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dec365-my.sharepoint.com/personal/marcelo_rubio_coordinador_cl/Documents/01.- Transferencia Energía/05.- Cadena de Pagos &amp; Garantias/2022-H2/Publicado/"/>
    </mc:Choice>
  </mc:AlternateContent>
  <xr:revisionPtr revIDLastSave="129" documentId="8_{2A820DD2-1BE1-41E0-9581-1011280D3744}" xr6:coauthVersionLast="47" xr6:coauthVersionMax="47" xr10:uidLastSave="{488D8F57-B4CA-4BC9-B98B-B5F8151DFCAD}"/>
  <bookViews>
    <workbookView xWindow="-28920" yWindow="-120" windowWidth="29040" windowHeight="15990" xr2:uid="{139DB17D-322A-42E2-B851-560454A94D99}"/>
  </bookViews>
  <sheets>
    <sheet name="Resultados" sheetId="5" r:id="rId1"/>
    <sheet name="Balance" sheetId="4" r:id="rId2"/>
    <sheet name="Retiro Mensual" sheetId="1" r:id="rId3"/>
    <sheet name="Inyecciones" sheetId="3" r:id="rId4"/>
    <sheet name="Compra Ventas" sheetId="2" r:id="rId5"/>
    <sheet name="Ajuste Ciclado" sheetId="7" r:id="rId6"/>
  </sheets>
  <definedNames>
    <definedName name="_xlnm._FilterDatabase" localSheetId="1" hidden="1">Balance!$HA$5:$HD$412</definedName>
    <definedName name="_xlnm._FilterDatabase" localSheetId="4" hidden="1">'Compra Ventas'!$A$1:$E$2666</definedName>
    <definedName name="_xlnm._FilterDatabase" localSheetId="3" hidden="1">Inyecciones!$A$1:$E$14185</definedName>
    <definedName name="_xlnm._FilterDatabase" localSheetId="0" hidden="1">Resultados!$B$3:$H$73</definedName>
    <definedName name="_xlnm._FilterDatabase" localSheetId="2" hidden="1">'Retiro Mensual'!$A$1:$F$3097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3" i="5" l="1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Q74" i="5"/>
  <c r="C1916" i="2" l="1"/>
  <c r="C1991" i="2" s="1"/>
  <c r="C2066" i="2" s="1"/>
  <c r="C2141" i="2" s="1"/>
  <c r="C2216" i="2" s="1"/>
  <c r="C2291" i="2" s="1"/>
  <c r="C2366" i="2" s="1"/>
  <c r="C2441" i="2" s="1"/>
  <c r="C2516" i="2" s="1"/>
  <c r="C2591" i="2" s="1"/>
  <c r="C2666" i="2" s="1"/>
  <c r="B1916" i="2"/>
  <c r="B1991" i="2" s="1"/>
  <c r="A1916" i="2"/>
  <c r="A1991" i="2" s="1"/>
  <c r="A2066" i="2" s="1"/>
  <c r="A2141" i="2" s="1"/>
  <c r="A2216" i="2" s="1"/>
  <c r="A2291" i="2" s="1"/>
  <c r="A2366" i="2" s="1"/>
  <c r="A2441" i="2" s="1"/>
  <c r="A2516" i="2" s="1"/>
  <c r="A2591" i="2" s="1"/>
  <c r="A2666" i="2" s="1"/>
  <c r="C1915" i="2"/>
  <c r="C1990" i="2" s="1"/>
  <c r="C2065" i="2" s="1"/>
  <c r="C2140" i="2" s="1"/>
  <c r="C2215" i="2" s="1"/>
  <c r="C2290" i="2" s="1"/>
  <c r="C2365" i="2" s="1"/>
  <c r="C2440" i="2" s="1"/>
  <c r="C2515" i="2" s="1"/>
  <c r="C2590" i="2" s="1"/>
  <c r="C2665" i="2" s="1"/>
  <c r="B1915" i="2"/>
  <c r="A1915" i="2"/>
  <c r="A1990" i="2" s="1"/>
  <c r="A2065" i="2" s="1"/>
  <c r="A2140" i="2" s="1"/>
  <c r="A2215" i="2" s="1"/>
  <c r="A2290" i="2" s="1"/>
  <c r="A2365" i="2" s="1"/>
  <c r="A2440" i="2" s="1"/>
  <c r="A2515" i="2" s="1"/>
  <c r="A2590" i="2" s="1"/>
  <c r="A2665" i="2" s="1"/>
  <c r="C1914" i="2"/>
  <c r="C1989" i="2" s="1"/>
  <c r="C2064" i="2" s="1"/>
  <c r="C2139" i="2" s="1"/>
  <c r="C2214" i="2" s="1"/>
  <c r="C2289" i="2" s="1"/>
  <c r="C2364" i="2" s="1"/>
  <c r="C2439" i="2" s="1"/>
  <c r="C2514" i="2" s="1"/>
  <c r="C2589" i="2" s="1"/>
  <c r="C2664" i="2" s="1"/>
  <c r="B1914" i="2"/>
  <c r="B1989" i="2" s="1"/>
  <c r="B2064" i="2" s="1"/>
  <c r="A1914" i="2"/>
  <c r="A1989" i="2" s="1"/>
  <c r="A2064" i="2" s="1"/>
  <c r="A2139" i="2" s="1"/>
  <c r="A2214" i="2" s="1"/>
  <c r="A2289" i="2" s="1"/>
  <c r="A2364" i="2" s="1"/>
  <c r="A2439" i="2" s="1"/>
  <c r="A2514" i="2" s="1"/>
  <c r="A2589" i="2" s="1"/>
  <c r="A2664" i="2" s="1"/>
  <c r="C1913" i="2"/>
  <c r="C1988" i="2" s="1"/>
  <c r="C2063" i="2" s="1"/>
  <c r="C2138" i="2" s="1"/>
  <c r="C2213" i="2" s="1"/>
  <c r="C2288" i="2" s="1"/>
  <c r="C2363" i="2" s="1"/>
  <c r="C2438" i="2" s="1"/>
  <c r="C2513" i="2" s="1"/>
  <c r="C2588" i="2" s="1"/>
  <c r="C2663" i="2" s="1"/>
  <c r="B1913" i="2"/>
  <c r="B1988" i="2" s="1"/>
  <c r="B2063" i="2" s="1"/>
  <c r="A1913" i="2"/>
  <c r="A1988" i="2" s="1"/>
  <c r="A2063" i="2" s="1"/>
  <c r="A2138" i="2" s="1"/>
  <c r="A2213" i="2" s="1"/>
  <c r="A2288" i="2" s="1"/>
  <c r="A2363" i="2" s="1"/>
  <c r="A2438" i="2" s="1"/>
  <c r="A2513" i="2" s="1"/>
  <c r="A2588" i="2" s="1"/>
  <c r="A2663" i="2" s="1"/>
  <c r="C1912" i="2"/>
  <c r="B1912" i="2"/>
  <c r="B1987" i="2" s="1"/>
  <c r="B2062" i="2" s="1"/>
  <c r="B2137" i="2" s="1"/>
  <c r="B2212" i="2" s="1"/>
  <c r="B2287" i="2" s="1"/>
  <c r="B2362" i="2" s="1"/>
  <c r="B2437" i="2" s="1"/>
  <c r="B2512" i="2" s="1"/>
  <c r="B2587" i="2" s="1"/>
  <c r="B2662" i="2" s="1"/>
  <c r="A1912" i="2"/>
  <c r="A1987" i="2" s="1"/>
  <c r="A2062" i="2" s="1"/>
  <c r="A2137" i="2" s="1"/>
  <c r="A2212" i="2" s="1"/>
  <c r="A2287" i="2" s="1"/>
  <c r="A2362" i="2" s="1"/>
  <c r="C1911" i="2"/>
  <c r="C1986" i="2" s="1"/>
  <c r="C2061" i="2" s="1"/>
  <c r="C2136" i="2" s="1"/>
  <c r="C2211" i="2" s="1"/>
  <c r="C2286" i="2" s="1"/>
  <c r="C2361" i="2" s="1"/>
  <c r="C2436" i="2" s="1"/>
  <c r="C2511" i="2" s="1"/>
  <c r="C2586" i="2" s="1"/>
  <c r="C2661" i="2" s="1"/>
  <c r="B1911" i="2"/>
  <c r="A1911" i="2"/>
  <c r="A1986" i="2" s="1"/>
  <c r="A2061" i="2" s="1"/>
  <c r="A2136" i="2" s="1"/>
  <c r="A2211" i="2" s="1"/>
  <c r="A2286" i="2" s="1"/>
  <c r="A2361" i="2" s="1"/>
  <c r="A2436" i="2" s="1"/>
  <c r="A2511" i="2" s="1"/>
  <c r="A2586" i="2" s="1"/>
  <c r="A2661" i="2" s="1"/>
  <c r="C1910" i="2"/>
  <c r="C1985" i="2" s="1"/>
  <c r="C2060" i="2" s="1"/>
  <c r="C2135" i="2" s="1"/>
  <c r="C2210" i="2" s="1"/>
  <c r="C2285" i="2" s="1"/>
  <c r="C2360" i="2" s="1"/>
  <c r="C2435" i="2" s="1"/>
  <c r="C2510" i="2" s="1"/>
  <c r="C2585" i="2" s="1"/>
  <c r="C2660" i="2" s="1"/>
  <c r="B1910" i="2"/>
  <c r="A1910" i="2"/>
  <c r="C1909" i="2"/>
  <c r="C1984" i="2" s="1"/>
  <c r="C2059" i="2" s="1"/>
  <c r="C2134" i="2" s="1"/>
  <c r="C2209" i="2" s="1"/>
  <c r="C2284" i="2" s="1"/>
  <c r="C2359" i="2" s="1"/>
  <c r="C2434" i="2" s="1"/>
  <c r="C2509" i="2" s="1"/>
  <c r="C2584" i="2" s="1"/>
  <c r="C2659" i="2" s="1"/>
  <c r="B1909" i="2"/>
  <c r="A1909" i="2"/>
  <c r="A1984" i="2" s="1"/>
  <c r="A2059" i="2" s="1"/>
  <c r="A2134" i="2" s="1"/>
  <c r="A2209" i="2" s="1"/>
  <c r="A2284" i="2" s="1"/>
  <c r="A2359" i="2" s="1"/>
  <c r="A2434" i="2" s="1"/>
  <c r="A2509" i="2" s="1"/>
  <c r="A2584" i="2" s="1"/>
  <c r="A2659" i="2" s="1"/>
  <c r="C1908" i="2"/>
  <c r="C1983" i="2" s="1"/>
  <c r="C2058" i="2" s="1"/>
  <c r="C2133" i="2" s="1"/>
  <c r="C2208" i="2" s="1"/>
  <c r="C2283" i="2" s="1"/>
  <c r="C2358" i="2" s="1"/>
  <c r="C2433" i="2" s="1"/>
  <c r="C2508" i="2" s="1"/>
  <c r="C2583" i="2" s="1"/>
  <c r="C2658" i="2" s="1"/>
  <c r="B1908" i="2"/>
  <c r="A1908" i="2"/>
  <c r="A1983" i="2" s="1"/>
  <c r="A2058" i="2" s="1"/>
  <c r="A2133" i="2" s="1"/>
  <c r="A2208" i="2" s="1"/>
  <c r="A2283" i="2" s="1"/>
  <c r="A2358" i="2" s="1"/>
  <c r="A2433" i="2" s="1"/>
  <c r="A2508" i="2" s="1"/>
  <c r="A2583" i="2" s="1"/>
  <c r="A2658" i="2" s="1"/>
  <c r="C1907" i="2"/>
  <c r="C1982" i="2" s="1"/>
  <c r="C2057" i="2" s="1"/>
  <c r="C2132" i="2" s="1"/>
  <c r="C2207" i="2" s="1"/>
  <c r="C2282" i="2" s="1"/>
  <c r="C2357" i="2" s="1"/>
  <c r="C2432" i="2" s="1"/>
  <c r="C2507" i="2" s="1"/>
  <c r="C2582" i="2" s="1"/>
  <c r="C2657" i="2" s="1"/>
  <c r="B1907" i="2"/>
  <c r="A1907" i="2"/>
  <c r="A1982" i="2" s="1"/>
  <c r="A2057" i="2" s="1"/>
  <c r="A2132" i="2" s="1"/>
  <c r="A2207" i="2" s="1"/>
  <c r="A2282" i="2" s="1"/>
  <c r="A2357" i="2" s="1"/>
  <c r="A2432" i="2" s="1"/>
  <c r="A2507" i="2" s="1"/>
  <c r="A2582" i="2" s="1"/>
  <c r="A2657" i="2" s="1"/>
  <c r="C1906" i="2"/>
  <c r="C1981" i="2" s="1"/>
  <c r="C2056" i="2" s="1"/>
  <c r="C2131" i="2" s="1"/>
  <c r="C2206" i="2" s="1"/>
  <c r="C2281" i="2" s="1"/>
  <c r="C2356" i="2" s="1"/>
  <c r="C2431" i="2" s="1"/>
  <c r="C2506" i="2" s="1"/>
  <c r="C2581" i="2" s="1"/>
  <c r="C2656" i="2" s="1"/>
  <c r="B1906" i="2"/>
  <c r="B1981" i="2" s="1"/>
  <c r="B2056" i="2" s="1"/>
  <c r="A1906" i="2"/>
  <c r="A1981" i="2" s="1"/>
  <c r="A2056" i="2" s="1"/>
  <c r="A2131" i="2" s="1"/>
  <c r="A2206" i="2" s="1"/>
  <c r="A2281" i="2" s="1"/>
  <c r="A2356" i="2" s="1"/>
  <c r="A2431" i="2" s="1"/>
  <c r="A2506" i="2" s="1"/>
  <c r="A2581" i="2" s="1"/>
  <c r="A2656" i="2" s="1"/>
  <c r="C1905" i="2"/>
  <c r="C1980" i="2" s="1"/>
  <c r="C2055" i="2" s="1"/>
  <c r="C2130" i="2" s="1"/>
  <c r="C2205" i="2" s="1"/>
  <c r="C2280" i="2" s="1"/>
  <c r="C2355" i="2" s="1"/>
  <c r="C2430" i="2" s="1"/>
  <c r="C2505" i="2" s="1"/>
  <c r="C2580" i="2" s="1"/>
  <c r="C2655" i="2" s="1"/>
  <c r="B1905" i="2"/>
  <c r="A1905" i="2"/>
  <c r="A1980" i="2" s="1"/>
  <c r="A2055" i="2" s="1"/>
  <c r="A2130" i="2" s="1"/>
  <c r="A2205" i="2" s="1"/>
  <c r="A2280" i="2" s="1"/>
  <c r="A2355" i="2" s="1"/>
  <c r="A2430" i="2" s="1"/>
  <c r="A2505" i="2" s="1"/>
  <c r="A2580" i="2" s="1"/>
  <c r="A2655" i="2" s="1"/>
  <c r="C1904" i="2"/>
  <c r="B1904" i="2"/>
  <c r="B1979" i="2" s="1"/>
  <c r="B2054" i="2" s="1"/>
  <c r="B2129" i="2" s="1"/>
  <c r="B2204" i="2" s="1"/>
  <c r="B2279" i="2" s="1"/>
  <c r="B2354" i="2" s="1"/>
  <c r="B2429" i="2" s="1"/>
  <c r="B2504" i="2" s="1"/>
  <c r="B2579" i="2" s="1"/>
  <c r="B2654" i="2" s="1"/>
  <c r="A1904" i="2"/>
  <c r="A1979" i="2" s="1"/>
  <c r="A2054" i="2" s="1"/>
  <c r="A2129" i="2" s="1"/>
  <c r="A2204" i="2" s="1"/>
  <c r="A2279" i="2" s="1"/>
  <c r="A2354" i="2" s="1"/>
  <c r="A2429" i="2" s="1"/>
  <c r="A2504" i="2" s="1"/>
  <c r="A2579" i="2" s="1"/>
  <c r="A2654" i="2" s="1"/>
  <c r="C1903" i="2"/>
  <c r="C1978" i="2" s="1"/>
  <c r="C2053" i="2" s="1"/>
  <c r="C2128" i="2" s="1"/>
  <c r="C2203" i="2" s="1"/>
  <c r="C2278" i="2" s="1"/>
  <c r="C2353" i="2" s="1"/>
  <c r="C2428" i="2" s="1"/>
  <c r="C2503" i="2" s="1"/>
  <c r="C2578" i="2" s="1"/>
  <c r="C2653" i="2" s="1"/>
  <c r="B1903" i="2"/>
  <c r="A1903" i="2"/>
  <c r="A1978" i="2" s="1"/>
  <c r="A2053" i="2" s="1"/>
  <c r="A2128" i="2" s="1"/>
  <c r="A2203" i="2" s="1"/>
  <c r="A2278" i="2" s="1"/>
  <c r="A2353" i="2" s="1"/>
  <c r="A2428" i="2" s="1"/>
  <c r="A2503" i="2" s="1"/>
  <c r="A2578" i="2" s="1"/>
  <c r="A2653" i="2" s="1"/>
  <c r="C1902" i="2"/>
  <c r="C1977" i="2" s="1"/>
  <c r="C2052" i="2" s="1"/>
  <c r="C2127" i="2" s="1"/>
  <c r="C2202" i="2" s="1"/>
  <c r="C2277" i="2" s="1"/>
  <c r="C2352" i="2" s="1"/>
  <c r="C2427" i="2" s="1"/>
  <c r="C2502" i="2" s="1"/>
  <c r="C2577" i="2" s="1"/>
  <c r="C2652" i="2" s="1"/>
  <c r="B1902" i="2"/>
  <c r="A1902" i="2"/>
  <c r="C1901" i="2"/>
  <c r="C1976" i="2" s="1"/>
  <c r="C2051" i="2" s="1"/>
  <c r="C2126" i="2" s="1"/>
  <c r="C2201" i="2" s="1"/>
  <c r="C2276" i="2" s="1"/>
  <c r="C2351" i="2" s="1"/>
  <c r="C2426" i="2" s="1"/>
  <c r="C2501" i="2" s="1"/>
  <c r="C2576" i="2" s="1"/>
  <c r="C2651" i="2" s="1"/>
  <c r="B1901" i="2"/>
  <c r="A1901" i="2"/>
  <c r="A1976" i="2" s="1"/>
  <c r="A2051" i="2" s="1"/>
  <c r="A2126" i="2" s="1"/>
  <c r="A2201" i="2" s="1"/>
  <c r="A2276" i="2" s="1"/>
  <c r="A2351" i="2" s="1"/>
  <c r="A2426" i="2" s="1"/>
  <c r="A2501" i="2" s="1"/>
  <c r="A2576" i="2" s="1"/>
  <c r="A2651" i="2" s="1"/>
  <c r="C1900" i="2"/>
  <c r="C1975" i="2" s="1"/>
  <c r="C2050" i="2" s="1"/>
  <c r="C2125" i="2" s="1"/>
  <c r="C2200" i="2" s="1"/>
  <c r="C2275" i="2" s="1"/>
  <c r="C2350" i="2" s="1"/>
  <c r="C2425" i="2" s="1"/>
  <c r="C2500" i="2" s="1"/>
  <c r="C2575" i="2" s="1"/>
  <c r="C2650" i="2" s="1"/>
  <c r="B1900" i="2"/>
  <c r="B1975" i="2" s="1"/>
  <c r="A1900" i="2"/>
  <c r="A1975" i="2" s="1"/>
  <c r="A2050" i="2" s="1"/>
  <c r="A2125" i="2" s="1"/>
  <c r="A2200" i="2" s="1"/>
  <c r="A2275" i="2" s="1"/>
  <c r="A2350" i="2" s="1"/>
  <c r="A2425" i="2" s="1"/>
  <c r="A2500" i="2" s="1"/>
  <c r="A2575" i="2" s="1"/>
  <c r="A2650" i="2" s="1"/>
  <c r="C1899" i="2"/>
  <c r="C1974" i="2" s="1"/>
  <c r="C2049" i="2" s="1"/>
  <c r="C2124" i="2" s="1"/>
  <c r="C2199" i="2" s="1"/>
  <c r="C2274" i="2" s="1"/>
  <c r="C2349" i="2" s="1"/>
  <c r="C2424" i="2" s="1"/>
  <c r="C2499" i="2" s="1"/>
  <c r="C2574" i="2" s="1"/>
  <c r="C2649" i="2" s="1"/>
  <c r="B1899" i="2"/>
  <c r="A1899" i="2"/>
  <c r="A1974" i="2" s="1"/>
  <c r="A2049" i="2" s="1"/>
  <c r="A2124" i="2" s="1"/>
  <c r="A2199" i="2" s="1"/>
  <c r="A2274" i="2" s="1"/>
  <c r="A2349" i="2" s="1"/>
  <c r="A2424" i="2" s="1"/>
  <c r="A2499" i="2" s="1"/>
  <c r="A2574" i="2" s="1"/>
  <c r="A2649" i="2" s="1"/>
  <c r="C1898" i="2"/>
  <c r="C1973" i="2" s="1"/>
  <c r="C2048" i="2" s="1"/>
  <c r="C2123" i="2" s="1"/>
  <c r="C2198" i="2" s="1"/>
  <c r="C2273" i="2" s="1"/>
  <c r="C2348" i="2" s="1"/>
  <c r="C2423" i="2" s="1"/>
  <c r="C2498" i="2" s="1"/>
  <c r="C2573" i="2" s="1"/>
  <c r="C2648" i="2" s="1"/>
  <c r="B1898" i="2"/>
  <c r="A1898" i="2"/>
  <c r="A1973" i="2" s="1"/>
  <c r="A2048" i="2" s="1"/>
  <c r="A2123" i="2" s="1"/>
  <c r="A2198" i="2" s="1"/>
  <c r="A2273" i="2" s="1"/>
  <c r="A2348" i="2" s="1"/>
  <c r="A2423" i="2" s="1"/>
  <c r="A2498" i="2" s="1"/>
  <c r="A2573" i="2" s="1"/>
  <c r="A2648" i="2" s="1"/>
  <c r="C1897" i="2"/>
  <c r="C1972" i="2" s="1"/>
  <c r="C2047" i="2" s="1"/>
  <c r="C2122" i="2" s="1"/>
  <c r="C2197" i="2" s="1"/>
  <c r="C2272" i="2" s="1"/>
  <c r="C2347" i="2" s="1"/>
  <c r="C2422" i="2" s="1"/>
  <c r="C2497" i="2" s="1"/>
  <c r="C2572" i="2" s="1"/>
  <c r="C2647" i="2" s="1"/>
  <c r="B1897" i="2"/>
  <c r="B1972" i="2" s="1"/>
  <c r="A1897" i="2"/>
  <c r="A1972" i="2" s="1"/>
  <c r="A2047" i="2" s="1"/>
  <c r="A2122" i="2" s="1"/>
  <c r="A2197" i="2" s="1"/>
  <c r="A2272" i="2" s="1"/>
  <c r="A2347" i="2" s="1"/>
  <c r="A2422" i="2" s="1"/>
  <c r="A2497" i="2" s="1"/>
  <c r="A2572" i="2" s="1"/>
  <c r="A2647" i="2" s="1"/>
  <c r="C1896" i="2"/>
  <c r="C1971" i="2" s="1"/>
  <c r="C2046" i="2" s="1"/>
  <c r="C2121" i="2" s="1"/>
  <c r="B1896" i="2"/>
  <c r="B1971" i="2" s="1"/>
  <c r="B2046" i="2" s="1"/>
  <c r="B2121" i="2" s="1"/>
  <c r="B2196" i="2" s="1"/>
  <c r="B2271" i="2" s="1"/>
  <c r="B2346" i="2" s="1"/>
  <c r="B2421" i="2" s="1"/>
  <c r="B2496" i="2" s="1"/>
  <c r="B2571" i="2" s="1"/>
  <c r="B2646" i="2" s="1"/>
  <c r="A1896" i="2"/>
  <c r="A1971" i="2" s="1"/>
  <c r="A2046" i="2" s="1"/>
  <c r="A2121" i="2" s="1"/>
  <c r="A2196" i="2" s="1"/>
  <c r="A2271" i="2" s="1"/>
  <c r="A2346" i="2" s="1"/>
  <c r="C1895" i="2"/>
  <c r="C1970" i="2" s="1"/>
  <c r="C2045" i="2" s="1"/>
  <c r="C2120" i="2" s="1"/>
  <c r="C2195" i="2" s="1"/>
  <c r="C2270" i="2" s="1"/>
  <c r="C2345" i="2" s="1"/>
  <c r="C2420" i="2" s="1"/>
  <c r="C2495" i="2" s="1"/>
  <c r="C2570" i="2" s="1"/>
  <c r="C2645" i="2" s="1"/>
  <c r="B1895" i="2"/>
  <c r="A1895" i="2"/>
  <c r="A1970" i="2" s="1"/>
  <c r="A2045" i="2" s="1"/>
  <c r="A2120" i="2" s="1"/>
  <c r="A2195" i="2" s="1"/>
  <c r="A2270" i="2" s="1"/>
  <c r="A2345" i="2" s="1"/>
  <c r="A2420" i="2" s="1"/>
  <c r="A2495" i="2" s="1"/>
  <c r="A2570" i="2" s="1"/>
  <c r="A2645" i="2" s="1"/>
  <c r="C1894" i="2"/>
  <c r="C1969" i="2" s="1"/>
  <c r="C2044" i="2" s="1"/>
  <c r="C2119" i="2" s="1"/>
  <c r="C2194" i="2" s="1"/>
  <c r="C2269" i="2" s="1"/>
  <c r="C2344" i="2" s="1"/>
  <c r="C2419" i="2" s="1"/>
  <c r="C2494" i="2" s="1"/>
  <c r="C2569" i="2" s="1"/>
  <c r="C2644" i="2" s="1"/>
  <c r="B1894" i="2"/>
  <c r="A1894" i="2"/>
  <c r="A1969" i="2" s="1"/>
  <c r="A2044" i="2" s="1"/>
  <c r="A2119" i="2" s="1"/>
  <c r="A2194" i="2" s="1"/>
  <c r="A2269" i="2" s="1"/>
  <c r="A2344" i="2" s="1"/>
  <c r="A2419" i="2" s="1"/>
  <c r="A2494" i="2" s="1"/>
  <c r="A2569" i="2" s="1"/>
  <c r="A2644" i="2" s="1"/>
  <c r="C1893" i="2"/>
  <c r="C1968" i="2" s="1"/>
  <c r="C2043" i="2" s="1"/>
  <c r="C2118" i="2" s="1"/>
  <c r="C2193" i="2" s="1"/>
  <c r="C2268" i="2" s="1"/>
  <c r="C2343" i="2" s="1"/>
  <c r="C2418" i="2" s="1"/>
  <c r="C2493" i="2" s="1"/>
  <c r="C2568" i="2" s="1"/>
  <c r="C2643" i="2" s="1"/>
  <c r="B1893" i="2"/>
  <c r="A1893" i="2"/>
  <c r="C1892" i="2"/>
  <c r="C1967" i="2" s="1"/>
  <c r="C2042" i="2" s="1"/>
  <c r="C2117" i="2" s="1"/>
  <c r="C2192" i="2" s="1"/>
  <c r="C2267" i="2" s="1"/>
  <c r="C2342" i="2" s="1"/>
  <c r="C2417" i="2" s="1"/>
  <c r="C2492" i="2" s="1"/>
  <c r="C2567" i="2" s="1"/>
  <c r="C2642" i="2" s="1"/>
  <c r="B1892" i="2"/>
  <c r="B1967" i="2" s="1"/>
  <c r="A1892" i="2"/>
  <c r="A1967" i="2" s="1"/>
  <c r="A2042" i="2" s="1"/>
  <c r="A2117" i="2" s="1"/>
  <c r="A2192" i="2" s="1"/>
  <c r="A2267" i="2" s="1"/>
  <c r="A2342" i="2" s="1"/>
  <c r="A2417" i="2" s="1"/>
  <c r="A2492" i="2" s="1"/>
  <c r="A2567" i="2" s="1"/>
  <c r="A2642" i="2" s="1"/>
  <c r="C1891" i="2"/>
  <c r="C1966" i="2" s="1"/>
  <c r="C2041" i="2" s="1"/>
  <c r="C2116" i="2" s="1"/>
  <c r="C2191" i="2" s="1"/>
  <c r="C2266" i="2" s="1"/>
  <c r="C2341" i="2" s="1"/>
  <c r="C2416" i="2" s="1"/>
  <c r="C2491" i="2" s="1"/>
  <c r="C2566" i="2" s="1"/>
  <c r="C2641" i="2" s="1"/>
  <c r="B1891" i="2"/>
  <c r="A1891" i="2"/>
  <c r="A1966" i="2" s="1"/>
  <c r="A2041" i="2" s="1"/>
  <c r="A2116" i="2" s="1"/>
  <c r="A2191" i="2" s="1"/>
  <c r="A2266" i="2" s="1"/>
  <c r="A2341" i="2" s="1"/>
  <c r="A2416" i="2" s="1"/>
  <c r="A2491" i="2" s="1"/>
  <c r="A2566" i="2" s="1"/>
  <c r="A2641" i="2" s="1"/>
  <c r="C1890" i="2"/>
  <c r="C1965" i="2" s="1"/>
  <c r="C2040" i="2" s="1"/>
  <c r="C2115" i="2" s="1"/>
  <c r="C2190" i="2" s="1"/>
  <c r="C2265" i="2" s="1"/>
  <c r="C2340" i="2" s="1"/>
  <c r="C2415" i="2" s="1"/>
  <c r="C2490" i="2" s="1"/>
  <c r="C2565" i="2" s="1"/>
  <c r="C2640" i="2" s="1"/>
  <c r="B1890" i="2"/>
  <c r="A1890" i="2"/>
  <c r="A1965" i="2" s="1"/>
  <c r="A2040" i="2" s="1"/>
  <c r="A2115" i="2" s="1"/>
  <c r="A2190" i="2" s="1"/>
  <c r="A2265" i="2" s="1"/>
  <c r="A2340" i="2" s="1"/>
  <c r="A2415" i="2" s="1"/>
  <c r="A2490" i="2" s="1"/>
  <c r="A2565" i="2" s="1"/>
  <c r="A2640" i="2" s="1"/>
  <c r="C1889" i="2"/>
  <c r="C1964" i="2" s="1"/>
  <c r="C2039" i="2" s="1"/>
  <c r="C2114" i="2" s="1"/>
  <c r="C2189" i="2" s="1"/>
  <c r="C2264" i="2" s="1"/>
  <c r="C2339" i="2" s="1"/>
  <c r="C2414" i="2" s="1"/>
  <c r="C2489" i="2" s="1"/>
  <c r="C2564" i="2" s="1"/>
  <c r="C2639" i="2" s="1"/>
  <c r="B1889" i="2"/>
  <c r="A1889" i="2"/>
  <c r="A1964" i="2" s="1"/>
  <c r="A2039" i="2" s="1"/>
  <c r="A2114" i="2" s="1"/>
  <c r="A2189" i="2" s="1"/>
  <c r="A2264" i="2" s="1"/>
  <c r="A2339" i="2" s="1"/>
  <c r="A2414" i="2" s="1"/>
  <c r="A2489" i="2" s="1"/>
  <c r="A2564" i="2" s="1"/>
  <c r="A2639" i="2" s="1"/>
  <c r="C1888" i="2"/>
  <c r="C1963" i="2" s="1"/>
  <c r="B1888" i="2"/>
  <c r="B1963" i="2" s="1"/>
  <c r="B2038" i="2" s="1"/>
  <c r="B2113" i="2" s="1"/>
  <c r="B2188" i="2" s="1"/>
  <c r="B2263" i="2" s="1"/>
  <c r="B2338" i="2" s="1"/>
  <c r="B2413" i="2" s="1"/>
  <c r="B2488" i="2" s="1"/>
  <c r="B2563" i="2" s="1"/>
  <c r="B2638" i="2" s="1"/>
  <c r="A1888" i="2"/>
  <c r="A1963" i="2" s="1"/>
  <c r="A2038" i="2" s="1"/>
  <c r="A2113" i="2" s="1"/>
  <c r="A2188" i="2" s="1"/>
  <c r="A2263" i="2" s="1"/>
  <c r="A2338" i="2" s="1"/>
  <c r="A2413" i="2" s="1"/>
  <c r="A2488" i="2" s="1"/>
  <c r="A2563" i="2" s="1"/>
  <c r="A2638" i="2" s="1"/>
  <c r="C1887" i="2"/>
  <c r="C1962" i="2" s="1"/>
  <c r="C2037" i="2" s="1"/>
  <c r="C2112" i="2" s="1"/>
  <c r="C2187" i="2" s="1"/>
  <c r="C2262" i="2" s="1"/>
  <c r="C2337" i="2" s="1"/>
  <c r="C2412" i="2" s="1"/>
  <c r="C2487" i="2" s="1"/>
  <c r="C2562" i="2" s="1"/>
  <c r="C2637" i="2" s="1"/>
  <c r="B1887" i="2"/>
  <c r="A1887" i="2"/>
  <c r="A1962" i="2" s="1"/>
  <c r="A2037" i="2" s="1"/>
  <c r="A2112" i="2" s="1"/>
  <c r="A2187" i="2" s="1"/>
  <c r="A2262" i="2" s="1"/>
  <c r="A2337" i="2" s="1"/>
  <c r="A2412" i="2" s="1"/>
  <c r="A2487" i="2" s="1"/>
  <c r="A2562" i="2" s="1"/>
  <c r="A2637" i="2" s="1"/>
  <c r="C1886" i="2"/>
  <c r="C1961" i="2" s="1"/>
  <c r="C2036" i="2" s="1"/>
  <c r="C2111" i="2" s="1"/>
  <c r="C2186" i="2" s="1"/>
  <c r="C2261" i="2" s="1"/>
  <c r="C2336" i="2" s="1"/>
  <c r="C2411" i="2" s="1"/>
  <c r="C2486" i="2" s="1"/>
  <c r="C2561" i="2" s="1"/>
  <c r="C2636" i="2" s="1"/>
  <c r="B1886" i="2"/>
  <c r="A1886" i="2"/>
  <c r="A1961" i="2" s="1"/>
  <c r="A2036" i="2" s="1"/>
  <c r="A2111" i="2" s="1"/>
  <c r="A2186" i="2" s="1"/>
  <c r="A2261" i="2" s="1"/>
  <c r="A2336" i="2" s="1"/>
  <c r="A2411" i="2" s="1"/>
  <c r="A2486" i="2" s="1"/>
  <c r="A2561" i="2" s="1"/>
  <c r="A2636" i="2" s="1"/>
  <c r="C1885" i="2"/>
  <c r="C1960" i="2" s="1"/>
  <c r="C2035" i="2" s="1"/>
  <c r="C2110" i="2" s="1"/>
  <c r="C2185" i="2" s="1"/>
  <c r="C2260" i="2" s="1"/>
  <c r="C2335" i="2" s="1"/>
  <c r="C2410" i="2" s="1"/>
  <c r="C2485" i="2" s="1"/>
  <c r="C2560" i="2" s="1"/>
  <c r="C2635" i="2" s="1"/>
  <c r="B1885" i="2"/>
  <c r="B1960" i="2" s="1"/>
  <c r="A1885" i="2"/>
  <c r="C1884" i="2"/>
  <c r="C1959" i="2" s="1"/>
  <c r="C2034" i="2" s="1"/>
  <c r="C2109" i="2" s="1"/>
  <c r="C2184" i="2" s="1"/>
  <c r="C2259" i="2" s="1"/>
  <c r="C2334" i="2" s="1"/>
  <c r="C2409" i="2" s="1"/>
  <c r="C2484" i="2" s="1"/>
  <c r="C2559" i="2" s="1"/>
  <c r="C2634" i="2" s="1"/>
  <c r="B1884" i="2"/>
  <c r="B1959" i="2" s="1"/>
  <c r="A1884" i="2"/>
  <c r="A1959" i="2" s="1"/>
  <c r="A2034" i="2" s="1"/>
  <c r="A2109" i="2" s="1"/>
  <c r="A2184" i="2" s="1"/>
  <c r="A2259" i="2" s="1"/>
  <c r="A2334" i="2" s="1"/>
  <c r="A2409" i="2" s="1"/>
  <c r="A2484" i="2" s="1"/>
  <c r="A2559" i="2" s="1"/>
  <c r="A2634" i="2" s="1"/>
  <c r="C1883" i="2"/>
  <c r="C1958" i="2" s="1"/>
  <c r="C2033" i="2" s="1"/>
  <c r="C2108" i="2" s="1"/>
  <c r="C2183" i="2" s="1"/>
  <c r="C2258" i="2" s="1"/>
  <c r="C2333" i="2" s="1"/>
  <c r="C2408" i="2" s="1"/>
  <c r="C2483" i="2" s="1"/>
  <c r="C2558" i="2" s="1"/>
  <c r="C2633" i="2" s="1"/>
  <c r="B1883" i="2"/>
  <c r="A1883" i="2"/>
  <c r="A1958" i="2" s="1"/>
  <c r="A2033" i="2" s="1"/>
  <c r="A2108" i="2" s="1"/>
  <c r="A2183" i="2" s="1"/>
  <c r="A2258" i="2" s="1"/>
  <c r="A2333" i="2" s="1"/>
  <c r="A2408" i="2" s="1"/>
  <c r="A2483" i="2" s="1"/>
  <c r="A2558" i="2" s="1"/>
  <c r="A2633" i="2" s="1"/>
  <c r="C1882" i="2"/>
  <c r="C1957" i="2" s="1"/>
  <c r="C2032" i="2" s="1"/>
  <c r="C2107" i="2" s="1"/>
  <c r="C2182" i="2" s="1"/>
  <c r="C2257" i="2" s="1"/>
  <c r="C2332" i="2" s="1"/>
  <c r="C2407" i="2" s="1"/>
  <c r="C2482" i="2" s="1"/>
  <c r="C2557" i="2" s="1"/>
  <c r="C2632" i="2" s="1"/>
  <c r="B1882" i="2"/>
  <c r="A1882" i="2"/>
  <c r="A1957" i="2" s="1"/>
  <c r="A2032" i="2" s="1"/>
  <c r="A2107" i="2" s="1"/>
  <c r="A2182" i="2" s="1"/>
  <c r="A2257" i="2" s="1"/>
  <c r="A2332" i="2" s="1"/>
  <c r="A2407" i="2" s="1"/>
  <c r="A2482" i="2" s="1"/>
  <c r="A2557" i="2" s="1"/>
  <c r="A2632" i="2" s="1"/>
  <c r="C1881" i="2"/>
  <c r="C1956" i="2" s="1"/>
  <c r="C2031" i="2" s="1"/>
  <c r="C2106" i="2" s="1"/>
  <c r="C2181" i="2" s="1"/>
  <c r="C2256" i="2" s="1"/>
  <c r="C2331" i="2" s="1"/>
  <c r="C2406" i="2" s="1"/>
  <c r="C2481" i="2" s="1"/>
  <c r="C2556" i="2" s="1"/>
  <c r="C2631" i="2" s="1"/>
  <c r="B1881" i="2"/>
  <c r="A1881" i="2"/>
  <c r="A1956" i="2" s="1"/>
  <c r="A2031" i="2" s="1"/>
  <c r="A2106" i="2" s="1"/>
  <c r="A2181" i="2" s="1"/>
  <c r="A2256" i="2" s="1"/>
  <c r="A2331" i="2" s="1"/>
  <c r="A2406" i="2" s="1"/>
  <c r="A2481" i="2" s="1"/>
  <c r="A2556" i="2" s="1"/>
  <c r="A2631" i="2" s="1"/>
  <c r="C1880" i="2"/>
  <c r="B1880" i="2"/>
  <c r="B1955" i="2" s="1"/>
  <c r="B2030" i="2" s="1"/>
  <c r="B2105" i="2" s="1"/>
  <c r="B2180" i="2" s="1"/>
  <c r="B2255" i="2" s="1"/>
  <c r="B2330" i="2" s="1"/>
  <c r="B2405" i="2" s="1"/>
  <c r="B2480" i="2" s="1"/>
  <c r="B2555" i="2" s="1"/>
  <c r="B2630" i="2" s="1"/>
  <c r="A1880" i="2"/>
  <c r="A1955" i="2" s="1"/>
  <c r="A2030" i="2" s="1"/>
  <c r="A2105" i="2" s="1"/>
  <c r="A2180" i="2" s="1"/>
  <c r="A2255" i="2" s="1"/>
  <c r="A2330" i="2" s="1"/>
  <c r="A2405" i="2" s="1"/>
  <c r="A2480" i="2" s="1"/>
  <c r="A2555" i="2" s="1"/>
  <c r="A2630" i="2" s="1"/>
  <c r="C1879" i="2"/>
  <c r="C1954" i="2" s="1"/>
  <c r="C2029" i="2" s="1"/>
  <c r="C2104" i="2" s="1"/>
  <c r="C2179" i="2" s="1"/>
  <c r="C2254" i="2" s="1"/>
  <c r="C2329" i="2" s="1"/>
  <c r="C2404" i="2" s="1"/>
  <c r="C2479" i="2" s="1"/>
  <c r="C2554" i="2" s="1"/>
  <c r="C2629" i="2" s="1"/>
  <c r="B1879" i="2"/>
  <c r="A1879" i="2"/>
  <c r="A1954" i="2" s="1"/>
  <c r="A2029" i="2" s="1"/>
  <c r="A2104" i="2" s="1"/>
  <c r="A2179" i="2" s="1"/>
  <c r="A2254" i="2" s="1"/>
  <c r="A2329" i="2" s="1"/>
  <c r="A2404" i="2" s="1"/>
  <c r="A2479" i="2" s="1"/>
  <c r="A2554" i="2" s="1"/>
  <c r="A2629" i="2" s="1"/>
  <c r="C1878" i="2"/>
  <c r="C1953" i="2" s="1"/>
  <c r="C2028" i="2" s="1"/>
  <c r="C2103" i="2" s="1"/>
  <c r="C2178" i="2" s="1"/>
  <c r="C2253" i="2" s="1"/>
  <c r="C2328" i="2" s="1"/>
  <c r="C2403" i="2" s="1"/>
  <c r="C2478" i="2" s="1"/>
  <c r="C2553" i="2" s="1"/>
  <c r="C2628" i="2" s="1"/>
  <c r="B1878" i="2"/>
  <c r="A1878" i="2"/>
  <c r="A1953" i="2" s="1"/>
  <c r="A2028" i="2" s="1"/>
  <c r="A2103" i="2" s="1"/>
  <c r="A2178" i="2" s="1"/>
  <c r="A2253" i="2" s="1"/>
  <c r="A2328" i="2" s="1"/>
  <c r="A2403" i="2" s="1"/>
  <c r="A2478" i="2" s="1"/>
  <c r="A2553" i="2" s="1"/>
  <c r="A2628" i="2" s="1"/>
  <c r="C1877" i="2"/>
  <c r="C1952" i="2" s="1"/>
  <c r="C2027" i="2" s="1"/>
  <c r="C2102" i="2" s="1"/>
  <c r="C2177" i="2" s="1"/>
  <c r="C2252" i="2" s="1"/>
  <c r="C2327" i="2" s="1"/>
  <c r="C2402" i="2" s="1"/>
  <c r="C2477" i="2" s="1"/>
  <c r="C2552" i="2" s="1"/>
  <c r="C2627" i="2" s="1"/>
  <c r="B1877" i="2"/>
  <c r="A1877" i="2"/>
  <c r="A1952" i="2" s="1"/>
  <c r="A2027" i="2" s="1"/>
  <c r="A2102" i="2" s="1"/>
  <c r="A2177" i="2" s="1"/>
  <c r="A2252" i="2" s="1"/>
  <c r="A2327" i="2" s="1"/>
  <c r="A2402" i="2" s="1"/>
  <c r="A2477" i="2" s="1"/>
  <c r="A2552" i="2" s="1"/>
  <c r="A2627" i="2" s="1"/>
  <c r="C1876" i="2"/>
  <c r="C1951" i="2" s="1"/>
  <c r="C2026" i="2" s="1"/>
  <c r="C2101" i="2" s="1"/>
  <c r="C2176" i="2" s="1"/>
  <c r="C2251" i="2" s="1"/>
  <c r="C2326" i="2" s="1"/>
  <c r="C2401" i="2" s="1"/>
  <c r="C2476" i="2" s="1"/>
  <c r="C2551" i="2" s="1"/>
  <c r="C2626" i="2" s="1"/>
  <c r="B1876" i="2"/>
  <c r="B1951" i="2" s="1"/>
  <c r="B2026" i="2" s="1"/>
  <c r="A1876" i="2"/>
  <c r="A1951" i="2" s="1"/>
  <c r="A2026" i="2" s="1"/>
  <c r="A2101" i="2" s="1"/>
  <c r="A2176" i="2" s="1"/>
  <c r="A2251" i="2" s="1"/>
  <c r="A2326" i="2" s="1"/>
  <c r="A2401" i="2" s="1"/>
  <c r="A2476" i="2" s="1"/>
  <c r="A2551" i="2" s="1"/>
  <c r="A2626" i="2" s="1"/>
  <c r="C1875" i="2"/>
  <c r="C1950" i="2" s="1"/>
  <c r="C2025" i="2" s="1"/>
  <c r="C2100" i="2" s="1"/>
  <c r="C2175" i="2" s="1"/>
  <c r="C2250" i="2" s="1"/>
  <c r="C2325" i="2" s="1"/>
  <c r="C2400" i="2" s="1"/>
  <c r="C2475" i="2" s="1"/>
  <c r="C2550" i="2" s="1"/>
  <c r="C2625" i="2" s="1"/>
  <c r="B1875" i="2"/>
  <c r="A1875" i="2"/>
  <c r="A1950" i="2" s="1"/>
  <c r="A2025" i="2" s="1"/>
  <c r="A2100" i="2" s="1"/>
  <c r="A2175" i="2" s="1"/>
  <c r="A2250" i="2" s="1"/>
  <c r="A2325" i="2" s="1"/>
  <c r="A2400" i="2" s="1"/>
  <c r="A2475" i="2" s="1"/>
  <c r="A2550" i="2" s="1"/>
  <c r="A2625" i="2" s="1"/>
  <c r="C1874" i="2"/>
  <c r="C1949" i="2" s="1"/>
  <c r="C2024" i="2" s="1"/>
  <c r="C2099" i="2" s="1"/>
  <c r="C2174" i="2" s="1"/>
  <c r="C2249" i="2" s="1"/>
  <c r="C2324" i="2" s="1"/>
  <c r="C2399" i="2" s="1"/>
  <c r="C2474" i="2" s="1"/>
  <c r="C2549" i="2" s="1"/>
  <c r="C2624" i="2" s="1"/>
  <c r="B1874" i="2"/>
  <c r="A1874" i="2"/>
  <c r="A1949" i="2" s="1"/>
  <c r="A2024" i="2" s="1"/>
  <c r="A2099" i="2" s="1"/>
  <c r="A2174" i="2" s="1"/>
  <c r="A2249" i="2" s="1"/>
  <c r="A2324" i="2" s="1"/>
  <c r="A2399" i="2" s="1"/>
  <c r="A2474" i="2" s="1"/>
  <c r="A2549" i="2" s="1"/>
  <c r="A2624" i="2" s="1"/>
  <c r="C1873" i="2"/>
  <c r="C1948" i="2" s="1"/>
  <c r="C2023" i="2" s="1"/>
  <c r="C2098" i="2" s="1"/>
  <c r="C2173" i="2" s="1"/>
  <c r="C2248" i="2" s="1"/>
  <c r="C2323" i="2" s="1"/>
  <c r="C2398" i="2" s="1"/>
  <c r="C2473" i="2" s="1"/>
  <c r="C2548" i="2" s="1"/>
  <c r="C2623" i="2" s="1"/>
  <c r="B1873" i="2"/>
  <c r="A1873" i="2"/>
  <c r="A1948" i="2" s="1"/>
  <c r="A2023" i="2" s="1"/>
  <c r="A2098" i="2" s="1"/>
  <c r="A2173" i="2" s="1"/>
  <c r="A2248" i="2" s="1"/>
  <c r="A2323" i="2" s="1"/>
  <c r="A2398" i="2" s="1"/>
  <c r="A2473" i="2" s="1"/>
  <c r="A2548" i="2" s="1"/>
  <c r="A2623" i="2" s="1"/>
  <c r="C1872" i="2"/>
  <c r="C1947" i="2" s="1"/>
  <c r="C2022" i="2" s="1"/>
  <c r="C2097" i="2" s="1"/>
  <c r="C2172" i="2" s="1"/>
  <c r="C2247" i="2" s="1"/>
  <c r="C2322" i="2" s="1"/>
  <c r="C2397" i="2" s="1"/>
  <c r="C2472" i="2" s="1"/>
  <c r="C2547" i="2" s="1"/>
  <c r="C2622" i="2" s="1"/>
  <c r="B1872" i="2"/>
  <c r="A1872" i="2"/>
  <c r="A1947" i="2" s="1"/>
  <c r="A2022" i="2" s="1"/>
  <c r="A2097" i="2" s="1"/>
  <c r="A2172" i="2" s="1"/>
  <c r="A2247" i="2" s="1"/>
  <c r="A2322" i="2" s="1"/>
  <c r="A2397" i="2" s="1"/>
  <c r="A2472" i="2" s="1"/>
  <c r="A2547" i="2" s="1"/>
  <c r="A2622" i="2" s="1"/>
  <c r="C1871" i="2"/>
  <c r="C1946" i="2" s="1"/>
  <c r="C2021" i="2" s="1"/>
  <c r="C2096" i="2" s="1"/>
  <c r="C2171" i="2" s="1"/>
  <c r="C2246" i="2" s="1"/>
  <c r="C2321" i="2" s="1"/>
  <c r="C2396" i="2" s="1"/>
  <c r="C2471" i="2" s="1"/>
  <c r="C2546" i="2" s="1"/>
  <c r="C2621" i="2" s="1"/>
  <c r="B1871" i="2"/>
  <c r="A1871" i="2"/>
  <c r="A1946" i="2" s="1"/>
  <c r="A2021" i="2" s="1"/>
  <c r="A2096" i="2" s="1"/>
  <c r="A2171" i="2" s="1"/>
  <c r="A2246" i="2" s="1"/>
  <c r="A2321" i="2" s="1"/>
  <c r="A2396" i="2" s="1"/>
  <c r="A2471" i="2" s="1"/>
  <c r="A2546" i="2" s="1"/>
  <c r="A2621" i="2" s="1"/>
  <c r="C1870" i="2"/>
  <c r="C1945" i="2" s="1"/>
  <c r="C2020" i="2" s="1"/>
  <c r="C2095" i="2" s="1"/>
  <c r="C2170" i="2" s="1"/>
  <c r="C2245" i="2" s="1"/>
  <c r="C2320" i="2" s="1"/>
  <c r="C2395" i="2" s="1"/>
  <c r="C2470" i="2" s="1"/>
  <c r="C2545" i="2" s="1"/>
  <c r="C2620" i="2" s="1"/>
  <c r="B1870" i="2"/>
  <c r="A1870" i="2"/>
  <c r="A1945" i="2" s="1"/>
  <c r="A2020" i="2" s="1"/>
  <c r="A2095" i="2" s="1"/>
  <c r="A2170" i="2" s="1"/>
  <c r="A2245" i="2" s="1"/>
  <c r="A2320" i="2" s="1"/>
  <c r="A2395" i="2" s="1"/>
  <c r="A2470" i="2" s="1"/>
  <c r="A2545" i="2" s="1"/>
  <c r="A2620" i="2" s="1"/>
  <c r="C1869" i="2"/>
  <c r="C1944" i="2" s="1"/>
  <c r="C2019" i="2" s="1"/>
  <c r="C2094" i="2" s="1"/>
  <c r="C2169" i="2" s="1"/>
  <c r="C2244" i="2" s="1"/>
  <c r="C2319" i="2" s="1"/>
  <c r="C2394" i="2" s="1"/>
  <c r="C2469" i="2" s="1"/>
  <c r="C2544" i="2" s="1"/>
  <c r="C2619" i="2" s="1"/>
  <c r="B1869" i="2"/>
  <c r="B1944" i="2" s="1"/>
  <c r="A1869" i="2"/>
  <c r="C1868" i="2"/>
  <c r="C1943" i="2" s="1"/>
  <c r="C2018" i="2" s="1"/>
  <c r="C2093" i="2" s="1"/>
  <c r="C2168" i="2" s="1"/>
  <c r="C2243" i="2" s="1"/>
  <c r="C2318" i="2" s="1"/>
  <c r="C2393" i="2" s="1"/>
  <c r="C2468" i="2" s="1"/>
  <c r="C2543" i="2" s="1"/>
  <c r="C2618" i="2" s="1"/>
  <c r="B1868" i="2"/>
  <c r="B1943" i="2" s="1"/>
  <c r="A1868" i="2"/>
  <c r="A1943" i="2" s="1"/>
  <c r="A2018" i="2" s="1"/>
  <c r="A2093" i="2" s="1"/>
  <c r="A2168" i="2" s="1"/>
  <c r="A2243" i="2" s="1"/>
  <c r="A2318" i="2" s="1"/>
  <c r="A2393" i="2" s="1"/>
  <c r="A2468" i="2" s="1"/>
  <c r="A2543" i="2" s="1"/>
  <c r="A2618" i="2" s="1"/>
  <c r="C1867" i="2"/>
  <c r="C1942" i="2" s="1"/>
  <c r="C2017" i="2" s="1"/>
  <c r="C2092" i="2" s="1"/>
  <c r="C2167" i="2" s="1"/>
  <c r="C2242" i="2" s="1"/>
  <c r="C2317" i="2" s="1"/>
  <c r="C2392" i="2" s="1"/>
  <c r="C2467" i="2" s="1"/>
  <c r="C2542" i="2" s="1"/>
  <c r="C2617" i="2" s="1"/>
  <c r="B1867" i="2"/>
  <c r="A1867" i="2"/>
  <c r="A1942" i="2" s="1"/>
  <c r="A2017" i="2" s="1"/>
  <c r="A2092" i="2" s="1"/>
  <c r="A2167" i="2" s="1"/>
  <c r="A2242" i="2" s="1"/>
  <c r="A2317" i="2" s="1"/>
  <c r="A2392" i="2" s="1"/>
  <c r="A2467" i="2" s="1"/>
  <c r="A2542" i="2" s="1"/>
  <c r="A2617" i="2" s="1"/>
  <c r="C1866" i="2"/>
  <c r="C1941" i="2" s="1"/>
  <c r="C2016" i="2" s="1"/>
  <c r="C2091" i="2" s="1"/>
  <c r="C2166" i="2" s="1"/>
  <c r="C2241" i="2" s="1"/>
  <c r="C2316" i="2" s="1"/>
  <c r="C2391" i="2" s="1"/>
  <c r="C2466" i="2" s="1"/>
  <c r="C2541" i="2" s="1"/>
  <c r="C2616" i="2" s="1"/>
  <c r="B1866" i="2"/>
  <c r="A1866" i="2"/>
  <c r="A1941" i="2" s="1"/>
  <c r="A2016" i="2" s="1"/>
  <c r="A2091" i="2" s="1"/>
  <c r="A2166" i="2" s="1"/>
  <c r="A2241" i="2" s="1"/>
  <c r="A2316" i="2" s="1"/>
  <c r="A2391" i="2" s="1"/>
  <c r="A2466" i="2" s="1"/>
  <c r="A2541" i="2" s="1"/>
  <c r="A2616" i="2" s="1"/>
  <c r="C1865" i="2"/>
  <c r="C1940" i="2" s="1"/>
  <c r="C2015" i="2" s="1"/>
  <c r="C2090" i="2" s="1"/>
  <c r="C2165" i="2" s="1"/>
  <c r="C2240" i="2" s="1"/>
  <c r="C2315" i="2" s="1"/>
  <c r="C2390" i="2" s="1"/>
  <c r="C2465" i="2" s="1"/>
  <c r="C2540" i="2" s="1"/>
  <c r="C2615" i="2" s="1"/>
  <c r="B1865" i="2"/>
  <c r="A1865" i="2"/>
  <c r="A1940" i="2" s="1"/>
  <c r="A2015" i="2" s="1"/>
  <c r="A2090" i="2" s="1"/>
  <c r="A2165" i="2" s="1"/>
  <c r="A2240" i="2" s="1"/>
  <c r="A2315" i="2" s="1"/>
  <c r="A2390" i="2" s="1"/>
  <c r="A2465" i="2" s="1"/>
  <c r="A2540" i="2" s="1"/>
  <c r="A2615" i="2" s="1"/>
  <c r="C1864" i="2"/>
  <c r="C1939" i="2" s="1"/>
  <c r="C2014" i="2" s="1"/>
  <c r="C2089" i="2" s="1"/>
  <c r="C2164" i="2" s="1"/>
  <c r="C2239" i="2" s="1"/>
  <c r="C2314" i="2" s="1"/>
  <c r="C2389" i="2" s="1"/>
  <c r="C2464" i="2" s="1"/>
  <c r="C2539" i="2" s="1"/>
  <c r="C2614" i="2" s="1"/>
  <c r="B1864" i="2"/>
  <c r="A1864" i="2"/>
  <c r="A1939" i="2" s="1"/>
  <c r="A2014" i="2" s="1"/>
  <c r="A2089" i="2" s="1"/>
  <c r="A2164" i="2" s="1"/>
  <c r="A2239" i="2" s="1"/>
  <c r="A2314" i="2" s="1"/>
  <c r="A2389" i="2" s="1"/>
  <c r="A2464" i="2" s="1"/>
  <c r="A2539" i="2" s="1"/>
  <c r="A2614" i="2" s="1"/>
  <c r="C1863" i="2"/>
  <c r="C1938" i="2" s="1"/>
  <c r="C2013" i="2" s="1"/>
  <c r="C2088" i="2" s="1"/>
  <c r="C2163" i="2" s="1"/>
  <c r="C2238" i="2" s="1"/>
  <c r="C2313" i="2" s="1"/>
  <c r="C2388" i="2" s="1"/>
  <c r="C2463" i="2" s="1"/>
  <c r="C2538" i="2" s="1"/>
  <c r="C2613" i="2" s="1"/>
  <c r="B1863" i="2"/>
  <c r="A1863" i="2"/>
  <c r="A1938" i="2" s="1"/>
  <c r="A2013" i="2" s="1"/>
  <c r="A2088" i="2" s="1"/>
  <c r="A2163" i="2" s="1"/>
  <c r="A2238" i="2" s="1"/>
  <c r="A2313" i="2" s="1"/>
  <c r="A2388" i="2" s="1"/>
  <c r="A2463" i="2" s="1"/>
  <c r="A2538" i="2" s="1"/>
  <c r="A2613" i="2" s="1"/>
  <c r="C1862" i="2"/>
  <c r="C1937" i="2" s="1"/>
  <c r="C2012" i="2" s="1"/>
  <c r="C2087" i="2" s="1"/>
  <c r="C2162" i="2" s="1"/>
  <c r="C2237" i="2" s="1"/>
  <c r="C2312" i="2" s="1"/>
  <c r="C2387" i="2" s="1"/>
  <c r="C2462" i="2" s="1"/>
  <c r="C2537" i="2" s="1"/>
  <c r="C2612" i="2" s="1"/>
  <c r="B1862" i="2"/>
  <c r="A1862" i="2"/>
  <c r="C1861" i="2"/>
  <c r="C1936" i="2" s="1"/>
  <c r="C2011" i="2" s="1"/>
  <c r="C2086" i="2" s="1"/>
  <c r="C2161" i="2" s="1"/>
  <c r="C2236" i="2" s="1"/>
  <c r="C2311" i="2" s="1"/>
  <c r="C2386" i="2" s="1"/>
  <c r="C2461" i="2" s="1"/>
  <c r="C2536" i="2" s="1"/>
  <c r="C2611" i="2" s="1"/>
  <c r="B1861" i="2"/>
  <c r="B1936" i="2" s="1"/>
  <c r="A1861" i="2"/>
  <c r="A1936" i="2" s="1"/>
  <c r="C1860" i="2"/>
  <c r="C1935" i="2" s="1"/>
  <c r="C2010" i="2" s="1"/>
  <c r="C2085" i="2" s="1"/>
  <c r="C2160" i="2" s="1"/>
  <c r="C2235" i="2" s="1"/>
  <c r="C2310" i="2" s="1"/>
  <c r="C2385" i="2" s="1"/>
  <c r="C2460" i="2" s="1"/>
  <c r="C2535" i="2" s="1"/>
  <c r="C2610" i="2" s="1"/>
  <c r="B1860" i="2"/>
  <c r="B1935" i="2" s="1"/>
  <c r="A1860" i="2"/>
  <c r="A1935" i="2" s="1"/>
  <c r="A2010" i="2" s="1"/>
  <c r="A2085" i="2" s="1"/>
  <c r="A2160" i="2" s="1"/>
  <c r="A2235" i="2" s="1"/>
  <c r="A2310" i="2" s="1"/>
  <c r="A2385" i="2" s="1"/>
  <c r="A2460" i="2" s="1"/>
  <c r="A2535" i="2" s="1"/>
  <c r="A2610" i="2" s="1"/>
  <c r="C1859" i="2"/>
  <c r="C1934" i="2" s="1"/>
  <c r="C2009" i="2" s="1"/>
  <c r="C2084" i="2" s="1"/>
  <c r="C2159" i="2" s="1"/>
  <c r="C2234" i="2" s="1"/>
  <c r="C2309" i="2" s="1"/>
  <c r="C2384" i="2" s="1"/>
  <c r="C2459" i="2" s="1"/>
  <c r="C2534" i="2" s="1"/>
  <c r="C2609" i="2" s="1"/>
  <c r="B1859" i="2"/>
  <c r="A1859" i="2"/>
  <c r="A1934" i="2" s="1"/>
  <c r="A2009" i="2" s="1"/>
  <c r="A2084" i="2" s="1"/>
  <c r="A2159" i="2" s="1"/>
  <c r="A2234" i="2" s="1"/>
  <c r="A2309" i="2" s="1"/>
  <c r="A2384" i="2" s="1"/>
  <c r="A2459" i="2" s="1"/>
  <c r="A2534" i="2" s="1"/>
  <c r="A2609" i="2" s="1"/>
  <c r="C1858" i="2"/>
  <c r="C1933" i="2" s="1"/>
  <c r="C2008" i="2" s="1"/>
  <c r="C2083" i="2" s="1"/>
  <c r="C2158" i="2" s="1"/>
  <c r="C2233" i="2" s="1"/>
  <c r="C2308" i="2" s="1"/>
  <c r="C2383" i="2" s="1"/>
  <c r="C2458" i="2" s="1"/>
  <c r="C2533" i="2" s="1"/>
  <c r="C2608" i="2" s="1"/>
  <c r="B1858" i="2"/>
  <c r="A1858" i="2"/>
  <c r="A1933" i="2" s="1"/>
  <c r="A2008" i="2" s="1"/>
  <c r="A2083" i="2" s="1"/>
  <c r="A2158" i="2" s="1"/>
  <c r="A2233" i="2" s="1"/>
  <c r="A2308" i="2" s="1"/>
  <c r="A2383" i="2" s="1"/>
  <c r="A2458" i="2" s="1"/>
  <c r="A2533" i="2" s="1"/>
  <c r="A2608" i="2" s="1"/>
  <c r="C1857" i="2"/>
  <c r="C1932" i="2" s="1"/>
  <c r="C2007" i="2" s="1"/>
  <c r="C2082" i="2" s="1"/>
  <c r="C2157" i="2" s="1"/>
  <c r="C2232" i="2" s="1"/>
  <c r="C2307" i="2" s="1"/>
  <c r="C2382" i="2" s="1"/>
  <c r="C2457" i="2" s="1"/>
  <c r="C2532" i="2" s="1"/>
  <c r="C2607" i="2" s="1"/>
  <c r="B1857" i="2"/>
  <c r="A1857" i="2"/>
  <c r="A1932" i="2" s="1"/>
  <c r="A2007" i="2" s="1"/>
  <c r="A2082" i="2" s="1"/>
  <c r="A2157" i="2" s="1"/>
  <c r="A2232" i="2" s="1"/>
  <c r="A2307" i="2" s="1"/>
  <c r="A2382" i="2" s="1"/>
  <c r="A2457" i="2" s="1"/>
  <c r="A2532" i="2" s="1"/>
  <c r="A2607" i="2" s="1"/>
  <c r="C1856" i="2"/>
  <c r="B1856" i="2"/>
  <c r="A1856" i="2"/>
  <c r="A1931" i="2" s="1"/>
  <c r="A2006" i="2" s="1"/>
  <c r="A2081" i="2" s="1"/>
  <c r="A2156" i="2" s="1"/>
  <c r="A2231" i="2" s="1"/>
  <c r="A2306" i="2" s="1"/>
  <c r="A2381" i="2" s="1"/>
  <c r="A2456" i="2" s="1"/>
  <c r="A2531" i="2" s="1"/>
  <c r="A2606" i="2" s="1"/>
  <c r="C1855" i="2"/>
  <c r="C1930" i="2" s="1"/>
  <c r="C2005" i="2" s="1"/>
  <c r="C2080" i="2" s="1"/>
  <c r="C2155" i="2" s="1"/>
  <c r="C2230" i="2" s="1"/>
  <c r="C2305" i="2" s="1"/>
  <c r="C2380" i="2" s="1"/>
  <c r="C2455" i="2" s="1"/>
  <c r="C2530" i="2" s="1"/>
  <c r="C2605" i="2" s="1"/>
  <c r="B1855" i="2"/>
  <c r="A1855" i="2"/>
  <c r="A1930" i="2" s="1"/>
  <c r="A2005" i="2" s="1"/>
  <c r="A2080" i="2" s="1"/>
  <c r="A2155" i="2" s="1"/>
  <c r="A2230" i="2" s="1"/>
  <c r="A2305" i="2" s="1"/>
  <c r="A2380" i="2" s="1"/>
  <c r="A2455" i="2" s="1"/>
  <c r="A2530" i="2" s="1"/>
  <c r="A2605" i="2" s="1"/>
  <c r="C1854" i="2"/>
  <c r="C1929" i="2" s="1"/>
  <c r="C2004" i="2" s="1"/>
  <c r="C2079" i="2" s="1"/>
  <c r="C2154" i="2" s="1"/>
  <c r="C2229" i="2" s="1"/>
  <c r="C2304" i="2" s="1"/>
  <c r="C2379" i="2" s="1"/>
  <c r="C2454" i="2" s="1"/>
  <c r="C2529" i="2" s="1"/>
  <c r="C2604" i="2" s="1"/>
  <c r="B1854" i="2"/>
  <c r="B1929" i="2" s="1"/>
  <c r="A1854" i="2"/>
  <c r="C1853" i="2"/>
  <c r="C1928" i="2" s="1"/>
  <c r="C2003" i="2" s="1"/>
  <c r="C2078" i="2" s="1"/>
  <c r="C2153" i="2" s="1"/>
  <c r="C2228" i="2" s="1"/>
  <c r="C2303" i="2" s="1"/>
  <c r="C2378" i="2" s="1"/>
  <c r="C2453" i="2" s="1"/>
  <c r="C2528" i="2" s="1"/>
  <c r="C2603" i="2" s="1"/>
  <c r="B1853" i="2"/>
  <c r="A1853" i="2"/>
  <c r="A1928" i="2" s="1"/>
  <c r="A2003" i="2" s="1"/>
  <c r="A2078" i="2" s="1"/>
  <c r="A2153" i="2" s="1"/>
  <c r="A2228" i="2" s="1"/>
  <c r="A2303" i="2" s="1"/>
  <c r="A2378" i="2" s="1"/>
  <c r="A2453" i="2" s="1"/>
  <c r="A2528" i="2" s="1"/>
  <c r="A2603" i="2" s="1"/>
  <c r="C1852" i="2"/>
  <c r="C1927" i="2" s="1"/>
  <c r="C2002" i="2" s="1"/>
  <c r="C2077" i="2" s="1"/>
  <c r="C2152" i="2" s="1"/>
  <c r="C2227" i="2" s="1"/>
  <c r="C2302" i="2" s="1"/>
  <c r="C2377" i="2" s="1"/>
  <c r="C2452" i="2" s="1"/>
  <c r="C2527" i="2" s="1"/>
  <c r="C2602" i="2" s="1"/>
  <c r="B1852" i="2"/>
  <c r="B1927" i="2" s="1"/>
  <c r="A1852" i="2"/>
  <c r="A1927" i="2" s="1"/>
  <c r="A2002" i="2" s="1"/>
  <c r="A2077" i="2" s="1"/>
  <c r="A2152" i="2" s="1"/>
  <c r="A2227" i="2" s="1"/>
  <c r="A2302" i="2" s="1"/>
  <c r="A2377" i="2" s="1"/>
  <c r="A2452" i="2" s="1"/>
  <c r="A2527" i="2" s="1"/>
  <c r="A2602" i="2" s="1"/>
  <c r="C1851" i="2"/>
  <c r="C1926" i="2" s="1"/>
  <c r="C2001" i="2" s="1"/>
  <c r="C2076" i="2" s="1"/>
  <c r="C2151" i="2" s="1"/>
  <c r="C2226" i="2" s="1"/>
  <c r="C2301" i="2" s="1"/>
  <c r="C2376" i="2" s="1"/>
  <c r="C2451" i="2" s="1"/>
  <c r="C2526" i="2" s="1"/>
  <c r="C2601" i="2" s="1"/>
  <c r="B1851" i="2"/>
  <c r="A1851" i="2"/>
  <c r="A1926" i="2" s="1"/>
  <c r="A2001" i="2" s="1"/>
  <c r="A2076" i="2" s="1"/>
  <c r="A2151" i="2" s="1"/>
  <c r="A2226" i="2" s="1"/>
  <c r="A2301" i="2" s="1"/>
  <c r="A2376" i="2" s="1"/>
  <c r="A2451" i="2" s="1"/>
  <c r="A2526" i="2" s="1"/>
  <c r="A2601" i="2" s="1"/>
  <c r="C1850" i="2"/>
  <c r="C1925" i="2" s="1"/>
  <c r="C2000" i="2" s="1"/>
  <c r="C2075" i="2" s="1"/>
  <c r="C2150" i="2" s="1"/>
  <c r="C2225" i="2" s="1"/>
  <c r="C2300" i="2" s="1"/>
  <c r="C2375" i="2" s="1"/>
  <c r="C2450" i="2" s="1"/>
  <c r="C2525" i="2" s="1"/>
  <c r="C2600" i="2" s="1"/>
  <c r="B1850" i="2"/>
  <c r="A1850" i="2"/>
  <c r="A1925" i="2" s="1"/>
  <c r="A2000" i="2" s="1"/>
  <c r="A2075" i="2" s="1"/>
  <c r="A2150" i="2" s="1"/>
  <c r="A2225" i="2" s="1"/>
  <c r="A2300" i="2" s="1"/>
  <c r="A2375" i="2" s="1"/>
  <c r="A2450" i="2" s="1"/>
  <c r="A2525" i="2" s="1"/>
  <c r="A2600" i="2" s="1"/>
  <c r="C1849" i="2"/>
  <c r="C1924" i="2" s="1"/>
  <c r="C1999" i="2" s="1"/>
  <c r="C2074" i="2" s="1"/>
  <c r="C2149" i="2" s="1"/>
  <c r="C2224" i="2" s="1"/>
  <c r="C2299" i="2" s="1"/>
  <c r="C2374" i="2" s="1"/>
  <c r="C2449" i="2" s="1"/>
  <c r="C2524" i="2" s="1"/>
  <c r="C2599" i="2" s="1"/>
  <c r="B1849" i="2"/>
  <c r="A1849" i="2"/>
  <c r="A1924" i="2" s="1"/>
  <c r="A1999" i="2" s="1"/>
  <c r="A2074" i="2" s="1"/>
  <c r="A2149" i="2" s="1"/>
  <c r="A2224" i="2" s="1"/>
  <c r="A2299" i="2" s="1"/>
  <c r="A2374" i="2" s="1"/>
  <c r="A2449" i="2" s="1"/>
  <c r="A2524" i="2" s="1"/>
  <c r="A2599" i="2" s="1"/>
  <c r="C1848" i="2"/>
  <c r="C1923" i="2" s="1"/>
  <c r="C1998" i="2" s="1"/>
  <c r="C2073" i="2" s="1"/>
  <c r="C2148" i="2" s="1"/>
  <c r="C2223" i="2" s="1"/>
  <c r="C2298" i="2" s="1"/>
  <c r="C2373" i="2" s="1"/>
  <c r="C2448" i="2" s="1"/>
  <c r="C2523" i="2" s="1"/>
  <c r="C2598" i="2" s="1"/>
  <c r="B1848" i="2"/>
  <c r="A1848" i="2"/>
  <c r="C1847" i="2"/>
  <c r="C1922" i="2" s="1"/>
  <c r="C1997" i="2" s="1"/>
  <c r="C2072" i="2" s="1"/>
  <c r="C2147" i="2" s="1"/>
  <c r="C2222" i="2" s="1"/>
  <c r="C2297" i="2" s="1"/>
  <c r="C2372" i="2" s="1"/>
  <c r="C2447" i="2" s="1"/>
  <c r="C2522" i="2" s="1"/>
  <c r="C2597" i="2" s="1"/>
  <c r="B1847" i="2"/>
  <c r="A1847" i="2"/>
  <c r="A1922" i="2" s="1"/>
  <c r="A1997" i="2" s="1"/>
  <c r="A2072" i="2" s="1"/>
  <c r="A2147" i="2" s="1"/>
  <c r="A2222" i="2" s="1"/>
  <c r="A2297" i="2" s="1"/>
  <c r="A2372" i="2" s="1"/>
  <c r="A2447" i="2" s="1"/>
  <c r="A2522" i="2" s="1"/>
  <c r="A2597" i="2" s="1"/>
  <c r="C1846" i="2"/>
  <c r="C1921" i="2" s="1"/>
  <c r="C1996" i="2" s="1"/>
  <c r="C2071" i="2" s="1"/>
  <c r="C2146" i="2" s="1"/>
  <c r="C2221" i="2" s="1"/>
  <c r="C2296" i="2" s="1"/>
  <c r="C2371" i="2" s="1"/>
  <c r="C2446" i="2" s="1"/>
  <c r="C2521" i="2" s="1"/>
  <c r="C2596" i="2" s="1"/>
  <c r="B1846" i="2"/>
  <c r="A1846" i="2"/>
  <c r="A1921" i="2" s="1"/>
  <c r="A1996" i="2" s="1"/>
  <c r="A2071" i="2" s="1"/>
  <c r="A2146" i="2" s="1"/>
  <c r="A2221" i="2" s="1"/>
  <c r="A2296" i="2" s="1"/>
  <c r="A2371" i="2" s="1"/>
  <c r="A2446" i="2" s="1"/>
  <c r="A2521" i="2" s="1"/>
  <c r="A2596" i="2" s="1"/>
  <c r="C1845" i="2"/>
  <c r="C1920" i="2" s="1"/>
  <c r="C1995" i="2" s="1"/>
  <c r="C2070" i="2" s="1"/>
  <c r="C2145" i="2" s="1"/>
  <c r="C2220" i="2" s="1"/>
  <c r="C2295" i="2" s="1"/>
  <c r="C2370" i="2" s="1"/>
  <c r="C2445" i="2" s="1"/>
  <c r="C2520" i="2" s="1"/>
  <c r="C2595" i="2" s="1"/>
  <c r="B1845" i="2"/>
  <c r="B1920" i="2" s="1"/>
  <c r="B1995" i="2" s="1"/>
  <c r="B2070" i="2" s="1"/>
  <c r="B2145" i="2" s="1"/>
  <c r="B2220" i="2" s="1"/>
  <c r="A1845" i="2"/>
  <c r="C1844" i="2"/>
  <c r="B1844" i="2"/>
  <c r="B1919" i="2" s="1"/>
  <c r="A1844" i="2"/>
  <c r="A1919" i="2" s="1"/>
  <c r="A1994" i="2" s="1"/>
  <c r="A2069" i="2" s="1"/>
  <c r="A2144" i="2" s="1"/>
  <c r="A2219" i="2" s="1"/>
  <c r="A2294" i="2" s="1"/>
  <c r="A2369" i="2" s="1"/>
  <c r="A2444" i="2" s="1"/>
  <c r="A2519" i="2" s="1"/>
  <c r="A2594" i="2" s="1"/>
  <c r="C1843" i="2"/>
  <c r="C1918" i="2" s="1"/>
  <c r="C1993" i="2" s="1"/>
  <c r="C2068" i="2" s="1"/>
  <c r="C2143" i="2" s="1"/>
  <c r="C2218" i="2" s="1"/>
  <c r="C2293" i="2" s="1"/>
  <c r="C2368" i="2" s="1"/>
  <c r="C2443" i="2" s="1"/>
  <c r="C2518" i="2" s="1"/>
  <c r="C2593" i="2" s="1"/>
  <c r="B1843" i="2"/>
  <c r="A1843" i="2"/>
  <c r="A1918" i="2" s="1"/>
  <c r="A1993" i="2" s="1"/>
  <c r="A2068" i="2" s="1"/>
  <c r="A2143" i="2" s="1"/>
  <c r="A2218" i="2" s="1"/>
  <c r="A2293" i="2" s="1"/>
  <c r="A2368" i="2" s="1"/>
  <c r="A2443" i="2" s="1"/>
  <c r="A2518" i="2" s="1"/>
  <c r="A2593" i="2" s="1"/>
  <c r="C1842" i="2"/>
  <c r="C1917" i="2" s="1"/>
  <c r="C1992" i="2" s="1"/>
  <c r="C2067" i="2" s="1"/>
  <c r="C2142" i="2" s="1"/>
  <c r="C2217" i="2" s="1"/>
  <c r="C2292" i="2" s="1"/>
  <c r="C2367" i="2" s="1"/>
  <c r="C2442" i="2" s="1"/>
  <c r="C2517" i="2" s="1"/>
  <c r="C2592" i="2" s="1"/>
  <c r="B1842" i="2"/>
  <c r="A1842" i="2"/>
  <c r="ES382" i="4"/>
  <c r="ER382" i="4"/>
  <c r="EQ382" i="4"/>
  <c r="EP382" i="4"/>
  <c r="EO382" i="4"/>
  <c r="EN382" i="4"/>
  <c r="EM382" i="4"/>
  <c r="EL382" i="4"/>
  <c r="EK382" i="4"/>
  <c r="EJ382" i="4"/>
  <c r="EI382" i="4"/>
  <c r="EH382" i="4"/>
  <c r="EG382" i="4"/>
  <c r="EF382" i="4"/>
  <c r="EE382" i="4"/>
  <c r="ED382" i="4"/>
  <c r="EC382" i="4"/>
  <c r="EB382" i="4"/>
  <c r="EA382" i="4"/>
  <c r="DZ382" i="4"/>
  <c r="DY382" i="4"/>
  <c r="DX382" i="4"/>
  <c r="DW382" i="4"/>
  <c r="DV382" i="4"/>
  <c r="DU382" i="4"/>
  <c r="DT382" i="4"/>
  <c r="DS382" i="4"/>
  <c r="DR382" i="4"/>
  <c r="DQ382" i="4"/>
  <c r="DP382" i="4"/>
  <c r="DO382" i="4"/>
  <c r="DN382" i="4"/>
  <c r="DM382" i="4"/>
  <c r="DL382" i="4"/>
  <c r="DK382" i="4"/>
  <c r="DJ382" i="4"/>
  <c r="BW382" i="4"/>
  <c r="BV382" i="4"/>
  <c r="BU382" i="4"/>
  <c r="BT382" i="4"/>
  <c r="BS382" i="4"/>
  <c r="BR382" i="4"/>
  <c r="BQ382" i="4"/>
  <c r="BP382" i="4"/>
  <c r="BO382" i="4"/>
  <c r="BN382" i="4"/>
  <c r="BM382" i="4"/>
  <c r="BL382" i="4"/>
  <c r="BK382" i="4"/>
  <c r="BJ382" i="4"/>
  <c r="BI382" i="4"/>
  <c r="BH382" i="4"/>
  <c r="BG382" i="4"/>
  <c r="BF382" i="4"/>
  <c r="BE382" i="4"/>
  <c r="BD382" i="4"/>
  <c r="BC382" i="4"/>
  <c r="BB382" i="4"/>
  <c r="BA382" i="4"/>
  <c r="AZ382" i="4"/>
  <c r="AY382" i="4"/>
  <c r="AX382" i="4"/>
  <c r="AW382" i="4"/>
  <c r="AV382" i="4"/>
  <c r="AU382" i="4"/>
  <c r="AT382" i="4"/>
  <c r="AS382" i="4"/>
  <c r="AR382" i="4"/>
  <c r="AQ382" i="4"/>
  <c r="AP382" i="4"/>
  <c r="AO382" i="4"/>
  <c r="AN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ES124" i="4"/>
  <c r="ER124" i="4"/>
  <c r="EQ124" i="4"/>
  <c r="EP124" i="4"/>
  <c r="EO124" i="4"/>
  <c r="EN124" i="4"/>
  <c r="EM124" i="4"/>
  <c r="EL124" i="4"/>
  <c r="EK124" i="4"/>
  <c r="EJ124" i="4"/>
  <c r="EI124" i="4"/>
  <c r="EH124" i="4"/>
  <c r="EG124" i="4"/>
  <c r="EF124" i="4"/>
  <c r="EE124" i="4"/>
  <c r="ED124" i="4"/>
  <c r="EC124" i="4"/>
  <c r="EB124" i="4"/>
  <c r="EA124" i="4"/>
  <c r="DZ124" i="4"/>
  <c r="DY124" i="4"/>
  <c r="DX124" i="4"/>
  <c r="DW124" i="4"/>
  <c r="DV124" i="4"/>
  <c r="DJ124" i="4"/>
  <c r="ES412" i="4"/>
  <c r="ER412" i="4"/>
  <c r="EQ412" i="4"/>
  <c r="EP412" i="4"/>
  <c r="EO412" i="4"/>
  <c r="EN412" i="4"/>
  <c r="EM412" i="4"/>
  <c r="EL412" i="4"/>
  <c r="EK412" i="4"/>
  <c r="EJ412" i="4"/>
  <c r="EI412" i="4"/>
  <c r="EH412" i="4"/>
  <c r="ES411" i="4"/>
  <c r="ER411" i="4"/>
  <c r="EQ411" i="4"/>
  <c r="EP411" i="4"/>
  <c r="EO411" i="4"/>
  <c r="EN411" i="4"/>
  <c r="EM411" i="4"/>
  <c r="EL411" i="4"/>
  <c r="EK411" i="4"/>
  <c r="EJ411" i="4"/>
  <c r="EI411" i="4"/>
  <c r="EH411" i="4"/>
  <c r="ES410" i="4"/>
  <c r="ER410" i="4"/>
  <c r="EQ410" i="4"/>
  <c r="EP410" i="4"/>
  <c r="EO410" i="4"/>
  <c r="EN410" i="4"/>
  <c r="EM410" i="4"/>
  <c r="EL410" i="4"/>
  <c r="EK410" i="4"/>
  <c r="EJ410" i="4"/>
  <c r="EI410" i="4"/>
  <c r="EH410" i="4"/>
  <c r="ES409" i="4"/>
  <c r="ER409" i="4"/>
  <c r="EQ409" i="4"/>
  <c r="EP409" i="4"/>
  <c r="EO409" i="4"/>
  <c r="EN409" i="4"/>
  <c r="EM409" i="4"/>
  <c r="EL409" i="4"/>
  <c r="EK409" i="4"/>
  <c r="EJ409" i="4"/>
  <c r="EI409" i="4"/>
  <c r="EH409" i="4"/>
  <c r="ES408" i="4"/>
  <c r="ER408" i="4"/>
  <c r="EQ408" i="4"/>
  <c r="EP408" i="4"/>
  <c r="EO408" i="4"/>
  <c r="EN408" i="4"/>
  <c r="EM408" i="4"/>
  <c r="EL408" i="4"/>
  <c r="EK408" i="4"/>
  <c r="EJ408" i="4"/>
  <c r="EI408" i="4"/>
  <c r="EH408" i="4"/>
  <c r="ES407" i="4"/>
  <c r="ER407" i="4"/>
  <c r="EQ407" i="4"/>
  <c r="EP407" i="4"/>
  <c r="EO407" i="4"/>
  <c r="EN407" i="4"/>
  <c r="EM407" i="4"/>
  <c r="EL407" i="4"/>
  <c r="EK407" i="4"/>
  <c r="EJ407" i="4"/>
  <c r="EI407" i="4"/>
  <c r="EH407" i="4"/>
  <c r="ES406" i="4"/>
  <c r="ER406" i="4"/>
  <c r="EQ406" i="4"/>
  <c r="EP406" i="4"/>
  <c r="EO406" i="4"/>
  <c r="EN406" i="4"/>
  <c r="EM406" i="4"/>
  <c r="EL406" i="4"/>
  <c r="EK406" i="4"/>
  <c r="EJ406" i="4"/>
  <c r="EI406" i="4"/>
  <c r="EH406" i="4"/>
  <c r="ES405" i="4"/>
  <c r="ER405" i="4"/>
  <c r="EQ405" i="4"/>
  <c r="EP405" i="4"/>
  <c r="EO405" i="4"/>
  <c r="EN405" i="4"/>
  <c r="EM405" i="4"/>
  <c r="EL405" i="4"/>
  <c r="EK405" i="4"/>
  <c r="EJ405" i="4"/>
  <c r="EI405" i="4"/>
  <c r="EH405" i="4"/>
  <c r="ES404" i="4"/>
  <c r="ER404" i="4"/>
  <c r="EQ404" i="4"/>
  <c r="EP404" i="4"/>
  <c r="EO404" i="4"/>
  <c r="EN404" i="4"/>
  <c r="EM404" i="4"/>
  <c r="EL404" i="4"/>
  <c r="EK404" i="4"/>
  <c r="EJ404" i="4"/>
  <c r="EI404" i="4"/>
  <c r="EH404" i="4"/>
  <c r="ES403" i="4"/>
  <c r="ER403" i="4"/>
  <c r="EQ403" i="4"/>
  <c r="EP403" i="4"/>
  <c r="EO403" i="4"/>
  <c r="EN403" i="4"/>
  <c r="EM403" i="4"/>
  <c r="EL403" i="4"/>
  <c r="EK403" i="4"/>
  <c r="EJ403" i="4"/>
  <c r="EI403" i="4"/>
  <c r="EH403" i="4"/>
  <c r="ES402" i="4"/>
  <c r="ER402" i="4"/>
  <c r="EQ402" i="4"/>
  <c r="EP402" i="4"/>
  <c r="EO402" i="4"/>
  <c r="EN402" i="4"/>
  <c r="EM402" i="4"/>
  <c r="EL402" i="4"/>
  <c r="EK402" i="4"/>
  <c r="EJ402" i="4"/>
  <c r="EI402" i="4"/>
  <c r="EH402" i="4"/>
  <c r="ES401" i="4"/>
  <c r="ER401" i="4"/>
  <c r="EQ401" i="4"/>
  <c r="EP401" i="4"/>
  <c r="EO401" i="4"/>
  <c r="EN401" i="4"/>
  <c r="EM401" i="4"/>
  <c r="EL401" i="4"/>
  <c r="EK401" i="4"/>
  <c r="EJ401" i="4"/>
  <c r="EI401" i="4"/>
  <c r="EH401" i="4"/>
  <c r="ES400" i="4"/>
  <c r="ER400" i="4"/>
  <c r="EQ400" i="4"/>
  <c r="EP400" i="4"/>
  <c r="EO400" i="4"/>
  <c r="EN400" i="4"/>
  <c r="EM400" i="4"/>
  <c r="EL400" i="4"/>
  <c r="EK400" i="4"/>
  <c r="EJ400" i="4"/>
  <c r="EI400" i="4"/>
  <c r="EH400" i="4"/>
  <c r="ES399" i="4"/>
  <c r="ER399" i="4"/>
  <c r="EQ399" i="4"/>
  <c r="EP399" i="4"/>
  <c r="EO399" i="4"/>
  <c r="EN399" i="4"/>
  <c r="EM399" i="4"/>
  <c r="EL399" i="4"/>
  <c r="EK399" i="4"/>
  <c r="EJ399" i="4"/>
  <c r="EI399" i="4"/>
  <c r="EH399" i="4"/>
  <c r="ES398" i="4"/>
  <c r="ER398" i="4"/>
  <c r="EQ398" i="4"/>
  <c r="EP398" i="4"/>
  <c r="EO398" i="4"/>
  <c r="EN398" i="4"/>
  <c r="EM398" i="4"/>
  <c r="EL398" i="4"/>
  <c r="EK398" i="4"/>
  <c r="EJ398" i="4"/>
  <c r="EI398" i="4"/>
  <c r="EH398" i="4"/>
  <c r="ES397" i="4"/>
  <c r="ER397" i="4"/>
  <c r="EQ397" i="4"/>
  <c r="EP397" i="4"/>
  <c r="EO397" i="4"/>
  <c r="EN397" i="4"/>
  <c r="EM397" i="4"/>
  <c r="EL397" i="4"/>
  <c r="EK397" i="4"/>
  <c r="EJ397" i="4"/>
  <c r="EI397" i="4"/>
  <c r="EH397" i="4"/>
  <c r="ES396" i="4"/>
  <c r="ER396" i="4"/>
  <c r="EQ396" i="4"/>
  <c r="EP396" i="4"/>
  <c r="EO396" i="4"/>
  <c r="EN396" i="4"/>
  <c r="EM396" i="4"/>
  <c r="EL396" i="4"/>
  <c r="EK396" i="4"/>
  <c r="EJ396" i="4"/>
  <c r="EI396" i="4"/>
  <c r="EH396" i="4"/>
  <c r="ES395" i="4"/>
  <c r="ER395" i="4"/>
  <c r="EQ395" i="4"/>
  <c r="EP395" i="4"/>
  <c r="EO395" i="4"/>
  <c r="EN395" i="4"/>
  <c r="EM395" i="4"/>
  <c r="EL395" i="4"/>
  <c r="EK395" i="4"/>
  <c r="EJ395" i="4"/>
  <c r="EI395" i="4"/>
  <c r="EH395" i="4"/>
  <c r="ES394" i="4"/>
  <c r="ER394" i="4"/>
  <c r="EQ394" i="4"/>
  <c r="EP394" i="4"/>
  <c r="EO394" i="4"/>
  <c r="EN394" i="4"/>
  <c r="EM394" i="4"/>
  <c r="EL394" i="4"/>
  <c r="EK394" i="4"/>
  <c r="EJ394" i="4"/>
  <c r="EI394" i="4"/>
  <c r="EH394" i="4"/>
  <c r="ES393" i="4"/>
  <c r="ER393" i="4"/>
  <c r="EQ393" i="4"/>
  <c r="EP393" i="4"/>
  <c r="EO393" i="4"/>
  <c r="EN393" i="4"/>
  <c r="EM393" i="4"/>
  <c r="EL393" i="4"/>
  <c r="EK393" i="4"/>
  <c r="EJ393" i="4"/>
  <c r="EI393" i="4"/>
  <c r="EH393" i="4"/>
  <c r="ES392" i="4"/>
  <c r="ER392" i="4"/>
  <c r="EQ392" i="4"/>
  <c r="EP392" i="4"/>
  <c r="EO392" i="4"/>
  <c r="EN392" i="4"/>
  <c r="EM392" i="4"/>
  <c r="EL392" i="4"/>
  <c r="EK392" i="4"/>
  <c r="EJ392" i="4"/>
  <c r="EI392" i="4"/>
  <c r="EH392" i="4"/>
  <c r="ES391" i="4"/>
  <c r="ER391" i="4"/>
  <c r="EQ391" i="4"/>
  <c r="EP391" i="4"/>
  <c r="EO391" i="4"/>
  <c r="EN391" i="4"/>
  <c r="EM391" i="4"/>
  <c r="EL391" i="4"/>
  <c r="EK391" i="4"/>
  <c r="EJ391" i="4"/>
  <c r="EI391" i="4"/>
  <c r="EH391" i="4"/>
  <c r="ES390" i="4"/>
  <c r="ER390" i="4"/>
  <c r="EQ390" i="4"/>
  <c r="EP390" i="4"/>
  <c r="EO390" i="4"/>
  <c r="EN390" i="4"/>
  <c r="EM390" i="4"/>
  <c r="EL390" i="4"/>
  <c r="EK390" i="4"/>
  <c r="EJ390" i="4"/>
  <c r="EI390" i="4"/>
  <c r="EH390" i="4"/>
  <c r="ES389" i="4"/>
  <c r="ER389" i="4"/>
  <c r="EQ389" i="4"/>
  <c r="EP389" i="4"/>
  <c r="EO389" i="4"/>
  <c r="EN389" i="4"/>
  <c r="EM389" i="4"/>
  <c r="EL389" i="4"/>
  <c r="EK389" i="4"/>
  <c r="EJ389" i="4"/>
  <c r="EI389" i="4"/>
  <c r="EH389" i="4"/>
  <c r="ES388" i="4"/>
  <c r="ER388" i="4"/>
  <c r="EQ388" i="4"/>
  <c r="EP388" i="4"/>
  <c r="EO388" i="4"/>
  <c r="EN388" i="4"/>
  <c r="EM388" i="4"/>
  <c r="EL388" i="4"/>
  <c r="EK388" i="4"/>
  <c r="EJ388" i="4"/>
  <c r="EI388" i="4"/>
  <c r="EH388" i="4"/>
  <c r="ES387" i="4"/>
  <c r="ER387" i="4"/>
  <c r="EQ387" i="4"/>
  <c r="EP387" i="4"/>
  <c r="EO387" i="4"/>
  <c r="EN387" i="4"/>
  <c r="EM387" i="4"/>
  <c r="EL387" i="4"/>
  <c r="EK387" i="4"/>
  <c r="EJ387" i="4"/>
  <c r="EI387" i="4"/>
  <c r="EH387" i="4"/>
  <c r="ES386" i="4"/>
  <c r="ER386" i="4"/>
  <c r="EQ386" i="4"/>
  <c r="EP386" i="4"/>
  <c r="EO386" i="4"/>
  <c r="EN386" i="4"/>
  <c r="EM386" i="4"/>
  <c r="EL386" i="4"/>
  <c r="EK386" i="4"/>
  <c r="EJ386" i="4"/>
  <c r="EI386" i="4"/>
  <c r="EH386" i="4"/>
  <c r="ES385" i="4"/>
  <c r="ER385" i="4"/>
  <c r="EQ385" i="4"/>
  <c r="EP385" i="4"/>
  <c r="EO385" i="4"/>
  <c r="EN385" i="4"/>
  <c r="EM385" i="4"/>
  <c r="EL385" i="4"/>
  <c r="EK385" i="4"/>
  <c r="EJ385" i="4"/>
  <c r="EI385" i="4"/>
  <c r="EH385" i="4"/>
  <c r="ES384" i="4"/>
  <c r="ER384" i="4"/>
  <c r="EQ384" i="4"/>
  <c r="EP384" i="4"/>
  <c r="EO384" i="4"/>
  <c r="EN384" i="4"/>
  <c r="EM384" i="4"/>
  <c r="EL384" i="4"/>
  <c r="EK384" i="4"/>
  <c r="EJ384" i="4"/>
  <c r="EI384" i="4"/>
  <c r="EH384" i="4"/>
  <c r="ES383" i="4"/>
  <c r="ER383" i="4"/>
  <c r="EQ383" i="4"/>
  <c r="EP383" i="4"/>
  <c r="EO383" i="4"/>
  <c r="EN383" i="4"/>
  <c r="EM383" i="4"/>
  <c r="EL383" i="4"/>
  <c r="EK383" i="4"/>
  <c r="EJ383" i="4"/>
  <c r="EI383" i="4"/>
  <c r="EH383" i="4"/>
  <c r="ES381" i="4"/>
  <c r="ER381" i="4"/>
  <c r="EQ381" i="4"/>
  <c r="EP381" i="4"/>
  <c r="EO381" i="4"/>
  <c r="EN381" i="4"/>
  <c r="EM381" i="4"/>
  <c r="EL381" i="4"/>
  <c r="EK381" i="4"/>
  <c r="EJ381" i="4"/>
  <c r="EI381" i="4"/>
  <c r="EH381" i="4"/>
  <c r="ES380" i="4"/>
  <c r="ER380" i="4"/>
  <c r="EQ380" i="4"/>
  <c r="EP380" i="4"/>
  <c r="EO380" i="4"/>
  <c r="EN380" i="4"/>
  <c r="EM380" i="4"/>
  <c r="EL380" i="4"/>
  <c r="EK380" i="4"/>
  <c r="EJ380" i="4"/>
  <c r="EI380" i="4"/>
  <c r="EH380" i="4"/>
  <c r="ES379" i="4"/>
  <c r="ER379" i="4"/>
  <c r="EQ379" i="4"/>
  <c r="EP379" i="4"/>
  <c r="EO379" i="4"/>
  <c r="EN379" i="4"/>
  <c r="EM379" i="4"/>
  <c r="EL379" i="4"/>
  <c r="EK379" i="4"/>
  <c r="EJ379" i="4"/>
  <c r="EI379" i="4"/>
  <c r="EH379" i="4"/>
  <c r="ES378" i="4"/>
  <c r="ER378" i="4"/>
  <c r="EQ378" i="4"/>
  <c r="EP378" i="4"/>
  <c r="EO378" i="4"/>
  <c r="EN378" i="4"/>
  <c r="EM378" i="4"/>
  <c r="EL378" i="4"/>
  <c r="EK378" i="4"/>
  <c r="EJ378" i="4"/>
  <c r="EI378" i="4"/>
  <c r="EH378" i="4"/>
  <c r="ES377" i="4"/>
  <c r="ER377" i="4"/>
  <c r="EQ377" i="4"/>
  <c r="EP377" i="4"/>
  <c r="EO377" i="4"/>
  <c r="EN377" i="4"/>
  <c r="EM377" i="4"/>
  <c r="EL377" i="4"/>
  <c r="EK377" i="4"/>
  <c r="EJ377" i="4"/>
  <c r="EI377" i="4"/>
  <c r="EH377" i="4"/>
  <c r="ES376" i="4"/>
  <c r="ER376" i="4"/>
  <c r="EQ376" i="4"/>
  <c r="EP376" i="4"/>
  <c r="EO376" i="4"/>
  <c r="EN376" i="4"/>
  <c r="EM376" i="4"/>
  <c r="EL376" i="4"/>
  <c r="EK376" i="4"/>
  <c r="EJ376" i="4"/>
  <c r="EI376" i="4"/>
  <c r="EH376" i="4"/>
  <c r="ES375" i="4"/>
  <c r="ER375" i="4"/>
  <c r="EQ375" i="4"/>
  <c r="EP375" i="4"/>
  <c r="EO375" i="4"/>
  <c r="EN375" i="4"/>
  <c r="EM375" i="4"/>
  <c r="EL375" i="4"/>
  <c r="EK375" i="4"/>
  <c r="EJ375" i="4"/>
  <c r="EI375" i="4"/>
  <c r="EH375" i="4"/>
  <c r="ES374" i="4"/>
  <c r="ER374" i="4"/>
  <c r="EQ374" i="4"/>
  <c r="EP374" i="4"/>
  <c r="EO374" i="4"/>
  <c r="EN374" i="4"/>
  <c r="EM374" i="4"/>
  <c r="EL374" i="4"/>
  <c r="EK374" i="4"/>
  <c r="EJ374" i="4"/>
  <c r="EI374" i="4"/>
  <c r="EH374" i="4"/>
  <c r="ES373" i="4"/>
  <c r="ER373" i="4"/>
  <c r="EQ373" i="4"/>
  <c r="EP373" i="4"/>
  <c r="EO373" i="4"/>
  <c r="EN373" i="4"/>
  <c r="EM373" i="4"/>
  <c r="EL373" i="4"/>
  <c r="EK373" i="4"/>
  <c r="EJ373" i="4"/>
  <c r="EI373" i="4"/>
  <c r="EH373" i="4"/>
  <c r="ES372" i="4"/>
  <c r="ER372" i="4"/>
  <c r="EQ372" i="4"/>
  <c r="EP372" i="4"/>
  <c r="EO372" i="4"/>
  <c r="EN372" i="4"/>
  <c r="EM372" i="4"/>
  <c r="EL372" i="4"/>
  <c r="EK372" i="4"/>
  <c r="EJ372" i="4"/>
  <c r="EI372" i="4"/>
  <c r="EH372" i="4"/>
  <c r="ES371" i="4"/>
  <c r="ER371" i="4"/>
  <c r="EQ371" i="4"/>
  <c r="EP371" i="4"/>
  <c r="EO371" i="4"/>
  <c r="EN371" i="4"/>
  <c r="EM371" i="4"/>
  <c r="EL371" i="4"/>
  <c r="EK371" i="4"/>
  <c r="EJ371" i="4"/>
  <c r="EI371" i="4"/>
  <c r="EH371" i="4"/>
  <c r="ES370" i="4"/>
  <c r="ER370" i="4"/>
  <c r="EQ370" i="4"/>
  <c r="EP370" i="4"/>
  <c r="EO370" i="4"/>
  <c r="EN370" i="4"/>
  <c r="EM370" i="4"/>
  <c r="EL370" i="4"/>
  <c r="EK370" i="4"/>
  <c r="EJ370" i="4"/>
  <c r="EI370" i="4"/>
  <c r="EH370" i="4"/>
  <c r="ES369" i="4"/>
  <c r="ER369" i="4"/>
  <c r="EQ369" i="4"/>
  <c r="EP369" i="4"/>
  <c r="EO369" i="4"/>
  <c r="EN369" i="4"/>
  <c r="EM369" i="4"/>
  <c r="EL369" i="4"/>
  <c r="EK369" i="4"/>
  <c r="EJ369" i="4"/>
  <c r="EI369" i="4"/>
  <c r="EH369" i="4"/>
  <c r="ES368" i="4"/>
  <c r="ER368" i="4"/>
  <c r="EQ368" i="4"/>
  <c r="EP368" i="4"/>
  <c r="EO368" i="4"/>
  <c r="EN368" i="4"/>
  <c r="EM368" i="4"/>
  <c r="EL368" i="4"/>
  <c r="EK368" i="4"/>
  <c r="EJ368" i="4"/>
  <c r="EI368" i="4"/>
  <c r="EH368" i="4"/>
  <c r="ES367" i="4"/>
  <c r="ER367" i="4"/>
  <c r="EQ367" i="4"/>
  <c r="EP367" i="4"/>
  <c r="EO367" i="4"/>
  <c r="EN367" i="4"/>
  <c r="EM367" i="4"/>
  <c r="EL367" i="4"/>
  <c r="EK367" i="4"/>
  <c r="EJ367" i="4"/>
  <c r="EI367" i="4"/>
  <c r="EH367" i="4"/>
  <c r="ES366" i="4"/>
  <c r="ER366" i="4"/>
  <c r="EQ366" i="4"/>
  <c r="EP366" i="4"/>
  <c r="EO366" i="4"/>
  <c r="EN366" i="4"/>
  <c r="EM366" i="4"/>
  <c r="EL366" i="4"/>
  <c r="EK366" i="4"/>
  <c r="EJ366" i="4"/>
  <c r="EI366" i="4"/>
  <c r="EH366" i="4"/>
  <c r="ES365" i="4"/>
  <c r="ER365" i="4"/>
  <c r="EQ365" i="4"/>
  <c r="EP365" i="4"/>
  <c r="EO365" i="4"/>
  <c r="EN365" i="4"/>
  <c r="EM365" i="4"/>
  <c r="EL365" i="4"/>
  <c r="EK365" i="4"/>
  <c r="EJ365" i="4"/>
  <c r="EI365" i="4"/>
  <c r="EH365" i="4"/>
  <c r="ES364" i="4"/>
  <c r="ER364" i="4"/>
  <c r="EQ364" i="4"/>
  <c r="EP364" i="4"/>
  <c r="EO364" i="4"/>
  <c r="EN364" i="4"/>
  <c r="EM364" i="4"/>
  <c r="EL364" i="4"/>
  <c r="EK364" i="4"/>
  <c r="EJ364" i="4"/>
  <c r="EI364" i="4"/>
  <c r="EH364" i="4"/>
  <c r="ES363" i="4"/>
  <c r="ER363" i="4"/>
  <c r="EQ363" i="4"/>
  <c r="EP363" i="4"/>
  <c r="EO363" i="4"/>
  <c r="EN363" i="4"/>
  <c r="EM363" i="4"/>
  <c r="EL363" i="4"/>
  <c r="EK363" i="4"/>
  <c r="EJ363" i="4"/>
  <c r="EI363" i="4"/>
  <c r="EH363" i="4"/>
  <c r="ES362" i="4"/>
  <c r="ER362" i="4"/>
  <c r="EQ362" i="4"/>
  <c r="EP362" i="4"/>
  <c r="EO362" i="4"/>
  <c r="EN362" i="4"/>
  <c r="EM362" i="4"/>
  <c r="EL362" i="4"/>
  <c r="EK362" i="4"/>
  <c r="EJ362" i="4"/>
  <c r="EI362" i="4"/>
  <c r="EH362" i="4"/>
  <c r="ES361" i="4"/>
  <c r="ER361" i="4"/>
  <c r="EQ361" i="4"/>
  <c r="EP361" i="4"/>
  <c r="EO361" i="4"/>
  <c r="EN361" i="4"/>
  <c r="EM361" i="4"/>
  <c r="EL361" i="4"/>
  <c r="EK361" i="4"/>
  <c r="EJ361" i="4"/>
  <c r="EI361" i="4"/>
  <c r="EH361" i="4"/>
  <c r="ES360" i="4"/>
  <c r="ER360" i="4"/>
  <c r="EQ360" i="4"/>
  <c r="EP360" i="4"/>
  <c r="EO360" i="4"/>
  <c r="EN360" i="4"/>
  <c r="EM360" i="4"/>
  <c r="EL360" i="4"/>
  <c r="EK360" i="4"/>
  <c r="EJ360" i="4"/>
  <c r="EI360" i="4"/>
  <c r="EH360" i="4"/>
  <c r="ES359" i="4"/>
  <c r="ER359" i="4"/>
  <c r="EQ359" i="4"/>
  <c r="EP359" i="4"/>
  <c r="EO359" i="4"/>
  <c r="EN359" i="4"/>
  <c r="EM359" i="4"/>
  <c r="EL359" i="4"/>
  <c r="EK359" i="4"/>
  <c r="EJ359" i="4"/>
  <c r="EI359" i="4"/>
  <c r="EH359" i="4"/>
  <c r="ES358" i="4"/>
  <c r="ER358" i="4"/>
  <c r="EQ358" i="4"/>
  <c r="EP358" i="4"/>
  <c r="EO358" i="4"/>
  <c r="EN358" i="4"/>
  <c r="EM358" i="4"/>
  <c r="EL358" i="4"/>
  <c r="EK358" i="4"/>
  <c r="EJ358" i="4"/>
  <c r="EI358" i="4"/>
  <c r="EH358" i="4"/>
  <c r="ES357" i="4"/>
  <c r="ER357" i="4"/>
  <c r="EQ357" i="4"/>
  <c r="EP357" i="4"/>
  <c r="EO357" i="4"/>
  <c r="EN357" i="4"/>
  <c r="EM357" i="4"/>
  <c r="EL357" i="4"/>
  <c r="EK357" i="4"/>
  <c r="EJ357" i="4"/>
  <c r="EI357" i="4"/>
  <c r="EH357" i="4"/>
  <c r="ES356" i="4"/>
  <c r="ER356" i="4"/>
  <c r="EQ356" i="4"/>
  <c r="EP356" i="4"/>
  <c r="EO356" i="4"/>
  <c r="EN356" i="4"/>
  <c r="EM356" i="4"/>
  <c r="EL356" i="4"/>
  <c r="EK356" i="4"/>
  <c r="EJ356" i="4"/>
  <c r="EI356" i="4"/>
  <c r="EH356" i="4"/>
  <c r="ES355" i="4"/>
  <c r="ER355" i="4"/>
  <c r="EQ355" i="4"/>
  <c r="EP355" i="4"/>
  <c r="EO355" i="4"/>
  <c r="EN355" i="4"/>
  <c r="EM355" i="4"/>
  <c r="EL355" i="4"/>
  <c r="EK355" i="4"/>
  <c r="EJ355" i="4"/>
  <c r="EI355" i="4"/>
  <c r="EH355" i="4"/>
  <c r="ES354" i="4"/>
  <c r="ER354" i="4"/>
  <c r="EQ354" i="4"/>
  <c r="EP354" i="4"/>
  <c r="EO354" i="4"/>
  <c r="EN354" i="4"/>
  <c r="EM354" i="4"/>
  <c r="EL354" i="4"/>
  <c r="EK354" i="4"/>
  <c r="EJ354" i="4"/>
  <c r="EI354" i="4"/>
  <c r="EH354" i="4"/>
  <c r="ES353" i="4"/>
  <c r="ER353" i="4"/>
  <c r="EQ353" i="4"/>
  <c r="EP353" i="4"/>
  <c r="EO353" i="4"/>
  <c r="EN353" i="4"/>
  <c r="EM353" i="4"/>
  <c r="EL353" i="4"/>
  <c r="EK353" i="4"/>
  <c r="EJ353" i="4"/>
  <c r="EI353" i="4"/>
  <c r="EH353" i="4"/>
  <c r="ES352" i="4"/>
  <c r="ER352" i="4"/>
  <c r="EQ352" i="4"/>
  <c r="EP352" i="4"/>
  <c r="EO352" i="4"/>
  <c r="EN352" i="4"/>
  <c r="EM352" i="4"/>
  <c r="EL352" i="4"/>
  <c r="EK352" i="4"/>
  <c r="EJ352" i="4"/>
  <c r="EI352" i="4"/>
  <c r="EH352" i="4"/>
  <c r="ES351" i="4"/>
  <c r="ER351" i="4"/>
  <c r="EQ351" i="4"/>
  <c r="EP351" i="4"/>
  <c r="EO351" i="4"/>
  <c r="EN351" i="4"/>
  <c r="EM351" i="4"/>
  <c r="EL351" i="4"/>
  <c r="EK351" i="4"/>
  <c r="EJ351" i="4"/>
  <c r="EI351" i="4"/>
  <c r="EH351" i="4"/>
  <c r="ES350" i="4"/>
  <c r="ER350" i="4"/>
  <c r="EQ350" i="4"/>
  <c r="EP350" i="4"/>
  <c r="EO350" i="4"/>
  <c r="EN350" i="4"/>
  <c r="EM350" i="4"/>
  <c r="EL350" i="4"/>
  <c r="EK350" i="4"/>
  <c r="EJ350" i="4"/>
  <c r="EI350" i="4"/>
  <c r="EH350" i="4"/>
  <c r="ES349" i="4"/>
  <c r="ER349" i="4"/>
  <c r="EQ349" i="4"/>
  <c r="EP349" i="4"/>
  <c r="EO349" i="4"/>
  <c r="EN349" i="4"/>
  <c r="EM349" i="4"/>
  <c r="EL349" i="4"/>
  <c r="EK349" i="4"/>
  <c r="EJ349" i="4"/>
  <c r="EI349" i="4"/>
  <c r="EH349" i="4"/>
  <c r="ES348" i="4"/>
  <c r="ER348" i="4"/>
  <c r="EQ348" i="4"/>
  <c r="EP348" i="4"/>
  <c r="EO348" i="4"/>
  <c r="EN348" i="4"/>
  <c r="EM348" i="4"/>
  <c r="EL348" i="4"/>
  <c r="EK348" i="4"/>
  <c r="EJ348" i="4"/>
  <c r="EI348" i="4"/>
  <c r="EH348" i="4"/>
  <c r="ES347" i="4"/>
  <c r="ER347" i="4"/>
  <c r="EQ347" i="4"/>
  <c r="EP347" i="4"/>
  <c r="EO347" i="4"/>
  <c r="EN347" i="4"/>
  <c r="EM347" i="4"/>
  <c r="EL347" i="4"/>
  <c r="EK347" i="4"/>
  <c r="EJ347" i="4"/>
  <c r="EI347" i="4"/>
  <c r="EH347" i="4"/>
  <c r="ES346" i="4"/>
  <c r="ER346" i="4"/>
  <c r="EQ346" i="4"/>
  <c r="EP346" i="4"/>
  <c r="EO346" i="4"/>
  <c r="EN346" i="4"/>
  <c r="EM346" i="4"/>
  <c r="EL346" i="4"/>
  <c r="EK346" i="4"/>
  <c r="EJ346" i="4"/>
  <c r="EI346" i="4"/>
  <c r="EH346" i="4"/>
  <c r="ES345" i="4"/>
  <c r="ER345" i="4"/>
  <c r="EQ345" i="4"/>
  <c r="EP345" i="4"/>
  <c r="EO345" i="4"/>
  <c r="EN345" i="4"/>
  <c r="EM345" i="4"/>
  <c r="EL345" i="4"/>
  <c r="EK345" i="4"/>
  <c r="EJ345" i="4"/>
  <c r="EI345" i="4"/>
  <c r="EH345" i="4"/>
  <c r="ES344" i="4"/>
  <c r="ER344" i="4"/>
  <c r="EQ344" i="4"/>
  <c r="EP344" i="4"/>
  <c r="EO344" i="4"/>
  <c r="EN344" i="4"/>
  <c r="EM344" i="4"/>
  <c r="EL344" i="4"/>
  <c r="EK344" i="4"/>
  <c r="EJ344" i="4"/>
  <c r="EI344" i="4"/>
  <c r="EH344" i="4"/>
  <c r="ES343" i="4"/>
  <c r="ER343" i="4"/>
  <c r="EQ343" i="4"/>
  <c r="EP343" i="4"/>
  <c r="EO343" i="4"/>
  <c r="EN343" i="4"/>
  <c r="EM343" i="4"/>
  <c r="EL343" i="4"/>
  <c r="EK343" i="4"/>
  <c r="EJ343" i="4"/>
  <c r="EI343" i="4"/>
  <c r="EH343" i="4"/>
  <c r="ES342" i="4"/>
  <c r="ER342" i="4"/>
  <c r="EQ342" i="4"/>
  <c r="EP342" i="4"/>
  <c r="EO342" i="4"/>
  <c r="EN342" i="4"/>
  <c r="EM342" i="4"/>
  <c r="EL342" i="4"/>
  <c r="EK342" i="4"/>
  <c r="EJ342" i="4"/>
  <c r="EI342" i="4"/>
  <c r="EH342" i="4"/>
  <c r="ES341" i="4"/>
  <c r="ER341" i="4"/>
  <c r="EQ341" i="4"/>
  <c r="EP341" i="4"/>
  <c r="EO341" i="4"/>
  <c r="EN341" i="4"/>
  <c r="EM341" i="4"/>
  <c r="EL341" i="4"/>
  <c r="EK341" i="4"/>
  <c r="EJ341" i="4"/>
  <c r="EI341" i="4"/>
  <c r="EH341" i="4"/>
  <c r="ES340" i="4"/>
  <c r="ER340" i="4"/>
  <c r="EQ340" i="4"/>
  <c r="EP340" i="4"/>
  <c r="EO340" i="4"/>
  <c r="EN340" i="4"/>
  <c r="EM340" i="4"/>
  <c r="EL340" i="4"/>
  <c r="EK340" i="4"/>
  <c r="EJ340" i="4"/>
  <c r="EI340" i="4"/>
  <c r="EH340" i="4"/>
  <c r="ES339" i="4"/>
  <c r="ER339" i="4"/>
  <c r="EQ339" i="4"/>
  <c r="EP339" i="4"/>
  <c r="EO339" i="4"/>
  <c r="EN339" i="4"/>
  <c r="EM339" i="4"/>
  <c r="EL339" i="4"/>
  <c r="EK339" i="4"/>
  <c r="EJ339" i="4"/>
  <c r="EI339" i="4"/>
  <c r="EH339" i="4"/>
  <c r="ES338" i="4"/>
  <c r="ER338" i="4"/>
  <c r="EQ338" i="4"/>
  <c r="EP338" i="4"/>
  <c r="EO338" i="4"/>
  <c r="EN338" i="4"/>
  <c r="EM338" i="4"/>
  <c r="EL338" i="4"/>
  <c r="EK338" i="4"/>
  <c r="EJ338" i="4"/>
  <c r="EI338" i="4"/>
  <c r="EH338" i="4"/>
  <c r="ES337" i="4"/>
  <c r="ER337" i="4"/>
  <c r="EQ337" i="4"/>
  <c r="EP337" i="4"/>
  <c r="EO337" i="4"/>
  <c r="EN337" i="4"/>
  <c r="EM337" i="4"/>
  <c r="EL337" i="4"/>
  <c r="EK337" i="4"/>
  <c r="EJ337" i="4"/>
  <c r="EI337" i="4"/>
  <c r="EH337" i="4"/>
  <c r="ES336" i="4"/>
  <c r="ER336" i="4"/>
  <c r="EQ336" i="4"/>
  <c r="EP336" i="4"/>
  <c r="EO336" i="4"/>
  <c r="EN336" i="4"/>
  <c r="EM336" i="4"/>
  <c r="EL336" i="4"/>
  <c r="EK336" i="4"/>
  <c r="EJ336" i="4"/>
  <c r="EI336" i="4"/>
  <c r="EH336" i="4"/>
  <c r="ES335" i="4"/>
  <c r="ER335" i="4"/>
  <c r="EQ335" i="4"/>
  <c r="EP335" i="4"/>
  <c r="EO335" i="4"/>
  <c r="EN335" i="4"/>
  <c r="EM335" i="4"/>
  <c r="EL335" i="4"/>
  <c r="EK335" i="4"/>
  <c r="EJ335" i="4"/>
  <c r="EI335" i="4"/>
  <c r="EH335" i="4"/>
  <c r="ES334" i="4"/>
  <c r="ER334" i="4"/>
  <c r="EQ334" i="4"/>
  <c r="EP334" i="4"/>
  <c r="EO334" i="4"/>
  <c r="EN334" i="4"/>
  <c r="EM334" i="4"/>
  <c r="EL334" i="4"/>
  <c r="EK334" i="4"/>
  <c r="EJ334" i="4"/>
  <c r="EI334" i="4"/>
  <c r="EH334" i="4"/>
  <c r="ES333" i="4"/>
  <c r="ER333" i="4"/>
  <c r="EQ333" i="4"/>
  <c r="EP333" i="4"/>
  <c r="EO333" i="4"/>
  <c r="EN333" i="4"/>
  <c r="EM333" i="4"/>
  <c r="EL333" i="4"/>
  <c r="EK333" i="4"/>
  <c r="EJ333" i="4"/>
  <c r="EI333" i="4"/>
  <c r="EH333" i="4"/>
  <c r="ES332" i="4"/>
  <c r="ER332" i="4"/>
  <c r="EQ332" i="4"/>
  <c r="EP332" i="4"/>
  <c r="EO332" i="4"/>
  <c r="EN332" i="4"/>
  <c r="EM332" i="4"/>
  <c r="EL332" i="4"/>
  <c r="EK332" i="4"/>
  <c r="EJ332" i="4"/>
  <c r="EI332" i="4"/>
  <c r="EH332" i="4"/>
  <c r="ES331" i="4"/>
  <c r="ER331" i="4"/>
  <c r="EQ331" i="4"/>
  <c r="EP331" i="4"/>
  <c r="EO331" i="4"/>
  <c r="EN331" i="4"/>
  <c r="EM331" i="4"/>
  <c r="EL331" i="4"/>
  <c r="EK331" i="4"/>
  <c r="EJ331" i="4"/>
  <c r="EI331" i="4"/>
  <c r="EH331" i="4"/>
  <c r="ES330" i="4"/>
  <c r="ER330" i="4"/>
  <c r="EQ330" i="4"/>
  <c r="EP330" i="4"/>
  <c r="EO330" i="4"/>
  <c r="EN330" i="4"/>
  <c r="EM330" i="4"/>
  <c r="EL330" i="4"/>
  <c r="EK330" i="4"/>
  <c r="EJ330" i="4"/>
  <c r="EI330" i="4"/>
  <c r="EH330" i="4"/>
  <c r="ES329" i="4"/>
  <c r="ER329" i="4"/>
  <c r="EQ329" i="4"/>
  <c r="EP329" i="4"/>
  <c r="EO329" i="4"/>
  <c r="EN329" i="4"/>
  <c r="EM329" i="4"/>
  <c r="EL329" i="4"/>
  <c r="EK329" i="4"/>
  <c r="EJ329" i="4"/>
  <c r="EI329" i="4"/>
  <c r="EH329" i="4"/>
  <c r="ES328" i="4"/>
  <c r="ER328" i="4"/>
  <c r="EQ328" i="4"/>
  <c r="EP328" i="4"/>
  <c r="EO328" i="4"/>
  <c r="EN328" i="4"/>
  <c r="EM328" i="4"/>
  <c r="EL328" i="4"/>
  <c r="EK328" i="4"/>
  <c r="EJ328" i="4"/>
  <c r="EI328" i="4"/>
  <c r="EH328" i="4"/>
  <c r="ES327" i="4"/>
  <c r="ER327" i="4"/>
  <c r="EQ327" i="4"/>
  <c r="EP327" i="4"/>
  <c r="EO327" i="4"/>
  <c r="EN327" i="4"/>
  <c r="EM327" i="4"/>
  <c r="EL327" i="4"/>
  <c r="EK327" i="4"/>
  <c r="EJ327" i="4"/>
  <c r="EI327" i="4"/>
  <c r="EH327" i="4"/>
  <c r="ES326" i="4"/>
  <c r="ER326" i="4"/>
  <c r="EQ326" i="4"/>
  <c r="EP326" i="4"/>
  <c r="EO326" i="4"/>
  <c r="EN326" i="4"/>
  <c r="EM326" i="4"/>
  <c r="EL326" i="4"/>
  <c r="EK326" i="4"/>
  <c r="EJ326" i="4"/>
  <c r="EI326" i="4"/>
  <c r="EH326" i="4"/>
  <c r="ES325" i="4"/>
  <c r="ER325" i="4"/>
  <c r="EQ325" i="4"/>
  <c r="EP325" i="4"/>
  <c r="EO325" i="4"/>
  <c r="EN325" i="4"/>
  <c r="EM325" i="4"/>
  <c r="EL325" i="4"/>
  <c r="EK325" i="4"/>
  <c r="EJ325" i="4"/>
  <c r="EI325" i="4"/>
  <c r="EH325" i="4"/>
  <c r="ES324" i="4"/>
  <c r="ER324" i="4"/>
  <c r="EQ324" i="4"/>
  <c r="EP324" i="4"/>
  <c r="EO324" i="4"/>
  <c r="EN324" i="4"/>
  <c r="EM324" i="4"/>
  <c r="EL324" i="4"/>
  <c r="EK324" i="4"/>
  <c r="EJ324" i="4"/>
  <c r="EI324" i="4"/>
  <c r="EH324" i="4"/>
  <c r="ES323" i="4"/>
  <c r="ER323" i="4"/>
  <c r="EQ323" i="4"/>
  <c r="EP323" i="4"/>
  <c r="EO323" i="4"/>
  <c r="EN323" i="4"/>
  <c r="EM323" i="4"/>
  <c r="EL323" i="4"/>
  <c r="EK323" i="4"/>
  <c r="EJ323" i="4"/>
  <c r="EI323" i="4"/>
  <c r="EH323" i="4"/>
  <c r="ES322" i="4"/>
  <c r="ER322" i="4"/>
  <c r="EQ322" i="4"/>
  <c r="EP322" i="4"/>
  <c r="EO322" i="4"/>
  <c r="EN322" i="4"/>
  <c r="EM322" i="4"/>
  <c r="EL322" i="4"/>
  <c r="EK322" i="4"/>
  <c r="EJ322" i="4"/>
  <c r="EI322" i="4"/>
  <c r="EH322" i="4"/>
  <c r="ES321" i="4"/>
  <c r="ER321" i="4"/>
  <c r="EQ321" i="4"/>
  <c r="EP321" i="4"/>
  <c r="EO321" i="4"/>
  <c r="EN321" i="4"/>
  <c r="EM321" i="4"/>
  <c r="EL321" i="4"/>
  <c r="EK321" i="4"/>
  <c r="EJ321" i="4"/>
  <c r="EI321" i="4"/>
  <c r="EH321" i="4"/>
  <c r="ES320" i="4"/>
  <c r="ER320" i="4"/>
  <c r="EQ320" i="4"/>
  <c r="EP320" i="4"/>
  <c r="EO320" i="4"/>
  <c r="EN320" i="4"/>
  <c r="EM320" i="4"/>
  <c r="EL320" i="4"/>
  <c r="EK320" i="4"/>
  <c r="EJ320" i="4"/>
  <c r="EI320" i="4"/>
  <c r="EH320" i="4"/>
  <c r="ES319" i="4"/>
  <c r="ER319" i="4"/>
  <c r="EQ319" i="4"/>
  <c r="EP319" i="4"/>
  <c r="EO319" i="4"/>
  <c r="EN319" i="4"/>
  <c r="EM319" i="4"/>
  <c r="EL319" i="4"/>
  <c r="EK319" i="4"/>
  <c r="EJ319" i="4"/>
  <c r="EI319" i="4"/>
  <c r="EH319" i="4"/>
  <c r="ES318" i="4"/>
  <c r="ER318" i="4"/>
  <c r="EQ318" i="4"/>
  <c r="EP318" i="4"/>
  <c r="EO318" i="4"/>
  <c r="EN318" i="4"/>
  <c r="EM318" i="4"/>
  <c r="EL318" i="4"/>
  <c r="EK318" i="4"/>
  <c r="EJ318" i="4"/>
  <c r="EI318" i="4"/>
  <c r="EH318" i="4"/>
  <c r="ES317" i="4"/>
  <c r="ER317" i="4"/>
  <c r="EQ317" i="4"/>
  <c r="EP317" i="4"/>
  <c r="EO317" i="4"/>
  <c r="EN317" i="4"/>
  <c r="EM317" i="4"/>
  <c r="EL317" i="4"/>
  <c r="EK317" i="4"/>
  <c r="EJ317" i="4"/>
  <c r="EI317" i="4"/>
  <c r="EH317" i="4"/>
  <c r="ES316" i="4"/>
  <c r="ER316" i="4"/>
  <c r="EQ316" i="4"/>
  <c r="EP316" i="4"/>
  <c r="EO316" i="4"/>
  <c r="EN316" i="4"/>
  <c r="EM316" i="4"/>
  <c r="EL316" i="4"/>
  <c r="EK316" i="4"/>
  <c r="EJ316" i="4"/>
  <c r="EI316" i="4"/>
  <c r="EH316" i="4"/>
  <c r="ES315" i="4"/>
  <c r="ER315" i="4"/>
  <c r="EQ315" i="4"/>
  <c r="EP315" i="4"/>
  <c r="EO315" i="4"/>
  <c r="EN315" i="4"/>
  <c r="EM315" i="4"/>
  <c r="EL315" i="4"/>
  <c r="EK315" i="4"/>
  <c r="EJ315" i="4"/>
  <c r="EI315" i="4"/>
  <c r="EH315" i="4"/>
  <c r="ES314" i="4"/>
  <c r="ER314" i="4"/>
  <c r="EQ314" i="4"/>
  <c r="EP314" i="4"/>
  <c r="EO314" i="4"/>
  <c r="EN314" i="4"/>
  <c r="EM314" i="4"/>
  <c r="EL314" i="4"/>
  <c r="EK314" i="4"/>
  <c r="EJ314" i="4"/>
  <c r="EI314" i="4"/>
  <c r="EH314" i="4"/>
  <c r="ES313" i="4"/>
  <c r="ER313" i="4"/>
  <c r="EQ313" i="4"/>
  <c r="EP313" i="4"/>
  <c r="EO313" i="4"/>
  <c r="EN313" i="4"/>
  <c r="EM313" i="4"/>
  <c r="EL313" i="4"/>
  <c r="EK313" i="4"/>
  <c r="EJ313" i="4"/>
  <c r="EI313" i="4"/>
  <c r="EH313" i="4"/>
  <c r="ES312" i="4"/>
  <c r="ER312" i="4"/>
  <c r="EQ312" i="4"/>
  <c r="EP312" i="4"/>
  <c r="EO312" i="4"/>
  <c r="EN312" i="4"/>
  <c r="EM312" i="4"/>
  <c r="EL312" i="4"/>
  <c r="EK312" i="4"/>
  <c r="EJ312" i="4"/>
  <c r="EI312" i="4"/>
  <c r="EH312" i="4"/>
  <c r="ES311" i="4"/>
  <c r="ER311" i="4"/>
  <c r="EQ311" i="4"/>
  <c r="EP311" i="4"/>
  <c r="EO311" i="4"/>
  <c r="EN311" i="4"/>
  <c r="EM311" i="4"/>
  <c r="EL311" i="4"/>
  <c r="EK311" i="4"/>
  <c r="EJ311" i="4"/>
  <c r="EI311" i="4"/>
  <c r="EH311" i="4"/>
  <c r="ES310" i="4"/>
  <c r="ER310" i="4"/>
  <c r="EQ310" i="4"/>
  <c r="EP310" i="4"/>
  <c r="EO310" i="4"/>
  <c r="EN310" i="4"/>
  <c r="EM310" i="4"/>
  <c r="EL310" i="4"/>
  <c r="EK310" i="4"/>
  <c r="EJ310" i="4"/>
  <c r="EI310" i="4"/>
  <c r="EH310" i="4"/>
  <c r="ES309" i="4"/>
  <c r="ER309" i="4"/>
  <c r="EQ309" i="4"/>
  <c r="EP309" i="4"/>
  <c r="EO309" i="4"/>
  <c r="EN309" i="4"/>
  <c r="EM309" i="4"/>
  <c r="EL309" i="4"/>
  <c r="EK309" i="4"/>
  <c r="EJ309" i="4"/>
  <c r="EI309" i="4"/>
  <c r="EH309" i="4"/>
  <c r="ES308" i="4"/>
  <c r="ER308" i="4"/>
  <c r="EQ308" i="4"/>
  <c r="EP308" i="4"/>
  <c r="EO308" i="4"/>
  <c r="EN308" i="4"/>
  <c r="EM308" i="4"/>
  <c r="EL308" i="4"/>
  <c r="EK308" i="4"/>
  <c r="EJ308" i="4"/>
  <c r="EI308" i="4"/>
  <c r="EH308" i="4"/>
  <c r="ES307" i="4"/>
  <c r="ER307" i="4"/>
  <c r="EQ307" i="4"/>
  <c r="EP307" i="4"/>
  <c r="EO307" i="4"/>
  <c r="EN307" i="4"/>
  <c r="EM307" i="4"/>
  <c r="EL307" i="4"/>
  <c r="EK307" i="4"/>
  <c r="EJ307" i="4"/>
  <c r="EI307" i="4"/>
  <c r="EH307" i="4"/>
  <c r="ES306" i="4"/>
  <c r="ER306" i="4"/>
  <c r="EQ306" i="4"/>
  <c r="EP306" i="4"/>
  <c r="EO306" i="4"/>
  <c r="EN306" i="4"/>
  <c r="EM306" i="4"/>
  <c r="EL306" i="4"/>
  <c r="EK306" i="4"/>
  <c r="EJ306" i="4"/>
  <c r="EI306" i="4"/>
  <c r="EH306" i="4"/>
  <c r="ES305" i="4"/>
  <c r="ER305" i="4"/>
  <c r="EQ305" i="4"/>
  <c r="EP305" i="4"/>
  <c r="EO305" i="4"/>
  <c r="EN305" i="4"/>
  <c r="EM305" i="4"/>
  <c r="EL305" i="4"/>
  <c r="EK305" i="4"/>
  <c r="EJ305" i="4"/>
  <c r="EI305" i="4"/>
  <c r="EH305" i="4"/>
  <c r="ES304" i="4"/>
  <c r="ER304" i="4"/>
  <c r="EQ304" i="4"/>
  <c r="EP304" i="4"/>
  <c r="EO304" i="4"/>
  <c r="EN304" i="4"/>
  <c r="EM304" i="4"/>
  <c r="EL304" i="4"/>
  <c r="EK304" i="4"/>
  <c r="EJ304" i="4"/>
  <c r="EI304" i="4"/>
  <c r="EH304" i="4"/>
  <c r="ES303" i="4"/>
  <c r="ER303" i="4"/>
  <c r="EQ303" i="4"/>
  <c r="EP303" i="4"/>
  <c r="EO303" i="4"/>
  <c r="EN303" i="4"/>
  <c r="EM303" i="4"/>
  <c r="EL303" i="4"/>
  <c r="EK303" i="4"/>
  <c r="EJ303" i="4"/>
  <c r="EI303" i="4"/>
  <c r="EH303" i="4"/>
  <c r="ES302" i="4"/>
  <c r="ER302" i="4"/>
  <c r="EQ302" i="4"/>
  <c r="EP302" i="4"/>
  <c r="EO302" i="4"/>
  <c r="EN302" i="4"/>
  <c r="EM302" i="4"/>
  <c r="EL302" i="4"/>
  <c r="EK302" i="4"/>
  <c r="EJ302" i="4"/>
  <c r="EI302" i="4"/>
  <c r="EH302" i="4"/>
  <c r="ES301" i="4"/>
  <c r="ER301" i="4"/>
  <c r="EQ301" i="4"/>
  <c r="EP301" i="4"/>
  <c r="EO301" i="4"/>
  <c r="EN301" i="4"/>
  <c r="EM301" i="4"/>
  <c r="EL301" i="4"/>
  <c r="EK301" i="4"/>
  <c r="EJ301" i="4"/>
  <c r="EI301" i="4"/>
  <c r="EH301" i="4"/>
  <c r="ES300" i="4"/>
  <c r="ER300" i="4"/>
  <c r="EQ300" i="4"/>
  <c r="EP300" i="4"/>
  <c r="EO300" i="4"/>
  <c r="EN300" i="4"/>
  <c r="EM300" i="4"/>
  <c r="EL300" i="4"/>
  <c r="EK300" i="4"/>
  <c r="EJ300" i="4"/>
  <c r="EI300" i="4"/>
  <c r="EH300" i="4"/>
  <c r="ES299" i="4"/>
  <c r="ER299" i="4"/>
  <c r="EQ299" i="4"/>
  <c r="EP299" i="4"/>
  <c r="EO299" i="4"/>
  <c r="EN299" i="4"/>
  <c r="EM299" i="4"/>
  <c r="EL299" i="4"/>
  <c r="EK299" i="4"/>
  <c r="EJ299" i="4"/>
  <c r="EI299" i="4"/>
  <c r="EH299" i="4"/>
  <c r="ES298" i="4"/>
  <c r="ER298" i="4"/>
  <c r="EQ298" i="4"/>
  <c r="EP298" i="4"/>
  <c r="EO298" i="4"/>
  <c r="EN298" i="4"/>
  <c r="EM298" i="4"/>
  <c r="EL298" i="4"/>
  <c r="EK298" i="4"/>
  <c r="EJ298" i="4"/>
  <c r="EI298" i="4"/>
  <c r="EH298" i="4"/>
  <c r="ES297" i="4"/>
  <c r="ER297" i="4"/>
  <c r="EQ297" i="4"/>
  <c r="EP297" i="4"/>
  <c r="EO297" i="4"/>
  <c r="EN297" i="4"/>
  <c r="EM297" i="4"/>
  <c r="EL297" i="4"/>
  <c r="EK297" i="4"/>
  <c r="EJ297" i="4"/>
  <c r="EI297" i="4"/>
  <c r="EH297" i="4"/>
  <c r="ES296" i="4"/>
  <c r="ER296" i="4"/>
  <c r="EQ296" i="4"/>
  <c r="EP296" i="4"/>
  <c r="EO296" i="4"/>
  <c r="EN296" i="4"/>
  <c r="EM296" i="4"/>
  <c r="EL296" i="4"/>
  <c r="EK296" i="4"/>
  <c r="EJ296" i="4"/>
  <c r="EI296" i="4"/>
  <c r="EH296" i="4"/>
  <c r="ES295" i="4"/>
  <c r="ER295" i="4"/>
  <c r="EQ295" i="4"/>
  <c r="EP295" i="4"/>
  <c r="EO295" i="4"/>
  <c r="EN295" i="4"/>
  <c r="EM295" i="4"/>
  <c r="EL295" i="4"/>
  <c r="EK295" i="4"/>
  <c r="EJ295" i="4"/>
  <c r="EI295" i="4"/>
  <c r="EH295" i="4"/>
  <c r="ES294" i="4"/>
  <c r="ER294" i="4"/>
  <c r="EQ294" i="4"/>
  <c r="EP294" i="4"/>
  <c r="EO294" i="4"/>
  <c r="EN294" i="4"/>
  <c r="EM294" i="4"/>
  <c r="EL294" i="4"/>
  <c r="EK294" i="4"/>
  <c r="EJ294" i="4"/>
  <c r="EI294" i="4"/>
  <c r="EH294" i="4"/>
  <c r="ES293" i="4"/>
  <c r="ER293" i="4"/>
  <c r="EQ293" i="4"/>
  <c r="EP293" i="4"/>
  <c r="EO293" i="4"/>
  <c r="EN293" i="4"/>
  <c r="EM293" i="4"/>
  <c r="EL293" i="4"/>
  <c r="EK293" i="4"/>
  <c r="EJ293" i="4"/>
  <c r="EI293" i="4"/>
  <c r="EH293" i="4"/>
  <c r="ES292" i="4"/>
  <c r="ER292" i="4"/>
  <c r="EQ292" i="4"/>
  <c r="EP292" i="4"/>
  <c r="EO292" i="4"/>
  <c r="EN292" i="4"/>
  <c r="EM292" i="4"/>
  <c r="EL292" i="4"/>
  <c r="EK292" i="4"/>
  <c r="EJ292" i="4"/>
  <c r="EI292" i="4"/>
  <c r="EH292" i="4"/>
  <c r="ES291" i="4"/>
  <c r="ER291" i="4"/>
  <c r="EQ291" i="4"/>
  <c r="EP291" i="4"/>
  <c r="EO291" i="4"/>
  <c r="EN291" i="4"/>
  <c r="EM291" i="4"/>
  <c r="EL291" i="4"/>
  <c r="EK291" i="4"/>
  <c r="EJ291" i="4"/>
  <c r="EI291" i="4"/>
  <c r="EH291" i="4"/>
  <c r="ES290" i="4"/>
  <c r="ER290" i="4"/>
  <c r="EQ290" i="4"/>
  <c r="EP290" i="4"/>
  <c r="EO290" i="4"/>
  <c r="EN290" i="4"/>
  <c r="EM290" i="4"/>
  <c r="EL290" i="4"/>
  <c r="EK290" i="4"/>
  <c r="EJ290" i="4"/>
  <c r="EI290" i="4"/>
  <c r="EH290" i="4"/>
  <c r="ES289" i="4"/>
  <c r="ER289" i="4"/>
  <c r="EQ289" i="4"/>
  <c r="EP289" i="4"/>
  <c r="EO289" i="4"/>
  <c r="EN289" i="4"/>
  <c r="EM289" i="4"/>
  <c r="EL289" i="4"/>
  <c r="EK289" i="4"/>
  <c r="EJ289" i="4"/>
  <c r="EI289" i="4"/>
  <c r="EH289" i="4"/>
  <c r="ES288" i="4"/>
  <c r="ER288" i="4"/>
  <c r="EQ288" i="4"/>
  <c r="EP288" i="4"/>
  <c r="EO288" i="4"/>
  <c r="EN288" i="4"/>
  <c r="EM288" i="4"/>
  <c r="EL288" i="4"/>
  <c r="EK288" i="4"/>
  <c r="EJ288" i="4"/>
  <c r="EI288" i="4"/>
  <c r="EH288" i="4"/>
  <c r="ES287" i="4"/>
  <c r="ER287" i="4"/>
  <c r="EQ287" i="4"/>
  <c r="EP287" i="4"/>
  <c r="EO287" i="4"/>
  <c r="EN287" i="4"/>
  <c r="EM287" i="4"/>
  <c r="EL287" i="4"/>
  <c r="EK287" i="4"/>
  <c r="EJ287" i="4"/>
  <c r="EI287" i="4"/>
  <c r="EH287" i="4"/>
  <c r="ES286" i="4"/>
  <c r="ER286" i="4"/>
  <c r="EQ286" i="4"/>
  <c r="EP286" i="4"/>
  <c r="EO286" i="4"/>
  <c r="EN286" i="4"/>
  <c r="EM286" i="4"/>
  <c r="EL286" i="4"/>
  <c r="EK286" i="4"/>
  <c r="EJ286" i="4"/>
  <c r="EI286" i="4"/>
  <c r="EH286" i="4"/>
  <c r="ES285" i="4"/>
  <c r="ER285" i="4"/>
  <c r="EQ285" i="4"/>
  <c r="EP285" i="4"/>
  <c r="EO285" i="4"/>
  <c r="EN285" i="4"/>
  <c r="EM285" i="4"/>
  <c r="EL285" i="4"/>
  <c r="EK285" i="4"/>
  <c r="EJ285" i="4"/>
  <c r="EI285" i="4"/>
  <c r="EH285" i="4"/>
  <c r="ES284" i="4"/>
  <c r="ER284" i="4"/>
  <c r="EQ284" i="4"/>
  <c r="EP284" i="4"/>
  <c r="EO284" i="4"/>
  <c r="EN284" i="4"/>
  <c r="EM284" i="4"/>
  <c r="EL284" i="4"/>
  <c r="EK284" i="4"/>
  <c r="EJ284" i="4"/>
  <c r="EI284" i="4"/>
  <c r="EH284" i="4"/>
  <c r="ES283" i="4"/>
  <c r="ER283" i="4"/>
  <c r="EQ283" i="4"/>
  <c r="EP283" i="4"/>
  <c r="EO283" i="4"/>
  <c r="EN283" i="4"/>
  <c r="EM283" i="4"/>
  <c r="EL283" i="4"/>
  <c r="EK283" i="4"/>
  <c r="EJ283" i="4"/>
  <c r="EI283" i="4"/>
  <c r="EH283" i="4"/>
  <c r="ES282" i="4"/>
  <c r="ER282" i="4"/>
  <c r="EQ282" i="4"/>
  <c r="EP282" i="4"/>
  <c r="EO282" i="4"/>
  <c r="EN282" i="4"/>
  <c r="EM282" i="4"/>
  <c r="EL282" i="4"/>
  <c r="EK282" i="4"/>
  <c r="EJ282" i="4"/>
  <c r="EI282" i="4"/>
  <c r="EH282" i="4"/>
  <c r="ES281" i="4"/>
  <c r="ER281" i="4"/>
  <c r="EQ281" i="4"/>
  <c r="EP281" i="4"/>
  <c r="EO281" i="4"/>
  <c r="EN281" i="4"/>
  <c r="EM281" i="4"/>
  <c r="EL281" i="4"/>
  <c r="EK281" i="4"/>
  <c r="EJ281" i="4"/>
  <c r="EI281" i="4"/>
  <c r="EH281" i="4"/>
  <c r="ES280" i="4"/>
  <c r="ER280" i="4"/>
  <c r="EQ280" i="4"/>
  <c r="EP280" i="4"/>
  <c r="EO280" i="4"/>
  <c r="EN280" i="4"/>
  <c r="EM280" i="4"/>
  <c r="EL280" i="4"/>
  <c r="EK280" i="4"/>
  <c r="EJ280" i="4"/>
  <c r="EI280" i="4"/>
  <c r="EH280" i="4"/>
  <c r="ES279" i="4"/>
  <c r="ER279" i="4"/>
  <c r="EQ279" i="4"/>
  <c r="EP279" i="4"/>
  <c r="EO279" i="4"/>
  <c r="EN279" i="4"/>
  <c r="EM279" i="4"/>
  <c r="EL279" i="4"/>
  <c r="EK279" i="4"/>
  <c r="EJ279" i="4"/>
  <c r="EI279" i="4"/>
  <c r="EH279" i="4"/>
  <c r="ES278" i="4"/>
  <c r="ER278" i="4"/>
  <c r="EQ278" i="4"/>
  <c r="EP278" i="4"/>
  <c r="EO278" i="4"/>
  <c r="EN278" i="4"/>
  <c r="EM278" i="4"/>
  <c r="EL278" i="4"/>
  <c r="EK278" i="4"/>
  <c r="EJ278" i="4"/>
  <c r="EI278" i="4"/>
  <c r="EH278" i="4"/>
  <c r="ES277" i="4"/>
  <c r="ER277" i="4"/>
  <c r="EQ277" i="4"/>
  <c r="EP277" i="4"/>
  <c r="EO277" i="4"/>
  <c r="EN277" i="4"/>
  <c r="EM277" i="4"/>
  <c r="EL277" i="4"/>
  <c r="EK277" i="4"/>
  <c r="EJ277" i="4"/>
  <c r="EI277" i="4"/>
  <c r="EH277" i="4"/>
  <c r="ES276" i="4"/>
  <c r="ER276" i="4"/>
  <c r="EQ276" i="4"/>
  <c r="EP276" i="4"/>
  <c r="EO276" i="4"/>
  <c r="EN276" i="4"/>
  <c r="EM276" i="4"/>
  <c r="EL276" i="4"/>
  <c r="EK276" i="4"/>
  <c r="EJ276" i="4"/>
  <c r="EI276" i="4"/>
  <c r="EH276" i="4"/>
  <c r="ES275" i="4"/>
  <c r="ER275" i="4"/>
  <c r="EQ275" i="4"/>
  <c r="EP275" i="4"/>
  <c r="EO275" i="4"/>
  <c r="EN275" i="4"/>
  <c r="EM275" i="4"/>
  <c r="EL275" i="4"/>
  <c r="EK275" i="4"/>
  <c r="EJ275" i="4"/>
  <c r="EI275" i="4"/>
  <c r="EH275" i="4"/>
  <c r="ES274" i="4"/>
  <c r="ER274" i="4"/>
  <c r="EQ274" i="4"/>
  <c r="EP274" i="4"/>
  <c r="EO274" i="4"/>
  <c r="EN274" i="4"/>
  <c r="EM274" i="4"/>
  <c r="EL274" i="4"/>
  <c r="EK274" i="4"/>
  <c r="EJ274" i="4"/>
  <c r="EI274" i="4"/>
  <c r="EH274" i="4"/>
  <c r="ES273" i="4"/>
  <c r="ER273" i="4"/>
  <c r="EQ273" i="4"/>
  <c r="EP273" i="4"/>
  <c r="EO273" i="4"/>
  <c r="EN273" i="4"/>
  <c r="EM273" i="4"/>
  <c r="EL273" i="4"/>
  <c r="EK273" i="4"/>
  <c r="EJ273" i="4"/>
  <c r="EI273" i="4"/>
  <c r="EH273" i="4"/>
  <c r="ES272" i="4"/>
  <c r="ER272" i="4"/>
  <c r="EQ272" i="4"/>
  <c r="EP272" i="4"/>
  <c r="EO272" i="4"/>
  <c r="EN272" i="4"/>
  <c r="EM272" i="4"/>
  <c r="EL272" i="4"/>
  <c r="EK272" i="4"/>
  <c r="EJ272" i="4"/>
  <c r="EI272" i="4"/>
  <c r="EH272" i="4"/>
  <c r="ES271" i="4"/>
  <c r="ER271" i="4"/>
  <c r="EQ271" i="4"/>
  <c r="EP271" i="4"/>
  <c r="EO271" i="4"/>
  <c r="EN271" i="4"/>
  <c r="EM271" i="4"/>
  <c r="EL271" i="4"/>
  <c r="EK271" i="4"/>
  <c r="EJ271" i="4"/>
  <c r="EI271" i="4"/>
  <c r="EH271" i="4"/>
  <c r="ES270" i="4"/>
  <c r="ER270" i="4"/>
  <c r="EQ270" i="4"/>
  <c r="EP270" i="4"/>
  <c r="EO270" i="4"/>
  <c r="EN270" i="4"/>
  <c r="EM270" i="4"/>
  <c r="EL270" i="4"/>
  <c r="EK270" i="4"/>
  <c r="EJ270" i="4"/>
  <c r="EI270" i="4"/>
  <c r="EH270" i="4"/>
  <c r="ES269" i="4"/>
  <c r="ER269" i="4"/>
  <c r="EQ269" i="4"/>
  <c r="EP269" i="4"/>
  <c r="EO269" i="4"/>
  <c r="EN269" i="4"/>
  <c r="EM269" i="4"/>
  <c r="EL269" i="4"/>
  <c r="EK269" i="4"/>
  <c r="EJ269" i="4"/>
  <c r="EI269" i="4"/>
  <c r="EH269" i="4"/>
  <c r="ES268" i="4"/>
  <c r="ER268" i="4"/>
  <c r="EQ268" i="4"/>
  <c r="EP268" i="4"/>
  <c r="EO268" i="4"/>
  <c r="EN268" i="4"/>
  <c r="EM268" i="4"/>
  <c r="EL268" i="4"/>
  <c r="EK268" i="4"/>
  <c r="EJ268" i="4"/>
  <c r="EI268" i="4"/>
  <c r="EH268" i="4"/>
  <c r="ES267" i="4"/>
  <c r="ER267" i="4"/>
  <c r="EQ267" i="4"/>
  <c r="EP267" i="4"/>
  <c r="EO267" i="4"/>
  <c r="EN267" i="4"/>
  <c r="EM267" i="4"/>
  <c r="EL267" i="4"/>
  <c r="EK267" i="4"/>
  <c r="EJ267" i="4"/>
  <c r="EI267" i="4"/>
  <c r="EH267" i="4"/>
  <c r="ES266" i="4"/>
  <c r="ER266" i="4"/>
  <c r="EQ266" i="4"/>
  <c r="EP266" i="4"/>
  <c r="EO266" i="4"/>
  <c r="EN266" i="4"/>
  <c r="EM266" i="4"/>
  <c r="EL266" i="4"/>
  <c r="EK266" i="4"/>
  <c r="EJ266" i="4"/>
  <c r="EI266" i="4"/>
  <c r="EH266" i="4"/>
  <c r="ES265" i="4"/>
  <c r="ER265" i="4"/>
  <c r="EQ265" i="4"/>
  <c r="EP265" i="4"/>
  <c r="EO265" i="4"/>
  <c r="EN265" i="4"/>
  <c r="EM265" i="4"/>
  <c r="EL265" i="4"/>
  <c r="EK265" i="4"/>
  <c r="EJ265" i="4"/>
  <c r="EI265" i="4"/>
  <c r="EH265" i="4"/>
  <c r="ES264" i="4"/>
  <c r="ER264" i="4"/>
  <c r="EQ264" i="4"/>
  <c r="EP264" i="4"/>
  <c r="EO264" i="4"/>
  <c r="EN264" i="4"/>
  <c r="EM264" i="4"/>
  <c r="EL264" i="4"/>
  <c r="EK264" i="4"/>
  <c r="EJ264" i="4"/>
  <c r="EI264" i="4"/>
  <c r="EH264" i="4"/>
  <c r="ES263" i="4"/>
  <c r="ER263" i="4"/>
  <c r="EQ263" i="4"/>
  <c r="EP263" i="4"/>
  <c r="EO263" i="4"/>
  <c r="EN263" i="4"/>
  <c r="EM263" i="4"/>
  <c r="EL263" i="4"/>
  <c r="EK263" i="4"/>
  <c r="EJ263" i="4"/>
  <c r="EI263" i="4"/>
  <c r="EH263" i="4"/>
  <c r="ES262" i="4"/>
  <c r="ER262" i="4"/>
  <c r="EQ262" i="4"/>
  <c r="EP262" i="4"/>
  <c r="EO262" i="4"/>
  <c r="EN262" i="4"/>
  <c r="EM262" i="4"/>
  <c r="EL262" i="4"/>
  <c r="EK262" i="4"/>
  <c r="EJ262" i="4"/>
  <c r="EI262" i="4"/>
  <c r="EH262" i="4"/>
  <c r="ES261" i="4"/>
  <c r="ER261" i="4"/>
  <c r="EQ261" i="4"/>
  <c r="EP261" i="4"/>
  <c r="EO261" i="4"/>
  <c r="EN261" i="4"/>
  <c r="EM261" i="4"/>
  <c r="EL261" i="4"/>
  <c r="EK261" i="4"/>
  <c r="EJ261" i="4"/>
  <c r="EI261" i="4"/>
  <c r="EH261" i="4"/>
  <c r="ES260" i="4"/>
  <c r="ER260" i="4"/>
  <c r="EQ260" i="4"/>
  <c r="EP260" i="4"/>
  <c r="EO260" i="4"/>
  <c r="EN260" i="4"/>
  <c r="EM260" i="4"/>
  <c r="EL260" i="4"/>
  <c r="EK260" i="4"/>
  <c r="EJ260" i="4"/>
  <c r="EI260" i="4"/>
  <c r="EH260" i="4"/>
  <c r="ES259" i="4"/>
  <c r="ER259" i="4"/>
  <c r="EQ259" i="4"/>
  <c r="EP259" i="4"/>
  <c r="EO259" i="4"/>
  <c r="EN259" i="4"/>
  <c r="EM259" i="4"/>
  <c r="EL259" i="4"/>
  <c r="EK259" i="4"/>
  <c r="EJ259" i="4"/>
  <c r="EI259" i="4"/>
  <c r="EH259" i="4"/>
  <c r="ES258" i="4"/>
  <c r="ER258" i="4"/>
  <c r="EQ258" i="4"/>
  <c r="EP258" i="4"/>
  <c r="EO258" i="4"/>
  <c r="EN258" i="4"/>
  <c r="EM258" i="4"/>
  <c r="EL258" i="4"/>
  <c r="EK258" i="4"/>
  <c r="EJ258" i="4"/>
  <c r="EI258" i="4"/>
  <c r="EH258" i="4"/>
  <c r="ES257" i="4"/>
  <c r="ER257" i="4"/>
  <c r="EQ257" i="4"/>
  <c r="EP257" i="4"/>
  <c r="EO257" i="4"/>
  <c r="EN257" i="4"/>
  <c r="EM257" i="4"/>
  <c r="EL257" i="4"/>
  <c r="EK257" i="4"/>
  <c r="EJ257" i="4"/>
  <c r="EI257" i="4"/>
  <c r="EH257" i="4"/>
  <c r="ES256" i="4"/>
  <c r="ER256" i="4"/>
  <c r="EQ256" i="4"/>
  <c r="EP256" i="4"/>
  <c r="EO256" i="4"/>
  <c r="EN256" i="4"/>
  <c r="EM256" i="4"/>
  <c r="EL256" i="4"/>
  <c r="EK256" i="4"/>
  <c r="EJ256" i="4"/>
  <c r="EI256" i="4"/>
  <c r="EH256" i="4"/>
  <c r="ES255" i="4"/>
  <c r="ER255" i="4"/>
  <c r="EQ255" i="4"/>
  <c r="EP255" i="4"/>
  <c r="EO255" i="4"/>
  <c r="EN255" i="4"/>
  <c r="EM255" i="4"/>
  <c r="EL255" i="4"/>
  <c r="EK255" i="4"/>
  <c r="EJ255" i="4"/>
  <c r="EI255" i="4"/>
  <c r="EH255" i="4"/>
  <c r="ES254" i="4"/>
  <c r="ER254" i="4"/>
  <c r="EQ254" i="4"/>
  <c r="EP254" i="4"/>
  <c r="EO254" i="4"/>
  <c r="EN254" i="4"/>
  <c r="EM254" i="4"/>
  <c r="EL254" i="4"/>
  <c r="EK254" i="4"/>
  <c r="EJ254" i="4"/>
  <c r="EI254" i="4"/>
  <c r="EH254" i="4"/>
  <c r="ES253" i="4"/>
  <c r="ER253" i="4"/>
  <c r="EQ253" i="4"/>
  <c r="EP253" i="4"/>
  <c r="EO253" i="4"/>
  <c r="EN253" i="4"/>
  <c r="EM253" i="4"/>
  <c r="EL253" i="4"/>
  <c r="EK253" i="4"/>
  <c r="EJ253" i="4"/>
  <c r="EI253" i="4"/>
  <c r="EH253" i="4"/>
  <c r="ES252" i="4"/>
  <c r="ER252" i="4"/>
  <c r="EQ252" i="4"/>
  <c r="EP252" i="4"/>
  <c r="EO252" i="4"/>
  <c r="EN252" i="4"/>
  <c r="EM252" i="4"/>
  <c r="EL252" i="4"/>
  <c r="EK252" i="4"/>
  <c r="EJ252" i="4"/>
  <c r="EI252" i="4"/>
  <c r="EH252" i="4"/>
  <c r="ES251" i="4"/>
  <c r="ER251" i="4"/>
  <c r="EQ251" i="4"/>
  <c r="EP251" i="4"/>
  <c r="EO251" i="4"/>
  <c r="EN251" i="4"/>
  <c r="EM251" i="4"/>
  <c r="EL251" i="4"/>
  <c r="EK251" i="4"/>
  <c r="EJ251" i="4"/>
  <c r="EI251" i="4"/>
  <c r="EH251" i="4"/>
  <c r="ES250" i="4"/>
  <c r="ER250" i="4"/>
  <c r="EQ250" i="4"/>
  <c r="EP250" i="4"/>
  <c r="EO250" i="4"/>
  <c r="EN250" i="4"/>
  <c r="EM250" i="4"/>
  <c r="EL250" i="4"/>
  <c r="EK250" i="4"/>
  <c r="EJ250" i="4"/>
  <c r="EI250" i="4"/>
  <c r="EH250" i="4"/>
  <c r="ES249" i="4"/>
  <c r="ER249" i="4"/>
  <c r="EQ249" i="4"/>
  <c r="EP249" i="4"/>
  <c r="EO249" i="4"/>
  <c r="EN249" i="4"/>
  <c r="EM249" i="4"/>
  <c r="EL249" i="4"/>
  <c r="EK249" i="4"/>
  <c r="EJ249" i="4"/>
  <c r="EI249" i="4"/>
  <c r="EH249" i="4"/>
  <c r="ES248" i="4"/>
  <c r="ER248" i="4"/>
  <c r="EQ248" i="4"/>
  <c r="EP248" i="4"/>
  <c r="EO248" i="4"/>
  <c r="EN248" i="4"/>
  <c r="EM248" i="4"/>
  <c r="EL248" i="4"/>
  <c r="EK248" i="4"/>
  <c r="EJ248" i="4"/>
  <c r="EI248" i="4"/>
  <c r="EH248" i="4"/>
  <c r="ES247" i="4"/>
  <c r="ER247" i="4"/>
  <c r="EQ247" i="4"/>
  <c r="EP247" i="4"/>
  <c r="EO247" i="4"/>
  <c r="EN247" i="4"/>
  <c r="EM247" i="4"/>
  <c r="EL247" i="4"/>
  <c r="EK247" i="4"/>
  <c r="EJ247" i="4"/>
  <c r="EI247" i="4"/>
  <c r="EH247" i="4"/>
  <c r="ES246" i="4"/>
  <c r="ER246" i="4"/>
  <c r="EQ246" i="4"/>
  <c r="EP246" i="4"/>
  <c r="EO246" i="4"/>
  <c r="EN246" i="4"/>
  <c r="EM246" i="4"/>
  <c r="EL246" i="4"/>
  <c r="EK246" i="4"/>
  <c r="EJ246" i="4"/>
  <c r="EI246" i="4"/>
  <c r="EH246" i="4"/>
  <c r="ES245" i="4"/>
  <c r="ER245" i="4"/>
  <c r="EQ245" i="4"/>
  <c r="EP245" i="4"/>
  <c r="EO245" i="4"/>
  <c r="EN245" i="4"/>
  <c r="EM245" i="4"/>
  <c r="EL245" i="4"/>
  <c r="EK245" i="4"/>
  <c r="EJ245" i="4"/>
  <c r="EI245" i="4"/>
  <c r="EH245" i="4"/>
  <c r="ES244" i="4"/>
  <c r="ER244" i="4"/>
  <c r="EQ244" i="4"/>
  <c r="EP244" i="4"/>
  <c r="EO244" i="4"/>
  <c r="EN244" i="4"/>
  <c r="EM244" i="4"/>
  <c r="EL244" i="4"/>
  <c r="EK244" i="4"/>
  <c r="EJ244" i="4"/>
  <c r="EI244" i="4"/>
  <c r="EH244" i="4"/>
  <c r="ES243" i="4"/>
  <c r="ER243" i="4"/>
  <c r="EQ243" i="4"/>
  <c r="EP243" i="4"/>
  <c r="EO243" i="4"/>
  <c r="EN243" i="4"/>
  <c r="EM243" i="4"/>
  <c r="EL243" i="4"/>
  <c r="EK243" i="4"/>
  <c r="EJ243" i="4"/>
  <c r="EI243" i="4"/>
  <c r="EH243" i="4"/>
  <c r="ES242" i="4"/>
  <c r="ER242" i="4"/>
  <c r="EQ242" i="4"/>
  <c r="EP242" i="4"/>
  <c r="EO242" i="4"/>
  <c r="EN242" i="4"/>
  <c r="EM242" i="4"/>
  <c r="EL242" i="4"/>
  <c r="EK242" i="4"/>
  <c r="EJ242" i="4"/>
  <c r="EI242" i="4"/>
  <c r="EH242" i="4"/>
  <c r="ES241" i="4"/>
  <c r="ER241" i="4"/>
  <c r="EQ241" i="4"/>
  <c r="EP241" i="4"/>
  <c r="EO241" i="4"/>
  <c r="EN241" i="4"/>
  <c r="EM241" i="4"/>
  <c r="EL241" i="4"/>
  <c r="EK241" i="4"/>
  <c r="EJ241" i="4"/>
  <c r="EI241" i="4"/>
  <c r="EH241" i="4"/>
  <c r="ES240" i="4"/>
  <c r="ER240" i="4"/>
  <c r="EQ240" i="4"/>
  <c r="EP240" i="4"/>
  <c r="EO240" i="4"/>
  <c r="EN240" i="4"/>
  <c r="EM240" i="4"/>
  <c r="EL240" i="4"/>
  <c r="EK240" i="4"/>
  <c r="EJ240" i="4"/>
  <c r="EI240" i="4"/>
  <c r="EH240" i="4"/>
  <c r="ES239" i="4"/>
  <c r="ER239" i="4"/>
  <c r="EQ239" i="4"/>
  <c r="EP239" i="4"/>
  <c r="EO239" i="4"/>
  <c r="EN239" i="4"/>
  <c r="EM239" i="4"/>
  <c r="EL239" i="4"/>
  <c r="EK239" i="4"/>
  <c r="EJ239" i="4"/>
  <c r="EI239" i="4"/>
  <c r="EH239" i="4"/>
  <c r="ES238" i="4"/>
  <c r="ER238" i="4"/>
  <c r="EQ238" i="4"/>
  <c r="EP238" i="4"/>
  <c r="EO238" i="4"/>
  <c r="EN238" i="4"/>
  <c r="EM238" i="4"/>
  <c r="EL238" i="4"/>
  <c r="EK238" i="4"/>
  <c r="EJ238" i="4"/>
  <c r="EI238" i="4"/>
  <c r="EH238" i="4"/>
  <c r="ES237" i="4"/>
  <c r="ER237" i="4"/>
  <c r="EQ237" i="4"/>
  <c r="EP237" i="4"/>
  <c r="EO237" i="4"/>
  <c r="EN237" i="4"/>
  <c r="EM237" i="4"/>
  <c r="EL237" i="4"/>
  <c r="EK237" i="4"/>
  <c r="EJ237" i="4"/>
  <c r="EI237" i="4"/>
  <c r="EH237" i="4"/>
  <c r="ES236" i="4"/>
  <c r="ER236" i="4"/>
  <c r="EQ236" i="4"/>
  <c r="EP236" i="4"/>
  <c r="EO236" i="4"/>
  <c r="EN236" i="4"/>
  <c r="EM236" i="4"/>
  <c r="EL236" i="4"/>
  <c r="EK236" i="4"/>
  <c r="EJ236" i="4"/>
  <c r="EI236" i="4"/>
  <c r="EH236" i="4"/>
  <c r="ES235" i="4"/>
  <c r="ER235" i="4"/>
  <c r="EQ235" i="4"/>
  <c r="EP235" i="4"/>
  <c r="EO235" i="4"/>
  <c r="EN235" i="4"/>
  <c r="EM235" i="4"/>
  <c r="EL235" i="4"/>
  <c r="EK235" i="4"/>
  <c r="EJ235" i="4"/>
  <c r="EI235" i="4"/>
  <c r="EH235" i="4"/>
  <c r="ES234" i="4"/>
  <c r="ER234" i="4"/>
  <c r="EQ234" i="4"/>
  <c r="EP234" i="4"/>
  <c r="EO234" i="4"/>
  <c r="EN234" i="4"/>
  <c r="EM234" i="4"/>
  <c r="EL234" i="4"/>
  <c r="EK234" i="4"/>
  <c r="EJ234" i="4"/>
  <c r="EI234" i="4"/>
  <c r="EH234" i="4"/>
  <c r="ES233" i="4"/>
  <c r="ER233" i="4"/>
  <c r="EQ233" i="4"/>
  <c r="EP233" i="4"/>
  <c r="EO233" i="4"/>
  <c r="EN233" i="4"/>
  <c r="EM233" i="4"/>
  <c r="EL233" i="4"/>
  <c r="EK233" i="4"/>
  <c r="EJ233" i="4"/>
  <c r="EI233" i="4"/>
  <c r="EH233" i="4"/>
  <c r="ES232" i="4"/>
  <c r="ER232" i="4"/>
  <c r="EQ232" i="4"/>
  <c r="EP232" i="4"/>
  <c r="EO232" i="4"/>
  <c r="EN232" i="4"/>
  <c r="EM232" i="4"/>
  <c r="EL232" i="4"/>
  <c r="EK232" i="4"/>
  <c r="EJ232" i="4"/>
  <c r="EI232" i="4"/>
  <c r="EH232" i="4"/>
  <c r="ES231" i="4"/>
  <c r="ER231" i="4"/>
  <c r="EQ231" i="4"/>
  <c r="EP231" i="4"/>
  <c r="EO231" i="4"/>
  <c r="EN231" i="4"/>
  <c r="EM231" i="4"/>
  <c r="EL231" i="4"/>
  <c r="EK231" i="4"/>
  <c r="EJ231" i="4"/>
  <c r="EI231" i="4"/>
  <c r="EH231" i="4"/>
  <c r="ES230" i="4"/>
  <c r="ER230" i="4"/>
  <c r="EQ230" i="4"/>
  <c r="EP230" i="4"/>
  <c r="EO230" i="4"/>
  <c r="EN230" i="4"/>
  <c r="EM230" i="4"/>
  <c r="EL230" i="4"/>
  <c r="EK230" i="4"/>
  <c r="EJ230" i="4"/>
  <c r="EI230" i="4"/>
  <c r="EH230" i="4"/>
  <c r="ES229" i="4"/>
  <c r="ER229" i="4"/>
  <c r="EQ229" i="4"/>
  <c r="EP229" i="4"/>
  <c r="EO229" i="4"/>
  <c r="EN229" i="4"/>
  <c r="EM229" i="4"/>
  <c r="EL229" i="4"/>
  <c r="EK229" i="4"/>
  <c r="EJ229" i="4"/>
  <c r="EI229" i="4"/>
  <c r="EH229" i="4"/>
  <c r="ES228" i="4"/>
  <c r="ER228" i="4"/>
  <c r="EQ228" i="4"/>
  <c r="EP228" i="4"/>
  <c r="EO228" i="4"/>
  <c r="EN228" i="4"/>
  <c r="EM228" i="4"/>
  <c r="EL228" i="4"/>
  <c r="EK228" i="4"/>
  <c r="EJ228" i="4"/>
  <c r="EI228" i="4"/>
  <c r="EH228" i="4"/>
  <c r="ES227" i="4"/>
  <c r="ER227" i="4"/>
  <c r="EQ227" i="4"/>
  <c r="EP227" i="4"/>
  <c r="EO227" i="4"/>
  <c r="EN227" i="4"/>
  <c r="EM227" i="4"/>
  <c r="EL227" i="4"/>
  <c r="EK227" i="4"/>
  <c r="EJ227" i="4"/>
  <c r="EI227" i="4"/>
  <c r="EH227" i="4"/>
  <c r="ES226" i="4"/>
  <c r="ER226" i="4"/>
  <c r="EQ226" i="4"/>
  <c r="EP226" i="4"/>
  <c r="EO226" i="4"/>
  <c r="EN226" i="4"/>
  <c r="EM226" i="4"/>
  <c r="EL226" i="4"/>
  <c r="EK226" i="4"/>
  <c r="EJ226" i="4"/>
  <c r="EI226" i="4"/>
  <c r="EH226" i="4"/>
  <c r="ES225" i="4"/>
  <c r="ER225" i="4"/>
  <c r="EQ225" i="4"/>
  <c r="EP225" i="4"/>
  <c r="EO225" i="4"/>
  <c r="EN225" i="4"/>
  <c r="EM225" i="4"/>
  <c r="EL225" i="4"/>
  <c r="EK225" i="4"/>
  <c r="EJ225" i="4"/>
  <c r="EI225" i="4"/>
  <c r="EH225" i="4"/>
  <c r="ES224" i="4"/>
  <c r="ER224" i="4"/>
  <c r="EQ224" i="4"/>
  <c r="EP224" i="4"/>
  <c r="EO224" i="4"/>
  <c r="EN224" i="4"/>
  <c r="EM224" i="4"/>
  <c r="EL224" i="4"/>
  <c r="EK224" i="4"/>
  <c r="EJ224" i="4"/>
  <c r="EI224" i="4"/>
  <c r="EH224" i="4"/>
  <c r="ES223" i="4"/>
  <c r="ER223" i="4"/>
  <c r="EQ223" i="4"/>
  <c r="EP223" i="4"/>
  <c r="EO223" i="4"/>
  <c r="EN223" i="4"/>
  <c r="EM223" i="4"/>
  <c r="EL223" i="4"/>
  <c r="EK223" i="4"/>
  <c r="EJ223" i="4"/>
  <c r="EI223" i="4"/>
  <c r="EH223" i="4"/>
  <c r="ES222" i="4"/>
  <c r="ER222" i="4"/>
  <c r="EQ222" i="4"/>
  <c r="EP222" i="4"/>
  <c r="EO222" i="4"/>
  <c r="EN222" i="4"/>
  <c r="EM222" i="4"/>
  <c r="EL222" i="4"/>
  <c r="EK222" i="4"/>
  <c r="EJ222" i="4"/>
  <c r="EI222" i="4"/>
  <c r="EH222" i="4"/>
  <c r="ES221" i="4"/>
  <c r="ER221" i="4"/>
  <c r="EQ221" i="4"/>
  <c r="EP221" i="4"/>
  <c r="EO221" i="4"/>
  <c r="EN221" i="4"/>
  <c r="EM221" i="4"/>
  <c r="EL221" i="4"/>
  <c r="EK221" i="4"/>
  <c r="EJ221" i="4"/>
  <c r="EI221" i="4"/>
  <c r="EH221" i="4"/>
  <c r="ES220" i="4"/>
  <c r="ER220" i="4"/>
  <c r="EQ220" i="4"/>
  <c r="EP220" i="4"/>
  <c r="EO220" i="4"/>
  <c r="EN220" i="4"/>
  <c r="EM220" i="4"/>
  <c r="EL220" i="4"/>
  <c r="EK220" i="4"/>
  <c r="EJ220" i="4"/>
  <c r="EI220" i="4"/>
  <c r="EH220" i="4"/>
  <c r="ES219" i="4"/>
  <c r="ER219" i="4"/>
  <c r="EQ219" i="4"/>
  <c r="EP219" i="4"/>
  <c r="EO219" i="4"/>
  <c r="EN219" i="4"/>
  <c r="EM219" i="4"/>
  <c r="EL219" i="4"/>
  <c r="EK219" i="4"/>
  <c r="EJ219" i="4"/>
  <c r="EI219" i="4"/>
  <c r="EH219" i="4"/>
  <c r="ES218" i="4"/>
  <c r="ER218" i="4"/>
  <c r="EQ218" i="4"/>
  <c r="EP218" i="4"/>
  <c r="EO218" i="4"/>
  <c r="EN218" i="4"/>
  <c r="EM218" i="4"/>
  <c r="EL218" i="4"/>
  <c r="EK218" i="4"/>
  <c r="EJ218" i="4"/>
  <c r="EI218" i="4"/>
  <c r="EH218" i="4"/>
  <c r="ES217" i="4"/>
  <c r="ER217" i="4"/>
  <c r="EQ217" i="4"/>
  <c r="EP217" i="4"/>
  <c r="EO217" i="4"/>
  <c r="EN217" i="4"/>
  <c r="EM217" i="4"/>
  <c r="EL217" i="4"/>
  <c r="EK217" i="4"/>
  <c r="EJ217" i="4"/>
  <c r="EI217" i="4"/>
  <c r="EH217" i="4"/>
  <c r="ES216" i="4"/>
  <c r="ER216" i="4"/>
  <c r="EQ216" i="4"/>
  <c r="EP216" i="4"/>
  <c r="EO216" i="4"/>
  <c r="EN216" i="4"/>
  <c r="EM216" i="4"/>
  <c r="EL216" i="4"/>
  <c r="EK216" i="4"/>
  <c r="EJ216" i="4"/>
  <c r="EI216" i="4"/>
  <c r="EH216" i="4"/>
  <c r="ES215" i="4"/>
  <c r="ER215" i="4"/>
  <c r="EQ215" i="4"/>
  <c r="EP215" i="4"/>
  <c r="EO215" i="4"/>
  <c r="EN215" i="4"/>
  <c r="EM215" i="4"/>
  <c r="EL215" i="4"/>
  <c r="EK215" i="4"/>
  <c r="EJ215" i="4"/>
  <c r="EI215" i="4"/>
  <c r="EH215" i="4"/>
  <c r="ES214" i="4"/>
  <c r="ER214" i="4"/>
  <c r="EQ214" i="4"/>
  <c r="EP214" i="4"/>
  <c r="EO214" i="4"/>
  <c r="EN214" i="4"/>
  <c r="EM214" i="4"/>
  <c r="EL214" i="4"/>
  <c r="EK214" i="4"/>
  <c r="EJ214" i="4"/>
  <c r="EI214" i="4"/>
  <c r="EH214" i="4"/>
  <c r="ES213" i="4"/>
  <c r="ER213" i="4"/>
  <c r="EQ213" i="4"/>
  <c r="EP213" i="4"/>
  <c r="EO213" i="4"/>
  <c r="EN213" i="4"/>
  <c r="EM213" i="4"/>
  <c r="EL213" i="4"/>
  <c r="EK213" i="4"/>
  <c r="EJ213" i="4"/>
  <c r="EI213" i="4"/>
  <c r="EH213" i="4"/>
  <c r="ES212" i="4"/>
  <c r="ER212" i="4"/>
  <c r="EQ212" i="4"/>
  <c r="EP212" i="4"/>
  <c r="EO212" i="4"/>
  <c r="EN212" i="4"/>
  <c r="EM212" i="4"/>
  <c r="EL212" i="4"/>
  <c r="EK212" i="4"/>
  <c r="EJ212" i="4"/>
  <c r="EI212" i="4"/>
  <c r="EH212" i="4"/>
  <c r="ES211" i="4"/>
  <c r="ER211" i="4"/>
  <c r="EQ211" i="4"/>
  <c r="EP211" i="4"/>
  <c r="EO211" i="4"/>
  <c r="EN211" i="4"/>
  <c r="EM211" i="4"/>
  <c r="EL211" i="4"/>
  <c r="EK211" i="4"/>
  <c r="EJ211" i="4"/>
  <c r="EI211" i="4"/>
  <c r="EH211" i="4"/>
  <c r="ES210" i="4"/>
  <c r="ER210" i="4"/>
  <c r="EQ210" i="4"/>
  <c r="EP210" i="4"/>
  <c r="EO210" i="4"/>
  <c r="EN210" i="4"/>
  <c r="EM210" i="4"/>
  <c r="EL210" i="4"/>
  <c r="EK210" i="4"/>
  <c r="EJ210" i="4"/>
  <c r="EI210" i="4"/>
  <c r="EH210" i="4"/>
  <c r="ES209" i="4"/>
  <c r="ER209" i="4"/>
  <c r="EQ209" i="4"/>
  <c r="EP209" i="4"/>
  <c r="EO209" i="4"/>
  <c r="EN209" i="4"/>
  <c r="EM209" i="4"/>
  <c r="EL209" i="4"/>
  <c r="EK209" i="4"/>
  <c r="EJ209" i="4"/>
  <c r="EI209" i="4"/>
  <c r="EH209" i="4"/>
  <c r="ES208" i="4"/>
  <c r="ER208" i="4"/>
  <c r="EQ208" i="4"/>
  <c r="EP208" i="4"/>
  <c r="EO208" i="4"/>
  <c r="EN208" i="4"/>
  <c r="EM208" i="4"/>
  <c r="EL208" i="4"/>
  <c r="EK208" i="4"/>
  <c r="EJ208" i="4"/>
  <c r="EI208" i="4"/>
  <c r="EH208" i="4"/>
  <c r="ES207" i="4"/>
  <c r="ER207" i="4"/>
  <c r="EQ207" i="4"/>
  <c r="EP207" i="4"/>
  <c r="EO207" i="4"/>
  <c r="EN207" i="4"/>
  <c r="EM207" i="4"/>
  <c r="EL207" i="4"/>
  <c r="EK207" i="4"/>
  <c r="EJ207" i="4"/>
  <c r="EI207" i="4"/>
  <c r="EH207" i="4"/>
  <c r="ES206" i="4"/>
  <c r="ER206" i="4"/>
  <c r="EQ206" i="4"/>
  <c r="EP206" i="4"/>
  <c r="EO206" i="4"/>
  <c r="EN206" i="4"/>
  <c r="EM206" i="4"/>
  <c r="EL206" i="4"/>
  <c r="EK206" i="4"/>
  <c r="EJ206" i="4"/>
  <c r="EI206" i="4"/>
  <c r="EH206" i="4"/>
  <c r="ES205" i="4"/>
  <c r="ER205" i="4"/>
  <c r="EQ205" i="4"/>
  <c r="EP205" i="4"/>
  <c r="EO205" i="4"/>
  <c r="EN205" i="4"/>
  <c r="EM205" i="4"/>
  <c r="EL205" i="4"/>
  <c r="EK205" i="4"/>
  <c r="EJ205" i="4"/>
  <c r="EI205" i="4"/>
  <c r="EH205" i="4"/>
  <c r="ES204" i="4"/>
  <c r="ER204" i="4"/>
  <c r="EQ204" i="4"/>
  <c r="EP204" i="4"/>
  <c r="EO204" i="4"/>
  <c r="EN204" i="4"/>
  <c r="EM204" i="4"/>
  <c r="EL204" i="4"/>
  <c r="EK204" i="4"/>
  <c r="EJ204" i="4"/>
  <c r="EI204" i="4"/>
  <c r="EH204" i="4"/>
  <c r="ES203" i="4"/>
  <c r="ER203" i="4"/>
  <c r="EQ203" i="4"/>
  <c r="EP203" i="4"/>
  <c r="EO203" i="4"/>
  <c r="EN203" i="4"/>
  <c r="EM203" i="4"/>
  <c r="EL203" i="4"/>
  <c r="EK203" i="4"/>
  <c r="EJ203" i="4"/>
  <c r="EI203" i="4"/>
  <c r="EH203" i="4"/>
  <c r="ES202" i="4"/>
  <c r="ER202" i="4"/>
  <c r="EQ202" i="4"/>
  <c r="EP202" i="4"/>
  <c r="EO202" i="4"/>
  <c r="EN202" i="4"/>
  <c r="EM202" i="4"/>
  <c r="EL202" i="4"/>
  <c r="EK202" i="4"/>
  <c r="EJ202" i="4"/>
  <c r="EI202" i="4"/>
  <c r="EH202" i="4"/>
  <c r="ES201" i="4"/>
  <c r="ER201" i="4"/>
  <c r="EQ201" i="4"/>
  <c r="EP201" i="4"/>
  <c r="EO201" i="4"/>
  <c r="EN201" i="4"/>
  <c r="EM201" i="4"/>
  <c r="EL201" i="4"/>
  <c r="EK201" i="4"/>
  <c r="EJ201" i="4"/>
  <c r="EI201" i="4"/>
  <c r="EH201" i="4"/>
  <c r="ES200" i="4"/>
  <c r="ER200" i="4"/>
  <c r="EQ200" i="4"/>
  <c r="EP200" i="4"/>
  <c r="EO200" i="4"/>
  <c r="EN200" i="4"/>
  <c r="EM200" i="4"/>
  <c r="EL200" i="4"/>
  <c r="EK200" i="4"/>
  <c r="EJ200" i="4"/>
  <c r="EI200" i="4"/>
  <c r="EH200" i="4"/>
  <c r="ES199" i="4"/>
  <c r="ER199" i="4"/>
  <c r="EQ199" i="4"/>
  <c r="EP199" i="4"/>
  <c r="EO199" i="4"/>
  <c r="EN199" i="4"/>
  <c r="EM199" i="4"/>
  <c r="EL199" i="4"/>
  <c r="EK199" i="4"/>
  <c r="EJ199" i="4"/>
  <c r="EI199" i="4"/>
  <c r="EH199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S197" i="4"/>
  <c r="ER197" i="4"/>
  <c r="EQ197" i="4"/>
  <c r="EP197" i="4"/>
  <c r="EO197" i="4"/>
  <c r="EN197" i="4"/>
  <c r="EM197" i="4"/>
  <c r="EL197" i="4"/>
  <c r="EK197" i="4"/>
  <c r="EJ197" i="4"/>
  <c r="EI197" i="4"/>
  <c r="EH197" i="4"/>
  <c r="ES196" i="4"/>
  <c r="ER196" i="4"/>
  <c r="EQ196" i="4"/>
  <c r="EP196" i="4"/>
  <c r="EO196" i="4"/>
  <c r="EN196" i="4"/>
  <c r="EM196" i="4"/>
  <c r="EL196" i="4"/>
  <c r="EK196" i="4"/>
  <c r="EJ196" i="4"/>
  <c r="EI196" i="4"/>
  <c r="EH196" i="4"/>
  <c r="ES195" i="4"/>
  <c r="ER195" i="4"/>
  <c r="EQ195" i="4"/>
  <c r="EP195" i="4"/>
  <c r="EO195" i="4"/>
  <c r="EN195" i="4"/>
  <c r="EM195" i="4"/>
  <c r="EL195" i="4"/>
  <c r="EK195" i="4"/>
  <c r="EJ195" i="4"/>
  <c r="EI195" i="4"/>
  <c r="EH195" i="4"/>
  <c r="ES194" i="4"/>
  <c r="ER194" i="4"/>
  <c r="EQ194" i="4"/>
  <c r="EP194" i="4"/>
  <c r="EO194" i="4"/>
  <c r="EN194" i="4"/>
  <c r="EM194" i="4"/>
  <c r="EL194" i="4"/>
  <c r="EK194" i="4"/>
  <c r="EJ194" i="4"/>
  <c r="EI194" i="4"/>
  <c r="EH194" i="4"/>
  <c r="ES193" i="4"/>
  <c r="ER193" i="4"/>
  <c r="EQ193" i="4"/>
  <c r="EP193" i="4"/>
  <c r="EO193" i="4"/>
  <c r="EN193" i="4"/>
  <c r="EM193" i="4"/>
  <c r="EL193" i="4"/>
  <c r="EK193" i="4"/>
  <c r="EJ193" i="4"/>
  <c r="EI193" i="4"/>
  <c r="EH193" i="4"/>
  <c r="ES192" i="4"/>
  <c r="ER192" i="4"/>
  <c r="EQ192" i="4"/>
  <c r="EP192" i="4"/>
  <c r="EO192" i="4"/>
  <c r="EN192" i="4"/>
  <c r="EM192" i="4"/>
  <c r="EL192" i="4"/>
  <c r="EK192" i="4"/>
  <c r="EJ192" i="4"/>
  <c r="EI192" i="4"/>
  <c r="EH192" i="4"/>
  <c r="ES191" i="4"/>
  <c r="ER191" i="4"/>
  <c r="EQ191" i="4"/>
  <c r="EP191" i="4"/>
  <c r="EO191" i="4"/>
  <c r="EN191" i="4"/>
  <c r="EM191" i="4"/>
  <c r="EL191" i="4"/>
  <c r="EK191" i="4"/>
  <c r="EJ191" i="4"/>
  <c r="EI191" i="4"/>
  <c r="EH191" i="4"/>
  <c r="ES190" i="4"/>
  <c r="ER190" i="4"/>
  <c r="EQ190" i="4"/>
  <c r="EP190" i="4"/>
  <c r="EO190" i="4"/>
  <c r="EN190" i="4"/>
  <c r="EM190" i="4"/>
  <c r="EL190" i="4"/>
  <c r="EK190" i="4"/>
  <c r="EJ190" i="4"/>
  <c r="EI190" i="4"/>
  <c r="EH190" i="4"/>
  <c r="ES189" i="4"/>
  <c r="ER189" i="4"/>
  <c r="EQ189" i="4"/>
  <c r="EP189" i="4"/>
  <c r="EO189" i="4"/>
  <c r="EN189" i="4"/>
  <c r="EM189" i="4"/>
  <c r="EL189" i="4"/>
  <c r="EK189" i="4"/>
  <c r="EJ189" i="4"/>
  <c r="EI189" i="4"/>
  <c r="EH189" i="4"/>
  <c r="ES188" i="4"/>
  <c r="ER188" i="4"/>
  <c r="EQ188" i="4"/>
  <c r="EP188" i="4"/>
  <c r="EO188" i="4"/>
  <c r="EN188" i="4"/>
  <c r="EM188" i="4"/>
  <c r="EL188" i="4"/>
  <c r="EK188" i="4"/>
  <c r="EJ188" i="4"/>
  <c r="EI188" i="4"/>
  <c r="EH188" i="4"/>
  <c r="ES187" i="4"/>
  <c r="ER187" i="4"/>
  <c r="EQ187" i="4"/>
  <c r="EP187" i="4"/>
  <c r="EO187" i="4"/>
  <c r="EN187" i="4"/>
  <c r="EM187" i="4"/>
  <c r="EL187" i="4"/>
  <c r="EK187" i="4"/>
  <c r="EJ187" i="4"/>
  <c r="EI187" i="4"/>
  <c r="EH187" i="4"/>
  <c r="ES186" i="4"/>
  <c r="ER186" i="4"/>
  <c r="EQ186" i="4"/>
  <c r="EP186" i="4"/>
  <c r="EO186" i="4"/>
  <c r="EN186" i="4"/>
  <c r="EM186" i="4"/>
  <c r="EL186" i="4"/>
  <c r="EK186" i="4"/>
  <c r="EJ186" i="4"/>
  <c r="EI186" i="4"/>
  <c r="EH186" i="4"/>
  <c r="ES185" i="4"/>
  <c r="ER185" i="4"/>
  <c r="EQ185" i="4"/>
  <c r="EP185" i="4"/>
  <c r="EO185" i="4"/>
  <c r="EN185" i="4"/>
  <c r="EM185" i="4"/>
  <c r="EL185" i="4"/>
  <c r="EK185" i="4"/>
  <c r="EJ185" i="4"/>
  <c r="EI185" i="4"/>
  <c r="EH185" i="4"/>
  <c r="ES184" i="4"/>
  <c r="ER184" i="4"/>
  <c r="EQ184" i="4"/>
  <c r="EP184" i="4"/>
  <c r="EO184" i="4"/>
  <c r="EN184" i="4"/>
  <c r="EM184" i="4"/>
  <c r="EL184" i="4"/>
  <c r="EK184" i="4"/>
  <c r="EJ184" i="4"/>
  <c r="EI184" i="4"/>
  <c r="EH184" i="4"/>
  <c r="ES183" i="4"/>
  <c r="ER183" i="4"/>
  <c r="EQ183" i="4"/>
  <c r="EP183" i="4"/>
  <c r="EO183" i="4"/>
  <c r="EN183" i="4"/>
  <c r="EM183" i="4"/>
  <c r="EL183" i="4"/>
  <c r="EK183" i="4"/>
  <c r="EJ183" i="4"/>
  <c r="EI183" i="4"/>
  <c r="EH183" i="4"/>
  <c r="ES182" i="4"/>
  <c r="ER182" i="4"/>
  <c r="EQ182" i="4"/>
  <c r="EP182" i="4"/>
  <c r="EO182" i="4"/>
  <c r="EN182" i="4"/>
  <c r="EM182" i="4"/>
  <c r="EL182" i="4"/>
  <c r="EK182" i="4"/>
  <c r="EJ182" i="4"/>
  <c r="EI182" i="4"/>
  <c r="EH182" i="4"/>
  <c r="ES181" i="4"/>
  <c r="ER181" i="4"/>
  <c r="EQ181" i="4"/>
  <c r="EP181" i="4"/>
  <c r="EO181" i="4"/>
  <c r="EN181" i="4"/>
  <c r="EM181" i="4"/>
  <c r="EL181" i="4"/>
  <c r="EK181" i="4"/>
  <c r="EJ181" i="4"/>
  <c r="EI181" i="4"/>
  <c r="EH181" i="4"/>
  <c r="ES180" i="4"/>
  <c r="ER180" i="4"/>
  <c r="EQ180" i="4"/>
  <c r="EP180" i="4"/>
  <c r="EO180" i="4"/>
  <c r="EN180" i="4"/>
  <c r="EM180" i="4"/>
  <c r="EL180" i="4"/>
  <c r="EK180" i="4"/>
  <c r="EJ180" i="4"/>
  <c r="EI180" i="4"/>
  <c r="EH180" i="4"/>
  <c r="ES179" i="4"/>
  <c r="ER179" i="4"/>
  <c r="EQ179" i="4"/>
  <c r="EP179" i="4"/>
  <c r="EO179" i="4"/>
  <c r="EN179" i="4"/>
  <c r="EM179" i="4"/>
  <c r="EL179" i="4"/>
  <c r="EK179" i="4"/>
  <c r="EJ179" i="4"/>
  <c r="EI179" i="4"/>
  <c r="EH179" i="4"/>
  <c r="ES178" i="4"/>
  <c r="ER178" i="4"/>
  <c r="EQ178" i="4"/>
  <c r="EP178" i="4"/>
  <c r="EO178" i="4"/>
  <c r="EN178" i="4"/>
  <c r="EM178" i="4"/>
  <c r="EL178" i="4"/>
  <c r="EK178" i="4"/>
  <c r="EJ178" i="4"/>
  <c r="EI178" i="4"/>
  <c r="EH178" i="4"/>
  <c r="ES177" i="4"/>
  <c r="ER177" i="4"/>
  <c r="EQ177" i="4"/>
  <c r="EP177" i="4"/>
  <c r="EO177" i="4"/>
  <c r="EN177" i="4"/>
  <c r="EM177" i="4"/>
  <c r="EL177" i="4"/>
  <c r="EK177" i="4"/>
  <c r="EJ177" i="4"/>
  <c r="EI177" i="4"/>
  <c r="EH177" i="4"/>
  <c r="ES176" i="4"/>
  <c r="ER176" i="4"/>
  <c r="EQ176" i="4"/>
  <c r="EP176" i="4"/>
  <c r="EO176" i="4"/>
  <c r="EN176" i="4"/>
  <c r="EM176" i="4"/>
  <c r="EL176" i="4"/>
  <c r="EK176" i="4"/>
  <c r="EJ176" i="4"/>
  <c r="EI176" i="4"/>
  <c r="EH176" i="4"/>
  <c r="ES175" i="4"/>
  <c r="ER175" i="4"/>
  <c r="EQ175" i="4"/>
  <c r="EP175" i="4"/>
  <c r="EO175" i="4"/>
  <c r="EN175" i="4"/>
  <c r="EM175" i="4"/>
  <c r="EL175" i="4"/>
  <c r="EK175" i="4"/>
  <c r="EJ175" i="4"/>
  <c r="EI175" i="4"/>
  <c r="EH175" i="4"/>
  <c r="ES174" i="4"/>
  <c r="ER174" i="4"/>
  <c r="EQ174" i="4"/>
  <c r="EP174" i="4"/>
  <c r="EO174" i="4"/>
  <c r="EN174" i="4"/>
  <c r="EM174" i="4"/>
  <c r="EL174" i="4"/>
  <c r="EK174" i="4"/>
  <c r="EJ174" i="4"/>
  <c r="EI174" i="4"/>
  <c r="EH174" i="4"/>
  <c r="ES173" i="4"/>
  <c r="ER173" i="4"/>
  <c r="EQ173" i="4"/>
  <c r="EP173" i="4"/>
  <c r="EO173" i="4"/>
  <c r="EN173" i="4"/>
  <c r="EM173" i="4"/>
  <c r="EL173" i="4"/>
  <c r="EK173" i="4"/>
  <c r="EJ173" i="4"/>
  <c r="EI173" i="4"/>
  <c r="EH173" i="4"/>
  <c r="ES172" i="4"/>
  <c r="ER172" i="4"/>
  <c r="EQ172" i="4"/>
  <c r="EP172" i="4"/>
  <c r="EO172" i="4"/>
  <c r="EN172" i="4"/>
  <c r="EM172" i="4"/>
  <c r="EL172" i="4"/>
  <c r="EK172" i="4"/>
  <c r="EJ172" i="4"/>
  <c r="EI172" i="4"/>
  <c r="EH172" i="4"/>
  <c r="ES171" i="4"/>
  <c r="ER171" i="4"/>
  <c r="EQ171" i="4"/>
  <c r="EP171" i="4"/>
  <c r="EO171" i="4"/>
  <c r="EN171" i="4"/>
  <c r="EM171" i="4"/>
  <c r="EL171" i="4"/>
  <c r="EK171" i="4"/>
  <c r="EJ171" i="4"/>
  <c r="EI171" i="4"/>
  <c r="EH171" i="4"/>
  <c r="ES170" i="4"/>
  <c r="ER170" i="4"/>
  <c r="EQ170" i="4"/>
  <c r="EP170" i="4"/>
  <c r="EO170" i="4"/>
  <c r="EN170" i="4"/>
  <c r="EM170" i="4"/>
  <c r="EL170" i="4"/>
  <c r="EK170" i="4"/>
  <c r="EJ170" i="4"/>
  <c r="EI170" i="4"/>
  <c r="EH170" i="4"/>
  <c r="ES169" i="4"/>
  <c r="ER169" i="4"/>
  <c r="EQ169" i="4"/>
  <c r="EP169" i="4"/>
  <c r="EO169" i="4"/>
  <c r="EN169" i="4"/>
  <c r="EM169" i="4"/>
  <c r="EL169" i="4"/>
  <c r="EK169" i="4"/>
  <c r="EJ169" i="4"/>
  <c r="EI169" i="4"/>
  <c r="EH169" i="4"/>
  <c r="ES168" i="4"/>
  <c r="ER168" i="4"/>
  <c r="EQ168" i="4"/>
  <c r="EP168" i="4"/>
  <c r="EO168" i="4"/>
  <c r="EN168" i="4"/>
  <c r="EM168" i="4"/>
  <c r="EL168" i="4"/>
  <c r="EK168" i="4"/>
  <c r="EJ168" i="4"/>
  <c r="EI168" i="4"/>
  <c r="EH168" i="4"/>
  <c r="ES167" i="4"/>
  <c r="ER167" i="4"/>
  <c r="EQ167" i="4"/>
  <c r="EP167" i="4"/>
  <c r="EO167" i="4"/>
  <c r="EN167" i="4"/>
  <c r="EM167" i="4"/>
  <c r="EL167" i="4"/>
  <c r="EK167" i="4"/>
  <c r="EJ167" i="4"/>
  <c r="EI167" i="4"/>
  <c r="EH167" i="4"/>
  <c r="ES166" i="4"/>
  <c r="ER166" i="4"/>
  <c r="EQ166" i="4"/>
  <c r="EP166" i="4"/>
  <c r="EO166" i="4"/>
  <c r="EN166" i="4"/>
  <c r="EM166" i="4"/>
  <c r="EL166" i="4"/>
  <c r="EK166" i="4"/>
  <c r="EJ166" i="4"/>
  <c r="EI166" i="4"/>
  <c r="EH166" i="4"/>
  <c r="ES165" i="4"/>
  <c r="ER165" i="4"/>
  <c r="EQ165" i="4"/>
  <c r="EP165" i="4"/>
  <c r="EO165" i="4"/>
  <c r="EN165" i="4"/>
  <c r="EM165" i="4"/>
  <c r="EL165" i="4"/>
  <c r="EK165" i="4"/>
  <c r="EJ165" i="4"/>
  <c r="EI165" i="4"/>
  <c r="EH165" i="4"/>
  <c r="ES164" i="4"/>
  <c r="ER164" i="4"/>
  <c r="EQ164" i="4"/>
  <c r="EP164" i="4"/>
  <c r="EO164" i="4"/>
  <c r="EN164" i="4"/>
  <c r="EM164" i="4"/>
  <c r="EL164" i="4"/>
  <c r="EK164" i="4"/>
  <c r="EJ164" i="4"/>
  <c r="EI164" i="4"/>
  <c r="EH164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S161" i="4"/>
  <c r="ER161" i="4"/>
  <c r="EQ161" i="4"/>
  <c r="EP161" i="4"/>
  <c r="EO161" i="4"/>
  <c r="EN161" i="4"/>
  <c r="EM161" i="4"/>
  <c r="EL161" i="4"/>
  <c r="EK161" i="4"/>
  <c r="EJ161" i="4"/>
  <c r="EI161" i="4"/>
  <c r="EH161" i="4"/>
  <c r="ES160" i="4"/>
  <c r="ER160" i="4"/>
  <c r="EQ160" i="4"/>
  <c r="EP160" i="4"/>
  <c r="EO160" i="4"/>
  <c r="EN160" i="4"/>
  <c r="EM160" i="4"/>
  <c r="EL160" i="4"/>
  <c r="EK160" i="4"/>
  <c r="EJ160" i="4"/>
  <c r="EI160" i="4"/>
  <c r="EH160" i="4"/>
  <c r="ES159" i="4"/>
  <c r="ER159" i="4"/>
  <c r="EQ159" i="4"/>
  <c r="EP159" i="4"/>
  <c r="EO159" i="4"/>
  <c r="EN159" i="4"/>
  <c r="EM159" i="4"/>
  <c r="EL159" i="4"/>
  <c r="EK159" i="4"/>
  <c r="EJ159" i="4"/>
  <c r="EI159" i="4"/>
  <c r="EH159" i="4"/>
  <c r="ES158" i="4"/>
  <c r="ER158" i="4"/>
  <c r="EQ158" i="4"/>
  <c r="EP158" i="4"/>
  <c r="EO158" i="4"/>
  <c r="EN158" i="4"/>
  <c r="EM158" i="4"/>
  <c r="EL158" i="4"/>
  <c r="EK158" i="4"/>
  <c r="EJ158" i="4"/>
  <c r="EI158" i="4"/>
  <c r="EH158" i="4"/>
  <c r="ES157" i="4"/>
  <c r="ER157" i="4"/>
  <c r="EQ157" i="4"/>
  <c r="EP157" i="4"/>
  <c r="EO157" i="4"/>
  <c r="EN157" i="4"/>
  <c r="EM157" i="4"/>
  <c r="EL157" i="4"/>
  <c r="EK157" i="4"/>
  <c r="EJ157" i="4"/>
  <c r="EI157" i="4"/>
  <c r="EH157" i="4"/>
  <c r="ES156" i="4"/>
  <c r="ER156" i="4"/>
  <c r="EQ156" i="4"/>
  <c r="EP156" i="4"/>
  <c r="EO156" i="4"/>
  <c r="EN156" i="4"/>
  <c r="EM156" i="4"/>
  <c r="EL156" i="4"/>
  <c r="EK156" i="4"/>
  <c r="EJ156" i="4"/>
  <c r="EI156" i="4"/>
  <c r="EH156" i="4"/>
  <c r="ES155" i="4"/>
  <c r="ER155" i="4"/>
  <c r="EQ155" i="4"/>
  <c r="EP155" i="4"/>
  <c r="EO155" i="4"/>
  <c r="EN155" i="4"/>
  <c r="EM155" i="4"/>
  <c r="EL155" i="4"/>
  <c r="EK155" i="4"/>
  <c r="EJ155" i="4"/>
  <c r="EI155" i="4"/>
  <c r="EH155" i="4"/>
  <c r="ES154" i="4"/>
  <c r="ER154" i="4"/>
  <c r="EQ154" i="4"/>
  <c r="EP154" i="4"/>
  <c r="EO154" i="4"/>
  <c r="EN154" i="4"/>
  <c r="EM154" i="4"/>
  <c r="EL154" i="4"/>
  <c r="EK154" i="4"/>
  <c r="EJ154" i="4"/>
  <c r="EI154" i="4"/>
  <c r="EH154" i="4"/>
  <c r="ES153" i="4"/>
  <c r="ER153" i="4"/>
  <c r="EQ153" i="4"/>
  <c r="EP153" i="4"/>
  <c r="EO153" i="4"/>
  <c r="EN153" i="4"/>
  <c r="EM153" i="4"/>
  <c r="EL153" i="4"/>
  <c r="EK153" i="4"/>
  <c r="EJ153" i="4"/>
  <c r="EI153" i="4"/>
  <c r="EH153" i="4"/>
  <c r="ES152" i="4"/>
  <c r="ER152" i="4"/>
  <c r="EQ152" i="4"/>
  <c r="EP152" i="4"/>
  <c r="EO152" i="4"/>
  <c r="EN152" i="4"/>
  <c r="EM152" i="4"/>
  <c r="EL152" i="4"/>
  <c r="EK152" i="4"/>
  <c r="EJ152" i="4"/>
  <c r="EI152" i="4"/>
  <c r="EH152" i="4"/>
  <c r="ES151" i="4"/>
  <c r="ER151" i="4"/>
  <c r="EQ151" i="4"/>
  <c r="EP151" i="4"/>
  <c r="EO151" i="4"/>
  <c r="EN151" i="4"/>
  <c r="EM151" i="4"/>
  <c r="EL151" i="4"/>
  <c r="EK151" i="4"/>
  <c r="EJ151" i="4"/>
  <c r="EI151" i="4"/>
  <c r="EH151" i="4"/>
  <c r="ES150" i="4"/>
  <c r="ER150" i="4"/>
  <c r="EQ150" i="4"/>
  <c r="EP150" i="4"/>
  <c r="EO150" i="4"/>
  <c r="EN150" i="4"/>
  <c r="EM150" i="4"/>
  <c r="EL150" i="4"/>
  <c r="EK150" i="4"/>
  <c r="EJ150" i="4"/>
  <c r="EI150" i="4"/>
  <c r="EH150" i="4"/>
  <c r="ES149" i="4"/>
  <c r="ER149" i="4"/>
  <c r="EQ149" i="4"/>
  <c r="EP149" i="4"/>
  <c r="EO149" i="4"/>
  <c r="EN149" i="4"/>
  <c r="EM149" i="4"/>
  <c r="EL149" i="4"/>
  <c r="EK149" i="4"/>
  <c r="EJ149" i="4"/>
  <c r="EI149" i="4"/>
  <c r="EH149" i="4"/>
  <c r="ES148" i="4"/>
  <c r="ER148" i="4"/>
  <c r="EQ148" i="4"/>
  <c r="EP148" i="4"/>
  <c r="EO148" i="4"/>
  <c r="EN148" i="4"/>
  <c r="EM148" i="4"/>
  <c r="EL148" i="4"/>
  <c r="EK148" i="4"/>
  <c r="EJ148" i="4"/>
  <c r="EI148" i="4"/>
  <c r="EH148" i="4"/>
  <c r="ES147" i="4"/>
  <c r="ER147" i="4"/>
  <c r="EQ147" i="4"/>
  <c r="EP147" i="4"/>
  <c r="EO147" i="4"/>
  <c r="EN147" i="4"/>
  <c r="EM147" i="4"/>
  <c r="EL147" i="4"/>
  <c r="EK147" i="4"/>
  <c r="EJ147" i="4"/>
  <c r="EI147" i="4"/>
  <c r="EH147" i="4"/>
  <c r="ES146" i="4"/>
  <c r="ER146" i="4"/>
  <c r="EQ146" i="4"/>
  <c r="EP146" i="4"/>
  <c r="EO146" i="4"/>
  <c r="EN146" i="4"/>
  <c r="EM146" i="4"/>
  <c r="EL146" i="4"/>
  <c r="EK146" i="4"/>
  <c r="EJ146" i="4"/>
  <c r="EI146" i="4"/>
  <c r="EH146" i="4"/>
  <c r="ES145" i="4"/>
  <c r="ER145" i="4"/>
  <c r="EQ145" i="4"/>
  <c r="EP145" i="4"/>
  <c r="EO145" i="4"/>
  <c r="EN145" i="4"/>
  <c r="EM145" i="4"/>
  <c r="EL145" i="4"/>
  <c r="EK145" i="4"/>
  <c r="EJ145" i="4"/>
  <c r="EI145" i="4"/>
  <c r="EH145" i="4"/>
  <c r="ES144" i="4"/>
  <c r="ER144" i="4"/>
  <c r="EQ144" i="4"/>
  <c r="EP144" i="4"/>
  <c r="EO144" i="4"/>
  <c r="EN144" i="4"/>
  <c r="EM144" i="4"/>
  <c r="EL144" i="4"/>
  <c r="EK144" i="4"/>
  <c r="EJ144" i="4"/>
  <c r="EI144" i="4"/>
  <c r="EH144" i="4"/>
  <c r="ES143" i="4"/>
  <c r="ER143" i="4"/>
  <c r="EQ143" i="4"/>
  <c r="EP143" i="4"/>
  <c r="EO143" i="4"/>
  <c r="EN143" i="4"/>
  <c r="EM143" i="4"/>
  <c r="EL143" i="4"/>
  <c r="EK143" i="4"/>
  <c r="EJ143" i="4"/>
  <c r="EI143" i="4"/>
  <c r="EH143" i="4"/>
  <c r="ES142" i="4"/>
  <c r="ER142" i="4"/>
  <c r="EQ142" i="4"/>
  <c r="EP142" i="4"/>
  <c r="EO142" i="4"/>
  <c r="EN142" i="4"/>
  <c r="EM142" i="4"/>
  <c r="EL142" i="4"/>
  <c r="EK142" i="4"/>
  <c r="EJ142" i="4"/>
  <c r="EI142" i="4"/>
  <c r="EH142" i="4"/>
  <c r="ES141" i="4"/>
  <c r="ER141" i="4"/>
  <c r="EQ141" i="4"/>
  <c r="EP141" i="4"/>
  <c r="EO141" i="4"/>
  <c r="EN141" i="4"/>
  <c r="EM141" i="4"/>
  <c r="EL141" i="4"/>
  <c r="EK141" i="4"/>
  <c r="EJ141" i="4"/>
  <c r="EI141" i="4"/>
  <c r="EH141" i="4"/>
  <c r="ES140" i="4"/>
  <c r="ER140" i="4"/>
  <c r="EQ140" i="4"/>
  <c r="EP140" i="4"/>
  <c r="EO140" i="4"/>
  <c r="EN140" i="4"/>
  <c r="EM140" i="4"/>
  <c r="EL140" i="4"/>
  <c r="EK140" i="4"/>
  <c r="EJ140" i="4"/>
  <c r="EI140" i="4"/>
  <c r="EH140" i="4"/>
  <c r="ES139" i="4"/>
  <c r="ER139" i="4"/>
  <c r="EQ139" i="4"/>
  <c r="EP139" i="4"/>
  <c r="EO139" i="4"/>
  <c r="EN139" i="4"/>
  <c r="EM139" i="4"/>
  <c r="EL139" i="4"/>
  <c r="EK139" i="4"/>
  <c r="EJ139" i="4"/>
  <c r="EI139" i="4"/>
  <c r="EH139" i="4"/>
  <c r="ES138" i="4"/>
  <c r="ER138" i="4"/>
  <c r="EQ138" i="4"/>
  <c r="EP138" i="4"/>
  <c r="EO138" i="4"/>
  <c r="EN138" i="4"/>
  <c r="EM138" i="4"/>
  <c r="EL138" i="4"/>
  <c r="EK138" i="4"/>
  <c r="EJ138" i="4"/>
  <c r="EI138" i="4"/>
  <c r="EH138" i="4"/>
  <c r="ES137" i="4"/>
  <c r="ER137" i="4"/>
  <c r="EQ137" i="4"/>
  <c r="EP137" i="4"/>
  <c r="EO137" i="4"/>
  <c r="EN137" i="4"/>
  <c r="EM137" i="4"/>
  <c r="EL137" i="4"/>
  <c r="EK137" i="4"/>
  <c r="EJ137" i="4"/>
  <c r="EI137" i="4"/>
  <c r="EH137" i="4"/>
  <c r="ES136" i="4"/>
  <c r="ER136" i="4"/>
  <c r="EQ136" i="4"/>
  <c r="EP136" i="4"/>
  <c r="EO136" i="4"/>
  <c r="EN136" i="4"/>
  <c r="EM136" i="4"/>
  <c r="EL136" i="4"/>
  <c r="EK136" i="4"/>
  <c r="EJ136" i="4"/>
  <c r="EI136" i="4"/>
  <c r="EH136" i="4"/>
  <c r="ES135" i="4"/>
  <c r="ER135" i="4"/>
  <c r="EQ135" i="4"/>
  <c r="EP135" i="4"/>
  <c r="EO135" i="4"/>
  <c r="EN135" i="4"/>
  <c r="EM135" i="4"/>
  <c r="EL135" i="4"/>
  <c r="EK135" i="4"/>
  <c r="EJ135" i="4"/>
  <c r="EI135" i="4"/>
  <c r="EH135" i="4"/>
  <c r="ES134" i="4"/>
  <c r="ER134" i="4"/>
  <c r="EQ134" i="4"/>
  <c r="EP134" i="4"/>
  <c r="EO134" i="4"/>
  <c r="EN134" i="4"/>
  <c r="EM134" i="4"/>
  <c r="EL134" i="4"/>
  <c r="EK134" i="4"/>
  <c r="EJ134" i="4"/>
  <c r="EI134" i="4"/>
  <c r="EH134" i="4"/>
  <c r="ES133" i="4"/>
  <c r="ER133" i="4"/>
  <c r="EQ133" i="4"/>
  <c r="EP133" i="4"/>
  <c r="EO133" i="4"/>
  <c r="EN133" i="4"/>
  <c r="EM133" i="4"/>
  <c r="EL133" i="4"/>
  <c r="EK133" i="4"/>
  <c r="EJ133" i="4"/>
  <c r="EI133" i="4"/>
  <c r="EH133" i="4"/>
  <c r="ES132" i="4"/>
  <c r="ER132" i="4"/>
  <c r="EQ132" i="4"/>
  <c r="EP132" i="4"/>
  <c r="EO132" i="4"/>
  <c r="EN132" i="4"/>
  <c r="EM132" i="4"/>
  <c r="EL132" i="4"/>
  <c r="EK132" i="4"/>
  <c r="EJ132" i="4"/>
  <c r="EI132" i="4"/>
  <c r="EH132" i="4"/>
  <c r="ES131" i="4"/>
  <c r="ER131" i="4"/>
  <c r="EQ131" i="4"/>
  <c r="EP131" i="4"/>
  <c r="EO131" i="4"/>
  <c r="EN131" i="4"/>
  <c r="EM131" i="4"/>
  <c r="EL131" i="4"/>
  <c r="EK131" i="4"/>
  <c r="EJ131" i="4"/>
  <c r="EI131" i="4"/>
  <c r="EH131" i="4"/>
  <c r="ES130" i="4"/>
  <c r="ER130" i="4"/>
  <c r="EQ130" i="4"/>
  <c r="EP130" i="4"/>
  <c r="EO130" i="4"/>
  <c r="EN130" i="4"/>
  <c r="EM130" i="4"/>
  <c r="EL130" i="4"/>
  <c r="EK130" i="4"/>
  <c r="EJ130" i="4"/>
  <c r="EI130" i="4"/>
  <c r="EH130" i="4"/>
  <c r="ES129" i="4"/>
  <c r="ER129" i="4"/>
  <c r="EQ129" i="4"/>
  <c r="EP129" i="4"/>
  <c r="EO129" i="4"/>
  <c r="EN129" i="4"/>
  <c r="EM129" i="4"/>
  <c r="EL129" i="4"/>
  <c r="EK129" i="4"/>
  <c r="EJ129" i="4"/>
  <c r="EI129" i="4"/>
  <c r="EH129" i="4"/>
  <c r="ES128" i="4"/>
  <c r="ER128" i="4"/>
  <c r="EQ128" i="4"/>
  <c r="EP128" i="4"/>
  <c r="EO128" i="4"/>
  <c r="EN128" i="4"/>
  <c r="EM128" i="4"/>
  <c r="EL128" i="4"/>
  <c r="EK128" i="4"/>
  <c r="EJ128" i="4"/>
  <c r="EI128" i="4"/>
  <c r="EH128" i="4"/>
  <c r="ES127" i="4"/>
  <c r="ER127" i="4"/>
  <c r="EQ127" i="4"/>
  <c r="EP127" i="4"/>
  <c r="EO127" i="4"/>
  <c r="EN127" i="4"/>
  <c r="EM127" i="4"/>
  <c r="EL127" i="4"/>
  <c r="EK127" i="4"/>
  <c r="EJ127" i="4"/>
  <c r="EI127" i="4"/>
  <c r="EH127" i="4"/>
  <c r="ES126" i="4"/>
  <c r="ER126" i="4"/>
  <c r="EQ126" i="4"/>
  <c r="EP126" i="4"/>
  <c r="EO126" i="4"/>
  <c r="EN126" i="4"/>
  <c r="EM126" i="4"/>
  <c r="EL126" i="4"/>
  <c r="EK126" i="4"/>
  <c r="EJ126" i="4"/>
  <c r="EI126" i="4"/>
  <c r="EH126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S123" i="4"/>
  <c r="ER123" i="4"/>
  <c r="EQ123" i="4"/>
  <c r="EP123" i="4"/>
  <c r="EO123" i="4"/>
  <c r="EN123" i="4"/>
  <c r="EM123" i="4"/>
  <c r="EL123" i="4"/>
  <c r="EK123" i="4"/>
  <c r="EJ123" i="4"/>
  <c r="EI123" i="4"/>
  <c r="EH123" i="4"/>
  <c r="ES122" i="4"/>
  <c r="ER122" i="4"/>
  <c r="EQ122" i="4"/>
  <c r="EP122" i="4"/>
  <c r="EO122" i="4"/>
  <c r="EN122" i="4"/>
  <c r="EM122" i="4"/>
  <c r="EL122" i="4"/>
  <c r="EK122" i="4"/>
  <c r="EJ122" i="4"/>
  <c r="EI122" i="4"/>
  <c r="EH122" i="4"/>
  <c r="ES121" i="4"/>
  <c r="ER121" i="4"/>
  <c r="EQ121" i="4"/>
  <c r="EP121" i="4"/>
  <c r="EO121" i="4"/>
  <c r="EN121" i="4"/>
  <c r="EM121" i="4"/>
  <c r="EL121" i="4"/>
  <c r="EK121" i="4"/>
  <c r="EJ121" i="4"/>
  <c r="EI121" i="4"/>
  <c r="EH121" i="4"/>
  <c r="ES120" i="4"/>
  <c r="ER120" i="4"/>
  <c r="EQ120" i="4"/>
  <c r="EP120" i="4"/>
  <c r="EO120" i="4"/>
  <c r="EN120" i="4"/>
  <c r="EM120" i="4"/>
  <c r="EL120" i="4"/>
  <c r="EK120" i="4"/>
  <c r="EJ120" i="4"/>
  <c r="EI120" i="4"/>
  <c r="EH120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S118" i="4"/>
  <c r="ER118" i="4"/>
  <c r="EQ118" i="4"/>
  <c r="EP118" i="4"/>
  <c r="EO118" i="4"/>
  <c r="EN118" i="4"/>
  <c r="EM118" i="4"/>
  <c r="EL118" i="4"/>
  <c r="EK118" i="4"/>
  <c r="EJ118" i="4"/>
  <c r="EI118" i="4"/>
  <c r="EH118" i="4"/>
  <c r="ES117" i="4"/>
  <c r="ER117" i="4"/>
  <c r="EQ117" i="4"/>
  <c r="EP117" i="4"/>
  <c r="EO117" i="4"/>
  <c r="EN117" i="4"/>
  <c r="EM117" i="4"/>
  <c r="EL117" i="4"/>
  <c r="EK117" i="4"/>
  <c r="EJ117" i="4"/>
  <c r="EI117" i="4"/>
  <c r="EH117" i="4"/>
  <c r="ES116" i="4"/>
  <c r="ER116" i="4"/>
  <c r="EQ116" i="4"/>
  <c r="EP116" i="4"/>
  <c r="EO116" i="4"/>
  <c r="EN116" i="4"/>
  <c r="EM116" i="4"/>
  <c r="EL116" i="4"/>
  <c r="EK116" i="4"/>
  <c r="EJ116" i="4"/>
  <c r="EI116" i="4"/>
  <c r="EH116" i="4"/>
  <c r="ES115" i="4"/>
  <c r="ER115" i="4"/>
  <c r="EQ115" i="4"/>
  <c r="EP115" i="4"/>
  <c r="EO115" i="4"/>
  <c r="EN115" i="4"/>
  <c r="EM115" i="4"/>
  <c r="EL115" i="4"/>
  <c r="EK115" i="4"/>
  <c r="EJ115" i="4"/>
  <c r="EI115" i="4"/>
  <c r="EH115" i="4"/>
  <c r="ES114" i="4"/>
  <c r="ER114" i="4"/>
  <c r="EQ114" i="4"/>
  <c r="EP114" i="4"/>
  <c r="EO114" i="4"/>
  <c r="EN114" i="4"/>
  <c r="EM114" i="4"/>
  <c r="EL114" i="4"/>
  <c r="EK114" i="4"/>
  <c r="EJ114" i="4"/>
  <c r="EI114" i="4"/>
  <c r="EH114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S112" i="4"/>
  <c r="ER112" i="4"/>
  <c r="EQ112" i="4"/>
  <c r="EP112" i="4"/>
  <c r="EO112" i="4"/>
  <c r="EN112" i="4"/>
  <c r="EM112" i="4"/>
  <c r="EL112" i="4"/>
  <c r="EK112" i="4"/>
  <c r="EJ112" i="4"/>
  <c r="EI112" i="4"/>
  <c r="EH112" i="4"/>
  <c r="ES111" i="4"/>
  <c r="ER111" i="4"/>
  <c r="EQ111" i="4"/>
  <c r="EP111" i="4"/>
  <c r="EO111" i="4"/>
  <c r="EN111" i="4"/>
  <c r="EM111" i="4"/>
  <c r="EL111" i="4"/>
  <c r="EK111" i="4"/>
  <c r="EJ111" i="4"/>
  <c r="EI111" i="4"/>
  <c r="EH111" i="4"/>
  <c r="ES110" i="4"/>
  <c r="ER110" i="4"/>
  <c r="EQ110" i="4"/>
  <c r="EP110" i="4"/>
  <c r="EO110" i="4"/>
  <c r="EN110" i="4"/>
  <c r="EM110" i="4"/>
  <c r="EL110" i="4"/>
  <c r="EK110" i="4"/>
  <c r="EJ110" i="4"/>
  <c r="EI110" i="4"/>
  <c r="EH110" i="4"/>
  <c r="ES109" i="4"/>
  <c r="ER109" i="4"/>
  <c r="EQ109" i="4"/>
  <c r="EP109" i="4"/>
  <c r="EO109" i="4"/>
  <c r="EN109" i="4"/>
  <c r="EM109" i="4"/>
  <c r="EL109" i="4"/>
  <c r="EK109" i="4"/>
  <c r="EJ109" i="4"/>
  <c r="EI109" i="4"/>
  <c r="EH109" i="4"/>
  <c r="ES108" i="4"/>
  <c r="ER108" i="4"/>
  <c r="EQ108" i="4"/>
  <c r="EP108" i="4"/>
  <c r="EO108" i="4"/>
  <c r="EN108" i="4"/>
  <c r="EM108" i="4"/>
  <c r="EL108" i="4"/>
  <c r="EK108" i="4"/>
  <c r="EJ108" i="4"/>
  <c r="EI108" i="4"/>
  <c r="EH108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S106" i="4"/>
  <c r="ER106" i="4"/>
  <c r="EQ106" i="4"/>
  <c r="EP106" i="4"/>
  <c r="EO106" i="4"/>
  <c r="EN106" i="4"/>
  <c r="EM106" i="4"/>
  <c r="EL106" i="4"/>
  <c r="EK106" i="4"/>
  <c r="EJ106" i="4"/>
  <c r="EI106" i="4"/>
  <c r="EH106" i="4"/>
  <c r="ES105" i="4"/>
  <c r="ER105" i="4"/>
  <c r="EQ105" i="4"/>
  <c r="EP105" i="4"/>
  <c r="EO105" i="4"/>
  <c r="EN105" i="4"/>
  <c r="EM105" i="4"/>
  <c r="EL105" i="4"/>
  <c r="EK105" i="4"/>
  <c r="EJ105" i="4"/>
  <c r="EI105" i="4"/>
  <c r="EH105" i="4"/>
  <c r="ES104" i="4"/>
  <c r="ER104" i="4"/>
  <c r="EQ104" i="4"/>
  <c r="EP104" i="4"/>
  <c r="EO104" i="4"/>
  <c r="EN104" i="4"/>
  <c r="EM104" i="4"/>
  <c r="EL104" i="4"/>
  <c r="EK104" i="4"/>
  <c r="EJ104" i="4"/>
  <c r="EI104" i="4"/>
  <c r="EH104" i="4"/>
  <c r="ES103" i="4"/>
  <c r="ER103" i="4"/>
  <c r="EQ103" i="4"/>
  <c r="EP103" i="4"/>
  <c r="EO103" i="4"/>
  <c r="EN103" i="4"/>
  <c r="EM103" i="4"/>
  <c r="EL103" i="4"/>
  <c r="EK103" i="4"/>
  <c r="EJ103" i="4"/>
  <c r="EI103" i="4"/>
  <c r="EH103" i="4"/>
  <c r="ES102" i="4"/>
  <c r="ER102" i="4"/>
  <c r="EQ102" i="4"/>
  <c r="EP102" i="4"/>
  <c r="EO102" i="4"/>
  <c r="EN102" i="4"/>
  <c r="EM102" i="4"/>
  <c r="EL102" i="4"/>
  <c r="EK102" i="4"/>
  <c r="EJ102" i="4"/>
  <c r="EI102" i="4"/>
  <c r="EH102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S100" i="4"/>
  <c r="ER100" i="4"/>
  <c r="EQ100" i="4"/>
  <c r="EP100" i="4"/>
  <c r="EO100" i="4"/>
  <c r="EN100" i="4"/>
  <c r="EM100" i="4"/>
  <c r="EL100" i="4"/>
  <c r="EK100" i="4"/>
  <c r="EJ100" i="4"/>
  <c r="EI100" i="4"/>
  <c r="EH100" i="4"/>
  <c r="ES99" i="4"/>
  <c r="ER99" i="4"/>
  <c r="EQ99" i="4"/>
  <c r="EP99" i="4"/>
  <c r="EO99" i="4"/>
  <c r="EN99" i="4"/>
  <c r="EM99" i="4"/>
  <c r="EL99" i="4"/>
  <c r="EK99" i="4"/>
  <c r="EJ99" i="4"/>
  <c r="EI99" i="4"/>
  <c r="EH99" i="4"/>
  <c r="ES98" i="4"/>
  <c r="ER98" i="4"/>
  <c r="EQ98" i="4"/>
  <c r="EP98" i="4"/>
  <c r="EO98" i="4"/>
  <c r="EN98" i="4"/>
  <c r="EM98" i="4"/>
  <c r="EL98" i="4"/>
  <c r="EK98" i="4"/>
  <c r="EJ98" i="4"/>
  <c r="EI98" i="4"/>
  <c r="EH98" i="4"/>
  <c r="ES97" i="4"/>
  <c r="ER97" i="4"/>
  <c r="EQ97" i="4"/>
  <c r="EP97" i="4"/>
  <c r="EO97" i="4"/>
  <c r="EN97" i="4"/>
  <c r="EM97" i="4"/>
  <c r="EL97" i="4"/>
  <c r="EK97" i="4"/>
  <c r="EJ97" i="4"/>
  <c r="EI97" i="4"/>
  <c r="EH97" i="4"/>
  <c r="ES96" i="4"/>
  <c r="ER96" i="4"/>
  <c r="EQ96" i="4"/>
  <c r="EP96" i="4"/>
  <c r="EO96" i="4"/>
  <c r="EN96" i="4"/>
  <c r="EM96" i="4"/>
  <c r="EL96" i="4"/>
  <c r="EK96" i="4"/>
  <c r="EJ96" i="4"/>
  <c r="EI96" i="4"/>
  <c r="EH96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S94" i="4"/>
  <c r="ER94" i="4"/>
  <c r="EQ94" i="4"/>
  <c r="EP94" i="4"/>
  <c r="EO94" i="4"/>
  <c r="EN94" i="4"/>
  <c r="EM94" i="4"/>
  <c r="EL94" i="4"/>
  <c r="EK94" i="4"/>
  <c r="EJ94" i="4"/>
  <c r="EI94" i="4"/>
  <c r="EH94" i="4"/>
  <c r="ES93" i="4"/>
  <c r="ER93" i="4"/>
  <c r="EQ93" i="4"/>
  <c r="EP93" i="4"/>
  <c r="EO93" i="4"/>
  <c r="EN93" i="4"/>
  <c r="EM93" i="4"/>
  <c r="EL93" i="4"/>
  <c r="EK93" i="4"/>
  <c r="EJ93" i="4"/>
  <c r="EI93" i="4"/>
  <c r="EH93" i="4"/>
  <c r="ES92" i="4"/>
  <c r="ER92" i="4"/>
  <c r="EQ92" i="4"/>
  <c r="EP92" i="4"/>
  <c r="EO92" i="4"/>
  <c r="EN92" i="4"/>
  <c r="EM92" i="4"/>
  <c r="EL92" i="4"/>
  <c r="EK92" i="4"/>
  <c r="EJ92" i="4"/>
  <c r="EI92" i="4"/>
  <c r="EH92" i="4"/>
  <c r="ES91" i="4"/>
  <c r="ER91" i="4"/>
  <c r="EQ91" i="4"/>
  <c r="EP91" i="4"/>
  <c r="EO91" i="4"/>
  <c r="EN91" i="4"/>
  <c r="EM91" i="4"/>
  <c r="EL91" i="4"/>
  <c r="EK91" i="4"/>
  <c r="EJ91" i="4"/>
  <c r="EI91" i="4"/>
  <c r="EH91" i="4"/>
  <c r="ES90" i="4"/>
  <c r="ER90" i="4"/>
  <c r="EQ90" i="4"/>
  <c r="EP90" i="4"/>
  <c r="EO90" i="4"/>
  <c r="EN90" i="4"/>
  <c r="EM90" i="4"/>
  <c r="EL90" i="4"/>
  <c r="EK90" i="4"/>
  <c r="EJ90" i="4"/>
  <c r="EI90" i="4"/>
  <c r="EH90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S88" i="4"/>
  <c r="ER88" i="4"/>
  <c r="EQ88" i="4"/>
  <c r="EP88" i="4"/>
  <c r="EO88" i="4"/>
  <c r="EN88" i="4"/>
  <c r="EM88" i="4"/>
  <c r="EL88" i="4"/>
  <c r="EK88" i="4"/>
  <c r="EJ88" i="4"/>
  <c r="EI88" i="4"/>
  <c r="EH88" i="4"/>
  <c r="ES87" i="4"/>
  <c r="ER87" i="4"/>
  <c r="EQ87" i="4"/>
  <c r="EP87" i="4"/>
  <c r="EO87" i="4"/>
  <c r="EN87" i="4"/>
  <c r="EM87" i="4"/>
  <c r="EL87" i="4"/>
  <c r="EK87" i="4"/>
  <c r="EJ87" i="4"/>
  <c r="EI87" i="4"/>
  <c r="EH87" i="4"/>
  <c r="ES86" i="4"/>
  <c r="ER86" i="4"/>
  <c r="EQ86" i="4"/>
  <c r="EP86" i="4"/>
  <c r="EO86" i="4"/>
  <c r="EN86" i="4"/>
  <c r="EM86" i="4"/>
  <c r="EL86" i="4"/>
  <c r="EK86" i="4"/>
  <c r="EJ86" i="4"/>
  <c r="EI86" i="4"/>
  <c r="EH86" i="4"/>
  <c r="ES85" i="4"/>
  <c r="ER85" i="4"/>
  <c r="EQ85" i="4"/>
  <c r="EP85" i="4"/>
  <c r="EO85" i="4"/>
  <c r="EN85" i="4"/>
  <c r="EM85" i="4"/>
  <c r="EL85" i="4"/>
  <c r="EK85" i="4"/>
  <c r="EJ85" i="4"/>
  <c r="EI85" i="4"/>
  <c r="EH85" i="4"/>
  <c r="ES84" i="4"/>
  <c r="ER84" i="4"/>
  <c r="EQ84" i="4"/>
  <c r="EP84" i="4"/>
  <c r="EO84" i="4"/>
  <c r="EN84" i="4"/>
  <c r="EM84" i="4"/>
  <c r="EL84" i="4"/>
  <c r="EK84" i="4"/>
  <c r="EJ84" i="4"/>
  <c r="EI84" i="4"/>
  <c r="EH84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S82" i="4"/>
  <c r="ER82" i="4"/>
  <c r="EQ82" i="4"/>
  <c r="EP82" i="4"/>
  <c r="EO82" i="4"/>
  <c r="EN82" i="4"/>
  <c r="EM82" i="4"/>
  <c r="EL82" i="4"/>
  <c r="EK82" i="4"/>
  <c r="EJ82" i="4"/>
  <c r="EI82" i="4"/>
  <c r="EH82" i="4"/>
  <c r="ES81" i="4"/>
  <c r="ER81" i="4"/>
  <c r="EQ81" i="4"/>
  <c r="EP81" i="4"/>
  <c r="EO81" i="4"/>
  <c r="EN81" i="4"/>
  <c r="EM81" i="4"/>
  <c r="EL81" i="4"/>
  <c r="EK81" i="4"/>
  <c r="EJ81" i="4"/>
  <c r="EI81" i="4"/>
  <c r="EH81" i="4"/>
  <c r="ES80" i="4"/>
  <c r="ER80" i="4"/>
  <c r="EQ80" i="4"/>
  <c r="EP80" i="4"/>
  <c r="EO80" i="4"/>
  <c r="EN80" i="4"/>
  <c r="EM80" i="4"/>
  <c r="EL80" i="4"/>
  <c r="EK80" i="4"/>
  <c r="EJ80" i="4"/>
  <c r="EI80" i="4"/>
  <c r="EH80" i="4"/>
  <c r="ES79" i="4"/>
  <c r="ER79" i="4"/>
  <c r="EQ79" i="4"/>
  <c r="EP79" i="4"/>
  <c r="EO79" i="4"/>
  <c r="EN79" i="4"/>
  <c r="EM79" i="4"/>
  <c r="EL79" i="4"/>
  <c r="EK79" i="4"/>
  <c r="EJ79" i="4"/>
  <c r="EI79" i="4"/>
  <c r="EH79" i="4"/>
  <c r="ES78" i="4"/>
  <c r="ER78" i="4"/>
  <c r="EQ78" i="4"/>
  <c r="EP78" i="4"/>
  <c r="EO78" i="4"/>
  <c r="EN78" i="4"/>
  <c r="EM78" i="4"/>
  <c r="EL78" i="4"/>
  <c r="EK78" i="4"/>
  <c r="EJ78" i="4"/>
  <c r="EI78" i="4"/>
  <c r="EH78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S76" i="4"/>
  <c r="ER76" i="4"/>
  <c r="EQ76" i="4"/>
  <c r="EP76" i="4"/>
  <c r="EO76" i="4"/>
  <c r="EN76" i="4"/>
  <c r="EM76" i="4"/>
  <c r="EL76" i="4"/>
  <c r="EK76" i="4"/>
  <c r="EJ76" i="4"/>
  <c r="EI76" i="4"/>
  <c r="EH76" i="4"/>
  <c r="ES75" i="4"/>
  <c r="ER75" i="4"/>
  <c r="EQ75" i="4"/>
  <c r="EP75" i="4"/>
  <c r="EO75" i="4"/>
  <c r="EN75" i="4"/>
  <c r="EM75" i="4"/>
  <c r="EL75" i="4"/>
  <c r="EK75" i="4"/>
  <c r="EJ75" i="4"/>
  <c r="EI75" i="4"/>
  <c r="EH75" i="4"/>
  <c r="ES74" i="4"/>
  <c r="ER74" i="4"/>
  <c r="EQ74" i="4"/>
  <c r="EP74" i="4"/>
  <c r="EO74" i="4"/>
  <c r="EN74" i="4"/>
  <c r="EM74" i="4"/>
  <c r="EL74" i="4"/>
  <c r="EK74" i="4"/>
  <c r="EJ74" i="4"/>
  <c r="EI74" i="4"/>
  <c r="EH74" i="4"/>
  <c r="ES73" i="4"/>
  <c r="ER73" i="4"/>
  <c r="EQ73" i="4"/>
  <c r="EP73" i="4"/>
  <c r="EO73" i="4"/>
  <c r="EN73" i="4"/>
  <c r="EM73" i="4"/>
  <c r="EL73" i="4"/>
  <c r="EK73" i="4"/>
  <c r="EJ73" i="4"/>
  <c r="EI73" i="4"/>
  <c r="EH73" i="4"/>
  <c r="ES72" i="4"/>
  <c r="ER72" i="4"/>
  <c r="EQ72" i="4"/>
  <c r="EP72" i="4"/>
  <c r="EO72" i="4"/>
  <c r="EN72" i="4"/>
  <c r="EM72" i="4"/>
  <c r="EL72" i="4"/>
  <c r="EK72" i="4"/>
  <c r="EJ72" i="4"/>
  <c r="EI72" i="4"/>
  <c r="EH72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S70" i="4"/>
  <c r="ER70" i="4"/>
  <c r="EQ70" i="4"/>
  <c r="EP70" i="4"/>
  <c r="EO70" i="4"/>
  <c r="EN70" i="4"/>
  <c r="EM70" i="4"/>
  <c r="EL70" i="4"/>
  <c r="EK70" i="4"/>
  <c r="EJ70" i="4"/>
  <c r="EI70" i="4"/>
  <c r="EH70" i="4"/>
  <c r="ES69" i="4"/>
  <c r="ER69" i="4"/>
  <c r="EQ69" i="4"/>
  <c r="EP69" i="4"/>
  <c r="EO69" i="4"/>
  <c r="EN69" i="4"/>
  <c r="EM69" i="4"/>
  <c r="EL69" i="4"/>
  <c r="EK69" i="4"/>
  <c r="EJ69" i="4"/>
  <c r="EI69" i="4"/>
  <c r="EH69" i="4"/>
  <c r="ES68" i="4"/>
  <c r="ER68" i="4"/>
  <c r="EQ68" i="4"/>
  <c r="EP68" i="4"/>
  <c r="EO68" i="4"/>
  <c r="EN68" i="4"/>
  <c r="EM68" i="4"/>
  <c r="EL68" i="4"/>
  <c r="EK68" i="4"/>
  <c r="EJ68" i="4"/>
  <c r="EI68" i="4"/>
  <c r="EH68" i="4"/>
  <c r="ES67" i="4"/>
  <c r="ER67" i="4"/>
  <c r="EQ67" i="4"/>
  <c r="EP67" i="4"/>
  <c r="EO67" i="4"/>
  <c r="EN67" i="4"/>
  <c r="EM67" i="4"/>
  <c r="EL67" i="4"/>
  <c r="EK67" i="4"/>
  <c r="EJ67" i="4"/>
  <c r="EI67" i="4"/>
  <c r="EH67" i="4"/>
  <c r="ES66" i="4"/>
  <c r="ER66" i="4"/>
  <c r="EQ66" i="4"/>
  <c r="EP66" i="4"/>
  <c r="EO66" i="4"/>
  <c r="EN66" i="4"/>
  <c r="EM66" i="4"/>
  <c r="EL66" i="4"/>
  <c r="EK66" i="4"/>
  <c r="EJ66" i="4"/>
  <c r="EI66" i="4"/>
  <c r="EH66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S64" i="4"/>
  <c r="ER64" i="4"/>
  <c r="EQ64" i="4"/>
  <c r="EP64" i="4"/>
  <c r="EO64" i="4"/>
  <c r="EN64" i="4"/>
  <c r="EM64" i="4"/>
  <c r="EL64" i="4"/>
  <c r="EK64" i="4"/>
  <c r="EJ64" i="4"/>
  <c r="EI64" i="4"/>
  <c r="EH64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S62" i="4"/>
  <c r="ER62" i="4"/>
  <c r="EQ62" i="4"/>
  <c r="EP62" i="4"/>
  <c r="EO62" i="4"/>
  <c r="EN62" i="4"/>
  <c r="EM62" i="4"/>
  <c r="EL62" i="4"/>
  <c r="EK62" i="4"/>
  <c r="EJ62" i="4"/>
  <c r="EI62" i="4"/>
  <c r="EH62" i="4"/>
  <c r="ES61" i="4"/>
  <c r="ER61" i="4"/>
  <c r="EQ61" i="4"/>
  <c r="EP61" i="4"/>
  <c r="EO61" i="4"/>
  <c r="EN61" i="4"/>
  <c r="EM61" i="4"/>
  <c r="EL61" i="4"/>
  <c r="EK61" i="4"/>
  <c r="EJ61" i="4"/>
  <c r="EI61" i="4"/>
  <c r="EH61" i="4"/>
  <c r="ES60" i="4"/>
  <c r="ER60" i="4"/>
  <c r="EQ60" i="4"/>
  <c r="EP60" i="4"/>
  <c r="EO60" i="4"/>
  <c r="EN60" i="4"/>
  <c r="EM60" i="4"/>
  <c r="EL60" i="4"/>
  <c r="EK60" i="4"/>
  <c r="EJ60" i="4"/>
  <c r="EI60" i="4"/>
  <c r="EH60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S58" i="4"/>
  <c r="ER58" i="4"/>
  <c r="EQ58" i="4"/>
  <c r="EP58" i="4"/>
  <c r="EO58" i="4"/>
  <c r="EN58" i="4"/>
  <c r="EM58" i="4"/>
  <c r="EL58" i="4"/>
  <c r="EK58" i="4"/>
  <c r="EJ58" i="4"/>
  <c r="EI58" i="4"/>
  <c r="EH58" i="4"/>
  <c r="ES57" i="4"/>
  <c r="ER57" i="4"/>
  <c r="EQ57" i="4"/>
  <c r="EP57" i="4"/>
  <c r="EO57" i="4"/>
  <c r="EN57" i="4"/>
  <c r="EM57" i="4"/>
  <c r="EL57" i="4"/>
  <c r="EK57" i="4"/>
  <c r="EJ57" i="4"/>
  <c r="EI57" i="4"/>
  <c r="EH57" i="4"/>
  <c r="ES56" i="4"/>
  <c r="ER56" i="4"/>
  <c r="EQ56" i="4"/>
  <c r="EP56" i="4"/>
  <c r="EO56" i="4"/>
  <c r="EN56" i="4"/>
  <c r="EM56" i="4"/>
  <c r="EL56" i="4"/>
  <c r="EK56" i="4"/>
  <c r="EJ56" i="4"/>
  <c r="EI56" i="4"/>
  <c r="EH56" i="4"/>
  <c r="ES55" i="4"/>
  <c r="ER55" i="4"/>
  <c r="EQ55" i="4"/>
  <c r="EP55" i="4"/>
  <c r="EO55" i="4"/>
  <c r="EN55" i="4"/>
  <c r="EM55" i="4"/>
  <c r="EL55" i="4"/>
  <c r="EK55" i="4"/>
  <c r="EJ55" i="4"/>
  <c r="EI55" i="4"/>
  <c r="EH55" i="4"/>
  <c r="ES54" i="4"/>
  <c r="ER54" i="4"/>
  <c r="EQ54" i="4"/>
  <c r="EP54" i="4"/>
  <c r="EO54" i="4"/>
  <c r="EN54" i="4"/>
  <c r="EM54" i="4"/>
  <c r="EL54" i="4"/>
  <c r="EK54" i="4"/>
  <c r="EJ54" i="4"/>
  <c r="EI54" i="4"/>
  <c r="EH54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S52" i="4"/>
  <c r="ER52" i="4"/>
  <c r="EQ52" i="4"/>
  <c r="EP52" i="4"/>
  <c r="EO52" i="4"/>
  <c r="EN52" i="4"/>
  <c r="EM52" i="4"/>
  <c r="EL52" i="4"/>
  <c r="EK52" i="4"/>
  <c r="EJ52" i="4"/>
  <c r="EI52" i="4"/>
  <c r="EH52" i="4"/>
  <c r="ES51" i="4"/>
  <c r="ER51" i="4"/>
  <c r="EQ51" i="4"/>
  <c r="EP51" i="4"/>
  <c r="EO51" i="4"/>
  <c r="EN51" i="4"/>
  <c r="EM51" i="4"/>
  <c r="EL51" i="4"/>
  <c r="EK51" i="4"/>
  <c r="EJ51" i="4"/>
  <c r="EI51" i="4"/>
  <c r="EH51" i="4"/>
  <c r="ES50" i="4"/>
  <c r="ER50" i="4"/>
  <c r="EQ50" i="4"/>
  <c r="EP50" i="4"/>
  <c r="EO50" i="4"/>
  <c r="EN50" i="4"/>
  <c r="EM50" i="4"/>
  <c r="EL50" i="4"/>
  <c r="EK50" i="4"/>
  <c r="EJ50" i="4"/>
  <c r="EI50" i="4"/>
  <c r="EH50" i="4"/>
  <c r="ES49" i="4"/>
  <c r="ER49" i="4"/>
  <c r="EQ49" i="4"/>
  <c r="EP49" i="4"/>
  <c r="EO49" i="4"/>
  <c r="EN49" i="4"/>
  <c r="EM49" i="4"/>
  <c r="EL49" i="4"/>
  <c r="EK49" i="4"/>
  <c r="EJ49" i="4"/>
  <c r="EI49" i="4"/>
  <c r="EH49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S46" i="4"/>
  <c r="ER46" i="4"/>
  <c r="EQ46" i="4"/>
  <c r="EP46" i="4"/>
  <c r="EO46" i="4"/>
  <c r="EN46" i="4"/>
  <c r="EM46" i="4"/>
  <c r="EL46" i="4"/>
  <c r="EK46" i="4"/>
  <c r="EJ46" i="4"/>
  <c r="EI46" i="4"/>
  <c r="EH46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S44" i="4"/>
  <c r="ER44" i="4"/>
  <c r="EQ44" i="4"/>
  <c r="EP44" i="4"/>
  <c r="EO44" i="4"/>
  <c r="EN44" i="4"/>
  <c r="EM44" i="4"/>
  <c r="EL44" i="4"/>
  <c r="EK44" i="4"/>
  <c r="EJ44" i="4"/>
  <c r="EI44" i="4"/>
  <c r="EH44" i="4"/>
  <c r="ES43" i="4"/>
  <c r="ER43" i="4"/>
  <c r="EQ43" i="4"/>
  <c r="EP43" i="4"/>
  <c r="EO43" i="4"/>
  <c r="EN43" i="4"/>
  <c r="EM43" i="4"/>
  <c r="EL43" i="4"/>
  <c r="EK43" i="4"/>
  <c r="EJ43" i="4"/>
  <c r="EI43" i="4"/>
  <c r="EH43" i="4"/>
  <c r="ES42" i="4"/>
  <c r="ER42" i="4"/>
  <c r="EQ42" i="4"/>
  <c r="EP42" i="4"/>
  <c r="EO42" i="4"/>
  <c r="EN42" i="4"/>
  <c r="EM42" i="4"/>
  <c r="EL42" i="4"/>
  <c r="EK42" i="4"/>
  <c r="EJ42" i="4"/>
  <c r="EI42" i="4"/>
  <c r="EH42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S40" i="4"/>
  <c r="ER40" i="4"/>
  <c r="EQ40" i="4"/>
  <c r="EP40" i="4"/>
  <c r="EO40" i="4"/>
  <c r="EN40" i="4"/>
  <c r="EM40" i="4"/>
  <c r="EL40" i="4"/>
  <c r="EK40" i="4"/>
  <c r="EJ40" i="4"/>
  <c r="EI40" i="4"/>
  <c r="EH40" i="4"/>
  <c r="ES39" i="4"/>
  <c r="ER39" i="4"/>
  <c r="EQ39" i="4"/>
  <c r="EP39" i="4"/>
  <c r="EO39" i="4"/>
  <c r="EN39" i="4"/>
  <c r="EM39" i="4"/>
  <c r="EL39" i="4"/>
  <c r="EK39" i="4"/>
  <c r="EJ39" i="4"/>
  <c r="EI39" i="4"/>
  <c r="EH39" i="4"/>
  <c r="ES38" i="4"/>
  <c r="ER38" i="4"/>
  <c r="EQ38" i="4"/>
  <c r="EP38" i="4"/>
  <c r="EO38" i="4"/>
  <c r="EN38" i="4"/>
  <c r="EM38" i="4"/>
  <c r="EL38" i="4"/>
  <c r="EK38" i="4"/>
  <c r="EJ38" i="4"/>
  <c r="EI38" i="4"/>
  <c r="EH38" i="4"/>
  <c r="ES37" i="4"/>
  <c r="ER37" i="4"/>
  <c r="EQ37" i="4"/>
  <c r="EP37" i="4"/>
  <c r="EO37" i="4"/>
  <c r="EN37" i="4"/>
  <c r="EM37" i="4"/>
  <c r="EL37" i="4"/>
  <c r="EK37" i="4"/>
  <c r="EJ37" i="4"/>
  <c r="EI37" i="4"/>
  <c r="EH37" i="4"/>
  <c r="ES36" i="4"/>
  <c r="ER36" i="4"/>
  <c r="EQ36" i="4"/>
  <c r="EP36" i="4"/>
  <c r="EO36" i="4"/>
  <c r="EN36" i="4"/>
  <c r="EM36" i="4"/>
  <c r="EL36" i="4"/>
  <c r="EK36" i="4"/>
  <c r="EJ36" i="4"/>
  <c r="EI36" i="4"/>
  <c r="EH36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S34" i="4"/>
  <c r="ER34" i="4"/>
  <c r="EQ34" i="4"/>
  <c r="EP34" i="4"/>
  <c r="EO34" i="4"/>
  <c r="EN34" i="4"/>
  <c r="EM34" i="4"/>
  <c r="EL34" i="4"/>
  <c r="EK34" i="4"/>
  <c r="EJ34" i="4"/>
  <c r="EI34" i="4"/>
  <c r="EH34" i="4"/>
  <c r="ES33" i="4"/>
  <c r="ER33" i="4"/>
  <c r="EQ33" i="4"/>
  <c r="EP33" i="4"/>
  <c r="EO33" i="4"/>
  <c r="EN33" i="4"/>
  <c r="EM33" i="4"/>
  <c r="EL33" i="4"/>
  <c r="EK33" i="4"/>
  <c r="EJ33" i="4"/>
  <c r="EI33" i="4"/>
  <c r="EH33" i="4"/>
  <c r="ES32" i="4"/>
  <c r="ER32" i="4"/>
  <c r="EQ32" i="4"/>
  <c r="EP32" i="4"/>
  <c r="EO32" i="4"/>
  <c r="EN32" i="4"/>
  <c r="EM32" i="4"/>
  <c r="EL32" i="4"/>
  <c r="EK32" i="4"/>
  <c r="EJ32" i="4"/>
  <c r="EI32" i="4"/>
  <c r="EH32" i="4"/>
  <c r="ES31" i="4"/>
  <c r="ER31" i="4"/>
  <c r="EQ31" i="4"/>
  <c r="EP31" i="4"/>
  <c r="EO31" i="4"/>
  <c r="EN31" i="4"/>
  <c r="EM31" i="4"/>
  <c r="EL31" i="4"/>
  <c r="EK31" i="4"/>
  <c r="EJ31" i="4"/>
  <c r="EI31" i="4"/>
  <c r="EH31" i="4"/>
  <c r="ES30" i="4"/>
  <c r="ER30" i="4"/>
  <c r="EQ30" i="4"/>
  <c r="EP30" i="4"/>
  <c r="EO30" i="4"/>
  <c r="EN30" i="4"/>
  <c r="EM30" i="4"/>
  <c r="EL30" i="4"/>
  <c r="EK30" i="4"/>
  <c r="EJ30" i="4"/>
  <c r="EI30" i="4"/>
  <c r="EH30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S28" i="4"/>
  <c r="ER28" i="4"/>
  <c r="EQ28" i="4"/>
  <c r="EP28" i="4"/>
  <c r="EO28" i="4"/>
  <c r="EN28" i="4"/>
  <c r="EM28" i="4"/>
  <c r="EL28" i="4"/>
  <c r="EK28" i="4"/>
  <c r="EJ28" i="4"/>
  <c r="EI28" i="4"/>
  <c r="EH28" i="4"/>
  <c r="ES27" i="4"/>
  <c r="ER27" i="4"/>
  <c r="EQ27" i="4"/>
  <c r="EP27" i="4"/>
  <c r="EO27" i="4"/>
  <c r="EN27" i="4"/>
  <c r="EM27" i="4"/>
  <c r="EL27" i="4"/>
  <c r="EK27" i="4"/>
  <c r="EJ27" i="4"/>
  <c r="EI27" i="4"/>
  <c r="EH27" i="4"/>
  <c r="ES26" i="4"/>
  <c r="ER26" i="4"/>
  <c r="EQ26" i="4"/>
  <c r="EP26" i="4"/>
  <c r="EO26" i="4"/>
  <c r="EN26" i="4"/>
  <c r="EM26" i="4"/>
  <c r="EL26" i="4"/>
  <c r="EK26" i="4"/>
  <c r="EJ26" i="4"/>
  <c r="EI26" i="4"/>
  <c r="EH26" i="4"/>
  <c r="ES25" i="4"/>
  <c r="ER25" i="4"/>
  <c r="EQ25" i="4"/>
  <c r="EP25" i="4"/>
  <c r="EO25" i="4"/>
  <c r="EN25" i="4"/>
  <c r="EM25" i="4"/>
  <c r="EL25" i="4"/>
  <c r="EK25" i="4"/>
  <c r="EJ25" i="4"/>
  <c r="EI25" i="4"/>
  <c r="EH25" i="4"/>
  <c r="ES24" i="4"/>
  <c r="ER24" i="4"/>
  <c r="EQ24" i="4"/>
  <c r="EP24" i="4"/>
  <c r="EO24" i="4"/>
  <c r="EN24" i="4"/>
  <c r="EM24" i="4"/>
  <c r="EL24" i="4"/>
  <c r="EK24" i="4"/>
  <c r="EJ24" i="4"/>
  <c r="EI24" i="4"/>
  <c r="EH24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S22" i="4"/>
  <c r="ER22" i="4"/>
  <c r="EQ22" i="4"/>
  <c r="EP22" i="4"/>
  <c r="EO22" i="4"/>
  <c r="EN22" i="4"/>
  <c r="EM22" i="4"/>
  <c r="EL22" i="4"/>
  <c r="EK22" i="4"/>
  <c r="EJ22" i="4"/>
  <c r="EI22" i="4"/>
  <c r="EH22" i="4"/>
  <c r="ES21" i="4"/>
  <c r="ER21" i="4"/>
  <c r="EQ21" i="4"/>
  <c r="EP21" i="4"/>
  <c r="EO21" i="4"/>
  <c r="EN21" i="4"/>
  <c r="EM21" i="4"/>
  <c r="EL21" i="4"/>
  <c r="EK21" i="4"/>
  <c r="EJ21" i="4"/>
  <c r="EI21" i="4"/>
  <c r="EH21" i="4"/>
  <c r="ES20" i="4"/>
  <c r="ER20" i="4"/>
  <c r="EQ20" i="4"/>
  <c r="EP20" i="4"/>
  <c r="EO20" i="4"/>
  <c r="EN20" i="4"/>
  <c r="EM20" i="4"/>
  <c r="EL20" i="4"/>
  <c r="EK20" i="4"/>
  <c r="EJ20" i="4"/>
  <c r="EI20" i="4"/>
  <c r="EH20" i="4"/>
  <c r="ES19" i="4"/>
  <c r="ER19" i="4"/>
  <c r="EQ19" i="4"/>
  <c r="EP19" i="4"/>
  <c r="EO19" i="4"/>
  <c r="EN19" i="4"/>
  <c r="EM19" i="4"/>
  <c r="EL19" i="4"/>
  <c r="EK19" i="4"/>
  <c r="EJ19" i="4"/>
  <c r="EI19" i="4"/>
  <c r="EH19" i="4"/>
  <c r="ES18" i="4"/>
  <c r="ER18" i="4"/>
  <c r="EQ18" i="4"/>
  <c r="EP18" i="4"/>
  <c r="EO18" i="4"/>
  <c r="EN18" i="4"/>
  <c r="EM18" i="4"/>
  <c r="EL18" i="4"/>
  <c r="EK18" i="4"/>
  <c r="EJ18" i="4"/>
  <c r="EI18" i="4"/>
  <c r="EH18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S16" i="4"/>
  <c r="ER16" i="4"/>
  <c r="EQ16" i="4"/>
  <c r="EP16" i="4"/>
  <c r="EO16" i="4"/>
  <c r="EN16" i="4"/>
  <c r="EM16" i="4"/>
  <c r="EL16" i="4"/>
  <c r="EK16" i="4"/>
  <c r="EJ16" i="4"/>
  <c r="EI16" i="4"/>
  <c r="EH16" i="4"/>
  <c r="ES15" i="4"/>
  <c r="ER15" i="4"/>
  <c r="EQ15" i="4"/>
  <c r="EP15" i="4"/>
  <c r="EO15" i="4"/>
  <c r="EN15" i="4"/>
  <c r="EM15" i="4"/>
  <c r="EL15" i="4"/>
  <c r="EK15" i="4"/>
  <c r="EJ15" i="4"/>
  <c r="EI15" i="4"/>
  <c r="EH15" i="4"/>
  <c r="ES14" i="4"/>
  <c r="ER14" i="4"/>
  <c r="EQ14" i="4"/>
  <c r="EP14" i="4"/>
  <c r="EO14" i="4"/>
  <c r="EN14" i="4"/>
  <c r="EM14" i="4"/>
  <c r="EL14" i="4"/>
  <c r="EK14" i="4"/>
  <c r="EJ14" i="4"/>
  <c r="EI14" i="4"/>
  <c r="EH14" i="4"/>
  <c r="ES13" i="4"/>
  <c r="ER13" i="4"/>
  <c r="EQ13" i="4"/>
  <c r="EP13" i="4"/>
  <c r="EO13" i="4"/>
  <c r="EN13" i="4"/>
  <c r="EM13" i="4"/>
  <c r="EL13" i="4"/>
  <c r="EK13" i="4"/>
  <c r="EJ13" i="4"/>
  <c r="EI13" i="4"/>
  <c r="EH13" i="4"/>
  <c r="ES12" i="4"/>
  <c r="ER12" i="4"/>
  <c r="EQ12" i="4"/>
  <c r="EP12" i="4"/>
  <c r="EO12" i="4"/>
  <c r="EN12" i="4"/>
  <c r="EM12" i="4"/>
  <c r="EL12" i="4"/>
  <c r="EK12" i="4"/>
  <c r="EJ12" i="4"/>
  <c r="EI12" i="4"/>
  <c r="EH12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S10" i="4"/>
  <c r="ER10" i="4"/>
  <c r="EQ10" i="4"/>
  <c r="EP10" i="4"/>
  <c r="EO10" i="4"/>
  <c r="EN10" i="4"/>
  <c r="EM10" i="4"/>
  <c r="EL10" i="4"/>
  <c r="EK10" i="4"/>
  <c r="EJ10" i="4"/>
  <c r="EI10" i="4"/>
  <c r="EH10" i="4"/>
  <c r="ES9" i="4"/>
  <c r="ER9" i="4"/>
  <c r="EQ9" i="4"/>
  <c r="EP9" i="4"/>
  <c r="EO9" i="4"/>
  <c r="EN9" i="4"/>
  <c r="EM9" i="4"/>
  <c r="EL9" i="4"/>
  <c r="EK9" i="4"/>
  <c r="EJ9" i="4"/>
  <c r="EI9" i="4"/>
  <c r="EH9" i="4"/>
  <c r="ES8" i="4"/>
  <c r="ER8" i="4"/>
  <c r="EQ8" i="4"/>
  <c r="EP8" i="4"/>
  <c r="EO8" i="4"/>
  <c r="EN8" i="4"/>
  <c r="EM8" i="4"/>
  <c r="EL8" i="4"/>
  <c r="EK8" i="4"/>
  <c r="EJ8" i="4"/>
  <c r="EI8" i="4"/>
  <c r="EH8" i="4"/>
  <c r="ES7" i="4"/>
  <c r="ER7" i="4"/>
  <c r="EQ7" i="4"/>
  <c r="EP7" i="4"/>
  <c r="EO7" i="4"/>
  <c r="EN7" i="4"/>
  <c r="EM7" i="4"/>
  <c r="EL7" i="4"/>
  <c r="EK7" i="4"/>
  <c r="EJ7" i="4"/>
  <c r="EI7" i="4"/>
  <c r="EH7" i="4"/>
  <c r="ES6" i="4"/>
  <c r="ER6" i="4"/>
  <c r="EQ6" i="4"/>
  <c r="EP6" i="4"/>
  <c r="EO6" i="4"/>
  <c r="EN6" i="4"/>
  <c r="EM6" i="4"/>
  <c r="EL6" i="4"/>
  <c r="EK6" i="4"/>
  <c r="EJ6" i="4"/>
  <c r="EI6" i="4"/>
  <c r="EH6" i="4"/>
  <c r="EG412" i="4"/>
  <c r="EF412" i="4"/>
  <c r="EE412" i="4"/>
  <c r="ED412" i="4"/>
  <c r="EC412" i="4"/>
  <c r="EB412" i="4"/>
  <c r="EA412" i="4"/>
  <c r="DZ412" i="4"/>
  <c r="DY412" i="4"/>
  <c r="DX412" i="4"/>
  <c r="DW412" i="4"/>
  <c r="DV412" i="4"/>
  <c r="EG411" i="4"/>
  <c r="EF411" i="4"/>
  <c r="EE411" i="4"/>
  <c r="ED411" i="4"/>
  <c r="EC411" i="4"/>
  <c r="EB411" i="4"/>
  <c r="EA411" i="4"/>
  <c r="DZ411" i="4"/>
  <c r="DY411" i="4"/>
  <c r="DX411" i="4"/>
  <c r="DW411" i="4"/>
  <c r="DV411" i="4"/>
  <c r="EG410" i="4"/>
  <c r="EF410" i="4"/>
  <c r="EE410" i="4"/>
  <c r="ED410" i="4"/>
  <c r="EC410" i="4"/>
  <c r="EB410" i="4"/>
  <c r="EA410" i="4"/>
  <c r="DZ410" i="4"/>
  <c r="DY410" i="4"/>
  <c r="DX410" i="4"/>
  <c r="DW410" i="4"/>
  <c r="DV410" i="4"/>
  <c r="EG409" i="4"/>
  <c r="EF409" i="4"/>
  <c r="EE409" i="4"/>
  <c r="ED409" i="4"/>
  <c r="EC409" i="4"/>
  <c r="EB409" i="4"/>
  <c r="EA409" i="4"/>
  <c r="DZ409" i="4"/>
  <c r="DY409" i="4"/>
  <c r="DX409" i="4"/>
  <c r="DW409" i="4"/>
  <c r="DV409" i="4"/>
  <c r="EG408" i="4"/>
  <c r="EF408" i="4"/>
  <c r="EE408" i="4"/>
  <c r="ED408" i="4"/>
  <c r="EC408" i="4"/>
  <c r="EB408" i="4"/>
  <c r="EA408" i="4"/>
  <c r="DZ408" i="4"/>
  <c r="DY408" i="4"/>
  <c r="DX408" i="4"/>
  <c r="DW408" i="4"/>
  <c r="DV408" i="4"/>
  <c r="EG407" i="4"/>
  <c r="EF407" i="4"/>
  <c r="EE407" i="4"/>
  <c r="ED407" i="4"/>
  <c r="EC407" i="4"/>
  <c r="EB407" i="4"/>
  <c r="EA407" i="4"/>
  <c r="DZ407" i="4"/>
  <c r="DY407" i="4"/>
  <c r="DX407" i="4"/>
  <c r="DW407" i="4"/>
  <c r="DV407" i="4"/>
  <c r="EG406" i="4"/>
  <c r="EF406" i="4"/>
  <c r="EE406" i="4"/>
  <c r="ED406" i="4"/>
  <c r="EC406" i="4"/>
  <c r="EB406" i="4"/>
  <c r="EA406" i="4"/>
  <c r="DZ406" i="4"/>
  <c r="DY406" i="4"/>
  <c r="DX406" i="4"/>
  <c r="DW406" i="4"/>
  <c r="DV406" i="4"/>
  <c r="EG405" i="4"/>
  <c r="EF405" i="4"/>
  <c r="EE405" i="4"/>
  <c r="ED405" i="4"/>
  <c r="EC405" i="4"/>
  <c r="EB405" i="4"/>
  <c r="EA405" i="4"/>
  <c r="DZ405" i="4"/>
  <c r="DY405" i="4"/>
  <c r="DX405" i="4"/>
  <c r="DW405" i="4"/>
  <c r="DV405" i="4"/>
  <c r="EG404" i="4"/>
  <c r="EF404" i="4"/>
  <c r="EE404" i="4"/>
  <c r="ED404" i="4"/>
  <c r="EC404" i="4"/>
  <c r="EB404" i="4"/>
  <c r="EA404" i="4"/>
  <c r="DZ404" i="4"/>
  <c r="DY404" i="4"/>
  <c r="DX404" i="4"/>
  <c r="DW404" i="4"/>
  <c r="DV404" i="4"/>
  <c r="EG403" i="4"/>
  <c r="EF403" i="4"/>
  <c r="EE403" i="4"/>
  <c r="ED403" i="4"/>
  <c r="EC403" i="4"/>
  <c r="EB403" i="4"/>
  <c r="EA403" i="4"/>
  <c r="DZ403" i="4"/>
  <c r="DY403" i="4"/>
  <c r="DX403" i="4"/>
  <c r="DW403" i="4"/>
  <c r="DV403" i="4"/>
  <c r="EG402" i="4"/>
  <c r="EF402" i="4"/>
  <c r="EE402" i="4"/>
  <c r="ED402" i="4"/>
  <c r="EC402" i="4"/>
  <c r="EB402" i="4"/>
  <c r="EA402" i="4"/>
  <c r="DZ402" i="4"/>
  <c r="DY402" i="4"/>
  <c r="DX402" i="4"/>
  <c r="DW402" i="4"/>
  <c r="DV402" i="4"/>
  <c r="EG401" i="4"/>
  <c r="EF401" i="4"/>
  <c r="EE401" i="4"/>
  <c r="ED401" i="4"/>
  <c r="EC401" i="4"/>
  <c r="EB401" i="4"/>
  <c r="EA401" i="4"/>
  <c r="DZ401" i="4"/>
  <c r="DY401" i="4"/>
  <c r="DX401" i="4"/>
  <c r="DW401" i="4"/>
  <c r="DV401" i="4"/>
  <c r="EG400" i="4"/>
  <c r="EF400" i="4"/>
  <c r="EE400" i="4"/>
  <c r="ED400" i="4"/>
  <c r="EC400" i="4"/>
  <c r="EB400" i="4"/>
  <c r="EA400" i="4"/>
  <c r="DZ400" i="4"/>
  <c r="DY400" i="4"/>
  <c r="DX400" i="4"/>
  <c r="DW400" i="4"/>
  <c r="DV400" i="4"/>
  <c r="EG399" i="4"/>
  <c r="EF399" i="4"/>
  <c r="EE399" i="4"/>
  <c r="ED399" i="4"/>
  <c r="EC399" i="4"/>
  <c r="EB399" i="4"/>
  <c r="EA399" i="4"/>
  <c r="DZ399" i="4"/>
  <c r="DY399" i="4"/>
  <c r="DX399" i="4"/>
  <c r="DW399" i="4"/>
  <c r="DV399" i="4"/>
  <c r="EG398" i="4"/>
  <c r="EF398" i="4"/>
  <c r="EE398" i="4"/>
  <c r="ED398" i="4"/>
  <c r="EC398" i="4"/>
  <c r="EB398" i="4"/>
  <c r="EA398" i="4"/>
  <c r="DZ398" i="4"/>
  <c r="DY398" i="4"/>
  <c r="DX398" i="4"/>
  <c r="DW398" i="4"/>
  <c r="DV398" i="4"/>
  <c r="EG397" i="4"/>
  <c r="EF397" i="4"/>
  <c r="EE397" i="4"/>
  <c r="ED397" i="4"/>
  <c r="EC397" i="4"/>
  <c r="EB397" i="4"/>
  <c r="EA397" i="4"/>
  <c r="DZ397" i="4"/>
  <c r="DY397" i="4"/>
  <c r="DX397" i="4"/>
  <c r="DW397" i="4"/>
  <c r="DV397" i="4"/>
  <c r="EG396" i="4"/>
  <c r="EF396" i="4"/>
  <c r="EE396" i="4"/>
  <c r="ED396" i="4"/>
  <c r="EC396" i="4"/>
  <c r="EB396" i="4"/>
  <c r="EA396" i="4"/>
  <c r="DZ396" i="4"/>
  <c r="DY396" i="4"/>
  <c r="DX396" i="4"/>
  <c r="DW396" i="4"/>
  <c r="DV396" i="4"/>
  <c r="EG395" i="4"/>
  <c r="EF395" i="4"/>
  <c r="EE395" i="4"/>
  <c r="ED395" i="4"/>
  <c r="EC395" i="4"/>
  <c r="EB395" i="4"/>
  <c r="EA395" i="4"/>
  <c r="DZ395" i="4"/>
  <c r="DY395" i="4"/>
  <c r="DX395" i="4"/>
  <c r="DW395" i="4"/>
  <c r="DV395" i="4"/>
  <c r="EG394" i="4"/>
  <c r="EF394" i="4"/>
  <c r="EE394" i="4"/>
  <c r="ED394" i="4"/>
  <c r="EC394" i="4"/>
  <c r="EB394" i="4"/>
  <c r="EA394" i="4"/>
  <c r="DZ394" i="4"/>
  <c r="DY394" i="4"/>
  <c r="DX394" i="4"/>
  <c r="DW394" i="4"/>
  <c r="DV394" i="4"/>
  <c r="EG393" i="4"/>
  <c r="EF393" i="4"/>
  <c r="EE393" i="4"/>
  <c r="ED393" i="4"/>
  <c r="EC393" i="4"/>
  <c r="EB393" i="4"/>
  <c r="EA393" i="4"/>
  <c r="DZ393" i="4"/>
  <c r="DY393" i="4"/>
  <c r="DX393" i="4"/>
  <c r="DW393" i="4"/>
  <c r="DV393" i="4"/>
  <c r="EG392" i="4"/>
  <c r="EF392" i="4"/>
  <c r="EE392" i="4"/>
  <c r="ED392" i="4"/>
  <c r="EC392" i="4"/>
  <c r="EB392" i="4"/>
  <c r="EA392" i="4"/>
  <c r="DZ392" i="4"/>
  <c r="DY392" i="4"/>
  <c r="DX392" i="4"/>
  <c r="DW392" i="4"/>
  <c r="DV392" i="4"/>
  <c r="EG391" i="4"/>
  <c r="EF391" i="4"/>
  <c r="EE391" i="4"/>
  <c r="ED391" i="4"/>
  <c r="EC391" i="4"/>
  <c r="EB391" i="4"/>
  <c r="EA391" i="4"/>
  <c r="DZ391" i="4"/>
  <c r="DY391" i="4"/>
  <c r="DX391" i="4"/>
  <c r="DW391" i="4"/>
  <c r="DV391" i="4"/>
  <c r="EG390" i="4"/>
  <c r="EF390" i="4"/>
  <c r="EE390" i="4"/>
  <c r="ED390" i="4"/>
  <c r="EC390" i="4"/>
  <c r="EB390" i="4"/>
  <c r="EA390" i="4"/>
  <c r="DZ390" i="4"/>
  <c r="DY390" i="4"/>
  <c r="DX390" i="4"/>
  <c r="DW390" i="4"/>
  <c r="DV390" i="4"/>
  <c r="EG389" i="4"/>
  <c r="EF389" i="4"/>
  <c r="EE389" i="4"/>
  <c r="ED389" i="4"/>
  <c r="EC389" i="4"/>
  <c r="EB389" i="4"/>
  <c r="EA389" i="4"/>
  <c r="DZ389" i="4"/>
  <c r="DY389" i="4"/>
  <c r="DX389" i="4"/>
  <c r="DW389" i="4"/>
  <c r="DV389" i="4"/>
  <c r="EG388" i="4"/>
  <c r="EF388" i="4"/>
  <c r="EE388" i="4"/>
  <c r="ED388" i="4"/>
  <c r="EC388" i="4"/>
  <c r="EB388" i="4"/>
  <c r="EA388" i="4"/>
  <c r="DZ388" i="4"/>
  <c r="DY388" i="4"/>
  <c r="DX388" i="4"/>
  <c r="DW388" i="4"/>
  <c r="DV388" i="4"/>
  <c r="EG387" i="4"/>
  <c r="EF387" i="4"/>
  <c r="EE387" i="4"/>
  <c r="ED387" i="4"/>
  <c r="EC387" i="4"/>
  <c r="EB387" i="4"/>
  <c r="EA387" i="4"/>
  <c r="DZ387" i="4"/>
  <c r="DY387" i="4"/>
  <c r="DX387" i="4"/>
  <c r="DW387" i="4"/>
  <c r="DV387" i="4"/>
  <c r="EG386" i="4"/>
  <c r="EF386" i="4"/>
  <c r="EE386" i="4"/>
  <c r="ED386" i="4"/>
  <c r="EC386" i="4"/>
  <c r="EB386" i="4"/>
  <c r="EA386" i="4"/>
  <c r="DZ386" i="4"/>
  <c r="DY386" i="4"/>
  <c r="DX386" i="4"/>
  <c r="DW386" i="4"/>
  <c r="DV386" i="4"/>
  <c r="EG385" i="4"/>
  <c r="EF385" i="4"/>
  <c r="EE385" i="4"/>
  <c r="ED385" i="4"/>
  <c r="EC385" i="4"/>
  <c r="EB385" i="4"/>
  <c r="EA385" i="4"/>
  <c r="DZ385" i="4"/>
  <c r="DY385" i="4"/>
  <c r="DX385" i="4"/>
  <c r="DW385" i="4"/>
  <c r="DV385" i="4"/>
  <c r="EG384" i="4"/>
  <c r="EF384" i="4"/>
  <c r="EE384" i="4"/>
  <c r="ED384" i="4"/>
  <c r="EC384" i="4"/>
  <c r="EB384" i="4"/>
  <c r="EA384" i="4"/>
  <c r="DZ384" i="4"/>
  <c r="DY384" i="4"/>
  <c r="DX384" i="4"/>
  <c r="DW384" i="4"/>
  <c r="DV384" i="4"/>
  <c r="EG383" i="4"/>
  <c r="EF383" i="4"/>
  <c r="EE383" i="4"/>
  <c r="ED383" i="4"/>
  <c r="EC383" i="4"/>
  <c r="EB383" i="4"/>
  <c r="EA383" i="4"/>
  <c r="DZ383" i="4"/>
  <c r="DY383" i="4"/>
  <c r="DX383" i="4"/>
  <c r="DW383" i="4"/>
  <c r="DV383" i="4"/>
  <c r="EG381" i="4"/>
  <c r="EF381" i="4"/>
  <c r="EE381" i="4"/>
  <c r="ED381" i="4"/>
  <c r="EC381" i="4"/>
  <c r="EB381" i="4"/>
  <c r="EA381" i="4"/>
  <c r="DZ381" i="4"/>
  <c r="DY381" i="4"/>
  <c r="DX381" i="4"/>
  <c r="DW381" i="4"/>
  <c r="DV381" i="4"/>
  <c r="EG380" i="4"/>
  <c r="EF380" i="4"/>
  <c r="EE380" i="4"/>
  <c r="ED380" i="4"/>
  <c r="EC380" i="4"/>
  <c r="EB380" i="4"/>
  <c r="EA380" i="4"/>
  <c r="DZ380" i="4"/>
  <c r="DY380" i="4"/>
  <c r="DX380" i="4"/>
  <c r="DW380" i="4"/>
  <c r="DV380" i="4"/>
  <c r="EG379" i="4"/>
  <c r="EF379" i="4"/>
  <c r="EE379" i="4"/>
  <c r="ED379" i="4"/>
  <c r="EC379" i="4"/>
  <c r="EB379" i="4"/>
  <c r="EA379" i="4"/>
  <c r="DZ379" i="4"/>
  <c r="DY379" i="4"/>
  <c r="DX379" i="4"/>
  <c r="DW379" i="4"/>
  <c r="DV379" i="4"/>
  <c r="EG378" i="4"/>
  <c r="EF378" i="4"/>
  <c r="EE378" i="4"/>
  <c r="ED378" i="4"/>
  <c r="EC378" i="4"/>
  <c r="EB378" i="4"/>
  <c r="EA378" i="4"/>
  <c r="DZ378" i="4"/>
  <c r="DY378" i="4"/>
  <c r="DX378" i="4"/>
  <c r="DW378" i="4"/>
  <c r="DV378" i="4"/>
  <c r="EG377" i="4"/>
  <c r="EF377" i="4"/>
  <c r="EE377" i="4"/>
  <c r="ED377" i="4"/>
  <c r="EC377" i="4"/>
  <c r="EB377" i="4"/>
  <c r="EA377" i="4"/>
  <c r="DZ377" i="4"/>
  <c r="DY377" i="4"/>
  <c r="DX377" i="4"/>
  <c r="DW377" i="4"/>
  <c r="DV377" i="4"/>
  <c r="EG376" i="4"/>
  <c r="EF376" i="4"/>
  <c r="EE376" i="4"/>
  <c r="ED376" i="4"/>
  <c r="EC376" i="4"/>
  <c r="EB376" i="4"/>
  <c r="EA376" i="4"/>
  <c r="DZ376" i="4"/>
  <c r="DY376" i="4"/>
  <c r="DX376" i="4"/>
  <c r="DW376" i="4"/>
  <c r="DV376" i="4"/>
  <c r="EG375" i="4"/>
  <c r="EF375" i="4"/>
  <c r="EE375" i="4"/>
  <c r="ED375" i="4"/>
  <c r="EC375" i="4"/>
  <c r="EB375" i="4"/>
  <c r="EA375" i="4"/>
  <c r="DZ375" i="4"/>
  <c r="DY375" i="4"/>
  <c r="DX375" i="4"/>
  <c r="DW375" i="4"/>
  <c r="DV375" i="4"/>
  <c r="EG374" i="4"/>
  <c r="EF374" i="4"/>
  <c r="EE374" i="4"/>
  <c r="ED374" i="4"/>
  <c r="EC374" i="4"/>
  <c r="EB374" i="4"/>
  <c r="EA374" i="4"/>
  <c r="DZ374" i="4"/>
  <c r="DY374" i="4"/>
  <c r="DX374" i="4"/>
  <c r="DW374" i="4"/>
  <c r="DV374" i="4"/>
  <c r="EG373" i="4"/>
  <c r="EF373" i="4"/>
  <c r="EE373" i="4"/>
  <c r="ED373" i="4"/>
  <c r="EC373" i="4"/>
  <c r="EB373" i="4"/>
  <c r="EA373" i="4"/>
  <c r="DZ373" i="4"/>
  <c r="DY373" i="4"/>
  <c r="DX373" i="4"/>
  <c r="DW373" i="4"/>
  <c r="DV373" i="4"/>
  <c r="EG372" i="4"/>
  <c r="EF372" i="4"/>
  <c r="EE372" i="4"/>
  <c r="ED372" i="4"/>
  <c r="EC372" i="4"/>
  <c r="EB372" i="4"/>
  <c r="EA372" i="4"/>
  <c r="DZ372" i="4"/>
  <c r="DY372" i="4"/>
  <c r="DX372" i="4"/>
  <c r="DW372" i="4"/>
  <c r="DV372" i="4"/>
  <c r="EG371" i="4"/>
  <c r="EF371" i="4"/>
  <c r="EE371" i="4"/>
  <c r="ED371" i="4"/>
  <c r="EC371" i="4"/>
  <c r="EB371" i="4"/>
  <c r="EA371" i="4"/>
  <c r="DZ371" i="4"/>
  <c r="DY371" i="4"/>
  <c r="DX371" i="4"/>
  <c r="DW371" i="4"/>
  <c r="DV371" i="4"/>
  <c r="EG370" i="4"/>
  <c r="EF370" i="4"/>
  <c r="EE370" i="4"/>
  <c r="ED370" i="4"/>
  <c r="EC370" i="4"/>
  <c r="EB370" i="4"/>
  <c r="EA370" i="4"/>
  <c r="DZ370" i="4"/>
  <c r="DY370" i="4"/>
  <c r="DX370" i="4"/>
  <c r="DW370" i="4"/>
  <c r="DV370" i="4"/>
  <c r="EG369" i="4"/>
  <c r="EF369" i="4"/>
  <c r="EE369" i="4"/>
  <c r="ED369" i="4"/>
  <c r="EC369" i="4"/>
  <c r="EB369" i="4"/>
  <c r="EA369" i="4"/>
  <c r="DZ369" i="4"/>
  <c r="DY369" i="4"/>
  <c r="DX369" i="4"/>
  <c r="DW369" i="4"/>
  <c r="DV369" i="4"/>
  <c r="EG368" i="4"/>
  <c r="EF368" i="4"/>
  <c r="EE368" i="4"/>
  <c r="ED368" i="4"/>
  <c r="EC368" i="4"/>
  <c r="EB368" i="4"/>
  <c r="EA368" i="4"/>
  <c r="DZ368" i="4"/>
  <c r="DY368" i="4"/>
  <c r="DX368" i="4"/>
  <c r="DW368" i="4"/>
  <c r="DV368" i="4"/>
  <c r="EG367" i="4"/>
  <c r="EF367" i="4"/>
  <c r="EE367" i="4"/>
  <c r="ED367" i="4"/>
  <c r="EC367" i="4"/>
  <c r="EB367" i="4"/>
  <c r="EA367" i="4"/>
  <c r="DZ367" i="4"/>
  <c r="DY367" i="4"/>
  <c r="DX367" i="4"/>
  <c r="DW367" i="4"/>
  <c r="DV367" i="4"/>
  <c r="EG366" i="4"/>
  <c r="EF366" i="4"/>
  <c r="EE366" i="4"/>
  <c r="ED366" i="4"/>
  <c r="EC366" i="4"/>
  <c r="EB366" i="4"/>
  <c r="EA366" i="4"/>
  <c r="DZ366" i="4"/>
  <c r="DY366" i="4"/>
  <c r="DX366" i="4"/>
  <c r="DW366" i="4"/>
  <c r="DV366" i="4"/>
  <c r="EG365" i="4"/>
  <c r="EF365" i="4"/>
  <c r="EE365" i="4"/>
  <c r="ED365" i="4"/>
  <c r="EC365" i="4"/>
  <c r="EB365" i="4"/>
  <c r="EA365" i="4"/>
  <c r="DZ365" i="4"/>
  <c r="DY365" i="4"/>
  <c r="DX365" i="4"/>
  <c r="DW365" i="4"/>
  <c r="DV365" i="4"/>
  <c r="EG364" i="4"/>
  <c r="EF364" i="4"/>
  <c r="EE364" i="4"/>
  <c r="ED364" i="4"/>
  <c r="EC364" i="4"/>
  <c r="EB364" i="4"/>
  <c r="EA364" i="4"/>
  <c r="DZ364" i="4"/>
  <c r="DY364" i="4"/>
  <c r="DX364" i="4"/>
  <c r="DW364" i="4"/>
  <c r="DV364" i="4"/>
  <c r="EG363" i="4"/>
  <c r="EF363" i="4"/>
  <c r="EE363" i="4"/>
  <c r="ED363" i="4"/>
  <c r="EC363" i="4"/>
  <c r="EB363" i="4"/>
  <c r="EA363" i="4"/>
  <c r="DZ363" i="4"/>
  <c r="DY363" i="4"/>
  <c r="DX363" i="4"/>
  <c r="DW363" i="4"/>
  <c r="DV363" i="4"/>
  <c r="EG362" i="4"/>
  <c r="EF362" i="4"/>
  <c r="EE362" i="4"/>
  <c r="ED362" i="4"/>
  <c r="EC362" i="4"/>
  <c r="EB362" i="4"/>
  <c r="EA362" i="4"/>
  <c r="DZ362" i="4"/>
  <c r="DY362" i="4"/>
  <c r="DX362" i="4"/>
  <c r="DW362" i="4"/>
  <c r="DV362" i="4"/>
  <c r="EG361" i="4"/>
  <c r="EF361" i="4"/>
  <c r="EE361" i="4"/>
  <c r="ED361" i="4"/>
  <c r="EC361" i="4"/>
  <c r="EB361" i="4"/>
  <c r="EA361" i="4"/>
  <c r="DZ361" i="4"/>
  <c r="DY361" i="4"/>
  <c r="DX361" i="4"/>
  <c r="DW361" i="4"/>
  <c r="DV361" i="4"/>
  <c r="EG360" i="4"/>
  <c r="EF360" i="4"/>
  <c r="EE360" i="4"/>
  <c r="ED360" i="4"/>
  <c r="EC360" i="4"/>
  <c r="EB360" i="4"/>
  <c r="EA360" i="4"/>
  <c r="DZ360" i="4"/>
  <c r="DY360" i="4"/>
  <c r="DX360" i="4"/>
  <c r="DW360" i="4"/>
  <c r="DV360" i="4"/>
  <c r="EG359" i="4"/>
  <c r="EF359" i="4"/>
  <c r="EE359" i="4"/>
  <c r="ED359" i="4"/>
  <c r="EC359" i="4"/>
  <c r="EB359" i="4"/>
  <c r="EA359" i="4"/>
  <c r="DZ359" i="4"/>
  <c r="DY359" i="4"/>
  <c r="DX359" i="4"/>
  <c r="DW359" i="4"/>
  <c r="DV359" i="4"/>
  <c r="EG358" i="4"/>
  <c r="EF358" i="4"/>
  <c r="EE358" i="4"/>
  <c r="ED358" i="4"/>
  <c r="EC358" i="4"/>
  <c r="EB358" i="4"/>
  <c r="EA358" i="4"/>
  <c r="DZ358" i="4"/>
  <c r="DY358" i="4"/>
  <c r="DX358" i="4"/>
  <c r="DW358" i="4"/>
  <c r="DV358" i="4"/>
  <c r="EG357" i="4"/>
  <c r="EF357" i="4"/>
  <c r="EE357" i="4"/>
  <c r="ED357" i="4"/>
  <c r="EC357" i="4"/>
  <c r="EB357" i="4"/>
  <c r="EA357" i="4"/>
  <c r="DZ357" i="4"/>
  <c r="DY357" i="4"/>
  <c r="DX357" i="4"/>
  <c r="DW357" i="4"/>
  <c r="DV357" i="4"/>
  <c r="EG356" i="4"/>
  <c r="EF356" i="4"/>
  <c r="EE356" i="4"/>
  <c r="ED356" i="4"/>
  <c r="EC356" i="4"/>
  <c r="EB356" i="4"/>
  <c r="EA356" i="4"/>
  <c r="DZ356" i="4"/>
  <c r="DY356" i="4"/>
  <c r="DX356" i="4"/>
  <c r="DW356" i="4"/>
  <c r="DV356" i="4"/>
  <c r="EG355" i="4"/>
  <c r="EF355" i="4"/>
  <c r="EE355" i="4"/>
  <c r="ED355" i="4"/>
  <c r="EC355" i="4"/>
  <c r="EB355" i="4"/>
  <c r="EA355" i="4"/>
  <c r="DZ355" i="4"/>
  <c r="DY355" i="4"/>
  <c r="DX355" i="4"/>
  <c r="DW355" i="4"/>
  <c r="DV355" i="4"/>
  <c r="EG354" i="4"/>
  <c r="EF354" i="4"/>
  <c r="EE354" i="4"/>
  <c r="ED354" i="4"/>
  <c r="EC354" i="4"/>
  <c r="EB354" i="4"/>
  <c r="EA354" i="4"/>
  <c r="DZ354" i="4"/>
  <c r="DY354" i="4"/>
  <c r="DX354" i="4"/>
  <c r="DW354" i="4"/>
  <c r="DV354" i="4"/>
  <c r="EG353" i="4"/>
  <c r="EF353" i="4"/>
  <c r="EE353" i="4"/>
  <c r="ED353" i="4"/>
  <c r="EC353" i="4"/>
  <c r="EB353" i="4"/>
  <c r="EA353" i="4"/>
  <c r="DZ353" i="4"/>
  <c r="DY353" i="4"/>
  <c r="DX353" i="4"/>
  <c r="DW353" i="4"/>
  <c r="DV353" i="4"/>
  <c r="EG352" i="4"/>
  <c r="EF352" i="4"/>
  <c r="EE352" i="4"/>
  <c r="ED352" i="4"/>
  <c r="EC352" i="4"/>
  <c r="EB352" i="4"/>
  <c r="EA352" i="4"/>
  <c r="DZ352" i="4"/>
  <c r="DY352" i="4"/>
  <c r="DX352" i="4"/>
  <c r="DW352" i="4"/>
  <c r="DV352" i="4"/>
  <c r="EG351" i="4"/>
  <c r="EF351" i="4"/>
  <c r="EE351" i="4"/>
  <c r="ED351" i="4"/>
  <c r="EC351" i="4"/>
  <c r="EB351" i="4"/>
  <c r="EA351" i="4"/>
  <c r="DZ351" i="4"/>
  <c r="DY351" i="4"/>
  <c r="DX351" i="4"/>
  <c r="DW351" i="4"/>
  <c r="DV351" i="4"/>
  <c r="EG350" i="4"/>
  <c r="EF350" i="4"/>
  <c r="EE350" i="4"/>
  <c r="ED350" i="4"/>
  <c r="EC350" i="4"/>
  <c r="EB350" i="4"/>
  <c r="EA350" i="4"/>
  <c r="DZ350" i="4"/>
  <c r="DY350" i="4"/>
  <c r="DX350" i="4"/>
  <c r="DW350" i="4"/>
  <c r="DV350" i="4"/>
  <c r="EG349" i="4"/>
  <c r="EF349" i="4"/>
  <c r="EE349" i="4"/>
  <c r="ED349" i="4"/>
  <c r="EC349" i="4"/>
  <c r="EB349" i="4"/>
  <c r="EA349" i="4"/>
  <c r="DZ349" i="4"/>
  <c r="DY349" i="4"/>
  <c r="DX349" i="4"/>
  <c r="DW349" i="4"/>
  <c r="DV349" i="4"/>
  <c r="EG348" i="4"/>
  <c r="EF348" i="4"/>
  <c r="EE348" i="4"/>
  <c r="ED348" i="4"/>
  <c r="EC348" i="4"/>
  <c r="EB348" i="4"/>
  <c r="EA348" i="4"/>
  <c r="DZ348" i="4"/>
  <c r="DY348" i="4"/>
  <c r="DX348" i="4"/>
  <c r="DW348" i="4"/>
  <c r="DV348" i="4"/>
  <c r="EG347" i="4"/>
  <c r="EF347" i="4"/>
  <c r="EE347" i="4"/>
  <c r="ED347" i="4"/>
  <c r="EC347" i="4"/>
  <c r="EB347" i="4"/>
  <c r="EA347" i="4"/>
  <c r="DZ347" i="4"/>
  <c r="DY347" i="4"/>
  <c r="DX347" i="4"/>
  <c r="DW347" i="4"/>
  <c r="DV347" i="4"/>
  <c r="EG346" i="4"/>
  <c r="EF346" i="4"/>
  <c r="EE346" i="4"/>
  <c r="ED346" i="4"/>
  <c r="EC346" i="4"/>
  <c r="EB346" i="4"/>
  <c r="EA346" i="4"/>
  <c r="DZ346" i="4"/>
  <c r="DY346" i="4"/>
  <c r="DX346" i="4"/>
  <c r="DW346" i="4"/>
  <c r="DV346" i="4"/>
  <c r="EG345" i="4"/>
  <c r="EF345" i="4"/>
  <c r="EE345" i="4"/>
  <c r="ED345" i="4"/>
  <c r="EC345" i="4"/>
  <c r="EB345" i="4"/>
  <c r="EA345" i="4"/>
  <c r="DZ345" i="4"/>
  <c r="DY345" i="4"/>
  <c r="DX345" i="4"/>
  <c r="DW345" i="4"/>
  <c r="DV345" i="4"/>
  <c r="EG344" i="4"/>
  <c r="EF344" i="4"/>
  <c r="EE344" i="4"/>
  <c r="ED344" i="4"/>
  <c r="EC344" i="4"/>
  <c r="EB344" i="4"/>
  <c r="EA344" i="4"/>
  <c r="DZ344" i="4"/>
  <c r="DY344" i="4"/>
  <c r="DX344" i="4"/>
  <c r="DW344" i="4"/>
  <c r="DV344" i="4"/>
  <c r="EG343" i="4"/>
  <c r="EF343" i="4"/>
  <c r="EE343" i="4"/>
  <c r="ED343" i="4"/>
  <c r="EC343" i="4"/>
  <c r="EB343" i="4"/>
  <c r="EA343" i="4"/>
  <c r="DZ343" i="4"/>
  <c r="DY343" i="4"/>
  <c r="DX343" i="4"/>
  <c r="DW343" i="4"/>
  <c r="DV343" i="4"/>
  <c r="EG342" i="4"/>
  <c r="EF342" i="4"/>
  <c r="EE342" i="4"/>
  <c r="ED342" i="4"/>
  <c r="EC342" i="4"/>
  <c r="EB342" i="4"/>
  <c r="EA342" i="4"/>
  <c r="DZ342" i="4"/>
  <c r="DY342" i="4"/>
  <c r="DX342" i="4"/>
  <c r="DW342" i="4"/>
  <c r="DV342" i="4"/>
  <c r="EG341" i="4"/>
  <c r="EF341" i="4"/>
  <c r="EE341" i="4"/>
  <c r="ED341" i="4"/>
  <c r="EC341" i="4"/>
  <c r="EB341" i="4"/>
  <c r="EA341" i="4"/>
  <c r="DZ341" i="4"/>
  <c r="DY341" i="4"/>
  <c r="DX341" i="4"/>
  <c r="DW341" i="4"/>
  <c r="DV341" i="4"/>
  <c r="EG340" i="4"/>
  <c r="EF340" i="4"/>
  <c r="EE340" i="4"/>
  <c r="ED340" i="4"/>
  <c r="EC340" i="4"/>
  <c r="EB340" i="4"/>
  <c r="EA340" i="4"/>
  <c r="DZ340" i="4"/>
  <c r="DY340" i="4"/>
  <c r="DX340" i="4"/>
  <c r="DW340" i="4"/>
  <c r="DV340" i="4"/>
  <c r="EG339" i="4"/>
  <c r="EF339" i="4"/>
  <c r="EE339" i="4"/>
  <c r="ED339" i="4"/>
  <c r="EC339" i="4"/>
  <c r="EB339" i="4"/>
  <c r="EA339" i="4"/>
  <c r="DZ339" i="4"/>
  <c r="DY339" i="4"/>
  <c r="DX339" i="4"/>
  <c r="DW339" i="4"/>
  <c r="DV339" i="4"/>
  <c r="EG338" i="4"/>
  <c r="EF338" i="4"/>
  <c r="EE338" i="4"/>
  <c r="ED338" i="4"/>
  <c r="EC338" i="4"/>
  <c r="EB338" i="4"/>
  <c r="EA338" i="4"/>
  <c r="DZ338" i="4"/>
  <c r="DY338" i="4"/>
  <c r="DX338" i="4"/>
  <c r="DW338" i="4"/>
  <c r="DV338" i="4"/>
  <c r="EG337" i="4"/>
  <c r="EF337" i="4"/>
  <c r="EE337" i="4"/>
  <c r="ED337" i="4"/>
  <c r="EC337" i="4"/>
  <c r="EB337" i="4"/>
  <c r="EA337" i="4"/>
  <c r="DZ337" i="4"/>
  <c r="DY337" i="4"/>
  <c r="DX337" i="4"/>
  <c r="DW337" i="4"/>
  <c r="DV337" i="4"/>
  <c r="EG336" i="4"/>
  <c r="EF336" i="4"/>
  <c r="EE336" i="4"/>
  <c r="ED336" i="4"/>
  <c r="EC336" i="4"/>
  <c r="EB336" i="4"/>
  <c r="EA336" i="4"/>
  <c r="DZ336" i="4"/>
  <c r="DY336" i="4"/>
  <c r="DX336" i="4"/>
  <c r="DW336" i="4"/>
  <c r="DV336" i="4"/>
  <c r="EG335" i="4"/>
  <c r="EF335" i="4"/>
  <c r="EE335" i="4"/>
  <c r="ED335" i="4"/>
  <c r="EC335" i="4"/>
  <c r="EB335" i="4"/>
  <c r="EA335" i="4"/>
  <c r="DZ335" i="4"/>
  <c r="DY335" i="4"/>
  <c r="DX335" i="4"/>
  <c r="DW335" i="4"/>
  <c r="DV335" i="4"/>
  <c r="EG334" i="4"/>
  <c r="EF334" i="4"/>
  <c r="EE334" i="4"/>
  <c r="ED334" i="4"/>
  <c r="EC334" i="4"/>
  <c r="EB334" i="4"/>
  <c r="EA334" i="4"/>
  <c r="DZ334" i="4"/>
  <c r="DY334" i="4"/>
  <c r="DX334" i="4"/>
  <c r="DW334" i="4"/>
  <c r="DV334" i="4"/>
  <c r="EG333" i="4"/>
  <c r="EF333" i="4"/>
  <c r="EE333" i="4"/>
  <c r="ED333" i="4"/>
  <c r="EC333" i="4"/>
  <c r="EB333" i="4"/>
  <c r="EA333" i="4"/>
  <c r="DZ333" i="4"/>
  <c r="DY333" i="4"/>
  <c r="DX333" i="4"/>
  <c r="DW333" i="4"/>
  <c r="DV333" i="4"/>
  <c r="EG332" i="4"/>
  <c r="EF332" i="4"/>
  <c r="EE332" i="4"/>
  <c r="ED332" i="4"/>
  <c r="EC332" i="4"/>
  <c r="EB332" i="4"/>
  <c r="EA332" i="4"/>
  <c r="DZ332" i="4"/>
  <c r="DY332" i="4"/>
  <c r="DX332" i="4"/>
  <c r="DW332" i="4"/>
  <c r="DV332" i="4"/>
  <c r="EG331" i="4"/>
  <c r="EF331" i="4"/>
  <c r="EE331" i="4"/>
  <c r="ED331" i="4"/>
  <c r="EC331" i="4"/>
  <c r="EB331" i="4"/>
  <c r="EA331" i="4"/>
  <c r="DZ331" i="4"/>
  <c r="DY331" i="4"/>
  <c r="DX331" i="4"/>
  <c r="DW331" i="4"/>
  <c r="DV331" i="4"/>
  <c r="EG330" i="4"/>
  <c r="EF330" i="4"/>
  <c r="EE330" i="4"/>
  <c r="ED330" i="4"/>
  <c r="EC330" i="4"/>
  <c r="EB330" i="4"/>
  <c r="EA330" i="4"/>
  <c r="DZ330" i="4"/>
  <c r="DY330" i="4"/>
  <c r="DX330" i="4"/>
  <c r="DW330" i="4"/>
  <c r="DV330" i="4"/>
  <c r="EG329" i="4"/>
  <c r="EF329" i="4"/>
  <c r="EE329" i="4"/>
  <c r="ED329" i="4"/>
  <c r="EC329" i="4"/>
  <c r="EB329" i="4"/>
  <c r="EA329" i="4"/>
  <c r="DZ329" i="4"/>
  <c r="DY329" i="4"/>
  <c r="DX329" i="4"/>
  <c r="DW329" i="4"/>
  <c r="DV329" i="4"/>
  <c r="EG328" i="4"/>
  <c r="EF328" i="4"/>
  <c r="EE328" i="4"/>
  <c r="ED328" i="4"/>
  <c r="EC328" i="4"/>
  <c r="EB328" i="4"/>
  <c r="EA328" i="4"/>
  <c r="DZ328" i="4"/>
  <c r="DY328" i="4"/>
  <c r="DX328" i="4"/>
  <c r="DW328" i="4"/>
  <c r="DV328" i="4"/>
  <c r="EG327" i="4"/>
  <c r="EF327" i="4"/>
  <c r="EE327" i="4"/>
  <c r="ED327" i="4"/>
  <c r="EC327" i="4"/>
  <c r="EB327" i="4"/>
  <c r="EA327" i="4"/>
  <c r="DZ327" i="4"/>
  <c r="DY327" i="4"/>
  <c r="DX327" i="4"/>
  <c r="DW327" i="4"/>
  <c r="DV327" i="4"/>
  <c r="EG326" i="4"/>
  <c r="EF326" i="4"/>
  <c r="EE326" i="4"/>
  <c r="ED326" i="4"/>
  <c r="EC326" i="4"/>
  <c r="EB326" i="4"/>
  <c r="EA326" i="4"/>
  <c r="DZ326" i="4"/>
  <c r="DY326" i="4"/>
  <c r="DX326" i="4"/>
  <c r="DW326" i="4"/>
  <c r="DV326" i="4"/>
  <c r="EG325" i="4"/>
  <c r="EF325" i="4"/>
  <c r="EE325" i="4"/>
  <c r="ED325" i="4"/>
  <c r="EC325" i="4"/>
  <c r="EB325" i="4"/>
  <c r="EA325" i="4"/>
  <c r="DZ325" i="4"/>
  <c r="DY325" i="4"/>
  <c r="DX325" i="4"/>
  <c r="DW325" i="4"/>
  <c r="DV325" i="4"/>
  <c r="EG324" i="4"/>
  <c r="EF324" i="4"/>
  <c r="EE324" i="4"/>
  <c r="ED324" i="4"/>
  <c r="EC324" i="4"/>
  <c r="EB324" i="4"/>
  <c r="EA324" i="4"/>
  <c r="DZ324" i="4"/>
  <c r="DY324" i="4"/>
  <c r="DX324" i="4"/>
  <c r="DW324" i="4"/>
  <c r="DV324" i="4"/>
  <c r="EG323" i="4"/>
  <c r="EF323" i="4"/>
  <c r="EE323" i="4"/>
  <c r="ED323" i="4"/>
  <c r="EC323" i="4"/>
  <c r="EB323" i="4"/>
  <c r="EA323" i="4"/>
  <c r="DZ323" i="4"/>
  <c r="DY323" i="4"/>
  <c r="DX323" i="4"/>
  <c r="DW323" i="4"/>
  <c r="DV323" i="4"/>
  <c r="EG322" i="4"/>
  <c r="EF322" i="4"/>
  <c r="EE322" i="4"/>
  <c r="ED322" i="4"/>
  <c r="EC322" i="4"/>
  <c r="EB322" i="4"/>
  <c r="EA322" i="4"/>
  <c r="DZ322" i="4"/>
  <c r="DY322" i="4"/>
  <c r="DX322" i="4"/>
  <c r="DW322" i="4"/>
  <c r="DV322" i="4"/>
  <c r="EG321" i="4"/>
  <c r="EF321" i="4"/>
  <c r="EE321" i="4"/>
  <c r="ED321" i="4"/>
  <c r="EC321" i="4"/>
  <c r="EB321" i="4"/>
  <c r="EA321" i="4"/>
  <c r="DZ321" i="4"/>
  <c r="DY321" i="4"/>
  <c r="DX321" i="4"/>
  <c r="DW321" i="4"/>
  <c r="DV321" i="4"/>
  <c r="EG320" i="4"/>
  <c r="EF320" i="4"/>
  <c r="EE320" i="4"/>
  <c r="ED320" i="4"/>
  <c r="EC320" i="4"/>
  <c r="EB320" i="4"/>
  <c r="EA320" i="4"/>
  <c r="DZ320" i="4"/>
  <c r="DY320" i="4"/>
  <c r="DX320" i="4"/>
  <c r="DW320" i="4"/>
  <c r="DV320" i="4"/>
  <c r="EG319" i="4"/>
  <c r="EF319" i="4"/>
  <c r="EE319" i="4"/>
  <c r="ED319" i="4"/>
  <c r="EC319" i="4"/>
  <c r="EB319" i="4"/>
  <c r="EA319" i="4"/>
  <c r="DZ319" i="4"/>
  <c r="DY319" i="4"/>
  <c r="DX319" i="4"/>
  <c r="DW319" i="4"/>
  <c r="DV319" i="4"/>
  <c r="EG318" i="4"/>
  <c r="EF318" i="4"/>
  <c r="EE318" i="4"/>
  <c r="ED318" i="4"/>
  <c r="EC318" i="4"/>
  <c r="EB318" i="4"/>
  <c r="EA318" i="4"/>
  <c r="DZ318" i="4"/>
  <c r="DY318" i="4"/>
  <c r="DX318" i="4"/>
  <c r="DW318" i="4"/>
  <c r="DV318" i="4"/>
  <c r="EG317" i="4"/>
  <c r="EF317" i="4"/>
  <c r="EE317" i="4"/>
  <c r="ED317" i="4"/>
  <c r="EC317" i="4"/>
  <c r="EB317" i="4"/>
  <c r="EA317" i="4"/>
  <c r="DZ317" i="4"/>
  <c r="DY317" i="4"/>
  <c r="DX317" i="4"/>
  <c r="DW317" i="4"/>
  <c r="DV317" i="4"/>
  <c r="EG316" i="4"/>
  <c r="EF316" i="4"/>
  <c r="EE316" i="4"/>
  <c r="ED316" i="4"/>
  <c r="EC316" i="4"/>
  <c r="EB316" i="4"/>
  <c r="EA316" i="4"/>
  <c r="DZ316" i="4"/>
  <c r="DY316" i="4"/>
  <c r="DX316" i="4"/>
  <c r="DW316" i="4"/>
  <c r="DV316" i="4"/>
  <c r="EG315" i="4"/>
  <c r="EF315" i="4"/>
  <c r="EE315" i="4"/>
  <c r="ED315" i="4"/>
  <c r="EC315" i="4"/>
  <c r="EB315" i="4"/>
  <c r="EA315" i="4"/>
  <c r="DZ315" i="4"/>
  <c r="DY315" i="4"/>
  <c r="DX315" i="4"/>
  <c r="DW315" i="4"/>
  <c r="DV315" i="4"/>
  <c r="EG314" i="4"/>
  <c r="EF314" i="4"/>
  <c r="EE314" i="4"/>
  <c r="ED314" i="4"/>
  <c r="EC314" i="4"/>
  <c r="EB314" i="4"/>
  <c r="EA314" i="4"/>
  <c r="DZ314" i="4"/>
  <c r="DY314" i="4"/>
  <c r="DX314" i="4"/>
  <c r="DW314" i="4"/>
  <c r="DV314" i="4"/>
  <c r="EG313" i="4"/>
  <c r="EF313" i="4"/>
  <c r="EE313" i="4"/>
  <c r="ED313" i="4"/>
  <c r="EC313" i="4"/>
  <c r="EB313" i="4"/>
  <c r="EA313" i="4"/>
  <c r="DZ313" i="4"/>
  <c r="DY313" i="4"/>
  <c r="DX313" i="4"/>
  <c r="DW313" i="4"/>
  <c r="DV313" i="4"/>
  <c r="EG312" i="4"/>
  <c r="EF312" i="4"/>
  <c r="EE312" i="4"/>
  <c r="ED312" i="4"/>
  <c r="EC312" i="4"/>
  <c r="EB312" i="4"/>
  <c r="EA312" i="4"/>
  <c r="DZ312" i="4"/>
  <c r="DY312" i="4"/>
  <c r="DX312" i="4"/>
  <c r="DW312" i="4"/>
  <c r="DV312" i="4"/>
  <c r="EG311" i="4"/>
  <c r="EF311" i="4"/>
  <c r="EE311" i="4"/>
  <c r="ED311" i="4"/>
  <c r="EC311" i="4"/>
  <c r="EB311" i="4"/>
  <c r="EA311" i="4"/>
  <c r="DZ311" i="4"/>
  <c r="DY311" i="4"/>
  <c r="DX311" i="4"/>
  <c r="DW311" i="4"/>
  <c r="DV311" i="4"/>
  <c r="EG310" i="4"/>
  <c r="EF310" i="4"/>
  <c r="EE310" i="4"/>
  <c r="ED310" i="4"/>
  <c r="EC310" i="4"/>
  <c r="EB310" i="4"/>
  <c r="EA310" i="4"/>
  <c r="DZ310" i="4"/>
  <c r="DY310" i="4"/>
  <c r="DX310" i="4"/>
  <c r="DW310" i="4"/>
  <c r="DV310" i="4"/>
  <c r="EG309" i="4"/>
  <c r="EF309" i="4"/>
  <c r="EE309" i="4"/>
  <c r="ED309" i="4"/>
  <c r="EC309" i="4"/>
  <c r="EB309" i="4"/>
  <c r="EA309" i="4"/>
  <c r="DZ309" i="4"/>
  <c r="DY309" i="4"/>
  <c r="DX309" i="4"/>
  <c r="DW309" i="4"/>
  <c r="DV309" i="4"/>
  <c r="EG308" i="4"/>
  <c r="EF308" i="4"/>
  <c r="EE308" i="4"/>
  <c r="ED308" i="4"/>
  <c r="EC308" i="4"/>
  <c r="EB308" i="4"/>
  <c r="EA308" i="4"/>
  <c r="DZ308" i="4"/>
  <c r="DY308" i="4"/>
  <c r="DX308" i="4"/>
  <c r="DW308" i="4"/>
  <c r="DV308" i="4"/>
  <c r="EG307" i="4"/>
  <c r="EF307" i="4"/>
  <c r="EE307" i="4"/>
  <c r="ED307" i="4"/>
  <c r="EC307" i="4"/>
  <c r="EB307" i="4"/>
  <c r="EA307" i="4"/>
  <c r="DZ307" i="4"/>
  <c r="DY307" i="4"/>
  <c r="DX307" i="4"/>
  <c r="DW307" i="4"/>
  <c r="DV307" i="4"/>
  <c r="EG306" i="4"/>
  <c r="EF306" i="4"/>
  <c r="EE306" i="4"/>
  <c r="ED306" i="4"/>
  <c r="EC306" i="4"/>
  <c r="EB306" i="4"/>
  <c r="EA306" i="4"/>
  <c r="DZ306" i="4"/>
  <c r="DY306" i="4"/>
  <c r="DX306" i="4"/>
  <c r="DW306" i="4"/>
  <c r="DV306" i="4"/>
  <c r="EG305" i="4"/>
  <c r="EF305" i="4"/>
  <c r="EE305" i="4"/>
  <c r="ED305" i="4"/>
  <c r="EC305" i="4"/>
  <c r="EB305" i="4"/>
  <c r="EA305" i="4"/>
  <c r="DZ305" i="4"/>
  <c r="DY305" i="4"/>
  <c r="DX305" i="4"/>
  <c r="DW305" i="4"/>
  <c r="DV305" i="4"/>
  <c r="EG304" i="4"/>
  <c r="EF304" i="4"/>
  <c r="EE304" i="4"/>
  <c r="ED304" i="4"/>
  <c r="EC304" i="4"/>
  <c r="EB304" i="4"/>
  <c r="EA304" i="4"/>
  <c r="DZ304" i="4"/>
  <c r="DY304" i="4"/>
  <c r="DX304" i="4"/>
  <c r="DW304" i="4"/>
  <c r="DV304" i="4"/>
  <c r="EG303" i="4"/>
  <c r="EF303" i="4"/>
  <c r="EE303" i="4"/>
  <c r="ED303" i="4"/>
  <c r="EC303" i="4"/>
  <c r="EB303" i="4"/>
  <c r="EA303" i="4"/>
  <c r="DZ303" i="4"/>
  <c r="DY303" i="4"/>
  <c r="DX303" i="4"/>
  <c r="DW303" i="4"/>
  <c r="DV303" i="4"/>
  <c r="EG302" i="4"/>
  <c r="EF302" i="4"/>
  <c r="EE302" i="4"/>
  <c r="ED302" i="4"/>
  <c r="EC302" i="4"/>
  <c r="EB302" i="4"/>
  <c r="EA302" i="4"/>
  <c r="DZ302" i="4"/>
  <c r="DY302" i="4"/>
  <c r="DX302" i="4"/>
  <c r="DW302" i="4"/>
  <c r="DV302" i="4"/>
  <c r="EG301" i="4"/>
  <c r="EF301" i="4"/>
  <c r="EE301" i="4"/>
  <c r="ED301" i="4"/>
  <c r="EC301" i="4"/>
  <c r="EB301" i="4"/>
  <c r="EA301" i="4"/>
  <c r="DZ301" i="4"/>
  <c r="DY301" i="4"/>
  <c r="DX301" i="4"/>
  <c r="DW301" i="4"/>
  <c r="DV301" i="4"/>
  <c r="EG300" i="4"/>
  <c r="EF300" i="4"/>
  <c r="EE300" i="4"/>
  <c r="ED300" i="4"/>
  <c r="EC300" i="4"/>
  <c r="EB300" i="4"/>
  <c r="EA300" i="4"/>
  <c r="DZ300" i="4"/>
  <c r="DY300" i="4"/>
  <c r="DX300" i="4"/>
  <c r="DW300" i="4"/>
  <c r="DV300" i="4"/>
  <c r="EG299" i="4"/>
  <c r="EF299" i="4"/>
  <c r="EE299" i="4"/>
  <c r="ED299" i="4"/>
  <c r="EC299" i="4"/>
  <c r="EB299" i="4"/>
  <c r="EA299" i="4"/>
  <c r="DZ299" i="4"/>
  <c r="DY299" i="4"/>
  <c r="DX299" i="4"/>
  <c r="DW299" i="4"/>
  <c r="DV299" i="4"/>
  <c r="EG298" i="4"/>
  <c r="EF298" i="4"/>
  <c r="EE298" i="4"/>
  <c r="ED298" i="4"/>
  <c r="EC298" i="4"/>
  <c r="EB298" i="4"/>
  <c r="EA298" i="4"/>
  <c r="DZ298" i="4"/>
  <c r="DY298" i="4"/>
  <c r="DX298" i="4"/>
  <c r="DW298" i="4"/>
  <c r="DV298" i="4"/>
  <c r="EG297" i="4"/>
  <c r="EF297" i="4"/>
  <c r="EE297" i="4"/>
  <c r="ED297" i="4"/>
  <c r="EC297" i="4"/>
  <c r="EB297" i="4"/>
  <c r="EA297" i="4"/>
  <c r="DZ297" i="4"/>
  <c r="DY297" i="4"/>
  <c r="DX297" i="4"/>
  <c r="DW297" i="4"/>
  <c r="DV297" i="4"/>
  <c r="EG296" i="4"/>
  <c r="EF296" i="4"/>
  <c r="EE296" i="4"/>
  <c r="ED296" i="4"/>
  <c r="EC296" i="4"/>
  <c r="EB296" i="4"/>
  <c r="EA296" i="4"/>
  <c r="DZ296" i="4"/>
  <c r="DY296" i="4"/>
  <c r="DX296" i="4"/>
  <c r="DW296" i="4"/>
  <c r="DV296" i="4"/>
  <c r="EG295" i="4"/>
  <c r="EF295" i="4"/>
  <c r="EE295" i="4"/>
  <c r="ED295" i="4"/>
  <c r="EC295" i="4"/>
  <c r="EB295" i="4"/>
  <c r="EA295" i="4"/>
  <c r="DZ295" i="4"/>
  <c r="DY295" i="4"/>
  <c r="DX295" i="4"/>
  <c r="DW295" i="4"/>
  <c r="DV295" i="4"/>
  <c r="EG294" i="4"/>
  <c r="EF294" i="4"/>
  <c r="EE294" i="4"/>
  <c r="ED294" i="4"/>
  <c r="EC294" i="4"/>
  <c r="EB294" i="4"/>
  <c r="EA294" i="4"/>
  <c r="DZ294" i="4"/>
  <c r="DY294" i="4"/>
  <c r="DX294" i="4"/>
  <c r="DW294" i="4"/>
  <c r="DV294" i="4"/>
  <c r="EG293" i="4"/>
  <c r="EF293" i="4"/>
  <c r="EE293" i="4"/>
  <c r="ED293" i="4"/>
  <c r="EC293" i="4"/>
  <c r="EB293" i="4"/>
  <c r="EA293" i="4"/>
  <c r="DZ293" i="4"/>
  <c r="DY293" i="4"/>
  <c r="DX293" i="4"/>
  <c r="DW293" i="4"/>
  <c r="DV293" i="4"/>
  <c r="EG292" i="4"/>
  <c r="EF292" i="4"/>
  <c r="EE292" i="4"/>
  <c r="ED292" i="4"/>
  <c r="EC292" i="4"/>
  <c r="EB292" i="4"/>
  <c r="EA292" i="4"/>
  <c r="DZ292" i="4"/>
  <c r="DY292" i="4"/>
  <c r="DX292" i="4"/>
  <c r="DW292" i="4"/>
  <c r="DV292" i="4"/>
  <c r="EG291" i="4"/>
  <c r="EF291" i="4"/>
  <c r="EE291" i="4"/>
  <c r="ED291" i="4"/>
  <c r="EC291" i="4"/>
  <c r="EB291" i="4"/>
  <c r="EA291" i="4"/>
  <c r="DZ291" i="4"/>
  <c r="DY291" i="4"/>
  <c r="DX291" i="4"/>
  <c r="DW291" i="4"/>
  <c r="DV291" i="4"/>
  <c r="EG290" i="4"/>
  <c r="EF290" i="4"/>
  <c r="EE290" i="4"/>
  <c r="ED290" i="4"/>
  <c r="EC290" i="4"/>
  <c r="EB290" i="4"/>
  <c r="EA290" i="4"/>
  <c r="DZ290" i="4"/>
  <c r="DY290" i="4"/>
  <c r="DX290" i="4"/>
  <c r="DW290" i="4"/>
  <c r="DV290" i="4"/>
  <c r="EG289" i="4"/>
  <c r="EF289" i="4"/>
  <c r="EE289" i="4"/>
  <c r="ED289" i="4"/>
  <c r="EC289" i="4"/>
  <c r="EB289" i="4"/>
  <c r="EA289" i="4"/>
  <c r="DZ289" i="4"/>
  <c r="DY289" i="4"/>
  <c r="DX289" i="4"/>
  <c r="DW289" i="4"/>
  <c r="DV289" i="4"/>
  <c r="EG288" i="4"/>
  <c r="EF288" i="4"/>
  <c r="EE288" i="4"/>
  <c r="ED288" i="4"/>
  <c r="EC288" i="4"/>
  <c r="EB288" i="4"/>
  <c r="EA288" i="4"/>
  <c r="DZ288" i="4"/>
  <c r="DY288" i="4"/>
  <c r="DX288" i="4"/>
  <c r="DW288" i="4"/>
  <c r="DV288" i="4"/>
  <c r="EG287" i="4"/>
  <c r="EF287" i="4"/>
  <c r="EE287" i="4"/>
  <c r="ED287" i="4"/>
  <c r="EC287" i="4"/>
  <c r="EB287" i="4"/>
  <c r="EA287" i="4"/>
  <c r="DZ287" i="4"/>
  <c r="DY287" i="4"/>
  <c r="DX287" i="4"/>
  <c r="DW287" i="4"/>
  <c r="DV287" i="4"/>
  <c r="EG286" i="4"/>
  <c r="EF286" i="4"/>
  <c r="EE286" i="4"/>
  <c r="ED286" i="4"/>
  <c r="EC286" i="4"/>
  <c r="EB286" i="4"/>
  <c r="EA286" i="4"/>
  <c r="DZ286" i="4"/>
  <c r="DY286" i="4"/>
  <c r="DX286" i="4"/>
  <c r="DW286" i="4"/>
  <c r="DV286" i="4"/>
  <c r="EG285" i="4"/>
  <c r="EF285" i="4"/>
  <c r="EE285" i="4"/>
  <c r="ED285" i="4"/>
  <c r="EC285" i="4"/>
  <c r="EB285" i="4"/>
  <c r="EA285" i="4"/>
  <c r="DZ285" i="4"/>
  <c r="DY285" i="4"/>
  <c r="DX285" i="4"/>
  <c r="DW285" i="4"/>
  <c r="DV285" i="4"/>
  <c r="EG284" i="4"/>
  <c r="EF284" i="4"/>
  <c r="EE284" i="4"/>
  <c r="ED284" i="4"/>
  <c r="EC284" i="4"/>
  <c r="EB284" i="4"/>
  <c r="EA284" i="4"/>
  <c r="DZ284" i="4"/>
  <c r="DY284" i="4"/>
  <c r="DX284" i="4"/>
  <c r="DW284" i="4"/>
  <c r="DV284" i="4"/>
  <c r="EG283" i="4"/>
  <c r="EF283" i="4"/>
  <c r="EE283" i="4"/>
  <c r="ED283" i="4"/>
  <c r="EC283" i="4"/>
  <c r="EB283" i="4"/>
  <c r="EA283" i="4"/>
  <c r="DZ283" i="4"/>
  <c r="DY283" i="4"/>
  <c r="DX283" i="4"/>
  <c r="DW283" i="4"/>
  <c r="DV283" i="4"/>
  <c r="EG282" i="4"/>
  <c r="EF282" i="4"/>
  <c r="EE282" i="4"/>
  <c r="ED282" i="4"/>
  <c r="EC282" i="4"/>
  <c r="EB282" i="4"/>
  <c r="EA282" i="4"/>
  <c r="DZ282" i="4"/>
  <c r="DY282" i="4"/>
  <c r="DX282" i="4"/>
  <c r="DW282" i="4"/>
  <c r="DV282" i="4"/>
  <c r="EG281" i="4"/>
  <c r="EF281" i="4"/>
  <c r="EE281" i="4"/>
  <c r="ED281" i="4"/>
  <c r="EC281" i="4"/>
  <c r="EB281" i="4"/>
  <c r="EA281" i="4"/>
  <c r="DZ281" i="4"/>
  <c r="DY281" i="4"/>
  <c r="DX281" i="4"/>
  <c r="DW281" i="4"/>
  <c r="DV281" i="4"/>
  <c r="EG280" i="4"/>
  <c r="EF280" i="4"/>
  <c r="EE280" i="4"/>
  <c r="ED280" i="4"/>
  <c r="EC280" i="4"/>
  <c r="EB280" i="4"/>
  <c r="EA280" i="4"/>
  <c r="DZ280" i="4"/>
  <c r="DY280" i="4"/>
  <c r="DX280" i="4"/>
  <c r="DW280" i="4"/>
  <c r="DV280" i="4"/>
  <c r="EG279" i="4"/>
  <c r="EF279" i="4"/>
  <c r="EE279" i="4"/>
  <c r="ED279" i="4"/>
  <c r="EC279" i="4"/>
  <c r="EB279" i="4"/>
  <c r="EA279" i="4"/>
  <c r="DZ279" i="4"/>
  <c r="DY279" i="4"/>
  <c r="DX279" i="4"/>
  <c r="DW279" i="4"/>
  <c r="DV279" i="4"/>
  <c r="EG278" i="4"/>
  <c r="EF278" i="4"/>
  <c r="EE278" i="4"/>
  <c r="ED278" i="4"/>
  <c r="EC278" i="4"/>
  <c r="EB278" i="4"/>
  <c r="EA278" i="4"/>
  <c r="DZ278" i="4"/>
  <c r="DY278" i="4"/>
  <c r="DX278" i="4"/>
  <c r="DW278" i="4"/>
  <c r="DV278" i="4"/>
  <c r="EG277" i="4"/>
  <c r="EF277" i="4"/>
  <c r="EE277" i="4"/>
  <c r="ED277" i="4"/>
  <c r="EC277" i="4"/>
  <c r="EB277" i="4"/>
  <c r="EA277" i="4"/>
  <c r="DZ277" i="4"/>
  <c r="DY277" i="4"/>
  <c r="DX277" i="4"/>
  <c r="DW277" i="4"/>
  <c r="DV277" i="4"/>
  <c r="EG276" i="4"/>
  <c r="EF276" i="4"/>
  <c r="EE276" i="4"/>
  <c r="ED276" i="4"/>
  <c r="EC276" i="4"/>
  <c r="EB276" i="4"/>
  <c r="EA276" i="4"/>
  <c r="DZ276" i="4"/>
  <c r="DY276" i="4"/>
  <c r="DX276" i="4"/>
  <c r="DW276" i="4"/>
  <c r="DV276" i="4"/>
  <c r="EG275" i="4"/>
  <c r="EF275" i="4"/>
  <c r="EE275" i="4"/>
  <c r="ED275" i="4"/>
  <c r="EC275" i="4"/>
  <c r="EB275" i="4"/>
  <c r="EA275" i="4"/>
  <c r="DZ275" i="4"/>
  <c r="DY275" i="4"/>
  <c r="DX275" i="4"/>
  <c r="DW275" i="4"/>
  <c r="DV275" i="4"/>
  <c r="EG274" i="4"/>
  <c r="EF274" i="4"/>
  <c r="EE274" i="4"/>
  <c r="ED274" i="4"/>
  <c r="EC274" i="4"/>
  <c r="EB274" i="4"/>
  <c r="EA274" i="4"/>
  <c r="DZ274" i="4"/>
  <c r="DY274" i="4"/>
  <c r="DX274" i="4"/>
  <c r="DW274" i="4"/>
  <c r="DV274" i="4"/>
  <c r="EG273" i="4"/>
  <c r="EF273" i="4"/>
  <c r="EE273" i="4"/>
  <c r="ED273" i="4"/>
  <c r="EC273" i="4"/>
  <c r="EB273" i="4"/>
  <c r="EA273" i="4"/>
  <c r="DZ273" i="4"/>
  <c r="DY273" i="4"/>
  <c r="DX273" i="4"/>
  <c r="DW273" i="4"/>
  <c r="DV273" i="4"/>
  <c r="EG272" i="4"/>
  <c r="EF272" i="4"/>
  <c r="EE272" i="4"/>
  <c r="ED272" i="4"/>
  <c r="EC272" i="4"/>
  <c r="EB272" i="4"/>
  <c r="EA272" i="4"/>
  <c r="DZ272" i="4"/>
  <c r="DY272" i="4"/>
  <c r="DX272" i="4"/>
  <c r="DW272" i="4"/>
  <c r="DV272" i="4"/>
  <c r="EG271" i="4"/>
  <c r="EF271" i="4"/>
  <c r="EE271" i="4"/>
  <c r="ED271" i="4"/>
  <c r="EC271" i="4"/>
  <c r="EB271" i="4"/>
  <c r="EA271" i="4"/>
  <c r="DZ271" i="4"/>
  <c r="DY271" i="4"/>
  <c r="DX271" i="4"/>
  <c r="DW271" i="4"/>
  <c r="DV271" i="4"/>
  <c r="EG270" i="4"/>
  <c r="EF270" i="4"/>
  <c r="EE270" i="4"/>
  <c r="ED270" i="4"/>
  <c r="EC270" i="4"/>
  <c r="EB270" i="4"/>
  <c r="EA270" i="4"/>
  <c r="DZ270" i="4"/>
  <c r="DY270" i="4"/>
  <c r="DX270" i="4"/>
  <c r="DW270" i="4"/>
  <c r="DV270" i="4"/>
  <c r="EG269" i="4"/>
  <c r="EF269" i="4"/>
  <c r="EE269" i="4"/>
  <c r="ED269" i="4"/>
  <c r="EC269" i="4"/>
  <c r="EB269" i="4"/>
  <c r="EA269" i="4"/>
  <c r="DZ269" i="4"/>
  <c r="DY269" i="4"/>
  <c r="DX269" i="4"/>
  <c r="DW269" i="4"/>
  <c r="DV269" i="4"/>
  <c r="EG268" i="4"/>
  <c r="EF268" i="4"/>
  <c r="EE268" i="4"/>
  <c r="ED268" i="4"/>
  <c r="EC268" i="4"/>
  <c r="EB268" i="4"/>
  <c r="EA268" i="4"/>
  <c r="DZ268" i="4"/>
  <c r="DY268" i="4"/>
  <c r="DX268" i="4"/>
  <c r="DW268" i="4"/>
  <c r="DV268" i="4"/>
  <c r="EG267" i="4"/>
  <c r="EF267" i="4"/>
  <c r="EE267" i="4"/>
  <c r="ED267" i="4"/>
  <c r="EC267" i="4"/>
  <c r="EB267" i="4"/>
  <c r="EA267" i="4"/>
  <c r="DZ267" i="4"/>
  <c r="DY267" i="4"/>
  <c r="DX267" i="4"/>
  <c r="DW267" i="4"/>
  <c r="DV267" i="4"/>
  <c r="EG266" i="4"/>
  <c r="EF266" i="4"/>
  <c r="EE266" i="4"/>
  <c r="ED266" i="4"/>
  <c r="EC266" i="4"/>
  <c r="EB266" i="4"/>
  <c r="EA266" i="4"/>
  <c r="DZ266" i="4"/>
  <c r="DY266" i="4"/>
  <c r="DX266" i="4"/>
  <c r="DW266" i="4"/>
  <c r="DV266" i="4"/>
  <c r="EG265" i="4"/>
  <c r="EF265" i="4"/>
  <c r="EE265" i="4"/>
  <c r="ED265" i="4"/>
  <c r="EC265" i="4"/>
  <c r="EB265" i="4"/>
  <c r="EA265" i="4"/>
  <c r="DZ265" i="4"/>
  <c r="DY265" i="4"/>
  <c r="DX265" i="4"/>
  <c r="DW265" i="4"/>
  <c r="DV265" i="4"/>
  <c r="EG264" i="4"/>
  <c r="EF264" i="4"/>
  <c r="EE264" i="4"/>
  <c r="ED264" i="4"/>
  <c r="EC264" i="4"/>
  <c r="EB264" i="4"/>
  <c r="EA264" i="4"/>
  <c r="DZ264" i="4"/>
  <c r="DY264" i="4"/>
  <c r="DX264" i="4"/>
  <c r="DW264" i="4"/>
  <c r="DV264" i="4"/>
  <c r="EG263" i="4"/>
  <c r="EF263" i="4"/>
  <c r="EE263" i="4"/>
  <c r="ED263" i="4"/>
  <c r="EC263" i="4"/>
  <c r="EB263" i="4"/>
  <c r="EA263" i="4"/>
  <c r="DZ263" i="4"/>
  <c r="DY263" i="4"/>
  <c r="DX263" i="4"/>
  <c r="DW263" i="4"/>
  <c r="DV263" i="4"/>
  <c r="EG262" i="4"/>
  <c r="EF262" i="4"/>
  <c r="EE262" i="4"/>
  <c r="ED262" i="4"/>
  <c r="EC262" i="4"/>
  <c r="EB262" i="4"/>
  <c r="EA262" i="4"/>
  <c r="DZ262" i="4"/>
  <c r="DY262" i="4"/>
  <c r="DX262" i="4"/>
  <c r="DW262" i="4"/>
  <c r="DV262" i="4"/>
  <c r="EG261" i="4"/>
  <c r="EF261" i="4"/>
  <c r="EE261" i="4"/>
  <c r="ED261" i="4"/>
  <c r="EC261" i="4"/>
  <c r="EB261" i="4"/>
  <c r="EA261" i="4"/>
  <c r="DZ261" i="4"/>
  <c r="DY261" i="4"/>
  <c r="DX261" i="4"/>
  <c r="DW261" i="4"/>
  <c r="DV261" i="4"/>
  <c r="EG260" i="4"/>
  <c r="EF260" i="4"/>
  <c r="EE260" i="4"/>
  <c r="ED260" i="4"/>
  <c r="EC260" i="4"/>
  <c r="EB260" i="4"/>
  <c r="EA260" i="4"/>
  <c r="DZ260" i="4"/>
  <c r="DY260" i="4"/>
  <c r="DX260" i="4"/>
  <c r="DW260" i="4"/>
  <c r="DV260" i="4"/>
  <c r="EG259" i="4"/>
  <c r="EF259" i="4"/>
  <c r="EE259" i="4"/>
  <c r="ED259" i="4"/>
  <c r="EC259" i="4"/>
  <c r="EB259" i="4"/>
  <c r="EA259" i="4"/>
  <c r="DZ259" i="4"/>
  <c r="DY259" i="4"/>
  <c r="DX259" i="4"/>
  <c r="DW259" i="4"/>
  <c r="DV259" i="4"/>
  <c r="EG258" i="4"/>
  <c r="EF258" i="4"/>
  <c r="EE258" i="4"/>
  <c r="ED258" i="4"/>
  <c r="EC258" i="4"/>
  <c r="EB258" i="4"/>
  <c r="EA258" i="4"/>
  <c r="DZ258" i="4"/>
  <c r="DY258" i="4"/>
  <c r="DX258" i="4"/>
  <c r="DW258" i="4"/>
  <c r="DV258" i="4"/>
  <c r="EG257" i="4"/>
  <c r="EF257" i="4"/>
  <c r="EE257" i="4"/>
  <c r="ED257" i="4"/>
  <c r="EC257" i="4"/>
  <c r="EB257" i="4"/>
  <c r="EA257" i="4"/>
  <c r="DZ257" i="4"/>
  <c r="DY257" i="4"/>
  <c r="DX257" i="4"/>
  <c r="DW257" i="4"/>
  <c r="DV257" i="4"/>
  <c r="EG256" i="4"/>
  <c r="EF256" i="4"/>
  <c r="EE256" i="4"/>
  <c r="ED256" i="4"/>
  <c r="EC256" i="4"/>
  <c r="EB256" i="4"/>
  <c r="EA256" i="4"/>
  <c r="DZ256" i="4"/>
  <c r="DY256" i="4"/>
  <c r="DX256" i="4"/>
  <c r="DW256" i="4"/>
  <c r="DV256" i="4"/>
  <c r="EG255" i="4"/>
  <c r="EF255" i="4"/>
  <c r="EE255" i="4"/>
  <c r="ED255" i="4"/>
  <c r="EC255" i="4"/>
  <c r="EB255" i="4"/>
  <c r="EA255" i="4"/>
  <c r="DZ255" i="4"/>
  <c r="DY255" i="4"/>
  <c r="DX255" i="4"/>
  <c r="DW255" i="4"/>
  <c r="DV255" i="4"/>
  <c r="EG254" i="4"/>
  <c r="EF254" i="4"/>
  <c r="EE254" i="4"/>
  <c r="ED254" i="4"/>
  <c r="EC254" i="4"/>
  <c r="EB254" i="4"/>
  <c r="EA254" i="4"/>
  <c r="DZ254" i="4"/>
  <c r="DY254" i="4"/>
  <c r="DX254" i="4"/>
  <c r="DW254" i="4"/>
  <c r="DV254" i="4"/>
  <c r="EG253" i="4"/>
  <c r="EF253" i="4"/>
  <c r="EE253" i="4"/>
  <c r="ED253" i="4"/>
  <c r="EC253" i="4"/>
  <c r="EB253" i="4"/>
  <c r="EA253" i="4"/>
  <c r="DZ253" i="4"/>
  <c r="DY253" i="4"/>
  <c r="DX253" i="4"/>
  <c r="DW253" i="4"/>
  <c r="DV253" i="4"/>
  <c r="EG252" i="4"/>
  <c r="EF252" i="4"/>
  <c r="EE252" i="4"/>
  <c r="ED252" i="4"/>
  <c r="EC252" i="4"/>
  <c r="EB252" i="4"/>
  <c r="EA252" i="4"/>
  <c r="DZ252" i="4"/>
  <c r="DY252" i="4"/>
  <c r="DX252" i="4"/>
  <c r="DW252" i="4"/>
  <c r="DV252" i="4"/>
  <c r="EG251" i="4"/>
  <c r="EF251" i="4"/>
  <c r="EE251" i="4"/>
  <c r="ED251" i="4"/>
  <c r="EC251" i="4"/>
  <c r="EB251" i="4"/>
  <c r="EA251" i="4"/>
  <c r="DZ251" i="4"/>
  <c r="DY251" i="4"/>
  <c r="DX251" i="4"/>
  <c r="DW251" i="4"/>
  <c r="DV251" i="4"/>
  <c r="EG250" i="4"/>
  <c r="EF250" i="4"/>
  <c r="EE250" i="4"/>
  <c r="ED250" i="4"/>
  <c r="EC250" i="4"/>
  <c r="EB250" i="4"/>
  <c r="EA250" i="4"/>
  <c r="DZ250" i="4"/>
  <c r="DY250" i="4"/>
  <c r="DX250" i="4"/>
  <c r="DW250" i="4"/>
  <c r="DV250" i="4"/>
  <c r="EG249" i="4"/>
  <c r="EF249" i="4"/>
  <c r="EE249" i="4"/>
  <c r="ED249" i="4"/>
  <c r="EC249" i="4"/>
  <c r="EB249" i="4"/>
  <c r="EA249" i="4"/>
  <c r="DZ249" i="4"/>
  <c r="DY249" i="4"/>
  <c r="DX249" i="4"/>
  <c r="DW249" i="4"/>
  <c r="DV249" i="4"/>
  <c r="EG248" i="4"/>
  <c r="EF248" i="4"/>
  <c r="EE248" i="4"/>
  <c r="ED248" i="4"/>
  <c r="EC248" i="4"/>
  <c r="EB248" i="4"/>
  <c r="EA248" i="4"/>
  <c r="DZ248" i="4"/>
  <c r="DY248" i="4"/>
  <c r="DX248" i="4"/>
  <c r="DW248" i="4"/>
  <c r="DV248" i="4"/>
  <c r="EG247" i="4"/>
  <c r="EF247" i="4"/>
  <c r="EE247" i="4"/>
  <c r="ED247" i="4"/>
  <c r="EC247" i="4"/>
  <c r="EB247" i="4"/>
  <c r="EA247" i="4"/>
  <c r="DZ247" i="4"/>
  <c r="DY247" i="4"/>
  <c r="DX247" i="4"/>
  <c r="DW247" i="4"/>
  <c r="DV247" i="4"/>
  <c r="EG246" i="4"/>
  <c r="EF246" i="4"/>
  <c r="EE246" i="4"/>
  <c r="ED246" i="4"/>
  <c r="EC246" i="4"/>
  <c r="EB246" i="4"/>
  <c r="EA246" i="4"/>
  <c r="DZ246" i="4"/>
  <c r="DY246" i="4"/>
  <c r="DX246" i="4"/>
  <c r="DW246" i="4"/>
  <c r="DV246" i="4"/>
  <c r="EG245" i="4"/>
  <c r="EF245" i="4"/>
  <c r="EE245" i="4"/>
  <c r="ED245" i="4"/>
  <c r="EC245" i="4"/>
  <c r="EB245" i="4"/>
  <c r="EA245" i="4"/>
  <c r="DZ245" i="4"/>
  <c r="DY245" i="4"/>
  <c r="DX245" i="4"/>
  <c r="DW245" i="4"/>
  <c r="DV245" i="4"/>
  <c r="EG244" i="4"/>
  <c r="EF244" i="4"/>
  <c r="EE244" i="4"/>
  <c r="ED244" i="4"/>
  <c r="EC244" i="4"/>
  <c r="EB244" i="4"/>
  <c r="EA244" i="4"/>
  <c r="DZ244" i="4"/>
  <c r="DY244" i="4"/>
  <c r="DX244" i="4"/>
  <c r="DW244" i="4"/>
  <c r="DV244" i="4"/>
  <c r="EG243" i="4"/>
  <c r="EF243" i="4"/>
  <c r="EE243" i="4"/>
  <c r="ED243" i="4"/>
  <c r="EC243" i="4"/>
  <c r="EB243" i="4"/>
  <c r="EA243" i="4"/>
  <c r="DZ243" i="4"/>
  <c r="DY243" i="4"/>
  <c r="DX243" i="4"/>
  <c r="DW243" i="4"/>
  <c r="DV243" i="4"/>
  <c r="EG242" i="4"/>
  <c r="EF242" i="4"/>
  <c r="EE242" i="4"/>
  <c r="ED242" i="4"/>
  <c r="EC242" i="4"/>
  <c r="EB242" i="4"/>
  <c r="EA242" i="4"/>
  <c r="DZ242" i="4"/>
  <c r="DY242" i="4"/>
  <c r="DX242" i="4"/>
  <c r="DW242" i="4"/>
  <c r="DV242" i="4"/>
  <c r="EG241" i="4"/>
  <c r="EF241" i="4"/>
  <c r="EE241" i="4"/>
  <c r="ED241" i="4"/>
  <c r="EC241" i="4"/>
  <c r="EB241" i="4"/>
  <c r="EA241" i="4"/>
  <c r="DZ241" i="4"/>
  <c r="DY241" i="4"/>
  <c r="DX241" i="4"/>
  <c r="DW241" i="4"/>
  <c r="DV241" i="4"/>
  <c r="EG240" i="4"/>
  <c r="EF240" i="4"/>
  <c r="EE240" i="4"/>
  <c r="ED240" i="4"/>
  <c r="EC240" i="4"/>
  <c r="EB240" i="4"/>
  <c r="EA240" i="4"/>
  <c r="DZ240" i="4"/>
  <c r="DY240" i="4"/>
  <c r="DX240" i="4"/>
  <c r="DW240" i="4"/>
  <c r="DV240" i="4"/>
  <c r="EG239" i="4"/>
  <c r="EF239" i="4"/>
  <c r="EE239" i="4"/>
  <c r="ED239" i="4"/>
  <c r="EC239" i="4"/>
  <c r="EB239" i="4"/>
  <c r="EA239" i="4"/>
  <c r="DZ239" i="4"/>
  <c r="DY239" i="4"/>
  <c r="DX239" i="4"/>
  <c r="DW239" i="4"/>
  <c r="DV239" i="4"/>
  <c r="EG238" i="4"/>
  <c r="EF238" i="4"/>
  <c r="EE238" i="4"/>
  <c r="ED238" i="4"/>
  <c r="EC238" i="4"/>
  <c r="EB238" i="4"/>
  <c r="EA238" i="4"/>
  <c r="DZ238" i="4"/>
  <c r="DY238" i="4"/>
  <c r="DX238" i="4"/>
  <c r="DW238" i="4"/>
  <c r="DV238" i="4"/>
  <c r="EG237" i="4"/>
  <c r="EF237" i="4"/>
  <c r="EE237" i="4"/>
  <c r="ED237" i="4"/>
  <c r="EC237" i="4"/>
  <c r="EB237" i="4"/>
  <c r="EA237" i="4"/>
  <c r="DZ237" i="4"/>
  <c r="DY237" i="4"/>
  <c r="DX237" i="4"/>
  <c r="DW237" i="4"/>
  <c r="DV237" i="4"/>
  <c r="EG236" i="4"/>
  <c r="EF236" i="4"/>
  <c r="EE236" i="4"/>
  <c r="ED236" i="4"/>
  <c r="EC236" i="4"/>
  <c r="EB236" i="4"/>
  <c r="EA236" i="4"/>
  <c r="DZ236" i="4"/>
  <c r="DY236" i="4"/>
  <c r="DX236" i="4"/>
  <c r="DW236" i="4"/>
  <c r="DV236" i="4"/>
  <c r="EG235" i="4"/>
  <c r="EF235" i="4"/>
  <c r="EE235" i="4"/>
  <c r="ED235" i="4"/>
  <c r="EC235" i="4"/>
  <c r="EB235" i="4"/>
  <c r="EA235" i="4"/>
  <c r="DZ235" i="4"/>
  <c r="DY235" i="4"/>
  <c r="DX235" i="4"/>
  <c r="DW235" i="4"/>
  <c r="DV235" i="4"/>
  <c r="EG234" i="4"/>
  <c r="EF234" i="4"/>
  <c r="EE234" i="4"/>
  <c r="ED234" i="4"/>
  <c r="EC234" i="4"/>
  <c r="EB234" i="4"/>
  <c r="EA234" i="4"/>
  <c r="DZ234" i="4"/>
  <c r="DY234" i="4"/>
  <c r="DX234" i="4"/>
  <c r="DW234" i="4"/>
  <c r="DV234" i="4"/>
  <c r="EG233" i="4"/>
  <c r="EF233" i="4"/>
  <c r="EE233" i="4"/>
  <c r="ED233" i="4"/>
  <c r="EC233" i="4"/>
  <c r="EB233" i="4"/>
  <c r="EA233" i="4"/>
  <c r="DZ233" i="4"/>
  <c r="DY233" i="4"/>
  <c r="DX233" i="4"/>
  <c r="DW233" i="4"/>
  <c r="DV233" i="4"/>
  <c r="EG232" i="4"/>
  <c r="EF232" i="4"/>
  <c r="EE232" i="4"/>
  <c r="ED232" i="4"/>
  <c r="EC232" i="4"/>
  <c r="EB232" i="4"/>
  <c r="EA232" i="4"/>
  <c r="DZ232" i="4"/>
  <c r="DY232" i="4"/>
  <c r="DX232" i="4"/>
  <c r="DW232" i="4"/>
  <c r="DV232" i="4"/>
  <c r="EG231" i="4"/>
  <c r="EF231" i="4"/>
  <c r="EE231" i="4"/>
  <c r="ED231" i="4"/>
  <c r="EC231" i="4"/>
  <c r="EB231" i="4"/>
  <c r="EA231" i="4"/>
  <c r="DZ231" i="4"/>
  <c r="DY231" i="4"/>
  <c r="DX231" i="4"/>
  <c r="DW231" i="4"/>
  <c r="DV231" i="4"/>
  <c r="EG230" i="4"/>
  <c r="EF230" i="4"/>
  <c r="EE230" i="4"/>
  <c r="ED230" i="4"/>
  <c r="EC230" i="4"/>
  <c r="EB230" i="4"/>
  <c r="EA230" i="4"/>
  <c r="DZ230" i="4"/>
  <c r="DY230" i="4"/>
  <c r="DX230" i="4"/>
  <c r="DW230" i="4"/>
  <c r="DV230" i="4"/>
  <c r="EG229" i="4"/>
  <c r="EF229" i="4"/>
  <c r="EE229" i="4"/>
  <c r="ED229" i="4"/>
  <c r="EC229" i="4"/>
  <c r="EB229" i="4"/>
  <c r="EA229" i="4"/>
  <c r="DZ229" i="4"/>
  <c r="DY229" i="4"/>
  <c r="DX229" i="4"/>
  <c r="DW229" i="4"/>
  <c r="DV229" i="4"/>
  <c r="EG228" i="4"/>
  <c r="EF228" i="4"/>
  <c r="EE228" i="4"/>
  <c r="ED228" i="4"/>
  <c r="EC228" i="4"/>
  <c r="EB228" i="4"/>
  <c r="EA228" i="4"/>
  <c r="DZ228" i="4"/>
  <c r="DY228" i="4"/>
  <c r="DX228" i="4"/>
  <c r="DW228" i="4"/>
  <c r="DV228" i="4"/>
  <c r="EG227" i="4"/>
  <c r="EF227" i="4"/>
  <c r="EE227" i="4"/>
  <c r="ED227" i="4"/>
  <c r="EC227" i="4"/>
  <c r="EB227" i="4"/>
  <c r="EA227" i="4"/>
  <c r="DZ227" i="4"/>
  <c r="DY227" i="4"/>
  <c r="DX227" i="4"/>
  <c r="DW227" i="4"/>
  <c r="DV227" i="4"/>
  <c r="EG226" i="4"/>
  <c r="EF226" i="4"/>
  <c r="EE226" i="4"/>
  <c r="ED226" i="4"/>
  <c r="EC226" i="4"/>
  <c r="EB226" i="4"/>
  <c r="EA226" i="4"/>
  <c r="DZ226" i="4"/>
  <c r="DY226" i="4"/>
  <c r="DX226" i="4"/>
  <c r="DW226" i="4"/>
  <c r="DV226" i="4"/>
  <c r="EG225" i="4"/>
  <c r="EF225" i="4"/>
  <c r="EE225" i="4"/>
  <c r="ED225" i="4"/>
  <c r="EC225" i="4"/>
  <c r="EB225" i="4"/>
  <c r="EA225" i="4"/>
  <c r="DZ225" i="4"/>
  <c r="DY225" i="4"/>
  <c r="DX225" i="4"/>
  <c r="DW225" i="4"/>
  <c r="DV225" i="4"/>
  <c r="EG224" i="4"/>
  <c r="EF224" i="4"/>
  <c r="EE224" i="4"/>
  <c r="ED224" i="4"/>
  <c r="EC224" i="4"/>
  <c r="EB224" i="4"/>
  <c r="EA224" i="4"/>
  <c r="DZ224" i="4"/>
  <c r="DY224" i="4"/>
  <c r="DX224" i="4"/>
  <c r="DW224" i="4"/>
  <c r="DV224" i="4"/>
  <c r="EG223" i="4"/>
  <c r="EF223" i="4"/>
  <c r="EE223" i="4"/>
  <c r="ED223" i="4"/>
  <c r="EC223" i="4"/>
  <c r="EB223" i="4"/>
  <c r="EA223" i="4"/>
  <c r="DZ223" i="4"/>
  <c r="DY223" i="4"/>
  <c r="DX223" i="4"/>
  <c r="DW223" i="4"/>
  <c r="DV223" i="4"/>
  <c r="EG222" i="4"/>
  <c r="EF222" i="4"/>
  <c r="EE222" i="4"/>
  <c r="ED222" i="4"/>
  <c r="EC222" i="4"/>
  <c r="EB222" i="4"/>
  <c r="EA222" i="4"/>
  <c r="DZ222" i="4"/>
  <c r="DY222" i="4"/>
  <c r="DX222" i="4"/>
  <c r="DW222" i="4"/>
  <c r="DV222" i="4"/>
  <c r="EG221" i="4"/>
  <c r="EF221" i="4"/>
  <c r="EE221" i="4"/>
  <c r="ED221" i="4"/>
  <c r="EC221" i="4"/>
  <c r="EB221" i="4"/>
  <c r="EA221" i="4"/>
  <c r="DZ221" i="4"/>
  <c r="DY221" i="4"/>
  <c r="DX221" i="4"/>
  <c r="DW221" i="4"/>
  <c r="DV221" i="4"/>
  <c r="EG220" i="4"/>
  <c r="EF220" i="4"/>
  <c r="EE220" i="4"/>
  <c r="ED220" i="4"/>
  <c r="EC220" i="4"/>
  <c r="EB220" i="4"/>
  <c r="EA220" i="4"/>
  <c r="DZ220" i="4"/>
  <c r="DY220" i="4"/>
  <c r="DX220" i="4"/>
  <c r="DW220" i="4"/>
  <c r="DV220" i="4"/>
  <c r="EG219" i="4"/>
  <c r="EF219" i="4"/>
  <c r="EE219" i="4"/>
  <c r="ED219" i="4"/>
  <c r="EC219" i="4"/>
  <c r="EB219" i="4"/>
  <c r="EA219" i="4"/>
  <c r="DZ219" i="4"/>
  <c r="DY219" i="4"/>
  <c r="DX219" i="4"/>
  <c r="DW219" i="4"/>
  <c r="DV219" i="4"/>
  <c r="EG218" i="4"/>
  <c r="EF218" i="4"/>
  <c r="EE218" i="4"/>
  <c r="ED218" i="4"/>
  <c r="EC218" i="4"/>
  <c r="EB218" i="4"/>
  <c r="EA218" i="4"/>
  <c r="DZ218" i="4"/>
  <c r="DY218" i="4"/>
  <c r="DX218" i="4"/>
  <c r="DW218" i="4"/>
  <c r="DV218" i="4"/>
  <c r="EG217" i="4"/>
  <c r="EF217" i="4"/>
  <c r="EE217" i="4"/>
  <c r="ED217" i="4"/>
  <c r="EC217" i="4"/>
  <c r="EB217" i="4"/>
  <c r="EA217" i="4"/>
  <c r="DZ217" i="4"/>
  <c r="DY217" i="4"/>
  <c r="DX217" i="4"/>
  <c r="DW217" i="4"/>
  <c r="DV217" i="4"/>
  <c r="EG216" i="4"/>
  <c r="EF216" i="4"/>
  <c r="EE216" i="4"/>
  <c r="ED216" i="4"/>
  <c r="EC216" i="4"/>
  <c r="EB216" i="4"/>
  <c r="EA216" i="4"/>
  <c r="DZ216" i="4"/>
  <c r="DY216" i="4"/>
  <c r="DX216" i="4"/>
  <c r="DW216" i="4"/>
  <c r="DV216" i="4"/>
  <c r="EG215" i="4"/>
  <c r="EF215" i="4"/>
  <c r="EE215" i="4"/>
  <c r="ED215" i="4"/>
  <c r="EC215" i="4"/>
  <c r="EB215" i="4"/>
  <c r="EA215" i="4"/>
  <c r="DZ215" i="4"/>
  <c r="DY215" i="4"/>
  <c r="DX215" i="4"/>
  <c r="DW215" i="4"/>
  <c r="DV215" i="4"/>
  <c r="EG214" i="4"/>
  <c r="EF214" i="4"/>
  <c r="EE214" i="4"/>
  <c r="ED214" i="4"/>
  <c r="EC214" i="4"/>
  <c r="EB214" i="4"/>
  <c r="EA214" i="4"/>
  <c r="DZ214" i="4"/>
  <c r="DY214" i="4"/>
  <c r="DX214" i="4"/>
  <c r="DW214" i="4"/>
  <c r="DV214" i="4"/>
  <c r="EG213" i="4"/>
  <c r="EF213" i="4"/>
  <c r="EE213" i="4"/>
  <c r="ED213" i="4"/>
  <c r="EC213" i="4"/>
  <c r="EB213" i="4"/>
  <c r="EA213" i="4"/>
  <c r="DZ213" i="4"/>
  <c r="DY213" i="4"/>
  <c r="DX213" i="4"/>
  <c r="DW213" i="4"/>
  <c r="DV213" i="4"/>
  <c r="EG212" i="4"/>
  <c r="EF212" i="4"/>
  <c r="EE212" i="4"/>
  <c r="ED212" i="4"/>
  <c r="EC212" i="4"/>
  <c r="EB212" i="4"/>
  <c r="EA212" i="4"/>
  <c r="DZ212" i="4"/>
  <c r="DY212" i="4"/>
  <c r="DX212" i="4"/>
  <c r="DW212" i="4"/>
  <c r="DV212" i="4"/>
  <c r="EG211" i="4"/>
  <c r="EF211" i="4"/>
  <c r="EE211" i="4"/>
  <c r="ED211" i="4"/>
  <c r="EC211" i="4"/>
  <c r="EB211" i="4"/>
  <c r="EA211" i="4"/>
  <c r="DZ211" i="4"/>
  <c r="DY211" i="4"/>
  <c r="DX211" i="4"/>
  <c r="DW211" i="4"/>
  <c r="DV211" i="4"/>
  <c r="EG210" i="4"/>
  <c r="EF210" i="4"/>
  <c r="EE210" i="4"/>
  <c r="ED210" i="4"/>
  <c r="EC210" i="4"/>
  <c r="EB210" i="4"/>
  <c r="EA210" i="4"/>
  <c r="DZ210" i="4"/>
  <c r="DY210" i="4"/>
  <c r="DX210" i="4"/>
  <c r="DW210" i="4"/>
  <c r="DV210" i="4"/>
  <c r="EG209" i="4"/>
  <c r="EF209" i="4"/>
  <c r="EE209" i="4"/>
  <c r="ED209" i="4"/>
  <c r="EC209" i="4"/>
  <c r="EB209" i="4"/>
  <c r="EA209" i="4"/>
  <c r="DZ209" i="4"/>
  <c r="DY209" i="4"/>
  <c r="DX209" i="4"/>
  <c r="DW209" i="4"/>
  <c r="DV209" i="4"/>
  <c r="EG208" i="4"/>
  <c r="EF208" i="4"/>
  <c r="EE208" i="4"/>
  <c r="ED208" i="4"/>
  <c r="EC208" i="4"/>
  <c r="EB208" i="4"/>
  <c r="EA208" i="4"/>
  <c r="DZ208" i="4"/>
  <c r="DY208" i="4"/>
  <c r="DX208" i="4"/>
  <c r="DW208" i="4"/>
  <c r="DV208" i="4"/>
  <c r="EG207" i="4"/>
  <c r="EF207" i="4"/>
  <c r="EE207" i="4"/>
  <c r="ED207" i="4"/>
  <c r="EC207" i="4"/>
  <c r="EB207" i="4"/>
  <c r="EA207" i="4"/>
  <c r="DZ207" i="4"/>
  <c r="DY207" i="4"/>
  <c r="DX207" i="4"/>
  <c r="DW207" i="4"/>
  <c r="DV207" i="4"/>
  <c r="EG206" i="4"/>
  <c r="EF206" i="4"/>
  <c r="EE206" i="4"/>
  <c r="ED206" i="4"/>
  <c r="EC206" i="4"/>
  <c r="EB206" i="4"/>
  <c r="EA206" i="4"/>
  <c r="DZ206" i="4"/>
  <c r="DY206" i="4"/>
  <c r="DX206" i="4"/>
  <c r="DW206" i="4"/>
  <c r="DV206" i="4"/>
  <c r="EG205" i="4"/>
  <c r="EF205" i="4"/>
  <c r="EE205" i="4"/>
  <c r="ED205" i="4"/>
  <c r="EC205" i="4"/>
  <c r="EB205" i="4"/>
  <c r="EA205" i="4"/>
  <c r="DZ205" i="4"/>
  <c r="DY205" i="4"/>
  <c r="DX205" i="4"/>
  <c r="DW205" i="4"/>
  <c r="DV205" i="4"/>
  <c r="EG204" i="4"/>
  <c r="EF204" i="4"/>
  <c r="EE204" i="4"/>
  <c r="ED204" i="4"/>
  <c r="EC204" i="4"/>
  <c r="EB204" i="4"/>
  <c r="EA204" i="4"/>
  <c r="DZ204" i="4"/>
  <c r="DY204" i="4"/>
  <c r="DX204" i="4"/>
  <c r="DW204" i="4"/>
  <c r="DV204" i="4"/>
  <c r="EG203" i="4"/>
  <c r="EF203" i="4"/>
  <c r="EE203" i="4"/>
  <c r="ED203" i="4"/>
  <c r="EC203" i="4"/>
  <c r="EB203" i="4"/>
  <c r="EA203" i="4"/>
  <c r="DZ203" i="4"/>
  <c r="DY203" i="4"/>
  <c r="DX203" i="4"/>
  <c r="DW203" i="4"/>
  <c r="DV203" i="4"/>
  <c r="EG202" i="4"/>
  <c r="EF202" i="4"/>
  <c r="EE202" i="4"/>
  <c r="ED202" i="4"/>
  <c r="EC202" i="4"/>
  <c r="EB202" i="4"/>
  <c r="EA202" i="4"/>
  <c r="DZ202" i="4"/>
  <c r="DY202" i="4"/>
  <c r="DX202" i="4"/>
  <c r="DW202" i="4"/>
  <c r="DV202" i="4"/>
  <c r="EG201" i="4"/>
  <c r="EF201" i="4"/>
  <c r="EE201" i="4"/>
  <c r="ED201" i="4"/>
  <c r="EC201" i="4"/>
  <c r="EB201" i="4"/>
  <c r="EA201" i="4"/>
  <c r="DZ201" i="4"/>
  <c r="DY201" i="4"/>
  <c r="DX201" i="4"/>
  <c r="DW201" i="4"/>
  <c r="DV201" i="4"/>
  <c r="EG200" i="4"/>
  <c r="EF200" i="4"/>
  <c r="EE200" i="4"/>
  <c r="ED200" i="4"/>
  <c r="EC200" i="4"/>
  <c r="EB200" i="4"/>
  <c r="EA200" i="4"/>
  <c r="DZ200" i="4"/>
  <c r="DY200" i="4"/>
  <c r="DX200" i="4"/>
  <c r="DW200" i="4"/>
  <c r="DV200" i="4"/>
  <c r="EG199" i="4"/>
  <c r="EF199" i="4"/>
  <c r="EE199" i="4"/>
  <c r="ED199" i="4"/>
  <c r="EC199" i="4"/>
  <c r="EB199" i="4"/>
  <c r="EA199" i="4"/>
  <c r="DZ199" i="4"/>
  <c r="DY199" i="4"/>
  <c r="DX199" i="4"/>
  <c r="DW199" i="4"/>
  <c r="DV199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EG197" i="4"/>
  <c r="EF197" i="4"/>
  <c r="EE197" i="4"/>
  <c r="ED197" i="4"/>
  <c r="EC197" i="4"/>
  <c r="EB197" i="4"/>
  <c r="EA197" i="4"/>
  <c r="DZ197" i="4"/>
  <c r="DY197" i="4"/>
  <c r="DX197" i="4"/>
  <c r="DW197" i="4"/>
  <c r="DV197" i="4"/>
  <c r="EG196" i="4"/>
  <c r="EF196" i="4"/>
  <c r="EE196" i="4"/>
  <c r="ED196" i="4"/>
  <c r="EC196" i="4"/>
  <c r="EB196" i="4"/>
  <c r="EA196" i="4"/>
  <c r="DZ196" i="4"/>
  <c r="DY196" i="4"/>
  <c r="DX196" i="4"/>
  <c r="DW196" i="4"/>
  <c r="DV196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EG194" i="4"/>
  <c r="EF194" i="4"/>
  <c r="EE194" i="4"/>
  <c r="ED194" i="4"/>
  <c r="EC194" i="4"/>
  <c r="EB194" i="4"/>
  <c r="EA194" i="4"/>
  <c r="DZ194" i="4"/>
  <c r="DY194" i="4"/>
  <c r="DX194" i="4"/>
  <c r="DW194" i="4"/>
  <c r="DV194" i="4"/>
  <c r="EG193" i="4"/>
  <c r="EF193" i="4"/>
  <c r="EE193" i="4"/>
  <c r="ED193" i="4"/>
  <c r="EC193" i="4"/>
  <c r="EB193" i="4"/>
  <c r="EA193" i="4"/>
  <c r="DZ193" i="4"/>
  <c r="DY193" i="4"/>
  <c r="DX193" i="4"/>
  <c r="DW193" i="4"/>
  <c r="DV193" i="4"/>
  <c r="EG192" i="4"/>
  <c r="EF192" i="4"/>
  <c r="EE192" i="4"/>
  <c r="ED192" i="4"/>
  <c r="EC192" i="4"/>
  <c r="EB192" i="4"/>
  <c r="EA192" i="4"/>
  <c r="DZ192" i="4"/>
  <c r="DY192" i="4"/>
  <c r="DX192" i="4"/>
  <c r="DW192" i="4"/>
  <c r="DV192" i="4"/>
  <c r="EG191" i="4"/>
  <c r="EF191" i="4"/>
  <c r="EE191" i="4"/>
  <c r="ED191" i="4"/>
  <c r="EC191" i="4"/>
  <c r="EB191" i="4"/>
  <c r="EA191" i="4"/>
  <c r="DZ191" i="4"/>
  <c r="DY191" i="4"/>
  <c r="DX191" i="4"/>
  <c r="DW191" i="4"/>
  <c r="DV191" i="4"/>
  <c r="EG190" i="4"/>
  <c r="EF190" i="4"/>
  <c r="EE190" i="4"/>
  <c r="ED190" i="4"/>
  <c r="EC190" i="4"/>
  <c r="EB190" i="4"/>
  <c r="EA190" i="4"/>
  <c r="DZ190" i="4"/>
  <c r="DY190" i="4"/>
  <c r="DX190" i="4"/>
  <c r="DW190" i="4"/>
  <c r="DV190" i="4"/>
  <c r="EG189" i="4"/>
  <c r="EF189" i="4"/>
  <c r="EE189" i="4"/>
  <c r="ED189" i="4"/>
  <c r="EC189" i="4"/>
  <c r="EB189" i="4"/>
  <c r="EA189" i="4"/>
  <c r="DZ189" i="4"/>
  <c r="DY189" i="4"/>
  <c r="DX189" i="4"/>
  <c r="DW189" i="4"/>
  <c r="DV189" i="4"/>
  <c r="EG188" i="4"/>
  <c r="EF188" i="4"/>
  <c r="EE188" i="4"/>
  <c r="ED188" i="4"/>
  <c r="EC188" i="4"/>
  <c r="EB188" i="4"/>
  <c r="EA188" i="4"/>
  <c r="DZ188" i="4"/>
  <c r="DY188" i="4"/>
  <c r="DX188" i="4"/>
  <c r="DW188" i="4"/>
  <c r="DV188" i="4"/>
  <c r="EG187" i="4"/>
  <c r="EF187" i="4"/>
  <c r="EE187" i="4"/>
  <c r="ED187" i="4"/>
  <c r="EC187" i="4"/>
  <c r="EB187" i="4"/>
  <c r="EA187" i="4"/>
  <c r="DZ187" i="4"/>
  <c r="DY187" i="4"/>
  <c r="DX187" i="4"/>
  <c r="DW187" i="4"/>
  <c r="DV187" i="4"/>
  <c r="EG186" i="4"/>
  <c r="EF186" i="4"/>
  <c r="EE186" i="4"/>
  <c r="ED186" i="4"/>
  <c r="EC186" i="4"/>
  <c r="EB186" i="4"/>
  <c r="EA186" i="4"/>
  <c r="DZ186" i="4"/>
  <c r="DY186" i="4"/>
  <c r="DX186" i="4"/>
  <c r="DW186" i="4"/>
  <c r="DV186" i="4"/>
  <c r="EG185" i="4"/>
  <c r="EF185" i="4"/>
  <c r="EE185" i="4"/>
  <c r="ED185" i="4"/>
  <c r="EC185" i="4"/>
  <c r="EB185" i="4"/>
  <c r="EA185" i="4"/>
  <c r="DZ185" i="4"/>
  <c r="DY185" i="4"/>
  <c r="DX185" i="4"/>
  <c r="DW185" i="4"/>
  <c r="DV185" i="4"/>
  <c r="EG184" i="4"/>
  <c r="EF184" i="4"/>
  <c r="EE184" i="4"/>
  <c r="ED184" i="4"/>
  <c r="EC184" i="4"/>
  <c r="EB184" i="4"/>
  <c r="EA184" i="4"/>
  <c r="DZ184" i="4"/>
  <c r="DY184" i="4"/>
  <c r="DX184" i="4"/>
  <c r="DW184" i="4"/>
  <c r="DV184" i="4"/>
  <c r="EG183" i="4"/>
  <c r="EF183" i="4"/>
  <c r="EE183" i="4"/>
  <c r="ED183" i="4"/>
  <c r="EC183" i="4"/>
  <c r="EB183" i="4"/>
  <c r="EA183" i="4"/>
  <c r="DZ183" i="4"/>
  <c r="DY183" i="4"/>
  <c r="DX183" i="4"/>
  <c r="DW183" i="4"/>
  <c r="DV183" i="4"/>
  <c r="EG182" i="4"/>
  <c r="EF182" i="4"/>
  <c r="EE182" i="4"/>
  <c r="ED182" i="4"/>
  <c r="EC182" i="4"/>
  <c r="EB182" i="4"/>
  <c r="EA182" i="4"/>
  <c r="DZ182" i="4"/>
  <c r="DY182" i="4"/>
  <c r="DX182" i="4"/>
  <c r="DW182" i="4"/>
  <c r="DV182" i="4"/>
  <c r="EG181" i="4"/>
  <c r="EF181" i="4"/>
  <c r="EE181" i="4"/>
  <c r="ED181" i="4"/>
  <c r="EC181" i="4"/>
  <c r="EB181" i="4"/>
  <c r="EA181" i="4"/>
  <c r="DZ181" i="4"/>
  <c r="DY181" i="4"/>
  <c r="DX181" i="4"/>
  <c r="DW181" i="4"/>
  <c r="DV181" i="4"/>
  <c r="EG180" i="4"/>
  <c r="EF180" i="4"/>
  <c r="EE180" i="4"/>
  <c r="ED180" i="4"/>
  <c r="EC180" i="4"/>
  <c r="EB180" i="4"/>
  <c r="EA180" i="4"/>
  <c r="DZ180" i="4"/>
  <c r="DY180" i="4"/>
  <c r="DX180" i="4"/>
  <c r="DW180" i="4"/>
  <c r="DV180" i="4"/>
  <c r="EG179" i="4"/>
  <c r="EF179" i="4"/>
  <c r="EE179" i="4"/>
  <c r="ED179" i="4"/>
  <c r="EC179" i="4"/>
  <c r="EB179" i="4"/>
  <c r="EA179" i="4"/>
  <c r="DZ179" i="4"/>
  <c r="DY179" i="4"/>
  <c r="DX179" i="4"/>
  <c r="DW179" i="4"/>
  <c r="DV179" i="4"/>
  <c r="EG178" i="4"/>
  <c r="EF178" i="4"/>
  <c r="EE178" i="4"/>
  <c r="ED178" i="4"/>
  <c r="EC178" i="4"/>
  <c r="EB178" i="4"/>
  <c r="EA178" i="4"/>
  <c r="DZ178" i="4"/>
  <c r="DY178" i="4"/>
  <c r="DX178" i="4"/>
  <c r="DW178" i="4"/>
  <c r="DV178" i="4"/>
  <c r="EG177" i="4"/>
  <c r="EF177" i="4"/>
  <c r="EE177" i="4"/>
  <c r="ED177" i="4"/>
  <c r="EC177" i="4"/>
  <c r="EB177" i="4"/>
  <c r="EA177" i="4"/>
  <c r="DZ177" i="4"/>
  <c r="DY177" i="4"/>
  <c r="DX177" i="4"/>
  <c r="DW177" i="4"/>
  <c r="DV177" i="4"/>
  <c r="EG176" i="4"/>
  <c r="EF176" i="4"/>
  <c r="EE176" i="4"/>
  <c r="ED176" i="4"/>
  <c r="EC176" i="4"/>
  <c r="EB176" i="4"/>
  <c r="EA176" i="4"/>
  <c r="DZ176" i="4"/>
  <c r="DY176" i="4"/>
  <c r="DX176" i="4"/>
  <c r="DW176" i="4"/>
  <c r="DV176" i="4"/>
  <c r="EG175" i="4"/>
  <c r="EF175" i="4"/>
  <c r="EE175" i="4"/>
  <c r="ED175" i="4"/>
  <c r="EC175" i="4"/>
  <c r="EB175" i="4"/>
  <c r="EA175" i="4"/>
  <c r="DZ175" i="4"/>
  <c r="DY175" i="4"/>
  <c r="DX175" i="4"/>
  <c r="DW175" i="4"/>
  <c r="DV175" i="4"/>
  <c r="EG174" i="4"/>
  <c r="EF174" i="4"/>
  <c r="EE174" i="4"/>
  <c r="ED174" i="4"/>
  <c r="EC174" i="4"/>
  <c r="EB174" i="4"/>
  <c r="EA174" i="4"/>
  <c r="DZ174" i="4"/>
  <c r="DY174" i="4"/>
  <c r="DX174" i="4"/>
  <c r="DW174" i="4"/>
  <c r="DV174" i="4"/>
  <c r="EG173" i="4"/>
  <c r="EF173" i="4"/>
  <c r="EE173" i="4"/>
  <c r="ED173" i="4"/>
  <c r="EC173" i="4"/>
  <c r="EB173" i="4"/>
  <c r="EA173" i="4"/>
  <c r="DZ173" i="4"/>
  <c r="DY173" i="4"/>
  <c r="DX173" i="4"/>
  <c r="DW173" i="4"/>
  <c r="DV173" i="4"/>
  <c r="EG172" i="4"/>
  <c r="EF172" i="4"/>
  <c r="EE172" i="4"/>
  <c r="ED172" i="4"/>
  <c r="EC172" i="4"/>
  <c r="EB172" i="4"/>
  <c r="EA172" i="4"/>
  <c r="DZ172" i="4"/>
  <c r="DY172" i="4"/>
  <c r="DX172" i="4"/>
  <c r="DW172" i="4"/>
  <c r="DV172" i="4"/>
  <c r="EG171" i="4"/>
  <c r="EF171" i="4"/>
  <c r="EE171" i="4"/>
  <c r="ED171" i="4"/>
  <c r="EC171" i="4"/>
  <c r="EB171" i="4"/>
  <c r="EA171" i="4"/>
  <c r="DZ171" i="4"/>
  <c r="DY171" i="4"/>
  <c r="DX171" i="4"/>
  <c r="DW171" i="4"/>
  <c r="DV171" i="4"/>
  <c r="EG170" i="4"/>
  <c r="EF170" i="4"/>
  <c r="EE170" i="4"/>
  <c r="ED170" i="4"/>
  <c r="EC170" i="4"/>
  <c r="EB170" i="4"/>
  <c r="EA170" i="4"/>
  <c r="DZ170" i="4"/>
  <c r="DY170" i="4"/>
  <c r="DX170" i="4"/>
  <c r="DW170" i="4"/>
  <c r="DV170" i="4"/>
  <c r="EG169" i="4"/>
  <c r="EF169" i="4"/>
  <c r="EE169" i="4"/>
  <c r="ED169" i="4"/>
  <c r="EC169" i="4"/>
  <c r="EB169" i="4"/>
  <c r="EA169" i="4"/>
  <c r="DZ169" i="4"/>
  <c r="DY169" i="4"/>
  <c r="DX169" i="4"/>
  <c r="DW169" i="4"/>
  <c r="DV169" i="4"/>
  <c r="EG168" i="4"/>
  <c r="EF168" i="4"/>
  <c r="EE168" i="4"/>
  <c r="ED168" i="4"/>
  <c r="EC168" i="4"/>
  <c r="EB168" i="4"/>
  <c r="EA168" i="4"/>
  <c r="DZ168" i="4"/>
  <c r="DY168" i="4"/>
  <c r="DX168" i="4"/>
  <c r="DW168" i="4"/>
  <c r="DV168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EG164" i="4"/>
  <c r="EF164" i="4"/>
  <c r="EE164" i="4"/>
  <c r="ED164" i="4"/>
  <c r="EC164" i="4"/>
  <c r="EB164" i="4"/>
  <c r="EA164" i="4"/>
  <c r="DZ164" i="4"/>
  <c r="DY164" i="4"/>
  <c r="DX164" i="4"/>
  <c r="DW164" i="4"/>
  <c r="DV164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EG161" i="4"/>
  <c r="EF161" i="4"/>
  <c r="EE161" i="4"/>
  <c r="ED161" i="4"/>
  <c r="EC161" i="4"/>
  <c r="EB161" i="4"/>
  <c r="EA161" i="4"/>
  <c r="DZ161" i="4"/>
  <c r="DY161" i="4"/>
  <c r="DX161" i="4"/>
  <c r="DW161" i="4"/>
  <c r="DV161" i="4"/>
  <c r="EG160" i="4"/>
  <c r="EF160" i="4"/>
  <c r="EE160" i="4"/>
  <c r="ED160" i="4"/>
  <c r="EC160" i="4"/>
  <c r="EB160" i="4"/>
  <c r="EA160" i="4"/>
  <c r="DZ160" i="4"/>
  <c r="DY160" i="4"/>
  <c r="DX160" i="4"/>
  <c r="DW160" i="4"/>
  <c r="DV160" i="4"/>
  <c r="EG159" i="4"/>
  <c r="EF159" i="4"/>
  <c r="EE159" i="4"/>
  <c r="ED159" i="4"/>
  <c r="EC159" i="4"/>
  <c r="EB159" i="4"/>
  <c r="EA159" i="4"/>
  <c r="DZ159" i="4"/>
  <c r="DY159" i="4"/>
  <c r="DX159" i="4"/>
  <c r="DW159" i="4"/>
  <c r="DV159" i="4"/>
  <c r="EG158" i="4"/>
  <c r="EF158" i="4"/>
  <c r="EE158" i="4"/>
  <c r="ED158" i="4"/>
  <c r="EC158" i="4"/>
  <c r="EB158" i="4"/>
  <c r="EA158" i="4"/>
  <c r="DZ158" i="4"/>
  <c r="DY158" i="4"/>
  <c r="DX158" i="4"/>
  <c r="DW158" i="4"/>
  <c r="DV158" i="4"/>
  <c r="EG157" i="4"/>
  <c r="EF157" i="4"/>
  <c r="EE157" i="4"/>
  <c r="ED157" i="4"/>
  <c r="EC157" i="4"/>
  <c r="EB157" i="4"/>
  <c r="EA157" i="4"/>
  <c r="DZ157" i="4"/>
  <c r="DY157" i="4"/>
  <c r="DX157" i="4"/>
  <c r="DW157" i="4"/>
  <c r="DV157" i="4"/>
  <c r="EG156" i="4"/>
  <c r="EF156" i="4"/>
  <c r="EE156" i="4"/>
  <c r="ED156" i="4"/>
  <c r="EC156" i="4"/>
  <c r="EB156" i="4"/>
  <c r="EA156" i="4"/>
  <c r="DZ156" i="4"/>
  <c r="DY156" i="4"/>
  <c r="DX156" i="4"/>
  <c r="DW156" i="4"/>
  <c r="DV156" i="4"/>
  <c r="EG155" i="4"/>
  <c r="EF155" i="4"/>
  <c r="EE155" i="4"/>
  <c r="ED155" i="4"/>
  <c r="EC155" i="4"/>
  <c r="EB155" i="4"/>
  <c r="EA155" i="4"/>
  <c r="DZ155" i="4"/>
  <c r="DY155" i="4"/>
  <c r="DX155" i="4"/>
  <c r="DW155" i="4"/>
  <c r="DV155" i="4"/>
  <c r="EG154" i="4"/>
  <c r="EF154" i="4"/>
  <c r="EE154" i="4"/>
  <c r="ED154" i="4"/>
  <c r="EC154" i="4"/>
  <c r="EB154" i="4"/>
  <c r="EA154" i="4"/>
  <c r="DZ154" i="4"/>
  <c r="DY154" i="4"/>
  <c r="DX154" i="4"/>
  <c r="DW154" i="4"/>
  <c r="DV154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EG149" i="4"/>
  <c r="EF149" i="4"/>
  <c r="EE149" i="4"/>
  <c r="ED149" i="4"/>
  <c r="EC149" i="4"/>
  <c r="EB149" i="4"/>
  <c r="EA149" i="4"/>
  <c r="DZ149" i="4"/>
  <c r="DY149" i="4"/>
  <c r="DX149" i="4"/>
  <c r="DW149" i="4"/>
  <c r="DV149" i="4"/>
  <c r="EG148" i="4"/>
  <c r="EF148" i="4"/>
  <c r="EE148" i="4"/>
  <c r="ED148" i="4"/>
  <c r="EC148" i="4"/>
  <c r="EB148" i="4"/>
  <c r="EA148" i="4"/>
  <c r="DZ148" i="4"/>
  <c r="DY148" i="4"/>
  <c r="DX148" i="4"/>
  <c r="DW148" i="4"/>
  <c r="DV148" i="4"/>
  <c r="EG147" i="4"/>
  <c r="EF147" i="4"/>
  <c r="EE147" i="4"/>
  <c r="ED147" i="4"/>
  <c r="EC147" i="4"/>
  <c r="EB147" i="4"/>
  <c r="EA147" i="4"/>
  <c r="DZ147" i="4"/>
  <c r="DY147" i="4"/>
  <c r="DX147" i="4"/>
  <c r="DW147" i="4"/>
  <c r="DV147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EG145" i="4"/>
  <c r="EF145" i="4"/>
  <c r="EE145" i="4"/>
  <c r="ED145" i="4"/>
  <c r="EC145" i="4"/>
  <c r="EB145" i="4"/>
  <c r="EA145" i="4"/>
  <c r="DZ145" i="4"/>
  <c r="DY145" i="4"/>
  <c r="DX145" i="4"/>
  <c r="DW145" i="4"/>
  <c r="DV145" i="4"/>
  <c r="EG144" i="4"/>
  <c r="EF144" i="4"/>
  <c r="EE144" i="4"/>
  <c r="ED144" i="4"/>
  <c r="EC144" i="4"/>
  <c r="EB144" i="4"/>
  <c r="EA144" i="4"/>
  <c r="DZ144" i="4"/>
  <c r="DY144" i="4"/>
  <c r="DX144" i="4"/>
  <c r="DW144" i="4"/>
  <c r="DV144" i="4"/>
  <c r="EG143" i="4"/>
  <c r="EF143" i="4"/>
  <c r="EE143" i="4"/>
  <c r="ED143" i="4"/>
  <c r="EC143" i="4"/>
  <c r="EB143" i="4"/>
  <c r="EA143" i="4"/>
  <c r="DZ143" i="4"/>
  <c r="DY143" i="4"/>
  <c r="DX143" i="4"/>
  <c r="DW143" i="4"/>
  <c r="DV143" i="4"/>
  <c r="EG142" i="4"/>
  <c r="EF142" i="4"/>
  <c r="EE142" i="4"/>
  <c r="ED142" i="4"/>
  <c r="EC142" i="4"/>
  <c r="EB142" i="4"/>
  <c r="EA142" i="4"/>
  <c r="DZ142" i="4"/>
  <c r="DY142" i="4"/>
  <c r="DX142" i="4"/>
  <c r="DW142" i="4"/>
  <c r="DV142" i="4"/>
  <c r="EG141" i="4"/>
  <c r="EF141" i="4"/>
  <c r="EE141" i="4"/>
  <c r="ED141" i="4"/>
  <c r="EC141" i="4"/>
  <c r="EB141" i="4"/>
  <c r="EA141" i="4"/>
  <c r="DZ141" i="4"/>
  <c r="DY141" i="4"/>
  <c r="DX141" i="4"/>
  <c r="DW141" i="4"/>
  <c r="DV141" i="4"/>
  <c r="EG140" i="4"/>
  <c r="EF140" i="4"/>
  <c r="EE140" i="4"/>
  <c r="ED140" i="4"/>
  <c r="EC140" i="4"/>
  <c r="EB140" i="4"/>
  <c r="EA140" i="4"/>
  <c r="DZ140" i="4"/>
  <c r="DY140" i="4"/>
  <c r="DX140" i="4"/>
  <c r="DW140" i="4"/>
  <c r="DV140" i="4"/>
  <c r="EG139" i="4"/>
  <c r="EF139" i="4"/>
  <c r="EE139" i="4"/>
  <c r="ED139" i="4"/>
  <c r="EC139" i="4"/>
  <c r="EB139" i="4"/>
  <c r="EA139" i="4"/>
  <c r="DZ139" i="4"/>
  <c r="DY139" i="4"/>
  <c r="DX139" i="4"/>
  <c r="DW139" i="4"/>
  <c r="DV139" i="4"/>
  <c r="EG138" i="4"/>
  <c r="EF138" i="4"/>
  <c r="EE138" i="4"/>
  <c r="ED138" i="4"/>
  <c r="EC138" i="4"/>
  <c r="EB138" i="4"/>
  <c r="EA138" i="4"/>
  <c r="DZ138" i="4"/>
  <c r="DY138" i="4"/>
  <c r="DX138" i="4"/>
  <c r="DW138" i="4"/>
  <c r="DV138" i="4"/>
  <c r="EG137" i="4"/>
  <c r="EF137" i="4"/>
  <c r="EE137" i="4"/>
  <c r="ED137" i="4"/>
  <c r="EC137" i="4"/>
  <c r="EB137" i="4"/>
  <c r="EA137" i="4"/>
  <c r="DZ137" i="4"/>
  <c r="DY137" i="4"/>
  <c r="DX137" i="4"/>
  <c r="DW137" i="4"/>
  <c r="DV137" i="4"/>
  <c r="EG136" i="4"/>
  <c r="EF136" i="4"/>
  <c r="EE136" i="4"/>
  <c r="ED136" i="4"/>
  <c r="EC136" i="4"/>
  <c r="EB136" i="4"/>
  <c r="EA136" i="4"/>
  <c r="DZ136" i="4"/>
  <c r="DY136" i="4"/>
  <c r="DX136" i="4"/>
  <c r="DW136" i="4"/>
  <c r="DV136" i="4"/>
  <c r="EG135" i="4"/>
  <c r="EF135" i="4"/>
  <c r="EE135" i="4"/>
  <c r="ED135" i="4"/>
  <c r="EC135" i="4"/>
  <c r="EB135" i="4"/>
  <c r="EA135" i="4"/>
  <c r="DZ135" i="4"/>
  <c r="DY135" i="4"/>
  <c r="DX135" i="4"/>
  <c r="DW135" i="4"/>
  <c r="DV135" i="4"/>
  <c r="EG134" i="4"/>
  <c r="EF134" i="4"/>
  <c r="EE134" i="4"/>
  <c r="ED134" i="4"/>
  <c r="EC134" i="4"/>
  <c r="EB134" i="4"/>
  <c r="EA134" i="4"/>
  <c r="DZ134" i="4"/>
  <c r="DY134" i="4"/>
  <c r="DX134" i="4"/>
  <c r="DW134" i="4"/>
  <c r="DV134" i="4"/>
  <c r="EG133" i="4"/>
  <c r="EF133" i="4"/>
  <c r="EE133" i="4"/>
  <c r="ED133" i="4"/>
  <c r="EC133" i="4"/>
  <c r="EB133" i="4"/>
  <c r="EA133" i="4"/>
  <c r="DZ133" i="4"/>
  <c r="DY133" i="4"/>
  <c r="DX133" i="4"/>
  <c r="DW133" i="4"/>
  <c r="DV133" i="4"/>
  <c r="EG132" i="4"/>
  <c r="EF132" i="4"/>
  <c r="EE132" i="4"/>
  <c r="ED132" i="4"/>
  <c r="EC132" i="4"/>
  <c r="EB132" i="4"/>
  <c r="EA132" i="4"/>
  <c r="DZ132" i="4"/>
  <c r="DY132" i="4"/>
  <c r="DX132" i="4"/>
  <c r="DW132" i="4"/>
  <c r="DV132" i="4"/>
  <c r="EG131" i="4"/>
  <c r="EF131" i="4"/>
  <c r="EE131" i="4"/>
  <c r="ED131" i="4"/>
  <c r="EC131" i="4"/>
  <c r="EB131" i="4"/>
  <c r="EA131" i="4"/>
  <c r="DZ131" i="4"/>
  <c r="DY131" i="4"/>
  <c r="DX131" i="4"/>
  <c r="DW131" i="4"/>
  <c r="DV131" i="4"/>
  <c r="EG130" i="4"/>
  <c r="EF130" i="4"/>
  <c r="EE130" i="4"/>
  <c r="ED130" i="4"/>
  <c r="EC130" i="4"/>
  <c r="EB130" i="4"/>
  <c r="EA130" i="4"/>
  <c r="DZ130" i="4"/>
  <c r="DY130" i="4"/>
  <c r="DX130" i="4"/>
  <c r="DW130" i="4"/>
  <c r="DV130" i="4"/>
  <c r="EG129" i="4"/>
  <c r="EF129" i="4"/>
  <c r="EE129" i="4"/>
  <c r="ED129" i="4"/>
  <c r="EC129" i="4"/>
  <c r="EB129" i="4"/>
  <c r="EA129" i="4"/>
  <c r="DZ129" i="4"/>
  <c r="DY129" i="4"/>
  <c r="DX129" i="4"/>
  <c r="DW129" i="4"/>
  <c r="DV129" i="4"/>
  <c r="EG128" i="4"/>
  <c r="EF128" i="4"/>
  <c r="EE128" i="4"/>
  <c r="ED128" i="4"/>
  <c r="EC128" i="4"/>
  <c r="EB128" i="4"/>
  <c r="EA128" i="4"/>
  <c r="DZ128" i="4"/>
  <c r="DY128" i="4"/>
  <c r="DX128" i="4"/>
  <c r="DW128" i="4"/>
  <c r="DV128" i="4"/>
  <c r="EG127" i="4"/>
  <c r="EF127" i="4"/>
  <c r="EE127" i="4"/>
  <c r="ED127" i="4"/>
  <c r="EC127" i="4"/>
  <c r="EB127" i="4"/>
  <c r="EA127" i="4"/>
  <c r="DZ127" i="4"/>
  <c r="DY127" i="4"/>
  <c r="DX127" i="4"/>
  <c r="DW127" i="4"/>
  <c r="DV127" i="4"/>
  <c r="EG126" i="4"/>
  <c r="EF126" i="4"/>
  <c r="EE126" i="4"/>
  <c r="ED126" i="4"/>
  <c r="EC126" i="4"/>
  <c r="EB126" i="4"/>
  <c r="EA126" i="4"/>
  <c r="DZ126" i="4"/>
  <c r="DY126" i="4"/>
  <c r="DX126" i="4"/>
  <c r="DW126" i="4"/>
  <c r="DV126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EG123" i="4"/>
  <c r="EF123" i="4"/>
  <c r="EE123" i="4"/>
  <c r="ED123" i="4"/>
  <c r="EC123" i="4"/>
  <c r="EB123" i="4"/>
  <c r="EA123" i="4"/>
  <c r="DZ123" i="4"/>
  <c r="DY123" i="4"/>
  <c r="DX123" i="4"/>
  <c r="DW123" i="4"/>
  <c r="DV123" i="4"/>
  <c r="EG122" i="4"/>
  <c r="EF122" i="4"/>
  <c r="EE122" i="4"/>
  <c r="ED122" i="4"/>
  <c r="EC122" i="4"/>
  <c r="EB122" i="4"/>
  <c r="EA122" i="4"/>
  <c r="DZ122" i="4"/>
  <c r="DY122" i="4"/>
  <c r="DX122" i="4"/>
  <c r="DW122" i="4"/>
  <c r="DV122" i="4"/>
  <c r="EG121" i="4"/>
  <c r="EF121" i="4"/>
  <c r="EE121" i="4"/>
  <c r="ED121" i="4"/>
  <c r="EC121" i="4"/>
  <c r="EB121" i="4"/>
  <c r="EA121" i="4"/>
  <c r="DZ121" i="4"/>
  <c r="DY121" i="4"/>
  <c r="DX121" i="4"/>
  <c r="DW121" i="4"/>
  <c r="DV121" i="4"/>
  <c r="EG120" i="4"/>
  <c r="EF120" i="4"/>
  <c r="EE120" i="4"/>
  <c r="ED120" i="4"/>
  <c r="EC120" i="4"/>
  <c r="EB120" i="4"/>
  <c r="EA120" i="4"/>
  <c r="DZ120" i="4"/>
  <c r="DY120" i="4"/>
  <c r="DX120" i="4"/>
  <c r="DW120" i="4"/>
  <c r="DV120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EG118" i="4"/>
  <c r="EF118" i="4"/>
  <c r="EE118" i="4"/>
  <c r="ED118" i="4"/>
  <c r="EC118" i="4"/>
  <c r="EB118" i="4"/>
  <c r="EA118" i="4"/>
  <c r="DZ118" i="4"/>
  <c r="DY118" i="4"/>
  <c r="DX118" i="4"/>
  <c r="DW118" i="4"/>
  <c r="DV118" i="4"/>
  <c r="EG117" i="4"/>
  <c r="EF117" i="4"/>
  <c r="EE117" i="4"/>
  <c r="ED117" i="4"/>
  <c r="EC117" i="4"/>
  <c r="EB117" i="4"/>
  <c r="EA117" i="4"/>
  <c r="DZ117" i="4"/>
  <c r="DY117" i="4"/>
  <c r="DX117" i="4"/>
  <c r="DW117" i="4"/>
  <c r="DV117" i="4"/>
  <c r="EG116" i="4"/>
  <c r="EF116" i="4"/>
  <c r="EE116" i="4"/>
  <c r="ED116" i="4"/>
  <c r="EC116" i="4"/>
  <c r="EB116" i="4"/>
  <c r="EA116" i="4"/>
  <c r="DZ116" i="4"/>
  <c r="DY116" i="4"/>
  <c r="DX116" i="4"/>
  <c r="DW116" i="4"/>
  <c r="DV116" i="4"/>
  <c r="EG115" i="4"/>
  <c r="EF115" i="4"/>
  <c r="EE115" i="4"/>
  <c r="ED115" i="4"/>
  <c r="EC115" i="4"/>
  <c r="EB115" i="4"/>
  <c r="EA115" i="4"/>
  <c r="DZ115" i="4"/>
  <c r="DY115" i="4"/>
  <c r="DX115" i="4"/>
  <c r="DW115" i="4"/>
  <c r="DV115" i="4"/>
  <c r="EG114" i="4"/>
  <c r="EF114" i="4"/>
  <c r="EE114" i="4"/>
  <c r="ED114" i="4"/>
  <c r="EC114" i="4"/>
  <c r="EB114" i="4"/>
  <c r="EA114" i="4"/>
  <c r="DZ114" i="4"/>
  <c r="DY114" i="4"/>
  <c r="DX114" i="4"/>
  <c r="DW114" i="4"/>
  <c r="DV114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EG112" i="4"/>
  <c r="EF112" i="4"/>
  <c r="EE112" i="4"/>
  <c r="ED112" i="4"/>
  <c r="EC112" i="4"/>
  <c r="EB112" i="4"/>
  <c r="EA112" i="4"/>
  <c r="DZ112" i="4"/>
  <c r="DY112" i="4"/>
  <c r="DX112" i="4"/>
  <c r="DW112" i="4"/>
  <c r="DV112" i="4"/>
  <c r="EG111" i="4"/>
  <c r="EF111" i="4"/>
  <c r="EE111" i="4"/>
  <c r="ED111" i="4"/>
  <c r="EC111" i="4"/>
  <c r="EB111" i="4"/>
  <c r="EA111" i="4"/>
  <c r="DZ111" i="4"/>
  <c r="DY111" i="4"/>
  <c r="DX111" i="4"/>
  <c r="DW111" i="4"/>
  <c r="DV111" i="4"/>
  <c r="EG110" i="4"/>
  <c r="EF110" i="4"/>
  <c r="EE110" i="4"/>
  <c r="ED110" i="4"/>
  <c r="EC110" i="4"/>
  <c r="EB110" i="4"/>
  <c r="EA110" i="4"/>
  <c r="DZ110" i="4"/>
  <c r="DY110" i="4"/>
  <c r="DX110" i="4"/>
  <c r="DW110" i="4"/>
  <c r="DV110" i="4"/>
  <c r="EG109" i="4"/>
  <c r="EF109" i="4"/>
  <c r="EE109" i="4"/>
  <c r="ED109" i="4"/>
  <c r="EC109" i="4"/>
  <c r="EB109" i="4"/>
  <c r="EA109" i="4"/>
  <c r="DZ109" i="4"/>
  <c r="DY109" i="4"/>
  <c r="DX109" i="4"/>
  <c r="DW109" i="4"/>
  <c r="DV109" i="4"/>
  <c r="EG108" i="4"/>
  <c r="EF108" i="4"/>
  <c r="EE108" i="4"/>
  <c r="ED108" i="4"/>
  <c r="EC108" i="4"/>
  <c r="EB108" i="4"/>
  <c r="EA108" i="4"/>
  <c r="DZ108" i="4"/>
  <c r="DY108" i="4"/>
  <c r="DX108" i="4"/>
  <c r="DW108" i="4"/>
  <c r="DV108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EG106" i="4"/>
  <c r="EF106" i="4"/>
  <c r="EE106" i="4"/>
  <c r="ED106" i="4"/>
  <c r="EC106" i="4"/>
  <c r="EB106" i="4"/>
  <c r="EA106" i="4"/>
  <c r="DZ106" i="4"/>
  <c r="DY106" i="4"/>
  <c r="DX106" i="4"/>
  <c r="DW106" i="4"/>
  <c r="DV106" i="4"/>
  <c r="EG105" i="4"/>
  <c r="EF105" i="4"/>
  <c r="EE105" i="4"/>
  <c r="ED105" i="4"/>
  <c r="EC105" i="4"/>
  <c r="EB105" i="4"/>
  <c r="EA105" i="4"/>
  <c r="DZ105" i="4"/>
  <c r="DY105" i="4"/>
  <c r="DX105" i="4"/>
  <c r="DW105" i="4"/>
  <c r="DV105" i="4"/>
  <c r="EG104" i="4"/>
  <c r="EF104" i="4"/>
  <c r="EE104" i="4"/>
  <c r="ED104" i="4"/>
  <c r="EC104" i="4"/>
  <c r="EB104" i="4"/>
  <c r="EA104" i="4"/>
  <c r="DZ104" i="4"/>
  <c r="DY104" i="4"/>
  <c r="DX104" i="4"/>
  <c r="DW104" i="4"/>
  <c r="DV104" i="4"/>
  <c r="EG103" i="4"/>
  <c r="EF103" i="4"/>
  <c r="EE103" i="4"/>
  <c r="ED103" i="4"/>
  <c r="EC103" i="4"/>
  <c r="EB103" i="4"/>
  <c r="EA103" i="4"/>
  <c r="DZ103" i="4"/>
  <c r="DY103" i="4"/>
  <c r="DX103" i="4"/>
  <c r="DW103" i="4"/>
  <c r="DV103" i="4"/>
  <c r="EG102" i="4"/>
  <c r="EF102" i="4"/>
  <c r="EE102" i="4"/>
  <c r="ED102" i="4"/>
  <c r="EC102" i="4"/>
  <c r="EB102" i="4"/>
  <c r="EA102" i="4"/>
  <c r="DZ102" i="4"/>
  <c r="DY102" i="4"/>
  <c r="DX102" i="4"/>
  <c r="DW102" i="4"/>
  <c r="DV102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EG100" i="4"/>
  <c r="EF100" i="4"/>
  <c r="EE100" i="4"/>
  <c r="ED100" i="4"/>
  <c r="EC100" i="4"/>
  <c r="EB100" i="4"/>
  <c r="EA100" i="4"/>
  <c r="DZ100" i="4"/>
  <c r="DY100" i="4"/>
  <c r="DX100" i="4"/>
  <c r="DW100" i="4"/>
  <c r="DV100" i="4"/>
  <c r="EG99" i="4"/>
  <c r="EF99" i="4"/>
  <c r="EE99" i="4"/>
  <c r="ED99" i="4"/>
  <c r="EC99" i="4"/>
  <c r="EB99" i="4"/>
  <c r="EA99" i="4"/>
  <c r="DZ99" i="4"/>
  <c r="DY99" i="4"/>
  <c r="DX99" i="4"/>
  <c r="DW99" i="4"/>
  <c r="DV99" i="4"/>
  <c r="EG98" i="4"/>
  <c r="EF98" i="4"/>
  <c r="EE98" i="4"/>
  <c r="ED98" i="4"/>
  <c r="EC98" i="4"/>
  <c r="EB98" i="4"/>
  <c r="EA98" i="4"/>
  <c r="DZ98" i="4"/>
  <c r="DY98" i="4"/>
  <c r="DX98" i="4"/>
  <c r="DW98" i="4"/>
  <c r="DV98" i="4"/>
  <c r="EG97" i="4"/>
  <c r="EF97" i="4"/>
  <c r="EE97" i="4"/>
  <c r="ED97" i="4"/>
  <c r="EC97" i="4"/>
  <c r="EB97" i="4"/>
  <c r="EA97" i="4"/>
  <c r="DZ97" i="4"/>
  <c r="DY97" i="4"/>
  <c r="DX97" i="4"/>
  <c r="DW97" i="4"/>
  <c r="DV97" i="4"/>
  <c r="EG96" i="4"/>
  <c r="EF96" i="4"/>
  <c r="EE96" i="4"/>
  <c r="ED96" i="4"/>
  <c r="EC96" i="4"/>
  <c r="EB96" i="4"/>
  <c r="EA96" i="4"/>
  <c r="DZ96" i="4"/>
  <c r="DY96" i="4"/>
  <c r="DX96" i="4"/>
  <c r="DW96" i="4"/>
  <c r="DV96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EG94" i="4"/>
  <c r="EF94" i="4"/>
  <c r="EE94" i="4"/>
  <c r="ED94" i="4"/>
  <c r="EC94" i="4"/>
  <c r="EB94" i="4"/>
  <c r="EA94" i="4"/>
  <c r="DZ94" i="4"/>
  <c r="DY94" i="4"/>
  <c r="DX94" i="4"/>
  <c r="DW94" i="4"/>
  <c r="DV94" i="4"/>
  <c r="EG93" i="4"/>
  <c r="EF93" i="4"/>
  <c r="EE93" i="4"/>
  <c r="ED93" i="4"/>
  <c r="EC93" i="4"/>
  <c r="EB93" i="4"/>
  <c r="EA93" i="4"/>
  <c r="DZ93" i="4"/>
  <c r="DY93" i="4"/>
  <c r="DX93" i="4"/>
  <c r="DW93" i="4"/>
  <c r="DV93" i="4"/>
  <c r="EG92" i="4"/>
  <c r="EF92" i="4"/>
  <c r="EE92" i="4"/>
  <c r="ED92" i="4"/>
  <c r="EC92" i="4"/>
  <c r="EB92" i="4"/>
  <c r="EA92" i="4"/>
  <c r="DZ92" i="4"/>
  <c r="DY92" i="4"/>
  <c r="DX92" i="4"/>
  <c r="DW92" i="4"/>
  <c r="DV92" i="4"/>
  <c r="EG91" i="4"/>
  <c r="EF91" i="4"/>
  <c r="EE91" i="4"/>
  <c r="ED91" i="4"/>
  <c r="EC91" i="4"/>
  <c r="EB91" i="4"/>
  <c r="EA91" i="4"/>
  <c r="DZ91" i="4"/>
  <c r="DY91" i="4"/>
  <c r="DX91" i="4"/>
  <c r="DW91" i="4"/>
  <c r="DV91" i="4"/>
  <c r="EG90" i="4"/>
  <c r="EF90" i="4"/>
  <c r="EE90" i="4"/>
  <c r="ED90" i="4"/>
  <c r="EC90" i="4"/>
  <c r="EB90" i="4"/>
  <c r="EA90" i="4"/>
  <c r="DZ90" i="4"/>
  <c r="DY90" i="4"/>
  <c r="DX90" i="4"/>
  <c r="DW90" i="4"/>
  <c r="DV90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EG88" i="4"/>
  <c r="EF88" i="4"/>
  <c r="EE88" i="4"/>
  <c r="ED88" i="4"/>
  <c r="EC88" i="4"/>
  <c r="EB88" i="4"/>
  <c r="EA88" i="4"/>
  <c r="DZ88" i="4"/>
  <c r="DY88" i="4"/>
  <c r="DX88" i="4"/>
  <c r="DW88" i="4"/>
  <c r="DV88" i="4"/>
  <c r="EG87" i="4"/>
  <c r="EF87" i="4"/>
  <c r="EE87" i="4"/>
  <c r="ED87" i="4"/>
  <c r="EC87" i="4"/>
  <c r="EB87" i="4"/>
  <c r="EA87" i="4"/>
  <c r="DZ87" i="4"/>
  <c r="DY87" i="4"/>
  <c r="DX87" i="4"/>
  <c r="DW87" i="4"/>
  <c r="DV87" i="4"/>
  <c r="EG86" i="4"/>
  <c r="EF86" i="4"/>
  <c r="EE86" i="4"/>
  <c r="ED86" i="4"/>
  <c r="EC86" i="4"/>
  <c r="EB86" i="4"/>
  <c r="EA86" i="4"/>
  <c r="DZ86" i="4"/>
  <c r="DY86" i="4"/>
  <c r="DX86" i="4"/>
  <c r="DW86" i="4"/>
  <c r="DV86" i="4"/>
  <c r="EG85" i="4"/>
  <c r="EF85" i="4"/>
  <c r="EE85" i="4"/>
  <c r="ED85" i="4"/>
  <c r="EC85" i="4"/>
  <c r="EB85" i="4"/>
  <c r="EA85" i="4"/>
  <c r="DZ85" i="4"/>
  <c r="DY85" i="4"/>
  <c r="DX85" i="4"/>
  <c r="DW85" i="4"/>
  <c r="DV85" i="4"/>
  <c r="EG84" i="4"/>
  <c r="EF84" i="4"/>
  <c r="EE84" i="4"/>
  <c r="ED84" i="4"/>
  <c r="EC84" i="4"/>
  <c r="EB84" i="4"/>
  <c r="EA84" i="4"/>
  <c r="DZ84" i="4"/>
  <c r="DY84" i="4"/>
  <c r="DX84" i="4"/>
  <c r="DW84" i="4"/>
  <c r="DV84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EG82" i="4"/>
  <c r="EF82" i="4"/>
  <c r="EE82" i="4"/>
  <c r="ED82" i="4"/>
  <c r="EC82" i="4"/>
  <c r="EB82" i="4"/>
  <c r="EA82" i="4"/>
  <c r="DZ82" i="4"/>
  <c r="DY82" i="4"/>
  <c r="DX82" i="4"/>
  <c r="DW82" i="4"/>
  <c r="DV82" i="4"/>
  <c r="EG81" i="4"/>
  <c r="EF81" i="4"/>
  <c r="EE81" i="4"/>
  <c r="ED81" i="4"/>
  <c r="EC81" i="4"/>
  <c r="EB81" i="4"/>
  <c r="EA81" i="4"/>
  <c r="DZ81" i="4"/>
  <c r="DY81" i="4"/>
  <c r="DX81" i="4"/>
  <c r="DW81" i="4"/>
  <c r="DV81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EG64" i="4"/>
  <c r="EF64" i="4"/>
  <c r="EE64" i="4"/>
  <c r="ED64" i="4"/>
  <c r="EC64" i="4"/>
  <c r="EB64" i="4"/>
  <c r="EA64" i="4"/>
  <c r="DZ64" i="4"/>
  <c r="DY64" i="4"/>
  <c r="DX64" i="4"/>
  <c r="DW64" i="4"/>
  <c r="DV64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EG62" i="4"/>
  <c r="EF62" i="4"/>
  <c r="EE62" i="4"/>
  <c r="ED62" i="4"/>
  <c r="EC62" i="4"/>
  <c r="EB62" i="4"/>
  <c r="EA62" i="4"/>
  <c r="DZ62" i="4"/>
  <c r="DY62" i="4"/>
  <c r="DX62" i="4"/>
  <c r="DW62" i="4"/>
  <c r="DV62" i="4"/>
  <c r="EG61" i="4"/>
  <c r="EF61" i="4"/>
  <c r="EE61" i="4"/>
  <c r="ED61" i="4"/>
  <c r="EC61" i="4"/>
  <c r="EB61" i="4"/>
  <c r="EA61" i="4"/>
  <c r="DZ61" i="4"/>
  <c r="DY61" i="4"/>
  <c r="DX61" i="4"/>
  <c r="DW61" i="4"/>
  <c r="DV61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EG57" i="4"/>
  <c r="EF57" i="4"/>
  <c r="EE57" i="4"/>
  <c r="ED57" i="4"/>
  <c r="EC57" i="4"/>
  <c r="EB57" i="4"/>
  <c r="EA57" i="4"/>
  <c r="DZ57" i="4"/>
  <c r="DY57" i="4"/>
  <c r="DX57" i="4"/>
  <c r="DW57" i="4"/>
  <c r="DV57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EG43" i="4"/>
  <c r="EF43" i="4"/>
  <c r="EE43" i="4"/>
  <c r="ED43" i="4"/>
  <c r="EC43" i="4"/>
  <c r="EB43" i="4"/>
  <c r="EA43" i="4"/>
  <c r="DZ43" i="4"/>
  <c r="DY43" i="4"/>
  <c r="DX43" i="4"/>
  <c r="DW43" i="4"/>
  <c r="DV43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EG39" i="4"/>
  <c r="EF39" i="4"/>
  <c r="EE39" i="4"/>
  <c r="ED39" i="4"/>
  <c r="EC39" i="4"/>
  <c r="EB39" i="4"/>
  <c r="EA39" i="4"/>
  <c r="DZ39" i="4"/>
  <c r="DY39" i="4"/>
  <c r="DX39" i="4"/>
  <c r="DW39" i="4"/>
  <c r="DV39" i="4"/>
  <c r="EG38" i="4"/>
  <c r="EF38" i="4"/>
  <c r="EE38" i="4"/>
  <c r="ED38" i="4"/>
  <c r="EC38" i="4"/>
  <c r="EB38" i="4"/>
  <c r="EA38" i="4"/>
  <c r="DZ38" i="4"/>
  <c r="DY38" i="4"/>
  <c r="DX38" i="4"/>
  <c r="DW38" i="4"/>
  <c r="DV38" i="4"/>
  <c r="EG37" i="4"/>
  <c r="EF37" i="4"/>
  <c r="EE37" i="4"/>
  <c r="ED37" i="4"/>
  <c r="EC37" i="4"/>
  <c r="EB37" i="4"/>
  <c r="EA37" i="4"/>
  <c r="DZ37" i="4"/>
  <c r="DY37" i="4"/>
  <c r="DX37" i="4"/>
  <c r="DW37" i="4"/>
  <c r="DV37" i="4"/>
  <c r="EG36" i="4"/>
  <c r="EF36" i="4"/>
  <c r="EE36" i="4"/>
  <c r="ED36" i="4"/>
  <c r="EC36" i="4"/>
  <c r="EB36" i="4"/>
  <c r="EA36" i="4"/>
  <c r="DZ36" i="4"/>
  <c r="DY36" i="4"/>
  <c r="DX36" i="4"/>
  <c r="DW36" i="4"/>
  <c r="DV36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EG34" i="4"/>
  <c r="EF34" i="4"/>
  <c r="EE34" i="4"/>
  <c r="ED34" i="4"/>
  <c r="EC34" i="4"/>
  <c r="EB34" i="4"/>
  <c r="EA34" i="4"/>
  <c r="DZ34" i="4"/>
  <c r="DY34" i="4"/>
  <c r="DX34" i="4"/>
  <c r="DW34" i="4"/>
  <c r="DV34" i="4"/>
  <c r="EG33" i="4"/>
  <c r="EF33" i="4"/>
  <c r="EE33" i="4"/>
  <c r="ED33" i="4"/>
  <c r="EC33" i="4"/>
  <c r="EB33" i="4"/>
  <c r="EA33" i="4"/>
  <c r="DZ33" i="4"/>
  <c r="DY33" i="4"/>
  <c r="DX33" i="4"/>
  <c r="DW33" i="4"/>
  <c r="DV33" i="4"/>
  <c r="EG32" i="4"/>
  <c r="EF32" i="4"/>
  <c r="EE32" i="4"/>
  <c r="ED32" i="4"/>
  <c r="EC32" i="4"/>
  <c r="EB32" i="4"/>
  <c r="EA32" i="4"/>
  <c r="DZ32" i="4"/>
  <c r="DY32" i="4"/>
  <c r="DX32" i="4"/>
  <c r="DW32" i="4"/>
  <c r="DV32" i="4"/>
  <c r="EG31" i="4"/>
  <c r="EF31" i="4"/>
  <c r="EE31" i="4"/>
  <c r="ED31" i="4"/>
  <c r="EC31" i="4"/>
  <c r="EB31" i="4"/>
  <c r="EA31" i="4"/>
  <c r="DZ31" i="4"/>
  <c r="DY31" i="4"/>
  <c r="DX31" i="4"/>
  <c r="DW31" i="4"/>
  <c r="DV31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EG28" i="4"/>
  <c r="EF28" i="4"/>
  <c r="EE28" i="4"/>
  <c r="ED28" i="4"/>
  <c r="EC28" i="4"/>
  <c r="EB28" i="4"/>
  <c r="EA28" i="4"/>
  <c r="DZ28" i="4"/>
  <c r="DY28" i="4"/>
  <c r="DX28" i="4"/>
  <c r="DW28" i="4"/>
  <c r="DV28" i="4"/>
  <c r="EG27" i="4"/>
  <c r="EF27" i="4"/>
  <c r="EE27" i="4"/>
  <c r="ED27" i="4"/>
  <c r="EC27" i="4"/>
  <c r="EB27" i="4"/>
  <c r="EA27" i="4"/>
  <c r="DZ27" i="4"/>
  <c r="DY27" i="4"/>
  <c r="DX27" i="4"/>
  <c r="DW27" i="4"/>
  <c r="DV27" i="4"/>
  <c r="EG26" i="4"/>
  <c r="EF26" i="4"/>
  <c r="EE26" i="4"/>
  <c r="ED26" i="4"/>
  <c r="EC26" i="4"/>
  <c r="EB26" i="4"/>
  <c r="EA26" i="4"/>
  <c r="DZ26" i="4"/>
  <c r="DY26" i="4"/>
  <c r="DX26" i="4"/>
  <c r="DW26" i="4"/>
  <c r="DV26" i="4"/>
  <c r="EG25" i="4"/>
  <c r="EF25" i="4"/>
  <c r="EE25" i="4"/>
  <c r="ED25" i="4"/>
  <c r="EC25" i="4"/>
  <c r="EB25" i="4"/>
  <c r="EA25" i="4"/>
  <c r="DZ25" i="4"/>
  <c r="DY25" i="4"/>
  <c r="DX25" i="4"/>
  <c r="DW25" i="4"/>
  <c r="DV25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EG21" i="4"/>
  <c r="EF21" i="4"/>
  <c r="EE21" i="4"/>
  <c r="ED21" i="4"/>
  <c r="EC21" i="4"/>
  <c r="EB21" i="4"/>
  <c r="EA21" i="4"/>
  <c r="DZ21" i="4"/>
  <c r="DY21" i="4"/>
  <c r="DX21" i="4"/>
  <c r="DW21" i="4"/>
  <c r="DV21" i="4"/>
  <c r="EG20" i="4"/>
  <c r="EF20" i="4"/>
  <c r="EE20" i="4"/>
  <c r="ED20" i="4"/>
  <c r="EC20" i="4"/>
  <c r="EB20" i="4"/>
  <c r="EA20" i="4"/>
  <c r="DZ20" i="4"/>
  <c r="DY20" i="4"/>
  <c r="DX20" i="4"/>
  <c r="DW20" i="4"/>
  <c r="DV20" i="4"/>
  <c r="EG19" i="4"/>
  <c r="EF19" i="4"/>
  <c r="EE19" i="4"/>
  <c r="ED19" i="4"/>
  <c r="EC19" i="4"/>
  <c r="EB19" i="4"/>
  <c r="EA19" i="4"/>
  <c r="DZ19" i="4"/>
  <c r="DY19" i="4"/>
  <c r="DX19" i="4"/>
  <c r="DW19" i="4"/>
  <c r="DV19" i="4"/>
  <c r="EG18" i="4"/>
  <c r="EF18" i="4"/>
  <c r="EE18" i="4"/>
  <c r="ED18" i="4"/>
  <c r="EC18" i="4"/>
  <c r="EB18" i="4"/>
  <c r="EA18" i="4"/>
  <c r="DZ18" i="4"/>
  <c r="DY18" i="4"/>
  <c r="DX18" i="4"/>
  <c r="DW18" i="4"/>
  <c r="DV18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EG16" i="4"/>
  <c r="EF16" i="4"/>
  <c r="EE16" i="4"/>
  <c r="ED16" i="4"/>
  <c r="EC16" i="4"/>
  <c r="EB16" i="4"/>
  <c r="EA16" i="4"/>
  <c r="DZ16" i="4"/>
  <c r="DY16" i="4"/>
  <c r="DX16" i="4"/>
  <c r="DW16" i="4"/>
  <c r="DV16" i="4"/>
  <c r="EG15" i="4"/>
  <c r="EF15" i="4"/>
  <c r="EE15" i="4"/>
  <c r="ED15" i="4"/>
  <c r="EC15" i="4"/>
  <c r="EB15" i="4"/>
  <c r="EA15" i="4"/>
  <c r="DZ15" i="4"/>
  <c r="DY15" i="4"/>
  <c r="DX15" i="4"/>
  <c r="DW15" i="4"/>
  <c r="DV15" i="4"/>
  <c r="EG14" i="4"/>
  <c r="EF14" i="4"/>
  <c r="EE14" i="4"/>
  <c r="ED14" i="4"/>
  <c r="EC14" i="4"/>
  <c r="EB14" i="4"/>
  <c r="EA14" i="4"/>
  <c r="DZ14" i="4"/>
  <c r="DY14" i="4"/>
  <c r="DX14" i="4"/>
  <c r="DW14" i="4"/>
  <c r="DV14" i="4"/>
  <c r="EG13" i="4"/>
  <c r="EF13" i="4"/>
  <c r="EE13" i="4"/>
  <c r="ED13" i="4"/>
  <c r="EC13" i="4"/>
  <c r="EB13" i="4"/>
  <c r="EA13" i="4"/>
  <c r="DZ13" i="4"/>
  <c r="DY13" i="4"/>
  <c r="DX13" i="4"/>
  <c r="DW13" i="4"/>
  <c r="DV13" i="4"/>
  <c r="EG12" i="4"/>
  <c r="EF12" i="4"/>
  <c r="EE12" i="4"/>
  <c r="ED12" i="4"/>
  <c r="EC12" i="4"/>
  <c r="EB12" i="4"/>
  <c r="EA12" i="4"/>
  <c r="DZ12" i="4"/>
  <c r="DY12" i="4"/>
  <c r="DX12" i="4"/>
  <c r="DW12" i="4"/>
  <c r="DV12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EG10" i="4"/>
  <c r="EF10" i="4"/>
  <c r="EE10" i="4"/>
  <c r="ED10" i="4"/>
  <c r="EC10" i="4"/>
  <c r="EB10" i="4"/>
  <c r="EA10" i="4"/>
  <c r="DZ10" i="4"/>
  <c r="DY10" i="4"/>
  <c r="DX10" i="4"/>
  <c r="DW10" i="4"/>
  <c r="DV10" i="4"/>
  <c r="EG9" i="4"/>
  <c r="EF9" i="4"/>
  <c r="EE9" i="4"/>
  <c r="ED9" i="4"/>
  <c r="EC9" i="4"/>
  <c r="EB9" i="4"/>
  <c r="EA9" i="4"/>
  <c r="DZ9" i="4"/>
  <c r="DY9" i="4"/>
  <c r="DX9" i="4"/>
  <c r="DW9" i="4"/>
  <c r="DV9" i="4"/>
  <c r="EG8" i="4"/>
  <c r="EF8" i="4"/>
  <c r="EE8" i="4"/>
  <c r="ED8" i="4"/>
  <c r="EC8" i="4"/>
  <c r="EB8" i="4"/>
  <c r="EA8" i="4"/>
  <c r="DZ8" i="4"/>
  <c r="DY8" i="4"/>
  <c r="DX8" i="4"/>
  <c r="DW8" i="4"/>
  <c r="DV8" i="4"/>
  <c r="EG7" i="4"/>
  <c r="EF7" i="4"/>
  <c r="EE7" i="4"/>
  <c r="ED7" i="4"/>
  <c r="EC7" i="4"/>
  <c r="EB7" i="4"/>
  <c r="EA7" i="4"/>
  <c r="DZ7" i="4"/>
  <c r="DY7" i="4"/>
  <c r="DX7" i="4"/>
  <c r="DW7" i="4"/>
  <c r="DV7" i="4"/>
  <c r="EG6" i="4"/>
  <c r="EF6" i="4"/>
  <c r="EE6" i="4"/>
  <c r="ED6" i="4"/>
  <c r="EC6" i="4"/>
  <c r="EB6" i="4"/>
  <c r="EA6" i="4"/>
  <c r="DZ6" i="4"/>
  <c r="DY6" i="4"/>
  <c r="DX6" i="4"/>
  <c r="DW6" i="4"/>
  <c r="DV6" i="4"/>
  <c r="DJ412" i="4"/>
  <c r="DJ411" i="4"/>
  <c r="DJ410" i="4"/>
  <c r="DJ409" i="4"/>
  <c r="DJ408" i="4"/>
  <c r="DJ407" i="4"/>
  <c r="DJ406" i="4"/>
  <c r="DJ405" i="4"/>
  <c r="DJ404" i="4"/>
  <c r="DJ403" i="4"/>
  <c r="DJ402" i="4"/>
  <c r="DJ401" i="4"/>
  <c r="DJ400" i="4"/>
  <c r="DJ399" i="4"/>
  <c r="DJ398" i="4"/>
  <c r="DJ397" i="4"/>
  <c r="DJ396" i="4"/>
  <c r="DJ395" i="4"/>
  <c r="DJ394" i="4"/>
  <c r="DJ393" i="4"/>
  <c r="DJ392" i="4"/>
  <c r="DJ391" i="4"/>
  <c r="DJ390" i="4"/>
  <c r="DJ389" i="4"/>
  <c r="DJ388" i="4"/>
  <c r="DJ387" i="4"/>
  <c r="DJ386" i="4"/>
  <c r="DJ385" i="4"/>
  <c r="DJ384" i="4"/>
  <c r="DJ383" i="4"/>
  <c r="DJ381" i="4"/>
  <c r="DJ380" i="4"/>
  <c r="DJ379" i="4"/>
  <c r="DJ378" i="4"/>
  <c r="DJ377" i="4"/>
  <c r="DJ376" i="4"/>
  <c r="DJ375" i="4"/>
  <c r="DJ374" i="4"/>
  <c r="DJ373" i="4"/>
  <c r="DJ372" i="4"/>
  <c r="DJ371" i="4"/>
  <c r="DJ370" i="4"/>
  <c r="DJ369" i="4"/>
  <c r="DJ368" i="4"/>
  <c r="DJ367" i="4"/>
  <c r="DJ366" i="4"/>
  <c r="DJ365" i="4"/>
  <c r="DJ364" i="4"/>
  <c r="DJ363" i="4"/>
  <c r="DJ362" i="4"/>
  <c r="DJ361" i="4"/>
  <c r="DJ360" i="4"/>
  <c r="DJ359" i="4"/>
  <c r="DJ358" i="4"/>
  <c r="DJ357" i="4"/>
  <c r="DJ356" i="4"/>
  <c r="DJ355" i="4"/>
  <c r="DJ354" i="4"/>
  <c r="DJ353" i="4"/>
  <c r="DJ352" i="4"/>
  <c r="DJ351" i="4"/>
  <c r="DJ350" i="4"/>
  <c r="DJ349" i="4"/>
  <c r="DJ348" i="4"/>
  <c r="DJ347" i="4"/>
  <c r="DJ346" i="4"/>
  <c r="DJ345" i="4"/>
  <c r="DJ344" i="4"/>
  <c r="DJ343" i="4"/>
  <c r="DJ342" i="4"/>
  <c r="DJ341" i="4"/>
  <c r="DJ340" i="4"/>
  <c r="DJ339" i="4"/>
  <c r="DJ338" i="4"/>
  <c r="DJ337" i="4"/>
  <c r="DJ336" i="4"/>
  <c r="DJ335" i="4"/>
  <c r="DJ334" i="4"/>
  <c r="DJ333" i="4"/>
  <c r="DJ332" i="4"/>
  <c r="DJ331" i="4"/>
  <c r="DJ330" i="4"/>
  <c r="DJ329" i="4"/>
  <c r="DJ328" i="4"/>
  <c r="DJ327" i="4"/>
  <c r="DJ326" i="4"/>
  <c r="DJ325" i="4"/>
  <c r="DJ324" i="4"/>
  <c r="DJ323" i="4"/>
  <c r="DJ322" i="4"/>
  <c r="DJ321" i="4"/>
  <c r="DJ320" i="4"/>
  <c r="DJ319" i="4"/>
  <c r="DJ318" i="4"/>
  <c r="DJ317" i="4"/>
  <c r="DJ316" i="4"/>
  <c r="DJ315" i="4"/>
  <c r="DJ314" i="4"/>
  <c r="DJ313" i="4"/>
  <c r="DJ312" i="4"/>
  <c r="DJ311" i="4"/>
  <c r="DJ310" i="4"/>
  <c r="DJ309" i="4"/>
  <c r="DJ308" i="4"/>
  <c r="DJ307" i="4"/>
  <c r="DJ306" i="4"/>
  <c r="DJ305" i="4"/>
  <c r="DJ304" i="4"/>
  <c r="DJ303" i="4"/>
  <c r="DJ302" i="4"/>
  <c r="DJ301" i="4"/>
  <c r="DJ300" i="4"/>
  <c r="DJ299" i="4"/>
  <c r="DJ298" i="4"/>
  <c r="DJ297" i="4"/>
  <c r="DJ296" i="4"/>
  <c r="DJ295" i="4"/>
  <c r="DJ294" i="4"/>
  <c r="DJ293" i="4"/>
  <c r="DJ292" i="4"/>
  <c r="DJ291" i="4"/>
  <c r="DJ290" i="4"/>
  <c r="DJ289" i="4"/>
  <c r="DJ288" i="4"/>
  <c r="DJ287" i="4"/>
  <c r="DJ286" i="4"/>
  <c r="DJ285" i="4"/>
  <c r="DJ284" i="4"/>
  <c r="DJ283" i="4"/>
  <c r="DJ282" i="4"/>
  <c r="DJ281" i="4"/>
  <c r="DJ280" i="4"/>
  <c r="DJ279" i="4"/>
  <c r="DJ278" i="4"/>
  <c r="DJ277" i="4"/>
  <c r="DJ276" i="4"/>
  <c r="DJ275" i="4"/>
  <c r="DJ274" i="4"/>
  <c r="DJ273" i="4"/>
  <c r="DJ272" i="4"/>
  <c r="DJ271" i="4"/>
  <c r="DJ270" i="4"/>
  <c r="DJ269" i="4"/>
  <c r="DJ268" i="4"/>
  <c r="DJ267" i="4"/>
  <c r="DJ266" i="4"/>
  <c r="DJ265" i="4"/>
  <c r="DJ264" i="4"/>
  <c r="DJ263" i="4"/>
  <c r="DJ262" i="4"/>
  <c r="DJ261" i="4"/>
  <c r="DJ260" i="4"/>
  <c r="DJ259" i="4"/>
  <c r="DJ258" i="4"/>
  <c r="DJ257" i="4"/>
  <c r="DJ256" i="4"/>
  <c r="DJ255" i="4"/>
  <c r="DJ254" i="4"/>
  <c r="DJ253" i="4"/>
  <c r="DJ252" i="4"/>
  <c r="DJ251" i="4"/>
  <c r="DJ250" i="4"/>
  <c r="DJ249" i="4"/>
  <c r="DJ248" i="4"/>
  <c r="DJ247" i="4"/>
  <c r="DJ246" i="4"/>
  <c r="DJ245" i="4"/>
  <c r="DJ244" i="4"/>
  <c r="DJ243" i="4"/>
  <c r="DJ242" i="4"/>
  <c r="DJ241" i="4"/>
  <c r="DJ240" i="4"/>
  <c r="DJ239" i="4"/>
  <c r="DJ238" i="4"/>
  <c r="DJ237" i="4"/>
  <c r="DJ236" i="4"/>
  <c r="DJ235" i="4"/>
  <c r="DJ234" i="4"/>
  <c r="DJ233" i="4"/>
  <c r="DJ232" i="4"/>
  <c r="DJ231" i="4"/>
  <c r="DJ230" i="4"/>
  <c r="DJ229" i="4"/>
  <c r="DJ228" i="4"/>
  <c r="DJ227" i="4"/>
  <c r="DJ226" i="4"/>
  <c r="DJ225" i="4"/>
  <c r="DJ224" i="4"/>
  <c r="DJ223" i="4"/>
  <c r="DJ222" i="4"/>
  <c r="DJ221" i="4"/>
  <c r="DJ220" i="4"/>
  <c r="DJ219" i="4"/>
  <c r="DJ218" i="4"/>
  <c r="DJ217" i="4"/>
  <c r="DJ216" i="4"/>
  <c r="DJ215" i="4"/>
  <c r="DJ214" i="4"/>
  <c r="DJ213" i="4"/>
  <c r="DJ212" i="4"/>
  <c r="DJ211" i="4"/>
  <c r="DJ210" i="4"/>
  <c r="DJ209" i="4"/>
  <c r="DJ208" i="4"/>
  <c r="DJ207" i="4"/>
  <c r="DJ206" i="4"/>
  <c r="DJ205" i="4"/>
  <c r="DJ204" i="4"/>
  <c r="DJ203" i="4"/>
  <c r="DJ202" i="4"/>
  <c r="DJ201" i="4"/>
  <c r="DJ200" i="4"/>
  <c r="DJ199" i="4"/>
  <c r="DJ198" i="4"/>
  <c r="DJ197" i="4"/>
  <c r="DJ196" i="4"/>
  <c r="DJ195" i="4"/>
  <c r="DJ194" i="4"/>
  <c r="DJ193" i="4"/>
  <c r="DJ192" i="4"/>
  <c r="DJ191" i="4"/>
  <c r="DJ190" i="4"/>
  <c r="DJ189" i="4"/>
  <c r="DJ188" i="4"/>
  <c r="DJ187" i="4"/>
  <c r="DJ186" i="4"/>
  <c r="DJ185" i="4"/>
  <c r="DJ184" i="4"/>
  <c r="DJ183" i="4"/>
  <c r="DJ182" i="4"/>
  <c r="DJ181" i="4"/>
  <c r="DJ180" i="4"/>
  <c r="DJ179" i="4"/>
  <c r="DJ178" i="4"/>
  <c r="DJ177" i="4"/>
  <c r="DJ176" i="4"/>
  <c r="DJ175" i="4"/>
  <c r="DJ174" i="4"/>
  <c r="DJ173" i="4"/>
  <c r="DJ172" i="4"/>
  <c r="DJ171" i="4"/>
  <c r="DJ170" i="4"/>
  <c r="DJ169" i="4"/>
  <c r="DJ168" i="4"/>
  <c r="DJ167" i="4"/>
  <c r="DJ166" i="4"/>
  <c r="DJ165" i="4"/>
  <c r="DJ164" i="4"/>
  <c r="DJ163" i="4"/>
  <c r="DJ162" i="4"/>
  <c r="DJ161" i="4"/>
  <c r="DJ160" i="4"/>
  <c r="DJ159" i="4"/>
  <c r="DJ158" i="4"/>
  <c r="DJ157" i="4"/>
  <c r="DJ156" i="4"/>
  <c r="DJ155" i="4"/>
  <c r="DJ154" i="4"/>
  <c r="DJ153" i="4"/>
  <c r="DJ152" i="4"/>
  <c r="DJ151" i="4"/>
  <c r="DJ150" i="4"/>
  <c r="DJ149" i="4"/>
  <c r="DJ148" i="4"/>
  <c r="DJ147" i="4"/>
  <c r="DJ146" i="4"/>
  <c r="DJ145" i="4"/>
  <c r="DJ144" i="4"/>
  <c r="DJ143" i="4"/>
  <c r="DJ142" i="4"/>
  <c r="DJ141" i="4"/>
  <c r="DJ140" i="4"/>
  <c r="DJ139" i="4"/>
  <c r="DJ138" i="4"/>
  <c r="DJ137" i="4"/>
  <c r="DJ136" i="4"/>
  <c r="DJ135" i="4"/>
  <c r="DJ134" i="4"/>
  <c r="DJ133" i="4"/>
  <c r="DJ132" i="4"/>
  <c r="DJ131" i="4"/>
  <c r="DJ130" i="4"/>
  <c r="DJ129" i="4"/>
  <c r="DJ128" i="4"/>
  <c r="DJ127" i="4"/>
  <c r="DJ126" i="4"/>
  <c r="DJ125" i="4"/>
  <c r="DJ123" i="4"/>
  <c r="DJ122" i="4"/>
  <c r="DJ121" i="4"/>
  <c r="DJ120" i="4"/>
  <c r="DJ119" i="4"/>
  <c r="DJ118" i="4"/>
  <c r="DJ117" i="4"/>
  <c r="DJ116" i="4"/>
  <c r="DJ115" i="4"/>
  <c r="DJ114" i="4"/>
  <c r="DJ113" i="4"/>
  <c r="DJ112" i="4"/>
  <c r="DJ111" i="4"/>
  <c r="DJ110" i="4"/>
  <c r="DJ109" i="4"/>
  <c r="DJ108" i="4"/>
  <c r="DJ107" i="4"/>
  <c r="DJ106" i="4"/>
  <c r="DJ105" i="4"/>
  <c r="DJ104" i="4"/>
  <c r="DJ103" i="4"/>
  <c r="DJ102" i="4"/>
  <c r="DJ101" i="4"/>
  <c r="DJ100" i="4"/>
  <c r="DJ99" i="4"/>
  <c r="DJ98" i="4"/>
  <c r="DJ97" i="4"/>
  <c r="DJ96" i="4"/>
  <c r="DJ95" i="4"/>
  <c r="DJ94" i="4"/>
  <c r="DJ93" i="4"/>
  <c r="DJ92" i="4"/>
  <c r="DJ91" i="4"/>
  <c r="DJ90" i="4"/>
  <c r="DJ89" i="4"/>
  <c r="DJ88" i="4"/>
  <c r="DJ87" i="4"/>
  <c r="DJ86" i="4"/>
  <c r="DJ85" i="4"/>
  <c r="DJ84" i="4"/>
  <c r="DJ83" i="4"/>
  <c r="DJ82" i="4"/>
  <c r="DJ81" i="4"/>
  <c r="DJ80" i="4"/>
  <c r="DJ79" i="4"/>
  <c r="DJ78" i="4"/>
  <c r="DJ77" i="4"/>
  <c r="DJ76" i="4"/>
  <c r="DJ75" i="4"/>
  <c r="DJ74" i="4"/>
  <c r="DJ73" i="4"/>
  <c r="DJ72" i="4"/>
  <c r="DJ71" i="4"/>
  <c r="DJ70" i="4"/>
  <c r="DJ69" i="4"/>
  <c r="DJ68" i="4"/>
  <c r="DJ67" i="4"/>
  <c r="DJ66" i="4"/>
  <c r="DJ65" i="4"/>
  <c r="DJ64" i="4"/>
  <c r="DJ63" i="4"/>
  <c r="DJ62" i="4"/>
  <c r="DJ61" i="4"/>
  <c r="DJ60" i="4"/>
  <c r="DJ59" i="4"/>
  <c r="DJ58" i="4"/>
  <c r="DJ57" i="4"/>
  <c r="DJ56" i="4"/>
  <c r="DJ55" i="4"/>
  <c r="DJ54" i="4"/>
  <c r="DJ53" i="4"/>
  <c r="DJ52" i="4"/>
  <c r="DJ51" i="4"/>
  <c r="DJ50" i="4"/>
  <c r="DJ49" i="4"/>
  <c r="DJ48" i="4"/>
  <c r="DJ47" i="4"/>
  <c r="DJ46" i="4"/>
  <c r="DJ45" i="4"/>
  <c r="DJ44" i="4"/>
  <c r="DJ43" i="4"/>
  <c r="DJ42" i="4"/>
  <c r="DJ41" i="4"/>
  <c r="DJ40" i="4"/>
  <c r="DJ39" i="4"/>
  <c r="DJ38" i="4"/>
  <c r="DJ37" i="4"/>
  <c r="DJ36" i="4"/>
  <c r="DJ35" i="4"/>
  <c r="DJ34" i="4"/>
  <c r="DJ33" i="4"/>
  <c r="DJ32" i="4"/>
  <c r="DJ31" i="4"/>
  <c r="DJ30" i="4"/>
  <c r="DJ29" i="4"/>
  <c r="DJ28" i="4"/>
  <c r="DJ27" i="4"/>
  <c r="DJ26" i="4"/>
  <c r="DJ25" i="4"/>
  <c r="DJ24" i="4"/>
  <c r="DJ23" i="4"/>
  <c r="DJ22" i="4"/>
  <c r="DJ21" i="4"/>
  <c r="DJ20" i="4"/>
  <c r="DJ19" i="4"/>
  <c r="DJ18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5" i="4"/>
  <c r="DK4" i="4"/>
  <c r="DK411" i="4" s="1"/>
  <c r="DV3" i="4"/>
  <c r="EH3" i="4" s="1"/>
  <c r="EH5" i="4" s="1"/>
  <c r="DK3" i="4"/>
  <c r="DK5" i="4" s="1"/>
  <c r="GU2" i="4"/>
  <c r="GV2" i="4" s="1"/>
  <c r="A1923" i="2" l="1"/>
  <c r="A1998" i="2" s="1"/>
  <c r="A2073" i="2" s="1"/>
  <c r="A2148" i="2" s="1"/>
  <c r="A2223" i="2" s="1"/>
  <c r="A2298" i="2" s="1"/>
  <c r="A2373" i="2" s="1"/>
  <c r="A2448" i="2" s="1"/>
  <c r="A2523" i="2" s="1"/>
  <c r="A2598" i="2" s="1"/>
  <c r="A1917" i="2"/>
  <c r="B1922" i="2"/>
  <c r="B1930" i="2"/>
  <c r="B1938" i="2"/>
  <c r="B1946" i="2"/>
  <c r="B1954" i="2"/>
  <c r="B1962" i="2"/>
  <c r="B1970" i="2"/>
  <c r="B1978" i="2"/>
  <c r="B1986" i="2"/>
  <c r="B2050" i="2"/>
  <c r="B1917" i="2"/>
  <c r="A1920" i="2"/>
  <c r="A1995" i="2" s="1"/>
  <c r="B1925" i="2"/>
  <c r="B1933" i="2"/>
  <c r="A2011" i="2"/>
  <c r="A2086" i="2" s="1"/>
  <c r="A2161" i="2" s="1"/>
  <c r="A2236" i="2" s="1"/>
  <c r="A2311" i="2" s="1"/>
  <c r="A2386" i="2" s="1"/>
  <c r="A2461" i="2" s="1"/>
  <c r="A2536" i="2" s="1"/>
  <c r="A2611" i="2" s="1"/>
  <c r="B1941" i="2"/>
  <c r="A1944" i="2"/>
  <c r="B1949" i="2"/>
  <c r="B1957" i="2"/>
  <c r="A1960" i="2"/>
  <c r="B1965" i="2"/>
  <c r="A1968" i="2"/>
  <c r="A2043" i="2" s="1"/>
  <c r="A2118" i="2" s="1"/>
  <c r="A2193" i="2" s="1"/>
  <c r="A2268" i="2" s="1"/>
  <c r="A2343" i="2" s="1"/>
  <c r="A2418" i="2" s="1"/>
  <c r="A2493" i="2" s="1"/>
  <c r="A2568" i="2" s="1"/>
  <c r="A2643" i="2" s="1"/>
  <c r="B1973" i="2"/>
  <c r="C1919" i="2"/>
  <c r="C1994" i="2" s="1"/>
  <c r="C2069" i="2" s="1"/>
  <c r="C2144" i="2" s="1"/>
  <c r="C2219" i="2" s="1"/>
  <c r="C2294" i="2" s="1"/>
  <c r="C2369" i="2" s="1"/>
  <c r="C2444" i="2" s="1"/>
  <c r="C2519" i="2" s="1"/>
  <c r="C2594" i="2" s="1"/>
  <c r="B1918" i="2"/>
  <c r="A1929" i="2"/>
  <c r="C1931" i="2"/>
  <c r="C2006" i="2" s="1"/>
  <c r="C2081" i="2" s="1"/>
  <c r="C2156" i="2" s="1"/>
  <c r="C2231" i="2" s="1"/>
  <c r="C2306" i="2" s="1"/>
  <c r="C2381" i="2" s="1"/>
  <c r="C2456" i="2" s="1"/>
  <c r="C2531" i="2" s="1"/>
  <c r="C2606" i="2" s="1"/>
  <c r="B1934" i="2"/>
  <c r="A1937" i="2"/>
  <c r="A2012" i="2" s="1"/>
  <c r="A2087" i="2" s="1"/>
  <c r="A2162" i="2" s="1"/>
  <c r="A2237" i="2" s="1"/>
  <c r="A2312" i="2" s="1"/>
  <c r="A2387" i="2" s="1"/>
  <c r="A2462" i="2" s="1"/>
  <c r="A2537" i="2" s="1"/>
  <c r="A2612" i="2" s="1"/>
  <c r="B1942" i="2"/>
  <c r="B1950" i="2"/>
  <c r="C1955" i="2"/>
  <c r="B1958" i="2"/>
  <c r="C2038" i="2"/>
  <c r="B1966" i="2"/>
  <c r="C2196" i="2"/>
  <c r="B1974" i="2"/>
  <c r="A1977" i="2"/>
  <c r="A2052" i="2" s="1"/>
  <c r="A2127" i="2" s="1"/>
  <c r="A2202" i="2" s="1"/>
  <c r="A2277" i="2" s="1"/>
  <c r="A2352" i="2" s="1"/>
  <c r="A2427" i="2" s="1"/>
  <c r="A2502" i="2" s="1"/>
  <c r="A2577" i="2" s="1"/>
  <c r="A2652" i="2" s="1"/>
  <c r="C1979" i="2"/>
  <c r="B1982" i="2"/>
  <c r="A1985" i="2"/>
  <c r="A2060" i="2" s="1"/>
  <c r="A2135" i="2" s="1"/>
  <c r="A2210" i="2" s="1"/>
  <c r="A2285" i="2" s="1"/>
  <c r="A2360" i="2" s="1"/>
  <c r="A2435" i="2" s="1"/>
  <c r="A2510" i="2" s="1"/>
  <c r="A2585" i="2" s="1"/>
  <c r="A2660" i="2" s="1"/>
  <c r="C1987" i="2"/>
  <c r="B1990" i="2"/>
  <c r="B1926" i="2"/>
  <c r="B1994" i="2"/>
  <c r="B2010" i="2"/>
  <c r="B2034" i="2"/>
  <c r="B2131" i="2"/>
  <c r="B2139" i="2"/>
  <c r="B2002" i="2"/>
  <c r="B2295" i="2"/>
  <c r="B1928" i="2"/>
  <c r="B2011" i="2"/>
  <c r="B2019" i="2"/>
  <c r="B1952" i="2"/>
  <c r="B2035" i="2"/>
  <c r="B1968" i="2"/>
  <c r="A2421" i="2"/>
  <c r="B1976" i="2"/>
  <c r="B1984" i="2"/>
  <c r="A2437" i="2"/>
  <c r="B1923" i="2"/>
  <c r="B1931" i="2"/>
  <c r="B1939" i="2"/>
  <c r="B1947" i="2"/>
  <c r="B1983" i="2"/>
  <c r="B1921" i="2"/>
  <c r="B2004" i="2"/>
  <c r="B1937" i="2"/>
  <c r="B1945" i="2"/>
  <c r="B1953" i="2"/>
  <c r="B1961" i="2"/>
  <c r="B1969" i="2"/>
  <c r="B1977" i="2"/>
  <c r="B1985" i="2"/>
  <c r="B1924" i="2"/>
  <c r="B1932" i="2"/>
  <c r="B1940" i="2"/>
  <c r="B1948" i="2"/>
  <c r="B1956" i="2"/>
  <c r="B1964" i="2"/>
  <c r="B2047" i="2"/>
  <c r="B1980" i="2"/>
  <c r="B2138" i="2"/>
  <c r="B2018" i="2"/>
  <c r="B2042" i="2"/>
  <c r="B2066" i="2"/>
  <c r="B2101" i="2"/>
  <c r="DK32" i="4"/>
  <c r="DK80" i="4"/>
  <c r="DK6" i="4"/>
  <c r="DK22" i="4"/>
  <c r="DK38" i="4"/>
  <c r="DK12" i="4"/>
  <c r="DK28" i="4"/>
  <c r="DK44" i="4"/>
  <c r="DK60" i="4"/>
  <c r="DK76" i="4"/>
  <c r="DK281" i="4"/>
  <c r="DK319" i="4"/>
  <c r="DK66" i="4"/>
  <c r="DK82" i="4"/>
  <c r="DK287" i="4"/>
  <c r="DK385" i="4"/>
  <c r="DK18" i="4"/>
  <c r="DK34" i="4"/>
  <c r="DK50" i="4"/>
  <c r="DK370" i="4"/>
  <c r="DK8" i="4"/>
  <c r="DK24" i="4"/>
  <c r="DK40" i="4"/>
  <c r="DK56" i="4"/>
  <c r="DK72" i="4"/>
  <c r="DK145" i="4"/>
  <c r="DK151" i="4"/>
  <c r="DK328" i="4"/>
  <c r="DK378" i="4"/>
  <c r="DK393" i="4"/>
  <c r="DK407" i="4"/>
  <c r="DK14" i="4"/>
  <c r="DK46" i="4"/>
  <c r="DK62" i="4"/>
  <c r="DK296" i="4"/>
  <c r="DK20" i="4"/>
  <c r="DK36" i="4"/>
  <c r="DK52" i="4"/>
  <c r="DK68" i="4"/>
  <c r="DK84" i="4"/>
  <c r="DK264" i="4"/>
  <c r="DK284" i="4"/>
  <c r="DK303" i="4"/>
  <c r="DK30" i="4"/>
  <c r="DK335" i="4"/>
  <c r="DK329" i="4"/>
  <c r="DV5" i="4"/>
  <c r="DK10" i="4"/>
  <c r="DK26" i="4"/>
  <c r="DK42" i="4"/>
  <c r="DK58" i="4"/>
  <c r="DK74" i="4"/>
  <c r="DK271" i="4"/>
  <c r="DK297" i="4"/>
  <c r="DK317" i="4"/>
  <c r="DK395" i="4"/>
  <c r="DK409" i="4"/>
  <c r="DK124" i="4"/>
  <c r="DK78" i="4"/>
  <c r="DK316" i="4"/>
  <c r="DK48" i="4"/>
  <c r="DK265" i="4"/>
  <c r="DK285" i="4"/>
  <c r="DK368" i="4"/>
  <c r="DK16" i="4"/>
  <c r="DK64" i="4"/>
  <c r="DK54" i="4"/>
  <c r="DK70" i="4"/>
  <c r="DK86" i="4"/>
  <c r="DK149" i="4"/>
  <c r="DK313" i="4"/>
  <c r="DK354" i="4"/>
  <c r="DK263" i="4"/>
  <c r="DK273" i="4"/>
  <c r="DK295" i="4"/>
  <c r="DK305" i="4"/>
  <c r="DK327" i="4"/>
  <c r="DK337" i="4"/>
  <c r="DK346" i="4"/>
  <c r="DK360" i="4"/>
  <c r="DK374" i="4"/>
  <c r="DK88" i="4"/>
  <c r="DK90" i="4"/>
  <c r="DK92" i="4"/>
  <c r="DK94" i="4"/>
  <c r="DK96" i="4"/>
  <c r="DK98" i="4"/>
  <c r="DK100" i="4"/>
  <c r="DK102" i="4"/>
  <c r="DK104" i="4"/>
  <c r="DK106" i="4"/>
  <c r="DK108" i="4"/>
  <c r="DK110" i="4"/>
  <c r="DK112" i="4"/>
  <c r="DK114" i="4"/>
  <c r="DK116" i="4"/>
  <c r="DK118" i="4"/>
  <c r="DK120" i="4"/>
  <c r="DK122" i="4"/>
  <c r="DK125" i="4"/>
  <c r="DK127" i="4"/>
  <c r="DK129" i="4"/>
  <c r="DK131" i="4"/>
  <c r="DK133" i="4"/>
  <c r="DK135" i="4"/>
  <c r="DK137" i="4"/>
  <c r="DK139" i="4"/>
  <c r="DK141" i="4"/>
  <c r="DK143" i="4"/>
  <c r="DK272" i="4"/>
  <c r="DK292" i="4"/>
  <c r="DK293" i="4"/>
  <c r="DK304" i="4"/>
  <c r="DK324" i="4"/>
  <c r="DK325" i="4"/>
  <c r="DK336" i="4"/>
  <c r="DK403" i="4"/>
  <c r="DK268" i="4"/>
  <c r="DK269" i="4"/>
  <c r="DK280" i="4"/>
  <c r="DK300" i="4"/>
  <c r="DK301" i="4"/>
  <c r="DK312" i="4"/>
  <c r="DK332" i="4"/>
  <c r="DK333" i="4"/>
  <c r="DK344" i="4"/>
  <c r="DK358" i="4"/>
  <c r="DK279" i="4"/>
  <c r="DK289" i="4"/>
  <c r="DK311" i="4"/>
  <c r="DK321" i="4"/>
  <c r="DK343" i="4"/>
  <c r="DK387" i="4"/>
  <c r="DK401" i="4"/>
  <c r="DL4" i="4"/>
  <c r="DL124" i="4" s="1"/>
  <c r="DK412" i="4"/>
  <c r="DK410" i="4"/>
  <c r="DK408" i="4"/>
  <c r="DK406" i="4"/>
  <c r="DK404" i="4"/>
  <c r="DK402" i="4"/>
  <c r="DK400" i="4"/>
  <c r="DK398" i="4"/>
  <c r="DK396" i="4"/>
  <c r="DK394" i="4"/>
  <c r="DK392" i="4"/>
  <c r="DK390" i="4"/>
  <c r="DK388" i="4"/>
  <c r="DK386" i="4"/>
  <c r="DK384" i="4"/>
  <c r="DK381" i="4"/>
  <c r="DK379" i="4"/>
  <c r="DK377" i="4"/>
  <c r="DK375" i="4"/>
  <c r="DK373" i="4"/>
  <c r="DK371" i="4"/>
  <c r="DK369" i="4"/>
  <c r="DK367" i="4"/>
  <c r="DK365" i="4"/>
  <c r="DK363" i="4"/>
  <c r="DK361" i="4"/>
  <c r="DK359" i="4"/>
  <c r="DK357" i="4"/>
  <c r="DK355" i="4"/>
  <c r="DK353" i="4"/>
  <c r="DK351" i="4"/>
  <c r="DK349" i="4"/>
  <c r="DK347" i="4"/>
  <c r="DK345" i="4"/>
  <c r="DK405" i="4"/>
  <c r="DK389" i="4"/>
  <c r="DK372" i="4"/>
  <c r="DK356" i="4"/>
  <c r="DK342" i="4"/>
  <c r="DK334" i="4"/>
  <c r="DK326" i="4"/>
  <c r="DK318" i="4"/>
  <c r="DK310" i="4"/>
  <c r="DK302" i="4"/>
  <c r="DK294" i="4"/>
  <c r="DK286" i="4"/>
  <c r="DK278" i="4"/>
  <c r="DK270" i="4"/>
  <c r="DK262" i="4"/>
  <c r="DK260" i="4"/>
  <c r="DK258" i="4"/>
  <c r="DK256" i="4"/>
  <c r="DK254" i="4"/>
  <c r="DK252" i="4"/>
  <c r="DK250" i="4"/>
  <c r="DK248" i="4"/>
  <c r="DK246" i="4"/>
  <c r="DK244" i="4"/>
  <c r="DK242" i="4"/>
  <c r="DK240" i="4"/>
  <c r="DK238" i="4"/>
  <c r="DK236" i="4"/>
  <c r="DK234" i="4"/>
  <c r="DK232" i="4"/>
  <c r="DK230" i="4"/>
  <c r="DK228" i="4"/>
  <c r="DK226" i="4"/>
  <c r="DK224" i="4"/>
  <c r="DK222" i="4"/>
  <c r="DK220" i="4"/>
  <c r="DK218" i="4"/>
  <c r="DK216" i="4"/>
  <c r="DK214" i="4"/>
  <c r="DK212" i="4"/>
  <c r="DK210" i="4"/>
  <c r="DK208" i="4"/>
  <c r="DK206" i="4"/>
  <c r="DK204" i="4"/>
  <c r="DK202" i="4"/>
  <c r="DK200" i="4"/>
  <c r="DK198" i="4"/>
  <c r="DK196" i="4"/>
  <c r="DK194" i="4"/>
  <c r="DK192" i="4"/>
  <c r="DK190" i="4"/>
  <c r="DK188" i="4"/>
  <c r="DK186" i="4"/>
  <c r="DK184" i="4"/>
  <c r="DK182" i="4"/>
  <c r="DK180" i="4"/>
  <c r="DK178" i="4"/>
  <c r="DK176" i="4"/>
  <c r="DK174" i="4"/>
  <c r="DK172" i="4"/>
  <c r="DK170" i="4"/>
  <c r="DK168" i="4"/>
  <c r="DK166" i="4"/>
  <c r="DK164" i="4"/>
  <c r="DK162" i="4"/>
  <c r="DK160" i="4"/>
  <c r="DK158" i="4"/>
  <c r="DK156" i="4"/>
  <c r="DK154" i="4"/>
  <c r="DK152" i="4"/>
  <c r="DK150" i="4"/>
  <c r="DK148" i="4"/>
  <c r="DK146" i="4"/>
  <c r="DK399" i="4"/>
  <c r="DK383" i="4"/>
  <c r="DK366" i="4"/>
  <c r="DK350" i="4"/>
  <c r="DK339" i="4"/>
  <c r="DK331" i="4"/>
  <c r="DK323" i="4"/>
  <c r="DK315" i="4"/>
  <c r="DK307" i="4"/>
  <c r="DK299" i="4"/>
  <c r="DK291" i="4"/>
  <c r="DK283" i="4"/>
  <c r="DK275" i="4"/>
  <c r="DK267" i="4"/>
  <c r="DK397" i="4"/>
  <c r="DK380" i="4"/>
  <c r="DK364" i="4"/>
  <c r="DK348" i="4"/>
  <c r="DK338" i="4"/>
  <c r="DK330" i="4"/>
  <c r="DK322" i="4"/>
  <c r="DK314" i="4"/>
  <c r="DK306" i="4"/>
  <c r="DK298" i="4"/>
  <c r="DK290" i="4"/>
  <c r="DK282" i="4"/>
  <c r="DK274" i="4"/>
  <c r="DK266" i="4"/>
  <c r="DK261" i="4"/>
  <c r="DK259" i="4"/>
  <c r="DK257" i="4"/>
  <c r="DK255" i="4"/>
  <c r="DK253" i="4"/>
  <c r="DK251" i="4"/>
  <c r="DK249" i="4"/>
  <c r="DK247" i="4"/>
  <c r="DK245" i="4"/>
  <c r="DK243" i="4"/>
  <c r="DK241" i="4"/>
  <c r="DK239" i="4"/>
  <c r="DK237" i="4"/>
  <c r="DK235" i="4"/>
  <c r="DK233" i="4"/>
  <c r="DK231" i="4"/>
  <c r="DK229" i="4"/>
  <c r="DK227" i="4"/>
  <c r="DK225" i="4"/>
  <c r="DK223" i="4"/>
  <c r="DK221" i="4"/>
  <c r="DK219" i="4"/>
  <c r="DK217" i="4"/>
  <c r="DK215" i="4"/>
  <c r="DK213" i="4"/>
  <c r="DK211" i="4"/>
  <c r="DK209" i="4"/>
  <c r="DK207" i="4"/>
  <c r="DK205" i="4"/>
  <c r="DK203" i="4"/>
  <c r="DK201" i="4"/>
  <c r="DK199" i="4"/>
  <c r="DK197" i="4"/>
  <c r="DK195" i="4"/>
  <c r="DK193" i="4"/>
  <c r="DK191" i="4"/>
  <c r="DK189" i="4"/>
  <c r="DK187" i="4"/>
  <c r="DK185" i="4"/>
  <c r="DK183" i="4"/>
  <c r="DK181" i="4"/>
  <c r="DK179" i="4"/>
  <c r="DK177" i="4"/>
  <c r="DK175" i="4"/>
  <c r="DK173" i="4"/>
  <c r="DK171" i="4"/>
  <c r="DK169" i="4"/>
  <c r="DK167" i="4"/>
  <c r="DK165" i="4"/>
  <c r="DK163" i="4"/>
  <c r="DK161" i="4"/>
  <c r="DK159" i="4"/>
  <c r="DK157" i="4"/>
  <c r="DK155" i="4"/>
  <c r="DK153" i="4"/>
  <c r="DK7" i="4"/>
  <c r="DK9" i="4"/>
  <c r="DK11" i="4"/>
  <c r="DK13" i="4"/>
  <c r="DK15" i="4"/>
  <c r="DK17" i="4"/>
  <c r="DK19" i="4"/>
  <c r="DK21" i="4"/>
  <c r="DK23" i="4"/>
  <c r="DK25" i="4"/>
  <c r="DK27" i="4"/>
  <c r="DK29" i="4"/>
  <c r="DK31" i="4"/>
  <c r="DK33" i="4"/>
  <c r="DK35" i="4"/>
  <c r="DK37" i="4"/>
  <c r="DK39" i="4"/>
  <c r="DK41" i="4"/>
  <c r="DK43" i="4"/>
  <c r="DK45" i="4"/>
  <c r="DK47" i="4"/>
  <c r="DK49" i="4"/>
  <c r="DK51" i="4"/>
  <c r="DK53" i="4"/>
  <c r="DK55" i="4"/>
  <c r="DK57" i="4"/>
  <c r="DK59" i="4"/>
  <c r="DK61" i="4"/>
  <c r="DK63" i="4"/>
  <c r="DK65" i="4"/>
  <c r="DK67" i="4"/>
  <c r="DK69" i="4"/>
  <c r="DK71" i="4"/>
  <c r="DK73" i="4"/>
  <c r="DK75" i="4"/>
  <c r="DK77" i="4"/>
  <c r="DK79" i="4"/>
  <c r="DK81" i="4"/>
  <c r="DK83" i="4"/>
  <c r="DK85" i="4"/>
  <c r="DK87" i="4"/>
  <c r="DK89" i="4"/>
  <c r="DK91" i="4"/>
  <c r="DK93" i="4"/>
  <c r="DK95" i="4"/>
  <c r="DK97" i="4"/>
  <c r="DK99" i="4"/>
  <c r="DK101" i="4"/>
  <c r="DK103" i="4"/>
  <c r="DK105" i="4"/>
  <c r="DK107" i="4"/>
  <c r="DK109" i="4"/>
  <c r="DK111" i="4"/>
  <c r="DK113" i="4"/>
  <c r="DK115" i="4"/>
  <c r="DK117" i="4"/>
  <c r="DK119" i="4"/>
  <c r="DK121" i="4"/>
  <c r="DK123" i="4"/>
  <c r="DK126" i="4"/>
  <c r="DK128" i="4"/>
  <c r="DK130" i="4"/>
  <c r="DK132" i="4"/>
  <c r="DK134" i="4"/>
  <c r="DK136" i="4"/>
  <c r="DK138" i="4"/>
  <c r="DK140" i="4"/>
  <c r="DK142" i="4"/>
  <c r="DK144" i="4"/>
  <c r="DK147" i="4"/>
  <c r="DK276" i="4"/>
  <c r="DK277" i="4"/>
  <c r="DK288" i="4"/>
  <c r="DK308" i="4"/>
  <c r="DK309" i="4"/>
  <c r="DK320" i="4"/>
  <c r="DK340" i="4"/>
  <c r="DK341" i="4"/>
  <c r="DK352" i="4"/>
  <c r="DK362" i="4"/>
  <c r="DK376" i="4"/>
  <c r="DK391" i="4"/>
  <c r="DL3" i="4"/>
  <c r="DW3" i="4"/>
  <c r="B5" i="5"/>
  <c r="B6" i="5" s="1"/>
  <c r="B7" i="5" s="1"/>
  <c r="EU5" i="4"/>
  <c r="EV4" i="4"/>
  <c r="EW4" i="4" s="1"/>
  <c r="EX4" i="4" s="1"/>
  <c r="EY4" i="4" s="1"/>
  <c r="EZ4" i="4" s="1"/>
  <c r="FA4" i="4" s="1"/>
  <c r="FB4" i="4" s="1"/>
  <c r="FC4" i="4" s="1"/>
  <c r="FD4" i="4" s="1"/>
  <c r="FE4" i="4" s="1"/>
  <c r="FF4" i="4" s="1"/>
  <c r="FG3" i="4"/>
  <c r="FS3" i="4" s="1"/>
  <c r="FS5" i="4" s="1"/>
  <c r="EV3" i="4"/>
  <c r="EV5" i="4" s="1"/>
  <c r="BY5" i="4"/>
  <c r="BZ4" i="4"/>
  <c r="CK3" i="4"/>
  <c r="CK5" i="4" s="1"/>
  <c r="BZ3" i="4"/>
  <c r="CL3" i="4" s="1"/>
  <c r="CK2" i="4"/>
  <c r="CW2" i="4" s="1"/>
  <c r="AN5" i="4"/>
  <c r="AN124" i="4" s="1"/>
  <c r="AO4" i="4"/>
  <c r="AZ3" i="4"/>
  <c r="AZ5" i="4" s="1"/>
  <c r="AZ124" i="4" s="1"/>
  <c r="AO3" i="4"/>
  <c r="AP3" i="4" s="1"/>
  <c r="BL2" i="4"/>
  <c r="O2" i="4"/>
  <c r="AA2" i="4" s="1"/>
  <c r="O3" i="4"/>
  <c r="C5" i="4"/>
  <c r="D3" i="4"/>
  <c r="D4" i="4"/>
  <c r="B2059" i="2" l="1"/>
  <c r="B2110" i="2"/>
  <c r="B2003" i="2"/>
  <c r="B2085" i="2"/>
  <c r="B2001" i="2"/>
  <c r="B2049" i="2"/>
  <c r="B2040" i="2"/>
  <c r="B2024" i="2"/>
  <c r="B2061" i="2"/>
  <c r="A1992" i="2"/>
  <c r="B2036" i="2"/>
  <c r="B2079" i="2"/>
  <c r="B2093" i="2"/>
  <c r="B2039" i="2"/>
  <c r="B2007" i="2"/>
  <c r="B2052" i="2"/>
  <c r="B2020" i="2"/>
  <c r="B2014" i="2"/>
  <c r="B2033" i="2"/>
  <c r="B2017" i="2"/>
  <c r="B2008" i="2"/>
  <c r="B2037" i="2"/>
  <c r="B2141" i="2"/>
  <c r="B2055" i="2"/>
  <c r="B2023" i="2"/>
  <c r="B2051" i="2"/>
  <c r="B2027" i="2"/>
  <c r="B2370" i="2"/>
  <c r="B2077" i="2"/>
  <c r="B2057" i="2"/>
  <c r="C2271" i="2"/>
  <c r="A2004" i="2"/>
  <c r="A2079" i="2" s="1"/>
  <c r="A2154" i="2" s="1"/>
  <c r="A2229" i="2" s="1"/>
  <c r="A2304" i="2" s="1"/>
  <c r="A2379" i="2" s="1"/>
  <c r="A2454" i="2" s="1"/>
  <c r="A2529" i="2" s="1"/>
  <c r="A2604" i="2" s="1"/>
  <c r="A2035" i="2"/>
  <c r="A2019" i="2"/>
  <c r="A2094" i="2" s="1"/>
  <c r="A2169" i="2" s="1"/>
  <c r="A2244" i="2" s="1"/>
  <c r="A2319" i="2" s="1"/>
  <c r="A2394" i="2" s="1"/>
  <c r="A2469" i="2" s="1"/>
  <c r="A2544" i="2" s="1"/>
  <c r="A2619" i="2" s="1"/>
  <c r="B2013" i="2"/>
  <c r="B2213" i="2"/>
  <c r="B2031" i="2"/>
  <c r="B1999" i="2"/>
  <c r="B2044" i="2"/>
  <c r="B2012" i="2"/>
  <c r="B2058" i="2"/>
  <c r="B2006" i="2"/>
  <c r="B2069" i="2"/>
  <c r="B2065" i="2"/>
  <c r="C2030" i="2"/>
  <c r="B2048" i="2"/>
  <c r="B2053" i="2"/>
  <c r="B2176" i="2"/>
  <c r="A2496" i="2"/>
  <c r="B2094" i="2"/>
  <c r="B2214" i="2"/>
  <c r="C2054" i="2"/>
  <c r="B2016" i="2"/>
  <c r="B2000" i="2"/>
  <c r="B2029" i="2"/>
  <c r="B2005" i="2"/>
  <c r="B1998" i="2"/>
  <c r="B2109" i="2"/>
  <c r="C2062" i="2"/>
  <c r="B2041" i="2"/>
  <c r="B2032" i="2"/>
  <c r="A2512" i="2"/>
  <c r="B2043" i="2"/>
  <c r="B2086" i="2"/>
  <c r="B2206" i="2"/>
  <c r="B2025" i="2"/>
  <c r="B2009" i="2"/>
  <c r="A2070" i="2"/>
  <c r="B2125" i="2"/>
  <c r="B2045" i="2"/>
  <c r="B2117" i="2"/>
  <c r="B2122" i="2"/>
  <c r="B2015" i="2"/>
  <c r="B2060" i="2"/>
  <c r="B2028" i="2"/>
  <c r="B1996" i="2"/>
  <c r="B2022" i="2"/>
  <c r="C2113" i="2"/>
  <c r="B1993" i="2"/>
  <c r="B1992" i="2"/>
  <c r="B2021" i="2"/>
  <c r="B1997" i="2"/>
  <c r="C84" i="4"/>
  <c r="C124" i="4"/>
  <c r="DM4" i="4"/>
  <c r="DM124" i="4" s="1"/>
  <c r="DL410" i="4"/>
  <c r="DL399" i="4"/>
  <c r="DL394" i="4"/>
  <c r="DL383" i="4"/>
  <c r="DL377" i="4"/>
  <c r="DL366" i="4"/>
  <c r="DL361" i="4"/>
  <c r="DL350" i="4"/>
  <c r="DL345" i="4"/>
  <c r="DL339" i="4"/>
  <c r="DL331" i="4"/>
  <c r="DL323" i="4"/>
  <c r="DL315" i="4"/>
  <c r="DL307" i="4"/>
  <c r="DL299" i="4"/>
  <c r="DL291" i="4"/>
  <c r="DL283" i="4"/>
  <c r="DL275" i="4"/>
  <c r="DL267" i="4"/>
  <c r="DL409" i="4"/>
  <c r="DL404" i="4"/>
  <c r="DL393" i="4"/>
  <c r="DL388" i="4"/>
  <c r="DL376" i="4"/>
  <c r="DL371" i="4"/>
  <c r="DL360" i="4"/>
  <c r="DL355" i="4"/>
  <c r="DL344" i="4"/>
  <c r="DL336" i="4"/>
  <c r="DL328" i="4"/>
  <c r="DL320" i="4"/>
  <c r="DL312" i="4"/>
  <c r="DL304" i="4"/>
  <c r="DL296" i="4"/>
  <c r="DL288" i="4"/>
  <c r="DL280" i="4"/>
  <c r="DL272" i="4"/>
  <c r="DL264" i="4"/>
  <c r="DL407" i="4"/>
  <c r="DL402" i="4"/>
  <c r="DL391" i="4"/>
  <c r="DL386" i="4"/>
  <c r="DL374" i="4"/>
  <c r="DL369" i="4"/>
  <c r="DL358" i="4"/>
  <c r="DL353" i="4"/>
  <c r="DL343" i="4"/>
  <c r="DL335" i="4"/>
  <c r="DL327" i="4"/>
  <c r="DL319" i="4"/>
  <c r="DL311" i="4"/>
  <c r="DL303" i="4"/>
  <c r="DL295" i="4"/>
  <c r="DL287" i="4"/>
  <c r="DL279" i="4"/>
  <c r="DL271" i="4"/>
  <c r="DL263" i="4"/>
  <c r="DL405" i="4"/>
  <c r="DL400" i="4"/>
  <c r="DL396" i="4"/>
  <c r="DL362" i="4"/>
  <c r="DL352" i="4"/>
  <c r="DL341" i="4"/>
  <c r="DL340" i="4"/>
  <c r="DL330" i="4"/>
  <c r="DL309" i="4"/>
  <c r="DL308" i="4"/>
  <c r="DL298" i="4"/>
  <c r="DL277" i="4"/>
  <c r="DL276" i="4"/>
  <c r="DL266" i="4"/>
  <c r="DL237" i="4"/>
  <c r="DL229" i="4"/>
  <c r="DL221" i="4"/>
  <c r="DL213" i="4"/>
  <c r="DL205" i="4"/>
  <c r="DL197" i="4"/>
  <c r="DL189" i="4"/>
  <c r="DL181" i="4"/>
  <c r="DL173" i="4"/>
  <c r="DL165" i="4"/>
  <c r="DL157" i="4"/>
  <c r="DL147" i="4"/>
  <c r="DL144" i="4"/>
  <c r="DL142" i="4"/>
  <c r="DL140" i="4"/>
  <c r="DL138" i="4"/>
  <c r="DL136" i="4"/>
  <c r="DL134" i="4"/>
  <c r="DL132" i="4"/>
  <c r="DL130" i="4"/>
  <c r="DL128" i="4"/>
  <c r="DL126" i="4"/>
  <c r="DL123" i="4"/>
  <c r="DL121" i="4"/>
  <c r="DL119" i="4"/>
  <c r="DL117" i="4"/>
  <c r="DL115" i="4"/>
  <c r="DL113" i="4"/>
  <c r="DL111" i="4"/>
  <c r="DL109" i="4"/>
  <c r="DL107" i="4"/>
  <c r="DL105" i="4"/>
  <c r="DL103" i="4"/>
  <c r="DL101" i="4"/>
  <c r="DL99" i="4"/>
  <c r="DL97" i="4"/>
  <c r="DL95" i="4"/>
  <c r="DL93" i="4"/>
  <c r="DL91" i="4"/>
  <c r="DL89" i="4"/>
  <c r="DL87" i="4"/>
  <c r="DL85" i="4"/>
  <c r="DL83" i="4"/>
  <c r="DL81" i="4"/>
  <c r="DL79" i="4"/>
  <c r="DL77" i="4"/>
  <c r="DL75" i="4"/>
  <c r="DL73" i="4"/>
  <c r="DL71" i="4"/>
  <c r="DL69" i="4"/>
  <c r="DL67" i="4"/>
  <c r="DL65" i="4"/>
  <c r="DL63" i="4"/>
  <c r="DL61" i="4"/>
  <c r="DL59" i="4"/>
  <c r="DL57" i="4"/>
  <c r="DL55" i="4"/>
  <c r="DL53" i="4"/>
  <c r="DL51" i="4"/>
  <c r="DL49" i="4"/>
  <c r="DL47" i="4"/>
  <c r="DL45" i="4"/>
  <c r="DL43" i="4"/>
  <c r="DL41" i="4"/>
  <c r="DL39" i="4"/>
  <c r="DL37" i="4"/>
  <c r="DL35" i="4"/>
  <c r="DL33" i="4"/>
  <c r="DL31" i="4"/>
  <c r="DL29" i="4"/>
  <c r="DL27" i="4"/>
  <c r="DL25" i="4"/>
  <c r="DL23" i="4"/>
  <c r="DL21" i="4"/>
  <c r="DL19" i="4"/>
  <c r="DL17" i="4"/>
  <c r="DL15" i="4"/>
  <c r="DL13" i="4"/>
  <c r="DL11" i="4"/>
  <c r="DL9" i="4"/>
  <c r="DL7" i="4"/>
  <c r="DL411" i="4"/>
  <c r="DL401" i="4"/>
  <c r="DL387" i="4"/>
  <c r="DL381" i="4"/>
  <c r="DL357" i="4"/>
  <c r="DL348" i="4"/>
  <c r="DL342" i="4"/>
  <c r="DL321" i="4"/>
  <c r="DL310" i="4"/>
  <c r="DL289" i="4"/>
  <c r="DL278" i="4"/>
  <c r="DL236" i="4"/>
  <c r="DL228" i="4"/>
  <c r="DL220" i="4"/>
  <c r="DL212" i="4"/>
  <c r="DL204" i="4"/>
  <c r="DL196" i="4"/>
  <c r="DL188" i="4"/>
  <c r="DL180" i="4"/>
  <c r="DL172" i="4"/>
  <c r="DL164" i="4"/>
  <c r="DL156" i="4"/>
  <c r="DL150" i="4"/>
  <c r="DL163" i="4"/>
  <c r="DL155" i="4"/>
  <c r="DL406" i="4"/>
  <c r="DL397" i="4"/>
  <c r="DL392" i="4"/>
  <c r="DL372" i="4"/>
  <c r="DL367" i="4"/>
  <c r="DL363" i="4"/>
  <c r="DL333" i="4"/>
  <c r="DL332" i="4"/>
  <c r="DL322" i="4"/>
  <c r="DL301" i="4"/>
  <c r="DL300" i="4"/>
  <c r="DL290" i="4"/>
  <c r="DL269" i="4"/>
  <c r="DL268" i="4"/>
  <c r="DL235" i="4"/>
  <c r="DL227" i="4"/>
  <c r="DL219" i="4"/>
  <c r="DL211" i="4"/>
  <c r="DL203" i="4"/>
  <c r="DL195" i="4"/>
  <c r="DL187" i="4"/>
  <c r="DL179" i="4"/>
  <c r="DL171" i="4"/>
  <c r="DL412" i="4"/>
  <c r="DL378" i="4"/>
  <c r="DL368" i="4"/>
  <c r="DL354" i="4"/>
  <c r="DL349" i="4"/>
  <c r="DL334" i="4"/>
  <c r="DL313" i="4"/>
  <c r="DL302" i="4"/>
  <c r="DL281" i="4"/>
  <c r="DL270" i="4"/>
  <c r="DL234" i="4"/>
  <c r="DL226" i="4"/>
  <c r="DL218" i="4"/>
  <c r="DL210" i="4"/>
  <c r="DL202" i="4"/>
  <c r="DL194" i="4"/>
  <c r="DL186" i="4"/>
  <c r="DL178" i="4"/>
  <c r="DL170" i="4"/>
  <c r="DL162" i="4"/>
  <c r="DL154" i="4"/>
  <c r="DL149" i="4"/>
  <c r="DL146" i="4"/>
  <c r="DL408" i="4"/>
  <c r="DL389" i="4"/>
  <c r="DL384" i="4"/>
  <c r="DL379" i="4"/>
  <c r="DL346" i="4"/>
  <c r="DL337" i="4"/>
  <c r="DL326" i="4"/>
  <c r="DL305" i="4"/>
  <c r="DL294" i="4"/>
  <c r="DL273" i="4"/>
  <c r="DL262" i="4"/>
  <c r="DL261" i="4"/>
  <c r="DL260" i="4"/>
  <c r="DL259" i="4"/>
  <c r="DL258" i="4"/>
  <c r="DL257" i="4"/>
  <c r="DL256" i="4"/>
  <c r="DL255" i="4"/>
  <c r="DL254" i="4"/>
  <c r="DL253" i="4"/>
  <c r="DL252" i="4"/>
  <c r="DL251" i="4"/>
  <c r="DL250" i="4"/>
  <c r="DL249" i="4"/>
  <c r="DL248" i="4"/>
  <c r="DL247" i="4"/>
  <c r="DL246" i="4"/>
  <c r="DL245" i="4"/>
  <c r="DL244" i="4"/>
  <c r="DL243" i="4"/>
  <c r="DL242" i="4"/>
  <c r="DL241" i="4"/>
  <c r="DL240" i="4"/>
  <c r="DL232" i="4"/>
  <c r="DL224" i="4"/>
  <c r="DL216" i="4"/>
  <c r="DL208" i="4"/>
  <c r="DL200" i="4"/>
  <c r="DL192" i="4"/>
  <c r="DL184" i="4"/>
  <c r="DL176" i="4"/>
  <c r="DL168" i="4"/>
  <c r="DL160" i="4"/>
  <c r="DL152" i="4"/>
  <c r="DL145" i="4"/>
  <c r="DL395" i="4"/>
  <c r="DL385" i="4"/>
  <c r="DL370" i="4"/>
  <c r="DL365" i="4"/>
  <c r="DL338" i="4"/>
  <c r="DL317" i="4"/>
  <c r="DL316" i="4"/>
  <c r="DL306" i="4"/>
  <c r="DL285" i="4"/>
  <c r="DL284" i="4"/>
  <c r="DL274" i="4"/>
  <c r="DL239" i="4"/>
  <c r="DL231" i="4"/>
  <c r="DL223" i="4"/>
  <c r="DL215" i="4"/>
  <c r="DL207" i="4"/>
  <c r="DL199" i="4"/>
  <c r="DL191" i="4"/>
  <c r="DL183" i="4"/>
  <c r="DL175" i="4"/>
  <c r="DL167" i="4"/>
  <c r="DL159" i="4"/>
  <c r="DL151" i="4"/>
  <c r="DL148" i="4"/>
  <c r="DL390" i="4"/>
  <c r="DL380" i="4"/>
  <c r="DL375" i="4"/>
  <c r="DL356" i="4"/>
  <c r="DL351" i="4"/>
  <c r="DL347" i="4"/>
  <c r="DL329" i="4"/>
  <c r="DL318" i="4"/>
  <c r="DL297" i="4"/>
  <c r="DL286" i="4"/>
  <c r="DL265" i="4"/>
  <c r="DL238" i="4"/>
  <c r="DL230" i="4"/>
  <c r="DL222" i="4"/>
  <c r="DL214" i="4"/>
  <c r="DL206" i="4"/>
  <c r="DL198" i="4"/>
  <c r="DL190" i="4"/>
  <c r="DL182" i="4"/>
  <c r="DL174" i="4"/>
  <c r="DL166" i="4"/>
  <c r="DL158" i="4"/>
  <c r="DL324" i="4"/>
  <c r="DL233" i="4"/>
  <c r="DL225" i="4"/>
  <c r="DL217" i="4"/>
  <c r="DL209" i="4"/>
  <c r="DL201" i="4"/>
  <c r="DL193" i="4"/>
  <c r="DL185" i="4"/>
  <c r="DL177" i="4"/>
  <c r="DL169" i="4"/>
  <c r="DL161" i="4"/>
  <c r="DL153" i="4"/>
  <c r="DL143" i="4"/>
  <c r="DL127" i="4"/>
  <c r="DL110" i="4"/>
  <c r="DL94" i="4"/>
  <c r="DL82" i="4"/>
  <c r="DL74" i="4"/>
  <c r="DL66" i="4"/>
  <c r="DL54" i="4"/>
  <c r="DL38" i="4"/>
  <c r="DL22" i="4"/>
  <c r="DL14" i="4"/>
  <c r="DL373" i="4"/>
  <c r="DL133" i="4"/>
  <c r="DL116" i="4"/>
  <c r="DL100" i="4"/>
  <c r="DL52" i="4"/>
  <c r="DL36" i="4"/>
  <c r="DL20" i="4"/>
  <c r="DL8" i="4"/>
  <c r="DL359" i="4"/>
  <c r="DL293" i="4"/>
  <c r="DL129" i="4"/>
  <c r="DL112" i="4"/>
  <c r="DL96" i="4"/>
  <c r="DL48" i="4"/>
  <c r="DL32" i="4"/>
  <c r="DL364" i="4"/>
  <c r="DL282" i="4"/>
  <c r="DL139" i="4"/>
  <c r="DL122" i="4"/>
  <c r="DL106" i="4"/>
  <c r="DL90" i="4"/>
  <c r="DL84" i="4"/>
  <c r="DL76" i="4"/>
  <c r="DL68" i="4"/>
  <c r="DL50" i="4"/>
  <c r="DL34" i="4"/>
  <c r="DL18" i="4"/>
  <c r="DL12" i="4"/>
  <c r="DL40" i="4"/>
  <c r="DL56" i="4"/>
  <c r="DL24" i="4"/>
  <c r="DL135" i="4"/>
  <c r="DL118" i="4"/>
  <c r="DL102" i="4"/>
  <c r="DL86" i="4"/>
  <c r="DL78" i="4"/>
  <c r="DL70" i="4"/>
  <c r="DL62" i="4"/>
  <c r="DL46" i="4"/>
  <c r="DL30" i="4"/>
  <c r="DL6" i="4"/>
  <c r="DL137" i="4"/>
  <c r="DL120" i="4"/>
  <c r="DL104" i="4"/>
  <c r="DL88" i="4"/>
  <c r="DL314" i="4"/>
  <c r="DL292" i="4"/>
  <c r="DL141" i="4"/>
  <c r="DL125" i="4"/>
  <c r="DL108" i="4"/>
  <c r="DL92" i="4"/>
  <c r="DL60" i="4"/>
  <c r="DL44" i="4"/>
  <c r="DL28" i="4"/>
  <c r="DL16" i="4"/>
  <c r="DL131" i="4"/>
  <c r="DL114" i="4"/>
  <c r="DL72" i="4"/>
  <c r="DL58" i="4"/>
  <c r="DL42" i="4"/>
  <c r="DL26" i="4"/>
  <c r="DL10" i="4"/>
  <c r="DL403" i="4"/>
  <c r="DL398" i="4"/>
  <c r="DL325" i="4"/>
  <c r="DL98" i="4"/>
  <c r="DL80" i="4"/>
  <c r="DL64" i="4"/>
  <c r="DL5" i="4"/>
  <c r="DX3" i="4"/>
  <c r="DM3" i="4"/>
  <c r="EI3" i="4"/>
  <c r="EI5" i="4" s="1"/>
  <c r="DW5" i="4"/>
  <c r="B8" i="5"/>
  <c r="C89" i="4"/>
  <c r="FG5" i="4"/>
  <c r="EW3" i="4"/>
  <c r="EW5" i="4" s="1"/>
  <c r="FH3" i="4"/>
  <c r="C88" i="4"/>
  <c r="C91" i="4"/>
  <c r="E4" i="4"/>
  <c r="E3" i="4"/>
  <c r="Q3" i="4" s="1"/>
  <c r="P3" i="4"/>
  <c r="C90" i="4"/>
  <c r="C404" i="4"/>
  <c r="C388" i="4"/>
  <c r="C373" i="4"/>
  <c r="C355" i="4"/>
  <c r="C349" i="4"/>
  <c r="C341" i="4"/>
  <c r="C333" i="4"/>
  <c r="C323" i="4"/>
  <c r="C313" i="4"/>
  <c r="C305" i="4"/>
  <c r="C303" i="4"/>
  <c r="C299" i="4"/>
  <c r="C295" i="4"/>
  <c r="C293" i="4"/>
  <c r="C291" i="4"/>
  <c r="C289" i="4"/>
  <c r="C285" i="4"/>
  <c r="C283" i="4"/>
  <c r="C281" i="4"/>
  <c r="C279" i="4"/>
  <c r="C277" i="4"/>
  <c r="C275" i="4"/>
  <c r="C273" i="4"/>
  <c r="C271" i="4"/>
  <c r="C269" i="4"/>
  <c r="C267" i="4"/>
  <c r="C265" i="4"/>
  <c r="C263" i="4"/>
  <c r="C261" i="4"/>
  <c r="C259" i="4"/>
  <c r="C257" i="4"/>
  <c r="C255" i="4"/>
  <c r="C253" i="4"/>
  <c r="C251" i="4"/>
  <c r="C249" i="4"/>
  <c r="C247" i="4"/>
  <c r="C245" i="4"/>
  <c r="C243" i="4"/>
  <c r="C241" i="4"/>
  <c r="C239" i="4"/>
  <c r="C237" i="4"/>
  <c r="C235" i="4"/>
  <c r="C233" i="4"/>
  <c r="C231" i="4"/>
  <c r="C229" i="4"/>
  <c r="C227" i="4"/>
  <c r="C225" i="4"/>
  <c r="C223" i="4"/>
  <c r="C221" i="4"/>
  <c r="C219" i="4"/>
  <c r="C217" i="4"/>
  <c r="C215" i="4"/>
  <c r="C213" i="4"/>
  <c r="C211" i="4"/>
  <c r="C209" i="4"/>
  <c r="C207" i="4"/>
  <c r="C205" i="4"/>
  <c r="C203" i="4"/>
  <c r="C201" i="4"/>
  <c r="C199" i="4"/>
  <c r="C197" i="4"/>
  <c r="C195" i="4"/>
  <c r="C193" i="4"/>
  <c r="C191" i="4"/>
  <c r="C189" i="4"/>
  <c r="C187" i="4"/>
  <c r="C185" i="4"/>
  <c r="C183" i="4"/>
  <c r="C181" i="4"/>
  <c r="C179" i="4"/>
  <c r="C177" i="4"/>
  <c r="C175" i="4"/>
  <c r="C173" i="4"/>
  <c r="C171" i="4"/>
  <c r="C169" i="4"/>
  <c r="C167" i="4"/>
  <c r="C165" i="4"/>
  <c r="C163" i="4"/>
  <c r="C161" i="4"/>
  <c r="C159" i="4"/>
  <c r="C157" i="4"/>
  <c r="C155" i="4"/>
  <c r="C153" i="4"/>
  <c r="C151" i="4"/>
  <c r="C149" i="4"/>
  <c r="C147" i="4"/>
  <c r="C145" i="4"/>
  <c r="C143" i="4"/>
  <c r="C141" i="4"/>
  <c r="C139" i="4"/>
  <c r="C137" i="4"/>
  <c r="C135" i="4"/>
  <c r="C133" i="4"/>
  <c r="C131" i="4"/>
  <c r="C129" i="4"/>
  <c r="C127" i="4"/>
  <c r="C125" i="4"/>
  <c r="C122" i="4"/>
  <c r="C120" i="4"/>
  <c r="C118" i="4"/>
  <c r="C116" i="4"/>
  <c r="C114" i="4"/>
  <c r="C112" i="4"/>
  <c r="C110" i="4"/>
  <c r="C108" i="4"/>
  <c r="C106" i="4"/>
  <c r="C104" i="4"/>
  <c r="C102" i="4"/>
  <c r="C100" i="4"/>
  <c r="C98" i="4"/>
  <c r="C96" i="4"/>
  <c r="C94" i="4"/>
  <c r="AA3" i="4"/>
  <c r="AA5" i="4" s="1"/>
  <c r="O5" i="4"/>
  <c r="O124" i="4" s="1"/>
  <c r="C408" i="4"/>
  <c r="C402" i="4"/>
  <c r="C398" i="4"/>
  <c r="C394" i="4"/>
  <c r="C386" i="4"/>
  <c r="C381" i="4"/>
  <c r="C379" i="4"/>
  <c r="C375" i="4"/>
  <c r="C371" i="4"/>
  <c r="C367" i="4"/>
  <c r="C363" i="4"/>
  <c r="C359" i="4"/>
  <c r="C343" i="4"/>
  <c r="C329" i="4"/>
  <c r="C319" i="4"/>
  <c r="C309" i="4"/>
  <c r="C301" i="4"/>
  <c r="C297" i="4"/>
  <c r="C6" i="4"/>
  <c r="AZ412" i="4"/>
  <c r="AZ411" i="4"/>
  <c r="AZ410" i="4"/>
  <c r="AZ409" i="4"/>
  <c r="AZ408" i="4"/>
  <c r="AZ407" i="4"/>
  <c r="AZ406" i="4"/>
  <c r="AZ405" i="4"/>
  <c r="AZ404" i="4"/>
  <c r="AZ403" i="4"/>
  <c r="AZ402" i="4"/>
  <c r="AZ401" i="4"/>
  <c r="AZ400" i="4"/>
  <c r="AZ399" i="4"/>
  <c r="AZ398" i="4"/>
  <c r="AZ397" i="4"/>
  <c r="AZ396" i="4"/>
  <c r="AZ395" i="4"/>
  <c r="AZ394" i="4"/>
  <c r="AZ393" i="4"/>
  <c r="AZ392" i="4"/>
  <c r="AZ391" i="4"/>
  <c r="AZ390" i="4"/>
  <c r="AZ389" i="4"/>
  <c r="AZ388" i="4"/>
  <c r="AZ387" i="4"/>
  <c r="AZ386" i="4"/>
  <c r="AZ385" i="4"/>
  <c r="AZ384" i="4"/>
  <c r="AZ383" i="4"/>
  <c r="AZ381" i="4"/>
  <c r="AZ380" i="4"/>
  <c r="AZ379" i="4"/>
  <c r="AZ378" i="4"/>
  <c r="AZ377" i="4"/>
  <c r="AZ376" i="4"/>
  <c r="AZ375" i="4"/>
  <c r="AZ374" i="4"/>
  <c r="AZ373" i="4"/>
  <c r="AZ372" i="4"/>
  <c r="AZ371" i="4"/>
  <c r="AZ370" i="4"/>
  <c r="AZ369" i="4"/>
  <c r="AZ368" i="4"/>
  <c r="AZ367" i="4"/>
  <c r="AZ366" i="4"/>
  <c r="AZ365" i="4"/>
  <c r="AZ364" i="4"/>
  <c r="AZ363" i="4"/>
  <c r="AZ355" i="4"/>
  <c r="AZ352" i="4"/>
  <c r="AZ356" i="4"/>
  <c r="AZ357" i="4"/>
  <c r="AZ358" i="4"/>
  <c r="AZ359" i="4"/>
  <c r="AZ351" i="4"/>
  <c r="AZ350" i="4"/>
  <c r="AZ349" i="4"/>
  <c r="AZ348" i="4"/>
  <c r="AZ347" i="4"/>
  <c r="AZ346" i="4"/>
  <c r="AZ345" i="4"/>
  <c r="AZ344" i="4"/>
  <c r="AZ343" i="4"/>
  <c r="AZ342" i="4"/>
  <c r="AZ341" i="4"/>
  <c r="AZ340" i="4"/>
  <c r="AZ339" i="4"/>
  <c r="AZ338" i="4"/>
  <c r="AZ337" i="4"/>
  <c r="AZ336" i="4"/>
  <c r="AZ335" i="4"/>
  <c r="AZ334" i="4"/>
  <c r="AZ333" i="4"/>
  <c r="AZ332" i="4"/>
  <c r="AZ331" i="4"/>
  <c r="AZ330" i="4"/>
  <c r="AZ329" i="4"/>
  <c r="AZ328" i="4"/>
  <c r="AZ327" i="4"/>
  <c r="AZ326" i="4"/>
  <c r="AZ325" i="4"/>
  <c r="AZ324" i="4"/>
  <c r="AZ323" i="4"/>
  <c r="AZ322" i="4"/>
  <c r="AZ321" i="4"/>
  <c r="AZ320" i="4"/>
  <c r="AZ319" i="4"/>
  <c r="AZ318" i="4"/>
  <c r="AZ317" i="4"/>
  <c r="AZ316" i="4"/>
  <c r="AZ315" i="4"/>
  <c r="AZ314" i="4"/>
  <c r="AZ313" i="4"/>
  <c r="AZ312" i="4"/>
  <c r="AZ311" i="4"/>
  <c r="AZ310" i="4"/>
  <c r="AZ309" i="4"/>
  <c r="AZ308" i="4"/>
  <c r="AZ307" i="4"/>
  <c r="AZ306" i="4"/>
  <c r="AZ305" i="4"/>
  <c r="AZ304" i="4"/>
  <c r="AZ303" i="4"/>
  <c r="AZ302" i="4"/>
  <c r="AZ301" i="4"/>
  <c r="AZ300" i="4"/>
  <c r="AZ299" i="4"/>
  <c r="AZ298" i="4"/>
  <c r="AZ297" i="4"/>
  <c r="AZ296" i="4"/>
  <c r="AZ295" i="4"/>
  <c r="AZ294" i="4"/>
  <c r="AZ293" i="4"/>
  <c r="AZ292" i="4"/>
  <c r="AZ291" i="4"/>
  <c r="AZ290" i="4"/>
  <c r="AZ289" i="4"/>
  <c r="AZ288" i="4"/>
  <c r="AZ287" i="4"/>
  <c r="AZ286" i="4"/>
  <c r="AZ285" i="4"/>
  <c r="AZ284" i="4"/>
  <c r="AZ283" i="4"/>
  <c r="AZ282" i="4"/>
  <c r="AZ281" i="4"/>
  <c r="AZ280" i="4"/>
  <c r="AZ279" i="4"/>
  <c r="AZ278" i="4"/>
  <c r="AZ277" i="4"/>
  <c r="AZ276" i="4"/>
  <c r="AZ275" i="4"/>
  <c r="AZ274" i="4"/>
  <c r="AZ273" i="4"/>
  <c r="AZ272" i="4"/>
  <c r="AZ271" i="4"/>
  <c r="AZ270" i="4"/>
  <c r="AZ269" i="4"/>
  <c r="AZ268" i="4"/>
  <c r="AZ267" i="4"/>
  <c r="AZ266" i="4"/>
  <c r="AZ265" i="4"/>
  <c r="AZ264" i="4"/>
  <c r="AZ263" i="4"/>
  <c r="AZ262" i="4"/>
  <c r="AZ261" i="4"/>
  <c r="AZ260" i="4"/>
  <c r="AZ259" i="4"/>
  <c r="AZ258" i="4"/>
  <c r="AZ257" i="4"/>
  <c r="AZ360" i="4"/>
  <c r="AZ361" i="4"/>
  <c r="AZ353" i="4"/>
  <c r="AZ256" i="4"/>
  <c r="AZ255" i="4"/>
  <c r="AZ254" i="4"/>
  <c r="AZ253" i="4"/>
  <c r="AZ252" i="4"/>
  <c r="AZ251" i="4"/>
  <c r="AZ250" i="4"/>
  <c r="AZ249" i="4"/>
  <c r="AZ248" i="4"/>
  <c r="AZ247" i="4"/>
  <c r="AZ246" i="4"/>
  <c r="AZ245" i="4"/>
  <c r="AZ244" i="4"/>
  <c r="AZ243" i="4"/>
  <c r="AZ242" i="4"/>
  <c r="AZ241" i="4"/>
  <c r="AZ240" i="4"/>
  <c r="AZ239" i="4"/>
  <c r="AZ238" i="4"/>
  <c r="AZ237" i="4"/>
  <c r="AZ236" i="4"/>
  <c r="AZ235" i="4"/>
  <c r="AZ234" i="4"/>
  <c r="AZ233" i="4"/>
  <c r="AZ232" i="4"/>
  <c r="AZ231" i="4"/>
  <c r="AZ230" i="4"/>
  <c r="AZ229" i="4"/>
  <c r="AZ228" i="4"/>
  <c r="AZ227" i="4"/>
  <c r="AZ226" i="4"/>
  <c r="AZ225" i="4"/>
  <c r="AZ224" i="4"/>
  <c r="AZ223" i="4"/>
  <c r="AZ222" i="4"/>
  <c r="AZ221" i="4"/>
  <c r="AZ220" i="4"/>
  <c r="AZ219" i="4"/>
  <c r="AZ218" i="4"/>
  <c r="AZ217" i="4"/>
  <c r="AZ216" i="4"/>
  <c r="AZ215" i="4"/>
  <c r="AZ214" i="4"/>
  <c r="AZ213" i="4"/>
  <c r="AZ212" i="4"/>
  <c r="AZ211" i="4"/>
  <c r="AZ210" i="4"/>
  <c r="AZ209" i="4"/>
  <c r="AZ208" i="4"/>
  <c r="AZ207" i="4"/>
  <c r="AZ206" i="4"/>
  <c r="AZ205" i="4"/>
  <c r="AZ204" i="4"/>
  <c r="AZ203" i="4"/>
  <c r="AZ202" i="4"/>
  <c r="AZ201" i="4"/>
  <c r="AZ200" i="4"/>
  <c r="AZ199" i="4"/>
  <c r="AZ198" i="4"/>
  <c r="AZ197" i="4"/>
  <c r="AZ196" i="4"/>
  <c r="AZ195" i="4"/>
  <c r="AZ194" i="4"/>
  <c r="AZ193" i="4"/>
  <c r="AZ192" i="4"/>
  <c r="AZ191" i="4"/>
  <c r="AZ190" i="4"/>
  <c r="AZ189" i="4"/>
  <c r="AZ188" i="4"/>
  <c r="AZ187" i="4"/>
  <c r="AZ186" i="4"/>
  <c r="AZ185" i="4"/>
  <c r="AZ184" i="4"/>
  <c r="AZ183" i="4"/>
  <c r="AZ182" i="4"/>
  <c r="AZ181" i="4"/>
  <c r="AZ180" i="4"/>
  <c r="AZ179" i="4"/>
  <c r="AZ178" i="4"/>
  <c r="AZ177" i="4"/>
  <c r="AZ176" i="4"/>
  <c r="AZ175" i="4"/>
  <c r="AZ174" i="4"/>
  <c r="AZ173" i="4"/>
  <c r="AZ172" i="4"/>
  <c r="AZ171" i="4"/>
  <c r="AZ170" i="4"/>
  <c r="AZ169" i="4"/>
  <c r="AZ168" i="4"/>
  <c r="AZ167" i="4"/>
  <c r="AZ166" i="4"/>
  <c r="AZ165" i="4"/>
  <c r="AZ164" i="4"/>
  <c r="AZ163" i="4"/>
  <c r="AZ162" i="4"/>
  <c r="AZ161" i="4"/>
  <c r="AZ160" i="4"/>
  <c r="AZ159" i="4"/>
  <c r="AZ158" i="4"/>
  <c r="AZ157" i="4"/>
  <c r="AZ156" i="4"/>
  <c r="AZ155" i="4"/>
  <c r="AZ154" i="4"/>
  <c r="AZ153" i="4"/>
  <c r="AZ152" i="4"/>
  <c r="AZ151" i="4"/>
  <c r="AZ150" i="4"/>
  <c r="AZ149" i="4"/>
  <c r="AZ148" i="4"/>
  <c r="AZ147" i="4"/>
  <c r="AZ146" i="4"/>
  <c r="AZ145" i="4"/>
  <c r="AZ144" i="4"/>
  <c r="AZ143" i="4"/>
  <c r="AZ142" i="4"/>
  <c r="AZ141" i="4"/>
  <c r="AZ140" i="4"/>
  <c r="AZ354" i="4"/>
  <c r="AZ362" i="4"/>
  <c r="AZ139" i="4"/>
  <c r="AZ138" i="4"/>
  <c r="AZ137" i="4"/>
  <c r="AZ136" i="4"/>
  <c r="AZ135" i="4"/>
  <c r="AZ134" i="4"/>
  <c r="AZ133" i="4"/>
  <c r="AZ132" i="4"/>
  <c r="AZ131" i="4"/>
  <c r="AZ130" i="4"/>
  <c r="AZ129" i="4"/>
  <c r="AZ128" i="4"/>
  <c r="AZ127" i="4"/>
  <c r="AZ126" i="4"/>
  <c r="AZ125" i="4"/>
  <c r="AZ123" i="4"/>
  <c r="AZ122" i="4"/>
  <c r="AZ121" i="4"/>
  <c r="AZ120" i="4"/>
  <c r="AZ119" i="4"/>
  <c r="AZ118" i="4"/>
  <c r="AZ117" i="4"/>
  <c r="AZ116" i="4"/>
  <c r="AZ115" i="4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4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2" i="4"/>
  <c r="AZ21" i="4"/>
  <c r="AZ20" i="4"/>
  <c r="AZ19" i="4"/>
  <c r="AZ18" i="4"/>
  <c r="AZ17" i="4"/>
  <c r="AZ16" i="4"/>
  <c r="AZ15" i="4"/>
  <c r="AZ14" i="4"/>
  <c r="AZ13" i="4"/>
  <c r="AZ12" i="4"/>
  <c r="AZ11" i="4"/>
  <c r="AZ10" i="4"/>
  <c r="AZ9" i="4"/>
  <c r="AZ8" i="4"/>
  <c r="AZ7" i="4"/>
  <c r="AZ6" i="4"/>
  <c r="C412" i="4"/>
  <c r="C410" i="4"/>
  <c r="C406" i="4"/>
  <c r="C400" i="4"/>
  <c r="C396" i="4"/>
  <c r="C392" i="4"/>
  <c r="C390" i="4"/>
  <c r="C384" i="4"/>
  <c r="C377" i="4"/>
  <c r="C369" i="4"/>
  <c r="C365" i="4"/>
  <c r="C361" i="4"/>
  <c r="C357" i="4"/>
  <c r="C353" i="4"/>
  <c r="C351" i="4"/>
  <c r="C347" i="4"/>
  <c r="C345" i="4"/>
  <c r="C339" i="4"/>
  <c r="C337" i="4"/>
  <c r="C335" i="4"/>
  <c r="C331" i="4"/>
  <c r="C327" i="4"/>
  <c r="C325" i="4"/>
  <c r="C321" i="4"/>
  <c r="C317" i="4"/>
  <c r="C315" i="4"/>
  <c r="C311" i="4"/>
  <c r="C307" i="4"/>
  <c r="C287" i="4"/>
  <c r="C411" i="4"/>
  <c r="C409" i="4"/>
  <c r="C407" i="4"/>
  <c r="C405" i="4"/>
  <c r="C403" i="4"/>
  <c r="C401" i="4"/>
  <c r="C399" i="4"/>
  <c r="C397" i="4"/>
  <c r="C395" i="4"/>
  <c r="C393" i="4"/>
  <c r="C391" i="4"/>
  <c r="C389" i="4"/>
  <c r="C387" i="4"/>
  <c r="C385" i="4"/>
  <c r="C383" i="4"/>
  <c r="C380" i="4"/>
  <c r="C378" i="4"/>
  <c r="C376" i="4"/>
  <c r="C374" i="4"/>
  <c r="C372" i="4"/>
  <c r="C370" i="4"/>
  <c r="C368" i="4"/>
  <c r="C366" i="4"/>
  <c r="C364" i="4"/>
  <c r="C362" i="4"/>
  <c r="C360" i="4"/>
  <c r="C358" i="4"/>
  <c r="C356" i="4"/>
  <c r="C354" i="4"/>
  <c r="C352" i="4"/>
  <c r="C350" i="4"/>
  <c r="C348" i="4"/>
  <c r="C346" i="4"/>
  <c r="C344" i="4"/>
  <c r="C342" i="4"/>
  <c r="C340" i="4"/>
  <c r="C338" i="4"/>
  <c r="C336" i="4"/>
  <c r="C334" i="4"/>
  <c r="C332" i="4"/>
  <c r="C330" i="4"/>
  <c r="C328" i="4"/>
  <c r="C326" i="4"/>
  <c r="C324" i="4"/>
  <c r="C322" i="4"/>
  <c r="C320" i="4"/>
  <c r="C318" i="4"/>
  <c r="C316" i="4"/>
  <c r="C314" i="4"/>
  <c r="C312" i="4"/>
  <c r="C310" i="4"/>
  <c r="C308" i="4"/>
  <c r="C306" i="4"/>
  <c r="C304" i="4"/>
  <c r="C302" i="4"/>
  <c r="C300" i="4"/>
  <c r="C298" i="4"/>
  <c r="C296" i="4"/>
  <c r="C294" i="4"/>
  <c r="C292" i="4"/>
  <c r="C290" i="4"/>
  <c r="C288" i="4"/>
  <c r="C286" i="4"/>
  <c r="C284" i="4"/>
  <c r="C282" i="4"/>
  <c r="C280" i="4"/>
  <c r="C278" i="4"/>
  <c r="C276" i="4"/>
  <c r="C274" i="4"/>
  <c r="C272" i="4"/>
  <c r="C270" i="4"/>
  <c r="C268" i="4"/>
  <c r="C266" i="4"/>
  <c r="C264" i="4"/>
  <c r="C262" i="4"/>
  <c r="C260" i="4"/>
  <c r="C258" i="4"/>
  <c r="C256" i="4"/>
  <c r="C254" i="4"/>
  <c r="C252" i="4"/>
  <c r="C250" i="4"/>
  <c r="C248" i="4"/>
  <c r="C246" i="4"/>
  <c r="C244" i="4"/>
  <c r="C242" i="4"/>
  <c r="C240" i="4"/>
  <c r="C238" i="4"/>
  <c r="C236" i="4"/>
  <c r="C234" i="4"/>
  <c r="C232" i="4"/>
  <c r="C230" i="4"/>
  <c r="C228" i="4"/>
  <c r="C226" i="4"/>
  <c r="C224" i="4"/>
  <c r="C222" i="4"/>
  <c r="C220" i="4"/>
  <c r="C218" i="4"/>
  <c r="C216" i="4"/>
  <c r="C214" i="4"/>
  <c r="C212" i="4"/>
  <c r="C210" i="4"/>
  <c r="C208" i="4"/>
  <c r="C206" i="4"/>
  <c r="C204" i="4"/>
  <c r="C202" i="4"/>
  <c r="C200" i="4"/>
  <c r="C198" i="4"/>
  <c r="C196" i="4"/>
  <c r="C194" i="4"/>
  <c r="C192" i="4"/>
  <c r="C190" i="4"/>
  <c r="C188" i="4"/>
  <c r="C186" i="4"/>
  <c r="C184" i="4"/>
  <c r="C182" i="4"/>
  <c r="C180" i="4"/>
  <c r="C178" i="4"/>
  <c r="C176" i="4"/>
  <c r="C174" i="4"/>
  <c r="C172" i="4"/>
  <c r="C170" i="4"/>
  <c r="C168" i="4"/>
  <c r="C166" i="4"/>
  <c r="C164" i="4"/>
  <c r="C162" i="4"/>
  <c r="C160" i="4"/>
  <c r="C158" i="4"/>
  <c r="C156" i="4"/>
  <c r="C154" i="4"/>
  <c r="C152" i="4"/>
  <c r="C150" i="4"/>
  <c r="C148" i="4"/>
  <c r="C146" i="4"/>
  <c r="C144" i="4"/>
  <c r="C142" i="4"/>
  <c r="C140" i="4"/>
  <c r="C138" i="4"/>
  <c r="C136" i="4"/>
  <c r="C134" i="4"/>
  <c r="C132" i="4"/>
  <c r="C130" i="4"/>
  <c r="C128" i="4"/>
  <c r="C126" i="4"/>
  <c r="C123" i="4"/>
  <c r="C121" i="4"/>
  <c r="C119" i="4"/>
  <c r="C117" i="4"/>
  <c r="C115" i="4"/>
  <c r="C113" i="4"/>
  <c r="C111" i="4"/>
  <c r="C109" i="4"/>
  <c r="C107" i="4"/>
  <c r="C105" i="4"/>
  <c r="C103" i="4"/>
  <c r="C101" i="4"/>
  <c r="C99" i="4"/>
  <c r="C97" i="4"/>
  <c r="C95" i="4"/>
  <c r="C93" i="4"/>
  <c r="C85" i="4"/>
  <c r="C7" i="4"/>
  <c r="C9" i="4"/>
  <c r="C11" i="4"/>
  <c r="C13" i="4"/>
  <c r="C15" i="4"/>
  <c r="C17" i="4"/>
  <c r="C19" i="4"/>
  <c r="C21" i="4"/>
  <c r="C23" i="4"/>
  <c r="C25" i="4"/>
  <c r="C27" i="4"/>
  <c r="C29" i="4"/>
  <c r="C31" i="4"/>
  <c r="C33" i="4"/>
  <c r="C35" i="4"/>
  <c r="C37" i="4"/>
  <c r="C39" i="4"/>
  <c r="C41" i="4"/>
  <c r="C43" i="4"/>
  <c r="C45" i="4"/>
  <c r="C47" i="4"/>
  <c r="C49" i="4"/>
  <c r="C51" i="4"/>
  <c r="C53" i="4"/>
  <c r="C55" i="4"/>
  <c r="C57" i="4"/>
  <c r="C59" i="4"/>
  <c r="C61" i="4"/>
  <c r="C63" i="4"/>
  <c r="C65" i="4"/>
  <c r="C67" i="4"/>
  <c r="C69" i="4"/>
  <c r="C71" i="4"/>
  <c r="C73" i="4"/>
  <c r="C75" i="4"/>
  <c r="C77" i="4"/>
  <c r="C79" i="4"/>
  <c r="C81" i="4"/>
  <c r="C83" i="4"/>
  <c r="C8" i="4"/>
  <c r="C10" i="4"/>
  <c r="C12" i="4"/>
  <c r="C14" i="4"/>
  <c r="C16" i="4"/>
  <c r="C18" i="4"/>
  <c r="C20" i="4"/>
  <c r="C22" i="4"/>
  <c r="C24" i="4"/>
  <c r="C26" i="4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4" i="4"/>
  <c r="C56" i="4"/>
  <c r="C58" i="4"/>
  <c r="C60" i="4"/>
  <c r="C62" i="4"/>
  <c r="C64" i="4"/>
  <c r="C66" i="4"/>
  <c r="C68" i="4"/>
  <c r="C70" i="4"/>
  <c r="C72" i="4"/>
  <c r="C74" i="4"/>
  <c r="C76" i="4"/>
  <c r="C78" i="4"/>
  <c r="C80" i="4"/>
  <c r="C82" i="4"/>
  <c r="C92" i="4"/>
  <c r="C87" i="4"/>
  <c r="C86" i="4"/>
  <c r="AN412" i="4"/>
  <c r="AN410" i="4"/>
  <c r="AN408" i="4"/>
  <c r="AN406" i="4"/>
  <c r="AN404" i="4"/>
  <c r="AN402" i="4"/>
  <c r="AN400" i="4"/>
  <c r="AN398" i="4"/>
  <c r="AN396" i="4"/>
  <c r="AN394" i="4"/>
  <c r="AN392" i="4"/>
  <c r="AN390" i="4"/>
  <c r="AN388" i="4"/>
  <c r="AN386" i="4"/>
  <c r="AN411" i="4"/>
  <c r="AN409" i="4"/>
  <c r="AN407" i="4"/>
  <c r="AN405" i="4"/>
  <c r="AN403" i="4"/>
  <c r="AN401" i="4"/>
  <c r="AN399" i="4"/>
  <c r="AN397" i="4"/>
  <c r="AN395" i="4"/>
  <c r="AN393" i="4"/>
  <c r="AN391" i="4"/>
  <c r="AN389" i="4"/>
  <c r="AN387" i="4"/>
  <c r="AN384" i="4"/>
  <c r="AN380" i="4"/>
  <c r="AN373" i="4"/>
  <c r="AN371" i="4"/>
  <c r="AN369" i="4"/>
  <c r="AN367" i="4"/>
  <c r="AN365" i="4"/>
  <c r="AN363" i="4"/>
  <c r="AN361" i="4"/>
  <c r="AN359" i="4"/>
  <c r="AN357" i="4"/>
  <c r="AN355" i="4"/>
  <c r="AN353" i="4"/>
  <c r="AN351" i="4"/>
  <c r="AN349" i="4"/>
  <c r="AN347" i="4"/>
  <c r="AN345" i="4"/>
  <c r="AN343" i="4"/>
  <c r="AN341" i="4"/>
  <c r="AN339" i="4"/>
  <c r="AN337" i="4"/>
  <c r="AN335" i="4"/>
  <c r="AN333" i="4"/>
  <c r="AN331" i="4"/>
  <c r="AN329" i="4"/>
  <c r="AN327" i="4"/>
  <c r="AN325" i="4"/>
  <c r="AN323" i="4"/>
  <c r="AN321" i="4"/>
  <c r="AN319" i="4"/>
  <c r="AN317" i="4"/>
  <c r="AN315" i="4"/>
  <c r="AN313" i="4"/>
  <c r="AN311" i="4"/>
  <c r="AN309" i="4"/>
  <c r="AN307" i="4"/>
  <c r="AN305" i="4"/>
  <c r="AN303" i="4"/>
  <c r="AN301" i="4"/>
  <c r="AN299" i="4"/>
  <c r="AN297" i="4"/>
  <c r="AN295" i="4"/>
  <c r="AN293" i="4"/>
  <c r="AN291" i="4"/>
  <c r="AN289" i="4"/>
  <c r="AN287" i="4"/>
  <c r="AN285" i="4"/>
  <c r="AN283" i="4"/>
  <c r="AN281" i="4"/>
  <c r="AN279" i="4"/>
  <c r="AN277" i="4"/>
  <c r="AN275" i="4"/>
  <c r="AN273" i="4"/>
  <c r="AN271" i="4"/>
  <c r="AN269" i="4"/>
  <c r="AN267" i="4"/>
  <c r="AN265" i="4"/>
  <c r="AN263" i="4"/>
  <c r="AN261" i="4"/>
  <c r="AN259" i="4"/>
  <c r="AN257" i="4"/>
  <c r="AN255" i="4"/>
  <c r="AN253" i="4"/>
  <c r="AN251" i="4"/>
  <c r="AN249" i="4"/>
  <c r="AN247" i="4"/>
  <c r="AN245" i="4"/>
  <c r="AN243" i="4"/>
  <c r="AN241" i="4"/>
  <c r="AN239" i="4"/>
  <c r="AN237" i="4"/>
  <c r="AN235" i="4"/>
  <c r="AN233" i="4"/>
  <c r="AN231" i="4"/>
  <c r="AN229" i="4"/>
  <c r="AN227" i="4"/>
  <c r="AN225" i="4"/>
  <c r="AN223" i="4"/>
  <c r="AN221" i="4"/>
  <c r="AN219" i="4"/>
  <c r="AN217" i="4"/>
  <c r="AN215" i="4"/>
  <c r="AN383" i="4"/>
  <c r="AN381" i="4"/>
  <c r="AN364" i="4"/>
  <c r="AN348" i="4"/>
  <c r="AN332" i="4"/>
  <c r="AN316" i="4"/>
  <c r="AN300" i="4"/>
  <c r="AN284" i="4"/>
  <c r="AN203" i="4"/>
  <c r="AN200" i="4"/>
  <c r="AN188" i="4"/>
  <c r="AN186" i="4"/>
  <c r="AN184" i="4"/>
  <c r="AN182" i="4"/>
  <c r="AN180" i="4"/>
  <c r="AN178" i="4"/>
  <c r="AN176" i="4"/>
  <c r="AN174" i="4"/>
  <c r="AN172" i="4"/>
  <c r="AN170" i="4"/>
  <c r="AN168" i="4"/>
  <c r="AN166" i="4"/>
  <c r="AN164" i="4"/>
  <c r="AN162" i="4"/>
  <c r="AN160" i="4"/>
  <c r="AN158" i="4"/>
  <c r="AN156" i="4"/>
  <c r="AN154" i="4"/>
  <c r="AN152" i="4"/>
  <c r="AN150" i="4"/>
  <c r="AN148" i="4"/>
  <c r="AN146" i="4"/>
  <c r="AN144" i="4"/>
  <c r="AN142" i="4"/>
  <c r="AN140" i="4"/>
  <c r="AN138" i="4"/>
  <c r="AN136" i="4"/>
  <c r="AN134" i="4"/>
  <c r="AN132" i="4"/>
  <c r="AN130" i="4"/>
  <c r="AN128" i="4"/>
  <c r="AN126" i="4"/>
  <c r="AN123" i="4"/>
  <c r="AN121" i="4"/>
  <c r="AN119" i="4"/>
  <c r="AN117" i="4"/>
  <c r="AN115" i="4"/>
  <c r="AN113" i="4"/>
  <c r="AN111" i="4"/>
  <c r="AN109" i="4"/>
  <c r="AN107" i="4"/>
  <c r="AN105" i="4"/>
  <c r="AN103" i="4"/>
  <c r="AN101" i="4"/>
  <c r="AN99" i="4"/>
  <c r="AN97" i="4"/>
  <c r="AN95" i="4"/>
  <c r="AN93" i="4"/>
  <c r="AN91" i="4"/>
  <c r="AN89" i="4"/>
  <c r="AN87" i="4"/>
  <c r="AN85" i="4"/>
  <c r="AN83" i="4"/>
  <c r="AN81" i="4"/>
  <c r="AN79" i="4"/>
  <c r="AN77" i="4"/>
  <c r="AN75" i="4"/>
  <c r="AN73" i="4"/>
  <c r="AN71" i="4"/>
  <c r="AN69" i="4"/>
  <c r="AN67" i="4"/>
  <c r="AN65" i="4"/>
  <c r="AN63" i="4"/>
  <c r="AN61" i="4"/>
  <c r="AN59" i="4"/>
  <c r="AN57" i="4"/>
  <c r="AN55" i="4"/>
  <c r="AN53" i="4"/>
  <c r="AN51" i="4"/>
  <c r="AN49" i="4"/>
  <c r="AN47" i="4"/>
  <c r="AN45" i="4"/>
  <c r="AN43" i="4"/>
  <c r="AN41" i="4"/>
  <c r="AN39" i="4"/>
  <c r="AN37" i="4"/>
  <c r="AN376" i="4"/>
  <c r="AN366" i="4"/>
  <c r="AN350" i="4"/>
  <c r="AN334" i="4"/>
  <c r="AN318" i="4"/>
  <c r="AN302" i="4"/>
  <c r="AN286" i="4"/>
  <c r="AN282" i="4"/>
  <c r="AN274" i="4"/>
  <c r="AN266" i="4"/>
  <c r="AN258" i="4"/>
  <c r="AN250" i="4"/>
  <c r="AN242" i="4"/>
  <c r="AN234" i="4"/>
  <c r="AN226" i="4"/>
  <c r="AN218" i="4"/>
  <c r="AN209" i="4"/>
  <c r="AN206" i="4"/>
  <c r="AN193" i="4"/>
  <c r="AN190" i="4"/>
  <c r="AN368" i="4"/>
  <c r="AN352" i="4"/>
  <c r="AN336" i="4"/>
  <c r="AN320" i="4"/>
  <c r="AN304" i="4"/>
  <c r="AN288" i="4"/>
  <c r="AN212" i="4"/>
  <c r="AN199" i="4"/>
  <c r="AN196" i="4"/>
  <c r="AN377" i="4"/>
  <c r="AN370" i="4"/>
  <c r="AN354" i="4"/>
  <c r="AN338" i="4"/>
  <c r="AN322" i="4"/>
  <c r="AN306" i="4"/>
  <c r="AN290" i="4"/>
  <c r="AN280" i="4"/>
  <c r="AN272" i="4"/>
  <c r="AN264" i="4"/>
  <c r="AN256" i="4"/>
  <c r="AN248" i="4"/>
  <c r="AN240" i="4"/>
  <c r="AN232" i="4"/>
  <c r="AN224" i="4"/>
  <c r="AN216" i="4"/>
  <c r="AN205" i="4"/>
  <c r="AN202" i="4"/>
  <c r="AN378" i="4"/>
  <c r="AN372" i="4"/>
  <c r="AN356" i="4"/>
  <c r="AN340" i="4"/>
  <c r="AN324" i="4"/>
  <c r="AN308" i="4"/>
  <c r="AN292" i="4"/>
  <c r="AN211" i="4"/>
  <c r="AN208" i="4"/>
  <c r="AN385" i="4"/>
  <c r="AN379" i="4"/>
  <c r="AN358" i="4"/>
  <c r="AN342" i="4"/>
  <c r="AN326" i="4"/>
  <c r="AN310" i="4"/>
  <c r="AN294" i="4"/>
  <c r="AN278" i="4"/>
  <c r="AN270" i="4"/>
  <c r="AN262" i="4"/>
  <c r="AN254" i="4"/>
  <c r="AN246" i="4"/>
  <c r="AN238" i="4"/>
  <c r="AN230" i="4"/>
  <c r="AN222" i="4"/>
  <c r="AN214" i="4"/>
  <c r="AN201" i="4"/>
  <c r="AN198" i="4"/>
  <c r="AN360" i="4"/>
  <c r="AN344" i="4"/>
  <c r="AN328" i="4"/>
  <c r="AN312" i="4"/>
  <c r="AN296" i="4"/>
  <c r="AN207" i="4"/>
  <c r="AN204" i="4"/>
  <c r="AN191" i="4"/>
  <c r="AN268" i="4"/>
  <c r="AN195" i="4"/>
  <c r="AN192" i="4"/>
  <c r="AN189" i="4"/>
  <c r="AN181" i="4"/>
  <c r="AN173" i="4"/>
  <c r="AN165" i="4"/>
  <c r="AN157" i="4"/>
  <c r="AN149" i="4"/>
  <c r="AN141" i="4"/>
  <c r="AN135" i="4"/>
  <c r="AN125" i="4"/>
  <c r="AN120" i="4"/>
  <c r="AN116" i="4"/>
  <c r="AN104" i="4"/>
  <c r="AN96" i="4"/>
  <c r="AN88" i="4"/>
  <c r="AN80" i="4"/>
  <c r="AN72" i="4"/>
  <c r="AN64" i="4"/>
  <c r="AN56" i="4"/>
  <c r="AN48" i="4"/>
  <c r="AN35" i="4"/>
  <c r="AN33" i="4"/>
  <c r="AN31" i="4"/>
  <c r="AN29" i="4"/>
  <c r="AN27" i="4"/>
  <c r="AN25" i="4"/>
  <c r="AN23" i="4"/>
  <c r="AN21" i="4"/>
  <c r="AN19" i="4"/>
  <c r="AN17" i="4"/>
  <c r="AN15" i="4"/>
  <c r="AN13" i="4"/>
  <c r="AN11" i="4"/>
  <c r="AN9" i="4"/>
  <c r="AN7" i="4"/>
  <c r="AN375" i="4"/>
  <c r="AN298" i="4"/>
  <c r="AN260" i="4"/>
  <c r="AN133" i="4"/>
  <c r="AN40" i="4"/>
  <c r="AN374" i="4"/>
  <c r="AN314" i="4"/>
  <c r="AN252" i="4"/>
  <c r="AN210" i="4"/>
  <c r="AN183" i="4"/>
  <c r="AN175" i="4"/>
  <c r="AN167" i="4"/>
  <c r="AN159" i="4"/>
  <c r="AN151" i="4"/>
  <c r="AN143" i="4"/>
  <c r="AN131" i="4"/>
  <c r="AN112" i="4"/>
  <c r="AN110" i="4"/>
  <c r="AN102" i="4"/>
  <c r="AN94" i="4"/>
  <c r="AN86" i="4"/>
  <c r="AN78" i="4"/>
  <c r="AN70" i="4"/>
  <c r="AN62" i="4"/>
  <c r="AN54" i="4"/>
  <c r="AN46" i="4"/>
  <c r="AN330" i="4"/>
  <c r="AN244" i="4"/>
  <c r="AN197" i="4"/>
  <c r="AN194" i="4"/>
  <c r="AN129" i="4"/>
  <c r="AN346" i="4"/>
  <c r="AN236" i="4"/>
  <c r="AN185" i="4"/>
  <c r="AN177" i="4"/>
  <c r="AN169" i="4"/>
  <c r="AN161" i="4"/>
  <c r="AN153" i="4"/>
  <c r="AN145" i="4"/>
  <c r="AN127" i="4"/>
  <c r="AN122" i="4"/>
  <c r="AN118" i="4"/>
  <c r="AN114" i="4"/>
  <c r="AN108" i="4"/>
  <c r="AN100" i="4"/>
  <c r="AN92" i="4"/>
  <c r="AN84" i="4"/>
  <c r="AN76" i="4"/>
  <c r="AN68" i="4"/>
  <c r="AN60" i="4"/>
  <c r="AN52" i="4"/>
  <c r="AN44" i="4"/>
  <c r="AN36" i="4"/>
  <c r="AN34" i="4"/>
  <c r="AN32" i="4"/>
  <c r="AN30" i="4"/>
  <c r="AN28" i="4"/>
  <c r="AN26" i="4"/>
  <c r="AN24" i="4"/>
  <c r="AN22" i="4"/>
  <c r="AN20" i="4"/>
  <c r="AN18" i="4"/>
  <c r="AN16" i="4"/>
  <c r="AN14" i="4"/>
  <c r="AN12" i="4"/>
  <c r="AN10" i="4"/>
  <c r="AN8" i="4"/>
  <c r="AN6" i="4"/>
  <c r="AN362" i="4"/>
  <c r="AN228" i="4"/>
  <c r="AN220" i="4"/>
  <c r="AN213" i="4"/>
  <c r="AN187" i="4"/>
  <c r="AN179" i="4"/>
  <c r="AN171" i="4"/>
  <c r="AN163" i="4"/>
  <c r="AN155" i="4"/>
  <c r="AN147" i="4"/>
  <c r="AN139" i="4"/>
  <c r="AN106" i="4"/>
  <c r="AN98" i="4"/>
  <c r="AN90" i="4"/>
  <c r="AN82" i="4"/>
  <c r="AN74" i="4"/>
  <c r="AN66" i="4"/>
  <c r="AN58" i="4"/>
  <c r="AN50" i="4"/>
  <c r="AN42" i="4"/>
  <c r="AN38" i="4"/>
  <c r="AN137" i="4"/>
  <c r="AN276" i="4"/>
  <c r="CA4" i="4"/>
  <c r="CL5" i="4"/>
  <c r="CX3" i="4"/>
  <c r="CX5" i="4" s="1"/>
  <c r="CW3" i="4"/>
  <c r="CW5" i="4" s="1"/>
  <c r="BZ5" i="4"/>
  <c r="CA3" i="4"/>
  <c r="AQ3" i="4"/>
  <c r="AP5" i="4"/>
  <c r="BB3" i="4"/>
  <c r="BA3" i="4"/>
  <c r="AP4" i="4"/>
  <c r="BL3" i="4"/>
  <c r="BL5" i="4" s="1"/>
  <c r="BL124" i="4" s="1"/>
  <c r="AO5" i="4"/>
  <c r="AO411" i="4" s="1"/>
  <c r="AA93" i="4"/>
  <c r="AA81" i="4"/>
  <c r="AA247" i="4"/>
  <c r="AA102" i="4"/>
  <c r="AA165" i="4"/>
  <c r="D5" i="4"/>
  <c r="D124" i="4" s="1"/>
  <c r="B2072" i="2" l="1"/>
  <c r="B2096" i="2"/>
  <c r="B2067" i="2"/>
  <c r="B2068" i="2"/>
  <c r="C2188" i="2"/>
  <c r="B2097" i="2"/>
  <c r="B2071" i="2"/>
  <c r="B2103" i="2"/>
  <c r="B2135" i="2"/>
  <c r="B2090" i="2"/>
  <c r="B2197" i="2"/>
  <c r="B2192" i="2"/>
  <c r="B2120" i="2"/>
  <c r="B2200" i="2"/>
  <c r="A2145" i="2"/>
  <c r="B2084" i="2"/>
  <c r="B2100" i="2"/>
  <c r="B2281" i="2"/>
  <c r="B2161" i="2"/>
  <c r="B2118" i="2"/>
  <c r="A2587" i="2"/>
  <c r="B2107" i="2"/>
  <c r="B2116" i="2"/>
  <c r="C2137" i="2"/>
  <c r="B2184" i="2"/>
  <c r="B2073" i="2"/>
  <c r="B2080" i="2"/>
  <c r="B2104" i="2"/>
  <c r="B2075" i="2"/>
  <c r="B2091" i="2"/>
  <c r="C2129" i="2"/>
  <c r="B2289" i="2"/>
  <c r="B2169" i="2"/>
  <c r="A2571" i="2"/>
  <c r="B2251" i="2"/>
  <c r="B2128" i="2"/>
  <c r="B2123" i="2"/>
  <c r="C2105" i="2"/>
  <c r="B2140" i="2"/>
  <c r="B2144" i="2"/>
  <c r="B2081" i="2"/>
  <c r="B2133" i="2"/>
  <c r="B2087" i="2"/>
  <c r="B2119" i="2"/>
  <c r="B2074" i="2"/>
  <c r="B2106" i="2"/>
  <c r="B2288" i="2"/>
  <c r="B2088" i="2"/>
  <c r="A2110" i="2"/>
  <c r="C2346" i="2"/>
  <c r="B2132" i="2"/>
  <c r="B2152" i="2"/>
  <c r="B2445" i="2"/>
  <c r="B2102" i="2"/>
  <c r="B2126" i="2"/>
  <c r="B2098" i="2"/>
  <c r="B2130" i="2"/>
  <c r="B2216" i="2"/>
  <c r="B2112" i="2"/>
  <c r="B2083" i="2"/>
  <c r="B2092" i="2"/>
  <c r="B2108" i="2"/>
  <c r="B2089" i="2"/>
  <c r="B2095" i="2"/>
  <c r="B2127" i="2"/>
  <c r="B2082" i="2"/>
  <c r="B2114" i="2"/>
  <c r="B2168" i="2"/>
  <c r="B2154" i="2"/>
  <c r="B2111" i="2"/>
  <c r="B2124" i="2"/>
  <c r="B2134" i="2"/>
  <c r="B2115" i="2"/>
  <c r="B2136" i="2"/>
  <c r="B2078" i="2"/>
  <c r="B2076" i="2"/>
  <c r="B2185" i="2"/>
  <c r="A2067" i="2"/>
  <c r="B2099" i="2"/>
  <c r="B2160" i="2"/>
  <c r="AA371" i="4"/>
  <c r="AA124" i="4"/>
  <c r="AP124" i="4"/>
  <c r="AO124" i="4"/>
  <c r="DN4" i="4"/>
  <c r="DN124" i="4" s="1"/>
  <c r="DM409" i="4"/>
  <c r="DM404" i="4"/>
  <c r="DM393" i="4"/>
  <c r="DM388" i="4"/>
  <c r="DM376" i="4"/>
  <c r="DM371" i="4"/>
  <c r="DM360" i="4"/>
  <c r="DM355" i="4"/>
  <c r="DM344" i="4"/>
  <c r="DM336" i="4"/>
  <c r="DM328" i="4"/>
  <c r="DM320" i="4"/>
  <c r="DM312" i="4"/>
  <c r="DM304" i="4"/>
  <c r="DM296" i="4"/>
  <c r="DM288" i="4"/>
  <c r="DM280" i="4"/>
  <c r="DM272" i="4"/>
  <c r="DM264" i="4"/>
  <c r="DM403" i="4"/>
  <c r="DM398" i="4"/>
  <c r="DM387" i="4"/>
  <c r="DM381" i="4"/>
  <c r="DM370" i="4"/>
  <c r="DM365" i="4"/>
  <c r="DM354" i="4"/>
  <c r="DM349" i="4"/>
  <c r="DM341" i="4"/>
  <c r="DM333" i="4"/>
  <c r="DM325" i="4"/>
  <c r="DM317" i="4"/>
  <c r="DM309" i="4"/>
  <c r="DM301" i="4"/>
  <c r="DM293" i="4"/>
  <c r="DM285" i="4"/>
  <c r="DM277" i="4"/>
  <c r="DM269" i="4"/>
  <c r="DM412" i="4"/>
  <c r="DM401" i="4"/>
  <c r="DM396" i="4"/>
  <c r="DM385" i="4"/>
  <c r="DM379" i="4"/>
  <c r="DM368" i="4"/>
  <c r="DM363" i="4"/>
  <c r="DM352" i="4"/>
  <c r="DM347" i="4"/>
  <c r="DM340" i="4"/>
  <c r="DM332" i="4"/>
  <c r="DM324" i="4"/>
  <c r="DM316" i="4"/>
  <c r="DM308" i="4"/>
  <c r="DM300" i="4"/>
  <c r="DM292" i="4"/>
  <c r="DM284" i="4"/>
  <c r="DM276" i="4"/>
  <c r="DM268" i="4"/>
  <c r="DM411" i="4"/>
  <c r="DM410" i="4"/>
  <c r="DM391" i="4"/>
  <c r="DM386" i="4"/>
  <c r="DM366" i="4"/>
  <c r="DM357" i="4"/>
  <c r="DM348" i="4"/>
  <c r="DM342" i="4"/>
  <c r="DM321" i="4"/>
  <c r="DM310" i="4"/>
  <c r="DM289" i="4"/>
  <c r="DM278" i="4"/>
  <c r="DM236" i="4"/>
  <c r="DM228" i="4"/>
  <c r="DM220" i="4"/>
  <c r="DM212" i="4"/>
  <c r="DM204" i="4"/>
  <c r="DM196" i="4"/>
  <c r="DM188" i="4"/>
  <c r="DM180" i="4"/>
  <c r="DM172" i="4"/>
  <c r="DM164" i="4"/>
  <c r="DM156" i="4"/>
  <c r="DM150" i="4"/>
  <c r="DM406" i="4"/>
  <c r="DM397" i="4"/>
  <c r="DM392" i="4"/>
  <c r="DM372" i="4"/>
  <c r="DM367" i="4"/>
  <c r="DM343" i="4"/>
  <c r="DM331" i="4"/>
  <c r="DM322" i="4"/>
  <c r="DM311" i="4"/>
  <c r="DM299" i="4"/>
  <c r="DM290" i="4"/>
  <c r="DM279" i="4"/>
  <c r="DM267" i="4"/>
  <c r="DM235" i="4"/>
  <c r="DM227" i="4"/>
  <c r="DM219" i="4"/>
  <c r="DM211" i="4"/>
  <c r="DM203" i="4"/>
  <c r="DM195" i="4"/>
  <c r="DM187" i="4"/>
  <c r="DM179" i="4"/>
  <c r="DM171" i="4"/>
  <c r="DM163" i="4"/>
  <c r="DM155" i="4"/>
  <c r="DM154" i="4"/>
  <c r="DM146" i="4"/>
  <c r="DM378" i="4"/>
  <c r="DM377" i="4"/>
  <c r="DM358" i="4"/>
  <c r="DM353" i="4"/>
  <c r="DM334" i="4"/>
  <c r="DM313" i="4"/>
  <c r="DM302" i="4"/>
  <c r="DM281" i="4"/>
  <c r="DM270" i="4"/>
  <c r="DM234" i="4"/>
  <c r="DM226" i="4"/>
  <c r="DM218" i="4"/>
  <c r="DM210" i="4"/>
  <c r="DM202" i="4"/>
  <c r="DM194" i="4"/>
  <c r="DM186" i="4"/>
  <c r="DM178" i="4"/>
  <c r="DM170" i="4"/>
  <c r="DM162" i="4"/>
  <c r="DM149" i="4"/>
  <c r="DM407" i="4"/>
  <c r="DM402" i="4"/>
  <c r="DM383" i="4"/>
  <c r="DM373" i="4"/>
  <c r="DM364" i="4"/>
  <c r="DM359" i="4"/>
  <c r="DM335" i="4"/>
  <c r="DM323" i="4"/>
  <c r="DM314" i="4"/>
  <c r="DM303" i="4"/>
  <c r="DM291" i="4"/>
  <c r="DM282" i="4"/>
  <c r="DM271" i="4"/>
  <c r="DM233" i="4"/>
  <c r="DM225" i="4"/>
  <c r="DM217" i="4"/>
  <c r="DM209" i="4"/>
  <c r="DM201" i="4"/>
  <c r="DM193" i="4"/>
  <c r="DM185" i="4"/>
  <c r="DM177" i="4"/>
  <c r="DM169" i="4"/>
  <c r="DM161" i="4"/>
  <c r="DM153" i="4"/>
  <c r="DM143" i="4"/>
  <c r="DM141" i="4"/>
  <c r="DM139" i="4"/>
  <c r="DM137" i="4"/>
  <c r="DM135" i="4"/>
  <c r="DM133" i="4"/>
  <c r="DM131" i="4"/>
  <c r="DM129" i="4"/>
  <c r="DM127" i="4"/>
  <c r="DM125" i="4"/>
  <c r="DM122" i="4"/>
  <c r="DM120" i="4"/>
  <c r="DM118" i="4"/>
  <c r="DM116" i="4"/>
  <c r="DM114" i="4"/>
  <c r="DM112" i="4"/>
  <c r="DM110" i="4"/>
  <c r="DM108" i="4"/>
  <c r="DM106" i="4"/>
  <c r="DM104" i="4"/>
  <c r="DM102" i="4"/>
  <c r="DM100" i="4"/>
  <c r="DM98" i="4"/>
  <c r="DM96" i="4"/>
  <c r="DM94" i="4"/>
  <c r="DM92" i="4"/>
  <c r="DM90" i="4"/>
  <c r="DM88" i="4"/>
  <c r="DM86" i="4"/>
  <c r="DM84" i="4"/>
  <c r="DM82" i="4"/>
  <c r="DM80" i="4"/>
  <c r="DM78" i="4"/>
  <c r="DM76" i="4"/>
  <c r="DM74" i="4"/>
  <c r="DM72" i="4"/>
  <c r="DM70" i="4"/>
  <c r="DM68" i="4"/>
  <c r="DM66" i="4"/>
  <c r="DM64" i="4"/>
  <c r="DM62" i="4"/>
  <c r="DM60" i="4"/>
  <c r="DM58" i="4"/>
  <c r="DM56" i="4"/>
  <c r="DM54" i="4"/>
  <c r="DM52" i="4"/>
  <c r="DM50" i="4"/>
  <c r="DM48" i="4"/>
  <c r="DM46" i="4"/>
  <c r="DM44" i="4"/>
  <c r="DM42" i="4"/>
  <c r="DM40" i="4"/>
  <c r="DM38" i="4"/>
  <c r="DM36" i="4"/>
  <c r="DM34" i="4"/>
  <c r="DM32" i="4"/>
  <c r="DM30" i="4"/>
  <c r="DM28" i="4"/>
  <c r="DM26" i="4"/>
  <c r="DM24" i="4"/>
  <c r="DM22" i="4"/>
  <c r="DM20" i="4"/>
  <c r="DM18" i="4"/>
  <c r="DM16" i="4"/>
  <c r="DM14" i="4"/>
  <c r="DM12" i="4"/>
  <c r="DM10" i="4"/>
  <c r="DM8" i="4"/>
  <c r="DM6" i="4"/>
  <c r="DM395" i="4"/>
  <c r="DM394" i="4"/>
  <c r="DM374" i="4"/>
  <c r="DM369" i="4"/>
  <c r="DM350" i="4"/>
  <c r="DM338" i="4"/>
  <c r="DM327" i="4"/>
  <c r="DM315" i="4"/>
  <c r="DM306" i="4"/>
  <c r="DM295" i="4"/>
  <c r="DM283" i="4"/>
  <c r="DM274" i="4"/>
  <c r="DM263" i="4"/>
  <c r="DM239" i="4"/>
  <c r="DM231" i="4"/>
  <c r="DM223" i="4"/>
  <c r="DM215" i="4"/>
  <c r="DM207" i="4"/>
  <c r="DM199" i="4"/>
  <c r="DM191" i="4"/>
  <c r="DM183" i="4"/>
  <c r="DM175" i="4"/>
  <c r="DM167" i="4"/>
  <c r="DM159" i="4"/>
  <c r="DM151" i="4"/>
  <c r="DM148" i="4"/>
  <c r="DM399" i="4"/>
  <c r="DM390" i="4"/>
  <c r="DM380" i="4"/>
  <c r="DM375" i="4"/>
  <c r="DM356" i="4"/>
  <c r="DM351" i="4"/>
  <c r="DM329" i="4"/>
  <c r="DM318" i="4"/>
  <c r="DM297" i="4"/>
  <c r="DM286" i="4"/>
  <c r="DM265" i="4"/>
  <c r="DM238" i="4"/>
  <c r="DM230" i="4"/>
  <c r="DM222" i="4"/>
  <c r="DM214" i="4"/>
  <c r="DM206" i="4"/>
  <c r="DM198" i="4"/>
  <c r="DM190" i="4"/>
  <c r="DM182" i="4"/>
  <c r="DM174" i="4"/>
  <c r="DM166" i="4"/>
  <c r="DM158" i="4"/>
  <c r="DM405" i="4"/>
  <c r="DM400" i="4"/>
  <c r="DM362" i="4"/>
  <c r="DM361" i="4"/>
  <c r="DM339" i="4"/>
  <c r="DM330" i="4"/>
  <c r="DM319" i="4"/>
  <c r="DM307" i="4"/>
  <c r="DM298" i="4"/>
  <c r="DM287" i="4"/>
  <c r="DM275" i="4"/>
  <c r="DM266" i="4"/>
  <c r="DM237" i="4"/>
  <c r="DM229" i="4"/>
  <c r="DM221" i="4"/>
  <c r="DM213" i="4"/>
  <c r="DM205" i="4"/>
  <c r="DM197" i="4"/>
  <c r="DM189" i="4"/>
  <c r="DM181" i="4"/>
  <c r="DM173" i="4"/>
  <c r="DM165" i="4"/>
  <c r="DM157" i="4"/>
  <c r="DM147" i="4"/>
  <c r="DM144" i="4"/>
  <c r="DM142" i="4"/>
  <c r="DM140" i="4"/>
  <c r="DM138" i="4"/>
  <c r="DM136" i="4"/>
  <c r="DM134" i="4"/>
  <c r="DM132" i="4"/>
  <c r="DM130" i="4"/>
  <c r="DM128" i="4"/>
  <c r="DM126" i="4"/>
  <c r="DM123" i="4"/>
  <c r="DM121" i="4"/>
  <c r="DM119" i="4"/>
  <c r="DM117" i="4"/>
  <c r="DM115" i="4"/>
  <c r="DM113" i="4"/>
  <c r="DM111" i="4"/>
  <c r="DM109" i="4"/>
  <c r="DM107" i="4"/>
  <c r="DM105" i="4"/>
  <c r="DM103" i="4"/>
  <c r="DM101" i="4"/>
  <c r="DM99" i="4"/>
  <c r="DM97" i="4"/>
  <c r="DM95" i="4"/>
  <c r="DM93" i="4"/>
  <c r="DM91" i="4"/>
  <c r="DM89" i="4"/>
  <c r="DM87" i="4"/>
  <c r="DM85" i="4"/>
  <c r="DM83" i="4"/>
  <c r="DM81" i="4"/>
  <c r="DM79" i="4"/>
  <c r="DM77" i="4"/>
  <c r="DM75" i="4"/>
  <c r="DM73" i="4"/>
  <c r="DM71" i="4"/>
  <c r="DM69" i="4"/>
  <c r="DM67" i="4"/>
  <c r="DM65" i="4"/>
  <c r="DM63" i="4"/>
  <c r="DM384" i="4"/>
  <c r="DM346" i="4"/>
  <c r="DM337" i="4"/>
  <c r="DM261" i="4"/>
  <c r="DM257" i="4"/>
  <c r="DM253" i="4"/>
  <c r="DM249" i="4"/>
  <c r="DM245" i="4"/>
  <c r="DM241" i="4"/>
  <c r="DM47" i="4"/>
  <c r="DM31" i="4"/>
  <c r="DM17" i="4"/>
  <c r="DM294" i="4"/>
  <c r="DM61" i="4"/>
  <c r="DM45" i="4"/>
  <c r="DM29" i="4"/>
  <c r="DM11" i="4"/>
  <c r="DM57" i="4"/>
  <c r="DM41" i="4"/>
  <c r="DM25" i="4"/>
  <c r="DM15" i="4"/>
  <c r="DM345" i="4"/>
  <c r="DM273" i="4"/>
  <c r="DM260" i="4"/>
  <c r="DM256" i="4"/>
  <c r="DM252" i="4"/>
  <c r="DM248" i="4"/>
  <c r="DM244" i="4"/>
  <c r="DM240" i="4"/>
  <c r="DM232" i="4"/>
  <c r="DM224" i="4"/>
  <c r="DM216" i="4"/>
  <c r="DM208" i="4"/>
  <c r="DM200" i="4"/>
  <c r="DM192" i="4"/>
  <c r="DM184" i="4"/>
  <c r="DM176" i="4"/>
  <c r="DM168" i="4"/>
  <c r="DM160" i="4"/>
  <c r="DM152" i="4"/>
  <c r="DM145" i="4"/>
  <c r="DM59" i="4"/>
  <c r="DM43" i="4"/>
  <c r="DM27" i="4"/>
  <c r="DM33" i="4"/>
  <c r="DM49" i="4"/>
  <c r="DM326" i="4"/>
  <c r="DM259" i="4"/>
  <c r="DM255" i="4"/>
  <c r="DM251" i="4"/>
  <c r="DM247" i="4"/>
  <c r="DM243" i="4"/>
  <c r="DM55" i="4"/>
  <c r="DM39" i="4"/>
  <c r="DM23" i="4"/>
  <c r="DM9" i="4"/>
  <c r="DM7" i="4"/>
  <c r="DM408" i="4"/>
  <c r="DM305" i="4"/>
  <c r="DM53" i="4"/>
  <c r="DM37" i="4"/>
  <c r="DM21" i="4"/>
  <c r="DM262" i="4"/>
  <c r="DM258" i="4"/>
  <c r="DM254" i="4"/>
  <c r="DM250" i="4"/>
  <c r="DM246" i="4"/>
  <c r="DM242" i="4"/>
  <c r="DM19" i="4"/>
  <c r="DM13" i="4"/>
  <c r="DM389" i="4"/>
  <c r="DM51" i="4"/>
  <c r="DM35" i="4"/>
  <c r="CB4" i="4"/>
  <c r="DN3" i="4"/>
  <c r="DM5" i="4"/>
  <c r="DY3" i="4"/>
  <c r="DX5" i="4"/>
  <c r="EJ3" i="4"/>
  <c r="EJ5" i="4" s="1"/>
  <c r="AA367" i="4"/>
  <c r="AA131" i="4"/>
  <c r="AA200" i="4"/>
  <c r="AA267" i="4"/>
  <c r="AA360" i="4"/>
  <c r="AA52" i="4"/>
  <c r="AA72" i="4"/>
  <c r="AA115" i="4"/>
  <c r="AA173" i="4"/>
  <c r="AA230" i="4"/>
  <c r="AO197" i="4"/>
  <c r="AA308" i="4"/>
  <c r="AA223" i="4"/>
  <c r="AA320" i="4"/>
  <c r="AA150" i="4"/>
  <c r="AA106" i="4"/>
  <c r="AO281" i="4"/>
  <c r="FI3" i="4"/>
  <c r="FU3" i="4" s="1"/>
  <c r="FU5" i="4" s="1"/>
  <c r="AA229" i="4"/>
  <c r="AA400" i="4"/>
  <c r="AA96" i="4"/>
  <c r="AA105" i="4"/>
  <c r="AA307" i="4"/>
  <c r="AA156" i="4"/>
  <c r="AA190" i="4"/>
  <c r="AA31" i="4"/>
  <c r="AA249" i="4"/>
  <c r="AA242" i="4"/>
  <c r="AA188" i="4"/>
  <c r="AA286" i="4"/>
  <c r="AA55" i="4"/>
  <c r="AA273" i="4"/>
  <c r="AA282" i="4"/>
  <c r="AA204" i="4"/>
  <c r="AA78" i="4"/>
  <c r="AA176" i="4"/>
  <c r="AA410" i="4"/>
  <c r="AA13" i="4"/>
  <c r="AO72" i="4"/>
  <c r="B9" i="5"/>
  <c r="F3" i="4"/>
  <c r="R3" i="4" s="1"/>
  <c r="AD3" i="4" s="1"/>
  <c r="AD5" i="4" s="1"/>
  <c r="AD124" i="4" s="1"/>
  <c r="EX3" i="4"/>
  <c r="FJ3" i="4" s="1"/>
  <c r="E5" i="4"/>
  <c r="E124" i="4" s="1"/>
  <c r="FT3" i="4"/>
  <c r="FT5" i="4" s="1"/>
  <c r="FH5" i="4"/>
  <c r="AO34" i="4"/>
  <c r="AA340" i="4"/>
  <c r="AA260" i="4"/>
  <c r="AA300" i="4"/>
  <c r="AA293" i="4"/>
  <c r="AA358" i="4"/>
  <c r="AA143" i="4"/>
  <c r="AA287" i="4"/>
  <c r="AA69" i="4"/>
  <c r="AA95" i="4"/>
  <c r="AA240" i="4"/>
  <c r="AA393" i="4"/>
  <c r="AA145" i="4"/>
  <c r="AA321" i="4"/>
  <c r="AA237" i="4"/>
  <c r="AA326" i="4"/>
  <c r="AA154" i="4"/>
  <c r="AA314" i="4"/>
  <c r="AA383" i="4"/>
  <c r="AA179" i="4"/>
  <c r="AA339" i="4"/>
  <c r="AA276" i="4"/>
  <c r="AA196" i="4"/>
  <c r="AA236" i="4"/>
  <c r="AA309" i="4"/>
  <c r="AA6" i="4"/>
  <c r="AA151" i="4"/>
  <c r="AA295" i="4"/>
  <c r="AA85" i="4"/>
  <c r="AA103" i="4"/>
  <c r="AA248" i="4"/>
  <c r="AA37" i="4"/>
  <c r="AA153" i="4"/>
  <c r="AA329" i="4"/>
  <c r="AA285" i="4"/>
  <c r="AA350" i="4"/>
  <c r="AA162" i="4"/>
  <c r="AA338" i="4"/>
  <c r="AA10" i="4"/>
  <c r="AA187" i="4"/>
  <c r="AA363" i="4"/>
  <c r="AO121" i="4"/>
  <c r="AA75" i="4"/>
  <c r="AA110" i="4"/>
  <c r="AA408" i="4"/>
  <c r="AA368" i="4"/>
  <c r="AA281" i="4"/>
  <c r="AA290" i="4"/>
  <c r="AA51" i="4"/>
  <c r="AA365" i="4"/>
  <c r="AA175" i="4"/>
  <c r="AA198" i="4"/>
  <c r="AA272" i="4"/>
  <c r="AA193" i="4"/>
  <c r="AA341" i="4"/>
  <c r="AA186" i="4"/>
  <c r="AA50" i="4"/>
  <c r="AA388" i="4"/>
  <c r="AO360" i="4"/>
  <c r="AA405" i="4"/>
  <c r="AA27" i="4"/>
  <c r="AA19" i="4"/>
  <c r="AA100" i="4"/>
  <c r="AA398" i="4"/>
  <c r="AA38" i="4"/>
  <c r="AA183" i="4"/>
  <c r="AA335" i="4"/>
  <c r="AA238" i="4"/>
  <c r="AA136" i="4"/>
  <c r="AA288" i="4"/>
  <c r="AA24" i="4"/>
  <c r="AA201" i="4"/>
  <c r="AA377" i="4"/>
  <c r="AA357" i="4"/>
  <c r="AA33" i="4"/>
  <c r="AA210" i="4"/>
  <c r="AA370" i="4"/>
  <c r="AA58" i="4"/>
  <c r="AA235" i="4"/>
  <c r="AA396" i="4"/>
  <c r="AO161" i="4"/>
  <c r="AA20" i="4"/>
  <c r="AA310" i="4"/>
  <c r="AA263" i="4"/>
  <c r="AA208" i="4"/>
  <c r="AA120" i="4"/>
  <c r="AA189" i="4"/>
  <c r="AA294" i="4"/>
  <c r="AA113" i="4"/>
  <c r="AA174" i="4"/>
  <c r="AA139" i="4"/>
  <c r="AA315" i="4"/>
  <c r="AA59" i="4"/>
  <c r="AA68" i="4"/>
  <c r="AA30" i="4"/>
  <c r="AA327" i="4"/>
  <c r="AA128" i="4"/>
  <c r="AA16" i="4"/>
  <c r="AA353" i="4"/>
  <c r="AA25" i="4"/>
  <c r="AA362" i="4"/>
  <c r="AA211" i="4"/>
  <c r="AA220" i="4"/>
  <c r="AA332" i="4"/>
  <c r="AA372" i="4"/>
  <c r="AA149" i="4"/>
  <c r="AA158" i="4"/>
  <c r="AA70" i="4"/>
  <c r="AA215" i="4"/>
  <c r="AA359" i="4"/>
  <c r="AA15" i="4"/>
  <c r="AA168" i="4"/>
  <c r="AA312" i="4"/>
  <c r="AA64" i="4"/>
  <c r="AA225" i="4"/>
  <c r="AA402" i="4"/>
  <c r="AA109" i="4"/>
  <c r="AA57" i="4"/>
  <c r="AA234" i="4"/>
  <c r="AA411" i="4"/>
  <c r="AA82" i="4"/>
  <c r="AA259" i="4"/>
  <c r="AO196" i="4"/>
  <c r="AA123" i="4"/>
  <c r="AA245" i="4"/>
  <c r="AA63" i="4"/>
  <c r="AO66" i="4"/>
  <c r="AO369" i="4"/>
  <c r="AA92" i="4"/>
  <c r="AA148" i="4"/>
  <c r="AA140" i="4"/>
  <c r="AA132" i="4"/>
  <c r="AA244" i="4"/>
  <c r="AA172" i="4"/>
  <c r="AA181" i="4"/>
  <c r="AA325" i="4"/>
  <c r="AA246" i="4"/>
  <c r="AA14" i="4"/>
  <c r="AA86" i="4"/>
  <c r="AA159" i="4"/>
  <c r="AA231" i="4"/>
  <c r="AA303" i="4"/>
  <c r="AA375" i="4"/>
  <c r="AA134" i="4"/>
  <c r="AA39" i="4"/>
  <c r="AA111" i="4"/>
  <c r="AA184" i="4"/>
  <c r="AA256" i="4"/>
  <c r="AA328" i="4"/>
  <c r="AA374" i="4"/>
  <c r="AA80" i="4"/>
  <c r="AA161" i="4"/>
  <c r="AA257" i="4"/>
  <c r="AA337" i="4"/>
  <c r="AA108" i="4"/>
  <c r="AA301" i="4"/>
  <c r="AA182" i="4"/>
  <c r="AA366" i="4"/>
  <c r="AA89" i="4"/>
  <c r="AA170" i="4"/>
  <c r="AA250" i="4"/>
  <c r="AA346" i="4"/>
  <c r="AA45" i="4"/>
  <c r="AA18" i="4"/>
  <c r="AA114" i="4"/>
  <c r="AA195" i="4"/>
  <c r="AA275" i="4"/>
  <c r="AA355" i="4"/>
  <c r="AA291" i="4"/>
  <c r="AA227" i="4"/>
  <c r="AA163" i="4"/>
  <c r="AA98" i="4"/>
  <c r="AA34" i="4"/>
  <c r="AA142" i="4"/>
  <c r="AA395" i="4"/>
  <c r="AA330" i="4"/>
  <c r="AA266" i="4"/>
  <c r="AA202" i="4"/>
  <c r="AA138" i="4"/>
  <c r="AA73" i="4"/>
  <c r="AA9" i="4"/>
  <c r="AA278" i="4"/>
  <c r="AA21" i="4"/>
  <c r="AA269" i="4"/>
  <c r="AA141" i="4"/>
  <c r="AA369" i="4"/>
  <c r="AA305" i="4"/>
  <c r="AA241" i="4"/>
  <c r="AA177" i="4"/>
  <c r="AA112" i="4"/>
  <c r="AA48" i="4"/>
  <c r="AA409" i="4"/>
  <c r="AA344" i="4"/>
  <c r="AA280" i="4"/>
  <c r="AA216" i="4"/>
  <c r="AA152" i="4"/>
  <c r="AA87" i="4"/>
  <c r="AA23" i="4"/>
  <c r="AA117" i="4"/>
  <c r="AA384" i="4"/>
  <c r="AA319" i="4"/>
  <c r="AA255" i="4"/>
  <c r="AA191" i="4"/>
  <c r="AA127" i="4"/>
  <c r="AA62" i="4"/>
  <c r="AA407" i="4"/>
  <c r="AA222" i="4"/>
  <c r="AA333" i="4"/>
  <c r="AA213" i="4"/>
  <c r="AA36" i="4"/>
  <c r="AA43" i="4"/>
  <c r="AA76" i="4"/>
  <c r="AA324" i="4"/>
  <c r="AA268" i="4"/>
  <c r="AA212" i="4"/>
  <c r="AA60" i="4"/>
  <c r="AA412" i="4"/>
  <c r="AA347" i="4"/>
  <c r="AA283" i="4"/>
  <c r="AA219" i="4"/>
  <c r="AA155" i="4"/>
  <c r="AA90" i="4"/>
  <c r="AA26" i="4"/>
  <c r="AA126" i="4"/>
  <c r="AA387" i="4"/>
  <c r="AA322" i="4"/>
  <c r="AA258" i="4"/>
  <c r="AA194" i="4"/>
  <c r="AA130" i="4"/>
  <c r="AA65" i="4"/>
  <c r="AA391" i="4"/>
  <c r="AA262" i="4"/>
  <c r="AA406" i="4"/>
  <c r="AA253" i="4"/>
  <c r="AA125" i="4"/>
  <c r="AA361" i="4"/>
  <c r="AA297" i="4"/>
  <c r="AA233" i="4"/>
  <c r="AA169" i="4"/>
  <c r="AA104" i="4"/>
  <c r="AA40" i="4"/>
  <c r="AA401" i="4"/>
  <c r="AA336" i="4"/>
  <c r="AA28" i="4"/>
  <c r="AA91" i="4"/>
  <c r="AA84" i="4"/>
  <c r="AA83" i="4"/>
  <c r="AA180" i="4"/>
  <c r="AA107" i="4"/>
  <c r="AA197" i="4"/>
  <c r="AA349" i="4"/>
  <c r="AA270" i="4"/>
  <c r="AA22" i="4"/>
  <c r="AA94" i="4"/>
  <c r="AA167" i="4"/>
  <c r="AA239" i="4"/>
  <c r="AA311" i="4"/>
  <c r="AA392" i="4"/>
  <c r="AA166" i="4"/>
  <c r="AA47" i="4"/>
  <c r="AA119" i="4"/>
  <c r="AA192" i="4"/>
  <c r="AA264" i="4"/>
  <c r="AA352" i="4"/>
  <c r="AA8" i="4"/>
  <c r="AA88" i="4"/>
  <c r="AA185" i="4"/>
  <c r="AA265" i="4"/>
  <c r="AA345" i="4"/>
  <c r="AA157" i="4"/>
  <c r="AA317" i="4"/>
  <c r="AA214" i="4"/>
  <c r="AA17" i="4"/>
  <c r="AA97" i="4"/>
  <c r="AA178" i="4"/>
  <c r="AA274" i="4"/>
  <c r="AA354" i="4"/>
  <c r="AA77" i="4"/>
  <c r="AA42" i="4"/>
  <c r="AA122" i="4"/>
  <c r="AA203" i="4"/>
  <c r="AA299" i="4"/>
  <c r="AA379" i="4"/>
  <c r="AA348" i="4"/>
  <c r="AA44" i="4"/>
  <c r="AA252" i="4"/>
  <c r="AA316" i="4"/>
  <c r="AA380" i="4"/>
  <c r="AA11" i="4"/>
  <c r="AA116" i="4"/>
  <c r="AA261" i="4"/>
  <c r="AA61" i="4"/>
  <c r="AA334" i="4"/>
  <c r="AA46" i="4"/>
  <c r="AA118" i="4"/>
  <c r="AA199" i="4"/>
  <c r="AA271" i="4"/>
  <c r="AA343" i="4"/>
  <c r="AA390" i="4"/>
  <c r="AA399" i="4"/>
  <c r="AA71" i="4"/>
  <c r="AA144" i="4"/>
  <c r="AA224" i="4"/>
  <c r="AA296" i="4"/>
  <c r="AA376" i="4"/>
  <c r="AA32" i="4"/>
  <c r="AA129" i="4"/>
  <c r="AA209" i="4"/>
  <c r="AA289" i="4"/>
  <c r="AA386" i="4"/>
  <c r="AA205" i="4"/>
  <c r="AA373" i="4"/>
  <c r="AA302" i="4"/>
  <c r="AA41" i="4"/>
  <c r="AA121" i="4"/>
  <c r="AA218" i="4"/>
  <c r="AA298" i="4"/>
  <c r="AA378" i="4"/>
  <c r="AA206" i="4"/>
  <c r="AA66" i="4"/>
  <c r="AA147" i="4"/>
  <c r="AA243" i="4"/>
  <c r="AA323" i="4"/>
  <c r="AA404" i="4"/>
  <c r="AA284" i="4"/>
  <c r="AA397" i="4"/>
  <c r="AA389" i="4"/>
  <c r="AA381" i="4"/>
  <c r="AA12" i="4"/>
  <c r="AA364" i="4"/>
  <c r="AA133" i="4"/>
  <c r="AA277" i="4"/>
  <c r="AA101" i="4"/>
  <c r="AA342" i="4"/>
  <c r="AA54" i="4"/>
  <c r="AA135" i="4"/>
  <c r="AA207" i="4"/>
  <c r="AA279" i="4"/>
  <c r="AA351" i="4"/>
  <c r="AA29" i="4"/>
  <c r="AA7" i="4"/>
  <c r="AA79" i="4"/>
  <c r="AA160" i="4"/>
  <c r="AA232" i="4"/>
  <c r="AA304" i="4"/>
  <c r="AA385" i="4"/>
  <c r="AA56" i="4"/>
  <c r="AA137" i="4"/>
  <c r="AA217" i="4"/>
  <c r="AA313" i="4"/>
  <c r="AA394" i="4"/>
  <c r="AA221" i="4"/>
  <c r="AA53" i="4"/>
  <c r="AA318" i="4"/>
  <c r="AA49" i="4"/>
  <c r="AA146" i="4"/>
  <c r="AA226" i="4"/>
  <c r="AA306" i="4"/>
  <c r="AA403" i="4"/>
  <c r="AA254" i="4"/>
  <c r="AA74" i="4"/>
  <c r="AA171" i="4"/>
  <c r="AA251" i="4"/>
  <c r="AA331" i="4"/>
  <c r="AO123" i="4"/>
  <c r="AO332" i="4"/>
  <c r="AO177" i="4"/>
  <c r="AO213" i="4"/>
  <c r="AO397" i="4"/>
  <c r="AO83" i="4"/>
  <c r="AO316" i="4"/>
  <c r="AO372" i="4"/>
  <c r="AO241" i="4"/>
  <c r="AO10" i="4"/>
  <c r="AO260" i="4"/>
  <c r="AO240" i="4"/>
  <c r="AO257" i="4"/>
  <c r="AO33" i="4"/>
  <c r="AO84" i="4"/>
  <c r="AO262" i="4"/>
  <c r="AO383" i="4"/>
  <c r="AO297" i="4"/>
  <c r="AO19" i="4"/>
  <c r="AO53" i="4"/>
  <c r="AO120" i="4"/>
  <c r="AO274" i="4"/>
  <c r="AO325" i="4"/>
  <c r="AO49" i="4"/>
  <c r="AO113" i="4"/>
  <c r="AO137" i="4"/>
  <c r="AO390" i="4"/>
  <c r="AO341" i="4"/>
  <c r="AO144" i="4"/>
  <c r="AO25" i="4"/>
  <c r="AO82" i="4"/>
  <c r="AO99" i="4"/>
  <c r="AO52" i="4"/>
  <c r="AO69" i="4"/>
  <c r="AO146" i="4"/>
  <c r="AO228" i="4"/>
  <c r="AO214" i="4"/>
  <c r="AO125" i="4"/>
  <c r="AO169" i="4"/>
  <c r="AO384" i="4"/>
  <c r="AO288" i="4"/>
  <c r="AO318" i="4"/>
  <c r="AO201" i="4"/>
  <c r="AO245" i="4"/>
  <c r="AO289" i="4"/>
  <c r="AO329" i="4"/>
  <c r="AO373" i="4"/>
  <c r="AO27" i="4"/>
  <c r="AO160" i="4"/>
  <c r="AO115" i="4"/>
  <c r="AO134" i="4"/>
  <c r="AO68" i="4"/>
  <c r="AO101" i="4"/>
  <c r="AO162" i="4"/>
  <c r="AO244" i="4"/>
  <c r="AO246" i="4"/>
  <c r="AO129" i="4"/>
  <c r="AO173" i="4"/>
  <c r="AO224" i="4"/>
  <c r="AO320" i="4"/>
  <c r="AO350" i="4"/>
  <c r="AO209" i="4"/>
  <c r="AO249" i="4"/>
  <c r="AO293" i="4"/>
  <c r="AO337" i="4"/>
  <c r="AO389" i="4"/>
  <c r="AO300" i="4"/>
  <c r="AO81" i="4"/>
  <c r="AO142" i="4"/>
  <c r="AO14" i="4"/>
  <c r="AO136" i="4"/>
  <c r="AO348" i="4"/>
  <c r="AO37" i="4"/>
  <c r="AO314" i="4"/>
  <c r="AO278" i="4"/>
  <c r="AO141" i="4"/>
  <c r="AO185" i="4"/>
  <c r="AO256" i="4"/>
  <c r="AO408" i="4"/>
  <c r="AO379" i="4"/>
  <c r="AO217" i="4"/>
  <c r="AO261" i="4"/>
  <c r="AO305" i="4"/>
  <c r="AO345" i="4"/>
  <c r="AO401" i="4"/>
  <c r="AO23" i="4"/>
  <c r="AO97" i="4"/>
  <c r="AO174" i="4"/>
  <c r="AO18" i="4"/>
  <c r="AO148" i="4"/>
  <c r="AO70" i="4"/>
  <c r="AO47" i="4"/>
  <c r="AO346" i="4"/>
  <c r="AO342" i="4"/>
  <c r="AO145" i="4"/>
  <c r="AO189" i="4"/>
  <c r="AO290" i="4"/>
  <c r="AO206" i="4"/>
  <c r="AO392" i="4"/>
  <c r="AO225" i="4"/>
  <c r="AO265" i="4"/>
  <c r="AO309" i="4"/>
  <c r="AO353" i="4"/>
  <c r="AO405" i="4"/>
  <c r="AO29" i="4"/>
  <c r="AO130" i="4"/>
  <c r="AO380" i="4"/>
  <c r="AO26" i="4"/>
  <c r="AO164" i="4"/>
  <c r="AO86" i="4"/>
  <c r="AO79" i="4"/>
  <c r="AO374" i="4"/>
  <c r="AO385" i="4"/>
  <c r="AO153" i="4"/>
  <c r="AO208" i="4"/>
  <c r="AO322" i="4"/>
  <c r="AO242" i="4"/>
  <c r="AO400" i="4"/>
  <c r="AO229" i="4"/>
  <c r="AO273" i="4"/>
  <c r="AO313" i="4"/>
  <c r="AO357" i="4"/>
  <c r="AO64" i="4"/>
  <c r="AO176" i="4"/>
  <c r="AO50" i="4"/>
  <c r="AO51" i="4"/>
  <c r="AO30" i="4"/>
  <c r="AO364" i="4"/>
  <c r="AO102" i="4"/>
  <c r="AO95" i="4"/>
  <c r="AO328" i="4"/>
  <c r="AO112" i="4"/>
  <c r="AO157" i="4"/>
  <c r="AO340" i="4"/>
  <c r="AO354" i="4"/>
  <c r="AO258" i="4"/>
  <c r="AO193" i="4"/>
  <c r="AO233" i="4"/>
  <c r="AO277" i="4"/>
  <c r="AO321" i="4"/>
  <c r="AO361" i="4"/>
  <c r="D21" i="4"/>
  <c r="D37" i="4"/>
  <c r="D53" i="4"/>
  <c r="D69" i="4"/>
  <c r="D85" i="4"/>
  <c r="D18" i="4"/>
  <c r="D34" i="4"/>
  <c r="D50" i="4"/>
  <c r="D407" i="4"/>
  <c r="D54" i="4"/>
  <c r="D103" i="4"/>
  <c r="D119" i="4"/>
  <c r="D136" i="4"/>
  <c r="D152" i="4"/>
  <c r="D168" i="4"/>
  <c r="D184" i="4"/>
  <c r="D200" i="4"/>
  <c r="D216" i="4"/>
  <c r="D232" i="4"/>
  <c r="D248" i="4"/>
  <c r="D264" i="4"/>
  <c r="D280" i="4"/>
  <c r="D296" i="4"/>
  <c r="D312" i="4"/>
  <c r="D328" i="4"/>
  <c r="D344" i="4"/>
  <c r="D360" i="4"/>
  <c r="D376" i="4"/>
  <c r="D399" i="4"/>
  <c r="D58" i="4"/>
  <c r="D98" i="4"/>
  <c r="D114" i="4"/>
  <c r="D131" i="4"/>
  <c r="D147" i="4"/>
  <c r="D163" i="4"/>
  <c r="D179" i="4"/>
  <c r="D195" i="4"/>
  <c r="D211" i="4"/>
  <c r="D227" i="4"/>
  <c r="D243" i="4"/>
  <c r="D259" i="4"/>
  <c r="D275" i="4"/>
  <c r="D291" i="4"/>
  <c r="D307" i="4"/>
  <c r="D323" i="4"/>
  <c r="D339" i="4"/>
  <c r="D355" i="4"/>
  <c r="D371" i="4"/>
  <c r="D388" i="4"/>
  <c r="D404" i="4"/>
  <c r="D7" i="4"/>
  <c r="D23" i="4"/>
  <c r="D39" i="4"/>
  <c r="D55" i="4"/>
  <c r="D71" i="4"/>
  <c r="D87" i="4"/>
  <c r="D20" i="4"/>
  <c r="D36" i="4"/>
  <c r="D66" i="4"/>
  <c r="D52" i="4"/>
  <c r="D70" i="4"/>
  <c r="D105" i="4"/>
  <c r="D121" i="4"/>
  <c r="D138" i="4"/>
  <c r="D154" i="4"/>
  <c r="D170" i="4"/>
  <c r="D186" i="4"/>
  <c r="D202" i="4"/>
  <c r="D218" i="4"/>
  <c r="D234" i="4"/>
  <c r="D250" i="4"/>
  <c r="D266" i="4"/>
  <c r="D282" i="4"/>
  <c r="D298" i="4"/>
  <c r="D314" i="4"/>
  <c r="D330" i="4"/>
  <c r="D346" i="4"/>
  <c r="D362" i="4"/>
  <c r="D378" i="4"/>
  <c r="D409" i="4"/>
  <c r="D74" i="4"/>
  <c r="D100" i="4"/>
  <c r="D116" i="4"/>
  <c r="D133" i="4"/>
  <c r="D149" i="4"/>
  <c r="D165" i="4"/>
  <c r="D181" i="4"/>
  <c r="D197" i="4"/>
  <c r="D213" i="4"/>
  <c r="D229" i="4"/>
  <c r="D245" i="4"/>
  <c r="D261" i="4"/>
  <c r="D277" i="4"/>
  <c r="D293" i="4"/>
  <c r="D309" i="4"/>
  <c r="D325" i="4"/>
  <c r="D341" i="4"/>
  <c r="D357" i="4"/>
  <c r="D373" i="4"/>
  <c r="D390" i="4"/>
  <c r="D406" i="4"/>
  <c r="D9" i="4"/>
  <c r="D25" i="4"/>
  <c r="D41" i="4"/>
  <c r="D57" i="4"/>
  <c r="D73" i="4"/>
  <c r="D89" i="4"/>
  <c r="D22" i="4"/>
  <c r="D38" i="4"/>
  <c r="D82" i="4"/>
  <c r="D68" i="4"/>
  <c r="D84" i="4"/>
  <c r="D107" i="4"/>
  <c r="D123" i="4"/>
  <c r="D140" i="4"/>
  <c r="D156" i="4"/>
  <c r="D172" i="4"/>
  <c r="D188" i="4"/>
  <c r="D204" i="4"/>
  <c r="D220" i="4"/>
  <c r="D236" i="4"/>
  <c r="D252" i="4"/>
  <c r="D268" i="4"/>
  <c r="D284" i="4"/>
  <c r="D300" i="4"/>
  <c r="D316" i="4"/>
  <c r="D332" i="4"/>
  <c r="D348" i="4"/>
  <c r="D364" i="4"/>
  <c r="D380" i="4"/>
  <c r="D411" i="4"/>
  <c r="D60" i="4"/>
  <c r="D102" i="4"/>
  <c r="D118" i="4"/>
  <c r="D135" i="4"/>
  <c r="D151" i="4"/>
  <c r="D167" i="4"/>
  <c r="D183" i="4"/>
  <c r="D199" i="4"/>
  <c r="D215" i="4"/>
  <c r="D231" i="4"/>
  <c r="D247" i="4"/>
  <c r="D263" i="4"/>
  <c r="D279" i="4"/>
  <c r="D295" i="4"/>
  <c r="D311" i="4"/>
  <c r="D327" i="4"/>
  <c r="D343" i="4"/>
  <c r="D359" i="4"/>
  <c r="D375" i="4"/>
  <c r="D392" i="4"/>
  <c r="D408" i="4"/>
  <c r="D11" i="4"/>
  <c r="D27" i="4"/>
  <c r="D43" i="4"/>
  <c r="D59" i="4"/>
  <c r="D75" i="4"/>
  <c r="D8" i="4"/>
  <c r="D24" i="4"/>
  <c r="D40" i="4"/>
  <c r="D88" i="4"/>
  <c r="D86" i="4"/>
  <c r="D93" i="4"/>
  <c r="D109" i="4"/>
  <c r="D126" i="4"/>
  <c r="D142" i="4"/>
  <c r="D158" i="4"/>
  <c r="D174" i="4"/>
  <c r="D190" i="4"/>
  <c r="D206" i="4"/>
  <c r="D222" i="4"/>
  <c r="D238" i="4"/>
  <c r="D254" i="4"/>
  <c r="D270" i="4"/>
  <c r="D286" i="4"/>
  <c r="D302" i="4"/>
  <c r="D318" i="4"/>
  <c r="D334" i="4"/>
  <c r="D350" i="4"/>
  <c r="D366" i="4"/>
  <c r="D383" i="4"/>
  <c r="D56" i="4"/>
  <c r="D76" i="4"/>
  <c r="D104" i="4"/>
  <c r="D120" i="4"/>
  <c r="D137" i="4"/>
  <c r="D153" i="4"/>
  <c r="D169" i="4"/>
  <c r="D185" i="4"/>
  <c r="D201" i="4"/>
  <c r="D217" i="4"/>
  <c r="D233" i="4"/>
  <c r="D249" i="4"/>
  <c r="D265" i="4"/>
  <c r="D281" i="4"/>
  <c r="D297" i="4"/>
  <c r="D313" i="4"/>
  <c r="D329" i="4"/>
  <c r="D345" i="4"/>
  <c r="D361" i="4"/>
  <c r="D377" i="4"/>
  <c r="D394" i="4"/>
  <c r="D410" i="4"/>
  <c r="D13" i="4"/>
  <c r="D29" i="4"/>
  <c r="D45" i="4"/>
  <c r="D61" i="4"/>
  <c r="D77" i="4"/>
  <c r="D10" i="4"/>
  <c r="D26" i="4"/>
  <c r="D42" i="4"/>
  <c r="D91" i="4"/>
  <c r="D92" i="4"/>
  <c r="D95" i="4"/>
  <c r="D111" i="4"/>
  <c r="D128" i="4"/>
  <c r="D144" i="4"/>
  <c r="D160" i="4"/>
  <c r="D176" i="4"/>
  <c r="D192" i="4"/>
  <c r="D208" i="4"/>
  <c r="D224" i="4"/>
  <c r="D240" i="4"/>
  <c r="D256" i="4"/>
  <c r="D272" i="4"/>
  <c r="D288" i="4"/>
  <c r="D304" i="4"/>
  <c r="D320" i="4"/>
  <c r="D336" i="4"/>
  <c r="D352" i="4"/>
  <c r="D368" i="4"/>
  <c r="D385" i="4"/>
  <c r="D72" i="4"/>
  <c r="D62" i="4"/>
  <c r="D106" i="4"/>
  <c r="D122" i="4"/>
  <c r="D139" i="4"/>
  <c r="D155" i="4"/>
  <c r="D171" i="4"/>
  <c r="D187" i="4"/>
  <c r="D203" i="4"/>
  <c r="D219" i="4"/>
  <c r="D235" i="4"/>
  <c r="D251" i="4"/>
  <c r="D267" i="4"/>
  <c r="D283" i="4"/>
  <c r="D299" i="4"/>
  <c r="D315" i="4"/>
  <c r="D331" i="4"/>
  <c r="D347" i="4"/>
  <c r="D363" i="4"/>
  <c r="D379" i="4"/>
  <c r="D396" i="4"/>
  <c r="D412" i="4"/>
  <c r="D15" i="4"/>
  <c r="D31" i="4"/>
  <c r="D47" i="4"/>
  <c r="D63" i="4"/>
  <c r="D79" i="4"/>
  <c r="D12" i="4"/>
  <c r="D28" i="4"/>
  <c r="D44" i="4"/>
  <c r="D401" i="4"/>
  <c r="D391" i="4"/>
  <c r="D97" i="4"/>
  <c r="D113" i="4"/>
  <c r="D130" i="4"/>
  <c r="D146" i="4"/>
  <c r="D162" i="4"/>
  <c r="D178" i="4"/>
  <c r="D194" i="4"/>
  <c r="D210" i="4"/>
  <c r="D226" i="4"/>
  <c r="D242" i="4"/>
  <c r="D258" i="4"/>
  <c r="D274" i="4"/>
  <c r="D290" i="4"/>
  <c r="D306" i="4"/>
  <c r="D322" i="4"/>
  <c r="D338" i="4"/>
  <c r="D354" i="4"/>
  <c r="D370" i="4"/>
  <c r="D387" i="4"/>
  <c r="D6" i="4"/>
  <c r="D78" i="4"/>
  <c r="D108" i="4"/>
  <c r="D125" i="4"/>
  <c r="D141" i="4"/>
  <c r="D157" i="4"/>
  <c r="D173" i="4"/>
  <c r="D189" i="4"/>
  <c r="D205" i="4"/>
  <c r="D221" i="4"/>
  <c r="D237" i="4"/>
  <c r="D253" i="4"/>
  <c r="D269" i="4"/>
  <c r="D285" i="4"/>
  <c r="D301" i="4"/>
  <c r="D317" i="4"/>
  <c r="D333" i="4"/>
  <c r="D349" i="4"/>
  <c r="D365" i="4"/>
  <c r="D381" i="4"/>
  <c r="D398" i="4"/>
  <c r="D64" i="4"/>
  <c r="D17" i="4"/>
  <c r="D33" i="4"/>
  <c r="D49" i="4"/>
  <c r="D65" i="4"/>
  <c r="D81" i="4"/>
  <c r="D14" i="4"/>
  <c r="D30" i="4"/>
  <c r="D46" i="4"/>
  <c r="D403" i="4"/>
  <c r="D395" i="4"/>
  <c r="D99" i="4"/>
  <c r="D115" i="4"/>
  <c r="D132" i="4"/>
  <c r="D148" i="4"/>
  <c r="D164" i="4"/>
  <c r="D180" i="4"/>
  <c r="D196" i="4"/>
  <c r="D212" i="4"/>
  <c r="D228" i="4"/>
  <c r="D244" i="4"/>
  <c r="D260" i="4"/>
  <c r="D276" i="4"/>
  <c r="D292" i="4"/>
  <c r="D308" i="4"/>
  <c r="D324" i="4"/>
  <c r="D340" i="4"/>
  <c r="D356" i="4"/>
  <c r="D372" i="4"/>
  <c r="D389" i="4"/>
  <c r="D80" i="4"/>
  <c r="D94" i="4"/>
  <c r="D110" i="4"/>
  <c r="D127" i="4"/>
  <c r="D143" i="4"/>
  <c r="D159" i="4"/>
  <c r="D175" i="4"/>
  <c r="D191" i="4"/>
  <c r="D207" i="4"/>
  <c r="D223" i="4"/>
  <c r="D239" i="4"/>
  <c r="D255" i="4"/>
  <c r="D271" i="4"/>
  <c r="D287" i="4"/>
  <c r="D303" i="4"/>
  <c r="D319" i="4"/>
  <c r="D335" i="4"/>
  <c r="D351" i="4"/>
  <c r="D367" i="4"/>
  <c r="D384" i="4"/>
  <c r="D400" i="4"/>
  <c r="D19" i="4"/>
  <c r="D35" i="4"/>
  <c r="D51" i="4"/>
  <c r="D67" i="4"/>
  <c r="D83" i="4"/>
  <c r="D16" i="4"/>
  <c r="D32" i="4"/>
  <c r="D48" i="4"/>
  <c r="D405" i="4"/>
  <c r="D397" i="4"/>
  <c r="D101" i="4"/>
  <c r="D117" i="4"/>
  <c r="D134" i="4"/>
  <c r="D150" i="4"/>
  <c r="D166" i="4"/>
  <c r="D182" i="4"/>
  <c r="D198" i="4"/>
  <c r="D214" i="4"/>
  <c r="D230" i="4"/>
  <c r="D246" i="4"/>
  <c r="D262" i="4"/>
  <c r="D278" i="4"/>
  <c r="D294" i="4"/>
  <c r="D310" i="4"/>
  <c r="D326" i="4"/>
  <c r="D342" i="4"/>
  <c r="D358" i="4"/>
  <c r="D374" i="4"/>
  <c r="D393" i="4"/>
  <c r="D90" i="4"/>
  <c r="D96" i="4"/>
  <c r="D112" i="4"/>
  <c r="D129" i="4"/>
  <c r="D145" i="4"/>
  <c r="D161" i="4"/>
  <c r="D177" i="4"/>
  <c r="D193" i="4"/>
  <c r="D209" i="4"/>
  <c r="D225" i="4"/>
  <c r="D241" i="4"/>
  <c r="D257" i="4"/>
  <c r="D273" i="4"/>
  <c r="D289" i="4"/>
  <c r="D305" i="4"/>
  <c r="D321" i="4"/>
  <c r="D337" i="4"/>
  <c r="D353" i="4"/>
  <c r="D369" i="4"/>
  <c r="D386" i="4"/>
  <c r="D402" i="4"/>
  <c r="BL412" i="4"/>
  <c r="BL411" i="4"/>
  <c r="BL410" i="4"/>
  <c r="BL409" i="4"/>
  <c r="BL408" i="4"/>
  <c r="BL407" i="4"/>
  <c r="BL406" i="4"/>
  <c r="BL405" i="4"/>
  <c r="BL404" i="4"/>
  <c r="BL403" i="4"/>
  <c r="BL402" i="4"/>
  <c r="BL401" i="4"/>
  <c r="BL400" i="4"/>
  <c r="BL399" i="4"/>
  <c r="BL398" i="4"/>
  <c r="BL397" i="4"/>
  <c r="BL396" i="4"/>
  <c r="BL395" i="4"/>
  <c r="BL394" i="4"/>
  <c r="BL393" i="4"/>
  <c r="BL392" i="4"/>
  <c r="BL391" i="4"/>
  <c r="BL390" i="4"/>
  <c r="BL389" i="4"/>
  <c r="BL388" i="4"/>
  <c r="BL387" i="4"/>
  <c r="BL386" i="4"/>
  <c r="BL385" i="4"/>
  <c r="BL384" i="4"/>
  <c r="BL383" i="4"/>
  <c r="BL381" i="4"/>
  <c r="BL380" i="4"/>
  <c r="BL379" i="4"/>
  <c r="BL378" i="4"/>
  <c r="BL377" i="4"/>
  <c r="BL376" i="4"/>
  <c r="BL375" i="4"/>
  <c r="BL374" i="4"/>
  <c r="BL373" i="4"/>
  <c r="BL372" i="4"/>
  <c r="BL371" i="4"/>
  <c r="BL370" i="4"/>
  <c r="BL369" i="4"/>
  <c r="BL362" i="4"/>
  <c r="BL354" i="4"/>
  <c r="BL352" i="4"/>
  <c r="BL350" i="4"/>
  <c r="BL349" i="4"/>
  <c r="BL348" i="4"/>
  <c r="BL347" i="4"/>
  <c r="BL346" i="4"/>
  <c r="BL345" i="4"/>
  <c r="BL344" i="4"/>
  <c r="BL343" i="4"/>
  <c r="BL342" i="4"/>
  <c r="BL341" i="4"/>
  <c r="BL340" i="4"/>
  <c r="BL339" i="4"/>
  <c r="BL338" i="4"/>
  <c r="BL337" i="4"/>
  <c r="BL336" i="4"/>
  <c r="BL335" i="4"/>
  <c r="BL334" i="4"/>
  <c r="BL333" i="4"/>
  <c r="BL332" i="4"/>
  <c r="BL331" i="4"/>
  <c r="BL330" i="4"/>
  <c r="BL329" i="4"/>
  <c r="BL328" i="4"/>
  <c r="BL327" i="4"/>
  <c r="BL326" i="4"/>
  <c r="BL325" i="4"/>
  <c r="BL324" i="4"/>
  <c r="BL323" i="4"/>
  <c r="BL322" i="4"/>
  <c r="BL321" i="4"/>
  <c r="BL320" i="4"/>
  <c r="BL319" i="4"/>
  <c r="BL318" i="4"/>
  <c r="BL317" i="4"/>
  <c r="BL316" i="4"/>
  <c r="BL315" i="4"/>
  <c r="BL314" i="4"/>
  <c r="BL313" i="4"/>
  <c r="BL312" i="4"/>
  <c r="BL311" i="4"/>
  <c r="BL310" i="4"/>
  <c r="BL309" i="4"/>
  <c r="BL308" i="4"/>
  <c r="BL307" i="4"/>
  <c r="BL306" i="4"/>
  <c r="BL305" i="4"/>
  <c r="BL304" i="4"/>
  <c r="BL303" i="4"/>
  <c r="BL302" i="4"/>
  <c r="BL301" i="4"/>
  <c r="BL300" i="4"/>
  <c r="BL299" i="4"/>
  <c r="BL298" i="4"/>
  <c r="BL297" i="4"/>
  <c r="BL296" i="4"/>
  <c r="BL295" i="4"/>
  <c r="BL294" i="4"/>
  <c r="BL293" i="4"/>
  <c r="BL292" i="4"/>
  <c r="BL291" i="4"/>
  <c r="BL290" i="4"/>
  <c r="BL289" i="4"/>
  <c r="BL288" i="4"/>
  <c r="BL287" i="4"/>
  <c r="BL286" i="4"/>
  <c r="BL285" i="4"/>
  <c r="BL284" i="4"/>
  <c r="BL283" i="4"/>
  <c r="BL282" i="4"/>
  <c r="BL281" i="4"/>
  <c r="BL280" i="4"/>
  <c r="BL279" i="4"/>
  <c r="BL278" i="4"/>
  <c r="BL277" i="4"/>
  <c r="BL276" i="4"/>
  <c r="BL275" i="4"/>
  <c r="BL274" i="4"/>
  <c r="BL273" i="4"/>
  <c r="BL272" i="4"/>
  <c r="BL271" i="4"/>
  <c r="BL270" i="4"/>
  <c r="BL269" i="4"/>
  <c r="BL268" i="4"/>
  <c r="BL267" i="4"/>
  <c r="BL266" i="4"/>
  <c r="BL265" i="4"/>
  <c r="BL264" i="4"/>
  <c r="BL263" i="4"/>
  <c r="BL262" i="4"/>
  <c r="BL261" i="4"/>
  <c r="BL260" i="4"/>
  <c r="BL259" i="4"/>
  <c r="BL258" i="4"/>
  <c r="BL257" i="4"/>
  <c r="BL256" i="4"/>
  <c r="BL367" i="4"/>
  <c r="BL365" i="4"/>
  <c r="BL363" i="4"/>
  <c r="BL355" i="4"/>
  <c r="BL356" i="4"/>
  <c r="BL351" i="4"/>
  <c r="BL357" i="4"/>
  <c r="BL358" i="4"/>
  <c r="BL368" i="4"/>
  <c r="BL366" i="4"/>
  <c r="BL364" i="4"/>
  <c r="BL359" i="4"/>
  <c r="BL360" i="4"/>
  <c r="BL255" i="4"/>
  <c r="BL254" i="4"/>
  <c r="BL253" i="4"/>
  <c r="BL252" i="4"/>
  <c r="BL251" i="4"/>
  <c r="BL250" i="4"/>
  <c r="BL249" i="4"/>
  <c r="BL248" i="4"/>
  <c r="BL247" i="4"/>
  <c r="BL246" i="4"/>
  <c r="BL245" i="4"/>
  <c r="BL244" i="4"/>
  <c r="BL243" i="4"/>
  <c r="BL242" i="4"/>
  <c r="BL241" i="4"/>
  <c r="BL240" i="4"/>
  <c r="BL239" i="4"/>
  <c r="BL238" i="4"/>
  <c r="BL237" i="4"/>
  <c r="BL236" i="4"/>
  <c r="BL235" i="4"/>
  <c r="BL234" i="4"/>
  <c r="BL233" i="4"/>
  <c r="BL232" i="4"/>
  <c r="BL231" i="4"/>
  <c r="BL230" i="4"/>
  <c r="BL229" i="4"/>
  <c r="BL228" i="4"/>
  <c r="BL227" i="4"/>
  <c r="BL226" i="4"/>
  <c r="BL225" i="4"/>
  <c r="BL224" i="4"/>
  <c r="BL223" i="4"/>
  <c r="BL222" i="4"/>
  <c r="BL221" i="4"/>
  <c r="BL220" i="4"/>
  <c r="BL219" i="4"/>
  <c r="BL218" i="4"/>
  <c r="BL217" i="4"/>
  <c r="BL216" i="4"/>
  <c r="BL215" i="4"/>
  <c r="BL214" i="4"/>
  <c r="BL213" i="4"/>
  <c r="BL212" i="4"/>
  <c r="BL211" i="4"/>
  <c r="BL210" i="4"/>
  <c r="BL209" i="4"/>
  <c r="BL208" i="4"/>
  <c r="BL207" i="4"/>
  <c r="BL206" i="4"/>
  <c r="BL205" i="4"/>
  <c r="BL204" i="4"/>
  <c r="BL203" i="4"/>
  <c r="BL202" i="4"/>
  <c r="BL201" i="4"/>
  <c r="BL200" i="4"/>
  <c r="BL199" i="4"/>
  <c r="BL198" i="4"/>
  <c r="BL197" i="4"/>
  <c r="BL196" i="4"/>
  <c r="BL195" i="4"/>
  <c r="BL194" i="4"/>
  <c r="BL193" i="4"/>
  <c r="BL192" i="4"/>
  <c r="BL191" i="4"/>
  <c r="BL190" i="4"/>
  <c r="BL189" i="4"/>
  <c r="BL188" i="4"/>
  <c r="BL187" i="4"/>
  <c r="BL186" i="4"/>
  <c r="BL185" i="4"/>
  <c r="BL184" i="4"/>
  <c r="BL183" i="4"/>
  <c r="BL182" i="4"/>
  <c r="BL181" i="4"/>
  <c r="BL180" i="4"/>
  <c r="BL179" i="4"/>
  <c r="BL178" i="4"/>
  <c r="BL177" i="4"/>
  <c r="BL176" i="4"/>
  <c r="BL175" i="4"/>
  <c r="BL174" i="4"/>
  <c r="BL173" i="4"/>
  <c r="BL172" i="4"/>
  <c r="BL171" i="4"/>
  <c r="BL170" i="4"/>
  <c r="BL169" i="4"/>
  <c r="BL168" i="4"/>
  <c r="BL167" i="4"/>
  <c r="BL166" i="4"/>
  <c r="BL165" i="4"/>
  <c r="BL164" i="4"/>
  <c r="BL163" i="4"/>
  <c r="BL162" i="4"/>
  <c r="BL161" i="4"/>
  <c r="BL160" i="4"/>
  <c r="BL159" i="4"/>
  <c r="BL158" i="4"/>
  <c r="BL157" i="4"/>
  <c r="BL156" i="4"/>
  <c r="BL155" i="4"/>
  <c r="BL154" i="4"/>
  <c r="BL153" i="4"/>
  <c r="BL152" i="4"/>
  <c r="BL151" i="4"/>
  <c r="BL150" i="4"/>
  <c r="BL149" i="4"/>
  <c r="BL148" i="4"/>
  <c r="BL147" i="4"/>
  <c r="BL146" i="4"/>
  <c r="BL145" i="4"/>
  <c r="BL144" i="4"/>
  <c r="BL143" i="4"/>
  <c r="BL142" i="4"/>
  <c r="BL141" i="4"/>
  <c r="BL140" i="4"/>
  <c r="BL353" i="4"/>
  <c r="BL361" i="4"/>
  <c r="BL138" i="4"/>
  <c r="BL137" i="4"/>
  <c r="BL136" i="4"/>
  <c r="BL135" i="4"/>
  <c r="BL134" i="4"/>
  <c r="BL133" i="4"/>
  <c r="BL132" i="4"/>
  <c r="BL131" i="4"/>
  <c r="BL130" i="4"/>
  <c r="BL129" i="4"/>
  <c r="BL128" i="4"/>
  <c r="BL127" i="4"/>
  <c r="BL126" i="4"/>
  <c r="BL125" i="4"/>
  <c r="BL123" i="4"/>
  <c r="BL122" i="4"/>
  <c r="BL121" i="4"/>
  <c r="BL120" i="4"/>
  <c r="BL119" i="4"/>
  <c r="BL118" i="4"/>
  <c r="BL117" i="4"/>
  <c r="BL116" i="4"/>
  <c r="BL115" i="4"/>
  <c r="BL114" i="4"/>
  <c r="BL113" i="4"/>
  <c r="BL112" i="4"/>
  <c r="BL111" i="4"/>
  <c r="BL110" i="4"/>
  <c r="BL109" i="4"/>
  <c r="BL108" i="4"/>
  <c r="BL107" i="4"/>
  <c r="BL106" i="4"/>
  <c r="BL105" i="4"/>
  <c r="BL104" i="4"/>
  <c r="BL103" i="4"/>
  <c r="BL102" i="4"/>
  <c r="BL101" i="4"/>
  <c r="BL100" i="4"/>
  <c r="BL99" i="4"/>
  <c r="BL98" i="4"/>
  <c r="BL97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4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2" i="4"/>
  <c r="BL21" i="4"/>
  <c r="BL20" i="4"/>
  <c r="BL19" i="4"/>
  <c r="BL18" i="4"/>
  <c r="BL17" i="4"/>
  <c r="BL16" i="4"/>
  <c r="BL15" i="4"/>
  <c r="BL14" i="4"/>
  <c r="BL13" i="4"/>
  <c r="BL12" i="4"/>
  <c r="BL11" i="4"/>
  <c r="BL10" i="4"/>
  <c r="BL9" i="4"/>
  <c r="BL8" i="4"/>
  <c r="BL7" i="4"/>
  <c r="BL6" i="4"/>
  <c r="BL139" i="4"/>
  <c r="P5" i="4"/>
  <c r="P124" i="4" s="1"/>
  <c r="AB3" i="4"/>
  <c r="AB5" i="4" s="1"/>
  <c r="AB124" i="4" s="1"/>
  <c r="AO128" i="4"/>
  <c r="AO88" i="4"/>
  <c r="AO104" i="4"/>
  <c r="AO56" i="4"/>
  <c r="AO89" i="4"/>
  <c r="AO58" i="4"/>
  <c r="AO119" i="4"/>
  <c r="AO182" i="4"/>
  <c r="AO91" i="4"/>
  <c r="AO12" i="4"/>
  <c r="AO28" i="4"/>
  <c r="AO60" i="4"/>
  <c r="AO140" i="4"/>
  <c r="AO45" i="4"/>
  <c r="AO109" i="4"/>
  <c r="AO78" i="4"/>
  <c r="AO126" i="4"/>
  <c r="AO386" i="4"/>
  <c r="AO87" i="4"/>
  <c r="AO236" i="4"/>
  <c r="AO330" i="4"/>
  <c r="AO344" i="4"/>
  <c r="AO254" i="4"/>
  <c r="AO358" i="4"/>
  <c r="AO122" i="4"/>
  <c r="AO139" i="4"/>
  <c r="AO155" i="4"/>
  <c r="AO171" i="4"/>
  <c r="AO187" i="4"/>
  <c r="AO356" i="4"/>
  <c r="AO232" i="4"/>
  <c r="AO306" i="4"/>
  <c r="AO212" i="4"/>
  <c r="AO394" i="4"/>
  <c r="AO250" i="4"/>
  <c r="AO334" i="4"/>
  <c r="AO388" i="4"/>
  <c r="AO195" i="4"/>
  <c r="AO211" i="4"/>
  <c r="AO227" i="4"/>
  <c r="AO243" i="4"/>
  <c r="AO259" i="4"/>
  <c r="AO275" i="4"/>
  <c r="AO291" i="4"/>
  <c r="AO307" i="4"/>
  <c r="AO323" i="4"/>
  <c r="AO339" i="4"/>
  <c r="AO355" i="4"/>
  <c r="AO371" i="4"/>
  <c r="AO399" i="4"/>
  <c r="Q5" i="4"/>
  <c r="Q124" i="4" s="1"/>
  <c r="AC3" i="4"/>
  <c r="AC5" i="4" s="1"/>
  <c r="AC124" i="4" s="1"/>
  <c r="AP411" i="4"/>
  <c r="AP409" i="4"/>
  <c r="AP407" i="4"/>
  <c r="AP412" i="4"/>
  <c r="AP410" i="4"/>
  <c r="AP408" i="4"/>
  <c r="AP406" i="4"/>
  <c r="AP404" i="4"/>
  <c r="AP402" i="4"/>
  <c r="AP400" i="4"/>
  <c r="AP398" i="4"/>
  <c r="AP396" i="4"/>
  <c r="AP394" i="4"/>
  <c r="AP392" i="4"/>
  <c r="AP390" i="4"/>
  <c r="AP388" i="4"/>
  <c r="AP386" i="4"/>
  <c r="AP384" i="4"/>
  <c r="AP381" i="4"/>
  <c r="AP379" i="4"/>
  <c r="AP377" i="4"/>
  <c r="AP375" i="4"/>
  <c r="AP373" i="4"/>
  <c r="AP376" i="4"/>
  <c r="AP383" i="4"/>
  <c r="AP405" i="4"/>
  <c r="AP401" i="4"/>
  <c r="AP397" i="4"/>
  <c r="AP393" i="4"/>
  <c r="AP389" i="4"/>
  <c r="AP378" i="4"/>
  <c r="AP372" i="4"/>
  <c r="AP370" i="4"/>
  <c r="AP368" i="4"/>
  <c r="AP366" i="4"/>
  <c r="AP364" i="4"/>
  <c r="AP362" i="4"/>
  <c r="AP360" i="4"/>
  <c r="AP358" i="4"/>
  <c r="AP356" i="4"/>
  <c r="AP354" i="4"/>
  <c r="AP352" i="4"/>
  <c r="AP350" i="4"/>
  <c r="AP348" i="4"/>
  <c r="AP346" i="4"/>
  <c r="AP344" i="4"/>
  <c r="AP342" i="4"/>
  <c r="AP340" i="4"/>
  <c r="AP338" i="4"/>
  <c r="AP336" i="4"/>
  <c r="AP334" i="4"/>
  <c r="AP332" i="4"/>
  <c r="AP330" i="4"/>
  <c r="AP328" i="4"/>
  <c r="AP326" i="4"/>
  <c r="AP324" i="4"/>
  <c r="AP322" i="4"/>
  <c r="AP320" i="4"/>
  <c r="AP318" i="4"/>
  <c r="AP316" i="4"/>
  <c r="AP314" i="4"/>
  <c r="AP312" i="4"/>
  <c r="AP310" i="4"/>
  <c r="AP308" i="4"/>
  <c r="AP306" i="4"/>
  <c r="AP304" i="4"/>
  <c r="AP302" i="4"/>
  <c r="AP300" i="4"/>
  <c r="AP298" i="4"/>
  <c r="AP296" i="4"/>
  <c r="AP294" i="4"/>
  <c r="AP292" i="4"/>
  <c r="AP290" i="4"/>
  <c r="AP288" i="4"/>
  <c r="AP286" i="4"/>
  <c r="AP284" i="4"/>
  <c r="AP403" i="4"/>
  <c r="AP365" i="4"/>
  <c r="AP349" i="4"/>
  <c r="AP333" i="4"/>
  <c r="AP317" i="4"/>
  <c r="AP301" i="4"/>
  <c r="AP285" i="4"/>
  <c r="AP212" i="4"/>
  <c r="AP209" i="4"/>
  <c r="AP196" i="4"/>
  <c r="AP193" i="4"/>
  <c r="AP367" i="4"/>
  <c r="AP351" i="4"/>
  <c r="AP335" i="4"/>
  <c r="AP319" i="4"/>
  <c r="AP303" i="4"/>
  <c r="AP287" i="4"/>
  <c r="AP281" i="4"/>
  <c r="AP280" i="4"/>
  <c r="AP273" i="4"/>
  <c r="AP272" i="4"/>
  <c r="AP265" i="4"/>
  <c r="AP264" i="4"/>
  <c r="AP257" i="4"/>
  <c r="AP256" i="4"/>
  <c r="AP249" i="4"/>
  <c r="AP248" i="4"/>
  <c r="AP241" i="4"/>
  <c r="AP240" i="4"/>
  <c r="AP233" i="4"/>
  <c r="AP232" i="4"/>
  <c r="AP225" i="4"/>
  <c r="AP224" i="4"/>
  <c r="AP217" i="4"/>
  <c r="AP216" i="4"/>
  <c r="AP202" i="4"/>
  <c r="AP199" i="4"/>
  <c r="AP369" i="4"/>
  <c r="AP353" i="4"/>
  <c r="AP337" i="4"/>
  <c r="AP321" i="4"/>
  <c r="AP305" i="4"/>
  <c r="AP289" i="4"/>
  <c r="AP208" i="4"/>
  <c r="AP205" i="4"/>
  <c r="AP192" i="4"/>
  <c r="AP189" i="4"/>
  <c r="AP187" i="4"/>
  <c r="AP185" i="4"/>
  <c r="AP183" i="4"/>
  <c r="AP181" i="4"/>
  <c r="AP179" i="4"/>
  <c r="AP177" i="4"/>
  <c r="AP175" i="4"/>
  <c r="AP173" i="4"/>
  <c r="AP171" i="4"/>
  <c r="AP169" i="4"/>
  <c r="AP167" i="4"/>
  <c r="AP165" i="4"/>
  <c r="AP163" i="4"/>
  <c r="AP161" i="4"/>
  <c r="AP159" i="4"/>
  <c r="AP157" i="4"/>
  <c r="AP155" i="4"/>
  <c r="AP153" i="4"/>
  <c r="AP151" i="4"/>
  <c r="AP149" i="4"/>
  <c r="AP147" i="4"/>
  <c r="AP145" i="4"/>
  <c r="AP143" i="4"/>
  <c r="AP141" i="4"/>
  <c r="AP139" i="4"/>
  <c r="AP137" i="4"/>
  <c r="AP135" i="4"/>
  <c r="AP133" i="4"/>
  <c r="AP131" i="4"/>
  <c r="AP129" i="4"/>
  <c r="AP127" i="4"/>
  <c r="AP385" i="4"/>
  <c r="AP371" i="4"/>
  <c r="AP355" i="4"/>
  <c r="AP339" i="4"/>
  <c r="AP323" i="4"/>
  <c r="AP307" i="4"/>
  <c r="AP291" i="4"/>
  <c r="AP279" i="4"/>
  <c r="AP278" i="4"/>
  <c r="AP271" i="4"/>
  <c r="AP270" i="4"/>
  <c r="AP263" i="4"/>
  <c r="AP262" i="4"/>
  <c r="AP255" i="4"/>
  <c r="AP254" i="4"/>
  <c r="AP247" i="4"/>
  <c r="AP246" i="4"/>
  <c r="AP239" i="4"/>
  <c r="AP238" i="4"/>
  <c r="AP231" i="4"/>
  <c r="AP230" i="4"/>
  <c r="AP223" i="4"/>
  <c r="AP222" i="4"/>
  <c r="AP215" i="4"/>
  <c r="AP214" i="4"/>
  <c r="AP211" i="4"/>
  <c r="AP198" i="4"/>
  <c r="AP195" i="4"/>
  <c r="AP387" i="4"/>
  <c r="AP357" i="4"/>
  <c r="AP341" i="4"/>
  <c r="AP325" i="4"/>
  <c r="AP309" i="4"/>
  <c r="AP293" i="4"/>
  <c r="AP204" i="4"/>
  <c r="AP201" i="4"/>
  <c r="AP391" i="4"/>
  <c r="AP374" i="4"/>
  <c r="AP359" i="4"/>
  <c r="AP343" i="4"/>
  <c r="AP327" i="4"/>
  <c r="AP311" i="4"/>
  <c r="AP295" i="4"/>
  <c r="AP277" i="4"/>
  <c r="AP276" i="4"/>
  <c r="AP269" i="4"/>
  <c r="AP268" i="4"/>
  <c r="AP261" i="4"/>
  <c r="AP260" i="4"/>
  <c r="AP253" i="4"/>
  <c r="AP252" i="4"/>
  <c r="AP245" i="4"/>
  <c r="AP244" i="4"/>
  <c r="AP237" i="4"/>
  <c r="AP236" i="4"/>
  <c r="AP229" i="4"/>
  <c r="AP228" i="4"/>
  <c r="AP221" i="4"/>
  <c r="AP220" i="4"/>
  <c r="AP210" i="4"/>
  <c r="AP207" i="4"/>
  <c r="AP194" i="4"/>
  <c r="AP191" i="4"/>
  <c r="AP395" i="4"/>
  <c r="AP380" i="4"/>
  <c r="AP361" i="4"/>
  <c r="AP345" i="4"/>
  <c r="AP329" i="4"/>
  <c r="AP313" i="4"/>
  <c r="AP297" i="4"/>
  <c r="AP213" i="4"/>
  <c r="AP200" i="4"/>
  <c r="AP197" i="4"/>
  <c r="AP188" i="4"/>
  <c r="AP186" i="4"/>
  <c r="AP184" i="4"/>
  <c r="AP182" i="4"/>
  <c r="AP180" i="4"/>
  <c r="AP178" i="4"/>
  <c r="AP176" i="4"/>
  <c r="AP174" i="4"/>
  <c r="AP172" i="4"/>
  <c r="AP170" i="4"/>
  <c r="AP168" i="4"/>
  <c r="AP166" i="4"/>
  <c r="AP164" i="4"/>
  <c r="AP162" i="4"/>
  <c r="AP160" i="4"/>
  <c r="AP158" i="4"/>
  <c r="AP156" i="4"/>
  <c r="AP154" i="4"/>
  <c r="AP152" i="4"/>
  <c r="AP150" i="4"/>
  <c r="AP148" i="4"/>
  <c r="AP146" i="4"/>
  <c r="AP144" i="4"/>
  <c r="AP142" i="4"/>
  <c r="AP140" i="4"/>
  <c r="AP138" i="4"/>
  <c r="AP136" i="4"/>
  <c r="AP134" i="4"/>
  <c r="AP132" i="4"/>
  <c r="AP130" i="4"/>
  <c r="AP128" i="4"/>
  <c r="AP126" i="4"/>
  <c r="AP123" i="4"/>
  <c r="AP121" i="4"/>
  <c r="AP119" i="4"/>
  <c r="AP117" i="4"/>
  <c r="AP115" i="4"/>
  <c r="AP113" i="4"/>
  <c r="AP111" i="4"/>
  <c r="AP109" i="4"/>
  <c r="AP107" i="4"/>
  <c r="AP105" i="4"/>
  <c r="AP103" i="4"/>
  <c r="AP101" i="4"/>
  <c r="AP99" i="4"/>
  <c r="AP97" i="4"/>
  <c r="AP95" i="4"/>
  <c r="AP93" i="4"/>
  <c r="AP91" i="4"/>
  <c r="AP89" i="4"/>
  <c r="AP87" i="4"/>
  <c r="AP85" i="4"/>
  <c r="AP83" i="4"/>
  <c r="AP81" i="4"/>
  <c r="AP79" i="4"/>
  <c r="AP77" i="4"/>
  <c r="AP75" i="4"/>
  <c r="AP73" i="4"/>
  <c r="AP71" i="4"/>
  <c r="AP69" i="4"/>
  <c r="AP67" i="4"/>
  <c r="AP65" i="4"/>
  <c r="AP63" i="4"/>
  <c r="AP61" i="4"/>
  <c r="AP59" i="4"/>
  <c r="AP57" i="4"/>
  <c r="AP55" i="4"/>
  <c r="AP53" i="4"/>
  <c r="AP51" i="4"/>
  <c r="AP49" i="4"/>
  <c r="AP47" i="4"/>
  <c r="AP45" i="4"/>
  <c r="AP43" i="4"/>
  <c r="AP41" i="4"/>
  <c r="AP299" i="4"/>
  <c r="AP282" i="4"/>
  <c r="AP275" i="4"/>
  <c r="AP218" i="4"/>
  <c r="AP110" i="4"/>
  <c r="AP102" i="4"/>
  <c r="AP94" i="4"/>
  <c r="AP86" i="4"/>
  <c r="AP78" i="4"/>
  <c r="AP70" i="4"/>
  <c r="AP62" i="4"/>
  <c r="AP54" i="4"/>
  <c r="AP46" i="4"/>
  <c r="AP315" i="4"/>
  <c r="AP274" i="4"/>
  <c r="AP267" i="4"/>
  <c r="AP112" i="4"/>
  <c r="AP331" i="4"/>
  <c r="AP266" i="4"/>
  <c r="AP259" i="4"/>
  <c r="AP108" i="4"/>
  <c r="AP100" i="4"/>
  <c r="AP92" i="4"/>
  <c r="AP84" i="4"/>
  <c r="AP76" i="4"/>
  <c r="AP68" i="4"/>
  <c r="AP60" i="4"/>
  <c r="AP52" i="4"/>
  <c r="AP44" i="4"/>
  <c r="AP39" i="4"/>
  <c r="AP36" i="4"/>
  <c r="AP34" i="4"/>
  <c r="AP32" i="4"/>
  <c r="AP30" i="4"/>
  <c r="AP28" i="4"/>
  <c r="AP26" i="4"/>
  <c r="AP24" i="4"/>
  <c r="AP22" i="4"/>
  <c r="AP20" i="4"/>
  <c r="AP18" i="4"/>
  <c r="AP16" i="4"/>
  <c r="AP14" i="4"/>
  <c r="AP12" i="4"/>
  <c r="AP10" i="4"/>
  <c r="AP8" i="4"/>
  <c r="AP6" i="4"/>
  <c r="AP399" i="4"/>
  <c r="AP347" i="4"/>
  <c r="AP258" i="4"/>
  <c r="AP251" i="4"/>
  <c r="AP203" i="4"/>
  <c r="AP122" i="4"/>
  <c r="AP118" i="4"/>
  <c r="AP114" i="4"/>
  <c r="AP363" i="4"/>
  <c r="AP250" i="4"/>
  <c r="AP243" i="4"/>
  <c r="AP106" i="4"/>
  <c r="AP98" i="4"/>
  <c r="AP90" i="4"/>
  <c r="AP82" i="4"/>
  <c r="AP74" i="4"/>
  <c r="AP66" i="4"/>
  <c r="AP58" i="4"/>
  <c r="AP50" i="4"/>
  <c r="AP42" i="4"/>
  <c r="AP38" i="4"/>
  <c r="AP242" i="4"/>
  <c r="AP235" i="4"/>
  <c r="AP190" i="4"/>
  <c r="AP234" i="4"/>
  <c r="AP227" i="4"/>
  <c r="AP104" i="4"/>
  <c r="AP96" i="4"/>
  <c r="AP88" i="4"/>
  <c r="AP80" i="4"/>
  <c r="AP72" i="4"/>
  <c r="AP64" i="4"/>
  <c r="AP56" i="4"/>
  <c r="AP48" i="4"/>
  <c r="AP35" i="4"/>
  <c r="AP33" i="4"/>
  <c r="AP31" i="4"/>
  <c r="AP29" i="4"/>
  <c r="AP27" i="4"/>
  <c r="AP25" i="4"/>
  <c r="AP23" i="4"/>
  <c r="AP21" i="4"/>
  <c r="AP19" i="4"/>
  <c r="AP17" i="4"/>
  <c r="AP15" i="4"/>
  <c r="AP13" i="4"/>
  <c r="AP11" i="4"/>
  <c r="AP9" i="4"/>
  <c r="AP7" i="4"/>
  <c r="AP125" i="4"/>
  <c r="AP206" i="4"/>
  <c r="AP40" i="4"/>
  <c r="AP120" i="4"/>
  <c r="AP283" i="4"/>
  <c r="AP226" i="4"/>
  <c r="AP116" i="4"/>
  <c r="AP37" i="4"/>
  <c r="AP219" i="4"/>
  <c r="AO15" i="4"/>
  <c r="AO11" i="4"/>
  <c r="AO7" i="4"/>
  <c r="AO200" i="4"/>
  <c r="AO41" i="4"/>
  <c r="AO105" i="4"/>
  <c r="AO74" i="4"/>
  <c r="AO132" i="4"/>
  <c r="AO43" i="4"/>
  <c r="AO107" i="4"/>
  <c r="AO16" i="4"/>
  <c r="AO32" i="4"/>
  <c r="AO76" i="4"/>
  <c r="AO156" i="4"/>
  <c r="AO61" i="4"/>
  <c r="AO138" i="4"/>
  <c r="AO94" i="4"/>
  <c r="AO154" i="4"/>
  <c r="AO40" i="4"/>
  <c r="AO103" i="4"/>
  <c r="AO252" i="4"/>
  <c r="AO362" i="4"/>
  <c r="AO198" i="4"/>
  <c r="AO270" i="4"/>
  <c r="AO406" i="4"/>
  <c r="AO127" i="4"/>
  <c r="AO143" i="4"/>
  <c r="AO159" i="4"/>
  <c r="AO175" i="4"/>
  <c r="AO192" i="4"/>
  <c r="AO378" i="4"/>
  <c r="AO248" i="4"/>
  <c r="AO338" i="4"/>
  <c r="AO304" i="4"/>
  <c r="AO190" i="4"/>
  <c r="AO266" i="4"/>
  <c r="AO366" i="4"/>
  <c r="AO396" i="4"/>
  <c r="AO199" i="4"/>
  <c r="AO215" i="4"/>
  <c r="AO231" i="4"/>
  <c r="AO247" i="4"/>
  <c r="AO263" i="4"/>
  <c r="AO279" i="4"/>
  <c r="AO295" i="4"/>
  <c r="AO311" i="4"/>
  <c r="AO327" i="4"/>
  <c r="AO343" i="4"/>
  <c r="AO359" i="4"/>
  <c r="AO387" i="4"/>
  <c r="AO403" i="4"/>
  <c r="AO31" i="4"/>
  <c r="AO80" i="4"/>
  <c r="AO96" i="4"/>
  <c r="AO35" i="4"/>
  <c r="AO57" i="4"/>
  <c r="AO284" i="4"/>
  <c r="AO90" i="4"/>
  <c r="AO150" i="4"/>
  <c r="AO59" i="4"/>
  <c r="AO381" i="4"/>
  <c r="AO20" i="4"/>
  <c r="AO36" i="4"/>
  <c r="AO92" i="4"/>
  <c r="AO172" i="4"/>
  <c r="AO77" i="4"/>
  <c r="AO46" i="4"/>
  <c r="AO110" i="4"/>
  <c r="AO170" i="4"/>
  <c r="AO55" i="4"/>
  <c r="AO194" i="4"/>
  <c r="AO268" i="4"/>
  <c r="AO204" i="4"/>
  <c r="AO222" i="4"/>
  <c r="AO294" i="4"/>
  <c r="AO114" i="4"/>
  <c r="AO131" i="4"/>
  <c r="AO147" i="4"/>
  <c r="AO163" i="4"/>
  <c r="AO179" i="4"/>
  <c r="AO292" i="4"/>
  <c r="AO402" i="4"/>
  <c r="AO264" i="4"/>
  <c r="AO370" i="4"/>
  <c r="AO336" i="4"/>
  <c r="AO218" i="4"/>
  <c r="AO282" i="4"/>
  <c r="AO375" i="4"/>
  <c r="AO404" i="4"/>
  <c r="AO203" i="4"/>
  <c r="AO219" i="4"/>
  <c r="AO235" i="4"/>
  <c r="AO251" i="4"/>
  <c r="AO267" i="4"/>
  <c r="AO283" i="4"/>
  <c r="AO299" i="4"/>
  <c r="AO315" i="4"/>
  <c r="AO331" i="4"/>
  <c r="AO347" i="4"/>
  <c r="AO363" i="4"/>
  <c r="AO391" i="4"/>
  <c r="AO407" i="4"/>
  <c r="O405" i="4"/>
  <c r="O397" i="4"/>
  <c r="O389" i="4"/>
  <c r="O380" i="4"/>
  <c r="O372" i="4"/>
  <c r="O364" i="4"/>
  <c r="O356" i="4"/>
  <c r="O348" i="4"/>
  <c r="O340" i="4"/>
  <c r="O332" i="4"/>
  <c r="O324" i="4"/>
  <c r="O316" i="4"/>
  <c r="O308" i="4"/>
  <c r="O300" i="4"/>
  <c r="O292" i="4"/>
  <c r="O284" i="4"/>
  <c r="O276" i="4"/>
  <c r="O268" i="4"/>
  <c r="O260" i="4"/>
  <c r="O252" i="4"/>
  <c r="O244" i="4"/>
  <c r="O236" i="4"/>
  <c r="O228" i="4"/>
  <c r="O220" i="4"/>
  <c r="O212" i="4"/>
  <c r="O204" i="4"/>
  <c r="O196" i="4"/>
  <c r="O188" i="4"/>
  <c r="O180" i="4"/>
  <c r="O172" i="4"/>
  <c r="O164" i="4"/>
  <c r="O156" i="4"/>
  <c r="O148" i="4"/>
  <c r="O140" i="4"/>
  <c r="O132" i="4"/>
  <c r="O123" i="4"/>
  <c r="O115" i="4"/>
  <c r="O107" i="4"/>
  <c r="O99" i="4"/>
  <c r="O91" i="4"/>
  <c r="O83" i="4"/>
  <c r="O75" i="4"/>
  <c r="O67" i="4"/>
  <c r="O59" i="4"/>
  <c r="O51" i="4"/>
  <c r="O43" i="4"/>
  <c r="O35" i="4"/>
  <c r="O27" i="4"/>
  <c r="O19" i="4"/>
  <c r="O11" i="4"/>
  <c r="O412" i="4"/>
  <c r="O404" i="4"/>
  <c r="O396" i="4"/>
  <c r="O388" i="4"/>
  <c r="O379" i="4"/>
  <c r="O371" i="4"/>
  <c r="O363" i="4"/>
  <c r="O355" i="4"/>
  <c r="O347" i="4"/>
  <c r="O339" i="4"/>
  <c r="O331" i="4"/>
  <c r="O323" i="4"/>
  <c r="O315" i="4"/>
  <c r="O307" i="4"/>
  <c r="O299" i="4"/>
  <c r="O291" i="4"/>
  <c r="O283" i="4"/>
  <c r="O275" i="4"/>
  <c r="O267" i="4"/>
  <c r="O259" i="4"/>
  <c r="O251" i="4"/>
  <c r="O243" i="4"/>
  <c r="O235" i="4"/>
  <c r="O227" i="4"/>
  <c r="O219" i="4"/>
  <c r="O211" i="4"/>
  <c r="O203" i="4"/>
  <c r="O195" i="4"/>
  <c r="O187" i="4"/>
  <c r="O179" i="4"/>
  <c r="O171" i="4"/>
  <c r="O163" i="4"/>
  <c r="O155" i="4"/>
  <c r="O147" i="4"/>
  <c r="O139" i="4"/>
  <c r="O131" i="4"/>
  <c r="O122" i="4"/>
  <c r="O114" i="4"/>
  <c r="O106" i="4"/>
  <c r="O98" i="4"/>
  <c r="O90" i="4"/>
  <c r="O82" i="4"/>
  <c r="O74" i="4"/>
  <c r="O66" i="4"/>
  <c r="O58" i="4"/>
  <c r="O50" i="4"/>
  <c r="O42" i="4"/>
  <c r="O34" i="4"/>
  <c r="O26" i="4"/>
  <c r="O18" i="4"/>
  <c r="O10" i="4"/>
  <c r="O411" i="4"/>
  <c r="O403" i="4"/>
  <c r="O395" i="4"/>
  <c r="O387" i="4"/>
  <c r="O378" i="4"/>
  <c r="O370" i="4"/>
  <c r="O362" i="4"/>
  <c r="O354" i="4"/>
  <c r="O346" i="4"/>
  <c r="O338" i="4"/>
  <c r="O330" i="4"/>
  <c r="O322" i="4"/>
  <c r="O314" i="4"/>
  <c r="O306" i="4"/>
  <c r="O298" i="4"/>
  <c r="O290" i="4"/>
  <c r="O282" i="4"/>
  <c r="O274" i="4"/>
  <c r="O266" i="4"/>
  <c r="O258" i="4"/>
  <c r="O250" i="4"/>
  <c r="O242" i="4"/>
  <c r="O234" i="4"/>
  <c r="O226" i="4"/>
  <c r="O218" i="4"/>
  <c r="O210" i="4"/>
  <c r="O202" i="4"/>
  <c r="O194" i="4"/>
  <c r="O186" i="4"/>
  <c r="O178" i="4"/>
  <c r="O170" i="4"/>
  <c r="O162" i="4"/>
  <c r="O154" i="4"/>
  <c r="O146" i="4"/>
  <c r="O138" i="4"/>
  <c r="O130" i="4"/>
  <c r="O121" i="4"/>
  <c r="O113" i="4"/>
  <c r="O105" i="4"/>
  <c r="O97" i="4"/>
  <c r="O89" i="4"/>
  <c r="O81" i="4"/>
  <c r="O73" i="4"/>
  <c r="O65" i="4"/>
  <c r="O57" i="4"/>
  <c r="O49" i="4"/>
  <c r="O41" i="4"/>
  <c r="O33" i="4"/>
  <c r="O25" i="4"/>
  <c r="O17" i="4"/>
  <c r="O9" i="4"/>
  <c r="O410" i="4"/>
  <c r="O402" i="4"/>
  <c r="O394" i="4"/>
  <c r="O386" i="4"/>
  <c r="O377" i="4"/>
  <c r="O369" i="4"/>
  <c r="O361" i="4"/>
  <c r="O353" i="4"/>
  <c r="O345" i="4"/>
  <c r="O337" i="4"/>
  <c r="O329" i="4"/>
  <c r="O321" i="4"/>
  <c r="O313" i="4"/>
  <c r="O305" i="4"/>
  <c r="O297" i="4"/>
  <c r="O289" i="4"/>
  <c r="O281" i="4"/>
  <c r="O273" i="4"/>
  <c r="O265" i="4"/>
  <c r="O257" i="4"/>
  <c r="O249" i="4"/>
  <c r="O241" i="4"/>
  <c r="O233" i="4"/>
  <c r="O225" i="4"/>
  <c r="O217" i="4"/>
  <c r="O209" i="4"/>
  <c r="O201" i="4"/>
  <c r="O193" i="4"/>
  <c r="O185" i="4"/>
  <c r="O177" i="4"/>
  <c r="O169" i="4"/>
  <c r="O161" i="4"/>
  <c r="O153" i="4"/>
  <c r="O145" i="4"/>
  <c r="O137" i="4"/>
  <c r="O129" i="4"/>
  <c r="O120" i="4"/>
  <c r="O112" i="4"/>
  <c r="O104" i="4"/>
  <c r="O96" i="4"/>
  <c r="O88" i="4"/>
  <c r="O80" i="4"/>
  <c r="O72" i="4"/>
  <c r="O64" i="4"/>
  <c r="O56" i="4"/>
  <c r="O48" i="4"/>
  <c r="O40" i="4"/>
  <c r="O32" i="4"/>
  <c r="O24" i="4"/>
  <c r="O16" i="4"/>
  <c r="O8" i="4"/>
  <c r="O409" i="4"/>
  <c r="O401" i="4"/>
  <c r="O393" i="4"/>
  <c r="O385" i="4"/>
  <c r="O376" i="4"/>
  <c r="O368" i="4"/>
  <c r="O360" i="4"/>
  <c r="O352" i="4"/>
  <c r="O344" i="4"/>
  <c r="O336" i="4"/>
  <c r="O328" i="4"/>
  <c r="O320" i="4"/>
  <c r="O312" i="4"/>
  <c r="O304" i="4"/>
  <c r="O296" i="4"/>
  <c r="O288" i="4"/>
  <c r="O280" i="4"/>
  <c r="O272" i="4"/>
  <c r="O264" i="4"/>
  <c r="O256" i="4"/>
  <c r="O248" i="4"/>
  <c r="O240" i="4"/>
  <c r="O232" i="4"/>
  <c r="O224" i="4"/>
  <c r="O216" i="4"/>
  <c r="O208" i="4"/>
  <c r="O200" i="4"/>
  <c r="O192" i="4"/>
  <c r="O184" i="4"/>
  <c r="O176" i="4"/>
  <c r="O168" i="4"/>
  <c r="O160" i="4"/>
  <c r="O152" i="4"/>
  <c r="O144" i="4"/>
  <c r="O136" i="4"/>
  <c r="O128" i="4"/>
  <c r="O119" i="4"/>
  <c r="O111" i="4"/>
  <c r="O103" i="4"/>
  <c r="O95" i="4"/>
  <c r="O87" i="4"/>
  <c r="O79" i="4"/>
  <c r="O71" i="4"/>
  <c r="O63" i="4"/>
  <c r="O55" i="4"/>
  <c r="O47" i="4"/>
  <c r="O39" i="4"/>
  <c r="O31" i="4"/>
  <c r="O23" i="4"/>
  <c r="O15" i="4"/>
  <c r="O7" i="4"/>
  <c r="O408" i="4"/>
  <c r="O400" i="4"/>
  <c r="O392" i="4"/>
  <c r="O384" i="4"/>
  <c r="O375" i="4"/>
  <c r="O367" i="4"/>
  <c r="O359" i="4"/>
  <c r="O351" i="4"/>
  <c r="O343" i="4"/>
  <c r="O335" i="4"/>
  <c r="O327" i="4"/>
  <c r="O319" i="4"/>
  <c r="O311" i="4"/>
  <c r="O303" i="4"/>
  <c r="O295" i="4"/>
  <c r="O287" i="4"/>
  <c r="O279" i="4"/>
  <c r="O271" i="4"/>
  <c r="O263" i="4"/>
  <c r="O255" i="4"/>
  <c r="O247" i="4"/>
  <c r="O239" i="4"/>
  <c r="O231" i="4"/>
  <c r="O223" i="4"/>
  <c r="O215" i="4"/>
  <c r="O207" i="4"/>
  <c r="O199" i="4"/>
  <c r="O191" i="4"/>
  <c r="O183" i="4"/>
  <c r="O175" i="4"/>
  <c r="O167" i="4"/>
  <c r="O159" i="4"/>
  <c r="O151" i="4"/>
  <c r="O143" i="4"/>
  <c r="O135" i="4"/>
  <c r="O127" i="4"/>
  <c r="O118" i="4"/>
  <c r="O110" i="4"/>
  <c r="O102" i="4"/>
  <c r="O94" i="4"/>
  <c r="O86" i="4"/>
  <c r="O78" i="4"/>
  <c r="O70" i="4"/>
  <c r="O62" i="4"/>
  <c r="O54" i="4"/>
  <c r="O46" i="4"/>
  <c r="O38" i="4"/>
  <c r="O30" i="4"/>
  <c r="O22" i="4"/>
  <c r="O14" i="4"/>
  <c r="O6" i="4"/>
  <c r="O407" i="4"/>
  <c r="O399" i="4"/>
  <c r="O391" i="4"/>
  <c r="O383" i="4"/>
  <c r="O374" i="4"/>
  <c r="O366" i="4"/>
  <c r="O358" i="4"/>
  <c r="O350" i="4"/>
  <c r="O342" i="4"/>
  <c r="O334" i="4"/>
  <c r="O326" i="4"/>
  <c r="O318" i="4"/>
  <c r="O310" i="4"/>
  <c r="O302" i="4"/>
  <c r="O294" i="4"/>
  <c r="O286" i="4"/>
  <c r="O278" i="4"/>
  <c r="O270" i="4"/>
  <c r="O262" i="4"/>
  <c r="O254" i="4"/>
  <c r="O246" i="4"/>
  <c r="O238" i="4"/>
  <c r="O230" i="4"/>
  <c r="O222" i="4"/>
  <c r="O214" i="4"/>
  <c r="O206" i="4"/>
  <c r="O198" i="4"/>
  <c r="O190" i="4"/>
  <c r="O182" i="4"/>
  <c r="O174" i="4"/>
  <c r="O166" i="4"/>
  <c r="O158" i="4"/>
  <c r="O150" i="4"/>
  <c r="O142" i="4"/>
  <c r="O134" i="4"/>
  <c r="O126" i="4"/>
  <c r="O117" i="4"/>
  <c r="O109" i="4"/>
  <c r="O101" i="4"/>
  <c r="O93" i="4"/>
  <c r="O85" i="4"/>
  <c r="O77" i="4"/>
  <c r="O69" i="4"/>
  <c r="O61" i="4"/>
  <c r="O53" i="4"/>
  <c r="O45" i="4"/>
  <c r="O37" i="4"/>
  <c r="O29" i="4"/>
  <c r="O21" i="4"/>
  <c r="O13" i="4"/>
  <c r="O365" i="4"/>
  <c r="O301" i="4"/>
  <c r="O237" i="4"/>
  <c r="O173" i="4"/>
  <c r="O108" i="4"/>
  <c r="O44" i="4"/>
  <c r="O357" i="4"/>
  <c r="O293" i="4"/>
  <c r="O229" i="4"/>
  <c r="O165" i="4"/>
  <c r="O100" i="4"/>
  <c r="O36" i="4"/>
  <c r="O349" i="4"/>
  <c r="O285" i="4"/>
  <c r="O221" i="4"/>
  <c r="O157" i="4"/>
  <c r="O92" i="4"/>
  <c r="O28" i="4"/>
  <c r="O406" i="4"/>
  <c r="O341" i="4"/>
  <c r="O277" i="4"/>
  <c r="O213" i="4"/>
  <c r="O149" i="4"/>
  <c r="O84" i="4"/>
  <c r="O20" i="4"/>
  <c r="O398" i="4"/>
  <c r="O333" i="4"/>
  <c r="O269" i="4"/>
  <c r="O205" i="4"/>
  <c r="O141" i="4"/>
  <c r="O76" i="4"/>
  <c r="O12" i="4"/>
  <c r="O390" i="4"/>
  <c r="O325" i="4"/>
  <c r="O261" i="4"/>
  <c r="O197" i="4"/>
  <c r="O133" i="4"/>
  <c r="O68" i="4"/>
  <c r="O381" i="4"/>
  <c r="O317" i="4"/>
  <c r="O253" i="4"/>
  <c r="O189" i="4"/>
  <c r="O125" i="4"/>
  <c r="O60" i="4"/>
  <c r="O373" i="4"/>
  <c r="O309" i="4"/>
  <c r="O245" i="4"/>
  <c r="O181" i="4"/>
  <c r="O116" i="4"/>
  <c r="O52" i="4"/>
  <c r="AO184" i="4"/>
  <c r="AO168" i="4"/>
  <c r="AO152" i="4"/>
  <c r="AO48" i="4"/>
  <c r="AO65" i="4"/>
  <c r="AO38" i="4"/>
  <c r="AO98" i="4"/>
  <c r="AO158" i="4"/>
  <c r="AO67" i="4"/>
  <c r="AO6" i="4"/>
  <c r="AO22" i="4"/>
  <c r="AO39" i="4"/>
  <c r="AO100" i="4"/>
  <c r="AO180" i="4"/>
  <c r="AO85" i="4"/>
  <c r="AO54" i="4"/>
  <c r="AO111" i="4"/>
  <c r="AO178" i="4"/>
  <c r="AO63" i="4"/>
  <c r="AO210" i="4"/>
  <c r="AO276" i="4"/>
  <c r="AO296" i="4"/>
  <c r="AO230" i="4"/>
  <c r="AO310" i="4"/>
  <c r="AO116" i="4"/>
  <c r="AO133" i="4"/>
  <c r="AO149" i="4"/>
  <c r="AO165" i="4"/>
  <c r="AO181" i="4"/>
  <c r="AO308" i="4"/>
  <c r="AO202" i="4"/>
  <c r="AO272" i="4"/>
  <c r="AO377" i="4"/>
  <c r="AO352" i="4"/>
  <c r="AO226" i="4"/>
  <c r="AO286" i="4"/>
  <c r="AO412" i="4"/>
  <c r="AO410" i="4"/>
  <c r="AO205" i="4"/>
  <c r="AO221" i="4"/>
  <c r="AO237" i="4"/>
  <c r="AO253" i="4"/>
  <c r="AO269" i="4"/>
  <c r="AO285" i="4"/>
  <c r="AO301" i="4"/>
  <c r="AO317" i="4"/>
  <c r="AO333" i="4"/>
  <c r="AO349" i="4"/>
  <c r="AO365" i="4"/>
  <c r="AO393" i="4"/>
  <c r="AO409" i="4"/>
  <c r="AA67" i="4"/>
  <c r="AA35" i="4"/>
  <c r="AA356" i="4"/>
  <c r="AA292" i="4"/>
  <c r="AA228" i="4"/>
  <c r="AA164" i="4"/>
  <c r="AA99" i="4"/>
  <c r="AO21" i="4"/>
  <c r="AO17" i="4"/>
  <c r="AO13" i="4"/>
  <c r="AO9" i="4"/>
  <c r="AO73" i="4"/>
  <c r="AO42" i="4"/>
  <c r="AO106" i="4"/>
  <c r="AO166" i="4"/>
  <c r="AO75" i="4"/>
  <c r="AO8" i="4"/>
  <c r="AO24" i="4"/>
  <c r="AO44" i="4"/>
  <c r="AO108" i="4"/>
  <c r="AO188" i="4"/>
  <c r="AO93" i="4"/>
  <c r="AO62" i="4"/>
  <c r="AO117" i="4"/>
  <c r="AO186" i="4"/>
  <c r="AO71" i="4"/>
  <c r="AO220" i="4"/>
  <c r="AO298" i="4"/>
  <c r="AO312" i="4"/>
  <c r="AO238" i="4"/>
  <c r="AO326" i="4"/>
  <c r="AO118" i="4"/>
  <c r="AO135" i="4"/>
  <c r="AO151" i="4"/>
  <c r="AO167" i="4"/>
  <c r="AO183" i="4"/>
  <c r="AO324" i="4"/>
  <c r="AO216" i="4"/>
  <c r="AO280" i="4"/>
  <c r="AO398" i="4"/>
  <c r="AO368" i="4"/>
  <c r="AO234" i="4"/>
  <c r="AO302" i="4"/>
  <c r="AO376" i="4"/>
  <c r="AO191" i="4"/>
  <c r="AO207" i="4"/>
  <c r="AO223" i="4"/>
  <c r="AO239" i="4"/>
  <c r="AO255" i="4"/>
  <c r="AO271" i="4"/>
  <c r="AO287" i="4"/>
  <c r="AO303" i="4"/>
  <c r="AO319" i="4"/>
  <c r="AO335" i="4"/>
  <c r="AO351" i="4"/>
  <c r="AO367" i="4"/>
  <c r="AO395" i="4"/>
  <c r="F4" i="4"/>
  <c r="E7" i="4"/>
  <c r="E9" i="4"/>
  <c r="E11" i="4"/>
  <c r="E13" i="4"/>
  <c r="E15" i="4"/>
  <c r="E17" i="4"/>
  <c r="E19" i="4"/>
  <c r="E21" i="4"/>
  <c r="E8" i="4"/>
  <c r="E10" i="4"/>
  <c r="E12" i="4"/>
  <c r="E14" i="4"/>
  <c r="E16" i="4"/>
  <c r="E18" i="4"/>
  <c r="E20" i="4"/>
  <c r="E22" i="4"/>
  <c r="E24" i="4"/>
  <c r="E26" i="4"/>
  <c r="E28" i="4"/>
  <c r="E30" i="4"/>
  <c r="E32" i="4"/>
  <c r="E34" i="4"/>
  <c r="E36" i="4"/>
  <c r="E38" i="4"/>
  <c r="E40" i="4"/>
  <c r="E42" i="4"/>
  <c r="E44" i="4"/>
  <c r="E46" i="4"/>
  <c r="E48" i="4"/>
  <c r="E50" i="4"/>
  <c r="E52" i="4"/>
  <c r="E54" i="4"/>
  <c r="E56" i="4"/>
  <c r="E58" i="4"/>
  <c r="E60" i="4"/>
  <c r="E62" i="4"/>
  <c r="E64" i="4"/>
  <c r="E66" i="4"/>
  <c r="E68" i="4"/>
  <c r="E70" i="4"/>
  <c r="E72" i="4"/>
  <c r="E74" i="4"/>
  <c r="E76" i="4"/>
  <c r="E78" i="4"/>
  <c r="E80" i="4"/>
  <c r="E82" i="4"/>
  <c r="E84" i="4"/>
  <c r="E86" i="4"/>
  <c r="E88" i="4"/>
  <c r="E90" i="4"/>
  <c r="E92" i="4"/>
  <c r="E29" i="4"/>
  <c r="E37" i="4"/>
  <c r="E45" i="4"/>
  <c r="E57" i="4"/>
  <c r="E73" i="4"/>
  <c r="E89" i="4"/>
  <c r="E59" i="4"/>
  <c r="E75" i="4"/>
  <c r="E87" i="4"/>
  <c r="E91" i="4"/>
  <c r="E6" i="4"/>
  <c r="E27" i="4"/>
  <c r="E35" i="4"/>
  <c r="E43" i="4"/>
  <c r="E61" i="4"/>
  <c r="E77" i="4"/>
  <c r="E85" i="4"/>
  <c r="E110" i="4"/>
  <c r="E116" i="4"/>
  <c r="E122" i="4"/>
  <c r="E63" i="4"/>
  <c r="E79" i="4"/>
  <c r="E93" i="4"/>
  <c r="E95" i="4"/>
  <c r="E97" i="4"/>
  <c r="E99" i="4"/>
  <c r="E101" i="4"/>
  <c r="E103" i="4"/>
  <c r="E105" i="4"/>
  <c r="E107" i="4"/>
  <c r="E109" i="4"/>
  <c r="E111" i="4"/>
  <c r="E113" i="4"/>
  <c r="E115" i="4"/>
  <c r="E117" i="4"/>
  <c r="E119" i="4"/>
  <c r="E121" i="4"/>
  <c r="E123" i="4"/>
  <c r="E126" i="4"/>
  <c r="E128" i="4"/>
  <c r="E130" i="4"/>
  <c r="E132" i="4"/>
  <c r="E134" i="4"/>
  <c r="E136" i="4"/>
  <c r="E138" i="4"/>
  <c r="E140" i="4"/>
  <c r="E142" i="4"/>
  <c r="E144" i="4"/>
  <c r="E146" i="4"/>
  <c r="E148" i="4"/>
  <c r="E150" i="4"/>
  <c r="E152" i="4"/>
  <c r="E154" i="4"/>
  <c r="E156" i="4"/>
  <c r="E158" i="4"/>
  <c r="E160" i="4"/>
  <c r="E162" i="4"/>
  <c r="E164" i="4"/>
  <c r="E166" i="4"/>
  <c r="E168" i="4"/>
  <c r="E170" i="4"/>
  <c r="E172" i="4"/>
  <c r="E174" i="4"/>
  <c r="E176" i="4"/>
  <c r="E178" i="4"/>
  <c r="E180" i="4"/>
  <c r="E182" i="4"/>
  <c r="E184" i="4"/>
  <c r="E186" i="4"/>
  <c r="E188" i="4"/>
  <c r="E190" i="4"/>
  <c r="E192" i="4"/>
  <c r="E194" i="4"/>
  <c r="E196" i="4"/>
  <c r="E198" i="4"/>
  <c r="E200" i="4"/>
  <c r="E202" i="4"/>
  <c r="E204" i="4"/>
  <c r="E206" i="4"/>
  <c r="E208" i="4"/>
  <c r="E210" i="4"/>
  <c r="E212" i="4"/>
  <c r="E214" i="4"/>
  <c r="E216" i="4"/>
  <c r="E218" i="4"/>
  <c r="E220" i="4"/>
  <c r="E222" i="4"/>
  <c r="E224" i="4"/>
  <c r="E226" i="4"/>
  <c r="E228" i="4"/>
  <c r="E230" i="4"/>
  <c r="E232" i="4"/>
  <c r="E234" i="4"/>
  <c r="E236" i="4"/>
  <c r="E238" i="4"/>
  <c r="E240" i="4"/>
  <c r="E242" i="4"/>
  <c r="E244" i="4"/>
  <c r="E246" i="4"/>
  <c r="E248" i="4"/>
  <c r="E250" i="4"/>
  <c r="E252" i="4"/>
  <c r="E254" i="4"/>
  <c r="E256" i="4"/>
  <c r="E258" i="4"/>
  <c r="E260" i="4"/>
  <c r="E262" i="4"/>
  <c r="E264" i="4"/>
  <c r="E266" i="4"/>
  <c r="E268" i="4"/>
  <c r="E270" i="4"/>
  <c r="E272" i="4"/>
  <c r="E274" i="4"/>
  <c r="E276" i="4"/>
  <c r="E278" i="4"/>
  <c r="E280" i="4"/>
  <c r="E282" i="4"/>
  <c r="E284" i="4"/>
  <c r="E286" i="4"/>
  <c r="E288" i="4"/>
  <c r="E290" i="4"/>
  <c r="E292" i="4"/>
  <c r="E294" i="4"/>
  <c r="E296" i="4"/>
  <c r="E298" i="4"/>
  <c r="E300" i="4"/>
  <c r="E302" i="4"/>
  <c r="E304" i="4"/>
  <c r="E306" i="4"/>
  <c r="E308" i="4"/>
  <c r="E310" i="4"/>
  <c r="E312" i="4"/>
  <c r="E314" i="4"/>
  <c r="E316" i="4"/>
  <c r="E318" i="4"/>
  <c r="E320" i="4"/>
  <c r="E322" i="4"/>
  <c r="E324" i="4"/>
  <c r="E326" i="4"/>
  <c r="E328" i="4"/>
  <c r="E330" i="4"/>
  <c r="E332" i="4"/>
  <c r="E334" i="4"/>
  <c r="E336" i="4"/>
  <c r="E338" i="4"/>
  <c r="E340" i="4"/>
  <c r="E342" i="4"/>
  <c r="E344" i="4"/>
  <c r="E346" i="4"/>
  <c r="E348" i="4"/>
  <c r="E350" i="4"/>
  <c r="E352" i="4"/>
  <c r="E354" i="4"/>
  <c r="E356" i="4"/>
  <c r="E358" i="4"/>
  <c r="E360" i="4"/>
  <c r="E362" i="4"/>
  <c r="E364" i="4"/>
  <c r="E366" i="4"/>
  <c r="E368" i="4"/>
  <c r="E370" i="4"/>
  <c r="E372" i="4"/>
  <c r="E374" i="4"/>
  <c r="E376" i="4"/>
  <c r="E378" i="4"/>
  <c r="E380" i="4"/>
  <c r="E383" i="4"/>
  <c r="E385" i="4"/>
  <c r="E387" i="4"/>
  <c r="E389" i="4"/>
  <c r="E391" i="4"/>
  <c r="E393" i="4"/>
  <c r="E395" i="4"/>
  <c r="E397" i="4"/>
  <c r="E399" i="4"/>
  <c r="E401" i="4"/>
  <c r="E403" i="4"/>
  <c r="E405" i="4"/>
  <c r="E407" i="4"/>
  <c r="E409" i="4"/>
  <c r="E411" i="4"/>
  <c r="E94" i="4"/>
  <c r="E102" i="4"/>
  <c r="E104" i="4"/>
  <c r="E112" i="4"/>
  <c r="E120" i="4"/>
  <c r="E127" i="4"/>
  <c r="E129" i="4"/>
  <c r="E25" i="4"/>
  <c r="E33" i="4"/>
  <c r="E41" i="4"/>
  <c r="E49" i="4"/>
  <c r="E65" i="4"/>
  <c r="E81" i="4"/>
  <c r="E55" i="4"/>
  <c r="E51" i="4"/>
  <c r="E67" i="4"/>
  <c r="E83" i="4"/>
  <c r="E98" i="4"/>
  <c r="E100" i="4"/>
  <c r="E108" i="4"/>
  <c r="E114" i="4"/>
  <c r="E125" i="4"/>
  <c r="E131" i="4"/>
  <c r="E23" i="4"/>
  <c r="E31" i="4"/>
  <c r="E39" i="4"/>
  <c r="E47" i="4"/>
  <c r="E53" i="4"/>
  <c r="E69" i="4"/>
  <c r="E71" i="4"/>
  <c r="E96" i="4"/>
  <c r="E106" i="4"/>
  <c r="E118" i="4"/>
  <c r="E137" i="4"/>
  <c r="E153" i="4"/>
  <c r="E185" i="4"/>
  <c r="E217" i="4"/>
  <c r="E361" i="4"/>
  <c r="E143" i="4"/>
  <c r="E159" i="4"/>
  <c r="E175" i="4"/>
  <c r="E191" i="4"/>
  <c r="E207" i="4"/>
  <c r="E223" i="4"/>
  <c r="E239" i="4"/>
  <c r="E255" i="4"/>
  <c r="E271" i="4"/>
  <c r="E287" i="4"/>
  <c r="E303" i="4"/>
  <c r="E319" i="4"/>
  <c r="E335" i="4"/>
  <c r="E351" i="4"/>
  <c r="E367" i="4"/>
  <c r="E384" i="4"/>
  <c r="E400" i="4"/>
  <c r="E373" i="4"/>
  <c r="E145" i="4"/>
  <c r="E193" i="4"/>
  <c r="E241" i="4"/>
  <c r="E257" i="4"/>
  <c r="E273" i="4"/>
  <c r="E337" i="4"/>
  <c r="E353" i="4"/>
  <c r="E369" i="4"/>
  <c r="E249" i="4"/>
  <c r="E265" i="4"/>
  <c r="E313" i="4"/>
  <c r="E345" i="4"/>
  <c r="E394" i="4"/>
  <c r="E133" i="4"/>
  <c r="E149" i="4"/>
  <c r="E165" i="4"/>
  <c r="E181" i="4"/>
  <c r="E197" i="4"/>
  <c r="E213" i="4"/>
  <c r="E229" i="4"/>
  <c r="E245" i="4"/>
  <c r="E261" i="4"/>
  <c r="E277" i="4"/>
  <c r="E293" i="4"/>
  <c r="E309" i="4"/>
  <c r="E325" i="4"/>
  <c r="E341" i="4"/>
  <c r="E357" i="4"/>
  <c r="E390" i="4"/>
  <c r="E406" i="4"/>
  <c r="E225" i="4"/>
  <c r="E289" i="4"/>
  <c r="E305" i="4"/>
  <c r="E321" i="4"/>
  <c r="E275" i="4"/>
  <c r="E323" i="4"/>
  <c r="E404" i="4"/>
  <c r="E169" i="4"/>
  <c r="E281" i="4"/>
  <c r="E139" i="4"/>
  <c r="E155" i="4"/>
  <c r="E171" i="4"/>
  <c r="E187" i="4"/>
  <c r="E203" i="4"/>
  <c r="E219" i="4"/>
  <c r="E235" i="4"/>
  <c r="E251" i="4"/>
  <c r="E267" i="4"/>
  <c r="E283" i="4"/>
  <c r="E299" i="4"/>
  <c r="E315" i="4"/>
  <c r="E331" i="4"/>
  <c r="E347" i="4"/>
  <c r="E363" i="4"/>
  <c r="E379" i="4"/>
  <c r="E396" i="4"/>
  <c r="E412" i="4"/>
  <c r="E161" i="4"/>
  <c r="E177" i="4"/>
  <c r="E209" i="4"/>
  <c r="E386" i="4"/>
  <c r="E402" i="4"/>
  <c r="E259" i="4"/>
  <c r="E291" i="4"/>
  <c r="E339" i="4"/>
  <c r="E355" i="4"/>
  <c r="E371" i="4"/>
  <c r="E388" i="4"/>
  <c r="E201" i="4"/>
  <c r="E297" i="4"/>
  <c r="E329" i="4"/>
  <c r="E233" i="4"/>
  <c r="E377" i="4"/>
  <c r="E410" i="4"/>
  <c r="E135" i="4"/>
  <c r="E151" i="4"/>
  <c r="E167" i="4"/>
  <c r="E183" i="4"/>
  <c r="E199" i="4"/>
  <c r="E215" i="4"/>
  <c r="E231" i="4"/>
  <c r="E247" i="4"/>
  <c r="E263" i="4"/>
  <c r="E279" i="4"/>
  <c r="E295" i="4"/>
  <c r="E311" i="4"/>
  <c r="E327" i="4"/>
  <c r="E343" i="4"/>
  <c r="E359" i="4"/>
  <c r="E375" i="4"/>
  <c r="E392" i="4"/>
  <c r="E408" i="4"/>
  <c r="E147" i="4"/>
  <c r="E163" i="4"/>
  <c r="E179" i="4"/>
  <c r="E195" i="4"/>
  <c r="E211" i="4"/>
  <c r="E227" i="4"/>
  <c r="E243" i="4"/>
  <c r="E307" i="4"/>
  <c r="E141" i="4"/>
  <c r="E157" i="4"/>
  <c r="E173" i="4"/>
  <c r="E189" i="4"/>
  <c r="E205" i="4"/>
  <c r="E221" i="4"/>
  <c r="E237" i="4"/>
  <c r="E253" i="4"/>
  <c r="E269" i="4"/>
  <c r="E285" i="4"/>
  <c r="E301" i="4"/>
  <c r="E317" i="4"/>
  <c r="E333" i="4"/>
  <c r="E349" i="4"/>
  <c r="E365" i="4"/>
  <c r="E381" i="4"/>
  <c r="E398" i="4"/>
  <c r="CM3" i="4"/>
  <c r="CB3" i="4"/>
  <c r="CA5" i="4"/>
  <c r="CC4" i="4"/>
  <c r="AQ4" i="4"/>
  <c r="BM3" i="4"/>
  <c r="BM5" i="4" s="1"/>
  <c r="BM124" i="4" s="1"/>
  <c r="BA5" i="4"/>
  <c r="BA124" i="4" s="1"/>
  <c r="BN3" i="4"/>
  <c r="BN5" i="4" s="1"/>
  <c r="BN124" i="4" s="1"/>
  <c r="BB5" i="4"/>
  <c r="BB124" i="4" s="1"/>
  <c r="AQ5" i="4"/>
  <c r="AR3" i="4"/>
  <c r="BC3" i="4"/>
  <c r="G3" i="4"/>
  <c r="S3" i="4" s="1"/>
  <c r="F5" i="4"/>
  <c r="A2185" i="2" l="1"/>
  <c r="A2260" i="2" s="1"/>
  <c r="A2335" i="2" s="1"/>
  <c r="A2410" i="2" s="1"/>
  <c r="A2485" i="2" s="1"/>
  <c r="A2560" i="2" s="1"/>
  <c r="A2635" i="2" s="1"/>
  <c r="A2142" i="2"/>
  <c r="B2235" i="2"/>
  <c r="B2174" i="2"/>
  <c r="B2260" i="2"/>
  <c r="B2151" i="2"/>
  <c r="B2153" i="2"/>
  <c r="B2211" i="2"/>
  <c r="B2190" i="2"/>
  <c r="B2209" i="2"/>
  <c r="B2199" i="2"/>
  <c r="B2186" i="2"/>
  <c r="B2229" i="2"/>
  <c r="B2243" i="2"/>
  <c r="B2189" i="2"/>
  <c r="B2157" i="2"/>
  <c r="B2202" i="2"/>
  <c r="B2170" i="2"/>
  <c r="B2164" i="2"/>
  <c r="B2183" i="2"/>
  <c r="B2167" i="2"/>
  <c r="B2158" i="2"/>
  <c r="B2187" i="2"/>
  <c r="B2291" i="2"/>
  <c r="B2205" i="2"/>
  <c r="B2173" i="2"/>
  <c r="B2201" i="2"/>
  <c r="B2177" i="2"/>
  <c r="B2520" i="2"/>
  <c r="B2227" i="2"/>
  <c r="B2207" i="2"/>
  <c r="C2421" i="2"/>
  <c r="B2163" i="2"/>
  <c r="B2363" i="2"/>
  <c r="B2181" i="2"/>
  <c r="B2149" i="2"/>
  <c r="B2194" i="2"/>
  <c r="B2162" i="2"/>
  <c r="B2208" i="2"/>
  <c r="B2156" i="2"/>
  <c r="B2219" i="2"/>
  <c r="B2215" i="2"/>
  <c r="C2180" i="2"/>
  <c r="B2198" i="2"/>
  <c r="B2203" i="2"/>
  <c r="B2326" i="2"/>
  <c r="A2646" i="2"/>
  <c r="B2244" i="2"/>
  <c r="B2364" i="2"/>
  <c r="C2204" i="2"/>
  <c r="B2166" i="2"/>
  <c r="B2150" i="2"/>
  <c r="B2179" i="2"/>
  <c r="B2155" i="2"/>
  <c r="B2148" i="2"/>
  <c r="B2259" i="2"/>
  <c r="C2212" i="2"/>
  <c r="B2191" i="2"/>
  <c r="B2182" i="2"/>
  <c r="A2662" i="2"/>
  <c r="B2193" i="2"/>
  <c r="B2236" i="2"/>
  <c r="B2356" i="2"/>
  <c r="B2175" i="2"/>
  <c r="B2159" i="2"/>
  <c r="A2220" i="2"/>
  <c r="B2275" i="2"/>
  <c r="B2195" i="2"/>
  <c r="B2267" i="2"/>
  <c r="B2272" i="2"/>
  <c r="B2165" i="2"/>
  <c r="B2210" i="2"/>
  <c r="B2178" i="2"/>
  <c r="B2146" i="2"/>
  <c r="B2172" i="2"/>
  <c r="C2263" i="2"/>
  <c r="B2143" i="2"/>
  <c r="B2142" i="2"/>
  <c r="B2171" i="2"/>
  <c r="B2147" i="2"/>
  <c r="AQ124" i="4"/>
  <c r="F124" i="4"/>
  <c r="FI5" i="4"/>
  <c r="DO4" i="4"/>
  <c r="DO124" i="4" s="1"/>
  <c r="DN412" i="4"/>
  <c r="DN410" i="4"/>
  <c r="DN408" i="4"/>
  <c r="DN406" i="4"/>
  <c r="DN404" i="4"/>
  <c r="DN402" i="4"/>
  <c r="DN400" i="4"/>
  <c r="DN398" i="4"/>
  <c r="DN396" i="4"/>
  <c r="DN394" i="4"/>
  <c r="DN392" i="4"/>
  <c r="DN390" i="4"/>
  <c r="DN388" i="4"/>
  <c r="DN386" i="4"/>
  <c r="DN384" i="4"/>
  <c r="DN381" i="4"/>
  <c r="DN379" i="4"/>
  <c r="DN377" i="4"/>
  <c r="DN375" i="4"/>
  <c r="DN373" i="4"/>
  <c r="DN371" i="4"/>
  <c r="DN369" i="4"/>
  <c r="DN367" i="4"/>
  <c r="DN365" i="4"/>
  <c r="DN363" i="4"/>
  <c r="DN361" i="4"/>
  <c r="DN359" i="4"/>
  <c r="DN357" i="4"/>
  <c r="DN355" i="4"/>
  <c r="DN353" i="4"/>
  <c r="DN351" i="4"/>
  <c r="DN349" i="4"/>
  <c r="DN347" i="4"/>
  <c r="DN345" i="4"/>
  <c r="DN343" i="4"/>
  <c r="DN341" i="4"/>
  <c r="DN339" i="4"/>
  <c r="DN337" i="4"/>
  <c r="DN335" i="4"/>
  <c r="DN333" i="4"/>
  <c r="DN331" i="4"/>
  <c r="DN329" i="4"/>
  <c r="DN327" i="4"/>
  <c r="DN325" i="4"/>
  <c r="DN323" i="4"/>
  <c r="DN321" i="4"/>
  <c r="DN319" i="4"/>
  <c r="DN317" i="4"/>
  <c r="DN315" i="4"/>
  <c r="DN313" i="4"/>
  <c r="DN311" i="4"/>
  <c r="DN309" i="4"/>
  <c r="DN307" i="4"/>
  <c r="DN305" i="4"/>
  <c r="DN303" i="4"/>
  <c r="DN301" i="4"/>
  <c r="DN299" i="4"/>
  <c r="DN297" i="4"/>
  <c r="DN295" i="4"/>
  <c r="DN293" i="4"/>
  <c r="DN291" i="4"/>
  <c r="DN289" i="4"/>
  <c r="DN287" i="4"/>
  <c r="DN285" i="4"/>
  <c r="DN283" i="4"/>
  <c r="DN281" i="4"/>
  <c r="DN279" i="4"/>
  <c r="DN277" i="4"/>
  <c r="DN275" i="4"/>
  <c r="DN273" i="4"/>
  <c r="DN271" i="4"/>
  <c r="DN269" i="4"/>
  <c r="DN267" i="4"/>
  <c r="DN265" i="4"/>
  <c r="DN263" i="4"/>
  <c r="DN403" i="4"/>
  <c r="DN387" i="4"/>
  <c r="DN370" i="4"/>
  <c r="DN354" i="4"/>
  <c r="DN397" i="4"/>
  <c r="DN380" i="4"/>
  <c r="DN364" i="4"/>
  <c r="DN348" i="4"/>
  <c r="DN338" i="4"/>
  <c r="DN330" i="4"/>
  <c r="DN322" i="4"/>
  <c r="DN314" i="4"/>
  <c r="DN306" i="4"/>
  <c r="DN298" i="4"/>
  <c r="DN290" i="4"/>
  <c r="DN282" i="4"/>
  <c r="DN274" i="4"/>
  <c r="DN266" i="4"/>
  <c r="DN261" i="4"/>
  <c r="DN259" i="4"/>
  <c r="DN257" i="4"/>
  <c r="DN255" i="4"/>
  <c r="DN253" i="4"/>
  <c r="DN251" i="4"/>
  <c r="DN249" i="4"/>
  <c r="DN247" i="4"/>
  <c r="DN245" i="4"/>
  <c r="DN243" i="4"/>
  <c r="DN241" i="4"/>
  <c r="DN411" i="4"/>
  <c r="DN395" i="4"/>
  <c r="DN378" i="4"/>
  <c r="DN362" i="4"/>
  <c r="DN346" i="4"/>
  <c r="DN401" i="4"/>
  <c r="DN376" i="4"/>
  <c r="DN372" i="4"/>
  <c r="DN320" i="4"/>
  <c r="DN288" i="4"/>
  <c r="DN235" i="4"/>
  <c r="DN227" i="4"/>
  <c r="DN219" i="4"/>
  <c r="DN211" i="4"/>
  <c r="DN203" i="4"/>
  <c r="DN195" i="4"/>
  <c r="DN187" i="4"/>
  <c r="DN179" i="4"/>
  <c r="DN171" i="4"/>
  <c r="DN163" i="4"/>
  <c r="DN155" i="4"/>
  <c r="DN358" i="4"/>
  <c r="DN334" i="4"/>
  <c r="DN332" i="4"/>
  <c r="DN302" i="4"/>
  <c r="DN300" i="4"/>
  <c r="DN270" i="4"/>
  <c r="DN268" i="4"/>
  <c r="DN234" i="4"/>
  <c r="DN226" i="4"/>
  <c r="DN218" i="4"/>
  <c r="DN210" i="4"/>
  <c r="DN202" i="4"/>
  <c r="DN194" i="4"/>
  <c r="DN186" i="4"/>
  <c r="DN178" i="4"/>
  <c r="DN170" i="4"/>
  <c r="DN162" i="4"/>
  <c r="DN154" i="4"/>
  <c r="DN149" i="4"/>
  <c r="DN146" i="4"/>
  <c r="DN153" i="4"/>
  <c r="DN141" i="4"/>
  <c r="DN137" i="4"/>
  <c r="DN133" i="4"/>
  <c r="DN129" i="4"/>
  <c r="DN125" i="4"/>
  <c r="DN120" i="4"/>
  <c r="DN116" i="4"/>
  <c r="DN112" i="4"/>
  <c r="DN108" i="4"/>
  <c r="DN102" i="4"/>
  <c r="DN98" i="4"/>
  <c r="DN94" i="4"/>
  <c r="DN88" i="4"/>
  <c r="DN84" i="4"/>
  <c r="DN78" i="4"/>
  <c r="DN76" i="4"/>
  <c r="DN70" i="4"/>
  <c r="DN64" i="4"/>
  <c r="DN58" i="4"/>
  <c r="DN52" i="4"/>
  <c r="DN46" i="4"/>
  <c r="DN40" i="4"/>
  <c r="DN32" i="4"/>
  <c r="DN26" i="4"/>
  <c r="DN20" i="4"/>
  <c r="DN14" i="4"/>
  <c r="DN8" i="4"/>
  <c r="DN407" i="4"/>
  <c r="DN383" i="4"/>
  <c r="DN368" i="4"/>
  <c r="DN344" i="4"/>
  <c r="DN312" i="4"/>
  <c r="DN280" i="4"/>
  <c r="DN233" i="4"/>
  <c r="DN225" i="4"/>
  <c r="DN217" i="4"/>
  <c r="DN209" i="4"/>
  <c r="DN201" i="4"/>
  <c r="DN193" i="4"/>
  <c r="DN185" i="4"/>
  <c r="DN177" i="4"/>
  <c r="DN169" i="4"/>
  <c r="DN161" i="4"/>
  <c r="DN143" i="4"/>
  <c r="DN139" i="4"/>
  <c r="DN135" i="4"/>
  <c r="DN131" i="4"/>
  <c r="DN127" i="4"/>
  <c r="DN122" i="4"/>
  <c r="DN118" i="4"/>
  <c r="DN114" i="4"/>
  <c r="DN110" i="4"/>
  <c r="DN106" i="4"/>
  <c r="DN104" i="4"/>
  <c r="DN100" i="4"/>
  <c r="DN96" i="4"/>
  <c r="DN92" i="4"/>
  <c r="DN90" i="4"/>
  <c r="DN86" i="4"/>
  <c r="DN82" i="4"/>
  <c r="DN80" i="4"/>
  <c r="DN74" i="4"/>
  <c r="DN72" i="4"/>
  <c r="DN68" i="4"/>
  <c r="DN66" i="4"/>
  <c r="DN62" i="4"/>
  <c r="DN60" i="4"/>
  <c r="DN56" i="4"/>
  <c r="DN54" i="4"/>
  <c r="DN50" i="4"/>
  <c r="DN48" i="4"/>
  <c r="DN44" i="4"/>
  <c r="DN42" i="4"/>
  <c r="DN38" i="4"/>
  <c r="DN36" i="4"/>
  <c r="DN34" i="4"/>
  <c r="DN30" i="4"/>
  <c r="DN28" i="4"/>
  <c r="DN24" i="4"/>
  <c r="DN22" i="4"/>
  <c r="DN18" i="4"/>
  <c r="DN16" i="4"/>
  <c r="DN12" i="4"/>
  <c r="DN10" i="4"/>
  <c r="DN6" i="4"/>
  <c r="DN393" i="4"/>
  <c r="DN389" i="4"/>
  <c r="DN326" i="4"/>
  <c r="DN324" i="4"/>
  <c r="DN294" i="4"/>
  <c r="DN292" i="4"/>
  <c r="DN262" i="4"/>
  <c r="DN260" i="4"/>
  <c r="DN258" i="4"/>
  <c r="DN256" i="4"/>
  <c r="DN254" i="4"/>
  <c r="DN252" i="4"/>
  <c r="DN250" i="4"/>
  <c r="DN248" i="4"/>
  <c r="DN246" i="4"/>
  <c r="DN244" i="4"/>
  <c r="DN242" i="4"/>
  <c r="DN240" i="4"/>
  <c r="DN232" i="4"/>
  <c r="DN224" i="4"/>
  <c r="DN216" i="4"/>
  <c r="DN208" i="4"/>
  <c r="DN200" i="4"/>
  <c r="DN192" i="4"/>
  <c r="DN184" i="4"/>
  <c r="DN176" i="4"/>
  <c r="DN168" i="4"/>
  <c r="DN160" i="4"/>
  <c r="DN152" i="4"/>
  <c r="DN145" i="4"/>
  <c r="DN399" i="4"/>
  <c r="DN385" i="4"/>
  <c r="DN360" i="4"/>
  <c r="DN356" i="4"/>
  <c r="DN318" i="4"/>
  <c r="DN316" i="4"/>
  <c r="DN286" i="4"/>
  <c r="DN284" i="4"/>
  <c r="DN238" i="4"/>
  <c r="DN230" i="4"/>
  <c r="DN222" i="4"/>
  <c r="DN214" i="4"/>
  <c r="DN206" i="4"/>
  <c r="DN198" i="4"/>
  <c r="DN190" i="4"/>
  <c r="DN182" i="4"/>
  <c r="DN174" i="4"/>
  <c r="DN166" i="4"/>
  <c r="DN158" i="4"/>
  <c r="DN71" i="4"/>
  <c r="DN67" i="4"/>
  <c r="DN63" i="4"/>
  <c r="DN59" i="4"/>
  <c r="DN55" i="4"/>
  <c r="DN51" i="4"/>
  <c r="DN47" i="4"/>
  <c r="DN45" i="4"/>
  <c r="DN41" i="4"/>
  <c r="DN37" i="4"/>
  <c r="DN33" i="4"/>
  <c r="DN29" i="4"/>
  <c r="DN25" i="4"/>
  <c r="DN21" i="4"/>
  <c r="DN409" i="4"/>
  <c r="DN405" i="4"/>
  <c r="DN328" i="4"/>
  <c r="DN296" i="4"/>
  <c r="DN264" i="4"/>
  <c r="DN237" i="4"/>
  <c r="DN229" i="4"/>
  <c r="DN221" i="4"/>
  <c r="DN213" i="4"/>
  <c r="DN205" i="4"/>
  <c r="DN197" i="4"/>
  <c r="DN189" i="4"/>
  <c r="DN181" i="4"/>
  <c r="DN173" i="4"/>
  <c r="DN165" i="4"/>
  <c r="DN157" i="4"/>
  <c r="DN147" i="4"/>
  <c r="DN144" i="4"/>
  <c r="DN142" i="4"/>
  <c r="DN140" i="4"/>
  <c r="DN138" i="4"/>
  <c r="DN136" i="4"/>
  <c r="DN134" i="4"/>
  <c r="DN132" i="4"/>
  <c r="DN130" i="4"/>
  <c r="DN128" i="4"/>
  <c r="DN126" i="4"/>
  <c r="DN123" i="4"/>
  <c r="DN121" i="4"/>
  <c r="DN119" i="4"/>
  <c r="DN117" i="4"/>
  <c r="DN115" i="4"/>
  <c r="DN113" i="4"/>
  <c r="DN111" i="4"/>
  <c r="DN109" i="4"/>
  <c r="DN107" i="4"/>
  <c r="DN105" i="4"/>
  <c r="DN103" i="4"/>
  <c r="DN101" i="4"/>
  <c r="DN99" i="4"/>
  <c r="DN97" i="4"/>
  <c r="DN95" i="4"/>
  <c r="DN93" i="4"/>
  <c r="DN91" i="4"/>
  <c r="DN89" i="4"/>
  <c r="DN87" i="4"/>
  <c r="DN85" i="4"/>
  <c r="DN83" i="4"/>
  <c r="DN81" i="4"/>
  <c r="DN79" i="4"/>
  <c r="DN77" i="4"/>
  <c r="DN75" i="4"/>
  <c r="DN73" i="4"/>
  <c r="DN69" i="4"/>
  <c r="DN65" i="4"/>
  <c r="DN61" i="4"/>
  <c r="DN57" i="4"/>
  <c r="DN53" i="4"/>
  <c r="DN49" i="4"/>
  <c r="DN43" i="4"/>
  <c r="DN39" i="4"/>
  <c r="DN35" i="4"/>
  <c r="DN31" i="4"/>
  <c r="DN27" i="4"/>
  <c r="DN23" i="4"/>
  <c r="DN19" i="4"/>
  <c r="DN391" i="4"/>
  <c r="DN366" i="4"/>
  <c r="DN352" i="4"/>
  <c r="DN342" i="4"/>
  <c r="DN340" i="4"/>
  <c r="DN310" i="4"/>
  <c r="DN308" i="4"/>
  <c r="DN278" i="4"/>
  <c r="DN276" i="4"/>
  <c r="DN236" i="4"/>
  <c r="DN228" i="4"/>
  <c r="DN220" i="4"/>
  <c r="DN212" i="4"/>
  <c r="DN204" i="4"/>
  <c r="DN196" i="4"/>
  <c r="DN188" i="4"/>
  <c r="DN180" i="4"/>
  <c r="DN172" i="4"/>
  <c r="DN164" i="4"/>
  <c r="DN156" i="4"/>
  <c r="DN150" i="4"/>
  <c r="DN11" i="4"/>
  <c r="DN9" i="4"/>
  <c r="DN350" i="4"/>
  <c r="DN336" i="4"/>
  <c r="DN15" i="4"/>
  <c r="DN17" i="4"/>
  <c r="DN272" i="4"/>
  <c r="DN239" i="4"/>
  <c r="DN231" i="4"/>
  <c r="DN223" i="4"/>
  <c r="DN215" i="4"/>
  <c r="DN207" i="4"/>
  <c r="DN199" i="4"/>
  <c r="DN191" i="4"/>
  <c r="DN183" i="4"/>
  <c r="DN175" i="4"/>
  <c r="DN167" i="4"/>
  <c r="DN159" i="4"/>
  <c r="DN151" i="4"/>
  <c r="DN148" i="4"/>
  <c r="DN13" i="4"/>
  <c r="DN7" i="4"/>
  <c r="DN374" i="4"/>
  <c r="DN304" i="4"/>
  <c r="DY5" i="4"/>
  <c r="EK3" i="4"/>
  <c r="EK5" i="4" s="1"/>
  <c r="DZ3" i="4"/>
  <c r="DO3" i="4"/>
  <c r="DN5" i="4"/>
  <c r="R5" i="4"/>
  <c r="EY3" i="4"/>
  <c r="FK3" i="4" s="1"/>
  <c r="EX5" i="4"/>
  <c r="B10" i="5"/>
  <c r="FV3" i="4"/>
  <c r="FV5" i="4" s="1"/>
  <c r="FJ5" i="4"/>
  <c r="R47" i="4"/>
  <c r="R245" i="4"/>
  <c r="R135" i="4"/>
  <c r="R319" i="4"/>
  <c r="R174" i="4"/>
  <c r="R338" i="4"/>
  <c r="R153" i="4"/>
  <c r="R318" i="4"/>
  <c r="R337" i="4"/>
  <c r="R92" i="4"/>
  <c r="R110" i="4"/>
  <c r="R403" i="4"/>
  <c r="BA412" i="4"/>
  <c r="BA411" i="4"/>
  <c r="BA410" i="4"/>
  <c r="BA409" i="4"/>
  <c r="BA408" i="4"/>
  <c r="BA407" i="4"/>
  <c r="BA406" i="4"/>
  <c r="BA405" i="4"/>
  <c r="BA404" i="4"/>
  <c r="BA403" i="4"/>
  <c r="BA402" i="4"/>
  <c r="BA401" i="4"/>
  <c r="BA400" i="4"/>
  <c r="BA399" i="4"/>
  <c r="BA398" i="4"/>
  <c r="BA397" i="4"/>
  <c r="BA396" i="4"/>
  <c r="BA395" i="4"/>
  <c r="BA394" i="4"/>
  <c r="BA393" i="4"/>
  <c r="BA392" i="4"/>
  <c r="BA391" i="4"/>
  <c r="BA390" i="4"/>
  <c r="BA389" i="4"/>
  <c r="BA388" i="4"/>
  <c r="BA387" i="4"/>
  <c r="BA386" i="4"/>
  <c r="BA385" i="4"/>
  <c r="BA384" i="4"/>
  <c r="BA383" i="4"/>
  <c r="BA381" i="4"/>
  <c r="BA380" i="4"/>
  <c r="BA379" i="4"/>
  <c r="BA378" i="4"/>
  <c r="BA377" i="4"/>
  <c r="BA376" i="4"/>
  <c r="BA375" i="4"/>
  <c r="BA374" i="4"/>
  <c r="BA373" i="4"/>
  <c r="BA372" i="4"/>
  <c r="BA371" i="4"/>
  <c r="BA370" i="4"/>
  <c r="BA369" i="4"/>
  <c r="BA368" i="4"/>
  <c r="BA367" i="4"/>
  <c r="BA366" i="4"/>
  <c r="BA365" i="4"/>
  <c r="BA364" i="4"/>
  <c r="BA363" i="4"/>
  <c r="BA362" i="4"/>
  <c r="BA361" i="4"/>
  <c r="BA360" i="4"/>
  <c r="BA359" i="4"/>
  <c r="BA358" i="4"/>
  <c r="BA357" i="4"/>
  <c r="BA356" i="4"/>
  <c r="BA355" i="4"/>
  <c r="BA354" i="4"/>
  <c r="BA353" i="4"/>
  <c r="BA352" i="4"/>
  <c r="BA351" i="4"/>
  <c r="BA350" i="4"/>
  <c r="BA349" i="4"/>
  <c r="BA348" i="4"/>
  <c r="BA347" i="4"/>
  <c r="BA346" i="4"/>
  <c r="BA345" i="4"/>
  <c r="BA344" i="4"/>
  <c r="BA343" i="4"/>
  <c r="BA342" i="4"/>
  <c r="BA341" i="4"/>
  <c r="BA340" i="4"/>
  <c r="BA339" i="4"/>
  <c r="BA338" i="4"/>
  <c r="BA337" i="4"/>
  <c r="BA336" i="4"/>
  <c r="BA335" i="4"/>
  <c r="BA334" i="4"/>
  <c r="BA333" i="4"/>
  <c r="BA332" i="4"/>
  <c r="BA331" i="4"/>
  <c r="BA330" i="4"/>
  <c r="BA329" i="4"/>
  <c r="BA328" i="4"/>
  <c r="BA327" i="4"/>
  <c r="BA326" i="4"/>
  <c r="BA325" i="4"/>
  <c r="BA324" i="4"/>
  <c r="BA323" i="4"/>
  <c r="BA322" i="4"/>
  <c r="BA321" i="4"/>
  <c r="BA320" i="4"/>
  <c r="BA319" i="4"/>
  <c r="BA318" i="4"/>
  <c r="BA317" i="4"/>
  <c r="BA316" i="4"/>
  <c r="BA315" i="4"/>
  <c r="BA314" i="4"/>
  <c r="BA313" i="4"/>
  <c r="BA312" i="4"/>
  <c r="BA311" i="4"/>
  <c r="BA310" i="4"/>
  <c r="BA309" i="4"/>
  <c r="BA308" i="4"/>
  <c r="BA307" i="4"/>
  <c r="BA306" i="4"/>
  <c r="BA305" i="4"/>
  <c r="BA304" i="4"/>
  <c r="BA303" i="4"/>
  <c r="BA302" i="4"/>
  <c r="BA301" i="4"/>
  <c r="BA300" i="4"/>
  <c r="BA299" i="4"/>
  <c r="BA298" i="4"/>
  <c r="BA297" i="4"/>
  <c r="BA296" i="4"/>
  <c r="BA295" i="4"/>
  <c r="BA294" i="4"/>
  <c r="BA293" i="4"/>
  <c r="BA292" i="4"/>
  <c r="BA291" i="4"/>
  <c r="BA290" i="4"/>
  <c r="BA289" i="4"/>
  <c r="BA288" i="4"/>
  <c r="BA287" i="4"/>
  <c r="BA286" i="4"/>
  <c r="BA285" i="4"/>
  <c r="BA284" i="4"/>
  <c r="BA283" i="4"/>
  <c r="BA282" i="4"/>
  <c r="BA281" i="4"/>
  <c r="BA280" i="4"/>
  <c r="BA279" i="4"/>
  <c r="BA278" i="4"/>
  <c r="BA277" i="4"/>
  <c r="BA276" i="4"/>
  <c r="BA275" i="4"/>
  <c r="BA274" i="4"/>
  <c r="BA273" i="4"/>
  <c r="BA272" i="4"/>
  <c r="BA271" i="4"/>
  <c r="BA270" i="4"/>
  <c r="BA269" i="4"/>
  <c r="BA268" i="4"/>
  <c r="BA263" i="4"/>
  <c r="BA262" i="4"/>
  <c r="BA260" i="4"/>
  <c r="BA258" i="4"/>
  <c r="BA257" i="4"/>
  <c r="BA267" i="4"/>
  <c r="BA266" i="4"/>
  <c r="BA265" i="4"/>
  <c r="BA261" i="4"/>
  <c r="BA259" i="4"/>
  <c r="BA264" i="4"/>
  <c r="BA255" i="4"/>
  <c r="BA247" i="4"/>
  <c r="BA239" i="4"/>
  <c r="BA231" i="4"/>
  <c r="BA223" i="4"/>
  <c r="BA215" i="4"/>
  <c r="BA207" i="4"/>
  <c r="BA199" i="4"/>
  <c r="BA191" i="4"/>
  <c r="BA183" i="4"/>
  <c r="BA175" i="4"/>
  <c r="BA167" i="4"/>
  <c r="BA161" i="4"/>
  <c r="BA157" i="4"/>
  <c r="BA153" i="4"/>
  <c r="BA149" i="4"/>
  <c r="BA145" i="4"/>
  <c r="BA252" i="4"/>
  <c r="BA244" i="4"/>
  <c r="BA236" i="4"/>
  <c r="BA228" i="4"/>
  <c r="BA220" i="4"/>
  <c r="BA212" i="4"/>
  <c r="BA204" i="4"/>
  <c r="BA196" i="4"/>
  <c r="BA188" i="4"/>
  <c r="BA180" i="4"/>
  <c r="BA172" i="4"/>
  <c r="BA164" i="4"/>
  <c r="BA249" i="4"/>
  <c r="BA241" i="4"/>
  <c r="BA233" i="4"/>
  <c r="BA225" i="4"/>
  <c r="BA217" i="4"/>
  <c r="BA209" i="4"/>
  <c r="BA201" i="4"/>
  <c r="BA193" i="4"/>
  <c r="BA185" i="4"/>
  <c r="BA177" i="4"/>
  <c r="BA169" i="4"/>
  <c r="BA162" i="4"/>
  <c r="BA158" i="4"/>
  <c r="BA154" i="4"/>
  <c r="BA150" i="4"/>
  <c r="BA146" i="4"/>
  <c r="BA142" i="4"/>
  <c r="BA254" i="4"/>
  <c r="BA246" i="4"/>
  <c r="BA238" i="4"/>
  <c r="BA230" i="4"/>
  <c r="BA222" i="4"/>
  <c r="BA214" i="4"/>
  <c r="BA206" i="4"/>
  <c r="BA198" i="4"/>
  <c r="BA190" i="4"/>
  <c r="BA182" i="4"/>
  <c r="BA174" i="4"/>
  <c r="BA166" i="4"/>
  <c r="BA141" i="4"/>
  <c r="BA139" i="4"/>
  <c r="BA138" i="4"/>
  <c r="BA137" i="4"/>
  <c r="BA136" i="4"/>
  <c r="BA135" i="4"/>
  <c r="BA134" i="4"/>
  <c r="BA133" i="4"/>
  <c r="BA132" i="4"/>
  <c r="BA131" i="4"/>
  <c r="BA130" i="4"/>
  <c r="BA129" i="4"/>
  <c r="BA128" i="4"/>
  <c r="BA127" i="4"/>
  <c r="BA126" i="4"/>
  <c r="BA125" i="4"/>
  <c r="BA123" i="4"/>
  <c r="BA122" i="4"/>
  <c r="BA121" i="4"/>
  <c r="BA120" i="4"/>
  <c r="BA119" i="4"/>
  <c r="BA118" i="4"/>
  <c r="BA117" i="4"/>
  <c r="BA116" i="4"/>
  <c r="BA115" i="4"/>
  <c r="BA114" i="4"/>
  <c r="BA113" i="4"/>
  <c r="BA112" i="4"/>
  <c r="BA111" i="4"/>
  <c r="BA110" i="4"/>
  <c r="BA109" i="4"/>
  <c r="BA108" i="4"/>
  <c r="BA107" i="4"/>
  <c r="BA106" i="4"/>
  <c r="BA105" i="4"/>
  <c r="BA104" i="4"/>
  <c r="BA103" i="4"/>
  <c r="BA102" i="4"/>
  <c r="BA101" i="4"/>
  <c r="BA100" i="4"/>
  <c r="BA99" i="4"/>
  <c r="BA98" i="4"/>
  <c r="BA97" i="4"/>
  <c r="BA96" i="4"/>
  <c r="BA95" i="4"/>
  <c r="BA94" i="4"/>
  <c r="BA93" i="4"/>
  <c r="BA92" i="4"/>
  <c r="BA91" i="4"/>
  <c r="BA90" i="4"/>
  <c r="BA89" i="4"/>
  <c r="BA88" i="4"/>
  <c r="BA87" i="4"/>
  <c r="BA86" i="4"/>
  <c r="BA85" i="4"/>
  <c r="BA84" i="4"/>
  <c r="BA83" i="4"/>
  <c r="BA82" i="4"/>
  <c r="BA81" i="4"/>
  <c r="BA80" i="4"/>
  <c r="BA79" i="4"/>
  <c r="BA78" i="4"/>
  <c r="BA77" i="4"/>
  <c r="BA76" i="4"/>
  <c r="BA75" i="4"/>
  <c r="BA74" i="4"/>
  <c r="BA73" i="4"/>
  <c r="BA72" i="4"/>
  <c r="BA71" i="4"/>
  <c r="BA70" i="4"/>
  <c r="BA69" i="4"/>
  <c r="BA68" i="4"/>
  <c r="BA67" i="4"/>
  <c r="BA66" i="4"/>
  <c r="BA65" i="4"/>
  <c r="BA64" i="4"/>
  <c r="BA63" i="4"/>
  <c r="BA62" i="4"/>
  <c r="BA61" i="4"/>
  <c r="BA60" i="4"/>
  <c r="BA59" i="4"/>
  <c r="BA58" i="4"/>
  <c r="BA57" i="4"/>
  <c r="BA56" i="4"/>
  <c r="BA55" i="4"/>
  <c r="BA54" i="4"/>
  <c r="BA53" i="4"/>
  <c r="BA52" i="4"/>
  <c r="BA51" i="4"/>
  <c r="BA50" i="4"/>
  <c r="BA49" i="4"/>
  <c r="BA48" i="4"/>
  <c r="BA47" i="4"/>
  <c r="BA46" i="4"/>
  <c r="BA45" i="4"/>
  <c r="BA44" i="4"/>
  <c r="BA43" i="4"/>
  <c r="BA42" i="4"/>
  <c r="BA41" i="4"/>
  <c r="BA40" i="4"/>
  <c r="BA39" i="4"/>
  <c r="BA38" i="4"/>
  <c r="BA37" i="4"/>
  <c r="BA36" i="4"/>
  <c r="BA35" i="4"/>
  <c r="BA34" i="4"/>
  <c r="BA33" i="4"/>
  <c r="BA32" i="4"/>
  <c r="BA31" i="4"/>
  <c r="BA30" i="4"/>
  <c r="BA29" i="4"/>
  <c r="BA28" i="4"/>
  <c r="BA27" i="4"/>
  <c r="BA26" i="4"/>
  <c r="BA25" i="4"/>
  <c r="BA24" i="4"/>
  <c r="BA23" i="4"/>
  <c r="BA22" i="4"/>
  <c r="BA21" i="4"/>
  <c r="BA20" i="4"/>
  <c r="BA19" i="4"/>
  <c r="BA18" i="4"/>
  <c r="BA17" i="4"/>
  <c r="BA16" i="4"/>
  <c r="BA15" i="4"/>
  <c r="BA14" i="4"/>
  <c r="BA13" i="4"/>
  <c r="BA12" i="4"/>
  <c r="BA11" i="4"/>
  <c r="BA10" i="4"/>
  <c r="BA9" i="4"/>
  <c r="BA8" i="4"/>
  <c r="BA7" i="4"/>
  <c r="BA6" i="4"/>
  <c r="BA251" i="4"/>
  <c r="BA243" i="4"/>
  <c r="BA235" i="4"/>
  <c r="BA227" i="4"/>
  <c r="BA219" i="4"/>
  <c r="BA211" i="4"/>
  <c r="BA203" i="4"/>
  <c r="BA195" i="4"/>
  <c r="BA187" i="4"/>
  <c r="BA179" i="4"/>
  <c r="BA171" i="4"/>
  <c r="BA163" i="4"/>
  <c r="BA159" i="4"/>
  <c r="BA155" i="4"/>
  <c r="BA151" i="4"/>
  <c r="BA147" i="4"/>
  <c r="BA143" i="4"/>
  <c r="BA140" i="4"/>
  <c r="BA256" i="4"/>
  <c r="BA248" i="4"/>
  <c r="BA240" i="4"/>
  <c r="BA232" i="4"/>
  <c r="BA224" i="4"/>
  <c r="BA216" i="4"/>
  <c r="BA208" i="4"/>
  <c r="BA200" i="4"/>
  <c r="BA192" i="4"/>
  <c r="BA184" i="4"/>
  <c r="BA176" i="4"/>
  <c r="BA168" i="4"/>
  <c r="BA253" i="4"/>
  <c r="BA245" i="4"/>
  <c r="BA237" i="4"/>
  <c r="BA229" i="4"/>
  <c r="BA221" i="4"/>
  <c r="BA213" i="4"/>
  <c r="BA205" i="4"/>
  <c r="BA197" i="4"/>
  <c r="BA189" i="4"/>
  <c r="BA181" i="4"/>
  <c r="BA173" i="4"/>
  <c r="BA165" i="4"/>
  <c r="BA160" i="4"/>
  <c r="BA156" i="4"/>
  <c r="BA152" i="4"/>
  <c r="BA148" i="4"/>
  <c r="BA144" i="4"/>
  <c r="BA210" i="4"/>
  <c r="BA250" i="4"/>
  <c r="BA186" i="4"/>
  <c r="BA226" i="4"/>
  <c r="BA202" i="4"/>
  <c r="BA242" i="4"/>
  <c r="BA178" i="4"/>
  <c r="BA218" i="4"/>
  <c r="BA194" i="4"/>
  <c r="BA234" i="4"/>
  <c r="BA170" i="4"/>
  <c r="AC411" i="4"/>
  <c r="AC388" i="4"/>
  <c r="AC331" i="4"/>
  <c r="AC292" i="4"/>
  <c r="AC260" i="4"/>
  <c r="AC228" i="4"/>
  <c r="AC196" i="4"/>
  <c r="AC164" i="4"/>
  <c r="AC132" i="4"/>
  <c r="AC99" i="4"/>
  <c r="AC67" i="4"/>
  <c r="AC35" i="4"/>
  <c r="AC379" i="4"/>
  <c r="AC323" i="4"/>
  <c r="AC291" i="4"/>
  <c r="AC259" i="4"/>
  <c r="AC227" i="4"/>
  <c r="AC195" i="4"/>
  <c r="AC163" i="4"/>
  <c r="AC131" i="4"/>
  <c r="AC98" i="4"/>
  <c r="AC66" i="4"/>
  <c r="AC34" i="4"/>
  <c r="AC371" i="4"/>
  <c r="AC316" i="4"/>
  <c r="AC284" i="4"/>
  <c r="AC252" i="4"/>
  <c r="AC220" i="4"/>
  <c r="AC188" i="4"/>
  <c r="AC156" i="4"/>
  <c r="AC123" i="4"/>
  <c r="AC91" i="4"/>
  <c r="AC59" i="4"/>
  <c r="AC27" i="4"/>
  <c r="AC366" i="4"/>
  <c r="AC315" i="4"/>
  <c r="AC283" i="4"/>
  <c r="AC251" i="4"/>
  <c r="AC219" i="4"/>
  <c r="AC187" i="4"/>
  <c r="AC155" i="4"/>
  <c r="AC122" i="4"/>
  <c r="AC90" i="4"/>
  <c r="AC58" i="4"/>
  <c r="AC26" i="4"/>
  <c r="AC363" i="4"/>
  <c r="AC308" i="4"/>
  <c r="AC276" i="4"/>
  <c r="AC244" i="4"/>
  <c r="AC212" i="4"/>
  <c r="AC180" i="4"/>
  <c r="AC148" i="4"/>
  <c r="AC115" i="4"/>
  <c r="AC83" i="4"/>
  <c r="AC51" i="4"/>
  <c r="AC19" i="4"/>
  <c r="AC412" i="4"/>
  <c r="AC355" i="4"/>
  <c r="AC307" i="4"/>
  <c r="AC275" i="4"/>
  <c r="AC243" i="4"/>
  <c r="AC211" i="4"/>
  <c r="AC179" i="4"/>
  <c r="AC147" i="4"/>
  <c r="AC114" i="4"/>
  <c r="AC82" i="4"/>
  <c r="AC50" i="4"/>
  <c r="AC18" i="4"/>
  <c r="AC404" i="4"/>
  <c r="AC347" i="4"/>
  <c r="AC300" i="4"/>
  <c r="AC268" i="4"/>
  <c r="AC236" i="4"/>
  <c r="AC204" i="4"/>
  <c r="AC172" i="4"/>
  <c r="AC140" i="4"/>
  <c r="AC107" i="4"/>
  <c r="AC75" i="4"/>
  <c r="AC43" i="4"/>
  <c r="AC11" i="4"/>
  <c r="AC299" i="4"/>
  <c r="AC42" i="4"/>
  <c r="AC267" i="4"/>
  <c r="AC10" i="4"/>
  <c r="AC235" i="4"/>
  <c r="AC203" i="4"/>
  <c r="AC171" i="4"/>
  <c r="AC139" i="4"/>
  <c r="AC396" i="4"/>
  <c r="AC106" i="4"/>
  <c r="AC339" i="4"/>
  <c r="AC74" i="4"/>
  <c r="AC372" i="4"/>
  <c r="AC36" i="4"/>
  <c r="AC100" i="4"/>
  <c r="AC165" i="4"/>
  <c r="AC229" i="4"/>
  <c r="AC293" i="4"/>
  <c r="AC357" i="4"/>
  <c r="AC21" i="4"/>
  <c r="AC85" i="4"/>
  <c r="AC150" i="4"/>
  <c r="AC214" i="4"/>
  <c r="AC278" i="4"/>
  <c r="AC342" i="4"/>
  <c r="AC14" i="4"/>
  <c r="AC78" i="4"/>
  <c r="AC143" i="4"/>
  <c r="AC207" i="4"/>
  <c r="AC271" i="4"/>
  <c r="AC335" i="4"/>
  <c r="AC400" i="4"/>
  <c r="AC47" i="4"/>
  <c r="AC111" i="4"/>
  <c r="AC176" i="4"/>
  <c r="AC240" i="4"/>
  <c r="AC304" i="4"/>
  <c r="AC368" i="4"/>
  <c r="AC24" i="4"/>
  <c r="AC88" i="4"/>
  <c r="AC153" i="4"/>
  <c r="AC217" i="4"/>
  <c r="AC281" i="4"/>
  <c r="AC345" i="4"/>
  <c r="AC410" i="4"/>
  <c r="AC65" i="4"/>
  <c r="AC130" i="4"/>
  <c r="AC194" i="4"/>
  <c r="AC258" i="4"/>
  <c r="AC322" i="4"/>
  <c r="AC387" i="4"/>
  <c r="AC380" i="4"/>
  <c r="AC44" i="4"/>
  <c r="AC108" i="4"/>
  <c r="AC173" i="4"/>
  <c r="AC237" i="4"/>
  <c r="AC301" i="4"/>
  <c r="AC365" i="4"/>
  <c r="AC29" i="4"/>
  <c r="AC93" i="4"/>
  <c r="AC158" i="4"/>
  <c r="AC222" i="4"/>
  <c r="AC286" i="4"/>
  <c r="AC358" i="4"/>
  <c r="AC22" i="4"/>
  <c r="AC86" i="4"/>
  <c r="AC151" i="4"/>
  <c r="AC215" i="4"/>
  <c r="AC279" i="4"/>
  <c r="AC343" i="4"/>
  <c r="AC408" i="4"/>
  <c r="AC55" i="4"/>
  <c r="AC119" i="4"/>
  <c r="AC184" i="4"/>
  <c r="AC248" i="4"/>
  <c r="AC312" i="4"/>
  <c r="AC376" i="4"/>
  <c r="AC32" i="4"/>
  <c r="AC96" i="4"/>
  <c r="AC161" i="4"/>
  <c r="AC225" i="4"/>
  <c r="AC289" i="4"/>
  <c r="AC353" i="4"/>
  <c r="AC9" i="4"/>
  <c r="AC73" i="4"/>
  <c r="AC138" i="4"/>
  <c r="AC202" i="4"/>
  <c r="AC266" i="4"/>
  <c r="AC330" i="4"/>
  <c r="AC395" i="4"/>
  <c r="AC324" i="4"/>
  <c r="AC389" i="4"/>
  <c r="AC52" i="4"/>
  <c r="AC116" i="4"/>
  <c r="AC181" i="4"/>
  <c r="AC245" i="4"/>
  <c r="AC309" i="4"/>
  <c r="AC373" i="4"/>
  <c r="AC37" i="4"/>
  <c r="AC101" i="4"/>
  <c r="AC166" i="4"/>
  <c r="AC230" i="4"/>
  <c r="AC294" i="4"/>
  <c r="AC374" i="4"/>
  <c r="AC30" i="4"/>
  <c r="AC94" i="4"/>
  <c r="AC159" i="4"/>
  <c r="AC223" i="4"/>
  <c r="AC287" i="4"/>
  <c r="AC351" i="4"/>
  <c r="AC350" i="4"/>
  <c r="AC63" i="4"/>
  <c r="AC128" i="4"/>
  <c r="AC192" i="4"/>
  <c r="AC256" i="4"/>
  <c r="AC320" i="4"/>
  <c r="AC385" i="4"/>
  <c r="AC40" i="4"/>
  <c r="AC104" i="4"/>
  <c r="AC169" i="4"/>
  <c r="AC233" i="4"/>
  <c r="AC297" i="4"/>
  <c r="AC361" i="4"/>
  <c r="AC17" i="4"/>
  <c r="AC81" i="4"/>
  <c r="AC146" i="4"/>
  <c r="AC210" i="4"/>
  <c r="AC274" i="4"/>
  <c r="AC338" i="4"/>
  <c r="AC403" i="4"/>
  <c r="AC340" i="4"/>
  <c r="AC405" i="4"/>
  <c r="AC68" i="4"/>
  <c r="AC133" i="4"/>
  <c r="AC197" i="4"/>
  <c r="AC261" i="4"/>
  <c r="AC325" i="4"/>
  <c r="AC390" i="4"/>
  <c r="AC53" i="4"/>
  <c r="AC117" i="4"/>
  <c r="AC182" i="4"/>
  <c r="AC246" i="4"/>
  <c r="AC310" i="4"/>
  <c r="AC391" i="4"/>
  <c r="AC46" i="4"/>
  <c r="AC110" i="4"/>
  <c r="AC175" i="4"/>
  <c r="AC239" i="4"/>
  <c r="AC303" i="4"/>
  <c r="AC367" i="4"/>
  <c r="AC15" i="4"/>
  <c r="AC79" i="4"/>
  <c r="AC144" i="4"/>
  <c r="AC208" i="4"/>
  <c r="AC272" i="4"/>
  <c r="AC336" i="4"/>
  <c r="AC401" i="4"/>
  <c r="AC56" i="4"/>
  <c r="AC120" i="4"/>
  <c r="AC185" i="4"/>
  <c r="AC249" i="4"/>
  <c r="AC313" i="4"/>
  <c r="AC377" i="4"/>
  <c r="AC33" i="4"/>
  <c r="AC97" i="4"/>
  <c r="AC162" i="4"/>
  <c r="AC226" i="4"/>
  <c r="AC290" i="4"/>
  <c r="AC354" i="4"/>
  <c r="AC356" i="4"/>
  <c r="AC20" i="4"/>
  <c r="AC84" i="4"/>
  <c r="AC149" i="4"/>
  <c r="AC213" i="4"/>
  <c r="AC277" i="4"/>
  <c r="AC341" i="4"/>
  <c r="AC406" i="4"/>
  <c r="AC69" i="4"/>
  <c r="AC134" i="4"/>
  <c r="AC198" i="4"/>
  <c r="AC262" i="4"/>
  <c r="AC326" i="4"/>
  <c r="AC407" i="4"/>
  <c r="AC62" i="4"/>
  <c r="AC127" i="4"/>
  <c r="AC191" i="4"/>
  <c r="AC255" i="4"/>
  <c r="AC319" i="4"/>
  <c r="AC384" i="4"/>
  <c r="AC31" i="4"/>
  <c r="AC95" i="4"/>
  <c r="AC160" i="4"/>
  <c r="AC224" i="4"/>
  <c r="AC288" i="4"/>
  <c r="AC352" i="4"/>
  <c r="AC8" i="4"/>
  <c r="AC72" i="4"/>
  <c r="AC137" i="4"/>
  <c r="AC201" i="4"/>
  <c r="AC265" i="4"/>
  <c r="AC329" i="4"/>
  <c r="AC394" i="4"/>
  <c r="AC49" i="4"/>
  <c r="AC113" i="4"/>
  <c r="AC178" i="4"/>
  <c r="AC242" i="4"/>
  <c r="AC306" i="4"/>
  <c r="AC370" i="4"/>
  <c r="AC397" i="4"/>
  <c r="AC157" i="4"/>
  <c r="AC333" i="4"/>
  <c r="AC109" i="4"/>
  <c r="AC270" i="4"/>
  <c r="AC54" i="4"/>
  <c r="AC231" i="4"/>
  <c r="AC392" i="4"/>
  <c r="AC152" i="4"/>
  <c r="AC328" i="4"/>
  <c r="AC80" i="4"/>
  <c r="AC257" i="4"/>
  <c r="AC25" i="4"/>
  <c r="AC186" i="4"/>
  <c r="AC362" i="4"/>
  <c r="AC332" i="4"/>
  <c r="AC125" i="4"/>
  <c r="AC317" i="4"/>
  <c r="AC126" i="4"/>
  <c r="AC318" i="4"/>
  <c r="AC118" i="4"/>
  <c r="AC311" i="4"/>
  <c r="AC87" i="4"/>
  <c r="AC280" i="4"/>
  <c r="AC64" i="4"/>
  <c r="AC273" i="4"/>
  <c r="AC57" i="4"/>
  <c r="AC250" i="4"/>
  <c r="AC364" i="4"/>
  <c r="AC189" i="4"/>
  <c r="AC381" i="4"/>
  <c r="AC174" i="4"/>
  <c r="AC383" i="4"/>
  <c r="AC167" i="4"/>
  <c r="AC359" i="4"/>
  <c r="AC136" i="4"/>
  <c r="AC344" i="4"/>
  <c r="AC129" i="4"/>
  <c r="AC321" i="4"/>
  <c r="AC105" i="4"/>
  <c r="AC298" i="4"/>
  <c r="AC28" i="4"/>
  <c r="AC221" i="4"/>
  <c r="AC13" i="4"/>
  <c r="AC206" i="4"/>
  <c r="AC6" i="4"/>
  <c r="AC199" i="4"/>
  <c r="AC7" i="4"/>
  <c r="AC200" i="4"/>
  <c r="AC393" i="4"/>
  <c r="AC177" i="4"/>
  <c r="AC369" i="4"/>
  <c r="AC154" i="4"/>
  <c r="AC346" i="4"/>
  <c r="AC60" i="4"/>
  <c r="AC253" i="4"/>
  <c r="AC45" i="4"/>
  <c r="AC238" i="4"/>
  <c r="AC38" i="4"/>
  <c r="AC247" i="4"/>
  <c r="AC23" i="4"/>
  <c r="AC216" i="4"/>
  <c r="AC409" i="4"/>
  <c r="AC193" i="4"/>
  <c r="AC386" i="4"/>
  <c r="AC170" i="4"/>
  <c r="AC378" i="4"/>
  <c r="AC269" i="4"/>
  <c r="AC254" i="4"/>
  <c r="AC263" i="4"/>
  <c r="AC232" i="4"/>
  <c r="AC209" i="4"/>
  <c r="AC218" i="4"/>
  <c r="AC285" i="4"/>
  <c r="AC302" i="4"/>
  <c r="AC295" i="4"/>
  <c r="AC264" i="4"/>
  <c r="AC241" i="4"/>
  <c r="AC234" i="4"/>
  <c r="AC12" i="4"/>
  <c r="AC398" i="4"/>
  <c r="AC399" i="4"/>
  <c r="AC375" i="4"/>
  <c r="AC360" i="4"/>
  <c r="AC337" i="4"/>
  <c r="AC314" i="4"/>
  <c r="AC76" i="4"/>
  <c r="AC61" i="4"/>
  <c r="AC70" i="4"/>
  <c r="AC39" i="4"/>
  <c r="AC16" i="4"/>
  <c r="AC402" i="4"/>
  <c r="AC92" i="4"/>
  <c r="AC77" i="4"/>
  <c r="AC102" i="4"/>
  <c r="AC71" i="4"/>
  <c r="AC48" i="4"/>
  <c r="AC41" i="4"/>
  <c r="AC141" i="4"/>
  <c r="AC142" i="4"/>
  <c r="AC135" i="4"/>
  <c r="AC103" i="4"/>
  <c r="AC112" i="4"/>
  <c r="AC89" i="4"/>
  <c r="AC205" i="4"/>
  <c r="AC190" i="4"/>
  <c r="AC183" i="4"/>
  <c r="AC168" i="4"/>
  <c r="AC145" i="4"/>
  <c r="AC121" i="4"/>
  <c r="AC282" i="4"/>
  <c r="AC348" i="4"/>
  <c r="AC349" i="4"/>
  <c r="AC334" i="4"/>
  <c r="AC327" i="4"/>
  <c r="AC296" i="4"/>
  <c r="AC305" i="4"/>
  <c r="AD388" i="4"/>
  <c r="AD323" i="4"/>
  <c r="AD259" i="4"/>
  <c r="AD195" i="4"/>
  <c r="AD131" i="4"/>
  <c r="AD66" i="4"/>
  <c r="AD356" i="4"/>
  <c r="AD354" i="4"/>
  <c r="AD290" i="4"/>
  <c r="AD226" i="4"/>
  <c r="AD162" i="4"/>
  <c r="AD97" i="4"/>
  <c r="AD33" i="4"/>
  <c r="AD132" i="4"/>
  <c r="AD377" i="4"/>
  <c r="AD313" i="4"/>
  <c r="AD249" i="4"/>
  <c r="AD185" i="4"/>
  <c r="AD120" i="4"/>
  <c r="AD56" i="4"/>
  <c r="AD409" i="4"/>
  <c r="AD344" i="4"/>
  <c r="AD280" i="4"/>
  <c r="AD216" i="4"/>
  <c r="AD152" i="4"/>
  <c r="AD87" i="4"/>
  <c r="AD23" i="4"/>
  <c r="AD392" i="4"/>
  <c r="AD327" i="4"/>
  <c r="AD263" i="4"/>
  <c r="AD199" i="4"/>
  <c r="AD135" i="4"/>
  <c r="AD70" i="4"/>
  <c r="AD6" i="4"/>
  <c r="AD236" i="4"/>
  <c r="AD399" i="4"/>
  <c r="AD334" i="4"/>
  <c r="AD270" i="4"/>
  <c r="AD206" i="4"/>
  <c r="AD142" i="4"/>
  <c r="AD77" i="4"/>
  <c r="AD13" i="4"/>
  <c r="AD19" i="4"/>
  <c r="AD349" i="4"/>
  <c r="AD285" i="4"/>
  <c r="AD221" i="4"/>
  <c r="AD157" i="4"/>
  <c r="AD92" i="4"/>
  <c r="AD28" i="4"/>
  <c r="AD284" i="4"/>
  <c r="AD51" i="4"/>
  <c r="AD379" i="4"/>
  <c r="AD315" i="4"/>
  <c r="AD251" i="4"/>
  <c r="AD187" i="4"/>
  <c r="AD122" i="4"/>
  <c r="AD58" i="4"/>
  <c r="AD411" i="4"/>
  <c r="AD346" i="4"/>
  <c r="AD282" i="4"/>
  <c r="AD218" i="4"/>
  <c r="AD154" i="4"/>
  <c r="AD89" i="4"/>
  <c r="AD25" i="4"/>
  <c r="AD99" i="4"/>
  <c r="AD369" i="4"/>
  <c r="AD305" i="4"/>
  <c r="AD241" i="4"/>
  <c r="AD177" i="4"/>
  <c r="AD112" i="4"/>
  <c r="AD48" i="4"/>
  <c r="AD401" i="4"/>
  <c r="AD336" i="4"/>
  <c r="AD272" i="4"/>
  <c r="AD208" i="4"/>
  <c r="AD144" i="4"/>
  <c r="AD79" i="4"/>
  <c r="AD15" i="4"/>
  <c r="AD384" i="4"/>
  <c r="AD319" i="4"/>
  <c r="AD255" i="4"/>
  <c r="AD191" i="4"/>
  <c r="AD127" i="4"/>
  <c r="AD62" i="4"/>
  <c r="AD389" i="4"/>
  <c r="AD220" i="4"/>
  <c r="AD391" i="4"/>
  <c r="AD326" i="4"/>
  <c r="AD262" i="4"/>
  <c r="AD198" i="4"/>
  <c r="AD134" i="4"/>
  <c r="AD69" i="4"/>
  <c r="AD397" i="4"/>
  <c r="AD406" i="4"/>
  <c r="AD341" i="4"/>
  <c r="AD277" i="4"/>
  <c r="AD213" i="4"/>
  <c r="AD149" i="4"/>
  <c r="AD84" i="4"/>
  <c r="AD20" i="4"/>
  <c r="AD268" i="4"/>
  <c r="AD11" i="4"/>
  <c r="AD371" i="4"/>
  <c r="AD307" i="4"/>
  <c r="AD243" i="4"/>
  <c r="AD179" i="4"/>
  <c r="AD114" i="4"/>
  <c r="AD50" i="4"/>
  <c r="AD403" i="4"/>
  <c r="AD338" i="4"/>
  <c r="AD274" i="4"/>
  <c r="AD210" i="4"/>
  <c r="AD146" i="4"/>
  <c r="AD81" i="4"/>
  <c r="AD17" i="4"/>
  <c r="AD67" i="4"/>
  <c r="AD361" i="4"/>
  <c r="AD297" i="4"/>
  <c r="AD233" i="4"/>
  <c r="AD169" i="4"/>
  <c r="AD104" i="4"/>
  <c r="AD40" i="4"/>
  <c r="AD393" i="4"/>
  <c r="AD328" i="4"/>
  <c r="AD264" i="4"/>
  <c r="AD200" i="4"/>
  <c r="AD136" i="4"/>
  <c r="AD71" i="4"/>
  <c r="AD7" i="4"/>
  <c r="AD375" i="4"/>
  <c r="AD311" i="4"/>
  <c r="AD247" i="4"/>
  <c r="AD183" i="4"/>
  <c r="AD118" i="4"/>
  <c r="AD54" i="4"/>
  <c r="AD340" i="4"/>
  <c r="AD188" i="4"/>
  <c r="AD383" i="4"/>
  <c r="AD318" i="4"/>
  <c r="AD254" i="4"/>
  <c r="AD190" i="4"/>
  <c r="AD126" i="4"/>
  <c r="AD61" i="4"/>
  <c r="AD244" i="4"/>
  <c r="AD398" i="4"/>
  <c r="AD333" i="4"/>
  <c r="AD269" i="4"/>
  <c r="AD205" i="4"/>
  <c r="AD141" i="4"/>
  <c r="AD76" i="4"/>
  <c r="AD12" i="4"/>
  <c r="AD228" i="4"/>
  <c r="AD355" i="4"/>
  <c r="AD291" i="4"/>
  <c r="AD227" i="4"/>
  <c r="AD163" i="4"/>
  <c r="AD98" i="4"/>
  <c r="AD34" i="4"/>
  <c r="AD387" i="4"/>
  <c r="AD322" i="4"/>
  <c r="AD258" i="4"/>
  <c r="AD194" i="4"/>
  <c r="AD130" i="4"/>
  <c r="AD65" i="4"/>
  <c r="AD372" i="4"/>
  <c r="AD410" i="4"/>
  <c r="AD345" i="4"/>
  <c r="AD281" i="4"/>
  <c r="AD217" i="4"/>
  <c r="AD153" i="4"/>
  <c r="AD88" i="4"/>
  <c r="AD24" i="4"/>
  <c r="AD376" i="4"/>
  <c r="AD312" i="4"/>
  <c r="AD248" i="4"/>
  <c r="AD184" i="4"/>
  <c r="AD119" i="4"/>
  <c r="AD55" i="4"/>
  <c r="AD91" i="4"/>
  <c r="AD359" i="4"/>
  <c r="AD295" i="4"/>
  <c r="AD231" i="4"/>
  <c r="AD167" i="4"/>
  <c r="AD102" i="4"/>
  <c r="AD38" i="4"/>
  <c r="AD316" i="4"/>
  <c r="AD115" i="4"/>
  <c r="AD366" i="4"/>
  <c r="AD302" i="4"/>
  <c r="AD238" i="4"/>
  <c r="AD174" i="4"/>
  <c r="AD109" i="4"/>
  <c r="AD45" i="4"/>
  <c r="AD172" i="4"/>
  <c r="AD381" i="4"/>
  <c r="AD317" i="4"/>
  <c r="AD253" i="4"/>
  <c r="AD189" i="4"/>
  <c r="AD125" i="4"/>
  <c r="AD60" i="4"/>
  <c r="AD348" i="4"/>
  <c r="AD180" i="4"/>
  <c r="AD404" i="4"/>
  <c r="AD339" i="4"/>
  <c r="AD275" i="4"/>
  <c r="AD211" i="4"/>
  <c r="AD147" i="4"/>
  <c r="AD82" i="4"/>
  <c r="AD18" i="4"/>
  <c r="AD370" i="4"/>
  <c r="AD306" i="4"/>
  <c r="AD242" i="4"/>
  <c r="AD178" i="4"/>
  <c r="AD113" i="4"/>
  <c r="AD49" i="4"/>
  <c r="AD196" i="4"/>
  <c r="AD394" i="4"/>
  <c r="AD329" i="4"/>
  <c r="AD265" i="4"/>
  <c r="AD201" i="4"/>
  <c r="AD137" i="4"/>
  <c r="AD72" i="4"/>
  <c r="AD8" i="4"/>
  <c r="AD360" i="4"/>
  <c r="AD296" i="4"/>
  <c r="AD232" i="4"/>
  <c r="AD168" i="4"/>
  <c r="AD103" i="4"/>
  <c r="AD39" i="4"/>
  <c r="AD408" i="4"/>
  <c r="AD343" i="4"/>
  <c r="AD279" i="4"/>
  <c r="AD215" i="4"/>
  <c r="AD151" i="4"/>
  <c r="AD86" i="4"/>
  <c r="AD22" i="4"/>
  <c r="AD276" i="4"/>
  <c r="AD43" i="4"/>
  <c r="AD350" i="4"/>
  <c r="AD286" i="4"/>
  <c r="AD222" i="4"/>
  <c r="AD158" i="4"/>
  <c r="AD93" i="4"/>
  <c r="AD29" i="4"/>
  <c r="AD107" i="4"/>
  <c r="AD365" i="4"/>
  <c r="AD301" i="4"/>
  <c r="AD237" i="4"/>
  <c r="AD173" i="4"/>
  <c r="AD108" i="4"/>
  <c r="AD44" i="4"/>
  <c r="AD308" i="4"/>
  <c r="AD123" i="4"/>
  <c r="AD347" i="4"/>
  <c r="AD171" i="4"/>
  <c r="AD10" i="4"/>
  <c r="AD250" i="4"/>
  <c r="AD73" i="4"/>
  <c r="AD386" i="4"/>
  <c r="AD209" i="4"/>
  <c r="AD32" i="4"/>
  <c r="AD288" i="4"/>
  <c r="AD111" i="4"/>
  <c r="AD367" i="4"/>
  <c r="AD207" i="4"/>
  <c r="AD30" i="4"/>
  <c r="AD374" i="4"/>
  <c r="AD214" i="4"/>
  <c r="AD37" i="4"/>
  <c r="AD325" i="4"/>
  <c r="AD165" i="4"/>
  <c r="AD324" i="4"/>
  <c r="AD283" i="4"/>
  <c r="AD90" i="4"/>
  <c r="AD314" i="4"/>
  <c r="AD121" i="4"/>
  <c r="AD402" i="4"/>
  <c r="AD193" i="4"/>
  <c r="AD364" i="4"/>
  <c r="AD224" i="4"/>
  <c r="AD31" i="4"/>
  <c r="AD271" i="4"/>
  <c r="AD78" i="4"/>
  <c r="AD407" i="4"/>
  <c r="AD182" i="4"/>
  <c r="AD204" i="4"/>
  <c r="AD261" i="4"/>
  <c r="AD68" i="4"/>
  <c r="AD235" i="4"/>
  <c r="AD42" i="4"/>
  <c r="AD266" i="4"/>
  <c r="AD57" i="4"/>
  <c r="AD337" i="4"/>
  <c r="AD145" i="4"/>
  <c r="AD368" i="4"/>
  <c r="AD176" i="4"/>
  <c r="AD27" i="4"/>
  <c r="AD223" i="4"/>
  <c r="AD14" i="4"/>
  <c r="AD342" i="4"/>
  <c r="AD150" i="4"/>
  <c r="AD59" i="4"/>
  <c r="AD229" i="4"/>
  <c r="AD36" i="4"/>
  <c r="AD396" i="4"/>
  <c r="AD203" i="4"/>
  <c r="AD395" i="4"/>
  <c r="AD202" i="4"/>
  <c r="AD9" i="4"/>
  <c r="AD289" i="4"/>
  <c r="AD96" i="4"/>
  <c r="AD320" i="4"/>
  <c r="AD128" i="4"/>
  <c r="AD351" i="4"/>
  <c r="AD159" i="4"/>
  <c r="AD292" i="4"/>
  <c r="AD294" i="4"/>
  <c r="AD101" i="4"/>
  <c r="AD373" i="4"/>
  <c r="AD181" i="4"/>
  <c r="AD300" i="4"/>
  <c r="AD363" i="4"/>
  <c r="AD155" i="4"/>
  <c r="AD378" i="4"/>
  <c r="AD186" i="4"/>
  <c r="AD252" i="4"/>
  <c r="AD273" i="4"/>
  <c r="AD80" i="4"/>
  <c r="AD304" i="4"/>
  <c r="AD95" i="4"/>
  <c r="AD335" i="4"/>
  <c r="AD143" i="4"/>
  <c r="AD260" i="4"/>
  <c r="AD278" i="4"/>
  <c r="AD85" i="4"/>
  <c r="AD357" i="4"/>
  <c r="AD133" i="4"/>
  <c r="AD212" i="4"/>
  <c r="AD331" i="4"/>
  <c r="AD362" i="4"/>
  <c r="AD164" i="4"/>
  <c r="AD64" i="4"/>
  <c r="AD63" i="4"/>
  <c r="AD110" i="4"/>
  <c r="AD246" i="4"/>
  <c r="AD309" i="4"/>
  <c r="AD148" i="4"/>
  <c r="AD299" i="4"/>
  <c r="AD330" i="4"/>
  <c r="AD35" i="4"/>
  <c r="AD16" i="4"/>
  <c r="AD47" i="4"/>
  <c r="AD94" i="4"/>
  <c r="AD230" i="4"/>
  <c r="AD293" i="4"/>
  <c r="AD83" i="4"/>
  <c r="AD219" i="4"/>
  <c r="AD234" i="4"/>
  <c r="AD321" i="4"/>
  <c r="AD352" i="4"/>
  <c r="AD400" i="4"/>
  <c r="AD332" i="4"/>
  <c r="AD117" i="4"/>
  <c r="AD197" i="4"/>
  <c r="AD139" i="4"/>
  <c r="AD170" i="4"/>
  <c r="AD257" i="4"/>
  <c r="AD256" i="4"/>
  <c r="AD303" i="4"/>
  <c r="AD156" i="4"/>
  <c r="AD53" i="4"/>
  <c r="AD116" i="4"/>
  <c r="AD106" i="4"/>
  <c r="AD138" i="4"/>
  <c r="AD225" i="4"/>
  <c r="AD240" i="4"/>
  <c r="AD287" i="4"/>
  <c r="AD75" i="4"/>
  <c r="AD21" i="4"/>
  <c r="AD100" i="4"/>
  <c r="AD74" i="4"/>
  <c r="AD105" i="4"/>
  <c r="AD161" i="4"/>
  <c r="AD192" i="4"/>
  <c r="AD239" i="4"/>
  <c r="AD358" i="4"/>
  <c r="AD140" i="4"/>
  <c r="AD52" i="4"/>
  <c r="AD412" i="4"/>
  <c r="AD26" i="4"/>
  <c r="AD41" i="4"/>
  <c r="AD129" i="4"/>
  <c r="AD160" i="4"/>
  <c r="AD175" i="4"/>
  <c r="AD310" i="4"/>
  <c r="AD390" i="4"/>
  <c r="AD405" i="4"/>
  <c r="AD166" i="4"/>
  <c r="AD245" i="4"/>
  <c r="AD267" i="4"/>
  <c r="AD298" i="4"/>
  <c r="AD353" i="4"/>
  <c r="AD385" i="4"/>
  <c r="AD380" i="4"/>
  <c r="AD46" i="4"/>
  <c r="BM406" i="4"/>
  <c r="BM398" i="4"/>
  <c r="BM390" i="4"/>
  <c r="BM381" i="4"/>
  <c r="BM372" i="4"/>
  <c r="BM367" i="4"/>
  <c r="BM365" i="4"/>
  <c r="BM363" i="4"/>
  <c r="BM355" i="4"/>
  <c r="BM411" i="4"/>
  <c r="BM403" i="4"/>
  <c r="BM395" i="4"/>
  <c r="BM387" i="4"/>
  <c r="BM378" i="4"/>
  <c r="BM356" i="4"/>
  <c r="BM351" i="4"/>
  <c r="BM408" i="4"/>
  <c r="BM400" i="4"/>
  <c r="BM392" i="4"/>
  <c r="BM384" i="4"/>
  <c r="BM375" i="4"/>
  <c r="BM373" i="4"/>
  <c r="BM357" i="4"/>
  <c r="BM405" i="4"/>
  <c r="BM397" i="4"/>
  <c r="BM389" i="4"/>
  <c r="BM380" i="4"/>
  <c r="BM369" i="4"/>
  <c r="BM358" i="4"/>
  <c r="BM410" i="4"/>
  <c r="BM402" i="4"/>
  <c r="BM394" i="4"/>
  <c r="BM386" i="4"/>
  <c r="BM377" i="4"/>
  <c r="BM370" i="4"/>
  <c r="BM368" i="4"/>
  <c r="BM366" i="4"/>
  <c r="BM364" i="4"/>
  <c r="BM359" i="4"/>
  <c r="BM407" i="4"/>
  <c r="BM399" i="4"/>
  <c r="BM391" i="4"/>
  <c r="BM383" i="4"/>
  <c r="BM374" i="4"/>
  <c r="BM360" i="4"/>
  <c r="BM412" i="4"/>
  <c r="BM404" i="4"/>
  <c r="BM396" i="4"/>
  <c r="BM388" i="4"/>
  <c r="BM379" i="4"/>
  <c r="BM371" i="4"/>
  <c r="BM361" i="4"/>
  <c r="BM353" i="4"/>
  <c r="BM346" i="4"/>
  <c r="BM338" i="4"/>
  <c r="BM330" i="4"/>
  <c r="BM322" i="4"/>
  <c r="BM314" i="4"/>
  <c r="BM306" i="4"/>
  <c r="BM298" i="4"/>
  <c r="BM290" i="4"/>
  <c r="BM282" i="4"/>
  <c r="BM276" i="4"/>
  <c r="BM272" i="4"/>
  <c r="BM268" i="4"/>
  <c r="BM266" i="4"/>
  <c r="BM261" i="4"/>
  <c r="BM259" i="4"/>
  <c r="BM409" i="4"/>
  <c r="BM343" i="4"/>
  <c r="BM335" i="4"/>
  <c r="BM327" i="4"/>
  <c r="BM319" i="4"/>
  <c r="BM311" i="4"/>
  <c r="BM303" i="4"/>
  <c r="BM295" i="4"/>
  <c r="BM287" i="4"/>
  <c r="BM279" i="4"/>
  <c r="BM265" i="4"/>
  <c r="BM385" i="4"/>
  <c r="BM348" i="4"/>
  <c r="BM340" i="4"/>
  <c r="BM332" i="4"/>
  <c r="BM324" i="4"/>
  <c r="BM316" i="4"/>
  <c r="BM308" i="4"/>
  <c r="BM300" i="4"/>
  <c r="BM292" i="4"/>
  <c r="BM284" i="4"/>
  <c r="BM277" i="4"/>
  <c r="BM273" i="4"/>
  <c r="BM269" i="4"/>
  <c r="BM264" i="4"/>
  <c r="BM257" i="4"/>
  <c r="BM354" i="4"/>
  <c r="BM345" i="4"/>
  <c r="BM337" i="4"/>
  <c r="BM329" i="4"/>
  <c r="BM321" i="4"/>
  <c r="BM313" i="4"/>
  <c r="BM305" i="4"/>
  <c r="BM297" i="4"/>
  <c r="BM289" i="4"/>
  <c r="BM281" i="4"/>
  <c r="BM263" i="4"/>
  <c r="BM255" i="4"/>
  <c r="BM254" i="4"/>
  <c r="BM253" i="4"/>
  <c r="BM252" i="4"/>
  <c r="BM251" i="4"/>
  <c r="BM250" i="4"/>
  <c r="BM249" i="4"/>
  <c r="BM248" i="4"/>
  <c r="BM247" i="4"/>
  <c r="BM246" i="4"/>
  <c r="BM245" i="4"/>
  <c r="BM244" i="4"/>
  <c r="BM243" i="4"/>
  <c r="BM242" i="4"/>
  <c r="BM241" i="4"/>
  <c r="BM240" i="4"/>
  <c r="BM239" i="4"/>
  <c r="BM238" i="4"/>
  <c r="BM237" i="4"/>
  <c r="BM236" i="4"/>
  <c r="BM235" i="4"/>
  <c r="BM234" i="4"/>
  <c r="BM233" i="4"/>
  <c r="BM232" i="4"/>
  <c r="BM231" i="4"/>
  <c r="BM230" i="4"/>
  <c r="BM229" i="4"/>
  <c r="BM228" i="4"/>
  <c r="BM227" i="4"/>
  <c r="BM226" i="4"/>
  <c r="BM225" i="4"/>
  <c r="BM224" i="4"/>
  <c r="BM223" i="4"/>
  <c r="BM222" i="4"/>
  <c r="BM221" i="4"/>
  <c r="BM220" i="4"/>
  <c r="BM219" i="4"/>
  <c r="BM218" i="4"/>
  <c r="BM217" i="4"/>
  <c r="BM216" i="4"/>
  <c r="BM215" i="4"/>
  <c r="BM214" i="4"/>
  <c r="BM213" i="4"/>
  <c r="BM212" i="4"/>
  <c r="BM211" i="4"/>
  <c r="BM210" i="4"/>
  <c r="BM209" i="4"/>
  <c r="BM208" i="4"/>
  <c r="BM207" i="4"/>
  <c r="BM206" i="4"/>
  <c r="BM205" i="4"/>
  <c r="BM204" i="4"/>
  <c r="BM203" i="4"/>
  <c r="BM202" i="4"/>
  <c r="BM201" i="4"/>
  <c r="BM200" i="4"/>
  <c r="BM199" i="4"/>
  <c r="BM198" i="4"/>
  <c r="BM197" i="4"/>
  <c r="BM196" i="4"/>
  <c r="BM195" i="4"/>
  <c r="BM194" i="4"/>
  <c r="BM193" i="4"/>
  <c r="BM192" i="4"/>
  <c r="BM191" i="4"/>
  <c r="BM190" i="4"/>
  <c r="BM189" i="4"/>
  <c r="BM188" i="4"/>
  <c r="BM187" i="4"/>
  <c r="BM186" i="4"/>
  <c r="BM185" i="4"/>
  <c r="BM184" i="4"/>
  <c r="BM183" i="4"/>
  <c r="BM182" i="4"/>
  <c r="BM181" i="4"/>
  <c r="BM180" i="4"/>
  <c r="BM179" i="4"/>
  <c r="BM178" i="4"/>
  <c r="BM177" i="4"/>
  <c r="BM176" i="4"/>
  <c r="BM175" i="4"/>
  <c r="BM174" i="4"/>
  <c r="BM173" i="4"/>
  <c r="BM172" i="4"/>
  <c r="BM171" i="4"/>
  <c r="BM170" i="4"/>
  <c r="BM169" i="4"/>
  <c r="BM168" i="4"/>
  <c r="BM167" i="4"/>
  <c r="BM166" i="4"/>
  <c r="BM165" i="4"/>
  <c r="BM164" i="4"/>
  <c r="BM163" i="4"/>
  <c r="BM162" i="4"/>
  <c r="BM161" i="4"/>
  <c r="BM160" i="4"/>
  <c r="BM159" i="4"/>
  <c r="BM158" i="4"/>
  <c r="BM157" i="4"/>
  <c r="BM156" i="4"/>
  <c r="BM155" i="4"/>
  <c r="BM154" i="4"/>
  <c r="BM153" i="4"/>
  <c r="BM152" i="4"/>
  <c r="BM151" i="4"/>
  <c r="BM150" i="4"/>
  <c r="BM149" i="4"/>
  <c r="BM148" i="4"/>
  <c r="BM147" i="4"/>
  <c r="BM146" i="4"/>
  <c r="BM145" i="4"/>
  <c r="BM144" i="4"/>
  <c r="BM143" i="4"/>
  <c r="BM142" i="4"/>
  <c r="BM141" i="4"/>
  <c r="BM140" i="4"/>
  <c r="BM139" i="4"/>
  <c r="BM401" i="4"/>
  <c r="BM362" i="4"/>
  <c r="BM350" i="4"/>
  <c r="BM342" i="4"/>
  <c r="BM334" i="4"/>
  <c r="BM326" i="4"/>
  <c r="BM318" i="4"/>
  <c r="BM310" i="4"/>
  <c r="BM302" i="4"/>
  <c r="BM294" i="4"/>
  <c r="BM286" i="4"/>
  <c r="BM278" i="4"/>
  <c r="BM274" i="4"/>
  <c r="BM270" i="4"/>
  <c r="BM262" i="4"/>
  <c r="BM260" i="4"/>
  <c r="BM258" i="4"/>
  <c r="BM256" i="4"/>
  <c r="BM376" i="4"/>
  <c r="BM347" i="4"/>
  <c r="BM339" i="4"/>
  <c r="BM331" i="4"/>
  <c r="BM323" i="4"/>
  <c r="BM315" i="4"/>
  <c r="BM307" i="4"/>
  <c r="BM299" i="4"/>
  <c r="BM291" i="4"/>
  <c r="BM283" i="4"/>
  <c r="BM344" i="4"/>
  <c r="BM336" i="4"/>
  <c r="BM328" i="4"/>
  <c r="BM320" i="4"/>
  <c r="BM312" i="4"/>
  <c r="BM304" i="4"/>
  <c r="BM296" i="4"/>
  <c r="BM288" i="4"/>
  <c r="BM280" i="4"/>
  <c r="BM275" i="4"/>
  <c r="BM271" i="4"/>
  <c r="BM352" i="4"/>
  <c r="BM309" i="4"/>
  <c r="BM349" i="4"/>
  <c r="BM285" i="4"/>
  <c r="BM325" i="4"/>
  <c r="BM393" i="4"/>
  <c r="BM301" i="4"/>
  <c r="BM341" i="4"/>
  <c r="BM267" i="4"/>
  <c r="BM317" i="4"/>
  <c r="BM293" i="4"/>
  <c r="BM135" i="4"/>
  <c r="BM127" i="4"/>
  <c r="BM118" i="4"/>
  <c r="BM110" i="4"/>
  <c r="BM102" i="4"/>
  <c r="BM94" i="4"/>
  <c r="BM86" i="4"/>
  <c r="BM78" i="4"/>
  <c r="BM70" i="4"/>
  <c r="BM62" i="4"/>
  <c r="BM54" i="4"/>
  <c r="BM46" i="4"/>
  <c r="BM38" i="4"/>
  <c r="BM30" i="4"/>
  <c r="BM22" i="4"/>
  <c r="BM14" i="4"/>
  <c r="BM6" i="4"/>
  <c r="BM57" i="4"/>
  <c r="BM333" i="4"/>
  <c r="BM132" i="4"/>
  <c r="BM123" i="4"/>
  <c r="BM115" i="4"/>
  <c r="BM107" i="4"/>
  <c r="BM99" i="4"/>
  <c r="BM91" i="4"/>
  <c r="BM83" i="4"/>
  <c r="BM75" i="4"/>
  <c r="BM67" i="4"/>
  <c r="BM59" i="4"/>
  <c r="BM51" i="4"/>
  <c r="BM43" i="4"/>
  <c r="BM35" i="4"/>
  <c r="BM27" i="4"/>
  <c r="BM19" i="4"/>
  <c r="BM11" i="4"/>
  <c r="BM137" i="4"/>
  <c r="BM129" i="4"/>
  <c r="BM120" i="4"/>
  <c r="BM112" i="4"/>
  <c r="BM104" i="4"/>
  <c r="BM96" i="4"/>
  <c r="BM88" i="4"/>
  <c r="BM80" i="4"/>
  <c r="BM72" i="4"/>
  <c r="BM64" i="4"/>
  <c r="BM56" i="4"/>
  <c r="BM48" i="4"/>
  <c r="BM40" i="4"/>
  <c r="BM32" i="4"/>
  <c r="BM24" i="4"/>
  <c r="BM16" i="4"/>
  <c r="BM8" i="4"/>
  <c r="BM134" i="4"/>
  <c r="BM126" i="4"/>
  <c r="BM117" i="4"/>
  <c r="BM109" i="4"/>
  <c r="BM101" i="4"/>
  <c r="BM93" i="4"/>
  <c r="BM85" i="4"/>
  <c r="BM77" i="4"/>
  <c r="BM69" i="4"/>
  <c r="BM61" i="4"/>
  <c r="BM53" i="4"/>
  <c r="BM45" i="4"/>
  <c r="BM37" i="4"/>
  <c r="BM29" i="4"/>
  <c r="BM21" i="4"/>
  <c r="BM13" i="4"/>
  <c r="BM73" i="4"/>
  <c r="BM131" i="4"/>
  <c r="BM122" i="4"/>
  <c r="BM114" i="4"/>
  <c r="BM106" i="4"/>
  <c r="BM98" i="4"/>
  <c r="BM90" i="4"/>
  <c r="BM82" i="4"/>
  <c r="BM74" i="4"/>
  <c r="BM66" i="4"/>
  <c r="BM58" i="4"/>
  <c r="BM50" i="4"/>
  <c r="BM42" i="4"/>
  <c r="BM34" i="4"/>
  <c r="BM26" i="4"/>
  <c r="BM18" i="4"/>
  <c r="BM10" i="4"/>
  <c r="BM136" i="4"/>
  <c r="BM128" i="4"/>
  <c r="BM119" i="4"/>
  <c r="BM111" i="4"/>
  <c r="BM103" i="4"/>
  <c r="BM95" i="4"/>
  <c r="BM87" i="4"/>
  <c r="BM79" i="4"/>
  <c r="BM71" i="4"/>
  <c r="BM63" i="4"/>
  <c r="BM55" i="4"/>
  <c r="BM47" i="4"/>
  <c r="BM39" i="4"/>
  <c r="BM31" i="4"/>
  <c r="BM23" i="4"/>
  <c r="BM15" i="4"/>
  <c r="BM7" i="4"/>
  <c r="BM133" i="4"/>
  <c r="BM125" i="4"/>
  <c r="BM116" i="4"/>
  <c r="BM108" i="4"/>
  <c r="BM100" i="4"/>
  <c r="BM92" i="4"/>
  <c r="BM84" i="4"/>
  <c r="BM76" i="4"/>
  <c r="BM68" i="4"/>
  <c r="BM60" i="4"/>
  <c r="BM52" i="4"/>
  <c r="BM44" i="4"/>
  <c r="BM36" i="4"/>
  <c r="BM28" i="4"/>
  <c r="BM20" i="4"/>
  <c r="BM12" i="4"/>
  <c r="BM138" i="4"/>
  <c r="BM130" i="4"/>
  <c r="BM121" i="4"/>
  <c r="BM113" i="4"/>
  <c r="BM105" i="4"/>
  <c r="BM97" i="4"/>
  <c r="BM89" i="4"/>
  <c r="BM81" i="4"/>
  <c r="BM65" i="4"/>
  <c r="BM49" i="4"/>
  <c r="BM41" i="4"/>
  <c r="BM33" i="4"/>
  <c r="BM25" i="4"/>
  <c r="BM17" i="4"/>
  <c r="BM9" i="4"/>
  <c r="S5" i="4"/>
  <c r="S124" i="4" s="1"/>
  <c r="AE3" i="4"/>
  <c r="AE5" i="4" s="1"/>
  <c r="AE124" i="4" s="1"/>
  <c r="AQ411" i="4"/>
  <c r="AQ409" i="4"/>
  <c r="AQ407" i="4"/>
  <c r="AQ410" i="4"/>
  <c r="AQ404" i="4"/>
  <c r="AQ400" i="4"/>
  <c r="AQ396" i="4"/>
  <c r="AQ392" i="4"/>
  <c r="AQ388" i="4"/>
  <c r="AQ383" i="4"/>
  <c r="AQ379" i="4"/>
  <c r="AQ385" i="4"/>
  <c r="AQ381" i="4"/>
  <c r="AQ412" i="4"/>
  <c r="AQ408" i="4"/>
  <c r="AQ394" i="4"/>
  <c r="AQ376" i="4"/>
  <c r="AQ368" i="4"/>
  <c r="AQ367" i="4"/>
  <c r="AQ352" i="4"/>
  <c r="AQ351" i="4"/>
  <c r="AQ336" i="4"/>
  <c r="AQ335" i="4"/>
  <c r="AQ320" i="4"/>
  <c r="AQ319" i="4"/>
  <c r="AQ304" i="4"/>
  <c r="AQ303" i="4"/>
  <c r="AQ288" i="4"/>
  <c r="AQ287" i="4"/>
  <c r="AQ281" i="4"/>
  <c r="AQ280" i="4"/>
  <c r="AQ273" i="4"/>
  <c r="AQ272" i="4"/>
  <c r="AQ265" i="4"/>
  <c r="AQ264" i="4"/>
  <c r="AQ257" i="4"/>
  <c r="AQ256" i="4"/>
  <c r="AQ249" i="4"/>
  <c r="AQ248" i="4"/>
  <c r="AQ241" i="4"/>
  <c r="AQ240" i="4"/>
  <c r="AQ233" i="4"/>
  <c r="AQ232" i="4"/>
  <c r="AQ225" i="4"/>
  <c r="AQ224" i="4"/>
  <c r="AQ217" i="4"/>
  <c r="AQ216" i="4"/>
  <c r="AQ202" i="4"/>
  <c r="AQ199" i="4"/>
  <c r="AQ398" i="4"/>
  <c r="AQ377" i="4"/>
  <c r="AQ370" i="4"/>
  <c r="AQ369" i="4"/>
  <c r="AQ354" i="4"/>
  <c r="AQ353" i="4"/>
  <c r="AQ338" i="4"/>
  <c r="AQ337" i="4"/>
  <c r="AQ322" i="4"/>
  <c r="AQ321" i="4"/>
  <c r="AQ306" i="4"/>
  <c r="AQ305" i="4"/>
  <c r="AQ290" i="4"/>
  <c r="AQ289" i="4"/>
  <c r="AQ208" i="4"/>
  <c r="AQ205" i="4"/>
  <c r="AQ192" i="4"/>
  <c r="AQ189" i="4"/>
  <c r="AQ187" i="4"/>
  <c r="AQ185" i="4"/>
  <c r="AQ183" i="4"/>
  <c r="AQ181" i="4"/>
  <c r="AQ179" i="4"/>
  <c r="AQ177" i="4"/>
  <c r="AQ175" i="4"/>
  <c r="AQ173" i="4"/>
  <c r="AQ171" i="4"/>
  <c r="AQ169" i="4"/>
  <c r="AQ167" i="4"/>
  <c r="AQ165" i="4"/>
  <c r="AQ163" i="4"/>
  <c r="AQ161" i="4"/>
  <c r="AQ159" i="4"/>
  <c r="AQ157" i="4"/>
  <c r="AQ155" i="4"/>
  <c r="AQ153" i="4"/>
  <c r="AQ151" i="4"/>
  <c r="AQ149" i="4"/>
  <c r="AQ147" i="4"/>
  <c r="AQ145" i="4"/>
  <c r="AQ143" i="4"/>
  <c r="AQ141" i="4"/>
  <c r="AQ139" i="4"/>
  <c r="AQ402" i="4"/>
  <c r="AQ384" i="4"/>
  <c r="AQ378" i="4"/>
  <c r="AQ372" i="4"/>
  <c r="AQ371" i="4"/>
  <c r="AQ356" i="4"/>
  <c r="AQ355" i="4"/>
  <c r="AQ340" i="4"/>
  <c r="AQ339" i="4"/>
  <c r="AQ324" i="4"/>
  <c r="AQ323" i="4"/>
  <c r="AQ308" i="4"/>
  <c r="AQ307" i="4"/>
  <c r="AQ292" i="4"/>
  <c r="AQ291" i="4"/>
  <c r="AQ279" i="4"/>
  <c r="AQ278" i="4"/>
  <c r="AQ271" i="4"/>
  <c r="AQ270" i="4"/>
  <c r="AQ263" i="4"/>
  <c r="AQ262" i="4"/>
  <c r="AQ255" i="4"/>
  <c r="AQ254" i="4"/>
  <c r="AQ247" i="4"/>
  <c r="AQ246" i="4"/>
  <c r="AQ239" i="4"/>
  <c r="AQ238" i="4"/>
  <c r="AQ231" i="4"/>
  <c r="AQ230" i="4"/>
  <c r="AQ223" i="4"/>
  <c r="AQ222" i="4"/>
  <c r="AQ215" i="4"/>
  <c r="AQ214" i="4"/>
  <c r="AQ211" i="4"/>
  <c r="AQ198" i="4"/>
  <c r="AQ195" i="4"/>
  <c r="AQ406" i="4"/>
  <c r="AQ389" i="4"/>
  <c r="AQ387" i="4"/>
  <c r="AQ358" i="4"/>
  <c r="AQ357" i="4"/>
  <c r="AQ342" i="4"/>
  <c r="AQ341" i="4"/>
  <c r="AQ326" i="4"/>
  <c r="AQ325" i="4"/>
  <c r="AQ310" i="4"/>
  <c r="AQ309" i="4"/>
  <c r="AQ294" i="4"/>
  <c r="AQ293" i="4"/>
  <c r="AQ204" i="4"/>
  <c r="AQ201" i="4"/>
  <c r="AQ393" i="4"/>
  <c r="AQ391" i="4"/>
  <c r="AQ374" i="4"/>
  <c r="AQ373" i="4"/>
  <c r="AQ360" i="4"/>
  <c r="AQ359" i="4"/>
  <c r="AQ344" i="4"/>
  <c r="AQ343" i="4"/>
  <c r="AQ328" i="4"/>
  <c r="AQ327" i="4"/>
  <c r="AQ312" i="4"/>
  <c r="AQ311" i="4"/>
  <c r="AQ296" i="4"/>
  <c r="AQ295" i="4"/>
  <c r="AQ277" i="4"/>
  <c r="AQ276" i="4"/>
  <c r="AQ269" i="4"/>
  <c r="AQ268" i="4"/>
  <c r="AQ261" i="4"/>
  <c r="AQ260" i="4"/>
  <c r="AQ253" i="4"/>
  <c r="AQ252" i="4"/>
  <c r="AQ245" i="4"/>
  <c r="AQ244" i="4"/>
  <c r="AQ237" i="4"/>
  <c r="AQ236" i="4"/>
  <c r="AQ229" i="4"/>
  <c r="AQ228" i="4"/>
  <c r="AQ221" i="4"/>
  <c r="AQ220" i="4"/>
  <c r="AQ210" i="4"/>
  <c r="AQ207" i="4"/>
  <c r="AQ397" i="4"/>
  <c r="AQ395" i="4"/>
  <c r="AQ380" i="4"/>
  <c r="AQ362" i="4"/>
  <c r="AQ361" i="4"/>
  <c r="AQ346" i="4"/>
  <c r="AQ345" i="4"/>
  <c r="AQ330" i="4"/>
  <c r="AQ329" i="4"/>
  <c r="AQ314" i="4"/>
  <c r="AQ313" i="4"/>
  <c r="AQ298" i="4"/>
  <c r="AQ297" i="4"/>
  <c r="AQ213" i="4"/>
  <c r="AQ200" i="4"/>
  <c r="AQ197" i="4"/>
  <c r="AQ188" i="4"/>
  <c r="AQ186" i="4"/>
  <c r="AQ184" i="4"/>
  <c r="AQ182" i="4"/>
  <c r="AQ180" i="4"/>
  <c r="AQ178" i="4"/>
  <c r="AQ176" i="4"/>
  <c r="AQ174" i="4"/>
  <c r="AQ172" i="4"/>
  <c r="AQ170" i="4"/>
  <c r="AQ168" i="4"/>
  <c r="AQ166" i="4"/>
  <c r="AQ164" i="4"/>
  <c r="AQ162" i="4"/>
  <c r="AQ160" i="4"/>
  <c r="AQ158" i="4"/>
  <c r="AQ156" i="4"/>
  <c r="AQ154" i="4"/>
  <c r="AQ152" i="4"/>
  <c r="AQ150" i="4"/>
  <c r="AQ148" i="4"/>
  <c r="AQ146" i="4"/>
  <c r="AQ144" i="4"/>
  <c r="AQ142" i="4"/>
  <c r="AQ140" i="4"/>
  <c r="AQ138" i="4"/>
  <c r="AQ136" i="4"/>
  <c r="AQ134" i="4"/>
  <c r="AQ132" i="4"/>
  <c r="AQ130" i="4"/>
  <c r="AQ128" i="4"/>
  <c r="AQ126" i="4"/>
  <c r="AQ123" i="4"/>
  <c r="AQ121" i="4"/>
  <c r="AQ119" i="4"/>
  <c r="AQ117" i="4"/>
  <c r="AQ115" i="4"/>
  <c r="AQ401" i="4"/>
  <c r="AQ399" i="4"/>
  <c r="AQ386" i="4"/>
  <c r="AQ375" i="4"/>
  <c r="AQ364" i="4"/>
  <c r="AQ363" i="4"/>
  <c r="AQ348" i="4"/>
  <c r="AQ347" i="4"/>
  <c r="AQ332" i="4"/>
  <c r="AQ331" i="4"/>
  <c r="AQ316" i="4"/>
  <c r="AQ315" i="4"/>
  <c r="AQ300" i="4"/>
  <c r="AQ299" i="4"/>
  <c r="AQ284" i="4"/>
  <c r="AQ283" i="4"/>
  <c r="AQ282" i="4"/>
  <c r="AQ275" i="4"/>
  <c r="AQ274" i="4"/>
  <c r="AQ267" i="4"/>
  <c r="AQ266" i="4"/>
  <c r="AQ259" i="4"/>
  <c r="AQ258" i="4"/>
  <c r="AQ251" i="4"/>
  <c r="AQ250" i="4"/>
  <c r="AQ243" i="4"/>
  <c r="AQ242" i="4"/>
  <c r="AQ235" i="4"/>
  <c r="AQ234" i="4"/>
  <c r="AQ227" i="4"/>
  <c r="AQ226" i="4"/>
  <c r="AQ219" i="4"/>
  <c r="AQ218" i="4"/>
  <c r="AQ206" i="4"/>
  <c r="AQ203" i="4"/>
  <c r="AQ190" i="4"/>
  <c r="AQ405" i="4"/>
  <c r="AQ350" i="4"/>
  <c r="AQ333" i="4"/>
  <c r="AQ133" i="4"/>
  <c r="AQ112" i="4"/>
  <c r="AQ111" i="4"/>
  <c r="AQ403" i="4"/>
  <c r="AQ366" i="4"/>
  <c r="AQ349" i="4"/>
  <c r="AQ131" i="4"/>
  <c r="AQ113" i="4"/>
  <c r="AQ109" i="4"/>
  <c r="AQ108" i="4"/>
  <c r="AQ101" i="4"/>
  <c r="AQ100" i="4"/>
  <c r="AQ93" i="4"/>
  <c r="AQ92" i="4"/>
  <c r="AQ85" i="4"/>
  <c r="AQ84" i="4"/>
  <c r="AQ77" i="4"/>
  <c r="AQ76" i="4"/>
  <c r="AQ69" i="4"/>
  <c r="AQ68" i="4"/>
  <c r="AQ61" i="4"/>
  <c r="AQ60" i="4"/>
  <c r="AQ53" i="4"/>
  <c r="AQ52" i="4"/>
  <c r="AQ45" i="4"/>
  <c r="AQ44" i="4"/>
  <c r="AQ39" i="4"/>
  <c r="AQ36" i="4"/>
  <c r="AQ34" i="4"/>
  <c r="AQ32" i="4"/>
  <c r="AQ30" i="4"/>
  <c r="AQ28" i="4"/>
  <c r="AQ26" i="4"/>
  <c r="AQ24" i="4"/>
  <c r="AQ22" i="4"/>
  <c r="AQ20" i="4"/>
  <c r="AQ18" i="4"/>
  <c r="AQ16" i="4"/>
  <c r="AQ14" i="4"/>
  <c r="AQ12" i="4"/>
  <c r="AQ10" i="4"/>
  <c r="AQ8" i="4"/>
  <c r="AQ6" i="4"/>
  <c r="AQ365" i="4"/>
  <c r="AQ194" i="4"/>
  <c r="AQ191" i="4"/>
  <c r="AQ129" i="4"/>
  <c r="AQ122" i="4"/>
  <c r="AQ118" i="4"/>
  <c r="AQ114" i="4"/>
  <c r="AQ209" i="4"/>
  <c r="AQ127" i="4"/>
  <c r="AQ107" i="4"/>
  <c r="AQ106" i="4"/>
  <c r="AQ99" i="4"/>
  <c r="AQ98" i="4"/>
  <c r="AQ91" i="4"/>
  <c r="AQ90" i="4"/>
  <c r="AQ83" i="4"/>
  <c r="AQ82" i="4"/>
  <c r="AQ75" i="4"/>
  <c r="AQ74" i="4"/>
  <c r="AQ67" i="4"/>
  <c r="AQ66" i="4"/>
  <c r="AQ59" i="4"/>
  <c r="AQ58" i="4"/>
  <c r="AQ51" i="4"/>
  <c r="AQ50" i="4"/>
  <c r="AQ43" i="4"/>
  <c r="AQ42" i="4"/>
  <c r="AQ38" i="4"/>
  <c r="AQ286" i="4"/>
  <c r="AQ302" i="4"/>
  <c r="AQ285" i="4"/>
  <c r="AQ196" i="4"/>
  <c r="AQ193" i="4"/>
  <c r="AQ105" i="4"/>
  <c r="AQ104" i="4"/>
  <c r="AQ97" i="4"/>
  <c r="AQ96" i="4"/>
  <c r="AQ89" i="4"/>
  <c r="AQ88" i="4"/>
  <c r="AQ81" i="4"/>
  <c r="AQ80" i="4"/>
  <c r="AQ73" i="4"/>
  <c r="AQ72" i="4"/>
  <c r="AQ65" i="4"/>
  <c r="AQ64" i="4"/>
  <c r="AQ57" i="4"/>
  <c r="AQ56" i="4"/>
  <c r="AQ49" i="4"/>
  <c r="AQ48" i="4"/>
  <c r="AQ41" i="4"/>
  <c r="AQ35" i="4"/>
  <c r="AQ33" i="4"/>
  <c r="AQ31" i="4"/>
  <c r="AQ29" i="4"/>
  <c r="AQ27" i="4"/>
  <c r="AQ25" i="4"/>
  <c r="AQ23" i="4"/>
  <c r="AQ21" i="4"/>
  <c r="AQ19" i="4"/>
  <c r="AQ17" i="4"/>
  <c r="AQ15" i="4"/>
  <c r="AQ13" i="4"/>
  <c r="AQ11" i="4"/>
  <c r="AQ9" i="4"/>
  <c r="AQ7" i="4"/>
  <c r="AQ318" i="4"/>
  <c r="AQ301" i="4"/>
  <c r="AQ137" i="4"/>
  <c r="AQ125" i="4"/>
  <c r="AQ120" i="4"/>
  <c r="AQ116" i="4"/>
  <c r="AQ40" i="4"/>
  <c r="AQ37" i="4"/>
  <c r="AQ334" i="4"/>
  <c r="AQ212" i="4"/>
  <c r="AQ70" i="4"/>
  <c r="AQ63" i="4"/>
  <c r="AQ62" i="4"/>
  <c r="AQ55" i="4"/>
  <c r="AQ390" i="4"/>
  <c r="AQ317" i="4"/>
  <c r="AQ135" i="4"/>
  <c r="AQ54" i="4"/>
  <c r="AQ47" i="4"/>
  <c r="AQ110" i="4"/>
  <c r="AQ103" i="4"/>
  <c r="AQ46" i="4"/>
  <c r="AQ102" i="4"/>
  <c r="AQ95" i="4"/>
  <c r="AQ94" i="4"/>
  <c r="AQ87" i="4"/>
  <c r="AQ86" i="4"/>
  <c r="AQ79" i="4"/>
  <c r="AQ78" i="4"/>
  <c r="AQ71" i="4"/>
  <c r="Q370" i="4"/>
  <c r="Q386" i="4"/>
  <c r="Q401" i="4"/>
  <c r="Q408" i="4"/>
  <c r="Q343" i="4"/>
  <c r="Q348" i="4"/>
  <c r="Q324" i="4"/>
  <c r="Q331" i="4"/>
  <c r="Q341" i="4"/>
  <c r="Q390" i="4"/>
  <c r="Q271" i="4"/>
  <c r="Q285" i="4"/>
  <c r="Q305" i="4"/>
  <c r="Q274" i="4"/>
  <c r="Q278" i="4"/>
  <c r="Q282" i="4"/>
  <c r="Q267" i="4"/>
  <c r="Q399" i="4"/>
  <c r="Q227" i="4"/>
  <c r="Q243" i="4"/>
  <c r="Q199" i="4"/>
  <c r="Q244" i="4"/>
  <c r="Q321" i="4"/>
  <c r="Q181" i="4"/>
  <c r="Q172" i="4"/>
  <c r="Q257" i="4"/>
  <c r="Q179" i="4"/>
  <c r="Q228" i="4"/>
  <c r="Q162" i="4"/>
  <c r="Q232" i="4"/>
  <c r="Q153" i="4"/>
  <c r="Q149" i="4"/>
  <c r="Q200" i="4"/>
  <c r="Q88" i="4"/>
  <c r="Q111" i="4"/>
  <c r="Q144" i="4"/>
  <c r="Q62" i="4"/>
  <c r="Q151" i="4"/>
  <c r="Q175" i="4"/>
  <c r="Q84" i="4"/>
  <c r="Q20" i="4"/>
  <c r="Q91" i="4"/>
  <c r="Q27" i="4"/>
  <c r="Q15" i="4"/>
  <c r="Q14" i="4"/>
  <c r="Q69" i="4"/>
  <c r="Q29" i="4"/>
  <c r="Q50" i="4"/>
  <c r="Q57" i="4"/>
  <c r="Q64" i="4"/>
  <c r="Q362" i="4"/>
  <c r="Q369" i="4"/>
  <c r="Q376" i="4"/>
  <c r="Q375" i="4"/>
  <c r="Q372" i="4"/>
  <c r="Q340" i="4"/>
  <c r="Q349" i="4"/>
  <c r="Q336" i="4"/>
  <c r="Q334" i="4"/>
  <c r="Q335" i="4"/>
  <c r="Q365" i="4"/>
  <c r="Q396" i="4"/>
  <c r="Q306" i="4"/>
  <c r="Q291" i="4"/>
  <c r="Q255" i="4"/>
  <c r="Q371" i="4"/>
  <c r="Q280" i="4"/>
  <c r="Q358" i="4"/>
  <c r="Q310" i="4"/>
  <c r="Q182" i="4"/>
  <c r="Q189" i="4"/>
  <c r="Q164" i="4"/>
  <c r="Q231" i="4"/>
  <c r="Q283" i="4"/>
  <c r="Q194" i="4"/>
  <c r="Q121" i="4"/>
  <c r="Q169" i="4"/>
  <c r="Q166" i="4"/>
  <c r="Q173" i="4"/>
  <c r="Q192" i="4"/>
  <c r="Q87" i="4"/>
  <c r="Q94" i="4"/>
  <c r="Q22" i="4"/>
  <c r="Q85" i="4"/>
  <c r="Q92" i="4"/>
  <c r="Q165" i="4"/>
  <c r="Q75" i="4"/>
  <c r="Q65" i="4"/>
  <c r="Q55" i="4"/>
  <c r="Q176" i="4"/>
  <c r="Q56" i="4"/>
  <c r="Q53" i="4"/>
  <c r="Q40" i="4"/>
  <c r="Q37" i="4"/>
  <c r="Q411" i="4"/>
  <c r="Q338" i="4"/>
  <c r="Q345" i="4"/>
  <c r="Q352" i="4"/>
  <c r="Q351" i="4"/>
  <c r="Q412" i="4"/>
  <c r="Q308" i="4"/>
  <c r="Q307" i="4"/>
  <c r="Q312" i="4"/>
  <c r="Q297" i="4"/>
  <c r="Q298" i="4"/>
  <c r="Q322" i="4"/>
  <c r="Q256" i="4"/>
  <c r="Q254" i="4"/>
  <c r="Q253" i="4"/>
  <c r="Q229" i="4"/>
  <c r="Q249" i="4"/>
  <c r="Q264" i="4"/>
  <c r="Q216" i="4"/>
  <c r="Q242" i="4"/>
  <c r="Q270" i="4"/>
  <c r="Q224" i="4"/>
  <c r="Q140" i="4"/>
  <c r="Q203" i="4"/>
  <c r="Q241" i="4"/>
  <c r="Q170" i="4"/>
  <c r="Q215" i="4"/>
  <c r="Q137" i="4"/>
  <c r="Q118" i="4"/>
  <c r="Q143" i="4"/>
  <c r="Q133" i="4"/>
  <c r="Q157" i="4"/>
  <c r="Q70" i="4"/>
  <c r="Q134" i="4"/>
  <c r="Q141" i="4"/>
  <c r="Q60" i="4"/>
  <c r="Q135" i="4"/>
  <c r="Q51" i="4"/>
  <c r="Q21" i="4"/>
  <c r="Q25" i="4"/>
  <c r="Q66" i="4"/>
  <c r="Q12" i="4"/>
  <c r="Q212" i="4"/>
  <c r="Q159" i="4"/>
  <c r="Q9" i="4"/>
  <c r="Q395" i="4"/>
  <c r="Q402" i="4"/>
  <c r="Q409" i="4"/>
  <c r="Q400" i="4"/>
  <c r="Q397" i="4"/>
  <c r="Q373" i="4"/>
  <c r="Q292" i="4"/>
  <c r="Q406" i="4"/>
  <c r="Q296" i="4"/>
  <c r="Q279" i="4"/>
  <c r="Q277" i="4"/>
  <c r="Q284" i="4"/>
  <c r="Q240" i="4"/>
  <c r="Q238" i="4"/>
  <c r="Q237" i="4"/>
  <c r="Q213" i="4"/>
  <c r="Q236" i="4"/>
  <c r="Q226" i="4"/>
  <c r="Q183" i="4"/>
  <c r="Q206" i="4"/>
  <c r="Q220" i="4"/>
  <c r="Q196" i="4"/>
  <c r="Q123" i="4"/>
  <c r="Q187" i="4"/>
  <c r="Q225" i="4"/>
  <c r="Q146" i="4"/>
  <c r="Q193" i="4"/>
  <c r="Q120" i="4"/>
  <c r="Q97" i="4"/>
  <c r="Q104" i="4"/>
  <c r="Q119" i="4"/>
  <c r="Q127" i="4"/>
  <c r="Q46" i="4"/>
  <c r="Q109" i="4"/>
  <c r="Q128" i="4"/>
  <c r="Q44" i="4"/>
  <c r="Q107" i="4"/>
  <c r="Q35" i="4"/>
  <c r="Q7" i="4"/>
  <c r="Q90" i="4"/>
  <c r="Q32" i="4"/>
  <c r="Q58" i="4"/>
  <c r="Q106" i="4"/>
  <c r="Q98" i="4"/>
  <c r="Q16" i="4"/>
  <c r="Q378" i="4"/>
  <c r="Q337" i="4"/>
  <c r="Q367" i="4"/>
  <c r="Q347" i="4"/>
  <c r="Q315" i="4"/>
  <c r="Q355" i="4"/>
  <c r="Q293" i="4"/>
  <c r="Q309" i="4"/>
  <c r="Q381" i="4"/>
  <c r="Q235" i="4"/>
  <c r="Q211" i="4"/>
  <c r="Q191" i="4"/>
  <c r="Q326" i="4"/>
  <c r="Q188" i="4"/>
  <c r="Q204" i="4"/>
  <c r="Q202" i="4"/>
  <c r="Q201" i="4"/>
  <c r="Q139" i="4"/>
  <c r="Q96" i="4"/>
  <c r="Q174" i="4"/>
  <c r="Q30" i="4"/>
  <c r="Q131" i="4"/>
  <c r="Q155" i="4"/>
  <c r="Q19" i="4"/>
  <c r="Q42" i="4"/>
  <c r="Q73" i="4"/>
  <c r="Q114" i="4"/>
  <c r="Q34" i="4"/>
  <c r="Q346" i="4"/>
  <c r="Q405" i="4"/>
  <c r="Q379" i="4"/>
  <c r="Q314" i="4"/>
  <c r="Q248" i="4"/>
  <c r="Q205" i="4"/>
  <c r="Q327" i="4"/>
  <c r="Q230" i="4"/>
  <c r="Q366" i="4"/>
  <c r="Q177" i="4"/>
  <c r="Q167" i="4"/>
  <c r="Q110" i="4"/>
  <c r="Q100" i="4"/>
  <c r="Q48" i="4"/>
  <c r="Q41" i="4"/>
  <c r="Q74" i="4"/>
  <c r="Q302" i="4"/>
  <c r="Q273" i="4"/>
  <c r="Q281" i="4"/>
  <c r="Q195" i="4"/>
  <c r="Q185" i="4"/>
  <c r="Q247" i="4"/>
  <c r="Q171" i="4"/>
  <c r="Q152" i="4"/>
  <c r="Q6" i="4"/>
  <c r="Q77" i="4"/>
  <c r="Q410" i="4"/>
  <c r="Q368" i="4"/>
  <c r="Q389" i="4"/>
  <c r="Q316" i="4"/>
  <c r="Q374" i="4"/>
  <c r="Q287" i="4"/>
  <c r="Q339" i="4"/>
  <c r="Q357" i="4"/>
  <c r="Q261" i="4"/>
  <c r="Q391" i="4"/>
  <c r="Q260" i="4"/>
  <c r="Q258" i="4"/>
  <c r="Q217" i="4"/>
  <c r="Q148" i="4"/>
  <c r="Q330" i="4"/>
  <c r="Q154" i="4"/>
  <c r="Q161" i="4"/>
  <c r="Q89" i="4"/>
  <c r="Q150" i="4"/>
  <c r="Q102" i="4"/>
  <c r="Q116" i="4"/>
  <c r="Q76" i="4"/>
  <c r="Q99" i="4"/>
  <c r="Q31" i="4"/>
  <c r="Q8" i="4"/>
  <c r="Q61" i="4"/>
  <c r="Q23" i="4"/>
  <c r="Q394" i="4"/>
  <c r="Q360" i="4"/>
  <c r="Q380" i="4"/>
  <c r="Q300" i="4"/>
  <c r="Q328" i="4"/>
  <c r="Q263" i="4"/>
  <c r="Q325" i="4"/>
  <c r="Q313" i="4"/>
  <c r="Q245" i="4"/>
  <c r="Q295" i="4"/>
  <c r="Q218" i="4"/>
  <c r="Q251" i="4"/>
  <c r="Q197" i="4"/>
  <c r="Q132" i="4"/>
  <c r="Q272" i="4"/>
  <c r="Q138" i="4"/>
  <c r="Q145" i="4"/>
  <c r="Q209" i="4"/>
  <c r="Q122" i="4"/>
  <c r="Q86" i="4"/>
  <c r="Q101" i="4"/>
  <c r="Q68" i="4"/>
  <c r="Q83" i="4"/>
  <c r="Q18" i="4"/>
  <c r="Q142" i="4"/>
  <c r="Q80" i="4"/>
  <c r="Q10" i="4"/>
  <c r="Q377" i="4"/>
  <c r="Q364" i="4"/>
  <c r="Q320" i="4"/>
  <c r="Q294" i="4"/>
  <c r="Q303" i="4"/>
  <c r="Q210" i="4"/>
  <c r="Q319" i="4"/>
  <c r="Q259" i="4"/>
  <c r="Q129" i="4"/>
  <c r="Q103" i="4"/>
  <c r="Q93" i="4"/>
  <c r="Q67" i="4"/>
  <c r="Q79" i="4"/>
  <c r="Q125" i="4"/>
  <c r="Q344" i="4"/>
  <c r="Q388" i="4"/>
  <c r="Q350" i="4"/>
  <c r="Q288" i="4"/>
  <c r="Q289" i="4"/>
  <c r="Q223" i="4"/>
  <c r="Q115" i="4"/>
  <c r="Q130" i="4"/>
  <c r="Q163" i="4"/>
  <c r="Q78" i="4"/>
  <c r="Q52" i="4"/>
  <c r="Q71" i="4"/>
  <c r="Q63" i="4"/>
  <c r="Q385" i="4"/>
  <c r="Q332" i="4"/>
  <c r="Q404" i="4"/>
  <c r="Q265" i="4"/>
  <c r="Q266" i="4"/>
  <c r="Q156" i="4"/>
  <c r="Q178" i="4"/>
  <c r="Q105" i="4"/>
  <c r="Q168" i="4"/>
  <c r="Q117" i="4"/>
  <c r="Q26" i="4"/>
  <c r="Q24" i="4"/>
  <c r="Q403" i="4"/>
  <c r="Q361" i="4"/>
  <c r="Q392" i="4"/>
  <c r="Q356" i="4"/>
  <c r="Q383" i="4"/>
  <c r="Q304" i="4"/>
  <c r="Q318" i="4"/>
  <c r="Q276" i="4"/>
  <c r="Q275" i="4"/>
  <c r="Q290" i="4"/>
  <c r="Q239" i="4"/>
  <c r="Q311" i="4"/>
  <c r="Q198" i="4"/>
  <c r="Q262" i="4"/>
  <c r="Q250" i="4"/>
  <c r="Q234" i="4"/>
  <c r="Q113" i="4"/>
  <c r="Q112" i="4"/>
  <c r="Q160" i="4"/>
  <c r="Q95" i="4"/>
  <c r="Q54" i="4"/>
  <c r="Q329" i="4"/>
  <c r="Q36" i="4"/>
  <c r="Q59" i="4"/>
  <c r="Q72" i="4"/>
  <c r="Q49" i="4"/>
  <c r="Q33" i="4"/>
  <c r="Q81" i="4"/>
  <c r="Q387" i="4"/>
  <c r="Q353" i="4"/>
  <c r="Q384" i="4"/>
  <c r="Q407" i="4"/>
  <c r="Q323" i="4"/>
  <c r="Q398" i="4"/>
  <c r="Q301" i="4"/>
  <c r="Q268" i="4"/>
  <c r="Q246" i="4"/>
  <c r="Q252" i="4"/>
  <c r="Q219" i="4"/>
  <c r="Q233" i="4"/>
  <c r="Q190" i="4"/>
  <c r="Q207" i="4"/>
  <c r="Q214" i="4"/>
  <c r="Q208" i="4"/>
  <c r="Q286" i="4"/>
  <c r="Q222" i="4"/>
  <c r="Q126" i="4"/>
  <c r="Q184" i="4"/>
  <c r="Q38" i="4"/>
  <c r="Q158" i="4"/>
  <c r="Q28" i="4"/>
  <c r="Q43" i="4"/>
  <c r="Q45" i="4"/>
  <c r="Q13" i="4"/>
  <c r="Q11" i="4"/>
  <c r="Q47" i="4"/>
  <c r="Q354" i="4"/>
  <c r="Q393" i="4"/>
  <c r="Q359" i="4"/>
  <c r="Q342" i="4"/>
  <c r="Q299" i="4"/>
  <c r="Q317" i="4"/>
  <c r="Q269" i="4"/>
  <c r="Q363" i="4"/>
  <c r="Q221" i="4"/>
  <c r="Q333" i="4"/>
  <c r="Q180" i="4"/>
  <c r="Q186" i="4"/>
  <c r="Q136" i="4"/>
  <c r="Q147" i="4"/>
  <c r="Q108" i="4"/>
  <c r="Q82" i="4"/>
  <c r="Q39" i="4"/>
  <c r="Q17" i="4"/>
  <c r="AB371" i="4"/>
  <c r="AB307" i="4"/>
  <c r="AB243" i="4"/>
  <c r="AB179" i="4"/>
  <c r="AB114" i="4"/>
  <c r="AB50" i="4"/>
  <c r="AB403" i="4"/>
  <c r="AB338" i="4"/>
  <c r="AB274" i="4"/>
  <c r="AB210" i="4"/>
  <c r="AB146" i="4"/>
  <c r="AB81" i="4"/>
  <c r="AB17" i="4"/>
  <c r="AB369" i="4"/>
  <c r="AB305" i="4"/>
  <c r="AB241" i="4"/>
  <c r="AB177" i="4"/>
  <c r="AB112" i="4"/>
  <c r="AB48" i="4"/>
  <c r="AB401" i="4"/>
  <c r="AB336" i="4"/>
  <c r="AB272" i="4"/>
  <c r="AB208" i="4"/>
  <c r="AB144" i="4"/>
  <c r="AB79" i="4"/>
  <c r="AB15" i="4"/>
  <c r="AB367" i="4"/>
  <c r="AB303" i="4"/>
  <c r="AB239" i="4"/>
  <c r="AB175" i="4"/>
  <c r="AB110" i="4"/>
  <c r="AB46" i="4"/>
  <c r="AB244" i="4"/>
  <c r="AB399" i="4"/>
  <c r="AB334" i="4"/>
  <c r="AB270" i="4"/>
  <c r="AB206" i="4"/>
  <c r="AB142" i="4"/>
  <c r="AB77" i="4"/>
  <c r="AB13" i="4"/>
  <c r="AB260" i="4"/>
  <c r="AB83" i="4"/>
  <c r="AB381" i="4"/>
  <c r="AB317" i="4"/>
  <c r="AB253" i="4"/>
  <c r="AB189" i="4"/>
  <c r="AB125" i="4"/>
  <c r="AB60" i="4"/>
  <c r="AB340" i="4"/>
  <c r="AB180" i="4"/>
  <c r="AB363" i="4"/>
  <c r="AB299" i="4"/>
  <c r="AB235" i="4"/>
  <c r="AB171" i="4"/>
  <c r="AB106" i="4"/>
  <c r="AB42" i="4"/>
  <c r="AB395" i="4"/>
  <c r="AB330" i="4"/>
  <c r="AB266" i="4"/>
  <c r="AB202" i="4"/>
  <c r="AB138" i="4"/>
  <c r="AB73" i="4"/>
  <c r="AB9" i="4"/>
  <c r="AB361" i="4"/>
  <c r="AB297" i="4"/>
  <c r="AB233" i="4"/>
  <c r="AB169" i="4"/>
  <c r="AB104" i="4"/>
  <c r="AB40" i="4"/>
  <c r="AB393" i="4"/>
  <c r="AB328" i="4"/>
  <c r="AB264" i="4"/>
  <c r="AB200" i="4"/>
  <c r="AB136" i="4"/>
  <c r="AB71" i="4"/>
  <c r="AB7" i="4"/>
  <c r="AB359" i="4"/>
  <c r="AB295" i="4"/>
  <c r="AB231" i="4"/>
  <c r="AB167" i="4"/>
  <c r="AB102" i="4"/>
  <c r="AB38" i="4"/>
  <c r="AB204" i="4"/>
  <c r="AB391" i="4"/>
  <c r="AB326" i="4"/>
  <c r="AB262" i="4"/>
  <c r="AB198" i="4"/>
  <c r="AB134" i="4"/>
  <c r="AB69" i="4"/>
  <c r="AB397" i="4"/>
  <c r="AB236" i="4"/>
  <c r="AB67" i="4"/>
  <c r="AB373" i="4"/>
  <c r="AB309" i="4"/>
  <c r="AB245" i="4"/>
  <c r="AB181" i="4"/>
  <c r="AB116" i="4"/>
  <c r="AB52" i="4"/>
  <c r="AB316" i="4"/>
  <c r="AB156" i="4"/>
  <c r="AB355" i="4"/>
  <c r="AB291" i="4"/>
  <c r="AB227" i="4"/>
  <c r="AB163" i="4"/>
  <c r="AB98" i="4"/>
  <c r="AB34" i="4"/>
  <c r="AB387" i="4"/>
  <c r="AB322" i="4"/>
  <c r="AB258" i="4"/>
  <c r="AB194" i="4"/>
  <c r="AB130" i="4"/>
  <c r="AB65" i="4"/>
  <c r="AB364" i="4"/>
  <c r="AB353" i="4"/>
  <c r="AB289" i="4"/>
  <c r="AB225" i="4"/>
  <c r="AB161" i="4"/>
  <c r="AB96" i="4"/>
  <c r="AB32" i="4"/>
  <c r="AB385" i="4"/>
  <c r="AB320" i="4"/>
  <c r="AB256" i="4"/>
  <c r="AB192" i="4"/>
  <c r="AB128" i="4"/>
  <c r="AB63" i="4"/>
  <c r="AB356" i="4"/>
  <c r="AB351" i="4"/>
  <c r="AB287" i="4"/>
  <c r="AB223" i="4"/>
  <c r="AB159" i="4"/>
  <c r="AB94" i="4"/>
  <c r="AB30" i="4"/>
  <c r="AB172" i="4"/>
  <c r="AB383" i="4"/>
  <c r="AB318" i="4"/>
  <c r="AB254" i="4"/>
  <c r="AB190" i="4"/>
  <c r="AB126" i="4"/>
  <c r="AB61" i="4"/>
  <c r="AB348" i="4"/>
  <c r="AB220" i="4"/>
  <c r="AB51" i="4"/>
  <c r="AB365" i="4"/>
  <c r="AB301" i="4"/>
  <c r="AB237" i="4"/>
  <c r="AB173" i="4"/>
  <c r="AB108" i="4"/>
  <c r="AB44" i="4"/>
  <c r="AB300" i="4"/>
  <c r="AB140" i="4"/>
  <c r="AB404" i="4"/>
  <c r="AB339" i="4"/>
  <c r="AB275" i="4"/>
  <c r="AB211" i="4"/>
  <c r="AB147" i="4"/>
  <c r="AB82" i="4"/>
  <c r="AB18" i="4"/>
  <c r="AB370" i="4"/>
  <c r="AB306" i="4"/>
  <c r="AB242" i="4"/>
  <c r="AB178" i="4"/>
  <c r="AB113" i="4"/>
  <c r="AB49" i="4"/>
  <c r="AB402" i="4"/>
  <c r="AB337" i="4"/>
  <c r="AB273" i="4"/>
  <c r="AB209" i="4"/>
  <c r="AB145" i="4"/>
  <c r="AB80" i="4"/>
  <c r="AB16" i="4"/>
  <c r="AB368" i="4"/>
  <c r="AB304" i="4"/>
  <c r="AB240" i="4"/>
  <c r="AB176" i="4"/>
  <c r="AB111" i="4"/>
  <c r="AB47" i="4"/>
  <c r="AB400" i="4"/>
  <c r="AB335" i="4"/>
  <c r="AB271" i="4"/>
  <c r="AB207" i="4"/>
  <c r="AB143" i="4"/>
  <c r="AB78" i="4"/>
  <c r="AB14" i="4"/>
  <c r="AB99" i="4"/>
  <c r="AB366" i="4"/>
  <c r="AB302" i="4"/>
  <c r="AB238" i="4"/>
  <c r="AB174" i="4"/>
  <c r="AB109" i="4"/>
  <c r="AB45" i="4"/>
  <c r="AB324" i="4"/>
  <c r="AB164" i="4"/>
  <c r="AB11" i="4"/>
  <c r="AB349" i="4"/>
  <c r="AB285" i="4"/>
  <c r="AB221" i="4"/>
  <c r="AB157" i="4"/>
  <c r="AB92" i="4"/>
  <c r="AB28" i="4"/>
  <c r="AB252" i="4"/>
  <c r="AB91" i="4"/>
  <c r="AB388" i="4"/>
  <c r="AB323" i="4"/>
  <c r="AB259" i="4"/>
  <c r="AB195" i="4"/>
  <c r="AB131" i="4"/>
  <c r="AB66" i="4"/>
  <c r="AB372" i="4"/>
  <c r="AB354" i="4"/>
  <c r="AB290" i="4"/>
  <c r="AB226" i="4"/>
  <c r="AB162" i="4"/>
  <c r="AB97" i="4"/>
  <c r="AB33" i="4"/>
  <c r="AB386" i="4"/>
  <c r="AB321" i="4"/>
  <c r="AB257" i="4"/>
  <c r="AB193" i="4"/>
  <c r="AB129" i="4"/>
  <c r="AB64" i="4"/>
  <c r="AB380" i="4"/>
  <c r="AB352" i="4"/>
  <c r="AB288" i="4"/>
  <c r="AB224" i="4"/>
  <c r="AB160" i="4"/>
  <c r="AB95" i="4"/>
  <c r="AB31" i="4"/>
  <c r="AB384" i="4"/>
  <c r="AB319" i="4"/>
  <c r="AB255" i="4"/>
  <c r="AB191" i="4"/>
  <c r="AB127" i="4"/>
  <c r="AB62" i="4"/>
  <c r="AB389" i="4"/>
  <c r="AB43" i="4"/>
  <c r="AB350" i="4"/>
  <c r="AB286" i="4"/>
  <c r="AB222" i="4"/>
  <c r="AB158" i="4"/>
  <c r="AB93" i="4"/>
  <c r="AB29" i="4"/>
  <c r="AB292" i="4"/>
  <c r="AB123" i="4"/>
  <c r="AB398" i="4"/>
  <c r="AB333" i="4"/>
  <c r="AB269" i="4"/>
  <c r="AB205" i="4"/>
  <c r="AB141" i="4"/>
  <c r="AB76" i="4"/>
  <c r="AB12" i="4"/>
  <c r="AB212" i="4"/>
  <c r="AB35" i="4"/>
  <c r="AB283" i="4"/>
  <c r="AB122" i="4"/>
  <c r="AB362" i="4"/>
  <c r="AB379" i="4"/>
  <c r="AB187" i="4"/>
  <c r="AB411" i="4"/>
  <c r="AB218" i="4"/>
  <c r="AB41" i="4"/>
  <c r="AB281" i="4"/>
  <c r="AB120" i="4"/>
  <c r="AB360" i="4"/>
  <c r="AB184" i="4"/>
  <c r="AB23" i="4"/>
  <c r="AB263" i="4"/>
  <c r="AB86" i="4"/>
  <c r="AB407" i="4"/>
  <c r="AB230" i="4"/>
  <c r="AB53" i="4"/>
  <c r="AB107" i="4"/>
  <c r="AB277" i="4"/>
  <c r="AB100" i="4"/>
  <c r="AB196" i="4"/>
  <c r="AB331" i="4"/>
  <c r="AB139" i="4"/>
  <c r="AB346" i="4"/>
  <c r="AB170" i="4"/>
  <c r="AB410" i="4"/>
  <c r="AB249" i="4"/>
  <c r="AB72" i="4"/>
  <c r="AB312" i="4"/>
  <c r="AB152" i="4"/>
  <c r="AB392" i="4"/>
  <c r="AB215" i="4"/>
  <c r="AB54" i="4"/>
  <c r="AB358" i="4"/>
  <c r="AB182" i="4"/>
  <c r="AB21" i="4"/>
  <c r="AB406" i="4"/>
  <c r="AB229" i="4"/>
  <c r="AB68" i="4"/>
  <c r="AB59" i="4"/>
  <c r="AB267" i="4"/>
  <c r="AB74" i="4"/>
  <c r="AB298" i="4"/>
  <c r="AB121" i="4"/>
  <c r="AB377" i="4"/>
  <c r="AB201" i="4"/>
  <c r="AB24" i="4"/>
  <c r="AB280" i="4"/>
  <c r="AB103" i="4"/>
  <c r="AB343" i="4"/>
  <c r="AB183" i="4"/>
  <c r="AB6" i="4"/>
  <c r="AB310" i="4"/>
  <c r="AB150" i="4"/>
  <c r="AB308" i="4"/>
  <c r="AB357" i="4"/>
  <c r="AB197" i="4"/>
  <c r="AB20" i="4"/>
  <c r="AB251" i="4"/>
  <c r="AB58" i="4"/>
  <c r="AB282" i="4"/>
  <c r="AB105" i="4"/>
  <c r="AB345" i="4"/>
  <c r="AB185" i="4"/>
  <c r="AB8" i="4"/>
  <c r="AB248" i="4"/>
  <c r="AB87" i="4"/>
  <c r="AB327" i="4"/>
  <c r="AB151" i="4"/>
  <c r="AB284" i="4"/>
  <c r="AB294" i="4"/>
  <c r="AB117" i="4"/>
  <c r="AB268" i="4"/>
  <c r="AB341" i="4"/>
  <c r="AB165" i="4"/>
  <c r="AB405" i="4"/>
  <c r="AB219" i="4"/>
  <c r="AB250" i="4"/>
  <c r="AB329" i="4"/>
  <c r="AB409" i="4"/>
  <c r="AB55" i="4"/>
  <c r="AB135" i="4"/>
  <c r="AB278" i="4"/>
  <c r="AB188" i="4"/>
  <c r="AB149" i="4"/>
  <c r="AB203" i="4"/>
  <c r="AB234" i="4"/>
  <c r="AB313" i="4"/>
  <c r="AB376" i="4"/>
  <c r="AB39" i="4"/>
  <c r="AB118" i="4"/>
  <c r="AB246" i="4"/>
  <c r="AB148" i="4"/>
  <c r="AB133" i="4"/>
  <c r="AB90" i="4"/>
  <c r="AB154" i="4"/>
  <c r="AB217" i="4"/>
  <c r="AB296" i="4"/>
  <c r="AB375" i="4"/>
  <c r="AB22" i="4"/>
  <c r="AB166" i="4"/>
  <c r="AB390" i="4"/>
  <c r="AB36" i="4"/>
  <c r="AB412" i="4"/>
  <c r="AB26" i="4"/>
  <c r="AB89" i="4"/>
  <c r="AB153" i="4"/>
  <c r="AB232" i="4"/>
  <c r="AB311" i="4"/>
  <c r="AB132" i="4"/>
  <c r="AB101" i="4"/>
  <c r="AB325" i="4"/>
  <c r="AB276" i="4"/>
  <c r="AB396" i="4"/>
  <c r="AB10" i="4"/>
  <c r="AB57" i="4"/>
  <c r="AB137" i="4"/>
  <c r="AB216" i="4"/>
  <c r="AB279" i="4"/>
  <c r="AB75" i="4"/>
  <c r="AB85" i="4"/>
  <c r="AB293" i="4"/>
  <c r="AB228" i="4"/>
  <c r="AB347" i="4"/>
  <c r="AB378" i="4"/>
  <c r="AB25" i="4"/>
  <c r="AB88" i="4"/>
  <c r="AB168" i="4"/>
  <c r="AB247" i="4"/>
  <c r="AB374" i="4"/>
  <c r="AB37" i="4"/>
  <c r="AB261" i="4"/>
  <c r="AB115" i="4"/>
  <c r="AB315" i="4"/>
  <c r="AB314" i="4"/>
  <c r="AB394" i="4"/>
  <c r="AB56" i="4"/>
  <c r="AB119" i="4"/>
  <c r="AB199" i="4"/>
  <c r="AB342" i="4"/>
  <c r="AB332" i="4"/>
  <c r="AB213" i="4"/>
  <c r="AB19" i="4"/>
  <c r="AB27" i="4"/>
  <c r="AB155" i="4"/>
  <c r="AB84" i="4"/>
  <c r="AB186" i="4"/>
  <c r="AB265" i="4"/>
  <c r="AB344" i="4"/>
  <c r="AB408" i="4"/>
  <c r="AB70" i="4"/>
  <c r="AB214" i="4"/>
  <c r="G4" i="4"/>
  <c r="F7" i="4"/>
  <c r="F9" i="4"/>
  <c r="F11" i="4"/>
  <c r="F13" i="4"/>
  <c r="F15" i="4"/>
  <c r="F17" i="4"/>
  <c r="F19" i="4"/>
  <c r="F21" i="4"/>
  <c r="F23" i="4"/>
  <c r="F25" i="4"/>
  <c r="F27" i="4"/>
  <c r="F29" i="4"/>
  <c r="F31" i="4"/>
  <c r="F33" i="4"/>
  <c r="F35" i="4"/>
  <c r="F37" i="4"/>
  <c r="F39" i="4"/>
  <c r="F41" i="4"/>
  <c r="F43" i="4"/>
  <c r="F45" i="4"/>
  <c r="F47" i="4"/>
  <c r="F49" i="4"/>
  <c r="F51" i="4"/>
  <c r="F53" i="4"/>
  <c r="F55" i="4"/>
  <c r="F57" i="4"/>
  <c r="F59" i="4"/>
  <c r="F61" i="4"/>
  <c r="F63" i="4"/>
  <c r="F65" i="4"/>
  <c r="F67" i="4"/>
  <c r="F69" i="4"/>
  <c r="F71" i="4"/>
  <c r="F73" i="4"/>
  <c r="F75" i="4"/>
  <c r="F77" i="4"/>
  <c r="F79" i="4"/>
  <c r="F81" i="4"/>
  <c r="F83" i="4"/>
  <c r="F85" i="4"/>
  <c r="F87" i="4"/>
  <c r="F89" i="4"/>
  <c r="F91" i="4"/>
  <c r="F14" i="4"/>
  <c r="F64" i="4"/>
  <c r="F80" i="4"/>
  <c r="F90" i="4"/>
  <c r="F94" i="4"/>
  <c r="F96" i="4"/>
  <c r="F98" i="4"/>
  <c r="F100" i="4"/>
  <c r="F102" i="4"/>
  <c r="F104" i="4"/>
  <c r="F106" i="4"/>
  <c r="F108" i="4"/>
  <c r="F110" i="4"/>
  <c r="F112" i="4"/>
  <c r="F114" i="4"/>
  <c r="F116" i="4"/>
  <c r="F118" i="4"/>
  <c r="F120" i="4"/>
  <c r="F122" i="4"/>
  <c r="F125" i="4"/>
  <c r="F127" i="4"/>
  <c r="F129" i="4"/>
  <c r="F131" i="4"/>
  <c r="F133" i="4"/>
  <c r="F135" i="4"/>
  <c r="F137" i="4"/>
  <c r="F139" i="4"/>
  <c r="F141" i="4"/>
  <c r="F143" i="4"/>
  <c r="F145" i="4"/>
  <c r="F147" i="4"/>
  <c r="F149" i="4"/>
  <c r="F151" i="4"/>
  <c r="F153" i="4"/>
  <c r="F155" i="4"/>
  <c r="F157" i="4"/>
  <c r="F159" i="4"/>
  <c r="F161" i="4"/>
  <c r="F163" i="4"/>
  <c r="F165" i="4"/>
  <c r="F167" i="4"/>
  <c r="F169" i="4"/>
  <c r="F171" i="4"/>
  <c r="F173" i="4"/>
  <c r="F175" i="4"/>
  <c r="F177" i="4"/>
  <c r="F179" i="4"/>
  <c r="F181" i="4"/>
  <c r="F183" i="4"/>
  <c r="F185" i="4"/>
  <c r="F187" i="4"/>
  <c r="F189" i="4"/>
  <c r="F191" i="4"/>
  <c r="F193" i="4"/>
  <c r="F195" i="4"/>
  <c r="F197" i="4"/>
  <c r="F199" i="4"/>
  <c r="F201" i="4"/>
  <c r="F203" i="4"/>
  <c r="F205" i="4"/>
  <c r="F207" i="4"/>
  <c r="F209" i="4"/>
  <c r="F211" i="4"/>
  <c r="F213" i="4"/>
  <c r="F215" i="4"/>
  <c r="F217" i="4"/>
  <c r="F219" i="4"/>
  <c r="F221" i="4"/>
  <c r="F223" i="4"/>
  <c r="F225" i="4"/>
  <c r="F227" i="4"/>
  <c r="F229" i="4"/>
  <c r="F231" i="4"/>
  <c r="F233" i="4"/>
  <c r="F235" i="4"/>
  <c r="F237" i="4"/>
  <c r="F239" i="4"/>
  <c r="F241" i="4"/>
  <c r="F243" i="4"/>
  <c r="F245" i="4"/>
  <c r="F247" i="4"/>
  <c r="F249" i="4"/>
  <c r="F251" i="4"/>
  <c r="F253" i="4"/>
  <c r="F255" i="4"/>
  <c r="F257" i="4"/>
  <c r="F259" i="4"/>
  <c r="F261" i="4"/>
  <c r="F263" i="4"/>
  <c r="F265" i="4"/>
  <c r="F267" i="4"/>
  <c r="F269" i="4"/>
  <c r="F271" i="4"/>
  <c r="F273" i="4"/>
  <c r="F275" i="4"/>
  <c r="F277" i="4"/>
  <c r="F279" i="4"/>
  <c r="F281" i="4"/>
  <c r="F283" i="4"/>
  <c r="F285" i="4"/>
  <c r="F287" i="4"/>
  <c r="F289" i="4"/>
  <c r="F291" i="4"/>
  <c r="F293" i="4"/>
  <c r="F295" i="4"/>
  <c r="F297" i="4"/>
  <c r="F299" i="4"/>
  <c r="F301" i="4"/>
  <c r="F303" i="4"/>
  <c r="F305" i="4"/>
  <c r="F307" i="4"/>
  <c r="F309" i="4"/>
  <c r="F311" i="4"/>
  <c r="F313" i="4"/>
  <c r="F315" i="4"/>
  <c r="F317" i="4"/>
  <c r="F319" i="4"/>
  <c r="F321" i="4"/>
  <c r="F323" i="4"/>
  <c r="F325" i="4"/>
  <c r="F327" i="4"/>
  <c r="F329" i="4"/>
  <c r="F331" i="4"/>
  <c r="F333" i="4"/>
  <c r="F335" i="4"/>
  <c r="F337" i="4"/>
  <c r="F339" i="4"/>
  <c r="F341" i="4"/>
  <c r="F343" i="4"/>
  <c r="F345" i="4"/>
  <c r="F347" i="4"/>
  <c r="F349" i="4"/>
  <c r="F351" i="4"/>
  <c r="F353" i="4"/>
  <c r="F355" i="4"/>
  <c r="F357" i="4"/>
  <c r="F359" i="4"/>
  <c r="F361" i="4"/>
  <c r="F363" i="4"/>
  <c r="F365" i="4"/>
  <c r="F367" i="4"/>
  <c r="F369" i="4"/>
  <c r="F371" i="4"/>
  <c r="F373" i="4"/>
  <c r="F375" i="4"/>
  <c r="F377" i="4"/>
  <c r="F379" i="4"/>
  <c r="F381" i="4"/>
  <c r="F384" i="4"/>
  <c r="F386" i="4"/>
  <c r="F388" i="4"/>
  <c r="F390" i="4"/>
  <c r="F392" i="4"/>
  <c r="F394" i="4"/>
  <c r="F396" i="4"/>
  <c r="F398" i="4"/>
  <c r="F400" i="4"/>
  <c r="F402" i="4"/>
  <c r="F404" i="4"/>
  <c r="F406" i="4"/>
  <c r="F408" i="4"/>
  <c r="F410" i="4"/>
  <c r="F412" i="4"/>
  <c r="F20" i="4"/>
  <c r="F24" i="4"/>
  <c r="F32" i="4"/>
  <c r="F40" i="4"/>
  <c r="F48" i="4"/>
  <c r="F50" i="4"/>
  <c r="F66" i="4"/>
  <c r="F82" i="4"/>
  <c r="F88" i="4"/>
  <c r="F6" i="4"/>
  <c r="F10" i="4"/>
  <c r="F52" i="4"/>
  <c r="F68" i="4"/>
  <c r="F86" i="4"/>
  <c r="F92" i="4"/>
  <c r="F16" i="4"/>
  <c r="F30" i="4"/>
  <c r="F38" i="4"/>
  <c r="F46" i="4"/>
  <c r="F54" i="4"/>
  <c r="F70" i="4"/>
  <c r="F84" i="4"/>
  <c r="F22" i="4"/>
  <c r="F56" i="4"/>
  <c r="F72" i="4"/>
  <c r="F93" i="4"/>
  <c r="F95" i="4"/>
  <c r="F97" i="4"/>
  <c r="F99" i="4"/>
  <c r="F101" i="4"/>
  <c r="F103" i="4"/>
  <c r="F105" i="4"/>
  <c r="F107" i="4"/>
  <c r="F109" i="4"/>
  <c r="F111" i="4"/>
  <c r="F113" i="4"/>
  <c r="F115" i="4"/>
  <c r="F117" i="4"/>
  <c r="F119" i="4"/>
  <c r="F121" i="4"/>
  <c r="F123" i="4"/>
  <c r="F126" i="4"/>
  <c r="F128" i="4"/>
  <c r="F130" i="4"/>
  <c r="F132" i="4"/>
  <c r="F134" i="4"/>
  <c r="F136" i="4"/>
  <c r="F138" i="4"/>
  <c r="F140" i="4"/>
  <c r="F142" i="4"/>
  <c r="F144" i="4"/>
  <c r="F146" i="4"/>
  <c r="F148" i="4"/>
  <c r="F150" i="4"/>
  <c r="F152" i="4"/>
  <c r="F154" i="4"/>
  <c r="F156" i="4"/>
  <c r="F158" i="4"/>
  <c r="F160" i="4"/>
  <c r="F162" i="4"/>
  <c r="F164" i="4"/>
  <c r="F166" i="4"/>
  <c r="F168" i="4"/>
  <c r="F170" i="4"/>
  <c r="F172" i="4"/>
  <c r="F174" i="4"/>
  <c r="F176" i="4"/>
  <c r="F178" i="4"/>
  <c r="F180" i="4"/>
  <c r="F182" i="4"/>
  <c r="F184" i="4"/>
  <c r="F186" i="4"/>
  <c r="F188" i="4"/>
  <c r="F190" i="4"/>
  <c r="F192" i="4"/>
  <c r="F194" i="4"/>
  <c r="F196" i="4"/>
  <c r="F198" i="4"/>
  <c r="F200" i="4"/>
  <c r="F202" i="4"/>
  <c r="F204" i="4"/>
  <c r="F206" i="4"/>
  <c r="F208" i="4"/>
  <c r="F210" i="4"/>
  <c r="F212" i="4"/>
  <c r="F214" i="4"/>
  <c r="F216" i="4"/>
  <c r="F218" i="4"/>
  <c r="F220" i="4"/>
  <c r="F222" i="4"/>
  <c r="F224" i="4"/>
  <c r="F226" i="4"/>
  <c r="F228" i="4"/>
  <c r="F230" i="4"/>
  <c r="F232" i="4"/>
  <c r="F234" i="4"/>
  <c r="F236" i="4"/>
  <c r="F238" i="4"/>
  <c r="F240" i="4"/>
  <c r="F242" i="4"/>
  <c r="F244" i="4"/>
  <c r="F246" i="4"/>
  <c r="F248" i="4"/>
  <c r="F250" i="4"/>
  <c r="F252" i="4"/>
  <c r="F254" i="4"/>
  <c r="F256" i="4"/>
  <c r="F258" i="4"/>
  <c r="F260" i="4"/>
  <c r="F262" i="4"/>
  <c r="F264" i="4"/>
  <c r="F266" i="4"/>
  <c r="F268" i="4"/>
  <c r="F270" i="4"/>
  <c r="F272" i="4"/>
  <c r="F274" i="4"/>
  <c r="F276" i="4"/>
  <c r="F278" i="4"/>
  <c r="F280" i="4"/>
  <c r="F282" i="4"/>
  <c r="F284" i="4"/>
  <c r="F286" i="4"/>
  <c r="F288" i="4"/>
  <c r="F290" i="4"/>
  <c r="F292" i="4"/>
  <c r="F294" i="4"/>
  <c r="F296" i="4"/>
  <c r="F298" i="4"/>
  <c r="F300" i="4"/>
  <c r="F302" i="4"/>
  <c r="F304" i="4"/>
  <c r="F306" i="4"/>
  <c r="F308" i="4"/>
  <c r="F310" i="4"/>
  <c r="F312" i="4"/>
  <c r="F314" i="4"/>
  <c r="F316" i="4"/>
  <c r="F318" i="4"/>
  <c r="F320" i="4"/>
  <c r="F322" i="4"/>
  <c r="F324" i="4"/>
  <c r="F326" i="4"/>
  <c r="F328" i="4"/>
  <c r="F330" i="4"/>
  <c r="F332" i="4"/>
  <c r="F334" i="4"/>
  <c r="F336" i="4"/>
  <c r="F338" i="4"/>
  <c r="F340" i="4"/>
  <c r="F342" i="4"/>
  <c r="F344" i="4"/>
  <c r="F346" i="4"/>
  <c r="F348" i="4"/>
  <c r="F350" i="4"/>
  <c r="F352" i="4"/>
  <c r="F354" i="4"/>
  <c r="F356" i="4"/>
  <c r="F358" i="4"/>
  <c r="F360" i="4"/>
  <c r="F362" i="4"/>
  <c r="F364" i="4"/>
  <c r="F366" i="4"/>
  <c r="F368" i="4"/>
  <c r="F370" i="4"/>
  <c r="F372" i="4"/>
  <c r="F374" i="4"/>
  <c r="F376" i="4"/>
  <c r="F378" i="4"/>
  <c r="F380" i="4"/>
  <c r="F383" i="4"/>
  <c r="F385" i="4"/>
  <c r="F387" i="4"/>
  <c r="F389" i="4"/>
  <c r="F391" i="4"/>
  <c r="F393" i="4"/>
  <c r="F395" i="4"/>
  <c r="F397" i="4"/>
  <c r="F399" i="4"/>
  <c r="F401" i="4"/>
  <c r="F403" i="4"/>
  <c r="F405" i="4"/>
  <c r="F407" i="4"/>
  <c r="F409" i="4"/>
  <c r="F411" i="4"/>
  <c r="F34" i="4"/>
  <c r="F42" i="4"/>
  <c r="F62" i="4"/>
  <c r="F78" i="4"/>
  <c r="F12" i="4"/>
  <c r="F28" i="4"/>
  <c r="F36" i="4"/>
  <c r="F44" i="4"/>
  <c r="F58" i="4"/>
  <c r="F74" i="4"/>
  <c r="F18" i="4"/>
  <c r="F60" i="4"/>
  <c r="F76" i="4"/>
  <c r="F8" i="4"/>
  <c r="F26" i="4"/>
  <c r="P363" i="4"/>
  <c r="P378" i="4"/>
  <c r="P394" i="4"/>
  <c r="P409" i="4"/>
  <c r="P344" i="4"/>
  <c r="P349" i="4"/>
  <c r="P309" i="4"/>
  <c r="P332" i="4"/>
  <c r="P329" i="4"/>
  <c r="P327" i="4"/>
  <c r="P408" i="4"/>
  <c r="P262" i="4"/>
  <c r="P277" i="4"/>
  <c r="P257" i="4"/>
  <c r="P295" i="4"/>
  <c r="P306" i="4"/>
  <c r="P336" i="4"/>
  <c r="P230" i="4"/>
  <c r="P212" i="4"/>
  <c r="P227" i="4"/>
  <c r="P200" i="4"/>
  <c r="P191" i="4"/>
  <c r="P223" i="4"/>
  <c r="P273" i="4"/>
  <c r="P149" i="4"/>
  <c r="P207" i="4"/>
  <c r="P231" i="4"/>
  <c r="P171" i="4"/>
  <c r="P348" i="4"/>
  <c r="P202" i="4"/>
  <c r="P138" i="4"/>
  <c r="P132" i="4"/>
  <c r="P156" i="4"/>
  <c r="P160" i="4"/>
  <c r="P294" i="4"/>
  <c r="P103" i="4"/>
  <c r="P39" i="4"/>
  <c r="P127" i="4"/>
  <c r="P134" i="4"/>
  <c r="P69" i="4"/>
  <c r="P175" i="4"/>
  <c r="P84" i="4"/>
  <c r="P20" i="4"/>
  <c r="P135" i="4"/>
  <c r="P7" i="4"/>
  <c r="P6" i="4"/>
  <c r="P13" i="4"/>
  <c r="P46" i="4"/>
  <c r="P70" i="4"/>
  <c r="P74" i="4"/>
  <c r="P355" i="4"/>
  <c r="P362" i="4"/>
  <c r="P369" i="4"/>
  <c r="P376" i="4"/>
  <c r="P373" i="4"/>
  <c r="P325" i="4"/>
  <c r="P340" i="4"/>
  <c r="P321" i="4"/>
  <c r="P307" i="4"/>
  <c r="P328" i="4"/>
  <c r="P318" i="4"/>
  <c r="P287" i="4"/>
  <c r="P320" i="4"/>
  <c r="P331" i="4"/>
  <c r="P296" i="4"/>
  <c r="P214" i="4"/>
  <c r="P289" i="4"/>
  <c r="P240" i="4"/>
  <c r="P233" i="4"/>
  <c r="P237" i="4"/>
  <c r="P303" i="4"/>
  <c r="P141" i="4"/>
  <c r="P188" i="4"/>
  <c r="P204" i="4"/>
  <c r="P139" i="4"/>
  <c r="P234" i="4"/>
  <c r="P154" i="4"/>
  <c r="P142" i="4"/>
  <c r="P153" i="4"/>
  <c r="P126" i="4"/>
  <c r="P150" i="4"/>
  <c r="P71" i="4"/>
  <c r="P164" i="4"/>
  <c r="P168" i="4"/>
  <c r="P77" i="4"/>
  <c r="P158" i="4"/>
  <c r="P68" i="4"/>
  <c r="P58" i="4"/>
  <c r="P38" i="4"/>
  <c r="P42" i="4"/>
  <c r="P22" i="4"/>
  <c r="P56" i="4"/>
  <c r="P67" i="4"/>
  <c r="P40" i="4"/>
  <c r="P404" i="4"/>
  <c r="P411" i="4"/>
  <c r="P338" i="4"/>
  <c r="P345" i="4"/>
  <c r="P352" i="4"/>
  <c r="P341" i="4"/>
  <c r="P293" i="4"/>
  <c r="P308" i="4"/>
  <c r="P297" i="4"/>
  <c r="P280" i="4"/>
  <c r="P278" i="4"/>
  <c r="P285" i="4"/>
  <c r="P249" i="4"/>
  <c r="P271" i="4"/>
  <c r="P254" i="4"/>
  <c r="P274" i="4"/>
  <c r="P242" i="4"/>
  <c r="P253" i="4"/>
  <c r="P209" i="4"/>
  <c r="P183" i="4"/>
  <c r="P210" i="4"/>
  <c r="P189" i="4"/>
  <c r="P116" i="4"/>
  <c r="P265" i="4"/>
  <c r="P187" i="4"/>
  <c r="P114" i="4"/>
  <c r="P194" i="4"/>
  <c r="P121" i="4"/>
  <c r="P98" i="4"/>
  <c r="P105" i="4"/>
  <c r="P104" i="4"/>
  <c r="P119" i="4"/>
  <c r="P47" i="4"/>
  <c r="P110" i="4"/>
  <c r="P120" i="4"/>
  <c r="P45" i="4"/>
  <c r="P128" i="4"/>
  <c r="P44" i="4"/>
  <c r="P16" i="4"/>
  <c r="P15" i="4"/>
  <c r="P152" i="4"/>
  <c r="P54" i="4"/>
  <c r="P12" i="4"/>
  <c r="P11" i="4"/>
  <c r="P10" i="4"/>
  <c r="P388" i="4"/>
  <c r="P395" i="4"/>
  <c r="P402" i="4"/>
  <c r="P401" i="4"/>
  <c r="P398" i="4"/>
  <c r="P400" i="4"/>
  <c r="P380" i="4"/>
  <c r="P399" i="4"/>
  <c r="P359" i="4"/>
  <c r="P264" i="4"/>
  <c r="P389" i="4"/>
  <c r="P391" i="4"/>
  <c r="P383" i="4"/>
  <c r="P255" i="4"/>
  <c r="P238" i="4"/>
  <c r="P248" i="4"/>
  <c r="P220" i="4"/>
  <c r="P219" i="4"/>
  <c r="P184" i="4"/>
  <c r="P263" i="4"/>
  <c r="P190" i="4"/>
  <c r="P173" i="4"/>
  <c r="P314" i="4"/>
  <c r="P243" i="4"/>
  <c r="P163" i="4"/>
  <c r="P279" i="4"/>
  <c r="P178" i="4"/>
  <c r="P201" i="4"/>
  <c r="P232" i="4"/>
  <c r="P89" i="4"/>
  <c r="P88" i="4"/>
  <c r="P95" i="4"/>
  <c r="P23" i="4"/>
  <c r="P94" i="4"/>
  <c r="P101" i="4"/>
  <c r="P29" i="4"/>
  <c r="P100" i="4"/>
  <c r="P28" i="4"/>
  <c r="P82" i="4"/>
  <c r="P72" i="4"/>
  <c r="P66" i="4"/>
  <c r="P9" i="4"/>
  <c r="P99" i="4"/>
  <c r="P81" i="4"/>
  <c r="P379" i="4"/>
  <c r="P346" i="4"/>
  <c r="P385" i="4"/>
  <c r="P405" i="4"/>
  <c r="P324" i="4"/>
  <c r="P351" i="4"/>
  <c r="P286" i="4"/>
  <c r="P290" i="4"/>
  <c r="P268" i="4"/>
  <c r="P283" i="4"/>
  <c r="P302" i="4"/>
  <c r="P226" i="4"/>
  <c r="P244" i="4"/>
  <c r="P181" i="4"/>
  <c r="P180" i="4"/>
  <c r="P155" i="4"/>
  <c r="P208" i="4"/>
  <c r="P159" i="4"/>
  <c r="P97" i="4"/>
  <c r="P140" i="4"/>
  <c r="P205" i="4"/>
  <c r="P123" i="4"/>
  <c r="P323" i="4"/>
  <c r="P36" i="4"/>
  <c r="P35" i="4"/>
  <c r="P49" i="4"/>
  <c r="P26" i="4"/>
  <c r="P57" i="4"/>
  <c r="P347" i="4"/>
  <c r="P360" i="4"/>
  <c r="P333" i="4"/>
  <c r="P291" i="4"/>
  <c r="P267" i="4"/>
  <c r="P258" i="4"/>
  <c r="P282" i="4"/>
  <c r="P213" i="4"/>
  <c r="P250" i="4"/>
  <c r="P131" i="4"/>
  <c r="P106" i="4"/>
  <c r="P111" i="4"/>
  <c r="P161" i="4"/>
  <c r="P145" i="4"/>
  <c r="P34" i="4"/>
  <c r="P19" i="4"/>
  <c r="P27" i="4"/>
  <c r="P371" i="4"/>
  <c r="P368" i="4"/>
  <c r="P316" i="4"/>
  <c r="P270" i="4"/>
  <c r="P247" i="4"/>
  <c r="P292" i="4"/>
  <c r="P235" i="4"/>
  <c r="P312" i="4"/>
  <c r="P186" i="4"/>
  <c r="P129" i="4"/>
  <c r="P137" i="4"/>
  <c r="P109" i="4"/>
  <c r="P78" i="4"/>
  <c r="P32" i="4"/>
  <c r="P30" i="4"/>
  <c r="P339" i="4"/>
  <c r="P377" i="4"/>
  <c r="P406" i="4"/>
  <c r="P317" i="4"/>
  <c r="P372" i="4"/>
  <c r="P288" i="4"/>
  <c r="P335" i="4"/>
  <c r="P241" i="4"/>
  <c r="P299" i="4"/>
  <c r="P245" i="4"/>
  <c r="P256" i="4"/>
  <c r="P260" i="4"/>
  <c r="P198" i="4"/>
  <c r="P133" i="4"/>
  <c r="P221" i="4"/>
  <c r="P122" i="4"/>
  <c r="P162" i="4"/>
  <c r="P90" i="4"/>
  <c r="P115" i="4"/>
  <c r="P87" i="4"/>
  <c r="P144" i="4"/>
  <c r="P85" i="4"/>
  <c r="P108" i="4"/>
  <c r="P41" i="4"/>
  <c r="P62" i="4"/>
  <c r="P64" i="4"/>
  <c r="P80" i="4"/>
  <c r="P17" i="4"/>
  <c r="P403" i="4"/>
  <c r="P361" i="4"/>
  <c r="P390" i="4"/>
  <c r="P301" i="4"/>
  <c r="P367" i="4"/>
  <c r="P272" i="4"/>
  <c r="P315" i="4"/>
  <c r="P364" i="4"/>
  <c r="P275" i="4"/>
  <c r="P222" i="4"/>
  <c r="P236" i="4"/>
  <c r="P216" i="4"/>
  <c r="P182" i="4"/>
  <c r="P125" i="4"/>
  <c r="P218" i="4"/>
  <c r="P330" i="4"/>
  <c r="P146" i="4"/>
  <c r="P193" i="4"/>
  <c r="P112" i="4"/>
  <c r="P79" i="4"/>
  <c r="P102" i="4"/>
  <c r="P61" i="4"/>
  <c r="P92" i="4"/>
  <c r="P24" i="4"/>
  <c r="P59" i="4"/>
  <c r="P51" i="4"/>
  <c r="P50" i="4"/>
  <c r="P353" i="4"/>
  <c r="P407" i="4"/>
  <c r="P397" i="4"/>
  <c r="P322" i="4"/>
  <c r="P206" i="4"/>
  <c r="P199" i="4"/>
  <c r="P319" i="4"/>
  <c r="P261" i="4"/>
  <c r="P166" i="4"/>
  <c r="P63" i="4"/>
  <c r="P53" i="4"/>
  <c r="P8" i="4"/>
  <c r="P107" i="4"/>
  <c r="P387" i="4"/>
  <c r="P381" i="4"/>
  <c r="P313" i="4"/>
  <c r="P298" i="4"/>
  <c r="P246" i="4"/>
  <c r="P211" i="4"/>
  <c r="P326" i="4"/>
  <c r="P203" i="4"/>
  <c r="P130" i="4"/>
  <c r="P96" i="4"/>
  <c r="P86" i="4"/>
  <c r="P76" i="4"/>
  <c r="P25" i="4"/>
  <c r="P33" i="4"/>
  <c r="P386" i="4"/>
  <c r="P300" i="4"/>
  <c r="P350" i="4"/>
  <c r="P239" i="4"/>
  <c r="P356" i="4"/>
  <c r="P157" i="4"/>
  <c r="P170" i="4"/>
  <c r="P143" i="4"/>
  <c r="P93" i="4"/>
  <c r="P75" i="4"/>
  <c r="P83" i="4"/>
  <c r="P412" i="4"/>
  <c r="P370" i="4"/>
  <c r="P337" i="4"/>
  <c r="P365" i="4"/>
  <c r="P375" i="4"/>
  <c r="P305" i="4"/>
  <c r="P358" i="4"/>
  <c r="P269" i="4"/>
  <c r="P304" i="4"/>
  <c r="P392" i="4"/>
  <c r="P259" i="4"/>
  <c r="P334" i="4"/>
  <c r="P266" i="4"/>
  <c r="P217" i="4"/>
  <c r="P224" i="4"/>
  <c r="P195" i="4"/>
  <c r="P252" i="4"/>
  <c r="P113" i="4"/>
  <c r="P136" i="4"/>
  <c r="P177" i="4"/>
  <c r="P55" i="4"/>
  <c r="P215" i="4"/>
  <c r="P37" i="4"/>
  <c r="P60" i="4"/>
  <c r="P65" i="4"/>
  <c r="P14" i="4"/>
  <c r="P73" i="4"/>
  <c r="P169" i="4"/>
  <c r="P396" i="4"/>
  <c r="P354" i="4"/>
  <c r="P393" i="4"/>
  <c r="P357" i="4"/>
  <c r="P342" i="4"/>
  <c r="P374" i="4"/>
  <c r="P311" i="4"/>
  <c r="P384" i="4"/>
  <c r="P281" i="4"/>
  <c r="P343" i="4"/>
  <c r="P228" i="4"/>
  <c r="P229" i="4"/>
  <c r="P251" i="4"/>
  <c r="P197" i="4"/>
  <c r="P196" i="4"/>
  <c r="P179" i="4"/>
  <c r="P225" i="4"/>
  <c r="P176" i="4"/>
  <c r="P118" i="4"/>
  <c r="P167" i="4"/>
  <c r="P31" i="4"/>
  <c r="P151" i="4"/>
  <c r="P21" i="4"/>
  <c r="P52" i="4"/>
  <c r="P48" i="4"/>
  <c r="P117" i="4"/>
  <c r="P43" i="4"/>
  <c r="P91" i="4"/>
  <c r="P410" i="4"/>
  <c r="P366" i="4"/>
  <c r="P310" i="4"/>
  <c r="P284" i="4"/>
  <c r="P276" i="4"/>
  <c r="P192" i="4"/>
  <c r="P165" i="4"/>
  <c r="P147" i="4"/>
  <c r="P185" i="4"/>
  <c r="P174" i="4"/>
  <c r="P148" i="4"/>
  <c r="P18" i="4"/>
  <c r="P172" i="4"/>
  <c r="BB412" i="4"/>
  <c r="BB411" i="4"/>
  <c r="BB410" i="4"/>
  <c r="BB409" i="4"/>
  <c r="BB408" i="4"/>
  <c r="BB407" i="4"/>
  <c r="BB406" i="4"/>
  <c r="BB405" i="4"/>
  <c r="BB404" i="4"/>
  <c r="BB403" i="4"/>
  <c r="BB402" i="4"/>
  <c r="BB401" i="4"/>
  <c r="BB400" i="4"/>
  <c r="BB399" i="4"/>
  <c r="BB398" i="4"/>
  <c r="BB397" i="4"/>
  <c r="BB396" i="4"/>
  <c r="BB395" i="4"/>
  <c r="BB394" i="4"/>
  <c r="BB393" i="4"/>
  <c r="BB392" i="4"/>
  <c r="BB391" i="4"/>
  <c r="BB390" i="4"/>
  <c r="BB389" i="4"/>
  <c r="BB388" i="4"/>
  <c r="BB387" i="4"/>
  <c r="BB386" i="4"/>
  <c r="BB385" i="4"/>
  <c r="BB384" i="4"/>
  <c r="BB383" i="4"/>
  <c r="BB381" i="4"/>
  <c r="BB380" i="4"/>
  <c r="BB379" i="4"/>
  <c r="BB378" i="4"/>
  <c r="BB377" i="4"/>
  <c r="BB376" i="4"/>
  <c r="BB375" i="4"/>
  <c r="BB374" i="4"/>
  <c r="BB373" i="4"/>
  <c r="BB372" i="4"/>
  <c r="BB371" i="4"/>
  <c r="BB370" i="4"/>
  <c r="BB356" i="4"/>
  <c r="BB357" i="4"/>
  <c r="BB368" i="4"/>
  <c r="BB366" i="4"/>
  <c r="BB364" i="4"/>
  <c r="BB358" i="4"/>
  <c r="BB351" i="4"/>
  <c r="BB350" i="4"/>
  <c r="BB349" i="4"/>
  <c r="BB348" i="4"/>
  <c r="BB347" i="4"/>
  <c r="BB346" i="4"/>
  <c r="BB345" i="4"/>
  <c r="BB344" i="4"/>
  <c r="BB343" i="4"/>
  <c r="BB342" i="4"/>
  <c r="BB341" i="4"/>
  <c r="BB340" i="4"/>
  <c r="BB339" i="4"/>
  <c r="BB338" i="4"/>
  <c r="BB337" i="4"/>
  <c r="BB336" i="4"/>
  <c r="BB335" i="4"/>
  <c r="BB334" i="4"/>
  <c r="BB333" i="4"/>
  <c r="BB332" i="4"/>
  <c r="BB331" i="4"/>
  <c r="BB330" i="4"/>
  <c r="BB329" i="4"/>
  <c r="BB328" i="4"/>
  <c r="BB327" i="4"/>
  <c r="BB326" i="4"/>
  <c r="BB325" i="4"/>
  <c r="BB324" i="4"/>
  <c r="BB323" i="4"/>
  <c r="BB322" i="4"/>
  <c r="BB321" i="4"/>
  <c r="BB320" i="4"/>
  <c r="BB319" i="4"/>
  <c r="BB318" i="4"/>
  <c r="BB317" i="4"/>
  <c r="BB316" i="4"/>
  <c r="BB315" i="4"/>
  <c r="BB314" i="4"/>
  <c r="BB313" i="4"/>
  <c r="BB312" i="4"/>
  <c r="BB311" i="4"/>
  <c r="BB310" i="4"/>
  <c r="BB309" i="4"/>
  <c r="BB308" i="4"/>
  <c r="BB307" i="4"/>
  <c r="BB306" i="4"/>
  <c r="BB305" i="4"/>
  <c r="BB304" i="4"/>
  <c r="BB303" i="4"/>
  <c r="BB302" i="4"/>
  <c r="BB301" i="4"/>
  <c r="BB300" i="4"/>
  <c r="BB299" i="4"/>
  <c r="BB298" i="4"/>
  <c r="BB297" i="4"/>
  <c r="BB296" i="4"/>
  <c r="BB295" i="4"/>
  <c r="BB294" i="4"/>
  <c r="BB293" i="4"/>
  <c r="BB292" i="4"/>
  <c r="BB291" i="4"/>
  <c r="BB290" i="4"/>
  <c r="BB289" i="4"/>
  <c r="BB288" i="4"/>
  <c r="BB287" i="4"/>
  <c r="BB286" i="4"/>
  <c r="BB285" i="4"/>
  <c r="BB284" i="4"/>
  <c r="BB283" i="4"/>
  <c r="BB282" i="4"/>
  <c r="BB281" i="4"/>
  <c r="BB280" i="4"/>
  <c r="BB279" i="4"/>
  <c r="BB359" i="4"/>
  <c r="BB360" i="4"/>
  <c r="BB361" i="4"/>
  <c r="BB353" i="4"/>
  <c r="BB367" i="4"/>
  <c r="BB365" i="4"/>
  <c r="BB362" i="4"/>
  <c r="BB354" i="4"/>
  <c r="BB352" i="4"/>
  <c r="BB275" i="4"/>
  <c r="BB271" i="4"/>
  <c r="BB262" i="4"/>
  <c r="BB260" i="4"/>
  <c r="BB369" i="4"/>
  <c r="BB355" i="4"/>
  <c r="BB258" i="4"/>
  <c r="BB257" i="4"/>
  <c r="BB363" i="4"/>
  <c r="BB276" i="4"/>
  <c r="BB272" i="4"/>
  <c r="BB268" i="4"/>
  <c r="BB267" i="4"/>
  <c r="BB266" i="4"/>
  <c r="BB277" i="4"/>
  <c r="BB273" i="4"/>
  <c r="BB269" i="4"/>
  <c r="BB265" i="4"/>
  <c r="BB261" i="4"/>
  <c r="BB259" i="4"/>
  <c r="BB264" i="4"/>
  <c r="BB256" i="4"/>
  <c r="BB255" i="4"/>
  <c r="BB254" i="4"/>
  <c r="BB253" i="4"/>
  <c r="BB252" i="4"/>
  <c r="BB251" i="4"/>
  <c r="BB250" i="4"/>
  <c r="BB249" i="4"/>
  <c r="BB248" i="4"/>
  <c r="BB247" i="4"/>
  <c r="BB246" i="4"/>
  <c r="BB245" i="4"/>
  <c r="BB244" i="4"/>
  <c r="BB243" i="4"/>
  <c r="BB242" i="4"/>
  <c r="BB241" i="4"/>
  <c r="BB240" i="4"/>
  <c r="BB239" i="4"/>
  <c r="BB238" i="4"/>
  <c r="BB237" i="4"/>
  <c r="BB236" i="4"/>
  <c r="BB235" i="4"/>
  <c r="BB234" i="4"/>
  <c r="BB233" i="4"/>
  <c r="BB232" i="4"/>
  <c r="BB231" i="4"/>
  <c r="BB230" i="4"/>
  <c r="BB229" i="4"/>
  <c r="BB228" i="4"/>
  <c r="BB227" i="4"/>
  <c r="BB226" i="4"/>
  <c r="BB225" i="4"/>
  <c r="BB224" i="4"/>
  <c r="BB223" i="4"/>
  <c r="BB222" i="4"/>
  <c r="BB221" i="4"/>
  <c r="BB220" i="4"/>
  <c r="BB219" i="4"/>
  <c r="BB218" i="4"/>
  <c r="BB217" i="4"/>
  <c r="BB216" i="4"/>
  <c r="BB215" i="4"/>
  <c r="BB214" i="4"/>
  <c r="BB213" i="4"/>
  <c r="BB212" i="4"/>
  <c r="BB211" i="4"/>
  <c r="BB210" i="4"/>
  <c r="BB209" i="4"/>
  <c r="BB208" i="4"/>
  <c r="BB207" i="4"/>
  <c r="BB206" i="4"/>
  <c r="BB205" i="4"/>
  <c r="BB204" i="4"/>
  <c r="BB203" i="4"/>
  <c r="BB202" i="4"/>
  <c r="BB201" i="4"/>
  <c r="BB200" i="4"/>
  <c r="BB199" i="4"/>
  <c r="BB198" i="4"/>
  <c r="BB197" i="4"/>
  <c r="BB196" i="4"/>
  <c r="BB195" i="4"/>
  <c r="BB194" i="4"/>
  <c r="BB193" i="4"/>
  <c r="BB192" i="4"/>
  <c r="BB191" i="4"/>
  <c r="BB190" i="4"/>
  <c r="BB189" i="4"/>
  <c r="BB188" i="4"/>
  <c r="BB187" i="4"/>
  <c r="BB186" i="4"/>
  <c r="BB185" i="4"/>
  <c r="BB184" i="4"/>
  <c r="BB183" i="4"/>
  <c r="BB182" i="4"/>
  <c r="BB181" i="4"/>
  <c r="BB180" i="4"/>
  <c r="BB179" i="4"/>
  <c r="BB178" i="4"/>
  <c r="BB177" i="4"/>
  <c r="BB176" i="4"/>
  <c r="BB175" i="4"/>
  <c r="BB174" i="4"/>
  <c r="BB173" i="4"/>
  <c r="BB172" i="4"/>
  <c r="BB171" i="4"/>
  <c r="BB170" i="4"/>
  <c r="BB169" i="4"/>
  <c r="BB168" i="4"/>
  <c r="BB167" i="4"/>
  <c r="BB166" i="4"/>
  <c r="BB165" i="4"/>
  <c r="BB164" i="4"/>
  <c r="BB163" i="4"/>
  <c r="BB162" i="4"/>
  <c r="BB161" i="4"/>
  <c r="BB160" i="4"/>
  <c r="BB159" i="4"/>
  <c r="BB158" i="4"/>
  <c r="BB157" i="4"/>
  <c r="BB156" i="4"/>
  <c r="BB155" i="4"/>
  <c r="BB154" i="4"/>
  <c r="BB153" i="4"/>
  <c r="BB152" i="4"/>
  <c r="BB151" i="4"/>
  <c r="BB150" i="4"/>
  <c r="BB149" i="4"/>
  <c r="BB148" i="4"/>
  <c r="BB147" i="4"/>
  <c r="BB146" i="4"/>
  <c r="BB145" i="4"/>
  <c r="BB144" i="4"/>
  <c r="BB143" i="4"/>
  <c r="BB142" i="4"/>
  <c r="BB141" i="4"/>
  <c r="BB140" i="4"/>
  <c r="BB139" i="4"/>
  <c r="BB263" i="4"/>
  <c r="BB270" i="4"/>
  <c r="BB138" i="4"/>
  <c r="BB137" i="4"/>
  <c r="BB136" i="4"/>
  <c r="BB135" i="4"/>
  <c r="BB134" i="4"/>
  <c r="BB133" i="4"/>
  <c r="BB132" i="4"/>
  <c r="BB131" i="4"/>
  <c r="BB130" i="4"/>
  <c r="BB129" i="4"/>
  <c r="BB128" i="4"/>
  <c r="BB127" i="4"/>
  <c r="BB126" i="4"/>
  <c r="BB125" i="4"/>
  <c r="BB123" i="4"/>
  <c r="BB122" i="4"/>
  <c r="BB121" i="4"/>
  <c r="BB120" i="4"/>
  <c r="BB119" i="4"/>
  <c r="BB118" i="4"/>
  <c r="BB117" i="4"/>
  <c r="BB116" i="4"/>
  <c r="BB115" i="4"/>
  <c r="BB114" i="4"/>
  <c r="BB113" i="4"/>
  <c r="BB112" i="4"/>
  <c r="BB111" i="4"/>
  <c r="BB110" i="4"/>
  <c r="BB109" i="4"/>
  <c r="BB108" i="4"/>
  <c r="BB107" i="4"/>
  <c r="BB106" i="4"/>
  <c r="BB105" i="4"/>
  <c r="BB104" i="4"/>
  <c r="BB103" i="4"/>
  <c r="BB102" i="4"/>
  <c r="BB101" i="4"/>
  <c r="BB100" i="4"/>
  <c r="BB99" i="4"/>
  <c r="BB98" i="4"/>
  <c r="BB97" i="4"/>
  <c r="BB96" i="4"/>
  <c r="BB95" i="4"/>
  <c r="BB94" i="4"/>
  <c r="BB93" i="4"/>
  <c r="BB92" i="4"/>
  <c r="BB91" i="4"/>
  <c r="BB90" i="4"/>
  <c r="BB89" i="4"/>
  <c r="BB88" i="4"/>
  <c r="BB87" i="4"/>
  <c r="BB86" i="4"/>
  <c r="BB85" i="4"/>
  <c r="BB84" i="4"/>
  <c r="BB83" i="4"/>
  <c r="BB82" i="4"/>
  <c r="BB81" i="4"/>
  <c r="BB80" i="4"/>
  <c r="BB79" i="4"/>
  <c r="BB78" i="4"/>
  <c r="BB77" i="4"/>
  <c r="BB76" i="4"/>
  <c r="BB75" i="4"/>
  <c r="BB74" i="4"/>
  <c r="BB73" i="4"/>
  <c r="BB72" i="4"/>
  <c r="BB71" i="4"/>
  <c r="BB70" i="4"/>
  <c r="BB69" i="4"/>
  <c r="BB68" i="4"/>
  <c r="BB67" i="4"/>
  <c r="BB66" i="4"/>
  <c r="BB65" i="4"/>
  <c r="BB64" i="4"/>
  <c r="BB63" i="4"/>
  <c r="BB62" i="4"/>
  <c r="BB61" i="4"/>
  <c r="BB60" i="4"/>
  <c r="BB59" i="4"/>
  <c r="BB58" i="4"/>
  <c r="BB57" i="4"/>
  <c r="BB56" i="4"/>
  <c r="BB55" i="4"/>
  <c r="BB54" i="4"/>
  <c r="BB53" i="4"/>
  <c r="BB52" i="4"/>
  <c r="BB51" i="4"/>
  <c r="BB50" i="4"/>
  <c r="BB49" i="4"/>
  <c r="BB48" i="4"/>
  <c r="BB47" i="4"/>
  <c r="BB46" i="4"/>
  <c r="BB45" i="4"/>
  <c r="BB44" i="4"/>
  <c r="BB43" i="4"/>
  <c r="BB42" i="4"/>
  <c r="BB41" i="4"/>
  <c r="BB40" i="4"/>
  <c r="BB39" i="4"/>
  <c r="BB38" i="4"/>
  <c r="BB37" i="4"/>
  <c r="BB36" i="4"/>
  <c r="BB35" i="4"/>
  <c r="BB34" i="4"/>
  <c r="BB33" i="4"/>
  <c r="BB32" i="4"/>
  <c r="BB31" i="4"/>
  <c r="BB30" i="4"/>
  <c r="BB29" i="4"/>
  <c r="BB28" i="4"/>
  <c r="BB27" i="4"/>
  <c r="BB26" i="4"/>
  <c r="BB25" i="4"/>
  <c r="BB24" i="4"/>
  <c r="BB23" i="4"/>
  <c r="BB22" i="4"/>
  <c r="BB21" i="4"/>
  <c r="BB20" i="4"/>
  <c r="BB19" i="4"/>
  <c r="BB18" i="4"/>
  <c r="BB17" i="4"/>
  <c r="BB16" i="4"/>
  <c r="BB15" i="4"/>
  <c r="BB14" i="4"/>
  <c r="BB13" i="4"/>
  <c r="BB12" i="4"/>
  <c r="BB11" i="4"/>
  <c r="BB10" i="4"/>
  <c r="BB9" i="4"/>
  <c r="BB8" i="4"/>
  <c r="BB7" i="4"/>
  <c r="BB6" i="4"/>
  <c r="BB278" i="4"/>
  <c r="BB274" i="4"/>
  <c r="BN412" i="4"/>
  <c r="BN411" i="4"/>
  <c r="BN410" i="4"/>
  <c r="BN409" i="4"/>
  <c r="BN408" i="4"/>
  <c r="BN407" i="4"/>
  <c r="BN406" i="4"/>
  <c r="BN405" i="4"/>
  <c r="BN404" i="4"/>
  <c r="BN403" i="4"/>
  <c r="BN402" i="4"/>
  <c r="BN401" i="4"/>
  <c r="BN400" i="4"/>
  <c r="BN399" i="4"/>
  <c r="BN398" i="4"/>
  <c r="BN397" i="4"/>
  <c r="BN396" i="4"/>
  <c r="BN395" i="4"/>
  <c r="BN394" i="4"/>
  <c r="BN393" i="4"/>
  <c r="BN392" i="4"/>
  <c r="BN391" i="4"/>
  <c r="BN390" i="4"/>
  <c r="BN389" i="4"/>
  <c r="BN388" i="4"/>
  <c r="BN387" i="4"/>
  <c r="BN386" i="4"/>
  <c r="BN385" i="4"/>
  <c r="BN384" i="4"/>
  <c r="BN383" i="4"/>
  <c r="BN381" i="4"/>
  <c r="BN380" i="4"/>
  <c r="BN379" i="4"/>
  <c r="BN378" i="4"/>
  <c r="BN377" i="4"/>
  <c r="BN376" i="4"/>
  <c r="BN375" i="4"/>
  <c r="BN374" i="4"/>
  <c r="BN373" i="4"/>
  <c r="BN372" i="4"/>
  <c r="BN371" i="4"/>
  <c r="BN370" i="4"/>
  <c r="BN369" i="4"/>
  <c r="BN368" i="4"/>
  <c r="BN367" i="4"/>
  <c r="BN366" i="4"/>
  <c r="BN365" i="4"/>
  <c r="BN364" i="4"/>
  <c r="BN363" i="4"/>
  <c r="BN362" i="4"/>
  <c r="BN361" i="4"/>
  <c r="BN360" i="4"/>
  <c r="BN359" i="4"/>
  <c r="BN358" i="4"/>
  <c r="BN357" i="4"/>
  <c r="BN356" i="4"/>
  <c r="BN355" i="4"/>
  <c r="BN354" i="4"/>
  <c r="BN353" i="4"/>
  <c r="BN351" i="4"/>
  <c r="BN352" i="4"/>
  <c r="BN350" i="4"/>
  <c r="BN349" i="4"/>
  <c r="BN348" i="4"/>
  <c r="BN347" i="4"/>
  <c r="BN346" i="4"/>
  <c r="BN345" i="4"/>
  <c r="BN344" i="4"/>
  <c r="BN343" i="4"/>
  <c r="BN342" i="4"/>
  <c r="BN341" i="4"/>
  <c r="BN340" i="4"/>
  <c r="BN339" i="4"/>
  <c r="BN338" i="4"/>
  <c r="BN337" i="4"/>
  <c r="BN336" i="4"/>
  <c r="BN335" i="4"/>
  <c r="BN334" i="4"/>
  <c r="BN333" i="4"/>
  <c r="BN332" i="4"/>
  <c r="BN331" i="4"/>
  <c r="BN330" i="4"/>
  <c r="BN329" i="4"/>
  <c r="BN328" i="4"/>
  <c r="BN327" i="4"/>
  <c r="BN326" i="4"/>
  <c r="BN325" i="4"/>
  <c r="BN324" i="4"/>
  <c r="BN323" i="4"/>
  <c r="BN322" i="4"/>
  <c r="BN321" i="4"/>
  <c r="BN320" i="4"/>
  <c r="BN319" i="4"/>
  <c r="BN318" i="4"/>
  <c r="BN317" i="4"/>
  <c r="BN316" i="4"/>
  <c r="BN315" i="4"/>
  <c r="BN314" i="4"/>
  <c r="BN313" i="4"/>
  <c r="BN312" i="4"/>
  <c r="BN311" i="4"/>
  <c r="BN310" i="4"/>
  <c r="BN309" i="4"/>
  <c r="BN308" i="4"/>
  <c r="BN307" i="4"/>
  <c r="BN306" i="4"/>
  <c r="BN305" i="4"/>
  <c r="BN304" i="4"/>
  <c r="BN303" i="4"/>
  <c r="BN302" i="4"/>
  <c r="BN301" i="4"/>
  <c r="BN300" i="4"/>
  <c r="BN299" i="4"/>
  <c r="BN298" i="4"/>
  <c r="BN297" i="4"/>
  <c r="BN296" i="4"/>
  <c r="BN295" i="4"/>
  <c r="BN294" i="4"/>
  <c r="BN293" i="4"/>
  <c r="BN292" i="4"/>
  <c r="BN291" i="4"/>
  <c r="BN290" i="4"/>
  <c r="BN289" i="4"/>
  <c r="BN288" i="4"/>
  <c r="BN287" i="4"/>
  <c r="BN286" i="4"/>
  <c r="BN285" i="4"/>
  <c r="BN284" i="4"/>
  <c r="BN283" i="4"/>
  <c r="BN282" i="4"/>
  <c r="BN281" i="4"/>
  <c r="BN280" i="4"/>
  <c r="BN279" i="4"/>
  <c r="BN278" i="4"/>
  <c r="BN277" i="4"/>
  <c r="BN276" i="4"/>
  <c r="BN275" i="4"/>
  <c r="BN274" i="4"/>
  <c r="BN273" i="4"/>
  <c r="BN272" i="4"/>
  <c r="BN271" i="4"/>
  <c r="BN270" i="4"/>
  <c r="BN269" i="4"/>
  <c r="BN268" i="4"/>
  <c r="BN267" i="4"/>
  <c r="BN266" i="4"/>
  <c r="BN265" i="4"/>
  <c r="BN264" i="4"/>
  <c r="BN263" i="4"/>
  <c r="BN262" i="4"/>
  <c r="BN261" i="4"/>
  <c r="BN260" i="4"/>
  <c r="BN259" i="4"/>
  <c r="BN258" i="4"/>
  <c r="BN257" i="4"/>
  <c r="BN255" i="4"/>
  <c r="BN254" i="4"/>
  <c r="BN253" i="4"/>
  <c r="BN252" i="4"/>
  <c r="BN251" i="4"/>
  <c r="BN250" i="4"/>
  <c r="BN249" i="4"/>
  <c r="BN248" i="4"/>
  <c r="BN247" i="4"/>
  <c r="BN246" i="4"/>
  <c r="BN245" i="4"/>
  <c r="BN244" i="4"/>
  <c r="BN243" i="4"/>
  <c r="BN242" i="4"/>
  <c r="BN241" i="4"/>
  <c r="BN240" i="4"/>
  <c r="BN239" i="4"/>
  <c r="BN238" i="4"/>
  <c r="BN237" i="4"/>
  <c r="BN236" i="4"/>
  <c r="BN235" i="4"/>
  <c r="BN234" i="4"/>
  <c r="BN233" i="4"/>
  <c r="BN232" i="4"/>
  <c r="BN231" i="4"/>
  <c r="BN230" i="4"/>
  <c r="BN229" i="4"/>
  <c r="BN228" i="4"/>
  <c r="BN227" i="4"/>
  <c r="BN226" i="4"/>
  <c r="BN225" i="4"/>
  <c r="BN224" i="4"/>
  <c r="BN223" i="4"/>
  <c r="BN222" i="4"/>
  <c r="BN221" i="4"/>
  <c r="BN220" i="4"/>
  <c r="BN219" i="4"/>
  <c r="BN218" i="4"/>
  <c r="BN217" i="4"/>
  <c r="BN216" i="4"/>
  <c r="BN215" i="4"/>
  <c r="BN214" i="4"/>
  <c r="BN213" i="4"/>
  <c r="BN212" i="4"/>
  <c r="BN211" i="4"/>
  <c r="BN210" i="4"/>
  <c r="BN209" i="4"/>
  <c r="BN208" i="4"/>
  <c r="BN207" i="4"/>
  <c r="BN206" i="4"/>
  <c r="BN205" i="4"/>
  <c r="BN204" i="4"/>
  <c r="BN203" i="4"/>
  <c r="BN202" i="4"/>
  <c r="BN201" i="4"/>
  <c r="BN200" i="4"/>
  <c r="BN199" i="4"/>
  <c r="BN198" i="4"/>
  <c r="BN197" i="4"/>
  <c r="BN196" i="4"/>
  <c r="BN195" i="4"/>
  <c r="BN194" i="4"/>
  <c r="BN193" i="4"/>
  <c r="BN192" i="4"/>
  <c r="BN191" i="4"/>
  <c r="BN190" i="4"/>
  <c r="BN189" i="4"/>
  <c r="BN188" i="4"/>
  <c r="BN187" i="4"/>
  <c r="BN186" i="4"/>
  <c r="BN185" i="4"/>
  <c r="BN184" i="4"/>
  <c r="BN183" i="4"/>
  <c r="BN182" i="4"/>
  <c r="BN181" i="4"/>
  <c r="BN180" i="4"/>
  <c r="BN179" i="4"/>
  <c r="BN178" i="4"/>
  <c r="BN177" i="4"/>
  <c r="BN176" i="4"/>
  <c r="BN175" i="4"/>
  <c r="BN174" i="4"/>
  <c r="BN173" i="4"/>
  <c r="BN172" i="4"/>
  <c r="BN171" i="4"/>
  <c r="BN170" i="4"/>
  <c r="BN169" i="4"/>
  <c r="BN168" i="4"/>
  <c r="BN167" i="4"/>
  <c r="BN166" i="4"/>
  <c r="BN165" i="4"/>
  <c r="BN164" i="4"/>
  <c r="BN163" i="4"/>
  <c r="BN256" i="4"/>
  <c r="BN159" i="4"/>
  <c r="BN155" i="4"/>
  <c r="BN151" i="4"/>
  <c r="BN147" i="4"/>
  <c r="BN143" i="4"/>
  <c r="BN139" i="4"/>
  <c r="BN160" i="4"/>
  <c r="BN156" i="4"/>
  <c r="BN152" i="4"/>
  <c r="BN148" i="4"/>
  <c r="BN144" i="4"/>
  <c r="BN161" i="4"/>
  <c r="BN157" i="4"/>
  <c r="BN153" i="4"/>
  <c r="BN149" i="4"/>
  <c r="BN145" i="4"/>
  <c r="BN141" i="4"/>
  <c r="BN138" i="4"/>
  <c r="BN137" i="4"/>
  <c r="BN136" i="4"/>
  <c r="BN135" i="4"/>
  <c r="BN134" i="4"/>
  <c r="BN133" i="4"/>
  <c r="BN132" i="4"/>
  <c r="BN131" i="4"/>
  <c r="BN130" i="4"/>
  <c r="BN129" i="4"/>
  <c r="BN128" i="4"/>
  <c r="BN127" i="4"/>
  <c r="BN126" i="4"/>
  <c r="BN125" i="4"/>
  <c r="BN123" i="4"/>
  <c r="BN122" i="4"/>
  <c r="BN121" i="4"/>
  <c r="BN120" i="4"/>
  <c r="BN119" i="4"/>
  <c r="BN118" i="4"/>
  <c r="BN117" i="4"/>
  <c r="BN116" i="4"/>
  <c r="BN115" i="4"/>
  <c r="BN114" i="4"/>
  <c r="BN113" i="4"/>
  <c r="BN112" i="4"/>
  <c r="BN111" i="4"/>
  <c r="BN110" i="4"/>
  <c r="BN109" i="4"/>
  <c r="BN108" i="4"/>
  <c r="BN107" i="4"/>
  <c r="BN106" i="4"/>
  <c r="BN105" i="4"/>
  <c r="BN104" i="4"/>
  <c r="BN103" i="4"/>
  <c r="BN102" i="4"/>
  <c r="BN101" i="4"/>
  <c r="BN100" i="4"/>
  <c r="BN99" i="4"/>
  <c r="BN98" i="4"/>
  <c r="BN97" i="4"/>
  <c r="BN96" i="4"/>
  <c r="BN95" i="4"/>
  <c r="BN94" i="4"/>
  <c r="BN93" i="4"/>
  <c r="BN92" i="4"/>
  <c r="BN91" i="4"/>
  <c r="BN90" i="4"/>
  <c r="BN89" i="4"/>
  <c r="BN88" i="4"/>
  <c r="BN87" i="4"/>
  <c r="BN86" i="4"/>
  <c r="BN85" i="4"/>
  <c r="BN84" i="4"/>
  <c r="BN83" i="4"/>
  <c r="BN82" i="4"/>
  <c r="BN81" i="4"/>
  <c r="BN80" i="4"/>
  <c r="BN79" i="4"/>
  <c r="BN78" i="4"/>
  <c r="BN77" i="4"/>
  <c r="BN76" i="4"/>
  <c r="BN75" i="4"/>
  <c r="BN74" i="4"/>
  <c r="BN73" i="4"/>
  <c r="BN72" i="4"/>
  <c r="BN71" i="4"/>
  <c r="BN70" i="4"/>
  <c r="BN69" i="4"/>
  <c r="BN68" i="4"/>
  <c r="BN67" i="4"/>
  <c r="BN66" i="4"/>
  <c r="BN65" i="4"/>
  <c r="BN64" i="4"/>
  <c r="BN63" i="4"/>
  <c r="BN62" i="4"/>
  <c r="BN61" i="4"/>
  <c r="BN60" i="4"/>
  <c r="BN59" i="4"/>
  <c r="BN58" i="4"/>
  <c r="BN57" i="4"/>
  <c r="BN56" i="4"/>
  <c r="BN55" i="4"/>
  <c r="BN54" i="4"/>
  <c r="BN53" i="4"/>
  <c r="BN52" i="4"/>
  <c r="BN51" i="4"/>
  <c r="BN50" i="4"/>
  <c r="BN49" i="4"/>
  <c r="BN48" i="4"/>
  <c r="BN47" i="4"/>
  <c r="BN46" i="4"/>
  <c r="BN45" i="4"/>
  <c r="BN44" i="4"/>
  <c r="BN43" i="4"/>
  <c r="BN42" i="4"/>
  <c r="BN41" i="4"/>
  <c r="BN40" i="4"/>
  <c r="BN39" i="4"/>
  <c r="BN38" i="4"/>
  <c r="BN37" i="4"/>
  <c r="BN36" i="4"/>
  <c r="BN35" i="4"/>
  <c r="BN34" i="4"/>
  <c r="BN33" i="4"/>
  <c r="BN32" i="4"/>
  <c r="BN31" i="4"/>
  <c r="BN30" i="4"/>
  <c r="BN29" i="4"/>
  <c r="BN28" i="4"/>
  <c r="BN27" i="4"/>
  <c r="BN26" i="4"/>
  <c r="BN25" i="4"/>
  <c r="BN24" i="4"/>
  <c r="BN23" i="4"/>
  <c r="BN22" i="4"/>
  <c r="BN21" i="4"/>
  <c r="BN20" i="4"/>
  <c r="BN19" i="4"/>
  <c r="BN18" i="4"/>
  <c r="BN17" i="4"/>
  <c r="BN16" i="4"/>
  <c r="BN15" i="4"/>
  <c r="BN14" i="4"/>
  <c r="BN13" i="4"/>
  <c r="BN12" i="4"/>
  <c r="BN11" i="4"/>
  <c r="BN10" i="4"/>
  <c r="BN9" i="4"/>
  <c r="BN8" i="4"/>
  <c r="BN7" i="4"/>
  <c r="BN6" i="4"/>
  <c r="BN154" i="4"/>
  <c r="BN142" i="4"/>
  <c r="BN162" i="4"/>
  <c r="BN150" i="4"/>
  <c r="BN140" i="4"/>
  <c r="BN158" i="4"/>
  <c r="BN146" i="4"/>
  <c r="CC3" i="4"/>
  <c r="CB5" i="4"/>
  <c r="CN3" i="4"/>
  <c r="CD4" i="4"/>
  <c r="CM5" i="4"/>
  <c r="CY3" i="4"/>
  <c r="CY5" i="4" s="1"/>
  <c r="AR4" i="4"/>
  <c r="AR124" i="4" s="1"/>
  <c r="BO3" i="4"/>
  <c r="BO5" i="4" s="1"/>
  <c r="BO124" i="4" s="1"/>
  <c r="BC5" i="4"/>
  <c r="BC124" i="4" s="1"/>
  <c r="AR5" i="4"/>
  <c r="BD3" i="4"/>
  <c r="AS3" i="4"/>
  <c r="H3" i="4"/>
  <c r="T3" i="4" s="1"/>
  <c r="G5" i="4"/>
  <c r="C2496" i="2" l="1"/>
  <c r="A2217" i="2"/>
  <c r="B2222" i="2"/>
  <c r="B2246" i="2"/>
  <c r="B2217" i="2"/>
  <c r="B2218" i="2"/>
  <c r="C2338" i="2"/>
  <c r="B2247" i="2"/>
  <c r="B2221" i="2"/>
  <c r="B2253" i="2"/>
  <c r="B2285" i="2"/>
  <c r="B2240" i="2"/>
  <c r="B2347" i="2"/>
  <c r="B2342" i="2"/>
  <c r="B2270" i="2"/>
  <c r="B2350" i="2"/>
  <c r="A2295" i="2"/>
  <c r="B2234" i="2"/>
  <c r="B2250" i="2"/>
  <c r="B2431" i="2"/>
  <c r="B2311" i="2"/>
  <c r="B2268" i="2"/>
  <c r="B2257" i="2"/>
  <c r="B2266" i="2"/>
  <c r="C2287" i="2"/>
  <c r="B2334" i="2"/>
  <c r="B2223" i="2"/>
  <c r="B2230" i="2"/>
  <c r="B2254" i="2"/>
  <c r="B2225" i="2"/>
  <c r="B2241" i="2"/>
  <c r="C2279" i="2"/>
  <c r="B2439" i="2"/>
  <c r="B2319" i="2"/>
  <c r="B2401" i="2"/>
  <c r="B2278" i="2"/>
  <c r="B2273" i="2"/>
  <c r="C2255" i="2"/>
  <c r="B2290" i="2"/>
  <c r="B2294" i="2"/>
  <c r="B2231" i="2"/>
  <c r="B2283" i="2"/>
  <c r="B2237" i="2"/>
  <c r="B2269" i="2"/>
  <c r="B2224" i="2"/>
  <c r="B2256" i="2"/>
  <c r="B2438" i="2"/>
  <c r="B2238" i="2"/>
  <c r="B2282" i="2"/>
  <c r="B2302" i="2"/>
  <c r="B2595" i="2"/>
  <c r="B2252" i="2"/>
  <c r="B2276" i="2"/>
  <c r="B2248" i="2"/>
  <c r="B2280" i="2"/>
  <c r="B2366" i="2"/>
  <c r="B2262" i="2"/>
  <c r="B2233" i="2"/>
  <c r="B2242" i="2"/>
  <c r="B2258" i="2"/>
  <c r="B2239" i="2"/>
  <c r="B2245" i="2"/>
  <c r="B2277" i="2"/>
  <c r="B2232" i="2"/>
  <c r="B2264" i="2"/>
  <c r="B2318" i="2"/>
  <c r="B2304" i="2"/>
  <c r="B2261" i="2"/>
  <c r="B2274" i="2"/>
  <c r="B2284" i="2"/>
  <c r="B2265" i="2"/>
  <c r="B2286" i="2"/>
  <c r="B2228" i="2"/>
  <c r="B2226" i="2"/>
  <c r="B2335" i="2"/>
  <c r="B2249" i="2"/>
  <c r="B2310" i="2"/>
  <c r="R7" i="4"/>
  <c r="R124" i="4"/>
  <c r="EY5" i="4"/>
  <c r="EZ3" i="4"/>
  <c r="G124" i="4"/>
  <c r="R25" i="4"/>
  <c r="R219" i="4"/>
  <c r="R342" i="4"/>
  <c r="R293" i="4"/>
  <c r="R250" i="4"/>
  <c r="R380" i="4"/>
  <c r="R243" i="4"/>
  <c r="DP4" i="4"/>
  <c r="DP124" i="4" s="1"/>
  <c r="DO411" i="4"/>
  <c r="DO409" i="4"/>
  <c r="DO407" i="4"/>
  <c r="DO405" i="4"/>
  <c r="DO403" i="4"/>
  <c r="DO401" i="4"/>
  <c r="DO399" i="4"/>
  <c r="DO397" i="4"/>
  <c r="DO395" i="4"/>
  <c r="DO393" i="4"/>
  <c r="DO391" i="4"/>
  <c r="DO389" i="4"/>
  <c r="DO387" i="4"/>
  <c r="DO385" i="4"/>
  <c r="DO383" i="4"/>
  <c r="DO380" i="4"/>
  <c r="DO378" i="4"/>
  <c r="DO376" i="4"/>
  <c r="DO374" i="4"/>
  <c r="DO372" i="4"/>
  <c r="DO370" i="4"/>
  <c r="DO368" i="4"/>
  <c r="DO366" i="4"/>
  <c r="DO364" i="4"/>
  <c r="DO362" i="4"/>
  <c r="DO360" i="4"/>
  <c r="DO358" i="4"/>
  <c r="DO356" i="4"/>
  <c r="DO354" i="4"/>
  <c r="DO352" i="4"/>
  <c r="DO350" i="4"/>
  <c r="DO348" i="4"/>
  <c r="DO346" i="4"/>
  <c r="DO344" i="4"/>
  <c r="DO398" i="4"/>
  <c r="DO381" i="4"/>
  <c r="DO365" i="4"/>
  <c r="DO349" i="4"/>
  <c r="DO341" i="4"/>
  <c r="DO338" i="4"/>
  <c r="DO333" i="4"/>
  <c r="DO330" i="4"/>
  <c r="DO325" i="4"/>
  <c r="DO322" i="4"/>
  <c r="DO317" i="4"/>
  <c r="DO314" i="4"/>
  <c r="DO309" i="4"/>
  <c r="DO306" i="4"/>
  <c r="DO301" i="4"/>
  <c r="DO298" i="4"/>
  <c r="DO293" i="4"/>
  <c r="DO290" i="4"/>
  <c r="DO285" i="4"/>
  <c r="DO282" i="4"/>
  <c r="DO277" i="4"/>
  <c r="DO274" i="4"/>
  <c r="DO269" i="4"/>
  <c r="DO266" i="4"/>
  <c r="DO261" i="4"/>
  <c r="DO259" i="4"/>
  <c r="DO257" i="4"/>
  <c r="DO255" i="4"/>
  <c r="DO253" i="4"/>
  <c r="DO251" i="4"/>
  <c r="DO249" i="4"/>
  <c r="DO247" i="4"/>
  <c r="DO245" i="4"/>
  <c r="DO243" i="4"/>
  <c r="DO241" i="4"/>
  <c r="DO239" i="4"/>
  <c r="DO237" i="4"/>
  <c r="DO235" i="4"/>
  <c r="DO233" i="4"/>
  <c r="DO231" i="4"/>
  <c r="DO229" i="4"/>
  <c r="DO227" i="4"/>
  <c r="DO225" i="4"/>
  <c r="DO223" i="4"/>
  <c r="DO221" i="4"/>
  <c r="DO219" i="4"/>
  <c r="DO217" i="4"/>
  <c r="DO215" i="4"/>
  <c r="DO213" i="4"/>
  <c r="DO211" i="4"/>
  <c r="DO209" i="4"/>
  <c r="DO207" i="4"/>
  <c r="DO205" i="4"/>
  <c r="DO203" i="4"/>
  <c r="DO201" i="4"/>
  <c r="DO199" i="4"/>
  <c r="DO197" i="4"/>
  <c r="DO195" i="4"/>
  <c r="DO193" i="4"/>
  <c r="DO191" i="4"/>
  <c r="DO189" i="4"/>
  <c r="DO187" i="4"/>
  <c r="DO185" i="4"/>
  <c r="DO183" i="4"/>
  <c r="DO181" i="4"/>
  <c r="DO179" i="4"/>
  <c r="DO177" i="4"/>
  <c r="DO175" i="4"/>
  <c r="DO173" i="4"/>
  <c r="DO171" i="4"/>
  <c r="DO169" i="4"/>
  <c r="DO167" i="4"/>
  <c r="DO165" i="4"/>
  <c r="DO163" i="4"/>
  <c r="DO161" i="4"/>
  <c r="DO159" i="4"/>
  <c r="DO157" i="4"/>
  <c r="DO155" i="4"/>
  <c r="DO153" i="4"/>
  <c r="DO151" i="4"/>
  <c r="DO149" i="4"/>
  <c r="DO147" i="4"/>
  <c r="DO145" i="4"/>
  <c r="DO408" i="4"/>
  <c r="DO392" i="4"/>
  <c r="DO375" i="4"/>
  <c r="DO359" i="4"/>
  <c r="DO406" i="4"/>
  <c r="DO390" i="4"/>
  <c r="DO373" i="4"/>
  <c r="DO357" i="4"/>
  <c r="DO342" i="4"/>
  <c r="DO337" i="4"/>
  <c r="DO334" i="4"/>
  <c r="DO329" i="4"/>
  <c r="DO326" i="4"/>
  <c r="DO321" i="4"/>
  <c r="DO318" i="4"/>
  <c r="DO313" i="4"/>
  <c r="DO310" i="4"/>
  <c r="DO305" i="4"/>
  <c r="DO302" i="4"/>
  <c r="DO297" i="4"/>
  <c r="DO294" i="4"/>
  <c r="DO289" i="4"/>
  <c r="DO286" i="4"/>
  <c r="DO281" i="4"/>
  <c r="DO278" i="4"/>
  <c r="DO273" i="4"/>
  <c r="DO270" i="4"/>
  <c r="DO265" i="4"/>
  <c r="DO262" i="4"/>
  <c r="DO260" i="4"/>
  <c r="DO258" i="4"/>
  <c r="DO256" i="4"/>
  <c r="DO254" i="4"/>
  <c r="DO252" i="4"/>
  <c r="DO250" i="4"/>
  <c r="DO248" i="4"/>
  <c r="DO246" i="4"/>
  <c r="DO244" i="4"/>
  <c r="DO242" i="4"/>
  <c r="DO240" i="4"/>
  <c r="DO238" i="4"/>
  <c r="DO236" i="4"/>
  <c r="DO234" i="4"/>
  <c r="DO232" i="4"/>
  <c r="DO230" i="4"/>
  <c r="DO228" i="4"/>
  <c r="DO226" i="4"/>
  <c r="DO224" i="4"/>
  <c r="DO222" i="4"/>
  <c r="DO220" i="4"/>
  <c r="DO218" i="4"/>
  <c r="DO216" i="4"/>
  <c r="DO214" i="4"/>
  <c r="DO212" i="4"/>
  <c r="DO210" i="4"/>
  <c r="DO208" i="4"/>
  <c r="DO206" i="4"/>
  <c r="DO204" i="4"/>
  <c r="DO202" i="4"/>
  <c r="DO200" i="4"/>
  <c r="DO198" i="4"/>
  <c r="DO196" i="4"/>
  <c r="DO194" i="4"/>
  <c r="DO192" i="4"/>
  <c r="DO190" i="4"/>
  <c r="DO188" i="4"/>
  <c r="DO186" i="4"/>
  <c r="DO184" i="4"/>
  <c r="DO182" i="4"/>
  <c r="DO180" i="4"/>
  <c r="DO178" i="4"/>
  <c r="DO176" i="4"/>
  <c r="DO174" i="4"/>
  <c r="DO172" i="4"/>
  <c r="DO170" i="4"/>
  <c r="DO168" i="4"/>
  <c r="DO166" i="4"/>
  <c r="DO164" i="4"/>
  <c r="DO162" i="4"/>
  <c r="DO160" i="4"/>
  <c r="DO158" i="4"/>
  <c r="DO156" i="4"/>
  <c r="DO154" i="4"/>
  <c r="DO152" i="4"/>
  <c r="DO371" i="4"/>
  <c r="DO367" i="4"/>
  <c r="DO343" i="4"/>
  <c r="DO332" i="4"/>
  <c r="DO331" i="4"/>
  <c r="DO311" i="4"/>
  <c r="DO300" i="4"/>
  <c r="DO299" i="4"/>
  <c r="DO279" i="4"/>
  <c r="DO268" i="4"/>
  <c r="DO267" i="4"/>
  <c r="DO146" i="4"/>
  <c r="DO377" i="4"/>
  <c r="DO363" i="4"/>
  <c r="DO353" i="4"/>
  <c r="DO312" i="4"/>
  <c r="DO280" i="4"/>
  <c r="DO143" i="4"/>
  <c r="DO141" i="4"/>
  <c r="DO139" i="4"/>
  <c r="DO137" i="4"/>
  <c r="DO135" i="4"/>
  <c r="DO133" i="4"/>
  <c r="DO131" i="4"/>
  <c r="DO129" i="4"/>
  <c r="DO127" i="4"/>
  <c r="DO125" i="4"/>
  <c r="DO122" i="4"/>
  <c r="DO120" i="4"/>
  <c r="DO118" i="4"/>
  <c r="DO116" i="4"/>
  <c r="DO114" i="4"/>
  <c r="DO112" i="4"/>
  <c r="DO110" i="4"/>
  <c r="DO108" i="4"/>
  <c r="DO106" i="4"/>
  <c r="DO104" i="4"/>
  <c r="DO102" i="4"/>
  <c r="DO100" i="4"/>
  <c r="DO98" i="4"/>
  <c r="DO96" i="4"/>
  <c r="DO94" i="4"/>
  <c r="DO92" i="4"/>
  <c r="DO90" i="4"/>
  <c r="DO88" i="4"/>
  <c r="DO86" i="4"/>
  <c r="DO84" i="4"/>
  <c r="DO82" i="4"/>
  <c r="DO80" i="4"/>
  <c r="DO78" i="4"/>
  <c r="DO76" i="4"/>
  <c r="DO74" i="4"/>
  <c r="DO72" i="4"/>
  <c r="DO70" i="4"/>
  <c r="DO68" i="4"/>
  <c r="DO66" i="4"/>
  <c r="DO64" i="4"/>
  <c r="DO62" i="4"/>
  <c r="DO60" i="4"/>
  <c r="DO58" i="4"/>
  <c r="DO56" i="4"/>
  <c r="DO54" i="4"/>
  <c r="DO52" i="4"/>
  <c r="DO50" i="4"/>
  <c r="DO48" i="4"/>
  <c r="DO46" i="4"/>
  <c r="DO44" i="4"/>
  <c r="DO42" i="4"/>
  <c r="DO40" i="4"/>
  <c r="DO38" i="4"/>
  <c r="DO36" i="4"/>
  <c r="DO34" i="4"/>
  <c r="DO32" i="4"/>
  <c r="DO30" i="4"/>
  <c r="DO28" i="4"/>
  <c r="DO26" i="4"/>
  <c r="DO24" i="4"/>
  <c r="DO22" i="4"/>
  <c r="DO20" i="4"/>
  <c r="DO18" i="4"/>
  <c r="DO16" i="4"/>
  <c r="DO14" i="4"/>
  <c r="DO12" i="4"/>
  <c r="DO10" i="4"/>
  <c r="DO8" i="4"/>
  <c r="DO6" i="4"/>
  <c r="DO412" i="4"/>
  <c r="DO402" i="4"/>
  <c r="DO335" i="4"/>
  <c r="DO324" i="4"/>
  <c r="DO323" i="4"/>
  <c r="DO303" i="4"/>
  <c r="DO292" i="4"/>
  <c r="DO291" i="4"/>
  <c r="DO271" i="4"/>
  <c r="DO388" i="4"/>
  <c r="DO384" i="4"/>
  <c r="DO345" i="4"/>
  <c r="DO336" i="4"/>
  <c r="DO304" i="4"/>
  <c r="DO272" i="4"/>
  <c r="DO148" i="4"/>
  <c r="DO355" i="4"/>
  <c r="DO351" i="4"/>
  <c r="DO328" i="4"/>
  <c r="DO296" i="4"/>
  <c r="DO264" i="4"/>
  <c r="DO144" i="4"/>
  <c r="DO142" i="4"/>
  <c r="DO140" i="4"/>
  <c r="DO138" i="4"/>
  <c r="DO136" i="4"/>
  <c r="DO134" i="4"/>
  <c r="DO132" i="4"/>
  <c r="DO130" i="4"/>
  <c r="DO128" i="4"/>
  <c r="DO126" i="4"/>
  <c r="DO123" i="4"/>
  <c r="DO121" i="4"/>
  <c r="DO119" i="4"/>
  <c r="DO117" i="4"/>
  <c r="DO115" i="4"/>
  <c r="DO113" i="4"/>
  <c r="DO111" i="4"/>
  <c r="DO109" i="4"/>
  <c r="DO107" i="4"/>
  <c r="DO105" i="4"/>
  <c r="DO103" i="4"/>
  <c r="DO101" i="4"/>
  <c r="DO99" i="4"/>
  <c r="DO97" i="4"/>
  <c r="DO95" i="4"/>
  <c r="DO93" i="4"/>
  <c r="DO91" i="4"/>
  <c r="DO89" i="4"/>
  <c r="DO87" i="4"/>
  <c r="DO85" i="4"/>
  <c r="DO83" i="4"/>
  <c r="DO81" i="4"/>
  <c r="DO79" i="4"/>
  <c r="DO77" i="4"/>
  <c r="DO75" i="4"/>
  <c r="DO73" i="4"/>
  <c r="DO71" i="4"/>
  <c r="DO69" i="4"/>
  <c r="DO67" i="4"/>
  <c r="DO65" i="4"/>
  <c r="DO63" i="4"/>
  <c r="DO61" i="4"/>
  <c r="DO59" i="4"/>
  <c r="DO57" i="4"/>
  <c r="DO55" i="4"/>
  <c r="DO53" i="4"/>
  <c r="DO51" i="4"/>
  <c r="DO49" i="4"/>
  <c r="DO47" i="4"/>
  <c r="DO45" i="4"/>
  <c r="DO43" i="4"/>
  <c r="DO41" i="4"/>
  <c r="DO39" i="4"/>
  <c r="DO37" i="4"/>
  <c r="DO35" i="4"/>
  <c r="DO33" i="4"/>
  <c r="DO31" i="4"/>
  <c r="DO29" i="4"/>
  <c r="DO27" i="4"/>
  <c r="DO25" i="4"/>
  <c r="DO23" i="4"/>
  <c r="DO21" i="4"/>
  <c r="DO19" i="4"/>
  <c r="DO17" i="4"/>
  <c r="DO15" i="4"/>
  <c r="DO13" i="4"/>
  <c r="DO11" i="4"/>
  <c r="DO9" i="4"/>
  <c r="DO7" i="4"/>
  <c r="DO404" i="4"/>
  <c r="DO400" i="4"/>
  <c r="DO361" i="4"/>
  <c r="DO347" i="4"/>
  <c r="DO340" i="4"/>
  <c r="DO339" i="4"/>
  <c r="DO319" i="4"/>
  <c r="DO308" i="4"/>
  <c r="DO307" i="4"/>
  <c r="DO287" i="4"/>
  <c r="DO276" i="4"/>
  <c r="DO275" i="4"/>
  <c r="DO150" i="4"/>
  <c r="DO410" i="4"/>
  <c r="DO396" i="4"/>
  <c r="DO386" i="4"/>
  <c r="DO320" i="4"/>
  <c r="DO288" i="4"/>
  <c r="DO316" i="4"/>
  <c r="DO283" i="4"/>
  <c r="DO369" i="4"/>
  <c r="DO315" i="4"/>
  <c r="DO327" i="4"/>
  <c r="DO263" i="4"/>
  <c r="DO284" i="4"/>
  <c r="DO394" i="4"/>
  <c r="DO379" i="4"/>
  <c r="DO295" i="4"/>
  <c r="EA3" i="4"/>
  <c r="DP3" i="4"/>
  <c r="DO5" i="4"/>
  <c r="DZ5" i="4"/>
  <c r="EL3" i="4"/>
  <c r="EL5" i="4" s="1"/>
  <c r="R209" i="4"/>
  <c r="R205" i="4"/>
  <c r="R93" i="4"/>
  <c r="R106" i="4"/>
  <c r="R277" i="4"/>
  <c r="R72" i="4"/>
  <c r="R323" i="4"/>
  <c r="R203" i="4"/>
  <c r="R126" i="4"/>
  <c r="R370" i="4"/>
  <c r="R280" i="4"/>
  <c r="R86" i="4"/>
  <c r="R292" i="4"/>
  <c r="R99" i="4"/>
  <c r="R333" i="4"/>
  <c r="R59" i="4"/>
  <c r="R263" i="4"/>
  <c r="R225" i="4"/>
  <c r="R40" i="4"/>
  <c r="R275" i="4"/>
  <c r="R341" i="4"/>
  <c r="R163" i="4"/>
  <c r="R154" i="4"/>
  <c r="R63" i="4"/>
  <c r="R140" i="4"/>
  <c r="R392" i="4"/>
  <c r="R294" i="4"/>
  <c r="R330" i="4"/>
  <c r="R344" i="4"/>
  <c r="R363" i="4"/>
  <c r="R215" i="4"/>
  <c r="R306" i="4"/>
  <c r="R167" i="4"/>
  <c r="R322" i="4"/>
  <c r="R108" i="4"/>
  <c r="R255" i="4"/>
  <c r="R267" i="4"/>
  <c r="R17" i="4"/>
  <c r="R166" i="4"/>
  <c r="R252" i="4"/>
  <c r="R224" i="4"/>
  <c r="R305" i="4"/>
  <c r="R28" i="4"/>
  <c r="R170" i="4"/>
  <c r="R51" i="4"/>
  <c r="R340" i="4"/>
  <c r="R391" i="4"/>
  <c r="R229" i="4"/>
  <c r="R407" i="4"/>
  <c r="R208" i="4"/>
  <c r="R353" i="4"/>
  <c r="R156" i="4"/>
  <c r="R315" i="4"/>
  <c r="R96" i="4"/>
  <c r="R283" i="4"/>
  <c r="R357" i="4"/>
  <c r="R65" i="4"/>
  <c r="R52" i="4"/>
  <c r="R379" i="4"/>
  <c r="R190" i="4"/>
  <c r="R314" i="4"/>
  <c r="R179" i="4"/>
  <c r="R144" i="4"/>
  <c r="R240" i="4"/>
  <c r="R73" i="4"/>
  <c r="R402" i="4"/>
  <c r="R95" i="4"/>
  <c r="R32" i="4"/>
  <c r="R398" i="4"/>
  <c r="R46" i="4"/>
  <c r="R122" i="4"/>
  <c r="R371" i="4"/>
  <c r="R128" i="4"/>
  <c r="R354" i="4"/>
  <c r="R365" i="4"/>
  <c r="R15" i="4"/>
  <c r="R42" i="4"/>
  <c r="R343" i="4"/>
  <c r="R278" i="4"/>
  <c r="R383" i="4"/>
  <c r="R206" i="4"/>
  <c r="R249" i="4"/>
  <c r="R29" i="4"/>
  <c r="R12" i="4"/>
  <c r="R199" i="4"/>
  <c r="R146" i="4"/>
  <c r="R34" i="4"/>
  <c r="R218" i="4"/>
  <c r="R23" i="4"/>
  <c r="R187" i="4"/>
  <c r="R57" i="4"/>
  <c r="R192" i="4"/>
  <c r="R404" i="4"/>
  <c r="R388" i="4"/>
  <c r="R68" i="4"/>
  <c r="R18" i="4"/>
  <c r="R111" i="4"/>
  <c r="R393" i="4"/>
  <c r="R339" i="4"/>
  <c r="R364" i="4"/>
  <c r="R220" i="4"/>
  <c r="R226" i="4"/>
  <c r="R397" i="4"/>
  <c r="R64" i="4"/>
  <c r="R104" i="4"/>
  <c r="R274" i="4"/>
  <c r="R98" i="4"/>
  <c r="R287" i="4"/>
  <c r="R125" i="4"/>
  <c r="R196" i="4"/>
  <c r="R149" i="4"/>
  <c r="R214" i="4"/>
  <c r="R399" i="4"/>
  <c r="R374" i="4"/>
  <c r="R75" i="4"/>
  <c r="R173" i="4"/>
  <c r="R158" i="4"/>
  <c r="R291" i="4"/>
  <c r="R241" i="4"/>
  <c r="R105" i="4"/>
  <c r="R242" i="4"/>
  <c r="R301" i="4"/>
  <c r="R191" i="4"/>
  <c r="R137" i="4"/>
  <c r="R233" i="4"/>
  <c r="R109" i="4"/>
  <c r="R310" i="4"/>
  <c r="R35" i="4"/>
  <c r="R372" i="4"/>
  <c r="R317" i="4"/>
  <c r="R227" i="4"/>
  <c r="R223" i="4"/>
  <c r="R367" i="4"/>
  <c r="R53" i="4"/>
  <c r="R295" i="4"/>
  <c r="R172" i="4"/>
  <c r="R177" i="4"/>
  <c r="R297" i="4"/>
  <c r="R39" i="4"/>
  <c r="R115" i="4"/>
  <c r="R320" i="4"/>
  <c r="R396" i="4"/>
  <c r="R176" i="4"/>
  <c r="R386" i="4"/>
  <c r="R210" i="4"/>
  <c r="R27" i="4"/>
  <c r="R264" i="4"/>
  <c r="R82" i="4"/>
  <c r="R112" i="4"/>
  <c r="R406" i="4"/>
  <c r="R361" i="4"/>
  <c r="R151" i="4"/>
  <c r="R189" i="4"/>
  <c r="R298" i="4"/>
  <c r="R9" i="4"/>
  <c r="R131" i="4"/>
  <c r="R56" i="4"/>
  <c r="R114" i="4"/>
  <c r="R26" i="4"/>
  <c r="R200" i="4"/>
  <c r="R236" i="4"/>
  <c r="R385" i="4"/>
  <c r="R19" i="4"/>
  <c r="R133" i="4"/>
  <c r="R171" i="4"/>
  <c r="R289" i="4"/>
  <c r="R299" i="4"/>
  <c r="R20" i="4"/>
  <c r="R84" i="4"/>
  <c r="R168" i="4"/>
  <c r="R197" i="4"/>
  <c r="R334" i="4"/>
  <c r="R366" i="4"/>
  <c r="R6" i="4"/>
  <c r="R21" i="4"/>
  <c r="R120" i="4"/>
  <c r="R251" i="4"/>
  <c r="R284" i="4"/>
  <c r="R400" i="4"/>
  <c r="R313" i="4"/>
  <c r="R304" i="4"/>
  <c r="R360" i="4"/>
  <c r="R71" i="4"/>
  <c r="R31" i="4"/>
  <c r="R87" i="4"/>
  <c r="R347" i="4"/>
  <c r="R107" i="4"/>
  <c r="R211" i="4"/>
  <c r="R312" i="4"/>
  <c r="R38" i="4"/>
  <c r="R119" i="4"/>
  <c r="R212" i="4"/>
  <c r="R359" i="4"/>
  <c r="R178" i="4"/>
  <c r="R66" i="4"/>
  <c r="R326" i="4"/>
  <c r="R183" i="4"/>
  <c r="R286" i="4"/>
  <c r="R43" i="4"/>
  <c r="R232" i="4"/>
  <c r="R281" i="4"/>
  <c r="R22" i="4"/>
  <c r="R157" i="4"/>
  <c r="R258" i="4"/>
  <c r="R331" i="4"/>
  <c r="R8" i="4"/>
  <c r="R230" i="4"/>
  <c r="R33" i="4"/>
  <c r="R213" i="4"/>
  <c r="R159" i="4"/>
  <c r="R169" i="4"/>
  <c r="R285" i="4"/>
  <c r="R60" i="4"/>
  <c r="R83" i="4"/>
  <c r="R143" i="4"/>
  <c r="R180" i="4"/>
  <c r="R282" i="4"/>
  <c r="R355" i="4"/>
  <c r="R89" i="4"/>
  <c r="R175" i="4"/>
  <c r="R290" i="4"/>
  <c r="R198" i="4"/>
  <c r="R346" i="4"/>
  <c r="R375" i="4"/>
  <c r="R79" i="4"/>
  <c r="R85" i="4"/>
  <c r="R185" i="4"/>
  <c r="R309" i="4"/>
  <c r="R270" i="4"/>
  <c r="R401" i="4"/>
  <c r="R269" i="4"/>
  <c r="R311" i="4"/>
  <c r="R345" i="4"/>
  <c r="R41" i="4"/>
  <c r="R78" i="4"/>
  <c r="R184" i="4"/>
  <c r="R368" i="4"/>
  <c r="R123" i="4"/>
  <c r="R155" i="4"/>
  <c r="R262" i="4"/>
  <c r="R58" i="4"/>
  <c r="R254" i="4"/>
  <c r="R272" i="4"/>
  <c r="R409" i="4"/>
  <c r="R231" i="4"/>
  <c r="R138" i="4"/>
  <c r="R268" i="4"/>
  <c r="R127" i="4"/>
  <c r="R307" i="4"/>
  <c r="R148" i="4"/>
  <c r="R296" i="4"/>
  <c r="R276" i="4"/>
  <c r="R16" i="4"/>
  <c r="R88" i="4"/>
  <c r="R256" i="4"/>
  <c r="R358" i="4"/>
  <c r="R55" i="4"/>
  <c r="R273" i="4"/>
  <c r="R10" i="4"/>
  <c r="R316" i="4"/>
  <c r="R91" i="4"/>
  <c r="R202" i="4"/>
  <c r="R302" i="4"/>
  <c r="R44" i="4"/>
  <c r="R165" i="4"/>
  <c r="R152" i="4"/>
  <c r="R181" i="4"/>
  <c r="R300" i="4"/>
  <c r="R350" i="4"/>
  <c r="R14" i="4"/>
  <c r="R61" i="4"/>
  <c r="R161" i="4"/>
  <c r="R217" i="4"/>
  <c r="R373" i="4"/>
  <c r="R376" i="4"/>
  <c r="R49" i="4"/>
  <c r="R164" i="4"/>
  <c r="R186" i="4"/>
  <c r="R271" i="4"/>
  <c r="R378" i="4"/>
  <c r="R394" i="4"/>
  <c r="R260" i="4"/>
  <c r="R411" i="4"/>
  <c r="R410" i="4"/>
  <c r="R97" i="4"/>
  <c r="R118" i="4"/>
  <c r="R194" i="4"/>
  <c r="R70" i="4"/>
  <c r="R77" i="4"/>
  <c r="R207" i="4"/>
  <c r="R327" i="4"/>
  <c r="R238" i="4"/>
  <c r="R193" i="4"/>
  <c r="R239" i="4"/>
  <c r="R30" i="4"/>
  <c r="R266" i="4"/>
  <c r="R101" i="4"/>
  <c r="R348" i="4"/>
  <c r="R136" i="4"/>
  <c r="R384" i="4"/>
  <c r="R216" i="4"/>
  <c r="R195" i="4"/>
  <c r="R321" i="4"/>
  <c r="R13" i="4"/>
  <c r="R160" i="4"/>
  <c r="R259" i="4"/>
  <c r="R408" i="4"/>
  <c r="R142" i="4"/>
  <c r="R265" i="4"/>
  <c r="R67" i="4"/>
  <c r="R362" i="4"/>
  <c r="R113" i="4"/>
  <c r="R139" i="4"/>
  <c r="R389" i="4"/>
  <c r="R121" i="4"/>
  <c r="R141" i="4"/>
  <c r="R222" i="4"/>
  <c r="R182" i="4"/>
  <c r="R329" i="4"/>
  <c r="R351" i="4"/>
  <c r="R62" i="4"/>
  <c r="R134" i="4"/>
  <c r="R279" i="4"/>
  <c r="R246" i="4"/>
  <c r="R324" i="4"/>
  <c r="R369" i="4"/>
  <c r="R74" i="4"/>
  <c r="R130" i="4"/>
  <c r="R248" i="4"/>
  <c r="R228" i="4"/>
  <c r="R381" i="4"/>
  <c r="R76" i="4"/>
  <c r="R253" i="4"/>
  <c r="R390" i="4"/>
  <c r="R80" i="4"/>
  <c r="R48" i="4"/>
  <c r="R257" i="4"/>
  <c r="R54" i="4"/>
  <c r="R94" i="4"/>
  <c r="R405" i="4"/>
  <c r="R395" i="4"/>
  <c r="R117" i="4"/>
  <c r="R234" i="4"/>
  <c r="R332" i="4"/>
  <c r="R24" i="4"/>
  <c r="R261" i="4"/>
  <c r="R150" i="4"/>
  <c r="R412" i="4"/>
  <c r="R201" i="4"/>
  <c r="R81" i="4"/>
  <c r="R116" i="4"/>
  <c r="R288" i="4"/>
  <c r="R387" i="4"/>
  <c r="R90" i="4"/>
  <c r="R129" i="4"/>
  <c r="R237" i="4"/>
  <c r="R377" i="4"/>
  <c r="R100" i="4"/>
  <c r="R325" i="4"/>
  <c r="R37" i="4"/>
  <c r="R336" i="4"/>
  <c r="R69" i="4"/>
  <c r="R188" i="4"/>
  <c r="R303" i="4"/>
  <c r="R132" i="4"/>
  <c r="R45" i="4"/>
  <c r="R145" i="4"/>
  <c r="R328" i="4"/>
  <c r="R308" i="4"/>
  <c r="R352" i="4"/>
  <c r="R50" i="4"/>
  <c r="R102" i="4"/>
  <c r="R221" i="4"/>
  <c r="R204" i="4"/>
  <c r="R335" i="4"/>
  <c r="R36" i="4"/>
  <c r="R162" i="4"/>
  <c r="R103" i="4"/>
  <c r="R147" i="4"/>
  <c r="R244" i="4"/>
  <c r="R356" i="4"/>
  <c r="R235" i="4"/>
  <c r="R247" i="4"/>
  <c r="R349" i="4"/>
  <c r="R11" i="4"/>
  <c r="B11" i="5"/>
  <c r="FL3" i="4"/>
  <c r="FA3" i="4"/>
  <c r="EZ5" i="4"/>
  <c r="FK5" i="4"/>
  <c r="FW3" i="4"/>
  <c r="FW5" i="4" s="1"/>
  <c r="AF3" i="4"/>
  <c r="AF5" i="4" s="1"/>
  <c r="AF124" i="4" s="1"/>
  <c r="T5" i="4"/>
  <c r="T124" i="4" s="1"/>
  <c r="H4" i="4"/>
  <c r="G8" i="4"/>
  <c r="G10" i="4"/>
  <c r="G12" i="4"/>
  <c r="G14" i="4"/>
  <c r="G16" i="4"/>
  <c r="G18" i="4"/>
  <c r="G20" i="4"/>
  <c r="G22" i="4"/>
  <c r="G24" i="4"/>
  <c r="G26" i="4"/>
  <c r="G28" i="4"/>
  <c r="G30" i="4"/>
  <c r="G32" i="4"/>
  <c r="G34" i="4"/>
  <c r="G36" i="4"/>
  <c r="G38" i="4"/>
  <c r="G40" i="4"/>
  <c r="G42" i="4"/>
  <c r="G44" i="4"/>
  <c r="G46" i="4"/>
  <c r="G48" i="4"/>
  <c r="G50" i="4"/>
  <c r="G52" i="4"/>
  <c r="G54" i="4"/>
  <c r="G56" i="4"/>
  <c r="G58" i="4"/>
  <c r="G60" i="4"/>
  <c r="G62" i="4"/>
  <c r="G64" i="4"/>
  <c r="G66" i="4"/>
  <c r="G68" i="4"/>
  <c r="G70" i="4"/>
  <c r="G72" i="4"/>
  <c r="G74" i="4"/>
  <c r="G76" i="4"/>
  <c r="G78" i="4"/>
  <c r="G80" i="4"/>
  <c r="G82" i="4"/>
  <c r="G7" i="4"/>
  <c r="G9" i="4"/>
  <c r="G11" i="4"/>
  <c r="G13" i="4"/>
  <c r="G15" i="4"/>
  <c r="G17" i="4"/>
  <c r="G19" i="4"/>
  <c r="G21" i="4"/>
  <c r="G23" i="4"/>
  <c r="G25" i="4"/>
  <c r="G27" i="4"/>
  <c r="G29" i="4"/>
  <c r="G31" i="4"/>
  <c r="G33" i="4"/>
  <c r="G35" i="4"/>
  <c r="G37" i="4"/>
  <c r="G39" i="4"/>
  <c r="G41" i="4"/>
  <c r="G43" i="4"/>
  <c r="G45" i="4"/>
  <c r="G47" i="4"/>
  <c r="G49" i="4"/>
  <c r="G51" i="4"/>
  <c r="G53" i="4"/>
  <c r="G55" i="4"/>
  <c r="G57" i="4"/>
  <c r="G59" i="4"/>
  <c r="G61" i="4"/>
  <c r="G63" i="4"/>
  <c r="G65" i="4"/>
  <c r="G67" i="4"/>
  <c r="G69" i="4"/>
  <c r="G71" i="4"/>
  <c r="G73" i="4"/>
  <c r="G75" i="4"/>
  <c r="G77" i="4"/>
  <c r="G79" i="4"/>
  <c r="G81" i="4"/>
  <c r="G83" i="4"/>
  <c r="G89" i="4"/>
  <c r="G90" i="4"/>
  <c r="G94" i="4"/>
  <c r="G96" i="4"/>
  <c r="G98" i="4"/>
  <c r="G100" i="4"/>
  <c r="G102" i="4"/>
  <c r="G104" i="4"/>
  <c r="G106" i="4"/>
  <c r="G108" i="4"/>
  <c r="G110" i="4"/>
  <c r="G112" i="4"/>
  <c r="G114" i="4"/>
  <c r="G116" i="4"/>
  <c r="G118" i="4"/>
  <c r="G120" i="4"/>
  <c r="G122" i="4"/>
  <c r="G125" i="4"/>
  <c r="G127" i="4"/>
  <c r="G129" i="4"/>
  <c r="G131" i="4"/>
  <c r="G133" i="4"/>
  <c r="G135" i="4"/>
  <c r="G137" i="4"/>
  <c r="G139" i="4"/>
  <c r="G141" i="4"/>
  <c r="G143" i="4"/>
  <c r="G145" i="4"/>
  <c r="G147" i="4"/>
  <c r="G149" i="4"/>
  <c r="G151" i="4"/>
  <c r="G153" i="4"/>
  <c r="G155" i="4"/>
  <c r="G157" i="4"/>
  <c r="G159" i="4"/>
  <c r="G161" i="4"/>
  <c r="G163" i="4"/>
  <c r="G165" i="4"/>
  <c r="G167" i="4"/>
  <c r="G169" i="4"/>
  <c r="G171" i="4"/>
  <c r="G173" i="4"/>
  <c r="G175" i="4"/>
  <c r="G177" i="4"/>
  <c r="G179" i="4"/>
  <c r="G181" i="4"/>
  <c r="G183" i="4"/>
  <c r="G185" i="4"/>
  <c r="G187" i="4"/>
  <c r="G189" i="4"/>
  <c r="G191" i="4"/>
  <c r="G193" i="4"/>
  <c r="G195" i="4"/>
  <c r="G197" i="4"/>
  <c r="G199" i="4"/>
  <c r="G201" i="4"/>
  <c r="G203" i="4"/>
  <c r="G205" i="4"/>
  <c r="G207" i="4"/>
  <c r="G209" i="4"/>
  <c r="G211" i="4"/>
  <c r="G213" i="4"/>
  <c r="G215" i="4"/>
  <c r="G217" i="4"/>
  <c r="G219" i="4"/>
  <c r="G221" i="4"/>
  <c r="G223" i="4"/>
  <c r="G225" i="4"/>
  <c r="G227" i="4"/>
  <c r="G229" i="4"/>
  <c r="G231" i="4"/>
  <c r="G233" i="4"/>
  <c r="G235" i="4"/>
  <c r="G237" i="4"/>
  <c r="G239" i="4"/>
  <c r="G241" i="4"/>
  <c r="G243" i="4"/>
  <c r="G245" i="4"/>
  <c r="G247" i="4"/>
  <c r="G249" i="4"/>
  <c r="G251" i="4"/>
  <c r="G253" i="4"/>
  <c r="G255" i="4"/>
  <c r="G257" i="4"/>
  <c r="G259" i="4"/>
  <c r="G261" i="4"/>
  <c r="G263" i="4"/>
  <c r="G265" i="4"/>
  <c r="G267" i="4"/>
  <c r="G269" i="4"/>
  <c r="G271" i="4"/>
  <c r="G273" i="4"/>
  <c r="G275" i="4"/>
  <c r="G277" i="4"/>
  <c r="G279" i="4"/>
  <c r="G281" i="4"/>
  <c r="G283" i="4"/>
  <c r="G285" i="4"/>
  <c r="G287" i="4"/>
  <c r="G289" i="4"/>
  <c r="G291" i="4"/>
  <c r="G293" i="4"/>
  <c r="G295" i="4"/>
  <c r="G297" i="4"/>
  <c r="G299" i="4"/>
  <c r="G301" i="4"/>
  <c r="G303" i="4"/>
  <c r="G305" i="4"/>
  <c r="G307" i="4"/>
  <c r="G309" i="4"/>
  <c r="G311" i="4"/>
  <c r="G313" i="4"/>
  <c r="G315" i="4"/>
  <c r="G317" i="4"/>
  <c r="G319" i="4"/>
  <c r="G321" i="4"/>
  <c r="G323" i="4"/>
  <c r="G325" i="4"/>
  <c r="G327" i="4"/>
  <c r="G329" i="4"/>
  <c r="G331" i="4"/>
  <c r="G333" i="4"/>
  <c r="G335" i="4"/>
  <c r="G337" i="4"/>
  <c r="G339" i="4"/>
  <c r="G341" i="4"/>
  <c r="G343" i="4"/>
  <c r="G345" i="4"/>
  <c r="G347" i="4"/>
  <c r="G349" i="4"/>
  <c r="G351" i="4"/>
  <c r="G353" i="4"/>
  <c r="G355" i="4"/>
  <c r="G357" i="4"/>
  <c r="G359" i="4"/>
  <c r="G361" i="4"/>
  <c r="G363" i="4"/>
  <c r="G365" i="4"/>
  <c r="G367" i="4"/>
  <c r="G369" i="4"/>
  <c r="G371" i="4"/>
  <c r="G373" i="4"/>
  <c r="G375" i="4"/>
  <c r="G377" i="4"/>
  <c r="G379" i="4"/>
  <c r="G381" i="4"/>
  <c r="G384" i="4"/>
  <c r="G386" i="4"/>
  <c r="G388" i="4"/>
  <c r="G390" i="4"/>
  <c r="G392" i="4"/>
  <c r="G394" i="4"/>
  <c r="G396" i="4"/>
  <c r="G398" i="4"/>
  <c r="G400" i="4"/>
  <c r="G402" i="4"/>
  <c r="G404" i="4"/>
  <c r="G406" i="4"/>
  <c r="G408" i="4"/>
  <c r="G410" i="4"/>
  <c r="G412" i="4"/>
  <c r="G6" i="4"/>
  <c r="G87" i="4"/>
  <c r="G88" i="4"/>
  <c r="G91" i="4"/>
  <c r="G85" i="4"/>
  <c r="G86" i="4"/>
  <c r="G92" i="4"/>
  <c r="G302" i="4"/>
  <c r="G304" i="4"/>
  <c r="G306" i="4"/>
  <c r="G342" i="4"/>
  <c r="G372" i="4"/>
  <c r="G374" i="4"/>
  <c r="G387" i="4"/>
  <c r="G403" i="4"/>
  <c r="G84" i="4"/>
  <c r="G312" i="4"/>
  <c r="G314" i="4"/>
  <c r="G322" i="4"/>
  <c r="G324" i="4"/>
  <c r="G332" i="4"/>
  <c r="G334" i="4"/>
  <c r="G336" i="4"/>
  <c r="G338" i="4"/>
  <c r="G340" i="4"/>
  <c r="G346" i="4"/>
  <c r="G348" i="4"/>
  <c r="G350" i="4"/>
  <c r="G352" i="4"/>
  <c r="G354" i="4"/>
  <c r="G356" i="4"/>
  <c r="G358" i="4"/>
  <c r="G385" i="4"/>
  <c r="G389" i="4"/>
  <c r="G401" i="4"/>
  <c r="G405" i="4"/>
  <c r="G411" i="4"/>
  <c r="G93" i="4"/>
  <c r="G95" i="4"/>
  <c r="G97" i="4"/>
  <c r="G99" i="4"/>
  <c r="G101" i="4"/>
  <c r="G103" i="4"/>
  <c r="G105" i="4"/>
  <c r="G107" i="4"/>
  <c r="G109" i="4"/>
  <c r="G111" i="4"/>
  <c r="G113" i="4"/>
  <c r="G115" i="4"/>
  <c r="G117" i="4"/>
  <c r="G119" i="4"/>
  <c r="G121" i="4"/>
  <c r="G123" i="4"/>
  <c r="G126" i="4"/>
  <c r="G128" i="4"/>
  <c r="G130" i="4"/>
  <c r="G132" i="4"/>
  <c r="G134" i="4"/>
  <c r="G136" i="4"/>
  <c r="G138" i="4"/>
  <c r="G140" i="4"/>
  <c r="G142" i="4"/>
  <c r="G144" i="4"/>
  <c r="G146" i="4"/>
  <c r="G148" i="4"/>
  <c r="G150" i="4"/>
  <c r="G152" i="4"/>
  <c r="G154" i="4"/>
  <c r="G156" i="4"/>
  <c r="G158" i="4"/>
  <c r="G160" i="4"/>
  <c r="G162" i="4"/>
  <c r="G164" i="4"/>
  <c r="G166" i="4"/>
  <c r="G168" i="4"/>
  <c r="G170" i="4"/>
  <c r="G172" i="4"/>
  <c r="G174" i="4"/>
  <c r="G176" i="4"/>
  <c r="G178" i="4"/>
  <c r="G180" i="4"/>
  <c r="G182" i="4"/>
  <c r="G184" i="4"/>
  <c r="G186" i="4"/>
  <c r="G188" i="4"/>
  <c r="G190" i="4"/>
  <c r="G192" i="4"/>
  <c r="G194" i="4"/>
  <c r="G196" i="4"/>
  <c r="G198" i="4"/>
  <c r="G200" i="4"/>
  <c r="G202" i="4"/>
  <c r="G204" i="4"/>
  <c r="G206" i="4"/>
  <c r="G208" i="4"/>
  <c r="G210" i="4"/>
  <c r="G212" i="4"/>
  <c r="G214" i="4"/>
  <c r="G216" i="4"/>
  <c r="G218" i="4"/>
  <c r="G220" i="4"/>
  <c r="G222" i="4"/>
  <c r="G224" i="4"/>
  <c r="G226" i="4"/>
  <c r="G228" i="4"/>
  <c r="G230" i="4"/>
  <c r="G232" i="4"/>
  <c r="G234" i="4"/>
  <c r="G236" i="4"/>
  <c r="G238" i="4"/>
  <c r="G240" i="4"/>
  <c r="G242" i="4"/>
  <c r="G244" i="4"/>
  <c r="G246" i="4"/>
  <c r="G248" i="4"/>
  <c r="G250" i="4"/>
  <c r="G252" i="4"/>
  <c r="G254" i="4"/>
  <c r="G256" i="4"/>
  <c r="G258" i="4"/>
  <c r="G260" i="4"/>
  <c r="G262" i="4"/>
  <c r="G264" i="4"/>
  <c r="G266" i="4"/>
  <c r="G268" i="4"/>
  <c r="G270" i="4"/>
  <c r="G272" i="4"/>
  <c r="G274" i="4"/>
  <c r="G276" i="4"/>
  <c r="G278" i="4"/>
  <c r="G280" i="4"/>
  <c r="G282" i="4"/>
  <c r="G284" i="4"/>
  <c r="G286" i="4"/>
  <c r="G288" i="4"/>
  <c r="G290" i="4"/>
  <c r="G292" i="4"/>
  <c r="G294" i="4"/>
  <c r="G296" i="4"/>
  <c r="G298" i="4"/>
  <c r="G300" i="4"/>
  <c r="G308" i="4"/>
  <c r="G310" i="4"/>
  <c r="G316" i="4"/>
  <c r="G318" i="4"/>
  <c r="G320" i="4"/>
  <c r="G326" i="4"/>
  <c r="G328" i="4"/>
  <c r="G330" i="4"/>
  <c r="G344" i="4"/>
  <c r="G360" i="4"/>
  <c r="G362" i="4"/>
  <c r="G364" i="4"/>
  <c r="G366" i="4"/>
  <c r="G368" i="4"/>
  <c r="G370" i="4"/>
  <c r="G376" i="4"/>
  <c r="G378" i="4"/>
  <c r="G380" i="4"/>
  <c r="G383" i="4"/>
  <c r="G391" i="4"/>
  <c r="G393" i="4"/>
  <c r="G395" i="4"/>
  <c r="G397" i="4"/>
  <c r="G399" i="4"/>
  <c r="G407" i="4"/>
  <c r="G409" i="4"/>
  <c r="AE412" i="4"/>
  <c r="AE347" i="4"/>
  <c r="AE283" i="4"/>
  <c r="AE219" i="4"/>
  <c r="AE155" i="4"/>
  <c r="AE90" i="4"/>
  <c r="AE26" i="4"/>
  <c r="AE378" i="4"/>
  <c r="AE314" i="4"/>
  <c r="AE250" i="4"/>
  <c r="AE186" i="4"/>
  <c r="AE121" i="4"/>
  <c r="AE57" i="4"/>
  <c r="AE410" i="4"/>
  <c r="AE345" i="4"/>
  <c r="AE281" i="4"/>
  <c r="AE217" i="4"/>
  <c r="AE153" i="4"/>
  <c r="AE88" i="4"/>
  <c r="AE24" i="4"/>
  <c r="AE376" i="4"/>
  <c r="AE312" i="4"/>
  <c r="AE248" i="4"/>
  <c r="AE184" i="4"/>
  <c r="AE119" i="4"/>
  <c r="AE55" i="4"/>
  <c r="AE408" i="4"/>
  <c r="AE343" i="4"/>
  <c r="AE279" i="4"/>
  <c r="AE215" i="4"/>
  <c r="AE151" i="4"/>
  <c r="AE86" i="4"/>
  <c r="AE22" i="4"/>
  <c r="AE276" i="4"/>
  <c r="AE123" i="4"/>
  <c r="AE391" i="4"/>
  <c r="AE326" i="4"/>
  <c r="AE262" i="4"/>
  <c r="AE198" i="4"/>
  <c r="AE134" i="4"/>
  <c r="AE69" i="4"/>
  <c r="AE389" i="4"/>
  <c r="AE228" i="4"/>
  <c r="AE67" i="4"/>
  <c r="AE365" i="4"/>
  <c r="AE301" i="4"/>
  <c r="AE237" i="4"/>
  <c r="AE173" i="4"/>
  <c r="AE108" i="4"/>
  <c r="AE44" i="4"/>
  <c r="AE148" i="4"/>
  <c r="AE404" i="4"/>
  <c r="AE339" i="4"/>
  <c r="AE275" i="4"/>
  <c r="AE211" i="4"/>
  <c r="AE147" i="4"/>
  <c r="AE82" i="4"/>
  <c r="AE18" i="4"/>
  <c r="AE370" i="4"/>
  <c r="AE306" i="4"/>
  <c r="AE242" i="4"/>
  <c r="AE178" i="4"/>
  <c r="AE113" i="4"/>
  <c r="AE49" i="4"/>
  <c r="AE402" i="4"/>
  <c r="AE337" i="4"/>
  <c r="AE273" i="4"/>
  <c r="AE209" i="4"/>
  <c r="AE145" i="4"/>
  <c r="AE80" i="4"/>
  <c r="AE16" i="4"/>
  <c r="AE368" i="4"/>
  <c r="AE304" i="4"/>
  <c r="AE240" i="4"/>
  <c r="AE176" i="4"/>
  <c r="AE111" i="4"/>
  <c r="AE47" i="4"/>
  <c r="AE400" i="4"/>
  <c r="AE335" i="4"/>
  <c r="AE271" i="4"/>
  <c r="AE207" i="4"/>
  <c r="AE143" i="4"/>
  <c r="AE78" i="4"/>
  <c r="AE14" i="4"/>
  <c r="AE268" i="4"/>
  <c r="AE91" i="4"/>
  <c r="AE383" i="4"/>
  <c r="AE318" i="4"/>
  <c r="AE254" i="4"/>
  <c r="AE190" i="4"/>
  <c r="AE126" i="4"/>
  <c r="AE61" i="4"/>
  <c r="AE348" i="4"/>
  <c r="AE212" i="4"/>
  <c r="AE43" i="4"/>
  <c r="AE357" i="4"/>
  <c r="AE293" i="4"/>
  <c r="AE229" i="4"/>
  <c r="AE165" i="4"/>
  <c r="AE100" i="4"/>
  <c r="AE36" i="4"/>
  <c r="AE107" i="4"/>
  <c r="AE396" i="4"/>
  <c r="AE331" i="4"/>
  <c r="AE267" i="4"/>
  <c r="AE203" i="4"/>
  <c r="AE139" i="4"/>
  <c r="AE74" i="4"/>
  <c r="AE10" i="4"/>
  <c r="AE362" i="4"/>
  <c r="AE298" i="4"/>
  <c r="AE234" i="4"/>
  <c r="AE170" i="4"/>
  <c r="AE105" i="4"/>
  <c r="AE41" i="4"/>
  <c r="AE394" i="4"/>
  <c r="AE329" i="4"/>
  <c r="AE265" i="4"/>
  <c r="AE201" i="4"/>
  <c r="AE137" i="4"/>
  <c r="AE72" i="4"/>
  <c r="AE8" i="4"/>
  <c r="AE360" i="4"/>
  <c r="AE296" i="4"/>
  <c r="AE232" i="4"/>
  <c r="AE168" i="4"/>
  <c r="AE103" i="4"/>
  <c r="AE39" i="4"/>
  <c r="AE392" i="4"/>
  <c r="AE327" i="4"/>
  <c r="AE263" i="4"/>
  <c r="AE199" i="4"/>
  <c r="AE135" i="4"/>
  <c r="AE70" i="4"/>
  <c r="AE6" i="4"/>
  <c r="AE244" i="4"/>
  <c r="AE75" i="4"/>
  <c r="AE374" i="4"/>
  <c r="AE310" i="4"/>
  <c r="AE246" i="4"/>
  <c r="AE182" i="4"/>
  <c r="AE117" i="4"/>
  <c r="AE53" i="4"/>
  <c r="AE332" i="4"/>
  <c r="AE196" i="4"/>
  <c r="AE27" i="4"/>
  <c r="AE349" i="4"/>
  <c r="AE285" i="4"/>
  <c r="AE221" i="4"/>
  <c r="AE157" i="4"/>
  <c r="AE92" i="4"/>
  <c r="AE28" i="4"/>
  <c r="AE83" i="4"/>
  <c r="AE379" i="4"/>
  <c r="AE315" i="4"/>
  <c r="AE251" i="4"/>
  <c r="AE187" i="4"/>
  <c r="AE122" i="4"/>
  <c r="AE58" i="4"/>
  <c r="AE411" i="4"/>
  <c r="AE346" i="4"/>
  <c r="AE282" i="4"/>
  <c r="AE218" i="4"/>
  <c r="AE154" i="4"/>
  <c r="AE89" i="4"/>
  <c r="AE25" i="4"/>
  <c r="AE377" i="4"/>
  <c r="AE313" i="4"/>
  <c r="AE249" i="4"/>
  <c r="AE185" i="4"/>
  <c r="AE120" i="4"/>
  <c r="AE56" i="4"/>
  <c r="AE409" i="4"/>
  <c r="AE344" i="4"/>
  <c r="AE280" i="4"/>
  <c r="AE216" i="4"/>
  <c r="AE152" i="4"/>
  <c r="AE87" i="4"/>
  <c r="AE23" i="4"/>
  <c r="AE375" i="4"/>
  <c r="AE311" i="4"/>
  <c r="AE247" i="4"/>
  <c r="AE183" i="4"/>
  <c r="AE118" i="4"/>
  <c r="AE54" i="4"/>
  <c r="AE340" i="4"/>
  <c r="AE204" i="4"/>
  <c r="AE35" i="4"/>
  <c r="AE358" i="4"/>
  <c r="AE294" i="4"/>
  <c r="AE230" i="4"/>
  <c r="AE166" i="4"/>
  <c r="AE101" i="4"/>
  <c r="AE37" i="4"/>
  <c r="AE300" i="4"/>
  <c r="AE156" i="4"/>
  <c r="AE398" i="4"/>
  <c r="AE333" i="4"/>
  <c r="AE269" i="4"/>
  <c r="AE205" i="4"/>
  <c r="AE141" i="4"/>
  <c r="AE76" i="4"/>
  <c r="AE12" i="4"/>
  <c r="AE19" i="4"/>
  <c r="AE363" i="4"/>
  <c r="AE299" i="4"/>
  <c r="AE235" i="4"/>
  <c r="AE171" i="4"/>
  <c r="AE106" i="4"/>
  <c r="AE42" i="4"/>
  <c r="AE395" i="4"/>
  <c r="AE330" i="4"/>
  <c r="AE266" i="4"/>
  <c r="AE202" i="4"/>
  <c r="AE138" i="4"/>
  <c r="AE73" i="4"/>
  <c r="AE9" i="4"/>
  <c r="AE361" i="4"/>
  <c r="AE297" i="4"/>
  <c r="AE233" i="4"/>
  <c r="AE169" i="4"/>
  <c r="AE104" i="4"/>
  <c r="AE40" i="4"/>
  <c r="AE393" i="4"/>
  <c r="AE328" i="4"/>
  <c r="AE264" i="4"/>
  <c r="AE200" i="4"/>
  <c r="AE136" i="4"/>
  <c r="AE71" i="4"/>
  <c r="AE7" i="4"/>
  <c r="AE359" i="4"/>
  <c r="AE295" i="4"/>
  <c r="AE231" i="4"/>
  <c r="AE167" i="4"/>
  <c r="AE102" i="4"/>
  <c r="AE38" i="4"/>
  <c r="AE308" i="4"/>
  <c r="AE164" i="4"/>
  <c r="AE407" i="4"/>
  <c r="AE342" i="4"/>
  <c r="AE278" i="4"/>
  <c r="AE214" i="4"/>
  <c r="AE150" i="4"/>
  <c r="AE85" i="4"/>
  <c r="AE21" i="4"/>
  <c r="AE260" i="4"/>
  <c r="AE115" i="4"/>
  <c r="AE381" i="4"/>
  <c r="AE317" i="4"/>
  <c r="AE253" i="4"/>
  <c r="AE189" i="4"/>
  <c r="AE125" i="4"/>
  <c r="AE60" i="4"/>
  <c r="AE236" i="4"/>
  <c r="AE355" i="4"/>
  <c r="AE179" i="4"/>
  <c r="AE380" i="4"/>
  <c r="AE258" i="4"/>
  <c r="AE81" i="4"/>
  <c r="AE321" i="4"/>
  <c r="AE161" i="4"/>
  <c r="AE401" i="4"/>
  <c r="AE224" i="4"/>
  <c r="AE63" i="4"/>
  <c r="AE303" i="4"/>
  <c r="AE127" i="4"/>
  <c r="AE292" i="4"/>
  <c r="AE350" i="4"/>
  <c r="AE174" i="4"/>
  <c r="AE13" i="4"/>
  <c r="AE390" i="4"/>
  <c r="AE213" i="4"/>
  <c r="AE52" i="4"/>
  <c r="AE371" i="4"/>
  <c r="AE163" i="4"/>
  <c r="AE387" i="4"/>
  <c r="AE194" i="4"/>
  <c r="AE364" i="4"/>
  <c r="AE225" i="4"/>
  <c r="AE32" i="4"/>
  <c r="AE256" i="4"/>
  <c r="AE31" i="4"/>
  <c r="AE255" i="4"/>
  <c r="AE62" i="4"/>
  <c r="AE59" i="4"/>
  <c r="AE238" i="4"/>
  <c r="AE45" i="4"/>
  <c r="AE406" i="4"/>
  <c r="AE197" i="4"/>
  <c r="AE405" i="4"/>
  <c r="AE307" i="4"/>
  <c r="AE114" i="4"/>
  <c r="AE338" i="4"/>
  <c r="AE146" i="4"/>
  <c r="AE369" i="4"/>
  <c r="AE177" i="4"/>
  <c r="AE385" i="4"/>
  <c r="AE192" i="4"/>
  <c r="AE356" i="4"/>
  <c r="AE223" i="4"/>
  <c r="AE30" i="4"/>
  <c r="AE399" i="4"/>
  <c r="AE206" i="4"/>
  <c r="AE316" i="4"/>
  <c r="AE341" i="4"/>
  <c r="AE149" i="4"/>
  <c r="AE51" i="4"/>
  <c r="AE259" i="4"/>
  <c r="AE66" i="4"/>
  <c r="AE290" i="4"/>
  <c r="AE97" i="4"/>
  <c r="AE305" i="4"/>
  <c r="AE112" i="4"/>
  <c r="AE336" i="4"/>
  <c r="AE144" i="4"/>
  <c r="AE367" i="4"/>
  <c r="AE175" i="4"/>
  <c r="AE324" i="4"/>
  <c r="AE334" i="4"/>
  <c r="AE142" i="4"/>
  <c r="AE252" i="4"/>
  <c r="AE309" i="4"/>
  <c r="AE116" i="4"/>
  <c r="AE243" i="4"/>
  <c r="AE50" i="4"/>
  <c r="AE274" i="4"/>
  <c r="AE65" i="4"/>
  <c r="AE289" i="4"/>
  <c r="AE96" i="4"/>
  <c r="AE320" i="4"/>
  <c r="AE128" i="4"/>
  <c r="AE351" i="4"/>
  <c r="AE159" i="4"/>
  <c r="AE220" i="4"/>
  <c r="AE302" i="4"/>
  <c r="AE109" i="4"/>
  <c r="AE172" i="4"/>
  <c r="AE277" i="4"/>
  <c r="AE84" i="4"/>
  <c r="AE227" i="4"/>
  <c r="AE226" i="4"/>
  <c r="AE257" i="4"/>
  <c r="AE288" i="4"/>
  <c r="AE319" i="4"/>
  <c r="AE180" i="4"/>
  <c r="AE93" i="4"/>
  <c r="AE261" i="4"/>
  <c r="AE195" i="4"/>
  <c r="AE210" i="4"/>
  <c r="AE241" i="4"/>
  <c r="AE272" i="4"/>
  <c r="AE287" i="4"/>
  <c r="AE140" i="4"/>
  <c r="AE77" i="4"/>
  <c r="AE245" i="4"/>
  <c r="AE98" i="4"/>
  <c r="AE130" i="4"/>
  <c r="AE129" i="4"/>
  <c r="AE160" i="4"/>
  <c r="AE191" i="4"/>
  <c r="AE366" i="4"/>
  <c r="AE284" i="4"/>
  <c r="AE133" i="4"/>
  <c r="AE34" i="4"/>
  <c r="AE33" i="4"/>
  <c r="AE64" i="4"/>
  <c r="AE95" i="4"/>
  <c r="AE110" i="4"/>
  <c r="AE286" i="4"/>
  <c r="AE132" i="4"/>
  <c r="AE68" i="4"/>
  <c r="AE388" i="4"/>
  <c r="AE403" i="4"/>
  <c r="AE17" i="4"/>
  <c r="AE48" i="4"/>
  <c r="AE79" i="4"/>
  <c r="AE94" i="4"/>
  <c r="AE270" i="4"/>
  <c r="AE99" i="4"/>
  <c r="AE20" i="4"/>
  <c r="AE323" i="4"/>
  <c r="AE354" i="4"/>
  <c r="AE386" i="4"/>
  <c r="AE372" i="4"/>
  <c r="AE15" i="4"/>
  <c r="AE46" i="4"/>
  <c r="AE222" i="4"/>
  <c r="AE373" i="4"/>
  <c r="AE188" i="4"/>
  <c r="AE291" i="4"/>
  <c r="AE322" i="4"/>
  <c r="AE353" i="4"/>
  <c r="AE352" i="4"/>
  <c r="AE384" i="4"/>
  <c r="AE397" i="4"/>
  <c r="AE158" i="4"/>
  <c r="AE325" i="4"/>
  <c r="AE29" i="4"/>
  <c r="AE181" i="4"/>
  <c r="AE131" i="4"/>
  <c r="AE162" i="4"/>
  <c r="AE193" i="4"/>
  <c r="AE208" i="4"/>
  <c r="AE239" i="4"/>
  <c r="AE11" i="4"/>
  <c r="S385" i="4"/>
  <c r="S392" i="4"/>
  <c r="S399" i="4"/>
  <c r="S406" i="4"/>
  <c r="S341" i="4"/>
  <c r="S354" i="4"/>
  <c r="S322" i="4"/>
  <c r="S329" i="4"/>
  <c r="S334" i="4"/>
  <c r="S331" i="4"/>
  <c r="S404" i="4"/>
  <c r="S267" i="4"/>
  <c r="S282" i="4"/>
  <c r="S327" i="4"/>
  <c r="S333" i="4"/>
  <c r="S236" i="4"/>
  <c r="S243" i="4"/>
  <c r="S211" i="4"/>
  <c r="S217" i="4"/>
  <c r="S216" i="4"/>
  <c r="S189" i="4"/>
  <c r="S207" i="4"/>
  <c r="S214" i="4"/>
  <c r="S255" i="4"/>
  <c r="S194" i="4"/>
  <c r="S130" i="4"/>
  <c r="S215" i="4"/>
  <c r="S261" i="4"/>
  <c r="S160" i="4"/>
  <c r="S247" i="4"/>
  <c r="S167" i="4"/>
  <c r="S153" i="4"/>
  <c r="S174" i="4"/>
  <c r="S86" i="4"/>
  <c r="S101" i="4"/>
  <c r="S123" i="4"/>
  <c r="S52" i="4"/>
  <c r="S131" i="4"/>
  <c r="S226" i="4"/>
  <c r="S98" i="4"/>
  <c r="S34" i="4"/>
  <c r="S114" i="4"/>
  <c r="S49" i="4"/>
  <c r="S62" i="4"/>
  <c r="S69" i="4"/>
  <c r="S80" i="4"/>
  <c r="S53" i="4"/>
  <c r="S139" i="4"/>
  <c r="S71" i="4"/>
  <c r="S85" i="4"/>
  <c r="S104" i="4"/>
  <c r="S409" i="4"/>
  <c r="S408" i="4"/>
  <c r="S407" i="4"/>
  <c r="S398" i="4"/>
  <c r="S403" i="4"/>
  <c r="S388" i="4"/>
  <c r="S290" i="4"/>
  <c r="S394" i="4"/>
  <c r="S405" i="4"/>
  <c r="S269" i="4"/>
  <c r="S396" i="4"/>
  <c r="S266" i="4"/>
  <c r="S271" i="4"/>
  <c r="S272" i="4"/>
  <c r="S262" i="4"/>
  <c r="S227" i="4"/>
  <c r="S225" i="4"/>
  <c r="S208" i="4"/>
  <c r="S304" i="4"/>
  <c r="S180" i="4"/>
  <c r="S179" i="4"/>
  <c r="S221" i="4"/>
  <c r="S146" i="4"/>
  <c r="S218" i="4"/>
  <c r="S222" i="4"/>
  <c r="S144" i="4"/>
  <c r="S212" i="4"/>
  <c r="S135" i="4"/>
  <c r="S103" i="4"/>
  <c r="S102" i="4"/>
  <c r="S109" i="4"/>
  <c r="S108" i="4"/>
  <c r="S36" i="4"/>
  <c r="S107" i="4"/>
  <c r="S145" i="4"/>
  <c r="S58" i="4"/>
  <c r="S149" i="4"/>
  <c r="S57" i="4"/>
  <c r="S45" i="4"/>
  <c r="S56" i="4"/>
  <c r="S29" i="4"/>
  <c r="S10" i="4"/>
  <c r="S30" i="4"/>
  <c r="S8" i="4"/>
  <c r="S7" i="4"/>
  <c r="S376" i="4"/>
  <c r="S375" i="4"/>
  <c r="S374" i="4"/>
  <c r="S373" i="4"/>
  <c r="S378" i="4"/>
  <c r="S338" i="4"/>
  <c r="S363" i="4"/>
  <c r="S326" i="4"/>
  <c r="S311" i="4"/>
  <c r="S332" i="4"/>
  <c r="S336" i="4"/>
  <c r="S371" i="4"/>
  <c r="S238" i="4"/>
  <c r="S244" i="4"/>
  <c r="S235" i="4"/>
  <c r="S292" i="4"/>
  <c r="S316" i="4"/>
  <c r="S242" i="4"/>
  <c r="S237" i="4"/>
  <c r="S273" i="4"/>
  <c r="S280" i="4"/>
  <c r="S186" i="4"/>
  <c r="S113" i="4"/>
  <c r="S185" i="4"/>
  <c r="S192" i="4"/>
  <c r="S119" i="4"/>
  <c r="S183" i="4"/>
  <c r="S163" i="4"/>
  <c r="S157" i="4"/>
  <c r="S164" i="4"/>
  <c r="S198" i="4"/>
  <c r="S84" i="4"/>
  <c r="S190" i="4"/>
  <c r="S83" i="4"/>
  <c r="S106" i="4"/>
  <c r="S26" i="4"/>
  <c r="S97" i="4"/>
  <c r="S25" i="4"/>
  <c r="S13" i="4"/>
  <c r="S12" i="4"/>
  <c r="S129" i="4"/>
  <c r="S173" i="4"/>
  <c r="S54" i="4"/>
  <c r="S61" i="4"/>
  <c r="S360" i="4"/>
  <c r="S359" i="4"/>
  <c r="S358" i="4"/>
  <c r="S357" i="4"/>
  <c r="S362" i="4"/>
  <c r="S314" i="4"/>
  <c r="S313" i="4"/>
  <c r="S310" i="4"/>
  <c r="S293" i="4"/>
  <c r="S312" i="4"/>
  <c r="S309" i="4"/>
  <c r="S347" i="4"/>
  <c r="S299" i="4"/>
  <c r="S317" i="4"/>
  <c r="S325" i="4"/>
  <c r="S253" i="4"/>
  <c r="S240" i="4"/>
  <c r="S213" i="4"/>
  <c r="S210" i="4"/>
  <c r="S203" i="4"/>
  <c r="S241" i="4"/>
  <c r="S170" i="4"/>
  <c r="S276" i="4"/>
  <c r="S348" i="4"/>
  <c r="S176" i="4"/>
  <c r="S323" i="4"/>
  <c r="S159" i="4"/>
  <c r="S133" i="4"/>
  <c r="S122" i="4"/>
  <c r="S137" i="4"/>
  <c r="S161" i="4"/>
  <c r="S68" i="4"/>
  <c r="S148" i="4"/>
  <c r="S182" i="4"/>
  <c r="S82" i="4"/>
  <c r="S256" i="4"/>
  <c r="S81" i="4"/>
  <c r="S156" i="4"/>
  <c r="S72" i="4"/>
  <c r="S6" i="4"/>
  <c r="S43" i="4"/>
  <c r="S67" i="4"/>
  <c r="S27" i="4"/>
  <c r="S48" i="4"/>
  <c r="S367" i="4"/>
  <c r="S390" i="4"/>
  <c r="S346" i="4"/>
  <c r="S397" i="4"/>
  <c r="S294" i="4"/>
  <c r="S315" i="4"/>
  <c r="S410" i="4"/>
  <c r="S291" i="4"/>
  <c r="S251" i="4"/>
  <c r="S233" i="4"/>
  <c r="S230" i="4"/>
  <c r="S303" i="4"/>
  <c r="S239" i="4"/>
  <c r="S121" i="4"/>
  <c r="S268" i="4"/>
  <c r="S335" i="4"/>
  <c r="S127" i="4"/>
  <c r="S112" i="4"/>
  <c r="S206" i="4"/>
  <c r="S44" i="4"/>
  <c r="S258" i="4"/>
  <c r="S50" i="4"/>
  <c r="S73" i="4"/>
  <c r="S32" i="4"/>
  <c r="S46" i="4"/>
  <c r="S77" i="4"/>
  <c r="S14" i="4"/>
  <c r="S343" i="4"/>
  <c r="S365" i="4"/>
  <c r="S305" i="4"/>
  <c r="S275" i="4"/>
  <c r="S260" i="4"/>
  <c r="S307" i="4"/>
  <c r="S181" i="4"/>
  <c r="S204" i="4"/>
  <c r="S265" i="4"/>
  <c r="S229" i="4"/>
  <c r="S94" i="4"/>
  <c r="S158" i="4"/>
  <c r="S155" i="4"/>
  <c r="S41" i="4"/>
  <c r="S88" i="4"/>
  <c r="S47" i="4"/>
  <c r="S351" i="4"/>
  <c r="S412" i="4"/>
  <c r="S337" i="4"/>
  <c r="S377" i="4"/>
  <c r="S353" i="4"/>
  <c r="S197" i="4"/>
  <c r="S234" i="4"/>
  <c r="S205" i="4"/>
  <c r="S245" i="4"/>
  <c r="S110" i="4"/>
  <c r="S28" i="4"/>
  <c r="S42" i="4"/>
  <c r="S75" i="4"/>
  <c r="S64" i="4"/>
  <c r="S368" i="4"/>
  <c r="S391" i="4"/>
  <c r="S349" i="4"/>
  <c r="S356" i="4"/>
  <c r="S297" i="4"/>
  <c r="S301" i="4"/>
  <c r="S380" i="4"/>
  <c r="S320" i="4"/>
  <c r="S252" i="4"/>
  <c r="S249" i="4"/>
  <c r="S257" i="4"/>
  <c r="S281" i="4"/>
  <c r="S195" i="4"/>
  <c r="S202" i="4"/>
  <c r="S228" i="4"/>
  <c r="S184" i="4"/>
  <c r="S199" i="4"/>
  <c r="S115" i="4"/>
  <c r="S300" i="4"/>
  <c r="S141" i="4"/>
  <c r="S165" i="4"/>
  <c r="S142" i="4"/>
  <c r="S169" i="4"/>
  <c r="S33" i="4"/>
  <c r="S59" i="4"/>
  <c r="S70" i="4"/>
  <c r="S9" i="4"/>
  <c r="S31" i="4"/>
  <c r="S352" i="4"/>
  <c r="S383" i="4"/>
  <c r="S411" i="4"/>
  <c r="S330" i="4"/>
  <c r="S389" i="4"/>
  <c r="S285" i="4"/>
  <c r="S372" i="4"/>
  <c r="S288" i="4"/>
  <c r="S324" i="4"/>
  <c r="S219" i="4"/>
  <c r="S232" i="4"/>
  <c r="S270" i="4"/>
  <c r="S187" i="4"/>
  <c r="S178" i="4"/>
  <c r="S201" i="4"/>
  <c r="S168" i="4"/>
  <c r="S191" i="4"/>
  <c r="S111" i="4"/>
  <c r="S147" i="4"/>
  <c r="S100" i="4"/>
  <c r="S120" i="4"/>
  <c r="S125" i="4"/>
  <c r="S166" i="4"/>
  <c r="S17" i="4"/>
  <c r="S39" i="4"/>
  <c r="S40" i="4"/>
  <c r="S126" i="4"/>
  <c r="S15" i="4"/>
  <c r="S366" i="4"/>
  <c r="S306" i="4"/>
  <c r="S277" i="4"/>
  <c r="S254" i="4"/>
  <c r="S379" i="4"/>
  <c r="S220" i="4"/>
  <c r="S162" i="4"/>
  <c r="S152" i="4"/>
  <c r="S95" i="4"/>
  <c r="S92" i="4"/>
  <c r="S90" i="4"/>
  <c r="S96" i="4"/>
  <c r="S23" i="4"/>
  <c r="S21" i="4"/>
  <c r="S344" i="4"/>
  <c r="S395" i="4"/>
  <c r="S355" i="4"/>
  <c r="S319" i="4"/>
  <c r="S308" i="4"/>
  <c r="S224" i="4"/>
  <c r="S386" i="4"/>
  <c r="S193" i="4"/>
  <c r="S175" i="4"/>
  <c r="S134" i="4"/>
  <c r="S117" i="4"/>
  <c r="S132" i="4"/>
  <c r="S22" i="4"/>
  <c r="S37" i="4"/>
  <c r="S393" i="4"/>
  <c r="S361" i="4"/>
  <c r="S328" i="4"/>
  <c r="S364" i="4"/>
  <c r="S340" i="4"/>
  <c r="S231" i="4"/>
  <c r="S200" i="4"/>
  <c r="S150" i="4"/>
  <c r="S20" i="4"/>
  <c r="S18" i="4"/>
  <c r="S11" i="4"/>
  <c r="S51" i="4"/>
  <c r="S400" i="4"/>
  <c r="S350" i="4"/>
  <c r="S387" i="4"/>
  <c r="S298" i="4"/>
  <c r="S318" i="4"/>
  <c r="S369" i="4"/>
  <c r="S295" i="4"/>
  <c r="S246" i="4"/>
  <c r="S279" i="4"/>
  <c r="S264" i="4"/>
  <c r="S278" i="4"/>
  <c r="S196" i="4"/>
  <c r="S296" i="4"/>
  <c r="S154" i="4"/>
  <c r="S177" i="4"/>
  <c r="S136" i="4"/>
  <c r="S151" i="4"/>
  <c r="S87" i="4"/>
  <c r="S116" i="4"/>
  <c r="S76" i="4"/>
  <c r="S99" i="4"/>
  <c r="S74" i="4"/>
  <c r="S105" i="4"/>
  <c r="S79" i="4"/>
  <c r="S38" i="4"/>
  <c r="S55" i="4"/>
  <c r="S24" i="4"/>
  <c r="S384" i="4"/>
  <c r="S342" i="4"/>
  <c r="S370" i="4"/>
  <c r="S402" i="4"/>
  <c r="S302" i="4"/>
  <c r="S339" i="4"/>
  <c r="S274" i="4"/>
  <c r="S345" i="4"/>
  <c r="S259" i="4"/>
  <c r="S250" i="4"/>
  <c r="S263" i="4"/>
  <c r="S188" i="4"/>
  <c r="S248" i="4"/>
  <c r="S138" i="4"/>
  <c r="S286" i="4"/>
  <c r="S128" i="4"/>
  <c r="S143" i="4"/>
  <c r="S140" i="4"/>
  <c r="S93" i="4"/>
  <c r="S60" i="4"/>
  <c r="S91" i="4"/>
  <c r="S66" i="4"/>
  <c r="S89" i="4"/>
  <c r="S35" i="4"/>
  <c r="S63" i="4"/>
  <c r="S223" i="4"/>
  <c r="S16" i="4"/>
  <c r="S401" i="4"/>
  <c r="S381" i="4"/>
  <c r="S321" i="4"/>
  <c r="S283" i="4"/>
  <c r="S289" i="4"/>
  <c r="S209" i="4"/>
  <c r="S284" i="4"/>
  <c r="S287" i="4"/>
  <c r="S118" i="4"/>
  <c r="S171" i="4"/>
  <c r="S172" i="4"/>
  <c r="S65" i="4"/>
  <c r="S19" i="4"/>
  <c r="S78" i="4"/>
  <c r="BC412" i="4"/>
  <c r="BC411" i="4"/>
  <c r="BC410" i="4"/>
  <c r="BC409" i="4"/>
  <c r="BC408" i="4"/>
  <c r="BC407" i="4"/>
  <c r="BC406" i="4"/>
  <c r="BC405" i="4"/>
  <c r="BC404" i="4"/>
  <c r="BC403" i="4"/>
  <c r="BC402" i="4"/>
  <c r="BC401" i="4"/>
  <c r="BC400" i="4"/>
  <c r="BC399" i="4"/>
  <c r="BC398" i="4"/>
  <c r="BC397" i="4"/>
  <c r="BC396" i="4"/>
  <c r="BC395" i="4"/>
  <c r="BC394" i="4"/>
  <c r="BC393" i="4"/>
  <c r="BC392" i="4"/>
  <c r="BC391" i="4"/>
  <c r="BC390" i="4"/>
  <c r="BC389" i="4"/>
  <c r="BC388" i="4"/>
  <c r="BC387" i="4"/>
  <c r="BC386" i="4"/>
  <c r="BC385" i="4"/>
  <c r="BC384" i="4"/>
  <c r="BC383" i="4"/>
  <c r="BC381" i="4"/>
  <c r="BC380" i="4"/>
  <c r="BC379" i="4"/>
  <c r="BC378" i="4"/>
  <c r="BC377" i="4"/>
  <c r="BC376" i="4"/>
  <c r="BC375" i="4"/>
  <c r="BC374" i="4"/>
  <c r="BC373" i="4"/>
  <c r="BC372" i="4"/>
  <c r="BC371" i="4"/>
  <c r="BC370" i="4"/>
  <c r="BC369" i="4"/>
  <c r="BC368" i="4"/>
  <c r="BC367" i="4"/>
  <c r="BC366" i="4"/>
  <c r="BC365" i="4"/>
  <c r="BC364" i="4"/>
  <c r="BC363" i="4"/>
  <c r="BC362" i="4"/>
  <c r="BC361" i="4"/>
  <c r="BC360" i="4"/>
  <c r="BC359" i="4"/>
  <c r="BC358" i="4"/>
  <c r="BC357" i="4"/>
  <c r="BC356" i="4"/>
  <c r="BC355" i="4"/>
  <c r="BC354" i="4"/>
  <c r="BC353" i="4"/>
  <c r="BC352" i="4"/>
  <c r="BC351" i="4"/>
  <c r="BC350" i="4"/>
  <c r="BC349" i="4"/>
  <c r="BC348" i="4"/>
  <c r="BC347" i="4"/>
  <c r="BC346" i="4"/>
  <c r="BC345" i="4"/>
  <c r="BC344" i="4"/>
  <c r="BC343" i="4"/>
  <c r="BC342" i="4"/>
  <c r="BC341" i="4"/>
  <c r="BC340" i="4"/>
  <c r="BC339" i="4"/>
  <c r="BC338" i="4"/>
  <c r="BC337" i="4"/>
  <c r="BC336" i="4"/>
  <c r="BC335" i="4"/>
  <c r="BC334" i="4"/>
  <c r="BC333" i="4"/>
  <c r="BC332" i="4"/>
  <c r="BC331" i="4"/>
  <c r="BC330" i="4"/>
  <c r="BC329" i="4"/>
  <c r="BC328" i="4"/>
  <c r="BC327" i="4"/>
  <c r="BC326" i="4"/>
  <c r="BC325" i="4"/>
  <c r="BC324" i="4"/>
  <c r="BC323" i="4"/>
  <c r="BC322" i="4"/>
  <c r="BC321" i="4"/>
  <c r="BC320" i="4"/>
  <c r="BC319" i="4"/>
  <c r="BC318" i="4"/>
  <c r="BC317" i="4"/>
  <c r="BC316" i="4"/>
  <c r="BC315" i="4"/>
  <c r="BC314" i="4"/>
  <c r="BC313" i="4"/>
  <c r="BC312" i="4"/>
  <c r="BC311" i="4"/>
  <c r="BC310" i="4"/>
  <c r="BC309" i="4"/>
  <c r="BC308" i="4"/>
  <c r="BC307" i="4"/>
  <c r="BC306" i="4"/>
  <c r="BC305" i="4"/>
  <c r="BC304" i="4"/>
  <c r="BC303" i="4"/>
  <c r="BC302" i="4"/>
  <c r="BC301" i="4"/>
  <c r="BC300" i="4"/>
  <c r="BC299" i="4"/>
  <c r="BC298" i="4"/>
  <c r="BC297" i="4"/>
  <c r="BC296" i="4"/>
  <c r="BC295" i="4"/>
  <c r="BC294" i="4"/>
  <c r="BC293" i="4"/>
  <c r="BC292" i="4"/>
  <c r="BC291" i="4"/>
  <c r="BC290" i="4"/>
  <c r="BC289" i="4"/>
  <c r="BC288" i="4"/>
  <c r="BC287" i="4"/>
  <c r="BC286" i="4"/>
  <c r="BC285" i="4"/>
  <c r="BC284" i="4"/>
  <c r="BC283" i="4"/>
  <c r="BC282" i="4"/>
  <c r="BC281" i="4"/>
  <c r="BC280" i="4"/>
  <c r="BC279" i="4"/>
  <c r="BC278" i="4"/>
  <c r="BC277" i="4"/>
  <c r="BC276" i="4"/>
  <c r="BC275" i="4"/>
  <c r="BC274" i="4"/>
  <c r="BC273" i="4"/>
  <c r="BC272" i="4"/>
  <c r="BC271" i="4"/>
  <c r="BC270" i="4"/>
  <c r="BC269" i="4"/>
  <c r="BC268" i="4"/>
  <c r="BC267" i="4"/>
  <c r="BC266" i="4"/>
  <c r="BC265" i="4"/>
  <c r="BC264" i="4"/>
  <c r="BC263" i="4"/>
  <c r="BC262" i="4"/>
  <c r="BC261" i="4"/>
  <c r="BC260" i="4"/>
  <c r="BC259" i="4"/>
  <c r="BC258" i="4"/>
  <c r="BC257" i="4"/>
  <c r="BC256" i="4"/>
  <c r="BC255" i="4"/>
  <c r="BC254" i="4"/>
  <c r="BC253" i="4"/>
  <c r="BC252" i="4"/>
  <c r="BC251" i="4"/>
  <c r="BC250" i="4"/>
  <c r="BC249" i="4"/>
  <c r="BC248" i="4"/>
  <c r="BC247" i="4"/>
  <c r="BC246" i="4"/>
  <c r="BC245" i="4"/>
  <c r="BC244" i="4"/>
  <c r="BC243" i="4"/>
  <c r="BC242" i="4"/>
  <c r="BC241" i="4"/>
  <c r="BC240" i="4"/>
  <c r="BC239" i="4"/>
  <c r="BC238" i="4"/>
  <c r="BC237" i="4"/>
  <c r="BC236" i="4"/>
  <c r="BC235" i="4"/>
  <c r="BC234" i="4"/>
  <c r="BC233" i="4"/>
  <c r="BC232" i="4"/>
  <c r="BC231" i="4"/>
  <c r="BC230" i="4"/>
  <c r="BC229" i="4"/>
  <c r="BC228" i="4"/>
  <c r="BC227" i="4"/>
  <c r="BC226" i="4"/>
  <c r="BC225" i="4"/>
  <c r="BC224" i="4"/>
  <c r="BC223" i="4"/>
  <c r="BC222" i="4"/>
  <c r="BC221" i="4"/>
  <c r="BC220" i="4"/>
  <c r="BC219" i="4"/>
  <c r="BC218" i="4"/>
  <c r="BC217" i="4"/>
  <c r="BC216" i="4"/>
  <c r="BC215" i="4"/>
  <c r="BC214" i="4"/>
  <c r="BC213" i="4"/>
  <c r="BC212" i="4"/>
  <c r="BC211" i="4"/>
  <c r="BC210" i="4"/>
  <c r="BC209" i="4"/>
  <c r="BC208" i="4"/>
  <c r="BC207" i="4"/>
  <c r="BC206" i="4"/>
  <c r="BC205" i="4"/>
  <c r="BC204" i="4"/>
  <c r="BC203" i="4"/>
  <c r="BC202" i="4"/>
  <c r="BC201" i="4"/>
  <c r="BC200" i="4"/>
  <c r="BC199" i="4"/>
  <c r="BC198" i="4"/>
  <c r="BC197" i="4"/>
  <c r="BC196" i="4"/>
  <c r="BC195" i="4"/>
  <c r="BC194" i="4"/>
  <c r="BC193" i="4"/>
  <c r="BC192" i="4"/>
  <c r="BC191" i="4"/>
  <c r="BC190" i="4"/>
  <c r="BC189" i="4"/>
  <c r="BC188" i="4"/>
  <c r="BC187" i="4"/>
  <c r="BC186" i="4"/>
  <c r="BC185" i="4"/>
  <c r="BC184" i="4"/>
  <c r="BC183" i="4"/>
  <c r="BC182" i="4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69" i="4"/>
  <c r="BC168" i="4"/>
  <c r="BC167" i="4"/>
  <c r="BC166" i="4"/>
  <c r="BC165" i="4"/>
  <c r="BC164" i="4"/>
  <c r="BC163" i="4"/>
  <c r="BC162" i="4"/>
  <c r="BC161" i="4"/>
  <c r="BC160" i="4"/>
  <c r="BC159" i="4"/>
  <c r="BC158" i="4"/>
  <c r="BC157" i="4"/>
  <c r="BC156" i="4"/>
  <c r="BC155" i="4"/>
  <c r="BC154" i="4"/>
  <c r="BC153" i="4"/>
  <c r="BC152" i="4"/>
  <c r="BC151" i="4"/>
  <c r="BC150" i="4"/>
  <c r="BC149" i="4"/>
  <c r="BC148" i="4"/>
  <c r="BC147" i="4"/>
  <c r="BC146" i="4"/>
  <c r="BC145" i="4"/>
  <c r="BC144" i="4"/>
  <c r="BC143" i="4"/>
  <c r="BC142" i="4"/>
  <c r="BC138" i="4"/>
  <c r="BC137" i="4"/>
  <c r="BC136" i="4"/>
  <c r="BC135" i="4"/>
  <c r="BC134" i="4"/>
  <c r="BC133" i="4"/>
  <c r="BC132" i="4"/>
  <c r="BC131" i="4"/>
  <c r="BC130" i="4"/>
  <c r="BC129" i="4"/>
  <c r="BC128" i="4"/>
  <c r="BC127" i="4"/>
  <c r="BC126" i="4"/>
  <c r="BC125" i="4"/>
  <c r="BC123" i="4"/>
  <c r="BC122" i="4"/>
  <c r="BC121" i="4"/>
  <c r="BC120" i="4"/>
  <c r="BC119" i="4"/>
  <c r="BC118" i="4"/>
  <c r="BC117" i="4"/>
  <c r="BC116" i="4"/>
  <c r="BC115" i="4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4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2" i="4"/>
  <c r="BC21" i="4"/>
  <c r="BC20" i="4"/>
  <c r="BC19" i="4"/>
  <c r="BC18" i="4"/>
  <c r="BC17" i="4"/>
  <c r="BC16" i="4"/>
  <c r="BC15" i="4"/>
  <c r="BC14" i="4"/>
  <c r="BC13" i="4"/>
  <c r="BC12" i="4"/>
  <c r="BC11" i="4"/>
  <c r="BC10" i="4"/>
  <c r="BC9" i="4"/>
  <c r="BC8" i="4"/>
  <c r="BC7" i="4"/>
  <c r="BC6" i="4"/>
  <c r="BC141" i="4"/>
  <c r="BC139" i="4"/>
  <c r="BC140" i="4"/>
  <c r="BO412" i="4"/>
  <c r="BO411" i="4"/>
  <c r="BO410" i="4"/>
  <c r="BO409" i="4"/>
  <c r="BO408" i="4"/>
  <c r="BO407" i="4"/>
  <c r="BO406" i="4"/>
  <c r="BO405" i="4"/>
  <c r="BO404" i="4"/>
  <c r="BO403" i="4"/>
  <c r="BO402" i="4"/>
  <c r="BO401" i="4"/>
  <c r="BO400" i="4"/>
  <c r="BO399" i="4"/>
  <c r="BO398" i="4"/>
  <c r="BO397" i="4"/>
  <c r="BO396" i="4"/>
  <c r="BO395" i="4"/>
  <c r="BO394" i="4"/>
  <c r="BO393" i="4"/>
  <c r="BO392" i="4"/>
  <c r="BO391" i="4"/>
  <c r="BO390" i="4"/>
  <c r="BO389" i="4"/>
  <c r="BO388" i="4"/>
  <c r="BO387" i="4"/>
  <c r="BO386" i="4"/>
  <c r="BO385" i="4"/>
  <c r="BO384" i="4"/>
  <c r="BO383" i="4"/>
  <c r="BO381" i="4"/>
  <c r="BO380" i="4"/>
  <c r="BO379" i="4"/>
  <c r="BO378" i="4"/>
  <c r="BO377" i="4"/>
  <c r="BO376" i="4"/>
  <c r="BO375" i="4"/>
  <c r="BO374" i="4"/>
  <c r="BO356" i="4"/>
  <c r="BO373" i="4"/>
  <c r="BO357" i="4"/>
  <c r="BO369" i="4"/>
  <c r="BO358" i="4"/>
  <c r="BO370" i="4"/>
  <c r="BO368" i="4"/>
  <c r="BO366" i="4"/>
  <c r="BO364" i="4"/>
  <c r="BO359" i="4"/>
  <c r="BO360" i="4"/>
  <c r="BO371" i="4"/>
  <c r="BO361" i="4"/>
  <c r="BO353" i="4"/>
  <c r="BO352" i="4"/>
  <c r="BO350" i="4"/>
  <c r="BO349" i="4"/>
  <c r="BO348" i="4"/>
  <c r="BO347" i="4"/>
  <c r="BO346" i="4"/>
  <c r="BO345" i="4"/>
  <c r="BO344" i="4"/>
  <c r="BO343" i="4"/>
  <c r="BO342" i="4"/>
  <c r="BO341" i="4"/>
  <c r="BO340" i="4"/>
  <c r="BO339" i="4"/>
  <c r="BO338" i="4"/>
  <c r="BO337" i="4"/>
  <c r="BO336" i="4"/>
  <c r="BO335" i="4"/>
  <c r="BO334" i="4"/>
  <c r="BO333" i="4"/>
  <c r="BO332" i="4"/>
  <c r="BO331" i="4"/>
  <c r="BO330" i="4"/>
  <c r="BO329" i="4"/>
  <c r="BO328" i="4"/>
  <c r="BO327" i="4"/>
  <c r="BO326" i="4"/>
  <c r="BO325" i="4"/>
  <c r="BO324" i="4"/>
  <c r="BO323" i="4"/>
  <c r="BO322" i="4"/>
  <c r="BO321" i="4"/>
  <c r="BO320" i="4"/>
  <c r="BO319" i="4"/>
  <c r="BO318" i="4"/>
  <c r="BO317" i="4"/>
  <c r="BO316" i="4"/>
  <c r="BO315" i="4"/>
  <c r="BO314" i="4"/>
  <c r="BO313" i="4"/>
  <c r="BO312" i="4"/>
  <c r="BO311" i="4"/>
  <c r="BO310" i="4"/>
  <c r="BO309" i="4"/>
  <c r="BO308" i="4"/>
  <c r="BO307" i="4"/>
  <c r="BO306" i="4"/>
  <c r="BO305" i="4"/>
  <c r="BO304" i="4"/>
  <c r="BO303" i="4"/>
  <c r="BO302" i="4"/>
  <c r="BO301" i="4"/>
  <c r="BO300" i="4"/>
  <c r="BO299" i="4"/>
  <c r="BO298" i="4"/>
  <c r="BO297" i="4"/>
  <c r="BO296" i="4"/>
  <c r="BO295" i="4"/>
  <c r="BO294" i="4"/>
  <c r="BO293" i="4"/>
  <c r="BO292" i="4"/>
  <c r="BO291" i="4"/>
  <c r="BO290" i="4"/>
  <c r="BO289" i="4"/>
  <c r="BO288" i="4"/>
  <c r="BO287" i="4"/>
  <c r="BO286" i="4"/>
  <c r="BO285" i="4"/>
  <c r="BO284" i="4"/>
  <c r="BO283" i="4"/>
  <c r="BO282" i="4"/>
  <c r="BO281" i="4"/>
  <c r="BO280" i="4"/>
  <c r="BO279" i="4"/>
  <c r="BO278" i="4"/>
  <c r="BO277" i="4"/>
  <c r="BO276" i="4"/>
  <c r="BO275" i="4"/>
  <c r="BO274" i="4"/>
  <c r="BO273" i="4"/>
  <c r="BO272" i="4"/>
  <c r="BO271" i="4"/>
  <c r="BO270" i="4"/>
  <c r="BO269" i="4"/>
  <c r="BO268" i="4"/>
  <c r="BO267" i="4"/>
  <c r="BO266" i="4"/>
  <c r="BO265" i="4"/>
  <c r="BO264" i="4"/>
  <c r="BO263" i="4"/>
  <c r="BO262" i="4"/>
  <c r="BO362" i="4"/>
  <c r="BO354" i="4"/>
  <c r="BO355" i="4"/>
  <c r="BO351" i="4"/>
  <c r="BO257" i="4"/>
  <c r="BO255" i="4"/>
  <c r="BO254" i="4"/>
  <c r="BO253" i="4"/>
  <c r="BO252" i="4"/>
  <c r="BO251" i="4"/>
  <c r="BO250" i="4"/>
  <c r="BO249" i="4"/>
  <c r="BO248" i="4"/>
  <c r="BO247" i="4"/>
  <c r="BO246" i="4"/>
  <c r="BO245" i="4"/>
  <c r="BO244" i="4"/>
  <c r="BO243" i="4"/>
  <c r="BO242" i="4"/>
  <c r="BO241" i="4"/>
  <c r="BO240" i="4"/>
  <c r="BO239" i="4"/>
  <c r="BO238" i="4"/>
  <c r="BO237" i="4"/>
  <c r="BO236" i="4"/>
  <c r="BO235" i="4"/>
  <c r="BO234" i="4"/>
  <c r="BO233" i="4"/>
  <c r="BO232" i="4"/>
  <c r="BO231" i="4"/>
  <c r="BO230" i="4"/>
  <c r="BO229" i="4"/>
  <c r="BO228" i="4"/>
  <c r="BO227" i="4"/>
  <c r="BO226" i="4"/>
  <c r="BO225" i="4"/>
  <c r="BO224" i="4"/>
  <c r="BO223" i="4"/>
  <c r="BO222" i="4"/>
  <c r="BO221" i="4"/>
  <c r="BO220" i="4"/>
  <c r="BO219" i="4"/>
  <c r="BO218" i="4"/>
  <c r="BO217" i="4"/>
  <c r="BO216" i="4"/>
  <c r="BO215" i="4"/>
  <c r="BO214" i="4"/>
  <c r="BO213" i="4"/>
  <c r="BO212" i="4"/>
  <c r="BO211" i="4"/>
  <c r="BO210" i="4"/>
  <c r="BO209" i="4"/>
  <c r="BO208" i="4"/>
  <c r="BO207" i="4"/>
  <c r="BO206" i="4"/>
  <c r="BO205" i="4"/>
  <c r="BO204" i="4"/>
  <c r="BO203" i="4"/>
  <c r="BO202" i="4"/>
  <c r="BO201" i="4"/>
  <c r="BO200" i="4"/>
  <c r="BO199" i="4"/>
  <c r="BO198" i="4"/>
  <c r="BO197" i="4"/>
  <c r="BO196" i="4"/>
  <c r="BO195" i="4"/>
  <c r="BO194" i="4"/>
  <c r="BO193" i="4"/>
  <c r="BO192" i="4"/>
  <c r="BO191" i="4"/>
  <c r="BO190" i="4"/>
  <c r="BO189" i="4"/>
  <c r="BO188" i="4"/>
  <c r="BO187" i="4"/>
  <c r="BO186" i="4"/>
  <c r="BO185" i="4"/>
  <c r="BO184" i="4"/>
  <c r="BO183" i="4"/>
  <c r="BO182" i="4"/>
  <c r="BO181" i="4"/>
  <c r="BO180" i="4"/>
  <c r="BO179" i="4"/>
  <c r="BO178" i="4"/>
  <c r="BO177" i="4"/>
  <c r="BO176" i="4"/>
  <c r="BO175" i="4"/>
  <c r="BO174" i="4"/>
  <c r="BO173" i="4"/>
  <c r="BO172" i="4"/>
  <c r="BO171" i="4"/>
  <c r="BO170" i="4"/>
  <c r="BO169" i="4"/>
  <c r="BO168" i="4"/>
  <c r="BO167" i="4"/>
  <c r="BO166" i="4"/>
  <c r="BO165" i="4"/>
  <c r="BO164" i="4"/>
  <c r="BO163" i="4"/>
  <c r="BO162" i="4"/>
  <c r="BO161" i="4"/>
  <c r="BO160" i="4"/>
  <c r="BO159" i="4"/>
  <c r="BO158" i="4"/>
  <c r="BO157" i="4"/>
  <c r="BO156" i="4"/>
  <c r="BO155" i="4"/>
  <c r="BO154" i="4"/>
  <c r="BO153" i="4"/>
  <c r="BO152" i="4"/>
  <c r="BO151" i="4"/>
  <c r="BO150" i="4"/>
  <c r="BO149" i="4"/>
  <c r="BO148" i="4"/>
  <c r="BO147" i="4"/>
  <c r="BO146" i="4"/>
  <c r="BO145" i="4"/>
  <c r="BO144" i="4"/>
  <c r="BO143" i="4"/>
  <c r="BO142" i="4"/>
  <c r="BO141" i="4"/>
  <c r="BO140" i="4"/>
  <c r="BO139" i="4"/>
  <c r="BO363" i="4"/>
  <c r="BO256" i="4"/>
  <c r="BO260" i="4"/>
  <c r="BO258" i="4"/>
  <c r="BO367" i="4"/>
  <c r="BO261" i="4"/>
  <c r="BO372" i="4"/>
  <c r="BO365" i="4"/>
  <c r="BO138" i="4"/>
  <c r="BO137" i="4"/>
  <c r="BO136" i="4"/>
  <c r="BO135" i="4"/>
  <c r="BO134" i="4"/>
  <c r="BO133" i="4"/>
  <c r="BO132" i="4"/>
  <c r="BO131" i="4"/>
  <c r="BO130" i="4"/>
  <c r="BO129" i="4"/>
  <c r="BO128" i="4"/>
  <c r="BO127" i="4"/>
  <c r="BO126" i="4"/>
  <c r="BO125" i="4"/>
  <c r="BO123" i="4"/>
  <c r="BO122" i="4"/>
  <c r="BO121" i="4"/>
  <c r="BO120" i="4"/>
  <c r="BO119" i="4"/>
  <c r="BO118" i="4"/>
  <c r="BO117" i="4"/>
  <c r="BO116" i="4"/>
  <c r="BO115" i="4"/>
  <c r="BO114" i="4"/>
  <c r="BO113" i="4"/>
  <c r="BO112" i="4"/>
  <c r="BO111" i="4"/>
  <c r="BO110" i="4"/>
  <c r="BO109" i="4"/>
  <c r="BO108" i="4"/>
  <c r="BO107" i="4"/>
  <c r="BO106" i="4"/>
  <c r="BO105" i="4"/>
  <c r="BO104" i="4"/>
  <c r="BO103" i="4"/>
  <c r="BO102" i="4"/>
  <c r="BO101" i="4"/>
  <c r="BO100" i="4"/>
  <c r="BO99" i="4"/>
  <c r="BO98" i="4"/>
  <c r="BO97" i="4"/>
  <c r="BO96" i="4"/>
  <c r="BO95" i="4"/>
  <c r="BO94" i="4"/>
  <c r="BO93" i="4"/>
  <c r="BO92" i="4"/>
  <c r="BO91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O70" i="4"/>
  <c r="BO69" i="4"/>
  <c r="BO68" i="4"/>
  <c r="BO67" i="4"/>
  <c r="BO66" i="4"/>
  <c r="BO65" i="4"/>
  <c r="BO64" i="4"/>
  <c r="BO63" i="4"/>
  <c r="BO62" i="4"/>
  <c r="BO61" i="4"/>
  <c r="BO60" i="4"/>
  <c r="BO59" i="4"/>
  <c r="BO58" i="4"/>
  <c r="BO57" i="4"/>
  <c r="BO56" i="4"/>
  <c r="BO55" i="4"/>
  <c r="BO54" i="4"/>
  <c r="BO53" i="4"/>
  <c r="BO52" i="4"/>
  <c r="BO51" i="4"/>
  <c r="BO50" i="4"/>
  <c r="BO49" i="4"/>
  <c r="BO48" i="4"/>
  <c r="BO47" i="4"/>
  <c r="BO46" i="4"/>
  <c r="BO45" i="4"/>
  <c r="BO44" i="4"/>
  <c r="BO43" i="4"/>
  <c r="BO42" i="4"/>
  <c r="BO41" i="4"/>
  <c r="BO40" i="4"/>
  <c r="BO39" i="4"/>
  <c r="BO38" i="4"/>
  <c r="BO37" i="4"/>
  <c r="BO36" i="4"/>
  <c r="BO35" i="4"/>
  <c r="BO34" i="4"/>
  <c r="BO33" i="4"/>
  <c r="BO32" i="4"/>
  <c r="BO31" i="4"/>
  <c r="BO30" i="4"/>
  <c r="BO29" i="4"/>
  <c r="BO28" i="4"/>
  <c r="BO27" i="4"/>
  <c r="BO26" i="4"/>
  <c r="BO25" i="4"/>
  <c r="BO24" i="4"/>
  <c r="BO23" i="4"/>
  <c r="BO22" i="4"/>
  <c r="BO21" i="4"/>
  <c r="BO20" i="4"/>
  <c r="BO19" i="4"/>
  <c r="BO18" i="4"/>
  <c r="BO17" i="4"/>
  <c r="BO16" i="4"/>
  <c r="BO15" i="4"/>
  <c r="BO14" i="4"/>
  <c r="BO13" i="4"/>
  <c r="BO12" i="4"/>
  <c r="BO11" i="4"/>
  <c r="BO10" i="4"/>
  <c r="BO9" i="4"/>
  <c r="BO8" i="4"/>
  <c r="BO7" i="4"/>
  <c r="BO6" i="4"/>
  <c r="BO259" i="4"/>
  <c r="AR411" i="4"/>
  <c r="AR409" i="4"/>
  <c r="AR407" i="4"/>
  <c r="AR405" i="4"/>
  <c r="AR403" i="4"/>
  <c r="AR401" i="4"/>
  <c r="AR399" i="4"/>
  <c r="AR397" i="4"/>
  <c r="AR395" i="4"/>
  <c r="AR393" i="4"/>
  <c r="AR391" i="4"/>
  <c r="AR389" i="4"/>
  <c r="AR387" i="4"/>
  <c r="AR412" i="4"/>
  <c r="AR410" i="4"/>
  <c r="AR408" i="4"/>
  <c r="AR406" i="4"/>
  <c r="AR404" i="4"/>
  <c r="AR402" i="4"/>
  <c r="AR400" i="4"/>
  <c r="AR398" i="4"/>
  <c r="AR396" i="4"/>
  <c r="AR394" i="4"/>
  <c r="AR392" i="4"/>
  <c r="AR390" i="4"/>
  <c r="AR388" i="4"/>
  <c r="AR386" i="4"/>
  <c r="AR378" i="4"/>
  <c r="AR375" i="4"/>
  <c r="AR372" i="4"/>
  <c r="AR370" i="4"/>
  <c r="AR368" i="4"/>
  <c r="AR366" i="4"/>
  <c r="AR364" i="4"/>
  <c r="AR362" i="4"/>
  <c r="AR360" i="4"/>
  <c r="AR358" i="4"/>
  <c r="AR356" i="4"/>
  <c r="AR354" i="4"/>
  <c r="AR352" i="4"/>
  <c r="AR350" i="4"/>
  <c r="AR348" i="4"/>
  <c r="AR346" i="4"/>
  <c r="AR344" i="4"/>
  <c r="AR342" i="4"/>
  <c r="AR340" i="4"/>
  <c r="AR338" i="4"/>
  <c r="AR336" i="4"/>
  <c r="AR334" i="4"/>
  <c r="AR332" i="4"/>
  <c r="AR330" i="4"/>
  <c r="AR328" i="4"/>
  <c r="AR326" i="4"/>
  <c r="AR324" i="4"/>
  <c r="AR322" i="4"/>
  <c r="AR320" i="4"/>
  <c r="AR318" i="4"/>
  <c r="AR316" i="4"/>
  <c r="AR314" i="4"/>
  <c r="AR312" i="4"/>
  <c r="AR310" i="4"/>
  <c r="AR308" i="4"/>
  <c r="AR306" i="4"/>
  <c r="AR304" i="4"/>
  <c r="AR302" i="4"/>
  <c r="AR300" i="4"/>
  <c r="AR298" i="4"/>
  <c r="AR296" i="4"/>
  <c r="AR294" i="4"/>
  <c r="AR292" i="4"/>
  <c r="AR290" i="4"/>
  <c r="AR288" i="4"/>
  <c r="AR286" i="4"/>
  <c r="AR284" i="4"/>
  <c r="AR282" i="4"/>
  <c r="AR280" i="4"/>
  <c r="AR278" i="4"/>
  <c r="AR276" i="4"/>
  <c r="AR274" i="4"/>
  <c r="AR272" i="4"/>
  <c r="AR270" i="4"/>
  <c r="AR268" i="4"/>
  <c r="AR266" i="4"/>
  <c r="AR264" i="4"/>
  <c r="AR262" i="4"/>
  <c r="AR260" i="4"/>
  <c r="AR258" i="4"/>
  <c r="AR256" i="4"/>
  <c r="AR254" i="4"/>
  <c r="AR252" i="4"/>
  <c r="AR250" i="4"/>
  <c r="AR248" i="4"/>
  <c r="AR246" i="4"/>
  <c r="AR244" i="4"/>
  <c r="AR242" i="4"/>
  <c r="AR240" i="4"/>
  <c r="AR238" i="4"/>
  <c r="AR236" i="4"/>
  <c r="AR234" i="4"/>
  <c r="AR232" i="4"/>
  <c r="AR230" i="4"/>
  <c r="AR228" i="4"/>
  <c r="AR226" i="4"/>
  <c r="AR224" i="4"/>
  <c r="AR222" i="4"/>
  <c r="AR220" i="4"/>
  <c r="AR218" i="4"/>
  <c r="AR216" i="4"/>
  <c r="AR214" i="4"/>
  <c r="AR374" i="4"/>
  <c r="AR383" i="4"/>
  <c r="AR377" i="4"/>
  <c r="AR369" i="4"/>
  <c r="AR353" i="4"/>
  <c r="AR337" i="4"/>
  <c r="AR321" i="4"/>
  <c r="AR305" i="4"/>
  <c r="AR289" i="4"/>
  <c r="AR208" i="4"/>
  <c r="AR205" i="4"/>
  <c r="AR192" i="4"/>
  <c r="AR189" i="4"/>
  <c r="AR187" i="4"/>
  <c r="AR185" i="4"/>
  <c r="AR183" i="4"/>
  <c r="AR181" i="4"/>
  <c r="AR179" i="4"/>
  <c r="AR177" i="4"/>
  <c r="AR175" i="4"/>
  <c r="AR173" i="4"/>
  <c r="AR171" i="4"/>
  <c r="AR169" i="4"/>
  <c r="AR167" i="4"/>
  <c r="AR165" i="4"/>
  <c r="AR163" i="4"/>
  <c r="AR161" i="4"/>
  <c r="AR159" i="4"/>
  <c r="AR157" i="4"/>
  <c r="AR155" i="4"/>
  <c r="AR153" i="4"/>
  <c r="AR151" i="4"/>
  <c r="AR149" i="4"/>
  <c r="AR147" i="4"/>
  <c r="AR145" i="4"/>
  <c r="AR143" i="4"/>
  <c r="AR141" i="4"/>
  <c r="AR139" i="4"/>
  <c r="AR137" i="4"/>
  <c r="AR135" i="4"/>
  <c r="AR133" i="4"/>
  <c r="AR131" i="4"/>
  <c r="AR129" i="4"/>
  <c r="AR127" i="4"/>
  <c r="AR125" i="4"/>
  <c r="AR122" i="4"/>
  <c r="AR120" i="4"/>
  <c r="AR118" i="4"/>
  <c r="AR116" i="4"/>
  <c r="AR114" i="4"/>
  <c r="AR112" i="4"/>
  <c r="AR110" i="4"/>
  <c r="AR108" i="4"/>
  <c r="AR106" i="4"/>
  <c r="AR104" i="4"/>
  <c r="AR102" i="4"/>
  <c r="AR100" i="4"/>
  <c r="AR98" i="4"/>
  <c r="AR96" i="4"/>
  <c r="AR94" i="4"/>
  <c r="AR92" i="4"/>
  <c r="AR90" i="4"/>
  <c r="AR88" i="4"/>
  <c r="AR86" i="4"/>
  <c r="AR84" i="4"/>
  <c r="AR82" i="4"/>
  <c r="AR80" i="4"/>
  <c r="AR78" i="4"/>
  <c r="AR76" i="4"/>
  <c r="AR74" i="4"/>
  <c r="AR72" i="4"/>
  <c r="AR70" i="4"/>
  <c r="AR68" i="4"/>
  <c r="AR66" i="4"/>
  <c r="AR64" i="4"/>
  <c r="AR62" i="4"/>
  <c r="AR60" i="4"/>
  <c r="AR58" i="4"/>
  <c r="AR56" i="4"/>
  <c r="AR54" i="4"/>
  <c r="AR52" i="4"/>
  <c r="AR50" i="4"/>
  <c r="AR48" i="4"/>
  <c r="AR46" i="4"/>
  <c r="AR44" i="4"/>
  <c r="AR42" i="4"/>
  <c r="AR40" i="4"/>
  <c r="AR38" i="4"/>
  <c r="AR384" i="4"/>
  <c r="AR371" i="4"/>
  <c r="AR355" i="4"/>
  <c r="AR339" i="4"/>
  <c r="AR323" i="4"/>
  <c r="AR307" i="4"/>
  <c r="AR291" i="4"/>
  <c r="AR279" i="4"/>
  <c r="AR271" i="4"/>
  <c r="AR263" i="4"/>
  <c r="AR255" i="4"/>
  <c r="AR247" i="4"/>
  <c r="AR239" i="4"/>
  <c r="AR231" i="4"/>
  <c r="AR223" i="4"/>
  <c r="AR215" i="4"/>
  <c r="AR211" i="4"/>
  <c r="AR198" i="4"/>
  <c r="AR195" i="4"/>
  <c r="AR385" i="4"/>
  <c r="AR357" i="4"/>
  <c r="AR341" i="4"/>
  <c r="AR325" i="4"/>
  <c r="AR309" i="4"/>
  <c r="AR293" i="4"/>
  <c r="AR204" i="4"/>
  <c r="AR201" i="4"/>
  <c r="AR373" i="4"/>
  <c r="AR359" i="4"/>
  <c r="AR343" i="4"/>
  <c r="AR327" i="4"/>
  <c r="AR311" i="4"/>
  <c r="AR295" i="4"/>
  <c r="AR277" i="4"/>
  <c r="AR269" i="4"/>
  <c r="AR261" i="4"/>
  <c r="AR253" i="4"/>
  <c r="AR245" i="4"/>
  <c r="AR237" i="4"/>
  <c r="AR229" i="4"/>
  <c r="AR221" i="4"/>
  <c r="AR210" i="4"/>
  <c r="AR207" i="4"/>
  <c r="AR194" i="4"/>
  <c r="AR191" i="4"/>
  <c r="AR380" i="4"/>
  <c r="AR379" i="4"/>
  <c r="AR361" i="4"/>
  <c r="AR345" i="4"/>
  <c r="AR329" i="4"/>
  <c r="AR313" i="4"/>
  <c r="AR297" i="4"/>
  <c r="AR213" i="4"/>
  <c r="AR200" i="4"/>
  <c r="AR197" i="4"/>
  <c r="AR363" i="4"/>
  <c r="AR347" i="4"/>
  <c r="AR331" i="4"/>
  <c r="AR315" i="4"/>
  <c r="AR299" i="4"/>
  <c r="AR283" i="4"/>
  <c r="AR275" i="4"/>
  <c r="AR267" i="4"/>
  <c r="AR259" i="4"/>
  <c r="AR251" i="4"/>
  <c r="AR243" i="4"/>
  <c r="AR235" i="4"/>
  <c r="AR227" i="4"/>
  <c r="AR219" i="4"/>
  <c r="AR206" i="4"/>
  <c r="AR203" i="4"/>
  <c r="AR190" i="4"/>
  <c r="AR381" i="4"/>
  <c r="AR365" i="4"/>
  <c r="AR349" i="4"/>
  <c r="AR333" i="4"/>
  <c r="AR317" i="4"/>
  <c r="AR301" i="4"/>
  <c r="AR285" i="4"/>
  <c r="AR212" i="4"/>
  <c r="AR209" i="4"/>
  <c r="AR196" i="4"/>
  <c r="AR193" i="4"/>
  <c r="AR376" i="4"/>
  <c r="AR367" i="4"/>
  <c r="AR225" i="4"/>
  <c r="AR199" i="4"/>
  <c r="AR186" i="4"/>
  <c r="AR178" i="4"/>
  <c r="AR170" i="4"/>
  <c r="AR162" i="4"/>
  <c r="AR154" i="4"/>
  <c r="AR146" i="4"/>
  <c r="AR126" i="4"/>
  <c r="AR121" i="4"/>
  <c r="AR117" i="4"/>
  <c r="AR113" i="4"/>
  <c r="AR109" i="4"/>
  <c r="AR101" i="4"/>
  <c r="AR93" i="4"/>
  <c r="AR85" i="4"/>
  <c r="AR77" i="4"/>
  <c r="AR69" i="4"/>
  <c r="AR61" i="4"/>
  <c r="AR53" i="4"/>
  <c r="AR45" i="4"/>
  <c r="AR39" i="4"/>
  <c r="AR36" i="4"/>
  <c r="AR34" i="4"/>
  <c r="AR32" i="4"/>
  <c r="AR30" i="4"/>
  <c r="AR28" i="4"/>
  <c r="AR26" i="4"/>
  <c r="AR24" i="4"/>
  <c r="AR22" i="4"/>
  <c r="AR20" i="4"/>
  <c r="AR18" i="4"/>
  <c r="AR16" i="4"/>
  <c r="AR14" i="4"/>
  <c r="AR12" i="4"/>
  <c r="AR10" i="4"/>
  <c r="AR8" i="4"/>
  <c r="AR6" i="4"/>
  <c r="AR281" i="4"/>
  <c r="AR217" i="4"/>
  <c r="AR138" i="4"/>
  <c r="AR273" i="4"/>
  <c r="AR188" i="4"/>
  <c r="AR180" i="4"/>
  <c r="AR172" i="4"/>
  <c r="AR164" i="4"/>
  <c r="AR156" i="4"/>
  <c r="AR148" i="4"/>
  <c r="AR140" i="4"/>
  <c r="AR136" i="4"/>
  <c r="AR107" i="4"/>
  <c r="AR99" i="4"/>
  <c r="AR91" i="4"/>
  <c r="AR83" i="4"/>
  <c r="AR75" i="4"/>
  <c r="AR67" i="4"/>
  <c r="AR59" i="4"/>
  <c r="AR51" i="4"/>
  <c r="AR43" i="4"/>
  <c r="AR287" i="4"/>
  <c r="AR265" i="4"/>
  <c r="AR134" i="4"/>
  <c r="AR303" i="4"/>
  <c r="AR257" i="4"/>
  <c r="AR202" i="4"/>
  <c r="AR182" i="4"/>
  <c r="AR174" i="4"/>
  <c r="AR166" i="4"/>
  <c r="AR158" i="4"/>
  <c r="AR150" i="4"/>
  <c r="AR142" i="4"/>
  <c r="AR132" i="4"/>
  <c r="AR123" i="4"/>
  <c r="AR119" i="4"/>
  <c r="AR115" i="4"/>
  <c r="AR105" i="4"/>
  <c r="AR97" i="4"/>
  <c r="AR89" i="4"/>
  <c r="AR81" i="4"/>
  <c r="AR73" i="4"/>
  <c r="AR65" i="4"/>
  <c r="AR57" i="4"/>
  <c r="AR49" i="4"/>
  <c r="AR41" i="4"/>
  <c r="AR35" i="4"/>
  <c r="AR33" i="4"/>
  <c r="AR31" i="4"/>
  <c r="AR29" i="4"/>
  <c r="AR27" i="4"/>
  <c r="AR25" i="4"/>
  <c r="AR23" i="4"/>
  <c r="AR21" i="4"/>
  <c r="AR19" i="4"/>
  <c r="AR17" i="4"/>
  <c r="AR15" i="4"/>
  <c r="AR13" i="4"/>
  <c r="AR11" i="4"/>
  <c r="AR9" i="4"/>
  <c r="AR7" i="4"/>
  <c r="AR319" i="4"/>
  <c r="AR249" i="4"/>
  <c r="AR130" i="4"/>
  <c r="AR37" i="4"/>
  <c r="AR335" i="4"/>
  <c r="AR241" i="4"/>
  <c r="AR184" i="4"/>
  <c r="AR176" i="4"/>
  <c r="AR168" i="4"/>
  <c r="AR160" i="4"/>
  <c r="AR152" i="4"/>
  <c r="AR144" i="4"/>
  <c r="AR128" i="4"/>
  <c r="AR103" i="4"/>
  <c r="AR95" i="4"/>
  <c r="AR87" i="4"/>
  <c r="AR79" i="4"/>
  <c r="AR71" i="4"/>
  <c r="AR63" i="4"/>
  <c r="AR55" i="4"/>
  <c r="AR47" i="4"/>
  <c r="AR111" i="4"/>
  <c r="AR233" i="4"/>
  <c r="AR351" i="4"/>
  <c r="CD3" i="4"/>
  <c r="CC5" i="4"/>
  <c r="CO3" i="4"/>
  <c r="CE4" i="4"/>
  <c r="CN5" i="4"/>
  <c r="CZ3" i="4"/>
  <c r="CZ5" i="4" s="1"/>
  <c r="AS4" i="4"/>
  <c r="AS124" i="4" s="1"/>
  <c r="AS5" i="4"/>
  <c r="BE3" i="4"/>
  <c r="AT3" i="4"/>
  <c r="BP3" i="4"/>
  <c r="BP5" i="4" s="1"/>
  <c r="BP124" i="4" s="1"/>
  <c r="BD5" i="4"/>
  <c r="BD124" i="4" s="1"/>
  <c r="I3" i="4"/>
  <c r="U3" i="4" s="1"/>
  <c r="H5" i="4"/>
  <c r="A2370" i="2" l="1"/>
  <c r="A2292" i="2"/>
  <c r="A2367" i="2" s="1"/>
  <c r="A2442" i="2" s="1"/>
  <c r="A2517" i="2" s="1"/>
  <c r="A2592" i="2" s="1"/>
  <c r="C2571" i="2"/>
  <c r="B2385" i="2"/>
  <c r="B2324" i="2"/>
  <c r="B2410" i="2"/>
  <c r="B2301" i="2"/>
  <c r="B2303" i="2"/>
  <c r="B2361" i="2"/>
  <c r="B2340" i="2"/>
  <c r="B2359" i="2"/>
  <c r="B2349" i="2"/>
  <c r="B2336" i="2"/>
  <c r="B2379" i="2"/>
  <c r="B2393" i="2"/>
  <c r="B2339" i="2"/>
  <c r="B2307" i="2"/>
  <c r="B2352" i="2"/>
  <c r="B2320" i="2"/>
  <c r="B2314" i="2"/>
  <c r="B2333" i="2"/>
  <c r="B2317" i="2"/>
  <c r="B2308" i="2"/>
  <c r="B2337" i="2"/>
  <c r="B2441" i="2"/>
  <c r="B2355" i="2"/>
  <c r="B2323" i="2"/>
  <c r="B2351" i="2"/>
  <c r="B2327" i="2"/>
  <c r="B2377" i="2"/>
  <c r="B2357" i="2"/>
  <c r="B2313" i="2"/>
  <c r="B2513" i="2"/>
  <c r="B2331" i="2"/>
  <c r="B2299" i="2"/>
  <c r="B2344" i="2"/>
  <c r="B2312" i="2"/>
  <c r="B2358" i="2"/>
  <c r="B2306" i="2"/>
  <c r="B2369" i="2"/>
  <c r="B2365" i="2"/>
  <c r="C2330" i="2"/>
  <c r="B2348" i="2"/>
  <c r="B2353" i="2"/>
  <c r="B2476" i="2"/>
  <c r="B2394" i="2"/>
  <c r="B2514" i="2"/>
  <c r="C2354" i="2"/>
  <c r="B2316" i="2"/>
  <c r="B2300" i="2"/>
  <c r="B2329" i="2"/>
  <c r="B2305" i="2"/>
  <c r="B2298" i="2"/>
  <c r="B2409" i="2"/>
  <c r="C2362" i="2"/>
  <c r="B2341" i="2"/>
  <c r="B2332" i="2"/>
  <c r="B2343" i="2"/>
  <c r="B2386" i="2"/>
  <c r="B2506" i="2"/>
  <c r="B2325" i="2"/>
  <c r="B2309" i="2"/>
  <c r="B2425" i="2"/>
  <c r="B2345" i="2"/>
  <c r="B2417" i="2"/>
  <c r="B2422" i="2"/>
  <c r="B2315" i="2"/>
  <c r="B2360" i="2"/>
  <c r="B2328" i="2"/>
  <c r="B2296" i="2"/>
  <c r="B2322" i="2"/>
  <c r="C2413" i="2"/>
  <c r="B2293" i="2"/>
  <c r="B2292" i="2"/>
  <c r="B2321" i="2"/>
  <c r="B2297" i="2"/>
  <c r="H124" i="4"/>
  <c r="DQ4" i="4"/>
  <c r="DQ124" i="4" s="1"/>
  <c r="DP408" i="4"/>
  <c r="DP397" i="4"/>
  <c r="DP392" i="4"/>
  <c r="DP380" i="4"/>
  <c r="DP375" i="4"/>
  <c r="DP364" i="4"/>
  <c r="DP359" i="4"/>
  <c r="DP348" i="4"/>
  <c r="DP407" i="4"/>
  <c r="DP402" i="4"/>
  <c r="DP391" i="4"/>
  <c r="DP386" i="4"/>
  <c r="DP374" i="4"/>
  <c r="DP369" i="4"/>
  <c r="DP358" i="4"/>
  <c r="DP353" i="4"/>
  <c r="DP343" i="4"/>
  <c r="DP340" i="4"/>
  <c r="DP335" i="4"/>
  <c r="DP332" i="4"/>
  <c r="DP327" i="4"/>
  <c r="DP324" i="4"/>
  <c r="DP319" i="4"/>
  <c r="DP316" i="4"/>
  <c r="DP311" i="4"/>
  <c r="DP308" i="4"/>
  <c r="DP303" i="4"/>
  <c r="DP300" i="4"/>
  <c r="DP295" i="4"/>
  <c r="DP292" i="4"/>
  <c r="DP287" i="4"/>
  <c r="DP284" i="4"/>
  <c r="DP279" i="4"/>
  <c r="DP276" i="4"/>
  <c r="DP271" i="4"/>
  <c r="DP268" i="4"/>
  <c r="DP263" i="4"/>
  <c r="DP405" i="4"/>
  <c r="DP400" i="4"/>
  <c r="DP389" i="4"/>
  <c r="DP384" i="4"/>
  <c r="DP372" i="4"/>
  <c r="DP367" i="4"/>
  <c r="DP356" i="4"/>
  <c r="DP351" i="4"/>
  <c r="DP406" i="4"/>
  <c r="DP387" i="4"/>
  <c r="DP381" i="4"/>
  <c r="DP377" i="4"/>
  <c r="DP363" i="4"/>
  <c r="DP334" i="4"/>
  <c r="DP322" i="4"/>
  <c r="DP312" i="4"/>
  <c r="DP302" i="4"/>
  <c r="DP290" i="4"/>
  <c r="DP280" i="4"/>
  <c r="DP270" i="4"/>
  <c r="DP234" i="4"/>
  <c r="DP226" i="4"/>
  <c r="DP218" i="4"/>
  <c r="DP210" i="4"/>
  <c r="DP202" i="4"/>
  <c r="DP194" i="4"/>
  <c r="DP186" i="4"/>
  <c r="DP178" i="4"/>
  <c r="DP170" i="4"/>
  <c r="DP162" i="4"/>
  <c r="DP154" i="4"/>
  <c r="DP149" i="4"/>
  <c r="DP143" i="4"/>
  <c r="DP141" i="4"/>
  <c r="DP139" i="4"/>
  <c r="DP137" i="4"/>
  <c r="DP135" i="4"/>
  <c r="DP133" i="4"/>
  <c r="DP131" i="4"/>
  <c r="DP129" i="4"/>
  <c r="DP127" i="4"/>
  <c r="DP125" i="4"/>
  <c r="DP122" i="4"/>
  <c r="DP120" i="4"/>
  <c r="DP118" i="4"/>
  <c r="DP116" i="4"/>
  <c r="DP114" i="4"/>
  <c r="DP112" i="4"/>
  <c r="DP110" i="4"/>
  <c r="DP108" i="4"/>
  <c r="DP106" i="4"/>
  <c r="DP104" i="4"/>
  <c r="DP102" i="4"/>
  <c r="DP100" i="4"/>
  <c r="DP98" i="4"/>
  <c r="DP96" i="4"/>
  <c r="DP94" i="4"/>
  <c r="DP92" i="4"/>
  <c r="DP90" i="4"/>
  <c r="DP88" i="4"/>
  <c r="DP86" i="4"/>
  <c r="DP84" i="4"/>
  <c r="DP82" i="4"/>
  <c r="DP80" i="4"/>
  <c r="DP78" i="4"/>
  <c r="DP76" i="4"/>
  <c r="DP74" i="4"/>
  <c r="DP72" i="4"/>
  <c r="DP70" i="4"/>
  <c r="DP68" i="4"/>
  <c r="DP66" i="4"/>
  <c r="DP64" i="4"/>
  <c r="DP62" i="4"/>
  <c r="DP60" i="4"/>
  <c r="DP58" i="4"/>
  <c r="DP56" i="4"/>
  <c r="DP54" i="4"/>
  <c r="DP52" i="4"/>
  <c r="DP50" i="4"/>
  <c r="DP48" i="4"/>
  <c r="DP46" i="4"/>
  <c r="DP44" i="4"/>
  <c r="DP42" i="4"/>
  <c r="DP40" i="4"/>
  <c r="DP38" i="4"/>
  <c r="DP36" i="4"/>
  <c r="DP34" i="4"/>
  <c r="DP32" i="4"/>
  <c r="DP30" i="4"/>
  <c r="DP28" i="4"/>
  <c r="DP26" i="4"/>
  <c r="DP24" i="4"/>
  <c r="DP22" i="4"/>
  <c r="DP20" i="4"/>
  <c r="DP18" i="4"/>
  <c r="DP16" i="4"/>
  <c r="DP14" i="4"/>
  <c r="DP12" i="4"/>
  <c r="DP10" i="4"/>
  <c r="DP8" i="4"/>
  <c r="DP6" i="4"/>
  <c r="DP412" i="4"/>
  <c r="DP383" i="4"/>
  <c r="DP378" i="4"/>
  <c r="DP368" i="4"/>
  <c r="DP344" i="4"/>
  <c r="DP333" i="4"/>
  <c r="DP323" i="4"/>
  <c r="DP313" i="4"/>
  <c r="DP301" i="4"/>
  <c r="DP291" i="4"/>
  <c r="DP281" i="4"/>
  <c r="DP269" i="4"/>
  <c r="DP233" i="4"/>
  <c r="DP225" i="4"/>
  <c r="DP217" i="4"/>
  <c r="DP209" i="4"/>
  <c r="DP201" i="4"/>
  <c r="DP193" i="4"/>
  <c r="DP185" i="4"/>
  <c r="DP177" i="4"/>
  <c r="DP169" i="4"/>
  <c r="DP161" i="4"/>
  <c r="DP153" i="4"/>
  <c r="DP152" i="4"/>
  <c r="DP145" i="4"/>
  <c r="DP393" i="4"/>
  <c r="DP388" i="4"/>
  <c r="DP373" i="4"/>
  <c r="DP354" i="4"/>
  <c r="DP349" i="4"/>
  <c r="DP345" i="4"/>
  <c r="DP336" i="4"/>
  <c r="DP326" i="4"/>
  <c r="DP314" i="4"/>
  <c r="DP304" i="4"/>
  <c r="DP294" i="4"/>
  <c r="DP282" i="4"/>
  <c r="DP272" i="4"/>
  <c r="DP262" i="4"/>
  <c r="DP260" i="4"/>
  <c r="DP258" i="4"/>
  <c r="DP256" i="4"/>
  <c r="DP254" i="4"/>
  <c r="DP252" i="4"/>
  <c r="DP250" i="4"/>
  <c r="DP248" i="4"/>
  <c r="DP246" i="4"/>
  <c r="DP244" i="4"/>
  <c r="DP242" i="4"/>
  <c r="DP240" i="4"/>
  <c r="DP232" i="4"/>
  <c r="DP224" i="4"/>
  <c r="DP216" i="4"/>
  <c r="DP208" i="4"/>
  <c r="DP200" i="4"/>
  <c r="DP192" i="4"/>
  <c r="DP184" i="4"/>
  <c r="DP176" i="4"/>
  <c r="DP168" i="4"/>
  <c r="DP160" i="4"/>
  <c r="DP148" i="4"/>
  <c r="DP403" i="4"/>
  <c r="DP398" i="4"/>
  <c r="DP394" i="4"/>
  <c r="DP379" i="4"/>
  <c r="DP350" i="4"/>
  <c r="DP346" i="4"/>
  <c r="DP337" i="4"/>
  <c r="DP325" i="4"/>
  <c r="DP315" i="4"/>
  <c r="DP305" i="4"/>
  <c r="DP293" i="4"/>
  <c r="DP283" i="4"/>
  <c r="DP273" i="4"/>
  <c r="DP261" i="4"/>
  <c r="DP259" i="4"/>
  <c r="DP257" i="4"/>
  <c r="DP255" i="4"/>
  <c r="DP253" i="4"/>
  <c r="DP251" i="4"/>
  <c r="DP249" i="4"/>
  <c r="DP247" i="4"/>
  <c r="DP245" i="4"/>
  <c r="DP243" i="4"/>
  <c r="DP241" i="4"/>
  <c r="DP239" i="4"/>
  <c r="DP231" i="4"/>
  <c r="DP223" i="4"/>
  <c r="DP215" i="4"/>
  <c r="DP207" i="4"/>
  <c r="DP199" i="4"/>
  <c r="DP191" i="4"/>
  <c r="DP183" i="4"/>
  <c r="DP175" i="4"/>
  <c r="DP167" i="4"/>
  <c r="DP159" i="4"/>
  <c r="DP151" i="4"/>
  <c r="DP409" i="4"/>
  <c r="DP404" i="4"/>
  <c r="DP390" i="4"/>
  <c r="DP370" i="4"/>
  <c r="DP365" i="4"/>
  <c r="DP361" i="4"/>
  <c r="DP347" i="4"/>
  <c r="DP339" i="4"/>
  <c r="DP329" i="4"/>
  <c r="DP317" i="4"/>
  <c r="DP307" i="4"/>
  <c r="DP297" i="4"/>
  <c r="DP285" i="4"/>
  <c r="DP275" i="4"/>
  <c r="DP265" i="4"/>
  <c r="DP237" i="4"/>
  <c r="DP229" i="4"/>
  <c r="DP221" i="4"/>
  <c r="DP213" i="4"/>
  <c r="DP205" i="4"/>
  <c r="DP197" i="4"/>
  <c r="DP189" i="4"/>
  <c r="DP181" i="4"/>
  <c r="DP173" i="4"/>
  <c r="DP165" i="4"/>
  <c r="DP157" i="4"/>
  <c r="DP150" i="4"/>
  <c r="DP147" i="4"/>
  <c r="DP410" i="4"/>
  <c r="DP396" i="4"/>
  <c r="DP366" i="4"/>
  <c r="DP362" i="4"/>
  <c r="DP352" i="4"/>
  <c r="DP342" i="4"/>
  <c r="DP330" i="4"/>
  <c r="DP320" i="4"/>
  <c r="DP310" i="4"/>
  <c r="DP298" i="4"/>
  <c r="DP288" i="4"/>
  <c r="DP278" i="4"/>
  <c r="DP266" i="4"/>
  <c r="DP236" i="4"/>
  <c r="DP228" i="4"/>
  <c r="DP220" i="4"/>
  <c r="DP212" i="4"/>
  <c r="DP204" i="4"/>
  <c r="DP196" i="4"/>
  <c r="DP188" i="4"/>
  <c r="DP180" i="4"/>
  <c r="DP172" i="4"/>
  <c r="DP164" i="4"/>
  <c r="DP156" i="4"/>
  <c r="DP411" i="4"/>
  <c r="DP401" i="4"/>
  <c r="DP376" i="4"/>
  <c r="DP371" i="4"/>
  <c r="DP357" i="4"/>
  <c r="DP341" i="4"/>
  <c r="DP331" i="4"/>
  <c r="DP321" i="4"/>
  <c r="DP309" i="4"/>
  <c r="DP299" i="4"/>
  <c r="DP289" i="4"/>
  <c r="DP277" i="4"/>
  <c r="DP267" i="4"/>
  <c r="DP235" i="4"/>
  <c r="DP227" i="4"/>
  <c r="DP219" i="4"/>
  <c r="DP211" i="4"/>
  <c r="DP203" i="4"/>
  <c r="DP195" i="4"/>
  <c r="DP187" i="4"/>
  <c r="DP179" i="4"/>
  <c r="DP171" i="4"/>
  <c r="DP163" i="4"/>
  <c r="DP155" i="4"/>
  <c r="DP146" i="4"/>
  <c r="DP286" i="4"/>
  <c r="DP274" i="4"/>
  <c r="DP130" i="4"/>
  <c r="DP113" i="4"/>
  <c r="DP97" i="4"/>
  <c r="DP61" i="4"/>
  <c r="DP45" i="4"/>
  <c r="DP29" i="4"/>
  <c r="DP360" i="4"/>
  <c r="DP355" i="4"/>
  <c r="DP264" i="4"/>
  <c r="DP136" i="4"/>
  <c r="DP119" i="4"/>
  <c r="DP103" i="4"/>
  <c r="DP87" i="4"/>
  <c r="DP79" i="4"/>
  <c r="DP71" i="4"/>
  <c r="DP63" i="4"/>
  <c r="DP59" i="4"/>
  <c r="DP43" i="4"/>
  <c r="DP27" i="4"/>
  <c r="DP15" i="4"/>
  <c r="DP318" i="4"/>
  <c r="DP306" i="4"/>
  <c r="DP132" i="4"/>
  <c r="DP115" i="4"/>
  <c r="DP99" i="4"/>
  <c r="DP81" i="4"/>
  <c r="DP73" i="4"/>
  <c r="DP65" i="4"/>
  <c r="DP55" i="4"/>
  <c r="DP39" i="4"/>
  <c r="DP23" i="4"/>
  <c r="DP142" i="4"/>
  <c r="DP126" i="4"/>
  <c r="DP109" i="4"/>
  <c r="DP93" i="4"/>
  <c r="DP57" i="4"/>
  <c r="DP41" i="4"/>
  <c r="DP25" i="4"/>
  <c r="DP9" i="4"/>
  <c r="DP47" i="4"/>
  <c r="DP395" i="4"/>
  <c r="DP107" i="4"/>
  <c r="DP31" i="4"/>
  <c r="DP11" i="4"/>
  <c r="DP399" i="4"/>
  <c r="DP296" i="4"/>
  <c r="DP138" i="4"/>
  <c r="DP121" i="4"/>
  <c r="DP105" i="4"/>
  <c r="DP89" i="4"/>
  <c r="DP53" i="4"/>
  <c r="DP37" i="4"/>
  <c r="DP21" i="4"/>
  <c r="DP13" i="4"/>
  <c r="DP140" i="4"/>
  <c r="DP123" i="4"/>
  <c r="DP91" i="4"/>
  <c r="DP85" i="4"/>
  <c r="DP77" i="4"/>
  <c r="DP69" i="4"/>
  <c r="DP385" i="4"/>
  <c r="DP144" i="4"/>
  <c r="DP128" i="4"/>
  <c r="DP111" i="4"/>
  <c r="DP95" i="4"/>
  <c r="DP83" i="4"/>
  <c r="DP75" i="4"/>
  <c r="DP67" i="4"/>
  <c r="DP51" i="4"/>
  <c r="DP35" i="4"/>
  <c r="DP19" i="4"/>
  <c r="DP7" i="4"/>
  <c r="DP238" i="4"/>
  <c r="DP230" i="4"/>
  <c r="DP222" i="4"/>
  <c r="DP214" i="4"/>
  <c r="DP198" i="4"/>
  <c r="DP166" i="4"/>
  <c r="DP158" i="4"/>
  <c r="DP117" i="4"/>
  <c r="DP101" i="4"/>
  <c r="DP49" i="4"/>
  <c r="DP33" i="4"/>
  <c r="DP328" i="4"/>
  <c r="DP338" i="4"/>
  <c r="DP206" i="4"/>
  <c r="DP190" i="4"/>
  <c r="DP182" i="4"/>
  <c r="DP174" i="4"/>
  <c r="DP134" i="4"/>
  <c r="DP17" i="4"/>
  <c r="DP5" i="4"/>
  <c r="EB3" i="4"/>
  <c r="DQ3" i="4"/>
  <c r="EA5" i="4"/>
  <c r="EM3" i="4"/>
  <c r="EM5" i="4" s="1"/>
  <c r="B12" i="5"/>
  <c r="FB3" i="4"/>
  <c r="FM3" i="4"/>
  <c r="FA5" i="4"/>
  <c r="FL5" i="4"/>
  <c r="FX3" i="4"/>
  <c r="FX5" i="4" s="1"/>
  <c r="BD412" i="4"/>
  <c r="BD411" i="4"/>
  <c r="BD410" i="4"/>
  <c r="BD409" i="4"/>
  <c r="BD408" i="4"/>
  <c r="BD407" i="4"/>
  <c r="BD406" i="4"/>
  <c r="BD405" i="4"/>
  <c r="BD404" i="4"/>
  <c r="BD403" i="4"/>
  <c r="BD402" i="4"/>
  <c r="BD401" i="4"/>
  <c r="BD400" i="4"/>
  <c r="BD399" i="4"/>
  <c r="BD398" i="4"/>
  <c r="BD397" i="4"/>
  <c r="BD396" i="4"/>
  <c r="BD395" i="4"/>
  <c r="BD394" i="4"/>
  <c r="BD393" i="4"/>
  <c r="BD392" i="4"/>
  <c r="BD391" i="4"/>
  <c r="BD390" i="4"/>
  <c r="BD389" i="4"/>
  <c r="BD388" i="4"/>
  <c r="BD387" i="4"/>
  <c r="BD386" i="4"/>
  <c r="BD385" i="4"/>
  <c r="BD384" i="4"/>
  <c r="BD383" i="4"/>
  <c r="BD381" i="4"/>
  <c r="BD380" i="4"/>
  <c r="BD379" i="4"/>
  <c r="BD378" i="4"/>
  <c r="BD377" i="4"/>
  <c r="BD376" i="4"/>
  <c r="BD375" i="4"/>
  <c r="BD374" i="4"/>
  <c r="BD373" i="4"/>
  <c r="BD372" i="4"/>
  <c r="BD371" i="4"/>
  <c r="BD370" i="4"/>
  <c r="BD369" i="4"/>
  <c r="BD357" i="4"/>
  <c r="BD351" i="4"/>
  <c r="BD350" i="4"/>
  <c r="BD349" i="4"/>
  <c r="BD348" i="4"/>
  <c r="BD347" i="4"/>
  <c r="BD346" i="4"/>
  <c r="BD345" i="4"/>
  <c r="BD344" i="4"/>
  <c r="BD343" i="4"/>
  <c r="BD342" i="4"/>
  <c r="BD341" i="4"/>
  <c r="BD340" i="4"/>
  <c r="BD339" i="4"/>
  <c r="BD338" i="4"/>
  <c r="BD337" i="4"/>
  <c r="BD336" i="4"/>
  <c r="BD335" i="4"/>
  <c r="BD334" i="4"/>
  <c r="BD333" i="4"/>
  <c r="BD332" i="4"/>
  <c r="BD331" i="4"/>
  <c r="BD330" i="4"/>
  <c r="BD329" i="4"/>
  <c r="BD328" i="4"/>
  <c r="BD327" i="4"/>
  <c r="BD326" i="4"/>
  <c r="BD325" i="4"/>
  <c r="BD324" i="4"/>
  <c r="BD323" i="4"/>
  <c r="BD322" i="4"/>
  <c r="BD321" i="4"/>
  <c r="BD320" i="4"/>
  <c r="BD319" i="4"/>
  <c r="BD318" i="4"/>
  <c r="BD317" i="4"/>
  <c r="BD316" i="4"/>
  <c r="BD315" i="4"/>
  <c r="BD314" i="4"/>
  <c r="BD313" i="4"/>
  <c r="BD312" i="4"/>
  <c r="BD311" i="4"/>
  <c r="BD310" i="4"/>
  <c r="BD309" i="4"/>
  <c r="BD308" i="4"/>
  <c r="BD307" i="4"/>
  <c r="BD306" i="4"/>
  <c r="BD305" i="4"/>
  <c r="BD304" i="4"/>
  <c r="BD303" i="4"/>
  <c r="BD302" i="4"/>
  <c r="BD301" i="4"/>
  <c r="BD300" i="4"/>
  <c r="BD299" i="4"/>
  <c r="BD298" i="4"/>
  <c r="BD297" i="4"/>
  <c r="BD296" i="4"/>
  <c r="BD295" i="4"/>
  <c r="BD294" i="4"/>
  <c r="BD293" i="4"/>
  <c r="BD292" i="4"/>
  <c r="BD291" i="4"/>
  <c r="BD290" i="4"/>
  <c r="BD289" i="4"/>
  <c r="BD288" i="4"/>
  <c r="BD287" i="4"/>
  <c r="BD286" i="4"/>
  <c r="BD285" i="4"/>
  <c r="BD284" i="4"/>
  <c r="BD283" i="4"/>
  <c r="BD282" i="4"/>
  <c r="BD281" i="4"/>
  <c r="BD280" i="4"/>
  <c r="BD279" i="4"/>
  <c r="BD278" i="4"/>
  <c r="BD277" i="4"/>
  <c r="BD276" i="4"/>
  <c r="BD275" i="4"/>
  <c r="BD274" i="4"/>
  <c r="BD273" i="4"/>
  <c r="BD272" i="4"/>
  <c r="BD271" i="4"/>
  <c r="BD270" i="4"/>
  <c r="BD269" i="4"/>
  <c r="BD268" i="4"/>
  <c r="BD267" i="4"/>
  <c r="BD266" i="4"/>
  <c r="BD265" i="4"/>
  <c r="BD264" i="4"/>
  <c r="BD263" i="4"/>
  <c r="BD262" i="4"/>
  <c r="BD261" i="4"/>
  <c r="BD260" i="4"/>
  <c r="BD259" i="4"/>
  <c r="BD258" i="4"/>
  <c r="BD257" i="4"/>
  <c r="BD368" i="4"/>
  <c r="BD366" i="4"/>
  <c r="BD364" i="4"/>
  <c r="BD358" i="4"/>
  <c r="BD359" i="4"/>
  <c r="BD360" i="4"/>
  <c r="BD361" i="4"/>
  <c r="BD353" i="4"/>
  <c r="BD367" i="4"/>
  <c r="BD365" i="4"/>
  <c r="BD362" i="4"/>
  <c r="BD354" i="4"/>
  <c r="BD363" i="4"/>
  <c r="BD355" i="4"/>
  <c r="BD352" i="4"/>
  <c r="BD356" i="4"/>
  <c r="BD256" i="4"/>
  <c r="BD255" i="4"/>
  <c r="BD254" i="4"/>
  <c r="BD253" i="4"/>
  <c r="BD252" i="4"/>
  <c r="BD251" i="4"/>
  <c r="BD250" i="4"/>
  <c r="BD249" i="4"/>
  <c r="BD248" i="4"/>
  <c r="BD247" i="4"/>
  <c r="BD246" i="4"/>
  <c r="BD245" i="4"/>
  <c r="BD244" i="4"/>
  <c r="BD243" i="4"/>
  <c r="BD242" i="4"/>
  <c r="BD241" i="4"/>
  <c r="BD240" i="4"/>
  <c r="BD239" i="4"/>
  <c r="BD238" i="4"/>
  <c r="BD237" i="4"/>
  <c r="BD236" i="4"/>
  <c r="BD235" i="4"/>
  <c r="BD234" i="4"/>
  <c r="BD233" i="4"/>
  <c r="BD232" i="4"/>
  <c r="BD231" i="4"/>
  <c r="BD230" i="4"/>
  <c r="BD229" i="4"/>
  <c r="BD228" i="4"/>
  <c r="BD227" i="4"/>
  <c r="BD226" i="4"/>
  <c r="BD225" i="4"/>
  <c r="BD224" i="4"/>
  <c r="BD223" i="4"/>
  <c r="BD222" i="4"/>
  <c r="BD221" i="4"/>
  <c r="BD220" i="4"/>
  <c r="BD219" i="4"/>
  <c r="BD218" i="4"/>
  <c r="BD217" i="4"/>
  <c r="BD216" i="4"/>
  <c r="BD215" i="4"/>
  <c r="BD214" i="4"/>
  <c r="BD213" i="4"/>
  <c r="BD212" i="4"/>
  <c r="BD211" i="4"/>
  <c r="BD210" i="4"/>
  <c r="BD209" i="4"/>
  <c r="BD208" i="4"/>
  <c r="BD207" i="4"/>
  <c r="BD206" i="4"/>
  <c r="BD205" i="4"/>
  <c r="BD204" i="4"/>
  <c r="BD203" i="4"/>
  <c r="BD202" i="4"/>
  <c r="BD201" i="4"/>
  <c r="BD200" i="4"/>
  <c r="BD199" i="4"/>
  <c r="BD198" i="4"/>
  <c r="BD197" i="4"/>
  <c r="BD196" i="4"/>
  <c r="BD195" i="4"/>
  <c r="BD194" i="4"/>
  <c r="BD193" i="4"/>
  <c r="BD192" i="4"/>
  <c r="BD191" i="4"/>
  <c r="BD190" i="4"/>
  <c r="BD189" i="4"/>
  <c r="BD188" i="4"/>
  <c r="BD187" i="4"/>
  <c r="BD186" i="4"/>
  <c r="BD185" i="4"/>
  <c r="BD184" i="4"/>
  <c r="BD183" i="4"/>
  <c r="BD182" i="4"/>
  <c r="BD181" i="4"/>
  <c r="BD180" i="4"/>
  <c r="BD179" i="4"/>
  <c r="BD178" i="4"/>
  <c r="BD177" i="4"/>
  <c r="BD176" i="4"/>
  <c r="BD175" i="4"/>
  <c r="BD174" i="4"/>
  <c r="BD173" i="4"/>
  <c r="BD172" i="4"/>
  <c r="BD171" i="4"/>
  <c r="BD170" i="4"/>
  <c r="BD169" i="4"/>
  <c r="BD168" i="4"/>
  <c r="BD167" i="4"/>
  <c r="BD166" i="4"/>
  <c r="BD165" i="4"/>
  <c r="BD164" i="4"/>
  <c r="BD163" i="4"/>
  <c r="BD162" i="4"/>
  <c r="BD161" i="4"/>
  <c r="BD160" i="4"/>
  <c r="BD159" i="4"/>
  <c r="BD158" i="4"/>
  <c r="BD157" i="4"/>
  <c r="BD156" i="4"/>
  <c r="BD155" i="4"/>
  <c r="BD154" i="4"/>
  <c r="BD153" i="4"/>
  <c r="BD152" i="4"/>
  <c r="BD151" i="4"/>
  <c r="BD150" i="4"/>
  <c r="BD149" i="4"/>
  <c r="BD148" i="4"/>
  <c r="BD147" i="4"/>
  <c r="BD146" i="4"/>
  <c r="BD145" i="4"/>
  <c r="BD144" i="4"/>
  <c r="BD143" i="4"/>
  <c r="BD142" i="4"/>
  <c r="BD141" i="4"/>
  <c r="BD140" i="4"/>
  <c r="BD138" i="4"/>
  <c r="BD137" i="4"/>
  <c r="BD136" i="4"/>
  <c r="BD135" i="4"/>
  <c r="BD134" i="4"/>
  <c r="BD133" i="4"/>
  <c r="BD132" i="4"/>
  <c r="BD131" i="4"/>
  <c r="BD130" i="4"/>
  <c r="BD129" i="4"/>
  <c r="BD128" i="4"/>
  <c r="BD127" i="4"/>
  <c r="BD126" i="4"/>
  <c r="BD125" i="4"/>
  <c r="BD123" i="4"/>
  <c r="BD122" i="4"/>
  <c r="BD121" i="4"/>
  <c r="BD120" i="4"/>
  <c r="BD119" i="4"/>
  <c r="BD118" i="4"/>
  <c r="BD117" i="4"/>
  <c r="BD116" i="4"/>
  <c r="BD115" i="4"/>
  <c r="BD114" i="4"/>
  <c r="BD113" i="4"/>
  <c r="BD112" i="4"/>
  <c r="BD111" i="4"/>
  <c r="BD110" i="4"/>
  <c r="BD109" i="4"/>
  <c r="BD108" i="4"/>
  <c r="BD107" i="4"/>
  <c r="BD106" i="4"/>
  <c r="BD105" i="4"/>
  <c r="BD104" i="4"/>
  <c r="BD103" i="4"/>
  <c r="BD102" i="4"/>
  <c r="BD101" i="4"/>
  <c r="BD100" i="4"/>
  <c r="BD99" i="4"/>
  <c r="BD98" i="4"/>
  <c r="BD97" i="4"/>
  <c r="BD96" i="4"/>
  <c r="BD95" i="4"/>
  <c r="BD94" i="4"/>
  <c r="BD93" i="4"/>
  <c r="BD92" i="4"/>
  <c r="BD91" i="4"/>
  <c r="BD90" i="4"/>
  <c r="BD89" i="4"/>
  <c r="BD88" i="4"/>
  <c r="BD87" i="4"/>
  <c r="BD86" i="4"/>
  <c r="BD85" i="4"/>
  <c r="BD84" i="4"/>
  <c r="BD83" i="4"/>
  <c r="BD82" i="4"/>
  <c r="BD81" i="4"/>
  <c r="BD80" i="4"/>
  <c r="BD79" i="4"/>
  <c r="BD78" i="4"/>
  <c r="BD77" i="4"/>
  <c r="BD76" i="4"/>
  <c r="BD75" i="4"/>
  <c r="BD74" i="4"/>
  <c r="BD73" i="4"/>
  <c r="BD72" i="4"/>
  <c r="BD71" i="4"/>
  <c r="BD70" i="4"/>
  <c r="BD69" i="4"/>
  <c r="BD68" i="4"/>
  <c r="BD67" i="4"/>
  <c r="BD66" i="4"/>
  <c r="BD65" i="4"/>
  <c r="BD64" i="4"/>
  <c r="BD63" i="4"/>
  <c r="BD62" i="4"/>
  <c r="BD61" i="4"/>
  <c r="BD60" i="4"/>
  <c r="BD59" i="4"/>
  <c r="BD58" i="4"/>
  <c r="BD57" i="4"/>
  <c r="BD56" i="4"/>
  <c r="BD55" i="4"/>
  <c r="BD54" i="4"/>
  <c r="BD53" i="4"/>
  <c r="BD52" i="4"/>
  <c r="BD51" i="4"/>
  <c r="BD50" i="4"/>
  <c r="BD49" i="4"/>
  <c r="BD48" i="4"/>
  <c r="BD47" i="4"/>
  <c r="BD46" i="4"/>
  <c r="BD45" i="4"/>
  <c r="BD44" i="4"/>
  <c r="BD43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D30" i="4"/>
  <c r="BD29" i="4"/>
  <c r="BD28" i="4"/>
  <c r="BD27" i="4"/>
  <c r="BD26" i="4"/>
  <c r="BD25" i="4"/>
  <c r="BD24" i="4"/>
  <c r="BD23" i="4"/>
  <c r="BD22" i="4"/>
  <c r="BD21" i="4"/>
  <c r="BD20" i="4"/>
  <c r="BD19" i="4"/>
  <c r="BD18" i="4"/>
  <c r="BD17" i="4"/>
  <c r="BD16" i="4"/>
  <c r="BD15" i="4"/>
  <c r="BD14" i="4"/>
  <c r="BD13" i="4"/>
  <c r="BD12" i="4"/>
  <c r="BD11" i="4"/>
  <c r="BD10" i="4"/>
  <c r="BD9" i="4"/>
  <c r="BD8" i="4"/>
  <c r="BD7" i="4"/>
  <c r="BD6" i="4"/>
  <c r="BD139" i="4"/>
  <c r="BP412" i="4"/>
  <c r="BP411" i="4"/>
  <c r="BP410" i="4"/>
  <c r="BP409" i="4"/>
  <c r="BP408" i="4"/>
  <c r="BP407" i="4"/>
  <c r="BP406" i="4"/>
  <c r="BP405" i="4"/>
  <c r="BP404" i="4"/>
  <c r="BP403" i="4"/>
  <c r="BP402" i="4"/>
  <c r="BP401" i="4"/>
  <c r="BP400" i="4"/>
  <c r="BP399" i="4"/>
  <c r="BP398" i="4"/>
  <c r="BP397" i="4"/>
  <c r="BP396" i="4"/>
  <c r="BP395" i="4"/>
  <c r="BP394" i="4"/>
  <c r="BP393" i="4"/>
  <c r="BP392" i="4"/>
  <c r="BP391" i="4"/>
  <c r="BP390" i="4"/>
  <c r="BP389" i="4"/>
  <c r="BP388" i="4"/>
  <c r="BP387" i="4"/>
  <c r="BP386" i="4"/>
  <c r="BP385" i="4"/>
  <c r="BP384" i="4"/>
  <c r="BP383" i="4"/>
  <c r="BP381" i="4"/>
  <c r="BP380" i="4"/>
  <c r="BP379" i="4"/>
  <c r="BP378" i="4"/>
  <c r="BP377" i="4"/>
  <c r="BP376" i="4"/>
  <c r="BP375" i="4"/>
  <c r="BP374" i="4"/>
  <c r="BP373" i="4"/>
  <c r="BP372" i="4"/>
  <c r="BP371" i="4"/>
  <c r="BP370" i="4"/>
  <c r="BP369" i="4"/>
  <c r="BP368" i="4"/>
  <c r="BP367" i="4"/>
  <c r="BP366" i="4"/>
  <c r="BP365" i="4"/>
  <c r="BP364" i="4"/>
  <c r="BP363" i="4"/>
  <c r="BP357" i="4"/>
  <c r="BP358" i="4"/>
  <c r="BP359" i="4"/>
  <c r="BP360" i="4"/>
  <c r="BP361" i="4"/>
  <c r="BP353" i="4"/>
  <c r="BP352" i="4"/>
  <c r="BP350" i="4"/>
  <c r="BP349" i="4"/>
  <c r="BP348" i="4"/>
  <c r="BP347" i="4"/>
  <c r="BP346" i="4"/>
  <c r="BP345" i="4"/>
  <c r="BP344" i="4"/>
  <c r="BP343" i="4"/>
  <c r="BP342" i="4"/>
  <c r="BP341" i="4"/>
  <c r="BP340" i="4"/>
  <c r="BP339" i="4"/>
  <c r="BP338" i="4"/>
  <c r="BP337" i="4"/>
  <c r="BP336" i="4"/>
  <c r="BP335" i="4"/>
  <c r="BP334" i="4"/>
  <c r="BP333" i="4"/>
  <c r="BP332" i="4"/>
  <c r="BP331" i="4"/>
  <c r="BP330" i="4"/>
  <c r="BP329" i="4"/>
  <c r="BP328" i="4"/>
  <c r="BP327" i="4"/>
  <c r="BP326" i="4"/>
  <c r="BP325" i="4"/>
  <c r="BP324" i="4"/>
  <c r="BP323" i="4"/>
  <c r="BP322" i="4"/>
  <c r="BP321" i="4"/>
  <c r="BP320" i="4"/>
  <c r="BP319" i="4"/>
  <c r="BP318" i="4"/>
  <c r="BP317" i="4"/>
  <c r="BP316" i="4"/>
  <c r="BP315" i="4"/>
  <c r="BP314" i="4"/>
  <c r="BP313" i="4"/>
  <c r="BP312" i="4"/>
  <c r="BP311" i="4"/>
  <c r="BP310" i="4"/>
  <c r="BP309" i="4"/>
  <c r="BP308" i="4"/>
  <c r="BP307" i="4"/>
  <c r="BP306" i="4"/>
  <c r="BP305" i="4"/>
  <c r="BP304" i="4"/>
  <c r="BP303" i="4"/>
  <c r="BP302" i="4"/>
  <c r="BP301" i="4"/>
  <c r="BP300" i="4"/>
  <c r="BP299" i="4"/>
  <c r="BP298" i="4"/>
  <c r="BP297" i="4"/>
  <c r="BP296" i="4"/>
  <c r="BP295" i="4"/>
  <c r="BP294" i="4"/>
  <c r="BP293" i="4"/>
  <c r="BP292" i="4"/>
  <c r="BP291" i="4"/>
  <c r="BP290" i="4"/>
  <c r="BP289" i="4"/>
  <c r="BP288" i="4"/>
  <c r="BP287" i="4"/>
  <c r="BP286" i="4"/>
  <c r="BP285" i="4"/>
  <c r="BP284" i="4"/>
  <c r="BP283" i="4"/>
  <c r="BP282" i="4"/>
  <c r="BP281" i="4"/>
  <c r="BP280" i="4"/>
  <c r="BP279" i="4"/>
  <c r="BP278" i="4"/>
  <c r="BP277" i="4"/>
  <c r="BP276" i="4"/>
  <c r="BP275" i="4"/>
  <c r="BP274" i="4"/>
  <c r="BP273" i="4"/>
  <c r="BP272" i="4"/>
  <c r="BP271" i="4"/>
  <c r="BP270" i="4"/>
  <c r="BP269" i="4"/>
  <c r="BP268" i="4"/>
  <c r="BP267" i="4"/>
  <c r="BP266" i="4"/>
  <c r="BP265" i="4"/>
  <c r="BP264" i="4"/>
  <c r="BP263" i="4"/>
  <c r="BP262" i="4"/>
  <c r="BP261" i="4"/>
  <c r="BP260" i="4"/>
  <c r="BP259" i="4"/>
  <c r="BP258" i="4"/>
  <c r="BP257" i="4"/>
  <c r="BP256" i="4"/>
  <c r="BP362" i="4"/>
  <c r="BP354" i="4"/>
  <c r="BP355" i="4"/>
  <c r="BP351" i="4"/>
  <c r="BP255" i="4"/>
  <c r="BP254" i="4"/>
  <c r="BP253" i="4"/>
  <c r="BP252" i="4"/>
  <c r="BP251" i="4"/>
  <c r="BP250" i="4"/>
  <c r="BP249" i="4"/>
  <c r="BP248" i="4"/>
  <c r="BP247" i="4"/>
  <c r="BP246" i="4"/>
  <c r="BP245" i="4"/>
  <c r="BP244" i="4"/>
  <c r="BP243" i="4"/>
  <c r="BP242" i="4"/>
  <c r="BP241" i="4"/>
  <c r="BP240" i="4"/>
  <c r="BP239" i="4"/>
  <c r="BP238" i="4"/>
  <c r="BP237" i="4"/>
  <c r="BP236" i="4"/>
  <c r="BP235" i="4"/>
  <c r="BP234" i="4"/>
  <c r="BP233" i="4"/>
  <c r="BP232" i="4"/>
  <c r="BP231" i="4"/>
  <c r="BP230" i="4"/>
  <c r="BP229" i="4"/>
  <c r="BP228" i="4"/>
  <c r="BP227" i="4"/>
  <c r="BP226" i="4"/>
  <c r="BP225" i="4"/>
  <c r="BP224" i="4"/>
  <c r="BP223" i="4"/>
  <c r="BP222" i="4"/>
  <c r="BP221" i="4"/>
  <c r="BP220" i="4"/>
  <c r="BP219" i="4"/>
  <c r="BP218" i="4"/>
  <c r="BP217" i="4"/>
  <c r="BP216" i="4"/>
  <c r="BP215" i="4"/>
  <c r="BP214" i="4"/>
  <c r="BP213" i="4"/>
  <c r="BP212" i="4"/>
  <c r="BP211" i="4"/>
  <c r="BP210" i="4"/>
  <c r="BP209" i="4"/>
  <c r="BP208" i="4"/>
  <c r="BP207" i="4"/>
  <c r="BP206" i="4"/>
  <c r="BP205" i="4"/>
  <c r="BP204" i="4"/>
  <c r="BP203" i="4"/>
  <c r="BP202" i="4"/>
  <c r="BP201" i="4"/>
  <c r="BP200" i="4"/>
  <c r="BP199" i="4"/>
  <c r="BP198" i="4"/>
  <c r="BP197" i="4"/>
  <c r="BP196" i="4"/>
  <c r="BP195" i="4"/>
  <c r="BP194" i="4"/>
  <c r="BP193" i="4"/>
  <c r="BP192" i="4"/>
  <c r="BP191" i="4"/>
  <c r="BP190" i="4"/>
  <c r="BP189" i="4"/>
  <c r="BP188" i="4"/>
  <c r="BP187" i="4"/>
  <c r="BP186" i="4"/>
  <c r="BP185" i="4"/>
  <c r="BP184" i="4"/>
  <c r="BP183" i="4"/>
  <c r="BP182" i="4"/>
  <c r="BP181" i="4"/>
  <c r="BP180" i="4"/>
  <c r="BP179" i="4"/>
  <c r="BP178" i="4"/>
  <c r="BP177" i="4"/>
  <c r="BP176" i="4"/>
  <c r="BP175" i="4"/>
  <c r="BP174" i="4"/>
  <c r="BP173" i="4"/>
  <c r="BP172" i="4"/>
  <c r="BP171" i="4"/>
  <c r="BP170" i="4"/>
  <c r="BP169" i="4"/>
  <c r="BP168" i="4"/>
  <c r="BP167" i="4"/>
  <c r="BP166" i="4"/>
  <c r="BP165" i="4"/>
  <c r="BP164" i="4"/>
  <c r="BP163" i="4"/>
  <c r="BP162" i="4"/>
  <c r="BP161" i="4"/>
  <c r="BP160" i="4"/>
  <c r="BP159" i="4"/>
  <c r="BP158" i="4"/>
  <c r="BP157" i="4"/>
  <c r="BP156" i="4"/>
  <c r="BP155" i="4"/>
  <c r="BP154" i="4"/>
  <c r="BP153" i="4"/>
  <c r="BP152" i="4"/>
  <c r="BP151" i="4"/>
  <c r="BP150" i="4"/>
  <c r="BP149" i="4"/>
  <c r="BP148" i="4"/>
  <c r="BP147" i="4"/>
  <c r="BP146" i="4"/>
  <c r="BP145" i="4"/>
  <c r="BP144" i="4"/>
  <c r="BP143" i="4"/>
  <c r="BP142" i="4"/>
  <c r="BP141" i="4"/>
  <c r="BP140" i="4"/>
  <c r="BP139" i="4"/>
  <c r="BP138" i="4"/>
  <c r="BP137" i="4"/>
  <c r="BP136" i="4"/>
  <c r="BP135" i="4"/>
  <c r="BP134" i="4"/>
  <c r="BP133" i="4"/>
  <c r="BP132" i="4"/>
  <c r="BP131" i="4"/>
  <c r="BP130" i="4"/>
  <c r="BP129" i="4"/>
  <c r="BP128" i="4"/>
  <c r="BP127" i="4"/>
  <c r="BP126" i="4"/>
  <c r="BP125" i="4"/>
  <c r="BP123" i="4"/>
  <c r="BP122" i="4"/>
  <c r="BP121" i="4"/>
  <c r="BP120" i="4"/>
  <c r="BP119" i="4"/>
  <c r="BP118" i="4"/>
  <c r="BP117" i="4"/>
  <c r="BP116" i="4"/>
  <c r="BP115" i="4"/>
  <c r="BP114" i="4"/>
  <c r="BP113" i="4"/>
  <c r="BP112" i="4"/>
  <c r="BP111" i="4"/>
  <c r="BP110" i="4"/>
  <c r="BP109" i="4"/>
  <c r="BP108" i="4"/>
  <c r="BP107" i="4"/>
  <c r="BP106" i="4"/>
  <c r="BP105" i="4"/>
  <c r="BP104" i="4"/>
  <c r="BP103" i="4"/>
  <c r="BP102" i="4"/>
  <c r="BP101" i="4"/>
  <c r="BP100" i="4"/>
  <c r="BP99" i="4"/>
  <c r="BP98" i="4"/>
  <c r="BP97" i="4"/>
  <c r="BP96" i="4"/>
  <c r="BP95" i="4"/>
  <c r="BP94" i="4"/>
  <c r="BP93" i="4"/>
  <c r="BP92" i="4"/>
  <c r="BP91" i="4"/>
  <c r="BP90" i="4"/>
  <c r="BP89" i="4"/>
  <c r="BP88" i="4"/>
  <c r="BP87" i="4"/>
  <c r="BP86" i="4"/>
  <c r="BP85" i="4"/>
  <c r="BP84" i="4"/>
  <c r="BP83" i="4"/>
  <c r="BP82" i="4"/>
  <c r="BP81" i="4"/>
  <c r="BP80" i="4"/>
  <c r="BP79" i="4"/>
  <c r="BP78" i="4"/>
  <c r="BP77" i="4"/>
  <c r="BP76" i="4"/>
  <c r="BP75" i="4"/>
  <c r="BP74" i="4"/>
  <c r="BP73" i="4"/>
  <c r="BP72" i="4"/>
  <c r="BP71" i="4"/>
  <c r="BP70" i="4"/>
  <c r="BP69" i="4"/>
  <c r="BP68" i="4"/>
  <c r="BP67" i="4"/>
  <c r="BP66" i="4"/>
  <c r="BP65" i="4"/>
  <c r="BP64" i="4"/>
  <c r="BP63" i="4"/>
  <c r="BP62" i="4"/>
  <c r="BP61" i="4"/>
  <c r="BP60" i="4"/>
  <c r="BP59" i="4"/>
  <c r="BP58" i="4"/>
  <c r="BP57" i="4"/>
  <c r="BP56" i="4"/>
  <c r="BP55" i="4"/>
  <c r="BP54" i="4"/>
  <c r="BP53" i="4"/>
  <c r="BP52" i="4"/>
  <c r="BP51" i="4"/>
  <c r="BP50" i="4"/>
  <c r="BP49" i="4"/>
  <c r="BP48" i="4"/>
  <c r="BP47" i="4"/>
  <c r="BP46" i="4"/>
  <c r="BP45" i="4"/>
  <c r="BP44" i="4"/>
  <c r="BP43" i="4"/>
  <c r="BP42" i="4"/>
  <c r="BP41" i="4"/>
  <c r="BP40" i="4"/>
  <c r="BP39" i="4"/>
  <c r="BP38" i="4"/>
  <c r="BP37" i="4"/>
  <c r="BP36" i="4"/>
  <c r="BP35" i="4"/>
  <c r="BP34" i="4"/>
  <c r="BP33" i="4"/>
  <c r="BP32" i="4"/>
  <c r="BP31" i="4"/>
  <c r="BP30" i="4"/>
  <c r="BP29" i="4"/>
  <c r="BP28" i="4"/>
  <c r="BP27" i="4"/>
  <c r="BP26" i="4"/>
  <c r="BP25" i="4"/>
  <c r="BP24" i="4"/>
  <c r="BP23" i="4"/>
  <c r="BP22" i="4"/>
  <c r="BP21" i="4"/>
  <c r="BP20" i="4"/>
  <c r="BP19" i="4"/>
  <c r="BP18" i="4"/>
  <c r="BP17" i="4"/>
  <c r="BP16" i="4"/>
  <c r="BP15" i="4"/>
  <c r="BP14" i="4"/>
  <c r="BP13" i="4"/>
  <c r="BP12" i="4"/>
  <c r="BP11" i="4"/>
  <c r="BP10" i="4"/>
  <c r="BP9" i="4"/>
  <c r="BP8" i="4"/>
  <c r="BP7" i="4"/>
  <c r="BP6" i="4"/>
  <c r="BP356" i="4"/>
  <c r="I4" i="4"/>
  <c r="H8" i="4"/>
  <c r="H10" i="4"/>
  <c r="H12" i="4"/>
  <c r="H14" i="4"/>
  <c r="H16" i="4"/>
  <c r="H18" i="4"/>
  <c r="H20" i="4"/>
  <c r="H22" i="4"/>
  <c r="H24" i="4"/>
  <c r="H26" i="4"/>
  <c r="H28" i="4"/>
  <c r="H30" i="4"/>
  <c r="H32" i="4"/>
  <c r="H34" i="4"/>
  <c r="H36" i="4"/>
  <c r="H38" i="4"/>
  <c r="H40" i="4"/>
  <c r="H42" i="4"/>
  <c r="H44" i="4"/>
  <c r="H46" i="4"/>
  <c r="H48" i="4"/>
  <c r="H50" i="4"/>
  <c r="H52" i="4"/>
  <c r="H54" i="4"/>
  <c r="H56" i="4"/>
  <c r="H58" i="4"/>
  <c r="H60" i="4"/>
  <c r="H62" i="4"/>
  <c r="H64" i="4"/>
  <c r="H66" i="4"/>
  <c r="H68" i="4"/>
  <c r="H70" i="4"/>
  <c r="H72" i="4"/>
  <c r="H74" i="4"/>
  <c r="H76" i="4"/>
  <c r="H78" i="4"/>
  <c r="H80" i="4"/>
  <c r="H82" i="4"/>
  <c r="H84" i="4"/>
  <c r="H86" i="4"/>
  <c r="H88" i="4"/>
  <c r="H7" i="4"/>
  <c r="H9" i="4"/>
  <c r="H11" i="4"/>
  <c r="H13" i="4"/>
  <c r="H15" i="4"/>
  <c r="H17" i="4"/>
  <c r="H19" i="4"/>
  <c r="H21" i="4"/>
  <c r="H23" i="4"/>
  <c r="H25" i="4"/>
  <c r="H27" i="4"/>
  <c r="H29" i="4"/>
  <c r="H31" i="4"/>
  <c r="H33" i="4"/>
  <c r="H35" i="4"/>
  <c r="H37" i="4"/>
  <c r="H39" i="4"/>
  <c r="H41" i="4"/>
  <c r="H43" i="4"/>
  <c r="H45" i="4"/>
  <c r="H47" i="4"/>
  <c r="H55" i="4"/>
  <c r="H71" i="4"/>
  <c r="H6" i="4"/>
  <c r="H390" i="4"/>
  <c r="H408" i="4"/>
  <c r="H410" i="4"/>
  <c r="H412" i="4"/>
  <c r="H57" i="4"/>
  <c r="H73" i="4"/>
  <c r="H384" i="4"/>
  <c r="H388" i="4"/>
  <c r="H392" i="4"/>
  <c r="H398" i="4"/>
  <c r="H400" i="4"/>
  <c r="H402" i="4"/>
  <c r="H404" i="4"/>
  <c r="H59" i="4"/>
  <c r="H75" i="4"/>
  <c r="H89" i="4"/>
  <c r="H90" i="4"/>
  <c r="H94" i="4"/>
  <c r="H96" i="4"/>
  <c r="H98" i="4"/>
  <c r="H100" i="4"/>
  <c r="H102" i="4"/>
  <c r="H104" i="4"/>
  <c r="H106" i="4"/>
  <c r="H108" i="4"/>
  <c r="H110" i="4"/>
  <c r="H112" i="4"/>
  <c r="H114" i="4"/>
  <c r="H116" i="4"/>
  <c r="H118" i="4"/>
  <c r="H120" i="4"/>
  <c r="H122" i="4"/>
  <c r="H125" i="4"/>
  <c r="H127" i="4"/>
  <c r="H129" i="4"/>
  <c r="H131" i="4"/>
  <c r="H133" i="4"/>
  <c r="H135" i="4"/>
  <c r="H137" i="4"/>
  <c r="H139" i="4"/>
  <c r="H141" i="4"/>
  <c r="H143" i="4"/>
  <c r="H145" i="4"/>
  <c r="H147" i="4"/>
  <c r="H149" i="4"/>
  <c r="H151" i="4"/>
  <c r="H153" i="4"/>
  <c r="H155" i="4"/>
  <c r="H157" i="4"/>
  <c r="H159" i="4"/>
  <c r="H161" i="4"/>
  <c r="H163" i="4"/>
  <c r="H165" i="4"/>
  <c r="H167" i="4"/>
  <c r="H169" i="4"/>
  <c r="H171" i="4"/>
  <c r="H173" i="4"/>
  <c r="H175" i="4"/>
  <c r="H177" i="4"/>
  <c r="H179" i="4"/>
  <c r="H181" i="4"/>
  <c r="H183" i="4"/>
  <c r="H185" i="4"/>
  <c r="H187" i="4"/>
  <c r="H189" i="4"/>
  <c r="H191" i="4"/>
  <c r="H193" i="4"/>
  <c r="H195" i="4"/>
  <c r="H197" i="4"/>
  <c r="H199" i="4"/>
  <c r="H201" i="4"/>
  <c r="H203" i="4"/>
  <c r="H205" i="4"/>
  <c r="H207" i="4"/>
  <c r="H209" i="4"/>
  <c r="H211" i="4"/>
  <c r="H213" i="4"/>
  <c r="H215" i="4"/>
  <c r="H217" i="4"/>
  <c r="H219" i="4"/>
  <c r="H221" i="4"/>
  <c r="H223" i="4"/>
  <c r="H225" i="4"/>
  <c r="H227" i="4"/>
  <c r="H229" i="4"/>
  <c r="H231" i="4"/>
  <c r="H233" i="4"/>
  <c r="H235" i="4"/>
  <c r="H237" i="4"/>
  <c r="H239" i="4"/>
  <c r="H241" i="4"/>
  <c r="H243" i="4"/>
  <c r="H245" i="4"/>
  <c r="H247" i="4"/>
  <c r="H249" i="4"/>
  <c r="H251" i="4"/>
  <c r="H253" i="4"/>
  <c r="H255" i="4"/>
  <c r="H257" i="4"/>
  <c r="H259" i="4"/>
  <c r="H261" i="4"/>
  <c r="H263" i="4"/>
  <c r="H265" i="4"/>
  <c r="H267" i="4"/>
  <c r="H269" i="4"/>
  <c r="H271" i="4"/>
  <c r="H273" i="4"/>
  <c r="H275" i="4"/>
  <c r="H277" i="4"/>
  <c r="H279" i="4"/>
  <c r="H281" i="4"/>
  <c r="H283" i="4"/>
  <c r="H285" i="4"/>
  <c r="H287" i="4"/>
  <c r="H289" i="4"/>
  <c r="H291" i="4"/>
  <c r="H293" i="4"/>
  <c r="H295" i="4"/>
  <c r="H297" i="4"/>
  <c r="H299" i="4"/>
  <c r="H301" i="4"/>
  <c r="H303" i="4"/>
  <c r="H305" i="4"/>
  <c r="H307" i="4"/>
  <c r="H309" i="4"/>
  <c r="H311" i="4"/>
  <c r="H313" i="4"/>
  <c r="H315" i="4"/>
  <c r="H317" i="4"/>
  <c r="H319" i="4"/>
  <c r="H321" i="4"/>
  <c r="H323" i="4"/>
  <c r="H325" i="4"/>
  <c r="H327" i="4"/>
  <c r="H329" i="4"/>
  <c r="H331" i="4"/>
  <c r="H333" i="4"/>
  <c r="H335" i="4"/>
  <c r="H337" i="4"/>
  <c r="H339" i="4"/>
  <c r="H341" i="4"/>
  <c r="H343" i="4"/>
  <c r="H345" i="4"/>
  <c r="H347" i="4"/>
  <c r="H349" i="4"/>
  <c r="H351" i="4"/>
  <c r="H353" i="4"/>
  <c r="H355" i="4"/>
  <c r="H357" i="4"/>
  <c r="H359" i="4"/>
  <c r="H361" i="4"/>
  <c r="H363" i="4"/>
  <c r="H365" i="4"/>
  <c r="H367" i="4"/>
  <c r="H369" i="4"/>
  <c r="H371" i="4"/>
  <c r="H373" i="4"/>
  <c r="H375" i="4"/>
  <c r="H377" i="4"/>
  <c r="H379" i="4"/>
  <c r="H381" i="4"/>
  <c r="H386" i="4"/>
  <c r="H394" i="4"/>
  <c r="H396" i="4"/>
  <c r="H406" i="4"/>
  <c r="H61" i="4"/>
  <c r="H77" i="4"/>
  <c r="H87" i="4"/>
  <c r="H91" i="4"/>
  <c r="H53" i="4"/>
  <c r="H63" i="4"/>
  <c r="H79" i="4"/>
  <c r="H85" i="4"/>
  <c r="H92" i="4"/>
  <c r="H69" i="4"/>
  <c r="H49" i="4"/>
  <c r="H65" i="4"/>
  <c r="H81" i="4"/>
  <c r="H51" i="4"/>
  <c r="H67" i="4"/>
  <c r="H83" i="4"/>
  <c r="H93" i="4"/>
  <c r="H95" i="4"/>
  <c r="H97" i="4"/>
  <c r="H99" i="4"/>
  <c r="H101" i="4"/>
  <c r="H103" i="4"/>
  <c r="H105" i="4"/>
  <c r="H107" i="4"/>
  <c r="H109" i="4"/>
  <c r="H111" i="4"/>
  <c r="H113" i="4"/>
  <c r="H115" i="4"/>
  <c r="H117" i="4"/>
  <c r="H119" i="4"/>
  <c r="H121" i="4"/>
  <c r="H123" i="4"/>
  <c r="H126" i="4"/>
  <c r="H128" i="4"/>
  <c r="H130" i="4"/>
  <c r="H132" i="4"/>
  <c r="H134" i="4"/>
  <c r="H136" i="4"/>
  <c r="H138" i="4"/>
  <c r="H140" i="4"/>
  <c r="H142" i="4"/>
  <c r="H144" i="4"/>
  <c r="H146" i="4"/>
  <c r="H148" i="4"/>
  <c r="H150" i="4"/>
  <c r="H152" i="4"/>
  <c r="H154" i="4"/>
  <c r="H156" i="4"/>
  <c r="H158" i="4"/>
  <c r="H160" i="4"/>
  <c r="H162" i="4"/>
  <c r="H164" i="4"/>
  <c r="H166" i="4"/>
  <c r="H168" i="4"/>
  <c r="H170" i="4"/>
  <c r="H172" i="4"/>
  <c r="H174" i="4"/>
  <c r="H176" i="4"/>
  <c r="H178" i="4"/>
  <c r="H180" i="4"/>
  <c r="H182" i="4"/>
  <c r="H184" i="4"/>
  <c r="H186" i="4"/>
  <c r="H188" i="4"/>
  <c r="H190" i="4"/>
  <c r="H192" i="4"/>
  <c r="H194" i="4"/>
  <c r="H196" i="4"/>
  <c r="H198" i="4"/>
  <c r="H200" i="4"/>
  <c r="H202" i="4"/>
  <c r="H204" i="4"/>
  <c r="H206" i="4"/>
  <c r="H208" i="4"/>
  <c r="H210" i="4"/>
  <c r="H212" i="4"/>
  <c r="H214" i="4"/>
  <c r="H216" i="4"/>
  <c r="H218" i="4"/>
  <c r="H220" i="4"/>
  <c r="H222" i="4"/>
  <c r="H224" i="4"/>
  <c r="H226" i="4"/>
  <c r="H228" i="4"/>
  <c r="H230" i="4"/>
  <c r="H232" i="4"/>
  <c r="H234" i="4"/>
  <c r="H236" i="4"/>
  <c r="H238" i="4"/>
  <c r="H240" i="4"/>
  <c r="H242" i="4"/>
  <c r="H244" i="4"/>
  <c r="H246" i="4"/>
  <c r="H248" i="4"/>
  <c r="H250" i="4"/>
  <c r="H252" i="4"/>
  <c r="H254" i="4"/>
  <c r="H256" i="4"/>
  <c r="H258" i="4"/>
  <c r="H260" i="4"/>
  <c r="H262" i="4"/>
  <c r="H264" i="4"/>
  <c r="H266" i="4"/>
  <c r="H268" i="4"/>
  <c r="H270" i="4"/>
  <c r="H272" i="4"/>
  <c r="H274" i="4"/>
  <c r="H276" i="4"/>
  <c r="H278" i="4"/>
  <c r="H280" i="4"/>
  <c r="H282" i="4"/>
  <c r="H284" i="4"/>
  <c r="H286" i="4"/>
  <c r="H288" i="4"/>
  <c r="H290" i="4"/>
  <c r="H292" i="4"/>
  <c r="H294" i="4"/>
  <c r="H296" i="4"/>
  <c r="H298" i="4"/>
  <c r="H300" i="4"/>
  <c r="H302" i="4"/>
  <c r="H304" i="4"/>
  <c r="H306" i="4"/>
  <c r="H308" i="4"/>
  <c r="H310" i="4"/>
  <c r="H312" i="4"/>
  <c r="H314" i="4"/>
  <c r="H316" i="4"/>
  <c r="H318" i="4"/>
  <c r="H320" i="4"/>
  <c r="H322" i="4"/>
  <c r="H324" i="4"/>
  <c r="H326" i="4"/>
  <c r="H328" i="4"/>
  <c r="H330" i="4"/>
  <c r="H332" i="4"/>
  <c r="H334" i="4"/>
  <c r="H336" i="4"/>
  <c r="H338" i="4"/>
  <c r="H340" i="4"/>
  <c r="H342" i="4"/>
  <c r="H344" i="4"/>
  <c r="H346" i="4"/>
  <c r="H348" i="4"/>
  <c r="H350" i="4"/>
  <c r="H352" i="4"/>
  <c r="H354" i="4"/>
  <c r="H356" i="4"/>
  <c r="H358" i="4"/>
  <c r="H360" i="4"/>
  <c r="H362" i="4"/>
  <c r="H364" i="4"/>
  <c r="H366" i="4"/>
  <c r="H368" i="4"/>
  <c r="H370" i="4"/>
  <c r="H372" i="4"/>
  <c r="H374" i="4"/>
  <c r="H376" i="4"/>
  <c r="H378" i="4"/>
  <c r="H380" i="4"/>
  <c r="H383" i="4"/>
  <c r="H385" i="4"/>
  <c r="H387" i="4"/>
  <c r="H389" i="4"/>
  <c r="H391" i="4"/>
  <c r="H393" i="4"/>
  <c r="H395" i="4"/>
  <c r="H397" i="4"/>
  <c r="H399" i="4"/>
  <c r="H401" i="4"/>
  <c r="H403" i="4"/>
  <c r="H405" i="4"/>
  <c r="H407" i="4"/>
  <c r="H409" i="4"/>
  <c r="H411" i="4"/>
  <c r="AS412" i="4"/>
  <c r="AS410" i="4"/>
  <c r="AS408" i="4"/>
  <c r="AS406" i="4"/>
  <c r="AS404" i="4"/>
  <c r="AS402" i="4"/>
  <c r="AS400" i="4"/>
  <c r="AS398" i="4"/>
  <c r="AS396" i="4"/>
  <c r="AS394" i="4"/>
  <c r="AS392" i="4"/>
  <c r="AS390" i="4"/>
  <c r="AS388" i="4"/>
  <c r="AS386" i="4"/>
  <c r="AS378" i="4"/>
  <c r="AS375" i="4"/>
  <c r="AS372" i="4"/>
  <c r="AS370" i="4"/>
  <c r="AS368" i="4"/>
  <c r="AS366" i="4"/>
  <c r="AS364" i="4"/>
  <c r="AS362" i="4"/>
  <c r="AS360" i="4"/>
  <c r="AS358" i="4"/>
  <c r="AS356" i="4"/>
  <c r="AS354" i="4"/>
  <c r="AS352" i="4"/>
  <c r="AS350" i="4"/>
  <c r="AS348" i="4"/>
  <c r="AS346" i="4"/>
  <c r="AS344" i="4"/>
  <c r="AS342" i="4"/>
  <c r="AS340" i="4"/>
  <c r="AS338" i="4"/>
  <c r="AS336" i="4"/>
  <c r="AS334" i="4"/>
  <c r="AS332" i="4"/>
  <c r="AS330" i="4"/>
  <c r="AS328" i="4"/>
  <c r="AS326" i="4"/>
  <c r="AS324" i="4"/>
  <c r="AS322" i="4"/>
  <c r="AS320" i="4"/>
  <c r="AS318" i="4"/>
  <c r="AS316" i="4"/>
  <c r="AS314" i="4"/>
  <c r="AS312" i="4"/>
  <c r="AS310" i="4"/>
  <c r="AS308" i="4"/>
  <c r="AS306" i="4"/>
  <c r="AS304" i="4"/>
  <c r="AS302" i="4"/>
  <c r="AS300" i="4"/>
  <c r="AS298" i="4"/>
  <c r="AS296" i="4"/>
  <c r="AS294" i="4"/>
  <c r="AS292" i="4"/>
  <c r="AS290" i="4"/>
  <c r="AS288" i="4"/>
  <c r="AS286" i="4"/>
  <c r="AS284" i="4"/>
  <c r="AS282" i="4"/>
  <c r="AS280" i="4"/>
  <c r="AS278" i="4"/>
  <c r="AS276" i="4"/>
  <c r="AS274" i="4"/>
  <c r="AS272" i="4"/>
  <c r="AS270" i="4"/>
  <c r="AS268" i="4"/>
  <c r="AS266" i="4"/>
  <c r="AS264" i="4"/>
  <c r="AS262" i="4"/>
  <c r="AS260" i="4"/>
  <c r="AS258" i="4"/>
  <c r="AS256" i="4"/>
  <c r="AS254" i="4"/>
  <c r="AS252" i="4"/>
  <c r="AS250" i="4"/>
  <c r="AS248" i="4"/>
  <c r="AS246" i="4"/>
  <c r="AS244" i="4"/>
  <c r="AS242" i="4"/>
  <c r="AS240" i="4"/>
  <c r="AS238" i="4"/>
  <c r="AS236" i="4"/>
  <c r="AS234" i="4"/>
  <c r="AS232" i="4"/>
  <c r="AS230" i="4"/>
  <c r="AS228" i="4"/>
  <c r="AS226" i="4"/>
  <c r="AS224" i="4"/>
  <c r="AS222" i="4"/>
  <c r="AS220" i="4"/>
  <c r="AS218" i="4"/>
  <c r="AS216" i="4"/>
  <c r="AS214" i="4"/>
  <c r="AS212" i="4"/>
  <c r="AS210" i="4"/>
  <c r="AS208" i="4"/>
  <c r="AS206" i="4"/>
  <c r="AS204" i="4"/>
  <c r="AS202" i="4"/>
  <c r="AS200" i="4"/>
  <c r="AS198" i="4"/>
  <c r="AS196" i="4"/>
  <c r="AS194" i="4"/>
  <c r="AS192" i="4"/>
  <c r="AS190" i="4"/>
  <c r="AS407" i="4"/>
  <c r="AS405" i="4"/>
  <c r="AS401" i="4"/>
  <c r="AS397" i="4"/>
  <c r="AS393" i="4"/>
  <c r="AS389" i="4"/>
  <c r="AS385" i="4"/>
  <c r="AS381" i="4"/>
  <c r="AS409" i="4"/>
  <c r="AS380" i="4"/>
  <c r="AS377" i="4"/>
  <c r="AS384" i="4"/>
  <c r="AS371" i="4"/>
  <c r="AS355" i="4"/>
  <c r="AS339" i="4"/>
  <c r="AS323" i="4"/>
  <c r="AS307" i="4"/>
  <c r="AS291" i="4"/>
  <c r="AS279" i="4"/>
  <c r="AS271" i="4"/>
  <c r="AS263" i="4"/>
  <c r="AS255" i="4"/>
  <c r="AS247" i="4"/>
  <c r="AS239" i="4"/>
  <c r="AS231" i="4"/>
  <c r="AS223" i="4"/>
  <c r="AS215" i="4"/>
  <c r="AS211" i="4"/>
  <c r="AS195" i="4"/>
  <c r="AS357" i="4"/>
  <c r="AS341" i="4"/>
  <c r="AS325" i="4"/>
  <c r="AS309" i="4"/>
  <c r="AS293" i="4"/>
  <c r="AS201" i="4"/>
  <c r="AS411" i="4"/>
  <c r="AS387" i="4"/>
  <c r="AS373" i="4"/>
  <c r="AS359" i="4"/>
  <c r="AS343" i="4"/>
  <c r="AS327" i="4"/>
  <c r="AS311" i="4"/>
  <c r="AS295" i="4"/>
  <c r="AS277" i="4"/>
  <c r="AS269" i="4"/>
  <c r="AS261" i="4"/>
  <c r="AS253" i="4"/>
  <c r="AS245" i="4"/>
  <c r="AS237" i="4"/>
  <c r="AS229" i="4"/>
  <c r="AS221" i="4"/>
  <c r="AS207" i="4"/>
  <c r="AS191" i="4"/>
  <c r="AS391" i="4"/>
  <c r="AS379" i="4"/>
  <c r="AS374" i="4"/>
  <c r="AS361" i="4"/>
  <c r="AS345" i="4"/>
  <c r="AS329" i="4"/>
  <c r="AS313" i="4"/>
  <c r="AS297" i="4"/>
  <c r="AS213" i="4"/>
  <c r="AS197" i="4"/>
  <c r="AS188" i="4"/>
  <c r="AS186" i="4"/>
  <c r="AS184" i="4"/>
  <c r="AS182" i="4"/>
  <c r="AS180" i="4"/>
  <c r="AS178" i="4"/>
  <c r="AS176" i="4"/>
  <c r="AS174" i="4"/>
  <c r="AS172" i="4"/>
  <c r="AS170" i="4"/>
  <c r="AS168" i="4"/>
  <c r="AS166" i="4"/>
  <c r="AS164" i="4"/>
  <c r="AS162" i="4"/>
  <c r="AS160" i="4"/>
  <c r="AS158" i="4"/>
  <c r="AS156" i="4"/>
  <c r="AS154" i="4"/>
  <c r="AS152" i="4"/>
  <c r="AS150" i="4"/>
  <c r="AS148" i="4"/>
  <c r="AS146" i="4"/>
  <c r="AS144" i="4"/>
  <c r="AS142" i="4"/>
  <c r="AS140" i="4"/>
  <c r="AS138" i="4"/>
  <c r="AS136" i="4"/>
  <c r="AS134" i="4"/>
  <c r="AS132" i="4"/>
  <c r="AS130" i="4"/>
  <c r="AS128" i="4"/>
  <c r="AS126" i="4"/>
  <c r="AS123" i="4"/>
  <c r="AS121" i="4"/>
  <c r="AS119" i="4"/>
  <c r="AS117" i="4"/>
  <c r="AS115" i="4"/>
  <c r="AS113" i="4"/>
  <c r="AS111" i="4"/>
  <c r="AS395" i="4"/>
  <c r="AS363" i="4"/>
  <c r="AS347" i="4"/>
  <c r="AS331" i="4"/>
  <c r="AS315" i="4"/>
  <c r="AS299" i="4"/>
  <c r="AS283" i="4"/>
  <c r="AS275" i="4"/>
  <c r="AS267" i="4"/>
  <c r="AS259" i="4"/>
  <c r="AS251" i="4"/>
  <c r="AS243" i="4"/>
  <c r="AS235" i="4"/>
  <c r="AS227" i="4"/>
  <c r="AS219" i="4"/>
  <c r="AS203" i="4"/>
  <c r="AS399" i="4"/>
  <c r="AS365" i="4"/>
  <c r="AS349" i="4"/>
  <c r="AS333" i="4"/>
  <c r="AS317" i="4"/>
  <c r="AS301" i="4"/>
  <c r="AS285" i="4"/>
  <c r="AS209" i="4"/>
  <c r="AS193" i="4"/>
  <c r="AS403" i="4"/>
  <c r="AS376" i="4"/>
  <c r="AS367" i="4"/>
  <c r="AS351" i="4"/>
  <c r="AS335" i="4"/>
  <c r="AS319" i="4"/>
  <c r="AS303" i="4"/>
  <c r="AS287" i="4"/>
  <c r="AS281" i="4"/>
  <c r="AS273" i="4"/>
  <c r="AS265" i="4"/>
  <c r="AS257" i="4"/>
  <c r="AS249" i="4"/>
  <c r="AS241" i="4"/>
  <c r="AS233" i="4"/>
  <c r="AS225" i="4"/>
  <c r="AS217" i="4"/>
  <c r="AS199" i="4"/>
  <c r="AS205" i="4"/>
  <c r="AS131" i="4"/>
  <c r="AS108" i="4"/>
  <c r="AS100" i="4"/>
  <c r="AS92" i="4"/>
  <c r="AS84" i="4"/>
  <c r="AS76" i="4"/>
  <c r="AS68" i="4"/>
  <c r="AS60" i="4"/>
  <c r="AS52" i="4"/>
  <c r="AS44" i="4"/>
  <c r="AS289" i="4"/>
  <c r="AS183" i="4"/>
  <c r="AS175" i="4"/>
  <c r="AS167" i="4"/>
  <c r="AS159" i="4"/>
  <c r="AS151" i="4"/>
  <c r="AS143" i="4"/>
  <c r="AS129" i="4"/>
  <c r="AS122" i="4"/>
  <c r="AS118" i="4"/>
  <c r="AS114" i="4"/>
  <c r="AS107" i="4"/>
  <c r="AS99" i="4"/>
  <c r="AS91" i="4"/>
  <c r="AS83" i="4"/>
  <c r="AS75" i="4"/>
  <c r="AS67" i="4"/>
  <c r="AS59" i="4"/>
  <c r="AS51" i="4"/>
  <c r="AS43" i="4"/>
  <c r="AS305" i="4"/>
  <c r="AS127" i="4"/>
  <c r="AS106" i="4"/>
  <c r="AS98" i="4"/>
  <c r="AS90" i="4"/>
  <c r="AS82" i="4"/>
  <c r="AS74" i="4"/>
  <c r="AS66" i="4"/>
  <c r="AS58" i="4"/>
  <c r="AS50" i="4"/>
  <c r="AS42" i="4"/>
  <c r="AS38" i="4"/>
  <c r="AS383" i="4"/>
  <c r="AS321" i="4"/>
  <c r="AS185" i="4"/>
  <c r="AS177" i="4"/>
  <c r="AS169" i="4"/>
  <c r="AS161" i="4"/>
  <c r="AS153" i="4"/>
  <c r="AS145" i="4"/>
  <c r="AS105" i="4"/>
  <c r="AS97" i="4"/>
  <c r="AS89" i="4"/>
  <c r="AS81" i="4"/>
  <c r="AS73" i="4"/>
  <c r="AS65" i="4"/>
  <c r="AS57" i="4"/>
  <c r="AS49" i="4"/>
  <c r="AS41" i="4"/>
  <c r="AS35" i="4"/>
  <c r="AS33" i="4"/>
  <c r="AS31" i="4"/>
  <c r="AS29" i="4"/>
  <c r="AS27" i="4"/>
  <c r="AS25" i="4"/>
  <c r="AS23" i="4"/>
  <c r="AS21" i="4"/>
  <c r="AS19" i="4"/>
  <c r="AS17" i="4"/>
  <c r="AS15" i="4"/>
  <c r="AS13" i="4"/>
  <c r="AS11" i="4"/>
  <c r="AS9" i="4"/>
  <c r="AS7" i="4"/>
  <c r="AS337" i="4"/>
  <c r="AS104" i="4"/>
  <c r="AS96" i="4"/>
  <c r="AS88" i="4"/>
  <c r="AS80" i="4"/>
  <c r="AS72" i="4"/>
  <c r="AS64" i="4"/>
  <c r="AS56" i="4"/>
  <c r="AS48" i="4"/>
  <c r="AS37" i="4"/>
  <c r="AS353" i="4"/>
  <c r="AS187" i="4"/>
  <c r="AS179" i="4"/>
  <c r="AS171" i="4"/>
  <c r="AS163" i="4"/>
  <c r="AS155" i="4"/>
  <c r="AS147" i="4"/>
  <c r="AS139" i="4"/>
  <c r="AS137" i="4"/>
  <c r="AS125" i="4"/>
  <c r="AS120" i="4"/>
  <c r="AS116" i="4"/>
  <c r="AS103" i="4"/>
  <c r="AS95" i="4"/>
  <c r="AS87" i="4"/>
  <c r="AS79" i="4"/>
  <c r="AS71" i="4"/>
  <c r="AS63" i="4"/>
  <c r="AS55" i="4"/>
  <c r="AS47" i="4"/>
  <c r="AS40" i="4"/>
  <c r="AS369" i="4"/>
  <c r="AS135" i="4"/>
  <c r="AS110" i="4"/>
  <c r="AS102" i="4"/>
  <c r="AS94" i="4"/>
  <c r="AS86" i="4"/>
  <c r="AS78" i="4"/>
  <c r="AS70" i="4"/>
  <c r="AS62" i="4"/>
  <c r="AS54" i="4"/>
  <c r="AS46" i="4"/>
  <c r="AS181" i="4"/>
  <c r="AS77" i="4"/>
  <c r="AS30" i="4"/>
  <c r="AS14" i="4"/>
  <c r="AS157" i="4"/>
  <c r="AS112" i="4"/>
  <c r="AS69" i="4"/>
  <c r="AS24" i="4"/>
  <c r="AS8" i="4"/>
  <c r="AS61" i="4"/>
  <c r="AS34" i="4"/>
  <c r="AS18" i="4"/>
  <c r="AS173" i="4"/>
  <c r="AS133" i="4"/>
  <c r="AS53" i="4"/>
  <c r="AS39" i="4"/>
  <c r="AS28" i="4"/>
  <c r="AS12" i="4"/>
  <c r="AS149" i="4"/>
  <c r="AS109" i="4"/>
  <c r="AS45" i="4"/>
  <c r="AS22" i="4"/>
  <c r="AS6" i="4"/>
  <c r="AS189" i="4"/>
  <c r="AS101" i="4"/>
  <c r="AS32" i="4"/>
  <c r="AS16" i="4"/>
  <c r="AS165" i="4"/>
  <c r="AS93" i="4"/>
  <c r="AS26" i="4"/>
  <c r="AS10" i="4"/>
  <c r="AS36" i="4"/>
  <c r="AS85" i="4"/>
  <c r="AS141" i="4"/>
  <c r="AS20" i="4"/>
  <c r="U5" i="4"/>
  <c r="U124" i="4" s="1"/>
  <c r="AG3" i="4"/>
  <c r="AG5" i="4" s="1"/>
  <c r="AG124" i="4" s="1"/>
  <c r="T87" i="4"/>
  <c r="T85" i="4"/>
  <c r="T74" i="4"/>
  <c r="T47" i="4"/>
  <c r="T351" i="4"/>
  <c r="T358" i="4"/>
  <c r="T365" i="4"/>
  <c r="T372" i="4"/>
  <c r="T386" i="4"/>
  <c r="T368" i="4"/>
  <c r="T404" i="4"/>
  <c r="T296" i="4"/>
  <c r="T317" i="4"/>
  <c r="T284" i="4"/>
  <c r="T319" i="4"/>
  <c r="T316" i="4"/>
  <c r="T261" i="4"/>
  <c r="T315" i="4"/>
  <c r="T303" i="4"/>
  <c r="T314" i="4"/>
  <c r="T210" i="4"/>
  <c r="T208" i="4"/>
  <c r="T215" i="4"/>
  <c r="T180" i="4"/>
  <c r="T195" i="4"/>
  <c r="T255" i="4"/>
  <c r="T186" i="4"/>
  <c r="T177" i="4"/>
  <c r="T112" i="4"/>
  <c r="T200" i="4"/>
  <c r="T252" i="4"/>
  <c r="T167" i="4"/>
  <c r="T306" i="4"/>
  <c r="T198" i="4"/>
  <c r="T134" i="4"/>
  <c r="T122" i="4"/>
  <c r="T147" i="4"/>
  <c r="T171" i="4"/>
  <c r="T263" i="4"/>
  <c r="T91" i="4"/>
  <c r="T27" i="4"/>
  <c r="T125" i="4"/>
  <c r="T149" i="4"/>
  <c r="T65" i="4"/>
  <c r="T181" i="4"/>
  <c r="T80" i="4"/>
  <c r="T28" i="4"/>
  <c r="T31" i="4"/>
  <c r="T8" i="4"/>
  <c r="T37" i="4"/>
  <c r="T359" i="4"/>
  <c r="T350" i="4"/>
  <c r="T349" i="4"/>
  <c r="T348" i="4"/>
  <c r="T353" i="4"/>
  <c r="T305" i="4"/>
  <c r="T312" i="4"/>
  <c r="T325" i="4"/>
  <c r="T276" i="4"/>
  <c r="T295" i="4"/>
  <c r="T281" i="4"/>
  <c r="T388" i="4"/>
  <c r="T243" i="4"/>
  <c r="T234" i="4"/>
  <c r="T218" i="4"/>
  <c r="T327" i="4"/>
  <c r="T270" i="4"/>
  <c r="T277" i="4"/>
  <c r="T371" i="4"/>
  <c r="T204" i="4"/>
  <c r="T193" i="4"/>
  <c r="T120" i="4"/>
  <c r="T192" i="4"/>
  <c r="T229" i="4"/>
  <c r="T143" i="4"/>
  <c r="T238" i="4"/>
  <c r="T158" i="4"/>
  <c r="T157" i="4"/>
  <c r="T164" i="4"/>
  <c r="T154" i="4"/>
  <c r="T165" i="4"/>
  <c r="T67" i="4"/>
  <c r="T172" i="4"/>
  <c r="T189" i="4"/>
  <c r="T81" i="4"/>
  <c r="T213" i="4"/>
  <c r="T72" i="4"/>
  <c r="T14" i="4"/>
  <c r="T20" i="4"/>
  <c r="T62" i="4"/>
  <c r="T53" i="4"/>
  <c r="T400" i="4"/>
  <c r="T399" i="4"/>
  <c r="T398" i="4"/>
  <c r="T397" i="4"/>
  <c r="T402" i="4"/>
  <c r="T395" i="4"/>
  <c r="T370" i="4"/>
  <c r="T401" i="4"/>
  <c r="T293" i="4"/>
  <c r="T385" i="4"/>
  <c r="T266" i="4"/>
  <c r="T311" i="4"/>
  <c r="T324" i="4"/>
  <c r="T286" i="4"/>
  <c r="T285" i="4"/>
  <c r="T257" i="4"/>
  <c r="T275" i="4"/>
  <c r="T220" i="4"/>
  <c r="T214" i="4"/>
  <c r="T292" i="4"/>
  <c r="T178" i="4"/>
  <c r="T161" i="4"/>
  <c r="T283" i="4"/>
  <c r="T379" i="4"/>
  <c r="T191" i="4"/>
  <c r="T118" i="4"/>
  <c r="T206" i="4"/>
  <c r="T126" i="4"/>
  <c r="T102" i="4"/>
  <c r="T116" i="4"/>
  <c r="T123" i="4"/>
  <c r="T113" i="4"/>
  <c r="T43" i="4"/>
  <c r="T128" i="4"/>
  <c r="T132" i="4"/>
  <c r="T49" i="4"/>
  <c r="T139" i="4"/>
  <c r="T48" i="4"/>
  <c r="T95" i="4"/>
  <c r="T42" i="4"/>
  <c r="T55" i="4"/>
  <c r="T13" i="4"/>
  <c r="T45" i="4"/>
  <c r="T23" i="4"/>
  <c r="T384" i="4"/>
  <c r="T383" i="4"/>
  <c r="T381" i="4"/>
  <c r="T380" i="4"/>
  <c r="T377" i="4"/>
  <c r="T329" i="4"/>
  <c r="T336" i="4"/>
  <c r="T362" i="4"/>
  <c r="T335" i="4"/>
  <c r="T346" i="4"/>
  <c r="T326" i="4"/>
  <c r="T253" i="4"/>
  <c r="T262" i="4"/>
  <c r="T258" i="4"/>
  <c r="T256" i="4"/>
  <c r="T232" i="4"/>
  <c r="T231" i="4"/>
  <c r="T188" i="4"/>
  <c r="T187" i="4"/>
  <c r="T246" i="4"/>
  <c r="T228" i="4"/>
  <c r="T145" i="4"/>
  <c r="T225" i="4"/>
  <c r="T290" i="4"/>
  <c r="T175" i="4"/>
  <c r="T300" i="4"/>
  <c r="T182" i="4"/>
  <c r="T233" i="4"/>
  <c r="T86" i="4"/>
  <c r="T101" i="4"/>
  <c r="T100" i="4"/>
  <c r="T99" i="4"/>
  <c r="T19" i="4"/>
  <c r="T98" i="4"/>
  <c r="T105" i="4"/>
  <c r="T33" i="4"/>
  <c r="T104" i="4"/>
  <c r="T32" i="4"/>
  <c r="T66" i="4"/>
  <c r="T22" i="4"/>
  <c r="T44" i="4"/>
  <c r="T30" i="4"/>
  <c r="T367" i="4"/>
  <c r="T390" i="4"/>
  <c r="T340" i="4"/>
  <c r="T321" i="4"/>
  <c r="T411" i="4"/>
  <c r="T308" i="4"/>
  <c r="T376" i="4"/>
  <c r="T339" i="4"/>
  <c r="T250" i="4"/>
  <c r="T260" i="4"/>
  <c r="T207" i="4"/>
  <c r="T203" i="4"/>
  <c r="T202" i="4"/>
  <c r="T137" i="4"/>
  <c r="T176" i="4"/>
  <c r="T151" i="4"/>
  <c r="T190" i="4"/>
  <c r="T140" i="4"/>
  <c r="T93" i="4"/>
  <c r="T131" i="4"/>
  <c r="T197" i="4"/>
  <c r="T114" i="4"/>
  <c r="T173" i="4"/>
  <c r="T24" i="4"/>
  <c r="T52" i="4"/>
  <c r="T6" i="4"/>
  <c r="T58" i="4"/>
  <c r="T7" i="4"/>
  <c r="T61" i="4"/>
  <c r="T71" i="4"/>
  <c r="T70" i="4"/>
  <c r="T357" i="4"/>
  <c r="T297" i="4"/>
  <c r="T337" i="4"/>
  <c r="T289" i="4"/>
  <c r="T332" i="4"/>
  <c r="T244" i="4"/>
  <c r="T291" i="4"/>
  <c r="T352" i="4"/>
  <c r="T127" i="4"/>
  <c r="T94" i="4"/>
  <c r="T83" i="4"/>
  <c r="T89" i="4"/>
  <c r="T121" i="4"/>
  <c r="T11" i="4"/>
  <c r="T12" i="4"/>
  <c r="T18" i="4"/>
  <c r="T373" i="4"/>
  <c r="T313" i="4"/>
  <c r="T268" i="4"/>
  <c r="T331" i="4"/>
  <c r="T240" i="4"/>
  <c r="T179" i="4"/>
  <c r="T129" i="4"/>
  <c r="T135" i="4"/>
  <c r="T110" i="4"/>
  <c r="T107" i="4"/>
  <c r="T97" i="4"/>
  <c r="T63" i="4"/>
  <c r="T68" i="4"/>
  <c r="T115" i="4"/>
  <c r="T50" i="4"/>
  <c r="T391" i="4"/>
  <c r="T341" i="4"/>
  <c r="T369" i="4"/>
  <c r="T409" i="4"/>
  <c r="T333" i="4"/>
  <c r="T354" i="4"/>
  <c r="T273" i="4"/>
  <c r="T259" i="4"/>
  <c r="T287" i="4"/>
  <c r="T216" i="4"/>
  <c r="T196" i="4"/>
  <c r="T355" i="4"/>
  <c r="T211" i="4"/>
  <c r="T330" i="4"/>
  <c r="T236" i="4"/>
  <c r="T378" i="4"/>
  <c r="T150" i="4"/>
  <c r="T271" i="4"/>
  <c r="T141" i="4"/>
  <c r="T75" i="4"/>
  <c r="T106" i="4"/>
  <c r="T73" i="4"/>
  <c r="T96" i="4"/>
  <c r="T69" i="4"/>
  <c r="T15" i="4"/>
  <c r="T78" i="4"/>
  <c r="T60" i="4"/>
  <c r="T374" i="4"/>
  <c r="T405" i="4"/>
  <c r="T361" i="4"/>
  <c r="T344" i="4"/>
  <c r="T309" i="4"/>
  <c r="T322" i="4"/>
  <c r="T265" i="4"/>
  <c r="T251" i="4"/>
  <c r="T280" i="4"/>
  <c r="T323" i="4"/>
  <c r="T387" i="4"/>
  <c r="T338" i="4"/>
  <c r="T201" i="4"/>
  <c r="T272" i="4"/>
  <c r="T212" i="4"/>
  <c r="T294" i="4"/>
  <c r="T142" i="4"/>
  <c r="T249" i="4"/>
  <c r="T108" i="4"/>
  <c r="T59" i="4"/>
  <c r="T90" i="4"/>
  <c r="T57" i="4"/>
  <c r="T88" i="4"/>
  <c r="T29" i="4"/>
  <c r="T111" i="4"/>
  <c r="T26" i="4"/>
  <c r="T366" i="4"/>
  <c r="T345" i="4"/>
  <c r="T301" i="4"/>
  <c r="T278" i="4"/>
  <c r="T239" i="4"/>
  <c r="T288" i="4"/>
  <c r="T185" i="4"/>
  <c r="T199" i="4"/>
  <c r="T117" i="4"/>
  <c r="T92" i="4"/>
  <c r="T82" i="4"/>
  <c r="T64" i="4"/>
  <c r="T21" i="4"/>
  <c r="T408" i="4"/>
  <c r="T389" i="4"/>
  <c r="T328" i="4"/>
  <c r="T302" i="4"/>
  <c r="T235" i="4"/>
  <c r="T298" i="4"/>
  <c r="T248" i="4"/>
  <c r="T222" i="4"/>
  <c r="T264" i="4"/>
  <c r="T130" i="4"/>
  <c r="T51" i="4"/>
  <c r="T41" i="4"/>
  <c r="T84" i="4"/>
  <c r="T103" i="4"/>
  <c r="T16" i="4"/>
  <c r="T10" i="4"/>
  <c r="T407" i="4"/>
  <c r="T394" i="4"/>
  <c r="T393" i="4"/>
  <c r="T279" i="4"/>
  <c r="T224" i="4"/>
  <c r="T403" i="4"/>
  <c r="T254" i="4"/>
  <c r="T166" i="4"/>
  <c r="T144" i="4"/>
  <c r="T138" i="4"/>
  <c r="T76" i="4"/>
  <c r="T136" i="4"/>
  <c r="T9" i="4"/>
  <c r="T36" i="4"/>
  <c r="T392" i="4"/>
  <c r="T342" i="4"/>
  <c r="T364" i="4"/>
  <c r="T412" i="4"/>
  <c r="T320" i="4"/>
  <c r="T347" i="4"/>
  <c r="T282" i="4"/>
  <c r="T245" i="4"/>
  <c r="T310" i="4"/>
  <c r="T226" i="4"/>
  <c r="T247" i="4"/>
  <c r="T227" i="4"/>
  <c r="T241" i="4"/>
  <c r="T169" i="4"/>
  <c r="T205" i="4"/>
  <c r="T183" i="4"/>
  <c r="T219" i="4"/>
  <c r="T170" i="4"/>
  <c r="T119" i="4"/>
  <c r="T168" i="4"/>
  <c r="T35" i="4"/>
  <c r="T162" i="4"/>
  <c r="T25" i="4"/>
  <c r="T56" i="4"/>
  <c r="T46" i="4"/>
  <c r="T133" i="4"/>
  <c r="T38" i="4"/>
  <c r="T79" i="4"/>
  <c r="T34" i="4"/>
  <c r="T146" i="4"/>
  <c r="T54" i="4"/>
  <c r="T77" i="4"/>
  <c r="T375" i="4"/>
  <c r="T406" i="4"/>
  <c r="T356" i="4"/>
  <c r="T363" i="4"/>
  <c r="T304" i="4"/>
  <c r="T318" i="4"/>
  <c r="T274" i="4"/>
  <c r="T237" i="4"/>
  <c r="T269" i="4"/>
  <c r="T360" i="4"/>
  <c r="T223" i="4"/>
  <c r="T217" i="4"/>
  <c r="T221" i="4"/>
  <c r="T153" i="4"/>
  <c r="T184" i="4"/>
  <c r="T159" i="4"/>
  <c r="T209" i="4"/>
  <c r="T160" i="4"/>
  <c r="T109" i="4"/>
  <c r="T148" i="4"/>
  <c r="T334" i="4"/>
  <c r="T152" i="4"/>
  <c r="T17" i="4"/>
  <c r="T40" i="4"/>
  <c r="T39" i="4"/>
  <c r="T163" i="4"/>
  <c r="T343" i="4"/>
  <c r="T410" i="4"/>
  <c r="T396" i="4"/>
  <c r="T299" i="4"/>
  <c r="T242" i="4"/>
  <c r="T267" i="4"/>
  <c r="T194" i="4"/>
  <c r="T307" i="4"/>
  <c r="T174" i="4"/>
  <c r="T230" i="4"/>
  <c r="T155" i="4"/>
  <c r="T156" i="4"/>
  <c r="AF412" i="4"/>
  <c r="AF372" i="4"/>
  <c r="AF308" i="4"/>
  <c r="AF244" i="4"/>
  <c r="AF199" i="4"/>
  <c r="AF179" i="4"/>
  <c r="AF156" i="4"/>
  <c r="AF135" i="4"/>
  <c r="AF114" i="4"/>
  <c r="AF91" i="4"/>
  <c r="AF70" i="4"/>
  <c r="AF50" i="4"/>
  <c r="AF27" i="4"/>
  <c r="AF6" i="4"/>
  <c r="AF364" i="4"/>
  <c r="AF300" i="4"/>
  <c r="AF236" i="4"/>
  <c r="AF196" i="4"/>
  <c r="AF175" i="4"/>
  <c r="AF155" i="4"/>
  <c r="AF132" i="4"/>
  <c r="AF110" i="4"/>
  <c r="AF90" i="4"/>
  <c r="AF67" i="4"/>
  <c r="AF46" i="4"/>
  <c r="AF26" i="4"/>
  <c r="AF356" i="4"/>
  <c r="AF292" i="4"/>
  <c r="AF228" i="4"/>
  <c r="AF195" i="4"/>
  <c r="AF172" i="4"/>
  <c r="AF151" i="4"/>
  <c r="AF131" i="4"/>
  <c r="AF107" i="4"/>
  <c r="AF86" i="4"/>
  <c r="AF66" i="4"/>
  <c r="AF43" i="4"/>
  <c r="AF22" i="4"/>
  <c r="AF348" i="4"/>
  <c r="AF284" i="4"/>
  <c r="AF220" i="4"/>
  <c r="AF191" i="4"/>
  <c r="AF171" i="4"/>
  <c r="AF148" i="4"/>
  <c r="AF127" i="4"/>
  <c r="AF106" i="4"/>
  <c r="AF83" i="4"/>
  <c r="AF62" i="4"/>
  <c r="AF42" i="4"/>
  <c r="AF19" i="4"/>
  <c r="AF405" i="4"/>
  <c r="AF340" i="4"/>
  <c r="AF276" i="4"/>
  <c r="AF212" i="4"/>
  <c r="AF188" i="4"/>
  <c r="AF167" i="4"/>
  <c r="AF147" i="4"/>
  <c r="AF123" i="4"/>
  <c r="AF102" i="4"/>
  <c r="AF82" i="4"/>
  <c r="AF59" i="4"/>
  <c r="AF38" i="4"/>
  <c r="AF18" i="4"/>
  <c r="AF397" i="4"/>
  <c r="AF332" i="4"/>
  <c r="AF268" i="4"/>
  <c r="AF207" i="4"/>
  <c r="AF187" i="4"/>
  <c r="AF164" i="4"/>
  <c r="AF143" i="4"/>
  <c r="AF122" i="4"/>
  <c r="AF99" i="4"/>
  <c r="AF78" i="4"/>
  <c r="AF58" i="4"/>
  <c r="AF35" i="4"/>
  <c r="AF14" i="4"/>
  <c r="AF389" i="4"/>
  <c r="AF324" i="4"/>
  <c r="AF260" i="4"/>
  <c r="AF204" i="4"/>
  <c r="AF183" i="4"/>
  <c r="AF163" i="4"/>
  <c r="AF140" i="4"/>
  <c r="AF118" i="4"/>
  <c r="AF98" i="4"/>
  <c r="AF75" i="4"/>
  <c r="AF54" i="4"/>
  <c r="AF34" i="4"/>
  <c r="AF11" i="4"/>
  <c r="AF115" i="4"/>
  <c r="AF380" i="4"/>
  <c r="AF94" i="4"/>
  <c r="AF316" i="4"/>
  <c r="AF74" i="4"/>
  <c r="AF252" i="4"/>
  <c r="AF51" i="4"/>
  <c r="AF203" i="4"/>
  <c r="AF30" i="4"/>
  <c r="AF180" i="4"/>
  <c r="AF10" i="4"/>
  <c r="AF159" i="4"/>
  <c r="AF139" i="4"/>
  <c r="AF68" i="4"/>
  <c r="AF133" i="4"/>
  <c r="AF197" i="4"/>
  <c r="AF261" i="4"/>
  <c r="AF325" i="4"/>
  <c r="AF390" i="4"/>
  <c r="AF53" i="4"/>
  <c r="AF117" i="4"/>
  <c r="AF182" i="4"/>
  <c r="AF246" i="4"/>
  <c r="AF310" i="4"/>
  <c r="AF374" i="4"/>
  <c r="AF239" i="4"/>
  <c r="AF303" i="4"/>
  <c r="AF367" i="4"/>
  <c r="AF23" i="4"/>
  <c r="AF87" i="4"/>
  <c r="AF152" i="4"/>
  <c r="AF216" i="4"/>
  <c r="AF280" i="4"/>
  <c r="AF344" i="4"/>
  <c r="AF409" i="4"/>
  <c r="AF64" i="4"/>
  <c r="AF129" i="4"/>
  <c r="AF193" i="4"/>
  <c r="AF257" i="4"/>
  <c r="AF321" i="4"/>
  <c r="AF386" i="4"/>
  <c r="AF41" i="4"/>
  <c r="AF105" i="4"/>
  <c r="AF170" i="4"/>
  <c r="AF234" i="4"/>
  <c r="AF298" i="4"/>
  <c r="AF362" i="4"/>
  <c r="AF219" i="4"/>
  <c r="AF283" i="4"/>
  <c r="AF347" i="4"/>
  <c r="AF12" i="4"/>
  <c r="AF76" i="4"/>
  <c r="AF141" i="4"/>
  <c r="AF205" i="4"/>
  <c r="AF269" i="4"/>
  <c r="AF333" i="4"/>
  <c r="AF398" i="4"/>
  <c r="AF61" i="4"/>
  <c r="AF126" i="4"/>
  <c r="AF190" i="4"/>
  <c r="AF254" i="4"/>
  <c r="AF318" i="4"/>
  <c r="AF383" i="4"/>
  <c r="AF247" i="4"/>
  <c r="AF311" i="4"/>
  <c r="AF375" i="4"/>
  <c r="AF31" i="4"/>
  <c r="AF95" i="4"/>
  <c r="AF160" i="4"/>
  <c r="AF224" i="4"/>
  <c r="AF288" i="4"/>
  <c r="AF352" i="4"/>
  <c r="AF8" i="4"/>
  <c r="AF72" i="4"/>
  <c r="AF137" i="4"/>
  <c r="AF201" i="4"/>
  <c r="AF265" i="4"/>
  <c r="AF329" i="4"/>
  <c r="AF394" i="4"/>
  <c r="AF49" i="4"/>
  <c r="AF113" i="4"/>
  <c r="AF178" i="4"/>
  <c r="AF242" i="4"/>
  <c r="AF306" i="4"/>
  <c r="AF370" i="4"/>
  <c r="AF227" i="4"/>
  <c r="AF291" i="4"/>
  <c r="AF355" i="4"/>
  <c r="AF20" i="4"/>
  <c r="AF84" i="4"/>
  <c r="AF149" i="4"/>
  <c r="AF213" i="4"/>
  <c r="AF277" i="4"/>
  <c r="AF341" i="4"/>
  <c r="AF406" i="4"/>
  <c r="AF69" i="4"/>
  <c r="AF134" i="4"/>
  <c r="AF198" i="4"/>
  <c r="AF262" i="4"/>
  <c r="AF326" i="4"/>
  <c r="AF391" i="4"/>
  <c r="AF255" i="4"/>
  <c r="AF319" i="4"/>
  <c r="AF384" i="4"/>
  <c r="AF39" i="4"/>
  <c r="AF103" i="4"/>
  <c r="AF168" i="4"/>
  <c r="AF232" i="4"/>
  <c r="AF296" i="4"/>
  <c r="AF360" i="4"/>
  <c r="AF16" i="4"/>
  <c r="AF80" i="4"/>
  <c r="AF145" i="4"/>
  <c r="AF209" i="4"/>
  <c r="AF273" i="4"/>
  <c r="AF337" i="4"/>
  <c r="AF402" i="4"/>
  <c r="AF57" i="4"/>
  <c r="AF121" i="4"/>
  <c r="AF186" i="4"/>
  <c r="AF250" i="4"/>
  <c r="AF314" i="4"/>
  <c r="AF378" i="4"/>
  <c r="AF235" i="4"/>
  <c r="AF299" i="4"/>
  <c r="AF363" i="4"/>
  <c r="AF36" i="4"/>
  <c r="AF100" i="4"/>
  <c r="AF165" i="4"/>
  <c r="AF229" i="4"/>
  <c r="AF293" i="4"/>
  <c r="AF357" i="4"/>
  <c r="AF21" i="4"/>
  <c r="AF85" i="4"/>
  <c r="AF150" i="4"/>
  <c r="AF214" i="4"/>
  <c r="AF278" i="4"/>
  <c r="AF342" i="4"/>
  <c r="AF407" i="4"/>
  <c r="AF271" i="4"/>
  <c r="AF335" i="4"/>
  <c r="AF400" i="4"/>
  <c r="AF55" i="4"/>
  <c r="AF119" i="4"/>
  <c r="AF184" i="4"/>
  <c r="AF248" i="4"/>
  <c r="AF312" i="4"/>
  <c r="AF376" i="4"/>
  <c r="AF32" i="4"/>
  <c r="AF96" i="4"/>
  <c r="AF161" i="4"/>
  <c r="AF225" i="4"/>
  <c r="AF289" i="4"/>
  <c r="AF353" i="4"/>
  <c r="AF9" i="4"/>
  <c r="AF73" i="4"/>
  <c r="AF138" i="4"/>
  <c r="AF202" i="4"/>
  <c r="AF266" i="4"/>
  <c r="AF330" i="4"/>
  <c r="AF395" i="4"/>
  <c r="AF251" i="4"/>
  <c r="AF315" i="4"/>
  <c r="AF379" i="4"/>
  <c r="AF52" i="4"/>
  <c r="AF116" i="4"/>
  <c r="AF181" i="4"/>
  <c r="AF245" i="4"/>
  <c r="AF309" i="4"/>
  <c r="AF373" i="4"/>
  <c r="AF37" i="4"/>
  <c r="AF101" i="4"/>
  <c r="AF166" i="4"/>
  <c r="AF230" i="4"/>
  <c r="AF294" i="4"/>
  <c r="AF358" i="4"/>
  <c r="AF223" i="4"/>
  <c r="AF287" i="4"/>
  <c r="AF351" i="4"/>
  <c r="AF7" i="4"/>
  <c r="AF71" i="4"/>
  <c r="AF136" i="4"/>
  <c r="AF200" i="4"/>
  <c r="AF264" i="4"/>
  <c r="AF328" i="4"/>
  <c r="AF393" i="4"/>
  <c r="AF48" i="4"/>
  <c r="AF112" i="4"/>
  <c r="AF177" i="4"/>
  <c r="AF241" i="4"/>
  <c r="AF305" i="4"/>
  <c r="AF369" i="4"/>
  <c r="AF25" i="4"/>
  <c r="AF89" i="4"/>
  <c r="AF154" i="4"/>
  <c r="AF218" i="4"/>
  <c r="AF282" i="4"/>
  <c r="AF346" i="4"/>
  <c r="AF411" i="4"/>
  <c r="AF267" i="4"/>
  <c r="AF331" i="4"/>
  <c r="AF396" i="4"/>
  <c r="AF108" i="4"/>
  <c r="AF285" i="4"/>
  <c r="AF45" i="4"/>
  <c r="AF222" i="4"/>
  <c r="AF399" i="4"/>
  <c r="AF359" i="4"/>
  <c r="AF128" i="4"/>
  <c r="AF304" i="4"/>
  <c r="AF56" i="4"/>
  <c r="AF233" i="4"/>
  <c r="AF410" i="4"/>
  <c r="AF162" i="4"/>
  <c r="AF338" i="4"/>
  <c r="AF307" i="4"/>
  <c r="AF157" i="4"/>
  <c r="AF349" i="4"/>
  <c r="AF142" i="4"/>
  <c r="AF334" i="4"/>
  <c r="AF327" i="4"/>
  <c r="AF111" i="4"/>
  <c r="AF320" i="4"/>
  <c r="AF104" i="4"/>
  <c r="AF297" i="4"/>
  <c r="AF81" i="4"/>
  <c r="AF274" i="4"/>
  <c r="AF259" i="4"/>
  <c r="AF189" i="4"/>
  <c r="AF381" i="4"/>
  <c r="AF174" i="4"/>
  <c r="AF366" i="4"/>
  <c r="AF392" i="4"/>
  <c r="AF176" i="4"/>
  <c r="AF368" i="4"/>
  <c r="AF153" i="4"/>
  <c r="AF345" i="4"/>
  <c r="AF130" i="4"/>
  <c r="AF322" i="4"/>
  <c r="AF323" i="4"/>
  <c r="AF44" i="4"/>
  <c r="AF237" i="4"/>
  <c r="AF29" i="4"/>
  <c r="AF238" i="4"/>
  <c r="AF231" i="4"/>
  <c r="AF15" i="4"/>
  <c r="AF208" i="4"/>
  <c r="AF401" i="4"/>
  <c r="AF185" i="4"/>
  <c r="AF377" i="4"/>
  <c r="AF194" i="4"/>
  <c r="AF387" i="4"/>
  <c r="AF371" i="4"/>
  <c r="AF60" i="4"/>
  <c r="AF253" i="4"/>
  <c r="AF77" i="4"/>
  <c r="AF270" i="4"/>
  <c r="AF263" i="4"/>
  <c r="AF47" i="4"/>
  <c r="AF240" i="4"/>
  <c r="AF24" i="4"/>
  <c r="AF217" i="4"/>
  <c r="AF17" i="4"/>
  <c r="AF210" i="4"/>
  <c r="AF403" i="4"/>
  <c r="AF388" i="4"/>
  <c r="AF301" i="4"/>
  <c r="AF286" i="4"/>
  <c r="AF63" i="4"/>
  <c r="AF40" i="4"/>
  <c r="AF33" i="4"/>
  <c r="AF211" i="4"/>
  <c r="AF317" i="4"/>
  <c r="AF302" i="4"/>
  <c r="AF79" i="4"/>
  <c r="AF88" i="4"/>
  <c r="AF65" i="4"/>
  <c r="AF243" i="4"/>
  <c r="AF28" i="4"/>
  <c r="AF13" i="4"/>
  <c r="AF215" i="4"/>
  <c r="AF192" i="4"/>
  <c r="AF169" i="4"/>
  <c r="AF146" i="4"/>
  <c r="AF339" i="4"/>
  <c r="AF92" i="4"/>
  <c r="AF93" i="4"/>
  <c r="AF279" i="4"/>
  <c r="AF256" i="4"/>
  <c r="AF249" i="4"/>
  <c r="AF226" i="4"/>
  <c r="AF404" i="4"/>
  <c r="AF125" i="4"/>
  <c r="AF109" i="4"/>
  <c r="AF295" i="4"/>
  <c r="AF272" i="4"/>
  <c r="AF281" i="4"/>
  <c r="AF258" i="4"/>
  <c r="AF173" i="4"/>
  <c r="AF158" i="4"/>
  <c r="AF343" i="4"/>
  <c r="AF336" i="4"/>
  <c r="AF313" i="4"/>
  <c r="AF290" i="4"/>
  <c r="AF221" i="4"/>
  <c r="AF206" i="4"/>
  <c r="AF408" i="4"/>
  <c r="AF385" i="4"/>
  <c r="AF361" i="4"/>
  <c r="AF354" i="4"/>
  <c r="AF97" i="4"/>
  <c r="AF275" i="4"/>
  <c r="AF365" i="4"/>
  <c r="AF350" i="4"/>
  <c r="AF144" i="4"/>
  <c r="AF120" i="4"/>
  <c r="CE3" i="4"/>
  <c r="CD5" i="4"/>
  <c r="CP3" i="4"/>
  <c r="CF4" i="4"/>
  <c r="CO5" i="4"/>
  <c r="DA3" i="4"/>
  <c r="DA5" i="4" s="1"/>
  <c r="BE5" i="4"/>
  <c r="BE124" i="4" s="1"/>
  <c r="BQ3" i="4"/>
  <c r="BQ5" i="4" s="1"/>
  <c r="BQ124" i="4" s="1"/>
  <c r="BF3" i="4"/>
  <c r="AU3" i="4"/>
  <c r="AT5" i="4"/>
  <c r="AT4" i="4"/>
  <c r="AT124" i="4" s="1"/>
  <c r="J3" i="4"/>
  <c r="V3" i="4" s="1"/>
  <c r="I5" i="4"/>
  <c r="C2646" i="2" l="1"/>
  <c r="A2445" i="2"/>
  <c r="B2372" i="2"/>
  <c r="B2396" i="2"/>
  <c r="B2367" i="2"/>
  <c r="B2368" i="2"/>
  <c r="C2488" i="2"/>
  <c r="B2397" i="2"/>
  <c r="B2371" i="2"/>
  <c r="B2403" i="2"/>
  <c r="B2435" i="2"/>
  <c r="B2390" i="2"/>
  <c r="B2497" i="2"/>
  <c r="B2492" i="2"/>
  <c r="B2420" i="2"/>
  <c r="B2500" i="2"/>
  <c r="B2384" i="2"/>
  <c r="B2400" i="2"/>
  <c r="B2581" i="2"/>
  <c r="B2461" i="2"/>
  <c r="B2418" i="2"/>
  <c r="B2407" i="2"/>
  <c r="B2416" i="2"/>
  <c r="C2437" i="2"/>
  <c r="B2484" i="2"/>
  <c r="B2373" i="2"/>
  <c r="B2380" i="2"/>
  <c r="B2404" i="2"/>
  <c r="B2375" i="2"/>
  <c r="B2391" i="2"/>
  <c r="C2429" i="2"/>
  <c r="B2589" i="2"/>
  <c r="B2469" i="2"/>
  <c r="B2551" i="2"/>
  <c r="B2428" i="2"/>
  <c r="B2423" i="2"/>
  <c r="C2405" i="2"/>
  <c r="B2440" i="2"/>
  <c r="B2444" i="2"/>
  <c r="B2381" i="2"/>
  <c r="B2433" i="2"/>
  <c r="B2387" i="2"/>
  <c r="B2419" i="2"/>
  <c r="B2374" i="2"/>
  <c r="B2406" i="2"/>
  <c r="B2588" i="2"/>
  <c r="B2388" i="2"/>
  <c r="B2432" i="2"/>
  <c r="B2452" i="2"/>
  <c r="B2402" i="2"/>
  <c r="B2426" i="2"/>
  <c r="B2398" i="2"/>
  <c r="B2430" i="2"/>
  <c r="B2516" i="2"/>
  <c r="B2412" i="2"/>
  <c r="B2383" i="2"/>
  <c r="B2392" i="2"/>
  <c r="B2408" i="2"/>
  <c r="B2389" i="2"/>
  <c r="B2395" i="2"/>
  <c r="B2427" i="2"/>
  <c r="B2382" i="2"/>
  <c r="B2414" i="2"/>
  <c r="B2468" i="2"/>
  <c r="B2454" i="2"/>
  <c r="B2411" i="2"/>
  <c r="B2424" i="2"/>
  <c r="B2434" i="2"/>
  <c r="B2415" i="2"/>
  <c r="B2436" i="2"/>
  <c r="B2378" i="2"/>
  <c r="B2376" i="2"/>
  <c r="B2485" i="2"/>
  <c r="B2399" i="2"/>
  <c r="B2460" i="2"/>
  <c r="I124" i="4"/>
  <c r="DR4" i="4"/>
  <c r="DR124" i="4" s="1"/>
  <c r="DQ407" i="4"/>
  <c r="DQ402" i="4"/>
  <c r="DQ391" i="4"/>
  <c r="DQ386" i="4"/>
  <c r="DQ374" i="4"/>
  <c r="DQ369" i="4"/>
  <c r="DQ358" i="4"/>
  <c r="DQ353" i="4"/>
  <c r="DQ343" i="4"/>
  <c r="DQ340" i="4"/>
  <c r="DQ335" i="4"/>
  <c r="DQ332" i="4"/>
  <c r="DQ327" i="4"/>
  <c r="DQ324" i="4"/>
  <c r="DQ319" i="4"/>
  <c r="DQ316" i="4"/>
  <c r="DQ311" i="4"/>
  <c r="DQ308" i="4"/>
  <c r="DQ303" i="4"/>
  <c r="DQ300" i="4"/>
  <c r="DQ295" i="4"/>
  <c r="DQ292" i="4"/>
  <c r="DQ287" i="4"/>
  <c r="DQ284" i="4"/>
  <c r="DQ279" i="4"/>
  <c r="DQ276" i="4"/>
  <c r="DQ271" i="4"/>
  <c r="DQ268" i="4"/>
  <c r="DQ263" i="4"/>
  <c r="DQ412" i="4"/>
  <c r="DQ401" i="4"/>
  <c r="DQ396" i="4"/>
  <c r="DQ385" i="4"/>
  <c r="DQ379" i="4"/>
  <c r="DQ368" i="4"/>
  <c r="DQ363" i="4"/>
  <c r="DQ352" i="4"/>
  <c r="DQ347" i="4"/>
  <c r="DQ410" i="4"/>
  <c r="DQ399" i="4"/>
  <c r="DQ394" i="4"/>
  <c r="DQ383" i="4"/>
  <c r="DQ377" i="4"/>
  <c r="DQ366" i="4"/>
  <c r="DQ361" i="4"/>
  <c r="DQ350" i="4"/>
  <c r="DQ345" i="4"/>
  <c r="DQ339" i="4"/>
  <c r="DQ336" i="4"/>
  <c r="DQ331" i="4"/>
  <c r="DQ328" i="4"/>
  <c r="DQ323" i="4"/>
  <c r="DQ320" i="4"/>
  <c r="DQ315" i="4"/>
  <c r="DQ312" i="4"/>
  <c r="DQ307" i="4"/>
  <c r="DQ304" i="4"/>
  <c r="DQ299" i="4"/>
  <c r="DQ296" i="4"/>
  <c r="DQ291" i="4"/>
  <c r="DQ288" i="4"/>
  <c r="DQ283" i="4"/>
  <c r="DQ280" i="4"/>
  <c r="DQ275" i="4"/>
  <c r="DQ272" i="4"/>
  <c r="DQ267" i="4"/>
  <c r="DQ264" i="4"/>
  <c r="DQ397" i="4"/>
  <c r="DQ392" i="4"/>
  <c r="DQ378" i="4"/>
  <c r="DQ344" i="4"/>
  <c r="DQ333" i="4"/>
  <c r="DQ313" i="4"/>
  <c r="DQ301" i="4"/>
  <c r="DQ281" i="4"/>
  <c r="DQ269" i="4"/>
  <c r="DQ233" i="4"/>
  <c r="DQ225" i="4"/>
  <c r="DQ217" i="4"/>
  <c r="DQ209" i="4"/>
  <c r="DQ201" i="4"/>
  <c r="DQ193" i="4"/>
  <c r="DQ185" i="4"/>
  <c r="DQ177" i="4"/>
  <c r="DQ169" i="4"/>
  <c r="DQ161" i="4"/>
  <c r="DQ153" i="4"/>
  <c r="DQ393" i="4"/>
  <c r="DQ388" i="4"/>
  <c r="DQ373" i="4"/>
  <c r="DQ354" i="4"/>
  <c r="DQ349" i="4"/>
  <c r="DQ326" i="4"/>
  <c r="DQ314" i="4"/>
  <c r="DQ294" i="4"/>
  <c r="DQ282" i="4"/>
  <c r="DQ262" i="4"/>
  <c r="DQ260" i="4"/>
  <c r="DQ258" i="4"/>
  <c r="DQ256" i="4"/>
  <c r="DQ254" i="4"/>
  <c r="DQ252" i="4"/>
  <c r="DQ250" i="4"/>
  <c r="DQ248" i="4"/>
  <c r="DQ246" i="4"/>
  <c r="DQ244" i="4"/>
  <c r="DQ242" i="4"/>
  <c r="DQ240" i="4"/>
  <c r="DQ232" i="4"/>
  <c r="DQ224" i="4"/>
  <c r="DQ216" i="4"/>
  <c r="DQ208" i="4"/>
  <c r="DQ200" i="4"/>
  <c r="DQ192" i="4"/>
  <c r="DQ184" i="4"/>
  <c r="DQ176" i="4"/>
  <c r="DQ168" i="4"/>
  <c r="DQ160" i="4"/>
  <c r="DQ152" i="4"/>
  <c r="DQ148" i="4"/>
  <c r="DQ145" i="4"/>
  <c r="DQ151" i="4"/>
  <c r="DQ403" i="4"/>
  <c r="DQ398" i="4"/>
  <c r="DQ389" i="4"/>
  <c r="DQ384" i="4"/>
  <c r="DQ364" i="4"/>
  <c r="DQ359" i="4"/>
  <c r="DQ346" i="4"/>
  <c r="DQ337" i="4"/>
  <c r="DQ325" i="4"/>
  <c r="DQ305" i="4"/>
  <c r="DQ293" i="4"/>
  <c r="DQ273" i="4"/>
  <c r="DQ261" i="4"/>
  <c r="DQ259" i="4"/>
  <c r="DQ257" i="4"/>
  <c r="DQ255" i="4"/>
  <c r="DQ253" i="4"/>
  <c r="DQ251" i="4"/>
  <c r="DQ249" i="4"/>
  <c r="DQ247" i="4"/>
  <c r="DQ245" i="4"/>
  <c r="DQ243" i="4"/>
  <c r="DQ241" i="4"/>
  <c r="DQ239" i="4"/>
  <c r="DQ231" i="4"/>
  <c r="DQ223" i="4"/>
  <c r="DQ215" i="4"/>
  <c r="DQ207" i="4"/>
  <c r="DQ199" i="4"/>
  <c r="DQ191" i="4"/>
  <c r="DQ183" i="4"/>
  <c r="DQ175" i="4"/>
  <c r="DQ167" i="4"/>
  <c r="DQ159" i="4"/>
  <c r="DQ408" i="4"/>
  <c r="DQ395" i="4"/>
  <c r="DQ360" i="4"/>
  <c r="DQ355" i="4"/>
  <c r="DQ338" i="4"/>
  <c r="DQ318" i="4"/>
  <c r="DQ306" i="4"/>
  <c r="DQ286" i="4"/>
  <c r="DQ274" i="4"/>
  <c r="DQ238" i="4"/>
  <c r="DQ230" i="4"/>
  <c r="DQ222" i="4"/>
  <c r="DQ214" i="4"/>
  <c r="DQ206" i="4"/>
  <c r="DQ198" i="4"/>
  <c r="DQ190" i="4"/>
  <c r="DQ182" i="4"/>
  <c r="DQ174" i="4"/>
  <c r="DQ166" i="4"/>
  <c r="DQ158" i="4"/>
  <c r="DQ144" i="4"/>
  <c r="DQ142" i="4"/>
  <c r="DQ140" i="4"/>
  <c r="DQ138" i="4"/>
  <c r="DQ136" i="4"/>
  <c r="DQ134" i="4"/>
  <c r="DQ132" i="4"/>
  <c r="DQ130" i="4"/>
  <c r="DQ128" i="4"/>
  <c r="DQ126" i="4"/>
  <c r="DQ123" i="4"/>
  <c r="DQ121" i="4"/>
  <c r="DQ119" i="4"/>
  <c r="DQ117" i="4"/>
  <c r="DQ115" i="4"/>
  <c r="DQ113" i="4"/>
  <c r="DQ111" i="4"/>
  <c r="DQ109" i="4"/>
  <c r="DQ107" i="4"/>
  <c r="DQ105" i="4"/>
  <c r="DQ103" i="4"/>
  <c r="DQ101" i="4"/>
  <c r="DQ99" i="4"/>
  <c r="DQ97" i="4"/>
  <c r="DQ95" i="4"/>
  <c r="DQ93" i="4"/>
  <c r="DQ91" i="4"/>
  <c r="DQ89" i="4"/>
  <c r="DQ87" i="4"/>
  <c r="DQ85" i="4"/>
  <c r="DQ83" i="4"/>
  <c r="DQ81" i="4"/>
  <c r="DQ79" i="4"/>
  <c r="DQ77" i="4"/>
  <c r="DQ75" i="4"/>
  <c r="DQ73" i="4"/>
  <c r="DQ71" i="4"/>
  <c r="DQ69" i="4"/>
  <c r="DQ67" i="4"/>
  <c r="DQ65" i="4"/>
  <c r="DQ63" i="4"/>
  <c r="DQ61" i="4"/>
  <c r="DQ59" i="4"/>
  <c r="DQ57" i="4"/>
  <c r="DQ55" i="4"/>
  <c r="DQ53" i="4"/>
  <c r="DQ51" i="4"/>
  <c r="DQ49" i="4"/>
  <c r="DQ47" i="4"/>
  <c r="DQ45" i="4"/>
  <c r="DQ43" i="4"/>
  <c r="DQ41" i="4"/>
  <c r="DQ39" i="4"/>
  <c r="DQ37" i="4"/>
  <c r="DQ35" i="4"/>
  <c r="DQ33" i="4"/>
  <c r="DQ31" i="4"/>
  <c r="DQ29" i="4"/>
  <c r="DQ27" i="4"/>
  <c r="DQ25" i="4"/>
  <c r="DQ23" i="4"/>
  <c r="DQ21" i="4"/>
  <c r="DQ19" i="4"/>
  <c r="DQ17" i="4"/>
  <c r="DQ15" i="4"/>
  <c r="DQ13" i="4"/>
  <c r="DQ11" i="4"/>
  <c r="DQ9" i="4"/>
  <c r="DQ7" i="4"/>
  <c r="DQ405" i="4"/>
  <c r="DQ400" i="4"/>
  <c r="DQ380" i="4"/>
  <c r="DQ375" i="4"/>
  <c r="DQ362" i="4"/>
  <c r="DQ342" i="4"/>
  <c r="DQ330" i="4"/>
  <c r="DQ310" i="4"/>
  <c r="DQ298" i="4"/>
  <c r="DQ278" i="4"/>
  <c r="DQ266" i="4"/>
  <c r="DQ236" i="4"/>
  <c r="DQ228" i="4"/>
  <c r="DQ220" i="4"/>
  <c r="DQ212" i="4"/>
  <c r="DQ204" i="4"/>
  <c r="DQ196" i="4"/>
  <c r="DQ188" i="4"/>
  <c r="DQ180" i="4"/>
  <c r="DQ172" i="4"/>
  <c r="DQ164" i="4"/>
  <c r="DQ156" i="4"/>
  <c r="DQ411" i="4"/>
  <c r="DQ376" i="4"/>
  <c r="DQ371" i="4"/>
  <c r="DQ357" i="4"/>
  <c r="DQ341" i="4"/>
  <c r="DQ321" i="4"/>
  <c r="DQ309" i="4"/>
  <c r="DQ289" i="4"/>
  <c r="DQ277" i="4"/>
  <c r="DQ235" i="4"/>
  <c r="DQ227" i="4"/>
  <c r="DQ219" i="4"/>
  <c r="DQ211" i="4"/>
  <c r="DQ203" i="4"/>
  <c r="DQ195" i="4"/>
  <c r="DQ187" i="4"/>
  <c r="DQ179" i="4"/>
  <c r="DQ171" i="4"/>
  <c r="DQ163" i="4"/>
  <c r="DQ155" i="4"/>
  <c r="DQ146" i="4"/>
  <c r="DQ406" i="4"/>
  <c r="DQ387" i="4"/>
  <c r="DQ381" i="4"/>
  <c r="DQ372" i="4"/>
  <c r="DQ367" i="4"/>
  <c r="DQ348" i="4"/>
  <c r="DQ334" i="4"/>
  <c r="DQ322" i="4"/>
  <c r="DQ302" i="4"/>
  <c r="DQ290" i="4"/>
  <c r="DQ270" i="4"/>
  <c r="DQ234" i="4"/>
  <c r="DQ226" i="4"/>
  <c r="DQ218" i="4"/>
  <c r="DQ210" i="4"/>
  <c r="DQ202" i="4"/>
  <c r="DQ194" i="4"/>
  <c r="DQ186" i="4"/>
  <c r="DQ178" i="4"/>
  <c r="DQ170" i="4"/>
  <c r="DQ162" i="4"/>
  <c r="DQ154" i="4"/>
  <c r="DQ149" i="4"/>
  <c r="DQ143" i="4"/>
  <c r="DQ141" i="4"/>
  <c r="DQ139" i="4"/>
  <c r="DQ137" i="4"/>
  <c r="DQ135" i="4"/>
  <c r="DQ133" i="4"/>
  <c r="DQ131" i="4"/>
  <c r="DQ129" i="4"/>
  <c r="DQ127" i="4"/>
  <c r="DQ125" i="4"/>
  <c r="DQ122" i="4"/>
  <c r="DQ120" i="4"/>
  <c r="DQ118" i="4"/>
  <c r="DQ116" i="4"/>
  <c r="DQ114" i="4"/>
  <c r="DQ112" i="4"/>
  <c r="DQ110" i="4"/>
  <c r="DQ108" i="4"/>
  <c r="DQ106" i="4"/>
  <c r="DQ104" i="4"/>
  <c r="DQ102" i="4"/>
  <c r="DQ100" i="4"/>
  <c r="DQ98" i="4"/>
  <c r="DQ96" i="4"/>
  <c r="DQ94" i="4"/>
  <c r="DQ92" i="4"/>
  <c r="DQ90" i="4"/>
  <c r="DQ88" i="4"/>
  <c r="DQ86" i="4"/>
  <c r="DQ84" i="4"/>
  <c r="DQ82" i="4"/>
  <c r="DQ80" i="4"/>
  <c r="DQ78" i="4"/>
  <c r="DQ76" i="4"/>
  <c r="DQ74" i="4"/>
  <c r="DQ72" i="4"/>
  <c r="DQ70" i="4"/>
  <c r="DQ68" i="4"/>
  <c r="DQ66" i="4"/>
  <c r="DQ64" i="4"/>
  <c r="DQ62" i="4"/>
  <c r="DQ365" i="4"/>
  <c r="DQ351" i="4"/>
  <c r="DQ237" i="4"/>
  <c r="DQ229" i="4"/>
  <c r="DQ221" i="4"/>
  <c r="DQ213" i="4"/>
  <c r="DQ205" i="4"/>
  <c r="DQ197" i="4"/>
  <c r="DQ189" i="4"/>
  <c r="DQ181" i="4"/>
  <c r="DQ173" i="4"/>
  <c r="DQ165" i="4"/>
  <c r="DQ157" i="4"/>
  <c r="DQ52" i="4"/>
  <c r="DQ36" i="4"/>
  <c r="DQ20" i="4"/>
  <c r="DQ297" i="4"/>
  <c r="DQ50" i="4"/>
  <c r="DQ34" i="4"/>
  <c r="DQ18" i="4"/>
  <c r="DQ46" i="4"/>
  <c r="DQ30" i="4"/>
  <c r="DQ409" i="4"/>
  <c r="DQ285" i="4"/>
  <c r="DQ48" i="4"/>
  <c r="DQ32" i="4"/>
  <c r="DQ12" i="4"/>
  <c r="DQ54" i="4"/>
  <c r="DQ22" i="4"/>
  <c r="DQ6" i="4"/>
  <c r="DQ38" i="4"/>
  <c r="DQ404" i="4"/>
  <c r="DQ329" i="4"/>
  <c r="DQ60" i="4"/>
  <c r="DQ44" i="4"/>
  <c r="DQ28" i="4"/>
  <c r="DQ16" i="4"/>
  <c r="DQ150" i="4"/>
  <c r="DQ14" i="4"/>
  <c r="DQ8" i="4"/>
  <c r="DQ390" i="4"/>
  <c r="DQ317" i="4"/>
  <c r="DQ58" i="4"/>
  <c r="DQ42" i="4"/>
  <c r="DQ26" i="4"/>
  <c r="DQ10" i="4"/>
  <c r="DQ265" i="4"/>
  <c r="DQ147" i="4"/>
  <c r="DQ356" i="4"/>
  <c r="DQ370" i="4"/>
  <c r="DQ56" i="4"/>
  <c r="DQ40" i="4"/>
  <c r="DQ24" i="4"/>
  <c r="DR3" i="4"/>
  <c r="DQ5" i="4"/>
  <c r="EC3" i="4"/>
  <c r="EB5" i="4"/>
  <c r="EN3" i="4"/>
  <c r="EN5" i="4" s="1"/>
  <c r="B13" i="5"/>
  <c r="FM5" i="4"/>
  <c r="FY3" i="4"/>
  <c r="FY5" i="4" s="1"/>
  <c r="FC3" i="4"/>
  <c r="FN3" i="4"/>
  <c r="FB5" i="4"/>
  <c r="AT412" i="4"/>
  <c r="AT410" i="4"/>
  <c r="AT408" i="4"/>
  <c r="AT406" i="4"/>
  <c r="AT411" i="4"/>
  <c r="AT409" i="4"/>
  <c r="AT407" i="4"/>
  <c r="AT405" i="4"/>
  <c r="AT403" i="4"/>
  <c r="AT401" i="4"/>
  <c r="AT399" i="4"/>
  <c r="AT397" i="4"/>
  <c r="AT395" i="4"/>
  <c r="AT393" i="4"/>
  <c r="AT391" i="4"/>
  <c r="AT389" i="4"/>
  <c r="AT387" i="4"/>
  <c r="AT385" i="4"/>
  <c r="AT383" i="4"/>
  <c r="AT380" i="4"/>
  <c r="AT378" i="4"/>
  <c r="AT376" i="4"/>
  <c r="AT374" i="4"/>
  <c r="AT381" i="4"/>
  <c r="AT402" i="4"/>
  <c r="AT398" i="4"/>
  <c r="AT394" i="4"/>
  <c r="AT390" i="4"/>
  <c r="AT386" i="4"/>
  <c r="AT384" i="4"/>
  <c r="AT371" i="4"/>
  <c r="AT369" i="4"/>
  <c r="AT367" i="4"/>
  <c r="AT365" i="4"/>
  <c r="AT363" i="4"/>
  <c r="AT361" i="4"/>
  <c r="AT359" i="4"/>
  <c r="AT357" i="4"/>
  <c r="AT355" i="4"/>
  <c r="AT353" i="4"/>
  <c r="AT351" i="4"/>
  <c r="AT349" i="4"/>
  <c r="AT347" i="4"/>
  <c r="AT345" i="4"/>
  <c r="AT343" i="4"/>
  <c r="AT341" i="4"/>
  <c r="AT339" i="4"/>
  <c r="AT337" i="4"/>
  <c r="AT335" i="4"/>
  <c r="AT333" i="4"/>
  <c r="AT331" i="4"/>
  <c r="AT329" i="4"/>
  <c r="AT327" i="4"/>
  <c r="AT325" i="4"/>
  <c r="AT323" i="4"/>
  <c r="AT321" i="4"/>
  <c r="AT319" i="4"/>
  <c r="AT317" i="4"/>
  <c r="AT315" i="4"/>
  <c r="AT313" i="4"/>
  <c r="AT311" i="4"/>
  <c r="AT309" i="4"/>
  <c r="AT307" i="4"/>
  <c r="AT305" i="4"/>
  <c r="AT303" i="4"/>
  <c r="AT301" i="4"/>
  <c r="AT299" i="4"/>
  <c r="AT297" i="4"/>
  <c r="AT295" i="4"/>
  <c r="AT293" i="4"/>
  <c r="AT291" i="4"/>
  <c r="AT289" i="4"/>
  <c r="AT287" i="4"/>
  <c r="AT285" i="4"/>
  <c r="AT283" i="4"/>
  <c r="AT392" i="4"/>
  <c r="AT370" i="4"/>
  <c r="AT354" i="4"/>
  <c r="AT338" i="4"/>
  <c r="AT322" i="4"/>
  <c r="AT306" i="4"/>
  <c r="AT290" i="4"/>
  <c r="AT201" i="4"/>
  <c r="AT198" i="4"/>
  <c r="AT396" i="4"/>
  <c r="AT373" i="4"/>
  <c r="AT372" i="4"/>
  <c r="AT356" i="4"/>
  <c r="AT340" i="4"/>
  <c r="AT324" i="4"/>
  <c r="AT308" i="4"/>
  <c r="AT292" i="4"/>
  <c r="AT278" i="4"/>
  <c r="AT277" i="4"/>
  <c r="AT270" i="4"/>
  <c r="AT269" i="4"/>
  <c r="AT262" i="4"/>
  <c r="AT261" i="4"/>
  <c r="AT254" i="4"/>
  <c r="AT253" i="4"/>
  <c r="AT246" i="4"/>
  <c r="AT245" i="4"/>
  <c r="AT238" i="4"/>
  <c r="AT237" i="4"/>
  <c r="AT230" i="4"/>
  <c r="AT229" i="4"/>
  <c r="AT222" i="4"/>
  <c r="AT221" i="4"/>
  <c r="AT214" i="4"/>
  <c r="AT207" i="4"/>
  <c r="AT204" i="4"/>
  <c r="AT191" i="4"/>
  <c r="AT400" i="4"/>
  <c r="AT379" i="4"/>
  <c r="AT358" i="4"/>
  <c r="AT342" i="4"/>
  <c r="AT326" i="4"/>
  <c r="AT310" i="4"/>
  <c r="AT294" i="4"/>
  <c r="AT213" i="4"/>
  <c r="AT210" i="4"/>
  <c r="AT197" i="4"/>
  <c r="AT194" i="4"/>
  <c r="AT188" i="4"/>
  <c r="AT186" i="4"/>
  <c r="AT184" i="4"/>
  <c r="AT182" i="4"/>
  <c r="AT180" i="4"/>
  <c r="AT178" i="4"/>
  <c r="AT176" i="4"/>
  <c r="AT174" i="4"/>
  <c r="AT172" i="4"/>
  <c r="AT170" i="4"/>
  <c r="AT168" i="4"/>
  <c r="AT166" i="4"/>
  <c r="AT164" i="4"/>
  <c r="AT162" i="4"/>
  <c r="AT160" i="4"/>
  <c r="AT158" i="4"/>
  <c r="AT156" i="4"/>
  <c r="AT154" i="4"/>
  <c r="AT152" i="4"/>
  <c r="AT150" i="4"/>
  <c r="AT148" i="4"/>
  <c r="AT146" i="4"/>
  <c r="AT144" i="4"/>
  <c r="AT142" i="4"/>
  <c r="AT140" i="4"/>
  <c r="AT138" i="4"/>
  <c r="AT136" i="4"/>
  <c r="AT134" i="4"/>
  <c r="AT132" i="4"/>
  <c r="AT130" i="4"/>
  <c r="AT128" i="4"/>
  <c r="AT404" i="4"/>
  <c r="AT360" i="4"/>
  <c r="AT344" i="4"/>
  <c r="AT328" i="4"/>
  <c r="AT312" i="4"/>
  <c r="AT296" i="4"/>
  <c r="AT276" i="4"/>
  <c r="AT275" i="4"/>
  <c r="AT268" i="4"/>
  <c r="AT267" i="4"/>
  <c r="AT260" i="4"/>
  <c r="AT259" i="4"/>
  <c r="AT252" i="4"/>
  <c r="AT251" i="4"/>
  <c r="AT244" i="4"/>
  <c r="AT243" i="4"/>
  <c r="AT236" i="4"/>
  <c r="AT235" i="4"/>
  <c r="AT228" i="4"/>
  <c r="AT227" i="4"/>
  <c r="AT220" i="4"/>
  <c r="AT219" i="4"/>
  <c r="AT203" i="4"/>
  <c r="AT200" i="4"/>
  <c r="AT362" i="4"/>
  <c r="AT346" i="4"/>
  <c r="AT330" i="4"/>
  <c r="AT314" i="4"/>
  <c r="AT298" i="4"/>
  <c r="AT209" i="4"/>
  <c r="AT206" i="4"/>
  <c r="AT375" i="4"/>
  <c r="AT364" i="4"/>
  <c r="AT348" i="4"/>
  <c r="AT332" i="4"/>
  <c r="AT316" i="4"/>
  <c r="AT300" i="4"/>
  <c r="AT284" i="4"/>
  <c r="AT282" i="4"/>
  <c r="AT281" i="4"/>
  <c r="AT274" i="4"/>
  <c r="AT273" i="4"/>
  <c r="AT266" i="4"/>
  <c r="AT265" i="4"/>
  <c r="AT258" i="4"/>
  <c r="AT257" i="4"/>
  <c r="AT250" i="4"/>
  <c r="AT249" i="4"/>
  <c r="AT242" i="4"/>
  <c r="AT241" i="4"/>
  <c r="AT234" i="4"/>
  <c r="AT233" i="4"/>
  <c r="AT226" i="4"/>
  <c r="AT225" i="4"/>
  <c r="AT218" i="4"/>
  <c r="AT217" i="4"/>
  <c r="AT212" i="4"/>
  <c r="AT199" i="4"/>
  <c r="AT196" i="4"/>
  <c r="AT366" i="4"/>
  <c r="AT350" i="4"/>
  <c r="AT334" i="4"/>
  <c r="AT318" i="4"/>
  <c r="AT302" i="4"/>
  <c r="AT286" i="4"/>
  <c r="AT205" i="4"/>
  <c r="AT202" i="4"/>
  <c r="AT189" i="4"/>
  <c r="AT187" i="4"/>
  <c r="AT185" i="4"/>
  <c r="AT183" i="4"/>
  <c r="AT181" i="4"/>
  <c r="AT179" i="4"/>
  <c r="AT177" i="4"/>
  <c r="AT175" i="4"/>
  <c r="AT173" i="4"/>
  <c r="AT171" i="4"/>
  <c r="AT169" i="4"/>
  <c r="AT167" i="4"/>
  <c r="AT165" i="4"/>
  <c r="AT163" i="4"/>
  <c r="AT161" i="4"/>
  <c r="AT159" i="4"/>
  <c r="AT157" i="4"/>
  <c r="AT155" i="4"/>
  <c r="AT153" i="4"/>
  <c r="AT151" i="4"/>
  <c r="AT149" i="4"/>
  <c r="AT147" i="4"/>
  <c r="AT145" i="4"/>
  <c r="AT143" i="4"/>
  <c r="AT141" i="4"/>
  <c r="AT139" i="4"/>
  <c r="AT137" i="4"/>
  <c r="AT135" i="4"/>
  <c r="AT133" i="4"/>
  <c r="AT131" i="4"/>
  <c r="AT129" i="4"/>
  <c r="AT127" i="4"/>
  <c r="AT125" i="4"/>
  <c r="AT122" i="4"/>
  <c r="AT120" i="4"/>
  <c r="AT118" i="4"/>
  <c r="AT116" i="4"/>
  <c r="AT114" i="4"/>
  <c r="AT112" i="4"/>
  <c r="AT110" i="4"/>
  <c r="AT108" i="4"/>
  <c r="AT106" i="4"/>
  <c r="AT104" i="4"/>
  <c r="AT102" i="4"/>
  <c r="AT100" i="4"/>
  <c r="AT98" i="4"/>
  <c r="AT96" i="4"/>
  <c r="AT94" i="4"/>
  <c r="AT92" i="4"/>
  <c r="AT90" i="4"/>
  <c r="AT88" i="4"/>
  <c r="AT86" i="4"/>
  <c r="AT84" i="4"/>
  <c r="AT82" i="4"/>
  <c r="AT80" i="4"/>
  <c r="AT78" i="4"/>
  <c r="AT76" i="4"/>
  <c r="AT74" i="4"/>
  <c r="AT72" i="4"/>
  <c r="AT70" i="4"/>
  <c r="AT68" i="4"/>
  <c r="AT66" i="4"/>
  <c r="AT64" i="4"/>
  <c r="AT62" i="4"/>
  <c r="AT60" i="4"/>
  <c r="AT58" i="4"/>
  <c r="AT56" i="4"/>
  <c r="AT54" i="4"/>
  <c r="AT52" i="4"/>
  <c r="AT50" i="4"/>
  <c r="AT48" i="4"/>
  <c r="AT46" i="4"/>
  <c r="AT44" i="4"/>
  <c r="AT42" i="4"/>
  <c r="AT388" i="4"/>
  <c r="AT239" i="4"/>
  <c r="AT232" i="4"/>
  <c r="AT211" i="4"/>
  <c r="AT107" i="4"/>
  <c r="AT99" i="4"/>
  <c r="AT91" i="4"/>
  <c r="AT83" i="4"/>
  <c r="AT75" i="4"/>
  <c r="AT67" i="4"/>
  <c r="AT59" i="4"/>
  <c r="AT51" i="4"/>
  <c r="AT43" i="4"/>
  <c r="AT231" i="4"/>
  <c r="AT224" i="4"/>
  <c r="AT38" i="4"/>
  <c r="AT288" i="4"/>
  <c r="AT280" i="4"/>
  <c r="AT223" i="4"/>
  <c r="AT216" i="4"/>
  <c r="AT105" i="4"/>
  <c r="AT97" i="4"/>
  <c r="AT89" i="4"/>
  <c r="AT81" i="4"/>
  <c r="AT73" i="4"/>
  <c r="AT65" i="4"/>
  <c r="AT57" i="4"/>
  <c r="AT49" i="4"/>
  <c r="AT41" i="4"/>
  <c r="AT35" i="4"/>
  <c r="AT33" i="4"/>
  <c r="AT31" i="4"/>
  <c r="AT29" i="4"/>
  <c r="AT27" i="4"/>
  <c r="AT25" i="4"/>
  <c r="AT23" i="4"/>
  <c r="AT21" i="4"/>
  <c r="AT19" i="4"/>
  <c r="AT17" i="4"/>
  <c r="AT15" i="4"/>
  <c r="AT13" i="4"/>
  <c r="AT11" i="4"/>
  <c r="AT9" i="4"/>
  <c r="AT7" i="4"/>
  <c r="AT304" i="4"/>
  <c r="AT279" i="4"/>
  <c r="AT272" i="4"/>
  <c r="AT215" i="4"/>
  <c r="AT123" i="4"/>
  <c r="AT119" i="4"/>
  <c r="AT115" i="4"/>
  <c r="AT37" i="4"/>
  <c r="AT320" i="4"/>
  <c r="AT271" i="4"/>
  <c r="AT264" i="4"/>
  <c r="AT208" i="4"/>
  <c r="AT193" i="4"/>
  <c r="AT190" i="4"/>
  <c r="AT103" i="4"/>
  <c r="AT95" i="4"/>
  <c r="AT87" i="4"/>
  <c r="AT79" i="4"/>
  <c r="AT71" i="4"/>
  <c r="AT63" i="4"/>
  <c r="AT55" i="4"/>
  <c r="AT47" i="4"/>
  <c r="AT40" i="4"/>
  <c r="AT336" i="4"/>
  <c r="AT263" i="4"/>
  <c r="AT256" i="4"/>
  <c r="AT352" i="4"/>
  <c r="AT255" i="4"/>
  <c r="AT248" i="4"/>
  <c r="AT111" i="4"/>
  <c r="AT109" i="4"/>
  <c r="AT101" i="4"/>
  <c r="AT93" i="4"/>
  <c r="AT85" i="4"/>
  <c r="AT77" i="4"/>
  <c r="AT69" i="4"/>
  <c r="AT61" i="4"/>
  <c r="AT53" i="4"/>
  <c r="AT45" i="4"/>
  <c r="AT39" i="4"/>
  <c r="AT36" i="4"/>
  <c r="AT34" i="4"/>
  <c r="AT32" i="4"/>
  <c r="AT30" i="4"/>
  <c r="AT28" i="4"/>
  <c r="AT26" i="4"/>
  <c r="AT24" i="4"/>
  <c r="AT22" i="4"/>
  <c r="AT20" i="4"/>
  <c r="AT18" i="4"/>
  <c r="AT16" i="4"/>
  <c r="AT14" i="4"/>
  <c r="AT12" i="4"/>
  <c r="AT10" i="4"/>
  <c r="AT8" i="4"/>
  <c r="AT6" i="4"/>
  <c r="AT113" i="4"/>
  <c r="AT121" i="4"/>
  <c r="AT377" i="4"/>
  <c r="AT247" i="4"/>
  <c r="AT195" i="4"/>
  <c r="AT368" i="4"/>
  <c r="AT240" i="4"/>
  <c r="AT192" i="4"/>
  <c r="AT117" i="4"/>
  <c r="AT126" i="4"/>
  <c r="J4" i="4"/>
  <c r="I8" i="4"/>
  <c r="I10" i="4"/>
  <c r="I12" i="4"/>
  <c r="I14" i="4"/>
  <c r="I16" i="4"/>
  <c r="I18" i="4"/>
  <c r="I20" i="4"/>
  <c r="I22" i="4"/>
  <c r="I7" i="4"/>
  <c r="I9" i="4"/>
  <c r="I11" i="4"/>
  <c r="I13" i="4"/>
  <c r="I15" i="4"/>
  <c r="I17" i="4"/>
  <c r="I19" i="4"/>
  <c r="I21" i="4"/>
  <c r="I23" i="4"/>
  <c r="I25" i="4"/>
  <c r="I27" i="4"/>
  <c r="I29" i="4"/>
  <c r="I31" i="4"/>
  <c r="I33" i="4"/>
  <c r="I35" i="4"/>
  <c r="I37" i="4"/>
  <c r="I39" i="4"/>
  <c r="I41" i="4"/>
  <c r="I43" i="4"/>
  <c r="I45" i="4"/>
  <c r="I47" i="4"/>
  <c r="I49" i="4"/>
  <c r="I51" i="4"/>
  <c r="I53" i="4"/>
  <c r="I55" i="4"/>
  <c r="I57" i="4"/>
  <c r="I59" i="4"/>
  <c r="I61" i="4"/>
  <c r="I63" i="4"/>
  <c r="I65" i="4"/>
  <c r="I67" i="4"/>
  <c r="I69" i="4"/>
  <c r="I71" i="4"/>
  <c r="I73" i="4"/>
  <c r="I75" i="4"/>
  <c r="I77" i="4"/>
  <c r="I79" i="4"/>
  <c r="I81" i="4"/>
  <c r="I83" i="4"/>
  <c r="I85" i="4"/>
  <c r="I87" i="4"/>
  <c r="I89" i="4"/>
  <c r="I91" i="4"/>
  <c r="I26" i="4"/>
  <c r="I34" i="4"/>
  <c r="I42" i="4"/>
  <c r="I62" i="4"/>
  <c r="I78" i="4"/>
  <c r="I64" i="4"/>
  <c r="I80" i="4"/>
  <c r="I60" i="4"/>
  <c r="I24" i="4"/>
  <c r="I32" i="4"/>
  <c r="I40" i="4"/>
  <c r="I48" i="4"/>
  <c r="I50" i="4"/>
  <c r="I66" i="4"/>
  <c r="I82" i="4"/>
  <c r="I93" i="4"/>
  <c r="I97" i="4"/>
  <c r="I101" i="4"/>
  <c r="I107" i="4"/>
  <c r="I113" i="4"/>
  <c r="I132" i="4"/>
  <c r="I52" i="4"/>
  <c r="I68" i="4"/>
  <c r="I88" i="4"/>
  <c r="I90" i="4"/>
  <c r="I94" i="4"/>
  <c r="I96" i="4"/>
  <c r="I98" i="4"/>
  <c r="I100" i="4"/>
  <c r="I102" i="4"/>
  <c r="I104" i="4"/>
  <c r="I106" i="4"/>
  <c r="I108" i="4"/>
  <c r="I110" i="4"/>
  <c r="I112" i="4"/>
  <c r="I114" i="4"/>
  <c r="I116" i="4"/>
  <c r="I118" i="4"/>
  <c r="I120" i="4"/>
  <c r="I122" i="4"/>
  <c r="I125" i="4"/>
  <c r="I127" i="4"/>
  <c r="I129" i="4"/>
  <c r="I131" i="4"/>
  <c r="I133" i="4"/>
  <c r="I135" i="4"/>
  <c r="I137" i="4"/>
  <c r="I139" i="4"/>
  <c r="I141" i="4"/>
  <c r="I143" i="4"/>
  <c r="I145" i="4"/>
  <c r="I147" i="4"/>
  <c r="I149" i="4"/>
  <c r="I151" i="4"/>
  <c r="I153" i="4"/>
  <c r="I155" i="4"/>
  <c r="I157" i="4"/>
  <c r="I159" i="4"/>
  <c r="I161" i="4"/>
  <c r="I163" i="4"/>
  <c r="I165" i="4"/>
  <c r="I167" i="4"/>
  <c r="I169" i="4"/>
  <c r="I171" i="4"/>
  <c r="I173" i="4"/>
  <c r="I175" i="4"/>
  <c r="I177" i="4"/>
  <c r="I179" i="4"/>
  <c r="I181" i="4"/>
  <c r="I183" i="4"/>
  <c r="I185" i="4"/>
  <c r="I187" i="4"/>
  <c r="I189" i="4"/>
  <c r="I191" i="4"/>
  <c r="I193" i="4"/>
  <c r="I195" i="4"/>
  <c r="I197" i="4"/>
  <c r="I199" i="4"/>
  <c r="I201" i="4"/>
  <c r="I203" i="4"/>
  <c r="I205" i="4"/>
  <c r="I207" i="4"/>
  <c r="I209" i="4"/>
  <c r="I211" i="4"/>
  <c r="I213" i="4"/>
  <c r="I215" i="4"/>
  <c r="I217" i="4"/>
  <c r="I219" i="4"/>
  <c r="I221" i="4"/>
  <c r="I223" i="4"/>
  <c r="I225" i="4"/>
  <c r="I227" i="4"/>
  <c r="I229" i="4"/>
  <c r="I231" i="4"/>
  <c r="I233" i="4"/>
  <c r="I235" i="4"/>
  <c r="I237" i="4"/>
  <c r="I239" i="4"/>
  <c r="I241" i="4"/>
  <c r="I243" i="4"/>
  <c r="I245" i="4"/>
  <c r="I247" i="4"/>
  <c r="I249" i="4"/>
  <c r="I251" i="4"/>
  <c r="I253" i="4"/>
  <c r="I255" i="4"/>
  <c r="I257" i="4"/>
  <c r="I259" i="4"/>
  <c r="I261" i="4"/>
  <c r="I263" i="4"/>
  <c r="I265" i="4"/>
  <c r="I267" i="4"/>
  <c r="I269" i="4"/>
  <c r="I271" i="4"/>
  <c r="I273" i="4"/>
  <c r="I275" i="4"/>
  <c r="I277" i="4"/>
  <c r="I279" i="4"/>
  <c r="I281" i="4"/>
  <c r="I283" i="4"/>
  <c r="I285" i="4"/>
  <c r="I287" i="4"/>
  <c r="I289" i="4"/>
  <c r="I291" i="4"/>
  <c r="I293" i="4"/>
  <c r="I295" i="4"/>
  <c r="I297" i="4"/>
  <c r="I299" i="4"/>
  <c r="I301" i="4"/>
  <c r="I303" i="4"/>
  <c r="I305" i="4"/>
  <c r="I307" i="4"/>
  <c r="I309" i="4"/>
  <c r="I311" i="4"/>
  <c r="I313" i="4"/>
  <c r="I315" i="4"/>
  <c r="I317" i="4"/>
  <c r="I319" i="4"/>
  <c r="I321" i="4"/>
  <c r="I323" i="4"/>
  <c r="I325" i="4"/>
  <c r="I327" i="4"/>
  <c r="I329" i="4"/>
  <c r="I331" i="4"/>
  <c r="I333" i="4"/>
  <c r="I335" i="4"/>
  <c r="I337" i="4"/>
  <c r="I339" i="4"/>
  <c r="I341" i="4"/>
  <c r="I343" i="4"/>
  <c r="I345" i="4"/>
  <c r="I347" i="4"/>
  <c r="I349" i="4"/>
  <c r="I351" i="4"/>
  <c r="I353" i="4"/>
  <c r="I355" i="4"/>
  <c r="I357" i="4"/>
  <c r="I359" i="4"/>
  <c r="I361" i="4"/>
  <c r="I363" i="4"/>
  <c r="I365" i="4"/>
  <c r="I367" i="4"/>
  <c r="I369" i="4"/>
  <c r="I371" i="4"/>
  <c r="I373" i="4"/>
  <c r="I375" i="4"/>
  <c r="I377" i="4"/>
  <c r="I379" i="4"/>
  <c r="I381" i="4"/>
  <c r="I384" i="4"/>
  <c r="I386" i="4"/>
  <c r="I388" i="4"/>
  <c r="I390" i="4"/>
  <c r="I392" i="4"/>
  <c r="I394" i="4"/>
  <c r="I396" i="4"/>
  <c r="I398" i="4"/>
  <c r="I400" i="4"/>
  <c r="I402" i="4"/>
  <c r="I404" i="4"/>
  <c r="I406" i="4"/>
  <c r="I408" i="4"/>
  <c r="I410" i="4"/>
  <c r="I412" i="4"/>
  <c r="I99" i="4"/>
  <c r="I109" i="4"/>
  <c r="I117" i="4"/>
  <c r="I30" i="4"/>
  <c r="I38" i="4"/>
  <c r="I46" i="4"/>
  <c r="I54" i="4"/>
  <c r="I70" i="4"/>
  <c r="I86" i="4"/>
  <c r="I56" i="4"/>
  <c r="I72" i="4"/>
  <c r="I84" i="4"/>
  <c r="I92" i="4"/>
  <c r="I95" i="4"/>
  <c r="I105" i="4"/>
  <c r="I111" i="4"/>
  <c r="I119" i="4"/>
  <c r="I121" i="4"/>
  <c r="I28" i="4"/>
  <c r="I36" i="4"/>
  <c r="I44" i="4"/>
  <c r="I58" i="4"/>
  <c r="I74" i="4"/>
  <c r="I76" i="4"/>
  <c r="I103" i="4"/>
  <c r="I115" i="4"/>
  <c r="I123" i="4"/>
  <c r="I126" i="4"/>
  <c r="I128" i="4"/>
  <c r="I130" i="4"/>
  <c r="I142" i="4"/>
  <c r="I174" i="4"/>
  <c r="I190" i="4"/>
  <c r="I254" i="4"/>
  <c r="I286" i="4"/>
  <c r="I318" i="4"/>
  <c r="I399" i="4"/>
  <c r="I148" i="4"/>
  <c r="I164" i="4"/>
  <c r="I180" i="4"/>
  <c r="I196" i="4"/>
  <c r="I212" i="4"/>
  <c r="I228" i="4"/>
  <c r="I244" i="4"/>
  <c r="I260" i="4"/>
  <c r="I276" i="4"/>
  <c r="I292" i="4"/>
  <c r="I308" i="4"/>
  <c r="I324" i="4"/>
  <c r="I340" i="4"/>
  <c r="I356" i="4"/>
  <c r="I372" i="4"/>
  <c r="I389" i="4"/>
  <c r="I405" i="4"/>
  <c r="I346" i="4"/>
  <c r="I362" i="4"/>
  <c r="I395" i="4"/>
  <c r="I411" i="4"/>
  <c r="I166" i="4"/>
  <c r="I182" i="4"/>
  <c r="I214" i="4"/>
  <c r="I230" i="4"/>
  <c r="I391" i="4"/>
  <c r="I407" i="4"/>
  <c r="I264" i="4"/>
  <c r="I296" i="4"/>
  <c r="I312" i="4"/>
  <c r="I344" i="4"/>
  <c r="I393" i="4"/>
  <c r="I409" i="4"/>
  <c r="I158" i="4"/>
  <c r="I222" i="4"/>
  <c r="I138" i="4"/>
  <c r="I154" i="4"/>
  <c r="I170" i="4"/>
  <c r="I186" i="4"/>
  <c r="I202" i="4"/>
  <c r="I218" i="4"/>
  <c r="I234" i="4"/>
  <c r="I250" i="4"/>
  <c r="I266" i="4"/>
  <c r="I282" i="4"/>
  <c r="I298" i="4"/>
  <c r="I314" i="4"/>
  <c r="I330" i="4"/>
  <c r="I378" i="4"/>
  <c r="I246" i="4"/>
  <c r="I262" i="4"/>
  <c r="I342" i="4"/>
  <c r="I376" i="4"/>
  <c r="I144" i="4"/>
  <c r="I160" i="4"/>
  <c r="I176" i="4"/>
  <c r="I192" i="4"/>
  <c r="I208" i="4"/>
  <c r="I224" i="4"/>
  <c r="I240" i="4"/>
  <c r="I256" i="4"/>
  <c r="I272" i="4"/>
  <c r="I288" i="4"/>
  <c r="I304" i="4"/>
  <c r="I320" i="4"/>
  <c r="I336" i="4"/>
  <c r="I352" i="4"/>
  <c r="I368" i="4"/>
  <c r="I385" i="4"/>
  <c r="I401" i="4"/>
  <c r="I134" i="4"/>
  <c r="I150" i="4"/>
  <c r="I198" i="4"/>
  <c r="I278" i="4"/>
  <c r="I294" i="4"/>
  <c r="I310" i="4"/>
  <c r="I326" i="4"/>
  <c r="I358" i="4"/>
  <c r="I374" i="4"/>
  <c r="I270" i="4"/>
  <c r="I350" i="4"/>
  <c r="I383" i="4"/>
  <c r="I302" i="4"/>
  <c r="I140" i="4"/>
  <c r="I156" i="4"/>
  <c r="I172" i="4"/>
  <c r="I188" i="4"/>
  <c r="I204" i="4"/>
  <c r="I220" i="4"/>
  <c r="I236" i="4"/>
  <c r="I252" i="4"/>
  <c r="I268" i="4"/>
  <c r="I284" i="4"/>
  <c r="I300" i="4"/>
  <c r="I316" i="4"/>
  <c r="I332" i="4"/>
  <c r="I348" i="4"/>
  <c r="I364" i="4"/>
  <c r="I380" i="4"/>
  <c r="I397" i="4"/>
  <c r="I6" i="4"/>
  <c r="I136" i="4"/>
  <c r="I152" i="4"/>
  <c r="I168" i="4"/>
  <c r="I184" i="4"/>
  <c r="I200" i="4"/>
  <c r="I216" i="4"/>
  <c r="I232" i="4"/>
  <c r="I248" i="4"/>
  <c r="I280" i="4"/>
  <c r="I328" i="4"/>
  <c r="I360" i="4"/>
  <c r="I206" i="4"/>
  <c r="I238" i="4"/>
  <c r="I334" i="4"/>
  <c r="I366" i="4"/>
  <c r="I146" i="4"/>
  <c r="I162" i="4"/>
  <c r="I178" i="4"/>
  <c r="I194" i="4"/>
  <c r="I210" i="4"/>
  <c r="I226" i="4"/>
  <c r="I242" i="4"/>
  <c r="I258" i="4"/>
  <c r="I274" i="4"/>
  <c r="I290" i="4"/>
  <c r="I306" i="4"/>
  <c r="I322" i="4"/>
  <c r="I338" i="4"/>
  <c r="I354" i="4"/>
  <c r="I370" i="4"/>
  <c r="I387" i="4"/>
  <c r="I403" i="4"/>
  <c r="BQ412" i="4"/>
  <c r="BQ411" i="4"/>
  <c r="BQ410" i="4"/>
  <c r="BQ409" i="4"/>
  <c r="BQ408" i="4"/>
  <c r="BQ407" i="4"/>
  <c r="BQ406" i="4"/>
  <c r="BQ405" i="4"/>
  <c r="BQ404" i="4"/>
  <c r="BQ403" i="4"/>
  <c r="BQ402" i="4"/>
  <c r="BQ401" i="4"/>
  <c r="BQ400" i="4"/>
  <c r="BQ399" i="4"/>
  <c r="BQ398" i="4"/>
  <c r="BQ397" i="4"/>
  <c r="BQ396" i="4"/>
  <c r="BQ395" i="4"/>
  <c r="BQ394" i="4"/>
  <c r="BQ393" i="4"/>
  <c r="BQ392" i="4"/>
  <c r="BQ391" i="4"/>
  <c r="BQ390" i="4"/>
  <c r="BQ389" i="4"/>
  <c r="BQ388" i="4"/>
  <c r="BQ387" i="4"/>
  <c r="BQ386" i="4"/>
  <c r="BQ385" i="4"/>
  <c r="BQ384" i="4"/>
  <c r="BQ383" i="4"/>
  <c r="BQ381" i="4"/>
  <c r="BQ380" i="4"/>
  <c r="BQ379" i="4"/>
  <c r="BQ378" i="4"/>
  <c r="BQ377" i="4"/>
  <c r="BQ376" i="4"/>
  <c r="BQ375" i="4"/>
  <c r="BQ374" i="4"/>
  <c r="BQ373" i="4"/>
  <c r="BQ372" i="4"/>
  <c r="BQ371" i="4"/>
  <c r="BQ370" i="4"/>
  <c r="BQ369" i="4"/>
  <c r="BQ368" i="4"/>
  <c r="BQ367" i="4"/>
  <c r="BQ366" i="4"/>
  <c r="BQ365" i="4"/>
  <c r="BQ364" i="4"/>
  <c r="BQ363" i="4"/>
  <c r="BQ362" i="4"/>
  <c r="BQ361" i="4"/>
  <c r="BQ360" i="4"/>
  <c r="BQ359" i="4"/>
  <c r="BQ358" i="4"/>
  <c r="BQ357" i="4"/>
  <c r="BQ356" i="4"/>
  <c r="BQ355" i="4"/>
  <c r="BQ354" i="4"/>
  <c r="BQ353" i="4"/>
  <c r="BQ352" i="4"/>
  <c r="BQ351" i="4"/>
  <c r="BQ350" i="4"/>
  <c r="BQ349" i="4"/>
  <c r="BQ348" i="4"/>
  <c r="BQ347" i="4"/>
  <c r="BQ346" i="4"/>
  <c r="BQ345" i="4"/>
  <c r="BQ344" i="4"/>
  <c r="BQ343" i="4"/>
  <c r="BQ342" i="4"/>
  <c r="BQ341" i="4"/>
  <c r="BQ340" i="4"/>
  <c r="BQ339" i="4"/>
  <c r="BQ338" i="4"/>
  <c r="BQ337" i="4"/>
  <c r="BQ336" i="4"/>
  <c r="BQ335" i="4"/>
  <c r="BQ334" i="4"/>
  <c r="BQ333" i="4"/>
  <c r="BQ332" i="4"/>
  <c r="BQ331" i="4"/>
  <c r="BQ330" i="4"/>
  <c r="BQ329" i="4"/>
  <c r="BQ328" i="4"/>
  <c r="BQ327" i="4"/>
  <c r="BQ326" i="4"/>
  <c r="BQ325" i="4"/>
  <c r="BQ324" i="4"/>
  <c r="BQ323" i="4"/>
  <c r="BQ322" i="4"/>
  <c r="BQ321" i="4"/>
  <c r="BQ320" i="4"/>
  <c r="BQ319" i="4"/>
  <c r="BQ318" i="4"/>
  <c r="BQ317" i="4"/>
  <c r="BQ316" i="4"/>
  <c r="BQ315" i="4"/>
  <c r="BQ314" i="4"/>
  <c r="BQ313" i="4"/>
  <c r="BQ312" i="4"/>
  <c r="BQ311" i="4"/>
  <c r="BQ310" i="4"/>
  <c r="BQ309" i="4"/>
  <c r="BQ308" i="4"/>
  <c r="BQ307" i="4"/>
  <c r="BQ306" i="4"/>
  <c r="BQ305" i="4"/>
  <c r="BQ304" i="4"/>
  <c r="BQ303" i="4"/>
  <c r="BQ302" i="4"/>
  <c r="BQ301" i="4"/>
  <c r="BQ300" i="4"/>
  <c r="BQ299" i="4"/>
  <c r="BQ298" i="4"/>
  <c r="BQ297" i="4"/>
  <c r="BQ296" i="4"/>
  <c r="BQ295" i="4"/>
  <c r="BQ294" i="4"/>
  <c r="BQ293" i="4"/>
  <c r="BQ292" i="4"/>
  <c r="BQ291" i="4"/>
  <c r="BQ290" i="4"/>
  <c r="BQ289" i="4"/>
  <c r="BQ288" i="4"/>
  <c r="BQ287" i="4"/>
  <c r="BQ286" i="4"/>
  <c r="BQ285" i="4"/>
  <c r="BQ284" i="4"/>
  <c r="BQ283" i="4"/>
  <c r="BQ282" i="4"/>
  <c r="BQ281" i="4"/>
  <c r="BQ280" i="4"/>
  <c r="BQ279" i="4"/>
  <c r="BQ278" i="4"/>
  <c r="BQ277" i="4"/>
  <c r="BQ276" i="4"/>
  <c r="BQ275" i="4"/>
  <c r="BQ274" i="4"/>
  <c r="BQ273" i="4"/>
  <c r="BQ272" i="4"/>
  <c r="BQ271" i="4"/>
  <c r="BQ270" i="4"/>
  <c r="BQ269" i="4"/>
  <c r="BQ268" i="4"/>
  <c r="BQ265" i="4"/>
  <c r="BQ257" i="4"/>
  <c r="BQ264" i="4"/>
  <c r="BQ256" i="4"/>
  <c r="BQ263" i="4"/>
  <c r="BQ260" i="4"/>
  <c r="BQ258" i="4"/>
  <c r="BQ262" i="4"/>
  <c r="BQ267" i="4"/>
  <c r="BQ261" i="4"/>
  <c r="BQ259" i="4"/>
  <c r="BQ249" i="4"/>
  <c r="BQ241" i="4"/>
  <c r="BQ233" i="4"/>
  <c r="BQ225" i="4"/>
  <c r="BQ217" i="4"/>
  <c r="BQ209" i="4"/>
  <c r="BQ201" i="4"/>
  <c r="BQ193" i="4"/>
  <c r="BQ185" i="4"/>
  <c r="BQ177" i="4"/>
  <c r="BQ169" i="4"/>
  <c r="BQ159" i="4"/>
  <c r="BQ155" i="4"/>
  <c r="BQ151" i="4"/>
  <c r="BQ147" i="4"/>
  <c r="BQ143" i="4"/>
  <c r="BQ254" i="4"/>
  <c r="BQ246" i="4"/>
  <c r="BQ238" i="4"/>
  <c r="BQ230" i="4"/>
  <c r="BQ222" i="4"/>
  <c r="BQ214" i="4"/>
  <c r="BQ206" i="4"/>
  <c r="BQ198" i="4"/>
  <c r="BQ190" i="4"/>
  <c r="BQ182" i="4"/>
  <c r="BQ174" i="4"/>
  <c r="BQ166" i="4"/>
  <c r="BQ251" i="4"/>
  <c r="BQ243" i="4"/>
  <c r="BQ235" i="4"/>
  <c r="BQ227" i="4"/>
  <c r="BQ219" i="4"/>
  <c r="BQ211" i="4"/>
  <c r="BQ203" i="4"/>
  <c r="BQ195" i="4"/>
  <c r="BQ187" i="4"/>
  <c r="BQ179" i="4"/>
  <c r="BQ171" i="4"/>
  <c r="BQ163" i="4"/>
  <c r="BQ160" i="4"/>
  <c r="BQ156" i="4"/>
  <c r="BQ152" i="4"/>
  <c r="BQ148" i="4"/>
  <c r="BQ144" i="4"/>
  <c r="BQ248" i="4"/>
  <c r="BQ240" i="4"/>
  <c r="BQ232" i="4"/>
  <c r="BQ224" i="4"/>
  <c r="BQ216" i="4"/>
  <c r="BQ208" i="4"/>
  <c r="BQ200" i="4"/>
  <c r="BQ192" i="4"/>
  <c r="BQ184" i="4"/>
  <c r="BQ176" i="4"/>
  <c r="BQ168" i="4"/>
  <c r="BQ138" i="4"/>
  <c r="BQ137" i="4"/>
  <c r="BQ136" i="4"/>
  <c r="BQ135" i="4"/>
  <c r="BQ134" i="4"/>
  <c r="BQ133" i="4"/>
  <c r="BQ132" i="4"/>
  <c r="BQ131" i="4"/>
  <c r="BQ130" i="4"/>
  <c r="BQ129" i="4"/>
  <c r="BQ128" i="4"/>
  <c r="BQ127" i="4"/>
  <c r="BQ126" i="4"/>
  <c r="BQ125" i="4"/>
  <c r="BQ123" i="4"/>
  <c r="BQ122" i="4"/>
  <c r="BQ121" i="4"/>
  <c r="BQ120" i="4"/>
  <c r="BQ119" i="4"/>
  <c r="BQ118" i="4"/>
  <c r="BQ117" i="4"/>
  <c r="BQ116" i="4"/>
  <c r="BQ115" i="4"/>
  <c r="BQ114" i="4"/>
  <c r="BQ113" i="4"/>
  <c r="BQ112" i="4"/>
  <c r="BQ111" i="4"/>
  <c r="BQ110" i="4"/>
  <c r="BQ109" i="4"/>
  <c r="BQ108" i="4"/>
  <c r="BQ107" i="4"/>
  <c r="BQ106" i="4"/>
  <c r="BQ105" i="4"/>
  <c r="BQ104" i="4"/>
  <c r="BQ103" i="4"/>
  <c r="BQ102" i="4"/>
  <c r="BQ101" i="4"/>
  <c r="BQ100" i="4"/>
  <c r="BQ99" i="4"/>
  <c r="BQ98" i="4"/>
  <c r="BQ97" i="4"/>
  <c r="BQ96" i="4"/>
  <c r="BQ95" i="4"/>
  <c r="BQ94" i="4"/>
  <c r="BQ93" i="4"/>
  <c r="BQ92" i="4"/>
  <c r="BQ91" i="4"/>
  <c r="BQ90" i="4"/>
  <c r="BQ89" i="4"/>
  <c r="BQ88" i="4"/>
  <c r="BQ87" i="4"/>
  <c r="BQ86" i="4"/>
  <c r="BQ85" i="4"/>
  <c r="BQ84" i="4"/>
  <c r="BQ83" i="4"/>
  <c r="BQ82" i="4"/>
  <c r="BQ81" i="4"/>
  <c r="BQ80" i="4"/>
  <c r="BQ79" i="4"/>
  <c r="BQ78" i="4"/>
  <c r="BQ77" i="4"/>
  <c r="BQ76" i="4"/>
  <c r="BQ75" i="4"/>
  <c r="BQ74" i="4"/>
  <c r="BQ73" i="4"/>
  <c r="BQ72" i="4"/>
  <c r="BQ71" i="4"/>
  <c r="BQ70" i="4"/>
  <c r="BQ69" i="4"/>
  <c r="BQ68" i="4"/>
  <c r="BQ67" i="4"/>
  <c r="BQ66" i="4"/>
  <c r="BQ65" i="4"/>
  <c r="BQ64" i="4"/>
  <c r="BQ63" i="4"/>
  <c r="BQ62" i="4"/>
  <c r="BQ61" i="4"/>
  <c r="BQ60" i="4"/>
  <c r="BQ59" i="4"/>
  <c r="BQ58" i="4"/>
  <c r="BQ57" i="4"/>
  <c r="BQ56" i="4"/>
  <c r="BQ55" i="4"/>
  <c r="BQ54" i="4"/>
  <c r="BQ53" i="4"/>
  <c r="BQ52" i="4"/>
  <c r="BQ51" i="4"/>
  <c r="BQ50" i="4"/>
  <c r="BQ49" i="4"/>
  <c r="BQ48" i="4"/>
  <c r="BQ47" i="4"/>
  <c r="BQ46" i="4"/>
  <c r="BQ45" i="4"/>
  <c r="BQ44" i="4"/>
  <c r="BQ43" i="4"/>
  <c r="BQ42" i="4"/>
  <c r="BQ41" i="4"/>
  <c r="BQ40" i="4"/>
  <c r="BQ39" i="4"/>
  <c r="BQ38" i="4"/>
  <c r="BQ37" i="4"/>
  <c r="BQ36" i="4"/>
  <c r="BQ35" i="4"/>
  <c r="BQ34" i="4"/>
  <c r="BQ33" i="4"/>
  <c r="BQ32" i="4"/>
  <c r="BQ31" i="4"/>
  <c r="BQ30" i="4"/>
  <c r="BQ29" i="4"/>
  <c r="BQ28" i="4"/>
  <c r="BQ27" i="4"/>
  <c r="BQ26" i="4"/>
  <c r="BQ25" i="4"/>
  <c r="BQ24" i="4"/>
  <c r="BQ23" i="4"/>
  <c r="BQ22" i="4"/>
  <c r="BQ21" i="4"/>
  <c r="BQ20" i="4"/>
  <c r="BQ19" i="4"/>
  <c r="BQ18" i="4"/>
  <c r="BQ17" i="4"/>
  <c r="BQ16" i="4"/>
  <c r="BQ15" i="4"/>
  <c r="BQ14" i="4"/>
  <c r="BQ13" i="4"/>
  <c r="BQ12" i="4"/>
  <c r="BQ11" i="4"/>
  <c r="BQ10" i="4"/>
  <c r="BQ9" i="4"/>
  <c r="BQ8" i="4"/>
  <c r="BQ7" i="4"/>
  <c r="BQ6" i="4"/>
  <c r="BQ253" i="4"/>
  <c r="BQ245" i="4"/>
  <c r="BQ237" i="4"/>
  <c r="BQ229" i="4"/>
  <c r="BQ221" i="4"/>
  <c r="BQ213" i="4"/>
  <c r="BQ205" i="4"/>
  <c r="BQ197" i="4"/>
  <c r="BQ189" i="4"/>
  <c r="BQ181" i="4"/>
  <c r="BQ173" i="4"/>
  <c r="BQ165" i="4"/>
  <c r="BQ161" i="4"/>
  <c r="BQ157" i="4"/>
  <c r="BQ153" i="4"/>
  <c r="BQ149" i="4"/>
  <c r="BQ145" i="4"/>
  <c r="BQ266" i="4"/>
  <c r="BQ250" i="4"/>
  <c r="BQ242" i="4"/>
  <c r="BQ234" i="4"/>
  <c r="BQ226" i="4"/>
  <c r="BQ218" i="4"/>
  <c r="BQ210" i="4"/>
  <c r="BQ202" i="4"/>
  <c r="BQ194" i="4"/>
  <c r="BQ186" i="4"/>
  <c r="BQ178" i="4"/>
  <c r="BQ170" i="4"/>
  <c r="BQ141" i="4"/>
  <c r="BQ255" i="4"/>
  <c r="BQ247" i="4"/>
  <c r="BQ239" i="4"/>
  <c r="BQ231" i="4"/>
  <c r="BQ223" i="4"/>
  <c r="BQ215" i="4"/>
  <c r="BQ207" i="4"/>
  <c r="BQ199" i="4"/>
  <c r="BQ191" i="4"/>
  <c r="BQ183" i="4"/>
  <c r="BQ175" i="4"/>
  <c r="BQ167" i="4"/>
  <c r="BQ162" i="4"/>
  <c r="BQ158" i="4"/>
  <c r="BQ154" i="4"/>
  <c r="BQ150" i="4"/>
  <c r="BQ146" i="4"/>
  <c r="BQ142" i="4"/>
  <c r="BQ140" i="4"/>
  <c r="BQ252" i="4"/>
  <c r="BQ188" i="4"/>
  <c r="BQ228" i="4"/>
  <c r="BQ164" i="4"/>
  <c r="BQ204" i="4"/>
  <c r="BQ244" i="4"/>
  <c r="BQ180" i="4"/>
  <c r="BQ220" i="4"/>
  <c r="BQ139" i="4"/>
  <c r="BQ196" i="4"/>
  <c r="BQ236" i="4"/>
  <c r="BQ172" i="4"/>
  <c r="BQ212" i="4"/>
  <c r="AG379" i="4"/>
  <c r="AG315" i="4"/>
  <c r="AG251" i="4"/>
  <c r="AG187" i="4"/>
  <c r="AG122" i="4"/>
  <c r="AG58" i="4"/>
  <c r="AG403" i="4"/>
  <c r="AG338" i="4"/>
  <c r="AG274" i="4"/>
  <c r="AG210" i="4"/>
  <c r="AG146" i="4"/>
  <c r="AG81" i="4"/>
  <c r="AG17" i="4"/>
  <c r="AG361" i="4"/>
  <c r="AG297" i="4"/>
  <c r="AG233" i="4"/>
  <c r="AG169" i="4"/>
  <c r="AG104" i="4"/>
  <c r="AG40" i="4"/>
  <c r="AG385" i="4"/>
  <c r="AG320" i="4"/>
  <c r="AG256" i="4"/>
  <c r="AG192" i="4"/>
  <c r="AG128" i="4"/>
  <c r="AG63" i="4"/>
  <c r="AG408" i="4"/>
  <c r="AG343" i="4"/>
  <c r="AG279" i="4"/>
  <c r="AG215" i="4"/>
  <c r="AG151" i="4"/>
  <c r="AG86" i="4"/>
  <c r="AG22" i="4"/>
  <c r="AG308" i="4"/>
  <c r="AG180" i="4"/>
  <c r="AG35" i="4"/>
  <c r="AG366" i="4"/>
  <c r="AG302" i="4"/>
  <c r="AG238" i="4"/>
  <c r="AG174" i="4"/>
  <c r="AG109" i="4"/>
  <c r="AG45" i="4"/>
  <c r="AG91" i="4"/>
  <c r="AG357" i="4"/>
  <c r="AG293" i="4"/>
  <c r="AG229" i="4"/>
  <c r="AG165" i="4"/>
  <c r="AG100" i="4"/>
  <c r="AG36" i="4"/>
  <c r="AG324" i="4"/>
  <c r="AG204" i="4"/>
  <c r="AG27" i="4"/>
  <c r="AG371" i="4"/>
  <c r="AG307" i="4"/>
  <c r="AG243" i="4"/>
  <c r="AG179" i="4"/>
  <c r="AG114" i="4"/>
  <c r="AG50" i="4"/>
  <c r="AG395" i="4"/>
  <c r="AG330" i="4"/>
  <c r="AG266" i="4"/>
  <c r="AG202" i="4"/>
  <c r="AG138" i="4"/>
  <c r="AG73" i="4"/>
  <c r="AG9" i="4"/>
  <c r="AG353" i="4"/>
  <c r="AG289" i="4"/>
  <c r="AG225" i="4"/>
  <c r="AG161" i="4"/>
  <c r="AG96" i="4"/>
  <c r="AG32" i="4"/>
  <c r="AG376" i="4"/>
  <c r="AG312" i="4"/>
  <c r="AG248" i="4"/>
  <c r="AG184" i="4"/>
  <c r="AG119" i="4"/>
  <c r="AG55" i="4"/>
  <c r="AG400" i="4"/>
  <c r="AG335" i="4"/>
  <c r="AG271" i="4"/>
  <c r="AG207" i="4"/>
  <c r="AG143" i="4"/>
  <c r="AG78" i="4"/>
  <c r="AG14" i="4"/>
  <c r="AG292" i="4"/>
  <c r="AG164" i="4"/>
  <c r="AG19" i="4"/>
  <c r="AG358" i="4"/>
  <c r="AG294" i="4"/>
  <c r="AG230" i="4"/>
  <c r="AG166" i="4"/>
  <c r="AG101" i="4"/>
  <c r="AG37" i="4"/>
  <c r="AG43" i="4"/>
  <c r="AG349" i="4"/>
  <c r="AG285" i="4"/>
  <c r="AG221" i="4"/>
  <c r="AG157" i="4"/>
  <c r="AG92" i="4"/>
  <c r="AG28" i="4"/>
  <c r="AG316" i="4"/>
  <c r="AG172" i="4"/>
  <c r="AG363" i="4"/>
  <c r="AG299" i="4"/>
  <c r="AG235" i="4"/>
  <c r="AG171" i="4"/>
  <c r="AG106" i="4"/>
  <c r="AG42" i="4"/>
  <c r="AG387" i="4"/>
  <c r="AG322" i="4"/>
  <c r="AG258" i="4"/>
  <c r="AG194" i="4"/>
  <c r="AG130" i="4"/>
  <c r="AG65" i="4"/>
  <c r="AG410" i="4"/>
  <c r="AG345" i="4"/>
  <c r="AG281" i="4"/>
  <c r="AG217" i="4"/>
  <c r="AG153" i="4"/>
  <c r="AG88" i="4"/>
  <c r="AG24" i="4"/>
  <c r="AG368" i="4"/>
  <c r="AG304" i="4"/>
  <c r="AG240" i="4"/>
  <c r="AG176" i="4"/>
  <c r="AG111" i="4"/>
  <c r="AG47" i="4"/>
  <c r="AG392" i="4"/>
  <c r="AG327" i="4"/>
  <c r="AG263" i="4"/>
  <c r="AG199" i="4"/>
  <c r="AG135" i="4"/>
  <c r="AG70" i="4"/>
  <c r="AG6" i="4"/>
  <c r="AG284" i="4"/>
  <c r="AG148" i="4"/>
  <c r="AG11" i="4"/>
  <c r="AG350" i="4"/>
  <c r="AG286" i="4"/>
  <c r="AG222" i="4"/>
  <c r="AG158" i="4"/>
  <c r="AG93" i="4"/>
  <c r="AG29" i="4"/>
  <c r="AG406" i="4"/>
  <c r="AG341" i="4"/>
  <c r="AG277" i="4"/>
  <c r="AG213" i="4"/>
  <c r="AG149" i="4"/>
  <c r="AG84" i="4"/>
  <c r="AG20" i="4"/>
  <c r="AG300" i="4"/>
  <c r="AG156" i="4"/>
  <c r="AG412" i="4"/>
  <c r="AG347" i="4"/>
  <c r="AG283" i="4"/>
  <c r="AG219" i="4"/>
  <c r="AG155" i="4"/>
  <c r="AG90" i="4"/>
  <c r="AG26" i="4"/>
  <c r="AG370" i="4"/>
  <c r="AG306" i="4"/>
  <c r="AG242" i="4"/>
  <c r="AG178" i="4"/>
  <c r="AG113" i="4"/>
  <c r="AG49" i="4"/>
  <c r="AG394" i="4"/>
  <c r="AG329" i="4"/>
  <c r="AG265" i="4"/>
  <c r="AG201" i="4"/>
  <c r="AG137" i="4"/>
  <c r="AG72" i="4"/>
  <c r="AG8" i="4"/>
  <c r="AG352" i="4"/>
  <c r="AG288" i="4"/>
  <c r="AG224" i="4"/>
  <c r="AG160" i="4"/>
  <c r="AG95" i="4"/>
  <c r="AG31" i="4"/>
  <c r="AG375" i="4"/>
  <c r="AG311" i="4"/>
  <c r="AG247" i="4"/>
  <c r="AG183" i="4"/>
  <c r="AG118" i="4"/>
  <c r="AG54" i="4"/>
  <c r="AG380" i="4"/>
  <c r="AG244" i="4"/>
  <c r="AG107" i="4"/>
  <c r="AG399" i="4"/>
  <c r="AG334" i="4"/>
  <c r="AG270" i="4"/>
  <c r="AG206" i="4"/>
  <c r="AG142" i="4"/>
  <c r="AG77" i="4"/>
  <c r="AG13" i="4"/>
  <c r="AG390" i="4"/>
  <c r="AG325" i="4"/>
  <c r="AG261" i="4"/>
  <c r="AG197" i="4"/>
  <c r="AG133" i="4"/>
  <c r="AG68" i="4"/>
  <c r="AG405" i="4"/>
  <c r="AG268" i="4"/>
  <c r="AG115" i="4"/>
  <c r="AG396" i="4"/>
  <c r="AG331" i="4"/>
  <c r="AG267" i="4"/>
  <c r="AG203" i="4"/>
  <c r="AG139" i="4"/>
  <c r="AG74" i="4"/>
  <c r="AG10" i="4"/>
  <c r="AG354" i="4"/>
  <c r="AG290" i="4"/>
  <c r="AG226" i="4"/>
  <c r="AG162" i="4"/>
  <c r="AG97" i="4"/>
  <c r="AG33" i="4"/>
  <c r="AG377" i="4"/>
  <c r="AG313" i="4"/>
  <c r="AG249" i="4"/>
  <c r="AG185" i="4"/>
  <c r="AG120" i="4"/>
  <c r="AG56" i="4"/>
  <c r="AG401" i="4"/>
  <c r="AG336" i="4"/>
  <c r="AG272" i="4"/>
  <c r="AG208" i="4"/>
  <c r="AG144" i="4"/>
  <c r="AG79" i="4"/>
  <c r="AG15" i="4"/>
  <c r="AG359" i="4"/>
  <c r="AG295" i="4"/>
  <c r="AG231" i="4"/>
  <c r="AG167" i="4"/>
  <c r="AG102" i="4"/>
  <c r="AG38" i="4"/>
  <c r="AG348" i="4"/>
  <c r="AG220" i="4"/>
  <c r="AG67" i="4"/>
  <c r="AG383" i="4"/>
  <c r="AG318" i="4"/>
  <c r="AG254" i="4"/>
  <c r="AG190" i="4"/>
  <c r="AG126" i="4"/>
  <c r="AG61" i="4"/>
  <c r="AG188" i="4"/>
  <c r="AG373" i="4"/>
  <c r="AG309" i="4"/>
  <c r="AG245" i="4"/>
  <c r="AG181" i="4"/>
  <c r="AG116" i="4"/>
  <c r="AG52" i="4"/>
  <c r="AG356" i="4"/>
  <c r="AG236" i="4"/>
  <c r="AG75" i="4"/>
  <c r="AG323" i="4"/>
  <c r="AG147" i="4"/>
  <c r="AG378" i="4"/>
  <c r="AG218" i="4"/>
  <c r="AG41" i="4"/>
  <c r="AG273" i="4"/>
  <c r="AG112" i="4"/>
  <c r="AG344" i="4"/>
  <c r="AG168" i="4"/>
  <c r="AG7" i="4"/>
  <c r="AG239" i="4"/>
  <c r="AG62" i="4"/>
  <c r="AG196" i="4"/>
  <c r="AG326" i="4"/>
  <c r="AG150" i="4"/>
  <c r="AG132" i="4"/>
  <c r="AG253" i="4"/>
  <c r="AG76" i="4"/>
  <c r="AG212" i="4"/>
  <c r="AG355" i="4"/>
  <c r="AG163" i="4"/>
  <c r="AG362" i="4"/>
  <c r="AG170" i="4"/>
  <c r="AG386" i="4"/>
  <c r="AG193" i="4"/>
  <c r="AG409" i="4"/>
  <c r="AG216" i="4"/>
  <c r="AG23" i="4"/>
  <c r="AG223" i="4"/>
  <c r="AG30" i="4"/>
  <c r="AG51" i="4"/>
  <c r="AG246" i="4"/>
  <c r="AG53" i="4"/>
  <c r="AG301" i="4"/>
  <c r="AG108" i="4"/>
  <c r="AG140" i="4"/>
  <c r="AG291" i="4"/>
  <c r="AG98" i="4"/>
  <c r="AG314" i="4"/>
  <c r="AG121" i="4"/>
  <c r="AG337" i="4"/>
  <c r="AG145" i="4"/>
  <c r="AG360" i="4"/>
  <c r="AG152" i="4"/>
  <c r="AG367" i="4"/>
  <c r="AG175" i="4"/>
  <c r="AG364" i="4"/>
  <c r="AG391" i="4"/>
  <c r="AG198" i="4"/>
  <c r="AG397" i="4"/>
  <c r="AG237" i="4"/>
  <c r="AG44" i="4"/>
  <c r="AG59" i="4"/>
  <c r="AG259" i="4"/>
  <c r="AG66" i="4"/>
  <c r="AG282" i="4"/>
  <c r="AG89" i="4"/>
  <c r="AG305" i="4"/>
  <c r="AG80" i="4"/>
  <c r="AG296" i="4"/>
  <c r="AG103" i="4"/>
  <c r="AG319" i="4"/>
  <c r="AG127" i="4"/>
  <c r="AG260" i="4"/>
  <c r="AG342" i="4"/>
  <c r="AG134" i="4"/>
  <c r="AG381" i="4"/>
  <c r="AG189" i="4"/>
  <c r="AG372" i="4"/>
  <c r="AG227" i="4"/>
  <c r="AG34" i="4"/>
  <c r="AG250" i="4"/>
  <c r="AG57" i="4"/>
  <c r="AG257" i="4"/>
  <c r="AG64" i="4"/>
  <c r="AG280" i="4"/>
  <c r="AG87" i="4"/>
  <c r="AG303" i="4"/>
  <c r="AG110" i="4"/>
  <c r="AG228" i="4"/>
  <c r="AG310" i="4"/>
  <c r="AG117" i="4"/>
  <c r="AG365" i="4"/>
  <c r="AG173" i="4"/>
  <c r="AG340" i="4"/>
  <c r="AG404" i="4"/>
  <c r="AG18" i="4"/>
  <c r="AG25" i="4"/>
  <c r="AG48" i="4"/>
  <c r="AG71" i="4"/>
  <c r="AG94" i="4"/>
  <c r="AG278" i="4"/>
  <c r="AG333" i="4"/>
  <c r="AG276" i="4"/>
  <c r="AG388" i="4"/>
  <c r="AG411" i="4"/>
  <c r="AG402" i="4"/>
  <c r="AG16" i="4"/>
  <c r="AG39" i="4"/>
  <c r="AG46" i="4"/>
  <c r="AG262" i="4"/>
  <c r="AG317" i="4"/>
  <c r="AG252" i="4"/>
  <c r="AG275" i="4"/>
  <c r="AG298" i="4"/>
  <c r="AG321" i="4"/>
  <c r="AG328" i="4"/>
  <c r="AG351" i="4"/>
  <c r="AG332" i="4"/>
  <c r="AG182" i="4"/>
  <c r="AG205" i="4"/>
  <c r="AG211" i="4"/>
  <c r="AG234" i="4"/>
  <c r="AG241" i="4"/>
  <c r="AG264" i="4"/>
  <c r="AG287" i="4"/>
  <c r="AG123" i="4"/>
  <c r="AG85" i="4"/>
  <c r="AG141" i="4"/>
  <c r="AG195" i="4"/>
  <c r="AG186" i="4"/>
  <c r="AG209" i="4"/>
  <c r="AG232" i="4"/>
  <c r="AG255" i="4"/>
  <c r="AG83" i="4"/>
  <c r="AG69" i="4"/>
  <c r="AG125" i="4"/>
  <c r="AG131" i="4"/>
  <c r="AG154" i="4"/>
  <c r="AG177" i="4"/>
  <c r="AG200" i="4"/>
  <c r="AG191" i="4"/>
  <c r="AG407" i="4"/>
  <c r="AG21" i="4"/>
  <c r="AG60" i="4"/>
  <c r="AG82" i="4"/>
  <c r="AG105" i="4"/>
  <c r="AG129" i="4"/>
  <c r="AG136" i="4"/>
  <c r="AG159" i="4"/>
  <c r="AG374" i="4"/>
  <c r="AG398" i="4"/>
  <c r="AG12" i="4"/>
  <c r="AG389" i="4"/>
  <c r="AG214" i="4"/>
  <c r="AG269" i="4"/>
  <c r="AG339" i="4"/>
  <c r="AG99" i="4"/>
  <c r="AG346" i="4"/>
  <c r="AG369" i="4"/>
  <c r="AG393" i="4"/>
  <c r="AG384" i="4"/>
  <c r="U391" i="4"/>
  <c r="U398" i="4"/>
  <c r="U405" i="4"/>
  <c r="U340" i="4"/>
  <c r="U355" i="4"/>
  <c r="U368" i="4"/>
  <c r="U328" i="4"/>
  <c r="U346" i="4"/>
  <c r="U369" i="4"/>
  <c r="U386" i="4"/>
  <c r="U267" i="4"/>
  <c r="U265" i="4"/>
  <c r="U290" i="4"/>
  <c r="U295" i="4"/>
  <c r="U317" i="4"/>
  <c r="U394" i="4"/>
  <c r="U249" i="4"/>
  <c r="U225" i="4"/>
  <c r="U223" i="4"/>
  <c r="U277" i="4"/>
  <c r="U322" i="4"/>
  <c r="U179" i="4"/>
  <c r="U202" i="4"/>
  <c r="U201" i="4"/>
  <c r="U218" i="4"/>
  <c r="U160" i="4"/>
  <c r="U307" i="4"/>
  <c r="U199" i="4"/>
  <c r="U182" i="4"/>
  <c r="U117" i="4"/>
  <c r="U197" i="4"/>
  <c r="U133" i="4"/>
  <c r="U112" i="4"/>
  <c r="U137" i="4"/>
  <c r="U148" i="4"/>
  <c r="U172" i="4"/>
  <c r="U74" i="4"/>
  <c r="U162" i="4"/>
  <c r="U196" i="4"/>
  <c r="U88" i="4"/>
  <c r="U24" i="4"/>
  <c r="U103" i="4"/>
  <c r="U39" i="4"/>
  <c r="U46" i="4"/>
  <c r="U53" i="4"/>
  <c r="U60" i="4"/>
  <c r="U86" i="4"/>
  <c r="U52" i="4"/>
  <c r="U15" i="4"/>
  <c r="U6" i="4"/>
  <c r="U13" i="4"/>
  <c r="U342" i="4"/>
  <c r="U341" i="4"/>
  <c r="U412" i="4"/>
  <c r="U339" i="4"/>
  <c r="U344" i="4"/>
  <c r="U296" i="4"/>
  <c r="U303" i="4"/>
  <c r="U300" i="4"/>
  <c r="U275" i="4"/>
  <c r="U400" i="4"/>
  <c r="U280" i="4"/>
  <c r="U268" i="4"/>
  <c r="U258" i="4"/>
  <c r="U266" i="4"/>
  <c r="U262" i="4"/>
  <c r="U231" i="4"/>
  <c r="U270" i="4"/>
  <c r="U235" i="4"/>
  <c r="U253" i="4"/>
  <c r="U297" i="4"/>
  <c r="U354" i="4"/>
  <c r="U176" i="4"/>
  <c r="U337" i="4"/>
  <c r="U191" i="4"/>
  <c r="U166" i="4"/>
  <c r="U256" i="4"/>
  <c r="U165" i="4"/>
  <c r="U164" i="4"/>
  <c r="U171" i="4"/>
  <c r="U151" i="4"/>
  <c r="U155" i="4"/>
  <c r="U58" i="4"/>
  <c r="U132" i="4"/>
  <c r="U139" i="4"/>
  <c r="U48" i="4"/>
  <c r="U115" i="4"/>
  <c r="U47" i="4"/>
  <c r="U29" i="4"/>
  <c r="U19" i="4"/>
  <c r="U30" i="4"/>
  <c r="U37" i="4"/>
  <c r="U44" i="4"/>
  <c r="U21" i="4"/>
  <c r="U28" i="4"/>
  <c r="U383" i="4"/>
  <c r="U381" i="4"/>
  <c r="U380" i="4"/>
  <c r="U388" i="4"/>
  <c r="U393" i="4"/>
  <c r="U370" i="4"/>
  <c r="U351" i="4"/>
  <c r="U343" i="4"/>
  <c r="U325" i="4"/>
  <c r="U309" i="4"/>
  <c r="U353" i="4"/>
  <c r="U410" i="4"/>
  <c r="U244" i="4"/>
  <c r="U234" i="4"/>
  <c r="U241" i="4"/>
  <c r="U209" i="4"/>
  <c r="U378" i="4"/>
  <c r="U230" i="4"/>
  <c r="U203" i="4"/>
  <c r="U221" i="4"/>
  <c r="U211" i="4"/>
  <c r="U208" i="4"/>
  <c r="U144" i="4"/>
  <c r="U259" i="4"/>
  <c r="U238" i="4"/>
  <c r="U142" i="4"/>
  <c r="U216" i="4"/>
  <c r="U141" i="4"/>
  <c r="U109" i="4"/>
  <c r="U123" i="4"/>
  <c r="U107" i="4"/>
  <c r="U106" i="4"/>
  <c r="U34" i="4"/>
  <c r="U97" i="4"/>
  <c r="U96" i="4"/>
  <c r="U188" i="4"/>
  <c r="U87" i="4"/>
  <c r="U110" i="4"/>
  <c r="U143" i="4"/>
  <c r="U153" i="4"/>
  <c r="U69" i="4"/>
  <c r="U8" i="4"/>
  <c r="U7" i="4"/>
  <c r="U170" i="4"/>
  <c r="U374" i="4"/>
  <c r="U373" i="4"/>
  <c r="U372" i="4"/>
  <c r="U379" i="4"/>
  <c r="U385" i="4"/>
  <c r="U336" i="4"/>
  <c r="U335" i="4"/>
  <c r="U332" i="4"/>
  <c r="U315" i="4"/>
  <c r="U299" i="4"/>
  <c r="U333" i="4"/>
  <c r="U359" i="4"/>
  <c r="U236" i="4"/>
  <c r="U387" i="4"/>
  <c r="U233" i="4"/>
  <c r="U331" i="4"/>
  <c r="U334" i="4"/>
  <c r="U222" i="4"/>
  <c r="U195" i="4"/>
  <c r="U204" i="4"/>
  <c r="U193" i="4"/>
  <c r="U205" i="4"/>
  <c r="U136" i="4"/>
  <c r="U243" i="4"/>
  <c r="U219" i="4"/>
  <c r="U134" i="4"/>
  <c r="U213" i="4"/>
  <c r="U125" i="4"/>
  <c r="U101" i="4"/>
  <c r="U108" i="4"/>
  <c r="U99" i="4"/>
  <c r="U98" i="4"/>
  <c r="U26" i="4"/>
  <c r="U89" i="4"/>
  <c r="U366" i="4"/>
  <c r="U365" i="4"/>
  <c r="U364" i="4"/>
  <c r="U371" i="4"/>
  <c r="U376" i="4"/>
  <c r="U320" i="4"/>
  <c r="U327" i="4"/>
  <c r="U324" i="4"/>
  <c r="U298" i="4"/>
  <c r="U289" i="4"/>
  <c r="U323" i="4"/>
  <c r="U313" i="4"/>
  <c r="U310" i="4"/>
  <c r="U338" i="4"/>
  <c r="U321" i="4"/>
  <c r="U302" i="4"/>
  <c r="U330" i="4"/>
  <c r="U214" i="4"/>
  <c r="U187" i="4"/>
  <c r="U194" i="4"/>
  <c r="U185" i="4"/>
  <c r="U200" i="4"/>
  <c r="U128" i="4"/>
  <c r="U232" i="4"/>
  <c r="U198" i="4"/>
  <c r="U126" i="4"/>
  <c r="U189" i="4"/>
  <c r="U116" i="4"/>
  <c r="U93" i="4"/>
  <c r="U100" i="4"/>
  <c r="U91" i="4"/>
  <c r="U90" i="4"/>
  <c r="U18" i="4"/>
  <c r="U169" i="4"/>
  <c r="U72" i="4"/>
  <c r="U146" i="4"/>
  <c r="U71" i="4"/>
  <c r="U76" i="4"/>
  <c r="U73" i="4"/>
  <c r="U77" i="4"/>
  <c r="U67" i="4"/>
  <c r="U81" i="4"/>
  <c r="U51" i="4"/>
  <c r="U65" i="4"/>
  <c r="U357" i="4"/>
  <c r="U363" i="4"/>
  <c r="U312" i="4"/>
  <c r="U316" i="4"/>
  <c r="U281" i="4"/>
  <c r="U291" i="4"/>
  <c r="U301" i="4"/>
  <c r="U282" i="4"/>
  <c r="U206" i="4"/>
  <c r="U186" i="4"/>
  <c r="U192" i="4"/>
  <c r="U229" i="4"/>
  <c r="U395" i="4"/>
  <c r="U251" i="4"/>
  <c r="U92" i="4"/>
  <c r="U82" i="4"/>
  <c r="U159" i="4"/>
  <c r="U32" i="4"/>
  <c r="U55" i="4"/>
  <c r="U102" i="4"/>
  <c r="U9" i="4"/>
  <c r="U78" i="4"/>
  <c r="U12" i="4"/>
  <c r="U240" i="4"/>
  <c r="U131" i="4"/>
  <c r="U121" i="4"/>
  <c r="U23" i="4"/>
  <c r="U140" i="4"/>
  <c r="U62" i="4"/>
  <c r="U75" i="4"/>
  <c r="U399" i="4"/>
  <c r="U389" i="4"/>
  <c r="U401" i="4"/>
  <c r="U377" i="4"/>
  <c r="U362" i="4"/>
  <c r="U361" i="4"/>
  <c r="U252" i="4"/>
  <c r="U257" i="4"/>
  <c r="U207" i="4"/>
  <c r="U210" i="4"/>
  <c r="U228" i="4"/>
  <c r="U152" i="4"/>
  <c r="U245" i="4"/>
  <c r="U226" i="4"/>
  <c r="U130" i="4"/>
  <c r="U113" i="4"/>
  <c r="U42" i="4"/>
  <c r="U104" i="4"/>
  <c r="U118" i="4"/>
  <c r="U84" i="4"/>
  <c r="U10" i="4"/>
  <c r="U57" i="4"/>
  <c r="U17" i="4"/>
  <c r="U45" i="4"/>
  <c r="U358" i="4"/>
  <c r="U356" i="4"/>
  <c r="U360" i="4"/>
  <c r="U319" i="4"/>
  <c r="U294" i="4"/>
  <c r="U306" i="4"/>
  <c r="U286" i="4"/>
  <c r="U278" i="4"/>
  <c r="U305" i="4"/>
  <c r="U293" i="4"/>
  <c r="U177" i="4"/>
  <c r="U119" i="4"/>
  <c r="U190" i="4"/>
  <c r="U181" i="4"/>
  <c r="U85" i="4"/>
  <c r="U345" i="4"/>
  <c r="U145" i="4"/>
  <c r="U80" i="4"/>
  <c r="U111" i="4"/>
  <c r="U59" i="4"/>
  <c r="U35" i="4"/>
  <c r="U54" i="4"/>
  <c r="U68" i="4"/>
  <c r="U25" i="4"/>
  <c r="U350" i="4"/>
  <c r="U352" i="4"/>
  <c r="U283" i="4"/>
  <c r="U269" i="4"/>
  <c r="U284" i="4"/>
  <c r="U367" i="4"/>
  <c r="U174" i="4"/>
  <c r="U220" i="4"/>
  <c r="U135" i="4"/>
  <c r="U95" i="4"/>
  <c r="U94" i="4"/>
  <c r="U41" i="4"/>
  <c r="U348" i="4"/>
  <c r="U311" i="4"/>
  <c r="U288" i="4"/>
  <c r="U271" i="4"/>
  <c r="U255" i="4"/>
  <c r="U384" i="4"/>
  <c r="U173" i="4"/>
  <c r="U175" i="4"/>
  <c r="U64" i="4"/>
  <c r="U49" i="4"/>
  <c r="U20" i="4"/>
  <c r="U22" i="4"/>
  <c r="U407" i="4"/>
  <c r="U397" i="4"/>
  <c r="U409" i="4"/>
  <c r="U411" i="4"/>
  <c r="U292" i="4"/>
  <c r="U392" i="4"/>
  <c r="U260" i="4"/>
  <c r="U263" i="4"/>
  <c r="U215" i="4"/>
  <c r="U227" i="4"/>
  <c r="U239" i="4"/>
  <c r="U168" i="4"/>
  <c r="U183" i="4"/>
  <c r="U147" i="4"/>
  <c r="U50" i="4"/>
  <c r="U129" i="4"/>
  <c r="U36" i="4"/>
  <c r="U27" i="4"/>
  <c r="U406" i="4"/>
  <c r="U404" i="4"/>
  <c r="U402" i="4"/>
  <c r="U408" i="4"/>
  <c r="U329" i="4"/>
  <c r="U272" i="4"/>
  <c r="U250" i="4"/>
  <c r="U246" i="4"/>
  <c r="U254" i="4"/>
  <c r="U248" i="4"/>
  <c r="U314" i="4"/>
  <c r="U279" i="4"/>
  <c r="U158" i="4"/>
  <c r="U157" i="4"/>
  <c r="U154" i="4"/>
  <c r="U138" i="4"/>
  <c r="U114" i="4"/>
  <c r="U56" i="4"/>
  <c r="U79" i="4"/>
  <c r="U11" i="4"/>
  <c r="U43" i="4"/>
  <c r="U16" i="4"/>
  <c r="U38" i="4"/>
  <c r="U390" i="4"/>
  <c r="U396" i="4"/>
  <c r="U375" i="4"/>
  <c r="U403" i="4"/>
  <c r="U326" i="4"/>
  <c r="U264" i="4"/>
  <c r="U242" i="4"/>
  <c r="U217" i="4"/>
  <c r="U237" i="4"/>
  <c r="U224" i="4"/>
  <c r="U287" i="4"/>
  <c r="U261" i="4"/>
  <c r="U150" i="4"/>
  <c r="U149" i="4"/>
  <c r="U127" i="4"/>
  <c r="U120" i="4"/>
  <c r="U105" i="4"/>
  <c r="U40" i="4"/>
  <c r="U63" i="4"/>
  <c r="U180" i="4"/>
  <c r="U33" i="4"/>
  <c r="U83" i="4"/>
  <c r="U14" i="4"/>
  <c r="U349" i="4"/>
  <c r="U347" i="4"/>
  <c r="U304" i="4"/>
  <c r="U308" i="4"/>
  <c r="U273" i="4"/>
  <c r="U285" i="4"/>
  <c r="U276" i="4"/>
  <c r="U247" i="4"/>
  <c r="U274" i="4"/>
  <c r="U178" i="4"/>
  <c r="U184" i="4"/>
  <c r="U212" i="4"/>
  <c r="U318" i="4"/>
  <c r="U167" i="4"/>
  <c r="U161" i="4"/>
  <c r="U66" i="4"/>
  <c r="U156" i="4"/>
  <c r="U163" i="4"/>
  <c r="U31" i="4"/>
  <c r="U70" i="4"/>
  <c r="U122" i="4"/>
  <c r="U61" i="4"/>
  <c r="BE409" i="4"/>
  <c r="BE401" i="4"/>
  <c r="BE393" i="4"/>
  <c r="BE385" i="4"/>
  <c r="BE376" i="4"/>
  <c r="BE371" i="4"/>
  <c r="BE368" i="4"/>
  <c r="BE366" i="4"/>
  <c r="BE364" i="4"/>
  <c r="BE358" i="4"/>
  <c r="BE406" i="4"/>
  <c r="BE398" i="4"/>
  <c r="BE390" i="4"/>
  <c r="BE381" i="4"/>
  <c r="BE359" i="4"/>
  <c r="BE411" i="4"/>
  <c r="BE403" i="4"/>
  <c r="BE395" i="4"/>
  <c r="BE387" i="4"/>
  <c r="BE378" i="4"/>
  <c r="BE372" i="4"/>
  <c r="BE360" i="4"/>
  <c r="BE408" i="4"/>
  <c r="BE400" i="4"/>
  <c r="BE392" i="4"/>
  <c r="BE384" i="4"/>
  <c r="BE375" i="4"/>
  <c r="BE361" i="4"/>
  <c r="BE353" i="4"/>
  <c r="BE405" i="4"/>
  <c r="BE397" i="4"/>
  <c r="BE389" i="4"/>
  <c r="BE380" i="4"/>
  <c r="BE373" i="4"/>
  <c r="BE367" i="4"/>
  <c r="BE365" i="4"/>
  <c r="BE362" i="4"/>
  <c r="BE354" i="4"/>
  <c r="BE410" i="4"/>
  <c r="BE402" i="4"/>
  <c r="BE394" i="4"/>
  <c r="BE386" i="4"/>
  <c r="BE377" i="4"/>
  <c r="BE363" i="4"/>
  <c r="BE355" i="4"/>
  <c r="BE352" i="4"/>
  <c r="BE407" i="4"/>
  <c r="BE399" i="4"/>
  <c r="BE391" i="4"/>
  <c r="BE383" i="4"/>
  <c r="BE374" i="4"/>
  <c r="BE370" i="4"/>
  <c r="BE369" i="4"/>
  <c r="BE356" i="4"/>
  <c r="BE412" i="4"/>
  <c r="BE349" i="4"/>
  <c r="BE341" i="4"/>
  <c r="BE333" i="4"/>
  <c r="BE325" i="4"/>
  <c r="BE317" i="4"/>
  <c r="BE309" i="4"/>
  <c r="BE301" i="4"/>
  <c r="BE293" i="4"/>
  <c r="BE285" i="4"/>
  <c r="BE275" i="4"/>
  <c r="BE271" i="4"/>
  <c r="BE262" i="4"/>
  <c r="BE260" i="4"/>
  <c r="BE258" i="4"/>
  <c r="BE257" i="4"/>
  <c r="BE388" i="4"/>
  <c r="BE346" i="4"/>
  <c r="BE338" i="4"/>
  <c r="BE330" i="4"/>
  <c r="BE322" i="4"/>
  <c r="BE314" i="4"/>
  <c r="BE306" i="4"/>
  <c r="BE298" i="4"/>
  <c r="BE290" i="4"/>
  <c r="BE282" i="4"/>
  <c r="BE351" i="4"/>
  <c r="BE343" i="4"/>
  <c r="BE335" i="4"/>
  <c r="BE327" i="4"/>
  <c r="BE319" i="4"/>
  <c r="BE311" i="4"/>
  <c r="BE303" i="4"/>
  <c r="BE295" i="4"/>
  <c r="BE287" i="4"/>
  <c r="BE279" i="4"/>
  <c r="BE276" i="4"/>
  <c r="BE272" i="4"/>
  <c r="BE268" i="4"/>
  <c r="BE267" i="4"/>
  <c r="BE404" i="4"/>
  <c r="BE348" i="4"/>
  <c r="BE340" i="4"/>
  <c r="BE332" i="4"/>
  <c r="BE324" i="4"/>
  <c r="BE316" i="4"/>
  <c r="BE308" i="4"/>
  <c r="BE300" i="4"/>
  <c r="BE292" i="4"/>
  <c r="BE284" i="4"/>
  <c r="BE266" i="4"/>
  <c r="BE256" i="4"/>
  <c r="BE255" i="4"/>
  <c r="BE254" i="4"/>
  <c r="BE253" i="4"/>
  <c r="BE252" i="4"/>
  <c r="BE251" i="4"/>
  <c r="BE250" i="4"/>
  <c r="BE249" i="4"/>
  <c r="BE248" i="4"/>
  <c r="BE247" i="4"/>
  <c r="BE246" i="4"/>
  <c r="BE245" i="4"/>
  <c r="BE244" i="4"/>
  <c r="BE243" i="4"/>
  <c r="BE242" i="4"/>
  <c r="BE241" i="4"/>
  <c r="BE240" i="4"/>
  <c r="BE239" i="4"/>
  <c r="BE238" i="4"/>
  <c r="BE237" i="4"/>
  <c r="BE236" i="4"/>
  <c r="BE235" i="4"/>
  <c r="BE234" i="4"/>
  <c r="BE233" i="4"/>
  <c r="BE232" i="4"/>
  <c r="BE231" i="4"/>
  <c r="BE230" i="4"/>
  <c r="BE229" i="4"/>
  <c r="BE228" i="4"/>
  <c r="BE227" i="4"/>
  <c r="BE226" i="4"/>
  <c r="BE225" i="4"/>
  <c r="BE224" i="4"/>
  <c r="BE223" i="4"/>
  <c r="BE222" i="4"/>
  <c r="BE221" i="4"/>
  <c r="BE220" i="4"/>
  <c r="BE219" i="4"/>
  <c r="BE218" i="4"/>
  <c r="BE217" i="4"/>
  <c r="BE216" i="4"/>
  <c r="BE215" i="4"/>
  <c r="BE214" i="4"/>
  <c r="BE213" i="4"/>
  <c r="BE212" i="4"/>
  <c r="BE211" i="4"/>
  <c r="BE210" i="4"/>
  <c r="BE209" i="4"/>
  <c r="BE208" i="4"/>
  <c r="BE207" i="4"/>
  <c r="BE206" i="4"/>
  <c r="BE205" i="4"/>
  <c r="BE204" i="4"/>
  <c r="BE203" i="4"/>
  <c r="BE202" i="4"/>
  <c r="BE201" i="4"/>
  <c r="BE200" i="4"/>
  <c r="BE199" i="4"/>
  <c r="BE198" i="4"/>
  <c r="BE197" i="4"/>
  <c r="BE196" i="4"/>
  <c r="BE195" i="4"/>
  <c r="BE194" i="4"/>
  <c r="BE193" i="4"/>
  <c r="BE192" i="4"/>
  <c r="BE191" i="4"/>
  <c r="BE190" i="4"/>
  <c r="BE189" i="4"/>
  <c r="BE188" i="4"/>
  <c r="BE187" i="4"/>
  <c r="BE186" i="4"/>
  <c r="BE185" i="4"/>
  <c r="BE184" i="4"/>
  <c r="BE183" i="4"/>
  <c r="BE182" i="4"/>
  <c r="BE181" i="4"/>
  <c r="BE180" i="4"/>
  <c r="BE179" i="4"/>
  <c r="BE178" i="4"/>
  <c r="BE177" i="4"/>
  <c r="BE176" i="4"/>
  <c r="BE175" i="4"/>
  <c r="BE174" i="4"/>
  <c r="BE173" i="4"/>
  <c r="BE172" i="4"/>
  <c r="BE171" i="4"/>
  <c r="BE170" i="4"/>
  <c r="BE169" i="4"/>
  <c r="BE168" i="4"/>
  <c r="BE167" i="4"/>
  <c r="BE166" i="4"/>
  <c r="BE165" i="4"/>
  <c r="BE164" i="4"/>
  <c r="BE163" i="4"/>
  <c r="BE162" i="4"/>
  <c r="BE161" i="4"/>
  <c r="BE160" i="4"/>
  <c r="BE159" i="4"/>
  <c r="BE158" i="4"/>
  <c r="BE157" i="4"/>
  <c r="BE156" i="4"/>
  <c r="BE155" i="4"/>
  <c r="BE154" i="4"/>
  <c r="BE153" i="4"/>
  <c r="BE152" i="4"/>
  <c r="BE151" i="4"/>
  <c r="BE150" i="4"/>
  <c r="BE149" i="4"/>
  <c r="BE148" i="4"/>
  <c r="BE147" i="4"/>
  <c r="BE146" i="4"/>
  <c r="BE145" i="4"/>
  <c r="BE144" i="4"/>
  <c r="BE143" i="4"/>
  <c r="BE142" i="4"/>
  <c r="BE141" i="4"/>
  <c r="BE140" i="4"/>
  <c r="BE379" i="4"/>
  <c r="BE345" i="4"/>
  <c r="BE337" i="4"/>
  <c r="BE329" i="4"/>
  <c r="BE321" i="4"/>
  <c r="BE313" i="4"/>
  <c r="BE305" i="4"/>
  <c r="BE297" i="4"/>
  <c r="BE289" i="4"/>
  <c r="BE281" i="4"/>
  <c r="BE277" i="4"/>
  <c r="BE273" i="4"/>
  <c r="BE269" i="4"/>
  <c r="BE265" i="4"/>
  <c r="BE261" i="4"/>
  <c r="BE259" i="4"/>
  <c r="BE350" i="4"/>
  <c r="BE342" i="4"/>
  <c r="BE334" i="4"/>
  <c r="BE326" i="4"/>
  <c r="BE318" i="4"/>
  <c r="BE310" i="4"/>
  <c r="BE302" i="4"/>
  <c r="BE294" i="4"/>
  <c r="BE286" i="4"/>
  <c r="BE264" i="4"/>
  <c r="BE396" i="4"/>
  <c r="BE357" i="4"/>
  <c r="BE347" i="4"/>
  <c r="BE339" i="4"/>
  <c r="BE331" i="4"/>
  <c r="BE323" i="4"/>
  <c r="BE315" i="4"/>
  <c r="BE307" i="4"/>
  <c r="BE299" i="4"/>
  <c r="BE291" i="4"/>
  <c r="BE283" i="4"/>
  <c r="BE278" i="4"/>
  <c r="BE274" i="4"/>
  <c r="BE270" i="4"/>
  <c r="BE263" i="4"/>
  <c r="BE288" i="4"/>
  <c r="BE139" i="4"/>
  <c r="BE328" i="4"/>
  <c r="BE304" i="4"/>
  <c r="BE344" i="4"/>
  <c r="BE280" i="4"/>
  <c r="BE320" i="4"/>
  <c r="BE296" i="4"/>
  <c r="BE336" i="4"/>
  <c r="BE138" i="4"/>
  <c r="BE130" i="4"/>
  <c r="BE121" i="4"/>
  <c r="BE113" i="4"/>
  <c r="BE105" i="4"/>
  <c r="BE97" i="4"/>
  <c r="BE89" i="4"/>
  <c r="BE81" i="4"/>
  <c r="BE73" i="4"/>
  <c r="BE65" i="4"/>
  <c r="BE57" i="4"/>
  <c r="BE49" i="4"/>
  <c r="BE41" i="4"/>
  <c r="BE33" i="4"/>
  <c r="BE25" i="4"/>
  <c r="BE17" i="4"/>
  <c r="BE9" i="4"/>
  <c r="BE135" i="4"/>
  <c r="BE127" i="4"/>
  <c r="BE118" i="4"/>
  <c r="BE110" i="4"/>
  <c r="BE102" i="4"/>
  <c r="BE94" i="4"/>
  <c r="BE86" i="4"/>
  <c r="BE78" i="4"/>
  <c r="BE70" i="4"/>
  <c r="BE62" i="4"/>
  <c r="BE54" i="4"/>
  <c r="BE46" i="4"/>
  <c r="BE38" i="4"/>
  <c r="BE30" i="4"/>
  <c r="BE22" i="4"/>
  <c r="BE14" i="4"/>
  <c r="BE6" i="4"/>
  <c r="BE312" i="4"/>
  <c r="BE132" i="4"/>
  <c r="BE123" i="4"/>
  <c r="BE115" i="4"/>
  <c r="BE107" i="4"/>
  <c r="BE99" i="4"/>
  <c r="BE91" i="4"/>
  <c r="BE83" i="4"/>
  <c r="BE75" i="4"/>
  <c r="BE67" i="4"/>
  <c r="BE59" i="4"/>
  <c r="BE51" i="4"/>
  <c r="BE43" i="4"/>
  <c r="BE35" i="4"/>
  <c r="BE27" i="4"/>
  <c r="BE19" i="4"/>
  <c r="BE11" i="4"/>
  <c r="BE68" i="4"/>
  <c r="BE137" i="4"/>
  <c r="BE129" i="4"/>
  <c r="BE120" i="4"/>
  <c r="BE112" i="4"/>
  <c r="BE104" i="4"/>
  <c r="BE96" i="4"/>
  <c r="BE88" i="4"/>
  <c r="BE80" i="4"/>
  <c r="BE72" i="4"/>
  <c r="BE64" i="4"/>
  <c r="BE56" i="4"/>
  <c r="BE48" i="4"/>
  <c r="BE40" i="4"/>
  <c r="BE32" i="4"/>
  <c r="BE24" i="4"/>
  <c r="BE16" i="4"/>
  <c r="BE8" i="4"/>
  <c r="BE134" i="4"/>
  <c r="BE126" i="4"/>
  <c r="BE117" i="4"/>
  <c r="BE109" i="4"/>
  <c r="BE101" i="4"/>
  <c r="BE93" i="4"/>
  <c r="BE85" i="4"/>
  <c r="BE77" i="4"/>
  <c r="BE69" i="4"/>
  <c r="BE61" i="4"/>
  <c r="BE53" i="4"/>
  <c r="BE45" i="4"/>
  <c r="BE37" i="4"/>
  <c r="BE29" i="4"/>
  <c r="BE21" i="4"/>
  <c r="BE13" i="4"/>
  <c r="BE131" i="4"/>
  <c r="BE122" i="4"/>
  <c r="BE114" i="4"/>
  <c r="BE106" i="4"/>
  <c r="BE98" i="4"/>
  <c r="BE90" i="4"/>
  <c r="BE82" i="4"/>
  <c r="BE74" i="4"/>
  <c r="BE66" i="4"/>
  <c r="BE58" i="4"/>
  <c r="BE50" i="4"/>
  <c r="BE42" i="4"/>
  <c r="BE34" i="4"/>
  <c r="BE26" i="4"/>
  <c r="BE18" i="4"/>
  <c r="BE10" i="4"/>
  <c r="BE76" i="4"/>
  <c r="BE136" i="4"/>
  <c r="BE128" i="4"/>
  <c r="BE119" i="4"/>
  <c r="BE111" i="4"/>
  <c r="BE103" i="4"/>
  <c r="BE95" i="4"/>
  <c r="BE87" i="4"/>
  <c r="BE79" i="4"/>
  <c r="BE71" i="4"/>
  <c r="BE63" i="4"/>
  <c r="BE55" i="4"/>
  <c r="BE47" i="4"/>
  <c r="BE39" i="4"/>
  <c r="BE31" i="4"/>
  <c r="BE23" i="4"/>
  <c r="BE15" i="4"/>
  <c r="BE7" i="4"/>
  <c r="BE133" i="4"/>
  <c r="BE125" i="4"/>
  <c r="BE116" i="4"/>
  <c r="BE108" i="4"/>
  <c r="BE100" i="4"/>
  <c r="BE92" i="4"/>
  <c r="BE84" i="4"/>
  <c r="BE60" i="4"/>
  <c r="BE52" i="4"/>
  <c r="BE44" i="4"/>
  <c r="BE36" i="4"/>
  <c r="BE28" i="4"/>
  <c r="BE20" i="4"/>
  <c r="BE12" i="4"/>
  <c r="AH3" i="4"/>
  <c r="AH5" i="4" s="1"/>
  <c r="AH124" i="4" s="1"/>
  <c r="V5" i="4"/>
  <c r="V124" i="4" s="1"/>
  <c r="CE5" i="4"/>
  <c r="CQ3" i="4"/>
  <c r="CF3" i="4"/>
  <c r="CG4" i="4"/>
  <c r="DB3" i="4"/>
  <c r="DB5" i="4" s="1"/>
  <c r="CP5" i="4"/>
  <c r="AU4" i="4"/>
  <c r="BG3" i="4"/>
  <c r="AV3" i="4"/>
  <c r="AU5" i="4"/>
  <c r="BF5" i="4"/>
  <c r="BF124" i="4" s="1"/>
  <c r="BR3" i="4"/>
  <c r="BR5" i="4" s="1"/>
  <c r="BR124" i="4" s="1"/>
  <c r="K3" i="4"/>
  <c r="W3" i="4" s="1"/>
  <c r="J5" i="4"/>
  <c r="C2512" i="2" l="1"/>
  <c r="A2520" i="2"/>
  <c r="B2535" i="2"/>
  <c r="B2474" i="2"/>
  <c r="B2560" i="2"/>
  <c r="B2451" i="2"/>
  <c r="B2453" i="2"/>
  <c r="B2511" i="2"/>
  <c r="B2490" i="2"/>
  <c r="B2509" i="2"/>
  <c r="B2499" i="2"/>
  <c r="B2486" i="2"/>
  <c r="B2529" i="2"/>
  <c r="B2543" i="2"/>
  <c r="B2489" i="2"/>
  <c r="B2457" i="2"/>
  <c r="B2502" i="2"/>
  <c r="B2470" i="2"/>
  <c r="B2464" i="2"/>
  <c r="B2483" i="2"/>
  <c r="B2467" i="2"/>
  <c r="B2458" i="2"/>
  <c r="B2487" i="2"/>
  <c r="B2591" i="2"/>
  <c r="B2505" i="2"/>
  <c r="B2473" i="2"/>
  <c r="B2501" i="2"/>
  <c r="B2477" i="2"/>
  <c r="B2527" i="2"/>
  <c r="B2507" i="2"/>
  <c r="B2463" i="2"/>
  <c r="B2663" i="2"/>
  <c r="B2481" i="2"/>
  <c r="B2449" i="2"/>
  <c r="B2494" i="2"/>
  <c r="B2462" i="2"/>
  <c r="B2508" i="2"/>
  <c r="B2456" i="2"/>
  <c r="B2519" i="2"/>
  <c r="B2515" i="2"/>
  <c r="C2480" i="2"/>
  <c r="B2498" i="2"/>
  <c r="B2503" i="2"/>
  <c r="B2626" i="2"/>
  <c r="B2544" i="2"/>
  <c r="B2664" i="2"/>
  <c r="C2504" i="2"/>
  <c r="B2466" i="2"/>
  <c r="B2450" i="2"/>
  <c r="B2479" i="2"/>
  <c r="B2455" i="2"/>
  <c r="B2448" i="2"/>
  <c r="B2559" i="2"/>
  <c r="B2491" i="2"/>
  <c r="B2482" i="2"/>
  <c r="B2493" i="2"/>
  <c r="B2536" i="2"/>
  <c r="B2656" i="2"/>
  <c r="B2475" i="2"/>
  <c r="B2459" i="2"/>
  <c r="B2575" i="2"/>
  <c r="B2495" i="2"/>
  <c r="B2567" i="2"/>
  <c r="B2572" i="2"/>
  <c r="B2465" i="2"/>
  <c r="B2510" i="2"/>
  <c r="B2478" i="2"/>
  <c r="B2446" i="2"/>
  <c r="B2472" i="2"/>
  <c r="C2563" i="2"/>
  <c r="B2443" i="2"/>
  <c r="B2442" i="2"/>
  <c r="B2471" i="2"/>
  <c r="B2447" i="2"/>
  <c r="AU124" i="4"/>
  <c r="J124" i="4"/>
  <c r="DS4" i="4"/>
  <c r="DS124" i="4" s="1"/>
  <c r="DR411" i="4"/>
  <c r="DR409" i="4"/>
  <c r="DR407" i="4"/>
  <c r="DR405" i="4"/>
  <c r="DR403" i="4"/>
  <c r="DR401" i="4"/>
  <c r="DR399" i="4"/>
  <c r="DR397" i="4"/>
  <c r="DR395" i="4"/>
  <c r="DR393" i="4"/>
  <c r="DR391" i="4"/>
  <c r="DR389" i="4"/>
  <c r="DR387" i="4"/>
  <c r="DR385" i="4"/>
  <c r="DR383" i="4"/>
  <c r="DR380" i="4"/>
  <c r="DR378" i="4"/>
  <c r="DR376" i="4"/>
  <c r="DR374" i="4"/>
  <c r="DR372" i="4"/>
  <c r="DR370" i="4"/>
  <c r="DR368" i="4"/>
  <c r="DR366" i="4"/>
  <c r="DR364" i="4"/>
  <c r="DR362" i="4"/>
  <c r="DR360" i="4"/>
  <c r="DR358" i="4"/>
  <c r="DR356" i="4"/>
  <c r="DR354" i="4"/>
  <c r="DR352" i="4"/>
  <c r="DR350" i="4"/>
  <c r="DR348" i="4"/>
  <c r="DR346" i="4"/>
  <c r="DR344" i="4"/>
  <c r="DR342" i="4"/>
  <c r="DR340" i="4"/>
  <c r="DR338" i="4"/>
  <c r="DR336" i="4"/>
  <c r="DR334" i="4"/>
  <c r="DR332" i="4"/>
  <c r="DR330" i="4"/>
  <c r="DR328" i="4"/>
  <c r="DR326" i="4"/>
  <c r="DR324" i="4"/>
  <c r="DR322" i="4"/>
  <c r="DR320" i="4"/>
  <c r="DR318" i="4"/>
  <c r="DR316" i="4"/>
  <c r="DR314" i="4"/>
  <c r="DR312" i="4"/>
  <c r="DR310" i="4"/>
  <c r="DR308" i="4"/>
  <c r="DR306" i="4"/>
  <c r="DR304" i="4"/>
  <c r="DR302" i="4"/>
  <c r="DR300" i="4"/>
  <c r="DR298" i="4"/>
  <c r="DR296" i="4"/>
  <c r="DR294" i="4"/>
  <c r="DR292" i="4"/>
  <c r="DR290" i="4"/>
  <c r="DR288" i="4"/>
  <c r="DR286" i="4"/>
  <c r="DR284" i="4"/>
  <c r="DR282" i="4"/>
  <c r="DR280" i="4"/>
  <c r="DR278" i="4"/>
  <c r="DR276" i="4"/>
  <c r="DR274" i="4"/>
  <c r="DR272" i="4"/>
  <c r="DR270" i="4"/>
  <c r="DR268" i="4"/>
  <c r="DR266" i="4"/>
  <c r="DR264" i="4"/>
  <c r="DR262" i="4"/>
  <c r="DR412" i="4"/>
  <c r="DR396" i="4"/>
  <c r="DR379" i="4"/>
  <c r="DR363" i="4"/>
  <c r="DR347" i="4"/>
  <c r="DR406" i="4"/>
  <c r="DR390" i="4"/>
  <c r="DR373" i="4"/>
  <c r="DR357" i="4"/>
  <c r="DR337" i="4"/>
  <c r="DR329" i="4"/>
  <c r="DR321" i="4"/>
  <c r="DR313" i="4"/>
  <c r="DR305" i="4"/>
  <c r="DR297" i="4"/>
  <c r="DR289" i="4"/>
  <c r="DR281" i="4"/>
  <c r="DR273" i="4"/>
  <c r="DR265" i="4"/>
  <c r="DR260" i="4"/>
  <c r="DR258" i="4"/>
  <c r="DR256" i="4"/>
  <c r="DR254" i="4"/>
  <c r="DR252" i="4"/>
  <c r="DR250" i="4"/>
  <c r="DR248" i="4"/>
  <c r="DR246" i="4"/>
  <c r="DR244" i="4"/>
  <c r="DR242" i="4"/>
  <c r="DR240" i="4"/>
  <c r="DR404" i="4"/>
  <c r="DR388" i="4"/>
  <c r="DR371" i="4"/>
  <c r="DR355" i="4"/>
  <c r="DR353" i="4"/>
  <c r="DR349" i="4"/>
  <c r="DR323" i="4"/>
  <c r="DR291" i="4"/>
  <c r="DR232" i="4"/>
  <c r="DR224" i="4"/>
  <c r="DR216" i="4"/>
  <c r="DR208" i="4"/>
  <c r="DR200" i="4"/>
  <c r="DR192" i="4"/>
  <c r="DR184" i="4"/>
  <c r="DR176" i="4"/>
  <c r="DR168" i="4"/>
  <c r="DR160" i="4"/>
  <c r="DR152" i="4"/>
  <c r="DR148" i="4"/>
  <c r="DR145" i="4"/>
  <c r="DR402" i="4"/>
  <c r="DR398" i="4"/>
  <c r="DR384" i="4"/>
  <c r="DR359" i="4"/>
  <c r="DR345" i="4"/>
  <c r="DR335" i="4"/>
  <c r="DR325" i="4"/>
  <c r="DR303" i="4"/>
  <c r="DR293" i="4"/>
  <c r="DR271" i="4"/>
  <c r="DR261" i="4"/>
  <c r="DR259" i="4"/>
  <c r="DR257" i="4"/>
  <c r="DR255" i="4"/>
  <c r="DR253" i="4"/>
  <c r="DR251" i="4"/>
  <c r="DR249" i="4"/>
  <c r="DR247" i="4"/>
  <c r="DR245" i="4"/>
  <c r="DR243" i="4"/>
  <c r="DR241" i="4"/>
  <c r="DR239" i="4"/>
  <c r="DR231" i="4"/>
  <c r="DR223" i="4"/>
  <c r="DR215" i="4"/>
  <c r="DR207" i="4"/>
  <c r="DR199" i="4"/>
  <c r="DR191" i="4"/>
  <c r="DR183" i="4"/>
  <c r="DR175" i="4"/>
  <c r="DR167" i="4"/>
  <c r="DR159" i="4"/>
  <c r="DR151" i="4"/>
  <c r="DR144" i="4"/>
  <c r="DR140" i="4"/>
  <c r="DR136" i="4"/>
  <c r="DR132" i="4"/>
  <c r="DR128" i="4"/>
  <c r="DR123" i="4"/>
  <c r="DR119" i="4"/>
  <c r="DR115" i="4"/>
  <c r="DR111" i="4"/>
  <c r="DR107" i="4"/>
  <c r="DR101" i="4"/>
  <c r="DR97" i="4"/>
  <c r="DR93" i="4"/>
  <c r="DR87" i="4"/>
  <c r="DR83" i="4"/>
  <c r="DR77" i="4"/>
  <c r="DR75" i="4"/>
  <c r="DR69" i="4"/>
  <c r="DR63" i="4"/>
  <c r="DR57" i="4"/>
  <c r="DR51" i="4"/>
  <c r="DR45" i="4"/>
  <c r="DR31" i="4"/>
  <c r="DR25" i="4"/>
  <c r="DR19" i="4"/>
  <c r="DR13" i="4"/>
  <c r="DR7" i="4"/>
  <c r="DR408" i="4"/>
  <c r="DR394" i="4"/>
  <c r="DR315" i="4"/>
  <c r="DR283" i="4"/>
  <c r="DR238" i="4"/>
  <c r="DR230" i="4"/>
  <c r="DR222" i="4"/>
  <c r="DR214" i="4"/>
  <c r="DR206" i="4"/>
  <c r="DR198" i="4"/>
  <c r="DR190" i="4"/>
  <c r="DR182" i="4"/>
  <c r="DR174" i="4"/>
  <c r="DR166" i="4"/>
  <c r="DR158" i="4"/>
  <c r="DR142" i="4"/>
  <c r="DR138" i="4"/>
  <c r="DR134" i="4"/>
  <c r="DR130" i="4"/>
  <c r="DR126" i="4"/>
  <c r="DR121" i="4"/>
  <c r="DR117" i="4"/>
  <c r="DR113" i="4"/>
  <c r="DR109" i="4"/>
  <c r="DR105" i="4"/>
  <c r="DR103" i="4"/>
  <c r="DR99" i="4"/>
  <c r="DR95" i="4"/>
  <c r="DR91" i="4"/>
  <c r="DR89" i="4"/>
  <c r="DR85" i="4"/>
  <c r="DR81" i="4"/>
  <c r="DR79" i="4"/>
  <c r="DR73" i="4"/>
  <c r="DR71" i="4"/>
  <c r="DR67" i="4"/>
  <c r="DR65" i="4"/>
  <c r="DR61" i="4"/>
  <c r="DR59" i="4"/>
  <c r="DR55" i="4"/>
  <c r="DR53" i="4"/>
  <c r="DR49" i="4"/>
  <c r="DR47" i="4"/>
  <c r="DR43" i="4"/>
  <c r="DR41" i="4"/>
  <c r="DR39" i="4"/>
  <c r="DR37" i="4"/>
  <c r="DR35" i="4"/>
  <c r="DR33" i="4"/>
  <c r="DR29" i="4"/>
  <c r="DR27" i="4"/>
  <c r="DR23" i="4"/>
  <c r="DR21" i="4"/>
  <c r="DR17" i="4"/>
  <c r="DR15" i="4"/>
  <c r="DR11" i="4"/>
  <c r="DR9" i="4"/>
  <c r="DR369" i="4"/>
  <c r="DR365" i="4"/>
  <c r="DR351" i="4"/>
  <c r="DR327" i="4"/>
  <c r="DR317" i="4"/>
  <c r="DR295" i="4"/>
  <c r="DR285" i="4"/>
  <c r="DR263" i="4"/>
  <c r="DR237" i="4"/>
  <c r="DR229" i="4"/>
  <c r="DR221" i="4"/>
  <c r="DR213" i="4"/>
  <c r="DR205" i="4"/>
  <c r="DR197" i="4"/>
  <c r="DR189" i="4"/>
  <c r="DR181" i="4"/>
  <c r="DR173" i="4"/>
  <c r="DR165" i="4"/>
  <c r="DR157" i="4"/>
  <c r="DR150" i="4"/>
  <c r="DR147" i="4"/>
  <c r="DR410" i="4"/>
  <c r="DR341" i="4"/>
  <c r="DR319" i="4"/>
  <c r="DR309" i="4"/>
  <c r="DR287" i="4"/>
  <c r="DR277" i="4"/>
  <c r="DR235" i="4"/>
  <c r="DR227" i="4"/>
  <c r="DR219" i="4"/>
  <c r="DR211" i="4"/>
  <c r="DR203" i="4"/>
  <c r="DR195" i="4"/>
  <c r="DR187" i="4"/>
  <c r="DR179" i="4"/>
  <c r="DR171" i="4"/>
  <c r="DR163" i="4"/>
  <c r="DR155" i="4"/>
  <c r="DR146" i="4"/>
  <c r="DR70" i="4"/>
  <c r="DR66" i="4"/>
  <c r="DR62" i="4"/>
  <c r="DR58" i="4"/>
  <c r="DR54" i="4"/>
  <c r="DR50" i="4"/>
  <c r="DR46" i="4"/>
  <c r="DR44" i="4"/>
  <c r="DR40" i="4"/>
  <c r="DR36" i="4"/>
  <c r="DR32" i="4"/>
  <c r="DR28" i="4"/>
  <c r="DR24" i="4"/>
  <c r="DR20" i="4"/>
  <c r="DR386" i="4"/>
  <c r="DR381" i="4"/>
  <c r="DR367" i="4"/>
  <c r="DR331" i="4"/>
  <c r="DR299" i="4"/>
  <c r="DR267" i="4"/>
  <c r="DR234" i="4"/>
  <c r="DR226" i="4"/>
  <c r="DR218" i="4"/>
  <c r="DR210" i="4"/>
  <c r="DR202" i="4"/>
  <c r="DR194" i="4"/>
  <c r="DR186" i="4"/>
  <c r="DR178" i="4"/>
  <c r="DR170" i="4"/>
  <c r="DR162" i="4"/>
  <c r="DR154" i="4"/>
  <c r="DR149" i="4"/>
  <c r="DR143" i="4"/>
  <c r="DR141" i="4"/>
  <c r="DR139" i="4"/>
  <c r="DR137" i="4"/>
  <c r="DR135" i="4"/>
  <c r="DR133" i="4"/>
  <c r="DR131" i="4"/>
  <c r="DR129" i="4"/>
  <c r="DR127" i="4"/>
  <c r="DR125" i="4"/>
  <c r="DR122" i="4"/>
  <c r="DR120" i="4"/>
  <c r="DR118" i="4"/>
  <c r="DR116" i="4"/>
  <c r="DR114" i="4"/>
  <c r="DR112" i="4"/>
  <c r="DR110" i="4"/>
  <c r="DR108" i="4"/>
  <c r="DR106" i="4"/>
  <c r="DR104" i="4"/>
  <c r="DR102" i="4"/>
  <c r="DR100" i="4"/>
  <c r="DR98" i="4"/>
  <c r="DR96" i="4"/>
  <c r="DR94" i="4"/>
  <c r="DR92" i="4"/>
  <c r="DR90" i="4"/>
  <c r="DR88" i="4"/>
  <c r="DR86" i="4"/>
  <c r="DR84" i="4"/>
  <c r="DR82" i="4"/>
  <c r="DR80" i="4"/>
  <c r="DR78" i="4"/>
  <c r="DR76" i="4"/>
  <c r="DR74" i="4"/>
  <c r="DR72" i="4"/>
  <c r="DR68" i="4"/>
  <c r="DR64" i="4"/>
  <c r="DR60" i="4"/>
  <c r="DR56" i="4"/>
  <c r="DR52" i="4"/>
  <c r="DR48" i="4"/>
  <c r="DR42" i="4"/>
  <c r="DR38" i="4"/>
  <c r="DR34" i="4"/>
  <c r="DR30" i="4"/>
  <c r="DR26" i="4"/>
  <c r="DR22" i="4"/>
  <c r="DR18" i="4"/>
  <c r="DR392" i="4"/>
  <c r="DR377" i="4"/>
  <c r="DR343" i="4"/>
  <c r="DR333" i="4"/>
  <c r="DR311" i="4"/>
  <c r="DR301" i="4"/>
  <c r="DR279" i="4"/>
  <c r="DR269" i="4"/>
  <c r="DR233" i="4"/>
  <c r="DR225" i="4"/>
  <c r="DR217" i="4"/>
  <c r="DR209" i="4"/>
  <c r="DR201" i="4"/>
  <c r="DR193" i="4"/>
  <c r="DR185" i="4"/>
  <c r="DR177" i="4"/>
  <c r="DR169" i="4"/>
  <c r="DR161" i="4"/>
  <c r="DR153" i="4"/>
  <c r="DR307" i="4"/>
  <c r="DR12" i="4"/>
  <c r="DR16" i="4"/>
  <c r="DR400" i="4"/>
  <c r="DR236" i="4"/>
  <c r="DR228" i="4"/>
  <c r="DR220" i="4"/>
  <c r="DR212" i="4"/>
  <c r="DR204" i="4"/>
  <c r="DR196" i="4"/>
  <c r="DR188" i="4"/>
  <c r="DR180" i="4"/>
  <c r="DR172" i="4"/>
  <c r="DR164" i="4"/>
  <c r="DR156" i="4"/>
  <c r="DR6" i="4"/>
  <c r="DR8" i="4"/>
  <c r="DR339" i="4"/>
  <c r="DR10" i="4"/>
  <c r="DR375" i="4"/>
  <c r="DR361" i="4"/>
  <c r="DR275" i="4"/>
  <c r="DR14" i="4"/>
  <c r="EC5" i="4"/>
  <c r="EO3" i="4"/>
  <c r="EO5" i="4" s="1"/>
  <c r="DS3" i="4"/>
  <c r="DR5" i="4"/>
  <c r="ED3" i="4"/>
  <c r="B14" i="5"/>
  <c r="FZ3" i="4"/>
  <c r="FZ5" i="4" s="1"/>
  <c r="FN5" i="4"/>
  <c r="FD3" i="4"/>
  <c r="FC5" i="4"/>
  <c r="FO3" i="4"/>
  <c r="BF412" i="4"/>
  <c r="BF411" i="4"/>
  <c r="BF410" i="4"/>
  <c r="BF409" i="4"/>
  <c r="BF408" i="4"/>
  <c r="BF407" i="4"/>
  <c r="BF406" i="4"/>
  <c r="BF405" i="4"/>
  <c r="BF404" i="4"/>
  <c r="BF403" i="4"/>
  <c r="BF402" i="4"/>
  <c r="BF401" i="4"/>
  <c r="BF400" i="4"/>
  <c r="BF399" i="4"/>
  <c r="BF398" i="4"/>
  <c r="BF397" i="4"/>
  <c r="BF396" i="4"/>
  <c r="BF395" i="4"/>
  <c r="BF394" i="4"/>
  <c r="BF393" i="4"/>
  <c r="BF392" i="4"/>
  <c r="BF391" i="4"/>
  <c r="BF390" i="4"/>
  <c r="BF389" i="4"/>
  <c r="BF388" i="4"/>
  <c r="BF387" i="4"/>
  <c r="BF386" i="4"/>
  <c r="BF385" i="4"/>
  <c r="BF384" i="4"/>
  <c r="BF383" i="4"/>
  <c r="BF381" i="4"/>
  <c r="BF380" i="4"/>
  <c r="BF379" i="4"/>
  <c r="BF378" i="4"/>
  <c r="BF377" i="4"/>
  <c r="BF376" i="4"/>
  <c r="BF375" i="4"/>
  <c r="BF374" i="4"/>
  <c r="BF373" i="4"/>
  <c r="BF372" i="4"/>
  <c r="BF371" i="4"/>
  <c r="BF370" i="4"/>
  <c r="BF369" i="4"/>
  <c r="BF368" i="4"/>
  <c r="BF367" i="4"/>
  <c r="BF366" i="4"/>
  <c r="BF365" i="4"/>
  <c r="BF364" i="4"/>
  <c r="BF363" i="4"/>
  <c r="BF362" i="4"/>
  <c r="BF361" i="4"/>
  <c r="BF360" i="4"/>
  <c r="BF359" i="4"/>
  <c r="BF358" i="4"/>
  <c r="BF357" i="4"/>
  <c r="BF356" i="4"/>
  <c r="BF355" i="4"/>
  <c r="BF354" i="4"/>
  <c r="BF353" i="4"/>
  <c r="BF352" i="4"/>
  <c r="BF351" i="4"/>
  <c r="BF350" i="4"/>
  <c r="BF349" i="4"/>
  <c r="BF348" i="4"/>
  <c r="BF347" i="4"/>
  <c r="BF346" i="4"/>
  <c r="BF345" i="4"/>
  <c r="BF344" i="4"/>
  <c r="BF343" i="4"/>
  <c r="BF342" i="4"/>
  <c r="BF341" i="4"/>
  <c r="BF340" i="4"/>
  <c r="BF339" i="4"/>
  <c r="BF338" i="4"/>
  <c r="BF337" i="4"/>
  <c r="BF336" i="4"/>
  <c r="BF335" i="4"/>
  <c r="BF334" i="4"/>
  <c r="BF333" i="4"/>
  <c r="BF332" i="4"/>
  <c r="BF331" i="4"/>
  <c r="BF330" i="4"/>
  <c r="BF329" i="4"/>
  <c r="BF328" i="4"/>
  <c r="BF327" i="4"/>
  <c r="BF326" i="4"/>
  <c r="BF325" i="4"/>
  <c r="BF324" i="4"/>
  <c r="BF323" i="4"/>
  <c r="BF322" i="4"/>
  <c r="BF321" i="4"/>
  <c r="BF320" i="4"/>
  <c r="BF319" i="4"/>
  <c r="BF318" i="4"/>
  <c r="BF317" i="4"/>
  <c r="BF316" i="4"/>
  <c r="BF315" i="4"/>
  <c r="BF314" i="4"/>
  <c r="BF313" i="4"/>
  <c r="BF312" i="4"/>
  <c r="BF311" i="4"/>
  <c r="BF310" i="4"/>
  <c r="BF309" i="4"/>
  <c r="BF308" i="4"/>
  <c r="BF307" i="4"/>
  <c r="BF306" i="4"/>
  <c r="BF305" i="4"/>
  <c r="BF304" i="4"/>
  <c r="BF303" i="4"/>
  <c r="BF302" i="4"/>
  <c r="BF301" i="4"/>
  <c r="BF300" i="4"/>
  <c r="BF299" i="4"/>
  <c r="BF298" i="4"/>
  <c r="BF297" i="4"/>
  <c r="BF296" i="4"/>
  <c r="BF295" i="4"/>
  <c r="BF294" i="4"/>
  <c r="BF293" i="4"/>
  <c r="BF292" i="4"/>
  <c r="BF291" i="4"/>
  <c r="BF290" i="4"/>
  <c r="BF289" i="4"/>
  <c r="BF288" i="4"/>
  <c r="BF287" i="4"/>
  <c r="BF286" i="4"/>
  <c r="BF285" i="4"/>
  <c r="BF284" i="4"/>
  <c r="BF283" i="4"/>
  <c r="BF282" i="4"/>
  <c r="BF281" i="4"/>
  <c r="BF280" i="4"/>
  <c r="BF279" i="4"/>
  <c r="BF278" i="4"/>
  <c r="BF277" i="4"/>
  <c r="BF276" i="4"/>
  <c r="BF275" i="4"/>
  <c r="BF274" i="4"/>
  <c r="BF273" i="4"/>
  <c r="BF272" i="4"/>
  <c r="BF271" i="4"/>
  <c r="BF270" i="4"/>
  <c r="BF269" i="4"/>
  <c r="BF268" i="4"/>
  <c r="BF267" i="4"/>
  <c r="BF266" i="4"/>
  <c r="BF265" i="4"/>
  <c r="BF264" i="4"/>
  <c r="BF263" i="4"/>
  <c r="BF262" i="4"/>
  <c r="BF261" i="4"/>
  <c r="BF260" i="4"/>
  <c r="BF259" i="4"/>
  <c r="BF258" i="4"/>
  <c r="BF256" i="4"/>
  <c r="BF255" i="4"/>
  <c r="BF254" i="4"/>
  <c r="BF253" i="4"/>
  <c r="BF252" i="4"/>
  <c r="BF251" i="4"/>
  <c r="BF250" i="4"/>
  <c r="BF249" i="4"/>
  <c r="BF248" i="4"/>
  <c r="BF247" i="4"/>
  <c r="BF246" i="4"/>
  <c r="BF245" i="4"/>
  <c r="BF244" i="4"/>
  <c r="BF243" i="4"/>
  <c r="BF242" i="4"/>
  <c r="BF241" i="4"/>
  <c r="BF240" i="4"/>
  <c r="BF239" i="4"/>
  <c r="BF238" i="4"/>
  <c r="BF237" i="4"/>
  <c r="BF236" i="4"/>
  <c r="BF235" i="4"/>
  <c r="BF234" i="4"/>
  <c r="BF233" i="4"/>
  <c r="BF232" i="4"/>
  <c r="BF231" i="4"/>
  <c r="BF230" i="4"/>
  <c r="BF229" i="4"/>
  <c r="BF228" i="4"/>
  <c r="BF227" i="4"/>
  <c r="BF226" i="4"/>
  <c r="BF225" i="4"/>
  <c r="BF224" i="4"/>
  <c r="BF223" i="4"/>
  <c r="BF222" i="4"/>
  <c r="BF221" i="4"/>
  <c r="BF220" i="4"/>
  <c r="BF219" i="4"/>
  <c r="BF218" i="4"/>
  <c r="BF217" i="4"/>
  <c r="BF216" i="4"/>
  <c r="BF215" i="4"/>
  <c r="BF214" i="4"/>
  <c r="BF213" i="4"/>
  <c r="BF212" i="4"/>
  <c r="BF211" i="4"/>
  <c r="BF210" i="4"/>
  <c r="BF209" i="4"/>
  <c r="BF208" i="4"/>
  <c r="BF207" i="4"/>
  <c r="BF206" i="4"/>
  <c r="BF205" i="4"/>
  <c r="BF204" i="4"/>
  <c r="BF203" i="4"/>
  <c r="BF202" i="4"/>
  <c r="BF201" i="4"/>
  <c r="BF200" i="4"/>
  <c r="BF199" i="4"/>
  <c r="BF198" i="4"/>
  <c r="BF197" i="4"/>
  <c r="BF196" i="4"/>
  <c r="BF195" i="4"/>
  <c r="BF194" i="4"/>
  <c r="BF193" i="4"/>
  <c r="BF192" i="4"/>
  <c r="BF191" i="4"/>
  <c r="BF190" i="4"/>
  <c r="BF189" i="4"/>
  <c r="BF188" i="4"/>
  <c r="BF187" i="4"/>
  <c r="BF186" i="4"/>
  <c r="BF185" i="4"/>
  <c r="BF184" i="4"/>
  <c r="BF183" i="4"/>
  <c r="BF182" i="4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69" i="4"/>
  <c r="BF168" i="4"/>
  <c r="BF167" i="4"/>
  <c r="BF166" i="4"/>
  <c r="BF165" i="4"/>
  <c r="BF164" i="4"/>
  <c r="BF163" i="4"/>
  <c r="BF162" i="4"/>
  <c r="BF158" i="4"/>
  <c r="BF154" i="4"/>
  <c r="BF150" i="4"/>
  <c r="BF146" i="4"/>
  <c r="BF142" i="4"/>
  <c r="BF141" i="4"/>
  <c r="BF257" i="4"/>
  <c r="BF140" i="4"/>
  <c r="BF159" i="4"/>
  <c r="BF155" i="4"/>
  <c r="BF151" i="4"/>
  <c r="BF147" i="4"/>
  <c r="BF143" i="4"/>
  <c r="BF160" i="4"/>
  <c r="BF156" i="4"/>
  <c r="BF152" i="4"/>
  <c r="BF148" i="4"/>
  <c r="BF144" i="4"/>
  <c r="BF138" i="4"/>
  <c r="BF137" i="4"/>
  <c r="BF136" i="4"/>
  <c r="BF135" i="4"/>
  <c r="BF134" i="4"/>
  <c r="BF133" i="4"/>
  <c r="BF132" i="4"/>
  <c r="BF131" i="4"/>
  <c r="BF130" i="4"/>
  <c r="BF129" i="4"/>
  <c r="BF128" i="4"/>
  <c r="BF127" i="4"/>
  <c r="BF126" i="4"/>
  <c r="BF125" i="4"/>
  <c r="BF123" i="4"/>
  <c r="BF122" i="4"/>
  <c r="BF121" i="4"/>
  <c r="BF120" i="4"/>
  <c r="BF119" i="4"/>
  <c r="BF118" i="4"/>
  <c r="BF117" i="4"/>
  <c r="BF116" i="4"/>
  <c r="BF115" i="4"/>
  <c r="BF114" i="4"/>
  <c r="BF113" i="4"/>
  <c r="BF112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4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2" i="4"/>
  <c r="BF21" i="4"/>
  <c r="BF20" i="4"/>
  <c r="BF19" i="4"/>
  <c r="BF18" i="4"/>
  <c r="BF17" i="4"/>
  <c r="BF16" i="4"/>
  <c r="BF15" i="4"/>
  <c r="BF14" i="4"/>
  <c r="BF13" i="4"/>
  <c r="BF12" i="4"/>
  <c r="BF11" i="4"/>
  <c r="BF10" i="4"/>
  <c r="BF9" i="4"/>
  <c r="BF8" i="4"/>
  <c r="BF7" i="4"/>
  <c r="BF6" i="4"/>
  <c r="BF153" i="4"/>
  <c r="BF161" i="4"/>
  <c r="BF149" i="4"/>
  <c r="BF139" i="4"/>
  <c r="BF157" i="4"/>
  <c r="BF145" i="4"/>
  <c r="V147" i="4"/>
  <c r="V76" i="4"/>
  <c r="V29" i="4"/>
  <c r="V11" i="4"/>
  <c r="V59" i="4"/>
  <c r="V42" i="4"/>
  <c r="V32" i="4"/>
  <c r="V82" i="4"/>
  <c r="V12" i="4"/>
  <c r="V398" i="4"/>
  <c r="V405" i="4"/>
  <c r="V340" i="4"/>
  <c r="V355" i="4"/>
  <c r="V370" i="4"/>
  <c r="V384" i="4"/>
  <c r="V377" i="4"/>
  <c r="V385" i="4"/>
  <c r="V410" i="4"/>
  <c r="V299" i="4"/>
  <c r="V274" i="4"/>
  <c r="V288" i="4"/>
  <c r="V287" i="4"/>
  <c r="V297" i="4"/>
  <c r="V235" i="4"/>
  <c r="V249" i="4"/>
  <c r="V256" i="4"/>
  <c r="V232" i="4"/>
  <c r="V277" i="4"/>
  <c r="V294" i="4"/>
  <c r="V213" i="4"/>
  <c r="V217" i="4"/>
  <c r="V246" i="4"/>
  <c r="V177" i="4"/>
  <c r="V269" i="4"/>
  <c r="V175" i="4"/>
  <c r="V325" i="4"/>
  <c r="V324" i="4"/>
  <c r="V173" i="4"/>
  <c r="V258" i="4"/>
  <c r="V156" i="4"/>
  <c r="V179" i="4"/>
  <c r="V92" i="4"/>
  <c r="V99" i="4"/>
  <c r="V120" i="4"/>
  <c r="V114" i="4"/>
  <c r="V49" i="4"/>
  <c r="V169" i="4"/>
  <c r="V203" i="4"/>
  <c r="V87" i="4"/>
  <c r="V23" i="4"/>
  <c r="V110" i="4"/>
  <c r="V46" i="4"/>
  <c r="V14" i="4"/>
  <c r="V20" i="4"/>
  <c r="V50" i="4"/>
  <c r="V130" i="4"/>
  <c r="V35" i="4"/>
  <c r="V69" i="4"/>
  <c r="V390" i="4"/>
  <c r="V389" i="4"/>
  <c r="V396" i="4"/>
  <c r="V403" i="4"/>
  <c r="V408" i="4"/>
  <c r="V409" i="4"/>
  <c r="V295" i="4"/>
  <c r="V376" i="4"/>
  <c r="V401" i="4"/>
  <c r="V336" i="4"/>
  <c r="V342" i="4"/>
  <c r="V352" i="4"/>
  <c r="V251" i="4"/>
  <c r="V257" i="4"/>
  <c r="V248" i="4"/>
  <c r="V216" i="4"/>
  <c r="V230" i="4"/>
  <c r="V244" i="4"/>
  <c r="V281" i="4"/>
  <c r="V178" i="4"/>
  <c r="V185" i="4"/>
  <c r="V250" i="4"/>
  <c r="V159" i="4"/>
  <c r="V238" i="4"/>
  <c r="V209" i="4"/>
  <c r="V133" i="4"/>
  <c r="V172" i="4"/>
  <c r="V210" i="4"/>
  <c r="V84" i="4"/>
  <c r="V360" i="4"/>
  <c r="V90" i="4"/>
  <c r="V81" i="4"/>
  <c r="V289" i="4"/>
  <c r="V96" i="4"/>
  <c r="V95" i="4"/>
  <c r="V195" i="4"/>
  <c r="V94" i="4"/>
  <c r="V22" i="4"/>
  <c r="V75" i="4"/>
  <c r="V85" i="4"/>
  <c r="V27" i="4"/>
  <c r="V61" i="4"/>
  <c r="V8" i="4"/>
  <c r="V37" i="4"/>
  <c r="V9" i="4"/>
  <c r="V36" i="4"/>
  <c r="V66" i="4"/>
  <c r="V52" i="4"/>
  <c r="V112" i="4"/>
  <c r="V365" i="4"/>
  <c r="V364" i="4"/>
  <c r="V371" i="4"/>
  <c r="V378" i="4"/>
  <c r="V375" i="4"/>
  <c r="V335" i="4"/>
  <c r="V334" i="4"/>
  <c r="V331" i="4"/>
  <c r="V322" i="4"/>
  <c r="V306" i="4"/>
  <c r="V296" i="4"/>
  <c r="V293" i="4"/>
  <c r="V394" i="4"/>
  <c r="V399" i="4"/>
  <c r="V317" i="4"/>
  <c r="V309" i="4"/>
  <c r="V206" i="4"/>
  <c r="V221" i="4"/>
  <c r="V207" i="4"/>
  <c r="V231" i="4"/>
  <c r="V218" i="4"/>
  <c r="V212" i="4"/>
  <c r="V135" i="4"/>
  <c r="V190" i="4"/>
  <c r="V181" i="4"/>
  <c r="V223" i="4"/>
  <c r="V140" i="4"/>
  <c r="V154" i="4"/>
  <c r="V134" i="4"/>
  <c r="V158" i="4"/>
  <c r="V128" i="4"/>
  <c r="V57" i="4"/>
  <c r="V152" i="4"/>
  <c r="V163" i="4"/>
  <c r="V63" i="4"/>
  <c r="V153" i="4"/>
  <c r="V70" i="4"/>
  <c r="V13" i="4"/>
  <c r="V45" i="4"/>
  <c r="V74" i="4"/>
  <c r="V16" i="4"/>
  <c r="V26" i="4"/>
  <c r="V18" i="4"/>
  <c r="V349" i="4"/>
  <c r="V348" i="4"/>
  <c r="V347" i="4"/>
  <c r="V354" i="4"/>
  <c r="V359" i="4"/>
  <c r="V319" i="4"/>
  <c r="V318" i="4"/>
  <c r="V315" i="4"/>
  <c r="V282" i="4"/>
  <c r="V280" i="4"/>
  <c r="V271" i="4"/>
  <c r="V265" i="4"/>
  <c r="V308" i="4"/>
  <c r="V283" i="4"/>
  <c r="V253" i="4"/>
  <c r="V284" i="4"/>
  <c r="V286" i="4"/>
  <c r="V391" i="4"/>
  <c r="V202" i="4"/>
  <c r="V211" i="4"/>
  <c r="V192" i="4"/>
  <c r="V191" i="4"/>
  <c r="V118" i="4"/>
  <c r="V300" i="4"/>
  <c r="V157" i="4"/>
  <c r="V196" i="4"/>
  <c r="V123" i="4"/>
  <c r="V119" i="4"/>
  <c r="V113" i="4"/>
  <c r="V138" i="4"/>
  <c r="V105" i="4"/>
  <c r="V33" i="4"/>
  <c r="V139" i="4"/>
  <c r="V129" i="4"/>
  <c r="V47" i="4"/>
  <c r="V126" i="4"/>
  <c r="V54" i="4"/>
  <c r="V58" i="4"/>
  <c r="V68" i="4"/>
  <c r="V7" i="4"/>
  <c r="V83" i="4"/>
  <c r="V67" i="4"/>
  <c r="V53" i="4"/>
  <c r="V406" i="4"/>
  <c r="V356" i="4"/>
  <c r="V395" i="4"/>
  <c r="V351" i="4"/>
  <c r="V353" i="4"/>
  <c r="V291" i="4"/>
  <c r="V290" i="4"/>
  <c r="V329" i="4"/>
  <c r="V301" i="4"/>
  <c r="V328" i="4"/>
  <c r="V237" i="4"/>
  <c r="V205" i="4"/>
  <c r="V321" i="4"/>
  <c r="V184" i="4"/>
  <c r="V143" i="4"/>
  <c r="V226" i="4"/>
  <c r="V220" i="4"/>
  <c r="V174" i="4"/>
  <c r="V107" i="4"/>
  <c r="V145" i="4"/>
  <c r="V17" i="4"/>
  <c r="V146" i="4"/>
  <c r="V176" i="4"/>
  <c r="V38" i="4"/>
  <c r="V6" i="4"/>
  <c r="V93" i="4"/>
  <c r="V40" i="4"/>
  <c r="V60" i="4"/>
  <c r="V278" i="4"/>
  <c r="V404" i="4"/>
  <c r="V383" i="4"/>
  <c r="V332" i="4"/>
  <c r="V275" i="4"/>
  <c r="V241" i="4"/>
  <c r="V214" i="4"/>
  <c r="V228" i="4"/>
  <c r="V252" i="4"/>
  <c r="V180" i="4"/>
  <c r="V267" i="4"/>
  <c r="V97" i="4"/>
  <c r="V103" i="4"/>
  <c r="V381" i="4"/>
  <c r="V387" i="4"/>
  <c r="V326" i="4"/>
  <c r="V272" i="4"/>
  <c r="V276" i="4"/>
  <c r="V222" i="4"/>
  <c r="V239" i="4"/>
  <c r="V127" i="4"/>
  <c r="V188" i="4"/>
  <c r="V91" i="4"/>
  <c r="V242" i="4"/>
  <c r="V111" i="4"/>
  <c r="V30" i="4"/>
  <c r="V357" i="4"/>
  <c r="V388" i="4"/>
  <c r="V346" i="4"/>
  <c r="V344" i="4"/>
  <c r="V302" i="4"/>
  <c r="V305" i="4"/>
  <c r="V330" i="4"/>
  <c r="V262" i="4"/>
  <c r="V233" i="4"/>
  <c r="V224" i="4"/>
  <c r="V312" i="4"/>
  <c r="V260" i="4"/>
  <c r="V201" i="4"/>
  <c r="V215" i="4"/>
  <c r="V245" i="4"/>
  <c r="V165" i="4"/>
  <c r="V164" i="4"/>
  <c r="V108" i="4"/>
  <c r="V168" i="4"/>
  <c r="V89" i="4"/>
  <c r="V142" i="4"/>
  <c r="V79" i="4"/>
  <c r="V122" i="4"/>
  <c r="V21" i="4"/>
  <c r="V77" i="4"/>
  <c r="V19" i="4"/>
  <c r="V72" i="4"/>
  <c r="V341" i="4"/>
  <c r="V379" i="4"/>
  <c r="V338" i="4"/>
  <c r="V327" i="4"/>
  <c r="V350" i="4"/>
  <c r="V266" i="4"/>
  <c r="V313" i="4"/>
  <c r="V259" i="4"/>
  <c r="V368" i="4"/>
  <c r="V208" i="4"/>
  <c r="V268" i="4"/>
  <c r="V255" i="4"/>
  <c r="V193" i="4"/>
  <c r="V199" i="4"/>
  <c r="V219" i="4"/>
  <c r="V149" i="4"/>
  <c r="V148" i="4"/>
  <c r="V100" i="4"/>
  <c r="V155" i="4"/>
  <c r="V73" i="4"/>
  <c r="V121" i="4"/>
  <c r="V71" i="4"/>
  <c r="V102" i="4"/>
  <c r="V24" i="4"/>
  <c r="V150" i="4"/>
  <c r="V101" i="4"/>
  <c r="V80" i="4"/>
  <c r="V363" i="4"/>
  <c r="V311" i="4"/>
  <c r="V361" i="4"/>
  <c r="V273" i="4"/>
  <c r="V261" i="4"/>
  <c r="V386" i="4"/>
  <c r="V198" i="4"/>
  <c r="V132" i="4"/>
  <c r="V106" i="4"/>
  <c r="V104" i="4"/>
  <c r="V86" i="4"/>
  <c r="V43" i="4"/>
  <c r="V397" i="4"/>
  <c r="V400" i="4"/>
  <c r="V345" i="4"/>
  <c r="V279" i="4"/>
  <c r="V243" i="4"/>
  <c r="V320" i="4"/>
  <c r="V204" i="4"/>
  <c r="V183" i="4"/>
  <c r="V141" i="4"/>
  <c r="V161" i="4"/>
  <c r="V65" i="4"/>
  <c r="V55" i="4"/>
  <c r="V28" i="4"/>
  <c r="V34" i="4"/>
  <c r="V373" i="4"/>
  <c r="V362" i="4"/>
  <c r="V310" i="4"/>
  <c r="V264" i="4"/>
  <c r="V236" i="4"/>
  <c r="V285" i="4"/>
  <c r="V225" i="4"/>
  <c r="V189" i="4"/>
  <c r="V137" i="4"/>
  <c r="V227" i="4"/>
  <c r="V136" i="4"/>
  <c r="V44" i="4"/>
  <c r="V56" i="4"/>
  <c r="V380" i="4"/>
  <c r="V339" i="4"/>
  <c r="V392" i="4"/>
  <c r="V303" i="4"/>
  <c r="V323" i="4"/>
  <c r="V333" i="4"/>
  <c r="V263" i="4"/>
  <c r="V407" i="4"/>
  <c r="V270" i="4"/>
  <c r="V298" i="4"/>
  <c r="V234" i="4"/>
  <c r="V194" i="4"/>
  <c r="V314" i="4"/>
  <c r="V167" i="4"/>
  <c r="V182" i="4"/>
  <c r="V125" i="4"/>
  <c r="V115" i="4"/>
  <c r="V144" i="4"/>
  <c r="V98" i="4"/>
  <c r="V41" i="4"/>
  <c r="V88" i="4"/>
  <c r="V39" i="4"/>
  <c r="V78" i="4"/>
  <c r="V160" i="4"/>
  <c r="V51" i="4"/>
  <c r="V64" i="4"/>
  <c r="V109" i="4"/>
  <c r="V372" i="4"/>
  <c r="V411" i="4"/>
  <c r="V367" i="4"/>
  <c r="V358" i="4"/>
  <c r="V307" i="4"/>
  <c r="V316" i="4"/>
  <c r="V402" i="4"/>
  <c r="V369" i="4"/>
  <c r="V240" i="4"/>
  <c r="V254" i="4"/>
  <c r="V229" i="4"/>
  <c r="V186" i="4"/>
  <c r="V200" i="4"/>
  <c r="V151" i="4"/>
  <c r="V247" i="4"/>
  <c r="V116" i="4"/>
  <c r="V393" i="4"/>
  <c r="V131" i="4"/>
  <c r="V162" i="4"/>
  <c r="V25" i="4"/>
  <c r="V166" i="4"/>
  <c r="V31" i="4"/>
  <c r="V62" i="4"/>
  <c r="V15" i="4"/>
  <c r="V187" i="4"/>
  <c r="V412" i="4"/>
  <c r="V343" i="4"/>
  <c r="V366" i="4"/>
  <c r="V304" i="4"/>
  <c r="V292" i="4"/>
  <c r="V374" i="4"/>
  <c r="V337" i="4"/>
  <c r="V197" i="4"/>
  <c r="V171" i="4"/>
  <c r="V117" i="4"/>
  <c r="V170" i="4"/>
  <c r="V48" i="4"/>
  <c r="V10" i="4"/>
  <c r="AH188" i="4"/>
  <c r="AH204" i="4"/>
  <c r="AH43" i="4"/>
  <c r="AH180" i="4"/>
  <c r="AH11" i="4"/>
  <c r="AH172" i="4"/>
  <c r="AH140" i="4"/>
  <c r="AH115" i="4"/>
  <c r="AH107" i="4"/>
  <c r="AH75" i="4"/>
  <c r="AH51" i="4"/>
  <c r="AH379" i="4"/>
  <c r="AH315" i="4"/>
  <c r="AH251" i="4"/>
  <c r="AH187" i="4"/>
  <c r="AH122" i="4"/>
  <c r="AH58" i="4"/>
  <c r="AH403" i="4"/>
  <c r="AH338" i="4"/>
  <c r="AH274" i="4"/>
  <c r="AH210" i="4"/>
  <c r="AH146" i="4"/>
  <c r="AH81" i="4"/>
  <c r="AH17" i="4"/>
  <c r="AH377" i="4"/>
  <c r="AH313" i="4"/>
  <c r="AH249" i="4"/>
  <c r="AH185" i="4"/>
  <c r="AH120" i="4"/>
  <c r="AH56" i="4"/>
  <c r="AH409" i="4"/>
  <c r="AH344" i="4"/>
  <c r="AH280" i="4"/>
  <c r="AH216" i="4"/>
  <c r="AH152" i="4"/>
  <c r="AH87" i="4"/>
  <c r="AH23" i="4"/>
  <c r="AH375" i="4"/>
  <c r="AH311" i="4"/>
  <c r="AH247" i="4"/>
  <c r="AH183" i="4"/>
  <c r="AH118" i="4"/>
  <c r="AH54" i="4"/>
  <c r="AH365" i="4"/>
  <c r="AH237" i="4"/>
  <c r="AH108" i="4"/>
  <c r="AH364" i="4"/>
  <c r="AH228" i="4"/>
  <c r="AH350" i="4"/>
  <c r="AH286" i="4"/>
  <c r="AH222" i="4"/>
  <c r="AH158" i="4"/>
  <c r="AH93" i="4"/>
  <c r="AH29" i="4"/>
  <c r="AH293" i="4"/>
  <c r="AH165" i="4"/>
  <c r="AH36" i="4"/>
  <c r="AH284" i="4"/>
  <c r="AH19" i="4"/>
  <c r="AH35" i="4"/>
  <c r="AH371" i="4"/>
  <c r="AH307" i="4"/>
  <c r="AH243" i="4"/>
  <c r="AH179" i="4"/>
  <c r="AH114" i="4"/>
  <c r="AH50" i="4"/>
  <c r="AH395" i="4"/>
  <c r="AH330" i="4"/>
  <c r="AH266" i="4"/>
  <c r="AH202" i="4"/>
  <c r="AH138" i="4"/>
  <c r="AH73" i="4"/>
  <c r="AH9" i="4"/>
  <c r="AH369" i="4"/>
  <c r="AH305" i="4"/>
  <c r="AH241" i="4"/>
  <c r="AH177" i="4"/>
  <c r="AH112" i="4"/>
  <c r="AH48" i="4"/>
  <c r="AH401" i="4"/>
  <c r="AH336" i="4"/>
  <c r="AH272" i="4"/>
  <c r="AH208" i="4"/>
  <c r="AH144" i="4"/>
  <c r="AH79" i="4"/>
  <c r="AH15" i="4"/>
  <c r="AH367" i="4"/>
  <c r="AH303" i="4"/>
  <c r="AH239" i="4"/>
  <c r="AH175" i="4"/>
  <c r="AH110" i="4"/>
  <c r="AH46" i="4"/>
  <c r="AH349" i="4"/>
  <c r="AH221" i="4"/>
  <c r="AH92" i="4"/>
  <c r="AH340" i="4"/>
  <c r="AH407" i="4"/>
  <c r="AH342" i="4"/>
  <c r="AH278" i="4"/>
  <c r="AH214" i="4"/>
  <c r="AH150" i="4"/>
  <c r="AH85" i="4"/>
  <c r="AH21" i="4"/>
  <c r="AH277" i="4"/>
  <c r="AH149" i="4"/>
  <c r="AH20" i="4"/>
  <c r="AH268" i="4"/>
  <c r="AH83" i="4"/>
  <c r="AH99" i="4"/>
  <c r="AH59" i="4"/>
  <c r="AH363" i="4"/>
  <c r="AH299" i="4"/>
  <c r="AH235" i="4"/>
  <c r="AH171" i="4"/>
  <c r="AH106" i="4"/>
  <c r="AH42" i="4"/>
  <c r="AH387" i="4"/>
  <c r="AH322" i="4"/>
  <c r="AH258" i="4"/>
  <c r="AH194" i="4"/>
  <c r="AH130" i="4"/>
  <c r="AH65" i="4"/>
  <c r="AH390" i="4"/>
  <c r="AH361" i="4"/>
  <c r="AH297" i="4"/>
  <c r="AH233" i="4"/>
  <c r="AH169" i="4"/>
  <c r="AH104" i="4"/>
  <c r="AH40" i="4"/>
  <c r="AH393" i="4"/>
  <c r="AH328" i="4"/>
  <c r="AH264" i="4"/>
  <c r="AH200" i="4"/>
  <c r="AH136" i="4"/>
  <c r="AH71" i="4"/>
  <c r="AH7" i="4"/>
  <c r="AH359" i="4"/>
  <c r="AH295" i="4"/>
  <c r="AH231" i="4"/>
  <c r="AH167" i="4"/>
  <c r="AH102" i="4"/>
  <c r="AH38" i="4"/>
  <c r="AH333" i="4"/>
  <c r="AH205" i="4"/>
  <c r="AH76" i="4"/>
  <c r="AH324" i="4"/>
  <c r="AH399" i="4"/>
  <c r="AH334" i="4"/>
  <c r="AH270" i="4"/>
  <c r="AH206" i="4"/>
  <c r="AH142" i="4"/>
  <c r="AH77" i="4"/>
  <c r="AH13" i="4"/>
  <c r="AH261" i="4"/>
  <c r="AH133" i="4"/>
  <c r="AH405" i="4"/>
  <c r="AH252" i="4"/>
  <c r="AH148" i="4"/>
  <c r="AH164" i="4"/>
  <c r="AH412" i="4"/>
  <c r="AH347" i="4"/>
  <c r="AH283" i="4"/>
  <c r="AH219" i="4"/>
  <c r="AH155" i="4"/>
  <c r="AH90" i="4"/>
  <c r="AH26" i="4"/>
  <c r="AH370" i="4"/>
  <c r="AH306" i="4"/>
  <c r="AH242" i="4"/>
  <c r="AH178" i="4"/>
  <c r="AH113" i="4"/>
  <c r="AH49" i="4"/>
  <c r="AH410" i="4"/>
  <c r="AH345" i="4"/>
  <c r="AH281" i="4"/>
  <c r="AH217" i="4"/>
  <c r="AH153" i="4"/>
  <c r="AH88" i="4"/>
  <c r="AH24" i="4"/>
  <c r="AH376" i="4"/>
  <c r="AH312" i="4"/>
  <c r="AH248" i="4"/>
  <c r="AH184" i="4"/>
  <c r="AH119" i="4"/>
  <c r="AH55" i="4"/>
  <c r="AH408" i="4"/>
  <c r="AH343" i="4"/>
  <c r="AH279" i="4"/>
  <c r="AH215" i="4"/>
  <c r="AH151" i="4"/>
  <c r="AH86" i="4"/>
  <c r="AH22" i="4"/>
  <c r="AH301" i="4"/>
  <c r="AH173" i="4"/>
  <c r="AH44" i="4"/>
  <c r="AH292" i="4"/>
  <c r="AH383" i="4"/>
  <c r="AH318" i="4"/>
  <c r="AH254" i="4"/>
  <c r="AH190" i="4"/>
  <c r="AH126" i="4"/>
  <c r="AH61" i="4"/>
  <c r="AH357" i="4"/>
  <c r="AH229" i="4"/>
  <c r="AH100" i="4"/>
  <c r="AH348" i="4"/>
  <c r="AH220" i="4"/>
  <c r="AH27" i="4"/>
  <c r="AH396" i="4"/>
  <c r="AH331" i="4"/>
  <c r="AH267" i="4"/>
  <c r="AH203" i="4"/>
  <c r="AH139" i="4"/>
  <c r="AH74" i="4"/>
  <c r="AH10" i="4"/>
  <c r="AH354" i="4"/>
  <c r="AH290" i="4"/>
  <c r="AH226" i="4"/>
  <c r="AH162" i="4"/>
  <c r="AH97" i="4"/>
  <c r="AH33" i="4"/>
  <c r="AH394" i="4"/>
  <c r="AH329" i="4"/>
  <c r="AH265" i="4"/>
  <c r="AH201" i="4"/>
  <c r="AH137" i="4"/>
  <c r="AH72" i="4"/>
  <c r="AH8" i="4"/>
  <c r="AH360" i="4"/>
  <c r="AH296" i="4"/>
  <c r="AH232" i="4"/>
  <c r="AH168" i="4"/>
  <c r="AH103" i="4"/>
  <c r="AH39" i="4"/>
  <c r="AH392" i="4"/>
  <c r="AH327" i="4"/>
  <c r="AH263" i="4"/>
  <c r="AH199" i="4"/>
  <c r="AH135" i="4"/>
  <c r="AH70" i="4"/>
  <c r="AH6" i="4"/>
  <c r="AH269" i="4"/>
  <c r="AH141" i="4"/>
  <c r="AH12" i="4"/>
  <c r="AH260" i="4"/>
  <c r="AH366" i="4"/>
  <c r="AH302" i="4"/>
  <c r="AH238" i="4"/>
  <c r="AH174" i="4"/>
  <c r="AH109" i="4"/>
  <c r="AH45" i="4"/>
  <c r="AH325" i="4"/>
  <c r="AH197" i="4"/>
  <c r="AH68" i="4"/>
  <c r="AH316" i="4"/>
  <c r="AH132" i="4"/>
  <c r="AH156" i="4"/>
  <c r="AH355" i="4"/>
  <c r="AH195" i="4"/>
  <c r="AH18" i="4"/>
  <c r="AH250" i="4"/>
  <c r="AH89" i="4"/>
  <c r="AH337" i="4"/>
  <c r="AH161" i="4"/>
  <c r="AH381" i="4"/>
  <c r="AH240" i="4"/>
  <c r="AH63" i="4"/>
  <c r="AH319" i="4"/>
  <c r="AH143" i="4"/>
  <c r="AH323" i="4"/>
  <c r="AH131" i="4"/>
  <c r="AH346" i="4"/>
  <c r="AH154" i="4"/>
  <c r="AH386" i="4"/>
  <c r="AH193" i="4"/>
  <c r="AH385" i="4"/>
  <c r="AH192" i="4"/>
  <c r="AH373" i="4"/>
  <c r="AH223" i="4"/>
  <c r="AH30" i="4"/>
  <c r="AH125" i="4"/>
  <c r="AH374" i="4"/>
  <c r="AH198" i="4"/>
  <c r="AH37" i="4"/>
  <c r="AH84" i="4"/>
  <c r="AH212" i="4"/>
  <c r="AH404" i="4"/>
  <c r="AH163" i="4"/>
  <c r="AH362" i="4"/>
  <c r="AH121" i="4"/>
  <c r="AH321" i="4"/>
  <c r="AH96" i="4"/>
  <c r="AH304" i="4"/>
  <c r="AH95" i="4"/>
  <c r="AH271" i="4"/>
  <c r="AH62" i="4"/>
  <c r="AH60" i="4"/>
  <c r="AH326" i="4"/>
  <c r="AH134" i="4"/>
  <c r="AH245" i="4"/>
  <c r="AH236" i="4"/>
  <c r="AH339" i="4"/>
  <c r="AH98" i="4"/>
  <c r="AH298" i="4"/>
  <c r="AH57" i="4"/>
  <c r="AH273" i="4"/>
  <c r="AH64" i="4"/>
  <c r="AH256" i="4"/>
  <c r="AH31" i="4"/>
  <c r="AH207" i="4"/>
  <c r="AH398" i="4"/>
  <c r="AH397" i="4"/>
  <c r="AH294" i="4"/>
  <c r="AH101" i="4"/>
  <c r="AH181" i="4"/>
  <c r="AH196" i="4"/>
  <c r="AH275" i="4"/>
  <c r="AH66" i="4"/>
  <c r="AH234" i="4"/>
  <c r="AH25" i="4"/>
  <c r="AH225" i="4"/>
  <c r="AH16" i="4"/>
  <c r="AH176" i="4"/>
  <c r="AH384" i="4"/>
  <c r="AH159" i="4"/>
  <c r="AH285" i="4"/>
  <c r="AH276" i="4"/>
  <c r="AH246" i="4"/>
  <c r="AH53" i="4"/>
  <c r="AH52" i="4"/>
  <c r="AH372" i="4"/>
  <c r="AH259" i="4"/>
  <c r="AH34" i="4"/>
  <c r="AH218" i="4"/>
  <c r="AH389" i="4"/>
  <c r="AH209" i="4"/>
  <c r="AH368" i="4"/>
  <c r="AH160" i="4"/>
  <c r="AH351" i="4"/>
  <c r="AH127" i="4"/>
  <c r="AH253" i="4"/>
  <c r="AH244" i="4"/>
  <c r="AH230" i="4"/>
  <c r="AH406" i="4"/>
  <c r="AH356" i="4"/>
  <c r="AH380" i="4"/>
  <c r="AH227" i="4"/>
  <c r="AH186" i="4"/>
  <c r="AH145" i="4"/>
  <c r="AH128" i="4"/>
  <c r="AH94" i="4"/>
  <c r="AH391" i="4"/>
  <c r="AH341" i="4"/>
  <c r="AH211" i="4"/>
  <c r="AH170" i="4"/>
  <c r="AH129" i="4"/>
  <c r="AH111" i="4"/>
  <c r="AH78" i="4"/>
  <c r="AH358" i="4"/>
  <c r="AH309" i="4"/>
  <c r="AH82" i="4"/>
  <c r="AH41" i="4"/>
  <c r="AH32" i="4"/>
  <c r="AH400" i="4"/>
  <c r="AH317" i="4"/>
  <c r="AH262" i="4"/>
  <c r="AH116" i="4"/>
  <c r="AH411" i="4"/>
  <c r="AH402" i="4"/>
  <c r="AH352" i="4"/>
  <c r="AH335" i="4"/>
  <c r="AH189" i="4"/>
  <c r="AH182" i="4"/>
  <c r="AH332" i="4"/>
  <c r="AH123" i="4"/>
  <c r="AH378" i="4"/>
  <c r="AH353" i="4"/>
  <c r="AH320" i="4"/>
  <c r="AH287" i="4"/>
  <c r="AH157" i="4"/>
  <c r="AH166" i="4"/>
  <c r="AH300" i="4"/>
  <c r="AH388" i="4"/>
  <c r="AH314" i="4"/>
  <c r="AH289" i="4"/>
  <c r="AH288" i="4"/>
  <c r="AH255" i="4"/>
  <c r="AH28" i="4"/>
  <c r="AH117" i="4"/>
  <c r="AH67" i="4"/>
  <c r="AH291" i="4"/>
  <c r="AH282" i="4"/>
  <c r="AH257" i="4"/>
  <c r="AH224" i="4"/>
  <c r="AH191" i="4"/>
  <c r="AH308" i="4"/>
  <c r="AH69" i="4"/>
  <c r="AH91" i="4"/>
  <c r="AH14" i="4"/>
  <c r="AH310" i="4"/>
  <c r="AH213" i="4"/>
  <c r="AH147" i="4"/>
  <c r="AH105" i="4"/>
  <c r="AH80" i="4"/>
  <c r="AH47" i="4"/>
  <c r="AU412" i="4"/>
  <c r="AU410" i="4"/>
  <c r="AU408" i="4"/>
  <c r="AU406" i="4"/>
  <c r="AU407" i="4"/>
  <c r="AU405" i="4"/>
  <c r="AU401" i="4"/>
  <c r="AU397" i="4"/>
  <c r="AU393" i="4"/>
  <c r="AU389" i="4"/>
  <c r="AU385" i="4"/>
  <c r="AU377" i="4"/>
  <c r="AU374" i="4"/>
  <c r="AU373" i="4"/>
  <c r="AU398" i="4"/>
  <c r="AU396" i="4"/>
  <c r="AU372" i="4"/>
  <c r="AU357" i="4"/>
  <c r="AU356" i="4"/>
  <c r="AU341" i="4"/>
  <c r="AU340" i="4"/>
  <c r="AU325" i="4"/>
  <c r="AU324" i="4"/>
  <c r="AU309" i="4"/>
  <c r="AU308" i="4"/>
  <c r="AU293" i="4"/>
  <c r="AU292" i="4"/>
  <c r="AU278" i="4"/>
  <c r="AU277" i="4"/>
  <c r="AU270" i="4"/>
  <c r="AU269" i="4"/>
  <c r="AU262" i="4"/>
  <c r="AU261" i="4"/>
  <c r="AU254" i="4"/>
  <c r="AU253" i="4"/>
  <c r="AU246" i="4"/>
  <c r="AU245" i="4"/>
  <c r="AU238" i="4"/>
  <c r="AU237" i="4"/>
  <c r="AU230" i="4"/>
  <c r="AU229" i="4"/>
  <c r="AU222" i="4"/>
  <c r="AU221" i="4"/>
  <c r="AU214" i="4"/>
  <c r="AU207" i="4"/>
  <c r="AU204" i="4"/>
  <c r="AU191" i="4"/>
  <c r="AU411" i="4"/>
  <c r="AU402" i="4"/>
  <c r="AU400" i="4"/>
  <c r="AU387" i="4"/>
  <c r="AU379" i="4"/>
  <c r="AU378" i="4"/>
  <c r="AU359" i="4"/>
  <c r="AU358" i="4"/>
  <c r="AU343" i="4"/>
  <c r="AU342" i="4"/>
  <c r="AU327" i="4"/>
  <c r="AU326" i="4"/>
  <c r="AU311" i="4"/>
  <c r="AU310" i="4"/>
  <c r="AU295" i="4"/>
  <c r="AU294" i="4"/>
  <c r="AU213" i="4"/>
  <c r="AU210" i="4"/>
  <c r="AU197" i="4"/>
  <c r="AU194" i="4"/>
  <c r="AU188" i="4"/>
  <c r="AU186" i="4"/>
  <c r="AU184" i="4"/>
  <c r="AU182" i="4"/>
  <c r="AU180" i="4"/>
  <c r="AU178" i="4"/>
  <c r="AU176" i="4"/>
  <c r="AU174" i="4"/>
  <c r="AU172" i="4"/>
  <c r="AU170" i="4"/>
  <c r="AU168" i="4"/>
  <c r="AU166" i="4"/>
  <c r="AU164" i="4"/>
  <c r="AU162" i="4"/>
  <c r="AU160" i="4"/>
  <c r="AU158" i="4"/>
  <c r="AU156" i="4"/>
  <c r="AU154" i="4"/>
  <c r="AU152" i="4"/>
  <c r="AU150" i="4"/>
  <c r="AU148" i="4"/>
  <c r="AU146" i="4"/>
  <c r="AU144" i="4"/>
  <c r="AU142" i="4"/>
  <c r="AU140" i="4"/>
  <c r="AU404" i="4"/>
  <c r="AU391" i="4"/>
  <c r="AU361" i="4"/>
  <c r="AU360" i="4"/>
  <c r="AU345" i="4"/>
  <c r="AU344" i="4"/>
  <c r="AU329" i="4"/>
  <c r="AU328" i="4"/>
  <c r="AU313" i="4"/>
  <c r="AU312" i="4"/>
  <c r="AU297" i="4"/>
  <c r="AU296" i="4"/>
  <c r="AU276" i="4"/>
  <c r="AU275" i="4"/>
  <c r="AU268" i="4"/>
  <c r="AU267" i="4"/>
  <c r="AU260" i="4"/>
  <c r="AU259" i="4"/>
  <c r="AU252" i="4"/>
  <c r="AU251" i="4"/>
  <c r="AU244" i="4"/>
  <c r="AU243" i="4"/>
  <c r="AU236" i="4"/>
  <c r="AU235" i="4"/>
  <c r="AU228" i="4"/>
  <c r="AU227" i="4"/>
  <c r="AU220" i="4"/>
  <c r="AU219" i="4"/>
  <c r="AU203" i="4"/>
  <c r="AU200" i="4"/>
  <c r="AU395" i="4"/>
  <c r="AU380" i="4"/>
  <c r="AU363" i="4"/>
  <c r="AU362" i="4"/>
  <c r="AU347" i="4"/>
  <c r="AU346" i="4"/>
  <c r="AU331" i="4"/>
  <c r="AU330" i="4"/>
  <c r="AU315" i="4"/>
  <c r="AU314" i="4"/>
  <c r="AU299" i="4"/>
  <c r="AU298" i="4"/>
  <c r="AU283" i="4"/>
  <c r="AU209" i="4"/>
  <c r="AU206" i="4"/>
  <c r="AU193" i="4"/>
  <c r="AU190" i="4"/>
  <c r="AU399" i="4"/>
  <c r="AU375" i="4"/>
  <c r="AU365" i="4"/>
  <c r="AU364" i="4"/>
  <c r="AU349" i="4"/>
  <c r="AU348" i="4"/>
  <c r="AU333" i="4"/>
  <c r="AU332" i="4"/>
  <c r="AU317" i="4"/>
  <c r="AU316" i="4"/>
  <c r="AU301" i="4"/>
  <c r="AU300" i="4"/>
  <c r="AU285" i="4"/>
  <c r="AU284" i="4"/>
  <c r="AU282" i="4"/>
  <c r="AU281" i="4"/>
  <c r="AU274" i="4"/>
  <c r="AU273" i="4"/>
  <c r="AU266" i="4"/>
  <c r="AU265" i="4"/>
  <c r="AU258" i="4"/>
  <c r="AU257" i="4"/>
  <c r="AU250" i="4"/>
  <c r="AU249" i="4"/>
  <c r="AU242" i="4"/>
  <c r="AU241" i="4"/>
  <c r="AU234" i="4"/>
  <c r="AU233" i="4"/>
  <c r="AU226" i="4"/>
  <c r="AU225" i="4"/>
  <c r="AU218" i="4"/>
  <c r="AU217" i="4"/>
  <c r="AU212" i="4"/>
  <c r="AU199" i="4"/>
  <c r="AU409" i="4"/>
  <c r="AU403" i="4"/>
  <c r="AU386" i="4"/>
  <c r="AU381" i="4"/>
  <c r="AU376" i="4"/>
  <c r="AU367" i="4"/>
  <c r="AU366" i="4"/>
  <c r="AU351" i="4"/>
  <c r="AU350" i="4"/>
  <c r="AU335" i="4"/>
  <c r="AU334" i="4"/>
  <c r="AU319" i="4"/>
  <c r="AU318" i="4"/>
  <c r="AU303" i="4"/>
  <c r="AU302" i="4"/>
  <c r="AU287" i="4"/>
  <c r="AU286" i="4"/>
  <c r="AU205" i="4"/>
  <c r="AU202" i="4"/>
  <c r="AU189" i="4"/>
  <c r="AU187" i="4"/>
  <c r="AU185" i="4"/>
  <c r="AU183" i="4"/>
  <c r="AU181" i="4"/>
  <c r="AU179" i="4"/>
  <c r="AU177" i="4"/>
  <c r="AU175" i="4"/>
  <c r="AU173" i="4"/>
  <c r="AU171" i="4"/>
  <c r="AU169" i="4"/>
  <c r="AU167" i="4"/>
  <c r="AU165" i="4"/>
  <c r="AU163" i="4"/>
  <c r="AU161" i="4"/>
  <c r="AU159" i="4"/>
  <c r="AU157" i="4"/>
  <c r="AU155" i="4"/>
  <c r="AU153" i="4"/>
  <c r="AU151" i="4"/>
  <c r="AU149" i="4"/>
  <c r="AU147" i="4"/>
  <c r="AU145" i="4"/>
  <c r="AU143" i="4"/>
  <c r="AU141" i="4"/>
  <c r="AU139" i="4"/>
  <c r="AU137" i="4"/>
  <c r="AU135" i="4"/>
  <c r="AU133" i="4"/>
  <c r="AU131" i="4"/>
  <c r="AU129" i="4"/>
  <c r="AU127" i="4"/>
  <c r="AU125" i="4"/>
  <c r="AU122" i="4"/>
  <c r="AU120" i="4"/>
  <c r="AU118" i="4"/>
  <c r="AU116" i="4"/>
  <c r="AU114" i="4"/>
  <c r="AU390" i="4"/>
  <c r="AU388" i="4"/>
  <c r="AU383" i="4"/>
  <c r="AU369" i="4"/>
  <c r="AU368" i="4"/>
  <c r="AU353" i="4"/>
  <c r="AU352" i="4"/>
  <c r="AU337" i="4"/>
  <c r="AU336" i="4"/>
  <c r="AU321" i="4"/>
  <c r="AU320" i="4"/>
  <c r="AU305" i="4"/>
  <c r="AU304" i="4"/>
  <c r="AU289" i="4"/>
  <c r="AU288" i="4"/>
  <c r="AU280" i="4"/>
  <c r="AU279" i="4"/>
  <c r="AU272" i="4"/>
  <c r="AU271" i="4"/>
  <c r="AU264" i="4"/>
  <c r="AU263" i="4"/>
  <c r="AU256" i="4"/>
  <c r="AU255" i="4"/>
  <c r="AU248" i="4"/>
  <c r="AU247" i="4"/>
  <c r="AU240" i="4"/>
  <c r="AU239" i="4"/>
  <c r="AU232" i="4"/>
  <c r="AU231" i="4"/>
  <c r="AU224" i="4"/>
  <c r="AU223" i="4"/>
  <c r="AU216" i="4"/>
  <c r="AU215" i="4"/>
  <c r="AU211" i="4"/>
  <c r="AU208" i="4"/>
  <c r="AU195" i="4"/>
  <c r="AU192" i="4"/>
  <c r="AU307" i="4"/>
  <c r="AU290" i="4"/>
  <c r="AU138" i="4"/>
  <c r="AU38" i="4"/>
  <c r="AU323" i="4"/>
  <c r="AU306" i="4"/>
  <c r="AU198" i="4"/>
  <c r="AU136" i="4"/>
  <c r="AU106" i="4"/>
  <c r="AU105" i="4"/>
  <c r="AU98" i="4"/>
  <c r="AU97" i="4"/>
  <c r="AU90" i="4"/>
  <c r="AU89" i="4"/>
  <c r="AU82" i="4"/>
  <c r="AU81" i="4"/>
  <c r="AU74" i="4"/>
  <c r="AU73" i="4"/>
  <c r="AU66" i="4"/>
  <c r="AU65" i="4"/>
  <c r="AU58" i="4"/>
  <c r="AU57" i="4"/>
  <c r="AU50" i="4"/>
  <c r="AU49" i="4"/>
  <c r="AU42" i="4"/>
  <c r="AU41" i="4"/>
  <c r="AU35" i="4"/>
  <c r="AU33" i="4"/>
  <c r="AU31" i="4"/>
  <c r="AU29" i="4"/>
  <c r="AU27" i="4"/>
  <c r="AU25" i="4"/>
  <c r="AU23" i="4"/>
  <c r="AU21" i="4"/>
  <c r="AU19" i="4"/>
  <c r="AU17" i="4"/>
  <c r="AU15" i="4"/>
  <c r="AU13" i="4"/>
  <c r="AU11" i="4"/>
  <c r="AU9" i="4"/>
  <c r="AU7" i="4"/>
  <c r="AU384" i="4"/>
  <c r="AU339" i="4"/>
  <c r="AU322" i="4"/>
  <c r="AU134" i="4"/>
  <c r="AU123" i="4"/>
  <c r="AU119" i="4"/>
  <c r="AU115" i="4"/>
  <c r="AU37" i="4"/>
  <c r="AU355" i="4"/>
  <c r="AU338" i="4"/>
  <c r="AU132" i="4"/>
  <c r="AU104" i="4"/>
  <c r="AU103" i="4"/>
  <c r="AU96" i="4"/>
  <c r="AU95" i="4"/>
  <c r="AU88" i="4"/>
  <c r="AU87" i="4"/>
  <c r="AU80" i="4"/>
  <c r="AU79" i="4"/>
  <c r="AU72" i="4"/>
  <c r="AU71" i="4"/>
  <c r="AU64" i="4"/>
  <c r="AU63" i="4"/>
  <c r="AU56" i="4"/>
  <c r="AU55" i="4"/>
  <c r="AU48" i="4"/>
  <c r="AU47" i="4"/>
  <c r="AU40" i="4"/>
  <c r="AU371" i="4"/>
  <c r="AU354" i="4"/>
  <c r="AU196" i="4"/>
  <c r="AU130" i="4"/>
  <c r="AU394" i="4"/>
  <c r="AU370" i="4"/>
  <c r="AU201" i="4"/>
  <c r="AU128" i="4"/>
  <c r="AU111" i="4"/>
  <c r="AU110" i="4"/>
  <c r="AU109" i="4"/>
  <c r="AU102" i="4"/>
  <c r="AU101" i="4"/>
  <c r="AU94" i="4"/>
  <c r="AU93" i="4"/>
  <c r="AU86" i="4"/>
  <c r="AU85" i="4"/>
  <c r="AU78" i="4"/>
  <c r="AU77" i="4"/>
  <c r="AU70" i="4"/>
  <c r="AU69" i="4"/>
  <c r="AU62" i="4"/>
  <c r="AU61" i="4"/>
  <c r="AU54" i="4"/>
  <c r="AU53" i="4"/>
  <c r="AU46" i="4"/>
  <c r="AU45" i="4"/>
  <c r="AU39" i="4"/>
  <c r="AU36" i="4"/>
  <c r="AU34" i="4"/>
  <c r="AU32" i="4"/>
  <c r="AU30" i="4"/>
  <c r="AU28" i="4"/>
  <c r="AU26" i="4"/>
  <c r="AU24" i="4"/>
  <c r="AU22" i="4"/>
  <c r="AU20" i="4"/>
  <c r="AU18" i="4"/>
  <c r="AU16" i="4"/>
  <c r="AU14" i="4"/>
  <c r="AU12" i="4"/>
  <c r="AU10" i="4"/>
  <c r="AU8" i="4"/>
  <c r="AU6" i="4"/>
  <c r="AU392" i="4"/>
  <c r="AU126" i="4"/>
  <c r="AU121" i="4"/>
  <c r="AU117" i="4"/>
  <c r="AU113" i="4"/>
  <c r="AU112" i="4"/>
  <c r="AU91" i="4"/>
  <c r="AU84" i="4"/>
  <c r="AU83" i="4"/>
  <c r="AU76" i="4"/>
  <c r="AU75" i="4"/>
  <c r="AU68" i="4"/>
  <c r="AU67" i="4"/>
  <c r="AU60" i="4"/>
  <c r="AU59" i="4"/>
  <c r="AU52" i="4"/>
  <c r="AU291" i="4"/>
  <c r="AU108" i="4"/>
  <c r="AU51" i="4"/>
  <c r="AU44" i="4"/>
  <c r="AU107" i="4"/>
  <c r="AU100" i="4"/>
  <c r="AU43" i="4"/>
  <c r="AU99" i="4"/>
  <c r="AU92" i="4"/>
  <c r="K4" i="4"/>
  <c r="J8" i="4"/>
  <c r="J10" i="4"/>
  <c r="J12" i="4"/>
  <c r="J14" i="4"/>
  <c r="J16" i="4"/>
  <c r="J18" i="4"/>
  <c r="J20" i="4"/>
  <c r="J22" i="4"/>
  <c r="J24" i="4"/>
  <c r="J26" i="4"/>
  <c r="J28" i="4"/>
  <c r="J30" i="4"/>
  <c r="J32" i="4"/>
  <c r="J34" i="4"/>
  <c r="J36" i="4"/>
  <c r="J38" i="4"/>
  <c r="J40" i="4"/>
  <c r="J42" i="4"/>
  <c r="J44" i="4"/>
  <c r="J46" i="4"/>
  <c r="J48" i="4"/>
  <c r="J50" i="4"/>
  <c r="J52" i="4"/>
  <c r="J54" i="4"/>
  <c r="J56" i="4"/>
  <c r="J58" i="4"/>
  <c r="J60" i="4"/>
  <c r="J62" i="4"/>
  <c r="J64" i="4"/>
  <c r="J66" i="4"/>
  <c r="J68" i="4"/>
  <c r="J70" i="4"/>
  <c r="J72" i="4"/>
  <c r="J74" i="4"/>
  <c r="J76" i="4"/>
  <c r="J78" i="4"/>
  <c r="J80" i="4"/>
  <c r="J82" i="4"/>
  <c r="J84" i="4"/>
  <c r="J86" i="4"/>
  <c r="J88" i="4"/>
  <c r="J90" i="4"/>
  <c r="J92" i="4"/>
  <c r="J19" i="4"/>
  <c r="J53" i="4"/>
  <c r="J69" i="4"/>
  <c r="J93" i="4"/>
  <c r="J95" i="4"/>
  <c r="J97" i="4"/>
  <c r="J99" i="4"/>
  <c r="J101" i="4"/>
  <c r="J103" i="4"/>
  <c r="J105" i="4"/>
  <c r="J107" i="4"/>
  <c r="J109" i="4"/>
  <c r="J111" i="4"/>
  <c r="J113" i="4"/>
  <c r="J115" i="4"/>
  <c r="J117" i="4"/>
  <c r="J119" i="4"/>
  <c r="J121" i="4"/>
  <c r="J123" i="4"/>
  <c r="J126" i="4"/>
  <c r="J128" i="4"/>
  <c r="J130" i="4"/>
  <c r="J132" i="4"/>
  <c r="J134" i="4"/>
  <c r="J136" i="4"/>
  <c r="J138" i="4"/>
  <c r="J140" i="4"/>
  <c r="J142" i="4"/>
  <c r="J144" i="4"/>
  <c r="J146" i="4"/>
  <c r="J148" i="4"/>
  <c r="J150" i="4"/>
  <c r="J152" i="4"/>
  <c r="J154" i="4"/>
  <c r="J156" i="4"/>
  <c r="J158" i="4"/>
  <c r="J160" i="4"/>
  <c r="J162" i="4"/>
  <c r="J164" i="4"/>
  <c r="J166" i="4"/>
  <c r="J168" i="4"/>
  <c r="J170" i="4"/>
  <c r="J172" i="4"/>
  <c r="J174" i="4"/>
  <c r="J176" i="4"/>
  <c r="J178" i="4"/>
  <c r="J180" i="4"/>
  <c r="J182" i="4"/>
  <c r="J184" i="4"/>
  <c r="J186" i="4"/>
  <c r="J188" i="4"/>
  <c r="J190" i="4"/>
  <c r="J192" i="4"/>
  <c r="J194" i="4"/>
  <c r="J196" i="4"/>
  <c r="J198" i="4"/>
  <c r="J200" i="4"/>
  <c r="J202" i="4"/>
  <c r="J204" i="4"/>
  <c r="J206" i="4"/>
  <c r="J208" i="4"/>
  <c r="J210" i="4"/>
  <c r="J212" i="4"/>
  <c r="J214" i="4"/>
  <c r="J216" i="4"/>
  <c r="J218" i="4"/>
  <c r="J220" i="4"/>
  <c r="J222" i="4"/>
  <c r="J224" i="4"/>
  <c r="J226" i="4"/>
  <c r="J228" i="4"/>
  <c r="J230" i="4"/>
  <c r="J232" i="4"/>
  <c r="J234" i="4"/>
  <c r="J236" i="4"/>
  <c r="J238" i="4"/>
  <c r="J240" i="4"/>
  <c r="J242" i="4"/>
  <c r="J244" i="4"/>
  <c r="J246" i="4"/>
  <c r="J248" i="4"/>
  <c r="J250" i="4"/>
  <c r="J252" i="4"/>
  <c r="J254" i="4"/>
  <c r="J256" i="4"/>
  <c r="J258" i="4"/>
  <c r="J260" i="4"/>
  <c r="J262" i="4"/>
  <c r="J264" i="4"/>
  <c r="J266" i="4"/>
  <c r="J268" i="4"/>
  <c r="J270" i="4"/>
  <c r="J272" i="4"/>
  <c r="J274" i="4"/>
  <c r="J276" i="4"/>
  <c r="J278" i="4"/>
  <c r="J280" i="4"/>
  <c r="J282" i="4"/>
  <c r="J284" i="4"/>
  <c r="J286" i="4"/>
  <c r="J288" i="4"/>
  <c r="J290" i="4"/>
  <c r="J292" i="4"/>
  <c r="J294" i="4"/>
  <c r="J296" i="4"/>
  <c r="J298" i="4"/>
  <c r="J300" i="4"/>
  <c r="J302" i="4"/>
  <c r="J304" i="4"/>
  <c r="J306" i="4"/>
  <c r="J308" i="4"/>
  <c r="J310" i="4"/>
  <c r="J312" i="4"/>
  <c r="J314" i="4"/>
  <c r="J316" i="4"/>
  <c r="J318" i="4"/>
  <c r="J320" i="4"/>
  <c r="J322" i="4"/>
  <c r="J324" i="4"/>
  <c r="J326" i="4"/>
  <c r="J328" i="4"/>
  <c r="J330" i="4"/>
  <c r="J332" i="4"/>
  <c r="J334" i="4"/>
  <c r="J336" i="4"/>
  <c r="J338" i="4"/>
  <c r="J340" i="4"/>
  <c r="J342" i="4"/>
  <c r="J344" i="4"/>
  <c r="J346" i="4"/>
  <c r="J348" i="4"/>
  <c r="J350" i="4"/>
  <c r="J352" i="4"/>
  <c r="J354" i="4"/>
  <c r="J356" i="4"/>
  <c r="J358" i="4"/>
  <c r="J360" i="4"/>
  <c r="J362" i="4"/>
  <c r="J364" i="4"/>
  <c r="J366" i="4"/>
  <c r="J368" i="4"/>
  <c r="J370" i="4"/>
  <c r="J372" i="4"/>
  <c r="J374" i="4"/>
  <c r="J376" i="4"/>
  <c r="J378" i="4"/>
  <c r="J380" i="4"/>
  <c r="J383" i="4"/>
  <c r="J385" i="4"/>
  <c r="J387" i="4"/>
  <c r="J389" i="4"/>
  <c r="J391" i="4"/>
  <c r="J393" i="4"/>
  <c r="J395" i="4"/>
  <c r="J397" i="4"/>
  <c r="J399" i="4"/>
  <c r="J401" i="4"/>
  <c r="J403" i="4"/>
  <c r="J405" i="4"/>
  <c r="J407" i="4"/>
  <c r="J409" i="4"/>
  <c r="J411" i="4"/>
  <c r="J9" i="4"/>
  <c r="J29" i="4"/>
  <c r="J37" i="4"/>
  <c r="J45" i="4"/>
  <c r="J55" i="4"/>
  <c r="J71" i="4"/>
  <c r="J15" i="4"/>
  <c r="J57" i="4"/>
  <c r="J73" i="4"/>
  <c r="J51" i="4"/>
  <c r="J83" i="4"/>
  <c r="J21" i="4"/>
  <c r="J27" i="4"/>
  <c r="J35" i="4"/>
  <c r="J43" i="4"/>
  <c r="J59" i="4"/>
  <c r="J75" i="4"/>
  <c r="J89" i="4"/>
  <c r="J11" i="4"/>
  <c r="J61" i="4"/>
  <c r="J77" i="4"/>
  <c r="J87" i="4"/>
  <c r="J91" i="4"/>
  <c r="J94" i="4"/>
  <c r="J96" i="4"/>
  <c r="J98" i="4"/>
  <c r="J100" i="4"/>
  <c r="J102" i="4"/>
  <c r="J104" i="4"/>
  <c r="J106" i="4"/>
  <c r="J108" i="4"/>
  <c r="J110" i="4"/>
  <c r="J112" i="4"/>
  <c r="J114" i="4"/>
  <c r="J116" i="4"/>
  <c r="J118" i="4"/>
  <c r="J120" i="4"/>
  <c r="J122" i="4"/>
  <c r="J125" i="4"/>
  <c r="J127" i="4"/>
  <c r="J129" i="4"/>
  <c r="J131" i="4"/>
  <c r="J133" i="4"/>
  <c r="J135" i="4"/>
  <c r="J137" i="4"/>
  <c r="J139" i="4"/>
  <c r="J141" i="4"/>
  <c r="J143" i="4"/>
  <c r="J145" i="4"/>
  <c r="J147" i="4"/>
  <c r="J149" i="4"/>
  <c r="J151" i="4"/>
  <c r="J153" i="4"/>
  <c r="J155" i="4"/>
  <c r="J157" i="4"/>
  <c r="J159" i="4"/>
  <c r="J161" i="4"/>
  <c r="J163" i="4"/>
  <c r="J165" i="4"/>
  <c r="J167" i="4"/>
  <c r="J169" i="4"/>
  <c r="J171" i="4"/>
  <c r="J173" i="4"/>
  <c r="J175" i="4"/>
  <c r="J177" i="4"/>
  <c r="J179" i="4"/>
  <c r="J181" i="4"/>
  <c r="J183" i="4"/>
  <c r="J185" i="4"/>
  <c r="J187" i="4"/>
  <c r="J189" i="4"/>
  <c r="J191" i="4"/>
  <c r="J193" i="4"/>
  <c r="J195" i="4"/>
  <c r="J197" i="4"/>
  <c r="J199" i="4"/>
  <c r="J201" i="4"/>
  <c r="J203" i="4"/>
  <c r="J205" i="4"/>
  <c r="J207" i="4"/>
  <c r="J209" i="4"/>
  <c r="J211" i="4"/>
  <c r="J213" i="4"/>
  <c r="J215" i="4"/>
  <c r="J217" i="4"/>
  <c r="J219" i="4"/>
  <c r="J221" i="4"/>
  <c r="J223" i="4"/>
  <c r="J225" i="4"/>
  <c r="J227" i="4"/>
  <c r="J229" i="4"/>
  <c r="J231" i="4"/>
  <c r="J233" i="4"/>
  <c r="J235" i="4"/>
  <c r="J237" i="4"/>
  <c r="J239" i="4"/>
  <c r="J241" i="4"/>
  <c r="J243" i="4"/>
  <c r="J245" i="4"/>
  <c r="J247" i="4"/>
  <c r="J249" i="4"/>
  <c r="J251" i="4"/>
  <c r="J253" i="4"/>
  <c r="J255" i="4"/>
  <c r="J257" i="4"/>
  <c r="J259" i="4"/>
  <c r="J261" i="4"/>
  <c r="J263" i="4"/>
  <c r="J265" i="4"/>
  <c r="J267" i="4"/>
  <c r="J269" i="4"/>
  <c r="J271" i="4"/>
  <c r="J273" i="4"/>
  <c r="J275" i="4"/>
  <c r="J277" i="4"/>
  <c r="J279" i="4"/>
  <c r="J281" i="4"/>
  <c r="J283" i="4"/>
  <c r="J285" i="4"/>
  <c r="J287" i="4"/>
  <c r="J289" i="4"/>
  <c r="J291" i="4"/>
  <c r="J293" i="4"/>
  <c r="J295" i="4"/>
  <c r="J297" i="4"/>
  <c r="J299" i="4"/>
  <c r="J301" i="4"/>
  <c r="J303" i="4"/>
  <c r="J305" i="4"/>
  <c r="J307" i="4"/>
  <c r="J309" i="4"/>
  <c r="J311" i="4"/>
  <c r="J313" i="4"/>
  <c r="J315" i="4"/>
  <c r="J317" i="4"/>
  <c r="J319" i="4"/>
  <c r="J321" i="4"/>
  <c r="J323" i="4"/>
  <c r="J325" i="4"/>
  <c r="J327" i="4"/>
  <c r="J329" i="4"/>
  <c r="J331" i="4"/>
  <c r="J333" i="4"/>
  <c r="J335" i="4"/>
  <c r="J337" i="4"/>
  <c r="J339" i="4"/>
  <c r="J341" i="4"/>
  <c r="J343" i="4"/>
  <c r="J345" i="4"/>
  <c r="J347" i="4"/>
  <c r="J349" i="4"/>
  <c r="J351" i="4"/>
  <c r="J353" i="4"/>
  <c r="J355" i="4"/>
  <c r="J357" i="4"/>
  <c r="J359" i="4"/>
  <c r="J361" i="4"/>
  <c r="J363" i="4"/>
  <c r="J365" i="4"/>
  <c r="J367" i="4"/>
  <c r="J369" i="4"/>
  <c r="J371" i="4"/>
  <c r="J373" i="4"/>
  <c r="J375" i="4"/>
  <c r="J377" i="4"/>
  <c r="J379" i="4"/>
  <c r="J381" i="4"/>
  <c r="J384" i="4"/>
  <c r="J386" i="4"/>
  <c r="J388" i="4"/>
  <c r="J390" i="4"/>
  <c r="J392" i="4"/>
  <c r="J394" i="4"/>
  <c r="J396" i="4"/>
  <c r="J398" i="4"/>
  <c r="J400" i="4"/>
  <c r="J402" i="4"/>
  <c r="J404" i="4"/>
  <c r="J406" i="4"/>
  <c r="J408" i="4"/>
  <c r="J410" i="4"/>
  <c r="J412" i="4"/>
  <c r="J47" i="4"/>
  <c r="J17" i="4"/>
  <c r="J25" i="4"/>
  <c r="J33" i="4"/>
  <c r="J41" i="4"/>
  <c r="J63" i="4"/>
  <c r="J79" i="4"/>
  <c r="J85" i="4"/>
  <c r="J7" i="4"/>
  <c r="J49" i="4"/>
  <c r="J65" i="4"/>
  <c r="J81" i="4"/>
  <c r="J6" i="4"/>
  <c r="J13" i="4"/>
  <c r="J23" i="4"/>
  <c r="J31" i="4"/>
  <c r="J39" i="4"/>
  <c r="J67" i="4"/>
  <c r="W5" i="4"/>
  <c r="W124" i="4" s="1"/>
  <c r="AI3" i="4"/>
  <c r="AI5" i="4" s="1"/>
  <c r="AI124" i="4" s="1"/>
  <c r="BR412" i="4"/>
  <c r="BR411" i="4"/>
  <c r="BR410" i="4"/>
  <c r="BR409" i="4"/>
  <c r="BR408" i="4"/>
  <c r="BR407" i="4"/>
  <c r="BR406" i="4"/>
  <c r="BR405" i="4"/>
  <c r="BR404" i="4"/>
  <c r="BR403" i="4"/>
  <c r="BR402" i="4"/>
  <c r="BR401" i="4"/>
  <c r="BR400" i="4"/>
  <c r="BR399" i="4"/>
  <c r="BR398" i="4"/>
  <c r="BR397" i="4"/>
  <c r="BR396" i="4"/>
  <c r="BR395" i="4"/>
  <c r="BR394" i="4"/>
  <c r="BR393" i="4"/>
  <c r="BR392" i="4"/>
  <c r="BR391" i="4"/>
  <c r="BR390" i="4"/>
  <c r="BR389" i="4"/>
  <c r="BR388" i="4"/>
  <c r="BR387" i="4"/>
  <c r="BR386" i="4"/>
  <c r="BR385" i="4"/>
  <c r="BR384" i="4"/>
  <c r="BR383" i="4"/>
  <c r="BR381" i="4"/>
  <c r="BR380" i="4"/>
  <c r="BR379" i="4"/>
  <c r="BR378" i="4"/>
  <c r="BR377" i="4"/>
  <c r="BR376" i="4"/>
  <c r="BR375" i="4"/>
  <c r="BR374" i="4"/>
  <c r="BR373" i="4"/>
  <c r="BR372" i="4"/>
  <c r="BR371" i="4"/>
  <c r="BR370" i="4"/>
  <c r="BR358" i="4"/>
  <c r="BR369" i="4"/>
  <c r="BR359" i="4"/>
  <c r="BR368" i="4"/>
  <c r="BR366" i="4"/>
  <c r="BR364" i="4"/>
  <c r="BR360" i="4"/>
  <c r="BR350" i="4"/>
  <c r="BR349" i="4"/>
  <c r="BR348" i="4"/>
  <c r="BR347" i="4"/>
  <c r="BR346" i="4"/>
  <c r="BR345" i="4"/>
  <c r="BR344" i="4"/>
  <c r="BR343" i="4"/>
  <c r="BR342" i="4"/>
  <c r="BR341" i="4"/>
  <c r="BR340" i="4"/>
  <c r="BR339" i="4"/>
  <c r="BR338" i="4"/>
  <c r="BR337" i="4"/>
  <c r="BR336" i="4"/>
  <c r="BR335" i="4"/>
  <c r="BR334" i="4"/>
  <c r="BR333" i="4"/>
  <c r="BR332" i="4"/>
  <c r="BR331" i="4"/>
  <c r="BR330" i="4"/>
  <c r="BR329" i="4"/>
  <c r="BR328" i="4"/>
  <c r="BR327" i="4"/>
  <c r="BR326" i="4"/>
  <c r="BR325" i="4"/>
  <c r="BR324" i="4"/>
  <c r="BR323" i="4"/>
  <c r="BR322" i="4"/>
  <c r="BR321" i="4"/>
  <c r="BR320" i="4"/>
  <c r="BR319" i="4"/>
  <c r="BR318" i="4"/>
  <c r="BR317" i="4"/>
  <c r="BR316" i="4"/>
  <c r="BR315" i="4"/>
  <c r="BR314" i="4"/>
  <c r="BR313" i="4"/>
  <c r="BR312" i="4"/>
  <c r="BR311" i="4"/>
  <c r="BR310" i="4"/>
  <c r="BR309" i="4"/>
  <c r="BR308" i="4"/>
  <c r="BR307" i="4"/>
  <c r="BR306" i="4"/>
  <c r="BR305" i="4"/>
  <c r="BR304" i="4"/>
  <c r="BR303" i="4"/>
  <c r="BR302" i="4"/>
  <c r="BR301" i="4"/>
  <c r="BR300" i="4"/>
  <c r="BR299" i="4"/>
  <c r="BR298" i="4"/>
  <c r="BR297" i="4"/>
  <c r="BR296" i="4"/>
  <c r="BR295" i="4"/>
  <c r="BR294" i="4"/>
  <c r="BR293" i="4"/>
  <c r="BR292" i="4"/>
  <c r="BR291" i="4"/>
  <c r="BR290" i="4"/>
  <c r="BR289" i="4"/>
  <c r="BR288" i="4"/>
  <c r="BR287" i="4"/>
  <c r="BR286" i="4"/>
  <c r="BR285" i="4"/>
  <c r="BR284" i="4"/>
  <c r="BR283" i="4"/>
  <c r="BR282" i="4"/>
  <c r="BR281" i="4"/>
  <c r="BR280" i="4"/>
  <c r="BR279" i="4"/>
  <c r="BR278" i="4"/>
  <c r="BR361" i="4"/>
  <c r="BR353" i="4"/>
  <c r="BR352" i="4"/>
  <c r="BR362" i="4"/>
  <c r="BR354" i="4"/>
  <c r="BR355" i="4"/>
  <c r="BR351" i="4"/>
  <c r="BR367" i="4"/>
  <c r="BR365" i="4"/>
  <c r="BR363" i="4"/>
  <c r="BR356" i="4"/>
  <c r="BR264" i="4"/>
  <c r="BR256" i="4"/>
  <c r="BR277" i="4"/>
  <c r="BR273" i="4"/>
  <c r="BR269" i="4"/>
  <c r="BR263" i="4"/>
  <c r="BR260" i="4"/>
  <c r="BR258" i="4"/>
  <c r="BR262" i="4"/>
  <c r="BR274" i="4"/>
  <c r="BR270" i="4"/>
  <c r="BR357" i="4"/>
  <c r="BR275" i="4"/>
  <c r="BR271" i="4"/>
  <c r="BR267" i="4"/>
  <c r="BR261" i="4"/>
  <c r="BR259" i="4"/>
  <c r="BR266" i="4"/>
  <c r="BR255" i="4"/>
  <c r="BR254" i="4"/>
  <c r="BR253" i="4"/>
  <c r="BR252" i="4"/>
  <c r="BR251" i="4"/>
  <c r="BR250" i="4"/>
  <c r="BR249" i="4"/>
  <c r="BR248" i="4"/>
  <c r="BR247" i="4"/>
  <c r="BR246" i="4"/>
  <c r="BR245" i="4"/>
  <c r="BR244" i="4"/>
  <c r="BR243" i="4"/>
  <c r="BR242" i="4"/>
  <c r="BR241" i="4"/>
  <c r="BR240" i="4"/>
  <c r="BR239" i="4"/>
  <c r="BR238" i="4"/>
  <c r="BR237" i="4"/>
  <c r="BR236" i="4"/>
  <c r="BR235" i="4"/>
  <c r="BR234" i="4"/>
  <c r="BR233" i="4"/>
  <c r="BR232" i="4"/>
  <c r="BR231" i="4"/>
  <c r="BR230" i="4"/>
  <c r="BR229" i="4"/>
  <c r="BR228" i="4"/>
  <c r="BR227" i="4"/>
  <c r="BR226" i="4"/>
  <c r="BR225" i="4"/>
  <c r="BR224" i="4"/>
  <c r="BR223" i="4"/>
  <c r="BR222" i="4"/>
  <c r="BR221" i="4"/>
  <c r="BR220" i="4"/>
  <c r="BR219" i="4"/>
  <c r="BR218" i="4"/>
  <c r="BR217" i="4"/>
  <c r="BR216" i="4"/>
  <c r="BR215" i="4"/>
  <c r="BR214" i="4"/>
  <c r="BR213" i="4"/>
  <c r="BR212" i="4"/>
  <c r="BR211" i="4"/>
  <c r="BR210" i="4"/>
  <c r="BR209" i="4"/>
  <c r="BR208" i="4"/>
  <c r="BR207" i="4"/>
  <c r="BR206" i="4"/>
  <c r="BR205" i="4"/>
  <c r="BR204" i="4"/>
  <c r="BR203" i="4"/>
  <c r="BR202" i="4"/>
  <c r="BR201" i="4"/>
  <c r="BR200" i="4"/>
  <c r="BR199" i="4"/>
  <c r="BR198" i="4"/>
  <c r="BR197" i="4"/>
  <c r="BR196" i="4"/>
  <c r="BR195" i="4"/>
  <c r="BR194" i="4"/>
  <c r="BR193" i="4"/>
  <c r="BR192" i="4"/>
  <c r="BR191" i="4"/>
  <c r="BR190" i="4"/>
  <c r="BR189" i="4"/>
  <c r="BR188" i="4"/>
  <c r="BR187" i="4"/>
  <c r="BR186" i="4"/>
  <c r="BR185" i="4"/>
  <c r="BR184" i="4"/>
  <c r="BR183" i="4"/>
  <c r="BR182" i="4"/>
  <c r="BR181" i="4"/>
  <c r="BR180" i="4"/>
  <c r="BR179" i="4"/>
  <c r="BR178" i="4"/>
  <c r="BR177" i="4"/>
  <c r="BR176" i="4"/>
  <c r="BR175" i="4"/>
  <c r="BR174" i="4"/>
  <c r="BR173" i="4"/>
  <c r="BR172" i="4"/>
  <c r="BR171" i="4"/>
  <c r="BR170" i="4"/>
  <c r="BR169" i="4"/>
  <c r="BR168" i="4"/>
  <c r="BR167" i="4"/>
  <c r="BR166" i="4"/>
  <c r="BR165" i="4"/>
  <c r="BR164" i="4"/>
  <c r="BR163" i="4"/>
  <c r="BR162" i="4"/>
  <c r="BR161" i="4"/>
  <c r="BR160" i="4"/>
  <c r="BR159" i="4"/>
  <c r="BR158" i="4"/>
  <c r="BR157" i="4"/>
  <c r="BR156" i="4"/>
  <c r="BR155" i="4"/>
  <c r="BR154" i="4"/>
  <c r="BR153" i="4"/>
  <c r="BR152" i="4"/>
  <c r="BR151" i="4"/>
  <c r="BR150" i="4"/>
  <c r="BR149" i="4"/>
  <c r="BR148" i="4"/>
  <c r="BR147" i="4"/>
  <c r="BR146" i="4"/>
  <c r="BR145" i="4"/>
  <c r="BR144" i="4"/>
  <c r="BR143" i="4"/>
  <c r="BR142" i="4"/>
  <c r="BR141" i="4"/>
  <c r="BR140" i="4"/>
  <c r="BR139" i="4"/>
  <c r="BR272" i="4"/>
  <c r="BR257" i="4"/>
  <c r="BR138" i="4"/>
  <c r="BR137" i="4"/>
  <c r="BR136" i="4"/>
  <c r="BR135" i="4"/>
  <c r="BR134" i="4"/>
  <c r="BR133" i="4"/>
  <c r="BR132" i="4"/>
  <c r="BR131" i="4"/>
  <c r="BR130" i="4"/>
  <c r="BR129" i="4"/>
  <c r="BR128" i="4"/>
  <c r="BR127" i="4"/>
  <c r="BR126" i="4"/>
  <c r="BR125" i="4"/>
  <c r="BR123" i="4"/>
  <c r="BR122" i="4"/>
  <c r="BR121" i="4"/>
  <c r="BR120" i="4"/>
  <c r="BR119" i="4"/>
  <c r="BR118" i="4"/>
  <c r="BR117" i="4"/>
  <c r="BR116" i="4"/>
  <c r="BR115" i="4"/>
  <c r="BR114" i="4"/>
  <c r="BR113" i="4"/>
  <c r="BR112" i="4"/>
  <c r="BR111" i="4"/>
  <c r="BR110" i="4"/>
  <c r="BR109" i="4"/>
  <c r="BR108" i="4"/>
  <c r="BR107" i="4"/>
  <c r="BR106" i="4"/>
  <c r="BR105" i="4"/>
  <c r="BR104" i="4"/>
  <c r="BR103" i="4"/>
  <c r="BR102" i="4"/>
  <c r="BR101" i="4"/>
  <c r="BR100" i="4"/>
  <c r="BR99" i="4"/>
  <c r="BR98" i="4"/>
  <c r="BR97" i="4"/>
  <c r="BR96" i="4"/>
  <c r="BR95" i="4"/>
  <c r="BR94" i="4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2" i="4"/>
  <c r="BR71" i="4"/>
  <c r="BR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4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2" i="4"/>
  <c r="BR21" i="4"/>
  <c r="BR20" i="4"/>
  <c r="BR19" i="4"/>
  <c r="BR18" i="4"/>
  <c r="BR17" i="4"/>
  <c r="BR16" i="4"/>
  <c r="BR15" i="4"/>
  <c r="BR14" i="4"/>
  <c r="BR13" i="4"/>
  <c r="BR12" i="4"/>
  <c r="BR11" i="4"/>
  <c r="BR10" i="4"/>
  <c r="BR9" i="4"/>
  <c r="BR8" i="4"/>
  <c r="BR7" i="4"/>
  <c r="BR6" i="4"/>
  <c r="BR268" i="4"/>
  <c r="BR276" i="4"/>
  <c r="BR265" i="4"/>
  <c r="CH4" i="4"/>
  <c r="CF5" i="4"/>
  <c r="CR3" i="4"/>
  <c r="CG3" i="4"/>
  <c r="DC3" i="4"/>
  <c r="DC5" i="4" s="1"/>
  <c r="CQ5" i="4"/>
  <c r="AW3" i="4"/>
  <c r="AV5" i="4"/>
  <c r="BH3" i="4"/>
  <c r="AV4" i="4"/>
  <c r="BG5" i="4"/>
  <c r="BG124" i="4" s="1"/>
  <c r="BS3" i="4"/>
  <c r="BS5" i="4" s="1"/>
  <c r="BS124" i="4" s="1"/>
  <c r="L3" i="4"/>
  <c r="X3" i="4" s="1"/>
  <c r="K5" i="4"/>
  <c r="A2595" i="2" l="1"/>
  <c r="C2587" i="2"/>
  <c r="B2522" i="2"/>
  <c r="B2546" i="2"/>
  <c r="B2517" i="2"/>
  <c r="B2518" i="2"/>
  <c r="C2638" i="2"/>
  <c r="B2547" i="2"/>
  <c r="B2521" i="2"/>
  <c r="B2553" i="2"/>
  <c r="B2585" i="2"/>
  <c r="B2540" i="2"/>
  <c r="B2647" i="2"/>
  <c r="B2642" i="2"/>
  <c r="B2570" i="2"/>
  <c r="B2650" i="2"/>
  <c r="B2534" i="2"/>
  <c r="B2550" i="2"/>
  <c r="B2611" i="2"/>
  <c r="B2568" i="2"/>
  <c r="B2557" i="2"/>
  <c r="B2566" i="2"/>
  <c r="B2634" i="2"/>
  <c r="B2523" i="2"/>
  <c r="B2530" i="2"/>
  <c r="B2554" i="2"/>
  <c r="B2525" i="2"/>
  <c r="B2541" i="2"/>
  <c r="C2579" i="2"/>
  <c r="B2619" i="2"/>
  <c r="B2578" i="2"/>
  <c r="B2573" i="2"/>
  <c r="C2555" i="2"/>
  <c r="B2590" i="2"/>
  <c r="B2594" i="2"/>
  <c r="B2531" i="2"/>
  <c r="B2583" i="2"/>
  <c r="B2537" i="2"/>
  <c r="B2569" i="2"/>
  <c r="B2524" i="2"/>
  <c r="B2556" i="2"/>
  <c r="B2538" i="2"/>
  <c r="B2582" i="2"/>
  <c r="B2602" i="2"/>
  <c r="B2552" i="2"/>
  <c r="B2576" i="2"/>
  <c r="B2548" i="2"/>
  <c r="B2580" i="2"/>
  <c r="B2666" i="2"/>
  <c r="B2562" i="2"/>
  <c r="B2533" i="2"/>
  <c r="B2542" i="2"/>
  <c r="B2558" i="2"/>
  <c r="B2539" i="2"/>
  <c r="B2545" i="2"/>
  <c r="B2577" i="2"/>
  <c r="B2532" i="2"/>
  <c r="B2564" i="2"/>
  <c r="B2618" i="2"/>
  <c r="B2604" i="2"/>
  <c r="B2561" i="2"/>
  <c r="B2574" i="2"/>
  <c r="B2584" i="2"/>
  <c r="B2565" i="2"/>
  <c r="B2586" i="2"/>
  <c r="B2528" i="2"/>
  <c r="B2526" i="2"/>
  <c r="B2635" i="2"/>
  <c r="B2549" i="2"/>
  <c r="B2610" i="2"/>
  <c r="K124" i="4"/>
  <c r="AV124" i="4"/>
  <c r="DT4" i="4"/>
  <c r="DT124" i="4" s="1"/>
  <c r="DS412" i="4"/>
  <c r="DS410" i="4"/>
  <c r="DS408" i="4"/>
  <c r="DS406" i="4"/>
  <c r="DS404" i="4"/>
  <c r="DS402" i="4"/>
  <c r="DS400" i="4"/>
  <c r="DS398" i="4"/>
  <c r="DS396" i="4"/>
  <c r="DS394" i="4"/>
  <c r="DS392" i="4"/>
  <c r="DS390" i="4"/>
  <c r="DS388" i="4"/>
  <c r="DS386" i="4"/>
  <c r="DS384" i="4"/>
  <c r="DS381" i="4"/>
  <c r="DS379" i="4"/>
  <c r="DS377" i="4"/>
  <c r="DS375" i="4"/>
  <c r="DS373" i="4"/>
  <c r="DS371" i="4"/>
  <c r="DS369" i="4"/>
  <c r="DS367" i="4"/>
  <c r="DS365" i="4"/>
  <c r="DS363" i="4"/>
  <c r="DS361" i="4"/>
  <c r="DS359" i="4"/>
  <c r="DS357" i="4"/>
  <c r="DS355" i="4"/>
  <c r="DS353" i="4"/>
  <c r="DS351" i="4"/>
  <c r="DS349" i="4"/>
  <c r="DS347" i="4"/>
  <c r="DS345" i="4"/>
  <c r="DS401" i="4"/>
  <c r="DS385" i="4"/>
  <c r="DS368" i="4"/>
  <c r="DS352" i="4"/>
  <c r="DS337" i="4"/>
  <c r="DS329" i="4"/>
  <c r="DS321" i="4"/>
  <c r="DS313" i="4"/>
  <c r="DS305" i="4"/>
  <c r="DS297" i="4"/>
  <c r="DS289" i="4"/>
  <c r="DS281" i="4"/>
  <c r="DS273" i="4"/>
  <c r="DS265" i="4"/>
  <c r="DS260" i="4"/>
  <c r="DS258" i="4"/>
  <c r="DS256" i="4"/>
  <c r="DS254" i="4"/>
  <c r="DS252" i="4"/>
  <c r="DS250" i="4"/>
  <c r="DS248" i="4"/>
  <c r="DS246" i="4"/>
  <c r="DS244" i="4"/>
  <c r="DS242" i="4"/>
  <c r="DS240" i="4"/>
  <c r="DS238" i="4"/>
  <c r="DS236" i="4"/>
  <c r="DS234" i="4"/>
  <c r="DS232" i="4"/>
  <c r="DS230" i="4"/>
  <c r="DS228" i="4"/>
  <c r="DS226" i="4"/>
  <c r="DS224" i="4"/>
  <c r="DS222" i="4"/>
  <c r="DS220" i="4"/>
  <c r="DS218" i="4"/>
  <c r="DS216" i="4"/>
  <c r="DS214" i="4"/>
  <c r="DS212" i="4"/>
  <c r="DS210" i="4"/>
  <c r="DS208" i="4"/>
  <c r="DS206" i="4"/>
  <c r="DS204" i="4"/>
  <c r="DS202" i="4"/>
  <c r="DS200" i="4"/>
  <c r="DS198" i="4"/>
  <c r="DS196" i="4"/>
  <c r="DS194" i="4"/>
  <c r="DS192" i="4"/>
  <c r="DS190" i="4"/>
  <c r="DS188" i="4"/>
  <c r="DS186" i="4"/>
  <c r="DS184" i="4"/>
  <c r="DS182" i="4"/>
  <c r="DS180" i="4"/>
  <c r="DS178" i="4"/>
  <c r="DS176" i="4"/>
  <c r="DS174" i="4"/>
  <c r="DS172" i="4"/>
  <c r="DS170" i="4"/>
  <c r="DS168" i="4"/>
  <c r="DS166" i="4"/>
  <c r="DS164" i="4"/>
  <c r="DS162" i="4"/>
  <c r="DS160" i="4"/>
  <c r="DS158" i="4"/>
  <c r="DS156" i="4"/>
  <c r="DS154" i="4"/>
  <c r="DS152" i="4"/>
  <c r="DS150" i="4"/>
  <c r="DS148" i="4"/>
  <c r="DS146" i="4"/>
  <c r="DS144" i="4"/>
  <c r="DS411" i="4"/>
  <c r="DS395" i="4"/>
  <c r="DS378" i="4"/>
  <c r="DS362" i="4"/>
  <c r="DS346" i="4"/>
  <c r="DS342" i="4"/>
  <c r="DS334" i="4"/>
  <c r="DS326" i="4"/>
  <c r="DS318" i="4"/>
  <c r="DS310" i="4"/>
  <c r="DS302" i="4"/>
  <c r="DS294" i="4"/>
  <c r="DS286" i="4"/>
  <c r="DS278" i="4"/>
  <c r="DS270" i="4"/>
  <c r="DS262" i="4"/>
  <c r="DS409" i="4"/>
  <c r="DS393" i="4"/>
  <c r="DS376" i="4"/>
  <c r="DS360" i="4"/>
  <c r="DS344" i="4"/>
  <c r="DS341" i="4"/>
  <c r="DS333" i="4"/>
  <c r="DS325" i="4"/>
  <c r="DS317" i="4"/>
  <c r="DS309" i="4"/>
  <c r="DS301" i="4"/>
  <c r="DS293" i="4"/>
  <c r="DS285" i="4"/>
  <c r="DS277" i="4"/>
  <c r="DS269" i="4"/>
  <c r="DS261" i="4"/>
  <c r="DS259" i="4"/>
  <c r="DS257" i="4"/>
  <c r="DS255" i="4"/>
  <c r="DS253" i="4"/>
  <c r="DS251" i="4"/>
  <c r="DS249" i="4"/>
  <c r="DS247" i="4"/>
  <c r="DS245" i="4"/>
  <c r="DS243" i="4"/>
  <c r="DS241" i="4"/>
  <c r="DS239" i="4"/>
  <c r="DS237" i="4"/>
  <c r="DS235" i="4"/>
  <c r="DS233" i="4"/>
  <c r="DS231" i="4"/>
  <c r="DS229" i="4"/>
  <c r="DS227" i="4"/>
  <c r="DS225" i="4"/>
  <c r="DS223" i="4"/>
  <c r="DS221" i="4"/>
  <c r="DS219" i="4"/>
  <c r="DS217" i="4"/>
  <c r="DS215" i="4"/>
  <c r="DS213" i="4"/>
  <c r="DS211" i="4"/>
  <c r="DS209" i="4"/>
  <c r="DS207" i="4"/>
  <c r="DS205" i="4"/>
  <c r="DS203" i="4"/>
  <c r="DS201" i="4"/>
  <c r="DS199" i="4"/>
  <c r="DS197" i="4"/>
  <c r="DS195" i="4"/>
  <c r="DS193" i="4"/>
  <c r="DS191" i="4"/>
  <c r="DS189" i="4"/>
  <c r="DS187" i="4"/>
  <c r="DS185" i="4"/>
  <c r="DS183" i="4"/>
  <c r="DS181" i="4"/>
  <c r="DS179" i="4"/>
  <c r="DS177" i="4"/>
  <c r="DS175" i="4"/>
  <c r="DS173" i="4"/>
  <c r="DS171" i="4"/>
  <c r="DS169" i="4"/>
  <c r="DS167" i="4"/>
  <c r="DS165" i="4"/>
  <c r="DS163" i="4"/>
  <c r="DS161" i="4"/>
  <c r="DS159" i="4"/>
  <c r="DS157" i="4"/>
  <c r="DS155" i="4"/>
  <c r="DS153" i="4"/>
  <c r="DS151" i="4"/>
  <c r="DS383" i="4"/>
  <c r="DS358" i="4"/>
  <c r="DS354" i="4"/>
  <c r="DS335" i="4"/>
  <c r="DS314" i="4"/>
  <c r="DS303" i="4"/>
  <c r="DS282" i="4"/>
  <c r="DS271" i="4"/>
  <c r="DS407" i="4"/>
  <c r="DS403" i="4"/>
  <c r="DS389" i="4"/>
  <c r="DS364" i="4"/>
  <c r="DS336" i="4"/>
  <c r="DS324" i="4"/>
  <c r="DS315" i="4"/>
  <c r="DS304" i="4"/>
  <c r="DS292" i="4"/>
  <c r="DS283" i="4"/>
  <c r="DS272" i="4"/>
  <c r="DS142" i="4"/>
  <c r="DS140" i="4"/>
  <c r="DS138" i="4"/>
  <c r="DS136" i="4"/>
  <c r="DS134" i="4"/>
  <c r="DS132" i="4"/>
  <c r="DS130" i="4"/>
  <c r="DS128" i="4"/>
  <c r="DS126" i="4"/>
  <c r="DS123" i="4"/>
  <c r="DS121" i="4"/>
  <c r="DS119" i="4"/>
  <c r="DS117" i="4"/>
  <c r="DS115" i="4"/>
  <c r="DS113" i="4"/>
  <c r="DS111" i="4"/>
  <c r="DS109" i="4"/>
  <c r="DS107" i="4"/>
  <c r="DS105" i="4"/>
  <c r="DS103" i="4"/>
  <c r="DS101" i="4"/>
  <c r="DS99" i="4"/>
  <c r="DS97" i="4"/>
  <c r="DS95" i="4"/>
  <c r="DS93" i="4"/>
  <c r="DS91" i="4"/>
  <c r="DS89" i="4"/>
  <c r="DS87" i="4"/>
  <c r="DS85" i="4"/>
  <c r="DS83" i="4"/>
  <c r="DS81" i="4"/>
  <c r="DS79" i="4"/>
  <c r="DS77" i="4"/>
  <c r="DS75" i="4"/>
  <c r="DS73" i="4"/>
  <c r="DS71" i="4"/>
  <c r="DS69" i="4"/>
  <c r="DS67" i="4"/>
  <c r="DS65" i="4"/>
  <c r="DS63" i="4"/>
  <c r="DS61" i="4"/>
  <c r="DS59" i="4"/>
  <c r="DS57" i="4"/>
  <c r="DS55" i="4"/>
  <c r="DS53" i="4"/>
  <c r="DS51" i="4"/>
  <c r="DS49" i="4"/>
  <c r="DS47" i="4"/>
  <c r="DS45" i="4"/>
  <c r="DS43" i="4"/>
  <c r="DS41" i="4"/>
  <c r="DS39" i="4"/>
  <c r="DS37" i="4"/>
  <c r="DS35" i="4"/>
  <c r="DS33" i="4"/>
  <c r="DS31" i="4"/>
  <c r="DS29" i="4"/>
  <c r="DS27" i="4"/>
  <c r="DS25" i="4"/>
  <c r="DS23" i="4"/>
  <c r="DS21" i="4"/>
  <c r="DS19" i="4"/>
  <c r="DS17" i="4"/>
  <c r="DS15" i="4"/>
  <c r="DS13" i="4"/>
  <c r="DS11" i="4"/>
  <c r="DS9" i="4"/>
  <c r="DS7" i="4"/>
  <c r="DS350" i="4"/>
  <c r="DS338" i="4"/>
  <c r="DS327" i="4"/>
  <c r="DS306" i="4"/>
  <c r="DS295" i="4"/>
  <c r="DS274" i="4"/>
  <c r="DS263" i="4"/>
  <c r="DS147" i="4"/>
  <c r="DS399" i="4"/>
  <c r="DS374" i="4"/>
  <c r="DS370" i="4"/>
  <c r="DS356" i="4"/>
  <c r="DS339" i="4"/>
  <c r="DS328" i="4"/>
  <c r="DS316" i="4"/>
  <c r="DS307" i="4"/>
  <c r="DS296" i="4"/>
  <c r="DS284" i="4"/>
  <c r="DS275" i="4"/>
  <c r="DS264" i="4"/>
  <c r="DS366" i="4"/>
  <c r="DS340" i="4"/>
  <c r="DS331" i="4"/>
  <c r="DS320" i="4"/>
  <c r="DS308" i="4"/>
  <c r="DS299" i="4"/>
  <c r="DS288" i="4"/>
  <c r="DS276" i="4"/>
  <c r="DS267" i="4"/>
  <c r="DS149" i="4"/>
  <c r="DS143" i="4"/>
  <c r="DS141" i="4"/>
  <c r="DS139" i="4"/>
  <c r="DS137" i="4"/>
  <c r="DS135" i="4"/>
  <c r="DS133" i="4"/>
  <c r="DS131" i="4"/>
  <c r="DS129" i="4"/>
  <c r="DS127" i="4"/>
  <c r="DS125" i="4"/>
  <c r="DS122" i="4"/>
  <c r="DS120" i="4"/>
  <c r="DS118" i="4"/>
  <c r="DS116" i="4"/>
  <c r="DS114" i="4"/>
  <c r="DS112" i="4"/>
  <c r="DS110" i="4"/>
  <c r="DS108" i="4"/>
  <c r="DS106" i="4"/>
  <c r="DS104" i="4"/>
  <c r="DS102" i="4"/>
  <c r="DS100" i="4"/>
  <c r="DS98" i="4"/>
  <c r="DS96" i="4"/>
  <c r="DS94" i="4"/>
  <c r="DS92" i="4"/>
  <c r="DS90" i="4"/>
  <c r="DS88" i="4"/>
  <c r="DS86" i="4"/>
  <c r="DS84" i="4"/>
  <c r="DS82" i="4"/>
  <c r="DS80" i="4"/>
  <c r="DS78" i="4"/>
  <c r="DS76" i="4"/>
  <c r="DS74" i="4"/>
  <c r="DS72" i="4"/>
  <c r="DS70" i="4"/>
  <c r="DS68" i="4"/>
  <c r="DS66" i="4"/>
  <c r="DS64" i="4"/>
  <c r="DS62" i="4"/>
  <c r="DS60" i="4"/>
  <c r="DS58" i="4"/>
  <c r="DS56" i="4"/>
  <c r="DS54" i="4"/>
  <c r="DS52" i="4"/>
  <c r="DS50" i="4"/>
  <c r="DS48" i="4"/>
  <c r="DS46" i="4"/>
  <c r="DS44" i="4"/>
  <c r="DS42" i="4"/>
  <c r="DS40" i="4"/>
  <c r="DS38" i="4"/>
  <c r="DS36" i="4"/>
  <c r="DS34" i="4"/>
  <c r="DS32" i="4"/>
  <c r="DS30" i="4"/>
  <c r="DS28" i="4"/>
  <c r="DS26" i="4"/>
  <c r="DS24" i="4"/>
  <c r="DS22" i="4"/>
  <c r="DS20" i="4"/>
  <c r="DS18" i="4"/>
  <c r="DS16" i="4"/>
  <c r="DS14" i="4"/>
  <c r="DS12" i="4"/>
  <c r="DS10" i="4"/>
  <c r="DS8" i="4"/>
  <c r="DS6" i="4"/>
  <c r="DS391" i="4"/>
  <c r="DS387" i="4"/>
  <c r="DS372" i="4"/>
  <c r="DS348" i="4"/>
  <c r="DS343" i="4"/>
  <c r="DS322" i="4"/>
  <c r="DS311" i="4"/>
  <c r="DS290" i="4"/>
  <c r="DS279" i="4"/>
  <c r="DS397" i="4"/>
  <c r="DS332" i="4"/>
  <c r="DS323" i="4"/>
  <c r="DS312" i="4"/>
  <c r="DS300" i="4"/>
  <c r="DS291" i="4"/>
  <c r="DS280" i="4"/>
  <c r="DS268" i="4"/>
  <c r="DS145" i="4"/>
  <c r="DS319" i="4"/>
  <c r="DS405" i="4"/>
  <c r="DS330" i="4"/>
  <c r="DS380" i="4"/>
  <c r="DS266" i="4"/>
  <c r="DS287" i="4"/>
  <c r="DS298" i="4"/>
  <c r="EP3" i="4"/>
  <c r="EP5" i="4" s="1"/>
  <c r="ED5" i="4"/>
  <c r="DS5" i="4"/>
  <c r="EE3" i="4"/>
  <c r="DT3" i="4"/>
  <c r="B15" i="5"/>
  <c r="GA3" i="4"/>
  <c r="GA5" i="4" s="1"/>
  <c r="FO5" i="4"/>
  <c r="FD5" i="4"/>
  <c r="FP3" i="4"/>
  <c r="FE3" i="4"/>
  <c r="BG412" i="4"/>
  <c r="BG411" i="4"/>
  <c r="BG410" i="4"/>
  <c r="BG409" i="4"/>
  <c r="BG408" i="4"/>
  <c r="BG407" i="4"/>
  <c r="BG406" i="4"/>
  <c r="BG405" i="4"/>
  <c r="BG404" i="4"/>
  <c r="BG403" i="4"/>
  <c r="BG402" i="4"/>
  <c r="BG401" i="4"/>
  <c r="BG400" i="4"/>
  <c r="BG399" i="4"/>
  <c r="BG398" i="4"/>
  <c r="BG397" i="4"/>
  <c r="BG396" i="4"/>
  <c r="BG395" i="4"/>
  <c r="BG394" i="4"/>
  <c r="BG393" i="4"/>
  <c r="BG392" i="4"/>
  <c r="BG391" i="4"/>
  <c r="BG390" i="4"/>
  <c r="BG389" i="4"/>
  <c r="BG388" i="4"/>
  <c r="BG387" i="4"/>
  <c r="BG386" i="4"/>
  <c r="BG385" i="4"/>
  <c r="BG384" i="4"/>
  <c r="BG383" i="4"/>
  <c r="BG381" i="4"/>
  <c r="BG380" i="4"/>
  <c r="BG379" i="4"/>
  <c r="BG378" i="4"/>
  <c r="BG377" i="4"/>
  <c r="BG376" i="4"/>
  <c r="BG375" i="4"/>
  <c r="BG374" i="4"/>
  <c r="BG359" i="4"/>
  <c r="BG372" i="4"/>
  <c r="BG360" i="4"/>
  <c r="BG361" i="4"/>
  <c r="BG353" i="4"/>
  <c r="BG373" i="4"/>
  <c r="BG367" i="4"/>
  <c r="BG365" i="4"/>
  <c r="BG362" i="4"/>
  <c r="BG354" i="4"/>
  <c r="BG352" i="4"/>
  <c r="BG363" i="4"/>
  <c r="BG355" i="4"/>
  <c r="BG370" i="4"/>
  <c r="BG369" i="4"/>
  <c r="BG356" i="4"/>
  <c r="BG351" i="4"/>
  <c r="BG350" i="4"/>
  <c r="BG349" i="4"/>
  <c r="BG348" i="4"/>
  <c r="BG347" i="4"/>
  <c r="BG346" i="4"/>
  <c r="BG345" i="4"/>
  <c r="BG344" i="4"/>
  <c r="BG343" i="4"/>
  <c r="BG342" i="4"/>
  <c r="BG341" i="4"/>
  <c r="BG340" i="4"/>
  <c r="BG339" i="4"/>
  <c r="BG338" i="4"/>
  <c r="BG337" i="4"/>
  <c r="BG336" i="4"/>
  <c r="BG335" i="4"/>
  <c r="BG334" i="4"/>
  <c r="BG333" i="4"/>
  <c r="BG332" i="4"/>
  <c r="BG331" i="4"/>
  <c r="BG330" i="4"/>
  <c r="BG329" i="4"/>
  <c r="BG328" i="4"/>
  <c r="BG327" i="4"/>
  <c r="BG326" i="4"/>
  <c r="BG325" i="4"/>
  <c r="BG324" i="4"/>
  <c r="BG323" i="4"/>
  <c r="BG322" i="4"/>
  <c r="BG321" i="4"/>
  <c r="BG320" i="4"/>
  <c r="BG319" i="4"/>
  <c r="BG318" i="4"/>
  <c r="BG317" i="4"/>
  <c r="BG316" i="4"/>
  <c r="BG315" i="4"/>
  <c r="BG314" i="4"/>
  <c r="BG313" i="4"/>
  <c r="BG312" i="4"/>
  <c r="BG311" i="4"/>
  <c r="BG310" i="4"/>
  <c r="BG309" i="4"/>
  <c r="BG308" i="4"/>
  <c r="BG307" i="4"/>
  <c r="BG306" i="4"/>
  <c r="BG305" i="4"/>
  <c r="BG304" i="4"/>
  <c r="BG303" i="4"/>
  <c r="BG302" i="4"/>
  <c r="BG301" i="4"/>
  <c r="BG300" i="4"/>
  <c r="BG299" i="4"/>
  <c r="BG298" i="4"/>
  <c r="BG297" i="4"/>
  <c r="BG296" i="4"/>
  <c r="BG295" i="4"/>
  <c r="BG294" i="4"/>
  <c r="BG293" i="4"/>
  <c r="BG292" i="4"/>
  <c r="BG291" i="4"/>
  <c r="BG290" i="4"/>
  <c r="BG289" i="4"/>
  <c r="BG288" i="4"/>
  <c r="BG287" i="4"/>
  <c r="BG286" i="4"/>
  <c r="BG285" i="4"/>
  <c r="BG284" i="4"/>
  <c r="BG283" i="4"/>
  <c r="BG282" i="4"/>
  <c r="BG281" i="4"/>
  <c r="BG280" i="4"/>
  <c r="BG279" i="4"/>
  <c r="BG278" i="4"/>
  <c r="BG277" i="4"/>
  <c r="BG276" i="4"/>
  <c r="BG275" i="4"/>
  <c r="BG274" i="4"/>
  <c r="BG273" i="4"/>
  <c r="BG272" i="4"/>
  <c r="BG271" i="4"/>
  <c r="BG270" i="4"/>
  <c r="BG269" i="4"/>
  <c r="BG268" i="4"/>
  <c r="BG267" i="4"/>
  <c r="BG266" i="4"/>
  <c r="BG265" i="4"/>
  <c r="BG264" i="4"/>
  <c r="BG263" i="4"/>
  <c r="BG357" i="4"/>
  <c r="BG371" i="4"/>
  <c r="BG364" i="4"/>
  <c r="BG256" i="4"/>
  <c r="BG255" i="4"/>
  <c r="BG254" i="4"/>
  <c r="BG253" i="4"/>
  <c r="BG252" i="4"/>
  <c r="BG251" i="4"/>
  <c r="BG250" i="4"/>
  <c r="BG249" i="4"/>
  <c r="BG248" i="4"/>
  <c r="BG247" i="4"/>
  <c r="BG246" i="4"/>
  <c r="BG245" i="4"/>
  <c r="BG244" i="4"/>
  <c r="BG243" i="4"/>
  <c r="BG242" i="4"/>
  <c r="BG241" i="4"/>
  <c r="BG240" i="4"/>
  <c r="BG239" i="4"/>
  <c r="BG238" i="4"/>
  <c r="BG237" i="4"/>
  <c r="BG236" i="4"/>
  <c r="BG235" i="4"/>
  <c r="BG234" i="4"/>
  <c r="BG233" i="4"/>
  <c r="BG232" i="4"/>
  <c r="BG231" i="4"/>
  <c r="BG230" i="4"/>
  <c r="BG229" i="4"/>
  <c r="BG228" i="4"/>
  <c r="BG227" i="4"/>
  <c r="BG226" i="4"/>
  <c r="BG225" i="4"/>
  <c r="BG224" i="4"/>
  <c r="BG223" i="4"/>
  <c r="BG222" i="4"/>
  <c r="BG221" i="4"/>
  <c r="BG220" i="4"/>
  <c r="BG219" i="4"/>
  <c r="BG218" i="4"/>
  <c r="BG217" i="4"/>
  <c r="BG216" i="4"/>
  <c r="BG215" i="4"/>
  <c r="BG214" i="4"/>
  <c r="BG213" i="4"/>
  <c r="BG212" i="4"/>
  <c r="BG211" i="4"/>
  <c r="BG210" i="4"/>
  <c r="BG209" i="4"/>
  <c r="BG208" i="4"/>
  <c r="BG207" i="4"/>
  <c r="BG206" i="4"/>
  <c r="BG205" i="4"/>
  <c r="BG204" i="4"/>
  <c r="BG203" i="4"/>
  <c r="BG202" i="4"/>
  <c r="BG201" i="4"/>
  <c r="BG200" i="4"/>
  <c r="BG199" i="4"/>
  <c r="BG198" i="4"/>
  <c r="BG197" i="4"/>
  <c r="BG196" i="4"/>
  <c r="BG195" i="4"/>
  <c r="BG194" i="4"/>
  <c r="BG193" i="4"/>
  <c r="BG192" i="4"/>
  <c r="BG191" i="4"/>
  <c r="BG190" i="4"/>
  <c r="BG189" i="4"/>
  <c r="BG188" i="4"/>
  <c r="BG187" i="4"/>
  <c r="BG186" i="4"/>
  <c r="BG185" i="4"/>
  <c r="BG184" i="4"/>
  <c r="BG183" i="4"/>
  <c r="BG182" i="4"/>
  <c r="BG181" i="4"/>
  <c r="BG180" i="4"/>
  <c r="BG179" i="4"/>
  <c r="BG178" i="4"/>
  <c r="BG177" i="4"/>
  <c r="BG176" i="4"/>
  <c r="BG175" i="4"/>
  <c r="BG174" i="4"/>
  <c r="BG173" i="4"/>
  <c r="BG172" i="4"/>
  <c r="BG171" i="4"/>
  <c r="BG170" i="4"/>
  <c r="BG169" i="4"/>
  <c r="BG168" i="4"/>
  <c r="BG167" i="4"/>
  <c r="BG166" i="4"/>
  <c r="BG165" i="4"/>
  <c r="BG164" i="4"/>
  <c r="BG163" i="4"/>
  <c r="BG162" i="4"/>
  <c r="BG161" i="4"/>
  <c r="BG160" i="4"/>
  <c r="BG159" i="4"/>
  <c r="BG158" i="4"/>
  <c r="BG157" i="4"/>
  <c r="BG156" i="4"/>
  <c r="BG155" i="4"/>
  <c r="BG154" i="4"/>
  <c r="BG153" i="4"/>
  <c r="BG152" i="4"/>
  <c r="BG151" i="4"/>
  <c r="BG150" i="4"/>
  <c r="BG149" i="4"/>
  <c r="BG148" i="4"/>
  <c r="BG147" i="4"/>
  <c r="BG146" i="4"/>
  <c r="BG145" i="4"/>
  <c r="BG144" i="4"/>
  <c r="BG143" i="4"/>
  <c r="BG142" i="4"/>
  <c r="BG141" i="4"/>
  <c r="BG140" i="4"/>
  <c r="BG368" i="4"/>
  <c r="BG261" i="4"/>
  <c r="BG259" i="4"/>
  <c r="BG358" i="4"/>
  <c r="BG366" i="4"/>
  <c r="BG257" i="4"/>
  <c r="BG258" i="4"/>
  <c r="BG262" i="4"/>
  <c r="BG260" i="4"/>
  <c r="BG138" i="4"/>
  <c r="BG137" i="4"/>
  <c r="BG136" i="4"/>
  <c r="BG135" i="4"/>
  <c r="BG134" i="4"/>
  <c r="BG133" i="4"/>
  <c r="BG132" i="4"/>
  <c r="BG131" i="4"/>
  <c r="BG130" i="4"/>
  <c r="BG129" i="4"/>
  <c r="BG128" i="4"/>
  <c r="BG127" i="4"/>
  <c r="BG126" i="4"/>
  <c r="BG125" i="4"/>
  <c r="BG123" i="4"/>
  <c r="BG122" i="4"/>
  <c r="BG121" i="4"/>
  <c r="BG120" i="4"/>
  <c r="BG119" i="4"/>
  <c r="BG118" i="4"/>
  <c r="BG117" i="4"/>
  <c r="BG116" i="4"/>
  <c r="BG115" i="4"/>
  <c r="BG114" i="4"/>
  <c r="BG113" i="4"/>
  <c r="BG112" i="4"/>
  <c r="BG111" i="4"/>
  <c r="BG110" i="4"/>
  <c r="BG109" i="4"/>
  <c r="BG108" i="4"/>
  <c r="BG107" i="4"/>
  <c r="BG106" i="4"/>
  <c r="BG105" i="4"/>
  <c r="BG104" i="4"/>
  <c r="BG103" i="4"/>
  <c r="BG102" i="4"/>
  <c r="BG101" i="4"/>
  <c r="BG100" i="4"/>
  <c r="BG99" i="4"/>
  <c r="BG98" i="4"/>
  <c r="BG97" i="4"/>
  <c r="BG96" i="4"/>
  <c r="BG95" i="4"/>
  <c r="BG94" i="4"/>
  <c r="BG93" i="4"/>
  <c r="BG92" i="4"/>
  <c r="BG91" i="4"/>
  <c r="BG90" i="4"/>
  <c r="BG89" i="4"/>
  <c r="BG88" i="4"/>
  <c r="BG87" i="4"/>
  <c r="BG86" i="4"/>
  <c r="BG85" i="4"/>
  <c r="BG84" i="4"/>
  <c r="BG83" i="4"/>
  <c r="BG82" i="4"/>
  <c r="BG81" i="4"/>
  <c r="BG80" i="4"/>
  <c r="BG79" i="4"/>
  <c r="BG78" i="4"/>
  <c r="BG77" i="4"/>
  <c r="BG76" i="4"/>
  <c r="BG75" i="4"/>
  <c r="BG74" i="4"/>
  <c r="BG73" i="4"/>
  <c r="BG72" i="4"/>
  <c r="BG71" i="4"/>
  <c r="BG70" i="4"/>
  <c r="BG69" i="4"/>
  <c r="BG68" i="4"/>
  <c r="BG67" i="4"/>
  <c r="BG66" i="4"/>
  <c r="BG65" i="4"/>
  <c r="BG64" i="4"/>
  <c r="BG63" i="4"/>
  <c r="BG62" i="4"/>
  <c r="BG61" i="4"/>
  <c r="BG60" i="4"/>
  <c r="BG59" i="4"/>
  <c r="BG58" i="4"/>
  <c r="BG57" i="4"/>
  <c r="BG56" i="4"/>
  <c r="BG55" i="4"/>
  <c r="BG54" i="4"/>
  <c r="BG53" i="4"/>
  <c r="BG52" i="4"/>
  <c r="BG51" i="4"/>
  <c r="BG50" i="4"/>
  <c r="BG49" i="4"/>
  <c r="BG48" i="4"/>
  <c r="BG47" i="4"/>
  <c r="BG46" i="4"/>
  <c r="BG45" i="4"/>
  <c r="BG44" i="4"/>
  <c r="BG43" i="4"/>
  <c r="BG42" i="4"/>
  <c r="BG41" i="4"/>
  <c r="BG40" i="4"/>
  <c r="BG39" i="4"/>
  <c r="BG38" i="4"/>
  <c r="BG37" i="4"/>
  <c r="BG36" i="4"/>
  <c r="BG35" i="4"/>
  <c r="BG34" i="4"/>
  <c r="BG33" i="4"/>
  <c r="BG32" i="4"/>
  <c r="BG31" i="4"/>
  <c r="BG30" i="4"/>
  <c r="BG29" i="4"/>
  <c r="BG28" i="4"/>
  <c r="BG27" i="4"/>
  <c r="BG26" i="4"/>
  <c r="BG25" i="4"/>
  <c r="BG24" i="4"/>
  <c r="BG23" i="4"/>
  <c r="BG22" i="4"/>
  <c r="BG21" i="4"/>
  <c r="BG20" i="4"/>
  <c r="BG19" i="4"/>
  <c r="BG18" i="4"/>
  <c r="BG17" i="4"/>
  <c r="BG16" i="4"/>
  <c r="BG15" i="4"/>
  <c r="BG14" i="4"/>
  <c r="BG13" i="4"/>
  <c r="BG12" i="4"/>
  <c r="BG11" i="4"/>
  <c r="BG10" i="4"/>
  <c r="BG9" i="4"/>
  <c r="BG8" i="4"/>
  <c r="BG7" i="4"/>
  <c r="BG6" i="4"/>
  <c r="BG139" i="4"/>
  <c r="L4" i="4"/>
  <c r="K7" i="4"/>
  <c r="K9" i="4"/>
  <c r="K11" i="4"/>
  <c r="K13" i="4"/>
  <c r="K15" i="4"/>
  <c r="K17" i="4"/>
  <c r="K19" i="4"/>
  <c r="K21" i="4"/>
  <c r="K23" i="4"/>
  <c r="K25" i="4"/>
  <c r="K27" i="4"/>
  <c r="K29" i="4"/>
  <c r="K31" i="4"/>
  <c r="K33" i="4"/>
  <c r="K35" i="4"/>
  <c r="K37" i="4"/>
  <c r="K39" i="4"/>
  <c r="K41" i="4"/>
  <c r="K43" i="4"/>
  <c r="K45" i="4"/>
  <c r="K47" i="4"/>
  <c r="K49" i="4"/>
  <c r="K51" i="4"/>
  <c r="K53" i="4"/>
  <c r="K55" i="4"/>
  <c r="K57" i="4"/>
  <c r="K59" i="4"/>
  <c r="K61" i="4"/>
  <c r="K63" i="4"/>
  <c r="K65" i="4"/>
  <c r="K67" i="4"/>
  <c r="K69" i="4"/>
  <c r="K71" i="4"/>
  <c r="K73" i="4"/>
  <c r="K75" i="4"/>
  <c r="K77" i="4"/>
  <c r="K79" i="4"/>
  <c r="K81" i="4"/>
  <c r="K83" i="4"/>
  <c r="K8" i="4"/>
  <c r="K10" i="4"/>
  <c r="K12" i="4"/>
  <c r="K14" i="4"/>
  <c r="K16" i="4"/>
  <c r="K18" i="4"/>
  <c r="K20" i="4"/>
  <c r="K22" i="4"/>
  <c r="K24" i="4"/>
  <c r="K26" i="4"/>
  <c r="K28" i="4"/>
  <c r="K30" i="4"/>
  <c r="K32" i="4"/>
  <c r="K34" i="4"/>
  <c r="K36" i="4"/>
  <c r="K38" i="4"/>
  <c r="K40" i="4"/>
  <c r="K42" i="4"/>
  <c r="K44" i="4"/>
  <c r="K46" i="4"/>
  <c r="K48" i="4"/>
  <c r="K50" i="4"/>
  <c r="K52" i="4"/>
  <c r="K54" i="4"/>
  <c r="K56" i="4"/>
  <c r="K58" i="4"/>
  <c r="K60" i="4"/>
  <c r="K62" i="4"/>
  <c r="K64" i="4"/>
  <c r="K66" i="4"/>
  <c r="K68" i="4"/>
  <c r="K70" i="4"/>
  <c r="K72" i="4"/>
  <c r="K74" i="4"/>
  <c r="K76" i="4"/>
  <c r="K78" i="4"/>
  <c r="K80" i="4"/>
  <c r="K82" i="4"/>
  <c r="K93" i="4"/>
  <c r="K95" i="4"/>
  <c r="K97" i="4"/>
  <c r="K99" i="4"/>
  <c r="K101" i="4"/>
  <c r="K103" i="4"/>
  <c r="K105" i="4"/>
  <c r="K107" i="4"/>
  <c r="K109" i="4"/>
  <c r="K111" i="4"/>
  <c r="K113" i="4"/>
  <c r="K115" i="4"/>
  <c r="K117" i="4"/>
  <c r="K119" i="4"/>
  <c r="K121" i="4"/>
  <c r="K123" i="4"/>
  <c r="K126" i="4"/>
  <c r="K128" i="4"/>
  <c r="K130" i="4"/>
  <c r="K132" i="4"/>
  <c r="K134" i="4"/>
  <c r="K136" i="4"/>
  <c r="K138" i="4"/>
  <c r="K140" i="4"/>
  <c r="K142" i="4"/>
  <c r="K144" i="4"/>
  <c r="K146" i="4"/>
  <c r="K148" i="4"/>
  <c r="K150" i="4"/>
  <c r="K152" i="4"/>
  <c r="K154" i="4"/>
  <c r="K156" i="4"/>
  <c r="K158" i="4"/>
  <c r="K160" i="4"/>
  <c r="K162" i="4"/>
  <c r="K164" i="4"/>
  <c r="K166" i="4"/>
  <c r="K168" i="4"/>
  <c r="K170" i="4"/>
  <c r="K172" i="4"/>
  <c r="K174" i="4"/>
  <c r="K176" i="4"/>
  <c r="K178" i="4"/>
  <c r="K180" i="4"/>
  <c r="K182" i="4"/>
  <c r="K184" i="4"/>
  <c r="K186" i="4"/>
  <c r="K188" i="4"/>
  <c r="K190" i="4"/>
  <c r="K192" i="4"/>
  <c r="K194" i="4"/>
  <c r="K196" i="4"/>
  <c r="K198" i="4"/>
  <c r="K200" i="4"/>
  <c r="K202" i="4"/>
  <c r="K204" i="4"/>
  <c r="K206" i="4"/>
  <c r="K208" i="4"/>
  <c r="K210" i="4"/>
  <c r="K212" i="4"/>
  <c r="K214" i="4"/>
  <c r="K216" i="4"/>
  <c r="K218" i="4"/>
  <c r="K220" i="4"/>
  <c r="K222" i="4"/>
  <c r="K224" i="4"/>
  <c r="K226" i="4"/>
  <c r="K228" i="4"/>
  <c r="K230" i="4"/>
  <c r="K232" i="4"/>
  <c r="K234" i="4"/>
  <c r="K236" i="4"/>
  <c r="K238" i="4"/>
  <c r="K240" i="4"/>
  <c r="K242" i="4"/>
  <c r="K244" i="4"/>
  <c r="K246" i="4"/>
  <c r="K248" i="4"/>
  <c r="K250" i="4"/>
  <c r="K252" i="4"/>
  <c r="K254" i="4"/>
  <c r="K256" i="4"/>
  <c r="K258" i="4"/>
  <c r="K260" i="4"/>
  <c r="K262" i="4"/>
  <c r="K264" i="4"/>
  <c r="K266" i="4"/>
  <c r="K268" i="4"/>
  <c r="K270" i="4"/>
  <c r="K272" i="4"/>
  <c r="K274" i="4"/>
  <c r="K276" i="4"/>
  <c r="K278" i="4"/>
  <c r="K280" i="4"/>
  <c r="K282" i="4"/>
  <c r="K284" i="4"/>
  <c r="K286" i="4"/>
  <c r="K288" i="4"/>
  <c r="K290" i="4"/>
  <c r="K292" i="4"/>
  <c r="K294" i="4"/>
  <c r="K296" i="4"/>
  <c r="K298" i="4"/>
  <c r="K300" i="4"/>
  <c r="K302" i="4"/>
  <c r="K304" i="4"/>
  <c r="K306" i="4"/>
  <c r="K308" i="4"/>
  <c r="K310" i="4"/>
  <c r="K312" i="4"/>
  <c r="K314" i="4"/>
  <c r="K316" i="4"/>
  <c r="K318" i="4"/>
  <c r="K320" i="4"/>
  <c r="K322" i="4"/>
  <c r="K324" i="4"/>
  <c r="K326" i="4"/>
  <c r="K328" i="4"/>
  <c r="K330" i="4"/>
  <c r="K332" i="4"/>
  <c r="K334" i="4"/>
  <c r="K336" i="4"/>
  <c r="K338" i="4"/>
  <c r="K340" i="4"/>
  <c r="K342" i="4"/>
  <c r="K344" i="4"/>
  <c r="K346" i="4"/>
  <c r="K348" i="4"/>
  <c r="K350" i="4"/>
  <c r="K352" i="4"/>
  <c r="K354" i="4"/>
  <c r="K356" i="4"/>
  <c r="K358" i="4"/>
  <c r="K360" i="4"/>
  <c r="K362" i="4"/>
  <c r="K364" i="4"/>
  <c r="K366" i="4"/>
  <c r="K368" i="4"/>
  <c r="K370" i="4"/>
  <c r="K372" i="4"/>
  <c r="K374" i="4"/>
  <c r="K376" i="4"/>
  <c r="K378" i="4"/>
  <c r="K380" i="4"/>
  <c r="K383" i="4"/>
  <c r="K385" i="4"/>
  <c r="K387" i="4"/>
  <c r="K389" i="4"/>
  <c r="K391" i="4"/>
  <c r="K393" i="4"/>
  <c r="K395" i="4"/>
  <c r="K397" i="4"/>
  <c r="K399" i="4"/>
  <c r="K401" i="4"/>
  <c r="K403" i="4"/>
  <c r="K405" i="4"/>
  <c r="K407" i="4"/>
  <c r="K409" i="4"/>
  <c r="K411" i="4"/>
  <c r="K309" i="4"/>
  <c r="K313" i="4"/>
  <c r="K319" i="4"/>
  <c r="K323" i="4"/>
  <c r="K329" i="4"/>
  <c r="K333" i="4"/>
  <c r="K343" i="4"/>
  <c r="K349" i="4"/>
  <c r="K355" i="4"/>
  <c r="K359" i="4"/>
  <c r="K363" i="4"/>
  <c r="K367" i="4"/>
  <c r="K375" i="4"/>
  <c r="K379" i="4"/>
  <c r="K381" i="4"/>
  <c r="K388" i="4"/>
  <c r="K394" i="4"/>
  <c r="K398" i="4"/>
  <c r="K404" i="4"/>
  <c r="K408" i="4"/>
  <c r="K88" i="4"/>
  <c r="K89" i="4"/>
  <c r="K90" i="4"/>
  <c r="K283" i="4"/>
  <c r="K299" i="4"/>
  <c r="K303" i="4"/>
  <c r="K305" i="4"/>
  <c r="K307" i="4"/>
  <c r="K315" i="4"/>
  <c r="K317" i="4"/>
  <c r="K325" i="4"/>
  <c r="K327" i="4"/>
  <c r="K341" i="4"/>
  <c r="K361" i="4"/>
  <c r="K365" i="4"/>
  <c r="K369" i="4"/>
  <c r="K373" i="4"/>
  <c r="K377" i="4"/>
  <c r="K390" i="4"/>
  <c r="K392" i="4"/>
  <c r="K396" i="4"/>
  <c r="K406" i="4"/>
  <c r="K6" i="4"/>
  <c r="K86" i="4"/>
  <c r="K87" i="4"/>
  <c r="K91" i="4"/>
  <c r="K94" i="4"/>
  <c r="K96" i="4"/>
  <c r="K98" i="4"/>
  <c r="K100" i="4"/>
  <c r="K102" i="4"/>
  <c r="K104" i="4"/>
  <c r="K106" i="4"/>
  <c r="K108" i="4"/>
  <c r="K110" i="4"/>
  <c r="K112" i="4"/>
  <c r="K114" i="4"/>
  <c r="K116" i="4"/>
  <c r="K118" i="4"/>
  <c r="K120" i="4"/>
  <c r="K122" i="4"/>
  <c r="K125" i="4"/>
  <c r="K127" i="4"/>
  <c r="K129" i="4"/>
  <c r="K131" i="4"/>
  <c r="K133" i="4"/>
  <c r="K135" i="4"/>
  <c r="K137" i="4"/>
  <c r="K139" i="4"/>
  <c r="K141" i="4"/>
  <c r="K143" i="4"/>
  <c r="K145" i="4"/>
  <c r="K147" i="4"/>
  <c r="K149" i="4"/>
  <c r="K151" i="4"/>
  <c r="K153" i="4"/>
  <c r="K155" i="4"/>
  <c r="K157" i="4"/>
  <c r="K159" i="4"/>
  <c r="K161" i="4"/>
  <c r="K163" i="4"/>
  <c r="K165" i="4"/>
  <c r="K167" i="4"/>
  <c r="K169" i="4"/>
  <c r="K171" i="4"/>
  <c r="K173" i="4"/>
  <c r="K175" i="4"/>
  <c r="K177" i="4"/>
  <c r="K179" i="4"/>
  <c r="K181" i="4"/>
  <c r="K183" i="4"/>
  <c r="K185" i="4"/>
  <c r="K187" i="4"/>
  <c r="K189" i="4"/>
  <c r="K191" i="4"/>
  <c r="K193" i="4"/>
  <c r="K195" i="4"/>
  <c r="K197" i="4"/>
  <c r="K199" i="4"/>
  <c r="K201" i="4"/>
  <c r="K203" i="4"/>
  <c r="K205" i="4"/>
  <c r="K207" i="4"/>
  <c r="K209" i="4"/>
  <c r="K211" i="4"/>
  <c r="K213" i="4"/>
  <c r="K215" i="4"/>
  <c r="K217" i="4"/>
  <c r="K219" i="4"/>
  <c r="K221" i="4"/>
  <c r="K223" i="4"/>
  <c r="K225" i="4"/>
  <c r="K227" i="4"/>
  <c r="K229" i="4"/>
  <c r="K231" i="4"/>
  <c r="K233" i="4"/>
  <c r="K235" i="4"/>
  <c r="K237" i="4"/>
  <c r="K239" i="4"/>
  <c r="K241" i="4"/>
  <c r="K243" i="4"/>
  <c r="K245" i="4"/>
  <c r="K247" i="4"/>
  <c r="K249" i="4"/>
  <c r="K251" i="4"/>
  <c r="K253" i="4"/>
  <c r="K255" i="4"/>
  <c r="K257" i="4"/>
  <c r="K259" i="4"/>
  <c r="K261" i="4"/>
  <c r="K263" i="4"/>
  <c r="K265" i="4"/>
  <c r="K267" i="4"/>
  <c r="K269" i="4"/>
  <c r="K271" i="4"/>
  <c r="K273" i="4"/>
  <c r="K275" i="4"/>
  <c r="K277" i="4"/>
  <c r="K279" i="4"/>
  <c r="K281" i="4"/>
  <c r="K285" i="4"/>
  <c r="K287" i="4"/>
  <c r="K289" i="4"/>
  <c r="K291" i="4"/>
  <c r="K293" i="4"/>
  <c r="K295" i="4"/>
  <c r="K297" i="4"/>
  <c r="K301" i="4"/>
  <c r="K311" i="4"/>
  <c r="K321" i="4"/>
  <c r="K331" i="4"/>
  <c r="K335" i="4"/>
  <c r="K337" i="4"/>
  <c r="K339" i="4"/>
  <c r="K345" i="4"/>
  <c r="K347" i="4"/>
  <c r="K351" i="4"/>
  <c r="K353" i="4"/>
  <c r="K357" i="4"/>
  <c r="K371" i="4"/>
  <c r="K384" i="4"/>
  <c r="K386" i="4"/>
  <c r="K400" i="4"/>
  <c r="K402" i="4"/>
  <c r="K410" i="4"/>
  <c r="K412" i="4"/>
  <c r="K84" i="4"/>
  <c r="K85" i="4"/>
  <c r="K92" i="4"/>
  <c r="AI412" i="4"/>
  <c r="AI372" i="4"/>
  <c r="AI308" i="4"/>
  <c r="AI244" i="4"/>
  <c r="AI180" i="4"/>
  <c r="AI115" i="4"/>
  <c r="AI51" i="4"/>
  <c r="AI364" i="4"/>
  <c r="AI300" i="4"/>
  <c r="AI236" i="4"/>
  <c r="AI172" i="4"/>
  <c r="AI107" i="4"/>
  <c r="AI43" i="4"/>
  <c r="AI356" i="4"/>
  <c r="AI292" i="4"/>
  <c r="AI228" i="4"/>
  <c r="AI164" i="4"/>
  <c r="AI99" i="4"/>
  <c r="AI35" i="4"/>
  <c r="AI405" i="4"/>
  <c r="AI348" i="4"/>
  <c r="AI284" i="4"/>
  <c r="AI220" i="4"/>
  <c r="AI156" i="4"/>
  <c r="AI91" i="4"/>
  <c r="AI27" i="4"/>
  <c r="AI397" i="4"/>
  <c r="AI340" i="4"/>
  <c r="AI276" i="4"/>
  <c r="AI212" i="4"/>
  <c r="AI148" i="4"/>
  <c r="AI83" i="4"/>
  <c r="AI19" i="4"/>
  <c r="AI389" i="4"/>
  <c r="AI332" i="4"/>
  <c r="AI268" i="4"/>
  <c r="AI204" i="4"/>
  <c r="AI140" i="4"/>
  <c r="AI75" i="4"/>
  <c r="AI11" i="4"/>
  <c r="AI380" i="4"/>
  <c r="AI324" i="4"/>
  <c r="AI260" i="4"/>
  <c r="AI196" i="4"/>
  <c r="AI132" i="4"/>
  <c r="AI67" i="4"/>
  <c r="AI374" i="4"/>
  <c r="AI316" i="4"/>
  <c r="AI252" i="4"/>
  <c r="AI188" i="4"/>
  <c r="AI123" i="4"/>
  <c r="AI59" i="4"/>
  <c r="AI68" i="4"/>
  <c r="AI133" i="4"/>
  <c r="AI197" i="4"/>
  <c r="AI261" i="4"/>
  <c r="AI325" i="4"/>
  <c r="AI390" i="4"/>
  <c r="AI150" i="4"/>
  <c r="AI294" i="4"/>
  <c r="AI22" i="4"/>
  <c r="AI86" i="4"/>
  <c r="AI151" i="4"/>
  <c r="AI215" i="4"/>
  <c r="AI279" i="4"/>
  <c r="AI343" i="4"/>
  <c r="AI408" i="4"/>
  <c r="AI158" i="4"/>
  <c r="AI302" i="4"/>
  <c r="AI23" i="4"/>
  <c r="AI87" i="4"/>
  <c r="AI152" i="4"/>
  <c r="AI216" i="4"/>
  <c r="AI280" i="4"/>
  <c r="AI344" i="4"/>
  <c r="AI409" i="4"/>
  <c r="AI391" i="4"/>
  <c r="AI64" i="4"/>
  <c r="AI129" i="4"/>
  <c r="AI193" i="4"/>
  <c r="AI257" i="4"/>
  <c r="AI321" i="4"/>
  <c r="AI386" i="4"/>
  <c r="AI41" i="4"/>
  <c r="AI105" i="4"/>
  <c r="AI170" i="4"/>
  <c r="AI234" i="4"/>
  <c r="AI298" i="4"/>
  <c r="AI362" i="4"/>
  <c r="AI10" i="4"/>
  <c r="AI74" i="4"/>
  <c r="AI139" i="4"/>
  <c r="AI203" i="4"/>
  <c r="AI267" i="4"/>
  <c r="AI331" i="4"/>
  <c r="AI396" i="4"/>
  <c r="AI12" i="4"/>
  <c r="AI76" i="4"/>
  <c r="AI141" i="4"/>
  <c r="AI205" i="4"/>
  <c r="AI269" i="4"/>
  <c r="AI333" i="4"/>
  <c r="AI398" i="4"/>
  <c r="AI174" i="4"/>
  <c r="AI310" i="4"/>
  <c r="AI30" i="4"/>
  <c r="AI94" i="4"/>
  <c r="AI159" i="4"/>
  <c r="AI223" i="4"/>
  <c r="AI287" i="4"/>
  <c r="AI351" i="4"/>
  <c r="AI13" i="4"/>
  <c r="AI182" i="4"/>
  <c r="AI318" i="4"/>
  <c r="AI31" i="4"/>
  <c r="AI95" i="4"/>
  <c r="AI160" i="4"/>
  <c r="AI224" i="4"/>
  <c r="AI288" i="4"/>
  <c r="AI352" i="4"/>
  <c r="AI37" i="4"/>
  <c r="AI8" i="4"/>
  <c r="AI72" i="4"/>
  <c r="AI137" i="4"/>
  <c r="AI201" i="4"/>
  <c r="AI265" i="4"/>
  <c r="AI329" i="4"/>
  <c r="AI394" i="4"/>
  <c r="AI49" i="4"/>
  <c r="AI113" i="4"/>
  <c r="AI178" i="4"/>
  <c r="AI242" i="4"/>
  <c r="AI306" i="4"/>
  <c r="AI370" i="4"/>
  <c r="AI18" i="4"/>
  <c r="AI82" i="4"/>
  <c r="AI147" i="4"/>
  <c r="AI211" i="4"/>
  <c r="AI275" i="4"/>
  <c r="AI339" i="4"/>
  <c r="AI404" i="4"/>
  <c r="AI20" i="4"/>
  <c r="AI84" i="4"/>
  <c r="AI149" i="4"/>
  <c r="AI213" i="4"/>
  <c r="AI277" i="4"/>
  <c r="AI341" i="4"/>
  <c r="AI406" i="4"/>
  <c r="AI190" i="4"/>
  <c r="AI326" i="4"/>
  <c r="AI38" i="4"/>
  <c r="AI102" i="4"/>
  <c r="AI167" i="4"/>
  <c r="AI231" i="4"/>
  <c r="AI295" i="4"/>
  <c r="AI359" i="4"/>
  <c r="AI21" i="4"/>
  <c r="AI198" i="4"/>
  <c r="AI334" i="4"/>
  <c r="AI39" i="4"/>
  <c r="AI103" i="4"/>
  <c r="AI168" i="4"/>
  <c r="AI232" i="4"/>
  <c r="AI296" i="4"/>
  <c r="AI360" i="4"/>
  <c r="AI61" i="4"/>
  <c r="AI16" i="4"/>
  <c r="AI80" i="4"/>
  <c r="AI145" i="4"/>
  <c r="AI209" i="4"/>
  <c r="AI273" i="4"/>
  <c r="AI337" i="4"/>
  <c r="AI402" i="4"/>
  <c r="AI57" i="4"/>
  <c r="AI121" i="4"/>
  <c r="AI186" i="4"/>
  <c r="AI250" i="4"/>
  <c r="AI314" i="4"/>
  <c r="AI378" i="4"/>
  <c r="AI26" i="4"/>
  <c r="AI90" i="4"/>
  <c r="AI155" i="4"/>
  <c r="AI219" i="4"/>
  <c r="AI283" i="4"/>
  <c r="AI347" i="4"/>
  <c r="AI36" i="4"/>
  <c r="AI100" i="4"/>
  <c r="AI165" i="4"/>
  <c r="AI229" i="4"/>
  <c r="AI293" i="4"/>
  <c r="AI357" i="4"/>
  <c r="AI53" i="4"/>
  <c r="AI230" i="4"/>
  <c r="AI358" i="4"/>
  <c r="AI54" i="4"/>
  <c r="AI118" i="4"/>
  <c r="AI183" i="4"/>
  <c r="AI247" i="4"/>
  <c r="AI311" i="4"/>
  <c r="AI375" i="4"/>
  <c r="AI77" i="4"/>
  <c r="AI238" i="4"/>
  <c r="AI366" i="4"/>
  <c r="AI55" i="4"/>
  <c r="AI119" i="4"/>
  <c r="AI184" i="4"/>
  <c r="AI248" i="4"/>
  <c r="AI312" i="4"/>
  <c r="AI376" i="4"/>
  <c r="AI109" i="4"/>
  <c r="AI32" i="4"/>
  <c r="AI96" i="4"/>
  <c r="AI161" i="4"/>
  <c r="AI225" i="4"/>
  <c r="AI289" i="4"/>
  <c r="AI353" i="4"/>
  <c r="AI9" i="4"/>
  <c r="AI73" i="4"/>
  <c r="AI138" i="4"/>
  <c r="AI202" i="4"/>
  <c r="AI266" i="4"/>
  <c r="AI330" i="4"/>
  <c r="AI395" i="4"/>
  <c r="AI42" i="4"/>
  <c r="AI106" i="4"/>
  <c r="AI171" i="4"/>
  <c r="AI235" i="4"/>
  <c r="AI299" i="4"/>
  <c r="AI363" i="4"/>
  <c r="AI52" i="4"/>
  <c r="AI116" i="4"/>
  <c r="AI181" i="4"/>
  <c r="AI245" i="4"/>
  <c r="AI309" i="4"/>
  <c r="AI373" i="4"/>
  <c r="AI93" i="4"/>
  <c r="AI262" i="4"/>
  <c r="AI6" i="4"/>
  <c r="AI70" i="4"/>
  <c r="AI135" i="4"/>
  <c r="AI199" i="4"/>
  <c r="AI263" i="4"/>
  <c r="AI327" i="4"/>
  <c r="AI392" i="4"/>
  <c r="AI126" i="4"/>
  <c r="AI270" i="4"/>
  <c r="AI7" i="4"/>
  <c r="AI71" i="4"/>
  <c r="AI136" i="4"/>
  <c r="AI200" i="4"/>
  <c r="AI264" i="4"/>
  <c r="AI328" i="4"/>
  <c r="AI393" i="4"/>
  <c r="AI166" i="4"/>
  <c r="AI48" i="4"/>
  <c r="AI112" i="4"/>
  <c r="AI177" i="4"/>
  <c r="AI241" i="4"/>
  <c r="AI305" i="4"/>
  <c r="AI369" i="4"/>
  <c r="AI25" i="4"/>
  <c r="AI89" i="4"/>
  <c r="AI154" i="4"/>
  <c r="AI218" i="4"/>
  <c r="AI282" i="4"/>
  <c r="AI346" i="4"/>
  <c r="AI411" i="4"/>
  <c r="AI58" i="4"/>
  <c r="AI122" i="4"/>
  <c r="AI187" i="4"/>
  <c r="AI251" i="4"/>
  <c r="AI315" i="4"/>
  <c r="AI379" i="4"/>
  <c r="AI173" i="4"/>
  <c r="AI349" i="4"/>
  <c r="AI278" i="4"/>
  <c r="AI127" i="4"/>
  <c r="AI303" i="4"/>
  <c r="AI142" i="4"/>
  <c r="AI63" i="4"/>
  <c r="AI240" i="4"/>
  <c r="AI401" i="4"/>
  <c r="AI104" i="4"/>
  <c r="AI281" i="4"/>
  <c r="AI33" i="4"/>
  <c r="AI210" i="4"/>
  <c r="AI387" i="4"/>
  <c r="AI131" i="4"/>
  <c r="AI307" i="4"/>
  <c r="AI28" i="4"/>
  <c r="AI221" i="4"/>
  <c r="AI29" i="4"/>
  <c r="AI46" i="4"/>
  <c r="AI239" i="4"/>
  <c r="AI45" i="4"/>
  <c r="AI47" i="4"/>
  <c r="AI256" i="4"/>
  <c r="AI134" i="4"/>
  <c r="AI169" i="4"/>
  <c r="AI361" i="4"/>
  <c r="AI146" i="4"/>
  <c r="AI338" i="4"/>
  <c r="AI114" i="4"/>
  <c r="AI323" i="4"/>
  <c r="AI189" i="4"/>
  <c r="AI69" i="4"/>
  <c r="AI78" i="4"/>
  <c r="AI319" i="4"/>
  <c r="AI286" i="4"/>
  <c r="AI176" i="4"/>
  <c r="AI385" i="4"/>
  <c r="AI153" i="4"/>
  <c r="AI377" i="4"/>
  <c r="AI194" i="4"/>
  <c r="AI383" i="4"/>
  <c r="AI227" i="4"/>
  <c r="AI44" i="4"/>
  <c r="AI253" i="4"/>
  <c r="AI206" i="4"/>
  <c r="AI143" i="4"/>
  <c r="AI367" i="4"/>
  <c r="AI399" i="4"/>
  <c r="AI208" i="4"/>
  <c r="AI222" i="4"/>
  <c r="AI217" i="4"/>
  <c r="AI17" i="4"/>
  <c r="AI258" i="4"/>
  <c r="AI50" i="4"/>
  <c r="AI259" i="4"/>
  <c r="AI92" i="4"/>
  <c r="AI301" i="4"/>
  <c r="AI342" i="4"/>
  <c r="AI191" i="4"/>
  <c r="AI400" i="4"/>
  <c r="AI79" i="4"/>
  <c r="AI304" i="4"/>
  <c r="AI40" i="4"/>
  <c r="AI249" i="4"/>
  <c r="AI81" i="4"/>
  <c r="AI290" i="4"/>
  <c r="AI98" i="4"/>
  <c r="AI355" i="4"/>
  <c r="AI108" i="4"/>
  <c r="AI317" i="4"/>
  <c r="AI407" i="4"/>
  <c r="AI207" i="4"/>
  <c r="AI101" i="4"/>
  <c r="AI111" i="4"/>
  <c r="AI320" i="4"/>
  <c r="AI56" i="4"/>
  <c r="AI297" i="4"/>
  <c r="AI97" i="4"/>
  <c r="AI322" i="4"/>
  <c r="AI163" i="4"/>
  <c r="AI371" i="4"/>
  <c r="AI365" i="4"/>
  <c r="AI255" i="4"/>
  <c r="AI128" i="4"/>
  <c r="AI88" i="4"/>
  <c r="AI130" i="4"/>
  <c r="AI179" i="4"/>
  <c r="AI381" i="4"/>
  <c r="AI271" i="4"/>
  <c r="AI144" i="4"/>
  <c r="AI120" i="4"/>
  <c r="AI162" i="4"/>
  <c r="AI195" i="4"/>
  <c r="AI60" i="4"/>
  <c r="AI246" i="4"/>
  <c r="AI384" i="4"/>
  <c r="AI272" i="4"/>
  <c r="AI233" i="4"/>
  <c r="AI274" i="4"/>
  <c r="AI291" i="4"/>
  <c r="AI125" i="4"/>
  <c r="AI14" i="4"/>
  <c r="AI214" i="4"/>
  <c r="AI336" i="4"/>
  <c r="AI313" i="4"/>
  <c r="AI354" i="4"/>
  <c r="AI388" i="4"/>
  <c r="AI157" i="4"/>
  <c r="AI62" i="4"/>
  <c r="AI254" i="4"/>
  <c r="AI368" i="4"/>
  <c r="AI345" i="4"/>
  <c r="AI403" i="4"/>
  <c r="AI237" i="4"/>
  <c r="AI110" i="4"/>
  <c r="AI350" i="4"/>
  <c r="AI85" i="4"/>
  <c r="AI410" i="4"/>
  <c r="AI34" i="4"/>
  <c r="AI285" i="4"/>
  <c r="AI175" i="4"/>
  <c r="AI15" i="4"/>
  <c r="AI24" i="4"/>
  <c r="AI65" i="4"/>
  <c r="AI66" i="4"/>
  <c r="AI192" i="4"/>
  <c r="AI185" i="4"/>
  <c r="AI226" i="4"/>
  <c r="AI243" i="4"/>
  <c r="AI117" i="4"/>
  <c r="AI335" i="4"/>
  <c r="AV412" i="4"/>
  <c r="AV410" i="4"/>
  <c r="AV408" i="4"/>
  <c r="AV406" i="4"/>
  <c r="AV404" i="4"/>
  <c r="AV402" i="4"/>
  <c r="AV400" i="4"/>
  <c r="AV398" i="4"/>
  <c r="AV396" i="4"/>
  <c r="AV394" i="4"/>
  <c r="AV392" i="4"/>
  <c r="AV390" i="4"/>
  <c r="AV388" i="4"/>
  <c r="AV386" i="4"/>
  <c r="AV411" i="4"/>
  <c r="AV409" i="4"/>
  <c r="AV407" i="4"/>
  <c r="AV405" i="4"/>
  <c r="AV403" i="4"/>
  <c r="AV401" i="4"/>
  <c r="AV399" i="4"/>
  <c r="AV397" i="4"/>
  <c r="AV395" i="4"/>
  <c r="AV393" i="4"/>
  <c r="AV391" i="4"/>
  <c r="AV389" i="4"/>
  <c r="AV387" i="4"/>
  <c r="AV385" i="4"/>
  <c r="AV377" i="4"/>
  <c r="AV374" i="4"/>
  <c r="AV384" i="4"/>
  <c r="AV380" i="4"/>
  <c r="AV371" i="4"/>
  <c r="AV369" i="4"/>
  <c r="AV367" i="4"/>
  <c r="AV365" i="4"/>
  <c r="AV363" i="4"/>
  <c r="AV361" i="4"/>
  <c r="AV359" i="4"/>
  <c r="AV357" i="4"/>
  <c r="AV355" i="4"/>
  <c r="AV353" i="4"/>
  <c r="AV351" i="4"/>
  <c r="AV349" i="4"/>
  <c r="AV347" i="4"/>
  <c r="AV345" i="4"/>
  <c r="AV343" i="4"/>
  <c r="AV341" i="4"/>
  <c r="AV339" i="4"/>
  <c r="AV337" i="4"/>
  <c r="AV335" i="4"/>
  <c r="AV333" i="4"/>
  <c r="AV331" i="4"/>
  <c r="AV329" i="4"/>
  <c r="AV327" i="4"/>
  <c r="AV325" i="4"/>
  <c r="AV323" i="4"/>
  <c r="AV321" i="4"/>
  <c r="AV319" i="4"/>
  <c r="AV317" i="4"/>
  <c r="AV315" i="4"/>
  <c r="AV313" i="4"/>
  <c r="AV311" i="4"/>
  <c r="AV309" i="4"/>
  <c r="AV307" i="4"/>
  <c r="AV305" i="4"/>
  <c r="AV303" i="4"/>
  <c r="AV301" i="4"/>
  <c r="AV299" i="4"/>
  <c r="AV297" i="4"/>
  <c r="AV295" i="4"/>
  <c r="AV293" i="4"/>
  <c r="AV291" i="4"/>
  <c r="AV289" i="4"/>
  <c r="AV287" i="4"/>
  <c r="AV285" i="4"/>
  <c r="AV283" i="4"/>
  <c r="AV281" i="4"/>
  <c r="AV279" i="4"/>
  <c r="AV277" i="4"/>
  <c r="AV275" i="4"/>
  <c r="AV273" i="4"/>
  <c r="AV271" i="4"/>
  <c r="AV269" i="4"/>
  <c r="AV267" i="4"/>
  <c r="AV265" i="4"/>
  <c r="AV263" i="4"/>
  <c r="AV261" i="4"/>
  <c r="AV259" i="4"/>
  <c r="AV257" i="4"/>
  <c r="AV255" i="4"/>
  <c r="AV253" i="4"/>
  <c r="AV251" i="4"/>
  <c r="AV249" i="4"/>
  <c r="AV247" i="4"/>
  <c r="AV245" i="4"/>
  <c r="AV243" i="4"/>
  <c r="AV241" i="4"/>
  <c r="AV239" i="4"/>
  <c r="AV237" i="4"/>
  <c r="AV235" i="4"/>
  <c r="AV233" i="4"/>
  <c r="AV231" i="4"/>
  <c r="AV229" i="4"/>
  <c r="AV227" i="4"/>
  <c r="AV225" i="4"/>
  <c r="AV223" i="4"/>
  <c r="AV221" i="4"/>
  <c r="AV219" i="4"/>
  <c r="AV217" i="4"/>
  <c r="AV215" i="4"/>
  <c r="AV379" i="4"/>
  <c r="AV376" i="4"/>
  <c r="AV378" i="4"/>
  <c r="AV373" i="4"/>
  <c r="AV358" i="4"/>
  <c r="AV342" i="4"/>
  <c r="AV326" i="4"/>
  <c r="AV310" i="4"/>
  <c r="AV294" i="4"/>
  <c r="AV213" i="4"/>
  <c r="AV210" i="4"/>
  <c r="AV197" i="4"/>
  <c r="AV194" i="4"/>
  <c r="AV188" i="4"/>
  <c r="AV186" i="4"/>
  <c r="AV184" i="4"/>
  <c r="AV182" i="4"/>
  <c r="AV180" i="4"/>
  <c r="AV178" i="4"/>
  <c r="AV176" i="4"/>
  <c r="AV174" i="4"/>
  <c r="AV172" i="4"/>
  <c r="AV170" i="4"/>
  <c r="AV168" i="4"/>
  <c r="AV166" i="4"/>
  <c r="AV164" i="4"/>
  <c r="AV162" i="4"/>
  <c r="AV160" i="4"/>
  <c r="AV158" i="4"/>
  <c r="AV156" i="4"/>
  <c r="AV154" i="4"/>
  <c r="AV152" i="4"/>
  <c r="AV150" i="4"/>
  <c r="AV148" i="4"/>
  <c r="AV146" i="4"/>
  <c r="AV144" i="4"/>
  <c r="AV142" i="4"/>
  <c r="AV140" i="4"/>
  <c r="AV138" i="4"/>
  <c r="AV136" i="4"/>
  <c r="AV134" i="4"/>
  <c r="AV132" i="4"/>
  <c r="AV130" i="4"/>
  <c r="AV128" i="4"/>
  <c r="AV126" i="4"/>
  <c r="AV123" i="4"/>
  <c r="AV121" i="4"/>
  <c r="AV119" i="4"/>
  <c r="AV117" i="4"/>
  <c r="AV115" i="4"/>
  <c r="AV113" i="4"/>
  <c r="AV111" i="4"/>
  <c r="AV109" i="4"/>
  <c r="AV107" i="4"/>
  <c r="AV105" i="4"/>
  <c r="AV103" i="4"/>
  <c r="AV101" i="4"/>
  <c r="AV99" i="4"/>
  <c r="AV97" i="4"/>
  <c r="AV95" i="4"/>
  <c r="AV93" i="4"/>
  <c r="AV91" i="4"/>
  <c r="AV89" i="4"/>
  <c r="AV87" i="4"/>
  <c r="AV85" i="4"/>
  <c r="AV83" i="4"/>
  <c r="AV81" i="4"/>
  <c r="AV79" i="4"/>
  <c r="AV77" i="4"/>
  <c r="AV75" i="4"/>
  <c r="AV73" i="4"/>
  <c r="AV71" i="4"/>
  <c r="AV69" i="4"/>
  <c r="AV67" i="4"/>
  <c r="AV65" i="4"/>
  <c r="AV63" i="4"/>
  <c r="AV61" i="4"/>
  <c r="AV59" i="4"/>
  <c r="AV57" i="4"/>
  <c r="AV55" i="4"/>
  <c r="AV53" i="4"/>
  <c r="AV51" i="4"/>
  <c r="AV49" i="4"/>
  <c r="AV47" i="4"/>
  <c r="AV45" i="4"/>
  <c r="AV43" i="4"/>
  <c r="AV41" i="4"/>
  <c r="AV39" i="4"/>
  <c r="AV37" i="4"/>
  <c r="AV360" i="4"/>
  <c r="AV344" i="4"/>
  <c r="AV328" i="4"/>
  <c r="AV312" i="4"/>
  <c r="AV296" i="4"/>
  <c r="AV276" i="4"/>
  <c r="AV268" i="4"/>
  <c r="AV260" i="4"/>
  <c r="AV252" i="4"/>
  <c r="AV244" i="4"/>
  <c r="AV236" i="4"/>
  <c r="AV228" i="4"/>
  <c r="AV220" i="4"/>
  <c r="AV203" i="4"/>
  <c r="AV200" i="4"/>
  <c r="AV362" i="4"/>
  <c r="AV346" i="4"/>
  <c r="AV330" i="4"/>
  <c r="AV314" i="4"/>
  <c r="AV298" i="4"/>
  <c r="AV209" i="4"/>
  <c r="AV206" i="4"/>
  <c r="AV193" i="4"/>
  <c r="AV190" i="4"/>
  <c r="AV375" i="4"/>
  <c r="AV364" i="4"/>
  <c r="AV348" i="4"/>
  <c r="AV332" i="4"/>
  <c r="AV316" i="4"/>
  <c r="AV300" i="4"/>
  <c r="AV284" i="4"/>
  <c r="AV282" i="4"/>
  <c r="AV274" i="4"/>
  <c r="AV266" i="4"/>
  <c r="AV258" i="4"/>
  <c r="AV250" i="4"/>
  <c r="AV242" i="4"/>
  <c r="AV234" i="4"/>
  <c r="AV226" i="4"/>
  <c r="AV218" i="4"/>
  <c r="AV212" i="4"/>
  <c r="AV199" i="4"/>
  <c r="AV196" i="4"/>
  <c r="AV381" i="4"/>
  <c r="AV366" i="4"/>
  <c r="AV350" i="4"/>
  <c r="AV334" i="4"/>
  <c r="AV318" i="4"/>
  <c r="AV302" i="4"/>
  <c r="AV286" i="4"/>
  <c r="AV205" i="4"/>
  <c r="AV202" i="4"/>
  <c r="AV383" i="4"/>
  <c r="AV368" i="4"/>
  <c r="AV352" i="4"/>
  <c r="AV336" i="4"/>
  <c r="AV320" i="4"/>
  <c r="AV304" i="4"/>
  <c r="AV288" i="4"/>
  <c r="AV280" i="4"/>
  <c r="AV272" i="4"/>
  <c r="AV264" i="4"/>
  <c r="AV256" i="4"/>
  <c r="AV248" i="4"/>
  <c r="AV240" i="4"/>
  <c r="AV232" i="4"/>
  <c r="AV224" i="4"/>
  <c r="AV216" i="4"/>
  <c r="AV211" i="4"/>
  <c r="AV208" i="4"/>
  <c r="AV195" i="4"/>
  <c r="AV192" i="4"/>
  <c r="AV370" i="4"/>
  <c r="AV354" i="4"/>
  <c r="AV338" i="4"/>
  <c r="AV322" i="4"/>
  <c r="AV306" i="4"/>
  <c r="AV290" i="4"/>
  <c r="AV201" i="4"/>
  <c r="AV198" i="4"/>
  <c r="AV324" i="4"/>
  <c r="AV246" i="4"/>
  <c r="AV183" i="4"/>
  <c r="AV175" i="4"/>
  <c r="AV167" i="4"/>
  <c r="AV159" i="4"/>
  <c r="AV151" i="4"/>
  <c r="AV143" i="4"/>
  <c r="AV129" i="4"/>
  <c r="AV122" i="4"/>
  <c r="AV118" i="4"/>
  <c r="AV114" i="4"/>
  <c r="AV106" i="4"/>
  <c r="AV98" i="4"/>
  <c r="AV90" i="4"/>
  <c r="AV82" i="4"/>
  <c r="AV74" i="4"/>
  <c r="AV66" i="4"/>
  <c r="AV58" i="4"/>
  <c r="AV50" i="4"/>
  <c r="AV42" i="4"/>
  <c r="AV35" i="4"/>
  <c r="AV33" i="4"/>
  <c r="AV31" i="4"/>
  <c r="AV29" i="4"/>
  <c r="AV27" i="4"/>
  <c r="AV25" i="4"/>
  <c r="AV23" i="4"/>
  <c r="AV21" i="4"/>
  <c r="AV19" i="4"/>
  <c r="AV17" i="4"/>
  <c r="AV15" i="4"/>
  <c r="AV13" i="4"/>
  <c r="AV11" i="4"/>
  <c r="AV9" i="4"/>
  <c r="AV7" i="4"/>
  <c r="AV340" i="4"/>
  <c r="AV238" i="4"/>
  <c r="AV204" i="4"/>
  <c r="AV191" i="4"/>
  <c r="AV127" i="4"/>
  <c r="AV356" i="4"/>
  <c r="AV230" i="4"/>
  <c r="AV185" i="4"/>
  <c r="AV177" i="4"/>
  <c r="AV169" i="4"/>
  <c r="AV161" i="4"/>
  <c r="AV153" i="4"/>
  <c r="AV145" i="4"/>
  <c r="AV104" i="4"/>
  <c r="AV96" i="4"/>
  <c r="AV88" i="4"/>
  <c r="AV80" i="4"/>
  <c r="AV72" i="4"/>
  <c r="AV64" i="4"/>
  <c r="AV56" i="4"/>
  <c r="AV48" i="4"/>
  <c r="AV40" i="4"/>
  <c r="AV372" i="4"/>
  <c r="AV222" i="4"/>
  <c r="AV278" i="4"/>
  <c r="AV214" i="4"/>
  <c r="AV187" i="4"/>
  <c r="AV179" i="4"/>
  <c r="AV171" i="4"/>
  <c r="AV163" i="4"/>
  <c r="AV155" i="4"/>
  <c r="AV147" i="4"/>
  <c r="AV139" i="4"/>
  <c r="AV137" i="4"/>
  <c r="AV125" i="4"/>
  <c r="AV120" i="4"/>
  <c r="AV116" i="4"/>
  <c r="AV110" i="4"/>
  <c r="AV102" i="4"/>
  <c r="AV94" i="4"/>
  <c r="AV86" i="4"/>
  <c r="AV78" i="4"/>
  <c r="AV70" i="4"/>
  <c r="AV62" i="4"/>
  <c r="AV54" i="4"/>
  <c r="AV46" i="4"/>
  <c r="AV36" i="4"/>
  <c r="AV34" i="4"/>
  <c r="AV32" i="4"/>
  <c r="AV30" i="4"/>
  <c r="AV28" i="4"/>
  <c r="AV26" i="4"/>
  <c r="AV24" i="4"/>
  <c r="AV22" i="4"/>
  <c r="AV20" i="4"/>
  <c r="AV18" i="4"/>
  <c r="AV16" i="4"/>
  <c r="AV14" i="4"/>
  <c r="AV12" i="4"/>
  <c r="AV10" i="4"/>
  <c r="AV8" i="4"/>
  <c r="AV6" i="4"/>
  <c r="AV270" i="4"/>
  <c r="AV207" i="4"/>
  <c r="AV135" i="4"/>
  <c r="AV112" i="4"/>
  <c r="AV292" i="4"/>
  <c r="AV262" i="4"/>
  <c r="AV189" i="4"/>
  <c r="AV181" i="4"/>
  <c r="AV173" i="4"/>
  <c r="AV165" i="4"/>
  <c r="AV157" i="4"/>
  <c r="AV149" i="4"/>
  <c r="AV141" i="4"/>
  <c r="AV133" i="4"/>
  <c r="AV108" i="4"/>
  <c r="AV100" i="4"/>
  <c r="AV92" i="4"/>
  <c r="AV84" i="4"/>
  <c r="AV76" i="4"/>
  <c r="AV68" i="4"/>
  <c r="AV60" i="4"/>
  <c r="AV52" i="4"/>
  <c r="AV44" i="4"/>
  <c r="AV254" i="4"/>
  <c r="AV308" i="4"/>
  <c r="AV131" i="4"/>
  <c r="AV38" i="4"/>
  <c r="X5" i="4"/>
  <c r="X124" i="4" s="1"/>
  <c r="AJ3" i="4"/>
  <c r="AJ5" i="4" s="1"/>
  <c r="AJ124" i="4" s="1"/>
  <c r="W405" i="4"/>
  <c r="W340" i="4"/>
  <c r="W355" i="4"/>
  <c r="W370" i="4"/>
  <c r="W386" i="4"/>
  <c r="W399" i="4"/>
  <c r="W390" i="4"/>
  <c r="W294" i="4"/>
  <c r="W301" i="4"/>
  <c r="W298" i="4"/>
  <c r="W289" i="4"/>
  <c r="W296" i="4"/>
  <c r="W300" i="4"/>
  <c r="W331" i="4"/>
  <c r="W234" i="4"/>
  <c r="W344" i="4"/>
  <c r="W255" i="4"/>
  <c r="W231" i="4"/>
  <c r="W275" i="4"/>
  <c r="W398" i="4"/>
  <c r="W212" i="4"/>
  <c r="W224" i="4"/>
  <c r="W341" i="4"/>
  <c r="W332" i="4"/>
  <c r="W401" i="4"/>
  <c r="W219" i="4"/>
  <c r="W142" i="4"/>
  <c r="W197" i="4"/>
  <c r="W180" i="4"/>
  <c r="W115" i="4"/>
  <c r="W187" i="4"/>
  <c r="W122" i="4"/>
  <c r="W116" i="4"/>
  <c r="W151" i="4"/>
  <c r="W165" i="4"/>
  <c r="W169" i="4"/>
  <c r="W80" i="4"/>
  <c r="W159" i="4"/>
  <c r="W285" i="4"/>
  <c r="W102" i="4"/>
  <c r="W38" i="4"/>
  <c r="W112" i="4"/>
  <c r="W53" i="4"/>
  <c r="W60" i="4"/>
  <c r="W33" i="4"/>
  <c r="W108" i="4"/>
  <c r="W235" i="4"/>
  <c r="W14" i="4"/>
  <c r="W41" i="4"/>
  <c r="W35" i="4"/>
  <c r="W42" i="4"/>
  <c r="W380" i="4"/>
  <c r="W388" i="4"/>
  <c r="W395" i="4"/>
  <c r="W402" i="4"/>
  <c r="W407" i="4"/>
  <c r="W385" i="4"/>
  <c r="W365" i="4"/>
  <c r="W352" i="4"/>
  <c r="W343" i="4"/>
  <c r="W376" i="4"/>
  <c r="W320" i="4"/>
  <c r="W408" i="4"/>
  <c r="W406" i="4"/>
  <c r="W328" i="4"/>
  <c r="W299" i="4"/>
  <c r="W349" i="4"/>
  <c r="W221" i="4"/>
  <c r="W228" i="4"/>
  <c r="W237" i="4"/>
  <c r="W315" i="4"/>
  <c r="W257" i="4"/>
  <c r="W259" i="4"/>
  <c r="W174" i="4"/>
  <c r="W236" i="4"/>
  <c r="W196" i="4"/>
  <c r="W123" i="4"/>
  <c r="W179" i="4"/>
  <c r="W311" i="4"/>
  <c r="W99" i="4"/>
  <c r="W106" i="4"/>
  <c r="W97" i="4"/>
  <c r="W96" i="4"/>
  <c r="W24" i="4"/>
  <c r="W176" i="4"/>
  <c r="W86" i="4"/>
  <c r="W202" i="4"/>
  <c r="W85" i="4"/>
  <c r="W167" i="4"/>
  <c r="W67" i="4"/>
  <c r="W36" i="4"/>
  <c r="W100" i="4"/>
  <c r="W66" i="4"/>
  <c r="W13" i="4"/>
  <c r="W82" i="4"/>
  <c r="W356" i="4"/>
  <c r="W363" i="4"/>
  <c r="W362" i="4"/>
  <c r="W369" i="4"/>
  <c r="W374" i="4"/>
  <c r="W326" i="4"/>
  <c r="W325" i="4"/>
  <c r="W314" i="4"/>
  <c r="W295" i="4"/>
  <c r="W287" i="4"/>
  <c r="W286" i="4"/>
  <c r="W272" i="4"/>
  <c r="W266" i="4"/>
  <c r="W292" i="4"/>
  <c r="W243" i="4"/>
  <c r="W305" i="4"/>
  <c r="W367" i="4"/>
  <c r="W304" i="4"/>
  <c r="W201" i="4"/>
  <c r="W218" i="4"/>
  <c r="W199" i="4"/>
  <c r="W232" i="4"/>
  <c r="W150" i="4"/>
  <c r="W189" i="4"/>
  <c r="W164" i="4"/>
  <c r="W230" i="4"/>
  <c r="W155" i="4"/>
  <c r="W161" i="4"/>
  <c r="W178" i="4"/>
  <c r="W175" i="4"/>
  <c r="W152" i="4"/>
  <c r="W64" i="4"/>
  <c r="W129" i="4"/>
  <c r="W153" i="4"/>
  <c r="W62" i="4"/>
  <c r="W133" i="4"/>
  <c r="W61" i="4"/>
  <c r="W43" i="4"/>
  <c r="W20" i="4"/>
  <c r="W47" i="4"/>
  <c r="W68" i="4"/>
  <c r="W92" i="4"/>
  <c r="W55" i="4"/>
  <c r="W59" i="4"/>
  <c r="W412" i="4"/>
  <c r="W339" i="4"/>
  <c r="W346" i="4"/>
  <c r="W353" i="4"/>
  <c r="W358" i="4"/>
  <c r="W310" i="4"/>
  <c r="W309" i="4"/>
  <c r="W290" i="4"/>
  <c r="W273" i="4"/>
  <c r="W271" i="4"/>
  <c r="W270" i="4"/>
  <c r="W258" i="4"/>
  <c r="W248" i="4"/>
  <c r="W277" i="4"/>
  <c r="W223" i="4"/>
  <c r="W261" i="4"/>
  <c r="W251" i="4"/>
  <c r="W288" i="4"/>
  <c r="W185" i="4"/>
  <c r="W192" i="4"/>
  <c r="W183" i="4"/>
  <c r="W198" i="4"/>
  <c r="W126" i="4"/>
  <c r="W336" i="4"/>
  <c r="W148" i="4"/>
  <c r="W210" i="4"/>
  <c r="W139" i="4"/>
  <c r="W127" i="4"/>
  <c r="W141" i="4"/>
  <c r="W145" i="4"/>
  <c r="W125" i="4"/>
  <c r="W48" i="4"/>
  <c r="W103" i="4"/>
  <c r="W118" i="4"/>
  <c r="W46" i="4"/>
  <c r="W109" i="4"/>
  <c r="W37" i="4"/>
  <c r="W9" i="4"/>
  <c r="W8" i="4"/>
  <c r="W27" i="4"/>
  <c r="W34" i="4"/>
  <c r="W58" i="4"/>
  <c r="W18" i="4"/>
  <c r="W11" i="4"/>
  <c r="W404" i="4"/>
  <c r="W378" i="4"/>
  <c r="W337" i="4"/>
  <c r="W318" i="4"/>
  <c r="W330" i="4"/>
  <c r="W265" i="4"/>
  <c r="W291" i="4"/>
  <c r="W242" i="4"/>
  <c r="W280" i="4"/>
  <c r="W327" i="4"/>
  <c r="W241" i="4"/>
  <c r="W211" i="4"/>
  <c r="W308" i="4"/>
  <c r="W222" i="4"/>
  <c r="W226" i="4"/>
  <c r="W140" i="4"/>
  <c r="W163" i="4"/>
  <c r="W107" i="4"/>
  <c r="W162" i="4"/>
  <c r="W88" i="4"/>
  <c r="W95" i="4"/>
  <c r="W70" i="4"/>
  <c r="W93" i="4"/>
  <c r="W26" i="4"/>
  <c r="W74" i="4"/>
  <c r="W17" i="4"/>
  <c r="W65" i="4"/>
  <c r="W19" i="4"/>
  <c r="W379" i="4"/>
  <c r="W383" i="4"/>
  <c r="W392" i="4"/>
  <c r="W323" i="4"/>
  <c r="W283" i="4"/>
  <c r="W268" i="4"/>
  <c r="W220" i="4"/>
  <c r="W208" i="4"/>
  <c r="W181" i="4"/>
  <c r="W267" i="4"/>
  <c r="W83" i="4"/>
  <c r="W56" i="4"/>
  <c r="W30" i="4"/>
  <c r="W69" i="4"/>
  <c r="W44" i="4"/>
  <c r="W12" i="4"/>
  <c r="W396" i="4"/>
  <c r="W391" i="4"/>
  <c r="W322" i="4"/>
  <c r="W278" i="4"/>
  <c r="W247" i="4"/>
  <c r="W238" i="4"/>
  <c r="W225" i="4"/>
  <c r="W132" i="4"/>
  <c r="W91" i="4"/>
  <c r="W72" i="4"/>
  <c r="W54" i="4"/>
  <c r="W154" i="4"/>
  <c r="W6" i="4"/>
  <c r="W397" i="4"/>
  <c r="W371" i="4"/>
  <c r="W410" i="4"/>
  <c r="W366" i="4"/>
  <c r="W360" i="4"/>
  <c r="W393" i="4"/>
  <c r="W313" i="4"/>
  <c r="W409" i="4"/>
  <c r="W256" i="4"/>
  <c r="W264" i="4"/>
  <c r="W244" i="4"/>
  <c r="W204" i="4"/>
  <c r="W373" i="4"/>
  <c r="W191" i="4"/>
  <c r="W166" i="4"/>
  <c r="W216" i="4"/>
  <c r="W249" i="4"/>
  <c r="W114" i="4"/>
  <c r="W168" i="4"/>
  <c r="W89" i="4"/>
  <c r="W40" i="4"/>
  <c r="W170" i="4"/>
  <c r="W22" i="4"/>
  <c r="W45" i="4"/>
  <c r="W50" i="4"/>
  <c r="W15" i="4"/>
  <c r="W10" i="4"/>
  <c r="W84" i="4"/>
  <c r="W389" i="4"/>
  <c r="W347" i="4"/>
  <c r="W394" i="4"/>
  <c r="W350" i="4"/>
  <c r="W333" i="4"/>
  <c r="W381" i="4"/>
  <c r="W279" i="4"/>
  <c r="W324" i="4"/>
  <c r="W240" i="4"/>
  <c r="W260" i="4"/>
  <c r="W229" i="4"/>
  <c r="W293" i="4"/>
  <c r="W297" i="4"/>
  <c r="W307" i="4"/>
  <c r="W158" i="4"/>
  <c r="W206" i="4"/>
  <c r="W227" i="4"/>
  <c r="W274" i="4"/>
  <c r="W138" i="4"/>
  <c r="W217" i="4"/>
  <c r="W32" i="4"/>
  <c r="W136" i="4"/>
  <c r="W160" i="4"/>
  <c r="W29" i="4"/>
  <c r="W23" i="4"/>
  <c r="W7" i="4"/>
  <c r="W75" i="4"/>
  <c r="W79" i="4"/>
  <c r="W411" i="4"/>
  <c r="W342" i="4"/>
  <c r="W329" i="4"/>
  <c r="W282" i="4"/>
  <c r="W253" i="4"/>
  <c r="W276" i="4"/>
  <c r="W188" i="4"/>
  <c r="W186" i="4"/>
  <c r="W135" i="4"/>
  <c r="W110" i="4"/>
  <c r="W21" i="4"/>
  <c r="W81" i="4"/>
  <c r="W76" i="4"/>
  <c r="W372" i="4"/>
  <c r="W377" i="4"/>
  <c r="W317" i="4"/>
  <c r="W263" i="4"/>
  <c r="W335" i="4"/>
  <c r="W233" i="4"/>
  <c r="W213" i="4"/>
  <c r="W284" i="4"/>
  <c r="W134" i="4"/>
  <c r="W203" i="4"/>
  <c r="W120" i="4"/>
  <c r="W149" i="4"/>
  <c r="W143" i="4"/>
  <c r="W16" i="4"/>
  <c r="W31" i="4"/>
  <c r="W338" i="4"/>
  <c r="W306" i="4"/>
  <c r="W262" i="4"/>
  <c r="W239" i="4"/>
  <c r="W177" i="4"/>
  <c r="W182" i="4"/>
  <c r="W131" i="4"/>
  <c r="W105" i="4"/>
  <c r="W173" i="4"/>
  <c r="W119" i="4"/>
  <c r="W49" i="4"/>
  <c r="W364" i="4"/>
  <c r="W403" i="4"/>
  <c r="W361" i="4"/>
  <c r="W351" i="4"/>
  <c r="W384" i="4"/>
  <c r="W312" i="4"/>
  <c r="W368" i="4"/>
  <c r="W269" i="4"/>
  <c r="W321" i="4"/>
  <c r="W215" i="4"/>
  <c r="W205" i="4"/>
  <c r="W246" i="4"/>
  <c r="W200" i="4"/>
  <c r="W252" i="4"/>
  <c r="W117" i="4"/>
  <c r="W172" i="4"/>
  <c r="W195" i="4"/>
  <c r="W144" i="4"/>
  <c r="W98" i="4"/>
  <c r="W121" i="4"/>
  <c r="W146" i="4"/>
  <c r="W94" i="4"/>
  <c r="W130" i="4"/>
  <c r="W73" i="4"/>
  <c r="W157" i="4"/>
  <c r="W71" i="4"/>
  <c r="W28" i="4"/>
  <c r="W25" i="4"/>
  <c r="W348" i="4"/>
  <c r="W387" i="4"/>
  <c r="W345" i="4"/>
  <c r="W334" i="4"/>
  <c r="W357" i="4"/>
  <c r="W281" i="4"/>
  <c r="W303" i="4"/>
  <c r="W250" i="4"/>
  <c r="W319" i="4"/>
  <c r="W207" i="4"/>
  <c r="W359" i="4"/>
  <c r="W214" i="4"/>
  <c r="W184" i="4"/>
  <c r="W245" i="4"/>
  <c r="W254" i="4"/>
  <c r="W156" i="4"/>
  <c r="W171" i="4"/>
  <c r="W113" i="4"/>
  <c r="W90" i="4"/>
  <c r="W104" i="4"/>
  <c r="W111" i="4"/>
  <c r="W78" i="4"/>
  <c r="W101" i="4"/>
  <c r="W63" i="4"/>
  <c r="W39" i="4"/>
  <c r="W51" i="4"/>
  <c r="W137" i="4"/>
  <c r="W194" i="4"/>
  <c r="W354" i="4"/>
  <c r="W302" i="4"/>
  <c r="W400" i="4"/>
  <c r="W375" i="4"/>
  <c r="W316" i="4"/>
  <c r="W193" i="4"/>
  <c r="W190" i="4"/>
  <c r="W209" i="4"/>
  <c r="W147" i="4"/>
  <c r="W128" i="4"/>
  <c r="W87" i="4"/>
  <c r="W77" i="4"/>
  <c r="W57" i="4"/>
  <c r="W52" i="4"/>
  <c r="BS412" i="4"/>
  <c r="BS411" i="4"/>
  <c r="BS410" i="4"/>
  <c r="BS409" i="4"/>
  <c r="BS408" i="4"/>
  <c r="BS407" i="4"/>
  <c r="BS406" i="4"/>
  <c r="BS405" i="4"/>
  <c r="BS404" i="4"/>
  <c r="BS403" i="4"/>
  <c r="BS402" i="4"/>
  <c r="BS401" i="4"/>
  <c r="BS400" i="4"/>
  <c r="BS399" i="4"/>
  <c r="BS398" i="4"/>
  <c r="BS397" i="4"/>
  <c r="BS396" i="4"/>
  <c r="BS395" i="4"/>
  <c r="BS394" i="4"/>
  <c r="BS393" i="4"/>
  <c r="BS392" i="4"/>
  <c r="BS391" i="4"/>
  <c r="BS390" i="4"/>
  <c r="BS389" i="4"/>
  <c r="BS388" i="4"/>
  <c r="BS387" i="4"/>
  <c r="BS386" i="4"/>
  <c r="BS385" i="4"/>
  <c r="BS384" i="4"/>
  <c r="BS383" i="4"/>
  <c r="BS381" i="4"/>
  <c r="BS380" i="4"/>
  <c r="BS379" i="4"/>
  <c r="BS378" i="4"/>
  <c r="BS377" i="4"/>
  <c r="BS376" i="4"/>
  <c r="BS375" i="4"/>
  <c r="BS374" i="4"/>
  <c r="BS373" i="4"/>
  <c r="BS372" i="4"/>
  <c r="BS371" i="4"/>
  <c r="BS370" i="4"/>
  <c r="BS369" i="4"/>
  <c r="BS368" i="4"/>
  <c r="BS367" i="4"/>
  <c r="BS366" i="4"/>
  <c r="BS365" i="4"/>
  <c r="BS364" i="4"/>
  <c r="BS363" i="4"/>
  <c r="BS362" i="4"/>
  <c r="BS361" i="4"/>
  <c r="BS360" i="4"/>
  <c r="BS359" i="4"/>
  <c r="BS358" i="4"/>
  <c r="BS357" i="4"/>
  <c r="BS356" i="4"/>
  <c r="BS355" i="4"/>
  <c r="BS354" i="4"/>
  <c r="BS353" i="4"/>
  <c r="BS352" i="4"/>
  <c r="BS351" i="4"/>
  <c r="BS350" i="4"/>
  <c r="BS349" i="4"/>
  <c r="BS348" i="4"/>
  <c r="BS347" i="4"/>
  <c r="BS346" i="4"/>
  <c r="BS345" i="4"/>
  <c r="BS344" i="4"/>
  <c r="BS343" i="4"/>
  <c r="BS342" i="4"/>
  <c r="BS341" i="4"/>
  <c r="BS340" i="4"/>
  <c r="BS339" i="4"/>
  <c r="BS338" i="4"/>
  <c r="BS337" i="4"/>
  <c r="BS336" i="4"/>
  <c r="BS335" i="4"/>
  <c r="BS334" i="4"/>
  <c r="BS333" i="4"/>
  <c r="BS332" i="4"/>
  <c r="BS331" i="4"/>
  <c r="BS330" i="4"/>
  <c r="BS329" i="4"/>
  <c r="BS328" i="4"/>
  <c r="BS327" i="4"/>
  <c r="BS326" i="4"/>
  <c r="BS325" i="4"/>
  <c r="BS324" i="4"/>
  <c r="BS323" i="4"/>
  <c r="BS322" i="4"/>
  <c r="BS321" i="4"/>
  <c r="BS320" i="4"/>
  <c r="BS319" i="4"/>
  <c r="BS318" i="4"/>
  <c r="BS317" i="4"/>
  <c r="BS316" i="4"/>
  <c r="BS315" i="4"/>
  <c r="BS314" i="4"/>
  <c r="BS313" i="4"/>
  <c r="BS312" i="4"/>
  <c r="BS311" i="4"/>
  <c r="BS310" i="4"/>
  <c r="BS309" i="4"/>
  <c r="BS308" i="4"/>
  <c r="BS307" i="4"/>
  <c r="BS306" i="4"/>
  <c r="BS305" i="4"/>
  <c r="BS304" i="4"/>
  <c r="BS303" i="4"/>
  <c r="BS302" i="4"/>
  <c r="BS301" i="4"/>
  <c r="BS300" i="4"/>
  <c r="BS299" i="4"/>
  <c r="BS298" i="4"/>
  <c r="BS297" i="4"/>
  <c r="BS296" i="4"/>
  <c r="BS295" i="4"/>
  <c r="BS294" i="4"/>
  <c r="BS293" i="4"/>
  <c r="BS292" i="4"/>
  <c r="BS291" i="4"/>
  <c r="BS290" i="4"/>
  <c r="BS289" i="4"/>
  <c r="BS288" i="4"/>
  <c r="BS287" i="4"/>
  <c r="BS286" i="4"/>
  <c r="BS285" i="4"/>
  <c r="BS284" i="4"/>
  <c r="BS283" i="4"/>
  <c r="BS282" i="4"/>
  <c r="BS281" i="4"/>
  <c r="BS280" i="4"/>
  <c r="BS279" i="4"/>
  <c r="BS278" i="4"/>
  <c r="BS277" i="4"/>
  <c r="BS276" i="4"/>
  <c r="BS275" i="4"/>
  <c r="BS274" i="4"/>
  <c r="BS273" i="4"/>
  <c r="BS272" i="4"/>
  <c r="BS271" i="4"/>
  <c r="BS270" i="4"/>
  <c r="BS269" i="4"/>
  <c r="BS268" i="4"/>
  <c r="BS267" i="4"/>
  <c r="BS266" i="4"/>
  <c r="BS265" i="4"/>
  <c r="BS264" i="4"/>
  <c r="BS263" i="4"/>
  <c r="BS262" i="4"/>
  <c r="BS261" i="4"/>
  <c r="BS260" i="4"/>
  <c r="BS259" i="4"/>
  <c r="BS258" i="4"/>
  <c r="BS255" i="4"/>
  <c r="BS254" i="4"/>
  <c r="BS253" i="4"/>
  <c r="BS252" i="4"/>
  <c r="BS251" i="4"/>
  <c r="BS250" i="4"/>
  <c r="BS249" i="4"/>
  <c r="BS248" i="4"/>
  <c r="BS247" i="4"/>
  <c r="BS246" i="4"/>
  <c r="BS245" i="4"/>
  <c r="BS244" i="4"/>
  <c r="BS243" i="4"/>
  <c r="BS242" i="4"/>
  <c r="BS241" i="4"/>
  <c r="BS240" i="4"/>
  <c r="BS239" i="4"/>
  <c r="BS238" i="4"/>
  <c r="BS237" i="4"/>
  <c r="BS236" i="4"/>
  <c r="BS235" i="4"/>
  <c r="BS234" i="4"/>
  <c r="BS233" i="4"/>
  <c r="BS232" i="4"/>
  <c r="BS231" i="4"/>
  <c r="BS230" i="4"/>
  <c r="BS229" i="4"/>
  <c r="BS228" i="4"/>
  <c r="BS227" i="4"/>
  <c r="BS226" i="4"/>
  <c r="BS225" i="4"/>
  <c r="BS224" i="4"/>
  <c r="BS223" i="4"/>
  <c r="BS222" i="4"/>
  <c r="BS221" i="4"/>
  <c r="BS220" i="4"/>
  <c r="BS219" i="4"/>
  <c r="BS218" i="4"/>
  <c r="BS217" i="4"/>
  <c r="BS216" i="4"/>
  <c r="BS215" i="4"/>
  <c r="BS214" i="4"/>
  <c r="BS213" i="4"/>
  <c r="BS212" i="4"/>
  <c r="BS211" i="4"/>
  <c r="BS210" i="4"/>
  <c r="BS209" i="4"/>
  <c r="BS208" i="4"/>
  <c r="BS207" i="4"/>
  <c r="BS206" i="4"/>
  <c r="BS205" i="4"/>
  <c r="BS204" i="4"/>
  <c r="BS203" i="4"/>
  <c r="BS202" i="4"/>
  <c r="BS201" i="4"/>
  <c r="BS200" i="4"/>
  <c r="BS199" i="4"/>
  <c r="BS198" i="4"/>
  <c r="BS197" i="4"/>
  <c r="BS196" i="4"/>
  <c r="BS195" i="4"/>
  <c r="BS194" i="4"/>
  <c r="BS193" i="4"/>
  <c r="BS192" i="4"/>
  <c r="BS191" i="4"/>
  <c r="BS190" i="4"/>
  <c r="BS189" i="4"/>
  <c r="BS188" i="4"/>
  <c r="BS187" i="4"/>
  <c r="BS186" i="4"/>
  <c r="BS185" i="4"/>
  <c r="BS184" i="4"/>
  <c r="BS183" i="4"/>
  <c r="BS182" i="4"/>
  <c r="BS181" i="4"/>
  <c r="BS180" i="4"/>
  <c r="BS179" i="4"/>
  <c r="BS178" i="4"/>
  <c r="BS177" i="4"/>
  <c r="BS176" i="4"/>
  <c r="BS175" i="4"/>
  <c r="BS174" i="4"/>
  <c r="BS173" i="4"/>
  <c r="BS172" i="4"/>
  <c r="BS171" i="4"/>
  <c r="BS170" i="4"/>
  <c r="BS169" i="4"/>
  <c r="BS168" i="4"/>
  <c r="BS167" i="4"/>
  <c r="BS166" i="4"/>
  <c r="BS165" i="4"/>
  <c r="BS164" i="4"/>
  <c r="BS163" i="4"/>
  <c r="BS162" i="4"/>
  <c r="BS161" i="4"/>
  <c r="BS160" i="4"/>
  <c r="BS159" i="4"/>
  <c r="BS158" i="4"/>
  <c r="BS157" i="4"/>
  <c r="BS156" i="4"/>
  <c r="BS155" i="4"/>
  <c r="BS154" i="4"/>
  <c r="BS153" i="4"/>
  <c r="BS152" i="4"/>
  <c r="BS151" i="4"/>
  <c r="BS150" i="4"/>
  <c r="BS149" i="4"/>
  <c r="BS148" i="4"/>
  <c r="BS147" i="4"/>
  <c r="BS146" i="4"/>
  <c r="BS145" i="4"/>
  <c r="BS144" i="4"/>
  <c r="BS143" i="4"/>
  <c r="BS142" i="4"/>
  <c r="BS257" i="4"/>
  <c r="BS138" i="4"/>
  <c r="BS137" i="4"/>
  <c r="BS136" i="4"/>
  <c r="BS135" i="4"/>
  <c r="BS134" i="4"/>
  <c r="BS133" i="4"/>
  <c r="BS132" i="4"/>
  <c r="BS131" i="4"/>
  <c r="BS130" i="4"/>
  <c r="BS129" i="4"/>
  <c r="BS128" i="4"/>
  <c r="BS127" i="4"/>
  <c r="BS126" i="4"/>
  <c r="BS125" i="4"/>
  <c r="BS123" i="4"/>
  <c r="BS122" i="4"/>
  <c r="BS121" i="4"/>
  <c r="BS120" i="4"/>
  <c r="BS119" i="4"/>
  <c r="BS118" i="4"/>
  <c r="BS117" i="4"/>
  <c r="BS116" i="4"/>
  <c r="BS115" i="4"/>
  <c r="BS114" i="4"/>
  <c r="BS113" i="4"/>
  <c r="BS112" i="4"/>
  <c r="BS111" i="4"/>
  <c r="BS110" i="4"/>
  <c r="BS109" i="4"/>
  <c r="BS108" i="4"/>
  <c r="BS107" i="4"/>
  <c r="BS106" i="4"/>
  <c r="BS105" i="4"/>
  <c r="BS104" i="4"/>
  <c r="BS103" i="4"/>
  <c r="BS102" i="4"/>
  <c r="BS101" i="4"/>
  <c r="BS100" i="4"/>
  <c r="BS99" i="4"/>
  <c r="BS98" i="4"/>
  <c r="BS97" i="4"/>
  <c r="BS96" i="4"/>
  <c r="BS95" i="4"/>
  <c r="BS94" i="4"/>
  <c r="BS93" i="4"/>
  <c r="BS92" i="4"/>
  <c r="BS91" i="4"/>
  <c r="BS90" i="4"/>
  <c r="BS89" i="4"/>
  <c r="BS88" i="4"/>
  <c r="BS87" i="4"/>
  <c r="BS86" i="4"/>
  <c r="BS85" i="4"/>
  <c r="BS84" i="4"/>
  <c r="BS83" i="4"/>
  <c r="BS82" i="4"/>
  <c r="BS81" i="4"/>
  <c r="BS80" i="4"/>
  <c r="BS79" i="4"/>
  <c r="BS78" i="4"/>
  <c r="BS77" i="4"/>
  <c r="BS76" i="4"/>
  <c r="BS75" i="4"/>
  <c r="BS74" i="4"/>
  <c r="BS73" i="4"/>
  <c r="BS72" i="4"/>
  <c r="BS71" i="4"/>
  <c r="BS70" i="4"/>
  <c r="BS69" i="4"/>
  <c r="BS68" i="4"/>
  <c r="BS67" i="4"/>
  <c r="BS66" i="4"/>
  <c r="BS65" i="4"/>
  <c r="BS64" i="4"/>
  <c r="BS63" i="4"/>
  <c r="BS62" i="4"/>
  <c r="BS61" i="4"/>
  <c r="BS60" i="4"/>
  <c r="BS59" i="4"/>
  <c r="BS58" i="4"/>
  <c r="BS57" i="4"/>
  <c r="BS56" i="4"/>
  <c r="BS55" i="4"/>
  <c r="BS54" i="4"/>
  <c r="BS53" i="4"/>
  <c r="BS52" i="4"/>
  <c r="BS51" i="4"/>
  <c r="BS50" i="4"/>
  <c r="BS49" i="4"/>
  <c r="BS48" i="4"/>
  <c r="BS47" i="4"/>
  <c r="BS46" i="4"/>
  <c r="BS45" i="4"/>
  <c r="BS44" i="4"/>
  <c r="BS43" i="4"/>
  <c r="BS42" i="4"/>
  <c r="BS41" i="4"/>
  <c r="BS40" i="4"/>
  <c r="BS39" i="4"/>
  <c r="BS38" i="4"/>
  <c r="BS37" i="4"/>
  <c r="BS36" i="4"/>
  <c r="BS35" i="4"/>
  <c r="BS34" i="4"/>
  <c r="BS33" i="4"/>
  <c r="BS32" i="4"/>
  <c r="BS31" i="4"/>
  <c r="BS30" i="4"/>
  <c r="BS29" i="4"/>
  <c r="BS28" i="4"/>
  <c r="BS27" i="4"/>
  <c r="BS26" i="4"/>
  <c r="BS25" i="4"/>
  <c r="BS24" i="4"/>
  <c r="BS23" i="4"/>
  <c r="BS22" i="4"/>
  <c r="BS21" i="4"/>
  <c r="BS20" i="4"/>
  <c r="BS19" i="4"/>
  <c r="BS18" i="4"/>
  <c r="BS17" i="4"/>
  <c r="BS16" i="4"/>
  <c r="BS15" i="4"/>
  <c r="BS14" i="4"/>
  <c r="BS13" i="4"/>
  <c r="BS12" i="4"/>
  <c r="BS11" i="4"/>
  <c r="BS10" i="4"/>
  <c r="BS9" i="4"/>
  <c r="BS8" i="4"/>
  <c r="BS7" i="4"/>
  <c r="BS6" i="4"/>
  <c r="BS256" i="4"/>
  <c r="BS141" i="4"/>
  <c r="BS140" i="4"/>
  <c r="BS139" i="4"/>
  <c r="CI4" i="4"/>
  <c r="CS3" i="4"/>
  <c r="CG5" i="4"/>
  <c r="CH3" i="4"/>
  <c r="DD3" i="4"/>
  <c r="DD5" i="4" s="1"/>
  <c r="CR5" i="4"/>
  <c r="BH5" i="4"/>
  <c r="BH124" i="4" s="1"/>
  <c r="BT3" i="4"/>
  <c r="BT5" i="4" s="1"/>
  <c r="BT124" i="4" s="1"/>
  <c r="AX3" i="4"/>
  <c r="AW5" i="4"/>
  <c r="BI3" i="4"/>
  <c r="AW4" i="4"/>
  <c r="AW124" i="4" s="1"/>
  <c r="L5" i="4"/>
  <c r="M3" i="4"/>
  <c r="Y3" i="4" s="1"/>
  <c r="C2662" i="2" l="1"/>
  <c r="B2624" i="2"/>
  <c r="B2601" i="2"/>
  <c r="B2603" i="2"/>
  <c r="B2661" i="2"/>
  <c r="B2640" i="2"/>
  <c r="B2659" i="2"/>
  <c r="B2649" i="2"/>
  <c r="B2636" i="2"/>
  <c r="B2639" i="2"/>
  <c r="B2607" i="2"/>
  <c r="B2652" i="2"/>
  <c r="B2620" i="2"/>
  <c r="B2614" i="2"/>
  <c r="B2633" i="2"/>
  <c r="B2617" i="2"/>
  <c r="B2608" i="2"/>
  <c r="B2637" i="2"/>
  <c r="B2655" i="2"/>
  <c r="B2623" i="2"/>
  <c r="B2651" i="2"/>
  <c r="B2627" i="2"/>
  <c r="B2657" i="2"/>
  <c r="B2613" i="2"/>
  <c r="CB99" i="4" s="1"/>
  <c r="EX99" i="4" s="1"/>
  <c r="B2631" i="2"/>
  <c r="B2599" i="2"/>
  <c r="B2644" i="2"/>
  <c r="B2612" i="2"/>
  <c r="B2658" i="2"/>
  <c r="B2606" i="2"/>
  <c r="B2665" i="2"/>
  <c r="C2630" i="2"/>
  <c r="B2648" i="2"/>
  <c r="B2653" i="2"/>
  <c r="C2654" i="2"/>
  <c r="B2616" i="2"/>
  <c r="B2600" i="2"/>
  <c r="B2629" i="2"/>
  <c r="B2605" i="2"/>
  <c r="CU127" i="4" s="1"/>
  <c r="B2598" i="2"/>
  <c r="B2641" i="2"/>
  <c r="B2632" i="2"/>
  <c r="B2643" i="2"/>
  <c r="B2625" i="2"/>
  <c r="B2609" i="2"/>
  <c r="B2645" i="2"/>
  <c r="B2615" i="2"/>
  <c r="B2660" i="2"/>
  <c r="B2628" i="2"/>
  <c r="B2596" i="2"/>
  <c r="B2622" i="2"/>
  <c r="B2593" i="2"/>
  <c r="B2592" i="2"/>
  <c r="CJ253" i="4" s="1"/>
  <c r="B2621" i="2"/>
  <c r="B2597" i="2"/>
  <c r="DG370" i="4" s="1"/>
  <c r="L124" i="4"/>
  <c r="DU4" i="4"/>
  <c r="DU124" i="4" s="1"/>
  <c r="DT411" i="4"/>
  <c r="DT406" i="4"/>
  <c r="DT395" i="4"/>
  <c r="DT390" i="4"/>
  <c r="DT378" i="4"/>
  <c r="DT373" i="4"/>
  <c r="DT362" i="4"/>
  <c r="DT357" i="4"/>
  <c r="DT346" i="4"/>
  <c r="DT342" i="4"/>
  <c r="DT334" i="4"/>
  <c r="DT326" i="4"/>
  <c r="DT318" i="4"/>
  <c r="DT310" i="4"/>
  <c r="DT302" i="4"/>
  <c r="DT294" i="4"/>
  <c r="DT286" i="4"/>
  <c r="DT278" i="4"/>
  <c r="DT270" i="4"/>
  <c r="DT262" i="4"/>
  <c r="DT405" i="4"/>
  <c r="DT400" i="4"/>
  <c r="DT389" i="4"/>
  <c r="DT384" i="4"/>
  <c r="DT372" i="4"/>
  <c r="DT367" i="4"/>
  <c r="DT356" i="4"/>
  <c r="DT351" i="4"/>
  <c r="DT339" i="4"/>
  <c r="DT331" i="4"/>
  <c r="DT323" i="4"/>
  <c r="DT315" i="4"/>
  <c r="DT307" i="4"/>
  <c r="DT299" i="4"/>
  <c r="DT291" i="4"/>
  <c r="DT283" i="4"/>
  <c r="DT275" i="4"/>
  <c r="DT267" i="4"/>
  <c r="DT403" i="4"/>
  <c r="DT398" i="4"/>
  <c r="DT387" i="4"/>
  <c r="DT381" i="4"/>
  <c r="DT370" i="4"/>
  <c r="DT365" i="4"/>
  <c r="DT354" i="4"/>
  <c r="DT349" i="4"/>
  <c r="DT338" i="4"/>
  <c r="DT330" i="4"/>
  <c r="DT322" i="4"/>
  <c r="DT314" i="4"/>
  <c r="DT306" i="4"/>
  <c r="DT298" i="4"/>
  <c r="DT290" i="4"/>
  <c r="DT282" i="4"/>
  <c r="DT274" i="4"/>
  <c r="DT266" i="4"/>
  <c r="DT412" i="4"/>
  <c r="DT407" i="4"/>
  <c r="DT402" i="4"/>
  <c r="DT393" i="4"/>
  <c r="DT388" i="4"/>
  <c r="DT368" i="4"/>
  <c r="DT364" i="4"/>
  <c r="DT359" i="4"/>
  <c r="DT345" i="4"/>
  <c r="DT336" i="4"/>
  <c r="DT325" i="4"/>
  <c r="DT324" i="4"/>
  <c r="DT304" i="4"/>
  <c r="DT293" i="4"/>
  <c r="DT292" i="4"/>
  <c r="DT272" i="4"/>
  <c r="DT261" i="4"/>
  <c r="DT260" i="4"/>
  <c r="DT259" i="4"/>
  <c r="DT258" i="4"/>
  <c r="DT257" i="4"/>
  <c r="DT256" i="4"/>
  <c r="DT255" i="4"/>
  <c r="DT254" i="4"/>
  <c r="DT253" i="4"/>
  <c r="DT252" i="4"/>
  <c r="DT251" i="4"/>
  <c r="DT250" i="4"/>
  <c r="DT249" i="4"/>
  <c r="DT248" i="4"/>
  <c r="DT247" i="4"/>
  <c r="DT246" i="4"/>
  <c r="DT245" i="4"/>
  <c r="DT244" i="4"/>
  <c r="DT243" i="4"/>
  <c r="DT242" i="4"/>
  <c r="DT241" i="4"/>
  <c r="DT240" i="4"/>
  <c r="DT239" i="4"/>
  <c r="DT231" i="4"/>
  <c r="DT223" i="4"/>
  <c r="DT215" i="4"/>
  <c r="DT207" i="4"/>
  <c r="DT199" i="4"/>
  <c r="DT191" i="4"/>
  <c r="DT183" i="4"/>
  <c r="DT175" i="4"/>
  <c r="DT167" i="4"/>
  <c r="DT159" i="4"/>
  <c r="DT151" i="4"/>
  <c r="DT142" i="4"/>
  <c r="DT140" i="4"/>
  <c r="DT138" i="4"/>
  <c r="DT136" i="4"/>
  <c r="DT134" i="4"/>
  <c r="DT132" i="4"/>
  <c r="DT130" i="4"/>
  <c r="DT128" i="4"/>
  <c r="DT126" i="4"/>
  <c r="DT123" i="4"/>
  <c r="DT121" i="4"/>
  <c r="DT119" i="4"/>
  <c r="DT117" i="4"/>
  <c r="DT115" i="4"/>
  <c r="DT113" i="4"/>
  <c r="DT111" i="4"/>
  <c r="DT109" i="4"/>
  <c r="DT107" i="4"/>
  <c r="DT105" i="4"/>
  <c r="DT103" i="4"/>
  <c r="DT101" i="4"/>
  <c r="DT99" i="4"/>
  <c r="DT97" i="4"/>
  <c r="DT95" i="4"/>
  <c r="DT93" i="4"/>
  <c r="DT91" i="4"/>
  <c r="DT89" i="4"/>
  <c r="DT87" i="4"/>
  <c r="DT85" i="4"/>
  <c r="DT83" i="4"/>
  <c r="DT81" i="4"/>
  <c r="DT79" i="4"/>
  <c r="DT77" i="4"/>
  <c r="DT75" i="4"/>
  <c r="DT73" i="4"/>
  <c r="DT71" i="4"/>
  <c r="DT69" i="4"/>
  <c r="DT67" i="4"/>
  <c r="DT65" i="4"/>
  <c r="DT63" i="4"/>
  <c r="DT61" i="4"/>
  <c r="DT59" i="4"/>
  <c r="DT57" i="4"/>
  <c r="DT55" i="4"/>
  <c r="DT53" i="4"/>
  <c r="DT51" i="4"/>
  <c r="DT49" i="4"/>
  <c r="DT47" i="4"/>
  <c r="DT45" i="4"/>
  <c r="DT43" i="4"/>
  <c r="DT41" i="4"/>
  <c r="DT39" i="4"/>
  <c r="DT37" i="4"/>
  <c r="DT35" i="4"/>
  <c r="DT33" i="4"/>
  <c r="DT31" i="4"/>
  <c r="DT29" i="4"/>
  <c r="DT27" i="4"/>
  <c r="DT25" i="4"/>
  <c r="DT23" i="4"/>
  <c r="DT21" i="4"/>
  <c r="DT19" i="4"/>
  <c r="DT17" i="4"/>
  <c r="DT15" i="4"/>
  <c r="DT13" i="4"/>
  <c r="DT11" i="4"/>
  <c r="DT9" i="4"/>
  <c r="DT7" i="4"/>
  <c r="DT408" i="4"/>
  <c r="DT394" i="4"/>
  <c r="DT350" i="4"/>
  <c r="DT337" i="4"/>
  <c r="DT327" i="4"/>
  <c r="DT305" i="4"/>
  <c r="DT295" i="4"/>
  <c r="DT273" i="4"/>
  <c r="DT263" i="4"/>
  <c r="DT238" i="4"/>
  <c r="DT230" i="4"/>
  <c r="DT222" i="4"/>
  <c r="DT214" i="4"/>
  <c r="DT206" i="4"/>
  <c r="DT198" i="4"/>
  <c r="DT190" i="4"/>
  <c r="DT182" i="4"/>
  <c r="DT174" i="4"/>
  <c r="DT166" i="4"/>
  <c r="DT158" i="4"/>
  <c r="DT147" i="4"/>
  <c r="DT144" i="4"/>
  <c r="DT150" i="4"/>
  <c r="DT399" i="4"/>
  <c r="DT379" i="4"/>
  <c r="DT374" i="4"/>
  <c r="DT369" i="4"/>
  <c r="DT360" i="4"/>
  <c r="DT355" i="4"/>
  <c r="DT328" i="4"/>
  <c r="DT317" i="4"/>
  <c r="DT316" i="4"/>
  <c r="DT296" i="4"/>
  <c r="DT285" i="4"/>
  <c r="DT284" i="4"/>
  <c r="DT264" i="4"/>
  <c r="DT237" i="4"/>
  <c r="DT229" i="4"/>
  <c r="DT221" i="4"/>
  <c r="DT213" i="4"/>
  <c r="DT205" i="4"/>
  <c r="DT197" i="4"/>
  <c r="DT189" i="4"/>
  <c r="DT181" i="4"/>
  <c r="DT173" i="4"/>
  <c r="DT165" i="4"/>
  <c r="DT157" i="4"/>
  <c r="DT409" i="4"/>
  <c r="DT404" i="4"/>
  <c r="DT385" i="4"/>
  <c r="DT380" i="4"/>
  <c r="DT375" i="4"/>
  <c r="DT361" i="4"/>
  <c r="DT329" i="4"/>
  <c r="DT319" i="4"/>
  <c r="DT297" i="4"/>
  <c r="DT287" i="4"/>
  <c r="DT265" i="4"/>
  <c r="DT236" i="4"/>
  <c r="DT228" i="4"/>
  <c r="DT220" i="4"/>
  <c r="DT212" i="4"/>
  <c r="DT204" i="4"/>
  <c r="DT196" i="4"/>
  <c r="DT188" i="4"/>
  <c r="DT180" i="4"/>
  <c r="DT172" i="4"/>
  <c r="DT164" i="4"/>
  <c r="DT156" i="4"/>
  <c r="DT396" i="4"/>
  <c r="DT391" i="4"/>
  <c r="DT386" i="4"/>
  <c r="DT376" i="4"/>
  <c r="DT371" i="4"/>
  <c r="DT352" i="4"/>
  <c r="DT348" i="4"/>
  <c r="DT343" i="4"/>
  <c r="DT321" i="4"/>
  <c r="DT311" i="4"/>
  <c r="DT289" i="4"/>
  <c r="DT279" i="4"/>
  <c r="DT234" i="4"/>
  <c r="DT226" i="4"/>
  <c r="DT218" i="4"/>
  <c r="DT210" i="4"/>
  <c r="DT202" i="4"/>
  <c r="DT194" i="4"/>
  <c r="DT186" i="4"/>
  <c r="DT178" i="4"/>
  <c r="DT170" i="4"/>
  <c r="DT162" i="4"/>
  <c r="DT154" i="4"/>
  <c r="DT401" i="4"/>
  <c r="DT397" i="4"/>
  <c r="DT392" i="4"/>
  <c r="DT377" i="4"/>
  <c r="DT333" i="4"/>
  <c r="DT332" i="4"/>
  <c r="DT312" i="4"/>
  <c r="DT301" i="4"/>
  <c r="DT300" i="4"/>
  <c r="DT280" i="4"/>
  <c r="DT269" i="4"/>
  <c r="DT268" i="4"/>
  <c r="DT233" i="4"/>
  <c r="DT225" i="4"/>
  <c r="DT217" i="4"/>
  <c r="DT209" i="4"/>
  <c r="DT201" i="4"/>
  <c r="DT193" i="4"/>
  <c r="DT185" i="4"/>
  <c r="DT177" i="4"/>
  <c r="DT169" i="4"/>
  <c r="DT161" i="4"/>
  <c r="DT153" i="4"/>
  <c r="DT145" i="4"/>
  <c r="DT383" i="4"/>
  <c r="DT363" i="4"/>
  <c r="DT358" i="4"/>
  <c r="DT353" i="4"/>
  <c r="DT344" i="4"/>
  <c r="DT335" i="4"/>
  <c r="DT313" i="4"/>
  <c r="DT303" i="4"/>
  <c r="DT281" i="4"/>
  <c r="DT271" i="4"/>
  <c r="DT232" i="4"/>
  <c r="DT224" i="4"/>
  <c r="DT216" i="4"/>
  <c r="DT208" i="4"/>
  <c r="DT200" i="4"/>
  <c r="DT192" i="4"/>
  <c r="DT184" i="4"/>
  <c r="DT176" i="4"/>
  <c r="DT168" i="4"/>
  <c r="DT160" i="4"/>
  <c r="DT152" i="4"/>
  <c r="DT148" i="4"/>
  <c r="DT410" i="4"/>
  <c r="DT341" i="4"/>
  <c r="DT146" i="4"/>
  <c r="DT133" i="4"/>
  <c r="DT116" i="4"/>
  <c r="DT100" i="4"/>
  <c r="DT50" i="4"/>
  <c r="DT34" i="4"/>
  <c r="DT18" i="4"/>
  <c r="DT12" i="4"/>
  <c r="DT149" i="4"/>
  <c r="DT139" i="4"/>
  <c r="DT122" i="4"/>
  <c r="DT106" i="4"/>
  <c r="DT90" i="4"/>
  <c r="DT84" i="4"/>
  <c r="DT76" i="4"/>
  <c r="DT68" i="4"/>
  <c r="DT48" i="4"/>
  <c r="DT32" i="4"/>
  <c r="DT6" i="4"/>
  <c r="DT288" i="4"/>
  <c r="DT135" i="4"/>
  <c r="DT118" i="4"/>
  <c r="DT102" i="4"/>
  <c r="DT86" i="4"/>
  <c r="DT78" i="4"/>
  <c r="DT70" i="4"/>
  <c r="DT62" i="4"/>
  <c r="DT60" i="4"/>
  <c r="DT44" i="4"/>
  <c r="DT28" i="4"/>
  <c r="DT10" i="4"/>
  <c r="DT340" i="4"/>
  <c r="DT277" i="4"/>
  <c r="DT129" i="4"/>
  <c r="DT112" i="4"/>
  <c r="DT96" i="4"/>
  <c r="DT46" i="4"/>
  <c r="DT30" i="4"/>
  <c r="DT16" i="4"/>
  <c r="DT74" i="4"/>
  <c r="DT276" i="4"/>
  <c r="DT235" i="4"/>
  <c r="DT227" i="4"/>
  <c r="DT219" i="4"/>
  <c r="DT211" i="4"/>
  <c r="DT203" i="4"/>
  <c r="DT195" i="4"/>
  <c r="DT187" i="4"/>
  <c r="DT179" i="4"/>
  <c r="DT171" i="4"/>
  <c r="DT163" i="4"/>
  <c r="DT155" i="4"/>
  <c r="DT141" i="4"/>
  <c r="DT125" i="4"/>
  <c r="DT108" i="4"/>
  <c r="DT92" i="4"/>
  <c r="DT58" i="4"/>
  <c r="DT42" i="4"/>
  <c r="DT26" i="4"/>
  <c r="DT143" i="4"/>
  <c r="DT127" i="4"/>
  <c r="DT110" i="4"/>
  <c r="DT94" i="4"/>
  <c r="DT82" i="4"/>
  <c r="DT66" i="4"/>
  <c r="DT52" i="4"/>
  <c r="DT36" i="4"/>
  <c r="DT20" i="4"/>
  <c r="DT309" i="4"/>
  <c r="DT131" i="4"/>
  <c r="DT114" i="4"/>
  <c r="DT98" i="4"/>
  <c r="DT80" i="4"/>
  <c r="DT72" i="4"/>
  <c r="DT64" i="4"/>
  <c r="DT56" i="4"/>
  <c r="DT40" i="4"/>
  <c r="DT24" i="4"/>
  <c r="DT14" i="4"/>
  <c r="DT137" i="4"/>
  <c r="DT88" i="4"/>
  <c r="DT54" i="4"/>
  <c r="DT38" i="4"/>
  <c r="DT22" i="4"/>
  <c r="DT366" i="4"/>
  <c r="DT347" i="4"/>
  <c r="DT320" i="4"/>
  <c r="DT120" i="4"/>
  <c r="DT104" i="4"/>
  <c r="DT8" i="4"/>
  <c r="DT308" i="4"/>
  <c r="DT5" i="4"/>
  <c r="EF3" i="4"/>
  <c r="DU3" i="4"/>
  <c r="EQ3" i="4"/>
  <c r="EQ5" i="4" s="1"/>
  <c r="EE5" i="4"/>
  <c r="B16" i="5"/>
  <c r="FE5" i="4"/>
  <c r="FQ3" i="4"/>
  <c r="FF3" i="4"/>
  <c r="GB3" i="4"/>
  <c r="GB5" i="4" s="1"/>
  <c r="FP5" i="4"/>
  <c r="X404" i="4"/>
  <c r="X339" i="4"/>
  <c r="X354" i="4"/>
  <c r="X369" i="4"/>
  <c r="X385" i="4"/>
  <c r="X398" i="4"/>
  <c r="X397" i="4"/>
  <c r="X293" i="4"/>
  <c r="X300" i="4"/>
  <c r="X297" i="4"/>
  <c r="X272" i="4"/>
  <c r="X286" i="4"/>
  <c r="X307" i="4"/>
  <c r="X315" i="4"/>
  <c r="X400" i="4"/>
  <c r="X247" i="4"/>
  <c r="X294" i="4"/>
  <c r="X250" i="4"/>
  <c r="X323" i="4"/>
  <c r="X348" i="4"/>
  <c r="X405" i="4"/>
  <c r="X184" i="4"/>
  <c r="X252" i="4"/>
  <c r="X283" i="4"/>
  <c r="X189" i="4"/>
  <c r="X125" i="4"/>
  <c r="X180" i="4"/>
  <c r="X195" i="4"/>
  <c r="X131" i="4"/>
  <c r="X235" i="4"/>
  <c r="X154" i="4"/>
  <c r="X151" i="4"/>
  <c r="X375" i="4"/>
  <c r="X105" i="4"/>
  <c r="X135" i="4"/>
  <c r="X132" i="4"/>
  <c r="X63" i="4"/>
  <c r="X166" i="4"/>
  <c r="X86" i="4"/>
  <c r="X93" i="4"/>
  <c r="X29" i="4"/>
  <c r="X119" i="4"/>
  <c r="X52" i="4"/>
  <c r="X67" i="4"/>
  <c r="X40" i="4"/>
  <c r="X81" i="4"/>
  <c r="X174" i="4"/>
  <c r="X56" i="4"/>
  <c r="X35" i="4"/>
  <c r="X59" i="4"/>
  <c r="X22" i="4"/>
  <c r="X379" i="4"/>
  <c r="X387" i="4"/>
  <c r="X394" i="4"/>
  <c r="X401" i="4"/>
  <c r="X406" i="4"/>
  <c r="X392" i="4"/>
  <c r="X372" i="4"/>
  <c r="X359" i="4"/>
  <c r="X302" i="4"/>
  <c r="X320" i="4"/>
  <c r="X327" i="4"/>
  <c r="X322" i="4"/>
  <c r="X351" i="4"/>
  <c r="X374" i="4"/>
  <c r="X267" i="4"/>
  <c r="X222" i="4"/>
  <c r="X212" i="4"/>
  <c r="X211" i="4"/>
  <c r="X192" i="4"/>
  <c r="X232" i="4"/>
  <c r="X243" i="4"/>
  <c r="X165" i="4"/>
  <c r="X268" i="4"/>
  <c r="X223" i="4"/>
  <c r="X147" i="4"/>
  <c r="X242" i="4"/>
  <c r="X146" i="4"/>
  <c r="X123" i="4"/>
  <c r="X175" i="4"/>
  <c r="X177" i="4"/>
  <c r="X244" i="4"/>
  <c r="X79" i="4"/>
  <c r="X176" i="4"/>
  <c r="X160" i="4"/>
  <c r="X77" i="4"/>
  <c r="X224" i="4"/>
  <c r="X84" i="4"/>
  <c r="X144" i="4"/>
  <c r="X74" i="4"/>
  <c r="X83" i="4"/>
  <c r="X107" i="4"/>
  <c r="X161" i="4"/>
  <c r="X46" i="4"/>
  <c r="X201" i="4"/>
  <c r="X355" i="4"/>
  <c r="X362" i="4"/>
  <c r="X361" i="4"/>
  <c r="X368" i="4"/>
  <c r="X373" i="4"/>
  <c r="X325" i="4"/>
  <c r="X324" i="4"/>
  <c r="X313" i="4"/>
  <c r="X280" i="4"/>
  <c r="X278" i="4"/>
  <c r="X285" i="4"/>
  <c r="X276" i="4"/>
  <c r="X326" i="4"/>
  <c r="X314" i="4"/>
  <c r="X238" i="4"/>
  <c r="X334" i="4"/>
  <c r="X258" i="4"/>
  <c r="X298" i="4"/>
  <c r="X208" i="4"/>
  <c r="X198" i="4"/>
  <c r="X226" i="4"/>
  <c r="X141" i="4"/>
  <c r="X188" i="4"/>
  <c r="X187" i="4"/>
  <c r="X114" i="4"/>
  <c r="X194" i="4"/>
  <c r="X121" i="4"/>
  <c r="X98" i="4"/>
  <c r="X145" i="4"/>
  <c r="X152" i="4"/>
  <c r="X129" i="4"/>
  <c r="X47" i="4"/>
  <c r="X136" i="4"/>
  <c r="X115" i="4"/>
  <c r="X53" i="4"/>
  <c r="X140" i="4"/>
  <c r="X60" i="4"/>
  <c r="X50" i="4"/>
  <c r="X27" i="4"/>
  <c r="X51" i="4"/>
  <c r="X58" i="4"/>
  <c r="X65" i="4"/>
  <c r="X72" i="4"/>
  <c r="X32" i="4"/>
  <c r="X412" i="4"/>
  <c r="X411" i="4"/>
  <c r="X338" i="4"/>
  <c r="X345" i="4"/>
  <c r="X352" i="4"/>
  <c r="X357" i="4"/>
  <c r="X309" i="4"/>
  <c r="X308" i="4"/>
  <c r="X289" i="4"/>
  <c r="X380" i="4"/>
  <c r="X262" i="4"/>
  <c r="X269" i="4"/>
  <c r="X249" i="4"/>
  <c r="X263" i="4"/>
  <c r="X296" i="4"/>
  <c r="X240" i="4"/>
  <c r="X234" i="4"/>
  <c r="X245" i="4"/>
  <c r="X221" i="4"/>
  <c r="X191" i="4"/>
  <c r="X182" i="4"/>
  <c r="X197" i="4"/>
  <c r="X116" i="4"/>
  <c r="X295" i="4"/>
  <c r="X171" i="4"/>
  <c r="X282" i="4"/>
  <c r="X178" i="4"/>
  <c r="X193" i="4"/>
  <c r="X82" i="4"/>
  <c r="X97" i="4"/>
  <c r="X104" i="4"/>
  <c r="X103" i="4"/>
  <c r="X31" i="4"/>
  <c r="X110" i="4"/>
  <c r="X109" i="4"/>
  <c r="X37" i="4"/>
  <c r="X108" i="4"/>
  <c r="X36" i="4"/>
  <c r="X16" i="4"/>
  <c r="X7" i="4"/>
  <c r="X17" i="4"/>
  <c r="X24" i="4"/>
  <c r="X38" i="4"/>
  <c r="X42" i="4"/>
  <c r="X10" i="4"/>
  <c r="X347" i="4"/>
  <c r="X386" i="4"/>
  <c r="X344" i="4"/>
  <c r="X333" i="4"/>
  <c r="X364" i="4"/>
  <c r="X264" i="4"/>
  <c r="X310" i="4"/>
  <c r="X241" i="4"/>
  <c r="X350" i="4"/>
  <c r="X230" i="4"/>
  <c r="X248" i="4"/>
  <c r="X266" i="4"/>
  <c r="X331" i="4"/>
  <c r="X149" i="4"/>
  <c r="X256" i="4"/>
  <c r="X311" i="4"/>
  <c r="X138" i="4"/>
  <c r="X304" i="4"/>
  <c r="X169" i="4"/>
  <c r="X87" i="4"/>
  <c r="X118" i="4"/>
  <c r="X69" i="4"/>
  <c r="X100" i="4"/>
  <c r="X70" i="4"/>
  <c r="X164" i="4"/>
  <c r="X41" i="4"/>
  <c r="X43" i="4"/>
  <c r="X26" i="4"/>
  <c r="X353" i="4"/>
  <c r="X301" i="4"/>
  <c r="X330" i="4"/>
  <c r="X277" i="4"/>
  <c r="X287" i="4"/>
  <c r="X219" i="4"/>
  <c r="X199" i="4"/>
  <c r="X366" i="4"/>
  <c r="X271" i="4"/>
  <c r="X158" i="4"/>
  <c r="X96" i="4"/>
  <c r="X94" i="4"/>
  <c r="X76" i="4"/>
  <c r="X8" i="4"/>
  <c r="X9" i="4"/>
  <c r="X377" i="4"/>
  <c r="X317" i="4"/>
  <c r="X342" i="4"/>
  <c r="X233" i="4"/>
  <c r="X214" i="4"/>
  <c r="X225" i="4"/>
  <c r="X133" i="4"/>
  <c r="X274" i="4"/>
  <c r="X185" i="4"/>
  <c r="X71" i="4"/>
  <c r="X61" i="4"/>
  <c r="X33" i="4"/>
  <c r="X13" i="4"/>
  <c r="X378" i="4"/>
  <c r="X337" i="4"/>
  <c r="X381" i="4"/>
  <c r="X399" i="4"/>
  <c r="X305" i="4"/>
  <c r="X303" i="4"/>
  <c r="X261" i="4"/>
  <c r="X328" i="4"/>
  <c r="X284" i="4"/>
  <c r="X251" i="4"/>
  <c r="X203" i="4"/>
  <c r="X183" i="4"/>
  <c r="X229" i="4"/>
  <c r="X290" i="4"/>
  <c r="X179" i="4"/>
  <c r="X217" i="4"/>
  <c r="X168" i="4"/>
  <c r="X148" i="4"/>
  <c r="X88" i="4"/>
  <c r="X39" i="4"/>
  <c r="X143" i="4"/>
  <c r="X21" i="4"/>
  <c r="X68" i="4"/>
  <c r="X73" i="4"/>
  <c r="X34" i="4"/>
  <c r="X127" i="4"/>
  <c r="X25" i="4"/>
  <c r="X396" i="4"/>
  <c r="X370" i="4"/>
  <c r="X409" i="4"/>
  <c r="X365" i="4"/>
  <c r="X367" i="4"/>
  <c r="X408" i="4"/>
  <c r="X291" i="4"/>
  <c r="X340" i="4"/>
  <c r="X273" i="4"/>
  <c r="X254" i="4"/>
  <c r="X228" i="4"/>
  <c r="X343" i="4"/>
  <c r="X259" i="4"/>
  <c r="X209" i="4"/>
  <c r="X216" i="4"/>
  <c r="X163" i="4"/>
  <c r="X202" i="4"/>
  <c r="X134" i="4"/>
  <c r="X128" i="4"/>
  <c r="X159" i="4"/>
  <c r="X23" i="4"/>
  <c r="X126" i="4"/>
  <c r="X281" i="4"/>
  <c r="X44" i="4"/>
  <c r="X57" i="4"/>
  <c r="X14" i="4"/>
  <c r="X99" i="4"/>
  <c r="X11" i="4"/>
  <c r="X388" i="4"/>
  <c r="X393" i="4"/>
  <c r="X332" i="4"/>
  <c r="X270" i="4"/>
  <c r="X255" i="4"/>
  <c r="X220" i="4"/>
  <c r="X231" i="4"/>
  <c r="X181" i="4"/>
  <c r="X155" i="4"/>
  <c r="X120" i="4"/>
  <c r="X142" i="4"/>
  <c r="X112" i="4"/>
  <c r="X28" i="4"/>
  <c r="X6" i="4"/>
  <c r="X66" i="4"/>
  <c r="X346" i="4"/>
  <c r="X349" i="4"/>
  <c r="X319" i="4"/>
  <c r="X306" i="4"/>
  <c r="X246" i="4"/>
  <c r="X215" i="4"/>
  <c r="X196" i="4"/>
  <c r="X186" i="4"/>
  <c r="X89" i="4"/>
  <c r="X260" i="4"/>
  <c r="X167" i="4"/>
  <c r="X30" i="4"/>
  <c r="X48" i="4"/>
  <c r="X395" i="4"/>
  <c r="X390" i="4"/>
  <c r="X321" i="4"/>
  <c r="X335" i="4"/>
  <c r="X206" i="4"/>
  <c r="X236" i="4"/>
  <c r="X210" i="4"/>
  <c r="X113" i="4"/>
  <c r="X55" i="4"/>
  <c r="X45" i="4"/>
  <c r="X54" i="4"/>
  <c r="X62" i="4"/>
  <c r="X371" i="4"/>
  <c r="X410" i="4"/>
  <c r="X376" i="4"/>
  <c r="X341" i="4"/>
  <c r="X316" i="4"/>
  <c r="X299" i="4"/>
  <c r="X407" i="4"/>
  <c r="X279" i="4"/>
  <c r="X239" i="4"/>
  <c r="X383" i="4"/>
  <c r="X204" i="4"/>
  <c r="X218" i="4"/>
  <c r="X205" i="4"/>
  <c r="X173" i="4"/>
  <c r="X318" i="4"/>
  <c r="X139" i="4"/>
  <c r="X170" i="4"/>
  <c r="X106" i="4"/>
  <c r="X207" i="4"/>
  <c r="X111" i="4"/>
  <c r="X156" i="4"/>
  <c r="X101" i="4"/>
  <c r="X150" i="4"/>
  <c r="X20" i="4"/>
  <c r="X15" i="4"/>
  <c r="X78" i="4"/>
  <c r="X18" i="4"/>
  <c r="X49" i="4"/>
  <c r="X363" i="4"/>
  <c r="X402" i="4"/>
  <c r="X360" i="4"/>
  <c r="X358" i="4"/>
  <c r="X391" i="4"/>
  <c r="X288" i="4"/>
  <c r="X384" i="4"/>
  <c r="X257" i="4"/>
  <c r="X356" i="4"/>
  <c r="X237" i="4"/>
  <c r="X389" i="4"/>
  <c r="X200" i="4"/>
  <c r="X190" i="4"/>
  <c r="X157" i="4"/>
  <c r="X275" i="4"/>
  <c r="X122" i="4"/>
  <c r="X162" i="4"/>
  <c r="X90" i="4"/>
  <c r="X172" i="4"/>
  <c r="X95" i="4"/>
  <c r="X153" i="4"/>
  <c r="X85" i="4"/>
  <c r="X137" i="4"/>
  <c r="X80" i="4"/>
  <c r="X253" i="4"/>
  <c r="X75" i="4"/>
  <c r="X12" i="4"/>
  <c r="X19" i="4"/>
  <c r="X403" i="4"/>
  <c r="X336" i="4"/>
  <c r="X329" i="4"/>
  <c r="X292" i="4"/>
  <c r="X312" i="4"/>
  <c r="X227" i="4"/>
  <c r="X265" i="4"/>
  <c r="X213" i="4"/>
  <c r="X130" i="4"/>
  <c r="X117" i="4"/>
  <c r="X102" i="4"/>
  <c r="X92" i="4"/>
  <c r="X64" i="4"/>
  <c r="X91" i="4"/>
  <c r="M4" i="4"/>
  <c r="L7" i="4"/>
  <c r="L9" i="4"/>
  <c r="L11" i="4"/>
  <c r="L13" i="4"/>
  <c r="L15" i="4"/>
  <c r="L17" i="4"/>
  <c r="L19" i="4"/>
  <c r="L21" i="4"/>
  <c r="L23" i="4"/>
  <c r="L25" i="4"/>
  <c r="L27" i="4"/>
  <c r="L29" i="4"/>
  <c r="L31" i="4"/>
  <c r="L33" i="4"/>
  <c r="L35" i="4"/>
  <c r="L37" i="4"/>
  <c r="L39" i="4"/>
  <c r="L41" i="4"/>
  <c r="L43" i="4"/>
  <c r="L45" i="4"/>
  <c r="L47" i="4"/>
  <c r="L49" i="4"/>
  <c r="L51" i="4"/>
  <c r="L53" i="4"/>
  <c r="L55" i="4"/>
  <c r="L57" i="4"/>
  <c r="L59" i="4"/>
  <c r="L61" i="4"/>
  <c r="L63" i="4"/>
  <c r="L65" i="4"/>
  <c r="L67" i="4"/>
  <c r="L69" i="4"/>
  <c r="L71" i="4"/>
  <c r="L73" i="4"/>
  <c r="L75" i="4"/>
  <c r="L77" i="4"/>
  <c r="L79" i="4"/>
  <c r="L81" i="4"/>
  <c r="L83" i="4"/>
  <c r="L85" i="4"/>
  <c r="L87" i="4"/>
  <c r="L89" i="4"/>
  <c r="L8" i="4"/>
  <c r="L10" i="4"/>
  <c r="L12" i="4"/>
  <c r="L14" i="4"/>
  <c r="L16" i="4"/>
  <c r="L18" i="4"/>
  <c r="L20" i="4"/>
  <c r="L22" i="4"/>
  <c r="L24" i="4"/>
  <c r="L26" i="4"/>
  <c r="L28" i="4"/>
  <c r="L30" i="4"/>
  <c r="L32" i="4"/>
  <c r="L34" i="4"/>
  <c r="L36" i="4"/>
  <c r="L38" i="4"/>
  <c r="L40" i="4"/>
  <c r="L42" i="4"/>
  <c r="L44" i="4"/>
  <c r="L46" i="4"/>
  <c r="L48" i="4"/>
  <c r="L60" i="4"/>
  <c r="L76" i="4"/>
  <c r="L395" i="4"/>
  <c r="L397" i="4"/>
  <c r="L399" i="4"/>
  <c r="L62" i="4"/>
  <c r="L78" i="4"/>
  <c r="L389" i="4"/>
  <c r="L393" i="4"/>
  <c r="L405" i="4"/>
  <c r="L407" i="4"/>
  <c r="L409" i="4"/>
  <c r="L411" i="4"/>
  <c r="L64" i="4"/>
  <c r="L80" i="4"/>
  <c r="L93" i="4"/>
  <c r="L95" i="4"/>
  <c r="L97" i="4"/>
  <c r="L99" i="4"/>
  <c r="L101" i="4"/>
  <c r="L103" i="4"/>
  <c r="L105" i="4"/>
  <c r="L107" i="4"/>
  <c r="L109" i="4"/>
  <c r="L111" i="4"/>
  <c r="L113" i="4"/>
  <c r="L115" i="4"/>
  <c r="L117" i="4"/>
  <c r="L119" i="4"/>
  <c r="L121" i="4"/>
  <c r="L123" i="4"/>
  <c r="L126" i="4"/>
  <c r="L128" i="4"/>
  <c r="L130" i="4"/>
  <c r="L132" i="4"/>
  <c r="L134" i="4"/>
  <c r="L136" i="4"/>
  <c r="L138" i="4"/>
  <c r="L140" i="4"/>
  <c r="L142" i="4"/>
  <c r="L144" i="4"/>
  <c r="L146" i="4"/>
  <c r="L148" i="4"/>
  <c r="L150" i="4"/>
  <c r="L152" i="4"/>
  <c r="L154" i="4"/>
  <c r="L156" i="4"/>
  <c r="L158" i="4"/>
  <c r="L160" i="4"/>
  <c r="L162" i="4"/>
  <c r="L164" i="4"/>
  <c r="L166" i="4"/>
  <c r="L168" i="4"/>
  <c r="L170" i="4"/>
  <c r="L172" i="4"/>
  <c r="L174" i="4"/>
  <c r="L176" i="4"/>
  <c r="L178" i="4"/>
  <c r="L180" i="4"/>
  <c r="L182" i="4"/>
  <c r="L184" i="4"/>
  <c r="L186" i="4"/>
  <c r="L188" i="4"/>
  <c r="L190" i="4"/>
  <c r="L192" i="4"/>
  <c r="L194" i="4"/>
  <c r="L196" i="4"/>
  <c r="L198" i="4"/>
  <c r="L200" i="4"/>
  <c r="L202" i="4"/>
  <c r="L204" i="4"/>
  <c r="L206" i="4"/>
  <c r="L208" i="4"/>
  <c r="L210" i="4"/>
  <c r="L212" i="4"/>
  <c r="L214" i="4"/>
  <c r="L216" i="4"/>
  <c r="L218" i="4"/>
  <c r="L220" i="4"/>
  <c r="L222" i="4"/>
  <c r="L224" i="4"/>
  <c r="L226" i="4"/>
  <c r="L228" i="4"/>
  <c r="L230" i="4"/>
  <c r="L232" i="4"/>
  <c r="L234" i="4"/>
  <c r="L236" i="4"/>
  <c r="L238" i="4"/>
  <c r="L240" i="4"/>
  <c r="L242" i="4"/>
  <c r="L244" i="4"/>
  <c r="L246" i="4"/>
  <c r="L248" i="4"/>
  <c r="L250" i="4"/>
  <c r="L252" i="4"/>
  <c r="L254" i="4"/>
  <c r="L256" i="4"/>
  <c r="L258" i="4"/>
  <c r="L260" i="4"/>
  <c r="L262" i="4"/>
  <c r="L264" i="4"/>
  <c r="L266" i="4"/>
  <c r="L268" i="4"/>
  <c r="L270" i="4"/>
  <c r="L272" i="4"/>
  <c r="L274" i="4"/>
  <c r="L276" i="4"/>
  <c r="L278" i="4"/>
  <c r="L280" i="4"/>
  <c r="L282" i="4"/>
  <c r="L284" i="4"/>
  <c r="L286" i="4"/>
  <c r="L288" i="4"/>
  <c r="L290" i="4"/>
  <c r="L292" i="4"/>
  <c r="L294" i="4"/>
  <c r="L296" i="4"/>
  <c r="L298" i="4"/>
  <c r="L300" i="4"/>
  <c r="L302" i="4"/>
  <c r="L304" i="4"/>
  <c r="L306" i="4"/>
  <c r="L308" i="4"/>
  <c r="L310" i="4"/>
  <c r="L312" i="4"/>
  <c r="L314" i="4"/>
  <c r="L316" i="4"/>
  <c r="L318" i="4"/>
  <c r="L320" i="4"/>
  <c r="L322" i="4"/>
  <c r="L324" i="4"/>
  <c r="L326" i="4"/>
  <c r="L328" i="4"/>
  <c r="L330" i="4"/>
  <c r="L332" i="4"/>
  <c r="L334" i="4"/>
  <c r="L336" i="4"/>
  <c r="L338" i="4"/>
  <c r="L340" i="4"/>
  <c r="L342" i="4"/>
  <c r="L344" i="4"/>
  <c r="L346" i="4"/>
  <c r="L348" i="4"/>
  <c r="L350" i="4"/>
  <c r="L352" i="4"/>
  <c r="L354" i="4"/>
  <c r="L356" i="4"/>
  <c r="L358" i="4"/>
  <c r="L360" i="4"/>
  <c r="L362" i="4"/>
  <c r="L364" i="4"/>
  <c r="L366" i="4"/>
  <c r="L368" i="4"/>
  <c r="L370" i="4"/>
  <c r="L372" i="4"/>
  <c r="L374" i="4"/>
  <c r="L376" i="4"/>
  <c r="L378" i="4"/>
  <c r="L380" i="4"/>
  <c r="L383" i="4"/>
  <c r="L385" i="4"/>
  <c r="L387" i="4"/>
  <c r="L391" i="4"/>
  <c r="L401" i="4"/>
  <c r="L403" i="4"/>
  <c r="L50" i="4"/>
  <c r="L66" i="4"/>
  <c r="L82" i="4"/>
  <c r="L52" i="4"/>
  <c r="L68" i="4"/>
  <c r="L6" i="4"/>
  <c r="L74" i="4"/>
  <c r="L54" i="4"/>
  <c r="L70" i="4"/>
  <c r="L88" i="4"/>
  <c r="L90" i="4"/>
  <c r="L84" i="4"/>
  <c r="L92" i="4"/>
  <c r="L56" i="4"/>
  <c r="L72" i="4"/>
  <c r="L86" i="4"/>
  <c r="L91" i="4"/>
  <c r="L94" i="4"/>
  <c r="L96" i="4"/>
  <c r="L98" i="4"/>
  <c r="L100" i="4"/>
  <c r="L102" i="4"/>
  <c r="L104" i="4"/>
  <c r="L106" i="4"/>
  <c r="L108" i="4"/>
  <c r="L110" i="4"/>
  <c r="L112" i="4"/>
  <c r="L114" i="4"/>
  <c r="L116" i="4"/>
  <c r="L118" i="4"/>
  <c r="L120" i="4"/>
  <c r="L122" i="4"/>
  <c r="L125" i="4"/>
  <c r="L127" i="4"/>
  <c r="L129" i="4"/>
  <c r="L131" i="4"/>
  <c r="L133" i="4"/>
  <c r="L135" i="4"/>
  <c r="L137" i="4"/>
  <c r="L139" i="4"/>
  <c r="L141" i="4"/>
  <c r="L143" i="4"/>
  <c r="L145" i="4"/>
  <c r="L147" i="4"/>
  <c r="L149" i="4"/>
  <c r="L151" i="4"/>
  <c r="L153" i="4"/>
  <c r="L155" i="4"/>
  <c r="L157" i="4"/>
  <c r="L159" i="4"/>
  <c r="L161" i="4"/>
  <c r="L163" i="4"/>
  <c r="L165" i="4"/>
  <c r="L167" i="4"/>
  <c r="L169" i="4"/>
  <c r="L171" i="4"/>
  <c r="L173" i="4"/>
  <c r="L175" i="4"/>
  <c r="L177" i="4"/>
  <c r="L179" i="4"/>
  <c r="L181" i="4"/>
  <c r="L183" i="4"/>
  <c r="L185" i="4"/>
  <c r="L187" i="4"/>
  <c r="L189" i="4"/>
  <c r="L191" i="4"/>
  <c r="L193" i="4"/>
  <c r="L195" i="4"/>
  <c r="L197" i="4"/>
  <c r="L199" i="4"/>
  <c r="L201" i="4"/>
  <c r="L203" i="4"/>
  <c r="L205" i="4"/>
  <c r="L207" i="4"/>
  <c r="L209" i="4"/>
  <c r="L211" i="4"/>
  <c r="L213" i="4"/>
  <c r="L215" i="4"/>
  <c r="L217" i="4"/>
  <c r="L219" i="4"/>
  <c r="L221" i="4"/>
  <c r="L223" i="4"/>
  <c r="L225" i="4"/>
  <c r="L227" i="4"/>
  <c r="L229" i="4"/>
  <c r="L231" i="4"/>
  <c r="L233" i="4"/>
  <c r="L235" i="4"/>
  <c r="L237" i="4"/>
  <c r="L239" i="4"/>
  <c r="L241" i="4"/>
  <c r="L243" i="4"/>
  <c r="L245" i="4"/>
  <c r="L247" i="4"/>
  <c r="L249" i="4"/>
  <c r="L251" i="4"/>
  <c r="L253" i="4"/>
  <c r="L255" i="4"/>
  <c r="L257" i="4"/>
  <c r="L259" i="4"/>
  <c r="L261" i="4"/>
  <c r="L263" i="4"/>
  <c r="L265" i="4"/>
  <c r="L267" i="4"/>
  <c r="L269" i="4"/>
  <c r="L271" i="4"/>
  <c r="L273" i="4"/>
  <c r="L275" i="4"/>
  <c r="L277" i="4"/>
  <c r="L279" i="4"/>
  <c r="L281" i="4"/>
  <c r="L283" i="4"/>
  <c r="L285" i="4"/>
  <c r="L287" i="4"/>
  <c r="L289" i="4"/>
  <c r="L291" i="4"/>
  <c r="L293" i="4"/>
  <c r="L295" i="4"/>
  <c r="L297" i="4"/>
  <c r="L299" i="4"/>
  <c r="L301" i="4"/>
  <c r="L303" i="4"/>
  <c r="L305" i="4"/>
  <c r="L307" i="4"/>
  <c r="L309" i="4"/>
  <c r="L311" i="4"/>
  <c r="L313" i="4"/>
  <c r="L315" i="4"/>
  <c r="L317" i="4"/>
  <c r="L319" i="4"/>
  <c r="L321" i="4"/>
  <c r="L323" i="4"/>
  <c r="L325" i="4"/>
  <c r="L327" i="4"/>
  <c r="L329" i="4"/>
  <c r="L331" i="4"/>
  <c r="L333" i="4"/>
  <c r="L335" i="4"/>
  <c r="L337" i="4"/>
  <c r="L339" i="4"/>
  <c r="L341" i="4"/>
  <c r="L343" i="4"/>
  <c r="L345" i="4"/>
  <c r="L347" i="4"/>
  <c r="L349" i="4"/>
  <c r="L351" i="4"/>
  <c r="L353" i="4"/>
  <c r="L355" i="4"/>
  <c r="L357" i="4"/>
  <c r="L359" i="4"/>
  <c r="L361" i="4"/>
  <c r="L363" i="4"/>
  <c r="L365" i="4"/>
  <c r="L367" i="4"/>
  <c r="L369" i="4"/>
  <c r="L371" i="4"/>
  <c r="L373" i="4"/>
  <c r="L375" i="4"/>
  <c r="L377" i="4"/>
  <c r="L379" i="4"/>
  <c r="L381" i="4"/>
  <c r="L384" i="4"/>
  <c r="L386" i="4"/>
  <c r="L388" i="4"/>
  <c r="L390" i="4"/>
  <c r="L392" i="4"/>
  <c r="L394" i="4"/>
  <c r="L396" i="4"/>
  <c r="L398" i="4"/>
  <c r="L400" i="4"/>
  <c r="L402" i="4"/>
  <c r="L404" i="4"/>
  <c r="L406" i="4"/>
  <c r="L408" i="4"/>
  <c r="L410" i="4"/>
  <c r="L412" i="4"/>
  <c r="L58" i="4"/>
  <c r="BT412" i="4"/>
  <c r="BT411" i="4"/>
  <c r="BT410" i="4"/>
  <c r="BT409" i="4"/>
  <c r="BT408" i="4"/>
  <c r="BT407" i="4"/>
  <c r="BT406" i="4"/>
  <c r="BT405" i="4"/>
  <c r="BT404" i="4"/>
  <c r="BT403" i="4"/>
  <c r="BT402" i="4"/>
  <c r="BT401" i="4"/>
  <c r="BT400" i="4"/>
  <c r="BT399" i="4"/>
  <c r="BT398" i="4"/>
  <c r="BT397" i="4"/>
  <c r="BT396" i="4"/>
  <c r="BT395" i="4"/>
  <c r="BT394" i="4"/>
  <c r="BT393" i="4"/>
  <c r="BT392" i="4"/>
  <c r="BT391" i="4"/>
  <c r="BT390" i="4"/>
  <c r="BT389" i="4"/>
  <c r="BT388" i="4"/>
  <c r="BT387" i="4"/>
  <c r="BT386" i="4"/>
  <c r="BT385" i="4"/>
  <c r="BT384" i="4"/>
  <c r="BT383" i="4"/>
  <c r="BT381" i="4"/>
  <c r="BT380" i="4"/>
  <c r="BT379" i="4"/>
  <c r="BT378" i="4"/>
  <c r="BT377" i="4"/>
  <c r="BT376" i="4"/>
  <c r="BT375" i="4"/>
  <c r="BT374" i="4"/>
  <c r="BT373" i="4"/>
  <c r="BT372" i="4"/>
  <c r="BT371" i="4"/>
  <c r="BT370" i="4"/>
  <c r="BT369" i="4"/>
  <c r="BT368" i="4"/>
  <c r="BT359" i="4"/>
  <c r="BT350" i="4"/>
  <c r="BT349" i="4"/>
  <c r="BT348" i="4"/>
  <c r="BT347" i="4"/>
  <c r="BT346" i="4"/>
  <c r="BT345" i="4"/>
  <c r="BT344" i="4"/>
  <c r="BT343" i="4"/>
  <c r="BT342" i="4"/>
  <c r="BT341" i="4"/>
  <c r="BT340" i="4"/>
  <c r="BT339" i="4"/>
  <c r="BT338" i="4"/>
  <c r="BT337" i="4"/>
  <c r="BT336" i="4"/>
  <c r="BT335" i="4"/>
  <c r="BT334" i="4"/>
  <c r="BT333" i="4"/>
  <c r="BT332" i="4"/>
  <c r="BT331" i="4"/>
  <c r="BT330" i="4"/>
  <c r="BT329" i="4"/>
  <c r="BT328" i="4"/>
  <c r="BT327" i="4"/>
  <c r="BT326" i="4"/>
  <c r="BT325" i="4"/>
  <c r="BT324" i="4"/>
  <c r="BT323" i="4"/>
  <c r="BT322" i="4"/>
  <c r="BT321" i="4"/>
  <c r="BT320" i="4"/>
  <c r="BT319" i="4"/>
  <c r="BT318" i="4"/>
  <c r="BT317" i="4"/>
  <c r="BT316" i="4"/>
  <c r="BT315" i="4"/>
  <c r="BT314" i="4"/>
  <c r="BT313" i="4"/>
  <c r="BT312" i="4"/>
  <c r="BT311" i="4"/>
  <c r="BT310" i="4"/>
  <c r="BT309" i="4"/>
  <c r="BT308" i="4"/>
  <c r="BT307" i="4"/>
  <c r="BT306" i="4"/>
  <c r="BT305" i="4"/>
  <c r="BT304" i="4"/>
  <c r="BT303" i="4"/>
  <c r="BT302" i="4"/>
  <c r="BT301" i="4"/>
  <c r="BT300" i="4"/>
  <c r="BT299" i="4"/>
  <c r="BT298" i="4"/>
  <c r="BT297" i="4"/>
  <c r="BT296" i="4"/>
  <c r="BT295" i="4"/>
  <c r="BT294" i="4"/>
  <c r="BT293" i="4"/>
  <c r="BT292" i="4"/>
  <c r="BT291" i="4"/>
  <c r="BT290" i="4"/>
  <c r="BT289" i="4"/>
  <c r="BT288" i="4"/>
  <c r="BT287" i="4"/>
  <c r="BT286" i="4"/>
  <c r="BT285" i="4"/>
  <c r="BT284" i="4"/>
  <c r="BT283" i="4"/>
  <c r="BT282" i="4"/>
  <c r="BT281" i="4"/>
  <c r="BT280" i="4"/>
  <c r="BT279" i="4"/>
  <c r="BT278" i="4"/>
  <c r="BT277" i="4"/>
  <c r="BT276" i="4"/>
  <c r="BT275" i="4"/>
  <c r="BT274" i="4"/>
  <c r="BT273" i="4"/>
  <c r="BT272" i="4"/>
  <c r="BT271" i="4"/>
  <c r="BT270" i="4"/>
  <c r="BT269" i="4"/>
  <c r="BT268" i="4"/>
  <c r="BT267" i="4"/>
  <c r="BT266" i="4"/>
  <c r="BT265" i="4"/>
  <c r="BT264" i="4"/>
  <c r="BT263" i="4"/>
  <c r="BT262" i="4"/>
  <c r="BT261" i="4"/>
  <c r="BT260" i="4"/>
  <c r="BT259" i="4"/>
  <c r="BT258" i="4"/>
  <c r="BT257" i="4"/>
  <c r="BT256" i="4"/>
  <c r="BT366" i="4"/>
  <c r="BT364" i="4"/>
  <c r="BT360" i="4"/>
  <c r="BT361" i="4"/>
  <c r="BT353" i="4"/>
  <c r="BT352" i="4"/>
  <c r="BT362" i="4"/>
  <c r="BT354" i="4"/>
  <c r="BT355" i="4"/>
  <c r="BT351" i="4"/>
  <c r="BT367" i="4"/>
  <c r="BT365" i="4"/>
  <c r="BT363" i="4"/>
  <c r="BT356" i="4"/>
  <c r="BT357" i="4"/>
  <c r="BT358" i="4"/>
  <c r="BT255" i="4"/>
  <c r="BT254" i="4"/>
  <c r="BT253" i="4"/>
  <c r="BT252" i="4"/>
  <c r="BT251" i="4"/>
  <c r="BT250" i="4"/>
  <c r="BT249" i="4"/>
  <c r="BT248" i="4"/>
  <c r="BT247" i="4"/>
  <c r="BT246" i="4"/>
  <c r="BT245" i="4"/>
  <c r="BT244" i="4"/>
  <c r="BT243" i="4"/>
  <c r="BT242" i="4"/>
  <c r="BT241" i="4"/>
  <c r="BT240" i="4"/>
  <c r="BT239" i="4"/>
  <c r="BT238" i="4"/>
  <c r="BT237" i="4"/>
  <c r="BT236" i="4"/>
  <c r="BT235" i="4"/>
  <c r="BT234" i="4"/>
  <c r="BT233" i="4"/>
  <c r="BT232" i="4"/>
  <c r="BT231" i="4"/>
  <c r="BT230" i="4"/>
  <c r="BT229" i="4"/>
  <c r="BT228" i="4"/>
  <c r="BT227" i="4"/>
  <c r="BT226" i="4"/>
  <c r="BT225" i="4"/>
  <c r="BT224" i="4"/>
  <c r="BT223" i="4"/>
  <c r="BT222" i="4"/>
  <c r="BT221" i="4"/>
  <c r="BT220" i="4"/>
  <c r="BT219" i="4"/>
  <c r="BT218" i="4"/>
  <c r="BT217" i="4"/>
  <c r="BT216" i="4"/>
  <c r="BT215" i="4"/>
  <c r="BT214" i="4"/>
  <c r="BT213" i="4"/>
  <c r="BT212" i="4"/>
  <c r="BT211" i="4"/>
  <c r="BT210" i="4"/>
  <c r="BT209" i="4"/>
  <c r="BT208" i="4"/>
  <c r="BT207" i="4"/>
  <c r="BT206" i="4"/>
  <c r="BT205" i="4"/>
  <c r="BT204" i="4"/>
  <c r="BT203" i="4"/>
  <c r="BT202" i="4"/>
  <c r="BT201" i="4"/>
  <c r="BT200" i="4"/>
  <c r="BT199" i="4"/>
  <c r="BT198" i="4"/>
  <c r="BT197" i="4"/>
  <c r="BT196" i="4"/>
  <c r="BT195" i="4"/>
  <c r="BT194" i="4"/>
  <c r="BT193" i="4"/>
  <c r="BT192" i="4"/>
  <c r="BT191" i="4"/>
  <c r="BT190" i="4"/>
  <c r="BT189" i="4"/>
  <c r="BT188" i="4"/>
  <c r="BT187" i="4"/>
  <c r="BT186" i="4"/>
  <c r="BT185" i="4"/>
  <c r="BT184" i="4"/>
  <c r="BT183" i="4"/>
  <c r="BT182" i="4"/>
  <c r="BT181" i="4"/>
  <c r="BT180" i="4"/>
  <c r="BT179" i="4"/>
  <c r="BT178" i="4"/>
  <c r="BT177" i="4"/>
  <c r="BT176" i="4"/>
  <c r="BT175" i="4"/>
  <c r="BT174" i="4"/>
  <c r="BT173" i="4"/>
  <c r="BT172" i="4"/>
  <c r="BT171" i="4"/>
  <c r="BT170" i="4"/>
  <c r="BT169" i="4"/>
  <c r="BT168" i="4"/>
  <c r="BT167" i="4"/>
  <c r="BT166" i="4"/>
  <c r="BT165" i="4"/>
  <c r="BT164" i="4"/>
  <c r="BT163" i="4"/>
  <c r="BT162" i="4"/>
  <c r="BT161" i="4"/>
  <c r="BT160" i="4"/>
  <c r="BT159" i="4"/>
  <c r="BT158" i="4"/>
  <c r="BT157" i="4"/>
  <c r="BT156" i="4"/>
  <c r="BT155" i="4"/>
  <c r="BT154" i="4"/>
  <c r="BT153" i="4"/>
  <c r="BT152" i="4"/>
  <c r="BT151" i="4"/>
  <c r="BT150" i="4"/>
  <c r="BT149" i="4"/>
  <c r="BT148" i="4"/>
  <c r="BT147" i="4"/>
  <c r="BT146" i="4"/>
  <c r="BT145" i="4"/>
  <c r="BT144" i="4"/>
  <c r="BT143" i="4"/>
  <c r="BT142" i="4"/>
  <c r="BT141" i="4"/>
  <c r="BT140" i="4"/>
  <c r="BT139" i="4"/>
  <c r="BT138" i="4"/>
  <c r="BT137" i="4"/>
  <c r="BT136" i="4"/>
  <c r="BT135" i="4"/>
  <c r="BT134" i="4"/>
  <c r="BT133" i="4"/>
  <c r="BT132" i="4"/>
  <c r="BT131" i="4"/>
  <c r="BT130" i="4"/>
  <c r="BT129" i="4"/>
  <c r="BT128" i="4"/>
  <c r="BT127" i="4"/>
  <c r="BT126" i="4"/>
  <c r="BT125" i="4"/>
  <c r="BT123" i="4"/>
  <c r="BT122" i="4"/>
  <c r="BT121" i="4"/>
  <c r="BT120" i="4"/>
  <c r="BT119" i="4"/>
  <c r="BT118" i="4"/>
  <c r="BT117" i="4"/>
  <c r="BT116" i="4"/>
  <c r="BT115" i="4"/>
  <c r="BT114" i="4"/>
  <c r="BT113" i="4"/>
  <c r="BT112" i="4"/>
  <c r="BT111" i="4"/>
  <c r="BT110" i="4"/>
  <c r="BT109" i="4"/>
  <c r="BT108" i="4"/>
  <c r="BT107" i="4"/>
  <c r="BT106" i="4"/>
  <c r="BT105" i="4"/>
  <c r="BT104" i="4"/>
  <c r="BT103" i="4"/>
  <c r="BT102" i="4"/>
  <c r="BT101" i="4"/>
  <c r="BT100" i="4"/>
  <c r="BT99" i="4"/>
  <c r="BT98" i="4"/>
  <c r="BT97" i="4"/>
  <c r="BT96" i="4"/>
  <c r="BT95" i="4"/>
  <c r="BT94" i="4"/>
  <c r="BT93" i="4"/>
  <c r="BT92" i="4"/>
  <c r="BT91" i="4"/>
  <c r="BT90" i="4"/>
  <c r="BT89" i="4"/>
  <c r="BT88" i="4"/>
  <c r="BT87" i="4"/>
  <c r="BT86" i="4"/>
  <c r="BT85" i="4"/>
  <c r="BT84" i="4"/>
  <c r="BT83" i="4"/>
  <c r="BT82" i="4"/>
  <c r="BT81" i="4"/>
  <c r="BT80" i="4"/>
  <c r="BT79" i="4"/>
  <c r="BT78" i="4"/>
  <c r="BT77" i="4"/>
  <c r="BT76" i="4"/>
  <c r="BT75" i="4"/>
  <c r="BT74" i="4"/>
  <c r="BT73" i="4"/>
  <c r="BT72" i="4"/>
  <c r="BT71" i="4"/>
  <c r="BT70" i="4"/>
  <c r="BT69" i="4"/>
  <c r="BT68" i="4"/>
  <c r="BT67" i="4"/>
  <c r="BT66" i="4"/>
  <c r="BT65" i="4"/>
  <c r="BT64" i="4"/>
  <c r="BT63" i="4"/>
  <c r="BT62" i="4"/>
  <c r="BT61" i="4"/>
  <c r="BT60" i="4"/>
  <c r="BT59" i="4"/>
  <c r="BT58" i="4"/>
  <c r="BT57" i="4"/>
  <c r="BT56" i="4"/>
  <c r="BT55" i="4"/>
  <c r="BT54" i="4"/>
  <c r="BT53" i="4"/>
  <c r="BT52" i="4"/>
  <c r="BT51" i="4"/>
  <c r="BT50" i="4"/>
  <c r="BT49" i="4"/>
  <c r="BT48" i="4"/>
  <c r="BT47" i="4"/>
  <c r="BT46" i="4"/>
  <c r="BT45" i="4"/>
  <c r="BT44" i="4"/>
  <c r="BT43" i="4"/>
  <c r="BT42" i="4"/>
  <c r="BT41" i="4"/>
  <c r="BT40" i="4"/>
  <c r="BT39" i="4"/>
  <c r="BT38" i="4"/>
  <c r="BT37" i="4"/>
  <c r="BT36" i="4"/>
  <c r="BT35" i="4"/>
  <c r="BT34" i="4"/>
  <c r="BT33" i="4"/>
  <c r="BT32" i="4"/>
  <c r="BT31" i="4"/>
  <c r="BT30" i="4"/>
  <c r="BT29" i="4"/>
  <c r="BT28" i="4"/>
  <c r="BT27" i="4"/>
  <c r="BT26" i="4"/>
  <c r="BT25" i="4"/>
  <c r="BT24" i="4"/>
  <c r="BT23" i="4"/>
  <c r="BT22" i="4"/>
  <c r="BT21" i="4"/>
  <c r="BT20" i="4"/>
  <c r="BT19" i="4"/>
  <c r="BT18" i="4"/>
  <c r="BT17" i="4"/>
  <c r="BT16" i="4"/>
  <c r="BT15" i="4"/>
  <c r="BT14" i="4"/>
  <c r="BT13" i="4"/>
  <c r="BT12" i="4"/>
  <c r="BT11" i="4"/>
  <c r="BT10" i="4"/>
  <c r="BT9" i="4"/>
  <c r="BT8" i="4"/>
  <c r="BT7" i="4"/>
  <c r="BT6" i="4"/>
  <c r="BH412" i="4"/>
  <c r="BH411" i="4"/>
  <c r="BH410" i="4"/>
  <c r="BH409" i="4"/>
  <c r="BH408" i="4"/>
  <c r="BH407" i="4"/>
  <c r="BH406" i="4"/>
  <c r="BH405" i="4"/>
  <c r="BH404" i="4"/>
  <c r="BH403" i="4"/>
  <c r="BH402" i="4"/>
  <c r="BH401" i="4"/>
  <c r="BH400" i="4"/>
  <c r="BH399" i="4"/>
  <c r="BH398" i="4"/>
  <c r="BH397" i="4"/>
  <c r="BH396" i="4"/>
  <c r="BH395" i="4"/>
  <c r="BH394" i="4"/>
  <c r="BH393" i="4"/>
  <c r="BH392" i="4"/>
  <c r="BH391" i="4"/>
  <c r="BH390" i="4"/>
  <c r="BH389" i="4"/>
  <c r="BH388" i="4"/>
  <c r="BH387" i="4"/>
  <c r="BH386" i="4"/>
  <c r="BH385" i="4"/>
  <c r="BH384" i="4"/>
  <c r="BH383" i="4"/>
  <c r="BH381" i="4"/>
  <c r="BH380" i="4"/>
  <c r="BH379" i="4"/>
  <c r="BH378" i="4"/>
  <c r="BH377" i="4"/>
  <c r="BH376" i="4"/>
  <c r="BH375" i="4"/>
  <c r="BH374" i="4"/>
  <c r="BH373" i="4"/>
  <c r="BH372" i="4"/>
  <c r="BH371" i="4"/>
  <c r="BH370" i="4"/>
  <c r="BH369" i="4"/>
  <c r="BH368" i="4"/>
  <c r="BH367" i="4"/>
  <c r="BH366" i="4"/>
  <c r="BH365" i="4"/>
  <c r="BH364" i="4"/>
  <c r="BH360" i="4"/>
  <c r="BH361" i="4"/>
  <c r="BH353" i="4"/>
  <c r="BH362" i="4"/>
  <c r="BH354" i="4"/>
  <c r="BH352" i="4"/>
  <c r="BH363" i="4"/>
  <c r="BH355" i="4"/>
  <c r="BH356" i="4"/>
  <c r="BH351" i="4"/>
  <c r="BH350" i="4"/>
  <c r="BH349" i="4"/>
  <c r="BH348" i="4"/>
  <c r="BH347" i="4"/>
  <c r="BH346" i="4"/>
  <c r="BH345" i="4"/>
  <c r="BH344" i="4"/>
  <c r="BH343" i="4"/>
  <c r="BH342" i="4"/>
  <c r="BH341" i="4"/>
  <c r="BH340" i="4"/>
  <c r="BH339" i="4"/>
  <c r="BH338" i="4"/>
  <c r="BH337" i="4"/>
  <c r="BH336" i="4"/>
  <c r="BH335" i="4"/>
  <c r="BH334" i="4"/>
  <c r="BH333" i="4"/>
  <c r="BH332" i="4"/>
  <c r="BH331" i="4"/>
  <c r="BH330" i="4"/>
  <c r="BH329" i="4"/>
  <c r="BH328" i="4"/>
  <c r="BH327" i="4"/>
  <c r="BH326" i="4"/>
  <c r="BH325" i="4"/>
  <c r="BH324" i="4"/>
  <c r="BH323" i="4"/>
  <c r="BH322" i="4"/>
  <c r="BH321" i="4"/>
  <c r="BH320" i="4"/>
  <c r="BH319" i="4"/>
  <c r="BH318" i="4"/>
  <c r="BH317" i="4"/>
  <c r="BH316" i="4"/>
  <c r="BH315" i="4"/>
  <c r="BH314" i="4"/>
  <c r="BH313" i="4"/>
  <c r="BH312" i="4"/>
  <c r="BH311" i="4"/>
  <c r="BH310" i="4"/>
  <c r="BH309" i="4"/>
  <c r="BH308" i="4"/>
  <c r="BH307" i="4"/>
  <c r="BH306" i="4"/>
  <c r="BH305" i="4"/>
  <c r="BH304" i="4"/>
  <c r="BH303" i="4"/>
  <c r="BH302" i="4"/>
  <c r="BH301" i="4"/>
  <c r="BH300" i="4"/>
  <c r="BH299" i="4"/>
  <c r="BH298" i="4"/>
  <c r="BH297" i="4"/>
  <c r="BH296" i="4"/>
  <c r="BH295" i="4"/>
  <c r="BH294" i="4"/>
  <c r="BH293" i="4"/>
  <c r="BH292" i="4"/>
  <c r="BH291" i="4"/>
  <c r="BH290" i="4"/>
  <c r="BH289" i="4"/>
  <c r="BH288" i="4"/>
  <c r="BH287" i="4"/>
  <c r="BH286" i="4"/>
  <c r="BH285" i="4"/>
  <c r="BH284" i="4"/>
  <c r="BH283" i="4"/>
  <c r="BH282" i="4"/>
  <c r="BH281" i="4"/>
  <c r="BH280" i="4"/>
  <c r="BH279" i="4"/>
  <c r="BH278" i="4"/>
  <c r="BH277" i="4"/>
  <c r="BH276" i="4"/>
  <c r="BH275" i="4"/>
  <c r="BH274" i="4"/>
  <c r="BH273" i="4"/>
  <c r="BH272" i="4"/>
  <c r="BH271" i="4"/>
  <c r="BH270" i="4"/>
  <c r="BH269" i="4"/>
  <c r="BH268" i="4"/>
  <c r="BH267" i="4"/>
  <c r="BH266" i="4"/>
  <c r="BH265" i="4"/>
  <c r="BH264" i="4"/>
  <c r="BH263" i="4"/>
  <c r="BH262" i="4"/>
  <c r="BH261" i="4"/>
  <c r="BH260" i="4"/>
  <c r="BH259" i="4"/>
  <c r="BH258" i="4"/>
  <c r="BH257" i="4"/>
  <c r="BH357" i="4"/>
  <c r="BH358" i="4"/>
  <c r="BH256" i="4"/>
  <c r="BH255" i="4"/>
  <c r="BH254" i="4"/>
  <c r="BH253" i="4"/>
  <c r="BH252" i="4"/>
  <c r="BH251" i="4"/>
  <c r="BH250" i="4"/>
  <c r="BH249" i="4"/>
  <c r="BH248" i="4"/>
  <c r="BH247" i="4"/>
  <c r="BH246" i="4"/>
  <c r="BH245" i="4"/>
  <c r="BH244" i="4"/>
  <c r="BH243" i="4"/>
  <c r="BH242" i="4"/>
  <c r="BH241" i="4"/>
  <c r="BH240" i="4"/>
  <c r="BH239" i="4"/>
  <c r="BH238" i="4"/>
  <c r="BH237" i="4"/>
  <c r="BH236" i="4"/>
  <c r="BH235" i="4"/>
  <c r="BH234" i="4"/>
  <c r="BH233" i="4"/>
  <c r="BH232" i="4"/>
  <c r="BH231" i="4"/>
  <c r="BH230" i="4"/>
  <c r="BH229" i="4"/>
  <c r="BH228" i="4"/>
  <c r="BH227" i="4"/>
  <c r="BH226" i="4"/>
  <c r="BH225" i="4"/>
  <c r="BH224" i="4"/>
  <c r="BH223" i="4"/>
  <c r="BH222" i="4"/>
  <c r="BH221" i="4"/>
  <c r="BH220" i="4"/>
  <c r="BH219" i="4"/>
  <c r="BH218" i="4"/>
  <c r="BH217" i="4"/>
  <c r="BH216" i="4"/>
  <c r="BH215" i="4"/>
  <c r="BH214" i="4"/>
  <c r="BH213" i="4"/>
  <c r="BH212" i="4"/>
  <c r="BH211" i="4"/>
  <c r="BH210" i="4"/>
  <c r="BH209" i="4"/>
  <c r="BH208" i="4"/>
  <c r="BH207" i="4"/>
  <c r="BH206" i="4"/>
  <c r="BH205" i="4"/>
  <c r="BH204" i="4"/>
  <c r="BH203" i="4"/>
  <c r="BH202" i="4"/>
  <c r="BH201" i="4"/>
  <c r="BH200" i="4"/>
  <c r="BH199" i="4"/>
  <c r="BH198" i="4"/>
  <c r="BH197" i="4"/>
  <c r="BH196" i="4"/>
  <c r="BH195" i="4"/>
  <c r="BH194" i="4"/>
  <c r="BH193" i="4"/>
  <c r="BH192" i="4"/>
  <c r="BH191" i="4"/>
  <c r="BH190" i="4"/>
  <c r="BH189" i="4"/>
  <c r="BH188" i="4"/>
  <c r="BH187" i="4"/>
  <c r="BH186" i="4"/>
  <c r="BH185" i="4"/>
  <c r="BH184" i="4"/>
  <c r="BH183" i="4"/>
  <c r="BH182" i="4"/>
  <c r="BH181" i="4"/>
  <c r="BH180" i="4"/>
  <c r="BH179" i="4"/>
  <c r="BH178" i="4"/>
  <c r="BH177" i="4"/>
  <c r="BH176" i="4"/>
  <c r="BH175" i="4"/>
  <c r="BH174" i="4"/>
  <c r="BH173" i="4"/>
  <c r="BH172" i="4"/>
  <c r="BH171" i="4"/>
  <c r="BH170" i="4"/>
  <c r="BH169" i="4"/>
  <c r="BH168" i="4"/>
  <c r="BH167" i="4"/>
  <c r="BH166" i="4"/>
  <c r="BH165" i="4"/>
  <c r="BH164" i="4"/>
  <c r="BH163" i="4"/>
  <c r="BH162" i="4"/>
  <c r="BH161" i="4"/>
  <c r="BH160" i="4"/>
  <c r="BH159" i="4"/>
  <c r="BH158" i="4"/>
  <c r="BH157" i="4"/>
  <c r="BH156" i="4"/>
  <c r="BH155" i="4"/>
  <c r="BH154" i="4"/>
  <c r="BH153" i="4"/>
  <c r="BH152" i="4"/>
  <c r="BH151" i="4"/>
  <c r="BH150" i="4"/>
  <c r="BH149" i="4"/>
  <c r="BH148" i="4"/>
  <c r="BH147" i="4"/>
  <c r="BH146" i="4"/>
  <c r="BH145" i="4"/>
  <c r="BH144" i="4"/>
  <c r="BH143" i="4"/>
  <c r="BH142" i="4"/>
  <c r="BH141" i="4"/>
  <c r="BH140" i="4"/>
  <c r="BH359" i="4"/>
  <c r="BH138" i="4"/>
  <c r="BH137" i="4"/>
  <c r="BH136" i="4"/>
  <c r="BH135" i="4"/>
  <c r="BH134" i="4"/>
  <c r="BH133" i="4"/>
  <c r="BH132" i="4"/>
  <c r="BH131" i="4"/>
  <c r="BH130" i="4"/>
  <c r="BH129" i="4"/>
  <c r="BH128" i="4"/>
  <c r="BH127" i="4"/>
  <c r="BH126" i="4"/>
  <c r="BH125" i="4"/>
  <c r="BH123" i="4"/>
  <c r="BH122" i="4"/>
  <c r="BH121" i="4"/>
  <c r="BH120" i="4"/>
  <c r="BH119" i="4"/>
  <c r="BH118" i="4"/>
  <c r="BH117" i="4"/>
  <c r="BH116" i="4"/>
  <c r="BH115" i="4"/>
  <c r="BH114" i="4"/>
  <c r="BH113" i="4"/>
  <c r="BH112" i="4"/>
  <c r="BH111" i="4"/>
  <c r="BH110" i="4"/>
  <c r="BH109" i="4"/>
  <c r="BH108" i="4"/>
  <c r="BH107" i="4"/>
  <c r="BH106" i="4"/>
  <c r="BH105" i="4"/>
  <c r="BH104" i="4"/>
  <c r="BH103" i="4"/>
  <c r="BH102" i="4"/>
  <c r="BH101" i="4"/>
  <c r="BH100" i="4"/>
  <c r="BH99" i="4"/>
  <c r="BH98" i="4"/>
  <c r="BH97" i="4"/>
  <c r="BH96" i="4"/>
  <c r="BH95" i="4"/>
  <c r="BH94" i="4"/>
  <c r="BH93" i="4"/>
  <c r="BH92" i="4"/>
  <c r="BH91" i="4"/>
  <c r="BH90" i="4"/>
  <c r="BH89" i="4"/>
  <c r="BH88" i="4"/>
  <c r="BH87" i="4"/>
  <c r="BH86" i="4"/>
  <c r="BH85" i="4"/>
  <c r="BH84" i="4"/>
  <c r="BH83" i="4"/>
  <c r="BH82" i="4"/>
  <c r="BH81" i="4"/>
  <c r="BH80" i="4"/>
  <c r="BH79" i="4"/>
  <c r="BH78" i="4"/>
  <c r="BH77" i="4"/>
  <c r="BH76" i="4"/>
  <c r="BH75" i="4"/>
  <c r="BH74" i="4"/>
  <c r="BH73" i="4"/>
  <c r="BH72" i="4"/>
  <c r="BH71" i="4"/>
  <c r="BH70" i="4"/>
  <c r="BH69" i="4"/>
  <c r="BH68" i="4"/>
  <c r="BH67" i="4"/>
  <c r="BH66" i="4"/>
  <c r="BH65" i="4"/>
  <c r="BH64" i="4"/>
  <c r="BH63" i="4"/>
  <c r="BH62" i="4"/>
  <c r="BH61" i="4"/>
  <c r="BH60" i="4"/>
  <c r="BH59" i="4"/>
  <c r="BH58" i="4"/>
  <c r="BH57" i="4"/>
  <c r="BH56" i="4"/>
  <c r="BH55" i="4"/>
  <c r="BH54" i="4"/>
  <c r="BH53" i="4"/>
  <c r="BH52" i="4"/>
  <c r="BH51" i="4"/>
  <c r="BH50" i="4"/>
  <c r="BH49" i="4"/>
  <c r="BH48" i="4"/>
  <c r="BH47" i="4"/>
  <c r="BH46" i="4"/>
  <c r="BH45" i="4"/>
  <c r="BH44" i="4"/>
  <c r="BH43" i="4"/>
  <c r="BH42" i="4"/>
  <c r="BH41" i="4"/>
  <c r="BH40" i="4"/>
  <c r="BH39" i="4"/>
  <c r="BH38" i="4"/>
  <c r="BH37" i="4"/>
  <c r="BH36" i="4"/>
  <c r="BH35" i="4"/>
  <c r="BH34" i="4"/>
  <c r="BH33" i="4"/>
  <c r="BH32" i="4"/>
  <c r="BH31" i="4"/>
  <c r="BH30" i="4"/>
  <c r="BH29" i="4"/>
  <c r="BH28" i="4"/>
  <c r="BH27" i="4"/>
  <c r="BH26" i="4"/>
  <c r="BH25" i="4"/>
  <c r="BH24" i="4"/>
  <c r="BH23" i="4"/>
  <c r="BH22" i="4"/>
  <c r="BH21" i="4"/>
  <c r="BH20" i="4"/>
  <c r="BH19" i="4"/>
  <c r="BH18" i="4"/>
  <c r="BH17" i="4"/>
  <c r="BH16" i="4"/>
  <c r="BH15" i="4"/>
  <c r="BH14" i="4"/>
  <c r="BH13" i="4"/>
  <c r="BH12" i="4"/>
  <c r="BH11" i="4"/>
  <c r="BH10" i="4"/>
  <c r="BH9" i="4"/>
  <c r="BH8" i="4"/>
  <c r="BH7" i="4"/>
  <c r="BH6" i="4"/>
  <c r="BH139" i="4"/>
  <c r="Y5" i="4"/>
  <c r="Y124" i="4" s="1"/>
  <c r="AK3" i="4"/>
  <c r="AK5" i="4" s="1"/>
  <c r="AK124" i="4" s="1"/>
  <c r="AW411" i="4"/>
  <c r="AW409" i="4"/>
  <c r="AW407" i="4"/>
  <c r="AW405" i="4"/>
  <c r="AW403" i="4"/>
  <c r="AW401" i="4"/>
  <c r="AW399" i="4"/>
  <c r="AW397" i="4"/>
  <c r="AW395" i="4"/>
  <c r="AW393" i="4"/>
  <c r="AW391" i="4"/>
  <c r="AW389" i="4"/>
  <c r="AW387" i="4"/>
  <c r="AW385" i="4"/>
  <c r="AW384" i="4"/>
  <c r="AW380" i="4"/>
  <c r="AW371" i="4"/>
  <c r="AW369" i="4"/>
  <c r="AW367" i="4"/>
  <c r="AW365" i="4"/>
  <c r="AW363" i="4"/>
  <c r="AW361" i="4"/>
  <c r="AW359" i="4"/>
  <c r="AW357" i="4"/>
  <c r="AW355" i="4"/>
  <c r="AW353" i="4"/>
  <c r="AW351" i="4"/>
  <c r="AW349" i="4"/>
  <c r="AW347" i="4"/>
  <c r="AW345" i="4"/>
  <c r="AW343" i="4"/>
  <c r="AW341" i="4"/>
  <c r="AW339" i="4"/>
  <c r="AW337" i="4"/>
  <c r="AW335" i="4"/>
  <c r="AW333" i="4"/>
  <c r="AW331" i="4"/>
  <c r="AW329" i="4"/>
  <c r="AW327" i="4"/>
  <c r="AW325" i="4"/>
  <c r="AW323" i="4"/>
  <c r="AW321" i="4"/>
  <c r="AW319" i="4"/>
  <c r="AW317" i="4"/>
  <c r="AW315" i="4"/>
  <c r="AW313" i="4"/>
  <c r="AW311" i="4"/>
  <c r="AW309" i="4"/>
  <c r="AW307" i="4"/>
  <c r="AW305" i="4"/>
  <c r="AW303" i="4"/>
  <c r="AW301" i="4"/>
  <c r="AW299" i="4"/>
  <c r="AW297" i="4"/>
  <c r="AW295" i="4"/>
  <c r="AW293" i="4"/>
  <c r="AW291" i="4"/>
  <c r="AW289" i="4"/>
  <c r="AW287" i="4"/>
  <c r="AW285" i="4"/>
  <c r="AW283" i="4"/>
  <c r="AW281" i="4"/>
  <c r="AW279" i="4"/>
  <c r="AW277" i="4"/>
  <c r="AW275" i="4"/>
  <c r="AW273" i="4"/>
  <c r="AW271" i="4"/>
  <c r="AW269" i="4"/>
  <c r="AW267" i="4"/>
  <c r="AW265" i="4"/>
  <c r="AW263" i="4"/>
  <c r="AW261" i="4"/>
  <c r="AW259" i="4"/>
  <c r="AW257" i="4"/>
  <c r="AW255" i="4"/>
  <c r="AW253" i="4"/>
  <c r="AW251" i="4"/>
  <c r="AW249" i="4"/>
  <c r="AW247" i="4"/>
  <c r="AW245" i="4"/>
  <c r="AW243" i="4"/>
  <c r="AW241" i="4"/>
  <c r="AW239" i="4"/>
  <c r="AW237" i="4"/>
  <c r="AW235" i="4"/>
  <c r="AW233" i="4"/>
  <c r="AW231" i="4"/>
  <c r="AW229" i="4"/>
  <c r="AW227" i="4"/>
  <c r="AW225" i="4"/>
  <c r="AW223" i="4"/>
  <c r="AW221" i="4"/>
  <c r="AW219" i="4"/>
  <c r="AW217" i="4"/>
  <c r="AW215" i="4"/>
  <c r="AW213" i="4"/>
  <c r="AW211" i="4"/>
  <c r="AW209" i="4"/>
  <c r="AW207" i="4"/>
  <c r="AW205" i="4"/>
  <c r="AW203" i="4"/>
  <c r="AW201" i="4"/>
  <c r="AW199" i="4"/>
  <c r="AW197" i="4"/>
  <c r="AW195" i="4"/>
  <c r="AW193" i="4"/>
  <c r="AW191" i="4"/>
  <c r="AW189" i="4"/>
  <c r="AW412" i="4"/>
  <c r="AW402" i="4"/>
  <c r="AW398" i="4"/>
  <c r="AW394" i="4"/>
  <c r="AW390" i="4"/>
  <c r="AW386" i="4"/>
  <c r="AW373" i="4"/>
  <c r="AW406" i="4"/>
  <c r="AW383" i="4"/>
  <c r="AW400" i="4"/>
  <c r="AW379" i="4"/>
  <c r="AW360" i="4"/>
  <c r="AW344" i="4"/>
  <c r="AW328" i="4"/>
  <c r="AW312" i="4"/>
  <c r="AW296" i="4"/>
  <c r="AW276" i="4"/>
  <c r="AW268" i="4"/>
  <c r="AW260" i="4"/>
  <c r="AW252" i="4"/>
  <c r="AW244" i="4"/>
  <c r="AW236" i="4"/>
  <c r="AW228" i="4"/>
  <c r="AW220" i="4"/>
  <c r="AW200" i="4"/>
  <c r="AW404" i="4"/>
  <c r="AW362" i="4"/>
  <c r="AW346" i="4"/>
  <c r="AW330" i="4"/>
  <c r="AW314" i="4"/>
  <c r="AW298" i="4"/>
  <c r="AW206" i="4"/>
  <c r="AW190" i="4"/>
  <c r="AW375" i="4"/>
  <c r="AW374" i="4"/>
  <c r="AW364" i="4"/>
  <c r="AW348" i="4"/>
  <c r="AW332" i="4"/>
  <c r="AW316" i="4"/>
  <c r="AW300" i="4"/>
  <c r="AW284" i="4"/>
  <c r="AW282" i="4"/>
  <c r="AW274" i="4"/>
  <c r="AW266" i="4"/>
  <c r="AW258" i="4"/>
  <c r="AW250" i="4"/>
  <c r="AW242" i="4"/>
  <c r="AW234" i="4"/>
  <c r="AW226" i="4"/>
  <c r="AW218" i="4"/>
  <c r="AW212" i="4"/>
  <c r="AW196" i="4"/>
  <c r="AW381" i="4"/>
  <c r="AW366" i="4"/>
  <c r="AW350" i="4"/>
  <c r="AW334" i="4"/>
  <c r="AW318" i="4"/>
  <c r="AW302" i="4"/>
  <c r="AW286" i="4"/>
  <c r="AW202" i="4"/>
  <c r="AW187" i="4"/>
  <c r="AW185" i="4"/>
  <c r="AW183" i="4"/>
  <c r="AW181" i="4"/>
  <c r="AW179" i="4"/>
  <c r="AW177" i="4"/>
  <c r="AW175" i="4"/>
  <c r="AW173" i="4"/>
  <c r="AW171" i="4"/>
  <c r="AW169" i="4"/>
  <c r="AW167" i="4"/>
  <c r="AW165" i="4"/>
  <c r="AW163" i="4"/>
  <c r="AW161" i="4"/>
  <c r="AW159" i="4"/>
  <c r="AW157" i="4"/>
  <c r="AW155" i="4"/>
  <c r="AW153" i="4"/>
  <c r="AW151" i="4"/>
  <c r="AW149" i="4"/>
  <c r="AW147" i="4"/>
  <c r="AW145" i="4"/>
  <c r="AW143" i="4"/>
  <c r="AW141" i="4"/>
  <c r="AW139" i="4"/>
  <c r="AW137" i="4"/>
  <c r="AW135" i="4"/>
  <c r="AW133" i="4"/>
  <c r="AW131" i="4"/>
  <c r="AW129" i="4"/>
  <c r="AW127" i="4"/>
  <c r="AW125" i="4"/>
  <c r="AW122" i="4"/>
  <c r="AW120" i="4"/>
  <c r="AW118" i="4"/>
  <c r="AW116" i="4"/>
  <c r="AW114" i="4"/>
  <c r="AW112" i="4"/>
  <c r="AW110" i="4"/>
  <c r="AW410" i="4"/>
  <c r="AW376" i="4"/>
  <c r="AW368" i="4"/>
  <c r="AW352" i="4"/>
  <c r="AW336" i="4"/>
  <c r="AW320" i="4"/>
  <c r="AW304" i="4"/>
  <c r="AW288" i="4"/>
  <c r="AW280" i="4"/>
  <c r="AW272" i="4"/>
  <c r="AW264" i="4"/>
  <c r="AW256" i="4"/>
  <c r="AW248" i="4"/>
  <c r="AW240" i="4"/>
  <c r="AW232" i="4"/>
  <c r="AW224" i="4"/>
  <c r="AW216" i="4"/>
  <c r="AW208" i="4"/>
  <c r="AW388" i="4"/>
  <c r="AW370" i="4"/>
  <c r="AW354" i="4"/>
  <c r="AW338" i="4"/>
  <c r="AW322" i="4"/>
  <c r="AW306" i="4"/>
  <c r="AW290" i="4"/>
  <c r="AW198" i="4"/>
  <c r="AW392" i="4"/>
  <c r="AW377" i="4"/>
  <c r="AW372" i="4"/>
  <c r="AW356" i="4"/>
  <c r="AW340" i="4"/>
  <c r="AW324" i="4"/>
  <c r="AW308" i="4"/>
  <c r="AW292" i="4"/>
  <c r="AW278" i="4"/>
  <c r="AW270" i="4"/>
  <c r="AW262" i="4"/>
  <c r="AW254" i="4"/>
  <c r="AW246" i="4"/>
  <c r="AW238" i="4"/>
  <c r="AW230" i="4"/>
  <c r="AW222" i="4"/>
  <c r="AW214" i="4"/>
  <c r="AW204" i="4"/>
  <c r="AW358" i="4"/>
  <c r="AW136" i="4"/>
  <c r="AW105" i="4"/>
  <c r="AW97" i="4"/>
  <c r="AW89" i="4"/>
  <c r="AW81" i="4"/>
  <c r="AW73" i="4"/>
  <c r="AW65" i="4"/>
  <c r="AW57" i="4"/>
  <c r="AW49" i="4"/>
  <c r="AW41" i="4"/>
  <c r="AW210" i="4"/>
  <c r="AW194" i="4"/>
  <c r="AW188" i="4"/>
  <c r="AW180" i="4"/>
  <c r="AW172" i="4"/>
  <c r="AW164" i="4"/>
  <c r="AW156" i="4"/>
  <c r="AW148" i="4"/>
  <c r="AW140" i="4"/>
  <c r="AW134" i="4"/>
  <c r="AW123" i="4"/>
  <c r="AW119" i="4"/>
  <c r="AW115" i="4"/>
  <c r="AW104" i="4"/>
  <c r="AW96" i="4"/>
  <c r="AW88" i="4"/>
  <c r="AW80" i="4"/>
  <c r="AW72" i="4"/>
  <c r="AW64" i="4"/>
  <c r="AW56" i="4"/>
  <c r="AW48" i="4"/>
  <c r="AW40" i="4"/>
  <c r="AW37" i="4"/>
  <c r="AW132" i="4"/>
  <c r="AW103" i="4"/>
  <c r="AW95" i="4"/>
  <c r="AW87" i="4"/>
  <c r="AW79" i="4"/>
  <c r="AW71" i="4"/>
  <c r="AW63" i="4"/>
  <c r="AW55" i="4"/>
  <c r="AW47" i="4"/>
  <c r="AW182" i="4"/>
  <c r="AW174" i="4"/>
  <c r="AW166" i="4"/>
  <c r="AW158" i="4"/>
  <c r="AW150" i="4"/>
  <c r="AW142" i="4"/>
  <c r="AW130" i="4"/>
  <c r="AW102" i="4"/>
  <c r="AW94" i="4"/>
  <c r="AW86" i="4"/>
  <c r="AW78" i="4"/>
  <c r="AW70" i="4"/>
  <c r="AW62" i="4"/>
  <c r="AW54" i="4"/>
  <c r="AW46" i="4"/>
  <c r="AW36" i="4"/>
  <c r="AW34" i="4"/>
  <c r="AW32" i="4"/>
  <c r="AW30" i="4"/>
  <c r="AW28" i="4"/>
  <c r="AW26" i="4"/>
  <c r="AW24" i="4"/>
  <c r="AW22" i="4"/>
  <c r="AW20" i="4"/>
  <c r="AW18" i="4"/>
  <c r="AW16" i="4"/>
  <c r="AW14" i="4"/>
  <c r="AW12" i="4"/>
  <c r="AW10" i="4"/>
  <c r="AW8" i="4"/>
  <c r="AW6" i="4"/>
  <c r="AW396" i="4"/>
  <c r="AW294" i="4"/>
  <c r="AW128" i="4"/>
  <c r="AW111" i="4"/>
  <c r="AW109" i="4"/>
  <c r="AW101" i="4"/>
  <c r="AW93" i="4"/>
  <c r="AW85" i="4"/>
  <c r="AW77" i="4"/>
  <c r="AW69" i="4"/>
  <c r="AW61" i="4"/>
  <c r="AW53" i="4"/>
  <c r="AW45" i="4"/>
  <c r="AW39" i="4"/>
  <c r="AW310" i="4"/>
  <c r="AW184" i="4"/>
  <c r="AW176" i="4"/>
  <c r="AW168" i="4"/>
  <c r="AW160" i="4"/>
  <c r="AW152" i="4"/>
  <c r="AW144" i="4"/>
  <c r="AW126" i="4"/>
  <c r="AW121" i="4"/>
  <c r="AW117" i="4"/>
  <c r="AW113" i="4"/>
  <c r="AW108" i="4"/>
  <c r="AW100" i="4"/>
  <c r="AW92" i="4"/>
  <c r="AW84" i="4"/>
  <c r="AW76" i="4"/>
  <c r="AW68" i="4"/>
  <c r="AW60" i="4"/>
  <c r="AW52" i="4"/>
  <c r="AW44" i="4"/>
  <c r="AW378" i="4"/>
  <c r="AW326" i="4"/>
  <c r="AW192" i="4"/>
  <c r="AW107" i="4"/>
  <c r="AW99" i="4"/>
  <c r="AW91" i="4"/>
  <c r="AW83" i="4"/>
  <c r="AW75" i="4"/>
  <c r="AW67" i="4"/>
  <c r="AW59" i="4"/>
  <c r="AW51" i="4"/>
  <c r="AW43" i="4"/>
  <c r="AW38" i="4"/>
  <c r="AW138" i="4"/>
  <c r="AW98" i="4"/>
  <c r="AW35" i="4"/>
  <c r="AW19" i="4"/>
  <c r="AW408" i="4"/>
  <c r="AW178" i="4"/>
  <c r="AW90" i="4"/>
  <c r="AW29" i="4"/>
  <c r="AW13" i="4"/>
  <c r="AW154" i="4"/>
  <c r="AW82" i="4"/>
  <c r="AW23" i="4"/>
  <c r="AW7" i="4"/>
  <c r="AW74" i="4"/>
  <c r="AW33" i="4"/>
  <c r="AW17" i="4"/>
  <c r="AW170" i="4"/>
  <c r="AW66" i="4"/>
  <c r="AW27" i="4"/>
  <c r="AW11" i="4"/>
  <c r="AW146" i="4"/>
  <c r="AW58" i="4"/>
  <c r="AW21" i="4"/>
  <c r="AW186" i="4"/>
  <c r="AW50" i="4"/>
  <c r="AW31" i="4"/>
  <c r="AW15" i="4"/>
  <c r="AW342" i="4"/>
  <c r="AW106" i="4"/>
  <c r="AW42" i="4"/>
  <c r="AW162" i="4"/>
  <c r="AW25" i="4"/>
  <c r="AW9" i="4"/>
  <c r="AJ379" i="4"/>
  <c r="AJ315" i="4"/>
  <c r="AJ251" i="4"/>
  <c r="AJ187" i="4"/>
  <c r="AJ122" i="4"/>
  <c r="AJ58" i="4"/>
  <c r="AJ107" i="4"/>
  <c r="AJ362" i="4"/>
  <c r="AJ298" i="4"/>
  <c r="AJ234" i="4"/>
  <c r="AJ170" i="4"/>
  <c r="AJ105" i="4"/>
  <c r="AJ41" i="4"/>
  <c r="AJ410" i="4"/>
  <c r="AJ345" i="4"/>
  <c r="AJ281" i="4"/>
  <c r="AJ217" i="4"/>
  <c r="AJ153" i="4"/>
  <c r="AJ88" i="4"/>
  <c r="AJ24" i="4"/>
  <c r="AJ393" i="4"/>
  <c r="AJ328" i="4"/>
  <c r="AJ264" i="4"/>
  <c r="AJ200" i="4"/>
  <c r="AJ136" i="4"/>
  <c r="AJ71" i="4"/>
  <c r="AJ7" i="4"/>
  <c r="AJ375" i="4"/>
  <c r="AJ311" i="4"/>
  <c r="AJ247" i="4"/>
  <c r="AJ183" i="4"/>
  <c r="AJ118" i="4"/>
  <c r="AJ54" i="4"/>
  <c r="AJ340" i="4"/>
  <c r="AJ212" i="4"/>
  <c r="AJ407" i="4"/>
  <c r="AJ342" i="4"/>
  <c r="AJ278" i="4"/>
  <c r="AJ214" i="4"/>
  <c r="AJ150" i="4"/>
  <c r="AJ85" i="4"/>
  <c r="AJ21" i="4"/>
  <c r="AJ381" i="4"/>
  <c r="AJ317" i="4"/>
  <c r="AJ253" i="4"/>
  <c r="AJ189" i="4"/>
  <c r="AJ125" i="4"/>
  <c r="AJ60" i="4"/>
  <c r="AJ348" i="4"/>
  <c r="AJ220" i="4"/>
  <c r="AJ19" i="4"/>
  <c r="AJ371" i="4"/>
  <c r="AJ307" i="4"/>
  <c r="AJ243" i="4"/>
  <c r="AJ179" i="4"/>
  <c r="AJ114" i="4"/>
  <c r="AJ50" i="4"/>
  <c r="AJ35" i="4"/>
  <c r="AJ354" i="4"/>
  <c r="AJ290" i="4"/>
  <c r="AJ226" i="4"/>
  <c r="AJ162" i="4"/>
  <c r="AJ97" i="4"/>
  <c r="AJ33" i="4"/>
  <c r="AJ402" i="4"/>
  <c r="AJ337" i="4"/>
  <c r="AJ273" i="4"/>
  <c r="AJ209" i="4"/>
  <c r="AJ145" i="4"/>
  <c r="AJ80" i="4"/>
  <c r="AJ16" i="4"/>
  <c r="AJ385" i="4"/>
  <c r="AJ320" i="4"/>
  <c r="AJ256" i="4"/>
  <c r="AJ192" i="4"/>
  <c r="AJ128" i="4"/>
  <c r="AJ63" i="4"/>
  <c r="AJ380" i="4"/>
  <c r="AJ367" i="4"/>
  <c r="AJ303" i="4"/>
  <c r="AJ239" i="4"/>
  <c r="AJ175" i="4"/>
  <c r="AJ110" i="4"/>
  <c r="AJ46" i="4"/>
  <c r="AJ324" i="4"/>
  <c r="AJ196" i="4"/>
  <c r="AJ399" i="4"/>
  <c r="AJ334" i="4"/>
  <c r="AJ270" i="4"/>
  <c r="AJ206" i="4"/>
  <c r="AJ142" i="4"/>
  <c r="AJ77" i="4"/>
  <c r="AJ13" i="4"/>
  <c r="AJ373" i="4"/>
  <c r="AJ309" i="4"/>
  <c r="AJ245" i="4"/>
  <c r="AJ181" i="4"/>
  <c r="AJ116" i="4"/>
  <c r="AJ52" i="4"/>
  <c r="AJ332" i="4"/>
  <c r="AJ204" i="4"/>
  <c r="AJ363" i="4"/>
  <c r="AJ299" i="4"/>
  <c r="AJ235" i="4"/>
  <c r="AJ171" i="4"/>
  <c r="AJ106" i="4"/>
  <c r="AJ42" i="4"/>
  <c r="AJ411" i="4"/>
  <c r="AJ346" i="4"/>
  <c r="AJ282" i="4"/>
  <c r="AJ218" i="4"/>
  <c r="AJ154" i="4"/>
  <c r="AJ89" i="4"/>
  <c r="AJ25" i="4"/>
  <c r="AJ394" i="4"/>
  <c r="AJ329" i="4"/>
  <c r="AJ265" i="4"/>
  <c r="AJ201" i="4"/>
  <c r="AJ137" i="4"/>
  <c r="AJ72" i="4"/>
  <c r="AJ8" i="4"/>
  <c r="AJ376" i="4"/>
  <c r="AJ312" i="4"/>
  <c r="AJ248" i="4"/>
  <c r="AJ184" i="4"/>
  <c r="AJ119" i="4"/>
  <c r="AJ55" i="4"/>
  <c r="AJ115" i="4"/>
  <c r="AJ359" i="4"/>
  <c r="AJ295" i="4"/>
  <c r="AJ231" i="4"/>
  <c r="AJ167" i="4"/>
  <c r="AJ102" i="4"/>
  <c r="AJ38" i="4"/>
  <c r="AJ308" i="4"/>
  <c r="AJ180" i="4"/>
  <c r="AJ391" i="4"/>
  <c r="AJ326" i="4"/>
  <c r="AJ262" i="4"/>
  <c r="AJ198" i="4"/>
  <c r="AJ134" i="4"/>
  <c r="AJ69" i="4"/>
  <c r="AJ389" i="4"/>
  <c r="AJ365" i="4"/>
  <c r="AJ301" i="4"/>
  <c r="AJ237" i="4"/>
  <c r="AJ173" i="4"/>
  <c r="AJ108" i="4"/>
  <c r="AJ44" i="4"/>
  <c r="AJ316" i="4"/>
  <c r="AJ188" i="4"/>
  <c r="AJ412" i="4"/>
  <c r="AJ347" i="4"/>
  <c r="AJ283" i="4"/>
  <c r="AJ219" i="4"/>
  <c r="AJ155" i="4"/>
  <c r="AJ90" i="4"/>
  <c r="AJ26" i="4"/>
  <c r="AJ395" i="4"/>
  <c r="AJ330" i="4"/>
  <c r="AJ266" i="4"/>
  <c r="AJ202" i="4"/>
  <c r="AJ138" i="4"/>
  <c r="AJ73" i="4"/>
  <c r="AJ9" i="4"/>
  <c r="AJ377" i="4"/>
  <c r="AJ313" i="4"/>
  <c r="AJ249" i="4"/>
  <c r="AJ185" i="4"/>
  <c r="AJ120" i="4"/>
  <c r="AJ56" i="4"/>
  <c r="AJ148" i="4"/>
  <c r="AJ360" i="4"/>
  <c r="AJ296" i="4"/>
  <c r="AJ232" i="4"/>
  <c r="AJ168" i="4"/>
  <c r="AJ103" i="4"/>
  <c r="AJ39" i="4"/>
  <c r="AJ408" i="4"/>
  <c r="AJ343" i="4"/>
  <c r="AJ279" i="4"/>
  <c r="AJ215" i="4"/>
  <c r="AJ151" i="4"/>
  <c r="AJ86" i="4"/>
  <c r="AJ22" i="4"/>
  <c r="AJ276" i="4"/>
  <c r="AJ140" i="4"/>
  <c r="AJ374" i="4"/>
  <c r="AJ310" i="4"/>
  <c r="AJ246" i="4"/>
  <c r="AJ182" i="4"/>
  <c r="AJ117" i="4"/>
  <c r="AJ53" i="4"/>
  <c r="AJ51" i="4"/>
  <c r="AJ349" i="4"/>
  <c r="AJ285" i="4"/>
  <c r="AJ221" i="4"/>
  <c r="AJ157" i="4"/>
  <c r="AJ92" i="4"/>
  <c r="AJ28" i="4"/>
  <c r="AJ284" i="4"/>
  <c r="AJ156" i="4"/>
  <c r="AJ396" i="4"/>
  <c r="AJ331" i="4"/>
  <c r="AJ267" i="4"/>
  <c r="AJ203" i="4"/>
  <c r="AJ139" i="4"/>
  <c r="AJ74" i="4"/>
  <c r="AJ10" i="4"/>
  <c r="AJ378" i="4"/>
  <c r="AJ314" i="4"/>
  <c r="AJ250" i="4"/>
  <c r="AJ186" i="4"/>
  <c r="AJ121" i="4"/>
  <c r="AJ57" i="4"/>
  <c r="AJ123" i="4"/>
  <c r="AJ361" i="4"/>
  <c r="AJ297" i="4"/>
  <c r="AJ233" i="4"/>
  <c r="AJ169" i="4"/>
  <c r="AJ104" i="4"/>
  <c r="AJ40" i="4"/>
  <c r="AJ409" i="4"/>
  <c r="AJ344" i="4"/>
  <c r="AJ280" i="4"/>
  <c r="AJ216" i="4"/>
  <c r="AJ152" i="4"/>
  <c r="AJ87" i="4"/>
  <c r="AJ23" i="4"/>
  <c r="AJ392" i="4"/>
  <c r="AJ327" i="4"/>
  <c r="AJ263" i="4"/>
  <c r="AJ199" i="4"/>
  <c r="AJ135" i="4"/>
  <c r="AJ70" i="4"/>
  <c r="AJ6" i="4"/>
  <c r="AJ252" i="4"/>
  <c r="AJ67" i="4"/>
  <c r="AJ358" i="4"/>
  <c r="AJ294" i="4"/>
  <c r="AJ230" i="4"/>
  <c r="AJ166" i="4"/>
  <c r="AJ101" i="4"/>
  <c r="AJ37" i="4"/>
  <c r="AJ398" i="4"/>
  <c r="AJ333" i="4"/>
  <c r="AJ269" i="4"/>
  <c r="AJ205" i="4"/>
  <c r="AJ141" i="4"/>
  <c r="AJ76" i="4"/>
  <c r="AJ12" i="4"/>
  <c r="AJ244" i="4"/>
  <c r="AJ83" i="4"/>
  <c r="AJ259" i="4"/>
  <c r="AJ82" i="4"/>
  <c r="AJ338" i="4"/>
  <c r="AJ178" i="4"/>
  <c r="AJ372" i="4"/>
  <c r="AJ257" i="4"/>
  <c r="AJ96" i="4"/>
  <c r="AJ352" i="4"/>
  <c r="AJ176" i="4"/>
  <c r="AJ15" i="4"/>
  <c r="AJ271" i="4"/>
  <c r="AJ94" i="4"/>
  <c r="AJ228" i="4"/>
  <c r="AJ302" i="4"/>
  <c r="AJ126" i="4"/>
  <c r="AJ390" i="4"/>
  <c r="AJ213" i="4"/>
  <c r="AJ36" i="4"/>
  <c r="AJ59" i="4"/>
  <c r="AJ227" i="4"/>
  <c r="AJ34" i="4"/>
  <c r="AJ274" i="4"/>
  <c r="AJ81" i="4"/>
  <c r="AJ321" i="4"/>
  <c r="AJ129" i="4"/>
  <c r="AJ368" i="4"/>
  <c r="AJ160" i="4"/>
  <c r="AJ400" i="4"/>
  <c r="AJ207" i="4"/>
  <c r="AJ291" i="4"/>
  <c r="AJ98" i="4"/>
  <c r="AJ322" i="4"/>
  <c r="AJ130" i="4"/>
  <c r="AJ369" i="4"/>
  <c r="AJ177" i="4"/>
  <c r="AJ75" i="4"/>
  <c r="AJ224" i="4"/>
  <c r="AJ31" i="4"/>
  <c r="AJ255" i="4"/>
  <c r="AJ62" i="4"/>
  <c r="AJ11" i="4"/>
  <c r="AJ222" i="4"/>
  <c r="AJ29" i="4"/>
  <c r="AJ261" i="4"/>
  <c r="AJ68" i="4"/>
  <c r="AJ388" i="4"/>
  <c r="AJ147" i="4"/>
  <c r="AJ306" i="4"/>
  <c r="AJ49" i="4"/>
  <c r="AJ225" i="4"/>
  <c r="AJ401" i="4"/>
  <c r="AJ111" i="4"/>
  <c r="AJ319" i="4"/>
  <c r="AJ30" i="4"/>
  <c r="AJ366" i="4"/>
  <c r="AJ158" i="4"/>
  <c r="AJ341" i="4"/>
  <c r="AJ133" i="4"/>
  <c r="AJ172" i="4"/>
  <c r="AJ339" i="4"/>
  <c r="AJ66" i="4"/>
  <c r="AJ242" i="4"/>
  <c r="AJ27" i="4"/>
  <c r="AJ161" i="4"/>
  <c r="AJ304" i="4"/>
  <c r="AJ79" i="4"/>
  <c r="AJ223" i="4"/>
  <c r="AJ397" i="4"/>
  <c r="AJ318" i="4"/>
  <c r="AJ93" i="4"/>
  <c r="AJ293" i="4"/>
  <c r="AJ84" i="4"/>
  <c r="AJ275" i="4"/>
  <c r="AJ364" i="4"/>
  <c r="AJ194" i="4"/>
  <c r="AJ353" i="4"/>
  <c r="AJ64" i="4"/>
  <c r="AJ272" i="4"/>
  <c r="AJ43" i="4"/>
  <c r="AJ159" i="4"/>
  <c r="AJ268" i="4"/>
  <c r="AJ254" i="4"/>
  <c r="AJ45" i="4"/>
  <c r="AJ229" i="4"/>
  <c r="AJ405" i="4"/>
  <c r="AJ211" i="4"/>
  <c r="AJ403" i="4"/>
  <c r="AJ146" i="4"/>
  <c r="AJ305" i="4"/>
  <c r="AJ48" i="4"/>
  <c r="AJ240" i="4"/>
  <c r="AJ384" i="4"/>
  <c r="AJ143" i="4"/>
  <c r="AJ164" i="4"/>
  <c r="AJ238" i="4"/>
  <c r="AJ132" i="4"/>
  <c r="AJ197" i="4"/>
  <c r="AJ300" i="4"/>
  <c r="AJ195" i="4"/>
  <c r="AJ113" i="4"/>
  <c r="AJ32" i="4"/>
  <c r="AJ351" i="4"/>
  <c r="AJ91" i="4"/>
  <c r="AJ406" i="4"/>
  <c r="AJ260" i="4"/>
  <c r="AJ163" i="4"/>
  <c r="AJ65" i="4"/>
  <c r="AJ356" i="4"/>
  <c r="AJ335" i="4"/>
  <c r="AJ383" i="4"/>
  <c r="AJ357" i="4"/>
  <c r="AJ236" i="4"/>
  <c r="AJ18" i="4"/>
  <c r="AJ386" i="4"/>
  <c r="AJ288" i="4"/>
  <c r="AJ191" i="4"/>
  <c r="AJ286" i="4"/>
  <c r="AJ277" i="4"/>
  <c r="AJ387" i="4"/>
  <c r="AJ289" i="4"/>
  <c r="AJ208" i="4"/>
  <c r="AJ127" i="4"/>
  <c r="AJ190" i="4"/>
  <c r="AJ165" i="4"/>
  <c r="AJ404" i="4"/>
  <c r="AJ370" i="4"/>
  <c r="AJ241" i="4"/>
  <c r="AJ144" i="4"/>
  <c r="AJ78" i="4"/>
  <c r="AJ174" i="4"/>
  <c r="AJ149" i="4"/>
  <c r="AJ355" i="4"/>
  <c r="AJ258" i="4"/>
  <c r="AJ193" i="4"/>
  <c r="AJ95" i="4"/>
  <c r="AJ14" i="4"/>
  <c r="AJ109" i="4"/>
  <c r="AJ100" i="4"/>
  <c r="AJ323" i="4"/>
  <c r="AJ210" i="4"/>
  <c r="AJ112" i="4"/>
  <c r="AJ47" i="4"/>
  <c r="AJ292" i="4"/>
  <c r="AJ61" i="4"/>
  <c r="AJ20" i="4"/>
  <c r="AJ17" i="4"/>
  <c r="AJ336" i="4"/>
  <c r="AJ287" i="4"/>
  <c r="AJ350" i="4"/>
  <c r="AJ325" i="4"/>
  <c r="AJ99" i="4"/>
  <c r="AJ131" i="4"/>
  <c r="CJ4" i="4"/>
  <c r="CT3" i="4"/>
  <c r="CI3" i="4"/>
  <c r="CH5" i="4"/>
  <c r="CS5" i="4"/>
  <c r="DE3" i="4"/>
  <c r="DE5" i="4" s="1"/>
  <c r="BI5" i="4"/>
  <c r="BI124" i="4" s="1"/>
  <c r="BU3" i="4"/>
  <c r="BU5" i="4" s="1"/>
  <c r="BU124" i="4" s="1"/>
  <c r="AY3" i="4"/>
  <c r="AX5" i="4"/>
  <c r="BJ3" i="4"/>
  <c r="AX4" i="4"/>
  <c r="AX124" i="4" s="1"/>
  <c r="M5" i="4"/>
  <c r="N3" i="4"/>
  <c r="CU32" i="4" l="1"/>
  <c r="CM116" i="4"/>
  <c r="FI116" i="4" s="1"/>
  <c r="DA124" i="4"/>
  <c r="FW124" i="4" s="1"/>
  <c r="CC114" i="4"/>
  <c r="EY114" i="4" s="1"/>
  <c r="CO116" i="4"/>
  <c r="FK116" i="4" s="1"/>
  <c r="DB329" i="4"/>
  <c r="FX329" i="4" s="1"/>
  <c r="CM203" i="4"/>
  <c r="FI203" i="4" s="1"/>
  <c r="BY343" i="4"/>
  <c r="EU343" i="4" s="1"/>
  <c r="CZ75" i="4"/>
  <c r="FV75" i="4" s="1"/>
  <c r="CC127" i="4"/>
  <c r="EY127" i="4" s="1"/>
  <c r="CI125" i="4"/>
  <c r="DG219" i="4"/>
  <c r="DG75" i="4"/>
  <c r="DG329" i="4"/>
  <c r="CI72" i="4"/>
  <c r="DB103" i="4"/>
  <c r="FX103" i="4" s="1"/>
  <c r="DG172" i="4"/>
  <c r="DC315" i="4"/>
  <c r="FY315" i="4" s="1"/>
  <c r="DD188" i="4"/>
  <c r="FZ188" i="4" s="1"/>
  <c r="DD366" i="4"/>
  <c r="FZ366" i="4" s="1"/>
  <c r="DG130" i="4"/>
  <c r="DG43" i="4"/>
  <c r="DG60" i="4"/>
  <c r="DD276" i="4"/>
  <c r="FZ276" i="4" s="1"/>
  <c r="DD149" i="4"/>
  <c r="FZ149" i="4" s="1"/>
  <c r="DF32" i="4"/>
  <c r="DA65" i="4"/>
  <c r="FW65" i="4" s="1"/>
  <c r="CX188" i="4"/>
  <c r="FT188" i="4" s="1"/>
  <c r="CW167" i="4"/>
  <c r="FS167" i="4" s="1"/>
  <c r="DF370" i="4"/>
  <c r="CX132" i="4"/>
  <c r="FT132" i="4" s="1"/>
  <c r="DE237" i="4"/>
  <c r="GA237" i="4" s="1"/>
  <c r="CZ50" i="4"/>
  <c r="FV50" i="4" s="1"/>
  <c r="DF50" i="4"/>
  <c r="DF11" i="4"/>
  <c r="DH366" i="4"/>
  <c r="DB222" i="4"/>
  <c r="FX222" i="4" s="1"/>
  <c r="DB202" i="4"/>
  <c r="FX202" i="4" s="1"/>
  <c r="DC56" i="4"/>
  <c r="FY56" i="4" s="1"/>
  <c r="CW328" i="4"/>
  <c r="FS328" i="4" s="1"/>
  <c r="DH217" i="4"/>
  <c r="CY365" i="4"/>
  <c r="FU365" i="4" s="1"/>
  <c r="DB323" i="4"/>
  <c r="FX323" i="4" s="1"/>
  <c r="CZ6" i="4"/>
  <c r="FV6" i="4" s="1"/>
  <c r="DA238" i="4"/>
  <c r="FW238" i="4" s="1"/>
  <c r="CZ323" i="4"/>
  <c r="FV323" i="4" s="1"/>
  <c r="DC119" i="4"/>
  <c r="FY119" i="4" s="1"/>
  <c r="CX380" i="4"/>
  <c r="FT380" i="4" s="1"/>
  <c r="CY192" i="4"/>
  <c r="FU192" i="4" s="1"/>
  <c r="DH102" i="4"/>
  <c r="DF320" i="4"/>
  <c r="DH237" i="4"/>
  <c r="DE297" i="4"/>
  <c r="DH55" i="4"/>
  <c r="CZ151" i="4"/>
  <c r="FV151" i="4" s="1"/>
  <c r="DF129" i="4"/>
  <c r="DE55" i="4"/>
  <c r="GA55" i="4" s="1"/>
  <c r="DF110" i="4"/>
  <c r="DH16" i="4"/>
  <c r="CY111" i="4"/>
  <c r="FU111" i="4" s="1"/>
  <c r="DA246" i="4"/>
  <c r="FW246" i="4" s="1"/>
  <c r="CX195" i="4"/>
  <c r="FT195" i="4" s="1"/>
  <c r="CW135" i="4"/>
  <c r="FS135" i="4" s="1"/>
  <c r="DG293" i="4"/>
  <c r="DH90" i="4"/>
  <c r="DE276" i="4"/>
  <c r="DG73" i="4"/>
  <c r="DD36" i="4"/>
  <c r="FZ36" i="4" s="1"/>
  <c r="DB330" i="4"/>
  <c r="FX330" i="4" s="1"/>
  <c r="CX91" i="4"/>
  <c r="FT91" i="4" s="1"/>
  <c r="CW69" i="4"/>
  <c r="FS69" i="4" s="1"/>
  <c r="DA350" i="4"/>
  <c r="FW350" i="4" s="1"/>
  <c r="DD403" i="4"/>
  <c r="FZ403" i="4" s="1"/>
  <c r="DE33" i="4"/>
  <c r="CY62" i="4"/>
  <c r="FU62" i="4" s="1"/>
  <c r="CX102" i="4"/>
  <c r="FT102" i="4" s="1"/>
  <c r="DB206" i="4"/>
  <c r="FX206" i="4" s="1"/>
  <c r="DC330" i="4"/>
  <c r="FY330" i="4" s="1"/>
  <c r="CW345" i="4"/>
  <c r="FS345" i="4" s="1"/>
  <c r="DF194" i="4"/>
  <c r="DH95" i="4"/>
  <c r="DA284" i="4"/>
  <c r="FW284" i="4" s="1"/>
  <c r="DE320" i="4"/>
  <c r="DD129" i="4"/>
  <c r="FZ129" i="4" s="1"/>
  <c r="DA221" i="4"/>
  <c r="FW221" i="4" s="1"/>
  <c r="DG71" i="4"/>
  <c r="DC176" i="4"/>
  <c r="FY176" i="4" s="1"/>
  <c r="CY378" i="4"/>
  <c r="FU378" i="4" s="1"/>
  <c r="DE108" i="4"/>
  <c r="DH228" i="4"/>
  <c r="CY232" i="4"/>
  <c r="FU232" i="4" s="1"/>
  <c r="DH274" i="4"/>
  <c r="DB264" i="4"/>
  <c r="FX264" i="4" s="1"/>
  <c r="CW290" i="4"/>
  <c r="FS290" i="4" s="1"/>
  <c r="DC340" i="4"/>
  <c r="FY340" i="4" s="1"/>
  <c r="CY12" i="4"/>
  <c r="FU12" i="4" s="1"/>
  <c r="DF311" i="4"/>
  <c r="CY143" i="4"/>
  <c r="FU143" i="4" s="1"/>
  <c r="DB212" i="4"/>
  <c r="FX212" i="4" s="1"/>
  <c r="DC74" i="4"/>
  <c r="FY74" i="4" s="1"/>
  <c r="DD114" i="4"/>
  <c r="FZ114" i="4" s="1"/>
  <c r="DA16" i="4"/>
  <c r="FW16" i="4" s="1"/>
  <c r="CY207" i="4"/>
  <c r="FU207" i="4" s="1"/>
  <c r="CY106" i="4"/>
  <c r="FU106" i="4" s="1"/>
  <c r="CX292" i="4"/>
  <c r="FT292" i="4" s="1"/>
  <c r="DG380" i="4"/>
  <c r="DE7" i="4"/>
  <c r="DC404" i="4"/>
  <c r="FY404" i="4" s="1"/>
  <c r="DF124" i="4"/>
  <c r="DE124" i="4"/>
  <c r="DC229" i="4"/>
  <c r="FY229" i="4" s="1"/>
  <c r="CY253" i="4"/>
  <c r="FU253" i="4" s="1"/>
  <c r="CZ102" i="4"/>
  <c r="FV102" i="4" s="1"/>
  <c r="DB318" i="4"/>
  <c r="FX318" i="4" s="1"/>
  <c r="CW57" i="4"/>
  <c r="FS57" i="4" s="1"/>
  <c r="DH107" i="4"/>
  <c r="DB26" i="4"/>
  <c r="FX26" i="4" s="1"/>
  <c r="CW125" i="4"/>
  <c r="FS125" i="4" s="1"/>
  <c r="DF100" i="4"/>
  <c r="CX169" i="4"/>
  <c r="FT169" i="4" s="1"/>
  <c r="DA77" i="4"/>
  <c r="FW77" i="4" s="1"/>
  <c r="CW367" i="4"/>
  <c r="FS367" i="4" s="1"/>
  <c r="CX271" i="4"/>
  <c r="FT271" i="4" s="1"/>
  <c r="CZ279" i="4"/>
  <c r="FV279" i="4" s="1"/>
  <c r="DD185" i="4"/>
  <c r="FZ185" i="4" s="1"/>
  <c r="DA381" i="4"/>
  <c r="FW381" i="4" s="1"/>
  <c r="DG188" i="4"/>
  <c r="DF405" i="4"/>
  <c r="DF134" i="4"/>
  <c r="CY162" i="4"/>
  <c r="FU162" i="4" s="1"/>
  <c r="DG177" i="4"/>
  <c r="DE54" i="4"/>
  <c r="CX125" i="4"/>
  <c r="FT125" i="4" s="1"/>
  <c r="DC411" i="4"/>
  <c r="FY411" i="4" s="1"/>
  <c r="CW338" i="4"/>
  <c r="FS338" i="4" s="1"/>
  <c r="DF109" i="4"/>
  <c r="DF174" i="4"/>
  <c r="DF125" i="4"/>
  <c r="DF263" i="4"/>
  <c r="DH319" i="4"/>
  <c r="CX108" i="4"/>
  <c r="FT108" i="4" s="1"/>
  <c r="CY290" i="4"/>
  <c r="FU290" i="4" s="1"/>
  <c r="DG364" i="4"/>
  <c r="DH378" i="4"/>
  <c r="CY119" i="4"/>
  <c r="FU119" i="4" s="1"/>
  <c r="DE16" i="4"/>
  <c r="DG355" i="4"/>
  <c r="DG150" i="4"/>
  <c r="DE330" i="4"/>
  <c r="DF329" i="4"/>
  <c r="DG171" i="4"/>
  <c r="CY268" i="4"/>
  <c r="FU268" i="4" s="1"/>
  <c r="DA409" i="4"/>
  <c r="FW409" i="4" s="1"/>
  <c r="CX33" i="4"/>
  <c r="FT33" i="4" s="1"/>
  <c r="CZ172" i="4"/>
  <c r="FV172" i="4" s="1"/>
  <c r="CW276" i="4"/>
  <c r="FS276" i="4" s="1"/>
  <c r="DF19" i="4"/>
  <c r="CW204" i="4"/>
  <c r="FS204" i="4" s="1"/>
  <c r="DF187" i="4"/>
  <c r="DE269" i="4"/>
  <c r="GA269" i="4" s="1"/>
  <c r="DA358" i="4"/>
  <c r="FW358" i="4" s="1"/>
  <c r="DE120" i="4"/>
  <c r="CY311" i="4"/>
  <c r="FU311" i="4" s="1"/>
  <c r="CX318" i="4"/>
  <c r="FT318" i="4" s="1"/>
  <c r="CZ193" i="4"/>
  <c r="FV193" i="4" s="1"/>
  <c r="DH34" i="4"/>
  <c r="CY220" i="4"/>
  <c r="FU220" i="4" s="1"/>
  <c r="DB65" i="4"/>
  <c r="FX65" i="4" s="1"/>
  <c r="DF285" i="4"/>
  <c r="DG74" i="4"/>
  <c r="CX23" i="4"/>
  <c r="FT23" i="4" s="1"/>
  <c r="CX350" i="4"/>
  <c r="FT350" i="4" s="1"/>
  <c r="CZ164" i="4"/>
  <c r="FV164" i="4" s="1"/>
  <c r="CY225" i="4"/>
  <c r="FU225" i="4" s="1"/>
  <c r="DB227" i="4"/>
  <c r="FX227" i="4" s="1"/>
  <c r="DH256" i="4"/>
  <c r="CZ236" i="4"/>
  <c r="FV236" i="4" s="1"/>
  <c r="DC30" i="4"/>
  <c r="FY30" i="4" s="1"/>
  <c r="CZ392" i="4"/>
  <c r="FV392" i="4" s="1"/>
  <c r="DA377" i="4"/>
  <c r="FW377" i="4" s="1"/>
  <c r="DF172" i="4"/>
  <c r="CZ374" i="4"/>
  <c r="FV374" i="4" s="1"/>
  <c r="DE241" i="4"/>
  <c r="CY157" i="4"/>
  <c r="FU157" i="4" s="1"/>
  <c r="DG200" i="4"/>
  <c r="DH96" i="4"/>
  <c r="CY382" i="4"/>
  <c r="FU382" i="4" s="1"/>
  <c r="DF173" i="4"/>
  <c r="CX110" i="4"/>
  <c r="FT110" i="4" s="1"/>
  <c r="CZ281" i="4"/>
  <c r="FV281" i="4" s="1"/>
  <c r="CW376" i="4"/>
  <c r="FS376" i="4" s="1"/>
  <c r="DC279" i="4"/>
  <c r="FY279" i="4" s="1"/>
  <c r="DE89" i="4"/>
  <c r="DF317" i="4"/>
  <c r="CX404" i="4"/>
  <c r="FT404" i="4" s="1"/>
  <c r="DC87" i="4"/>
  <c r="FY87" i="4" s="1"/>
  <c r="CY244" i="4"/>
  <c r="FU244" i="4" s="1"/>
  <c r="DF130" i="4"/>
  <c r="DA196" i="4"/>
  <c r="FW196" i="4" s="1"/>
  <c r="CZ40" i="4"/>
  <c r="FV40" i="4" s="1"/>
  <c r="DB332" i="4"/>
  <c r="FX332" i="4" s="1"/>
  <c r="CX334" i="4"/>
  <c r="FT334" i="4" s="1"/>
  <c r="DD140" i="4"/>
  <c r="FZ140" i="4" s="1"/>
  <c r="CW13" i="4"/>
  <c r="FS13" i="4" s="1"/>
  <c r="DC197" i="4"/>
  <c r="FY197" i="4" s="1"/>
  <c r="DH167" i="4"/>
  <c r="DF324" i="4"/>
  <c r="DF95" i="4"/>
  <c r="CW258" i="4"/>
  <c r="FS258" i="4" s="1"/>
  <c r="CW12" i="4"/>
  <c r="FS12" i="4" s="1"/>
  <c r="DC53" i="4"/>
  <c r="FY53" i="4" s="1"/>
  <c r="DG325" i="4"/>
  <c r="CX90" i="4"/>
  <c r="FT90" i="4" s="1"/>
  <c r="DG26" i="4"/>
  <c r="DB403" i="4"/>
  <c r="FX403" i="4" s="1"/>
  <c r="CZ311" i="4"/>
  <c r="FV311" i="4" s="1"/>
  <c r="CX225" i="4"/>
  <c r="FT225" i="4" s="1"/>
  <c r="DA264" i="4"/>
  <c r="FW264" i="4" s="1"/>
  <c r="CX145" i="4"/>
  <c r="FT145" i="4" s="1"/>
  <c r="CW62" i="4"/>
  <c r="FS62" i="4" s="1"/>
  <c r="DF127" i="4"/>
  <c r="DC23" i="4"/>
  <c r="FY23" i="4" s="1"/>
  <c r="CZ290" i="4"/>
  <c r="FV290" i="4" s="1"/>
  <c r="CW214" i="4"/>
  <c r="FS214" i="4" s="1"/>
  <c r="DA100" i="4"/>
  <c r="FW100" i="4" s="1"/>
  <c r="DG374" i="4"/>
  <c r="CW173" i="4"/>
  <c r="FS173" i="4" s="1"/>
  <c r="DB20" i="4"/>
  <c r="FX20" i="4" s="1"/>
  <c r="DB334" i="4"/>
  <c r="FX334" i="4" s="1"/>
  <c r="CY88" i="4"/>
  <c r="FU88" i="4" s="1"/>
  <c r="DE181" i="4"/>
  <c r="CX290" i="4"/>
  <c r="FT290" i="4" s="1"/>
  <c r="CX278" i="4"/>
  <c r="FT278" i="4" s="1"/>
  <c r="CW275" i="4"/>
  <c r="FS275" i="4" s="1"/>
  <c r="CZ297" i="4"/>
  <c r="FV297" i="4" s="1"/>
  <c r="DD328" i="4"/>
  <c r="FZ328" i="4" s="1"/>
  <c r="DA292" i="4"/>
  <c r="FW292" i="4" s="1"/>
  <c r="DH133" i="4"/>
  <c r="CY160" i="4"/>
  <c r="FU160" i="4" s="1"/>
  <c r="DF183" i="4"/>
  <c r="DE116" i="4"/>
  <c r="DH361" i="4"/>
  <c r="DA320" i="4"/>
  <c r="FW320" i="4" s="1"/>
  <c r="DA27" i="4"/>
  <c r="FW27" i="4" s="1"/>
  <c r="DE411" i="4"/>
  <c r="DH112" i="4"/>
  <c r="DE209" i="4"/>
  <c r="CW289" i="4"/>
  <c r="FS289" i="4" s="1"/>
  <c r="DC338" i="4"/>
  <c r="FY338" i="4" s="1"/>
  <c r="DG64" i="4"/>
  <c r="DF349" i="4"/>
  <c r="CY305" i="4"/>
  <c r="FU305" i="4" s="1"/>
  <c r="CW131" i="4"/>
  <c r="FS131" i="4" s="1"/>
  <c r="DE90" i="4"/>
  <c r="DF231" i="4"/>
  <c r="DA362" i="4"/>
  <c r="FW362" i="4" s="1"/>
  <c r="DA200" i="4"/>
  <c r="FW200" i="4" s="1"/>
  <c r="CW95" i="4"/>
  <c r="FS95" i="4" s="1"/>
  <c r="CX206" i="4"/>
  <c r="FT206" i="4" s="1"/>
  <c r="DG47" i="4"/>
  <c r="DE113" i="4"/>
  <c r="CX256" i="4"/>
  <c r="FT256" i="4" s="1"/>
  <c r="DE333" i="4"/>
  <c r="DE225" i="4"/>
  <c r="GA225" i="4" s="1"/>
  <c r="DA66" i="4"/>
  <c r="FW66" i="4" s="1"/>
  <c r="DD59" i="4"/>
  <c r="FZ59" i="4" s="1"/>
  <c r="DE51" i="4"/>
  <c r="DG202" i="4"/>
  <c r="DE283" i="4"/>
  <c r="CW221" i="4"/>
  <c r="FS221" i="4" s="1"/>
  <c r="DC353" i="4"/>
  <c r="FY353" i="4" s="1"/>
  <c r="CX219" i="4"/>
  <c r="FT219" i="4" s="1"/>
  <c r="DA10" i="4"/>
  <c r="FW10" i="4" s="1"/>
  <c r="CW72" i="4"/>
  <c r="FS72" i="4" s="1"/>
  <c r="DH280" i="4"/>
  <c r="CY10" i="4"/>
  <c r="FU10" i="4" s="1"/>
  <c r="DB331" i="4"/>
  <c r="FX331" i="4" s="1"/>
  <c r="DB129" i="4"/>
  <c r="FX129" i="4" s="1"/>
  <c r="DE158" i="4"/>
  <c r="DH223" i="4"/>
  <c r="DH410" i="4"/>
  <c r="DG168" i="4"/>
  <c r="DB337" i="4"/>
  <c r="FX337" i="4" s="1"/>
  <c r="DC309" i="4"/>
  <c r="FY309" i="4" s="1"/>
  <c r="DC250" i="4"/>
  <c r="FY250" i="4" s="1"/>
  <c r="DH261" i="4"/>
  <c r="DC180" i="4"/>
  <c r="FY180" i="4" s="1"/>
  <c r="CW238" i="4"/>
  <c r="FS238" i="4" s="1"/>
  <c r="DF378" i="4"/>
  <c r="CY146" i="4"/>
  <c r="FU146" i="4" s="1"/>
  <c r="DE254" i="4"/>
  <c r="DE379" i="4"/>
  <c r="DH78" i="4"/>
  <c r="DA134" i="4"/>
  <c r="FW134" i="4" s="1"/>
  <c r="DH110" i="4"/>
  <c r="DF59" i="4"/>
  <c r="DB147" i="4"/>
  <c r="FX147" i="4" s="1"/>
  <c r="CX25" i="4"/>
  <c r="FT25" i="4" s="1"/>
  <c r="DE185" i="4"/>
  <c r="CZ139" i="4"/>
  <c r="FV139" i="4" s="1"/>
  <c r="DH392" i="4"/>
  <c r="DD384" i="4"/>
  <c r="FZ384" i="4" s="1"/>
  <c r="CZ240" i="4"/>
  <c r="FV240" i="4" s="1"/>
  <c r="DE99" i="4"/>
  <c r="GA99" i="4" s="1"/>
  <c r="DD406" i="4"/>
  <c r="FZ406" i="4" s="1"/>
  <c r="DC152" i="4"/>
  <c r="FY152" i="4" s="1"/>
  <c r="DH101" i="4"/>
  <c r="DC36" i="4"/>
  <c r="FY36" i="4" s="1"/>
  <c r="CX20" i="4"/>
  <c r="FT20" i="4" s="1"/>
  <c r="DA318" i="4"/>
  <c r="FW318" i="4" s="1"/>
  <c r="CX128" i="4"/>
  <c r="FT128" i="4" s="1"/>
  <c r="DB409" i="4"/>
  <c r="FX409" i="4" s="1"/>
  <c r="CW130" i="4"/>
  <c r="FS130" i="4" s="1"/>
  <c r="DF128" i="4"/>
  <c r="DG254" i="4"/>
  <c r="DB64" i="4"/>
  <c r="FX64" i="4" s="1"/>
  <c r="DA378" i="4"/>
  <c r="FW378" i="4" s="1"/>
  <c r="CW98" i="4"/>
  <c r="FS98" i="4" s="1"/>
  <c r="DB309" i="4"/>
  <c r="FX309" i="4" s="1"/>
  <c r="DD150" i="4"/>
  <c r="FZ150" i="4" s="1"/>
  <c r="CX207" i="4"/>
  <c r="FT207" i="4" s="1"/>
  <c r="DB90" i="4"/>
  <c r="FX90" i="4" s="1"/>
  <c r="DE231" i="4"/>
  <c r="DB302" i="4"/>
  <c r="FX302" i="4" s="1"/>
  <c r="DH14" i="4"/>
  <c r="DF332" i="4"/>
  <c r="DF372" i="4"/>
  <c r="CX383" i="4"/>
  <c r="FT383" i="4" s="1"/>
  <c r="CY320" i="4"/>
  <c r="FU320" i="4" s="1"/>
  <c r="DF252" i="4"/>
  <c r="CY340" i="4"/>
  <c r="FU340" i="4" s="1"/>
  <c r="CX321" i="4"/>
  <c r="FT321" i="4" s="1"/>
  <c r="DF72" i="4"/>
  <c r="DA69" i="4"/>
  <c r="FW69" i="4" s="1"/>
  <c r="CX167" i="4"/>
  <c r="FT167" i="4" s="1"/>
  <c r="DH412" i="4"/>
  <c r="CW104" i="4"/>
  <c r="FS104" i="4" s="1"/>
  <c r="DC265" i="4"/>
  <c r="FY265" i="4" s="1"/>
  <c r="DC258" i="4"/>
  <c r="FY258" i="4" s="1"/>
  <c r="DC76" i="4"/>
  <c r="FY76" i="4" s="1"/>
  <c r="CY229" i="4"/>
  <c r="FU229" i="4" s="1"/>
  <c r="DE35" i="4"/>
  <c r="DF269" i="4"/>
  <c r="DE386" i="4"/>
  <c r="GA386" i="4" s="1"/>
  <c r="CY372" i="4"/>
  <c r="FU372" i="4" s="1"/>
  <c r="CZ9" i="4"/>
  <c r="FV9" i="4" s="1"/>
  <c r="DG295" i="4"/>
  <c r="CY153" i="4"/>
  <c r="FU153" i="4" s="1"/>
  <c r="DC89" i="4"/>
  <c r="FY89" i="4" s="1"/>
  <c r="DF75" i="4"/>
  <c r="DB354" i="4"/>
  <c r="FX354" i="4" s="1"/>
  <c r="DB180" i="4"/>
  <c r="FX180" i="4" s="1"/>
  <c r="CW369" i="4"/>
  <c r="FS369" i="4" s="1"/>
  <c r="DF152" i="4"/>
  <c r="DB45" i="4"/>
  <c r="FX45" i="4" s="1"/>
  <c r="CY336" i="4"/>
  <c r="FU336" i="4" s="1"/>
  <c r="CY142" i="4"/>
  <c r="FU142" i="4" s="1"/>
  <c r="CY190" i="4"/>
  <c r="FU190" i="4" s="1"/>
  <c r="DA331" i="4"/>
  <c r="FW331" i="4" s="1"/>
  <c r="DA408" i="4"/>
  <c r="FW408" i="4" s="1"/>
  <c r="DB253" i="4"/>
  <c r="FX253" i="4" s="1"/>
  <c r="CZ401" i="4"/>
  <c r="FV401" i="4" s="1"/>
  <c r="DC188" i="4"/>
  <c r="FY188" i="4" s="1"/>
  <c r="DA256" i="4"/>
  <c r="FW256" i="4" s="1"/>
  <c r="DH105" i="4"/>
  <c r="CX410" i="4"/>
  <c r="FT410" i="4" s="1"/>
  <c r="CY317" i="4"/>
  <c r="FU317" i="4" s="1"/>
  <c r="DA352" i="4"/>
  <c r="FW352" i="4" s="1"/>
  <c r="DG248" i="4"/>
  <c r="CZ54" i="4"/>
  <c r="FV54" i="4" s="1"/>
  <c r="CZ177" i="4"/>
  <c r="FV177" i="4" s="1"/>
  <c r="DC365" i="4"/>
  <c r="FY365" i="4" s="1"/>
  <c r="DE23" i="4"/>
  <c r="DA186" i="4"/>
  <c r="FW186" i="4" s="1"/>
  <c r="DG356" i="4"/>
  <c r="CZ19" i="4"/>
  <c r="FV19" i="4" s="1"/>
  <c r="CW234" i="4"/>
  <c r="FS234" i="4" s="1"/>
  <c r="CZ45" i="4"/>
  <c r="FV45" i="4" s="1"/>
  <c r="CY295" i="4"/>
  <c r="FU295" i="4" s="1"/>
  <c r="CX29" i="4"/>
  <c r="FT29" i="4" s="1"/>
  <c r="CW28" i="4"/>
  <c r="FS28" i="4" s="1"/>
  <c r="CY83" i="4"/>
  <c r="FU83" i="4" s="1"/>
  <c r="DE325" i="4"/>
  <c r="DF338" i="4"/>
  <c r="DH57" i="4"/>
  <c r="CY227" i="4"/>
  <c r="FU227" i="4" s="1"/>
  <c r="DB376" i="4"/>
  <c r="FX376" i="4" s="1"/>
  <c r="DH299" i="4"/>
  <c r="DC292" i="4"/>
  <c r="FY292" i="4" s="1"/>
  <c r="DG389" i="4"/>
  <c r="CY25" i="4"/>
  <c r="FU25" i="4" s="1"/>
  <c r="CW233" i="4"/>
  <c r="FS233" i="4" s="1"/>
  <c r="DG117" i="4"/>
  <c r="CX316" i="4"/>
  <c r="FT316" i="4" s="1"/>
  <c r="CZ224" i="4"/>
  <c r="FV224" i="4" s="1"/>
  <c r="DF355" i="4"/>
  <c r="DB308" i="4"/>
  <c r="FX308" i="4" s="1"/>
  <c r="CX291" i="4"/>
  <c r="FT291" i="4" s="1"/>
  <c r="DC101" i="4"/>
  <c r="FY101" i="4" s="1"/>
  <c r="DE384" i="4"/>
  <c r="DF99" i="4"/>
  <c r="DA46" i="4"/>
  <c r="FW46" i="4" s="1"/>
  <c r="CX30" i="4"/>
  <c r="FT30" i="4" s="1"/>
  <c r="DB37" i="4"/>
  <c r="FX37" i="4" s="1"/>
  <c r="CY86" i="4"/>
  <c r="FU86" i="4" s="1"/>
  <c r="CY231" i="4"/>
  <c r="FU231" i="4" s="1"/>
  <c r="CY287" i="4"/>
  <c r="FU287" i="4" s="1"/>
  <c r="CZ137" i="4"/>
  <c r="FV137" i="4" s="1"/>
  <c r="DG349" i="4"/>
  <c r="DE298" i="4"/>
  <c r="CY169" i="4"/>
  <c r="FU169" i="4" s="1"/>
  <c r="DA317" i="4"/>
  <c r="FW317" i="4" s="1"/>
  <c r="DE409" i="4"/>
  <c r="CX326" i="4"/>
  <c r="FT326" i="4" s="1"/>
  <c r="DD373" i="4"/>
  <c r="FZ373" i="4" s="1"/>
  <c r="DC277" i="4"/>
  <c r="FY277" i="4" s="1"/>
  <c r="DE32" i="4"/>
  <c r="DB177" i="4"/>
  <c r="FX177" i="4" s="1"/>
  <c r="DD299" i="4"/>
  <c r="FZ299" i="4" s="1"/>
  <c r="DG145" i="4"/>
  <c r="DA244" i="4"/>
  <c r="FW244" i="4" s="1"/>
  <c r="CX144" i="4"/>
  <c r="FT144" i="4" s="1"/>
  <c r="CY252" i="4"/>
  <c r="FU252" i="4" s="1"/>
  <c r="DH362" i="4"/>
  <c r="DG326" i="4"/>
  <c r="DF204" i="4"/>
  <c r="CZ213" i="4"/>
  <c r="FV213" i="4" s="1"/>
  <c r="DD332" i="4"/>
  <c r="FZ332" i="4" s="1"/>
  <c r="DH179" i="4"/>
  <c r="CY360" i="4"/>
  <c r="FU360" i="4" s="1"/>
  <c r="CY364" i="4"/>
  <c r="FU364" i="4" s="1"/>
  <c r="DF265" i="4"/>
  <c r="DE29" i="4"/>
  <c r="GA29" i="4" s="1"/>
  <c r="DH305" i="4"/>
  <c r="DB315" i="4"/>
  <c r="FX315" i="4" s="1"/>
  <c r="DG372" i="4"/>
  <c r="CY173" i="4"/>
  <c r="FU173" i="4" s="1"/>
  <c r="CX222" i="4"/>
  <c r="FT222" i="4" s="1"/>
  <c r="DB67" i="4"/>
  <c r="FX67" i="4" s="1"/>
  <c r="DF299" i="4"/>
  <c r="DA92" i="4"/>
  <c r="FW92" i="4" s="1"/>
  <c r="DE30" i="4"/>
  <c r="DH204" i="4"/>
  <c r="DB410" i="4"/>
  <c r="FX410" i="4" s="1"/>
  <c r="DH320" i="4"/>
  <c r="DE274" i="4"/>
  <c r="DG36" i="4"/>
  <c r="DH30" i="4"/>
  <c r="DA49" i="4"/>
  <c r="FW49" i="4" s="1"/>
  <c r="DA307" i="4"/>
  <c r="FW307" i="4" s="1"/>
  <c r="DE343" i="4"/>
  <c r="DC313" i="4"/>
  <c r="FY313" i="4" s="1"/>
  <c r="CY103" i="4"/>
  <c r="FU103" i="4" s="1"/>
  <c r="DE198" i="4"/>
  <c r="DA306" i="4"/>
  <c r="FW306" i="4" s="1"/>
  <c r="DH393" i="4"/>
  <c r="DG20" i="4"/>
  <c r="DC380" i="4"/>
  <c r="FY380" i="4" s="1"/>
  <c r="DG108" i="4"/>
  <c r="DF171" i="4"/>
  <c r="DG362" i="4"/>
  <c r="DG160" i="4"/>
  <c r="DD211" i="4"/>
  <c r="FZ211" i="4" s="1"/>
  <c r="DF189" i="4"/>
  <c r="DD154" i="4"/>
  <c r="FZ154" i="4" s="1"/>
  <c r="DB314" i="4"/>
  <c r="FX314" i="4" s="1"/>
  <c r="CX64" i="4"/>
  <c r="FT64" i="4" s="1"/>
  <c r="CW213" i="4"/>
  <c r="FS213" i="4" s="1"/>
  <c r="CX365" i="4"/>
  <c r="FT365" i="4" s="1"/>
  <c r="DD350" i="4"/>
  <c r="FZ350" i="4" s="1"/>
  <c r="DF89" i="4"/>
  <c r="DF28" i="4"/>
  <c r="DH86" i="4"/>
  <c r="DE316" i="4"/>
  <c r="DF116" i="4"/>
  <c r="DH100" i="4"/>
  <c r="CZ252" i="4"/>
  <c r="FV252" i="4" s="1"/>
  <c r="CY401" i="4"/>
  <c r="FU401" i="4" s="1"/>
  <c r="DF35" i="4"/>
  <c r="DC389" i="4"/>
  <c r="FY389" i="4" s="1"/>
  <c r="DG111" i="4"/>
  <c r="DE315" i="4"/>
  <c r="DA83" i="4"/>
  <c r="FW83" i="4" s="1"/>
  <c r="DB123" i="4"/>
  <c r="FX123" i="4" s="1"/>
  <c r="DF243" i="4"/>
  <c r="DH239" i="4"/>
  <c r="DD60" i="4"/>
  <c r="FZ60" i="4" s="1"/>
  <c r="DH81" i="4"/>
  <c r="CZ77" i="4"/>
  <c r="FV77" i="4" s="1"/>
  <c r="DA67" i="4"/>
  <c r="FW67" i="4" s="1"/>
  <c r="DH84" i="4"/>
  <c r="CY353" i="4"/>
  <c r="FU353" i="4" s="1"/>
  <c r="DE370" i="4"/>
  <c r="DE249" i="4"/>
  <c r="DH77" i="4"/>
  <c r="CX174" i="4"/>
  <c r="FT174" i="4" s="1"/>
  <c r="CZ57" i="4"/>
  <c r="FV57" i="4" s="1"/>
  <c r="DC111" i="4"/>
  <c r="FY111" i="4" s="1"/>
  <c r="DH355" i="4"/>
  <c r="CZ206" i="4"/>
  <c r="FV206" i="4" s="1"/>
  <c r="DF345" i="4"/>
  <c r="DB130" i="4"/>
  <c r="FX130" i="4" s="1"/>
  <c r="CY175" i="4"/>
  <c r="FU175" i="4" s="1"/>
  <c r="DF382" i="4"/>
  <c r="GB382" i="4" s="1"/>
  <c r="DG67" i="4"/>
  <c r="DF235" i="4"/>
  <c r="CW37" i="4"/>
  <c r="FS37" i="4" s="1"/>
  <c r="CX322" i="4"/>
  <c r="FT322" i="4" s="1"/>
  <c r="DD294" i="4"/>
  <c r="FZ294" i="4" s="1"/>
  <c r="CZ227" i="4"/>
  <c r="FV227" i="4" s="1"/>
  <c r="DH317" i="4"/>
  <c r="DE194" i="4"/>
  <c r="GA194" i="4" s="1"/>
  <c r="DG6" i="4"/>
  <c r="DB154" i="4"/>
  <c r="FX154" i="4" s="1"/>
  <c r="DE176" i="4"/>
  <c r="DD367" i="4"/>
  <c r="FZ367" i="4" s="1"/>
  <c r="DB6" i="4"/>
  <c r="FX6" i="4" s="1"/>
  <c r="CY230" i="4"/>
  <c r="FU230" i="4" s="1"/>
  <c r="CZ83" i="4"/>
  <c r="FV83" i="4" s="1"/>
  <c r="CX379" i="4"/>
  <c r="FT379" i="4" s="1"/>
  <c r="CW45" i="4"/>
  <c r="FS45" i="4" s="1"/>
  <c r="DG141" i="4"/>
  <c r="CZ319" i="4"/>
  <c r="FV319" i="4" s="1"/>
  <c r="DG327" i="4"/>
  <c r="DE175" i="4"/>
  <c r="DB407" i="4"/>
  <c r="FX407" i="4" s="1"/>
  <c r="CX158" i="4"/>
  <c r="FT158" i="4" s="1"/>
  <c r="DE177" i="4"/>
  <c r="GA177" i="4" s="1"/>
  <c r="CY406" i="4"/>
  <c r="FU406" i="4" s="1"/>
  <c r="CW183" i="4"/>
  <c r="FS183" i="4" s="1"/>
  <c r="DE243" i="4"/>
  <c r="DH221" i="4"/>
  <c r="DD270" i="4"/>
  <c r="FZ270" i="4" s="1"/>
  <c r="DC12" i="4"/>
  <c r="FY12" i="4" s="1"/>
  <c r="DC62" i="4"/>
  <c r="FY62" i="4" s="1"/>
  <c r="DF217" i="4"/>
  <c r="CY35" i="4"/>
  <c r="FU35" i="4" s="1"/>
  <c r="DD148" i="4"/>
  <c r="FZ148" i="4" s="1"/>
  <c r="DC204" i="4"/>
  <c r="FY204" i="4" s="1"/>
  <c r="DD220" i="4"/>
  <c r="FZ220" i="4" s="1"/>
  <c r="CY258" i="4"/>
  <c r="FU258" i="4" s="1"/>
  <c r="DC51" i="4"/>
  <c r="FY51" i="4" s="1"/>
  <c r="DC126" i="4"/>
  <c r="FY126" i="4" s="1"/>
  <c r="CW161" i="4"/>
  <c r="FS161" i="4" s="1"/>
  <c r="DD378" i="4"/>
  <c r="FZ378" i="4" s="1"/>
  <c r="CW121" i="4"/>
  <c r="FS121" i="4" s="1"/>
  <c r="DB283" i="4"/>
  <c r="FX283" i="4" s="1"/>
  <c r="DG369" i="4"/>
  <c r="DH149" i="4"/>
  <c r="DA240" i="4"/>
  <c r="FW240" i="4" s="1"/>
  <c r="DD44" i="4"/>
  <c r="FZ44" i="4" s="1"/>
  <c r="DC82" i="4"/>
  <c r="FY82" i="4" s="1"/>
  <c r="DC342" i="4"/>
  <c r="FY342" i="4" s="1"/>
  <c r="CW327" i="4"/>
  <c r="FS327" i="4" s="1"/>
  <c r="DH185" i="4"/>
  <c r="CZ76" i="4"/>
  <c r="FV76" i="4" s="1"/>
  <c r="CZ82" i="4"/>
  <c r="FV82" i="4" s="1"/>
  <c r="DC400" i="4"/>
  <c r="FY400" i="4" s="1"/>
  <c r="DH186" i="4"/>
  <c r="DG393" i="4"/>
  <c r="DB195" i="4"/>
  <c r="FX195" i="4" s="1"/>
  <c r="CW40" i="4"/>
  <c r="FS40" i="4" s="1"/>
  <c r="DD234" i="4"/>
  <c r="FZ234" i="4" s="1"/>
  <c r="DA18" i="4"/>
  <c r="FW18" i="4" s="1"/>
  <c r="DB363" i="4"/>
  <c r="FX363" i="4" s="1"/>
  <c r="CZ352" i="4"/>
  <c r="FV352" i="4" s="1"/>
  <c r="DH106" i="4"/>
  <c r="CX246" i="4"/>
  <c r="FT246" i="4" s="1"/>
  <c r="CX199" i="4"/>
  <c r="FT199" i="4" s="1"/>
  <c r="CX16" i="4"/>
  <c r="FT16" i="4" s="1"/>
  <c r="DB395" i="4"/>
  <c r="FX395" i="4" s="1"/>
  <c r="CZ112" i="4"/>
  <c r="FV112" i="4" s="1"/>
  <c r="CY89" i="4"/>
  <c r="FU89" i="4" s="1"/>
  <c r="CX283" i="4"/>
  <c r="FT283" i="4" s="1"/>
  <c r="DH377" i="4"/>
  <c r="CY20" i="4"/>
  <c r="FU20" i="4" s="1"/>
  <c r="DD409" i="4"/>
  <c r="FZ409" i="4" s="1"/>
  <c r="DD110" i="4"/>
  <c r="FZ110" i="4" s="1"/>
  <c r="DE215" i="4"/>
  <c r="DF274" i="4"/>
  <c r="CX240" i="4"/>
  <c r="FT240" i="4" s="1"/>
  <c r="DH387" i="4"/>
  <c r="DE381" i="4"/>
  <c r="DH243" i="4"/>
  <c r="DA305" i="4"/>
  <c r="FW305" i="4" s="1"/>
  <c r="DC384" i="4"/>
  <c r="FY384" i="4" s="1"/>
  <c r="DF259" i="4"/>
  <c r="DE72" i="4"/>
  <c r="DG131" i="4"/>
  <c r="DE359" i="4"/>
  <c r="DH349" i="4"/>
  <c r="DB320" i="4"/>
  <c r="FX320" i="4" s="1"/>
  <c r="CZ8" i="4"/>
  <c r="FV8" i="4" s="1"/>
  <c r="DE162" i="4"/>
  <c r="DF379" i="4"/>
  <c r="DF181" i="4"/>
  <c r="DB83" i="4"/>
  <c r="FX83" i="4" s="1"/>
  <c r="DH266" i="4"/>
  <c r="DB235" i="4"/>
  <c r="FX235" i="4" s="1"/>
  <c r="DD396" i="4"/>
  <c r="FZ396" i="4" s="1"/>
  <c r="CX247" i="4"/>
  <c r="FT247" i="4" s="1"/>
  <c r="CZ58" i="4"/>
  <c r="FV58" i="4" s="1"/>
  <c r="DA28" i="4"/>
  <c r="FW28" i="4" s="1"/>
  <c r="DF98" i="4"/>
  <c r="CW185" i="4"/>
  <c r="FS185" i="4" s="1"/>
  <c r="CW27" i="4"/>
  <c r="FS27" i="4" s="1"/>
  <c r="CY91" i="4"/>
  <c r="FU91" i="4" s="1"/>
  <c r="DF155" i="4"/>
  <c r="DD89" i="4"/>
  <c r="FZ89" i="4" s="1"/>
  <c r="CW251" i="4"/>
  <c r="FS251" i="4" s="1"/>
  <c r="CY199" i="4"/>
  <c r="FU199" i="4" s="1"/>
  <c r="DD104" i="4"/>
  <c r="FZ104" i="4" s="1"/>
  <c r="DB238" i="4"/>
  <c r="FX238" i="4" s="1"/>
  <c r="CZ389" i="4"/>
  <c r="FV389" i="4" s="1"/>
  <c r="CZ79" i="4"/>
  <c r="FV79" i="4" s="1"/>
  <c r="CY70" i="4"/>
  <c r="FU70" i="4" s="1"/>
  <c r="DC20" i="4"/>
  <c r="FY20" i="4" s="1"/>
  <c r="CZ403" i="4"/>
  <c r="FV403" i="4" s="1"/>
  <c r="DE123" i="4"/>
  <c r="CZ106" i="4"/>
  <c r="FV106" i="4" s="1"/>
  <c r="DG203" i="4"/>
  <c r="DG87" i="4"/>
  <c r="DE190" i="4"/>
  <c r="DH68" i="4"/>
  <c r="CZ18" i="4"/>
  <c r="FV18" i="4" s="1"/>
  <c r="DE275" i="4"/>
  <c r="DD134" i="4"/>
  <c r="FZ134" i="4" s="1"/>
  <c r="CY161" i="4"/>
  <c r="FU161" i="4" s="1"/>
  <c r="DH83" i="4"/>
  <c r="DG396" i="4"/>
  <c r="DA326" i="4"/>
  <c r="FW326" i="4" s="1"/>
  <c r="DB357" i="4"/>
  <c r="FX357" i="4" s="1"/>
  <c r="CZ94" i="4"/>
  <c r="FV94" i="4" s="1"/>
  <c r="DE60" i="4"/>
  <c r="DA145" i="4"/>
  <c r="FW145" i="4" s="1"/>
  <c r="DH335" i="4"/>
  <c r="CX252" i="4"/>
  <c r="FT252" i="4" s="1"/>
  <c r="DA290" i="4"/>
  <c r="FW290" i="4" s="1"/>
  <c r="CZ263" i="4"/>
  <c r="FV263" i="4" s="1"/>
  <c r="DG63" i="4"/>
  <c r="DB106" i="4"/>
  <c r="FX106" i="4" s="1"/>
  <c r="DG56" i="4"/>
  <c r="DG309" i="4"/>
  <c r="CX59" i="4"/>
  <c r="FT59" i="4" s="1"/>
  <c r="DC88" i="4"/>
  <c r="FY88" i="4" s="1"/>
  <c r="DD68" i="4"/>
  <c r="FZ68" i="4" s="1"/>
  <c r="DA74" i="4"/>
  <c r="FW74" i="4" s="1"/>
  <c r="CW364" i="4"/>
  <c r="FS364" i="4" s="1"/>
  <c r="DG157" i="4"/>
  <c r="CY144" i="4"/>
  <c r="FU144" i="4" s="1"/>
  <c r="DA385" i="4"/>
  <c r="FW385" i="4" s="1"/>
  <c r="CW297" i="4"/>
  <c r="FS297" i="4" s="1"/>
  <c r="DC94" i="4"/>
  <c r="FY94" i="4" s="1"/>
  <c r="DA309" i="4"/>
  <c r="FW309" i="4" s="1"/>
  <c r="DC124" i="4"/>
  <c r="FY124" i="4" s="1"/>
  <c r="DC68" i="4"/>
  <c r="FY68" i="4" s="1"/>
  <c r="DC285" i="4"/>
  <c r="FY285" i="4" s="1"/>
  <c r="DG307" i="4"/>
  <c r="DA342" i="4"/>
  <c r="FW342" i="4" s="1"/>
  <c r="DC117" i="4"/>
  <c r="FY117" i="4" s="1"/>
  <c r="DE382" i="4"/>
  <c r="GA382" i="4" s="1"/>
  <c r="CZ174" i="4"/>
  <c r="FV174" i="4" s="1"/>
  <c r="CW177" i="4"/>
  <c r="FS177" i="4" s="1"/>
  <c r="CY212" i="4"/>
  <c r="FU212" i="4" s="1"/>
  <c r="DD280" i="4"/>
  <c r="FZ280" i="4" s="1"/>
  <c r="CZ399" i="4"/>
  <c r="FV399" i="4" s="1"/>
  <c r="CZ239" i="4"/>
  <c r="FV239" i="4" s="1"/>
  <c r="DD412" i="4"/>
  <c r="FZ412" i="4" s="1"/>
  <c r="DC312" i="4"/>
  <c r="FY312" i="4" s="1"/>
  <c r="CY140" i="4"/>
  <c r="FU140" i="4" s="1"/>
  <c r="DG227" i="4"/>
  <c r="CY115" i="4"/>
  <c r="FU115" i="4" s="1"/>
  <c r="DF24" i="4"/>
  <c r="DD271" i="4"/>
  <c r="FZ271" i="4" s="1"/>
  <c r="DA394" i="4"/>
  <c r="FW394" i="4" s="1"/>
  <c r="CW41" i="4"/>
  <c r="FS41" i="4" s="1"/>
  <c r="CX325" i="4"/>
  <c r="FT325" i="4" s="1"/>
  <c r="CW34" i="4"/>
  <c r="FS34" i="4" s="1"/>
  <c r="CY174" i="4"/>
  <c r="FU174" i="4" s="1"/>
  <c r="CY121" i="4"/>
  <c r="FU121" i="4" s="1"/>
  <c r="CY172" i="4"/>
  <c r="FU172" i="4" s="1"/>
  <c r="DA308" i="4"/>
  <c r="FW308" i="4" s="1"/>
  <c r="CW109" i="4"/>
  <c r="FS109" i="4" s="1"/>
  <c r="DE40" i="4"/>
  <c r="CW64" i="4"/>
  <c r="FS64" i="4" s="1"/>
  <c r="CW47" i="4"/>
  <c r="FS47" i="4" s="1"/>
  <c r="DF319" i="4"/>
  <c r="DE271" i="4"/>
  <c r="GA271" i="4" s="1"/>
  <c r="DF13" i="4"/>
  <c r="CZ246" i="4"/>
  <c r="FV246" i="4" s="1"/>
  <c r="DF357" i="4"/>
  <c r="CX301" i="4"/>
  <c r="FT301" i="4" s="1"/>
  <c r="DE20" i="4"/>
  <c r="CW366" i="4"/>
  <c r="FS366" i="4" s="1"/>
  <c r="CW220" i="4"/>
  <c r="FS220" i="4" s="1"/>
  <c r="DC387" i="4"/>
  <c r="FY387" i="4" s="1"/>
  <c r="DD263" i="4"/>
  <c r="FZ263" i="4" s="1"/>
  <c r="DH123" i="4"/>
  <c r="CW211" i="4"/>
  <c r="FS211" i="4" s="1"/>
  <c r="DH248" i="4"/>
  <c r="DA132" i="4"/>
  <c r="FW132" i="4" s="1"/>
  <c r="DA197" i="4"/>
  <c r="FW197" i="4" s="1"/>
  <c r="CW329" i="4"/>
  <c r="FS329" i="4" s="1"/>
  <c r="CW212" i="4"/>
  <c r="FS212" i="4" s="1"/>
  <c r="DG106" i="4"/>
  <c r="DD142" i="4"/>
  <c r="FZ142" i="4" s="1"/>
  <c r="DG136" i="4"/>
  <c r="DD171" i="4"/>
  <c r="FZ171" i="4" s="1"/>
  <c r="CZ238" i="4"/>
  <c r="FV238" i="4" s="1"/>
  <c r="DH235" i="4"/>
  <c r="CZ221" i="4"/>
  <c r="FV221" i="4" s="1"/>
  <c r="CY291" i="4"/>
  <c r="FU291" i="4" s="1"/>
  <c r="CZ71" i="4"/>
  <c r="FV71" i="4" s="1"/>
  <c r="DD50" i="4"/>
  <c r="FZ50" i="4" s="1"/>
  <c r="DD308" i="4"/>
  <c r="FZ308" i="4" s="1"/>
  <c r="DB284" i="4"/>
  <c r="FX284" i="4" s="1"/>
  <c r="DE397" i="4"/>
  <c r="DB96" i="4"/>
  <c r="FX96" i="4" s="1"/>
  <c r="DB134" i="4"/>
  <c r="FX134" i="4" s="1"/>
  <c r="CW363" i="4"/>
  <c r="FS363" i="4" s="1"/>
  <c r="DG28" i="4"/>
  <c r="DG148" i="4"/>
  <c r="CX319" i="4"/>
  <c r="FT319" i="4" s="1"/>
  <c r="DH153" i="4"/>
  <c r="DD161" i="4"/>
  <c r="FZ161" i="4" s="1"/>
  <c r="DD74" i="4"/>
  <c r="FZ74" i="4" s="1"/>
  <c r="DG13" i="4"/>
  <c r="DG30" i="4"/>
  <c r="DB362" i="4"/>
  <c r="FX362" i="4" s="1"/>
  <c r="CW291" i="4"/>
  <c r="FS291" i="4" s="1"/>
  <c r="CX213" i="4"/>
  <c r="FT213" i="4" s="1"/>
  <c r="DE132" i="4"/>
  <c r="DD348" i="4"/>
  <c r="FZ348" i="4" s="1"/>
  <c r="DB411" i="4"/>
  <c r="FX411" i="4" s="1"/>
  <c r="DH115" i="4"/>
  <c r="DH350" i="4"/>
  <c r="DD256" i="4"/>
  <c r="FZ256" i="4" s="1"/>
  <c r="DG255" i="4"/>
  <c r="DD172" i="4"/>
  <c r="FZ172" i="4" s="1"/>
  <c r="DC368" i="4"/>
  <c r="FY368" i="4" s="1"/>
  <c r="CX245" i="4"/>
  <c r="FT245" i="4" s="1"/>
  <c r="DB68" i="4"/>
  <c r="FX68" i="4" s="1"/>
  <c r="DA6" i="4"/>
  <c r="FW6" i="4" s="1"/>
  <c r="DD62" i="4"/>
  <c r="FZ62" i="4" s="1"/>
  <c r="CZ412" i="4"/>
  <c r="FV412" i="4" s="1"/>
  <c r="DB285" i="4"/>
  <c r="FX285" i="4" s="1"/>
  <c r="CX134" i="4"/>
  <c r="FT134" i="4" s="1"/>
  <c r="CZ66" i="4"/>
  <c r="FV66" i="4" s="1"/>
  <c r="CW356" i="4"/>
  <c r="FS356" i="4" s="1"/>
  <c r="DE93" i="4"/>
  <c r="DF327" i="4"/>
  <c r="DA193" i="4"/>
  <c r="FW193" i="4" s="1"/>
  <c r="CY202" i="4"/>
  <c r="FU202" i="4" s="1"/>
  <c r="CX389" i="4"/>
  <c r="FT389" i="4" s="1"/>
  <c r="CW395" i="4"/>
  <c r="FS395" i="4" s="1"/>
  <c r="DG395" i="4"/>
  <c r="DC44" i="4"/>
  <c r="FY44" i="4" s="1"/>
  <c r="CX189" i="4"/>
  <c r="FT189" i="4" s="1"/>
  <c r="DC173" i="4"/>
  <c r="FY173" i="4" s="1"/>
  <c r="CX363" i="4"/>
  <c r="FT363" i="4" s="1"/>
  <c r="DF384" i="4"/>
  <c r="DH400" i="4"/>
  <c r="CW115" i="4"/>
  <c r="FS115" i="4" s="1"/>
  <c r="DE377" i="4"/>
  <c r="GA377" i="4" s="1"/>
  <c r="CW401" i="4"/>
  <c r="FS401" i="4" s="1"/>
  <c r="DE355" i="4"/>
  <c r="DA136" i="4"/>
  <c r="FW136" i="4" s="1"/>
  <c r="DG85" i="4"/>
  <c r="DB263" i="4"/>
  <c r="FX263" i="4" s="1"/>
  <c r="DC54" i="4"/>
  <c r="FY54" i="4" s="1"/>
  <c r="CY69" i="4"/>
  <c r="FU69" i="4" s="1"/>
  <c r="CY337" i="4"/>
  <c r="FU337" i="4" s="1"/>
  <c r="CW239" i="4"/>
  <c r="FS239" i="4" s="1"/>
  <c r="DB258" i="4"/>
  <c r="FX258" i="4" s="1"/>
  <c r="CX13" i="4"/>
  <c r="FT13" i="4" s="1"/>
  <c r="CY57" i="4"/>
  <c r="FU57" i="4" s="1"/>
  <c r="CZ331" i="4"/>
  <c r="FV331" i="4" s="1"/>
  <c r="DB189" i="4"/>
  <c r="FX189" i="4" s="1"/>
  <c r="CY74" i="4"/>
  <c r="FU74" i="4" s="1"/>
  <c r="DG237" i="4"/>
  <c r="DC40" i="4"/>
  <c r="FY40" i="4" s="1"/>
  <c r="CX262" i="4"/>
  <c r="FT262" i="4" s="1"/>
  <c r="DE272" i="4"/>
  <c r="DE212" i="4"/>
  <c r="GA212" i="4" s="1"/>
  <c r="DB259" i="4"/>
  <c r="FX259" i="4" s="1"/>
  <c r="DD408" i="4"/>
  <c r="FZ408" i="4" s="1"/>
  <c r="CZ378" i="4"/>
  <c r="FV378" i="4" s="1"/>
  <c r="CY110" i="4"/>
  <c r="FU110" i="4" s="1"/>
  <c r="DH397" i="4"/>
  <c r="DH312" i="4"/>
  <c r="DH199" i="4"/>
  <c r="DC293" i="4"/>
  <c r="FY293" i="4" s="1"/>
  <c r="CW114" i="4"/>
  <c r="FS114" i="4" s="1"/>
  <c r="CX76" i="4"/>
  <c r="FT76" i="4" s="1"/>
  <c r="DC376" i="4"/>
  <c r="FY376" i="4" s="1"/>
  <c r="DF383" i="4"/>
  <c r="CX269" i="4"/>
  <c r="FT269" i="4" s="1"/>
  <c r="CW24" i="4"/>
  <c r="FS24" i="4" s="1"/>
  <c r="DC209" i="4"/>
  <c r="FY209" i="4" s="1"/>
  <c r="DF367" i="4"/>
  <c r="CY36" i="4"/>
  <c r="FU36" i="4" s="1"/>
  <c r="DF22" i="4"/>
  <c r="DF41" i="4"/>
  <c r="CZ78" i="4"/>
  <c r="FV78" i="4" s="1"/>
  <c r="DH61" i="4"/>
  <c r="DE307" i="4"/>
  <c r="DD106" i="4"/>
  <c r="FZ106" i="4" s="1"/>
  <c r="DF282" i="4"/>
  <c r="DA258" i="4"/>
  <c r="FW258" i="4" s="1"/>
  <c r="CX352" i="4"/>
  <c r="FT352" i="4" s="1"/>
  <c r="CY95" i="4"/>
  <c r="FU95" i="4" s="1"/>
  <c r="DE19" i="4"/>
  <c r="CY293" i="4"/>
  <c r="FU293" i="4" s="1"/>
  <c r="DA47" i="4"/>
  <c r="FW47" i="4" s="1"/>
  <c r="DF10" i="4"/>
  <c r="DF108" i="4"/>
  <c r="CW359" i="4"/>
  <c r="FS359" i="4" s="1"/>
  <c r="DF290" i="4"/>
  <c r="DC291" i="4"/>
  <c r="FY291" i="4" s="1"/>
  <c r="DE103" i="4"/>
  <c r="CX183" i="4"/>
  <c r="FT183" i="4" s="1"/>
  <c r="DG308" i="4"/>
  <c r="CY334" i="4"/>
  <c r="FU334" i="4" s="1"/>
  <c r="CX37" i="4"/>
  <c r="FT37" i="4" s="1"/>
  <c r="DE79" i="4"/>
  <c r="CX184" i="4"/>
  <c r="FT184" i="4" s="1"/>
  <c r="DB242" i="4"/>
  <c r="FX242" i="4" s="1"/>
  <c r="DH286" i="4"/>
  <c r="DD11" i="4"/>
  <c r="FZ11" i="4" s="1"/>
  <c r="DF133" i="4"/>
  <c r="DB364" i="4"/>
  <c r="FX364" i="4" s="1"/>
  <c r="DD385" i="4"/>
  <c r="FZ385" i="4" s="1"/>
  <c r="CW298" i="4"/>
  <c r="FS298" i="4" s="1"/>
  <c r="CW74" i="4"/>
  <c r="FS74" i="4" s="1"/>
  <c r="CY131" i="4"/>
  <c r="FU131" i="4" s="1"/>
  <c r="DB19" i="4"/>
  <c r="FX19" i="4" s="1"/>
  <c r="CX340" i="4"/>
  <c r="FT340" i="4" s="1"/>
  <c r="CW314" i="4"/>
  <c r="FS314" i="4" s="1"/>
  <c r="DH22" i="4"/>
  <c r="DE227" i="4"/>
  <c r="GA227" i="4" s="1"/>
  <c r="DE188" i="4"/>
  <c r="DA393" i="4"/>
  <c r="FW393" i="4" s="1"/>
  <c r="CX208" i="4"/>
  <c r="FT208" i="4" s="1"/>
  <c r="DG411" i="4"/>
  <c r="CX85" i="4"/>
  <c r="FT85" i="4" s="1"/>
  <c r="DH359" i="4"/>
  <c r="DD229" i="4"/>
  <c r="FZ229" i="4" s="1"/>
  <c r="DE109" i="4"/>
  <c r="GA109" i="4" s="1"/>
  <c r="DG149" i="4"/>
  <c r="DE172" i="4"/>
  <c r="DG49" i="4"/>
  <c r="DH278" i="4"/>
  <c r="DB319" i="4"/>
  <c r="FX319" i="4" s="1"/>
  <c r="DD113" i="4"/>
  <c r="FZ113" i="4" s="1"/>
  <c r="CY398" i="4"/>
  <c r="FU398" i="4" s="1"/>
  <c r="DD357" i="4"/>
  <c r="FZ357" i="4" s="1"/>
  <c r="DB277" i="4"/>
  <c r="FX277" i="4" s="1"/>
  <c r="DB156" i="4"/>
  <c r="FX156" i="4" s="1"/>
  <c r="DE342" i="4"/>
  <c r="CZ167" i="4"/>
  <c r="FV167" i="4" s="1"/>
  <c r="CZ388" i="4"/>
  <c r="FV388" i="4" s="1"/>
  <c r="DB392" i="4"/>
  <c r="FX392" i="4" s="1"/>
  <c r="DG337" i="4"/>
  <c r="CY28" i="4"/>
  <c r="FU28" i="4" s="1"/>
  <c r="CW110" i="4"/>
  <c r="FS110" i="4" s="1"/>
  <c r="DA131" i="4"/>
  <c r="FW131" i="4" s="1"/>
  <c r="DG377" i="4"/>
  <c r="DC161" i="4"/>
  <c r="FY161" i="4" s="1"/>
  <c r="DG83" i="4"/>
  <c r="CZ390" i="4"/>
  <c r="FV390" i="4" s="1"/>
  <c r="DC310" i="4"/>
  <c r="FY310" i="4" s="1"/>
  <c r="DG390" i="4"/>
  <c r="DE253" i="4"/>
  <c r="GA253" i="4" s="1"/>
  <c r="CZ325" i="4"/>
  <c r="FV325" i="4" s="1"/>
  <c r="DA114" i="4"/>
  <c r="FW114" i="4" s="1"/>
  <c r="DA142" i="4"/>
  <c r="FW142" i="4" s="1"/>
  <c r="DE338" i="4"/>
  <c r="DA268" i="4"/>
  <c r="FW268" i="4" s="1"/>
  <c r="CZ152" i="4"/>
  <c r="FV152" i="4" s="1"/>
  <c r="DF179" i="4"/>
  <c r="DG57" i="4"/>
  <c r="CY108" i="4"/>
  <c r="FU108" i="4" s="1"/>
  <c r="CX60" i="4"/>
  <c r="FT60" i="4" s="1"/>
  <c r="DD354" i="4"/>
  <c r="FZ354" i="4" s="1"/>
  <c r="CX103" i="4"/>
  <c r="FT103" i="4" s="1"/>
  <c r="CY14" i="4"/>
  <c r="FU14" i="4" s="1"/>
  <c r="DC35" i="4"/>
  <c r="FY35" i="4" s="1"/>
  <c r="DC18" i="4"/>
  <c r="FY18" i="4" s="1"/>
  <c r="CY313" i="4"/>
  <c r="FU313" i="4" s="1"/>
  <c r="DG34" i="4"/>
  <c r="CY93" i="4"/>
  <c r="FU93" i="4" s="1"/>
  <c r="CX48" i="4"/>
  <c r="FT48" i="4" s="1"/>
  <c r="CY179" i="4"/>
  <c r="FU179" i="4" s="1"/>
  <c r="DD382" i="4"/>
  <c r="FZ382" i="4" s="1"/>
  <c r="DD404" i="4"/>
  <c r="FZ404" i="4" s="1"/>
  <c r="DH182" i="4"/>
  <c r="DF12" i="4"/>
  <c r="DC184" i="4"/>
  <c r="FY184" i="4" s="1"/>
  <c r="CX8" i="4"/>
  <c r="FT8" i="4" s="1"/>
  <c r="DE250" i="4"/>
  <c r="DC247" i="4"/>
  <c r="FY247" i="4" s="1"/>
  <c r="DD159" i="4"/>
  <c r="FZ159" i="4" s="1"/>
  <c r="DE218" i="4"/>
  <c r="CY306" i="4"/>
  <c r="FU306" i="4" s="1"/>
  <c r="DH268" i="4"/>
  <c r="CY387" i="4"/>
  <c r="FU387" i="4" s="1"/>
  <c r="DA129" i="4"/>
  <c r="FW129" i="4" s="1"/>
  <c r="CY159" i="4"/>
  <c r="FU159" i="4" s="1"/>
  <c r="DH340" i="4"/>
  <c r="CW336" i="4"/>
  <c r="FS336" i="4" s="1"/>
  <c r="DG194" i="4"/>
  <c r="CY407" i="4"/>
  <c r="FU407" i="4" s="1"/>
  <c r="DC60" i="4"/>
  <c r="FY60" i="4" s="1"/>
  <c r="DD79" i="4"/>
  <c r="FZ79" i="4" s="1"/>
  <c r="DE153" i="4"/>
  <c r="CW15" i="4"/>
  <c r="FS15" i="4" s="1"/>
  <c r="DH247" i="4"/>
  <c r="DB53" i="4"/>
  <c r="FX53" i="4" s="1"/>
  <c r="DG321" i="4"/>
  <c r="CY393" i="4"/>
  <c r="FU393" i="4" s="1"/>
  <c r="DF325" i="4"/>
  <c r="DA251" i="4"/>
  <c r="FW251" i="4" s="1"/>
  <c r="DD117" i="4"/>
  <c r="FZ117" i="4" s="1"/>
  <c r="DG406" i="4"/>
  <c r="DA123" i="4"/>
  <c r="FW123" i="4" s="1"/>
  <c r="DA172" i="4"/>
  <c r="FW172" i="4" s="1"/>
  <c r="DH113" i="4"/>
  <c r="DG121" i="4"/>
  <c r="DD12" i="4"/>
  <c r="FZ12" i="4" s="1"/>
  <c r="CZ35" i="4"/>
  <c r="FV35" i="4" s="1"/>
  <c r="CY223" i="4"/>
  <c r="FU223" i="4" s="1"/>
  <c r="DA151" i="4"/>
  <c r="FW151" i="4" s="1"/>
  <c r="DA257" i="4"/>
  <c r="FW257" i="4" s="1"/>
  <c r="DF121" i="4"/>
  <c r="DA130" i="4"/>
  <c r="FW130" i="4" s="1"/>
  <c r="CX259" i="4"/>
  <c r="FT259" i="4" s="1"/>
  <c r="DH137" i="4"/>
  <c r="DF348" i="4"/>
  <c r="DD327" i="4"/>
  <c r="FZ327" i="4" s="1"/>
  <c r="DG299" i="4"/>
  <c r="DH174" i="4"/>
  <c r="DF48" i="4"/>
  <c r="DC272" i="4"/>
  <c r="FY272" i="4" s="1"/>
  <c r="CW84" i="4"/>
  <c r="FS84" i="4" s="1"/>
  <c r="DA349" i="4"/>
  <c r="FW349" i="4" s="1"/>
  <c r="CX171" i="4"/>
  <c r="FT171" i="4" s="1"/>
  <c r="DA337" i="4"/>
  <c r="FW337" i="4" s="1"/>
  <c r="DF385" i="4"/>
  <c r="CZ303" i="4"/>
  <c r="FV303" i="4" s="1"/>
  <c r="CY256" i="4"/>
  <c r="FU256" i="4" s="1"/>
  <c r="CW44" i="4"/>
  <c r="FS44" i="4" s="1"/>
  <c r="DA82" i="4"/>
  <c r="FW82" i="4" s="1"/>
  <c r="DF56" i="4"/>
  <c r="CZ61" i="4"/>
  <c r="FV61" i="4" s="1"/>
  <c r="DG128" i="4"/>
  <c r="DA58" i="4"/>
  <c r="FW58" i="4" s="1"/>
  <c r="CW22" i="4"/>
  <c r="FS22" i="4" s="1"/>
  <c r="DG270" i="4"/>
  <c r="CX282" i="4"/>
  <c r="FT282" i="4" s="1"/>
  <c r="CZ20" i="4"/>
  <c r="FV20" i="4" s="1"/>
  <c r="DG52" i="4"/>
  <c r="DF182" i="4"/>
  <c r="CZ153" i="4"/>
  <c r="FV153" i="4" s="1"/>
  <c r="CX7" i="4"/>
  <c r="FT7" i="4" s="1"/>
  <c r="CX118" i="4"/>
  <c r="FT118" i="4" s="1"/>
  <c r="DG345" i="4"/>
  <c r="CX157" i="4"/>
  <c r="FT157" i="4" s="1"/>
  <c r="DC270" i="4"/>
  <c r="FY270" i="4" s="1"/>
  <c r="CY316" i="4"/>
  <c r="FU316" i="4" s="1"/>
  <c r="DE169" i="4"/>
  <c r="DA188" i="4"/>
  <c r="FW188" i="4" s="1"/>
  <c r="DC275" i="4"/>
  <c r="FY275" i="4" s="1"/>
  <c r="DB52" i="4"/>
  <c r="FX52" i="4" s="1"/>
  <c r="DE412" i="4"/>
  <c r="CW32" i="4"/>
  <c r="FS32" i="4" s="1"/>
  <c r="DE200" i="4"/>
  <c r="GA200" i="4" s="1"/>
  <c r="DF192" i="4"/>
  <c r="DC348" i="4"/>
  <c r="FY348" i="4" s="1"/>
  <c r="DD146" i="4"/>
  <c r="FZ146" i="4" s="1"/>
  <c r="DA60" i="4"/>
  <c r="FW60" i="4" s="1"/>
  <c r="DA232" i="4"/>
  <c r="FW232" i="4" s="1"/>
  <c r="CZ333" i="4"/>
  <c r="FV333" i="4" s="1"/>
  <c r="DH310" i="4"/>
  <c r="DH97" i="4"/>
  <c r="DB168" i="4"/>
  <c r="FX168" i="4" s="1"/>
  <c r="DH177" i="4"/>
  <c r="DD230" i="4"/>
  <c r="FZ230" i="4" s="1"/>
  <c r="CZ114" i="4"/>
  <c r="FV114" i="4" s="1"/>
  <c r="DE234" i="4"/>
  <c r="DE39" i="4"/>
  <c r="CZ48" i="4"/>
  <c r="FV48" i="4" s="1"/>
  <c r="DE304" i="4"/>
  <c r="GA304" i="4" s="1"/>
  <c r="DD30" i="4"/>
  <c r="FZ30" i="4" s="1"/>
  <c r="DG360" i="4"/>
  <c r="DB118" i="4"/>
  <c r="FX118" i="4" s="1"/>
  <c r="DA156" i="4"/>
  <c r="FW156" i="4" s="1"/>
  <c r="CZ380" i="4"/>
  <c r="FV380" i="4" s="1"/>
  <c r="DD179" i="4"/>
  <c r="FZ179" i="4" s="1"/>
  <c r="DC412" i="4"/>
  <c r="FY412" i="4" s="1"/>
  <c r="DG223" i="4"/>
  <c r="DH141" i="4"/>
  <c r="DG323" i="4"/>
  <c r="DD112" i="4"/>
  <c r="FZ112" i="4" s="1"/>
  <c r="CW92" i="4"/>
  <c r="FS92" i="4" s="1"/>
  <c r="DH60" i="4"/>
  <c r="DE281" i="4"/>
  <c r="CW361" i="4"/>
  <c r="FS361" i="4" s="1"/>
  <c r="CX178" i="4"/>
  <c r="FT178" i="4" s="1"/>
  <c r="DD87" i="4"/>
  <c r="FZ87" i="4" s="1"/>
  <c r="DB43" i="4"/>
  <c r="FX43" i="4" s="1"/>
  <c r="DD341" i="4"/>
  <c r="FZ341" i="4" s="1"/>
  <c r="DB287" i="4"/>
  <c r="FX287" i="4" s="1"/>
  <c r="DG266" i="4"/>
  <c r="CY152" i="4"/>
  <c r="FU152" i="4" s="1"/>
  <c r="DD15" i="4"/>
  <c r="FZ15" i="4" s="1"/>
  <c r="CY37" i="4"/>
  <c r="FU37" i="4" s="1"/>
  <c r="CY211" i="4"/>
  <c r="FU211" i="4" s="1"/>
  <c r="DA248" i="4"/>
  <c r="FW248" i="4" s="1"/>
  <c r="CY298" i="4"/>
  <c r="FU298" i="4" s="1"/>
  <c r="DA379" i="4"/>
  <c r="FW379" i="4" s="1"/>
  <c r="DD203" i="4"/>
  <c r="FZ203" i="4" s="1"/>
  <c r="CW378" i="4"/>
  <c r="FS378" i="4" s="1"/>
  <c r="CW368" i="4"/>
  <c r="FS368" i="4" s="1"/>
  <c r="CZ220" i="4"/>
  <c r="FV220" i="4" s="1"/>
  <c r="DD317" i="4"/>
  <c r="FZ317" i="4" s="1"/>
  <c r="DC239" i="4"/>
  <c r="FY239" i="4" s="1"/>
  <c r="DE220" i="4"/>
  <c r="CY412" i="4"/>
  <c r="FU412" i="4" s="1"/>
  <c r="DF248" i="4"/>
  <c r="CY292" i="4"/>
  <c r="FU292" i="4" s="1"/>
  <c r="DH92" i="4"/>
  <c r="DD165" i="4"/>
  <c r="FZ165" i="4" s="1"/>
  <c r="CX300" i="4"/>
  <c r="FT300" i="4" s="1"/>
  <c r="DB148" i="4"/>
  <c r="FX148" i="4" s="1"/>
  <c r="CW394" i="4"/>
  <c r="FS394" i="4" s="1"/>
  <c r="DH93" i="4"/>
  <c r="DF342" i="4"/>
  <c r="DF368" i="4"/>
  <c r="CY224" i="4"/>
  <c r="FU224" i="4" s="1"/>
  <c r="DF184" i="4"/>
  <c r="CZ188" i="4"/>
  <c r="FV188" i="4" s="1"/>
  <c r="CW405" i="4"/>
  <c r="FS405" i="4" s="1"/>
  <c r="DC116" i="4"/>
  <c r="FY116" i="4" s="1"/>
  <c r="CZ261" i="4"/>
  <c r="FV261" i="4" s="1"/>
  <c r="CY127" i="4"/>
  <c r="FU127" i="4" s="1"/>
  <c r="DB56" i="4"/>
  <c r="FX56" i="4" s="1"/>
  <c r="DB237" i="4"/>
  <c r="FX237" i="4" s="1"/>
  <c r="DH402" i="4"/>
  <c r="CX394" i="4"/>
  <c r="FT394" i="4" s="1"/>
  <c r="CW287" i="4"/>
  <c r="FS287" i="4" s="1"/>
  <c r="CX49" i="4"/>
  <c r="FT49" i="4" s="1"/>
  <c r="CY267" i="4"/>
  <c r="FU267" i="4" s="1"/>
  <c r="DA334" i="4"/>
  <c r="FW334" i="4" s="1"/>
  <c r="DA278" i="4"/>
  <c r="FW278" i="4" s="1"/>
  <c r="CW227" i="4"/>
  <c r="FS227" i="4" s="1"/>
  <c r="DE150" i="4"/>
  <c r="GA150" i="4" s="1"/>
  <c r="CX351" i="4"/>
  <c r="FT351" i="4" s="1"/>
  <c r="DD285" i="4"/>
  <c r="FZ285" i="4" s="1"/>
  <c r="DH342" i="4"/>
  <c r="DE91" i="4"/>
  <c r="DD215" i="4"/>
  <c r="FZ215" i="4" s="1"/>
  <c r="CZ42" i="4"/>
  <c r="FV42" i="4" s="1"/>
  <c r="DG181" i="4"/>
  <c r="DG159" i="4"/>
  <c r="CX368" i="4"/>
  <c r="FT368" i="4" s="1"/>
  <c r="CW142" i="4"/>
  <c r="FS142" i="4" s="1"/>
  <c r="DA291" i="4"/>
  <c r="FW291" i="4" s="1"/>
  <c r="CY373" i="4"/>
  <c r="FU373" i="4" s="1"/>
  <c r="DD54" i="4"/>
  <c r="FZ54" i="4" s="1"/>
  <c r="CZ285" i="4"/>
  <c r="FV285" i="4" s="1"/>
  <c r="DF249" i="4"/>
  <c r="DF118" i="4"/>
  <c r="DD10" i="4"/>
  <c r="FZ10" i="4" s="1"/>
  <c r="DF33" i="4"/>
  <c r="DF218" i="4"/>
  <c r="DA310" i="4"/>
  <c r="FW310" i="4" s="1"/>
  <c r="DC213" i="4"/>
  <c r="FY213" i="4" s="1"/>
  <c r="DC341" i="4"/>
  <c r="FY341" i="4" s="1"/>
  <c r="DD204" i="4"/>
  <c r="FZ204" i="4" s="1"/>
  <c r="CW371" i="4"/>
  <c r="FS371" i="4" s="1"/>
  <c r="CW412" i="4"/>
  <c r="FS412" i="4" s="1"/>
  <c r="CZ385" i="4"/>
  <c r="FV385" i="4" s="1"/>
  <c r="CZ266" i="4"/>
  <c r="FV266" i="4" s="1"/>
  <c r="DB245" i="4"/>
  <c r="FX245" i="4" s="1"/>
  <c r="DG88" i="4"/>
  <c r="CZ97" i="4"/>
  <c r="FV97" i="4" s="1"/>
  <c r="DD201" i="4"/>
  <c r="FZ201" i="4" s="1"/>
  <c r="CW302" i="4"/>
  <c r="FS302" i="4" s="1"/>
  <c r="DG197" i="4"/>
  <c r="DH382" i="4"/>
  <c r="GD382" i="4" s="1"/>
  <c r="CX412" i="4"/>
  <c r="FT412" i="4" s="1"/>
  <c r="CX236" i="4"/>
  <c r="FT236" i="4" s="1"/>
  <c r="DH62" i="4"/>
  <c r="DH276" i="4"/>
  <c r="CW89" i="4"/>
  <c r="FS89" i="4" s="1"/>
  <c r="DA88" i="4"/>
  <c r="FW88" i="4" s="1"/>
  <c r="DG100" i="4"/>
  <c r="DB266" i="4"/>
  <c r="FX266" i="4" s="1"/>
  <c r="DB81" i="4"/>
  <c r="FX81" i="4" s="1"/>
  <c r="DG311" i="4"/>
  <c r="CZ7" i="4"/>
  <c r="FV7" i="4" s="1"/>
  <c r="DH63" i="4"/>
  <c r="DA76" i="4"/>
  <c r="FW76" i="4" s="1"/>
  <c r="DA155" i="4"/>
  <c r="FW155" i="4" s="1"/>
  <c r="CY105" i="4"/>
  <c r="FU105" i="4" s="1"/>
  <c r="DD155" i="4"/>
  <c r="FZ155" i="4" s="1"/>
  <c r="DB167" i="4"/>
  <c r="FX167" i="4" s="1"/>
  <c r="DG41" i="4"/>
  <c r="DB372" i="4"/>
  <c r="FX372" i="4" s="1"/>
  <c r="DD193" i="4"/>
  <c r="FZ193" i="4" s="1"/>
  <c r="CY283" i="4"/>
  <c r="FU283" i="4" s="1"/>
  <c r="CX194" i="4"/>
  <c r="FT194" i="4" s="1"/>
  <c r="CX349" i="4"/>
  <c r="FT349" i="4" s="1"/>
  <c r="DE313" i="4"/>
  <c r="DB98" i="4"/>
  <c r="FX98" i="4" s="1"/>
  <c r="CZ138" i="4"/>
  <c r="FV138" i="4" s="1"/>
  <c r="DA368" i="4"/>
  <c r="FW368" i="4" s="1"/>
  <c r="CX223" i="4"/>
  <c r="FT223" i="4" s="1"/>
  <c r="DF223" i="4"/>
  <c r="DB322" i="4"/>
  <c r="FX322" i="4" s="1"/>
  <c r="DA357" i="4"/>
  <c r="FW357" i="4" s="1"/>
  <c r="DC21" i="4"/>
  <c r="FY21" i="4" s="1"/>
  <c r="DB208" i="4"/>
  <c r="FX208" i="4" s="1"/>
  <c r="CX22" i="4"/>
  <c r="FT22" i="4" s="1"/>
  <c r="CW215" i="4"/>
  <c r="FS215" i="4" s="1"/>
  <c r="CW82" i="4"/>
  <c r="FS82" i="4" s="1"/>
  <c r="CW319" i="4"/>
  <c r="FS319" i="4" s="1"/>
  <c r="CZ91" i="4"/>
  <c r="FV91" i="4" s="1"/>
  <c r="CW102" i="4"/>
  <c r="FS102" i="4" s="1"/>
  <c r="DD93" i="4"/>
  <c r="FZ93" i="4" s="1"/>
  <c r="DA261" i="4"/>
  <c r="FW261" i="4" s="1"/>
  <c r="DH374" i="4"/>
  <c r="CZ84" i="4"/>
  <c r="FV84" i="4" s="1"/>
  <c r="DH48" i="4"/>
  <c r="DE75" i="4"/>
  <c r="DF115" i="4"/>
  <c r="DH242" i="4"/>
  <c r="DE329" i="4"/>
  <c r="DB140" i="4"/>
  <c r="FX140" i="4" s="1"/>
  <c r="DD178" i="4"/>
  <c r="FZ178" i="4" s="1"/>
  <c r="DD83" i="4"/>
  <c r="FZ83" i="4" s="1"/>
  <c r="DD247" i="4"/>
  <c r="FZ247" i="4" s="1"/>
  <c r="DA87" i="4"/>
  <c r="FW87" i="4" s="1"/>
  <c r="DA161" i="4"/>
  <c r="FW161" i="4" s="1"/>
  <c r="DA112" i="4"/>
  <c r="FW112" i="4" s="1"/>
  <c r="DC281" i="4"/>
  <c r="FY281" i="4" s="1"/>
  <c r="CZ314" i="4"/>
  <c r="FV314" i="4" s="1"/>
  <c r="DE324" i="4"/>
  <c r="DC344" i="4"/>
  <c r="FY344" i="4" s="1"/>
  <c r="DA338" i="4"/>
  <c r="FW338" i="4" s="1"/>
  <c r="CY404" i="4"/>
  <c r="FU404" i="4" s="1"/>
  <c r="DH211" i="4"/>
  <c r="CY261" i="4"/>
  <c r="FU261" i="4" s="1"/>
  <c r="DH388" i="4"/>
  <c r="DE15" i="4"/>
  <c r="CW280" i="4"/>
  <c r="FS280" i="4" s="1"/>
  <c r="DD71" i="4"/>
  <c r="FZ71" i="4" s="1"/>
  <c r="DE401" i="4"/>
  <c r="DF283" i="4"/>
  <c r="DG336" i="4"/>
  <c r="CW343" i="4"/>
  <c r="FS343" i="4" s="1"/>
  <c r="CW80" i="4"/>
  <c r="FS80" i="4" s="1"/>
  <c r="CY410" i="4"/>
  <c r="FU410" i="4" s="1"/>
  <c r="DC178" i="4"/>
  <c r="FY178" i="4" s="1"/>
  <c r="DE387" i="4"/>
  <c r="DF369" i="4"/>
  <c r="DH314" i="4"/>
  <c r="DD336" i="4"/>
  <c r="FZ336" i="4" s="1"/>
  <c r="DG212" i="4"/>
  <c r="CZ120" i="4"/>
  <c r="FV120" i="4" s="1"/>
  <c r="DH213" i="4"/>
  <c r="DE122" i="4"/>
  <c r="CW341" i="4"/>
  <c r="FS341" i="4" s="1"/>
  <c r="CZ347" i="4"/>
  <c r="FV347" i="4" s="1"/>
  <c r="DC50" i="4"/>
  <c r="FY50" i="4" s="1"/>
  <c r="CW8" i="4"/>
  <c r="FS8" i="4" s="1"/>
  <c r="DF352" i="4"/>
  <c r="CX126" i="4"/>
  <c r="FT126" i="4" s="1"/>
  <c r="DA371" i="4"/>
  <c r="FW371" i="4" s="1"/>
  <c r="CW385" i="4"/>
  <c r="FS385" i="4" s="1"/>
  <c r="DE64" i="4"/>
  <c r="DF239" i="4"/>
  <c r="DE226" i="4"/>
  <c r="DD297" i="4"/>
  <c r="FZ297" i="4" s="1"/>
  <c r="DG7" i="4"/>
  <c r="DB155" i="4"/>
  <c r="FX155" i="4" s="1"/>
  <c r="DD407" i="4"/>
  <c r="FZ407" i="4" s="1"/>
  <c r="CZ131" i="4"/>
  <c r="FV131" i="4" s="1"/>
  <c r="DC61" i="4"/>
  <c r="FY61" i="4" s="1"/>
  <c r="CX364" i="4"/>
  <c r="FT364" i="4" s="1"/>
  <c r="DG292" i="4"/>
  <c r="CY55" i="4"/>
  <c r="FU55" i="4" s="1"/>
  <c r="DF318" i="4"/>
  <c r="DE84" i="4"/>
  <c r="DC127" i="4"/>
  <c r="FY127" i="4" s="1"/>
  <c r="CX253" i="4"/>
  <c r="FT253" i="4" s="1"/>
  <c r="CW295" i="4"/>
  <c r="FS295" i="4" s="1"/>
  <c r="DC46" i="4"/>
  <c r="FY46" i="4" s="1"/>
  <c r="DC202" i="4"/>
  <c r="FY202" i="4" s="1"/>
  <c r="DG62" i="4"/>
  <c r="DC167" i="4"/>
  <c r="FY167" i="4" s="1"/>
  <c r="DC274" i="4"/>
  <c r="FY274" i="4" s="1"/>
  <c r="DB214" i="4"/>
  <c r="FX214" i="4" s="1"/>
  <c r="DH122" i="4"/>
  <c r="DF60" i="4"/>
  <c r="DA259" i="4"/>
  <c r="FW259" i="4" s="1"/>
  <c r="DG316" i="4"/>
  <c r="DF305" i="4"/>
  <c r="DD16" i="4"/>
  <c r="FZ16" i="4" s="1"/>
  <c r="CY132" i="4"/>
  <c r="FU132" i="4" s="1"/>
  <c r="CW124" i="4"/>
  <c r="FS124" i="4" s="1"/>
  <c r="DC350" i="4"/>
  <c r="FY350" i="4" s="1"/>
  <c r="DA273" i="4"/>
  <c r="FW273" i="4" s="1"/>
  <c r="DA150" i="4"/>
  <c r="FW150" i="4" s="1"/>
  <c r="DC114" i="4"/>
  <c r="FY114" i="4" s="1"/>
  <c r="DF399" i="4"/>
  <c r="DG236" i="4"/>
  <c r="CZ136" i="4"/>
  <c r="FV136" i="4" s="1"/>
  <c r="DD313" i="4"/>
  <c r="FZ313" i="4" s="1"/>
  <c r="DH281" i="4"/>
  <c r="DD14" i="4"/>
  <c r="FZ14" i="4" s="1"/>
  <c r="DA346" i="4"/>
  <c r="FW346" i="4" s="1"/>
  <c r="DB128" i="4"/>
  <c r="FX128" i="4" s="1"/>
  <c r="DH251" i="4"/>
  <c r="DF157" i="4"/>
  <c r="DA195" i="4"/>
  <c r="FW195" i="4" s="1"/>
  <c r="DC107" i="4"/>
  <c r="FY107" i="4" s="1"/>
  <c r="DB79" i="4"/>
  <c r="FX79" i="4" s="1"/>
  <c r="CZ130" i="4"/>
  <c r="FV130" i="4" s="1"/>
  <c r="DD410" i="4"/>
  <c r="FZ410" i="4" s="1"/>
  <c r="DE396" i="4"/>
  <c r="DE244" i="4"/>
  <c r="GA244" i="4" s="1"/>
  <c r="DF272" i="4"/>
  <c r="DB113" i="4"/>
  <c r="FX113" i="4" s="1"/>
  <c r="DD292" i="4"/>
  <c r="FZ292" i="4" s="1"/>
  <c r="CW241" i="4"/>
  <c r="FS241" i="4" s="1"/>
  <c r="CW362" i="4"/>
  <c r="FS362" i="4" s="1"/>
  <c r="DF294" i="4"/>
  <c r="DC325" i="4"/>
  <c r="FY325" i="4" s="1"/>
  <c r="CY56" i="4"/>
  <c r="FU56" i="4" s="1"/>
  <c r="CY11" i="4"/>
  <c r="FU11" i="4" s="1"/>
  <c r="DH88" i="4"/>
  <c r="DG363" i="4"/>
  <c r="DA95" i="4"/>
  <c r="FW95" i="4" s="1"/>
  <c r="DA348" i="4"/>
  <c r="FW348" i="4" s="1"/>
  <c r="DD64" i="4"/>
  <c r="FZ64" i="4" s="1"/>
  <c r="DC179" i="4"/>
  <c r="FY179" i="4" s="1"/>
  <c r="DA298" i="4"/>
  <c r="FW298" i="4" s="1"/>
  <c r="DH50" i="4"/>
  <c r="CY391" i="4"/>
  <c r="FU391" i="4" s="1"/>
  <c r="DB22" i="4"/>
  <c r="FX22" i="4" s="1"/>
  <c r="DH215" i="4"/>
  <c r="CZ150" i="4"/>
  <c r="FV150" i="4" s="1"/>
  <c r="DF354" i="4"/>
  <c r="DF213" i="4"/>
  <c r="DH298" i="4"/>
  <c r="CX42" i="4"/>
  <c r="FT42" i="4" s="1"/>
  <c r="DB265" i="4"/>
  <c r="FX265" i="4" s="1"/>
  <c r="DE192" i="4"/>
  <c r="CW149" i="4"/>
  <c r="FS149" i="4" s="1"/>
  <c r="DD242" i="4"/>
  <c r="FZ242" i="4" s="1"/>
  <c r="DC189" i="4"/>
  <c r="FY189" i="4" s="1"/>
  <c r="DA135" i="4"/>
  <c r="FW135" i="4" s="1"/>
  <c r="DF390" i="4"/>
  <c r="DB145" i="4"/>
  <c r="FX145" i="4" s="1"/>
  <c r="DE135" i="4"/>
  <c r="DD209" i="4"/>
  <c r="FZ209" i="4" s="1"/>
  <c r="DH159" i="4"/>
  <c r="DC359" i="4"/>
  <c r="FY359" i="4" s="1"/>
  <c r="DH142" i="4"/>
  <c r="DC257" i="4"/>
  <c r="FY257" i="4" s="1"/>
  <c r="CY123" i="4"/>
  <c r="FU123" i="4" s="1"/>
  <c r="DH229" i="4"/>
  <c r="DH13" i="4"/>
  <c r="DC220" i="4"/>
  <c r="FY220" i="4" s="1"/>
  <c r="DB138" i="4"/>
  <c r="FX138" i="4" s="1"/>
  <c r="CZ354" i="4"/>
  <c r="FV354" i="4" s="1"/>
  <c r="CZ204" i="4"/>
  <c r="FV204" i="4" s="1"/>
  <c r="DF351" i="4"/>
  <c r="DH233" i="4"/>
  <c r="DG44" i="4"/>
  <c r="DH358" i="4"/>
  <c r="DG296" i="4"/>
  <c r="DB188" i="4"/>
  <c r="FX188" i="4" s="1"/>
  <c r="DG178" i="4"/>
  <c r="DH376" i="4"/>
  <c r="DE128" i="4"/>
  <c r="CX277" i="4"/>
  <c r="FT277" i="4" s="1"/>
  <c r="DG303" i="4"/>
  <c r="DC378" i="4"/>
  <c r="FY378" i="4" s="1"/>
  <c r="DC41" i="4"/>
  <c r="FY41" i="4" s="1"/>
  <c r="CY194" i="4"/>
  <c r="FU194" i="4" s="1"/>
  <c r="DD351" i="4"/>
  <c r="FZ351" i="4" s="1"/>
  <c r="DD94" i="4"/>
  <c r="FZ94" i="4" s="1"/>
  <c r="DG350" i="4"/>
  <c r="DC221" i="4"/>
  <c r="FY221" i="4" s="1"/>
  <c r="CX263" i="4"/>
  <c r="FT263" i="4" s="1"/>
  <c r="CX191" i="4"/>
  <c r="FT191" i="4" s="1"/>
  <c r="DE371" i="4"/>
  <c r="DB51" i="4"/>
  <c r="FX51" i="4" s="1"/>
  <c r="CX101" i="4"/>
  <c r="FT101" i="4" s="1"/>
  <c r="DB231" i="4"/>
  <c r="FX231" i="4" s="1"/>
  <c r="DA179" i="4"/>
  <c r="FW179" i="4" s="1"/>
  <c r="DH360" i="4"/>
  <c r="DG158" i="4"/>
  <c r="DD316" i="4"/>
  <c r="FZ316" i="4" s="1"/>
  <c r="CX78" i="4"/>
  <c r="FT78" i="4" s="1"/>
  <c r="CY168" i="4"/>
  <c r="FU168" i="4" s="1"/>
  <c r="CX231" i="4"/>
  <c r="FT231" i="4" s="1"/>
  <c r="CW349" i="4"/>
  <c r="FS349" i="4" s="1"/>
  <c r="DB250" i="4"/>
  <c r="FX250" i="4" s="1"/>
  <c r="DH154" i="4"/>
  <c r="CW322" i="4"/>
  <c r="FS322" i="4" s="1"/>
  <c r="CX357" i="4"/>
  <c r="FT357" i="4" s="1"/>
  <c r="CX131" i="4"/>
  <c r="FT131" i="4" s="1"/>
  <c r="DG165" i="4"/>
  <c r="DA233" i="4"/>
  <c r="FW233" i="4" s="1"/>
  <c r="CX388" i="4"/>
  <c r="FT388" i="4" s="1"/>
  <c r="DA158" i="4"/>
  <c r="FW158" i="4" s="1"/>
  <c r="CX260" i="4"/>
  <c r="FT260" i="4" s="1"/>
  <c r="DC323" i="4"/>
  <c r="FY323" i="4" s="1"/>
  <c r="CY277" i="4"/>
  <c r="FU277" i="4" s="1"/>
  <c r="DE339" i="4"/>
  <c r="CX50" i="4"/>
  <c r="FT50" i="4" s="1"/>
  <c r="DG342" i="4"/>
  <c r="CY77" i="4"/>
  <c r="FU77" i="4" s="1"/>
  <c r="DD208" i="4"/>
  <c r="FZ208" i="4" s="1"/>
  <c r="DE356" i="4"/>
  <c r="GA356" i="4" s="1"/>
  <c r="DA43" i="4"/>
  <c r="FW43" i="4" s="1"/>
  <c r="DA120" i="4"/>
  <c r="FW120" i="4" s="1"/>
  <c r="DG31" i="4"/>
  <c r="DD266" i="4"/>
  <c r="FZ266" i="4" s="1"/>
  <c r="DG276" i="4"/>
  <c r="CW180" i="4"/>
  <c r="FS180" i="4" s="1"/>
  <c r="DB8" i="4"/>
  <c r="FX8" i="4" s="1"/>
  <c r="CX289" i="4"/>
  <c r="FT289" i="4" s="1"/>
  <c r="DA369" i="4"/>
  <c r="FW369" i="4" s="1"/>
  <c r="DA61" i="4"/>
  <c r="FW61" i="4" s="1"/>
  <c r="DE318" i="4"/>
  <c r="DG367" i="4"/>
  <c r="CZ191" i="4"/>
  <c r="FV191" i="4" s="1"/>
  <c r="CW267" i="4"/>
  <c r="FS267" i="4" s="1"/>
  <c r="DF312" i="4"/>
  <c r="DG351" i="4"/>
  <c r="CX88" i="4"/>
  <c r="FT88" i="4" s="1"/>
  <c r="DB300" i="4"/>
  <c r="FX300" i="4" s="1"/>
  <c r="DF83" i="4"/>
  <c r="DG199" i="4"/>
  <c r="DA215" i="4"/>
  <c r="FW215" i="4" s="1"/>
  <c r="DB171" i="4"/>
  <c r="FX171" i="4" s="1"/>
  <c r="DH26" i="4"/>
  <c r="DD269" i="4"/>
  <c r="FZ269" i="4" s="1"/>
  <c r="DA20" i="4"/>
  <c r="FW20" i="4" s="1"/>
  <c r="DH18" i="4"/>
  <c r="CZ74" i="4"/>
  <c r="FV74" i="4" s="1"/>
  <c r="DG204" i="4"/>
  <c r="DH330" i="4"/>
  <c r="DE26" i="4"/>
  <c r="CY177" i="4"/>
  <c r="FU177" i="4" s="1"/>
  <c r="DB169" i="4"/>
  <c r="FX169" i="4" s="1"/>
  <c r="CZ247" i="4"/>
  <c r="FV247" i="4" s="1"/>
  <c r="CW133" i="4"/>
  <c r="FS133" i="4" s="1"/>
  <c r="DF340" i="4"/>
  <c r="DG135" i="4"/>
  <c r="DA75" i="4"/>
  <c r="FW75" i="4" s="1"/>
  <c r="DD302" i="4"/>
  <c r="FZ302" i="4" s="1"/>
  <c r="CW261" i="4"/>
  <c r="FS261" i="4" s="1"/>
  <c r="DE235" i="4"/>
  <c r="GA235" i="4" s="1"/>
  <c r="CW145" i="4"/>
  <c r="FS145" i="4" s="1"/>
  <c r="DG315" i="4"/>
  <c r="DA265" i="4"/>
  <c r="FW265" i="4" s="1"/>
  <c r="CY124" i="4"/>
  <c r="FU124" i="4" s="1"/>
  <c r="DC217" i="4"/>
  <c r="FY217" i="4" s="1"/>
  <c r="DD33" i="4"/>
  <c r="FZ33" i="4" s="1"/>
  <c r="CW243" i="4"/>
  <c r="FS243" i="4" s="1"/>
  <c r="DA201" i="4"/>
  <c r="FW201" i="4" s="1"/>
  <c r="DA53" i="4"/>
  <c r="FW53" i="4" s="1"/>
  <c r="DC212" i="4"/>
  <c r="FY212" i="4" s="1"/>
  <c r="DF40" i="4"/>
  <c r="DB73" i="4"/>
  <c r="FX73" i="4" s="1"/>
  <c r="DG14" i="4"/>
  <c r="CW284" i="4"/>
  <c r="FS284" i="4" s="1"/>
  <c r="DA374" i="4"/>
  <c r="FW374" i="4" s="1"/>
  <c r="DF149" i="4"/>
  <c r="DH303" i="4"/>
  <c r="CY204" i="4"/>
  <c r="FU204" i="4" s="1"/>
  <c r="DC120" i="4"/>
  <c r="FY120" i="4" s="1"/>
  <c r="DG196" i="4"/>
  <c r="DB252" i="4"/>
  <c r="FX252" i="4" s="1"/>
  <c r="DB150" i="4"/>
  <c r="FX150" i="4" s="1"/>
  <c r="DF14" i="4"/>
  <c r="DD342" i="4"/>
  <c r="FZ342" i="4" s="1"/>
  <c r="CZ242" i="4"/>
  <c r="FV242" i="4" s="1"/>
  <c r="DC382" i="4"/>
  <c r="FY382" i="4" s="1"/>
  <c r="DD254" i="4"/>
  <c r="FZ254" i="4" s="1"/>
  <c r="DH19" i="4"/>
  <c r="DD98" i="4"/>
  <c r="FZ98" i="4" s="1"/>
  <c r="DA226" i="4"/>
  <c r="FW226" i="4" s="1"/>
  <c r="DG192" i="4"/>
  <c r="DE299" i="4"/>
  <c r="GA299" i="4" s="1"/>
  <c r="DD391" i="4"/>
  <c r="FZ391" i="4" s="1"/>
  <c r="DB281" i="4"/>
  <c r="FX281" i="4" s="1"/>
  <c r="DE112" i="4"/>
  <c r="CY214" i="4"/>
  <c r="FU214" i="4" s="1"/>
  <c r="DF359" i="4"/>
  <c r="CW382" i="4"/>
  <c r="FS382" i="4" s="1"/>
  <c r="CX28" i="4"/>
  <c r="FT28" i="4" s="1"/>
  <c r="DC104" i="4"/>
  <c r="FY104" i="4" s="1"/>
  <c r="DA93" i="4"/>
  <c r="FW93" i="4" s="1"/>
  <c r="DA184" i="4"/>
  <c r="FW184" i="4" s="1"/>
  <c r="CW393" i="4"/>
  <c r="FS393" i="4" s="1"/>
  <c r="CW127" i="4"/>
  <c r="FS127" i="4" s="1"/>
  <c r="DC397" i="4"/>
  <c r="FY397" i="4" s="1"/>
  <c r="DH390" i="4"/>
  <c r="DC145" i="4"/>
  <c r="FY145" i="4" s="1"/>
  <c r="CW86" i="4"/>
  <c r="FS86" i="4" s="1"/>
  <c r="DA319" i="4"/>
  <c r="FW319" i="4" s="1"/>
  <c r="CY147" i="4"/>
  <c r="FU147" i="4" s="1"/>
  <c r="DC401" i="4"/>
  <c r="FY401" i="4" s="1"/>
  <c r="CY87" i="4"/>
  <c r="FU87" i="4" s="1"/>
  <c r="DE66" i="4"/>
  <c r="DD58" i="4"/>
  <c r="FZ58" i="4" s="1"/>
  <c r="DA387" i="4"/>
  <c r="FW387" i="4" s="1"/>
  <c r="CY352" i="4"/>
  <c r="FU352" i="4" s="1"/>
  <c r="DC256" i="4"/>
  <c r="FY256" i="4" s="1"/>
  <c r="DB84" i="4"/>
  <c r="FX84" i="4" s="1"/>
  <c r="DB291" i="4"/>
  <c r="FX291" i="4" s="1"/>
  <c r="CW410" i="4"/>
  <c r="FS410" i="4" s="1"/>
  <c r="DA321" i="4"/>
  <c r="FW321" i="4" s="1"/>
  <c r="CY392" i="4"/>
  <c r="FU392" i="4" s="1"/>
  <c r="DA79" i="4"/>
  <c r="FW79" i="4" s="1"/>
  <c r="CX58" i="4"/>
  <c r="FT58" i="4" s="1"/>
  <c r="CZ28" i="4"/>
  <c r="FV28" i="4" s="1"/>
  <c r="CZ307" i="4"/>
  <c r="FV307" i="4" s="1"/>
  <c r="CY135" i="4"/>
  <c r="FU135" i="4" s="1"/>
  <c r="DC160" i="4"/>
  <c r="FY160" i="4" s="1"/>
  <c r="DD214" i="4"/>
  <c r="FZ214" i="4" s="1"/>
  <c r="DD307" i="4"/>
  <c r="FZ307" i="4" s="1"/>
  <c r="CZ209" i="4"/>
  <c r="FV209" i="4" s="1"/>
  <c r="CY289" i="4"/>
  <c r="FU289" i="4" s="1"/>
  <c r="DG118" i="4"/>
  <c r="CX348" i="4"/>
  <c r="FT348" i="4" s="1"/>
  <c r="DH245" i="4"/>
  <c r="DE403" i="4"/>
  <c r="DC294" i="4"/>
  <c r="FY294" i="4" s="1"/>
  <c r="DB286" i="4"/>
  <c r="FX286" i="4" s="1"/>
  <c r="CW390" i="4"/>
  <c r="FS390" i="4" s="1"/>
  <c r="DF85" i="4"/>
  <c r="DB60" i="4"/>
  <c r="FX60" i="4" s="1"/>
  <c r="DC222" i="4"/>
  <c r="FY222" i="4" s="1"/>
  <c r="DB141" i="4"/>
  <c r="FX141" i="4" s="1"/>
  <c r="CY215" i="4"/>
  <c r="FU215" i="4" s="1"/>
  <c r="DB107" i="4"/>
  <c r="FX107" i="4" s="1"/>
  <c r="DD168" i="4"/>
  <c r="FZ168" i="4" s="1"/>
  <c r="DG386" i="4"/>
  <c r="CW75" i="4"/>
  <c r="FS75" i="4" s="1"/>
  <c r="CZ115" i="4"/>
  <c r="FV115" i="4" s="1"/>
  <c r="DC357" i="4"/>
  <c r="FY357" i="4" s="1"/>
  <c r="CX293" i="4"/>
  <c r="FT293" i="4" s="1"/>
  <c r="DA85" i="4"/>
  <c r="FW85" i="4" s="1"/>
  <c r="DD198" i="4"/>
  <c r="FZ198" i="4" s="1"/>
  <c r="DE363" i="4"/>
  <c r="CZ104" i="4"/>
  <c r="FV104" i="4" s="1"/>
  <c r="CY260" i="4"/>
  <c r="FU260" i="4" s="1"/>
  <c r="DD370" i="4"/>
  <c r="FZ370" i="4" s="1"/>
  <c r="CW380" i="4"/>
  <c r="FS380" i="4" s="1"/>
  <c r="DD32" i="4"/>
  <c r="FZ32" i="4" s="1"/>
  <c r="DE301" i="4"/>
  <c r="GA301" i="4" s="1"/>
  <c r="DB92" i="4"/>
  <c r="FX92" i="4" s="1"/>
  <c r="CW152" i="4"/>
  <c r="FS152" i="4" s="1"/>
  <c r="DD40" i="4"/>
  <c r="FZ40" i="4" s="1"/>
  <c r="DC364" i="4"/>
  <c r="FY364" i="4" s="1"/>
  <c r="DA263" i="4"/>
  <c r="FW263" i="4" s="1"/>
  <c r="DB133" i="4"/>
  <c r="FX133" i="4" s="1"/>
  <c r="DA247" i="4"/>
  <c r="FW247" i="4" s="1"/>
  <c r="CY294" i="4"/>
  <c r="FU294" i="4" s="1"/>
  <c r="DB278" i="4"/>
  <c r="FX278" i="4" s="1"/>
  <c r="DG314" i="4"/>
  <c r="DA345" i="4"/>
  <c r="FW345" i="4" s="1"/>
  <c r="DC125" i="4"/>
  <c r="FY125" i="4" s="1"/>
  <c r="CY47" i="4"/>
  <c r="FU47" i="4" s="1"/>
  <c r="DH389" i="4"/>
  <c r="CW36" i="4"/>
  <c r="FS36" i="4" s="1"/>
  <c r="DG105" i="4"/>
  <c r="DH151" i="4"/>
  <c r="CX317" i="4"/>
  <c r="FT317" i="4" s="1"/>
  <c r="DH164" i="4"/>
  <c r="CW153" i="4"/>
  <c r="FS153" i="4" s="1"/>
  <c r="CW132" i="4"/>
  <c r="FS132" i="4" s="1"/>
  <c r="DF333" i="4"/>
  <c r="DH71" i="4"/>
  <c r="DD101" i="4"/>
  <c r="FZ101" i="4" s="1"/>
  <c r="DD347" i="4"/>
  <c r="FZ347" i="4" s="1"/>
  <c r="CW406" i="4"/>
  <c r="FS406" i="4" s="1"/>
  <c r="DA236" i="4"/>
  <c r="FW236" i="4" s="1"/>
  <c r="DB93" i="4"/>
  <c r="FX93" i="4" s="1"/>
  <c r="DG37" i="4"/>
  <c r="DE205" i="4"/>
  <c r="DF9" i="4"/>
  <c r="DF131" i="4"/>
  <c r="CY339" i="4"/>
  <c r="FU339" i="4" s="1"/>
  <c r="DG273" i="4"/>
  <c r="DF398" i="4"/>
  <c r="CX378" i="4"/>
  <c r="FT378" i="4" s="1"/>
  <c r="DD300" i="4"/>
  <c r="FZ300" i="4" s="1"/>
  <c r="CX393" i="4"/>
  <c r="FT393" i="4" s="1"/>
  <c r="DG205" i="4"/>
  <c r="DH66" i="4"/>
  <c r="DH82" i="4"/>
  <c r="DC84" i="4"/>
  <c r="FY84" i="4" s="1"/>
  <c r="DD197" i="4"/>
  <c r="FZ197" i="4" s="1"/>
  <c r="CZ101" i="4"/>
  <c r="FV101" i="4" s="1"/>
  <c r="DB317" i="4"/>
  <c r="FX317" i="4" s="1"/>
  <c r="DE97" i="4"/>
  <c r="DG301" i="4"/>
  <c r="DB74" i="4"/>
  <c r="FX74" i="4" s="1"/>
  <c r="CY358" i="4"/>
  <c r="FU358" i="4" s="1"/>
  <c r="DD398" i="4"/>
  <c r="FZ398" i="4" s="1"/>
  <c r="DB211" i="4"/>
  <c r="FX211" i="4" s="1"/>
  <c r="CY197" i="4"/>
  <c r="FU197" i="4" s="1"/>
  <c r="DG151" i="4"/>
  <c r="CX313" i="4"/>
  <c r="FT313" i="4" s="1"/>
  <c r="DE286" i="4"/>
  <c r="CW209" i="4"/>
  <c r="FS209" i="4" s="1"/>
  <c r="DD210" i="4"/>
  <c r="FZ210" i="4" s="1"/>
  <c r="DF119" i="4"/>
  <c r="DB228" i="4"/>
  <c r="FX228" i="4" s="1"/>
  <c r="CZ299" i="4"/>
  <c r="FV299" i="4" s="1"/>
  <c r="DD368" i="4"/>
  <c r="FZ368" i="4" s="1"/>
  <c r="DB248" i="4"/>
  <c r="FX248" i="4" s="1"/>
  <c r="DF196" i="4"/>
  <c r="DC374" i="4"/>
  <c r="FY374" i="4" s="1"/>
  <c r="DD279" i="4"/>
  <c r="FZ279" i="4" s="1"/>
  <c r="DF403" i="4"/>
  <c r="DC42" i="4"/>
  <c r="FY42" i="4" s="1"/>
  <c r="DB76" i="4"/>
  <c r="FX76" i="4" s="1"/>
  <c r="DE65" i="4"/>
  <c r="GA65" i="4" s="1"/>
  <c r="DE187" i="4"/>
  <c r="CX154" i="4"/>
  <c r="FT154" i="4" s="1"/>
  <c r="CZ22" i="4"/>
  <c r="FV22" i="4" s="1"/>
  <c r="CZ228" i="4"/>
  <c r="FV228" i="4" s="1"/>
  <c r="DF260" i="4"/>
  <c r="DD400" i="4"/>
  <c r="FZ400" i="4" s="1"/>
  <c r="DF162" i="4"/>
  <c r="DH313" i="4"/>
  <c r="CZ92" i="4"/>
  <c r="FV92" i="4" s="1"/>
  <c r="DA13" i="4"/>
  <c r="FW13" i="4" s="1"/>
  <c r="CY309" i="4"/>
  <c r="FU309" i="4" s="1"/>
  <c r="DD96" i="4"/>
  <c r="FZ96" i="4" s="1"/>
  <c r="CX359" i="4"/>
  <c r="FT359" i="4" s="1"/>
  <c r="DF409" i="4"/>
  <c r="DG234" i="4"/>
  <c r="DC96" i="4"/>
  <c r="FY96" i="4" s="1"/>
  <c r="CW120" i="4"/>
  <c r="FS120" i="4" s="1"/>
  <c r="DB163" i="4"/>
  <c r="FX163" i="4" s="1"/>
  <c r="DF350" i="4"/>
  <c r="DE24" i="4"/>
  <c r="DC196" i="4"/>
  <c r="FY196" i="4" s="1"/>
  <c r="DE56" i="4"/>
  <c r="DB100" i="4"/>
  <c r="FX100" i="4" s="1"/>
  <c r="DE309" i="4"/>
  <c r="GA309" i="4" s="1"/>
  <c r="DC151" i="4"/>
  <c r="FY151" i="4" s="1"/>
  <c r="CW259" i="4"/>
  <c r="FS259" i="4" s="1"/>
  <c r="CZ270" i="4"/>
  <c r="FV270" i="4" s="1"/>
  <c r="DD379" i="4"/>
  <c r="FZ379" i="4" s="1"/>
  <c r="DB270" i="4"/>
  <c r="FX270" i="4" s="1"/>
  <c r="CX150" i="4"/>
  <c r="FT150" i="4" s="1"/>
  <c r="DE332" i="4"/>
  <c r="GA332" i="4" s="1"/>
  <c r="DD122" i="4"/>
  <c r="FZ122" i="4" s="1"/>
  <c r="DH234" i="4"/>
  <c r="CX374" i="4"/>
  <c r="FT374" i="4" s="1"/>
  <c r="CZ396" i="4"/>
  <c r="FV396" i="4" s="1"/>
  <c r="DC373" i="4"/>
  <c r="FY373" i="4" s="1"/>
  <c r="DF73" i="4"/>
  <c r="DC386" i="4"/>
  <c r="FY386" i="4" s="1"/>
  <c r="DC19" i="4"/>
  <c r="FY19" i="4" s="1"/>
  <c r="DD355" i="4"/>
  <c r="FZ355" i="4" s="1"/>
  <c r="DF168" i="4"/>
  <c r="CZ294" i="4"/>
  <c r="FV294" i="4" s="1"/>
  <c r="CY285" i="4"/>
  <c r="FU285" i="4" s="1"/>
  <c r="CX43" i="4"/>
  <c r="FT43" i="4" s="1"/>
  <c r="DE400" i="4"/>
  <c r="DF167" i="4"/>
  <c r="DH396" i="4"/>
  <c r="DC324" i="4"/>
  <c r="FY324" i="4" s="1"/>
  <c r="DG343" i="4"/>
  <c r="DG290" i="4"/>
  <c r="CW270" i="4"/>
  <c r="FS270" i="4" s="1"/>
  <c r="DE163" i="4"/>
  <c r="DE38" i="4"/>
  <c r="CY332" i="4"/>
  <c r="FU332" i="4" s="1"/>
  <c r="CZ337" i="4"/>
  <c r="FV337" i="4" s="1"/>
  <c r="CW168" i="4"/>
  <c r="FS168" i="4" s="1"/>
  <c r="DG280" i="4"/>
  <c r="DC191" i="4"/>
  <c r="FY191" i="4" s="1"/>
  <c r="DH87" i="4"/>
  <c r="CY235" i="4"/>
  <c r="FU235" i="4" s="1"/>
  <c r="DB165" i="4"/>
  <c r="FX165" i="4" s="1"/>
  <c r="DA182" i="4"/>
  <c r="FW182" i="4" s="1"/>
  <c r="CW54" i="4"/>
  <c r="FS54" i="4" s="1"/>
  <c r="DH270" i="4"/>
  <c r="DB336" i="4"/>
  <c r="FX336" i="4" s="1"/>
  <c r="DF219" i="4"/>
  <c r="CW198" i="4"/>
  <c r="FS198" i="4" s="1"/>
  <c r="CZ163" i="4"/>
  <c r="FV163" i="4" s="1"/>
  <c r="DD131" i="4"/>
  <c r="FZ131" i="4" s="1"/>
  <c r="DB142" i="4"/>
  <c r="FX142" i="4" s="1"/>
  <c r="DD190" i="4"/>
  <c r="FZ190" i="4" s="1"/>
  <c r="CX140" i="4"/>
  <c r="FT140" i="4" s="1"/>
  <c r="DA344" i="4"/>
  <c r="FW344" i="4" s="1"/>
  <c r="DC168" i="4"/>
  <c r="FY168" i="4" s="1"/>
  <c r="CX55" i="4"/>
  <c r="FT55" i="4" s="1"/>
  <c r="CZ308" i="4"/>
  <c r="FV308" i="4" s="1"/>
  <c r="CZ364" i="4"/>
  <c r="FV364" i="4" s="1"/>
  <c r="DF6" i="4"/>
  <c r="DE245" i="4"/>
  <c r="GA245" i="4" s="1"/>
  <c r="DG408" i="4"/>
  <c r="DC296" i="4"/>
  <c r="FY296" i="4" s="1"/>
  <c r="DE224" i="4"/>
  <c r="CZ267" i="4"/>
  <c r="FV267" i="4" s="1"/>
  <c r="DE167" i="4"/>
  <c r="DA411" i="4"/>
  <c r="FW411" i="4" s="1"/>
  <c r="CW260" i="4"/>
  <c r="FS260" i="4" s="1"/>
  <c r="DB296" i="4"/>
  <c r="FX296" i="4" s="1"/>
  <c r="CX44" i="4"/>
  <c r="FT44" i="4" s="1"/>
  <c r="DH369" i="4"/>
  <c r="CW391" i="4"/>
  <c r="FS391" i="4" s="1"/>
  <c r="DG112" i="4"/>
  <c r="DF68" i="4"/>
  <c r="CX294" i="4"/>
  <c r="FT294" i="4" s="1"/>
  <c r="DG391" i="4"/>
  <c r="DA55" i="4"/>
  <c r="FW55" i="4" s="1"/>
  <c r="DF387" i="4"/>
  <c r="DG65" i="4"/>
  <c r="CX160" i="4"/>
  <c r="FT160" i="4" s="1"/>
  <c r="DH173" i="4"/>
  <c r="DG153" i="4"/>
  <c r="CX345" i="4"/>
  <c r="FT345" i="4" s="1"/>
  <c r="CZ168" i="4"/>
  <c r="FV168" i="4" s="1"/>
  <c r="CW300" i="4"/>
  <c r="FS300" i="4" s="1"/>
  <c r="DE291" i="4"/>
  <c r="CW370" i="4"/>
  <c r="FS370" i="4" s="1"/>
  <c r="CY272" i="4"/>
  <c r="FU272" i="4" s="1"/>
  <c r="DH411" i="4"/>
  <c r="DA23" i="4"/>
  <c r="FW23" i="4" s="1"/>
  <c r="CW199" i="4"/>
  <c r="FS199" i="4" s="1"/>
  <c r="DG97" i="4"/>
  <c r="DF15" i="4"/>
  <c r="CZ29" i="4"/>
  <c r="FV29" i="4" s="1"/>
  <c r="CX342" i="4"/>
  <c r="FT342" i="4" s="1"/>
  <c r="CZ245" i="4"/>
  <c r="FV245" i="4" s="1"/>
  <c r="DH70" i="4"/>
  <c r="DB221" i="4"/>
  <c r="FX221" i="4" s="1"/>
  <c r="DE376" i="4"/>
  <c r="DC131" i="4"/>
  <c r="FY131" i="4" s="1"/>
  <c r="CZ179" i="4"/>
  <c r="FV179" i="4" s="1"/>
  <c r="DA301" i="4"/>
  <c r="FW301" i="4" s="1"/>
  <c r="DE81" i="4"/>
  <c r="DC298" i="4"/>
  <c r="FY298" i="4" s="1"/>
  <c r="DF87" i="4"/>
  <c r="DB193" i="4"/>
  <c r="FX193" i="4" s="1"/>
  <c r="DB17" i="4"/>
  <c r="FX17" i="4" s="1"/>
  <c r="CZ406" i="4"/>
  <c r="FV406" i="4" s="1"/>
  <c r="DA231" i="4"/>
  <c r="FW231" i="4" s="1"/>
  <c r="DC287" i="4"/>
  <c r="FY287" i="4" s="1"/>
  <c r="DA45" i="4"/>
  <c r="FW45" i="4" s="1"/>
  <c r="CY263" i="4"/>
  <c r="FU263" i="4" s="1"/>
  <c r="CZ207" i="4"/>
  <c r="FV207" i="4" s="1"/>
  <c r="DG245" i="4"/>
  <c r="DH250" i="4"/>
  <c r="DE335" i="4"/>
  <c r="DG214" i="4"/>
  <c r="DG289" i="4"/>
  <c r="DH262" i="4"/>
  <c r="CY150" i="4"/>
  <c r="FU150" i="4" s="1"/>
  <c r="CW11" i="4"/>
  <c r="FS11" i="4" s="1"/>
  <c r="DA254" i="4"/>
  <c r="FW254" i="4" s="1"/>
  <c r="DA30" i="4"/>
  <c r="FW30" i="4" s="1"/>
  <c r="DB158" i="4"/>
  <c r="FX158" i="4" s="1"/>
  <c r="CX130" i="4"/>
  <c r="FT130" i="4" s="1"/>
  <c r="DC334" i="4"/>
  <c r="FY334" i="4" s="1"/>
  <c r="DE86" i="4"/>
  <c r="DF58" i="4"/>
  <c r="DC105" i="4"/>
  <c r="FY105" i="4" s="1"/>
  <c r="CZ343" i="4"/>
  <c r="FV343" i="4" s="1"/>
  <c r="DA243" i="4"/>
  <c r="FW243" i="4" s="1"/>
  <c r="DC375" i="4"/>
  <c r="FY375" i="4" s="1"/>
  <c r="DB14" i="4"/>
  <c r="FX14" i="4" s="1"/>
  <c r="DD19" i="4"/>
  <c r="FZ19" i="4" s="1"/>
  <c r="DC31" i="4"/>
  <c r="FY31" i="4" s="1"/>
  <c r="CY41" i="4"/>
  <c r="FU41" i="4" s="1"/>
  <c r="DF146" i="4"/>
  <c r="DD176" i="4"/>
  <c r="FZ176" i="4" s="1"/>
  <c r="CX214" i="4"/>
  <c r="FT214" i="4" s="1"/>
  <c r="CY182" i="4"/>
  <c r="FU182" i="4" s="1"/>
  <c r="DG313" i="4"/>
  <c r="CW137" i="4"/>
  <c r="FS137" i="4" s="1"/>
  <c r="CY210" i="4"/>
  <c r="FU210" i="4" s="1"/>
  <c r="CX249" i="4"/>
  <c r="FT249" i="4" s="1"/>
  <c r="DH136" i="4"/>
  <c r="DB144" i="4"/>
  <c r="FX144" i="4" s="1"/>
  <c r="DD164" i="4"/>
  <c r="FZ164" i="4" s="1"/>
  <c r="DF66" i="4"/>
  <c r="CW192" i="4"/>
  <c r="FS192" i="4" s="1"/>
  <c r="CZ47" i="4"/>
  <c r="FV47" i="4" s="1"/>
  <c r="DB63" i="4"/>
  <c r="FX63" i="4" s="1"/>
  <c r="DE8" i="4"/>
  <c r="DH365" i="4"/>
  <c r="CX198" i="4"/>
  <c r="FT198" i="4" s="1"/>
  <c r="DB110" i="4"/>
  <c r="FX110" i="4" s="1"/>
  <c r="DA293" i="4"/>
  <c r="FW293" i="4" s="1"/>
  <c r="DF74" i="4"/>
  <c r="CY308" i="4"/>
  <c r="FU308" i="4" s="1"/>
  <c r="CY200" i="4"/>
  <c r="FU200" i="4" s="1"/>
  <c r="DC175" i="4"/>
  <c r="FY175" i="4" s="1"/>
  <c r="CX358" i="4"/>
  <c r="FT358" i="4" s="1"/>
  <c r="DA351" i="4"/>
  <c r="FW351" i="4" s="1"/>
  <c r="DH162" i="4"/>
  <c r="DE45" i="4"/>
  <c r="DD47" i="4"/>
  <c r="FZ47" i="4" s="1"/>
  <c r="DF401" i="4"/>
  <c r="CY354" i="4"/>
  <c r="FU354" i="4" s="1"/>
  <c r="CX6" i="4"/>
  <c r="FT6" i="4" s="1"/>
  <c r="DA347" i="4"/>
  <c r="FW347" i="4" s="1"/>
  <c r="CZ14" i="4"/>
  <c r="FV14" i="4" s="1"/>
  <c r="DD289" i="4"/>
  <c r="FZ289" i="4" s="1"/>
  <c r="DH36" i="4"/>
  <c r="DA214" i="4"/>
  <c r="FW214" i="4" s="1"/>
  <c r="DG344" i="4"/>
  <c r="DG298" i="4"/>
  <c r="DD24" i="4"/>
  <c r="FZ24" i="4" s="1"/>
  <c r="DG401" i="4"/>
  <c r="CY9" i="4"/>
  <c r="FU9" i="4" s="1"/>
  <c r="DC52" i="4"/>
  <c r="FY52" i="4" s="1"/>
  <c r="DF250" i="4"/>
  <c r="DA356" i="4"/>
  <c r="FW356" i="4" s="1"/>
  <c r="CY90" i="4"/>
  <c r="FU90" i="4" s="1"/>
  <c r="CW61" i="4"/>
  <c r="FS61" i="4" s="1"/>
  <c r="DF310" i="4"/>
  <c r="CX172" i="4"/>
  <c r="FT172" i="4" s="1"/>
  <c r="DF391" i="4"/>
  <c r="DA228" i="4"/>
  <c r="FW228" i="4" s="1"/>
  <c r="CW353" i="4"/>
  <c r="FS353" i="4" s="1"/>
  <c r="DH300" i="4"/>
  <c r="DB146" i="4"/>
  <c r="FX146" i="4" s="1"/>
  <c r="DE221" i="4"/>
  <c r="DH224" i="4"/>
  <c r="DF180" i="4"/>
  <c r="DB157" i="4"/>
  <c r="FX157" i="4" s="1"/>
  <c r="CX369" i="4"/>
  <c r="FT369" i="4" s="1"/>
  <c r="DB371" i="4"/>
  <c r="FX371" i="4" s="1"/>
  <c r="DD360" i="4"/>
  <c r="FZ360" i="4" s="1"/>
  <c r="DD25" i="4"/>
  <c r="FZ25" i="4" s="1"/>
  <c r="DF410" i="4"/>
  <c r="DD286" i="4"/>
  <c r="FZ286" i="4" s="1"/>
  <c r="CX56" i="4"/>
  <c r="FT56" i="4" s="1"/>
  <c r="DB135" i="4"/>
  <c r="FX135" i="4" s="1"/>
  <c r="DD9" i="4"/>
  <c r="FZ9" i="4" s="1"/>
  <c r="CZ344" i="4"/>
  <c r="FV344" i="4" s="1"/>
  <c r="CX82" i="4"/>
  <c r="FT82" i="4" s="1"/>
  <c r="DC182" i="4"/>
  <c r="FY182" i="4" s="1"/>
  <c r="DC153" i="4"/>
  <c r="FY153" i="4" s="1"/>
  <c r="CY367" i="4"/>
  <c r="FU367" i="4" s="1"/>
  <c r="DE261" i="4"/>
  <c r="DG175" i="4"/>
  <c r="CW38" i="4"/>
  <c r="FS38" i="4" s="1"/>
  <c r="DD221" i="4"/>
  <c r="FZ221" i="4" s="1"/>
  <c r="DC320" i="4"/>
  <c r="FY320" i="4" s="1"/>
  <c r="DF77" i="4"/>
  <c r="DD119" i="4"/>
  <c r="FZ119" i="4" s="1"/>
  <c r="DH190" i="4"/>
  <c r="DA96" i="4"/>
  <c r="FW96" i="4" s="1"/>
  <c r="CX330" i="4"/>
  <c r="FT330" i="4" s="1"/>
  <c r="DA44" i="4"/>
  <c r="FW44" i="4" s="1"/>
  <c r="DA225" i="4"/>
  <c r="FW225" i="4" s="1"/>
  <c r="DG241" i="4"/>
  <c r="CW381" i="4"/>
  <c r="FS381" i="4" s="1"/>
  <c r="CY395" i="4"/>
  <c r="FU395" i="4" s="1"/>
  <c r="DA63" i="4"/>
  <c r="FW63" i="4" s="1"/>
  <c r="DE96" i="4"/>
  <c r="DA169" i="4"/>
  <c r="FW169" i="4" s="1"/>
  <c r="DB48" i="4"/>
  <c r="FX48" i="4" s="1"/>
  <c r="DH80" i="4"/>
  <c r="DD17" i="4"/>
  <c r="FZ17" i="4" s="1"/>
  <c r="DG126" i="4"/>
  <c r="CX286" i="4"/>
  <c r="FT286" i="4" s="1"/>
  <c r="CW33" i="4"/>
  <c r="FS33" i="4" s="1"/>
  <c r="DE130" i="4"/>
  <c r="DE34" i="4"/>
  <c r="CW339" i="4"/>
  <c r="FS339" i="4" s="1"/>
  <c r="CZ113" i="4"/>
  <c r="FV113" i="4" s="1"/>
  <c r="CZ283" i="4"/>
  <c r="FV283" i="4" s="1"/>
  <c r="CZ226" i="4"/>
  <c r="FV226" i="4" s="1"/>
  <c r="DC383" i="4"/>
  <c r="FY383" i="4" s="1"/>
  <c r="CZ192" i="4"/>
  <c r="FV192" i="4" s="1"/>
  <c r="DG119" i="4"/>
  <c r="DE295" i="4"/>
  <c r="CX32" i="4"/>
  <c r="FT32" i="4" s="1"/>
  <c r="DD86" i="4"/>
  <c r="FZ86" i="4" s="1"/>
  <c r="DB182" i="4"/>
  <c r="FX182" i="4" s="1"/>
  <c r="DF81" i="4"/>
  <c r="DH275" i="4"/>
  <c r="CX124" i="4"/>
  <c r="FT124" i="4" s="1"/>
  <c r="DE17" i="4"/>
  <c r="DF57" i="4"/>
  <c r="DC360" i="4"/>
  <c r="FY360" i="4" s="1"/>
  <c r="DG132" i="4"/>
  <c r="CY297" i="4"/>
  <c r="FU297" i="4" s="1"/>
  <c r="DC343" i="4"/>
  <c r="FY343" i="4" s="1"/>
  <c r="DE170" i="4"/>
  <c r="CX274" i="4"/>
  <c r="FT274" i="4" s="1"/>
  <c r="CY129" i="4"/>
  <c r="FU129" i="4" s="1"/>
  <c r="DB312" i="4"/>
  <c r="FX312" i="4" s="1"/>
  <c r="DC208" i="4"/>
  <c r="FY208" i="4" s="1"/>
  <c r="DE166" i="4"/>
  <c r="GA166" i="4" s="1"/>
  <c r="CW355" i="4"/>
  <c r="FS355" i="4" s="1"/>
  <c r="DG322" i="4"/>
  <c r="DF238" i="4"/>
  <c r="DA262" i="4"/>
  <c r="FW262" i="4" s="1"/>
  <c r="DH225" i="4"/>
  <c r="DG77" i="4"/>
  <c r="CZ88" i="4"/>
  <c r="FV88" i="4" s="1"/>
  <c r="DF278" i="4"/>
  <c r="DE366" i="4"/>
  <c r="GA366" i="4" s="1"/>
  <c r="CX212" i="4"/>
  <c r="FT212" i="4" s="1"/>
  <c r="DE277" i="4"/>
  <c r="CZ287" i="4"/>
  <c r="FV287" i="4" s="1"/>
  <c r="DF371" i="4"/>
  <c r="DF262" i="4"/>
  <c r="DH51" i="4"/>
  <c r="DD244" i="4"/>
  <c r="FZ244" i="4" s="1"/>
  <c r="CY330" i="4"/>
  <c r="FU330" i="4" s="1"/>
  <c r="DE264" i="4"/>
  <c r="CY51" i="4"/>
  <c r="FU51" i="4" s="1"/>
  <c r="CZ362" i="4"/>
  <c r="FV362" i="4" s="1"/>
  <c r="CY8" i="4"/>
  <c r="FU8" i="4" s="1"/>
  <c r="DC25" i="4"/>
  <c r="FY25" i="4" s="1"/>
  <c r="DG388" i="4"/>
  <c r="DE383" i="4"/>
  <c r="DB204" i="4"/>
  <c r="FX204" i="4" s="1"/>
  <c r="DA367" i="4"/>
  <c r="FW367" i="4" s="1"/>
  <c r="CX362" i="4"/>
  <c r="FT362" i="4" s="1"/>
  <c r="CZ363" i="4"/>
  <c r="FV363" i="4" s="1"/>
  <c r="DF105" i="4"/>
  <c r="DH339" i="4"/>
  <c r="DD383" i="4"/>
  <c r="FZ383" i="4" s="1"/>
  <c r="DE191" i="4"/>
  <c r="CZ301" i="4"/>
  <c r="FV301" i="4" s="1"/>
  <c r="DA91" i="4"/>
  <c r="FW91" i="4" s="1"/>
  <c r="DA175" i="4"/>
  <c r="FW175" i="4" s="1"/>
  <c r="DD103" i="4"/>
  <c r="FZ103" i="4" s="1"/>
  <c r="DD240" i="4"/>
  <c r="FZ240" i="4" s="1"/>
  <c r="DB42" i="4"/>
  <c r="FX42" i="4" s="1"/>
  <c r="DH220" i="4"/>
  <c r="DF241" i="4"/>
  <c r="DF256" i="4"/>
  <c r="CX52" i="4"/>
  <c r="FT52" i="4" s="1"/>
  <c r="CY178" i="4"/>
  <c r="FU178" i="4" s="1"/>
  <c r="CZ85" i="4"/>
  <c r="FV85" i="4" s="1"/>
  <c r="DH375" i="4"/>
  <c r="CW317" i="4"/>
  <c r="FS317" i="4" s="1"/>
  <c r="CY203" i="4"/>
  <c r="FU203" i="4" s="1"/>
  <c r="CW235" i="4"/>
  <c r="FS235" i="4" s="1"/>
  <c r="DD6" i="4"/>
  <c r="FZ6" i="4" s="1"/>
  <c r="CW242" i="4"/>
  <c r="FS242" i="4" s="1"/>
  <c r="CW246" i="4"/>
  <c r="FS246" i="4" s="1"/>
  <c r="CZ223" i="4"/>
  <c r="FV223" i="4" s="1"/>
  <c r="DC169" i="4"/>
  <c r="FY169" i="4" s="1"/>
  <c r="DE214" i="4"/>
  <c r="CX170" i="4"/>
  <c r="FT170" i="4" s="1"/>
  <c r="DF166" i="4"/>
  <c r="DC171" i="4"/>
  <c r="FY171" i="4" s="1"/>
  <c r="DA164" i="4"/>
  <c r="FW164" i="4" s="1"/>
  <c r="DA138" i="4"/>
  <c r="FW138" i="4" s="1"/>
  <c r="CX371" i="4"/>
  <c r="FT371" i="4" s="1"/>
  <c r="DF304" i="4"/>
  <c r="DC49" i="4"/>
  <c r="FY49" i="4" s="1"/>
  <c r="DE282" i="4"/>
  <c r="DA119" i="4"/>
  <c r="FW119" i="4" s="1"/>
  <c r="DG312" i="4"/>
  <c r="CX251" i="4"/>
  <c r="FT251" i="4" s="1"/>
  <c r="DG282" i="4"/>
  <c r="CY52" i="4"/>
  <c r="FU52" i="4" s="1"/>
  <c r="DD219" i="4"/>
  <c r="FZ219" i="4" s="1"/>
  <c r="DA386" i="4"/>
  <c r="FW386" i="4" s="1"/>
  <c r="DC187" i="4"/>
  <c r="FY187" i="4" s="1"/>
  <c r="DC289" i="4"/>
  <c r="FY289" i="4" s="1"/>
  <c r="DB203" i="4"/>
  <c r="FX203" i="4" s="1"/>
  <c r="CW389" i="4"/>
  <c r="FS389" i="4" s="1"/>
  <c r="DG339" i="4"/>
  <c r="CX233" i="4"/>
  <c r="FT233" i="4" s="1"/>
  <c r="DB406" i="4"/>
  <c r="FX406" i="4" s="1"/>
  <c r="DE195" i="4"/>
  <c r="DA104" i="4"/>
  <c r="FW104" i="4" s="1"/>
  <c r="DC59" i="4"/>
  <c r="FY59" i="4" s="1"/>
  <c r="DC37" i="4"/>
  <c r="FY37" i="4" s="1"/>
  <c r="CZ357" i="4"/>
  <c r="FV357" i="4" s="1"/>
  <c r="CW163" i="4"/>
  <c r="FS163" i="4" s="1"/>
  <c r="DB114" i="4"/>
  <c r="FX114" i="4" s="1"/>
  <c r="CY60" i="4"/>
  <c r="FU60" i="4" s="1"/>
  <c r="DE199" i="4"/>
  <c r="DB358" i="4"/>
  <c r="FX358" i="4" s="1"/>
  <c r="DE107" i="4"/>
  <c r="GA107" i="4" s="1"/>
  <c r="DA229" i="4"/>
  <c r="FW229" i="4" s="1"/>
  <c r="DF158" i="4"/>
  <c r="DE302" i="4"/>
  <c r="CX57" i="4"/>
  <c r="FT57" i="4" s="1"/>
  <c r="DC109" i="4"/>
  <c r="FY109" i="4" s="1"/>
  <c r="CX139" i="4"/>
  <c r="FT139" i="4" s="1"/>
  <c r="CY346" i="4"/>
  <c r="FU346" i="4" s="1"/>
  <c r="CZ274" i="4"/>
  <c r="FV274" i="4" s="1"/>
  <c r="DE328" i="4"/>
  <c r="GA328" i="4" s="1"/>
  <c r="CX185" i="4"/>
  <c r="FT185" i="4" s="1"/>
  <c r="DB217" i="4"/>
  <c r="FX217" i="4" s="1"/>
  <c r="DC195" i="4"/>
  <c r="FY195" i="4" s="1"/>
  <c r="DE222" i="4"/>
  <c r="DB179" i="4"/>
  <c r="FX179" i="4" s="1"/>
  <c r="DF322" i="4"/>
  <c r="DA388" i="4"/>
  <c r="FW388" i="4" s="1"/>
  <c r="CZ405" i="4"/>
  <c r="FV405" i="4" s="1"/>
  <c r="CX255" i="4"/>
  <c r="FT255" i="4" s="1"/>
  <c r="DE310" i="4"/>
  <c r="DG18" i="4"/>
  <c r="CZ156" i="4"/>
  <c r="FV156" i="4" s="1"/>
  <c r="CW377" i="4"/>
  <c r="FS377" i="4" s="1"/>
  <c r="CX87" i="4"/>
  <c r="FT87" i="4" s="1"/>
  <c r="CW49" i="4"/>
  <c r="FS49" i="4" s="1"/>
  <c r="DF120" i="4"/>
  <c r="DB355" i="4"/>
  <c r="FX355" i="4" s="1"/>
  <c r="DD376" i="4"/>
  <c r="FZ376" i="4" s="1"/>
  <c r="DB339" i="4"/>
  <c r="FX339" i="4" s="1"/>
  <c r="CY109" i="4"/>
  <c r="FU109" i="4" s="1"/>
  <c r="CX230" i="4"/>
  <c r="FT230" i="4" s="1"/>
  <c r="CY279" i="4"/>
  <c r="FU279" i="4" s="1"/>
  <c r="CZ144" i="4"/>
  <c r="FV144" i="4" s="1"/>
  <c r="CW325" i="4"/>
  <c r="FS325" i="4" s="1"/>
  <c r="CZ346" i="4"/>
  <c r="FV346" i="4" s="1"/>
  <c r="DB12" i="4"/>
  <c r="FX12" i="4" s="1"/>
  <c r="DA304" i="4"/>
  <c r="FW304" i="4" s="1"/>
  <c r="DD125" i="4"/>
  <c r="FZ125" i="4" s="1"/>
  <c r="DH202" i="4"/>
  <c r="CZ63" i="4"/>
  <c r="FV63" i="4" s="1"/>
  <c r="DF286" i="4"/>
  <c r="DD187" i="4"/>
  <c r="FZ187" i="4" s="1"/>
  <c r="DD218" i="4"/>
  <c r="FZ218" i="4" s="1"/>
  <c r="CW81" i="4"/>
  <c r="FS81" i="4" s="1"/>
  <c r="CZ230" i="4"/>
  <c r="FV230" i="4" s="1"/>
  <c r="CX46" i="4"/>
  <c r="FT46" i="4" s="1"/>
  <c r="DC14" i="4"/>
  <c r="FY14" i="4" s="1"/>
  <c r="DG167" i="4"/>
  <c r="CZ211" i="4"/>
  <c r="FV211" i="4" s="1"/>
  <c r="CY265" i="4"/>
  <c r="FU265" i="4" s="1"/>
  <c r="DG185" i="4"/>
  <c r="DE314" i="4"/>
  <c r="CY156" i="4"/>
  <c r="FU156" i="4" s="1"/>
  <c r="DA21" i="4"/>
  <c r="FW21" i="4" s="1"/>
  <c r="DA399" i="4"/>
  <c r="FW399" i="4" s="1"/>
  <c r="DB11" i="4"/>
  <c r="FX11" i="4" s="1"/>
  <c r="DH338" i="4"/>
  <c r="CW358" i="4"/>
  <c r="FS358" i="4" s="1"/>
  <c r="CY247" i="4"/>
  <c r="FU247" i="4" s="1"/>
  <c r="CW216" i="4"/>
  <c r="FS216" i="4" s="1"/>
  <c r="CZ280" i="4"/>
  <c r="FV280" i="4" s="1"/>
  <c r="DC243" i="4"/>
  <c r="FY243" i="4" s="1"/>
  <c r="DE127" i="4"/>
  <c r="CW222" i="4"/>
  <c r="FS222" i="4" s="1"/>
  <c r="CX192" i="4"/>
  <c r="FT192" i="4" s="1"/>
  <c r="DA177" i="4"/>
  <c r="FW177" i="4" s="1"/>
  <c r="DE52" i="4"/>
  <c r="GA52" i="4" s="1"/>
  <c r="DC77" i="4"/>
  <c r="FY77" i="4" s="1"/>
  <c r="DE202" i="4"/>
  <c r="DA382" i="4"/>
  <c r="FW382" i="4" s="1"/>
  <c r="DE151" i="4"/>
  <c r="CZ233" i="4"/>
  <c r="FV233" i="4" s="1"/>
  <c r="DE77" i="4"/>
  <c r="GA77" i="4" s="1"/>
  <c r="CZ69" i="4"/>
  <c r="FV69" i="4" s="1"/>
  <c r="CX31" i="4"/>
  <c r="FT31" i="4" s="1"/>
  <c r="DA406" i="4"/>
  <c r="FW406" i="4" s="1"/>
  <c r="CW240" i="4"/>
  <c r="FS240" i="4" s="1"/>
  <c r="CY327" i="4"/>
  <c r="FU327" i="4" s="1"/>
  <c r="CY390" i="4"/>
  <c r="FU390" i="4" s="1"/>
  <c r="DF386" i="4"/>
  <c r="CW143" i="4"/>
  <c r="FS143" i="4" s="1"/>
  <c r="DC262" i="4"/>
  <c r="FY262" i="4" s="1"/>
  <c r="DE44" i="4"/>
  <c r="GA44" i="4" s="1"/>
  <c r="DH398" i="4"/>
  <c r="DB327" i="4"/>
  <c r="FX327" i="4" s="1"/>
  <c r="CZ254" i="4"/>
  <c r="FV254" i="4" s="1"/>
  <c r="CW178" i="4"/>
  <c r="FS178" i="4" s="1"/>
  <c r="CX257" i="4"/>
  <c r="FT257" i="4" s="1"/>
  <c r="CY23" i="4"/>
  <c r="FU23" i="4" s="1"/>
  <c r="CW373" i="4"/>
  <c r="FS373" i="4" s="1"/>
  <c r="DB109" i="4"/>
  <c r="FX109" i="4" s="1"/>
  <c r="DA234" i="4"/>
  <c r="FW234" i="4" s="1"/>
  <c r="DF113" i="4"/>
  <c r="DD162" i="4"/>
  <c r="FZ162" i="4" s="1"/>
  <c r="DB292" i="4"/>
  <c r="FX292" i="4" s="1"/>
  <c r="DC253" i="4"/>
  <c r="FY253" i="4" s="1"/>
  <c r="DH404" i="4"/>
  <c r="DE378" i="4"/>
  <c r="GA378" i="4" s="1"/>
  <c r="DA121" i="4"/>
  <c r="FW121" i="4" s="1"/>
  <c r="DA404" i="4"/>
  <c r="FW404" i="4" s="1"/>
  <c r="CZ373" i="4"/>
  <c r="FV373" i="4" s="1"/>
  <c r="DG291" i="4"/>
  <c r="CX148" i="4"/>
  <c r="FT148" i="4" s="1"/>
  <c r="DF281" i="4"/>
  <c r="CY396" i="4"/>
  <c r="FU396" i="4" s="1"/>
  <c r="DF104" i="4"/>
  <c r="DC290" i="4"/>
  <c r="FY290" i="4" s="1"/>
  <c r="DF335" i="4"/>
  <c r="DC98" i="4"/>
  <c r="FY98" i="4" s="1"/>
  <c r="CZ73" i="4"/>
  <c r="FV73" i="4" s="1"/>
  <c r="DF375" i="4"/>
  <c r="DH301" i="4"/>
  <c r="DA144" i="4"/>
  <c r="FW144" i="4" s="1"/>
  <c r="CX38" i="4"/>
  <c r="FT38" i="4" s="1"/>
  <c r="DC100" i="4"/>
  <c r="FY100" i="4" s="1"/>
  <c r="DE63" i="4"/>
  <c r="CW90" i="4"/>
  <c r="FS90" i="4" s="1"/>
  <c r="DG129" i="4"/>
  <c r="DC336" i="4"/>
  <c r="FY336" i="4" s="1"/>
  <c r="DC263" i="4"/>
  <c r="FY263" i="4" s="1"/>
  <c r="CW105" i="4"/>
  <c r="FS105" i="4" s="1"/>
  <c r="CW407" i="4"/>
  <c r="FS407" i="4" s="1"/>
  <c r="DD53" i="4"/>
  <c r="FZ53" i="4" s="1"/>
  <c r="DD124" i="4"/>
  <c r="FZ124" i="4" s="1"/>
  <c r="DC216" i="4"/>
  <c r="FY216" i="4" s="1"/>
  <c r="DG247" i="4"/>
  <c r="CZ189" i="4"/>
  <c r="FV189" i="4" s="1"/>
  <c r="DF18" i="4"/>
  <c r="CX177" i="4"/>
  <c r="FT177" i="4" s="1"/>
  <c r="DB82" i="4"/>
  <c r="FX82" i="4" s="1"/>
  <c r="DE6" i="4"/>
  <c r="GA6" i="4" s="1"/>
  <c r="DE270" i="4"/>
  <c r="DD387" i="4"/>
  <c r="FZ387" i="4" s="1"/>
  <c r="DD174" i="4"/>
  <c r="FZ174" i="4" s="1"/>
  <c r="DB374" i="4"/>
  <c r="FX374" i="4" s="1"/>
  <c r="DG373" i="4"/>
  <c r="DE367" i="4"/>
  <c r="GA367" i="4" s="1"/>
  <c r="DH165" i="4"/>
  <c r="DC48" i="4"/>
  <c r="FY48" i="4" s="1"/>
  <c r="DA339" i="4"/>
  <c r="FW339" i="4" s="1"/>
  <c r="CW88" i="4"/>
  <c r="FS88" i="4" s="1"/>
  <c r="DG366" i="4"/>
  <c r="CZ128" i="4"/>
  <c r="FV128" i="4" s="1"/>
  <c r="DH253" i="4"/>
  <c r="CZ341" i="4"/>
  <c r="FV341" i="4" s="1"/>
  <c r="DC369" i="4"/>
  <c r="FY369" i="4" s="1"/>
  <c r="DE373" i="4"/>
  <c r="GA373" i="4" s="1"/>
  <c r="DA38" i="4"/>
  <c r="FW38" i="4" s="1"/>
  <c r="DH216" i="4"/>
  <c r="DB28" i="4"/>
  <c r="FX28" i="4" s="1"/>
  <c r="DA361" i="4"/>
  <c r="FW361" i="4" s="1"/>
  <c r="DE360" i="4"/>
  <c r="DF142" i="4"/>
  <c r="DE68" i="4"/>
  <c r="GA68" i="4" s="1"/>
  <c r="CW123" i="4"/>
  <c r="FS123" i="4" s="1"/>
  <c r="DD184" i="4"/>
  <c r="FZ184" i="4" s="1"/>
  <c r="CW119" i="4"/>
  <c r="FS119" i="4" s="1"/>
  <c r="CW256" i="4"/>
  <c r="FS256" i="4" s="1"/>
  <c r="DE258" i="4"/>
  <c r="CY205" i="4"/>
  <c r="FU205" i="4" s="1"/>
  <c r="DG182" i="4"/>
  <c r="CW91" i="4"/>
  <c r="FS91" i="4" s="1"/>
  <c r="DF111" i="4"/>
  <c r="DB120" i="4"/>
  <c r="FX120" i="4" s="1"/>
  <c r="DD319" i="4"/>
  <c r="FZ319" i="4" s="1"/>
  <c r="DH284" i="4"/>
  <c r="CW244" i="4"/>
  <c r="FS244" i="4" s="1"/>
  <c r="CZ13" i="4"/>
  <c r="FV13" i="4" s="1"/>
  <c r="CX70" i="4"/>
  <c r="FT70" i="4" s="1"/>
  <c r="CY149" i="4"/>
  <c r="FU149" i="4" s="1"/>
  <c r="DD78" i="4"/>
  <c r="FZ78" i="4" s="1"/>
  <c r="DC367" i="4"/>
  <c r="FY367" i="4" s="1"/>
  <c r="DG358" i="4"/>
  <c r="DA384" i="4"/>
  <c r="FW384" i="4" s="1"/>
  <c r="CX163" i="4"/>
  <c r="FT163" i="4" s="1"/>
  <c r="CX133" i="4"/>
  <c r="FT133" i="4" s="1"/>
  <c r="DC165" i="4"/>
  <c r="FY165" i="4" s="1"/>
  <c r="DF360" i="4"/>
  <c r="CW93" i="4"/>
  <c r="FS93" i="4" s="1"/>
  <c r="DG403" i="4"/>
  <c r="DB412" i="4"/>
  <c r="FX412" i="4" s="1"/>
  <c r="CX355" i="4"/>
  <c r="FT355" i="4" s="1"/>
  <c r="CW170" i="4"/>
  <c r="FS170" i="4" s="1"/>
  <c r="CX141" i="4"/>
  <c r="FT141" i="4" s="1"/>
  <c r="CW409" i="4"/>
  <c r="FS409" i="4" s="1"/>
  <c r="CY222" i="4"/>
  <c r="FU222" i="4" s="1"/>
  <c r="DA375" i="4"/>
  <c r="FW375" i="4" s="1"/>
  <c r="DA208" i="4"/>
  <c r="FW208" i="4" s="1"/>
  <c r="DA174" i="4"/>
  <c r="FW174" i="4" s="1"/>
  <c r="DE362" i="4"/>
  <c r="DD138" i="4"/>
  <c r="FZ138" i="4" s="1"/>
  <c r="DA398" i="4"/>
  <c r="FW398" i="4" s="1"/>
  <c r="DE353" i="4"/>
  <c r="DD34" i="4"/>
  <c r="FZ34" i="4" s="1"/>
  <c r="DB9" i="4"/>
  <c r="FX9" i="4" s="1"/>
  <c r="DF91" i="4"/>
  <c r="DB239" i="4"/>
  <c r="FX239" i="4" s="1"/>
  <c r="DD345" i="4"/>
  <c r="FZ345" i="4" s="1"/>
  <c r="DG346" i="4"/>
  <c r="DF20" i="4"/>
  <c r="DD381" i="4"/>
  <c r="FZ381" i="4" s="1"/>
  <c r="DH399" i="4"/>
  <c r="DH207" i="4"/>
  <c r="DH171" i="4"/>
  <c r="DA207" i="4"/>
  <c r="FW207" i="4" s="1"/>
  <c r="DH209" i="4"/>
  <c r="DE406" i="4"/>
  <c r="DH332" i="4"/>
  <c r="CY242" i="4"/>
  <c r="FU242" i="4" s="1"/>
  <c r="CX280" i="4"/>
  <c r="FT280" i="4" s="1"/>
  <c r="DG272" i="4"/>
  <c r="DF302" i="4"/>
  <c r="DA401" i="4"/>
  <c r="FW401" i="4" s="1"/>
  <c r="CY65" i="4"/>
  <c r="FU65" i="4" s="1"/>
  <c r="CY349" i="4"/>
  <c r="FU349" i="4" s="1"/>
  <c r="DH169" i="4"/>
  <c r="DH292" i="4"/>
  <c r="DC57" i="4"/>
  <c r="FY57" i="4" s="1"/>
  <c r="DC38" i="4"/>
  <c r="FY38" i="4" s="1"/>
  <c r="DB280" i="4"/>
  <c r="FX280" i="4" s="1"/>
  <c r="DB391" i="4"/>
  <c r="FX391" i="4" s="1"/>
  <c r="DF215" i="4"/>
  <c r="DF202" i="4"/>
  <c r="DH291" i="4"/>
  <c r="DA253" i="4"/>
  <c r="FW253" i="4" s="1"/>
  <c r="CW51" i="4"/>
  <c r="FS51" i="4" s="1"/>
  <c r="CZ259" i="4"/>
  <c r="FV259" i="4" s="1"/>
  <c r="DG400" i="4"/>
  <c r="DB87" i="4"/>
  <c r="FX87" i="4" s="1"/>
  <c r="DH316" i="4"/>
  <c r="DB344" i="4"/>
  <c r="FX344" i="4" s="1"/>
  <c r="DD115" i="4"/>
  <c r="FZ115" i="4" s="1"/>
  <c r="CY273" i="4"/>
  <c r="FU273" i="4" s="1"/>
  <c r="DE106" i="4"/>
  <c r="GA106" i="4" s="1"/>
  <c r="DC139" i="4"/>
  <c r="FY139" i="4" s="1"/>
  <c r="CZ305" i="4"/>
  <c r="FV305" i="4" s="1"/>
  <c r="DF63" i="4"/>
  <c r="DH346" i="4"/>
  <c r="DA26" i="4"/>
  <c r="FW26" i="4" s="1"/>
  <c r="CX336" i="4"/>
  <c r="FT336" i="4" s="1"/>
  <c r="DB97" i="4"/>
  <c r="FX97" i="4" s="1"/>
  <c r="CZ36" i="4"/>
  <c r="FV36" i="4" s="1"/>
  <c r="DE278" i="4"/>
  <c r="GA278" i="4" s="1"/>
  <c r="DG89" i="4"/>
  <c r="DF43" i="4"/>
  <c r="DD321" i="4"/>
  <c r="FZ321" i="4" s="1"/>
  <c r="DA106" i="4"/>
  <c r="FW106" i="4" s="1"/>
  <c r="CX83" i="4"/>
  <c r="FT83" i="4" s="1"/>
  <c r="DC103" i="4"/>
  <c r="FY103" i="4" s="1"/>
  <c r="DA163" i="4"/>
  <c r="FW163" i="4" s="1"/>
  <c r="DC226" i="4"/>
  <c r="FY226" i="4" s="1"/>
  <c r="CX390" i="4"/>
  <c r="FT390" i="4" s="1"/>
  <c r="DH318" i="4"/>
  <c r="CZ26" i="4"/>
  <c r="FV26" i="4" s="1"/>
  <c r="DB389" i="4"/>
  <c r="FX389" i="4" s="1"/>
  <c r="DA25" i="4"/>
  <c r="FW25" i="4" s="1"/>
  <c r="CX341" i="4"/>
  <c r="FT341" i="4" s="1"/>
  <c r="DD231" i="4"/>
  <c r="FZ231" i="4" s="1"/>
  <c r="DB274" i="4"/>
  <c r="FX274" i="4" s="1"/>
  <c r="CY166" i="4"/>
  <c r="FU166" i="4" s="1"/>
  <c r="DE73" i="4"/>
  <c r="DF136" i="4"/>
  <c r="DF394" i="4"/>
  <c r="CZ273" i="4"/>
  <c r="FV273" i="4" s="1"/>
  <c r="DA373" i="4"/>
  <c r="FW373" i="4" s="1"/>
  <c r="CZ335" i="4"/>
  <c r="FV335" i="4" s="1"/>
  <c r="DF54" i="4"/>
  <c r="DF141" i="4"/>
  <c r="CZ148" i="4"/>
  <c r="FV148" i="4" s="1"/>
  <c r="CW155" i="4"/>
  <c r="FS155" i="4" s="1"/>
  <c r="DH118" i="4"/>
  <c r="DH201" i="4"/>
  <c r="DA12" i="4"/>
  <c r="FW12" i="4" s="1"/>
  <c r="DD330" i="4"/>
  <c r="FZ330" i="4" s="1"/>
  <c r="CX9" i="4"/>
  <c r="FT9" i="4" s="1"/>
  <c r="CX39" i="4"/>
  <c r="FT39" i="4" s="1"/>
  <c r="DF7" i="4"/>
  <c r="CX12" i="4"/>
  <c r="FT12" i="4" s="1"/>
  <c r="DH331" i="4"/>
  <c r="DA336" i="4"/>
  <c r="FW336" i="4" s="1"/>
  <c r="DA90" i="4"/>
  <c r="FW90" i="4" s="1"/>
  <c r="CW310" i="4"/>
  <c r="FS310" i="4" s="1"/>
  <c r="DD35" i="4"/>
  <c r="FZ35" i="4" s="1"/>
  <c r="CY368" i="4"/>
  <c r="FU368" i="4" s="1"/>
  <c r="DF344" i="4"/>
  <c r="CZ225" i="4"/>
  <c r="FV225" i="4" s="1"/>
  <c r="DA202" i="4"/>
  <c r="FW202" i="4" s="1"/>
  <c r="DA102" i="4"/>
  <c r="FW102" i="4" s="1"/>
  <c r="DD205" i="4"/>
  <c r="FZ205" i="4" s="1"/>
  <c r="CZ304" i="4"/>
  <c r="FV304" i="4" s="1"/>
  <c r="DG361" i="4"/>
  <c r="CX315" i="4"/>
  <c r="FT315" i="4" s="1"/>
  <c r="CY136" i="4"/>
  <c r="FU136" i="4" s="1"/>
  <c r="CZ366" i="4"/>
  <c r="FV366" i="4" s="1"/>
  <c r="DA178" i="4"/>
  <c r="FW178" i="4" s="1"/>
  <c r="DA126" i="4"/>
  <c r="FW126" i="4" s="1"/>
  <c r="CW245" i="4"/>
  <c r="FS245" i="4" s="1"/>
  <c r="DD295" i="4"/>
  <c r="FZ295" i="4" s="1"/>
  <c r="DE58" i="4"/>
  <c r="DH372" i="4"/>
  <c r="DG378" i="4"/>
  <c r="DE236" i="4"/>
  <c r="CW403" i="4"/>
  <c r="FS403" i="4" s="1"/>
  <c r="DA237" i="4"/>
  <c r="FW237" i="4" s="1"/>
  <c r="DF55" i="4"/>
  <c r="DB375" i="4"/>
  <c r="FX375" i="4" s="1"/>
  <c r="DA283" i="4"/>
  <c r="FW283" i="4" s="1"/>
  <c r="DD390" i="4"/>
  <c r="FZ390" i="4" s="1"/>
  <c r="DH74" i="4"/>
  <c r="DH267" i="4"/>
  <c r="DC122" i="4"/>
  <c r="FY122" i="4" s="1"/>
  <c r="CW194" i="4"/>
  <c r="FS194" i="4" s="1"/>
  <c r="DF298" i="4"/>
  <c r="DG179" i="4"/>
  <c r="DH157" i="4"/>
  <c r="DA295" i="4"/>
  <c r="FW295" i="4" s="1"/>
  <c r="CY40" i="4"/>
  <c r="FU40" i="4" s="1"/>
  <c r="DG225" i="4"/>
  <c r="DA341" i="4"/>
  <c r="FW341" i="4" s="1"/>
  <c r="DC164" i="4"/>
  <c r="FY164" i="4" s="1"/>
  <c r="DF404" i="4"/>
  <c r="DF280" i="4"/>
  <c r="DB226" i="4"/>
  <c r="FX226" i="4" s="1"/>
  <c r="DF61" i="4"/>
  <c r="DD304" i="4"/>
  <c r="FZ304" i="4" s="1"/>
  <c r="CW172" i="4"/>
  <c r="FS172" i="4" s="1"/>
  <c r="DB390" i="4"/>
  <c r="FX390" i="4" s="1"/>
  <c r="DH69" i="4"/>
  <c r="CZ161" i="4"/>
  <c r="FV161" i="4" s="1"/>
  <c r="DB310" i="4"/>
  <c r="FX310" i="4" s="1"/>
  <c r="DB341" i="4"/>
  <c r="FX341" i="4" s="1"/>
  <c r="DD141" i="4"/>
  <c r="FZ141" i="4" s="1"/>
  <c r="CX107" i="4"/>
  <c r="FT107" i="4" s="1"/>
  <c r="DG193" i="4"/>
  <c r="CW116" i="4"/>
  <c r="FS116" i="4" s="1"/>
  <c r="CY113" i="4"/>
  <c r="FU113" i="4" s="1"/>
  <c r="CW35" i="4"/>
  <c r="FS35" i="4" s="1"/>
  <c r="DB276" i="4"/>
  <c r="FX276" i="4" s="1"/>
  <c r="DE327" i="4"/>
  <c r="GA327" i="4" s="1"/>
  <c r="CW350" i="4"/>
  <c r="FS350" i="4" s="1"/>
  <c r="DD236" i="4"/>
  <c r="FZ236" i="4" s="1"/>
  <c r="DA288" i="4"/>
  <c r="FW288" i="4" s="1"/>
  <c r="DF289" i="4"/>
  <c r="CZ60" i="4"/>
  <c r="FV60" i="4" s="1"/>
  <c r="DE134" i="4"/>
  <c r="GA134" i="4" s="1"/>
  <c r="DE100" i="4"/>
  <c r="GA100" i="4" s="1"/>
  <c r="CX287" i="4"/>
  <c r="FT287" i="4" s="1"/>
  <c r="DB54" i="4"/>
  <c r="FX54" i="4" s="1"/>
  <c r="CW292" i="4"/>
  <c r="FS292" i="4" s="1"/>
  <c r="CY31" i="4"/>
  <c r="FU31" i="4" s="1"/>
  <c r="DH232" i="4"/>
  <c r="DG215" i="4"/>
  <c r="DD20" i="4"/>
  <c r="FZ20" i="4" s="1"/>
  <c r="CX10" i="4"/>
  <c r="FT10" i="4" s="1"/>
  <c r="DH103" i="4"/>
  <c r="DB365" i="4"/>
  <c r="FX365" i="4" s="1"/>
  <c r="CW148" i="4"/>
  <c r="FS148" i="4" s="1"/>
  <c r="DC72" i="4"/>
  <c r="FY72" i="4" s="1"/>
  <c r="CY61" i="4"/>
  <c r="FU61" i="4" s="1"/>
  <c r="DF210" i="4"/>
  <c r="DC190" i="4"/>
  <c r="FY190" i="4" s="1"/>
  <c r="DC351" i="4"/>
  <c r="FY351" i="4" s="1"/>
  <c r="DC201" i="4"/>
  <c r="FY201" i="4" s="1"/>
  <c r="CY314" i="4"/>
  <c r="FU314" i="4" s="1"/>
  <c r="CZ326" i="4"/>
  <c r="FV326" i="4" s="1"/>
  <c r="DC163" i="4"/>
  <c r="FY163" i="4" s="1"/>
  <c r="DB215" i="4"/>
  <c r="FX215" i="4" s="1"/>
  <c r="DD145" i="4"/>
  <c r="FZ145" i="4" s="1"/>
  <c r="DH334" i="4"/>
  <c r="CY254" i="4"/>
  <c r="FU254" i="4" s="1"/>
  <c r="DA277" i="4"/>
  <c r="FW277" i="4" s="1"/>
  <c r="DB200" i="4"/>
  <c r="FX200" i="4" s="1"/>
  <c r="DF232" i="4"/>
  <c r="DH114" i="4"/>
  <c r="DH279" i="4"/>
  <c r="DE88" i="4"/>
  <c r="DC64" i="4"/>
  <c r="FY64" i="4" s="1"/>
  <c r="DD88" i="4"/>
  <c r="FZ88" i="4" s="1"/>
  <c r="DB78" i="4"/>
  <c r="FX78" i="4" s="1"/>
  <c r="CZ387" i="4"/>
  <c r="FV387" i="4" s="1"/>
  <c r="DH104" i="4"/>
  <c r="CY164" i="4"/>
  <c r="FU164" i="4" s="1"/>
  <c r="DG229" i="4"/>
  <c r="DD118" i="4"/>
  <c r="FZ118" i="4" s="1"/>
  <c r="CX354" i="4"/>
  <c r="FT354" i="4" s="1"/>
  <c r="DA154" i="4"/>
  <c r="FW154" i="4" s="1"/>
  <c r="DB24" i="4"/>
  <c r="FX24" i="4" s="1"/>
  <c r="DD144" i="4"/>
  <c r="FZ144" i="4" s="1"/>
  <c r="DG288" i="4"/>
  <c r="DA103" i="4"/>
  <c r="FW103" i="4" s="1"/>
  <c r="CZ302" i="4"/>
  <c r="FV302" i="4" s="1"/>
  <c r="CZ23" i="4"/>
  <c r="FV23" i="4" s="1"/>
  <c r="DH135" i="4"/>
  <c r="DF291" i="4"/>
  <c r="DD206" i="4"/>
  <c r="FZ206" i="4" s="1"/>
  <c r="DB196" i="4"/>
  <c r="FX196" i="4" s="1"/>
  <c r="DF321" i="4"/>
  <c r="DG174" i="4"/>
  <c r="DC409" i="4"/>
  <c r="FY409" i="4" s="1"/>
  <c r="DF287" i="4"/>
  <c r="DH132" i="4"/>
  <c r="DF154" i="4"/>
  <c r="CZ173" i="4"/>
  <c r="FV173" i="4" s="1"/>
  <c r="CZ108" i="4"/>
  <c r="FV108" i="4" s="1"/>
  <c r="DB343" i="4"/>
  <c r="FX343" i="4" s="1"/>
  <c r="DH139" i="4"/>
  <c r="CW383" i="4"/>
  <c r="FS383" i="4" s="1"/>
  <c r="CW46" i="4"/>
  <c r="FS46" i="4" s="1"/>
  <c r="DC210" i="4"/>
  <c r="FY210" i="4" s="1"/>
  <c r="CZ402" i="4"/>
  <c r="FV402" i="4" s="1"/>
  <c r="CY371" i="4"/>
  <c r="FU371" i="4" s="1"/>
  <c r="DE385" i="4"/>
  <c r="CW56" i="4"/>
  <c r="FS56" i="4" s="1"/>
  <c r="DB178" i="4"/>
  <c r="FX178" i="4" s="1"/>
  <c r="DF23" i="4"/>
  <c r="DA281" i="4"/>
  <c r="FW281" i="4" s="1"/>
  <c r="DF331" i="4"/>
  <c r="DA180" i="4"/>
  <c r="FW180" i="4" s="1"/>
  <c r="CX73" i="4"/>
  <c r="FT73" i="4" s="1"/>
  <c r="DD217" i="4"/>
  <c r="FZ217" i="4" s="1"/>
  <c r="DC22" i="4"/>
  <c r="FY22" i="4" s="1"/>
  <c r="DC215" i="4"/>
  <c r="FY215" i="4" s="1"/>
  <c r="CX109" i="4"/>
  <c r="FT109" i="4" s="1"/>
  <c r="DH273" i="4"/>
  <c r="DB349" i="4"/>
  <c r="FX349" i="4" s="1"/>
  <c r="DG144" i="4"/>
  <c r="DE22" i="4"/>
  <c r="GA22" i="4" s="1"/>
  <c r="DD239" i="4"/>
  <c r="FZ239" i="4" s="1"/>
  <c r="DG66" i="4"/>
  <c r="DF267" i="4"/>
  <c r="DF356" i="4"/>
  <c r="DG78" i="4"/>
  <c r="DE232" i="4"/>
  <c r="GA232" i="4" s="1"/>
  <c r="DD250" i="4"/>
  <c r="FZ250" i="4" s="1"/>
  <c r="DD268" i="4"/>
  <c r="FZ268" i="4" s="1"/>
  <c r="DC146" i="4"/>
  <c r="FY146" i="4" s="1"/>
  <c r="CZ334" i="4"/>
  <c r="FV334" i="4" s="1"/>
  <c r="DC6" i="4"/>
  <c r="FY6" i="4" s="1"/>
  <c r="DA395" i="4"/>
  <c r="FW395" i="4" s="1"/>
  <c r="DA390" i="4"/>
  <c r="FW390" i="4" s="1"/>
  <c r="DE145" i="4"/>
  <c r="GA145" i="4" s="1"/>
  <c r="CX19" i="4"/>
  <c r="FT19" i="4" s="1"/>
  <c r="DG143" i="4"/>
  <c r="CX168" i="4"/>
  <c r="FT168" i="4" s="1"/>
  <c r="CW282" i="4"/>
  <c r="FS282" i="4" s="1"/>
  <c r="DB201" i="4"/>
  <c r="FX201" i="4" s="1"/>
  <c r="DD260" i="4"/>
  <c r="FZ260" i="4" s="1"/>
  <c r="DF233" i="4"/>
  <c r="DA160" i="4"/>
  <c r="FW160" i="4" s="1"/>
  <c r="CZ37" i="4"/>
  <c r="FV37" i="4" s="1"/>
  <c r="DF126" i="4"/>
  <c r="DF300" i="4"/>
  <c r="DH380" i="4"/>
  <c r="CY237" i="4"/>
  <c r="FU237" i="4" s="1"/>
  <c r="DF328" i="4"/>
  <c r="DD75" i="4"/>
  <c r="FZ75" i="4" s="1"/>
  <c r="DF65" i="4"/>
  <c r="DE11" i="4"/>
  <c r="GA11" i="4" s="1"/>
  <c r="DA383" i="4"/>
  <c r="FW383" i="4" s="1"/>
  <c r="DC399" i="4"/>
  <c r="FY399" i="4" s="1"/>
  <c r="DD365" i="4"/>
  <c r="FZ365" i="4" s="1"/>
  <c r="CW164" i="4"/>
  <c r="FS164" i="4" s="1"/>
  <c r="DF214" i="4"/>
  <c r="DD411" i="4"/>
  <c r="FZ411" i="4" s="1"/>
  <c r="CY19" i="4"/>
  <c r="FU19" i="4" s="1"/>
  <c r="DC234" i="4"/>
  <c r="FY234" i="4" s="1"/>
  <c r="DH64" i="4"/>
  <c r="DC47" i="4"/>
  <c r="FY47" i="4" s="1"/>
  <c r="CZ284" i="4"/>
  <c r="FV284" i="4" s="1"/>
  <c r="CW299" i="4"/>
  <c r="FS299" i="4" s="1"/>
  <c r="DE196" i="4"/>
  <c r="CZ169" i="4"/>
  <c r="FV169" i="4" s="1"/>
  <c r="DD139" i="4"/>
  <c r="FZ139" i="4" s="1"/>
  <c r="DG133" i="4"/>
  <c r="CZ87" i="4"/>
  <c r="FV87" i="4" s="1"/>
  <c r="DF222" i="4"/>
  <c r="DF101" i="4"/>
  <c r="DC354" i="4"/>
  <c r="FY354" i="4" s="1"/>
  <c r="CX196" i="4"/>
  <c r="FT196" i="4" s="1"/>
  <c r="CY16" i="4"/>
  <c r="FU16" i="4" s="1"/>
  <c r="CW268" i="4"/>
  <c r="FS268" i="4" s="1"/>
  <c r="DD143" i="4"/>
  <c r="FZ143" i="4" s="1"/>
  <c r="DC283" i="4"/>
  <c r="FY283" i="4" s="1"/>
  <c r="CX333" i="4"/>
  <c r="FT333" i="4" s="1"/>
  <c r="CY21" i="4"/>
  <c r="FU21" i="4" s="1"/>
  <c r="DH244" i="4"/>
  <c r="DB289" i="4"/>
  <c r="FX289" i="4" s="1"/>
  <c r="CX366" i="4"/>
  <c r="FT366" i="4" s="1"/>
  <c r="DG98" i="4"/>
  <c r="DC248" i="4"/>
  <c r="FY248" i="4" s="1"/>
  <c r="DH311" i="4"/>
  <c r="CZ175" i="4"/>
  <c r="FV175" i="4" s="1"/>
  <c r="CY266" i="4"/>
  <c r="FU266" i="4" s="1"/>
  <c r="CX100" i="4"/>
  <c r="FT100" i="4" s="1"/>
  <c r="DG58" i="4"/>
  <c r="DB400" i="4"/>
  <c r="FX400" i="4" s="1"/>
  <c r="CW83" i="4"/>
  <c r="FS83" i="4" s="1"/>
  <c r="CZ382" i="4"/>
  <c r="FV382" i="4" s="1"/>
  <c r="DD275" i="4"/>
  <c r="FZ275" i="4" s="1"/>
  <c r="CW347" i="4"/>
  <c r="FS347" i="4" s="1"/>
  <c r="DC337" i="4"/>
  <c r="FY337" i="4" s="1"/>
  <c r="DB47" i="4"/>
  <c r="FX47" i="4" s="1"/>
  <c r="DH351" i="4"/>
  <c r="CY394" i="4"/>
  <c r="FU394" i="4" s="1"/>
  <c r="CW159" i="4"/>
  <c r="FS159" i="4" s="1"/>
  <c r="DD151" i="4"/>
  <c r="FZ151" i="4" s="1"/>
  <c r="DE233" i="4"/>
  <c r="GA233" i="4" s="1"/>
  <c r="DG354" i="4"/>
  <c r="CY348" i="4"/>
  <c r="FU348" i="4" s="1"/>
  <c r="DC407" i="4"/>
  <c r="FY407" i="4" s="1"/>
  <c r="DH205" i="4"/>
  <c r="DD305" i="4"/>
  <c r="FZ305" i="4" s="1"/>
  <c r="CW320" i="4"/>
  <c r="FS320" i="4" s="1"/>
  <c r="DD137" i="4"/>
  <c r="FZ137" i="4" s="1"/>
  <c r="DD183" i="4"/>
  <c r="FZ183" i="4" s="1"/>
  <c r="DH6" i="4"/>
  <c r="CW263" i="4"/>
  <c r="FS263" i="4" s="1"/>
  <c r="DE70" i="4"/>
  <c r="DC95" i="4"/>
  <c r="FY95" i="4" s="1"/>
  <c r="CY270" i="4"/>
  <c r="FU270" i="4" s="1"/>
  <c r="DA255" i="4"/>
  <c r="FW255" i="4" s="1"/>
  <c r="CY92" i="4"/>
  <c r="FU92" i="4" s="1"/>
  <c r="DA297" i="4"/>
  <c r="FW297" i="4" s="1"/>
  <c r="DE322" i="4"/>
  <c r="CX311" i="4"/>
  <c r="FT311" i="4" s="1"/>
  <c r="CZ276" i="4"/>
  <c r="FV276" i="4" s="1"/>
  <c r="CX361" i="4"/>
  <c r="FT361" i="4" s="1"/>
  <c r="CX122" i="4"/>
  <c r="FT122" i="4" s="1"/>
  <c r="DC268" i="4"/>
  <c r="FY268" i="4" s="1"/>
  <c r="DC358" i="4"/>
  <c r="FY358" i="4" s="1"/>
  <c r="DG81" i="4"/>
  <c r="CW354" i="4"/>
  <c r="FS354" i="4" s="1"/>
  <c r="CW9" i="4"/>
  <c r="FS9" i="4" s="1"/>
  <c r="CX66" i="4"/>
  <c r="FT66" i="4" s="1"/>
  <c r="DF307" i="4"/>
  <c r="DG240" i="4"/>
  <c r="DE146" i="4"/>
  <c r="GA146" i="4" s="1"/>
  <c r="DE203" i="4"/>
  <c r="GA203" i="4" s="1"/>
  <c r="DH41" i="4"/>
  <c r="DB160" i="4"/>
  <c r="FX160" i="4" s="1"/>
  <c r="DC90" i="4"/>
  <c r="FY90" i="4" s="1"/>
  <c r="CZ260" i="4"/>
  <c r="FV260" i="4" s="1"/>
  <c r="DE149" i="4"/>
  <c r="DB18" i="4"/>
  <c r="FX18" i="4" s="1"/>
  <c r="DF39" i="4"/>
  <c r="CW166" i="4"/>
  <c r="FS166" i="4" s="1"/>
  <c r="DB240" i="4"/>
  <c r="FX240" i="4" s="1"/>
  <c r="CZ214" i="4"/>
  <c r="FV214" i="4" s="1"/>
  <c r="DC86" i="4"/>
  <c r="FY86" i="4" s="1"/>
  <c r="CZ55" i="4"/>
  <c r="FV55" i="4" s="1"/>
  <c r="DH357" i="4"/>
  <c r="CX68" i="4"/>
  <c r="FT68" i="4" s="1"/>
  <c r="CX197" i="4"/>
  <c r="FT197" i="4" s="1"/>
  <c r="DB162" i="4"/>
  <c r="FX162" i="4" s="1"/>
  <c r="DC7" i="4"/>
  <c r="FY7" i="4" s="1"/>
  <c r="CY49" i="4"/>
  <c r="FU49" i="4" s="1"/>
  <c r="CZ103" i="4"/>
  <c r="FV103" i="4" s="1"/>
  <c r="DF164" i="4"/>
  <c r="DB44" i="4"/>
  <c r="FX44" i="4" s="1"/>
  <c r="DE354" i="4"/>
  <c r="CW196" i="4"/>
  <c r="FS196" i="4" s="1"/>
  <c r="CW21" i="4"/>
  <c r="FS21" i="4" s="1"/>
  <c r="CW42" i="4"/>
  <c r="FS42" i="4" s="1"/>
  <c r="DD29" i="4"/>
  <c r="FZ29" i="4" s="1"/>
  <c r="CZ111" i="4"/>
  <c r="FV111" i="4" s="1"/>
  <c r="DA302" i="4"/>
  <c r="FW302" i="4" s="1"/>
  <c r="DA19" i="4"/>
  <c r="FW19" i="4" s="1"/>
  <c r="DE197" i="4"/>
  <c r="CY234" i="4"/>
  <c r="FU234" i="4" s="1"/>
  <c r="DH29" i="4"/>
  <c r="DE265" i="4"/>
  <c r="GA265" i="4" s="1"/>
  <c r="DC280" i="4"/>
  <c r="FY280" i="4" s="1"/>
  <c r="DH407" i="4"/>
  <c r="DG23" i="4"/>
  <c r="CW252" i="4"/>
  <c r="FS252" i="4" s="1"/>
  <c r="CZ383" i="4"/>
  <c r="FV383" i="4" s="1"/>
  <c r="CW379" i="4"/>
  <c r="FS379" i="4" s="1"/>
  <c r="DA330" i="4"/>
  <c r="FW330" i="4" s="1"/>
  <c r="DA211" i="4"/>
  <c r="FW211" i="4" s="1"/>
  <c r="CZ317" i="4"/>
  <c r="FV317" i="4" s="1"/>
  <c r="CX375" i="4"/>
  <c r="FT375" i="4" s="1"/>
  <c r="DH197" i="4"/>
  <c r="CZ64" i="4"/>
  <c r="FV64" i="4" s="1"/>
  <c r="DE111" i="4"/>
  <c r="DB290" i="4"/>
  <c r="FX290" i="4" s="1"/>
  <c r="DD397" i="4"/>
  <c r="FZ397" i="4" s="1"/>
  <c r="CZ232" i="4"/>
  <c r="FV232" i="4" s="1"/>
  <c r="DA249" i="4"/>
  <c r="FW249" i="4" s="1"/>
  <c r="DA24" i="4"/>
  <c r="FW24" i="4" s="1"/>
  <c r="DF31" i="4"/>
  <c r="DC108" i="4"/>
  <c r="FY108" i="4" s="1"/>
  <c r="CW55" i="4"/>
  <c r="FS55" i="4" s="1"/>
  <c r="DA266" i="4"/>
  <c r="FW266" i="4" s="1"/>
  <c r="DH148" i="4"/>
  <c r="CY43" i="4"/>
  <c r="FU43" i="4" s="1"/>
  <c r="DD372" i="4"/>
  <c r="FZ372" i="4" s="1"/>
  <c r="DA9" i="4"/>
  <c r="FW9" i="4" s="1"/>
  <c r="CW387" i="4"/>
  <c r="FS387" i="4" s="1"/>
  <c r="CZ248" i="4"/>
  <c r="FV248" i="4" s="1"/>
  <c r="DC185" i="4"/>
  <c r="FY185" i="4" s="1"/>
  <c r="CY15" i="4"/>
  <c r="FU15" i="4" s="1"/>
  <c r="CX204" i="4"/>
  <c r="FT204" i="4" s="1"/>
  <c r="DH43" i="4"/>
  <c r="DH353" i="4"/>
  <c r="DG410" i="4"/>
  <c r="DG102" i="4"/>
  <c r="CY158" i="4"/>
  <c r="FU158" i="4" s="1"/>
  <c r="DC170" i="4"/>
  <c r="FY170" i="4" s="1"/>
  <c r="DC252" i="4"/>
  <c r="FY252" i="4" s="1"/>
  <c r="DA166" i="4"/>
  <c r="FW166" i="4" s="1"/>
  <c r="DD126" i="4"/>
  <c r="FZ126" i="4" s="1"/>
  <c r="CW106" i="4"/>
  <c r="FS106" i="4" s="1"/>
  <c r="DH277" i="4"/>
  <c r="CY347" i="4"/>
  <c r="FU347" i="4" s="1"/>
  <c r="CY345" i="4"/>
  <c r="FU345" i="4" s="1"/>
  <c r="CZ348" i="4"/>
  <c r="FV348" i="4" s="1"/>
  <c r="DG242" i="4"/>
  <c r="DE9" i="4"/>
  <c r="GA9" i="4" s="1"/>
  <c r="DH180" i="4"/>
  <c r="CY286" i="4"/>
  <c r="FU286" i="4" s="1"/>
  <c r="CX113" i="4"/>
  <c r="FT113" i="4" s="1"/>
  <c r="CW351" i="4"/>
  <c r="FS351" i="4" s="1"/>
  <c r="CY350" i="4"/>
  <c r="FU350" i="4" s="1"/>
  <c r="DE207" i="4"/>
  <c r="DB36" i="4"/>
  <c r="FX36" i="4" s="1"/>
  <c r="DA294" i="4"/>
  <c r="FW294" i="4" s="1"/>
  <c r="DC335" i="4"/>
  <c r="FY335" i="4" s="1"/>
  <c r="DB164" i="4"/>
  <c r="FX164" i="4" s="1"/>
  <c r="DF132" i="4"/>
  <c r="DA250" i="4"/>
  <c r="FW250" i="4" s="1"/>
  <c r="DF221" i="4"/>
  <c r="DG80" i="4"/>
  <c r="DD26" i="4"/>
  <c r="FZ26" i="4" s="1"/>
  <c r="CX86" i="4"/>
  <c r="FT86" i="4" s="1"/>
  <c r="DA128" i="4"/>
  <c r="FW128" i="4" s="1"/>
  <c r="DC278" i="4"/>
  <c r="FY278" i="4" s="1"/>
  <c r="DD251" i="4"/>
  <c r="FZ251" i="4" s="1"/>
  <c r="CW141" i="4"/>
  <c r="FS141" i="4" s="1"/>
  <c r="DC327" i="4"/>
  <c r="FY327" i="4" s="1"/>
  <c r="DE87" i="4"/>
  <c r="CZ222" i="4"/>
  <c r="FV222" i="4" s="1"/>
  <c r="CW108" i="4"/>
  <c r="FS108" i="4" s="1"/>
  <c r="DB192" i="4"/>
  <c r="FX192" i="4" s="1"/>
  <c r="DG352" i="4"/>
  <c r="DE94" i="4"/>
  <c r="CX203" i="4"/>
  <c r="FT203" i="4" s="1"/>
  <c r="CZ178" i="4"/>
  <c r="FV178" i="4" s="1"/>
  <c r="DC147" i="4"/>
  <c r="FY147" i="4" s="1"/>
  <c r="DA110" i="4"/>
  <c r="FW110" i="4" s="1"/>
  <c r="DG371" i="4"/>
  <c r="DE259" i="4"/>
  <c r="GA259" i="4" s="1"/>
  <c r="DB345" i="4"/>
  <c r="FX345" i="4" s="1"/>
  <c r="DB404" i="4"/>
  <c r="FX404" i="4" s="1"/>
  <c r="DG335" i="4"/>
  <c r="DH236" i="4"/>
  <c r="CY22" i="4"/>
  <c r="FU22" i="4" s="1"/>
  <c r="DB85" i="4"/>
  <c r="FX85" i="4" s="1"/>
  <c r="DE140" i="4"/>
  <c r="GA140" i="4" s="1"/>
  <c r="CZ253" i="4"/>
  <c r="FV253" i="4" s="1"/>
  <c r="CX120" i="4"/>
  <c r="FT120" i="4" s="1"/>
  <c r="DG104" i="4"/>
  <c r="DE296" i="4"/>
  <c r="GA296" i="4" s="1"/>
  <c r="DF53" i="4"/>
  <c r="CX65" i="4"/>
  <c r="FT65" i="4" s="1"/>
  <c r="CX40" i="4"/>
  <c r="FT40" i="4" s="1"/>
  <c r="CW318" i="4"/>
  <c r="FS318" i="4" s="1"/>
  <c r="CZ155" i="4"/>
  <c r="FV155" i="4" s="1"/>
  <c r="DC130" i="4"/>
  <c r="FY130" i="4" s="1"/>
  <c r="CY7" i="4"/>
  <c r="FU7" i="4" s="1"/>
  <c r="DF264" i="4"/>
  <c r="DA270" i="4"/>
  <c r="FW270" i="4" s="1"/>
  <c r="DF366" i="4"/>
  <c r="CY366" i="4"/>
  <c r="FU366" i="4" s="1"/>
  <c r="CZ195" i="4"/>
  <c r="FV195" i="4" s="1"/>
  <c r="CY102" i="4"/>
  <c r="FU102" i="4" s="1"/>
  <c r="DB230" i="4"/>
  <c r="FX230" i="4" s="1"/>
  <c r="DD102" i="4"/>
  <c r="FZ102" i="4" s="1"/>
  <c r="CY389" i="4"/>
  <c r="FU389" i="4" s="1"/>
  <c r="DA313" i="4"/>
  <c r="FW313" i="4" s="1"/>
  <c r="DC141" i="4"/>
  <c r="FY141" i="4" s="1"/>
  <c r="DB268" i="4"/>
  <c r="FX268" i="4" s="1"/>
  <c r="DG274" i="4"/>
  <c r="DB30" i="4"/>
  <c r="FX30" i="4" s="1"/>
  <c r="DB143" i="4"/>
  <c r="FX143" i="4" s="1"/>
  <c r="DC79" i="4"/>
  <c r="FY79" i="4" s="1"/>
  <c r="DD296" i="4"/>
  <c r="FZ296" i="4" s="1"/>
  <c r="DC295" i="4"/>
  <c r="FY295" i="4" s="1"/>
  <c r="DD293" i="4"/>
  <c r="FZ293" i="4" s="1"/>
  <c r="DD153" i="4"/>
  <c r="FZ153" i="4" s="1"/>
  <c r="DA235" i="4"/>
  <c r="FW235" i="4" s="1"/>
  <c r="DG207" i="4"/>
  <c r="DC370" i="4"/>
  <c r="FY370" i="4" s="1"/>
  <c r="DH155" i="4"/>
  <c r="CX136" i="4"/>
  <c r="FT136" i="4" s="1"/>
  <c r="DA366" i="4"/>
  <c r="FW366" i="4" s="1"/>
  <c r="DC385" i="4"/>
  <c r="FY385" i="4" s="1"/>
  <c r="DG94" i="4"/>
  <c r="DG359" i="4"/>
  <c r="DG180" i="4"/>
  <c r="DB324" i="4"/>
  <c r="FX324" i="4" s="1"/>
  <c r="CY301" i="4"/>
  <c r="FU301" i="4" s="1"/>
  <c r="CX181" i="4"/>
  <c r="FT181" i="4" s="1"/>
  <c r="CX385" i="4"/>
  <c r="FT385" i="4" s="1"/>
  <c r="DF159" i="4"/>
  <c r="DC284" i="4"/>
  <c r="FY284" i="4" s="1"/>
  <c r="CW254" i="4"/>
  <c r="FS254" i="4" s="1"/>
  <c r="CY361" i="4"/>
  <c r="FU361" i="4" s="1"/>
  <c r="CX211" i="4"/>
  <c r="FT211" i="4" s="1"/>
  <c r="DG206" i="4"/>
  <c r="DF191" i="4"/>
  <c r="CW182" i="4"/>
  <c r="FS182" i="4" s="1"/>
  <c r="CW226" i="4"/>
  <c r="FS226" i="4" s="1"/>
  <c r="DH146" i="4"/>
  <c r="CY399" i="4"/>
  <c r="FU399" i="4" s="1"/>
  <c r="DG24" i="4"/>
  <c r="DG347" i="4"/>
  <c r="DF144" i="4"/>
  <c r="DB62" i="4"/>
  <c r="FX62" i="4" s="1"/>
  <c r="DC261" i="4"/>
  <c r="FY261" i="4" s="1"/>
  <c r="DB282" i="4"/>
  <c r="FX282" i="4" s="1"/>
  <c r="DD111" i="4"/>
  <c r="FZ111" i="4" s="1"/>
  <c r="DE178" i="4"/>
  <c r="GA178" i="4" s="1"/>
  <c r="DH304" i="4"/>
  <c r="DH143" i="4"/>
  <c r="DC352" i="4"/>
  <c r="FY352" i="4" s="1"/>
  <c r="DF185" i="4"/>
  <c r="CW66" i="4"/>
  <c r="FS66" i="4" s="1"/>
  <c r="DG109" i="4"/>
  <c r="CZ122" i="4"/>
  <c r="FV122" i="4" s="1"/>
  <c r="DF27" i="4"/>
  <c r="DF346" i="4"/>
  <c r="DB207" i="4"/>
  <c r="FX207" i="4" s="1"/>
  <c r="CZ272" i="4"/>
  <c r="FV272" i="4" s="1"/>
  <c r="CX62" i="4"/>
  <c r="FT62" i="4" s="1"/>
  <c r="CZ298" i="4"/>
  <c r="FV298" i="4" s="1"/>
  <c r="CY402" i="4"/>
  <c r="FU402" i="4" s="1"/>
  <c r="DB126" i="4"/>
  <c r="FX126" i="4" s="1"/>
  <c r="DF392" i="4"/>
  <c r="DE174" i="4"/>
  <c r="GA174" i="4" s="1"/>
  <c r="DG302" i="4"/>
  <c r="DC302" i="4"/>
  <c r="FY302" i="4" s="1"/>
  <c r="DG12" i="4"/>
  <c r="CY63" i="4"/>
  <c r="FU63" i="4" s="1"/>
  <c r="DC99" i="4"/>
  <c r="FY99" i="4" s="1"/>
  <c r="DG210" i="4"/>
  <c r="DD245" i="4"/>
  <c r="FZ245" i="4" s="1"/>
  <c r="CZ81" i="4"/>
  <c r="FV81" i="4" s="1"/>
  <c r="DF49" i="4"/>
  <c r="CW23" i="4"/>
  <c r="FS23" i="4" s="1"/>
  <c r="DB369" i="4"/>
  <c r="FX369" i="4" s="1"/>
  <c r="CW79" i="4"/>
  <c r="FS79" i="4" s="1"/>
  <c r="DG300" i="4"/>
  <c r="DA322" i="4"/>
  <c r="FW322" i="4" s="1"/>
  <c r="DH302" i="4"/>
  <c r="CZ16" i="4"/>
  <c r="FV16" i="4" s="1"/>
  <c r="CW29" i="4"/>
  <c r="FS29" i="4" s="1"/>
  <c r="DE14" i="4"/>
  <c r="DA111" i="4"/>
  <c r="FW111" i="4" s="1"/>
  <c r="CW217" i="4"/>
  <c r="FS217" i="4" s="1"/>
  <c r="DH252" i="4"/>
  <c r="DC39" i="4"/>
  <c r="FY39" i="4" s="1"/>
  <c r="DD325" i="4"/>
  <c r="FZ325" i="4" s="1"/>
  <c r="CY250" i="4"/>
  <c r="FU250" i="4" s="1"/>
  <c r="DC259" i="4"/>
  <c r="FY259" i="4" s="1"/>
  <c r="DG155" i="4"/>
  <c r="CY27" i="4"/>
  <c r="FU27" i="4" s="1"/>
  <c r="CZ46" i="4"/>
  <c r="FV46" i="4" s="1"/>
  <c r="DF402" i="4"/>
  <c r="DE238" i="4"/>
  <c r="DF88" i="4"/>
  <c r="DB402" i="4"/>
  <c r="FX402" i="4" s="1"/>
  <c r="DH91" i="4"/>
  <c r="DB257" i="4"/>
  <c r="FX257" i="4" s="1"/>
  <c r="CZ171" i="4"/>
  <c r="FV171" i="4" s="1"/>
  <c r="DG39" i="4"/>
  <c r="CX386" i="4"/>
  <c r="FT386" i="4" s="1"/>
  <c r="CY42" i="4"/>
  <c r="FU42" i="4" s="1"/>
  <c r="DG238" i="4"/>
  <c r="CX34" i="4"/>
  <c r="FT34" i="4" s="1"/>
  <c r="CX75" i="4"/>
  <c r="FT75" i="4" s="1"/>
  <c r="DA372" i="4"/>
  <c r="FW372" i="4" s="1"/>
  <c r="CX180" i="4"/>
  <c r="FT180" i="4" s="1"/>
  <c r="CZ375" i="4"/>
  <c r="FV375" i="4" s="1"/>
  <c r="CW271" i="4"/>
  <c r="FS271" i="4" s="1"/>
  <c r="CY271" i="4"/>
  <c r="FU271" i="4" s="1"/>
  <c r="DF25" i="4"/>
  <c r="CZ215" i="4"/>
  <c r="FV215" i="4" s="1"/>
  <c r="DC166" i="4"/>
  <c r="FY166" i="4" s="1"/>
  <c r="DF334" i="4"/>
  <c r="DE59" i="4"/>
  <c r="GA59" i="4" s="1"/>
  <c r="DD120" i="4"/>
  <c r="FZ120" i="4" s="1"/>
  <c r="CZ30" i="4"/>
  <c r="FV30" i="4" s="1"/>
  <c r="DE263" i="4"/>
  <c r="DF365" i="4"/>
  <c r="CW278" i="4"/>
  <c r="FS278" i="4" s="1"/>
  <c r="DD37" i="4"/>
  <c r="FZ37" i="4" s="1"/>
  <c r="DH238" i="4"/>
  <c r="DE289" i="4"/>
  <c r="GA289" i="4" s="1"/>
  <c r="DB321" i="4"/>
  <c r="FX321" i="4" s="1"/>
  <c r="DB383" i="4"/>
  <c r="FX383" i="4" s="1"/>
  <c r="DG317" i="4"/>
  <c r="DF389" i="4"/>
  <c r="DE211" i="4"/>
  <c r="GA211" i="4" s="1"/>
  <c r="DB325" i="4"/>
  <c r="FX325" i="4" s="1"/>
  <c r="DA241" i="4"/>
  <c r="FW241" i="4" s="1"/>
  <c r="DA146" i="4"/>
  <c r="FW146" i="4" s="1"/>
  <c r="DD405" i="4"/>
  <c r="FZ405" i="4" s="1"/>
  <c r="CY302" i="4"/>
  <c r="FU302" i="4" s="1"/>
  <c r="DE144" i="4"/>
  <c r="GA144" i="4" s="1"/>
  <c r="DE204" i="4"/>
  <c r="GA204" i="4" s="1"/>
  <c r="CZ154" i="4"/>
  <c r="FV154" i="4" s="1"/>
  <c r="DH401" i="4"/>
  <c r="CZ186" i="4"/>
  <c r="FV186" i="4" s="1"/>
  <c r="DE306" i="4"/>
  <c r="GA306" i="4" s="1"/>
  <c r="DA176" i="4"/>
  <c r="FW176" i="4" s="1"/>
  <c r="CZ196" i="4"/>
  <c r="FV196" i="4" s="1"/>
  <c r="DB13" i="4"/>
  <c r="FX13" i="4" s="1"/>
  <c r="DG107" i="4"/>
  <c r="DG76" i="4"/>
  <c r="CZ10" i="4"/>
  <c r="FV10" i="4" s="1"/>
  <c r="DB359" i="4"/>
  <c r="FX359" i="4" s="1"/>
  <c r="CW111" i="4"/>
  <c r="FS111" i="4" s="1"/>
  <c r="DB405" i="4"/>
  <c r="FX405" i="4" s="1"/>
  <c r="DA389" i="4"/>
  <c r="FW389" i="4" s="1"/>
  <c r="DG338" i="4"/>
  <c r="DB80" i="4"/>
  <c r="FX80" i="4" s="1"/>
  <c r="DE284" i="4"/>
  <c r="GA284" i="4" s="1"/>
  <c r="CY17" i="4"/>
  <c r="FU17" i="4" s="1"/>
  <c r="DA355" i="4"/>
  <c r="FW355" i="4" s="1"/>
  <c r="CX314" i="4"/>
  <c r="FT314" i="4" s="1"/>
  <c r="DE246" i="4"/>
  <c r="CZ56" i="4"/>
  <c r="FV56" i="4" s="1"/>
  <c r="CZ394" i="4"/>
  <c r="FV394" i="4" s="1"/>
  <c r="CX267" i="4"/>
  <c r="FT267" i="4" s="1"/>
  <c r="DG152" i="4"/>
  <c r="CZ117" i="4"/>
  <c r="FV117" i="4" s="1"/>
  <c r="DC8" i="4"/>
  <c r="FY8" i="4" s="1"/>
  <c r="DA282" i="4"/>
  <c r="FW282" i="4" s="1"/>
  <c r="DD70" i="4"/>
  <c r="FZ70" i="4" s="1"/>
  <c r="CZ313" i="4"/>
  <c r="FV313" i="4" s="1"/>
  <c r="DF193" i="4"/>
  <c r="DD253" i="4"/>
  <c r="FZ253" i="4" s="1"/>
  <c r="DG257" i="4"/>
  <c r="CW39" i="4"/>
  <c r="FS39" i="4" s="1"/>
  <c r="CW305" i="4"/>
  <c r="FS305" i="4" s="1"/>
  <c r="CX399" i="4"/>
  <c r="FT399" i="4" s="1"/>
  <c r="DE405" i="4"/>
  <c r="CY369" i="4"/>
  <c r="FU369" i="4" s="1"/>
  <c r="DD13" i="4"/>
  <c r="FZ13" i="4" s="1"/>
  <c r="DH271" i="4"/>
  <c r="DG251" i="4"/>
  <c r="DA396" i="4"/>
  <c r="FW396" i="4" s="1"/>
  <c r="DC157" i="4"/>
  <c r="FY157" i="4" s="1"/>
  <c r="DF82" i="4"/>
  <c r="DD261" i="4"/>
  <c r="FZ261" i="4" s="1"/>
  <c r="DH297" i="4"/>
  <c r="CW326" i="4"/>
  <c r="FS326" i="4" s="1"/>
  <c r="DH208" i="4"/>
  <c r="DG8" i="4"/>
  <c r="CW274" i="4"/>
  <c r="FS274" i="4" s="1"/>
  <c r="DB122" i="4"/>
  <c r="FX122" i="4" s="1"/>
  <c r="DA108" i="4"/>
  <c r="FW108" i="4" s="1"/>
  <c r="DD337" i="4"/>
  <c r="FZ337" i="4" s="1"/>
  <c r="DG383" i="4"/>
  <c r="CW218" i="4"/>
  <c r="FS218" i="4" s="1"/>
  <c r="DC317" i="4"/>
  <c r="FY317" i="4" s="1"/>
  <c r="DA143" i="4"/>
  <c r="FW143" i="4" s="1"/>
  <c r="DC200" i="4"/>
  <c r="FY200" i="4" s="1"/>
  <c r="DC322" i="4"/>
  <c r="FY322" i="4" s="1"/>
  <c r="DB197" i="4"/>
  <c r="FX197" i="4" s="1"/>
  <c r="DA98" i="4"/>
  <c r="FW98" i="4" s="1"/>
  <c r="DF103" i="4"/>
  <c r="DG46" i="4"/>
  <c r="DC303" i="4"/>
  <c r="FY303" i="4" s="1"/>
  <c r="DG170" i="4"/>
  <c r="CX329" i="4"/>
  <c r="FT329" i="4" s="1"/>
  <c r="CZ234" i="4"/>
  <c r="FV234" i="4" s="1"/>
  <c r="DE13" i="4"/>
  <c r="GA13" i="4" s="1"/>
  <c r="CZ219" i="4"/>
  <c r="FV219" i="4" s="1"/>
  <c r="CY251" i="4"/>
  <c r="FU251" i="4" s="1"/>
  <c r="CY216" i="4"/>
  <c r="FU216" i="4" s="1"/>
  <c r="CZ24" i="4"/>
  <c r="FV24" i="4" s="1"/>
  <c r="CW340" i="4"/>
  <c r="FS340" i="4" s="1"/>
  <c r="DC395" i="4"/>
  <c r="FY395" i="4" s="1"/>
  <c r="DB360" i="4"/>
  <c r="FX360" i="4" s="1"/>
  <c r="DG275" i="4"/>
  <c r="DD158" i="4"/>
  <c r="FZ158" i="4" s="1"/>
  <c r="CW346" i="4"/>
  <c r="FS346" i="4" s="1"/>
  <c r="DH189" i="4"/>
  <c r="CZ407" i="4"/>
  <c r="FV407" i="4" s="1"/>
  <c r="CW321" i="4"/>
  <c r="FS321" i="4" s="1"/>
  <c r="DB111" i="4"/>
  <c r="FX111" i="4" s="1"/>
  <c r="CZ330" i="4"/>
  <c r="FV330" i="4" s="1"/>
  <c r="DB34" i="4"/>
  <c r="FX34" i="4" s="1"/>
  <c r="DC28" i="4"/>
  <c r="FY28" i="4" s="1"/>
  <c r="CW269" i="4"/>
  <c r="FS269" i="4" s="1"/>
  <c r="DB313" i="4"/>
  <c r="FX313" i="4" s="1"/>
  <c r="DC43" i="4"/>
  <c r="FY43" i="4" s="1"/>
  <c r="CW372" i="4"/>
  <c r="FS372" i="4" s="1"/>
  <c r="CX234" i="4"/>
  <c r="FT234" i="4" s="1"/>
  <c r="CX92" i="4"/>
  <c r="FT92" i="4" s="1"/>
  <c r="DA222" i="4"/>
  <c r="FW222" i="4" s="1"/>
  <c r="DH257" i="4"/>
  <c r="CX162" i="4"/>
  <c r="FT162" i="4" s="1"/>
  <c r="DH129" i="4"/>
  <c r="CY122" i="4"/>
  <c r="FU122" i="4" s="1"/>
  <c r="DD388" i="4"/>
  <c r="FZ388" i="4" s="1"/>
  <c r="DG113" i="4"/>
  <c r="DD67" i="4"/>
  <c r="FZ67" i="4" s="1"/>
  <c r="DB352" i="4"/>
  <c r="FX352" i="4" s="1"/>
  <c r="CX221" i="4"/>
  <c r="FT221" i="4" s="1"/>
  <c r="CY357" i="4"/>
  <c r="FU357" i="4" s="1"/>
  <c r="CY100" i="4"/>
  <c r="FU100" i="4" s="1"/>
  <c r="DE300" i="4"/>
  <c r="GA300" i="4" s="1"/>
  <c r="DC16" i="4"/>
  <c r="FY16" i="4" s="1"/>
  <c r="DA328" i="4"/>
  <c r="FW328" i="4" s="1"/>
  <c r="DB25" i="4"/>
  <c r="FX25" i="4" s="1"/>
  <c r="DH152" i="4"/>
  <c r="DD152" i="4"/>
  <c r="FZ152" i="4" s="1"/>
  <c r="DF165" i="4"/>
  <c r="DG332" i="4"/>
  <c r="CZ98" i="4"/>
  <c r="FV98" i="4" s="1"/>
  <c r="DB40" i="4"/>
  <c r="FX40" i="4" s="1"/>
  <c r="DE48" i="4"/>
  <c r="DC238" i="4"/>
  <c r="FY238" i="4" s="1"/>
  <c r="CZ289" i="4"/>
  <c r="FV289" i="4" s="1"/>
  <c r="DC379" i="4"/>
  <c r="FY379" i="4" s="1"/>
  <c r="DH254" i="4"/>
  <c r="CW236" i="4"/>
  <c r="FS236" i="4" s="1"/>
  <c r="CW138" i="4"/>
  <c r="FS138" i="4" s="1"/>
  <c r="DB136" i="4"/>
  <c r="FX136" i="4" s="1"/>
  <c r="DD127" i="4"/>
  <c r="FZ127" i="4" s="1"/>
  <c r="DA365" i="4"/>
  <c r="FW365" i="4" s="1"/>
  <c r="DA287" i="4"/>
  <c r="FW287" i="4" s="1"/>
  <c r="CW386" i="4"/>
  <c r="FS386" i="4" s="1"/>
  <c r="CX238" i="4"/>
  <c r="FT238" i="4" s="1"/>
  <c r="DA363" i="4"/>
  <c r="FW363" i="4" s="1"/>
  <c r="DE74" i="4"/>
  <c r="GA74" i="4" s="1"/>
  <c r="CW262" i="4"/>
  <c r="FS262" i="4" s="1"/>
  <c r="DE349" i="4"/>
  <c r="DH44" i="4"/>
  <c r="DB153" i="4"/>
  <c r="FX153" i="4" s="1"/>
  <c r="CZ250" i="4"/>
  <c r="FV250" i="4" s="1"/>
  <c r="DG404" i="4"/>
  <c r="DF64" i="4"/>
  <c r="CX99" i="4"/>
  <c r="FT99" i="4" s="1"/>
  <c r="CX353" i="4"/>
  <c r="FT353" i="4" s="1"/>
  <c r="CZ321" i="4"/>
  <c r="FV321" i="4" s="1"/>
  <c r="CZ345" i="4"/>
  <c r="FV345" i="4" s="1"/>
  <c r="CW169" i="4"/>
  <c r="FS169" i="4" s="1"/>
  <c r="DH200" i="4"/>
  <c r="CZ109" i="4"/>
  <c r="FV109" i="4" s="1"/>
  <c r="DE180" i="4"/>
  <c r="GA180" i="4" s="1"/>
  <c r="DH255" i="4"/>
  <c r="DA118" i="4"/>
  <c r="FW118" i="4" s="1"/>
  <c r="DH58" i="4"/>
  <c r="DB398" i="4"/>
  <c r="FX398" i="4" s="1"/>
  <c r="DB33" i="4"/>
  <c r="FX33" i="4" s="1"/>
  <c r="DB328" i="4"/>
  <c r="FX328" i="4" s="1"/>
  <c r="DC80" i="4"/>
  <c r="FY80" i="4" s="1"/>
  <c r="CX276" i="4"/>
  <c r="FT276" i="4" s="1"/>
  <c r="DD85" i="4"/>
  <c r="FZ85" i="4" s="1"/>
  <c r="DG53" i="4"/>
  <c r="DD303" i="4"/>
  <c r="FZ303" i="4" s="1"/>
  <c r="DG216" i="4"/>
  <c r="DH42" i="4"/>
  <c r="CZ377" i="4"/>
  <c r="FV377" i="4" s="1"/>
  <c r="DE182" i="4"/>
  <c r="CZ170" i="4"/>
  <c r="FV170" i="4" s="1"/>
  <c r="DC235" i="4"/>
  <c r="FY235" i="4" s="1"/>
  <c r="CX72" i="4"/>
  <c r="FT72" i="4" s="1"/>
  <c r="DC276" i="4"/>
  <c r="FY276" i="4" s="1"/>
  <c r="DC402" i="4"/>
  <c r="FY402" i="4" s="1"/>
  <c r="CW253" i="4"/>
  <c r="FS253" i="4" s="1"/>
  <c r="CX54" i="4"/>
  <c r="FT54" i="4" s="1"/>
  <c r="DA64" i="4"/>
  <c r="FW64" i="4" s="1"/>
  <c r="DH47" i="4"/>
  <c r="CY236" i="4"/>
  <c r="FU236" i="4" s="1"/>
  <c r="DD38" i="4"/>
  <c r="FZ38" i="4" s="1"/>
  <c r="DD265" i="4"/>
  <c r="FZ265" i="4" s="1"/>
  <c r="DG353" i="4"/>
  <c r="DF400" i="4"/>
  <c r="DA71" i="4"/>
  <c r="FW71" i="4" s="1"/>
  <c r="DA360" i="4"/>
  <c r="FW360" i="4" s="1"/>
  <c r="CZ132" i="4"/>
  <c r="FV132" i="4" s="1"/>
  <c r="DF169" i="4"/>
  <c r="DH130" i="4"/>
  <c r="DF190" i="4"/>
  <c r="CZ38" i="4"/>
  <c r="FV38" i="4" s="1"/>
  <c r="CY255" i="4"/>
  <c r="FU255" i="4" s="1"/>
  <c r="DG243" i="4"/>
  <c r="DE294" i="4"/>
  <c r="CY315" i="4"/>
  <c r="FU315" i="4" s="1"/>
  <c r="CZ135" i="4"/>
  <c r="FV135" i="4" s="1"/>
  <c r="DA32" i="4"/>
  <c r="FW32" i="4" s="1"/>
  <c r="DF148" i="4"/>
  <c r="CY300" i="4"/>
  <c r="FU300" i="4" s="1"/>
  <c r="CZ327" i="4"/>
  <c r="FV327" i="4" s="1"/>
  <c r="DH373" i="4"/>
  <c r="DG281" i="4"/>
  <c r="CW197" i="4"/>
  <c r="FS197" i="4" s="1"/>
  <c r="DH327" i="4"/>
  <c r="CZ140" i="4"/>
  <c r="FV140" i="4" s="1"/>
  <c r="DC269" i="4"/>
  <c r="FY269" i="4" s="1"/>
  <c r="DE346" i="4"/>
  <c r="DD362" i="4"/>
  <c r="FZ362" i="4" s="1"/>
  <c r="DD109" i="4"/>
  <c r="FZ109" i="4" s="1"/>
  <c r="DG90" i="4"/>
  <c r="DA52" i="4"/>
  <c r="FW52" i="4" s="1"/>
  <c r="DH163" i="4"/>
  <c r="DB31" i="4"/>
  <c r="FX31" i="4" s="1"/>
  <c r="DE279" i="4"/>
  <c r="DH109" i="4"/>
  <c r="DG101" i="4"/>
  <c r="DE393" i="4"/>
  <c r="DC406" i="4"/>
  <c r="FY406" i="4" s="1"/>
  <c r="CX335" i="4"/>
  <c r="FT335" i="4" s="1"/>
  <c r="CY165" i="4"/>
  <c r="FU165" i="4" s="1"/>
  <c r="DF21" i="4"/>
  <c r="CW315" i="4"/>
  <c r="FS315" i="4" s="1"/>
  <c r="DE25" i="4"/>
  <c r="DB184" i="4"/>
  <c r="FX184" i="4" s="1"/>
  <c r="DD241" i="4"/>
  <c r="FZ241" i="4" s="1"/>
  <c r="DE285" i="4"/>
  <c r="DG93" i="4"/>
  <c r="DF339" i="4"/>
  <c r="DH384" i="4"/>
  <c r="CZ262" i="4"/>
  <c r="FV262" i="4" s="1"/>
  <c r="DD291" i="4"/>
  <c r="FZ291" i="4" s="1"/>
  <c r="DG230" i="4"/>
  <c r="DD95" i="4"/>
  <c r="FZ95" i="4" s="1"/>
  <c r="DC92" i="4"/>
  <c r="FY92" i="4" s="1"/>
  <c r="DF209" i="4"/>
  <c r="DG409" i="4"/>
  <c r="DH306" i="4"/>
  <c r="CX308" i="4"/>
  <c r="FT308" i="4" s="1"/>
  <c r="DF377" i="4"/>
  <c r="CX155" i="4"/>
  <c r="FT155" i="4" s="1"/>
  <c r="DG284" i="4"/>
  <c r="DB307" i="4"/>
  <c r="FX307" i="4" s="1"/>
  <c r="DD216" i="4"/>
  <c r="FZ216" i="4" s="1"/>
  <c r="DH156" i="4"/>
  <c r="DA39" i="4"/>
  <c r="FW39" i="4" s="1"/>
  <c r="DC129" i="4"/>
  <c r="FY129" i="4" s="1"/>
  <c r="DA62" i="4"/>
  <c r="FW62" i="4" s="1"/>
  <c r="DG82" i="4"/>
  <c r="DC93" i="4"/>
  <c r="FY93" i="4" s="1"/>
  <c r="DA31" i="4"/>
  <c r="FW31" i="4" s="1"/>
  <c r="DB356" i="4"/>
  <c r="FX356" i="4" s="1"/>
  <c r="DD389" i="4"/>
  <c r="FZ389" i="4" s="1"/>
  <c r="DD81" i="4"/>
  <c r="FZ81" i="4" s="1"/>
  <c r="CX232" i="4"/>
  <c r="FT232" i="4" s="1"/>
  <c r="CW399" i="4"/>
  <c r="FS399" i="4" s="1"/>
  <c r="DE380" i="4"/>
  <c r="GA380" i="4" s="1"/>
  <c r="CX69" i="4"/>
  <c r="FT69" i="4" s="1"/>
  <c r="CX370" i="4"/>
  <c r="FT370" i="4" s="1"/>
  <c r="DE137" i="4"/>
  <c r="GA137" i="4" s="1"/>
  <c r="DG114" i="4"/>
  <c r="CZ100" i="4"/>
  <c r="FV100" i="4" s="1"/>
  <c r="DH309" i="4"/>
  <c r="CX324" i="4"/>
  <c r="FT324" i="4" s="1"/>
  <c r="DC333" i="4"/>
  <c r="FY333" i="4" s="1"/>
  <c r="DC232" i="4"/>
  <c r="FY232" i="4" s="1"/>
  <c r="CZ121" i="4"/>
  <c r="FV121" i="4" s="1"/>
  <c r="DH290" i="4"/>
  <c r="DF93" i="4"/>
  <c r="DF156" i="4"/>
  <c r="DG258" i="4"/>
  <c r="DE256" i="4"/>
  <c r="DG235" i="4"/>
  <c r="DG246" i="4"/>
  <c r="DG137" i="4"/>
  <c r="DG226" i="4"/>
  <c r="CY145" i="4"/>
  <c r="FU145" i="4" s="1"/>
  <c r="DE229" i="4"/>
  <c r="GA229" i="4" s="1"/>
  <c r="CW283" i="4"/>
  <c r="FS283" i="4" s="1"/>
  <c r="DC260" i="4"/>
  <c r="FY260" i="4" s="1"/>
  <c r="DD65" i="4"/>
  <c r="FZ65" i="4" s="1"/>
  <c r="DG279" i="4"/>
  <c r="DG244" i="4"/>
  <c r="DH131" i="4"/>
  <c r="DC17" i="4"/>
  <c r="FY17" i="4" s="1"/>
  <c r="DD166" i="4"/>
  <c r="FZ166" i="4" s="1"/>
  <c r="CY126" i="4"/>
  <c r="FU126" i="4" s="1"/>
  <c r="DB10" i="4"/>
  <c r="FX10" i="4" s="1"/>
  <c r="DC73" i="4"/>
  <c r="FY73" i="4" s="1"/>
  <c r="CY154" i="4"/>
  <c r="FU154" i="4" s="1"/>
  <c r="CY217" i="4"/>
  <c r="FU217" i="4" s="1"/>
  <c r="CX79" i="4"/>
  <c r="FT79" i="4" s="1"/>
  <c r="DC91" i="4"/>
  <c r="FY91" i="4" s="1"/>
  <c r="CZ371" i="4"/>
  <c r="FV371" i="4" s="1"/>
  <c r="DH193" i="4"/>
  <c r="DG231" i="4"/>
  <c r="DB49" i="4"/>
  <c r="FX49" i="4" s="1"/>
  <c r="DB298" i="4"/>
  <c r="FX298" i="4" s="1"/>
  <c r="DC58" i="4"/>
  <c r="FY58" i="4" s="1"/>
  <c r="CZ310" i="4"/>
  <c r="FV310" i="4" s="1"/>
  <c r="DG328" i="4"/>
  <c r="CY383" i="4"/>
  <c r="FU383" i="4" s="1"/>
  <c r="DD339" i="4"/>
  <c r="FZ339" i="4" s="1"/>
  <c r="CZ180" i="4"/>
  <c r="FV180" i="4" s="1"/>
  <c r="DB306" i="4"/>
  <c r="FX306" i="4" s="1"/>
  <c r="CW360" i="4"/>
  <c r="FS360" i="4" s="1"/>
  <c r="DB137" i="4"/>
  <c r="FX137" i="4" s="1"/>
  <c r="DH341" i="4"/>
  <c r="DE173" i="4"/>
  <c r="GA173" i="4" s="1"/>
  <c r="CY114" i="4"/>
  <c r="FU114" i="4" s="1"/>
  <c r="DH196" i="4"/>
  <c r="DA392" i="4"/>
  <c r="FW392" i="4" s="1"/>
  <c r="DC13" i="4"/>
  <c r="FY13" i="4" s="1"/>
  <c r="CW140" i="4"/>
  <c r="FS140" i="4" s="1"/>
  <c r="DH288" i="4"/>
  <c r="DB224" i="4"/>
  <c r="FX224" i="4" s="1"/>
  <c r="DD21" i="4"/>
  <c r="FZ21" i="4" s="1"/>
  <c r="DE37" i="4"/>
  <c r="GA37" i="4" s="1"/>
  <c r="CZ176" i="4"/>
  <c r="FV176" i="4" s="1"/>
  <c r="DE28" i="4"/>
  <c r="DG392" i="4"/>
  <c r="DF258" i="4"/>
  <c r="DD228" i="4"/>
  <c r="FZ228" i="4" s="1"/>
  <c r="CX21" i="4"/>
  <c r="FT21" i="4" s="1"/>
  <c r="DF261" i="4"/>
  <c r="DG25" i="4"/>
  <c r="CW112" i="4"/>
  <c r="FS112" i="4" s="1"/>
  <c r="DB21" i="4"/>
  <c r="FX21" i="4" s="1"/>
  <c r="CY189" i="4"/>
  <c r="FU189" i="4" s="1"/>
  <c r="CW97" i="4"/>
  <c r="FS97" i="4" s="1"/>
  <c r="CY328" i="4"/>
  <c r="FU328" i="4" s="1"/>
  <c r="DC349" i="4"/>
  <c r="FY349" i="4" s="1"/>
  <c r="DB408" i="4"/>
  <c r="FX408" i="4" s="1"/>
  <c r="CY73" i="4"/>
  <c r="FU73" i="4" s="1"/>
  <c r="DH394" i="4"/>
  <c r="DA212" i="4"/>
  <c r="FW212" i="4" s="1"/>
  <c r="DA107" i="4"/>
  <c r="FW107" i="4" s="1"/>
  <c r="DF297" i="4"/>
  <c r="CX397" i="4"/>
  <c r="FT397" i="4" s="1"/>
  <c r="CX173" i="4"/>
  <c r="FT173" i="4" s="1"/>
  <c r="DE18" i="4"/>
  <c r="GA18" i="4" s="1"/>
  <c r="DC251" i="4"/>
  <c r="FY251" i="4" s="1"/>
  <c r="DF347" i="4"/>
  <c r="DH385" i="4"/>
  <c r="DD135" i="4"/>
  <c r="FZ135" i="4" s="1"/>
  <c r="CX264" i="4"/>
  <c r="FT264" i="4" s="1"/>
  <c r="DB351" i="4"/>
  <c r="FX351" i="4" s="1"/>
  <c r="DD27" i="4"/>
  <c r="FZ27" i="4" s="1"/>
  <c r="DG253" i="4"/>
  <c r="DF71" i="4"/>
  <c r="DB236" i="4"/>
  <c r="FX236" i="4" s="1"/>
  <c r="DE255" i="4"/>
  <c r="CY46" i="4"/>
  <c r="FU46" i="4" s="1"/>
  <c r="DF206" i="4"/>
  <c r="DG407" i="4"/>
  <c r="DD82" i="4"/>
  <c r="FZ82" i="4" s="1"/>
  <c r="DH405" i="4"/>
  <c r="DD207" i="4"/>
  <c r="FZ207" i="4" s="1"/>
  <c r="DE21" i="4"/>
  <c r="DH364" i="4"/>
  <c r="DF16" i="4"/>
  <c r="CZ44" i="4"/>
  <c r="FV44" i="4" s="1"/>
  <c r="DG330" i="4"/>
  <c r="DG232" i="4"/>
  <c r="CX14" i="4"/>
  <c r="FT14" i="4" s="1"/>
  <c r="CZ372" i="4"/>
  <c r="FV372" i="4" s="1"/>
  <c r="CZ68" i="4"/>
  <c r="FV68" i="4" s="1"/>
  <c r="CW307" i="4"/>
  <c r="FS307" i="4" s="1"/>
  <c r="DA149" i="4"/>
  <c r="FW149" i="4" s="1"/>
  <c r="DA78" i="4"/>
  <c r="FW78" i="4" s="1"/>
  <c r="CZ162" i="4"/>
  <c r="FV162" i="4" s="1"/>
  <c r="DA223" i="4"/>
  <c r="FW223" i="4" s="1"/>
  <c r="CX273" i="4"/>
  <c r="FT273" i="4" s="1"/>
  <c r="DD326" i="4"/>
  <c r="FZ326" i="4" s="1"/>
  <c r="CX26" i="4"/>
  <c r="FT26" i="4" s="1"/>
  <c r="DD55" i="4"/>
  <c r="FZ55" i="4" s="1"/>
  <c r="DG163" i="4"/>
  <c r="DC24" i="4"/>
  <c r="FY24" i="4" s="1"/>
  <c r="CX89" i="4"/>
  <c r="FT89" i="4" s="1"/>
  <c r="DC398" i="4"/>
  <c r="FY398" i="4" s="1"/>
  <c r="DC174" i="4"/>
  <c r="FY174" i="4" s="1"/>
  <c r="DC408" i="4"/>
  <c r="FY408" i="4" s="1"/>
  <c r="CZ241" i="4"/>
  <c r="FV241" i="4" s="1"/>
  <c r="DC224" i="4"/>
  <c r="FY224" i="4" s="1"/>
  <c r="DE125" i="4"/>
  <c r="GA125" i="4" s="1"/>
  <c r="DC144" i="4"/>
  <c r="FY144" i="4" s="1"/>
  <c r="CX411" i="4"/>
  <c r="FT411" i="4" s="1"/>
  <c r="CX226" i="4"/>
  <c r="FT226" i="4" s="1"/>
  <c r="DE136" i="4"/>
  <c r="GA136" i="4" s="1"/>
  <c r="DB101" i="4"/>
  <c r="FX101" i="4" s="1"/>
  <c r="DC27" i="4"/>
  <c r="FY27" i="4" s="1"/>
  <c r="DB112" i="4"/>
  <c r="FX112" i="4" s="1"/>
  <c r="CZ309" i="4"/>
  <c r="FV309" i="4" s="1"/>
  <c r="CW30" i="4"/>
  <c r="FS30" i="4" s="1"/>
  <c r="DD243" i="4"/>
  <c r="FZ243" i="4" s="1"/>
  <c r="CX116" i="4"/>
  <c r="FT116" i="4" s="1"/>
  <c r="CY167" i="4"/>
  <c r="FU167" i="4" s="1"/>
  <c r="CZ384" i="4"/>
  <c r="FV384" i="4" s="1"/>
  <c r="DF284" i="4"/>
  <c r="DC346" i="4"/>
  <c r="FY346" i="4" s="1"/>
  <c r="DD77" i="4"/>
  <c r="FZ77" i="4" s="1"/>
  <c r="DH287" i="4"/>
  <c r="CY356" i="4"/>
  <c r="FU356" i="4" s="1"/>
  <c r="CX151" i="4"/>
  <c r="FT151" i="4" s="1"/>
  <c r="CZ21" i="4"/>
  <c r="FV21" i="4" s="1"/>
  <c r="DA245" i="4"/>
  <c r="FW245" i="4" s="1"/>
  <c r="DD160" i="4"/>
  <c r="FZ160" i="4" s="1"/>
  <c r="DH45" i="4"/>
  <c r="DG208" i="4"/>
  <c r="DC381" i="4"/>
  <c r="FY381" i="4" s="1"/>
  <c r="DF358" i="4"/>
  <c r="DB209" i="4"/>
  <c r="FX209" i="4" s="1"/>
  <c r="DD132" i="4"/>
  <c r="FZ132" i="4" s="1"/>
  <c r="CX265" i="4"/>
  <c r="FT265" i="4" s="1"/>
  <c r="DB256" i="4"/>
  <c r="FX256" i="4" s="1"/>
  <c r="DA296" i="4"/>
  <c r="FW296" i="4" s="1"/>
  <c r="CY246" i="4"/>
  <c r="FU246" i="4" s="1"/>
  <c r="DH89" i="4"/>
  <c r="DF337" i="4"/>
  <c r="CY226" i="4"/>
  <c r="FU226" i="4" s="1"/>
  <c r="CW333" i="4"/>
  <c r="FS333" i="4" s="1"/>
  <c r="CX304" i="4"/>
  <c r="FT304" i="4" s="1"/>
  <c r="DE138" i="4"/>
  <c r="CY400" i="4"/>
  <c r="FU400" i="4" s="1"/>
  <c r="DB16" i="4"/>
  <c r="FX16" i="4" s="1"/>
  <c r="CY403" i="4"/>
  <c r="FU403" i="4" s="1"/>
  <c r="DE323" i="4"/>
  <c r="DC329" i="4"/>
  <c r="FY329" i="4" s="1"/>
  <c r="DF188" i="4"/>
  <c r="DG224" i="4"/>
  <c r="DE260" i="4"/>
  <c r="CW230" i="4"/>
  <c r="FS230" i="4" s="1"/>
  <c r="CW103" i="4"/>
  <c r="FS103" i="4" s="1"/>
  <c r="CX217" i="4"/>
  <c r="FT217" i="4" s="1"/>
  <c r="DD39" i="4"/>
  <c r="FZ39" i="4" s="1"/>
  <c r="CZ53" i="4"/>
  <c r="FV53" i="4" s="1"/>
  <c r="CX244" i="4"/>
  <c r="FT244" i="4" s="1"/>
  <c r="DF293" i="4"/>
  <c r="DB91" i="4"/>
  <c r="FX91" i="4" s="1"/>
  <c r="DF388" i="4"/>
  <c r="DF240" i="4"/>
  <c r="CZ395" i="4"/>
  <c r="FV395" i="4" s="1"/>
  <c r="CZ339" i="4"/>
  <c r="FV339" i="4" s="1"/>
  <c r="CW411" i="4"/>
  <c r="FS411" i="4" s="1"/>
  <c r="DF279" i="4"/>
  <c r="DA252" i="4"/>
  <c r="FW252" i="4" s="1"/>
  <c r="DC306" i="4"/>
  <c r="FY306" i="4" s="1"/>
  <c r="DC403" i="4"/>
  <c r="FY403" i="4" s="1"/>
  <c r="CY284" i="4"/>
  <c r="FU284" i="4" s="1"/>
  <c r="DG305" i="4"/>
  <c r="CY128" i="4"/>
  <c r="FU128" i="4" s="1"/>
  <c r="CY322" i="4"/>
  <c r="FU322" i="4" s="1"/>
  <c r="CZ350" i="4"/>
  <c r="FV350" i="4" s="1"/>
  <c r="CZ404" i="4"/>
  <c r="FV404" i="4" s="1"/>
  <c r="DB340" i="4"/>
  <c r="FX340" i="4" s="1"/>
  <c r="DF62" i="4"/>
  <c r="DH328" i="4"/>
  <c r="CX381" i="4"/>
  <c r="FT381" i="4" s="1"/>
  <c r="DA230" i="4"/>
  <c r="FW230" i="4" s="1"/>
  <c r="CZ49" i="4"/>
  <c r="FV49" i="4" s="1"/>
  <c r="CY374" i="4"/>
  <c r="FU374" i="4" s="1"/>
  <c r="DA391" i="4"/>
  <c r="FW391" i="4" s="1"/>
  <c r="DD73" i="4"/>
  <c r="FZ73" i="4" s="1"/>
  <c r="DA81" i="4"/>
  <c r="FW81" i="4" s="1"/>
  <c r="DD41" i="4"/>
  <c r="FZ41" i="4" s="1"/>
  <c r="DB50" i="4"/>
  <c r="FX50" i="4" s="1"/>
  <c r="CW175" i="4"/>
  <c r="FS175" i="4" s="1"/>
  <c r="CW279" i="4"/>
  <c r="FS279" i="4" s="1"/>
  <c r="DD359" i="4"/>
  <c r="FZ359" i="4" s="1"/>
  <c r="DF247" i="4"/>
  <c r="CW17" i="4"/>
  <c r="FS17" i="4" s="1"/>
  <c r="CW313" i="4"/>
  <c r="FS313" i="4" s="1"/>
  <c r="DC377" i="4"/>
  <c r="FY377" i="4" s="1"/>
  <c r="DC158" i="4"/>
  <c r="FY158" i="4" s="1"/>
  <c r="CY196" i="4"/>
  <c r="FU196" i="4" s="1"/>
  <c r="DC203" i="4"/>
  <c r="FY203" i="4" s="1"/>
  <c r="DE292" i="4"/>
  <c r="GA292" i="4" s="1"/>
  <c r="DE213" i="4"/>
  <c r="GA213" i="4" s="1"/>
  <c r="DG147" i="4"/>
  <c r="CZ11" i="4"/>
  <c r="FV11" i="4" s="1"/>
  <c r="CZ93" i="4"/>
  <c r="FV93" i="4" s="1"/>
  <c r="DE252" i="4"/>
  <c r="DC266" i="4"/>
  <c r="FY266" i="4" s="1"/>
  <c r="DC233" i="4"/>
  <c r="FY233" i="4" s="1"/>
  <c r="DC236" i="4"/>
  <c r="FY236" i="4" s="1"/>
  <c r="CX97" i="4"/>
  <c r="FT97" i="4" s="1"/>
  <c r="DF186" i="4"/>
  <c r="CY318" i="4"/>
  <c r="FU318" i="4" s="1"/>
  <c r="DB61" i="4"/>
  <c r="FX61" i="4" s="1"/>
  <c r="CW232" i="4"/>
  <c r="FS232" i="4" s="1"/>
  <c r="DF140" i="4"/>
  <c r="DG261" i="4"/>
  <c r="DC311" i="4"/>
  <c r="FY311" i="4" s="1"/>
  <c r="DD258" i="4"/>
  <c r="FZ258" i="4" s="1"/>
  <c r="DB105" i="4"/>
  <c r="FX105" i="4" s="1"/>
  <c r="CZ291" i="4"/>
  <c r="FV291" i="4" s="1"/>
  <c r="CX164" i="4"/>
  <c r="FT164" i="4" s="1"/>
  <c r="DF396" i="4"/>
  <c r="DG154" i="4"/>
  <c r="CX346" i="4"/>
  <c r="FT346" i="4" s="1"/>
  <c r="DE61" i="4"/>
  <c r="GA61" i="4" s="1"/>
  <c r="DC63" i="4"/>
  <c r="FY63" i="4" s="1"/>
  <c r="DF102" i="4"/>
  <c r="DH170" i="4"/>
  <c r="DB382" i="4"/>
  <c r="FX382" i="4" s="1"/>
  <c r="CZ65" i="4"/>
  <c r="FV65" i="4" s="1"/>
  <c r="DE165" i="4"/>
  <c r="DB251" i="4"/>
  <c r="FX251" i="4" s="1"/>
  <c r="DD318" i="4"/>
  <c r="FZ318" i="4" s="1"/>
  <c r="DA224" i="4"/>
  <c r="FW224" i="4" s="1"/>
  <c r="DH371" i="4"/>
  <c r="CZ368" i="4"/>
  <c r="FV368" i="4" s="1"/>
  <c r="DH406" i="4"/>
  <c r="DE407" i="4"/>
  <c r="DF276" i="4"/>
  <c r="DD352" i="4"/>
  <c r="FZ352" i="4" s="1"/>
  <c r="DE219" i="4"/>
  <c r="GA219" i="4" s="1"/>
  <c r="DH230" i="4"/>
  <c r="CW63" i="4"/>
  <c r="FS63" i="4" s="1"/>
  <c r="DE399" i="4"/>
  <c r="DF228" i="4"/>
  <c r="DF301" i="4"/>
  <c r="CY130" i="4"/>
  <c r="FU130" i="4" s="1"/>
  <c r="DH128" i="4"/>
  <c r="DC199" i="4"/>
  <c r="FY199" i="4" s="1"/>
  <c r="DG259" i="4"/>
  <c r="CW264" i="4"/>
  <c r="FS264" i="4" s="1"/>
  <c r="CZ201" i="4"/>
  <c r="FV201" i="4" s="1"/>
  <c r="DE364" i="4"/>
  <c r="GA364" i="4" s="1"/>
  <c r="CZ251" i="4"/>
  <c r="FV251" i="4" s="1"/>
  <c r="DC65" i="4"/>
  <c r="FY65" i="4" s="1"/>
  <c r="CY228" i="4"/>
  <c r="FU228" i="4" s="1"/>
  <c r="DE351" i="4"/>
  <c r="GA351" i="4" s="1"/>
  <c r="CY343" i="4"/>
  <c r="FU343" i="4" s="1"/>
  <c r="CY274" i="4"/>
  <c r="FU274" i="4" s="1"/>
  <c r="DB7" i="4"/>
  <c r="FX7" i="4" s="1"/>
  <c r="DH21" i="4"/>
  <c r="DA17" i="4"/>
  <c r="FW17" i="4" s="1"/>
  <c r="DF374" i="4"/>
  <c r="DB304" i="4"/>
  <c r="FX304" i="4" s="1"/>
  <c r="CW122" i="4"/>
  <c r="FS122" i="4" s="1"/>
  <c r="DC288" i="4"/>
  <c r="FY288" i="4" s="1"/>
  <c r="DE375" i="4"/>
  <c r="CW281" i="4"/>
  <c r="FS281" i="4" s="1"/>
  <c r="DH24" i="4"/>
  <c r="DD262" i="4"/>
  <c r="FZ262" i="4" s="1"/>
  <c r="CW16" i="4"/>
  <c r="FS16" i="4" s="1"/>
  <c r="DH356" i="4"/>
  <c r="DE78" i="4"/>
  <c r="GA78" i="4" s="1"/>
  <c r="DE357" i="4"/>
  <c r="GA357" i="4" s="1"/>
  <c r="DE131" i="4"/>
  <c r="DB399" i="4"/>
  <c r="FX399" i="4" s="1"/>
  <c r="DC264" i="4"/>
  <c r="FY264" i="4" s="1"/>
  <c r="DF397" i="4"/>
  <c r="DB210" i="4"/>
  <c r="FX210" i="4" s="1"/>
  <c r="DA407" i="4"/>
  <c r="FW407" i="4" s="1"/>
  <c r="DE347" i="4"/>
  <c r="GA347" i="4" s="1"/>
  <c r="DA117" i="4"/>
  <c r="FW117" i="4" s="1"/>
  <c r="DD133" i="4"/>
  <c r="FZ133" i="4" s="1"/>
  <c r="DD224" i="4"/>
  <c r="FZ224" i="4" s="1"/>
  <c r="DC149" i="4"/>
  <c r="FY149" i="4" s="1"/>
  <c r="DC181" i="4"/>
  <c r="FY181" i="4" s="1"/>
  <c r="DD346" i="4"/>
  <c r="FZ346" i="4" s="1"/>
  <c r="DA353" i="4"/>
  <c r="FW353" i="4" s="1"/>
  <c r="DB380" i="4"/>
  <c r="FX380" i="4" s="1"/>
  <c r="DF208" i="4"/>
  <c r="DF309" i="4"/>
  <c r="CX391" i="4"/>
  <c r="FT391" i="4" s="1"/>
  <c r="DA217" i="4"/>
  <c r="FW217" i="4" s="1"/>
  <c r="DF251" i="4"/>
  <c r="CZ208" i="4"/>
  <c r="FV208" i="4" s="1"/>
  <c r="DH203" i="4"/>
  <c r="CZ340" i="4"/>
  <c r="FV340" i="4" s="1"/>
  <c r="CW20" i="4"/>
  <c r="FS20" i="4" s="1"/>
  <c r="DC150" i="4"/>
  <c r="FY150" i="4" s="1"/>
  <c r="DB299" i="4"/>
  <c r="FX299" i="4" s="1"/>
  <c r="CW404" i="4"/>
  <c r="FS404" i="4" s="1"/>
  <c r="DB229" i="4"/>
  <c r="FX229" i="4" s="1"/>
  <c r="DA271" i="4"/>
  <c r="FW271" i="4" s="1"/>
  <c r="DD311" i="4"/>
  <c r="FZ311" i="4" s="1"/>
  <c r="DF200" i="4"/>
  <c r="DH289" i="4"/>
  <c r="DB396" i="4"/>
  <c r="FX396" i="4" s="1"/>
  <c r="DB132" i="4"/>
  <c r="FX132" i="4" s="1"/>
  <c r="CW392" i="4"/>
  <c r="FS392" i="4" s="1"/>
  <c r="CY185" i="4"/>
  <c r="FU185" i="4" s="1"/>
  <c r="CX115" i="4"/>
  <c r="FT115" i="4" s="1"/>
  <c r="CY342" i="4"/>
  <c r="FU342" i="4" s="1"/>
  <c r="CX284" i="4"/>
  <c r="FT284" i="4" s="1"/>
  <c r="CW87" i="4"/>
  <c r="FS87" i="4" s="1"/>
  <c r="DF411" i="4"/>
  <c r="CX95" i="4"/>
  <c r="FT95" i="4" s="1"/>
  <c r="CX98" i="4"/>
  <c r="FT98" i="4" s="1"/>
  <c r="DC34" i="4"/>
  <c r="FY34" i="4" s="1"/>
  <c r="DC29" i="4"/>
  <c r="FY29" i="4" s="1"/>
  <c r="DB119" i="4"/>
  <c r="FX119" i="4" s="1"/>
  <c r="DD386" i="4"/>
  <c r="FZ386" i="4" s="1"/>
  <c r="DH367" i="4"/>
  <c r="DA315" i="4"/>
  <c r="FW315" i="4" s="1"/>
  <c r="DB104" i="4"/>
  <c r="FX104" i="4" s="1"/>
  <c r="DB373" i="4"/>
  <c r="FX373" i="4" s="1"/>
  <c r="DB29" i="4"/>
  <c r="FX29" i="4" s="1"/>
  <c r="DC132" i="4"/>
  <c r="FY132" i="4" s="1"/>
  <c r="DD173" i="4"/>
  <c r="FZ173" i="4" s="1"/>
  <c r="CY209" i="4"/>
  <c r="FU209" i="4" s="1"/>
  <c r="CY170" i="4"/>
  <c r="FU170" i="4" s="1"/>
  <c r="CW223" i="4"/>
  <c r="FS223" i="4" s="1"/>
  <c r="CZ190" i="4"/>
  <c r="FV190" i="4" s="1"/>
  <c r="DH65" i="4"/>
  <c r="DE168" i="4"/>
  <c r="DE404" i="4"/>
  <c r="CZ243" i="4"/>
  <c r="FV243" i="4" s="1"/>
  <c r="DC134" i="4"/>
  <c r="FY134" i="4" s="1"/>
  <c r="DH347" i="4"/>
  <c r="CX310" i="4"/>
  <c r="FT310" i="4" s="1"/>
  <c r="DH379" i="4"/>
  <c r="DF306" i="4"/>
  <c r="CX143" i="4"/>
  <c r="FT143" i="4" s="1"/>
  <c r="DE148" i="4"/>
  <c r="CX27" i="4"/>
  <c r="FT27" i="4" s="1"/>
  <c r="CZ338" i="4"/>
  <c r="FV338" i="4" s="1"/>
  <c r="CW324" i="4"/>
  <c r="FS324" i="4" s="1"/>
  <c r="CW78" i="4"/>
  <c r="FS78" i="4" s="1"/>
  <c r="DD277" i="4"/>
  <c r="FZ277" i="4" s="1"/>
  <c r="DD8" i="4"/>
  <c r="FZ8" i="4" s="1"/>
  <c r="CY304" i="4"/>
  <c r="FU304" i="4" s="1"/>
  <c r="CX367" i="4"/>
  <c r="FT367" i="4" s="1"/>
  <c r="CX285" i="4"/>
  <c r="FT285" i="4" s="1"/>
  <c r="DH15" i="4"/>
  <c r="CY186" i="4"/>
  <c r="FU186" i="4" s="1"/>
  <c r="DB294" i="4"/>
  <c r="FX294" i="4" s="1"/>
  <c r="CX152" i="4"/>
  <c r="FT152" i="4" s="1"/>
  <c r="DC135" i="4"/>
  <c r="FY135" i="4" s="1"/>
  <c r="DD69" i="4"/>
  <c r="FZ69" i="4" s="1"/>
  <c r="DA220" i="4"/>
  <c r="FW220" i="4" s="1"/>
  <c r="DE71" i="4"/>
  <c r="GA71" i="4" s="1"/>
  <c r="DG252" i="4"/>
  <c r="DA167" i="4"/>
  <c r="FW167" i="4" s="1"/>
  <c r="CW100" i="4"/>
  <c r="FS100" i="4" s="1"/>
  <c r="CZ147" i="4"/>
  <c r="FV147" i="4" s="1"/>
  <c r="DE184" i="4"/>
  <c r="GA184" i="4" s="1"/>
  <c r="DB273" i="4"/>
  <c r="FX273" i="4" s="1"/>
  <c r="DD225" i="4"/>
  <c r="FZ225" i="4" s="1"/>
  <c r="DA242" i="4"/>
  <c r="FW242" i="4" s="1"/>
  <c r="DB15" i="4"/>
  <c r="FX15" i="4" s="1"/>
  <c r="DA206" i="4"/>
  <c r="FW206" i="4" s="1"/>
  <c r="DE159" i="4"/>
  <c r="CX138" i="4"/>
  <c r="FT138" i="4" s="1"/>
  <c r="CX298" i="4"/>
  <c r="FT298" i="4" s="1"/>
  <c r="DC396" i="4"/>
  <c r="FY396" i="4" s="1"/>
  <c r="DG340" i="4"/>
  <c r="CW344" i="4"/>
  <c r="FS344" i="4" s="1"/>
  <c r="CZ52" i="4"/>
  <c r="FV52" i="4" s="1"/>
  <c r="CX202" i="4"/>
  <c r="FT202" i="4" s="1"/>
  <c r="DG191" i="4"/>
  <c r="CY333" i="4"/>
  <c r="FU333" i="4" s="1"/>
  <c r="CX306" i="4"/>
  <c r="FT306" i="4" s="1"/>
  <c r="DF203" i="4"/>
  <c r="DG399" i="4"/>
  <c r="CW208" i="4"/>
  <c r="FS208" i="4" s="1"/>
  <c r="CY133" i="4"/>
  <c r="FU133" i="4" s="1"/>
  <c r="DC319" i="4"/>
  <c r="FY319" i="4" s="1"/>
  <c r="DB393" i="4"/>
  <c r="FX393" i="4" s="1"/>
  <c r="CW396" i="4"/>
  <c r="FS396" i="4" s="1"/>
  <c r="DC97" i="4"/>
  <c r="FY97" i="4" s="1"/>
  <c r="DD393" i="4"/>
  <c r="FZ393" i="4" s="1"/>
  <c r="DF308" i="4"/>
  <c r="DC214" i="4"/>
  <c r="FY214" i="4" s="1"/>
  <c r="DC102" i="4"/>
  <c r="FY102" i="4" s="1"/>
  <c r="DA183" i="4"/>
  <c r="FW183" i="4" s="1"/>
  <c r="DF17" i="4"/>
  <c r="DH111" i="4"/>
  <c r="DC282" i="4"/>
  <c r="FY282" i="4" s="1"/>
  <c r="DE186" i="4"/>
  <c r="DA14" i="4"/>
  <c r="FW14" i="4" s="1"/>
  <c r="CW255" i="4"/>
  <c r="FS255" i="4" s="1"/>
  <c r="DA192" i="4"/>
  <c r="FW192" i="4" s="1"/>
  <c r="DE76" i="4"/>
  <c r="GA76" i="4" s="1"/>
  <c r="DA8" i="4"/>
  <c r="FW8" i="4" s="1"/>
  <c r="CY307" i="4"/>
  <c r="FU307" i="4" s="1"/>
  <c r="DG86" i="4"/>
  <c r="CY195" i="4"/>
  <c r="FU195" i="4" s="1"/>
  <c r="CW165" i="4"/>
  <c r="FS165" i="4" s="1"/>
  <c r="CW311" i="4"/>
  <c r="FS311" i="4" s="1"/>
  <c r="DC32" i="4"/>
  <c r="FY32" i="4" s="1"/>
  <c r="DF376" i="4"/>
  <c r="DE341" i="4"/>
  <c r="DC286" i="4"/>
  <c r="FY286" i="4" s="1"/>
  <c r="DA325" i="4"/>
  <c r="FW325" i="4" s="1"/>
  <c r="DA314" i="4"/>
  <c r="FW314" i="4" s="1"/>
  <c r="DG9" i="4"/>
  <c r="DH176" i="4"/>
  <c r="DD66" i="4"/>
  <c r="FZ66" i="4" s="1"/>
  <c r="DH140" i="4"/>
  <c r="CW52" i="4"/>
  <c r="FS52" i="4" s="1"/>
  <c r="DF227" i="4"/>
  <c r="CW187" i="4"/>
  <c r="FS187" i="4" s="1"/>
  <c r="CZ212" i="4"/>
  <c r="FV212" i="4" s="1"/>
  <c r="DD31" i="4"/>
  <c r="FZ31" i="4" s="1"/>
  <c r="DF44" i="4"/>
  <c r="CW277" i="4"/>
  <c r="FS277" i="4" s="1"/>
  <c r="CX396" i="4"/>
  <c r="FT396" i="4" s="1"/>
  <c r="CW126" i="4"/>
  <c r="FS126" i="4" s="1"/>
  <c r="CY248" i="4"/>
  <c r="FU248" i="4" s="1"/>
  <c r="DB346" i="4"/>
  <c r="FX346" i="4" s="1"/>
  <c r="DD170" i="4"/>
  <c r="FZ170" i="4" s="1"/>
  <c r="DA311" i="4"/>
  <c r="FW311" i="4" s="1"/>
  <c r="CZ90" i="4"/>
  <c r="FV90" i="4" s="1"/>
  <c r="DG286" i="4"/>
  <c r="DD7" i="4"/>
  <c r="FZ7" i="4" s="1"/>
  <c r="DE388" i="4"/>
  <c r="DD182" i="4"/>
  <c r="FZ182" i="4" s="1"/>
  <c r="DF163" i="4"/>
  <c r="DG331" i="4"/>
  <c r="CY163" i="4"/>
  <c r="FU163" i="4" s="1"/>
  <c r="CZ322" i="4"/>
  <c r="FV322" i="4" s="1"/>
  <c r="DF170" i="4"/>
  <c r="CX339" i="4"/>
  <c r="FT339" i="4" s="1"/>
  <c r="DG162" i="4"/>
  <c r="DE374" i="4"/>
  <c r="DH258" i="4"/>
  <c r="DC301" i="4"/>
  <c r="FY301" i="4" s="1"/>
  <c r="DH23" i="4"/>
  <c r="DA354" i="4"/>
  <c r="FW354" i="4" s="1"/>
  <c r="DC314" i="4"/>
  <c r="FY314" i="4" s="1"/>
  <c r="DH383" i="4"/>
  <c r="CZ217" i="4"/>
  <c r="FV217" i="4" s="1"/>
  <c r="DC133" i="4"/>
  <c r="FY133" i="4" s="1"/>
  <c r="CY155" i="4"/>
  <c r="FU155" i="4" s="1"/>
  <c r="CW285" i="4"/>
  <c r="FS285" i="4" s="1"/>
  <c r="DB190" i="4"/>
  <c r="FX190" i="4" s="1"/>
  <c r="CY58" i="4"/>
  <c r="FU58" i="4" s="1"/>
  <c r="DE161" i="4"/>
  <c r="GA161" i="4" s="1"/>
  <c r="DH27" i="4"/>
  <c r="DD189" i="4"/>
  <c r="FZ189" i="4" s="1"/>
  <c r="DE345" i="4"/>
  <c r="DC75" i="4"/>
  <c r="FY75" i="4" s="1"/>
  <c r="CY264" i="4"/>
  <c r="FU264" i="4" s="1"/>
  <c r="CZ336" i="4"/>
  <c r="FV336" i="4" s="1"/>
  <c r="DB342" i="4"/>
  <c r="FX342" i="4" s="1"/>
  <c r="DE83" i="4"/>
  <c r="GA83" i="4" s="1"/>
  <c r="DD43" i="4"/>
  <c r="FZ43" i="4" s="1"/>
  <c r="DE67" i="4"/>
  <c r="DE206" i="4"/>
  <c r="CY280" i="4"/>
  <c r="FU280" i="4" s="1"/>
  <c r="DE42" i="4"/>
  <c r="CZ411" i="4"/>
  <c r="FV411" i="4" s="1"/>
  <c r="DH283" i="4"/>
  <c r="DB57" i="4"/>
  <c r="FX57" i="4" s="1"/>
  <c r="CW191" i="4"/>
  <c r="FS191" i="4" s="1"/>
  <c r="DB149" i="4"/>
  <c r="FX149" i="4" s="1"/>
  <c r="DA403" i="4"/>
  <c r="FW403" i="4" s="1"/>
  <c r="DD194" i="4"/>
  <c r="FZ194" i="4" s="1"/>
  <c r="DC241" i="4"/>
  <c r="FY241" i="4" s="1"/>
  <c r="DG222" i="4"/>
  <c r="CY54" i="4"/>
  <c r="FU54" i="4" s="1"/>
  <c r="CY385" i="4"/>
  <c r="FU385" i="4" s="1"/>
  <c r="DC254" i="4"/>
  <c r="FY254" i="4" s="1"/>
  <c r="CZ328" i="4"/>
  <c r="FV328" i="4" s="1"/>
  <c r="DD259" i="4"/>
  <c r="FZ259" i="4" s="1"/>
  <c r="CY6" i="4"/>
  <c r="FU6" i="4" s="1"/>
  <c r="DB191" i="4"/>
  <c r="FX191" i="4" s="1"/>
  <c r="CW365" i="4"/>
  <c r="FS365" i="4" s="1"/>
  <c r="DD374" i="4"/>
  <c r="FZ374" i="4" s="1"/>
  <c r="CW77" i="4"/>
  <c r="FS77" i="4" s="1"/>
  <c r="DE352" i="4"/>
  <c r="GA352" i="4" s="1"/>
  <c r="DF236" i="4"/>
  <c r="DE344" i="4"/>
  <c r="CX235" i="4"/>
  <c r="FT235" i="4" s="1"/>
  <c r="DC361" i="4"/>
  <c r="FY361" i="4" s="1"/>
  <c r="CY335" i="4"/>
  <c r="FU335" i="4" s="1"/>
  <c r="DE242" i="4"/>
  <c r="GA242" i="4" s="1"/>
  <c r="DH333" i="4"/>
  <c r="DD312" i="4"/>
  <c r="FZ312" i="4" s="1"/>
  <c r="CW334" i="4"/>
  <c r="FS334" i="4" s="1"/>
  <c r="DH150" i="4"/>
  <c r="DE392" i="4"/>
  <c r="GA392" i="4" s="1"/>
  <c r="CX63" i="4"/>
  <c r="FT63" i="4" s="1"/>
  <c r="DH296" i="4"/>
  <c r="DC393" i="4"/>
  <c r="FY393" i="4" s="1"/>
  <c r="DG142" i="4"/>
  <c r="DE287" i="4"/>
  <c r="GA287" i="4" s="1"/>
  <c r="DF313" i="4"/>
  <c r="CX218" i="4"/>
  <c r="FT218" i="4" s="1"/>
  <c r="DG333" i="4"/>
  <c r="DB295" i="4"/>
  <c r="FX295" i="4" s="1"/>
  <c r="DE85" i="4"/>
  <c r="DA168" i="4"/>
  <c r="FW168" i="4" s="1"/>
  <c r="CY319" i="4"/>
  <c r="FU319" i="4" s="1"/>
  <c r="DD248" i="4"/>
  <c r="FZ248" i="4" s="1"/>
  <c r="DD274" i="4"/>
  <c r="FZ274" i="4" s="1"/>
  <c r="DF47" i="4"/>
  <c r="DA148" i="4"/>
  <c r="FW148" i="4" s="1"/>
  <c r="DH265" i="4"/>
  <c r="DG40" i="4"/>
  <c r="DF381" i="4"/>
  <c r="CW309" i="4"/>
  <c r="FS309" i="4" s="1"/>
  <c r="DE171" i="4"/>
  <c r="GA171" i="4" s="1"/>
  <c r="CX281" i="4"/>
  <c r="FT281" i="4" s="1"/>
  <c r="DA181" i="4"/>
  <c r="FW181" i="4" s="1"/>
  <c r="DG15" i="4"/>
  <c r="DC410" i="4"/>
  <c r="FY410" i="4" s="1"/>
  <c r="CX296" i="4"/>
  <c r="FT296" i="4" s="1"/>
  <c r="DB71" i="4"/>
  <c r="FX71" i="4" s="1"/>
  <c r="DB27" i="4"/>
  <c r="FX27" i="4" s="1"/>
  <c r="DD80" i="4"/>
  <c r="FZ80" i="4" s="1"/>
  <c r="DE248" i="4"/>
  <c r="CY344" i="4"/>
  <c r="FU344" i="4" s="1"/>
  <c r="DA397" i="4"/>
  <c r="FW397" i="4" s="1"/>
  <c r="DF315" i="4"/>
  <c r="DE121" i="4"/>
  <c r="DG375" i="4"/>
  <c r="DB305" i="4"/>
  <c r="FX305" i="4" s="1"/>
  <c r="DH307" i="4"/>
  <c r="DC321" i="4"/>
  <c r="FY321" i="4" s="1"/>
  <c r="DF135" i="4"/>
  <c r="CY151" i="4"/>
  <c r="FU151" i="4" s="1"/>
  <c r="DE10" i="4"/>
  <c r="CY312" i="4"/>
  <c r="FU312" i="4" s="1"/>
  <c r="CY171" i="4"/>
  <c r="FU171" i="4" s="1"/>
  <c r="CX165" i="4"/>
  <c r="FT165" i="4" s="1"/>
  <c r="DD364" i="4"/>
  <c r="FZ364" i="4" s="1"/>
  <c r="DF253" i="4"/>
  <c r="DB94" i="4"/>
  <c r="FX94" i="4" s="1"/>
  <c r="DC192" i="4"/>
  <c r="FY192" i="4" s="1"/>
  <c r="CX179" i="4"/>
  <c r="FT179" i="4" s="1"/>
  <c r="CZ216" i="4"/>
  <c r="FV216" i="4" s="1"/>
  <c r="DG189" i="4"/>
  <c r="DF106" i="4"/>
  <c r="CZ123" i="4"/>
  <c r="FV123" i="4" s="1"/>
  <c r="DG263" i="4"/>
  <c r="CY84" i="4"/>
  <c r="FU84" i="4" s="1"/>
  <c r="DF230" i="4"/>
  <c r="CZ393" i="4"/>
  <c r="FV393" i="4" s="1"/>
  <c r="CX239" i="4"/>
  <c r="FT239" i="4" s="1"/>
  <c r="DB185" i="4"/>
  <c r="FX185" i="4" s="1"/>
  <c r="DH323" i="4"/>
  <c r="DH121" i="4"/>
  <c r="DE139" i="4"/>
  <c r="CY375" i="4"/>
  <c r="FU375" i="4" s="1"/>
  <c r="DB379" i="4"/>
  <c r="FX379" i="4" s="1"/>
  <c r="DA11" i="4"/>
  <c r="FW11" i="4" s="1"/>
  <c r="CW71" i="4"/>
  <c r="FS71" i="4" s="1"/>
  <c r="DG122" i="4"/>
  <c r="CX270" i="4"/>
  <c r="FT270" i="4" s="1"/>
  <c r="DA209" i="4"/>
  <c r="FW209" i="4" s="1"/>
  <c r="DE92" i="4"/>
  <c r="DH54" i="4"/>
  <c r="CZ205" i="4"/>
  <c r="FV205" i="4" s="1"/>
  <c r="DD63" i="4"/>
  <c r="FZ63" i="4" s="1"/>
  <c r="DD232" i="4"/>
  <c r="FZ232" i="4" s="1"/>
  <c r="DF52" i="4"/>
  <c r="CX117" i="4"/>
  <c r="FT117" i="4" s="1"/>
  <c r="DE288" i="4"/>
  <c r="DB216" i="4"/>
  <c r="FX216" i="4" s="1"/>
  <c r="CY78" i="4"/>
  <c r="FU78" i="4" s="1"/>
  <c r="DC240" i="4"/>
  <c r="FY240" i="4" s="1"/>
  <c r="CW402" i="4"/>
  <c r="FS402" i="4" s="1"/>
  <c r="DF229" i="4"/>
  <c r="CX309" i="4"/>
  <c r="FT309" i="4" s="1"/>
  <c r="DD200" i="4"/>
  <c r="FZ200" i="4" s="1"/>
  <c r="DH119" i="4"/>
  <c r="CZ51" i="4"/>
  <c r="FV51" i="4" s="1"/>
  <c r="CZ142" i="4"/>
  <c r="FV142" i="4" s="1"/>
  <c r="DC300" i="4"/>
  <c r="FY300" i="4" s="1"/>
  <c r="DF234" i="4"/>
  <c r="CW181" i="4"/>
  <c r="FS181" i="4" s="1"/>
  <c r="CX215" i="4"/>
  <c r="FT215" i="4" s="1"/>
  <c r="CW266" i="4"/>
  <c r="FS266" i="4" s="1"/>
  <c r="DG139" i="4"/>
  <c r="DC267" i="4"/>
  <c r="FY267" i="4" s="1"/>
  <c r="CZ300" i="4"/>
  <c r="FV300" i="4" s="1"/>
  <c r="DA115" i="4"/>
  <c r="FW115" i="4" s="1"/>
  <c r="DH210" i="4"/>
  <c r="CW398" i="4"/>
  <c r="FS398" i="4" s="1"/>
  <c r="DB262" i="4"/>
  <c r="FX262" i="4" s="1"/>
  <c r="CY101" i="4"/>
  <c r="FU101" i="4" s="1"/>
  <c r="DC10" i="4"/>
  <c r="FY10" i="4" s="1"/>
  <c r="CW203" i="4"/>
  <c r="FS203" i="4" s="1"/>
  <c r="DB172" i="4"/>
  <c r="FX172" i="4" s="1"/>
  <c r="DA141" i="4"/>
  <c r="FW141" i="4" s="1"/>
  <c r="DD309" i="4"/>
  <c r="FZ309" i="4" s="1"/>
  <c r="DG394" i="4"/>
  <c r="CZ356" i="4"/>
  <c r="FV356" i="4" s="1"/>
  <c r="DH120" i="4"/>
  <c r="DG357" i="4"/>
  <c r="CX356" i="4"/>
  <c r="FT356" i="4" s="1"/>
  <c r="CW195" i="4"/>
  <c r="FS195" i="4" s="1"/>
  <c r="DC106" i="4"/>
  <c r="FY106" i="4" s="1"/>
  <c r="DH94" i="4"/>
  <c r="CZ159" i="4"/>
  <c r="FV159" i="4" s="1"/>
  <c r="DC123" i="4"/>
  <c r="FY123" i="4" s="1"/>
  <c r="DA50" i="4"/>
  <c r="FW50" i="4" s="1"/>
  <c r="DH363" i="4"/>
  <c r="DH391" i="4"/>
  <c r="DB261" i="4"/>
  <c r="FX261" i="4" s="1"/>
  <c r="DF145" i="4"/>
  <c r="CY67" i="4"/>
  <c r="FU67" i="4" s="1"/>
  <c r="DC143" i="4"/>
  <c r="FY143" i="4" s="1"/>
  <c r="DE50" i="4"/>
  <c r="GA50" i="4" s="1"/>
  <c r="DG304" i="4"/>
  <c r="CY303" i="4"/>
  <c r="FU303" i="4" s="1"/>
  <c r="DB95" i="4"/>
  <c r="FX95" i="4" s="1"/>
  <c r="CW229" i="4"/>
  <c r="FS229" i="4" s="1"/>
  <c r="DD90" i="4"/>
  <c r="FZ90" i="4" s="1"/>
  <c r="CZ185" i="4"/>
  <c r="FV185" i="4" s="1"/>
  <c r="DA333" i="4"/>
  <c r="FW333" i="4" s="1"/>
  <c r="DB385" i="4"/>
  <c r="FX385" i="4" s="1"/>
  <c r="CZ293" i="4"/>
  <c r="FV293" i="4" s="1"/>
  <c r="DB176" i="4"/>
  <c r="FX176" i="4" s="1"/>
  <c r="DH31" i="4"/>
  <c r="DC211" i="4"/>
  <c r="FY211" i="4" s="1"/>
  <c r="CZ320" i="4"/>
  <c r="FV320" i="4" s="1"/>
  <c r="CY282" i="4"/>
  <c r="FU282" i="4" s="1"/>
  <c r="DA133" i="4"/>
  <c r="FW133" i="4" s="1"/>
  <c r="DD344" i="4"/>
  <c r="FZ344" i="4" s="1"/>
  <c r="DA239" i="4"/>
  <c r="FW239" i="4" s="1"/>
  <c r="CX18" i="4"/>
  <c r="FT18" i="4" s="1"/>
  <c r="DF37" i="4"/>
  <c r="DD195" i="4"/>
  <c r="FZ195" i="4" s="1"/>
  <c r="DB301" i="4"/>
  <c r="FX301" i="4" s="1"/>
  <c r="DA190" i="4"/>
  <c r="FW190" i="4" s="1"/>
  <c r="DF94" i="4"/>
  <c r="DC332" i="4"/>
  <c r="FY332" i="4" s="1"/>
  <c r="DF80" i="4"/>
  <c r="DF323" i="4"/>
  <c r="DG146" i="4"/>
  <c r="CX228" i="4"/>
  <c r="FT228" i="4" s="1"/>
  <c r="DA48" i="4"/>
  <c r="FW48" i="4" s="1"/>
  <c r="DC225" i="4"/>
  <c r="FY225" i="4" s="1"/>
  <c r="DC362" i="4"/>
  <c r="FY362" i="4" s="1"/>
  <c r="DA364" i="4"/>
  <c r="FW364" i="4" s="1"/>
  <c r="CW96" i="4"/>
  <c r="FS96" i="4" s="1"/>
  <c r="DC299" i="4"/>
  <c r="FY299" i="4" s="1"/>
  <c r="DE293" i="4"/>
  <c r="CW286" i="4"/>
  <c r="FS286" i="4" s="1"/>
  <c r="CY120" i="4"/>
  <c r="FU120" i="4" s="1"/>
  <c r="DB388" i="4"/>
  <c r="FX388" i="4" s="1"/>
  <c r="DD121" i="4"/>
  <c r="FZ121" i="4" s="1"/>
  <c r="CZ27" i="4"/>
  <c r="FV27" i="4" s="1"/>
  <c r="CZ295" i="4"/>
  <c r="FV295" i="4" s="1"/>
  <c r="DG17" i="4"/>
  <c r="DC81" i="4"/>
  <c r="FY81" i="4" s="1"/>
  <c r="DG271" i="4"/>
  <c r="CW250" i="4"/>
  <c r="FS250" i="4" s="1"/>
  <c r="CW323" i="4"/>
  <c r="FS323" i="4" s="1"/>
  <c r="DD272" i="4"/>
  <c r="FZ272" i="4" s="1"/>
  <c r="DD227" i="4"/>
  <c r="FZ227" i="4" s="1"/>
  <c r="CY26" i="4"/>
  <c r="FU26" i="4" s="1"/>
  <c r="DA54" i="4"/>
  <c r="FW54" i="4" s="1"/>
  <c r="DG61" i="4"/>
  <c r="CX297" i="4"/>
  <c r="FT297" i="4" s="1"/>
  <c r="DH166" i="4"/>
  <c r="DH188" i="4"/>
  <c r="DE290" i="4"/>
  <c r="DA191" i="4"/>
  <c r="FW191" i="4" s="1"/>
  <c r="DD333" i="4"/>
  <c r="FZ333" i="4" s="1"/>
  <c r="DH231" i="4"/>
  <c r="DC271" i="4"/>
  <c r="FY271" i="4" s="1"/>
  <c r="CW7" i="4"/>
  <c r="FS7" i="4" s="1"/>
  <c r="DG278" i="4"/>
  <c r="CW134" i="4"/>
  <c r="FS134" i="4" s="1"/>
  <c r="DA57" i="4"/>
  <c r="FW57" i="4" s="1"/>
  <c r="DG10" i="4"/>
  <c r="DH145" i="4"/>
  <c r="CZ70" i="4"/>
  <c r="FV70" i="4" s="1"/>
  <c r="DD334" i="4"/>
  <c r="FZ334" i="4" s="1"/>
  <c r="CX67" i="4"/>
  <c r="FT67" i="4" s="1"/>
  <c r="DD399" i="4"/>
  <c r="FZ399" i="4" s="1"/>
  <c r="DE217" i="4"/>
  <c r="DH175" i="4"/>
  <c r="DF395" i="4"/>
  <c r="CW186" i="4"/>
  <c r="FS186" i="4" s="1"/>
  <c r="CW374" i="4"/>
  <c r="FS374" i="4" s="1"/>
  <c r="DC137" i="4"/>
  <c r="FY137" i="4" s="1"/>
  <c r="CY53" i="4"/>
  <c r="FU53" i="4" s="1"/>
  <c r="DF90" i="4"/>
  <c r="DF226" i="4"/>
  <c r="DD92" i="4"/>
  <c r="FZ92" i="4" s="1"/>
  <c r="CY34" i="4"/>
  <c r="FU34" i="4" s="1"/>
  <c r="CX147" i="4"/>
  <c r="FT147" i="4" s="1"/>
  <c r="CZ400" i="4"/>
  <c r="FV400" i="4" s="1"/>
  <c r="DF277" i="4"/>
  <c r="DH20" i="4"/>
  <c r="DD163" i="4"/>
  <c r="FZ163" i="4" s="1"/>
  <c r="CZ312" i="4"/>
  <c r="FV312" i="4" s="1"/>
  <c r="CZ316" i="4"/>
  <c r="FV316" i="4" s="1"/>
  <c r="DC162" i="4"/>
  <c r="FY162" i="4" s="1"/>
  <c r="CZ25" i="4"/>
  <c r="FV25" i="4" s="1"/>
  <c r="DC66" i="4"/>
  <c r="FY66" i="4" s="1"/>
  <c r="CX229" i="4"/>
  <c r="FT229" i="4" s="1"/>
  <c r="DD107" i="4"/>
  <c r="FZ107" i="4" s="1"/>
  <c r="DH67" i="4"/>
  <c r="DC304" i="4"/>
  <c r="FY304" i="4" s="1"/>
  <c r="DB223" i="4"/>
  <c r="FX223" i="4" s="1"/>
  <c r="DE398" i="4"/>
  <c r="GA398" i="4" s="1"/>
  <c r="DA173" i="4"/>
  <c r="FW173" i="4" s="1"/>
  <c r="DA312" i="4"/>
  <c r="FW312" i="4" s="1"/>
  <c r="DG267" i="4"/>
  <c r="CY82" i="4"/>
  <c r="FU82" i="4" s="1"/>
  <c r="CZ268" i="4"/>
  <c r="FV268" i="4" s="1"/>
  <c r="DH168" i="4"/>
  <c r="CX275" i="4"/>
  <c r="FT275" i="4" s="1"/>
  <c r="DF147" i="4"/>
  <c r="DE230" i="4"/>
  <c r="GA230" i="4" s="1"/>
  <c r="DD361" i="4"/>
  <c r="FZ361" i="4" s="1"/>
  <c r="CZ41" i="4"/>
  <c r="FV41" i="4" s="1"/>
  <c r="DG201" i="4"/>
  <c r="CW265" i="4"/>
  <c r="FS265" i="4" s="1"/>
  <c r="DC391" i="4"/>
  <c r="FY391" i="4" s="1"/>
  <c r="DD298" i="4"/>
  <c r="FZ298" i="4" s="1"/>
  <c r="DH79" i="4"/>
  <c r="CY141" i="4"/>
  <c r="FU141" i="4" s="1"/>
  <c r="DH8" i="4"/>
  <c r="CZ349" i="4"/>
  <c r="FV349" i="4" s="1"/>
  <c r="CY137" i="4"/>
  <c r="FU137" i="4" s="1"/>
  <c r="DF79" i="4"/>
  <c r="DF176" i="4"/>
  <c r="DC219" i="4"/>
  <c r="FY219" i="4" s="1"/>
  <c r="DH295" i="4"/>
  <c r="CW408" i="4"/>
  <c r="FS408" i="4" s="1"/>
  <c r="DC155" i="4"/>
  <c r="FY155" i="4" s="1"/>
  <c r="CX241" i="4"/>
  <c r="FT241" i="4" s="1"/>
  <c r="DH403" i="4"/>
  <c r="CX161" i="4"/>
  <c r="FT161" i="4" s="1"/>
  <c r="CZ145" i="4"/>
  <c r="FV145" i="4" s="1"/>
  <c r="CZ244" i="4"/>
  <c r="FV244" i="4" s="1"/>
  <c r="CX384" i="4"/>
  <c r="FT384" i="4" s="1"/>
  <c r="DD181" i="4"/>
  <c r="FZ181" i="4" s="1"/>
  <c r="CW296" i="4"/>
  <c r="FS296" i="4" s="1"/>
  <c r="DE36" i="4"/>
  <c r="CZ286" i="4"/>
  <c r="FV286" i="4" s="1"/>
  <c r="DE389" i="4"/>
  <c r="DA260" i="4"/>
  <c r="FW260" i="4" s="1"/>
  <c r="DH344" i="4"/>
  <c r="DD288" i="4"/>
  <c r="FZ288" i="4" s="1"/>
  <c r="DG277" i="4"/>
  <c r="CX119" i="4"/>
  <c r="FT119" i="4" s="1"/>
  <c r="DC15" i="4"/>
  <c r="FY15" i="4" s="1"/>
  <c r="DG186" i="4"/>
  <c r="CY323" i="4"/>
  <c r="FU323" i="4" s="1"/>
  <c r="DD237" i="4"/>
  <c r="FZ237" i="4" s="1"/>
  <c r="DD281" i="4"/>
  <c r="FZ281" i="4" s="1"/>
  <c r="CX11" i="4"/>
  <c r="FT11" i="4" s="1"/>
  <c r="DG402" i="4"/>
  <c r="DC67" i="4"/>
  <c r="FY67" i="4" s="1"/>
  <c r="DE317" i="4"/>
  <c r="DF326" i="4"/>
  <c r="CZ361" i="4"/>
  <c r="FV361" i="4" s="1"/>
  <c r="CY380" i="4"/>
  <c r="FU380" i="4" s="1"/>
  <c r="DD199" i="4"/>
  <c r="FZ199" i="4" s="1"/>
  <c r="CY66" i="4"/>
  <c r="FU66" i="4" s="1"/>
  <c r="DG381" i="4"/>
  <c r="CZ129" i="4"/>
  <c r="FV129" i="4" s="1"/>
  <c r="DB173" i="4"/>
  <c r="FX173" i="4" s="1"/>
  <c r="DC230" i="4"/>
  <c r="FY230" i="4" s="1"/>
  <c r="DH17" i="4"/>
  <c r="DA370" i="4"/>
  <c r="FW370" i="4" s="1"/>
  <c r="DA152" i="4"/>
  <c r="FW152" i="4" s="1"/>
  <c r="DF138" i="4"/>
  <c r="CX149" i="4"/>
  <c r="FT149" i="4" s="1"/>
  <c r="DF380" i="4"/>
  <c r="DA286" i="4"/>
  <c r="FW286" i="4" s="1"/>
  <c r="DE142" i="4"/>
  <c r="DA15" i="4"/>
  <c r="FW15" i="4" s="1"/>
  <c r="CX332" i="4"/>
  <c r="FT332" i="4" s="1"/>
  <c r="DC372" i="4"/>
  <c r="FY372" i="4" s="1"/>
  <c r="DD323" i="4"/>
  <c r="FZ323" i="4" s="1"/>
  <c r="DE369" i="4"/>
  <c r="GA369" i="4" s="1"/>
  <c r="DH285" i="4"/>
  <c r="CZ282" i="4"/>
  <c r="FV282" i="4" s="1"/>
  <c r="DC142" i="4"/>
  <c r="FY142" i="4" s="1"/>
  <c r="CZ158" i="4"/>
  <c r="FV158" i="4" s="1"/>
  <c r="DD314" i="4"/>
  <c r="FZ314" i="4" s="1"/>
  <c r="DD45" i="4"/>
  <c r="FZ45" i="4" s="1"/>
  <c r="DA56" i="4"/>
  <c r="FW56" i="4" s="1"/>
  <c r="CY38" i="4"/>
  <c r="FU38" i="4" s="1"/>
  <c r="DH240" i="4"/>
  <c r="CZ353" i="4"/>
  <c r="FV353" i="4" s="1"/>
  <c r="CZ265" i="4"/>
  <c r="FV265" i="4" s="1"/>
  <c r="DA153" i="4"/>
  <c r="FW153" i="4" s="1"/>
  <c r="DC328" i="4"/>
  <c r="FY328" i="4" s="1"/>
  <c r="DE46" i="4"/>
  <c r="CZ126" i="4"/>
  <c r="FV126" i="4" s="1"/>
  <c r="DG250" i="4"/>
  <c r="DB311" i="4"/>
  <c r="FX311" i="4" s="1"/>
  <c r="DC83" i="4"/>
  <c r="FY83" i="4" s="1"/>
  <c r="DD306" i="4"/>
  <c r="FZ306" i="4" s="1"/>
  <c r="DG398" i="4"/>
  <c r="DF177" i="4"/>
  <c r="CX114" i="4"/>
  <c r="FT114" i="4" s="1"/>
  <c r="DH409" i="4"/>
  <c r="CY44" i="4"/>
  <c r="FU44" i="4" s="1"/>
  <c r="DD377" i="4"/>
  <c r="FZ377" i="4" s="1"/>
  <c r="DH272" i="4"/>
  <c r="DF353" i="4"/>
  <c r="CZ157" i="4"/>
  <c r="FV157" i="4" s="1"/>
  <c r="CY359" i="4"/>
  <c r="FU359" i="4" s="1"/>
  <c r="DF254" i="4"/>
  <c r="DC326" i="4"/>
  <c r="FY326" i="4" s="1"/>
  <c r="CW10" i="4"/>
  <c r="FS10" i="4" s="1"/>
  <c r="DC245" i="4"/>
  <c r="FY245" i="4" s="1"/>
  <c r="CZ376" i="4"/>
  <c r="FV376" i="4" s="1"/>
  <c r="DE273" i="4"/>
  <c r="DD402" i="4"/>
  <c r="FZ402" i="4" s="1"/>
  <c r="DA7" i="4"/>
  <c r="FW7" i="4" s="1"/>
  <c r="DA162" i="4"/>
  <c r="FW162" i="4" s="1"/>
  <c r="DE305" i="4"/>
  <c r="GA305" i="4" s="1"/>
  <c r="CW225" i="4"/>
  <c r="FS225" i="4" s="1"/>
  <c r="DA324" i="4"/>
  <c r="FW324" i="4" s="1"/>
  <c r="CX74" i="4"/>
  <c r="FT74" i="4" s="1"/>
  <c r="CW312" i="4"/>
  <c r="FS312" i="4" s="1"/>
  <c r="CX41" i="4"/>
  <c r="FT41" i="4" s="1"/>
  <c r="CY324" i="4"/>
  <c r="FU324" i="4" s="1"/>
  <c r="CY206" i="4"/>
  <c r="FU206" i="4" s="1"/>
  <c r="DH354" i="4"/>
  <c r="DE69" i="4"/>
  <c r="GA69" i="4" s="1"/>
  <c r="CX176" i="4"/>
  <c r="FT176" i="4" s="1"/>
  <c r="DE368" i="4"/>
  <c r="CZ408" i="4"/>
  <c r="FV408" i="4" s="1"/>
  <c r="DG211" i="4"/>
  <c r="CY117" i="4"/>
  <c r="FU117" i="4" s="1"/>
  <c r="DG161" i="4"/>
  <c r="DH348" i="4"/>
  <c r="DE240" i="4"/>
  <c r="GA240" i="4" s="1"/>
  <c r="DH10" i="4"/>
  <c r="CZ17" i="4"/>
  <c r="FV17" i="4" s="1"/>
  <c r="DE337" i="4"/>
  <c r="DF201" i="4"/>
  <c r="CW139" i="4"/>
  <c r="FS139" i="4" s="1"/>
  <c r="DC363" i="4"/>
  <c r="FY363" i="4" s="1"/>
  <c r="DE268" i="4"/>
  <c r="GA268" i="4" s="1"/>
  <c r="CX71" i="4"/>
  <c r="FT71" i="4" s="1"/>
  <c r="DH315" i="4"/>
  <c r="DB55" i="4"/>
  <c r="FX55" i="4" s="1"/>
  <c r="CY241" i="4"/>
  <c r="FU241" i="4" s="1"/>
  <c r="CY362" i="4"/>
  <c r="FU362" i="4" s="1"/>
  <c r="DC85" i="4"/>
  <c r="FY85" i="4" s="1"/>
  <c r="DG19" i="4"/>
  <c r="DH263" i="4"/>
  <c r="CX402" i="4"/>
  <c r="FT402" i="4" s="1"/>
  <c r="CX112" i="4"/>
  <c r="FT112" i="4" s="1"/>
  <c r="DF212" i="4"/>
  <c r="CX51" i="4"/>
  <c r="FT51" i="4" s="1"/>
  <c r="DC138" i="4"/>
  <c r="FY138" i="4" s="1"/>
  <c r="CY81" i="4"/>
  <c r="FU81" i="4" s="1"/>
  <c r="CX220" i="4"/>
  <c r="FT220" i="4" s="1"/>
  <c r="DA412" i="4"/>
  <c r="FW412" i="4" s="1"/>
  <c r="CZ34" i="4"/>
  <c r="FV34" i="4" s="1"/>
  <c r="CW157" i="4"/>
  <c r="FS157" i="4" s="1"/>
  <c r="CZ358" i="4"/>
  <c r="FV358" i="4" s="1"/>
  <c r="DA33" i="4"/>
  <c r="FW33" i="4" s="1"/>
  <c r="DF178" i="4"/>
  <c r="DB186" i="4"/>
  <c r="FX186" i="4" s="1"/>
  <c r="CZ318" i="4"/>
  <c r="FV318" i="4" s="1"/>
  <c r="DF271" i="4"/>
  <c r="DD257" i="4"/>
  <c r="FZ257" i="4" s="1"/>
  <c r="DB86" i="4"/>
  <c r="FX86" i="4" s="1"/>
  <c r="CW335" i="4"/>
  <c r="FS335" i="4" s="1"/>
  <c r="CW357" i="4"/>
  <c r="FS357" i="4" s="1"/>
  <c r="CZ256" i="4"/>
  <c r="FV256" i="4" s="1"/>
  <c r="DC339" i="4"/>
  <c r="FY339" i="4" s="1"/>
  <c r="DF70" i="4"/>
  <c r="DF336" i="4"/>
  <c r="CW156" i="4"/>
  <c r="FS156" i="4" s="1"/>
  <c r="DG287" i="4"/>
  <c r="CX36" i="4"/>
  <c r="FT36" i="4" s="1"/>
  <c r="DB69" i="4"/>
  <c r="FX69" i="4" s="1"/>
  <c r="CY181" i="4"/>
  <c r="FU181" i="4" s="1"/>
  <c r="CZ200" i="4"/>
  <c r="FV200" i="4" s="1"/>
  <c r="DE53" i="4"/>
  <c r="CY148" i="4"/>
  <c r="FU148" i="4" s="1"/>
  <c r="DF150" i="4"/>
  <c r="CW306" i="4"/>
  <c r="FS306" i="4" s="1"/>
  <c r="DB77" i="4"/>
  <c r="FX77" i="4" s="1"/>
  <c r="CX142" i="4"/>
  <c r="FT142" i="4" s="1"/>
  <c r="DF205" i="4"/>
  <c r="CZ43" i="4"/>
  <c r="FV43" i="4" s="1"/>
  <c r="DE228" i="4"/>
  <c r="DF242" i="4"/>
  <c r="DB279" i="4"/>
  <c r="FX279" i="4" s="1"/>
  <c r="CX372" i="4"/>
  <c r="FT372" i="4" s="1"/>
  <c r="DD371" i="4"/>
  <c r="FZ371" i="4" s="1"/>
  <c r="CW68" i="4"/>
  <c r="FS68" i="4" s="1"/>
  <c r="DE334" i="4"/>
  <c r="GA334" i="4" s="1"/>
  <c r="CZ194" i="4"/>
  <c r="FV194" i="4" s="1"/>
  <c r="DA157" i="4"/>
  <c r="FW157" i="4" s="1"/>
  <c r="CZ12" i="4"/>
  <c r="FV12" i="4" s="1"/>
  <c r="CY97" i="4"/>
  <c r="FU97" i="4" s="1"/>
  <c r="DG190" i="4"/>
  <c r="CZ197" i="4"/>
  <c r="FV197" i="4" s="1"/>
  <c r="DC366" i="4"/>
  <c r="FY366" i="4" s="1"/>
  <c r="DA140" i="4"/>
  <c r="FW140" i="4" s="1"/>
  <c r="DC121" i="4"/>
  <c r="FY121" i="4" s="1"/>
  <c r="DB23" i="4"/>
  <c r="FX23" i="4" s="1"/>
  <c r="DH9" i="4"/>
  <c r="CY201" i="4"/>
  <c r="FU201" i="4" s="1"/>
  <c r="DE110" i="4"/>
  <c r="GA110" i="4" s="1"/>
  <c r="DF117" i="4"/>
  <c r="CZ149" i="4"/>
  <c r="FV149" i="4" s="1"/>
  <c r="CW400" i="4"/>
  <c r="FS400" i="4" s="1"/>
  <c r="CY29" i="4"/>
  <c r="FU29" i="4" s="1"/>
  <c r="CZ410" i="4"/>
  <c r="FV410" i="4" s="1"/>
  <c r="CX250" i="4"/>
  <c r="FT250" i="4" s="1"/>
  <c r="CW144" i="4"/>
  <c r="FS144" i="4" s="1"/>
  <c r="CW85" i="4"/>
  <c r="FS85" i="4" s="1"/>
  <c r="DB260" i="4"/>
  <c r="FX260" i="4" s="1"/>
  <c r="DC218" i="4"/>
  <c r="FY218" i="4" s="1"/>
  <c r="DH227" i="4"/>
  <c r="DD105" i="4"/>
  <c r="FZ105" i="4" s="1"/>
  <c r="CX327" i="4"/>
  <c r="FT327" i="4" s="1"/>
  <c r="DG84" i="4"/>
  <c r="CX387" i="4"/>
  <c r="FT387" i="4" s="1"/>
  <c r="DH241" i="4"/>
  <c r="CW73" i="4"/>
  <c r="FS73" i="4" s="1"/>
  <c r="DD48" i="4"/>
  <c r="FZ48" i="4" s="1"/>
  <c r="DD76" i="4"/>
  <c r="FZ76" i="4" s="1"/>
  <c r="CY64" i="4"/>
  <c r="FU64" i="4" s="1"/>
  <c r="CX303" i="4"/>
  <c r="FT303" i="4" s="1"/>
  <c r="DF45" i="4"/>
  <c r="DC70" i="4"/>
  <c r="FY70" i="4" s="1"/>
  <c r="DD191" i="4"/>
  <c r="FZ191" i="4" s="1"/>
  <c r="DD130" i="4"/>
  <c r="FZ130" i="4" s="1"/>
  <c r="CZ96" i="4"/>
  <c r="FV96" i="4" s="1"/>
  <c r="DH85" i="4"/>
  <c r="DC371" i="4"/>
  <c r="FY371" i="4" s="1"/>
  <c r="DB348" i="4"/>
  <c r="FX348" i="4" s="1"/>
  <c r="DG134" i="4"/>
  <c r="DF216" i="4"/>
  <c r="CX395" i="4"/>
  <c r="FT395" i="4" s="1"/>
  <c r="DE155" i="4"/>
  <c r="CW26" i="4"/>
  <c r="FS26" i="4" s="1"/>
  <c r="CW136" i="4"/>
  <c r="FS136" i="4" s="1"/>
  <c r="DH178" i="4"/>
  <c r="DE147" i="4"/>
  <c r="DB350" i="4"/>
  <c r="FX350" i="4" s="1"/>
  <c r="CX272" i="4"/>
  <c r="FT272" i="4" s="1"/>
  <c r="DE105" i="4"/>
  <c r="DG306" i="4"/>
  <c r="DD278" i="4"/>
  <c r="FZ278" i="4" s="1"/>
  <c r="DD42" i="4"/>
  <c r="FZ42" i="4" s="1"/>
  <c r="DF303" i="4"/>
  <c r="DC345" i="4"/>
  <c r="FY345" i="4" s="1"/>
  <c r="DE102" i="4"/>
  <c r="GA102" i="4" s="1"/>
  <c r="DF97" i="4"/>
  <c r="CX94" i="4"/>
  <c r="FT94" i="4" s="1"/>
  <c r="CW206" i="4"/>
  <c r="FS206" i="4" s="1"/>
  <c r="DE201" i="4"/>
  <c r="DF26" i="4"/>
  <c r="CW70" i="4"/>
  <c r="FS70" i="4" s="1"/>
  <c r="CY405" i="4"/>
  <c r="FU405" i="4" s="1"/>
  <c r="CY386" i="4"/>
  <c r="FU386" i="4" s="1"/>
  <c r="DC183" i="4"/>
  <c r="FY183" i="4" s="1"/>
  <c r="CX360" i="4"/>
  <c r="FT360" i="4" s="1"/>
  <c r="DA323" i="4"/>
  <c r="FW323" i="4" s="1"/>
  <c r="DH98" i="4"/>
  <c r="CZ62" i="4"/>
  <c r="FV62" i="4" s="1"/>
  <c r="DE303" i="4"/>
  <c r="CW273" i="4"/>
  <c r="FS273" i="4" s="1"/>
  <c r="DE348" i="4"/>
  <c r="GA348" i="4" s="1"/>
  <c r="DE95" i="4"/>
  <c r="GA95" i="4" s="1"/>
  <c r="DD290" i="4"/>
  <c r="FZ290" i="4" s="1"/>
  <c r="DD18" i="4"/>
  <c r="FZ18" i="4" s="1"/>
  <c r="CW76" i="4"/>
  <c r="FS76" i="4" s="1"/>
  <c r="DG166" i="4"/>
  <c r="DG368" i="4"/>
  <c r="CX15" i="4"/>
  <c r="FT15" i="4" s="1"/>
  <c r="DE104" i="4"/>
  <c r="GA104" i="4" s="1"/>
  <c r="DB159" i="4"/>
  <c r="FX159" i="4" s="1"/>
  <c r="DB170" i="4"/>
  <c r="FX170" i="4" s="1"/>
  <c r="DC206" i="4"/>
  <c r="FY206" i="4" s="1"/>
  <c r="CZ166" i="4"/>
  <c r="FV166" i="4" s="1"/>
  <c r="DA122" i="4"/>
  <c r="FW122" i="4" s="1"/>
  <c r="DC355" i="4"/>
  <c r="FY355" i="4" s="1"/>
  <c r="CX268" i="4"/>
  <c r="FT268" i="4" s="1"/>
  <c r="DD246" i="4"/>
  <c r="FZ246" i="4" s="1"/>
  <c r="CW288" i="4"/>
  <c r="FS288" i="4" s="1"/>
  <c r="DD282" i="4"/>
  <c r="FZ282" i="4" s="1"/>
  <c r="DF30" i="4"/>
  <c r="DF275" i="4"/>
  <c r="DA216" i="4"/>
  <c r="FW216" i="4" s="1"/>
  <c r="DF122" i="4"/>
  <c r="CZ134" i="4"/>
  <c r="FV134" i="4" s="1"/>
  <c r="DD252" i="4"/>
  <c r="FZ252" i="4" s="1"/>
  <c r="CY184" i="4"/>
  <c r="FU184" i="4" s="1"/>
  <c r="DA139" i="4"/>
  <c r="FW139" i="4" s="1"/>
  <c r="DB326" i="4"/>
  <c r="FX326" i="4" s="1"/>
  <c r="DC316" i="4"/>
  <c r="FY316" i="4" s="1"/>
  <c r="DF123" i="4"/>
  <c r="DE308" i="4"/>
  <c r="DB121" i="4"/>
  <c r="FX121" i="4" s="1"/>
  <c r="DD123" i="4"/>
  <c r="FZ123" i="4" s="1"/>
  <c r="DG294" i="4"/>
  <c r="CW171" i="4"/>
  <c r="FS171" i="4" s="1"/>
  <c r="DD222" i="4"/>
  <c r="FZ222" i="4" s="1"/>
  <c r="DB254" i="4"/>
  <c r="FX254" i="4" s="1"/>
  <c r="DD177" i="4"/>
  <c r="FZ177" i="4" s="1"/>
  <c r="DG70" i="4"/>
  <c r="CY326" i="4"/>
  <c r="FU326" i="4" s="1"/>
  <c r="CW332" i="4"/>
  <c r="FS332" i="4" s="1"/>
  <c r="CY257" i="4"/>
  <c r="FU257" i="4" s="1"/>
  <c r="DE62" i="4"/>
  <c r="GA62" i="4" s="1"/>
  <c r="DG320" i="4"/>
  <c r="DD186" i="4"/>
  <c r="FZ186" i="4" s="1"/>
  <c r="CW48" i="4"/>
  <c r="FS48" i="4" s="1"/>
  <c r="DB271" i="4"/>
  <c r="FX271" i="4" s="1"/>
  <c r="DG221" i="4"/>
  <c r="CW331" i="4"/>
  <c r="FS331" i="4" s="1"/>
  <c r="CX403" i="4"/>
  <c r="FT403" i="4" s="1"/>
  <c r="CY296" i="4"/>
  <c r="FU296" i="4" s="1"/>
  <c r="CX288" i="4"/>
  <c r="FT288" i="4" s="1"/>
  <c r="CZ119" i="4"/>
  <c r="FV119" i="4" s="1"/>
  <c r="DH214" i="4"/>
  <c r="DG69" i="4"/>
  <c r="DF34" i="4"/>
  <c r="DA94" i="4"/>
  <c r="FW94" i="4" s="1"/>
  <c r="DF408" i="4"/>
  <c r="DH322" i="4"/>
  <c r="DH206" i="4"/>
  <c r="CX295" i="4"/>
  <c r="FT295" i="4" s="1"/>
  <c r="DD284" i="4"/>
  <c r="FZ284" i="4" s="1"/>
  <c r="DE408" i="4"/>
  <c r="CY30" i="4"/>
  <c r="FU30" i="4" s="1"/>
  <c r="CW247" i="4"/>
  <c r="FS247" i="4" s="1"/>
  <c r="DH325" i="4"/>
  <c r="CY176" i="4"/>
  <c r="FU176" i="4" s="1"/>
  <c r="DC78" i="4"/>
  <c r="FY78" i="4" s="1"/>
  <c r="DG123" i="4"/>
  <c r="DA327" i="4"/>
  <c r="FW327" i="4" s="1"/>
  <c r="DB108" i="4"/>
  <c r="FX108" i="4" s="1"/>
  <c r="DF220" i="4"/>
  <c r="CX337" i="4"/>
  <c r="FT337" i="4" s="1"/>
  <c r="DD91" i="4"/>
  <c r="FZ91" i="4" s="1"/>
  <c r="CX84" i="4"/>
  <c r="FT84" i="4" s="1"/>
  <c r="DF153" i="4"/>
  <c r="DB335" i="4"/>
  <c r="FX335" i="4" s="1"/>
  <c r="CZ86" i="4"/>
  <c r="FV86" i="4" s="1"/>
  <c r="DD249" i="4"/>
  <c r="FZ249" i="4" s="1"/>
  <c r="CY48" i="4"/>
  <c r="FU48" i="4" s="1"/>
  <c r="CZ231" i="4"/>
  <c r="FV231" i="4" s="1"/>
  <c r="DH336" i="4"/>
  <c r="DH293" i="4"/>
  <c r="DH352" i="4"/>
  <c r="DA86" i="4"/>
  <c r="FW86" i="4" s="1"/>
  <c r="DE223" i="4"/>
  <c r="GA223" i="4" s="1"/>
  <c r="DC140" i="4"/>
  <c r="FY140" i="4" s="1"/>
  <c r="DH259" i="4"/>
  <c r="DE133" i="4"/>
  <c r="GA133" i="4" s="1"/>
  <c r="DD156" i="4"/>
  <c r="FZ156" i="4" s="1"/>
  <c r="CW190" i="4"/>
  <c r="FS190" i="4" s="1"/>
  <c r="DC45" i="4"/>
  <c r="FY45" i="4" s="1"/>
  <c r="CY33" i="4"/>
  <c r="FU33" i="4" s="1"/>
  <c r="DF51" i="4"/>
  <c r="DE129" i="4"/>
  <c r="DF316" i="4"/>
  <c r="DH260" i="4"/>
  <c r="DB368" i="4"/>
  <c r="FX368" i="4" s="1"/>
  <c r="DG310" i="4"/>
  <c r="DA171" i="4"/>
  <c r="FW171" i="4" s="1"/>
  <c r="DF406" i="4"/>
  <c r="CX258" i="4"/>
  <c r="FT258" i="4" s="1"/>
  <c r="DD212" i="4"/>
  <c r="FZ212" i="4" s="1"/>
  <c r="CX382" i="4"/>
  <c r="FT382" i="4" s="1"/>
  <c r="CY351" i="4"/>
  <c r="FU351" i="4" s="1"/>
  <c r="CX347" i="4"/>
  <c r="FT347" i="4" s="1"/>
  <c r="DA340" i="4"/>
  <c r="FW340" i="4" s="1"/>
  <c r="CZ255" i="4"/>
  <c r="FV255" i="4" s="1"/>
  <c r="DA189" i="4"/>
  <c r="FW189" i="4" s="1"/>
  <c r="CX408" i="4"/>
  <c r="FT408" i="4" s="1"/>
  <c r="DD340" i="4"/>
  <c r="FZ340" i="4" s="1"/>
  <c r="DA279" i="4"/>
  <c r="FW279" i="4" s="1"/>
  <c r="DE394" i="4"/>
  <c r="GA394" i="4" s="1"/>
  <c r="DF197" i="4"/>
  <c r="CZ332" i="4"/>
  <c r="FV332" i="4" s="1"/>
  <c r="CW207" i="4"/>
  <c r="FS207" i="4" s="1"/>
  <c r="CX146" i="4"/>
  <c r="FT146" i="4" s="1"/>
  <c r="DF393" i="4"/>
  <c r="DC228" i="4"/>
  <c r="FY228" i="4" s="1"/>
  <c r="DH194" i="4"/>
  <c r="DD349" i="4"/>
  <c r="FZ349" i="4" s="1"/>
  <c r="DC26" i="4"/>
  <c r="FY26" i="4" s="1"/>
  <c r="DD358" i="4"/>
  <c r="FZ358" i="4" s="1"/>
  <c r="CY363" i="4"/>
  <c r="FU363" i="4" s="1"/>
  <c r="DF78" i="4"/>
  <c r="DC156" i="4"/>
  <c r="FY156" i="4" s="1"/>
  <c r="CW205" i="4"/>
  <c r="FS205" i="4" s="1"/>
  <c r="DF46" i="4"/>
  <c r="DF362" i="4"/>
  <c r="DH172" i="4"/>
  <c r="CX401" i="4"/>
  <c r="FT401" i="4" s="1"/>
  <c r="CX137" i="4"/>
  <c r="FT137" i="4" s="1"/>
  <c r="CZ146" i="4"/>
  <c r="FV146" i="4" s="1"/>
  <c r="DF114" i="4"/>
  <c r="DC347" i="4"/>
  <c r="FY347" i="4" s="1"/>
  <c r="DA272" i="4"/>
  <c r="FW272" i="4" s="1"/>
  <c r="CZ105" i="4"/>
  <c r="FV105" i="4" s="1"/>
  <c r="CX254" i="4"/>
  <c r="FT254" i="4" s="1"/>
  <c r="DE365" i="4"/>
  <c r="GA365" i="4" s="1"/>
  <c r="DD169" i="4"/>
  <c r="FZ169" i="4" s="1"/>
  <c r="CW228" i="4"/>
  <c r="FS228" i="4" s="1"/>
  <c r="DD192" i="4"/>
  <c r="FZ192" i="4" s="1"/>
  <c r="CW94" i="4"/>
  <c r="FS94" i="4" s="1"/>
  <c r="DF292" i="4"/>
  <c r="CW330" i="4"/>
  <c r="FS330" i="4" s="1"/>
  <c r="CW342" i="4"/>
  <c r="FS342" i="4" s="1"/>
  <c r="DF288" i="4"/>
  <c r="CZ33" i="4"/>
  <c r="FV33" i="4" s="1"/>
  <c r="CY275" i="4"/>
  <c r="FU275" i="4" s="1"/>
  <c r="CZ107" i="4"/>
  <c r="FV107" i="4" s="1"/>
  <c r="DC136" i="4"/>
  <c r="FY136" i="4" s="1"/>
  <c r="CZ80" i="4"/>
  <c r="FV80" i="4" s="1"/>
  <c r="DA84" i="4"/>
  <c r="FW84" i="4" s="1"/>
  <c r="CW162" i="4"/>
  <c r="FS162" i="4" s="1"/>
  <c r="DB243" i="4"/>
  <c r="FX243" i="4" s="1"/>
  <c r="DD375" i="4"/>
  <c r="FZ375" i="4" s="1"/>
  <c r="CW176" i="4"/>
  <c r="FS176" i="4" s="1"/>
  <c r="DA68" i="4"/>
  <c r="FW68" i="4" s="1"/>
  <c r="CW384" i="4"/>
  <c r="FS384" i="4" s="1"/>
  <c r="DF151" i="4"/>
  <c r="CY98" i="4"/>
  <c r="FU98" i="4" s="1"/>
  <c r="DE160" i="4"/>
  <c r="GA160" i="4" s="1"/>
  <c r="DC205" i="4"/>
  <c r="FY205" i="4" s="1"/>
  <c r="DH12" i="4"/>
  <c r="DA343" i="4"/>
  <c r="FW343" i="4" s="1"/>
  <c r="CY331" i="4"/>
  <c r="FU331" i="4" s="1"/>
  <c r="CZ160" i="4"/>
  <c r="FV160" i="4" s="1"/>
  <c r="DG96" i="4"/>
  <c r="DD100" i="4"/>
  <c r="FZ100" i="4" s="1"/>
  <c r="DC198" i="4"/>
  <c r="FY198" i="4" s="1"/>
  <c r="CX17" i="4"/>
  <c r="FT17" i="4" s="1"/>
  <c r="DA219" i="4"/>
  <c r="FW219" i="4" s="1"/>
  <c r="DC242" i="4"/>
  <c r="FY242" i="4" s="1"/>
  <c r="CX45" i="4"/>
  <c r="FT45" i="4" s="1"/>
  <c r="DD52" i="4"/>
  <c r="FZ52" i="4" s="1"/>
  <c r="DB297" i="4"/>
  <c r="FX297" i="4" s="1"/>
  <c r="CY45" i="4"/>
  <c r="FU45" i="4" s="1"/>
  <c r="DA29" i="4"/>
  <c r="FW29" i="4" s="1"/>
  <c r="CW117" i="4"/>
  <c r="FS117" i="4" s="1"/>
  <c r="DH345" i="4"/>
  <c r="DG262" i="4"/>
  <c r="DH76" i="4"/>
  <c r="DF139" i="4"/>
  <c r="CX201" i="4"/>
  <c r="FT201" i="4" s="1"/>
  <c r="DE340" i="4"/>
  <c r="GA340" i="4" s="1"/>
  <c r="DH181" i="4"/>
  <c r="CW99" i="4"/>
  <c r="FS99" i="4" s="1"/>
  <c r="DF175" i="4"/>
  <c r="CW113" i="4"/>
  <c r="FS113" i="4" s="1"/>
  <c r="DF8" i="4"/>
  <c r="CX80" i="4"/>
  <c r="FT80" i="4" s="1"/>
  <c r="CX344" i="4"/>
  <c r="FT344" i="4" s="1"/>
  <c r="DE336" i="4"/>
  <c r="GA336" i="4" s="1"/>
  <c r="DF199" i="4"/>
  <c r="CZ31" i="4"/>
  <c r="FV31" i="4" s="1"/>
  <c r="DH395" i="4"/>
  <c r="DF255" i="4"/>
  <c r="DH337" i="4"/>
  <c r="DC255" i="4"/>
  <c r="FY255" i="4" s="1"/>
  <c r="DE179" i="4"/>
  <c r="DF86" i="4"/>
  <c r="CY13" i="4"/>
  <c r="FU13" i="4" s="1"/>
  <c r="CX237" i="4"/>
  <c r="FT237" i="4" s="1"/>
  <c r="DE157" i="4"/>
  <c r="DC244" i="4"/>
  <c r="FY244" i="4" s="1"/>
  <c r="CZ370" i="4"/>
  <c r="FV370" i="4" s="1"/>
  <c r="DF42" i="4"/>
  <c r="DA36" i="4"/>
  <c r="FW36" i="4" s="1"/>
  <c r="DD287" i="4"/>
  <c r="FZ287" i="4" s="1"/>
  <c r="DE391" i="4"/>
  <c r="GA391" i="4" s="1"/>
  <c r="DD255" i="4"/>
  <c r="FZ255" i="4" s="1"/>
  <c r="DB213" i="4"/>
  <c r="FX213" i="4" s="1"/>
  <c r="DF314" i="4"/>
  <c r="CY299" i="4"/>
  <c r="FU299" i="4" s="1"/>
  <c r="DB139" i="4"/>
  <c r="FX139" i="4" s="1"/>
  <c r="DD335" i="4"/>
  <c r="FZ335" i="4" s="1"/>
  <c r="CY238" i="4"/>
  <c r="FU238" i="4" s="1"/>
  <c r="DA165" i="4"/>
  <c r="FW165" i="4" s="1"/>
  <c r="DF195" i="4"/>
  <c r="DD401" i="4"/>
  <c r="FZ401" i="4" s="1"/>
  <c r="DC159" i="4"/>
  <c r="FY159" i="4" s="1"/>
  <c r="CZ67" i="4"/>
  <c r="FV67" i="4" s="1"/>
  <c r="DE262" i="4"/>
  <c r="DE141" i="4"/>
  <c r="DE49" i="4"/>
  <c r="GA49" i="4" s="1"/>
  <c r="CZ306" i="4"/>
  <c r="FV306" i="4" s="1"/>
  <c r="CX175" i="4"/>
  <c r="FT175" i="4" s="1"/>
  <c r="CX186" i="4"/>
  <c r="FT186" i="4" s="1"/>
  <c r="CY321" i="4"/>
  <c r="FU321" i="4" s="1"/>
  <c r="CX331" i="4"/>
  <c r="FT331" i="4" s="1"/>
  <c r="DE101" i="4"/>
  <c r="CY134" i="4"/>
  <c r="FU134" i="4" s="1"/>
  <c r="DH49" i="4"/>
  <c r="CW59" i="4"/>
  <c r="FS59" i="4" s="1"/>
  <c r="CY50" i="4"/>
  <c r="FU50" i="4" s="1"/>
  <c r="CW25" i="4"/>
  <c r="FS25" i="4" s="1"/>
  <c r="DD180" i="4"/>
  <c r="FZ180" i="4" s="1"/>
  <c r="DC331" i="4"/>
  <c r="FY331" i="4" s="1"/>
  <c r="CW65" i="4"/>
  <c r="FS65" i="4" s="1"/>
  <c r="DC148" i="4"/>
  <c r="FY148" i="4" s="1"/>
  <c r="DG110" i="4"/>
  <c r="CW128" i="4"/>
  <c r="FS128" i="4" s="1"/>
  <c r="CZ229" i="4"/>
  <c r="FV229" i="4" s="1"/>
  <c r="DA97" i="4"/>
  <c r="FW97" i="4" s="1"/>
  <c r="CX53" i="4"/>
  <c r="FT53" i="4" s="1"/>
  <c r="DB353" i="4"/>
  <c r="FX353" i="4" s="1"/>
  <c r="CZ409" i="4"/>
  <c r="FV409" i="4" s="1"/>
  <c r="DG95" i="4"/>
  <c r="DH117" i="4"/>
  <c r="DE31" i="4"/>
  <c r="GA31" i="4" s="1"/>
  <c r="CY338" i="4"/>
  <c r="FU338" i="4" s="1"/>
  <c r="DB378" i="4"/>
  <c r="FX378" i="4" s="1"/>
  <c r="CX61" i="4"/>
  <c r="FT61" i="4" s="1"/>
  <c r="DH184" i="4"/>
  <c r="CX405" i="4"/>
  <c r="FT405" i="4" s="1"/>
  <c r="CX312" i="4"/>
  <c r="FT312" i="4" s="1"/>
  <c r="DG376" i="4"/>
  <c r="DF84" i="4"/>
  <c r="DA109" i="4"/>
  <c r="FW109" i="4" s="1"/>
  <c r="DA275" i="4"/>
  <c r="FW275" i="4" s="1"/>
  <c r="DF29" i="4"/>
  <c r="DD315" i="4"/>
  <c r="FZ315" i="4" s="1"/>
  <c r="DG318" i="4"/>
  <c r="DE57" i="4"/>
  <c r="CY180" i="4"/>
  <c r="FU180" i="4" s="1"/>
  <c r="DB272" i="4"/>
  <c r="FX272" i="4" s="1"/>
  <c r="DG256" i="4"/>
  <c r="DB32" i="4"/>
  <c r="FX32" i="4" s="1"/>
  <c r="CY245" i="4"/>
  <c r="FU245" i="4" s="1"/>
  <c r="DE402" i="4"/>
  <c r="GA402" i="4" s="1"/>
  <c r="CY288" i="4"/>
  <c r="FU288" i="4" s="1"/>
  <c r="DD116" i="4"/>
  <c r="FZ116" i="4" s="1"/>
  <c r="CY191" i="4"/>
  <c r="FU191" i="4" s="1"/>
  <c r="DC194" i="4"/>
  <c r="FY194" i="4" s="1"/>
  <c r="DG228" i="4"/>
  <c r="DH264" i="4"/>
  <c r="DF107" i="4"/>
  <c r="DD84" i="4"/>
  <c r="FZ84" i="4" s="1"/>
  <c r="CW60" i="4"/>
  <c r="FS60" i="4" s="1"/>
  <c r="DA205" i="4"/>
  <c r="FW205" i="4" s="1"/>
  <c r="DB384" i="4"/>
  <c r="FX384" i="4" s="1"/>
  <c r="CX409" i="4"/>
  <c r="FT409" i="4" s="1"/>
  <c r="DH246" i="4"/>
  <c r="CZ203" i="4"/>
  <c r="FV203" i="4" s="1"/>
  <c r="CX279" i="4"/>
  <c r="FT279" i="4" s="1"/>
  <c r="CX127" i="4"/>
  <c r="FT127" i="4" s="1"/>
  <c r="DA125" i="4"/>
  <c r="FW125" i="4" s="1"/>
  <c r="DB220" i="4"/>
  <c r="FX220" i="4" s="1"/>
  <c r="CY259" i="4"/>
  <c r="FU259" i="4" s="1"/>
  <c r="CX200" i="4"/>
  <c r="FT200" i="4" s="1"/>
  <c r="DC177" i="4"/>
  <c r="FY177" i="4" s="1"/>
  <c r="DE98" i="4"/>
  <c r="DH138" i="4"/>
  <c r="CW388" i="4"/>
  <c r="FS388" i="4" s="1"/>
  <c r="CY71" i="4"/>
  <c r="FU71" i="4" s="1"/>
  <c r="DH52" i="4"/>
  <c r="DE216" i="4"/>
  <c r="GA216" i="4" s="1"/>
  <c r="CY262" i="4"/>
  <c r="FU262" i="4" s="1"/>
  <c r="CW224" i="4"/>
  <c r="FS224" i="4" s="1"/>
  <c r="DB397" i="4"/>
  <c r="FX397" i="4" s="1"/>
  <c r="CW348" i="4"/>
  <c r="FS348" i="4" s="1"/>
  <c r="CW202" i="4"/>
  <c r="FS202" i="4" s="1"/>
  <c r="DG382" i="4"/>
  <c r="GC382" i="4" s="1"/>
  <c r="DG115" i="4"/>
  <c r="DF198" i="4"/>
  <c r="DE208" i="4"/>
  <c r="GA208" i="4" s="1"/>
  <c r="CW43" i="4"/>
  <c r="FS43" i="4" s="1"/>
  <c r="CX373" i="4"/>
  <c r="FT373" i="4" s="1"/>
  <c r="DF38" i="4"/>
  <c r="DE319" i="4"/>
  <c r="GA319" i="4" s="1"/>
  <c r="CX266" i="4"/>
  <c r="FT266" i="4" s="1"/>
  <c r="DG319" i="4"/>
  <c r="DD353" i="4"/>
  <c r="FZ353" i="4" s="1"/>
  <c r="DE312" i="4"/>
  <c r="GA312" i="4" s="1"/>
  <c r="DE152" i="4"/>
  <c r="DG283" i="4"/>
  <c r="DF257" i="4"/>
  <c r="CW160" i="4"/>
  <c r="FS160" i="4" s="1"/>
  <c r="DE115" i="4"/>
  <c r="DC112" i="4"/>
  <c r="FY112" i="4" s="1"/>
  <c r="DA194" i="4"/>
  <c r="FW194" i="4" s="1"/>
  <c r="DE361" i="4"/>
  <c r="GA361" i="4" s="1"/>
  <c r="CW303" i="4"/>
  <c r="FS303" i="4" s="1"/>
  <c r="DG379" i="4"/>
  <c r="DA73" i="4"/>
  <c r="FW73" i="4" s="1"/>
  <c r="CX182" i="4"/>
  <c r="FT182" i="4" s="1"/>
  <c r="DE117" i="4"/>
  <c r="DG21" i="4"/>
  <c r="DD343" i="4"/>
  <c r="FZ343" i="4" s="1"/>
  <c r="DE154" i="4"/>
  <c r="GA154" i="4" s="1"/>
  <c r="DG239" i="4"/>
  <c r="DH191" i="4"/>
  <c r="CZ143" i="4"/>
  <c r="FV143" i="4" s="1"/>
  <c r="CW219" i="4"/>
  <c r="FS219" i="4" s="1"/>
  <c r="DB88" i="4"/>
  <c r="FX88" i="4" s="1"/>
  <c r="DD128" i="4"/>
  <c r="FZ128" i="4" s="1"/>
  <c r="DH73" i="4"/>
  <c r="DD264" i="4"/>
  <c r="FZ264" i="4" s="1"/>
  <c r="DB255" i="4"/>
  <c r="FX255" i="4" s="1"/>
  <c r="DB205" i="4"/>
  <c r="FX205" i="4" s="1"/>
  <c r="DH25" i="4"/>
  <c r="CY240" i="4"/>
  <c r="FU240" i="4" s="1"/>
  <c r="DA359" i="4"/>
  <c r="FW359" i="4" s="1"/>
  <c r="CZ133" i="4"/>
  <c r="FV133" i="4" s="1"/>
  <c r="DB347" i="4"/>
  <c r="FX347" i="4" s="1"/>
  <c r="DD395" i="4"/>
  <c r="FZ395" i="4" s="1"/>
  <c r="CY85" i="4"/>
  <c r="FU85" i="4" s="1"/>
  <c r="CY379" i="4"/>
  <c r="FU379" i="4" s="1"/>
  <c r="DH326" i="4"/>
  <c r="DG334" i="4"/>
  <c r="DA299" i="4"/>
  <c r="FW299" i="4" s="1"/>
  <c r="DH192" i="4"/>
  <c r="DH294" i="4"/>
  <c r="CW294" i="4"/>
  <c r="FS294" i="4" s="1"/>
  <c r="CW301" i="4"/>
  <c r="FS301" i="4" s="1"/>
  <c r="CY18" i="4"/>
  <c r="FU18" i="4" s="1"/>
  <c r="CY104" i="4"/>
  <c r="FU104" i="4" s="1"/>
  <c r="DD235" i="4"/>
  <c r="FZ235" i="4" s="1"/>
  <c r="DG348" i="4"/>
  <c r="DE280" i="4"/>
  <c r="DF137" i="4"/>
  <c r="CZ118" i="4"/>
  <c r="FV118" i="4" s="1"/>
  <c r="DC388" i="4"/>
  <c r="FY388" i="4" s="1"/>
  <c r="DA376" i="4"/>
  <c r="FW376" i="4" s="1"/>
  <c r="DG48" i="4"/>
  <c r="CY276" i="4"/>
  <c r="FU276" i="4" s="1"/>
  <c r="CX302" i="4"/>
  <c r="FT302" i="4" s="1"/>
  <c r="CW14" i="4"/>
  <c r="FS14" i="4" s="1"/>
  <c r="DA280" i="4"/>
  <c r="FW280" i="4" s="1"/>
  <c r="DD223" i="4"/>
  <c r="FZ223" i="4" s="1"/>
  <c r="DB244" i="4"/>
  <c r="FX244" i="4" s="1"/>
  <c r="DH324" i="4"/>
  <c r="DA37" i="4"/>
  <c r="FW37" i="4" s="1"/>
  <c r="CY138" i="4"/>
  <c r="FU138" i="4" s="1"/>
  <c r="DB361" i="4"/>
  <c r="FX361" i="4" s="1"/>
  <c r="DA89" i="4"/>
  <c r="FW89" i="4" s="1"/>
  <c r="CZ271" i="4"/>
  <c r="FV271" i="4" s="1"/>
  <c r="DB387" i="4"/>
  <c r="FX387" i="4" s="1"/>
  <c r="CY80" i="4"/>
  <c r="FU80" i="4" s="1"/>
  <c r="CX406" i="4"/>
  <c r="FT406" i="4" s="1"/>
  <c r="CZ365" i="4"/>
  <c r="FV365" i="4" s="1"/>
  <c r="DB102" i="4"/>
  <c r="FX102" i="4" s="1"/>
  <c r="DH126" i="4"/>
  <c r="CZ315" i="4"/>
  <c r="FV315" i="4" s="1"/>
  <c r="DE126" i="4"/>
  <c r="GA126" i="4" s="1"/>
  <c r="DD213" i="4"/>
  <c r="FZ213" i="4" s="1"/>
  <c r="DC231" i="4"/>
  <c r="FY231" i="4" s="1"/>
  <c r="DG42" i="4"/>
  <c r="DB225" i="4"/>
  <c r="FX225" i="4" s="1"/>
  <c r="DC405" i="4"/>
  <c r="FY405" i="4" s="1"/>
  <c r="CX328" i="4"/>
  <c r="FT328" i="4" s="1"/>
  <c r="DG176" i="4"/>
  <c r="DC71" i="4"/>
  <c r="FY71" i="4" s="1"/>
  <c r="DG384" i="4"/>
  <c r="DB66" i="4"/>
  <c r="FX66" i="4" s="1"/>
  <c r="CX400" i="4"/>
  <c r="FT400" i="4" s="1"/>
  <c r="DD57" i="4"/>
  <c r="FZ57" i="4" s="1"/>
  <c r="CX248" i="4"/>
  <c r="FT248" i="4" s="1"/>
  <c r="DB161" i="4"/>
  <c r="FX161" i="4" s="1"/>
  <c r="CZ258" i="4"/>
  <c r="FV258" i="4" s="1"/>
  <c r="CY239" i="4"/>
  <c r="FU239" i="4" s="1"/>
  <c r="DF96" i="4"/>
  <c r="CW189" i="4"/>
  <c r="FS189" i="4" s="1"/>
  <c r="DC9" i="4"/>
  <c r="FY9" i="4" s="1"/>
  <c r="DB152" i="4"/>
  <c r="FX152" i="4" s="1"/>
  <c r="DH226" i="4"/>
  <c r="DB115" i="4"/>
  <c r="FX115" i="4" s="1"/>
  <c r="CX166" i="4"/>
  <c r="FT166" i="4" s="1"/>
  <c r="DF361" i="4"/>
  <c r="DH53" i="4"/>
  <c r="DE12" i="4"/>
  <c r="GA12" i="4" s="1"/>
  <c r="DH343" i="4"/>
  <c r="DC390" i="4"/>
  <c r="FY390" i="4" s="1"/>
  <c r="CY408" i="4"/>
  <c r="FU408" i="4" s="1"/>
  <c r="DA274" i="4"/>
  <c r="FW274" i="4" s="1"/>
  <c r="CY384" i="4"/>
  <c r="FU384" i="4" s="1"/>
  <c r="DA22" i="4"/>
  <c r="FW22" i="4" s="1"/>
  <c r="DG120" i="4"/>
  <c r="CZ398" i="4"/>
  <c r="FV398" i="4" s="1"/>
  <c r="DB166" i="4"/>
  <c r="FX166" i="4" s="1"/>
  <c r="CX209" i="4"/>
  <c r="FT209" i="4" s="1"/>
  <c r="DC172" i="4"/>
  <c r="FY172" i="4" s="1"/>
  <c r="DF36" i="4"/>
  <c r="DB181" i="4"/>
  <c r="FX181" i="4" s="1"/>
  <c r="DC110" i="4"/>
  <c r="FY110" i="4" s="1"/>
  <c r="CX227" i="4"/>
  <c r="FT227" i="4" s="1"/>
  <c r="DA203" i="4"/>
  <c r="FW203" i="4" s="1"/>
  <c r="CX216" i="4"/>
  <c r="FT216" i="4" s="1"/>
  <c r="CX104" i="4"/>
  <c r="FT104" i="4" s="1"/>
  <c r="DG156" i="4"/>
  <c r="DG405" i="4"/>
  <c r="DE358" i="4"/>
  <c r="CW129" i="4"/>
  <c r="FS129" i="4" s="1"/>
  <c r="DD23" i="4"/>
  <c r="FZ23" i="4" s="1"/>
  <c r="DF341" i="4"/>
  <c r="DB381" i="4"/>
  <c r="FX381" i="4" s="1"/>
  <c r="DH7" i="4"/>
  <c r="DF412" i="4"/>
  <c r="DD363" i="4"/>
  <c r="FZ363" i="4" s="1"/>
  <c r="DE118" i="4"/>
  <c r="DA405" i="4"/>
  <c r="FW405" i="4" s="1"/>
  <c r="DA105" i="4"/>
  <c r="FW105" i="4" s="1"/>
  <c r="DD322" i="4"/>
  <c r="FZ322" i="4" s="1"/>
  <c r="DC113" i="4"/>
  <c r="FY113" i="4" s="1"/>
  <c r="CZ324" i="4"/>
  <c r="FV324" i="4" s="1"/>
  <c r="CW50" i="4"/>
  <c r="FS50" i="4" s="1"/>
  <c r="CZ381" i="4"/>
  <c r="FV381" i="4" s="1"/>
  <c r="DC392" i="4"/>
  <c r="FY392" i="4" s="1"/>
  <c r="CX129" i="4"/>
  <c r="FT129" i="4" s="1"/>
  <c r="DD380" i="4"/>
  <c r="FZ380" i="4" s="1"/>
  <c r="DG92" i="4"/>
  <c r="DD167" i="4"/>
  <c r="FZ167" i="4" s="1"/>
  <c r="DA410" i="4"/>
  <c r="FW410" i="4" s="1"/>
  <c r="DB131" i="4"/>
  <c r="FX131" i="4" s="1"/>
  <c r="CY221" i="4"/>
  <c r="FU221" i="4" s="1"/>
  <c r="CX123" i="4"/>
  <c r="FT123" i="4" s="1"/>
  <c r="CW19" i="4"/>
  <c r="FS19" i="4" s="1"/>
  <c r="CW397" i="4"/>
  <c r="FS397" i="4" s="1"/>
  <c r="DF268" i="4"/>
  <c r="DD28" i="4"/>
  <c r="FZ28" i="4" s="1"/>
  <c r="DD196" i="4"/>
  <c r="FZ196" i="4" s="1"/>
  <c r="DC305" i="4"/>
  <c r="FY305" i="4" s="1"/>
  <c r="CY409" i="4"/>
  <c r="FU409" i="4" s="1"/>
  <c r="CX398" i="4"/>
  <c r="FT398" i="4" s="1"/>
  <c r="DF143" i="4"/>
  <c r="CW375" i="4"/>
  <c r="FS375" i="4" s="1"/>
  <c r="CZ99" i="4"/>
  <c r="FV99" i="4" s="1"/>
  <c r="DH134" i="4"/>
  <c r="CZ296" i="4"/>
  <c r="FV296" i="4" s="1"/>
  <c r="DE350" i="4"/>
  <c r="GA350" i="4" s="1"/>
  <c r="DB338" i="4"/>
  <c r="FX338" i="4" s="1"/>
  <c r="DE119" i="4"/>
  <c r="DA300" i="4"/>
  <c r="FW300" i="4" s="1"/>
  <c r="DF67" i="4"/>
  <c r="DG103" i="4"/>
  <c r="CX224" i="4"/>
  <c r="FT224" i="4" s="1"/>
  <c r="DH40" i="4"/>
  <c r="DF237" i="4"/>
  <c r="CZ184" i="4"/>
  <c r="FV184" i="4" s="1"/>
  <c r="DH381" i="4"/>
  <c r="DG387" i="4"/>
  <c r="CX105" i="4"/>
  <c r="FT105" i="4" s="1"/>
  <c r="DG50" i="4"/>
  <c r="DF363" i="4"/>
  <c r="CW201" i="4"/>
  <c r="FS201" i="4" s="1"/>
  <c r="DE41" i="4"/>
  <c r="GA41" i="4" s="1"/>
  <c r="CZ141" i="4"/>
  <c r="FV141" i="4" s="1"/>
  <c r="DG285" i="4"/>
  <c r="DF225" i="4"/>
  <c r="DH158" i="4"/>
  <c r="DG68" i="4"/>
  <c r="CZ379" i="4"/>
  <c r="FV379" i="4" s="1"/>
  <c r="DB233" i="4"/>
  <c r="FX233" i="4" s="1"/>
  <c r="CZ89" i="4"/>
  <c r="FV89" i="4" s="1"/>
  <c r="CX121" i="4"/>
  <c r="FT121" i="4" s="1"/>
  <c r="DD97" i="4"/>
  <c r="FZ97" i="4" s="1"/>
  <c r="CX93" i="4"/>
  <c r="FT93" i="4" s="1"/>
  <c r="DH386" i="4"/>
  <c r="CY355" i="4"/>
  <c r="FU355" i="4" s="1"/>
  <c r="DE82" i="4"/>
  <c r="CZ351" i="4"/>
  <c r="FV351" i="4" s="1"/>
  <c r="DC308" i="4"/>
  <c r="FY308" i="4" s="1"/>
  <c r="DH368" i="4"/>
  <c r="DB394" i="4"/>
  <c r="FX394" i="4" s="1"/>
  <c r="DG184" i="4"/>
  <c r="DG91" i="4"/>
  <c r="CY188" i="4"/>
  <c r="FU188" i="4" s="1"/>
  <c r="DB174" i="4"/>
  <c r="FX174" i="4" s="1"/>
  <c r="DD283" i="4"/>
  <c r="FZ283" i="4" s="1"/>
  <c r="DB246" i="4"/>
  <c r="FX246" i="4" s="1"/>
  <c r="CW18" i="4"/>
  <c r="FS18" i="4" s="1"/>
  <c r="DA380" i="4"/>
  <c r="FW380" i="4" s="1"/>
  <c r="DF76" i="4"/>
  <c r="DB232" i="4"/>
  <c r="FX232" i="4" s="1"/>
  <c r="CZ210" i="4"/>
  <c r="FV210" i="4" s="1"/>
  <c r="DF161" i="4"/>
  <c r="DF364" i="4"/>
  <c r="CY377" i="4"/>
  <c r="FU377" i="4" s="1"/>
  <c r="DA40" i="4"/>
  <c r="FW40" i="4" s="1"/>
  <c r="DE267" i="4"/>
  <c r="CX243" i="4"/>
  <c r="FT243" i="4" s="1"/>
  <c r="DD267" i="4"/>
  <c r="FZ267" i="4" s="1"/>
  <c r="CY341" i="4"/>
  <c r="FU341" i="4" s="1"/>
  <c r="CX77" i="4"/>
  <c r="FT77" i="4" s="1"/>
  <c r="DH222" i="4"/>
  <c r="CZ397" i="4"/>
  <c r="FV397" i="4" s="1"/>
  <c r="DE239" i="4"/>
  <c r="DG29" i="4"/>
  <c r="DE390" i="4"/>
  <c r="GA390" i="4" s="1"/>
  <c r="DD157" i="4"/>
  <c r="FZ157" i="4" s="1"/>
  <c r="DC356" i="4"/>
  <c r="FY356" i="4" s="1"/>
  <c r="DC237" i="4"/>
  <c r="FY237" i="4" s="1"/>
  <c r="DA159" i="4"/>
  <c r="FW159" i="4" s="1"/>
  <c r="DE47" i="4"/>
  <c r="GA47" i="4" s="1"/>
  <c r="DA199" i="4"/>
  <c r="FW199" i="4" s="1"/>
  <c r="CW237" i="4"/>
  <c r="FS237" i="4" s="1"/>
  <c r="DG412" i="4"/>
  <c r="DA137" i="4"/>
  <c r="FW137" i="4" s="1"/>
  <c r="CZ367" i="4"/>
  <c r="FV367" i="4" s="1"/>
  <c r="CW6" i="4"/>
  <c r="FS6" i="4" s="1"/>
  <c r="DD320" i="4"/>
  <c r="FZ320" i="4" s="1"/>
  <c r="DF373" i="4"/>
  <c r="DA41" i="4"/>
  <c r="FW41" i="4" s="1"/>
  <c r="DA101" i="4"/>
  <c r="FW101" i="4" s="1"/>
  <c r="CY281" i="4"/>
  <c r="FU281" i="4" s="1"/>
  <c r="DF343" i="4"/>
  <c r="DB401" i="4"/>
  <c r="FX401" i="4" s="1"/>
  <c r="DF211" i="4"/>
  <c r="DG268" i="4"/>
  <c r="DC115" i="4"/>
  <c r="FY115" i="4" s="1"/>
  <c r="DH195" i="4"/>
  <c r="DA34" i="4"/>
  <c r="FW34" i="4" s="1"/>
  <c r="DB175" i="4"/>
  <c r="FX175" i="4" s="1"/>
  <c r="DH161" i="4"/>
  <c r="DE372" i="4"/>
  <c r="GA372" i="4" s="1"/>
  <c r="DA70" i="4"/>
  <c r="FW70" i="4" s="1"/>
  <c r="DE156" i="4"/>
  <c r="DE395" i="4"/>
  <c r="DD356" i="4"/>
  <c r="FZ356" i="4" s="1"/>
  <c r="DB247" i="4"/>
  <c r="FX247" i="4" s="1"/>
  <c r="DH33" i="4"/>
  <c r="DF273" i="4"/>
  <c r="DA80" i="4"/>
  <c r="FW80" i="4" s="1"/>
  <c r="DF245" i="4"/>
  <c r="CZ342" i="4"/>
  <c r="FV342" i="4" s="1"/>
  <c r="CZ275" i="4"/>
  <c r="FV275" i="4" s="1"/>
  <c r="DG45" i="4"/>
  <c r="DG173" i="4"/>
  <c r="DB386" i="4"/>
  <c r="FX386" i="4" s="1"/>
  <c r="DH212" i="4"/>
  <c r="CZ257" i="4"/>
  <c r="FV257" i="4" s="1"/>
  <c r="DC223" i="4"/>
  <c r="FY223" i="4" s="1"/>
  <c r="CY193" i="4"/>
  <c r="FU193" i="4" s="1"/>
  <c r="DC318" i="4"/>
  <c r="FY318" i="4" s="1"/>
  <c r="CZ39" i="4"/>
  <c r="FV39" i="4" s="1"/>
  <c r="CY310" i="4"/>
  <c r="FU310" i="4" s="1"/>
  <c r="CX323" i="4"/>
  <c r="FT323" i="4" s="1"/>
  <c r="CW101" i="4"/>
  <c r="FS101" i="4" s="1"/>
  <c r="CW154" i="4"/>
  <c r="FS154" i="4" s="1"/>
  <c r="DB41" i="4"/>
  <c r="FX41" i="4" s="1"/>
  <c r="CX205" i="4"/>
  <c r="FT205" i="4" s="1"/>
  <c r="CX377" i="4"/>
  <c r="FT377" i="4" s="1"/>
  <c r="DB46" i="4"/>
  <c r="FX46" i="4" s="1"/>
  <c r="DC193" i="4"/>
  <c r="FY193" i="4" s="1"/>
  <c r="DB377" i="4"/>
  <c r="FX377" i="4" s="1"/>
  <c r="DD56" i="4"/>
  <c r="FZ56" i="4" s="1"/>
  <c r="CZ360" i="4"/>
  <c r="FV360" i="4" s="1"/>
  <c r="DA127" i="4"/>
  <c r="FW127" i="4" s="1"/>
  <c r="CY233" i="4"/>
  <c r="FU233" i="4" s="1"/>
  <c r="DB303" i="4"/>
  <c r="FX303" i="4" s="1"/>
  <c r="CW316" i="4"/>
  <c r="FS316" i="4" s="1"/>
  <c r="DC297" i="4"/>
  <c r="FY297" i="4" s="1"/>
  <c r="CX343" i="4"/>
  <c r="FT343" i="4" s="1"/>
  <c r="CY370" i="4"/>
  <c r="FU370" i="4" s="1"/>
  <c r="DE251" i="4"/>
  <c r="GA251" i="4" s="1"/>
  <c r="CX261" i="4"/>
  <c r="FT261" i="4" s="1"/>
  <c r="DA42" i="4"/>
  <c r="FW42" i="4" s="1"/>
  <c r="DF296" i="4"/>
  <c r="CZ237" i="4"/>
  <c r="FV237" i="4" s="1"/>
  <c r="DG169" i="4"/>
  <c r="DD51" i="4"/>
  <c r="FZ51" i="4" s="1"/>
  <c r="DF266" i="4"/>
  <c r="CX81" i="4"/>
  <c r="FT81" i="4" s="1"/>
  <c r="DE183" i="4"/>
  <c r="DA185" i="4"/>
  <c r="FW185" i="4" s="1"/>
  <c r="DG217" i="4"/>
  <c r="CW249" i="4"/>
  <c r="FS249" i="4" s="1"/>
  <c r="CZ292" i="4"/>
  <c r="FV292" i="4" s="1"/>
  <c r="DC394" i="4"/>
  <c r="FY394" i="4" s="1"/>
  <c r="DE247" i="4"/>
  <c r="GA247" i="4" s="1"/>
  <c r="CX193" i="4"/>
  <c r="FT193" i="4" s="1"/>
  <c r="DC69" i="4"/>
  <c r="FY69" i="4" s="1"/>
  <c r="CW150" i="4"/>
  <c r="FS150" i="4" s="1"/>
  <c r="CX338" i="4"/>
  <c r="FT338" i="4" s="1"/>
  <c r="DG260" i="4"/>
  <c r="CZ386" i="4"/>
  <c r="FV386" i="4" s="1"/>
  <c r="CW67" i="4"/>
  <c r="FS67" i="4" s="1"/>
  <c r="DE193" i="4"/>
  <c r="GA193" i="4" s="1"/>
  <c r="DD136" i="4"/>
  <c r="FZ136" i="4" s="1"/>
  <c r="DC154" i="4"/>
  <c r="FY154" i="4" s="1"/>
  <c r="DD175" i="4"/>
  <c r="FZ175" i="4" s="1"/>
  <c r="CX190" i="4"/>
  <c r="FT190" i="4" s="1"/>
  <c r="DD329" i="4"/>
  <c r="FZ329" i="4" s="1"/>
  <c r="CX106" i="4"/>
  <c r="FT106" i="4" s="1"/>
  <c r="DD369" i="4"/>
  <c r="FZ369" i="4" s="1"/>
  <c r="DD49" i="4"/>
  <c r="FZ49" i="4" s="1"/>
  <c r="CZ355" i="4"/>
  <c r="FV355" i="4" s="1"/>
  <c r="DH308" i="4"/>
  <c r="DH39" i="4"/>
  <c r="CX24" i="4"/>
  <c r="FT24" i="4" s="1"/>
  <c r="CW118" i="4"/>
  <c r="FS118" i="4" s="1"/>
  <c r="DD392" i="4"/>
  <c r="FZ392" i="4" s="1"/>
  <c r="CX153" i="4"/>
  <c r="FT153" i="4" s="1"/>
  <c r="CY96" i="4"/>
  <c r="FU96" i="4" s="1"/>
  <c r="DB151" i="4"/>
  <c r="FX151" i="4" s="1"/>
  <c r="DF207" i="4"/>
  <c r="CY68" i="4"/>
  <c r="FU68" i="4" s="1"/>
  <c r="CZ359" i="4"/>
  <c r="FV359" i="4" s="1"/>
  <c r="DD301" i="4"/>
  <c r="FZ301" i="4" s="1"/>
  <c r="CX159" i="4"/>
  <c r="FT159" i="4" s="1"/>
  <c r="CW272" i="4"/>
  <c r="FS272" i="4" s="1"/>
  <c r="CW293" i="4"/>
  <c r="FS293" i="4" s="1"/>
  <c r="CX156" i="4"/>
  <c r="FT156" i="4" s="1"/>
  <c r="CZ165" i="4"/>
  <c r="FV165" i="4" s="1"/>
  <c r="DE266" i="4"/>
  <c r="DA276" i="4"/>
  <c r="FW276" i="4" s="1"/>
  <c r="CX47" i="4"/>
  <c r="FT47" i="4" s="1"/>
  <c r="DE114" i="4"/>
  <c r="DF224" i="4"/>
  <c r="DE257" i="4"/>
  <c r="GA257" i="4" s="1"/>
  <c r="DA267" i="4"/>
  <c r="FW267" i="4" s="1"/>
  <c r="DG233" i="4"/>
  <c r="DG365" i="4"/>
  <c r="DG195" i="4"/>
  <c r="CZ181" i="4"/>
  <c r="FV181" i="4" s="1"/>
  <c r="DF69" i="4"/>
  <c r="CW147" i="4"/>
  <c r="FS147" i="4" s="1"/>
  <c r="DB194" i="4"/>
  <c r="FX194" i="4" s="1"/>
  <c r="DH28" i="4"/>
  <c r="CZ202" i="4"/>
  <c r="FV202" i="4" s="1"/>
  <c r="CW304" i="4"/>
  <c r="FS304" i="4" s="1"/>
  <c r="DG324" i="4"/>
  <c r="DD273" i="4"/>
  <c r="FZ273" i="4" s="1"/>
  <c r="DD310" i="4"/>
  <c r="FZ310" i="4" s="1"/>
  <c r="DE189" i="4"/>
  <c r="DA147" i="4"/>
  <c r="FW147" i="4" s="1"/>
  <c r="CX135" i="4"/>
  <c r="FT135" i="4" s="1"/>
  <c r="CY376" i="4"/>
  <c r="FU376" i="4" s="1"/>
  <c r="DH56" i="4"/>
  <c r="DF295" i="4"/>
  <c r="CZ199" i="4"/>
  <c r="FV199" i="4" s="1"/>
  <c r="DH46" i="4"/>
  <c r="CX299" i="4"/>
  <c r="FT299" i="4" s="1"/>
  <c r="DA51" i="4"/>
  <c r="FW51" i="4" s="1"/>
  <c r="DG16" i="4"/>
  <c r="CW179" i="4"/>
  <c r="FS179" i="4" s="1"/>
  <c r="CY325" i="4"/>
  <c r="FU325" i="4" s="1"/>
  <c r="DG209" i="4"/>
  <c r="CW107" i="4"/>
  <c r="FS107" i="4" s="1"/>
  <c r="DD238" i="4"/>
  <c r="FZ238" i="4" s="1"/>
  <c r="DC118" i="4"/>
  <c r="FY118" i="4" s="1"/>
  <c r="DH108" i="4"/>
  <c r="DC307" i="4"/>
  <c r="FY307" i="4" s="1"/>
  <c r="CY381" i="4"/>
  <c r="FU381" i="4" s="1"/>
  <c r="CX376" i="4"/>
  <c r="FT376" i="4" s="1"/>
  <c r="DG22" i="4"/>
  <c r="DC33" i="4"/>
  <c r="FY33" i="4" s="1"/>
  <c r="CZ277" i="4"/>
  <c r="FV277" i="4" s="1"/>
  <c r="DH37" i="4"/>
  <c r="CX320" i="4"/>
  <c r="FT320" i="4" s="1"/>
  <c r="DA227" i="4"/>
  <c r="FW227" i="4" s="1"/>
  <c r="DG220" i="4"/>
  <c r="DE331" i="4"/>
  <c r="CZ391" i="4"/>
  <c r="FV391" i="4" s="1"/>
  <c r="DB370" i="4"/>
  <c r="FX370" i="4" s="1"/>
  <c r="DB70" i="4"/>
  <c r="FX70" i="4" s="1"/>
  <c r="DH408" i="4"/>
  <c r="DA285" i="4"/>
  <c r="FW285" i="4" s="1"/>
  <c r="DD331" i="4"/>
  <c r="FZ331" i="4" s="1"/>
  <c r="DB199" i="4"/>
  <c r="FX199" i="4" s="1"/>
  <c r="DG397" i="4"/>
  <c r="DE321" i="4"/>
  <c r="GA321" i="4" s="1"/>
  <c r="CZ15" i="4"/>
  <c r="FV15" i="4" s="1"/>
  <c r="CZ72" i="4"/>
  <c r="FV72" i="4" s="1"/>
  <c r="CZ95" i="4"/>
  <c r="FV95" i="4" s="1"/>
  <c r="CY39" i="4"/>
  <c r="FU39" i="4" s="1"/>
  <c r="DB89" i="4"/>
  <c r="FX89" i="4" s="1"/>
  <c r="DD233" i="4"/>
  <c r="FZ233" i="4" s="1"/>
  <c r="CZ264" i="4"/>
  <c r="FV264" i="4" s="1"/>
  <c r="DD108" i="4"/>
  <c r="FZ108" i="4" s="1"/>
  <c r="DG27" i="4"/>
  <c r="DE80" i="4"/>
  <c r="DD202" i="4"/>
  <c r="FZ202" i="4" s="1"/>
  <c r="CW174" i="4"/>
  <c r="FS174" i="4" s="1"/>
  <c r="CY278" i="4"/>
  <c r="FU278" i="4" s="1"/>
  <c r="DE311" i="4"/>
  <c r="DB316" i="4"/>
  <c r="FX316" i="4" s="1"/>
  <c r="DG164" i="4"/>
  <c r="DA402" i="4"/>
  <c r="FW402" i="4" s="1"/>
  <c r="CW210" i="4"/>
  <c r="FS210" i="4" s="1"/>
  <c r="DB39" i="4"/>
  <c r="FX39" i="4" s="1"/>
  <c r="CX307" i="4"/>
  <c r="FT307" i="4" s="1"/>
  <c r="DG55" i="4"/>
  <c r="CW200" i="4"/>
  <c r="FS200" i="4" s="1"/>
  <c r="CW146" i="4"/>
  <c r="FS146" i="4" s="1"/>
  <c r="DG54" i="4"/>
  <c r="DG264" i="4"/>
  <c r="DC207" i="4"/>
  <c r="FY207" i="4" s="1"/>
  <c r="DH160" i="4"/>
  <c r="CZ110" i="4"/>
  <c r="FV110" i="4" s="1"/>
  <c r="DG341" i="4"/>
  <c r="DG265" i="4"/>
  <c r="CY107" i="4"/>
  <c r="FU107" i="4" s="1"/>
  <c r="DF270" i="4"/>
  <c r="DE210" i="4"/>
  <c r="DD324" i="4"/>
  <c r="FZ324" i="4" s="1"/>
  <c r="DA289" i="4"/>
  <c r="FW289" i="4" s="1"/>
  <c r="CX210" i="4"/>
  <c r="FT210" i="4" s="1"/>
  <c r="CX187" i="4"/>
  <c r="FT187" i="4" s="1"/>
  <c r="DC55" i="4"/>
  <c r="FY55" i="4" s="1"/>
  <c r="CY208" i="4"/>
  <c r="FU208" i="4" s="1"/>
  <c r="CY112" i="4"/>
  <c r="FU112" i="4" s="1"/>
  <c r="DG51" i="4"/>
  <c r="CW184" i="4"/>
  <c r="FS184" i="4" s="1"/>
  <c r="DD72" i="4"/>
  <c r="FZ72" i="4" s="1"/>
  <c r="DG79" i="4"/>
  <c r="DD147" i="4"/>
  <c r="FZ147" i="4" s="1"/>
  <c r="DC246" i="4"/>
  <c r="FY246" i="4" s="1"/>
  <c r="DD61" i="4"/>
  <c r="FZ61" i="4" s="1"/>
  <c r="DF92" i="4"/>
  <c r="DD99" i="4"/>
  <c r="FZ99" i="4" s="1"/>
  <c r="CY79" i="4"/>
  <c r="FU79" i="4" s="1"/>
  <c r="DG213" i="4"/>
  <c r="DE326" i="4"/>
  <c r="GA326" i="4" s="1"/>
  <c r="DF160" i="4"/>
  <c r="DA316" i="4"/>
  <c r="FW316" i="4" s="1"/>
  <c r="CW352" i="4"/>
  <c r="FS352" i="4" s="1"/>
  <c r="DB293" i="4"/>
  <c r="FX293" i="4" s="1"/>
  <c r="CY94" i="4"/>
  <c r="FU94" i="4" s="1"/>
  <c r="DC249" i="4"/>
  <c r="FY249" i="4" s="1"/>
  <c r="CW248" i="4"/>
  <c r="FS248" i="4" s="1"/>
  <c r="DA213" i="4"/>
  <c r="FW213" i="4" s="1"/>
  <c r="DB117" i="4"/>
  <c r="FX117" i="4" s="1"/>
  <c r="DG138" i="4"/>
  <c r="CZ235" i="4"/>
  <c r="FV235" i="4" s="1"/>
  <c r="DF407" i="4"/>
  <c r="CX96" i="4"/>
  <c r="FT96" i="4" s="1"/>
  <c r="CX305" i="4"/>
  <c r="FT305" i="4" s="1"/>
  <c r="DF330" i="4"/>
  <c r="CY139" i="4"/>
  <c r="FU139" i="4" s="1"/>
  <c r="DD226" i="4"/>
  <c r="FZ226" i="4" s="1"/>
  <c r="DB367" i="4"/>
  <c r="FX367" i="4" s="1"/>
  <c r="DG297" i="4"/>
  <c r="DC128" i="4"/>
  <c r="FY128" i="4" s="1"/>
  <c r="CY388" i="4"/>
  <c r="FU388" i="4" s="1"/>
  <c r="DA204" i="4"/>
  <c r="FW204" i="4" s="1"/>
  <c r="CY213" i="4"/>
  <c r="FU213" i="4" s="1"/>
  <c r="DE164" i="4"/>
  <c r="GA164" i="4" s="1"/>
  <c r="CY24" i="4"/>
  <c r="FU24" i="4" s="1"/>
  <c r="DG140" i="4"/>
  <c r="DA332" i="4"/>
  <c r="FW332" i="4" s="1"/>
  <c r="CX242" i="4"/>
  <c r="FT242" i="4" s="1"/>
  <c r="DE27" i="4"/>
  <c r="DA400" i="4"/>
  <c r="FW400" i="4" s="1"/>
  <c r="CY397" i="4"/>
  <c r="FU397" i="4" s="1"/>
  <c r="CW193" i="4"/>
  <c r="FS193" i="4" s="1"/>
  <c r="DA210" i="4"/>
  <c r="FW210" i="4" s="1"/>
  <c r="CZ288" i="4"/>
  <c r="FV288" i="4" s="1"/>
  <c r="DB241" i="4"/>
  <c r="FX241" i="4" s="1"/>
  <c r="DB275" i="4"/>
  <c r="FX275" i="4" s="1"/>
  <c r="CZ369" i="4"/>
  <c r="FV369" i="4" s="1"/>
  <c r="DC186" i="4"/>
  <c r="FY186" i="4" s="1"/>
  <c r="DD22" i="4"/>
  <c r="FZ22" i="4" s="1"/>
  <c r="DB288" i="4"/>
  <c r="FX288" i="4" s="1"/>
  <c r="CW58" i="4"/>
  <c r="FS58" i="4" s="1"/>
  <c r="CW308" i="4"/>
  <c r="FS308" i="4" s="1"/>
  <c r="CW158" i="4"/>
  <c r="FS158" i="4" s="1"/>
  <c r="DC227" i="4"/>
  <c r="FY227" i="4" s="1"/>
  <c r="DA335" i="4"/>
  <c r="FW335" i="4" s="1"/>
  <c r="CW188" i="4"/>
  <c r="FS188" i="4" s="1"/>
  <c r="DD46" i="4"/>
  <c r="FZ46" i="4" s="1"/>
  <c r="DF246" i="4"/>
  <c r="CW53" i="4"/>
  <c r="FS53" i="4" s="1"/>
  <c r="DG385" i="4"/>
  <c r="DF244" i="4"/>
  <c r="CY76" i="4"/>
  <c r="FU76" i="4" s="1"/>
  <c r="CY411" i="4"/>
  <c r="FU411" i="4" s="1"/>
  <c r="DB333" i="4"/>
  <c r="FX333" i="4" s="1"/>
  <c r="CZ278" i="4"/>
  <c r="FV278" i="4" s="1"/>
  <c r="DA113" i="4"/>
  <c r="FW113" i="4" s="1"/>
  <c r="DE410" i="4"/>
  <c r="GA410" i="4" s="1"/>
  <c r="DH282" i="4"/>
  <c r="DE43" i="4"/>
  <c r="DA170" i="4"/>
  <c r="FW170" i="4" s="1"/>
  <c r="CW337" i="4"/>
  <c r="FS337" i="4" s="1"/>
  <c r="CW151" i="4"/>
  <c r="FS151" i="4" s="1"/>
  <c r="DC273" i="4"/>
  <c r="FY273" i="4" s="1"/>
  <c r="CX35" i="4"/>
  <c r="FT35" i="4" s="1"/>
  <c r="DB58" i="4"/>
  <c r="FX58" i="4" s="1"/>
  <c r="DA303" i="4"/>
  <c r="FW303" i="4" s="1"/>
  <c r="CZ182" i="4"/>
  <c r="FV182" i="4" s="1"/>
  <c r="DB267" i="4"/>
  <c r="FX267" i="4" s="1"/>
  <c r="CX392" i="4"/>
  <c r="FT392" i="4" s="1"/>
  <c r="DB234" i="4"/>
  <c r="FX234" i="4" s="1"/>
  <c r="DD338" i="4"/>
  <c r="FZ338" i="4" s="1"/>
  <c r="CX111" i="4"/>
  <c r="FT111" i="4" s="1"/>
  <c r="CY118" i="4"/>
  <c r="FU118" i="4" s="1"/>
  <c r="CW231" i="4"/>
  <c r="FS231" i="4" s="1"/>
  <c r="DH321" i="4"/>
  <c r="DH144" i="4"/>
  <c r="CW257" i="4"/>
  <c r="FS257" i="4" s="1"/>
  <c r="DE143" i="4"/>
  <c r="DH147" i="4"/>
  <c r="DC11" i="4"/>
  <c r="FY11" i="4" s="1"/>
  <c r="CX407" i="4"/>
  <c r="FT407" i="4" s="1"/>
  <c r="DF112" i="4"/>
  <c r="CW31" i="4"/>
  <c r="FS31" i="4" s="1"/>
  <c r="DG11" i="4"/>
  <c r="DD394" i="4"/>
  <c r="FZ394" i="4" s="1"/>
  <c r="DB366" i="4"/>
  <c r="FX366" i="4" s="1"/>
  <c r="CY243" i="4"/>
  <c r="FU243" i="4" s="1"/>
  <c r="CZ269" i="4"/>
  <c r="FV269" i="4" s="1"/>
  <c r="DA99" i="4"/>
  <c r="FW99" i="4" s="1"/>
  <c r="DB72" i="4"/>
  <c r="FX72" i="4" s="1"/>
  <c r="CY32" i="4"/>
  <c r="FU32" i="4" s="1"/>
  <c r="CY269" i="4"/>
  <c r="FU269" i="4" s="1"/>
  <c r="CY75" i="4"/>
  <c r="FU75" i="4" s="1"/>
  <c r="CZ127" i="4"/>
  <c r="FV127" i="4" s="1"/>
  <c r="CZ218" i="4"/>
  <c r="FV218" i="4" s="1"/>
  <c r="DB187" i="4"/>
  <c r="FX187" i="4" s="1"/>
  <c r="DA59" i="4"/>
  <c r="FW59" i="4" s="1"/>
  <c r="CZ249" i="4"/>
  <c r="FV249" i="4" s="1"/>
  <c r="CY218" i="4"/>
  <c r="FU218" i="4" s="1"/>
  <c r="CY329" i="4"/>
  <c r="FU329" i="4" s="1"/>
  <c r="CZ329" i="4"/>
  <c r="FV329" i="4" s="1"/>
  <c r="DB249" i="4"/>
  <c r="FX249" i="4" s="1"/>
  <c r="CZ125" i="4"/>
  <c r="FV125" i="4" s="1"/>
  <c r="DB75" i="4"/>
  <c r="FX75" i="4" s="1"/>
  <c r="DB116" i="4"/>
  <c r="FX116" i="4" s="1"/>
  <c r="DA198" i="4"/>
  <c r="FW198" i="4" s="1"/>
  <c r="CZ124" i="4"/>
  <c r="FV124" i="4" s="1"/>
  <c r="CY59" i="4"/>
  <c r="FU59" i="4" s="1"/>
  <c r="CY125" i="4"/>
  <c r="FU125" i="4" s="1"/>
  <c r="DG99" i="4"/>
  <c r="CI35" i="4"/>
  <c r="DG35" i="4"/>
  <c r="DG187" i="4"/>
  <c r="DG124" i="4"/>
  <c r="CZ187" i="4"/>
  <c r="FV187" i="4" s="1"/>
  <c r="CD99" i="4"/>
  <c r="EZ99" i="4" s="1"/>
  <c r="DA35" i="4"/>
  <c r="FW35" i="4" s="1"/>
  <c r="CZ198" i="4"/>
  <c r="FV198" i="4" s="1"/>
  <c r="CM183" i="4"/>
  <c r="FI183" i="4" s="1"/>
  <c r="CM127" i="4"/>
  <c r="FI127" i="4" s="1"/>
  <c r="DB35" i="4"/>
  <c r="FX35" i="4" s="1"/>
  <c r="CP99" i="4"/>
  <c r="FL99" i="4" s="1"/>
  <c r="CY99" i="4"/>
  <c r="FU99" i="4" s="1"/>
  <c r="CZ32" i="4"/>
  <c r="FV32" i="4" s="1"/>
  <c r="CG11" i="4"/>
  <c r="FC11" i="4" s="1"/>
  <c r="CD128" i="4"/>
  <c r="EZ128" i="4" s="1"/>
  <c r="CA36" i="4"/>
  <c r="EW36" i="4" s="1"/>
  <c r="CB87" i="4"/>
  <c r="EX87" i="4" s="1"/>
  <c r="BY285" i="4"/>
  <c r="EU285" i="4" s="1"/>
  <c r="CH141" i="4"/>
  <c r="CF209" i="4"/>
  <c r="FB209" i="4" s="1"/>
  <c r="CE75" i="4"/>
  <c r="FA75" i="4" s="1"/>
  <c r="CC38" i="4"/>
  <c r="EY38" i="4" s="1"/>
  <c r="CA225" i="4"/>
  <c r="EW225" i="4" s="1"/>
  <c r="CC163" i="4"/>
  <c r="EY163" i="4" s="1"/>
  <c r="CE10" i="4"/>
  <c r="FA10" i="4" s="1"/>
  <c r="CE193" i="4"/>
  <c r="FA193" i="4" s="1"/>
  <c r="CI155" i="4"/>
  <c r="CG146" i="4"/>
  <c r="FC146" i="4" s="1"/>
  <c r="BY411" i="4"/>
  <c r="EU411" i="4" s="1"/>
  <c r="CB86" i="4"/>
  <c r="EX86" i="4" s="1"/>
  <c r="CD294" i="4"/>
  <c r="EZ294" i="4" s="1"/>
  <c r="CJ405" i="4"/>
  <c r="CA119" i="4"/>
  <c r="EW119" i="4" s="1"/>
  <c r="CA373" i="4"/>
  <c r="EW373" i="4" s="1"/>
  <c r="CJ237" i="4"/>
  <c r="CH408" i="4"/>
  <c r="CD25" i="4"/>
  <c r="EZ25" i="4" s="1"/>
  <c r="BY392" i="4"/>
  <c r="EU392" i="4" s="1"/>
  <c r="DG116" i="4"/>
  <c r="CS99" i="4"/>
  <c r="FO99" i="4" s="1"/>
  <c r="CT72" i="4"/>
  <c r="CT32" i="4"/>
  <c r="CS72" i="4"/>
  <c r="CO290" i="4"/>
  <c r="FK290" i="4" s="1"/>
  <c r="CS266" i="4"/>
  <c r="CP98" i="4"/>
  <c r="FL98" i="4" s="1"/>
  <c r="CV404" i="4"/>
  <c r="CQ250" i="4"/>
  <c r="FM250" i="4" s="1"/>
  <c r="CM250" i="4"/>
  <c r="FI250" i="4" s="1"/>
  <c r="CO320" i="4"/>
  <c r="FK320" i="4" s="1"/>
  <c r="CQ224" i="4"/>
  <c r="FM224" i="4" s="1"/>
  <c r="CT60" i="4"/>
  <c r="CP401" i="4"/>
  <c r="FL401" i="4" s="1"/>
  <c r="CS220" i="4"/>
  <c r="CN243" i="4"/>
  <c r="FJ243" i="4" s="1"/>
  <c r="CU379" i="4"/>
  <c r="CP151" i="4"/>
  <c r="FL151" i="4" s="1"/>
  <c r="CL317" i="4"/>
  <c r="FH317" i="4" s="1"/>
  <c r="CU283" i="4"/>
  <c r="CP278" i="4"/>
  <c r="FL278" i="4" s="1"/>
  <c r="CK228" i="4"/>
  <c r="FG228" i="4" s="1"/>
  <c r="CU250" i="4"/>
  <c r="CV293" i="4"/>
  <c r="CS213" i="4"/>
  <c r="FO213" i="4" s="1"/>
  <c r="CR321" i="4"/>
  <c r="FN321" i="4" s="1"/>
  <c r="CO335" i="4"/>
  <c r="FK335" i="4" s="1"/>
  <c r="CR261" i="4"/>
  <c r="FN261" i="4" s="1"/>
  <c r="CN278" i="4"/>
  <c r="FJ278" i="4" s="1"/>
  <c r="CN190" i="4"/>
  <c r="FJ190" i="4" s="1"/>
  <c r="CK72" i="4"/>
  <c r="FG72" i="4" s="1"/>
  <c r="CR248" i="4"/>
  <c r="FN248" i="4" s="1"/>
  <c r="CM194" i="4"/>
  <c r="FI194" i="4" s="1"/>
  <c r="CN202" i="4"/>
  <c r="FJ202" i="4" s="1"/>
  <c r="CN301" i="4"/>
  <c r="FJ301" i="4" s="1"/>
  <c r="CP259" i="4"/>
  <c r="FL259" i="4" s="1"/>
  <c r="CK111" i="4"/>
  <c r="FG111" i="4" s="1"/>
  <c r="CR370" i="4"/>
  <c r="FN370" i="4" s="1"/>
  <c r="CO261" i="4"/>
  <c r="FK261" i="4" s="1"/>
  <c r="CS26" i="4"/>
  <c r="CT230" i="4"/>
  <c r="CP47" i="4"/>
  <c r="FL47" i="4" s="1"/>
  <c r="CU393" i="4"/>
  <c r="CM231" i="4"/>
  <c r="FI231" i="4" s="1"/>
  <c r="CR124" i="4"/>
  <c r="FN124" i="4" s="1"/>
  <c r="CM156" i="4"/>
  <c r="FI156" i="4" s="1"/>
  <c r="CM6" i="4"/>
  <c r="FI6" i="4" s="1"/>
  <c r="CL292" i="4"/>
  <c r="FH292" i="4" s="1"/>
  <c r="CK211" i="4"/>
  <c r="FG211" i="4" s="1"/>
  <c r="CN331" i="4"/>
  <c r="FJ331" i="4" s="1"/>
  <c r="CM338" i="4"/>
  <c r="FI338" i="4" s="1"/>
  <c r="CN225" i="4"/>
  <c r="FJ225" i="4" s="1"/>
  <c r="CV405" i="4"/>
  <c r="CN236" i="4"/>
  <c r="FJ236" i="4" s="1"/>
  <c r="CM75" i="4"/>
  <c r="FI75" i="4" s="1"/>
  <c r="CQ42" i="4"/>
  <c r="FM42" i="4" s="1"/>
  <c r="CP51" i="4"/>
  <c r="FL51" i="4" s="1"/>
  <c r="CU210" i="4"/>
  <c r="CQ238" i="4"/>
  <c r="FM238" i="4" s="1"/>
  <c r="CN85" i="4"/>
  <c r="FJ85" i="4" s="1"/>
  <c r="CS315" i="4"/>
  <c r="CM77" i="4"/>
  <c r="FI77" i="4" s="1"/>
  <c r="CK53" i="4"/>
  <c r="FG53" i="4" s="1"/>
  <c r="CV246" i="4"/>
  <c r="CV227" i="4"/>
  <c r="CK369" i="4"/>
  <c r="FG369" i="4" s="1"/>
  <c r="CL276" i="4"/>
  <c r="FH276" i="4" s="1"/>
  <c r="CO193" i="4"/>
  <c r="FK193" i="4" s="1"/>
  <c r="CU46" i="4"/>
  <c r="CN173" i="4"/>
  <c r="FJ173" i="4" s="1"/>
  <c r="CT39" i="4"/>
  <c r="CU143" i="4"/>
  <c r="CP36" i="4"/>
  <c r="FL36" i="4" s="1"/>
  <c r="CK204" i="4"/>
  <c r="FG204" i="4" s="1"/>
  <c r="CR191" i="4"/>
  <c r="FN191" i="4" s="1"/>
  <c r="CT392" i="4"/>
  <c r="CV7" i="4"/>
  <c r="CU285" i="4"/>
  <c r="CS392" i="4"/>
  <c r="CO154" i="4"/>
  <c r="FK154" i="4" s="1"/>
  <c r="CN194" i="4"/>
  <c r="FJ194" i="4" s="1"/>
  <c r="CS22" i="4"/>
  <c r="FO22" i="4" s="1"/>
  <c r="CT181" i="4"/>
  <c r="CR410" i="4"/>
  <c r="FN410" i="4" s="1"/>
  <c r="CT144" i="4"/>
  <c r="CK247" i="4"/>
  <c r="FG247" i="4" s="1"/>
  <c r="CM314" i="4"/>
  <c r="FI314" i="4" s="1"/>
  <c r="CU207" i="4"/>
  <c r="CK141" i="4"/>
  <c r="FG141" i="4" s="1"/>
  <c r="CK215" i="4"/>
  <c r="FG215" i="4" s="1"/>
  <c r="CT67" i="4"/>
  <c r="CV55" i="4"/>
  <c r="CQ76" i="4"/>
  <c r="FM76" i="4" s="1"/>
  <c r="CL36" i="4"/>
  <c r="FH36" i="4" s="1"/>
  <c r="CQ265" i="4"/>
  <c r="FM265" i="4" s="1"/>
  <c r="CL382" i="4"/>
  <c r="FH382" i="4" s="1"/>
  <c r="CQ297" i="4"/>
  <c r="FM297" i="4" s="1"/>
  <c r="CP101" i="4"/>
  <c r="FL101" i="4" s="1"/>
  <c r="CP143" i="4"/>
  <c r="FL143" i="4" s="1"/>
  <c r="CR96" i="4"/>
  <c r="FN96" i="4" s="1"/>
  <c r="CK262" i="4"/>
  <c r="FG262" i="4" s="1"/>
  <c r="CQ284" i="4"/>
  <c r="FM284" i="4" s="1"/>
  <c r="CP65" i="4"/>
  <c r="FL65" i="4" s="1"/>
  <c r="CL173" i="4"/>
  <c r="FH173" i="4" s="1"/>
  <c r="CQ190" i="4"/>
  <c r="FM190" i="4" s="1"/>
  <c r="CU395" i="4"/>
  <c r="CL169" i="4"/>
  <c r="FH169" i="4" s="1"/>
  <c r="CO231" i="4"/>
  <c r="FK231" i="4" s="1"/>
  <c r="CP140" i="4"/>
  <c r="FL140" i="4" s="1"/>
  <c r="CU367" i="4"/>
  <c r="CV113" i="4"/>
  <c r="CU297" i="4"/>
  <c r="CP301" i="4"/>
  <c r="FL301" i="4" s="1"/>
  <c r="CO195" i="4"/>
  <c r="FK195" i="4" s="1"/>
  <c r="CK38" i="4"/>
  <c r="FG38" i="4" s="1"/>
  <c r="CT402" i="4"/>
  <c r="CM189" i="4"/>
  <c r="FI189" i="4" s="1"/>
  <c r="CM29" i="4"/>
  <c r="FI29" i="4" s="1"/>
  <c r="CR28" i="4"/>
  <c r="FN28" i="4" s="1"/>
  <c r="CT247" i="4"/>
  <c r="CQ197" i="4"/>
  <c r="FM197" i="4" s="1"/>
  <c r="CT153" i="4"/>
  <c r="CR207" i="4"/>
  <c r="FN207" i="4" s="1"/>
  <c r="CL213" i="4"/>
  <c r="FH213" i="4" s="1"/>
  <c r="CM401" i="4"/>
  <c r="FI401" i="4" s="1"/>
  <c r="CP156" i="4"/>
  <c r="FL156" i="4" s="1"/>
  <c r="CQ370" i="4"/>
  <c r="FM370" i="4" s="1"/>
  <c r="CS92" i="4"/>
  <c r="CP62" i="4"/>
  <c r="FL62" i="4" s="1"/>
  <c r="CL260" i="4"/>
  <c r="FH260" i="4" s="1"/>
  <c r="CU88" i="4"/>
  <c r="CV254" i="4"/>
  <c r="CS234" i="4"/>
  <c r="CL52" i="4"/>
  <c r="FH52" i="4" s="1"/>
  <c r="CN184" i="4"/>
  <c r="FJ184" i="4" s="1"/>
  <c r="CP257" i="4"/>
  <c r="FL257" i="4" s="1"/>
  <c r="CV304" i="4"/>
  <c r="CN362" i="4"/>
  <c r="FJ362" i="4" s="1"/>
  <c r="CL314" i="4"/>
  <c r="FH314" i="4" s="1"/>
  <c r="CP14" i="4"/>
  <c r="FL14" i="4" s="1"/>
  <c r="CO259" i="4"/>
  <c r="FK259" i="4" s="1"/>
  <c r="CS355" i="4"/>
  <c r="FO355" i="4" s="1"/>
  <c r="CP91" i="4"/>
  <c r="FL91" i="4" s="1"/>
  <c r="CU197" i="4"/>
  <c r="CO371" i="4"/>
  <c r="FK371" i="4" s="1"/>
  <c r="CS133" i="4"/>
  <c r="FO133" i="4" s="1"/>
  <c r="CT126" i="4"/>
  <c r="CS168" i="4"/>
  <c r="CL220" i="4"/>
  <c r="FH220" i="4" s="1"/>
  <c r="CO125" i="4"/>
  <c r="FK125" i="4" s="1"/>
  <c r="CP24" i="4"/>
  <c r="FL24" i="4" s="1"/>
  <c r="CS149" i="4"/>
  <c r="CS304" i="4"/>
  <c r="FO304" i="4" s="1"/>
  <c r="CR66" i="4"/>
  <c r="FN66" i="4" s="1"/>
  <c r="CR103" i="4"/>
  <c r="FN103" i="4" s="1"/>
  <c r="CO291" i="4"/>
  <c r="FK291" i="4" s="1"/>
  <c r="CN34" i="4"/>
  <c r="FJ34" i="4" s="1"/>
  <c r="CM319" i="4"/>
  <c r="FI319" i="4" s="1"/>
  <c r="CP243" i="4"/>
  <c r="FL243" i="4" s="1"/>
  <c r="CR381" i="4"/>
  <c r="FN381" i="4" s="1"/>
  <c r="CL322" i="4"/>
  <c r="FH322" i="4" s="1"/>
  <c r="CQ378" i="4"/>
  <c r="FM378" i="4" s="1"/>
  <c r="CV408" i="4"/>
  <c r="CP378" i="4"/>
  <c r="FL378" i="4" s="1"/>
  <c r="CK59" i="4"/>
  <c r="FG59" i="4" s="1"/>
  <c r="CT321" i="4"/>
  <c r="CR213" i="4"/>
  <c r="FN213" i="4" s="1"/>
  <c r="CK35" i="4"/>
  <c r="FG35" i="4" s="1"/>
  <c r="CQ248" i="4"/>
  <c r="FM248" i="4" s="1"/>
  <c r="CL86" i="4"/>
  <c r="FH86" i="4" s="1"/>
  <c r="CO221" i="4"/>
  <c r="FK221" i="4" s="1"/>
  <c r="CS208" i="4"/>
  <c r="CM267" i="4"/>
  <c r="FI267" i="4" s="1"/>
  <c r="CM307" i="4"/>
  <c r="FI307" i="4" s="1"/>
  <c r="CL326" i="4"/>
  <c r="FH326" i="4" s="1"/>
  <c r="CT330" i="4"/>
  <c r="CR135" i="4"/>
  <c r="FN135" i="4" s="1"/>
  <c r="CN244" i="4"/>
  <c r="FJ244" i="4" s="1"/>
  <c r="CN289" i="4"/>
  <c r="FJ289" i="4" s="1"/>
  <c r="CL42" i="4"/>
  <c r="FH42" i="4" s="1"/>
  <c r="CP338" i="4"/>
  <c r="FL338" i="4" s="1"/>
  <c r="CQ299" i="4"/>
  <c r="FM299" i="4" s="1"/>
  <c r="CV10" i="4"/>
  <c r="CV219" i="4"/>
  <c r="CM211" i="4"/>
  <c r="FI211" i="4" s="1"/>
  <c r="CK345" i="4"/>
  <c r="FG345" i="4" s="1"/>
  <c r="CO411" i="4"/>
  <c r="FK411" i="4" s="1"/>
  <c r="CT410" i="4"/>
  <c r="CT96" i="4"/>
  <c r="CO198" i="4"/>
  <c r="FK198" i="4" s="1"/>
  <c r="CT303" i="4"/>
  <c r="CQ211" i="4"/>
  <c r="FM211" i="4" s="1"/>
  <c r="CQ286" i="4"/>
  <c r="FM286" i="4" s="1"/>
  <c r="CN22" i="4"/>
  <c r="FJ22" i="4" s="1"/>
  <c r="CM51" i="4"/>
  <c r="FI51" i="4" s="1"/>
  <c r="CM321" i="4"/>
  <c r="FI321" i="4" s="1"/>
  <c r="CT82" i="4"/>
  <c r="CK260" i="4"/>
  <c r="FG260" i="4" s="1"/>
  <c r="CR179" i="4"/>
  <c r="FN179" i="4" s="1"/>
  <c r="CV191" i="4"/>
  <c r="CQ40" i="4"/>
  <c r="FM40" i="4" s="1"/>
  <c r="CO364" i="4"/>
  <c r="FK364" i="4" s="1"/>
  <c r="CS229" i="4"/>
  <c r="FO229" i="4" s="1"/>
  <c r="CT297" i="4"/>
  <c r="CS286" i="4"/>
  <c r="CO13" i="4"/>
  <c r="FK13" i="4" s="1"/>
  <c r="CT106" i="4"/>
  <c r="CQ403" i="4"/>
  <c r="FM403" i="4" s="1"/>
  <c r="CR270" i="4"/>
  <c r="FN270" i="4" s="1"/>
  <c r="CQ8" i="4"/>
  <c r="FM8" i="4" s="1"/>
  <c r="CO222" i="4"/>
  <c r="FK222" i="4" s="1"/>
  <c r="CV24" i="4"/>
  <c r="CO294" i="4"/>
  <c r="FK294" i="4" s="1"/>
  <c r="CV98" i="4"/>
  <c r="CO225" i="4"/>
  <c r="FK225" i="4" s="1"/>
  <c r="CK250" i="4"/>
  <c r="FG250" i="4" s="1"/>
  <c r="CM264" i="4"/>
  <c r="FI264" i="4" s="1"/>
  <c r="CQ198" i="4"/>
  <c r="FM198" i="4" s="1"/>
  <c r="CO304" i="4"/>
  <c r="FK304" i="4" s="1"/>
  <c r="CL164" i="4"/>
  <c r="FH164" i="4" s="1"/>
  <c r="CQ281" i="4"/>
  <c r="FM281" i="4" s="1"/>
  <c r="CS29" i="4"/>
  <c r="FO29" i="4" s="1"/>
  <c r="CO267" i="4"/>
  <c r="FK267" i="4" s="1"/>
  <c r="CS281" i="4"/>
  <c r="CK327" i="4"/>
  <c r="FG327" i="4" s="1"/>
  <c r="CT264" i="4"/>
  <c r="CM92" i="4"/>
  <c r="FI92" i="4" s="1"/>
  <c r="CU390" i="4"/>
  <c r="CR225" i="4"/>
  <c r="FN225" i="4" s="1"/>
  <c r="CK164" i="4"/>
  <c r="FG164" i="4" s="1"/>
  <c r="CT34" i="4"/>
  <c r="CR70" i="4"/>
  <c r="FN70" i="4" s="1"/>
  <c r="CT66" i="4"/>
  <c r="CV107" i="4"/>
  <c r="CM316" i="4"/>
  <c r="FI316" i="4" s="1"/>
  <c r="CN150" i="4"/>
  <c r="FJ150" i="4" s="1"/>
  <c r="CL229" i="4"/>
  <c r="FH229" i="4" s="1"/>
  <c r="CP121" i="4"/>
  <c r="FL121" i="4" s="1"/>
  <c r="CP165" i="4"/>
  <c r="FL165" i="4" s="1"/>
  <c r="CL402" i="4"/>
  <c r="FH402" i="4" s="1"/>
  <c r="CR365" i="4"/>
  <c r="FN365" i="4" s="1"/>
  <c r="CS292" i="4"/>
  <c r="FO292" i="4" s="1"/>
  <c r="CN247" i="4"/>
  <c r="FJ247" i="4" s="1"/>
  <c r="CP405" i="4"/>
  <c r="FL405" i="4" s="1"/>
  <c r="CM333" i="4"/>
  <c r="FI333" i="4" s="1"/>
  <c r="CN192" i="4"/>
  <c r="FJ192" i="4" s="1"/>
  <c r="CL206" i="4"/>
  <c r="FH206" i="4" s="1"/>
  <c r="CO321" i="4"/>
  <c r="FK321" i="4" s="1"/>
  <c r="CR78" i="4"/>
  <c r="FN78" i="4" s="1"/>
  <c r="CQ312" i="4"/>
  <c r="FM312" i="4" s="1"/>
  <c r="CV276" i="4"/>
  <c r="CP360" i="4"/>
  <c r="FL360" i="4" s="1"/>
  <c r="CN121" i="4"/>
  <c r="FJ121" i="4" s="1"/>
  <c r="CS190" i="4"/>
  <c r="CU342" i="4"/>
  <c r="CQ319" i="4"/>
  <c r="FM319" i="4" s="1"/>
  <c r="CU225" i="4"/>
  <c r="CM84" i="4"/>
  <c r="FI84" i="4" s="1"/>
  <c r="CS55" i="4"/>
  <c r="CT284" i="4"/>
  <c r="CU291" i="4"/>
  <c r="CK12" i="4"/>
  <c r="FG12" i="4" s="1"/>
  <c r="CT101" i="4"/>
  <c r="CR341" i="4"/>
  <c r="FN341" i="4" s="1"/>
  <c r="CP370" i="4"/>
  <c r="FL370" i="4" s="1"/>
  <c r="CP328" i="4"/>
  <c r="FL328" i="4" s="1"/>
  <c r="CT317" i="4"/>
  <c r="CV213" i="4"/>
  <c r="CU306" i="4"/>
  <c r="CS402" i="4"/>
  <c r="FO402" i="4" s="1"/>
  <c r="CV273" i="4"/>
  <c r="CP141" i="4"/>
  <c r="FL141" i="4" s="1"/>
  <c r="CM360" i="4"/>
  <c r="FI360" i="4" s="1"/>
  <c r="CS223" i="4"/>
  <c r="FO223" i="4" s="1"/>
  <c r="CS202" i="4"/>
  <c r="FO202" i="4" s="1"/>
  <c r="CV22" i="4"/>
  <c r="CR121" i="4"/>
  <c r="FN121" i="4" s="1"/>
  <c r="CL391" i="4"/>
  <c r="FH391" i="4" s="1"/>
  <c r="CP71" i="4"/>
  <c r="FL71" i="4" s="1"/>
  <c r="CV169" i="4"/>
  <c r="CT79" i="4"/>
  <c r="CV44" i="4"/>
  <c r="CR249" i="4"/>
  <c r="FN249" i="4" s="1"/>
  <c r="CO412" i="4"/>
  <c r="FK412" i="4" s="1"/>
  <c r="CV333" i="4"/>
  <c r="CL182" i="4"/>
  <c r="FH182" i="4" s="1"/>
  <c r="CO37" i="4"/>
  <c r="FK37" i="4" s="1"/>
  <c r="CO123" i="4"/>
  <c r="FK123" i="4" s="1"/>
  <c r="CL103" i="4"/>
  <c r="FH103" i="4" s="1"/>
  <c r="CM245" i="4"/>
  <c r="FI245" i="4" s="1"/>
  <c r="CP255" i="4"/>
  <c r="FL255" i="4" s="1"/>
  <c r="CL148" i="4"/>
  <c r="FH148" i="4" s="1"/>
  <c r="CS342" i="4"/>
  <c r="CL192" i="4"/>
  <c r="FH192" i="4" s="1"/>
  <c r="CQ339" i="4"/>
  <c r="FM339" i="4" s="1"/>
  <c r="CN166" i="4"/>
  <c r="FJ166" i="4" s="1"/>
  <c r="CQ230" i="4"/>
  <c r="FM230" i="4" s="1"/>
  <c r="CK411" i="4"/>
  <c r="FG411" i="4" s="1"/>
  <c r="CU265" i="4"/>
  <c r="CK278" i="4"/>
  <c r="FG278" i="4" s="1"/>
  <c r="CN67" i="4"/>
  <c r="FJ67" i="4" s="1"/>
  <c r="CT84" i="4"/>
  <c r="CT316" i="4"/>
  <c r="CV390" i="4"/>
  <c r="CK230" i="4"/>
  <c r="FG230" i="4" s="1"/>
  <c r="CR55" i="4"/>
  <c r="FN55" i="4" s="1"/>
  <c r="CP252" i="4"/>
  <c r="FL252" i="4" s="1"/>
  <c r="CV330" i="4"/>
  <c r="CR173" i="4"/>
  <c r="FN173" i="4" s="1"/>
  <c r="CS167" i="4"/>
  <c r="FO167" i="4" s="1"/>
  <c r="CP359" i="4"/>
  <c r="FL359" i="4" s="1"/>
  <c r="CP58" i="4"/>
  <c r="FL58" i="4" s="1"/>
  <c r="CO224" i="4"/>
  <c r="FK224" i="4" s="1"/>
  <c r="CP204" i="4"/>
  <c r="FL204" i="4" s="1"/>
  <c r="CO44" i="4"/>
  <c r="FK44" i="4" s="1"/>
  <c r="CP253" i="4"/>
  <c r="FL253" i="4" s="1"/>
  <c r="CN258" i="4"/>
  <c r="FJ258" i="4" s="1"/>
  <c r="CP40" i="4"/>
  <c r="FL40" i="4" s="1"/>
  <c r="CR310" i="4"/>
  <c r="FN310" i="4" s="1"/>
  <c r="CV69" i="4"/>
  <c r="CQ61" i="4"/>
  <c r="FM61" i="4" s="1"/>
  <c r="CT188" i="4"/>
  <c r="CV401" i="4"/>
  <c r="CT30" i="4"/>
  <c r="CT404" i="4"/>
  <c r="CT377" i="4"/>
  <c r="CP220" i="4"/>
  <c r="FL220" i="4" s="1"/>
  <c r="CS209" i="4"/>
  <c r="CS60" i="4"/>
  <c r="CR8" i="4"/>
  <c r="FN8" i="4" s="1"/>
  <c r="CQ110" i="4"/>
  <c r="FM110" i="4" s="1"/>
  <c r="CK167" i="4"/>
  <c r="FG167" i="4" s="1"/>
  <c r="CV123" i="4"/>
  <c r="CP107" i="4"/>
  <c r="FL107" i="4" s="1"/>
  <c r="CU248" i="4"/>
  <c r="CR128" i="4"/>
  <c r="FN128" i="4" s="1"/>
  <c r="CL105" i="4"/>
  <c r="FH105" i="4" s="1"/>
  <c r="CL177" i="4"/>
  <c r="FH177" i="4" s="1"/>
  <c r="CV363" i="4"/>
  <c r="CR140" i="4"/>
  <c r="FN140" i="4" s="1"/>
  <c r="CM107" i="4"/>
  <c r="FI107" i="4" s="1"/>
  <c r="CP315" i="4"/>
  <c r="FL315" i="4" s="1"/>
  <c r="CO286" i="4"/>
  <c r="FK286" i="4" s="1"/>
  <c r="CQ369" i="4"/>
  <c r="FM369" i="4" s="1"/>
  <c r="CQ158" i="4"/>
  <c r="FM158" i="4" s="1"/>
  <c r="CL106" i="4"/>
  <c r="FH106" i="4" s="1"/>
  <c r="CO160" i="4"/>
  <c r="FK160" i="4" s="1"/>
  <c r="CK376" i="4"/>
  <c r="FG376" i="4" s="1"/>
  <c r="CM30" i="4"/>
  <c r="FI30" i="4" s="1"/>
  <c r="CS323" i="4"/>
  <c r="FO323" i="4" s="1"/>
  <c r="CT135" i="4"/>
  <c r="CT271" i="4"/>
  <c r="CS407" i="4"/>
  <c r="FO407" i="4" s="1"/>
  <c r="CV292" i="4"/>
  <c r="CN76" i="4"/>
  <c r="FJ76" i="4" s="1"/>
  <c r="CV196" i="4"/>
  <c r="CU119" i="4"/>
  <c r="CM15" i="4"/>
  <c r="FI15" i="4" s="1"/>
  <c r="CU111" i="4"/>
  <c r="CK78" i="4"/>
  <c r="FG78" i="4" s="1"/>
  <c r="CN21" i="4"/>
  <c r="FJ21" i="4" s="1"/>
  <c r="CT152" i="4"/>
  <c r="CS19" i="4"/>
  <c r="FO19" i="4" s="1"/>
  <c r="CS129" i="4"/>
  <c r="CK354" i="4"/>
  <c r="FG354" i="4" s="1"/>
  <c r="CV366" i="4"/>
  <c r="CN110" i="4"/>
  <c r="FJ110" i="4" s="1"/>
  <c r="CU237" i="4"/>
  <c r="CL370" i="4"/>
  <c r="FH370" i="4" s="1"/>
  <c r="CL290" i="4"/>
  <c r="FH290" i="4" s="1"/>
  <c r="CK47" i="4"/>
  <c r="FG47" i="4" s="1"/>
  <c r="CK139" i="4"/>
  <c r="FG139" i="4" s="1"/>
  <c r="CP245" i="4"/>
  <c r="FL245" i="4" s="1"/>
  <c r="CQ361" i="4"/>
  <c r="FM361" i="4" s="1"/>
  <c r="CO395" i="4"/>
  <c r="FK395" i="4" s="1"/>
  <c r="CS328" i="4"/>
  <c r="CU100" i="4"/>
  <c r="CR93" i="4"/>
  <c r="FN93" i="4" s="1"/>
  <c r="CM361" i="4"/>
  <c r="FI361" i="4" s="1"/>
  <c r="CN273" i="4"/>
  <c r="FJ273" i="4" s="1"/>
  <c r="CP8" i="4"/>
  <c r="FL8" i="4" s="1"/>
  <c r="CO28" i="4"/>
  <c r="FK28" i="4" s="1"/>
  <c r="CU154" i="4"/>
  <c r="CS90" i="4"/>
  <c r="CP355" i="4"/>
  <c r="FL355" i="4" s="1"/>
  <c r="CL55" i="4"/>
  <c r="FH55" i="4" s="1"/>
  <c r="CO296" i="4"/>
  <c r="FK296" i="4" s="1"/>
  <c r="CL381" i="4"/>
  <c r="FH381" i="4" s="1"/>
  <c r="CN57" i="4"/>
  <c r="FJ57" i="4" s="1"/>
  <c r="CM106" i="4"/>
  <c r="FI106" i="4" s="1"/>
  <c r="CK295" i="4"/>
  <c r="FG295" i="4" s="1"/>
  <c r="CL144" i="4"/>
  <c r="FH144" i="4" s="1"/>
  <c r="CL70" i="4"/>
  <c r="FH70" i="4" s="1"/>
  <c r="CN359" i="4"/>
  <c r="FJ359" i="4" s="1"/>
  <c r="CU385" i="4"/>
  <c r="CL303" i="4"/>
  <c r="FH303" i="4" s="1"/>
  <c r="CS14" i="4"/>
  <c r="CQ174" i="4"/>
  <c r="FM174" i="4" s="1"/>
  <c r="CO226" i="4"/>
  <c r="FK226" i="4" s="1"/>
  <c r="CV264" i="4"/>
  <c r="CN55" i="4"/>
  <c r="FJ55" i="4" s="1"/>
  <c r="CT311" i="4"/>
  <c r="CR375" i="4"/>
  <c r="FN375" i="4" s="1"/>
  <c r="CR102" i="4"/>
  <c r="FN102" i="4" s="1"/>
  <c r="CN234" i="4"/>
  <c r="FJ234" i="4" s="1"/>
  <c r="CV236" i="4"/>
  <c r="CN368" i="4"/>
  <c r="FJ368" i="4" s="1"/>
  <c r="CK338" i="4"/>
  <c r="FG338" i="4" s="1"/>
  <c r="CO341" i="4"/>
  <c r="FK341" i="4" s="1"/>
  <c r="CV396" i="4"/>
  <c r="CN217" i="4"/>
  <c r="FJ217" i="4" s="1"/>
  <c r="CN208" i="4"/>
  <c r="FJ208" i="4" s="1"/>
  <c r="CS161" i="4"/>
  <c r="CR304" i="4"/>
  <c r="FN304" i="4" s="1"/>
  <c r="CS181" i="4"/>
  <c r="CK207" i="4"/>
  <c r="FG207" i="4" s="1"/>
  <c r="CT110" i="4"/>
  <c r="CQ79" i="4"/>
  <c r="FM79" i="4" s="1"/>
  <c r="CU317" i="4"/>
  <c r="CR130" i="4"/>
  <c r="FN130" i="4" s="1"/>
  <c r="CK390" i="4"/>
  <c r="FG390" i="4" s="1"/>
  <c r="CS334" i="4"/>
  <c r="FO334" i="4" s="1"/>
  <c r="CU348" i="4"/>
  <c r="CU200" i="4"/>
  <c r="CV275" i="4"/>
  <c r="CQ180" i="4"/>
  <c r="FM180" i="4" s="1"/>
  <c r="CP142" i="4"/>
  <c r="FL142" i="4" s="1"/>
  <c r="CR308" i="4"/>
  <c r="FN308" i="4" s="1"/>
  <c r="CR111" i="4"/>
  <c r="FN111" i="4" s="1"/>
  <c r="CK383" i="4"/>
  <c r="FG383" i="4" s="1"/>
  <c r="CT141" i="4"/>
  <c r="CQ114" i="4"/>
  <c r="FM114" i="4" s="1"/>
  <c r="CL196" i="4"/>
  <c r="FH196" i="4" s="1"/>
  <c r="CQ10" i="4"/>
  <c r="FM10" i="4" s="1"/>
  <c r="CV285" i="4"/>
  <c r="CM253" i="4"/>
  <c r="FI253" i="4" s="1"/>
  <c r="CO137" i="4"/>
  <c r="FK137" i="4" s="1"/>
  <c r="CO80" i="4"/>
  <c r="FK80" i="4" s="1"/>
  <c r="CS150" i="4"/>
  <c r="CT103" i="4"/>
  <c r="CM383" i="4"/>
  <c r="FI383" i="4" s="1"/>
  <c r="CN142" i="4"/>
  <c r="FJ142" i="4" s="1"/>
  <c r="CL311" i="4"/>
  <c r="FH311" i="4" s="1"/>
  <c r="CT265" i="4"/>
  <c r="CV140" i="4"/>
  <c r="CL120" i="4"/>
  <c r="FH120" i="4" s="1"/>
  <c r="CS206" i="4"/>
  <c r="CL355" i="4"/>
  <c r="FH355" i="4" s="1"/>
  <c r="CQ48" i="4"/>
  <c r="FM48" i="4" s="1"/>
  <c r="CR27" i="4"/>
  <c r="FN27" i="4" s="1"/>
  <c r="CK79" i="4"/>
  <c r="FG79" i="4" s="1"/>
  <c r="CU157" i="4"/>
  <c r="CL271" i="4"/>
  <c r="FH271" i="4" s="1"/>
  <c r="CR349" i="4"/>
  <c r="FN349" i="4" s="1"/>
  <c r="CK153" i="4"/>
  <c r="FG153" i="4" s="1"/>
  <c r="CN338" i="4"/>
  <c r="FJ338" i="4" s="1"/>
  <c r="CR152" i="4"/>
  <c r="FN152" i="4" s="1"/>
  <c r="CO369" i="4"/>
  <c r="FK369" i="4" s="1"/>
  <c r="CO344" i="4"/>
  <c r="FK344" i="4" s="1"/>
  <c r="CU383" i="4"/>
  <c r="CP366" i="4"/>
  <c r="FL366" i="4" s="1"/>
  <c r="CK146" i="4"/>
  <c r="FG146" i="4" s="1"/>
  <c r="CM126" i="4"/>
  <c r="FI126" i="4" s="1"/>
  <c r="CK80" i="4"/>
  <c r="FG80" i="4" s="1"/>
  <c r="CV160" i="4"/>
  <c r="CK110" i="4"/>
  <c r="FG110" i="4" s="1"/>
  <c r="CV385" i="4"/>
  <c r="CS388" i="4"/>
  <c r="CV369" i="4"/>
  <c r="CL300" i="4"/>
  <c r="FH300" i="4" s="1"/>
  <c r="CR265" i="4"/>
  <c r="FN265" i="4" s="1"/>
  <c r="CT314" i="4"/>
  <c r="CM393" i="4"/>
  <c r="FI393" i="4" s="1"/>
  <c r="CQ146" i="4"/>
  <c r="FM146" i="4" s="1"/>
  <c r="CO367" i="4"/>
  <c r="FK367" i="4" s="1"/>
  <c r="CN233" i="4"/>
  <c r="FJ233" i="4" s="1"/>
  <c r="CO403" i="4"/>
  <c r="FK403" i="4" s="1"/>
  <c r="CT44" i="4"/>
  <c r="CN345" i="4"/>
  <c r="FJ345" i="4" s="1"/>
  <c r="CV106" i="4"/>
  <c r="CN235" i="4"/>
  <c r="FJ235" i="4" s="1"/>
  <c r="CR201" i="4"/>
  <c r="FN201" i="4" s="1"/>
  <c r="CN409" i="4"/>
  <c r="FJ409" i="4" s="1"/>
  <c r="CS198" i="4"/>
  <c r="CM119" i="4"/>
  <c r="FI119" i="4" s="1"/>
  <c r="CN344" i="4"/>
  <c r="FJ344" i="4" s="1"/>
  <c r="CP262" i="4"/>
  <c r="FL262" i="4" s="1"/>
  <c r="CT10" i="4"/>
  <c r="CS183" i="4"/>
  <c r="FO183" i="4" s="1"/>
  <c r="CQ232" i="4"/>
  <c r="FM232" i="4" s="1"/>
  <c r="CK163" i="4"/>
  <c r="FG163" i="4" s="1"/>
  <c r="CN95" i="4"/>
  <c r="FJ95" i="4" s="1"/>
  <c r="CV23" i="4"/>
  <c r="CQ72" i="4"/>
  <c r="FM72" i="4" s="1"/>
  <c r="CU77" i="4"/>
  <c r="CQ208" i="4"/>
  <c r="FM208" i="4" s="1"/>
  <c r="CQ143" i="4"/>
  <c r="FM143" i="4" s="1"/>
  <c r="CO299" i="4"/>
  <c r="FK299" i="4" s="1"/>
  <c r="CT349" i="4"/>
  <c r="CV376" i="4"/>
  <c r="CM261" i="4"/>
  <c r="FI261" i="4" s="1"/>
  <c r="CT306" i="4"/>
  <c r="CM334" i="4"/>
  <c r="FI334" i="4" s="1"/>
  <c r="CO260" i="4"/>
  <c r="FK260" i="4" s="1"/>
  <c r="CK357" i="4"/>
  <c r="FG357" i="4" s="1"/>
  <c r="CM180" i="4"/>
  <c r="FI180" i="4" s="1"/>
  <c r="CM149" i="4"/>
  <c r="FI149" i="4" s="1"/>
  <c r="CQ249" i="4"/>
  <c r="FM249" i="4" s="1"/>
  <c r="CM257" i="4"/>
  <c r="FI257" i="4" s="1"/>
  <c r="CT134" i="4"/>
  <c r="CR85" i="4"/>
  <c r="FN85" i="4" s="1"/>
  <c r="CV321" i="4"/>
  <c r="CK22" i="4"/>
  <c r="FG22" i="4" s="1"/>
  <c r="CR233" i="4"/>
  <c r="FN233" i="4" s="1"/>
  <c r="CO399" i="4"/>
  <c r="FK399" i="4" s="1"/>
  <c r="CM399" i="4"/>
  <c r="FI399" i="4" s="1"/>
  <c r="CL283" i="4"/>
  <c r="FH283" i="4" s="1"/>
  <c r="CO265" i="4"/>
  <c r="FK265" i="4" s="1"/>
  <c r="CN346" i="4"/>
  <c r="FJ346" i="4" s="1"/>
  <c r="CO94" i="4"/>
  <c r="FK94" i="4" s="1"/>
  <c r="CO199" i="4"/>
  <c r="FK199" i="4" s="1"/>
  <c r="CO175" i="4"/>
  <c r="FK175" i="4" s="1"/>
  <c r="CQ411" i="4"/>
  <c r="FM411" i="4" s="1"/>
  <c r="CK220" i="4"/>
  <c r="FG220" i="4" s="1"/>
  <c r="CQ105" i="4"/>
  <c r="FM105" i="4" s="1"/>
  <c r="CK40" i="4"/>
  <c r="FG40" i="4" s="1"/>
  <c r="CV27" i="4"/>
  <c r="CO268" i="4"/>
  <c r="FK268" i="4" s="1"/>
  <c r="CU296" i="4"/>
  <c r="CL252" i="4"/>
  <c r="FH252" i="4" s="1"/>
  <c r="CN282" i="4"/>
  <c r="FJ282" i="4" s="1"/>
  <c r="CR236" i="4"/>
  <c r="FN236" i="4" s="1"/>
  <c r="CS360" i="4"/>
  <c r="CP383" i="4"/>
  <c r="FL383" i="4" s="1"/>
  <c r="CO197" i="4"/>
  <c r="FK197" i="4" s="1"/>
  <c r="CP200" i="4"/>
  <c r="FL200" i="4" s="1"/>
  <c r="CQ354" i="4"/>
  <c r="FM354" i="4" s="1"/>
  <c r="CL23" i="4"/>
  <c r="FH23" i="4" s="1"/>
  <c r="CU376" i="4"/>
  <c r="CO82" i="4"/>
  <c r="FK82" i="4" s="1"/>
  <c r="CU356" i="4"/>
  <c r="CQ404" i="4"/>
  <c r="FM404" i="4" s="1"/>
  <c r="CM355" i="4"/>
  <c r="FI355" i="4" s="1"/>
  <c r="CS33" i="4"/>
  <c r="CV371" i="4"/>
  <c r="CQ104" i="4"/>
  <c r="FM104" i="4" s="1"/>
  <c r="CM50" i="4"/>
  <c r="FI50" i="4" s="1"/>
  <c r="CK75" i="4"/>
  <c r="FG75" i="4" s="1"/>
  <c r="CL305" i="4"/>
  <c r="FH305" i="4" s="1"/>
  <c r="CP34" i="4"/>
  <c r="FL34" i="4" s="1"/>
  <c r="CM22" i="4"/>
  <c r="FI22" i="4" s="1"/>
  <c r="CQ14" i="4"/>
  <c r="FM14" i="4" s="1"/>
  <c r="CK237" i="4"/>
  <c r="FG237" i="4" s="1"/>
  <c r="CL228" i="4"/>
  <c r="FH228" i="4" s="1"/>
  <c r="CL304" i="4"/>
  <c r="FH304" i="4" s="1"/>
  <c r="CU66" i="4"/>
  <c r="CL408" i="4"/>
  <c r="FH408" i="4" s="1"/>
  <c r="CU138" i="4"/>
  <c r="CS111" i="4"/>
  <c r="CU409" i="4"/>
  <c r="CU322" i="4"/>
  <c r="CT19" i="4"/>
  <c r="CV364" i="4"/>
  <c r="CL400" i="4"/>
  <c r="FH400" i="4" s="1"/>
  <c r="CR199" i="4"/>
  <c r="FN199" i="4" s="1"/>
  <c r="CM387" i="4"/>
  <c r="FI387" i="4" s="1"/>
  <c r="CR164" i="4"/>
  <c r="FN164" i="4" s="1"/>
  <c r="CS411" i="4"/>
  <c r="CR154" i="4"/>
  <c r="FN154" i="4" s="1"/>
  <c r="CQ275" i="4"/>
  <c r="FM275" i="4" s="1"/>
  <c r="CM369" i="4"/>
  <c r="FI369" i="4" s="1"/>
  <c r="CN390" i="4"/>
  <c r="FJ390" i="4" s="1"/>
  <c r="CN26" i="4"/>
  <c r="FJ26" i="4" s="1"/>
  <c r="CM252" i="4"/>
  <c r="FI252" i="4" s="1"/>
  <c r="CS10" i="4"/>
  <c r="CO155" i="4"/>
  <c r="FK155" i="4" s="1"/>
  <c r="CN347" i="4"/>
  <c r="FJ347" i="4" s="1"/>
  <c r="CQ290" i="4"/>
  <c r="FM290" i="4" s="1"/>
  <c r="CQ348" i="4"/>
  <c r="FM348" i="4" s="1"/>
  <c r="CR146" i="4"/>
  <c r="FN146" i="4" s="1"/>
  <c r="CM56" i="4"/>
  <c r="FI56" i="4" s="1"/>
  <c r="CR122" i="4"/>
  <c r="FN122" i="4" s="1"/>
  <c r="CU345" i="4"/>
  <c r="CT396" i="4"/>
  <c r="CK337" i="4"/>
  <c r="FG337" i="4" s="1"/>
  <c r="CV301" i="4"/>
  <c r="CO30" i="4"/>
  <c r="FK30" i="4" s="1"/>
  <c r="CU147" i="4"/>
  <c r="CK201" i="4"/>
  <c r="FG201" i="4" s="1"/>
  <c r="CU325" i="4"/>
  <c r="CT319" i="4"/>
  <c r="CR10" i="4"/>
  <c r="FN10" i="4" s="1"/>
  <c r="CU231" i="4"/>
  <c r="CO295" i="4"/>
  <c r="FK295" i="4" s="1"/>
  <c r="CK136" i="4"/>
  <c r="FG136" i="4" s="1"/>
  <c r="CM236" i="4"/>
  <c r="FI236" i="4" s="1"/>
  <c r="CL412" i="4"/>
  <c r="FH412" i="4" s="1"/>
  <c r="CK89" i="4"/>
  <c r="FG89" i="4" s="1"/>
  <c r="CP347" i="4"/>
  <c r="FL347" i="4" s="1"/>
  <c r="CT99" i="4"/>
  <c r="CR269" i="4"/>
  <c r="FN269" i="4" s="1"/>
  <c r="CQ241" i="4"/>
  <c r="FM241" i="4" s="1"/>
  <c r="CR218" i="4"/>
  <c r="FN218" i="4" s="1"/>
  <c r="CT329" i="4"/>
  <c r="CM88" i="4"/>
  <c r="FI88" i="4" s="1"/>
  <c r="CU369" i="4"/>
  <c r="CR382" i="4"/>
  <c r="FN382" i="4" s="1"/>
  <c r="CR188" i="4"/>
  <c r="FN188" i="4" s="1"/>
  <c r="CU129" i="4"/>
  <c r="CO276" i="4"/>
  <c r="FK276" i="4" s="1"/>
  <c r="CU79" i="4"/>
  <c r="CL224" i="4"/>
  <c r="FH224" i="4" s="1"/>
  <c r="CQ311" i="4"/>
  <c r="FM311" i="4" s="1"/>
  <c r="CP248" i="4"/>
  <c r="FL248" i="4" s="1"/>
  <c r="CM332" i="4"/>
  <c r="FI332" i="4" s="1"/>
  <c r="CV47" i="4"/>
  <c r="CR390" i="4"/>
  <c r="FN390" i="4" s="1"/>
  <c r="CL372" i="4"/>
  <c r="FH372" i="4" s="1"/>
  <c r="CO214" i="4"/>
  <c r="FK214" i="4" s="1"/>
  <c r="CO85" i="4"/>
  <c r="FK85" i="4" s="1"/>
  <c r="CK238" i="4"/>
  <c r="FG238" i="4" s="1"/>
  <c r="CR34" i="4"/>
  <c r="FN34" i="4" s="1"/>
  <c r="CK347" i="4"/>
  <c r="FG347" i="4" s="1"/>
  <c r="CQ258" i="4"/>
  <c r="FM258" i="4" s="1"/>
  <c r="CN392" i="4"/>
  <c r="FJ392" i="4" s="1"/>
  <c r="CR279" i="4"/>
  <c r="FN279" i="4" s="1"/>
  <c r="CK382" i="4"/>
  <c r="FG382" i="4" s="1"/>
  <c r="CT331" i="4"/>
  <c r="CM121" i="4"/>
  <c r="FI121" i="4" s="1"/>
  <c r="CO392" i="4"/>
  <c r="FK392" i="4" s="1"/>
  <c r="CR184" i="4"/>
  <c r="FN184" i="4" s="1"/>
  <c r="CL69" i="4"/>
  <c r="FH69" i="4" s="1"/>
  <c r="CT143" i="4"/>
  <c r="CK341" i="4"/>
  <c r="FG341" i="4" s="1"/>
  <c r="CM174" i="4"/>
  <c r="FI174" i="4" s="1"/>
  <c r="CS56" i="4"/>
  <c r="CK234" i="4"/>
  <c r="FG234" i="4" s="1"/>
  <c r="CS156" i="4"/>
  <c r="FO156" i="4" s="1"/>
  <c r="CL339" i="4"/>
  <c r="FH339" i="4" s="1"/>
  <c r="CT325" i="4"/>
  <c r="CR203" i="4"/>
  <c r="FN203" i="4" s="1"/>
  <c r="CO142" i="4"/>
  <c r="FK142" i="4" s="1"/>
  <c r="CL174" i="4"/>
  <c r="FH174" i="4" s="1"/>
  <c r="CL291" i="4"/>
  <c r="FH291" i="4" s="1"/>
  <c r="CR99" i="4"/>
  <c r="FN99" i="4" s="1"/>
  <c r="CU276" i="4"/>
  <c r="CK114" i="4"/>
  <c r="FG114" i="4" s="1"/>
  <c r="CM41" i="4"/>
  <c r="FI41" i="4" s="1"/>
  <c r="CS264" i="4"/>
  <c r="FO264" i="4" s="1"/>
  <c r="CV288" i="4"/>
  <c r="CP22" i="4"/>
  <c r="FL22" i="4" s="1"/>
  <c r="CP189" i="4"/>
  <c r="FL189" i="4" s="1"/>
  <c r="CL198" i="4"/>
  <c r="FH198" i="4" s="1"/>
  <c r="CQ113" i="4"/>
  <c r="FM113" i="4" s="1"/>
  <c r="CU299" i="4"/>
  <c r="CM368" i="4"/>
  <c r="FI368" i="4" s="1"/>
  <c r="CO255" i="4"/>
  <c r="FK255" i="4" s="1"/>
  <c r="CQ163" i="4"/>
  <c r="FM163" i="4" s="1"/>
  <c r="CU50" i="4"/>
  <c r="CV367" i="4"/>
  <c r="CT278" i="4"/>
  <c r="CM352" i="4"/>
  <c r="FI352" i="4" s="1"/>
  <c r="CK233" i="4"/>
  <c r="FG233" i="4" s="1"/>
  <c r="CU219" i="4"/>
  <c r="CS249" i="4"/>
  <c r="CT409" i="4"/>
  <c r="CL130" i="4"/>
  <c r="FH130" i="4" s="1"/>
  <c r="CT346" i="4"/>
  <c r="CL329" i="4"/>
  <c r="FH329" i="4" s="1"/>
  <c r="CO283" i="4"/>
  <c r="FK283" i="4" s="1"/>
  <c r="CL216" i="4"/>
  <c r="FH216" i="4" s="1"/>
  <c r="CO129" i="4"/>
  <c r="FK129" i="4" s="1"/>
  <c r="CP216" i="4"/>
  <c r="FL216" i="4" s="1"/>
  <c r="CR391" i="4"/>
  <c r="FN391" i="4" s="1"/>
  <c r="CM24" i="4"/>
  <c r="FI24" i="4" s="1"/>
  <c r="CP371" i="4"/>
  <c r="FL371" i="4" s="1"/>
  <c r="CQ372" i="4"/>
  <c r="FM372" i="4" s="1"/>
  <c r="CP100" i="4"/>
  <c r="FL100" i="4" s="1"/>
  <c r="CK180" i="4"/>
  <c r="FG180" i="4" s="1"/>
  <c r="CP152" i="4"/>
  <c r="FL152" i="4" s="1"/>
  <c r="CO211" i="4"/>
  <c r="FK211" i="4" s="1"/>
  <c r="CK282" i="4"/>
  <c r="FG282" i="4" s="1"/>
  <c r="CU153" i="4"/>
  <c r="CR364" i="4"/>
  <c r="FN364" i="4" s="1"/>
  <c r="CM238" i="4"/>
  <c r="FI238" i="4" s="1"/>
  <c r="CV344" i="4"/>
  <c r="CQ262" i="4"/>
  <c r="FM262" i="4" s="1"/>
  <c r="CN42" i="4"/>
  <c r="FJ42" i="4" s="1"/>
  <c r="CQ277" i="4"/>
  <c r="FM277" i="4" s="1"/>
  <c r="CM371" i="4"/>
  <c r="FI371" i="4" s="1"/>
  <c r="CV271" i="4"/>
  <c r="CL289" i="4"/>
  <c r="FH289" i="4" s="1"/>
  <c r="CU195" i="4"/>
  <c r="CO20" i="4"/>
  <c r="FK20" i="4" s="1"/>
  <c r="CV397" i="4"/>
  <c r="CK333" i="4"/>
  <c r="FG333" i="4" s="1"/>
  <c r="CM83" i="4"/>
  <c r="FI83" i="4" s="1"/>
  <c r="CK380" i="4"/>
  <c r="FG380" i="4" s="1"/>
  <c r="CU112" i="4"/>
  <c r="CP258" i="4"/>
  <c r="FL258" i="4" s="1"/>
  <c r="CN242" i="4"/>
  <c r="FJ242" i="4" s="1"/>
  <c r="CT383" i="4"/>
  <c r="CN61" i="4"/>
  <c r="FJ61" i="4" s="1"/>
  <c r="CU213" i="4"/>
  <c r="CP351" i="4"/>
  <c r="FL351" i="4" s="1"/>
  <c r="CP322" i="4"/>
  <c r="FL322" i="4" s="1"/>
  <c r="CP106" i="4"/>
  <c r="FL106" i="4" s="1"/>
  <c r="CP331" i="4"/>
  <c r="FL331" i="4" s="1"/>
  <c r="CR107" i="4"/>
  <c r="FN107" i="4" s="1"/>
  <c r="CN231" i="4"/>
  <c r="FJ231" i="4" s="1"/>
  <c r="CU270" i="4"/>
  <c r="CK129" i="4"/>
  <c r="FG129" i="4" s="1"/>
  <c r="CM168" i="4"/>
  <c r="FI168" i="4" s="1"/>
  <c r="CP137" i="4"/>
  <c r="FL137" i="4" s="1"/>
  <c r="CP81" i="4"/>
  <c r="FL81" i="4" s="1"/>
  <c r="CO24" i="4"/>
  <c r="FK24" i="4" s="1"/>
  <c r="CR350" i="4"/>
  <c r="FN350" i="4" s="1"/>
  <c r="CM407" i="4"/>
  <c r="FI407" i="4" s="1"/>
  <c r="CO144" i="4"/>
  <c r="FK144" i="4" s="1"/>
  <c r="CT209" i="4"/>
  <c r="CQ217" i="4"/>
  <c r="FM217" i="4" s="1"/>
  <c r="CN175" i="4"/>
  <c r="FJ175" i="4" s="1"/>
  <c r="CL183" i="4"/>
  <c r="FH183" i="4" s="1"/>
  <c r="CP226" i="4"/>
  <c r="FL226" i="4" s="1"/>
  <c r="CR352" i="4"/>
  <c r="FN352" i="4" s="1"/>
  <c r="CK37" i="4"/>
  <c r="FG37" i="4" s="1"/>
  <c r="CO111" i="4"/>
  <c r="FK111" i="4" s="1"/>
  <c r="CR296" i="4"/>
  <c r="FN296" i="4" s="1"/>
  <c r="CV349" i="4"/>
  <c r="CM209" i="4"/>
  <c r="FI209" i="4" s="1"/>
  <c r="CN8" i="4"/>
  <c r="FJ8" i="4" s="1"/>
  <c r="CR392" i="4"/>
  <c r="FN392" i="4" s="1"/>
  <c r="CO147" i="4"/>
  <c r="FK147" i="4" s="1"/>
  <c r="CM43" i="4"/>
  <c r="FI43" i="4" s="1"/>
  <c r="CL394" i="4"/>
  <c r="FH394" i="4" s="1"/>
  <c r="CN74" i="4"/>
  <c r="FJ74" i="4" s="1"/>
  <c r="CL167" i="4"/>
  <c r="FH167" i="4" s="1"/>
  <c r="CU396" i="4"/>
  <c r="CS224" i="4"/>
  <c r="CS277" i="4"/>
  <c r="CM141" i="4"/>
  <c r="FI141" i="4" s="1"/>
  <c r="CS173" i="4"/>
  <c r="FO173" i="4" s="1"/>
  <c r="CM265" i="4"/>
  <c r="FI265" i="4" s="1"/>
  <c r="CT224" i="4"/>
  <c r="CT301" i="4"/>
  <c r="CQ233" i="4"/>
  <c r="FM233" i="4" s="1"/>
  <c r="CU312" i="4"/>
  <c r="CS204" i="4"/>
  <c r="CK231" i="4"/>
  <c r="FG231" i="4" s="1"/>
  <c r="CO356" i="4"/>
  <c r="FK356" i="4" s="1"/>
  <c r="CL384" i="4"/>
  <c r="FH384" i="4" s="1"/>
  <c r="CT216" i="4"/>
  <c r="CK155" i="4"/>
  <c r="FG155" i="4" s="1"/>
  <c r="CM159" i="4"/>
  <c r="FI159" i="4" s="1"/>
  <c r="CS214" i="4"/>
  <c r="FO214" i="4" s="1"/>
  <c r="CU90" i="4"/>
  <c r="CT198" i="4"/>
  <c r="CU294" i="4"/>
  <c r="CQ383" i="4"/>
  <c r="FM383" i="4" s="1"/>
  <c r="CO357" i="4"/>
  <c r="FK357" i="4" s="1"/>
  <c r="CS287" i="4"/>
  <c r="FO287" i="4" s="1"/>
  <c r="CP18" i="4"/>
  <c r="FL18" i="4" s="1"/>
  <c r="CP319" i="4"/>
  <c r="FL319" i="4" s="1"/>
  <c r="CL287" i="4"/>
  <c r="FH287" i="4" s="1"/>
  <c r="CM191" i="4"/>
  <c r="FI191" i="4" s="1"/>
  <c r="CK377" i="4"/>
  <c r="FG377" i="4" s="1"/>
  <c r="CN70" i="4"/>
  <c r="FJ70" i="4" s="1"/>
  <c r="CM331" i="4"/>
  <c r="FI331" i="4" s="1"/>
  <c r="CL275" i="4"/>
  <c r="FH275" i="4" s="1"/>
  <c r="CP406" i="4"/>
  <c r="FL406" i="4" s="1"/>
  <c r="CM57" i="4"/>
  <c r="FI57" i="4" s="1"/>
  <c r="CR174" i="4"/>
  <c r="FN174" i="4" s="1"/>
  <c r="CS351" i="4"/>
  <c r="CS319" i="4"/>
  <c r="FO319" i="4" s="1"/>
  <c r="CQ379" i="4"/>
  <c r="FM379" i="4" s="1"/>
  <c r="CU42" i="4"/>
  <c r="CM259" i="4"/>
  <c r="FI259" i="4" s="1"/>
  <c r="CR37" i="4"/>
  <c r="FN37" i="4" s="1"/>
  <c r="CP250" i="4"/>
  <c r="FL250" i="4" s="1"/>
  <c r="CP23" i="4"/>
  <c r="FL23" i="4" s="1"/>
  <c r="CL254" i="4"/>
  <c r="FH254" i="4" s="1"/>
  <c r="CO292" i="4"/>
  <c r="FK292" i="4" s="1"/>
  <c r="CS94" i="4"/>
  <c r="CN118" i="4"/>
  <c r="FJ118" i="4" s="1"/>
  <c r="CR247" i="4"/>
  <c r="FN247" i="4" s="1"/>
  <c r="CV326" i="4"/>
  <c r="CL357" i="4"/>
  <c r="FH357" i="4" s="1"/>
  <c r="CK122" i="4"/>
  <c r="FG122" i="4" s="1"/>
  <c r="CR385" i="4"/>
  <c r="FN385" i="4" s="1"/>
  <c r="CP167" i="4"/>
  <c r="FL167" i="4" s="1"/>
  <c r="CN327" i="4"/>
  <c r="FJ327" i="4" s="1"/>
  <c r="CK257" i="4"/>
  <c r="FG257" i="4" s="1"/>
  <c r="CS340" i="4"/>
  <c r="FO340" i="4" s="1"/>
  <c r="CO340" i="4"/>
  <c r="FK340" i="4" s="1"/>
  <c r="CU110" i="4"/>
  <c r="CP318" i="4"/>
  <c r="FL318" i="4" s="1"/>
  <c r="CS7" i="4"/>
  <c r="CT298" i="4"/>
  <c r="CL269" i="4"/>
  <c r="FH269" i="4" s="1"/>
  <c r="CU93" i="4"/>
  <c r="CV346" i="4"/>
  <c r="CL364" i="4"/>
  <c r="FH364" i="4" s="1"/>
  <c r="CU208" i="4"/>
  <c r="CS68" i="4"/>
  <c r="CT356" i="4"/>
  <c r="CN185" i="4"/>
  <c r="FJ185" i="4" s="1"/>
  <c r="CK402" i="4"/>
  <c r="FG402" i="4" s="1"/>
  <c r="CQ152" i="4"/>
  <c r="FM152" i="4" s="1"/>
  <c r="CS76" i="4"/>
  <c r="FO76" i="4" s="1"/>
  <c r="CK263" i="4"/>
  <c r="FG263" i="4" s="1"/>
  <c r="CM281" i="4"/>
  <c r="FI281" i="4" s="1"/>
  <c r="CP144" i="4"/>
  <c r="FL144" i="4" s="1"/>
  <c r="CM117" i="4"/>
  <c r="FI117" i="4" s="1"/>
  <c r="CU109" i="4"/>
  <c r="CS110" i="4"/>
  <c r="CV308" i="4"/>
  <c r="CN365" i="4"/>
  <c r="FJ365" i="4" s="1"/>
  <c r="CN318" i="4"/>
  <c r="FJ318" i="4" s="1"/>
  <c r="CN158" i="4"/>
  <c r="FJ158" i="4" s="1"/>
  <c r="CL153" i="4"/>
  <c r="FH153" i="4" s="1"/>
  <c r="CO61" i="4"/>
  <c r="FK61" i="4" s="1"/>
  <c r="CN29" i="4"/>
  <c r="FJ29" i="4" s="1"/>
  <c r="CS393" i="4"/>
  <c r="CV375" i="4"/>
  <c r="CV248" i="4"/>
  <c r="CL349" i="4"/>
  <c r="FH349" i="4" s="1"/>
  <c r="CT249" i="4"/>
  <c r="CO143" i="4"/>
  <c r="FK143" i="4" s="1"/>
  <c r="CN106" i="4"/>
  <c r="FJ106" i="4" s="1"/>
  <c r="CP215" i="4"/>
  <c r="FL215" i="4" s="1"/>
  <c r="CU145" i="4"/>
  <c r="CT268" i="4"/>
  <c r="CR257" i="4"/>
  <c r="FN257" i="4" s="1"/>
  <c r="CT6" i="4"/>
  <c r="CL316" i="4"/>
  <c r="FH316" i="4" s="1"/>
  <c r="CS352" i="4"/>
  <c r="CQ366" i="4"/>
  <c r="FM366" i="4" s="1"/>
  <c r="CP296" i="4"/>
  <c r="FL296" i="4" s="1"/>
  <c r="CK409" i="4"/>
  <c r="FG409" i="4" s="1"/>
  <c r="CL19" i="4"/>
  <c r="FH19" i="4" s="1"/>
  <c r="CS374" i="4"/>
  <c r="FO374" i="4" s="1"/>
  <c r="CR42" i="4"/>
  <c r="FN42" i="4" s="1"/>
  <c r="CO34" i="4"/>
  <c r="FK34" i="4" s="1"/>
  <c r="CQ342" i="4"/>
  <c r="FM342" i="4" s="1"/>
  <c r="CL40" i="4"/>
  <c r="FH40" i="4" s="1"/>
  <c r="CP400" i="4"/>
  <c r="FL400" i="4" s="1"/>
  <c r="CU137" i="4"/>
  <c r="CK88" i="4"/>
  <c r="FG88" i="4" s="1"/>
  <c r="CP339" i="4"/>
  <c r="FL339" i="4" s="1"/>
  <c r="CU380" i="4"/>
  <c r="CT112" i="4"/>
  <c r="CR298" i="4"/>
  <c r="FN298" i="4" s="1"/>
  <c r="CQ270" i="4"/>
  <c r="FM270" i="4" s="1"/>
  <c r="CU221" i="4"/>
  <c r="CM173" i="4"/>
  <c r="FI173" i="4" s="1"/>
  <c r="CP16" i="4"/>
  <c r="FL16" i="4" s="1"/>
  <c r="CU323" i="4"/>
  <c r="CL302" i="4"/>
  <c r="FH302" i="4" s="1"/>
  <c r="CR67" i="4"/>
  <c r="FN67" i="4" s="1"/>
  <c r="CP61" i="4"/>
  <c r="FL61" i="4" s="1"/>
  <c r="CR145" i="4"/>
  <c r="FN145" i="4" s="1"/>
  <c r="CV298" i="4"/>
  <c r="CL175" i="4"/>
  <c r="FH175" i="4" s="1"/>
  <c r="CQ329" i="4"/>
  <c r="FM329" i="4" s="1"/>
  <c r="CV284" i="4"/>
  <c r="CT238" i="4"/>
  <c r="CQ331" i="4"/>
  <c r="FM331" i="4" s="1"/>
  <c r="CV181" i="4"/>
  <c r="CR395" i="4"/>
  <c r="FN395" i="4" s="1"/>
  <c r="CS273" i="4"/>
  <c r="FO273" i="4" s="1"/>
  <c r="CL395" i="4"/>
  <c r="FH395" i="4" s="1"/>
  <c r="CN228" i="4"/>
  <c r="FJ228" i="4" s="1"/>
  <c r="CQ156" i="4"/>
  <c r="FM156" i="4" s="1"/>
  <c r="CU350" i="4"/>
  <c r="CO18" i="4"/>
  <c r="FK18" i="4" s="1"/>
  <c r="CN195" i="4"/>
  <c r="FJ195" i="4" s="1"/>
  <c r="CT8" i="4"/>
  <c r="CR197" i="4"/>
  <c r="FN197" i="4" s="1"/>
  <c r="CO256" i="4"/>
  <c r="FK256" i="4" s="1"/>
  <c r="CO171" i="4"/>
  <c r="FK171" i="4" s="1"/>
  <c r="CK256" i="4"/>
  <c r="FG256" i="4" s="1"/>
  <c r="CL376" i="4"/>
  <c r="FH376" i="4" s="1"/>
  <c r="CP397" i="4"/>
  <c r="FL397" i="4" s="1"/>
  <c r="CR136" i="4"/>
  <c r="FN136" i="4" s="1"/>
  <c r="CV30" i="4"/>
  <c r="CS376" i="4"/>
  <c r="FO376" i="4" s="1"/>
  <c r="CQ362" i="4"/>
  <c r="FM362" i="4" s="1"/>
  <c r="CT226" i="4"/>
  <c r="CU43" i="4"/>
  <c r="CK352" i="4"/>
  <c r="FG352" i="4" s="1"/>
  <c r="CV303" i="4"/>
  <c r="CQ100" i="4"/>
  <c r="FM100" i="4" s="1"/>
  <c r="CR363" i="4"/>
  <c r="FN363" i="4" s="1"/>
  <c r="CT195" i="4"/>
  <c r="CP346" i="4"/>
  <c r="FL346" i="4" s="1"/>
  <c r="CM230" i="4"/>
  <c r="FI230" i="4" s="1"/>
  <c r="CS350" i="4"/>
  <c r="CS299" i="4"/>
  <c r="FO299" i="4" s="1"/>
  <c r="CP60" i="4"/>
  <c r="FL60" i="4" s="1"/>
  <c r="CL301" i="4"/>
  <c r="FH301" i="4" s="1"/>
  <c r="CP164" i="4"/>
  <c r="FL164" i="4" s="1"/>
  <c r="CN401" i="4"/>
  <c r="FJ401" i="4" s="1"/>
  <c r="CK127" i="4"/>
  <c r="FG127" i="4" s="1"/>
  <c r="CM395" i="4"/>
  <c r="FI395" i="4" s="1"/>
  <c r="CT293" i="4"/>
  <c r="CV356" i="4"/>
  <c r="CM363" i="4"/>
  <c r="FI363" i="4" s="1"/>
  <c r="CN387" i="4"/>
  <c r="FJ387" i="4" s="1"/>
  <c r="CQ120" i="4"/>
  <c r="FM120" i="4" s="1"/>
  <c r="CM177" i="4"/>
  <c r="FI177" i="4" s="1"/>
  <c r="CL338" i="4"/>
  <c r="FH338" i="4" s="1"/>
  <c r="CV237" i="4"/>
  <c r="CT70" i="4"/>
  <c r="CV137" i="4"/>
  <c r="CP385" i="4"/>
  <c r="FL385" i="4" s="1"/>
  <c r="CL268" i="4"/>
  <c r="FH268" i="4" s="1"/>
  <c r="CM125" i="4"/>
  <c r="FI125" i="4" s="1"/>
  <c r="CT273" i="4"/>
  <c r="CP73" i="4"/>
  <c r="FL73" i="4" s="1"/>
  <c r="CN398" i="4"/>
  <c r="FJ398" i="4" s="1"/>
  <c r="CO7" i="4"/>
  <c r="FK7" i="4" s="1"/>
  <c r="CS211" i="4"/>
  <c r="FO211" i="4" s="1"/>
  <c r="CL390" i="4"/>
  <c r="FH390" i="4" s="1"/>
  <c r="CV395" i="4"/>
  <c r="CL151" i="4"/>
  <c r="FH151" i="4" s="1"/>
  <c r="CT384" i="4"/>
  <c r="CO238" i="4"/>
  <c r="FK238" i="4" s="1"/>
  <c r="CO309" i="4"/>
  <c r="FK309" i="4" s="1"/>
  <c r="CM55" i="4"/>
  <c r="FI55" i="4" s="1"/>
  <c r="CP402" i="4"/>
  <c r="FL402" i="4" s="1"/>
  <c r="CR57" i="4"/>
  <c r="FN57" i="4" s="1"/>
  <c r="CL98" i="4"/>
  <c r="FH98" i="4" s="1"/>
  <c r="CQ227" i="4"/>
  <c r="FM227" i="4" s="1"/>
  <c r="CQ243" i="4"/>
  <c r="FM243" i="4" s="1"/>
  <c r="CV200" i="4"/>
  <c r="CR151" i="4"/>
  <c r="FN151" i="4" s="1"/>
  <c r="CN393" i="4"/>
  <c r="FJ393" i="4" s="1"/>
  <c r="CK172" i="4"/>
  <c r="FG172" i="4" s="1"/>
  <c r="CR52" i="4"/>
  <c r="FN52" i="4" s="1"/>
  <c r="CO39" i="4"/>
  <c r="FK39" i="4" s="1"/>
  <c r="CV109" i="4"/>
  <c r="CS271" i="4"/>
  <c r="FO271" i="4" s="1"/>
  <c r="CL250" i="4"/>
  <c r="FH250" i="4" s="1"/>
  <c r="CM109" i="4"/>
  <c r="FI109" i="4" s="1"/>
  <c r="CP104" i="4"/>
  <c r="FL104" i="4" s="1"/>
  <c r="CR51" i="4"/>
  <c r="FN51" i="4" s="1"/>
  <c r="CS395" i="4"/>
  <c r="FO395" i="4" s="1"/>
  <c r="CT199" i="4"/>
  <c r="CV315" i="4"/>
  <c r="CN307" i="4"/>
  <c r="FJ307" i="4" s="1"/>
  <c r="CS337" i="4"/>
  <c r="CS274" i="4"/>
  <c r="CL10" i="4"/>
  <c r="FH10" i="4" s="1"/>
  <c r="CT146" i="4"/>
  <c r="CL79" i="4"/>
  <c r="FH79" i="4" s="1"/>
  <c r="CQ266" i="4"/>
  <c r="FM266" i="4" s="1"/>
  <c r="CN248" i="4"/>
  <c r="FJ248" i="4" s="1"/>
  <c r="CQ67" i="4"/>
  <c r="FM67" i="4" s="1"/>
  <c r="CU293" i="4"/>
  <c r="CT408" i="4"/>
  <c r="CN212" i="4"/>
  <c r="FJ212" i="4" s="1"/>
  <c r="CR288" i="4"/>
  <c r="FN288" i="4" s="1"/>
  <c r="CR396" i="4"/>
  <c r="FN396" i="4" s="1"/>
  <c r="CP345" i="4"/>
  <c r="FL345" i="4" s="1"/>
  <c r="CR398" i="4"/>
  <c r="FN398" i="4" s="1"/>
  <c r="CU33" i="4"/>
  <c r="CO274" i="4"/>
  <c r="FK274" i="4" s="1"/>
  <c r="CN220" i="4"/>
  <c r="FJ220" i="4" s="1"/>
  <c r="CT53" i="4"/>
  <c r="CN249" i="4"/>
  <c r="FJ249" i="4" s="1"/>
  <c r="CU292" i="4"/>
  <c r="CL208" i="4"/>
  <c r="FH208" i="4" s="1"/>
  <c r="CK34" i="4"/>
  <c r="FG34" i="4" s="1"/>
  <c r="CQ177" i="4"/>
  <c r="FM177" i="4" s="1"/>
  <c r="CQ144" i="4"/>
  <c r="FM144" i="4" s="1"/>
  <c r="CK62" i="4"/>
  <c r="FG62" i="4" s="1"/>
  <c r="CR339" i="4"/>
  <c r="FN339" i="4" s="1"/>
  <c r="CP118" i="4"/>
  <c r="FL118" i="4" s="1"/>
  <c r="CP267" i="4"/>
  <c r="FL267" i="4" s="1"/>
  <c r="CU125" i="4"/>
  <c r="CK123" i="4"/>
  <c r="FG123" i="4" s="1"/>
  <c r="CQ175" i="4"/>
  <c r="FM175" i="4" s="1"/>
  <c r="CK20" i="4"/>
  <c r="FG20" i="4" s="1"/>
  <c r="CT253" i="4"/>
  <c r="CV310" i="4"/>
  <c r="CO264" i="4"/>
  <c r="FK264" i="4" s="1"/>
  <c r="CT318" i="4"/>
  <c r="CO21" i="4"/>
  <c r="FK21" i="4" s="1"/>
  <c r="CL225" i="4"/>
  <c r="FH225" i="4" s="1"/>
  <c r="CU174" i="4"/>
  <c r="CS270" i="4"/>
  <c r="CM148" i="4"/>
  <c r="FI148" i="4" s="1"/>
  <c r="CQ126" i="4"/>
  <c r="FM126" i="4" s="1"/>
  <c r="CP340" i="4"/>
  <c r="FL340" i="4" s="1"/>
  <c r="CK399" i="4"/>
  <c r="FG399" i="4" s="1"/>
  <c r="CT275" i="4"/>
  <c r="CP266" i="4"/>
  <c r="FL266" i="4" s="1"/>
  <c r="CL410" i="4"/>
  <c r="FH410" i="4" s="1"/>
  <c r="CT339" i="4"/>
  <c r="CP369" i="4"/>
  <c r="FL369" i="4" s="1"/>
  <c r="CM216" i="4"/>
  <c r="FI216" i="4" s="1"/>
  <c r="CL66" i="4"/>
  <c r="FH66" i="4" s="1"/>
  <c r="CP168" i="4"/>
  <c r="FL168" i="4" s="1"/>
  <c r="CU85" i="4"/>
  <c r="CQ88" i="4"/>
  <c r="FM88" i="4" s="1"/>
  <c r="CK268" i="4"/>
  <c r="FG268" i="4" s="1"/>
  <c r="CK194" i="4"/>
  <c r="FG194" i="4" s="1"/>
  <c r="CM300" i="4"/>
  <c r="FI300" i="4" s="1"/>
  <c r="CS282" i="4"/>
  <c r="FO282" i="4" s="1"/>
  <c r="CO89" i="4"/>
  <c r="FK89" i="4" s="1"/>
  <c r="CT37" i="4"/>
  <c r="CV342" i="4"/>
  <c r="CT411" i="4"/>
  <c r="CM69" i="4"/>
  <c r="FI69" i="4" s="1"/>
  <c r="CS189" i="4"/>
  <c r="CQ268" i="4"/>
  <c r="FM268" i="4" s="1"/>
  <c r="CS245" i="4"/>
  <c r="FO245" i="4" s="1"/>
  <c r="CK44" i="4"/>
  <c r="FG44" i="4" s="1"/>
  <c r="CM74" i="4"/>
  <c r="FI74" i="4" s="1"/>
  <c r="CK246" i="4"/>
  <c r="FG246" i="4" s="1"/>
  <c r="CL76" i="4"/>
  <c r="FH76" i="4" s="1"/>
  <c r="CP323" i="4"/>
  <c r="FL323" i="4" s="1"/>
  <c r="CN241" i="4"/>
  <c r="FJ241" i="4" s="1"/>
  <c r="CT100" i="4"/>
  <c r="CM202" i="4"/>
  <c r="FI202" i="4" s="1"/>
  <c r="CM103" i="4"/>
  <c r="FI103" i="4" s="1"/>
  <c r="CU288" i="4"/>
  <c r="CT207" i="4"/>
  <c r="CS382" i="4"/>
  <c r="FO382" i="4" s="1"/>
  <c r="CK297" i="4"/>
  <c r="FG297" i="4" s="1"/>
  <c r="CS258" i="4"/>
  <c r="CM175" i="4"/>
  <c r="FI175" i="4" s="1"/>
  <c r="CK296" i="4"/>
  <c r="FG296" i="4" s="1"/>
  <c r="CO235" i="4"/>
  <c r="FK235" i="4" s="1"/>
  <c r="CT149" i="4"/>
  <c r="CU23" i="4"/>
  <c r="CS367" i="4"/>
  <c r="CT295" i="4"/>
  <c r="CL100" i="4"/>
  <c r="FH100" i="4" s="1"/>
  <c r="CN364" i="4"/>
  <c r="FJ364" i="4" s="1"/>
  <c r="CK21" i="4"/>
  <c r="FG21" i="4" s="1"/>
  <c r="CV133" i="4"/>
  <c r="CS121" i="4"/>
  <c r="FO121" i="4" s="1"/>
  <c r="CN86" i="4"/>
  <c r="FJ86" i="4" s="1"/>
  <c r="CV294" i="4"/>
  <c r="CM291" i="4"/>
  <c r="FI291" i="4" s="1"/>
  <c r="CS298" i="4"/>
  <c r="CU97" i="4"/>
  <c r="CM272" i="4"/>
  <c r="FI272" i="4" s="1"/>
  <c r="CK190" i="4"/>
  <c r="FG190" i="4" s="1"/>
  <c r="CK192" i="4"/>
  <c r="FG192" i="4" s="1"/>
  <c r="CQ77" i="4"/>
  <c r="FM77" i="4" s="1"/>
  <c r="CO173" i="4"/>
  <c r="FK173" i="4" s="1"/>
  <c r="CR139" i="4"/>
  <c r="FN139" i="4" s="1"/>
  <c r="CM290" i="4"/>
  <c r="FI290" i="4" s="1"/>
  <c r="CQ267" i="4"/>
  <c r="FM267" i="4" s="1"/>
  <c r="CV247" i="4"/>
  <c r="CO48" i="4"/>
  <c r="FK48" i="4" s="1"/>
  <c r="CO110" i="4"/>
  <c r="FK110" i="4" s="1"/>
  <c r="CL325" i="4"/>
  <c r="FH325" i="4" s="1"/>
  <c r="CM293" i="4"/>
  <c r="FI293" i="4" s="1"/>
  <c r="CM268" i="4"/>
  <c r="FI268" i="4" s="1"/>
  <c r="CM372" i="4"/>
  <c r="FI372" i="4" s="1"/>
  <c r="CQ147" i="4"/>
  <c r="FM147" i="4" s="1"/>
  <c r="CQ294" i="4"/>
  <c r="FM294" i="4" s="1"/>
  <c r="CM144" i="4"/>
  <c r="FI144" i="4" s="1"/>
  <c r="CN334" i="4"/>
  <c r="FJ334" i="4" s="1"/>
  <c r="CS47" i="4"/>
  <c r="CL80" i="4"/>
  <c r="FH80" i="4" s="1"/>
  <c r="CP119" i="4"/>
  <c r="FL119" i="4" s="1"/>
  <c r="CV16" i="4"/>
  <c r="CS180" i="4"/>
  <c r="CO178" i="4"/>
  <c r="FK178" i="4" s="1"/>
  <c r="CL92" i="4"/>
  <c r="FH92" i="4" s="1"/>
  <c r="CV105" i="4"/>
  <c r="CS236" i="4"/>
  <c r="CL33" i="4"/>
  <c r="FH33" i="4" s="1"/>
  <c r="CU108" i="4"/>
  <c r="CK77" i="4"/>
  <c r="FG77" i="4" s="1"/>
  <c r="CO280" i="4"/>
  <c r="FK280" i="4" s="1"/>
  <c r="CV159" i="4"/>
  <c r="CV90" i="4"/>
  <c r="CQ335" i="4"/>
  <c r="FM335" i="4" s="1"/>
  <c r="CV91" i="4"/>
  <c r="CM218" i="4"/>
  <c r="FI218" i="4" s="1"/>
  <c r="CU243" i="4"/>
  <c r="CK267" i="4"/>
  <c r="FG267" i="4" s="1"/>
  <c r="CQ122" i="4"/>
  <c r="FM122" i="4" s="1"/>
  <c r="CN182" i="4"/>
  <c r="FJ182" i="4" s="1"/>
  <c r="CQ337" i="4"/>
  <c r="FM337" i="4" s="1"/>
  <c r="CK198" i="4"/>
  <c r="FG198" i="4" s="1"/>
  <c r="CM378" i="4"/>
  <c r="FI378" i="4" s="1"/>
  <c r="CK83" i="4"/>
  <c r="FG83" i="4" s="1"/>
  <c r="CV56" i="4"/>
  <c r="CN263" i="4"/>
  <c r="FJ263" i="4" s="1"/>
  <c r="CP160" i="4"/>
  <c r="FL160" i="4" s="1"/>
  <c r="CV212" i="4"/>
  <c r="CK328" i="4"/>
  <c r="FG328" i="4" s="1"/>
  <c r="CL18" i="4"/>
  <c r="FH18" i="4" s="1"/>
  <c r="CO278" i="4"/>
  <c r="FK278" i="4" s="1"/>
  <c r="CQ116" i="4"/>
  <c r="FM116" i="4" s="1"/>
  <c r="CP263" i="4"/>
  <c r="FL263" i="4" s="1"/>
  <c r="CT83" i="4"/>
  <c r="CO408" i="4"/>
  <c r="FK408" i="4" s="1"/>
  <c r="CK135" i="4"/>
  <c r="FG135" i="4" s="1"/>
  <c r="CK60" i="4"/>
  <c r="FG60" i="4" s="1"/>
  <c r="CS254" i="4"/>
  <c r="FO254" i="4" s="1"/>
  <c r="CN326" i="4"/>
  <c r="FJ326" i="4" s="1"/>
  <c r="CL375" i="4"/>
  <c r="FH375" i="4" s="1"/>
  <c r="CQ90" i="4"/>
  <c r="FM90" i="4" s="1"/>
  <c r="CQ201" i="4"/>
  <c r="FM201" i="4" s="1"/>
  <c r="CV180" i="4"/>
  <c r="CU37" i="4"/>
  <c r="CS203" i="4"/>
  <c r="FO203" i="4" s="1"/>
  <c r="CN13" i="4"/>
  <c r="FJ13" i="4" s="1"/>
  <c r="CK160" i="4"/>
  <c r="FG160" i="4" s="1"/>
  <c r="CN17" i="4"/>
  <c r="FJ17" i="4" s="1"/>
  <c r="CU148" i="4"/>
  <c r="CS207" i="4"/>
  <c r="CU308" i="4"/>
  <c r="CU247" i="4"/>
  <c r="CO122" i="4"/>
  <c r="FK122" i="4" s="1"/>
  <c r="CT405" i="4"/>
  <c r="CT20" i="4"/>
  <c r="CM306" i="4"/>
  <c r="FI306" i="4" s="1"/>
  <c r="CU256" i="4"/>
  <c r="CM206" i="4"/>
  <c r="FI206" i="4" s="1"/>
  <c r="CQ46" i="4"/>
  <c r="FM46" i="4" s="1"/>
  <c r="CS380" i="4"/>
  <c r="FO380" i="4" s="1"/>
  <c r="CM260" i="4"/>
  <c r="FI260" i="4" s="1"/>
  <c r="CQ127" i="4"/>
  <c r="FM127" i="4" s="1"/>
  <c r="CQ134" i="4"/>
  <c r="FM134" i="4" s="1"/>
  <c r="CU49" i="4"/>
  <c r="CM79" i="4"/>
  <c r="FI79" i="4" s="1"/>
  <c r="CP105" i="4"/>
  <c r="FL105" i="4" s="1"/>
  <c r="CP271" i="4"/>
  <c r="FL271" i="4" s="1"/>
  <c r="CV235" i="4"/>
  <c r="CM320" i="4"/>
  <c r="FI320" i="4" s="1"/>
  <c r="CK281" i="4"/>
  <c r="FG281" i="4" s="1"/>
  <c r="CP342" i="4"/>
  <c r="FL342" i="4" s="1"/>
  <c r="CR411" i="4"/>
  <c r="FN411" i="4" s="1"/>
  <c r="CR48" i="4"/>
  <c r="FN48" i="4" s="1"/>
  <c r="CQ247" i="4"/>
  <c r="FM247" i="4" s="1"/>
  <c r="CQ316" i="4"/>
  <c r="FM316" i="4" s="1"/>
  <c r="CT360" i="4"/>
  <c r="CK365" i="4"/>
  <c r="FG365" i="4" s="1"/>
  <c r="CL143" i="4"/>
  <c r="FH143" i="4" s="1"/>
  <c r="CO201" i="4"/>
  <c r="FK201" i="4" s="1"/>
  <c r="CK298" i="4"/>
  <c r="FG298" i="4" s="1"/>
  <c r="CK214" i="4"/>
  <c r="FG214" i="4" s="1"/>
  <c r="CV231" i="4"/>
  <c r="CT221" i="4"/>
  <c r="CQ24" i="4"/>
  <c r="FM24" i="4" s="1"/>
  <c r="CL313" i="4"/>
  <c r="FH313" i="4" s="1"/>
  <c r="CS177" i="4"/>
  <c r="FO177" i="4" s="1"/>
  <c r="CP180" i="4"/>
  <c r="FL180" i="4" s="1"/>
  <c r="CU65" i="4"/>
  <c r="CM95" i="4"/>
  <c r="FI95" i="4" s="1"/>
  <c r="CQ103" i="4"/>
  <c r="FM103" i="4" s="1"/>
  <c r="CL337" i="4"/>
  <c r="FH337" i="4" s="1"/>
  <c r="CL168" i="4"/>
  <c r="FH168" i="4" s="1"/>
  <c r="CV21" i="4"/>
  <c r="CR239" i="4"/>
  <c r="FN239" i="4" s="1"/>
  <c r="CQ322" i="4"/>
  <c r="FM322" i="4" s="1"/>
  <c r="CQ81" i="4"/>
  <c r="FM81" i="4" s="1"/>
  <c r="CV313" i="4"/>
  <c r="CS46" i="4"/>
  <c r="CS17" i="4"/>
  <c r="CT191" i="4"/>
  <c r="CP381" i="4"/>
  <c r="FL381" i="4" s="1"/>
  <c r="CM198" i="4"/>
  <c r="FI198" i="4" s="1"/>
  <c r="CT276" i="4"/>
  <c r="CO121" i="4"/>
  <c r="FK121" i="4" s="1"/>
  <c r="CR125" i="4"/>
  <c r="FN125" i="4" s="1"/>
  <c r="CM303" i="4"/>
  <c r="FI303" i="4" s="1"/>
  <c r="CS346" i="4"/>
  <c r="CO213" i="4"/>
  <c r="FK213" i="4" s="1"/>
  <c r="CP120" i="4"/>
  <c r="FL120" i="4" s="1"/>
  <c r="CT107" i="4"/>
  <c r="CN75" i="4"/>
  <c r="FJ75" i="4" s="1"/>
  <c r="CM158" i="4"/>
  <c r="FI158" i="4" s="1"/>
  <c r="CR26" i="4"/>
  <c r="FN26" i="4" s="1"/>
  <c r="CQ412" i="4"/>
  <c r="FM412" i="4" s="1"/>
  <c r="CK351" i="4"/>
  <c r="FG351" i="4" s="1"/>
  <c r="CU140" i="4"/>
  <c r="CV297" i="4"/>
  <c r="CS353" i="4"/>
  <c r="FO353" i="4" s="1"/>
  <c r="CK344" i="4"/>
  <c r="FG344" i="4" s="1"/>
  <c r="CN139" i="4"/>
  <c r="FJ139" i="4" s="1"/>
  <c r="CQ124" i="4"/>
  <c r="FM124" i="4" s="1"/>
  <c r="CT168" i="4"/>
  <c r="CU233" i="4"/>
  <c r="CR41" i="4"/>
  <c r="FN41" i="4" s="1"/>
  <c r="CQ84" i="4"/>
  <c r="FM84" i="4" s="1"/>
  <c r="CV64" i="4"/>
  <c r="CQ231" i="4"/>
  <c r="FM231" i="4" s="1"/>
  <c r="CO25" i="4"/>
  <c r="FK25" i="4" s="1"/>
  <c r="CS390" i="4"/>
  <c r="FO390" i="4" s="1"/>
  <c r="CU355" i="4"/>
  <c r="CK210" i="4"/>
  <c r="FG210" i="4" s="1"/>
  <c r="CR35" i="4"/>
  <c r="FN35" i="4" s="1"/>
  <c r="CN200" i="4"/>
  <c r="FJ200" i="4" s="1"/>
  <c r="CT287" i="4"/>
  <c r="CN98" i="4"/>
  <c r="FJ98" i="4" s="1"/>
  <c r="CL353" i="4"/>
  <c r="FH353" i="4" s="1"/>
  <c r="CV332" i="4"/>
  <c r="CR32" i="4"/>
  <c r="FN32" i="4" s="1"/>
  <c r="CP19" i="4"/>
  <c r="FL19" i="4" s="1"/>
  <c r="CK202" i="4"/>
  <c r="FG202" i="4" s="1"/>
  <c r="CR262" i="4"/>
  <c r="FN262" i="4" s="1"/>
  <c r="CR281" i="4"/>
  <c r="FN281" i="4" s="1"/>
  <c r="CT167" i="4"/>
  <c r="CU311" i="4"/>
  <c r="CU315" i="4"/>
  <c r="CU222" i="4"/>
  <c r="CK14" i="4"/>
  <c r="FG14" i="4" s="1"/>
  <c r="CU18" i="4"/>
  <c r="CK363" i="4"/>
  <c r="FG363" i="4" s="1"/>
  <c r="CV406" i="4"/>
  <c r="CM232" i="4"/>
  <c r="FI232" i="4" s="1"/>
  <c r="CK6" i="4"/>
  <c r="FG6" i="4" s="1"/>
  <c r="CV46" i="4"/>
  <c r="CS372" i="4"/>
  <c r="CV328" i="4"/>
  <c r="CN144" i="4"/>
  <c r="FJ144" i="4" s="1"/>
  <c r="CL141" i="4"/>
  <c r="FH141" i="4" s="1"/>
  <c r="CR284" i="4"/>
  <c r="FN284" i="4" s="1"/>
  <c r="CM181" i="4"/>
  <c r="FI181" i="4" s="1"/>
  <c r="CL319" i="4"/>
  <c r="FH319" i="4" s="1"/>
  <c r="CR11" i="4"/>
  <c r="FN11" i="4" s="1"/>
  <c r="CT294" i="4"/>
  <c r="CP205" i="4"/>
  <c r="FL205" i="4" s="1"/>
  <c r="CT398" i="4"/>
  <c r="CR129" i="4"/>
  <c r="FN129" i="4" s="1"/>
  <c r="CL336" i="4"/>
  <c r="FH336" i="4" s="1"/>
  <c r="CK206" i="4"/>
  <c r="FG206" i="4" s="1"/>
  <c r="CR325" i="4"/>
  <c r="FN325" i="4" s="1"/>
  <c r="CU142" i="4"/>
  <c r="CL194" i="4"/>
  <c r="FH194" i="4" s="1"/>
  <c r="CL368" i="4"/>
  <c r="FH368" i="4" s="1"/>
  <c r="CR183" i="4"/>
  <c r="FN183" i="4" s="1"/>
  <c r="CP190" i="4"/>
  <c r="FL190" i="4" s="1"/>
  <c r="CM71" i="4"/>
  <c r="FI71" i="4" s="1"/>
  <c r="CR394" i="4"/>
  <c r="FN394" i="4" s="1"/>
  <c r="CM31" i="4"/>
  <c r="FI31" i="4" s="1"/>
  <c r="CQ186" i="4"/>
  <c r="FM186" i="4" s="1"/>
  <c r="CS172" i="4"/>
  <c r="CS343" i="4"/>
  <c r="CV57" i="4"/>
  <c r="CN224" i="4"/>
  <c r="FJ224" i="4" s="1"/>
  <c r="CR160" i="4"/>
  <c r="FN160" i="4" s="1"/>
  <c r="CV117" i="4"/>
  <c r="CK240" i="4"/>
  <c r="FG240" i="4" s="1"/>
  <c r="CP392" i="4"/>
  <c r="FL392" i="4" s="1"/>
  <c r="CV329" i="4"/>
  <c r="CP341" i="4"/>
  <c r="FL341" i="4" s="1"/>
  <c r="CV407" i="4"/>
  <c r="CR335" i="4"/>
  <c r="FN335" i="4" s="1"/>
  <c r="CV103" i="4"/>
  <c r="CP376" i="4"/>
  <c r="FL376" i="4" s="1"/>
  <c r="CP176" i="4"/>
  <c r="FL176" i="4" s="1"/>
  <c r="CV202" i="4"/>
  <c r="CL298" i="4"/>
  <c r="FH298" i="4" s="1"/>
  <c r="CL241" i="4"/>
  <c r="FH241" i="4" s="1"/>
  <c r="CN71" i="4"/>
  <c r="FJ71" i="4" s="1"/>
  <c r="CP53" i="4"/>
  <c r="FL53" i="4" s="1"/>
  <c r="CM325" i="4"/>
  <c r="FI325" i="4" s="1"/>
  <c r="CU16" i="4"/>
  <c r="CV193" i="4"/>
  <c r="CR229" i="4"/>
  <c r="FN229" i="4" s="1"/>
  <c r="CP88" i="4"/>
  <c r="FL88" i="4" s="1"/>
  <c r="CM138" i="4"/>
  <c r="FI138" i="4" s="1"/>
  <c r="CM409" i="4"/>
  <c r="FI409" i="4" s="1"/>
  <c r="CQ66" i="4"/>
  <c r="FM66" i="4" s="1"/>
  <c r="CN87" i="4"/>
  <c r="FJ87" i="4" s="1"/>
  <c r="CM66" i="4"/>
  <c r="FI66" i="4" s="1"/>
  <c r="CO410" i="4"/>
  <c r="FK410" i="4" s="1"/>
  <c r="CU302" i="4"/>
  <c r="CP162" i="4"/>
  <c r="FL162" i="4" s="1"/>
  <c r="CU346" i="4"/>
  <c r="CT324" i="4"/>
  <c r="CP330" i="4"/>
  <c r="FL330" i="4" s="1"/>
  <c r="CR267" i="4"/>
  <c r="FN267" i="4" s="1"/>
  <c r="CM270" i="4"/>
  <c r="FI270" i="4" s="1"/>
  <c r="CU182" i="4"/>
  <c r="CV210" i="4"/>
  <c r="CK270" i="4"/>
  <c r="FG270" i="4" s="1"/>
  <c r="CV232" i="4"/>
  <c r="CQ19" i="4"/>
  <c r="FM19" i="4" s="1"/>
  <c r="CL307" i="4"/>
  <c r="FH307" i="4" s="1"/>
  <c r="CU397" i="4"/>
  <c r="CT27" i="4"/>
  <c r="CL351" i="4"/>
  <c r="FH351" i="4" s="1"/>
  <c r="CU58" i="4"/>
  <c r="CP161" i="4"/>
  <c r="FL161" i="4" s="1"/>
  <c r="CS373" i="4"/>
  <c r="CO275" i="4"/>
  <c r="FK275" i="4" s="1"/>
  <c r="CK176" i="4"/>
  <c r="FG176" i="4" s="1"/>
  <c r="CT62" i="4"/>
  <c r="CP163" i="4"/>
  <c r="FL163" i="4" s="1"/>
  <c r="CQ252" i="4"/>
  <c r="FM252" i="4" s="1"/>
  <c r="CO277" i="4"/>
  <c r="FK277" i="4" s="1"/>
  <c r="CP135" i="4"/>
  <c r="FL135" i="4" s="1"/>
  <c r="CL15" i="4"/>
  <c r="FH15" i="4" s="1"/>
  <c r="CS375" i="4"/>
  <c r="FO375" i="4" s="1"/>
  <c r="CQ189" i="4"/>
  <c r="FM189" i="4" s="1"/>
  <c r="CN226" i="4"/>
  <c r="FJ226" i="4" s="1"/>
  <c r="CS139" i="4"/>
  <c r="CP159" i="4"/>
  <c r="FL159" i="4" s="1"/>
  <c r="CL380" i="4"/>
  <c r="FH380" i="4" s="1"/>
  <c r="CU73" i="4"/>
  <c r="CP128" i="4"/>
  <c r="FL128" i="4" s="1"/>
  <c r="CP372" i="4"/>
  <c r="FL372" i="4" s="1"/>
  <c r="CT16" i="4"/>
  <c r="CT26" i="4"/>
  <c r="CL205" i="4"/>
  <c r="FH205" i="4" s="1"/>
  <c r="CQ390" i="4"/>
  <c r="FM390" i="4" s="1"/>
  <c r="CV280" i="4"/>
  <c r="CU334" i="4"/>
  <c r="CV167" i="4"/>
  <c r="CL95" i="4"/>
  <c r="FH95" i="4" s="1"/>
  <c r="CM52" i="4"/>
  <c r="FI52" i="4" s="1"/>
  <c r="CN312" i="4"/>
  <c r="FJ312" i="4" s="1"/>
  <c r="CR98" i="4"/>
  <c r="FN98" i="4" s="1"/>
  <c r="CS64" i="4"/>
  <c r="CL401" i="4"/>
  <c r="FH401" i="4" s="1"/>
  <c r="CO131" i="4"/>
  <c r="FK131" i="4" s="1"/>
  <c r="CN299" i="4"/>
  <c r="FJ299" i="4" s="1"/>
  <c r="CN380" i="4"/>
  <c r="FJ380" i="4" s="1"/>
  <c r="CU295" i="4"/>
  <c r="CT312" i="4"/>
  <c r="CP235" i="4"/>
  <c r="FL235" i="4" s="1"/>
  <c r="CM326" i="4"/>
  <c r="FI326" i="4" s="1"/>
  <c r="CP404" i="4"/>
  <c r="FL404" i="4" s="1"/>
  <c r="CR90" i="4"/>
  <c r="FN90" i="4" s="1"/>
  <c r="CT302" i="4"/>
  <c r="CO33" i="4"/>
  <c r="FK33" i="4" s="1"/>
  <c r="CR369" i="4"/>
  <c r="FN369" i="4" s="1"/>
  <c r="CO249" i="4"/>
  <c r="FK249" i="4" s="1"/>
  <c r="CK387" i="4"/>
  <c r="FG387" i="4" s="1"/>
  <c r="CQ184" i="4"/>
  <c r="FM184" i="4" s="1"/>
  <c r="CK28" i="4"/>
  <c r="FG28" i="4" s="1"/>
  <c r="CR250" i="4"/>
  <c r="FN250" i="4" s="1"/>
  <c r="CK66" i="4"/>
  <c r="FG66" i="4" s="1"/>
  <c r="CM192" i="4"/>
  <c r="FI192" i="4" s="1"/>
  <c r="CU392" i="4"/>
  <c r="CM49" i="4"/>
  <c r="FI49" i="4" s="1"/>
  <c r="CS243" i="4"/>
  <c r="CO189" i="4"/>
  <c r="FK189" i="4" s="1"/>
  <c r="CL190" i="4"/>
  <c r="FH190" i="4" s="1"/>
  <c r="CS141" i="4"/>
  <c r="CQ364" i="4"/>
  <c r="FM364" i="4" s="1"/>
  <c r="CM219" i="4"/>
  <c r="FI219" i="4" s="1"/>
  <c r="CK118" i="4"/>
  <c r="FG118" i="4" s="1"/>
  <c r="CN201" i="4"/>
  <c r="FJ201" i="4" s="1"/>
  <c r="CU118" i="4"/>
  <c r="CR264" i="4"/>
  <c r="FN264" i="4" s="1"/>
  <c r="CV189" i="4"/>
  <c r="CM403" i="4"/>
  <c r="FI403" i="4" s="1"/>
  <c r="CP184" i="4"/>
  <c r="FL184" i="4" s="1"/>
  <c r="CP332" i="4"/>
  <c r="FL332" i="4" s="1"/>
  <c r="CL31" i="4"/>
  <c r="FH31" i="4" s="1"/>
  <c r="CS106" i="4"/>
  <c r="FO106" i="4" s="1"/>
  <c r="CU410" i="4"/>
  <c r="CL226" i="4"/>
  <c r="FH226" i="4" s="1"/>
  <c r="CO192" i="4"/>
  <c r="FK192" i="4" s="1"/>
  <c r="CN254" i="4"/>
  <c r="FJ254" i="4" s="1"/>
  <c r="CM228" i="4"/>
  <c r="FI228" i="4" s="1"/>
  <c r="CP132" i="4"/>
  <c r="FL132" i="4" s="1"/>
  <c r="CM25" i="4"/>
  <c r="FI25" i="4" s="1"/>
  <c r="CN308" i="4"/>
  <c r="FJ308" i="4" s="1"/>
  <c r="CO379" i="4"/>
  <c r="FK379" i="4" s="1"/>
  <c r="CM136" i="4"/>
  <c r="FI136" i="4" s="1"/>
  <c r="CM62" i="4"/>
  <c r="FI62" i="4" s="1"/>
  <c r="CL83" i="4"/>
  <c r="FH83" i="4" s="1"/>
  <c r="CR45" i="4"/>
  <c r="FN45" i="4" s="1"/>
  <c r="CP382" i="4"/>
  <c r="FL382" i="4" s="1"/>
  <c r="CU133" i="4"/>
  <c r="CM277" i="4"/>
  <c r="FI277" i="4" s="1"/>
  <c r="CO112" i="4"/>
  <c r="FK112" i="4" s="1"/>
  <c r="CL218" i="4"/>
  <c r="FH218" i="4" s="1"/>
  <c r="CN322" i="4"/>
  <c r="FJ322" i="4" s="1"/>
  <c r="CR18" i="4"/>
  <c r="FN18" i="4" s="1"/>
  <c r="CR412" i="4"/>
  <c r="FN412" i="4" s="1"/>
  <c r="CP210" i="4"/>
  <c r="FL210" i="4" s="1"/>
  <c r="CR195" i="4"/>
  <c r="FN195" i="4" s="1"/>
  <c r="CV95" i="4"/>
  <c r="CR216" i="4"/>
  <c r="FN216" i="4" s="1"/>
  <c r="CM217" i="4"/>
  <c r="FI217" i="4" s="1"/>
  <c r="CN204" i="4"/>
  <c r="FJ204" i="4" s="1"/>
  <c r="CO166" i="4"/>
  <c r="FK166" i="4" s="1"/>
  <c r="CP193" i="4"/>
  <c r="FL193" i="4" s="1"/>
  <c r="CR76" i="4"/>
  <c r="FN76" i="4" s="1"/>
  <c r="CV177" i="4"/>
  <c r="CV377" i="4"/>
  <c r="CM193" i="4"/>
  <c r="FI193" i="4" s="1"/>
  <c r="CO209" i="4"/>
  <c r="FK209" i="4" s="1"/>
  <c r="CP409" i="4"/>
  <c r="FL409" i="4" s="1"/>
  <c r="CV94" i="4"/>
  <c r="CR407" i="4"/>
  <c r="FN407" i="4" s="1"/>
  <c r="CR56" i="4"/>
  <c r="FN56" i="4" s="1"/>
  <c r="CP209" i="4"/>
  <c r="FL209" i="4" s="1"/>
  <c r="CR355" i="4"/>
  <c r="FN355" i="4" s="1"/>
  <c r="CO93" i="4"/>
  <c r="FK93" i="4" s="1"/>
  <c r="CR94" i="4"/>
  <c r="FN94" i="4" s="1"/>
  <c r="CN81" i="4"/>
  <c r="FJ81" i="4" s="1"/>
  <c r="CV100" i="4"/>
  <c r="CR9" i="4"/>
  <c r="FN9" i="4" s="1"/>
  <c r="CM288" i="4"/>
  <c r="FI288" i="4" s="1"/>
  <c r="CT357" i="4"/>
  <c r="CQ257" i="4"/>
  <c r="FM257" i="4" s="1"/>
  <c r="CR12" i="4"/>
  <c r="FN12" i="4" s="1"/>
  <c r="CO10" i="4"/>
  <c r="FK10" i="4" s="1"/>
  <c r="CR53" i="4"/>
  <c r="FN53" i="4" s="1"/>
  <c r="CR185" i="4"/>
  <c r="FN185" i="4" s="1"/>
  <c r="CU314" i="4"/>
  <c r="CP123" i="4"/>
  <c r="FL123" i="4" s="1"/>
  <c r="CU57" i="4"/>
  <c r="CS284" i="4"/>
  <c r="FO284" i="4" s="1"/>
  <c r="CR360" i="4"/>
  <c r="FN360" i="4" s="1"/>
  <c r="CS371" i="4"/>
  <c r="CP373" i="4"/>
  <c r="FL373" i="4" s="1"/>
  <c r="CL165" i="4"/>
  <c r="FH165" i="4" s="1"/>
  <c r="CO66" i="4"/>
  <c r="FK66" i="4" s="1"/>
  <c r="CO251" i="4"/>
  <c r="FK251" i="4" s="1"/>
  <c r="CV89" i="4"/>
  <c r="CO138" i="4"/>
  <c r="FK138" i="4" s="1"/>
  <c r="CT267" i="4"/>
  <c r="CV80" i="4"/>
  <c r="CT137" i="4"/>
  <c r="CM8" i="4"/>
  <c r="FI8" i="4" s="1"/>
  <c r="CR63" i="4"/>
  <c r="FN63" i="4" s="1"/>
  <c r="CK181" i="4"/>
  <c r="FG181" i="4" s="1"/>
  <c r="CV52" i="4"/>
  <c r="CO136" i="4"/>
  <c r="FK136" i="4" s="1"/>
  <c r="CL343" i="4"/>
  <c r="FH343" i="4" s="1"/>
  <c r="CQ112" i="4"/>
  <c r="FM112" i="4" s="1"/>
  <c r="CO285" i="4"/>
  <c r="FK285" i="4" s="1"/>
  <c r="CT160" i="4"/>
  <c r="CO216" i="4"/>
  <c r="FK216" i="4" s="1"/>
  <c r="CV307" i="4"/>
  <c r="CL274" i="4"/>
  <c r="FH274" i="4" s="1"/>
  <c r="CM404" i="4"/>
  <c r="FI404" i="4" s="1"/>
  <c r="CL272" i="4"/>
  <c r="FH272" i="4" s="1"/>
  <c r="CT50" i="4"/>
  <c r="CS391" i="4"/>
  <c r="FO391" i="4" s="1"/>
  <c r="CK389" i="4"/>
  <c r="FG389" i="4" s="1"/>
  <c r="CO162" i="4"/>
  <c r="FK162" i="4" s="1"/>
  <c r="CK301" i="4"/>
  <c r="FG301" i="4" s="1"/>
  <c r="CN268" i="4"/>
  <c r="FJ268" i="4" s="1"/>
  <c r="CS293" i="4"/>
  <c r="FO293" i="4" s="1"/>
  <c r="CL29" i="4"/>
  <c r="FH29" i="4" s="1"/>
  <c r="CM311" i="4"/>
  <c r="FI311" i="4" s="1"/>
  <c r="CN50" i="4"/>
  <c r="FJ50" i="4" s="1"/>
  <c r="CO393" i="4"/>
  <c r="FK393" i="4" s="1"/>
  <c r="CT378" i="4"/>
  <c r="CP150" i="4"/>
  <c r="FL150" i="4" s="1"/>
  <c r="CL221" i="4"/>
  <c r="FH221" i="4" s="1"/>
  <c r="CL126" i="4"/>
  <c r="FH126" i="4" s="1"/>
  <c r="CR186" i="4"/>
  <c r="FN186" i="4" s="1"/>
  <c r="CQ108" i="4"/>
  <c r="FM108" i="4" s="1"/>
  <c r="CT359" i="4"/>
  <c r="CV268" i="4"/>
  <c r="CO139" i="4"/>
  <c r="FK139" i="4" s="1"/>
  <c r="CQ282" i="4"/>
  <c r="FM282" i="4" s="1"/>
  <c r="CK307" i="4"/>
  <c r="FG307" i="4" s="1"/>
  <c r="CS226" i="4"/>
  <c r="CU273" i="4"/>
  <c r="CT296" i="4"/>
  <c r="CL44" i="4"/>
  <c r="FH44" i="4" s="1"/>
  <c r="CK121" i="4"/>
  <c r="FG121" i="4" s="1"/>
  <c r="CO95" i="4"/>
  <c r="FK95" i="4" s="1"/>
  <c r="CP67" i="4"/>
  <c r="FL67" i="4" s="1"/>
  <c r="CM289" i="4"/>
  <c r="FI289" i="4" s="1"/>
  <c r="CT7" i="4"/>
  <c r="CN391" i="4"/>
  <c r="FJ391" i="4" s="1"/>
  <c r="CR291" i="4"/>
  <c r="FN291" i="4" s="1"/>
  <c r="CV358" i="4"/>
  <c r="CS217" i="4"/>
  <c r="CK235" i="4"/>
  <c r="FG235" i="4" s="1"/>
  <c r="CN133" i="4"/>
  <c r="FJ133" i="4" s="1"/>
  <c r="CM241" i="4"/>
  <c r="FI241" i="4" s="1"/>
  <c r="CN77" i="4"/>
  <c r="FJ77" i="4" s="1"/>
  <c r="CO406" i="4"/>
  <c r="FK406" i="4" s="1"/>
  <c r="CN342" i="4"/>
  <c r="FJ342" i="4" s="1"/>
  <c r="CN10" i="4"/>
  <c r="FJ10" i="4" s="1"/>
  <c r="CR100" i="4"/>
  <c r="FN100" i="4" s="1"/>
  <c r="CV265" i="4"/>
  <c r="CR397" i="4"/>
  <c r="FN397" i="4" s="1"/>
  <c r="CR386" i="4"/>
  <c r="FN386" i="4" s="1"/>
  <c r="CQ291" i="4"/>
  <c r="FM291" i="4" s="1"/>
  <c r="CM354" i="4"/>
  <c r="FI354" i="4" s="1"/>
  <c r="CO67" i="4"/>
  <c r="FK67" i="4" s="1"/>
  <c r="CM317" i="4"/>
  <c r="FI317" i="4" s="1"/>
  <c r="CM280" i="4"/>
  <c r="FI280" i="4" s="1"/>
  <c r="CL171" i="4"/>
  <c r="FH171" i="4" s="1"/>
  <c r="CT222" i="4"/>
  <c r="CU94" i="4"/>
  <c r="CN197" i="4"/>
  <c r="FJ197" i="4" s="1"/>
  <c r="CQ214" i="4"/>
  <c r="FM214" i="4" s="1"/>
  <c r="CK305" i="4"/>
  <c r="FG305" i="4" s="1"/>
  <c r="CQ47" i="4"/>
  <c r="FM47" i="4" s="1"/>
  <c r="CS109" i="4"/>
  <c r="CQ234" i="4"/>
  <c r="FM234" i="4" s="1"/>
  <c r="CK317" i="4"/>
  <c r="FG317" i="4" s="1"/>
  <c r="CQ343" i="4"/>
  <c r="FM343" i="4" s="1"/>
  <c r="CL406" i="4"/>
  <c r="FH406" i="4" s="1"/>
  <c r="CV290" i="4"/>
  <c r="CN16" i="4"/>
  <c r="FJ16" i="4" s="1"/>
  <c r="CV296" i="4"/>
  <c r="CS325" i="4"/>
  <c r="CU340" i="4"/>
  <c r="CR379" i="4"/>
  <c r="FN379" i="4" s="1"/>
  <c r="CN90" i="4"/>
  <c r="FJ90" i="4" s="1"/>
  <c r="CT102" i="4"/>
  <c r="CO150" i="4"/>
  <c r="FK150" i="4" s="1"/>
  <c r="CL237" i="4"/>
  <c r="FH237" i="4" s="1"/>
  <c r="CN117" i="4"/>
  <c r="FJ117" i="4" s="1"/>
  <c r="CN357" i="4"/>
  <c r="FJ357" i="4" s="1"/>
  <c r="CS118" i="4"/>
  <c r="CP256" i="4"/>
  <c r="FL256" i="4" s="1"/>
  <c r="CV82" i="4"/>
  <c r="CU146" i="4"/>
  <c r="CN276" i="4"/>
  <c r="FJ276" i="4" s="1"/>
  <c r="CM90" i="4"/>
  <c r="FI90" i="4" s="1"/>
  <c r="CQ365" i="4"/>
  <c r="FM365" i="4" s="1"/>
  <c r="CM365" i="4"/>
  <c r="FI365" i="4" s="1"/>
  <c r="CS227" i="4"/>
  <c r="CK165" i="4"/>
  <c r="FG165" i="4" s="1"/>
  <c r="CQ85" i="4"/>
  <c r="FM85" i="4" s="1"/>
  <c r="CT17" i="4"/>
  <c r="CQ128" i="4"/>
  <c r="FM128" i="4" s="1"/>
  <c r="CV409" i="4"/>
  <c r="CP327" i="4"/>
  <c r="FL327" i="4" s="1"/>
  <c r="CK362" i="4"/>
  <c r="FG362" i="4" s="1"/>
  <c r="CL149" i="4"/>
  <c r="FH149" i="4" s="1"/>
  <c r="CN336" i="4"/>
  <c r="FJ336" i="4" s="1"/>
  <c r="CO334" i="4"/>
  <c r="FK334" i="4" s="1"/>
  <c r="CS84" i="4"/>
  <c r="FO84" i="4" s="1"/>
  <c r="CT246" i="4"/>
  <c r="CL345" i="4"/>
  <c r="FH345" i="4" s="1"/>
  <c r="CL14" i="4"/>
  <c r="FH14" i="4" s="1"/>
  <c r="CS241" i="4"/>
  <c r="CQ29" i="4"/>
  <c r="FM29" i="4" s="1"/>
  <c r="CO170" i="4"/>
  <c r="FK170" i="4" s="1"/>
  <c r="CR211" i="4"/>
  <c r="FN211" i="4" s="1"/>
  <c r="CM344" i="4"/>
  <c r="FI344" i="4" s="1"/>
  <c r="CT184" i="4"/>
  <c r="CS78" i="4"/>
  <c r="CS212" i="4"/>
  <c r="FO212" i="4" s="1"/>
  <c r="CM389" i="4"/>
  <c r="FI389" i="4" s="1"/>
  <c r="CS113" i="4"/>
  <c r="CO241" i="4"/>
  <c r="FK241" i="4" s="1"/>
  <c r="CK46" i="4"/>
  <c r="FG46" i="4" s="1"/>
  <c r="CU61" i="4"/>
  <c r="CS255" i="4"/>
  <c r="CO88" i="4"/>
  <c r="FK88" i="4" s="1"/>
  <c r="CK120" i="4"/>
  <c r="FG120" i="4" s="1"/>
  <c r="CK370" i="4"/>
  <c r="FG370" i="4" s="1"/>
  <c r="CT161" i="4"/>
  <c r="CQ350" i="4"/>
  <c r="FM350" i="4" s="1"/>
  <c r="CS378" i="4"/>
  <c r="FO378" i="4" s="1"/>
  <c r="CL184" i="4"/>
  <c r="FH184" i="4" s="1"/>
  <c r="CN253" i="4"/>
  <c r="FJ253" i="4" s="1"/>
  <c r="CT164" i="4"/>
  <c r="CR226" i="4"/>
  <c r="FN226" i="4" s="1"/>
  <c r="CO396" i="4"/>
  <c r="FK396" i="4" s="1"/>
  <c r="CQ307" i="4"/>
  <c r="FM307" i="4" s="1"/>
  <c r="CP158" i="4"/>
  <c r="FL158" i="4" s="1"/>
  <c r="CR409" i="4"/>
  <c r="FN409" i="4" s="1"/>
  <c r="CL277" i="4"/>
  <c r="FH277" i="4" s="1"/>
  <c r="CO63" i="4"/>
  <c r="FK63" i="4" s="1"/>
  <c r="CL323" i="4"/>
  <c r="FH323" i="4" s="1"/>
  <c r="CT190" i="4"/>
  <c r="CV393" i="4"/>
  <c r="CN45" i="4"/>
  <c r="FJ45" i="4" s="1"/>
  <c r="CL261" i="4"/>
  <c r="FH261" i="4" s="1"/>
  <c r="CQ305" i="4"/>
  <c r="FM305" i="4" s="1"/>
  <c r="CR274" i="4"/>
  <c r="FN274" i="4" s="1"/>
  <c r="CK184" i="4"/>
  <c r="FG184" i="4" s="1"/>
  <c r="CN214" i="4"/>
  <c r="FJ214" i="4" s="1"/>
  <c r="CS20" i="4"/>
  <c r="FO20" i="4" s="1"/>
  <c r="CN237" i="4"/>
  <c r="FJ237" i="4" s="1"/>
  <c r="CL68" i="4"/>
  <c r="FH68" i="4" s="1"/>
  <c r="CT407" i="4"/>
  <c r="CS295" i="4"/>
  <c r="FO295" i="4" s="1"/>
  <c r="CQ394" i="4"/>
  <c r="FM394" i="4" s="1"/>
  <c r="CS397" i="4"/>
  <c r="CN328" i="4"/>
  <c r="FJ328" i="4" s="1"/>
  <c r="CQ165" i="4"/>
  <c r="FM165" i="4" s="1"/>
  <c r="CV341" i="4"/>
  <c r="CM178" i="4"/>
  <c r="FI178" i="4" s="1"/>
  <c r="CS45" i="4"/>
  <c r="FO45" i="4" s="1"/>
  <c r="CU241" i="4"/>
  <c r="CV373" i="4"/>
  <c r="CO96" i="4"/>
  <c r="FK96" i="4" s="1"/>
  <c r="CR405" i="4"/>
  <c r="FN405" i="4" s="1"/>
  <c r="CK407" i="4"/>
  <c r="FG407" i="4" s="1"/>
  <c r="CV168" i="4"/>
  <c r="CL154" i="4"/>
  <c r="FH154" i="4" s="1"/>
  <c r="CK113" i="4"/>
  <c r="FG113" i="4" s="1"/>
  <c r="CS310" i="4"/>
  <c r="FO310" i="4" s="1"/>
  <c r="CP93" i="4"/>
  <c r="FL93" i="4" s="1"/>
  <c r="CT175" i="4"/>
  <c r="CP279" i="4"/>
  <c r="FL279" i="4" s="1"/>
  <c r="CV12" i="4"/>
  <c r="CL358" i="4"/>
  <c r="FH358" i="4" s="1"/>
  <c r="CS36" i="4"/>
  <c r="CU212" i="4"/>
  <c r="CV228" i="4"/>
  <c r="CU123" i="4"/>
  <c r="CN164" i="4"/>
  <c r="FJ164" i="4" s="1"/>
  <c r="CL6" i="4"/>
  <c r="FH6" i="4" s="1"/>
  <c r="CV312" i="4"/>
  <c r="CT133" i="4"/>
  <c r="CS44" i="4"/>
  <c r="CL214" i="4"/>
  <c r="FH214" i="4" s="1"/>
  <c r="CU30" i="4"/>
  <c r="CK314" i="4"/>
  <c r="FG314" i="4" s="1"/>
  <c r="CN124" i="4"/>
  <c r="FJ124" i="4" s="1"/>
  <c r="CN186" i="4"/>
  <c r="FJ186" i="4" s="1"/>
  <c r="CP74" i="4"/>
  <c r="FL74" i="4" s="1"/>
  <c r="CV327" i="4"/>
  <c r="CT204" i="4"/>
  <c r="CV173" i="4"/>
  <c r="CV194" i="4"/>
  <c r="CP316" i="4"/>
  <c r="FL316" i="4" s="1"/>
  <c r="CM87" i="4"/>
  <c r="FI87" i="4" s="1"/>
  <c r="CS59" i="4"/>
  <c r="CL327" i="4"/>
  <c r="FH327" i="4" s="1"/>
  <c r="CV75" i="4"/>
  <c r="CP286" i="4"/>
  <c r="FL286" i="4" s="1"/>
  <c r="CL354" i="4"/>
  <c r="FH354" i="4" s="1"/>
  <c r="CN295" i="4"/>
  <c r="FJ295" i="4" s="1"/>
  <c r="CS405" i="4"/>
  <c r="FO405" i="4" s="1"/>
  <c r="CV339" i="4"/>
  <c r="CM154" i="4"/>
  <c r="FI154" i="4" s="1"/>
  <c r="CM76" i="4"/>
  <c r="FI76" i="4" s="1"/>
  <c r="CU281" i="4"/>
  <c r="CS210" i="4"/>
  <c r="CV201" i="4"/>
  <c r="CL87" i="4"/>
  <c r="FH87" i="4" s="1"/>
  <c r="CM324" i="4"/>
  <c r="FI324" i="4" s="1"/>
  <c r="CM165" i="4"/>
  <c r="FI165" i="4" s="1"/>
  <c r="CP285" i="4"/>
  <c r="FL285" i="4" s="1"/>
  <c r="CV368" i="4"/>
  <c r="CR295" i="4"/>
  <c r="FN295" i="4" s="1"/>
  <c r="CR198" i="4"/>
  <c r="FN198" i="4" s="1"/>
  <c r="CS263" i="4"/>
  <c r="FO263" i="4" s="1"/>
  <c r="CK272" i="4"/>
  <c r="FG272" i="4" s="1"/>
  <c r="CO113" i="4"/>
  <c r="FK113" i="4" s="1"/>
  <c r="CP213" i="4"/>
  <c r="FL213" i="4" s="1"/>
  <c r="CO269" i="4"/>
  <c r="FK269" i="4" s="1"/>
  <c r="CK212" i="4"/>
  <c r="FG212" i="4" s="1"/>
  <c r="CL404" i="4"/>
  <c r="FH404" i="4" s="1"/>
  <c r="CQ376" i="4"/>
  <c r="FM376" i="4" s="1"/>
  <c r="CL96" i="4"/>
  <c r="FH96" i="4" s="1"/>
  <c r="CP289" i="4"/>
  <c r="FL289" i="4" s="1"/>
  <c r="CM94" i="4"/>
  <c r="FI94" i="4" s="1"/>
  <c r="CV18" i="4"/>
  <c r="CT262" i="4"/>
  <c r="CS294" i="4"/>
  <c r="FO294" i="4" s="1"/>
  <c r="CK330" i="4"/>
  <c r="FG330" i="4" s="1"/>
  <c r="CN264" i="4"/>
  <c r="FJ264" i="4" s="1"/>
  <c r="CQ45" i="4"/>
  <c r="FM45" i="4" s="1"/>
  <c r="CR120" i="4"/>
  <c r="FN120" i="4" s="1"/>
  <c r="CR20" i="4"/>
  <c r="FN20" i="4" s="1"/>
  <c r="CU220" i="4"/>
  <c r="CV195" i="4"/>
  <c r="CR384" i="4"/>
  <c r="FN384" i="4" s="1"/>
  <c r="CP317" i="4"/>
  <c r="FL317" i="4" s="1"/>
  <c r="CS125" i="4"/>
  <c r="CK342" i="4"/>
  <c r="FG342" i="4" s="1"/>
  <c r="CU235" i="4"/>
  <c r="CT225" i="4"/>
  <c r="CQ377" i="4"/>
  <c r="FM377" i="4" s="1"/>
  <c r="CT9" i="4"/>
  <c r="CM67" i="4"/>
  <c r="FI67" i="4" s="1"/>
  <c r="CT234" i="4"/>
  <c r="CV259" i="4"/>
  <c r="CU320" i="4"/>
  <c r="CQ219" i="4"/>
  <c r="FM219" i="4" s="1"/>
  <c r="CO279" i="4"/>
  <c r="FK279" i="4" s="1"/>
  <c r="CP293" i="4"/>
  <c r="FL293" i="4" s="1"/>
  <c r="CR275" i="4"/>
  <c r="FN275" i="4" s="1"/>
  <c r="CO326" i="4"/>
  <c r="FK326" i="4" s="1"/>
  <c r="CN180" i="4"/>
  <c r="FJ180" i="4" s="1"/>
  <c r="CK242" i="4"/>
  <c r="FG242" i="4" s="1"/>
  <c r="CP186" i="4"/>
  <c r="FL186" i="4" s="1"/>
  <c r="CK26" i="4"/>
  <c r="FG26" i="4" s="1"/>
  <c r="CR50" i="4"/>
  <c r="FN50" i="4" s="1"/>
  <c r="CT288" i="4"/>
  <c r="CK334" i="4"/>
  <c r="FG334" i="4" s="1"/>
  <c r="CU262" i="4"/>
  <c r="CN256" i="4"/>
  <c r="FJ256" i="4" s="1"/>
  <c r="CT358" i="4"/>
  <c r="CO220" i="4"/>
  <c r="FK220" i="4" s="1"/>
  <c r="CL267" i="4"/>
  <c r="FH267" i="4" s="1"/>
  <c r="CT223" i="4"/>
  <c r="CN406" i="4"/>
  <c r="FJ406" i="4" s="1"/>
  <c r="CV398" i="4"/>
  <c r="CQ380" i="4"/>
  <c r="FM380" i="4" s="1"/>
  <c r="CO180" i="4"/>
  <c r="FK180" i="4" s="1"/>
  <c r="CT250" i="4"/>
  <c r="CU347" i="4"/>
  <c r="CT142" i="4"/>
  <c r="CL278" i="4"/>
  <c r="FH278" i="4" s="1"/>
  <c r="CM249" i="4"/>
  <c r="FI249" i="4" s="1"/>
  <c r="CQ237" i="4"/>
  <c r="FM237" i="4" s="1"/>
  <c r="CR222" i="4"/>
  <c r="FN222" i="4" s="1"/>
  <c r="CV258" i="4"/>
  <c r="CK11" i="4"/>
  <c r="FG11" i="4" s="1"/>
  <c r="CV410" i="4"/>
  <c r="CS114" i="4"/>
  <c r="FO114" i="4" s="1"/>
  <c r="CU179" i="4"/>
  <c r="CK294" i="4"/>
  <c r="FG294" i="4" s="1"/>
  <c r="CQ204" i="4"/>
  <c r="FM204" i="4" s="1"/>
  <c r="CL161" i="4"/>
  <c r="FH161" i="4" s="1"/>
  <c r="CR292" i="4"/>
  <c r="FN292" i="4" s="1"/>
  <c r="CS169" i="4"/>
  <c r="CP221" i="4"/>
  <c r="FL221" i="4" s="1"/>
  <c r="CL136" i="4"/>
  <c r="FH136" i="4" s="1"/>
  <c r="CT251" i="4"/>
  <c r="CR106" i="4"/>
  <c r="FN106" i="4" s="1"/>
  <c r="CP179" i="4"/>
  <c r="FL179" i="4" s="1"/>
  <c r="CN310" i="4"/>
  <c r="FJ310" i="4" s="1"/>
  <c r="CU257" i="4"/>
  <c r="CK159" i="4"/>
  <c r="FG159" i="4" s="1"/>
  <c r="CL242" i="4"/>
  <c r="FH242" i="4" s="1"/>
  <c r="CV174" i="4"/>
  <c r="CT374" i="4"/>
  <c r="CQ87" i="4"/>
  <c r="FM87" i="4" s="1"/>
  <c r="CO297" i="4"/>
  <c r="FK297" i="4" s="1"/>
  <c r="CP136" i="4"/>
  <c r="FL136" i="4" s="1"/>
  <c r="CS401" i="4"/>
  <c r="CL84" i="4"/>
  <c r="FH84" i="4" s="1"/>
  <c r="CV255" i="4"/>
  <c r="CV28" i="4"/>
  <c r="CP33" i="4"/>
  <c r="FL33" i="4" s="1"/>
  <c r="CP171" i="4"/>
  <c r="FL171" i="4" s="1"/>
  <c r="CU214" i="4"/>
  <c r="CQ244" i="4"/>
  <c r="FM244" i="4" s="1"/>
  <c r="CO254" i="4"/>
  <c r="FK254" i="4" s="1"/>
  <c r="CV379" i="4"/>
  <c r="CT21" i="4"/>
  <c r="CR289" i="4"/>
  <c r="FN289" i="4" s="1"/>
  <c r="CU267" i="4"/>
  <c r="CQ63" i="4"/>
  <c r="FM63" i="4" s="1"/>
  <c r="CS165" i="4"/>
  <c r="CN411" i="4"/>
  <c r="FJ411" i="4" s="1"/>
  <c r="CS308" i="4"/>
  <c r="CQ59" i="4"/>
  <c r="FM59" i="4" s="1"/>
  <c r="CR19" i="4"/>
  <c r="FN19" i="4" s="1"/>
  <c r="CR112" i="4"/>
  <c r="FN112" i="4" s="1"/>
  <c r="CN135" i="4"/>
  <c r="FJ135" i="4" s="1"/>
  <c r="CP157" i="4"/>
  <c r="FL157" i="4" s="1"/>
  <c r="CV171" i="4"/>
  <c r="CQ111" i="4"/>
  <c r="FM111" i="4" s="1"/>
  <c r="CV241" i="4"/>
  <c r="CM322" i="4"/>
  <c r="FI322" i="4" s="1"/>
  <c r="CO158" i="4"/>
  <c r="FK158" i="4" s="1"/>
  <c r="CV108" i="4"/>
  <c r="CV207" i="4"/>
  <c r="CN348" i="4"/>
  <c r="FJ348" i="4" s="1"/>
  <c r="CN343" i="4"/>
  <c r="FJ343" i="4" s="1"/>
  <c r="CQ260" i="4"/>
  <c r="FM260" i="4" s="1"/>
  <c r="CL134" i="4"/>
  <c r="FH134" i="4" s="1"/>
  <c r="CN11" i="4"/>
  <c r="FJ11" i="4" s="1"/>
  <c r="CL140" i="4"/>
  <c r="FH140" i="4" s="1"/>
  <c r="CU96" i="4"/>
  <c r="CQ218" i="4"/>
  <c r="FM218" i="4" s="1"/>
  <c r="CT286" i="4"/>
  <c r="CN317" i="4"/>
  <c r="FJ317" i="4" s="1"/>
  <c r="CQ80" i="4"/>
  <c r="FM80" i="4" s="1"/>
  <c r="CU313" i="4"/>
  <c r="CO281" i="4"/>
  <c r="FK281" i="4" s="1"/>
  <c r="CR158" i="4"/>
  <c r="FN158" i="4" s="1"/>
  <c r="CV225" i="4"/>
  <c r="CS272" i="4"/>
  <c r="FO272" i="4" s="1"/>
  <c r="CQ9" i="4"/>
  <c r="FM9" i="4" s="1"/>
  <c r="CK187" i="4"/>
  <c r="FG187" i="4" s="1"/>
  <c r="CV240" i="4"/>
  <c r="CQ272" i="4"/>
  <c r="FM272" i="4" s="1"/>
  <c r="CM145" i="4"/>
  <c r="FI145" i="4" s="1"/>
  <c r="CT176" i="4"/>
  <c r="CU206" i="4"/>
  <c r="CR241" i="4"/>
  <c r="FN241" i="4" s="1"/>
  <c r="CK128" i="4"/>
  <c r="FG128" i="4" s="1"/>
  <c r="CS365" i="4"/>
  <c r="CO145" i="4"/>
  <c r="FK145" i="4" s="1"/>
  <c r="CQ27" i="4"/>
  <c r="FM27" i="4" s="1"/>
  <c r="CS81" i="4"/>
  <c r="CU335" i="4"/>
  <c r="CN170" i="4"/>
  <c r="FJ170" i="4" s="1"/>
  <c r="CO23" i="4"/>
  <c r="FK23" i="4" s="1"/>
  <c r="CO164" i="4"/>
  <c r="FK164" i="4" s="1"/>
  <c r="CU169" i="4"/>
  <c r="CT370" i="4"/>
  <c r="CR299" i="4"/>
  <c r="FN299" i="4" s="1"/>
  <c r="CO40" i="4"/>
  <c r="FK40" i="4" s="1"/>
  <c r="CV154" i="4"/>
  <c r="CQ254" i="4"/>
  <c r="FM254" i="4" s="1"/>
  <c r="CK48" i="4"/>
  <c r="FG48" i="4" s="1"/>
  <c r="CU53" i="4"/>
  <c r="CU223" i="4"/>
  <c r="CS184" i="4"/>
  <c r="FO184" i="4" s="1"/>
  <c r="CT171" i="4"/>
  <c r="CO240" i="4"/>
  <c r="FK240" i="4" s="1"/>
  <c r="CV153" i="4"/>
  <c r="CU304" i="4"/>
  <c r="CR313" i="4"/>
  <c r="FN313" i="4" s="1"/>
  <c r="CR331" i="4"/>
  <c r="FN331" i="4" s="1"/>
  <c r="CK222" i="4"/>
  <c r="FG222" i="4" s="1"/>
  <c r="CQ391" i="4"/>
  <c r="FM391" i="4" s="1"/>
  <c r="CT52" i="4"/>
  <c r="CQ188" i="4"/>
  <c r="FM188" i="4" s="1"/>
  <c r="CT154" i="4"/>
  <c r="CT76" i="4"/>
  <c r="CO76" i="4"/>
  <c r="FK76" i="4" s="1"/>
  <c r="CR253" i="4"/>
  <c r="FN253" i="4" s="1"/>
  <c r="CO57" i="4"/>
  <c r="FK57" i="4" s="1"/>
  <c r="CU272" i="4"/>
  <c r="CU234" i="4"/>
  <c r="CV343" i="4"/>
  <c r="CV224" i="4"/>
  <c r="CK275" i="4"/>
  <c r="FG275" i="4" s="1"/>
  <c r="CV402" i="4"/>
  <c r="CK18" i="4"/>
  <c r="FG18" i="4" s="1"/>
  <c r="CR220" i="4"/>
  <c r="FN220" i="4" s="1"/>
  <c r="CQ213" i="4"/>
  <c r="FM213" i="4" s="1"/>
  <c r="CQ97" i="4"/>
  <c r="FM97" i="4" s="1"/>
  <c r="CL21" i="4"/>
  <c r="FH21" i="4" s="1"/>
  <c r="CS408" i="4"/>
  <c r="FO408" i="4" s="1"/>
  <c r="CS145" i="4"/>
  <c r="FO145" i="4" s="1"/>
  <c r="CL41" i="4"/>
  <c r="FH41" i="4" s="1"/>
  <c r="CP68" i="4"/>
  <c r="FL68" i="4" s="1"/>
  <c r="CM292" i="4"/>
  <c r="FI292" i="4" s="1"/>
  <c r="CK273" i="4"/>
  <c r="FG273" i="4" s="1"/>
  <c r="CV256" i="4"/>
  <c r="CL344" i="4"/>
  <c r="FH344" i="4" s="1"/>
  <c r="CP239" i="4"/>
  <c r="FL239" i="4" s="1"/>
  <c r="CU80" i="4"/>
  <c r="CN303" i="4"/>
  <c r="FJ303" i="4" s="1"/>
  <c r="CO253" i="4"/>
  <c r="FK253" i="4" s="1"/>
  <c r="CS200" i="4"/>
  <c r="CN31" i="4"/>
  <c r="FJ31" i="4" s="1"/>
  <c r="CL101" i="4"/>
  <c r="FH101" i="4" s="1"/>
  <c r="CQ256" i="4"/>
  <c r="FM256" i="4" s="1"/>
  <c r="CK244" i="4"/>
  <c r="FG244" i="4" s="1"/>
  <c r="CU316" i="4"/>
  <c r="CL270" i="4"/>
  <c r="FH270" i="4" s="1"/>
  <c r="CT48" i="4"/>
  <c r="CN147" i="4"/>
  <c r="FJ147" i="4" s="1"/>
  <c r="CM105" i="4"/>
  <c r="FI105" i="4" s="1"/>
  <c r="CR166" i="4"/>
  <c r="FN166" i="4" s="1"/>
  <c r="CR190" i="4"/>
  <c r="FN190" i="4" s="1"/>
  <c r="CQ246" i="4"/>
  <c r="FM246" i="4" s="1"/>
  <c r="CM279" i="4"/>
  <c r="FI279" i="4" s="1"/>
  <c r="CK98" i="4"/>
  <c r="FG98" i="4" s="1"/>
  <c r="CM376" i="4"/>
  <c r="FI376" i="4" s="1"/>
  <c r="CN134" i="4"/>
  <c r="FJ134" i="4" s="1"/>
  <c r="CL170" i="4"/>
  <c r="FH170" i="4" s="1"/>
  <c r="CN44" i="4"/>
  <c r="FJ44" i="4" s="1"/>
  <c r="CM380" i="4"/>
  <c r="FI380" i="4" s="1"/>
  <c r="CS74" i="4"/>
  <c r="FO74" i="4" s="1"/>
  <c r="CL246" i="4"/>
  <c r="FH246" i="4" s="1"/>
  <c r="CO324" i="4"/>
  <c r="FK324" i="4" s="1"/>
  <c r="CM82" i="4"/>
  <c r="FI82" i="4" s="1"/>
  <c r="CP283" i="4"/>
  <c r="FL283" i="4" s="1"/>
  <c r="CM214" i="4"/>
  <c r="FI214" i="4" s="1"/>
  <c r="CT217" i="4"/>
  <c r="CP155" i="4"/>
  <c r="FL155" i="4" s="1"/>
  <c r="CT194" i="4"/>
  <c r="CO17" i="4"/>
  <c r="FK17" i="4" s="1"/>
  <c r="CV220" i="4"/>
  <c r="CU405" i="4"/>
  <c r="CQ169" i="4"/>
  <c r="FM169" i="4" s="1"/>
  <c r="CT285" i="4"/>
  <c r="CK45" i="4"/>
  <c r="FG45" i="4" s="1"/>
  <c r="CU70" i="4"/>
  <c r="CV93" i="4"/>
  <c r="CV302" i="4"/>
  <c r="CV15" i="4"/>
  <c r="CS257" i="4"/>
  <c r="CO402" i="4"/>
  <c r="FK402" i="4" s="1"/>
  <c r="CP287" i="4"/>
  <c r="FL287" i="4" s="1"/>
  <c r="CK170" i="4"/>
  <c r="FG170" i="4" s="1"/>
  <c r="CM239" i="4"/>
  <c r="FI239" i="4" s="1"/>
  <c r="CR315" i="4"/>
  <c r="FN315" i="4" s="1"/>
  <c r="CO228" i="4"/>
  <c r="FK228" i="4" s="1"/>
  <c r="CS136" i="4"/>
  <c r="CP85" i="4"/>
  <c r="FL85" i="4" s="1"/>
  <c r="CO172" i="4"/>
  <c r="FK172" i="4" s="1"/>
  <c r="CQ193" i="4"/>
  <c r="FM193" i="4" s="1"/>
  <c r="CR404" i="4"/>
  <c r="FN404" i="4" s="1"/>
  <c r="CQ317" i="4"/>
  <c r="FM317" i="4" s="1"/>
  <c r="CM40" i="4"/>
  <c r="FI40" i="4" s="1"/>
  <c r="CM364" i="4"/>
  <c r="FI364" i="4" s="1"/>
  <c r="CO182" i="4"/>
  <c r="FK182" i="4" s="1"/>
  <c r="CS262" i="4"/>
  <c r="CP146" i="4"/>
  <c r="FL146" i="4" s="1"/>
  <c r="CV110" i="4"/>
  <c r="CL59" i="4"/>
  <c r="FH59" i="4" s="1"/>
  <c r="CM266" i="4"/>
  <c r="FI266" i="4" s="1"/>
  <c r="CN382" i="4"/>
  <c r="FJ382" i="4" s="1"/>
  <c r="CP197" i="4"/>
  <c r="FL197" i="4" s="1"/>
  <c r="CN395" i="4"/>
  <c r="FJ395" i="4" s="1"/>
  <c r="CU120" i="4"/>
  <c r="CV389" i="4"/>
  <c r="CS185" i="4"/>
  <c r="FO185" i="4" s="1"/>
  <c r="CS66" i="4"/>
  <c r="CK258" i="4"/>
  <c r="FG258" i="4" s="1"/>
  <c r="CR89" i="4"/>
  <c r="FN89" i="4" s="1"/>
  <c r="CN245" i="4"/>
  <c r="FJ245" i="4" s="1"/>
  <c r="CQ276" i="4"/>
  <c r="FM276" i="4" s="1"/>
  <c r="CQ389" i="4"/>
  <c r="FM389" i="4" s="1"/>
  <c r="CT240" i="4"/>
  <c r="CU51" i="4"/>
  <c r="CU349" i="4"/>
  <c r="CO169" i="4"/>
  <c r="FK169" i="4" s="1"/>
  <c r="CL279" i="4"/>
  <c r="FH279" i="4" s="1"/>
  <c r="CU228" i="4"/>
  <c r="CS238" i="4"/>
  <c r="FO238" i="4" s="1"/>
  <c r="CO316" i="4"/>
  <c r="FK316" i="4" s="1"/>
  <c r="CL91" i="4"/>
  <c r="FH91" i="4" s="1"/>
  <c r="CU411" i="4"/>
  <c r="CN354" i="4"/>
  <c r="FJ354" i="4" s="1"/>
  <c r="CP115" i="4"/>
  <c r="FL115" i="4" s="1"/>
  <c r="CV353" i="4"/>
  <c r="CM340" i="4"/>
  <c r="FI340" i="4" s="1"/>
  <c r="CS57" i="4"/>
  <c r="FO57" i="4" s="1"/>
  <c r="CS381" i="4"/>
  <c r="CV65" i="4"/>
  <c r="CP268" i="4"/>
  <c r="FL268" i="4" s="1"/>
  <c r="CT33" i="4"/>
  <c r="CQ69" i="4"/>
  <c r="FM69" i="4" s="1"/>
  <c r="CP365" i="4"/>
  <c r="FL365" i="4" s="1"/>
  <c r="CN407" i="4"/>
  <c r="FJ407" i="4" s="1"/>
  <c r="CU139" i="4"/>
  <c r="CO51" i="4"/>
  <c r="FK51" i="4" s="1"/>
  <c r="CL58" i="4"/>
  <c r="FH58" i="4" s="1"/>
  <c r="CU81" i="4"/>
  <c r="CO380" i="4"/>
  <c r="FK380" i="4" s="1"/>
  <c r="CT14" i="4"/>
  <c r="CR118" i="4"/>
  <c r="FN118" i="4" s="1"/>
  <c r="CL108" i="4"/>
  <c r="FH108" i="4" s="1"/>
  <c r="CM102" i="4"/>
  <c r="FI102" i="4" s="1"/>
  <c r="CU211" i="4"/>
  <c r="CU64" i="4"/>
  <c r="CT98" i="4"/>
  <c r="CU198" i="4"/>
  <c r="CQ280" i="4"/>
  <c r="FM280" i="4" s="1"/>
  <c r="CM132" i="4"/>
  <c r="FI132" i="4" s="1"/>
  <c r="CT340" i="4"/>
  <c r="CO74" i="4"/>
  <c r="FK74" i="4" s="1"/>
  <c r="CU341" i="4"/>
  <c r="CU249" i="4"/>
  <c r="CL110" i="4"/>
  <c r="FH110" i="4" s="1"/>
  <c r="CO287" i="4"/>
  <c r="FK287" i="4" s="1"/>
  <c r="CK36" i="4"/>
  <c r="FG36" i="4" s="1"/>
  <c r="CO159" i="4"/>
  <c r="FK159" i="4" s="1"/>
  <c r="CS93" i="4"/>
  <c r="FO93" i="4" s="1"/>
  <c r="CV378" i="4"/>
  <c r="CL89" i="4"/>
  <c r="FH89" i="4" s="1"/>
  <c r="CN283" i="4"/>
  <c r="FJ283" i="4" s="1"/>
  <c r="CQ74" i="4"/>
  <c r="FM74" i="4" s="1"/>
  <c r="CQ178" i="4"/>
  <c r="FM178" i="4" s="1"/>
  <c r="CU144" i="4"/>
  <c r="CK56" i="4"/>
  <c r="FG56" i="4" s="1"/>
  <c r="CK154" i="4"/>
  <c r="FG154" i="4" s="1"/>
  <c r="CT328" i="4"/>
  <c r="CS396" i="4"/>
  <c r="CR245" i="4"/>
  <c r="FN245" i="4" s="1"/>
  <c r="CL201" i="4"/>
  <c r="FH201" i="4" s="1"/>
  <c r="CM255" i="4"/>
  <c r="FI255" i="4" s="1"/>
  <c r="CQ121" i="4"/>
  <c r="FM121" i="4" s="1"/>
  <c r="CV278" i="4"/>
  <c r="CV164" i="4"/>
  <c r="CN64" i="4"/>
  <c r="FJ64" i="4" s="1"/>
  <c r="CO327" i="4"/>
  <c r="FK327" i="4" s="1"/>
  <c r="CR348" i="4"/>
  <c r="FN348" i="4" s="1"/>
  <c r="CR318" i="4"/>
  <c r="FN318" i="4" s="1"/>
  <c r="CS410" i="4"/>
  <c r="CV31" i="4"/>
  <c r="CO212" i="4"/>
  <c r="FK212" i="4" s="1"/>
  <c r="CP411" i="4"/>
  <c r="FL411" i="4" s="1"/>
  <c r="CV199" i="4"/>
  <c r="CM23" i="4"/>
  <c r="FI23" i="4" s="1"/>
  <c r="CM200" i="4"/>
  <c r="FI200" i="4" s="1"/>
  <c r="CU28" i="4"/>
  <c r="CV306" i="4"/>
  <c r="CL215" i="4"/>
  <c r="FH215" i="4" s="1"/>
  <c r="CV129" i="4"/>
  <c r="CR306" i="4"/>
  <c r="FN306" i="4" s="1"/>
  <c r="CS187" i="4"/>
  <c r="FO187" i="4" s="1"/>
  <c r="CL361" i="4"/>
  <c r="FH361" i="4" s="1"/>
  <c r="CU194" i="4"/>
  <c r="CV97" i="4"/>
  <c r="CO185" i="4"/>
  <c r="FK185" i="4" s="1"/>
  <c r="CL38" i="4"/>
  <c r="FH38" i="4" s="1"/>
  <c r="CN40" i="4"/>
  <c r="FJ40" i="4" s="1"/>
  <c r="CO245" i="4"/>
  <c r="FK245" i="4" s="1"/>
  <c r="CL119" i="4"/>
  <c r="FH119" i="4" s="1"/>
  <c r="CO101" i="4"/>
  <c r="FK101" i="4" s="1"/>
  <c r="CL219" i="4"/>
  <c r="FH219" i="4" s="1"/>
  <c r="CV335" i="4"/>
  <c r="CQ396" i="4"/>
  <c r="FM396" i="4" s="1"/>
  <c r="CO298" i="4"/>
  <c r="FK298" i="4" s="1"/>
  <c r="CP131" i="4"/>
  <c r="FL131" i="4" s="1"/>
  <c r="CQ392" i="4"/>
  <c r="FM392" i="4" s="1"/>
  <c r="CV305" i="4"/>
  <c r="CS105" i="4"/>
  <c r="CM274" i="4"/>
  <c r="FI274" i="4" s="1"/>
  <c r="CL109" i="4"/>
  <c r="FH109" i="4" s="1"/>
  <c r="CQ191" i="4"/>
  <c r="FM191" i="4" s="1"/>
  <c r="CR38" i="4"/>
  <c r="FN38" i="4" s="1"/>
  <c r="CO359" i="4"/>
  <c r="FK359" i="4" s="1"/>
  <c r="CP80" i="4"/>
  <c r="FL80" i="4" s="1"/>
  <c r="CO223" i="4"/>
  <c r="FK223" i="4" s="1"/>
  <c r="CQ96" i="4"/>
  <c r="FM96" i="4" s="1"/>
  <c r="CP368" i="4"/>
  <c r="FL368" i="4" s="1"/>
  <c r="CL324" i="4"/>
  <c r="FH324" i="4" s="1"/>
  <c r="CN143" i="4"/>
  <c r="FJ143" i="4" s="1"/>
  <c r="CT38" i="4"/>
  <c r="CT159" i="4"/>
  <c r="CS100" i="4"/>
  <c r="FO100" i="4" s="1"/>
  <c r="CS306" i="4"/>
  <c r="FO306" i="4" s="1"/>
  <c r="CU87" i="4"/>
  <c r="CR290" i="4"/>
  <c r="FN290" i="4" s="1"/>
  <c r="CM275" i="4"/>
  <c r="FI275" i="4" s="1"/>
  <c r="CN109" i="4"/>
  <c r="FJ109" i="4" s="1"/>
  <c r="CT241" i="4"/>
  <c r="CT365" i="4"/>
  <c r="CT94" i="4"/>
  <c r="CK353" i="4"/>
  <c r="FG353" i="4" s="1"/>
  <c r="CS51" i="4"/>
  <c r="CR110" i="4"/>
  <c r="FN110" i="4" s="1"/>
  <c r="CV29" i="4"/>
  <c r="CK93" i="4"/>
  <c r="FG93" i="4" s="1"/>
  <c r="CQ187" i="4"/>
  <c r="FM187" i="4" s="1"/>
  <c r="CV320" i="4"/>
  <c r="CM263" i="4"/>
  <c r="FI263" i="4" s="1"/>
  <c r="CV360" i="4"/>
  <c r="CS112" i="4"/>
  <c r="CP195" i="4"/>
  <c r="FL195" i="4" s="1"/>
  <c r="CK306" i="4"/>
  <c r="FG306" i="4" s="1"/>
  <c r="CS246" i="4"/>
  <c r="CO312" i="4"/>
  <c r="FK312" i="4" s="1"/>
  <c r="CU240" i="4"/>
  <c r="CM118" i="4"/>
  <c r="FI118" i="4" s="1"/>
  <c r="CT256" i="4"/>
  <c r="CL107" i="4"/>
  <c r="FH107" i="4" s="1"/>
  <c r="CK116" i="4"/>
  <c r="FG116" i="4" s="1"/>
  <c r="CN408" i="4"/>
  <c r="FJ408" i="4" s="1"/>
  <c r="CN189" i="4"/>
  <c r="FJ189" i="4" s="1"/>
  <c r="CM44" i="4"/>
  <c r="FI44" i="4" s="1"/>
  <c r="CQ57" i="4"/>
  <c r="FM57" i="4" s="1"/>
  <c r="CK174" i="4"/>
  <c r="FG174" i="4" s="1"/>
  <c r="CS320" i="4"/>
  <c r="CP207" i="4"/>
  <c r="FL207" i="4" s="1"/>
  <c r="CT147" i="4"/>
  <c r="CQ401" i="4"/>
  <c r="FM401" i="4" s="1"/>
  <c r="CO207" i="4"/>
  <c r="FK207" i="4" s="1"/>
  <c r="CP335" i="4"/>
  <c r="FL335" i="4" s="1"/>
  <c r="CS361" i="4"/>
  <c r="CU284" i="4"/>
  <c r="CV336" i="4"/>
  <c r="CO330" i="4"/>
  <c r="FK330" i="4" s="1"/>
  <c r="CL114" i="4"/>
  <c r="FH114" i="4" s="1"/>
  <c r="CP122" i="4"/>
  <c r="FL122" i="4" s="1"/>
  <c r="CQ328" i="4"/>
  <c r="FM328" i="4" s="1"/>
  <c r="CM20" i="4"/>
  <c r="FI20" i="4" s="1"/>
  <c r="CR86" i="4"/>
  <c r="FN86" i="4" s="1"/>
  <c r="CL288" i="4"/>
  <c r="FH288" i="4" s="1"/>
  <c r="CT25" i="4"/>
  <c r="CN196" i="4"/>
  <c r="FJ196" i="4" s="1"/>
  <c r="CM36" i="4"/>
  <c r="FI36" i="4" s="1"/>
  <c r="CK386" i="4"/>
  <c r="FG386" i="4" s="1"/>
  <c r="CV151" i="4"/>
  <c r="CN358" i="4"/>
  <c r="FJ358" i="4" s="1"/>
  <c r="CR47" i="4"/>
  <c r="FN47" i="4" s="1"/>
  <c r="CQ206" i="4"/>
  <c r="FM206" i="4" s="1"/>
  <c r="CR374" i="4"/>
  <c r="FN374" i="4" s="1"/>
  <c r="CS89" i="4"/>
  <c r="CL392" i="4"/>
  <c r="FH392" i="4" s="1"/>
  <c r="CK336" i="4"/>
  <c r="FG336" i="4" s="1"/>
  <c r="CN255" i="4"/>
  <c r="FJ255" i="4" s="1"/>
  <c r="CN316" i="4"/>
  <c r="FJ316" i="4" s="1"/>
  <c r="CN259" i="4"/>
  <c r="FJ259" i="4" s="1"/>
  <c r="CO200" i="4"/>
  <c r="FK200" i="4" s="1"/>
  <c r="CM64" i="4"/>
  <c r="FI64" i="4" s="1"/>
  <c r="CS348" i="4"/>
  <c r="CU279" i="4"/>
  <c r="CV155" i="4"/>
  <c r="CR204" i="4"/>
  <c r="FN204" i="4" s="1"/>
  <c r="CQ20" i="4"/>
  <c r="FM20" i="4" s="1"/>
  <c r="CM129" i="4"/>
  <c r="FI129" i="4" s="1"/>
  <c r="CS137" i="4"/>
  <c r="FO137" i="4" s="1"/>
  <c r="CS276" i="4"/>
  <c r="CK227" i="4"/>
  <c r="FG227" i="4" s="1"/>
  <c r="CQ38" i="4"/>
  <c r="FM38" i="4" s="1"/>
  <c r="CN267" i="4"/>
  <c r="FJ267" i="4" s="1"/>
  <c r="CT381" i="4"/>
  <c r="CM330" i="4"/>
  <c r="FI330" i="4" s="1"/>
  <c r="CV170" i="4"/>
  <c r="CO400" i="4"/>
  <c r="FK400" i="4" s="1"/>
  <c r="CO146" i="4"/>
  <c r="FK146" i="4" s="1"/>
  <c r="CQ155" i="4"/>
  <c r="FM155" i="4" s="1"/>
  <c r="CQ222" i="4"/>
  <c r="FM222" i="4" s="1"/>
  <c r="CS251" i="4"/>
  <c r="CL282" i="4"/>
  <c r="FH282" i="4" s="1"/>
  <c r="CS261" i="4"/>
  <c r="CQ387" i="4"/>
  <c r="FM387" i="4" s="1"/>
  <c r="CP324" i="4"/>
  <c r="FL324" i="4" s="1"/>
  <c r="CP112" i="4"/>
  <c r="FL112" i="4" s="1"/>
  <c r="CS259" i="4"/>
  <c r="CV176" i="4"/>
  <c r="CL347" i="4"/>
  <c r="FH347" i="4" s="1"/>
  <c r="CL189" i="4"/>
  <c r="FH189" i="4" s="1"/>
  <c r="CQ166" i="4"/>
  <c r="FM166" i="4" s="1"/>
  <c r="CV144" i="4"/>
  <c r="CP194" i="4"/>
  <c r="FL194" i="4" s="1"/>
  <c r="CN325" i="4"/>
  <c r="FJ325" i="4" s="1"/>
  <c r="CO194" i="4"/>
  <c r="FK194" i="4" s="1"/>
  <c r="CL176" i="4"/>
  <c r="FH176" i="4" s="1"/>
  <c r="CU406" i="4"/>
  <c r="CT322" i="4"/>
  <c r="CT361" i="4"/>
  <c r="CV149" i="4"/>
  <c r="CP228" i="4"/>
  <c r="FL228" i="4" s="1"/>
  <c r="CV36" i="4"/>
  <c r="CO6" i="4"/>
  <c r="FK6" i="4" s="1"/>
  <c r="CN333" i="4"/>
  <c r="FJ333" i="4" s="1"/>
  <c r="CK213" i="4"/>
  <c r="FG213" i="4" s="1"/>
  <c r="CU166" i="4"/>
  <c r="CM370" i="4"/>
  <c r="FI370" i="4" s="1"/>
  <c r="CL35" i="4"/>
  <c r="FH35" i="4" s="1"/>
  <c r="CL64" i="4"/>
  <c r="FH64" i="4" s="1"/>
  <c r="CL309" i="4"/>
  <c r="FH309" i="4" s="1"/>
  <c r="CO126" i="4"/>
  <c r="FK126" i="4" s="1"/>
  <c r="CQ405" i="4"/>
  <c r="FM405" i="4" s="1"/>
  <c r="CU55" i="4"/>
  <c r="CO381" i="4"/>
  <c r="FK381" i="4" s="1"/>
  <c r="CP306" i="4"/>
  <c r="FL306" i="4" s="1"/>
  <c r="CP356" i="4"/>
  <c r="FL356" i="4" s="1"/>
  <c r="CU343" i="4"/>
  <c r="CO391" i="4"/>
  <c r="FK391" i="4" s="1"/>
  <c r="CM357" i="4"/>
  <c r="FI357" i="4" s="1"/>
  <c r="CQ23" i="4"/>
  <c r="FM23" i="4" s="1"/>
  <c r="CM162" i="4"/>
  <c r="FI162" i="4" s="1"/>
  <c r="CP238" i="4"/>
  <c r="FL238" i="4" s="1"/>
  <c r="CR108" i="4"/>
  <c r="FN108" i="4" s="1"/>
  <c r="CT128" i="4"/>
  <c r="CS313" i="4"/>
  <c r="FO313" i="4" s="1"/>
  <c r="CT304" i="4"/>
  <c r="CL43" i="4"/>
  <c r="FH43" i="4" s="1"/>
  <c r="CL265" i="4"/>
  <c r="FH265" i="4" s="1"/>
  <c r="CN66" i="4"/>
  <c r="FJ66" i="4" s="1"/>
  <c r="CU326" i="4"/>
  <c r="CM262" i="4"/>
  <c r="FI262" i="4" s="1"/>
  <c r="CP175" i="4"/>
  <c r="FL175" i="4" s="1"/>
  <c r="CL34" i="4"/>
  <c r="FH34" i="4" s="1"/>
  <c r="CN371" i="4"/>
  <c r="FJ371" i="4" s="1"/>
  <c r="CP396" i="4"/>
  <c r="FL396" i="4" s="1"/>
  <c r="CU156" i="4"/>
  <c r="CQ203" i="4"/>
  <c r="FM203" i="4" s="1"/>
  <c r="CK7" i="4"/>
  <c r="FG7" i="4" s="1"/>
  <c r="CS358" i="4"/>
  <c r="CS359" i="4"/>
  <c r="FO359" i="4" s="1"/>
  <c r="CO15" i="4"/>
  <c r="FK15" i="4" s="1"/>
  <c r="CS219" i="4"/>
  <c r="FO219" i="4" s="1"/>
  <c r="CT206" i="4"/>
  <c r="CP102" i="4"/>
  <c r="FL102" i="4" s="1"/>
  <c r="CO409" i="4"/>
  <c r="FK409" i="4" s="1"/>
  <c r="CK379" i="4"/>
  <c r="FG379" i="4" s="1"/>
  <c r="CK189" i="4"/>
  <c r="FG189" i="4" s="1"/>
  <c r="CT177" i="4"/>
  <c r="CT115" i="4"/>
  <c r="CM310" i="4"/>
  <c r="FI310" i="4" s="1"/>
  <c r="CQ344" i="4"/>
  <c r="FM344" i="4" s="1"/>
  <c r="CO351" i="4"/>
  <c r="FK351" i="4" s="1"/>
  <c r="CQ347" i="4"/>
  <c r="FM347" i="4" s="1"/>
  <c r="CM169" i="4"/>
  <c r="FI169" i="4" s="1"/>
  <c r="CL54" i="4"/>
  <c r="FH54" i="4" s="1"/>
  <c r="CM72" i="4"/>
  <c r="FI72" i="4" s="1"/>
  <c r="CS119" i="4"/>
  <c r="FO119" i="4" s="1"/>
  <c r="CT205" i="4"/>
  <c r="CM19" i="4"/>
  <c r="FI19" i="4" s="1"/>
  <c r="CL9" i="4"/>
  <c r="FH9" i="4" s="1"/>
  <c r="CV101" i="4"/>
  <c r="CK169" i="4"/>
  <c r="FG169" i="4" s="1"/>
  <c r="CQ278" i="4"/>
  <c r="FM278" i="4" s="1"/>
  <c r="CR224" i="4"/>
  <c r="FN224" i="4" s="1"/>
  <c r="CV8" i="4"/>
  <c r="CO8" i="4"/>
  <c r="FK8" i="4" s="1"/>
  <c r="CO42" i="4"/>
  <c r="FK42" i="4" s="1"/>
  <c r="CL247" i="4"/>
  <c r="FH247" i="4" s="1"/>
  <c r="CL90" i="4"/>
  <c r="FH90" i="4" s="1"/>
  <c r="CO92" i="4"/>
  <c r="FK92" i="4" s="1"/>
  <c r="CM21" i="4"/>
  <c r="FI21" i="4" s="1"/>
  <c r="CP344" i="4"/>
  <c r="FL344" i="4" s="1"/>
  <c r="CQ94" i="4"/>
  <c r="FM94" i="4" s="1"/>
  <c r="CL45" i="4"/>
  <c r="FH45" i="4" s="1"/>
  <c r="CM258" i="4"/>
  <c r="FI258" i="4" s="1"/>
  <c r="CT74" i="4"/>
  <c r="CU27" i="4"/>
  <c r="CK229" i="4"/>
  <c r="FG229" i="4" s="1"/>
  <c r="CM190" i="4"/>
  <c r="FI190" i="4" s="1"/>
  <c r="CL97" i="4"/>
  <c r="FH97" i="4" s="1"/>
  <c r="CK248" i="4"/>
  <c r="FG248" i="4" s="1"/>
  <c r="CV141" i="4"/>
  <c r="CN285" i="4"/>
  <c r="FJ285" i="4" s="1"/>
  <c r="CV277" i="4"/>
  <c r="CS195" i="4"/>
  <c r="FO195" i="4" s="1"/>
  <c r="CV411" i="4"/>
  <c r="CK366" i="4"/>
  <c r="FG366" i="4" s="1"/>
  <c r="CN167" i="4"/>
  <c r="FJ167" i="4" s="1"/>
  <c r="CL330" i="4"/>
  <c r="FH330" i="4" s="1"/>
  <c r="CS21" i="4"/>
  <c r="FO21" i="4" s="1"/>
  <c r="CU8" i="4"/>
  <c r="CR277" i="4"/>
  <c r="FN277" i="4" s="1"/>
  <c r="CQ89" i="4"/>
  <c r="FM89" i="4" s="1"/>
  <c r="CQ140" i="4"/>
  <c r="FM140" i="4" s="1"/>
  <c r="CT97" i="4"/>
  <c r="CU242" i="4"/>
  <c r="CM112" i="4"/>
  <c r="FI112" i="4" s="1"/>
  <c r="CU366" i="4"/>
  <c r="CS230" i="4"/>
  <c r="CK271" i="4"/>
  <c r="FG271" i="4" s="1"/>
  <c r="CT272" i="4"/>
  <c r="CM235" i="4"/>
  <c r="FI235" i="4" s="1"/>
  <c r="CN78" i="4"/>
  <c r="FJ78" i="4" s="1"/>
  <c r="CR340" i="4"/>
  <c r="FN340" i="4" s="1"/>
  <c r="CM283" i="4"/>
  <c r="FI283" i="4" s="1"/>
  <c r="CU171" i="4"/>
  <c r="CQ55" i="4"/>
  <c r="FM55" i="4" s="1"/>
  <c r="CO217" i="4"/>
  <c r="FK217" i="4" s="1"/>
  <c r="CM412" i="4"/>
  <c r="FI412" i="4" s="1"/>
  <c r="CV131" i="4"/>
  <c r="CV380" i="4"/>
  <c r="CS345" i="4"/>
  <c r="CM204" i="4"/>
  <c r="FI204" i="4" s="1"/>
  <c r="CU245" i="4"/>
  <c r="CS252" i="4"/>
  <c r="CT388" i="4"/>
  <c r="CO293" i="4"/>
  <c r="FK293" i="4" s="1"/>
  <c r="CU68" i="4"/>
  <c r="CP363" i="4"/>
  <c r="FL363" i="4" s="1"/>
  <c r="CP308" i="4"/>
  <c r="FL308" i="4" s="1"/>
  <c r="CL188" i="4"/>
  <c r="FH188" i="4" s="1"/>
  <c r="CS24" i="4"/>
  <c r="FO24" i="4" s="1"/>
  <c r="CN6" i="4"/>
  <c r="FJ6" i="4" s="1"/>
  <c r="CU328" i="4"/>
  <c r="CQ145" i="4"/>
  <c r="FM145" i="4" s="1"/>
  <c r="CQ68" i="4"/>
  <c r="FM68" i="4" s="1"/>
  <c r="CK17" i="4"/>
  <c r="FG17" i="4" s="1"/>
  <c r="CV121" i="4"/>
  <c r="CV345" i="4"/>
  <c r="CR31" i="4"/>
  <c r="FN31" i="4" s="1"/>
  <c r="CV299" i="4"/>
  <c r="CK196" i="4"/>
  <c r="FG196" i="4" s="1"/>
  <c r="CU274" i="4"/>
  <c r="CR205" i="4"/>
  <c r="FN205" i="4" s="1"/>
  <c r="CT122" i="4"/>
  <c r="CT31" i="4"/>
  <c r="CU164" i="4"/>
  <c r="CU199" i="4"/>
  <c r="CQ13" i="4"/>
  <c r="FM13" i="4" s="1"/>
  <c r="CU107" i="4"/>
  <c r="CU22" i="4"/>
  <c r="CV125" i="4"/>
  <c r="CM207" i="4"/>
  <c r="FI207" i="4" s="1"/>
  <c r="CS256" i="4"/>
  <c r="FO256" i="4" s="1"/>
  <c r="CM140" i="4"/>
  <c r="FI140" i="4" s="1"/>
  <c r="CP312" i="4"/>
  <c r="FL312" i="4" s="1"/>
  <c r="CR176" i="4"/>
  <c r="FN176" i="4" s="1"/>
  <c r="CT162" i="4"/>
  <c r="CS253" i="4"/>
  <c r="FO253" i="4" s="1"/>
  <c r="CU74" i="4"/>
  <c r="CT140" i="4"/>
  <c r="CN130" i="4"/>
  <c r="FJ130" i="4" s="1"/>
  <c r="CV17" i="4"/>
  <c r="CT229" i="4"/>
  <c r="CO352" i="4"/>
  <c r="FK352" i="4" s="1"/>
  <c r="CQ133" i="4"/>
  <c r="FM133" i="4" s="1"/>
  <c r="CL115" i="4"/>
  <c r="FH115" i="4" s="1"/>
  <c r="CQ285" i="4"/>
  <c r="FM285" i="4" s="1"/>
  <c r="CK216" i="4"/>
  <c r="FG216" i="4" s="1"/>
  <c r="CK299" i="4"/>
  <c r="FG299" i="4" s="1"/>
  <c r="CU286" i="4"/>
  <c r="CL63" i="4"/>
  <c r="FH63" i="4" s="1"/>
  <c r="CL72" i="4"/>
  <c r="FH72" i="4" s="1"/>
  <c r="CK331" i="4"/>
  <c r="FG331" i="4" s="1"/>
  <c r="CS278" i="4"/>
  <c r="FO278" i="4" s="1"/>
  <c r="CV120" i="4"/>
  <c r="CQ320" i="4"/>
  <c r="FM320" i="4" s="1"/>
  <c r="CO310" i="4"/>
  <c r="FK310" i="4" s="1"/>
  <c r="CN199" i="4"/>
  <c r="FJ199" i="4" s="1"/>
  <c r="CL211" i="4"/>
  <c r="FH211" i="4" s="1"/>
  <c r="CV197" i="4"/>
  <c r="CV272" i="4"/>
  <c r="CT406" i="4"/>
  <c r="CU412" i="4"/>
  <c r="CO108" i="4"/>
  <c r="FK108" i="4" s="1"/>
  <c r="CT201" i="4"/>
  <c r="CV132" i="4"/>
  <c r="CO77" i="4"/>
  <c r="FK77" i="4" s="1"/>
  <c r="CK131" i="4"/>
  <c r="FG131" i="4" s="1"/>
  <c r="CR142" i="4"/>
  <c r="FN142" i="4" s="1"/>
  <c r="CL293" i="4"/>
  <c r="FH293" i="4" s="1"/>
  <c r="CO64" i="4"/>
  <c r="FK64" i="4" s="1"/>
  <c r="CM85" i="4"/>
  <c r="FI85" i="4" s="1"/>
  <c r="CU226" i="4"/>
  <c r="CS124" i="4"/>
  <c r="FO124" i="4" s="1"/>
  <c r="CK285" i="4"/>
  <c r="FG285" i="4" s="1"/>
  <c r="CN294" i="4"/>
  <c r="FJ294" i="4" s="1"/>
  <c r="CM73" i="4"/>
  <c r="FI73" i="4" s="1"/>
  <c r="CO234" i="4"/>
  <c r="FK234" i="4" s="1"/>
  <c r="CQ11" i="4"/>
  <c r="FM11" i="4" s="1"/>
  <c r="CQ43" i="4"/>
  <c r="FM43" i="4" s="1"/>
  <c r="CR36" i="4"/>
  <c r="FN36" i="4" s="1"/>
  <c r="CV34" i="4"/>
  <c r="CS120" i="4"/>
  <c r="FO120" i="4" s="1"/>
  <c r="CQ330" i="4"/>
  <c r="FM330" i="4" s="1"/>
  <c r="CP70" i="4"/>
  <c r="FL70" i="4" s="1"/>
  <c r="CQ135" i="4"/>
  <c r="FM135" i="4" s="1"/>
  <c r="CN141" i="4"/>
  <c r="FJ141" i="4" s="1"/>
  <c r="CL131" i="4"/>
  <c r="FH131" i="4" s="1"/>
  <c r="CV152" i="4"/>
  <c r="CP166" i="4"/>
  <c r="FL166" i="4" s="1"/>
  <c r="CR231" i="4"/>
  <c r="FN231" i="4" s="1"/>
  <c r="CM296" i="4"/>
  <c r="FI296" i="4" s="1"/>
  <c r="CN370" i="4"/>
  <c r="FJ370" i="4" s="1"/>
  <c r="CN210" i="4"/>
  <c r="FJ210" i="4" s="1"/>
  <c r="CU215" i="4"/>
  <c r="CP192" i="4"/>
  <c r="FL192" i="4" s="1"/>
  <c r="CM195" i="4"/>
  <c r="FI195" i="4" s="1"/>
  <c r="CO90" i="4"/>
  <c r="FK90" i="4" s="1"/>
  <c r="CU264" i="4"/>
  <c r="CO385" i="4"/>
  <c r="FK385" i="4" s="1"/>
  <c r="CR346" i="4"/>
  <c r="FN346" i="4" s="1"/>
  <c r="CQ16" i="4"/>
  <c r="FM16" i="4" s="1"/>
  <c r="CT178" i="4"/>
  <c r="CS377" i="4"/>
  <c r="CM59" i="4"/>
  <c r="FI59" i="4" s="1"/>
  <c r="CU126" i="4"/>
  <c r="CK81" i="4"/>
  <c r="FG81" i="4" s="1"/>
  <c r="CU190" i="4"/>
  <c r="CQ306" i="4"/>
  <c r="FM306" i="4" s="1"/>
  <c r="CM327" i="4"/>
  <c r="FI327" i="4" s="1"/>
  <c r="CS102" i="4"/>
  <c r="CK309" i="4"/>
  <c r="FG309" i="4" s="1"/>
  <c r="CM93" i="4"/>
  <c r="FI93" i="4" s="1"/>
  <c r="CK137" i="4"/>
  <c r="FG137" i="4" s="1"/>
  <c r="CT373" i="4"/>
  <c r="CL331" i="4"/>
  <c r="FH331" i="4" s="1"/>
  <c r="CK343" i="4"/>
  <c r="FG343" i="4" s="1"/>
  <c r="CU401" i="4"/>
  <c r="CS134" i="4"/>
  <c r="CK168" i="4"/>
  <c r="FG168" i="4" s="1"/>
  <c r="CR276" i="4"/>
  <c r="FN276" i="4" s="1"/>
  <c r="CT80" i="4"/>
  <c r="CO65" i="4"/>
  <c r="FK65" i="4" s="1"/>
  <c r="CN274" i="4"/>
  <c r="FJ274" i="4" s="1"/>
  <c r="CN313" i="4"/>
  <c r="FJ313" i="4" s="1"/>
  <c r="CM99" i="4"/>
  <c r="FI99" i="4" s="1"/>
  <c r="CO266" i="4"/>
  <c r="FK266" i="4" s="1"/>
  <c r="CL195" i="4"/>
  <c r="FH195" i="4" s="1"/>
  <c r="CQ314" i="4"/>
  <c r="FM314" i="4" s="1"/>
  <c r="CO133" i="4"/>
  <c r="FK133" i="4" s="1"/>
  <c r="CV77" i="4"/>
  <c r="CK104" i="4"/>
  <c r="FG104" i="4" s="1"/>
  <c r="CL238" i="4"/>
  <c r="FH238" i="4" s="1"/>
  <c r="CM113" i="4"/>
  <c r="FI113" i="4" s="1"/>
  <c r="CO22" i="4"/>
  <c r="FK22" i="4" s="1"/>
  <c r="CT46" i="4"/>
  <c r="CU318" i="4"/>
  <c r="CS199" i="4"/>
  <c r="FO199" i="4" s="1"/>
  <c r="CL374" i="4"/>
  <c r="FH374" i="4" s="1"/>
  <c r="CV122" i="4"/>
  <c r="CR260" i="4"/>
  <c r="FN260" i="4" s="1"/>
  <c r="CP377" i="4"/>
  <c r="FL377" i="4" s="1"/>
  <c r="CM386" i="4"/>
  <c r="FI386" i="4" s="1"/>
  <c r="CP21" i="4"/>
  <c r="FL21" i="4" s="1"/>
  <c r="CU150" i="4"/>
  <c r="CK27" i="4"/>
  <c r="FG27" i="4" s="1"/>
  <c r="CU38" i="4"/>
  <c r="CN94" i="4"/>
  <c r="FJ94" i="4" s="1"/>
  <c r="CO75" i="4"/>
  <c r="FK75" i="4" s="1"/>
  <c r="CK119" i="4"/>
  <c r="FG119" i="4" s="1"/>
  <c r="CN131" i="4"/>
  <c r="FJ131" i="4" s="1"/>
  <c r="CL379" i="4"/>
  <c r="FH379" i="4" s="1"/>
  <c r="CN250" i="4"/>
  <c r="FJ250" i="4" s="1"/>
  <c r="CS12" i="4"/>
  <c r="FO12" i="4" s="1"/>
  <c r="CS122" i="4"/>
  <c r="FO122" i="4" s="1"/>
  <c r="CT283" i="4"/>
  <c r="CR138" i="4"/>
  <c r="FN138" i="4" s="1"/>
  <c r="CL308" i="4"/>
  <c r="FH308" i="4" s="1"/>
  <c r="CT114" i="4"/>
  <c r="CT218" i="4"/>
  <c r="CP348" i="4"/>
  <c r="FL348" i="4" s="1"/>
  <c r="CO346" i="4"/>
  <c r="FK346" i="4" s="1"/>
  <c r="CM390" i="4"/>
  <c r="FI390" i="4" s="1"/>
  <c r="CO97" i="4"/>
  <c r="FK97" i="4" s="1"/>
  <c r="CN56" i="4"/>
  <c r="FJ56" i="4" s="1"/>
  <c r="CN205" i="4"/>
  <c r="FJ205" i="4" s="1"/>
  <c r="CN405" i="4"/>
  <c r="FJ405" i="4" s="1"/>
  <c r="CP337" i="4"/>
  <c r="FL337" i="4" s="1"/>
  <c r="CS138" i="4"/>
  <c r="FO138" i="4" s="1"/>
  <c r="CN181" i="4"/>
  <c r="FJ181" i="4" s="1"/>
  <c r="CO303" i="4"/>
  <c r="FK303" i="4" s="1"/>
  <c r="CK55" i="4"/>
  <c r="FG55" i="4" s="1"/>
  <c r="CN388" i="4"/>
  <c r="FJ388" i="4" s="1"/>
  <c r="CM212" i="4"/>
  <c r="FI212" i="4" s="1"/>
  <c r="CK315" i="4"/>
  <c r="FG315" i="4" s="1"/>
  <c r="CV323" i="4"/>
  <c r="CR116" i="4"/>
  <c r="FN116" i="4" s="1"/>
  <c r="CP169" i="4"/>
  <c r="FL169" i="4" s="1"/>
  <c r="CO284" i="4"/>
  <c r="FK284" i="4" s="1"/>
  <c r="CP222" i="4"/>
  <c r="FL222" i="4" s="1"/>
  <c r="CU160" i="4"/>
  <c r="CO232" i="4"/>
  <c r="FK232" i="4" s="1"/>
  <c r="CT210" i="4"/>
  <c r="CL62" i="4"/>
  <c r="FH62" i="4" s="1"/>
  <c r="CU361" i="4"/>
  <c r="CN129" i="4"/>
  <c r="FJ129" i="4" s="1"/>
  <c r="CK332" i="4"/>
  <c r="FG332" i="4" s="1"/>
  <c r="CL222" i="4"/>
  <c r="FH222" i="4" s="1"/>
  <c r="CN251" i="4"/>
  <c r="FJ251" i="4" s="1"/>
  <c r="CL285" i="4"/>
  <c r="FH285" i="4" s="1"/>
  <c r="CQ236" i="4"/>
  <c r="FM236" i="4" s="1"/>
  <c r="CP249" i="4"/>
  <c r="FL249" i="4" s="1"/>
  <c r="CT368" i="4"/>
  <c r="CP223" i="4"/>
  <c r="FL223" i="4" s="1"/>
  <c r="CN319" i="4"/>
  <c r="FJ319" i="4" s="1"/>
  <c r="CU389" i="4"/>
  <c r="CV150" i="4"/>
  <c r="CV45" i="4"/>
  <c r="CS398" i="4"/>
  <c r="CM98" i="4"/>
  <c r="FI98" i="4" s="1"/>
  <c r="CP82" i="4"/>
  <c r="FL82" i="4" s="1"/>
  <c r="CL56" i="4"/>
  <c r="FH56" i="4" s="1"/>
  <c r="CL286" i="4"/>
  <c r="FH286" i="4" s="1"/>
  <c r="CR88" i="4"/>
  <c r="FN88" i="4" s="1"/>
  <c r="CU388" i="4"/>
  <c r="CU165" i="4"/>
  <c r="CL310" i="4"/>
  <c r="FH310" i="4" s="1"/>
  <c r="CR406" i="4"/>
  <c r="FN406" i="4" s="1"/>
  <c r="CO319" i="4"/>
  <c r="FK319" i="4" s="1"/>
  <c r="CM335" i="4"/>
  <c r="FI335" i="4" s="1"/>
  <c r="CV214" i="4"/>
  <c r="CK41" i="4"/>
  <c r="FG41" i="4" s="1"/>
  <c r="CN379" i="4"/>
  <c r="FJ379" i="4" s="1"/>
  <c r="CM315" i="4"/>
  <c r="FI315" i="4" s="1"/>
  <c r="CO153" i="4"/>
  <c r="FK153" i="4" s="1"/>
  <c r="CT366" i="4"/>
  <c r="CT376" i="4"/>
  <c r="CR300" i="4"/>
  <c r="FN300" i="4" s="1"/>
  <c r="CT279" i="4"/>
  <c r="CT348" i="4"/>
  <c r="CV71" i="4"/>
  <c r="CK325" i="4"/>
  <c r="FG325" i="4" s="1"/>
  <c r="CU400" i="4"/>
  <c r="CV223" i="4"/>
  <c r="CT182" i="4"/>
  <c r="CQ334" i="4"/>
  <c r="FM334" i="4" s="1"/>
  <c r="CM222" i="4"/>
  <c r="FI222" i="4" s="1"/>
  <c r="CT244" i="4"/>
  <c r="CL217" i="4"/>
  <c r="FH217" i="4" s="1"/>
  <c r="CV179" i="4"/>
  <c r="CM153" i="4"/>
  <c r="FI153" i="4" s="1"/>
  <c r="CT412" i="4"/>
  <c r="CM167" i="4"/>
  <c r="FI167" i="4" s="1"/>
  <c r="CS67" i="4"/>
  <c r="FO67" i="4" s="1"/>
  <c r="CV355" i="4"/>
  <c r="CO353" i="4"/>
  <c r="FK353" i="4" s="1"/>
  <c r="CV204" i="4"/>
  <c r="CS379" i="4"/>
  <c r="FO379" i="4" s="1"/>
  <c r="CP394" i="4"/>
  <c r="FL394" i="4" s="1"/>
  <c r="CK265" i="4"/>
  <c r="FG265" i="4" s="1"/>
  <c r="CO106" i="4"/>
  <c r="FK106" i="4" s="1"/>
  <c r="CV61" i="4"/>
  <c r="CP240" i="4"/>
  <c r="FL240" i="4" s="1"/>
  <c r="CQ310" i="4"/>
  <c r="FM310" i="4" s="1"/>
  <c r="CU62" i="4"/>
  <c r="CU333" i="4"/>
  <c r="CR230" i="4"/>
  <c r="FN230" i="4" s="1"/>
  <c r="CV138" i="4"/>
  <c r="CR214" i="4"/>
  <c r="FN214" i="4" s="1"/>
  <c r="CT300" i="4"/>
  <c r="CV361" i="4"/>
  <c r="CQ212" i="4"/>
  <c r="FM212" i="4" s="1"/>
  <c r="CP224" i="4"/>
  <c r="FL224" i="4" s="1"/>
  <c r="CR285" i="4"/>
  <c r="FN285" i="4" s="1"/>
  <c r="CQ271" i="4"/>
  <c r="FM271" i="4" s="1"/>
  <c r="CP191" i="4"/>
  <c r="FL191" i="4" s="1"/>
  <c r="CV279" i="4"/>
  <c r="CU102" i="4"/>
  <c r="CL253" i="4"/>
  <c r="FH253" i="4" s="1"/>
  <c r="CQ408" i="4"/>
  <c r="FM408" i="4" s="1"/>
  <c r="CO377" i="4"/>
  <c r="FK377" i="4" s="1"/>
  <c r="CM134" i="4"/>
  <c r="FI134" i="4" s="1"/>
  <c r="CK404" i="4"/>
  <c r="FG404" i="4" s="1"/>
  <c r="CR83" i="4"/>
  <c r="FN83" i="4" s="1"/>
  <c r="CM54" i="4"/>
  <c r="FI54" i="4" s="1"/>
  <c r="CP43" i="4"/>
  <c r="FL43" i="4" s="1"/>
  <c r="CO191" i="4"/>
  <c r="FK191" i="4" s="1"/>
  <c r="CM157" i="4"/>
  <c r="FI157" i="4" s="1"/>
  <c r="CP20" i="4"/>
  <c r="FL20" i="4" s="1"/>
  <c r="CQ25" i="4"/>
  <c r="FM25" i="4" s="1"/>
  <c r="CO317" i="4"/>
  <c r="FK317" i="4" s="1"/>
  <c r="CU373" i="4"/>
  <c r="CN111" i="4"/>
  <c r="FJ111" i="4" s="1"/>
  <c r="CT22" i="4"/>
  <c r="CN20" i="4"/>
  <c r="FJ20" i="4" s="1"/>
  <c r="CS344" i="4"/>
  <c r="CP398" i="4"/>
  <c r="FL398" i="4" s="1"/>
  <c r="CT354" i="4"/>
  <c r="CK249" i="4"/>
  <c r="FG249" i="4" s="1"/>
  <c r="CR168" i="4"/>
  <c r="FN168" i="4" s="1"/>
  <c r="CP395" i="4"/>
  <c r="FL395" i="4" s="1"/>
  <c r="CQ148" i="4"/>
  <c r="FM148" i="4" s="1"/>
  <c r="CS404" i="4"/>
  <c r="FO404" i="4" s="1"/>
  <c r="CN309" i="4"/>
  <c r="FJ309" i="4" s="1"/>
  <c r="CU86" i="4"/>
  <c r="CN227" i="4"/>
  <c r="FJ227" i="4" s="1"/>
  <c r="CO343" i="4"/>
  <c r="FK343" i="4" s="1"/>
  <c r="CP247" i="4"/>
  <c r="FL247" i="4" s="1"/>
  <c r="CP29" i="4"/>
  <c r="FL29" i="4" s="1"/>
  <c r="CM170" i="4"/>
  <c r="FI170" i="4" s="1"/>
  <c r="CV14" i="4"/>
  <c r="CU181" i="4"/>
  <c r="CS87" i="4"/>
  <c r="CT254" i="4"/>
  <c r="CS131" i="4"/>
  <c r="CO347" i="4"/>
  <c r="FK347" i="4" s="1"/>
  <c r="CU40" i="4"/>
  <c r="CV53" i="4"/>
  <c r="CL263" i="4"/>
  <c r="FH263" i="4" s="1"/>
  <c r="CU117" i="4"/>
  <c r="CM184" i="4"/>
  <c r="FI184" i="4" s="1"/>
  <c r="CM142" i="4"/>
  <c r="FI142" i="4" s="1"/>
  <c r="CP367" i="4"/>
  <c r="FL367" i="4" s="1"/>
  <c r="CL318" i="4"/>
  <c r="FH318" i="4" s="1"/>
  <c r="CQ36" i="4"/>
  <c r="FM36" i="4" s="1"/>
  <c r="CN221" i="4"/>
  <c r="FJ221" i="4" s="1"/>
  <c r="CP311" i="4"/>
  <c r="FL311" i="4" s="1"/>
  <c r="CM110" i="4"/>
  <c r="FI110" i="4" s="1"/>
  <c r="CU173" i="4"/>
  <c r="CO140" i="4"/>
  <c r="FK140" i="4" s="1"/>
  <c r="CV166" i="4"/>
  <c r="CV157" i="4"/>
  <c r="CL363" i="4"/>
  <c r="FH363" i="4" s="1"/>
  <c r="CR317" i="4"/>
  <c r="FN317" i="4" s="1"/>
  <c r="CK185" i="4"/>
  <c r="FG185" i="4" s="1"/>
  <c r="CT131" i="4"/>
  <c r="CS61" i="4"/>
  <c r="CO405" i="4"/>
  <c r="FK405" i="4" s="1"/>
  <c r="CR91" i="4"/>
  <c r="FN91" i="4" s="1"/>
  <c r="CO248" i="4"/>
  <c r="FK248" i="4" s="1"/>
  <c r="CN304" i="4"/>
  <c r="FJ304" i="4" s="1"/>
  <c r="CR65" i="4"/>
  <c r="FN65" i="4" s="1"/>
  <c r="CO331" i="4"/>
  <c r="FK331" i="4" s="1"/>
  <c r="CV331" i="4"/>
  <c r="CM397" i="4"/>
  <c r="FI397" i="4" s="1"/>
  <c r="CU98" i="4"/>
  <c r="CV111" i="4"/>
  <c r="CK225" i="4"/>
  <c r="FG225" i="4" s="1"/>
  <c r="CQ402" i="4"/>
  <c r="FM402" i="4" s="1"/>
  <c r="CT56" i="4"/>
  <c r="CV257" i="4"/>
  <c r="CP270" i="4"/>
  <c r="FL270" i="4" s="1"/>
  <c r="CV9" i="4"/>
  <c r="CV188" i="4"/>
  <c r="CP10" i="4"/>
  <c r="FL10" i="4" s="1"/>
  <c r="CN215" i="4"/>
  <c r="FJ215" i="4" s="1"/>
  <c r="CR256" i="4"/>
  <c r="FN256" i="4" s="1"/>
  <c r="CS157" i="4"/>
  <c r="FO157" i="4" s="1"/>
  <c r="CQ304" i="4"/>
  <c r="FM304" i="4" s="1"/>
  <c r="CN83" i="4"/>
  <c r="FJ83" i="4" s="1"/>
  <c r="CU268" i="4"/>
  <c r="CQ132" i="4"/>
  <c r="FM132" i="4" s="1"/>
  <c r="CU135" i="4"/>
  <c r="CM188" i="4"/>
  <c r="FI188" i="4" s="1"/>
  <c r="CR336" i="4"/>
  <c r="FN336" i="4" s="1"/>
  <c r="CV403" i="4"/>
  <c r="CO342" i="4"/>
  <c r="FK342" i="4" s="1"/>
  <c r="CP6" i="4"/>
  <c r="FL6" i="4" s="1"/>
  <c r="CP54" i="4"/>
  <c r="FL54" i="4" s="1"/>
  <c r="CM147" i="4"/>
  <c r="FI147" i="4" s="1"/>
  <c r="CV104" i="4"/>
  <c r="CQ182" i="4"/>
  <c r="FM182" i="4" s="1"/>
  <c r="CV222" i="4"/>
  <c r="CM86" i="4"/>
  <c r="FI86" i="4" s="1"/>
  <c r="CP227" i="4"/>
  <c r="FL227" i="4" s="1"/>
  <c r="CL378" i="4"/>
  <c r="FH378" i="4" s="1"/>
  <c r="CU91" i="4"/>
  <c r="CQ367" i="4"/>
  <c r="FM367" i="4" s="1"/>
  <c r="CR167" i="4"/>
  <c r="FN167" i="4" s="1"/>
  <c r="CL117" i="4"/>
  <c r="FH117" i="4" s="1"/>
  <c r="CK340" i="4"/>
  <c r="FG340" i="4" s="1"/>
  <c r="CN107" i="4"/>
  <c r="FJ107" i="4" s="1"/>
  <c r="CP234" i="4"/>
  <c r="FL234" i="4" s="1"/>
  <c r="CU278" i="4"/>
  <c r="CU149" i="4"/>
  <c r="CV50" i="4"/>
  <c r="CT41" i="4"/>
  <c r="CS205" i="4"/>
  <c r="CR156" i="4"/>
  <c r="FN156" i="4" s="1"/>
  <c r="CP314" i="4"/>
  <c r="FL314" i="4" s="1"/>
  <c r="CV48" i="4"/>
  <c r="CN329" i="4"/>
  <c r="FJ329" i="4" s="1"/>
  <c r="CT145" i="4"/>
  <c r="CR259" i="4"/>
  <c r="FN259" i="4" s="1"/>
  <c r="CP49" i="4"/>
  <c r="FL49" i="4" s="1"/>
  <c r="CO313" i="4"/>
  <c r="FK313" i="4" s="1"/>
  <c r="CN132" i="4"/>
  <c r="FJ132" i="4" s="1"/>
  <c r="CT64" i="4"/>
  <c r="CV209" i="4"/>
  <c r="CQ385" i="4"/>
  <c r="FM385" i="4" s="1"/>
  <c r="CQ172" i="4"/>
  <c r="FM172" i="4" s="1"/>
  <c r="CQ298" i="4"/>
  <c r="FM298" i="4" s="1"/>
  <c r="CS197" i="4"/>
  <c r="CT344" i="4"/>
  <c r="CM381" i="4"/>
  <c r="FI381" i="4" s="1"/>
  <c r="CK177" i="4"/>
  <c r="FG177" i="4" s="1"/>
  <c r="CP66" i="4"/>
  <c r="FL66" i="4" s="1"/>
  <c r="CT258" i="4"/>
  <c r="CT320" i="4"/>
  <c r="CM9" i="4"/>
  <c r="FI9" i="4" s="1"/>
  <c r="CK138" i="4"/>
  <c r="FG138" i="4" s="1"/>
  <c r="CS65" i="4"/>
  <c r="CU227" i="4"/>
  <c r="CM273" i="4"/>
  <c r="FI273" i="4" s="1"/>
  <c r="CU47" i="4"/>
  <c r="CM220" i="4"/>
  <c r="FI220" i="4" s="1"/>
  <c r="CO401" i="4"/>
  <c r="FK401" i="4" s="1"/>
  <c r="CT151" i="4"/>
  <c r="CM201" i="4"/>
  <c r="FI201" i="4" s="1"/>
  <c r="CT51" i="4"/>
  <c r="CL39" i="4"/>
  <c r="FH39" i="4" s="1"/>
  <c r="CM385" i="4"/>
  <c r="FI385" i="4" s="1"/>
  <c r="CK133" i="4"/>
  <c r="FG133" i="4" s="1"/>
  <c r="CS349" i="4"/>
  <c r="CP149" i="4"/>
  <c r="FL149" i="4" s="1"/>
  <c r="CQ35" i="4"/>
  <c r="FM35" i="4" s="1"/>
  <c r="CP299" i="4"/>
  <c r="FL299" i="4" s="1"/>
  <c r="CR380" i="4"/>
  <c r="FN380" i="4" s="1"/>
  <c r="CV391" i="4"/>
  <c r="CR400" i="4"/>
  <c r="FN400" i="4" s="1"/>
  <c r="CM411" i="4"/>
  <c r="FI411" i="4" s="1"/>
  <c r="CU113" i="4"/>
  <c r="CO386" i="4"/>
  <c r="FK386" i="4" s="1"/>
  <c r="CT54" i="4"/>
  <c r="CN89" i="4"/>
  <c r="FJ89" i="4" s="1"/>
  <c r="CP265" i="4"/>
  <c r="FL265" i="4" s="1"/>
  <c r="CU25" i="4"/>
  <c r="CS95" i="4"/>
  <c r="FO95" i="4" s="1"/>
  <c r="CT28" i="4"/>
  <c r="CN402" i="4"/>
  <c r="FJ402" i="4" s="1"/>
  <c r="CT71" i="4"/>
  <c r="CQ351" i="4"/>
  <c r="FM351" i="4" s="1"/>
  <c r="CQ274" i="4"/>
  <c r="FM274" i="4" s="1"/>
  <c r="CN374" i="4"/>
  <c r="FJ374" i="4" s="1"/>
  <c r="CT308" i="4"/>
  <c r="CS144" i="4"/>
  <c r="FO144" i="4" s="1"/>
  <c r="CR388" i="4"/>
  <c r="FN388" i="4" s="1"/>
  <c r="CS188" i="4"/>
  <c r="CO227" i="4"/>
  <c r="FK227" i="4" s="1"/>
  <c r="CO19" i="4"/>
  <c r="FK19" i="4" s="1"/>
  <c r="CL257" i="4"/>
  <c r="FH257" i="4" s="1"/>
  <c r="CV165" i="4"/>
  <c r="CN63" i="4"/>
  <c r="FJ63" i="4" s="1"/>
  <c r="CN284" i="4"/>
  <c r="FJ284" i="4" s="1"/>
  <c r="CQ296" i="4"/>
  <c r="FM296" i="4" s="1"/>
  <c r="CM16" i="4"/>
  <c r="FI16" i="4" s="1"/>
  <c r="CR338" i="4"/>
  <c r="FN338" i="4" s="1"/>
  <c r="CT401" i="4"/>
  <c r="CV381" i="4"/>
  <c r="CQ288" i="4"/>
  <c r="FM288" i="4" s="1"/>
  <c r="CM400" i="4"/>
  <c r="FI400" i="4" s="1"/>
  <c r="CT81" i="4"/>
  <c r="CU141" i="4"/>
  <c r="CK329" i="4"/>
  <c r="FG329" i="4" s="1"/>
  <c r="CS175" i="4"/>
  <c r="CP28" i="4"/>
  <c r="FL28" i="4" s="1"/>
  <c r="CT389" i="4"/>
  <c r="CU324" i="4"/>
  <c r="CL350" i="4"/>
  <c r="FH350" i="4" s="1"/>
  <c r="CR147" i="4"/>
  <c r="FN147" i="4" s="1"/>
  <c r="CK406" i="4"/>
  <c r="FG406" i="4" s="1"/>
  <c r="CL411" i="4"/>
  <c r="FH411" i="4" s="1"/>
  <c r="CT23" i="4"/>
  <c r="CO375" i="4"/>
  <c r="FK375" i="4" s="1"/>
  <c r="CK239" i="4"/>
  <c r="FG239" i="4" s="1"/>
  <c r="CK87" i="4"/>
  <c r="FG87" i="4" s="1"/>
  <c r="CR244" i="4"/>
  <c r="FN244" i="4" s="1"/>
  <c r="CP264" i="4"/>
  <c r="FL264" i="4" s="1"/>
  <c r="CV253" i="4"/>
  <c r="CO350" i="4"/>
  <c r="FK350" i="4" s="1"/>
  <c r="CN176" i="4"/>
  <c r="FJ176" i="4" s="1"/>
  <c r="CP30" i="4"/>
  <c r="FL30" i="4" s="1"/>
  <c r="CL71" i="4"/>
  <c r="FH71" i="4" s="1"/>
  <c r="CM297" i="4"/>
  <c r="FI297" i="4" s="1"/>
  <c r="CK310" i="4"/>
  <c r="FG310" i="4" s="1"/>
  <c r="CT233" i="4"/>
  <c r="CQ44" i="4"/>
  <c r="FM44" i="4" s="1"/>
  <c r="CP212" i="4"/>
  <c r="FL212" i="4" s="1"/>
  <c r="CS322" i="4"/>
  <c r="CO263" i="4"/>
  <c r="FK263" i="4" s="1"/>
  <c r="CM349" i="4"/>
  <c r="FI349" i="4" s="1"/>
  <c r="CR212" i="4"/>
  <c r="FN212" i="4" s="1"/>
  <c r="CS336" i="4"/>
  <c r="FO336" i="4" s="1"/>
  <c r="CN378" i="4"/>
  <c r="FJ378" i="4" s="1"/>
  <c r="CM45" i="4"/>
  <c r="FI45" i="4" s="1"/>
  <c r="CK117" i="4"/>
  <c r="FG117" i="4" s="1"/>
  <c r="CU377" i="4"/>
  <c r="CL65" i="4"/>
  <c r="FH65" i="4" s="1"/>
  <c r="CK112" i="4"/>
  <c r="FG112" i="4" s="1"/>
  <c r="CO134" i="4"/>
  <c r="FK134" i="4" s="1"/>
  <c r="CN138" i="4"/>
  <c r="FJ138" i="4" s="1"/>
  <c r="CM256" i="4"/>
  <c r="FI256" i="4" s="1"/>
  <c r="CM47" i="4"/>
  <c r="FI47" i="4" s="1"/>
  <c r="CT307" i="4"/>
  <c r="CP362" i="4"/>
  <c r="FL362" i="4" s="1"/>
  <c r="CN381" i="4"/>
  <c r="FJ381" i="4" s="1"/>
  <c r="CU258" i="4"/>
  <c r="CV161" i="4"/>
  <c r="CN222" i="4"/>
  <c r="FJ222" i="4" s="1"/>
  <c r="CO301" i="4"/>
  <c r="FK301" i="4" s="1"/>
  <c r="CV38" i="4"/>
  <c r="CR68" i="4"/>
  <c r="FN68" i="4" s="1"/>
  <c r="CL377" i="4"/>
  <c r="FH377" i="4" s="1"/>
  <c r="CL255" i="4"/>
  <c r="FH255" i="4" s="1"/>
  <c r="CO363" i="4"/>
  <c r="FK363" i="4" s="1"/>
  <c r="CM396" i="4"/>
  <c r="FI396" i="4" s="1"/>
  <c r="CT49" i="4"/>
  <c r="CL156" i="4"/>
  <c r="FH156" i="4" s="1"/>
  <c r="CV187" i="4"/>
  <c r="CV245" i="4"/>
  <c r="CS240" i="4"/>
  <c r="CK125" i="4"/>
  <c r="FG125" i="4" s="1"/>
  <c r="CK143" i="4"/>
  <c r="FG143" i="4" s="1"/>
  <c r="CS279" i="4"/>
  <c r="CN266" i="4"/>
  <c r="FJ266" i="4" s="1"/>
  <c r="CR329" i="4"/>
  <c r="FN329" i="4" s="1"/>
  <c r="CR22" i="4"/>
  <c r="FN22" i="4" s="1"/>
  <c r="CP173" i="4"/>
  <c r="FL173" i="4" s="1"/>
  <c r="CM58" i="4"/>
  <c r="FI58" i="4" s="1"/>
  <c r="CR387" i="4"/>
  <c r="FN387" i="4" s="1"/>
  <c r="CK323" i="4"/>
  <c r="FG323" i="4" s="1"/>
  <c r="CP42" i="4"/>
  <c r="FL42" i="4" s="1"/>
  <c r="CL187" i="4"/>
  <c r="FH187" i="4" s="1"/>
  <c r="CM89" i="4"/>
  <c r="FI89" i="4" s="1"/>
  <c r="CN290" i="4"/>
  <c r="FJ290" i="4" s="1"/>
  <c r="CL251" i="4"/>
  <c r="FH251" i="4" s="1"/>
  <c r="CL81" i="4"/>
  <c r="FH81" i="4" s="1"/>
  <c r="CV324" i="4"/>
  <c r="CU69" i="4"/>
  <c r="CV87" i="4"/>
  <c r="CL383" i="4"/>
  <c r="FH383" i="4" s="1"/>
  <c r="CU358" i="4"/>
  <c r="CP90" i="4"/>
  <c r="FL90" i="4" s="1"/>
  <c r="CP92" i="4"/>
  <c r="FL92" i="4" s="1"/>
  <c r="CP380" i="4"/>
  <c r="FL380" i="4" s="1"/>
  <c r="CT215" i="4"/>
  <c r="CT257" i="4"/>
  <c r="CU408" i="4"/>
  <c r="CK393" i="4"/>
  <c r="FG393" i="4" s="1"/>
  <c r="CR177" i="4"/>
  <c r="FN177" i="4" s="1"/>
  <c r="CU170" i="4"/>
  <c r="CS235" i="4"/>
  <c r="CS225" i="4"/>
  <c r="CP232" i="4"/>
  <c r="FL232" i="4" s="1"/>
  <c r="CU20" i="4"/>
  <c r="CM131" i="4"/>
  <c r="FI131" i="4" s="1"/>
  <c r="CP403" i="4"/>
  <c r="FL403" i="4" s="1"/>
  <c r="CV70" i="4"/>
  <c r="CN30" i="4"/>
  <c r="FJ30" i="4" s="1"/>
  <c r="CT186" i="4"/>
  <c r="CO360" i="4"/>
  <c r="FK360" i="4" s="1"/>
  <c r="CT63" i="4"/>
  <c r="CQ83" i="4"/>
  <c r="FM83" i="4" s="1"/>
  <c r="CN123" i="4"/>
  <c r="FJ123" i="4" s="1"/>
  <c r="CU163" i="4"/>
  <c r="CV211" i="4"/>
  <c r="CK99" i="4"/>
  <c r="FG99" i="4" s="1"/>
  <c r="CL373" i="4"/>
  <c r="FH373" i="4" s="1"/>
  <c r="CK391" i="4"/>
  <c r="FG391" i="4" s="1"/>
  <c r="CP280" i="4"/>
  <c r="FL280" i="4" s="1"/>
  <c r="CM12" i="4"/>
  <c r="FI12" i="4" s="1"/>
  <c r="CR333" i="4"/>
  <c r="FN333" i="4" s="1"/>
  <c r="CV67" i="4"/>
  <c r="CR287" i="4"/>
  <c r="FN287" i="4" s="1"/>
  <c r="CT266" i="4"/>
  <c r="CN73" i="4"/>
  <c r="FJ73" i="4" s="1"/>
  <c r="CO105" i="4"/>
  <c r="FK105" i="4" s="1"/>
  <c r="CR133" i="4"/>
  <c r="FN133" i="4" s="1"/>
  <c r="CM309" i="4"/>
  <c r="FI309" i="4" s="1"/>
  <c r="CP31" i="4"/>
  <c r="FL31" i="4" s="1"/>
  <c r="CV243" i="4"/>
  <c r="CK302" i="4"/>
  <c r="FG302" i="4" s="1"/>
  <c r="CS280" i="4"/>
  <c r="FO280" i="4" s="1"/>
  <c r="CU384" i="4"/>
  <c r="CN36" i="4"/>
  <c r="FJ36" i="4" s="1"/>
  <c r="CL245" i="4"/>
  <c r="FH245" i="4" s="1"/>
  <c r="CV334" i="4"/>
  <c r="CU365" i="4"/>
  <c r="CT232" i="4"/>
  <c r="CU359" i="4"/>
  <c r="CM366" i="4"/>
  <c r="FI366" i="4" s="1"/>
  <c r="CM124" i="4"/>
  <c r="FI124" i="4" s="1"/>
  <c r="CT212" i="4"/>
  <c r="CM120" i="4"/>
  <c r="FI120" i="4" s="1"/>
  <c r="CV374" i="4"/>
  <c r="CN112" i="4"/>
  <c r="FJ112" i="4" s="1"/>
  <c r="CU336" i="4"/>
  <c r="CT243" i="4"/>
  <c r="CT274" i="4"/>
  <c r="CV325" i="4"/>
  <c r="CV388" i="4"/>
  <c r="CQ223" i="4"/>
  <c r="FM223" i="4" s="1"/>
  <c r="CQ82" i="4"/>
  <c r="FM82" i="4" s="1"/>
  <c r="CT336" i="4"/>
  <c r="CL335" i="4"/>
  <c r="FH335" i="4" s="1"/>
  <c r="CK58" i="4"/>
  <c r="FG58" i="4" s="1"/>
  <c r="CU67" i="4"/>
  <c r="CN369" i="4"/>
  <c r="FJ369" i="4" s="1"/>
  <c r="CN80" i="4"/>
  <c r="FJ80" i="4" s="1"/>
  <c r="CT75" i="4"/>
  <c r="CO100" i="4"/>
  <c r="FK100" i="4" s="1"/>
  <c r="CQ141" i="4"/>
  <c r="FM141" i="4" s="1"/>
  <c r="CP320" i="4"/>
  <c r="FL320" i="4" s="1"/>
  <c r="CT89" i="4"/>
  <c r="CU238" i="4"/>
  <c r="CU71" i="4"/>
  <c r="CQ183" i="4"/>
  <c r="FM183" i="4" s="1"/>
  <c r="CK395" i="4"/>
  <c r="FG395" i="4" s="1"/>
  <c r="CU374" i="4"/>
  <c r="CP387" i="4"/>
  <c r="FL387" i="4" s="1"/>
  <c r="CV135" i="4"/>
  <c r="CO27" i="4"/>
  <c r="FK27" i="4" s="1"/>
  <c r="CS43" i="4"/>
  <c r="FO43" i="4" s="1"/>
  <c r="CQ340" i="4"/>
  <c r="FM340" i="4" s="1"/>
  <c r="CV291" i="4"/>
  <c r="CL111" i="4"/>
  <c r="FH111" i="4" s="1"/>
  <c r="CM244" i="4"/>
  <c r="FI244" i="4" s="1"/>
  <c r="CN151" i="4"/>
  <c r="FJ151" i="4" s="1"/>
  <c r="CV190" i="4"/>
  <c r="CT386" i="4"/>
  <c r="CK255" i="4"/>
  <c r="FG255" i="4" s="1"/>
  <c r="CL20" i="4"/>
  <c r="FH20" i="4" s="1"/>
  <c r="CS409" i="4"/>
  <c r="CT197" i="4"/>
  <c r="CN69" i="4"/>
  <c r="FJ69" i="4" s="1"/>
  <c r="CQ51" i="4"/>
  <c r="FM51" i="4" s="1"/>
  <c r="CL26" i="4"/>
  <c r="FH26" i="4" s="1"/>
  <c r="CQ283" i="4"/>
  <c r="FM283" i="4" s="1"/>
  <c r="CQ226" i="4"/>
  <c r="FM226" i="4" s="1"/>
  <c r="CS218" i="4"/>
  <c r="CQ171" i="4"/>
  <c r="FM171" i="4" s="1"/>
  <c r="CM210" i="4"/>
  <c r="FI210" i="4" s="1"/>
  <c r="CU301" i="4"/>
  <c r="CK42" i="4"/>
  <c r="FG42" i="4" s="1"/>
  <c r="CU84" i="4"/>
  <c r="CK219" i="4"/>
  <c r="FG219" i="4" s="1"/>
  <c r="CN156" i="4"/>
  <c r="FJ156" i="4" s="1"/>
  <c r="CK95" i="4"/>
  <c r="FG95" i="4" s="1"/>
  <c r="CN341" i="4"/>
  <c r="FJ341" i="4" s="1"/>
  <c r="CK311" i="4"/>
  <c r="FG311" i="4" s="1"/>
  <c r="CU332" i="4"/>
  <c r="CK156" i="4"/>
  <c r="FG156" i="4" s="1"/>
  <c r="CU132" i="4"/>
  <c r="CP352" i="4"/>
  <c r="FL352" i="4" s="1"/>
  <c r="CR84" i="4"/>
  <c r="FN84" i="4" s="1"/>
  <c r="CT136" i="4"/>
  <c r="CO205" i="4"/>
  <c r="FK205" i="4" s="1"/>
  <c r="CN101" i="4"/>
  <c r="FJ101" i="4" s="1"/>
  <c r="CN60" i="4"/>
  <c r="FJ60" i="4" s="1"/>
  <c r="CL180" i="4"/>
  <c r="FH180" i="4" s="1"/>
  <c r="CV66" i="4"/>
  <c r="CO404" i="4"/>
  <c r="FK404" i="4" s="1"/>
  <c r="CV119" i="4"/>
  <c r="CO60" i="4"/>
  <c r="FK60" i="4" s="1"/>
  <c r="CM196" i="4"/>
  <c r="FI196" i="4" s="1"/>
  <c r="CK191" i="4"/>
  <c r="FG191" i="4" s="1"/>
  <c r="CP174" i="4"/>
  <c r="FL174" i="4" s="1"/>
  <c r="CV233" i="4"/>
  <c r="CM323" i="4"/>
  <c r="FI323" i="4" s="1"/>
  <c r="CP374" i="4"/>
  <c r="FL374" i="4" s="1"/>
  <c r="CS260" i="4"/>
  <c r="FO260" i="4" s="1"/>
  <c r="CQ30" i="4"/>
  <c r="FM30" i="4" s="1"/>
  <c r="CK269" i="4"/>
  <c r="FG269" i="4" s="1"/>
  <c r="CQ332" i="4"/>
  <c r="FM332" i="4" s="1"/>
  <c r="CT211" i="4"/>
  <c r="CP321" i="4"/>
  <c r="FL321" i="4" s="1"/>
  <c r="CQ346" i="4"/>
  <c r="FM346" i="4" s="1"/>
  <c r="CP87" i="4"/>
  <c r="FL87" i="4" s="1"/>
  <c r="CQ17" i="4"/>
  <c r="FM17" i="4" s="1"/>
  <c r="CP353" i="4"/>
  <c r="FL353" i="4" s="1"/>
  <c r="CO187" i="4"/>
  <c r="FK187" i="4" s="1"/>
  <c r="CK84" i="4"/>
  <c r="FG84" i="4" s="1"/>
  <c r="CM130" i="4"/>
  <c r="FI130" i="4" s="1"/>
  <c r="CK24" i="4"/>
  <c r="FG24" i="4" s="1"/>
  <c r="CO104" i="4"/>
  <c r="FK104" i="4" s="1"/>
  <c r="CK157" i="4"/>
  <c r="FG157" i="4" s="1"/>
  <c r="CS192" i="4"/>
  <c r="FO192" i="4" s="1"/>
  <c r="CR159" i="4"/>
  <c r="FN159" i="4" s="1"/>
  <c r="CR280" i="4"/>
  <c r="FN280" i="4" s="1"/>
  <c r="CK199" i="4"/>
  <c r="FG199" i="4" s="1"/>
  <c r="CQ251" i="4"/>
  <c r="FM251" i="4" s="1"/>
  <c r="CV322" i="4"/>
  <c r="CM304" i="4"/>
  <c r="FI304" i="4" s="1"/>
  <c r="CT185" i="4"/>
  <c r="CU161" i="4"/>
  <c r="CO339" i="4"/>
  <c r="FK339" i="4" s="1"/>
  <c r="CO177" i="4"/>
  <c r="FK177" i="4" s="1"/>
  <c r="CL118" i="4"/>
  <c r="FH118" i="4" s="1"/>
  <c r="CU378" i="4"/>
  <c r="CS31" i="4"/>
  <c r="CR180" i="4"/>
  <c r="FN180" i="4" s="1"/>
  <c r="CT18" i="4"/>
  <c r="CS314" i="4"/>
  <c r="FO314" i="4" s="1"/>
  <c r="CV128" i="4"/>
  <c r="CP276" i="4"/>
  <c r="FL276" i="4" s="1"/>
  <c r="CQ50" i="4"/>
  <c r="FM50" i="4" s="1"/>
  <c r="CT245" i="4"/>
  <c r="CS341" i="4"/>
  <c r="CU303" i="4"/>
  <c r="CN160" i="4"/>
  <c r="FJ160" i="4" s="1"/>
  <c r="CL179" i="4"/>
  <c r="FH179" i="4" s="1"/>
  <c r="CK67" i="4"/>
  <c r="FG67" i="4" s="1"/>
  <c r="CM128" i="4"/>
  <c r="FI128" i="4" s="1"/>
  <c r="CQ91" i="4"/>
  <c r="FM91" i="4" s="1"/>
  <c r="CL197" i="4"/>
  <c r="FH197" i="4" s="1"/>
  <c r="CM356" i="4"/>
  <c r="FI356" i="4" s="1"/>
  <c r="CM240" i="4"/>
  <c r="FI240" i="4" s="1"/>
  <c r="CL102" i="4"/>
  <c r="FH102" i="4" s="1"/>
  <c r="CO314" i="4"/>
  <c r="FK314" i="4" s="1"/>
  <c r="CP117" i="4"/>
  <c r="FL117" i="4" s="1"/>
  <c r="CP277" i="4"/>
  <c r="FL277" i="4" s="1"/>
  <c r="CK292" i="4"/>
  <c r="FG292" i="4" s="1"/>
  <c r="CU63" i="4"/>
  <c r="CN376" i="4"/>
  <c r="FJ376" i="4" s="1"/>
  <c r="CS11" i="4"/>
  <c r="FO11" i="4" s="1"/>
  <c r="CO47" i="4"/>
  <c r="FK47" i="4" s="1"/>
  <c r="CP261" i="4"/>
  <c r="FL261" i="4" s="1"/>
  <c r="CR273" i="4"/>
  <c r="FN273" i="4" s="1"/>
  <c r="CO186" i="4"/>
  <c r="FK186" i="4" s="1"/>
  <c r="CK64" i="4"/>
  <c r="FG64" i="4" s="1"/>
  <c r="CR314" i="4"/>
  <c r="FN314" i="4" s="1"/>
  <c r="CS146" i="4"/>
  <c r="CP361" i="4"/>
  <c r="FL361" i="4" s="1"/>
  <c r="CN261" i="4"/>
  <c r="FJ261" i="4" s="1"/>
  <c r="CP109" i="4"/>
  <c r="FL109" i="4" s="1"/>
  <c r="CM224" i="4"/>
  <c r="FI224" i="4" s="1"/>
  <c r="CK245" i="4"/>
  <c r="FG245" i="4" s="1"/>
  <c r="CQ151" i="4"/>
  <c r="FM151" i="4" s="1"/>
  <c r="CO233" i="4"/>
  <c r="FK233" i="4" s="1"/>
  <c r="CU254" i="4"/>
  <c r="CU13" i="4"/>
  <c r="CN43" i="4"/>
  <c r="FJ43" i="4" s="1"/>
  <c r="CU236" i="4"/>
  <c r="CP225" i="4"/>
  <c r="FL225" i="4" s="1"/>
  <c r="CS329" i="4"/>
  <c r="CL75" i="4"/>
  <c r="FH75" i="4" s="1"/>
  <c r="CN41" i="4"/>
  <c r="FJ41" i="4" s="1"/>
  <c r="CK289" i="4"/>
  <c r="FG289" i="4" s="1"/>
  <c r="CS69" i="4"/>
  <c r="FO69" i="4" s="1"/>
  <c r="CS9" i="4"/>
  <c r="FO9" i="4" s="1"/>
  <c r="CQ129" i="4"/>
  <c r="FM129" i="4" s="1"/>
  <c r="CK32" i="4"/>
  <c r="FG32" i="4" s="1"/>
  <c r="CU41" i="4"/>
  <c r="CP251" i="4"/>
  <c r="FL251" i="4" s="1"/>
  <c r="CL125" i="4"/>
  <c r="FH125" i="4" s="1"/>
  <c r="CL249" i="4"/>
  <c r="FH249" i="4" s="1"/>
  <c r="CU155" i="4"/>
  <c r="CO206" i="4"/>
  <c r="FK206" i="4" s="1"/>
  <c r="CK348" i="4"/>
  <c r="FG348" i="4" s="1"/>
  <c r="CS386" i="4"/>
  <c r="CV252" i="4"/>
  <c r="CK171" i="4"/>
  <c r="FG171" i="4" s="1"/>
  <c r="CT219" i="4"/>
  <c r="CN302" i="4"/>
  <c r="FJ302" i="4" s="1"/>
  <c r="CN389" i="4"/>
  <c r="FJ389" i="4" s="1"/>
  <c r="CR150" i="4"/>
  <c r="FN150" i="4" s="1"/>
  <c r="CS171" i="4"/>
  <c r="FO171" i="4" s="1"/>
  <c r="CK49" i="4"/>
  <c r="FG49" i="4" s="1"/>
  <c r="CL158" i="4"/>
  <c r="FH158" i="4" s="1"/>
  <c r="CQ242" i="4"/>
  <c r="FM242" i="4" s="1"/>
  <c r="CT333" i="4"/>
  <c r="CL235" i="4"/>
  <c r="FH235" i="4" s="1"/>
  <c r="CV126" i="4"/>
  <c r="CS85" i="4"/>
  <c r="FO85" i="4" s="1"/>
  <c r="CU39" i="4"/>
  <c r="CK101" i="4"/>
  <c r="FG101" i="4" s="1"/>
  <c r="CU307" i="4"/>
  <c r="CV142" i="4"/>
  <c r="CK290" i="4"/>
  <c r="FG290" i="4" s="1"/>
  <c r="CK105" i="4"/>
  <c r="FG105" i="4" s="1"/>
  <c r="CT203" i="4"/>
  <c r="CT394" i="4"/>
  <c r="CU252" i="4"/>
  <c r="CQ149" i="4"/>
  <c r="FM149" i="4" s="1"/>
  <c r="CR309" i="4"/>
  <c r="FN309" i="4" s="1"/>
  <c r="CM137" i="4"/>
  <c r="FI137" i="4" s="1"/>
  <c r="CQ407" i="4"/>
  <c r="FM407" i="4" s="1"/>
  <c r="CR119" i="4"/>
  <c r="FN119" i="4" s="1"/>
  <c r="CT242" i="4"/>
  <c r="CR59" i="4"/>
  <c r="FN59" i="4" s="1"/>
  <c r="CV143" i="4"/>
  <c r="CL133" i="4"/>
  <c r="FH133" i="4" s="1"/>
  <c r="CS389" i="4"/>
  <c r="CN321" i="4"/>
  <c r="FJ321" i="4" s="1"/>
  <c r="CQ202" i="4"/>
  <c r="FM202" i="4" s="1"/>
  <c r="CT200" i="4"/>
  <c r="CN272" i="4"/>
  <c r="FJ272" i="4" s="1"/>
  <c r="CS35" i="4"/>
  <c r="FO35" i="4" s="1"/>
  <c r="CR371" i="4"/>
  <c r="FN371" i="4" s="1"/>
  <c r="CL200" i="4"/>
  <c r="FH200" i="4" s="1"/>
  <c r="CN119" i="4"/>
  <c r="FJ119" i="4" s="1"/>
  <c r="CN323" i="4"/>
  <c r="FJ323" i="4" s="1"/>
  <c r="CO273" i="4"/>
  <c r="FK273" i="4" s="1"/>
  <c r="CO302" i="4"/>
  <c r="FK302" i="4" s="1"/>
  <c r="CT395" i="4"/>
  <c r="CO161" i="4"/>
  <c r="FK161" i="4" s="1"/>
  <c r="CS296" i="4"/>
  <c r="FO296" i="4" s="1"/>
  <c r="CT150" i="4"/>
  <c r="CQ303" i="4"/>
  <c r="FM303" i="4" s="1"/>
  <c r="CV250" i="4"/>
  <c r="CV49" i="4"/>
  <c r="CU177" i="4"/>
  <c r="CK361" i="4"/>
  <c r="FG361" i="4" s="1"/>
  <c r="CP399" i="4"/>
  <c r="FL399" i="4" s="1"/>
  <c r="CV62" i="4"/>
  <c r="CR72" i="4"/>
  <c r="FN72" i="4" s="1"/>
  <c r="CL132" i="4"/>
  <c r="FH132" i="4" s="1"/>
  <c r="CT380" i="4"/>
  <c r="CO257" i="4"/>
  <c r="FK257" i="4" s="1"/>
  <c r="CQ349" i="4"/>
  <c r="FM349" i="4" s="1"/>
  <c r="CN270" i="4"/>
  <c r="FJ270" i="4" s="1"/>
  <c r="CU178" i="4"/>
  <c r="CO366" i="4"/>
  <c r="FK366" i="4" s="1"/>
  <c r="CU310" i="4"/>
  <c r="CK368" i="4"/>
  <c r="FG368" i="4" s="1"/>
  <c r="CN298" i="4"/>
  <c r="FJ298" i="4" s="1"/>
  <c r="CL7" i="4"/>
  <c r="FH7" i="4" s="1"/>
  <c r="CQ356" i="4"/>
  <c r="FM356" i="4" s="1"/>
  <c r="CT390" i="4"/>
  <c r="CV215" i="4"/>
  <c r="CR61" i="4"/>
  <c r="FN61" i="4" s="1"/>
  <c r="CQ160" i="4"/>
  <c r="FM160" i="4" s="1"/>
  <c r="CM7" i="4"/>
  <c r="FI7" i="4" s="1"/>
  <c r="CT263" i="4"/>
  <c r="CN54" i="4"/>
  <c r="FJ54" i="4" s="1"/>
  <c r="CP56" i="4"/>
  <c r="FL56" i="4" s="1"/>
  <c r="CK209" i="4"/>
  <c r="FG209" i="4" s="1"/>
  <c r="CN153" i="4"/>
  <c r="FJ153" i="4" s="1"/>
  <c r="CP295" i="4"/>
  <c r="FL295" i="4" s="1"/>
  <c r="CL352" i="4"/>
  <c r="FH352" i="4" s="1"/>
  <c r="CU224" i="4"/>
  <c r="CL162" i="4"/>
  <c r="FH162" i="4" s="1"/>
  <c r="CR77" i="4"/>
  <c r="FN77" i="4" s="1"/>
  <c r="CK300" i="4"/>
  <c r="FG300" i="4" s="1"/>
  <c r="CO68" i="4"/>
  <c r="FK68" i="4" s="1"/>
  <c r="CL248" i="4"/>
  <c r="FH248" i="4" s="1"/>
  <c r="CM248" i="4"/>
  <c r="FI248" i="4" s="1"/>
  <c r="CR234" i="4"/>
  <c r="FN234" i="4" s="1"/>
  <c r="CM301" i="4"/>
  <c r="FI301" i="4" s="1"/>
  <c r="CV184" i="4"/>
  <c r="CK91" i="4"/>
  <c r="FG91" i="4" s="1"/>
  <c r="CQ181" i="4"/>
  <c r="FM181" i="4" s="1"/>
  <c r="CR169" i="4"/>
  <c r="FN169" i="4" s="1"/>
  <c r="CO56" i="4"/>
  <c r="FK56" i="4" s="1"/>
  <c r="CU34" i="4"/>
  <c r="CO16" i="4"/>
  <c r="FK16" i="4" s="1"/>
  <c r="CL51" i="4"/>
  <c r="FH51" i="4" s="1"/>
  <c r="CQ37" i="4"/>
  <c r="FM37" i="4" s="1"/>
  <c r="CN136" i="4"/>
  <c r="FJ136" i="4" s="1"/>
  <c r="CO250" i="4"/>
  <c r="FK250" i="4" s="1"/>
  <c r="CT105" i="4"/>
  <c r="CT202" i="4"/>
  <c r="CV172" i="4"/>
  <c r="CR223" i="4"/>
  <c r="FN223" i="4" s="1"/>
  <c r="CQ167" i="4"/>
  <c r="FM167" i="4" s="1"/>
  <c r="CV274" i="4"/>
  <c r="CK303" i="4"/>
  <c r="FG303" i="4" s="1"/>
  <c r="CU187" i="4"/>
  <c r="CU371" i="4"/>
  <c r="CL16" i="4"/>
  <c r="FH16" i="4" s="1"/>
  <c r="CP103" i="4"/>
  <c r="FL103" i="4" s="1"/>
  <c r="CU329" i="4"/>
  <c r="CP95" i="4"/>
  <c r="FL95" i="4" s="1"/>
  <c r="CN377" i="4"/>
  <c r="FJ377" i="4" s="1"/>
  <c r="CP291" i="4"/>
  <c r="FL291" i="4" s="1"/>
  <c r="CO115" i="4"/>
  <c r="FK115" i="4" s="1"/>
  <c r="CT78" i="4"/>
  <c r="CK109" i="4"/>
  <c r="FG109" i="4" s="1"/>
  <c r="CT118" i="4"/>
  <c r="CT291" i="4"/>
  <c r="CV78" i="4"/>
  <c r="CS318" i="4"/>
  <c r="FO318" i="4" s="1"/>
  <c r="CN113" i="4"/>
  <c r="FJ113" i="4" s="1"/>
  <c r="CS191" i="4"/>
  <c r="CN198" i="4"/>
  <c r="FJ198" i="4" s="1"/>
  <c r="CV229" i="4"/>
  <c r="CK197" i="4"/>
  <c r="FG197" i="4" s="1"/>
  <c r="CV217" i="4"/>
  <c r="CQ138" i="4"/>
  <c r="FM138" i="4" s="1"/>
  <c r="CT281" i="4"/>
  <c r="CP211" i="4"/>
  <c r="FL211" i="4" s="1"/>
  <c r="CS162" i="4"/>
  <c r="CK103" i="4"/>
  <c r="FG103" i="4" s="1"/>
  <c r="CM185" i="4"/>
  <c r="FI185" i="4" s="1"/>
  <c r="CL203" i="4"/>
  <c r="FH203" i="4" s="1"/>
  <c r="CU282" i="4"/>
  <c r="CN366" i="4"/>
  <c r="FJ366" i="4" s="1"/>
  <c r="CS71" i="4"/>
  <c r="CP178" i="4"/>
  <c r="FL178" i="4" s="1"/>
  <c r="CK51" i="4"/>
  <c r="FG51" i="4" s="1"/>
  <c r="CS83" i="4"/>
  <c r="FO83" i="4" s="1"/>
  <c r="CN39" i="4"/>
  <c r="FJ39" i="4" s="1"/>
  <c r="CP334" i="4"/>
  <c r="FL334" i="4" s="1"/>
  <c r="CN168" i="4"/>
  <c r="FJ168" i="4" s="1"/>
  <c r="CQ157" i="4"/>
  <c r="FM157" i="4" s="1"/>
  <c r="CR117" i="4"/>
  <c r="FN117" i="4" s="1"/>
  <c r="CQ41" i="4"/>
  <c r="FM41" i="4" s="1"/>
  <c r="CQ210" i="4"/>
  <c r="FM210" i="4" s="1"/>
  <c r="CP274" i="4"/>
  <c r="FL274" i="4" s="1"/>
  <c r="CU103" i="4"/>
  <c r="CM114" i="4"/>
  <c r="FI114" i="4" s="1"/>
  <c r="CQ31" i="4"/>
  <c r="FM31" i="4" s="1"/>
  <c r="CM176" i="4"/>
  <c r="FI176" i="4" s="1"/>
  <c r="CL281" i="4"/>
  <c r="FH281" i="4" s="1"/>
  <c r="CV208" i="4"/>
  <c r="CT239" i="4"/>
  <c r="CR356" i="4"/>
  <c r="FN356" i="4" s="1"/>
  <c r="CK173" i="4"/>
  <c r="FG173" i="4" s="1"/>
  <c r="CV96" i="4"/>
  <c r="CT351" i="4"/>
  <c r="CK8" i="4"/>
  <c r="FG8" i="4" s="1"/>
  <c r="CS108" i="4"/>
  <c r="CQ323" i="4"/>
  <c r="FM323" i="4" s="1"/>
  <c r="CQ363" i="4"/>
  <c r="FM363" i="4" s="1"/>
  <c r="CK108" i="4"/>
  <c r="FG108" i="4" s="1"/>
  <c r="CK401" i="4"/>
  <c r="FG401" i="4" s="1"/>
  <c r="CU354" i="4"/>
  <c r="CS193" i="4"/>
  <c r="CU152" i="4"/>
  <c r="CK283" i="4"/>
  <c r="FG283" i="4" s="1"/>
  <c r="CK175" i="4"/>
  <c r="FG175" i="4" s="1"/>
  <c r="CS147" i="4"/>
  <c r="CU321" i="4"/>
  <c r="CM10" i="4"/>
  <c r="FI10" i="4" s="1"/>
  <c r="CO84" i="4"/>
  <c r="FK84" i="4" s="1"/>
  <c r="CU36" i="4"/>
  <c r="CS15" i="4"/>
  <c r="CP17" i="4"/>
  <c r="FL17" i="4" s="1"/>
  <c r="CS79" i="4"/>
  <c r="CV130" i="4"/>
  <c r="CR282" i="4"/>
  <c r="FN282" i="4" s="1"/>
  <c r="CS356" i="4"/>
  <c r="FO356" i="4" s="1"/>
  <c r="CM100" i="4"/>
  <c r="FI100" i="4" s="1"/>
  <c r="CT174" i="4"/>
  <c r="CK102" i="4"/>
  <c r="FG102" i="4" s="1"/>
  <c r="CR44" i="4"/>
  <c r="FN44" i="4" s="1"/>
  <c r="CV386" i="4"/>
  <c r="CS383" i="4"/>
  <c r="CR97" i="4"/>
  <c r="FN97" i="4" s="1"/>
  <c r="CU289" i="4"/>
  <c r="CU15" i="4"/>
  <c r="CL239" i="4"/>
  <c r="FH239" i="4" s="1"/>
  <c r="CR75" i="4"/>
  <c r="FN75" i="4" s="1"/>
  <c r="CV230" i="4"/>
  <c r="CR278" i="4"/>
  <c r="FN278" i="4" s="1"/>
  <c r="CQ293" i="4"/>
  <c r="FM293" i="4" s="1"/>
  <c r="CR109" i="4"/>
  <c r="FN109" i="4" s="1"/>
  <c r="CS288" i="4"/>
  <c r="FO288" i="4" s="1"/>
  <c r="CQ12" i="4"/>
  <c r="FM12" i="4" s="1"/>
  <c r="CR178" i="4"/>
  <c r="FN178" i="4" s="1"/>
  <c r="CP236" i="4"/>
  <c r="FL236" i="4" s="1"/>
  <c r="CR33" i="4"/>
  <c r="FN33" i="4" s="1"/>
  <c r="CU404" i="4"/>
  <c r="CT58" i="4"/>
  <c r="CV112" i="4"/>
  <c r="CS312" i="4"/>
  <c r="FO312" i="4" s="1"/>
  <c r="CK372" i="4"/>
  <c r="FG372" i="4" s="1"/>
  <c r="CN230" i="4"/>
  <c r="FJ230" i="4" s="1"/>
  <c r="CL147" i="4"/>
  <c r="FH147" i="4" s="1"/>
  <c r="CV351" i="4"/>
  <c r="CM143" i="4"/>
  <c r="FI143" i="4" s="1"/>
  <c r="CN223" i="4"/>
  <c r="FJ223" i="4" s="1"/>
  <c r="CL264" i="4"/>
  <c r="FH264" i="4" s="1"/>
  <c r="CL137" i="4"/>
  <c r="FH137" i="4" s="1"/>
  <c r="CU128" i="4"/>
  <c r="CR301" i="4"/>
  <c r="FN301" i="4" s="1"/>
  <c r="CQ150" i="4"/>
  <c r="FM150" i="4" s="1"/>
  <c r="CS182" i="4"/>
  <c r="FO182" i="4" s="1"/>
  <c r="CK193" i="4"/>
  <c r="FG193" i="4" s="1"/>
  <c r="CL93" i="4"/>
  <c r="FH93" i="4" s="1"/>
  <c r="CS80" i="4"/>
  <c r="FO80" i="4" s="1"/>
  <c r="CR337" i="4"/>
  <c r="FN337" i="4" s="1"/>
  <c r="CN49" i="4"/>
  <c r="FJ49" i="4" s="1"/>
  <c r="CM287" i="4"/>
  <c r="FI287" i="4" s="1"/>
  <c r="CO305" i="4"/>
  <c r="FK305" i="4" s="1"/>
  <c r="CV88" i="4"/>
  <c r="CK277" i="4"/>
  <c r="FG277" i="4" s="1"/>
  <c r="CO149" i="4"/>
  <c r="FK149" i="4" s="1"/>
  <c r="CO322" i="4"/>
  <c r="FK322" i="4" s="1"/>
  <c r="CN337" i="4"/>
  <c r="FJ337" i="4" s="1"/>
  <c r="CN375" i="4"/>
  <c r="FJ375" i="4" s="1"/>
  <c r="CR235" i="4"/>
  <c r="FN235" i="4" s="1"/>
  <c r="CK232" i="4"/>
  <c r="FG232" i="4" s="1"/>
  <c r="CT187" i="4"/>
  <c r="CU209" i="4"/>
  <c r="CP214" i="4"/>
  <c r="FL214" i="4" s="1"/>
  <c r="CV68" i="4"/>
  <c r="CS231" i="4"/>
  <c r="FO231" i="4" s="1"/>
  <c r="CO98" i="4"/>
  <c r="FK98" i="4" s="1"/>
  <c r="CM26" i="4"/>
  <c r="FI26" i="4" s="1"/>
  <c r="CO382" i="4"/>
  <c r="FK382" i="4" s="1"/>
  <c r="CL210" i="4"/>
  <c r="FH210" i="4" s="1"/>
  <c r="CS82" i="4"/>
  <c r="CN232" i="4"/>
  <c r="FJ232" i="4" s="1"/>
  <c r="CQ235" i="4"/>
  <c r="FM235" i="4" s="1"/>
  <c r="CR243" i="4"/>
  <c r="FN243" i="4" s="1"/>
  <c r="CL256" i="4"/>
  <c r="FH256" i="4" s="1"/>
  <c r="CK264" i="4"/>
  <c r="FG264" i="4" s="1"/>
  <c r="CS194" i="4"/>
  <c r="CK259" i="4"/>
  <c r="FG259" i="4" s="1"/>
  <c r="CK400" i="4"/>
  <c r="FG400" i="4" s="1"/>
  <c r="CU266" i="4"/>
  <c r="CL234" i="4"/>
  <c r="FH234" i="4" s="1"/>
  <c r="CR105" i="4"/>
  <c r="FN105" i="4" s="1"/>
  <c r="CP84" i="4"/>
  <c r="FL84" i="4" s="1"/>
  <c r="CL396" i="4"/>
  <c r="FH396" i="4" s="1"/>
  <c r="CR24" i="4"/>
  <c r="FN24" i="4" s="1"/>
  <c r="CK54" i="4"/>
  <c r="FG54" i="4" s="1"/>
  <c r="CK403" i="4"/>
  <c r="FG403" i="4" s="1"/>
  <c r="CQ71" i="4"/>
  <c r="FM71" i="4" s="1"/>
  <c r="CN174" i="4"/>
  <c r="FJ174" i="4" s="1"/>
  <c r="CN330" i="4"/>
  <c r="FJ330" i="4" s="1"/>
  <c r="CL186" i="4"/>
  <c r="FH186" i="4" s="1"/>
  <c r="CU76" i="4"/>
  <c r="CP188" i="4"/>
  <c r="FL188" i="4" s="1"/>
  <c r="CQ259" i="4"/>
  <c r="FM259" i="4" s="1"/>
  <c r="CQ192" i="4"/>
  <c r="FM192" i="4" s="1"/>
  <c r="CV83" i="4"/>
  <c r="CN162" i="4"/>
  <c r="FJ162" i="4" s="1"/>
  <c r="CQ301" i="4"/>
  <c r="FM301" i="4" s="1"/>
  <c r="CS98" i="4"/>
  <c r="FO98" i="4" s="1"/>
  <c r="CV412" i="4"/>
  <c r="CR46" i="4"/>
  <c r="FN46" i="4" s="1"/>
  <c r="CO376" i="4"/>
  <c r="FK376" i="4" s="1"/>
  <c r="CM17" i="4"/>
  <c r="FI17" i="4" s="1"/>
  <c r="CR330" i="4"/>
  <c r="FN330" i="4" s="1"/>
  <c r="CT90" i="4"/>
  <c r="CL104" i="4"/>
  <c r="FH104" i="4" s="1"/>
  <c r="CV263" i="4"/>
  <c r="CO329" i="4"/>
  <c r="FK329" i="4" s="1"/>
  <c r="CN38" i="4"/>
  <c r="FJ38" i="4" s="1"/>
  <c r="CN27" i="4"/>
  <c r="FJ27" i="4" s="1"/>
  <c r="CP27" i="4"/>
  <c r="FL27" i="4" s="1"/>
  <c r="CS363" i="4"/>
  <c r="CS179" i="4"/>
  <c r="FO179" i="4" s="1"/>
  <c r="CN314" i="4"/>
  <c r="FJ314" i="4" s="1"/>
  <c r="CL365" i="4"/>
  <c r="FH365" i="4" s="1"/>
  <c r="CU403" i="4"/>
  <c r="CR92" i="4"/>
  <c r="FN92" i="4" s="1"/>
  <c r="CL223" i="4"/>
  <c r="FH223" i="4" s="1"/>
  <c r="CT236" i="4"/>
  <c r="CS275" i="4"/>
  <c r="CU101" i="4"/>
  <c r="CP208" i="4"/>
  <c r="FL208" i="4" s="1"/>
  <c r="CP309" i="4"/>
  <c r="FL309" i="4" s="1"/>
  <c r="CV51" i="4"/>
  <c r="CP125" i="4"/>
  <c r="FL125" i="4" s="1"/>
  <c r="CT129" i="4"/>
  <c r="CT305" i="4"/>
  <c r="CK226" i="4"/>
  <c r="FG226" i="4" s="1"/>
  <c r="CR353" i="4"/>
  <c r="FN353" i="4" s="1"/>
  <c r="CR206" i="4"/>
  <c r="FN206" i="4" s="1"/>
  <c r="CL405" i="4"/>
  <c r="FH405" i="4" s="1"/>
  <c r="CS38" i="4"/>
  <c r="CT310" i="4"/>
  <c r="CL389" i="4"/>
  <c r="FH389" i="4" s="1"/>
  <c r="CN339" i="4"/>
  <c r="FJ339" i="4" s="1"/>
  <c r="CT125" i="4"/>
  <c r="CO184" i="4"/>
  <c r="FK184" i="4" s="1"/>
  <c r="CU260" i="4"/>
  <c r="CL47" i="4"/>
  <c r="FH47" i="4" s="1"/>
  <c r="CN102" i="4"/>
  <c r="FJ102" i="4" s="1"/>
  <c r="CM254" i="4"/>
  <c r="FI254" i="4" s="1"/>
  <c r="CT172" i="4"/>
  <c r="CN300" i="4"/>
  <c r="FJ300" i="4" s="1"/>
  <c r="CN277" i="4"/>
  <c r="FJ277" i="4" s="1"/>
  <c r="CR200" i="4"/>
  <c r="FN200" i="4" s="1"/>
  <c r="CV162" i="4"/>
  <c r="CM276" i="4"/>
  <c r="FI276" i="4" s="1"/>
  <c r="CN46" i="4"/>
  <c r="FJ46" i="4" s="1"/>
  <c r="CM39" i="4"/>
  <c r="FI39" i="4" s="1"/>
  <c r="CT77" i="4"/>
  <c r="CL243" i="4"/>
  <c r="FH243" i="4" s="1"/>
  <c r="CL359" i="4"/>
  <c r="FH359" i="4" s="1"/>
  <c r="CS406" i="4"/>
  <c r="FO406" i="4" s="1"/>
  <c r="CV139" i="4"/>
  <c r="CL367" i="4"/>
  <c r="FH367" i="4" s="1"/>
  <c r="CU83" i="4"/>
  <c r="CM286" i="4"/>
  <c r="FI286" i="4" s="1"/>
  <c r="CL172" i="4"/>
  <c r="FH172" i="4" s="1"/>
  <c r="CL60" i="4"/>
  <c r="FH60" i="4" s="1"/>
  <c r="CQ406" i="4"/>
  <c r="FM406" i="4" s="1"/>
  <c r="CV216" i="4"/>
  <c r="CK96" i="4"/>
  <c r="FG96" i="4" s="1"/>
  <c r="CV260" i="4"/>
  <c r="CU121" i="4"/>
  <c r="CS233" i="4"/>
  <c r="CQ93" i="4"/>
  <c r="FM93" i="4" s="1"/>
  <c r="CP78" i="4"/>
  <c r="FL78" i="4" s="1"/>
  <c r="CU217" i="4"/>
  <c r="CP7" i="4"/>
  <c r="FL7" i="4" s="1"/>
  <c r="CP45" i="4"/>
  <c r="FL45" i="4" s="1"/>
  <c r="CP75" i="4"/>
  <c r="FL75" i="4" s="1"/>
  <c r="CO49" i="4"/>
  <c r="FK49" i="4" s="1"/>
  <c r="CN349" i="4"/>
  <c r="FJ349" i="4" s="1"/>
  <c r="CS247" i="4"/>
  <c r="FO247" i="4" s="1"/>
  <c r="CN172" i="4"/>
  <c r="FJ172" i="4" s="1"/>
  <c r="CQ375" i="4"/>
  <c r="FM375" i="4" s="1"/>
  <c r="CU191" i="4"/>
  <c r="CQ341" i="4"/>
  <c r="FM341" i="4" s="1"/>
  <c r="CR246" i="4"/>
  <c r="FN246" i="4" s="1"/>
  <c r="CR307" i="4"/>
  <c r="FN307" i="4" s="1"/>
  <c r="CT85" i="4"/>
  <c r="CM163" i="4"/>
  <c r="FI163" i="4" s="1"/>
  <c r="CS403" i="4"/>
  <c r="CM328" i="4"/>
  <c r="FI328" i="4" s="1"/>
  <c r="CU344" i="4"/>
  <c r="CN262" i="4"/>
  <c r="FJ262" i="4" s="1"/>
  <c r="CT104" i="4"/>
  <c r="CP300" i="4"/>
  <c r="FL300" i="4" s="1"/>
  <c r="CQ70" i="4"/>
  <c r="FM70" i="4" s="1"/>
  <c r="CT108" i="4"/>
  <c r="CL334" i="4"/>
  <c r="FH334" i="4" s="1"/>
  <c r="CQ336" i="4"/>
  <c r="FM336" i="4" s="1"/>
  <c r="CT119" i="4"/>
  <c r="CS400" i="4"/>
  <c r="FO400" i="4" s="1"/>
  <c r="CM347" i="4"/>
  <c r="FI347" i="4" s="1"/>
  <c r="CM246" i="4"/>
  <c r="FI246" i="4" s="1"/>
  <c r="CR376" i="4"/>
  <c r="FN376" i="4" s="1"/>
  <c r="CO361" i="4"/>
  <c r="FK361" i="4" s="1"/>
  <c r="CM226" i="4"/>
  <c r="FI226" i="4" s="1"/>
  <c r="CR403" i="4"/>
  <c r="FN403" i="4" s="1"/>
  <c r="CU362" i="4"/>
  <c r="CO394" i="4"/>
  <c r="FK394" i="4" s="1"/>
  <c r="CU89" i="4"/>
  <c r="CS242" i="4"/>
  <c r="CV318" i="4"/>
  <c r="CK252" i="4"/>
  <c r="FG252" i="4" s="1"/>
  <c r="CQ384" i="4"/>
  <c r="FM384" i="4" s="1"/>
  <c r="CT132" i="4"/>
  <c r="CV37" i="4"/>
  <c r="CM345" i="4"/>
  <c r="FI345" i="4" s="1"/>
  <c r="CQ115" i="4"/>
  <c r="FM115" i="4" s="1"/>
  <c r="CL99" i="4"/>
  <c r="FH99" i="4" s="1"/>
  <c r="CS338" i="4"/>
  <c r="FO338" i="4" s="1"/>
  <c r="CP294" i="4"/>
  <c r="FL294" i="4" s="1"/>
  <c r="CQ325" i="4"/>
  <c r="FM325" i="4" s="1"/>
  <c r="CT173" i="4"/>
  <c r="CP231" i="4"/>
  <c r="FL231" i="4" s="1"/>
  <c r="CP185" i="4"/>
  <c r="FL185" i="4" s="1"/>
  <c r="CS228" i="4"/>
  <c r="FO228" i="4" s="1"/>
  <c r="CM402" i="4"/>
  <c r="FI402" i="4" s="1"/>
  <c r="CV287" i="4"/>
  <c r="CN91" i="4"/>
  <c r="FJ91" i="4" s="1"/>
  <c r="CM33" i="4"/>
  <c r="FI33" i="4" s="1"/>
  <c r="CK92" i="4"/>
  <c r="FG92" i="4" s="1"/>
  <c r="CN68" i="4"/>
  <c r="FJ68" i="4" s="1"/>
  <c r="CO181" i="4"/>
  <c r="FK181" i="4" s="1"/>
  <c r="CK124" i="4"/>
  <c r="FG124" i="4" s="1"/>
  <c r="CL77" i="4"/>
  <c r="FH77" i="4" s="1"/>
  <c r="CM42" i="4"/>
  <c r="FI42" i="4" s="1"/>
  <c r="CO272" i="4"/>
  <c r="FK272" i="4" s="1"/>
  <c r="CS283" i="4"/>
  <c r="CT352" i="4"/>
  <c r="CR193" i="4"/>
  <c r="FN193" i="4" s="1"/>
  <c r="CV145" i="4"/>
  <c r="CM108" i="4"/>
  <c r="FI108" i="4" s="1"/>
  <c r="CT139" i="4"/>
  <c r="CT69" i="4"/>
  <c r="CP199" i="4"/>
  <c r="FL199" i="4" s="1"/>
  <c r="CK279" i="4"/>
  <c r="FG279" i="4" s="1"/>
  <c r="CV239" i="4"/>
  <c r="CQ159" i="4"/>
  <c r="FM159" i="4" s="1"/>
  <c r="CL315" i="4"/>
  <c r="FH315" i="4" s="1"/>
  <c r="CU17" i="4"/>
  <c r="CU45" i="4"/>
  <c r="CO38" i="4"/>
  <c r="FK38" i="4" s="1"/>
  <c r="CV148" i="4"/>
  <c r="CK69" i="4"/>
  <c r="FG69" i="4" s="1"/>
  <c r="CT24" i="4"/>
  <c r="CU290" i="4"/>
  <c r="CM166" i="4"/>
  <c r="FI166" i="4" s="1"/>
  <c r="CN351" i="4"/>
  <c r="FJ351" i="4" s="1"/>
  <c r="CM115" i="4"/>
  <c r="FI115" i="4" s="1"/>
  <c r="CK15" i="4"/>
  <c r="FG15" i="4" s="1"/>
  <c r="CM27" i="4"/>
  <c r="FI27" i="4" s="1"/>
  <c r="CK183" i="4"/>
  <c r="FG183" i="4" s="1"/>
  <c r="CS347" i="4"/>
  <c r="CO102" i="4"/>
  <c r="FK102" i="4" s="1"/>
  <c r="CL181" i="4"/>
  <c r="FH181" i="4" s="1"/>
  <c r="CV242" i="4"/>
  <c r="CP134" i="4"/>
  <c r="FL134" i="4" s="1"/>
  <c r="CK412" i="4"/>
  <c r="FG412" i="4" s="1"/>
  <c r="CK97" i="4"/>
  <c r="FG97" i="4" s="1"/>
  <c r="CR81" i="4"/>
  <c r="FN81" i="4" s="1"/>
  <c r="CP219" i="4"/>
  <c r="FL219" i="4" s="1"/>
  <c r="CO336" i="4"/>
  <c r="FK336" i="4" s="1"/>
  <c r="CQ229" i="4"/>
  <c r="FM229" i="4" s="1"/>
  <c r="CU216" i="4"/>
  <c r="CO384" i="4"/>
  <c r="FK384" i="4" s="1"/>
  <c r="CT350" i="4"/>
  <c r="CR132" i="4"/>
  <c r="FN132" i="4" s="1"/>
  <c r="CQ239" i="4"/>
  <c r="FM239" i="4" s="1"/>
  <c r="CS267" i="4"/>
  <c r="CM37" i="4"/>
  <c r="FI37" i="4" s="1"/>
  <c r="CP133" i="4"/>
  <c r="FL133" i="4" s="1"/>
  <c r="CT43" i="4"/>
  <c r="CU309" i="4"/>
  <c r="CU232" i="4"/>
  <c r="CP244" i="4"/>
  <c r="FL244" i="4" s="1"/>
  <c r="CR351" i="4"/>
  <c r="FN351" i="4" s="1"/>
  <c r="CL397" i="4"/>
  <c r="FH397" i="4" s="1"/>
  <c r="CO354" i="4"/>
  <c r="FK354" i="4" s="1"/>
  <c r="CK161" i="4"/>
  <c r="FG161" i="4" s="1"/>
  <c r="CR131" i="4"/>
  <c r="FN131" i="4" s="1"/>
  <c r="CS201" i="4"/>
  <c r="CT47" i="4"/>
  <c r="CQ75" i="4"/>
  <c r="FM75" i="4" s="1"/>
  <c r="CM313" i="4"/>
  <c r="FI313" i="4" s="1"/>
  <c r="CK276" i="4"/>
  <c r="FG276" i="4" s="1"/>
  <c r="CL393" i="4"/>
  <c r="FH393" i="4" s="1"/>
  <c r="CU363" i="4"/>
  <c r="CV73" i="4"/>
  <c r="CR14" i="4"/>
  <c r="FN14" i="4" s="1"/>
  <c r="CM343" i="4"/>
  <c r="FI343" i="4" s="1"/>
  <c r="CL244" i="4"/>
  <c r="FH244" i="4" s="1"/>
  <c r="CO36" i="4"/>
  <c r="FK36" i="4" s="1"/>
  <c r="CO258" i="4"/>
  <c r="FK258" i="4" s="1"/>
  <c r="CQ215" i="4"/>
  <c r="FM215" i="4" s="1"/>
  <c r="CO45" i="4"/>
  <c r="FK45" i="4" s="1"/>
  <c r="CR62" i="4"/>
  <c r="FN62" i="4" s="1"/>
  <c r="CN177" i="4"/>
  <c r="FJ177" i="4" s="1"/>
  <c r="CS368" i="4"/>
  <c r="CN352" i="4"/>
  <c r="FJ352" i="4" s="1"/>
  <c r="CV134" i="4"/>
  <c r="CV238" i="4"/>
  <c r="CP76" i="4"/>
  <c r="FL76" i="4" s="1"/>
  <c r="CQ109" i="4"/>
  <c r="FM109" i="4" s="1"/>
  <c r="CP201" i="4"/>
  <c r="FL201" i="4" s="1"/>
  <c r="CN148" i="4"/>
  <c r="FJ148" i="4" s="1"/>
  <c r="CN33" i="4"/>
  <c r="FJ33" i="4" s="1"/>
  <c r="CS394" i="4"/>
  <c r="FO394" i="4" s="1"/>
  <c r="CO288" i="4"/>
  <c r="FK288" i="4" s="1"/>
  <c r="CP79" i="4"/>
  <c r="FL79" i="4" s="1"/>
  <c r="CL22" i="4"/>
  <c r="FH22" i="4" s="1"/>
  <c r="CK150" i="4"/>
  <c r="FG150" i="4" s="1"/>
  <c r="CU12" i="4"/>
  <c r="CU134" i="4"/>
  <c r="CN103" i="4"/>
  <c r="FJ103" i="4" s="1"/>
  <c r="CL178" i="4"/>
  <c r="FH178" i="4" s="1"/>
  <c r="CV60" i="4"/>
  <c r="CP333" i="4"/>
  <c r="FL333" i="4" s="1"/>
  <c r="CM53" i="4"/>
  <c r="FI53" i="4" s="1"/>
  <c r="CL88" i="4"/>
  <c r="FH88" i="4" s="1"/>
  <c r="CM81" i="4"/>
  <c r="FI81" i="4" s="1"/>
  <c r="CN157" i="4"/>
  <c r="FJ157" i="4" s="1"/>
  <c r="CL74" i="4"/>
  <c r="FH74" i="4" s="1"/>
  <c r="CP77" i="4"/>
  <c r="FL77" i="4" s="1"/>
  <c r="CT95" i="4"/>
  <c r="CN37" i="4"/>
  <c r="FJ37" i="4" s="1"/>
  <c r="CT315" i="4"/>
  <c r="CN191" i="4"/>
  <c r="FJ191" i="4" s="1"/>
  <c r="CK50" i="4"/>
  <c r="FG50" i="4" s="1"/>
  <c r="CN265" i="4"/>
  <c r="FJ265" i="4" s="1"/>
  <c r="CK31" i="4"/>
  <c r="FG31" i="4" s="1"/>
  <c r="CL231" i="4"/>
  <c r="FH231" i="4" s="1"/>
  <c r="CK359" i="4"/>
  <c r="FG359" i="4" s="1"/>
  <c r="CR316" i="4"/>
  <c r="FN316" i="4" s="1"/>
  <c r="CO262" i="4"/>
  <c r="FK262" i="4" s="1"/>
  <c r="CP97" i="4"/>
  <c r="FL97" i="4" s="1"/>
  <c r="CK224" i="4"/>
  <c r="FG224" i="4" s="1"/>
  <c r="CM150" i="4"/>
  <c r="FI150" i="4" s="1"/>
  <c r="CS232" i="4"/>
  <c r="FO232" i="4" s="1"/>
  <c r="CO300" i="4"/>
  <c r="FK300" i="4" s="1"/>
  <c r="CR362" i="4"/>
  <c r="FN362" i="4" s="1"/>
  <c r="CL49" i="4"/>
  <c r="FH49" i="4" s="1"/>
  <c r="CP354" i="4"/>
  <c r="FL354" i="4" s="1"/>
  <c r="CQ60" i="4"/>
  <c r="FM60" i="4" s="1"/>
  <c r="CU14" i="4"/>
  <c r="CN159" i="4"/>
  <c r="FJ159" i="4" s="1"/>
  <c r="CQ54" i="4"/>
  <c r="FM54" i="4" s="1"/>
  <c r="CO387" i="4"/>
  <c r="FK387" i="4" s="1"/>
  <c r="CQ176" i="4"/>
  <c r="FM176" i="4" s="1"/>
  <c r="CN353" i="4"/>
  <c r="FJ353" i="4" s="1"/>
  <c r="CN397" i="4"/>
  <c r="FJ397" i="4" s="1"/>
  <c r="CN165" i="4"/>
  <c r="FJ165" i="4" s="1"/>
  <c r="CQ15" i="4"/>
  <c r="FM15" i="4" s="1"/>
  <c r="CU29" i="4"/>
  <c r="CR334" i="4"/>
  <c r="FN334" i="4" s="1"/>
  <c r="CR283" i="4"/>
  <c r="FN283" i="4" s="1"/>
  <c r="CR25" i="4"/>
  <c r="FN25" i="4" s="1"/>
  <c r="CS354" i="4"/>
  <c r="CN279" i="4"/>
  <c r="FJ279" i="4" s="1"/>
  <c r="CR60" i="4"/>
  <c r="FN60" i="4" s="1"/>
  <c r="CS327" i="4"/>
  <c r="FO327" i="4" s="1"/>
  <c r="CN275" i="4"/>
  <c r="FJ275" i="4" s="1"/>
  <c r="CM63" i="4"/>
  <c r="FI63" i="4" s="1"/>
  <c r="CM11" i="4"/>
  <c r="FI11" i="4" s="1"/>
  <c r="CR17" i="4"/>
  <c r="FN17" i="4" s="1"/>
  <c r="CS70" i="4"/>
  <c r="CS77" i="4"/>
  <c r="FO77" i="4" s="1"/>
  <c r="CL240" i="4"/>
  <c r="FH240" i="4" s="1"/>
  <c r="CR74" i="4"/>
  <c r="FN74" i="4" s="1"/>
  <c r="CQ62" i="4"/>
  <c r="FM62" i="4" s="1"/>
  <c r="CO163" i="4"/>
  <c r="FK163" i="4" s="1"/>
  <c r="CS16" i="4"/>
  <c r="FO16" i="4" s="1"/>
  <c r="CR332" i="4"/>
  <c r="FN332" i="4" s="1"/>
  <c r="CN169" i="4"/>
  <c r="FJ169" i="4" s="1"/>
  <c r="CM373" i="4"/>
  <c r="FI373" i="4" s="1"/>
  <c r="CT372" i="4"/>
  <c r="CR319" i="4"/>
  <c r="FN319" i="4" s="1"/>
  <c r="CN7" i="4"/>
  <c r="FJ7" i="4" s="1"/>
  <c r="CU192" i="4"/>
  <c r="CL387" i="4"/>
  <c r="FH387" i="4" s="1"/>
  <c r="CO12" i="4"/>
  <c r="FK12" i="4" s="1"/>
  <c r="CT252" i="4"/>
  <c r="CQ99" i="4"/>
  <c r="FM99" i="4" s="1"/>
  <c r="CR79" i="4"/>
  <c r="FN79" i="4" s="1"/>
  <c r="CO58" i="4"/>
  <c r="FK58" i="4" s="1"/>
  <c r="CT88" i="4"/>
  <c r="CR345" i="4"/>
  <c r="FN345" i="4" s="1"/>
  <c r="CS96" i="4"/>
  <c r="FO96" i="4" s="1"/>
  <c r="CU9" i="4"/>
  <c r="CK339" i="4"/>
  <c r="FG339" i="4" s="1"/>
  <c r="CS116" i="4"/>
  <c r="CM392" i="4"/>
  <c r="FI392" i="4" s="1"/>
  <c r="CQ373" i="4"/>
  <c r="FM373" i="4" s="1"/>
  <c r="CT355" i="4"/>
  <c r="CS196" i="4"/>
  <c r="CV221" i="4"/>
  <c r="CM351" i="4"/>
  <c r="FI351" i="4" s="1"/>
  <c r="CQ119" i="4"/>
  <c r="FM119" i="4" s="1"/>
  <c r="CT156" i="4"/>
  <c r="CS317" i="4"/>
  <c r="FO317" i="4" s="1"/>
  <c r="CN306" i="4"/>
  <c r="FJ306" i="4" s="1"/>
  <c r="CR254" i="4"/>
  <c r="FN254" i="4" s="1"/>
  <c r="CU60" i="4"/>
  <c r="CS412" i="4"/>
  <c r="FO412" i="4" s="1"/>
  <c r="CK319" i="4"/>
  <c r="FG319" i="4" s="1"/>
  <c r="CL48" i="4"/>
  <c r="FH48" i="4" s="1"/>
  <c r="CV76" i="4"/>
  <c r="CU253" i="4"/>
  <c r="CL163" i="4"/>
  <c r="FH163" i="4" s="1"/>
  <c r="CT36" i="4"/>
  <c r="CO130" i="4"/>
  <c r="FK130" i="4" s="1"/>
  <c r="CP187" i="4"/>
  <c r="FL187" i="4" s="1"/>
  <c r="CQ101" i="4"/>
  <c r="FM101" i="4" s="1"/>
  <c r="CS339" i="4"/>
  <c r="CM348" i="4"/>
  <c r="FI348" i="4" s="1"/>
  <c r="CP326" i="4"/>
  <c r="FL326" i="4" s="1"/>
  <c r="CQ205" i="4"/>
  <c r="FM205" i="4" s="1"/>
  <c r="CS370" i="4"/>
  <c r="CK152" i="4"/>
  <c r="FG152" i="4" s="1"/>
  <c r="CL46" i="4"/>
  <c r="FH46" i="4" s="1"/>
  <c r="CP196" i="4"/>
  <c r="FL196" i="4" s="1"/>
  <c r="CN320" i="4"/>
  <c r="FJ320" i="4" s="1"/>
  <c r="CS40" i="4"/>
  <c r="FO40" i="4" s="1"/>
  <c r="CT113" i="4"/>
  <c r="CR366" i="4"/>
  <c r="FN366" i="4" s="1"/>
  <c r="CQ64" i="4"/>
  <c r="FM64" i="4" s="1"/>
  <c r="CS104" i="4"/>
  <c r="CN281" i="4"/>
  <c r="FJ281" i="4" s="1"/>
  <c r="CL280" i="4"/>
  <c r="FH280" i="4" s="1"/>
  <c r="CV147" i="4"/>
  <c r="CT111" i="4"/>
  <c r="CV314" i="4"/>
  <c r="CK410" i="4"/>
  <c r="FG410" i="4" s="1"/>
  <c r="CN216" i="4"/>
  <c r="FJ216" i="4" s="1"/>
  <c r="CO132" i="4"/>
  <c r="FK132" i="4" s="1"/>
  <c r="CQ359" i="4"/>
  <c r="FM359" i="4" s="1"/>
  <c r="CL258" i="4"/>
  <c r="FH258" i="4" s="1"/>
  <c r="CO188" i="4"/>
  <c r="FK188" i="4" s="1"/>
  <c r="CR266" i="4"/>
  <c r="FN266" i="4" s="1"/>
  <c r="CU246" i="4"/>
  <c r="CT130" i="4"/>
  <c r="CR251" i="4"/>
  <c r="FN251" i="4" s="1"/>
  <c r="CK188" i="4"/>
  <c r="FG188" i="4" s="1"/>
  <c r="CT123" i="4"/>
  <c r="CR134" i="4"/>
  <c r="FN134" i="4" s="1"/>
  <c r="CO52" i="4"/>
  <c r="FK52" i="4" s="1"/>
  <c r="CT269" i="4"/>
  <c r="CT11" i="4"/>
  <c r="CK358" i="4"/>
  <c r="FG358" i="4" s="1"/>
  <c r="CO325" i="4"/>
  <c r="FK325" i="4" s="1"/>
  <c r="CO390" i="4"/>
  <c r="FK390" i="4" s="1"/>
  <c r="CU44" i="4"/>
  <c r="CQ22" i="4"/>
  <c r="FM22" i="4" s="1"/>
  <c r="CV262" i="4"/>
  <c r="CQ399" i="4"/>
  <c r="FM399" i="4" s="1"/>
  <c r="CQ358" i="4"/>
  <c r="FM358" i="4" s="1"/>
  <c r="CN93" i="4"/>
  <c r="FJ93" i="4" s="1"/>
  <c r="CU92" i="4"/>
  <c r="CN152" i="4"/>
  <c r="FJ152" i="4" s="1"/>
  <c r="CQ295" i="4"/>
  <c r="FM295" i="4" s="1"/>
  <c r="CQ209" i="4"/>
  <c r="FM209" i="4" s="1"/>
  <c r="CQ345" i="4"/>
  <c r="FM345" i="4" s="1"/>
  <c r="CK23" i="4"/>
  <c r="FG23" i="4" s="1"/>
  <c r="CU251" i="4"/>
  <c r="CP198" i="4"/>
  <c r="FL198" i="4" s="1"/>
  <c r="CL152" i="4"/>
  <c r="FH152" i="4" s="1"/>
  <c r="CM213" i="4"/>
  <c r="FI213" i="4" s="1"/>
  <c r="CV185" i="4"/>
  <c r="CR189" i="4"/>
  <c r="FN189" i="4" s="1"/>
  <c r="CT345" i="4"/>
  <c r="CR209" i="4"/>
  <c r="FN209" i="4" s="1"/>
  <c r="CR64" i="4"/>
  <c r="FN64" i="4" s="1"/>
  <c r="CL273" i="4"/>
  <c r="FH273" i="4" s="1"/>
  <c r="CU56" i="4"/>
  <c r="CS53" i="4"/>
  <c r="CO345" i="4"/>
  <c r="FK345" i="4" s="1"/>
  <c r="CV198" i="4"/>
  <c r="CN104" i="4"/>
  <c r="FJ104" i="4" s="1"/>
  <c r="CP229" i="4"/>
  <c r="FL229" i="4" s="1"/>
  <c r="CV266" i="4"/>
  <c r="CO370" i="4"/>
  <c r="FK370" i="4" s="1"/>
  <c r="CP148" i="4"/>
  <c r="FL148" i="4" s="1"/>
  <c r="CM199" i="4"/>
  <c r="FI199" i="4" s="1"/>
  <c r="CS130" i="4"/>
  <c r="FO130" i="4" s="1"/>
  <c r="CT91" i="4"/>
  <c r="CK396" i="4"/>
  <c r="FG396" i="4" s="1"/>
  <c r="CQ7" i="4"/>
  <c r="FM7" i="4" s="1"/>
  <c r="CL27" i="4"/>
  <c r="FH27" i="4" s="1"/>
  <c r="CK304" i="4"/>
  <c r="FG304" i="4" s="1"/>
  <c r="CQ123" i="4"/>
  <c r="FM123" i="4" s="1"/>
  <c r="CN120" i="4"/>
  <c r="FJ120" i="4" s="1"/>
  <c r="CL341" i="4"/>
  <c r="FH341" i="4" s="1"/>
  <c r="CQ308" i="4"/>
  <c r="FM308" i="4" s="1"/>
  <c r="CM152" i="4"/>
  <c r="FI152" i="4" s="1"/>
  <c r="CU176" i="4"/>
  <c r="CS303" i="4"/>
  <c r="FO303" i="4" s="1"/>
  <c r="CV295" i="4"/>
  <c r="CL212" i="4"/>
  <c r="FH212" i="4" s="1"/>
  <c r="CS250" i="4"/>
  <c r="CS37" i="4"/>
  <c r="FO37" i="4" s="1"/>
  <c r="CO332" i="4"/>
  <c r="FK332" i="4" s="1"/>
  <c r="CT341" i="4"/>
  <c r="CM223" i="4"/>
  <c r="FI223" i="4" s="1"/>
  <c r="CL50" i="4"/>
  <c r="FH50" i="4" s="1"/>
  <c r="CN410" i="4"/>
  <c r="FJ410" i="4" s="1"/>
  <c r="CQ381" i="4"/>
  <c r="FM381" i="4" s="1"/>
  <c r="CQ333" i="4"/>
  <c r="FM333" i="4" s="1"/>
  <c r="CK162" i="4"/>
  <c r="FG162" i="4" s="1"/>
  <c r="CR101" i="4"/>
  <c r="FN101" i="4" s="1"/>
  <c r="CV163" i="4"/>
  <c r="CM362" i="4"/>
  <c r="FI362" i="4" s="1"/>
  <c r="CK287" i="4"/>
  <c r="FG287" i="4" s="1"/>
  <c r="CS244" i="4"/>
  <c r="FO244" i="4" s="1"/>
  <c r="CK408" i="4"/>
  <c r="FG408" i="4" s="1"/>
  <c r="CR343" i="4"/>
  <c r="FN343" i="4" s="1"/>
  <c r="CS186" i="4"/>
  <c r="FO186" i="4" s="1"/>
  <c r="CT57" i="4"/>
  <c r="CS154" i="4"/>
  <c r="CL259" i="4"/>
  <c r="FH259" i="4" s="1"/>
  <c r="CO208" i="4"/>
  <c r="FK208" i="4" s="1"/>
  <c r="CR322" i="4"/>
  <c r="FN322" i="4" s="1"/>
  <c r="CK313" i="4"/>
  <c r="FG313" i="4" s="1"/>
  <c r="CO109" i="4"/>
  <c r="FK109" i="4" s="1"/>
  <c r="CV226" i="4"/>
  <c r="CN367" i="4"/>
  <c r="FJ367" i="4" s="1"/>
  <c r="CK74" i="4"/>
  <c r="FG74" i="4" s="1"/>
  <c r="CN324" i="4"/>
  <c r="FJ324" i="4" s="1"/>
  <c r="CO397" i="4"/>
  <c r="FK397" i="4" s="1"/>
  <c r="CO236" i="4"/>
  <c r="FK236" i="4" s="1"/>
  <c r="CK241" i="4"/>
  <c r="FG241" i="4" s="1"/>
  <c r="CN108" i="4"/>
  <c r="FJ108" i="4" s="1"/>
  <c r="CK13" i="4"/>
  <c r="FG13" i="4" s="1"/>
  <c r="CK16" i="4"/>
  <c r="FG16" i="4" s="1"/>
  <c r="CQ28" i="4"/>
  <c r="FM28" i="4" s="1"/>
  <c r="CM160" i="4"/>
  <c r="FI160" i="4" s="1"/>
  <c r="CR228" i="4"/>
  <c r="FN228" i="4" s="1"/>
  <c r="CN161" i="4"/>
  <c r="FJ161" i="4" s="1"/>
  <c r="CP336" i="4"/>
  <c r="FL336" i="4" s="1"/>
  <c r="CV63" i="4"/>
  <c r="CQ131" i="4"/>
  <c r="FM131" i="4" s="1"/>
  <c r="CN209" i="4"/>
  <c r="FJ209" i="4" s="1"/>
  <c r="CT261" i="4"/>
  <c r="CR344" i="4"/>
  <c r="FN344" i="4" s="1"/>
  <c r="CK367" i="4"/>
  <c r="FG367" i="4" s="1"/>
  <c r="CO252" i="4"/>
  <c r="FK252" i="4" s="1"/>
  <c r="CL284" i="4"/>
  <c r="FH284" i="4" s="1"/>
  <c r="CK73" i="4"/>
  <c r="FG73" i="4" s="1"/>
  <c r="CS366" i="4"/>
  <c r="FO366" i="4" s="1"/>
  <c r="CQ253" i="4"/>
  <c r="FM253" i="4" s="1"/>
  <c r="CN340" i="4"/>
  <c r="FJ340" i="4" s="1"/>
  <c r="CV175" i="4"/>
  <c r="CP108" i="4"/>
  <c r="FL108" i="4" s="1"/>
  <c r="CS163" i="4"/>
  <c r="FO163" i="4" s="1"/>
  <c r="CT363" i="4"/>
  <c r="CS142" i="4"/>
  <c r="CM410" i="4"/>
  <c r="FI410" i="4" s="1"/>
  <c r="CK61" i="4"/>
  <c r="FG61" i="4" s="1"/>
  <c r="CV84" i="4"/>
  <c r="CN252" i="4"/>
  <c r="FJ252" i="4" s="1"/>
  <c r="CR192" i="4"/>
  <c r="FN192" i="4" s="1"/>
  <c r="CK288" i="4"/>
  <c r="FG288" i="4" s="1"/>
  <c r="CQ368" i="4"/>
  <c r="FM368" i="4" s="1"/>
  <c r="CQ221" i="4"/>
  <c r="FM221" i="4" s="1"/>
  <c r="CK322" i="4"/>
  <c r="FG322" i="4" s="1"/>
  <c r="CQ261" i="4"/>
  <c r="FM261" i="4" s="1"/>
  <c r="CN92" i="4"/>
  <c r="FJ92" i="4" s="1"/>
  <c r="CQ302" i="4"/>
  <c r="FM302" i="4" s="1"/>
  <c r="CQ164" i="4"/>
  <c r="FM164" i="4" s="1"/>
  <c r="CO73" i="4"/>
  <c r="FK73" i="4" s="1"/>
  <c r="CQ195" i="4"/>
  <c r="FM195" i="4" s="1"/>
  <c r="CL230" i="4"/>
  <c r="FH230" i="4" s="1"/>
  <c r="CT375" i="4"/>
  <c r="CU48" i="4"/>
  <c r="CK140" i="4"/>
  <c r="FG140" i="4" s="1"/>
  <c r="CU339" i="4"/>
  <c r="CP284" i="4"/>
  <c r="FL284" i="4" s="1"/>
  <c r="CM135" i="4"/>
  <c r="FI135" i="4" s="1"/>
  <c r="CT157" i="4"/>
  <c r="CP304" i="4"/>
  <c r="FL304" i="4" s="1"/>
  <c r="CS50" i="4"/>
  <c r="FO50" i="4" s="1"/>
  <c r="CR163" i="4"/>
  <c r="FN163" i="4" s="1"/>
  <c r="CR49" i="4"/>
  <c r="FN49" i="4" s="1"/>
  <c r="CL121" i="4"/>
  <c r="FH121" i="4" s="1"/>
  <c r="CT228" i="4"/>
  <c r="CN65" i="4"/>
  <c r="FJ65" i="4" s="1"/>
  <c r="CM111" i="4"/>
  <c r="FI111" i="4" s="1"/>
  <c r="CM337" i="4"/>
  <c r="FI337" i="4" s="1"/>
  <c r="CU229" i="4"/>
  <c r="CP113" i="4"/>
  <c r="FL113" i="4" s="1"/>
  <c r="CQ170" i="4"/>
  <c r="FM170" i="4" s="1"/>
  <c r="CT260" i="4"/>
  <c r="CL332" i="4"/>
  <c r="FH332" i="4" s="1"/>
  <c r="CN163" i="4"/>
  <c r="FJ163" i="4" s="1"/>
  <c r="CP254" i="4"/>
  <c r="FL254" i="4" s="1"/>
  <c r="CQ397" i="4"/>
  <c r="FM397" i="4" s="1"/>
  <c r="CL342" i="4"/>
  <c r="FH342" i="4" s="1"/>
  <c r="CR196" i="4"/>
  <c r="FN196" i="4" s="1"/>
  <c r="CL191" i="4"/>
  <c r="FH191" i="4" s="1"/>
  <c r="CL129" i="4"/>
  <c r="FH129" i="4" s="1"/>
  <c r="CR324" i="4"/>
  <c r="FN324" i="4" s="1"/>
  <c r="CU368" i="4"/>
  <c r="CL53" i="4"/>
  <c r="FH53" i="4" s="1"/>
  <c r="CV13" i="4"/>
  <c r="CN15" i="4"/>
  <c r="FJ15" i="4" s="1"/>
  <c r="CS39" i="4"/>
  <c r="CR255" i="4"/>
  <c r="FN255" i="4" s="1"/>
  <c r="CU180" i="4"/>
  <c r="CR162" i="4"/>
  <c r="FN162" i="4" s="1"/>
  <c r="CK25" i="4"/>
  <c r="FG25" i="4" s="1"/>
  <c r="CS331" i="4"/>
  <c r="CU338" i="4"/>
  <c r="CO282" i="4"/>
  <c r="FK282" i="4" s="1"/>
  <c r="CV178" i="4"/>
  <c r="CQ245" i="4"/>
  <c r="FM245" i="4" s="1"/>
  <c r="CO373" i="4"/>
  <c r="FK373" i="4" s="1"/>
  <c r="CS326" i="4"/>
  <c r="FO326" i="4" s="1"/>
  <c r="CP52" i="4"/>
  <c r="FL52" i="4" s="1"/>
  <c r="CO338" i="4"/>
  <c r="FK338" i="4" s="1"/>
  <c r="CR144" i="4"/>
  <c r="FN144" i="4" s="1"/>
  <c r="CQ327" i="4"/>
  <c r="FM327" i="4" s="1"/>
  <c r="CS305" i="4"/>
  <c r="CM146" i="4"/>
  <c r="FI146" i="4" s="1"/>
  <c r="CN88" i="4"/>
  <c r="FJ88" i="4" s="1"/>
  <c r="CN140" i="4"/>
  <c r="FJ140" i="4" s="1"/>
  <c r="CK388" i="4"/>
  <c r="FG388" i="4" s="1"/>
  <c r="CL199" i="4"/>
  <c r="FH199" i="4" s="1"/>
  <c r="CU159" i="4"/>
  <c r="CU82" i="4"/>
  <c r="CV20" i="4"/>
  <c r="CK398" i="4"/>
  <c r="FG398" i="4" s="1"/>
  <c r="CS215" i="4"/>
  <c r="FO215" i="4" s="1"/>
  <c r="CQ95" i="4"/>
  <c r="FM95" i="4" s="1"/>
  <c r="CP302" i="4"/>
  <c r="FL302" i="4" s="1"/>
  <c r="CM299" i="4"/>
  <c r="FI299" i="4" s="1"/>
  <c r="CK132" i="4"/>
  <c r="FG132" i="4" s="1"/>
  <c r="CL294" i="4"/>
  <c r="FH294" i="4" s="1"/>
  <c r="CV158" i="4"/>
  <c r="CM379" i="4"/>
  <c r="FI379" i="4" s="1"/>
  <c r="CN396" i="4"/>
  <c r="FJ396" i="4" s="1"/>
  <c r="CU122" i="4"/>
  <c r="CP126" i="4"/>
  <c r="FL126" i="4" s="1"/>
  <c r="CK85" i="4"/>
  <c r="FG85" i="4" s="1"/>
  <c r="CN19" i="4"/>
  <c r="FJ19" i="4" s="1"/>
  <c r="CQ374" i="4"/>
  <c r="FM374" i="4" s="1"/>
  <c r="CS49" i="4"/>
  <c r="CL142" i="4"/>
  <c r="FH142" i="4" s="1"/>
  <c r="CU186" i="4"/>
  <c r="CP63" i="4"/>
  <c r="FL63" i="4" s="1"/>
  <c r="CT282" i="4"/>
  <c r="CQ313" i="4"/>
  <c r="FM313" i="4" s="1"/>
  <c r="CQ117" i="4"/>
  <c r="FM117" i="4" s="1"/>
  <c r="CR58" i="4"/>
  <c r="FN58" i="4" s="1"/>
  <c r="CN271" i="4"/>
  <c r="FJ271" i="4" s="1"/>
  <c r="CU188" i="4"/>
  <c r="CR323" i="4"/>
  <c r="FN323" i="4" s="1"/>
  <c r="CU298" i="4"/>
  <c r="CK253" i="4"/>
  <c r="FG253" i="4" s="1"/>
  <c r="CO204" i="4"/>
  <c r="FK204" i="4" s="1"/>
  <c r="CV400" i="4"/>
  <c r="CS311" i="4"/>
  <c r="FO311" i="4" s="1"/>
  <c r="CR181" i="4"/>
  <c r="FN181" i="4" s="1"/>
  <c r="CP233" i="4"/>
  <c r="FL233" i="4" s="1"/>
  <c r="CS41" i="4"/>
  <c r="FO41" i="4" s="1"/>
  <c r="CQ207" i="4"/>
  <c r="FM207" i="4" s="1"/>
  <c r="CK86" i="4"/>
  <c r="FG86" i="4" s="1"/>
  <c r="CV81" i="4"/>
  <c r="CU330" i="4"/>
  <c r="CM221" i="4"/>
  <c r="FI221" i="4" s="1"/>
  <c r="CO176" i="4"/>
  <c r="FK176" i="4" s="1"/>
  <c r="CT148" i="4"/>
  <c r="CM161" i="4"/>
  <c r="FI161" i="4" s="1"/>
  <c r="CV337" i="4"/>
  <c r="CK10" i="4"/>
  <c r="FG10" i="4" s="1"/>
  <c r="CK308" i="4"/>
  <c r="FG308" i="4" s="1"/>
  <c r="CN360" i="4"/>
  <c r="FJ360" i="4" s="1"/>
  <c r="CT326" i="4"/>
  <c r="CK384" i="4"/>
  <c r="FG384" i="4" s="1"/>
  <c r="CV92" i="4"/>
  <c r="CK115" i="4"/>
  <c r="FG115" i="4" s="1"/>
  <c r="CR402" i="4"/>
  <c r="FN402" i="4" s="1"/>
  <c r="CO62" i="4"/>
  <c r="FK62" i="4" s="1"/>
  <c r="CM14" i="4"/>
  <c r="FI14" i="4" s="1"/>
  <c r="CU184" i="4"/>
  <c r="CQ130" i="4"/>
  <c r="FM130" i="4" s="1"/>
  <c r="CQ154" i="4"/>
  <c r="FM154" i="4" s="1"/>
  <c r="CT309" i="4"/>
  <c r="CN18" i="4"/>
  <c r="FJ18" i="4" s="1"/>
  <c r="CM367" i="4"/>
  <c r="FI367" i="4" s="1"/>
  <c r="CR373" i="4"/>
  <c r="FN373" i="4" s="1"/>
  <c r="CR123" i="4"/>
  <c r="FN123" i="4" s="1"/>
  <c r="CO87" i="4"/>
  <c r="FK87" i="4" s="1"/>
  <c r="CV392" i="4"/>
  <c r="CQ357" i="4"/>
  <c r="FM357" i="4" s="1"/>
  <c r="CU175" i="4"/>
  <c r="CN84" i="4"/>
  <c r="FJ84" i="4" s="1"/>
  <c r="CK374" i="4"/>
  <c r="FG374" i="4" s="1"/>
  <c r="CQ142" i="4"/>
  <c r="FM142" i="4" s="1"/>
  <c r="CO328" i="4"/>
  <c r="FK328" i="4" s="1"/>
  <c r="CM227" i="4"/>
  <c r="FI227" i="4" s="1"/>
  <c r="CL333" i="4"/>
  <c r="FH333" i="4" s="1"/>
  <c r="CP242" i="4"/>
  <c r="FL242" i="4" s="1"/>
  <c r="CO333" i="4"/>
  <c r="FK333" i="4" s="1"/>
  <c r="CP9" i="4"/>
  <c r="FL9" i="4" s="1"/>
  <c r="CS178" i="4"/>
  <c r="FO178" i="4" s="1"/>
  <c r="CT93" i="4"/>
  <c r="CQ73" i="4"/>
  <c r="FM73" i="4" s="1"/>
  <c r="CO247" i="4"/>
  <c r="FK247" i="4" s="1"/>
  <c r="CV387" i="4"/>
  <c r="CO323" i="4"/>
  <c r="FK323" i="4" s="1"/>
  <c r="CO141" i="4"/>
  <c r="FK141" i="4" s="1"/>
  <c r="CT342" i="4"/>
  <c r="CR294" i="4"/>
  <c r="FN294" i="4" s="1"/>
  <c r="CP393" i="4"/>
  <c r="FL393" i="4" s="1"/>
  <c r="CL166" i="4"/>
  <c r="FH166" i="4" s="1"/>
  <c r="CP298" i="4"/>
  <c r="FL298" i="4" s="1"/>
  <c r="CS18" i="4"/>
  <c r="FO18" i="4" s="1"/>
  <c r="CL146" i="4"/>
  <c r="FH146" i="4" s="1"/>
  <c r="CO151" i="4"/>
  <c r="FK151" i="4" s="1"/>
  <c r="CP412" i="4"/>
  <c r="FL412" i="4" s="1"/>
  <c r="CO389" i="4"/>
  <c r="FK389" i="4" s="1"/>
  <c r="CK335" i="4"/>
  <c r="FG335" i="4" s="1"/>
  <c r="CR43" i="4"/>
  <c r="FN43" i="4" s="1"/>
  <c r="CN82" i="4"/>
  <c r="FJ82" i="4" s="1"/>
  <c r="CK71" i="4"/>
  <c r="FG71" i="4" s="1"/>
  <c r="CP408" i="4"/>
  <c r="FL408" i="4" s="1"/>
  <c r="CQ409" i="4"/>
  <c r="FM409" i="4" s="1"/>
  <c r="CK147" i="4"/>
  <c r="FG147" i="4" s="1"/>
  <c r="CN47" i="4"/>
  <c r="FJ47" i="4" s="1"/>
  <c r="CS176" i="4"/>
  <c r="CQ326" i="4"/>
  <c r="FM326" i="4" s="1"/>
  <c r="CM305" i="4"/>
  <c r="FI305" i="4" s="1"/>
  <c r="CS143" i="4"/>
  <c r="FO143" i="4" s="1"/>
  <c r="CU399" i="4"/>
  <c r="CL139" i="4"/>
  <c r="FH139" i="4" s="1"/>
  <c r="CU26" i="4"/>
  <c r="CK236" i="4"/>
  <c r="FG236" i="4" s="1"/>
  <c r="CT45" i="4"/>
  <c r="CK63" i="4"/>
  <c r="FG63" i="4" s="1"/>
  <c r="CV25" i="4"/>
  <c r="CS237" i="4"/>
  <c r="FO237" i="4" s="1"/>
  <c r="CO50" i="4"/>
  <c r="FK50" i="4" s="1"/>
  <c r="CK68" i="4"/>
  <c r="FG68" i="4" s="1"/>
  <c r="CT299" i="4"/>
  <c r="CK145" i="4"/>
  <c r="FG145" i="4" s="1"/>
  <c r="CL61" i="4"/>
  <c r="FH61" i="4" s="1"/>
  <c r="CS332" i="4"/>
  <c r="CR297" i="4"/>
  <c r="FN297" i="4" s="1"/>
  <c r="CR143" i="4"/>
  <c r="FN143" i="4" s="1"/>
  <c r="CK166" i="4"/>
  <c r="FG166" i="4" s="1"/>
  <c r="CO31" i="4"/>
  <c r="FK31" i="4" s="1"/>
  <c r="CO243" i="4"/>
  <c r="FK243" i="4" s="1"/>
  <c r="CL82" i="4"/>
  <c r="FH82" i="4" s="1"/>
  <c r="CL297" i="4"/>
  <c r="FH297" i="4" s="1"/>
  <c r="CU239" i="4"/>
  <c r="CO270" i="4"/>
  <c r="FK270" i="4" s="1"/>
  <c r="CN239" i="4"/>
  <c r="FJ239" i="4" s="1"/>
  <c r="CN286" i="4"/>
  <c r="FJ286" i="4" s="1"/>
  <c r="CP329" i="4"/>
  <c r="FL329" i="4" s="1"/>
  <c r="CN229" i="4"/>
  <c r="FJ229" i="4" s="1"/>
  <c r="CT158" i="4"/>
  <c r="CQ58" i="4"/>
  <c r="FM58" i="4" s="1"/>
  <c r="CM382" i="4"/>
  <c r="FI382" i="4" s="1"/>
  <c r="CQ86" i="4"/>
  <c r="FM86" i="4" s="1"/>
  <c r="CT13" i="4"/>
  <c r="CR69" i="4"/>
  <c r="FN69" i="4" s="1"/>
  <c r="CN137" i="4"/>
  <c r="FJ137" i="4" s="1"/>
  <c r="CL85" i="4"/>
  <c r="FH85" i="4" s="1"/>
  <c r="CR312" i="4"/>
  <c r="FN312" i="4" s="1"/>
  <c r="CV270" i="4"/>
  <c r="CL346" i="4"/>
  <c r="FH346" i="4" s="1"/>
  <c r="CP57" i="4"/>
  <c r="FL57" i="4" s="1"/>
  <c r="CQ255" i="4"/>
  <c r="FM255" i="4" s="1"/>
  <c r="CU372" i="4"/>
  <c r="CM104" i="4"/>
  <c r="FI104" i="4" s="1"/>
  <c r="CQ263" i="4"/>
  <c r="FM263" i="4" s="1"/>
  <c r="CR13" i="4"/>
  <c r="FN13" i="4" s="1"/>
  <c r="CL236" i="4"/>
  <c r="FH236" i="4" s="1"/>
  <c r="CM308" i="4"/>
  <c r="FI308" i="4" s="1"/>
  <c r="CV41" i="4"/>
  <c r="CQ168" i="4"/>
  <c r="FM168" i="4" s="1"/>
  <c r="CV182" i="4"/>
  <c r="CP46" i="4"/>
  <c r="FL46" i="4" s="1"/>
  <c r="CL209" i="4"/>
  <c r="FH209" i="4" s="1"/>
  <c r="CO244" i="4"/>
  <c r="FK244" i="4" s="1"/>
  <c r="CM182" i="4"/>
  <c r="FI182" i="4" s="1"/>
  <c r="CS265" i="4"/>
  <c r="CV372" i="4"/>
  <c r="CQ194" i="4"/>
  <c r="FM194" i="4" s="1"/>
  <c r="CR221" i="4"/>
  <c r="FN221" i="4" s="1"/>
  <c r="CQ220" i="4"/>
  <c r="FM220" i="4" s="1"/>
  <c r="CO289" i="4"/>
  <c r="FK289" i="4" s="1"/>
  <c r="CR30" i="4"/>
  <c r="FN30" i="4" s="1"/>
  <c r="CQ56" i="4"/>
  <c r="FM56" i="4" s="1"/>
  <c r="CK30" i="4"/>
  <c r="FG30" i="4" s="1"/>
  <c r="CS222" i="4"/>
  <c r="CM271" i="4"/>
  <c r="FI271" i="4" s="1"/>
  <c r="CU259" i="4"/>
  <c r="CM225" i="4"/>
  <c r="FI225" i="4" s="1"/>
  <c r="CT120" i="4"/>
  <c r="CN373" i="4"/>
  <c r="FJ373" i="4" s="1"/>
  <c r="CN100" i="4"/>
  <c r="FJ100" i="4" s="1"/>
  <c r="CU52" i="4"/>
  <c r="CN154" i="4"/>
  <c r="FJ154" i="4" s="1"/>
  <c r="CK65" i="4"/>
  <c r="FG65" i="4" s="1"/>
  <c r="CR354" i="4"/>
  <c r="FN354" i="4" s="1"/>
  <c r="CU106" i="4"/>
  <c r="CR165" i="4"/>
  <c r="FN165" i="4" s="1"/>
  <c r="CT353" i="4"/>
  <c r="CT364" i="4"/>
  <c r="CL155" i="4"/>
  <c r="FH155" i="4" s="1"/>
  <c r="CT403" i="4"/>
  <c r="CS216" i="4"/>
  <c r="FO216" i="4" s="1"/>
  <c r="CS101" i="4"/>
  <c r="CQ398" i="4"/>
  <c r="FM398" i="4" s="1"/>
  <c r="CT179" i="4"/>
  <c r="CU387" i="4"/>
  <c r="CL312" i="4"/>
  <c r="FH312" i="4" s="1"/>
  <c r="CO152" i="4"/>
  <c r="FK152" i="4" s="1"/>
  <c r="CT337" i="4"/>
  <c r="CO157" i="4"/>
  <c r="FK157" i="4" s="1"/>
  <c r="CQ289" i="4"/>
  <c r="FM289" i="4" s="1"/>
  <c r="CT270" i="4"/>
  <c r="CR171" i="4"/>
  <c r="FN171" i="4" s="1"/>
  <c r="CN386" i="4"/>
  <c r="FJ386" i="4" s="1"/>
  <c r="CM282" i="4"/>
  <c r="FI282" i="4" s="1"/>
  <c r="CN58" i="4"/>
  <c r="FJ58" i="4" s="1"/>
  <c r="CM32" i="4"/>
  <c r="FI32" i="4" s="1"/>
  <c r="CM65" i="4"/>
  <c r="FI65" i="4" s="1"/>
  <c r="CV357" i="4"/>
  <c r="CU398" i="4"/>
  <c r="CO118" i="4"/>
  <c r="FK118" i="4" s="1"/>
  <c r="CR377" i="4"/>
  <c r="FN377" i="4" s="1"/>
  <c r="CK360" i="4"/>
  <c r="FG360" i="4" s="1"/>
  <c r="CS399" i="4"/>
  <c r="CM339" i="4"/>
  <c r="FI339" i="4" s="1"/>
  <c r="CU300" i="4"/>
  <c r="CM374" i="4"/>
  <c r="FI374" i="4" s="1"/>
  <c r="CO349" i="4"/>
  <c r="FK349" i="4" s="1"/>
  <c r="CS155" i="4"/>
  <c r="FO155" i="4" s="1"/>
  <c r="CU275" i="4"/>
  <c r="CU407" i="4"/>
  <c r="CL369" i="4"/>
  <c r="FH369" i="4" s="1"/>
  <c r="CS128" i="4"/>
  <c r="FO128" i="4" s="1"/>
  <c r="CO128" i="4"/>
  <c r="FK128" i="4" s="1"/>
  <c r="CR258" i="4"/>
  <c r="FN258" i="4" s="1"/>
  <c r="CL94" i="4"/>
  <c r="FH94" i="4" s="1"/>
  <c r="CK130" i="4"/>
  <c r="FG130" i="4" s="1"/>
  <c r="CV40" i="4"/>
  <c r="CV33" i="4"/>
  <c r="CM34" i="4"/>
  <c r="FI34" i="4" s="1"/>
  <c r="CL67" i="4"/>
  <c r="FH67" i="4" s="1"/>
  <c r="CP48" i="4"/>
  <c r="FL48" i="4" s="1"/>
  <c r="CM68" i="4"/>
  <c r="FI68" i="4" s="1"/>
  <c r="CN155" i="4"/>
  <c r="FJ155" i="4" s="1"/>
  <c r="CP139" i="4"/>
  <c r="FL139" i="4" s="1"/>
  <c r="CV85" i="4"/>
  <c r="CR272" i="4"/>
  <c r="FN272" i="4" s="1"/>
  <c r="CP37" i="4"/>
  <c r="FL37" i="4" s="1"/>
  <c r="CS158" i="4"/>
  <c r="FO158" i="4" s="1"/>
  <c r="CN403" i="4"/>
  <c r="FJ403" i="4" s="1"/>
  <c r="CQ279" i="4"/>
  <c r="FM279" i="4" s="1"/>
  <c r="CM242" i="4"/>
  <c r="FI242" i="4" s="1"/>
  <c r="CO355" i="4"/>
  <c r="FK355" i="4" s="1"/>
  <c r="CS268" i="4"/>
  <c r="FO268" i="4" s="1"/>
  <c r="CM408" i="4"/>
  <c r="FI408" i="4" s="1"/>
  <c r="CT379" i="4"/>
  <c r="CK274" i="4"/>
  <c r="FG274" i="4" s="1"/>
  <c r="CO215" i="4"/>
  <c r="FK215" i="4" s="1"/>
  <c r="CU331" i="4"/>
  <c r="CR358" i="4"/>
  <c r="FN358" i="4" s="1"/>
  <c r="CM215" i="4"/>
  <c r="FI215" i="4" s="1"/>
  <c r="CK100" i="4"/>
  <c r="FG100" i="4" s="1"/>
  <c r="CR232" i="4"/>
  <c r="FN232" i="4" s="1"/>
  <c r="CK186" i="4"/>
  <c r="FG186" i="4" s="1"/>
  <c r="CU255" i="4"/>
  <c r="CR268" i="4"/>
  <c r="FN268" i="4" s="1"/>
  <c r="CS28" i="4"/>
  <c r="CR311" i="4"/>
  <c r="FN311" i="4" s="1"/>
  <c r="CS135" i="4"/>
  <c r="FO135" i="4" s="1"/>
  <c r="CP217" i="4"/>
  <c r="FL217" i="4" s="1"/>
  <c r="CO378" i="4"/>
  <c r="FK378" i="4" s="1"/>
  <c r="CV206" i="4"/>
  <c r="CM96" i="4"/>
  <c r="FI96" i="4" s="1"/>
  <c r="CO237" i="4"/>
  <c r="FK237" i="4" s="1"/>
  <c r="CS126" i="4"/>
  <c r="CM78" i="4"/>
  <c r="FI78" i="4" s="1"/>
  <c r="CK394" i="4"/>
  <c r="FG394" i="4" s="1"/>
  <c r="CS289" i="4"/>
  <c r="FO289" i="4" s="1"/>
  <c r="CQ371" i="4"/>
  <c r="FM371" i="4" s="1"/>
  <c r="CM388" i="4"/>
  <c r="FI388" i="4" s="1"/>
  <c r="CQ78" i="4"/>
  <c r="FM78" i="4" s="1"/>
  <c r="CR202" i="4"/>
  <c r="FN202" i="4" s="1"/>
  <c r="CS132" i="4"/>
  <c r="CL399" i="4"/>
  <c r="FH399" i="4" s="1"/>
  <c r="CP349" i="4"/>
  <c r="FL349" i="4" s="1"/>
  <c r="CU105" i="4"/>
  <c r="CN213" i="4"/>
  <c r="FJ213" i="4" s="1"/>
  <c r="CV350" i="4"/>
  <c r="CO246" i="4"/>
  <c r="FK246" i="4" s="1"/>
  <c r="CN179" i="4"/>
  <c r="FJ179" i="4" s="1"/>
  <c r="CS309" i="4"/>
  <c r="CO337" i="4"/>
  <c r="FK337" i="4" s="1"/>
  <c r="CM405" i="4"/>
  <c r="FI405" i="4" s="1"/>
  <c r="CS160" i="4"/>
  <c r="FO160" i="4" s="1"/>
  <c r="CS127" i="4"/>
  <c r="FO127" i="4" s="1"/>
  <c r="CR149" i="4"/>
  <c r="FN149" i="4" s="1"/>
  <c r="CQ21" i="4"/>
  <c r="FM21" i="4" s="1"/>
  <c r="CQ225" i="4"/>
  <c r="FM225" i="4" s="1"/>
  <c r="CK280" i="4"/>
  <c r="FG280" i="4" s="1"/>
  <c r="CU131" i="4"/>
  <c r="CN97" i="4"/>
  <c r="FJ97" i="4" s="1"/>
  <c r="CK316" i="4"/>
  <c r="FG316" i="4" s="1"/>
  <c r="CO388" i="4"/>
  <c r="FK388" i="4" s="1"/>
  <c r="CT371" i="4"/>
  <c r="CL398" i="4"/>
  <c r="FH398" i="4" s="1"/>
  <c r="CK381" i="4"/>
  <c r="FG381" i="4" s="1"/>
  <c r="CU381" i="4"/>
  <c r="CM394" i="4"/>
  <c r="FI394" i="4" s="1"/>
  <c r="CK208" i="4"/>
  <c r="FG208" i="4" s="1"/>
  <c r="CP177" i="4"/>
  <c r="FL177" i="4" s="1"/>
  <c r="CO79" i="4"/>
  <c r="FK79" i="4" s="1"/>
  <c r="CM233" i="4"/>
  <c r="FI233" i="4" s="1"/>
  <c r="CS302" i="4"/>
  <c r="FO302" i="4" s="1"/>
  <c r="CO83" i="4"/>
  <c r="FK83" i="4" s="1"/>
  <c r="CV283" i="4"/>
  <c r="CQ196" i="4"/>
  <c r="FM196" i="4" s="1"/>
  <c r="CM197" i="4"/>
  <c r="FI197" i="4" s="1"/>
  <c r="CU202" i="4"/>
  <c r="CV399" i="4"/>
  <c r="CU337" i="4"/>
  <c r="CM205" i="4"/>
  <c r="FI205" i="4" s="1"/>
  <c r="CN288" i="4"/>
  <c r="FJ288" i="4" s="1"/>
  <c r="CL232" i="4"/>
  <c r="FH232" i="4" s="1"/>
  <c r="CO86" i="4"/>
  <c r="FK86" i="4" s="1"/>
  <c r="CQ39" i="4"/>
  <c r="FM39" i="4" s="1"/>
  <c r="CO53" i="4"/>
  <c r="FK53" i="4" s="1"/>
  <c r="CR252" i="4"/>
  <c r="FN252" i="4" s="1"/>
  <c r="CU6" i="4"/>
  <c r="CV282" i="4"/>
  <c r="CU158" i="4"/>
  <c r="CK326" i="4"/>
  <c r="FG326" i="4" s="1"/>
  <c r="CL388" i="4"/>
  <c r="FH388" i="4" s="1"/>
  <c r="CQ321" i="4"/>
  <c r="FM321" i="4" s="1"/>
  <c r="CQ161" i="4"/>
  <c r="FM161" i="4" s="1"/>
  <c r="CS291" i="4"/>
  <c r="FO291" i="4" s="1"/>
  <c r="CK142" i="4"/>
  <c r="FG142" i="4" s="1"/>
  <c r="CN404" i="4"/>
  <c r="FJ404" i="4" s="1"/>
  <c r="CR305" i="4"/>
  <c r="FN305" i="4" s="1"/>
  <c r="CQ269" i="4"/>
  <c r="FM269" i="4" s="1"/>
  <c r="CN399" i="4"/>
  <c r="FJ399" i="4" s="1"/>
  <c r="CT347" i="4"/>
  <c r="CR6" i="4"/>
  <c r="FN6" i="4" s="1"/>
  <c r="CN311" i="4"/>
  <c r="FJ311" i="4" s="1"/>
  <c r="CK364" i="4"/>
  <c r="FG364" i="4" s="1"/>
  <c r="CL266" i="4"/>
  <c r="FH266" i="4" s="1"/>
  <c r="CL8" i="4"/>
  <c r="FH8" i="4" s="1"/>
  <c r="CM70" i="4"/>
  <c r="FI70" i="4" s="1"/>
  <c r="CS362" i="4"/>
  <c r="CO117" i="4"/>
  <c r="FK117" i="4" s="1"/>
  <c r="CS174" i="4"/>
  <c r="FO174" i="4" s="1"/>
  <c r="CV186" i="4"/>
  <c r="CS107" i="4"/>
  <c r="CR208" i="4"/>
  <c r="FN208" i="4" s="1"/>
  <c r="CN126" i="4"/>
  <c r="FJ126" i="4" s="1"/>
  <c r="CO242" i="4"/>
  <c r="FK242" i="4" s="1"/>
  <c r="CK266" i="4"/>
  <c r="FG266" i="4" s="1"/>
  <c r="CO196" i="4"/>
  <c r="FK196" i="4" s="1"/>
  <c r="CR328" i="4"/>
  <c r="FN328" i="4" s="1"/>
  <c r="CL371" i="4"/>
  <c r="FH371" i="4" s="1"/>
  <c r="CM391" i="4"/>
  <c r="FI391" i="4" s="1"/>
  <c r="CO239" i="4"/>
  <c r="FK239" i="4" s="1"/>
  <c r="CK9" i="4"/>
  <c r="FG9" i="4" s="1"/>
  <c r="CS387" i="4"/>
  <c r="CO14" i="4"/>
  <c r="FK14" i="4" s="1"/>
  <c r="CM384" i="4"/>
  <c r="FI384" i="4" s="1"/>
  <c r="CP260" i="4"/>
  <c r="FL260" i="4" s="1"/>
  <c r="CP138" i="4"/>
  <c r="FL138" i="4" s="1"/>
  <c r="CK158" i="4"/>
  <c r="FG158" i="4" s="1"/>
  <c r="CK70" i="4"/>
  <c r="FG70" i="4" s="1"/>
  <c r="CR153" i="4"/>
  <c r="FN153" i="4" s="1"/>
  <c r="CP379" i="4"/>
  <c r="FL379" i="4" s="1"/>
  <c r="CP230" i="4"/>
  <c r="FL230" i="4" s="1"/>
  <c r="CP44" i="4"/>
  <c r="FL44" i="4" s="1"/>
  <c r="CT399" i="4"/>
  <c r="CM298" i="4"/>
  <c r="FI298" i="4" s="1"/>
  <c r="CP390" i="4"/>
  <c r="FL390" i="4" s="1"/>
  <c r="CL123" i="4"/>
  <c r="FH123" i="4" s="1"/>
  <c r="CK205" i="4"/>
  <c r="FG205" i="4" s="1"/>
  <c r="CM61" i="4"/>
  <c r="FI61" i="4" s="1"/>
  <c r="CR182" i="4"/>
  <c r="FN182" i="4" s="1"/>
  <c r="CP89" i="4"/>
  <c r="FL89" i="4" s="1"/>
  <c r="CT313" i="4"/>
  <c r="CV300" i="4"/>
  <c r="CO71" i="4"/>
  <c r="FK71" i="4" s="1"/>
  <c r="CU287" i="4"/>
  <c r="CO156" i="4"/>
  <c r="FK156" i="4" s="1"/>
  <c r="CO368" i="4"/>
  <c r="FK368" i="4" s="1"/>
  <c r="CN51" i="4"/>
  <c r="FJ51" i="4" s="1"/>
  <c r="CQ338" i="4"/>
  <c r="FM338" i="4" s="1"/>
  <c r="CU189" i="4"/>
  <c r="CV58" i="4"/>
  <c r="CU204" i="4"/>
  <c r="CP281" i="4"/>
  <c r="FL281" i="4" s="1"/>
  <c r="CU162" i="4"/>
  <c r="CM398" i="4"/>
  <c r="FI398" i="4" s="1"/>
  <c r="CK151" i="4"/>
  <c r="FG151" i="4" s="1"/>
  <c r="CS170" i="4"/>
  <c r="FO170" i="4" s="1"/>
  <c r="CR126" i="4"/>
  <c r="FN126" i="4" s="1"/>
  <c r="CO69" i="4"/>
  <c r="FK69" i="4" s="1"/>
  <c r="CP12" i="4"/>
  <c r="FL12" i="4" s="1"/>
  <c r="CS58" i="4"/>
  <c r="FO58" i="4" s="1"/>
  <c r="CR137" i="4"/>
  <c r="FN137" i="4" s="1"/>
  <c r="CS152" i="4"/>
  <c r="CP290" i="4"/>
  <c r="FL290" i="4" s="1"/>
  <c r="CP364" i="4"/>
  <c r="FL364" i="4" s="1"/>
  <c r="CK134" i="4"/>
  <c r="FG134" i="4" s="1"/>
  <c r="CP206" i="4"/>
  <c r="FL206" i="4" s="1"/>
  <c r="CK94" i="4"/>
  <c r="FG94" i="4" s="1"/>
  <c r="CO229" i="4"/>
  <c r="FK229" i="4" s="1"/>
  <c r="CO26" i="4"/>
  <c r="FK26" i="4" s="1"/>
  <c r="CN412" i="4"/>
  <c r="FJ412" i="4" s="1"/>
  <c r="CK223" i="4"/>
  <c r="FG223" i="4" s="1"/>
  <c r="CO81" i="4"/>
  <c r="FK81" i="4" s="1"/>
  <c r="CN372" i="4"/>
  <c r="FJ372" i="4" s="1"/>
  <c r="CQ139" i="4"/>
  <c r="FM139" i="4" s="1"/>
  <c r="CV365" i="4"/>
  <c r="CK378" i="4"/>
  <c r="FG378" i="4" s="1"/>
  <c r="CT189" i="4"/>
  <c r="CS301" i="4"/>
  <c r="CO407" i="4"/>
  <c r="FK407" i="4" s="1"/>
  <c r="CP83" i="4"/>
  <c r="FL83" i="4" s="1"/>
  <c r="CR271" i="4"/>
  <c r="FN271" i="4" s="1"/>
  <c r="CQ98" i="4"/>
  <c r="FM98" i="4" s="1"/>
  <c r="CO308" i="4"/>
  <c r="FK308" i="4" s="1"/>
  <c r="CQ125" i="4"/>
  <c r="FM125" i="4" s="1"/>
  <c r="CL37" i="4"/>
  <c r="FH37" i="4" s="1"/>
  <c r="CQ137" i="4"/>
  <c r="FM137" i="4" s="1"/>
  <c r="CO362" i="4"/>
  <c r="FK362" i="4" s="1"/>
  <c r="CK385" i="4"/>
  <c r="FG385" i="4" s="1"/>
  <c r="CL30" i="4"/>
  <c r="FH30" i="4" s="1"/>
  <c r="CV352" i="4"/>
  <c r="CK350" i="4"/>
  <c r="FG350" i="4" s="1"/>
  <c r="CR95" i="4"/>
  <c r="FN95" i="4" s="1"/>
  <c r="CS54" i="4"/>
  <c r="FO54" i="4" s="1"/>
  <c r="CS269" i="4"/>
  <c r="CT183" i="4"/>
  <c r="CT127" i="4"/>
  <c r="CQ33" i="4"/>
  <c r="FM33" i="4" s="1"/>
  <c r="CU104" i="4"/>
  <c r="CT277" i="4"/>
  <c r="CN128" i="4"/>
  <c r="FJ128" i="4" s="1"/>
  <c r="CS330" i="4"/>
  <c r="FO330" i="4" s="1"/>
  <c r="CP154" i="4"/>
  <c r="FL154" i="4" s="1"/>
  <c r="CO398" i="4"/>
  <c r="FK398" i="4" s="1"/>
  <c r="CT170" i="4"/>
  <c r="CU230" i="4"/>
  <c r="CL306" i="4"/>
  <c r="FH306" i="4" s="1"/>
  <c r="CM229" i="4"/>
  <c r="FI229" i="4" s="1"/>
  <c r="CR227" i="4"/>
  <c r="FN227" i="4" s="1"/>
  <c r="CP310" i="4"/>
  <c r="FL310" i="4" s="1"/>
  <c r="CT87" i="4"/>
  <c r="CQ386" i="4"/>
  <c r="FM386" i="4" s="1"/>
  <c r="CT12" i="4"/>
  <c r="CT393" i="4"/>
  <c r="CM295" i="4"/>
  <c r="FI295" i="4" s="1"/>
  <c r="CR104" i="4"/>
  <c r="FN104" i="4" s="1"/>
  <c r="CQ34" i="4"/>
  <c r="FM34" i="4" s="1"/>
  <c r="CQ324" i="4"/>
  <c r="FM324" i="4" s="1"/>
  <c r="CV289" i="4"/>
  <c r="CP273" i="4"/>
  <c r="FL273" i="4" s="1"/>
  <c r="CQ240" i="4"/>
  <c r="FM240" i="4" s="1"/>
  <c r="CR114" i="4"/>
  <c r="FN114" i="4" s="1"/>
  <c r="CN23" i="4"/>
  <c r="FJ23" i="4" s="1"/>
  <c r="CS297" i="4"/>
  <c r="CM302" i="4"/>
  <c r="FI302" i="4" s="1"/>
  <c r="CP153" i="4"/>
  <c r="FL153" i="4" s="1"/>
  <c r="CN355" i="4"/>
  <c r="FJ355" i="4" s="1"/>
  <c r="CO148" i="4"/>
  <c r="FK148" i="4" s="1"/>
  <c r="CV79" i="4"/>
  <c r="CR401" i="4"/>
  <c r="FN401" i="4" s="1"/>
  <c r="CK286" i="4"/>
  <c r="FG286" i="4" s="1"/>
  <c r="CN361" i="4"/>
  <c r="FJ361" i="4" s="1"/>
  <c r="CS8" i="4"/>
  <c r="FO8" i="4" s="1"/>
  <c r="CM172" i="4"/>
  <c r="FI172" i="4" s="1"/>
  <c r="CP86" i="4"/>
  <c r="FL86" i="4" s="1"/>
  <c r="CQ185" i="4"/>
  <c r="FM185" i="4" s="1"/>
  <c r="CU130" i="4"/>
  <c r="CP343" i="4"/>
  <c r="FL343" i="4" s="1"/>
  <c r="CM350" i="4"/>
  <c r="FI350" i="4" s="1"/>
  <c r="CT29" i="4"/>
  <c r="CN293" i="4"/>
  <c r="FJ293" i="4" s="1"/>
  <c r="CO41" i="4"/>
  <c r="FK41" i="4" s="1"/>
  <c r="CP111" i="4"/>
  <c r="FL111" i="4" s="1"/>
  <c r="CU21" i="4"/>
  <c r="CK179" i="4"/>
  <c r="FG179" i="4" s="1"/>
  <c r="CL385" i="4"/>
  <c r="FH385" i="4" s="1"/>
  <c r="CN53" i="4"/>
  <c r="FJ53" i="4" s="1"/>
  <c r="CO230" i="4"/>
  <c r="FK230" i="4" s="1"/>
  <c r="CL320" i="4"/>
  <c r="FH320" i="4" s="1"/>
  <c r="CV192" i="4"/>
  <c r="CT214" i="4"/>
  <c r="CU54" i="4"/>
  <c r="CP94" i="4"/>
  <c r="FL94" i="4" s="1"/>
  <c r="CK318" i="4"/>
  <c r="FG318" i="4" s="1"/>
  <c r="CP389" i="4"/>
  <c r="FL389" i="4" s="1"/>
  <c r="CM318" i="4"/>
  <c r="FI318" i="4" s="1"/>
  <c r="CT289" i="4"/>
  <c r="CT138" i="4"/>
  <c r="CS123" i="4"/>
  <c r="CV340" i="4"/>
  <c r="CN335" i="4"/>
  <c r="FJ335" i="4" s="1"/>
  <c r="CK144" i="4"/>
  <c r="FG144" i="4" s="1"/>
  <c r="CO174" i="4"/>
  <c r="FK174" i="4" s="1"/>
  <c r="CK33" i="4"/>
  <c r="FG33" i="4" s="1"/>
  <c r="CP182" i="4"/>
  <c r="FL182" i="4" s="1"/>
  <c r="CN14" i="4"/>
  <c r="FJ14" i="4" s="1"/>
  <c r="CP50" i="4"/>
  <c r="FL50" i="4" s="1"/>
  <c r="CO318" i="4"/>
  <c r="FK318" i="4" s="1"/>
  <c r="CN25" i="4"/>
  <c r="FJ25" i="4" s="1"/>
  <c r="CL386" i="4"/>
  <c r="FH386" i="4" s="1"/>
  <c r="CT391" i="4"/>
  <c r="CS357" i="4"/>
  <c r="CK291" i="4"/>
  <c r="FG291" i="4" s="1"/>
  <c r="CU327" i="4"/>
  <c r="CS117" i="4"/>
  <c r="CL403" i="4"/>
  <c r="FH403" i="4" s="1"/>
  <c r="CP38" i="4"/>
  <c r="FL38" i="4" s="1"/>
  <c r="CM101" i="4"/>
  <c r="FI101" i="4" s="1"/>
  <c r="CM97" i="4"/>
  <c r="FI97" i="4" s="1"/>
  <c r="CR357" i="4"/>
  <c r="FN357" i="4" s="1"/>
  <c r="CV6" i="4"/>
  <c r="CU353" i="4"/>
  <c r="CR342" i="4"/>
  <c r="FN342" i="4" s="1"/>
  <c r="CO358" i="4"/>
  <c r="FK358" i="4" s="1"/>
  <c r="CQ395" i="4"/>
  <c r="FM395" i="4" s="1"/>
  <c r="CK29" i="4"/>
  <c r="FG29" i="4" s="1"/>
  <c r="CU205" i="4"/>
  <c r="CU75" i="4"/>
  <c r="CV348" i="4"/>
  <c r="CR21" i="4"/>
  <c r="FN21" i="4" s="1"/>
  <c r="CM247" i="4"/>
  <c r="FI247" i="4" s="1"/>
  <c r="CN48" i="4"/>
  <c r="FJ48" i="4" s="1"/>
  <c r="CV251" i="4"/>
  <c r="CU172" i="4"/>
  <c r="CU352" i="4"/>
  <c r="CS221" i="4"/>
  <c r="CN96" i="4"/>
  <c r="FJ96" i="4" s="1"/>
  <c r="CP357" i="4"/>
  <c r="FL357" i="4" s="1"/>
  <c r="CK243" i="4"/>
  <c r="FG243" i="4" s="1"/>
  <c r="CK349" i="4"/>
  <c r="FG349" i="4" s="1"/>
  <c r="CO202" i="4"/>
  <c r="FK202" i="4" s="1"/>
  <c r="CN193" i="4"/>
  <c r="FJ193" i="4" s="1"/>
  <c r="CS159" i="4"/>
  <c r="FO159" i="4" s="1"/>
  <c r="CQ309" i="4"/>
  <c r="FM309" i="4" s="1"/>
  <c r="CM237" i="4"/>
  <c r="FI237" i="4" s="1"/>
  <c r="CR29" i="4"/>
  <c r="FN29" i="4" s="1"/>
  <c r="CL227" i="4"/>
  <c r="FH227" i="4" s="1"/>
  <c r="CO107" i="4"/>
  <c r="FK107" i="4" s="1"/>
  <c r="CR242" i="4"/>
  <c r="FN242" i="4" s="1"/>
  <c r="CT227" i="4"/>
  <c r="CM18" i="4"/>
  <c r="FI18" i="4" s="1"/>
  <c r="CT55" i="4"/>
  <c r="CT397" i="4"/>
  <c r="CV384" i="4"/>
  <c r="CO315" i="4"/>
  <c r="FK315" i="4" s="1"/>
  <c r="CM164" i="4"/>
  <c r="FI164" i="4" s="1"/>
  <c r="CP25" i="4"/>
  <c r="FL25" i="4" s="1"/>
  <c r="CR40" i="4"/>
  <c r="FN40" i="4" s="1"/>
  <c r="CS27" i="4"/>
  <c r="FO27" i="4" s="1"/>
  <c r="CS63" i="4"/>
  <c r="CP147" i="4"/>
  <c r="FL147" i="4" s="1"/>
  <c r="CU263" i="4"/>
  <c r="CM312" i="4"/>
  <c r="FI312" i="4" s="1"/>
  <c r="CV267" i="4"/>
  <c r="CM359" i="4"/>
  <c r="FI359" i="4" s="1"/>
  <c r="CL296" i="4"/>
  <c r="FH296" i="4" s="1"/>
  <c r="CN246" i="4"/>
  <c r="FJ246" i="4" s="1"/>
  <c r="CN219" i="4"/>
  <c r="FJ219" i="4" s="1"/>
  <c r="CP15" i="4"/>
  <c r="FL15" i="4" s="1"/>
  <c r="CK251" i="4"/>
  <c r="FG251" i="4" s="1"/>
  <c r="CR23" i="4"/>
  <c r="FN23" i="4" s="1"/>
  <c r="CK261" i="4"/>
  <c r="FG261" i="4" s="1"/>
  <c r="CU136" i="4"/>
  <c r="CO383" i="4"/>
  <c r="FK383" i="4" s="1"/>
  <c r="CL193" i="4"/>
  <c r="FH193" i="4" s="1"/>
  <c r="CL157" i="4"/>
  <c r="FH157" i="4" s="1"/>
  <c r="CK178" i="4"/>
  <c r="FG178" i="4" s="1"/>
  <c r="CT65" i="4"/>
  <c r="CP307" i="4"/>
  <c r="FL307" i="4" s="1"/>
  <c r="CS335" i="4"/>
  <c r="CQ393" i="4"/>
  <c r="FM393" i="4" s="1"/>
  <c r="CM48" i="4"/>
  <c r="FI48" i="4" s="1"/>
  <c r="CP358" i="4"/>
  <c r="FL358" i="4" s="1"/>
  <c r="CL73" i="4"/>
  <c r="FH73" i="4" s="1"/>
  <c r="CT192" i="4"/>
  <c r="CL32" i="4"/>
  <c r="FH32" i="4" s="1"/>
  <c r="CV39" i="4"/>
  <c r="CS23" i="4"/>
  <c r="CS151" i="4"/>
  <c r="FO151" i="4" s="1"/>
  <c r="CT86" i="4"/>
  <c r="CS369" i="4"/>
  <c r="FO369" i="4" s="1"/>
  <c r="CO54" i="4"/>
  <c r="FK54" i="4" s="1"/>
  <c r="CQ53" i="4"/>
  <c r="FM53" i="4" s="1"/>
  <c r="CV319" i="4"/>
  <c r="CQ400" i="4"/>
  <c r="FM400" i="4" s="1"/>
  <c r="CS321" i="4"/>
  <c r="CK324" i="4"/>
  <c r="FG324" i="4" s="1"/>
  <c r="CK312" i="4"/>
  <c r="FG312" i="4" s="1"/>
  <c r="CN287" i="4"/>
  <c r="FJ287" i="4" s="1"/>
  <c r="CN238" i="4"/>
  <c r="FJ238" i="4" s="1"/>
  <c r="CK405" i="4"/>
  <c r="FG405" i="4" s="1"/>
  <c r="CL321" i="4"/>
  <c r="FH321" i="4" s="1"/>
  <c r="CN9" i="4"/>
  <c r="FJ9" i="4" s="1"/>
  <c r="CP41" i="4"/>
  <c r="FL41" i="4" s="1"/>
  <c r="CL17" i="4"/>
  <c r="FH17" i="4" s="1"/>
  <c r="CT400" i="4"/>
  <c r="CT121" i="4"/>
  <c r="CN363" i="4"/>
  <c r="FJ363" i="4" s="1"/>
  <c r="CV317" i="4"/>
  <c r="CO210" i="4"/>
  <c r="FK210" i="4" s="1"/>
  <c r="CT68" i="4"/>
  <c r="CO168" i="4"/>
  <c r="FK168" i="4" s="1"/>
  <c r="CV249" i="4"/>
  <c r="CN115" i="4"/>
  <c r="FJ115" i="4" s="1"/>
  <c r="CP181" i="4"/>
  <c r="FL181" i="4" s="1"/>
  <c r="CN79" i="4"/>
  <c r="FJ79" i="4" s="1"/>
  <c r="CP129" i="4"/>
  <c r="FL129" i="4" s="1"/>
  <c r="CS34" i="4"/>
  <c r="FO34" i="4" s="1"/>
  <c r="CM284" i="4"/>
  <c r="FI284" i="4" s="1"/>
  <c r="CL150" i="4"/>
  <c r="FH150" i="4" s="1"/>
  <c r="CO70" i="4"/>
  <c r="FK70" i="4" s="1"/>
  <c r="CT332" i="4"/>
  <c r="CT335" i="4"/>
  <c r="CM377" i="4"/>
  <c r="FI377" i="4" s="1"/>
  <c r="CP292" i="4"/>
  <c r="FL292" i="4" s="1"/>
  <c r="CP407" i="4"/>
  <c r="FL407" i="4" s="1"/>
  <c r="CO91" i="4"/>
  <c r="FK91" i="4" s="1"/>
  <c r="CL348" i="4"/>
  <c r="FH348" i="4" s="1"/>
  <c r="CM406" i="4"/>
  <c r="FI406" i="4" s="1"/>
  <c r="CO103" i="4"/>
  <c r="FK103" i="4" s="1"/>
  <c r="CU167" i="4"/>
  <c r="CK126" i="4"/>
  <c r="FG126" i="4" s="1"/>
  <c r="CU7" i="4"/>
  <c r="CK371" i="4"/>
  <c r="FG371" i="4" s="1"/>
  <c r="CN291" i="4"/>
  <c r="FJ291" i="4" s="1"/>
  <c r="CQ118" i="4"/>
  <c r="FM118" i="4" s="1"/>
  <c r="CU280" i="4"/>
  <c r="CT338" i="4"/>
  <c r="CV205" i="4"/>
  <c r="CR172" i="4"/>
  <c r="FN172" i="4" s="1"/>
  <c r="CT220" i="4"/>
  <c r="CS91" i="4"/>
  <c r="FO91" i="4" s="1"/>
  <c r="CV156" i="4"/>
  <c r="CN350" i="4"/>
  <c r="FJ350" i="4" s="1"/>
  <c r="CR141" i="4"/>
  <c r="FN141" i="4" s="1"/>
  <c r="CT40" i="4"/>
  <c r="CT280" i="4"/>
  <c r="CN257" i="4"/>
  <c r="FJ257" i="4" s="1"/>
  <c r="CK76" i="4"/>
  <c r="FG76" i="4" s="1"/>
  <c r="CS153" i="4"/>
  <c r="FO153" i="4" s="1"/>
  <c r="CK221" i="4"/>
  <c r="FG221" i="4" s="1"/>
  <c r="CK346" i="4"/>
  <c r="FG346" i="4" s="1"/>
  <c r="CP130" i="4"/>
  <c r="FL130" i="4" s="1"/>
  <c r="CV43" i="4"/>
  <c r="CQ410" i="4"/>
  <c r="FM410" i="4" s="1"/>
  <c r="CM186" i="4"/>
  <c r="FI186" i="4" s="1"/>
  <c r="CS30" i="4"/>
  <c r="FO30" i="4" s="1"/>
  <c r="CT237" i="4"/>
  <c r="CM122" i="4"/>
  <c r="FI122" i="4" s="1"/>
  <c r="CL11" i="4"/>
  <c r="FH11" i="4" s="1"/>
  <c r="CP275" i="4"/>
  <c r="FL275" i="4" s="1"/>
  <c r="CM234" i="4"/>
  <c r="FI234" i="4" s="1"/>
  <c r="CQ173" i="4"/>
  <c r="FM173" i="4" s="1"/>
  <c r="CR219" i="4"/>
  <c r="FN219" i="4" s="1"/>
  <c r="CU31" i="4"/>
  <c r="CP241" i="4"/>
  <c r="FL241" i="4" s="1"/>
  <c r="CL12" i="4"/>
  <c r="FH12" i="4" s="1"/>
  <c r="CQ6" i="4"/>
  <c r="FM6" i="4" s="1"/>
  <c r="CQ300" i="4"/>
  <c r="FM300" i="4" s="1"/>
  <c r="CS75" i="4"/>
  <c r="FO75" i="4" s="1"/>
  <c r="CR347" i="4"/>
  <c r="FN347" i="4" s="1"/>
  <c r="CT385" i="4"/>
  <c r="CL340" i="4"/>
  <c r="FH340" i="4" s="1"/>
  <c r="CM278" i="4"/>
  <c r="FI278" i="4" s="1"/>
  <c r="CQ315" i="4"/>
  <c r="FM315" i="4" s="1"/>
  <c r="CO119" i="4"/>
  <c r="FK119" i="4" s="1"/>
  <c r="CO135" i="4"/>
  <c r="FK135" i="4" s="1"/>
  <c r="CS25" i="4"/>
  <c r="FO25" i="4" s="1"/>
  <c r="CQ292" i="4"/>
  <c r="FM292" i="4" s="1"/>
  <c r="CN149" i="4"/>
  <c r="FJ149" i="4" s="1"/>
  <c r="CM151" i="4"/>
  <c r="FI151" i="4" s="1"/>
  <c r="CK57" i="4"/>
  <c r="FG57" i="4" s="1"/>
  <c r="CT15" i="4"/>
  <c r="CP202" i="4"/>
  <c r="FL202" i="4" s="1"/>
  <c r="CK148" i="4"/>
  <c r="FG148" i="4" s="1"/>
  <c r="CN171" i="4"/>
  <c r="FJ171" i="4" s="1"/>
  <c r="CQ355" i="4"/>
  <c r="FM355" i="4" s="1"/>
  <c r="CM60" i="4"/>
  <c r="FI60" i="4" s="1"/>
  <c r="CK254" i="4"/>
  <c r="FG254" i="4" s="1"/>
  <c r="CL145" i="4"/>
  <c r="FH145" i="4" s="1"/>
  <c r="CN280" i="4"/>
  <c r="FJ280" i="4" s="1"/>
  <c r="CM13" i="4"/>
  <c r="FI13" i="4" s="1"/>
  <c r="CS248" i="4"/>
  <c r="FO248" i="4" s="1"/>
  <c r="CL78" i="4"/>
  <c r="FH78" i="4" s="1"/>
  <c r="CP170" i="4"/>
  <c r="FL170" i="4" s="1"/>
  <c r="CT231" i="4"/>
  <c r="CO167" i="4"/>
  <c r="FK167" i="4" s="1"/>
  <c r="CN122" i="4"/>
  <c r="FJ122" i="4" s="1"/>
  <c r="CK82" i="4"/>
  <c r="FG82" i="4" s="1"/>
  <c r="CV136" i="4"/>
  <c r="CQ65" i="4"/>
  <c r="FM65" i="4" s="1"/>
  <c r="CV102" i="4"/>
  <c r="CS290" i="4"/>
  <c r="FO290" i="4" s="1"/>
  <c r="CN207" i="4"/>
  <c r="FJ207" i="4" s="1"/>
  <c r="CL299" i="4"/>
  <c r="FH299" i="4" s="1"/>
  <c r="CS300" i="4"/>
  <c r="FO300" i="4" s="1"/>
  <c r="CU78" i="4"/>
  <c r="CT367" i="4"/>
  <c r="CU151" i="4"/>
  <c r="CO120" i="4"/>
  <c r="FK120" i="4" s="1"/>
  <c r="CL207" i="4"/>
  <c r="FH207" i="4" s="1"/>
  <c r="CT92" i="4"/>
  <c r="CK203" i="4"/>
  <c r="FG203" i="4" s="1"/>
  <c r="CO372" i="4"/>
  <c r="FK372" i="4" s="1"/>
  <c r="CS140" i="4"/>
  <c r="CU201" i="4"/>
  <c r="CO78" i="4"/>
  <c r="FK78" i="4" s="1"/>
  <c r="CU24" i="4"/>
  <c r="CU10" i="4"/>
  <c r="CR194" i="4"/>
  <c r="FN194" i="4" s="1"/>
  <c r="CR80" i="4"/>
  <c r="FN80" i="4" s="1"/>
  <c r="CR7" i="4"/>
  <c r="FN7" i="4" s="1"/>
  <c r="CR238" i="4"/>
  <c r="FN238" i="4" s="1"/>
  <c r="CQ353" i="4"/>
  <c r="FM353" i="4" s="1"/>
  <c r="CO55" i="4"/>
  <c r="FK55" i="4" s="1"/>
  <c r="CV261" i="4"/>
  <c r="CR127" i="4"/>
  <c r="FN127" i="4" s="1"/>
  <c r="CQ102" i="4"/>
  <c r="FM102" i="4" s="1"/>
  <c r="CU277" i="4"/>
  <c r="CT180" i="4"/>
  <c r="CP350" i="4"/>
  <c r="FL350" i="4" s="1"/>
  <c r="CK320" i="4"/>
  <c r="FG320" i="4" s="1"/>
  <c r="CM123" i="4"/>
  <c r="FI123" i="4" s="1"/>
  <c r="CT255" i="4"/>
  <c r="CV362" i="4"/>
  <c r="CV286" i="4"/>
  <c r="CN240" i="4"/>
  <c r="FJ240" i="4" s="1"/>
  <c r="CO29" i="4"/>
  <c r="FK29" i="4" s="1"/>
  <c r="CL362" i="4"/>
  <c r="FH362" i="4" s="1"/>
  <c r="CS384" i="4"/>
  <c r="CU360" i="4"/>
  <c r="CU305" i="4"/>
  <c r="CN383" i="4"/>
  <c r="FJ383" i="4" s="1"/>
  <c r="CM294" i="4"/>
  <c r="FI294" i="4" s="1"/>
  <c r="CR361" i="4"/>
  <c r="FN361" i="4" s="1"/>
  <c r="CR170" i="4"/>
  <c r="FN170" i="4" s="1"/>
  <c r="CK107" i="4"/>
  <c r="FG107" i="4" s="1"/>
  <c r="CS88" i="4"/>
  <c r="CM139" i="4"/>
  <c r="FI139" i="4" s="1"/>
  <c r="CL112" i="4"/>
  <c r="FH112" i="4" s="1"/>
  <c r="CU95" i="4"/>
  <c r="CS333" i="4"/>
  <c r="CN394" i="4"/>
  <c r="FJ394" i="4" s="1"/>
  <c r="CR408" i="4"/>
  <c r="FN408" i="4" s="1"/>
  <c r="CN384" i="4"/>
  <c r="FJ384" i="4" s="1"/>
  <c r="CT117" i="4"/>
  <c r="CV311" i="4"/>
  <c r="CP305" i="4"/>
  <c r="FL305" i="4" s="1"/>
  <c r="CO307" i="4"/>
  <c r="FK307" i="4" s="1"/>
  <c r="CP246" i="4"/>
  <c r="FL246" i="4" s="1"/>
  <c r="CM285" i="4"/>
  <c r="FI285" i="4" s="1"/>
  <c r="CT166" i="4"/>
  <c r="CM80" i="4"/>
  <c r="FI80" i="4" s="1"/>
  <c r="CT165" i="4"/>
  <c r="CR263" i="4"/>
  <c r="FN263" i="4" s="1"/>
  <c r="CQ216" i="4"/>
  <c r="FM216" i="4" s="1"/>
  <c r="CV309" i="4"/>
  <c r="CR320" i="4"/>
  <c r="FN320" i="4" s="1"/>
  <c r="CN260" i="4"/>
  <c r="FJ260" i="4" s="1"/>
  <c r="CS285" i="4"/>
  <c r="FO285" i="4" s="1"/>
  <c r="CK218" i="4"/>
  <c r="FG218" i="4" s="1"/>
  <c r="CQ162" i="4"/>
  <c r="FM162" i="4" s="1"/>
  <c r="CV74" i="4"/>
  <c r="CT259" i="4"/>
  <c r="CT323" i="4"/>
  <c r="CV244" i="4"/>
  <c r="CM28" i="4"/>
  <c r="FI28" i="4" s="1"/>
  <c r="CK397" i="4"/>
  <c r="FG397" i="4" s="1"/>
  <c r="CT387" i="4"/>
  <c r="CN332" i="4"/>
  <c r="FJ332" i="4" s="1"/>
  <c r="CS324" i="4"/>
  <c r="FO324" i="4" s="1"/>
  <c r="CK200" i="4"/>
  <c r="FG200" i="4" s="1"/>
  <c r="CQ179" i="4"/>
  <c r="FM179" i="4" s="1"/>
  <c r="CU386" i="4"/>
  <c r="CS148" i="4"/>
  <c r="FO148" i="4" s="1"/>
  <c r="CM243" i="4"/>
  <c r="FI243" i="4" s="1"/>
  <c r="CL356" i="4"/>
  <c r="FH356" i="4" s="1"/>
  <c r="CU168" i="4"/>
  <c r="CU402" i="4"/>
  <c r="CR389" i="4"/>
  <c r="FN389" i="4" s="1"/>
  <c r="CM91" i="4"/>
  <c r="FI91" i="4" s="1"/>
  <c r="CR217" i="4"/>
  <c r="FN217" i="4" s="1"/>
  <c r="CS62" i="4"/>
  <c r="FO62" i="4" s="1"/>
  <c r="CT327" i="4"/>
  <c r="CR175" i="4"/>
  <c r="FN175" i="4" s="1"/>
  <c r="CT61" i="4"/>
  <c r="CP313" i="4"/>
  <c r="FL313" i="4" s="1"/>
  <c r="CL360" i="4"/>
  <c r="FH360" i="4" s="1"/>
  <c r="CL366" i="4"/>
  <c r="FH366" i="4" s="1"/>
  <c r="CS86" i="4"/>
  <c r="CV281" i="4"/>
  <c r="CK39" i="4"/>
  <c r="FG39" i="4" s="1"/>
  <c r="CL124" i="4"/>
  <c r="FH124" i="4" s="1"/>
  <c r="CQ273" i="4"/>
  <c r="FM273" i="4" s="1"/>
  <c r="CM342" i="4"/>
  <c r="FI342" i="4" s="1"/>
  <c r="CK149" i="4"/>
  <c r="FG149" i="4" s="1"/>
  <c r="CO46" i="4"/>
  <c r="FK46" i="4" s="1"/>
  <c r="CO219" i="4"/>
  <c r="FK219" i="4" s="1"/>
  <c r="CT208" i="4"/>
  <c r="CK392" i="4"/>
  <c r="FG392" i="4" s="1"/>
  <c r="CK375" i="4"/>
  <c r="FG375" i="4" s="1"/>
  <c r="CR393" i="4"/>
  <c r="FN393" i="4" s="1"/>
  <c r="CS73" i="4"/>
  <c r="FO73" i="4" s="1"/>
  <c r="CN400" i="4"/>
  <c r="FJ400" i="4" s="1"/>
  <c r="CR155" i="4"/>
  <c r="FN155" i="4" s="1"/>
  <c r="CU185" i="4"/>
  <c r="CM346" i="4"/>
  <c r="FI346" i="4" s="1"/>
  <c r="CR187" i="4"/>
  <c r="FN187" i="4" s="1"/>
  <c r="CK293" i="4"/>
  <c r="FG293" i="4" s="1"/>
  <c r="CT163" i="4"/>
  <c r="CQ318" i="4"/>
  <c r="FM318" i="4" s="1"/>
  <c r="CN146" i="4"/>
  <c r="FJ146" i="4" s="1"/>
  <c r="CV19" i="4"/>
  <c r="CO9" i="4"/>
  <c r="FK9" i="4" s="1"/>
  <c r="CQ92" i="4"/>
  <c r="FM92" i="4" s="1"/>
  <c r="CL204" i="4"/>
  <c r="FH204" i="4" s="1"/>
  <c r="CM341" i="4"/>
  <c r="FI341" i="4" s="1"/>
  <c r="CV383" i="4"/>
  <c r="CQ49" i="4"/>
  <c r="FM49" i="4" s="1"/>
  <c r="CV26" i="4"/>
  <c r="CM251" i="4"/>
  <c r="FI251" i="4" s="1"/>
  <c r="CN125" i="4"/>
  <c r="FJ125" i="4" s="1"/>
  <c r="CQ106" i="4"/>
  <c r="FM106" i="4" s="1"/>
  <c r="CQ199" i="4"/>
  <c r="FM199" i="4" s="1"/>
  <c r="CM336" i="4"/>
  <c r="FI336" i="4" s="1"/>
  <c r="CP39" i="4"/>
  <c r="FL39" i="4" s="1"/>
  <c r="CR293" i="4"/>
  <c r="FN293" i="4" s="1"/>
  <c r="CN292" i="4"/>
  <c r="FJ292" i="4" s="1"/>
  <c r="CR399" i="4"/>
  <c r="FN399" i="4" s="1"/>
  <c r="CS103" i="4"/>
  <c r="CL113" i="4"/>
  <c r="FH113" i="4" s="1"/>
  <c r="CR240" i="4"/>
  <c r="FN240" i="4" s="1"/>
  <c r="CT343" i="4"/>
  <c r="CU319" i="4"/>
  <c r="CV115" i="4"/>
  <c r="CM375" i="4"/>
  <c r="FI375" i="4" s="1"/>
  <c r="CM208" i="4"/>
  <c r="FI208" i="4" s="1"/>
  <c r="CP325" i="4"/>
  <c r="FL325" i="4" s="1"/>
  <c r="CN28" i="4"/>
  <c r="FJ28" i="4" s="1"/>
  <c r="CQ52" i="4"/>
  <c r="FM52" i="4" s="1"/>
  <c r="CQ136" i="4"/>
  <c r="FM136" i="4" s="1"/>
  <c r="CT362" i="4"/>
  <c r="CS6" i="4"/>
  <c r="FO6" i="4" s="1"/>
  <c r="CK356" i="4"/>
  <c r="FG356" i="4" s="1"/>
  <c r="CU196" i="4"/>
  <c r="CN188" i="4"/>
  <c r="FJ188" i="4" s="1"/>
  <c r="CS385" i="4"/>
  <c r="FO385" i="4" s="1"/>
  <c r="CK19" i="4"/>
  <c r="FG19" i="4" s="1"/>
  <c r="CS164" i="4"/>
  <c r="CT42" i="4"/>
  <c r="CT235" i="4"/>
  <c r="CU357" i="4"/>
  <c r="CO43" i="4"/>
  <c r="FK43" i="4" s="1"/>
  <c r="CR115" i="4"/>
  <c r="FN115" i="4" s="1"/>
  <c r="CK195" i="4"/>
  <c r="FG195" i="4" s="1"/>
  <c r="CT334" i="4"/>
  <c r="CT109" i="4"/>
  <c r="CV42" i="4"/>
  <c r="CR82" i="4"/>
  <c r="FN82" i="4" s="1"/>
  <c r="CU364" i="4"/>
  <c r="CR148" i="4"/>
  <c r="FN148" i="4" s="1"/>
  <c r="CN305" i="4"/>
  <c r="FJ305" i="4" s="1"/>
  <c r="CP391" i="4"/>
  <c r="FL391" i="4" s="1"/>
  <c r="CO179" i="4"/>
  <c r="FK179" i="4" s="1"/>
  <c r="CL159" i="4"/>
  <c r="FH159" i="4" s="1"/>
  <c r="CT290" i="4"/>
  <c r="CO306" i="4"/>
  <c r="FK306" i="4" s="1"/>
  <c r="CO190" i="4"/>
  <c r="FK190" i="4" s="1"/>
  <c r="CR210" i="4"/>
  <c r="FN210" i="4" s="1"/>
  <c r="CV316" i="4"/>
  <c r="CN211" i="4"/>
  <c r="FJ211" i="4" s="1"/>
  <c r="CV118" i="4"/>
  <c r="CR327" i="4"/>
  <c r="FN327" i="4" s="1"/>
  <c r="CS97" i="4"/>
  <c r="CK355" i="4"/>
  <c r="FG355" i="4" s="1"/>
  <c r="CQ382" i="4"/>
  <c r="FM382" i="4" s="1"/>
  <c r="CM187" i="4"/>
  <c r="FI187" i="4" s="1"/>
  <c r="CR367" i="4"/>
  <c r="FN367" i="4" s="1"/>
  <c r="CP13" i="4"/>
  <c r="FL13" i="4" s="1"/>
  <c r="CN105" i="4"/>
  <c r="FJ105" i="4" s="1"/>
  <c r="CP375" i="4"/>
  <c r="FL375" i="4" s="1"/>
  <c r="CP297" i="4"/>
  <c r="FL297" i="4" s="1"/>
  <c r="CS13" i="4"/>
  <c r="FO13" i="4" s="1"/>
  <c r="CT369" i="4"/>
  <c r="CV234" i="4"/>
  <c r="CN145" i="4"/>
  <c r="FJ145" i="4" s="1"/>
  <c r="CU244" i="4"/>
  <c r="CN12" i="4"/>
  <c r="FJ12" i="4" s="1"/>
  <c r="CR161" i="4"/>
  <c r="FN161" i="4" s="1"/>
  <c r="CP410" i="4"/>
  <c r="FL410" i="4" s="1"/>
  <c r="CP145" i="4"/>
  <c r="FL145" i="4" s="1"/>
  <c r="CL24" i="4"/>
  <c r="FH24" i="4" s="1"/>
  <c r="CL135" i="4"/>
  <c r="FH135" i="4" s="1"/>
  <c r="CN206" i="4"/>
  <c r="FJ206" i="4" s="1"/>
  <c r="CN62" i="4"/>
  <c r="FJ62" i="4" s="1"/>
  <c r="CL328" i="4"/>
  <c r="FH328" i="4" s="1"/>
  <c r="CL407" i="4"/>
  <c r="FH407" i="4" s="1"/>
  <c r="CN296" i="4"/>
  <c r="FJ296" i="4" s="1"/>
  <c r="CQ352" i="4"/>
  <c r="FM352" i="4" s="1"/>
  <c r="CL25" i="4"/>
  <c r="FH25" i="4" s="1"/>
  <c r="CP384" i="4"/>
  <c r="FL384" i="4" s="1"/>
  <c r="CU193" i="4"/>
  <c r="CP237" i="4"/>
  <c r="FL237" i="4" s="1"/>
  <c r="CR378" i="4"/>
  <c r="FN378" i="4" s="1"/>
  <c r="CM46" i="4"/>
  <c r="FI46" i="4" s="1"/>
  <c r="CU261" i="4"/>
  <c r="CT73" i="4"/>
  <c r="CL127" i="4"/>
  <c r="FH127" i="4" s="1"/>
  <c r="CQ200" i="4"/>
  <c r="FM200" i="4" s="1"/>
  <c r="CU271" i="4"/>
  <c r="CP172" i="4"/>
  <c r="FL172" i="4" s="1"/>
  <c r="CL160" i="4"/>
  <c r="FH160" i="4" s="1"/>
  <c r="CK182" i="4"/>
  <c r="FG182" i="4" s="1"/>
  <c r="CQ228" i="4"/>
  <c r="FM228" i="4" s="1"/>
  <c r="CR113" i="4"/>
  <c r="FN113" i="4" s="1"/>
  <c r="CT169" i="4"/>
  <c r="CR237" i="4"/>
  <c r="FN237" i="4" s="1"/>
  <c r="CK373" i="4"/>
  <c r="FG373" i="4" s="1"/>
  <c r="CL138" i="4"/>
  <c r="FH138" i="4" s="1"/>
  <c r="CP96" i="4"/>
  <c r="FL96" i="4" s="1"/>
  <c r="CV86" i="4"/>
  <c r="CP386" i="4"/>
  <c r="FL386" i="4" s="1"/>
  <c r="CS115" i="4"/>
  <c r="FO115" i="4" s="1"/>
  <c r="CR326" i="4"/>
  <c r="FN326" i="4" s="1"/>
  <c r="CQ26" i="4"/>
  <c r="FM26" i="4" s="1"/>
  <c r="CQ18" i="4"/>
  <c r="FM18" i="4" s="1"/>
  <c r="CR157" i="4"/>
  <c r="FN157" i="4" s="1"/>
  <c r="CO348" i="4"/>
  <c r="FK348" i="4" s="1"/>
  <c r="CL409" i="4"/>
  <c r="FH409" i="4" s="1"/>
  <c r="CK52" i="4"/>
  <c r="FG52" i="4" s="1"/>
  <c r="CK217" i="4"/>
  <c r="FG217" i="4" s="1"/>
  <c r="CM353" i="4"/>
  <c r="FI353" i="4" s="1"/>
  <c r="CO271" i="4"/>
  <c r="FK271" i="4" s="1"/>
  <c r="CU115" i="4"/>
  <c r="CM155" i="4"/>
  <c r="FI155" i="4" s="1"/>
  <c r="CT213" i="4"/>
  <c r="CT155" i="4"/>
  <c r="CV354" i="4"/>
  <c r="CQ264" i="4"/>
  <c r="FM264" i="4" s="1"/>
  <c r="CO374" i="4"/>
  <c r="FK374" i="4" s="1"/>
  <c r="CV54" i="4"/>
  <c r="CM358" i="4"/>
  <c r="FI358" i="4" s="1"/>
  <c r="CO165" i="4"/>
  <c r="FK165" i="4" s="1"/>
  <c r="CO365" i="4"/>
  <c r="FK365" i="4" s="1"/>
  <c r="CP110" i="4"/>
  <c r="FL110" i="4" s="1"/>
  <c r="CV359" i="4"/>
  <c r="CS316" i="4"/>
  <c r="FO316" i="4" s="1"/>
  <c r="CQ153" i="4"/>
  <c r="FM153" i="4" s="1"/>
  <c r="CR15" i="4"/>
  <c r="FN15" i="4" s="1"/>
  <c r="CO311" i="4"/>
  <c r="FK311" i="4" s="1"/>
  <c r="CR372" i="4"/>
  <c r="FN372" i="4" s="1"/>
  <c r="CP26" i="4"/>
  <c r="FL26" i="4" s="1"/>
  <c r="CS364" i="4"/>
  <c r="CT193" i="4"/>
  <c r="CS48" i="4"/>
  <c r="FO48" i="4" s="1"/>
  <c r="CL262" i="4"/>
  <c r="FH262" i="4" s="1"/>
  <c r="CK321" i="4"/>
  <c r="FG321" i="4" s="1"/>
  <c r="CR73" i="4"/>
  <c r="FN73" i="4" s="1"/>
  <c r="CN297" i="4"/>
  <c r="FJ297" i="4" s="1"/>
  <c r="CN178" i="4"/>
  <c r="FJ178" i="4" s="1"/>
  <c r="CS52" i="4"/>
  <c r="CP64" i="4"/>
  <c r="FL64" i="4" s="1"/>
  <c r="CS42" i="4"/>
  <c r="FO42" i="4" s="1"/>
  <c r="CM133" i="4"/>
  <c r="FI133" i="4" s="1"/>
  <c r="CV338" i="4"/>
  <c r="CK90" i="4"/>
  <c r="FG90" i="4" s="1"/>
  <c r="CP388" i="4"/>
  <c r="FL388" i="4" s="1"/>
  <c r="CL57" i="4"/>
  <c r="FH57" i="4" s="1"/>
  <c r="CR383" i="4"/>
  <c r="FN383" i="4" s="1"/>
  <c r="CR215" i="4"/>
  <c r="FN215" i="4" s="1"/>
  <c r="CR286" i="4"/>
  <c r="FN286" i="4" s="1"/>
  <c r="CR71" i="4"/>
  <c r="FN71" i="4" s="1"/>
  <c r="CR16" i="4"/>
  <c r="FN16" i="4" s="1"/>
  <c r="CL202" i="4"/>
  <c r="FH202" i="4" s="1"/>
  <c r="CL128" i="4"/>
  <c r="FH128" i="4" s="1"/>
  <c r="CV347" i="4"/>
  <c r="CL185" i="4"/>
  <c r="FH185" i="4" s="1"/>
  <c r="CU351" i="4"/>
  <c r="CQ388" i="4"/>
  <c r="FM388" i="4" s="1"/>
  <c r="CL295" i="4"/>
  <c r="FH295" i="4" s="1"/>
  <c r="CR303" i="4"/>
  <c r="FN303" i="4" s="1"/>
  <c r="CR302" i="4"/>
  <c r="FN302" i="4" s="1"/>
  <c r="CU391" i="4"/>
  <c r="CL28" i="4"/>
  <c r="FH28" i="4" s="1"/>
  <c r="CM179" i="4"/>
  <c r="FI179" i="4" s="1"/>
  <c r="CP303" i="4"/>
  <c r="FL303" i="4" s="1"/>
  <c r="CN24" i="4"/>
  <c r="FJ24" i="4" s="1"/>
  <c r="CL116" i="4"/>
  <c r="FH116" i="4" s="1"/>
  <c r="CQ107" i="4"/>
  <c r="FM107" i="4" s="1"/>
  <c r="CN385" i="4"/>
  <c r="FJ385" i="4" s="1"/>
  <c r="CP288" i="4"/>
  <c r="FL288" i="4" s="1"/>
  <c r="CU19" i="4"/>
  <c r="CL233" i="4"/>
  <c r="FH233" i="4" s="1"/>
  <c r="CM38" i="4"/>
  <c r="FI38" i="4" s="1"/>
  <c r="CN356" i="4"/>
  <c r="FJ356" i="4" s="1"/>
  <c r="CS239" i="4"/>
  <c r="FO239" i="4" s="1"/>
  <c r="CQ287" i="4"/>
  <c r="FM287" i="4" s="1"/>
  <c r="CT248" i="4"/>
  <c r="CP272" i="4"/>
  <c r="FL272" i="4" s="1"/>
  <c r="CP282" i="4"/>
  <c r="FL282" i="4" s="1"/>
  <c r="CT196" i="4"/>
  <c r="CM171" i="4"/>
  <c r="FI171" i="4" s="1"/>
  <c r="CK43" i="4"/>
  <c r="FG43" i="4" s="1"/>
  <c r="CS166" i="4"/>
  <c r="FO166" i="4" s="1"/>
  <c r="CL13" i="4"/>
  <c r="FH13" i="4" s="1"/>
  <c r="CN315" i="4"/>
  <c r="FJ315" i="4" s="1"/>
  <c r="CQ32" i="4"/>
  <c r="FM32" i="4" s="1"/>
  <c r="CV146" i="4"/>
  <c r="CK284" i="4"/>
  <c r="FG284" i="4" s="1"/>
  <c r="CR368" i="4"/>
  <c r="FN368" i="4" s="1"/>
  <c r="CU375" i="4"/>
  <c r="CP55" i="4"/>
  <c r="FL55" i="4" s="1"/>
  <c r="CK106" i="4"/>
  <c r="FG106" i="4" s="1"/>
  <c r="CR359" i="4"/>
  <c r="FN359" i="4" s="1"/>
  <c r="CP69" i="4"/>
  <c r="FL69" i="4" s="1"/>
  <c r="CR54" i="4"/>
  <c r="FN54" i="4" s="1"/>
  <c r="CS307" i="4"/>
  <c r="CR87" i="4"/>
  <c r="FN87" i="4" s="1"/>
  <c r="CM329" i="4"/>
  <c r="FI329" i="4" s="1"/>
  <c r="CL122" i="4"/>
  <c r="FH122" i="4" s="1"/>
  <c r="CS32" i="4"/>
  <c r="FO32" i="4" s="1"/>
  <c r="CT124" i="4"/>
  <c r="CT59" i="4"/>
  <c r="CT35" i="4"/>
  <c r="CT382" i="4"/>
  <c r="FP382" i="4" s="1"/>
  <c r="CT116" i="4"/>
  <c r="CO127" i="4"/>
  <c r="FK127" i="4" s="1"/>
  <c r="CN116" i="4"/>
  <c r="FJ116" i="4" s="1"/>
  <c r="CN269" i="4"/>
  <c r="FJ269" i="4" s="1"/>
  <c r="CP11" i="4"/>
  <c r="FL11" i="4" s="1"/>
  <c r="CP114" i="4"/>
  <c r="FL114" i="4" s="1"/>
  <c r="CR39" i="4"/>
  <c r="FN39" i="4" s="1"/>
  <c r="CO59" i="4"/>
  <c r="FK59" i="4" s="1"/>
  <c r="CO183" i="4"/>
  <c r="FK183" i="4" s="1"/>
  <c r="CO218" i="4"/>
  <c r="FK218" i="4" s="1"/>
  <c r="CN99" i="4"/>
  <c r="FJ99" i="4" s="1"/>
  <c r="CO11" i="4"/>
  <c r="FK11" i="4" s="1"/>
  <c r="CN32" i="4"/>
  <c r="FJ32" i="4" s="1"/>
  <c r="CP269" i="4"/>
  <c r="FL269" i="4" s="1"/>
  <c r="CM35" i="4"/>
  <c r="FI35" i="4" s="1"/>
  <c r="CP127" i="4"/>
  <c r="FL127" i="4" s="1"/>
  <c r="CO32" i="4"/>
  <c r="FK32" i="4" s="1"/>
  <c r="CN218" i="4"/>
  <c r="FJ218" i="4" s="1"/>
  <c r="CO72" i="4"/>
  <c r="FK72" i="4" s="1"/>
  <c r="CP116" i="4"/>
  <c r="FL116" i="4" s="1"/>
  <c r="CO114" i="4"/>
  <c r="FK114" i="4" s="1"/>
  <c r="CM269" i="4"/>
  <c r="FI269" i="4" s="1"/>
  <c r="BZ162" i="4"/>
  <c r="EV162" i="4" s="1"/>
  <c r="CB206" i="4"/>
  <c r="EX206" i="4" s="1"/>
  <c r="BY403" i="4"/>
  <c r="EU403" i="4" s="1"/>
  <c r="CG400" i="4"/>
  <c r="FC400" i="4" s="1"/>
  <c r="BZ127" i="4"/>
  <c r="EV127" i="4" s="1"/>
  <c r="CI147" i="4"/>
  <c r="CE188" i="4"/>
  <c r="FA188" i="4" s="1"/>
  <c r="CH154" i="4"/>
  <c r="FD154" i="4" s="1"/>
  <c r="CC331" i="4"/>
  <c r="EY331" i="4" s="1"/>
  <c r="CJ376" i="4"/>
  <c r="CF403" i="4"/>
  <c r="FB403" i="4" s="1"/>
  <c r="DG59" i="4"/>
  <c r="CI183" i="4"/>
  <c r="CU116" i="4"/>
  <c r="DA218" i="4"/>
  <c r="FW218" i="4" s="1"/>
  <c r="CP124" i="4"/>
  <c r="FL124" i="4" s="1"/>
  <c r="CN35" i="4"/>
  <c r="FJ35" i="4" s="1"/>
  <c r="DB125" i="4"/>
  <c r="FX125" i="4" s="1"/>
  <c r="DA116" i="4"/>
  <c r="FW116" i="4" s="1"/>
  <c r="CC329" i="4"/>
  <c r="EY329" i="4" s="1"/>
  <c r="CB72" i="4"/>
  <c r="EX72" i="4" s="1"/>
  <c r="CZ183" i="4"/>
  <c r="FV183" i="4" s="1"/>
  <c r="CA127" i="4"/>
  <c r="EW127" i="4" s="1"/>
  <c r="CN72" i="4"/>
  <c r="FJ72" i="4" s="1"/>
  <c r="CN127" i="4"/>
  <c r="FJ127" i="4" s="1"/>
  <c r="CG370" i="4"/>
  <c r="FC370" i="4" s="1"/>
  <c r="CA285" i="4"/>
  <c r="EW285" i="4" s="1"/>
  <c r="CE353" i="4"/>
  <c r="FA353" i="4" s="1"/>
  <c r="CA90" i="4"/>
  <c r="EW90" i="4" s="1"/>
  <c r="BY396" i="4"/>
  <c r="EU396" i="4" s="1"/>
  <c r="CE125" i="4"/>
  <c r="FA125" i="4" s="1"/>
  <c r="CG311" i="4"/>
  <c r="FC311" i="4" s="1"/>
  <c r="CF144" i="4"/>
  <c r="FB144" i="4" s="1"/>
  <c r="CD197" i="4"/>
  <c r="EZ197" i="4" s="1"/>
  <c r="CG77" i="4"/>
  <c r="FC77" i="4" s="1"/>
  <c r="CJ50" i="4"/>
  <c r="CG56" i="4"/>
  <c r="FC56" i="4" s="1"/>
  <c r="CF210" i="4"/>
  <c r="FB210" i="4" s="1"/>
  <c r="CE309" i="4"/>
  <c r="FA309" i="4" s="1"/>
  <c r="CA138" i="4"/>
  <c r="EW138" i="4" s="1"/>
  <c r="CE143" i="4"/>
  <c r="FA143" i="4" s="1"/>
  <c r="CE43" i="4"/>
  <c r="FA43" i="4" s="1"/>
  <c r="CF24" i="4"/>
  <c r="FB24" i="4" s="1"/>
  <c r="CG193" i="4"/>
  <c r="FC193" i="4" s="1"/>
  <c r="CD177" i="4"/>
  <c r="EZ177" i="4" s="1"/>
  <c r="CC315" i="4"/>
  <c r="EY315" i="4" s="1"/>
  <c r="CC405" i="4"/>
  <c r="EY405" i="4" s="1"/>
  <c r="CB6" i="4"/>
  <c r="EX6" i="4" s="1"/>
  <c r="BZ148" i="4"/>
  <c r="EV148" i="4" s="1"/>
  <c r="CI334" i="4"/>
  <c r="CD93" i="4"/>
  <c r="EZ93" i="4" s="1"/>
  <c r="CI127" i="4"/>
  <c r="CU59" i="4"/>
  <c r="DG127" i="4"/>
  <c r="CU218" i="4"/>
  <c r="CU124" i="4"/>
  <c r="CI198" i="4"/>
  <c r="DG183" i="4"/>
  <c r="DG198" i="4"/>
  <c r="CI203" i="4"/>
  <c r="CI38" i="4"/>
  <c r="CN114" i="4"/>
  <c r="FJ114" i="4" s="1"/>
  <c r="DB198" i="4"/>
  <c r="FX198" i="4" s="1"/>
  <c r="DB38" i="4"/>
  <c r="FX38" i="4" s="1"/>
  <c r="CN187" i="4"/>
  <c r="FJ187" i="4" s="1"/>
  <c r="CP218" i="4"/>
  <c r="FL218" i="4" s="1"/>
  <c r="DB218" i="4"/>
  <c r="FX218" i="4" s="1"/>
  <c r="CD127" i="4"/>
  <c r="EZ127" i="4" s="1"/>
  <c r="CO99" i="4"/>
  <c r="FK99" i="4" s="1"/>
  <c r="CA218" i="4"/>
  <c r="EW218" i="4" s="1"/>
  <c r="CY72" i="4"/>
  <c r="FU72" i="4" s="1"/>
  <c r="DA269" i="4"/>
  <c r="FW269" i="4" s="1"/>
  <c r="CA124" i="4"/>
  <c r="EW124" i="4" s="1"/>
  <c r="CG249" i="4"/>
  <c r="FC249" i="4" s="1"/>
  <c r="CD6" i="4"/>
  <c r="EZ6" i="4" s="1"/>
  <c r="CD217" i="4"/>
  <c r="EZ217" i="4" s="1"/>
  <c r="CI312" i="4"/>
  <c r="BY126" i="4"/>
  <c r="EU126" i="4" s="1"/>
  <c r="CD346" i="4"/>
  <c r="EZ346" i="4" s="1"/>
  <c r="CI348" i="4"/>
  <c r="CG228" i="4"/>
  <c r="FC228" i="4" s="1"/>
  <c r="BY28" i="4"/>
  <c r="EU28" i="4" s="1"/>
  <c r="CF84" i="4"/>
  <c r="FB84" i="4" s="1"/>
  <c r="BZ377" i="4"/>
  <c r="EV377" i="4" s="1"/>
  <c r="CC317" i="4"/>
  <c r="EY317" i="4" s="1"/>
  <c r="CG253" i="4"/>
  <c r="FC253" i="4" s="1"/>
  <c r="CD77" i="4"/>
  <c r="EZ77" i="4" s="1"/>
  <c r="BY220" i="4"/>
  <c r="EU220" i="4" s="1"/>
  <c r="CB265" i="4"/>
  <c r="EX265" i="4" s="1"/>
  <c r="BZ344" i="4"/>
  <c r="EV344" i="4" s="1"/>
  <c r="CC35" i="4"/>
  <c r="EY35" i="4" s="1"/>
  <c r="CC161" i="4"/>
  <c r="EY161" i="4" s="1"/>
  <c r="CB306" i="4"/>
  <c r="EX306" i="4" s="1"/>
  <c r="CG284" i="4"/>
  <c r="FC284" i="4" s="1"/>
  <c r="CI148" i="4"/>
  <c r="CB338" i="4"/>
  <c r="EX338" i="4" s="1"/>
  <c r="CG194" i="4"/>
  <c r="FC194" i="4" s="1"/>
  <c r="CB412" i="4"/>
  <c r="EX412" i="4" s="1"/>
  <c r="CF29" i="4"/>
  <c r="FB29" i="4" s="1"/>
  <c r="GA124" i="4"/>
  <c r="CU203" i="4"/>
  <c r="CU269" i="4"/>
  <c r="CI99" i="4"/>
  <c r="DG125" i="4"/>
  <c r="CI269" i="4"/>
  <c r="CI249" i="4"/>
  <c r="CD124" i="4"/>
  <c r="EZ124" i="4" s="1"/>
  <c r="CP183" i="4"/>
  <c r="FL183" i="4" s="1"/>
  <c r="CP59" i="4"/>
  <c r="FL59" i="4" s="1"/>
  <c r="CP35" i="4"/>
  <c r="FL35" i="4" s="1"/>
  <c r="CN59" i="4"/>
  <c r="FJ59" i="4" s="1"/>
  <c r="CP72" i="4"/>
  <c r="FL72" i="4" s="1"/>
  <c r="DA187" i="4"/>
  <c r="FW187" i="4" s="1"/>
  <c r="CT292" i="4"/>
  <c r="CA72" i="4"/>
  <c r="EW72" i="4" s="1"/>
  <c r="DG33" i="4"/>
  <c r="CO124" i="4"/>
  <c r="FK124" i="4" s="1"/>
  <c r="CY116" i="4"/>
  <c r="FU116" i="4" s="1"/>
  <c r="CG114" i="4"/>
  <c r="FC114" i="4" s="1"/>
  <c r="CH327" i="4"/>
  <c r="BZ207" i="4"/>
  <c r="EV207" i="4" s="1"/>
  <c r="CF111" i="4"/>
  <c r="FB111" i="4" s="1"/>
  <c r="CH385" i="4"/>
  <c r="CA207" i="4"/>
  <c r="EW207" i="4" s="1"/>
  <c r="CG322" i="4"/>
  <c r="FC322" i="4" s="1"/>
  <c r="BY52" i="4"/>
  <c r="EU52" i="4" s="1"/>
  <c r="CG289" i="4"/>
  <c r="FC289" i="4" s="1"/>
  <c r="BZ365" i="4"/>
  <c r="EV365" i="4" s="1"/>
  <c r="BY43" i="4"/>
  <c r="EU43" i="4" s="1"/>
  <c r="BY42" i="4"/>
  <c r="EU42" i="4" s="1"/>
  <c r="CB75" i="4"/>
  <c r="EX75" i="4" s="1"/>
  <c r="CD360" i="4"/>
  <c r="EZ360" i="4" s="1"/>
  <c r="CH77" i="4"/>
  <c r="FD77" i="4" s="1"/>
  <c r="BY45" i="4"/>
  <c r="EU45" i="4" s="1"/>
  <c r="CJ169" i="4"/>
  <c r="CA99" i="4"/>
  <c r="EW99" i="4" s="1"/>
  <c r="CH50" i="4"/>
  <c r="FD50" i="4" s="1"/>
  <c r="CH312" i="4"/>
  <c r="CC266" i="4"/>
  <c r="EY266" i="4" s="1"/>
  <c r="BY81" i="4"/>
  <c r="EU81" i="4" s="1"/>
  <c r="CA208" i="4"/>
  <c r="EW208" i="4" s="1"/>
  <c r="CB26" i="4"/>
  <c r="EX26" i="4" s="1"/>
  <c r="CC274" i="4"/>
  <c r="EY274" i="4" s="1"/>
  <c r="CH156" i="4"/>
  <c r="FD156" i="4" s="1"/>
  <c r="CI11" i="4"/>
  <c r="CI124" i="4"/>
  <c r="CI218" i="4"/>
  <c r="CI114" i="4"/>
  <c r="CI370" i="4"/>
  <c r="CC203" i="4"/>
  <c r="EY203" i="4" s="1"/>
  <c r="CP203" i="4"/>
  <c r="FL203" i="4" s="1"/>
  <c r="CB125" i="4"/>
  <c r="EX125" i="4" s="1"/>
  <c r="CO35" i="4"/>
  <c r="FK35" i="4" s="1"/>
  <c r="CD114" i="4"/>
  <c r="EZ114" i="4" s="1"/>
  <c r="CQ360" i="4"/>
  <c r="FM360" i="4" s="1"/>
  <c r="DB127" i="4"/>
  <c r="FX127" i="4" s="1"/>
  <c r="DA329" i="4"/>
  <c r="FW329" i="4" s="1"/>
  <c r="CP32" i="4"/>
  <c r="FL32" i="4" s="1"/>
  <c r="CN52" i="4"/>
  <c r="FJ52" i="4" s="1"/>
  <c r="CA125" i="4"/>
  <c r="EW125" i="4" s="1"/>
  <c r="CY183" i="4"/>
  <c r="FU183" i="4" s="1"/>
  <c r="CB35" i="4"/>
  <c r="EX35" i="4" s="1"/>
  <c r="CG218" i="4"/>
  <c r="FC218" i="4" s="1"/>
  <c r="CE137" i="4"/>
  <c r="FA137" i="4" s="1"/>
  <c r="CI140" i="4"/>
  <c r="CI202" i="4"/>
  <c r="CA352" i="4"/>
  <c r="EW352" i="4" s="1"/>
  <c r="CD395" i="4"/>
  <c r="EZ395" i="4" s="1"/>
  <c r="CB71" i="4"/>
  <c r="EX71" i="4" s="1"/>
  <c r="CF237" i="4"/>
  <c r="FB237" i="4" s="1"/>
  <c r="CH61" i="4"/>
  <c r="CE191" i="4"/>
  <c r="FA191" i="4" s="1"/>
  <c r="CC243" i="4"/>
  <c r="EY243" i="4" s="1"/>
  <c r="CD390" i="4"/>
  <c r="EZ390" i="4" s="1"/>
  <c r="BZ15" i="4"/>
  <c r="EV15" i="4" s="1"/>
  <c r="CB157" i="4"/>
  <c r="EX157" i="4" s="1"/>
  <c r="BZ366" i="4"/>
  <c r="EV366" i="4" s="1"/>
  <c r="CI117" i="4"/>
  <c r="CF330" i="4"/>
  <c r="FB330" i="4" s="1"/>
  <c r="CH339" i="4"/>
  <c r="FD339" i="4" s="1"/>
  <c r="CG271" i="4"/>
  <c r="FC271" i="4" s="1"/>
  <c r="CC109" i="4"/>
  <c r="EY109" i="4" s="1"/>
  <c r="CC23" i="4"/>
  <c r="EY23" i="4" s="1"/>
  <c r="CG386" i="4"/>
  <c r="FC386" i="4" s="1"/>
  <c r="CA157" i="4"/>
  <c r="EW157" i="4" s="1"/>
  <c r="CD287" i="4"/>
  <c r="EZ287" i="4" s="1"/>
  <c r="CB315" i="4"/>
  <c r="EX315" i="4" s="1"/>
  <c r="CI149" i="4"/>
  <c r="CU35" i="4"/>
  <c r="CI329" i="4"/>
  <c r="CU72" i="4"/>
  <c r="CU99" i="4"/>
  <c r="CI382" i="4"/>
  <c r="FE382" i="4" s="1"/>
  <c r="CB127" i="4"/>
  <c r="EX127" i="4" s="1"/>
  <c r="CD35" i="4"/>
  <c r="EZ35" i="4" s="1"/>
  <c r="CB269" i="4"/>
  <c r="EX269" i="4" s="1"/>
  <c r="CN203" i="4"/>
  <c r="FJ203" i="4" s="1"/>
  <c r="CC125" i="4"/>
  <c r="EY125" i="4" s="1"/>
  <c r="DB183" i="4"/>
  <c r="FX183" i="4" s="1"/>
  <c r="CB198" i="4"/>
  <c r="EX198" i="4" s="1"/>
  <c r="DB59" i="4"/>
  <c r="FX59" i="4" s="1"/>
  <c r="CD183" i="4"/>
  <c r="EZ183" i="4" s="1"/>
  <c r="CY249" i="4"/>
  <c r="FU249" i="4" s="1"/>
  <c r="CY187" i="4"/>
  <c r="FU187" i="4" s="1"/>
  <c r="CO203" i="4"/>
  <c r="FK203" i="4" s="1"/>
  <c r="BZ217" i="4"/>
  <c r="EV217" i="4" s="1"/>
  <c r="CA198" i="4"/>
  <c r="EW198" i="4" s="1"/>
  <c r="CA378" i="4"/>
  <c r="EW378" i="4" s="1"/>
  <c r="CA98" i="4"/>
  <c r="EW98" i="4" s="1"/>
  <c r="CJ368" i="4"/>
  <c r="BY190" i="4"/>
  <c r="EU190" i="4" s="1"/>
  <c r="CB404" i="4"/>
  <c r="EX404" i="4" s="1"/>
  <c r="CJ366" i="4"/>
  <c r="CI278" i="4"/>
  <c r="BY176" i="4"/>
  <c r="EU176" i="4" s="1"/>
  <c r="CA120" i="4"/>
  <c r="EW120" i="4" s="1"/>
  <c r="CJ359" i="4"/>
  <c r="CG128" i="4"/>
  <c r="FC128" i="4" s="1"/>
  <c r="CI78" i="4"/>
  <c r="CF91" i="4"/>
  <c r="FB91" i="4" s="1"/>
  <c r="CH151" i="4"/>
  <c r="FD151" i="4" s="1"/>
  <c r="CB253" i="4"/>
  <c r="EX253" i="4" s="1"/>
  <c r="CD411" i="4"/>
  <c r="EZ411" i="4" s="1"/>
  <c r="CI326" i="4"/>
  <c r="CG407" i="4"/>
  <c r="FC407" i="4" s="1"/>
  <c r="CB371" i="4"/>
  <c r="EX371" i="4" s="1"/>
  <c r="CJ42" i="4"/>
  <c r="CE379" i="4"/>
  <c r="FA379" i="4" s="1"/>
  <c r="CI128" i="4"/>
  <c r="CG141" i="4"/>
  <c r="FC141" i="4" s="1"/>
  <c r="CI290" i="4"/>
  <c r="CC11" i="4"/>
  <c r="EY11" i="4" s="1"/>
  <c r="DB124" i="4"/>
  <c r="FX124" i="4" s="1"/>
  <c r="CY198" i="4"/>
  <c r="FU198" i="4" s="1"/>
  <c r="CZ116" i="4"/>
  <c r="FV116" i="4" s="1"/>
  <c r="CY219" i="4"/>
  <c r="FU219" i="4" s="1"/>
  <c r="CA82" i="4"/>
  <c r="EW82" i="4" s="1"/>
  <c r="CF110" i="4"/>
  <c r="FB110" i="4" s="1"/>
  <c r="CC250" i="4"/>
  <c r="EY250" i="4" s="1"/>
  <c r="CJ51" i="4"/>
  <c r="CB200" i="4"/>
  <c r="EX200" i="4" s="1"/>
  <c r="CI338" i="4"/>
  <c r="CB163" i="4"/>
  <c r="EX163" i="4" s="1"/>
  <c r="CJ221" i="4"/>
  <c r="CI298" i="4"/>
  <c r="BZ60" i="4"/>
  <c r="EV60" i="4" s="1"/>
  <c r="CE162" i="4"/>
  <c r="FA162" i="4" s="1"/>
  <c r="CA282" i="4"/>
  <c r="EW282" i="4" s="1"/>
  <c r="CF379" i="4"/>
  <c r="FB379" i="4" s="1"/>
  <c r="CB326" i="4"/>
  <c r="EX326" i="4" s="1"/>
  <c r="CD94" i="4"/>
  <c r="EZ94" i="4" s="1"/>
  <c r="CD27" i="4"/>
  <c r="EZ27" i="4" s="1"/>
  <c r="CI32" i="4"/>
  <c r="CD353" i="4"/>
  <c r="EZ353" i="4" s="1"/>
  <c r="CI373" i="4"/>
  <c r="CB406" i="4"/>
  <c r="EX406" i="4" s="1"/>
  <c r="CB378" i="4"/>
  <c r="EX378" i="4" s="1"/>
  <c r="CI130" i="4"/>
  <c r="CI349" i="4"/>
  <c r="CD108" i="4"/>
  <c r="EZ108" i="4" s="1"/>
  <c r="CE252" i="4"/>
  <c r="FA252" i="4" s="1"/>
  <c r="CD32" i="4"/>
  <c r="EZ32" i="4" s="1"/>
  <c r="DG32" i="4"/>
  <c r="CU11" i="4"/>
  <c r="DG218" i="4"/>
  <c r="CU183" i="4"/>
  <c r="DH11" i="4"/>
  <c r="CU114" i="4"/>
  <c r="DG38" i="4"/>
  <c r="DB219" i="4"/>
  <c r="FX219" i="4" s="1"/>
  <c r="CN183" i="4"/>
  <c r="FJ183" i="4" s="1"/>
  <c r="DA72" i="4"/>
  <c r="FW72" i="4" s="1"/>
  <c r="DB99" i="4"/>
  <c r="FX99" i="4" s="1"/>
  <c r="DB269" i="4"/>
  <c r="FX269" i="4" s="1"/>
  <c r="CZ59" i="4"/>
  <c r="FV59" i="4" s="1"/>
  <c r="CD269" i="4"/>
  <c r="EZ269" i="4" s="1"/>
  <c r="CU382" i="4"/>
  <c r="FQ382" i="4" s="1"/>
  <c r="CB59" i="4"/>
  <c r="EX59" i="4" s="1"/>
  <c r="CA35" i="4"/>
  <c r="EW35" i="4" s="1"/>
  <c r="CB249" i="4"/>
  <c r="EX249" i="4" s="1"/>
  <c r="CG183" i="4"/>
  <c r="FC183" i="4" s="1"/>
  <c r="CH202" i="4"/>
  <c r="CH254" i="4"/>
  <c r="CJ317" i="4"/>
  <c r="CC79" i="4"/>
  <c r="EY79" i="4" s="1"/>
  <c r="BY265" i="4"/>
  <c r="EU265" i="4" s="1"/>
  <c r="BY93" i="4"/>
  <c r="EU93" i="4" s="1"/>
  <c r="CJ58" i="4"/>
  <c r="CB254" i="4"/>
  <c r="EX254" i="4" s="1"/>
  <c r="BY283" i="4"/>
  <c r="EU283" i="4" s="1"/>
  <c r="CH197" i="4"/>
  <c r="CF46" i="4"/>
  <c r="FB46" i="4" s="1"/>
  <c r="CD352" i="4"/>
  <c r="EZ352" i="4" s="1"/>
  <c r="CB101" i="4"/>
  <c r="EX101" i="4" s="1"/>
  <c r="CD160" i="4"/>
  <c r="EZ160" i="4" s="1"/>
  <c r="BY106" i="4"/>
  <c r="EU106" i="4" s="1"/>
  <c r="BY89" i="4"/>
  <c r="EU89" i="4" s="1"/>
  <c r="CI389" i="4"/>
  <c r="BY293" i="4"/>
  <c r="EU293" i="4" s="1"/>
  <c r="CF213" i="4"/>
  <c r="FB213" i="4" s="1"/>
  <c r="CD344" i="4"/>
  <c r="EZ344" i="4" s="1"/>
  <c r="CB216" i="4"/>
  <c r="EX216" i="4" s="1"/>
  <c r="CF86" i="4"/>
  <c r="FB86" i="4" s="1"/>
  <c r="CJ325" i="4"/>
  <c r="CI168" i="4"/>
  <c r="CB280" i="4"/>
  <c r="EX280" i="4" s="1"/>
  <c r="CA32" i="4"/>
  <c r="EW32" i="4" s="1"/>
  <c r="CD155" i="4"/>
  <c r="EZ155" i="4" s="1"/>
  <c r="BZ249" i="4"/>
  <c r="EV249" i="4" s="1"/>
  <c r="CC284" i="4"/>
  <c r="EY284" i="4" s="1"/>
  <c r="CB98" i="4"/>
  <c r="EX98" i="4" s="1"/>
  <c r="CF366" i="4"/>
  <c r="FB366" i="4" s="1"/>
  <c r="CI342" i="4"/>
  <c r="CE263" i="4"/>
  <c r="FA263" i="4" s="1"/>
  <c r="CB65" i="4"/>
  <c r="EX65" i="4" s="1"/>
  <c r="CI259" i="4"/>
  <c r="CJ280" i="4"/>
  <c r="CH110" i="4"/>
  <c r="FD110" i="4" s="1"/>
  <c r="CE7" i="4"/>
  <c r="FA7" i="4" s="1"/>
  <c r="CH412" i="4"/>
  <c r="FD412" i="4" s="1"/>
  <c r="CJ215" i="4"/>
  <c r="BZ228" i="4"/>
  <c r="EV228" i="4" s="1"/>
  <c r="CC175" i="4"/>
  <c r="EY175" i="4" s="1"/>
  <c r="CC103" i="4"/>
  <c r="EY103" i="4" s="1"/>
  <c r="CG398" i="4"/>
  <c r="FC398" i="4" s="1"/>
  <c r="BY68" i="4"/>
  <c r="EU68" i="4" s="1"/>
  <c r="CE141" i="4"/>
  <c r="FA141" i="4" s="1"/>
  <c r="CF357" i="4"/>
  <c r="FB357" i="4" s="1"/>
  <c r="CC374" i="4"/>
  <c r="EY374" i="4" s="1"/>
  <c r="CJ182" i="4"/>
  <c r="CE198" i="4"/>
  <c r="FA198" i="4" s="1"/>
  <c r="CD226" i="4"/>
  <c r="EZ226" i="4" s="1"/>
  <c r="CD157" i="4"/>
  <c r="EZ157" i="4" s="1"/>
  <c r="CC354" i="4"/>
  <c r="EY354" i="4" s="1"/>
  <c r="BY273" i="4"/>
  <c r="EU273" i="4" s="1"/>
  <c r="CH333" i="4"/>
  <c r="FD333" i="4" s="1"/>
  <c r="BY197" i="4"/>
  <c r="EU197" i="4" s="1"/>
  <c r="CD410" i="4"/>
  <c r="EZ410" i="4" s="1"/>
  <c r="CI313" i="4"/>
  <c r="BY172" i="4"/>
  <c r="EU172" i="4" s="1"/>
  <c r="CI319" i="4"/>
  <c r="CH261" i="4"/>
  <c r="FD261" i="4" s="1"/>
  <c r="CH79" i="4"/>
  <c r="CB334" i="4"/>
  <c r="EX334" i="4" s="1"/>
  <c r="CC120" i="4"/>
  <c r="EY120" i="4" s="1"/>
  <c r="CB301" i="4"/>
  <c r="EX301" i="4" s="1"/>
  <c r="CC362" i="4"/>
  <c r="EY362" i="4" s="1"/>
  <c r="CH315" i="4"/>
  <c r="FD315" i="4" s="1"/>
  <c r="CH136" i="4"/>
  <c r="FD136" i="4" s="1"/>
  <c r="CJ82" i="4"/>
  <c r="CJ381" i="4"/>
  <c r="CE340" i="4"/>
  <c r="FA340" i="4" s="1"/>
  <c r="CD293" i="4"/>
  <c r="EZ293" i="4" s="1"/>
  <c r="CA151" i="4"/>
  <c r="EW151" i="4" s="1"/>
  <c r="CB52" i="4"/>
  <c r="EX52" i="4" s="1"/>
  <c r="CJ188" i="4"/>
  <c r="CF227" i="4"/>
  <c r="FB227" i="4" s="1"/>
  <c r="CD66" i="4"/>
  <c r="EZ66" i="4" s="1"/>
  <c r="CI206" i="4"/>
  <c r="CB97" i="4"/>
  <c r="EX97" i="4" s="1"/>
  <c r="CI28" i="4"/>
  <c r="CI397" i="4"/>
  <c r="CA346" i="4"/>
  <c r="EW346" i="4" s="1"/>
  <c r="CG235" i="4"/>
  <c r="FC235" i="4" s="1"/>
  <c r="CH409" i="4"/>
  <c r="FD409" i="4" s="1"/>
  <c r="CF194" i="4"/>
  <c r="FB194" i="4" s="1"/>
  <c r="CD162" i="4"/>
  <c r="EZ162" i="4" s="1"/>
  <c r="CH8" i="4"/>
  <c r="FD8" i="4" s="1"/>
  <c r="CJ129" i="4"/>
  <c r="CF257" i="4"/>
  <c r="FB257" i="4" s="1"/>
  <c r="CC264" i="4"/>
  <c r="EY264" i="4" s="1"/>
  <c r="BY395" i="4"/>
  <c r="EU395" i="4" s="1"/>
  <c r="CC291" i="4"/>
  <c r="EY291" i="4" s="1"/>
  <c r="CI227" i="4"/>
  <c r="CD272" i="4"/>
  <c r="EZ272" i="4" s="1"/>
  <c r="CH10" i="4"/>
  <c r="FD10" i="4" s="1"/>
  <c r="CI188" i="4"/>
  <c r="CE156" i="4"/>
  <c r="FA156" i="4" s="1"/>
  <c r="CF299" i="4"/>
  <c r="FB299" i="4" s="1"/>
  <c r="CC13" i="4"/>
  <c r="EY13" i="4" s="1"/>
  <c r="CA372" i="4"/>
  <c r="EW372" i="4" s="1"/>
  <c r="CB112" i="4"/>
  <c r="EX112" i="4" s="1"/>
  <c r="CF192" i="4"/>
  <c r="FB192" i="4" s="1"/>
  <c r="CI363" i="4"/>
  <c r="CI321" i="4"/>
  <c r="CE231" i="4"/>
  <c r="FA231" i="4" s="1"/>
  <c r="CB133" i="4"/>
  <c r="EX133" i="4" s="1"/>
  <c r="CE410" i="4"/>
  <c r="FA410" i="4" s="1"/>
  <c r="CD115" i="4"/>
  <c r="EZ115" i="4" s="1"/>
  <c r="CC69" i="4"/>
  <c r="EY69" i="4" s="1"/>
  <c r="BZ82" i="4"/>
  <c r="EV82" i="4" s="1"/>
  <c r="CI9" i="4"/>
  <c r="CE228" i="4"/>
  <c r="FA228" i="4" s="1"/>
  <c r="CF113" i="4"/>
  <c r="FB113" i="4" s="1"/>
  <c r="CB76" i="4"/>
  <c r="EX76" i="4" s="1"/>
  <c r="CI388" i="4"/>
  <c r="CC73" i="4"/>
  <c r="EY73" i="4" s="1"/>
  <c r="CD14" i="4"/>
  <c r="EZ14" i="4" s="1"/>
  <c r="CI27" i="4"/>
  <c r="CG10" i="4"/>
  <c r="FC10" i="4" s="1"/>
  <c r="BY66" i="4"/>
  <c r="EU66" i="4" s="1"/>
  <c r="CD250" i="4"/>
  <c r="EZ250" i="4" s="1"/>
  <c r="CH6" i="4"/>
  <c r="CI287" i="4"/>
  <c r="CF37" i="4"/>
  <c r="FB37" i="4" s="1"/>
  <c r="CC201" i="4"/>
  <c r="EY201" i="4" s="1"/>
  <c r="CE330" i="4"/>
  <c r="FA330" i="4" s="1"/>
  <c r="BY331" i="4"/>
  <c r="EU331" i="4" s="1"/>
  <c r="CJ255" i="4"/>
  <c r="CB166" i="4"/>
  <c r="EX166" i="4" s="1"/>
  <c r="CG305" i="4"/>
  <c r="FC305" i="4" s="1"/>
  <c r="CB336" i="4"/>
  <c r="EX336" i="4" s="1"/>
  <c r="CA383" i="4"/>
  <c r="EW383" i="4" s="1"/>
  <c r="CG99" i="4"/>
  <c r="FC99" i="4" s="1"/>
  <c r="CJ184" i="4"/>
  <c r="CE163" i="4"/>
  <c r="FA163" i="4" s="1"/>
  <c r="CA344" i="4"/>
  <c r="EW344" i="4" s="1"/>
  <c r="CB245" i="4"/>
  <c r="EX245" i="4" s="1"/>
  <c r="CE293" i="4"/>
  <c r="FA293" i="4" s="1"/>
  <c r="CG357" i="4"/>
  <c r="FC357" i="4" s="1"/>
  <c r="CD84" i="4"/>
  <c r="EZ84" i="4" s="1"/>
  <c r="CA228" i="4"/>
  <c r="EW228" i="4" s="1"/>
  <c r="CE32" i="4"/>
  <c r="FA32" i="4" s="1"/>
  <c r="BZ128" i="4"/>
  <c r="EV128" i="4" s="1"/>
  <c r="CH128" i="4"/>
  <c r="FD128" i="4" s="1"/>
  <c r="CE202" i="4"/>
  <c r="FA202" i="4" s="1"/>
  <c r="BZ76" i="4"/>
  <c r="EV76" i="4" s="1"/>
  <c r="CJ229" i="4"/>
  <c r="CF78" i="4"/>
  <c r="FB78" i="4" s="1"/>
  <c r="CA30" i="4"/>
  <c r="EW30" i="4" s="1"/>
  <c r="CE205" i="4"/>
  <c r="FA205" i="4" s="1"/>
  <c r="CI200" i="4"/>
  <c r="BY399" i="4"/>
  <c r="EU399" i="4" s="1"/>
  <c r="CH291" i="4"/>
  <c r="BY209" i="4"/>
  <c r="EU209" i="4" s="1"/>
  <c r="CH296" i="4"/>
  <c r="FD296" i="4" s="1"/>
  <c r="CF142" i="4"/>
  <c r="FB142" i="4" s="1"/>
  <c r="CF146" i="4"/>
  <c r="FB146" i="4" s="1"/>
  <c r="BY340" i="4"/>
  <c r="EU340" i="4" s="1"/>
  <c r="CA123" i="4"/>
  <c r="EW123" i="4" s="1"/>
  <c r="CJ98" i="4"/>
  <c r="CE206" i="4"/>
  <c r="FA206" i="4" s="1"/>
  <c r="CB226" i="4"/>
  <c r="EX226" i="4" s="1"/>
  <c r="CI94" i="4"/>
  <c r="CG142" i="4"/>
  <c r="FC142" i="4" s="1"/>
  <c r="BY177" i="4"/>
  <c r="EU177" i="4" s="1"/>
  <c r="CC363" i="4"/>
  <c r="EY363" i="4" s="1"/>
  <c r="CG174" i="4"/>
  <c r="FC174" i="4" s="1"/>
  <c r="CE105" i="4"/>
  <c r="FA105" i="4" s="1"/>
  <c r="BZ364" i="4"/>
  <c r="EV364" i="4" s="1"/>
  <c r="CD288" i="4"/>
  <c r="EZ288" i="4" s="1"/>
  <c r="CH283" i="4"/>
  <c r="CA354" i="4"/>
  <c r="EW354" i="4" s="1"/>
  <c r="CD185" i="4"/>
  <c r="EZ185" i="4" s="1"/>
  <c r="CF156" i="4"/>
  <c r="FB156" i="4" s="1"/>
  <c r="CC389" i="4"/>
  <c r="EY389" i="4" s="1"/>
  <c r="BY366" i="4"/>
  <c r="EU366" i="4" s="1"/>
  <c r="CA203" i="4"/>
  <c r="EW203" i="4" s="1"/>
  <c r="CD400" i="4"/>
  <c r="EZ400" i="4" s="1"/>
  <c r="CJ200" i="4"/>
  <c r="CC119" i="4"/>
  <c r="EY119" i="4" s="1"/>
  <c r="CG402" i="4"/>
  <c r="FC402" i="4" s="1"/>
  <c r="CB7" i="4"/>
  <c r="EX7" i="4" s="1"/>
  <c r="CA107" i="4"/>
  <c r="EW107" i="4" s="1"/>
  <c r="CI219" i="4"/>
  <c r="CH396" i="4"/>
  <c r="CA173" i="4"/>
  <c r="EW173" i="4" s="1"/>
  <c r="CI197" i="4"/>
  <c r="CD67" i="4"/>
  <c r="EZ67" i="4" s="1"/>
  <c r="CF240" i="4"/>
  <c r="FB240" i="4" s="1"/>
  <c r="CF340" i="4"/>
  <c r="FB340" i="4" s="1"/>
  <c r="CJ210" i="4"/>
  <c r="CE131" i="4"/>
  <c r="FA131" i="4" s="1"/>
  <c r="CJ139" i="4"/>
  <c r="CE64" i="4"/>
  <c r="FA64" i="4" s="1"/>
  <c r="CJ407" i="4"/>
  <c r="CG361" i="4"/>
  <c r="FC361" i="4" s="1"/>
  <c r="CD50" i="4"/>
  <c r="EZ50" i="4" s="1"/>
  <c r="CJ25" i="4"/>
  <c r="CH401" i="4"/>
  <c r="FD401" i="4" s="1"/>
  <c r="CE229" i="4"/>
  <c r="FA229" i="4" s="1"/>
  <c r="CH364" i="4"/>
  <c r="CH306" i="4"/>
  <c r="CF402" i="4"/>
  <c r="FB402" i="4" s="1"/>
  <c r="CJ341" i="4"/>
  <c r="CE35" i="4"/>
  <c r="FA35" i="4" s="1"/>
  <c r="CC279" i="4"/>
  <c r="EY279" i="4" s="1"/>
  <c r="CG152" i="4"/>
  <c r="FC152" i="4" s="1"/>
  <c r="CC397" i="4"/>
  <c r="EY397" i="4" s="1"/>
  <c r="CB89" i="4"/>
  <c r="EX89" i="4" s="1"/>
  <c r="CI56" i="4"/>
  <c r="BZ92" i="4"/>
  <c r="EV92" i="4" s="1"/>
  <c r="BZ348" i="4"/>
  <c r="EV348" i="4" s="1"/>
  <c r="CF279" i="4"/>
  <c r="FB279" i="4" s="1"/>
  <c r="CE167" i="4"/>
  <c r="FA167" i="4" s="1"/>
  <c r="CB252" i="4"/>
  <c r="EX252" i="4" s="1"/>
  <c r="CB313" i="4"/>
  <c r="EX313" i="4" s="1"/>
  <c r="CB114" i="4"/>
  <c r="EX114" i="4" s="1"/>
  <c r="CH171" i="4"/>
  <c r="CC382" i="4"/>
  <c r="EY382" i="4" s="1"/>
  <c r="CE172" i="4"/>
  <c r="FA172" i="4" s="1"/>
  <c r="CI135" i="4"/>
  <c r="CA219" i="4"/>
  <c r="EW219" i="4" s="1"/>
  <c r="CG342" i="4"/>
  <c r="FC342" i="4" s="1"/>
  <c r="CG83" i="4"/>
  <c r="FC83" i="4" s="1"/>
  <c r="CA71" i="4"/>
  <c r="EW71" i="4" s="1"/>
  <c r="BZ261" i="4"/>
  <c r="EV261" i="4" s="1"/>
  <c r="CI222" i="4"/>
  <c r="CD213" i="4"/>
  <c r="EZ213" i="4" s="1"/>
  <c r="CH92" i="4"/>
  <c r="FD92" i="4" s="1"/>
  <c r="CH346" i="4"/>
  <c r="BZ391" i="4"/>
  <c r="EV391" i="4" s="1"/>
  <c r="CI16" i="4"/>
  <c r="BZ322" i="4"/>
  <c r="EV322" i="4" s="1"/>
  <c r="BZ28" i="4"/>
  <c r="EV28" i="4" s="1"/>
  <c r="CD105" i="4"/>
  <c r="EZ105" i="4" s="1"/>
  <c r="CC189" i="4"/>
  <c r="EY189" i="4" s="1"/>
  <c r="CG96" i="4"/>
  <c r="FC96" i="4" s="1"/>
  <c r="CI403" i="4"/>
  <c r="CH259" i="4"/>
  <c r="FD259" i="4" s="1"/>
  <c r="CB103" i="4"/>
  <c r="EX103" i="4" s="1"/>
  <c r="CI134" i="4"/>
  <c r="CE44" i="4"/>
  <c r="FA44" i="4" s="1"/>
  <c r="CB60" i="4"/>
  <c r="EX60" i="4" s="1"/>
  <c r="CI52" i="4"/>
  <c r="CG230" i="4"/>
  <c r="FC230" i="4" s="1"/>
  <c r="BZ26" i="4"/>
  <c r="EV26" i="4" s="1"/>
  <c r="CF179" i="4"/>
  <c r="FB179" i="4" s="1"/>
  <c r="CH256" i="4"/>
  <c r="FD256" i="4" s="1"/>
  <c r="CD301" i="4"/>
  <c r="EZ301" i="4" s="1"/>
  <c r="CI113" i="4"/>
  <c r="CF223" i="4"/>
  <c r="FB223" i="4" s="1"/>
  <c r="CC32" i="4"/>
  <c r="EY32" i="4" s="1"/>
  <c r="BZ35" i="4"/>
  <c r="EV35" i="4" s="1"/>
  <c r="CC226" i="4"/>
  <c r="EY226" i="4" s="1"/>
  <c r="CJ147" i="4"/>
  <c r="CE265" i="4"/>
  <c r="FA265" i="4" s="1"/>
  <c r="CB147" i="4"/>
  <c r="EX147" i="4" s="1"/>
  <c r="CH205" i="4"/>
  <c r="CJ126" i="4"/>
  <c r="CI153" i="4"/>
  <c r="CF133" i="4"/>
  <c r="FB133" i="4" s="1"/>
  <c r="CI410" i="4"/>
  <c r="BZ293" i="4"/>
  <c r="EV293" i="4" s="1"/>
  <c r="BY297" i="4"/>
  <c r="EU297" i="4" s="1"/>
  <c r="BY407" i="4"/>
  <c r="EU407" i="4" s="1"/>
  <c r="CE18" i="4"/>
  <c r="FA18" i="4" s="1"/>
  <c r="CJ209" i="4"/>
  <c r="CC379" i="4"/>
  <c r="EY379" i="4" s="1"/>
  <c r="CF71" i="4"/>
  <c r="FB71" i="4" s="1"/>
  <c r="CC88" i="4"/>
  <c r="EY88" i="4" s="1"/>
  <c r="CH347" i="4"/>
  <c r="FD347" i="4" s="1"/>
  <c r="CC238" i="4"/>
  <c r="EY238" i="4" s="1"/>
  <c r="CI384" i="4"/>
  <c r="CJ283" i="4"/>
  <c r="CD325" i="4"/>
  <c r="EZ325" i="4" s="1"/>
  <c r="CJ53" i="4"/>
  <c r="CD387" i="4"/>
  <c r="EZ387" i="4" s="1"/>
  <c r="BZ135" i="4"/>
  <c r="EV135" i="4" s="1"/>
  <c r="CD29" i="4"/>
  <c r="EZ29" i="4" s="1"/>
  <c r="CB113" i="4"/>
  <c r="EX113" i="4" s="1"/>
  <c r="CG188" i="4"/>
  <c r="FC188" i="4" s="1"/>
  <c r="CA233" i="4"/>
  <c r="EW233" i="4" s="1"/>
  <c r="CJ393" i="4"/>
  <c r="CF301" i="4"/>
  <c r="FB301" i="4" s="1"/>
  <c r="CJ273" i="4"/>
  <c r="CD40" i="4"/>
  <c r="EZ40" i="4" s="1"/>
  <c r="CC358" i="4"/>
  <c r="EY358" i="4" s="1"/>
  <c r="CF317" i="4"/>
  <c r="FB317" i="4" s="1"/>
  <c r="CD54" i="4"/>
  <c r="EZ54" i="4" s="1"/>
  <c r="CJ239" i="4"/>
  <c r="CE355" i="4"/>
  <c r="FA355" i="4" s="1"/>
  <c r="BY253" i="4"/>
  <c r="EU253" i="4" s="1"/>
  <c r="CE132" i="4"/>
  <c r="FA132" i="4" s="1"/>
  <c r="CF316" i="4"/>
  <c r="FB316" i="4" s="1"/>
  <c r="CA89" i="4"/>
  <c r="EW89" i="4" s="1"/>
  <c r="CJ333" i="4"/>
  <c r="CD323" i="4"/>
  <c r="EZ323" i="4" s="1"/>
  <c r="CA45" i="4"/>
  <c r="EW45" i="4" s="1"/>
  <c r="CH268" i="4"/>
  <c r="FD268" i="4" s="1"/>
  <c r="CI189" i="4"/>
  <c r="CH18" i="4"/>
  <c r="FD18" i="4" s="1"/>
  <c r="CC29" i="4"/>
  <c r="EY29" i="4" s="1"/>
  <c r="CI211" i="4"/>
  <c r="CG51" i="4"/>
  <c r="FC51" i="4" s="1"/>
  <c r="CJ303" i="4"/>
  <c r="BY178" i="4"/>
  <c r="EU178" i="4" s="1"/>
  <c r="CE310" i="4"/>
  <c r="FA310" i="4" s="1"/>
  <c r="CE400" i="4"/>
  <c r="FA400" i="4" s="1"/>
  <c r="BZ114" i="4"/>
  <c r="EV114" i="4" s="1"/>
  <c r="CC156" i="4"/>
  <c r="EY156" i="4" s="1"/>
  <c r="CI405" i="4"/>
  <c r="CJ379" i="4"/>
  <c r="CB409" i="4"/>
  <c r="EX409" i="4" s="1"/>
  <c r="CA401" i="4"/>
  <c r="EW401" i="4" s="1"/>
  <c r="CD156" i="4"/>
  <c r="EZ156" i="4" s="1"/>
  <c r="CB31" i="4"/>
  <c r="EX31" i="4" s="1"/>
  <c r="CJ322" i="4"/>
  <c r="CG363" i="4"/>
  <c r="FC363" i="4" s="1"/>
  <c r="CG335" i="4"/>
  <c r="FC335" i="4" s="1"/>
  <c r="CI307" i="4"/>
  <c r="BY98" i="4"/>
  <c r="EU98" i="4" s="1"/>
  <c r="BZ409" i="4"/>
  <c r="EV409" i="4" s="1"/>
  <c r="CE397" i="4"/>
  <c r="FA397" i="4" s="1"/>
  <c r="CC100" i="4"/>
  <c r="EY100" i="4" s="1"/>
  <c r="CH386" i="4"/>
  <c r="FD386" i="4" s="1"/>
  <c r="CF243" i="4"/>
  <c r="FB243" i="4" s="1"/>
  <c r="CH43" i="4"/>
  <c r="FD43" i="4" s="1"/>
  <c r="CJ355" i="4"/>
  <c r="CJ277" i="4"/>
  <c r="BY307" i="4"/>
  <c r="EU307" i="4" s="1"/>
  <c r="CF335" i="4"/>
  <c r="FB335" i="4" s="1"/>
  <c r="CG42" i="4"/>
  <c r="FC42" i="4" s="1"/>
  <c r="CE247" i="4"/>
  <c r="FA247" i="4" s="1"/>
  <c r="CJ343" i="4"/>
  <c r="CC107" i="4"/>
  <c r="EY107" i="4" s="1"/>
  <c r="BZ386" i="4"/>
  <c r="EV386" i="4" s="1"/>
  <c r="CH164" i="4"/>
  <c r="CH220" i="4"/>
  <c r="CG91" i="4"/>
  <c r="FC91" i="4" s="1"/>
  <c r="CE306" i="4"/>
  <c r="FA306" i="4" s="1"/>
  <c r="CH270" i="4"/>
  <c r="FD270" i="4" s="1"/>
  <c r="CJ60" i="4"/>
  <c r="CF267" i="4"/>
  <c r="FB267" i="4" s="1"/>
  <c r="CF274" i="4"/>
  <c r="FB274" i="4" s="1"/>
  <c r="CC272" i="4"/>
  <c r="EY272" i="4" s="1"/>
  <c r="CF75" i="4"/>
  <c r="FB75" i="4" s="1"/>
  <c r="CH15" i="4"/>
  <c r="FD15" i="4" s="1"/>
  <c r="BZ276" i="4"/>
  <c r="EV276" i="4" s="1"/>
  <c r="CE300" i="4"/>
  <c r="FA300" i="4" s="1"/>
  <c r="CH229" i="4"/>
  <c r="CE62" i="4"/>
  <c r="FA62" i="4" s="1"/>
  <c r="CA299" i="4"/>
  <c r="EW299" i="4" s="1"/>
  <c r="CE165" i="4"/>
  <c r="FA165" i="4" s="1"/>
  <c r="CA68" i="4"/>
  <c r="EW68" i="4" s="1"/>
  <c r="CF409" i="4"/>
  <c r="FB409" i="4" s="1"/>
  <c r="CJ232" i="4"/>
  <c r="CA365" i="4"/>
  <c r="EW365" i="4" s="1"/>
  <c r="CA186" i="4"/>
  <c r="EW186" i="4" s="1"/>
  <c r="CE376" i="4"/>
  <c r="FA376" i="4" s="1"/>
  <c r="CG66" i="4"/>
  <c r="FC66" i="4" s="1"/>
  <c r="CH45" i="4"/>
  <c r="CJ73" i="4"/>
  <c r="CH399" i="4"/>
  <c r="FD399" i="4" s="1"/>
  <c r="CH137" i="4"/>
  <c r="FD137" i="4" s="1"/>
  <c r="CI323" i="4"/>
  <c r="CG222" i="4"/>
  <c r="FC222" i="4" s="1"/>
  <c r="CA201" i="4"/>
  <c r="EW201" i="4" s="1"/>
  <c r="CJ285" i="4"/>
  <c r="BZ329" i="4"/>
  <c r="EV329" i="4" s="1"/>
  <c r="CG94" i="4"/>
  <c r="FC94" i="4" s="1"/>
  <c r="CG33" i="4"/>
  <c r="FC33" i="4" s="1"/>
  <c r="CH37" i="4"/>
  <c r="FD37" i="4" s="1"/>
  <c r="CB376" i="4"/>
  <c r="EX376" i="4" s="1"/>
  <c r="BZ140" i="4"/>
  <c r="EV140" i="4" s="1"/>
  <c r="CB374" i="4"/>
  <c r="EX374" i="4" s="1"/>
  <c r="BY67" i="4"/>
  <c r="EU67" i="4" s="1"/>
  <c r="BZ156" i="4"/>
  <c r="EV156" i="4" s="1"/>
  <c r="BY377" i="4"/>
  <c r="EU377" i="4" s="1"/>
  <c r="CJ236" i="4"/>
  <c r="BY74" i="4"/>
  <c r="EU74" i="4" s="1"/>
  <c r="CF158" i="4"/>
  <c r="FB158" i="4" s="1"/>
  <c r="CI181" i="4"/>
  <c r="BY405" i="4"/>
  <c r="EU405" i="4" s="1"/>
  <c r="CH117" i="4"/>
  <c r="FD117" i="4" s="1"/>
  <c r="CF370" i="4"/>
  <c r="FB370" i="4" s="1"/>
  <c r="CJ66" i="4"/>
  <c r="CD402" i="4"/>
  <c r="EZ402" i="4" s="1"/>
  <c r="CG115" i="4"/>
  <c r="FC115" i="4" s="1"/>
  <c r="CC330" i="4"/>
  <c r="EY330" i="4" s="1"/>
  <c r="CH379" i="4"/>
  <c r="CF386" i="4"/>
  <c r="FB386" i="4" s="1"/>
  <c r="CH155" i="4"/>
  <c r="FD155" i="4" s="1"/>
  <c r="CF365" i="4"/>
  <c r="FB365" i="4" s="1"/>
  <c r="CH74" i="4"/>
  <c r="CJ252" i="4"/>
  <c r="CJ228" i="4"/>
  <c r="CH46" i="4"/>
  <c r="FD46" i="4" s="1"/>
  <c r="CD347" i="4"/>
  <c r="EZ347" i="4" s="1"/>
  <c r="CF310" i="4"/>
  <c r="FB310" i="4" s="1"/>
  <c r="CI76" i="4"/>
  <c r="CC181" i="4"/>
  <c r="EY181" i="4" s="1"/>
  <c r="BZ289" i="4"/>
  <c r="EV289" i="4" s="1"/>
  <c r="CE317" i="4"/>
  <c r="FA317" i="4" s="1"/>
  <c r="CA94" i="4"/>
  <c r="EW94" i="4" s="1"/>
  <c r="CB61" i="4"/>
  <c r="EX61" i="4" s="1"/>
  <c r="CJ179" i="4"/>
  <c r="CF221" i="4"/>
  <c r="FB221" i="4" s="1"/>
  <c r="CJ386" i="4"/>
  <c r="CG360" i="4"/>
  <c r="FC360" i="4" s="1"/>
  <c r="BZ49" i="4"/>
  <c r="EV49" i="4" s="1"/>
  <c r="CD211" i="4"/>
  <c r="EZ211" i="4" s="1"/>
  <c r="CD140" i="4"/>
  <c r="EZ140" i="4" s="1"/>
  <c r="CC17" i="4"/>
  <c r="EY17" i="4" s="1"/>
  <c r="BY325" i="4"/>
  <c r="EU325" i="4" s="1"/>
  <c r="CA305" i="4"/>
  <c r="EW305" i="4" s="1"/>
  <c r="CC396" i="4"/>
  <c r="EY396" i="4" s="1"/>
  <c r="CB246" i="4"/>
  <c r="EX246" i="4" s="1"/>
  <c r="CC41" i="4"/>
  <c r="EY41" i="4" s="1"/>
  <c r="CE46" i="4"/>
  <c r="FA46" i="4" s="1"/>
  <c r="CB347" i="4"/>
  <c r="EX347" i="4" s="1"/>
  <c r="BZ145" i="4"/>
  <c r="EV145" i="4" s="1"/>
  <c r="BZ150" i="4"/>
  <c r="EV150" i="4" s="1"/>
  <c r="BZ254" i="4"/>
  <c r="EV254" i="4" s="1"/>
  <c r="CI254" i="4"/>
  <c r="CD142" i="4"/>
  <c r="EZ142" i="4" s="1"/>
  <c r="CG41" i="4"/>
  <c r="FC41" i="4" s="1"/>
  <c r="BZ335" i="4"/>
  <c r="EV335" i="4" s="1"/>
  <c r="CI184" i="4"/>
  <c r="BZ186" i="4"/>
  <c r="EV186" i="4" s="1"/>
  <c r="CI234" i="4"/>
  <c r="CC33" i="4"/>
  <c r="EY33" i="4" s="1"/>
  <c r="CF350" i="4"/>
  <c r="FB350" i="4" s="1"/>
  <c r="CJ395" i="4"/>
  <c r="CB248" i="4"/>
  <c r="EX248" i="4" s="1"/>
  <c r="CA215" i="4"/>
  <c r="EW215" i="4" s="1"/>
  <c r="CD100" i="4"/>
  <c r="EZ100" i="4" s="1"/>
  <c r="CB118" i="4"/>
  <c r="EX118" i="4" s="1"/>
  <c r="BZ315" i="4"/>
  <c r="EV315" i="4" s="1"/>
  <c r="BY158" i="4"/>
  <c r="EU158" i="4" s="1"/>
  <c r="CI74" i="4"/>
  <c r="CA152" i="4"/>
  <c r="EW152" i="4" s="1"/>
  <c r="BZ154" i="4"/>
  <c r="EV154" i="4" s="1"/>
  <c r="BZ381" i="4"/>
  <c r="EV381" i="4" s="1"/>
  <c r="CE210" i="4"/>
  <c r="FA210" i="4" s="1"/>
  <c r="CA311" i="4"/>
  <c r="EW311" i="4" s="1"/>
  <c r="BZ232" i="4"/>
  <c r="EV232" i="4" s="1"/>
  <c r="CC359" i="4"/>
  <c r="EY359" i="4" s="1"/>
  <c r="CJ59" i="4"/>
  <c r="CG223" i="4"/>
  <c r="FC223" i="4" s="1"/>
  <c r="CG144" i="4"/>
  <c r="FC144" i="4" s="1"/>
  <c r="CG40" i="4"/>
  <c r="FC40" i="4" s="1"/>
  <c r="CD129" i="4"/>
  <c r="EZ129" i="4" s="1"/>
  <c r="CF176" i="4"/>
  <c r="FB176" i="4" s="1"/>
  <c r="BY113" i="4"/>
  <c r="EU113" i="4" s="1"/>
  <c r="CA79" i="4"/>
  <c r="EW79" i="4" s="1"/>
  <c r="CJ102" i="4"/>
  <c r="CH226" i="4"/>
  <c r="CJ9" i="4"/>
  <c r="BZ71" i="4"/>
  <c r="EV71" i="4" s="1"/>
  <c r="CI166" i="4"/>
  <c r="CD184" i="4"/>
  <c r="EZ184" i="4" s="1"/>
  <c r="CF93" i="4"/>
  <c r="FB93" i="4" s="1"/>
  <c r="CB236" i="4"/>
  <c r="EX236" i="4" s="1"/>
  <c r="CC265" i="4"/>
  <c r="EY265" i="4" s="1"/>
  <c r="CH328" i="4"/>
  <c r="CF80" i="4"/>
  <c r="FB80" i="4" s="1"/>
  <c r="CC214" i="4"/>
  <c r="EY214" i="4" s="1"/>
  <c r="CG295" i="4"/>
  <c r="FC295" i="4" s="1"/>
  <c r="CC347" i="4"/>
  <c r="EY347" i="4" s="1"/>
  <c r="CI205" i="4"/>
  <c r="CA58" i="4"/>
  <c r="EW58" i="4" s="1"/>
  <c r="CJ31" i="4"/>
  <c r="BY364" i="4"/>
  <c r="EU364" i="4" s="1"/>
  <c r="BY29" i="4"/>
  <c r="EU29" i="4" s="1"/>
  <c r="BY135" i="4"/>
  <c r="EU135" i="4" s="1"/>
  <c r="CB66" i="4"/>
  <c r="EX66" i="4" s="1"/>
  <c r="CH148" i="4"/>
  <c r="FD148" i="4" s="1"/>
  <c r="CE227" i="4"/>
  <c r="FA227" i="4" s="1"/>
  <c r="CB123" i="4"/>
  <c r="EX123" i="4" s="1"/>
  <c r="CI325" i="4"/>
  <c r="CF64" i="4"/>
  <c r="FB64" i="4" s="1"/>
  <c r="CC316" i="4"/>
  <c r="EY316" i="4" s="1"/>
  <c r="CI194" i="4"/>
  <c r="CB55" i="4"/>
  <c r="EX55" i="4" s="1"/>
  <c r="BZ91" i="4"/>
  <c r="EV91" i="4" s="1"/>
  <c r="CF42" i="4"/>
  <c r="FB42" i="4" s="1"/>
  <c r="CG244" i="4"/>
  <c r="FC244" i="4" s="1"/>
  <c r="CE197" i="4"/>
  <c r="FA197" i="4" s="1"/>
  <c r="CD322" i="4"/>
  <c r="EZ322" i="4" s="1"/>
  <c r="CH289" i="4"/>
  <c r="CH252" i="4"/>
  <c r="FD252" i="4" s="1"/>
  <c r="CG25" i="4"/>
  <c r="FC25" i="4" s="1"/>
  <c r="BY342" i="4"/>
  <c r="EU342" i="4" s="1"/>
  <c r="CH350" i="4"/>
  <c r="CA241" i="4"/>
  <c r="EW241" i="4" s="1"/>
  <c r="BY25" i="4"/>
  <c r="EU25" i="4" s="1"/>
  <c r="CB63" i="4"/>
  <c r="EX63" i="4" s="1"/>
  <c r="CG410" i="4"/>
  <c r="FC410" i="4" s="1"/>
  <c r="BZ12" i="4"/>
  <c r="EV12" i="4" s="1"/>
  <c r="CB19" i="4"/>
  <c r="EX19" i="4" s="1"/>
  <c r="CE89" i="4"/>
  <c r="FA89" i="4" s="1"/>
  <c r="CD196" i="4"/>
  <c r="EZ196" i="4" s="1"/>
  <c r="CF338" i="4"/>
  <c r="FB338" i="4" s="1"/>
  <c r="CE342" i="4"/>
  <c r="FA342" i="4" s="1"/>
  <c r="BZ172" i="4"/>
  <c r="EV172" i="4" s="1"/>
  <c r="CF276" i="4"/>
  <c r="FB276" i="4" s="1"/>
  <c r="CC220" i="4"/>
  <c r="EY220" i="4" s="1"/>
  <c r="CC58" i="4"/>
  <c r="EY58" i="4" s="1"/>
  <c r="CB119" i="4"/>
  <c r="EX119" i="4" s="1"/>
  <c r="CG212" i="4"/>
  <c r="FC212" i="4" s="1"/>
  <c r="CA263" i="4"/>
  <c r="EW263" i="4" s="1"/>
  <c r="CI207" i="4"/>
  <c r="CE138" i="4"/>
  <c r="FA138" i="4" s="1"/>
  <c r="CD181" i="4"/>
  <c r="EZ181" i="4" s="1"/>
  <c r="CH374" i="4"/>
  <c r="FD374" i="4" s="1"/>
  <c r="CH317" i="4"/>
  <c r="FD317" i="4" s="1"/>
  <c r="CJ30" i="4"/>
  <c r="CJ398" i="4"/>
  <c r="CE312" i="4"/>
  <c r="FA312" i="4" s="1"/>
  <c r="CI324" i="4"/>
  <c r="CI162" i="4"/>
  <c r="CG341" i="4"/>
  <c r="FC341" i="4" s="1"/>
  <c r="BY357" i="4"/>
  <c r="EU357" i="4" s="1"/>
  <c r="CF19" i="4"/>
  <c r="FB19" i="4" s="1"/>
  <c r="CD143" i="4"/>
  <c r="EZ143" i="4" s="1"/>
  <c r="CG281" i="4"/>
  <c r="FC281" i="4" s="1"/>
  <c r="CG387" i="4"/>
  <c r="FC387" i="4" s="1"/>
  <c r="CC322" i="4"/>
  <c r="EY322" i="4" s="1"/>
  <c r="CA295" i="4"/>
  <c r="EW295" i="4" s="1"/>
  <c r="BY147" i="4"/>
  <c r="EU147" i="4" s="1"/>
  <c r="CE390" i="4"/>
  <c r="FA390" i="4" s="1"/>
  <c r="CE174" i="4"/>
  <c r="FA174" i="4" s="1"/>
  <c r="BZ272" i="4"/>
  <c r="EV272" i="4" s="1"/>
  <c r="CB108" i="4"/>
  <c r="EX108" i="4" s="1"/>
  <c r="CJ411" i="4"/>
  <c r="BZ51" i="4"/>
  <c r="EV51" i="4" s="1"/>
  <c r="CA382" i="4"/>
  <c r="EW382" i="4" s="1"/>
  <c r="CG330" i="4"/>
  <c r="FC330" i="4" s="1"/>
  <c r="CD258" i="4"/>
  <c r="EZ258" i="4" s="1"/>
  <c r="CB46" i="4"/>
  <c r="EX46" i="4" s="1"/>
  <c r="CE127" i="4"/>
  <c r="FA127" i="4" s="1"/>
  <c r="CG325" i="4"/>
  <c r="FC325" i="4" s="1"/>
  <c r="CJ257" i="4"/>
  <c r="CD393" i="4"/>
  <c r="EZ393" i="4" s="1"/>
  <c r="CA43" i="4"/>
  <c r="EW43" i="4" s="1"/>
  <c r="BY284" i="4"/>
  <c r="EU284" i="4" s="1"/>
  <c r="CD369" i="4"/>
  <c r="EZ369" i="4" s="1"/>
  <c r="BY76" i="4"/>
  <c r="EU76" i="4" s="1"/>
  <c r="CC18" i="4"/>
  <c r="EY18" i="4" s="1"/>
  <c r="CG9" i="4"/>
  <c r="FC9" i="4" s="1"/>
  <c r="CD70" i="4"/>
  <c r="EZ70" i="4" s="1"/>
  <c r="CC188" i="4"/>
  <c r="EY188" i="4" s="1"/>
  <c r="CF13" i="4"/>
  <c r="FB13" i="4" s="1"/>
  <c r="CB140" i="4"/>
  <c r="EX140" i="4" s="1"/>
  <c r="BY351" i="4"/>
  <c r="EU351" i="4" s="1"/>
  <c r="BZ307" i="4"/>
  <c r="EV307" i="4" s="1"/>
  <c r="CF123" i="4"/>
  <c r="FB123" i="4" s="1"/>
  <c r="CI67" i="4"/>
  <c r="CC90" i="4"/>
  <c r="EY90" i="4" s="1"/>
  <c r="CD166" i="4"/>
  <c r="EZ166" i="4" s="1"/>
  <c r="CE25" i="4"/>
  <c r="FA25" i="4" s="1"/>
  <c r="CA332" i="4"/>
  <c r="EW332" i="4" s="1"/>
  <c r="CA21" i="4"/>
  <c r="EW21" i="4" s="1"/>
  <c r="BZ46" i="4"/>
  <c r="EV46" i="4" s="1"/>
  <c r="BY164" i="4"/>
  <c r="EU164" i="4" s="1"/>
  <c r="CF235" i="4"/>
  <c r="FB235" i="4" s="1"/>
  <c r="BY233" i="4"/>
  <c r="EU233" i="4" s="1"/>
  <c r="CA291" i="4"/>
  <c r="EW291" i="4" s="1"/>
  <c r="BY294" i="4"/>
  <c r="EU294" i="4" s="1"/>
  <c r="CE365" i="4"/>
  <c r="FA365" i="4" s="1"/>
  <c r="CC86" i="4"/>
  <c r="EY86" i="4" s="1"/>
  <c r="CH28" i="4"/>
  <c r="FD28" i="4" s="1"/>
  <c r="CF359" i="4"/>
  <c r="FB359" i="4" s="1"/>
  <c r="BY365" i="4"/>
  <c r="EU365" i="4" s="1"/>
  <c r="CI43" i="4"/>
  <c r="CC106" i="4"/>
  <c r="EY106" i="4" s="1"/>
  <c r="BZ9" i="4"/>
  <c r="EV9" i="4" s="1"/>
  <c r="CC355" i="4"/>
  <c r="EY355" i="4" s="1"/>
  <c r="CE204" i="4"/>
  <c r="FA204" i="4" s="1"/>
  <c r="CB24" i="4"/>
  <c r="EX24" i="4" s="1"/>
  <c r="CD153" i="4"/>
  <c r="EZ153" i="4" s="1"/>
  <c r="BZ353" i="4"/>
  <c r="EV353" i="4" s="1"/>
  <c r="CD389" i="4"/>
  <c r="EZ389" i="4" s="1"/>
  <c r="CA85" i="4"/>
  <c r="EW85" i="4" s="1"/>
  <c r="CG140" i="4"/>
  <c r="FC140" i="4" s="1"/>
  <c r="CC68" i="4"/>
  <c r="EY68" i="4" s="1"/>
  <c r="CB30" i="4"/>
  <c r="EX30" i="4" s="1"/>
  <c r="CE244" i="4"/>
  <c r="FA244" i="4" s="1"/>
  <c r="CE84" i="4"/>
  <c r="FA84" i="4" s="1"/>
  <c r="CF92" i="4"/>
  <c r="FB92" i="4" s="1"/>
  <c r="CB64" i="4"/>
  <c r="EX64" i="4" s="1"/>
  <c r="CI224" i="4"/>
  <c r="CI270" i="4"/>
  <c r="CH351" i="4"/>
  <c r="BZ265" i="4"/>
  <c r="EV265" i="4" s="1"/>
  <c r="CI383" i="4"/>
  <c r="CC94" i="4"/>
  <c r="EY94" i="4" s="1"/>
  <c r="CC377" i="4"/>
  <c r="EY377" i="4" s="1"/>
  <c r="CB138" i="4"/>
  <c r="EX138" i="4" s="1"/>
  <c r="CC306" i="4"/>
  <c r="EY306" i="4" s="1"/>
  <c r="BZ197" i="4"/>
  <c r="EV197" i="4" s="1"/>
  <c r="CI142" i="4"/>
  <c r="CJ83" i="4"/>
  <c r="CC108" i="4"/>
  <c r="EY108" i="4" s="1"/>
  <c r="CG67" i="4"/>
  <c r="FC67" i="4" s="1"/>
  <c r="CA59" i="4"/>
  <c r="EW59" i="4" s="1"/>
  <c r="CD44" i="4"/>
  <c r="EZ44" i="4" s="1"/>
  <c r="CG36" i="4"/>
  <c r="FC36" i="4" s="1"/>
  <c r="CI136" i="4"/>
  <c r="CD351" i="4"/>
  <c r="EZ351" i="4" s="1"/>
  <c r="CC57" i="4"/>
  <c r="EY57" i="4" s="1"/>
  <c r="CG412" i="4"/>
  <c r="FC412" i="4" s="1"/>
  <c r="CJ404" i="4"/>
  <c r="CD8" i="4"/>
  <c r="EZ8" i="4" s="1"/>
  <c r="CB345" i="4"/>
  <c r="EX345" i="4" s="1"/>
  <c r="CG159" i="4"/>
  <c r="FC159" i="4" s="1"/>
  <c r="CF58" i="4"/>
  <c r="FB58" i="4" s="1"/>
  <c r="CH377" i="4"/>
  <c r="CF154" i="4"/>
  <c r="FB154" i="4" s="1"/>
  <c r="CG320" i="4"/>
  <c r="FC320" i="4" s="1"/>
  <c r="CH90" i="4"/>
  <c r="FD90" i="4" s="1"/>
  <c r="CI141" i="4"/>
  <c r="CJ270" i="4"/>
  <c r="BY17" i="4"/>
  <c r="EU17" i="4" s="1"/>
  <c r="CA92" i="4"/>
  <c r="EW92" i="4" s="1"/>
  <c r="CF319" i="4"/>
  <c r="FB319" i="4" s="1"/>
  <c r="CA116" i="4"/>
  <c r="EW116" i="4" s="1"/>
  <c r="CE287" i="4"/>
  <c r="FA287" i="4" s="1"/>
  <c r="CF189" i="4"/>
  <c r="FB189" i="4" s="1"/>
  <c r="CI165" i="4"/>
  <c r="CE157" i="4"/>
  <c r="FA157" i="4" s="1"/>
  <c r="BZ404" i="4"/>
  <c r="EV404" i="4" s="1"/>
  <c r="CI106" i="4"/>
  <c r="CJ29" i="4"/>
  <c r="CA56" i="4"/>
  <c r="EW56" i="4" s="1"/>
  <c r="CC366" i="4"/>
  <c r="EY366" i="4" s="1"/>
  <c r="CJ234" i="4"/>
  <c r="CE17" i="4"/>
  <c r="FA17" i="4" s="1"/>
  <c r="CI88" i="4"/>
  <c r="CJ410" i="4"/>
  <c r="CB219" i="4"/>
  <c r="EX219" i="4" s="1"/>
  <c r="CC215" i="4"/>
  <c r="EY215" i="4" s="1"/>
  <c r="CI112" i="4"/>
  <c r="CA101" i="4"/>
  <c r="EW101" i="4" s="1"/>
  <c r="CB110" i="4"/>
  <c r="EX110" i="4" s="1"/>
  <c r="CF172" i="4"/>
  <c r="FB172" i="4" s="1"/>
  <c r="CE22" i="4"/>
  <c r="FA22" i="4" s="1"/>
  <c r="CC345" i="4"/>
  <c r="EY345" i="4" s="1"/>
  <c r="CG345" i="4"/>
  <c r="FC345" i="4" s="1"/>
  <c r="CG192" i="4"/>
  <c r="FC192" i="4" s="1"/>
  <c r="CA377" i="4"/>
  <c r="EW377" i="4" s="1"/>
  <c r="CE30" i="4"/>
  <c r="FA30" i="4" s="1"/>
  <c r="CE148" i="4"/>
  <c r="FA148" i="4" s="1"/>
  <c r="CH402" i="4"/>
  <c r="CB122" i="4"/>
  <c r="EX122" i="4" s="1"/>
  <c r="BY48" i="4"/>
  <c r="EU48" i="4" s="1"/>
  <c r="CG219" i="4"/>
  <c r="FC219" i="4" s="1"/>
  <c r="BZ323" i="4"/>
  <c r="EV323" i="4" s="1"/>
  <c r="CD193" i="4"/>
  <c r="EZ193" i="4" s="1"/>
  <c r="CI317" i="4"/>
  <c r="CI70" i="4"/>
  <c r="BZ214" i="4"/>
  <c r="EV214" i="4" s="1"/>
  <c r="CG233" i="4"/>
  <c r="FC233" i="4" s="1"/>
  <c r="CA26" i="4"/>
  <c r="EW26" i="4" s="1"/>
  <c r="CG178" i="4"/>
  <c r="FC178" i="4" s="1"/>
  <c r="CH410" i="4"/>
  <c r="CI90" i="4"/>
  <c r="BZ412" i="4"/>
  <c r="EV412" i="4" s="1"/>
  <c r="CB174" i="4"/>
  <c r="EX174" i="4" s="1"/>
  <c r="CD235" i="4"/>
  <c r="EZ235" i="4" s="1"/>
  <c r="BZ176" i="4"/>
  <c r="EV176" i="4" s="1"/>
  <c r="CC263" i="4"/>
  <c r="EY263" i="4" s="1"/>
  <c r="CC167" i="4"/>
  <c r="EY167" i="4" s="1"/>
  <c r="CB385" i="4"/>
  <c r="EX385" i="4" s="1"/>
  <c r="CH389" i="4"/>
  <c r="FD389" i="4" s="1"/>
  <c r="CJ282" i="4"/>
  <c r="CJ37" i="4"/>
  <c r="CC408" i="4"/>
  <c r="EY408" i="4" s="1"/>
  <c r="CG117" i="4"/>
  <c r="FC117" i="4" s="1"/>
  <c r="CC283" i="4"/>
  <c r="EY283" i="4" s="1"/>
  <c r="CD328" i="4"/>
  <c r="EZ328" i="4" s="1"/>
  <c r="BZ22" i="4"/>
  <c r="EV22" i="4" s="1"/>
  <c r="CI299" i="4"/>
  <c r="CD373" i="4"/>
  <c r="EZ373" i="4" s="1"/>
  <c r="CC212" i="4"/>
  <c r="EY212" i="4" s="1"/>
  <c r="CC269" i="4"/>
  <c r="EY269" i="4" s="1"/>
  <c r="BZ396" i="4"/>
  <c r="EV396" i="4" s="1"/>
  <c r="CA81" i="4"/>
  <c r="EW81" i="4" s="1"/>
  <c r="CE360" i="4"/>
  <c r="FA360" i="4" s="1"/>
  <c r="BZ44" i="4"/>
  <c r="EV44" i="4" s="1"/>
  <c r="BY272" i="4"/>
  <c r="EU272" i="4" s="1"/>
  <c r="BZ336" i="4"/>
  <c r="EV336" i="4" s="1"/>
  <c r="BZ246" i="4"/>
  <c r="EV246" i="4" s="1"/>
  <c r="BZ116" i="4"/>
  <c r="EV116" i="4" s="1"/>
  <c r="CC305" i="4"/>
  <c r="EY305" i="4" s="1"/>
  <c r="CE264" i="4"/>
  <c r="FA264" i="4" s="1"/>
  <c r="CD368" i="4"/>
  <c r="EZ368" i="4" s="1"/>
  <c r="CA131" i="4"/>
  <c r="EW131" i="4" s="1"/>
  <c r="CG283" i="4"/>
  <c r="FC283" i="4" s="1"/>
  <c r="CF181" i="4"/>
  <c r="FB181" i="4" s="1"/>
  <c r="CB314" i="4"/>
  <c r="EX314" i="4" s="1"/>
  <c r="CB363" i="4"/>
  <c r="EX363" i="4" s="1"/>
  <c r="CE37" i="4"/>
  <c r="FA37" i="4" s="1"/>
  <c r="CA368" i="4"/>
  <c r="EW368" i="4" s="1"/>
  <c r="CB393" i="4"/>
  <c r="EX393" i="4" s="1"/>
  <c r="BZ403" i="4"/>
  <c r="EV403" i="4" s="1"/>
  <c r="BZ66" i="4"/>
  <c r="EV66" i="4" s="1"/>
  <c r="CG200" i="4"/>
  <c r="FC200" i="4" s="1"/>
  <c r="CH311" i="4"/>
  <c r="FD311" i="4" s="1"/>
  <c r="CA264" i="4"/>
  <c r="EW264" i="4" s="1"/>
  <c r="CF132" i="4"/>
  <c r="FB132" i="4" s="1"/>
  <c r="BY375" i="4"/>
  <c r="EU375" i="4" s="1"/>
  <c r="CA214" i="4"/>
  <c r="EW214" i="4" s="1"/>
  <c r="BY333" i="4"/>
  <c r="EU333" i="4" s="1"/>
  <c r="CE184" i="4"/>
  <c r="FA184" i="4" s="1"/>
  <c r="CA364" i="4"/>
  <c r="EW364" i="4" s="1"/>
  <c r="CE87" i="4"/>
  <c r="FA87" i="4" s="1"/>
  <c r="CI336" i="4"/>
  <c r="CF364" i="4"/>
  <c r="FB364" i="4" s="1"/>
  <c r="BZ194" i="4"/>
  <c r="EV194" i="4" s="1"/>
  <c r="CJ390" i="4"/>
  <c r="CB172" i="4"/>
  <c r="EX172" i="4" s="1"/>
  <c r="CH290" i="4"/>
  <c r="FD290" i="4" s="1"/>
  <c r="CF256" i="4"/>
  <c r="FB256" i="4" s="1"/>
  <c r="CE289" i="4"/>
  <c r="FA289" i="4" s="1"/>
  <c r="CA192" i="4"/>
  <c r="EW192" i="4" s="1"/>
  <c r="CC81" i="4"/>
  <c r="EY81" i="4" s="1"/>
  <c r="BY361" i="4"/>
  <c r="EU361" i="4" s="1"/>
  <c r="CA46" i="4"/>
  <c r="EW46" i="4" s="1"/>
  <c r="CH231" i="4"/>
  <c r="CI291" i="4"/>
  <c r="CB91" i="4"/>
  <c r="EX91" i="4" s="1"/>
  <c r="CD33" i="4"/>
  <c r="EZ33" i="4" s="1"/>
  <c r="CG177" i="4"/>
  <c r="FC177" i="4" s="1"/>
  <c r="CD149" i="4"/>
  <c r="EZ149" i="4" s="1"/>
  <c r="CA199" i="4"/>
  <c r="EW199" i="4" s="1"/>
  <c r="CJ357" i="4"/>
  <c r="BZ199" i="4"/>
  <c r="EV199" i="4" s="1"/>
  <c r="CC149" i="4"/>
  <c r="EY149" i="4" s="1"/>
  <c r="CE33" i="4"/>
  <c r="FA33" i="4" s="1"/>
  <c r="CE140" i="4"/>
  <c r="FA140" i="4" s="1"/>
  <c r="BY225" i="4"/>
  <c r="EU225" i="4" s="1"/>
  <c r="CI44" i="4"/>
  <c r="CC186" i="4"/>
  <c r="EY186" i="4" s="1"/>
  <c r="CI408" i="4"/>
  <c r="CC45" i="4"/>
  <c r="EY45" i="4" s="1"/>
  <c r="CE103" i="4"/>
  <c r="FA103" i="4" s="1"/>
  <c r="CA143" i="4"/>
  <c r="EW143" i="4" s="1"/>
  <c r="CJ240" i="4"/>
  <c r="CF14" i="4"/>
  <c r="FB14" i="4" s="1"/>
  <c r="BY389" i="4"/>
  <c r="EU389" i="4" s="1"/>
  <c r="CJ208" i="4"/>
  <c r="CD253" i="4"/>
  <c r="EZ253" i="4" s="1"/>
  <c r="CG314" i="4"/>
  <c r="FC314" i="4" s="1"/>
  <c r="CF280" i="4"/>
  <c r="FB280" i="4" s="1"/>
  <c r="BY277" i="4"/>
  <c r="EU277" i="4" s="1"/>
  <c r="CI62" i="4"/>
  <c r="BY267" i="4"/>
  <c r="EU267" i="4" s="1"/>
  <c r="CB102" i="4"/>
  <c r="EX102" i="4" s="1"/>
  <c r="CJ363" i="4"/>
  <c r="CG286" i="4"/>
  <c r="FC286" i="4" s="1"/>
  <c r="BZ103" i="4"/>
  <c r="EV103" i="4" s="1"/>
  <c r="CJ13" i="4"/>
  <c r="CD13" i="4"/>
  <c r="EZ13" i="4" s="1"/>
  <c r="BY300" i="4"/>
  <c r="EU300" i="4" s="1"/>
  <c r="CB255" i="4"/>
  <c r="EX255" i="4" s="1"/>
  <c r="CI246" i="4"/>
  <c r="BY279" i="4"/>
  <c r="EU279" i="4" s="1"/>
  <c r="CF184" i="4"/>
  <c r="FB184" i="4" s="1"/>
  <c r="CE338" i="4"/>
  <c r="FA338" i="4" s="1"/>
  <c r="CA356" i="4"/>
  <c r="EW356" i="4" s="1"/>
  <c r="CE358" i="4"/>
  <c r="FA358" i="4" s="1"/>
  <c r="CD244" i="4"/>
  <c r="EZ244" i="4" s="1"/>
  <c r="CJ291" i="4"/>
  <c r="BZ302" i="4"/>
  <c r="EV302" i="4" s="1"/>
  <c r="CD38" i="4"/>
  <c r="EZ38" i="4" s="1"/>
  <c r="BY117" i="4"/>
  <c r="EU117" i="4" s="1"/>
  <c r="CH20" i="4"/>
  <c r="CI105" i="4"/>
  <c r="BY201" i="4"/>
  <c r="EU201" i="4" s="1"/>
  <c r="CB305" i="4"/>
  <c r="EX305" i="4" s="1"/>
  <c r="CI339" i="4"/>
  <c r="CG89" i="4"/>
  <c r="FC89" i="4" s="1"/>
  <c r="CE94" i="4"/>
  <c r="FA94" i="4" s="1"/>
  <c r="CI374" i="4"/>
  <c r="CG362" i="4"/>
  <c r="FC362" i="4" s="1"/>
  <c r="BZ389" i="4"/>
  <c r="EV389" i="4" s="1"/>
  <c r="CG291" i="4"/>
  <c r="FC291" i="4" s="1"/>
  <c r="CJ45" i="4"/>
  <c r="CA348" i="4"/>
  <c r="EW348" i="4" s="1"/>
  <c r="BZ337" i="4"/>
  <c r="EV337" i="4" s="1"/>
  <c r="CE81" i="4"/>
  <c r="FA81" i="4" s="1"/>
  <c r="CE303" i="4"/>
  <c r="FA303" i="4" s="1"/>
  <c r="CB96" i="4"/>
  <c r="EX96" i="4" s="1"/>
  <c r="CD375" i="4"/>
  <c r="EZ375" i="4" s="1"/>
  <c r="CB307" i="4"/>
  <c r="EX307" i="4" s="1"/>
  <c r="CI221" i="4"/>
  <c r="CE271" i="4"/>
  <c r="FA271" i="4" s="1"/>
  <c r="CC346" i="4"/>
  <c r="EY346" i="4" s="1"/>
  <c r="CJ299" i="4"/>
  <c r="CH398" i="4"/>
  <c r="CG290" i="4"/>
  <c r="FC290" i="4" s="1"/>
  <c r="CA322" i="4"/>
  <c r="EW322" i="4" s="1"/>
  <c r="CH71" i="4"/>
  <c r="FD71" i="4" s="1"/>
  <c r="CH363" i="4"/>
  <c r="FD363" i="4" s="1"/>
  <c r="CH394" i="4"/>
  <c r="CH78" i="4"/>
  <c r="FD78" i="4" s="1"/>
  <c r="BY22" i="4"/>
  <c r="EU22" i="4" s="1"/>
  <c r="CD279" i="4"/>
  <c r="EZ279" i="4" s="1"/>
  <c r="CJ84" i="4"/>
  <c r="BY211" i="4"/>
  <c r="EU211" i="4" s="1"/>
  <c r="CD403" i="4"/>
  <c r="EZ403" i="4" s="1"/>
  <c r="BZ263" i="4"/>
  <c r="EV263" i="4" s="1"/>
  <c r="CC44" i="4"/>
  <c r="EY44" i="4" s="1"/>
  <c r="CF305" i="4"/>
  <c r="FB305" i="4" s="1"/>
  <c r="BZ146" i="4"/>
  <c r="EV146" i="4" s="1"/>
  <c r="BZ210" i="4"/>
  <c r="EV210" i="4" s="1"/>
  <c r="CH49" i="4"/>
  <c r="CE398" i="4"/>
  <c r="FA398" i="4" s="1"/>
  <c r="CB240" i="4"/>
  <c r="EX240" i="4" s="1"/>
  <c r="CG45" i="4"/>
  <c r="FC45" i="4" s="1"/>
  <c r="CI266" i="4"/>
  <c r="BZ29" i="4"/>
  <c r="EV29" i="4" s="1"/>
  <c r="BZ58" i="4"/>
  <c r="EV58" i="4" s="1"/>
  <c r="CH361" i="4"/>
  <c r="CB296" i="4"/>
  <c r="EX296" i="4" s="1"/>
  <c r="CE108" i="4"/>
  <c r="FA108" i="4" s="1"/>
  <c r="CC76" i="4"/>
  <c r="EY76" i="4" s="1"/>
  <c r="CD48" i="4"/>
  <c r="EZ48" i="4" s="1"/>
  <c r="CF371" i="4"/>
  <c r="FB371" i="4" s="1"/>
  <c r="CF224" i="4"/>
  <c r="FB224" i="4" s="1"/>
  <c r="CH210" i="4"/>
  <c r="FD210" i="4" s="1"/>
  <c r="CH146" i="4"/>
  <c r="CB160" i="4"/>
  <c r="EX160" i="4" s="1"/>
  <c r="BY207" i="4"/>
  <c r="EU207" i="4" s="1"/>
  <c r="CI217" i="4"/>
  <c r="BY261" i="4"/>
  <c r="EU261" i="4" s="1"/>
  <c r="BY323" i="4"/>
  <c r="EU323" i="4" s="1"/>
  <c r="CG248" i="4"/>
  <c r="FC248" i="4" s="1"/>
  <c r="CB362" i="4"/>
  <c r="EX362" i="4" s="1"/>
  <c r="CC240" i="4"/>
  <c r="EY240" i="4" s="1"/>
  <c r="CE403" i="4"/>
  <c r="FA403" i="4" s="1"/>
  <c r="BY242" i="4"/>
  <c r="EU242" i="4" s="1"/>
  <c r="BZ125" i="4"/>
  <c r="EV125" i="4" s="1"/>
  <c r="CB361" i="4"/>
  <c r="EX361" i="4" s="1"/>
  <c r="BZ375" i="4"/>
  <c r="EV375" i="4" s="1"/>
  <c r="CI118" i="4"/>
  <c r="CC82" i="4"/>
  <c r="EY82" i="4" s="1"/>
  <c r="CI264" i="4"/>
  <c r="CD408" i="4"/>
  <c r="EZ408" i="4" s="1"/>
  <c r="CE332" i="4"/>
  <c r="FA332" i="4" s="1"/>
  <c r="BZ278" i="4"/>
  <c r="EV278" i="4" s="1"/>
  <c r="BZ330" i="4"/>
  <c r="EV330" i="4" s="1"/>
  <c r="CF336" i="4"/>
  <c r="FB336" i="4" s="1"/>
  <c r="BY64" i="4"/>
  <c r="EU64" i="4" s="1"/>
  <c r="CF263" i="4"/>
  <c r="FB263" i="4" s="1"/>
  <c r="CF269" i="4"/>
  <c r="FB269" i="4" s="1"/>
  <c r="CA243" i="4"/>
  <c r="EW243" i="4" s="1"/>
  <c r="CB387" i="4"/>
  <c r="EX387" i="4" s="1"/>
  <c r="CH295" i="4"/>
  <c r="FD295" i="4" s="1"/>
  <c r="CC207" i="4"/>
  <c r="EY207" i="4" s="1"/>
  <c r="CH355" i="4"/>
  <c r="CE217" i="4"/>
  <c r="FA217" i="4" s="1"/>
  <c r="CG148" i="4"/>
  <c r="FC148" i="4" s="1"/>
  <c r="CG70" i="4"/>
  <c r="FC70" i="4" s="1"/>
  <c r="CE113" i="4"/>
  <c r="FA113" i="4" s="1"/>
  <c r="CE189" i="4"/>
  <c r="FA189" i="4" s="1"/>
  <c r="CG20" i="4"/>
  <c r="FC20" i="4" s="1"/>
  <c r="CG367" i="4"/>
  <c r="FC367" i="4" s="1"/>
  <c r="BZ95" i="4"/>
  <c r="EV95" i="4" s="1"/>
  <c r="BY157" i="4"/>
  <c r="EU157" i="4" s="1"/>
  <c r="CE278" i="4"/>
  <c r="FA278" i="4" s="1"/>
  <c r="CF191" i="4"/>
  <c r="FB191" i="4" s="1"/>
  <c r="BZ19" i="4"/>
  <c r="EV19" i="4" s="1"/>
  <c r="BZ141" i="4"/>
  <c r="EV141" i="4" s="1"/>
  <c r="BY309" i="4"/>
  <c r="EU309" i="4" s="1"/>
  <c r="BZ211" i="4"/>
  <c r="EV211" i="4" s="1"/>
  <c r="CE65" i="4"/>
  <c r="FA65" i="4" s="1"/>
  <c r="CC216" i="4"/>
  <c r="EY216" i="4" s="1"/>
  <c r="BY151" i="4"/>
  <c r="EU151" i="4" s="1"/>
  <c r="CH292" i="4"/>
  <c r="CD377" i="4"/>
  <c r="EZ377" i="4" s="1"/>
  <c r="BY44" i="4"/>
  <c r="EU44" i="4" s="1"/>
  <c r="CG258" i="4"/>
  <c r="FC258" i="4" s="1"/>
  <c r="CE199" i="4"/>
  <c r="FA199" i="4" s="1"/>
  <c r="CB134" i="4"/>
  <c r="EX134" i="4" s="1"/>
  <c r="CB304" i="4"/>
  <c r="EX304" i="4" s="1"/>
  <c r="CA251" i="4"/>
  <c r="EW251" i="4" s="1"/>
  <c r="CE412" i="4"/>
  <c r="FA412" i="4" s="1"/>
  <c r="CG365" i="4"/>
  <c r="FC365" i="4" s="1"/>
  <c r="CA308" i="4"/>
  <c r="EW308" i="4" s="1"/>
  <c r="BZ290" i="4"/>
  <c r="EV290" i="4" s="1"/>
  <c r="BY237" i="4"/>
  <c r="EU237" i="4" s="1"/>
  <c r="CB195" i="4"/>
  <c r="EX195" i="4" s="1"/>
  <c r="BY189" i="4"/>
  <c r="EU189" i="4" s="1"/>
  <c r="CD289" i="4"/>
  <c r="EZ289" i="4" s="1"/>
  <c r="BZ349" i="4"/>
  <c r="EV349" i="4" s="1"/>
  <c r="BZ262" i="4"/>
  <c r="EV262" i="4" s="1"/>
  <c r="CI242" i="4"/>
  <c r="CD240" i="4"/>
  <c r="EZ240" i="4" s="1"/>
  <c r="CA55" i="4"/>
  <c r="EW55" i="4" s="1"/>
  <c r="CC337" i="4"/>
  <c r="EY337" i="4" s="1"/>
  <c r="CI355" i="4"/>
  <c r="CD265" i="4"/>
  <c r="EZ265" i="4" s="1"/>
  <c r="CB354" i="4"/>
  <c r="EX354" i="4" s="1"/>
  <c r="CJ157" i="4"/>
  <c r="CJ110" i="4"/>
  <c r="CD386" i="4"/>
  <c r="EZ386" i="4" s="1"/>
  <c r="CC299" i="4"/>
  <c r="EY299" i="4" s="1"/>
  <c r="CC205" i="4"/>
  <c r="EY205" i="4" s="1"/>
  <c r="CF47" i="4"/>
  <c r="FB47" i="4" s="1"/>
  <c r="CI157" i="4"/>
  <c r="BZ151" i="4"/>
  <c r="EV151" i="4" s="1"/>
  <c r="CI279" i="4"/>
  <c r="CE58" i="4"/>
  <c r="FA58" i="4" s="1"/>
  <c r="CA317" i="4"/>
  <c r="EW317" i="4" s="1"/>
  <c r="CI21" i="4"/>
  <c r="CE374" i="4"/>
  <c r="FA374" i="4" s="1"/>
  <c r="CF394" i="4"/>
  <c r="FB394" i="4" s="1"/>
  <c r="CA350" i="4"/>
  <c r="EW350" i="4" s="1"/>
  <c r="CH159" i="4"/>
  <c r="CB37" i="4"/>
  <c r="EX37" i="4" s="1"/>
  <c r="CB392" i="4"/>
  <c r="EX392" i="4" s="1"/>
  <c r="CH236" i="4"/>
  <c r="FD236" i="4" s="1"/>
  <c r="CB327" i="4"/>
  <c r="EX327" i="4" s="1"/>
  <c r="CD194" i="4"/>
  <c r="EZ194" i="4" s="1"/>
  <c r="CG351" i="4"/>
  <c r="FC351" i="4" s="1"/>
  <c r="CE386" i="4"/>
  <c r="FA386" i="4" s="1"/>
  <c r="CH140" i="4"/>
  <c r="BY40" i="4"/>
  <c r="EU40" i="4" s="1"/>
  <c r="CH241" i="4"/>
  <c r="FD241" i="4" s="1"/>
  <c r="CE69" i="4"/>
  <c r="FA69" i="4" s="1"/>
  <c r="CI132" i="4"/>
  <c r="CG30" i="4"/>
  <c r="FC30" i="4" s="1"/>
  <c r="CA108" i="4"/>
  <c r="EW108" i="4" s="1"/>
  <c r="CG265" i="4"/>
  <c r="FC265" i="4" s="1"/>
  <c r="CC340" i="4"/>
  <c r="EY340" i="4" s="1"/>
  <c r="CF208" i="4"/>
  <c r="FB208" i="4" s="1"/>
  <c r="CH94" i="4"/>
  <c r="FD94" i="4" s="1"/>
  <c r="CE154" i="4"/>
  <c r="FA154" i="4" s="1"/>
  <c r="BY256" i="4"/>
  <c r="EU256" i="4" s="1"/>
  <c r="CI151" i="4"/>
  <c r="CA411" i="4"/>
  <c r="EW411" i="4" s="1"/>
  <c r="BY387" i="4"/>
  <c r="EU387" i="4" s="1"/>
  <c r="CD384" i="4"/>
  <c r="EZ384" i="4" s="1"/>
  <c r="BZ69" i="4"/>
  <c r="EV69" i="4" s="1"/>
  <c r="BY205" i="4"/>
  <c r="EU205" i="4" s="1"/>
  <c r="CH287" i="4"/>
  <c r="FD287" i="4" s="1"/>
  <c r="CD252" i="4"/>
  <c r="EZ252" i="4" s="1"/>
  <c r="CC304" i="4"/>
  <c r="EY304" i="4" s="1"/>
  <c r="CB159" i="4"/>
  <c r="EX159" i="4" s="1"/>
  <c r="BY408" i="4"/>
  <c r="EU408" i="4" s="1"/>
  <c r="CH257" i="4"/>
  <c r="CB231" i="4"/>
  <c r="EX231" i="4" s="1"/>
  <c r="CA249" i="4"/>
  <c r="EW249" i="4" s="1"/>
  <c r="CI13" i="4"/>
  <c r="CC297" i="4"/>
  <c r="EY297" i="4" s="1"/>
  <c r="BZ144" i="4"/>
  <c r="EV144" i="4" s="1"/>
  <c r="CE239" i="4"/>
  <c r="FA239" i="4" s="1"/>
  <c r="CI251" i="4"/>
  <c r="BY188" i="4"/>
  <c r="EU188" i="4" s="1"/>
  <c r="CI22" i="4"/>
  <c r="CJ165" i="4"/>
  <c r="CG243" i="4"/>
  <c r="FC243" i="4" s="1"/>
  <c r="CB202" i="4"/>
  <c r="EX202" i="4" s="1"/>
  <c r="CJ133" i="4"/>
  <c r="CI392" i="4"/>
  <c r="CF175" i="4"/>
  <c r="FB175" i="4" s="1"/>
  <c r="CJ146" i="4"/>
  <c r="CD225" i="4"/>
  <c r="EZ225" i="4" s="1"/>
  <c r="CB333" i="4"/>
  <c r="EX333" i="4" s="1"/>
  <c r="CD116" i="4"/>
  <c r="EZ116" i="4" s="1"/>
  <c r="BZ132" i="4"/>
  <c r="EV132" i="4" s="1"/>
  <c r="BZ50" i="4"/>
  <c r="EV50" i="4" s="1"/>
  <c r="CE235" i="4"/>
  <c r="FA235" i="4" s="1"/>
  <c r="CJ159" i="4"/>
  <c r="CI276" i="4"/>
  <c r="CC356" i="4"/>
  <c r="EY356" i="4" s="1"/>
  <c r="BY140" i="4"/>
  <c r="EU140" i="4" s="1"/>
  <c r="CG64" i="4"/>
  <c r="FC64" i="4" s="1"/>
  <c r="CG160" i="4"/>
  <c r="FC160" i="4" s="1"/>
  <c r="CF204" i="4"/>
  <c r="FB204" i="4" s="1"/>
  <c r="CH212" i="4"/>
  <c r="FD212" i="4" s="1"/>
  <c r="CA231" i="4"/>
  <c r="EW231" i="4" s="1"/>
  <c r="CE345" i="4"/>
  <c r="FA345" i="4" s="1"/>
  <c r="CJ388" i="4"/>
  <c r="CF295" i="4"/>
  <c r="FB295" i="4" s="1"/>
  <c r="CE279" i="4"/>
  <c r="FA279" i="4" s="1"/>
  <c r="CF45" i="4"/>
  <c r="FB45" i="4" s="1"/>
  <c r="CC254" i="4"/>
  <c r="EY254" i="4" s="1"/>
  <c r="CH14" i="4"/>
  <c r="FD14" i="4" s="1"/>
  <c r="CC61" i="4"/>
  <c r="EY61" i="4" s="1"/>
  <c r="BY175" i="4"/>
  <c r="EU175" i="4" s="1"/>
  <c r="CC178" i="4"/>
  <c r="EY178" i="4" s="1"/>
  <c r="CI83" i="4"/>
  <c r="CD245" i="4"/>
  <c r="EZ245" i="4" s="1"/>
  <c r="CE399" i="4"/>
  <c r="FA399" i="4" s="1"/>
  <c r="CE405" i="4"/>
  <c r="FA405" i="4" s="1"/>
  <c r="CJ316" i="4"/>
  <c r="CF287" i="4"/>
  <c r="FB287" i="4" s="1"/>
  <c r="CE254" i="4"/>
  <c r="FA254" i="4" s="1"/>
  <c r="CG119" i="4"/>
  <c r="FC119" i="4" s="1"/>
  <c r="CH150" i="4"/>
  <c r="FD150" i="4" s="1"/>
  <c r="CI378" i="4"/>
  <c r="CH288" i="4"/>
  <c r="FD288" i="4" s="1"/>
  <c r="BY378" i="4"/>
  <c r="EU378" i="4" s="1"/>
  <c r="CD141" i="4"/>
  <c r="EZ141" i="4" s="1"/>
  <c r="CB284" i="4"/>
  <c r="EX284" i="4" s="1"/>
  <c r="CE273" i="4"/>
  <c r="FA273" i="4" s="1"/>
  <c r="CC282" i="4"/>
  <c r="EY282" i="4" s="1"/>
  <c r="CJ12" i="4"/>
  <c r="CA76" i="4"/>
  <c r="EW76" i="4" s="1"/>
  <c r="CG73" i="4"/>
  <c r="FC73" i="4" s="1"/>
  <c r="CC77" i="4"/>
  <c r="EY77" i="4" s="1"/>
  <c r="CD338" i="4"/>
  <c r="EZ338" i="4" s="1"/>
  <c r="CF153" i="4"/>
  <c r="FB153" i="4" s="1"/>
  <c r="BY381" i="4"/>
  <c r="EU381" i="4" s="1"/>
  <c r="CB129" i="4"/>
  <c r="EX129" i="4" s="1"/>
  <c r="BZ297" i="4"/>
  <c r="EV297" i="4" s="1"/>
  <c r="CF395" i="4"/>
  <c r="FB395" i="4" s="1"/>
  <c r="BZ325" i="4"/>
  <c r="EV325" i="4" s="1"/>
  <c r="CH357" i="4"/>
  <c r="CH172" i="4"/>
  <c r="FD172" i="4" s="1"/>
  <c r="CD122" i="4"/>
  <c r="EZ122" i="4" s="1"/>
  <c r="CG8" i="4"/>
  <c r="FC8" i="4" s="1"/>
  <c r="CA54" i="4"/>
  <c r="EW54" i="4" s="1"/>
  <c r="CA83" i="4"/>
  <c r="EW83" i="4" s="1"/>
  <c r="CD401" i="4"/>
  <c r="EZ401" i="4" s="1"/>
  <c r="CB250" i="4"/>
  <c r="EX250" i="4" s="1"/>
  <c r="CH266" i="4"/>
  <c r="CE180" i="4"/>
  <c r="FA180" i="4" s="1"/>
  <c r="CB88" i="4"/>
  <c r="EX88" i="4" s="1"/>
  <c r="BZ192" i="4"/>
  <c r="EV192" i="4" s="1"/>
  <c r="CF51" i="4"/>
  <c r="FB51" i="4" s="1"/>
  <c r="CC9" i="4"/>
  <c r="EY9" i="4" s="1"/>
  <c r="BZ331" i="4"/>
  <c r="EV331" i="4" s="1"/>
  <c r="CD212" i="4"/>
  <c r="EZ212" i="4" s="1"/>
  <c r="CA275" i="4"/>
  <c r="EW275" i="4" s="1"/>
  <c r="CC55" i="4"/>
  <c r="EY55" i="4" s="1"/>
  <c r="CG397" i="4"/>
  <c r="FC397" i="4" s="1"/>
  <c r="CD317" i="4"/>
  <c r="EZ317" i="4" s="1"/>
  <c r="CF32" i="4"/>
  <c r="FB32" i="4" s="1"/>
  <c r="CB398" i="4"/>
  <c r="EX398" i="4" s="1"/>
  <c r="CH348" i="4"/>
  <c r="FD348" i="4" s="1"/>
  <c r="CG390" i="4"/>
  <c r="FC390" i="4" s="1"/>
  <c r="CE274" i="4"/>
  <c r="FA274" i="4" s="1"/>
  <c r="CD215" i="4"/>
  <c r="EZ215" i="4" s="1"/>
  <c r="CA202" i="4"/>
  <c r="EW202" i="4" s="1"/>
  <c r="BY313" i="4"/>
  <c r="EU313" i="4" s="1"/>
  <c r="CE260" i="4"/>
  <c r="FA260" i="4" s="1"/>
  <c r="CD24" i="4"/>
  <c r="EZ24" i="4" s="1"/>
  <c r="CC219" i="4"/>
  <c r="EY219" i="4" s="1"/>
  <c r="BZ407" i="4"/>
  <c r="EV407" i="4" s="1"/>
  <c r="BY11" i="4"/>
  <c r="EU11" i="4" s="1"/>
  <c r="CB266" i="4"/>
  <c r="EX266" i="4" s="1"/>
  <c r="CJ93" i="4"/>
  <c r="CG278" i="4"/>
  <c r="FC278" i="4" s="1"/>
  <c r="CJ350" i="4"/>
  <c r="CD370" i="4"/>
  <c r="EZ370" i="4" s="1"/>
  <c r="CE347" i="4"/>
  <c r="FA347" i="4" s="1"/>
  <c r="CJ318" i="4"/>
  <c r="CC144" i="4"/>
  <c r="EY144" i="4" s="1"/>
  <c r="CH372" i="4"/>
  <c r="FD372" i="4" s="1"/>
  <c r="CG378" i="4"/>
  <c r="FC378" i="4" s="1"/>
  <c r="BZ308" i="4"/>
  <c r="EV308" i="4" s="1"/>
  <c r="CG82" i="4"/>
  <c r="FC82" i="4" s="1"/>
  <c r="BY148" i="4"/>
  <c r="EU148" i="4" s="1"/>
  <c r="CB211" i="4"/>
  <c r="EX211" i="4" s="1"/>
  <c r="CD62" i="4"/>
  <c r="EZ62" i="4" s="1"/>
  <c r="CE95" i="4"/>
  <c r="FA95" i="4" s="1"/>
  <c r="CF231" i="4"/>
  <c r="FB231" i="4" s="1"/>
  <c r="CE83" i="4"/>
  <c r="FA83" i="4" s="1"/>
  <c r="CA8" i="4"/>
  <c r="EW8" i="4" s="1"/>
  <c r="CI18" i="4"/>
  <c r="BZ191" i="4"/>
  <c r="EV191" i="4" s="1"/>
  <c r="CJ8" i="4"/>
  <c r="CC213" i="4"/>
  <c r="EY213" i="4" s="1"/>
  <c r="CI60" i="4"/>
  <c r="CA367" i="4"/>
  <c r="EW367" i="4" s="1"/>
  <c r="CG372" i="4"/>
  <c r="FC372" i="4" s="1"/>
  <c r="CE381" i="4"/>
  <c r="FA381" i="4" s="1"/>
  <c r="BZ402" i="4"/>
  <c r="EV402" i="4" s="1"/>
  <c r="CC270" i="4"/>
  <c r="EY270" i="4" s="1"/>
  <c r="CI401" i="4"/>
  <c r="CJ77" i="4"/>
  <c r="BY179" i="4"/>
  <c r="EU179" i="4" s="1"/>
  <c r="CC36" i="4"/>
  <c r="EY36" i="4" s="1"/>
  <c r="CC314" i="4"/>
  <c r="EY314" i="4" s="1"/>
  <c r="CG143" i="4"/>
  <c r="FC143" i="4" s="1"/>
  <c r="CB106" i="4"/>
  <c r="EX106" i="4" s="1"/>
  <c r="CE302" i="4"/>
  <c r="FA302" i="4" s="1"/>
  <c r="CE219" i="4"/>
  <c r="FA219" i="4" s="1"/>
  <c r="BY358" i="4"/>
  <c r="EU358" i="4" s="1"/>
  <c r="CG261" i="4"/>
  <c r="FC261" i="4" s="1"/>
  <c r="CH319" i="4"/>
  <c r="FD319" i="4" s="1"/>
  <c r="CE36" i="4"/>
  <c r="FA36" i="4" s="1"/>
  <c r="CC130" i="4"/>
  <c r="EY130" i="4" s="1"/>
  <c r="BY99" i="4"/>
  <c r="EU99" i="4" s="1"/>
  <c r="BZ33" i="4"/>
  <c r="EV33" i="4" s="1"/>
  <c r="CD300" i="4"/>
  <c r="EZ300" i="4" s="1"/>
  <c r="BZ291" i="4"/>
  <c r="EV291" i="4" s="1"/>
  <c r="CH147" i="4"/>
  <c r="BY78" i="4"/>
  <c r="EU78" i="4" s="1"/>
  <c r="CJ354" i="4"/>
  <c r="CD74" i="4"/>
  <c r="EZ74" i="4" s="1"/>
  <c r="CD28" i="4"/>
  <c r="EZ28" i="4" s="1"/>
  <c r="CF88" i="4"/>
  <c r="FB88" i="4" s="1"/>
  <c r="CD43" i="4"/>
  <c r="EZ43" i="4" s="1"/>
  <c r="CJ327" i="4"/>
  <c r="CE183" i="4"/>
  <c r="FA183" i="4" s="1"/>
  <c r="CA384" i="4"/>
  <c r="EW384" i="4" s="1"/>
  <c r="CB355" i="4"/>
  <c r="EX355" i="4" s="1"/>
  <c r="CC313" i="4"/>
  <c r="EY313" i="4" s="1"/>
  <c r="CA10" i="4"/>
  <c r="EW10" i="4" s="1"/>
  <c r="CC133" i="4"/>
  <c r="EY133" i="4" s="1"/>
  <c r="CG369" i="4"/>
  <c r="FC369" i="4" s="1"/>
  <c r="CA408" i="4"/>
  <c r="EW408" i="4" s="1"/>
  <c r="CH303" i="4"/>
  <c r="CI372" i="4"/>
  <c r="CG171" i="4"/>
  <c r="FC171" i="4" s="1"/>
  <c r="CE159" i="4"/>
  <c r="FA159" i="4" s="1"/>
  <c r="CB277" i="4"/>
  <c r="EX277" i="4" s="1"/>
  <c r="CF254" i="4"/>
  <c r="FB254" i="4" s="1"/>
  <c r="CB388" i="4"/>
  <c r="EX388" i="4" s="1"/>
  <c r="CC8" i="4"/>
  <c r="EY8" i="4" s="1"/>
  <c r="CG7" i="4"/>
  <c r="FC7" i="4" s="1"/>
  <c r="CI327" i="4"/>
  <c r="CI328" i="4"/>
  <c r="CF399" i="4"/>
  <c r="FB399" i="4" s="1"/>
  <c r="BY286" i="4"/>
  <c r="EU286" i="4" s="1"/>
  <c r="CG28" i="4"/>
  <c r="FC28" i="4" s="1"/>
  <c r="CJ400" i="4"/>
  <c r="CE60" i="4"/>
  <c r="FA60" i="4" s="1"/>
  <c r="CC224" i="4"/>
  <c r="EY224" i="4" s="1"/>
  <c r="CJ79" i="4"/>
  <c r="CJ349" i="4"/>
  <c r="CA84" i="4"/>
  <c r="EW84" i="4" s="1"/>
  <c r="CF396" i="4"/>
  <c r="FB396" i="4" s="1"/>
  <c r="BY349" i="4"/>
  <c r="EU349" i="4" s="1"/>
  <c r="BZ157" i="4"/>
  <c r="EV157" i="4" s="1"/>
  <c r="CJ287" i="4"/>
  <c r="CD303" i="4"/>
  <c r="EZ303" i="4" s="1"/>
  <c r="CE6" i="4"/>
  <c r="FA6" i="4" s="1"/>
  <c r="CE220" i="4"/>
  <c r="FA220" i="4" s="1"/>
  <c r="BZ153" i="4"/>
  <c r="EV153" i="4" s="1"/>
  <c r="BZ115" i="4"/>
  <c r="EV115" i="4" s="1"/>
  <c r="CG364" i="4"/>
  <c r="FC364" i="4" s="1"/>
  <c r="CG71" i="4"/>
  <c r="FC71" i="4" s="1"/>
  <c r="CE144" i="4"/>
  <c r="FA144" i="4" s="1"/>
  <c r="CB40" i="4"/>
  <c r="EX40" i="4" s="1"/>
  <c r="CJ28" i="4"/>
  <c r="CH204" i="4"/>
  <c r="FD204" i="4" s="1"/>
  <c r="CH104" i="4"/>
  <c r="CF115" i="4"/>
  <c r="FB115" i="4" s="1"/>
  <c r="CD290" i="4"/>
  <c r="EZ290" i="4" s="1"/>
  <c r="CI110" i="4"/>
  <c r="CD320" i="4"/>
  <c r="EZ320" i="4" s="1"/>
  <c r="CH63" i="4"/>
  <c r="CF327" i="4"/>
  <c r="FB327" i="4" s="1"/>
  <c r="CA217" i="4"/>
  <c r="EW217" i="4" s="1"/>
  <c r="CG337" i="4"/>
  <c r="FC337" i="4" s="1"/>
  <c r="CB171" i="4"/>
  <c r="EX171" i="4" s="1"/>
  <c r="CJ103" i="4"/>
  <c r="CI182" i="4"/>
  <c r="CB132" i="4"/>
  <c r="EX132" i="4" s="1"/>
  <c r="CJ132" i="4"/>
  <c r="BY224" i="4"/>
  <c r="EU224" i="4" s="1"/>
  <c r="CC259" i="4"/>
  <c r="EY259" i="4" s="1"/>
  <c r="CF277" i="4"/>
  <c r="FB277" i="4" s="1"/>
  <c r="CH149" i="4"/>
  <c r="CD270" i="4"/>
  <c r="EZ270" i="4" s="1"/>
  <c r="BZ253" i="4"/>
  <c r="EV253" i="4" s="1"/>
  <c r="CF114" i="4"/>
  <c r="FB114" i="4" s="1"/>
  <c r="CD366" i="4"/>
  <c r="EZ366" i="4" s="1"/>
  <c r="CI79" i="4"/>
  <c r="CJ130" i="4"/>
  <c r="CJ15" i="4"/>
  <c r="CA172" i="4"/>
  <c r="EW172" i="4" s="1"/>
  <c r="CA246" i="4"/>
  <c r="EW246" i="4" s="1"/>
  <c r="BY41" i="4"/>
  <c r="EU41" i="4" s="1"/>
  <c r="CE54" i="4"/>
  <c r="FA54" i="4" s="1"/>
  <c r="CJ345" i="4"/>
  <c r="BY75" i="4"/>
  <c r="EU75" i="4" s="1"/>
  <c r="CI68" i="4"/>
  <c r="CA179" i="4"/>
  <c r="EW179" i="4" s="1"/>
  <c r="CH267" i="4"/>
  <c r="BZ313" i="4"/>
  <c r="EV313" i="4" s="1"/>
  <c r="CJ81" i="4"/>
  <c r="CF294" i="4"/>
  <c r="FB294" i="4" s="1"/>
  <c r="CG196" i="4"/>
  <c r="FC196" i="4" s="1"/>
  <c r="CC261" i="4"/>
  <c r="EY261" i="4" s="1"/>
  <c r="CG312" i="4"/>
  <c r="FC312" i="4" s="1"/>
  <c r="CF65" i="4"/>
  <c r="FB65" i="4" s="1"/>
  <c r="CJ244" i="4"/>
  <c r="CD281" i="4"/>
  <c r="EZ281" i="4" s="1"/>
  <c r="CE297" i="4"/>
  <c r="FA297" i="4" s="1"/>
  <c r="CC134" i="4"/>
  <c r="EY134" i="4" s="1"/>
  <c r="CH118" i="4"/>
  <c r="BZ286" i="4"/>
  <c r="EV286" i="4" s="1"/>
  <c r="CG242" i="4"/>
  <c r="FC242" i="4" s="1"/>
  <c r="CI75" i="4"/>
  <c r="BY159" i="4"/>
  <c r="EU159" i="4" s="1"/>
  <c r="CC145" i="4"/>
  <c r="EY145" i="4" s="1"/>
  <c r="CF307" i="4"/>
  <c r="FB307" i="4" s="1"/>
  <c r="CD202" i="4"/>
  <c r="EZ202" i="4" s="1"/>
  <c r="CJ301" i="4"/>
  <c r="CF185" i="4"/>
  <c r="FB185" i="4" s="1"/>
  <c r="CA407" i="4"/>
  <c r="EW407" i="4" s="1"/>
  <c r="CE245" i="4"/>
  <c r="FA245" i="4" s="1"/>
  <c r="CC16" i="4"/>
  <c r="EY16" i="4" s="1"/>
  <c r="CI281" i="4"/>
  <c r="CA195" i="4"/>
  <c r="EW195" i="4" s="1"/>
  <c r="CB48" i="4"/>
  <c r="EX48" i="4" s="1"/>
  <c r="CG113" i="4"/>
  <c r="FC113" i="4" s="1"/>
  <c r="CJ156" i="4"/>
  <c r="CF406" i="4"/>
  <c r="FB406" i="4" s="1"/>
  <c r="CI301" i="4"/>
  <c r="BZ189" i="4"/>
  <c r="EV189" i="4" s="1"/>
  <c r="CG336" i="4"/>
  <c r="FC336" i="4" s="1"/>
  <c r="CH209" i="4"/>
  <c r="FD209" i="4" s="1"/>
  <c r="CC51" i="4"/>
  <c r="EY51" i="4" s="1"/>
  <c r="CB365" i="4"/>
  <c r="EX365" i="4" s="1"/>
  <c r="CJ6" i="4"/>
  <c r="BY251" i="4"/>
  <c r="EU251" i="4" s="1"/>
  <c r="CJ55" i="4"/>
  <c r="CI335" i="4"/>
  <c r="CI257" i="4"/>
  <c r="CH314" i="4"/>
  <c r="FD314" i="4" s="1"/>
  <c r="CJ300" i="4"/>
  <c r="CC192" i="4"/>
  <c r="EY192" i="4" s="1"/>
  <c r="CB93" i="4"/>
  <c r="EX93" i="4" s="1"/>
  <c r="CI179" i="4"/>
  <c r="CE318" i="4"/>
  <c r="FA318" i="4" s="1"/>
  <c r="BZ48" i="4"/>
  <c r="EV48" i="4" s="1"/>
  <c r="CC104" i="4"/>
  <c r="EY104" i="4" s="1"/>
  <c r="CF73" i="4"/>
  <c r="FB73" i="4" s="1"/>
  <c r="CC320" i="4"/>
  <c r="EY320" i="4" s="1"/>
  <c r="CB337" i="4"/>
  <c r="EX337" i="4" s="1"/>
  <c r="CC352" i="4"/>
  <c r="EY352" i="4" s="1"/>
  <c r="CE106" i="4"/>
  <c r="FA106" i="4" s="1"/>
  <c r="CE323" i="4"/>
  <c r="FA323" i="4" s="1"/>
  <c r="BZ316" i="4"/>
  <c r="EV316" i="4" s="1"/>
  <c r="CE275" i="4"/>
  <c r="FA275" i="4" s="1"/>
  <c r="CH103" i="4"/>
  <c r="FD103" i="4" s="1"/>
  <c r="CB247" i="4"/>
  <c r="EX247" i="4" s="1"/>
  <c r="CJ226" i="4"/>
  <c r="CB232" i="4"/>
  <c r="EX232" i="4" s="1"/>
  <c r="CD104" i="4"/>
  <c r="EZ104" i="4" s="1"/>
  <c r="CA27" i="4"/>
  <c r="EW27" i="4" s="1"/>
  <c r="CI297" i="4"/>
  <c r="CF265" i="4"/>
  <c r="FB265" i="4" s="1"/>
  <c r="CH325" i="4"/>
  <c r="FD325" i="4" s="1"/>
  <c r="BZ242" i="4"/>
  <c r="EV242" i="4" s="1"/>
  <c r="CE334" i="4"/>
  <c r="FA334" i="4" s="1"/>
  <c r="CJ76" i="4"/>
  <c r="CA362" i="4"/>
  <c r="EW362" i="4" s="1"/>
  <c r="CD187" i="4"/>
  <c r="EZ187" i="4" s="1"/>
  <c r="CD286" i="4"/>
  <c r="EZ286" i="4" s="1"/>
  <c r="CE311" i="4"/>
  <c r="FA311" i="4" s="1"/>
  <c r="CB56" i="4"/>
  <c r="EX56" i="4" s="1"/>
  <c r="CJ319" i="4"/>
  <c r="CE383" i="4"/>
  <c r="FA383" i="4" s="1"/>
  <c r="CI59" i="4"/>
  <c r="CJ88" i="4"/>
  <c r="CH330" i="4"/>
  <c r="CB115" i="4"/>
  <c r="EX115" i="4" s="1"/>
  <c r="BZ57" i="4"/>
  <c r="EV57" i="4" s="1"/>
  <c r="CE256" i="4"/>
  <c r="FA256" i="4" s="1"/>
  <c r="CH341" i="4"/>
  <c r="FD341" i="4" s="1"/>
  <c r="BY92" i="4"/>
  <c r="EU92" i="4" s="1"/>
  <c r="CC251" i="4"/>
  <c r="EY251" i="4" s="1"/>
  <c r="CG22" i="4"/>
  <c r="FC22" i="4" s="1"/>
  <c r="CA73" i="4"/>
  <c r="EW73" i="4" s="1"/>
  <c r="CB230" i="4"/>
  <c r="EX230" i="4" s="1"/>
  <c r="CH242" i="4"/>
  <c r="FD242" i="4" s="1"/>
  <c r="CB335" i="4"/>
  <c r="EX335" i="4" s="1"/>
  <c r="BZ267" i="4"/>
  <c r="EV267" i="4" s="1"/>
  <c r="CH32" i="4"/>
  <c r="CA393" i="4"/>
  <c r="EW393" i="4" s="1"/>
  <c r="CA363" i="4"/>
  <c r="EW363" i="4" s="1"/>
  <c r="CA51" i="4"/>
  <c r="EW51" i="4" s="1"/>
  <c r="CE341" i="4"/>
  <c r="FA341" i="4" s="1"/>
  <c r="CJ190" i="4"/>
  <c r="BY160" i="4"/>
  <c r="EU160" i="4" s="1"/>
  <c r="CB83" i="4"/>
  <c r="EX83" i="4" s="1"/>
  <c r="BY360" i="4"/>
  <c r="EU360" i="4" s="1"/>
  <c r="BZ84" i="4"/>
  <c r="EV84" i="4" s="1"/>
  <c r="CG162" i="4"/>
  <c r="FC162" i="4" s="1"/>
  <c r="CJ383" i="4"/>
  <c r="CI305" i="4"/>
  <c r="CI306" i="4"/>
  <c r="CA325" i="4"/>
  <c r="EW325" i="4" s="1"/>
  <c r="CD274" i="4"/>
  <c r="EZ274" i="4" s="1"/>
  <c r="CC292" i="4"/>
  <c r="EY292" i="4" s="1"/>
  <c r="BZ394" i="4"/>
  <c r="EV394" i="4" s="1"/>
  <c r="BY363" i="4"/>
  <c r="EU363" i="4" s="1"/>
  <c r="CD314" i="4"/>
  <c r="EZ314" i="4" s="1"/>
  <c r="CA351" i="4"/>
  <c r="EW351" i="4" s="1"/>
  <c r="CA187" i="4"/>
  <c r="EW187" i="4" s="1"/>
  <c r="CG18" i="4"/>
  <c r="FC18" i="4" s="1"/>
  <c r="CD227" i="4"/>
  <c r="EZ227" i="4" s="1"/>
  <c r="CC160" i="4"/>
  <c r="EY160" i="4" s="1"/>
  <c r="CB396" i="4"/>
  <c r="EX396" i="4" s="1"/>
  <c r="CH194" i="4"/>
  <c r="FD194" i="4" s="1"/>
  <c r="CJ362" i="4"/>
  <c r="CA397" i="4"/>
  <c r="EW397" i="4" s="1"/>
  <c r="CG100" i="4"/>
  <c r="FC100" i="4" s="1"/>
  <c r="CB80" i="4"/>
  <c r="EX80" i="4" s="1"/>
  <c r="CG338" i="4"/>
  <c r="FC338" i="4" s="1"/>
  <c r="CD103" i="4"/>
  <c r="EZ103" i="4" s="1"/>
  <c r="CI95" i="4"/>
  <c r="CD311" i="4"/>
  <c r="EZ311" i="4" s="1"/>
  <c r="BY16" i="4"/>
  <c r="EU16" i="4" s="1"/>
  <c r="CC221" i="4"/>
  <c r="EY221" i="4" s="1"/>
  <c r="CE109" i="4"/>
  <c r="FA109" i="4" s="1"/>
  <c r="CI354" i="4"/>
  <c r="CG232" i="4"/>
  <c r="FC232" i="4" s="1"/>
  <c r="CH324" i="4"/>
  <c r="CJ68" i="4"/>
  <c r="CH44" i="4"/>
  <c r="FD44" i="4" s="1"/>
  <c r="CG396" i="4"/>
  <c r="FC396" i="4" s="1"/>
  <c r="CG227" i="4"/>
  <c r="FC227" i="4" s="1"/>
  <c r="CC101" i="4"/>
  <c r="EY101" i="4" s="1"/>
  <c r="CC290" i="4"/>
  <c r="EY290" i="4" s="1"/>
  <c r="CI231" i="4"/>
  <c r="CC116" i="4"/>
  <c r="EY116" i="4" s="1"/>
  <c r="BY137" i="4"/>
  <c r="EU137" i="4" s="1"/>
  <c r="CC248" i="4"/>
  <c r="EY248" i="4" s="1"/>
  <c r="CE241" i="4"/>
  <c r="FA241" i="4" s="1"/>
  <c r="CE232" i="4"/>
  <c r="FA232" i="4" s="1"/>
  <c r="CJ360" i="4"/>
  <c r="CD102" i="4"/>
  <c r="EZ102" i="4" s="1"/>
  <c r="CH130" i="4"/>
  <c r="FD130" i="4" s="1"/>
  <c r="CA222" i="4"/>
  <c r="EW222" i="4" s="1"/>
  <c r="CF401" i="4"/>
  <c r="FB401" i="4" s="1"/>
  <c r="CG155" i="4"/>
  <c r="FC155" i="4" s="1"/>
  <c r="CJ145" i="4"/>
  <c r="CC289" i="4"/>
  <c r="EY289" i="4" s="1"/>
  <c r="CF83" i="4"/>
  <c r="FB83" i="4" s="1"/>
  <c r="CB29" i="4"/>
  <c r="EX29" i="4" s="1"/>
  <c r="CD376" i="4"/>
  <c r="EZ376" i="4" s="1"/>
  <c r="CF247" i="4"/>
  <c r="FB247" i="4" s="1"/>
  <c r="CD63" i="4"/>
  <c r="EZ63" i="4" s="1"/>
  <c r="CD277" i="4"/>
  <c r="EZ277" i="4" s="1"/>
  <c r="BZ182" i="4"/>
  <c r="EV182" i="4" s="1"/>
  <c r="CI61" i="4"/>
  <c r="CC209" i="4"/>
  <c r="EY209" i="4" s="1"/>
  <c r="CE190" i="4"/>
  <c r="FA190" i="4" s="1"/>
  <c r="CB194" i="4"/>
  <c r="EX194" i="4" s="1"/>
  <c r="CJ339" i="4"/>
  <c r="CD267" i="4"/>
  <c r="EZ267" i="4" s="1"/>
  <c r="BY97" i="4"/>
  <c r="EU97" i="4" s="1"/>
  <c r="BZ202" i="4"/>
  <c r="EV202" i="4" s="1"/>
  <c r="CF18" i="4"/>
  <c r="FB18" i="4" s="1"/>
  <c r="CC111" i="4"/>
  <c r="EY111" i="4" s="1"/>
  <c r="CI180" i="4"/>
  <c r="CI23" i="4"/>
  <c r="CH344" i="4"/>
  <c r="BZ367" i="4"/>
  <c r="EV367" i="4" s="1"/>
  <c r="BZ312" i="4"/>
  <c r="EV312" i="4" s="1"/>
  <c r="CE224" i="4"/>
  <c r="FA224" i="4" s="1"/>
  <c r="CD297" i="4"/>
  <c r="EZ297" i="4" s="1"/>
  <c r="CA144" i="4"/>
  <c r="EW144" i="4" s="1"/>
  <c r="CD58" i="4"/>
  <c r="EZ58" i="4" s="1"/>
  <c r="CA145" i="4"/>
  <c r="EW145" i="4" s="1"/>
  <c r="BY105" i="4"/>
  <c r="EU105" i="4" s="1"/>
  <c r="CA288" i="4"/>
  <c r="EW288" i="4" s="1"/>
  <c r="CA412" i="4"/>
  <c r="EW412" i="4" s="1"/>
  <c r="BZ61" i="4"/>
  <c r="EV61" i="4" s="1"/>
  <c r="CH26" i="4"/>
  <c r="FD26" i="4" s="1"/>
  <c r="CE117" i="4"/>
  <c r="FA117" i="4" s="1"/>
  <c r="CG125" i="4"/>
  <c r="FC125" i="4" s="1"/>
  <c r="CG198" i="4"/>
  <c r="FC198" i="4" s="1"/>
  <c r="BZ400" i="4"/>
  <c r="EV400" i="4" s="1"/>
  <c r="CC136" i="4"/>
  <c r="EY136" i="4" s="1"/>
  <c r="CI191" i="4"/>
  <c r="CD345" i="4"/>
  <c r="EZ345" i="4" s="1"/>
  <c r="CG131" i="4"/>
  <c r="FC131" i="4" s="1"/>
  <c r="CF258" i="4"/>
  <c r="FB258" i="4" s="1"/>
  <c r="CG206" i="4"/>
  <c r="FC206" i="4" s="1"/>
  <c r="CC376" i="4"/>
  <c r="EY376" i="4" s="1"/>
  <c r="CE354" i="4"/>
  <c r="FA354" i="4" s="1"/>
  <c r="CE276" i="4"/>
  <c r="FA276" i="4" s="1"/>
  <c r="CJ238" i="4"/>
  <c r="CE249" i="4"/>
  <c r="FA249" i="4" s="1"/>
  <c r="CF150" i="4"/>
  <c r="FB150" i="4" s="1"/>
  <c r="BY379" i="4"/>
  <c r="EU379" i="4" s="1"/>
  <c r="CH358" i="4"/>
  <c r="FD358" i="4" s="1"/>
  <c r="CE63" i="4"/>
  <c r="FA63" i="4" s="1"/>
  <c r="CE314" i="4"/>
  <c r="FA314" i="4" s="1"/>
  <c r="CI185" i="4"/>
  <c r="CJ297" i="4"/>
  <c r="CB167" i="4"/>
  <c r="EX167" i="4" s="1"/>
  <c r="BY58" i="4"/>
  <c r="EU58" i="4" s="1"/>
  <c r="BY9" i="4"/>
  <c r="EU9" i="4" s="1"/>
  <c r="BZ281" i="4"/>
  <c r="EV281" i="4" s="1"/>
  <c r="CG6" i="4"/>
  <c r="FC6" i="4" s="1"/>
  <c r="BZ106" i="4"/>
  <c r="EV106" i="4" s="1"/>
  <c r="CA158" i="4"/>
  <c r="EW158" i="4" s="1"/>
  <c r="BY187" i="4"/>
  <c r="EU187" i="4" s="1"/>
  <c r="CA296" i="4"/>
  <c r="EW296" i="4" s="1"/>
  <c r="BZ111" i="4"/>
  <c r="EV111" i="4" s="1"/>
  <c r="BY314" i="4"/>
  <c r="EU314" i="4" s="1"/>
  <c r="BY391" i="4"/>
  <c r="EU391" i="4" s="1"/>
  <c r="CG273" i="4"/>
  <c r="FC273" i="4" s="1"/>
  <c r="CE292" i="4"/>
  <c r="FA292" i="4" s="1"/>
  <c r="CJ365" i="4"/>
  <c r="CE176" i="4"/>
  <c r="FA176" i="4" s="1"/>
  <c r="CH96" i="4"/>
  <c r="CI255" i="4"/>
  <c r="CC280" i="4"/>
  <c r="EY280" i="4" s="1"/>
  <c r="CC121" i="4"/>
  <c r="EY121" i="4" s="1"/>
  <c r="CA140" i="4"/>
  <c r="EW140" i="4" s="1"/>
  <c r="CF296" i="4"/>
  <c r="FB296" i="4" s="1"/>
  <c r="CG380" i="4"/>
  <c r="FC380" i="4" s="1"/>
  <c r="CF23" i="4"/>
  <c r="FB23" i="4" s="1"/>
  <c r="CE277" i="4"/>
  <c r="FA277" i="4" s="1"/>
  <c r="BZ196" i="4"/>
  <c r="EV196" i="4" s="1"/>
  <c r="CF264" i="4"/>
  <c r="FB264" i="4" s="1"/>
  <c r="CH131" i="4"/>
  <c r="FD131" i="4" s="1"/>
  <c r="BY32" i="4"/>
  <c r="EU32" i="4" s="1"/>
  <c r="CF259" i="4"/>
  <c r="FB259" i="4" s="1"/>
  <c r="CJ152" i="4"/>
  <c r="CA40" i="4"/>
  <c r="EW40" i="4" s="1"/>
  <c r="CA391" i="4"/>
  <c r="EW391" i="4" s="1"/>
  <c r="CJ52" i="4"/>
  <c r="CG268" i="4"/>
  <c r="FC268" i="4" s="1"/>
  <c r="CD332" i="4"/>
  <c r="EZ332" i="4" s="1"/>
  <c r="CC285" i="4"/>
  <c r="EY285" i="4" s="1"/>
  <c r="CE218" i="4"/>
  <c r="FA218" i="4" s="1"/>
  <c r="BZ138" i="4"/>
  <c r="EV138" i="4" s="1"/>
  <c r="CH163" i="4"/>
  <c r="FD163" i="4" s="1"/>
  <c r="CD163" i="4"/>
  <c r="EZ163" i="4" s="1"/>
  <c r="CH248" i="4"/>
  <c r="CD305" i="4"/>
  <c r="EZ305" i="4" s="1"/>
  <c r="CF292" i="4"/>
  <c r="FB292" i="4" s="1"/>
  <c r="CF226" i="4"/>
  <c r="FB226" i="4" s="1"/>
  <c r="CI86" i="4"/>
  <c r="CB281" i="4"/>
  <c r="EX281" i="4" s="1"/>
  <c r="CC37" i="4"/>
  <c r="EY37" i="4" s="1"/>
  <c r="CC381" i="4"/>
  <c r="EY381" i="4" s="1"/>
  <c r="CI394" i="4"/>
  <c r="CF253" i="4"/>
  <c r="FB253" i="4" s="1"/>
  <c r="CF397" i="4"/>
  <c r="FB397" i="4" s="1"/>
  <c r="CA17" i="4"/>
  <c r="EW17" i="4" s="1"/>
  <c r="BY87" i="4"/>
  <c r="EU87" i="4" s="1"/>
  <c r="CE329" i="4"/>
  <c r="FA329" i="4" s="1"/>
  <c r="CE337" i="4"/>
  <c r="FA337" i="4" s="1"/>
  <c r="CG277" i="4"/>
  <c r="FC277" i="4" s="1"/>
  <c r="CH173" i="4"/>
  <c r="CI102" i="4"/>
  <c r="CF200" i="4"/>
  <c r="FB200" i="4" s="1"/>
  <c r="CD190" i="4"/>
  <c r="EZ190" i="4" s="1"/>
  <c r="CC351" i="4"/>
  <c r="EY351" i="4" s="1"/>
  <c r="CB399" i="4"/>
  <c r="EX399" i="4" s="1"/>
  <c r="CE402" i="4"/>
  <c r="FA402" i="4" s="1"/>
  <c r="CC91" i="4"/>
  <c r="EY91" i="4" s="1"/>
  <c r="CD397" i="4"/>
  <c r="EZ397" i="4" s="1"/>
  <c r="BZ139" i="4"/>
  <c r="EV139" i="4" s="1"/>
  <c r="CB165" i="4"/>
  <c r="EX165" i="4" s="1"/>
  <c r="CA337" i="4"/>
  <c r="EW337" i="4" s="1"/>
  <c r="BZ305" i="4"/>
  <c r="EV305" i="4" s="1"/>
  <c r="CA385" i="4"/>
  <c r="EW385" i="4" s="1"/>
  <c r="BZ206" i="4"/>
  <c r="EV206" i="4" s="1"/>
  <c r="CG170" i="4"/>
  <c r="FC170" i="4" s="1"/>
  <c r="CC19" i="4"/>
  <c r="EY19" i="4" s="1"/>
  <c r="CI14" i="4"/>
  <c r="CC71" i="4"/>
  <c r="EY71" i="4" s="1"/>
  <c r="CH407" i="4"/>
  <c r="BY275" i="4"/>
  <c r="EU275" i="4" s="1"/>
  <c r="CG236" i="4"/>
  <c r="FC236" i="4" s="1"/>
  <c r="CE388" i="4"/>
  <c r="FA388" i="4" s="1"/>
  <c r="CH184" i="4"/>
  <c r="FD184" i="4" s="1"/>
  <c r="CF216" i="4"/>
  <c r="FB216" i="4" s="1"/>
  <c r="CE61" i="4"/>
  <c r="FA61" i="4" s="1"/>
  <c r="CD146" i="4"/>
  <c r="EZ146" i="4" s="1"/>
  <c r="CD216" i="4"/>
  <c r="EZ216" i="4" s="1"/>
  <c r="CA239" i="4"/>
  <c r="EW239" i="4" s="1"/>
  <c r="CJ385" i="4"/>
  <c r="BY373" i="4"/>
  <c r="EU373" i="4" s="1"/>
  <c r="CJ14" i="4"/>
  <c r="CF383" i="4"/>
  <c r="FB383" i="4" s="1"/>
  <c r="CA154" i="4"/>
  <c r="EW154" i="4" s="1"/>
  <c r="CI145" i="4"/>
  <c r="BZ237" i="4"/>
  <c r="EV237" i="4" s="1"/>
  <c r="CA147" i="4"/>
  <c r="EW147" i="4" s="1"/>
  <c r="CA400" i="4"/>
  <c r="EW400" i="4" s="1"/>
  <c r="BZ170" i="4"/>
  <c r="EV170" i="4" s="1"/>
  <c r="CC228" i="4"/>
  <c r="EY228" i="4" s="1"/>
  <c r="CI108" i="4"/>
  <c r="BY142" i="4"/>
  <c r="EU142" i="4" s="1"/>
  <c r="CC140" i="4"/>
  <c r="EY140" i="4" s="1"/>
  <c r="CA240" i="4"/>
  <c r="EW240" i="4" s="1"/>
  <c r="BY239" i="4"/>
  <c r="EU239" i="4" s="1"/>
  <c r="CA294" i="4"/>
  <c r="EW294" i="4" s="1"/>
  <c r="CA77" i="4"/>
  <c r="EW77" i="4" s="1"/>
  <c r="CD201" i="4"/>
  <c r="EZ201" i="4" s="1"/>
  <c r="BZ241" i="4"/>
  <c r="EV241" i="4" s="1"/>
  <c r="CB42" i="4"/>
  <c r="EX42" i="4" s="1"/>
  <c r="BZ85" i="4"/>
  <c r="EV85" i="4" s="1"/>
  <c r="CA75" i="4"/>
  <c r="EW75" i="4" s="1"/>
  <c r="BZ185" i="4"/>
  <c r="EV185" i="4" s="1"/>
  <c r="BY116" i="4"/>
  <c r="EU116" i="4" s="1"/>
  <c r="CJ108" i="4"/>
  <c r="CG340" i="4"/>
  <c r="FC340" i="4" s="1"/>
  <c r="CC383" i="4"/>
  <c r="EY383" i="4" s="1"/>
  <c r="CC74" i="4"/>
  <c r="EY74" i="4" s="1"/>
  <c r="CJ222" i="4"/>
  <c r="BZ339" i="4"/>
  <c r="EV339" i="4" s="1"/>
  <c r="CB320" i="4"/>
  <c r="EX320" i="4" s="1"/>
  <c r="CE305" i="4"/>
  <c r="FA305" i="4" s="1"/>
  <c r="CC34" i="4"/>
  <c r="EY34" i="4" s="1"/>
  <c r="CD231" i="4"/>
  <c r="EZ231" i="4" s="1"/>
  <c r="CH52" i="4"/>
  <c r="BY206" i="4"/>
  <c r="EU206" i="4" s="1"/>
  <c r="CC225" i="4"/>
  <c r="EY225" i="4" s="1"/>
  <c r="CJ251" i="4"/>
  <c r="CA244" i="4"/>
  <c r="EW244" i="4" s="1"/>
  <c r="CB289" i="4"/>
  <c r="EX289" i="4" s="1"/>
  <c r="BY171" i="4"/>
  <c r="EU171" i="4" s="1"/>
  <c r="CE308" i="4"/>
  <c r="FA308" i="4" s="1"/>
  <c r="CA221" i="4"/>
  <c r="EW221" i="4" s="1"/>
  <c r="CE121" i="4"/>
  <c r="FA121" i="4" s="1"/>
  <c r="CA164" i="4"/>
  <c r="EW164" i="4" s="1"/>
  <c r="CD223" i="4"/>
  <c r="EZ223" i="4" s="1"/>
  <c r="BY173" i="4"/>
  <c r="EU173" i="4" s="1"/>
  <c r="CA169" i="4"/>
  <c r="EW169" i="4" s="1"/>
  <c r="CF12" i="4"/>
  <c r="FB12" i="4" s="1"/>
  <c r="CG224" i="4"/>
  <c r="FC224" i="4" s="1"/>
  <c r="BY372" i="4"/>
  <c r="EU372" i="4" s="1"/>
  <c r="BY182" i="4"/>
  <c r="EU182" i="4" s="1"/>
  <c r="CA126" i="4"/>
  <c r="EW126" i="4" s="1"/>
  <c r="CB323" i="4"/>
  <c r="EX323" i="4" s="1"/>
  <c r="BY34" i="4"/>
  <c r="EU34" i="4" s="1"/>
  <c r="CF381" i="4"/>
  <c r="FB381" i="4" s="1"/>
  <c r="CD39" i="4"/>
  <c r="EZ39" i="4" s="1"/>
  <c r="CB135" i="4"/>
  <c r="EX135" i="4" s="1"/>
  <c r="BY35" i="4"/>
  <c r="EU35" i="4" s="1"/>
  <c r="BZ74" i="4"/>
  <c r="EV74" i="4" s="1"/>
  <c r="CA357" i="4"/>
  <c r="EW357" i="4" s="1"/>
  <c r="CG260" i="4"/>
  <c r="FC260" i="4" s="1"/>
  <c r="CJ294" i="4"/>
  <c r="CE370" i="4"/>
  <c r="FA370" i="4" s="1"/>
  <c r="CC287" i="4"/>
  <c r="EY287" i="4" s="1"/>
  <c r="CJ352" i="4"/>
  <c r="CD278" i="4"/>
  <c r="EZ278" i="4" s="1"/>
  <c r="CA341" i="4"/>
  <c r="EW341" i="4" s="1"/>
  <c r="CE362" i="4"/>
  <c r="FA362" i="4" s="1"/>
  <c r="CJ87" i="4"/>
  <c r="CH196" i="4"/>
  <c r="CA406" i="4"/>
  <c r="EW406" i="4" s="1"/>
  <c r="CG404" i="4"/>
  <c r="FC404" i="4" s="1"/>
  <c r="CF331" i="4"/>
  <c r="FB331" i="4" s="1"/>
  <c r="CB38" i="4"/>
  <c r="EX38" i="4" s="1"/>
  <c r="CH188" i="4"/>
  <c r="FD188" i="4" s="1"/>
  <c r="CH82" i="4"/>
  <c r="FD82" i="4" s="1"/>
  <c r="CC70" i="4"/>
  <c r="EY70" i="4" s="1"/>
  <c r="CC332" i="4"/>
  <c r="EY332" i="4" s="1"/>
  <c r="BZ112" i="4"/>
  <c r="EV112" i="4" s="1"/>
  <c r="CC361" i="4"/>
  <c r="EY361" i="4" s="1"/>
  <c r="CG366" i="4"/>
  <c r="FC366" i="4" s="1"/>
  <c r="CF159" i="4"/>
  <c r="FB159" i="4" s="1"/>
  <c r="CE124" i="4"/>
  <c r="FA124" i="4" s="1"/>
  <c r="BZ260" i="4"/>
  <c r="EV260" i="4" s="1"/>
  <c r="CH260" i="4"/>
  <c r="FD260" i="4" s="1"/>
  <c r="CH380" i="4"/>
  <c r="BZ354" i="4"/>
  <c r="EV354" i="4" s="1"/>
  <c r="CC62" i="4"/>
  <c r="EY62" i="4" s="1"/>
  <c r="CB227" i="4"/>
  <c r="EX227" i="4" s="1"/>
  <c r="CI150" i="4"/>
  <c r="CA301" i="4"/>
  <c r="EW301" i="4" s="1"/>
  <c r="BZ200" i="4"/>
  <c r="EV200" i="4" s="1"/>
  <c r="CE408" i="4"/>
  <c r="FA408" i="4" s="1"/>
  <c r="CF380" i="4"/>
  <c r="FB380" i="4" s="1"/>
  <c r="CE352" i="4"/>
  <c r="FA352" i="4" s="1"/>
  <c r="BY128" i="4"/>
  <c r="EU128" i="4" s="1"/>
  <c r="CG136" i="4"/>
  <c r="FC136" i="4" s="1"/>
  <c r="CE11" i="4"/>
  <c r="FA11" i="4" s="1"/>
  <c r="CJ276" i="4"/>
  <c r="CD238" i="4"/>
  <c r="EZ238" i="4" s="1"/>
  <c r="BY181" i="4"/>
  <c r="EU181" i="4" s="1"/>
  <c r="CH187" i="4"/>
  <c r="CF70" i="4"/>
  <c r="FB70" i="4" s="1"/>
  <c r="CH145" i="4"/>
  <c r="FD145" i="4" s="1"/>
  <c r="CF102" i="4"/>
  <c r="FB102" i="4" s="1"/>
  <c r="CB49" i="4"/>
  <c r="EX49" i="4" s="1"/>
  <c r="BZ401" i="4"/>
  <c r="EV401" i="4" s="1"/>
  <c r="CG205" i="4"/>
  <c r="FC205" i="4" s="1"/>
  <c r="CG108" i="4"/>
  <c r="FC108" i="4" s="1"/>
  <c r="CF66" i="4"/>
  <c r="FB66" i="4" s="1"/>
  <c r="CF278" i="4"/>
  <c r="FB278" i="4" s="1"/>
  <c r="CC286" i="4"/>
  <c r="EY286" i="4" s="1"/>
  <c r="BY203" i="4"/>
  <c r="EU203" i="4" s="1"/>
  <c r="CI353" i="4"/>
  <c r="CG139" i="4"/>
  <c r="FC139" i="4" s="1"/>
  <c r="CB410" i="4"/>
  <c r="EX410" i="4" s="1"/>
  <c r="CE112" i="4"/>
  <c r="FA112" i="4" s="1"/>
  <c r="BY232" i="4"/>
  <c r="EU232" i="4" s="1"/>
  <c r="BY299" i="4"/>
  <c r="EU299" i="4" s="1"/>
  <c r="CF354" i="4"/>
  <c r="FB354" i="4" s="1"/>
  <c r="CB153" i="4"/>
  <c r="EX153" i="4" s="1"/>
  <c r="CH170" i="4"/>
  <c r="CF145" i="4"/>
  <c r="FB145" i="4" s="1"/>
  <c r="BZ183" i="4"/>
  <c r="EV183" i="4" s="1"/>
  <c r="CC152" i="4"/>
  <c r="EY152" i="4" s="1"/>
  <c r="CA405" i="4"/>
  <c r="EW405" i="4" s="1"/>
  <c r="CH354" i="4"/>
  <c r="FD354" i="4" s="1"/>
  <c r="BY254" i="4"/>
  <c r="EU254" i="4" s="1"/>
  <c r="CC385" i="4"/>
  <c r="EY385" i="4" s="1"/>
  <c r="BZ388" i="4"/>
  <c r="EV388" i="4" s="1"/>
  <c r="CC196" i="4"/>
  <c r="EY196" i="4" s="1"/>
  <c r="CF238" i="4"/>
  <c r="FB238" i="4" s="1"/>
  <c r="BY316" i="4"/>
  <c r="EU316" i="4" s="1"/>
  <c r="CF135" i="4"/>
  <c r="FB135" i="4" s="1"/>
  <c r="CA349" i="4"/>
  <c r="EW349" i="4" s="1"/>
  <c r="CG280" i="4"/>
  <c r="FC280" i="4" s="1"/>
  <c r="CD233" i="4"/>
  <c r="EZ233" i="4" s="1"/>
  <c r="CA183" i="4"/>
  <c r="EW183" i="4" s="1"/>
  <c r="CG210" i="4"/>
  <c r="FC210" i="4" s="1"/>
  <c r="CF273" i="4"/>
  <c r="FB273" i="4" s="1"/>
  <c r="CD78" i="4"/>
  <c r="EZ78" i="4" s="1"/>
  <c r="CJ212" i="4"/>
  <c r="CC142" i="4"/>
  <c r="EY142" i="4" s="1"/>
  <c r="CC194" i="4"/>
  <c r="EY194" i="4" s="1"/>
  <c r="CG137" i="4"/>
  <c r="FC137" i="4" s="1"/>
  <c r="CA95" i="4"/>
  <c r="EW95" i="4" s="1"/>
  <c r="CG327" i="4"/>
  <c r="FC327" i="4" s="1"/>
  <c r="CJ97" i="4"/>
  <c r="BY192" i="4"/>
  <c r="EU192" i="4" s="1"/>
  <c r="CG343" i="4"/>
  <c r="FC343" i="4" s="1"/>
  <c r="CH373" i="4"/>
  <c r="FD373" i="4" s="1"/>
  <c r="CI293" i="4"/>
  <c r="CA334" i="4"/>
  <c r="EW334" i="4" s="1"/>
  <c r="CH30" i="4"/>
  <c r="BY123" i="4"/>
  <c r="EU123" i="4" s="1"/>
  <c r="CH273" i="4"/>
  <c r="FD273" i="4" s="1"/>
  <c r="CB360" i="4"/>
  <c r="EX360" i="4" s="1"/>
  <c r="CB322" i="4"/>
  <c r="EX322" i="4" s="1"/>
  <c r="CF69" i="4"/>
  <c r="FB69" i="4" s="1"/>
  <c r="CD57" i="4"/>
  <c r="EZ57" i="4" s="1"/>
  <c r="CJ100" i="4"/>
  <c r="CB302" i="4"/>
  <c r="EX302" i="4" s="1"/>
  <c r="BY133" i="4"/>
  <c r="EU133" i="4" s="1"/>
  <c r="CI154" i="4"/>
  <c r="CH393" i="4"/>
  <c r="FD393" i="4" s="1"/>
  <c r="BZ295" i="4"/>
  <c r="EV295" i="4" s="1"/>
  <c r="BZ370" i="4"/>
  <c r="EV370" i="4" s="1"/>
  <c r="CA18" i="4"/>
  <c r="EW18" i="4" s="1"/>
  <c r="CD237" i="4"/>
  <c r="EZ237" i="4" s="1"/>
  <c r="CI406" i="4"/>
  <c r="CC115" i="4"/>
  <c r="EY115" i="4" s="1"/>
  <c r="BY304" i="4"/>
  <c r="EU304" i="4" s="1"/>
  <c r="CH121" i="4"/>
  <c r="CI12" i="4"/>
  <c r="CJ141" i="4"/>
  <c r="CE282" i="4"/>
  <c r="FA282" i="4" s="1"/>
  <c r="CI309" i="4"/>
  <c r="CI345" i="4"/>
  <c r="CG110" i="4"/>
  <c r="FC110" i="4" s="1"/>
  <c r="CH294" i="4"/>
  <c r="FD294" i="4" s="1"/>
  <c r="CC135" i="4"/>
  <c r="EY135" i="4" s="1"/>
  <c r="BZ136" i="4"/>
  <c r="EV136" i="4" s="1"/>
  <c r="CJ186" i="4"/>
  <c r="CG353" i="4"/>
  <c r="FC353" i="4" s="1"/>
  <c r="CE251" i="4"/>
  <c r="FA251" i="4" s="1"/>
  <c r="CI350" i="4"/>
  <c r="CE284" i="4"/>
  <c r="FA284" i="4" s="1"/>
  <c r="CC334" i="4"/>
  <c r="EY334" i="4" s="1"/>
  <c r="CF207" i="4"/>
  <c r="FB207" i="4" s="1"/>
  <c r="CF351" i="4"/>
  <c r="FB351" i="4" s="1"/>
  <c r="CC278" i="4"/>
  <c r="EY278" i="4" s="1"/>
  <c r="CF289" i="4"/>
  <c r="FB289" i="4" s="1"/>
  <c r="CE223" i="4"/>
  <c r="FA223" i="4" s="1"/>
  <c r="CF125" i="4"/>
  <c r="FB125" i="4" s="1"/>
  <c r="CF147" i="4"/>
  <c r="FB147" i="4" s="1"/>
  <c r="BY204" i="4"/>
  <c r="EU204" i="4" s="1"/>
  <c r="CE237" i="4"/>
  <c r="FA237" i="4" s="1"/>
  <c r="CI381" i="4"/>
  <c r="CD12" i="4"/>
  <c r="EZ12" i="4" s="1"/>
  <c r="CD179" i="4"/>
  <c r="EZ179" i="4" s="1"/>
  <c r="CI146" i="4"/>
  <c r="CF162" i="4"/>
  <c r="FB162" i="4" s="1"/>
  <c r="CJ241" i="4"/>
  <c r="CH195" i="4"/>
  <c r="FD195" i="4" s="1"/>
  <c r="CC252" i="4"/>
  <c r="EY252" i="4" s="1"/>
  <c r="CH338" i="4"/>
  <c r="BY24" i="4"/>
  <c r="EU24" i="4" s="1"/>
  <c r="CJ338" i="4"/>
  <c r="CG202" i="4"/>
  <c r="FC202" i="4" s="1"/>
  <c r="CH353" i="4"/>
  <c r="BZ284" i="4"/>
  <c r="EV284" i="4" s="1"/>
  <c r="CB243" i="4"/>
  <c r="EX243" i="4" s="1"/>
  <c r="CF342" i="4"/>
  <c r="FB342" i="4" s="1"/>
  <c r="CB36" i="4"/>
  <c r="EX36" i="4" s="1"/>
  <c r="CG165" i="4"/>
  <c r="FC165" i="4" s="1"/>
  <c r="CH64" i="4"/>
  <c r="FD64" i="4" s="1"/>
  <c r="BY213" i="4"/>
  <c r="EU213" i="4" s="1"/>
  <c r="CJ191" i="4"/>
  <c r="BY191" i="4"/>
  <c r="EU191" i="4" s="1"/>
  <c r="CH376" i="4"/>
  <c r="FD376" i="4" s="1"/>
  <c r="CF266" i="4"/>
  <c r="FB266" i="4" s="1"/>
  <c r="CH98" i="4"/>
  <c r="CI386" i="4"/>
  <c r="CH67" i="4"/>
  <c r="FD67" i="4" s="1"/>
  <c r="CJ227" i="4"/>
  <c r="CD363" i="4"/>
  <c r="EZ363" i="4" s="1"/>
  <c r="CE192" i="4"/>
  <c r="FA192" i="4" s="1"/>
  <c r="CF290" i="4"/>
  <c r="FB290" i="4" s="1"/>
  <c r="CD299" i="4"/>
  <c r="EZ299" i="4" s="1"/>
  <c r="CC162" i="4"/>
  <c r="EY162" i="4" s="1"/>
  <c r="CE209" i="4"/>
  <c r="FA209" i="4" s="1"/>
  <c r="CB381" i="4"/>
  <c r="EX381" i="4" s="1"/>
  <c r="BY348" i="4"/>
  <c r="EU348" i="4" s="1"/>
  <c r="CE119" i="4"/>
  <c r="FA119" i="4" s="1"/>
  <c r="BZ231" i="4"/>
  <c r="EV231" i="4" s="1"/>
  <c r="CJ290" i="4"/>
  <c r="CF119" i="4"/>
  <c r="FB119" i="4" s="1"/>
  <c r="CH384" i="4"/>
  <c r="CA232" i="4"/>
  <c r="EW232" i="4" s="1"/>
  <c r="CD175" i="4"/>
  <c r="EZ175" i="4" s="1"/>
  <c r="CA371" i="4"/>
  <c r="EW371" i="4" s="1"/>
  <c r="CE51" i="4"/>
  <c r="FA51" i="4" s="1"/>
  <c r="CB34" i="4"/>
  <c r="EX34" i="4" s="1"/>
  <c r="BY60" i="4"/>
  <c r="EU60" i="4" s="1"/>
  <c r="BY180" i="4"/>
  <c r="EU180" i="4" s="1"/>
  <c r="CC187" i="4"/>
  <c r="EY187" i="4" s="1"/>
  <c r="BY243" i="4"/>
  <c r="EU243" i="4" s="1"/>
  <c r="CD247" i="4"/>
  <c r="EZ247" i="4" s="1"/>
  <c r="CF352" i="4"/>
  <c r="FB352" i="4" s="1"/>
  <c r="CI42" i="4"/>
  <c r="CE401" i="4"/>
  <c r="FA401" i="4" s="1"/>
  <c r="CB188" i="4"/>
  <c r="EX188" i="4" s="1"/>
  <c r="CI233" i="4"/>
  <c r="CD255" i="4"/>
  <c r="EZ255" i="4" s="1"/>
  <c r="CA324" i="4"/>
  <c r="EW324" i="4" s="1"/>
  <c r="CH85" i="4"/>
  <c r="FD85" i="4" s="1"/>
  <c r="BZ59" i="4"/>
  <c r="EV59" i="4" s="1"/>
  <c r="CB291" i="4"/>
  <c r="EX291" i="4" s="1"/>
  <c r="CG186" i="4"/>
  <c r="FC186" i="4" s="1"/>
  <c r="CJ44" i="4"/>
  <c r="CE20" i="4"/>
  <c r="FA20" i="4" s="1"/>
  <c r="BZ27" i="4"/>
  <c r="EV27" i="4" s="1"/>
  <c r="BZ99" i="4"/>
  <c r="EV99" i="4" s="1"/>
  <c r="CE123" i="4"/>
  <c r="FA123" i="4" s="1"/>
  <c r="CH116" i="4"/>
  <c r="CA200" i="4"/>
  <c r="EW200" i="4" s="1"/>
  <c r="CC295" i="4"/>
  <c r="EY295" i="4" s="1"/>
  <c r="CB411" i="4"/>
  <c r="EX411" i="4" s="1"/>
  <c r="CG245" i="4"/>
  <c r="FC245" i="4" s="1"/>
  <c r="CC204" i="4"/>
  <c r="EY204" i="4" s="1"/>
  <c r="CJ48" i="4"/>
  <c r="BY210" i="4"/>
  <c r="EU210" i="4" s="1"/>
  <c r="CI288" i="4"/>
  <c r="BY149" i="4"/>
  <c r="EU149" i="4" s="1"/>
  <c r="CH250" i="4"/>
  <c r="FD250" i="4" s="1"/>
  <c r="CC325" i="4"/>
  <c r="EY325" i="4" s="1"/>
  <c r="CJ80" i="4"/>
  <c r="CH246" i="4"/>
  <c r="CB28" i="4"/>
  <c r="EX28" i="4" s="1"/>
  <c r="CB407" i="4"/>
  <c r="EX407" i="4" s="1"/>
  <c r="CA395" i="4"/>
  <c r="EW395" i="4" s="1"/>
  <c r="BZ80" i="4"/>
  <c r="EV80" i="4" s="1"/>
  <c r="BZ256" i="4"/>
  <c r="EV256" i="4" s="1"/>
  <c r="CI273" i="4"/>
  <c r="BZ252" i="4"/>
  <c r="EV252" i="4" s="1"/>
  <c r="BZ130" i="4"/>
  <c r="EV130" i="4" s="1"/>
  <c r="CJ231" i="4"/>
  <c r="CA178" i="4"/>
  <c r="EW178" i="4" s="1"/>
  <c r="CI176" i="4"/>
  <c r="CF169" i="4"/>
  <c r="FB169" i="4" s="1"/>
  <c r="CD391" i="4"/>
  <c r="EZ391" i="4" s="1"/>
  <c r="BZ356" i="4"/>
  <c r="EV356" i="4" s="1"/>
  <c r="CH390" i="4"/>
  <c r="CG352" i="4"/>
  <c r="FC352" i="4" s="1"/>
  <c r="CH222" i="4"/>
  <c r="FD222" i="4" s="1"/>
  <c r="CF309" i="4"/>
  <c r="FB309" i="4" s="1"/>
  <c r="BZ190" i="4"/>
  <c r="EV190" i="4" s="1"/>
  <c r="CB395" i="4"/>
  <c r="EX395" i="4" s="1"/>
  <c r="CH400" i="4"/>
  <c r="FD400" i="4" s="1"/>
  <c r="CF100" i="4"/>
  <c r="FB100" i="4" s="1"/>
  <c r="BZ107" i="4"/>
  <c r="EV107" i="4" s="1"/>
  <c r="BY23" i="4"/>
  <c r="EU23" i="4" s="1"/>
  <c r="CJ70" i="4"/>
  <c r="CF28" i="4"/>
  <c r="FB28" i="4" s="1"/>
  <c r="BZ173" i="4"/>
  <c r="EV173" i="4" s="1"/>
  <c r="CA213" i="4"/>
  <c r="EW213" i="4" s="1"/>
  <c r="CI93" i="4"/>
  <c r="CC138" i="4"/>
  <c r="EY138" i="4" s="1"/>
  <c r="CJ305" i="4"/>
  <c r="CH59" i="4"/>
  <c r="CC242" i="4"/>
  <c r="EY242" i="4" s="1"/>
  <c r="CJ162" i="4"/>
  <c r="BY249" i="4"/>
  <c r="EU249" i="4" s="1"/>
  <c r="CI241" i="4"/>
  <c r="CE28" i="4"/>
  <c r="FA28" i="4" s="1"/>
  <c r="BZ342" i="4"/>
  <c r="EV342" i="4" s="1"/>
  <c r="CF398" i="4"/>
  <c r="FB398" i="4" s="1"/>
  <c r="CC392" i="4"/>
  <c r="EY392" i="4" s="1"/>
  <c r="CA277" i="4"/>
  <c r="EW277" i="4" s="1"/>
  <c r="CD19" i="4"/>
  <c r="EZ19" i="4" s="1"/>
  <c r="CD406" i="4"/>
  <c r="EZ406" i="4" s="1"/>
  <c r="CD205" i="4"/>
  <c r="EZ205" i="4" s="1"/>
  <c r="CF16" i="4"/>
  <c r="FB16" i="4" s="1"/>
  <c r="CC123" i="4"/>
  <c r="EY123" i="4" s="1"/>
  <c r="CC403" i="4"/>
  <c r="EY403" i="4" s="1"/>
  <c r="CG216" i="4"/>
  <c r="FC216" i="4" s="1"/>
  <c r="CI361" i="4"/>
  <c r="CD394" i="4"/>
  <c r="EZ394" i="4" s="1"/>
  <c r="CC182" i="4"/>
  <c r="EY182" i="4" s="1"/>
  <c r="BZ126" i="4"/>
  <c r="EV126" i="4" s="1"/>
  <c r="CE126" i="4"/>
  <c r="FA126" i="4" s="1"/>
  <c r="CI97" i="4"/>
  <c r="CI261" i="4"/>
  <c r="CH365" i="4"/>
  <c r="CE146" i="4"/>
  <c r="FA146" i="4" s="1"/>
  <c r="CH161" i="4"/>
  <c r="FD161" i="4" s="1"/>
  <c r="CA247" i="4"/>
  <c r="EW247" i="4" s="1"/>
  <c r="CB311" i="4"/>
  <c r="EX311" i="4" s="1"/>
  <c r="BY312" i="4"/>
  <c r="EU312" i="4" s="1"/>
  <c r="CG328" i="4"/>
  <c r="FC328" i="4" s="1"/>
  <c r="CB405" i="4"/>
  <c r="EX405" i="4" s="1"/>
  <c r="CI116" i="4"/>
  <c r="CJ122" i="4"/>
  <c r="CC267" i="4"/>
  <c r="EY267" i="4" s="1"/>
  <c r="CI98" i="4"/>
  <c r="CC293" i="4"/>
  <c r="EY293" i="4" s="1"/>
  <c r="CC166" i="4"/>
  <c r="EY166" i="4" s="1"/>
  <c r="CH165" i="4"/>
  <c r="FD165" i="4" s="1"/>
  <c r="CA220" i="4"/>
  <c r="EW220" i="4" s="1"/>
  <c r="CG282" i="4"/>
  <c r="FC282" i="4" s="1"/>
  <c r="CA204" i="4"/>
  <c r="EW204" i="4" s="1"/>
  <c r="CE147" i="4"/>
  <c r="FA147" i="4" s="1"/>
  <c r="CH274" i="4"/>
  <c r="FD274" i="4" s="1"/>
  <c r="CG259" i="4"/>
  <c r="FC259" i="4" s="1"/>
  <c r="CJ107" i="4"/>
  <c r="CG296" i="4"/>
  <c r="FC296" i="4" s="1"/>
  <c r="CB151" i="4"/>
  <c r="EX151" i="4" s="1"/>
  <c r="BY165" i="4"/>
  <c r="EU165" i="4" s="1"/>
  <c r="BZ179" i="4"/>
  <c r="EV179" i="4" s="1"/>
  <c r="CG355" i="4"/>
  <c r="FC355" i="4" s="1"/>
  <c r="CI226" i="4"/>
  <c r="BZ270" i="4"/>
  <c r="EV270" i="4" s="1"/>
  <c r="CA165" i="4"/>
  <c r="EW165" i="4" s="1"/>
  <c r="CH343" i="4"/>
  <c r="FD343" i="4" s="1"/>
  <c r="CE196" i="4"/>
  <c r="FA196" i="4" s="1"/>
  <c r="CG246" i="4"/>
  <c r="FC246" i="4" s="1"/>
  <c r="CG374" i="4"/>
  <c r="FC374" i="4" s="1"/>
  <c r="CH276" i="4"/>
  <c r="FD276" i="4" s="1"/>
  <c r="CI101" i="4"/>
  <c r="CA104" i="4"/>
  <c r="EW104" i="4" s="1"/>
  <c r="CG346" i="4"/>
  <c r="FC346" i="4" s="1"/>
  <c r="CE236" i="4"/>
  <c r="FA236" i="4" s="1"/>
  <c r="CI250" i="4"/>
  <c r="BZ20" i="4"/>
  <c r="EV20" i="4" s="1"/>
  <c r="CG347" i="4"/>
  <c r="FC347" i="4" s="1"/>
  <c r="BZ319" i="4"/>
  <c r="EV319" i="4" s="1"/>
  <c r="BY263" i="4"/>
  <c r="EU263" i="4" s="1"/>
  <c r="CE396" i="4"/>
  <c r="FA396" i="4" s="1"/>
  <c r="BZ321" i="4"/>
  <c r="EV321" i="4" s="1"/>
  <c r="CI66" i="4"/>
  <c r="CI294" i="4"/>
  <c r="CC25" i="4"/>
  <c r="EY25" i="4" s="1"/>
  <c r="CI237" i="4"/>
  <c r="CC410" i="4"/>
  <c r="EY410" i="4" s="1"/>
  <c r="CD268" i="4"/>
  <c r="EZ268" i="4" s="1"/>
  <c r="BY268" i="4"/>
  <c r="EU268" i="4" s="1"/>
  <c r="CH108" i="4"/>
  <c r="FD108" i="4" s="1"/>
  <c r="CJ120" i="4"/>
  <c r="CD208" i="4"/>
  <c r="EZ208" i="4" s="1"/>
  <c r="CI178" i="4"/>
  <c r="CH112" i="4"/>
  <c r="FD112" i="4" s="1"/>
  <c r="CG103" i="4"/>
  <c r="FC103" i="4" s="1"/>
  <c r="CH342" i="4"/>
  <c r="FD342" i="4" s="1"/>
  <c r="CH356" i="4"/>
  <c r="CB47" i="4"/>
  <c r="EX47" i="4" s="1"/>
  <c r="CD341" i="4"/>
  <c r="EZ341" i="4" s="1"/>
  <c r="CJ259" i="4"/>
  <c r="BZ90" i="4"/>
  <c r="EV90" i="4" s="1"/>
  <c r="CB309" i="4"/>
  <c r="EX309" i="4" s="1"/>
  <c r="CA161" i="4"/>
  <c r="EW161" i="4" s="1"/>
  <c r="CB350" i="4"/>
  <c r="EX350" i="4" s="1"/>
  <c r="BY386" i="4"/>
  <c r="EU386" i="4" s="1"/>
  <c r="BY383" i="4"/>
  <c r="EU383" i="4" s="1"/>
  <c r="CB372" i="4"/>
  <c r="EX372" i="4" s="1"/>
  <c r="CG182" i="4"/>
  <c r="FC182" i="4" s="1"/>
  <c r="CD246" i="4"/>
  <c r="EZ246" i="4" s="1"/>
  <c r="CJ389" i="4"/>
  <c r="CH120" i="4"/>
  <c r="FD120" i="4" s="1"/>
  <c r="CJ62" i="4"/>
  <c r="CI47" i="4"/>
  <c r="BZ168" i="4"/>
  <c r="EV168" i="4" s="1"/>
  <c r="CJ372" i="4"/>
  <c r="CF15" i="4"/>
  <c r="FB15" i="4" s="1"/>
  <c r="CG379" i="4"/>
  <c r="FC379" i="4" s="1"/>
  <c r="BY169" i="4"/>
  <c r="EU169" i="4" s="1"/>
  <c r="CD241" i="4"/>
  <c r="EZ241" i="4" s="1"/>
  <c r="CI346" i="4"/>
  <c r="CE375" i="4"/>
  <c r="FA375" i="4" s="1"/>
  <c r="CA23" i="4"/>
  <c r="EW23" i="4" s="1"/>
  <c r="CC180" i="4"/>
  <c r="EY180" i="4" s="1"/>
  <c r="CA193" i="4"/>
  <c r="EW193" i="4" s="1"/>
  <c r="CH305" i="4"/>
  <c r="CJ242" i="4"/>
  <c r="BZ39" i="4"/>
  <c r="EV39" i="4" s="1"/>
  <c r="CH115" i="4"/>
  <c r="FD115" i="4" s="1"/>
  <c r="BZ298" i="4"/>
  <c r="EV298" i="4" s="1"/>
  <c r="CB221" i="4"/>
  <c r="EX221" i="4" s="1"/>
  <c r="CB10" i="4"/>
  <c r="EX10" i="4" s="1"/>
  <c r="CB191" i="4"/>
  <c r="EX191" i="4" s="1"/>
  <c r="BZ53" i="4"/>
  <c r="EV53" i="4" s="1"/>
  <c r="BY174" i="4"/>
  <c r="EU174" i="4" s="1"/>
  <c r="BZ158" i="4"/>
  <c r="EV158" i="4" s="1"/>
  <c r="BZ334" i="4"/>
  <c r="EV334" i="4" s="1"/>
  <c r="BZ41" i="4"/>
  <c r="EV41" i="4" s="1"/>
  <c r="BY139" i="4"/>
  <c r="EU139" i="4" s="1"/>
  <c r="BZ274" i="4"/>
  <c r="EV274" i="4" s="1"/>
  <c r="CH185" i="4"/>
  <c r="FD185" i="4" s="1"/>
  <c r="CB270" i="4"/>
  <c r="EX270" i="4" s="1"/>
  <c r="CE72" i="4"/>
  <c r="FA72" i="4" s="1"/>
  <c r="CB379" i="4"/>
  <c r="EX379" i="4" s="1"/>
  <c r="BZ304" i="4"/>
  <c r="EV304" i="4" s="1"/>
  <c r="CJ117" i="4"/>
  <c r="CC342" i="4"/>
  <c r="EY342" i="4" s="1"/>
  <c r="CB107" i="4"/>
  <c r="EX107" i="4" s="1"/>
  <c r="CH22" i="4"/>
  <c r="FD22" i="4" s="1"/>
  <c r="CC239" i="4"/>
  <c r="EY239" i="4" s="1"/>
  <c r="BY36" i="4"/>
  <c r="EU36" i="4" s="1"/>
  <c r="CB176" i="4"/>
  <c r="EX176" i="4" s="1"/>
  <c r="CI256" i="4"/>
  <c r="BY8" i="4"/>
  <c r="EU8" i="4" s="1"/>
  <c r="CI54" i="4"/>
  <c r="CE216" i="4"/>
  <c r="FA216" i="4" s="1"/>
  <c r="CA326" i="4"/>
  <c r="EW326" i="4" s="1"/>
  <c r="CH217" i="4"/>
  <c r="CC202" i="4"/>
  <c r="EY202" i="4" s="1"/>
  <c r="CI190" i="4"/>
  <c r="CI385" i="4"/>
  <c r="CE242" i="4"/>
  <c r="FA242" i="4" s="1"/>
  <c r="CJ10" i="4"/>
  <c r="CA340" i="4"/>
  <c r="EW340" i="4" s="1"/>
  <c r="CD92" i="4"/>
  <c r="EZ92" i="4" s="1"/>
  <c r="CD243" i="4"/>
  <c r="EZ243" i="4" s="1"/>
  <c r="CC66" i="4"/>
  <c r="EY66" i="4" s="1"/>
  <c r="BZ338" i="4"/>
  <c r="EV338" i="4" s="1"/>
  <c r="CG151" i="4"/>
  <c r="FC151" i="4" s="1"/>
  <c r="CG344" i="4"/>
  <c r="FC344" i="4" s="1"/>
  <c r="CH213" i="4"/>
  <c r="FD213" i="4" s="1"/>
  <c r="CD334" i="4"/>
  <c r="EZ334" i="4" s="1"/>
  <c r="CJ268" i="4"/>
  <c r="CJ121" i="4"/>
  <c r="CG181" i="4"/>
  <c r="FC181" i="4" s="1"/>
  <c r="CG133" i="4"/>
  <c r="FC133" i="4" s="1"/>
  <c r="CG44" i="4"/>
  <c r="FC44" i="4" s="1"/>
  <c r="CH225" i="4"/>
  <c r="FD225" i="4" s="1"/>
  <c r="CF74" i="4"/>
  <c r="FB74" i="4" s="1"/>
  <c r="CC85" i="4"/>
  <c r="EY85" i="4" s="1"/>
  <c r="CI30" i="4"/>
  <c r="CC407" i="4"/>
  <c r="EY407" i="4" s="1"/>
  <c r="CB213" i="4"/>
  <c r="EX213" i="4" s="1"/>
  <c r="BZ195" i="4"/>
  <c r="EV195" i="4" s="1"/>
  <c r="BY370" i="4"/>
  <c r="EU370" i="4" s="1"/>
  <c r="BZ100" i="4"/>
  <c r="EV100" i="4" s="1"/>
  <c r="CB391" i="4"/>
  <c r="EX391" i="4" s="1"/>
  <c r="BZ257" i="4"/>
  <c r="EV257" i="4" s="1"/>
  <c r="CB186" i="4"/>
  <c r="EX186" i="4" s="1"/>
  <c r="CA141" i="4"/>
  <c r="EW141" i="4" s="1"/>
  <c r="BY50" i="4"/>
  <c r="EU50" i="4" s="1"/>
  <c r="CA300" i="4"/>
  <c r="EW300" i="4" s="1"/>
  <c r="CE313" i="4"/>
  <c r="FA313" i="4" s="1"/>
  <c r="CJ106" i="4"/>
  <c r="CH199" i="4"/>
  <c r="FD199" i="4" s="1"/>
  <c r="CI236" i="4"/>
  <c r="BZ14" i="4"/>
  <c r="EV14" i="4" s="1"/>
  <c r="CJ143" i="4"/>
  <c r="CF239" i="4"/>
  <c r="FB239" i="4" s="1"/>
  <c r="CG201" i="4"/>
  <c r="FC201" i="4" s="1"/>
  <c r="CG166" i="4"/>
  <c r="FC166" i="4" s="1"/>
  <c r="CB120" i="4"/>
  <c r="EX120" i="4" s="1"/>
  <c r="CB21" i="4"/>
  <c r="EX21" i="4" s="1"/>
  <c r="CE166" i="4"/>
  <c r="FA166" i="4" s="1"/>
  <c r="CE315" i="4"/>
  <c r="FA315" i="4" s="1"/>
  <c r="CF255" i="4"/>
  <c r="FB255" i="4" s="1"/>
  <c r="CJ19" i="4"/>
  <c r="CC24" i="4"/>
  <c r="EY24" i="4" s="1"/>
  <c r="CJ116" i="4"/>
  <c r="CC364" i="4"/>
  <c r="EY364" i="4" s="1"/>
  <c r="CG274" i="4"/>
  <c r="FC274" i="4" s="1"/>
  <c r="CB9" i="4"/>
  <c r="EX9" i="4" s="1"/>
  <c r="CE359" i="4"/>
  <c r="FA359" i="4" s="1"/>
  <c r="BY127" i="4"/>
  <c r="EU127" i="4" s="1"/>
  <c r="CB214" i="4"/>
  <c r="EX214" i="4" s="1"/>
  <c r="CG285" i="4"/>
  <c r="FC285" i="4" s="1"/>
  <c r="CE389" i="4"/>
  <c r="FA389" i="4" s="1"/>
  <c r="BZ379" i="4"/>
  <c r="EV379" i="4" s="1"/>
  <c r="BZ213" i="4"/>
  <c r="EV213" i="4" s="1"/>
  <c r="CH245" i="4"/>
  <c r="FD245" i="4" s="1"/>
  <c r="CD371" i="4"/>
  <c r="EZ371" i="4" s="1"/>
  <c r="CD138" i="4"/>
  <c r="EZ138" i="4" s="1"/>
  <c r="CE321" i="4"/>
  <c r="FA321" i="4" s="1"/>
  <c r="CA224" i="4"/>
  <c r="EW224" i="4" s="1"/>
  <c r="CA267" i="4"/>
  <c r="EW267" i="4" s="1"/>
  <c r="CA181" i="4"/>
  <c r="EW181" i="4" s="1"/>
  <c r="CB257" i="4"/>
  <c r="EX257" i="4" s="1"/>
  <c r="CD261" i="4"/>
  <c r="EZ261" i="4" s="1"/>
  <c r="CC411" i="4"/>
  <c r="EY411" i="4" s="1"/>
  <c r="CF94" i="4"/>
  <c r="FB94" i="4" s="1"/>
  <c r="CJ63" i="4"/>
  <c r="BZ165" i="4"/>
  <c r="EV165" i="4" s="1"/>
  <c r="BY166" i="4"/>
  <c r="EU166" i="4" s="1"/>
  <c r="CI6" i="4"/>
  <c r="CH176" i="4"/>
  <c r="FD176" i="4" s="1"/>
  <c r="CE133" i="4"/>
  <c r="FA133" i="4" s="1"/>
  <c r="BY280" i="4"/>
  <c r="EU280" i="4" s="1"/>
  <c r="CJ86" i="4"/>
  <c r="BZ32" i="4"/>
  <c r="EV32" i="4" s="1"/>
  <c r="CI193" i="4"/>
  <c r="CH316" i="4"/>
  <c r="CI232" i="4"/>
  <c r="CG37" i="4"/>
  <c r="FC37" i="4" s="1"/>
  <c r="CG88" i="4"/>
  <c r="FC88" i="4" s="1"/>
  <c r="CI235" i="4"/>
  <c r="CB117" i="4"/>
  <c r="EX117" i="4" s="1"/>
  <c r="CB15" i="4"/>
  <c r="EX15" i="4" s="1"/>
  <c r="CC393" i="4"/>
  <c r="EY393" i="4" s="1"/>
  <c r="CA376" i="4"/>
  <c r="EW376" i="4" s="1"/>
  <c r="CF252" i="4"/>
  <c r="FB252" i="4" s="1"/>
  <c r="CB293" i="4"/>
  <c r="EX293" i="4" s="1"/>
  <c r="CJ272" i="4"/>
  <c r="CF131" i="4"/>
  <c r="FB131" i="4" s="1"/>
  <c r="BZ350" i="4"/>
  <c r="EV350" i="4" s="1"/>
  <c r="CH160" i="4"/>
  <c r="FD160" i="4" s="1"/>
  <c r="CE350" i="4"/>
  <c r="FA350" i="4" s="1"/>
  <c r="BZ332" i="4"/>
  <c r="EV332" i="4" s="1"/>
  <c r="CD164" i="4"/>
  <c r="EZ164" i="4" s="1"/>
  <c r="CB192" i="4"/>
  <c r="EX192" i="4" s="1"/>
  <c r="CG300" i="4"/>
  <c r="FC300" i="4" s="1"/>
  <c r="CE211" i="4"/>
  <c r="FA211" i="4" s="1"/>
  <c r="CB402" i="4"/>
  <c r="EX402" i="4" s="1"/>
  <c r="CA209" i="4"/>
  <c r="EW209" i="4" s="1"/>
  <c r="CA149" i="4"/>
  <c r="EW149" i="4" s="1"/>
  <c r="CA386" i="4"/>
  <c r="EW386" i="4" s="1"/>
  <c r="CG173" i="4"/>
  <c r="FC173" i="4" s="1"/>
  <c r="CA156" i="4"/>
  <c r="EW156" i="4" s="1"/>
  <c r="CA370" i="4"/>
  <c r="EW370" i="4" s="1"/>
  <c r="CF121" i="4"/>
  <c r="FB121" i="4" s="1"/>
  <c r="BY20" i="4"/>
  <c r="EU20" i="4" s="1"/>
  <c r="CE203" i="4"/>
  <c r="FA203" i="4" s="1"/>
  <c r="CE67" i="4"/>
  <c r="FA67" i="4" s="1"/>
  <c r="CA150" i="4"/>
  <c r="EW150" i="4" s="1"/>
  <c r="BZ52" i="4"/>
  <c r="EV52" i="4" s="1"/>
  <c r="BY244" i="4"/>
  <c r="EU244" i="4" s="1"/>
  <c r="CI240" i="4"/>
  <c r="CG167" i="4"/>
  <c r="FC167" i="4" s="1"/>
  <c r="CG55" i="4"/>
  <c r="FC55" i="4" s="1"/>
  <c r="CA129" i="4"/>
  <c r="EW129" i="4" s="1"/>
  <c r="CA298" i="4"/>
  <c r="EW298" i="4" s="1"/>
  <c r="CF101" i="4"/>
  <c r="FB101" i="4" s="1"/>
  <c r="CF410" i="4"/>
  <c r="FB410" i="4" s="1"/>
  <c r="BY385" i="4"/>
  <c r="EU385" i="4" s="1"/>
  <c r="CB79" i="4"/>
  <c r="EX79" i="4" s="1"/>
  <c r="CB364" i="4"/>
  <c r="EX364" i="4" s="1"/>
  <c r="BY102" i="4"/>
  <c r="EU102" i="4" s="1"/>
  <c r="CE322" i="4"/>
  <c r="FA322" i="4" s="1"/>
  <c r="CA39" i="4"/>
  <c r="EW39" i="4" s="1"/>
  <c r="BZ395" i="4"/>
  <c r="EV395" i="4" s="1"/>
  <c r="BZ248" i="4"/>
  <c r="EV248" i="4" s="1"/>
  <c r="CD200" i="4"/>
  <c r="EZ200" i="4" s="1"/>
  <c r="CJ266" i="4"/>
  <c r="CG191" i="4"/>
  <c r="FC191" i="4" s="1"/>
  <c r="CA205" i="4"/>
  <c r="EW205" i="4" s="1"/>
  <c r="CI138" i="4"/>
  <c r="CF353" i="4"/>
  <c r="FB353" i="4" s="1"/>
  <c r="CH133" i="4"/>
  <c r="CC268" i="4"/>
  <c r="EY268" i="4" s="1"/>
  <c r="CI158" i="4"/>
  <c r="BZ345" i="4"/>
  <c r="EV345" i="4" s="1"/>
  <c r="CI303" i="4"/>
  <c r="CH93" i="4"/>
  <c r="CE290" i="4"/>
  <c r="FA290" i="4" s="1"/>
  <c r="CB348" i="4"/>
  <c r="EX348" i="4" s="1"/>
  <c r="BZ42" i="4"/>
  <c r="EV42" i="4" s="1"/>
  <c r="CB286" i="4"/>
  <c r="EX286" i="4" s="1"/>
  <c r="CD109" i="4"/>
  <c r="EZ109" i="4" s="1"/>
  <c r="CD110" i="4"/>
  <c r="EZ110" i="4" s="1"/>
  <c r="CE24" i="4"/>
  <c r="FA24" i="4" s="1"/>
  <c r="CJ176" i="4"/>
  <c r="CB33" i="4"/>
  <c r="EX33" i="4" s="1"/>
  <c r="CI104" i="4"/>
  <c r="CF242" i="4"/>
  <c r="FB242" i="4" s="1"/>
  <c r="CE215" i="4"/>
  <c r="FA215" i="4" s="1"/>
  <c r="BZ238" i="4"/>
  <c r="EV238" i="4" s="1"/>
  <c r="CB73" i="4"/>
  <c r="EX73" i="4" s="1"/>
  <c r="CA316" i="4"/>
  <c r="EW316" i="4" s="1"/>
  <c r="BZ43" i="4"/>
  <c r="EV43" i="4" s="1"/>
  <c r="BZ225" i="4"/>
  <c r="EV225" i="4" s="1"/>
  <c r="CB173" i="4"/>
  <c r="EX173" i="4" s="1"/>
  <c r="CC12" i="4"/>
  <c r="EY12" i="4" s="1"/>
  <c r="CH175" i="4"/>
  <c r="CC63" i="4"/>
  <c r="EY63" i="4" s="1"/>
  <c r="CD204" i="4"/>
  <c r="EZ204" i="4" s="1"/>
  <c r="CF52" i="4"/>
  <c r="FB52" i="4" s="1"/>
  <c r="CA258" i="4"/>
  <c r="EW258" i="4" s="1"/>
  <c r="BZ215" i="4"/>
  <c r="EV215" i="4" s="1"/>
  <c r="CG252" i="4"/>
  <c r="FC252" i="4" s="1"/>
  <c r="CI296" i="4"/>
  <c r="BZ16" i="4"/>
  <c r="EV16" i="4" s="1"/>
  <c r="CG288" i="4"/>
  <c r="FC288" i="4" s="1"/>
  <c r="CG112" i="4"/>
  <c r="FC112" i="4" s="1"/>
  <c r="CD76" i="4"/>
  <c r="EZ76" i="4" s="1"/>
  <c r="BY150" i="4"/>
  <c r="EU150" i="4" s="1"/>
  <c r="CB397" i="4"/>
  <c r="EX397" i="4" s="1"/>
  <c r="BY27" i="4"/>
  <c r="EU27" i="4" s="1"/>
  <c r="BY196" i="4"/>
  <c r="EU196" i="4" s="1"/>
  <c r="CD407" i="4"/>
  <c r="EZ407" i="4" s="1"/>
  <c r="CG405" i="4"/>
  <c r="FC405" i="4" s="1"/>
  <c r="CH244" i="4"/>
  <c r="FD244" i="4" s="1"/>
  <c r="CA390" i="4"/>
  <c r="EW390" i="4" s="1"/>
  <c r="CC253" i="4"/>
  <c r="EY253" i="4" s="1"/>
  <c r="BY315" i="4"/>
  <c r="EU315" i="4" s="1"/>
  <c r="CD170" i="4"/>
  <c r="EZ170" i="4" s="1"/>
  <c r="BZ45" i="4"/>
  <c r="EV45" i="4" s="1"/>
  <c r="CJ123" i="4"/>
  <c r="CJ85" i="4"/>
  <c r="CE406" i="4"/>
  <c r="FA406" i="4" s="1"/>
  <c r="CJ315" i="4"/>
  <c r="CJ57" i="4"/>
  <c r="CJ377" i="4"/>
  <c r="CB401" i="4"/>
  <c r="EX401" i="4" s="1"/>
  <c r="CA88" i="4"/>
  <c r="EW88" i="4" s="1"/>
  <c r="CA394" i="4"/>
  <c r="EW394" i="4" s="1"/>
  <c r="CB229" i="4"/>
  <c r="EX229" i="4" s="1"/>
  <c r="BZ233" i="4"/>
  <c r="EV233" i="4" s="1"/>
  <c r="CI366" i="4"/>
  <c r="CG74" i="4"/>
  <c r="FC74" i="4" s="1"/>
  <c r="BZ279" i="4"/>
  <c r="EV279" i="4" s="1"/>
  <c r="CC105" i="4"/>
  <c r="EY105" i="4" s="1"/>
  <c r="CH395" i="4"/>
  <c r="CC27" i="4"/>
  <c r="EY27" i="4" s="1"/>
  <c r="CE364" i="4"/>
  <c r="FA364" i="4" s="1"/>
  <c r="CI87" i="4"/>
  <c r="CE68" i="4"/>
  <c r="FA68" i="4" s="1"/>
  <c r="BY318" i="4"/>
  <c r="EU318" i="4" s="1"/>
  <c r="CE168" i="4"/>
  <c r="FA168" i="4" s="1"/>
  <c r="CI280" i="4"/>
  <c r="CB224" i="4"/>
  <c r="EX224" i="4" s="1"/>
  <c r="CA278" i="4"/>
  <c r="EW278" i="4" s="1"/>
  <c r="CF98" i="4"/>
  <c r="FB98" i="4" s="1"/>
  <c r="CE15" i="4"/>
  <c r="FA15" i="4" s="1"/>
  <c r="CD295" i="4"/>
  <c r="EZ295" i="4" s="1"/>
  <c r="CE34" i="4"/>
  <c r="FA34" i="4" s="1"/>
  <c r="BZ226" i="4"/>
  <c r="EV226" i="4" s="1"/>
  <c r="CE186" i="4"/>
  <c r="FA186" i="4" s="1"/>
  <c r="CB164" i="4"/>
  <c r="EX164" i="4" s="1"/>
  <c r="BY167" i="4"/>
  <c r="EU167" i="4" s="1"/>
  <c r="CC260" i="4"/>
  <c r="EY260" i="4" s="1"/>
  <c r="BZ408" i="4"/>
  <c r="EV408" i="4" s="1"/>
  <c r="CJ306" i="4"/>
  <c r="CJ175" i="4"/>
  <c r="CB189" i="4"/>
  <c r="EX189" i="4" s="1"/>
  <c r="CG377" i="4"/>
  <c r="FC377" i="4" s="1"/>
  <c r="CJ65" i="4"/>
  <c r="CD206" i="4"/>
  <c r="EZ206" i="4" s="1"/>
  <c r="BZ380" i="4"/>
  <c r="EV380" i="4" s="1"/>
  <c r="CG90" i="4"/>
  <c r="FC90" i="4" s="1"/>
  <c r="CH352" i="4"/>
  <c r="FD352" i="4" s="1"/>
  <c r="CG234" i="4"/>
  <c r="FC234" i="4" s="1"/>
  <c r="CI34" i="4"/>
  <c r="BY341" i="4"/>
  <c r="EU341" i="4" s="1"/>
  <c r="BY61" i="4"/>
  <c r="EU61" i="4" s="1"/>
  <c r="CJ49" i="4"/>
  <c r="CA210" i="4"/>
  <c r="EW210" i="4" s="1"/>
  <c r="BY183" i="4"/>
  <c r="EU183" i="4" s="1"/>
  <c r="BY252" i="4"/>
  <c r="EU252" i="4" s="1"/>
  <c r="CE82" i="4"/>
  <c r="FA82" i="4" s="1"/>
  <c r="CF82" i="4"/>
  <c r="FB82" i="4" s="1"/>
  <c r="CJ27" i="4"/>
  <c r="CH335" i="4"/>
  <c r="CD273" i="4"/>
  <c r="EZ273" i="4" s="1"/>
  <c r="CG408" i="4"/>
  <c r="FC408" i="4" s="1"/>
  <c r="BZ75" i="4"/>
  <c r="EV75" i="4" s="1"/>
  <c r="CB187" i="4"/>
  <c r="EX187" i="4" s="1"/>
  <c r="CG401" i="4"/>
  <c r="FC401" i="4" s="1"/>
  <c r="CA110" i="4"/>
  <c r="EW110" i="4" s="1"/>
  <c r="CB375" i="4"/>
  <c r="EX375" i="4" s="1"/>
  <c r="BY88" i="4"/>
  <c r="EU88" i="4" s="1"/>
  <c r="CC333" i="4"/>
  <c r="EY333" i="4" s="1"/>
  <c r="CD152" i="4"/>
  <c r="EZ152" i="4" s="1"/>
  <c r="CJ168" i="4"/>
  <c r="CC30" i="4"/>
  <c r="EY30" i="4" s="1"/>
  <c r="CI209" i="4"/>
  <c r="CI201" i="4"/>
  <c r="BZ234" i="4"/>
  <c r="EV234" i="4" s="1"/>
  <c r="CA66" i="4"/>
  <c r="EW66" i="4" s="1"/>
  <c r="CH216" i="4"/>
  <c r="CH279" i="4"/>
  <c r="FD279" i="4" s="1"/>
  <c r="CH40" i="4"/>
  <c r="FD40" i="4" s="1"/>
  <c r="CF67" i="4"/>
  <c r="FB67" i="4" s="1"/>
  <c r="BY339" i="4"/>
  <c r="EU339" i="4" s="1"/>
  <c r="CC353" i="4"/>
  <c r="EY353" i="4" s="1"/>
  <c r="CC7" i="4"/>
  <c r="EY7" i="4" s="1"/>
  <c r="CJ36" i="4"/>
  <c r="CA212" i="4"/>
  <c r="EW212" i="4" s="1"/>
  <c r="CE250" i="4"/>
  <c r="FA250" i="4" s="1"/>
  <c r="CA189" i="4"/>
  <c r="EW189" i="4" s="1"/>
  <c r="CE98" i="4"/>
  <c r="FA98" i="4" s="1"/>
  <c r="CF108" i="4"/>
  <c r="FB108" i="4" s="1"/>
  <c r="CD239" i="4"/>
  <c r="EZ239" i="4" s="1"/>
  <c r="CH411" i="4"/>
  <c r="FD411" i="4" s="1"/>
  <c r="BY155" i="4"/>
  <c r="EU155" i="4" s="1"/>
  <c r="BZ198" i="4"/>
  <c r="EV198" i="4" s="1"/>
  <c r="CA268" i="4"/>
  <c r="EW268" i="4" s="1"/>
  <c r="CB139" i="4"/>
  <c r="EX139" i="4" s="1"/>
  <c r="CA137" i="4"/>
  <c r="EW137" i="4" s="1"/>
  <c r="CE122" i="4"/>
  <c r="FA122" i="4" s="1"/>
  <c r="BY129" i="4"/>
  <c r="EU129" i="4" s="1"/>
  <c r="CH265" i="4"/>
  <c r="FD265" i="4" s="1"/>
  <c r="CB331" i="4"/>
  <c r="EX331" i="4" s="1"/>
  <c r="BY305" i="4"/>
  <c r="EU305" i="4" s="1"/>
  <c r="CF190" i="4"/>
  <c r="FB190" i="4" s="1"/>
  <c r="BY287" i="4"/>
  <c r="EU287" i="4" s="1"/>
  <c r="CG399" i="4"/>
  <c r="FC399" i="4" s="1"/>
  <c r="CG215" i="4"/>
  <c r="FC215" i="4" s="1"/>
  <c r="CI286" i="4"/>
  <c r="CE77" i="4"/>
  <c r="FA77" i="4" s="1"/>
  <c r="CJ374" i="4"/>
  <c r="CJ17" i="4"/>
  <c r="CG257" i="4"/>
  <c r="FC257" i="4" s="1"/>
  <c r="CE150" i="4"/>
  <c r="FA150" i="4" s="1"/>
  <c r="CH86" i="4"/>
  <c r="FD86" i="4" s="1"/>
  <c r="CF282" i="4"/>
  <c r="FB282" i="4" s="1"/>
  <c r="BZ31" i="4"/>
  <c r="EV31" i="4" s="1"/>
  <c r="CG187" i="4"/>
  <c r="FC187" i="4" s="1"/>
  <c r="CF124" i="4"/>
  <c r="FB124" i="4" s="1"/>
  <c r="CH233" i="4"/>
  <c r="BY38" i="4"/>
  <c r="EU38" i="4" s="1"/>
  <c r="BY10" i="4"/>
  <c r="EU10" i="4" s="1"/>
  <c r="CH42" i="4"/>
  <c r="CB53" i="4"/>
  <c r="EX53" i="4" s="1"/>
  <c r="CJ94" i="4"/>
  <c r="CA25" i="4"/>
  <c r="EW25" i="4" s="1"/>
  <c r="CH301" i="4"/>
  <c r="CA359" i="4"/>
  <c r="EW359" i="4" s="1"/>
  <c r="CC312" i="4"/>
  <c r="EY312" i="4" s="1"/>
  <c r="CG334" i="4"/>
  <c r="FC334" i="4" s="1"/>
  <c r="CH232" i="4"/>
  <c r="CE253" i="4"/>
  <c r="FA253" i="4" s="1"/>
  <c r="BZ235" i="4"/>
  <c r="EV235" i="4" s="1"/>
  <c r="CC229" i="4"/>
  <c r="EY229" i="4" s="1"/>
  <c r="CF375" i="4"/>
  <c r="FB375" i="4" s="1"/>
  <c r="CC309" i="4"/>
  <c r="EY309" i="4" s="1"/>
  <c r="CI139" i="4"/>
  <c r="CD132" i="4"/>
  <c r="EZ132" i="4" s="1"/>
  <c r="CD97" i="4"/>
  <c r="EZ97" i="4" s="1"/>
  <c r="CH177" i="4"/>
  <c r="FD177" i="4" s="1"/>
  <c r="CC308" i="4"/>
  <c r="EY308" i="4" s="1"/>
  <c r="CA167" i="4"/>
  <c r="EW167" i="4" s="1"/>
  <c r="CD123" i="4"/>
  <c r="EZ123" i="4" s="1"/>
  <c r="CA290" i="4"/>
  <c r="EW290" i="4" s="1"/>
  <c r="CD85" i="4"/>
  <c r="EZ85" i="4" s="1"/>
  <c r="BZ25" i="4"/>
  <c r="EV25" i="4" s="1"/>
  <c r="BZ201" i="4"/>
  <c r="EV201" i="4" s="1"/>
  <c r="BZ373" i="4"/>
  <c r="EV373" i="4" s="1"/>
  <c r="CH308" i="4"/>
  <c r="FD308" i="4" s="1"/>
  <c r="CA270" i="4"/>
  <c r="EW270" i="4" s="1"/>
  <c r="CB222" i="4"/>
  <c r="EX222" i="4" s="1"/>
  <c r="BZ108" i="4"/>
  <c r="EV108" i="4" s="1"/>
  <c r="CB95" i="4"/>
  <c r="EX95" i="4" s="1"/>
  <c r="CD61" i="4"/>
  <c r="EZ61" i="4" s="1"/>
  <c r="CA62" i="4"/>
  <c r="EW62" i="4" s="1"/>
  <c r="CA327" i="4"/>
  <c r="EW327" i="4" s="1"/>
  <c r="CF9" i="4"/>
  <c r="FB9" i="4" s="1"/>
  <c r="CB267" i="4"/>
  <c r="EX267" i="4" s="1"/>
  <c r="BY401" i="4"/>
  <c r="EU401" i="4" s="1"/>
  <c r="BY310" i="4"/>
  <c r="EU310" i="4" s="1"/>
  <c r="CC43" i="4"/>
  <c r="EY43" i="4" s="1"/>
  <c r="CD361" i="4"/>
  <c r="EZ361" i="4" s="1"/>
  <c r="CE344" i="4"/>
  <c r="FA344" i="4" s="1"/>
  <c r="CC350" i="4"/>
  <c r="EY350" i="4" s="1"/>
  <c r="CJ284" i="4"/>
  <c r="BY257" i="4"/>
  <c r="EU257" i="4" s="1"/>
  <c r="CH31" i="4"/>
  <c r="FD31" i="4" s="1"/>
  <c r="CA78" i="4"/>
  <c r="EW78" i="4" s="1"/>
  <c r="CJ409" i="4"/>
  <c r="CI46" i="4"/>
  <c r="CA323" i="4"/>
  <c r="EW323" i="4" s="1"/>
  <c r="CE369" i="4"/>
  <c r="FA369" i="4" s="1"/>
  <c r="CJ247" i="4"/>
  <c r="CH182" i="4"/>
  <c r="FD182" i="4" s="1"/>
  <c r="CH66" i="4"/>
  <c r="CH255" i="4"/>
  <c r="FD255" i="4" s="1"/>
  <c r="CG14" i="4"/>
  <c r="FC14" i="4" s="1"/>
  <c r="CC281" i="4"/>
  <c r="EY281" i="4" s="1"/>
  <c r="CI57" i="4"/>
  <c r="CD172" i="4"/>
  <c r="EZ172" i="4" s="1"/>
  <c r="CA339" i="4"/>
  <c r="EW339" i="4" s="1"/>
  <c r="CD282" i="4"/>
  <c r="EZ282" i="4" s="1"/>
  <c r="CJ24" i="4"/>
  <c r="CJ324" i="4"/>
  <c r="CB340" i="4"/>
  <c r="EX340" i="4" s="1"/>
  <c r="BZ184" i="4"/>
  <c r="EV184" i="4" s="1"/>
  <c r="BZ122" i="4"/>
  <c r="EV122" i="4" s="1"/>
  <c r="CD176" i="4"/>
  <c r="EZ176" i="4" s="1"/>
  <c r="CE226" i="4"/>
  <c r="FA226" i="4" s="1"/>
  <c r="CG184" i="4"/>
  <c r="FC184" i="4" s="1"/>
  <c r="CJ101" i="4"/>
  <c r="CH111" i="4"/>
  <c r="CC87" i="4"/>
  <c r="EY87" i="4" s="1"/>
  <c r="CH320" i="4"/>
  <c r="FD320" i="4" s="1"/>
  <c r="DG72" i="4"/>
  <c r="CU394" i="4"/>
  <c r="CD203" i="4"/>
  <c r="EZ203" i="4" s="1"/>
  <c r="CD249" i="4"/>
  <c r="EZ249" i="4" s="1"/>
  <c r="CB124" i="4"/>
  <c r="EX124" i="4" s="1"/>
  <c r="CD72" i="4"/>
  <c r="EZ72" i="4" s="1"/>
  <c r="CB329" i="4"/>
  <c r="EX329" i="4" s="1"/>
  <c r="CC198" i="4"/>
  <c r="EY198" i="4" s="1"/>
  <c r="CG127" i="4"/>
  <c r="FC127" i="4" s="1"/>
  <c r="CG124" i="4"/>
  <c r="FC124" i="4" s="1"/>
  <c r="CA293" i="4"/>
  <c r="EW293" i="4" s="1"/>
  <c r="CG58" i="4"/>
  <c r="FC58" i="4" s="1"/>
  <c r="CF155" i="4"/>
  <c r="FB155" i="4" s="1"/>
  <c r="BY47" i="4"/>
  <c r="EU47" i="4" s="1"/>
  <c r="CJ213" i="4"/>
  <c r="CE258" i="4"/>
  <c r="FA258" i="4" s="1"/>
  <c r="CI396" i="4"/>
  <c r="CF411" i="4"/>
  <c r="FB411" i="4" s="1"/>
  <c r="CJ22" i="4"/>
  <c r="CF322" i="4"/>
  <c r="FB322" i="4" s="1"/>
  <c r="CA279" i="4"/>
  <c r="EW279" i="4" s="1"/>
  <c r="CE187" i="4"/>
  <c r="FA187" i="4" s="1"/>
  <c r="CF346" i="4"/>
  <c r="FB346" i="4" s="1"/>
  <c r="CD118" i="4"/>
  <c r="EZ118" i="4" s="1"/>
  <c r="CF55" i="4"/>
  <c r="FB55" i="4" s="1"/>
  <c r="CA234" i="4"/>
  <c r="EW234" i="4" s="1"/>
  <c r="CG318" i="4"/>
  <c r="FC318" i="4" s="1"/>
  <c r="CD165" i="4"/>
  <c r="EZ165" i="4" s="1"/>
  <c r="CG225" i="4"/>
  <c r="FC225" i="4" s="1"/>
  <c r="CA235" i="4"/>
  <c r="EW235" i="4" s="1"/>
  <c r="CD31" i="4"/>
  <c r="EZ31" i="4" s="1"/>
  <c r="CF372" i="4"/>
  <c r="FB372" i="4" s="1"/>
  <c r="CB357" i="4"/>
  <c r="EX357" i="4" s="1"/>
  <c r="CI215" i="4"/>
  <c r="CA7" i="4"/>
  <c r="EW7" i="4" s="1"/>
  <c r="CC147" i="4"/>
  <c r="EY147" i="4" s="1"/>
  <c r="CE85" i="4"/>
  <c r="FA85" i="4" s="1"/>
  <c r="BZ355" i="4"/>
  <c r="EV355" i="4" s="1"/>
  <c r="CA286" i="4"/>
  <c r="EW286" i="4" s="1"/>
  <c r="CH169" i="4"/>
  <c r="FD169" i="4" s="1"/>
  <c r="CD64" i="4"/>
  <c r="EZ64" i="4" s="1"/>
  <c r="CG116" i="4"/>
  <c r="FC116" i="4" s="1"/>
  <c r="CF345" i="4"/>
  <c r="FB345" i="4" s="1"/>
  <c r="CG292" i="4"/>
  <c r="FC292" i="4" s="1"/>
  <c r="CH238" i="4"/>
  <c r="CI347" i="4"/>
  <c r="CH336" i="4"/>
  <c r="FD336" i="4" s="1"/>
  <c r="CJ214" i="4"/>
  <c r="CG368" i="4"/>
  <c r="FC368" i="4" s="1"/>
  <c r="CB154" i="4"/>
  <c r="EX154" i="4" s="1"/>
  <c r="CJ43" i="4"/>
  <c r="CE114" i="4"/>
  <c r="FA114" i="4" s="1"/>
  <c r="CB275" i="4"/>
  <c r="EX275" i="4" s="1"/>
  <c r="BY292" i="4"/>
  <c r="EU292" i="4" s="1"/>
  <c r="CI40" i="4"/>
  <c r="CG154" i="4"/>
  <c r="FC154" i="4" s="1"/>
  <c r="CB285" i="4"/>
  <c r="EX285" i="4" s="1"/>
  <c r="CF236" i="4"/>
  <c r="FB236" i="4" s="1"/>
  <c r="BZ97" i="4"/>
  <c r="EV97" i="4" s="1"/>
  <c r="CF385" i="4"/>
  <c r="FB385" i="4" s="1"/>
  <c r="CH337" i="4"/>
  <c r="CC80" i="4"/>
  <c r="EY80" i="4" s="1"/>
  <c r="BZ94" i="4"/>
  <c r="EV94" i="4" s="1"/>
  <c r="BZ358" i="4"/>
  <c r="EV358" i="4" s="1"/>
  <c r="BY65" i="4"/>
  <c r="EU65" i="4" s="1"/>
  <c r="CJ154" i="4"/>
  <c r="CA306" i="4"/>
  <c r="EW306" i="4" s="1"/>
  <c r="BY278" i="4"/>
  <c r="EU278" i="4" s="1"/>
  <c r="CB389" i="4"/>
  <c r="EX389" i="4" s="1"/>
  <c r="BY79" i="4"/>
  <c r="EU79" i="4" s="1"/>
  <c r="CD52" i="4"/>
  <c r="EZ52" i="4" s="1"/>
  <c r="CG172" i="4"/>
  <c r="FC172" i="4" s="1"/>
  <c r="CB207" i="4"/>
  <c r="EX207" i="4" s="1"/>
  <c r="CG92" i="4"/>
  <c r="FC92" i="4" s="1"/>
  <c r="CD95" i="4"/>
  <c r="EZ95" i="4" s="1"/>
  <c r="BZ7" i="4"/>
  <c r="EV7" i="4" s="1"/>
  <c r="CF392" i="4"/>
  <c r="FB392" i="4" s="1"/>
  <c r="CA375" i="4"/>
  <c r="EW375" i="4" s="1"/>
  <c r="CC153" i="4"/>
  <c r="EY153" i="4" s="1"/>
  <c r="CA330" i="4"/>
  <c r="EW330" i="4" s="1"/>
  <c r="CG293" i="4"/>
  <c r="FC293" i="4" s="1"/>
  <c r="CF160" i="4"/>
  <c r="FB160" i="4" s="1"/>
  <c r="CI395" i="4"/>
  <c r="CB300" i="4"/>
  <c r="EX300" i="4" s="1"/>
  <c r="CD144" i="4"/>
  <c r="EZ144" i="4" s="1"/>
  <c r="CB82" i="4"/>
  <c r="EX82" i="4" s="1"/>
  <c r="CH253" i="4"/>
  <c r="FD253" i="4" s="1"/>
  <c r="CA16" i="4"/>
  <c r="EW16" i="4" s="1"/>
  <c r="BZ96" i="4"/>
  <c r="EV96" i="4" s="1"/>
  <c r="CE142" i="4"/>
  <c r="FA142" i="4" s="1"/>
  <c r="CH81" i="4"/>
  <c r="FD81" i="4" s="1"/>
  <c r="CH95" i="4"/>
  <c r="FD95" i="4" s="1"/>
  <c r="BY404" i="4"/>
  <c r="EU404" i="4" s="1"/>
  <c r="BZ155" i="4"/>
  <c r="EV155" i="4" s="1"/>
  <c r="CG276" i="4"/>
  <c r="FC276" i="4" s="1"/>
  <c r="BZ119" i="4"/>
  <c r="EV119" i="4" s="1"/>
  <c r="CA252" i="4"/>
  <c r="EW252" i="4" s="1"/>
  <c r="CH41" i="4"/>
  <c r="CA31" i="4"/>
  <c r="EW31" i="4" s="1"/>
  <c r="CA97" i="4"/>
  <c r="EW97" i="4" s="1"/>
  <c r="CE393" i="4"/>
  <c r="FA393" i="4" s="1"/>
  <c r="CH126" i="4"/>
  <c r="FD126" i="4" s="1"/>
  <c r="CB16" i="4"/>
  <c r="EX16" i="4" s="1"/>
  <c r="CA70" i="4"/>
  <c r="EW70" i="4" s="1"/>
  <c r="CF275" i="4"/>
  <c r="FB275" i="4" s="1"/>
  <c r="CC98" i="4"/>
  <c r="EY98" i="4" s="1"/>
  <c r="CI358" i="4"/>
  <c r="CE377" i="4"/>
  <c r="FA377" i="4" s="1"/>
  <c r="CA6" i="4"/>
  <c r="EW6" i="4" s="1"/>
  <c r="CG86" i="4"/>
  <c r="FC86" i="4" s="1"/>
  <c r="CD219" i="4"/>
  <c r="EZ219" i="4" s="1"/>
  <c r="CD96" i="4"/>
  <c r="EZ96" i="4" s="1"/>
  <c r="CJ337" i="4"/>
  <c r="CE281" i="4"/>
  <c r="FA281" i="4" s="1"/>
  <c r="CG149" i="4"/>
  <c r="FC149" i="4" s="1"/>
  <c r="CI315" i="4"/>
  <c r="CH105" i="4"/>
  <c r="FD105" i="4" s="1"/>
  <c r="CG26" i="4"/>
  <c r="FC26" i="4" s="1"/>
  <c r="BZ341" i="4"/>
  <c r="EV341" i="4" s="1"/>
  <c r="CA226" i="4"/>
  <c r="EW226" i="4" s="1"/>
  <c r="CF339" i="4"/>
  <c r="FB339" i="4" s="1"/>
  <c r="CG409" i="4"/>
  <c r="FC409" i="4" s="1"/>
  <c r="CB358" i="4"/>
  <c r="EX358" i="4" s="1"/>
  <c r="CD51" i="4"/>
  <c r="EZ51" i="4" s="1"/>
  <c r="CJ336" i="4"/>
  <c r="BY131" i="4"/>
  <c r="EU131" i="4" s="1"/>
  <c r="CJ391" i="4"/>
  <c r="CG326" i="4"/>
  <c r="FC326" i="4" s="1"/>
  <c r="CA329" i="4"/>
  <c r="EW329" i="4" s="1"/>
  <c r="CD45" i="4"/>
  <c r="EZ45" i="4" s="1"/>
  <c r="CI123" i="4"/>
  <c r="CH102" i="4"/>
  <c r="FD102" i="4" s="1"/>
  <c r="CC84" i="4"/>
  <c r="EY84" i="4" s="1"/>
  <c r="BY86" i="4"/>
  <c r="EU86" i="4" s="1"/>
  <c r="CF109" i="4"/>
  <c r="FB109" i="4" s="1"/>
  <c r="CC404" i="4"/>
  <c r="EY404" i="4" s="1"/>
  <c r="BY6" i="4"/>
  <c r="EU6" i="4" s="1"/>
  <c r="CD296" i="4"/>
  <c r="EZ296" i="4" s="1"/>
  <c r="CC256" i="4"/>
  <c r="EY256" i="4" s="1"/>
  <c r="CD257" i="4"/>
  <c r="EZ257" i="4" s="1"/>
  <c r="BZ87" i="4"/>
  <c r="EV87" i="4" s="1"/>
  <c r="CF369" i="4"/>
  <c r="FB369" i="4" s="1"/>
  <c r="CE53" i="4"/>
  <c r="FA53" i="4" s="1"/>
  <c r="CH21" i="4"/>
  <c r="FD21" i="4" s="1"/>
  <c r="CD339" i="4"/>
  <c r="EZ339" i="4" s="1"/>
  <c r="CD209" i="4"/>
  <c r="EZ209" i="4" s="1"/>
  <c r="CI225" i="4"/>
  <c r="CG391" i="4"/>
  <c r="FC391" i="4" s="1"/>
  <c r="CJ397" i="4"/>
  <c r="CB276" i="4"/>
  <c r="EX276" i="4" s="1"/>
  <c r="CA191" i="4"/>
  <c r="EW191" i="4" s="1"/>
  <c r="CB317" i="4"/>
  <c r="EX317" i="4" s="1"/>
  <c r="CF56" i="4"/>
  <c r="FB56" i="4" s="1"/>
  <c r="CB386" i="4"/>
  <c r="EX386" i="4" s="1"/>
  <c r="CF358" i="4"/>
  <c r="FB358" i="4" s="1"/>
  <c r="CI379" i="4"/>
  <c r="CI169" i="4"/>
  <c r="CF408" i="4"/>
  <c r="FB408" i="4" s="1"/>
  <c r="CI96" i="4"/>
  <c r="BY295" i="4"/>
  <c r="EU295" i="4" s="1"/>
  <c r="CI314" i="4"/>
  <c r="CH391" i="4"/>
  <c r="BZ171" i="4"/>
  <c r="EV171" i="4" s="1"/>
  <c r="CI36" i="4"/>
  <c r="BZ296" i="4"/>
  <c r="EV296" i="4" s="1"/>
  <c r="CG17" i="4"/>
  <c r="FC17" i="4" s="1"/>
  <c r="CJ279" i="4"/>
  <c r="CI159" i="4"/>
  <c r="CC46" i="4"/>
  <c r="EY46" i="4" s="1"/>
  <c r="CA314" i="4"/>
  <c r="EW314" i="4" s="1"/>
  <c r="BY394" i="4"/>
  <c r="EU394" i="4" s="1"/>
  <c r="CI29" i="4"/>
  <c r="CD333" i="4"/>
  <c r="EZ333" i="4" s="1"/>
  <c r="CF165" i="4"/>
  <c r="FB165" i="4" s="1"/>
  <c r="CC150" i="4"/>
  <c r="EY150" i="4" s="1"/>
  <c r="CC159" i="4"/>
  <c r="EY159" i="4" s="1"/>
  <c r="CF378" i="4"/>
  <c r="FB378" i="4" s="1"/>
  <c r="CE225" i="4"/>
  <c r="FA225" i="4" s="1"/>
  <c r="BZ219" i="4"/>
  <c r="EV219" i="4" s="1"/>
  <c r="CI89" i="4"/>
  <c r="CA67" i="4"/>
  <c r="EW67" i="4" s="1"/>
  <c r="CA44" i="4"/>
  <c r="EW44" i="4" s="1"/>
  <c r="CB228" i="4"/>
  <c r="EX228" i="4" s="1"/>
  <c r="CC357" i="4"/>
  <c r="EY357" i="4" s="1"/>
  <c r="CJ205" i="4"/>
  <c r="CD174" i="4"/>
  <c r="EZ174" i="4" s="1"/>
  <c r="BY215" i="4"/>
  <c r="EU215" i="4" s="1"/>
  <c r="CI24" i="4"/>
  <c r="BY368" i="4"/>
  <c r="EU368" i="4" s="1"/>
  <c r="BZ268" i="4"/>
  <c r="EV268" i="4" s="1"/>
  <c r="CI92" i="4"/>
  <c r="BZ208" i="4"/>
  <c r="EV208" i="4" s="1"/>
  <c r="CG403" i="4"/>
  <c r="FC403" i="4" s="1"/>
  <c r="BY56" i="4"/>
  <c r="EU56" i="4" s="1"/>
  <c r="BY91" i="4"/>
  <c r="EU91" i="4" s="1"/>
  <c r="CI172" i="4"/>
  <c r="CE164" i="4"/>
  <c r="FA164" i="4" s="1"/>
  <c r="CF315" i="4"/>
  <c r="FB315" i="4" s="1"/>
  <c r="CI63" i="4"/>
  <c r="CE128" i="4"/>
  <c r="FA128" i="4" s="1"/>
  <c r="CH234" i="4"/>
  <c r="FD234" i="4" s="1"/>
  <c r="CI31" i="4"/>
  <c r="CE115" i="4"/>
  <c r="FA115" i="4" s="1"/>
  <c r="CG105" i="4"/>
  <c r="FC105" i="4" s="1"/>
  <c r="CJ364" i="4"/>
  <c r="CA19" i="4"/>
  <c r="EW19" i="4" s="1"/>
  <c r="CA28" i="4"/>
  <c r="EW28" i="4" s="1"/>
  <c r="CH264" i="4"/>
  <c r="FD264" i="4" s="1"/>
  <c r="BY110" i="4"/>
  <c r="EU110" i="4" s="1"/>
  <c r="CH375" i="4"/>
  <c r="CB57" i="4"/>
  <c r="EX57" i="4" s="1"/>
  <c r="BZ36" i="4"/>
  <c r="EV36" i="4" s="1"/>
  <c r="CI129" i="4"/>
  <c r="BZ387" i="4"/>
  <c r="EV387" i="4" s="1"/>
  <c r="CF62" i="4"/>
  <c r="FB62" i="4" s="1"/>
  <c r="CE269" i="4"/>
  <c r="FA269" i="4" s="1"/>
  <c r="BZ101" i="4"/>
  <c r="EV101" i="4" s="1"/>
  <c r="CB356" i="4"/>
  <c r="EX356" i="4" s="1"/>
  <c r="CH304" i="4"/>
  <c r="FD304" i="4" s="1"/>
  <c r="CJ246" i="4"/>
  <c r="CJ194" i="4"/>
  <c r="CJ18" i="4"/>
  <c r="CI196" i="4"/>
  <c r="CG279" i="4"/>
  <c r="FC279" i="4" s="1"/>
  <c r="CH281" i="4"/>
  <c r="FD281" i="4" s="1"/>
  <c r="CE93" i="4"/>
  <c r="FA93" i="4" s="1"/>
  <c r="CJ340" i="4"/>
  <c r="CA307" i="4"/>
  <c r="EW307" i="4" s="1"/>
  <c r="CD49" i="4"/>
  <c r="EZ49" i="4" s="1"/>
  <c r="CD119" i="4"/>
  <c r="EZ119" i="4" s="1"/>
  <c r="BZ301" i="4"/>
  <c r="EV301" i="4" s="1"/>
  <c r="CC319" i="4"/>
  <c r="EY319" i="4" s="1"/>
  <c r="CE291" i="4"/>
  <c r="FA291" i="4" s="1"/>
  <c r="BY108" i="4"/>
  <c r="EU108" i="4" s="1"/>
  <c r="BZ123" i="4"/>
  <c r="EV123" i="4" s="1"/>
  <c r="CD79" i="4"/>
  <c r="EZ79" i="4" s="1"/>
  <c r="CC307" i="4"/>
  <c r="EY307" i="4" s="1"/>
  <c r="CJ256" i="4"/>
  <c r="CH167" i="4"/>
  <c r="FD167" i="4" s="1"/>
  <c r="CD356" i="4"/>
  <c r="EZ356" i="4" s="1"/>
  <c r="CE80" i="4"/>
  <c r="FA80" i="4" s="1"/>
  <c r="CC211" i="4"/>
  <c r="EY211" i="4" s="1"/>
  <c r="CG297" i="4"/>
  <c r="FC297" i="4" s="1"/>
  <c r="CG376" i="4"/>
  <c r="FC376" i="4" s="1"/>
  <c r="BY121" i="4"/>
  <c r="EU121" i="4" s="1"/>
  <c r="CE177" i="4"/>
  <c r="FA177" i="4" s="1"/>
  <c r="CH388" i="4"/>
  <c r="FD388" i="4" s="1"/>
  <c r="CG62" i="4"/>
  <c r="FC62" i="4" s="1"/>
  <c r="CJ164" i="4"/>
  <c r="BZ347" i="4"/>
  <c r="EV347" i="4" s="1"/>
  <c r="CC183" i="4"/>
  <c r="EY183" i="4" s="1"/>
  <c r="CI253" i="4"/>
  <c r="CC298" i="4"/>
  <c r="EY298" i="4" s="1"/>
  <c r="CI33" i="4"/>
  <c r="CA182" i="4"/>
  <c r="EW182" i="4" s="1"/>
  <c r="CB268" i="4"/>
  <c r="EX268" i="4" s="1"/>
  <c r="CG294" i="4"/>
  <c r="FC294" i="4" s="1"/>
  <c r="CE14" i="4"/>
  <c r="FA14" i="4" s="1"/>
  <c r="CJ64" i="4"/>
  <c r="CE335" i="4"/>
  <c r="FA335" i="4" s="1"/>
  <c r="CA409" i="4"/>
  <c r="EW409" i="4" s="1"/>
  <c r="BZ311" i="4"/>
  <c r="EV311" i="4" s="1"/>
  <c r="BZ67" i="4"/>
  <c r="EV67" i="4" s="1"/>
  <c r="CF302" i="4"/>
  <c r="FB302" i="4" s="1"/>
  <c r="CG69" i="4"/>
  <c r="FC69" i="4" s="1"/>
  <c r="CB349" i="4"/>
  <c r="EX349" i="4" s="1"/>
  <c r="CF174" i="4"/>
  <c r="FB174" i="4" s="1"/>
  <c r="CJ113" i="4"/>
  <c r="BZ205" i="4"/>
  <c r="EV205" i="4" s="1"/>
  <c r="CI367" i="4"/>
  <c r="CG175" i="4"/>
  <c r="FC175" i="4" s="1"/>
  <c r="CF312" i="4"/>
  <c r="FB312" i="4" s="1"/>
  <c r="CD275" i="4"/>
  <c r="EZ275" i="4" s="1"/>
  <c r="CE19" i="4"/>
  <c r="FA19" i="4" s="1"/>
  <c r="CF21" i="4"/>
  <c r="FB21" i="4" s="1"/>
  <c r="BZ160" i="4"/>
  <c r="EV160" i="4" s="1"/>
  <c r="CC324" i="4"/>
  <c r="EY324" i="4" s="1"/>
  <c r="CB344" i="4"/>
  <c r="EX344" i="4" s="1"/>
  <c r="BZ216" i="4"/>
  <c r="EV216" i="4" s="1"/>
  <c r="CD372" i="4"/>
  <c r="EZ372" i="4" s="1"/>
  <c r="CI216" i="4"/>
  <c r="CE361" i="4"/>
  <c r="FA361" i="4" s="1"/>
  <c r="CJ235" i="4"/>
  <c r="CB111" i="4"/>
  <c r="EX111" i="4" s="1"/>
  <c r="CB272" i="4"/>
  <c r="EX272" i="4" s="1"/>
  <c r="CB295" i="4"/>
  <c r="EX295" i="4" s="1"/>
  <c r="CB352" i="4"/>
  <c r="EX352" i="4" s="1"/>
  <c r="CB251" i="4"/>
  <c r="EX251" i="4" s="1"/>
  <c r="CF22" i="4"/>
  <c r="FB22" i="4" s="1"/>
  <c r="CG195" i="4"/>
  <c r="FC195" i="4" s="1"/>
  <c r="CH405" i="4"/>
  <c r="FD405" i="4" s="1"/>
  <c r="CG383" i="4"/>
  <c r="FC383" i="4" s="1"/>
  <c r="CJ166" i="4"/>
  <c r="BY374" i="4"/>
  <c r="EU374" i="4" s="1"/>
  <c r="CB193" i="4"/>
  <c r="EX193" i="4" s="1"/>
  <c r="BY70" i="4"/>
  <c r="EU70" i="4" s="1"/>
  <c r="CF186" i="4"/>
  <c r="FB186" i="4" s="1"/>
  <c r="CI199" i="4"/>
  <c r="CA135" i="4"/>
  <c r="EW135" i="4" s="1"/>
  <c r="CH322" i="4"/>
  <c r="FD322" i="4" s="1"/>
  <c r="CD191" i="4"/>
  <c r="EZ191" i="4" s="1"/>
  <c r="CF228" i="4"/>
  <c r="FB228" i="4" s="1"/>
  <c r="BY301" i="4"/>
  <c r="EU301" i="4" s="1"/>
  <c r="CE294" i="4"/>
  <c r="FA294" i="4" s="1"/>
  <c r="CH29" i="4"/>
  <c r="FD29" i="4" s="1"/>
  <c r="CD316" i="4"/>
  <c r="EZ316" i="4" s="1"/>
  <c r="CG393" i="4"/>
  <c r="FC393" i="4" s="1"/>
  <c r="CD331" i="4"/>
  <c r="EZ331" i="4" s="1"/>
  <c r="BZ222" i="4"/>
  <c r="EV222" i="4" s="1"/>
  <c r="CG267" i="4"/>
  <c r="FC267" i="4" s="1"/>
  <c r="CG120" i="4"/>
  <c r="FC120" i="4" s="1"/>
  <c r="CH87" i="4"/>
  <c r="FD87" i="4" s="1"/>
  <c r="CF63" i="4"/>
  <c r="FB63" i="4" s="1"/>
  <c r="CE304" i="4"/>
  <c r="FA304" i="4" s="1"/>
  <c r="BY338" i="4"/>
  <c r="EU338" i="4" s="1"/>
  <c r="CB299" i="4"/>
  <c r="EX299" i="4" s="1"/>
  <c r="CD178" i="4"/>
  <c r="EZ178" i="4" s="1"/>
  <c r="CI19" i="4"/>
  <c r="BZ227" i="4"/>
  <c r="EV227" i="4" s="1"/>
  <c r="CB408" i="4"/>
  <c r="EX408" i="4" s="1"/>
  <c r="CA63" i="4"/>
  <c r="EW63" i="4" s="1"/>
  <c r="CF170" i="4"/>
  <c r="FB170" i="4" s="1"/>
  <c r="CD147" i="4"/>
  <c r="EZ147" i="4" s="1"/>
  <c r="CE73" i="4"/>
  <c r="FA73" i="4" s="1"/>
  <c r="BZ326" i="4"/>
  <c r="EV326" i="4" s="1"/>
  <c r="BZ309" i="4"/>
  <c r="EV309" i="4" s="1"/>
  <c r="CI244" i="4"/>
  <c r="BY367" i="4"/>
  <c r="EU367" i="4" s="1"/>
  <c r="CG304" i="4"/>
  <c r="FC304" i="4" s="1"/>
  <c r="CA266" i="4"/>
  <c r="EW266" i="4" s="1"/>
  <c r="CC321" i="4"/>
  <c r="EY321" i="4" s="1"/>
  <c r="CG350" i="4"/>
  <c r="FC350" i="4" s="1"/>
  <c r="CC110" i="4"/>
  <c r="EY110" i="4" s="1"/>
  <c r="CD161" i="4"/>
  <c r="EZ161" i="4" s="1"/>
  <c r="CC412" i="4"/>
  <c r="EY412" i="4" s="1"/>
  <c r="CD113" i="4"/>
  <c r="EZ113" i="4" s="1"/>
  <c r="BY13" i="4"/>
  <c r="EU13" i="4" s="1"/>
  <c r="CJ263" i="4"/>
  <c r="CJ170" i="4"/>
  <c r="CA245" i="4"/>
  <c r="EW245" i="4" s="1"/>
  <c r="CI359" i="4"/>
  <c r="BY109" i="4"/>
  <c r="EU109" i="4" s="1"/>
  <c r="CD312" i="4"/>
  <c r="EZ312" i="4" s="1"/>
  <c r="CD121" i="4"/>
  <c r="EZ121" i="4" s="1"/>
  <c r="CG48" i="4"/>
  <c r="FC48" i="4" s="1"/>
  <c r="BY18" i="4"/>
  <c r="EU18" i="4" s="1"/>
  <c r="CI204" i="4"/>
  <c r="CF53" i="4"/>
  <c r="FB53" i="4" s="1"/>
  <c r="CJ178" i="4"/>
  <c r="BY162" i="4"/>
  <c r="EU162" i="4" s="1"/>
  <c r="CF291" i="4"/>
  <c r="FB291" i="4" s="1"/>
  <c r="BY212" i="4"/>
  <c r="EU212" i="4" s="1"/>
  <c r="CI362" i="4"/>
  <c r="CJ243" i="4"/>
  <c r="CJ144" i="4"/>
  <c r="CF344" i="4"/>
  <c r="FB344" i="4" s="1"/>
  <c r="CF304" i="4"/>
  <c r="FB304" i="4" s="1"/>
  <c r="CF268" i="4"/>
  <c r="FB268" i="4" s="1"/>
  <c r="BZ188" i="4"/>
  <c r="EV188" i="4" s="1"/>
  <c r="CD248" i="4"/>
  <c r="EZ248" i="4" s="1"/>
  <c r="BY217" i="4"/>
  <c r="EU217" i="4" s="1"/>
  <c r="CB126" i="4"/>
  <c r="EX126" i="4" s="1"/>
  <c r="CF323" i="4"/>
  <c r="FB323" i="4" s="1"/>
  <c r="CC386" i="4"/>
  <c r="EY386" i="4" s="1"/>
  <c r="CG93" i="4"/>
  <c r="FC93" i="4" s="1"/>
  <c r="CB20" i="4"/>
  <c r="EX20" i="4" s="1"/>
  <c r="CF136" i="4"/>
  <c r="FB136" i="4" s="1"/>
  <c r="CG237" i="4"/>
  <c r="FC237" i="4" s="1"/>
  <c r="CC210" i="4"/>
  <c r="EY210" i="4" s="1"/>
  <c r="BZ118" i="4"/>
  <c r="EV118" i="4" s="1"/>
  <c r="BY30" i="4"/>
  <c r="EU30" i="4" s="1"/>
  <c r="CE175" i="4"/>
  <c r="FA175" i="4" s="1"/>
  <c r="CD404" i="4"/>
  <c r="EZ404" i="4" s="1"/>
  <c r="BY406" i="4"/>
  <c r="EU406" i="4" s="1"/>
  <c r="CF248" i="4"/>
  <c r="FB248" i="4" s="1"/>
  <c r="CE385" i="4"/>
  <c r="FA385" i="4" s="1"/>
  <c r="CA333" i="4"/>
  <c r="EW333" i="4" s="1"/>
  <c r="CI376" i="4"/>
  <c r="BZ303" i="4"/>
  <c r="EV303" i="4" s="1"/>
  <c r="CH332" i="4"/>
  <c r="FD332" i="4" s="1"/>
  <c r="CA177" i="4"/>
  <c r="EW177" i="4" s="1"/>
  <c r="CJ281" i="4"/>
  <c r="BY154" i="4"/>
  <c r="EU154" i="4" s="1"/>
  <c r="CC143" i="4"/>
  <c r="EY143" i="4" s="1"/>
  <c r="BY198" i="4"/>
  <c r="EU198" i="4" s="1"/>
  <c r="CF201" i="4"/>
  <c r="FB201" i="4" s="1"/>
  <c r="CF126" i="4"/>
  <c r="FB126" i="4" s="1"/>
  <c r="CD60" i="4"/>
  <c r="EZ60" i="4" s="1"/>
  <c r="CG34" i="4"/>
  <c r="FC34" i="4" s="1"/>
  <c r="BY281" i="4"/>
  <c r="EU281" i="4" s="1"/>
  <c r="CG104" i="4"/>
  <c r="FC104" i="4" s="1"/>
  <c r="CB261" i="4"/>
  <c r="EX261" i="4" s="1"/>
  <c r="BZ240" i="4"/>
  <c r="EV240" i="4" s="1"/>
  <c r="CH100" i="4"/>
  <c r="CD182" i="4"/>
  <c r="EZ182" i="4" s="1"/>
  <c r="CF283" i="4"/>
  <c r="FB283" i="4" s="1"/>
  <c r="CG309" i="4"/>
  <c r="FC309" i="4" s="1"/>
  <c r="CA48" i="4"/>
  <c r="EW48" i="4" s="1"/>
  <c r="BY298" i="4"/>
  <c r="EU298" i="4" s="1"/>
  <c r="CF141" i="4"/>
  <c r="FB141" i="4" s="1"/>
  <c r="BZ98" i="4"/>
  <c r="EV98" i="4" s="1"/>
  <c r="CJ128" i="4"/>
  <c r="CG239" i="4"/>
  <c r="FC239" i="4" s="1"/>
  <c r="CB199" i="4"/>
  <c r="EX199" i="4" s="1"/>
  <c r="CC42" i="4"/>
  <c r="EY42" i="4" s="1"/>
  <c r="CJ89" i="4"/>
  <c r="BZ280" i="4"/>
  <c r="EV280" i="4" s="1"/>
  <c r="CB13" i="4"/>
  <c r="EX13" i="4" s="1"/>
  <c r="BZ340" i="4"/>
  <c r="EV340" i="4" s="1"/>
  <c r="CI331" i="4"/>
  <c r="CD230" i="4"/>
  <c r="EZ230" i="4" s="1"/>
  <c r="CE324" i="4"/>
  <c r="FA324" i="4" s="1"/>
  <c r="CC335" i="4"/>
  <c r="EY335" i="4" s="1"/>
  <c r="CH135" i="4"/>
  <c r="FD135" i="4" s="1"/>
  <c r="CF97" i="4"/>
  <c r="FB97" i="4" s="1"/>
  <c r="CD9" i="4"/>
  <c r="EZ9" i="4" s="1"/>
  <c r="CA106" i="4"/>
  <c r="EW106" i="4" s="1"/>
  <c r="CH247" i="4"/>
  <c r="FD247" i="4" s="1"/>
  <c r="CG150" i="4"/>
  <c r="FC150" i="4" s="1"/>
  <c r="CI239" i="4"/>
  <c r="CC310" i="4"/>
  <c r="EY310" i="4" s="1"/>
  <c r="CC406" i="4"/>
  <c r="EY406" i="4" s="1"/>
  <c r="CG80" i="4"/>
  <c r="FC80" i="4" s="1"/>
  <c r="CG214" i="4"/>
  <c r="FC214" i="4" s="1"/>
  <c r="CJ92" i="4"/>
  <c r="BY336" i="4"/>
  <c r="EU336" i="4" s="1"/>
  <c r="CF311" i="4"/>
  <c r="FB311" i="4" s="1"/>
  <c r="CC206" i="4"/>
  <c r="EY206" i="4" s="1"/>
  <c r="BY229" i="4"/>
  <c r="EU229" i="4" s="1"/>
  <c r="CJ16" i="4"/>
  <c r="CE243" i="4"/>
  <c r="FA243" i="4" s="1"/>
  <c r="CC151" i="4"/>
  <c r="EY151" i="4" s="1"/>
  <c r="CD68" i="4"/>
  <c r="EZ68" i="4" s="1"/>
  <c r="CF249" i="4"/>
  <c r="FB249" i="4" s="1"/>
  <c r="CA176" i="4"/>
  <c r="EW176" i="4" s="1"/>
  <c r="CA132" i="4"/>
  <c r="EW132" i="4" s="1"/>
  <c r="CJ161" i="4"/>
  <c r="CC93" i="4"/>
  <c r="EY93" i="4" s="1"/>
  <c r="CI126" i="4"/>
  <c r="CD260" i="4"/>
  <c r="EZ260" i="4" s="1"/>
  <c r="CH383" i="4"/>
  <c r="FD383" i="4" s="1"/>
  <c r="CD171" i="4"/>
  <c r="EZ171" i="4" s="1"/>
  <c r="CH55" i="4"/>
  <c r="FD55" i="4" s="1"/>
  <c r="CH243" i="4"/>
  <c r="FD243" i="4" s="1"/>
  <c r="CA253" i="4"/>
  <c r="EW253" i="4" s="1"/>
  <c r="CB258" i="4"/>
  <c r="EX258" i="4" s="1"/>
  <c r="CB373" i="4"/>
  <c r="EX373" i="4" s="1"/>
  <c r="CF41" i="4"/>
  <c r="FB41" i="4" s="1"/>
  <c r="CF7" i="4"/>
  <c r="FB7" i="4" s="1"/>
  <c r="CG238" i="4"/>
  <c r="FC238" i="4" s="1"/>
  <c r="BZ320" i="4"/>
  <c r="EV320" i="4" s="1"/>
  <c r="CF149" i="4"/>
  <c r="FB149" i="4" s="1"/>
  <c r="CA248" i="4"/>
  <c r="EW248" i="4" s="1"/>
  <c r="CD263" i="4"/>
  <c r="EZ263" i="4" s="1"/>
  <c r="CD251" i="4"/>
  <c r="EZ251" i="4" s="1"/>
  <c r="CJ230" i="4"/>
  <c r="BY410" i="4"/>
  <c r="EU410" i="4" s="1"/>
  <c r="CD188" i="4"/>
  <c r="EZ188" i="4" s="1"/>
  <c r="CF104" i="4"/>
  <c r="FB104" i="4" s="1"/>
  <c r="CG47" i="4"/>
  <c r="FC47" i="4" s="1"/>
  <c r="BY269" i="4"/>
  <c r="EU269" i="4" s="1"/>
  <c r="CF314" i="4"/>
  <c r="FB314" i="4" s="1"/>
  <c r="CH227" i="4"/>
  <c r="FD227" i="4" s="1"/>
  <c r="CA171" i="4"/>
  <c r="EW171" i="4" s="1"/>
  <c r="BZ124" i="4"/>
  <c r="EV124" i="4" s="1"/>
  <c r="BZ351" i="4"/>
  <c r="EV351" i="4" s="1"/>
  <c r="CB145" i="4"/>
  <c r="EX145" i="4" s="1"/>
  <c r="CC171" i="4"/>
  <c r="EY171" i="4" s="1"/>
  <c r="CA160" i="4"/>
  <c r="EW160" i="4" s="1"/>
  <c r="CA343" i="4"/>
  <c r="EW343" i="4" s="1"/>
  <c r="CI284" i="4"/>
  <c r="CH371" i="4"/>
  <c r="FD371" i="4" s="1"/>
  <c r="CG316" i="4"/>
  <c r="FC316" i="4" s="1"/>
  <c r="CH299" i="4"/>
  <c r="CB288" i="4"/>
  <c r="EX288" i="4" s="1"/>
  <c r="CI393" i="4"/>
  <c r="CH208" i="4"/>
  <c r="CE79" i="4"/>
  <c r="FA79" i="4" s="1"/>
  <c r="CD80" i="4"/>
  <c r="EZ80" i="4" s="1"/>
  <c r="BY400" i="4"/>
  <c r="EU400" i="4" s="1"/>
  <c r="CH57" i="4"/>
  <c r="FD57" i="4" s="1"/>
  <c r="CA174" i="4"/>
  <c r="EW174" i="4" s="1"/>
  <c r="CH310" i="4"/>
  <c r="FD310" i="4" s="1"/>
  <c r="CH62" i="4"/>
  <c r="FD62" i="4" s="1"/>
  <c r="BY107" i="4"/>
  <c r="EU107" i="4" s="1"/>
  <c r="CE152" i="4"/>
  <c r="FA152" i="4" s="1"/>
  <c r="CI399" i="4"/>
  <c r="CD367" i="4"/>
  <c r="EZ367" i="4" s="1"/>
  <c r="BY90" i="4"/>
  <c r="EU90" i="4" s="1"/>
  <c r="CC97" i="4"/>
  <c r="EY97" i="4" s="1"/>
  <c r="CC391" i="4"/>
  <c r="EY391" i="4" s="1"/>
  <c r="CC402" i="4"/>
  <c r="EY402" i="4" s="1"/>
  <c r="CH13" i="4"/>
  <c r="CF95" i="4"/>
  <c r="FB95" i="4" s="1"/>
  <c r="CE331" i="4"/>
  <c r="FA331" i="4" s="1"/>
  <c r="CG16" i="4"/>
  <c r="FC16" i="4" s="1"/>
  <c r="CE373" i="4"/>
  <c r="FA373" i="4" s="1"/>
  <c r="CB241" i="4"/>
  <c r="EX241" i="4" s="1"/>
  <c r="CJ258" i="4"/>
  <c r="BY335" i="4"/>
  <c r="EU335" i="4" s="1"/>
  <c r="CJ167" i="4"/>
  <c r="BZ6" i="4"/>
  <c r="EV6" i="4" s="1"/>
  <c r="CA304" i="4"/>
  <c r="EW304" i="4" s="1"/>
  <c r="CJ40" i="4"/>
  <c r="CD16" i="4"/>
  <c r="EZ16" i="4" s="1"/>
  <c r="BY103" i="4"/>
  <c r="EU103" i="4" s="1"/>
  <c r="BZ362" i="4"/>
  <c r="EV362" i="4" s="1"/>
  <c r="CD125" i="4"/>
  <c r="EZ125" i="4" s="1"/>
  <c r="CC99" i="4"/>
  <c r="EY99" i="4" s="1"/>
  <c r="CD11" i="4"/>
  <c r="EZ11" i="4" s="1"/>
  <c r="CC124" i="4"/>
  <c r="EY124" i="4" s="1"/>
  <c r="CC218" i="4"/>
  <c r="EY218" i="4" s="1"/>
  <c r="CG72" i="4"/>
  <c r="FC72" i="4" s="1"/>
  <c r="CI73" i="4"/>
  <c r="CI243" i="4"/>
  <c r="CC233" i="4"/>
  <c r="EY233" i="4" s="1"/>
  <c r="CC311" i="4"/>
  <c r="EY311" i="4" s="1"/>
  <c r="CJ387" i="4"/>
  <c r="CB210" i="4"/>
  <c r="EX210" i="4" s="1"/>
  <c r="CD327" i="4"/>
  <c r="EZ327" i="4" s="1"/>
  <c r="CF355" i="4"/>
  <c r="FB355" i="4" s="1"/>
  <c r="CB109" i="4"/>
  <c r="EX109" i="4" s="1"/>
  <c r="CF148" i="4"/>
  <c r="FB148" i="4" s="1"/>
  <c r="CF393" i="4"/>
  <c r="FB393" i="4" s="1"/>
  <c r="CG53" i="4"/>
  <c r="FC53" i="4" s="1"/>
  <c r="CA42" i="4"/>
  <c r="EW42" i="4" s="1"/>
  <c r="CJ149" i="4"/>
  <c r="CA34" i="4"/>
  <c r="EW34" i="4" s="1"/>
  <c r="CH113" i="4"/>
  <c r="FD113" i="4" s="1"/>
  <c r="CE179" i="4"/>
  <c r="FA179" i="4" s="1"/>
  <c r="CJ163" i="4"/>
  <c r="BZ392" i="4"/>
  <c r="EV392" i="4" s="1"/>
  <c r="BZ300" i="4"/>
  <c r="EV300" i="4" s="1"/>
  <c r="CD83" i="4"/>
  <c r="EZ83" i="4" s="1"/>
  <c r="CF152" i="4"/>
  <c r="FB152" i="4" s="1"/>
  <c r="BZ384" i="4"/>
  <c r="EV384" i="4" s="1"/>
  <c r="BY226" i="4"/>
  <c r="EU226" i="4" s="1"/>
  <c r="CD30" i="4"/>
  <c r="EZ30" i="4" s="1"/>
  <c r="CD151" i="4"/>
  <c r="EZ151" i="4" s="1"/>
  <c r="CB137" i="4"/>
  <c r="EX137" i="4" s="1"/>
  <c r="CC343" i="4"/>
  <c r="EY343" i="4" s="1"/>
  <c r="CJ408" i="4"/>
  <c r="CD17" i="4"/>
  <c r="EZ17" i="4" s="1"/>
  <c r="CF105" i="4"/>
  <c r="FB105" i="4" s="1"/>
  <c r="CH123" i="4"/>
  <c r="FD123" i="4" s="1"/>
  <c r="CH368" i="4"/>
  <c r="FD368" i="4" s="1"/>
  <c r="CA122" i="4"/>
  <c r="EW122" i="4" s="1"/>
  <c r="CE255" i="4"/>
  <c r="FA255" i="4" s="1"/>
  <c r="CB225" i="4"/>
  <c r="EX225" i="4" s="1"/>
  <c r="CD280" i="4"/>
  <c r="EZ280" i="4" s="1"/>
  <c r="CH89" i="4"/>
  <c r="FD89" i="4" s="1"/>
  <c r="CF214" i="4"/>
  <c r="FB214" i="4" s="1"/>
  <c r="CC394" i="4"/>
  <c r="EY394" i="4" s="1"/>
  <c r="CJ142" i="4"/>
  <c r="CG319" i="4"/>
  <c r="FC319" i="4" s="1"/>
  <c r="CE173" i="4"/>
  <c r="FA173" i="4" s="1"/>
  <c r="CA355" i="4"/>
  <c r="EW355" i="4" s="1"/>
  <c r="CD307" i="4"/>
  <c r="EZ307" i="4" s="1"/>
  <c r="CI15" i="4"/>
  <c r="CH282" i="4"/>
  <c r="FD282" i="4" s="1"/>
  <c r="BZ371" i="4"/>
  <c r="EV371" i="4" s="1"/>
  <c r="CI300" i="4"/>
  <c r="CB312" i="4"/>
  <c r="EX312" i="4" s="1"/>
  <c r="BZ368" i="4"/>
  <c r="EV368" i="4" s="1"/>
  <c r="CI228" i="4"/>
  <c r="CD199" i="4"/>
  <c r="EZ199" i="4" s="1"/>
  <c r="CH178" i="4"/>
  <c r="FD178" i="4" s="1"/>
  <c r="CB359" i="4"/>
  <c r="EX359" i="4" s="1"/>
  <c r="CG158" i="4"/>
  <c r="FC158" i="4" s="1"/>
  <c r="CG145" i="4"/>
  <c r="FC145" i="4" s="1"/>
  <c r="CE270" i="4"/>
  <c r="FA270" i="4" s="1"/>
  <c r="CF61" i="4"/>
  <c r="FB61" i="4" s="1"/>
  <c r="CA402" i="4"/>
  <c r="EW402" i="4" s="1"/>
  <c r="CA37" i="4"/>
  <c r="EW37" i="4" s="1"/>
  <c r="CC409" i="4"/>
  <c r="EY409" i="4" s="1"/>
  <c r="CE248" i="4"/>
  <c r="FA248" i="4" s="1"/>
  <c r="CC273" i="4"/>
  <c r="EY273" i="4" s="1"/>
  <c r="CA139" i="4"/>
  <c r="EW139" i="4" s="1"/>
  <c r="CF288" i="4"/>
  <c r="FB288" i="4" s="1"/>
  <c r="CF313" i="4"/>
  <c r="FB313" i="4" s="1"/>
  <c r="BY317" i="4"/>
  <c r="EU317" i="4" s="1"/>
  <c r="BY303" i="4"/>
  <c r="EU303" i="4" s="1"/>
  <c r="CD309" i="4"/>
  <c r="EZ309" i="4" s="1"/>
  <c r="CB297" i="4"/>
  <c r="EX297" i="4" s="1"/>
  <c r="CF17" i="4"/>
  <c r="FB17" i="4" s="1"/>
  <c r="BY51" i="4"/>
  <c r="EU51" i="4" s="1"/>
  <c r="CF232" i="4"/>
  <c r="FB232" i="4" s="1"/>
  <c r="CC177" i="4"/>
  <c r="EY177" i="4" s="1"/>
  <c r="CD98" i="4"/>
  <c r="EZ98" i="4" s="1"/>
  <c r="CA146" i="4"/>
  <c r="EW146" i="4" s="1"/>
  <c r="BZ131" i="4"/>
  <c r="EV131" i="4" s="1"/>
  <c r="CI409" i="4"/>
  <c r="BY14" i="4"/>
  <c r="EU14" i="4" s="1"/>
  <c r="CI230" i="4"/>
  <c r="CB260" i="4"/>
  <c r="EX260" i="4" s="1"/>
  <c r="CH24" i="4"/>
  <c r="FD24" i="4" s="1"/>
  <c r="CI316" i="4"/>
  <c r="CI100" i="4"/>
  <c r="CI238" i="4"/>
  <c r="CA347" i="4"/>
  <c r="EW347" i="4" s="1"/>
  <c r="CG299" i="4"/>
  <c r="FC299" i="4" s="1"/>
  <c r="BZ147" i="4"/>
  <c r="EV147" i="4" s="1"/>
  <c r="CG79" i="4"/>
  <c r="FC79" i="4" s="1"/>
  <c r="CH302" i="4"/>
  <c r="FD302" i="4" s="1"/>
  <c r="CD107" i="4"/>
  <c r="EZ107" i="4" s="1"/>
  <c r="CC154" i="4"/>
  <c r="EY154" i="4" s="1"/>
  <c r="CG29" i="4"/>
  <c r="FC29" i="4" s="1"/>
  <c r="CF87" i="4"/>
  <c r="FB87" i="4" s="1"/>
  <c r="CG241" i="4"/>
  <c r="FC241" i="4" s="1"/>
  <c r="CA211" i="4"/>
  <c r="EW211" i="4" s="1"/>
  <c r="CB274" i="4"/>
  <c r="EX274" i="4" s="1"/>
  <c r="CD259" i="4"/>
  <c r="EZ259" i="4" s="1"/>
  <c r="CB150" i="4"/>
  <c r="EX150" i="4" s="1"/>
  <c r="CG76" i="4"/>
  <c r="FC76" i="4" s="1"/>
  <c r="CC169" i="4"/>
  <c r="EY169" i="4" s="1"/>
  <c r="BY282" i="4"/>
  <c r="EU282" i="4" s="1"/>
  <c r="CF157" i="4"/>
  <c r="FB157" i="4" s="1"/>
  <c r="CE45" i="4"/>
  <c r="FA45" i="4" s="1"/>
  <c r="CB342" i="4"/>
  <c r="EX342" i="4" s="1"/>
  <c r="BZ56" i="4"/>
  <c r="EV56" i="4" s="1"/>
  <c r="CE47" i="4"/>
  <c r="FA47" i="4" s="1"/>
  <c r="CE97" i="4"/>
  <c r="FA97" i="4" s="1"/>
  <c r="CE23" i="4"/>
  <c r="FA23" i="4" s="1"/>
  <c r="CJ356" i="4"/>
  <c r="CE391" i="4"/>
  <c r="FA391" i="4" s="1"/>
  <c r="CH406" i="4"/>
  <c r="CG43" i="4"/>
  <c r="FC43" i="4" s="1"/>
  <c r="BZ34" i="4"/>
  <c r="EV34" i="4" s="1"/>
  <c r="CE40" i="4"/>
  <c r="FA40" i="4" s="1"/>
  <c r="CB218" i="4"/>
  <c r="EX218" i="4" s="1"/>
  <c r="CJ95" i="4"/>
  <c r="CB58" i="4"/>
  <c r="EX58" i="4" s="1"/>
  <c r="CH134" i="4"/>
  <c r="FD134" i="4" s="1"/>
  <c r="CF219" i="4"/>
  <c r="FB219" i="4" s="1"/>
  <c r="CJ41" i="4"/>
  <c r="CA65" i="4"/>
  <c r="EW65" i="4" s="1"/>
  <c r="CF182" i="4"/>
  <c r="FB182" i="4" s="1"/>
  <c r="BY130" i="4"/>
  <c r="EU130" i="4" s="1"/>
  <c r="CA238" i="4"/>
  <c r="EW238" i="4" s="1"/>
  <c r="BY346" i="4"/>
  <c r="EU346" i="4" s="1"/>
  <c r="CC118" i="4"/>
  <c r="EY118" i="4" s="1"/>
  <c r="CC339" i="4"/>
  <c r="EY339" i="4" s="1"/>
  <c r="BZ397" i="4"/>
  <c r="EV397" i="4" s="1"/>
  <c r="CI115" i="4"/>
  <c r="CG135" i="4"/>
  <c r="FC135" i="4" s="1"/>
  <c r="BY83" i="4"/>
  <c r="EU83" i="4" s="1"/>
  <c r="CE295" i="4"/>
  <c r="FA295" i="4" s="1"/>
  <c r="CE194" i="4"/>
  <c r="FA194" i="4" s="1"/>
  <c r="CD321" i="4"/>
  <c r="EZ321" i="4" s="1"/>
  <c r="CE411" i="4"/>
  <c r="FA411" i="4" s="1"/>
  <c r="CE382" i="4"/>
  <c r="FA382" i="4" s="1"/>
  <c r="CJ369" i="4"/>
  <c r="CF26" i="4"/>
  <c r="FB26" i="4" s="1"/>
  <c r="CC48" i="4"/>
  <c r="EY48" i="4" s="1"/>
  <c r="CB215" i="4"/>
  <c r="EX215" i="4" s="1"/>
  <c r="CJ21" i="4"/>
  <c r="CC47" i="4"/>
  <c r="EY47" i="4" s="1"/>
  <c r="CI156" i="4"/>
  <c r="BZ113" i="4"/>
  <c r="EV113" i="4" s="1"/>
  <c r="CD82" i="4"/>
  <c r="EZ82" i="4" s="1"/>
  <c r="CD380" i="4"/>
  <c r="EZ380" i="4" s="1"/>
  <c r="BZ17" i="4"/>
  <c r="EV17" i="4" s="1"/>
  <c r="BY62" i="4"/>
  <c r="EU62" i="4" s="1"/>
  <c r="BZ38" i="4"/>
  <c r="EV38" i="4" s="1"/>
  <c r="BZ390" i="4"/>
  <c r="EV390" i="4" s="1"/>
  <c r="CD42" i="4"/>
  <c r="EZ42" i="4" s="1"/>
  <c r="CB235" i="4"/>
  <c r="EX235" i="4" s="1"/>
  <c r="CC95" i="4"/>
  <c r="EY95" i="4" s="1"/>
  <c r="CI71" i="4"/>
  <c r="BY306" i="4"/>
  <c r="EU306" i="4" s="1"/>
  <c r="CG306" i="4"/>
  <c r="FC306" i="4" s="1"/>
  <c r="CF143" i="4"/>
  <c r="FB143" i="4" s="1"/>
  <c r="CC369" i="4"/>
  <c r="EY369" i="4" s="1"/>
  <c r="CF25" i="4"/>
  <c r="FB25" i="4" s="1"/>
  <c r="CI77" i="4"/>
  <c r="CA148" i="4"/>
  <c r="EW148" i="4" s="1"/>
  <c r="CA166" i="4"/>
  <c r="EW166" i="4" s="1"/>
  <c r="BY222" i="4"/>
  <c r="EU222" i="4" s="1"/>
  <c r="CJ119" i="4"/>
  <c r="CC54" i="4"/>
  <c r="EY54" i="4" s="1"/>
  <c r="CF117" i="4"/>
  <c r="FB117" i="4" s="1"/>
  <c r="CB290" i="4"/>
  <c r="EX290" i="4" s="1"/>
  <c r="CF89" i="4"/>
  <c r="FB89" i="4" s="1"/>
  <c r="CJ384" i="4"/>
  <c r="CF77" i="4"/>
  <c r="FB77" i="4" s="1"/>
  <c r="CA269" i="4"/>
  <c r="EW269" i="4" s="1"/>
  <c r="CG84" i="4"/>
  <c r="FC84" i="4" s="1"/>
  <c r="BY356" i="4"/>
  <c r="EU356" i="4" s="1"/>
  <c r="BY134" i="4"/>
  <c r="EU134" i="4" s="1"/>
  <c r="CF333" i="4"/>
  <c r="FB333" i="4" s="1"/>
  <c r="CJ151" i="4"/>
  <c r="CG385" i="4"/>
  <c r="FC385" i="4" s="1"/>
  <c r="CB201" i="4"/>
  <c r="EX201" i="4" s="1"/>
  <c r="CC26" i="4"/>
  <c r="EY26" i="4" s="1"/>
  <c r="CF337" i="4"/>
  <c r="FB337" i="4" s="1"/>
  <c r="CB394" i="4"/>
  <c r="EX394" i="4" s="1"/>
  <c r="CD91" i="4"/>
  <c r="EZ91" i="4" s="1"/>
  <c r="CB278" i="4"/>
  <c r="EX278" i="4" s="1"/>
  <c r="BY195" i="4"/>
  <c r="EU195" i="4" s="1"/>
  <c r="BZ220" i="4"/>
  <c r="EV220" i="4" s="1"/>
  <c r="BZ410" i="4"/>
  <c r="EV410" i="4" s="1"/>
  <c r="CE384" i="4"/>
  <c r="FA384" i="4" s="1"/>
  <c r="CB234" i="4"/>
  <c r="EX234" i="4" s="1"/>
  <c r="CJ260" i="4"/>
  <c r="CF139" i="4"/>
  <c r="FB139" i="4" s="1"/>
  <c r="CB12" i="4"/>
  <c r="EX12" i="4" s="1"/>
  <c r="BZ117" i="4"/>
  <c r="EV117" i="4" s="1"/>
  <c r="CB190" i="4"/>
  <c r="EX190" i="4" s="1"/>
  <c r="CH191" i="4"/>
  <c r="FD191" i="4" s="1"/>
  <c r="CE182" i="4"/>
  <c r="FA182" i="4" s="1"/>
  <c r="BZ269" i="4"/>
  <c r="EV269" i="4" s="1"/>
  <c r="CB318" i="4"/>
  <c r="EX318" i="4" s="1"/>
  <c r="CJ109" i="4"/>
  <c r="CC365" i="4"/>
  <c r="EY365" i="4" s="1"/>
  <c r="CF140" i="4"/>
  <c r="FB140" i="4" s="1"/>
  <c r="CI26" i="4"/>
  <c r="CF230" i="4"/>
  <c r="FB230" i="4" s="1"/>
  <c r="CC129" i="4"/>
  <c r="EY129" i="4" s="1"/>
  <c r="CG81" i="4"/>
  <c r="FC81" i="4" s="1"/>
  <c r="BY69" i="4"/>
  <c r="EU69" i="4" s="1"/>
  <c r="BY393" i="4"/>
  <c r="EU393" i="4" s="1"/>
  <c r="CC14" i="4"/>
  <c r="EY14" i="4" s="1"/>
  <c r="CB377" i="4"/>
  <c r="EX377" i="4" s="1"/>
  <c r="CD131" i="4"/>
  <c r="EZ131" i="4" s="1"/>
  <c r="CB74" i="4"/>
  <c r="EX74" i="4" s="1"/>
  <c r="BY218" i="4"/>
  <c r="EU218" i="4" s="1"/>
  <c r="CG394" i="4"/>
  <c r="FC394" i="4" s="1"/>
  <c r="CH275" i="4"/>
  <c r="FD275" i="4" s="1"/>
  <c r="BY319" i="4"/>
  <c r="EU319" i="4" s="1"/>
  <c r="CD232" i="4"/>
  <c r="EZ232" i="4" s="1"/>
  <c r="CG168" i="4"/>
  <c r="FC168" i="4" s="1"/>
  <c r="CJ348" i="4"/>
  <c r="CJ20" i="4"/>
  <c r="CC262" i="4"/>
  <c r="EY262" i="4" s="1"/>
  <c r="CB319" i="4"/>
  <c r="EX319" i="4" s="1"/>
  <c r="CA271" i="4"/>
  <c r="EW271" i="4" s="1"/>
  <c r="CI39" i="4"/>
  <c r="CD195" i="4"/>
  <c r="EZ195" i="4" s="1"/>
  <c r="CD318" i="4"/>
  <c r="EZ318" i="4" s="1"/>
  <c r="CF43" i="4"/>
  <c r="FB43" i="4" s="1"/>
  <c r="CH25" i="4"/>
  <c r="CH309" i="4"/>
  <c r="CC380" i="4"/>
  <c r="EY380" i="4" s="1"/>
  <c r="CJ118" i="4"/>
  <c r="CJ193" i="4"/>
  <c r="CH262" i="4"/>
  <c r="FD262" i="4" s="1"/>
  <c r="CC78" i="4"/>
  <c r="EY78" i="4" s="1"/>
  <c r="CI161" i="4"/>
  <c r="CC237" i="4"/>
  <c r="EY237" i="4" s="1"/>
  <c r="CE49" i="4"/>
  <c r="FA49" i="4" s="1"/>
  <c r="CB54" i="4"/>
  <c r="EX54" i="4" s="1"/>
  <c r="CA121" i="4"/>
  <c r="EW121" i="4" s="1"/>
  <c r="CD291" i="4"/>
  <c r="EZ291" i="4" s="1"/>
  <c r="CD10" i="4"/>
  <c r="EZ10" i="4" s="1"/>
  <c r="CH47" i="4"/>
  <c r="FD47" i="4" s="1"/>
  <c r="CJ274" i="4"/>
  <c r="CD385" i="4"/>
  <c r="EZ385" i="4" s="1"/>
  <c r="CC378" i="4"/>
  <c r="EY378" i="4" s="1"/>
  <c r="CA360" i="4"/>
  <c r="EW360" i="4" s="1"/>
  <c r="CC336" i="4"/>
  <c r="EY336" i="4" s="1"/>
  <c r="CE262" i="4"/>
  <c r="FA262" i="4" s="1"/>
  <c r="CE102" i="4"/>
  <c r="FA102" i="4" s="1"/>
  <c r="CD364" i="4"/>
  <c r="EZ364" i="4" s="1"/>
  <c r="CD254" i="4"/>
  <c r="EZ254" i="4" s="1"/>
  <c r="CJ204" i="4"/>
  <c r="CD81" i="4"/>
  <c r="EZ81" i="4" s="1"/>
  <c r="BY330" i="4"/>
  <c r="EU330" i="4" s="1"/>
  <c r="CA111" i="4"/>
  <c r="EW111" i="4" s="1"/>
  <c r="CB368" i="4"/>
  <c r="EX368" i="4" s="1"/>
  <c r="CE100" i="4"/>
  <c r="FA100" i="4" s="1"/>
  <c r="CI131" i="4"/>
  <c r="CD266" i="4"/>
  <c r="EZ266" i="4" s="1"/>
  <c r="CD399" i="4"/>
  <c r="EZ399" i="4" s="1"/>
  <c r="CJ33" i="4"/>
  <c r="CC371" i="4"/>
  <c r="EY371" i="4" s="1"/>
  <c r="CD362" i="4"/>
  <c r="EZ362" i="4" s="1"/>
  <c r="CB205" i="4"/>
  <c r="EX205" i="4" s="1"/>
  <c r="CH334" i="4"/>
  <c r="FD334" i="4" s="1"/>
  <c r="CA13" i="4"/>
  <c r="EW13" i="4" s="1"/>
  <c r="CA319" i="4"/>
  <c r="EW319" i="4" s="1"/>
  <c r="BZ164" i="4"/>
  <c r="EV164" i="4" s="1"/>
  <c r="CE41" i="4"/>
  <c r="FA41" i="4" s="1"/>
  <c r="BZ134" i="4"/>
  <c r="EV134" i="4" s="1"/>
  <c r="CD75" i="4"/>
  <c r="EZ75" i="4" s="1"/>
  <c r="CE346" i="4"/>
  <c r="FA346" i="4" s="1"/>
  <c r="CI175" i="4"/>
  <c r="CJ380" i="4"/>
  <c r="CA91" i="4"/>
  <c r="EW91" i="4" s="1"/>
  <c r="CI371" i="4"/>
  <c r="BY240" i="4"/>
  <c r="EU240" i="4" s="1"/>
  <c r="CG132" i="4"/>
  <c r="FC132" i="4" s="1"/>
  <c r="CI267" i="4"/>
  <c r="CF308" i="4"/>
  <c r="FB308" i="4" s="1"/>
  <c r="CG392" i="4"/>
  <c r="FC392" i="4" s="1"/>
  <c r="BY46" i="4"/>
  <c r="EU46" i="4" s="1"/>
  <c r="CE120" i="4"/>
  <c r="FA120" i="4" s="1"/>
  <c r="BZ288" i="4"/>
  <c r="EV288" i="4" s="1"/>
  <c r="CA254" i="4"/>
  <c r="EW254" i="4" s="1"/>
  <c r="CA188" i="4"/>
  <c r="EW188" i="4" s="1"/>
  <c r="BY21" i="4"/>
  <c r="EU21" i="4" s="1"/>
  <c r="CB259" i="4"/>
  <c r="EX259" i="4" s="1"/>
  <c r="CD69" i="4"/>
  <c r="EZ69" i="4" s="1"/>
  <c r="CH75" i="4"/>
  <c r="FD75" i="4" s="1"/>
  <c r="CG373" i="4"/>
  <c r="FC373" i="4" s="1"/>
  <c r="BZ152" i="4"/>
  <c r="EV152" i="4" s="1"/>
  <c r="CD221" i="4"/>
  <c r="EZ221" i="4" s="1"/>
  <c r="CC348" i="4"/>
  <c r="EY348" i="4" s="1"/>
  <c r="CI369" i="4"/>
  <c r="BZ83" i="4"/>
  <c r="EV83" i="4" s="1"/>
  <c r="CC235" i="4"/>
  <c r="EY235" i="4" s="1"/>
  <c r="CJ254" i="4"/>
  <c r="CE325" i="4"/>
  <c r="FA325" i="4" s="1"/>
  <c r="CG331" i="4"/>
  <c r="FC331" i="4" s="1"/>
  <c r="CD378" i="4"/>
  <c r="EZ378" i="4" s="1"/>
  <c r="BY260" i="4"/>
  <c r="EU260" i="4" s="1"/>
  <c r="CI121" i="4"/>
  <c r="CJ307" i="4"/>
  <c r="CD412" i="4"/>
  <c r="EZ412" i="4" s="1"/>
  <c r="CH189" i="4"/>
  <c r="FD189" i="4" s="1"/>
  <c r="CF325" i="4"/>
  <c r="FB325" i="4" s="1"/>
  <c r="CG211" i="4"/>
  <c r="FC211" i="4" s="1"/>
  <c r="CF106" i="4"/>
  <c r="FB106" i="4" s="1"/>
  <c r="CH224" i="4"/>
  <c r="FD224" i="4" s="1"/>
  <c r="CB208" i="4"/>
  <c r="EX208" i="4" s="1"/>
  <c r="CF225" i="4"/>
  <c r="FB225" i="4" s="1"/>
  <c r="CJ323" i="4"/>
  <c r="CH326" i="4"/>
  <c r="FD326" i="4" s="1"/>
  <c r="CE327" i="4"/>
  <c r="FA327" i="4" s="1"/>
  <c r="CI164" i="4"/>
  <c r="CI58" i="4"/>
  <c r="CH39" i="4"/>
  <c r="FD39" i="4" s="1"/>
  <c r="CE74" i="4"/>
  <c r="FA74" i="4" s="1"/>
  <c r="CF229" i="4"/>
  <c r="FB229" i="4" s="1"/>
  <c r="CE356" i="4"/>
  <c r="FA356" i="4" s="1"/>
  <c r="BZ102" i="4"/>
  <c r="EV102" i="4" s="1"/>
  <c r="CJ224" i="4"/>
  <c r="CC113" i="4"/>
  <c r="EY113" i="4" s="1"/>
  <c r="CG208" i="4"/>
  <c r="FC208" i="4" s="1"/>
  <c r="BY354" i="4"/>
  <c r="EU354" i="4" s="1"/>
  <c r="CC75" i="4"/>
  <c r="EY75" i="4" s="1"/>
  <c r="CF303" i="4"/>
  <c r="FB303" i="4" s="1"/>
  <c r="CA284" i="4"/>
  <c r="EW284" i="4" s="1"/>
  <c r="CI37" i="4"/>
  <c r="BZ333" i="4"/>
  <c r="EV333" i="4" s="1"/>
  <c r="BY94" i="4"/>
  <c r="EU94" i="4" s="1"/>
  <c r="CF188" i="4"/>
  <c r="FB188" i="4" s="1"/>
  <c r="CF167" i="4"/>
  <c r="FB167" i="4" s="1"/>
  <c r="CH230" i="4"/>
  <c r="FD230" i="4" s="1"/>
  <c r="CJ335" i="4"/>
  <c r="CH280" i="4"/>
  <c r="FD280" i="4" s="1"/>
  <c r="CF39" i="4"/>
  <c r="FB39" i="4" s="1"/>
  <c r="CC165" i="4"/>
  <c r="EY165" i="4" s="1"/>
  <c r="CB180" i="4"/>
  <c r="EX180" i="4" s="1"/>
  <c r="CD324" i="4"/>
  <c r="EZ324" i="4" s="1"/>
  <c r="CB104" i="4"/>
  <c r="EX104" i="4" s="1"/>
  <c r="CI289" i="4"/>
  <c r="CD335" i="4"/>
  <c r="EZ335" i="4" s="1"/>
  <c r="BY246" i="4"/>
  <c r="EU246" i="4" s="1"/>
  <c r="CF99" i="4"/>
  <c r="FB99" i="4" s="1"/>
  <c r="CF122" i="4"/>
  <c r="FB122" i="4" s="1"/>
  <c r="BZ271" i="4"/>
  <c r="EV271" i="4" s="1"/>
  <c r="CH181" i="4"/>
  <c r="FD181" i="4" s="1"/>
  <c r="CH153" i="4"/>
  <c r="FD153" i="4" s="1"/>
  <c r="CG275" i="4"/>
  <c r="FC275" i="4" s="1"/>
  <c r="CA196" i="4"/>
  <c r="EW196" i="4" s="1"/>
  <c r="CI109" i="4"/>
  <c r="CE42" i="4"/>
  <c r="FA42" i="4" s="1"/>
  <c r="CD285" i="4"/>
  <c r="EZ285" i="4" s="1"/>
  <c r="CG217" i="4"/>
  <c r="FC217" i="4" s="1"/>
  <c r="CE9" i="4"/>
  <c r="FA9" i="4" s="1"/>
  <c r="CC300" i="4"/>
  <c r="EY300" i="4" s="1"/>
  <c r="CE185" i="4"/>
  <c r="FA185" i="4" s="1"/>
  <c r="CG348" i="4"/>
  <c r="FC348" i="4" s="1"/>
  <c r="CG264" i="4"/>
  <c r="FC264" i="4" s="1"/>
  <c r="BZ399" i="4"/>
  <c r="EV399" i="4" s="1"/>
  <c r="CB170" i="4"/>
  <c r="EX170" i="4" s="1"/>
  <c r="CB81" i="4"/>
  <c r="EX81" i="4" s="1"/>
  <c r="CC326" i="4"/>
  <c r="EY326" i="4" s="1"/>
  <c r="CF177" i="4"/>
  <c r="FB177" i="4" s="1"/>
  <c r="CJ351" i="4"/>
  <c r="CD87" i="4"/>
  <c r="EZ87" i="4" s="1"/>
  <c r="CA155" i="4"/>
  <c r="EW155" i="4" s="1"/>
  <c r="CJ104" i="4"/>
  <c r="BY227" i="4"/>
  <c r="EU227" i="4" s="1"/>
  <c r="CI260" i="4"/>
  <c r="CG356" i="4"/>
  <c r="FC356" i="4" s="1"/>
  <c r="BY362" i="4"/>
  <c r="EU362" i="4" s="1"/>
  <c r="CA9" i="4"/>
  <c r="EW9" i="4" s="1"/>
  <c r="CH143" i="4"/>
  <c r="FD143" i="4" s="1"/>
  <c r="CF151" i="4"/>
  <c r="FB151" i="4" s="1"/>
  <c r="CI170" i="4"/>
  <c r="CE268" i="4"/>
  <c r="FA268" i="4" s="1"/>
  <c r="CD326" i="4"/>
  <c r="EZ326" i="4" s="1"/>
  <c r="CD283" i="4"/>
  <c r="EZ283" i="4" s="1"/>
  <c r="CA230" i="4"/>
  <c r="EW230" i="4" s="1"/>
  <c r="CC368" i="4"/>
  <c r="EY368" i="4" s="1"/>
  <c r="BY311" i="4"/>
  <c r="EU311" i="4" s="1"/>
  <c r="CH179" i="4"/>
  <c r="FD179" i="4" s="1"/>
  <c r="BY288" i="4"/>
  <c r="EU288" i="4" s="1"/>
  <c r="CH307" i="4"/>
  <c r="FD307" i="4" s="1"/>
  <c r="CI69" i="4"/>
  <c r="CG349" i="4"/>
  <c r="FC349" i="4" s="1"/>
  <c r="CE110" i="4"/>
  <c r="FA110" i="4" s="1"/>
  <c r="CF178" i="4"/>
  <c r="FB178" i="4" s="1"/>
  <c r="CG302" i="4"/>
  <c r="FC302" i="4" s="1"/>
  <c r="BY143" i="4"/>
  <c r="EU143" i="4" s="1"/>
  <c r="BY359" i="4"/>
  <c r="EU359" i="4" s="1"/>
  <c r="CA29" i="4"/>
  <c r="EW29" i="4" s="1"/>
  <c r="BY145" i="4"/>
  <c r="EU145" i="4" s="1"/>
  <c r="CE378" i="4"/>
  <c r="FA378" i="4" s="1"/>
  <c r="CB67" i="4"/>
  <c r="EX67" i="4" s="1"/>
  <c r="CI268" i="4"/>
  <c r="CB149" i="4"/>
  <c r="EX149" i="4" s="1"/>
  <c r="CF272" i="4"/>
  <c r="FB272" i="4" s="1"/>
  <c r="CE161" i="4"/>
  <c r="FA161" i="4" s="1"/>
  <c r="CD23" i="4"/>
  <c r="EZ23" i="4" s="1"/>
  <c r="CB242" i="4"/>
  <c r="EX242" i="4" s="1"/>
  <c r="BY250" i="4"/>
  <c r="EU250" i="4" s="1"/>
  <c r="CE76" i="4"/>
  <c r="FA76" i="4" s="1"/>
  <c r="CC190" i="4"/>
  <c r="EY190" i="4" s="1"/>
  <c r="CE8" i="4"/>
  <c r="FA8" i="4" s="1"/>
  <c r="CI295" i="4"/>
  <c r="BZ283" i="4"/>
  <c r="EV283" i="4" s="1"/>
  <c r="BZ55" i="4"/>
  <c r="EV55" i="4" s="1"/>
  <c r="CA142" i="4"/>
  <c r="EW142" i="4" s="1"/>
  <c r="CB346" i="4"/>
  <c r="EX346" i="4" s="1"/>
  <c r="CD374" i="4"/>
  <c r="EZ374" i="4" s="1"/>
  <c r="CA80" i="4"/>
  <c r="EW80" i="4" s="1"/>
  <c r="CJ134" i="4"/>
  <c r="CJ172" i="4"/>
  <c r="CA102" i="4"/>
  <c r="EW102" i="4" s="1"/>
  <c r="CF374" i="4"/>
  <c r="FB374" i="4" s="1"/>
  <c r="CH132" i="4"/>
  <c r="CJ399" i="4"/>
  <c r="CH73" i="4"/>
  <c r="FD73" i="4" s="1"/>
  <c r="CG310" i="4"/>
  <c r="FC310" i="4" s="1"/>
  <c r="CI25" i="4"/>
  <c r="CG272" i="4"/>
  <c r="FC272" i="4" s="1"/>
  <c r="CC303" i="4"/>
  <c r="EY303" i="4" s="1"/>
  <c r="CE246" i="4"/>
  <c r="FA246" i="4" s="1"/>
  <c r="CA223" i="4"/>
  <c r="EW223" i="4" s="1"/>
  <c r="CF203" i="4"/>
  <c r="FB203" i="4" s="1"/>
  <c r="CE348" i="4"/>
  <c r="FA348" i="4" s="1"/>
  <c r="BY115" i="4"/>
  <c r="EU115" i="4" s="1"/>
  <c r="CD73" i="4"/>
  <c r="EZ73" i="4" s="1"/>
  <c r="CC195" i="4"/>
  <c r="EY195" i="4" s="1"/>
  <c r="CF298" i="4"/>
  <c r="FB298" i="4" s="1"/>
  <c r="CI177" i="4"/>
  <c r="BY80" i="4"/>
  <c r="EU80" i="4" s="1"/>
  <c r="CF334" i="4"/>
  <c r="FB334" i="4" s="1"/>
  <c r="CG54" i="4"/>
  <c r="FC54" i="4" s="1"/>
  <c r="CH369" i="4"/>
  <c r="FD369" i="4" s="1"/>
  <c r="BZ203" i="4"/>
  <c r="EV203" i="4" s="1"/>
  <c r="CE170" i="4"/>
  <c r="FA170" i="4" s="1"/>
  <c r="CG39" i="4"/>
  <c r="FC39" i="4" s="1"/>
  <c r="CC275" i="4"/>
  <c r="EY275" i="4" s="1"/>
  <c r="CF362" i="4"/>
  <c r="FB362" i="4" s="1"/>
  <c r="CF59" i="4"/>
  <c r="FB59" i="4" s="1"/>
  <c r="CE70" i="4"/>
  <c r="FA70" i="4" s="1"/>
  <c r="CG358" i="4"/>
  <c r="FC358" i="4" s="1"/>
  <c r="BY236" i="4"/>
  <c r="EU236" i="4" s="1"/>
  <c r="CH68" i="4"/>
  <c r="CG333" i="4"/>
  <c r="FC333" i="4" s="1"/>
  <c r="CD65" i="4"/>
  <c r="EZ65" i="4" s="1"/>
  <c r="CB143" i="4"/>
  <c r="EX143" i="4" s="1"/>
  <c r="BY247" i="4"/>
  <c r="EU247" i="4" s="1"/>
  <c r="CG19" i="4"/>
  <c r="FC19" i="4" s="1"/>
  <c r="CA313" i="4"/>
  <c r="EW313" i="4" s="1"/>
  <c r="CG97" i="4"/>
  <c r="FC97" i="4" s="1"/>
  <c r="CF128" i="4"/>
  <c r="FB128" i="4" s="1"/>
  <c r="CE111" i="4"/>
  <c r="FA111" i="4" s="1"/>
  <c r="CB62" i="4"/>
  <c r="EX62" i="4" s="1"/>
  <c r="CF79" i="4"/>
  <c r="FB79" i="4" s="1"/>
  <c r="CJ401" i="4"/>
  <c r="CG339" i="4"/>
  <c r="FC339" i="4" s="1"/>
  <c r="CH16" i="4"/>
  <c r="FD16" i="4" s="1"/>
  <c r="CD71" i="4"/>
  <c r="EZ71" i="4" s="1"/>
  <c r="CB239" i="4"/>
  <c r="EX239" i="4" s="1"/>
  <c r="CI214" i="4"/>
  <c r="BZ360" i="4"/>
  <c r="EV360" i="4" s="1"/>
  <c r="CH88" i="4"/>
  <c r="FD88" i="4" s="1"/>
  <c r="CF198" i="4"/>
  <c r="FB198" i="4" s="1"/>
  <c r="BZ88" i="4"/>
  <c r="EV88" i="4" s="1"/>
  <c r="BY388" i="4"/>
  <c r="EU388" i="4" s="1"/>
  <c r="CC40" i="4"/>
  <c r="EY40" i="4" s="1"/>
  <c r="CE285" i="4"/>
  <c r="FA285" i="4" s="1"/>
  <c r="CI275" i="4"/>
  <c r="BY291" i="4"/>
  <c r="EU291" i="4" s="1"/>
  <c r="CB94" i="4"/>
  <c r="EX94" i="4" s="1"/>
  <c r="CF33" i="4"/>
  <c r="FB33" i="4" s="1"/>
  <c r="BZ204" i="4"/>
  <c r="EV204" i="4" s="1"/>
  <c r="CF260" i="4"/>
  <c r="FB260" i="4" s="1"/>
  <c r="CG161" i="4"/>
  <c r="FC161" i="4" s="1"/>
  <c r="CD392" i="4"/>
  <c r="EZ392" i="4" s="1"/>
  <c r="CA358" i="4"/>
  <c r="EW358" i="4" s="1"/>
  <c r="CH223" i="4"/>
  <c r="FD223" i="4" s="1"/>
  <c r="CC64" i="4"/>
  <c r="EY64" i="4" s="1"/>
  <c r="CA309" i="4"/>
  <c r="EW309" i="4" s="1"/>
  <c r="CF107" i="4"/>
  <c r="FB107" i="4" s="1"/>
  <c r="CA109" i="4"/>
  <c r="EW109" i="4" s="1"/>
  <c r="CJ192" i="4"/>
  <c r="CC50" i="4"/>
  <c r="EY50" i="4" s="1"/>
  <c r="CG98" i="4"/>
  <c r="FC98" i="4" s="1"/>
  <c r="CD358" i="4"/>
  <c r="EZ358" i="4" s="1"/>
  <c r="BZ287" i="4"/>
  <c r="EV287" i="4" s="1"/>
  <c r="CF35" i="4"/>
  <c r="FB35" i="4" s="1"/>
  <c r="CI160" i="4"/>
  <c r="CG12" i="4"/>
  <c r="FC12" i="4" s="1"/>
  <c r="BZ299" i="4"/>
  <c r="EV299" i="4" s="1"/>
  <c r="CE66" i="4"/>
  <c r="FA66" i="4" s="1"/>
  <c r="CE371" i="4"/>
  <c r="FA371" i="4" s="1"/>
  <c r="CA335" i="4"/>
  <c r="EW335" i="4" s="1"/>
  <c r="CH239" i="4"/>
  <c r="FD239" i="4" s="1"/>
  <c r="CE56" i="4"/>
  <c r="FA56" i="4" s="1"/>
  <c r="CH183" i="4"/>
  <c r="FD183" i="4" s="1"/>
  <c r="CH38" i="4"/>
  <c r="FD38" i="4" s="1"/>
  <c r="CH382" i="4"/>
  <c r="FD382" i="4" s="1"/>
  <c r="CH269" i="4"/>
  <c r="CH124" i="4"/>
  <c r="CH249" i="4"/>
  <c r="FD249" i="4" s="1"/>
  <c r="CH203" i="4"/>
  <c r="FD203" i="4" s="1"/>
  <c r="CH11" i="4"/>
  <c r="CH35" i="4"/>
  <c r="FD35" i="4" s="1"/>
  <c r="CH329" i="4"/>
  <c r="FD329" i="4" s="1"/>
  <c r="CG329" i="4"/>
  <c r="FC329" i="4" s="1"/>
  <c r="CG269" i="4"/>
  <c r="FC269" i="4" s="1"/>
  <c r="CH114" i="4"/>
  <c r="FD114" i="4" s="1"/>
  <c r="CE349" i="4"/>
  <c r="FA349" i="4" s="1"/>
  <c r="CJ153" i="4"/>
  <c r="CJ75" i="4"/>
  <c r="BZ230" i="4"/>
  <c r="EV230" i="4" s="1"/>
  <c r="CH258" i="4"/>
  <c r="FD258" i="4" s="1"/>
  <c r="CC271" i="4"/>
  <c r="EY271" i="4" s="1"/>
  <c r="CJ326" i="4"/>
  <c r="CB298" i="4"/>
  <c r="EX298" i="4" s="1"/>
  <c r="CI49" i="4"/>
  <c r="CA14" i="4"/>
  <c r="EW14" i="4" s="1"/>
  <c r="BY228" i="4"/>
  <c r="EU228" i="4" s="1"/>
  <c r="CD136" i="4"/>
  <c r="EZ136" i="4" s="1"/>
  <c r="CE96" i="4"/>
  <c r="FA96" i="4" s="1"/>
  <c r="CA22" i="4"/>
  <c r="EW22" i="4" s="1"/>
  <c r="CF388" i="4"/>
  <c r="FB388" i="4" s="1"/>
  <c r="CC28" i="4"/>
  <c r="EY28" i="4" s="1"/>
  <c r="CB273" i="4"/>
  <c r="EX273" i="4" s="1"/>
  <c r="CJ61" i="4"/>
  <c r="CH34" i="4"/>
  <c r="FD34" i="4" s="1"/>
  <c r="CB343" i="4"/>
  <c r="EX343" i="4" s="1"/>
  <c r="BZ47" i="4"/>
  <c r="EV47" i="4" s="1"/>
  <c r="CH69" i="4"/>
  <c r="FD69" i="4" s="1"/>
  <c r="CD133" i="4"/>
  <c r="EZ133" i="4" s="1"/>
  <c r="CD126" i="4"/>
  <c r="EZ126" i="4" s="1"/>
  <c r="CC139" i="4"/>
  <c r="EY139" i="4" s="1"/>
  <c r="CI320" i="4"/>
  <c r="CG163" i="4"/>
  <c r="FC163" i="4" s="1"/>
  <c r="BZ24" i="4"/>
  <c r="EV24" i="4" s="1"/>
  <c r="CC360" i="4"/>
  <c r="EY360" i="4" s="1"/>
  <c r="CI285" i="4"/>
  <c r="CH58" i="4"/>
  <c r="CC10" i="4"/>
  <c r="EY10" i="4" s="1"/>
  <c r="CI262" i="4"/>
  <c r="CD55" i="4"/>
  <c r="EZ55" i="4" s="1"/>
  <c r="CH48" i="4"/>
  <c r="FD48" i="4" s="1"/>
  <c r="CD236" i="4"/>
  <c r="EZ236" i="4" s="1"/>
  <c r="CE171" i="4"/>
  <c r="FA171" i="4" s="1"/>
  <c r="CF49" i="4"/>
  <c r="FB49" i="4" s="1"/>
  <c r="BZ343" i="4"/>
  <c r="EV343" i="4" s="1"/>
  <c r="BZ398" i="4"/>
  <c r="EV398" i="4" s="1"/>
  <c r="CF329" i="4"/>
  <c r="FB329" i="4" s="1"/>
  <c r="CD398" i="4"/>
  <c r="EZ398" i="4" s="1"/>
  <c r="CC367" i="4"/>
  <c r="EY367" i="4" s="1"/>
  <c r="BY53" i="4"/>
  <c r="EU53" i="4" s="1"/>
  <c r="CH235" i="4"/>
  <c r="FD235" i="4" s="1"/>
  <c r="CF389" i="4"/>
  <c r="FB389" i="4" s="1"/>
  <c r="CC258" i="4"/>
  <c r="EY258" i="4" s="1"/>
  <c r="CI64" i="4"/>
  <c r="CA398" i="4"/>
  <c r="EW398" i="4" s="1"/>
  <c r="BY290" i="4"/>
  <c r="EU290" i="4" s="1"/>
  <c r="BY208" i="4"/>
  <c r="EU208" i="4" s="1"/>
  <c r="BZ376" i="4"/>
  <c r="EV376" i="4" s="1"/>
  <c r="CI391" i="4"/>
  <c r="CE91" i="4"/>
  <c r="FA91" i="4" s="1"/>
  <c r="CF34" i="4"/>
  <c r="FB34" i="4" s="1"/>
  <c r="CD242" i="4"/>
  <c r="EZ242" i="4" s="1"/>
  <c r="BY170" i="4"/>
  <c r="EU170" i="4" s="1"/>
  <c r="BZ79" i="4"/>
  <c r="EV79" i="4" s="1"/>
  <c r="CC191" i="4"/>
  <c r="EY191" i="4" s="1"/>
  <c r="CG381" i="4"/>
  <c r="FC381" i="4" s="1"/>
  <c r="BZ264" i="4"/>
  <c r="EV264" i="4" s="1"/>
  <c r="CH76" i="4"/>
  <c r="FD76" i="4" s="1"/>
  <c r="CH272" i="4"/>
  <c r="FD272" i="4" s="1"/>
  <c r="CF251" i="4"/>
  <c r="FB251" i="4" s="1"/>
  <c r="BY112" i="4"/>
  <c r="EU112" i="4" s="1"/>
  <c r="BY168" i="4"/>
  <c r="EU168" i="4" s="1"/>
  <c r="CH80" i="4"/>
  <c r="CH200" i="4"/>
  <c r="FD200" i="4" s="1"/>
  <c r="CC65" i="4"/>
  <c r="EY65" i="4" s="1"/>
  <c r="CI332" i="4"/>
  <c r="CI192" i="4"/>
  <c r="CC398" i="4"/>
  <c r="EY398" i="4" s="1"/>
  <c r="CB196" i="4"/>
  <c r="EX196" i="4" s="1"/>
  <c r="CD112" i="4"/>
  <c r="EZ112" i="4" s="1"/>
  <c r="CJ23" i="4"/>
  <c r="CJ115" i="4"/>
  <c r="CJ177" i="4"/>
  <c r="CH201" i="4"/>
  <c r="FD201" i="4" s="1"/>
  <c r="CA74" i="4"/>
  <c r="EW74" i="4" s="1"/>
  <c r="CH284" i="4"/>
  <c r="FD284" i="4" s="1"/>
  <c r="CF120" i="4"/>
  <c r="FB120" i="4" s="1"/>
  <c r="CF328" i="4"/>
  <c r="FB328" i="4" s="1"/>
  <c r="BY382" i="4"/>
  <c r="EU382" i="4" s="1"/>
  <c r="CF343" i="4"/>
  <c r="FB343" i="4" s="1"/>
  <c r="CC296" i="4"/>
  <c r="EY296" i="4" s="1"/>
  <c r="CA276" i="4"/>
  <c r="EW276" i="4" s="1"/>
  <c r="CJ288" i="4"/>
  <c r="CC59" i="4"/>
  <c r="EY59" i="4" s="1"/>
  <c r="BZ285" i="4"/>
  <c r="EV285" i="4" s="1"/>
  <c r="CA190" i="4"/>
  <c r="EW190" i="4" s="1"/>
  <c r="CJ302" i="4"/>
  <c r="CI229" i="4"/>
  <c r="CE238" i="4"/>
  <c r="FA238" i="4" s="1"/>
  <c r="BZ378" i="4"/>
  <c r="EV378" i="4" s="1"/>
  <c r="CA49" i="4"/>
  <c r="EW49" i="4" s="1"/>
  <c r="CA61" i="4"/>
  <c r="EW61" i="4" s="1"/>
  <c r="BZ180" i="4"/>
  <c r="EV180" i="4" s="1"/>
  <c r="CG102" i="4"/>
  <c r="FC102" i="4" s="1"/>
  <c r="BY289" i="4"/>
  <c r="EU289" i="4" s="1"/>
  <c r="CG321" i="4"/>
  <c r="FC321" i="4" s="1"/>
  <c r="CH139" i="4"/>
  <c r="FD139" i="4" s="1"/>
  <c r="CF376" i="4"/>
  <c r="FB376" i="4" s="1"/>
  <c r="CF320" i="4"/>
  <c r="FB320" i="4" s="1"/>
  <c r="CB310" i="4"/>
  <c r="EX310" i="4" s="1"/>
  <c r="CH127" i="4"/>
  <c r="FD127" i="4" s="1"/>
  <c r="CH370" i="4"/>
  <c r="BZ209" i="4"/>
  <c r="EV209" i="4" s="1"/>
  <c r="CE160" i="4"/>
  <c r="FA160" i="4" s="1"/>
  <c r="CG389" i="4"/>
  <c r="FC389" i="4" s="1"/>
  <c r="CD308" i="4"/>
  <c r="EZ308" i="4" s="1"/>
  <c r="CD18" i="4"/>
  <c r="EZ18" i="4" s="1"/>
  <c r="CF368" i="4"/>
  <c r="FB368" i="4" s="1"/>
  <c r="CD365" i="4"/>
  <c r="EZ365" i="4" s="1"/>
  <c r="CH33" i="4"/>
  <c r="FD33" i="4" s="1"/>
  <c r="CC96" i="4"/>
  <c r="EY96" i="4" s="1"/>
  <c r="BZ78" i="4"/>
  <c r="EV78" i="4" s="1"/>
  <c r="CE259" i="4"/>
  <c r="FA259" i="4" s="1"/>
  <c r="CI248" i="4"/>
  <c r="BY156" i="4"/>
  <c r="EU156" i="4" s="1"/>
  <c r="CJ298" i="4"/>
  <c r="CB162" i="4"/>
  <c r="EX162" i="4" s="1"/>
  <c r="BY193" i="4"/>
  <c r="EU193" i="4" s="1"/>
  <c r="CG156" i="4"/>
  <c r="FC156" i="4" s="1"/>
  <c r="BY100" i="4"/>
  <c r="EU100" i="4" s="1"/>
  <c r="CH19" i="4"/>
  <c r="FD19" i="4" s="1"/>
  <c r="CF318" i="4"/>
  <c r="FB318" i="4" s="1"/>
  <c r="CI274" i="4"/>
  <c r="CH349" i="4"/>
  <c r="FD349" i="4" s="1"/>
  <c r="CE336" i="4"/>
  <c r="FA336" i="4" s="1"/>
  <c r="CJ105" i="4"/>
  <c r="CE195" i="4"/>
  <c r="FA195" i="4" s="1"/>
  <c r="CH180" i="4"/>
  <c r="FD180" i="4" s="1"/>
  <c r="CF270" i="4"/>
  <c r="FB270" i="4" s="1"/>
  <c r="CF30" i="4"/>
  <c r="FB30" i="4" s="1"/>
  <c r="BZ37" i="4"/>
  <c r="EV37" i="4" s="1"/>
  <c r="CI330" i="4"/>
  <c r="CJ74" i="4"/>
  <c r="BZ259" i="4"/>
  <c r="EV259" i="4" s="1"/>
  <c r="CG157" i="4"/>
  <c r="FC157" i="4" s="1"/>
  <c r="CE266" i="4"/>
  <c r="FA266" i="4" s="1"/>
  <c r="CA112" i="4"/>
  <c r="EW112" i="4" s="1"/>
  <c r="CB383" i="4"/>
  <c r="EX383" i="4" s="1"/>
  <c r="CD101" i="4"/>
  <c r="EZ101" i="4" s="1"/>
  <c r="CG31" i="4"/>
  <c r="FC31" i="4" s="1"/>
  <c r="CH23" i="4"/>
  <c r="FD23" i="4" s="1"/>
  <c r="CI252" i="4"/>
  <c r="CF127" i="4"/>
  <c r="FB127" i="4" s="1"/>
  <c r="CJ32" i="4"/>
  <c r="CA361" i="4"/>
  <c r="EW361" i="4" s="1"/>
  <c r="CC276" i="4"/>
  <c r="EY276" i="4" s="1"/>
  <c r="CB41" i="4"/>
  <c r="EX41" i="4" s="1"/>
  <c r="CG303" i="4"/>
  <c r="FC303" i="4" s="1"/>
  <c r="CF90" i="4"/>
  <c r="FB90" i="4" s="1"/>
  <c r="CC341" i="4"/>
  <c r="EY341" i="4" s="1"/>
  <c r="CA353" i="4"/>
  <c r="EW353" i="4" s="1"/>
  <c r="CH91" i="4"/>
  <c r="FD91" i="4" s="1"/>
  <c r="CD306" i="4"/>
  <c r="EZ306" i="4" s="1"/>
  <c r="CF20" i="4"/>
  <c r="FB20" i="4" s="1"/>
  <c r="CE409" i="4"/>
  <c r="FA409" i="4" s="1"/>
  <c r="CI400" i="4"/>
  <c r="BY71" i="4"/>
  <c r="EU71" i="4" s="1"/>
  <c r="CG317" i="4"/>
  <c r="FC317" i="4" s="1"/>
  <c r="BY63" i="4"/>
  <c r="EU63" i="4" s="1"/>
  <c r="CB130" i="4"/>
  <c r="EX130" i="4" s="1"/>
  <c r="CF233" i="4"/>
  <c r="FB233" i="4" s="1"/>
  <c r="CI337" i="4"/>
  <c r="CH27" i="4"/>
  <c r="CF332" i="4"/>
  <c r="FB332" i="4" s="1"/>
  <c r="CA60" i="4"/>
  <c r="EW60" i="4" s="1"/>
  <c r="BZ177" i="4"/>
  <c r="EV177" i="4" s="1"/>
  <c r="CJ361" i="4"/>
  <c r="CH198" i="4"/>
  <c r="FD198" i="4" s="1"/>
  <c r="CE12" i="4"/>
  <c r="FA12" i="4" s="1"/>
  <c r="CJ314" i="4"/>
  <c r="CI341" i="4"/>
  <c r="CD21" i="4"/>
  <c r="EZ21" i="4" s="1"/>
  <c r="CJ46" i="4"/>
  <c r="CJ211" i="4"/>
  <c r="CC370" i="4"/>
  <c r="EY370" i="4" s="1"/>
  <c r="CF361" i="4"/>
  <c r="FB361" i="4" s="1"/>
  <c r="BY235" i="4"/>
  <c r="EU235" i="4" s="1"/>
  <c r="CG270" i="4"/>
  <c r="FC270" i="4" s="1"/>
  <c r="CB197" i="4"/>
  <c r="EX197" i="4" s="1"/>
  <c r="CH70" i="4"/>
  <c r="FD70" i="4" s="1"/>
  <c r="CJ320" i="4"/>
  <c r="CA261" i="4"/>
  <c r="EW261" i="4" s="1"/>
  <c r="CE404" i="4"/>
  <c r="FA404" i="4" s="1"/>
  <c r="BY85" i="4"/>
  <c r="EU85" i="4" s="1"/>
  <c r="BZ175" i="4"/>
  <c r="EV175" i="4" s="1"/>
  <c r="CI120" i="4"/>
  <c r="CF173" i="4"/>
  <c r="FB173" i="4" s="1"/>
  <c r="BZ317" i="4"/>
  <c r="EV317" i="4" s="1"/>
  <c r="CD134" i="4"/>
  <c r="EZ134" i="4" s="1"/>
  <c r="CB27" i="4"/>
  <c r="EX27" i="4" s="1"/>
  <c r="CC172" i="4"/>
  <c r="EY172" i="4" s="1"/>
  <c r="CA185" i="4"/>
  <c r="EW185" i="4" s="1"/>
  <c r="CD315" i="4"/>
  <c r="EZ315" i="4" s="1"/>
  <c r="CC112" i="4"/>
  <c r="EY112" i="4" s="1"/>
  <c r="CG49" i="4"/>
  <c r="FC49" i="4" s="1"/>
  <c r="CB39" i="4"/>
  <c r="EX39" i="4" s="1"/>
  <c r="CB341" i="4"/>
  <c r="EX341" i="4" s="1"/>
  <c r="CI8" i="4"/>
  <c r="CD357" i="4"/>
  <c r="EZ357" i="4" s="1"/>
  <c r="CC318" i="4"/>
  <c r="EY318" i="4" s="1"/>
  <c r="CG179" i="4"/>
  <c r="FC179" i="4" s="1"/>
  <c r="CC155" i="4"/>
  <c r="EY155" i="4" s="1"/>
  <c r="CH206" i="4"/>
  <c r="FD206" i="4" s="1"/>
  <c r="CE351" i="4"/>
  <c r="FA351" i="4" s="1"/>
  <c r="BY184" i="4"/>
  <c r="EU184" i="4" s="1"/>
  <c r="CA331" i="4"/>
  <c r="EW331" i="4" s="1"/>
  <c r="CG411" i="4"/>
  <c r="FC411" i="4" s="1"/>
  <c r="CD340" i="4"/>
  <c r="EZ340" i="4" s="1"/>
  <c r="CF38" i="4"/>
  <c r="FB38" i="4" s="1"/>
  <c r="CJ207" i="4"/>
  <c r="CH60" i="4"/>
  <c r="FD60" i="4" s="1"/>
  <c r="CH207" i="4"/>
  <c r="FD207" i="4" s="1"/>
  <c r="CB220" i="4"/>
  <c r="EX220" i="4" s="1"/>
  <c r="CA136" i="4"/>
  <c r="EW136" i="4" s="1"/>
  <c r="CB181" i="4"/>
  <c r="EX181" i="4" s="1"/>
  <c r="CH362" i="4"/>
  <c r="FD362" i="4" s="1"/>
  <c r="CI402" i="4"/>
  <c r="CE407" i="4"/>
  <c r="FA407" i="4" s="1"/>
  <c r="CB152" i="4"/>
  <c r="EX152" i="4" s="1"/>
  <c r="CG164" i="4"/>
  <c r="FC164" i="4" s="1"/>
  <c r="BZ159" i="4"/>
  <c r="EV159" i="4" s="1"/>
  <c r="BY153" i="4"/>
  <c r="EU153" i="4" s="1"/>
  <c r="CJ344" i="4"/>
  <c r="CG123" i="4"/>
  <c r="FC123" i="4" s="1"/>
  <c r="CJ295" i="4"/>
  <c r="CG199" i="4"/>
  <c r="FC199" i="4" s="1"/>
  <c r="CF195" i="4"/>
  <c r="FB195" i="4" s="1"/>
  <c r="CH271" i="4"/>
  <c r="FD271" i="4" s="1"/>
  <c r="CC400" i="4"/>
  <c r="EY400" i="4" s="1"/>
  <c r="BZ247" i="4"/>
  <c r="EV247" i="4" s="1"/>
  <c r="BZ282" i="4"/>
  <c r="EV282" i="4" s="1"/>
  <c r="CG176" i="4"/>
  <c r="FC176" i="4" s="1"/>
  <c r="CH277" i="4"/>
  <c r="FD277" i="4" s="1"/>
  <c r="CD336" i="4"/>
  <c r="EZ336" i="4" s="1"/>
  <c r="CB105" i="4"/>
  <c r="EX105" i="4" s="1"/>
  <c r="CC39" i="4"/>
  <c r="EY39" i="4" s="1"/>
  <c r="CE207" i="4"/>
  <c r="FA207" i="4" s="1"/>
  <c r="CA153" i="4"/>
  <c r="EW153" i="4" s="1"/>
  <c r="CE392" i="4"/>
  <c r="FA392" i="4" s="1"/>
  <c r="BY412" i="4"/>
  <c r="EU412" i="4" s="1"/>
  <c r="CH218" i="4"/>
  <c r="FD218" i="4" s="1"/>
  <c r="CA388" i="4"/>
  <c r="EW388" i="4" s="1"/>
  <c r="CB223" i="4"/>
  <c r="EX223" i="4" s="1"/>
  <c r="BY270" i="4"/>
  <c r="EU270" i="4" s="1"/>
  <c r="CH221" i="4"/>
  <c r="FD221" i="4" s="1"/>
  <c r="CB18" i="4"/>
  <c r="EX18" i="4" s="1"/>
  <c r="CG190" i="4"/>
  <c r="FC190" i="4" s="1"/>
  <c r="CB68" i="4"/>
  <c r="EX68" i="4" s="1"/>
  <c r="CJ346" i="4"/>
  <c r="CJ271" i="4"/>
  <c r="CH378" i="4"/>
  <c r="FD378" i="4" s="1"/>
  <c r="CA128" i="4"/>
  <c r="EW128" i="4" s="1"/>
  <c r="CB78" i="4"/>
  <c r="EX78" i="4" s="1"/>
  <c r="CF171" i="4"/>
  <c r="FB171" i="4" s="1"/>
  <c r="CA163" i="4"/>
  <c r="EW163" i="4" s="1"/>
  <c r="BY163" i="4"/>
  <c r="EU163" i="4" s="1"/>
  <c r="BZ63" i="4"/>
  <c r="EV63" i="4" s="1"/>
  <c r="CF6" i="4"/>
  <c r="FB6" i="4" s="1"/>
  <c r="CB77" i="4"/>
  <c r="EX77" i="4" s="1"/>
  <c r="CE55" i="4"/>
  <c r="FA55" i="4" s="1"/>
  <c r="BY152" i="4"/>
  <c r="EU152" i="4" s="1"/>
  <c r="CF321" i="4"/>
  <c r="FB321" i="4" s="1"/>
  <c r="CC31" i="4"/>
  <c r="EY31" i="4" s="1"/>
  <c r="CF262" i="4"/>
  <c r="FB262" i="4" s="1"/>
  <c r="CI375" i="4"/>
  <c r="CG23" i="4"/>
  <c r="FC23" i="4" s="1"/>
  <c r="CC199" i="4"/>
  <c r="EY199" i="4" s="1"/>
  <c r="CI91" i="4"/>
  <c r="BZ383" i="4"/>
  <c r="EV383" i="4" s="1"/>
  <c r="CJ267" i="4"/>
  <c r="CJ138" i="4"/>
  <c r="CG130" i="4"/>
  <c r="FC130" i="4" s="1"/>
  <c r="CE372" i="4"/>
  <c r="FA372" i="4" s="1"/>
  <c r="CE71" i="4"/>
  <c r="FA71" i="4" s="1"/>
  <c r="CE86" i="4"/>
  <c r="FA86" i="4" s="1"/>
  <c r="CI365" i="4"/>
  <c r="CB161" i="4"/>
  <c r="EX161" i="4" s="1"/>
  <c r="CA24" i="4"/>
  <c r="EW24" i="4" s="1"/>
  <c r="BY350" i="4"/>
  <c r="EU350" i="4" s="1"/>
  <c r="CF241" i="4"/>
  <c r="FB241" i="4" s="1"/>
  <c r="CG126" i="4"/>
  <c r="FC126" i="4" s="1"/>
  <c r="CJ371" i="4"/>
  <c r="BZ193" i="4"/>
  <c r="EV193" i="4" s="1"/>
  <c r="CJ321" i="4"/>
  <c r="CG247" i="4"/>
  <c r="FC247" i="4" s="1"/>
  <c r="CF54" i="4"/>
  <c r="FB54" i="4" s="1"/>
  <c r="CD15" i="4"/>
  <c r="EZ15" i="4" s="1"/>
  <c r="CH65" i="4"/>
  <c r="FD65" i="4" s="1"/>
  <c r="CD330" i="4"/>
  <c r="EZ330" i="4" s="1"/>
  <c r="CC168" i="4"/>
  <c r="EY168" i="4" s="1"/>
  <c r="CI407" i="4"/>
  <c r="CJ313" i="4"/>
  <c r="CG388" i="4"/>
  <c r="FC388" i="4" s="1"/>
  <c r="CG313" i="4"/>
  <c r="FC313" i="4" s="1"/>
  <c r="CC388" i="4"/>
  <c r="EY388" i="4" s="1"/>
  <c r="BY122" i="4"/>
  <c r="EU122" i="4" s="1"/>
  <c r="CG21" i="4"/>
  <c r="FC21" i="4" s="1"/>
  <c r="CI53" i="4"/>
  <c r="BY200" i="4"/>
  <c r="EU200" i="4" s="1"/>
  <c r="CG395" i="4"/>
  <c r="FC395" i="4" s="1"/>
  <c r="CG384" i="4"/>
  <c r="FC384" i="4" s="1"/>
  <c r="CI174" i="4"/>
  <c r="CJ47" i="4"/>
  <c r="CJ56" i="4"/>
  <c r="BY55" i="4"/>
  <c r="EU55" i="4" s="1"/>
  <c r="CG359" i="4"/>
  <c r="FC359" i="4" s="1"/>
  <c r="CA227" i="4"/>
  <c r="EW227" i="4" s="1"/>
  <c r="CJ373" i="4"/>
  <c r="CA260" i="4"/>
  <c r="EW260" i="4" s="1"/>
  <c r="CJ112" i="4"/>
  <c r="CJ262" i="4"/>
  <c r="CH157" i="4"/>
  <c r="FD157" i="4" s="1"/>
  <c r="CD256" i="4"/>
  <c r="EZ256" i="4" s="1"/>
  <c r="CF356" i="4"/>
  <c r="FB356" i="4" s="1"/>
  <c r="CD222" i="4"/>
  <c r="EZ222" i="4" s="1"/>
  <c r="CC246" i="4"/>
  <c r="EY246" i="4" s="1"/>
  <c r="CC146" i="4"/>
  <c r="EY146" i="4" s="1"/>
  <c r="CH215" i="4"/>
  <c r="CF199" i="4"/>
  <c r="FB199" i="4" s="1"/>
  <c r="CC158" i="4"/>
  <c r="EY158" i="4" s="1"/>
  <c r="CA100" i="4"/>
  <c r="EW100" i="4" s="1"/>
  <c r="CF348" i="4"/>
  <c r="FB348" i="4" s="1"/>
  <c r="CA57" i="4"/>
  <c r="EW57" i="4" s="1"/>
  <c r="CE272" i="4"/>
  <c r="FA272" i="4" s="1"/>
  <c r="CF10" i="4"/>
  <c r="FB10" i="4" s="1"/>
  <c r="CG213" i="4"/>
  <c r="FC213" i="4" s="1"/>
  <c r="CB184" i="4"/>
  <c r="EX184" i="4" s="1"/>
  <c r="CH36" i="4"/>
  <c r="FD36" i="4" s="1"/>
  <c r="CD167" i="4"/>
  <c r="EZ167" i="4" s="1"/>
  <c r="BZ385" i="4"/>
  <c r="EV385" i="4" s="1"/>
  <c r="CC227" i="4"/>
  <c r="EY227" i="4" s="1"/>
  <c r="CD59" i="4"/>
  <c r="EZ59" i="4" s="1"/>
  <c r="CB142" i="4"/>
  <c r="EX142" i="4" s="1"/>
  <c r="CE136" i="4"/>
  <c r="FA136" i="4" s="1"/>
  <c r="CE92" i="4"/>
  <c r="FA92" i="4" s="1"/>
  <c r="CE178" i="4"/>
  <c r="FA178" i="4" s="1"/>
  <c r="CE394" i="4"/>
  <c r="FA394" i="4" s="1"/>
  <c r="CB328" i="4"/>
  <c r="EX328" i="4" s="1"/>
  <c r="CF180" i="4"/>
  <c r="FB180" i="4" s="1"/>
  <c r="CC328" i="4"/>
  <c r="EY328" i="4" s="1"/>
  <c r="CB271" i="4"/>
  <c r="EX271" i="4" s="1"/>
  <c r="CC141" i="4"/>
  <c r="EY141" i="4" s="1"/>
  <c r="BZ65" i="4"/>
  <c r="EV65" i="4" s="1"/>
  <c r="CH345" i="4"/>
  <c r="FD345" i="4" s="1"/>
  <c r="CG50" i="4"/>
  <c r="FC50" i="4" s="1"/>
  <c r="CD234" i="4"/>
  <c r="EZ234" i="4" s="1"/>
  <c r="CI343" i="4"/>
  <c r="CG118" i="4"/>
  <c r="FC118" i="4" s="1"/>
  <c r="BZ245" i="4"/>
  <c r="EV245" i="4" s="1"/>
  <c r="CD89" i="4"/>
  <c r="EZ89" i="4" s="1"/>
  <c r="CI311" i="4"/>
  <c r="CH106" i="4"/>
  <c r="FD106" i="4" s="1"/>
  <c r="CJ396" i="4"/>
  <c r="CH397" i="4"/>
  <c r="FD397" i="4" s="1"/>
  <c r="CJ334" i="4"/>
  <c r="BY390" i="4"/>
  <c r="EU390" i="4" s="1"/>
  <c r="CC122" i="4"/>
  <c r="EY122" i="4" s="1"/>
  <c r="CH318" i="4"/>
  <c r="CD36" i="4"/>
  <c r="EZ36" i="4" s="1"/>
  <c r="CD20" i="4"/>
  <c r="EZ20" i="4" s="1"/>
  <c r="CE213" i="4"/>
  <c r="FA213" i="4" s="1"/>
  <c r="CB238" i="4"/>
  <c r="EX238" i="4" s="1"/>
  <c r="CA33" i="4"/>
  <c r="EW33" i="4" s="1"/>
  <c r="CJ289" i="4"/>
  <c r="CJ217" i="4"/>
  <c r="CI364" i="4"/>
  <c r="CA321" i="4"/>
  <c r="EW321" i="4" s="1"/>
  <c r="CA392" i="4"/>
  <c r="EW392" i="4" s="1"/>
  <c r="CG375" i="4"/>
  <c r="FC375" i="4" s="1"/>
  <c r="CH331" i="4"/>
  <c r="FD331" i="4" s="1"/>
  <c r="CJ311" i="4"/>
  <c r="BY234" i="4"/>
  <c r="EU234" i="4" s="1"/>
  <c r="BY111" i="4"/>
  <c r="EU111" i="4" s="1"/>
  <c r="CB237" i="4"/>
  <c r="EX237" i="4" s="1"/>
  <c r="CI10" i="4"/>
  <c r="BY380" i="4"/>
  <c r="EU380" i="4" s="1"/>
  <c r="CE101" i="4"/>
  <c r="FA101" i="4" s="1"/>
  <c r="CI220" i="4"/>
  <c r="CB51" i="4"/>
  <c r="EX51" i="4" s="1"/>
  <c r="CC126" i="4"/>
  <c r="EY126" i="4" s="1"/>
  <c r="CD159" i="4"/>
  <c r="EZ159" i="4" s="1"/>
  <c r="CH56" i="4"/>
  <c r="FD56" i="4" s="1"/>
  <c r="BY186" i="4"/>
  <c r="EU186" i="4" s="1"/>
  <c r="CH125" i="4"/>
  <c r="FD125" i="4" s="1"/>
  <c r="CF382" i="4"/>
  <c r="FB382" i="4" s="1"/>
  <c r="BZ324" i="4"/>
  <c r="EV324" i="4" s="1"/>
  <c r="CC244" i="4"/>
  <c r="EY244" i="4" s="1"/>
  <c r="CE214" i="4"/>
  <c r="FA214" i="4" s="1"/>
  <c r="CA410" i="4"/>
  <c r="EW410" i="4" s="1"/>
  <c r="CE90" i="4"/>
  <c r="FA90" i="4" s="1"/>
  <c r="CE158" i="4"/>
  <c r="FA158" i="4" s="1"/>
  <c r="CF286" i="4"/>
  <c r="FB286" i="4" s="1"/>
  <c r="CA366" i="4"/>
  <c r="EW366" i="4" s="1"/>
  <c r="CD173" i="4"/>
  <c r="EZ173" i="4" s="1"/>
  <c r="CE261" i="4"/>
  <c r="FA261" i="4" s="1"/>
  <c r="CE145" i="4"/>
  <c r="FA145" i="4" s="1"/>
  <c r="CJ412" i="4"/>
  <c r="CH298" i="4"/>
  <c r="CI51" i="4"/>
  <c r="CG52" i="4"/>
  <c r="FC52" i="4" s="1"/>
  <c r="BZ223" i="4"/>
  <c r="EV223" i="4" s="1"/>
  <c r="CD348" i="4"/>
  <c r="EZ348" i="4" s="1"/>
  <c r="CC164" i="4"/>
  <c r="EY164" i="4" s="1"/>
  <c r="BZ11" i="4"/>
  <c r="EV11" i="4" s="1"/>
  <c r="CF130" i="4"/>
  <c r="FB130" i="4" s="1"/>
  <c r="CJ150" i="4"/>
  <c r="CB303" i="4"/>
  <c r="EX303" i="4" s="1"/>
  <c r="BY302" i="4"/>
  <c r="EU302" i="4" s="1"/>
  <c r="CA118" i="4"/>
  <c r="EW118" i="4" s="1"/>
  <c r="BY320" i="4"/>
  <c r="EU320" i="4" s="1"/>
  <c r="CD396" i="4"/>
  <c r="EZ396" i="4" s="1"/>
  <c r="CA318" i="4"/>
  <c r="EW318" i="4" s="1"/>
  <c r="CG231" i="4"/>
  <c r="FC231" i="4" s="1"/>
  <c r="CD88" i="4"/>
  <c r="EZ88" i="4" s="1"/>
  <c r="BZ174" i="4"/>
  <c r="EV174" i="4" s="1"/>
  <c r="CA272" i="4"/>
  <c r="EW272" i="4" s="1"/>
  <c r="CD47" i="4"/>
  <c r="EZ47" i="4" s="1"/>
  <c r="CG87" i="4"/>
  <c r="FC87" i="4" s="1"/>
  <c r="CB169" i="4"/>
  <c r="EX169" i="4" s="1"/>
  <c r="CG307" i="4"/>
  <c r="FC307" i="4" s="1"/>
  <c r="CA396" i="4"/>
  <c r="EW396" i="4" s="1"/>
  <c r="CE320" i="4"/>
  <c r="FA320" i="4" s="1"/>
  <c r="BZ23" i="4"/>
  <c r="EV23" i="4" s="1"/>
  <c r="CE104" i="4"/>
  <c r="FA104" i="4" s="1"/>
  <c r="CB262" i="4"/>
  <c r="EX262" i="4" s="1"/>
  <c r="CG251" i="4"/>
  <c r="FC251" i="4" s="1"/>
  <c r="BZ275" i="4"/>
  <c r="EV275" i="4" s="1"/>
  <c r="CG101" i="4"/>
  <c r="FC101" i="4" s="1"/>
  <c r="CC288" i="4"/>
  <c r="EY288" i="4" s="1"/>
  <c r="CF405" i="4"/>
  <c r="FB405" i="4" s="1"/>
  <c r="CF222" i="4"/>
  <c r="FB222" i="4" s="1"/>
  <c r="CI333" i="4"/>
  <c r="CE129" i="4"/>
  <c r="FA129" i="4" s="1"/>
  <c r="BY326" i="4"/>
  <c r="EU326" i="4" s="1"/>
  <c r="BZ21" i="4"/>
  <c r="EV21" i="4" s="1"/>
  <c r="CJ219" i="4"/>
  <c r="CD117" i="4"/>
  <c r="EZ117" i="4" s="1"/>
  <c r="CA184" i="4"/>
  <c r="EW184" i="4" s="1"/>
  <c r="BY355" i="4"/>
  <c r="EU355" i="4" s="1"/>
  <c r="CC148" i="4"/>
  <c r="EY148" i="4" s="1"/>
  <c r="BZ328" i="4"/>
  <c r="EV328" i="4" s="1"/>
  <c r="CD228" i="4"/>
  <c r="EZ228" i="4" s="1"/>
  <c r="BZ352" i="4"/>
  <c r="EV352" i="4" s="1"/>
  <c r="CE149" i="4"/>
  <c r="FA149" i="4" s="1"/>
  <c r="CF404" i="4"/>
  <c r="FB404" i="4" s="1"/>
  <c r="CD349" i="4"/>
  <c r="EZ349" i="4" s="1"/>
  <c r="CI351" i="4"/>
  <c r="CD379" i="4"/>
  <c r="EZ379" i="4" s="1"/>
  <c r="BY26" i="4"/>
  <c r="EU26" i="4" s="1"/>
  <c r="CE135" i="4"/>
  <c r="FA135" i="4" s="1"/>
  <c r="CD34" i="4"/>
  <c r="EZ34" i="4" s="1"/>
  <c r="CJ330" i="4"/>
  <c r="CI85" i="4"/>
  <c r="CG332" i="4"/>
  <c r="FC332" i="4" s="1"/>
  <c r="CB22" i="4"/>
  <c r="EX22" i="4" s="1"/>
  <c r="CC375" i="4"/>
  <c r="EY375" i="4" s="1"/>
  <c r="CJ375" i="4"/>
  <c r="CE52" i="4"/>
  <c r="FA52" i="4" s="1"/>
  <c r="CF163" i="4"/>
  <c r="FB163" i="4" s="1"/>
  <c r="CC338" i="4"/>
  <c r="EY338" i="4" s="1"/>
  <c r="CG107" i="4"/>
  <c r="FC107" i="4" s="1"/>
  <c r="CE230" i="4"/>
  <c r="FA230" i="4" s="1"/>
  <c r="CI368" i="4"/>
  <c r="CC390" i="4"/>
  <c r="EY390" i="4" s="1"/>
  <c r="BZ239" i="4"/>
  <c r="EV239" i="4" s="1"/>
  <c r="CI163" i="4"/>
  <c r="CD310" i="4"/>
  <c r="EZ310" i="4" s="1"/>
  <c r="CI223" i="4"/>
  <c r="CI292" i="4"/>
  <c r="CE257" i="4"/>
  <c r="FA257" i="4" s="1"/>
  <c r="CI265" i="4"/>
  <c r="CA41" i="4"/>
  <c r="EW41" i="4" s="1"/>
  <c r="CA259" i="4"/>
  <c r="EW259" i="4" s="1"/>
  <c r="CA180" i="4"/>
  <c r="EW180" i="4" s="1"/>
  <c r="CB283" i="4"/>
  <c r="EX283" i="4" s="1"/>
  <c r="CC193" i="4"/>
  <c r="EY193" i="4" s="1"/>
  <c r="CB136" i="4"/>
  <c r="EX136" i="4" s="1"/>
  <c r="CB17" i="4"/>
  <c r="EX17" i="4" s="1"/>
  <c r="BY72" i="4"/>
  <c r="EU72" i="4" s="1"/>
  <c r="BY308" i="4"/>
  <c r="EU308" i="4" s="1"/>
  <c r="CG57" i="4"/>
  <c r="FC57" i="4" s="1"/>
  <c r="BZ142" i="4"/>
  <c r="EV142" i="4" s="1"/>
  <c r="CJ91" i="4"/>
  <c r="BY37" i="4"/>
  <c r="EU37" i="4" s="1"/>
  <c r="CI119" i="4"/>
  <c r="CD210" i="4"/>
  <c r="EZ210" i="4" s="1"/>
  <c r="CJ328" i="4"/>
  <c r="CG169" i="4"/>
  <c r="FC169" i="4" s="1"/>
  <c r="CC401" i="4"/>
  <c r="EY401" i="4" s="1"/>
  <c r="CE333" i="4"/>
  <c r="FA333" i="4" s="1"/>
  <c r="CG262" i="4"/>
  <c r="FC262" i="4" s="1"/>
  <c r="CB23" i="4"/>
  <c r="EX23" i="4" s="1"/>
  <c r="CF217" i="4"/>
  <c r="FB217" i="4" s="1"/>
  <c r="CA20" i="4"/>
  <c r="EW20" i="4" s="1"/>
  <c r="CG106" i="4"/>
  <c r="FC106" i="4" s="1"/>
  <c r="CI302" i="4"/>
  <c r="BZ72" i="4"/>
  <c r="EV72" i="4" s="1"/>
  <c r="CA381" i="4"/>
  <c r="EW381" i="4" s="1"/>
  <c r="CE212" i="4"/>
  <c r="FA212" i="4" s="1"/>
  <c r="CH340" i="4"/>
  <c r="FD340" i="4" s="1"/>
  <c r="CG68" i="4"/>
  <c r="FC68" i="4" s="1"/>
  <c r="CE240" i="4"/>
  <c r="FA240" i="4" s="1"/>
  <c r="CF377" i="4"/>
  <c r="FB377" i="4" s="1"/>
  <c r="CG61" i="4"/>
  <c r="FC61" i="4" s="1"/>
  <c r="CD86" i="4"/>
  <c r="EZ86" i="4" s="1"/>
  <c r="CA265" i="4"/>
  <c r="EW265" i="4" s="1"/>
  <c r="BZ89" i="4"/>
  <c r="EV89" i="4" s="1"/>
  <c r="CA96" i="4"/>
  <c r="EW96" i="4" s="1"/>
  <c r="CC52" i="4"/>
  <c r="EY52" i="4" s="1"/>
  <c r="CH166" i="4"/>
  <c r="FD166" i="4" s="1"/>
  <c r="CD355" i="4"/>
  <c r="EZ355" i="4" s="1"/>
  <c r="CD337" i="4"/>
  <c r="EZ337" i="4" s="1"/>
  <c r="CJ181" i="4"/>
  <c r="BZ243" i="4"/>
  <c r="EV243" i="4" s="1"/>
  <c r="CA315" i="4"/>
  <c r="EW315" i="4" s="1"/>
  <c r="CH72" i="4"/>
  <c r="FD72" i="4" s="1"/>
  <c r="CG38" i="4"/>
  <c r="FC38" i="4" s="1"/>
  <c r="CF183" i="4"/>
  <c r="FB183" i="4" s="1"/>
  <c r="CG27" i="4"/>
  <c r="FC27" i="4" s="1"/>
  <c r="CI41" i="4"/>
  <c r="CD150" i="4"/>
  <c r="EZ150" i="4" s="1"/>
  <c r="CJ264" i="4"/>
  <c r="CJ296" i="4"/>
  <c r="CD120" i="4"/>
  <c r="EZ120" i="4" s="1"/>
  <c r="CI84" i="4"/>
  <c r="CI340" i="4"/>
  <c r="CH51" i="4"/>
  <c r="FD51" i="4" s="1"/>
  <c r="CH53" i="4"/>
  <c r="FD53" i="4" s="1"/>
  <c r="CB50" i="4"/>
  <c r="EX50" i="4" s="1"/>
  <c r="CA133" i="4"/>
  <c r="EW133" i="4" s="1"/>
  <c r="CJ250" i="4"/>
  <c r="CC67" i="4"/>
  <c r="EY67" i="4" s="1"/>
  <c r="CA280" i="4"/>
  <c r="EW280" i="4" s="1"/>
  <c r="CB325" i="4"/>
  <c r="EX325" i="4" s="1"/>
  <c r="BY138" i="4"/>
  <c r="EU138" i="4" s="1"/>
  <c r="CF387" i="4"/>
  <c r="FB387" i="4" s="1"/>
  <c r="CD154" i="4"/>
  <c r="EZ154" i="4" s="1"/>
  <c r="BY214" i="4"/>
  <c r="EU214" i="4" s="1"/>
  <c r="CG204" i="4"/>
  <c r="FC204" i="4" s="1"/>
  <c r="BZ372" i="4"/>
  <c r="EV372" i="4" s="1"/>
  <c r="BZ277" i="4"/>
  <c r="EV277" i="4" s="1"/>
  <c r="CA194" i="4"/>
  <c r="EW194" i="4" s="1"/>
  <c r="CB287" i="4"/>
  <c r="EX287" i="4" s="1"/>
  <c r="CE233" i="4"/>
  <c r="FA233" i="4" s="1"/>
  <c r="CB233" i="4"/>
  <c r="EX233" i="4" s="1"/>
  <c r="CJ308" i="4"/>
  <c r="BZ167" i="4"/>
  <c r="EV167" i="4" s="1"/>
  <c r="BZ13" i="4"/>
  <c r="EV13" i="4" s="1"/>
  <c r="CG65" i="4"/>
  <c r="FC65" i="4" s="1"/>
  <c r="BY324" i="4"/>
  <c r="EU324" i="4" s="1"/>
  <c r="CE221" i="4"/>
  <c r="FA221" i="4" s="1"/>
  <c r="CD56" i="4"/>
  <c r="EZ56" i="4" s="1"/>
  <c r="CE88" i="4"/>
  <c r="FA88" i="4" s="1"/>
  <c r="BY230" i="4"/>
  <c r="EU230" i="4" s="1"/>
  <c r="BY12" i="4"/>
  <c r="EU12" i="4" s="1"/>
  <c r="BZ266" i="4"/>
  <c r="EV266" i="4" s="1"/>
  <c r="CA345" i="4"/>
  <c r="EW345" i="4" s="1"/>
  <c r="CB324" i="4"/>
  <c r="EX324" i="4" s="1"/>
  <c r="CD271" i="4"/>
  <c r="EZ271" i="4" s="1"/>
  <c r="BZ181" i="4"/>
  <c r="EV181" i="4" s="1"/>
  <c r="CA87" i="4"/>
  <c r="EW87" i="4" s="1"/>
  <c r="CF360" i="4"/>
  <c r="FB360" i="4" s="1"/>
  <c r="CF261" i="4"/>
  <c r="FB261" i="4" s="1"/>
  <c r="CB69" i="4"/>
  <c r="EX69" i="4" s="1"/>
  <c r="CB209" i="4"/>
  <c r="EX209" i="4" s="1"/>
  <c r="CD135" i="4"/>
  <c r="EZ135" i="4" s="1"/>
  <c r="CE130" i="4"/>
  <c r="FA130" i="4" s="1"/>
  <c r="BZ361" i="4"/>
  <c r="EV361" i="4" s="1"/>
  <c r="CE367" i="4"/>
  <c r="FA367" i="4" s="1"/>
  <c r="CF306" i="4"/>
  <c r="FB306" i="4" s="1"/>
  <c r="CE326" i="4"/>
  <c r="FA326" i="4" s="1"/>
  <c r="BY120" i="4"/>
  <c r="EU120" i="4" s="1"/>
  <c r="CF363" i="4"/>
  <c r="FB363" i="4" s="1"/>
  <c r="CH107" i="4"/>
  <c r="FD107" i="4" s="1"/>
  <c r="CE357" i="4"/>
  <c r="FA357" i="4" s="1"/>
  <c r="BY223" i="4"/>
  <c r="EU223" i="4" s="1"/>
  <c r="CE169" i="4"/>
  <c r="FA169" i="4" s="1"/>
  <c r="CD207" i="4"/>
  <c r="EZ207" i="4" s="1"/>
  <c r="BY274" i="4"/>
  <c r="EU274" i="4" s="1"/>
  <c r="CI360" i="4"/>
  <c r="CA281" i="4"/>
  <c r="EW281" i="4" s="1"/>
  <c r="CC117" i="4"/>
  <c r="EY117" i="4" s="1"/>
  <c r="CB44" i="4"/>
  <c r="EX44" i="4" s="1"/>
  <c r="CG153" i="4"/>
  <c r="FC153" i="4" s="1"/>
  <c r="CH286" i="4"/>
  <c r="FD286" i="4" s="1"/>
  <c r="CD262" i="4"/>
  <c r="EZ262" i="4" s="1"/>
  <c r="CC372" i="4"/>
  <c r="EY372" i="4" s="1"/>
  <c r="BZ306" i="4"/>
  <c r="EV306" i="4" s="1"/>
  <c r="CI137" i="4"/>
  <c r="CJ197" i="4"/>
  <c r="CI352" i="4"/>
  <c r="BY57" i="4"/>
  <c r="EU57" i="4" s="1"/>
  <c r="CJ220" i="4"/>
  <c r="CB282" i="4"/>
  <c r="EX282" i="4" s="1"/>
  <c r="BY259" i="4"/>
  <c r="EU259" i="4" s="1"/>
  <c r="CA302" i="4"/>
  <c r="EW302" i="4" s="1"/>
  <c r="CF285" i="4"/>
  <c r="FB285" i="4" s="1"/>
  <c r="CG203" i="4"/>
  <c r="FC203" i="4" s="1"/>
  <c r="CD405" i="4"/>
  <c r="EZ405" i="4" s="1"/>
  <c r="CA274" i="4"/>
  <c r="EW274" i="4" s="1"/>
  <c r="CG266" i="4"/>
  <c r="FC266" i="4" s="1"/>
  <c r="CG263" i="4"/>
  <c r="FC263" i="4" s="1"/>
  <c r="BY124" i="4"/>
  <c r="EU124" i="4" s="1"/>
  <c r="CF390" i="4"/>
  <c r="FB390" i="4" s="1"/>
  <c r="CF234" i="4"/>
  <c r="FB234" i="4" s="1"/>
  <c r="CE118" i="4"/>
  <c r="FA118" i="4" s="1"/>
  <c r="CJ342" i="4"/>
  <c r="CC222" i="4"/>
  <c r="EY222" i="4" s="1"/>
  <c r="BY101" i="4"/>
  <c r="EU101" i="4" s="1"/>
  <c r="CE26" i="4"/>
  <c r="FA26" i="4" s="1"/>
  <c r="BY59" i="4"/>
  <c r="EU59" i="4" s="1"/>
  <c r="CB156" i="4"/>
  <c r="EX156" i="4" s="1"/>
  <c r="CJ199" i="4"/>
  <c r="CG255" i="4"/>
  <c r="FC255" i="4" s="1"/>
  <c r="CB279" i="4"/>
  <c r="EX279" i="4" s="1"/>
  <c r="CH366" i="4"/>
  <c r="FD366" i="4" s="1"/>
  <c r="CF293" i="4"/>
  <c r="FB293" i="4" s="1"/>
  <c r="CF326" i="4"/>
  <c r="FB326" i="4" s="1"/>
  <c r="BY132" i="4"/>
  <c r="EU132" i="4" s="1"/>
  <c r="CA336" i="4"/>
  <c r="EW336" i="4" s="1"/>
  <c r="CC234" i="4"/>
  <c r="EY234" i="4" s="1"/>
  <c r="CA297" i="4"/>
  <c r="EW297" i="4" s="1"/>
  <c r="CH228" i="4"/>
  <c r="FD228" i="4" s="1"/>
  <c r="CC21" i="4"/>
  <c r="EY21" i="4" s="1"/>
  <c r="BY276" i="4"/>
  <c r="EU276" i="4" s="1"/>
  <c r="CD382" i="4"/>
  <c r="EZ382" i="4" s="1"/>
  <c r="CD292" i="4"/>
  <c r="EZ292" i="4" s="1"/>
  <c r="CA162" i="4"/>
  <c r="EW162" i="4" s="1"/>
  <c r="CH158" i="4"/>
  <c r="FD158" i="4" s="1"/>
  <c r="CE27" i="4"/>
  <c r="FA27" i="4" s="1"/>
  <c r="CF187" i="4"/>
  <c r="FB187" i="4" s="1"/>
  <c r="CI195" i="4"/>
  <c r="CA342" i="4"/>
  <c r="EW342" i="4" s="1"/>
  <c r="CE328" i="4"/>
  <c r="FA328" i="4" s="1"/>
  <c r="CE267" i="4"/>
  <c r="FA267" i="4" s="1"/>
  <c r="CF48" i="4"/>
  <c r="FB48" i="4" s="1"/>
  <c r="CC128" i="4"/>
  <c r="EY128" i="4" s="1"/>
  <c r="CA399" i="4"/>
  <c r="EW399" i="4" s="1"/>
  <c r="CH99" i="4"/>
  <c r="FD99" i="4" s="1"/>
  <c r="CI173" i="4"/>
  <c r="CG229" i="4"/>
  <c r="FC229" i="4" s="1"/>
  <c r="CH12" i="4"/>
  <c r="FD12" i="4" s="1"/>
  <c r="BZ30" i="4"/>
  <c r="EV30" i="4" s="1"/>
  <c r="CF384" i="4"/>
  <c r="FB384" i="4" s="1"/>
  <c r="CI283" i="4"/>
  <c r="CG315" i="4"/>
  <c r="FC315" i="4" s="1"/>
  <c r="CI411" i="4"/>
  <c r="CB43" i="4"/>
  <c r="EX43" i="4" s="1"/>
  <c r="CB217" i="4"/>
  <c r="EX217" i="4" s="1"/>
  <c r="CI322" i="4"/>
  <c r="BZ212" i="4"/>
  <c r="EV212" i="4" s="1"/>
  <c r="CD220" i="4"/>
  <c r="EZ220" i="4" s="1"/>
  <c r="CF116" i="4"/>
  <c r="FB116" i="4" s="1"/>
  <c r="BZ81" i="4"/>
  <c r="EV81" i="4" s="1"/>
  <c r="CJ136" i="4"/>
  <c r="CJ54" i="4"/>
  <c r="BY409" i="4"/>
  <c r="EU409" i="4" s="1"/>
  <c r="CJ137" i="4"/>
  <c r="BY161" i="4"/>
  <c r="EU161" i="4" s="1"/>
  <c r="CI212" i="4"/>
  <c r="CG220" i="4"/>
  <c r="FC220" i="4" s="1"/>
  <c r="CH84" i="4"/>
  <c r="FD84" i="4" s="1"/>
  <c r="CI171" i="4"/>
  <c r="CD319" i="4"/>
  <c r="EZ319" i="4" s="1"/>
  <c r="CB212" i="4"/>
  <c r="EX212" i="4" s="1"/>
  <c r="CJ312" i="4"/>
  <c r="CI282" i="4"/>
  <c r="CF36" i="4"/>
  <c r="FB36" i="4" s="1"/>
  <c r="CH192" i="4"/>
  <c r="FD192" i="4" s="1"/>
  <c r="CH219" i="4"/>
  <c r="FD219" i="4" s="1"/>
  <c r="CF245" i="4"/>
  <c r="FB245" i="4" s="1"/>
  <c r="BZ229" i="4"/>
  <c r="EV229" i="4" s="1"/>
  <c r="CG406" i="4"/>
  <c r="FC406" i="4" s="1"/>
  <c r="BY7" i="4"/>
  <c r="EU7" i="4" s="1"/>
  <c r="CG95" i="4"/>
  <c r="FC95" i="4" s="1"/>
  <c r="BY33" i="4"/>
  <c r="EU33" i="4" s="1"/>
  <c r="CF27" i="4"/>
  <c r="FB27" i="4" s="1"/>
  <c r="CG85" i="4"/>
  <c r="FC85" i="4" s="1"/>
  <c r="BZ314" i="4"/>
  <c r="EV314" i="4" s="1"/>
  <c r="CE13" i="4"/>
  <c r="FA13" i="4" s="1"/>
  <c r="CI55" i="4"/>
  <c r="CI167" i="4"/>
  <c r="CE298" i="4"/>
  <c r="FA298" i="4" s="1"/>
  <c r="CH9" i="4"/>
  <c r="FD9" i="4" s="1"/>
  <c r="CE208" i="4"/>
  <c r="FA208" i="4" s="1"/>
  <c r="CA64" i="4"/>
  <c r="EW64" i="4" s="1"/>
  <c r="CB90" i="4"/>
  <c r="EX90" i="4" s="1"/>
  <c r="CB330" i="4"/>
  <c r="EX330" i="4" s="1"/>
  <c r="CG78" i="4"/>
  <c r="FC78" i="4" s="1"/>
  <c r="BZ218" i="4"/>
  <c r="EV218" i="4" s="1"/>
  <c r="BZ8" i="4"/>
  <c r="EV8" i="4" s="1"/>
  <c r="CF137" i="4"/>
  <c r="FB137" i="4" s="1"/>
  <c r="CE363" i="4"/>
  <c r="FA363" i="4" s="1"/>
  <c r="CD354" i="4"/>
  <c r="EZ354" i="4" s="1"/>
  <c r="CG221" i="4"/>
  <c r="FC221" i="4" s="1"/>
  <c r="BY248" i="4"/>
  <c r="EU248" i="4" s="1"/>
  <c r="CA130" i="4"/>
  <c r="EW130" i="4" s="1"/>
  <c r="CI380" i="4"/>
  <c r="BZ346" i="4"/>
  <c r="EV346" i="4" s="1"/>
  <c r="CB70" i="4"/>
  <c r="EX70" i="4" s="1"/>
  <c r="CD224" i="4"/>
  <c r="EZ224" i="4" s="1"/>
  <c r="CG287" i="4"/>
  <c r="FC287" i="4" s="1"/>
  <c r="CC247" i="4"/>
  <c r="EY247" i="4" s="1"/>
  <c r="CC83" i="4"/>
  <c r="EY83" i="4" s="1"/>
  <c r="BY221" i="4"/>
  <c r="EU221" i="4" s="1"/>
  <c r="CJ202" i="4"/>
  <c r="CH174" i="4"/>
  <c r="CF168" i="4"/>
  <c r="FB168" i="4" s="1"/>
  <c r="CH101" i="4"/>
  <c r="FD101" i="4" s="1"/>
  <c r="CH321" i="4"/>
  <c r="FD321" i="4" s="1"/>
  <c r="CG138" i="4"/>
  <c r="FC138" i="4" s="1"/>
  <c r="CE181" i="4"/>
  <c r="FA181" i="4" s="1"/>
  <c r="CG75" i="4"/>
  <c r="FC75" i="4" s="1"/>
  <c r="CG209" i="4"/>
  <c r="FC209" i="4" s="1"/>
  <c r="CH263" i="4"/>
  <c r="FD263" i="4" s="1"/>
  <c r="CC302" i="4"/>
  <c r="EY302" i="4" s="1"/>
  <c r="CH403" i="4"/>
  <c r="FD403" i="4" s="1"/>
  <c r="CE31" i="4"/>
  <c r="FA31" i="4" s="1"/>
  <c r="CH144" i="4"/>
  <c r="FD144" i="4" s="1"/>
  <c r="CI318" i="4"/>
  <c r="CF250" i="4"/>
  <c r="FB250" i="4" s="1"/>
  <c r="CB380" i="4"/>
  <c r="EX380" i="4" s="1"/>
  <c r="CG256" i="4"/>
  <c r="FC256" i="4" s="1"/>
  <c r="CI103" i="4"/>
  <c r="CC15" i="4"/>
  <c r="EY15" i="4" s="1"/>
  <c r="BY332" i="4"/>
  <c r="EU332" i="4" s="1"/>
  <c r="CJ225" i="4"/>
  <c r="CH7" i="4"/>
  <c r="FD7" i="4" s="1"/>
  <c r="CE283" i="4"/>
  <c r="FA283" i="4" s="1"/>
  <c r="CH360" i="4"/>
  <c r="FD360" i="4" s="1"/>
  <c r="BY114" i="4"/>
  <c r="EU114" i="4" s="1"/>
  <c r="CH190" i="4"/>
  <c r="FD190" i="4" s="1"/>
  <c r="CJ187" i="4"/>
  <c r="CD130" i="4"/>
  <c r="EZ130" i="4" s="1"/>
  <c r="BZ10" i="4"/>
  <c r="EV10" i="4" s="1"/>
  <c r="CF271" i="4"/>
  <c r="FB271" i="4" s="1"/>
  <c r="CA206" i="4"/>
  <c r="EW206" i="4" s="1"/>
  <c r="CH293" i="4"/>
  <c r="FD293" i="4" s="1"/>
  <c r="BY82" i="4"/>
  <c r="EU82" i="4" s="1"/>
  <c r="CA328" i="4"/>
  <c r="EW328" i="4" s="1"/>
  <c r="CI412" i="4"/>
  <c r="BY402" i="4"/>
  <c r="EU402" i="4" s="1"/>
  <c r="CA53" i="4"/>
  <c r="EW53" i="4" s="1"/>
  <c r="CB308" i="4"/>
  <c r="EX308" i="4" s="1"/>
  <c r="CF412" i="4"/>
  <c r="FB412" i="4" s="1"/>
  <c r="CE59" i="4"/>
  <c r="FA59" i="4" s="1"/>
  <c r="BY245" i="4"/>
  <c r="EU245" i="4" s="1"/>
  <c r="CI304" i="4"/>
  <c r="BZ133" i="4"/>
  <c r="EV133" i="4" s="1"/>
  <c r="BY371" i="4"/>
  <c r="EU371" i="4" s="1"/>
  <c r="CJ7" i="4"/>
  <c r="BY231" i="4"/>
  <c r="EU231" i="4" s="1"/>
  <c r="CA117" i="4"/>
  <c r="EW117" i="4" s="1"/>
  <c r="CC327" i="4"/>
  <c r="EY327" i="4" s="1"/>
  <c r="BY202" i="4"/>
  <c r="EU202" i="4" s="1"/>
  <c r="CD111" i="4"/>
  <c r="EZ111" i="4" s="1"/>
  <c r="BZ374" i="4"/>
  <c r="EV374" i="4" s="1"/>
  <c r="CF373" i="4"/>
  <c r="FB373" i="4" s="1"/>
  <c r="BZ77" i="4"/>
  <c r="EV77" i="4" s="1"/>
  <c r="CC294" i="4"/>
  <c r="EY294" i="4" s="1"/>
  <c r="CE296" i="4"/>
  <c r="FA296" i="4" s="1"/>
  <c r="CG63" i="4"/>
  <c r="FC63" i="4" s="1"/>
  <c r="CG323" i="4"/>
  <c r="FC323" i="4" s="1"/>
  <c r="BZ292" i="4"/>
  <c r="EV292" i="4" s="1"/>
  <c r="CF11" i="4"/>
  <c r="FB11" i="4" s="1"/>
  <c r="CC301" i="4"/>
  <c r="EY301" i="4" s="1"/>
  <c r="CC241" i="4"/>
  <c r="EY241" i="4" s="1"/>
  <c r="CJ394" i="4"/>
  <c r="CC6" i="4"/>
  <c r="EY6" i="4" s="1"/>
  <c r="CH297" i="4"/>
  <c r="FD297" i="4" s="1"/>
  <c r="CD264" i="4"/>
  <c r="EZ264" i="4" s="1"/>
  <c r="CD41" i="4"/>
  <c r="EZ41" i="4" s="1"/>
  <c r="BZ86" i="4"/>
  <c r="EV86" i="4" s="1"/>
  <c r="CI186" i="4"/>
  <c r="CC89" i="4"/>
  <c r="EY89" i="4" s="1"/>
  <c r="CJ223" i="4"/>
  <c r="CB294" i="4"/>
  <c r="EX294" i="4" s="1"/>
  <c r="DG269" i="4"/>
  <c r="CG35" i="4"/>
  <c r="FC35" i="4" s="1"/>
  <c r="DG249" i="4"/>
  <c r="CU370" i="4"/>
  <c r="CD329" i="4"/>
  <c r="EZ329" i="4" s="1"/>
  <c r="CD218" i="4"/>
  <c r="EZ218" i="4" s="1"/>
  <c r="CD198" i="4"/>
  <c r="EZ198" i="4" s="1"/>
  <c r="CC72" i="4"/>
  <c r="EY72" i="4" s="1"/>
  <c r="CA114" i="4"/>
  <c r="EW114" i="4" s="1"/>
  <c r="CE48" i="4"/>
  <c r="FA48" i="4" s="1"/>
  <c r="CB203" i="4"/>
  <c r="EX203" i="4" s="1"/>
  <c r="CA11" i="4"/>
  <c r="EW11" i="4" s="1"/>
  <c r="CG382" i="4"/>
  <c r="FC382" i="4" s="1"/>
  <c r="CD350" i="4"/>
  <c r="EZ350" i="4" s="1"/>
  <c r="CI144" i="4"/>
  <c r="CB141" i="4"/>
  <c r="EX141" i="4" s="1"/>
  <c r="CF341" i="4"/>
  <c r="FB341" i="4" s="1"/>
  <c r="CJ293" i="4"/>
  <c r="CC208" i="4"/>
  <c r="EY208" i="4" s="1"/>
  <c r="CE134" i="4"/>
  <c r="FA134" i="4" s="1"/>
  <c r="CE366" i="4"/>
  <c r="FA366" i="4" s="1"/>
  <c r="CI122" i="4"/>
  <c r="CA262" i="4"/>
  <c r="EW262" i="4" s="1"/>
  <c r="CB321" i="4"/>
  <c r="EX321" i="4" s="1"/>
  <c r="CC102" i="4"/>
  <c r="EY102" i="4" s="1"/>
  <c r="CF118" i="4"/>
  <c r="FB118" i="4" s="1"/>
  <c r="CG254" i="4"/>
  <c r="FC254" i="4" s="1"/>
  <c r="CC257" i="4"/>
  <c r="EY257" i="4" s="1"/>
  <c r="CD139" i="4"/>
  <c r="EZ139" i="4" s="1"/>
  <c r="CI45" i="4"/>
  <c r="BZ68" i="4"/>
  <c r="EV68" i="4" s="1"/>
  <c r="CA86" i="4"/>
  <c r="EW86" i="4" s="1"/>
  <c r="CA303" i="4"/>
  <c r="EW303" i="4" s="1"/>
  <c r="BZ411" i="4"/>
  <c r="EV411" i="4" s="1"/>
  <c r="BY136" i="4"/>
  <c r="EU136" i="4" s="1"/>
  <c r="CB92" i="4"/>
  <c r="EX92" i="4" s="1"/>
  <c r="CH138" i="4"/>
  <c r="FD138" i="4" s="1"/>
  <c r="CC92" i="4"/>
  <c r="EY92" i="4" s="1"/>
  <c r="BY84" i="4"/>
  <c r="EU84" i="4" s="1"/>
  <c r="CF60" i="4"/>
  <c r="FB60" i="4" s="1"/>
  <c r="BZ109" i="4"/>
  <c r="EV109" i="4" s="1"/>
  <c r="CI404" i="4"/>
  <c r="CD145" i="4"/>
  <c r="EZ145" i="4" s="1"/>
  <c r="CF57" i="4"/>
  <c r="FB57" i="4" s="1"/>
  <c r="BZ405" i="4"/>
  <c r="EV405" i="4" s="1"/>
  <c r="CH392" i="4"/>
  <c r="FD392" i="4" s="1"/>
  <c r="BZ187" i="4"/>
  <c r="EV187" i="4" s="1"/>
  <c r="CE395" i="4"/>
  <c r="FA395" i="4" s="1"/>
  <c r="BY328" i="4"/>
  <c r="EU328" i="4" s="1"/>
  <c r="BY264" i="4"/>
  <c r="EU264" i="4" s="1"/>
  <c r="CI208" i="4"/>
  <c r="BY199" i="4"/>
  <c r="EU199" i="4" s="1"/>
  <c r="CF206" i="4"/>
  <c r="FB206" i="4" s="1"/>
  <c r="CI390" i="4"/>
  <c r="CJ39" i="4"/>
  <c r="CH214" i="4"/>
  <c r="FD214" i="4" s="1"/>
  <c r="CH313" i="4"/>
  <c r="FD313" i="4" s="1"/>
  <c r="CE99" i="4"/>
  <c r="FA99" i="4" s="1"/>
  <c r="CJ71" i="4"/>
  <c r="CF244" i="4"/>
  <c r="FB244" i="4" s="1"/>
  <c r="BY15" i="4"/>
  <c r="EU15" i="4" s="1"/>
  <c r="CF215" i="4"/>
  <c r="FB215" i="4" s="1"/>
  <c r="CC137" i="4"/>
  <c r="EY137" i="4" s="1"/>
  <c r="CE222" i="4"/>
  <c r="FA222" i="4" s="1"/>
  <c r="CA237" i="4"/>
  <c r="EW237" i="4" s="1"/>
  <c r="CA242" i="4"/>
  <c r="EW242" i="4" s="1"/>
  <c r="CF96" i="4"/>
  <c r="FB96" i="4" s="1"/>
  <c r="CC60" i="4"/>
  <c r="EY60" i="4" s="1"/>
  <c r="CJ135" i="4"/>
  <c r="CJ292" i="4"/>
  <c r="CA379" i="4"/>
  <c r="EW379" i="4" s="1"/>
  <c r="CJ180" i="4"/>
  <c r="BY345" i="4"/>
  <c r="EU345" i="4" s="1"/>
  <c r="CA374" i="4"/>
  <c r="EW374" i="4" s="1"/>
  <c r="CF81" i="4"/>
  <c r="FB81" i="4" s="1"/>
  <c r="CE380" i="4"/>
  <c r="FA380" i="4" s="1"/>
  <c r="CA113" i="4"/>
  <c r="EW113" i="4" s="1"/>
  <c r="CF134" i="4"/>
  <c r="FB134" i="4" s="1"/>
  <c r="CG111" i="4"/>
  <c r="FC111" i="4" s="1"/>
  <c r="CB11" i="4"/>
  <c r="EX11" i="4" s="1"/>
  <c r="CJ174" i="4"/>
  <c r="BZ105" i="4"/>
  <c r="EV105" i="4" s="1"/>
  <c r="CB183" i="4"/>
  <c r="EX183" i="4" s="1"/>
  <c r="CA320" i="4"/>
  <c r="EW320" i="4" s="1"/>
  <c r="CH323" i="4"/>
  <c r="FD323" i="4" s="1"/>
  <c r="CJ206" i="4"/>
  <c r="CC131" i="4"/>
  <c r="EY131" i="4" s="1"/>
  <c r="BZ236" i="4"/>
  <c r="EV236" i="4" s="1"/>
  <c r="CA236" i="4"/>
  <c r="EW236" i="4" s="1"/>
  <c r="CC56" i="4"/>
  <c r="EY56" i="4" s="1"/>
  <c r="CH186" i="4"/>
  <c r="FD186" i="4" s="1"/>
  <c r="CH387" i="4"/>
  <c r="FD387" i="4" s="1"/>
  <c r="CG59" i="4"/>
  <c r="FC59" i="4" s="1"/>
  <c r="CE38" i="4"/>
  <c r="FA38" i="4" s="1"/>
  <c r="BY384" i="4"/>
  <c r="EU384" i="4" s="1"/>
  <c r="BZ406" i="4"/>
  <c r="EV406" i="4" s="1"/>
  <c r="CA369" i="4"/>
  <c r="EW369" i="4" s="1"/>
  <c r="CC323" i="4"/>
  <c r="EY323" i="4" s="1"/>
  <c r="CB178" i="4"/>
  <c r="EX178" i="4" s="1"/>
  <c r="CB369" i="4"/>
  <c r="EX369" i="4" s="1"/>
  <c r="BZ294" i="4"/>
  <c r="EV294" i="4" s="1"/>
  <c r="CJ332" i="4"/>
  <c r="CJ216" i="4"/>
  <c r="CJ69" i="4"/>
  <c r="CB384" i="4"/>
  <c r="EX384" i="4" s="1"/>
  <c r="CJ155" i="4"/>
  <c r="CH17" i="4"/>
  <c r="FD17" i="4" s="1"/>
  <c r="CG207" i="4"/>
  <c r="FC207" i="4" s="1"/>
  <c r="BZ163" i="4"/>
  <c r="EV163" i="4" s="1"/>
  <c r="CJ196" i="4"/>
  <c r="CC132" i="4"/>
  <c r="EY132" i="4" s="1"/>
  <c r="CB182" i="4"/>
  <c r="EX182" i="4" s="1"/>
  <c r="BZ104" i="4"/>
  <c r="EV104" i="4" s="1"/>
  <c r="CD106" i="4"/>
  <c r="EZ106" i="4" s="1"/>
  <c r="CI377" i="4"/>
  <c r="CE155" i="4"/>
  <c r="FA155" i="4" s="1"/>
  <c r="CC387" i="4"/>
  <c r="EY387" i="4" s="1"/>
  <c r="CI17" i="4"/>
  <c r="CE339" i="4"/>
  <c r="FA339" i="4" s="1"/>
  <c r="CB292" i="4"/>
  <c r="EX292" i="4" s="1"/>
  <c r="CF161" i="4"/>
  <c r="FB161" i="4" s="1"/>
  <c r="CC373" i="4"/>
  <c r="EY373" i="4" s="1"/>
  <c r="CE107" i="4"/>
  <c r="FA107" i="4" s="1"/>
  <c r="CB116" i="4"/>
  <c r="EX116" i="4" s="1"/>
  <c r="CI263" i="4"/>
  <c r="CI50" i="4"/>
  <c r="CJ131" i="4"/>
  <c r="CB155" i="4"/>
  <c r="EX155" i="4" s="1"/>
  <c r="CC384" i="4"/>
  <c r="EY384" i="4" s="1"/>
  <c r="CC349" i="4"/>
  <c r="EY349" i="4" s="1"/>
  <c r="CB84" i="4"/>
  <c r="EX84" i="4" s="1"/>
  <c r="CA52" i="4"/>
  <c r="EW52" i="4" s="1"/>
  <c r="CD388" i="4"/>
  <c r="EZ388" i="4" s="1"/>
  <c r="BY258" i="4"/>
  <c r="EU258" i="4" s="1"/>
  <c r="CJ286" i="4"/>
  <c r="CJ392" i="4"/>
  <c r="CB370" i="4"/>
  <c r="EX370" i="4" s="1"/>
  <c r="BY125" i="4"/>
  <c r="EU125" i="4" s="1"/>
  <c r="CC174" i="4"/>
  <c r="EY174" i="4" s="1"/>
  <c r="CD22" i="4"/>
  <c r="EZ22" i="4" s="1"/>
  <c r="BY266" i="4"/>
  <c r="EU266" i="4" s="1"/>
  <c r="CE299" i="4"/>
  <c r="FA299" i="4" s="1"/>
  <c r="CB32" i="4"/>
  <c r="EX32" i="4" s="1"/>
  <c r="CF367" i="4"/>
  <c r="FB367" i="4" s="1"/>
  <c r="CE50" i="4"/>
  <c r="FA50" i="4" s="1"/>
  <c r="BZ251" i="4"/>
  <c r="EV251" i="4" s="1"/>
  <c r="CJ406" i="4"/>
  <c r="CC249" i="4"/>
  <c r="EY249" i="4" s="1"/>
  <c r="CG121" i="4"/>
  <c r="FC121" i="4" s="1"/>
  <c r="CA93" i="4"/>
  <c r="EW93" i="4" s="1"/>
  <c r="CA105" i="4"/>
  <c r="EW105" i="4" s="1"/>
  <c r="CD304" i="4"/>
  <c r="EZ304" i="4" s="1"/>
  <c r="CI245" i="4"/>
  <c r="CF31" i="4"/>
  <c r="FB31" i="4" s="1"/>
  <c r="CD137" i="4"/>
  <c r="EZ137" i="4" s="1"/>
  <c r="BY49" i="4"/>
  <c r="EU49" i="4" s="1"/>
  <c r="BZ258" i="4"/>
  <c r="EV258" i="4" s="1"/>
  <c r="CD46" i="4"/>
  <c r="EZ46" i="4" s="1"/>
  <c r="CE201" i="4"/>
  <c r="FA201" i="4" s="1"/>
  <c r="CA287" i="4"/>
  <c r="EW287" i="4" s="1"/>
  <c r="CE234" i="4"/>
  <c r="FA234" i="4" s="1"/>
  <c r="CA50" i="4"/>
  <c r="EW50" i="4" s="1"/>
  <c r="BY376" i="4"/>
  <c r="EU376" i="4" s="1"/>
  <c r="CA69" i="4"/>
  <c r="EW69" i="4" s="1"/>
  <c r="CD343" i="4"/>
  <c r="EZ343" i="4" s="1"/>
  <c r="CB403" i="4"/>
  <c r="EX403" i="4" s="1"/>
  <c r="CI210" i="4"/>
  <c r="BY241" i="4"/>
  <c r="EU241" i="4" s="1"/>
  <c r="CE39" i="4"/>
  <c r="FA39" i="4" s="1"/>
  <c r="CC399" i="4"/>
  <c r="EY399" i="4" s="1"/>
  <c r="CI107" i="4"/>
  <c r="BZ327" i="4"/>
  <c r="EV327" i="4" s="1"/>
  <c r="CC217" i="4"/>
  <c r="EY217" i="4" s="1"/>
  <c r="BZ273" i="4"/>
  <c r="EV273" i="4" s="1"/>
  <c r="CI271" i="4"/>
  <c r="CJ304" i="4"/>
  <c r="CJ245" i="4"/>
  <c r="CF220" i="4"/>
  <c r="FB220" i="4" s="1"/>
  <c r="CJ96" i="4"/>
  <c r="CB263" i="4"/>
  <c r="EX263" i="4" s="1"/>
  <c r="CA103" i="4"/>
  <c r="EW103" i="4" s="1"/>
  <c r="CC157" i="4"/>
  <c r="EY157" i="4" s="1"/>
  <c r="CB366" i="4"/>
  <c r="EX366" i="4" s="1"/>
  <c r="CH168" i="4"/>
  <c r="FD168" i="4" s="1"/>
  <c r="CF407" i="4"/>
  <c r="FB407" i="4" s="1"/>
  <c r="CD381" i="4"/>
  <c r="EZ381" i="4" s="1"/>
  <c r="CI65" i="4"/>
  <c r="CJ185" i="4"/>
  <c r="BZ120" i="4"/>
  <c r="EV120" i="4" s="1"/>
  <c r="CD359" i="4"/>
  <c r="EZ359" i="4" s="1"/>
  <c r="BZ93" i="4"/>
  <c r="EV93" i="4" s="1"/>
  <c r="CI187" i="4"/>
  <c r="CF166" i="4"/>
  <c r="FB166" i="4" s="1"/>
  <c r="CF284" i="4"/>
  <c r="FB284" i="4" s="1"/>
  <c r="BZ369" i="4"/>
  <c r="EV369" i="4" s="1"/>
  <c r="CJ358" i="4"/>
  <c r="CI20" i="4"/>
  <c r="CE153" i="4"/>
  <c r="FA153" i="4" s="1"/>
  <c r="CD383" i="4"/>
  <c r="EZ383" i="4" s="1"/>
  <c r="CA115" i="4"/>
  <c r="EW115" i="4" s="1"/>
  <c r="CF8" i="4"/>
  <c r="FB8" i="4" s="1"/>
  <c r="CD180" i="4"/>
  <c r="EZ180" i="4" s="1"/>
  <c r="CB204" i="4"/>
  <c r="EX204" i="4" s="1"/>
  <c r="BY398" i="4"/>
  <c r="EU398" i="4" s="1"/>
  <c r="CH162" i="4"/>
  <c r="FD162" i="4" s="1"/>
  <c r="CG109" i="4"/>
  <c r="FC109" i="4" s="1"/>
  <c r="CG147" i="4"/>
  <c r="FC147" i="4" s="1"/>
  <c r="CH278" i="4"/>
  <c r="FD278" i="4" s="1"/>
  <c r="BZ310" i="4"/>
  <c r="EV310" i="4" s="1"/>
  <c r="BY95" i="4"/>
  <c r="EU95" i="4" s="1"/>
  <c r="CI133" i="4"/>
  <c r="BY238" i="4"/>
  <c r="EU238" i="4" s="1"/>
  <c r="CH54" i="4"/>
  <c r="FD54" i="4" s="1"/>
  <c r="CJ353" i="4"/>
  <c r="CJ378" i="4"/>
  <c r="BY77" i="4"/>
  <c r="EU77" i="4" s="1"/>
  <c r="CH129" i="4"/>
  <c r="FD129" i="4" s="1"/>
  <c r="CA387" i="4"/>
  <c r="EW387" i="4" s="1"/>
  <c r="CG308" i="4"/>
  <c r="FC308" i="4" s="1"/>
  <c r="CB121" i="4"/>
  <c r="EX121" i="4" s="1"/>
  <c r="CI82" i="4"/>
  <c r="CG354" i="4"/>
  <c r="FC354" i="4" s="1"/>
  <c r="CI357" i="4"/>
  <c r="CD90" i="4"/>
  <c r="EZ90" i="4" s="1"/>
  <c r="CA380" i="4"/>
  <c r="EW380" i="4" s="1"/>
  <c r="CB148" i="4"/>
  <c r="EX148" i="4" s="1"/>
  <c r="CC245" i="4"/>
  <c r="EY245" i="4" s="1"/>
  <c r="CB8" i="4"/>
  <c r="EX8" i="4" s="1"/>
  <c r="CB316" i="4"/>
  <c r="EX316" i="4" s="1"/>
  <c r="CB158" i="4"/>
  <c r="EX158" i="4" s="1"/>
  <c r="BZ137" i="4"/>
  <c r="EV137" i="4" s="1"/>
  <c r="CB382" i="4"/>
  <c r="EX382" i="4" s="1"/>
  <c r="BY146" i="4"/>
  <c r="EU146" i="4" s="1"/>
  <c r="CE151" i="4"/>
  <c r="FA151" i="4" s="1"/>
  <c r="CF197" i="4"/>
  <c r="FB197" i="4" s="1"/>
  <c r="CG240" i="4"/>
  <c r="FC240" i="4" s="1"/>
  <c r="CH404" i="4"/>
  <c r="FD404" i="4" s="1"/>
  <c r="CD158" i="4"/>
  <c r="EZ158" i="4" s="1"/>
  <c r="CF44" i="4"/>
  <c r="FB44" i="4" s="1"/>
  <c r="CG185" i="4"/>
  <c r="FC185" i="4" s="1"/>
  <c r="CI356" i="4"/>
  <c r="CA15" i="4"/>
  <c r="EW15" i="4" s="1"/>
  <c r="CC223" i="4"/>
  <c r="EY223" i="4" s="1"/>
  <c r="CI398" i="4"/>
  <c r="CH119" i="4"/>
  <c r="FD119" i="4" s="1"/>
  <c r="CI7" i="4"/>
  <c r="CD7" i="4"/>
  <c r="EZ7" i="4" s="1"/>
  <c r="BY144" i="4"/>
  <c r="EU144" i="4" s="1"/>
  <c r="CD192" i="4"/>
  <c r="EZ192" i="4" s="1"/>
  <c r="CF164" i="4"/>
  <c r="FB164" i="4" s="1"/>
  <c r="CB85" i="4"/>
  <c r="EX85" i="4" s="1"/>
  <c r="CJ265" i="4"/>
  <c r="CG301" i="4"/>
  <c r="FC301" i="4" s="1"/>
  <c r="CG324" i="4"/>
  <c r="FC324" i="4" s="1"/>
  <c r="CF246" i="4"/>
  <c r="FB246" i="4" s="1"/>
  <c r="CE29" i="4"/>
  <c r="FA29" i="4" s="1"/>
  <c r="CA312" i="4"/>
  <c r="EW312" i="4" s="1"/>
  <c r="CF85" i="4"/>
  <c r="FB85" i="4" s="1"/>
  <c r="BZ244" i="4"/>
  <c r="EV244" i="4" s="1"/>
  <c r="CB175" i="4"/>
  <c r="EX175" i="4" s="1"/>
  <c r="BY353" i="4"/>
  <c r="EU353" i="4" s="1"/>
  <c r="CD298" i="4"/>
  <c r="EZ298" i="4" s="1"/>
  <c r="CC179" i="4"/>
  <c r="EY179" i="4" s="1"/>
  <c r="BY194" i="4"/>
  <c r="EU194" i="4" s="1"/>
  <c r="CD26" i="4"/>
  <c r="EZ26" i="4" s="1"/>
  <c r="CJ275" i="4"/>
  <c r="CJ367" i="4"/>
  <c r="CB339" i="4"/>
  <c r="EX339" i="4" s="1"/>
  <c r="CG134" i="4"/>
  <c r="FC134" i="4" s="1"/>
  <c r="CH211" i="4"/>
  <c r="FD211" i="4" s="1"/>
  <c r="CH142" i="4"/>
  <c r="FD142" i="4" s="1"/>
  <c r="CA38" i="4"/>
  <c r="EW38" i="4" s="1"/>
  <c r="CF112" i="4"/>
  <c r="FB112" i="4" s="1"/>
  <c r="CG250" i="4"/>
  <c r="FC250" i="4" s="1"/>
  <c r="CJ158" i="4"/>
  <c r="CC20" i="4"/>
  <c r="EY20" i="4" s="1"/>
  <c r="CB351" i="4"/>
  <c r="EX351" i="4" s="1"/>
  <c r="CD342" i="4"/>
  <c r="EZ342" i="4" s="1"/>
  <c r="CJ140" i="4"/>
  <c r="CI81" i="4"/>
  <c r="CB256" i="4"/>
  <c r="EX256" i="4" s="1"/>
  <c r="BZ166" i="4"/>
  <c r="EV166" i="4" s="1"/>
  <c r="CJ111" i="4"/>
  <c r="CD409" i="4"/>
  <c r="EZ409" i="4" s="1"/>
  <c r="CE368" i="4"/>
  <c r="FA368" i="4" s="1"/>
  <c r="BY329" i="4"/>
  <c r="EU329" i="4" s="1"/>
  <c r="CJ195" i="4"/>
  <c r="CD168" i="4"/>
  <c r="EZ168" i="4" s="1"/>
  <c r="CD284" i="4"/>
  <c r="EZ284" i="4" s="1"/>
  <c r="BY119" i="4"/>
  <c r="EU119" i="4" s="1"/>
  <c r="CB144" i="4"/>
  <c r="EX144" i="4" s="1"/>
  <c r="BZ359" i="4"/>
  <c r="EV359" i="4" s="1"/>
  <c r="CC185" i="4"/>
  <c r="EY185" i="4" s="1"/>
  <c r="BY73" i="4"/>
  <c r="EU73" i="4" s="1"/>
  <c r="CC344" i="4"/>
  <c r="EY344" i="4" s="1"/>
  <c r="BY96" i="4"/>
  <c r="EU96" i="4" s="1"/>
  <c r="CE280" i="4"/>
  <c r="FA280" i="4" s="1"/>
  <c r="BY104" i="4"/>
  <c r="EU104" i="4" s="1"/>
  <c r="CB185" i="4"/>
  <c r="EX185" i="4" s="1"/>
  <c r="CA134" i="4"/>
  <c r="EW134" i="4" s="1"/>
  <c r="CD186" i="4"/>
  <c r="EZ186" i="4" s="1"/>
  <c r="CC49" i="4"/>
  <c r="EY49" i="4" s="1"/>
  <c r="CG298" i="4"/>
  <c r="FC298" i="4" s="1"/>
  <c r="BZ255" i="4"/>
  <c r="EV255" i="4" s="1"/>
  <c r="CH152" i="4"/>
  <c r="FD152" i="4" s="1"/>
  <c r="BZ70" i="4"/>
  <c r="EV70" i="4" s="1"/>
  <c r="CH122" i="4"/>
  <c r="FD122" i="4" s="1"/>
  <c r="CA404" i="4"/>
  <c r="EW404" i="4" s="1"/>
  <c r="CA12" i="4"/>
  <c r="EW12" i="4" s="1"/>
  <c r="CD169" i="4"/>
  <c r="EZ169" i="4" s="1"/>
  <c r="BY54" i="4"/>
  <c r="EU54" i="4" s="1"/>
  <c r="CB179" i="4"/>
  <c r="EX179" i="4" s="1"/>
  <c r="BZ357" i="4"/>
  <c r="EV357" i="4" s="1"/>
  <c r="BY19" i="4"/>
  <c r="EU19" i="4" s="1"/>
  <c r="CC395" i="4"/>
  <c r="EY395" i="4" s="1"/>
  <c r="CB14" i="4"/>
  <c r="EX14" i="4" s="1"/>
  <c r="CD302" i="4"/>
  <c r="EZ302" i="4" s="1"/>
  <c r="CF391" i="4"/>
  <c r="FB391" i="4" s="1"/>
  <c r="CE343" i="4"/>
  <c r="FA343" i="4" s="1"/>
  <c r="CG32" i="4"/>
  <c r="FC32" i="4" s="1"/>
  <c r="CB45" i="4"/>
  <c r="EX45" i="4" s="1"/>
  <c r="BZ40" i="4"/>
  <c r="EV40" i="4" s="1"/>
  <c r="CJ34" i="4"/>
  <c r="CE301" i="4"/>
  <c r="FA301" i="4" s="1"/>
  <c r="BZ121" i="4"/>
  <c r="EV121" i="4" s="1"/>
  <c r="CG13" i="4"/>
  <c r="FC13" i="4" s="1"/>
  <c r="CH237" i="4"/>
  <c r="FD237" i="4" s="1"/>
  <c r="CJ26" i="4"/>
  <c r="CA250" i="4"/>
  <c r="EW250" i="4" s="1"/>
  <c r="CG60" i="4"/>
  <c r="FC60" i="4" s="1"/>
  <c r="BZ169" i="4"/>
  <c r="EV169" i="4" s="1"/>
  <c r="CB244" i="4"/>
  <c r="EX244" i="4" s="1"/>
  <c r="BY185" i="4"/>
  <c r="EU185" i="4" s="1"/>
  <c r="CE319" i="4"/>
  <c r="FA319" i="4" s="1"/>
  <c r="CE387" i="4"/>
  <c r="FA387" i="4" s="1"/>
  <c r="CC176" i="4"/>
  <c r="EY176" i="4" s="1"/>
  <c r="CD37" i="4"/>
  <c r="EZ37" i="4" s="1"/>
  <c r="BY31" i="4"/>
  <c r="EU31" i="4" s="1"/>
  <c r="BY219" i="4"/>
  <c r="EU219" i="4" s="1"/>
  <c r="CE139" i="4"/>
  <c r="FA139" i="4" s="1"/>
  <c r="CD189" i="4"/>
  <c r="EZ189" i="4" s="1"/>
  <c r="CJ403" i="4"/>
  <c r="CF349" i="4"/>
  <c r="FB349" i="4" s="1"/>
  <c r="CI48" i="4"/>
  <c r="CH97" i="4"/>
  <c r="FD97" i="4" s="1"/>
  <c r="CH240" i="4"/>
  <c r="FD240" i="4" s="1"/>
  <c r="CC197" i="4"/>
  <c r="EY197" i="4" s="1"/>
  <c r="CG189" i="4"/>
  <c r="FC189" i="4" s="1"/>
  <c r="CD53" i="4"/>
  <c r="EZ53" i="4" s="1"/>
  <c r="CF196" i="4"/>
  <c r="FB196" i="4" s="1"/>
  <c r="BZ54" i="4"/>
  <c r="EV54" i="4" s="1"/>
  <c r="CA283" i="4"/>
  <c r="EW283" i="4" s="1"/>
  <c r="BZ224" i="4"/>
  <c r="EV224" i="4" s="1"/>
  <c r="CC232" i="4"/>
  <c r="EY232" i="4" s="1"/>
  <c r="CI247" i="4"/>
  <c r="CA310" i="4"/>
  <c r="EW310" i="4" s="1"/>
  <c r="CJ148" i="4"/>
  <c r="CG180" i="4"/>
  <c r="FC180" i="4" s="1"/>
  <c r="CA197" i="4"/>
  <c r="EW197" i="4" s="1"/>
  <c r="CF72" i="4"/>
  <c r="FB72" i="4" s="1"/>
  <c r="CJ67" i="4"/>
  <c r="BZ161" i="4"/>
  <c r="EV161" i="4" s="1"/>
  <c r="CE286" i="4"/>
  <c r="FA286" i="4" s="1"/>
  <c r="CJ331" i="4"/>
  <c r="CD214" i="4"/>
  <c r="EZ214" i="4" s="1"/>
  <c r="CI80" i="4"/>
  <c r="BZ363" i="4"/>
  <c r="EV363" i="4" s="1"/>
  <c r="CI213" i="4"/>
  <c r="CG371" i="4"/>
  <c r="FC371" i="4" s="1"/>
  <c r="CC184" i="4"/>
  <c r="EY184" i="4" s="1"/>
  <c r="BZ250" i="4"/>
  <c r="EV250" i="4" s="1"/>
  <c r="CI308" i="4"/>
  <c r="CH251" i="4"/>
  <c r="FD251" i="4" s="1"/>
  <c r="CC170" i="4"/>
  <c r="EY170" i="4" s="1"/>
  <c r="CJ310" i="4"/>
  <c r="BY271" i="4"/>
  <c r="EU271" i="4" s="1"/>
  <c r="CE21" i="4"/>
  <c r="FA21" i="4" s="1"/>
  <c r="CF40" i="4"/>
  <c r="FB40" i="4" s="1"/>
  <c r="CH109" i="4"/>
  <c r="FD109" i="4" s="1"/>
  <c r="CG46" i="4"/>
  <c r="FC46" i="4" s="1"/>
  <c r="BZ221" i="4"/>
  <c r="EV221" i="4" s="1"/>
  <c r="BY397" i="4"/>
  <c r="EU397" i="4" s="1"/>
  <c r="CF400" i="4"/>
  <c r="FB400" i="4" s="1"/>
  <c r="BZ73" i="4"/>
  <c r="EV73" i="4" s="1"/>
  <c r="CE316" i="4"/>
  <c r="FA316" i="4" s="1"/>
  <c r="CJ78" i="4"/>
  <c r="BZ178" i="4"/>
  <c r="EV178" i="4" s="1"/>
  <c r="BY352" i="4"/>
  <c r="EU352" i="4" s="1"/>
  <c r="CF129" i="4"/>
  <c r="FB129" i="4" s="1"/>
  <c r="CJ90" i="4"/>
  <c r="CB400" i="4"/>
  <c r="EX400" i="4" s="1"/>
  <c r="CD229" i="4"/>
  <c r="EZ229" i="4" s="1"/>
  <c r="CJ201" i="4"/>
  <c r="CC255" i="4"/>
  <c r="EY255" i="4" s="1"/>
  <c r="BY334" i="4"/>
  <c r="EU334" i="4" s="1"/>
  <c r="CB367" i="4"/>
  <c r="EX367" i="4" s="1"/>
  <c r="CF300" i="4"/>
  <c r="FB300" i="4" s="1"/>
  <c r="CE116" i="4"/>
  <c r="FA116" i="4" s="1"/>
  <c r="CA216" i="4"/>
  <c r="EW216" i="4" s="1"/>
  <c r="CF103" i="4"/>
  <c r="FB103" i="4" s="1"/>
  <c r="BZ129" i="4"/>
  <c r="EV129" i="4" s="1"/>
  <c r="CB177" i="4"/>
  <c r="EX177" i="4" s="1"/>
  <c r="CH359" i="4"/>
  <c r="FD359" i="4" s="1"/>
  <c r="CG15" i="4"/>
  <c r="FC15" i="4" s="1"/>
  <c r="CA256" i="4"/>
  <c r="EW256" i="4" s="1"/>
  <c r="CA229" i="4"/>
  <c r="EW229" i="4" s="1"/>
  <c r="CJ261" i="4"/>
  <c r="CH193" i="4"/>
  <c r="FD193" i="4" s="1"/>
  <c r="CH300" i="4"/>
  <c r="FD300" i="4" s="1"/>
  <c r="CA159" i="4"/>
  <c r="EW159" i="4" s="1"/>
  <c r="CB332" i="4"/>
  <c r="EX332" i="4" s="1"/>
  <c r="BZ18" i="4"/>
  <c r="EV18" i="4" s="1"/>
  <c r="CF138" i="4"/>
  <c r="FB138" i="4" s="1"/>
  <c r="CD313" i="4"/>
  <c r="EZ313" i="4" s="1"/>
  <c r="BY344" i="4"/>
  <c r="EU344" i="4" s="1"/>
  <c r="CF193" i="4"/>
  <c r="FB193" i="4" s="1"/>
  <c r="BY347" i="4"/>
  <c r="EU347" i="4" s="1"/>
  <c r="CE288" i="4"/>
  <c r="FA288" i="4" s="1"/>
  <c r="CI143" i="4"/>
  <c r="CI310" i="4"/>
  <c r="BY296" i="4"/>
  <c r="EU296" i="4" s="1"/>
  <c r="CI152" i="4"/>
  <c r="BY255" i="4"/>
  <c r="EU255" i="4" s="1"/>
  <c r="CA273" i="4"/>
  <c r="EW273" i="4" s="1"/>
  <c r="CF205" i="4"/>
  <c r="FB205" i="4" s="1"/>
  <c r="CJ233" i="4"/>
  <c r="BY141" i="4"/>
  <c r="EU141" i="4" s="1"/>
  <c r="CG24" i="4"/>
  <c r="FC24" i="4" s="1"/>
  <c r="BZ149" i="4"/>
  <c r="EV149" i="4" s="1"/>
  <c r="BY337" i="4"/>
  <c r="EU337" i="4" s="1"/>
  <c r="CC236" i="4"/>
  <c r="EY236" i="4" s="1"/>
  <c r="CI277" i="4"/>
  <c r="CB353" i="4"/>
  <c r="EX353" i="4" s="1"/>
  <c r="CI258" i="4"/>
  <c r="CA289" i="4"/>
  <c r="EW289" i="4" s="1"/>
  <c r="BZ382" i="4"/>
  <c r="EV382" i="4" s="1"/>
  <c r="CI272" i="4"/>
  <c r="BY322" i="4"/>
  <c r="EU322" i="4" s="1"/>
  <c r="CH285" i="4"/>
  <c r="FD285" i="4" s="1"/>
  <c r="CE16" i="4"/>
  <c r="FA16" i="4" s="1"/>
  <c r="CG122" i="4"/>
  <c r="FC122" i="4" s="1"/>
  <c r="CJ309" i="4"/>
  <c r="BY321" i="4"/>
  <c r="EU321" i="4" s="1"/>
  <c r="CG197" i="4"/>
  <c r="FC197" i="4" s="1"/>
  <c r="CJ402" i="4"/>
  <c r="CB146" i="4"/>
  <c r="EX146" i="4" s="1"/>
  <c r="CD276" i="4"/>
  <c r="EZ276" i="4" s="1"/>
  <c r="CA403" i="4"/>
  <c r="EW403" i="4" s="1"/>
  <c r="CD148" i="4"/>
  <c r="EZ148" i="4" s="1"/>
  <c r="CC22" i="4"/>
  <c r="EY22" i="4" s="1"/>
  <c r="CJ173" i="4"/>
  <c r="CH83" i="4"/>
  <c r="FD83" i="4" s="1"/>
  <c r="CJ171" i="4"/>
  <c r="BY216" i="4"/>
  <c r="EU216" i="4" s="1"/>
  <c r="BY262" i="4"/>
  <c r="EU262" i="4" s="1"/>
  <c r="CA338" i="4"/>
  <c r="EW338" i="4" s="1"/>
  <c r="CA255" i="4"/>
  <c r="EW255" i="4" s="1"/>
  <c r="CA168" i="4"/>
  <c r="EW168" i="4" s="1"/>
  <c r="CG129" i="4"/>
  <c r="FC129" i="4" s="1"/>
  <c r="CA257" i="4"/>
  <c r="EW257" i="4" s="1"/>
  <c r="BY118" i="4"/>
  <c r="EU118" i="4" s="1"/>
  <c r="CH367" i="4"/>
  <c r="FD367" i="4" s="1"/>
  <c r="CJ248" i="4"/>
  <c r="CC53" i="4"/>
  <c r="EY53" i="4" s="1"/>
  <c r="BZ62" i="4"/>
  <c r="EV62" i="4" s="1"/>
  <c r="CA175" i="4"/>
  <c r="EW175" i="4" s="1"/>
  <c r="BZ64" i="4"/>
  <c r="EV64" i="4" s="1"/>
  <c r="CA170" i="4"/>
  <c r="EW170" i="4" s="1"/>
  <c r="CJ347" i="4"/>
  <c r="CB100" i="4"/>
  <c r="EX100" i="4" s="1"/>
  <c r="CB131" i="4"/>
  <c r="EX131" i="4" s="1"/>
  <c r="CE78" i="4"/>
  <c r="FA78" i="4" s="1"/>
  <c r="CF347" i="4"/>
  <c r="FB347" i="4" s="1"/>
  <c r="CF212" i="4"/>
  <c r="FB212" i="4" s="1"/>
  <c r="CB264" i="4"/>
  <c r="EX264" i="4" s="1"/>
  <c r="BZ393" i="4"/>
  <c r="EV393" i="4" s="1"/>
  <c r="CA47" i="4"/>
  <c r="EW47" i="4" s="1"/>
  <c r="CJ189" i="4"/>
  <c r="BZ318" i="4"/>
  <c r="EV318" i="4" s="1"/>
  <c r="CC277" i="4"/>
  <c r="EY277" i="4" s="1"/>
  <c r="CF218" i="4"/>
  <c r="FB218" i="4" s="1"/>
  <c r="CC230" i="4"/>
  <c r="EY230" i="4" s="1"/>
  <c r="BZ110" i="4"/>
  <c r="EV110" i="4" s="1"/>
  <c r="CI111" i="4"/>
  <c r="BY327" i="4"/>
  <c r="EU327" i="4" s="1"/>
  <c r="CC200" i="4"/>
  <c r="EY200" i="4" s="1"/>
  <c r="CE57" i="4"/>
  <c r="FA57" i="4" s="1"/>
  <c r="CJ160" i="4"/>
  <c r="CF68" i="4"/>
  <c r="FB68" i="4" s="1"/>
  <c r="CA389" i="4"/>
  <c r="EW389" i="4" s="1"/>
  <c r="CE200" i="4"/>
  <c r="FA200" i="4" s="1"/>
  <c r="CA292" i="4"/>
  <c r="EW292" i="4" s="1"/>
  <c r="BY39" i="4"/>
  <c r="EU39" i="4" s="1"/>
  <c r="CI387" i="4"/>
  <c r="CE307" i="4"/>
  <c r="FA307" i="4" s="1"/>
  <c r="CB25" i="4"/>
  <c r="EX25" i="4" s="1"/>
  <c r="CF202" i="4"/>
  <c r="FB202" i="4" s="1"/>
  <c r="CB128" i="4"/>
  <c r="EX128" i="4" s="1"/>
  <c r="CF324" i="4"/>
  <c r="FB324" i="4" s="1"/>
  <c r="CH381" i="4"/>
  <c r="FD381" i="4" s="1"/>
  <c r="CB168" i="4"/>
  <c r="EX168" i="4" s="1"/>
  <c r="CB390" i="4"/>
  <c r="EX390" i="4" s="1"/>
  <c r="CF50" i="4"/>
  <c r="FB50" i="4" s="1"/>
  <c r="CJ278" i="4"/>
  <c r="BY369" i="4"/>
  <c r="EU369" i="4" s="1"/>
  <c r="CF76" i="4"/>
  <c r="FB76" i="4" s="1"/>
  <c r="CF297" i="4"/>
  <c r="FB297" i="4" s="1"/>
  <c r="CI344" i="4"/>
  <c r="CG226" i="4"/>
  <c r="FC226" i="4" s="1"/>
  <c r="CC173" i="4"/>
  <c r="EY173" i="4" s="1"/>
  <c r="BZ143" i="4"/>
  <c r="EV143" i="4" s="1"/>
  <c r="CC231" i="4"/>
  <c r="EY231" i="4" s="1"/>
  <c r="CF281" i="4"/>
  <c r="FB281" i="4" s="1"/>
  <c r="CF211" i="4"/>
  <c r="FB211" i="4" s="1"/>
  <c r="CV382" i="4"/>
  <c r="FR382" i="4" s="1"/>
  <c r="DH32" i="4"/>
  <c r="DH116" i="4"/>
  <c r="CJ11" i="4"/>
  <c r="CV11" i="4"/>
  <c r="CJ124" i="4"/>
  <c r="CV32" i="4"/>
  <c r="CJ127" i="4"/>
  <c r="DH370" i="4"/>
  <c r="DH99" i="4"/>
  <c r="DH218" i="4"/>
  <c r="DH72" i="4"/>
  <c r="CJ125" i="4"/>
  <c r="CJ218" i="4"/>
  <c r="CV183" i="4"/>
  <c r="CV203" i="4"/>
  <c r="CJ35" i="4"/>
  <c r="CV59" i="4"/>
  <c r="CV127" i="4"/>
  <c r="DH35" i="4"/>
  <c r="CJ114" i="4"/>
  <c r="DH269" i="4"/>
  <c r="CV269" i="4"/>
  <c r="DH219" i="4"/>
  <c r="DH127" i="4"/>
  <c r="CV394" i="4"/>
  <c r="DH59" i="4"/>
  <c r="CJ370" i="4"/>
  <c r="DH75" i="4"/>
  <c r="CV218" i="4"/>
  <c r="CV35" i="4"/>
  <c r="CJ183" i="4"/>
  <c r="CJ99" i="4"/>
  <c r="DH329" i="4"/>
  <c r="DH125" i="4"/>
  <c r="DH249" i="4"/>
  <c r="CV124" i="4"/>
  <c r="CJ329" i="4"/>
  <c r="CJ198" i="4"/>
  <c r="CV72" i="4"/>
  <c r="CV114" i="4"/>
  <c r="DH183" i="4"/>
  <c r="CV99" i="4"/>
  <c r="CV116" i="4"/>
  <c r="CJ269" i="4"/>
  <c r="CJ72" i="4"/>
  <c r="DH198" i="4"/>
  <c r="DH187" i="4"/>
  <c r="CJ249" i="4"/>
  <c r="CV370" i="4"/>
  <c r="CJ203" i="4"/>
  <c r="CJ382" i="4"/>
  <c r="FF382" i="4" s="1"/>
  <c r="DH38" i="4"/>
  <c r="CJ38" i="4"/>
  <c r="DH124" i="4"/>
  <c r="M124" i="4"/>
  <c r="FD124" i="4"/>
  <c r="DU405" i="4"/>
  <c r="DU400" i="4"/>
  <c r="DU389" i="4"/>
  <c r="DU384" i="4"/>
  <c r="DU372" i="4"/>
  <c r="DU367" i="4"/>
  <c r="DU356" i="4"/>
  <c r="DU351" i="4"/>
  <c r="DU339" i="4"/>
  <c r="DU331" i="4"/>
  <c r="DU323" i="4"/>
  <c r="DU315" i="4"/>
  <c r="DU307" i="4"/>
  <c r="DU299" i="4"/>
  <c r="DU291" i="4"/>
  <c r="DU283" i="4"/>
  <c r="DU275" i="4"/>
  <c r="DU267" i="4"/>
  <c r="DU410" i="4"/>
  <c r="DU399" i="4"/>
  <c r="DU394" i="4"/>
  <c r="DU383" i="4"/>
  <c r="DU377" i="4"/>
  <c r="DU366" i="4"/>
  <c r="DU361" i="4"/>
  <c r="DU350" i="4"/>
  <c r="DU345" i="4"/>
  <c r="DU336" i="4"/>
  <c r="DU328" i="4"/>
  <c r="DU320" i="4"/>
  <c r="DU312" i="4"/>
  <c r="DU304" i="4"/>
  <c r="DU296" i="4"/>
  <c r="DU288" i="4"/>
  <c r="DU280" i="4"/>
  <c r="DU272" i="4"/>
  <c r="DU264" i="4"/>
  <c r="DU408" i="4"/>
  <c r="DU397" i="4"/>
  <c r="DU392" i="4"/>
  <c r="DU380" i="4"/>
  <c r="DU375" i="4"/>
  <c r="DU364" i="4"/>
  <c r="DU359" i="4"/>
  <c r="DU348" i="4"/>
  <c r="DU343" i="4"/>
  <c r="DU335" i="4"/>
  <c r="DU327" i="4"/>
  <c r="DU319" i="4"/>
  <c r="DU311" i="4"/>
  <c r="DU303" i="4"/>
  <c r="DU295" i="4"/>
  <c r="DU287" i="4"/>
  <c r="DU279" i="4"/>
  <c r="DU271" i="4"/>
  <c r="DU263" i="4"/>
  <c r="DU403" i="4"/>
  <c r="DU398" i="4"/>
  <c r="DU373" i="4"/>
  <c r="DU337" i="4"/>
  <c r="DU326" i="4"/>
  <c r="DU305" i="4"/>
  <c r="DU294" i="4"/>
  <c r="DU273" i="4"/>
  <c r="DU262" i="4"/>
  <c r="DU238" i="4"/>
  <c r="DU230" i="4"/>
  <c r="DU222" i="4"/>
  <c r="DU214" i="4"/>
  <c r="DU206" i="4"/>
  <c r="DU198" i="4"/>
  <c r="DU190" i="4"/>
  <c r="DU182" i="4"/>
  <c r="DU174" i="4"/>
  <c r="DU166" i="4"/>
  <c r="DU158" i="4"/>
  <c r="DU147" i="4"/>
  <c r="DU144" i="4"/>
  <c r="DU379" i="4"/>
  <c r="DU374" i="4"/>
  <c r="DU369" i="4"/>
  <c r="DU360" i="4"/>
  <c r="DU355" i="4"/>
  <c r="DU346" i="4"/>
  <c r="DU338" i="4"/>
  <c r="DU317" i="4"/>
  <c r="DU316" i="4"/>
  <c r="DU306" i="4"/>
  <c r="DU285" i="4"/>
  <c r="DU284" i="4"/>
  <c r="DU274" i="4"/>
  <c r="DU237" i="4"/>
  <c r="DU229" i="4"/>
  <c r="DU221" i="4"/>
  <c r="DU213" i="4"/>
  <c r="DU205" i="4"/>
  <c r="DU197" i="4"/>
  <c r="DU189" i="4"/>
  <c r="DU181" i="4"/>
  <c r="DU173" i="4"/>
  <c r="DU165" i="4"/>
  <c r="DU157" i="4"/>
  <c r="DU150" i="4"/>
  <c r="DU409" i="4"/>
  <c r="DU404" i="4"/>
  <c r="DU395" i="4"/>
  <c r="DU385" i="4"/>
  <c r="DU370" i="4"/>
  <c r="DU365" i="4"/>
  <c r="DU329" i="4"/>
  <c r="DU318" i="4"/>
  <c r="DU297" i="4"/>
  <c r="DU286" i="4"/>
  <c r="DU265" i="4"/>
  <c r="DU236" i="4"/>
  <c r="DU228" i="4"/>
  <c r="DU220" i="4"/>
  <c r="DU212" i="4"/>
  <c r="DU204" i="4"/>
  <c r="DU196" i="4"/>
  <c r="DU188" i="4"/>
  <c r="DU180" i="4"/>
  <c r="DU172" i="4"/>
  <c r="DU164" i="4"/>
  <c r="DU156" i="4"/>
  <c r="DU390" i="4"/>
  <c r="DU347" i="4"/>
  <c r="DU341" i="4"/>
  <c r="DU340" i="4"/>
  <c r="DU330" i="4"/>
  <c r="DU309" i="4"/>
  <c r="DU308" i="4"/>
  <c r="DU298" i="4"/>
  <c r="DU277" i="4"/>
  <c r="DU276" i="4"/>
  <c r="DU266" i="4"/>
  <c r="DU235" i="4"/>
  <c r="DU227" i="4"/>
  <c r="DU219" i="4"/>
  <c r="DU211" i="4"/>
  <c r="DU203" i="4"/>
  <c r="DU195" i="4"/>
  <c r="DU187" i="4"/>
  <c r="DU179" i="4"/>
  <c r="DU171" i="4"/>
  <c r="DU163" i="4"/>
  <c r="DU155" i="4"/>
  <c r="DU149" i="4"/>
  <c r="DU146" i="4"/>
  <c r="DU143" i="4"/>
  <c r="DU141" i="4"/>
  <c r="DU139" i="4"/>
  <c r="DU137" i="4"/>
  <c r="DU135" i="4"/>
  <c r="DU133" i="4"/>
  <c r="DU131" i="4"/>
  <c r="DU129" i="4"/>
  <c r="DU127" i="4"/>
  <c r="DU125" i="4"/>
  <c r="DU122" i="4"/>
  <c r="DU120" i="4"/>
  <c r="DU118" i="4"/>
  <c r="DU116" i="4"/>
  <c r="DU114" i="4"/>
  <c r="DU112" i="4"/>
  <c r="DU110" i="4"/>
  <c r="DU108" i="4"/>
  <c r="DU106" i="4"/>
  <c r="DU104" i="4"/>
  <c r="DU102" i="4"/>
  <c r="DU100" i="4"/>
  <c r="DU98" i="4"/>
  <c r="DU96" i="4"/>
  <c r="DU94" i="4"/>
  <c r="DU92" i="4"/>
  <c r="DU90" i="4"/>
  <c r="DU88" i="4"/>
  <c r="DU86" i="4"/>
  <c r="DU84" i="4"/>
  <c r="DU82" i="4"/>
  <c r="DU80" i="4"/>
  <c r="DU78" i="4"/>
  <c r="DU76" i="4"/>
  <c r="DU74" i="4"/>
  <c r="DU72" i="4"/>
  <c r="DU70" i="4"/>
  <c r="DU68" i="4"/>
  <c r="DU66" i="4"/>
  <c r="DU64" i="4"/>
  <c r="DU62" i="4"/>
  <c r="DU60" i="4"/>
  <c r="DU58" i="4"/>
  <c r="DU56" i="4"/>
  <c r="DU54" i="4"/>
  <c r="DU52" i="4"/>
  <c r="DU50" i="4"/>
  <c r="DU48" i="4"/>
  <c r="DU46" i="4"/>
  <c r="DU44" i="4"/>
  <c r="DU42" i="4"/>
  <c r="DU40" i="4"/>
  <c r="DU38" i="4"/>
  <c r="DU36" i="4"/>
  <c r="DU34" i="4"/>
  <c r="DU32" i="4"/>
  <c r="DU30" i="4"/>
  <c r="DU28" i="4"/>
  <c r="DU26" i="4"/>
  <c r="DU24" i="4"/>
  <c r="DU22" i="4"/>
  <c r="DU20" i="4"/>
  <c r="DU18" i="4"/>
  <c r="DU16" i="4"/>
  <c r="DU14" i="4"/>
  <c r="DU12" i="4"/>
  <c r="DU10" i="4"/>
  <c r="DU8" i="4"/>
  <c r="DU6" i="4"/>
  <c r="DU411" i="4"/>
  <c r="DU401" i="4"/>
  <c r="DU387" i="4"/>
  <c r="DU381" i="4"/>
  <c r="DU357" i="4"/>
  <c r="DU333" i="4"/>
  <c r="DU332" i="4"/>
  <c r="DU322" i="4"/>
  <c r="DU301" i="4"/>
  <c r="DU300" i="4"/>
  <c r="DU290" i="4"/>
  <c r="DU269" i="4"/>
  <c r="DU268" i="4"/>
  <c r="DU233" i="4"/>
  <c r="DU225" i="4"/>
  <c r="DU217" i="4"/>
  <c r="DU209" i="4"/>
  <c r="DU201" i="4"/>
  <c r="DU193" i="4"/>
  <c r="DU185" i="4"/>
  <c r="DU177" i="4"/>
  <c r="DU169" i="4"/>
  <c r="DU161" i="4"/>
  <c r="DU153" i="4"/>
  <c r="DU145" i="4"/>
  <c r="DU406" i="4"/>
  <c r="DU363" i="4"/>
  <c r="DU358" i="4"/>
  <c r="DU353" i="4"/>
  <c r="DU344" i="4"/>
  <c r="DU334" i="4"/>
  <c r="DU313" i="4"/>
  <c r="DU302" i="4"/>
  <c r="DU281" i="4"/>
  <c r="DU270" i="4"/>
  <c r="DU232" i="4"/>
  <c r="DU224" i="4"/>
  <c r="DU216" i="4"/>
  <c r="DU208" i="4"/>
  <c r="DU200" i="4"/>
  <c r="DU192" i="4"/>
  <c r="DU184" i="4"/>
  <c r="DU176" i="4"/>
  <c r="DU168" i="4"/>
  <c r="DU160" i="4"/>
  <c r="DU152" i="4"/>
  <c r="DU148" i="4"/>
  <c r="DU412" i="4"/>
  <c r="DU407" i="4"/>
  <c r="DU402" i="4"/>
  <c r="DU393" i="4"/>
  <c r="DU388" i="4"/>
  <c r="DU378" i="4"/>
  <c r="DU368" i="4"/>
  <c r="DU354" i="4"/>
  <c r="DU349" i="4"/>
  <c r="DU325" i="4"/>
  <c r="DU324" i="4"/>
  <c r="DU314" i="4"/>
  <c r="DU293" i="4"/>
  <c r="DU292" i="4"/>
  <c r="DU282" i="4"/>
  <c r="DU261" i="4"/>
  <c r="DU260" i="4"/>
  <c r="DU259" i="4"/>
  <c r="DU258" i="4"/>
  <c r="DU257" i="4"/>
  <c r="DU256" i="4"/>
  <c r="DU255" i="4"/>
  <c r="DU254" i="4"/>
  <c r="DU253" i="4"/>
  <c r="DU252" i="4"/>
  <c r="DU251" i="4"/>
  <c r="DU250" i="4"/>
  <c r="DU249" i="4"/>
  <c r="DU248" i="4"/>
  <c r="DU247" i="4"/>
  <c r="DU246" i="4"/>
  <c r="DU245" i="4"/>
  <c r="DU244" i="4"/>
  <c r="DU243" i="4"/>
  <c r="DU242" i="4"/>
  <c r="DU241" i="4"/>
  <c r="DU240" i="4"/>
  <c r="DU239" i="4"/>
  <c r="DU231" i="4"/>
  <c r="DU223" i="4"/>
  <c r="DU215" i="4"/>
  <c r="DU207" i="4"/>
  <c r="DU199" i="4"/>
  <c r="DU191" i="4"/>
  <c r="DU183" i="4"/>
  <c r="DU175" i="4"/>
  <c r="DU167" i="4"/>
  <c r="DU159" i="4"/>
  <c r="DU151" i="4"/>
  <c r="DU142" i="4"/>
  <c r="DU140" i="4"/>
  <c r="DU138" i="4"/>
  <c r="DU136" i="4"/>
  <c r="DU134" i="4"/>
  <c r="DU132" i="4"/>
  <c r="DU130" i="4"/>
  <c r="DU128" i="4"/>
  <c r="DU126" i="4"/>
  <c r="DU123" i="4"/>
  <c r="DU121" i="4"/>
  <c r="DU119" i="4"/>
  <c r="DU117" i="4"/>
  <c r="DU115" i="4"/>
  <c r="DU113" i="4"/>
  <c r="DU111" i="4"/>
  <c r="DU109" i="4"/>
  <c r="DU107" i="4"/>
  <c r="DU105" i="4"/>
  <c r="DU103" i="4"/>
  <c r="DU101" i="4"/>
  <c r="DU99" i="4"/>
  <c r="DU97" i="4"/>
  <c r="DU95" i="4"/>
  <c r="DU93" i="4"/>
  <c r="DU91" i="4"/>
  <c r="DU89" i="4"/>
  <c r="DU87" i="4"/>
  <c r="DU85" i="4"/>
  <c r="DU83" i="4"/>
  <c r="DU81" i="4"/>
  <c r="DU79" i="4"/>
  <c r="DU77" i="4"/>
  <c r="DU75" i="4"/>
  <c r="DU73" i="4"/>
  <c r="DU71" i="4"/>
  <c r="DU69" i="4"/>
  <c r="DU67" i="4"/>
  <c r="DU65" i="4"/>
  <c r="DU63" i="4"/>
  <c r="DU278" i="4"/>
  <c r="DU59" i="4"/>
  <c r="DU43" i="4"/>
  <c r="DU27" i="4"/>
  <c r="DU15" i="4"/>
  <c r="DU396" i="4"/>
  <c r="DU289" i="4"/>
  <c r="DU57" i="4"/>
  <c r="DU41" i="4"/>
  <c r="DU25" i="4"/>
  <c r="DU9" i="4"/>
  <c r="DU310" i="4"/>
  <c r="DU53" i="4"/>
  <c r="DU37" i="4"/>
  <c r="DU21" i="4"/>
  <c r="DU13" i="4"/>
  <c r="DU55" i="4"/>
  <c r="DU39" i="4"/>
  <c r="DU23" i="4"/>
  <c r="DU29" i="4"/>
  <c r="DU391" i="4"/>
  <c r="DU386" i="4"/>
  <c r="DU376" i="4"/>
  <c r="DU371" i="4"/>
  <c r="DU321" i="4"/>
  <c r="DU51" i="4"/>
  <c r="DU35" i="4"/>
  <c r="DU19" i="4"/>
  <c r="DU7" i="4"/>
  <c r="DU61" i="4"/>
  <c r="DU45" i="4"/>
  <c r="DU362" i="4"/>
  <c r="DU49" i="4"/>
  <c r="DU33" i="4"/>
  <c r="DU17" i="4"/>
  <c r="DU234" i="4"/>
  <c r="DU226" i="4"/>
  <c r="DU218" i="4"/>
  <c r="DU210" i="4"/>
  <c r="DU202" i="4"/>
  <c r="DU194" i="4"/>
  <c r="DU186" i="4"/>
  <c r="DU178" i="4"/>
  <c r="DU170" i="4"/>
  <c r="DU352" i="4"/>
  <c r="DU342" i="4"/>
  <c r="DU162" i="4"/>
  <c r="DU154" i="4"/>
  <c r="DU47" i="4"/>
  <c r="DU31" i="4"/>
  <c r="DU11" i="4"/>
  <c r="DU5" i="4"/>
  <c r="EG3" i="4"/>
  <c r="EF5" i="4"/>
  <c r="ER3" i="4"/>
  <c r="ER5" i="4" s="1"/>
  <c r="B17" i="5"/>
  <c r="FR3" i="4"/>
  <c r="FF5" i="4"/>
  <c r="FQ5" i="4"/>
  <c r="GC3" i="4"/>
  <c r="GC5" i="4" s="1"/>
  <c r="Y355" i="4"/>
  <c r="Y291" i="4"/>
  <c r="Y227" i="4"/>
  <c r="Y163" i="4"/>
  <c r="Y98" i="4"/>
  <c r="Y34" i="4"/>
  <c r="Y378" i="4"/>
  <c r="Y314" i="4"/>
  <c r="Y250" i="4"/>
  <c r="Y186" i="4"/>
  <c r="Y121" i="4"/>
  <c r="Y57" i="4"/>
  <c r="Y402" i="4"/>
  <c r="Y337" i="4"/>
  <c r="Y273" i="4"/>
  <c r="Y209" i="4"/>
  <c r="Y145" i="4"/>
  <c r="Y80" i="4"/>
  <c r="Y16" i="4"/>
  <c r="Y360" i="4"/>
  <c r="Y296" i="4"/>
  <c r="Y232" i="4"/>
  <c r="Y168" i="4"/>
  <c r="Y103" i="4"/>
  <c r="Y39" i="4"/>
  <c r="Y384" i="4"/>
  <c r="Y319" i="4"/>
  <c r="Y255" i="4"/>
  <c r="Y191" i="4"/>
  <c r="Y127" i="4"/>
  <c r="Y62" i="4"/>
  <c r="Y389" i="4"/>
  <c r="Y83" i="4"/>
  <c r="Y366" i="4"/>
  <c r="Y302" i="4"/>
  <c r="Y238" i="4"/>
  <c r="Y174" i="4"/>
  <c r="Y109" i="4"/>
  <c r="Y45" i="4"/>
  <c r="Y340" i="4"/>
  <c r="Y180" i="4"/>
  <c r="Y406" i="4"/>
  <c r="Y341" i="4"/>
  <c r="Y277" i="4"/>
  <c r="Y213" i="4"/>
  <c r="Y149" i="4"/>
  <c r="Y84" i="4"/>
  <c r="Y20" i="4"/>
  <c r="Y276" i="4"/>
  <c r="Y123" i="4"/>
  <c r="Y396" i="4"/>
  <c r="Y323" i="4"/>
  <c r="Y251" i="4"/>
  <c r="Y179" i="4"/>
  <c r="Y106" i="4"/>
  <c r="Y26" i="4"/>
  <c r="Y362" i="4"/>
  <c r="Y290" i="4"/>
  <c r="Y218" i="4"/>
  <c r="Y146" i="4"/>
  <c r="Y73" i="4"/>
  <c r="Y410" i="4"/>
  <c r="Y329" i="4"/>
  <c r="Y257" i="4"/>
  <c r="Y185" i="4"/>
  <c r="Y112" i="4"/>
  <c r="Y40" i="4"/>
  <c r="Y376" i="4"/>
  <c r="Y304" i="4"/>
  <c r="Y224" i="4"/>
  <c r="Y152" i="4"/>
  <c r="Y79" i="4"/>
  <c r="Y7" i="4"/>
  <c r="Y343" i="4"/>
  <c r="Y271" i="4"/>
  <c r="Y199" i="4"/>
  <c r="Y118" i="4"/>
  <c r="Y46" i="4"/>
  <c r="Y268" i="4"/>
  <c r="Y399" i="4"/>
  <c r="Y326" i="4"/>
  <c r="Y254" i="4"/>
  <c r="Y182" i="4"/>
  <c r="Y101" i="4"/>
  <c r="Y29" i="4"/>
  <c r="Y284" i="4"/>
  <c r="Y99" i="4"/>
  <c r="Y365" i="4"/>
  <c r="Y293" i="4"/>
  <c r="Y221" i="4"/>
  <c r="Y141" i="4"/>
  <c r="Y68" i="4"/>
  <c r="Y372" i="4"/>
  <c r="Y196" i="4"/>
  <c r="Y11" i="4"/>
  <c r="Y371" i="4"/>
  <c r="Y299" i="4"/>
  <c r="Y219" i="4"/>
  <c r="Y147" i="4"/>
  <c r="Y74" i="4"/>
  <c r="Y411" i="4"/>
  <c r="Y338" i="4"/>
  <c r="Y266" i="4"/>
  <c r="Y194" i="4"/>
  <c r="Y113" i="4"/>
  <c r="Y41" i="4"/>
  <c r="Y377" i="4"/>
  <c r="Y305" i="4"/>
  <c r="Y233" i="4"/>
  <c r="Y161" i="4"/>
  <c r="Y88" i="4"/>
  <c r="Y8" i="4"/>
  <c r="Y344" i="4"/>
  <c r="Y272" i="4"/>
  <c r="Y200" i="4"/>
  <c r="Y128" i="4"/>
  <c r="Y55" i="4"/>
  <c r="Y392" i="4"/>
  <c r="Y311" i="4"/>
  <c r="Y239" i="4"/>
  <c r="Y167" i="4"/>
  <c r="Y94" i="4"/>
  <c r="Y22" i="4"/>
  <c r="Y148" i="4"/>
  <c r="Y374" i="4"/>
  <c r="Y294" i="4"/>
  <c r="Y222" i="4"/>
  <c r="Y150" i="4"/>
  <c r="Y77" i="4"/>
  <c r="Y397" i="4"/>
  <c r="Y212" i="4"/>
  <c r="Y27" i="4"/>
  <c r="Y333" i="4"/>
  <c r="Y261" i="4"/>
  <c r="Y189" i="4"/>
  <c r="Y116" i="4"/>
  <c r="Y44" i="4"/>
  <c r="Y316" i="4"/>
  <c r="Y132" i="4"/>
  <c r="Y363" i="4"/>
  <c r="Y283" i="4"/>
  <c r="Y211" i="4"/>
  <c r="Y139" i="4"/>
  <c r="Y66" i="4"/>
  <c r="Y403" i="4"/>
  <c r="Y330" i="4"/>
  <c r="Y258" i="4"/>
  <c r="Y178" i="4"/>
  <c r="Y105" i="4"/>
  <c r="Y33" i="4"/>
  <c r="Y369" i="4"/>
  <c r="Y297" i="4"/>
  <c r="Y225" i="4"/>
  <c r="Y153" i="4"/>
  <c r="Y72" i="4"/>
  <c r="Y409" i="4"/>
  <c r="Y336" i="4"/>
  <c r="Y264" i="4"/>
  <c r="Y192" i="4"/>
  <c r="Y119" i="4"/>
  <c r="Y47" i="4"/>
  <c r="Y375" i="4"/>
  <c r="Y303" i="4"/>
  <c r="Y231" i="4"/>
  <c r="Y159" i="4"/>
  <c r="Y86" i="4"/>
  <c r="Y14" i="4"/>
  <c r="Y107" i="4"/>
  <c r="Y358" i="4"/>
  <c r="Y286" i="4"/>
  <c r="Y214" i="4"/>
  <c r="Y142" i="4"/>
  <c r="Y69" i="4"/>
  <c r="Y380" i="4"/>
  <c r="Y204" i="4"/>
  <c r="Y398" i="4"/>
  <c r="Y325" i="4"/>
  <c r="Y253" i="4"/>
  <c r="Y181" i="4"/>
  <c r="Y108" i="4"/>
  <c r="Y36" i="4"/>
  <c r="Y292" i="4"/>
  <c r="Y91" i="4"/>
  <c r="Y347" i="4"/>
  <c r="Y275" i="4"/>
  <c r="Y203" i="4"/>
  <c r="Y131" i="4"/>
  <c r="Y58" i="4"/>
  <c r="Y395" i="4"/>
  <c r="Y322" i="4"/>
  <c r="Y242" i="4"/>
  <c r="Y170" i="4"/>
  <c r="Y97" i="4"/>
  <c r="Y25" i="4"/>
  <c r="Y361" i="4"/>
  <c r="Y289" i="4"/>
  <c r="Y217" i="4"/>
  <c r="Y137" i="4"/>
  <c r="Y64" i="4"/>
  <c r="Y401" i="4"/>
  <c r="Y328" i="4"/>
  <c r="Y256" i="4"/>
  <c r="Y184" i="4"/>
  <c r="Y111" i="4"/>
  <c r="Y31" i="4"/>
  <c r="Y367" i="4"/>
  <c r="Y295" i="4"/>
  <c r="Y223" i="4"/>
  <c r="Y151" i="4"/>
  <c r="Y78" i="4"/>
  <c r="Y6" i="4"/>
  <c r="Y43" i="4"/>
  <c r="Y350" i="4"/>
  <c r="Y278" i="4"/>
  <c r="Y206" i="4"/>
  <c r="Y134" i="4"/>
  <c r="Y61" i="4"/>
  <c r="Y364" i="4"/>
  <c r="Y164" i="4"/>
  <c r="Y390" i="4"/>
  <c r="Y317" i="4"/>
  <c r="Y245" i="4"/>
  <c r="Y173" i="4"/>
  <c r="Y100" i="4"/>
  <c r="Y28" i="4"/>
  <c r="Y260" i="4"/>
  <c r="Y75" i="4"/>
  <c r="Y412" i="4"/>
  <c r="Y267" i="4"/>
  <c r="Y122" i="4"/>
  <c r="Y387" i="4"/>
  <c r="Y234" i="4"/>
  <c r="Y89" i="4"/>
  <c r="Y353" i="4"/>
  <c r="Y201" i="4"/>
  <c r="Y56" i="4"/>
  <c r="Y320" i="4"/>
  <c r="Y176" i="4"/>
  <c r="Y23" i="4"/>
  <c r="Y287" i="4"/>
  <c r="Y143" i="4"/>
  <c r="Y348" i="4"/>
  <c r="Y342" i="4"/>
  <c r="Y198" i="4"/>
  <c r="Y53" i="4"/>
  <c r="Y140" i="4"/>
  <c r="Y309" i="4"/>
  <c r="Y165" i="4"/>
  <c r="Y12" i="4"/>
  <c r="Y59" i="4"/>
  <c r="Y356" i="4"/>
  <c r="Y379" i="4"/>
  <c r="Y235" i="4"/>
  <c r="Y82" i="4"/>
  <c r="Y346" i="4"/>
  <c r="Y202" i="4"/>
  <c r="Y49" i="4"/>
  <c r="Y313" i="4"/>
  <c r="Y169" i="4"/>
  <c r="Y24" i="4"/>
  <c r="Y280" i="4"/>
  <c r="Y136" i="4"/>
  <c r="Y400" i="4"/>
  <c r="Y247" i="4"/>
  <c r="Y102" i="4"/>
  <c r="Y188" i="4"/>
  <c r="Y310" i="4"/>
  <c r="Y158" i="4"/>
  <c r="Y13" i="4"/>
  <c r="Y51" i="4"/>
  <c r="Y269" i="4"/>
  <c r="Y125" i="4"/>
  <c r="Y332" i="4"/>
  <c r="Y339" i="4"/>
  <c r="Y195" i="4"/>
  <c r="Y50" i="4"/>
  <c r="Y306" i="4"/>
  <c r="Y162" i="4"/>
  <c r="Y17" i="4"/>
  <c r="Y281" i="4"/>
  <c r="Y129" i="4"/>
  <c r="Y393" i="4"/>
  <c r="Y248" i="4"/>
  <c r="Y95" i="4"/>
  <c r="Y359" i="4"/>
  <c r="Y215" i="4"/>
  <c r="Y70" i="4"/>
  <c r="Y19" i="4"/>
  <c r="Y270" i="4"/>
  <c r="Y126" i="4"/>
  <c r="Y324" i="4"/>
  <c r="Y381" i="4"/>
  <c r="Y237" i="4"/>
  <c r="Y92" i="4"/>
  <c r="Y244" i="4"/>
  <c r="Y331" i="4"/>
  <c r="Y42" i="4"/>
  <c r="Y154" i="4"/>
  <c r="Y265" i="4"/>
  <c r="Y385" i="4"/>
  <c r="Y87" i="4"/>
  <c r="Y207" i="4"/>
  <c r="Y407" i="4"/>
  <c r="Y117" i="4"/>
  <c r="Y373" i="4"/>
  <c r="Y76" i="4"/>
  <c r="Y187" i="4"/>
  <c r="Y298" i="4"/>
  <c r="Y9" i="4"/>
  <c r="Y120" i="4"/>
  <c r="Y240" i="4"/>
  <c r="Y351" i="4"/>
  <c r="Y54" i="4"/>
  <c r="Y262" i="4"/>
  <c r="Y300" i="4"/>
  <c r="Y229" i="4"/>
  <c r="Y220" i="4"/>
  <c r="Y388" i="4"/>
  <c r="Y243" i="4"/>
  <c r="Y90" i="4"/>
  <c r="Y354" i="4"/>
  <c r="Y210" i="4"/>
  <c r="Y65" i="4"/>
  <c r="Y321" i="4"/>
  <c r="Y177" i="4"/>
  <c r="Y32" i="4"/>
  <c r="Y288" i="4"/>
  <c r="Y144" i="4"/>
  <c r="Y408" i="4"/>
  <c r="Y263" i="4"/>
  <c r="Y110" i="4"/>
  <c r="Y236" i="4"/>
  <c r="Y318" i="4"/>
  <c r="Y166" i="4"/>
  <c r="Y21" i="4"/>
  <c r="Y67" i="4"/>
  <c r="Y285" i="4"/>
  <c r="Y133" i="4"/>
  <c r="Y315" i="4"/>
  <c r="Y171" i="4"/>
  <c r="Y18" i="4"/>
  <c r="Y282" i="4"/>
  <c r="Y138" i="4"/>
  <c r="Y394" i="4"/>
  <c r="Y249" i="4"/>
  <c r="Y104" i="4"/>
  <c r="Y368" i="4"/>
  <c r="Y216" i="4"/>
  <c r="Y71" i="4"/>
  <c r="Y335" i="4"/>
  <c r="Y183" i="4"/>
  <c r="Y38" i="4"/>
  <c r="Y391" i="4"/>
  <c r="Y246" i="4"/>
  <c r="Y93" i="4"/>
  <c r="Y252" i="4"/>
  <c r="Y357" i="4"/>
  <c r="Y205" i="4"/>
  <c r="Y60" i="4"/>
  <c r="Y172" i="4"/>
  <c r="Y307" i="4"/>
  <c r="Y155" i="4"/>
  <c r="Y10" i="4"/>
  <c r="Y274" i="4"/>
  <c r="Y130" i="4"/>
  <c r="Y386" i="4"/>
  <c r="Y241" i="4"/>
  <c r="Y96" i="4"/>
  <c r="Y352" i="4"/>
  <c r="Y208" i="4"/>
  <c r="Y63" i="4"/>
  <c r="Y327" i="4"/>
  <c r="Y175" i="4"/>
  <c r="Y30" i="4"/>
  <c r="Y383" i="4"/>
  <c r="Y230" i="4"/>
  <c r="Y85" i="4"/>
  <c r="Y228" i="4"/>
  <c r="Y349" i="4"/>
  <c r="Y197" i="4"/>
  <c r="Y52" i="4"/>
  <c r="Y156" i="4"/>
  <c r="Y404" i="4"/>
  <c r="Y259" i="4"/>
  <c r="Y114" i="4"/>
  <c r="Y370" i="4"/>
  <c r="Y226" i="4"/>
  <c r="Y81" i="4"/>
  <c r="Y345" i="4"/>
  <c r="Y193" i="4"/>
  <c r="Y48" i="4"/>
  <c r="Y312" i="4"/>
  <c r="Y160" i="4"/>
  <c r="Y15" i="4"/>
  <c r="Y279" i="4"/>
  <c r="Y135" i="4"/>
  <c r="Y308" i="4"/>
  <c r="Y334" i="4"/>
  <c r="Y190" i="4"/>
  <c r="Y37" i="4"/>
  <c r="Y115" i="4"/>
  <c r="Y301" i="4"/>
  <c r="Y157" i="4"/>
  <c r="Y405" i="4"/>
  <c r="Y35" i="4"/>
  <c r="N4" i="4"/>
  <c r="N124" i="4" s="1"/>
  <c r="M7" i="4"/>
  <c r="M9" i="4"/>
  <c r="M11" i="4"/>
  <c r="M13" i="4"/>
  <c r="M15" i="4"/>
  <c r="M17" i="4"/>
  <c r="M19" i="4"/>
  <c r="M21" i="4"/>
  <c r="M8" i="4"/>
  <c r="M10" i="4"/>
  <c r="M12" i="4"/>
  <c r="M14" i="4"/>
  <c r="M16" i="4"/>
  <c r="M18" i="4"/>
  <c r="M20" i="4"/>
  <c r="M22" i="4"/>
  <c r="M24" i="4"/>
  <c r="M26" i="4"/>
  <c r="M28" i="4"/>
  <c r="M30" i="4"/>
  <c r="M32" i="4"/>
  <c r="M34" i="4"/>
  <c r="M36" i="4"/>
  <c r="M38" i="4"/>
  <c r="M40" i="4"/>
  <c r="M42" i="4"/>
  <c r="M44" i="4"/>
  <c r="M46" i="4"/>
  <c r="M48" i="4"/>
  <c r="M50" i="4"/>
  <c r="M52" i="4"/>
  <c r="M54" i="4"/>
  <c r="M56" i="4"/>
  <c r="M58" i="4"/>
  <c r="M60" i="4"/>
  <c r="M62" i="4"/>
  <c r="M64" i="4"/>
  <c r="M66" i="4"/>
  <c r="M68" i="4"/>
  <c r="M70" i="4"/>
  <c r="M72" i="4"/>
  <c r="M74" i="4"/>
  <c r="M76" i="4"/>
  <c r="M78" i="4"/>
  <c r="M80" i="4"/>
  <c r="M82" i="4"/>
  <c r="M84" i="4"/>
  <c r="M86" i="4"/>
  <c r="M88" i="4"/>
  <c r="M90" i="4"/>
  <c r="M92" i="4"/>
  <c r="M23" i="4"/>
  <c r="M31" i="4"/>
  <c r="M39" i="4"/>
  <c r="M47" i="4"/>
  <c r="M51" i="4"/>
  <c r="M67" i="4"/>
  <c r="M83" i="4"/>
  <c r="M53" i="4"/>
  <c r="M69" i="4"/>
  <c r="M81" i="4"/>
  <c r="M29" i="4"/>
  <c r="M37" i="4"/>
  <c r="M45" i="4"/>
  <c r="M55" i="4"/>
  <c r="M71" i="4"/>
  <c r="M104" i="4"/>
  <c r="M118" i="4"/>
  <c r="M125" i="4"/>
  <c r="M129" i="4"/>
  <c r="M57" i="4"/>
  <c r="M73" i="4"/>
  <c r="M93" i="4"/>
  <c r="M95" i="4"/>
  <c r="M97" i="4"/>
  <c r="M99" i="4"/>
  <c r="M101" i="4"/>
  <c r="M103" i="4"/>
  <c r="M105" i="4"/>
  <c r="M107" i="4"/>
  <c r="M109" i="4"/>
  <c r="M111" i="4"/>
  <c r="M113" i="4"/>
  <c r="M115" i="4"/>
  <c r="M117" i="4"/>
  <c r="M119" i="4"/>
  <c r="M121" i="4"/>
  <c r="M123" i="4"/>
  <c r="M126" i="4"/>
  <c r="M128" i="4"/>
  <c r="M130" i="4"/>
  <c r="M132" i="4"/>
  <c r="M134" i="4"/>
  <c r="M136" i="4"/>
  <c r="M138" i="4"/>
  <c r="M140" i="4"/>
  <c r="M142" i="4"/>
  <c r="M144" i="4"/>
  <c r="M146" i="4"/>
  <c r="M148" i="4"/>
  <c r="M150" i="4"/>
  <c r="M152" i="4"/>
  <c r="M154" i="4"/>
  <c r="M156" i="4"/>
  <c r="M158" i="4"/>
  <c r="M160" i="4"/>
  <c r="M162" i="4"/>
  <c r="M164" i="4"/>
  <c r="M166" i="4"/>
  <c r="M168" i="4"/>
  <c r="M170" i="4"/>
  <c r="M172" i="4"/>
  <c r="M174" i="4"/>
  <c r="M176" i="4"/>
  <c r="M178" i="4"/>
  <c r="M180" i="4"/>
  <c r="M182" i="4"/>
  <c r="M184" i="4"/>
  <c r="M186" i="4"/>
  <c r="M188" i="4"/>
  <c r="M190" i="4"/>
  <c r="M192" i="4"/>
  <c r="M194" i="4"/>
  <c r="M196" i="4"/>
  <c r="M198" i="4"/>
  <c r="M200" i="4"/>
  <c r="M202" i="4"/>
  <c r="M204" i="4"/>
  <c r="M206" i="4"/>
  <c r="M208" i="4"/>
  <c r="M210" i="4"/>
  <c r="M212" i="4"/>
  <c r="M214" i="4"/>
  <c r="M216" i="4"/>
  <c r="M218" i="4"/>
  <c r="M220" i="4"/>
  <c r="M222" i="4"/>
  <c r="M224" i="4"/>
  <c r="M226" i="4"/>
  <c r="M228" i="4"/>
  <c r="M230" i="4"/>
  <c r="M232" i="4"/>
  <c r="M234" i="4"/>
  <c r="M236" i="4"/>
  <c r="M238" i="4"/>
  <c r="M240" i="4"/>
  <c r="M242" i="4"/>
  <c r="M244" i="4"/>
  <c r="M246" i="4"/>
  <c r="M248" i="4"/>
  <c r="M250" i="4"/>
  <c r="M252" i="4"/>
  <c r="M254" i="4"/>
  <c r="M256" i="4"/>
  <c r="M258" i="4"/>
  <c r="M260" i="4"/>
  <c r="M262" i="4"/>
  <c r="M264" i="4"/>
  <c r="M266" i="4"/>
  <c r="M268" i="4"/>
  <c r="M270" i="4"/>
  <c r="M272" i="4"/>
  <c r="M274" i="4"/>
  <c r="M276" i="4"/>
  <c r="M278" i="4"/>
  <c r="M280" i="4"/>
  <c r="M282" i="4"/>
  <c r="M284" i="4"/>
  <c r="M286" i="4"/>
  <c r="M288" i="4"/>
  <c r="M290" i="4"/>
  <c r="M292" i="4"/>
  <c r="M294" i="4"/>
  <c r="M296" i="4"/>
  <c r="M298" i="4"/>
  <c r="M300" i="4"/>
  <c r="M302" i="4"/>
  <c r="M304" i="4"/>
  <c r="M306" i="4"/>
  <c r="M308" i="4"/>
  <c r="M310" i="4"/>
  <c r="M312" i="4"/>
  <c r="M314" i="4"/>
  <c r="M316" i="4"/>
  <c r="M318" i="4"/>
  <c r="M320" i="4"/>
  <c r="M322" i="4"/>
  <c r="M324" i="4"/>
  <c r="M326" i="4"/>
  <c r="M328" i="4"/>
  <c r="M330" i="4"/>
  <c r="M332" i="4"/>
  <c r="M334" i="4"/>
  <c r="M336" i="4"/>
  <c r="M338" i="4"/>
  <c r="M340" i="4"/>
  <c r="M342" i="4"/>
  <c r="M344" i="4"/>
  <c r="M346" i="4"/>
  <c r="M348" i="4"/>
  <c r="M350" i="4"/>
  <c r="M352" i="4"/>
  <c r="M354" i="4"/>
  <c r="M356" i="4"/>
  <c r="M358" i="4"/>
  <c r="M360" i="4"/>
  <c r="M362" i="4"/>
  <c r="M364" i="4"/>
  <c r="M366" i="4"/>
  <c r="M368" i="4"/>
  <c r="M370" i="4"/>
  <c r="M372" i="4"/>
  <c r="M374" i="4"/>
  <c r="M376" i="4"/>
  <c r="M378" i="4"/>
  <c r="M380" i="4"/>
  <c r="M383" i="4"/>
  <c r="M385" i="4"/>
  <c r="M387" i="4"/>
  <c r="M389" i="4"/>
  <c r="M391" i="4"/>
  <c r="M393" i="4"/>
  <c r="M395" i="4"/>
  <c r="M397" i="4"/>
  <c r="M399" i="4"/>
  <c r="M401" i="4"/>
  <c r="M403" i="4"/>
  <c r="M405" i="4"/>
  <c r="M407" i="4"/>
  <c r="M409" i="4"/>
  <c r="M411" i="4"/>
  <c r="M6" i="4"/>
  <c r="M96" i="4"/>
  <c r="M106" i="4"/>
  <c r="M114" i="4"/>
  <c r="M122" i="4"/>
  <c r="M131" i="4"/>
  <c r="M27" i="4"/>
  <c r="M35" i="4"/>
  <c r="M43" i="4"/>
  <c r="M59" i="4"/>
  <c r="M75" i="4"/>
  <c r="M65" i="4"/>
  <c r="M61" i="4"/>
  <c r="M77" i="4"/>
  <c r="M89" i="4"/>
  <c r="M102" i="4"/>
  <c r="M116" i="4"/>
  <c r="M127" i="4"/>
  <c r="M25" i="4"/>
  <c r="M33" i="4"/>
  <c r="M41" i="4"/>
  <c r="M63" i="4"/>
  <c r="M79" i="4"/>
  <c r="M87" i="4"/>
  <c r="M49" i="4"/>
  <c r="M85" i="4"/>
  <c r="M91" i="4"/>
  <c r="M94" i="4"/>
  <c r="M98" i="4"/>
  <c r="M100" i="4"/>
  <c r="M108" i="4"/>
  <c r="M110" i="4"/>
  <c r="M112" i="4"/>
  <c r="M120" i="4"/>
  <c r="M179" i="4"/>
  <c r="M137" i="4"/>
  <c r="M153" i="4"/>
  <c r="M169" i="4"/>
  <c r="M185" i="4"/>
  <c r="M201" i="4"/>
  <c r="M217" i="4"/>
  <c r="M233" i="4"/>
  <c r="M249" i="4"/>
  <c r="M265" i="4"/>
  <c r="M281" i="4"/>
  <c r="M297" i="4"/>
  <c r="M313" i="4"/>
  <c r="M329" i="4"/>
  <c r="M345" i="4"/>
  <c r="M361" i="4"/>
  <c r="M377" i="4"/>
  <c r="M394" i="4"/>
  <c r="M410" i="4"/>
  <c r="M384" i="4"/>
  <c r="M400" i="4"/>
  <c r="M203" i="4"/>
  <c r="M283" i="4"/>
  <c r="M299" i="4"/>
  <c r="M315" i="4"/>
  <c r="M331" i="4"/>
  <c r="M379" i="4"/>
  <c r="M333" i="4"/>
  <c r="M365" i="4"/>
  <c r="M195" i="4"/>
  <c r="M291" i="4"/>
  <c r="M371" i="4"/>
  <c r="M143" i="4"/>
  <c r="M159" i="4"/>
  <c r="M175" i="4"/>
  <c r="M191" i="4"/>
  <c r="M207" i="4"/>
  <c r="M223" i="4"/>
  <c r="M239" i="4"/>
  <c r="M255" i="4"/>
  <c r="M271" i="4"/>
  <c r="M287" i="4"/>
  <c r="M303" i="4"/>
  <c r="M319" i="4"/>
  <c r="M335" i="4"/>
  <c r="M351" i="4"/>
  <c r="M367" i="4"/>
  <c r="M139" i="4"/>
  <c r="M187" i="4"/>
  <c r="M363" i="4"/>
  <c r="M396" i="4"/>
  <c r="M301" i="4"/>
  <c r="M349" i="4"/>
  <c r="M211" i="4"/>
  <c r="M243" i="4"/>
  <c r="M323" i="4"/>
  <c r="M355" i="4"/>
  <c r="M388" i="4"/>
  <c r="M133" i="4"/>
  <c r="M149" i="4"/>
  <c r="M165" i="4"/>
  <c r="M181" i="4"/>
  <c r="M197" i="4"/>
  <c r="M213" i="4"/>
  <c r="M229" i="4"/>
  <c r="M245" i="4"/>
  <c r="M261" i="4"/>
  <c r="M277" i="4"/>
  <c r="M293" i="4"/>
  <c r="M309" i="4"/>
  <c r="M325" i="4"/>
  <c r="M341" i="4"/>
  <c r="M357" i="4"/>
  <c r="M373" i="4"/>
  <c r="M390" i="4"/>
  <c r="M406" i="4"/>
  <c r="M155" i="4"/>
  <c r="M171" i="4"/>
  <c r="M219" i="4"/>
  <c r="M235" i="4"/>
  <c r="M251" i="4"/>
  <c r="M267" i="4"/>
  <c r="M347" i="4"/>
  <c r="M317" i="4"/>
  <c r="M147" i="4"/>
  <c r="M227" i="4"/>
  <c r="M259" i="4"/>
  <c r="M412" i="4"/>
  <c r="M339" i="4"/>
  <c r="M145" i="4"/>
  <c r="M161" i="4"/>
  <c r="M177" i="4"/>
  <c r="M193" i="4"/>
  <c r="M209" i="4"/>
  <c r="M225" i="4"/>
  <c r="M241" i="4"/>
  <c r="M257" i="4"/>
  <c r="M273" i="4"/>
  <c r="M289" i="4"/>
  <c r="M305" i="4"/>
  <c r="M321" i="4"/>
  <c r="M337" i="4"/>
  <c r="M353" i="4"/>
  <c r="M369" i="4"/>
  <c r="M386" i="4"/>
  <c r="M402" i="4"/>
  <c r="M141" i="4"/>
  <c r="M157" i="4"/>
  <c r="M173" i="4"/>
  <c r="M189" i="4"/>
  <c r="M205" i="4"/>
  <c r="M221" i="4"/>
  <c r="M237" i="4"/>
  <c r="M253" i="4"/>
  <c r="M269" i="4"/>
  <c r="M285" i="4"/>
  <c r="M381" i="4"/>
  <c r="M398" i="4"/>
  <c r="M163" i="4"/>
  <c r="M275" i="4"/>
  <c r="M307" i="4"/>
  <c r="M404" i="4"/>
  <c r="M135" i="4"/>
  <c r="M151" i="4"/>
  <c r="M167" i="4"/>
  <c r="M183" i="4"/>
  <c r="M199" i="4"/>
  <c r="M215" i="4"/>
  <c r="M231" i="4"/>
  <c r="M247" i="4"/>
  <c r="M263" i="4"/>
  <c r="M279" i="4"/>
  <c r="M295" i="4"/>
  <c r="M311" i="4"/>
  <c r="M327" i="4"/>
  <c r="M343" i="4"/>
  <c r="M359" i="4"/>
  <c r="M375" i="4"/>
  <c r="M392" i="4"/>
  <c r="M408" i="4"/>
  <c r="BI412" i="4"/>
  <c r="BI411" i="4"/>
  <c r="BI410" i="4"/>
  <c r="BI409" i="4"/>
  <c r="BI408" i="4"/>
  <c r="BI407" i="4"/>
  <c r="BI406" i="4"/>
  <c r="BI405" i="4"/>
  <c r="BI404" i="4"/>
  <c r="BI403" i="4"/>
  <c r="BI402" i="4"/>
  <c r="BI401" i="4"/>
  <c r="BI400" i="4"/>
  <c r="BI399" i="4"/>
  <c r="BI398" i="4"/>
  <c r="BI397" i="4"/>
  <c r="BI396" i="4"/>
  <c r="BI395" i="4"/>
  <c r="BI394" i="4"/>
  <c r="BI393" i="4"/>
  <c r="BI392" i="4"/>
  <c r="BI391" i="4"/>
  <c r="BI390" i="4"/>
  <c r="BI389" i="4"/>
  <c r="BI388" i="4"/>
  <c r="BI387" i="4"/>
  <c r="BI386" i="4"/>
  <c r="BI385" i="4"/>
  <c r="BI384" i="4"/>
  <c r="BI383" i="4"/>
  <c r="BI381" i="4"/>
  <c r="BI380" i="4"/>
  <c r="BI379" i="4"/>
  <c r="BI378" i="4"/>
  <c r="BI377" i="4"/>
  <c r="BI376" i="4"/>
  <c r="BI375" i="4"/>
  <c r="BI374" i="4"/>
  <c r="BI373" i="4"/>
  <c r="BI372" i="4"/>
  <c r="BI371" i="4"/>
  <c r="BI370" i="4"/>
  <c r="BI369" i="4"/>
  <c r="BI368" i="4"/>
  <c r="BI367" i="4"/>
  <c r="BI366" i="4"/>
  <c r="BI365" i="4"/>
  <c r="BI364" i="4"/>
  <c r="BI363" i="4"/>
  <c r="BI362" i="4"/>
  <c r="BI361" i="4"/>
  <c r="BI360" i="4"/>
  <c r="BI359" i="4"/>
  <c r="BI358" i="4"/>
  <c r="BI357" i="4"/>
  <c r="BI356" i="4"/>
  <c r="BI355" i="4"/>
  <c r="BI354" i="4"/>
  <c r="BI353" i="4"/>
  <c r="BI352" i="4"/>
  <c r="BI351" i="4"/>
  <c r="BI350" i="4"/>
  <c r="BI349" i="4"/>
  <c r="BI348" i="4"/>
  <c r="BI347" i="4"/>
  <c r="BI346" i="4"/>
  <c r="BI345" i="4"/>
  <c r="BI344" i="4"/>
  <c r="BI343" i="4"/>
  <c r="BI342" i="4"/>
  <c r="BI341" i="4"/>
  <c r="BI340" i="4"/>
  <c r="BI339" i="4"/>
  <c r="BI338" i="4"/>
  <c r="BI337" i="4"/>
  <c r="BI336" i="4"/>
  <c r="BI335" i="4"/>
  <c r="BI334" i="4"/>
  <c r="BI333" i="4"/>
  <c r="BI332" i="4"/>
  <c r="BI331" i="4"/>
  <c r="BI330" i="4"/>
  <c r="BI329" i="4"/>
  <c r="BI328" i="4"/>
  <c r="BI327" i="4"/>
  <c r="BI326" i="4"/>
  <c r="BI325" i="4"/>
  <c r="BI324" i="4"/>
  <c r="BI323" i="4"/>
  <c r="BI322" i="4"/>
  <c r="BI321" i="4"/>
  <c r="BI320" i="4"/>
  <c r="BI319" i="4"/>
  <c r="BI318" i="4"/>
  <c r="BI317" i="4"/>
  <c r="BI316" i="4"/>
  <c r="BI315" i="4"/>
  <c r="BI314" i="4"/>
  <c r="BI313" i="4"/>
  <c r="BI312" i="4"/>
  <c r="BI311" i="4"/>
  <c r="BI310" i="4"/>
  <c r="BI309" i="4"/>
  <c r="BI308" i="4"/>
  <c r="BI307" i="4"/>
  <c r="BI306" i="4"/>
  <c r="BI305" i="4"/>
  <c r="BI304" i="4"/>
  <c r="BI303" i="4"/>
  <c r="BI302" i="4"/>
  <c r="BI301" i="4"/>
  <c r="BI300" i="4"/>
  <c r="BI299" i="4"/>
  <c r="BI298" i="4"/>
  <c r="BI297" i="4"/>
  <c r="BI296" i="4"/>
  <c r="BI295" i="4"/>
  <c r="BI294" i="4"/>
  <c r="BI293" i="4"/>
  <c r="BI292" i="4"/>
  <c r="BI291" i="4"/>
  <c r="BI290" i="4"/>
  <c r="BI289" i="4"/>
  <c r="BI288" i="4"/>
  <c r="BI287" i="4"/>
  <c r="BI286" i="4"/>
  <c r="BI285" i="4"/>
  <c r="BI284" i="4"/>
  <c r="BI283" i="4"/>
  <c r="BI282" i="4"/>
  <c r="BI281" i="4"/>
  <c r="BI280" i="4"/>
  <c r="BI279" i="4"/>
  <c r="BI278" i="4"/>
  <c r="BI277" i="4"/>
  <c r="BI276" i="4"/>
  <c r="BI275" i="4"/>
  <c r="BI274" i="4"/>
  <c r="BI273" i="4"/>
  <c r="BI272" i="4"/>
  <c r="BI271" i="4"/>
  <c r="BI270" i="4"/>
  <c r="BI269" i="4"/>
  <c r="BI268" i="4"/>
  <c r="BI267" i="4"/>
  <c r="BI266" i="4"/>
  <c r="BI261" i="4"/>
  <c r="BI259" i="4"/>
  <c r="BI265" i="4"/>
  <c r="BI264" i="4"/>
  <c r="BI263" i="4"/>
  <c r="BI257" i="4"/>
  <c r="BI262" i="4"/>
  <c r="BI260" i="4"/>
  <c r="BI258" i="4"/>
  <c r="BI252" i="4"/>
  <c r="BI244" i="4"/>
  <c r="BI236" i="4"/>
  <c r="BI228" i="4"/>
  <c r="BI220" i="4"/>
  <c r="BI212" i="4"/>
  <c r="BI204" i="4"/>
  <c r="BI196" i="4"/>
  <c r="BI188" i="4"/>
  <c r="BI180" i="4"/>
  <c r="BI172" i="4"/>
  <c r="BI164" i="4"/>
  <c r="BI162" i="4"/>
  <c r="BI158" i="4"/>
  <c r="BI154" i="4"/>
  <c r="BI150" i="4"/>
  <c r="BI146" i="4"/>
  <c r="BI142" i="4"/>
  <c r="BI141" i="4"/>
  <c r="BI249" i="4"/>
  <c r="BI241" i="4"/>
  <c r="BI233" i="4"/>
  <c r="BI225" i="4"/>
  <c r="BI217" i="4"/>
  <c r="BI209" i="4"/>
  <c r="BI201" i="4"/>
  <c r="BI193" i="4"/>
  <c r="BI185" i="4"/>
  <c r="BI177" i="4"/>
  <c r="BI169" i="4"/>
  <c r="BI140" i="4"/>
  <c r="BI254" i="4"/>
  <c r="BI246" i="4"/>
  <c r="BI238" i="4"/>
  <c r="BI230" i="4"/>
  <c r="BI222" i="4"/>
  <c r="BI214" i="4"/>
  <c r="BI206" i="4"/>
  <c r="BI198" i="4"/>
  <c r="BI190" i="4"/>
  <c r="BI182" i="4"/>
  <c r="BI174" i="4"/>
  <c r="BI166" i="4"/>
  <c r="BI159" i="4"/>
  <c r="BI155" i="4"/>
  <c r="BI151" i="4"/>
  <c r="BI147" i="4"/>
  <c r="BI143" i="4"/>
  <c r="BI251" i="4"/>
  <c r="BI243" i="4"/>
  <c r="BI235" i="4"/>
  <c r="BI227" i="4"/>
  <c r="BI219" i="4"/>
  <c r="BI211" i="4"/>
  <c r="BI203" i="4"/>
  <c r="BI195" i="4"/>
  <c r="BI187" i="4"/>
  <c r="BI179" i="4"/>
  <c r="BI171" i="4"/>
  <c r="BI163" i="4"/>
  <c r="BI138" i="4"/>
  <c r="BI137" i="4"/>
  <c r="BI136" i="4"/>
  <c r="BI135" i="4"/>
  <c r="BI134" i="4"/>
  <c r="BI133" i="4"/>
  <c r="BI132" i="4"/>
  <c r="BI131" i="4"/>
  <c r="BI130" i="4"/>
  <c r="BI129" i="4"/>
  <c r="BI128" i="4"/>
  <c r="BI127" i="4"/>
  <c r="BI126" i="4"/>
  <c r="BI125" i="4"/>
  <c r="BI123" i="4"/>
  <c r="BI122" i="4"/>
  <c r="BI121" i="4"/>
  <c r="BI120" i="4"/>
  <c r="BI119" i="4"/>
  <c r="BI118" i="4"/>
  <c r="BI117" i="4"/>
  <c r="BI116" i="4"/>
  <c r="BI115" i="4"/>
  <c r="BI114" i="4"/>
  <c r="BI113" i="4"/>
  <c r="BI112" i="4"/>
  <c r="BI111" i="4"/>
  <c r="BI110" i="4"/>
  <c r="BI109" i="4"/>
  <c r="BI108" i="4"/>
  <c r="BI107" i="4"/>
  <c r="BI106" i="4"/>
  <c r="BI105" i="4"/>
  <c r="BI104" i="4"/>
  <c r="BI103" i="4"/>
  <c r="BI102" i="4"/>
  <c r="BI101" i="4"/>
  <c r="BI100" i="4"/>
  <c r="BI99" i="4"/>
  <c r="BI98" i="4"/>
  <c r="BI97" i="4"/>
  <c r="BI96" i="4"/>
  <c r="BI95" i="4"/>
  <c r="BI94" i="4"/>
  <c r="BI93" i="4"/>
  <c r="BI92" i="4"/>
  <c r="BI91" i="4"/>
  <c r="BI90" i="4"/>
  <c r="BI89" i="4"/>
  <c r="BI88" i="4"/>
  <c r="BI87" i="4"/>
  <c r="BI86" i="4"/>
  <c r="BI85" i="4"/>
  <c r="BI84" i="4"/>
  <c r="BI83" i="4"/>
  <c r="BI82" i="4"/>
  <c r="BI81" i="4"/>
  <c r="BI80" i="4"/>
  <c r="BI79" i="4"/>
  <c r="BI78" i="4"/>
  <c r="BI77" i="4"/>
  <c r="BI76" i="4"/>
  <c r="BI75" i="4"/>
  <c r="BI74" i="4"/>
  <c r="BI73" i="4"/>
  <c r="BI72" i="4"/>
  <c r="BI71" i="4"/>
  <c r="BI70" i="4"/>
  <c r="BI69" i="4"/>
  <c r="BI68" i="4"/>
  <c r="BI67" i="4"/>
  <c r="BI66" i="4"/>
  <c r="BI65" i="4"/>
  <c r="BI64" i="4"/>
  <c r="BI63" i="4"/>
  <c r="BI62" i="4"/>
  <c r="BI61" i="4"/>
  <c r="BI60" i="4"/>
  <c r="BI59" i="4"/>
  <c r="BI58" i="4"/>
  <c r="BI57" i="4"/>
  <c r="BI56" i="4"/>
  <c r="BI55" i="4"/>
  <c r="BI54" i="4"/>
  <c r="BI53" i="4"/>
  <c r="BI52" i="4"/>
  <c r="BI51" i="4"/>
  <c r="BI50" i="4"/>
  <c r="BI49" i="4"/>
  <c r="BI48" i="4"/>
  <c r="BI47" i="4"/>
  <c r="BI46" i="4"/>
  <c r="BI45" i="4"/>
  <c r="BI44" i="4"/>
  <c r="BI43" i="4"/>
  <c r="BI42" i="4"/>
  <c r="BI41" i="4"/>
  <c r="BI40" i="4"/>
  <c r="BI39" i="4"/>
  <c r="BI38" i="4"/>
  <c r="BI37" i="4"/>
  <c r="BI36" i="4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2" i="4"/>
  <c r="BI21" i="4"/>
  <c r="BI20" i="4"/>
  <c r="BI19" i="4"/>
  <c r="BI18" i="4"/>
  <c r="BI17" i="4"/>
  <c r="BI16" i="4"/>
  <c r="BI15" i="4"/>
  <c r="BI14" i="4"/>
  <c r="BI13" i="4"/>
  <c r="BI12" i="4"/>
  <c r="BI11" i="4"/>
  <c r="BI10" i="4"/>
  <c r="BI9" i="4"/>
  <c r="BI8" i="4"/>
  <c r="BI7" i="4"/>
  <c r="BI6" i="4"/>
  <c r="BI256" i="4"/>
  <c r="BI248" i="4"/>
  <c r="BI240" i="4"/>
  <c r="BI232" i="4"/>
  <c r="BI224" i="4"/>
  <c r="BI216" i="4"/>
  <c r="BI208" i="4"/>
  <c r="BI200" i="4"/>
  <c r="BI192" i="4"/>
  <c r="BI184" i="4"/>
  <c r="BI176" i="4"/>
  <c r="BI168" i="4"/>
  <c r="BI160" i="4"/>
  <c r="BI156" i="4"/>
  <c r="BI152" i="4"/>
  <c r="BI148" i="4"/>
  <c r="BI144" i="4"/>
  <c r="BI139" i="4"/>
  <c r="BI253" i="4"/>
  <c r="BI245" i="4"/>
  <c r="BI237" i="4"/>
  <c r="BI229" i="4"/>
  <c r="BI221" i="4"/>
  <c r="BI213" i="4"/>
  <c r="BI205" i="4"/>
  <c r="BI197" i="4"/>
  <c r="BI189" i="4"/>
  <c r="BI181" i="4"/>
  <c r="BI173" i="4"/>
  <c r="BI165" i="4"/>
  <c r="BI250" i="4"/>
  <c r="BI242" i="4"/>
  <c r="BI234" i="4"/>
  <c r="BI226" i="4"/>
  <c r="BI218" i="4"/>
  <c r="BI210" i="4"/>
  <c r="BI202" i="4"/>
  <c r="BI194" i="4"/>
  <c r="BI186" i="4"/>
  <c r="BI178" i="4"/>
  <c r="BI170" i="4"/>
  <c r="BI161" i="4"/>
  <c r="BI157" i="4"/>
  <c r="BI153" i="4"/>
  <c r="BI149" i="4"/>
  <c r="BI145" i="4"/>
  <c r="BI231" i="4"/>
  <c r="BI167" i="4"/>
  <c r="BI207" i="4"/>
  <c r="BI247" i="4"/>
  <c r="BI183" i="4"/>
  <c r="BI223" i="4"/>
  <c r="BI199" i="4"/>
  <c r="BI239" i="4"/>
  <c r="BI175" i="4"/>
  <c r="BI215" i="4"/>
  <c r="BI255" i="4"/>
  <c r="BI191" i="4"/>
  <c r="N5" i="4"/>
  <c r="Z3" i="4"/>
  <c r="GA412" i="4"/>
  <c r="GA408" i="4"/>
  <c r="GA406" i="4"/>
  <c r="GA404" i="4"/>
  <c r="GA400" i="4"/>
  <c r="GA396" i="4"/>
  <c r="GA403" i="4"/>
  <c r="GA401" i="4"/>
  <c r="GA399" i="4"/>
  <c r="GA397" i="4"/>
  <c r="GA393" i="4"/>
  <c r="GA389" i="4"/>
  <c r="GA387" i="4"/>
  <c r="GA385" i="4"/>
  <c r="GA383" i="4"/>
  <c r="GA376" i="4"/>
  <c r="GA411" i="4"/>
  <c r="GA395" i="4"/>
  <c r="GA409" i="4"/>
  <c r="GA384" i="4"/>
  <c r="GA375" i="4"/>
  <c r="GA371" i="4"/>
  <c r="GA381" i="4"/>
  <c r="GA407" i="4"/>
  <c r="GA388" i="4"/>
  <c r="GA379" i="4"/>
  <c r="GA370" i="4"/>
  <c r="GA362" i="4"/>
  <c r="GA359" i="4"/>
  <c r="GA355" i="4"/>
  <c r="GA353" i="4"/>
  <c r="GA349" i="4"/>
  <c r="GA405" i="4"/>
  <c r="GA368" i="4"/>
  <c r="GA363" i="4"/>
  <c r="GA374" i="4"/>
  <c r="GA360" i="4"/>
  <c r="GA358" i="4"/>
  <c r="GA354" i="4"/>
  <c r="GA346" i="4"/>
  <c r="GA344" i="4"/>
  <c r="GA342" i="4"/>
  <c r="GA338" i="4"/>
  <c r="GA325" i="4"/>
  <c r="GA323" i="4"/>
  <c r="GA317" i="4"/>
  <c r="GA341" i="4"/>
  <c r="GA331" i="4"/>
  <c r="GA329" i="4"/>
  <c r="GA345" i="4"/>
  <c r="GA337" i="4"/>
  <c r="GA335" i="4"/>
  <c r="GA330" i="4"/>
  <c r="GA315" i="4"/>
  <c r="GA313" i="4"/>
  <c r="GA311" i="4"/>
  <c r="GA307" i="4"/>
  <c r="GA303" i="4"/>
  <c r="GA297" i="4"/>
  <c r="GA295" i="4"/>
  <c r="GA293" i="4"/>
  <c r="GA291" i="4"/>
  <c r="GA324" i="4"/>
  <c r="GA320" i="4"/>
  <c r="GA333" i="4"/>
  <c r="GA343" i="4"/>
  <c r="GA322" i="4"/>
  <c r="GA318" i="4"/>
  <c r="GA316" i="4"/>
  <c r="GA310" i="4"/>
  <c r="GA302" i="4"/>
  <c r="GA298" i="4"/>
  <c r="GA294" i="4"/>
  <c r="GA290" i="4"/>
  <c r="GA285" i="4"/>
  <c r="GA283" i="4"/>
  <c r="GA281" i="4"/>
  <c r="GA279" i="4"/>
  <c r="GA277" i="4"/>
  <c r="GA275" i="4"/>
  <c r="GA273" i="4"/>
  <c r="GA267" i="4"/>
  <c r="GA314" i="4"/>
  <c r="GA266" i="4"/>
  <c r="GA264" i="4"/>
  <c r="GA262" i="4"/>
  <c r="GA260" i="4"/>
  <c r="GA258" i="4"/>
  <c r="GA256" i="4"/>
  <c r="GA254" i="4"/>
  <c r="GA252" i="4"/>
  <c r="GA250" i="4"/>
  <c r="GA248" i="4"/>
  <c r="GA246" i="4"/>
  <c r="GA308" i="4"/>
  <c r="GA276" i="4"/>
  <c r="GA339" i="4"/>
  <c r="GA282" i="4"/>
  <c r="GA274" i="4"/>
  <c r="GA263" i="4"/>
  <c r="GA261" i="4"/>
  <c r="GA255" i="4"/>
  <c r="GA288" i="4"/>
  <c r="GA280" i="4"/>
  <c r="GA270" i="4"/>
  <c r="GA272" i="4"/>
  <c r="GA241" i="4"/>
  <c r="GA238" i="4"/>
  <c r="GA236" i="4"/>
  <c r="GA234" i="4"/>
  <c r="GA228" i="4"/>
  <c r="GA226" i="4"/>
  <c r="GA224" i="4"/>
  <c r="GA222" i="4"/>
  <c r="GA220" i="4"/>
  <c r="GA218" i="4"/>
  <c r="GA214" i="4"/>
  <c r="GA221" i="4"/>
  <c r="GA217" i="4"/>
  <c r="GA209" i="4"/>
  <c r="GA207" i="4"/>
  <c r="GA205" i="4"/>
  <c r="GA201" i="4"/>
  <c r="GA199" i="4"/>
  <c r="GA197" i="4"/>
  <c r="GA195" i="4"/>
  <c r="GA191" i="4"/>
  <c r="GA189" i="4"/>
  <c r="GA187" i="4"/>
  <c r="GA185" i="4"/>
  <c r="GA183" i="4"/>
  <c r="GA181" i="4"/>
  <c r="GA179" i="4"/>
  <c r="GA175" i="4"/>
  <c r="GA286" i="4"/>
  <c r="GA243" i="4"/>
  <c r="GA239" i="4"/>
  <c r="GA231" i="4"/>
  <c r="GA215" i="4"/>
  <c r="GA210" i="4"/>
  <c r="GA206" i="4"/>
  <c r="GA202" i="4"/>
  <c r="GA198" i="4"/>
  <c r="GA196" i="4"/>
  <c r="GA192" i="4"/>
  <c r="GA188" i="4"/>
  <c r="GA169" i="4"/>
  <c r="GA167" i="4"/>
  <c r="GA165" i="4"/>
  <c r="GA163" i="4"/>
  <c r="GA159" i="4"/>
  <c r="GA157" i="4"/>
  <c r="GA155" i="4"/>
  <c r="GA153" i="4"/>
  <c r="GA151" i="4"/>
  <c r="GA149" i="4"/>
  <c r="GA249" i="4"/>
  <c r="GA190" i="4"/>
  <c r="GA186" i="4"/>
  <c r="GA172" i="4"/>
  <c r="GA170" i="4"/>
  <c r="GA168" i="4"/>
  <c r="GA162" i="4"/>
  <c r="GA158" i="4"/>
  <c r="GA156" i="4"/>
  <c r="GA152" i="4"/>
  <c r="GA148" i="4"/>
  <c r="GA142" i="4"/>
  <c r="GA138" i="4"/>
  <c r="GA132" i="4"/>
  <c r="GA130" i="4"/>
  <c r="GA128" i="4"/>
  <c r="GA123" i="4"/>
  <c r="GA182" i="4"/>
  <c r="GA176" i="4"/>
  <c r="GA147" i="4"/>
  <c r="GA143" i="4"/>
  <c r="GA141" i="4"/>
  <c r="GA139" i="4"/>
  <c r="GA135" i="4"/>
  <c r="GA131" i="4"/>
  <c r="GA129" i="4"/>
  <c r="GA127" i="4"/>
  <c r="GA122" i="4"/>
  <c r="GA119" i="4"/>
  <c r="GA117" i="4"/>
  <c r="GA115" i="4"/>
  <c r="GA113" i="4"/>
  <c r="GA111" i="4"/>
  <c r="GA105" i="4"/>
  <c r="GA103" i="4"/>
  <c r="GA101" i="4"/>
  <c r="GA97" i="4"/>
  <c r="GA93" i="4"/>
  <c r="GA91" i="4"/>
  <c r="GA89" i="4"/>
  <c r="GA87" i="4"/>
  <c r="GA85" i="4"/>
  <c r="GA81" i="4"/>
  <c r="GA79" i="4"/>
  <c r="GA75" i="4"/>
  <c r="GA73" i="4"/>
  <c r="GA67" i="4"/>
  <c r="GA121" i="4"/>
  <c r="GA120" i="4"/>
  <c r="GA118" i="4"/>
  <c r="GA116" i="4"/>
  <c r="GA114" i="4"/>
  <c r="GA112" i="4"/>
  <c r="GA108" i="4"/>
  <c r="GA98" i="4"/>
  <c r="GA96" i="4"/>
  <c r="GA94" i="4"/>
  <c r="GA92" i="4"/>
  <c r="GA90" i="4"/>
  <c r="GA88" i="4"/>
  <c r="GA86" i="4"/>
  <c r="GA84" i="4"/>
  <c r="GA82" i="4"/>
  <c r="GA80" i="4"/>
  <c r="GA72" i="4"/>
  <c r="GA70" i="4"/>
  <c r="GA66" i="4"/>
  <c r="GA64" i="4"/>
  <c r="GA60" i="4"/>
  <c r="GA58" i="4"/>
  <c r="GA56" i="4"/>
  <c r="GA63" i="4"/>
  <c r="GA53" i="4"/>
  <c r="GA51" i="4"/>
  <c r="GA45" i="4"/>
  <c r="GA43" i="4"/>
  <c r="GA39" i="4"/>
  <c r="GA35" i="4"/>
  <c r="GA33" i="4"/>
  <c r="GA27" i="4"/>
  <c r="GA25" i="4"/>
  <c r="GA23" i="4"/>
  <c r="GA21" i="4"/>
  <c r="GA19" i="4"/>
  <c r="GA17" i="4"/>
  <c r="GA15" i="4"/>
  <c r="GA7" i="4"/>
  <c r="GA57" i="4"/>
  <c r="GA48" i="4"/>
  <c r="GA32" i="4"/>
  <c r="GA16" i="4"/>
  <c r="GA8" i="4"/>
  <c r="GA46" i="4"/>
  <c r="GA30" i="4"/>
  <c r="GA14" i="4"/>
  <c r="GA42" i="4"/>
  <c r="GA26" i="4"/>
  <c r="GA10" i="4"/>
  <c r="GA40" i="4"/>
  <c r="GA24" i="4"/>
  <c r="GA54" i="4"/>
  <c r="GA38" i="4"/>
  <c r="GA36" i="4"/>
  <c r="GA20" i="4"/>
  <c r="GA28" i="4"/>
  <c r="GA34" i="4"/>
  <c r="BU411" i="4"/>
  <c r="BU403" i="4"/>
  <c r="BU395" i="4"/>
  <c r="BU387" i="4"/>
  <c r="BU378" i="4"/>
  <c r="BU373" i="4"/>
  <c r="BU369" i="4"/>
  <c r="BU366" i="4"/>
  <c r="BU364" i="4"/>
  <c r="BU360" i="4"/>
  <c r="BU408" i="4"/>
  <c r="BU400" i="4"/>
  <c r="BU392" i="4"/>
  <c r="BU384" i="4"/>
  <c r="BU375" i="4"/>
  <c r="BU368" i="4"/>
  <c r="BU361" i="4"/>
  <c r="BU353" i="4"/>
  <c r="BU352" i="4"/>
  <c r="BU405" i="4"/>
  <c r="BU397" i="4"/>
  <c r="BU389" i="4"/>
  <c r="BU380" i="4"/>
  <c r="BU370" i="4"/>
  <c r="BU362" i="4"/>
  <c r="BU354" i="4"/>
  <c r="BU410" i="4"/>
  <c r="BU402" i="4"/>
  <c r="BU394" i="4"/>
  <c r="BU386" i="4"/>
  <c r="BU377" i="4"/>
  <c r="BU355" i="4"/>
  <c r="BU351" i="4"/>
  <c r="BU407" i="4"/>
  <c r="BU399" i="4"/>
  <c r="BU391" i="4"/>
  <c r="BU383" i="4"/>
  <c r="BU374" i="4"/>
  <c r="BU371" i="4"/>
  <c r="BU367" i="4"/>
  <c r="BU365" i="4"/>
  <c r="BU363" i="4"/>
  <c r="BU356" i="4"/>
  <c r="BU412" i="4"/>
  <c r="BU404" i="4"/>
  <c r="BU396" i="4"/>
  <c r="BU388" i="4"/>
  <c r="BU379" i="4"/>
  <c r="BU357" i="4"/>
  <c r="BU409" i="4"/>
  <c r="BU401" i="4"/>
  <c r="BU393" i="4"/>
  <c r="BU385" i="4"/>
  <c r="BU376" i="4"/>
  <c r="BU372" i="4"/>
  <c r="BU358" i="4"/>
  <c r="BU390" i="4"/>
  <c r="BU343" i="4"/>
  <c r="BU335" i="4"/>
  <c r="BU327" i="4"/>
  <c r="BU319" i="4"/>
  <c r="BU311" i="4"/>
  <c r="BU303" i="4"/>
  <c r="BU295" i="4"/>
  <c r="BU287" i="4"/>
  <c r="BU279" i="4"/>
  <c r="BU277" i="4"/>
  <c r="BU273" i="4"/>
  <c r="BU269" i="4"/>
  <c r="BU263" i="4"/>
  <c r="BU260" i="4"/>
  <c r="BU258" i="4"/>
  <c r="BU359" i="4"/>
  <c r="BU348" i="4"/>
  <c r="BU340" i="4"/>
  <c r="BU332" i="4"/>
  <c r="BU324" i="4"/>
  <c r="BU316" i="4"/>
  <c r="BU308" i="4"/>
  <c r="BU300" i="4"/>
  <c r="BU292" i="4"/>
  <c r="BU284" i="4"/>
  <c r="BU262" i="4"/>
  <c r="BU406" i="4"/>
  <c r="BU345" i="4"/>
  <c r="BU337" i="4"/>
  <c r="BU329" i="4"/>
  <c r="BU321" i="4"/>
  <c r="BU313" i="4"/>
  <c r="BU305" i="4"/>
  <c r="BU297" i="4"/>
  <c r="BU289" i="4"/>
  <c r="BU281" i="4"/>
  <c r="BU274" i="4"/>
  <c r="BU270" i="4"/>
  <c r="BU381" i="4"/>
  <c r="BU350" i="4"/>
  <c r="BU342" i="4"/>
  <c r="BU334" i="4"/>
  <c r="BU326" i="4"/>
  <c r="BU318" i="4"/>
  <c r="BU310" i="4"/>
  <c r="BU302" i="4"/>
  <c r="BU294" i="4"/>
  <c r="BU286" i="4"/>
  <c r="BU278" i="4"/>
  <c r="BU255" i="4"/>
  <c r="BU254" i="4"/>
  <c r="BU253" i="4"/>
  <c r="BU252" i="4"/>
  <c r="BU251" i="4"/>
  <c r="BU250" i="4"/>
  <c r="BU249" i="4"/>
  <c r="BU248" i="4"/>
  <c r="BU247" i="4"/>
  <c r="BU246" i="4"/>
  <c r="BU245" i="4"/>
  <c r="BU244" i="4"/>
  <c r="BU243" i="4"/>
  <c r="BU242" i="4"/>
  <c r="BU241" i="4"/>
  <c r="BU240" i="4"/>
  <c r="BU239" i="4"/>
  <c r="BU238" i="4"/>
  <c r="BU237" i="4"/>
  <c r="BU236" i="4"/>
  <c r="BU235" i="4"/>
  <c r="BU234" i="4"/>
  <c r="BU233" i="4"/>
  <c r="BU232" i="4"/>
  <c r="BU231" i="4"/>
  <c r="BU230" i="4"/>
  <c r="BU229" i="4"/>
  <c r="BU228" i="4"/>
  <c r="BU227" i="4"/>
  <c r="BU226" i="4"/>
  <c r="BU225" i="4"/>
  <c r="BU224" i="4"/>
  <c r="BU223" i="4"/>
  <c r="BU222" i="4"/>
  <c r="BU221" i="4"/>
  <c r="BU220" i="4"/>
  <c r="BU219" i="4"/>
  <c r="BU218" i="4"/>
  <c r="BU217" i="4"/>
  <c r="BU216" i="4"/>
  <c r="BU215" i="4"/>
  <c r="BU214" i="4"/>
  <c r="BU213" i="4"/>
  <c r="BU212" i="4"/>
  <c r="BU211" i="4"/>
  <c r="BU210" i="4"/>
  <c r="BU209" i="4"/>
  <c r="BU208" i="4"/>
  <c r="BU207" i="4"/>
  <c r="BU206" i="4"/>
  <c r="BU205" i="4"/>
  <c r="BU204" i="4"/>
  <c r="BU203" i="4"/>
  <c r="BU202" i="4"/>
  <c r="BU201" i="4"/>
  <c r="BU200" i="4"/>
  <c r="BU199" i="4"/>
  <c r="BU198" i="4"/>
  <c r="BU197" i="4"/>
  <c r="BU196" i="4"/>
  <c r="BU195" i="4"/>
  <c r="BU194" i="4"/>
  <c r="BU193" i="4"/>
  <c r="BU192" i="4"/>
  <c r="BU191" i="4"/>
  <c r="BU190" i="4"/>
  <c r="BU189" i="4"/>
  <c r="BU188" i="4"/>
  <c r="BU187" i="4"/>
  <c r="BU186" i="4"/>
  <c r="BU185" i="4"/>
  <c r="BU184" i="4"/>
  <c r="BU183" i="4"/>
  <c r="BU182" i="4"/>
  <c r="BU181" i="4"/>
  <c r="BU180" i="4"/>
  <c r="BU179" i="4"/>
  <c r="BU178" i="4"/>
  <c r="BU177" i="4"/>
  <c r="BU176" i="4"/>
  <c r="BU175" i="4"/>
  <c r="BU174" i="4"/>
  <c r="BU173" i="4"/>
  <c r="BU172" i="4"/>
  <c r="BU171" i="4"/>
  <c r="BU170" i="4"/>
  <c r="BU169" i="4"/>
  <c r="BU168" i="4"/>
  <c r="BU167" i="4"/>
  <c r="BU166" i="4"/>
  <c r="BU165" i="4"/>
  <c r="BU164" i="4"/>
  <c r="BU163" i="4"/>
  <c r="BU162" i="4"/>
  <c r="BU161" i="4"/>
  <c r="BU160" i="4"/>
  <c r="BU159" i="4"/>
  <c r="BU158" i="4"/>
  <c r="BU157" i="4"/>
  <c r="BU156" i="4"/>
  <c r="BU155" i="4"/>
  <c r="BU154" i="4"/>
  <c r="BU153" i="4"/>
  <c r="BU152" i="4"/>
  <c r="BU151" i="4"/>
  <c r="BU150" i="4"/>
  <c r="BU149" i="4"/>
  <c r="BU148" i="4"/>
  <c r="BU147" i="4"/>
  <c r="BU146" i="4"/>
  <c r="BU145" i="4"/>
  <c r="BU144" i="4"/>
  <c r="BU143" i="4"/>
  <c r="BU142" i="4"/>
  <c r="BU141" i="4"/>
  <c r="BU140" i="4"/>
  <c r="BU139" i="4"/>
  <c r="BU347" i="4"/>
  <c r="BU339" i="4"/>
  <c r="BU331" i="4"/>
  <c r="BU323" i="4"/>
  <c r="BU315" i="4"/>
  <c r="BU307" i="4"/>
  <c r="BU299" i="4"/>
  <c r="BU291" i="4"/>
  <c r="BU283" i="4"/>
  <c r="BU275" i="4"/>
  <c r="BU271" i="4"/>
  <c r="BU267" i="4"/>
  <c r="BU261" i="4"/>
  <c r="BU259" i="4"/>
  <c r="BU398" i="4"/>
  <c r="BU344" i="4"/>
  <c r="BU336" i="4"/>
  <c r="BU328" i="4"/>
  <c r="BU320" i="4"/>
  <c r="BU312" i="4"/>
  <c r="BU304" i="4"/>
  <c r="BU296" i="4"/>
  <c r="BU288" i="4"/>
  <c r="BU280" i="4"/>
  <c r="BU266" i="4"/>
  <c r="BU257" i="4"/>
  <c r="BU349" i="4"/>
  <c r="BU341" i="4"/>
  <c r="BU333" i="4"/>
  <c r="BU325" i="4"/>
  <c r="BU317" i="4"/>
  <c r="BU309" i="4"/>
  <c r="BU301" i="4"/>
  <c r="BU293" i="4"/>
  <c r="BU285" i="4"/>
  <c r="BU276" i="4"/>
  <c r="BU272" i="4"/>
  <c r="BU268" i="4"/>
  <c r="BU265" i="4"/>
  <c r="BU256" i="4"/>
  <c r="BU330" i="4"/>
  <c r="BU306" i="4"/>
  <c r="BU346" i="4"/>
  <c r="BU282" i="4"/>
  <c r="BU322" i="4"/>
  <c r="BU298" i="4"/>
  <c r="BU338" i="4"/>
  <c r="BU314" i="4"/>
  <c r="BU132" i="4"/>
  <c r="BU123" i="4"/>
  <c r="BU115" i="4"/>
  <c r="BU107" i="4"/>
  <c r="BU99" i="4"/>
  <c r="BU91" i="4"/>
  <c r="BU83" i="4"/>
  <c r="BU75" i="4"/>
  <c r="BU67" i="4"/>
  <c r="BU59" i="4"/>
  <c r="BU51" i="4"/>
  <c r="BU43" i="4"/>
  <c r="BU35" i="4"/>
  <c r="BU27" i="4"/>
  <c r="BU19" i="4"/>
  <c r="BU11" i="4"/>
  <c r="BU137" i="4"/>
  <c r="BU129" i="4"/>
  <c r="BU120" i="4"/>
  <c r="BU112" i="4"/>
  <c r="BU104" i="4"/>
  <c r="BU96" i="4"/>
  <c r="BU88" i="4"/>
  <c r="BU80" i="4"/>
  <c r="BU72" i="4"/>
  <c r="BU64" i="4"/>
  <c r="BU56" i="4"/>
  <c r="BU48" i="4"/>
  <c r="BU40" i="4"/>
  <c r="BU32" i="4"/>
  <c r="BU24" i="4"/>
  <c r="BU16" i="4"/>
  <c r="BU8" i="4"/>
  <c r="BU78" i="4"/>
  <c r="BU134" i="4"/>
  <c r="BU126" i="4"/>
  <c r="BU117" i="4"/>
  <c r="BU109" i="4"/>
  <c r="BU101" i="4"/>
  <c r="BU93" i="4"/>
  <c r="BU85" i="4"/>
  <c r="BU77" i="4"/>
  <c r="BU69" i="4"/>
  <c r="BU61" i="4"/>
  <c r="BU53" i="4"/>
  <c r="BU45" i="4"/>
  <c r="BU37" i="4"/>
  <c r="BU29" i="4"/>
  <c r="BU21" i="4"/>
  <c r="BU13" i="4"/>
  <c r="BU290" i="4"/>
  <c r="BU131" i="4"/>
  <c r="BU122" i="4"/>
  <c r="BU114" i="4"/>
  <c r="BU106" i="4"/>
  <c r="BU98" i="4"/>
  <c r="BU90" i="4"/>
  <c r="BU82" i="4"/>
  <c r="BU74" i="4"/>
  <c r="BU66" i="4"/>
  <c r="BU58" i="4"/>
  <c r="BU50" i="4"/>
  <c r="BU42" i="4"/>
  <c r="BU34" i="4"/>
  <c r="BU26" i="4"/>
  <c r="BU18" i="4"/>
  <c r="BU10" i="4"/>
  <c r="BU136" i="4"/>
  <c r="BU128" i="4"/>
  <c r="BU119" i="4"/>
  <c r="BU111" i="4"/>
  <c r="BU103" i="4"/>
  <c r="BU95" i="4"/>
  <c r="BU87" i="4"/>
  <c r="BU79" i="4"/>
  <c r="BU71" i="4"/>
  <c r="BU63" i="4"/>
  <c r="BU55" i="4"/>
  <c r="BU47" i="4"/>
  <c r="BU39" i="4"/>
  <c r="BU31" i="4"/>
  <c r="BU23" i="4"/>
  <c r="BU15" i="4"/>
  <c r="BU7" i="4"/>
  <c r="BU70" i="4"/>
  <c r="BU264" i="4"/>
  <c r="BU133" i="4"/>
  <c r="BU125" i="4"/>
  <c r="BU116" i="4"/>
  <c r="BU108" i="4"/>
  <c r="BU100" i="4"/>
  <c r="BU92" i="4"/>
  <c r="BU84" i="4"/>
  <c r="BU76" i="4"/>
  <c r="BU68" i="4"/>
  <c r="BU60" i="4"/>
  <c r="BU52" i="4"/>
  <c r="BU44" i="4"/>
  <c r="BU36" i="4"/>
  <c r="BU28" i="4"/>
  <c r="BU20" i="4"/>
  <c r="BU12" i="4"/>
  <c r="BU138" i="4"/>
  <c r="BU130" i="4"/>
  <c r="BU121" i="4"/>
  <c r="BU113" i="4"/>
  <c r="BU105" i="4"/>
  <c r="BU97" i="4"/>
  <c r="BU89" i="4"/>
  <c r="BU81" i="4"/>
  <c r="BU73" i="4"/>
  <c r="BU65" i="4"/>
  <c r="BU57" i="4"/>
  <c r="BU49" i="4"/>
  <c r="BU41" i="4"/>
  <c r="BU33" i="4"/>
  <c r="BU25" i="4"/>
  <c r="BU17" i="4"/>
  <c r="BU9" i="4"/>
  <c r="BU135" i="4"/>
  <c r="BU127" i="4"/>
  <c r="BU118" i="4"/>
  <c r="BU110" i="4"/>
  <c r="BU102" i="4"/>
  <c r="BU94" i="4"/>
  <c r="BU86" i="4"/>
  <c r="BU62" i="4"/>
  <c r="BU54" i="4"/>
  <c r="BU46" i="4"/>
  <c r="BU38" i="4"/>
  <c r="BU30" i="4"/>
  <c r="BU22" i="4"/>
  <c r="BU14" i="4"/>
  <c r="BU6" i="4"/>
  <c r="FO411" i="4"/>
  <c r="FO409" i="4"/>
  <c r="FO403" i="4"/>
  <c r="FO401" i="4"/>
  <c r="FO399" i="4"/>
  <c r="FO397" i="4"/>
  <c r="FO398" i="4"/>
  <c r="FO396" i="4"/>
  <c r="FO410" i="4"/>
  <c r="FO392" i="4"/>
  <c r="FO388" i="4"/>
  <c r="FO386" i="4"/>
  <c r="FO384" i="4"/>
  <c r="FO381" i="4"/>
  <c r="FO377" i="4"/>
  <c r="FO387" i="4"/>
  <c r="FO372" i="4"/>
  <c r="FO370" i="4"/>
  <c r="FO368" i="4"/>
  <c r="FO393" i="4"/>
  <c r="FO383" i="4"/>
  <c r="FO373" i="4"/>
  <c r="FO360" i="4"/>
  <c r="FO358" i="4"/>
  <c r="FO354" i="4"/>
  <c r="FO352" i="4"/>
  <c r="FO350" i="4"/>
  <c r="FO348" i="4"/>
  <c r="FO364" i="4"/>
  <c r="FO362" i="4"/>
  <c r="FO371" i="4"/>
  <c r="FO365" i="4"/>
  <c r="FO361" i="4"/>
  <c r="FO357" i="4"/>
  <c r="FO351" i="4"/>
  <c r="FO349" i="4"/>
  <c r="FO363" i="4"/>
  <c r="FO347" i="4"/>
  <c r="FO345" i="4"/>
  <c r="FO343" i="4"/>
  <c r="FO341" i="4"/>
  <c r="FO339" i="4"/>
  <c r="FO337" i="4"/>
  <c r="FO335" i="4"/>
  <c r="FO389" i="4"/>
  <c r="FO332" i="4"/>
  <c r="FO328" i="4"/>
  <c r="FO322" i="4"/>
  <c r="FO320" i="4"/>
  <c r="FO344" i="4"/>
  <c r="FO367" i="4"/>
  <c r="FO346" i="4"/>
  <c r="FO342" i="4"/>
  <c r="FO308" i="4"/>
  <c r="FO298" i="4"/>
  <c r="FO331" i="4"/>
  <c r="FO329" i="4"/>
  <c r="FO325" i="4"/>
  <c r="FO321" i="4"/>
  <c r="FO309" i="4"/>
  <c r="FO305" i="4"/>
  <c r="FO301" i="4"/>
  <c r="FO297" i="4"/>
  <c r="FO286" i="4"/>
  <c r="FO276" i="4"/>
  <c r="FO274" i="4"/>
  <c r="FO270" i="4"/>
  <c r="FO315" i="4"/>
  <c r="FO265" i="4"/>
  <c r="FO261" i="4"/>
  <c r="FO259" i="4"/>
  <c r="FO257" i="4"/>
  <c r="FO255" i="4"/>
  <c r="FO251" i="4"/>
  <c r="FO249" i="4"/>
  <c r="FO243" i="4"/>
  <c r="FO241" i="4"/>
  <c r="FO279" i="4"/>
  <c r="FO267" i="4"/>
  <c r="FO275" i="4"/>
  <c r="FO277" i="4"/>
  <c r="FO333" i="4"/>
  <c r="FO266" i="4"/>
  <c r="FO262" i="4"/>
  <c r="FO258" i="4"/>
  <c r="FO283" i="4"/>
  <c r="FO269" i="4"/>
  <c r="FO252" i="4"/>
  <c r="FO281" i="4"/>
  <c r="FO235" i="4"/>
  <c r="FO233" i="4"/>
  <c r="FO227" i="4"/>
  <c r="FO225" i="4"/>
  <c r="FO221" i="4"/>
  <c r="FO217" i="4"/>
  <c r="FO307" i="4"/>
  <c r="FO250" i="4"/>
  <c r="FO224" i="4"/>
  <c r="FO220" i="4"/>
  <c r="FO210" i="4"/>
  <c r="FO208" i="4"/>
  <c r="FO206" i="4"/>
  <c r="FO204" i="4"/>
  <c r="FO200" i="4"/>
  <c r="FO198" i="4"/>
  <c r="FO196" i="4"/>
  <c r="FO194" i="4"/>
  <c r="FO190" i="4"/>
  <c r="FO188" i="4"/>
  <c r="FO180" i="4"/>
  <c r="FO176" i="4"/>
  <c r="FO246" i="4"/>
  <c r="FO236" i="4"/>
  <c r="FO240" i="4"/>
  <c r="FO242" i="4"/>
  <c r="FO234" i="4"/>
  <c r="FO230" i="4"/>
  <c r="FO226" i="4"/>
  <c r="FO222" i="4"/>
  <c r="FO218" i="4"/>
  <c r="FO209" i="4"/>
  <c r="FO207" i="4"/>
  <c r="FO205" i="4"/>
  <c r="FO201" i="4"/>
  <c r="FO197" i="4"/>
  <c r="FO193" i="4"/>
  <c r="FO191" i="4"/>
  <c r="FO172" i="4"/>
  <c r="FO168" i="4"/>
  <c r="FO164" i="4"/>
  <c r="FO162" i="4"/>
  <c r="FO154" i="4"/>
  <c r="FO152" i="4"/>
  <c r="FO150" i="4"/>
  <c r="FO189" i="4"/>
  <c r="FO175" i="4"/>
  <c r="FO169" i="4"/>
  <c r="FO165" i="4"/>
  <c r="FO161" i="4"/>
  <c r="FO149" i="4"/>
  <c r="FO181" i="4"/>
  <c r="FO147" i="4"/>
  <c r="FO141" i="4"/>
  <c r="FO139" i="4"/>
  <c r="FO131" i="4"/>
  <c r="FO129" i="4"/>
  <c r="FO125" i="4"/>
  <c r="FO146" i="4"/>
  <c r="FO142" i="4"/>
  <c r="FO140" i="4"/>
  <c r="FO136" i="4"/>
  <c r="FO134" i="4"/>
  <c r="FO132" i="4"/>
  <c r="FO126" i="4"/>
  <c r="FO123" i="4"/>
  <c r="FO118" i="4"/>
  <c r="FO116" i="4"/>
  <c r="FO112" i="4"/>
  <c r="FO110" i="4"/>
  <c r="FO108" i="4"/>
  <c r="FO104" i="4"/>
  <c r="FO102" i="4"/>
  <c r="FO94" i="4"/>
  <c r="FO92" i="4"/>
  <c r="FO90" i="4"/>
  <c r="FO88" i="4"/>
  <c r="FO86" i="4"/>
  <c r="FO82" i="4"/>
  <c r="FO78" i="4"/>
  <c r="FO72" i="4"/>
  <c r="FO70" i="4"/>
  <c r="FO68" i="4"/>
  <c r="FO66" i="4"/>
  <c r="FO117" i="4"/>
  <c r="FO113" i="4"/>
  <c r="FO111" i="4"/>
  <c r="FO109" i="4"/>
  <c r="FO107" i="4"/>
  <c r="FO105" i="4"/>
  <c r="FO103" i="4"/>
  <c r="FO101" i="4"/>
  <c r="FO97" i="4"/>
  <c r="FO89" i="4"/>
  <c r="FO87" i="4"/>
  <c r="FO81" i="4"/>
  <c r="FO79" i="4"/>
  <c r="FO71" i="4"/>
  <c r="FO65" i="4"/>
  <c r="FO63" i="4"/>
  <c r="FO61" i="4"/>
  <c r="FO59" i="4"/>
  <c r="FO55" i="4"/>
  <c r="FO52" i="4"/>
  <c r="FO46" i="4"/>
  <c r="FO44" i="4"/>
  <c r="FO38" i="4"/>
  <c r="FO36" i="4"/>
  <c r="FO28" i="4"/>
  <c r="FO26" i="4"/>
  <c r="FO14" i="4"/>
  <c r="FO10" i="4"/>
  <c r="FO60" i="4"/>
  <c r="FO56" i="4"/>
  <c r="FO39" i="4"/>
  <c r="FO53" i="4"/>
  <c r="FO51" i="4"/>
  <c r="FO49" i="4"/>
  <c r="FO47" i="4"/>
  <c r="FO31" i="4"/>
  <c r="FO15" i="4"/>
  <c r="FO23" i="4"/>
  <c r="FO33" i="4"/>
  <c r="FO7" i="4"/>
  <c r="FO64" i="4"/>
  <c r="FO17" i="4"/>
  <c r="AX411" i="4"/>
  <c r="AX409" i="4"/>
  <c r="AX407" i="4"/>
  <c r="AX412" i="4"/>
  <c r="AX410" i="4"/>
  <c r="AX408" i="4"/>
  <c r="AX406" i="4"/>
  <c r="AX404" i="4"/>
  <c r="AX402" i="4"/>
  <c r="AX400" i="4"/>
  <c r="AX398" i="4"/>
  <c r="AX396" i="4"/>
  <c r="AX394" i="4"/>
  <c r="AX392" i="4"/>
  <c r="AX390" i="4"/>
  <c r="AX388" i="4"/>
  <c r="AX386" i="4"/>
  <c r="AX384" i="4"/>
  <c r="AX381" i="4"/>
  <c r="AX379" i="4"/>
  <c r="AX377" i="4"/>
  <c r="AX375" i="4"/>
  <c r="AX373" i="4"/>
  <c r="AX376" i="4"/>
  <c r="AX403" i="4"/>
  <c r="AX399" i="4"/>
  <c r="AX395" i="4"/>
  <c r="AX391" i="4"/>
  <c r="AX387" i="4"/>
  <c r="AX372" i="4"/>
  <c r="AX370" i="4"/>
  <c r="AX368" i="4"/>
  <c r="AX366" i="4"/>
  <c r="AX364" i="4"/>
  <c r="AX362" i="4"/>
  <c r="AX360" i="4"/>
  <c r="AX358" i="4"/>
  <c r="AX356" i="4"/>
  <c r="AX354" i="4"/>
  <c r="AX352" i="4"/>
  <c r="AX350" i="4"/>
  <c r="AX348" i="4"/>
  <c r="AX346" i="4"/>
  <c r="AX344" i="4"/>
  <c r="AX342" i="4"/>
  <c r="AX340" i="4"/>
  <c r="AX338" i="4"/>
  <c r="AX336" i="4"/>
  <c r="AX334" i="4"/>
  <c r="AX332" i="4"/>
  <c r="AX330" i="4"/>
  <c r="AX328" i="4"/>
  <c r="AX326" i="4"/>
  <c r="AX324" i="4"/>
  <c r="AX322" i="4"/>
  <c r="AX320" i="4"/>
  <c r="AX318" i="4"/>
  <c r="AX316" i="4"/>
  <c r="AX314" i="4"/>
  <c r="AX312" i="4"/>
  <c r="AX310" i="4"/>
  <c r="AX308" i="4"/>
  <c r="AX306" i="4"/>
  <c r="AX304" i="4"/>
  <c r="AX302" i="4"/>
  <c r="AX300" i="4"/>
  <c r="AX298" i="4"/>
  <c r="AX296" i="4"/>
  <c r="AX294" i="4"/>
  <c r="AX292" i="4"/>
  <c r="AX290" i="4"/>
  <c r="AX288" i="4"/>
  <c r="AX286" i="4"/>
  <c r="AX284" i="4"/>
  <c r="AX359" i="4"/>
  <c r="AX343" i="4"/>
  <c r="AX327" i="4"/>
  <c r="AX311" i="4"/>
  <c r="AX295" i="4"/>
  <c r="AX206" i="4"/>
  <c r="AX203" i="4"/>
  <c r="AX190" i="4"/>
  <c r="AX385" i="4"/>
  <c r="AX374" i="4"/>
  <c r="AX361" i="4"/>
  <c r="AX345" i="4"/>
  <c r="AX329" i="4"/>
  <c r="AX313" i="4"/>
  <c r="AX297" i="4"/>
  <c r="AX282" i="4"/>
  <c r="AX275" i="4"/>
  <c r="AX274" i="4"/>
  <c r="AX267" i="4"/>
  <c r="AX266" i="4"/>
  <c r="AX259" i="4"/>
  <c r="AX258" i="4"/>
  <c r="AX251" i="4"/>
  <c r="AX250" i="4"/>
  <c r="AX243" i="4"/>
  <c r="AX242" i="4"/>
  <c r="AX235" i="4"/>
  <c r="AX234" i="4"/>
  <c r="AX227" i="4"/>
  <c r="AX226" i="4"/>
  <c r="AX219" i="4"/>
  <c r="AX218" i="4"/>
  <c r="AX212" i="4"/>
  <c r="AX209" i="4"/>
  <c r="AX196" i="4"/>
  <c r="AX193" i="4"/>
  <c r="AX389" i="4"/>
  <c r="AX380" i="4"/>
  <c r="AX363" i="4"/>
  <c r="AX347" i="4"/>
  <c r="AX331" i="4"/>
  <c r="AX315" i="4"/>
  <c r="AX299" i="4"/>
  <c r="AX283" i="4"/>
  <c r="AX202" i="4"/>
  <c r="AX199" i="4"/>
  <c r="AX187" i="4"/>
  <c r="AX185" i="4"/>
  <c r="AX183" i="4"/>
  <c r="AX181" i="4"/>
  <c r="AX179" i="4"/>
  <c r="AX177" i="4"/>
  <c r="AX175" i="4"/>
  <c r="AX173" i="4"/>
  <c r="AX171" i="4"/>
  <c r="AX169" i="4"/>
  <c r="AX167" i="4"/>
  <c r="AX165" i="4"/>
  <c r="AX163" i="4"/>
  <c r="AX161" i="4"/>
  <c r="AX159" i="4"/>
  <c r="AX157" i="4"/>
  <c r="AX155" i="4"/>
  <c r="AX153" i="4"/>
  <c r="AX151" i="4"/>
  <c r="AX149" i="4"/>
  <c r="AX147" i="4"/>
  <c r="AX145" i="4"/>
  <c r="AX143" i="4"/>
  <c r="AX141" i="4"/>
  <c r="AX139" i="4"/>
  <c r="AX137" i="4"/>
  <c r="AX135" i="4"/>
  <c r="AX133" i="4"/>
  <c r="AX131" i="4"/>
  <c r="AX129" i="4"/>
  <c r="AX127" i="4"/>
  <c r="AX393" i="4"/>
  <c r="AX365" i="4"/>
  <c r="AX349" i="4"/>
  <c r="AX333" i="4"/>
  <c r="AX317" i="4"/>
  <c r="AX301" i="4"/>
  <c r="AX285" i="4"/>
  <c r="AX281" i="4"/>
  <c r="AX280" i="4"/>
  <c r="AX273" i="4"/>
  <c r="AX272" i="4"/>
  <c r="AX265" i="4"/>
  <c r="AX264" i="4"/>
  <c r="AX257" i="4"/>
  <c r="AX256" i="4"/>
  <c r="AX249" i="4"/>
  <c r="AX248" i="4"/>
  <c r="AX241" i="4"/>
  <c r="AX240" i="4"/>
  <c r="AX233" i="4"/>
  <c r="AX232" i="4"/>
  <c r="AX225" i="4"/>
  <c r="AX224" i="4"/>
  <c r="AX217" i="4"/>
  <c r="AX216" i="4"/>
  <c r="AX208" i="4"/>
  <c r="AX205" i="4"/>
  <c r="AX192" i="4"/>
  <c r="AX189" i="4"/>
  <c r="AX397" i="4"/>
  <c r="AX383" i="4"/>
  <c r="AX367" i="4"/>
  <c r="AX351" i="4"/>
  <c r="AX335" i="4"/>
  <c r="AX319" i="4"/>
  <c r="AX303" i="4"/>
  <c r="AX287" i="4"/>
  <c r="AX211" i="4"/>
  <c r="AX198" i="4"/>
  <c r="AX401" i="4"/>
  <c r="AX369" i="4"/>
  <c r="AX353" i="4"/>
  <c r="AX337" i="4"/>
  <c r="AX321" i="4"/>
  <c r="AX305" i="4"/>
  <c r="AX289" i="4"/>
  <c r="AX279" i="4"/>
  <c r="AX278" i="4"/>
  <c r="AX271" i="4"/>
  <c r="AX270" i="4"/>
  <c r="AX263" i="4"/>
  <c r="AX262" i="4"/>
  <c r="AX255" i="4"/>
  <c r="AX254" i="4"/>
  <c r="AX247" i="4"/>
  <c r="AX246" i="4"/>
  <c r="AX239" i="4"/>
  <c r="AX238" i="4"/>
  <c r="AX231" i="4"/>
  <c r="AX230" i="4"/>
  <c r="AX223" i="4"/>
  <c r="AX222" i="4"/>
  <c r="AX215" i="4"/>
  <c r="AX214" i="4"/>
  <c r="AX204" i="4"/>
  <c r="AX201" i="4"/>
  <c r="AX405" i="4"/>
  <c r="AX378" i="4"/>
  <c r="AX371" i="4"/>
  <c r="AX355" i="4"/>
  <c r="AX339" i="4"/>
  <c r="AX323" i="4"/>
  <c r="AX307" i="4"/>
  <c r="AX291" i="4"/>
  <c r="AX210" i="4"/>
  <c r="AX207" i="4"/>
  <c r="AX194" i="4"/>
  <c r="AX191" i="4"/>
  <c r="AX188" i="4"/>
  <c r="AX186" i="4"/>
  <c r="AX184" i="4"/>
  <c r="AX182" i="4"/>
  <c r="AX180" i="4"/>
  <c r="AX178" i="4"/>
  <c r="AX176" i="4"/>
  <c r="AX174" i="4"/>
  <c r="AX172" i="4"/>
  <c r="AX170" i="4"/>
  <c r="AX168" i="4"/>
  <c r="AX166" i="4"/>
  <c r="AX164" i="4"/>
  <c r="AX162" i="4"/>
  <c r="AX160" i="4"/>
  <c r="AX158" i="4"/>
  <c r="AX156" i="4"/>
  <c r="AX154" i="4"/>
  <c r="AX152" i="4"/>
  <c r="AX150" i="4"/>
  <c r="AX148" i="4"/>
  <c r="AX146" i="4"/>
  <c r="AX144" i="4"/>
  <c r="AX142" i="4"/>
  <c r="AX140" i="4"/>
  <c r="AX138" i="4"/>
  <c r="AX136" i="4"/>
  <c r="AX134" i="4"/>
  <c r="AX132" i="4"/>
  <c r="AX130" i="4"/>
  <c r="AX128" i="4"/>
  <c r="AX126" i="4"/>
  <c r="AX123" i="4"/>
  <c r="AX121" i="4"/>
  <c r="AX119" i="4"/>
  <c r="AX117" i="4"/>
  <c r="AX115" i="4"/>
  <c r="AX113" i="4"/>
  <c r="AX111" i="4"/>
  <c r="AX109" i="4"/>
  <c r="AX107" i="4"/>
  <c r="AX105" i="4"/>
  <c r="AX103" i="4"/>
  <c r="AX101" i="4"/>
  <c r="AX99" i="4"/>
  <c r="AX97" i="4"/>
  <c r="AX95" i="4"/>
  <c r="AX93" i="4"/>
  <c r="AX91" i="4"/>
  <c r="AX89" i="4"/>
  <c r="AX87" i="4"/>
  <c r="AX85" i="4"/>
  <c r="AX83" i="4"/>
  <c r="AX81" i="4"/>
  <c r="AX79" i="4"/>
  <c r="AX77" i="4"/>
  <c r="AX75" i="4"/>
  <c r="AX73" i="4"/>
  <c r="AX71" i="4"/>
  <c r="AX69" i="4"/>
  <c r="AX67" i="4"/>
  <c r="AX65" i="4"/>
  <c r="AX63" i="4"/>
  <c r="AX61" i="4"/>
  <c r="AX59" i="4"/>
  <c r="AX57" i="4"/>
  <c r="AX55" i="4"/>
  <c r="AX53" i="4"/>
  <c r="AX51" i="4"/>
  <c r="AX49" i="4"/>
  <c r="AX47" i="4"/>
  <c r="AX45" i="4"/>
  <c r="AX43" i="4"/>
  <c r="AX41" i="4"/>
  <c r="AX341" i="4"/>
  <c r="AX260" i="4"/>
  <c r="AX253" i="4"/>
  <c r="AX104" i="4"/>
  <c r="AX96" i="4"/>
  <c r="AX88" i="4"/>
  <c r="AX80" i="4"/>
  <c r="AX72" i="4"/>
  <c r="AX64" i="4"/>
  <c r="AX56" i="4"/>
  <c r="AX48" i="4"/>
  <c r="AX40" i="4"/>
  <c r="AX37" i="4"/>
  <c r="AX357" i="4"/>
  <c r="AX252" i="4"/>
  <c r="AX245" i="4"/>
  <c r="AX244" i="4"/>
  <c r="AX237" i="4"/>
  <c r="AX197" i="4"/>
  <c r="AX102" i="4"/>
  <c r="AX94" i="4"/>
  <c r="AX86" i="4"/>
  <c r="AX78" i="4"/>
  <c r="AX70" i="4"/>
  <c r="AX62" i="4"/>
  <c r="AX54" i="4"/>
  <c r="AX46" i="4"/>
  <c r="AX36" i="4"/>
  <c r="AX34" i="4"/>
  <c r="AX32" i="4"/>
  <c r="AX30" i="4"/>
  <c r="AX28" i="4"/>
  <c r="AX26" i="4"/>
  <c r="AX24" i="4"/>
  <c r="AX22" i="4"/>
  <c r="AX20" i="4"/>
  <c r="AX18" i="4"/>
  <c r="AX16" i="4"/>
  <c r="AX14" i="4"/>
  <c r="AX12" i="4"/>
  <c r="AX10" i="4"/>
  <c r="AX8" i="4"/>
  <c r="AX6" i="4"/>
  <c r="AX236" i="4"/>
  <c r="AX229" i="4"/>
  <c r="AX125" i="4"/>
  <c r="AX120" i="4"/>
  <c r="AX116" i="4"/>
  <c r="AX110" i="4"/>
  <c r="AX39" i="4"/>
  <c r="AX228" i="4"/>
  <c r="AX221" i="4"/>
  <c r="AX112" i="4"/>
  <c r="AX108" i="4"/>
  <c r="AX100" i="4"/>
  <c r="AX92" i="4"/>
  <c r="AX84" i="4"/>
  <c r="AX76" i="4"/>
  <c r="AX68" i="4"/>
  <c r="AX60" i="4"/>
  <c r="AX52" i="4"/>
  <c r="AX44" i="4"/>
  <c r="AX293" i="4"/>
  <c r="AX277" i="4"/>
  <c r="AX220" i="4"/>
  <c r="AX213" i="4"/>
  <c r="AX38" i="4"/>
  <c r="AX309" i="4"/>
  <c r="AX276" i="4"/>
  <c r="AX269" i="4"/>
  <c r="AX200" i="4"/>
  <c r="AX195" i="4"/>
  <c r="AX106" i="4"/>
  <c r="AX98" i="4"/>
  <c r="AX90" i="4"/>
  <c r="AX82" i="4"/>
  <c r="AX74" i="4"/>
  <c r="AX66" i="4"/>
  <c r="AX58" i="4"/>
  <c r="AX50" i="4"/>
  <c r="AX42" i="4"/>
  <c r="AX35" i="4"/>
  <c r="AX33" i="4"/>
  <c r="AX31" i="4"/>
  <c r="AX29" i="4"/>
  <c r="AX27" i="4"/>
  <c r="AX25" i="4"/>
  <c r="AX23" i="4"/>
  <c r="AX21" i="4"/>
  <c r="AX19" i="4"/>
  <c r="AX17" i="4"/>
  <c r="AX15" i="4"/>
  <c r="AX13" i="4"/>
  <c r="AX11" i="4"/>
  <c r="AX9" i="4"/>
  <c r="AX7" i="4"/>
  <c r="AX268" i="4"/>
  <c r="AX325" i="4"/>
  <c r="AX261" i="4"/>
  <c r="AX122" i="4"/>
  <c r="AX118" i="4"/>
  <c r="AX114" i="4"/>
  <c r="FD396" i="4"/>
  <c r="FD196" i="4"/>
  <c r="FD98" i="4"/>
  <c r="FD45" i="4"/>
  <c r="FD13" i="4"/>
  <c r="FD6" i="4"/>
  <c r="FD410" i="4"/>
  <c r="FD395" i="4"/>
  <c r="FD380" i="4"/>
  <c r="FD365" i="4"/>
  <c r="FD355" i="4"/>
  <c r="FD327" i="4"/>
  <c r="FD318" i="4"/>
  <c r="FD309" i="4"/>
  <c r="FD291" i="4"/>
  <c r="FD257" i="4"/>
  <c r="FD231" i="4"/>
  <c r="FD96" i="4"/>
  <c r="FD80" i="4"/>
  <c r="FD66" i="4"/>
  <c r="FD27" i="4"/>
  <c r="FD11" i="4"/>
  <c r="FD52" i="4"/>
  <c r="FD20" i="4"/>
  <c r="FD146" i="4"/>
  <c r="FD408" i="4"/>
  <c r="FD394" i="4"/>
  <c r="FD390" i="4"/>
  <c r="FD370" i="4"/>
  <c r="FD357" i="4"/>
  <c r="FD305" i="4"/>
  <c r="FD298" i="4"/>
  <c r="FD324" i="4"/>
  <c r="FD205" i="4"/>
  <c r="FD254" i="4"/>
  <c r="FD233" i="4"/>
  <c r="FD208" i="4"/>
  <c r="FD164" i="4"/>
  <c r="FD149" i="4"/>
  <c r="FD141" i="4"/>
  <c r="FD111" i="4"/>
  <c r="FD79" i="4"/>
  <c r="FD63" i="4"/>
  <c r="FD41" i="4"/>
  <c r="FD25" i="4"/>
  <c r="FD406" i="4"/>
  <c r="FD407" i="4"/>
  <c r="FD356" i="4"/>
  <c r="FD346" i="4"/>
  <c r="FD330" i="4"/>
  <c r="FD301" i="4"/>
  <c r="FD292" i="4"/>
  <c r="FD328" i="4"/>
  <c r="FD269" i="4"/>
  <c r="FD306" i="4"/>
  <c r="FD187" i="4"/>
  <c r="FD238" i="4"/>
  <c r="FD229" i="4"/>
  <c r="FD220" i="4"/>
  <c r="FD216" i="4"/>
  <c r="FD93" i="4"/>
  <c r="FD61" i="4"/>
  <c r="FD32" i="4"/>
  <c r="FD391" i="4"/>
  <c r="FD375" i="4"/>
  <c r="FD379" i="4"/>
  <c r="FD344" i="4"/>
  <c r="FD361" i="4"/>
  <c r="FD289" i="4"/>
  <c r="FD248" i="4"/>
  <c r="FD175" i="4"/>
  <c r="FD59" i="4"/>
  <c r="FD132" i="4"/>
  <c r="FD74" i="4"/>
  <c r="FD30" i="4"/>
  <c r="FD58" i="4"/>
  <c r="FD402" i="4"/>
  <c r="FD364" i="4"/>
  <c r="FD353" i="4"/>
  <c r="FD337" i="4"/>
  <c r="FD267" i="4"/>
  <c r="FD246" i="4"/>
  <c r="FD215" i="4"/>
  <c r="FD202" i="4"/>
  <c r="FD174" i="4"/>
  <c r="FD121" i="4"/>
  <c r="FD104" i="4"/>
  <c r="FD377" i="4"/>
  <c r="FD350" i="4"/>
  <c r="FD335" i="4"/>
  <c r="FD316" i="4"/>
  <c r="FD312" i="4"/>
  <c r="FD303" i="4"/>
  <c r="FD266" i="4"/>
  <c r="FD197" i="4"/>
  <c r="FD217" i="4"/>
  <c r="FD133" i="4"/>
  <c r="FD159" i="4"/>
  <c r="FD173" i="4"/>
  <c r="FD118" i="4"/>
  <c r="FD49" i="4"/>
  <c r="FD42" i="4"/>
  <c r="FD398" i="4"/>
  <c r="FD385" i="4"/>
  <c r="FD384" i="4"/>
  <c r="FD351" i="4"/>
  <c r="FD338" i="4"/>
  <c r="FD283" i="4"/>
  <c r="FD299" i="4"/>
  <c r="FD226" i="4"/>
  <c r="FD170" i="4"/>
  <c r="FD171" i="4"/>
  <c r="FD147" i="4"/>
  <c r="FD232" i="4"/>
  <c r="FD140" i="4"/>
  <c r="FD116" i="4"/>
  <c r="FD100" i="4"/>
  <c r="FD68" i="4"/>
  <c r="AK11" i="4"/>
  <c r="AK75" i="4"/>
  <c r="AK59" i="4"/>
  <c r="AK51" i="4"/>
  <c r="AK43" i="4"/>
  <c r="AK379" i="4"/>
  <c r="AK315" i="4"/>
  <c r="AK251" i="4"/>
  <c r="AK187" i="4"/>
  <c r="AK122" i="4"/>
  <c r="AK58" i="4"/>
  <c r="AK403" i="4"/>
  <c r="AK338" i="4"/>
  <c r="AK274" i="4"/>
  <c r="AK210" i="4"/>
  <c r="AK146" i="4"/>
  <c r="AK81" i="4"/>
  <c r="AK17" i="4"/>
  <c r="AK285" i="4"/>
  <c r="AK133" i="4"/>
  <c r="AK348" i="4"/>
  <c r="AK196" i="4"/>
  <c r="AK377" i="4"/>
  <c r="AK313" i="4"/>
  <c r="AK249" i="4"/>
  <c r="AK185" i="4"/>
  <c r="AK120" i="4"/>
  <c r="AK56" i="4"/>
  <c r="AK221" i="4"/>
  <c r="AK268" i="4"/>
  <c r="AK385" i="4"/>
  <c r="AK320" i="4"/>
  <c r="AK256" i="4"/>
  <c r="AK192" i="4"/>
  <c r="AK128" i="4"/>
  <c r="AK63" i="4"/>
  <c r="AK373" i="4"/>
  <c r="AK392" i="4"/>
  <c r="AK327" i="4"/>
  <c r="AK263" i="4"/>
  <c r="AK199" i="4"/>
  <c r="AK135" i="4"/>
  <c r="AK70" i="4"/>
  <c r="AK6" i="4"/>
  <c r="AK366" i="4"/>
  <c r="AK302" i="4"/>
  <c r="AK238" i="4"/>
  <c r="AK174" i="4"/>
  <c r="AK109" i="4"/>
  <c r="AK45" i="4"/>
  <c r="AK325" i="4"/>
  <c r="AK189" i="4"/>
  <c r="AK364" i="4"/>
  <c r="AK212" i="4"/>
  <c r="AK27" i="4"/>
  <c r="AK371" i="4"/>
  <c r="AK307" i="4"/>
  <c r="AK243" i="4"/>
  <c r="AK179" i="4"/>
  <c r="AK114" i="4"/>
  <c r="AK50" i="4"/>
  <c r="AK395" i="4"/>
  <c r="AK330" i="4"/>
  <c r="AK266" i="4"/>
  <c r="AK202" i="4"/>
  <c r="AK138" i="4"/>
  <c r="AK73" i="4"/>
  <c r="AK9" i="4"/>
  <c r="AK269" i="4"/>
  <c r="AK108" i="4"/>
  <c r="AK332" i="4"/>
  <c r="AK172" i="4"/>
  <c r="AK369" i="4"/>
  <c r="AK305" i="4"/>
  <c r="AK241" i="4"/>
  <c r="AK177" i="4"/>
  <c r="AK112" i="4"/>
  <c r="AK48" i="4"/>
  <c r="AK181" i="4"/>
  <c r="AK228" i="4"/>
  <c r="AK376" i="4"/>
  <c r="AK312" i="4"/>
  <c r="AK248" i="4"/>
  <c r="AK184" i="4"/>
  <c r="AK119" i="4"/>
  <c r="AK55" i="4"/>
  <c r="AK36" i="4"/>
  <c r="AK384" i="4"/>
  <c r="AK319" i="4"/>
  <c r="AK255" i="4"/>
  <c r="AK191" i="4"/>
  <c r="AK127" i="4"/>
  <c r="AK62" i="4"/>
  <c r="AK398" i="4"/>
  <c r="AK358" i="4"/>
  <c r="AK294" i="4"/>
  <c r="AK230" i="4"/>
  <c r="AK166" i="4"/>
  <c r="AK101" i="4"/>
  <c r="AK37" i="4"/>
  <c r="AK309" i="4"/>
  <c r="AK165" i="4"/>
  <c r="AK340" i="4"/>
  <c r="AK180" i="4"/>
  <c r="AK91" i="4"/>
  <c r="AK363" i="4"/>
  <c r="AK299" i="4"/>
  <c r="AK235" i="4"/>
  <c r="AK171" i="4"/>
  <c r="AK106" i="4"/>
  <c r="AK42" i="4"/>
  <c r="AK387" i="4"/>
  <c r="AK322" i="4"/>
  <c r="AK258" i="4"/>
  <c r="AK194" i="4"/>
  <c r="AK130" i="4"/>
  <c r="AK65" i="4"/>
  <c r="AK381" i="4"/>
  <c r="AK253" i="4"/>
  <c r="AK92" i="4"/>
  <c r="AK316" i="4"/>
  <c r="AK132" i="4"/>
  <c r="AK361" i="4"/>
  <c r="AK297" i="4"/>
  <c r="AK233" i="4"/>
  <c r="AK169" i="4"/>
  <c r="AK104" i="4"/>
  <c r="AK40" i="4"/>
  <c r="AK149" i="4"/>
  <c r="AK188" i="4"/>
  <c r="AK368" i="4"/>
  <c r="AK304" i="4"/>
  <c r="AK240" i="4"/>
  <c r="AK176" i="4"/>
  <c r="AK111" i="4"/>
  <c r="AK47" i="4"/>
  <c r="AK372" i="4"/>
  <c r="AK375" i="4"/>
  <c r="AK311" i="4"/>
  <c r="AK247" i="4"/>
  <c r="AK183" i="4"/>
  <c r="AK118" i="4"/>
  <c r="AK54" i="4"/>
  <c r="AK60" i="4"/>
  <c r="AK350" i="4"/>
  <c r="AK286" i="4"/>
  <c r="AK222" i="4"/>
  <c r="AK158" i="4"/>
  <c r="AK93" i="4"/>
  <c r="AK29" i="4"/>
  <c r="AK293" i="4"/>
  <c r="AK141" i="4"/>
  <c r="AK324" i="4"/>
  <c r="AK164" i="4"/>
  <c r="AK35" i="4"/>
  <c r="AK412" i="4"/>
  <c r="AK347" i="4"/>
  <c r="AK283" i="4"/>
  <c r="AK219" i="4"/>
  <c r="AK155" i="4"/>
  <c r="AK90" i="4"/>
  <c r="AK26" i="4"/>
  <c r="AK370" i="4"/>
  <c r="AK306" i="4"/>
  <c r="AK242" i="4"/>
  <c r="AK178" i="4"/>
  <c r="AK113" i="4"/>
  <c r="AK49" i="4"/>
  <c r="AK349" i="4"/>
  <c r="AK213" i="4"/>
  <c r="AK28" i="4"/>
  <c r="AK284" i="4"/>
  <c r="AK410" i="4"/>
  <c r="AK345" i="4"/>
  <c r="AK281" i="4"/>
  <c r="AK217" i="4"/>
  <c r="AK153" i="4"/>
  <c r="AK88" i="4"/>
  <c r="AK24" i="4"/>
  <c r="AK76" i="4"/>
  <c r="AK115" i="4"/>
  <c r="AK352" i="4"/>
  <c r="AK288" i="4"/>
  <c r="AK224" i="4"/>
  <c r="AK160" i="4"/>
  <c r="AK95" i="4"/>
  <c r="AK31" i="4"/>
  <c r="AK156" i="4"/>
  <c r="AK359" i="4"/>
  <c r="AK295" i="4"/>
  <c r="AK231" i="4"/>
  <c r="AK167" i="4"/>
  <c r="AK102" i="4"/>
  <c r="AK38" i="4"/>
  <c r="AK399" i="4"/>
  <c r="AK334" i="4"/>
  <c r="AK270" i="4"/>
  <c r="AK206" i="4"/>
  <c r="AK142" i="4"/>
  <c r="AK77" i="4"/>
  <c r="AK13" i="4"/>
  <c r="AK261" i="4"/>
  <c r="AK100" i="4"/>
  <c r="AK292" i="4"/>
  <c r="AK107" i="4"/>
  <c r="AK396" i="4"/>
  <c r="AK331" i="4"/>
  <c r="AK267" i="4"/>
  <c r="AK203" i="4"/>
  <c r="AK139" i="4"/>
  <c r="AK74" i="4"/>
  <c r="AK10" i="4"/>
  <c r="AK354" i="4"/>
  <c r="AK290" i="4"/>
  <c r="AK226" i="4"/>
  <c r="AK162" i="4"/>
  <c r="AK97" i="4"/>
  <c r="AK33" i="4"/>
  <c r="AK317" i="4"/>
  <c r="AK173" i="4"/>
  <c r="AK397" i="4"/>
  <c r="AK244" i="4"/>
  <c r="AK394" i="4"/>
  <c r="AK329" i="4"/>
  <c r="AK265" i="4"/>
  <c r="AK201" i="4"/>
  <c r="AK137" i="4"/>
  <c r="AK72" i="4"/>
  <c r="AK8" i="4"/>
  <c r="AK20" i="4"/>
  <c r="AK401" i="4"/>
  <c r="AK336" i="4"/>
  <c r="AK272" i="4"/>
  <c r="AK208" i="4"/>
  <c r="AK144" i="4"/>
  <c r="AK79" i="4"/>
  <c r="AK15" i="4"/>
  <c r="AK408" i="4"/>
  <c r="AK343" i="4"/>
  <c r="AK279" i="4"/>
  <c r="AK215" i="4"/>
  <c r="AK151" i="4"/>
  <c r="AK86" i="4"/>
  <c r="AK22" i="4"/>
  <c r="AK383" i="4"/>
  <c r="AK318" i="4"/>
  <c r="AK254" i="4"/>
  <c r="AK190" i="4"/>
  <c r="AK126" i="4"/>
  <c r="AK61" i="4"/>
  <c r="AK357" i="4"/>
  <c r="AK229" i="4"/>
  <c r="AK52" i="4"/>
  <c r="AK252" i="4"/>
  <c r="AK19" i="4"/>
  <c r="AK291" i="4"/>
  <c r="AK131" i="4"/>
  <c r="AK362" i="4"/>
  <c r="AK186" i="4"/>
  <c r="AK25" i="4"/>
  <c r="AK12" i="4"/>
  <c r="AK353" i="4"/>
  <c r="AK193" i="4"/>
  <c r="AK16" i="4"/>
  <c r="AK360" i="4"/>
  <c r="AK200" i="4"/>
  <c r="AK23" i="4"/>
  <c r="AK303" i="4"/>
  <c r="AK143" i="4"/>
  <c r="AK391" i="4"/>
  <c r="AK214" i="4"/>
  <c r="AK53" i="4"/>
  <c r="AK84" i="4"/>
  <c r="AK405" i="4"/>
  <c r="AK355" i="4"/>
  <c r="AK163" i="4"/>
  <c r="AK378" i="4"/>
  <c r="AK170" i="4"/>
  <c r="AK333" i="4"/>
  <c r="AK260" i="4"/>
  <c r="AK273" i="4"/>
  <c r="AK80" i="4"/>
  <c r="AK409" i="4"/>
  <c r="AK216" i="4"/>
  <c r="AK7" i="4"/>
  <c r="AK271" i="4"/>
  <c r="AK78" i="4"/>
  <c r="AK310" i="4"/>
  <c r="AK117" i="4"/>
  <c r="AK205" i="4"/>
  <c r="AK83" i="4"/>
  <c r="AK404" i="4"/>
  <c r="AK211" i="4"/>
  <c r="AK18" i="4"/>
  <c r="AK234" i="4"/>
  <c r="AK41" i="4"/>
  <c r="AK356" i="4"/>
  <c r="AK321" i="4"/>
  <c r="AK129" i="4"/>
  <c r="AK380" i="4"/>
  <c r="AK264" i="4"/>
  <c r="AK71" i="4"/>
  <c r="AK335" i="4"/>
  <c r="AK110" i="4"/>
  <c r="AK342" i="4"/>
  <c r="AK150" i="4"/>
  <c r="AK277" i="4"/>
  <c r="AK140" i="4"/>
  <c r="AK323" i="4"/>
  <c r="AK66" i="4"/>
  <c r="AK218" i="4"/>
  <c r="AK237" i="4"/>
  <c r="AK386" i="4"/>
  <c r="AK96" i="4"/>
  <c r="AK344" i="4"/>
  <c r="AK103" i="4"/>
  <c r="AK287" i="4"/>
  <c r="AK30" i="4"/>
  <c r="AK198" i="4"/>
  <c r="AK245" i="4"/>
  <c r="AK259" i="4"/>
  <c r="AK411" i="4"/>
  <c r="AK121" i="4"/>
  <c r="AK157" i="4"/>
  <c r="AK289" i="4"/>
  <c r="AK32" i="4"/>
  <c r="AK296" i="4"/>
  <c r="AK39" i="4"/>
  <c r="AK223" i="4"/>
  <c r="AK407" i="4"/>
  <c r="AK134" i="4"/>
  <c r="AK389" i="4"/>
  <c r="AK195" i="4"/>
  <c r="AK314" i="4"/>
  <c r="AK89" i="4"/>
  <c r="AK300" i="4"/>
  <c r="AK225" i="4"/>
  <c r="AK116" i="4"/>
  <c r="AK232" i="4"/>
  <c r="AK99" i="4"/>
  <c r="AK175" i="4"/>
  <c r="AK326" i="4"/>
  <c r="AK69" i="4"/>
  <c r="AK276" i="4"/>
  <c r="AK147" i="4"/>
  <c r="AK298" i="4"/>
  <c r="AK57" i="4"/>
  <c r="AK220" i="4"/>
  <c r="AK209" i="4"/>
  <c r="AK44" i="4"/>
  <c r="AK168" i="4"/>
  <c r="AK400" i="4"/>
  <c r="AK159" i="4"/>
  <c r="AK278" i="4"/>
  <c r="AK21" i="4"/>
  <c r="AK236" i="4"/>
  <c r="AK98" i="4"/>
  <c r="AK365" i="4"/>
  <c r="AK161" i="4"/>
  <c r="AK152" i="4"/>
  <c r="AK94" i="4"/>
  <c r="AK406" i="4"/>
  <c r="AK82" i="4"/>
  <c r="AK301" i="4"/>
  <c r="AK145" i="4"/>
  <c r="AK136" i="4"/>
  <c r="AK46" i="4"/>
  <c r="AK341" i="4"/>
  <c r="AK346" i="4"/>
  <c r="AK68" i="4"/>
  <c r="AK390" i="4"/>
  <c r="AK204" i="4"/>
  <c r="AK374" i="4"/>
  <c r="AK308" i="4"/>
  <c r="AK388" i="4"/>
  <c r="AK282" i="4"/>
  <c r="AK123" i="4"/>
  <c r="AK148" i="4"/>
  <c r="AK367" i="4"/>
  <c r="AK262" i="4"/>
  <c r="AK67" i="4"/>
  <c r="AK339" i="4"/>
  <c r="AK250" i="4"/>
  <c r="AK402" i="4"/>
  <c r="AK393" i="4"/>
  <c r="AK351" i="4"/>
  <c r="AK246" i="4"/>
  <c r="AK275" i="4"/>
  <c r="AK154" i="4"/>
  <c r="AK337" i="4"/>
  <c r="AK328" i="4"/>
  <c r="AK239" i="4"/>
  <c r="AK182" i="4"/>
  <c r="AK227" i="4"/>
  <c r="AK105" i="4"/>
  <c r="AK257" i="4"/>
  <c r="AK280" i="4"/>
  <c r="AK207" i="4"/>
  <c r="AK85" i="4"/>
  <c r="AK34" i="4"/>
  <c r="AK197" i="4"/>
  <c r="AK64" i="4"/>
  <c r="AK87" i="4"/>
  <c r="AK14" i="4"/>
  <c r="AK125" i="4"/>
  <c r="CU3" i="4"/>
  <c r="CJ3" i="4"/>
  <c r="CI5" i="4"/>
  <c r="CT5" i="4"/>
  <c r="FP124" i="4" s="1"/>
  <c r="DF3" i="4"/>
  <c r="DF5" i="4" s="1"/>
  <c r="GB124" i="4" s="1"/>
  <c r="BV3" i="4"/>
  <c r="BV5" i="4" s="1"/>
  <c r="BV124" i="4" s="1"/>
  <c r="BJ5" i="4"/>
  <c r="BJ124" i="4" s="1"/>
  <c r="AY5" i="4"/>
  <c r="BK3" i="4"/>
  <c r="AY4" i="4"/>
  <c r="AY124" i="4" s="1"/>
  <c r="GH382" i="4" l="1"/>
  <c r="GL382" i="4"/>
  <c r="GY382" i="4"/>
  <c r="GX382" i="4"/>
  <c r="GW382" i="4"/>
  <c r="GF382" i="4"/>
  <c r="GQ382" i="4"/>
  <c r="GR382" i="4"/>
  <c r="GJ382" i="4"/>
  <c r="GS382" i="4"/>
  <c r="GU382" i="4"/>
  <c r="GG382" i="4"/>
  <c r="GT382" i="4"/>
  <c r="GV382" i="4"/>
  <c r="GK382" i="4"/>
  <c r="FE124" i="4"/>
  <c r="FP392" i="4"/>
  <c r="FP397" i="4"/>
  <c r="FP402" i="4"/>
  <c r="FP376" i="4"/>
  <c r="FP359" i="4"/>
  <c r="FP336" i="4"/>
  <c r="FP317" i="4"/>
  <c r="FP314" i="4"/>
  <c r="FP365" i="4"/>
  <c r="FP313" i="4"/>
  <c r="FP322" i="4"/>
  <c r="FP283" i="4"/>
  <c r="FP298" i="4"/>
  <c r="FP320" i="4"/>
  <c r="FP257" i="4"/>
  <c r="FP248" i="4"/>
  <c r="FP230" i="4"/>
  <c r="FP214" i="4"/>
  <c r="FP239" i="4"/>
  <c r="FP254" i="4"/>
  <c r="FP203" i="4"/>
  <c r="FP187" i="4"/>
  <c r="FP206" i="4"/>
  <c r="FP190" i="4"/>
  <c r="FP174" i="4"/>
  <c r="FP158" i="4"/>
  <c r="FP142" i="4"/>
  <c r="FP136" i="4"/>
  <c r="FP104" i="4"/>
  <c r="FP88" i="4"/>
  <c r="FP72" i="4"/>
  <c r="FP109" i="4"/>
  <c r="FP107" i="4"/>
  <c r="FP93" i="4"/>
  <c r="FP91" i="4"/>
  <c r="FP77" i="4"/>
  <c r="FP75" i="4"/>
  <c r="FP59" i="4"/>
  <c r="FP129" i="4"/>
  <c r="FP58" i="4"/>
  <c r="FP40" i="4"/>
  <c r="FP38" i="4"/>
  <c r="FP24" i="4"/>
  <c r="FP22" i="4"/>
  <c r="FP8" i="4"/>
  <c r="FP6" i="4"/>
  <c r="FP45" i="4"/>
  <c r="FP43" i="4"/>
  <c r="FP29" i="4"/>
  <c r="FP27" i="4"/>
  <c r="FP13" i="4"/>
  <c r="FP11" i="4"/>
  <c r="EG5" i="4"/>
  <c r="ES3" i="4"/>
  <c r="ES5" i="4" s="1"/>
  <c r="B18" i="5"/>
  <c r="FR5" i="4"/>
  <c r="GD3" i="4"/>
  <c r="GD5" i="4" s="1"/>
  <c r="Z5" i="4"/>
  <c r="Z124" i="4" s="1"/>
  <c r="AL3" i="4"/>
  <c r="AL5" i="4" s="1"/>
  <c r="AL124" i="4" s="1"/>
  <c r="FP411" i="4"/>
  <c r="FP409" i="4"/>
  <c r="FP407" i="4"/>
  <c r="FP405" i="4"/>
  <c r="FP403" i="4"/>
  <c r="FP401" i="4"/>
  <c r="FP399" i="4"/>
  <c r="FP412" i="4"/>
  <c r="FP410" i="4"/>
  <c r="FP408" i="4"/>
  <c r="FP406" i="4"/>
  <c r="FP404" i="4"/>
  <c r="FP400" i="4"/>
  <c r="FP398" i="4"/>
  <c r="FP396" i="4"/>
  <c r="FP394" i="4"/>
  <c r="FP390" i="4"/>
  <c r="FP388" i="4"/>
  <c r="FP386" i="4"/>
  <c r="FP384" i="4"/>
  <c r="FP381" i="4"/>
  <c r="FP379" i="4"/>
  <c r="FP387" i="4"/>
  <c r="FP377" i="4"/>
  <c r="FP374" i="4"/>
  <c r="FP372" i="4"/>
  <c r="FP370" i="4"/>
  <c r="FP368" i="4"/>
  <c r="FP366" i="4"/>
  <c r="FP364" i="4"/>
  <c r="FP362" i="4"/>
  <c r="FP395" i="4"/>
  <c r="FP393" i="4"/>
  <c r="FP385" i="4"/>
  <c r="FP378" i="4"/>
  <c r="FP391" i="4"/>
  <c r="FP383" i="4"/>
  <c r="FP375" i="4"/>
  <c r="FP373" i="4"/>
  <c r="FP371" i="4"/>
  <c r="FP369" i="4"/>
  <c r="FP367" i="4"/>
  <c r="FP363" i="4"/>
  <c r="FP380" i="4"/>
  <c r="FP361" i="4"/>
  <c r="FP357" i="4"/>
  <c r="FP355" i="4"/>
  <c r="FP353" i="4"/>
  <c r="FP351" i="4"/>
  <c r="FP349" i="4"/>
  <c r="FP360" i="4"/>
  <c r="FP352" i="4"/>
  <c r="FP350" i="4"/>
  <c r="FP347" i="4"/>
  <c r="FP345" i="4"/>
  <c r="FP343" i="4"/>
  <c r="FP341" i="4"/>
  <c r="FP339" i="4"/>
  <c r="FP337" i="4"/>
  <c r="FP335" i="4"/>
  <c r="FP333" i="4"/>
  <c r="FP331" i="4"/>
  <c r="FP389" i="4"/>
  <c r="FP358" i="4"/>
  <c r="FP356" i="4"/>
  <c r="FP346" i="4"/>
  <c r="FP344" i="4"/>
  <c r="FP342" i="4"/>
  <c r="FP340" i="4"/>
  <c r="FP338" i="4"/>
  <c r="FP334" i="4"/>
  <c r="FP332" i="4"/>
  <c r="FP330" i="4"/>
  <c r="FP348" i="4"/>
  <c r="FP328" i="4"/>
  <c r="FP324" i="4"/>
  <c r="FP316" i="4"/>
  <c r="FP327" i="4"/>
  <c r="FP323" i="4"/>
  <c r="FP319" i="4"/>
  <c r="FP326" i="4"/>
  <c r="FP318" i="4"/>
  <c r="FP315" i="4"/>
  <c r="FP354" i="4"/>
  <c r="FP325" i="4"/>
  <c r="FP310" i="4"/>
  <c r="FP306" i="4"/>
  <c r="FP302" i="4"/>
  <c r="FP294" i="4"/>
  <c r="FP290" i="4"/>
  <c r="FP321" i="4"/>
  <c r="FP309" i="4"/>
  <c r="FP305" i="4"/>
  <c r="FP301" i="4"/>
  <c r="FP297" i="4"/>
  <c r="FP293" i="4"/>
  <c r="FP289" i="4"/>
  <c r="FP288" i="4"/>
  <c r="FP286" i="4"/>
  <c r="FP284" i="4"/>
  <c r="FP282" i="4"/>
  <c r="FP280" i="4"/>
  <c r="FP278" i="4"/>
  <c r="FP312" i="4"/>
  <c r="FP308" i="4"/>
  <c r="FP304" i="4"/>
  <c r="FP300" i="4"/>
  <c r="FP296" i="4"/>
  <c r="FP292" i="4"/>
  <c r="FP303" i="4"/>
  <c r="FP287" i="4"/>
  <c r="FP279" i="4"/>
  <c r="FP271" i="4"/>
  <c r="FP267" i="4"/>
  <c r="FP275" i="4"/>
  <c r="FP299" i="4"/>
  <c r="FP285" i="4"/>
  <c r="FP277" i="4"/>
  <c r="FP272" i="4"/>
  <c r="FP270" i="4"/>
  <c r="FP266" i="4"/>
  <c r="FP264" i="4"/>
  <c r="FP262" i="4"/>
  <c r="FP260" i="4"/>
  <c r="FP258" i="4"/>
  <c r="FP256" i="4"/>
  <c r="FP252" i="4"/>
  <c r="FP250" i="4"/>
  <c r="FP246" i="4"/>
  <c r="FP244" i="4"/>
  <c r="FP242" i="4"/>
  <c r="FP240" i="4"/>
  <c r="FP311" i="4"/>
  <c r="FP295" i="4"/>
  <c r="FP276" i="4"/>
  <c r="FP273" i="4"/>
  <c r="FP269" i="4"/>
  <c r="FP329" i="4"/>
  <c r="FP251" i="4"/>
  <c r="FP265" i="4"/>
  <c r="FP245" i="4"/>
  <c r="FP241" i="4"/>
  <c r="FP281" i="4"/>
  <c r="FP263" i="4"/>
  <c r="FP255" i="4"/>
  <c r="FP249" i="4"/>
  <c r="FP307" i="4"/>
  <c r="FP268" i="4"/>
  <c r="FP274" i="4"/>
  <c r="FP261" i="4"/>
  <c r="FP253" i="4"/>
  <c r="FP243" i="4"/>
  <c r="FP291" i="4"/>
  <c r="FP232" i="4"/>
  <c r="FP228" i="4"/>
  <c r="FP224" i="4"/>
  <c r="FP220" i="4"/>
  <c r="FP216" i="4"/>
  <c r="FP212" i="4"/>
  <c r="FP210" i="4"/>
  <c r="FP208" i="4"/>
  <c r="FP204" i="4"/>
  <c r="FP202" i="4"/>
  <c r="FP200" i="4"/>
  <c r="FP198" i="4"/>
  <c r="FP196" i="4"/>
  <c r="FP194" i="4"/>
  <c r="FP192" i="4"/>
  <c r="FP188" i="4"/>
  <c r="FP186" i="4"/>
  <c r="FP184" i="4"/>
  <c r="FP182" i="4"/>
  <c r="FP180" i="4"/>
  <c r="FP178" i="4"/>
  <c r="FP176" i="4"/>
  <c r="FP236" i="4"/>
  <c r="FP247" i="4"/>
  <c r="FP231" i="4"/>
  <c r="FP227" i="4"/>
  <c r="FP223" i="4"/>
  <c r="FP219" i="4"/>
  <c r="FP215" i="4"/>
  <c r="FP259" i="4"/>
  <c r="FP237" i="4"/>
  <c r="FP234" i="4"/>
  <c r="FP226" i="4"/>
  <c r="FP222" i="4"/>
  <c r="FP218" i="4"/>
  <c r="FP213" i="4"/>
  <c r="FP211" i="4"/>
  <c r="FP209" i="4"/>
  <c r="FP207" i="4"/>
  <c r="FP205" i="4"/>
  <c r="FP201" i="4"/>
  <c r="FP199" i="4"/>
  <c r="FP197" i="4"/>
  <c r="FP195" i="4"/>
  <c r="FP193" i="4"/>
  <c r="FP191" i="4"/>
  <c r="FP189" i="4"/>
  <c r="FP185" i="4"/>
  <c r="FP183" i="4"/>
  <c r="FP235" i="4"/>
  <c r="FP233" i="4"/>
  <c r="FP217" i="4"/>
  <c r="FP179" i="4"/>
  <c r="FP229" i="4"/>
  <c r="FP175" i="4"/>
  <c r="FP173" i="4"/>
  <c r="FP171" i="4"/>
  <c r="FP169" i="4"/>
  <c r="FP167" i="4"/>
  <c r="FP165" i="4"/>
  <c r="FP163" i="4"/>
  <c r="FP161" i="4"/>
  <c r="FP159" i="4"/>
  <c r="FP157" i="4"/>
  <c r="FP155" i="4"/>
  <c r="FP153" i="4"/>
  <c r="FP151" i="4"/>
  <c r="FP149" i="4"/>
  <c r="FP181" i="4"/>
  <c r="FP225" i="4"/>
  <c r="FP238" i="4"/>
  <c r="FP168" i="4"/>
  <c r="FP160" i="4"/>
  <c r="FP156" i="4"/>
  <c r="FP150" i="4"/>
  <c r="FP166" i="4"/>
  <c r="FP148" i="4"/>
  <c r="FP146" i="4"/>
  <c r="FP144" i="4"/>
  <c r="FP140" i="4"/>
  <c r="FP138" i="4"/>
  <c r="FP134" i="4"/>
  <c r="FP132" i="4"/>
  <c r="FP130" i="4"/>
  <c r="FP128" i="4"/>
  <c r="FP126" i="4"/>
  <c r="FP123" i="4"/>
  <c r="FP121" i="4"/>
  <c r="FP221" i="4"/>
  <c r="FP154" i="4"/>
  <c r="FP172" i="4"/>
  <c r="FP164" i="4"/>
  <c r="FP177" i="4"/>
  <c r="FP135" i="4"/>
  <c r="FP147" i="4"/>
  <c r="FP120" i="4"/>
  <c r="FP118" i="4"/>
  <c r="FP116" i="4"/>
  <c r="FP114" i="4"/>
  <c r="FP112" i="4"/>
  <c r="FP110" i="4"/>
  <c r="FP108" i="4"/>
  <c r="FP106" i="4"/>
  <c r="FP102" i="4"/>
  <c r="FP100" i="4"/>
  <c r="FP98" i="4"/>
  <c r="FP96" i="4"/>
  <c r="FP94" i="4"/>
  <c r="FP92" i="4"/>
  <c r="FP90" i="4"/>
  <c r="FP86" i="4"/>
  <c r="FP84" i="4"/>
  <c r="FP82" i="4"/>
  <c r="FP80" i="4"/>
  <c r="FP78" i="4"/>
  <c r="FP76" i="4"/>
  <c r="FP74" i="4"/>
  <c r="FP70" i="4"/>
  <c r="FP68" i="4"/>
  <c r="FP66" i="4"/>
  <c r="FP64" i="4"/>
  <c r="FP62" i="4"/>
  <c r="FP60" i="4"/>
  <c r="FP56" i="4"/>
  <c r="FP145" i="4"/>
  <c r="FP143" i="4"/>
  <c r="FP133" i="4"/>
  <c r="FP125" i="4"/>
  <c r="FP152" i="4"/>
  <c r="FP141" i="4"/>
  <c r="FP170" i="4"/>
  <c r="FP139" i="4"/>
  <c r="FP137" i="4"/>
  <c r="FP119" i="4"/>
  <c r="FP117" i="4"/>
  <c r="FP115" i="4"/>
  <c r="FP113" i="4"/>
  <c r="FP111" i="4"/>
  <c r="FP105" i="4"/>
  <c r="FP103" i="4"/>
  <c r="FP101" i="4"/>
  <c r="FP99" i="4"/>
  <c r="FP97" i="4"/>
  <c r="FP95" i="4"/>
  <c r="FP89" i="4"/>
  <c r="FP87" i="4"/>
  <c r="FP85" i="4"/>
  <c r="FP83" i="4"/>
  <c r="FP81" i="4"/>
  <c r="FP79" i="4"/>
  <c r="FP73" i="4"/>
  <c r="FP71" i="4"/>
  <c r="FP69" i="4"/>
  <c r="FP67" i="4"/>
  <c r="FP162" i="4"/>
  <c r="FP131" i="4"/>
  <c r="FP122" i="4"/>
  <c r="FP65" i="4"/>
  <c r="FP54" i="4"/>
  <c r="FP52" i="4"/>
  <c r="FP50" i="4"/>
  <c r="FP48" i="4"/>
  <c r="FP46" i="4"/>
  <c r="FP44" i="4"/>
  <c r="FP42" i="4"/>
  <c r="FP36" i="4"/>
  <c r="FP34" i="4"/>
  <c r="FP32" i="4"/>
  <c r="FP30" i="4"/>
  <c r="FP28" i="4"/>
  <c r="FP26" i="4"/>
  <c r="FP20" i="4"/>
  <c r="FP18" i="4"/>
  <c r="FP16" i="4"/>
  <c r="FP14" i="4"/>
  <c r="FP12" i="4"/>
  <c r="FP10" i="4"/>
  <c r="FP61" i="4"/>
  <c r="FP57" i="4"/>
  <c r="FP63" i="4"/>
  <c r="FP53" i="4"/>
  <c r="FP51" i="4"/>
  <c r="FP49" i="4"/>
  <c r="FP47" i="4"/>
  <c r="FP41" i="4"/>
  <c r="FP39" i="4"/>
  <c r="FP37" i="4"/>
  <c r="FP35" i="4"/>
  <c r="FP33" i="4"/>
  <c r="FP31" i="4"/>
  <c r="FP25" i="4"/>
  <c r="FP23" i="4"/>
  <c r="FP21" i="4"/>
  <c r="FP19" i="4"/>
  <c r="FP17" i="4"/>
  <c r="FP15" i="4"/>
  <c r="FP9" i="4"/>
  <c r="FP7" i="4"/>
  <c r="FP55" i="4"/>
  <c r="FP127" i="4"/>
  <c r="N7" i="4"/>
  <c r="N9" i="4"/>
  <c r="N11" i="4"/>
  <c r="N13" i="4"/>
  <c r="N15" i="4"/>
  <c r="N17" i="4"/>
  <c r="N19" i="4"/>
  <c r="N21" i="4"/>
  <c r="N23" i="4"/>
  <c r="N25" i="4"/>
  <c r="N27" i="4"/>
  <c r="N29" i="4"/>
  <c r="N31" i="4"/>
  <c r="N33" i="4"/>
  <c r="N35" i="4"/>
  <c r="N37" i="4"/>
  <c r="N39" i="4"/>
  <c r="N41" i="4"/>
  <c r="N43" i="4"/>
  <c r="N45" i="4"/>
  <c r="N47" i="4"/>
  <c r="N49" i="4"/>
  <c r="N51" i="4"/>
  <c r="N53" i="4"/>
  <c r="N55" i="4"/>
  <c r="N57" i="4"/>
  <c r="N59" i="4"/>
  <c r="N61" i="4"/>
  <c r="N63" i="4"/>
  <c r="N65" i="4"/>
  <c r="N67" i="4"/>
  <c r="N69" i="4"/>
  <c r="N71" i="4"/>
  <c r="N73" i="4"/>
  <c r="N75" i="4"/>
  <c r="N77" i="4"/>
  <c r="N79" i="4"/>
  <c r="N81" i="4"/>
  <c r="N83" i="4"/>
  <c r="N85" i="4"/>
  <c r="N87" i="4"/>
  <c r="N89" i="4"/>
  <c r="N91" i="4"/>
  <c r="N8" i="4"/>
  <c r="N58" i="4"/>
  <c r="N74" i="4"/>
  <c r="N84" i="4"/>
  <c r="N92" i="4"/>
  <c r="N94" i="4"/>
  <c r="N96" i="4"/>
  <c r="N98" i="4"/>
  <c r="N100" i="4"/>
  <c r="N102" i="4"/>
  <c r="N104" i="4"/>
  <c r="N106" i="4"/>
  <c r="N108" i="4"/>
  <c r="N110" i="4"/>
  <c r="N112" i="4"/>
  <c r="N114" i="4"/>
  <c r="N116" i="4"/>
  <c r="N118" i="4"/>
  <c r="N120" i="4"/>
  <c r="N122" i="4"/>
  <c r="N125" i="4"/>
  <c r="N127" i="4"/>
  <c r="N129" i="4"/>
  <c r="N131" i="4"/>
  <c r="N133" i="4"/>
  <c r="N135" i="4"/>
  <c r="N137" i="4"/>
  <c r="N139" i="4"/>
  <c r="N141" i="4"/>
  <c r="N143" i="4"/>
  <c r="N145" i="4"/>
  <c r="N147" i="4"/>
  <c r="N149" i="4"/>
  <c r="N151" i="4"/>
  <c r="N153" i="4"/>
  <c r="N155" i="4"/>
  <c r="N157" i="4"/>
  <c r="N159" i="4"/>
  <c r="N161" i="4"/>
  <c r="N163" i="4"/>
  <c r="N165" i="4"/>
  <c r="N167" i="4"/>
  <c r="N169" i="4"/>
  <c r="N171" i="4"/>
  <c r="N173" i="4"/>
  <c r="N175" i="4"/>
  <c r="N177" i="4"/>
  <c r="N179" i="4"/>
  <c r="N181" i="4"/>
  <c r="N183" i="4"/>
  <c r="N185" i="4"/>
  <c r="N187" i="4"/>
  <c r="N189" i="4"/>
  <c r="N191" i="4"/>
  <c r="N193" i="4"/>
  <c r="N195" i="4"/>
  <c r="N197" i="4"/>
  <c r="N199" i="4"/>
  <c r="N201" i="4"/>
  <c r="N203" i="4"/>
  <c r="N205" i="4"/>
  <c r="N207" i="4"/>
  <c r="N209" i="4"/>
  <c r="N211" i="4"/>
  <c r="N213" i="4"/>
  <c r="N215" i="4"/>
  <c r="N217" i="4"/>
  <c r="N219" i="4"/>
  <c r="N221" i="4"/>
  <c r="N223" i="4"/>
  <c r="N225" i="4"/>
  <c r="N227" i="4"/>
  <c r="N229" i="4"/>
  <c r="N231" i="4"/>
  <c r="N233" i="4"/>
  <c r="N235" i="4"/>
  <c r="N237" i="4"/>
  <c r="N239" i="4"/>
  <c r="N241" i="4"/>
  <c r="N243" i="4"/>
  <c r="N245" i="4"/>
  <c r="N247" i="4"/>
  <c r="N249" i="4"/>
  <c r="N251" i="4"/>
  <c r="N253" i="4"/>
  <c r="N255" i="4"/>
  <c r="N257" i="4"/>
  <c r="N259" i="4"/>
  <c r="N261" i="4"/>
  <c r="N263" i="4"/>
  <c r="N265" i="4"/>
  <c r="N267" i="4"/>
  <c r="N269" i="4"/>
  <c r="N271" i="4"/>
  <c r="N273" i="4"/>
  <c r="N275" i="4"/>
  <c r="N277" i="4"/>
  <c r="N279" i="4"/>
  <c r="N281" i="4"/>
  <c r="N283" i="4"/>
  <c r="N285" i="4"/>
  <c r="N287" i="4"/>
  <c r="N289" i="4"/>
  <c r="N291" i="4"/>
  <c r="N293" i="4"/>
  <c r="N295" i="4"/>
  <c r="N297" i="4"/>
  <c r="N299" i="4"/>
  <c r="N301" i="4"/>
  <c r="N303" i="4"/>
  <c r="N305" i="4"/>
  <c r="N307" i="4"/>
  <c r="N309" i="4"/>
  <c r="N311" i="4"/>
  <c r="N313" i="4"/>
  <c r="N315" i="4"/>
  <c r="N317" i="4"/>
  <c r="N319" i="4"/>
  <c r="N321" i="4"/>
  <c r="N323" i="4"/>
  <c r="N325" i="4"/>
  <c r="N327" i="4"/>
  <c r="N329" i="4"/>
  <c r="N331" i="4"/>
  <c r="N333" i="4"/>
  <c r="N335" i="4"/>
  <c r="N337" i="4"/>
  <c r="N339" i="4"/>
  <c r="N341" i="4"/>
  <c r="N343" i="4"/>
  <c r="N345" i="4"/>
  <c r="N347" i="4"/>
  <c r="N349" i="4"/>
  <c r="N351" i="4"/>
  <c r="N353" i="4"/>
  <c r="N355" i="4"/>
  <c r="N357" i="4"/>
  <c r="N359" i="4"/>
  <c r="N361" i="4"/>
  <c r="N363" i="4"/>
  <c r="N365" i="4"/>
  <c r="N367" i="4"/>
  <c r="N369" i="4"/>
  <c r="N371" i="4"/>
  <c r="N373" i="4"/>
  <c r="N375" i="4"/>
  <c r="N377" i="4"/>
  <c r="N379" i="4"/>
  <c r="N381" i="4"/>
  <c r="N384" i="4"/>
  <c r="N386" i="4"/>
  <c r="N388" i="4"/>
  <c r="N390" i="4"/>
  <c r="N392" i="4"/>
  <c r="N394" i="4"/>
  <c r="N396" i="4"/>
  <c r="N398" i="4"/>
  <c r="N400" i="4"/>
  <c r="N402" i="4"/>
  <c r="N404" i="4"/>
  <c r="N406" i="4"/>
  <c r="N408" i="4"/>
  <c r="N410" i="4"/>
  <c r="N412" i="4"/>
  <c r="N44" i="4"/>
  <c r="N72" i="4"/>
  <c r="N14" i="4"/>
  <c r="N26" i="4"/>
  <c r="N34" i="4"/>
  <c r="N42" i="4"/>
  <c r="N60" i="4"/>
  <c r="N76" i="4"/>
  <c r="N20" i="4"/>
  <c r="N62" i="4"/>
  <c r="N78" i="4"/>
  <c r="N6" i="4"/>
  <c r="N10" i="4"/>
  <c r="N24" i="4"/>
  <c r="N32" i="4"/>
  <c r="N40" i="4"/>
  <c r="N48" i="4"/>
  <c r="N64" i="4"/>
  <c r="N80" i="4"/>
  <c r="N16" i="4"/>
  <c r="N50" i="4"/>
  <c r="N66" i="4"/>
  <c r="N82" i="4"/>
  <c r="N93" i="4"/>
  <c r="N95" i="4"/>
  <c r="N97" i="4"/>
  <c r="N99" i="4"/>
  <c r="N101" i="4"/>
  <c r="N103" i="4"/>
  <c r="N105" i="4"/>
  <c r="N107" i="4"/>
  <c r="N109" i="4"/>
  <c r="N111" i="4"/>
  <c r="N113" i="4"/>
  <c r="N115" i="4"/>
  <c r="N117" i="4"/>
  <c r="N119" i="4"/>
  <c r="N121" i="4"/>
  <c r="N123" i="4"/>
  <c r="N126" i="4"/>
  <c r="N128" i="4"/>
  <c r="N130" i="4"/>
  <c r="N132" i="4"/>
  <c r="N134" i="4"/>
  <c r="N136" i="4"/>
  <c r="N138" i="4"/>
  <c r="N140" i="4"/>
  <c r="N142" i="4"/>
  <c r="N144" i="4"/>
  <c r="N146" i="4"/>
  <c r="N148" i="4"/>
  <c r="N150" i="4"/>
  <c r="N152" i="4"/>
  <c r="N154" i="4"/>
  <c r="N156" i="4"/>
  <c r="N158" i="4"/>
  <c r="N160" i="4"/>
  <c r="N162" i="4"/>
  <c r="N164" i="4"/>
  <c r="N166" i="4"/>
  <c r="N168" i="4"/>
  <c r="N170" i="4"/>
  <c r="N172" i="4"/>
  <c r="N174" i="4"/>
  <c r="N176" i="4"/>
  <c r="N178" i="4"/>
  <c r="N180" i="4"/>
  <c r="N182" i="4"/>
  <c r="N184" i="4"/>
  <c r="N186" i="4"/>
  <c r="N188" i="4"/>
  <c r="N190" i="4"/>
  <c r="N192" i="4"/>
  <c r="N194" i="4"/>
  <c r="N196" i="4"/>
  <c r="N198" i="4"/>
  <c r="N200" i="4"/>
  <c r="N202" i="4"/>
  <c r="N204" i="4"/>
  <c r="N206" i="4"/>
  <c r="N208" i="4"/>
  <c r="N210" i="4"/>
  <c r="N212" i="4"/>
  <c r="N214" i="4"/>
  <c r="N216" i="4"/>
  <c r="N218" i="4"/>
  <c r="N220" i="4"/>
  <c r="N222" i="4"/>
  <c r="N224" i="4"/>
  <c r="N226" i="4"/>
  <c r="N228" i="4"/>
  <c r="N230" i="4"/>
  <c r="N232" i="4"/>
  <c r="N234" i="4"/>
  <c r="N236" i="4"/>
  <c r="N238" i="4"/>
  <c r="N240" i="4"/>
  <c r="N242" i="4"/>
  <c r="N244" i="4"/>
  <c r="N246" i="4"/>
  <c r="N248" i="4"/>
  <c r="N250" i="4"/>
  <c r="N252" i="4"/>
  <c r="N254" i="4"/>
  <c r="N256" i="4"/>
  <c r="N258" i="4"/>
  <c r="N260" i="4"/>
  <c r="N262" i="4"/>
  <c r="N264" i="4"/>
  <c r="N266" i="4"/>
  <c r="N268" i="4"/>
  <c r="N270" i="4"/>
  <c r="N272" i="4"/>
  <c r="N274" i="4"/>
  <c r="N276" i="4"/>
  <c r="N278" i="4"/>
  <c r="N280" i="4"/>
  <c r="N282" i="4"/>
  <c r="N284" i="4"/>
  <c r="N286" i="4"/>
  <c r="N288" i="4"/>
  <c r="N290" i="4"/>
  <c r="N292" i="4"/>
  <c r="N294" i="4"/>
  <c r="N296" i="4"/>
  <c r="N298" i="4"/>
  <c r="N300" i="4"/>
  <c r="N302" i="4"/>
  <c r="N304" i="4"/>
  <c r="N306" i="4"/>
  <c r="N308" i="4"/>
  <c r="N310" i="4"/>
  <c r="N312" i="4"/>
  <c r="N314" i="4"/>
  <c r="N316" i="4"/>
  <c r="N318" i="4"/>
  <c r="N320" i="4"/>
  <c r="N322" i="4"/>
  <c r="N324" i="4"/>
  <c r="N326" i="4"/>
  <c r="N328" i="4"/>
  <c r="N330" i="4"/>
  <c r="N332" i="4"/>
  <c r="N334" i="4"/>
  <c r="N336" i="4"/>
  <c r="N338" i="4"/>
  <c r="N340" i="4"/>
  <c r="N342" i="4"/>
  <c r="N344" i="4"/>
  <c r="N346" i="4"/>
  <c r="N348" i="4"/>
  <c r="N350" i="4"/>
  <c r="N352" i="4"/>
  <c r="N354" i="4"/>
  <c r="N356" i="4"/>
  <c r="N358" i="4"/>
  <c r="N360" i="4"/>
  <c r="N362" i="4"/>
  <c r="N364" i="4"/>
  <c r="N366" i="4"/>
  <c r="N368" i="4"/>
  <c r="N370" i="4"/>
  <c r="N372" i="4"/>
  <c r="N374" i="4"/>
  <c r="N376" i="4"/>
  <c r="N378" i="4"/>
  <c r="N380" i="4"/>
  <c r="N383" i="4"/>
  <c r="N385" i="4"/>
  <c r="N387" i="4"/>
  <c r="N389" i="4"/>
  <c r="N391" i="4"/>
  <c r="N393" i="4"/>
  <c r="N395" i="4"/>
  <c r="N397" i="4"/>
  <c r="N399" i="4"/>
  <c r="N401" i="4"/>
  <c r="N403" i="4"/>
  <c r="N405" i="4"/>
  <c r="N407" i="4"/>
  <c r="N409" i="4"/>
  <c r="N411" i="4"/>
  <c r="N18" i="4"/>
  <c r="N86" i="4"/>
  <c r="N22" i="4"/>
  <c r="N30" i="4"/>
  <c r="N38" i="4"/>
  <c r="N46" i="4"/>
  <c r="N52" i="4"/>
  <c r="N68" i="4"/>
  <c r="N56" i="4"/>
  <c r="N12" i="4"/>
  <c r="N54" i="4"/>
  <c r="N70" i="4"/>
  <c r="N88" i="4"/>
  <c r="N90" i="4"/>
  <c r="N28" i="4"/>
  <c r="N36" i="4"/>
  <c r="FE402" i="4"/>
  <c r="FE405" i="4"/>
  <c r="FE389" i="4"/>
  <c r="FE388" i="4"/>
  <c r="FE371" i="4"/>
  <c r="FE370" i="4"/>
  <c r="FE354" i="4"/>
  <c r="FE338" i="4"/>
  <c r="FE359" i="4"/>
  <c r="FE333" i="4"/>
  <c r="FE318" i="4"/>
  <c r="FE312" i="4"/>
  <c r="FE296" i="4"/>
  <c r="FE293" i="4"/>
  <c r="FE279" i="4"/>
  <c r="FE313" i="4"/>
  <c r="FE288" i="4"/>
  <c r="FE272" i="4"/>
  <c r="FE251" i="4"/>
  <c r="FE238" i="4"/>
  <c r="FE222" i="4"/>
  <c r="FE248" i="4"/>
  <c r="FE231" i="4"/>
  <c r="FE215" i="4"/>
  <c r="FE210" i="4"/>
  <c r="FE194" i="4"/>
  <c r="FE178" i="4"/>
  <c r="FE185" i="4"/>
  <c r="FE160" i="4"/>
  <c r="FE241" i="4"/>
  <c r="FE191" i="4"/>
  <c r="FE139" i="4"/>
  <c r="FE167" i="4"/>
  <c r="FE148" i="4"/>
  <c r="FE132" i="4"/>
  <c r="FE115" i="4"/>
  <c r="FE99" i="4"/>
  <c r="FE83" i="4"/>
  <c r="FE67" i="4"/>
  <c r="FE120" i="4"/>
  <c r="FE104" i="4"/>
  <c r="FE88" i="4"/>
  <c r="FE72" i="4"/>
  <c r="FE56" i="4"/>
  <c r="FE49" i="4"/>
  <c r="FE33" i="4"/>
  <c r="FE17" i="4"/>
  <c r="FE52" i="4"/>
  <c r="FE36" i="4"/>
  <c r="FE20" i="4"/>
  <c r="FE400" i="4"/>
  <c r="FE403" i="4"/>
  <c r="FE387" i="4"/>
  <c r="FE386" i="4"/>
  <c r="FE369" i="4"/>
  <c r="FE368" i="4"/>
  <c r="FE352" i="4"/>
  <c r="FE336" i="4"/>
  <c r="FE347" i="4"/>
  <c r="FE331" i="4"/>
  <c r="FE357" i="4"/>
  <c r="FE310" i="4"/>
  <c r="FE294" i="4"/>
  <c r="FE327" i="4"/>
  <c r="FE277" i="4"/>
  <c r="FE311" i="4"/>
  <c r="FE286" i="4"/>
  <c r="FE265" i="4"/>
  <c r="FE249" i="4"/>
  <c r="FE236" i="4"/>
  <c r="FE220" i="4"/>
  <c r="FE246" i="4"/>
  <c r="FE229" i="4"/>
  <c r="FE262" i="4"/>
  <c r="FE208" i="4"/>
  <c r="FE192" i="4"/>
  <c r="FE176" i="4"/>
  <c r="FE174" i="4"/>
  <c r="FE158" i="4"/>
  <c r="FE177" i="4"/>
  <c r="FE169" i="4"/>
  <c r="FE137" i="4"/>
  <c r="FE159" i="4"/>
  <c r="FE146" i="4"/>
  <c r="FE130" i="4"/>
  <c r="FE113" i="4"/>
  <c r="FE97" i="4"/>
  <c r="FE81" i="4"/>
  <c r="FE65" i="4"/>
  <c r="FE118" i="4"/>
  <c r="FE102" i="4"/>
  <c r="FE86" i="4"/>
  <c r="FE70" i="4"/>
  <c r="FE127" i="4"/>
  <c r="FE47" i="4"/>
  <c r="FE31" i="4"/>
  <c r="FE15" i="4"/>
  <c r="FE50" i="4"/>
  <c r="FE34" i="4"/>
  <c r="FE18" i="4"/>
  <c r="FE398" i="4"/>
  <c r="FE401" i="4"/>
  <c r="FE385" i="4"/>
  <c r="FE384" i="4"/>
  <c r="FE367" i="4"/>
  <c r="FE366" i="4"/>
  <c r="FE355" i="4"/>
  <c r="FE334" i="4"/>
  <c r="FE345" i="4"/>
  <c r="FE350" i="4"/>
  <c r="FE351" i="4"/>
  <c r="FE308" i="4"/>
  <c r="FE292" i="4"/>
  <c r="FE315" i="4"/>
  <c r="FE275" i="4"/>
  <c r="FE307" i="4"/>
  <c r="FE284" i="4"/>
  <c r="FE263" i="4"/>
  <c r="FE268" i="4"/>
  <c r="FE234" i="4"/>
  <c r="FE218" i="4"/>
  <c r="FE242" i="4"/>
  <c r="FE227" i="4"/>
  <c r="FE254" i="4"/>
  <c r="FE206" i="4"/>
  <c r="FE190" i="4"/>
  <c r="FE247" i="4"/>
  <c r="FE172" i="4"/>
  <c r="FE213" i="4"/>
  <c r="FE171" i="4"/>
  <c r="FE161" i="4"/>
  <c r="FE135" i="4"/>
  <c r="FE156" i="4"/>
  <c r="FE144" i="4"/>
  <c r="FE128" i="4"/>
  <c r="FE111" i="4"/>
  <c r="FE95" i="4"/>
  <c r="FE79" i="4"/>
  <c r="FE63" i="4"/>
  <c r="FE116" i="4"/>
  <c r="FE100" i="4"/>
  <c r="FE84" i="4"/>
  <c r="FE68" i="4"/>
  <c r="FE122" i="4"/>
  <c r="FE45" i="4"/>
  <c r="FE29" i="4"/>
  <c r="FE13" i="4"/>
  <c r="FE48" i="4"/>
  <c r="FE32" i="4"/>
  <c r="FE16" i="4"/>
  <c r="FE412" i="4"/>
  <c r="FE396" i="4"/>
  <c r="FE399" i="4"/>
  <c r="FE383" i="4"/>
  <c r="FE381" i="4"/>
  <c r="FE365" i="4"/>
  <c r="FE364" i="4"/>
  <c r="FE348" i="4"/>
  <c r="FE332" i="4"/>
  <c r="FE343" i="4"/>
  <c r="FE328" i="4"/>
  <c r="FE329" i="4"/>
  <c r="FE306" i="4"/>
  <c r="FE290" i="4"/>
  <c r="FE289" i="4"/>
  <c r="FE273" i="4"/>
  <c r="FE303" i="4"/>
  <c r="FE282" i="4"/>
  <c r="FE261" i="4"/>
  <c r="FE317" i="4"/>
  <c r="FE232" i="4"/>
  <c r="FE216" i="4"/>
  <c r="FE270" i="4"/>
  <c r="FE225" i="4"/>
  <c r="FE252" i="4"/>
  <c r="FE204" i="4"/>
  <c r="FE188" i="4"/>
  <c r="FE193" i="4"/>
  <c r="FE170" i="4"/>
  <c r="FE205" i="4"/>
  <c r="FE163" i="4"/>
  <c r="FE155" i="4"/>
  <c r="FE133" i="4"/>
  <c r="FE153" i="4"/>
  <c r="FE142" i="4"/>
  <c r="FE126" i="4"/>
  <c r="FE109" i="4"/>
  <c r="FE93" i="4"/>
  <c r="FE77" i="4"/>
  <c r="FE129" i="4"/>
  <c r="FE114" i="4"/>
  <c r="FE98" i="4"/>
  <c r="FE82" i="4"/>
  <c r="FE66" i="4"/>
  <c r="FE61" i="4"/>
  <c r="FE43" i="4"/>
  <c r="FE27" i="4"/>
  <c r="FE11" i="4"/>
  <c r="FE46" i="4"/>
  <c r="FE30" i="4"/>
  <c r="FE14" i="4"/>
  <c r="FE410" i="4"/>
  <c r="FE394" i="4"/>
  <c r="FE397" i="4"/>
  <c r="FE380" i="4"/>
  <c r="FE379" i="4"/>
  <c r="FE363" i="4"/>
  <c r="FE362" i="4"/>
  <c r="FE346" i="4"/>
  <c r="FE330" i="4"/>
  <c r="FE341" i="4"/>
  <c r="FE326" i="4"/>
  <c r="FE325" i="4"/>
  <c r="FE304" i="4"/>
  <c r="FE309" i="4"/>
  <c r="FE287" i="4"/>
  <c r="FE271" i="4"/>
  <c r="FE299" i="4"/>
  <c r="FE280" i="4"/>
  <c r="FE259" i="4"/>
  <c r="FE260" i="4"/>
  <c r="FE230" i="4"/>
  <c r="FE266" i="4"/>
  <c r="FE239" i="4"/>
  <c r="FE223" i="4"/>
  <c r="FE243" i="4"/>
  <c r="FE202" i="4"/>
  <c r="FE186" i="4"/>
  <c r="FE207" i="4"/>
  <c r="FE168" i="4"/>
  <c r="FE181" i="4"/>
  <c r="FE154" i="4"/>
  <c r="FE147" i="4"/>
  <c r="FE131" i="4"/>
  <c r="FE209" i="4"/>
  <c r="FE140" i="4"/>
  <c r="FE123" i="4"/>
  <c r="FE107" i="4"/>
  <c r="FE91" i="4"/>
  <c r="FE75" i="4"/>
  <c r="FE125" i="4"/>
  <c r="FE112" i="4"/>
  <c r="FE96" i="4"/>
  <c r="FE80" i="4"/>
  <c r="FE64" i="4"/>
  <c r="FE57" i="4"/>
  <c r="FE41" i="4"/>
  <c r="FE25" i="4"/>
  <c r="FE9" i="4"/>
  <c r="FE44" i="4"/>
  <c r="FE28" i="4"/>
  <c r="FE12" i="4"/>
  <c r="FE408" i="4"/>
  <c r="FE411" i="4"/>
  <c r="FE395" i="4"/>
  <c r="FE378" i="4"/>
  <c r="FE377" i="4"/>
  <c r="FE376" i="4"/>
  <c r="FE360" i="4"/>
  <c r="FE344" i="4"/>
  <c r="FE361" i="4"/>
  <c r="FE339" i="4"/>
  <c r="FE324" i="4"/>
  <c r="FE321" i="4"/>
  <c r="FE302" i="4"/>
  <c r="FE305" i="4"/>
  <c r="FE285" i="4"/>
  <c r="FE269" i="4"/>
  <c r="FE295" i="4"/>
  <c r="FE278" i="4"/>
  <c r="FE257" i="4"/>
  <c r="FE244" i="4"/>
  <c r="FE228" i="4"/>
  <c r="FE258" i="4"/>
  <c r="FE237" i="4"/>
  <c r="FE221" i="4"/>
  <c r="FE245" i="4"/>
  <c r="FE200" i="4"/>
  <c r="FE184" i="4"/>
  <c r="FE179" i="4"/>
  <c r="FE166" i="4"/>
  <c r="FE211" i="4"/>
  <c r="FE151" i="4"/>
  <c r="FE145" i="4"/>
  <c r="FE152" i="4"/>
  <c r="FE173" i="4"/>
  <c r="FE138" i="4"/>
  <c r="FE121" i="4"/>
  <c r="FE105" i="4"/>
  <c r="FE89" i="4"/>
  <c r="FE73" i="4"/>
  <c r="FE183" i="4"/>
  <c r="FE110" i="4"/>
  <c r="FE94" i="4"/>
  <c r="FE78" i="4"/>
  <c r="FE62" i="4"/>
  <c r="FE55" i="4"/>
  <c r="FE39" i="4"/>
  <c r="FE23" i="4"/>
  <c r="FE7" i="4"/>
  <c r="FE42" i="4"/>
  <c r="FE26" i="4"/>
  <c r="FE10" i="4"/>
  <c r="FE406" i="4"/>
  <c r="FE409" i="4"/>
  <c r="FE393" i="4"/>
  <c r="FE392" i="4"/>
  <c r="FE375" i="4"/>
  <c r="FE374" i="4"/>
  <c r="FE358" i="4"/>
  <c r="FE342" i="4"/>
  <c r="FE353" i="4"/>
  <c r="FE337" i="4"/>
  <c r="FE322" i="4"/>
  <c r="FE316" i="4"/>
  <c r="FE300" i="4"/>
  <c r="FE301" i="4"/>
  <c r="FE283" i="4"/>
  <c r="FE267" i="4"/>
  <c r="FE291" i="4"/>
  <c r="FE276" i="4"/>
  <c r="FE255" i="4"/>
  <c r="FE250" i="4"/>
  <c r="FE226" i="4"/>
  <c r="FE264" i="4"/>
  <c r="FE235" i="4"/>
  <c r="FE219" i="4"/>
  <c r="FE214" i="4"/>
  <c r="FE198" i="4"/>
  <c r="FE182" i="4"/>
  <c r="FE197" i="4"/>
  <c r="FE164" i="4"/>
  <c r="FE203" i="4"/>
  <c r="FE149" i="4"/>
  <c r="FE143" i="4"/>
  <c r="FE187" i="4"/>
  <c r="FE165" i="4"/>
  <c r="FE136" i="4"/>
  <c r="FE119" i="4"/>
  <c r="FE103" i="4"/>
  <c r="FE87" i="4"/>
  <c r="FE71" i="4"/>
  <c r="FE201" i="4"/>
  <c r="FE108" i="4"/>
  <c r="FE92" i="4"/>
  <c r="FE76" i="4"/>
  <c r="FE60" i="4"/>
  <c r="FE53" i="4"/>
  <c r="FE37" i="4"/>
  <c r="FE21" i="4"/>
  <c r="FE59" i="4"/>
  <c r="FE40" i="4"/>
  <c r="FE24" i="4"/>
  <c r="FE6" i="4"/>
  <c r="FE404" i="4"/>
  <c r="FE407" i="4"/>
  <c r="FE391" i="4"/>
  <c r="FE390" i="4"/>
  <c r="FE373" i="4"/>
  <c r="FE372" i="4"/>
  <c r="FE356" i="4"/>
  <c r="FE340" i="4"/>
  <c r="FE349" i="4"/>
  <c r="FE335" i="4"/>
  <c r="FE320" i="4"/>
  <c r="FE314" i="4"/>
  <c r="FE298" i="4"/>
  <c r="FE297" i="4"/>
  <c r="FE281" i="4"/>
  <c r="FE323" i="4"/>
  <c r="FE319" i="4"/>
  <c r="FE274" i="4"/>
  <c r="FE253" i="4"/>
  <c r="FE240" i="4"/>
  <c r="FE224" i="4"/>
  <c r="FE256" i="4"/>
  <c r="FE233" i="4"/>
  <c r="FE217" i="4"/>
  <c r="FE212" i="4"/>
  <c r="FE196" i="4"/>
  <c r="FE180" i="4"/>
  <c r="FE189" i="4"/>
  <c r="FE162" i="4"/>
  <c r="FE195" i="4"/>
  <c r="FE199" i="4"/>
  <c r="FE141" i="4"/>
  <c r="FE175" i="4"/>
  <c r="FE150" i="4"/>
  <c r="FE134" i="4"/>
  <c r="FE117" i="4"/>
  <c r="FE101" i="4"/>
  <c r="FE85" i="4"/>
  <c r="FE69" i="4"/>
  <c r="FE157" i="4"/>
  <c r="FE106" i="4"/>
  <c r="FE90" i="4"/>
  <c r="FE74" i="4"/>
  <c r="FE58" i="4"/>
  <c r="FE51" i="4"/>
  <c r="FE35" i="4"/>
  <c r="FE19" i="4"/>
  <c r="FE54" i="4"/>
  <c r="FE38" i="4"/>
  <c r="FE22" i="4"/>
  <c r="FE8" i="4"/>
  <c r="AY411" i="4"/>
  <c r="AY409" i="4"/>
  <c r="AY407" i="4"/>
  <c r="AY412" i="4"/>
  <c r="AY402" i="4"/>
  <c r="AY398" i="4"/>
  <c r="AY394" i="4"/>
  <c r="AY390" i="4"/>
  <c r="AY386" i="4"/>
  <c r="AY376" i="4"/>
  <c r="AY373" i="4"/>
  <c r="AY383" i="4"/>
  <c r="AY379" i="4"/>
  <c r="AY378" i="4"/>
  <c r="AY375" i="4"/>
  <c r="AY404" i="4"/>
  <c r="AY387" i="4"/>
  <c r="AY385" i="4"/>
  <c r="AY374" i="4"/>
  <c r="AY362" i="4"/>
  <c r="AY361" i="4"/>
  <c r="AY346" i="4"/>
  <c r="AY345" i="4"/>
  <c r="AY330" i="4"/>
  <c r="AY329" i="4"/>
  <c r="AY314" i="4"/>
  <c r="AY313" i="4"/>
  <c r="AY298" i="4"/>
  <c r="AY297" i="4"/>
  <c r="AY282" i="4"/>
  <c r="AY275" i="4"/>
  <c r="AY274" i="4"/>
  <c r="AY267" i="4"/>
  <c r="AY266" i="4"/>
  <c r="AY259" i="4"/>
  <c r="AY258" i="4"/>
  <c r="AY251" i="4"/>
  <c r="AY250" i="4"/>
  <c r="AY243" i="4"/>
  <c r="AY242" i="4"/>
  <c r="AY235" i="4"/>
  <c r="AY234" i="4"/>
  <c r="AY227" i="4"/>
  <c r="AY226" i="4"/>
  <c r="AY219" i="4"/>
  <c r="AY218" i="4"/>
  <c r="AY212" i="4"/>
  <c r="AY209" i="4"/>
  <c r="AY196" i="4"/>
  <c r="AY193" i="4"/>
  <c r="AY391" i="4"/>
  <c r="AY389" i="4"/>
  <c r="AY380" i="4"/>
  <c r="AY364" i="4"/>
  <c r="AY363" i="4"/>
  <c r="AY348" i="4"/>
  <c r="AY347" i="4"/>
  <c r="AY332" i="4"/>
  <c r="AY331" i="4"/>
  <c r="AY316" i="4"/>
  <c r="AY315" i="4"/>
  <c r="AY300" i="4"/>
  <c r="AY299" i="4"/>
  <c r="AY284" i="4"/>
  <c r="AY283" i="4"/>
  <c r="AY202" i="4"/>
  <c r="AY199" i="4"/>
  <c r="AY187" i="4"/>
  <c r="AY185" i="4"/>
  <c r="AY183" i="4"/>
  <c r="AY181" i="4"/>
  <c r="AY179" i="4"/>
  <c r="AY177" i="4"/>
  <c r="AY175" i="4"/>
  <c r="AY173" i="4"/>
  <c r="AY171" i="4"/>
  <c r="AY169" i="4"/>
  <c r="AY167" i="4"/>
  <c r="AY165" i="4"/>
  <c r="AY163" i="4"/>
  <c r="AY161" i="4"/>
  <c r="AY159" i="4"/>
  <c r="AY157" i="4"/>
  <c r="AY155" i="4"/>
  <c r="AY153" i="4"/>
  <c r="AY151" i="4"/>
  <c r="AY149" i="4"/>
  <c r="AY147" i="4"/>
  <c r="AY145" i="4"/>
  <c r="AY143" i="4"/>
  <c r="AY141" i="4"/>
  <c r="AY139" i="4"/>
  <c r="AY406" i="4"/>
  <c r="AY395" i="4"/>
  <c r="AY393" i="4"/>
  <c r="AY381" i="4"/>
  <c r="AY366" i="4"/>
  <c r="AY365" i="4"/>
  <c r="AY350" i="4"/>
  <c r="AY349" i="4"/>
  <c r="AY334" i="4"/>
  <c r="AY333" i="4"/>
  <c r="AY318" i="4"/>
  <c r="AY317" i="4"/>
  <c r="AY302" i="4"/>
  <c r="AY301" i="4"/>
  <c r="AY286" i="4"/>
  <c r="AY285" i="4"/>
  <c r="AY281" i="4"/>
  <c r="AY280" i="4"/>
  <c r="AY273" i="4"/>
  <c r="AY272" i="4"/>
  <c r="AY265" i="4"/>
  <c r="AY264" i="4"/>
  <c r="AY257" i="4"/>
  <c r="AY256" i="4"/>
  <c r="AY249" i="4"/>
  <c r="AY248" i="4"/>
  <c r="AY241" i="4"/>
  <c r="AY240" i="4"/>
  <c r="AY233" i="4"/>
  <c r="AY232" i="4"/>
  <c r="AY225" i="4"/>
  <c r="AY224" i="4"/>
  <c r="AY217" i="4"/>
  <c r="AY216" i="4"/>
  <c r="AY208" i="4"/>
  <c r="AY205" i="4"/>
  <c r="AY192" i="4"/>
  <c r="AY189" i="4"/>
  <c r="AY410" i="4"/>
  <c r="AY399" i="4"/>
  <c r="AY397" i="4"/>
  <c r="AY368" i="4"/>
  <c r="AY367" i="4"/>
  <c r="AY352" i="4"/>
  <c r="AY351" i="4"/>
  <c r="AY336" i="4"/>
  <c r="AY335" i="4"/>
  <c r="AY320" i="4"/>
  <c r="AY319" i="4"/>
  <c r="AY304" i="4"/>
  <c r="AY303" i="4"/>
  <c r="AY288" i="4"/>
  <c r="AY287" i="4"/>
  <c r="AY211" i="4"/>
  <c r="AY198" i="4"/>
  <c r="AY195" i="4"/>
  <c r="AY403" i="4"/>
  <c r="AY401" i="4"/>
  <c r="AY388" i="4"/>
  <c r="AY370" i="4"/>
  <c r="AY369" i="4"/>
  <c r="AY354" i="4"/>
  <c r="AY353" i="4"/>
  <c r="AY338" i="4"/>
  <c r="AY337" i="4"/>
  <c r="AY322" i="4"/>
  <c r="AY321" i="4"/>
  <c r="AY306" i="4"/>
  <c r="AY305" i="4"/>
  <c r="AY290" i="4"/>
  <c r="AY289" i="4"/>
  <c r="AY279" i="4"/>
  <c r="AY278" i="4"/>
  <c r="AY271" i="4"/>
  <c r="AY270" i="4"/>
  <c r="AY263" i="4"/>
  <c r="AY262" i="4"/>
  <c r="AY255" i="4"/>
  <c r="AY254" i="4"/>
  <c r="AY247" i="4"/>
  <c r="AY246" i="4"/>
  <c r="AY239" i="4"/>
  <c r="AY238" i="4"/>
  <c r="AY231" i="4"/>
  <c r="AY230" i="4"/>
  <c r="AY223" i="4"/>
  <c r="AY222" i="4"/>
  <c r="AY215" i="4"/>
  <c r="AY214" i="4"/>
  <c r="AY204" i="4"/>
  <c r="AY201" i="4"/>
  <c r="AY405" i="4"/>
  <c r="AY392" i="4"/>
  <c r="AY377" i="4"/>
  <c r="AY372" i="4"/>
  <c r="AY371" i="4"/>
  <c r="AY356" i="4"/>
  <c r="AY355" i="4"/>
  <c r="AY340" i="4"/>
  <c r="AY339" i="4"/>
  <c r="AY324" i="4"/>
  <c r="AY323" i="4"/>
  <c r="AY308" i="4"/>
  <c r="AY307" i="4"/>
  <c r="AY292" i="4"/>
  <c r="AY291" i="4"/>
  <c r="AY210" i="4"/>
  <c r="AY207" i="4"/>
  <c r="AY194" i="4"/>
  <c r="AY191" i="4"/>
  <c r="AY188" i="4"/>
  <c r="AY186" i="4"/>
  <c r="AY184" i="4"/>
  <c r="AY182" i="4"/>
  <c r="AY180" i="4"/>
  <c r="AY178" i="4"/>
  <c r="AY176" i="4"/>
  <c r="AY174" i="4"/>
  <c r="AY172" i="4"/>
  <c r="AY170" i="4"/>
  <c r="AY168" i="4"/>
  <c r="AY166" i="4"/>
  <c r="AY164" i="4"/>
  <c r="AY162" i="4"/>
  <c r="AY160" i="4"/>
  <c r="AY158" i="4"/>
  <c r="AY156" i="4"/>
  <c r="AY154" i="4"/>
  <c r="AY152" i="4"/>
  <c r="AY150" i="4"/>
  <c r="AY148" i="4"/>
  <c r="AY146" i="4"/>
  <c r="AY144" i="4"/>
  <c r="AY142" i="4"/>
  <c r="AY140" i="4"/>
  <c r="AY138" i="4"/>
  <c r="AY136" i="4"/>
  <c r="AY134" i="4"/>
  <c r="AY132" i="4"/>
  <c r="AY130" i="4"/>
  <c r="AY128" i="4"/>
  <c r="AY126" i="4"/>
  <c r="AY123" i="4"/>
  <c r="AY121" i="4"/>
  <c r="AY119" i="4"/>
  <c r="AY117" i="4"/>
  <c r="AY115" i="4"/>
  <c r="AY113" i="4"/>
  <c r="AY408" i="4"/>
  <c r="AY396" i="4"/>
  <c r="AY384" i="4"/>
  <c r="AY358" i="4"/>
  <c r="AY357" i="4"/>
  <c r="AY342" i="4"/>
  <c r="AY341" i="4"/>
  <c r="AY326" i="4"/>
  <c r="AY325" i="4"/>
  <c r="AY310" i="4"/>
  <c r="AY309" i="4"/>
  <c r="AY294" i="4"/>
  <c r="AY293" i="4"/>
  <c r="AY277" i="4"/>
  <c r="AY276" i="4"/>
  <c r="AY269" i="4"/>
  <c r="AY268" i="4"/>
  <c r="AY261" i="4"/>
  <c r="AY260" i="4"/>
  <c r="AY253" i="4"/>
  <c r="AY252" i="4"/>
  <c r="AY245" i="4"/>
  <c r="AY244" i="4"/>
  <c r="AY237" i="4"/>
  <c r="AY236" i="4"/>
  <c r="AY229" i="4"/>
  <c r="AY228" i="4"/>
  <c r="AY221" i="4"/>
  <c r="AY220" i="4"/>
  <c r="AY213" i="4"/>
  <c r="AY200" i="4"/>
  <c r="AY197" i="4"/>
  <c r="AY127" i="4"/>
  <c r="AY103" i="4"/>
  <c r="AY102" i="4"/>
  <c r="AY95" i="4"/>
  <c r="AY94" i="4"/>
  <c r="AY87" i="4"/>
  <c r="AY86" i="4"/>
  <c r="AY79" i="4"/>
  <c r="AY78" i="4"/>
  <c r="AY71" i="4"/>
  <c r="AY70" i="4"/>
  <c r="AY63" i="4"/>
  <c r="AY62" i="4"/>
  <c r="AY55" i="4"/>
  <c r="AY54" i="4"/>
  <c r="AY47" i="4"/>
  <c r="AY46" i="4"/>
  <c r="AY36" i="4"/>
  <c r="AY34" i="4"/>
  <c r="AY32" i="4"/>
  <c r="AY30" i="4"/>
  <c r="AY28" i="4"/>
  <c r="AY26" i="4"/>
  <c r="AY24" i="4"/>
  <c r="AY22" i="4"/>
  <c r="AY20" i="4"/>
  <c r="AY18" i="4"/>
  <c r="AY16" i="4"/>
  <c r="AY14" i="4"/>
  <c r="AY12" i="4"/>
  <c r="AY10" i="4"/>
  <c r="AY8" i="4"/>
  <c r="AY6" i="4"/>
  <c r="AY400" i="4"/>
  <c r="AY296" i="4"/>
  <c r="AY203" i="4"/>
  <c r="AY125" i="4"/>
  <c r="AY120" i="4"/>
  <c r="AY116" i="4"/>
  <c r="AY110" i="4"/>
  <c r="AY39" i="4"/>
  <c r="AY312" i="4"/>
  <c r="AY295" i="4"/>
  <c r="AY190" i="4"/>
  <c r="AY137" i="4"/>
  <c r="AY112" i="4"/>
  <c r="AY111" i="4"/>
  <c r="AY109" i="4"/>
  <c r="AY108" i="4"/>
  <c r="AY101" i="4"/>
  <c r="AY100" i="4"/>
  <c r="AY93" i="4"/>
  <c r="AY92" i="4"/>
  <c r="AY85" i="4"/>
  <c r="AY84" i="4"/>
  <c r="AY77" i="4"/>
  <c r="AY76" i="4"/>
  <c r="AY69" i="4"/>
  <c r="AY68" i="4"/>
  <c r="AY61" i="4"/>
  <c r="AY60" i="4"/>
  <c r="AY53" i="4"/>
  <c r="AY52" i="4"/>
  <c r="AY45" i="4"/>
  <c r="AY44" i="4"/>
  <c r="AY328" i="4"/>
  <c r="AY311" i="4"/>
  <c r="AY135" i="4"/>
  <c r="AY38" i="4"/>
  <c r="AY344" i="4"/>
  <c r="AY327" i="4"/>
  <c r="AY133" i="4"/>
  <c r="AY107" i="4"/>
  <c r="AY106" i="4"/>
  <c r="AY99" i="4"/>
  <c r="AY98" i="4"/>
  <c r="AY91" i="4"/>
  <c r="AY90" i="4"/>
  <c r="AY83" i="4"/>
  <c r="AY82" i="4"/>
  <c r="AY75" i="4"/>
  <c r="AY74" i="4"/>
  <c r="AY67" i="4"/>
  <c r="AY66" i="4"/>
  <c r="AY59" i="4"/>
  <c r="AY58" i="4"/>
  <c r="AY51" i="4"/>
  <c r="AY50" i="4"/>
  <c r="AY43" i="4"/>
  <c r="AY42" i="4"/>
  <c r="AY35" i="4"/>
  <c r="AY33" i="4"/>
  <c r="AY31" i="4"/>
  <c r="AY29" i="4"/>
  <c r="AY27" i="4"/>
  <c r="AY25" i="4"/>
  <c r="AY23" i="4"/>
  <c r="AY21" i="4"/>
  <c r="AY19" i="4"/>
  <c r="AY17" i="4"/>
  <c r="AY15" i="4"/>
  <c r="AY13" i="4"/>
  <c r="AY11" i="4"/>
  <c r="AY9" i="4"/>
  <c r="AY7" i="4"/>
  <c r="AY360" i="4"/>
  <c r="AY343" i="4"/>
  <c r="AY206" i="4"/>
  <c r="AY131" i="4"/>
  <c r="AY122" i="4"/>
  <c r="AY118" i="4"/>
  <c r="AY114" i="4"/>
  <c r="AY105" i="4"/>
  <c r="AY48" i="4"/>
  <c r="AY41" i="4"/>
  <c r="AY104" i="4"/>
  <c r="AY97" i="4"/>
  <c r="AY40" i="4"/>
  <c r="AY96" i="4"/>
  <c r="AY89" i="4"/>
  <c r="AY88" i="4"/>
  <c r="AY81" i="4"/>
  <c r="AY80" i="4"/>
  <c r="AY73" i="4"/>
  <c r="AY359" i="4"/>
  <c r="AY129" i="4"/>
  <c r="AY72" i="4"/>
  <c r="AY65" i="4"/>
  <c r="AY37" i="4"/>
  <c r="AY64" i="4"/>
  <c r="AY57" i="4"/>
  <c r="AY49" i="4"/>
  <c r="AY56" i="4"/>
  <c r="BJ412" i="4"/>
  <c r="BJ411" i="4"/>
  <c r="BJ410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9" i="4"/>
  <c r="BJ388" i="4"/>
  <c r="BJ387" i="4"/>
  <c r="BJ386" i="4"/>
  <c r="BJ385" i="4"/>
  <c r="BJ384" i="4"/>
  <c r="BJ383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1" i="4"/>
  <c r="BJ353" i="4"/>
  <c r="BJ362" i="4"/>
  <c r="BJ354" i="4"/>
  <c r="BJ352" i="4"/>
  <c r="BJ367" i="4"/>
  <c r="BJ365" i="4"/>
  <c r="BJ363" i="4"/>
  <c r="BJ355" i="4"/>
  <c r="BJ350" i="4"/>
  <c r="BJ349" i="4"/>
  <c r="BJ348" i="4"/>
  <c r="BJ347" i="4"/>
  <c r="BJ346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5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4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3" i="4"/>
  <c r="BJ282" i="4"/>
  <c r="BJ281" i="4"/>
  <c r="BJ280" i="4"/>
  <c r="BJ279" i="4"/>
  <c r="BJ356" i="4"/>
  <c r="BJ351" i="4"/>
  <c r="BJ369" i="4"/>
  <c r="BJ357" i="4"/>
  <c r="BJ358" i="4"/>
  <c r="BJ368" i="4"/>
  <c r="BJ366" i="4"/>
  <c r="BJ364" i="4"/>
  <c r="BJ359" i="4"/>
  <c r="BJ360" i="4"/>
  <c r="BJ267" i="4"/>
  <c r="BJ276" i="4"/>
  <c r="BJ272" i="4"/>
  <c r="BJ268" i="4"/>
  <c r="BJ266" i="4"/>
  <c r="BJ261" i="4"/>
  <c r="BJ259" i="4"/>
  <c r="BJ265" i="4"/>
  <c r="BJ277" i="4"/>
  <c r="BJ273" i="4"/>
  <c r="BJ269" i="4"/>
  <c r="BJ264" i="4"/>
  <c r="BJ263" i="4"/>
  <c r="BJ257" i="4"/>
  <c r="BJ278" i="4"/>
  <c r="BJ274" i="4"/>
  <c r="BJ270" i="4"/>
  <c r="BJ262" i="4"/>
  <c r="BJ260" i="4"/>
  <c r="BJ258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1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20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9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8" i="4"/>
  <c r="BJ177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6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271" i="4"/>
  <c r="BJ138" i="4"/>
  <c r="BJ137" i="4"/>
  <c r="BJ136" i="4"/>
  <c r="BJ135" i="4"/>
  <c r="BJ134" i="4"/>
  <c r="BJ133" i="4"/>
  <c r="BJ132" i="4"/>
  <c r="BJ131" i="4"/>
  <c r="BJ130" i="4"/>
  <c r="BJ129" i="4"/>
  <c r="BJ128" i="4"/>
  <c r="BJ127" i="4"/>
  <c r="BJ126" i="4"/>
  <c r="BJ125" i="4"/>
  <c r="BJ123" i="4"/>
  <c r="BJ122" i="4"/>
  <c r="BJ121" i="4"/>
  <c r="BJ120" i="4"/>
  <c r="BJ119" i="4"/>
  <c r="BJ118" i="4"/>
  <c r="BJ117" i="4"/>
  <c r="BJ116" i="4"/>
  <c r="BJ115" i="4"/>
  <c r="BJ114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3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9" i="4"/>
  <c r="BJ78" i="4"/>
  <c r="BJ77" i="4"/>
  <c r="BJ76" i="4"/>
  <c r="BJ75" i="4"/>
  <c r="BJ74" i="4"/>
  <c r="BJ73" i="4"/>
  <c r="BJ72" i="4"/>
  <c r="BJ71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50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3" i="4"/>
  <c r="BJ32" i="4"/>
  <c r="BJ31" i="4"/>
  <c r="BJ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275" i="4"/>
  <c r="BV412" i="4"/>
  <c r="BV411" i="4"/>
  <c r="BV410" i="4"/>
  <c r="BV409" i="4"/>
  <c r="BV408" i="4"/>
  <c r="BV407" i="4"/>
  <c r="BV406" i="4"/>
  <c r="BV405" i="4"/>
  <c r="BV404" i="4"/>
  <c r="BV403" i="4"/>
  <c r="BV402" i="4"/>
  <c r="BV401" i="4"/>
  <c r="BV400" i="4"/>
  <c r="BV399" i="4"/>
  <c r="BV398" i="4"/>
  <c r="BV397" i="4"/>
  <c r="BV396" i="4"/>
  <c r="BV395" i="4"/>
  <c r="BV394" i="4"/>
  <c r="BV393" i="4"/>
  <c r="BV392" i="4"/>
  <c r="BV391" i="4"/>
  <c r="BV390" i="4"/>
  <c r="BV389" i="4"/>
  <c r="BV388" i="4"/>
  <c r="BV387" i="4"/>
  <c r="BV386" i="4"/>
  <c r="BV385" i="4"/>
  <c r="BV384" i="4"/>
  <c r="BV383" i="4"/>
  <c r="BV381" i="4"/>
  <c r="BV380" i="4"/>
  <c r="BV379" i="4"/>
  <c r="BV378" i="4"/>
  <c r="BV377" i="4"/>
  <c r="BV376" i="4"/>
  <c r="BV375" i="4"/>
  <c r="BV374" i="4"/>
  <c r="BV373" i="4"/>
  <c r="BV372" i="4"/>
  <c r="BV371" i="4"/>
  <c r="BV370" i="4"/>
  <c r="BV369" i="4"/>
  <c r="BV368" i="4"/>
  <c r="BV367" i="4"/>
  <c r="BV366" i="4"/>
  <c r="BV365" i="4"/>
  <c r="BV364" i="4"/>
  <c r="BV363" i="4"/>
  <c r="BV362" i="4"/>
  <c r="BV361" i="4"/>
  <c r="BV360" i="4"/>
  <c r="BV359" i="4"/>
  <c r="BV358" i="4"/>
  <c r="BV357" i="4"/>
  <c r="BV356" i="4"/>
  <c r="BV355" i="4"/>
  <c r="BV354" i="4"/>
  <c r="BV353" i="4"/>
  <c r="BV352" i="4"/>
  <c r="BV351" i="4"/>
  <c r="BV350" i="4"/>
  <c r="BV349" i="4"/>
  <c r="BV348" i="4"/>
  <c r="BV347" i="4"/>
  <c r="BV346" i="4"/>
  <c r="BV345" i="4"/>
  <c r="BV344" i="4"/>
  <c r="BV343" i="4"/>
  <c r="BV342" i="4"/>
  <c r="BV341" i="4"/>
  <c r="BV340" i="4"/>
  <c r="BV339" i="4"/>
  <c r="BV338" i="4"/>
  <c r="BV337" i="4"/>
  <c r="BV336" i="4"/>
  <c r="BV335" i="4"/>
  <c r="BV334" i="4"/>
  <c r="BV333" i="4"/>
  <c r="BV332" i="4"/>
  <c r="BV331" i="4"/>
  <c r="BV330" i="4"/>
  <c r="BV329" i="4"/>
  <c r="BV328" i="4"/>
  <c r="BV327" i="4"/>
  <c r="BV326" i="4"/>
  <c r="BV325" i="4"/>
  <c r="BV324" i="4"/>
  <c r="BV323" i="4"/>
  <c r="BV322" i="4"/>
  <c r="BV321" i="4"/>
  <c r="BV320" i="4"/>
  <c r="BV319" i="4"/>
  <c r="BV318" i="4"/>
  <c r="BV317" i="4"/>
  <c r="BV316" i="4"/>
  <c r="BV315" i="4"/>
  <c r="BV314" i="4"/>
  <c r="BV313" i="4"/>
  <c r="BV312" i="4"/>
  <c r="BV311" i="4"/>
  <c r="BV310" i="4"/>
  <c r="BV309" i="4"/>
  <c r="BV308" i="4"/>
  <c r="BV307" i="4"/>
  <c r="BV306" i="4"/>
  <c r="BV305" i="4"/>
  <c r="BV304" i="4"/>
  <c r="BV303" i="4"/>
  <c r="BV302" i="4"/>
  <c r="BV301" i="4"/>
  <c r="BV300" i="4"/>
  <c r="BV299" i="4"/>
  <c r="BV298" i="4"/>
  <c r="BV297" i="4"/>
  <c r="BV296" i="4"/>
  <c r="BV295" i="4"/>
  <c r="BV294" i="4"/>
  <c r="BV293" i="4"/>
  <c r="BV292" i="4"/>
  <c r="BV291" i="4"/>
  <c r="BV290" i="4"/>
  <c r="BV289" i="4"/>
  <c r="BV288" i="4"/>
  <c r="BV287" i="4"/>
  <c r="BV286" i="4"/>
  <c r="BV285" i="4"/>
  <c r="BV284" i="4"/>
  <c r="BV283" i="4"/>
  <c r="BV282" i="4"/>
  <c r="BV281" i="4"/>
  <c r="BV280" i="4"/>
  <c r="BV279" i="4"/>
  <c r="BV278" i="4"/>
  <c r="BV277" i="4"/>
  <c r="BV276" i="4"/>
  <c r="BV275" i="4"/>
  <c r="BV274" i="4"/>
  <c r="BV273" i="4"/>
  <c r="BV272" i="4"/>
  <c r="BV271" i="4"/>
  <c r="BV270" i="4"/>
  <c r="BV269" i="4"/>
  <c r="BV268" i="4"/>
  <c r="BV267" i="4"/>
  <c r="BV266" i="4"/>
  <c r="BV265" i="4"/>
  <c r="BV264" i="4"/>
  <c r="BV263" i="4"/>
  <c r="BV262" i="4"/>
  <c r="BV261" i="4"/>
  <c r="BV260" i="4"/>
  <c r="BV259" i="4"/>
  <c r="BV258" i="4"/>
  <c r="BV257" i="4"/>
  <c r="BV255" i="4"/>
  <c r="BV254" i="4"/>
  <c r="BV253" i="4"/>
  <c r="BV252" i="4"/>
  <c r="BV251" i="4"/>
  <c r="BV250" i="4"/>
  <c r="BV249" i="4"/>
  <c r="BV248" i="4"/>
  <c r="BV247" i="4"/>
  <c r="BV246" i="4"/>
  <c r="BV245" i="4"/>
  <c r="BV244" i="4"/>
  <c r="BV243" i="4"/>
  <c r="BV242" i="4"/>
  <c r="BV241" i="4"/>
  <c r="BV240" i="4"/>
  <c r="BV239" i="4"/>
  <c r="BV238" i="4"/>
  <c r="BV237" i="4"/>
  <c r="BV236" i="4"/>
  <c r="BV235" i="4"/>
  <c r="BV234" i="4"/>
  <c r="BV233" i="4"/>
  <c r="BV232" i="4"/>
  <c r="BV231" i="4"/>
  <c r="BV230" i="4"/>
  <c r="BV229" i="4"/>
  <c r="BV228" i="4"/>
  <c r="BV227" i="4"/>
  <c r="BV226" i="4"/>
  <c r="BV225" i="4"/>
  <c r="BV224" i="4"/>
  <c r="BV223" i="4"/>
  <c r="BV222" i="4"/>
  <c r="BV221" i="4"/>
  <c r="BV220" i="4"/>
  <c r="BV219" i="4"/>
  <c r="BV218" i="4"/>
  <c r="BV217" i="4"/>
  <c r="BV216" i="4"/>
  <c r="BV215" i="4"/>
  <c r="BV214" i="4"/>
  <c r="BV213" i="4"/>
  <c r="BV212" i="4"/>
  <c r="BV211" i="4"/>
  <c r="BV210" i="4"/>
  <c r="BV209" i="4"/>
  <c r="BV208" i="4"/>
  <c r="BV207" i="4"/>
  <c r="BV206" i="4"/>
  <c r="BV205" i="4"/>
  <c r="BV204" i="4"/>
  <c r="BV203" i="4"/>
  <c r="BV202" i="4"/>
  <c r="BV201" i="4"/>
  <c r="BV200" i="4"/>
  <c r="BV199" i="4"/>
  <c r="BV198" i="4"/>
  <c r="BV197" i="4"/>
  <c r="BV196" i="4"/>
  <c r="BV195" i="4"/>
  <c r="BV194" i="4"/>
  <c r="BV193" i="4"/>
  <c r="BV192" i="4"/>
  <c r="BV191" i="4"/>
  <c r="BV190" i="4"/>
  <c r="BV189" i="4"/>
  <c r="BV188" i="4"/>
  <c r="BV187" i="4"/>
  <c r="BV186" i="4"/>
  <c r="BV185" i="4"/>
  <c r="BV184" i="4"/>
  <c r="BV183" i="4"/>
  <c r="BV182" i="4"/>
  <c r="BV181" i="4"/>
  <c r="BV180" i="4"/>
  <c r="BV179" i="4"/>
  <c r="BV178" i="4"/>
  <c r="BV177" i="4"/>
  <c r="BV176" i="4"/>
  <c r="BV175" i="4"/>
  <c r="BV174" i="4"/>
  <c r="BV173" i="4"/>
  <c r="BV172" i="4"/>
  <c r="BV171" i="4"/>
  <c r="BV170" i="4"/>
  <c r="BV169" i="4"/>
  <c r="BV168" i="4"/>
  <c r="BV167" i="4"/>
  <c r="BV166" i="4"/>
  <c r="BV165" i="4"/>
  <c r="BV164" i="4"/>
  <c r="BV163" i="4"/>
  <c r="BV256" i="4"/>
  <c r="BV160" i="4"/>
  <c r="BV156" i="4"/>
  <c r="BV152" i="4"/>
  <c r="BV148" i="4"/>
  <c r="BV144" i="4"/>
  <c r="BV161" i="4"/>
  <c r="BV157" i="4"/>
  <c r="BV153" i="4"/>
  <c r="BV149" i="4"/>
  <c r="BV145" i="4"/>
  <c r="BV141" i="4"/>
  <c r="BV140" i="4"/>
  <c r="BV162" i="4"/>
  <c r="BV158" i="4"/>
  <c r="BV154" i="4"/>
  <c r="BV150" i="4"/>
  <c r="BV146" i="4"/>
  <c r="BV142" i="4"/>
  <c r="BV139" i="4"/>
  <c r="BV138" i="4"/>
  <c r="BV137" i="4"/>
  <c r="BV136" i="4"/>
  <c r="BV135" i="4"/>
  <c r="BV134" i="4"/>
  <c r="BV133" i="4"/>
  <c r="BV132" i="4"/>
  <c r="BV131" i="4"/>
  <c r="BV130" i="4"/>
  <c r="BV129" i="4"/>
  <c r="BV128" i="4"/>
  <c r="BV127" i="4"/>
  <c r="BV126" i="4"/>
  <c r="BV125" i="4"/>
  <c r="BV123" i="4"/>
  <c r="BV122" i="4"/>
  <c r="BV121" i="4"/>
  <c r="BV120" i="4"/>
  <c r="BV119" i="4"/>
  <c r="BV118" i="4"/>
  <c r="BV117" i="4"/>
  <c r="BV116" i="4"/>
  <c r="BV115" i="4"/>
  <c r="BV114" i="4"/>
  <c r="BV113" i="4"/>
  <c r="BV112" i="4"/>
  <c r="BV111" i="4"/>
  <c r="BV110" i="4"/>
  <c r="BV109" i="4"/>
  <c r="BV108" i="4"/>
  <c r="BV107" i="4"/>
  <c r="BV106" i="4"/>
  <c r="BV105" i="4"/>
  <c r="BV104" i="4"/>
  <c r="BV103" i="4"/>
  <c r="BV102" i="4"/>
  <c r="BV101" i="4"/>
  <c r="BV100" i="4"/>
  <c r="BV99" i="4"/>
  <c r="BV98" i="4"/>
  <c r="BV97" i="4"/>
  <c r="BV96" i="4"/>
  <c r="BV95" i="4"/>
  <c r="BV94" i="4"/>
  <c r="BV93" i="4"/>
  <c r="BV92" i="4"/>
  <c r="BV91" i="4"/>
  <c r="BV90" i="4"/>
  <c r="BV89" i="4"/>
  <c r="BV88" i="4"/>
  <c r="BV87" i="4"/>
  <c r="BV86" i="4"/>
  <c r="BV85" i="4"/>
  <c r="BV84" i="4"/>
  <c r="BV83" i="4"/>
  <c r="BV82" i="4"/>
  <c r="BV81" i="4"/>
  <c r="BV80" i="4"/>
  <c r="BV79" i="4"/>
  <c r="BV78" i="4"/>
  <c r="BV77" i="4"/>
  <c r="BV76" i="4"/>
  <c r="BV75" i="4"/>
  <c r="BV74" i="4"/>
  <c r="BV73" i="4"/>
  <c r="BV72" i="4"/>
  <c r="BV71" i="4"/>
  <c r="BV70" i="4"/>
  <c r="BV69" i="4"/>
  <c r="BV68" i="4"/>
  <c r="BV67" i="4"/>
  <c r="BV66" i="4"/>
  <c r="BV65" i="4"/>
  <c r="BV64" i="4"/>
  <c r="BV63" i="4"/>
  <c r="BV62" i="4"/>
  <c r="BV61" i="4"/>
  <c r="BV60" i="4"/>
  <c r="BV59" i="4"/>
  <c r="BV58" i="4"/>
  <c r="BV57" i="4"/>
  <c r="BV56" i="4"/>
  <c r="BV55" i="4"/>
  <c r="BV54" i="4"/>
  <c r="BV53" i="4"/>
  <c r="BV52" i="4"/>
  <c r="BV51" i="4"/>
  <c r="BV50" i="4"/>
  <c r="BV49" i="4"/>
  <c r="BV48" i="4"/>
  <c r="BV47" i="4"/>
  <c r="BV46" i="4"/>
  <c r="BV45" i="4"/>
  <c r="BV44" i="4"/>
  <c r="BV43" i="4"/>
  <c r="BV42" i="4"/>
  <c r="BV41" i="4"/>
  <c r="BV40" i="4"/>
  <c r="BV39" i="4"/>
  <c r="BV38" i="4"/>
  <c r="BV37" i="4"/>
  <c r="BV36" i="4"/>
  <c r="BV35" i="4"/>
  <c r="BV34" i="4"/>
  <c r="BV33" i="4"/>
  <c r="BV32" i="4"/>
  <c r="BV31" i="4"/>
  <c r="BV30" i="4"/>
  <c r="BV29" i="4"/>
  <c r="BV28" i="4"/>
  <c r="BV27" i="4"/>
  <c r="BV26" i="4"/>
  <c r="BV25" i="4"/>
  <c r="BV24" i="4"/>
  <c r="BV23" i="4"/>
  <c r="BV22" i="4"/>
  <c r="BV21" i="4"/>
  <c r="BV20" i="4"/>
  <c r="BV19" i="4"/>
  <c r="BV18" i="4"/>
  <c r="BV17" i="4"/>
  <c r="BV16" i="4"/>
  <c r="BV15" i="4"/>
  <c r="BV14" i="4"/>
  <c r="BV13" i="4"/>
  <c r="BV12" i="4"/>
  <c r="BV11" i="4"/>
  <c r="BV10" i="4"/>
  <c r="BV9" i="4"/>
  <c r="BV8" i="4"/>
  <c r="BV7" i="4"/>
  <c r="BV6" i="4"/>
  <c r="BV143" i="4"/>
  <c r="BV151" i="4"/>
  <c r="BV159" i="4"/>
  <c r="BV147" i="4"/>
  <c r="BV155" i="4"/>
  <c r="GB412" i="4"/>
  <c r="GB410" i="4"/>
  <c r="GB408" i="4"/>
  <c r="GB406" i="4"/>
  <c r="GB404" i="4"/>
  <c r="GB402" i="4"/>
  <c r="GB400" i="4"/>
  <c r="GB398" i="4"/>
  <c r="GB396" i="4"/>
  <c r="GB411" i="4"/>
  <c r="GB409" i="4"/>
  <c r="GB407" i="4"/>
  <c r="GB405" i="4"/>
  <c r="GB403" i="4"/>
  <c r="GB401" i="4"/>
  <c r="GB399" i="4"/>
  <c r="GB397" i="4"/>
  <c r="GB395" i="4"/>
  <c r="GB393" i="4"/>
  <c r="GB391" i="4"/>
  <c r="GB389" i="4"/>
  <c r="GB387" i="4"/>
  <c r="GB385" i="4"/>
  <c r="GB383" i="4"/>
  <c r="GB380" i="4"/>
  <c r="GB394" i="4"/>
  <c r="GB392" i="4"/>
  <c r="GB384" i="4"/>
  <c r="GB376" i="4"/>
  <c r="GB375" i="4"/>
  <c r="GB373" i="4"/>
  <c r="GB371" i="4"/>
  <c r="GB369" i="4"/>
  <c r="GB367" i="4"/>
  <c r="GB365" i="4"/>
  <c r="GB363" i="4"/>
  <c r="GB390" i="4"/>
  <c r="GB381" i="4"/>
  <c r="GB377" i="4"/>
  <c r="GB388" i="4"/>
  <c r="GB379" i="4"/>
  <c r="GB374" i="4"/>
  <c r="GB372" i="4"/>
  <c r="GB370" i="4"/>
  <c r="GB368" i="4"/>
  <c r="GB366" i="4"/>
  <c r="GB364" i="4"/>
  <c r="GB360" i="4"/>
  <c r="GB358" i="4"/>
  <c r="GB356" i="4"/>
  <c r="GB354" i="4"/>
  <c r="GB352" i="4"/>
  <c r="GB350" i="4"/>
  <c r="GB348" i="4"/>
  <c r="GB386" i="4"/>
  <c r="GB378" i="4"/>
  <c r="GB357" i="4"/>
  <c r="GB346" i="4"/>
  <c r="GB344" i="4"/>
  <c r="GB342" i="4"/>
  <c r="GB340" i="4"/>
  <c r="GB338" i="4"/>
  <c r="GB336" i="4"/>
  <c r="GB334" i="4"/>
  <c r="GB332" i="4"/>
  <c r="GB330" i="4"/>
  <c r="GB349" i="4"/>
  <c r="GB355" i="4"/>
  <c r="GB362" i="4"/>
  <c r="GB361" i="4"/>
  <c r="GB353" i="4"/>
  <c r="GB347" i="4"/>
  <c r="GB345" i="4"/>
  <c r="GB343" i="4"/>
  <c r="GB341" i="4"/>
  <c r="GB339" i="4"/>
  <c r="GB337" i="4"/>
  <c r="GB335" i="4"/>
  <c r="GB333" i="4"/>
  <c r="GB331" i="4"/>
  <c r="GB359" i="4"/>
  <c r="GB329" i="4"/>
  <c r="GB351" i="4"/>
  <c r="GB325" i="4"/>
  <c r="GB321" i="4"/>
  <c r="GB317" i="4"/>
  <c r="GB315" i="4"/>
  <c r="GB313" i="4"/>
  <c r="GB328" i="4"/>
  <c r="GB324" i="4"/>
  <c r="GB320" i="4"/>
  <c r="GB327" i="4"/>
  <c r="GB323" i="4"/>
  <c r="GB319" i="4"/>
  <c r="GB316" i="4"/>
  <c r="GB314" i="4"/>
  <c r="GB312" i="4"/>
  <c r="GB311" i="4"/>
  <c r="GB307" i="4"/>
  <c r="GB303" i="4"/>
  <c r="GB299" i="4"/>
  <c r="GB295" i="4"/>
  <c r="GB291" i="4"/>
  <c r="GB326" i="4"/>
  <c r="GB310" i="4"/>
  <c r="GB306" i="4"/>
  <c r="GB302" i="4"/>
  <c r="GB298" i="4"/>
  <c r="GB294" i="4"/>
  <c r="GB290" i="4"/>
  <c r="GB287" i="4"/>
  <c r="GB285" i="4"/>
  <c r="GB283" i="4"/>
  <c r="GB281" i="4"/>
  <c r="GB279" i="4"/>
  <c r="GB277" i="4"/>
  <c r="GB322" i="4"/>
  <c r="GB309" i="4"/>
  <c r="GB305" i="4"/>
  <c r="GB301" i="4"/>
  <c r="GB297" i="4"/>
  <c r="GB293" i="4"/>
  <c r="GB289" i="4"/>
  <c r="GB308" i="4"/>
  <c r="GB292" i="4"/>
  <c r="GB284" i="4"/>
  <c r="GB276" i="4"/>
  <c r="GB273" i="4"/>
  <c r="GB268" i="4"/>
  <c r="GB318" i="4"/>
  <c r="GB304" i="4"/>
  <c r="GB282" i="4"/>
  <c r="GB274" i="4"/>
  <c r="GB267" i="4"/>
  <c r="GB271" i="4"/>
  <c r="GB265" i="4"/>
  <c r="GB263" i="4"/>
  <c r="GB261" i="4"/>
  <c r="GB259" i="4"/>
  <c r="GB257" i="4"/>
  <c r="GB255" i="4"/>
  <c r="GB253" i="4"/>
  <c r="GB251" i="4"/>
  <c r="GB249" i="4"/>
  <c r="GB247" i="4"/>
  <c r="GB245" i="4"/>
  <c r="GB243" i="4"/>
  <c r="GB241" i="4"/>
  <c r="GB300" i="4"/>
  <c r="GB288" i="4"/>
  <c r="GB280" i="4"/>
  <c r="GB270" i="4"/>
  <c r="GB275" i="4"/>
  <c r="GB272" i="4"/>
  <c r="GB296" i="4"/>
  <c r="GB278" i="4"/>
  <c r="GB240" i="4"/>
  <c r="GB262" i="4"/>
  <c r="GB254" i="4"/>
  <c r="GB250" i="4"/>
  <c r="GB246" i="4"/>
  <c r="GB242" i="4"/>
  <c r="GB260" i="4"/>
  <c r="GB248" i="4"/>
  <c r="GB266" i="4"/>
  <c r="GB258" i="4"/>
  <c r="GB244" i="4"/>
  <c r="GB286" i="4"/>
  <c r="GB269" i="4"/>
  <c r="GB252" i="4"/>
  <c r="GB234" i="4"/>
  <c r="GB233" i="4"/>
  <c r="GB229" i="4"/>
  <c r="GB225" i="4"/>
  <c r="GB221" i="4"/>
  <c r="GB217" i="4"/>
  <c r="GB213" i="4"/>
  <c r="GB211" i="4"/>
  <c r="GB209" i="4"/>
  <c r="GB207" i="4"/>
  <c r="GB205" i="4"/>
  <c r="GB203" i="4"/>
  <c r="GB201" i="4"/>
  <c r="GB199" i="4"/>
  <c r="GB197" i="4"/>
  <c r="GB195" i="4"/>
  <c r="GB193" i="4"/>
  <c r="GB191" i="4"/>
  <c r="GB189" i="4"/>
  <c r="GB187" i="4"/>
  <c r="GB185" i="4"/>
  <c r="GB183" i="4"/>
  <c r="GB181" i="4"/>
  <c r="GB179" i="4"/>
  <c r="GB177" i="4"/>
  <c r="GB175" i="4"/>
  <c r="GB238" i="4"/>
  <c r="GB235" i="4"/>
  <c r="GB232" i="4"/>
  <c r="GB228" i="4"/>
  <c r="GB224" i="4"/>
  <c r="GB220" i="4"/>
  <c r="GB216" i="4"/>
  <c r="GB239" i="4"/>
  <c r="GB231" i="4"/>
  <c r="GB227" i="4"/>
  <c r="GB223" i="4"/>
  <c r="GB219" i="4"/>
  <c r="GB215" i="4"/>
  <c r="GB212" i="4"/>
  <c r="GB210" i="4"/>
  <c r="GB208" i="4"/>
  <c r="GB206" i="4"/>
  <c r="GB204" i="4"/>
  <c r="GB202" i="4"/>
  <c r="GB200" i="4"/>
  <c r="GB198" i="4"/>
  <c r="GB196" i="4"/>
  <c r="GB194" i="4"/>
  <c r="GB192" i="4"/>
  <c r="GB190" i="4"/>
  <c r="GB188" i="4"/>
  <c r="GB186" i="4"/>
  <c r="GB184" i="4"/>
  <c r="GB236" i="4"/>
  <c r="GB178" i="4"/>
  <c r="GB237" i="4"/>
  <c r="GB222" i="4"/>
  <c r="GB264" i="4"/>
  <c r="GB218" i="4"/>
  <c r="GB180" i="4"/>
  <c r="GB174" i="4"/>
  <c r="GB172" i="4"/>
  <c r="GB170" i="4"/>
  <c r="GB168" i="4"/>
  <c r="GB166" i="4"/>
  <c r="GB164" i="4"/>
  <c r="GB162" i="4"/>
  <c r="GB160" i="4"/>
  <c r="GB158" i="4"/>
  <c r="GB156" i="4"/>
  <c r="GB154" i="4"/>
  <c r="GB152" i="4"/>
  <c r="GB150" i="4"/>
  <c r="GB148" i="4"/>
  <c r="GB256" i="4"/>
  <c r="GB230" i="4"/>
  <c r="GB214" i="4"/>
  <c r="GB176" i="4"/>
  <c r="GB182" i="4"/>
  <c r="GB151" i="4"/>
  <c r="GB226" i="4"/>
  <c r="GB173" i="4"/>
  <c r="GB165" i="4"/>
  <c r="GB157" i="4"/>
  <c r="GB155" i="4"/>
  <c r="GB171" i="4"/>
  <c r="GB163" i="4"/>
  <c r="GB147" i="4"/>
  <c r="GB145" i="4"/>
  <c r="GB143" i="4"/>
  <c r="GB141" i="4"/>
  <c r="GB139" i="4"/>
  <c r="GB137" i="4"/>
  <c r="GB135" i="4"/>
  <c r="GB133" i="4"/>
  <c r="GB131" i="4"/>
  <c r="GB129" i="4"/>
  <c r="GB127" i="4"/>
  <c r="GB125" i="4"/>
  <c r="GB122" i="4"/>
  <c r="GB169" i="4"/>
  <c r="GB161" i="4"/>
  <c r="GB153" i="4"/>
  <c r="GB149" i="4"/>
  <c r="GB167" i="4"/>
  <c r="GB159" i="4"/>
  <c r="GB138" i="4"/>
  <c r="GB134" i="4"/>
  <c r="GB119" i="4"/>
  <c r="GB117" i="4"/>
  <c r="GB115" i="4"/>
  <c r="GB113" i="4"/>
  <c r="GB111" i="4"/>
  <c r="GB109" i="4"/>
  <c r="GB107" i="4"/>
  <c r="GB105" i="4"/>
  <c r="GB103" i="4"/>
  <c r="GB101" i="4"/>
  <c r="GB99" i="4"/>
  <c r="GB97" i="4"/>
  <c r="GB95" i="4"/>
  <c r="GB93" i="4"/>
  <c r="GB91" i="4"/>
  <c r="GB89" i="4"/>
  <c r="GB87" i="4"/>
  <c r="GB85" i="4"/>
  <c r="GB83" i="4"/>
  <c r="GB81" i="4"/>
  <c r="GB79" i="4"/>
  <c r="GB77" i="4"/>
  <c r="GB75" i="4"/>
  <c r="GB73" i="4"/>
  <c r="GB71" i="4"/>
  <c r="GB69" i="4"/>
  <c r="GB67" i="4"/>
  <c r="GB65" i="4"/>
  <c r="GB63" i="4"/>
  <c r="GB61" i="4"/>
  <c r="GB59" i="4"/>
  <c r="GB57" i="4"/>
  <c r="GB55" i="4"/>
  <c r="GB126" i="4"/>
  <c r="GB146" i="4"/>
  <c r="GB132" i="4"/>
  <c r="GB121" i="4"/>
  <c r="GB144" i="4"/>
  <c r="GB120" i="4"/>
  <c r="GB118" i="4"/>
  <c r="GB116" i="4"/>
  <c r="GB114" i="4"/>
  <c r="GB112" i="4"/>
  <c r="GB110" i="4"/>
  <c r="GB108" i="4"/>
  <c r="GB106" i="4"/>
  <c r="GB104" i="4"/>
  <c r="GB102" i="4"/>
  <c r="GB100" i="4"/>
  <c r="GB98" i="4"/>
  <c r="GB96" i="4"/>
  <c r="GB94" i="4"/>
  <c r="GB92" i="4"/>
  <c r="GB90" i="4"/>
  <c r="GB88" i="4"/>
  <c r="GB86" i="4"/>
  <c r="GB84" i="4"/>
  <c r="GB82" i="4"/>
  <c r="GB80" i="4"/>
  <c r="GB78" i="4"/>
  <c r="GB76" i="4"/>
  <c r="GB74" i="4"/>
  <c r="GB72" i="4"/>
  <c r="GB70" i="4"/>
  <c r="GB68" i="4"/>
  <c r="GB142" i="4"/>
  <c r="GB136" i="4"/>
  <c r="GB130" i="4"/>
  <c r="GB66" i="4"/>
  <c r="GB140" i="4"/>
  <c r="GB64" i="4"/>
  <c r="GB53" i="4"/>
  <c r="GB51" i="4"/>
  <c r="GB49" i="4"/>
  <c r="GB47" i="4"/>
  <c r="GB45" i="4"/>
  <c r="GB43" i="4"/>
  <c r="GB41" i="4"/>
  <c r="GB39" i="4"/>
  <c r="GB37" i="4"/>
  <c r="GB35" i="4"/>
  <c r="GB33" i="4"/>
  <c r="GB31" i="4"/>
  <c r="GB29" i="4"/>
  <c r="GB27" i="4"/>
  <c r="GB25" i="4"/>
  <c r="GB23" i="4"/>
  <c r="GB21" i="4"/>
  <c r="GB19" i="4"/>
  <c r="GB17" i="4"/>
  <c r="GB15" i="4"/>
  <c r="GB13" i="4"/>
  <c r="GB11" i="4"/>
  <c r="GB9" i="4"/>
  <c r="GB7" i="4"/>
  <c r="GB58" i="4"/>
  <c r="GB128" i="4"/>
  <c r="GB123" i="4"/>
  <c r="GB62" i="4"/>
  <c r="GB54" i="4"/>
  <c r="GB52" i="4"/>
  <c r="GB50" i="4"/>
  <c r="GB48" i="4"/>
  <c r="GB46" i="4"/>
  <c r="GB44" i="4"/>
  <c r="GB42" i="4"/>
  <c r="GB40" i="4"/>
  <c r="GB38" i="4"/>
  <c r="GB36" i="4"/>
  <c r="GB34" i="4"/>
  <c r="GB32" i="4"/>
  <c r="GB30" i="4"/>
  <c r="GB28" i="4"/>
  <c r="GB26" i="4"/>
  <c r="GB24" i="4"/>
  <c r="GB22" i="4"/>
  <c r="GB20" i="4"/>
  <c r="GB18" i="4"/>
  <c r="GB16" i="4"/>
  <c r="GB14" i="4"/>
  <c r="GB12" i="4"/>
  <c r="GB10" i="4"/>
  <c r="GB8" i="4"/>
  <c r="GB6" i="4"/>
  <c r="GB60" i="4"/>
  <c r="GB56" i="4"/>
  <c r="CU5" i="4"/>
  <c r="FQ124" i="4" s="1"/>
  <c r="DG3" i="4"/>
  <c r="DG5" i="4" s="1"/>
  <c r="GC124" i="4" s="1"/>
  <c r="CV3" i="4"/>
  <c r="CJ5" i="4"/>
  <c r="FF124" i="4" s="1"/>
  <c r="BW3" i="4"/>
  <c r="BW5" i="4" s="1"/>
  <c r="BW124" i="4" s="1"/>
  <c r="BK5" i="4"/>
  <c r="BK124" i="4" s="1"/>
  <c r="GI382" i="4" l="1"/>
  <c r="GQ124" i="4"/>
  <c r="GS124" i="4"/>
  <c r="GR124" i="4"/>
  <c r="GJ124" i="4"/>
  <c r="GF124" i="4"/>
  <c r="B19" i="5"/>
  <c r="BK412" i="4"/>
  <c r="BK411" i="4"/>
  <c r="BK410" i="4"/>
  <c r="BK409" i="4"/>
  <c r="BK408" i="4"/>
  <c r="BK407" i="4"/>
  <c r="BK406" i="4"/>
  <c r="BK405" i="4"/>
  <c r="BK404" i="4"/>
  <c r="BK403" i="4"/>
  <c r="BK402" i="4"/>
  <c r="BK401" i="4"/>
  <c r="BK400" i="4"/>
  <c r="BK399" i="4"/>
  <c r="BK398" i="4"/>
  <c r="BK397" i="4"/>
  <c r="BK396" i="4"/>
  <c r="BK395" i="4"/>
  <c r="BK394" i="4"/>
  <c r="BK393" i="4"/>
  <c r="BK392" i="4"/>
  <c r="BK391" i="4"/>
  <c r="BK390" i="4"/>
  <c r="BK389" i="4"/>
  <c r="BK388" i="4"/>
  <c r="BK387" i="4"/>
  <c r="BK386" i="4"/>
  <c r="BK385" i="4"/>
  <c r="BK384" i="4"/>
  <c r="BK383" i="4"/>
  <c r="BK381" i="4"/>
  <c r="BK380" i="4"/>
  <c r="BK379" i="4"/>
  <c r="BK378" i="4"/>
  <c r="BK377" i="4"/>
  <c r="BK376" i="4"/>
  <c r="BK375" i="4"/>
  <c r="BK374" i="4"/>
  <c r="BK373" i="4"/>
  <c r="BK372" i="4"/>
  <c r="BK371" i="4"/>
  <c r="BK370" i="4"/>
  <c r="BK369" i="4"/>
  <c r="BK368" i="4"/>
  <c r="BK367" i="4"/>
  <c r="BK366" i="4"/>
  <c r="BK365" i="4"/>
  <c r="BK364" i="4"/>
  <c r="BK363" i="4"/>
  <c r="BK362" i="4"/>
  <c r="BK361" i="4"/>
  <c r="BK360" i="4"/>
  <c r="BK359" i="4"/>
  <c r="BK358" i="4"/>
  <c r="BK357" i="4"/>
  <c r="BK356" i="4"/>
  <c r="BK355" i="4"/>
  <c r="BK354" i="4"/>
  <c r="BK353" i="4"/>
  <c r="BK352" i="4"/>
  <c r="BK351" i="4"/>
  <c r="BK350" i="4"/>
  <c r="BK349" i="4"/>
  <c r="BK348" i="4"/>
  <c r="BK347" i="4"/>
  <c r="BK346" i="4"/>
  <c r="BK345" i="4"/>
  <c r="BK344" i="4"/>
  <c r="BK343" i="4"/>
  <c r="BK342" i="4"/>
  <c r="BK341" i="4"/>
  <c r="BK340" i="4"/>
  <c r="BK339" i="4"/>
  <c r="BK338" i="4"/>
  <c r="BK337" i="4"/>
  <c r="BK336" i="4"/>
  <c r="BK335" i="4"/>
  <c r="BK334" i="4"/>
  <c r="BK333" i="4"/>
  <c r="BK332" i="4"/>
  <c r="BK331" i="4"/>
  <c r="BK330" i="4"/>
  <c r="BK329" i="4"/>
  <c r="BK328" i="4"/>
  <c r="BK327" i="4"/>
  <c r="BK326" i="4"/>
  <c r="BK325" i="4"/>
  <c r="BK324" i="4"/>
  <c r="BK323" i="4"/>
  <c r="BK322" i="4"/>
  <c r="BK321" i="4"/>
  <c r="BK320" i="4"/>
  <c r="BK319" i="4"/>
  <c r="BK318" i="4"/>
  <c r="BK317" i="4"/>
  <c r="BK316" i="4"/>
  <c r="BK315" i="4"/>
  <c r="BK314" i="4"/>
  <c r="BK313" i="4"/>
  <c r="BK312" i="4"/>
  <c r="BK311" i="4"/>
  <c r="BK310" i="4"/>
  <c r="BK309" i="4"/>
  <c r="BK308" i="4"/>
  <c r="BK307" i="4"/>
  <c r="BK306" i="4"/>
  <c r="BK305" i="4"/>
  <c r="BK304" i="4"/>
  <c r="BK303" i="4"/>
  <c r="BK302" i="4"/>
  <c r="BK301" i="4"/>
  <c r="BK300" i="4"/>
  <c r="BK299" i="4"/>
  <c r="BK298" i="4"/>
  <c r="BK297" i="4"/>
  <c r="BK296" i="4"/>
  <c r="BK295" i="4"/>
  <c r="BK294" i="4"/>
  <c r="BK293" i="4"/>
  <c r="BK292" i="4"/>
  <c r="BK291" i="4"/>
  <c r="BK290" i="4"/>
  <c r="BK289" i="4"/>
  <c r="BK288" i="4"/>
  <c r="BK287" i="4"/>
  <c r="BK286" i="4"/>
  <c r="BK285" i="4"/>
  <c r="BK284" i="4"/>
  <c r="BK283" i="4"/>
  <c r="BK282" i="4"/>
  <c r="BK281" i="4"/>
  <c r="BK280" i="4"/>
  <c r="BK279" i="4"/>
  <c r="BK278" i="4"/>
  <c r="BK277" i="4"/>
  <c r="BK276" i="4"/>
  <c r="BK275" i="4"/>
  <c r="BK274" i="4"/>
  <c r="BK273" i="4"/>
  <c r="BK272" i="4"/>
  <c r="BK271" i="4"/>
  <c r="BK270" i="4"/>
  <c r="BK269" i="4"/>
  <c r="BK268" i="4"/>
  <c r="BK267" i="4"/>
  <c r="BK266" i="4"/>
  <c r="BK265" i="4"/>
  <c r="BK264" i="4"/>
  <c r="BK263" i="4"/>
  <c r="BK262" i="4"/>
  <c r="BK261" i="4"/>
  <c r="BK260" i="4"/>
  <c r="BK259" i="4"/>
  <c r="BK258" i="4"/>
  <c r="BK257" i="4"/>
  <c r="BK256" i="4"/>
  <c r="BK255" i="4"/>
  <c r="BK254" i="4"/>
  <c r="BK253" i="4"/>
  <c r="BK252" i="4"/>
  <c r="BK251" i="4"/>
  <c r="BK250" i="4"/>
  <c r="BK249" i="4"/>
  <c r="BK248" i="4"/>
  <c r="BK247" i="4"/>
  <c r="BK246" i="4"/>
  <c r="BK245" i="4"/>
  <c r="BK244" i="4"/>
  <c r="BK243" i="4"/>
  <c r="BK242" i="4"/>
  <c r="BK241" i="4"/>
  <c r="BK240" i="4"/>
  <c r="BK239" i="4"/>
  <c r="BK238" i="4"/>
  <c r="BK237" i="4"/>
  <c r="BK236" i="4"/>
  <c r="BK235" i="4"/>
  <c r="BK234" i="4"/>
  <c r="BK233" i="4"/>
  <c r="BK232" i="4"/>
  <c r="BK231" i="4"/>
  <c r="BK230" i="4"/>
  <c r="BK229" i="4"/>
  <c r="BK228" i="4"/>
  <c r="BK227" i="4"/>
  <c r="BK226" i="4"/>
  <c r="BK225" i="4"/>
  <c r="BK224" i="4"/>
  <c r="BK223" i="4"/>
  <c r="BK222" i="4"/>
  <c r="BK221" i="4"/>
  <c r="BK220" i="4"/>
  <c r="BK219" i="4"/>
  <c r="BK218" i="4"/>
  <c r="BK217" i="4"/>
  <c r="BK216" i="4"/>
  <c r="BK215" i="4"/>
  <c r="BK214" i="4"/>
  <c r="BK213" i="4"/>
  <c r="BK212" i="4"/>
  <c r="BK211" i="4"/>
  <c r="BK210" i="4"/>
  <c r="BK209" i="4"/>
  <c r="BK208" i="4"/>
  <c r="BK207" i="4"/>
  <c r="BK206" i="4"/>
  <c r="BK205" i="4"/>
  <c r="BK204" i="4"/>
  <c r="BK203" i="4"/>
  <c r="BK202" i="4"/>
  <c r="BK201" i="4"/>
  <c r="BK200" i="4"/>
  <c r="BK199" i="4"/>
  <c r="BK198" i="4"/>
  <c r="BK197" i="4"/>
  <c r="BK196" i="4"/>
  <c r="BK195" i="4"/>
  <c r="BK194" i="4"/>
  <c r="BK193" i="4"/>
  <c r="BK192" i="4"/>
  <c r="BK191" i="4"/>
  <c r="BK190" i="4"/>
  <c r="BK189" i="4"/>
  <c r="BK188" i="4"/>
  <c r="BK187" i="4"/>
  <c r="BK186" i="4"/>
  <c r="BK185" i="4"/>
  <c r="BK184" i="4"/>
  <c r="BK183" i="4"/>
  <c r="BK182" i="4"/>
  <c r="BK181" i="4"/>
  <c r="BK180" i="4"/>
  <c r="BK179" i="4"/>
  <c r="BK178" i="4"/>
  <c r="BK177" i="4"/>
  <c r="BK176" i="4"/>
  <c r="BK175" i="4"/>
  <c r="BK174" i="4"/>
  <c r="BK173" i="4"/>
  <c r="BK172" i="4"/>
  <c r="BK171" i="4"/>
  <c r="BK170" i="4"/>
  <c r="BK169" i="4"/>
  <c r="BK168" i="4"/>
  <c r="BK167" i="4"/>
  <c r="BK166" i="4"/>
  <c r="BK165" i="4"/>
  <c r="BK164" i="4"/>
  <c r="BK163" i="4"/>
  <c r="BK162" i="4"/>
  <c r="BK161" i="4"/>
  <c r="BK160" i="4"/>
  <c r="BK159" i="4"/>
  <c r="BK158" i="4"/>
  <c r="BK157" i="4"/>
  <c r="BK156" i="4"/>
  <c r="BK155" i="4"/>
  <c r="BK154" i="4"/>
  <c r="BK153" i="4"/>
  <c r="BK152" i="4"/>
  <c r="BK151" i="4"/>
  <c r="BK150" i="4"/>
  <c r="BK149" i="4"/>
  <c r="BK148" i="4"/>
  <c r="BK147" i="4"/>
  <c r="BK146" i="4"/>
  <c r="BK145" i="4"/>
  <c r="BK144" i="4"/>
  <c r="BK143" i="4"/>
  <c r="BK142" i="4"/>
  <c r="BK140" i="4"/>
  <c r="BK138" i="4"/>
  <c r="BK137" i="4"/>
  <c r="BK136" i="4"/>
  <c r="BK135" i="4"/>
  <c r="BK134" i="4"/>
  <c r="BK133" i="4"/>
  <c r="BK132" i="4"/>
  <c r="BK131" i="4"/>
  <c r="BK130" i="4"/>
  <c r="BK129" i="4"/>
  <c r="BK128" i="4"/>
  <c r="BK127" i="4"/>
  <c r="BK126" i="4"/>
  <c r="BK125" i="4"/>
  <c r="BK123" i="4"/>
  <c r="BK122" i="4"/>
  <c r="BK121" i="4"/>
  <c r="BK120" i="4"/>
  <c r="BK119" i="4"/>
  <c r="BK118" i="4"/>
  <c r="BK117" i="4"/>
  <c r="BK116" i="4"/>
  <c r="BK115" i="4"/>
  <c r="BK114" i="4"/>
  <c r="BK113" i="4"/>
  <c r="BK112" i="4"/>
  <c r="BK111" i="4"/>
  <c r="BK110" i="4"/>
  <c r="BK109" i="4"/>
  <c r="BK108" i="4"/>
  <c r="BK107" i="4"/>
  <c r="BK106" i="4"/>
  <c r="BK105" i="4"/>
  <c r="BK104" i="4"/>
  <c r="BK103" i="4"/>
  <c r="BK102" i="4"/>
  <c r="BK101" i="4"/>
  <c r="BK100" i="4"/>
  <c r="BK99" i="4"/>
  <c r="BK98" i="4"/>
  <c r="BK97" i="4"/>
  <c r="BK96" i="4"/>
  <c r="BK95" i="4"/>
  <c r="BK94" i="4"/>
  <c r="BK93" i="4"/>
  <c r="BK92" i="4"/>
  <c r="BK91" i="4"/>
  <c r="BK90" i="4"/>
  <c r="BK89" i="4"/>
  <c r="BK88" i="4"/>
  <c r="BK87" i="4"/>
  <c r="BK86" i="4"/>
  <c r="BK85" i="4"/>
  <c r="BK84" i="4"/>
  <c r="BK83" i="4"/>
  <c r="BK82" i="4"/>
  <c r="BK81" i="4"/>
  <c r="BK80" i="4"/>
  <c r="BK79" i="4"/>
  <c r="BK78" i="4"/>
  <c r="BK77" i="4"/>
  <c r="BK76" i="4"/>
  <c r="BK75" i="4"/>
  <c r="BK74" i="4"/>
  <c r="BK73" i="4"/>
  <c r="BK72" i="4"/>
  <c r="BK71" i="4"/>
  <c r="BK70" i="4"/>
  <c r="BK69" i="4"/>
  <c r="BK68" i="4"/>
  <c r="BK67" i="4"/>
  <c r="BK66" i="4"/>
  <c r="BK65" i="4"/>
  <c r="BK64" i="4"/>
  <c r="BK63" i="4"/>
  <c r="BK62" i="4"/>
  <c r="BK61" i="4"/>
  <c r="BK60" i="4"/>
  <c r="BK59" i="4"/>
  <c r="BK58" i="4"/>
  <c r="BK57" i="4"/>
  <c r="BK56" i="4"/>
  <c r="BK55" i="4"/>
  <c r="BK54" i="4"/>
  <c r="BK53" i="4"/>
  <c r="BK52" i="4"/>
  <c r="BK51" i="4"/>
  <c r="BK50" i="4"/>
  <c r="BK49" i="4"/>
  <c r="BK48" i="4"/>
  <c r="BK47" i="4"/>
  <c r="BK46" i="4"/>
  <c r="BK45" i="4"/>
  <c r="BK44" i="4"/>
  <c r="BK43" i="4"/>
  <c r="BK42" i="4"/>
  <c r="BK41" i="4"/>
  <c r="BK40" i="4"/>
  <c r="BK39" i="4"/>
  <c r="BK38" i="4"/>
  <c r="BK37" i="4"/>
  <c r="BK36" i="4"/>
  <c r="BK35" i="4"/>
  <c r="BK34" i="4"/>
  <c r="BK33" i="4"/>
  <c r="BK32" i="4"/>
  <c r="BK31" i="4"/>
  <c r="BK30" i="4"/>
  <c r="BK29" i="4"/>
  <c r="BK28" i="4"/>
  <c r="BK27" i="4"/>
  <c r="BK26" i="4"/>
  <c r="BK25" i="4"/>
  <c r="BK24" i="4"/>
  <c r="BK23" i="4"/>
  <c r="BK22" i="4"/>
  <c r="BK21" i="4"/>
  <c r="BK20" i="4"/>
  <c r="BK19" i="4"/>
  <c r="BK18" i="4"/>
  <c r="BK17" i="4"/>
  <c r="BK16" i="4"/>
  <c r="BK15" i="4"/>
  <c r="BK14" i="4"/>
  <c r="BK13" i="4"/>
  <c r="BK12" i="4"/>
  <c r="BK11" i="4"/>
  <c r="BK10" i="4"/>
  <c r="BK9" i="4"/>
  <c r="BK8" i="4"/>
  <c r="BK7" i="4"/>
  <c r="BK6" i="4"/>
  <c r="BK139" i="4"/>
  <c r="BK141" i="4"/>
  <c r="BW412" i="4"/>
  <c r="BW411" i="4"/>
  <c r="BW410" i="4"/>
  <c r="BW409" i="4"/>
  <c r="BW408" i="4"/>
  <c r="BW407" i="4"/>
  <c r="BW406" i="4"/>
  <c r="BW405" i="4"/>
  <c r="BW404" i="4"/>
  <c r="BW403" i="4"/>
  <c r="BW402" i="4"/>
  <c r="BW401" i="4"/>
  <c r="BW400" i="4"/>
  <c r="BW399" i="4"/>
  <c r="BW398" i="4"/>
  <c r="BW397" i="4"/>
  <c r="BW396" i="4"/>
  <c r="BW395" i="4"/>
  <c r="BW394" i="4"/>
  <c r="BW393" i="4"/>
  <c r="BW392" i="4"/>
  <c r="BW391" i="4"/>
  <c r="BW390" i="4"/>
  <c r="BW389" i="4"/>
  <c r="BW388" i="4"/>
  <c r="BW387" i="4"/>
  <c r="BW386" i="4"/>
  <c r="BW385" i="4"/>
  <c r="BW384" i="4"/>
  <c r="BW383" i="4"/>
  <c r="BW381" i="4"/>
  <c r="BW380" i="4"/>
  <c r="BW379" i="4"/>
  <c r="BW378" i="4"/>
  <c r="BW377" i="4"/>
  <c r="BW376" i="4"/>
  <c r="BW375" i="4"/>
  <c r="BW374" i="4"/>
  <c r="BW368" i="4"/>
  <c r="BW361" i="4"/>
  <c r="BW353" i="4"/>
  <c r="BW370" i="4"/>
  <c r="BW362" i="4"/>
  <c r="BW354" i="4"/>
  <c r="BW351" i="4"/>
  <c r="BW355" i="4"/>
  <c r="BW371" i="4"/>
  <c r="BW367" i="4"/>
  <c r="BW365" i="4"/>
  <c r="BW363" i="4"/>
  <c r="BW356" i="4"/>
  <c r="BW357" i="4"/>
  <c r="BW372" i="4"/>
  <c r="BW358" i="4"/>
  <c r="BW350" i="4"/>
  <c r="BW349" i="4"/>
  <c r="BW348" i="4"/>
  <c r="BW347" i="4"/>
  <c r="BW346" i="4"/>
  <c r="BW345" i="4"/>
  <c r="BW344" i="4"/>
  <c r="BW343" i="4"/>
  <c r="BW342" i="4"/>
  <c r="BW341" i="4"/>
  <c r="BW340" i="4"/>
  <c r="BW339" i="4"/>
  <c r="BW338" i="4"/>
  <c r="BW337" i="4"/>
  <c r="BW336" i="4"/>
  <c r="BW335" i="4"/>
  <c r="BW334" i="4"/>
  <c r="BW333" i="4"/>
  <c r="BW332" i="4"/>
  <c r="BW331" i="4"/>
  <c r="BW330" i="4"/>
  <c r="BW329" i="4"/>
  <c r="BW328" i="4"/>
  <c r="BW327" i="4"/>
  <c r="BW326" i="4"/>
  <c r="BW325" i="4"/>
  <c r="BW324" i="4"/>
  <c r="BW323" i="4"/>
  <c r="BW322" i="4"/>
  <c r="BW321" i="4"/>
  <c r="BW320" i="4"/>
  <c r="BW319" i="4"/>
  <c r="BW318" i="4"/>
  <c r="BW317" i="4"/>
  <c r="BW316" i="4"/>
  <c r="BW315" i="4"/>
  <c r="BW314" i="4"/>
  <c r="BW313" i="4"/>
  <c r="BW312" i="4"/>
  <c r="BW311" i="4"/>
  <c r="BW310" i="4"/>
  <c r="BW309" i="4"/>
  <c r="BW308" i="4"/>
  <c r="BW307" i="4"/>
  <c r="BW306" i="4"/>
  <c r="BW305" i="4"/>
  <c r="BW304" i="4"/>
  <c r="BW303" i="4"/>
  <c r="BW302" i="4"/>
  <c r="BW301" i="4"/>
  <c r="BW300" i="4"/>
  <c r="BW299" i="4"/>
  <c r="BW298" i="4"/>
  <c r="BW297" i="4"/>
  <c r="BW296" i="4"/>
  <c r="BW295" i="4"/>
  <c r="BW294" i="4"/>
  <c r="BW293" i="4"/>
  <c r="BW292" i="4"/>
  <c r="BW291" i="4"/>
  <c r="BW290" i="4"/>
  <c r="BW289" i="4"/>
  <c r="BW288" i="4"/>
  <c r="BW287" i="4"/>
  <c r="BW286" i="4"/>
  <c r="BW285" i="4"/>
  <c r="BW284" i="4"/>
  <c r="BW283" i="4"/>
  <c r="BW282" i="4"/>
  <c r="BW281" i="4"/>
  <c r="BW280" i="4"/>
  <c r="BW279" i="4"/>
  <c r="BW278" i="4"/>
  <c r="BW277" i="4"/>
  <c r="BW276" i="4"/>
  <c r="BW275" i="4"/>
  <c r="BW274" i="4"/>
  <c r="BW273" i="4"/>
  <c r="BW272" i="4"/>
  <c r="BW271" i="4"/>
  <c r="BW270" i="4"/>
  <c r="BW269" i="4"/>
  <c r="BW268" i="4"/>
  <c r="BW267" i="4"/>
  <c r="BW266" i="4"/>
  <c r="BW265" i="4"/>
  <c r="BW264" i="4"/>
  <c r="BW263" i="4"/>
  <c r="BW262" i="4"/>
  <c r="BW359" i="4"/>
  <c r="BW364" i="4"/>
  <c r="BW369" i="4"/>
  <c r="BW255" i="4"/>
  <c r="BW254" i="4"/>
  <c r="BW253" i="4"/>
  <c r="BW252" i="4"/>
  <c r="BW251" i="4"/>
  <c r="BW250" i="4"/>
  <c r="BW249" i="4"/>
  <c r="BW248" i="4"/>
  <c r="BW247" i="4"/>
  <c r="BW246" i="4"/>
  <c r="BW245" i="4"/>
  <c r="BW244" i="4"/>
  <c r="BW243" i="4"/>
  <c r="BW242" i="4"/>
  <c r="BW241" i="4"/>
  <c r="BW240" i="4"/>
  <c r="BW239" i="4"/>
  <c r="BW238" i="4"/>
  <c r="BW237" i="4"/>
  <c r="BW236" i="4"/>
  <c r="BW235" i="4"/>
  <c r="BW234" i="4"/>
  <c r="BW233" i="4"/>
  <c r="BW232" i="4"/>
  <c r="BW231" i="4"/>
  <c r="BW230" i="4"/>
  <c r="BW229" i="4"/>
  <c r="BW228" i="4"/>
  <c r="BW227" i="4"/>
  <c r="BW226" i="4"/>
  <c r="BW225" i="4"/>
  <c r="BW224" i="4"/>
  <c r="BW223" i="4"/>
  <c r="BW222" i="4"/>
  <c r="BW221" i="4"/>
  <c r="BW220" i="4"/>
  <c r="BW219" i="4"/>
  <c r="BW218" i="4"/>
  <c r="BW217" i="4"/>
  <c r="BW216" i="4"/>
  <c r="BW215" i="4"/>
  <c r="BW214" i="4"/>
  <c r="BW213" i="4"/>
  <c r="BW212" i="4"/>
  <c r="BW211" i="4"/>
  <c r="BW210" i="4"/>
  <c r="BW209" i="4"/>
  <c r="BW208" i="4"/>
  <c r="BW207" i="4"/>
  <c r="BW206" i="4"/>
  <c r="BW205" i="4"/>
  <c r="BW204" i="4"/>
  <c r="BW203" i="4"/>
  <c r="BW202" i="4"/>
  <c r="BW201" i="4"/>
  <c r="BW200" i="4"/>
  <c r="BW199" i="4"/>
  <c r="BW198" i="4"/>
  <c r="BW197" i="4"/>
  <c r="BW196" i="4"/>
  <c r="BW195" i="4"/>
  <c r="BW194" i="4"/>
  <c r="BW193" i="4"/>
  <c r="BW192" i="4"/>
  <c r="BW191" i="4"/>
  <c r="BW190" i="4"/>
  <c r="BW189" i="4"/>
  <c r="BW188" i="4"/>
  <c r="BW187" i="4"/>
  <c r="BW186" i="4"/>
  <c r="BW185" i="4"/>
  <c r="BW184" i="4"/>
  <c r="BW183" i="4"/>
  <c r="BW182" i="4"/>
  <c r="BW181" i="4"/>
  <c r="BW180" i="4"/>
  <c r="BW179" i="4"/>
  <c r="BW178" i="4"/>
  <c r="BW177" i="4"/>
  <c r="BW176" i="4"/>
  <c r="BW175" i="4"/>
  <c r="BW174" i="4"/>
  <c r="BW173" i="4"/>
  <c r="BW172" i="4"/>
  <c r="BW171" i="4"/>
  <c r="BW170" i="4"/>
  <c r="BW169" i="4"/>
  <c r="BW168" i="4"/>
  <c r="BW167" i="4"/>
  <c r="BW166" i="4"/>
  <c r="BW165" i="4"/>
  <c r="BW164" i="4"/>
  <c r="BW163" i="4"/>
  <c r="BW162" i="4"/>
  <c r="BW161" i="4"/>
  <c r="BW160" i="4"/>
  <c r="BW159" i="4"/>
  <c r="BW158" i="4"/>
  <c r="BW157" i="4"/>
  <c r="BW156" i="4"/>
  <c r="BW155" i="4"/>
  <c r="BW154" i="4"/>
  <c r="BW153" i="4"/>
  <c r="BW152" i="4"/>
  <c r="BW151" i="4"/>
  <c r="BW150" i="4"/>
  <c r="BW149" i="4"/>
  <c r="BW148" i="4"/>
  <c r="BW147" i="4"/>
  <c r="BW146" i="4"/>
  <c r="BW145" i="4"/>
  <c r="BW144" i="4"/>
  <c r="BW143" i="4"/>
  <c r="BW142" i="4"/>
  <c r="BW141" i="4"/>
  <c r="BW140" i="4"/>
  <c r="BW139" i="4"/>
  <c r="BW261" i="4"/>
  <c r="BW259" i="4"/>
  <c r="BW257" i="4"/>
  <c r="BW256" i="4"/>
  <c r="BW366" i="4"/>
  <c r="BW373" i="4"/>
  <c r="BW352" i="4"/>
  <c r="BW260" i="4"/>
  <c r="BW138" i="4"/>
  <c r="BW137" i="4"/>
  <c r="BW136" i="4"/>
  <c r="BW135" i="4"/>
  <c r="BW134" i="4"/>
  <c r="BW133" i="4"/>
  <c r="BW132" i="4"/>
  <c r="BW131" i="4"/>
  <c r="BW130" i="4"/>
  <c r="BW129" i="4"/>
  <c r="BW128" i="4"/>
  <c r="BW127" i="4"/>
  <c r="BW126" i="4"/>
  <c r="BW125" i="4"/>
  <c r="BW123" i="4"/>
  <c r="BW122" i="4"/>
  <c r="BW121" i="4"/>
  <c r="BW120" i="4"/>
  <c r="BW119" i="4"/>
  <c r="BW118" i="4"/>
  <c r="BW117" i="4"/>
  <c r="BW116" i="4"/>
  <c r="BW115" i="4"/>
  <c r="BW114" i="4"/>
  <c r="BW113" i="4"/>
  <c r="BW112" i="4"/>
  <c r="BW111" i="4"/>
  <c r="BW110" i="4"/>
  <c r="BW109" i="4"/>
  <c r="BW108" i="4"/>
  <c r="BW107" i="4"/>
  <c r="BW106" i="4"/>
  <c r="BW105" i="4"/>
  <c r="BW104" i="4"/>
  <c r="BW103" i="4"/>
  <c r="BW102" i="4"/>
  <c r="BW101" i="4"/>
  <c r="BW100" i="4"/>
  <c r="BW99" i="4"/>
  <c r="BW98" i="4"/>
  <c r="BW97" i="4"/>
  <c r="BW96" i="4"/>
  <c r="BW95" i="4"/>
  <c r="BW94" i="4"/>
  <c r="BW93" i="4"/>
  <c r="BW92" i="4"/>
  <c r="BW91" i="4"/>
  <c r="BW90" i="4"/>
  <c r="BW89" i="4"/>
  <c r="BW88" i="4"/>
  <c r="BW87" i="4"/>
  <c r="BW86" i="4"/>
  <c r="BW85" i="4"/>
  <c r="BW84" i="4"/>
  <c r="BW83" i="4"/>
  <c r="BW82" i="4"/>
  <c r="BW81" i="4"/>
  <c r="BW80" i="4"/>
  <c r="BW79" i="4"/>
  <c r="BW78" i="4"/>
  <c r="BW77" i="4"/>
  <c r="BW76" i="4"/>
  <c r="BW75" i="4"/>
  <c r="BW74" i="4"/>
  <c r="BW73" i="4"/>
  <c r="BW72" i="4"/>
  <c r="BW71" i="4"/>
  <c r="BW70" i="4"/>
  <c r="BW69" i="4"/>
  <c r="BW68" i="4"/>
  <c r="BW67" i="4"/>
  <c r="BW66" i="4"/>
  <c r="BW65" i="4"/>
  <c r="BW64" i="4"/>
  <c r="BW63" i="4"/>
  <c r="BW62" i="4"/>
  <c r="BW61" i="4"/>
  <c r="BW60" i="4"/>
  <c r="BW59" i="4"/>
  <c r="BW58" i="4"/>
  <c r="BW57" i="4"/>
  <c r="BW56" i="4"/>
  <c r="BW55" i="4"/>
  <c r="BW54" i="4"/>
  <c r="BW53" i="4"/>
  <c r="BW52" i="4"/>
  <c r="BW51" i="4"/>
  <c r="BW50" i="4"/>
  <c r="BW49" i="4"/>
  <c r="BW48" i="4"/>
  <c r="BW47" i="4"/>
  <c r="BW46" i="4"/>
  <c r="BW45" i="4"/>
  <c r="BW44" i="4"/>
  <c r="BW43" i="4"/>
  <c r="BW42" i="4"/>
  <c r="BW41" i="4"/>
  <c r="BW40" i="4"/>
  <c r="BW39" i="4"/>
  <c r="BW38" i="4"/>
  <c r="BW37" i="4"/>
  <c r="BW36" i="4"/>
  <c r="BW35" i="4"/>
  <c r="BW34" i="4"/>
  <c r="BW33" i="4"/>
  <c r="BW32" i="4"/>
  <c r="BW31" i="4"/>
  <c r="BW30" i="4"/>
  <c r="BW29" i="4"/>
  <c r="BW28" i="4"/>
  <c r="BW27" i="4"/>
  <c r="BW26" i="4"/>
  <c r="BW25" i="4"/>
  <c r="BW24" i="4"/>
  <c r="BW23" i="4"/>
  <c r="BW22" i="4"/>
  <c r="BW21" i="4"/>
  <c r="BW20" i="4"/>
  <c r="BW19" i="4"/>
  <c r="BW18" i="4"/>
  <c r="BW17" i="4"/>
  <c r="BW16" i="4"/>
  <c r="BW15" i="4"/>
  <c r="BW14" i="4"/>
  <c r="BW13" i="4"/>
  <c r="BW12" i="4"/>
  <c r="BW11" i="4"/>
  <c r="BW10" i="4"/>
  <c r="BW9" i="4"/>
  <c r="BW8" i="4"/>
  <c r="BW7" i="4"/>
  <c r="BW6" i="4"/>
  <c r="BW360" i="4"/>
  <c r="BW258" i="4"/>
  <c r="FF412" i="4"/>
  <c r="FF396" i="4"/>
  <c r="FF399" i="4"/>
  <c r="FF383" i="4"/>
  <c r="FF381" i="4"/>
  <c r="FF366" i="4"/>
  <c r="FF354" i="4"/>
  <c r="FF343" i="4"/>
  <c r="FF348" i="4"/>
  <c r="FF320" i="4"/>
  <c r="FF321" i="4"/>
  <c r="FF306" i="4"/>
  <c r="FF290" i="4"/>
  <c r="FF309" i="4"/>
  <c r="FF293" i="4"/>
  <c r="FF277" i="4"/>
  <c r="FF268" i="4"/>
  <c r="FF251" i="4"/>
  <c r="FF246" i="4"/>
  <c r="FF214" i="4"/>
  <c r="FF207" i="4"/>
  <c r="FF172" i="4"/>
  <c r="FF156" i="4"/>
  <c r="FF188" i="4"/>
  <c r="FF195" i="4"/>
  <c r="FF171" i="4"/>
  <c r="FF155" i="4"/>
  <c r="FF186" i="4"/>
  <c r="FF148" i="4"/>
  <c r="FF137" i="4"/>
  <c r="FF116" i="4"/>
  <c r="FF100" i="4"/>
  <c r="FF84" i="4"/>
  <c r="FF68" i="4"/>
  <c r="FF135" i="4"/>
  <c r="FF113" i="4"/>
  <c r="FF51" i="4"/>
  <c r="FF35" i="4"/>
  <c r="FF19" i="4"/>
  <c r="FF111" i="4"/>
  <c r="FF75" i="4"/>
  <c r="FF52" i="4"/>
  <c r="FF36" i="4"/>
  <c r="FF119" i="4"/>
  <c r="FF69" i="4"/>
  <c r="FF410" i="4"/>
  <c r="FF394" i="4"/>
  <c r="FF397" i="4"/>
  <c r="FF380" i="4"/>
  <c r="FF379" i="4"/>
  <c r="FF364" i="4"/>
  <c r="FF352" i="4"/>
  <c r="FF355" i="4"/>
  <c r="FF340" i="4"/>
  <c r="FF318" i="4"/>
  <c r="FF319" i="4"/>
  <c r="FF304" i="4"/>
  <c r="FF342" i="4"/>
  <c r="FF307" i="4"/>
  <c r="FF275" i="4"/>
  <c r="FF282" i="4"/>
  <c r="FF265" i="4"/>
  <c r="FF249" i="4"/>
  <c r="FF217" i="4"/>
  <c r="FF212" i="4"/>
  <c r="FF179" i="4"/>
  <c r="FF170" i="4"/>
  <c r="FF154" i="4"/>
  <c r="FF184" i="4"/>
  <c r="FF169" i="4"/>
  <c r="FF153" i="4"/>
  <c r="FF147" i="4"/>
  <c r="FF146" i="4"/>
  <c r="FF134" i="4"/>
  <c r="FF114" i="4"/>
  <c r="FF98" i="4"/>
  <c r="FF82" i="4"/>
  <c r="FF66" i="4"/>
  <c r="FF132" i="4"/>
  <c r="FF97" i="4"/>
  <c r="FF49" i="4"/>
  <c r="FF33" i="4"/>
  <c r="FF95" i="4"/>
  <c r="FF133" i="4"/>
  <c r="FF103" i="4"/>
  <c r="FF115" i="4"/>
  <c r="FF408" i="4"/>
  <c r="FF411" i="4"/>
  <c r="FF395" i="4"/>
  <c r="FF378" i="4"/>
  <c r="FF375" i="4"/>
  <c r="FF353" i="4"/>
  <c r="FF339" i="4"/>
  <c r="FF330" i="4"/>
  <c r="FF346" i="4"/>
  <c r="FF302" i="4"/>
  <c r="FF336" i="4"/>
  <c r="FF305" i="4"/>
  <c r="FF289" i="4"/>
  <c r="FF273" i="4"/>
  <c r="FF280" i="4"/>
  <c r="FF263" i="4"/>
  <c r="FF247" i="4"/>
  <c r="FF231" i="4"/>
  <c r="FF215" i="4"/>
  <c r="FF210" i="4"/>
  <c r="FF200" i="4"/>
  <c r="FF168" i="4"/>
  <c r="FF152" i="4"/>
  <c r="FF192" i="4"/>
  <c r="FF167" i="4"/>
  <c r="FF151" i="4"/>
  <c r="FF145" i="4"/>
  <c r="FF144" i="4"/>
  <c r="FF149" i="4"/>
  <c r="FF80" i="4"/>
  <c r="FF64" i="4"/>
  <c r="FF127" i="4"/>
  <c r="FF81" i="4"/>
  <c r="FF47" i="4"/>
  <c r="FF15" i="4"/>
  <c r="FF79" i="4"/>
  <c r="FF121" i="4"/>
  <c r="FF48" i="4"/>
  <c r="FF32" i="4"/>
  <c r="FF87" i="4"/>
  <c r="FF99" i="4"/>
  <c r="FF406" i="4"/>
  <c r="FF409" i="4"/>
  <c r="FF393" i="4"/>
  <c r="FF392" i="4"/>
  <c r="FF376" i="4"/>
  <c r="FF367" i="4"/>
  <c r="FF351" i="4"/>
  <c r="FF334" i="4"/>
  <c r="FF338" i="4"/>
  <c r="FF316" i="4"/>
  <c r="FF300" i="4"/>
  <c r="FF332" i="4"/>
  <c r="FF303" i="4"/>
  <c r="FF287" i="4"/>
  <c r="FF271" i="4"/>
  <c r="FF278" i="4"/>
  <c r="FF261" i="4"/>
  <c r="FF245" i="4"/>
  <c r="FF256" i="4"/>
  <c r="FF240" i="4"/>
  <c r="FF234" i="4"/>
  <c r="FF197" i="4"/>
  <c r="FF166" i="4"/>
  <c r="FF150" i="4"/>
  <c r="FF176" i="4"/>
  <c r="FF191" i="4"/>
  <c r="FF165" i="4"/>
  <c r="FF143" i="4"/>
  <c r="FF142" i="4"/>
  <c r="FF131" i="4"/>
  <c r="FF110" i="4"/>
  <c r="FF94" i="4"/>
  <c r="FF78" i="4"/>
  <c r="FF62" i="4"/>
  <c r="FF122" i="4"/>
  <c r="FF45" i="4"/>
  <c r="FF29" i="4"/>
  <c r="FF13" i="4"/>
  <c r="FF109" i="4"/>
  <c r="FF105" i="4"/>
  <c r="FF46" i="4"/>
  <c r="FF14" i="4"/>
  <c r="FF71" i="4"/>
  <c r="FF83" i="4"/>
  <c r="FF404" i="4"/>
  <c r="FF407" i="4"/>
  <c r="FF391" i="4"/>
  <c r="FF390" i="4"/>
  <c r="FF374" i="4"/>
  <c r="FF362" i="4"/>
  <c r="FF373" i="4"/>
  <c r="FF349" i="4"/>
  <c r="FF335" i="4"/>
  <c r="FF328" i="4"/>
  <c r="FF329" i="4"/>
  <c r="FF314" i="4"/>
  <c r="FF285" i="4"/>
  <c r="FF269" i="4"/>
  <c r="FF276" i="4"/>
  <c r="FF259" i="4"/>
  <c r="FF243" i="4"/>
  <c r="FF238" i="4"/>
  <c r="FF227" i="4"/>
  <c r="FF230" i="4"/>
  <c r="FF206" i="4"/>
  <c r="FF189" i="4"/>
  <c r="FF164" i="4"/>
  <c r="FF220" i="4"/>
  <c r="FF187" i="4"/>
  <c r="FF163" i="4"/>
  <c r="FF141" i="4"/>
  <c r="FF140" i="4"/>
  <c r="FF128" i="4"/>
  <c r="FF108" i="4"/>
  <c r="FF92" i="4"/>
  <c r="FF76" i="4"/>
  <c r="FF60" i="4"/>
  <c r="FF190" i="4"/>
  <c r="FF61" i="4"/>
  <c r="FF43" i="4"/>
  <c r="FF27" i="4"/>
  <c r="FF11" i="4"/>
  <c r="FF93" i="4"/>
  <c r="FF89" i="4"/>
  <c r="FF44" i="4"/>
  <c r="FF28" i="4"/>
  <c r="FF12" i="4"/>
  <c r="FF65" i="4"/>
  <c r="FF67" i="4"/>
  <c r="FF402" i="4"/>
  <c r="FF405" i="4"/>
  <c r="FF388" i="4"/>
  <c r="FF372" i="4"/>
  <c r="FF360" i="4"/>
  <c r="FF371" i="4"/>
  <c r="FF327" i="4"/>
  <c r="FF296" i="4"/>
  <c r="FF315" i="4"/>
  <c r="FF299" i="4"/>
  <c r="FF283" i="4"/>
  <c r="FF267" i="4"/>
  <c r="FF274" i="4"/>
  <c r="FF257" i="4"/>
  <c r="FF252" i="4"/>
  <c r="FF236" i="4"/>
  <c r="FF225" i="4"/>
  <c r="FF226" i="4"/>
  <c r="FF204" i="4"/>
  <c r="FF185" i="4"/>
  <c r="FF162" i="4"/>
  <c r="FF211" i="4"/>
  <c r="FF177" i="4"/>
  <c r="FF161" i="4"/>
  <c r="FF209" i="4"/>
  <c r="FF139" i="4"/>
  <c r="FF106" i="4"/>
  <c r="FF90" i="4"/>
  <c r="FF74" i="4"/>
  <c r="FF58" i="4"/>
  <c r="FF138" i="4"/>
  <c r="FF57" i="4"/>
  <c r="FF41" i="4"/>
  <c r="FF25" i="4"/>
  <c r="FF9" i="4"/>
  <c r="FF77" i="4"/>
  <c r="FF73" i="4"/>
  <c r="FF42" i="4"/>
  <c r="FF26" i="4"/>
  <c r="FF10" i="4"/>
  <c r="FF117" i="4"/>
  <c r="FF387" i="4"/>
  <c r="FF386" i="4"/>
  <c r="FF370" i="4"/>
  <c r="FF358" i="4"/>
  <c r="FF361" i="4"/>
  <c r="FF324" i="4"/>
  <c r="FF325" i="4"/>
  <c r="FF310" i="4"/>
  <c r="FF294" i="4"/>
  <c r="FF313" i="4"/>
  <c r="FF297" i="4"/>
  <c r="FF281" i="4"/>
  <c r="FF288" i="4"/>
  <c r="FF272" i="4"/>
  <c r="FF266" i="4"/>
  <c r="FF250" i="4"/>
  <c r="FF239" i="4"/>
  <c r="FF223" i="4"/>
  <c r="FF180" i="4"/>
  <c r="FF160" i="4"/>
  <c r="FF205" i="4"/>
  <c r="FF203" i="4"/>
  <c r="FF175" i="4"/>
  <c r="FF201" i="4"/>
  <c r="FF178" i="4"/>
  <c r="FF129" i="4"/>
  <c r="FF120" i="4"/>
  <c r="FF104" i="4"/>
  <c r="FF88" i="4"/>
  <c r="FF56" i="4"/>
  <c r="FF136" i="4"/>
  <c r="FF55" i="4"/>
  <c r="FF7" i="4"/>
  <c r="FF107" i="4"/>
  <c r="FF59" i="4"/>
  <c r="FF40" i="4"/>
  <c r="FF101" i="4"/>
  <c r="FF401" i="4"/>
  <c r="FF385" i="4"/>
  <c r="FF384" i="4"/>
  <c r="FF368" i="4"/>
  <c r="FF356" i="4"/>
  <c r="FF359" i="4"/>
  <c r="FF345" i="4"/>
  <c r="FF365" i="4"/>
  <c r="FF322" i="4"/>
  <c r="FF323" i="4"/>
  <c r="FF308" i="4"/>
  <c r="FF292" i="4"/>
  <c r="FF311" i="4"/>
  <c r="FF286" i="4"/>
  <c r="FF270" i="4"/>
  <c r="FF253" i="4"/>
  <c r="FF264" i="4"/>
  <c r="FF248" i="4"/>
  <c r="FF237" i="4"/>
  <c r="FF221" i="4"/>
  <c r="FF218" i="4"/>
  <c r="FF228" i="4"/>
  <c r="FF174" i="4"/>
  <c r="FF158" i="4"/>
  <c r="FF194" i="4"/>
  <c r="FF198" i="4"/>
  <c r="FF173" i="4"/>
  <c r="FF157" i="4"/>
  <c r="FF199" i="4"/>
  <c r="FF125" i="4"/>
  <c r="FF118" i="4"/>
  <c r="FF102" i="4"/>
  <c r="FF86" i="4"/>
  <c r="FF70" i="4"/>
  <c r="FF196" i="4"/>
  <c r="FF53" i="4"/>
  <c r="FF37" i="4"/>
  <c r="FF21" i="4"/>
  <c r="FF130" i="4"/>
  <c r="FF91" i="4"/>
  <c r="FF54" i="4"/>
  <c r="FF38" i="4"/>
  <c r="FF85" i="4"/>
  <c r="GC412" i="4"/>
  <c r="GC410" i="4"/>
  <c r="GC408" i="4"/>
  <c r="GC406" i="4"/>
  <c r="GC404" i="4"/>
  <c r="GC402" i="4"/>
  <c r="GC400" i="4"/>
  <c r="GC398" i="4"/>
  <c r="GC396" i="4"/>
  <c r="GC394" i="4"/>
  <c r="GC411" i="4"/>
  <c r="GC409" i="4"/>
  <c r="GC407" i="4"/>
  <c r="GC405" i="4"/>
  <c r="GC403" i="4"/>
  <c r="GC401" i="4"/>
  <c r="GC399" i="4"/>
  <c r="GC397" i="4"/>
  <c r="GC395" i="4"/>
  <c r="GC393" i="4"/>
  <c r="GC391" i="4"/>
  <c r="GC389" i="4"/>
  <c r="GC387" i="4"/>
  <c r="GC385" i="4"/>
  <c r="GC383" i="4"/>
  <c r="GC380" i="4"/>
  <c r="GC378" i="4"/>
  <c r="GC376" i="4"/>
  <c r="GC392" i="4"/>
  <c r="GC390" i="4"/>
  <c r="GC388" i="4"/>
  <c r="GC386" i="4"/>
  <c r="GC384" i="4"/>
  <c r="GC381" i="4"/>
  <c r="GC379" i="4"/>
  <c r="GC377" i="4"/>
  <c r="GC375" i="4"/>
  <c r="GC373" i="4"/>
  <c r="GC371" i="4"/>
  <c r="GC369" i="4"/>
  <c r="GC367" i="4"/>
  <c r="GC365" i="4"/>
  <c r="GC363" i="4"/>
  <c r="GC374" i="4"/>
  <c r="GC372" i="4"/>
  <c r="GC370" i="4"/>
  <c r="GC368" i="4"/>
  <c r="GC366" i="4"/>
  <c r="GC364" i="4"/>
  <c r="GC362" i="4"/>
  <c r="GC360" i="4"/>
  <c r="GC358" i="4"/>
  <c r="GC356" i="4"/>
  <c r="GC354" i="4"/>
  <c r="GC352" i="4"/>
  <c r="GC357" i="4"/>
  <c r="GC346" i="4"/>
  <c r="GC344" i="4"/>
  <c r="GC342" i="4"/>
  <c r="GC340" i="4"/>
  <c r="GC338" i="4"/>
  <c r="GC336" i="4"/>
  <c r="GC334" i="4"/>
  <c r="GC332" i="4"/>
  <c r="GC330" i="4"/>
  <c r="GC349" i="4"/>
  <c r="GC355" i="4"/>
  <c r="GC361" i="4"/>
  <c r="GC353" i="4"/>
  <c r="GC350" i="4"/>
  <c r="GC347" i="4"/>
  <c r="GC345" i="4"/>
  <c r="GC343" i="4"/>
  <c r="GC341" i="4"/>
  <c r="GC339" i="4"/>
  <c r="GC337" i="4"/>
  <c r="GC335" i="4"/>
  <c r="GC333" i="4"/>
  <c r="GC331" i="4"/>
  <c r="GC329" i="4"/>
  <c r="GC351" i="4"/>
  <c r="GC328" i="4"/>
  <c r="GC326" i="4"/>
  <c r="GC324" i="4"/>
  <c r="GC322" i="4"/>
  <c r="GC320" i="4"/>
  <c r="GC318" i="4"/>
  <c r="GC359" i="4"/>
  <c r="GC327" i="4"/>
  <c r="GC323" i="4"/>
  <c r="GC319" i="4"/>
  <c r="GC316" i="4"/>
  <c r="GC314" i="4"/>
  <c r="GC312" i="4"/>
  <c r="GC310" i="4"/>
  <c r="GC308" i="4"/>
  <c r="GC306" i="4"/>
  <c r="GC304" i="4"/>
  <c r="GC302" i="4"/>
  <c r="GC300" i="4"/>
  <c r="GC298" i="4"/>
  <c r="GC296" i="4"/>
  <c r="GC294" i="4"/>
  <c r="GC292" i="4"/>
  <c r="GC290" i="4"/>
  <c r="GC348" i="4"/>
  <c r="GC311" i="4"/>
  <c r="GC307" i="4"/>
  <c r="GC303" i="4"/>
  <c r="GC299" i="4"/>
  <c r="GC295" i="4"/>
  <c r="GC291" i="4"/>
  <c r="GC321" i="4"/>
  <c r="GC287" i="4"/>
  <c r="GC285" i="4"/>
  <c r="GC283" i="4"/>
  <c r="GC281" i="4"/>
  <c r="GC279" i="4"/>
  <c r="GC277" i="4"/>
  <c r="GC275" i="4"/>
  <c r="GC273" i="4"/>
  <c r="GC271" i="4"/>
  <c r="GC269" i="4"/>
  <c r="GC267" i="4"/>
  <c r="GC317" i="4"/>
  <c r="GC315" i="4"/>
  <c r="GC309" i="4"/>
  <c r="GC305" i="4"/>
  <c r="GC301" i="4"/>
  <c r="GC297" i="4"/>
  <c r="GC293" i="4"/>
  <c r="GC289" i="4"/>
  <c r="GC313" i="4"/>
  <c r="GC288" i="4"/>
  <c r="GC286" i="4"/>
  <c r="GC284" i="4"/>
  <c r="GC282" i="4"/>
  <c r="GC280" i="4"/>
  <c r="GC278" i="4"/>
  <c r="GC276" i="4"/>
  <c r="GC274" i="4"/>
  <c r="GC272" i="4"/>
  <c r="GC265" i="4"/>
  <c r="GC263" i="4"/>
  <c r="GC261" i="4"/>
  <c r="GC259" i="4"/>
  <c r="GC257" i="4"/>
  <c r="GC255" i="4"/>
  <c r="GC253" i="4"/>
  <c r="GC251" i="4"/>
  <c r="GC249" i="4"/>
  <c r="GC247" i="4"/>
  <c r="GC325" i="4"/>
  <c r="GC270" i="4"/>
  <c r="GC262" i="4"/>
  <c r="GC254" i="4"/>
  <c r="GC250" i="4"/>
  <c r="GC246" i="4"/>
  <c r="GC242" i="4"/>
  <c r="GC238" i="4"/>
  <c r="GC236" i="4"/>
  <c r="GC234" i="4"/>
  <c r="GC232" i="4"/>
  <c r="GC230" i="4"/>
  <c r="GC228" i="4"/>
  <c r="GC226" i="4"/>
  <c r="GC224" i="4"/>
  <c r="GC222" i="4"/>
  <c r="GC220" i="4"/>
  <c r="GC218" i="4"/>
  <c r="GC216" i="4"/>
  <c r="GC214" i="4"/>
  <c r="GC260" i="4"/>
  <c r="GC268" i="4"/>
  <c r="GC248" i="4"/>
  <c r="GC266" i="4"/>
  <c r="GC258" i="4"/>
  <c r="GC244" i="4"/>
  <c r="GC252" i="4"/>
  <c r="GC239" i="4"/>
  <c r="GC237" i="4"/>
  <c r="GC235" i="4"/>
  <c r="GC233" i="4"/>
  <c r="GC231" i="4"/>
  <c r="GC229" i="4"/>
  <c r="GC227" i="4"/>
  <c r="GC225" i="4"/>
  <c r="GC223" i="4"/>
  <c r="GC221" i="4"/>
  <c r="GC219" i="4"/>
  <c r="GC217" i="4"/>
  <c r="GC215" i="4"/>
  <c r="GC264" i="4"/>
  <c r="GC256" i="4"/>
  <c r="GC241" i="4"/>
  <c r="GC240" i="4"/>
  <c r="GC243" i="4"/>
  <c r="GC212" i="4"/>
  <c r="GC210" i="4"/>
  <c r="GC208" i="4"/>
  <c r="GC206" i="4"/>
  <c r="GC204" i="4"/>
  <c r="GC202" i="4"/>
  <c r="GC200" i="4"/>
  <c r="GC198" i="4"/>
  <c r="GC196" i="4"/>
  <c r="GC194" i="4"/>
  <c r="GC192" i="4"/>
  <c r="GC190" i="4"/>
  <c r="GC188" i="4"/>
  <c r="GC186" i="4"/>
  <c r="GC184" i="4"/>
  <c r="GC182" i="4"/>
  <c r="GC180" i="4"/>
  <c r="GC178" i="4"/>
  <c r="GC176" i="4"/>
  <c r="GC209" i="4"/>
  <c r="GC201" i="4"/>
  <c r="GC197" i="4"/>
  <c r="GC191" i="4"/>
  <c r="GC187" i="4"/>
  <c r="GC183" i="4"/>
  <c r="GC179" i="4"/>
  <c r="GC174" i="4"/>
  <c r="GC172" i="4"/>
  <c r="GC170" i="4"/>
  <c r="GC168" i="4"/>
  <c r="GC166" i="4"/>
  <c r="GC164" i="4"/>
  <c r="GC162" i="4"/>
  <c r="GC160" i="4"/>
  <c r="GC158" i="4"/>
  <c r="GC207" i="4"/>
  <c r="GC195" i="4"/>
  <c r="GC175" i="4"/>
  <c r="GC213" i="4"/>
  <c r="GC205" i="4"/>
  <c r="GC181" i="4"/>
  <c r="GC245" i="4"/>
  <c r="GC199" i="4"/>
  <c r="GC189" i="4"/>
  <c r="GC173" i="4"/>
  <c r="GC165" i="4"/>
  <c r="GC157" i="4"/>
  <c r="GC155" i="4"/>
  <c r="GC185" i="4"/>
  <c r="GC171" i="4"/>
  <c r="GC163" i="4"/>
  <c r="GC152" i="4"/>
  <c r="GC147" i="4"/>
  <c r="GC145" i="4"/>
  <c r="GC143" i="4"/>
  <c r="GC141" i="4"/>
  <c r="GC139" i="4"/>
  <c r="GC137" i="4"/>
  <c r="GC135" i="4"/>
  <c r="GC133" i="4"/>
  <c r="GC131" i="4"/>
  <c r="GC211" i="4"/>
  <c r="GC193" i="4"/>
  <c r="GC203" i="4"/>
  <c r="GC169" i="4"/>
  <c r="GC161" i="4"/>
  <c r="GC156" i="4"/>
  <c r="GC153" i="4"/>
  <c r="GC149" i="4"/>
  <c r="GC177" i="4"/>
  <c r="GC150" i="4"/>
  <c r="GC167" i="4"/>
  <c r="GC159" i="4"/>
  <c r="GC146" i="4"/>
  <c r="GC144" i="4"/>
  <c r="GC142" i="4"/>
  <c r="GC140" i="4"/>
  <c r="GC138" i="4"/>
  <c r="GC136" i="4"/>
  <c r="GC134" i="4"/>
  <c r="GC132" i="4"/>
  <c r="GC130" i="4"/>
  <c r="GC128" i="4"/>
  <c r="GC126" i="4"/>
  <c r="GC123" i="4"/>
  <c r="GC121" i="4"/>
  <c r="GC154" i="4"/>
  <c r="GC119" i="4"/>
  <c r="GC117" i="4"/>
  <c r="GC115" i="4"/>
  <c r="GC113" i="4"/>
  <c r="GC111" i="4"/>
  <c r="GC109" i="4"/>
  <c r="GC107" i="4"/>
  <c r="GC105" i="4"/>
  <c r="GC103" i="4"/>
  <c r="GC101" i="4"/>
  <c r="GC99" i="4"/>
  <c r="GC97" i="4"/>
  <c r="GC95" i="4"/>
  <c r="GC93" i="4"/>
  <c r="GC91" i="4"/>
  <c r="GC89" i="4"/>
  <c r="GC87" i="4"/>
  <c r="GC85" i="4"/>
  <c r="GC83" i="4"/>
  <c r="GC81" i="4"/>
  <c r="GC79" i="4"/>
  <c r="GC77" i="4"/>
  <c r="GC75" i="4"/>
  <c r="GC73" i="4"/>
  <c r="GC71" i="4"/>
  <c r="GC69" i="4"/>
  <c r="GC67" i="4"/>
  <c r="GC65" i="4"/>
  <c r="GC63" i="4"/>
  <c r="GC127" i="4"/>
  <c r="GC122" i="4"/>
  <c r="GC148" i="4"/>
  <c r="GC120" i="4"/>
  <c r="GC118" i="4"/>
  <c r="GC116" i="4"/>
  <c r="GC114" i="4"/>
  <c r="GC112" i="4"/>
  <c r="GC110" i="4"/>
  <c r="GC108" i="4"/>
  <c r="GC106" i="4"/>
  <c r="GC104" i="4"/>
  <c r="GC102" i="4"/>
  <c r="GC100" i="4"/>
  <c r="GC98" i="4"/>
  <c r="GC96" i="4"/>
  <c r="GC94" i="4"/>
  <c r="GC92" i="4"/>
  <c r="GC90" i="4"/>
  <c r="GC88" i="4"/>
  <c r="GC86" i="4"/>
  <c r="GC84" i="4"/>
  <c r="GC82" i="4"/>
  <c r="GC80" i="4"/>
  <c r="GC78" i="4"/>
  <c r="GC76" i="4"/>
  <c r="GC74" i="4"/>
  <c r="GC72" i="4"/>
  <c r="GC70" i="4"/>
  <c r="GC68" i="4"/>
  <c r="GC66" i="4"/>
  <c r="GC64" i="4"/>
  <c r="GC62" i="4"/>
  <c r="GC60" i="4"/>
  <c r="GC58" i="4"/>
  <c r="GC56" i="4"/>
  <c r="GC151" i="4"/>
  <c r="GC129" i="4"/>
  <c r="GC125" i="4"/>
  <c r="GC59" i="4"/>
  <c r="GC55" i="4"/>
  <c r="GC53" i="4"/>
  <c r="GC51" i="4"/>
  <c r="GC49" i="4"/>
  <c r="GC47" i="4"/>
  <c r="GC45" i="4"/>
  <c r="GC43" i="4"/>
  <c r="GC41" i="4"/>
  <c r="GC39" i="4"/>
  <c r="GC37" i="4"/>
  <c r="GC35" i="4"/>
  <c r="GC33" i="4"/>
  <c r="GC31" i="4"/>
  <c r="GC29" i="4"/>
  <c r="GC27" i="4"/>
  <c r="GC25" i="4"/>
  <c r="GC23" i="4"/>
  <c r="GC21" i="4"/>
  <c r="GC19" i="4"/>
  <c r="GC17" i="4"/>
  <c r="GC15" i="4"/>
  <c r="GC13" i="4"/>
  <c r="GC11" i="4"/>
  <c r="GC9" i="4"/>
  <c r="GC7" i="4"/>
  <c r="GC61" i="4"/>
  <c r="GC57" i="4"/>
  <c r="GC54" i="4"/>
  <c r="GC52" i="4"/>
  <c r="GC50" i="4"/>
  <c r="GC48" i="4"/>
  <c r="GC46" i="4"/>
  <c r="GC44" i="4"/>
  <c r="GC42" i="4"/>
  <c r="GC40" i="4"/>
  <c r="GC38" i="4"/>
  <c r="GC36" i="4"/>
  <c r="GC34" i="4"/>
  <c r="GC32" i="4"/>
  <c r="GC30" i="4"/>
  <c r="GC28" i="4"/>
  <c r="GC26" i="4"/>
  <c r="GC24" i="4"/>
  <c r="GC22" i="4"/>
  <c r="GC20" i="4"/>
  <c r="GC18" i="4"/>
  <c r="GC16" i="4"/>
  <c r="GC14" i="4"/>
  <c r="GC12" i="4"/>
  <c r="GC10" i="4"/>
  <c r="GC6" i="4"/>
  <c r="GC8" i="4"/>
  <c r="FQ411" i="4"/>
  <c r="FQ409" i="4"/>
  <c r="FQ407" i="4"/>
  <c r="FQ405" i="4"/>
  <c r="FQ403" i="4"/>
  <c r="FQ401" i="4"/>
  <c r="FQ399" i="4"/>
  <c r="FQ397" i="4"/>
  <c r="FQ395" i="4"/>
  <c r="FQ412" i="4"/>
  <c r="FQ410" i="4"/>
  <c r="FQ408" i="4"/>
  <c r="FQ406" i="4"/>
  <c r="FQ404" i="4"/>
  <c r="FQ402" i="4"/>
  <c r="FQ400" i="4"/>
  <c r="FQ398" i="4"/>
  <c r="FQ396" i="4"/>
  <c r="FQ394" i="4"/>
  <c r="FQ392" i="4"/>
  <c r="FQ390" i="4"/>
  <c r="FQ388" i="4"/>
  <c r="FQ386" i="4"/>
  <c r="FQ384" i="4"/>
  <c r="FQ381" i="4"/>
  <c r="FQ379" i="4"/>
  <c r="FQ377" i="4"/>
  <c r="FQ393" i="4"/>
  <c r="FQ391" i="4"/>
  <c r="FQ389" i="4"/>
  <c r="FQ387" i="4"/>
  <c r="FQ385" i="4"/>
  <c r="FQ383" i="4"/>
  <c r="FQ380" i="4"/>
  <c r="FQ378" i="4"/>
  <c r="FQ376" i="4"/>
  <c r="FQ374" i="4"/>
  <c r="FQ372" i="4"/>
  <c r="FQ370" i="4"/>
  <c r="FQ368" i="4"/>
  <c r="FQ366" i="4"/>
  <c r="FQ364" i="4"/>
  <c r="FQ375" i="4"/>
  <c r="FQ373" i="4"/>
  <c r="FQ371" i="4"/>
  <c r="FQ369" i="4"/>
  <c r="FQ367" i="4"/>
  <c r="FQ365" i="4"/>
  <c r="FQ363" i="4"/>
  <c r="FQ362" i="4"/>
  <c r="FQ361" i="4"/>
  <c r="FQ359" i="4"/>
  <c r="FQ357" i="4"/>
  <c r="FQ355" i="4"/>
  <c r="FQ353" i="4"/>
  <c r="FQ360" i="4"/>
  <c r="FQ352" i="4"/>
  <c r="FQ350" i="4"/>
  <c r="FQ347" i="4"/>
  <c r="FQ345" i="4"/>
  <c r="FQ343" i="4"/>
  <c r="FQ341" i="4"/>
  <c r="FQ339" i="4"/>
  <c r="FQ337" i="4"/>
  <c r="FQ335" i="4"/>
  <c r="FQ333" i="4"/>
  <c r="FQ331" i="4"/>
  <c r="FQ358" i="4"/>
  <c r="FQ351" i="4"/>
  <c r="FQ356" i="4"/>
  <c r="FQ346" i="4"/>
  <c r="FQ344" i="4"/>
  <c r="FQ342" i="4"/>
  <c r="FQ340" i="4"/>
  <c r="FQ338" i="4"/>
  <c r="FQ336" i="4"/>
  <c r="FQ334" i="4"/>
  <c r="FQ332" i="4"/>
  <c r="FQ330" i="4"/>
  <c r="FQ348" i="4"/>
  <c r="FQ349" i="4"/>
  <c r="FQ329" i="4"/>
  <c r="FQ327" i="4"/>
  <c r="FQ325" i="4"/>
  <c r="FQ323" i="4"/>
  <c r="FQ321" i="4"/>
  <c r="FQ319" i="4"/>
  <c r="FQ317" i="4"/>
  <c r="FQ326" i="4"/>
  <c r="FQ322" i="4"/>
  <c r="FQ318" i="4"/>
  <c r="FQ315" i="4"/>
  <c r="FQ313" i="4"/>
  <c r="FQ311" i="4"/>
  <c r="FQ309" i="4"/>
  <c r="FQ307" i="4"/>
  <c r="FQ305" i="4"/>
  <c r="FQ303" i="4"/>
  <c r="FQ301" i="4"/>
  <c r="FQ299" i="4"/>
  <c r="FQ297" i="4"/>
  <c r="FQ295" i="4"/>
  <c r="FQ293" i="4"/>
  <c r="FQ291" i="4"/>
  <c r="FQ289" i="4"/>
  <c r="FQ310" i="4"/>
  <c r="FQ306" i="4"/>
  <c r="FQ302" i="4"/>
  <c r="FQ298" i="4"/>
  <c r="FQ294" i="4"/>
  <c r="FQ290" i="4"/>
  <c r="FQ288" i="4"/>
  <c r="FQ286" i="4"/>
  <c r="FQ284" i="4"/>
  <c r="FQ282" i="4"/>
  <c r="FQ280" i="4"/>
  <c r="FQ278" i="4"/>
  <c r="FQ276" i="4"/>
  <c r="FQ274" i="4"/>
  <c r="FQ272" i="4"/>
  <c r="FQ270" i="4"/>
  <c r="FQ268" i="4"/>
  <c r="FQ354" i="4"/>
  <c r="FQ328" i="4"/>
  <c r="FQ312" i="4"/>
  <c r="FQ308" i="4"/>
  <c r="FQ304" i="4"/>
  <c r="FQ300" i="4"/>
  <c r="FQ296" i="4"/>
  <c r="FQ292" i="4"/>
  <c r="FQ324" i="4"/>
  <c r="FQ316" i="4"/>
  <c r="FQ287" i="4"/>
  <c r="FQ285" i="4"/>
  <c r="FQ283" i="4"/>
  <c r="FQ281" i="4"/>
  <c r="FQ279" i="4"/>
  <c r="FQ277" i="4"/>
  <c r="FQ275" i="4"/>
  <c r="FQ273" i="4"/>
  <c r="FQ320" i="4"/>
  <c r="FQ266" i="4"/>
  <c r="FQ264" i="4"/>
  <c r="FQ262" i="4"/>
  <c r="FQ260" i="4"/>
  <c r="FQ258" i="4"/>
  <c r="FQ256" i="4"/>
  <c r="FQ254" i="4"/>
  <c r="FQ252" i="4"/>
  <c r="FQ250" i="4"/>
  <c r="FQ248" i="4"/>
  <c r="FQ314" i="4"/>
  <c r="FQ269" i="4"/>
  <c r="FQ265" i="4"/>
  <c r="FQ257" i="4"/>
  <c r="FQ245" i="4"/>
  <c r="FQ241" i="4"/>
  <c r="FQ267" i="4"/>
  <c r="FQ239" i="4"/>
  <c r="FQ237" i="4"/>
  <c r="FQ235" i="4"/>
  <c r="FQ233" i="4"/>
  <c r="FQ231" i="4"/>
  <c r="FQ229" i="4"/>
  <c r="FQ227" i="4"/>
  <c r="FQ225" i="4"/>
  <c r="FQ223" i="4"/>
  <c r="FQ221" i="4"/>
  <c r="FQ219" i="4"/>
  <c r="FQ217" i="4"/>
  <c r="FQ215" i="4"/>
  <c r="FQ263" i="4"/>
  <c r="FQ255" i="4"/>
  <c r="FQ261" i="4"/>
  <c r="FQ253" i="4"/>
  <c r="FQ243" i="4"/>
  <c r="FQ247" i="4"/>
  <c r="FQ238" i="4"/>
  <c r="FQ236" i="4"/>
  <c r="FQ234" i="4"/>
  <c r="FQ232" i="4"/>
  <c r="FQ230" i="4"/>
  <c r="FQ228" i="4"/>
  <c r="FQ226" i="4"/>
  <c r="FQ224" i="4"/>
  <c r="FQ222" i="4"/>
  <c r="FQ220" i="4"/>
  <c r="FQ218" i="4"/>
  <c r="FQ216" i="4"/>
  <c r="FQ259" i="4"/>
  <c r="FQ271" i="4"/>
  <c r="FQ249" i="4"/>
  <c r="FQ246" i="4"/>
  <c r="FQ240" i="4"/>
  <c r="FQ213" i="4"/>
  <c r="FQ211" i="4"/>
  <c r="FQ209" i="4"/>
  <c r="FQ207" i="4"/>
  <c r="FQ205" i="4"/>
  <c r="FQ203" i="4"/>
  <c r="FQ201" i="4"/>
  <c r="FQ199" i="4"/>
  <c r="FQ197" i="4"/>
  <c r="FQ195" i="4"/>
  <c r="FQ193" i="4"/>
  <c r="FQ191" i="4"/>
  <c r="FQ189" i="4"/>
  <c r="FQ187" i="4"/>
  <c r="FQ185" i="4"/>
  <c r="FQ183" i="4"/>
  <c r="FQ181" i="4"/>
  <c r="FQ179" i="4"/>
  <c r="FQ177" i="4"/>
  <c r="FQ175" i="4"/>
  <c r="FQ242" i="4"/>
  <c r="FQ198" i="4"/>
  <c r="FQ178" i="4"/>
  <c r="FQ244" i="4"/>
  <c r="FQ212" i="4"/>
  <c r="FQ204" i="4"/>
  <c r="FQ192" i="4"/>
  <c r="FQ190" i="4"/>
  <c r="FQ186" i="4"/>
  <c r="FQ173" i="4"/>
  <c r="FQ171" i="4"/>
  <c r="FQ169" i="4"/>
  <c r="FQ167" i="4"/>
  <c r="FQ165" i="4"/>
  <c r="FQ163" i="4"/>
  <c r="FQ161" i="4"/>
  <c r="FQ159" i="4"/>
  <c r="FQ157" i="4"/>
  <c r="FQ210" i="4"/>
  <c r="FQ202" i="4"/>
  <c r="FQ196" i="4"/>
  <c r="FQ180" i="4"/>
  <c r="FQ208" i="4"/>
  <c r="FQ200" i="4"/>
  <c r="FQ176" i="4"/>
  <c r="FQ194" i="4"/>
  <c r="FQ251" i="4"/>
  <c r="FQ214" i="4"/>
  <c r="FQ184" i="4"/>
  <c r="FQ168" i="4"/>
  <c r="FQ160" i="4"/>
  <c r="FQ156" i="4"/>
  <c r="FQ206" i="4"/>
  <c r="FQ153" i="4"/>
  <c r="FQ150" i="4"/>
  <c r="FQ182" i="4"/>
  <c r="FQ174" i="4"/>
  <c r="FQ166" i="4"/>
  <c r="FQ158" i="4"/>
  <c r="FQ149" i="4"/>
  <c r="FQ148" i="4"/>
  <c r="FQ146" i="4"/>
  <c r="FQ144" i="4"/>
  <c r="FQ142" i="4"/>
  <c r="FQ140" i="4"/>
  <c r="FQ138" i="4"/>
  <c r="FQ136" i="4"/>
  <c r="FQ134" i="4"/>
  <c r="FQ132" i="4"/>
  <c r="FQ130" i="4"/>
  <c r="FQ154" i="4"/>
  <c r="FQ172" i="4"/>
  <c r="FQ164" i="4"/>
  <c r="FQ151" i="4"/>
  <c r="FQ188" i="4"/>
  <c r="FQ170" i="4"/>
  <c r="FQ162" i="4"/>
  <c r="FQ155" i="4"/>
  <c r="FQ152" i="4"/>
  <c r="FQ147" i="4"/>
  <c r="FQ145" i="4"/>
  <c r="FQ143" i="4"/>
  <c r="FQ141" i="4"/>
  <c r="FQ139" i="4"/>
  <c r="FQ137" i="4"/>
  <c r="FQ135" i="4"/>
  <c r="FQ133" i="4"/>
  <c r="FQ131" i="4"/>
  <c r="FQ129" i="4"/>
  <c r="FQ127" i="4"/>
  <c r="FQ125" i="4"/>
  <c r="FQ122" i="4"/>
  <c r="FQ120" i="4"/>
  <c r="FQ118" i="4"/>
  <c r="FQ116" i="4"/>
  <c r="FQ114" i="4"/>
  <c r="FQ112" i="4"/>
  <c r="FQ110" i="4"/>
  <c r="FQ108" i="4"/>
  <c r="FQ106" i="4"/>
  <c r="FQ104" i="4"/>
  <c r="FQ102" i="4"/>
  <c r="FQ100" i="4"/>
  <c r="FQ98" i="4"/>
  <c r="FQ96" i="4"/>
  <c r="FQ94" i="4"/>
  <c r="FQ92" i="4"/>
  <c r="FQ90" i="4"/>
  <c r="FQ88" i="4"/>
  <c r="FQ86" i="4"/>
  <c r="FQ84" i="4"/>
  <c r="FQ82" i="4"/>
  <c r="FQ80" i="4"/>
  <c r="FQ78" i="4"/>
  <c r="FQ76" i="4"/>
  <c r="FQ74" i="4"/>
  <c r="FQ72" i="4"/>
  <c r="FQ70" i="4"/>
  <c r="FQ68" i="4"/>
  <c r="FQ66" i="4"/>
  <c r="FQ64" i="4"/>
  <c r="FQ62" i="4"/>
  <c r="FQ126" i="4"/>
  <c r="FQ119" i="4"/>
  <c r="FQ117" i="4"/>
  <c r="FQ115" i="4"/>
  <c r="FQ113" i="4"/>
  <c r="FQ111" i="4"/>
  <c r="FQ109" i="4"/>
  <c r="FQ107" i="4"/>
  <c r="FQ105" i="4"/>
  <c r="FQ103" i="4"/>
  <c r="FQ101" i="4"/>
  <c r="FQ99" i="4"/>
  <c r="FQ97" i="4"/>
  <c r="FQ95" i="4"/>
  <c r="FQ93" i="4"/>
  <c r="FQ91" i="4"/>
  <c r="FQ89" i="4"/>
  <c r="FQ87" i="4"/>
  <c r="FQ85" i="4"/>
  <c r="FQ83" i="4"/>
  <c r="FQ81" i="4"/>
  <c r="FQ79" i="4"/>
  <c r="FQ77" i="4"/>
  <c r="FQ75" i="4"/>
  <c r="FQ73" i="4"/>
  <c r="FQ71" i="4"/>
  <c r="FQ69" i="4"/>
  <c r="FQ67" i="4"/>
  <c r="FQ65" i="4"/>
  <c r="FQ63" i="4"/>
  <c r="FQ61" i="4"/>
  <c r="FQ59" i="4"/>
  <c r="FQ57" i="4"/>
  <c r="FQ55" i="4"/>
  <c r="FQ128" i="4"/>
  <c r="FQ123" i="4"/>
  <c r="FQ121" i="4"/>
  <c r="FQ58" i="4"/>
  <c r="FQ54" i="4"/>
  <c r="FQ52" i="4"/>
  <c r="FQ50" i="4"/>
  <c r="FQ48" i="4"/>
  <c r="FQ46" i="4"/>
  <c r="FQ44" i="4"/>
  <c r="FQ42" i="4"/>
  <c r="FQ40" i="4"/>
  <c r="FQ38" i="4"/>
  <c r="FQ36" i="4"/>
  <c r="FQ34" i="4"/>
  <c r="FQ32" i="4"/>
  <c r="FQ30" i="4"/>
  <c r="FQ28" i="4"/>
  <c r="FQ26" i="4"/>
  <c r="FQ24" i="4"/>
  <c r="FQ22" i="4"/>
  <c r="FQ20" i="4"/>
  <c r="FQ18" i="4"/>
  <c r="FQ16" i="4"/>
  <c r="FQ14" i="4"/>
  <c r="FQ12" i="4"/>
  <c r="FQ10" i="4"/>
  <c r="FQ8" i="4"/>
  <c r="FQ6" i="4"/>
  <c r="FQ60" i="4"/>
  <c r="FQ56" i="4"/>
  <c r="FQ53" i="4"/>
  <c r="FQ51" i="4"/>
  <c r="FQ49" i="4"/>
  <c r="FQ47" i="4"/>
  <c r="FQ45" i="4"/>
  <c r="FQ43" i="4"/>
  <c r="FQ41" i="4"/>
  <c r="FQ39" i="4"/>
  <c r="FQ37" i="4"/>
  <c r="FQ35" i="4"/>
  <c r="FQ33" i="4"/>
  <c r="FQ31" i="4"/>
  <c r="FQ29" i="4"/>
  <c r="FQ27" i="4"/>
  <c r="FQ25" i="4"/>
  <c r="FQ23" i="4"/>
  <c r="FQ21" i="4"/>
  <c r="FQ19" i="4"/>
  <c r="FQ17" i="4"/>
  <c r="FQ15" i="4"/>
  <c r="FQ13" i="4"/>
  <c r="FQ11" i="4"/>
  <c r="FQ9" i="4"/>
  <c r="FQ7" i="4"/>
  <c r="AL403" i="4"/>
  <c r="AL338" i="4"/>
  <c r="AL274" i="4"/>
  <c r="AL210" i="4"/>
  <c r="AL146" i="4"/>
  <c r="AL81" i="4"/>
  <c r="AL17" i="4"/>
  <c r="AL396" i="4"/>
  <c r="AL34" i="4"/>
  <c r="AL353" i="4"/>
  <c r="AL289" i="4"/>
  <c r="AL225" i="4"/>
  <c r="AL161" i="4"/>
  <c r="AL96" i="4"/>
  <c r="AL32" i="4"/>
  <c r="AL291" i="4"/>
  <c r="AL401" i="4"/>
  <c r="AL336" i="4"/>
  <c r="AL272" i="4"/>
  <c r="AL208" i="4"/>
  <c r="AL144" i="4"/>
  <c r="AL79" i="4"/>
  <c r="AL15" i="4"/>
  <c r="AL276" i="4"/>
  <c r="AL123" i="4"/>
  <c r="AL155" i="4"/>
  <c r="AL367" i="4"/>
  <c r="AL303" i="4"/>
  <c r="AL239" i="4"/>
  <c r="AL175" i="4"/>
  <c r="AL110" i="4"/>
  <c r="AL46" i="4"/>
  <c r="AL140" i="4"/>
  <c r="AL227" i="4"/>
  <c r="AL383" i="4"/>
  <c r="AL318" i="4"/>
  <c r="AL254" i="4"/>
  <c r="AL190" i="4"/>
  <c r="AL126" i="4"/>
  <c r="AL61" i="4"/>
  <c r="AL75" i="4"/>
  <c r="AL406" i="4"/>
  <c r="AL341" i="4"/>
  <c r="AL277" i="4"/>
  <c r="AL213" i="4"/>
  <c r="AL149" i="4"/>
  <c r="AL84" i="4"/>
  <c r="AL20" i="4"/>
  <c r="AL268" i="4"/>
  <c r="AL83" i="4"/>
  <c r="AL147" i="4"/>
  <c r="AL395" i="4"/>
  <c r="AL330" i="4"/>
  <c r="AL266" i="4"/>
  <c r="AL202" i="4"/>
  <c r="AL138" i="4"/>
  <c r="AL73" i="4"/>
  <c r="AL9" i="4"/>
  <c r="AL339" i="4"/>
  <c r="AL410" i="4"/>
  <c r="AL345" i="4"/>
  <c r="AL281" i="4"/>
  <c r="AL217" i="4"/>
  <c r="AL153" i="4"/>
  <c r="AL88" i="4"/>
  <c r="AL24" i="4"/>
  <c r="AL243" i="4"/>
  <c r="AL393" i="4"/>
  <c r="AL328" i="4"/>
  <c r="AL264" i="4"/>
  <c r="AL200" i="4"/>
  <c r="AL136" i="4"/>
  <c r="AL71" i="4"/>
  <c r="AL7" i="4"/>
  <c r="AL260" i="4"/>
  <c r="AL91" i="4"/>
  <c r="AL106" i="4"/>
  <c r="AL359" i="4"/>
  <c r="AL295" i="4"/>
  <c r="AL231" i="4"/>
  <c r="AL167" i="4"/>
  <c r="AL102" i="4"/>
  <c r="AL38" i="4"/>
  <c r="AL99" i="4"/>
  <c r="AL171" i="4"/>
  <c r="AL374" i="4"/>
  <c r="AL310" i="4"/>
  <c r="AL246" i="4"/>
  <c r="AL182" i="4"/>
  <c r="AL117" i="4"/>
  <c r="AL53" i="4"/>
  <c r="AL379" i="4"/>
  <c r="AL398" i="4"/>
  <c r="AL333" i="4"/>
  <c r="AL269" i="4"/>
  <c r="AL205" i="4"/>
  <c r="AL141" i="4"/>
  <c r="AL76" i="4"/>
  <c r="AL12" i="4"/>
  <c r="AL252" i="4"/>
  <c r="AL51" i="4"/>
  <c r="AL98" i="4"/>
  <c r="AL387" i="4"/>
  <c r="AL322" i="4"/>
  <c r="AL258" i="4"/>
  <c r="AL194" i="4"/>
  <c r="AL130" i="4"/>
  <c r="AL65" i="4"/>
  <c r="AL364" i="4"/>
  <c r="AL315" i="4"/>
  <c r="AL402" i="4"/>
  <c r="AL337" i="4"/>
  <c r="AL273" i="4"/>
  <c r="AL209" i="4"/>
  <c r="AL145" i="4"/>
  <c r="AL80" i="4"/>
  <c r="AL16" i="4"/>
  <c r="AL203" i="4"/>
  <c r="AL385" i="4"/>
  <c r="AL320" i="4"/>
  <c r="AL256" i="4"/>
  <c r="AL192" i="4"/>
  <c r="AL128" i="4"/>
  <c r="AL63" i="4"/>
  <c r="AL389" i="4"/>
  <c r="AL244" i="4"/>
  <c r="AL43" i="4"/>
  <c r="AL50" i="4"/>
  <c r="AL351" i="4"/>
  <c r="AL287" i="4"/>
  <c r="AL223" i="4"/>
  <c r="AL159" i="4"/>
  <c r="AL94" i="4"/>
  <c r="AL30" i="4"/>
  <c r="AL67" i="4"/>
  <c r="AL131" i="4"/>
  <c r="AL366" i="4"/>
  <c r="AL302" i="4"/>
  <c r="AL238" i="4"/>
  <c r="AL174" i="4"/>
  <c r="AL109" i="4"/>
  <c r="AL45" i="4"/>
  <c r="AL283" i="4"/>
  <c r="AL390" i="4"/>
  <c r="AL325" i="4"/>
  <c r="AL261" i="4"/>
  <c r="AL197" i="4"/>
  <c r="AL133" i="4"/>
  <c r="AL68" i="4"/>
  <c r="AL405" i="4"/>
  <c r="AL236" i="4"/>
  <c r="AL11" i="4"/>
  <c r="AL58" i="4"/>
  <c r="AL370" i="4"/>
  <c r="AL306" i="4"/>
  <c r="AL242" i="4"/>
  <c r="AL178" i="4"/>
  <c r="AL113" i="4"/>
  <c r="AL49" i="4"/>
  <c r="AL132" i="4"/>
  <c r="AL219" i="4"/>
  <c r="AL386" i="4"/>
  <c r="AL321" i="4"/>
  <c r="AL257" i="4"/>
  <c r="AL193" i="4"/>
  <c r="AL129" i="4"/>
  <c r="AL64" i="4"/>
  <c r="AL372" i="4"/>
  <c r="AL114" i="4"/>
  <c r="AL368" i="4"/>
  <c r="AL304" i="4"/>
  <c r="AL240" i="4"/>
  <c r="AL176" i="4"/>
  <c r="AL111" i="4"/>
  <c r="AL47" i="4"/>
  <c r="AL340" i="4"/>
  <c r="AL212" i="4"/>
  <c r="AL355" i="4"/>
  <c r="AL400" i="4"/>
  <c r="AL335" i="4"/>
  <c r="AL271" i="4"/>
  <c r="AL207" i="4"/>
  <c r="AL143" i="4"/>
  <c r="AL78" i="4"/>
  <c r="AL14" i="4"/>
  <c r="AL388" i="4"/>
  <c r="AL42" i="4"/>
  <c r="AL350" i="4"/>
  <c r="AL286" i="4"/>
  <c r="AL222" i="4"/>
  <c r="AL158" i="4"/>
  <c r="AL93" i="4"/>
  <c r="AL29" i="4"/>
  <c r="AL187" i="4"/>
  <c r="AL373" i="4"/>
  <c r="AL309" i="4"/>
  <c r="AL245" i="4"/>
  <c r="AL181" i="4"/>
  <c r="AL116" i="4"/>
  <c r="AL52" i="4"/>
  <c r="AL332" i="4"/>
  <c r="AL204" i="4"/>
  <c r="AL363" i="4"/>
  <c r="AL354" i="4"/>
  <c r="AL290" i="4"/>
  <c r="AL226" i="4"/>
  <c r="AL162" i="4"/>
  <c r="AL97" i="4"/>
  <c r="AL33" i="4"/>
  <c r="AL59" i="4"/>
  <c r="AL122" i="4"/>
  <c r="AL369" i="4"/>
  <c r="AL305" i="4"/>
  <c r="AL241" i="4"/>
  <c r="AL177" i="4"/>
  <c r="AL112" i="4"/>
  <c r="AL48" i="4"/>
  <c r="AL371" i="4"/>
  <c r="AL18" i="4"/>
  <c r="AL352" i="4"/>
  <c r="AL288" i="4"/>
  <c r="AL224" i="4"/>
  <c r="AL160" i="4"/>
  <c r="AL95" i="4"/>
  <c r="AL31" i="4"/>
  <c r="AL308" i="4"/>
  <c r="AL164" i="4"/>
  <c r="AL259" i="4"/>
  <c r="AL384" i="4"/>
  <c r="AL319" i="4"/>
  <c r="AL255" i="4"/>
  <c r="AL191" i="4"/>
  <c r="AL127" i="4"/>
  <c r="AL62" i="4"/>
  <c r="AL380" i="4"/>
  <c r="AL323" i="4"/>
  <c r="AL399" i="4"/>
  <c r="AL334" i="4"/>
  <c r="AL270" i="4"/>
  <c r="AL206" i="4"/>
  <c r="AL142" i="4"/>
  <c r="AL77" i="4"/>
  <c r="AL13" i="4"/>
  <c r="AL82" i="4"/>
  <c r="AL357" i="4"/>
  <c r="AL293" i="4"/>
  <c r="AL229" i="4"/>
  <c r="AL165" i="4"/>
  <c r="AL100" i="4"/>
  <c r="AL36" i="4"/>
  <c r="AL300" i="4"/>
  <c r="AL156" i="4"/>
  <c r="AL251" i="4"/>
  <c r="AL298" i="4"/>
  <c r="AL121" i="4"/>
  <c r="AL19" i="4"/>
  <c r="AL313" i="4"/>
  <c r="AL137" i="4"/>
  <c r="AL331" i="4"/>
  <c r="AL296" i="4"/>
  <c r="AL119" i="4"/>
  <c r="AL292" i="4"/>
  <c r="AL392" i="4"/>
  <c r="AL215" i="4"/>
  <c r="AL54" i="4"/>
  <c r="AL407" i="4"/>
  <c r="AL230" i="4"/>
  <c r="AL69" i="4"/>
  <c r="AL365" i="4"/>
  <c r="AL189" i="4"/>
  <c r="AL28" i="4"/>
  <c r="AL307" i="4"/>
  <c r="AL234" i="4"/>
  <c r="AL41" i="4"/>
  <c r="AL377" i="4"/>
  <c r="AL185" i="4"/>
  <c r="AL35" i="4"/>
  <c r="AL280" i="4"/>
  <c r="AL87" i="4"/>
  <c r="AL148" i="4"/>
  <c r="AL311" i="4"/>
  <c r="AL118" i="4"/>
  <c r="AL275" i="4"/>
  <c r="AL262" i="4"/>
  <c r="AL37" i="4"/>
  <c r="AL317" i="4"/>
  <c r="AL125" i="4"/>
  <c r="AL220" i="4"/>
  <c r="AL282" i="4"/>
  <c r="AL89" i="4"/>
  <c r="AL74" i="4"/>
  <c r="AL233" i="4"/>
  <c r="AL40" i="4"/>
  <c r="AL344" i="4"/>
  <c r="AL152" i="4"/>
  <c r="AL228" i="4"/>
  <c r="AL343" i="4"/>
  <c r="AL151" i="4"/>
  <c r="AL27" i="4"/>
  <c r="AL294" i="4"/>
  <c r="AL101" i="4"/>
  <c r="AL381" i="4"/>
  <c r="AL173" i="4"/>
  <c r="AL316" i="4"/>
  <c r="AL186" i="4"/>
  <c r="AL267" i="4"/>
  <c r="AL201" i="4"/>
  <c r="AL66" i="4"/>
  <c r="AL184" i="4"/>
  <c r="AL196" i="4"/>
  <c r="AL263" i="4"/>
  <c r="AL6" i="4"/>
  <c r="AL278" i="4"/>
  <c r="AL397" i="4"/>
  <c r="AL237" i="4"/>
  <c r="AL284" i="4"/>
  <c r="AL378" i="4"/>
  <c r="AL154" i="4"/>
  <c r="AL394" i="4"/>
  <c r="AL120" i="4"/>
  <c r="AL376" i="4"/>
  <c r="AL103" i="4"/>
  <c r="AL299" i="4"/>
  <c r="AL199" i="4"/>
  <c r="AL347" i="4"/>
  <c r="AL198" i="4"/>
  <c r="AL139" i="4"/>
  <c r="AL157" i="4"/>
  <c r="AL115" i="4"/>
  <c r="AL346" i="4"/>
  <c r="AL57" i="4"/>
  <c r="AL329" i="4"/>
  <c r="AL72" i="4"/>
  <c r="AL312" i="4"/>
  <c r="AL39" i="4"/>
  <c r="AL408" i="4"/>
  <c r="AL135" i="4"/>
  <c r="AL391" i="4"/>
  <c r="AL150" i="4"/>
  <c r="AL349" i="4"/>
  <c r="AL92" i="4"/>
  <c r="AL195" i="4"/>
  <c r="AL314" i="4"/>
  <c r="AL25" i="4"/>
  <c r="AL297" i="4"/>
  <c r="AL56" i="4"/>
  <c r="AL248" i="4"/>
  <c r="AL23" i="4"/>
  <c r="AL375" i="4"/>
  <c r="AL86" i="4"/>
  <c r="AL358" i="4"/>
  <c r="AL134" i="4"/>
  <c r="AL301" i="4"/>
  <c r="AL60" i="4"/>
  <c r="AL10" i="4"/>
  <c r="AL172" i="4"/>
  <c r="AL8" i="4"/>
  <c r="AL356" i="4"/>
  <c r="AL70" i="4"/>
  <c r="AL85" i="4"/>
  <c r="AL44" i="4"/>
  <c r="AL107" i="4"/>
  <c r="AL163" i="4"/>
  <c r="AL324" i="4"/>
  <c r="AL22" i="4"/>
  <c r="AL21" i="4"/>
  <c r="AL348" i="4"/>
  <c r="AL362" i="4"/>
  <c r="AL361" i="4"/>
  <c r="AL360" i="4"/>
  <c r="AL211" i="4"/>
  <c r="AL90" i="4"/>
  <c r="AL26" i="4"/>
  <c r="AL404" i="4"/>
  <c r="AL250" i="4"/>
  <c r="AL265" i="4"/>
  <c r="AL232" i="4"/>
  <c r="AL327" i="4"/>
  <c r="AL342" i="4"/>
  <c r="AL285" i="4"/>
  <c r="AL218" i="4"/>
  <c r="AL249" i="4"/>
  <c r="AL216" i="4"/>
  <c r="AL279" i="4"/>
  <c r="AL326" i="4"/>
  <c r="AL253" i="4"/>
  <c r="AL170" i="4"/>
  <c r="AL169" i="4"/>
  <c r="AL168" i="4"/>
  <c r="AL247" i="4"/>
  <c r="AL214" i="4"/>
  <c r="AL221" i="4"/>
  <c r="AL105" i="4"/>
  <c r="AL104" i="4"/>
  <c r="AL55" i="4"/>
  <c r="AL183" i="4"/>
  <c r="AL166" i="4"/>
  <c r="AL108" i="4"/>
  <c r="AL180" i="4"/>
  <c r="AL411" i="4"/>
  <c r="AL179" i="4"/>
  <c r="AL409" i="4"/>
  <c r="AL412" i="4"/>
  <c r="AL188" i="4"/>
  <c r="AL235" i="4"/>
  <c r="Z380" i="4"/>
  <c r="Z308" i="4"/>
  <c r="Z180" i="4"/>
  <c r="Z92" i="4"/>
  <c r="Z28" i="4"/>
  <c r="Z292" i="4"/>
  <c r="Z164" i="4"/>
  <c r="Z84" i="4"/>
  <c r="Z20" i="4"/>
  <c r="Z284" i="4"/>
  <c r="Z156" i="4"/>
  <c r="Z83" i="4"/>
  <c r="Z19" i="4"/>
  <c r="Z405" i="4"/>
  <c r="Z276" i="4"/>
  <c r="Z148" i="4"/>
  <c r="Z76" i="4"/>
  <c r="Z12" i="4"/>
  <c r="Z372" i="4"/>
  <c r="Z244" i="4"/>
  <c r="Z125" i="4"/>
  <c r="Z60" i="4"/>
  <c r="Z356" i="4"/>
  <c r="Z228" i="4"/>
  <c r="Z116" i="4"/>
  <c r="Z52" i="4"/>
  <c r="Z348" i="4"/>
  <c r="Z220" i="4"/>
  <c r="Z115" i="4"/>
  <c r="Z51" i="4"/>
  <c r="Z340" i="4"/>
  <c r="Z212" i="4"/>
  <c r="Z108" i="4"/>
  <c r="Z44" i="4"/>
  <c r="Z172" i="4"/>
  <c r="Z188" i="4"/>
  <c r="Z371" i="4"/>
  <c r="Z307" i="4"/>
  <c r="Z364" i="4"/>
  <c r="Z404" i="4"/>
  <c r="Z331" i="4"/>
  <c r="Z259" i="4"/>
  <c r="Z195" i="4"/>
  <c r="Z131" i="4"/>
  <c r="Z66" i="4"/>
  <c r="Z411" i="4"/>
  <c r="Z346" i="4"/>
  <c r="Z282" i="4"/>
  <c r="Z218" i="4"/>
  <c r="Z154" i="4"/>
  <c r="Z89" i="4"/>
  <c r="Z25" i="4"/>
  <c r="Z377" i="4"/>
  <c r="Z313" i="4"/>
  <c r="Z249" i="4"/>
  <c r="Z185" i="4"/>
  <c r="Z120" i="4"/>
  <c r="Z56" i="4"/>
  <c r="Z409" i="4"/>
  <c r="Z344" i="4"/>
  <c r="Z280" i="4"/>
  <c r="Z216" i="4"/>
  <c r="Z152" i="4"/>
  <c r="Z87" i="4"/>
  <c r="Z23" i="4"/>
  <c r="Z375" i="4"/>
  <c r="Z311" i="4"/>
  <c r="Z247" i="4"/>
  <c r="Z183" i="4"/>
  <c r="Z118" i="4"/>
  <c r="Z30" i="4"/>
  <c r="Z374" i="4"/>
  <c r="Z310" i="4"/>
  <c r="Z246" i="4"/>
  <c r="Z182" i="4"/>
  <c r="Z117" i="4"/>
  <c r="Z53" i="4"/>
  <c r="Z390" i="4"/>
  <c r="Z325" i="4"/>
  <c r="Z261" i="4"/>
  <c r="Z197" i="4"/>
  <c r="Z36" i="4"/>
  <c r="Z11" i="4"/>
  <c r="Z397" i="4"/>
  <c r="Z123" i="4"/>
  <c r="Z316" i="4"/>
  <c r="Z339" i="4"/>
  <c r="Z251" i="4"/>
  <c r="Z179" i="4"/>
  <c r="Z106" i="4"/>
  <c r="Z34" i="4"/>
  <c r="Z370" i="4"/>
  <c r="Z298" i="4"/>
  <c r="Z226" i="4"/>
  <c r="Z146" i="4"/>
  <c r="Z73" i="4"/>
  <c r="Z78" i="4"/>
  <c r="Z345" i="4"/>
  <c r="Z273" i="4"/>
  <c r="Z201" i="4"/>
  <c r="Z129" i="4"/>
  <c r="Z48" i="4"/>
  <c r="Z393" i="4"/>
  <c r="Z320" i="4"/>
  <c r="Z248" i="4"/>
  <c r="Z176" i="4"/>
  <c r="Z103" i="4"/>
  <c r="Z31" i="4"/>
  <c r="Z367" i="4"/>
  <c r="Z295" i="4"/>
  <c r="Z223" i="4"/>
  <c r="Z151" i="4"/>
  <c r="Z54" i="4"/>
  <c r="Z391" i="4"/>
  <c r="Z318" i="4"/>
  <c r="Z238" i="4"/>
  <c r="Z166" i="4"/>
  <c r="Z93" i="4"/>
  <c r="Z21" i="4"/>
  <c r="Z349" i="4"/>
  <c r="Z277" i="4"/>
  <c r="Z205" i="4"/>
  <c r="Z68" i="4"/>
  <c r="Z75" i="4"/>
  <c r="Z35" i="4"/>
  <c r="Z388" i="4"/>
  <c r="Z299" i="4"/>
  <c r="Z227" i="4"/>
  <c r="Z155" i="4"/>
  <c r="Z82" i="4"/>
  <c r="Z10" i="4"/>
  <c r="Z338" i="4"/>
  <c r="Z266" i="4"/>
  <c r="Z194" i="4"/>
  <c r="Z121" i="4"/>
  <c r="Z49" i="4"/>
  <c r="Z394" i="4"/>
  <c r="Z321" i="4"/>
  <c r="Z241" i="4"/>
  <c r="Z169" i="4"/>
  <c r="Z96" i="4"/>
  <c r="Z24" i="4"/>
  <c r="Z368" i="4"/>
  <c r="Z296" i="4"/>
  <c r="Z224" i="4"/>
  <c r="Z144" i="4"/>
  <c r="Z71" i="4"/>
  <c r="Z86" i="4"/>
  <c r="Z343" i="4"/>
  <c r="Z271" i="4"/>
  <c r="Z199" i="4"/>
  <c r="Z127" i="4"/>
  <c r="Z22" i="4"/>
  <c r="Z358" i="4"/>
  <c r="Z286" i="4"/>
  <c r="Z214" i="4"/>
  <c r="Z142" i="4"/>
  <c r="Z69" i="4"/>
  <c r="Z398" i="4"/>
  <c r="Z317" i="4"/>
  <c r="Z245" i="4"/>
  <c r="Z173" i="4"/>
  <c r="Z196" i="4"/>
  <c r="Z204" i="4"/>
  <c r="Z67" i="4"/>
  <c r="Z379" i="4"/>
  <c r="Z291" i="4"/>
  <c r="Z219" i="4"/>
  <c r="Z147" i="4"/>
  <c r="Z74" i="4"/>
  <c r="Z403" i="4"/>
  <c r="Z330" i="4"/>
  <c r="Z258" i="4"/>
  <c r="Z186" i="4"/>
  <c r="Z113" i="4"/>
  <c r="Z41" i="4"/>
  <c r="Z386" i="4"/>
  <c r="Z305" i="4"/>
  <c r="Z233" i="4"/>
  <c r="Z161" i="4"/>
  <c r="Z88" i="4"/>
  <c r="Z16" i="4"/>
  <c r="Z360" i="4"/>
  <c r="Z288" i="4"/>
  <c r="Z208" i="4"/>
  <c r="Z136" i="4"/>
  <c r="Z63" i="4"/>
  <c r="Z408" i="4"/>
  <c r="Z335" i="4"/>
  <c r="Z263" i="4"/>
  <c r="Z191" i="4"/>
  <c r="Z110" i="4"/>
  <c r="Z14" i="4"/>
  <c r="Z350" i="4"/>
  <c r="Z278" i="4"/>
  <c r="Z206" i="4"/>
  <c r="Z134" i="4"/>
  <c r="Z61" i="4"/>
  <c r="Z381" i="4"/>
  <c r="Z309" i="4"/>
  <c r="Z237" i="4"/>
  <c r="Z165" i="4"/>
  <c r="Z260" i="4"/>
  <c r="Z268" i="4"/>
  <c r="Z27" i="4"/>
  <c r="Z99" i="4"/>
  <c r="Z363" i="4"/>
  <c r="Z283" i="4"/>
  <c r="Z211" i="4"/>
  <c r="Z139" i="4"/>
  <c r="Z58" i="4"/>
  <c r="Z395" i="4"/>
  <c r="Z322" i="4"/>
  <c r="Z250" i="4"/>
  <c r="Z178" i="4"/>
  <c r="Z105" i="4"/>
  <c r="Z33" i="4"/>
  <c r="Z369" i="4"/>
  <c r="Z297" i="4"/>
  <c r="Z225" i="4"/>
  <c r="Z153" i="4"/>
  <c r="Z80" i="4"/>
  <c r="Z8" i="4"/>
  <c r="Z352" i="4"/>
  <c r="Z272" i="4"/>
  <c r="Z200" i="4"/>
  <c r="Z128" i="4"/>
  <c r="Z55" i="4"/>
  <c r="Z400" i="4"/>
  <c r="Z327" i="4"/>
  <c r="Z255" i="4"/>
  <c r="Z175" i="4"/>
  <c r="Z102" i="4"/>
  <c r="Z6" i="4"/>
  <c r="Z342" i="4"/>
  <c r="Z270" i="4"/>
  <c r="Z198" i="4"/>
  <c r="Z126" i="4"/>
  <c r="Z45" i="4"/>
  <c r="Z373" i="4"/>
  <c r="Z301" i="4"/>
  <c r="Z229" i="4"/>
  <c r="Z157" i="4"/>
  <c r="Z324" i="4"/>
  <c r="Z332" i="4"/>
  <c r="Z59" i="4"/>
  <c r="Z355" i="4"/>
  <c r="Z203" i="4"/>
  <c r="Z50" i="4"/>
  <c r="Z314" i="4"/>
  <c r="Z170" i="4"/>
  <c r="Z17" i="4"/>
  <c r="Z289" i="4"/>
  <c r="Z145" i="4"/>
  <c r="Z70" i="4"/>
  <c r="Z264" i="4"/>
  <c r="Z119" i="4"/>
  <c r="Z392" i="4"/>
  <c r="Z239" i="4"/>
  <c r="Z94" i="4"/>
  <c r="Z334" i="4"/>
  <c r="Z190" i="4"/>
  <c r="Z37" i="4"/>
  <c r="Z293" i="4"/>
  <c r="Z149" i="4"/>
  <c r="Z300" i="4"/>
  <c r="Z315" i="4"/>
  <c r="Z163" i="4"/>
  <c r="Z18" i="4"/>
  <c r="Z274" i="4"/>
  <c r="Z130" i="4"/>
  <c r="Z402" i="4"/>
  <c r="Z257" i="4"/>
  <c r="Z104" i="4"/>
  <c r="Z376" i="4"/>
  <c r="Z232" i="4"/>
  <c r="Z79" i="4"/>
  <c r="Z351" i="4"/>
  <c r="Z207" i="4"/>
  <c r="Z38" i="4"/>
  <c r="Z294" i="4"/>
  <c r="Z150" i="4"/>
  <c r="Z406" i="4"/>
  <c r="Z253" i="4"/>
  <c r="Z133" i="4"/>
  <c r="Z132" i="4"/>
  <c r="Z275" i="4"/>
  <c r="Z122" i="4"/>
  <c r="Z387" i="4"/>
  <c r="Z242" i="4"/>
  <c r="Z97" i="4"/>
  <c r="Z361" i="4"/>
  <c r="Z217" i="4"/>
  <c r="Z72" i="4"/>
  <c r="Z336" i="4"/>
  <c r="Z192" i="4"/>
  <c r="Z47" i="4"/>
  <c r="Z319" i="4"/>
  <c r="Z167" i="4"/>
  <c r="Z407" i="4"/>
  <c r="Z262" i="4"/>
  <c r="Z109" i="4"/>
  <c r="Z365" i="4"/>
  <c r="Z221" i="4"/>
  <c r="Z389" i="4"/>
  <c r="Z254" i="4"/>
  <c r="Z213" i="4"/>
  <c r="Z252" i="4"/>
  <c r="Z267" i="4"/>
  <c r="Z114" i="4"/>
  <c r="Z378" i="4"/>
  <c r="Z234" i="4"/>
  <c r="Z81" i="4"/>
  <c r="Z353" i="4"/>
  <c r="Z209" i="4"/>
  <c r="Z64" i="4"/>
  <c r="Z328" i="4"/>
  <c r="Z184" i="4"/>
  <c r="Z39" i="4"/>
  <c r="Z303" i="4"/>
  <c r="Z159" i="4"/>
  <c r="Z399" i="4"/>
  <c r="Z101" i="4"/>
  <c r="Z357" i="4"/>
  <c r="Z43" i="4"/>
  <c r="Z236" i="4"/>
  <c r="Z323" i="4"/>
  <c r="Z171" i="4"/>
  <c r="Z26" i="4"/>
  <c r="Z290" i="4"/>
  <c r="Z138" i="4"/>
  <c r="Z410" i="4"/>
  <c r="Z265" i="4"/>
  <c r="Z112" i="4"/>
  <c r="Z385" i="4"/>
  <c r="Z240" i="4"/>
  <c r="Z95" i="4"/>
  <c r="Z359" i="4"/>
  <c r="Z215" i="4"/>
  <c r="Z46" i="4"/>
  <c r="Z302" i="4"/>
  <c r="Z158" i="4"/>
  <c r="Z13" i="4"/>
  <c r="Z269" i="4"/>
  <c r="Z100" i="4"/>
  <c r="Z412" i="4"/>
  <c r="Z243" i="4"/>
  <c r="Z98" i="4"/>
  <c r="Z362" i="4"/>
  <c r="Z210" i="4"/>
  <c r="Z65" i="4"/>
  <c r="Z337" i="4"/>
  <c r="Z193" i="4"/>
  <c r="Z40" i="4"/>
  <c r="Z312" i="4"/>
  <c r="Z168" i="4"/>
  <c r="Z15" i="4"/>
  <c r="Z287" i="4"/>
  <c r="Z143" i="4"/>
  <c r="Z383" i="4"/>
  <c r="Z230" i="4"/>
  <c r="Z85" i="4"/>
  <c r="Z341" i="4"/>
  <c r="Z189" i="4"/>
  <c r="Z107" i="4"/>
  <c r="Z396" i="4"/>
  <c r="Z235" i="4"/>
  <c r="Z90" i="4"/>
  <c r="Z354" i="4"/>
  <c r="Z202" i="4"/>
  <c r="Z57" i="4"/>
  <c r="Z329" i="4"/>
  <c r="Z177" i="4"/>
  <c r="Z32" i="4"/>
  <c r="Z304" i="4"/>
  <c r="Z160" i="4"/>
  <c r="Z7" i="4"/>
  <c r="Z279" i="4"/>
  <c r="Z135" i="4"/>
  <c r="Z366" i="4"/>
  <c r="Z222" i="4"/>
  <c r="Z77" i="4"/>
  <c r="Z333" i="4"/>
  <c r="Z181" i="4"/>
  <c r="Z140" i="4"/>
  <c r="Z91" i="4"/>
  <c r="Z347" i="4"/>
  <c r="Z187" i="4"/>
  <c r="Z42" i="4"/>
  <c r="Z306" i="4"/>
  <c r="Z162" i="4"/>
  <c r="Z9" i="4"/>
  <c r="Z281" i="4"/>
  <c r="Z137" i="4"/>
  <c r="Z401" i="4"/>
  <c r="Z256" i="4"/>
  <c r="Z111" i="4"/>
  <c r="Z384" i="4"/>
  <c r="Z231" i="4"/>
  <c r="Z62" i="4"/>
  <c r="Z326" i="4"/>
  <c r="Z174" i="4"/>
  <c r="Z29" i="4"/>
  <c r="Z285" i="4"/>
  <c r="Z141" i="4"/>
  <c r="CV5" i="4"/>
  <c r="FR124" i="4" s="1"/>
  <c r="DH3" i="4"/>
  <c r="DH5" i="4" s="1"/>
  <c r="GD124" i="4" s="1"/>
  <c r="GP382" i="4" l="1" a="1"/>
  <c r="GP382" i="4" s="1"/>
  <c r="GZ382" i="4" s="1"/>
  <c r="GN382" i="4"/>
  <c r="GY124" i="4"/>
  <c r="GW124" i="4"/>
  <c r="GL124" i="4"/>
  <c r="GH124" i="4"/>
  <c r="GX124" i="4"/>
  <c r="GU124" i="4"/>
  <c r="GG124" i="4"/>
  <c r="GT124" i="4"/>
  <c r="GK124" i="4"/>
  <c r="GV124" i="4"/>
  <c r="GJ286" i="4"/>
  <c r="GJ230" i="4"/>
  <c r="GJ349" i="4"/>
  <c r="GJ338" i="4"/>
  <c r="GJ116" i="4"/>
  <c r="FF262" i="4"/>
  <c r="GJ262" i="4" s="1"/>
  <c r="GJ129" i="4"/>
  <c r="GJ272" i="4"/>
  <c r="GJ9" i="4"/>
  <c r="GJ60" i="4"/>
  <c r="GJ227" i="4"/>
  <c r="GJ302" i="4"/>
  <c r="GJ153" i="4"/>
  <c r="GJ355" i="4"/>
  <c r="GJ35" i="4"/>
  <c r="FF34" i="4"/>
  <c r="GJ34" i="4" s="1"/>
  <c r="FF312" i="4"/>
  <c r="GJ312" i="4" s="1"/>
  <c r="FF398" i="4"/>
  <c r="GJ398" i="4" s="1"/>
  <c r="FF22" i="4"/>
  <c r="GJ22" i="4" s="1"/>
  <c r="FF242" i="4"/>
  <c r="GJ242" i="4" s="1"/>
  <c r="GJ38" i="4"/>
  <c r="GJ196" i="4"/>
  <c r="GJ359" i="4"/>
  <c r="GJ25" i="4"/>
  <c r="GJ257" i="4"/>
  <c r="GJ406" i="4"/>
  <c r="GJ152" i="4"/>
  <c r="GJ247" i="4"/>
  <c r="GJ378" i="4"/>
  <c r="GJ66" i="4"/>
  <c r="GJ169" i="4"/>
  <c r="GJ348" i="4"/>
  <c r="GJ396" i="4"/>
  <c r="FF181" i="4"/>
  <c r="GJ181" i="4" s="1"/>
  <c r="FF258" i="4"/>
  <c r="GJ258" i="4" s="1"/>
  <c r="FF193" i="4"/>
  <c r="GJ193" i="4" s="1"/>
  <c r="GJ237" i="4"/>
  <c r="GJ136" i="4"/>
  <c r="GJ201" i="4"/>
  <c r="GJ281" i="4"/>
  <c r="GJ41" i="4"/>
  <c r="GJ405" i="4"/>
  <c r="GJ220" i="4"/>
  <c r="GJ122" i="4"/>
  <c r="GJ234" i="4"/>
  <c r="GJ351" i="4"/>
  <c r="GJ149" i="4"/>
  <c r="GJ168" i="4"/>
  <c r="GJ263" i="4"/>
  <c r="GJ346" i="4"/>
  <c r="GJ395" i="4"/>
  <c r="GJ113" i="4"/>
  <c r="GJ277" i="4"/>
  <c r="GJ343" i="4"/>
  <c r="FF50" i="4"/>
  <c r="GJ50" i="4" s="1"/>
  <c r="FF216" i="4"/>
  <c r="GJ216" i="4" s="1"/>
  <c r="FF344" i="4"/>
  <c r="GJ344" i="4" s="1"/>
  <c r="FF31" i="4"/>
  <c r="GJ31" i="4" s="1"/>
  <c r="FF279" i="4"/>
  <c r="GJ279" i="4" s="1"/>
  <c r="FF298" i="4"/>
  <c r="GJ298" i="4" s="1"/>
  <c r="FF233" i="4"/>
  <c r="GJ233" i="4" s="1"/>
  <c r="FF123" i="4"/>
  <c r="GJ123" i="4" s="1"/>
  <c r="FF331" i="4"/>
  <c r="GJ331" i="4" s="1"/>
  <c r="FF222" i="4"/>
  <c r="GJ222" i="4" s="1"/>
  <c r="FF350" i="4"/>
  <c r="GJ350" i="4" s="1"/>
  <c r="FF301" i="4"/>
  <c r="GJ301" i="4" s="1"/>
  <c r="FF20" i="4"/>
  <c r="GJ20" i="4" s="1"/>
  <c r="FF255" i="4"/>
  <c r="GJ255" i="4" s="1"/>
  <c r="FF403" i="4"/>
  <c r="GJ403" i="4" s="1"/>
  <c r="FF337" i="4"/>
  <c r="GJ337" i="4" s="1"/>
  <c r="FF291" i="4"/>
  <c r="GJ291" i="4" s="1"/>
  <c r="FF182" i="4"/>
  <c r="GJ182" i="4" s="1"/>
  <c r="GJ91" i="4"/>
  <c r="GJ86" i="4"/>
  <c r="GJ368" i="4"/>
  <c r="GJ40" i="4"/>
  <c r="GJ56" i="4"/>
  <c r="GJ223" i="4"/>
  <c r="GJ297" i="4"/>
  <c r="GJ361" i="4"/>
  <c r="GJ139" i="4"/>
  <c r="GJ11" i="4"/>
  <c r="GJ108" i="4"/>
  <c r="GJ390" i="4"/>
  <c r="GJ62" i="4"/>
  <c r="GJ165" i="4"/>
  <c r="GJ303" i="4"/>
  <c r="GJ87" i="4"/>
  <c r="GJ200" i="4"/>
  <c r="GJ411" i="4"/>
  <c r="GJ98" i="4"/>
  <c r="GJ184" i="4"/>
  <c r="GJ304" i="4"/>
  <c r="GJ379" i="4"/>
  <c r="FF8" i="4"/>
  <c r="GJ8" i="4" s="1"/>
  <c r="FF213" i="4"/>
  <c r="GJ213" i="4" s="1"/>
  <c r="FF341" i="4"/>
  <c r="GJ341" i="4" s="1"/>
  <c r="FF232" i="4"/>
  <c r="GJ232" i="4" s="1"/>
  <c r="FF295" i="4"/>
  <c r="GJ295" i="4" s="1"/>
  <c r="FF377" i="4"/>
  <c r="GJ377" i="4" s="1"/>
  <c r="FF219" i="4"/>
  <c r="GJ219" i="4" s="1"/>
  <c r="FF347" i="4"/>
  <c r="GJ347" i="4" s="1"/>
  <c r="FF317" i="4"/>
  <c r="GJ317" i="4" s="1"/>
  <c r="FF208" i="4"/>
  <c r="GJ208" i="4" s="1"/>
  <c r="FF23" i="4"/>
  <c r="GJ23" i="4" s="1"/>
  <c r="FF400" i="4"/>
  <c r="GJ400" i="4" s="1"/>
  <c r="FF30" i="4"/>
  <c r="GJ30" i="4" s="1"/>
  <c r="FF96" i="4"/>
  <c r="GJ96" i="4" s="1"/>
  <c r="FF244" i="4"/>
  <c r="GJ244" i="4" s="1"/>
  <c r="FF6" i="4"/>
  <c r="GJ6" i="4" s="1"/>
  <c r="FF326" i="4"/>
  <c r="GJ326" i="4" s="1"/>
  <c r="GJ130" i="4"/>
  <c r="GJ102" i="4"/>
  <c r="GJ194" i="4"/>
  <c r="GJ264" i="4"/>
  <c r="GJ308" i="4"/>
  <c r="GJ384" i="4"/>
  <c r="GJ59" i="4"/>
  <c r="GJ175" i="4"/>
  <c r="GJ239" i="4"/>
  <c r="GJ358" i="4"/>
  <c r="GJ26" i="4"/>
  <c r="GJ138" i="4"/>
  <c r="GJ209" i="4"/>
  <c r="GJ226" i="4"/>
  <c r="GJ283" i="4"/>
  <c r="GJ67" i="4"/>
  <c r="GJ128" i="4"/>
  <c r="GJ164" i="4"/>
  <c r="GJ259" i="4"/>
  <c r="GJ329" i="4"/>
  <c r="GJ391" i="4"/>
  <c r="GJ105" i="4"/>
  <c r="GJ78" i="4"/>
  <c r="GJ191" i="4"/>
  <c r="GJ240" i="4"/>
  <c r="GJ332" i="4"/>
  <c r="GJ367" i="4"/>
  <c r="GJ81" i="4"/>
  <c r="GJ145" i="4"/>
  <c r="GJ210" i="4"/>
  <c r="GJ339" i="4"/>
  <c r="GJ408" i="4"/>
  <c r="GJ114" i="4"/>
  <c r="GJ154" i="4"/>
  <c r="GJ249" i="4"/>
  <c r="GJ319" i="4"/>
  <c r="GJ380" i="4"/>
  <c r="GJ52" i="4"/>
  <c r="GJ68" i="4"/>
  <c r="GJ171" i="4"/>
  <c r="GJ309" i="4"/>
  <c r="GJ354" i="4"/>
  <c r="FF229" i="4"/>
  <c r="GJ229" i="4" s="1"/>
  <c r="FF357" i="4"/>
  <c r="GJ357" i="4" s="1"/>
  <c r="FF63" i="4"/>
  <c r="GJ63" i="4" s="1"/>
  <c r="FF183" i="4"/>
  <c r="GJ183" i="4" s="1"/>
  <c r="FF24" i="4"/>
  <c r="GJ24" i="4" s="1"/>
  <c r="FF202" i="4"/>
  <c r="GJ202" i="4" s="1"/>
  <c r="FF17" i="4"/>
  <c r="GJ17" i="4" s="1"/>
  <c r="FF284" i="4"/>
  <c r="GJ284" i="4" s="1"/>
  <c r="FF18" i="4"/>
  <c r="GJ18" i="4" s="1"/>
  <c r="FF235" i="4"/>
  <c r="GJ235" i="4" s="1"/>
  <c r="FF363" i="4"/>
  <c r="GJ363" i="4" s="1"/>
  <c r="FF126" i="4"/>
  <c r="GQ126" i="4" s="1"/>
  <c r="FF254" i="4"/>
  <c r="GJ254" i="4" s="1"/>
  <c r="FF333" i="4"/>
  <c r="GJ333" i="4" s="1"/>
  <c r="FF224" i="4"/>
  <c r="GJ224" i="4" s="1"/>
  <c r="FF39" i="4"/>
  <c r="GJ39" i="4" s="1"/>
  <c r="FF159" i="4"/>
  <c r="GJ159" i="4" s="1"/>
  <c r="FF72" i="4"/>
  <c r="GJ72" i="4" s="1"/>
  <c r="FF112" i="4"/>
  <c r="GJ112" i="4" s="1"/>
  <c r="FF241" i="4"/>
  <c r="GJ241" i="4" s="1"/>
  <c r="FF369" i="4"/>
  <c r="GJ369" i="4" s="1"/>
  <c r="FF260" i="4"/>
  <c r="GJ260" i="4" s="1"/>
  <c r="FF389" i="4"/>
  <c r="GJ389" i="4" s="1"/>
  <c r="FF16" i="4"/>
  <c r="GJ16" i="4" s="1"/>
  <c r="GS286" i="4"/>
  <c r="GR286" i="4"/>
  <c r="GQ286" i="4"/>
  <c r="GQ216" i="4"/>
  <c r="GR230" i="4"/>
  <c r="GQ230" i="4"/>
  <c r="GS230" i="4"/>
  <c r="GQ349" i="4"/>
  <c r="GS349" i="4"/>
  <c r="GR349" i="4"/>
  <c r="GR338" i="4"/>
  <c r="GS338" i="4"/>
  <c r="GQ338" i="4"/>
  <c r="GS129" i="4"/>
  <c r="GQ129" i="4"/>
  <c r="GR129" i="4"/>
  <c r="GR272" i="4"/>
  <c r="GS272" i="4"/>
  <c r="GQ272" i="4"/>
  <c r="GR312" i="4"/>
  <c r="GR227" i="4"/>
  <c r="GS227" i="4"/>
  <c r="GQ227" i="4"/>
  <c r="GS302" i="4"/>
  <c r="GR302" i="4"/>
  <c r="GQ302" i="4"/>
  <c r="GS153" i="4"/>
  <c r="GR153" i="4"/>
  <c r="GQ153" i="4"/>
  <c r="GQ355" i="4"/>
  <c r="GR355" i="4"/>
  <c r="GS355" i="4"/>
  <c r="GR196" i="4"/>
  <c r="GS196" i="4"/>
  <c r="GQ196" i="4"/>
  <c r="GS359" i="4"/>
  <c r="GQ359" i="4"/>
  <c r="GR359" i="4"/>
  <c r="GQ257" i="4"/>
  <c r="GS257" i="4"/>
  <c r="GR257" i="4"/>
  <c r="GS208" i="4"/>
  <c r="GQ208" i="4"/>
  <c r="GS406" i="4"/>
  <c r="GR406" i="4"/>
  <c r="GQ406" i="4"/>
  <c r="GS152" i="4"/>
  <c r="GQ152" i="4"/>
  <c r="GR152" i="4"/>
  <c r="GQ247" i="4"/>
  <c r="GR247" i="4"/>
  <c r="GS247" i="4"/>
  <c r="GS344" i="4"/>
  <c r="GR378" i="4"/>
  <c r="GQ378" i="4"/>
  <c r="GS378" i="4"/>
  <c r="GS169" i="4"/>
  <c r="GR169" i="4"/>
  <c r="GQ169" i="4"/>
  <c r="GQ284" i="4"/>
  <c r="GQ348" i="4"/>
  <c r="GR348" i="4"/>
  <c r="GS348" i="4"/>
  <c r="GQ396" i="4"/>
  <c r="GS396" i="4"/>
  <c r="GR396" i="4"/>
  <c r="GQ237" i="4"/>
  <c r="GR237" i="4"/>
  <c r="GS237" i="4"/>
  <c r="GR136" i="4"/>
  <c r="GS136" i="4"/>
  <c r="GQ136" i="4"/>
  <c r="GR201" i="4"/>
  <c r="GQ201" i="4"/>
  <c r="GS201" i="4"/>
  <c r="GR281" i="4"/>
  <c r="GS281" i="4"/>
  <c r="GQ281" i="4"/>
  <c r="GR405" i="4"/>
  <c r="GS405" i="4"/>
  <c r="GQ405" i="4"/>
  <c r="GQ220" i="4"/>
  <c r="GS220" i="4"/>
  <c r="GR220" i="4"/>
  <c r="GS122" i="4"/>
  <c r="GQ122" i="4"/>
  <c r="GR122" i="4"/>
  <c r="GQ234" i="4"/>
  <c r="GS234" i="4"/>
  <c r="GR234" i="4"/>
  <c r="GR351" i="4"/>
  <c r="GQ351" i="4"/>
  <c r="GS351" i="4"/>
  <c r="GR149" i="4"/>
  <c r="GS149" i="4"/>
  <c r="GQ149" i="4"/>
  <c r="GS168" i="4"/>
  <c r="GR168" i="4"/>
  <c r="GQ168" i="4"/>
  <c r="GR263" i="4"/>
  <c r="GQ263" i="4"/>
  <c r="GS263" i="4"/>
  <c r="GQ346" i="4"/>
  <c r="GR346" i="4"/>
  <c r="GS346" i="4"/>
  <c r="GS395" i="4"/>
  <c r="GR395" i="4"/>
  <c r="GQ395" i="4"/>
  <c r="GQ277" i="4"/>
  <c r="GR277" i="4"/>
  <c r="GS277" i="4"/>
  <c r="GR343" i="4"/>
  <c r="GQ343" i="4"/>
  <c r="GS343" i="4"/>
  <c r="GS368" i="4"/>
  <c r="GQ368" i="4"/>
  <c r="GR368" i="4"/>
  <c r="GS223" i="4"/>
  <c r="GQ223" i="4"/>
  <c r="GR223" i="4"/>
  <c r="GR297" i="4"/>
  <c r="GS297" i="4"/>
  <c r="GQ297" i="4"/>
  <c r="GR361" i="4"/>
  <c r="GS361" i="4"/>
  <c r="GQ361" i="4"/>
  <c r="GQ139" i="4"/>
  <c r="GS139" i="4"/>
  <c r="GR139" i="4"/>
  <c r="GS333" i="4"/>
  <c r="GQ390" i="4"/>
  <c r="GR390" i="4"/>
  <c r="GS390" i="4"/>
  <c r="GQ165" i="4"/>
  <c r="GR165" i="4"/>
  <c r="GS165" i="4"/>
  <c r="GQ303" i="4"/>
  <c r="GR303" i="4"/>
  <c r="GS303" i="4"/>
  <c r="GS200" i="4"/>
  <c r="GR200" i="4"/>
  <c r="GQ200" i="4"/>
  <c r="GR411" i="4"/>
  <c r="GS411" i="4"/>
  <c r="GQ411" i="4"/>
  <c r="GR184" i="4"/>
  <c r="GS184" i="4"/>
  <c r="GQ184" i="4"/>
  <c r="GQ260" i="4"/>
  <c r="GR304" i="4"/>
  <c r="GQ304" i="4"/>
  <c r="GS304" i="4"/>
  <c r="GR379" i="4"/>
  <c r="GQ379" i="4"/>
  <c r="GS379" i="4"/>
  <c r="GS130" i="4"/>
  <c r="GQ130" i="4"/>
  <c r="GR130" i="4"/>
  <c r="GS194" i="4"/>
  <c r="GR194" i="4"/>
  <c r="GQ194" i="4"/>
  <c r="GR264" i="4"/>
  <c r="GQ264" i="4"/>
  <c r="GS264" i="4"/>
  <c r="GQ308" i="4"/>
  <c r="GR308" i="4"/>
  <c r="GS308" i="4"/>
  <c r="GR384" i="4"/>
  <c r="GS384" i="4"/>
  <c r="GQ384" i="4"/>
  <c r="GS175" i="4"/>
  <c r="GR175" i="4"/>
  <c r="GQ175" i="4"/>
  <c r="GS239" i="4"/>
  <c r="GR239" i="4"/>
  <c r="GQ239" i="4"/>
  <c r="GS358" i="4"/>
  <c r="GQ358" i="4"/>
  <c r="GR358" i="4"/>
  <c r="GS138" i="4"/>
  <c r="GQ138" i="4"/>
  <c r="GR138" i="4"/>
  <c r="GR209" i="4"/>
  <c r="GQ209" i="4"/>
  <c r="GS209" i="4"/>
  <c r="GR226" i="4"/>
  <c r="GS226" i="4"/>
  <c r="GQ226" i="4"/>
  <c r="GS283" i="4"/>
  <c r="GQ283" i="4"/>
  <c r="GR283" i="4"/>
  <c r="GS128" i="4"/>
  <c r="GQ128" i="4"/>
  <c r="GR128" i="4"/>
  <c r="GS164" i="4"/>
  <c r="GQ164" i="4"/>
  <c r="GR164" i="4"/>
  <c r="GS259" i="4"/>
  <c r="GQ259" i="4"/>
  <c r="GR259" i="4"/>
  <c r="GR329" i="4"/>
  <c r="GS329" i="4"/>
  <c r="GQ329" i="4"/>
  <c r="GR391" i="4"/>
  <c r="GS391" i="4"/>
  <c r="GQ391" i="4"/>
  <c r="GS191" i="4"/>
  <c r="GR191" i="4"/>
  <c r="GQ191" i="4"/>
  <c r="GR240" i="4"/>
  <c r="GQ240" i="4"/>
  <c r="GS240" i="4"/>
  <c r="GS332" i="4"/>
  <c r="GR332" i="4"/>
  <c r="GQ332" i="4"/>
  <c r="GQ367" i="4"/>
  <c r="GS367" i="4"/>
  <c r="GR367" i="4"/>
  <c r="GQ145" i="4"/>
  <c r="GS145" i="4"/>
  <c r="GR145" i="4"/>
  <c r="GQ210" i="4"/>
  <c r="GR210" i="4"/>
  <c r="GS210" i="4"/>
  <c r="GS339" i="4"/>
  <c r="GQ339" i="4"/>
  <c r="GR339" i="4"/>
  <c r="GQ408" i="4"/>
  <c r="GS408" i="4"/>
  <c r="GR408" i="4"/>
  <c r="GS154" i="4"/>
  <c r="GQ154" i="4"/>
  <c r="GR154" i="4"/>
  <c r="GS249" i="4"/>
  <c r="GR249" i="4"/>
  <c r="GQ249" i="4"/>
  <c r="GQ319" i="4"/>
  <c r="GS319" i="4"/>
  <c r="GR319" i="4"/>
  <c r="GR380" i="4"/>
  <c r="GS380" i="4"/>
  <c r="GQ380" i="4"/>
  <c r="GR171" i="4"/>
  <c r="GQ171" i="4"/>
  <c r="GS171" i="4"/>
  <c r="GR309" i="4"/>
  <c r="GQ309" i="4"/>
  <c r="GS309" i="4"/>
  <c r="GQ354" i="4"/>
  <c r="GR354" i="4"/>
  <c r="GS354" i="4"/>
  <c r="GQ23" i="4"/>
  <c r="GS116" i="4"/>
  <c r="GR116" i="4"/>
  <c r="GQ116" i="4"/>
  <c r="GS9" i="4"/>
  <c r="GQ9" i="4"/>
  <c r="GR9" i="4"/>
  <c r="GS60" i="4"/>
  <c r="GR60" i="4"/>
  <c r="GQ60" i="4"/>
  <c r="GS34" i="4"/>
  <c r="GQ35" i="4"/>
  <c r="GS35" i="4"/>
  <c r="GR35" i="4"/>
  <c r="GQ38" i="4"/>
  <c r="GS38" i="4"/>
  <c r="GR38" i="4"/>
  <c r="GR8" i="4"/>
  <c r="GQ8" i="4"/>
  <c r="GS8" i="4"/>
  <c r="GR25" i="4"/>
  <c r="GQ25" i="4"/>
  <c r="GS25" i="4"/>
  <c r="GQ50" i="4"/>
  <c r="GS50" i="4"/>
  <c r="GR50" i="4"/>
  <c r="GR66" i="4"/>
  <c r="GQ66" i="4"/>
  <c r="GS66" i="4"/>
  <c r="GS41" i="4"/>
  <c r="GR41" i="4"/>
  <c r="GQ41" i="4"/>
  <c r="GS113" i="4"/>
  <c r="GR113" i="4"/>
  <c r="GQ113" i="4"/>
  <c r="GQ91" i="4"/>
  <c r="GS91" i="4"/>
  <c r="GR91" i="4"/>
  <c r="GR86" i="4"/>
  <c r="GS86" i="4"/>
  <c r="GQ86" i="4"/>
  <c r="GR40" i="4"/>
  <c r="GQ40" i="4"/>
  <c r="GS40" i="4"/>
  <c r="GQ56" i="4"/>
  <c r="GR56" i="4"/>
  <c r="GS56" i="4"/>
  <c r="GS11" i="4"/>
  <c r="GQ11" i="4"/>
  <c r="GR11" i="4"/>
  <c r="GR108" i="4"/>
  <c r="GQ108" i="4"/>
  <c r="GS108" i="4"/>
  <c r="GQ62" i="4"/>
  <c r="GR62" i="4"/>
  <c r="GS62" i="4"/>
  <c r="GQ87" i="4"/>
  <c r="GS87" i="4"/>
  <c r="GR87" i="4"/>
  <c r="GQ98" i="4"/>
  <c r="GR98" i="4"/>
  <c r="GS98" i="4"/>
  <c r="GQ102" i="4"/>
  <c r="GS102" i="4"/>
  <c r="GR102" i="4"/>
  <c r="GQ59" i="4"/>
  <c r="GR59" i="4"/>
  <c r="GS59" i="4"/>
  <c r="GR26" i="4"/>
  <c r="GQ26" i="4"/>
  <c r="GS26" i="4"/>
  <c r="GS67" i="4"/>
  <c r="GQ67" i="4"/>
  <c r="GR67" i="4"/>
  <c r="GQ105" i="4"/>
  <c r="GS105" i="4"/>
  <c r="GR105" i="4"/>
  <c r="GR78" i="4"/>
  <c r="GQ78" i="4"/>
  <c r="GS78" i="4"/>
  <c r="GQ81" i="4"/>
  <c r="GS81" i="4"/>
  <c r="GR81" i="4"/>
  <c r="GR114" i="4"/>
  <c r="GS114" i="4"/>
  <c r="GQ114" i="4"/>
  <c r="GQ52" i="4"/>
  <c r="GS52" i="4"/>
  <c r="GR52" i="4"/>
  <c r="GR68" i="4"/>
  <c r="GS68" i="4"/>
  <c r="GQ68" i="4"/>
  <c r="GJ300" i="4"/>
  <c r="GJ43" i="4"/>
  <c r="GJ42" i="4"/>
  <c r="GJ289" i="4"/>
  <c r="GJ140" i="4"/>
  <c r="GJ245" i="4"/>
  <c r="GJ85" i="4"/>
  <c r="GJ299" i="4"/>
  <c r="GJ340" i="4"/>
  <c r="GJ276" i="4"/>
  <c r="GJ111" i="4"/>
  <c r="GJ118" i="4"/>
  <c r="GJ231" i="4"/>
  <c r="GJ265" i="4"/>
  <c r="GJ21" i="4"/>
  <c r="GJ32" i="4"/>
  <c r="GJ94" i="4"/>
  <c r="GJ167" i="4"/>
  <c r="GJ53" i="4"/>
  <c r="GJ394" i="4"/>
  <c r="GJ84" i="4"/>
  <c r="GJ110" i="4"/>
  <c r="GJ392" i="4"/>
  <c r="GJ325" i="4"/>
  <c r="GJ7" i="4"/>
  <c r="GJ310" i="4"/>
  <c r="GJ360" i="4"/>
  <c r="GJ296" i="4"/>
  <c r="GJ19" i="4"/>
  <c r="GJ285" i="4"/>
  <c r="GJ121" i="4"/>
  <c r="GJ33" i="4"/>
  <c r="GJ151" i="4"/>
  <c r="GJ401" i="4"/>
  <c r="GJ166" i="4"/>
  <c r="GJ375" i="4"/>
  <c r="GJ180" i="4"/>
  <c r="GJ205" i="4"/>
  <c r="GJ269" i="4"/>
  <c r="GJ109" i="4"/>
  <c r="GJ192" i="4"/>
  <c r="GJ324" i="4"/>
  <c r="GJ268" i="4"/>
  <c r="GJ409" i="4"/>
  <c r="GJ189" i="4"/>
  <c r="GJ323" i="4"/>
  <c r="GJ261" i="4"/>
  <c r="GJ101" i="4"/>
  <c r="GJ48" i="4"/>
  <c r="GJ225" i="4"/>
  <c r="GJ372" i="4"/>
  <c r="GJ256" i="4"/>
  <c r="GJ215" i="4"/>
  <c r="GJ203" i="4"/>
  <c r="GJ251" i="4"/>
  <c r="GJ334" i="4"/>
  <c r="GJ278" i="4"/>
  <c r="GJ282" i="4"/>
  <c r="GJ322" i="4"/>
  <c r="GJ150" i="4"/>
  <c r="GJ55" i="4"/>
  <c r="GJ90" i="4"/>
  <c r="GJ345" i="4"/>
  <c r="GJ388" i="4"/>
  <c r="GJ327" i="4"/>
  <c r="GJ179" i="4"/>
  <c r="GJ352" i="4"/>
  <c r="GJ207" i="4"/>
  <c r="GJ77" i="4"/>
  <c r="GJ89" i="4"/>
  <c r="GJ386" i="4"/>
  <c r="GJ177" i="4"/>
  <c r="GJ236" i="4"/>
  <c r="GJ76" i="4"/>
  <c r="GJ88" i="4"/>
  <c r="GJ376" i="4"/>
  <c r="GJ336" i="4"/>
  <c r="GJ69" i="4"/>
  <c r="GJ407" i="4"/>
  <c r="GJ199" i="4"/>
  <c r="GJ410" i="4"/>
  <c r="GJ100" i="4"/>
  <c r="GJ316" i="4"/>
  <c r="GJ371" i="4"/>
  <c r="GJ294" i="4"/>
  <c r="GJ190" i="4"/>
  <c r="GJ206" i="4"/>
  <c r="GJ246" i="4"/>
  <c r="GJ119" i="4"/>
  <c r="GJ14" i="4"/>
  <c r="GJ250" i="4"/>
  <c r="GJ271" i="4"/>
  <c r="GJ134" i="4"/>
  <c r="GJ28" i="4"/>
  <c r="GJ58" i="4"/>
  <c r="GJ275" i="4"/>
  <c r="GJ393" i="4"/>
  <c r="GJ321" i="4"/>
  <c r="GJ148" i="4"/>
  <c r="GJ54" i="4"/>
  <c r="GJ83" i="4"/>
  <c r="GJ404" i="4"/>
  <c r="GJ163" i="4"/>
  <c r="GJ288" i="4"/>
  <c r="GJ178" i="4"/>
  <c r="GJ197" i="4"/>
  <c r="GJ45" i="4"/>
  <c r="GJ65" i="4"/>
  <c r="GJ387" i="4"/>
  <c r="GJ161" i="4"/>
  <c r="GJ287" i="4"/>
  <c r="GJ176" i="4"/>
  <c r="GJ127" i="4"/>
  <c r="GJ44" i="4"/>
  <c r="GJ37" i="4"/>
  <c r="GJ385" i="4"/>
  <c r="GJ211" i="4"/>
  <c r="GJ174" i="4"/>
  <c r="GJ103" i="4"/>
  <c r="GJ328" i="4"/>
  <c r="GJ64" i="4"/>
  <c r="GJ373" i="4"/>
  <c r="GJ173" i="4"/>
  <c r="GJ335" i="4"/>
  <c r="GJ188" i="4"/>
  <c r="GJ228" i="4"/>
  <c r="GJ80" i="4"/>
  <c r="GJ412" i="4"/>
  <c r="GJ187" i="4"/>
  <c r="GJ399" i="4"/>
  <c r="GJ307" i="4"/>
  <c r="GJ253" i="4"/>
  <c r="GJ93" i="4"/>
  <c r="GJ104" i="4"/>
  <c r="GJ214" i="4"/>
  <c r="GJ125" i="4"/>
  <c r="GJ15" i="4"/>
  <c r="GJ218" i="4"/>
  <c r="GJ280" i="4"/>
  <c r="GJ117" i="4"/>
  <c r="GJ12" i="4"/>
  <c r="GJ29" i="4"/>
  <c r="GJ243" i="4"/>
  <c r="GJ318" i="4"/>
  <c r="GJ270" i="4"/>
  <c r="GJ132" i="4"/>
  <c r="GJ51" i="4"/>
  <c r="GJ330" i="4"/>
  <c r="GJ147" i="4"/>
  <c r="GJ370" i="4"/>
  <c r="GJ162" i="4"/>
  <c r="GJ79" i="4"/>
  <c r="GJ133" i="4"/>
  <c r="GJ160" i="4"/>
  <c r="GJ107" i="4"/>
  <c r="GJ314" i="4"/>
  <c r="GJ143" i="4"/>
  <c r="GJ158" i="4"/>
  <c r="GJ71" i="4"/>
  <c r="GJ106" i="4"/>
  <c r="GJ374" i="4"/>
  <c r="GJ157" i="4"/>
  <c r="GJ198" i="4"/>
  <c r="GJ172" i="4"/>
  <c r="GJ311" i="4"/>
  <c r="GJ57" i="4"/>
  <c r="GJ383" i="4"/>
  <c r="GJ320" i="4"/>
  <c r="GJ186" i="4"/>
  <c r="GJ221" i="4"/>
  <c r="GJ61" i="4"/>
  <c r="GJ73" i="4"/>
  <c r="GJ315" i="4"/>
  <c r="GJ217" i="4"/>
  <c r="GJ356" i="4"/>
  <c r="GJ293" i="4"/>
  <c r="GJ137" i="4"/>
  <c r="GJ131" i="4"/>
  <c r="GJ364" i="4"/>
  <c r="GJ248" i="4"/>
  <c r="GJ204" i="4"/>
  <c r="GJ342" i="4"/>
  <c r="GJ120" i="4"/>
  <c r="GJ13" i="4"/>
  <c r="GJ212" i="4"/>
  <c r="GJ273" i="4"/>
  <c r="GJ238" i="4"/>
  <c r="GJ115" i="4"/>
  <c r="GJ10" i="4"/>
  <c r="GJ27" i="4"/>
  <c r="GJ274" i="4"/>
  <c r="GJ381" i="4"/>
  <c r="GJ306" i="4"/>
  <c r="GJ146" i="4"/>
  <c r="GJ47" i="4"/>
  <c r="GJ82" i="4"/>
  <c r="GJ267" i="4"/>
  <c r="GJ366" i="4"/>
  <c r="GJ305" i="4"/>
  <c r="GJ144" i="4"/>
  <c r="GJ46" i="4"/>
  <c r="GJ75" i="4"/>
  <c r="GJ266" i="4"/>
  <c r="GJ365" i="4"/>
  <c r="GJ290" i="4"/>
  <c r="GJ142" i="4"/>
  <c r="GJ36" i="4"/>
  <c r="GJ74" i="4"/>
  <c r="GJ313" i="4"/>
  <c r="GJ141" i="4"/>
  <c r="GJ353" i="4"/>
  <c r="GJ156" i="4"/>
  <c r="GJ70" i="4"/>
  <c r="GJ99" i="4"/>
  <c r="GJ362" i="4"/>
  <c r="GJ155" i="4"/>
  <c r="GJ195" i="4"/>
  <c r="GJ170" i="4"/>
  <c r="GJ95" i="4"/>
  <c r="GJ135" i="4"/>
  <c r="GJ49" i="4"/>
  <c r="GJ402" i="4"/>
  <c r="GJ185" i="4"/>
  <c r="GJ397" i="4"/>
  <c r="GJ292" i="4"/>
  <c r="GJ252" i="4"/>
  <c r="GJ92" i="4"/>
  <c r="GJ97" i="4"/>
  <c r="B20" i="5"/>
  <c r="GD410" i="4"/>
  <c r="GD408" i="4"/>
  <c r="GD404" i="4"/>
  <c r="GD394" i="4"/>
  <c r="GD411" i="4"/>
  <c r="GD409" i="4"/>
  <c r="GD407" i="4"/>
  <c r="GD395" i="4"/>
  <c r="GD393" i="4"/>
  <c r="GD391" i="4"/>
  <c r="GD389" i="4"/>
  <c r="GD380" i="4"/>
  <c r="GD378" i="4"/>
  <c r="GD376" i="4"/>
  <c r="GD390" i="4"/>
  <c r="GD381" i="4"/>
  <c r="GD377" i="4"/>
  <c r="GD364" i="4"/>
  <c r="GD362" i="4"/>
  <c r="GD350" i="4"/>
  <c r="GD348" i="4"/>
  <c r="GD367" i="4"/>
  <c r="GD357" i="4"/>
  <c r="GD353" i="4"/>
  <c r="GD343" i="4"/>
  <c r="GD341" i="4"/>
  <c r="GD335" i="4"/>
  <c r="GD342" i="4"/>
  <c r="GD334" i="4"/>
  <c r="GD328" i="4"/>
  <c r="GD324" i="4"/>
  <c r="GD340" i="4"/>
  <c r="GD325" i="4"/>
  <c r="GD323" i="4"/>
  <c r="GD321" i="4"/>
  <c r="GD332" i="4"/>
  <c r="GD338" i="4"/>
  <c r="GD314" i="4"/>
  <c r="GD310" i="4"/>
  <c r="GD304" i="4"/>
  <c r="GD302" i="4"/>
  <c r="GD298" i="4"/>
  <c r="GD294" i="4"/>
  <c r="GD336" i="4"/>
  <c r="GD346" i="4"/>
  <c r="GD315" i="4"/>
  <c r="GD313" i="4"/>
  <c r="GD297" i="4"/>
  <c r="GD295" i="4"/>
  <c r="GD293" i="4"/>
  <c r="GD287" i="4"/>
  <c r="GD285" i="4"/>
  <c r="GD283" i="4"/>
  <c r="GD281" i="4"/>
  <c r="GD277" i="4"/>
  <c r="GD271" i="4"/>
  <c r="GD269" i="4"/>
  <c r="GD330" i="4"/>
  <c r="GD280" i="4"/>
  <c r="GD276" i="4"/>
  <c r="GD272" i="4"/>
  <c r="GD266" i="4"/>
  <c r="GD261" i="4"/>
  <c r="GD259" i="4"/>
  <c r="GD257" i="4"/>
  <c r="GD251" i="4"/>
  <c r="GD249" i="4"/>
  <c r="GD247" i="4"/>
  <c r="GD245" i="4"/>
  <c r="GD258" i="4"/>
  <c r="GD256" i="4"/>
  <c r="GD252" i="4"/>
  <c r="GD244" i="4"/>
  <c r="GD236" i="4"/>
  <c r="GD233" i="4"/>
  <c r="GD231" i="4"/>
  <c r="GD221" i="4"/>
  <c r="GD217" i="4"/>
  <c r="GD215" i="4"/>
  <c r="GD240" i="4"/>
  <c r="GD232" i="4"/>
  <c r="GD212" i="4"/>
  <c r="GD210" i="4"/>
  <c r="GD204" i="4"/>
  <c r="GD209" i="4"/>
  <c r="GD201" i="4"/>
  <c r="GD197" i="4"/>
  <c r="GD187" i="4"/>
  <c r="GD174" i="4"/>
  <c r="GD172" i="4"/>
  <c r="GD168" i="4"/>
  <c r="GD162" i="4"/>
  <c r="GD158" i="4"/>
  <c r="GD156" i="4"/>
  <c r="GD154" i="4"/>
  <c r="GD152" i="4"/>
  <c r="GD150" i="4"/>
  <c r="GD180" i="4"/>
  <c r="GD198" i="4"/>
  <c r="GD213" i="4"/>
  <c r="GD205" i="4"/>
  <c r="GD181" i="4"/>
  <c r="GD176" i="4"/>
  <c r="GD182" i="4"/>
  <c r="GD173" i="4"/>
  <c r="GD159" i="4"/>
  <c r="GD157" i="4"/>
  <c r="GD155" i="4"/>
  <c r="GD196" i="4"/>
  <c r="GD147" i="4"/>
  <c r="GD149" i="4"/>
  <c r="GD177" i="4"/>
  <c r="GD146" i="4"/>
  <c r="GD140" i="4"/>
  <c r="GD134" i="4"/>
  <c r="GD122" i="4"/>
  <c r="GD184" i="4"/>
  <c r="GD131" i="4"/>
  <c r="GD135" i="4"/>
  <c r="GD121" i="4"/>
  <c r="GD118" i="4"/>
  <c r="GD106" i="4"/>
  <c r="GD104" i="4"/>
  <c r="GD102" i="4"/>
  <c r="GD90" i="4"/>
  <c r="GD88" i="4"/>
  <c r="GD82" i="4"/>
  <c r="GD74" i="4"/>
  <c r="GD72" i="4"/>
  <c r="GD70" i="4"/>
  <c r="GD66" i="4"/>
  <c r="GD58" i="4"/>
  <c r="GD56" i="4"/>
  <c r="GD125" i="4"/>
  <c r="GD136" i="4"/>
  <c r="GD128" i="4"/>
  <c r="GD123" i="4"/>
  <c r="GD75" i="4"/>
  <c r="GD49" i="4"/>
  <c r="GD47" i="4"/>
  <c r="GD39" i="4"/>
  <c r="GD35" i="4"/>
  <c r="GD33" i="4"/>
  <c r="GD15" i="4"/>
  <c r="GD11" i="4"/>
  <c r="GD89" i="4"/>
  <c r="GD73" i="4"/>
  <c r="GD119" i="4"/>
  <c r="GD103" i="4"/>
  <c r="GD87" i="4"/>
  <c r="GD85" i="4"/>
  <c r="GD69" i="4"/>
  <c r="GD52" i="4"/>
  <c r="GD38" i="4"/>
  <c r="GD34" i="4"/>
  <c r="GD32" i="4"/>
  <c r="GD28" i="4"/>
  <c r="GD24" i="4"/>
  <c r="GD22" i="4"/>
  <c r="GD18" i="4"/>
  <c r="GD16" i="4"/>
  <c r="GD97" i="4"/>
  <c r="GD111" i="4"/>
  <c r="GD63" i="4"/>
  <c r="GD109" i="4"/>
  <c r="FR403" i="4"/>
  <c r="FR401" i="4"/>
  <c r="FR399" i="4"/>
  <c r="FR397" i="4"/>
  <c r="FR406" i="4"/>
  <c r="FR404" i="4"/>
  <c r="FR402" i="4"/>
  <c r="FR400" i="4"/>
  <c r="FR398" i="4"/>
  <c r="FR392" i="4"/>
  <c r="FR390" i="4"/>
  <c r="FR388" i="4"/>
  <c r="FR386" i="4"/>
  <c r="FR384" i="4"/>
  <c r="FR381" i="4"/>
  <c r="FR391" i="4"/>
  <c r="FR389" i="4"/>
  <c r="FR387" i="4"/>
  <c r="FR385" i="4"/>
  <c r="FR383" i="4"/>
  <c r="FR378" i="4"/>
  <c r="FR375" i="4"/>
  <c r="FR373" i="4"/>
  <c r="FR371" i="4"/>
  <c r="FR369" i="4"/>
  <c r="FR367" i="4"/>
  <c r="FR363" i="4"/>
  <c r="FR364" i="4"/>
  <c r="FR372" i="4"/>
  <c r="FR361" i="4"/>
  <c r="FR359" i="4"/>
  <c r="FR357" i="4"/>
  <c r="FR355" i="4"/>
  <c r="FR353" i="4"/>
  <c r="FR370" i="4"/>
  <c r="FR376" i="4"/>
  <c r="FR368" i="4"/>
  <c r="FR360" i="4"/>
  <c r="FR358" i="4"/>
  <c r="FR356" i="4"/>
  <c r="FR366" i="4"/>
  <c r="FR346" i="4"/>
  <c r="FR344" i="4"/>
  <c r="FR340" i="4"/>
  <c r="FR338" i="4"/>
  <c r="FR332" i="4"/>
  <c r="FR330" i="4"/>
  <c r="FR345" i="4"/>
  <c r="FR337" i="4"/>
  <c r="FR325" i="4"/>
  <c r="FR323" i="4"/>
  <c r="FR321" i="4"/>
  <c r="FR319" i="4"/>
  <c r="FR317" i="4"/>
  <c r="FR362" i="4"/>
  <c r="FR333" i="4"/>
  <c r="FR331" i="4"/>
  <c r="FR328" i="4"/>
  <c r="FR324" i="4"/>
  <c r="FR318" i="4"/>
  <c r="FR315" i="4"/>
  <c r="FR313" i="4"/>
  <c r="FR311" i="4"/>
  <c r="FR303" i="4"/>
  <c r="FR299" i="4"/>
  <c r="FR297" i="4"/>
  <c r="FR293" i="4"/>
  <c r="FR291" i="4"/>
  <c r="FR289" i="4"/>
  <c r="FR341" i="4"/>
  <c r="FR316" i="4"/>
  <c r="FR314" i="4"/>
  <c r="FR312" i="4"/>
  <c r="FR310" i="4"/>
  <c r="FR308" i="4"/>
  <c r="FR306" i="4"/>
  <c r="FR304" i="4"/>
  <c r="FR302" i="4"/>
  <c r="FR300" i="4"/>
  <c r="FR298" i="4"/>
  <c r="FR296" i="4"/>
  <c r="FR294" i="4"/>
  <c r="FR292" i="4"/>
  <c r="FR284" i="4"/>
  <c r="FR282" i="4"/>
  <c r="FR280" i="4"/>
  <c r="FR278" i="4"/>
  <c r="FR276" i="4"/>
  <c r="FR268" i="4"/>
  <c r="FR287" i="4"/>
  <c r="FR285" i="4"/>
  <c r="FR283" i="4"/>
  <c r="FR279" i="4"/>
  <c r="FR273" i="4"/>
  <c r="FR271" i="4"/>
  <c r="FR269" i="4"/>
  <c r="FR267" i="4"/>
  <c r="FR262" i="4"/>
  <c r="FR258" i="4"/>
  <c r="FR256" i="4"/>
  <c r="FR254" i="4"/>
  <c r="FR246" i="4"/>
  <c r="FR244" i="4"/>
  <c r="FR242" i="4"/>
  <c r="FR240" i="4"/>
  <c r="FR339" i="4"/>
  <c r="FR265" i="4"/>
  <c r="FR263" i="4"/>
  <c r="FR261" i="4"/>
  <c r="FR255" i="4"/>
  <c r="FR253" i="4"/>
  <c r="FR251" i="4"/>
  <c r="FR245" i="4"/>
  <c r="FR243" i="4"/>
  <c r="FR241" i="4"/>
  <c r="FR239" i="4"/>
  <c r="FR235" i="4"/>
  <c r="FR238" i="4"/>
  <c r="FR234" i="4"/>
  <c r="FR232" i="4"/>
  <c r="FR230" i="4"/>
  <c r="FR228" i="4"/>
  <c r="FR226" i="4"/>
  <c r="FR222" i="4"/>
  <c r="FR220" i="4"/>
  <c r="FR216" i="4"/>
  <c r="FR227" i="4"/>
  <c r="FR223" i="4"/>
  <c r="FR219" i="4"/>
  <c r="FR215" i="4"/>
  <c r="FR213" i="4"/>
  <c r="FR205" i="4"/>
  <c r="FR203" i="4"/>
  <c r="FR201" i="4"/>
  <c r="FR233" i="4"/>
  <c r="FR212" i="4"/>
  <c r="FR192" i="4"/>
  <c r="FR179" i="4"/>
  <c r="FR190" i="4"/>
  <c r="FR171" i="4"/>
  <c r="FR169" i="4"/>
  <c r="FR165" i="4"/>
  <c r="FR163" i="4"/>
  <c r="FR161" i="4"/>
  <c r="FR149" i="4"/>
  <c r="FR229" i="4"/>
  <c r="FR210" i="4"/>
  <c r="FR202" i="4"/>
  <c r="FR199" i="4"/>
  <c r="FR196" i="4"/>
  <c r="FR180" i="4"/>
  <c r="FR175" i="4"/>
  <c r="FR193" i="4"/>
  <c r="FR189" i="4"/>
  <c r="FR185" i="4"/>
  <c r="FR225" i="4"/>
  <c r="FR176" i="4"/>
  <c r="FR197" i="4"/>
  <c r="FR194" i="4"/>
  <c r="FR188" i="4"/>
  <c r="FR184" i="4"/>
  <c r="FR182" i="4"/>
  <c r="FR177" i="4"/>
  <c r="FR174" i="4"/>
  <c r="FR172" i="4"/>
  <c r="FR170" i="4"/>
  <c r="FR168" i="4"/>
  <c r="FR166" i="4"/>
  <c r="FR164" i="4"/>
  <c r="FR158" i="4"/>
  <c r="FR150" i="4"/>
  <c r="FR221" i="4"/>
  <c r="FR191" i="4"/>
  <c r="FR178" i="4"/>
  <c r="FR146" i="4"/>
  <c r="FR144" i="4"/>
  <c r="FR198" i="4"/>
  <c r="FR187" i="4"/>
  <c r="FR183" i="4"/>
  <c r="FR147" i="4"/>
  <c r="FR145" i="4"/>
  <c r="FR143" i="4"/>
  <c r="FR126" i="4"/>
  <c r="FR136" i="4"/>
  <c r="FR133" i="4"/>
  <c r="FR129" i="4"/>
  <c r="FR125" i="4"/>
  <c r="FR130" i="4"/>
  <c r="FR117" i="4"/>
  <c r="FR115" i="4"/>
  <c r="FR113" i="4"/>
  <c r="FR111" i="4"/>
  <c r="FR109" i="4"/>
  <c r="FR107" i="4"/>
  <c r="FR105" i="4"/>
  <c r="FR103" i="4"/>
  <c r="FR101" i="4"/>
  <c r="FR99" i="4"/>
  <c r="FR97" i="4"/>
  <c r="FR91" i="4"/>
  <c r="FR89" i="4"/>
  <c r="FR81" i="4"/>
  <c r="FR79" i="4"/>
  <c r="FR77" i="4"/>
  <c r="FR75" i="4"/>
  <c r="FR73" i="4"/>
  <c r="FR71" i="4"/>
  <c r="FR65" i="4"/>
  <c r="FR63" i="4"/>
  <c r="FR61" i="4"/>
  <c r="FR128" i="4"/>
  <c r="FR123" i="4"/>
  <c r="FR121" i="4"/>
  <c r="FR134" i="4"/>
  <c r="FR131" i="4"/>
  <c r="FR127" i="4"/>
  <c r="FR122" i="4"/>
  <c r="FR118" i="4"/>
  <c r="FR102" i="4"/>
  <c r="FR86" i="4"/>
  <c r="FR70" i="4"/>
  <c r="FR58" i="4"/>
  <c r="FR52" i="4"/>
  <c r="FR48" i="4"/>
  <c r="FR46" i="4"/>
  <c r="FR44" i="4"/>
  <c r="FR42" i="4"/>
  <c r="FR40" i="4"/>
  <c r="FR38" i="4"/>
  <c r="FR32" i="4"/>
  <c r="FR30" i="4"/>
  <c r="FR28" i="4"/>
  <c r="FR26" i="4"/>
  <c r="FR24" i="4"/>
  <c r="FR22" i="4"/>
  <c r="FR14" i="4"/>
  <c r="FR12" i="4"/>
  <c r="FR10" i="4"/>
  <c r="FR8" i="4"/>
  <c r="FR116" i="4"/>
  <c r="FR100" i="4"/>
  <c r="FR68" i="4"/>
  <c r="FR62" i="4"/>
  <c r="FR82" i="4"/>
  <c r="FR112" i="4"/>
  <c r="FR96" i="4"/>
  <c r="FR110" i="4"/>
  <c r="FR94" i="4"/>
  <c r="FR78" i="4"/>
  <c r="FR66" i="4"/>
  <c r="FR60" i="4"/>
  <c r="FR56" i="4"/>
  <c r="FR53" i="4"/>
  <c r="FR51" i="4"/>
  <c r="FR49" i="4"/>
  <c r="FR47" i="4"/>
  <c r="FR45" i="4"/>
  <c r="FR43" i="4"/>
  <c r="FR41" i="4"/>
  <c r="FR39" i="4"/>
  <c r="FR37" i="4"/>
  <c r="FR35" i="4"/>
  <c r="FR33" i="4"/>
  <c r="FR25" i="4"/>
  <c r="FR17" i="4"/>
  <c r="FR15" i="4"/>
  <c r="FR13" i="4"/>
  <c r="FR7" i="4"/>
  <c r="FR108" i="4"/>
  <c r="FR76" i="4"/>
  <c r="FR106" i="4"/>
  <c r="FR90" i="4"/>
  <c r="FR74" i="4"/>
  <c r="FR120" i="4"/>
  <c r="FR104" i="4"/>
  <c r="FR88" i="4"/>
  <c r="GR232" i="4" l="1"/>
  <c r="GQ31" i="4"/>
  <c r="GS31" i="4"/>
  <c r="GS400" i="4"/>
  <c r="GQ258" i="4"/>
  <c r="GS279" i="4"/>
  <c r="GR181" i="4"/>
  <c r="GR398" i="4"/>
  <c r="GQ181" i="4"/>
  <c r="GS398" i="4"/>
  <c r="GR30" i="4"/>
  <c r="GR235" i="4"/>
  <c r="GQ22" i="4"/>
  <c r="GQ295" i="4"/>
  <c r="GS181" i="4"/>
  <c r="GQ398" i="4"/>
  <c r="GS232" i="4"/>
  <c r="GQ18" i="4"/>
  <c r="GS229" i="4"/>
  <c r="GQ400" i="4"/>
  <c r="GS18" i="4"/>
  <c r="GR18" i="4"/>
  <c r="GR159" i="4"/>
  <c r="GQ232" i="4"/>
  <c r="GS284" i="4"/>
  <c r="GS16" i="4"/>
  <c r="GQ39" i="4"/>
  <c r="GR242" i="4"/>
  <c r="GQ30" i="4"/>
  <c r="GS22" i="4"/>
  <c r="GS235" i="4"/>
  <c r="GR295" i="4"/>
  <c r="GR258" i="4"/>
  <c r="GR279" i="4"/>
  <c r="GQ20" i="4"/>
  <c r="GS295" i="4"/>
  <c r="GR72" i="4"/>
  <c r="GR20" i="4"/>
  <c r="GS72" i="4"/>
  <c r="GS20" i="4"/>
  <c r="GS357" i="4"/>
  <c r="GQ72" i="4"/>
  <c r="GQ357" i="4"/>
  <c r="GR357" i="4"/>
  <c r="GS159" i="4"/>
  <c r="GS30" i="4"/>
  <c r="GR22" i="4"/>
  <c r="GQ235" i="4"/>
  <c r="GS258" i="4"/>
  <c r="GQ279" i="4"/>
  <c r="GI124" i="4"/>
  <c r="GN124" i="4" s="1"/>
  <c r="HB382" i="4"/>
  <c r="HA382" i="4"/>
  <c r="HC382" i="4"/>
  <c r="GS224" i="4"/>
  <c r="GR224" i="4"/>
  <c r="GQ222" i="4"/>
  <c r="GR213" i="4"/>
  <c r="GQ182" i="4"/>
  <c r="GR222" i="4"/>
  <c r="GS182" i="4"/>
  <c r="GS222" i="4"/>
  <c r="GR34" i="4"/>
  <c r="GR182" i="4"/>
  <c r="GQ34" i="4"/>
  <c r="GR208" i="4"/>
  <c r="GS262" i="4"/>
  <c r="GQ96" i="4"/>
  <c r="GQ193" i="4"/>
  <c r="GS298" i="4"/>
  <c r="GR298" i="4"/>
  <c r="GR233" i="4"/>
  <c r="GR96" i="4"/>
  <c r="GQ298" i="4"/>
  <c r="GR284" i="4"/>
  <c r="GS312" i="4"/>
  <c r="GR193" i="4"/>
  <c r="GS96" i="4"/>
  <c r="GR39" i="4"/>
  <c r="GR254" i="4"/>
  <c r="GR344" i="4"/>
  <c r="GR262" i="4"/>
  <c r="GR16" i="4"/>
  <c r="GS254" i="4"/>
  <c r="GQ242" i="4"/>
  <c r="GR350" i="4"/>
  <c r="GS23" i="4"/>
  <c r="GS242" i="4"/>
  <c r="GR23" i="4"/>
  <c r="GS193" i="4"/>
  <c r="GQ233" i="4"/>
  <c r="GS255" i="4"/>
  <c r="GS233" i="4"/>
  <c r="GQ244" i="4"/>
  <c r="GR377" i="4"/>
  <c r="GS219" i="4"/>
  <c r="GS244" i="4"/>
  <c r="GS377" i="4"/>
  <c r="GR219" i="4"/>
  <c r="GR244" i="4"/>
  <c r="GQ377" i="4"/>
  <c r="GR403" i="4"/>
  <c r="GQ219" i="4"/>
  <c r="GQ403" i="4"/>
  <c r="GQ255" i="4"/>
  <c r="GS112" i="4"/>
  <c r="GS183" i="4"/>
  <c r="GS403" i="4"/>
  <c r="GR255" i="4"/>
  <c r="GS260" i="4"/>
  <c r="GR333" i="4"/>
  <c r="GR260" i="4"/>
  <c r="GR202" i="4"/>
  <c r="GQ202" i="4"/>
  <c r="GR326" i="4"/>
  <c r="GQ229" i="4"/>
  <c r="GQ224" i="4"/>
  <c r="GQ159" i="4"/>
  <c r="GQ254" i="4"/>
  <c r="GQ17" i="4"/>
  <c r="GQ16" i="4"/>
  <c r="GR31" i="4"/>
  <c r="GS24" i="4"/>
  <c r="GQ369" i="4"/>
  <c r="GQ333" i="4"/>
  <c r="GR389" i="4"/>
  <c r="GR400" i="4"/>
  <c r="GQ301" i="4"/>
  <c r="GQ312" i="4"/>
  <c r="GR341" i="4"/>
  <c r="GS216" i="4"/>
  <c r="GQ262" i="4"/>
  <c r="GR17" i="4"/>
  <c r="GR24" i="4"/>
  <c r="GS369" i="4"/>
  <c r="GQ389" i="4"/>
  <c r="GQ331" i="4"/>
  <c r="GS301" i="4"/>
  <c r="GQ213" i="4"/>
  <c r="GQ341" i="4"/>
  <c r="GR216" i="4"/>
  <c r="GQ350" i="4"/>
  <c r="GS17" i="4"/>
  <c r="GQ24" i="4"/>
  <c r="GS39" i="4"/>
  <c r="GR369" i="4"/>
  <c r="GR229" i="4"/>
  <c r="GQ344" i="4"/>
  <c r="GS389" i="4"/>
  <c r="GS202" i="4"/>
  <c r="GR301" i="4"/>
  <c r="GS213" i="4"/>
  <c r="GS341" i="4"/>
  <c r="GS350" i="4"/>
  <c r="GR112" i="4"/>
  <c r="GR183" i="4"/>
  <c r="GR317" i="4"/>
  <c r="GR331" i="4"/>
  <c r="GQ112" i="4"/>
  <c r="GQ183" i="4"/>
  <c r="GQ317" i="4"/>
  <c r="GS123" i="4"/>
  <c r="GS331" i="4"/>
  <c r="GR291" i="4"/>
  <c r="GQ6" i="4"/>
  <c r="GR63" i="4"/>
  <c r="GR363" i="4"/>
  <c r="GQ347" i="4"/>
  <c r="GQ337" i="4"/>
  <c r="GS317" i="4"/>
  <c r="GR123" i="4"/>
  <c r="GQ291" i="4"/>
  <c r="GR6" i="4"/>
  <c r="GS63" i="4"/>
  <c r="GQ363" i="4"/>
  <c r="GR347" i="4"/>
  <c r="GR337" i="4"/>
  <c r="GQ123" i="4"/>
  <c r="GS291" i="4"/>
  <c r="GS6" i="4"/>
  <c r="GQ63" i="4"/>
  <c r="GS363" i="4"/>
  <c r="GQ326" i="4"/>
  <c r="GS347" i="4"/>
  <c r="GS337" i="4"/>
  <c r="GS241" i="4"/>
  <c r="GR126" i="4"/>
  <c r="GS326" i="4"/>
  <c r="GS126" i="4"/>
  <c r="GQ241" i="4"/>
  <c r="GD396" i="4"/>
  <c r="GL396" i="4" s="1"/>
  <c r="GD137" i="4"/>
  <c r="GL137" i="4" s="1"/>
  <c r="GD253" i="4"/>
  <c r="GL253" i="4" s="1"/>
  <c r="GD412" i="4"/>
  <c r="GL412" i="4" s="1"/>
  <c r="GD105" i="4"/>
  <c r="GL105" i="4" s="1"/>
  <c r="GD318" i="4"/>
  <c r="GL318" i="4" s="1"/>
  <c r="FR231" i="4"/>
  <c r="GK231" i="4" s="1"/>
  <c r="GD399" i="4"/>
  <c r="GL399" i="4" s="1"/>
  <c r="GD101" i="4"/>
  <c r="GL101" i="4" s="1"/>
  <c r="GD21" i="4"/>
  <c r="GL21" i="4" s="1"/>
  <c r="GK100" i="4"/>
  <c r="GK198" i="4"/>
  <c r="GK158" i="4"/>
  <c r="GK216" i="4"/>
  <c r="GK262" i="4"/>
  <c r="GL28" i="4"/>
  <c r="GL39" i="4"/>
  <c r="GL135" i="4"/>
  <c r="GL140" i="4"/>
  <c r="GL162" i="4"/>
  <c r="GL221" i="4"/>
  <c r="GR241" i="4"/>
  <c r="GD291" i="4"/>
  <c r="GL291" i="4" s="1"/>
  <c r="GD307" i="4"/>
  <c r="GL307" i="4" s="1"/>
  <c r="GD268" i="4"/>
  <c r="GL268" i="4" s="1"/>
  <c r="GD179" i="4"/>
  <c r="GL179" i="4" s="1"/>
  <c r="GD7" i="4"/>
  <c r="GL7" i="4" s="1"/>
  <c r="FR377" i="4"/>
  <c r="GK377" i="4" s="1"/>
  <c r="GD53" i="4"/>
  <c r="GL53" i="4" s="1"/>
  <c r="GD306" i="4"/>
  <c r="GL306" i="4" s="1"/>
  <c r="GD275" i="4"/>
  <c r="GY275" i="4" s="1"/>
  <c r="GD248" i="4"/>
  <c r="GL248" i="4" s="1"/>
  <c r="GD65" i="4"/>
  <c r="GL65" i="4" s="1"/>
  <c r="FR207" i="4"/>
  <c r="GK207" i="4" s="1"/>
  <c r="GD26" i="4"/>
  <c r="GL26" i="4" s="1"/>
  <c r="FR352" i="4"/>
  <c r="GK352" i="4" s="1"/>
  <c r="GD203" i="4"/>
  <c r="GL203" i="4" s="1"/>
  <c r="GD207" i="4"/>
  <c r="GL207" i="4" s="1"/>
  <c r="FR272" i="4"/>
  <c r="GK272" i="4" s="1"/>
  <c r="FR350" i="4"/>
  <c r="GK350" i="4" s="1"/>
  <c r="GD401" i="4"/>
  <c r="GL401" i="4" s="1"/>
  <c r="GD44" i="4"/>
  <c r="GL44" i="4" s="1"/>
  <c r="GK56" i="4"/>
  <c r="GK71" i="4"/>
  <c r="GK177" i="4"/>
  <c r="GK196" i="4"/>
  <c r="GK212" i="4"/>
  <c r="GK245" i="4"/>
  <c r="GK279" i="4"/>
  <c r="GK338" i="4"/>
  <c r="GL111" i="4"/>
  <c r="GL136" i="4"/>
  <c r="GL187" i="4"/>
  <c r="GL257" i="4"/>
  <c r="GL272" i="4"/>
  <c r="GL277" i="4"/>
  <c r="GL293" i="4"/>
  <c r="GL294" i="4"/>
  <c r="GL310" i="4"/>
  <c r="GD246" i="4"/>
  <c r="GL246" i="4" s="1"/>
  <c r="GD112" i="4"/>
  <c r="GL112" i="4" s="1"/>
  <c r="GD148" i="4"/>
  <c r="GL148" i="4" s="1"/>
  <c r="GD25" i="4"/>
  <c r="GL25" i="4" s="1"/>
  <c r="GD273" i="4"/>
  <c r="GL273" i="4" s="1"/>
  <c r="GD59" i="4"/>
  <c r="GL59" i="4" s="1"/>
  <c r="GD41" i="4"/>
  <c r="GL41" i="4" s="1"/>
  <c r="FR335" i="4"/>
  <c r="GK335" i="4" s="1"/>
  <c r="FR206" i="4"/>
  <c r="GK206" i="4" s="1"/>
  <c r="GD383" i="4"/>
  <c r="GL383" i="4" s="1"/>
  <c r="GD12" i="4"/>
  <c r="GL12" i="4" s="1"/>
  <c r="GD164" i="4"/>
  <c r="GL164" i="4" s="1"/>
  <c r="GD10" i="4"/>
  <c r="GL10" i="4" s="1"/>
  <c r="FR405" i="4"/>
  <c r="GK405" i="4" s="1"/>
  <c r="FR274" i="4"/>
  <c r="GK274" i="4" s="1"/>
  <c r="FR396" i="4"/>
  <c r="GK396" i="4" s="1"/>
  <c r="GJ126" i="4"/>
  <c r="GD80" i="4"/>
  <c r="GL80" i="4" s="1"/>
  <c r="FR275" i="4"/>
  <c r="GK275" i="4" s="1"/>
  <c r="GD14" i="4"/>
  <c r="GL14" i="4" s="1"/>
  <c r="FR407" i="4"/>
  <c r="GK407" i="4" s="1"/>
  <c r="GD345" i="4"/>
  <c r="GL345" i="4" s="1"/>
  <c r="GD286" i="4"/>
  <c r="GL286" i="4" s="1"/>
  <c r="GD218" i="4"/>
  <c r="GL218" i="4" s="1"/>
  <c r="FR320" i="4"/>
  <c r="GK320" i="4" s="1"/>
  <c r="FR83" i="4"/>
  <c r="GK83" i="4" s="1"/>
  <c r="GD222" i="4"/>
  <c r="GL222" i="4" s="1"/>
  <c r="FR248" i="4"/>
  <c r="GK248" i="4" s="1"/>
  <c r="GD71" i="4"/>
  <c r="GL71" i="4" s="1"/>
  <c r="GD110" i="4"/>
  <c r="GL110" i="4" s="1"/>
  <c r="GD160" i="4"/>
  <c r="GL160" i="4" s="1"/>
  <c r="GD358" i="4"/>
  <c r="GL358" i="4" s="1"/>
  <c r="FR290" i="4"/>
  <c r="GK290" i="4" s="1"/>
  <c r="FR137" i="4"/>
  <c r="GK137" i="4" s="1"/>
  <c r="FR167" i="4"/>
  <c r="GK167" i="4" s="1"/>
  <c r="GK22" i="4"/>
  <c r="GK38" i="4"/>
  <c r="GK127" i="4"/>
  <c r="GK73" i="4"/>
  <c r="GK89" i="4"/>
  <c r="GK105" i="4"/>
  <c r="GK130" i="4"/>
  <c r="GK182" i="4"/>
  <c r="GK199" i="4"/>
  <c r="GK213" i="4"/>
  <c r="GK220" i="4"/>
  <c r="GK263" i="4"/>
  <c r="GK276" i="4"/>
  <c r="GK308" i="4"/>
  <c r="GK324" i="4"/>
  <c r="GK337" i="4"/>
  <c r="GK340" i="4"/>
  <c r="GK383" i="4"/>
  <c r="GK398" i="4"/>
  <c r="GL16" i="4"/>
  <c r="GL32" i="4"/>
  <c r="GL87" i="4"/>
  <c r="GL11" i="4"/>
  <c r="GL75" i="4"/>
  <c r="GL66" i="4"/>
  <c r="GL82" i="4"/>
  <c r="GL131" i="4"/>
  <c r="GL176" i="4"/>
  <c r="GL150" i="4"/>
  <c r="GL204" i="4"/>
  <c r="GL252" i="4"/>
  <c r="GL259" i="4"/>
  <c r="GL330" i="4"/>
  <c r="GL295" i="4"/>
  <c r="GL321" i="4"/>
  <c r="GL324" i="4"/>
  <c r="GL335" i="4"/>
  <c r="GL367" i="4"/>
  <c r="GL390" i="4"/>
  <c r="GL389" i="4"/>
  <c r="GD46" i="4"/>
  <c r="GL46" i="4" s="1"/>
  <c r="GD132" i="4"/>
  <c r="GL132" i="4" s="1"/>
  <c r="GD95" i="4"/>
  <c r="GL95" i="4" s="1"/>
  <c r="GD220" i="4"/>
  <c r="GL220" i="4" s="1"/>
  <c r="FR156" i="4"/>
  <c r="GK156" i="4" s="1"/>
  <c r="FR34" i="4"/>
  <c r="GK34" i="4" s="1"/>
  <c r="GD141" i="4"/>
  <c r="GL141" i="4" s="1"/>
  <c r="FR395" i="4"/>
  <c r="GK395" i="4" s="1"/>
  <c r="GD117" i="4"/>
  <c r="GL117" i="4" s="1"/>
  <c r="GD370" i="4"/>
  <c r="GL370" i="4" s="1"/>
  <c r="GD371" i="4"/>
  <c r="GL371" i="4" s="1"/>
  <c r="FR266" i="4"/>
  <c r="GK266" i="4" s="1"/>
  <c r="FR334" i="4"/>
  <c r="GK334" i="4" s="1"/>
  <c r="GD130" i="4"/>
  <c r="GL130" i="4" s="1"/>
  <c r="GD27" i="4"/>
  <c r="GL27" i="4" s="1"/>
  <c r="GD163" i="4"/>
  <c r="GL163" i="4" s="1"/>
  <c r="FR250" i="4"/>
  <c r="GK250" i="4" s="1"/>
  <c r="FR351" i="4"/>
  <c r="GK351" i="4" s="1"/>
  <c r="GD284" i="4"/>
  <c r="GL284" i="4" s="1"/>
  <c r="FR393" i="4"/>
  <c r="GK393" i="4" s="1"/>
  <c r="FR336" i="4"/>
  <c r="GK336" i="4" s="1"/>
  <c r="GD311" i="4"/>
  <c r="GL311" i="4" s="1"/>
  <c r="GD94" i="4"/>
  <c r="GL94" i="4" s="1"/>
  <c r="GD347" i="4"/>
  <c r="GL347" i="4" s="1"/>
  <c r="FR151" i="4"/>
  <c r="GK151" i="4" s="1"/>
  <c r="FR247" i="4"/>
  <c r="GK247" i="4" s="1"/>
  <c r="GD81" i="4"/>
  <c r="GL81" i="4" s="1"/>
  <c r="GD264" i="4"/>
  <c r="GL264" i="4" s="1"/>
  <c r="GD30" i="4"/>
  <c r="GL30" i="4" s="1"/>
  <c r="GD292" i="4"/>
  <c r="GL292" i="4" s="1"/>
  <c r="FR218" i="4"/>
  <c r="GK218" i="4" s="1"/>
  <c r="FR54" i="4"/>
  <c r="GK54" i="4" s="1"/>
  <c r="FR301" i="4"/>
  <c r="GK301" i="4" s="1"/>
  <c r="FR354" i="4"/>
  <c r="GK354" i="4" s="1"/>
  <c r="FR214" i="4"/>
  <c r="GK214" i="4" s="1"/>
  <c r="GD126" i="4"/>
  <c r="GL126" i="4" s="1"/>
  <c r="GD387" i="4"/>
  <c r="GL387" i="4" s="1"/>
  <c r="GD64" i="4"/>
  <c r="GL64" i="4" s="1"/>
  <c r="GD255" i="4"/>
  <c r="GL255" i="4" s="1"/>
  <c r="FR36" i="4"/>
  <c r="GK36" i="4" s="1"/>
  <c r="FR139" i="4"/>
  <c r="GK139" i="4" s="1"/>
  <c r="FR209" i="4"/>
  <c r="GK209" i="4" s="1"/>
  <c r="GD167" i="4"/>
  <c r="GL167" i="4" s="1"/>
  <c r="GK82" i="4"/>
  <c r="GK75" i="4"/>
  <c r="GK221" i="4"/>
  <c r="GK233" i="4"/>
  <c r="GK215" i="4"/>
  <c r="GK222" i="4"/>
  <c r="GK267" i="4"/>
  <c r="GK278" i="4"/>
  <c r="GK385" i="4"/>
  <c r="GL97" i="4"/>
  <c r="GL18" i="4"/>
  <c r="GL34" i="4"/>
  <c r="GL103" i="4"/>
  <c r="GL125" i="4"/>
  <c r="GL184" i="4"/>
  <c r="GL146" i="4"/>
  <c r="GL181" i="4"/>
  <c r="GL152" i="4"/>
  <c r="GL168" i="4"/>
  <c r="GL232" i="4"/>
  <c r="GL236" i="4"/>
  <c r="GL245" i="4"/>
  <c r="GL261" i="4"/>
  <c r="GL276" i="4"/>
  <c r="GL281" i="4"/>
  <c r="GL297" i="4"/>
  <c r="GL313" i="4"/>
  <c r="GL298" i="4"/>
  <c r="GL314" i="4"/>
  <c r="GL323" i="4"/>
  <c r="GL391" i="4"/>
  <c r="GL407" i="4"/>
  <c r="GL404" i="4"/>
  <c r="GD61" i="4"/>
  <c r="GL61" i="4" s="1"/>
  <c r="GD322" i="4"/>
  <c r="GL322" i="4" s="1"/>
  <c r="GD372" i="4"/>
  <c r="GL372" i="4" s="1"/>
  <c r="GD191" i="4"/>
  <c r="GL191" i="4" s="1"/>
  <c r="GD228" i="4"/>
  <c r="GL228" i="4" s="1"/>
  <c r="GD351" i="4"/>
  <c r="GL351" i="4" s="1"/>
  <c r="FR408" i="4"/>
  <c r="GK408" i="4" s="1"/>
  <c r="GD227" i="4"/>
  <c r="GL227" i="4" s="1"/>
  <c r="GD76" i="4"/>
  <c r="GL76" i="4" s="1"/>
  <c r="GD386" i="4"/>
  <c r="GL386" i="4" s="1"/>
  <c r="GD308" i="4"/>
  <c r="GL308" i="4" s="1"/>
  <c r="GD60" i="4"/>
  <c r="GL60" i="4" s="1"/>
  <c r="FR19" i="4"/>
  <c r="GK19" i="4" s="1"/>
  <c r="FR27" i="4"/>
  <c r="GK27" i="4" s="1"/>
  <c r="FR18" i="4"/>
  <c r="GK18" i="4" s="1"/>
  <c r="GD114" i="4"/>
  <c r="GL114" i="4" s="1"/>
  <c r="FR410" i="4"/>
  <c r="GK410" i="4" s="1"/>
  <c r="GD145" i="4"/>
  <c r="GL145" i="4" s="1"/>
  <c r="GD400" i="4"/>
  <c r="GL400" i="4" s="1"/>
  <c r="GD13" i="4"/>
  <c r="GL13" i="4" s="1"/>
  <c r="GD211" i="4"/>
  <c r="GL211" i="4" s="1"/>
  <c r="FR69" i="4"/>
  <c r="GK69" i="4" s="1"/>
  <c r="FR80" i="4"/>
  <c r="GK80" i="4" s="1"/>
  <c r="FR132" i="4"/>
  <c r="GK132" i="4" s="1"/>
  <c r="FR270" i="4"/>
  <c r="GK270" i="4" s="1"/>
  <c r="GD309" i="4"/>
  <c r="GL309" i="4" s="1"/>
  <c r="GD296" i="4"/>
  <c r="GL296" i="4" s="1"/>
  <c r="GD199" i="4"/>
  <c r="GL199" i="4" s="1"/>
  <c r="GD169" i="4"/>
  <c r="GL169" i="4" s="1"/>
  <c r="FR365" i="4"/>
  <c r="GK365" i="4" s="1"/>
  <c r="GD161" i="4"/>
  <c r="GL161" i="4" s="1"/>
  <c r="GD290" i="4"/>
  <c r="GL290" i="4" s="1"/>
  <c r="GD365" i="4"/>
  <c r="GL365" i="4" s="1"/>
  <c r="GD166" i="4"/>
  <c r="GL166" i="4" s="1"/>
  <c r="FR349" i="4"/>
  <c r="GK349" i="4" s="1"/>
  <c r="FR288" i="4"/>
  <c r="GK288" i="4" s="1"/>
  <c r="FR160" i="4"/>
  <c r="GK160" i="4" s="1"/>
  <c r="GD96" i="4"/>
  <c r="GL96" i="4" s="1"/>
  <c r="GD359" i="4"/>
  <c r="GL359" i="4" s="1"/>
  <c r="GD45" i="4"/>
  <c r="GL45" i="4" s="1"/>
  <c r="GD226" i="4"/>
  <c r="GL226" i="4" s="1"/>
  <c r="GD189" i="4"/>
  <c r="GL189" i="4" s="1"/>
  <c r="GD312" i="4"/>
  <c r="GL312" i="4" s="1"/>
  <c r="GD108" i="4"/>
  <c r="GL108" i="4" s="1"/>
  <c r="FR277" i="4"/>
  <c r="GK277" i="4" s="1"/>
  <c r="FR208" i="4"/>
  <c r="GK208" i="4" s="1"/>
  <c r="FR50" i="4"/>
  <c r="GK50" i="4" s="1"/>
  <c r="GD84" i="4"/>
  <c r="GL84" i="4" s="1"/>
  <c r="GD402" i="4"/>
  <c r="GL402" i="4" s="1"/>
  <c r="GD270" i="4"/>
  <c r="GL270" i="4" s="1"/>
  <c r="FR412" i="4"/>
  <c r="GK412" i="4" s="1"/>
  <c r="FR409" i="4"/>
  <c r="GK409" i="4" s="1"/>
  <c r="FR260" i="4"/>
  <c r="GK260" i="4" s="1"/>
  <c r="FR138" i="4"/>
  <c r="GK138" i="4" s="1"/>
  <c r="FR204" i="4"/>
  <c r="GK204" i="4" s="1"/>
  <c r="GK112" i="4"/>
  <c r="GK41" i="4"/>
  <c r="GK43" i="4"/>
  <c r="GK219" i="4"/>
  <c r="GL52" i="4"/>
  <c r="GL119" i="4"/>
  <c r="GL15" i="4"/>
  <c r="GL47" i="4"/>
  <c r="GL70" i="4"/>
  <c r="GL102" i="4"/>
  <c r="GL118" i="4"/>
  <c r="GL122" i="4"/>
  <c r="GL147" i="4"/>
  <c r="GL155" i="4"/>
  <c r="GL154" i="4"/>
  <c r="GL197" i="4"/>
  <c r="GL240" i="4"/>
  <c r="GL256" i="4"/>
  <c r="GL247" i="4"/>
  <c r="GL283" i="4"/>
  <c r="GL315" i="4"/>
  <c r="GL325" i="4"/>
  <c r="GL328" i="4"/>
  <c r="GL353" i="4"/>
  <c r="GL348" i="4"/>
  <c r="GL377" i="4"/>
  <c r="GL376" i="4"/>
  <c r="GL393" i="4"/>
  <c r="GL409" i="4"/>
  <c r="GD20" i="4"/>
  <c r="GL20" i="4" s="1"/>
  <c r="GD337" i="4"/>
  <c r="GL337" i="4" s="1"/>
  <c r="GD206" i="4"/>
  <c r="GL206" i="4" s="1"/>
  <c r="GD316" i="4"/>
  <c r="GL316" i="4" s="1"/>
  <c r="FR348" i="4"/>
  <c r="GK348" i="4" s="1"/>
  <c r="FR157" i="4"/>
  <c r="GK157" i="4" s="1"/>
  <c r="FR57" i="4"/>
  <c r="GK57" i="4" s="1"/>
  <c r="GD29" i="4"/>
  <c r="GL29" i="4" s="1"/>
  <c r="GD142" i="4"/>
  <c r="GL142" i="4" s="1"/>
  <c r="FR98" i="4"/>
  <c r="GK98" i="4" s="1"/>
  <c r="GD406" i="4"/>
  <c r="GL406" i="4" s="1"/>
  <c r="GD194" i="4"/>
  <c r="GL194" i="4" s="1"/>
  <c r="GD368" i="4"/>
  <c r="GL368" i="4" s="1"/>
  <c r="GD62" i="4"/>
  <c r="GL62" i="4" s="1"/>
  <c r="GD151" i="4"/>
  <c r="GL151" i="4" s="1"/>
  <c r="GD107" i="4"/>
  <c r="GL107" i="4" s="1"/>
  <c r="FR343" i="4"/>
  <c r="GK343" i="4" s="1"/>
  <c r="FR322" i="4"/>
  <c r="GK322" i="4" s="1"/>
  <c r="FR141" i="4"/>
  <c r="GK141" i="4" s="1"/>
  <c r="GD234" i="4"/>
  <c r="GL234" i="4" s="1"/>
  <c r="GD339" i="4"/>
  <c r="GL339" i="4" s="1"/>
  <c r="GD42" i="4"/>
  <c r="GL42" i="4" s="1"/>
  <c r="GD300" i="4"/>
  <c r="GL300" i="4" s="1"/>
  <c r="GD237" i="4"/>
  <c r="GL237" i="4" s="1"/>
  <c r="FR307" i="4"/>
  <c r="GK307" i="4" s="1"/>
  <c r="FR379" i="4"/>
  <c r="GK379" i="4" s="1"/>
  <c r="FR327" i="4"/>
  <c r="GK327" i="4" s="1"/>
  <c r="FR72" i="4"/>
  <c r="GK72" i="4" s="1"/>
  <c r="FR252" i="4"/>
  <c r="GK252" i="4" s="1"/>
  <c r="GD225" i="4"/>
  <c r="GL225" i="4" s="1"/>
  <c r="GD91" i="4"/>
  <c r="GL91" i="4" s="1"/>
  <c r="GD354" i="4"/>
  <c r="GL354" i="4" s="1"/>
  <c r="GD329" i="4"/>
  <c r="GL329" i="4" s="1"/>
  <c r="GD183" i="4"/>
  <c r="GL183" i="4" s="1"/>
  <c r="FR249" i="4"/>
  <c r="GK249" i="4" s="1"/>
  <c r="FR21" i="4"/>
  <c r="GK21" i="4" s="1"/>
  <c r="GD326" i="4"/>
  <c r="GL326" i="4" s="1"/>
  <c r="GD144" i="4"/>
  <c r="GL144" i="4" s="1"/>
  <c r="GD171" i="4"/>
  <c r="GL171" i="4" s="1"/>
  <c r="GD68" i="4"/>
  <c r="GL68" i="4" s="1"/>
  <c r="GD305" i="4"/>
  <c r="GL305" i="4" s="1"/>
  <c r="GD92" i="4"/>
  <c r="GL92" i="4" s="1"/>
  <c r="GD235" i="4"/>
  <c r="GL235" i="4" s="1"/>
  <c r="FR87" i="4"/>
  <c r="GK87" i="4" s="1"/>
  <c r="FR264" i="4"/>
  <c r="GK264" i="4" s="1"/>
  <c r="FR181" i="4"/>
  <c r="GK181" i="4" s="1"/>
  <c r="GD79" i="4"/>
  <c r="GL79" i="4" s="1"/>
  <c r="GD374" i="4"/>
  <c r="GL374" i="4" s="1"/>
  <c r="GD405" i="4"/>
  <c r="GL405" i="4" s="1"/>
  <c r="GD241" i="4"/>
  <c r="GL241" i="4" s="1"/>
  <c r="GD195" i="4"/>
  <c r="GL195" i="4" s="1"/>
  <c r="FR380" i="4"/>
  <c r="GK380" i="4" s="1"/>
  <c r="FR23" i="4"/>
  <c r="GK23" i="4" s="1"/>
  <c r="FR155" i="4"/>
  <c r="GK155" i="4" s="1"/>
  <c r="FR119" i="4"/>
  <c r="GK119" i="4" s="1"/>
  <c r="FR159" i="4"/>
  <c r="GK159" i="4" s="1"/>
  <c r="FR140" i="4"/>
  <c r="GK140" i="4" s="1"/>
  <c r="GD48" i="4"/>
  <c r="GL48" i="4" s="1"/>
  <c r="GD202" i="4"/>
  <c r="GL202" i="4" s="1"/>
  <c r="GD385" i="4"/>
  <c r="GL385" i="4" s="1"/>
  <c r="GD143" i="4"/>
  <c r="GL143" i="4" s="1"/>
  <c r="GD229" i="4"/>
  <c r="GL229" i="4" s="1"/>
  <c r="GD263" i="4"/>
  <c r="GL263" i="4" s="1"/>
  <c r="GD250" i="4"/>
  <c r="GL250" i="4" s="1"/>
  <c r="FR173" i="4"/>
  <c r="GK173" i="4" s="1"/>
  <c r="FR200" i="4"/>
  <c r="GK200" i="4" s="1"/>
  <c r="FR11" i="4"/>
  <c r="GK11" i="4" s="1"/>
  <c r="GD366" i="4"/>
  <c r="GL366" i="4" s="1"/>
  <c r="FR55" i="4"/>
  <c r="GK55" i="4" s="1"/>
  <c r="GK7" i="4"/>
  <c r="GK60" i="4"/>
  <c r="GK106" i="4"/>
  <c r="GK28" i="4"/>
  <c r="GK86" i="4"/>
  <c r="GK147" i="4"/>
  <c r="GK223" i="4"/>
  <c r="GK226" i="4"/>
  <c r="GK287" i="4"/>
  <c r="GK282" i="4"/>
  <c r="GK346" i="4"/>
  <c r="GK359" i="4"/>
  <c r="GK404" i="4"/>
  <c r="GL109" i="4"/>
  <c r="GL22" i="4"/>
  <c r="GL38" i="4"/>
  <c r="GL69" i="4"/>
  <c r="GL73" i="4"/>
  <c r="GL33" i="4"/>
  <c r="GL49" i="4"/>
  <c r="GL123" i="4"/>
  <c r="GL56" i="4"/>
  <c r="GL72" i="4"/>
  <c r="GL88" i="4"/>
  <c r="GL104" i="4"/>
  <c r="GL177" i="4"/>
  <c r="GL157" i="4"/>
  <c r="GL173" i="4"/>
  <c r="GL205" i="4"/>
  <c r="GL198" i="4"/>
  <c r="GL156" i="4"/>
  <c r="GL172" i="4"/>
  <c r="GL201" i="4"/>
  <c r="GL210" i="4"/>
  <c r="GL215" i="4"/>
  <c r="GL231" i="4"/>
  <c r="GL258" i="4"/>
  <c r="GL249" i="4"/>
  <c r="GL280" i="4"/>
  <c r="GL269" i="4"/>
  <c r="GL285" i="4"/>
  <c r="GL346" i="4"/>
  <c r="GL302" i="4"/>
  <c r="GL338" i="4"/>
  <c r="GL334" i="4"/>
  <c r="GL341" i="4"/>
  <c r="GL350" i="4"/>
  <c r="GL362" i="4"/>
  <c r="GL378" i="4"/>
  <c r="GL395" i="4"/>
  <c r="GL411" i="4"/>
  <c r="GL408" i="4"/>
  <c r="GD138" i="4"/>
  <c r="GL138" i="4" s="1"/>
  <c r="GD320" i="4"/>
  <c r="GL320" i="4" s="1"/>
  <c r="GD78" i="4"/>
  <c r="GL78" i="4" s="1"/>
  <c r="GD165" i="4"/>
  <c r="GL165" i="4" s="1"/>
  <c r="GD6" i="4"/>
  <c r="GL6" i="4" s="1"/>
  <c r="GD265" i="4"/>
  <c r="GL265" i="4" s="1"/>
  <c r="FR347" i="4"/>
  <c r="GK347" i="4" s="1"/>
  <c r="GD31" i="4"/>
  <c r="GL31" i="4" s="1"/>
  <c r="FR64" i="4"/>
  <c r="GK64" i="4" s="1"/>
  <c r="GD186" i="4"/>
  <c r="GL186" i="4" s="1"/>
  <c r="GD83" i="4"/>
  <c r="GL83" i="4" s="1"/>
  <c r="GD355" i="4"/>
  <c r="GL355" i="4" s="1"/>
  <c r="GD77" i="4"/>
  <c r="GL77" i="4" s="1"/>
  <c r="GD267" i="4"/>
  <c r="GL267" i="4" s="1"/>
  <c r="GD360" i="4"/>
  <c r="GL360" i="4" s="1"/>
  <c r="FR142" i="4"/>
  <c r="GK142" i="4" s="1"/>
  <c r="FR153" i="4"/>
  <c r="GK153" i="4" s="1"/>
  <c r="FR114" i="4"/>
  <c r="GK114" i="4" s="1"/>
  <c r="GD301" i="4"/>
  <c r="GL301" i="4" s="1"/>
  <c r="GD274" i="4"/>
  <c r="GL274" i="4" s="1"/>
  <c r="GD243" i="4"/>
  <c r="GL243" i="4" s="1"/>
  <c r="GD223" i="4"/>
  <c r="GL223" i="4" s="1"/>
  <c r="GD373" i="4"/>
  <c r="GL373" i="4" s="1"/>
  <c r="GD331" i="4"/>
  <c r="GL331" i="4" s="1"/>
  <c r="GD299" i="4"/>
  <c r="GL299" i="4" s="1"/>
  <c r="GD170" i="4"/>
  <c r="GL170" i="4" s="1"/>
  <c r="FR411" i="4"/>
  <c r="GK411" i="4" s="1"/>
  <c r="FR295" i="4"/>
  <c r="GK295" i="4" s="1"/>
  <c r="FR186" i="4"/>
  <c r="GK186" i="4" s="1"/>
  <c r="GD54" i="4"/>
  <c r="GL54" i="4" s="1"/>
  <c r="GD208" i="4"/>
  <c r="GL208" i="4" s="1"/>
  <c r="GD99" i="4"/>
  <c r="GL99" i="4" s="1"/>
  <c r="GD133" i="4"/>
  <c r="GL133" i="4" s="1"/>
  <c r="GD369" i="4"/>
  <c r="GL369" i="4" s="1"/>
  <c r="GD185" i="4"/>
  <c r="GL185" i="4" s="1"/>
  <c r="GD349" i="4"/>
  <c r="GL349" i="4" s="1"/>
  <c r="GD188" i="4"/>
  <c r="GL188" i="4" s="1"/>
  <c r="FR152" i="4"/>
  <c r="GK152" i="4" s="1"/>
  <c r="GD239" i="4"/>
  <c r="GL239" i="4" s="1"/>
  <c r="GD398" i="4"/>
  <c r="GL398" i="4" s="1"/>
  <c r="GD178" i="4"/>
  <c r="GL178" i="4" s="1"/>
  <c r="GD288" i="4"/>
  <c r="GL288" i="4" s="1"/>
  <c r="GD37" i="4"/>
  <c r="GL37" i="4" s="1"/>
  <c r="GD375" i="4"/>
  <c r="GL375" i="4" s="1"/>
  <c r="FR84" i="4"/>
  <c r="GK84" i="4" s="1"/>
  <c r="FR374" i="4"/>
  <c r="GK374" i="4" s="1"/>
  <c r="FR309" i="4"/>
  <c r="GK309" i="4" s="1"/>
  <c r="FR9" i="4"/>
  <c r="GK9" i="4" s="1"/>
  <c r="GD175" i="4"/>
  <c r="GL175" i="4" s="1"/>
  <c r="GD333" i="4"/>
  <c r="GL333" i="4" s="1"/>
  <c r="GD113" i="4"/>
  <c r="GL113" i="4" s="1"/>
  <c r="GD224" i="4"/>
  <c r="GL224" i="4" s="1"/>
  <c r="GD317" i="4"/>
  <c r="GL317" i="4" s="1"/>
  <c r="GD86" i="4"/>
  <c r="GL86" i="4" s="1"/>
  <c r="FR20" i="4"/>
  <c r="GK20" i="4" s="1"/>
  <c r="FR394" i="4"/>
  <c r="GK394" i="4" s="1"/>
  <c r="FR237" i="4"/>
  <c r="GK237" i="4" s="1"/>
  <c r="FR281" i="4"/>
  <c r="GK281" i="4" s="1"/>
  <c r="GD100" i="4"/>
  <c r="GL100" i="4" s="1"/>
  <c r="GD43" i="4"/>
  <c r="GL43" i="4" s="1"/>
  <c r="GD216" i="4"/>
  <c r="GL216" i="4" s="1"/>
  <c r="FR259" i="4"/>
  <c r="GK259" i="4" s="1"/>
  <c r="FR6" i="4"/>
  <c r="GK6" i="4" s="1"/>
  <c r="FR85" i="4"/>
  <c r="GK85" i="4" s="1"/>
  <c r="FR342" i="4"/>
  <c r="GK342" i="4" s="1"/>
  <c r="GK120" i="4"/>
  <c r="GK25" i="4"/>
  <c r="GK88" i="4"/>
  <c r="GK17" i="4"/>
  <c r="GK14" i="4"/>
  <c r="GK81" i="4"/>
  <c r="GK165" i="4"/>
  <c r="GK273" i="4"/>
  <c r="GK268" i="4"/>
  <c r="GK284" i="4"/>
  <c r="GK332" i="4"/>
  <c r="GK373" i="4"/>
  <c r="GK403" i="4"/>
  <c r="GL63" i="4"/>
  <c r="GL24" i="4"/>
  <c r="GL85" i="4"/>
  <c r="GL89" i="4"/>
  <c r="GL35" i="4"/>
  <c r="GL128" i="4"/>
  <c r="GL58" i="4"/>
  <c r="GL74" i="4"/>
  <c r="GL90" i="4"/>
  <c r="GL106" i="4"/>
  <c r="GL121" i="4"/>
  <c r="GL134" i="4"/>
  <c r="GL149" i="4"/>
  <c r="GL196" i="4"/>
  <c r="GL159" i="4"/>
  <c r="GL182" i="4"/>
  <c r="GL213" i="4"/>
  <c r="GL180" i="4"/>
  <c r="GL158" i="4"/>
  <c r="GL174" i="4"/>
  <c r="GL209" i="4"/>
  <c r="GL212" i="4"/>
  <c r="GL217" i="4"/>
  <c r="GL233" i="4"/>
  <c r="GL244" i="4"/>
  <c r="GL251" i="4"/>
  <c r="GL266" i="4"/>
  <c r="GL271" i="4"/>
  <c r="GL287" i="4"/>
  <c r="GL336" i="4"/>
  <c r="GL304" i="4"/>
  <c r="GL332" i="4"/>
  <c r="GL340" i="4"/>
  <c r="GL342" i="4"/>
  <c r="GL343" i="4"/>
  <c r="GL357" i="4"/>
  <c r="GL364" i="4"/>
  <c r="GL381" i="4"/>
  <c r="GL380" i="4"/>
  <c r="GL394" i="4"/>
  <c r="GL410" i="4"/>
  <c r="GD153" i="4"/>
  <c r="GL153" i="4" s="1"/>
  <c r="GD50" i="4"/>
  <c r="GL50" i="4" s="1"/>
  <c r="GD93" i="4"/>
  <c r="GL93" i="4" s="1"/>
  <c r="GD19" i="4"/>
  <c r="GY19" i="4" s="1"/>
  <c r="GD120" i="4"/>
  <c r="GL120" i="4" s="1"/>
  <c r="GD279" i="4"/>
  <c r="GL279" i="4" s="1"/>
  <c r="FR195" i="4"/>
  <c r="GK195" i="4" s="1"/>
  <c r="FR286" i="4"/>
  <c r="GK286" i="4" s="1"/>
  <c r="FR29" i="4"/>
  <c r="GK29" i="4" s="1"/>
  <c r="GD282" i="4"/>
  <c r="GL282" i="4" s="1"/>
  <c r="FR329" i="4"/>
  <c r="GK329" i="4" s="1"/>
  <c r="GD403" i="4"/>
  <c r="GL403" i="4" s="1"/>
  <c r="GD361" i="4"/>
  <c r="GL361" i="4" s="1"/>
  <c r="GD9" i="4"/>
  <c r="GL9" i="4" s="1"/>
  <c r="GD192" i="4"/>
  <c r="GL192" i="4" s="1"/>
  <c r="GD388" i="4"/>
  <c r="GL388" i="4" s="1"/>
  <c r="GD36" i="4"/>
  <c r="GL36" i="4" s="1"/>
  <c r="GD397" i="4"/>
  <c r="GL397" i="4" s="1"/>
  <c r="GD327" i="4"/>
  <c r="GL327" i="4" s="1"/>
  <c r="FR67" i="4"/>
  <c r="GK67" i="4" s="1"/>
  <c r="FR217" i="4"/>
  <c r="GK217" i="4" s="1"/>
  <c r="FR236" i="4"/>
  <c r="GK236" i="4" s="1"/>
  <c r="FR92" i="4"/>
  <c r="GK92" i="4" s="1"/>
  <c r="GD289" i="4"/>
  <c r="GL289" i="4" s="1"/>
  <c r="GD260" i="4"/>
  <c r="GL260" i="4" s="1"/>
  <c r="GD238" i="4"/>
  <c r="GL238" i="4" s="1"/>
  <c r="GD363" i="4"/>
  <c r="GL363" i="4" s="1"/>
  <c r="GD230" i="4"/>
  <c r="GL230" i="4" s="1"/>
  <c r="GD57" i="4"/>
  <c r="GL57" i="4" s="1"/>
  <c r="GD55" i="4"/>
  <c r="GL55" i="4" s="1"/>
  <c r="FR93" i="4"/>
  <c r="GK93" i="4" s="1"/>
  <c r="FR16" i="4"/>
  <c r="GK16" i="4" s="1"/>
  <c r="FR59" i="4"/>
  <c r="GK59" i="4" s="1"/>
  <c r="GD115" i="4"/>
  <c r="GL115" i="4" s="1"/>
  <c r="GD303" i="4"/>
  <c r="GY303" i="4" s="1"/>
  <c r="GD379" i="4"/>
  <c r="GL379" i="4" s="1"/>
  <c r="GD242" i="4"/>
  <c r="GL242" i="4" s="1"/>
  <c r="GD352" i="4"/>
  <c r="GL352" i="4" s="1"/>
  <c r="GD262" i="4"/>
  <c r="GL262" i="4" s="1"/>
  <c r="GD23" i="4"/>
  <c r="GL23" i="4" s="1"/>
  <c r="FR162" i="4"/>
  <c r="GK162" i="4" s="1"/>
  <c r="FR31" i="4"/>
  <c r="GK31" i="4" s="1"/>
  <c r="GD254" i="4"/>
  <c r="GL254" i="4" s="1"/>
  <c r="GD51" i="4"/>
  <c r="GL51" i="4" s="1"/>
  <c r="GD193" i="4"/>
  <c r="GL193" i="4" s="1"/>
  <c r="GD384" i="4"/>
  <c r="GL384" i="4" s="1"/>
  <c r="GD40" i="4"/>
  <c r="GL40" i="4" s="1"/>
  <c r="GD8" i="4"/>
  <c r="GL8" i="4" s="1"/>
  <c r="FR148" i="4"/>
  <c r="GK148" i="4" s="1"/>
  <c r="GD219" i="4"/>
  <c r="GL219" i="4" s="1"/>
  <c r="GD190" i="4"/>
  <c r="GL190" i="4" s="1"/>
  <c r="GD98" i="4"/>
  <c r="GL98" i="4" s="1"/>
  <c r="GD129" i="4"/>
  <c r="GL129" i="4" s="1"/>
  <c r="GD319" i="4"/>
  <c r="GL319" i="4" s="1"/>
  <c r="GD344" i="4"/>
  <c r="GL344" i="4" s="1"/>
  <c r="GD356" i="4"/>
  <c r="GL356" i="4" s="1"/>
  <c r="FR224" i="4"/>
  <c r="GK224" i="4" s="1"/>
  <c r="FR211" i="4"/>
  <c r="GK211" i="4" s="1"/>
  <c r="FR257" i="4"/>
  <c r="GK257" i="4" s="1"/>
  <c r="FR95" i="4"/>
  <c r="GK95" i="4" s="1"/>
  <c r="FR326" i="4"/>
  <c r="GK326" i="4" s="1"/>
  <c r="GD278" i="4"/>
  <c r="GL278" i="4" s="1"/>
  <c r="GD17" i="4"/>
  <c r="GL17" i="4" s="1"/>
  <c r="GD200" i="4"/>
  <c r="GX200" i="4" s="1"/>
  <c r="GD67" i="4"/>
  <c r="GL67" i="4" s="1"/>
  <c r="GD116" i="4"/>
  <c r="GL116" i="4" s="1"/>
  <c r="GD392" i="4"/>
  <c r="GL392" i="4" s="1"/>
  <c r="GD139" i="4"/>
  <c r="GL139" i="4" s="1"/>
  <c r="GD214" i="4"/>
  <c r="GL214" i="4" s="1"/>
  <c r="FR154" i="4"/>
  <c r="GK154" i="4" s="1"/>
  <c r="FR305" i="4"/>
  <c r="GK305" i="4" s="1"/>
  <c r="FR135" i="4"/>
  <c r="GK135" i="4" s="1"/>
  <c r="GD127" i="4"/>
  <c r="GL127" i="4" s="1"/>
  <c r="GV137" i="4"/>
  <c r="GU137" i="4"/>
  <c r="GT132" i="4"/>
  <c r="GU198" i="4"/>
  <c r="GT198" i="4"/>
  <c r="GV198" i="4"/>
  <c r="GV158" i="4"/>
  <c r="GT158" i="4"/>
  <c r="GU158" i="4"/>
  <c r="GU204" i="4"/>
  <c r="GU216" i="4"/>
  <c r="GV216" i="4"/>
  <c r="GT216" i="4"/>
  <c r="GU262" i="4"/>
  <c r="GT262" i="4"/>
  <c r="GV262" i="4"/>
  <c r="GU336" i="4"/>
  <c r="GU349" i="4"/>
  <c r="GY28" i="4"/>
  <c r="GX28" i="4"/>
  <c r="GW28" i="4"/>
  <c r="GW39" i="4"/>
  <c r="GY39" i="4"/>
  <c r="GX39" i="4"/>
  <c r="GX135" i="4"/>
  <c r="GW135" i="4"/>
  <c r="GY135" i="4"/>
  <c r="GY140" i="4"/>
  <c r="GW140" i="4"/>
  <c r="GX140" i="4"/>
  <c r="GY162" i="4"/>
  <c r="GX162" i="4"/>
  <c r="GW162" i="4"/>
  <c r="GY221" i="4"/>
  <c r="GW221" i="4"/>
  <c r="GX221" i="4"/>
  <c r="GW291" i="4"/>
  <c r="GX291" i="4"/>
  <c r="GW308" i="4"/>
  <c r="GQ290" i="4"/>
  <c r="GR290" i="4"/>
  <c r="GS290" i="4"/>
  <c r="GQ267" i="4"/>
  <c r="GS267" i="4"/>
  <c r="GR267" i="4"/>
  <c r="GQ204" i="4"/>
  <c r="GS204" i="4"/>
  <c r="GR204" i="4"/>
  <c r="GR198" i="4"/>
  <c r="GQ198" i="4"/>
  <c r="GS198" i="4"/>
  <c r="GR280" i="4"/>
  <c r="GS280" i="4"/>
  <c r="GQ280" i="4"/>
  <c r="GR187" i="4"/>
  <c r="GQ187" i="4"/>
  <c r="GS187" i="4"/>
  <c r="GS127" i="4"/>
  <c r="GQ127" i="4"/>
  <c r="GR127" i="4"/>
  <c r="GQ178" i="4"/>
  <c r="GS178" i="4"/>
  <c r="GR178" i="4"/>
  <c r="GS393" i="4"/>
  <c r="GR393" i="4"/>
  <c r="GQ393" i="4"/>
  <c r="GS246" i="4"/>
  <c r="GR246" i="4"/>
  <c r="GQ246" i="4"/>
  <c r="GQ199" i="4"/>
  <c r="GR199" i="4"/>
  <c r="GS199" i="4"/>
  <c r="GQ177" i="4"/>
  <c r="GR177" i="4"/>
  <c r="GS177" i="4"/>
  <c r="GS388" i="4"/>
  <c r="GR388" i="4"/>
  <c r="GQ388" i="4"/>
  <c r="GS215" i="4"/>
  <c r="GQ215" i="4"/>
  <c r="GR215" i="4"/>
  <c r="GS189" i="4"/>
  <c r="GR189" i="4"/>
  <c r="GQ189" i="4"/>
  <c r="GR180" i="4"/>
  <c r="GQ180" i="4"/>
  <c r="GS180" i="4"/>
  <c r="GQ276" i="4"/>
  <c r="GS276" i="4"/>
  <c r="GR276" i="4"/>
  <c r="GR289" i="4"/>
  <c r="GS289" i="4"/>
  <c r="GQ289" i="4"/>
  <c r="GU177" i="4"/>
  <c r="GV177" i="4"/>
  <c r="GT177" i="4"/>
  <c r="GU196" i="4"/>
  <c r="GT196" i="4"/>
  <c r="GV196" i="4"/>
  <c r="GT212" i="4"/>
  <c r="GV212" i="4"/>
  <c r="GU212" i="4"/>
  <c r="GU245" i="4"/>
  <c r="GT245" i="4"/>
  <c r="GV245" i="4"/>
  <c r="GU279" i="4"/>
  <c r="GV279" i="4"/>
  <c r="GT279" i="4"/>
  <c r="GU338" i="4"/>
  <c r="GT338" i="4"/>
  <c r="GV338" i="4"/>
  <c r="GW111" i="4"/>
  <c r="GY111" i="4"/>
  <c r="GX111" i="4"/>
  <c r="GW25" i="4"/>
  <c r="GY25" i="4"/>
  <c r="GX25" i="4"/>
  <c r="GY136" i="4"/>
  <c r="GX136" i="4"/>
  <c r="GW136" i="4"/>
  <c r="GX112" i="4"/>
  <c r="GY187" i="4"/>
  <c r="GW187" i="4"/>
  <c r="GX187" i="4"/>
  <c r="GX224" i="4"/>
  <c r="GW257" i="4"/>
  <c r="GY257" i="4"/>
  <c r="GX257" i="4"/>
  <c r="GY272" i="4"/>
  <c r="GW272" i="4"/>
  <c r="GX272" i="4"/>
  <c r="GY277" i="4"/>
  <c r="GX277" i="4"/>
  <c r="GW277" i="4"/>
  <c r="GW293" i="4"/>
  <c r="GY293" i="4"/>
  <c r="GX293" i="4"/>
  <c r="GY294" i="4"/>
  <c r="GW294" i="4"/>
  <c r="GX294" i="4"/>
  <c r="GY310" i="4"/>
  <c r="GX310" i="4"/>
  <c r="GW310" i="4"/>
  <c r="GX358" i="4"/>
  <c r="GQ135" i="4"/>
  <c r="GR135" i="4"/>
  <c r="GS135" i="4"/>
  <c r="GS156" i="4"/>
  <c r="GR156" i="4"/>
  <c r="GQ156" i="4"/>
  <c r="GR365" i="4"/>
  <c r="GS365" i="4"/>
  <c r="GQ365" i="4"/>
  <c r="GR248" i="4"/>
  <c r="GQ248" i="4"/>
  <c r="GS248" i="4"/>
  <c r="GS131" i="4"/>
  <c r="GQ131" i="4"/>
  <c r="GR131" i="4"/>
  <c r="GS221" i="4"/>
  <c r="GR221" i="4"/>
  <c r="GQ221" i="4"/>
  <c r="GR157" i="4"/>
  <c r="GQ157" i="4"/>
  <c r="GS157" i="4"/>
  <c r="GS160" i="4"/>
  <c r="GR160" i="4"/>
  <c r="GQ160" i="4"/>
  <c r="GS132" i="4"/>
  <c r="GQ132" i="4"/>
  <c r="GR132" i="4"/>
  <c r="GS218" i="4"/>
  <c r="GR218" i="4"/>
  <c r="GQ218" i="4"/>
  <c r="GS125" i="4"/>
  <c r="GQ125" i="4"/>
  <c r="GR125" i="4"/>
  <c r="GQ412" i="4"/>
  <c r="GR412" i="4"/>
  <c r="GS412" i="4"/>
  <c r="GS328" i="4"/>
  <c r="GR328" i="4"/>
  <c r="GQ328" i="4"/>
  <c r="GQ176" i="4"/>
  <c r="GR176" i="4"/>
  <c r="GS176" i="4"/>
  <c r="GR288" i="4"/>
  <c r="GS288" i="4"/>
  <c r="GQ288" i="4"/>
  <c r="GR275" i="4"/>
  <c r="GS275" i="4"/>
  <c r="GQ275" i="4"/>
  <c r="GQ206" i="4"/>
  <c r="GR206" i="4"/>
  <c r="GS206" i="4"/>
  <c r="GQ407" i="4"/>
  <c r="GR407" i="4"/>
  <c r="GS407" i="4"/>
  <c r="GQ386" i="4"/>
  <c r="GR386" i="4"/>
  <c r="GS386" i="4"/>
  <c r="GR345" i="4"/>
  <c r="GS345" i="4"/>
  <c r="GQ345" i="4"/>
  <c r="GQ256" i="4"/>
  <c r="GS256" i="4"/>
  <c r="GR256" i="4"/>
  <c r="GR409" i="4"/>
  <c r="GQ409" i="4"/>
  <c r="GS409" i="4"/>
  <c r="GQ375" i="4"/>
  <c r="GS375" i="4"/>
  <c r="GR375" i="4"/>
  <c r="GQ296" i="4"/>
  <c r="GR296" i="4"/>
  <c r="GS296" i="4"/>
  <c r="GR394" i="4"/>
  <c r="GS394" i="4"/>
  <c r="GQ394" i="4"/>
  <c r="GQ340" i="4"/>
  <c r="GS340" i="4"/>
  <c r="GR340" i="4"/>
  <c r="GU120" i="4"/>
  <c r="GV120" i="4"/>
  <c r="GT120" i="4"/>
  <c r="GV127" i="4"/>
  <c r="GU127" i="4"/>
  <c r="GT127" i="4"/>
  <c r="GV130" i="4"/>
  <c r="GU130" i="4"/>
  <c r="GT130" i="4"/>
  <c r="GV182" i="4"/>
  <c r="GT182" i="4"/>
  <c r="GU182" i="4"/>
  <c r="GU199" i="4"/>
  <c r="GT199" i="4"/>
  <c r="GV199" i="4"/>
  <c r="GV157" i="4"/>
  <c r="GU213" i="4"/>
  <c r="GT213" i="4"/>
  <c r="GV213" i="4"/>
  <c r="GT220" i="4"/>
  <c r="GU220" i="4"/>
  <c r="GV220" i="4"/>
  <c r="GV263" i="4"/>
  <c r="GT263" i="4"/>
  <c r="GU263" i="4"/>
  <c r="GV276" i="4"/>
  <c r="GU276" i="4"/>
  <c r="GT276" i="4"/>
  <c r="GT308" i="4"/>
  <c r="GV308" i="4"/>
  <c r="GU308" i="4"/>
  <c r="GT324" i="4"/>
  <c r="GU324" i="4"/>
  <c r="GV324" i="4"/>
  <c r="GV337" i="4"/>
  <c r="GU337" i="4"/>
  <c r="GT337" i="4"/>
  <c r="GU340" i="4"/>
  <c r="GT340" i="4"/>
  <c r="GV340" i="4"/>
  <c r="GU383" i="4"/>
  <c r="GV383" i="4"/>
  <c r="GT383" i="4"/>
  <c r="GV398" i="4"/>
  <c r="GT398" i="4"/>
  <c r="GU398" i="4"/>
  <c r="GY16" i="4"/>
  <c r="GX16" i="4"/>
  <c r="GW16" i="4"/>
  <c r="GY32" i="4"/>
  <c r="GX32" i="4"/>
  <c r="GW32" i="4"/>
  <c r="GY87" i="4"/>
  <c r="GW87" i="4"/>
  <c r="GX87" i="4"/>
  <c r="GY11" i="4"/>
  <c r="GX11" i="4"/>
  <c r="GW11" i="4"/>
  <c r="GX75" i="4"/>
  <c r="GY75" i="4"/>
  <c r="GW75" i="4"/>
  <c r="GW66" i="4"/>
  <c r="GX66" i="4"/>
  <c r="GY66" i="4"/>
  <c r="GX82" i="4"/>
  <c r="GY82" i="4"/>
  <c r="GW82" i="4"/>
  <c r="GW131" i="4"/>
  <c r="GY131" i="4"/>
  <c r="GX131" i="4"/>
  <c r="GW176" i="4"/>
  <c r="GY176" i="4"/>
  <c r="GX176" i="4"/>
  <c r="GW150" i="4"/>
  <c r="GY150" i="4"/>
  <c r="GX150" i="4"/>
  <c r="GY204" i="4"/>
  <c r="GX204" i="4"/>
  <c r="GW204" i="4"/>
  <c r="GX252" i="4"/>
  <c r="GY252" i="4"/>
  <c r="GW252" i="4"/>
  <c r="GY259" i="4"/>
  <c r="GW259" i="4"/>
  <c r="GX259" i="4"/>
  <c r="GY274" i="4"/>
  <c r="GY330" i="4"/>
  <c r="GX330" i="4"/>
  <c r="GW330" i="4"/>
  <c r="GW295" i="4"/>
  <c r="GY295" i="4"/>
  <c r="GX295" i="4"/>
  <c r="GX311" i="4"/>
  <c r="GY296" i="4"/>
  <c r="GX296" i="4"/>
  <c r="GW296" i="4"/>
  <c r="GX321" i="4"/>
  <c r="GW321" i="4"/>
  <c r="GY321" i="4"/>
  <c r="GY324" i="4"/>
  <c r="GW324" i="4"/>
  <c r="GX324" i="4"/>
  <c r="GW335" i="4"/>
  <c r="GX335" i="4"/>
  <c r="GY335" i="4"/>
  <c r="GY367" i="4"/>
  <c r="GW367" i="4"/>
  <c r="GX367" i="4"/>
  <c r="GX390" i="4"/>
  <c r="GY390" i="4"/>
  <c r="GW390" i="4"/>
  <c r="GX389" i="4"/>
  <c r="GY389" i="4"/>
  <c r="GW389" i="4"/>
  <c r="GW402" i="4"/>
  <c r="GS353" i="4"/>
  <c r="GR353" i="4"/>
  <c r="GQ353" i="4"/>
  <c r="GS266" i="4"/>
  <c r="GQ266" i="4"/>
  <c r="GR266" i="4"/>
  <c r="GS238" i="4"/>
  <c r="GR238" i="4"/>
  <c r="GQ238" i="4"/>
  <c r="GR364" i="4"/>
  <c r="GQ364" i="4"/>
  <c r="GS364" i="4"/>
  <c r="GS137" i="4"/>
  <c r="GR137" i="4"/>
  <c r="GQ137" i="4"/>
  <c r="GS186" i="4"/>
  <c r="GR186" i="4"/>
  <c r="GQ186" i="4"/>
  <c r="GS374" i="4"/>
  <c r="GQ374" i="4"/>
  <c r="GR374" i="4"/>
  <c r="GR133" i="4"/>
  <c r="GS133" i="4"/>
  <c r="GQ133" i="4"/>
  <c r="GQ270" i="4"/>
  <c r="GS270" i="4"/>
  <c r="GR270" i="4"/>
  <c r="GS214" i="4"/>
  <c r="GR214" i="4"/>
  <c r="GQ214" i="4"/>
  <c r="GR287" i="4"/>
  <c r="GS287" i="4"/>
  <c r="GQ287" i="4"/>
  <c r="GS163" i="4"/>
  <c r="GQ163" i="4"/>
  <c r="GR163" i="4"/>
  <c r="GQ190" i="4"/>
  <c r="GR190" i="4"/>
  <c r="GS190" i="4"/>
  <c r="GS372" i="4"/>
  <c r="GR372" i="4"/>
  <c r="GQ372" i="4"/>
  <c r="GR268" i="4"/>
  <c r="GQ268" i="4"/>
  <c r="GS268" i="4"/>
  <c r="GS166" i="4"/>
  <c r="GR166" i="4"/>
  <c r="GQ166" i="4"/>
  <c r="GS360" i="4"/>
  <c r="GR360" i="4"/>
  <c r="GQ360" i="4"/>
  <c r="GR299" i="4"/>
  <c r="GS299" i="4"/>
  <c r="GQ299" i="4"/>
  <c r="GT221" i="4"/>
  <c r="GV221" i="4"/>
  <c r="GU221" i="4"/>
  <c r="GU233" i="4"/>
  <c r="GT233" i="4"/>
  <c r="GV233" i="4"/>
  <c r="GT215" i="4"/>
  <c r="GU215" i="4"/>
  <c r="GV215" i="4"/>
  <c r="GU222" i="4"/>
  <c r="GT222" i="4"/>
  <c r="GV222" i="4"/>
  <c r="GU267" i="4"/>
  <c r="GT267" i="4"/>
  <c r="GV267" i="4"/>
  <c r="GV278" i="4"/>
  <c r="GU278" i="4"/>
  <c r="GT278" i="4"/>
  <c r="GV385" i="4"/>
  <c r="GT385" i="4"/>
  <c r="GU385" i="4"/>
  <c r="GW97" i="4"/>
  <c r="GX97" i="4"/>
  <c r="GY97" i="4"/>
  <c r="GX18" i="4"/>
  <c r="GW18" i="4"/>
  <c r="GY18" i="4"/>
  <c r="GY34" i="4"/>
  <c r="GX34" i="4"/>
  <c r="GW34" i="4"/>
  <c r="GW103" i="4"/>
  <c r="GY103" i="4"/>
  <c r="GX103" i="4"/>
  <c r="GW91" i="4"/>
  <c r="GY125" i="4"/>
  <c r="GW125" i="4"/>
  <c r="GX125" i="4"/>
  <c r="GY184" i="4"/>
  <c r="GX184" i="4"/>
  <c r="GW184" i="4"/>
  <c r="GY146" i="4"/>
  <c r="GX146" i="4"/>
  <c r="GW146" i="4"/>
  <c r="GY181" i="4"/>
  <c r="GW181" i="4"/>
  <c r="GX181" i="4"/>
  <c r="GW152" i="4"/>
  <c r="GY152" i="4"/>
  <c r="GX152" i="4"/>
  <c r="GY168" i="4"/>
  <c r="GX168" i="4"/>
  <c r="GW168" i="4"/>
  <c r="GY232" i="4"/>
  <c r="GW232" i="4"/>
  <c r="GX232" i="4"/>
  <c r="GY236" i="4"/>
  <c r="GW236" i="4"/>
  <c r="GX236" i="4"/>
  <c r="GY245" i="4"/>
  <c r="GW245" i="4"/>
  <c r="GX245" i="4"/>
  <c r="GY261" i="4"/>
  <c r="GW261" i="4"/>
  <c r="GX261" i="4"/>
  <c r="GY276" i="4"/>
  <c r="GW276" i="4"/>
  <c r="GX276" i="4"/>
  <c r="GX281" i="4"/>
  <c r="GW281" i="4"/>
  <c r="GY281" i="4"/>
  <c r="GY297" i="4"/>
  <c r="GX297" i="4"/>
  <c r="GW297" i="4"/>
  <c r="GY313" i="4"/>
  <c r="GW313" i="4"/>
  <c r="GX313" i="4"/>
  <c r="GY298" i="4"/>
  <c r="GX298" i="4"/>
  <c r="GW298" i="4"/>
  <c r="GW314" i="4"/>
  <c r="GX314" i="4"/>
  <c r="GY314" i="4"/>
  <c r="GW323" i="4"/>
  <c r="GX323" i="4"/>
  <c r="GY323" i="4"/>
  <c r="GW326" i="4"/>
  <c r="GX391" i="4"/>
  <c r="GW391" i="4"/>
  <c r="GY391" i="4"/>
  <c r="GY407" i="4"/>
  <c r="GX407" i="4"/>
  <c r="GW407" i="4"/>
  <c r="GX404" i="4"/>
  <c r="GW404" i="4"/>
  <c r="GY404" i="4"/>
  <c r="GS252" i="4"/>
  <c r="GQ252" i="4"/>
  <c r="GR252" i="4"/>
  <c r="GQ170" i="4"/>
  <c r="GS170" i="4"/>
  <c r="GR170" i="4"/>
  <c r="GR141" i="4"/>
  <c r="GS141" i="4"/>
  <c r="GQ141" i="4"/>
  <c r="GQ146" i="4"/>
  <c r="GS146" i="4"/>
  <c r="GR146" i="4"/>
  <c r="GQ273" i="4"/>
  <c r="GR273" i="4"/>
  <c r="GS273" i="4"/>
  <c r="GQ293" i="4"/>
  <c r="GS293" i="4"/>
  <c r="GR293" i="4"/>
  <c r="GR320" i="4"/>
  <c r="GS320" i="4"/>
  <c r="GQ320" i="4"/>
  <c r="GS318" i="4"/>
  <c r="GR318" i="4"/>
  <c r="GQ318" i="4"/>
  <c r="GS228" i="4"/>
  <c r="GR228" i="4"/>
  <c r="GQ228" i="4"/>
  <c r="GS174" i="4"/>
  <c r="GQ174" i="4"/>
  <c r="GR174" i="4"/>
  <c r="GR161" i="4"/>
  <c r="GS161" i="4"/>
  <c r="GQ161" i="4"/>
  <c r="GQ404" i="4"/>
  <c r="GS404" i="4"/>
  <c r="GR404" i="4"/>
  <c r="GS294" i="4"/>
  <c r="GR294" i="4"/>
  <c r="GQ294" i="4"/>
  <c r="GQ336" i="4"/>
  <c r="GS336" i="4"/>
  <c r="GR336" i="4"/>
  <c r="GS225" i="4"/>
  <c r="GR225" i="4"/>
  <c r="GQ225" i="4"/>
  <c r="GQ324" i="4"/>
  <c r="GS324" i="4"/>
  <c r="GR324" i="4"/>
  <c r="GQ401" i="4"/>
  <c r="GR401" i="4"/>
  <c r="GS401" i="4"/>
  <c r="GS310" i="4"/>
  <c r="GR310" i="4"/>
  <c r="GQ310" i="4"/>
  <c r="GR167" i="4"/>
  <c r="GS167" i="4"/>
  <c r="GQ167" i="4"/>
  <c r="GR300" i="4"/>
  <c r="GS300" i="4"/>
  <c r="GQ300" i="4"/>
  <c r="GT219" i="4"/>
  <c r="GV219" i="4"/>
  <c r="GU219" i="4"/>
  <c r="GV295" i="4"/>
  <c r="GY52" i="4"/>
  <c r="GW52" i="4"/>
  <c r="GX52" i="4"/>
  <c r="GY119" i="4"/>
  <c r="GX119" i="4"/>
  <c r="GW119" i="4"/>
  <c r="GY15" i="4"/>
  <c r="GX15" i="4"/>
  <c r="GW15" i="4"/>
  <c r="GW47" i="4"/>
  <c r="GX47" i="4"/>
  <c r="GY47" i="4"/>
  <c r="GW70" i="4"/>
  <c r="GY70" i="4"/>
  <c r="GX70" i="4"/>
  <c r="GY102" i="4"/>
  <c r="GW102" i="4"/>
  <c r="GX102" i="4"/>
  <c r="GY118" i="4"/>
  <c r="GX118" i="4"/>
  <c r="GW118" i="4"/>
  <c r="GX122" i="4"/>
  <c r="GW122" i="4"/>
  <c r="GY122" i="4"/>
  <c r="GY147" i="4"/>
  <c r="GW147" i="4"/>
  <c r="GX147" i="4"/>
  <c r="GW155" i="4"/>
  <c r="GX155" i="4"/>
  <c r="GY155" i="4"/>
  <c r="GX154" i="4"/>
  <c r="GW154" i="4"/>
  <c r="GY154" i="4"/>
  <c r="GW197" i="4"/>
  <c r="GX197" i="4"/>
  <c r="GY197" i="4"/>
  <c r="GY240" i="4"/>
  <c r="GX240" i="4"/>
  <c r="GW240" i="4"/>
  <c r="GY256" i="4"/>
  <c r="GW256" i="4"/>
  <c r="GX256" i="4"/>
  <c r="GY247" i="4"/>
  <c r="GX247" i="4"/>
  <c r="GW247" i="4"/>
  <c r="GX283" i="4"/>
  <c r="GW283" i="4"/>
  <c r="GY283" i="4"/>
  <c r="GY315" i="4"/>
  <c r="GX315" i="4"/>
  <c r="GW315" i="4"/>
  <c r="GY325" i="4"/>
  <c r="GW325" i="4"/>
  <c r="GX325" i="4"/>
  <c r="GX328" i="4"/>
  <c r="GY328" i="4"/>
  <c r="GW328" i="4"/>
  <c r="GW339" i="4"/>
  <c r="GW353" i="4"/>
  <c r="GX353" i="4"/>
  <c r="GY353" i="4"/>
  <c r="GY348" i="4"/>
  <c r="GX348" i="4"/>
  <c r="GW348" i="4"/>
  <c r="GX377" i="4"/>
  <c r="GW377" i="4"/>
  <c r="GY377" i="4"/>
  <c r="GW376" i="4"/>
  <c r="GX376" i="4"/>
  <c r="GY376" i="4"/>
  <c r="GW393" i="4"/>
  <c r="GY393" i="4"/>
  <c r="GX393" i="4"/>
  <c r="GY409" i="4"/>
  <c r="GX409" i="4"/>
  <c r="GW409" i="4"/>
  <c r="GS292" i="4"/>
  <c r="GR292" i="4"/>
  <c r="GQ292" i="4"/>
  <c r="GQ195" i="4"/>
  <c r="GS195" i="4"/>
  <c r="GR195" i="4"/>
  <c r="GS313" i="4"/>
  <c r="GQ313" i="4"/>
  <c r="GR313" i="4"/>
  <c r="GS306" i="4"/>
  <c r="GR306" i="4"/>
  <c r="GQ306" i="4"/>
  <c r="GQ212" i="4"/>
  <c r="GS212" i="4"/>
  <c r="GR212" i="4"/>
  <c r="GQ356" i="4"/>
  <c r="GR356" i="4"/>
  <c r="GS356" i="4"/>
  <c r="GQ383" i="4"/>
  <c r="GS383" i="4"/>
  <c r="GR383" i="4"/>
  <c r="GR162" i="4"/>
  <c r="GS162" i="4"/>
  <c r="GQ162" i="4"/>
  <c r="GQ243" i="4"/>
  <c r="GS243" i="4"/>
  <c r="GR243" i="4"/>
  <c r="GS188" i="4"/>
  <c r="GQ188" i="4"/>
  <c r="GR188" i="4"/>
  <c r="GS211" i="4"/>
  <c r="GR211" i="4"/>
  <c r="GQ211" i="4"/>
  <c r="GS387" i="4"/>
  <c r="GQ387" i="4"/>
  <c r="GR387" i="4"/>
  <c r="GS134" i="4"/>
  <c r="GR134" i="4"/>
  <c r="GQ134" i="4"/>
  <c r="GQ371" i="4"/>
  <c r="GR371" i="4"/>
  <c r="GS371" i="4"/>
  <c r="GR376" i="4"/>
  <c r="GS376" i="4"/>
  <c r="GQ376" i="4"/>
  <c r="GS207" i="4"/>
  <c r="GQ207" i="4"/>
  <c r="GR207" i="4"/>
  <c r="GQ150" i="4"/>
  <c r="GR150" i="4"/>
  <c r="GS150" i="4"/>
  <c r="GQ278" i="4"/>
  <c r="GS278" i="4"/>
  <c r="GR278" i="4"/>
  <c r="GR192" i="4"/>
  <c r="GQ192" i="4"/>
  <c r="GS192" i="4"/>
  <c r="GR151" i="4"/>
  <c r="GS151" i="4"/>
  <c r="GQ151" i="4"/>
  <c r="GS265" i="4"/>
  <c r="GR265" i="4"/>
  <c r="GQ265" i="4"/>
  <c r="GS245" i="4"/>
  <c r="GR245" i="4"/>
  <c r="GQ245" i="4"/>
  <c r="GU147" i="4"/>
  <c r="GV147" i="4"/>
  <c r="GT147" i="4"/>
  <c r="GV223" i="4"/>
  <c r="GU223" i="4"/>
  <c r="GT223" i="4"/>
  <c r="GU226" i="4"/>
  <c r="GT226" i="4"/>
  <c r="GV226" i="4"/>
  <c r="GU287" i="4"/>
  <c r="GT287" i="4"/>
  <c r="GV287" i="4"/>
  <c r="GU282" i="4"/>
  <c r="GV282" i="4"/>
  <c r="GT282" i="4"/>
  <c r="GT346" i="4"/>
  <c r="GV346" i="4"/>
  <c r="GU346" i="4"/>
  <c r="GV359" i="4"/>
  <c r="GT359" i="4"/>
  <c r="GU359" i="4"/>
  <c r="GU404" i="4"/>
  <c r="GV404" i="4"/>
  <c r="GT404" i="4"/>
  <c r="GY109" i="4"/>
  <c r="GX109" i="4"/>
  <c r="GW109" i="4"/>
  <c r="GW22" i="4"/>
  <c r="GX22" i="4"/>
  <c r="GY22" i="4"/>
  <c r="GX38" i="4"/>
  <c r="GY38" i="4"/>
  <c r="GW38" i="4"/>
  <c r="GY69" i="4"/>
  <c r="GX69" i="4"/>
  <c r="GW69" i="4"/>
  <c r="GW73" i="4"/>
  <c r="GX73" i="4"/>
  <c r="GY73" i="4"/>
  <c r="GW33" i="4"/>
  <c r="GX33" i="4"/>
  <c r="GY33" i="4"/>
  <c r="GX49" i="4"/>
  <c r="GW49" i="4"/>
  <c r="GY49" i="4"/>
  <c r="GY123" i="4"/>
  <c r="GW123" i="4"/>
  <c r="GX123" i="4"/>
  <c r="GX56" i="4"/>
  <c r="GY56" i="4"/>
  <c r="GW56" i="4"/>
  <c r="GX72" i="4"/>
  <c r="GY72" i="4"/>
  <c r="GW72" i="4"/>
  <c r="GX88" i="4"/>
  <c r="GY88" i="4"/>
  <c r="GW88" i="4"/>
  <c r="GW104" i="4"/>
  <c r="GY104" i="4"/>
  <c r="GX104" i="4"/>
  <c r="GY177" i="4"/>
  <c r="GW177" i="4"/>
  <c r="GX177" i="4"/>
  <c r="GY157" i="4"/>
  <c r="GX157" i="4"/>
  <c r="GW157" i="4"/>
  <c r="GY173" i="4"/>
  <c r="GX173" i="4"/>
  <c r="GW173" i="4"/>
  <c r="GX205" i="4"/>
  <c r="GY205" i="4"/>
  <c r="GW205" i="4"/>
  <c r="GW198" i="4"/>
  <c r="GY198" i="4"/>
  <c r="GX198" i="4"/>
  <c r="GX156" i="4"/>
  <c r="GY156" i="4"/>
  <c r="GW156" i="4"/>
  <c r="GW172" i="4"/>
  <c r="GY172" i="4"/>
  <c r="GX172" i="4"/>
  <c r="GW201" i="4"/>
  <c r="GY201" i="4"/>
  <c r="GX201" i="4"/>
  <c r="GY210" i="4"/>
  <c r="GW210" i="4"/>
  <c r="GX210" i="4"/>
  <c r="GY215" i="4"/>
  <c r="GW215" i="4"/>
  <c r="GX215" i="4"/>
  <c r="GY231" i="4"/>
  <c r="GW231" i="4"/>
  <c r="GX231" i="4"/>
  <c r="GW258" i="4"/>
  <c r="GX258" i="4"/>
  <c r="GY258" i="4"/>
  <c r="GY249" i="4"/>
  <c r="GW249" i="4"/>
  <c r="GX249" i="4"/>
  <c r="GY280" i="4"/>
  <c r="GX280" i="4"/>
  <c r="GW280" i="4"/>
  <c r="GY269" i="4"/>
  <c r="GX269" i="4"/>
  <c r="GW269" i="4"/>
  <c r="GY285" i="4"/>
  <c r="GX285" i="4"/>
  <c r="GW285" i="4"/>
  <c r="GY346" i="4"/>
  <c r="GX346" i="4"/>
  <c r="GW346" i="4"/>
  <c r="GX302" i="4"/>
  <c r="GW302" i="4"/>
  <c r="GY302" i="4"/>
  <c r="GX338" i="4"/>
  <c r="GY338" i="4"/>
  <c r="GW338" i="4"/>
  <c r="GW334" i="4"/>
  <c r="GX334" i="4"/>
  <c r="GY334" i="4"/>
  <c r="GW341" i="4"/>
  <c r="GX341" i="4"/>
  <c r="GY341" i="4"/>
  <c r="GW350" i="4"/>
  <c r="GY350" i="4"/>
  <c r="GX350" i="4"/>
  <c r="GY362" i="4"/>
  <c r="GW362" i="4"/>
  <c r="GX362" i="4"/>
  <c r="GX378" i="4"/>
  <c r="GW378" i="4"/>
  <c r="GY378" i="4"/>
  <c r="GY395" i="4"/>
  <c r="GW395" i="4"/>
  <c r="GX395" i="4"/>
  <c r="GW411" i="4"/>
  <c r="GY411" i="4"/>
  <c r="GX411" i="4"/>
  <c r="GY408" i="4"/>
  <c r="GW408" i="4"/>
  <c r="GX408" i="4"/>
  <c r="GR397" i="4"/>
  <c r="GS397" i="4"/>
  <c r="GQ397" i="4"/>
  <c r="GR155" i="4"/>
  <c r="GQ155" i="4"/>
  <c r="GS155" i="4"/>
  <c r="GQ144" i="4"/>
  <c r="GR144" i="4"/>
  <c r="GS144" i="4"/>
  <c r="GR381" i="4"/>
  <c r="GQ381" i="4"/>
  <c r="GS381" i="4"/>
  <c r="GR217" i="4"/>
  <c r="GS217" i="4"/>
  <c r="GQ217" i="4"/>
  <c r="GR158" i="4"/>
  <c r="GQ158" i="4"/>
  <c r="GS158" i="4"/>
  <c r="GR370" i="4"/>
  <c r="GS370" i="4"/>
  <c r="GQ370" i="4"/>
  <c r="GS253" i="4"/>
  <c r="GR253" i="4"/>
  <c r="GQ253" i="4"/>
  <c r="GQ335" i="4"/>
  <c r="GR335" i="4"/>
  <c r="GS335" i="4"/>
  <c r="GS385" i="4"/>
  <c r="GR385" i="4"/>
  <c r="GQ385" i="4"/>
  <c r="GS271" i="4"/>
  <c r="GR271" i="4"/>
  <c r="GQ271" i="4"/>
  <c r="GS316" i="4"/>
  <c r="GR316" i="4"/>
  <c r="GQ316" i="4"/>
  <c r="GS352" i="4"/>
  <c r="GQ352" i="4"/>
  <c r="GR352" i="4"/>
  <c r="GR322" i="4"/>
  <c r="GQ322" i="4"/>
  <c r="GS322" i="4"/>
  <c r="GQ334" i="4"/>
  <c r="GS334" i="4"/>
  <c r="GR334" i="4"/>
  <c r="GS325" i="4"/>
  <c r="GQ325" i="4"/>
  <c r="GR325" i="4"/>
  <c r="GQ231" i="4"/>
  <c r="GS231" i="4"/>
  <c r="GR231" i="4"/>
  <c r="GV165" i="4"/>
  <c r="GU165" i="4"/>
  <c r="GT165" i="4"/>
  <c r="GU273" i="4"/>
  <c r="GT273" i="4"/>
  <c r="GV273" i="4"/>
  <c r="GU268" i="4"/>
  <c r="GT268" i="4"/>
  <c r="GV268" i="4"/>
  <c r="GT284" i="4"/>
  <c r="GU284" i="4"/>
  <c r="GV284" i="4"/>
  <c r="GV332" i="4"/>
  <c r="GU332" i="4"/>
  <c r="GT332" i="4"/>
  <c r="GV373" i="4"/>
  <c r="GU373" i="4"/>
  <c r="GT373" i="4"/>
  <c r="GU403" i="4"/>
  <c r="GT403" i="4"/>
  <c r="GV403" i="4"/>
  <c r="GY63" i="4"/>
  <c r="GX63" i="4"/>
  <c r="GW63" i="4"/>
  <c r="GX24" i="4"/>
  <c r="GW24" i="4"/>
  <c r="GY24" i="4"/>
  <c r="GW57" i="4"/>
  <c r="GX85" i="4"/>
  <c r="GY85" i="4"/>
  <c r="GW85" i="4"/>
  <c r="GW89" i="4"/>
  <c r="GX89" i="4"/>
  <c r="GY89" i="4"/>
  <c r="GW35" i="4"/>
  <c r="GX35" i="4"/>
  <c r="GY35" i="4"/>
  <c r="GW128" i="4"/>
  <c r="GX128" i="4"/>
  <c r="GY128" i="4"/>
  <c r="GW58" i="4"/>
  <c r="GX58" i="4"/>
  <c r="GY58" i="4"/>
  <c r="GW74" i="4"/>
  <c r="GX74" i="4"/>
  <c r="GY74" i="4"/>
  <c r="GY90" i="4"/>
  <c r="GW90" i="4"/>
  <c r="GX90" i="4"/>
  <c r="GW106" i="4"/>
  <c r="GY106" i="4"/>
  <c r="GX106" i="4"/>
  <c r="GX121" i="4"/>
  <c r="GW121" i="4"/>
  <c r="GY121" i="4"/>
  <c r="GX134" i="4"/>
  <c r="GW134" i="4"/>
  <c r="GY134" i="4"/>
  <c r="GY149" i="4"/>
  <c r="GX149" i="4"/>
  <c r="GW149" i="4"/>
  <c r="GY196" i="4"/>
  <c r="GX196" i="4"/>
  <c r="GW196" i="4"/>
  <c r="GY159" i="4"/>
  <c r="GX159" i="4"/>
  <c r="GW159" i="4"/>
  <c r="GY182" i="4"/>
  <c r="GX182" i="4"/>
  <c r="GW182" i="4"/>
  <c r="GX213" i="4"/>
  <c r="GY213" i="4"/>
  <c r="GW213" i="4"/>
  <c r="GW180" i="4"/>
  <c r="GY180" i="4"/>
  <c r="GX180" i="4"/>
  <c r="GW158" i="4"/>
  <c r="GX158" i="4"/>
  <c r="GY158" i="4"/>
  <c r="GW174" i="4"/>
  <c r="GX174" i="4"/>
  <c r="GY174" i="4"/>
  <c r="GY209" i="4"/>
  <c r="GX209" i="4"/>
  <c r="GW209" i="4"/>
  <c r="GX212" i="4"/>
  <c r="GY212" i="4"/>
  <c r="GW212" i="4"/>
  <c r="GW217" i="4"/>
  <c r="GY217" i="4"/>
  <c r="GX217" i="4"/>
  <c r="GX233" i="4"/>
  <c r="GW233" i="4"/>
  <c r="GY233" i="4"/>
  <c r="GW244" i="4"/>
  <c r="GY244" i="4"/>
  <c r="GX244" i="4"/>
  <c r="GY251" i="4"/>
  <c r="GX251" i="4"/>
  <c r="GW251" i="4"/>
  <c r="GW266" i="4"/>
  <c r="GY266" i="4"/>
  <c r="GX266" i="4"/>
  <c r="GY271" i="4"/>
  <c r="GW271" i="4"/>
  <c r="GX271" i="4"/>
  <c r="GW287" i="4"/>
  <c r="GY287" i="4"/>
  <c r="GX287" i="4"/>
  <c r="GX336" i="4"/>
  <c r="GW336" i="4"/>
  <c r="GY336" i="4"/>
  <c r="GY304" i="4"/>
  <c r="GX304" i="4"/>
  <c r="GW304" i="4"/>
  <c r="GX332" i="4"/>
  <c r="GY332" i="4"/>
  <c r="GW332" i="4"/>
  <c r="GY340" i="4"/>
  <c r="GX340" i="4"/>
  <c r="GW340" i="4"/>
  <c r="GW342" i="4"/>
  <c r="GY342" i="4"/>
  <c r="GX342" i="4"/>
  <c r="GY343" i="4"/>
  <c r="GX343" i="4"/>
  <c r="GW343" i="4"/>
  <c r="GY357" i="4"/>
  <c r="GW357" i="4"/>
  <c r="GX357" i="4"/>
  <c r="GX364" i="4"/>
  <c r="GY364" i="4"/>
  <c r="GW364" i="4"/>
  <c r="GX381" i="4"/>
  <c r="GW381" i="4"/>
  <c r="GY381" i="4"/>
  <c r="GW380" i="4"/>
  <c r="GY380" i="4"/>
  <c r="GX380" i="4"/>
  <c r="GY397" i="4"/>
  <c r="GX394" i="4"/>
  <c r="GW394" i="4"/>
  <c r="GY394" i="4"/>
  <c r="GX410" i="4"/>
  <c r="GY410" i="4"/>
  <c r="GW410" i="4"/>
  <c r="GQ185" i="4"/>
  <c r="GR185" i="4"/>
  <c r="GS185" i="4"/>
  <c r="GS362" i="4"/>
  <c r="GQ362" i="4"/>
  <c r="GR362" i="4"/>
  <c r="GS305" i="4"/>
  <c r="GR305" i="4"/>
  <c r="GQ305" i="4"/>
  <c r="GS274" i="4"/>
  <c r="GQ274" i="4"/>
  <c r="GR274" i="4"/>
  <c r="GR120" i="4"/>
  <c r="GQ120" i="4"/>
  <c r="GS120" i="4"/>
  <c r="GQ315" i="4"/>
  <c r="GS315" i="4"/>
  <c r="GR315" i="4"/>
  <c r="GR311" i="4"/>
  <c r="GQ311" i="4"/>
  <c r="GS311" i="4"/>
  <c r="GQ143" i="4"/>
  <c r="GS143" i="4"/>
  <c r="GR143" i="4"/>
  <c r="GR147" i="4"/>
  <c r="GQ147" i="4"/>
  <c r="GS147" i="4"/>
  <c r="GQ307" i="4"/>
  <c r="GS307" i="4"/>
  <c r="GR307" i="4"/>
  <c r="GR173" i="4"/>
  <c r="GS173" i="4"/>
  <c r="GQ173" i="4"/>
  <c r="GQ148" i="4"/>
  <c r="GR148" i="4"/>
  <c r="GS148" i="4"/>
  <c r="GR250" i="4"/>
  <c r="GQ250" i="4"/>
  <c r="GS250" i="4"/>
  <c r="GS179" i="4"/>
  <c r="GQ179" i="4"/>
  <c r="GR179" i="4"/>
  <c r="GR282" i="4"/>
  <c r="GS282" i="4"/>
  <c r="GQ282" i="4"/>
  <c r="GR251" i="4"/>
  <c r="GS251" i="4"/>
  <c r="GQ251" i="4"/>
  <c r="GQ261" i="4"/>
  <c r="GS261" i="4"/>
  <c r="GR261" i="4"/>
  <c r="GR269" i="4"/>
  <c r="GS269" i="4"/>
  <c r="GQ269" i="4"/>
  <c r="GQ121" i="4"/>
  <c r="GS121" i="4"/>
  <c r="GR121" i="4"/>
  <c r="GQ392" i="4"/>
  <c r="GR392" i="4"/>
  <c r="GS392" i="4"/>
  <c r="GQ118" i="4"/>
  <c r="GS118" i="4"/>
  <c r="GR118" i="4"/>
  <c r="GV156" i="4"/>
  <c r="GU231" i="4"/>
  <c r="GT231" i="4"/>
  <c r="GV231" i="4"/>
  <c r="GT335" i="4"/>
  <c r="GY26" i="4"/>
  <c r="GW42" i="4"/>
  <c r="GW105" i="4"/>
  <c r="GY105" i="4"/>
  <c r="GX105" i="4"/>
  <c r="GY53" i="4"/>
  <c r="GW53" i="4"/>
  <c r="GX53" i="4"/>
  <c r="GW203" i="4"/>
  <c r="GX203" i="4"/>
  <c r="GY203" i="4"/>
  <c r="GW216" i="4"/>
  <c r="GW383" i="4"/>
  <c r="GY383" i="4"/>
  <c r="GW412" i="4"/>
  <c r="GQ402" i="4"/>
  <c r="GS402" i="4"/>
  <c r="GR402" i="4"/>
  <c r="GR142" i="4"/>
  <c r="GS142" i="4"/>
  <c r="GQ142" i="4"/>
  <c r="GQ366" i="4"/>
  <c r="GR366" i="4"/>
  <c r="GS366" i="4"/>
  <c r="GS342" i="4"/>
  <c r="GQ342" i="4"/>
  <c r="GR342" i="4"/>
  <c r="GS172" i="4"/>
  <c r="GQ172" i="4"/>
  <c r="GR172" i="4"/>
  <c r="GS314" i="4"/>
  <c r="GR314" i="4"/>
  <c r="GQ314" i="4"/>
  <c r="GS330" i="4"/>
  <c r="GQ330" i="4"/>
  <c r="GR330" i="4"/>
  <c r="GS117" i="4"/>
  <c r="GR117" i="4"/>
  <c r="GQ117" i="4"/>
  <c r="GR399" i="4"/>
  <c r="GQ399" i="4"/>
  <c r="GS399" i="4"/>
  <c r="GR373" i="4"/>
  <c r="GS373" i="4"/>
  <c r="GQ373" i="4"/>
  <c r="GS197" i="4"/>
  <c r="GR197" i="4"/>
  <c r="GQ197" i="4"/>
  <c r="GQ321" i="4"/>
  <c r="GR321" i="4"/>
  <c r="GS321" i="4"/>
  <c r="GS119" i="4"/>
  <c r="GR119" i="4"/>
  <c r="GQ119" i="4"/>
  <c r="GS410" i="4"/>
  <c r="GQ410" i="4"/>
  <c r="GR410" i="4"/>
  <c r="GR236" i="4"/>
  <c r="GS236" i="4"/>
  <c r="GQ236" i="4"/>
  <c r="GS327" i="4"/>
  <c r="GQ327" i="4"/>
  <c r="GR327" i="4"/>
  <c r="GR203" i="4"/>
  <c r="GS203" i="4"/>
  <c r="GQ203" i="4"/>
  <c r="GR323" i="4"/>
  <c r="GQ323" i="4"/>
  <c r="GS323" i="4"/>
  <c r="GR205" i="4"/>
  <c r="GQ205" i="4"/>
  <c r="GS205" i="4"/>
  <c r="GR285" i="4"/>
  <c r="GS285" i="4"/>
  <c r="GQ285" i="4"/>
  <c r="GR140" i="4"/>
  <c r="GS140" i="4"/>
  <c r="GQ140" i="4"/>
  <c r="GQ49" i="4"/>
  <c r="GS49" i="4"/>
  <c r="GR49" i="4"/>
  <c r="GQ70" i="4"/>
  <c r="GS70" i="4"/>
  <c r="GR70" i="4"/>
  <c r="GS10" i="4"/>
  <c r="GR10" i="4"/>
  <c r="GQ10" i="4"/>
  <c r="GS73" i="4"/>
  <c r="GQ73" i="4"/>
  <c r="GR73" i="4"/>
  <c r="GS44" i="4"/>
  <c r="GR44" i="4"/>
  <c r="GQ44" i="4"/>
  <c r="GQ110" i="4"/>
  <c r="GS110" i="4"/>
  <c r="GR110" i="4"/>
  <c r="GQ111" i="4"/>
  <c r="GR111" i="4"/>
  <c r="GS111" i="4"/>
  <c r="GU34" i="4"/>
  <c r="GR97" i="4"/>
  <c r="GS97" i="4"/>
  <c r="GQ97" i="4"/>
  <c r="GS82" i="4"/>
  <c r="GR82" i="4"/>
  <c r="GQ82" i="4"/>
  <c r="GR115" i="4"/>
  <c r="GS115" i="4"/>
  <c r="GQ115" i="4"/>
  <c r="GR61" i="4"/>
  <c r="GS61" i="4"/>
  <c r="GQ61" i="4"/>
  <c r="GS107" i="4"/>
  <c r="GR107" i="4"/>
  <c r="GQ107" i="4"/>
  <c r="GS51" i="4"/>
  <c r="GR51" i="4"/>
  <c r="GQ51" i="4"/>
  <c r="GS15" i="4"/>
  <c r="GR15" i="4"/>
  <c r="GQ15" i="4"/>
  <c r="GS64" i="4"/>
  <c r="GQ64" i="4"/>
  <c r="GR64" i="4"/>
  <c r="GR19" i="4"/>
  <c r="GS19" i="4"/>
  <c r="GQ19" i="4"/>
  <c r="GQ84" i="4"/>
  <c r="GR84" i="4"/>
  <c r="GS84" i="4"/>
  <c r="GU7" i="4"/>
  <c r="GV7" i="4"/>
  <c r="GT7" i="4"/>
  <c r="GV71" i="4"/>
  <c r="GT71" i="4"/>
  <c r="GU71" i="4"/>
  <c r="GV9" i="4"/>
  <c r="GU25" i="4"/>
  <c r="GT25" i="4"/>
  <c r="GV25" i="4"/>
  <c r="GV41" i="4"/>
  <c r="GU41" i="4"/>
  <c r="GT41" i="4"/>
  <c r="GU60" i="4"/>
  <c r="GT60" i="4"/>
  <c r="GV60" i="4"/>
  <c r="GV82" i="4"/>
  <c r="GU82" i="4"/>
  <c r="GT82" i="4"/>
  <c r="GU22" i="4"/>
  <c r="GT22" i="4"/>
  <c r="GV22" i="4"/>
  <c r="GV38" i="4"/>
  <c r="GT38" i="4"/>
  <c r="GU38" i="4"/>
  <c r="GU57" i="4"/>
  <c r="GT57" i="4"/>
  <c r="GV57" i="4"/>
  <c r="GV73" i="4"/>
  <c r="GU73" i="4"/>
  <c r="GT73" i="4"/>
  <c r="GU89" i="4"/>
  <c r="GV89" i="4"/>
  <c r="GT89" i="4"/>
  <c r="GV105" i="4"/>
  <c r="GT105" i="4"/>
  <c r="GU105" i="4"/>
  <c r="GR92" i="4"/>
  <c r="GQ92" i="4"/>
  <c r="GS92" i="4"/>
  <c r="GQ95" i="4"/>
  <c r="GR95" i="4"/>
  <c r="GS95" i="4"/>
  <c r="GQ47" i="4"/>
  <c r="GR47" i="4"/>
  <c r="GS47" i="4"/>
  <c r="GQ94" i="4"/>
  <c r="GR94" i="4"/>
  <c r="GS94" i="4"/>
  <c r="GS42" i="4"/>
  <c r="GQ42" i="4"/>
  <c r="GR42" i="4"/>
  <c r="GT75" i="4"/>
  <c r="GU75" i="4"/>
  <c r="GV75" i="4"/>
  <c r="GS75" i="4"/>
  <c r="GQ75" i="4"/>
  <c r="GR75" i="4"/>
  <c r="GS80" i="4"/>
  <c r="GQ80" i="4"/>
  <c r="GR80" i="4"/>
  <c r="GR103" i="4"/>
  <c r="GQ103" i="4"/>
  <c r="GS103" i="4"/>
  <c r="GQ58" i="4"/>
  <c r="GS58" i="4"/>
  <c r="GR58" i="4"/>
  <c r="GQ69" i="4"/>
  <c r="GS69" i="4"/>
  <c r="GR69" i="4"/>
  <c r="GR89" i="4"/>
  <c r="GS89" i="4"/>
  <c r="GQ89" i="4"/>
  <c r="GQ90" i="4"/>
  <c r="GS90" i="4"/>
  <c r="GR90" i="4"/>
  <c r="GQ53" i="4"/>
  <c r="GR53" i="4"/>
  <c r="GS53" i="4"/>
  <c r="GR32" i="4"/>
  <c r="GQ32" i="4"/>
  <c r="GS32" i="4"/>
  <c r="GQ43" i="4"/>
  <c r="GR43" i="4"/>
  <c r="GS43" i="4"/>
  <c r="GU100" i="4"/>
  <c r="GT100" i="4"/>
  <c r="GV100" i="4"/>
  <c r="GV23" i="4"/>
  <c r="GQ46" i="4"/>
  <c r="GS46" i="4"/>
  <c r="GR46" i="4"/>
  <c r="GS106" i="4"/>
  <c r="GR106" i="4"/>
  <c r="GQ106" i="4"/>
  <c r="GQ79" i="4"/>
  <c r="GR79" i="4"/>
  <c r="GS79" i="4"/>
  <c r="GQ104" i="4"/>
  <c r="GS104" i="4"/>
  <c r="GR104" i="4"/>
  <c r="GR28" i="4"/>
  <c r="GS28" i="4"/>
  <c r="GQ28" i="4"/>
  <c r="GR77" i="4"/>
  <c r="GS77" i="4"/>
  <c r="GQ77" i="4"/>
  <c r="GQ55" i="4"/>
  <c r="GS55" i="4"/>
  <c r="GR55" i="4"/>
  <c r="GQ21" i="4"/>
  <c r="GR21" i="4"/>
  <c r="GS21" i="4"/>
  <c r="GS85" i="4"/>
  <c r="GQ85" i="4"/>
  <c r="GR85" i="4"/>
  <c r="GT43" i="4"/>
  <c r="GV43" i="4"/>
  <c r="GU43" i="4"/>
  <c r="GT106" i="4"/>
  <c r="GV106" i="4"/>
  <c r="GU106" i="4"/>
  <c r="GV28" i="4"/>
  <c r="GU28" i="4"/>
  <c r="GT28" i="4"/>
  <c r="GT86" i="4"/>
  <c r="GV86" i="4"/>
  <c r="GU86" i="4"/>
  <c r="GQ74" i="4"/>
  <c r="GS74" i="4"/>
  <c r="GR74" i="4"/>
  <c r="GQ13" i="4"/>
  <c r="GS13" i="4"/>
  <c r="GR13" i="4"/>
  <c r="GQ71" i="4"/>
  <c r="GS71" i="4"/>
  <c r="GR71" i="4"/>
  <c r="GS93" i="4"/>
  <c r="GQ93" i="4"/>
  <c r="GR93" i="4"/>
  <c r="GQ83" i="4"/>
  <c r="GS83" i="4"/>
  <c r="GR83" i="4"/>
  <c r="GQ48" i="4"/>
  <c r="GS48" i="4"/>
  <c r="GR48" i="4"/>
  <c r="GQ7" i="4"/>
  <c r="GS7" i="4"/>
  <c r="GR7" i="4"/>
  <c r="GU56" i="4"/>
  <c r="GV56" i="4"/>
  <c r="GT56" i="4"/>
  <c r="GV88" i="4"/>
  <c r="GU88" i="4"/>
  <c r="GT88" i="4"/>
  <c r="GT17" i="4"/>
  <c r="GU17" i="4"/>
  <c r="GV17" i="4"/>
  <c r="GV14" i="4"/>
  <c r="GU14" i="4"/>
  <c r="GT14" i="4"/>
  <c r="GU81" i="4"/>
  <c r="GT81" i="4"/>
  <c r="GV81" i="4"/>
  <c r="GR36" i="4"/>
  <c r="GQ36" i="4"/>
  <c r="GS36" i="4"/>
  <c r="GS57" i="4"/>
  <c r="GQ57" i="4"/>
  <c r="GR57" i="4"/>
  <c r="GQ29" i="4"/>
  <c r="GR29" i="4"/>
  <c r="GS29" i="4"/>
  <c r="GR65" i="4"/>
  <c r="GQ65" i="4"/>
  <c r="GS65" i="4"/>
  <c r="GQ54" i="4"/>
  <c r="GS54" i="4"/>
  <c r="GR54" i="4"/>
  <c r="GS88" i="4"/>
  <c r="GQ88" i="4"/>
  <c r="GR88" i="4"/>
  <c r="GQ101" i="4"/>
  <c r="GR101" i="4"/>
  <c r="GS101" i="4"/>
  <c r="GQ109" i="4"/>
  <c r="GS109" i="4"/>
  <c r="GR109" i="4"/>
  <c r="GS33" i="4"/>
  <c r="GQ33" i="4"/>
  <c r="GR33" i="4"/>
  <c r="GU112" i="4"/>
  <c r="GT112" i="4"/>
  <c r="GV112" i="4"/>
  <c r="GT19" i="4"/>
  <c r="GU83" i="4"/>
  <c r="GV83" i="4"/>
  <c r="GR99" i="4"/>
  <c r="GQ99" i="4"/>
  <c r="GS99" i="4"/>
  <c r="GQ27" i="4"/>
  <c r="GS27" i="4"/>
  <c r="GR27" i="4"/>
  <c r="GQ12" i="4"/>
  <c r="GR12" i="4"/>
  <c r="GS12" i="4"/>
  <c r="GQ37" i="4"/>
  <c r="GS37" i="4"/>
  <c r="GR37" i="4"/>
  <c r="GS45" i="4"/>
  <c r="GQ45" i="4"/>
  <c r="GR45" i="4"/>
  <c r="GQ14" i="4"/>
  <c r="GR14" i="4"/>
  <c r="GS14" i="4"/>
  <c r="GQ100" i="4"/>
  <c r="GS100" i="4"/>
  <c r="GR100" i="4"/>
  <c r="GQ76" i="4"/>
  <c r="GR76" i="4"/>
  <c r="GS76" i="4"/>
  <c r="GK402" i="4"/>
  <c r="GK145" i="4"/>
  <c r="GK78" i="4"/>
  <c r="GK344" i="4"/>
  <c r="GK280" i="4"/>
  <c r="GK42" i="4"/>
  <c r="GK331" i="4"/>
  <c r="GK203" i="4"/>
  <c r="GK8" i="4"/>
  <c r="GK210" i="4"/>
  <c r="GK146" i="4"/>
  <c r="GK79" i="4"/>
  <c r="GK15" i="4"/>
  <c r="GK201" i="4"/>
  <c r="GK70" i="4"/>
  <c r="GK401" i="4"/>
  <c r="GK144" i="4"/>
  <c r="GK77" i="4"/>
  <c r="GK13" i="4"/>
  <c r="GK399" i="4"/>
  <c r="GK293" i="4"/>
  <c r="GK229" i="4"/>
  <c r="GK397" i="4"/>
  <c r="GK388" i="4"/>
  <c r="GK323" i="4"/>
  <c r="GK129" i="4"/>
  <c r="GK202" i="4"/>
  <c r="GK386" i="4"/>
  <c r="GK321" i="4"/>
  <c r="GK193" i="4"/>
  <c r="GK62" i="4"/>
  <c r="GK328" i="4"/>
  <c r="GK400" i="4"/>
  <c r="GK76" i="4"/>
  <c r="GK12" i="4"/>
  <c r="GK391" i="4"/>
  <c r="GK285" i="4"/>
  <c r="GK26" i="4"/>
  <c r="GK65" i="4"/>
  <c r="GK345" i="4"/>
  <c r="GK315" i="4"/>
  <c r="GK251" i="4"/>
  <c r="GK187" i="4"/>
  <c r="GK387" i="4"/>
  <c r="GK258" i="4"/>
  <c r="GK194" i="4"/>
  <c r="GK128" i="4"/>
  <c r="GK185" i="4"/>
  <c r="GK118" i="4"/>
  <c r="GK256" i="4"/>
  <c r="GK192" i="4"/>
  <c r="GK126" i="4"/>
  <c r="GK61" i="4"/>
  <c r="GK133" i="4"/>
  <c r="GK68" i="4"/>
  <c r="GK318" i="4"/>
  <c r="GK254" i="4"/>
  <c r="GK190" i="4"/>
  <c r="GK123" i="4"/>
  <c r="GK406" i="4"/>
  <c r="GK149" i="4"/>
  <c r="GK316" i="4"/>
  <c r="GK188" i="4"/>
  <c r="GK121" i="4"/>
  <c r="GK371" i="4"/>
  <c r="GK243" i="4"/>
  <c r="GK179" i="4"/>
  <c r="GK378" i="4"/>
  <c r="GK369" i="4"/>
  <c r="GK241" i="4"/>
  <c r="GK110" i="4"/>
  <c r="GK46" i="4"/>
  <c r="GK376" i="4"/>
  <c r="GK312" i="4"/>
  <c r="GK184" i="4"/>
  <c r="GK53" i="4"/>
  <c r="GK384" i="4"/>
  <c r="GK319" i="4"/>
  <c r="GK255" i="4"/>
  <c r="GK191" i="4"/>
  <c r="GK125" i="4"/>
  <c r="GK310" i="4"/>
  <c r="GK115" i="4"/>
  <c r="GK51" i="4"/>
  <c r="GK333" i="4"/>
  <c r="GK269" i="4"/>
  <c r="GK205" i="4"/>
  <c r="GK74" i="4"/>
  <c r="GK10" i="4"/>
  <c r="GK244" i="4"/>
  <c r="GK180" i="4"/>
  <c r="GK113" i="4"/>
  <c r="GK49" i="4"/>
  <c r="GK24" i="4"/>
  <c r="GK91" i="4"/>
  <c r="GK363" i="4"/>
  <c r="GK299" i="4"/>
  <c r="GK235" i="4"/>
  <c r="GK171" i="4"/>
  <c r="GK104" i="4"/>
  <c r="GK370" i="4"/>
  <c r="GK306" i="4"/>
  <c r="GK242" i="4"/>
  <c r="GK178" i="4"/>
  <c r="GK111" i="4"/>
  <c r="GK47" i="4"/>
  <c r="GK361" i="4"/>
  <c r="GK102" i="4"/>
  <c r="GK368" i="4"/>
  <c r="GK304" i="4"/>
  <c r="GK240" i="4"/>
  <c r="GK176" i="4"/>
  <c r="GK109" i="4"/>
  <c r="GK311" i="4"/>
  <c r="GK183" i="4"/>
  <c r="GK52" i="4"/>
  <c r="GK366" i="4"/>
  <c r="GK302" i="4"/>
  <c r="GK238" i="4"/>
  <c r="GK174" i="4"/>
  <c r="GK107" i="4"/>
  <c r="GK390" i="4"/>
  <c r="GK325" i="4"/>
  <c r="GK261" i="4"/>
  <c r="GK197" i="4"/>
  <c r="GK131" i="4"/>
  <c r="GK66" i="4"/>
  <c r="GK364" i="4"/>
  <c r="GK300" i="4"/>
  <c r="GK172" i="4"/>
  <c r="GK291" i="4"/>
  <c r="GK227" i="4"/>
  <c r="GK163" i="4"/>
  <c r="GK96" i="4"/>
  <c r="GK32" i="4"/>
  <c r="GK362" i="4"/>
  <c r="GK103" i="4"/>
  <c r="GK39" i="4"/>
  <c r="GK353" i="4"/>
  <c r="GK289" i="4"/>
  <c r="GK225" i="4"/>
  <c r="GK30" i="4"/>
  <c r="GK360" i="4"/>
  <c r="GK296" i="4"/>
  <c r="GK232" i="4"/>
  <c r="GK168" i="4"/>
  <c r="GK101" i="4"/>
  <c r="GK37" i="4"/>
  <c r="GK303" i="4"/>
  <c r="GK239" i="4"/>
  <c r="GK175" i="4"/>
  <c r="GK108" i="4"/>
  <c r="GK44" i="4"/>
  <c r="GK358" i="4"/>
  <c r="GK294" i="4"/>
  <c r="GK99" i="4"/>
  <c r="GK35" i="4"/>
  <c r="GK381" i="4"/>
  <c r="GK317" i="4"/>
  <c r="GK253" i="4"/>
  <c r="GK189" i="4"/>
  <c r="GK58" i="4"/>
  <c r="GK356" i="4"/>
  <c r="GK292" i="4"/>
  <c r="GK228" i="4"/>
  <c r="GK164" i="4"/>
  <c r="GF48" i="4"/>
  <c r="GF178" i="4"/>
  <c r="GF143" i="4"/>
  <c r="GF191" i="4"/>
  <c r="GF225" i="4"/>
  <c r="GF330" i="4"/>
  <c r="GH330" i="4"/>
  <c r="GF296" i="4"/>
  <c r="GH296" i="4"/>
  <c r="GF321" i="4"/>
  <c r="GH321" i="4"/>
  <c r="GF405" i="4"/>
  <c r="GF77" i="4"/>
  <c r="GF97" i="4"/>
  <c r="GH97" i="4"/>
  <c r="GF18" i="4"/>
  <c r="GH18" i="4"/>
  <c r="GF34" i="4"/>
  <c r="GH34" i="4"/>
  <c r="GF50" i="4"/>
  <c r="GF99" i="4"/>
  <c r="GF103" i="4"/>
  <c r="GH103" i="4"/>
  <c r="GF13" i="4"/>
  <c r="GF29" i="4"/>
  <c r="GF45" i="4"/>
  <c r="GF91" i="4"/>
  <c r="GF125" i="4"/>
  <c r="GH125" i="4"/>
  <c r="GF68" i="4"/>
  <c r="GF84" i="4"/>
  <c r="GF100" i="4"/>
  <c r="GG100" i="4"/>
  <c r="GF116" i="4"/>
  <c r="GF184" i="4"/>
  <c r="GH184" i="4"/>
  <c r="GG146" i="4"/>
  <c r="GF146" i="4"/>
  <c r="GH146" i="4"/>
  <c r="GF145" i="4"/>
  <c r="GF153" i="4"/>
  <c r="GF169" i="4"/>
  <c r="GF181" i="4"/>
  <c r="GG181" i="4"/>
  <c r="GH181" i="4"/>
  <c r="GF190" i="4"/>
  <c r="GF152" i="4"/>
  <c r="GH152" i="4"/>
  <c r="GG168" i="4"/>
  <c r="GF168" i="4"/>
  <c r="GH168" i="4"/>
  <c r="GF194" i="4"/>
  <c r="GF206" i="4"/>
  <c r="GF232" i="4"/>
  <c r="GH232" i="4"/>
  <c r="GF227" i="4"/>
  <c r="GF236" i="4"/>
  <c r="GH236" i="4"/>
  <c r="GF254" i="4"/>
  <c r="GF245" i="4"/>
  <c r="GG245" i="4"/>
  <c r="GH245" i="4"/>
  <c r="GG261" i="4"/>
  <c r="GF261" i="4"/>
  <c r="GH261" i="4"/>
  <c r="GF276" i="4"/>
  <c r="GG276" i="4"/>
  <c r="GH276" i="4"/>
  <c r="GF344" i="4"/>
  <c r="GH281" i="4"/>
  <c r="GF281" i="4"/>
  <c r="GF297" i="4"/>
  <c r="GH297" i="4"/>
  <c r="GF313" i="4"/>
  <c r="GH313" i="4"/>
  <c r="GF298" i="4"/>
  <c r="GH298" i="4"/>
  <c r="GF314" i="4"/>
  <c r="GH314" i="4"/>
  <c r="GF323" i="4"/>
  <c r="GH323" i="4"/>
  <c r="GF326" i="4"/>
  <c r="GG337" i="4"/>
  <c r="GF337" i="4"/>
  <c r="GF351" i="4"/>
  <c r="GF375" i="4"/>
  <c r="GF363" i="4"/>
  <c r="GF374" i="4"/>
  <c r="GF392" i="4"/>
  <c r="GF391" i="4"/>
  <c r="GH391" i="4"/>
  <c r="GF407" i="4"/>
  <c r="GH407" i="4"/>
  <c r="GF404" i="4"/>
  <c r="GG404" i="4"/>
  <c r="GH404" i="4"/>
  <c r="GF87" i="4"/>
  <c r="GH87" i="4"/>
  <c r="GF66" i="4"/>
  <c r="GH66" i="4"/>
  <c r="GH131" i="4"/>
  <c r="GF131" i="4"/>
  <c r="GF186" i="4"/>
  <c r="GH228" i="4"/>
  <c r="GF228" i="4"/>
  <c r="GF274" i="4"/>
  <c r="GF295" i="4"/>
  <c r="GH295" i="4"/>
  <c r="GF324" i="4"/>
  <c r="GG324" i="4"/>
  <c r="GH324" i="4"/>
  <c r="GF349" i="4"/>
  <c r="GG349" i="4"/>
  <c r="GH349" i="4"/>
  <c r="GF402" i="4"/>
  <c r="GF93" i="4"/>
  <c r="GF113" i="4"/>
  <c r="GF20" i="4"/>
  <c r="GF36" i="4"/>
  <c r="GF52" i="4"/>
  <c r="GG52" i="4"/>
  <c r="GH52" i="4"/>
  <c r="GF115" i="4"/>
  <c r="GF119" i="4"/>
  <c r="GH119" i="4"/>
  <c r="GF15" i="4"/>
  <c r="GG15" i="4"/>
  <c r="GH15" i="4"/>
  <c r="GF31" i="4"/>
  <c r="GF47" i="4"/>
  <c r="GH47" i="4"/>
  <c r="GF107" i="4"/>
  <c r="GF129" i="4"/>
  <c r="GF70" i="4"/>
  <c r="GH70" i="4"/>
  <c r="GG86" i="4"/>
  <c r="GF86" i="4"/>
  <c r="GF102" i="4"/>
  <c r="GH102" i="4"/>
  <c r="GF118" i="4"/>
  <c r="GH118" i="4"/>
  <c r="GF122" i="4"/>
  <c r="GH122" i="4"/>
  <c r="GF188" i="4"/>
  <c r="GF147" i="4"/>
  <c r="GG147" i="4"/>
  <c r="GH147" i="4"/>
  <c r="GF155" i="4"/>
  <c r="GH155" i="4"/>
  <c r="GF171" i="4"/>
  <c r="GG192" i="4"/>
  <c r="GF192" i="4"/>
  <c r="GH192" i="4"/>
  <c r="GF195" i="4"/>
  <c r="GF154" i="4"/>
  <c r="GH154" i="4"/>
  <c r="GF170" i="4"/>
  <c r="GF197" i="4"/>
  <c r="GG197" i="4"/>
  <c r="GH197" i="4"/>
  <c r="GF208" i="4"/>
  <c r="GG240" i="4"/>
  <c r="GF240" i="4"/>
  <c r="GH240" i="4"/>
  <c r="GF229" i="4"/>
  <c r="GF238" i="4"/>
  <c r="GF256" i="4"/>
  <c r="GG256" i="4"/>
  <c r="GH256" i="4"/>
  <c r="GF247" i="4"/>
  <c r="GH247" i="4"/>
  <c r="GF263" i="4"/>
  <c r="GG263" i="4"/>
  <c r="GH263" i="4"/>
  <c r="GG278" i="4"/>
  <c r="GF278" i="4"/>
  <c r="GF267" i="4"/>
  <c r="GG267" i="4"/>
  <c r="GF283" i="4"/>
  <c r="GH283" i="4"/>
  <c r="GF299" i="4"/>
  <c r="GF315" i="4"/>
  <c r="GH315" i="4"/>
  <c r="GF300" i="4"/>
  <c r="GF316" i="4"/>
  <c r="GF325" i="4"/>
  <c r="GH325" i="4"/>
  <c r="GF328" i="4"/>
  <c r="GG328" i="4"/>
  <c r="GH328" i="4"/>
  <c r="GF339" i="4"/>
  <c r="GH339" i="4"/>
  <c r="GF353" i="4"/>
  <c r="GH353" i="4"/>
  <c r="GF348" i="4"/>
  <c r="GH348" i="4"/>
  <c r="GF369" i="4"/>
  <c r="GH377" i="4"/>
  <c r="GF377" i="4"/>
  <c r="GF376" i="4"/>
  <c r="GH376" i="4"/>
  <c r="GF393" i="4"/>
  <c r="GH393" i="4"/>
  <c r="GF409" i="4"/>
  <c r="GH409" i="4"/>
  <c r="GF406" i="4"/>
  <c r="GF83" i="4"/>
  <c r="GG83" i="4"/>
  <c r="GF82" i="4"/>
  <c r="GG82" i="4"/>
  <c r="GH82" i="4"/>
  <c r="GF167" i="4"/>
  <c r="GH204" i="4"/>
  <c r="GF204" i="4"/>
  <c r="GF243" i="4"/>
  <c r="GF311" i="4"/>
  <c r="GF389" i="4"/>
  <c r="GH389" i="4"/>
  <c r="GF109" i="4"/>
  <c r="GH109" i="4"/>
  <c r="GF6" i="4"/>
  <c r="GF22" i="4"/>
  <c r="GG22" i="4"/>
  <c r="GH22" i="4"/>
  <c r="GG38" i="4"/>
  <c r="GH38" i="4"/>
  <c r="GF38" i="4"/>
  <c r="GF54" i="4"/>
  <c r="GH54" i="4"/>
  <c r="GF69" i="4"/>
  <c r="GH69" i="4"/>
  <c r="GG73" i="4"/>
  <c r="GF73" i="4"/>
  <c r="GH73" i="4"/>
  <c r="GF17" i="4"/>
  <c r="GG17" i="4"/>
  <c r="GH17" i="4"/>
  <c r="GF33" i="4"/>
  <c r="GH33" i="4"/>
  <c r="GF49" i="4"/>
  <c r="GH49" i="4"/>
  <c r="GF123" i="4"/>
  <c r="GH123" i="4"/>
  <c r="GF56" i="4"/>
  <c r="GG56" i="4"/>
  <c r="GH56" i="4"/>
  <c r="GF72" i="4"/>
  <c r="GH72" i="4"/>
  <c r="GG88" i="4"/>
  <c r="GF88" i="4"/>
  <c r="GH88" i="4"/>
  <c r="GF104" i="4"/>
  <c r="GH104" i="4"/>
  <c r="GG120" i="4"/>
  <c r="GF120" i="4"/>
  <c r="GG127" i="4"/>
  <c r="GF127" i="4"/>
  <c r="GF177" i="4"/>
  <c r="GG177" i="4"/>
  <c r="GH177" i="4"/>
  <c r="GF193" i="4"/>
  <c r="GF157" i="4"/>
  <c r="GH157" i="4"/>
  <c r="GF173" i="4"/>
  <c r="GH173" i="4"/>
  <c r="GF205" i="4"/>
  <c r="GG205" i="4"/>
  <c r="GH205" i="4"/>
  <c r="GF198" i="4"/>
  <c r="GG198" i="4"/>
  <c r="GH198" i="4"/>
  <c r="GH156" i="4"/>
  <c r="GF156" i="4"/>
  <c r="GH172" i="4"/>
  <c r="GF172" i="4"/>
  <c r="GF201" i="4"/>
  <c r="GH201" i="4"/>
  <c r="GF210" i="4"/>
  <c r="GH210" i="4"/>
  <c r="GF215" i="4"/>
  <c r="GG215" i="4"/>
  <c r="GH215" i="4"/>
  <c r="GF231" i="4"/>
  <c r="GG231" i="4"/>
  <c r="GH231" i="4"/>
  <c r="GF242" i="4"/>
  <c r="GF258" i="4"/>
  <c r="GG258" i="4"/>
  <c r="GH258" i="4"/>
  <c r="GH249" i="4"/>
  <c r="GF249" i="4"/>
  <c r="GF265" i="4"/>
  <c r="GF280" i="4"/>
  <c r="GH280" i="4"/>
  <c r="GF269" i="4"/>
  <c r="GH269" i="4"/>
  <c r="GF285" i="4"/>
  <c r="GG285" i="4"/>
  <c r="GH285" i="4"/>
  <c r="GF301" i="4"/>
  <c r="GF346" i="4"/>
  <c r="GG346" i="4"/>
  <c r="GH346" i="4"/>
  <c r="GF302" i="4"/>
  <c r="GH302" i="4"/>
  <c r="GF338" i="4"/>
  <c r="GG338" i="4"/>
  <c r="GH338" i="4"/>
  <c r="GF327" i="4"/>
  <c r="GF334" i="4"/>
  <c r="GH334" i="4"/>
  <c r="GF341" i="4"/>
  <c r="GH341" i="4"/>
  <c r="GF355" i="4"/>
  <c r="GF350" i="4"/>
  <c r="GH350" i="4"/>
  <c r="GF362" i="4"/>
  <c r="GH362" i="4"/>
  <c r="GF379" i="4"/>
  <c r="GG378" i="4"/>
  <c r="GF378" i="4"/>
  <c r="GH378" i="4"/>
  <c r="GF395" i="4"/>
  <c r="GH395" i="4"/>
  <c r="GF411" i="4"/>
  <c r="GH411" i="4"/>
  <c r="GF408" i="4"/>
  <c r="GH408" i="4"/>
  <c r="GF32" i="4"/>
  <c r="GG32" i="4"/>
  <c r="GH32" i="4"/>
  <c r="GF43" i="4"/>
  <c r="GG43" i="4"/>
  <c r="GF144" i="4"/>
  <c r="GF166" i="4"/>
  <c r="GF259" i="4"/>
  <c r="GH259" i="4"/>
  <c r="GF372" i="4"/>
  <c r="GH372" i="4"/>
  <c r="GF63" i="4"/>
  <c r="GH63" i="4"/>
  <c r="GF8" i="4"/>
  <c r="GF24" i="4"/>
  <c r="GH24" i="4"/>
  <c r="GF40" i="4"/>
  <c r="GG57" i="4"/>
  <c r="GF57" i="4"/>
  <c r="GF85" i="4"/>
  <c r="GH85" i="4"/>
  <c r="GF89" i="4"/>
  <c r="GG89" i="4"/>
  <c r="GH89" i="4"/>
  <c r="GF19" i="4"/>
  <c r="GF35" i="4"/>
  <c r="GH35" i="4"/>
  <c r="GF51" i="4"/>
  <c r="GF128" i="4"/>
  <c r="GH128" i="4"/>
  <c r="GF58" i="4"/>
  <c r="GG58" i="4"/>
  <c r="GH58" i="4"/>
  <c r="GF74" i="4"/>
  <c r="GH74" i="4"/>
  <c r="GF90" i="4"/>
  <c r="GH90" i="4"/>
  <c r="GG106" i="4"/>
  <c r="GF106" i="4"/>
  <c r="GH106" i="4"/>
  <c r="GF121" i="4"/>
  <c r="GG121" i="4"/>
  <c r="GH121" i="4"/>
  <c r="GF134" i="4"/>
  <c r="GH134" i="4"/>
  <c r="GF149" i="4"/>
  <c r="GH149" i="4"/>
  <c r="GF196" i="4"/>
  <c r="GG196" i="4"/>
  <c r="GH196" i="4"/>
  <c r="GF159" i="4"/>
  <c r="GH159" i="4"/>
  <c r="GF182" i="4"/>
  <c r="GG182" i="4"/>
  <c r="GH182" i="4"/>
  <c r="GF213" i="4"/>
  <c r="GG213" i="4"/>
  <c r="GH213" i="4"/>
  <c r="GF180" i="4"/>
  <c r="GH180" i="4"/>
  <c r="GG158" i="4"/>
  <c r="GF158" i="4"/>
  <c r="GH158" i="4"/>
  <c r="GF174" i="4"/>
  <c r="GH174" i="4"/>
  <c r="GF209" i="4"/>
  <c r="GH209" i="4"/>
  <c r="GF212" i="4"/>
  <c r="GG212" i="4"/>
  <c r="GH212" i="4"/>
  <c r="GF217" i="4"/>
  <c r="GH217" i="4"/>
  <c r="GG233" i="4"/>
  <c r="GF233" i="4"/>
  <c r="GH233" i="4"/>
  <c r="GF244" i="4"/>
  <c r="GH244" i="4"/>
  <c r="GF260" i="4"/>
  <c r="GF251" i="4"/>
  <c r="GH251" i="4"/>
  <c r="GF266" i="4"/>
  <c r="GH266" i="4"/>
  <c r="GF282" i="4"/>
  <c r="GG282" i="4"/>
  <c r="GF271" i="4"/>
  <c r="GH271" i="4"/>
  <c r="GF287" i="4"/>
  <c r="GG287" i="4"/>
  <c r="GH287" i="4"/>
  <c r="GG303" i="4"/>
  <c r="GF303" i="4"/>
  <c r="GF336" i="4"/>
  <c r="GH336" i="4"/>
  <c r="GF304" i="4"/>
  <c r="GH304" i="4"/>
  <c r="GF332" i="4"/>
  <c r="GG332" i="4"/>
  <c r="GH332" i="4"/>
  <c r="GG340" i="4"/>
  <c r="GF340" i="4"/>
  <c r="GH340" i="4"/>
  <c r="GF342" i="4"/>
  <c r="GH342" i="4"/>
  <c r="GH343" i="4"/>
  <c r="GF343" i="4"/>
  <c r="GF357" i="4"/>
  <c r="GH357" i="4"/>
  <c r="GF352" i="4"/>
  <c r="GF364" i="4"/>
  <c r="GH364" i="4"/>
  <c r="GF381" i="4"/>
  <c r="GH381" i="4"/>
  <c r="GF380" i="4"/>
  <c r="GH380" i="4"/>
  <c r="GF397" i="4"/>
  <c r="GF394" i="4"/>
  <c r="GH394" i="4"/>
  <c r="GF410" i="4"/>
  <c r="GH410" i="4"/>
  <c r="GG75" i="4"/>
  <c r="GF75" i="4"/>
  <c r="GH75" i="4"/>
  <c r="GF151" i="4"/>
  <c r="GF252" i="4"/>
  <c r="GH252" i="4"/>
  <c r="GF360" i="4"/>
  <c r="GF79" i="4"/>
  <c r="GF10" i="4"/>
  <c r="GG10" i="4"/>
  <c r="GF26" i="4"/>
  <c r="GG26" i="4"/>
  <c r="GF42" i="4"/>
  <c r="GG42" i="4"/>
  <c r="GF61" i="4"/>
  <c r="GH61" i="4"/>
  <c r="GF101" i="4"/>
  <c r="GF105" i="4"/>
  <c r="GH105" i="4"/>
  <c r="GG105" i="4"/>
  <c r="GF21" i="4"/>
  <c r="GF37" i="4"/>
  <c r="GG37" i="4"/>
  <c r="GF53" i="4"/>
  <c r="GG53" i="4"/>
  <c r="GH53" i="4"/>
  <c r="GF130" i="4"/>
  <c r="GG130" i="4"/>
  <c r="GG60" i="4"/>
  <c r="GF60" i="4"/>
  <c r="GF76" i="4"/>
  <c r="GH76" i="4"/>
  <c r="GF92" i="4"/>
  <c r="GF108" i="4"/>
  <c r="GF132" i="4"/>
  <c r="GF138" i="4"/>
  <c r="GG137" i="4"/>
  <c r="GF137" i="4"/>
  <c r="GF203" i="4"/>
  <c r="GH203" i="4"/>
  <c r="GF161" i="4"/>
  <c r="GH161" i="4"/>
  <c r="GF185" i="4"/>
  <c r="GF214" i="4"/>
  <c r="GF207" i="4"/>
  <c r="GF160" i="4"/>
  <c r="GF179" i="4"/>
  <c r="GG179" i="4"/>
  <c r="GF222" i="4"/>
  <c r="GG222" i="4"/>
  <c r="GG216" i="4"/>
  <c r="GF216" i="4"/>
  <c r="GF219" i="4"/>
  <c r="GG219" i="4"/>
  <c r="GF235" i="4"/>
  <c r="GG235" i="4"/>
  <c r="GF246" i="4"/>
  <c r="GF262" i="4"/>
  <c r="GG262" i="4"/>
  <c r="GF253" i="4"/>
  <c r="GG268" i="4"/>
  <c r="GF268" i="4"/>
  <c r="GF284" i="4"/>
  <c r="GG284" i="4"/>
  <c r="GF273" i="4"/>
  <c r="GG273" i="4"/>
  <c r="GF289" i="4"/>
  <c r="GF305" i="4"/>
  <c r="GF290" i="4"/>
  <c r="GG290" i="4"/>
  <c r="GF306" i="4"/>
  <c r="GF329" i="4"/>
  <c r="GF318" i="4"/>
  <c r="GF371" i="4"/>
  <c r="GF345" i="4"/>
  <c r="GG359" i="4"/>
  <c r="GF359" i="4"/>
  <c r="GF354" i="4"/>
  <c r="GG366" i="4"/>
  <c r="GF366" i="4"/>
  <c r="GF384" i="4"/>
  <c r="GF383" i="4"/>
  <c r="GG383" i="4"/>
  <c r="GH383" i="4"/>
  <c r="GF399" i="4"/>
  <c r="GG399" i="4"/>
  <c r="GH399" i="4"/>
  <c r="GG396" i="4"/>
  <c r="GF396" i="4"/>
  <c r="GG412" i="4"/>
  <c r="GF412" i="4"/>
  <c r="GH412" i="4"/>
  <c r="GF81" i="4"/>
  <c r="GG81" i="4"/>
  <c r="GF11" i="4"/>
  <c r="GH11" i="4"/>
  <c r="GF98" i="4"/>
  <c r="GF150" i="4"/>
  <c r="GH150" i="4"/>
  <c r="GH367" i="4"/>
  <c r="GF367" i="4"/>
  <c r="GF95" i="4"/>
  <c r="GF12" i="4"/>
  <c r="GF28" i="4"/>
  <c r="GG28" i="4"/>
  <c r="GH28" i="4"/>
  <c r="GF44" i="4"/>
  <c r="GF65" i="4"/>
  <c r="GF117" i="4"/>
  <c r="GF7" i="4"/>
  <c r="GG7" i="4"/>
  <c r="GH7" i="4"/>
  <c r="GF23" i="4"/>
  <c r="GF39" i="4"/>
  <c r="GH39" i="4"/>
  <c r="GF55" i="4"/>
  <c r="GF133" i="4"/>
  <c r="GF62" i="4"/>
  <c r="GG62" i="4"/>
  <c r="GH62" i="4"/>
  <c r="GF78" i="4"/>
  <c r="GF94" i="4"/>
  <c r="GH94" i="4"/>
  <c r="GF110" i="4"/>
  <c r="GF135" i="4"/>
  <c r="GH135" i="4"/>
  <c r="GF140" i="4"/>
  <c r="GH140" i="4"/>
  <c r="GF139" i="4"/>
  <c r="GF211" i="4"/>
  <c r="GF163" i="4"/>
  <c r="GF189" i="4"/>
  <c r="GG189" i="4"/>
  <c r="GH189" i="4"/>
  <c r="GF230" i="4"/>
  <c r="GF218" i="4"/>
  <c r="GG218" i="4"/>
  <c r="GH218" i="4"/>
  <c r="GF162" i="4"/>
  <c r="GH162" i="4"/>
  <c r="GF183" i="4"/>
  <c r="GG183" i="4"/>
  <c r="GH183" i="4"/>
  <c r="GG200" i="4"/>
  <c r="GF200" i="4"/>
  <c r="GG220" i="4"/>
  <c r="GF220" i="4"/>
  <c r="GG221" i="4"/>
  <c r="GF221" i="4"/>
  <c r="GH221" i="4"/>
  <c r="GF237" i="4"/>
  <c r="GF248" i="4"/>
  <c r="GH248" i="4"/>
  <c r="GG264" i="4"/>
  <c r="GF264" i="4"/>
  <c r="GF255" i="4"/>
  <c r="GH255" i="4"/>
  <c r="GF270" i="4"/>
  <c r="GH270" i="4"/>
  <c r="GF286" i="4"/>
  <c r="GF275" i="4"/>
  <c r="GH275" i="4"/>
  <c r="GF291" i="4"/>
  <c r="GG291" i="4"/>
  <c r="GH291" i="4"/>
  <c r="GF307" i="4"/>
  <c r="GH307" i="4"/>
  <c r="GF292" i="4"/>
  <c r="GH292" i="4"/>
  <c r="GG308" i="4"/>
  <c r="GF308" i="4"/>
  <c r="GH308" i="4"/>
  <c r="GF317" i="4"/>
  <c r="GH317" i="4"/>
  <c r="GG320" i="4"/>
  <c r="GF320" i="4"/>
  <c r="GF331" i="4"/>
  <c r="GF347" i="4"/>
  <c r="GF361" i="4"/>
  <c r="GF356" i="4"/>
  <c r="GF368" i="4"/>
  <c r="GH368" i="4"/>
  <c r="GF386" i="4"/>
  <c r="GH386" i="4"/>
  <c r="GG385" i="4"/>
  <c r="GF385" i="4"/>
  <c r="GF401" i="4"/>
  <c r="GF398" i="4"/>
  <c r="GG398" i="4"/>
  <c r="GF16" i="4"/>
  <c r="GH16" i="4"/>
  <c r="GG27" i="4"/>
  <c r="GF27" i="4"/>
  <c r="GH27" i="4"/>
  <c r="GF114" i="4"/>
  <c r="GH176" i="4"/>
  <c r="GF176" i="4"/>
  <c r="GG176" i="4"/>
  <c r="GF234" i="4"/>
  <c r="GF279" i="4"/>
  <c r="GG279" i="4"/>
  <c r="GH279" i="4"/>
  <c r="GF312" i="4"/>
  <c r="GH312" i="4"/>
  <c r="GF335" i="4"/>
  <c r="GG335" i="4"/>
  <c r="GH335" i="4"/>
  <c r="GF390" i="4"/>
  <c r="GG390" i="4"/>
  <c r="GH390" i="4"/>
  <c r="GF111" i="4"/>
  <c r="GG111" i="4"/>
  <c r="GH111" i="4"/>
  <c r="GG14" i="4"/>
  <c r="GF14" i="4"/>
  <c r="GG30" i="4"/>
  <c r="GF30" i="4"/>
  <c r="GH30" i="4"/>
  <c r="GF46" i="4"/>
  <c r="GF67" i="4"/>
  <c r="GF71" i="4"/>
  <c r="GG71" i="4"/>
  <c r="GF9" i="4"/>
  <c r="GH9" i="4"/>
  <c r="GF25" i="4"/>
  <c r="GG25" i="4"/>
  <c r="GH25" i="4"/>
  <c r="GG41" i="4"/>
  <c r="GF41" i="4"/>
  <c r="GF59" i="4"/>
  <c r="GF136" i="4"/>
  <c r="GH136" i="4"/>
  <c r="GG64" i="4"/>
  <c r="GF64" i="4"/>
  <c r="GF80" i="4"/>
  <c r="GH80" i="4"/>
  <c r="GH96" i="4"/>
  <c r="GF96" i="4"/>
  <c r="GF112" i="4"/>
  <c r="GG112" i="4"/>
  <c r="GH112" i="4"/>
  <c r="GF126" i="4"/>
  <c r="GF142" i="4"/>
  <c r="GF141" i="4"/>
  <c r="GH141" i="4"/>
  <c r="GF226" i="4"/>
  <c r="GG226" i="4"/>
  <c r="GH226" i="4"/>
  <c r="GG165" i="4"/>
  <c r="GF165" i="4"/>
  <c r="GG199" i="4"/>
  <c r="GF199" i="4"/>
  <c r="GF175" i="4"/>
  <c r="GH175" i="4"/>
  <c r="GF148" i="4"/>
  <c r="GF164" i="4"/>
  <c r="GF187" i="4"/>
  <c r="GH187" i="4"/>
  <c r="GG202" i="4"/>
  <c r="GF202" i="4"/>
  <c r="GF224" i="4"/>
  <c r="GH224" i="4"/>
  <c r="GG223" i="4"/>
  <c r="GH223" i="4"/>
  <c r="GF223" i="4"/>
  <c r="GF239" i="4"/>
  <c r="GF250" i="4"/>
  <c r="GG250" i="4"/>
  <c r="GH250" i="4"/>
  <c r="GF241" i="4"/>
  <c r="GF257" i="4"/>
  <c r="GH257" i="4"/>
  <c r="GF272" i="4"/>
  <c r="GG272" i="4"/>
  <c r="GH272" i="4"/>
  <c r="GF288" i="4"/>
  <c r="GG288" i="4"/>
  <c r="GG277" i="4"/>
  <c r="GF277" i="4"/>
  <c r="GH277" i="4"/>
  <c r="GF293" i="4"/>
  <c r="GH293" i="4"/>
  <c r="GF309" i="4"/>
  <c r="GH309" i="4"/>
  <c r="GF294" i="4"/>
  <c r="GG294" i="4"/>
  <c r="GH294" i="4"/>
  <c r="GF310" i="4"/>
  <c r="GG310" i="4"/>
  <c r="GH310" i="4"/>
  <c r="GG319" i="4"/>
  <c r="GF319" i="4"/>
  <c r="GH319" i="4"/>
  <c r="GG322" i="4"/>
  <c r="GF322" i="4"/>
  <c r="GF333" i="4"/>
  <c r="GG365" i="4"/>
  <c r="GF365" i="4"/>
  <c r="GH365" i="4"/>
  <c r="GF373" i="4"/>
  <c r="GG373" i="4"/>
  <c r="GF358" i="4"/>
  <c r="GH358" i="4"/>
  <c r="GF370" i="4"/>
  <c r="GH370" i="4"/>
  <c r="GF388" i="4"/>
  <c r="GG387" i="4"/>
  <c r="GF387" i="4"/>
  <c r="GH387" i="4"/>
  <c r="GF403" i="4"/>
  <c r="GG403" i="4"/>
  <c r="GF400" i="4"/>
  <c r="GH400" i="4"/>
  <c r="GG400" i="4"/>
  <c r="B21" i="5"/>
  <c r="GH264" i="4" l="1"/>
  <c r="GH286" i="4"/>
  <c r="GG80" i="4"/>
  <c r="GW268" i="4"/>
  <c r="GY225" i="4"/>
  <c r="GU214" i="4"/>
  <c r="GX161" i="4"/>
  <c r="GY401" i="4"/>
  <c r="GV327" i="4"/>
  <c r="GV50" i="4"/>
  <c r="GH81" i="4"/>
  <c r="GH268" i="4"/>
  <c r="GX369" i="4"/>
  <c r="GW170" i="4"/>
  <c r="GX288" i="4"/>
  <c r="GH333" i="4"/>
  <c r="GH345" i="4"/>
  <c r="GH406" i="4"/>
  <c r="GT408" i="4"/>
  <c r="GX93" i="4"/>
  <c r="GH303" i="4"/>
  <c r="GH167" i="4"/>
  <c r="GX345" i="4"/>
  <c r="GX406" i="4"/>
  <c r="GT281" i="4"/>
  <c r="GG336" i="4"/>
  <c r="GG295" i="4"/>
  <c r="GU23" i="4"/>
  <c r="GX214" i="4"/>
  <c r="GW26" i="4"/>
  <c r="GU335" i="4"/>
  <c r="GU156" i="4"/>
  <c r="GX57" i="4"/>
  <c r="GY339" i="4"/>
  <c r="GY129" i="4"/>
  <c r="GU348" i="4"/>
  <c r="GX326" i="4"/>
  <c r="GW274" i="4"/>
  <c r="GY387" i="4"/>
  <c r="GY224" i="4"/>
  <c r="GW30" i="4"/>
  <c r="GW218" i="4"/>
  <c r="GH165" i="4"/>
  <c r="GG270" i="4"/>
  <c r="GG23" i="4"/>
  <c r="GH43" i="4"/>
  <c r="GH274" i="4"/>
  <c r="GX253" i="4"/>
  <c r="GX26" i="4"/>
  <c r="GT270" i="4"/>
  <c r="GW355" i="4"/>
  <c r="GX120" i="4"/>
  <c r="GT295" i="4"/>
  <c r="GX274" i="4"/>
  <c r="GW43" i="4"/>
  <c r="GY358" i="4"/>
  <c r="GX368" i="4"/>
  <c r="GY7" i="4"/>
  <c r="GV336" i="4"/>
  <c r="GH361" i="4"/>
  <c r="GH253" i="4"/>
  <c r="GH57" i="4"/>
  <c r="GG334" i="4"/>
  <c r="GY253" i="4"/>
  <c r="GU270" i="4"/>
  <c r="GX355" i="4"/>
  <c r="GY242" i="4"/>
  <c r="GW120" i="4"/>
  <c r="GU295" i="4"/>
  <c r="GY349" i="4"/>
  <c r="GY143" i="4"/>
  <c r="GW358" i="4"/>
  <c r="GW368" i="4"/>
  <c r="GW7" i="4"/>
  <c r="GT336" i="4"/>
  <c r="GH214" i="4"/>
  <c r="GH242" i="4"/>
  <c r="GG156" i="4"/>
  <c r="GH129" i="4"/>
  <c r="GH326" i="4"/>
  <c r="GU55" i="4"/>
  <c r="GW253" i="4"/>
  <c r="GV334" i="4"/>
  <c r="GY355" i="4"/>
  <c r="GW242" i="4"/>
  <c r="GY193" i="4"/>
  <c r="GY120" i="4"/>
  <c r="GX375" i="4"/>
  <c r="GU252" i="4"/>
  <c r="GW349" i="4"/>
  <c r="GX143" i="4"/>
  <c r="GV396" i="4"/>
  <c r="GY368" i="4"/>
  <c r="GX7" i="4"/>
  <c r="GH26" i="4"/>
  <c r="GG252" i="4"/>
  <c r="GG410" i="4"/>
  <c r="GG348" i="4"/>
  <c r="GG326" i="4"/>
  <c r="GH143" i="4"/>
  <c r="GV55" i="4"/>
  <c r="GX76" i="4"/>
  <c r="GX61" i="4"/>
  <c r="GU334" i="4"/>
  <c r="GX242" i="4"/>
  <c r="GX193" i="4"/>
  <c r="GY375" i="4"/>
  <c r="GU326" i="4"/>
  <c r="GV252" i="4"/>
  <c r="GW143" i="4"/>
  <c r="GW165" i="4"/>
  <c r="GU396" i="4"/>
  <c r="GT264" i="4"/>
  <c r="GH355" i="4"/>
  <c r="GH120" i="4"/>
  <c r="GT55" i="4"/>
  <c r="GW214" i="4"/>
  <c r="GY76" i="4"/>
  <c r="GW61" i="4"/>
  <c r="GT334" i="4"/>
  <c r="GW193" i="4"/>
  <c r="GV348" i="4"/>
  <c r="GW375" i="4"/>
  <c r="GT252" i="4"/>
  <c r="GU217" i="4"/>
  <c r="GW387" i="4"/>
  <c r="GY165" i="4"/>
  <c r="GX30" i="4"/>
  <c r="GT396" i="4"/>
  <c r="GU264" i="4"/>
  <c r="GX218" i="4"/>
  <c r="GG55" i="4"/>
  <c r="GG217" i="4"/>
  <c r="GH193" i="4"/>
  <c r="GH402" i="4"/>
  <c r="GH375" i="4"/>
  <c r="GT23" i="4"/>
  <c r="GY214" i="4"/>
  <c r="GV335" i="4"/>
  <c r="GT156" i="4"/>
  <c r="GY57" i="4"/>
  <c r="GX339" i="4"/>
  <c r="GT348" i="4"/>
  <c r="GY326" i="4"/>
  <c r="GX387" i="4"/>
  <c r="GW224" i="4"/>
  <c r="GY30" i="4"/>
  <c r="GY218" i="4"/>
  <c r="GX372" i="4"/>
  <c r="GX400" i="4"/>
  <c r="GU412" i="4"/>
  <c r="GW372" i="4"/>
  <c r="GY312" i="4"/>
  <c r="GW151" i="4"/>
  <c r="GW400" i="4"/>
  <c r="GT412" i="4"/>
  <c r="GU218" i="4"/>
  <c r="GW94" i="4"/>
  <c r="GX262" i="4"/>
  <c r="GY372" i="4"/>
  <c r="GW312" i="4"/>
  <c r="GW27" i="4"/>
  <c r="GV412" i="4"/>
  <c r="GY94" i="4"/>
  <c r="GX312" i="4"/>
  <c r="GX27" i="4"/>
  <c r="GX192" i="4"/>
  <c r="GY86" i="4"/>
  <c r="GV349" i="4"/>
  <c r="GX308" i="4"/>
  <c r="GT349" i="4"/>
  <c r="GY400" i="4"/>
  <c r="GY308" i="4"/>
  <c r="GW229" i="4"/>
  <c r="GW129" i="4"/>
  <c r="GV326" i="4"/>
  <c r="GW279" i="4"/>
  <c r="GY43" i="4"/>
  <c r="GV217" i="4"/>
  <c r="GY278" i="4"/>
  <c r="GX129" i="4"/>
  <c r="GT326" i="4"/>
  <c r="GX43" i="4"/>
  <c r="GT217" i="4"/>
  <c r="GV264" i="4"/>
  <c r="GW361" i="4"/>
  <c r="GY361" i="4"/>
  <c r="GW77" i="4"/>
  <c r="GX349" i="4"/>
  <c r="GX165" i="4"/>
  <c r="GP124" i="4" a="1"/>
  <c r="GP124" i="4" s="1"/>
  <c r="GZ124" i="4" s="1"/>
  <c r="HB124" i="4" s="1"/>
  <c r="GH322" i="4"/>
  <c r="GH64" i="4"/>
  <c r="GH144" i="4"/>
  <c r="GH243" i="4"/>
  <c r="GH188" i="4"/>
  <c r="GT34" i="4"/>
  <c r="GX412" i="4"/>
  <c r="GX216" i="4"/>
  <c r="GY42" i="4"/>
  <c r="GY229" i="4"/>
  <c r="GX77" i="4"/>
  <c r="GY311" i="4"/>
  <c r="GW225" i="4"/>
  <c r="GU157" i="4"/>
  <c r="GW322" i="4"/>
  <c r="GY64" i="4"/>
  <c r="GX62" i="4"/>
  <c r="GH229" i="4"/>
  <c r="GG236" i="4"/>
  <c r="GI236" i="4" s="1"/>
  <c r="GH77" i="4"/>
  <c r="GU84" i="4"/>
  <c r="GV34" i="4"/>
  <c r="GY216" i="4"/>
  <c r="GU154" i="4"/>
  <c r="GU186" i="4"/>
  <c r="GW311" i="4"/>
  <c r="GX243" i="4"/>
  <c r="GX225" i="4"/>
  <c r="GW144" i="4"/>
  <c r="GX322" i="4"/>
  <c r="GW64" i="4"/>
  <c r="GY9" i="4"/>
  <c r="GW292" i="4"/>
  <c r="GY62" i="4"/>
  <c r="GT320" i="4"/>
  <c r="GH384" i="4"/>
  <c r="GH352" i="4"/>
  <c r="GH225" i="4"/>
  <c r="GT84" i="4"/>
  <c r="GX352" i="4"/>
  <c r="GV154" i="4"/>
  <c r="GY188" i="4"/>
  <c r="GT186" i="4"/>
  <c r="GW243" i="4"/>
  <c r="GX144" i="4"/>
  <c r="GT236" i="4"/>
  <c r="GW319" i="4"/>
  <c r="GX64" i="4"/>
  <c r="GW9" i="4"/>
  <c r="GT290" i="4"/>
  <c r="GT155" i="4"/>
  <c r="GX292" i="4"/>
  <c r="GW62" i="4"/>
  <c r="GU352" i="4"/>
  <c r="GU320" i="4"/>
  <c r="GH55" i="4"/>
  <c r="GG352" i="4"/>
  <c r="GG154" i="4"/>
  <c r="GG155" i="4"/>
  <c r="GH145" i="4"/>
  <c r="GV84" i="4"/>
  <c r="GY6" i="4"/>
  <c r="GY384" i="4"/>
  <c r="GW130" i="4"/>
  <c r="GY352" i="4"/>
  <c r="GT154" i="4"/>
  <c r="GW188" i="4"/>
  <c r="GV186" i="4"/>
  <c r="GY243" i="4"/>
  <c r="GY144" i="4"/>
  <c r="GU236" i="4"/>
  <c r="GU290" i="4"/>
  <c r="GU155" i="4"/>
  <c r="GU206" i="4"/>
  <c r="GX317" i="4"/>
  <c r="GY292" i="4"/>
  <c r="GV352" i="4"/>
  <c r="GV320" i="4"/>
  <c r="GH216" i="4"/>
  <c r="GG34" i="4"/>
  <c r="GX6" i="4"/>
  <c r="GW384" i="4"/>
  <c r="GW246" i="4"/>
  <c r="GX130" i="4"/>
  <c r="GW352" i="4"/>
  <c r="GX188" i="4"/>
  <c r="GV181" i="4"/>
  <c r="GV236" i="4"/>
  <c r="GV290" i="4"/>
  <c r="GV155" i="4"/>
  <c r="GT206" i="4"/>
  <c r="GY317" i="4"/>
  <c r="GU377" i="4"/>
  <c r="GT352" i="4"/>
  <c r="GH42" i="4"/>
  <c r="GH166" i="4"/>
  <c r="GG157" i="4"/>
  <c r="GG377" i="4"/>
  <c r="GG206" i="4"/>
  <c r="GG84" i="4"/>
  <c r="GW6" i="4"/>
  <c r="GX384" i="4"/>
  <c r="GX246" i="4"/>
  <c r="GY130" i="4"/>
  <c r="GW278" i="4"/>
  <c r="GU181" i="4"/>
  <c r="GX279" i="4"/>
  <c r="GX166" i="4"/>
  <c r="GV206" i="4"/>
  <c r="GX386" i="4"/>
  <c r="GW317" i="4"/>
  <c r="GT377" i="4"/>
  <c r="GH246" i="4"/>
  <c r="GH130" i="4"/>
  <c r="GH311" i="4"/>
  <c r="GH278" i="4"/>
  <c r="GI278" i="4" s="1"/>
  <c r="GG186" i="4"/>
  <c r="GH6" i="4"/>
  <c r="GY412" i="4"/>
  <c r="GY246" i="4"/>
  <c r="GX42" i="4"/>
  <c r="GX278" i="4"/>
  <c r="GX229" i="4"/>
  <c r="GY77" i="4"/>
  <c r="GT181" i="4"/>
  <c r="GY279" i="4"/>
  <c r="GY166" i="4"/>
  <c r="GT157" i="4"/>
  <c r="GX270" i="4"/>
  <c r="GV377" i="4"/>
  <c r="HD382" i="4"/>
  <c r="HE382" i="4" s="1"/>
  <c r="GG286" i="4"/>
  <c r="GI286" i="4" s="1"/>
  <c r="GW163" i="4"/>
  <c r="GX60" i="4"/>
  <c r="GG159" i="4"/>
  <c r="GX306" i="4"/>
  <c r="GX388" i="4"/>
  <c r="GH211" i="4"/>
  <c r="GU19" i="4"/>
  <c r="GX169" i="4"/>
  <c r="GX164" i="4"/>
  <c r="GG260" i="4"/>
  <c r="GV250" i="4"/>
  <c r="GW164" i="4"/>
  <c r="GH142" i="4"/>
  <c r="GG142" i="4"/>
  <c r="GG59" i="4"/>
  <c r="GG9" i="4"/>
  <c r="GI9" i="4" s="1"/>
  <c r="GG248" i="4"/>
  <c r="GI248" i="4" s="1"/>
  <c r="GH305" i="4"/>
  <c r="GH164" i="4"/>
  <c r="GG139" i="4"/>
  <c r="GG19" i="4"/>
  <c r="GH31" i="4"/>
  <c r="GV59" i="4"/>
  <c r="GY164" i="4"/>
  <c r="GH14" i="4"/>
  <c r="GI14" i="4" s="1"/>
  <c r="GH117" i="4"/>
  <c r="GG343" i="4"/>
  <c r="GH169" i="4"/>
  <c r="GY228" i="4"/>
  <c r="GV248" i="4"/>
  <c r="GH329" i="4"/>
  <c r="GG151" i="4"/>
  <c r="GT248" i="4"/>
  <c r="GG307" i="4"/>
  <c r="GG140" i="4"/>
  <c r="GG160" i="4"/>
  <c r="GW305" i="4"/>
  <c r="GY14" i="4"/>
  <c r="GH46" i="4"/>
  <c r="GG394" i="4"/>
  <c r="GI394" i="4" s="1"/>
  <c r="GG301" i="4"/>
  <c r="GG195" i="4"/>
  <c r="GU93" i="4"/>
  <c r="GY300" i="4"/>
  <c r="GX151" i="4"/>
  <c r="GH79" i="4"/>
  <c r="GG259" i="4"/>
  <c r="GT92" i="4"/>
  <c r="GY262" i="4"/>
  <c r="GY192" i="4"/>
  <c r="GX86" i="4"/>
  <c r="GX91" i="4"/>
  <c r="GY151" i="4"/>
  <c r="GG305" i="4"/>
  <c r="GU92" i="4"/>
  <c r="GW262" i="4"/>
  <c r="GT152" i="4"/>
  <c r="GW263" i="4"/>
  <c r="GW192" i="4"/>
  <c r="GY91" i="4"/>
  <c r="GG92" i="4"/>
  <c r="GH265" i="4"/>
  <c r="GH300" i="4"/>
  <c r="GH171" i="4"/>
  <c r="GH86" i="4"/>
  <c r="GI86" i="4" s="1"/>
  <c r="GG119" i="4"/>
  <c r="GV92" i="4"/>
  <c r="GT195" i="4"/>
  <c r="GX17" i="4"/>
  <c r="GY263" i="4"/>
  <c r="GY171" i="4"/>
  <c r="GW344" i="4"/>
  <c r="GU119" i="4"/>
  <c r="GH262" i="4"/>
  <c r="GH267" i="4"/>
  <c r="GG93" i="4"/>
  <c r="GH344" i="4"/>
  <c r="GH91" i="4"/>
  <c r="GY79" i="4"/>
  <c r="GU195" i="4"/>
  <c r="GY40" i="4"/>
  <c r="GW17" i="4"/>
  <c r="GX263" i="4"/>
  <c r="GX171" i="4"/>
  <c r="GY344" i="4"/>
  <c r="GX223" i="4"/>
  <c r="GV119" i="4"/>
  <c r="GX55" i="4"/>
  <c r="GT93" i="4"/>
  <c r="GX79" i="4"/>
  <c r="GV195" i="4"/>
  <c r="GW40" i="4"/>
  <c r="GY265" i="4"/>
  <c r="GY17" i="4"/>
  <c r="GW300" i="4"/>
  <c r="GW171" i="4"/>
  <c r="GX344" i="4"/>
  <c r="GT119" i="4"/>
  <c r="GH151" i="4"/>
  <c r="GH40" i="4"/>
  <c r="GG374" i="4"/>
  <c r="GV93" i="4"/>
  <c r="GW79" i="4"/>
  <c r="GX40" i="4"/>
  <c r="GX300" i="4"/>
  <c r="GY267" i="4"/>
  <c r="GG309" i="4"/>
  <c r="GG162" i="4"/>
  <c r="GH153" i="4"/>
  <c r="GV19" i="4"/>
  <c r="GV85" i="4"/>
  <c r="GY305" i="4"/>
  <c r="GV275" i="4"/>
  <c r="GY169" i="4"/>
  <c r="GG224" i="4"/>
  <c r="GH347" i="4"/>
  <c r="GH260" i="4"/>
  <c r="GG85" i="4"/>
  <c r="GG173" i="4"/>
  <c r="GI173" i="4" s="1"/>
  <c r="GH99" i="4"/>
  <c r="GU85" i="4"/>
  <c r="GT260" i="4"/>
  <c r="GX331" i="4"/>
  <c r="GG148" i="4"/>
  <c r="GU162" i="4"/>
  <c r="GH67" i="4"/>
  <c r="GH36" i="4"/>
  <c r="GX354" i="4"/>
  <c r="GU260" i="4"/>
  <c r="GT151" i="4"/>
  <c r="GX148" i="4"/>
  <c r="GY46" i="4"/>
  <c r="GH331" i="4"/>
  <c r="GH127" i="4"/>
  <c r="GU29" i="4"/>
  <c r="GV301" i="4"/>
  <c r="GV260" i="4"/>
  <c r="GV151" i="4"/>
  <c r="GY20" i="4"/>
  <c r="GT224" i="4"/>
  <c r="GH398" i="4"/>
  <c r="GH222" i="4"/>
  <c r="GH20" i="4"/>
  <c r="GG29" i="4"/>
  <c r="GT29" i="4"/>
  <c r="GU9" i="4"/>
  <c r="GW329" i="4"/>
  <c r="GT301" i="4"/>
  <c r="GU151" i="4"/>
  <c r="GT85" i="4"/>
  <c r="GT59" i="4"/>
  <c r="GG20" i="4"/>
  <c r="GV29" i="4"/>
  <c r="GT9" i="4"/>
  <c r="GX329" i="4"/>
  <c r="GU301" i="4"/>
  <c r="GX13" i="4"/>
  <c r="GX12" i="4"/>
  <c r="GH41" i="4"/>
  <c r="GI41" i="4" s="1"/>
  <c r="GY286" i="4"/>
  <c r="GH44" i="4"/>
  <c r="GH19" i="4"/>
  <c r="GT266" i="4"/>
  <c r="GH126" i="4"/>
  <c r="GH114" i="4"/>
  <c r="GX361" i="4"/>
  <c r="GH21" i="4"/>
  <c r="GX230" i="4"/>
  <c r="GX179" i="4"/>
  <c r="GW114" i="4"/>
  <c r="GH148" i="4"/>
  <c r="GH354" i="4"/>
  <c r="GH318" i="4"/>
  <c r="GH207" i="4"/>
  <c r="GH360" i="4"/>
  <c r="GH208" i="4"/>
  <c r="GV54" i="4"/>
  <c r="GW289" i="4"/>
  <c r="GY222" i="4"/>
  <c r="GU275" i="4"/>
  <c r="GY29" i="4"/>
  <c r="GU395" i="4"/>
  <c r="GY388" i="4"/>
  <c r="GY148" i="4"/>
  <c r="GU211" i="4"/>
  <c r="GG16" i="4"/>
  <c r="GH289" i="4"/>
  <c r="GH29" i="4"/>
  <c r="GW354" i="4"/>
  <c r="GW306" i="4"/>
  <c r="GX207" i="4"/>
  <c r="GW60" i="4"/>
  <c r="GU286" i="4"/>
  <c r="GW13" i="4"/>
  <c r="GW148" i="4"/>
  <c r="GX163" i="4"/>
  <c r="GY12" i="4"/>
  <c r="GG347" i="4"/>
  <c r="GH60" i="4"/>
  <c r="GI60" i="4" s="1"/>
  <c r="GH68" i="4"/>
  <c r="GU36" i="4"/>
  <c r="GY306" i="4"/>
  <c r="GW207" i="4"/>
  <c r="GY60" i="4"/>
  <c r="GV286" i="4"/>
  <c r="GT167" i="4"/>
  <c r="GY13" i="4"/>
  <c r="GY199" i="4"/>
  <c r="GY163" i="4"/>
  <c r="GW12" i="4"/>
  <c r="GH239" i="4"/>
  <c r="GH12" i="4"/>
  <c r="GH306" i="4"/>
  <c r="GH8" i="4"/>
  <c r="GG395" i="4"/>
  <c r="GV16" i="4"/>
  <c r="GT36" i="4"/>
  <c r="GW318" i="4"/>
  <c r="GY207" i="4"/>
  <c r="GY108" i="4"/>
  <c r="GT286" i="4"/>
  <c r="GU167" i="4"/>
  <c r="GW191" i="4"/>
  <c r="GW199" i="4"/>
  <c r="GV347" i="4"/>
  <c r="GH108" i="4"/>
  <c r="GG167" i="4"/>
  <c r="GI167" i="4" s="1"/>
  <c r="GH107" i="4"/>
  <c r="GH374" i="4"/>
  <c r="GH13" i="4"/>
  <c r="GU16" i="4"/>
  <c r="GY318" i="4"/>
  <c r="GW108" i="4"/>
  <c r="GV167" i="4"/>
  <c r="GW8" i="4"/>
  <c r="GX374" i="4"/>
  <c r="GX191" i="4"/>
  <c r="GX373" i="4"/>
  <c r="GW250" i="4"/>
  <c r="GX199" i="4"/>
  <c r="GT409" i="4"/>
  <c r="GT288" i="4"/>
  <c r="GH373" i="4"/>
  <c r="GI373" i="4" s="1"/>
  <c r="GH388" i="4"/>
  <c r="GH199" i="4"/>
  <c r="GH200" i="4"/>
  <c r="GI200" i="4" s="1"/>
  <c r="GH163" i="4"/>
  <c r="GH356" i="4"/>
  <c r="GG275" i="4"/>
  <c r="GI275" i="4" s="1"/>
  <c r="GH237" i="4"/>
  <c r="GG409" i="4"/>
  <c r="GI409" i="4" s="1"/>
  <c r="GH191" i="4"/>
  <c r="GT16" i="4"/>
  <c r="GX318" i="4"/>
  <c r="GY289" i="4"/>
  <c r="GW222" i="4"/>
  <c r="GX108" i="4"/>
  <c r="GY8" i="4"/>
  <c r="GU159" i="4"/>
  <c r="GY360" i="4"/>
  <c r="GY191" i="4"/>
  <c r="GV395" i="4"/>
  <c r="GY373" i="4"/>
  <c r="GV409" i="4"/>
  <c r="GU288" i="4"/>
  <c r="GG135" i="4"/>
  <c r="GH23" i="4"/>
  <c r="GI23" i="4" s="1"/>
  <c r="GG54" i="4"/>
  <c r="GG6" i="4"/>
  <c r="GG36" i="4"/>
  <c r="GX289" i="4"/>
  <c r="GX222" i="4"/>
  <c r="GT275" i="4"/>
  <c r="GX8" i="4"/>
  <c r="GW208" i="4"/>
  <c r="GX107" i="4"/>
  <c r="GX29" i="4"/>
  <c r="GV159" i="4"/>
  <c r="GX360" i="4"/>
  <c r="GT395" i="4"/>
  <c r="GU409" i="4"/>
  <c r="GV288" i="4"/>
  <c r="GV305" i="4"/>
  <c r="GU305" i="4"/>
  <c r="GY55" i="4"/>
  <c r="GT305" i="4"/>
  <c r="GW36" i="4"/>
  <c r="GT162" i="4"/>
  <c r="GX398" i="4"/>
  <c r="GX211" i="4"/>
  <c r="GV277" i="4"/>
  <c r="GX31" i="4"/>
  <c r="GV224" i="4"/>
  <c r="GW169" i="4"/>
  <c r="GY99" i="4"/>
  <c r="GX228" i="4"/>
  <c r="GY67" i="4"/>
  <c r="GX14" i="4"/>
  <c r="GU248" i="4"/>
  <c r="GT139" i="4"/>
  <c r="GY331" i="4"/>
  <c r="GY31" i="4"/>
  <c r="GU224" i="4"/>
  <c r="GY153" i="4"/>
  <c r="GW99" i="4"/>
  <c r="GW228" i="4"/>
  <c r="GT250" i="4"/>
  <c r="GU140" i="4"/>
  <c r="GX319" i="4"/>
  <c r="GW67" i="4"/>
  <c r="GW14" i="4"/>
  <c r="GU139" i="4"/>
  <c r="GW331" i="4"/>
  <c r="GV148" i="4"/>
  <c r="GW31" i="4"/>
  <c r="GW153" i="4"/>
  <c r="GX99" i="4"/>
  <c r="GT142" i="4"/>
  <c r="GV140" i="4"/>
  <c r="GX142" i="4"/>
  <c r="GU160" i="4"/>
  <c r="GV139" i="4"/>
  <c r="GW117" i="4"/>
  <c r="GW260" i="4"/>
  <c r="GT148" i="4"/>
  <c r="GY127" i="4"/>
  <c r="GX153" i="4"/>
  <c r="GV142" i="4"/>
  <c r="GU250" i="4"/>
  <c r="GV173" i="4"/>
  <c r="GY142" i="4"/>
  <c r="GX46" i="4"/>
  <c r="GV160" i="4"/>
  <c r="GY117" i="4"/>
  <c r="GV394" i="4"/>
  <c r="GT343" i="4"/>
  <c r="GX260" i="4"/>
  <c r="GU148" i="4"/>
  <c r="GX127" i="4"/>
  <c r="GX36" i="4"/>
  <c r="GU142" i="4"/>
  <c r="GW46" i="4"/>
  <c r="GT160" i="4"/>
  <c r="GY398" i="4"/>
  <c r="GY211" i="4"/>
  <c r="GX117" i="4"/>
  <c r="GT394" i="4"/>
  <c r="GV343" i="4"/>
  <c r="GU277" i="4"/>
  <c r="GU59" i="4"/>
  <c r="GY260" i="4"/>
  <c r="GW127" i="4"/>
  <c r="GY36" i="4"/>
  <c r="GV162" i="4"/>
  <c r="GW398" i="4"/>
  <c r="GW211" i="4"/>
  <c r="GU394" i="4"/>
  <c r="GT277" i="4"/>
  <c r="GH241" i="4"/>
  <c r="GH71" i="4"/>
  <c r="GI71" i="4" s="1"/>
  <c r="GG138" i="4"/>
  <c r="GH282" i="4"/>
  <c r="GY10" i="4"/>
  <c r="GY183" i="4"/>
  <c r="GH132" i="4"/>
  <c r="GH397" i="4"/>
  <c r="GH299" i="4"/>
  <c r="GW219" i="4"/>
  <c r="GX92" i="4"/>
  <c r="GW10" i="4"/>
  <c r="GT237" i="4"/>
  <c r="GX299" i="4"/>
  <c r="GG98" i="4"/>
  <c r="GG354" i="4"/>
  <c r="GG342" i="4"/>
  <c r="GG350" i="4"/>
  <c r="GI350" i="4" s="1"/>
  <c r="GT64" i="4"/>
  <c r="GX219" i="4"/>
  <c r="GY299" i="4"/>
  <c r="GY50" i="4"/>
  <c r="GX241" i="4"/>
  <c r="GY96" i="4"/>
  <c r="GU322" i="4"/>
  <c r="GT138" i="4"/>
  <c r="GU407" i="4"/>
  <c r="GH10" i="4"/>
  <c r="GI10" i="4" s="1"/>
  <c r="GG69" i="4"/>
  <c r="GI69" i="4" s="1"/>
  <c r="GH48" i="4"/>
  <c r="GV64" i="4"/>
  <c r="GX351" i="4"/>
  <c r="GY178" i="4"/>
  <c r="GY48" i="4"/>
  <c r="GU365" i="4"/>
  <c r="GV322" i="4"/>
  <c r="GY248" i="4"/>
  <c r="GG237" i="4"/>
  <c r="GY132" i="4"/>
  <c r="GY351" i="4"/>
  <c r="GX178" i="4"/>
  <c r="GX248" i="4"/>
  <c r="GG211" i="4"/>
  <c r="GH273" i="4"/>
  <c r="GI273" i="4" s="1"/>
  <c r="GH92" i="4"/>
  <c r="GG209" i="4"/>
  <c r="GU98" i="4"/>
  <c r="GW132" i="4"/>
  <c r="GT351" i="4"/>
  <c r="GH133" i="4"/>
  <c r="GH219" i="4"/>
  <c r="GI219" i="4" s="1"/>
  <c r="GH138" i="4"/>
  <c r="GG379" i="4"/>
  <c r="GV98" i="4"/>
  <c r="GX397" i="4"/>
  <c r="GV351" i="4"/>
  <c r="GW307" i="4"/>
  <c r="GT200" i="4"/>
  <c r="GG329" i="4"/>
  <c r="GH170" i="4"/>
  <c r="GG31" i="4"/>
  <c r="GG407" i="4"/>
  <c r="GG281" i="4"/>
  <c r="GI281" i="4" s="1"/>
  <c r="GH178" i="4"/>
  <c r="GT27" i="4"/>
  <c r="GT98" i="4"/>
  <c r="GW345" i="4"/>
  <c r="GX284" i="4"/>
  <c r="GY219" i="4"/>
  <c r="GW161" i="4"/>
  <c r="GX138" i="4"/>
  <c r="GY92" i="4"/>
  <c r="GX10" i="4"/>
  <c r="GT405" i="4"/>
  <c r="GY369" i="4"/>
  <c r="GW299" i="4"/>
  <c r="GX170" i="4"/>
  <c r="GW195" i="4"/>
  <c r="GX115" i="4"/>
  <c r="GY93" i="4"/>
  <c r="GW351" i="4"/>
  <c r="GY206" i="4"/>
  <c r="GW116" i="4"/>
  <c r="GT365" i="4"/>
  <c r="GT214" i="4"/>
  <c r="GX370" i="4"/>
  <c r="GW333" i="4"/>
  <c r="GX175" i="4"/>
  <c r="GU351" i="4"/>
  <c r="GT211" i="4"/>
  <c r="GU138" i="4"/>
  <c r="GW320" i="4"/>
  <c r="GW183" i="4"/>
  <c r="GT407" i="4"/>
  <c r="GT209" i="4"/>
  <c r="GU200" i="4"/>
  <c r="GG405" i="4"/>
  <c r="GU80" i="4"/>
  <c r="GT50" i="4"/>
  <c r="GY396" i="4"/>
  <c r="GY345" i="4"/>
  <c r="GX268" i="4"/>
  <c r="GY161" i="4"/>
  <c r="GV408" i="4"/>
  <c r="GY406" i="4"/>
  <c r="GW369" i="4"/>
  <c r="GY170" i="4"/>
  <c r="GU281" i="4"/>
  <c r="GY288" i="4"/>
  <c r="GX202" i="4"/>
  <c r="GW401" i="4"/>
  <c r="GT327" i="4"/>
  <c r="GV204" i="4"/>
  <c r="GG114" i="4"/>
  <c r="GI114" i="4" s="1"/>
  <c r="GH235" i="4"/>
  <c r="GI235" i="4" s="1"/>
  <c r="GH101" i="4"/>
  <c r="GH238" i="4"/>
  <c r="GG208" i="4"/>
  <c r="GV80" i="4"/>
  <c r="GU11" i="4"/>
  <c r="GU50" i="4"/>
  <c r="GT31" i="4"/>
  <c r="GU64" i="4"/>
  <c r="GY399" i="4"/>
  <c r="GW371" i="4"/>
  <c r="GX273" i="4"/>
  <c r="GY268" i="4"/>
  <c r="GX132" i="4"/>
  <c r="GU408" i="4"/>
  <c r="GT257" i="4"/>
  <c r="GW397" i="4"/>
  <c r="GU237" i="4"/>
  <c r="GW406" i="4"/>
  <c r="GY238" i="4"/>
  <c r="GW337" i="4"/>
  <c r="GX50" i="4"/>
  <c r="GV249" i="4"/>
  <c r="GY167" i="4"/>
  <c r="GW178" i="4"/>
  <c r="GX48" i="4"/>
  <c r="GX81" i="4"/>
  <c r="GV281" i="4"/>
  <c r="GU247" i="4"/>
  <c r="GW288" i="4"/>
  <c r="GW241" i="4"/>
  <c r="GY202" i="4"/>
  <c r="GW96" i="4"/>
  <c r="GX59" i="4"/>
  <c r="GX71" i="4"/>
  <c r="GV354" i="4"/>
  <c r="GT322" i="4"/>
  <c r="GV208" i="4"/>
  <c r="GX401" i="4"/>
  <c r="GX307" i="4"/>
  <c r="GW248" i="4"/>
  <c r="GW65" i="4"/>
  <c r="GU327" i="4"/>
  <c r="GT204" i="4"/>
  <c r="GG141" i="4"/>
  <c r="GH65" i="4"/>
  <c r="GH371" i="4"/>
  <c r="GH186" i="4"/>
  <c r="GH351" i="4"/>
  <c r="GG18" i="4"/>
  <c r="GI18" i="4" s="1"/>
  <c r="GT80" i="4"/>
  <c r="GT11" i="4"/>
  <c r="GV31" i="4"/>
  <c r="GU18" i="4"/>
  <c r="GX399" i="4"/>
  <c r="GX371" i="4"/>
  <c r="GY273" i="4"/>
  <c r="GT350" i="4"/>
  <c r="GU257" i="4"/>
  <c r="GY282" i="4"/>
  <c r="GV237" i="4"/>
  <c r="GX238" i="4"/>
  <c r="GW363" i="4"/>
  <c r="GY337" i="4"/>
  <c r="GW50" i="4"/>
  <c r="GU342" i="4"/>
  <c r="GT249" i="4"/>
  <c r="GW167" i="4"/>
  <c r="GW48" i="4"/>
  <c r="GY81" i="4"/>
  <c r="GV247" i="4"/>
  <c r="GU141" i="4"/>
  <c r="GY241" i="4"/>
  <c r="GW202" i="4"/>
  <c r="GX96" i="4"/>
  <c r="GW59" i="4"/>
  <c r="GW71" i="4"/>
  <c r="GU354" i="4"/>
  <c r="GU208" i="4"/>
  <c r="GY307" i="4"/>
  <c r="GX65" i="4"/>
  <c r="GY95" i="4"/>
  <c r="GU153" i="4"/>
  <c r="GH110" i="4"/>
  <c r="GH95" i="4"/>
  <c r="GH369" i="4"/>
  <c r="GG351" i="4"/>
  <c r="GH254" i="4"/>
  <c r="GH206" i="4"/>
  <c r="GH50" i="4"/>
  <c r="GV11" i="4"/>
  <c r="GU31" i="4"/>
  <c r="GV18" i="4"/>
  <c r="GU114" i="4"/>
  <c r="GU69" i="4"/>
  <c r="GW399" i="4"/>
  <c r="GW359" i="4"/>
  <c r="GY371" i="4"/>
  <c r="GW273" i="4"/>
  <c r="GW235" i="4"/>
  <c r="GU350" i="4"/>
  <c r="GX303" i="4"/>
  <c r="GW282" i="4"/>
  <c r="GW327" i="4"/>
  <c r="GW238" i="4"/>
  <c r="GX337" i="4"/>
  <c r="GT342" i="4"/>
  <c r="GU249" i="4"/>
  <c r="GW186" i="4"/>
  <c r="GX167" i="4"/>
  <c r="GW81" i="4"/>
  <c r="GT247" i="4"/>
  <c r="GV141" i="4"/>
  <c r="GY59" i="4"/>
  <c r="GY71" i="4"/>
  <c r="GT379" i="4"/>
  <c r="GT354" i="4"/>
  <c r="GT208" i="4"/>
  <c r="GY110" i="4"/>
  <c r="GX133" i="4"/>
  <c r="GY65" i="4"/>
  <c r="GW95" i="4"/>
  <c r="GV153" i="4"/>
  <c r="GG11" i="4"/>
  <c r="GH359" i="4"/>
  <c r="GI359" i="4" s="1"/>
  <c r="GH327" i="4"/>
  <c r="GG249" i="4"/>
  <c r="GI249" i="4" s="1"/>
  <c r="GG247" i="4"/>
  <c r="GI247" i="4" s="1"/>
  <c r="GT18" i="4"/>
  <c r="GT114" i="4"/>
  <c r="GU27" i="4"/>
  <c r="GT69" i="4"/>
  <c r="GX359" i="4"/>
  <c r="GY284" i="4"/>
  <c r="GX235" i="4"/>
  <c r="GW138" i="4"/>
  <c r="GU405" i="4"/>
  <c r="GV350" i="4"/>
  <c r="GX282" i="4"/>
  <c r="GX195" i="4"/>
  <c r="GW115" i="4"/>
  <c r="GW206" i="4"/>
  <c r="GY116" i="4"/>
  <c r="GV342" i="4"/>
  <c r="GY186" i="4"/>
  <c r="GT141" i="4"/>
  <c r="GY370" i="4"/>
  <c r="GX333" i="4"/>
  <c r="GY175" i="4"/>
  <c r="GV379" i="4"/>
  <c r="GX320" i="4"/>
  <c r="GX110" i="4"/>
  <c r="GY133" i="4"/>
  <c r="GX95" i="4"/>
  <c r="GU209" i="4"/>
  <c r="GT153" i="4"/>
  <c r="GH202" i="4"/>
  <c r="GG257" i="4"/>
  <c r="GI257" i="4" s="1"/>
  <c r="GH401" i="4"/>
  <c r="GH396" i="4"/>
  <c r="GI396" i="4" s="1"/>
  <c r="GH284" i="4"/>
  <c r="GI284" i="4" s="1"/>
  <c r="GH288" i="4"/>
  <c r="GI288" i="4" s="1"/>
  <c r="GH59" i="4"/>
  <c r="GH320" i="4"/>
  <c r="GI320" i="4" s="1"/>
  <c r="GG214" i="4"/>
  <c r="GI214" i="4" s="1"/>
  <c r="GG408" i="4"/>
  <c r="GG327" i="4"/>
  <c r="GG204" i="4"/>
  <c r="GI204" i="4" s="1"/>
  <c r="GH195" i="4"/>
  <c r="GI195" i="4" s="1"/>
  <c r="GH115" i="4"/>
  <c r="GH337" i="4"/>
  <c r="GH190" i="4"/>
  <c r="GG153" i="4"/>
  <c r="GI153" i="4" s="1"/>
  <c r="GH116" i="4"/>
  <c r="GG50" i="4"/>
  <c r="GV114" i="4"/>
  <c r="GV27" i="4"/>
  <c r="GV69" i="4"/>
  <c r="GY359" i="4"/>
  <c r="GW284" i="4"/>
  <c r="GY235" i="4"/>
  <c r="GY138" i="4"/>
  <c r="GW92" i="4"/>
  <c r="GV405" i="4"/>
  <c r="GY195" i="4"/>
  <c r="GY115" i="4"/>
  <c r="GY254" i="4"/>
  <c r="GX206" i="4"/>
  <c r="GX116" i="4"/>
  <c r="GX186" i="4"/>
  <c r="GV365" i="4"/>
  <c r="GV214" i="4"/>
  <c r="GW370" i="4"/>
  <c r="GY333" i="4"/>
  <c r="GW175" i="4"/>
  <c r="GU379" i="4"/>
  <c r="GV211" i="4"/>
  <c r="GV138" i="4"/>
  <c r="GY320" i="4"/>
  <c r="GX183" i="4"/>
  <c r="GW110" i="4"/>
  <c r="GW133" i="4"/>
  <c r="GV407" i="4"/>
  <c r="GV209" i="4"/>
  <c r="GV200" i="4"/>
  <c r="GW301" i="4"/>
  <c r="GX403" i="4"/>
  <c r="GV380" i="4"/>
  <c r="HC124" i="4"/>
  <c r="GH234" i="4"/>
  <c r="GH230" i="4"/>
  <c r="GX113" i="4"/>
  <c r="GG67" i="4"/>
  <c r="GI67" i="4" s="1"/>
  <c r="GX316" i="4"/>
  <c r="GT411" i="4"/>
  <c r="GW37" i="4"/>
  <c r="GW194" i="4"/>
  <c r="GX385" i="4"/>
  <c r="GH385" i="4"/>
  <c r="GI385" i="4" s="1"/>
  <c r="GH403" i="4"/>
  <c r="GI403" i="4" s="1"/>
  <c r="GY83" i="4"/>
  <c r="GH220" i="4"/>
  <c r="GG21" i="4"/>
  <c r="GI21" i="4" s="1"/>
  <c r="GG380" i="4"/>
  <c r="GI380" i="4" s="1"/>
  <c r="GG266" i="4"/>
  <c r="GI266" i="4" s="1"/>
  <c r="GH301" i="4"/>
  <c r="GH83" i="4"/>
  <c r="GI83" i="4" s="1"/>
  <c r="GH194" i="4"/>
  <c r="GX290" i="4"/>
  <c r="GY179" i="4"/>
  <c r="GY21" i="4"/>
  <c r="GW51" i="4"/>
  <c r="GX301" i="4"/>
  <c r="GY113" i="4"/>
  <c r="GX100" i="4"/>
  <c r="GX83" i="4"/>
  <c r="GV411" i="4"/>
  <c r="GV266" i="4"/>
  <c r="GY126" i="4"/>
  <c r="GY41" i="4"/>
  <c r="GW385" i="4"/>
  <c r="GY44" i="4"/>
  <c r="GH139" i="4"/>
  <c r="GI139" i="4" s="1"/>
  <c r="GH179" i="4"/>
  <c r="GG207" i="4"/>
  <c r="GG72" i="4"/>
  <c r="GI72" i="4" s="1"/>
  <c r="GG393" i="4"/>
  <c r="GI393" i="4" s="1"/>
  <c r="GH227" i="4"/>
  <c r="GT95" i="4"/>
  <c r="GT87" i="4"/>
  <c r="GW290" i="4"/>
  <c r="GX160" i="4"/>
  <c r="GX21" i="4"/>
  <c r="GU207" i="4"/>
  <c r="GY51" i="4"/>
  <c r="GY301" i="4"/>
  <c r="GY100" i="4"/>
  <c r="GW83" i="4"/>
  <c r="GU266" i="4"/>
  <c r="GW126" i="4"/>
  <c r="GX41" i="4"/>
  <c r="GY385" i="4"/>
  <c r="GX264" i="4"/>
  <c r="GX78" i="4"/>
  <c r="GX44" i="4"/>
  <c r="GH98" i="4"/>
  <c r="GG132" i="4"/>
  <c r="GG87" i="4"/>
  <c r="GI87" i="4" s="1"/>
  <c r="GH100" i="4"/>
  <c r="GI100" i="4" s="1"/>
  <c r="GV95" i="4"/>
  <c r="GU87" i="4"/>
  <c r="GY366" i="4"/>
  <c r="GY290" i="4"/>
  <c r="GW160" i="4"/>
  <c r="GW185" i="4"/>
  <c r="GW21" i="4"/>
  <c r="GU393" i="4"/>
  <c r="GV207" i="4"/>
  <c r="GW100" i="4"/>
  <c r="GX126" i="4"/>
  <c r="GW41" i="4"/>
  <c r="GV274" i="4"/>
  <c r="GY264" i="4"/>
  <c r="GX220" i="4"/>
  <c r="GY78" i="4"/>
  <c r="GW44" i="4"/>
  <c r="GH366" i="4"/>
  <c r="GI366" i="4" s="1"/>
  <c r="GH137" i="4"/>
  <c r="GI137" i="4" s="1"/>
  <c r="GH51" i="4"/>
  <c r="GV72" i="4"/>
  <c r="GV87" i="4"/>
  <c r="GX366" i="4"/>
  <c r="GY160" i="4"/>
  <c r="GX185" i="4"/>
  <c r="GW137" i="4"/>
  <c r="GV393" i="4"/>
  <c r="GT207" i="4"/>
  <c r="GW84" i="4"/>
  <c r="GU274" i="4"/>
  <c r="GW264" i="4"/>
  <c r="GY220" i="4"/>
  <c r="GW78" i="4"/>
  <c r="GG95" i="4"/>
  <c r="GH160" i="4"/>
  <c r="GI160" i="4" s="1"/>
  <c r="GH37" i="4"/>
  <c r="GI37" i="4" s="1"/>
  <c r="GT72" i="4"/>
  <c r="GT21" i="4"/>
  <c r="GW366" i="4"/>
  <c r="GY185" i="4"/>
  <c r="GY137" i="4"/>
  <c r="GT393" i="4"/>
  <c r="GX379" i="4"/>
  <c r="GW227" i="4"/>
  <c r="GY84" i="4"/>
  <c r="GX45" i="4"/>
  <c r="GY234" i="4"/>
  <c r="GT274" i="4"/>
  <c r="GW220" i="4"/>
  <c r="GH290" i="4"/>
  <c r="GI290" i="4" s="1"/>
  <c r="GH185" i="4"/>
  <c r="GH84" i="4"/>
  <c r="GI84" i="4" s="1"/>
  <c r="GU72" i="4"/>
  <c r="GV21" i="4"/>
  <c r="GX137" i="4"/>
  <c r="GY37" i="4"/>
  <c r="GW379" i="4"/>
  <c r="GY316" i="4"/>
  <c r="GX227" i="4"/>
  <c r="GX194" i="4"/>
  <c r="GX84" i="4"/>
  <c r="GY45" i="4"/>
  <c r="GW234" i="4"/>
  <c r="GX114" i="4"/>
  <c r="GU380" i="4"/>
  <c r="GW286" i="4"/>
  <c r="GV132" i="4"/>
  <c r="HA124" i="4"/>
  <c r="HD124" i="4" s="1"/>
  <c r="HE124" i="4" s="1"/>
  <c r="GH78" i="4"/>
  <c r="GG411" i="4"/>
  <c r="GI411" i="4" s="1"/>
  <c r="GH379" i="4"/>
  <c r="GH316" i="4"/>
  <c r="GH113" i="4"/>
  <c r="GG274" i="4"/>
  <c r="GI274" i="4" s="1"/>
  <c r="GH45" i="4"/>
  <c r="GU21" i="4"/>
  <c r="GW179" i="4"/>
  <c r="GX37" i="4"/>
  <c r="GW316" i="4"/>
  <c r="GW113" i="4"/>
  <c r="GY227" i="4"/>
  <c r="GY194" i="4"/>
  <c r="GW45" i="4"/>
  <c r="GX234" i="4"/>
  <c r="GY114" i="4"/>
  <c r="GU411" i="4"/>
  <c r="GY403" i="4"/>
  <c r="GT380" i="4"/>
  <c r="GX286" i="4"/>
  <c r="GW230" i="4"/>
  <c r="GU132" i="4"/>
  <c r="GX190" i="4"/>
  <c r="GW223" i="4"/>
  <c r="GL303" i="4"/>
  <c r="GH392" i="4"/>
  <c r="GT83" i="4"/>
  <c r="GV36" i="4"/>
  <c r="GW396" i="4"/>
  <c r="GY354" i="4"/>
  <c r="GX305" i="4"/>
  <c r="GW76" i="4"/>
  <c r="GY61" i="4"/>
  <c r="GV257" i="4"/>
  <c r="GX327" i="4"/>
  <c r="GW265" i="4"/>
  <c r="GU152" i="4"/>
  <c r="GW267" i="4"/>
  <c r="GX208" i="4"/>
  <c r="GW86" i="4"/>
  <c r="GW107" i="4"/>
  <c r="GX20" i="4"/>
  <c r="GX363" i="4"/>
  <c r="GY145" i="4"/>
  <c r="GW29" i="4"/>
  <c r="GX402" i="4"/>
  <c r="GW360" i="4"/>
  <c r="GV307" i="4"/>
  <c r="GT140" i="4"/>
  <c r="GW403" i="4"/>
  <c r="GX365" i="4"/>
  <c r="GY322" i="4"/>
  <c r="GX250" i="4"/>
  <c r="GW226" i="4"/>
  <c r="GW142" i="4"/>
  <c r="GY386" i="4"/>
  <c r="GY291" i="4"/>
  <c r="GY270" i="4"/>
  <c r="GY230" i="4"/>
  <c r="GX94" i="4"/>
  <c r="GW23" i="4"/>
  <c r="GU343" i="4"/>
  <c r="GT137" i="4"/>
  <c r="GU67" i="4"/>
  <c r="GX396" i="4"/>
  <c r="GY327" i="4"/>
  <c r="GX265" i="4"/>
  <c r="GV152" i="4"/>
  <c r="GX267" i="4"/>
  <c r="GY208" i="4"/>
  <c r="GY107" i="4"/>
  <c r="GW20" i="4"/>
  <c r="GW392" i="4"/>
  <c r="GY363" i="4"/>
  <c r="GW145" i="4"/>
  <c r="GY402" i="4"/>
  <c r="GT307" i="4"/>
  <c r="GW365" i="4"/>
  <c r="GY250" i="4"/>
  <c r="GX226" i="4"/>
  <c r="GT329" i="4"/>
  <c r="GW386" i="4"/>
  <c r="GW347" i="4"/>
  <c r="GW275" i="4"/>
  <c r="GW270" i="4"/>
  <c r="GY189" i="4"/>
  <c r="GV410" i="4"/>
  <c r="GL19" i="4"/>
  <c r="GT67" i="4"/>
  <c r="GY392" i="4"/>
  <c r="GX145" i="4"/>
  <c r="GX68" i="4"/>
  <c r="GU309" i="4"/>
  <c r="GX405" i="4"/>
  <c r="GT374" i="4"/>
  <c r="GU307" i="4"/>
  <c r="GY365" i="4"/>
  <c r="GX309" i="4"/>
  <c r="GX239" i="4"/>
  <c r="GY226" i="4"/>
  <c r="GW80" i="4"/>
  <c r="GV329" i="4"/>
  <c r="GX347" i="4"/>
  <c r="GX275" i="4"/>
  <c r="GW255" i="4"/>
  <c r="GX189" i="4"/>
  <c r="GX139" i="4"/>
  <c r="GT410" i="4"/>
  <c r="GT272" i="4"/>
  <c r="GL275" i="4"/>
  <c r="GV67" i="4"/>
  <c r="GU54" i="4"/>
  <c r="GU6" i="4"/>
  <c r="GT20" i="4"/>
  <c r="GW101" i="4"/>
  <c r="GX19" i="4"/>
  <c r="GX54" i="4"/>
  <c r="GX392" i="4"/>
  <c r="GW68" i="4"/>
  <c r="GT309" i="4"/>
  <c r="GW405" i="4"/>
  <c r="GX98" i="4"/>
  <c r="GU374" i="4"/>
  <c r="GY319" i="4"/>
  <c r="GY309" i="4"/>
  <c r="GW239" i="4"/>
  <c r="GW141" i="4"/>
  <c r="GY80" i="4"/>
  <c r="GX67" i="4"/>
  <c r="GU329" i="4"/>
  <c r="GY347" i="4"/>
  <c r="GX255" i="4"/>
  <c r="GY237" i="4"/>
  <c r="GW189" i="4"/>
  <c r="GW139" i="4"/>
  <c r="GW55" i="4"/>
  <c r="GU410" i="4"/>
  <c r="GV272" i="4"/>
  <c r="GT259" i="4"/>
  <c r="GG152" i="4"/>
  <c r="GI152" i="4" s="1"/>
  <c r="GT54" i="4"/>
  <c r="GT6" i="4"/>
  <c r="GV20" i="4"/>
  <c r="GX101" i="4"/>
  <c r="GW303" i="4"/>
  <c r="GW19" i="4"/>
  <c r="GW54" i="4"/>
  <c r="GY374" i="4"/>
  <c r="GW254" i="4"/>
  <c r="GY190" i="4"/>
  <c r="GY68" i="4"/>
  <c r="GV309" i="4"/>
  <c r="GY405" i="4"/>
  <c r="GY98" i="4"/>
  <c r="GV374" i="4"/>
  <c r="GU173" i="4"/>
  <c r="GW309" i="4"/>
  <c r="GY239" i="4"/>
  <c r="GX141" i="4"/>
  <c r="GW112" i="4"/>
  <c r="GX80" i="4"/>
  <c r="GV218" i="4"/>
  <c r="GY255" i="4"/>
  <c r="GX237" i="4"/>
  <c r="GY200" i="4"/>
  <c r="GY139" i="4"/>
  <c r="GU347" i="4"/>
  <c r="GU272" i="4"/>
  <c r="GU259" i="4"/>
  <c r="GH93" i="4"/>
  <c r="GI93" i="4" s="1"/>
  <c r="GH363" i="4"/>
  <c r="GH405" i="4"/>
  <c r="GU95" i="4"/>
  <c r="GV6" i="4"/>
  <c r="GU20" i="4"/>
  <c r="GX383" i="4"/>
  <c r="GY329" i="4"/>
  <c r="GY101" i="4"/>
  <c r="GV270" i="4"/>
  <c r="GX51" i="4"/>
  <c r="GY379" i="4"/>
  <c r="GY54" i="4"/>
  <c r="GW93" i="4"/>
  <c r="GW374" i="4"/>
  <c r="GX254" i="4"/>
  <c r="GW190" i="4"/>
  <c r="GT159" i="4"/>
  <c r="GW166" i="4"/>
  <c r="GW98" i="4"/>
  <c r="GY27" i="4"/>
  <c r="GT173" i="4"/>
  <c r="GW388" i="4"/>
  <c r="GW373" i="4"/>
  <c r="GY223" i="4"/>
  <c r="GY141" i="4"/>
  <c r="GY112" i="4"/>
  <c r="GX9" i="4"/>
  <c r="GT218" i="4"/>
  <c r="GY356" i="4"/>
  <c r="GW237" i="4"/>
  <c r="GT347" i="4"/>
  <c r="GV259" i="4"/>
  <c r="GY23" i="4"/>
  <c r="GL200" i="4"/>
  <c r="GX356" i="4"/>
  <c r="GX23" i="4"/>
  <c r="GW356" i="4"/>
  <c r="GW200" i="4"/>
  <c r="GT135" i="4"/>
  <c r="GV135" i="4"/>
  <c r="GU135" i="4"/>
  <c r="GG44" i="4"/>
  <c r="GG345" i="4"/>
  <c r="GI345" i="4" s="1"/>
  <c r="GG370" i="4"/>
  <c r="GI370" i="4" s="1"/>
  <c r="GG164" i="4"/>
  <c r="GI164" i="4" s="1"/>
  <c r="GG364" i="4"/>
  <c r="GI364" i="4" s="1"/>
  <c r="GG174" i="4"/>
  <c r="GI174" i="4" s="1"/>
  <c r="GG376" i="4"/>
  <c r="GI376" i="4" s="1"/>
  <c r="GG77" i="4"/>
  <c r="GI77" i="4" s="1"/>
  <c r="GG184" i="4"/>
  <c r="GI184" i="4" s="1"/>
  <c r="GG304" i="4"/>
  <c r="GI304" i="4" s="1"/>
  <c r="GG325" i="4"/>
  <c r="GI325" i="4" s="1"/>
  <c r="GG187" i="4"/>
  <c r="GI187" i="4" s="1"/>
  <c r="GG118" i="4"/>
  <c r="GI118" i="4" s="1"/>
  <c r="GG280" i="4"/>
  <c r="GI280" i="4" s="1"/>
  <c r="GG129" i="4"/>
  <c r="GI129" i="4" s="1"/>
  <c r="GG318" i="4"/>
  <c r="GI318" i="4" s="1"/>
  <c r="GG188" i="4"/>
  <c r="GG190" i="4"/>
  <c r="GG47" i="4"/>
  <c r="GI47" i="4" s="1"/>
  <c r="GG191" i="4"/>
  <c r="GI191" i="4" s="1"/>
  <c r="GG255" i="4"/>
  <c r="GI255" i="4" s="1"/>
  <c r="GG163" i="4"/>
  <c r="GG331" i="4"/>
  <c r="GI331" i="4" s="1"/>
  <c r="GG333" i="4"/>
  <c r="GI333" i="4" s="1"/>
  <c r="GG39" i="4"/>
  <c r="GI39" i="4" s="1"/>
  <c r="GG175" i="4"/>
  <c r="GI175" i="4" s="1"/>
  <c r="GG126" i="4"/>
  <c r="GI126" i="4" s="1"/>
  <c r="GG110" i="4"/>
  <c r="GG361" i="4"/>
  <c r="GI361" i="4" s="1"/>
  <c r="GG292" i="4"/>
  <c r="GI292" i="4" s="1"/>
  <c r="GG371" i="4"/>
  <c r="GG293" i="4"/>
  <c r="GI293" i="4" s="1"/>
  <c r="GG128" i="4"/>
  <c r="GI128" i="4" s="1"/>
  <c r="GG201" i="4"/>
  <c r="GI201" i="4" s="1"/>
  <c r="GG109" i="4"/>
  <c r="GI109" i="4" s="1"/>
  <c r="GG402" i="4"/>
  <c r="GI402" i="4" s="1"/>
  <c r="GG269" i="4"/>
  <c r="GI269" i="4" s="1"/>
  <c r="GG113" i="4"/>
  <c r="GG203" i="4"/>
  <c r="GI203" i="4" s="1"/>
  <c r="GG46" i="4"/>
  <c r="GG123" i="4"/>
  <c r="GI123" i="4" s="1"/>
  <c r="GG238" i="4"/>
  <c r="GG131" i="4"/>
  <c r="GI131" i="4" s="1"/>
  <c r="GG381" i="4"/>
  <c r="GI381" i="4" s="1"/>
  <c r="GG35" i="4"/>
  <c r="GI35" i="4" s="1"/>
  <c r="GG302" i="4"/>
  <c r="GI302" i="4" s="1"/>
  <c r="GG65" i="4"/>
  <c r="GG108" i="4"/>
  <c r="GG49" i="4"/>
  <c r="GI49" i="4" s="1"/>
  <c r="GG66" i="4"/>
  <c r="GI66" i="4" s="1"/>
  <c r="GG96" i="4"/>
  <c r="GI96" i="4" s="1"/>
  <c r="GG386" i="4"/>
  <c r="GI386" i="4" s="1"/>
  <c r="GG104" i="4"/>
  <c r="GI104" i="4" s="1"/>
  <c r="GG243" i="4"/>
  <c r="GI243" i="4" s="1"/>
  <c r="GG353" i="4"/>
  <c r="GI353" i="4" s="1"/>
  <c r="GG229" i="4"/>
  <c r="GI229" i="4" s="1"/>
  <c r="GG358" i="4"/>
  <c r="GI358" i="4" s="1"/>
  <c r="GG388" i="4"/>
  <c r="GI388" i="4" s="1"/>
  <c r="GG312" i="4"/>
  <c r="GI312" i="4" s="1"/>
  <c r="GG101" i="4"/>
  <c r="GG149" i="4"/>
  <c r="GI149" i="4" s="1"/>
  <c r="GG97" i="4"/>
  <c r="GI97" i="4" s="1"/>
  <c r="GK97" i="4"/>
  <c r="GG48" i="4"/>
  <c r="GI48" i="4" s="1"/>
  <c r="GK48" i="4"/>
  <c r="GG313" i="4"/>
  <c r="GI313" i="4" s="1"/>
  <c r="GK313" i="4"/>
  <c r="GG91" i="4"/>
  <c r="GI91" i="4" s="1"/>
  <c r="GG375" i="4"/>
  <c r="GI375" i="4" s="1"/>
  <c r="GK375" i="4"/>
  <c r="GG169" i="4"/>
  <c r="GI169" i="4" s="1"/>
  <c r="GK169" i="4"/>
  <c r="GG341" i="4"/>
  <c r="GI341" i="4" s="1"/>
  <c r="GK341" i="4"/>
  <c r="GG392" i="4"/>
  <c r="GK392" i="4"/>
  <c r="GG63" i="4"/>
  <c r="GI63" i="4" s="1"/>
  <c r="GK63" i="4"/>
  <c r="GG133" i="4"/>
  <c r="GG210" i="4"/>
  <c r="GI210" i="4" s="1"/>
  <c r="GG193" i="4"/>
  <c r="GI193" i="4" s="1"/>
  <c r="GG45" i="4"/>
  <c r="GK45" i="4"/>
  <c r="GG297" i="4"/>
  <c r="GI297" i="4" s="1"/>
  <c r="GK297" i="4"/>
  <c r="GG40" i="4"/>
  <c r="GI40" i="4" s="1"/>
  <c r="GK40" i="4"/>
  <c r="GG143" i="4"/>
  <c r="GI143" i="4" s="1"/>
  <c r="GK143" i="4"/>
  <c r="GG78" i="4"/>
  <c r="GG389" i="4"/>
  <c r="GI389" i="4" s="1"/>
  <c r="GK389" i="4"/>
  <c r="GG271" i="4"/>
  <c r="GI271" i="4" s="1"/>
  <c r="GK271" i="4"/>
  <c r="GG136" i="4"/>
  <c r="GI136" i="4" s="1"/>
  <c r="GK136" i="4"/>
  <c r="GG339" i="4"/>
  <c r="GI339" i="4" s="1"/>
  <c r="GK339" i="4"/>
  <c r="GG144" i="4"/>
  <c r="GG283" i="4"/>
  <c r="GI283" i="4" s="1"/>
  <c r="GK283" i="4"/>
  <c r="GG357" i="4"/>
  <c r="GI357" i="4" s="1"/>
  <c r="GK357" i="4"/>
  <c r="GG265" i="4"/>
  <c r="GI265" i="4" s="1"/>
  <c r="GK265" i="4"/>
  <c r="GG12" i="4"/>
  <c r="GI12" i="4" s="1"/>
  <c r="GG253" i="4"/>
  <c r="GI253" i="4" s="1"/>
  <c r="GG74" i="4"/>
  <c r="GI74" i="4" s="1"/>
  <c r="GG362" i="4"/>
  <c r="GI362" i="4" s="1"/>
  <c r="GG315" i="4"/>
  <c r="GI315" i="4" s="1"/>
  <c r="GG166" i="4"/>
  <c r="GI166" i="4" s="1"/>
  <c r="GK166" i="4"/>
  <c r="GG170" i="4"/>
  <c r="GK170" i="4"/>
  <c r="GG90" i="4"/>
  <c r="GI90" i="4" s="1"/>
  <c r="GK90" i="4"/>
  <c r="GG134" i="4"/>
  <c r="GI134" i="4" s="1"/>
  <c r="GK134" i="4"/>
  <c r="GG330" i="4"/>
  <c r="GI330" i="4" s="1"/>
  <c r="GK330" i="4"/>
  <c r="GG150" i="4"/>
  <c r="GI150" i="4" s="1"/>
  <c r="GK150" i="4"/>
  <c r="GG122" i="4"/>
  <c r="GI122" i="4" s="1"/>
  <c r="GK122" i="4"/>
  <c r="GG230" i="4"/>
  <c r="GK230" i="4"/>
  <c r="GG367" i="4"/>
  <c r="GI367" i="4" s="1"/>
  <c r="GK367" i="4"/>
  <c r="GG94" i="4"/>
  <c r="GI94" i="4" s="1"/>
  <c r="GK94" i="4"/>
  <c r="GG234" i="4"/>
  <c r="GK234" i="4"/>
  <c r="GG355" i="4"/>
  <c r="GK355" i="4"/>
  <c r="GG116" i="4"/>
  <c r="GK116" i="4"/>
  <c r="GG372" i="4"/>
  <c r="GI372" i="4" s="1"/>
  <c r="GK372" i="4"/>
  <c r="GG246" i="4"/>
  <c r="GI246" i="4" s="1"/>
  <c r="GK246" i="4"/>
  <c r="GG117" i="4"/>
  <c r="GI117" i="4" s="1"/>
  <c r="GK117" i="4"/>
  <c r="GG314" i="4"/>
  <c r="GI314" i="4" s="1"/>
  <c r="GK314" i="4"/>
  <c r="GG33" i="4"/>
  <c r="GI33" i="4" s="1"/>
  <c r="GK33" i="4"/>
  <c r="GG161" i="4"/>
  <c r="GI161" i="4" s="1"/>
  <c r="GK161" i="4"/>
  <c r="GG298" i="4"/>
  <c r="GI298" i="4" s="1"/>
  <c r="GK298" i="4"/>
  <c r="GU253" i="4"/>
  <c r="GT253" i="4"/>
  <c r="GV253" i="4"/>
  <c r="GT358" i="4"/>
  <c r="GU358" i="4"/>
  <c r="GV358" i="4"/>
  <c r="GV225" i="4"/>
  <c r="GT225" i="4"/>
  <c r="GU225" i="4"/>
  <c r="GU362" i="4"/>
  <c r="GT362" i="4"/>
  <c r="GV362" i="4"/>
  <c r="GV197" i="4"/>
  <c r="GT197" i="4"/>
  <c r="GU197" i="4"/>
  <c r="GT366" i="4"/>
  <c r="GU366" i="4"/>
  <c r="GV366" i="4"/>
  <c r="GU176" i="4"/>
  <c r="GT176" i="4"/>
  <c r="GV176" i="4"/>
  <c r="GU171" i="4"/>
  <c r="GV171" i="4"/>
  <c r="GT171" i="4"/>
  <c r="GV125" i="4"/>
  <c r="GU125" i="4"/>
  <c r="GT125" i="4"/>
  <c r="GU312" i="4"/>
  <c r="GV312" i="4"/>
  <c r="GT312" i="4"/>
  <c r="GV123" i="4"/>
  <c r="GU123" i="4"/>
  <c r="GT123" i="4"/>
  <c r="GV126" i="4"/>
  <c r="GU126" i="4"/>
  <c r="GT126" i="4"/>
  <c r="GT194" i="4"/>
  <c r="GV194" i="4"/>
  <c r="GU194" i="4"/>
  <c r="GV345" i="4"/>
  <c r="GT345" i="4"/>
  <c r="GU345" i="4"/>
  <c r="GG391" i="4"/>
  <c r="GI391" i="4" s="1"/>
  <c r="GV391" i="4"/>
  <c r="GU391" i="4"/>
  <c r="GT391" i="4"/>
  <c r="GG323" i="4"/>
  <c r="GI323" i="4" s="1"/>
  <c r="GU323" i="4"/>
  <c r="GT323" i="4"/>
  <c r="GV323" i="4"/>
  <c r="GV144" i="4"/>
  <c r="GU144" i="4"/>
  <c r="GT144" i="4"/>
  <c r="GV210" i="4"/>
  <c r="GT210" i="4"/>
  <c r="GU210" i="4"/>
  <c r="GV344" i="4"/>
  <c r="GU344" i="4"/>
  <c r="GT344" i="4"/>
  <c r="GU164" i="4"/>
  <c r="GV164" i="4"/>
  <c r="GT164" i="4"/>
  <c r="GV317" i="4"/>
  <c r="GU317" i="4"/>
  <c r="GT317" i="4"/>
  <c r="GV168" i="4"/>
  <c r="GU168" i="4"/>
  <c r="GT168" i="4"/>
  <c r="GT289" i="4"/>
  <c r="GV289" i="4"/>
  <c r="GU289" i="4"/>
  <c r="GV261" i="4"/>
  <c r="GT261" i="4"/>
  <c r="GU261" i="4"/>
  <c r="GT240" i="4"/>
  <c r="GV240" i="4"/>
  <c r="GU240" i="4"/>
  <c r="GT235" i="4"/>
  <c r="GV235" i="4"/>
  <c r="GU235" i="4"/>
  <c r="GT205" i="4"/>
  <c r="GV205" i="4"/>
  <c r="GU205" i="4"/>
  <c r="GU191" i="4"/>
  <c r="GV191" i="4"/>
  <c r="GT191" i="4"/>
  <c r="GT376" i="4"/>
  <c r="GU376" i="4"/>
  <c r="GV376" i="4"/>
  <c r="GT179" i="4"/>
  <c r="GV179" i="4"/>
  <c r="GU179" i="4"/>
  <c r="GV190" i="4"/>
  <c r="GU190" i="4"/>
  <c r="GT190" i="4"/>
  <c r="GT192" i="4"/>
  <c r="GU192" i="4"/>
  <c r="GV192" i="4"/>
  <c r="GU258" i="4"/>
  <c r="GT258" i="4"/>
  <c r="GV258" i="4"/>
  <c r="GU193" i="4"/>
  <c r="GT193" i="4"/>
  <c r="GV193" i="4"/>
  <c r="GT388" i="4"/>
  <c r="GU388" i="4"/>
  <c r="GV388" i="4"/>
  <c r="GU397" i="4"/>
  <c r="GT397" i="4"/>
  <c r="GV397" i="4"/>
  <c r="GV401" i="4"/>
  <c r="GT401" i="4"/>
  <c r="GU401" i="4"/>
  <c r="GG125" i="4"/>
  <c r="GI125" i="4" s="1"/>
  <c r="GU228" i="4"/>
  <c r="GV228" i="4"/>
  <c r="GT228" i="4"/>
  <c r="GU381" i="4"/>
  <c r="GV381" i="4"/>
  <c r="GT381" i="4"/>
  <c r="GU232" i="4"/>
  <c r="GT232" i="4"/>
  <c r="GV232" i="4"/>
  <c r="GV353" i="4"/>
  <c r="GU353" i="4"/>
  <c r="GT353" i="4"/>
  <c r="GU325" i="4"/>
  <c r="GV325" i="4"/>
  <c r="GT325" i="4"/>
  <c r="GU304" i="4"/>
  <c r="GT304" i="4"/>
  <c r="GV304" i="4"/>
  <c r="GV178" i="4"/>
  <c r="GU178" i="4"/>
  <c r="GT178" i="4"/>
  <c r="GU299" i="4"/>
  <c r="GT299" i="4"/>
  <c r="GV299" i="4"/>
  <c r="GU269" i="4"/>
  <c r="GT269" i="4"/>
  <c r="GV269" i="4"/>
  <c r="GU255" i="4"/>
  <c r="GT255" i="4"/>
  <c r="GV255" i="4"/>
  <c r="GV243" i="4"/>
  <c r="GU243" i="4"/>
  <c r="GT243" i="4"/>
  <c r="GV121" i="4"/>
  <c r="GT121" i="4"/>
  <c r="GU121" i="4"/>
  <c r="GU254" i="4"/>
  <c r="GT254" i="4"/>
  <c r="GV254" i="4"/>
  <c r="GV256" i="4"/>
  <c r="GU256" i="4"/>
  <c r="GT256" i="4"/>
  <c r="GV387" i="4"/>
  <c r="GT387" i="4"/>
  <c r="GU387" i="4"/>
  <c r="GT321" i="4"/>
  <c r="GV321" i="4"/>
  <c r="GU321" i="4"/>
  <c r="GU229" i="4"/>
  <c r="GV229" i="4"/>
  <c r="GT229" i="4"/>
  <c r="GT203" i="4"/>
  <c r="GV203" i="4"/>
  <c r="GU203" i="4"/>
  <c r="GV145" i="4"/>
  <c r="GT145" i="4"/>
  <c r="GU145" i="4"/>
  <c r="GG232" i="4"/>
  <c r="GI232" i="4" s="1"/>
  <c r="GT292" i="4"/>
  <c r="GV292" i="4"/>
  <c r="GU292" i="4"/>
  <c r="GU175" i="4"/>
  <c r="GV175" i="4"/>
  <c r="GT175" i="4"/>
  <c r="GV296" i="4"/>
  <c r="GU296" i="4"/>
  <c r="GT296" i="4"/>
  <c r="GT163" i="4"/>
  <c r="GV163" i="4"/>
  <c r="GU163" i="4"/>
  <c r="GV172" i="4"/>
  <c r="GU172" i="4"/>
  <c r="GT172" i="4"/>
  <c r="GV390" i="4"/>
  <c r="GT390" i="4"/>
  <c r="GU390" i="4"/>
  <c r="GT183" i="4"/>
  <c r="GV183" i="4"/>
  <c r="GU183" i="4"/>
  <c r="GT368" i="4"/>
  <c r="GV368" i="4"/>
  <c r="GU368" i="4"/>
  <c r="GT242" i="4"/>
  <c r="GV242" i="4"/>
  <c r="GU242" i="4"/>
  <c r="GT363" i="4"/>
  <c r="GU363" i="4"/>
  <c r="GV363" i="4"/>
  <c r="GT333" i="4"/>
  <c r="GV333" i="4"/>
  <c r="GU333" i="4"/>
  <c r="GU319" i="4"/>
  <c r="GV319" i="4"/>
  <c r="GT319" i="4"/>
  <c r="GT371" i="4"/>
  <c r="GV371" i="4"/>
  <c r="GU371" i="4"/>
  <c r="GU188" i="4"/>
  <c r="GV188" i="4"/>
  <c r="GT188" i="4"/>
  <c r="GV318" i="4"/>
  <c r="GU318" i="4"/>
  <c r="GT318" i="4"/>
  <c r="GV118" i="4"/>
  <c r="GU118" i="4"/>
  <c r="GT118" i="4"/>
  <c r="GV187" i="4"/>
  <c r="GU187" i="4"/>
  <c r="GT187" i="4"/>
  <c r="GT143" i="4"/>
  <c r="GU143" i="4"/>
  <c r="GV143" i="4"/>
  <c r="GT386" i="4"/>
  <c r="GV386" i="4"/>
  <c r="GU386" i="4"/>
  <c r="GT293" i="4"/>
  <c r="GV293" i="4"/>
  <c r="GU293" i="4"/>
  <c r="GU201" i="4"/>
  <c r="GV201" i="4"/>
  <c r="GT201" i="4"/>
  <c r="GT331" i="4"/>
  <c r="GU331" i="4"/>
  <c r="GV331" i="4"/>
  <c r="GV402" i="4"/>
  <c r="GT402" i="4"/>
  <c r="GU402" i="4"/>
  <c r="GG194" i="4"/>
  <c r="GV356" i="4"/>
  <c r="GU356" i="4"/>
  <c r="GT356" i="4"/>
  <c r="GV239" i="4"/>
  <c r="GU239" i="4"/>
  <c r="GT239" i="4"/>
  <c r="GT360" i="4"/>
  <c r="GU360" i="4"/>
  <c r="GV360" i="4"/>
  <c r="GT227" i="4"/>
  <c r="GU227" i="4"/>
  <c r="GV227" i="4"/>
  <c r="GU300" i="4"/>
  <c r="GT300" i="4"/>
  <c r="GV300" i="4"/>
  <c r="GV311" i="4"/>
  <c r="GU311" i="4"/>
  <c r="GT311" i="4"/>
  <c r="GU306" i="4"/>
  <c r="GT306" i="4"/>
  <c r="GV306" i="4"/>
  <c r="GU180" i="4"/>
  <c r="GT180" i="4"/>
  <c r="GV180" i="4"/>
  <c r="GT384" i="4"/>
  <c r="GU384" i="4"/>
  <c r="GV384" i="4"/>
  <c r="GV241" i="4"/>
  <c r="GU241" i="4"/>
  <c r="GT241" i="4"/>
  <c r="GU316" i="4"/>
  <c r="GT316" i="4"/>
  <c r="GV316" i="4"/>
  <c r="GV185" i="4"/>
  <c r="GU185" i="4"/>
  <c r="GT185" i="4"/>
  <c r="GT251" i="4"/>
  <c r="GV251" i="4"/>
  <c r="GU251" i="4"/>
  <c r="GU389" i="4"/>
  <c r="GT389" i="4"/>
  <c r="GV389" i="4"/>
  <c r="GU271" i="4"/>
  <c r="GT271" i="4"/>
  <c r="GV271" i="4"/>
  <c r="GT136" i="4"/>
  <c r="GU136" i="4"/>
  <c r="GV136" i="4"/>
  <c r="GT357" i="4"/>
  <c r="GV357" i="4"/>
  <c r="GU357" i="4"/>
  <c r="GU265" i="4"/>
  <c r="GT265" i="4"/>
  <c r="GV265" i="4"/>
  <c r="GV339" i="4"/>
  <c r="GU339" i="4"/>
  <c r="GT339" i="4"/>
  <c r="GT166" i="4"/>
  <c r="GV166" i="4"/>
  <c r="GU166" i="4"/>
  <c r="GU303" i="4"/>
  <c r="GT303" i="4"/>
  <c r="GV303" i="4"/>
  <c r="GV170" i="4"/>
  <c r="GT170" i="4"/>
  <c r="GU170" i="4"/>
  <c r="GT291" i="4"/>
  <c r="GV291" i="4"/>
  <c r="GU291" i="4"/>
  <c r="GT364" i="4"/>
  <c r="GV364" i="4"/>
  <c r="GU364" i="4"/>
  <c r="GT174" i="4"/>
  <c r="GV174" i="4"/>
  <c r="GU174" i="4"/>
  <c r="GV375" i="4"/>
  <c r="GU375" i="4"/>
  <c r="GT375" i="4"/>
  <c r="GU169" i="4"/>
  <c r="GT169" i="4"/>
  <c r="GV169" i="4"/>
  <c r="GV370" i="4"/>
  <c r="GU370" i="4"/>
  <c r="GT370" i="4"/>
  <c r="GG244" i="4"/>
  <c r="GI244" i="4" s="1"/>
  <c r="GV244" i="4"/>
  <c r="GT244" i="4"/>
  <c r="GU244" i="4"/>
  <c r="GG369" i="4"/>
  <c r="GI369" i="4" s="1"/>
  <c r="GT369" i="4"/>
  <c r="GV369" i="4"/>
  <c r="GU369" i="4"/>
  <c r="GV149" i="4"/>
  <c r="GU149" i="4"/>
  <c r="GT149" i="4"/>
  <c r="GU133" i="4"/>
  <c r="GV133" i="4"/>
  <c r="GT133" i="4"/>
  <c r="GV313" i="4"/>
  <c r="GT313" i="4"/>
  <c r="GU313" i="4"/>
  <c r="GT315" i="4"/>
  <c r="GV315" i="4"/>
  <c r="GU315" i="4"/>
  <c r="GU400" i="4"/>
  <c r="GT400" i="4"/>
  <c r="GV400" i="4"/>
  <c r="GU202" i="4"/>
  <c r="GV202" i="4"/>
  <c r="GT202" i="4"/>
  <c r="GV399" i="4"/>
  <c r="GT399" i="4"/>
  <c r="GU399" i="4"/>
  <c r="GG171" i="4"/>
  <c r="GG225" i="4"/>
  <c r="GI225" i="4" s="1"/>
  <c r="GV122" i="4"/>
  <c r="GU122" i="4"/>
  <c r="GT122" i="4"/>
  <c r="GV230" i="4"/>
  <c r="GU230" i="4"/>
  <c r="GT230" i="4"/>
  <c r="GU367" i="4"/>
  <c r="GV367" i="4"/>
  <c r="GT367" i="4"/>
  <c r="GT234" i="4"/>
  <c r="GU234" i="4"/>
  <c r="GV234" i="4"/>
  <c r="GT355" i="4"/>
  <c r="GV355" i="4"/>
  <c r="GU355" i="4"/>
  <c r="GV238" i="4"/>
  <c r="GU238" i="4"/>
  <c r="GT238" i="4"/>
  <c r="GV297" i="4"/>
  <c r="GU297" i="4"/>
  <c r="GT297" i="4"/>
  <c r="GT372" i="4"/>
  <c r="GU372" i="4"/>
  <c r="GV372" i="4"/>
  <c r="GV246" i="4"/>
  <c r="GU246" i="4"/>
  <c r="GT246" i="4"/>
  <c r="GT117" i="4"/>
  <c r="GV117" i="4"/>
  <c r="GU117" i="4"/>
  <c r="GV314" i="4"/>
  <c r="GU314" i="4"/>
  <c r="GT314" i="4"/>
  <c r="GT283" i="4"/>
  <c r="GU283" i="4"/>
  <c r="GV283" i="4"/>
  <c r="GU341" i="4"/>
  <c r="GV341" i="4"/>
  <c r="GT341" i="4"/>
  <c r="GV392" i="4"/>
  <c r="GU392" i="4"/>
  <c r="GT392" i="4"/>
  <c r="GT134" i="4"/>
  <c r="GU134" i="4"/>
  <c r="GV134" i="4"/>
  <c r="GT330" i="4"/>
  <c r="GV330" i="4"/>
  <c r="GU330" i="4"/>
  <c r="GU150" i="4"/>
  <c r="GT150" i="4"/>
  <c r="GV150" i="4"/>
  <c r="GG145" i="4"/>
  <c r="GI145" i="4" s="1"/>
  <c r="GV189" i="4"/>
  <c r="GU189" i="4"/>
  <c r="GT189" i="4"/>
  <c r="GU294" i="4"/>
  <c r="GT294" i="4"/>
  <c r="GV294" i="4"/>
  <c r="GV161" i="4"/>
  <c r="GT161" i="4"/>
  <c r="GU161" i="4"/>
  <c r="GU298" i="4"/>
  <c r="GT298" i="4"/>
  <c r="GV298" i="4"/>
  <c r="GU131" i="4"/>
  <c r="GT131" i="4"/>
  <c r="GV131" i="4"/>
  <c r="GV302" i="4"/>
  <c r="GU302" i="4"/>
  <c r="GT302" i="4"/>
  <c r="GU361" i="4"/>
  <c r="GV361" i="4"/>
  <c r="GT361" i="4"/>
  <c r="GU310" i="4"/>
  <c r="GT310" i="4"/>
  <c r="GV310" i="4"/>
  <c r="GU184" i="4"/>
  <c r="GT184" i="4"/>
  <c r="GV184" i="4"/>
  <c r="GV378" i="4"/>
  <c r="GT378" i="4"/>
  <c r="GU378" i="4"/>
  <c r="GG406" i="4"/>
  <c r="GU406" i="4"/>
  <c r="GT406" i="4"/>
  <c r="GV406" i="4"/>
  <c r="GU128" i="4"/>
  <c r="GT128" i="4"/>
  <c r="GV128" i="4"/>
  <c r="GV285" i="4"/>
  <c r="GU285" i="4"/>
  <c r="GT285" i="4"/>
  <c r="GT328" i="4"/>
  <c r="GU328" i="4"/>
  <c r="GV328" i="4"/>
  <c r="GV129" i="4"/>
  <c r="GU129" i="4"/>
  <c r="GT129" i="4"/>
  <c r="GT146" i="4"/>
  <c r="GV146" i="4"/>
  <c r="GU146" i="4"/>
  <c r="GV280" i="4"/>
  <c r="GT280" i="4"/>
  <c r="GU280" i="4"/>
  <c r="GV58" i="4"/>
  <c r="GU58" i="4"/>
  <c r="GT58" i="4"/>
  <c r="GT30" i="4"/>
  <c r="GV30" i="4"/>
  <c r="GU30" i="4"/>
  <c r="GG115" i="4"/>
  <c r="GT115" i="4"/>
  <c r="GU115" i="4"/>
  <c r="GV115" i="4"/>
  <c r="GU53" i="4"/>
  <c r="GT53" i="4"/>
  <c r="GV53" i="4"/>
  <c r="GV26" i="4"/>
  <c r="GU26" i="4"/>
  <c r="GT26" i="4"/>
  <c r="GV15" i="4"/>
  <c r="GU15" i="4"/>
  <c r="GT15" i="4"/>
  <c r="GV42" i="4"/>
  <c r="GT42" i="4"/>
  <c r="GU42" i="4"/>
  <c r="GV94" i="4"/>
  <c r="GT94" i="4"/>
  <c r="GU94" i="4"/>
  <c r="GV66" i="4"/>
  <c r="GT66" i="4"/>
  <c r="GU66" i="4"/>
  <c r="GT45" i="4"/>
  <c r="GU45" i="4"/>
  <c r="GV45" i="4"/>
  <c r="GT40" i="4"/>
  <c r="GV40" i="4"/>
  <c r="GU40" i="4"/>
  <c r="GV63" i="4"/>
  <c r="GT63" i="4"/>
  <c r="GU63" i="4"/>
  <c r="GU90" i="4"/>
  <c r="GV90" i="4"/>
  <c r="GT90" i="4"/>
  <c r="GG13" i="4"/>
  <c r="GT13" i="4"/>
  <c r="GV13" i="4"/>
  <c r="GU13" i="4"/>
  <c r="GG79" i="4"/>
  <c r="GI79" i="4" s="1"/>
  <c r="GU79" i="4"/>
  <c r="GT79" i="4"/>
  <c r="GV79" i="4"/>
  <c r="GV33" i="4"/>
  <c r="GU33" i="4"/>
  <c r="GT33" i="4"/>
  <c r="GV37" i="4"/>
  <c r="GT37" i="4"/>
  <c r="GU37" i="4"/>
  <c r="GV109" i="4"/>
  <c r="GT109" i="4"/>
  <c r="GU109" i="4"/>
  <c r="GT104" i="4"/>
  <c r="GV104" i="4"/>
  <c r="GU104" i="4"/>
  <c r="GV10" i="4"/>
  <c r="GT10" i="4"/>
  <c r="GU10" i="4"/>
  <c r="GU61" i="4"/>
  <c r="GV61" i="4"/>
  <c r="GT61" i="4"/>
  <c r="GT77" i="4"/>
  <c r="GV77" i="4"/>
  <c r="GU77" i="4"/>
  <c r="GU97" i="4"/>
  <c r="GV97" i="4"/>
  <c r="GT97" i="4"/>
  <c r="GV101" i="4"/>
  <c r="GT101" i="4"/>
  <c r="GU101" i="4"/>
  <c r="GT47" i="4"/>
  <c r="GV47" i="4"/>
  <c r="GU47" i="4"/>
  <c r="GV74" i="4"/>
  <c r="GT74" i="4"/>
  <c r="GU74" i="4"/>
  <c r="GV48" i="4"/>
  <c r="GT48" i="4"/>
  <c r="GU48" i="4"/>
  <c r="GV62" i="4"/>
  <c r="GU62" i="4"/>
  <c r="GT62" i="4"/>
  <c r="GV44" i="4"/>
  <c r="GT44" i="4"/>
  <c r="GU44" i="4"/>
  <c r="GV32" i="4"/>
  <c r="GU32" i="4"/>
  <c r="GT32" i="4"/>
  <c r="GV52" i="4"/>
  <c r="GT52" i="4"/>
  <c r="GU52" i="4"/>
  <c r="GV111" i="4"/>
  <c r="GT111" i="4"/>
  <c r="GU111" i="4"/>
  <c r="GV12" i="4"/>
  <c r="GU12" i="4"/>
  <c r="GT12" i="4"/>
  <c r="GT8" i="4"/>
  <c r="GV8" i="4"/>
  <c r="GU8" i="4"/>
  <c r="GU78" i="4"/>
  <c r="GT78" i="4"/>
  <c r="GV78" i="4"/>
  <c r="GT108" i="4"/>
  <c r="GU108" i="4"/>
  <c r="GV108" i="4"/>
  <c r="GU96" i="4"/>
  <c r="GT96" i="4"/>
  <c r="GV96" i="4"/>
  <c r="GT116" i="4"/>
  <c r="GV116" i="4"/>
  <c r="GU116" i="4"/>
  <c r="GT49" i="4"/>
  <c r="GU49" i="4"/>
  <c r="GV49" i="4"/>
  <c r="GU46" i="4"/>
  <c r="GV46" i="4"/>
  <c r="GT46" i="4"/>
  <c r="GU76" i="4"/>
  <c r="GT76" i="4"/>
  <c r="GV76" i="4"/>
  <c r="GT70" i="4"/>
  <c r="GV70" i="4"/>
  <c r="GU70" i="4"/>
  <c r="GT35" i="4"/>
  <c r="GV35" i="4"/>
  <c r="GU35" i="4"/>
  <c r="GV39" i="4"/>
  <c r="GU39" i="4"/>
  <c r="GT39" i="4"/>
  <c r="GT91" i="4"/>
  <c r="GU91" i="4"/>
  <c r="GV91" i="4"/>
  <c r="GV113" i="4"/>
  <c r="GT113" i="4"/>
  <c r="GU113" i="4"/>
  <c r="GT110" i="4"/>
  <c r="GU110" i="4"/>
  <c r="GV110" i="4"/>
  <c r="GU65" i="4"/>
  <c r="GT65" i="4"/>
  <c r="GV65" i="4"/>
  <c r="GT99" i="4"/>
  <c r="GV99" i="4"/>
  <c r="GU99" i="4"/>
  <c r="GV103" i="4"/>
  <c r="GT103" i="4"/>
  <c r="GU103" i="4"/>
  <c r="GT107" i="4"/>
  <c r="GV107" i="4"/>
  <c r="GU107" i="4"/>
  <c r="GU102" i="4"/>
  <c r="GV102" i="4"/>
  <c r="GT102" i="4"/>
  <c r="GV24" i="4"/>
  <c r="GT24" i="4"/>
  <c r="GU24" i="4"/>
  <c r="GU51" i="4"/>
  <c r="GT51" i="4"/>
  <c r="GV51" i="4"/>
  <c r="GT68" i="4"/>
  <c r="GU68" i="4"/>
  <c r="GV68" i="4"/>
  <c r="GG228" i="4"/>
  <c r="GI228" i="4" s="1"/>
  <c r="GG70" i="4"/>
  <c r="GI70" i="4" s="1"/>
  <c r="GG178" i="4"/>
  <c r="GG299" i="4"/>
  <c r="GG254" i="4"/>
  <c r="GG401" i="4"/>
  <c r="GG356" i="4"/>
  <c r="GG311" i="4"/>
  <c r="GI311" i="4" s="1"/>
  <c r="GG316" i="4"/>
  <c r="GI316" i="4" s="1"/>
  <c r="GG99" i="4"/>
  <c r="GG51" i="4"/>
  <c r="GG8" i="4"/>
  <c r="GI8" i="4" s="1"/>
  <c r="GG241" i="4"/>
  <c r="GG239" i="4"/>
  <c r="GG251" i="4"/>
  <c r="GI251" i="4" s="1"/>
  <c r="GG306" i="4"/>
  <c r="GI306" i="4" s="1"/>
  <c r="GG185" i="4"/>
  <c r="GG300" i="4"/>
  <c r="GG107" i="4"/>
  <c r="GI107" i="4" s="1"/>
  <c r="GG344" i="4"/>
  <c r="GI344" i="4" s="1"/>
  <c r="GG103" i="4"/>
  <c r="GI103" i="4" s="1"/>
  <c r="GG321" i="4"/>
  <c r="GI321" i="4" s="1"/>
  <c r="GG384" i="4"/>
  <c r="GI384" i="4" s="1"/>
  <c r="GG76" i="4"/>
  <c r="GI76" i="4" s="1"/>
  <c r="GG360" i="4"/>
  <c r="GG397" i="4"/>
  <c r="GG180" i="4"/>
  <c r="GI180" i="4" s="1"/>
  <c r="GG24" i="4"/>
  <c r="GI24" i="4" s="1"/>
  <c r="GG102" i="4"/>
  <c r="GI102" i="4" s="1"/>
  <c r="GG227" i="4"/>
  <c r="GG68" i="4"/>
  <c r="GI223" i="4"/>
  <c r="GG296" i="4"/>
  <c r="GI296" i="4" s="1"/>
  <c r="GG317" i="4"/>
  <c r="GI317" i="4" s="1"/>
  <c r="GG289" i="4"/>
  <c r="GI289" i="4" s="1"/>
  <c r="GG242" i="4"/>
  <c r="GI242" i="4" s="1"/>
  <c r="GG368" i="4"/>
  <c r="GI368" i="4" s="1"/>
  <c r="GG61" i="4"/>
  <c r="GI61" i="4" s="1"/>
  <c r="GG363" i="4"/>
  <c r="GG172" i="4"/>
  <c r="GI172" i="4" s="1"/>
  <c r="GI146" i="4"/>
  <c r="GI127" i="4"/>
  <c r="GI73" i="4"/>
  <c r="GI19" i="4"/>
  <c r="GI408" i="4"/>
  <c r="GI85" i="4"/>
  <c r="GI34" i="4"/>
  <c r="GI267" i="4"/>
  <c r="GI31" i="4"/>
  <c r="GI75" i="4"/>
  <c r="GI336" i="4"/>
  <c r="GI217" i="4"/>
  <c r="GI158" i="4"/>
  <c r="GI156" i="4"/>
  <c r="GI38" i="4"/>
  <c r="GI322" i="4"/>
  <c r="GI277" i="4"/>
  <c r="GI199" i="4"/>
  <c r="GI112" i="4"/>
  <c r="GI27" i="4"/>
  <c r="GI410" i="4"/>
  <c r="GI343" i="4"/>
  <c r="GI340" i="4"/>
  <c r="GI303" i="4"/>
  <c r="GI233" i="4"/>
  <c r="GI106" i="4"/>
  <c r="GI57" i="4"/>
  <c r="GI259" i="4"/>
  <c r="GI378" i="4"/>
  <c r="GI120" i="4"/>
  <c r="GI88" i="4"/>
  <c r="GI240" i="4"/>
  <c r="GI192" i="4"/>
  <c r="GI374" i="4"/>
  <c r="GI337" i="4"/>
  <c r="GI261" i="4"/>
  <c r="GI168" i="4"/>
  <c r="GI365" i="4"/>
  <c r="GI30" i="4"/>
  <c r="GI221" i="4"/>
  <c r="GI309" i="4"/>
  <c r="GI272" i="4"/>
  <c r="GI142" i="4"/>
  <c r="GI80" i="4"/>
  <c r="GI111" i="4"/>
  <c r="GI279" i="4"/>
  <c r="GI398" i="4"/>
  <c r="GI162" i="4"/>
  <c r="GI135" i="4"/>
  <c r="GI62" i="4"/>
  <c r="GI222" i="4"/>
  <c r="GI53" i="4"/>
  <c r="GI196" i="4"/>
  <c r="GI89" i="4"/>
  <c r="GI32" i="4"/>
  <c r="GI338" i="4"/>
  <c r="GI346" i="4"/>
  <c r="GI205" i="4"/>
  <c r="GI177" i="4"/>
  <c r="GI56" i="4"/>
  <c r="GI17" i="4"/>
  <c r="GI328" i="4"/>
  <c r="GI197" i="4"/>
  <c r="GI154" i="4"/>
  <c r="GI155" i="4"/>
  <c r="GI15" i="4"/>
  <c r="GI324" i="4"/>
  <c r="GI404" i="4"/>
  <c r="GI224" i="4"/>
  <c r="GI176" i="4"/>
  <c r="GI55" i="4"/>
  <c r="GI310" i="4"/>
  <c r="GI226" i="4"/>
  <c r="GI335" i="4"/>
  <c r="GI291" i="4"/>
  <c r="GI81" i="4"/>
  <c r="GI383" i="4"/>
  <c r="GI132" i="4"/>
  <c r="GI42" i="4"/>
  <c r="GI260" i="4"/>
  <c r="GI212" i="4"/>
  <c r="GI182" i="4"/>
  <c r="GI334" i="4"/>
  <c r="GI285" i="4"/>
  <c r="GI215" i="4"/>
  <c r="GI157" i="4"/>
  <c r="GI6" i="4"/>
  <c r="GI82" i="4"/>
  <c r="GI377" i="4"/>
  <c r="GI387" i="4"/>
  <c r="GI141" i="4"/>
  <c r="GI64" i="4"/>
  <c r="GI319" i="4"/>
  <c r="GI16" i="4"/>
  <c r="GI308" i="4"/>
  <c r="GI220" i="4"/>
  <c r="GI305" i="4"/>
  <c r="GI400" i="4"/>
  <c r="GI294" i="4"/>
  <c r="GI250" i="4"/>
  <c r="GI307" i="4"/>
  <c r="GI270" i="4"/>
  <c r="GI183" i="4"/>
  <c r="GI189" i="4"/>
  <c r="GI140" i="4"/>
  <c r="GI11" i="4"/>
  <c r="GI399" i="4"/>
  <c r="GI179" i="4"/>
  <c r="GI332" i="4"/>
  <c r="GI287" i="4"/>
  <c r="GI159" i="4"/>
  <c r="GI121" i="4"/>
  <c r="GI58" i="4"/>
  <c r="GI43" i="4"/>
  <c r="GI395" i="4"/>
  <c r="GI231" i="4"/>
  <c r="GI54" i="4"/>
  <c r="GI256" i="4"/>
  <c r="GI147" i="4"/>
  <c r="GI119" i="4"/>
  <c r="GI52" i="4"/>
  <c r="GI349" i="4"/>
  <c r="GI295" i="4"/>
  <c r="GI407" i="4"/>
  <c r="GI326" i="4"/>
  <c r="GI276" i="4"/>
  <c r="GI245" i="4"/>
  <c r="GI181" i="4"/>
  <c r="GI202" i="4"/>
  <c r="GI165" i="4"/>
  <c r="GI347" i="4"/>
  <c r="GI264" i="4"/>
  <c r="GI412" i="4"/>
  <c r="GI268" i="4"/>
  <c r="GI216" i="4"/>
  <c r="GI25" i="4"/>
  <c r="GI390" i="4"/>
  <c r="GI218" i="4"/>
  <c r="GI7" i="4"/>
  <c r="GI28" i="4"/>
  <c r="GI262" i="4"/>
  <c r="GI130" i="4"/>
  <c r="GI105" i="4"/>
  <c r="GI26" i="4"/>
  <c r="GI252" i="4"/>
  <c r="GI342" i="4"/>
  <c r="GI282" i="4"/>
  <c r="GI209" i="4"/>
  <c r="GI213" i="4"/>
  <c r="GI258" i="4"/>
  <c r="GI198" i="4"/>
  <c r="GI22" i="4"/>
  <c r="GI348" i="4"/>
  <c r="GI263" i="4"/>
  <c r="B22" i="5"/>
  <c r="GI92" i="4" l="1"/>
  <c r="GI379" i="4"/>
  <c r="GI401" i="4"/>
  <c r="GI354" i="4"/>
  <c r="GI36" i="4"/>
  <c r="GI241" i="4"/>
  <c r="GI46" i="4"/>
  <c r="GN46" i="4" s="1"/>
  <c r="GI406" i="4"/>
  <c r="GN406" i="4" s="1"/>
  <c r="GI163" i="4"/>
  <c r="GI59" i="4"/>
  <c r="GP59" i="4" s="1" a="1"/>
  <c r="GP59" i="4" s="1"/>
  <c r="GI355" i="4"/>
  <c r="GI299" i="4"/>
  <c r="GI300" i="4"/>
  <c r="GI360" i="4"/>
  <c r="GP360" i="4" s="1" a="1"/>
  <c r="GP360" i="4" s="1"/>
  <c r="GZ360" i="4" s="1"/>
  <c r="GI110" i="4"/>
  <c r="GN110" i="4" s="1"/>
  <c r="GI206" i="4"/>
  <c r="GN206" i="4" s="1"/>
  <c r="GI329" i="4"/>
  <c r="GI144" i="4"/>
  <c r="GN144" i="4" s="1"/>
  <c r="GI194" i="4"/>
  <c r="GI211" i="4"/>
  <c r="GI190" i="4"/>
  <c r="GI151" i="4"/>
  <c r="GP151" i="4" s="1" a="1"/>
  <c r="GP151" i="4" s="1"/>
  <c r="GZ151" i="4" s="1"/>
  <c r="GI352" i="4"/>
  <c r="GN352" i="4" s="1"/>
  <c r="GI301" i="4"/>
  <c r="GN301" i="4" s="1"/>
  <c r="GI186" i="4"/>
  <c r="GP186" i="4" s="1" a="1"/>
  <c r="GP186" i="4" s="1"/>
  <c r="GZ186" i="4" s="1"/>
  <c r="GI188" i="4"/>
  <c r="GN188" i="4" s="1"/>
  <c r="GI148" i="4"/>
  <c r="GP148" i="4" s="1" a="1"/>
  <c r="GP148" i="4" s="1"/>
  <c r="GZ148" i="4" s="1"/>
  <c r="GI239" i="4"/>
  <c r="GN239" i="4" s="1"/>
  <c r="GI208" i="4"/>
  <c r="GN208" i="4" s="1"/>
  <c r="GI20" i="4"/>
  <c r="GP20" i="4" s="1" a="1"/>
  <c r="GP20" i="4" s="1"/>
  <c r="GI29" i="4"/>
  <c r="GN29" i="4" s="1"/>
  <c r="GI185" i="4"/>
  <c r="GN185" i="4" s="1"/>
  <c r="GI68" i="4"/>
  <c r="GI356" i="4"/>
  <c r="GN356" i="4" s="1"/>
  <c r="GI171" i="4"/>
  <c r="GN171" i="4" s="1"/>
  <c r="GI45" i="4"/>
  <c r="GI238" i="4"/>
  <c r="GN238" i="4" s="1"/>
  <c r="GI227" i="4"/>
  <c r="GN227" i="4" s="1"/>
  <c r="GI254" i="4"/>
  <c r="GN254" i="4" s="1"/>
  <c r="GI133" i="4"/>
  <c r="GN133" i="4" s="1"/>
  <c r="GI99" i="4"/>
  <c r="GI230" i="4"/>
  <c r="GP230" i="4" s="1" a="1"/>
  <c r="GP230" i="4" s="1"/>
  <c r="GZ230" i="4" s="1"/>
  <c r="GI44" i="4"/>
  <c r="GP44" i="4" s="1" a="1"/>
  <c r="GP44" i="4" s="1"/>
  <c r="GI327" i="4"/>
  <c r="GN327" i="4" s="1"/>
  <c r="GI397" i="4"/>
  <c r="GN397" i="4" s="1"/>
  <c r="GI13" i="4"/>
  <c r="GN13" i="4" s="1"/>
  <c r="GI207" i="4"/>
  <c r="GN207" i="4" s="1"/>
  <c r="GI116" i="4"/>
  <c r="GN116" i="4" s="1"/>
  <c r="GI65" i="4"/>
  <c r="GN65" i="4" s="1"/>
  <c r="GI178" i="4"/>
  <c r="GP178" i="4" s="1" a="1"/>
  <c r="GP178" i="4" s="1"/>
  <c r="GZ178" i="4" s="1"/>
  <c r="GI237" i="4"/>
  <c r="GN237" i="4" s="1"/>
  <c r="GI101" i="4"/>
  <c r="GN101" i="4" s="1"/>
  <c r="GI138" i="4"/>
  <c r="GN138" i="4" s="1"/>
  <c r="GI234" i="4"/>
  <c r="GN234" i="4" s="1"/>
  <c r="GI108" i="4"/>
  <c r="GP108" i="4" s="1" a="1"/>
  <c r="GP108" i="4" s="1"/>
  <c r="GI351" i="4"/>
  <c r="GN351" i="4" s="1"/>
  <c r="GI51" i="4"/>
  <c r="GN51" i="4" s="1"/>
  <c r="GI392" i="4"/>
  <c r="GN392" i="4" s="1"/>
  <c r="GI98" i="4"/>
  <c r="GN98" i="4" s="1"/>
  <c r="GI170" i="4"/>
  <c r="GN170" i="4" s="1"/>
  <c r="GI115" i="4"/>
  <c r="GP115" i="4" s="1" a="1"/>
  <c r="GP115" i="4" s="1"/>
  <c r="GI78" i="4"/>
  <c r="GN78" i="4" s="1"/>
  <c r="GI95" i="4"/>
  <c r="GN95" i="4" s="1"/>
  <c r="GI50" i="4"/>
  <c r="GP50" i="4" s="1" a="1"/>
  <c r="GP50" i="4" s="1"/>
  <c r="GI405" i="4"/>
  <c r="GN405" i="4" s="1"/>
  <c r="GI371" i="4"/>
  <c r="GP371" i="4" s="1" a="1"/>
  <c r="GP371" i="4" s="1"/>
  <c r="GZ371" i="4" s="1"/>
  <c r="GI113" i="4"/>
  <c r="GN113" i="4" s="1"/>
  <c r="GI363" i="4"/>
  <c r="GN363" i="4" s="1"/>
  <c r="GN333" i="4"/>
  <c r="GP333" i="4" a="1"/>
  <c r="GP333" i="4" s="1"/>
  <c r="GZ333" i="4" s="1"/>
  <c r="GN166" i="4"/>
  <c r="GP166" i="4" a="1"/>
  <c r="GP166" i="4" s="1"/>
  <c r="GZ166" i="4" s="1"/>
  <c r="GN354" i="4"/>
  <c r="GP354" i="4" a="1"/>
  <c r="GP354" i="4" s="1"/>
  <c r="GZ354" i="4" s="1"/>
  <c r="GN147" i="4"/>
  <c r="GP147" i="4" a="1"/>
  <c r="GP147" i="4" s="1"/>
  <c r="GZ147" i="4" s="1"/>
  <c r="GN179" i="4"/>
  <c r="GP179" i="4" a="1"/>
  <c r="GP179" i="4" s="1"/>
  <c r="GZ179" i="4" s="1"/>
  <c r="GN387" i="4"/>
  <c r="GP387" i="4" a="1"/>
  <c r="GP387" i="4" s="1"/>
  <c r="GZ387" i="4" s="1"/>
  <c r="GN134" i="4"/>
  <c r="GP134" i="4" a="1"/>
  <c r="GP134" i="4" s="1"/>
  <c r="GZ134" i="4" s="1"/>
  <c r="GN224" i="4"/>
  <c r="GP224" i="4" a="1"/>
  <c r="GP224" i="4" s="1"/>
  <c r="GZ224" i="4" s="1"/>
  <c r="GN309" i="4"/>
  <c r="GP309" i="4" a="1"/>
  <c r="GP309" i="4" s="1"/>
  <c r="GZ309" i="4" s="1"/>
  <c r="GN167" i="4"/>
  <c r="GP167" i="4" a="1"/>
  <c r="GP167" i="4" s="1"/>
  <c r="GZ167" i="4" s="1"/>
  <c r="GN199" i="4"/>
  <c r="GP199" i="4" a="1"/>
  <c r="GP199" i="4" s="1"/>
  <c r="GZ199" i="4" s="1"/>
  <c r="GN393" i="4"/>
  <c r="GP393" i="4" a="1"/>
  <c r="GP393" i="4" s="1"/>
  <c r="GZ393" i="4" s="1"/>
  <c r="GN126" i="4"/>
  <c r="GP126" i="4" a="1"/>
  <c r="GP126" i="4" s="1"/>
  <c r="GZ126" i="4" s="1"/>
  <c r="GN235" i="4"/>
  <c r="GP235" i="4" a="1"/>
  <c r="GP235" i="4" s="1"/>
  <c r="GZ235" i="4" s="1"/>
  <c r="GN175" i="4"/>
  <c r="GP175" i="4" a="1"/>
  <c r="GP175" i="4" s="1"/>
  <c r="GZ175" i="4" s="1"/>
  <c r="GN281" i="4"/>
  <c r="GP281" i="4" a="1"/>
  <c r="GP281" i="4" s="1"/>
  <c r="GZ281" i="4" s="1"/>
  <c r="GN285" i="4"/>
  <c r="GP285" i="4" a="1"/>
  <c r="GP285" i="4" s="1"/>
  <c r="GZ285" i="4" s="1"/>
  <c r="GN182" i="4"/>
  <c r="GP182" i="4" a="1"/>
  <c r="GP182" i="4" s="1"/>
  <c r="GZ182" i="4" s="1"/>
  <c r="GN161" i="4"/>
  <c r="GP161" i="4" a="1"/>
  <c r="GP161" i="4" s="1"/>
  <c r="GZ161" i="4" s="1"/>
  <c r="GN139" i="4"/>
  <c r="GP139" i="4" a="1"/>
  <c r="GP139" i="4" s="1"/>
  <c r="GZ139" i="4" s="1"/>
  <c r="GN226" i="4"/>
  <c r="GP226" i="4" a="1"/>
  <c r="GP226" i="4" s="1"/>
  <c r="GZ226" i="4" s="1"/>
  <c r="GN246" i="4"/>
  <c r="GP246" i="4" a="1"/>
  <c r="GP246" i="4" s="1"/>
  <c r="GZ246" i="4" s="1"/>
  <c r="GN358" i="4"/>
  <c r="GP358" i="4" a="1"/>
  <c r="GP358" i="4" s="1"/>
  <c r="GZ358" i="4" s="1"/>
  <c r="GN145" i="4"/>
  <c r="GP145" i="4" a="1"/>
  <c r="GP145" i="4" s="1"/>
  <c r="GZ145" i="4" s="1"/>
  <c r="GN155" i="4"/>
  <c r="GP155" i="4" a="1"/>
  <c r="GP155" i="4" s="1"/>
  <c r="GZ155" i="4" s="1"/>
  <c r="GN369" i="4"/>
  <c r="GP369" i="4" a="1"/>
  <c r="GP369" i="4" s="1"/>
  <c r="GZ369" i="4" s="1"/>
  <c r="GN338" i="4"/>
  <c r="GP338" i="4" a="1"/>
  <c r="GP338" i="4" s="1"/>
  <c r="GZ338" i="4" s="1"/>
  <c r="GN398" i="4"/>
  <c r="GP398" i="4" a="1"/>
  <c r="GP398" i="4" s="1"/>
  <c r="GZ398" i="4" s="1"/>
  <c r="GN388" i="4"/>
  <c r="GP388" i="4" a="1"/>
  <c r="GP388" i="4" s="1"/>
  <c r="GZ388" i="4" s="1"/>
  <c r="GN243" i="4"/>
  <c r="GP243" i="4" a="1"/>
  <c r="GP243" i="4" s="1"/>
  <c r="GZ243" i="4" s="1"/>
  <c r="GN259" i="4"/>
  <c r="GP259" i="4" a="1"/>
  <c r="GP259" i="4" s="1"/>
  <c r="GZ259" i="4" s="1"/>
  <c r="GN410" i="4"/>
  <c r="GP410" i="4" a="1"/>
  <c r="GP410" i="4" s="1"/>
  <c r="GZ410" i="4" s="1"/>
  <c r="GN277" i="4"/>
  <c r="GP277" i="4" a="1"/>
  <c r="GP277" i="4" s="1"/>
  <c r="GZ277" i="4" s="1"/>
  <c r="GN372" i="4"/>
  <c r="GP372" i="4" a="1"/>
  <c r="GP372" i="4" s="1"/>
  <c r="GZ372" i="4" s="1"/>
  <c r="GN127" i="4"/>
  <c r="GP127" i="4" a="1"/>
  <c r="GP127" i="4" s="1"/>
  <c r="GZ127" i="4" s="1"/>
  <c r="GN172" i="4"/>
  <c r="GP172" i="4" a="1"/>
  <c r="GP172" i="4" s="1"/>
  <c r="GZ172" i="4" s="1"/>
  <c r="GN319" i="4"/>
  <c r="GP319" i="4" a="1"/>
  <c r="GP319" i="4" s="1"/>
  <c r="GZ319" i="4" s="1"/>
  <c r="GN296" i="4"/>
  <c r="GP296" i="4" a="1"/>
  <c r="GP296" i="4" s="1"/>
  <c r="GZ296" i="4" s="1"/>
  <c r="GN348" i="4"/>
  <c r="GP348" i="4" a="1"/>
  <c r="GP348" i="4" s="1"/>
  <c r="GZ348" i="4" s="1"/>
  <c r="GN252" i="4"/>
  <c r="GP252" i="4" a="1"/>
  <c r="GP252" i="4" s="1"/>
  <c r="GZ252" i="4" s="1"/>
  <c r="GN202" i="4"/>
  <c r="GP202" i="4" a="1"/>
  <c r="GP202" i="4" s="1"/>
  <c r="GZ202" i="4" s="1"/>
  <c r="GN407" i="4"/>
  <c r="GP407" i="4" a="1"/>
  <c r="GP407" i="4" s="1"/>
  <c r="GZ407" i="4" s="1"/>
  <c r="GN159" i="4"/>
  <c r="GP159" i="4" a="1"/>
  <c r="GP159" i="4" s="1"/>
  <c r="GZ159" i="4" s="1"/>
  <c r="GN345" i="4"/>
  <c r="GP345" i="4" a="1"/>
  <c r="GP345" i="4" s="1"/>
  <c r="GZ345" i="4" s="1"/>
  <c r="GN204" i="4"/>
  <c r="GP204" i="4" a="1"/>
  <c r="GP204" i="4" s="1"/>
  <c r="GZ204" i="4" s="1"/>
  <c r="GN132" i="4"/>
  <c r="GP132" i="4" a="1"/>
  <c r="GP132" i="4" s="1"/>
  <c r="GZ132" i="4" s="1"/>
  <c r="GN160" i="4"/>
  <c r="GP160" i="4" a="1"/>
  <c r="GP160" i="4" s="1"/>
  <c r="GZ160" i="4" s="1"/>
  <c r="GN328" i="4"/>
  <c r="GP328" i="4" a="1"/>
  <c r="GP328" i="4" s="1"/>
  <c r="GZ328" i="4" s="1"/>
  <c r="GN290" i="4"/>
  <c r="GP290" i="4" a="1"/>
  <c r="GP290" i="4" s="1"/>
  <c r="GZ290" i="4" s="1"/>
  <c r="GN365" i="4"/>
  <c r="GP365" i="4" a="1"/>
  <c r="GP365" i="4" s="1"/>
  <c r="GZ365" i="4" s="1"/>
  <c r="GN366" i="4"/>
  <c r="GP366" i="4" a="1"/>
  <c r="GP366" i="4" s="1"/>
  <c r="GZ366" i="4" s="1"/>
  <c r="GN412" i="4"/>
  <c r="GP412" i="4" a="1"/>
  <c r="GP412" i="4" s="1"/>
  <c r="GZ412" i="4" s="1"/>
  <c r="GN152" i="4"/>
  <c r="GP152" i="4" a="1"/>
  <c r="GP152" i="4" s="1"/>
  <c r="GZ152" i="4" s="1"/>
  <c r="GN287" i="4"/>
  <c r="GP287" i="4" a="1"/>
  <c r="GP287" i="4" s="1"/>
  <c r="GZ287" i="4" s="1"/>
  <c r="GN183" i="4"/>
  <c r="GP183" i="4" a="1"/>
  <c r="GP183" i="4" s="1"/>
  <c r="GZ183" i="4" s="1"/>
  <c r="GN257" i="4"/>
  <c r="GP257" i="4" a="1"/>
  <c r="GP257" i="4" s="1"/>
  <c r="GZ257" i="4" s="1"/>
  <c r="GN150" i="4"/>
  <c r="GP150" i="4" a="1"/>
  <c r="GP150" i="4" s="1"/>
  <c r="GZ150" i="4" s="1"/>
  <c r="GN232" i="4"/>
  <c r="GP232" i="4" a="1"/>
  <c r="GP232" i="4" s="1"/>
  <c r="GZ232" i="4" s="1"/>
  <c r="GN295" i="4"/>
  <c r="GP295" i="4" a="1"/>
  <c r="GP295" i="4" s="1"/>
  <c r="GZ295" i="4" s="1"/>
  <c r="GN256" i="4"/>
  <c r="GP256" i="4" a="1"/>
  <c r="GP256" i="4" s="1"/>
  <c r="GZ256" i="4" s="1"/>
  <c r="GN350" i="4"/>
  <c r="GP350" i="4" a="1"/>
  <c r="GP350" i="4" s="1"/>
  <c r="GZ350" i="4" s="1"/>
  <c r="GN332" i="4"/>
  <c r="GP332" i="4" a="1"/>
  <c r="GP332" i="4" s="1"/>
  <c r="GZ332" i="4" s="1"/>
  <c r="GN399" i="4"/>
  <c r="GP399" i="4" a="1"/>
  <c r="GP399" i="4" s="1"/>
  <c r="GZ399" i="4" s="1"/>
  <c r="GN270" i="4"/>
  <c r="GP270" i="4" a="1"/>
  <c r="GP270" i="4" s="1"/>
  <c r="GZ270" i="4" s="1"/>
  <c r="GN250" i="4"/>
  <c r="GP250" i="4" a="1"/>
  <c r="GP250" i="4" s="1"/>
  <c r="GZ250" i="4" s="1"/>
  <c r="GN220" i="4"/>
  <c r="GP220" i="4" a="1"/>
  <c r="GP220" i="4" s="1"/>
  <c r="GZ220" i="4" s="1"/>
  <c r="GN131" i="4"/>
  <c r="GP131" i="4" a="1"/>
  <c r="GP131" i="4" s="1"/>
  <c r="GZ131" i="4" s="1"/>
  <c r="GN353" i="4"/>
  <c r="GP353" i="4" a="1"/>
  <c r="GP353" i="4" s="1"/>
  <c r="GZ353" i="4" s="1"/>
  <c r="GN334" i="4"/>
  <c r="GP334" i="4" a="1"/>
  <c r="GP334" i="4" s="1"/>
  <c r="GZ334" i="4" s="1"/>
  <c r="GN212" i="4"/>
  <c r="GP212" i="4" a="1"/>
  <c r="GP212" i="4" s="1"/>
  <c r="GZ212" i="4" s="1"/>
  <c r="GN219" i="4"/>
  <c r="GP219" i="4" a="1"/>
  <c r="GP219" i="4" s="1"/>
  <c r="GZ219" i="4" s="1"/>
  <c r="GN191" i="4"/>
  <c r="GP191" i="4" a="1"/>
  <c r="GP191" i="4" s="1"/>
  <c r="GZ191" i="4" s="1"/>
  <c r="GP206" i="4" a="1"/>
  <c r="GP206" i="4" s="1"/>
  <c r="GZ206" i="4" s="1"/>
  <c r="GN274" i="4"/>
  <c r="GP274" i="4" a="1"/>
  <c r="GP274" i="4" s="1"/>
  <c r="GZ274" i="4" s="1"/>
  <c r="GN154" i="4"/>
  <c r="GP154" i="4" a="1"/>
  <c r="GP154" i="4" s="1"/>
  <c r="GZ154" i="4" s="1"/>
  <c r="GN409" i="4"/>
  <c r="GP409" i="4" a="1"/>
  <c r="GP409" i="4" s="1"/>
  <c r="GZ409" i="4" s="1"/>
  <c r="GN151" i="4"/>
  <c r="GN279" i="4"/>
  <c r="GP279" i="4" a="1"/>
  <c r="GP279" i="4" s="1"/>
  <c r="GZ279" i="4" s="1"/>
  <c r="GN214" i="4"/>
  <c r="GP214" i="4" a="1"/>
  <c r="GP214" i="4" s="1"/>
  <c r="GZ214" i="4" s="1"/>
  <c r="GN321" i="4"/>
  <c r="GP321" i="4" a="1"/>
  <c r="GP321" i="4" s="1"/>
  <c r="GZ321" i="4" s="1"/>
  <c r="GN261" i="4"/>
  <c r="GP261" i="4" a="1"/>
  <c r="GP261" i="4" s="1"/>
  <c r="GZ261" i="4" s="1"/>
  <c r="GN389" i="4"/>
  <c r="GP389" i="4" a="1"/>
  <c r="GP389" i="4" s="1"/>
  <c r="GZ389" i="4" s="1"/>
  <c r="GN322" i="4"/>
  <c r="GP322" i="4" a="1"/>
  <c r="GP322" i="4" s="1"/>
  <c r="GZ322" i="4" s="1"/>
  <c r="GN367" i="4"/>
  <c r="GP367" i="4" a="1"/>
  <c r="GP367" i="4" s="1"/>
  <c r="GZ367" i="4" s="1"/>
  <c r="GN251" i="4"/>
  <c r="GP251" i="4" a="1"/>
  <c r="GP251" i="4" s="1"/>
  <c r="GZ251" i="4" s="1"/>
  <c r="GN267" i="4"/>
  <c r="GP267" i="4" a="1"/>
  <c r="GP267" i="4" s="1"/>
  <c r="GZ267" i="4" s="1"/>
  <c r="GN193" i="4"/>
  <c r="GP193" i="4" a="1"/>
  <c r="GP193" i="4" s="1"/>
  <c r="GZ193" i="4" s="1"/>
  <c r="GN368" i="4"/>
  <c r="GP368" i="4" a="1"/>
  <c r="GP368" i="4" s="1"/>
  <c r="GZ368" i="4" s="1"/>
  <c r="GN342" i="4"/>
  <c r="GP342" i="4" a="1"/>
  <c r="GP342" i="4" s="1"/>
  <c r="GZ342" i="4" s="1"/>
  <c r="GN140" i="4"/>
  <c r="GP140" i="4" a="1"/>
  <c r="GP140" i="4" s="1"/>
  <c r="GZ140" i="4" s="1"/>
  <c r="GN264" i="4"/>
  <c r="GP264" i="4" a="1"/>
  <c r="GP264" i="4" s="1"/>
  <c r="GZ264" i="4" s="1"/>
  <c r="GN308" i="4"/>
  <c r="GP308" i="4" a="1"/>
  <c r="GP308" i="4" s="1"/>
  <c r="GZ308" i="4" s="1"/>
  <c r="GN325" i="4"/>
  <c r="GP325" i="4" a="1"/>
  <c r="GP325" i="4" s="1"/>
  <c r="GZ325" i="4" s="1"/>
  <c r="GN130" i="4"/>
  <c r="GP130" i="4" a="1"/>
  <c r="GP130" i="4" s="1"/>
  <c r="GZ130" i="4" s="1"/>
  <c r="GN300" i="4"/>
  <c r="GP300" i="4" a="1"/>
  <c r="GP300" i="4" s="1"/>
  <c r="GZ300" i="4" s="1"/>
  <c r="GN320" i="4"/>
  <c r="GP320" i="4" a="1"/>
  <c r="GP320" i="4" s="1"/>
  <c r="GZ320" i="4" s="1"/>
  <c r="GN362" i="4"/>
  <c r="GP362" i="4" a="1"/>
  <c r="GP362" i="4" s="1"/>
  <c r="GZ362" i="4" s="1"/>
  <c r="GN255" i="4"/>
  <c r="GP255" i="4" a="1"/>
  <c r="GP255" i="4" s="1"/>
  <c r="GZ255" i="4" s="1"/>
  <c r="GN330" i="4"/>
  <c r="GP330" i="4" a="1"/>
  <c r="GP330" i="4" s="1"/>
  <c r="GZ330" i="4" s="1"/>
  <c r="GN197" i="4"/>
  <c r="GP197" i="4" a="1"/>
  <c r="GP197" i="4" s="1"/>
  <c r="GZ197" i="4" s="1"/>
  <c r="GN359" i="4"/>
  <c r="GP359" i="4" a="1"/>
  <c r="GP359" i="4" s="1"/>
  <c r="GZ359" i="4" s="1"/>
  <c r="GN118" i="4"/>
  <c r="GP118" i="4" a="1"/>
  <c r="GP118" i="4" s="1"/>
  <c r="GZ118" i="4" s="1"/>
  <c r="GN265" i="4"/>
  <c r="GP265" i="4" a="1"/>
  <c r="GP265" i="4" s="1"/>
  <c r="GZ265" i="4" s="1"/>
  <c r="GN209" i="4"/>
  <c r="GP209" i="4" a="1"/>
  <c r="GP209" i="4" s="1"/>
  <c r="GZ209" i="4" s="1"/>
  <c r="GN347" i="4"/>
  <c r="GP347" i="4" a="1"/>
  <c r="GP347" i="4" s="1"/>
  <c r="GZ347" i="4" s="1"/>
  <c r="GN339" i="4"/>
  <c r="GP339" i="4" a="1"/>
  <c r="GP339" i="4" s="1"/>
  <c r="GZ339" i="4" s="1"/>
  <c r="GN195" i="4"/>
  <c r="GP195" i="4" a="1"/>
  <c r="GP195" i="4" s="1"/>
  <c r="GZ195" i="4" s="1"/>
  <c r="GN271" i="4"/>
  <c r="GP271" i="4" a="1"/>
  <c r="GP271" i="4" s="1"/>
  <c r="GZ271" i="4" s="1"/>
  <c r="GN403" i="4"/>
  <c r="GP403" i="4" a="1"/>
  <c r="GP403" i="4" s="1"/>
  <c r="GZ403" i="4" s="1"/>
  <c r="GN135" i="4"/>
  <c r="GP135" i="4" a="1"/>
  <c r="GP135" i="4" s="1"/>
  <c r="GZ135" i="4" s="1"/>
  <c r="GN396" i="4"/>
  <c r="GP396" i="4" a="1"/>
  <c r="GP396" i="4" s="1"/>
  <c r="GZ396" i="4" s="1"/>
  <c r="GN192" i="4"/>
  <c r="GP192" i="4" a="1"/>
  <c r="GP192" i="4" s="1"/>
  <c r="GZ192" i="4" s="1"/>
  <c r="GN200" i="4"/>
  <c r="GP200" i="4" a="1"/>
  <c r="GP200" i="4" s="1"/>
  <c r="GZ200" i="4" s="1"/>
  <c r="GN242" i="4"/>
  <c r="GP242" i="4" a="1"/>
  <c r="GP242" i="4" s="1"/>
  <c r="GZ242" i="4" s="1"/>
  <c r="GN344" i="4"/>
  <c r="GP344" i="4" a="1"/>
  <c r="GP344" i="4" s="1"/>
  <c r="GZ344" i="4" s="1"/>
  <c r="GN299" i="4"/>
  <c r="GP299" i="4" a="1"/>
  <c r="GP299" i="4" s="1"/>
  <c r="GZ299" i="4" s="1"/>
  <c r="GN341" i="4"/>
  <c r="GP341" i="4" a="1"/>
  <c r="GP341" i="4" s="1"/>
  <c r="GZ341" i="4" s="1"/>
  <c r="GN165" i="4"/>
  <c r="GP165" i="4" a="1"/>
  <c r="GP165" i="4" s="1"/>
  <c r="GZ165" i="4" s="1"/>
  <c r="GN173" i="4"/>
  <c r="GP173" i="4" a="1"/>
  <c r="GP173" i="4" s="1"/>
  <c r="GZ173" i="4" s="1"/>
  <c r="GN213" i="4"/>
  <c r="GP213" i="4" a="1"/>
  <c r="GP213" i="4" s="1"/>
  <c r="GZ213" i="4" s="1"/>
  <c r="GN293" i="4"/>
  <c r="GP293" i="4" a="1"/>
  <c r="GP293" i="4" s="1"/>
  <c r="GZ293" i="4" s="1"/>
  <c r="GN349" i="4"/>
  <c r="GP349" i="4" a="1"/>
  <c r="GP349" i="4" s="1"/>
  <c r="GZ349" i="4" s="1"/>
  <c r="GN395" i="4"/>
  <c r="GP395" i="4" a="1"/>
  <c r="GP395" i="4" s="1"/>
  <c r="GZ395" i="4" s="1"/>
  <c r="GN307" i="4"/>
  <c r="GP307" i="4" a="1"/>
  <c r="GP307" i="4" s="1"/>
  <c r="GZ307" i="4" s="1"/>
  <c r="GN228" i="4"/>
  <c r="GP228" i="4" a="1"/>
  <c r="GP228" i="4" s="1"/>
  <c r="GZ228" i="4" s="1"/>
  <c r="GN260" i="4"/>
  <c r="GP260" i="4" a="1"/>
  <c r="GP260" i="4" s="1"/>
  <c r="GZ260" i="4" s="1"/>
  <c r="GN310" i="4"/>
  <c r="GP310" i="4" a="1"/>
  <c r="GP310" i="4" s="1"/>
  <c r="GZ310" i="4" s="1"/>
  <c r="GN298" i="4"/>
  <c r="GP298" i="4" a="1"/>
  <c r="GP298" i="4" s="1"/>
  <c r="GZ298" i="4" s="1"/>
  <c r="GN163" i="4"/>
  <c r="GP163" i="4" a="1"/>
  <c r="GP163" i="4" s="1"/>
  <c r="GZ163" i="4" s="1"/>
  <c r="GN364" i="4"/>
  <c r="GP364" i="4" a="1"/>
  <c r="GP364" i="4" s="1"/>
  <c r="GZ364" i="4" s="1"/>
  <c r="GN146" i="4"/>
  <c r="GP146" i="4" a="1"/>
  <c r="GP146" i="4" s="1"/>
  <c r="GZ146" i="4" s="1"/>
  <c r="GN373" i="4"/>
  <c r="GP373" i="4" a="1"/>
  <c r="GP373" i="4" s="1"/>
  <c r="GZ373" i="4" s="1"/>
  <c r="GN276" i="4"/>
  <c r="GP276" i="4" a="1"/>
  <c r="GP276" i="4" s="1"/>
  <c r="GZ276" i="4" s="1"/>
  <c r="GN380" i="4"/>
  <c r="GP380" i="4" a="1"/>
  <c r="GP380" i="4" s="1"/>
  <c r="GZ380" i="4" s="1"/>
  <c r="GN401" i="4"/>
  <c r="GP401" i="4" a="1"/>
  <c r="GP401" i="4" s="1"/>
  <c r="GZ401" i="4" s="1"/>
  <c r="GN329" i="4"/>
  <c r="GP329" i="4" a="1"/>
  <c r="GP329" i="4" s="1"/>
  <c r="GZ329" i="4" s="1"/>
  <c r="GN291" i="4"/>
  <c r="GP291" i="4" a="1"/>
  <c r="GP291" i="4" s="1"/>
  <c r="GZ291" i="4" s="1"/>
  <c r="GN331" i="4"/>
  <c r="GP331" i="4" a="1"/>
  <c r="GP331" i="4" s="1"/>
  <c r="GZ331" i="4" s="1"/>
  <c r="GN297" i="4"/>
  <c r="GP297" i="4" a="1"/>
  <c r="GP297" i="4" s="1"/>
  <c r="GZ297" i="4" s="1"/>
  <c r="GN128" i="4"/>
  <c r="GP128" i="4" a="1"/>
  <c r="GP128" i="4" s="1"/>
  <c r="GZ128" i="4" s="1"/>
  <c r="GN337" i="4"/>
  <c r="GP337" i="4" a="1"/>
  <c r="GP337" i="4" s="1"/>
  <c r="GZ337" i="4" s="1"/>
  <c r="GN120" i="4"/>
  <c r="GP120" i="4" a="1"/>
  <c r="GP120" i="4" s="1"/>
  <c r="GZ120" i="4" s="1"/>
  <c r="GN233" i="4"/>
  <c r="GP233" i="4" a="1"/>
  <c r="GP233" i="4" s="1"/>
  <c r="GZ233" i="4" s="1"/>
  <c r="GN278" i="4"/>
  <c r="GP278" i="4" a="1"/>
  <c r="GP278" i="4" s="1"/>
  <c r="GZ278" i="4" s="1"/>
  <c r="GN158" i="4"/>
  <c r="GP158" i="4" a="1"/>
  <c r="GP158" i="4" s="1"/>
  <c r="GZ158" i="4" s="1"/>
  <c r="GN313" i="4"/>
  <c r="GP313" i="4" a="1"/>
  <c r="GP313" i="4" s="1"/>
  <c r="GZ313" i="4" s="1"/>
  <c r="GN408" i="4"/>
  <c r="GP408" i="4" a="1"/>
  <c r="GP408" i="4" s="1"/>
  <c r="GZ408" i="4" s="1"/>
  <c r="GN269" i="4"/>
  <c r="GP269" i="4" a="1"/>
  <c r="GP269" i="4" s="1"/>
  <c r="GZ269" i="4" s="1"/>
  <c r="GN153" i="4"/>
  <c r="GP153" i="4" a="1"/>
  <c r="GP153" i="4" s="1"/>
  <c r="GZ153" i="4" s="1"/>
  <c r="GN244" i="4"/>
  <c r="GP244" i="4" a="1"/>
  <c r="GP244" i="4" s="1"/>
  <c r="GZ244" i="4" s="1"/>
  <c r="GN275" i="4"/>
  <c r="GP275" i="4" a="1"/>
  <c r="GP275" i="4" s="1"/>
  <c r="GZ275" i="4" s="1"/>
  <c r="GN314" i="4"/>
  <c r="GP314" i="4" a="1"/>
  <c r="GP314" i="4" s="1"/>
  <c r="GZ314" i="4" s="1"/>
  <c r="GN312" i="4"/>
  <c r="GP312" i="4" a="1"/>
  <c r="GP312" i="4" s="1"/>
  <c r="GZ312" i="4" s="1"/>
  <c r="GN229" i="4"/>
  <c r="GP229" i="4" a="1"/>
  <c r="GP229" i="4" s="1"/>
  <c r="GZ229" i="4" s="1"/>
  <c r="GN383" i="4"/>
  <c r="GP383" i="4" a="1"/>
  <c r="GP383" i="4" s="1"/>
  <c r="GZ383" i="4" s="1"/>
  <c r="GN361" i="4"/>
  <c r="GP361" i="4" a="1"/>
  <c r="GP361" i="4" s="1"/>
  <c r="GZ361" i="4" s="1"/>
  <c r="GN385" i="4"/>
  <c r="GP385" i="4" a="1"/>
  <c r="GP385" i="4" s="1"/>
  <c r="GZ385" i="4" s="1"/>
  <c r="GN323" i="4"/>
  <c r="GP323" i="4" a="1"/>
  <c r="GP323" i="4" s="1"/>
  <c r="GZ323" i="4" s="1"/>
  <c r="GN247" i="4"/>
  <c r="GP247" i="4" a="1"/>
  <c r="GP247" i="4" s="1"/>
  <c r="GZ247" i="4" s="1"/>
  <c r="GN177" i="4"/>
  <c r="GP177" i="4" a="1"/>
  <c r="GP177" i="4" s="1"/>
  <c r="GZ177" i="4" s="1"/>
  <c r="GN196" i="4"/>
  <c r="GP196" i="4" a="1"/>
  <c r="GP196" i="4" s="1"/>
  <c r="GZ196" i="4" s="1"/>
  <c r="GN162" i="4"/>
  <c r="GP162" i="4" a="1"/>
  <c r="GP162" i="4" s="1"/>
  <c r="GZ162" i="4" s="1"/>
  <c r="GN142" i="4"/>
  <c r="GP142" i="4" a="1"/>
  <c r="GP142" i="4" s="1"/>
  <c r="GZ142" i="4" s="1"/>
  <c r="GN221" i="4"/>
  <c r="GP221" i="4" a="1"/>
  <c r="GP221" i="4" s="1"/>
  <c r="GZ221" i="4" s="1"/>
  <c r="GN374" i="4"/>
  <c r="GP374" i="4" a="1"/>
  <c r="GP374" i="4" s="1"/>
  <c r="GZ374" i="4" s="1"/>
  <c r="GN240" i="4"/>
  <c r="GP240" i="4" a="1"/>
  <c r="GP240" i="4" s="1"/>
  <c r="GZ240" i="4" s="1"/>
  <c r="GN280" i="4"/>
  <c r="GP280" i="4" a="1"/>
  <c r="GP280" i="4" s="1"/>
  <c r="GZ280" i="4" s="1"/>
  <c r="GN303" i="4"/>
  <c r="GP303" i="4" a="1"/>
  <c r="GP303" i="4" s="1"/>
  <c r="GZ303" i="4" s="1"/>
  <c r="GN217" i="4"/>
  <c r="GP217" i="4" a="1"/>
  <c r="GP217" i="4" s="1"/>
  <c r="GZ217" i="4" s="1"/>
  <c r="GN143" i="4"/>
  <c r="GP143" i="4" a="1"/>
  <c r="GP143" i="4" s="1"/>
  <c r="GZ143" i="4" s="1"/>
  <c r="GN194" i="4"/>
  <c r="GP194" i="4" a="1"/>
  <c r="GP194" i="4" s="1"/>
  <c r="GZ194" i="4" s="1"/>
  <c r="GN289" i="4"/>
  <c r="GP289" i="4" a="1"/>
  <c r="GP289" i="4" s="1"/>
  <c r="GZ289" i="4" s="1"/>
  <c r="GN180" i="4"/>
  <c r="GP180" i="4" a="1"/>
  <c r="GP180" i="4" s="1"/>
  <c r="GZ180" i="4" s="1"/>
  <c r="GN390" i="4"/>
  <c r="GP390" i="4" a="1"/>
  <c r="GP390" i="4" s="1"/>
  <c r="GZ390" i="4" s="1"/>
  <c r="GN121" i="4"/>
  <c r="GP121" i="4" a="1"/>
  <c r="GP121" i="4" s="1"/>
  <c r="GZ121" i="4" s="1"/>
  <c r="GN211" i="4"/>
  <c r="GP211" i="4" a="1"/>
  <c r="GP211" i="4" s="1"/>
  <c r="GZ211" i="4" s="1"/>
  <c r="GN245" i="4"/>
  <c r="GP245" i="4" a="1"/>
  <c r="GP245" i="4" s="1"/>
  <c r="GZ245" i="4" s="1"/>
  <c r="GN357" i="4"/>
  <c r="GP357" i="4" a="1"/>
  <c r="GP357" i="4" s="1"/>
  <c r="GZ357" i="4" s="1"/>
  <c r="GN288" i="4"/>
  <c r="GP288" i="4" a="1"/>
  <c r="GP288" i="4" s="1"/>
  <c r="GZ288" i="4" s="1"/>
  <c r="GN253" i="4"/>
  <c r="GP253" i="4" a="1"/>
  <c r="GP253" i="4" s="1"/>
  <c r="GZ253" i="4" s="1"/>
  <c r="GN324" i="4"/>
  <c r="GP324" i="4" a="1"/>
  <c r="GP324" i="4" s="1"/>
  <c r="GZ324" i="4" s="1"/>
  <c r="GN190" i="4"/>
  <c r="GP190" i="4" a="1"/>
  <c r="GP190" i="4" s="1"/>
  <c r="GZ190" i="4" s="1"/>
  <c r="GN149" i="4"/>
  <c r="GP149" i="4" a="1"/>
  <c r="GP149" i="4" s="1"/>
  <c r="GZ149" i="4" s="1"/>
  <c r="GN198" i="4"/>
  <c r="GP198" i="4" a="1"/>
  <c r="GP198" i="4" s="1"/>
  <c r="GZ198" i="4" s="1"/>
  <c r="GN218" i="4"/>
  <c r="GP218" i="4" a="1"/>
  <c r="GP218" i="4" s="1"/>
  <c r="GZ218" i="4" s="1"/>
  <c r="GN294" i="4"/>
  <c r="GP294" i="4" a="1"/>
  <c r="GP294" i="4" s="1"/>
  <c r="GZ294" i="4" s="1"/>
  <c r="GN411" i="4"/>
  <c r="GP411" i="4" a="1"/>
  <c r="GP411" i="4" s="1"/>
  <c r="GZ411" i="4" s="1"/>
  <c r="GN210" i="4"/>
  <c r="GP210" i="4" a="1"/>
  <c r="GP210" i="4" s="1"/>
  <c r="GZ210" i="4" s="1"/>
  <c r="GN262" i="4"/>
  <c r="GP262" i="4" a="1"/>
  <c r="GP262" i="4" s="1"/>
  <c r="GZ262" i="4" s="1"/>
  <c r="GN216" i="4"/>
  <c r="GP216" i="4" a="1"/>
  <c r="GP216" i="4" s="1"/>
  <c r="GZ216" i="4" s="1"/>
  <c r="GN125" i="4"/>
  <c r="GP125" i="4" a="1"/>
  <c r="GP125" i="4" s="1"/>
  <c r="GZ125" i="4" s="1"/>
  <c r="GN400" i="4"/>
  <c r="GP400" i="4" a="1"/>
  <c r="GP400" i="4" s="1"/>
  <c r="GZ400" i="4" s="1"/>
  <c r="GN141" i="4"/>
  <c r="GP141" i="4" a="1"/>
  <c r="GP141" i="4" s="1"/>
  <c r="GZ141" i="4" s="1"/>
  <c r="GN381" i="4"/>
  <c r="GP381" i="4" a="1"/>
  <c r="GP381" i="4" s="1"/>
  <c r="GZ381" i="4" s="1"/>
  <c r="GN263" i="4"/>
  <c r="GP263" i="4" a="1"/>
  <c r="GP263" i="4" s="1"/>
  <c r="GZ263" i="4" s="1"/>
  <c r="GN258" i="4"/>
  <c r="GP258" i="4" a="1"/>
  <c r="GP258" i="4" s="1"/>
  <c r="GZ258" i="4" s="1"/>
  <c r="GN282" i="4"/>
  <c r="GP282" i="4" a="1"/>
  <c r="GP282" i="4" s="1"/>
  <c r="GZ282" i="4" s="1"/>
  <c r="GN273" i="4"/>
  <c r="GP273" i="4" a="1"/>
  <c r="GP273" i="4" s="1"/>
  <c r="GZ273" i="4" s="1"/>
  <c r="GN386" i="4"/>
  <c r="GP386" i="4" a="1"/>
  <c r="GP386" i="4" s="1"/>
  <c r="GZ386" i="4" s="1"/>
  <c r="GN268" i="4"/>
  <c r="GP268" i="4" a="1"/>
  <c r="GP268" i="4" s="1"/>
  <c r="GZ268" i="4" s="1"/>
  <c r="GN326" i="4"/>
  <c r="GP326" i="4" a="1"/>
  <c r="GP326" i="4" s="1"/>
  <c r="GZ326" i="4" s="1"/>
  <c r="GN119" i="4"/>
  <c r="GP119" i="4" a="1"/>
  <c r="GP119" i="4" s="1"/>
  <c r="GZ119" i="4" s="1"/>
  <c r="GN203" i="4"/>
  <c r="GP203" i="4" a="1"/>
  <c r="GP203" i="4" s="1"/>
  <c r="GZ203" i="4" s="1"/>
  <c r="GN164" i="4"/>
  <c r="GP164" i="4" a="1"/>
  <c r="GP164" i="4" s="1"/>
  <c r="GZ164" i="4" s="1"/>
  <c r="GN377" i="4"/>
  <c r="GP377" i="4" a="1"/>
  <c r="GP377" i="4" s="1"/>
  <c r="GZ377" i="4" s="1"/>
  <c r="GN335" i="4"/>
  <c r="GP335" i="4" a="1"/>
  <c r="GP335" i="4" s="1"/>
  <c r="GZ335" i="4" s="1"/>
  <c r="GN176" i="4"/>
  <c r="GP176" i="4" a="1"/>
  <c r="GP176" i="4" s="1"/>
  <c r="GZ176" i="4" s="1"/>
  <c r="GN375" i="4"/>
  <c r="GP375" i="4" a="1"/>
  <c r="GP375" i="4" s="1"/>
  <c r="GZ375" i="4" s="1"/>
  <c r="GN315" i="4"/>
  <c r="GP315" i="4" a="1"/>
  <c r="GP315" i="4" s="1"/>
  <c r="GZ315" i="4" s="1"/>
  <c r="GN205" i="4"/>
  <c r="GP205" i="4" a="1"/>
  <c r="GP205" i="4" s="1"/>
  <c r="GZ205" i="4" s="1"/>
  <c r="GN174" i="4"/>
  <c r="GP174" i="4" a="1"/>
  <c r="GP174" i="4" s="1"/>
  <c r="GZ174" i="4" s="1"/>
  <c r="GN222" i="4"/>
  <c r="GP222" i="4" a="1"/>
  <c r="GP222" i="4" s="1"/>
  <c r="GZ222" i="4" s="1"/>
  <c r="GN248" i="4"/>
  <c r="GP248" i="4" a="1"/>
  <c r="GP248" i="4" s="1"/>
  <c r="GZ248" i="4" s="1"/>
  <c r="GP239" i="4" a="1"/>
  <c r="GP239" i="4" s="1"/>
  <c r="GZ239" i="4" s="1"/>
  <c r="GN184" i="4"/>
  <c r="GP184" i="4" a="1"/>
  <c r="GP184" i="4" s="1"/>
  <c r="GZ184" i="4" s="1"/>
  <c r="GN283" i="4"/>
  <c r="GP283" i="4" a="1"/>
  <c r="GP283" i="4" s="1"/>
  <c r="GZ283" i="4" s="1"/>
  <c r="GN355" i="4"/>
  <c r="GP355" i="4" a="1"/>
  <c r="GP355" i="4" s="1"/>
  <c r="GZ355" i="4" s="1"/>
  <c r="GN304" i="4"/>
  <c r="GP304" i="4" a="1"/>
  <c r="GP304" i="4" s="1"/>
  <c r="GZ304" i="4" s="1"/>
  <c r="GN156" i="4"/>
  <c r="GP156" i="4" a="1"/>
  <c r="GP156" i="4" s="1"/>
  <c r="GZ156" i="4" s="1"/>
  <c r="GN336" i="4"/>
  <c r="GP336" i="4" a="1"/>
  <c r="GP336" i="4" s="1"/>
  <c r="GZ336" i="4" s="1"/>
  <c r="GN225" i="4"/>
  <c r="GP225" i="4" a="1"/>
  <c r="GP225" i="4" s="1"/>
  <c r="GZ225" i="4" s="1"/>
  <c r="GN302" i="4"/>
  <c r="GP302" i="4" a="1"/>
  <c r="GP302" i="4" s="1"/>
  <c r="GZ302" i="4" s="1"/>
  <c r="GN236" i="4"/>
  <c r="GP236" i="4" a="1"/>
  <c r="GP236" i="4" s="1"/>
  <c r="GZ236" i="4" s="1"/>
  <c r="GN317" i="4"/>
  <c r="GP317" i="4" a="1"/>
  <c r="GP317" i="4" s="1"/>
  <c r="GZ317" i="4" s="1"/>
  <c r="GN306" i="4"/>
  <c r="GP306" i="4" a="1"/>
  <c r="GP306" i="4" s="1"/>
  <c r="GZ306" i="4" s="1"/>
  <c r="GN117" i="4"/>
  <c r="GP117" i="4" a="1"/>
  <c r="GP117" i="4" s="1"/>
  <c r="GZ117" i="4" s="1"/>
  <c r="GN137" i="4"/>
  <c r="GP137" i="4" a="1"/>
  <c r="GP137" i="4" s="1"/>
  <c r="GZ137" i="4" s="1"/>
  <c r="GN316" i="4"/>
  <c r="GP316" i="4" a="1"/>
  <c r="GP316" i="4" s="1"/>
  <c r="GZ316" i="4" s="1"/>
  <c r="GN266" i="4"/>
  <c r="GP266" i="4" a="1"/>
  <c r="GP266" i="4" s="1"/>
  <c r="GZ266" i="4" s="1"/>
  <c r="GN286" i="4"/>
  <c r="GP286" i="4" a="1"/>
  <c r="GP286" i="4" s="1"/>
  <c r="GZ286" i="4" s="1"/>
  <c r="GN187" i="4"/>
  <c r="GP187" i="4" a="1"/>
  <c r="GP187" i="4" s="1"/>
  <c r="GZ187" i="4" s="1"/>
  <c r="GN402" i="4"/>
  <c r="GP402" i="4" a="1"/>
  <c r="GP402" i="4" s="1"/>
  <c r="GZ402" i="4" s="1"/>
  <c r="GN378" i="4"/>
  <c r="GP378" i="4" a="1"/>
  <c r="GP378" i="4" s="1"/>
  <c r="GZ378" i="4" s="1"/>
  <c r="GN379" i="4"/>
  <c r="GP379" i="4" a="1"/>
  <c r="GP379" i="4" s="1"/>
  <c r="GZ379" i="4" s="1"/>
  <c r="GN241" i="4"/>
  <c r="GP241" i="4" a="1"/>
  <c r="GP241" i="4" s="1"/>
  <c r="GZ241" i="4" s="1"/>
  <c r="GN384" i="4"/>
  <c r="GP384" i="4" a="1"/>
  <c r="GP384" i="4" s="1"/>
  <c r="GZ384" i="4" s="1"/>
  <c r="GN122" i="4"/>
  <c r="GP122" i="4" a="1"/>
  <c r="GP122" i="4" s="1"/>
  <c r="GZ122" i="4" s="1"/>
  <c r="GN305" i="4"/>
  <c r="GP305" i="4" a="1"/>
  <c r="GP305" i="4" s="1"/>
  <c r="GZ305" i="4" s="1"/>
  <c r="GN157" i="4"/>
  <c r="GP157" i="4" a="1"/>
  <c r="GP157" i="4" s="1"/>
  <c r="GZ157" i="4" s="1"/>
  <c r="GN391" i="4"/>
  <c r="GP391" i="4" a="1"/>
  <c r="GP391" i="4" s="1"/>
  <c r="GZ391" i="4" s="1"/>
  <c r="GN129" i="4"/>
  <c r="GP129" i="4" a="1"/>
  <c r="GP129" i="4" s="1"/>
  <c r="GZ129" i="4" s="1"/>
  <c r="GN201" i="4"/>
  <c r="GP201" i="4" a="1"/>
  <c r="GP201" i="4" s="1"/>
  <c r="GZ201" i="4" s="1"/>
  <c r="GN284" i="4"/>
  <c r="GP284" i="4" a="1"/>
  <c r="GP284" i="4" s="1"/>
  <c r="GZ284" i="4" s="1"/>
  <c r="GN272" i="4"/>
  <c r="GP272" i="4" a="1"/>
  <c r="GP272" i="4" s="1"/>
  <c r="GZ272" i="4" s="1"/>
  <c r="GN169" i="4"/>
  <c r="GP169" i="4" a="1"/>
  <c r="GP169" i="4" s="1"/>
  <c r="GZ169" i="4" s="1"/>
  <c r="GN376" i="4"/>
  <c r="GP376" i="4" a="1"/>
  <c r="GP376" i="4" s="1"/>
  <c r="GZ376" i="4" s="1"/>
  <c r="GN340" i="4"/>
  <c r="GP340" i="4" a="1"/>
  <c r="GP340" i="4" s="1"/>
  <c r="GZ340" i="4" s="1"/>
  <c r="GN249" i="4"/>
  <c r="GP249" i="4" a="1"/>
  <c r="GP249" i="4" s="1"/>
  <c r="GZ249" i="4" s="1"/>
  <c r="GN181" i="4"/>
  <c r="GP181" i="4" a="1"/>
  <c r="GP181" i="4" s="1"/>
  <c r="GZ181" i="4" s="1"/>
  <c r="GN231" i="4"/>
  <c r="GP231" i="4" a="1"/>
  <c r="GP231" i="4" s="1"/>
  <c r="GZ231" i="4" s="1"/>
  <c r="GN189" i="4"/>
  <c r="GP189" i="4" a="1"/>
  <c r="GP189" i="4" s="1"/>
  <c r="GZ189" i="4" s="1"/>
  <c r="GN370" i="4"/>
  <c r="GP370" i="4" a="1"/>
  <c r="GP370" i="4" s="1"/>
  <c r="GZ370" i="4" s="1"/>
  <c r="GN215" i="4"/>
  <c r="GP215" i="4" a="1"/>
  <c r="GP215" i="4" s="1"/>
  <c r="GZ215" i="4" s="1"/>
  <c r="GN136" i="4"/>
  <c r="GP136" i="4" a="1"/>
  <c r="GP136" i="4" s="1"/>
  <c r="GZ136" i="4" s="1"/>
  <c r="GN404" i="4"/>
  <c r="GP404" i="4" a="1"/>
  <c r="GP404" i="4" s="1"/>
  <c r="GZ404" i="4" s="1"/>
  <c r="GN346" i="4"/>
  <c r="GP346" i="4" a="1"/>
  <c r="GP346" i="4" s="1"/>
  <c r="GZ346" i="4" s="1"/>
  <c r="GN292" i="4"/>
  <c r="GP292" i="4" a="1"/>
  <c r="GP292" i="4" s="1"/>
  <c r="GZ292" i="4" s="1"/>
  <c r="GN168" i="4"/>
  <c r="GP168" i="4" a="1"/>
  <c r="GP168" i="4" s="1"/>
  <c r="GZ168" i="4" s="1"/>
  <c r="GN343" i="4"/>
  <c r="GP343" i="4" a="1"/>
  <c r="GP343" i="4" s="1"/>
  <c r="GZ343" i="4" s="1"/>
  <c r="GN394" i="4"/>
  <c r="GP394" i="4" a="1"/>
  <c r="GP394" i="4" s="1"/>
  <c r="GZ394" i="4" s="1"/>
  <c r="GN123" i="4"/>
  <c r="GP123" i="4" a="1"/>
  <c r="GP123" i="4" s="1"/>
  <c r="GZ123" i="4" s="1"/>
  <c r="GN318" i="4"/>
  <c r="GP318" i="4" a="1"/>
  <c r="GP318" i="4" s="1"/>
  <c r="GZ318" i="4" s="1"/>
  <c r="GN223" i="4"/>
  <c r="GP223" i="4" a="1"/>
  <c r="GP223" i="4" s="1"/>
  <c r="GZ223" i="4" s="1"/>
  <c r="GN311" i="4"/>
  <c r="GP311" i="4" a="1"/>
  <c r="GP311" i="4" s="1"/>
  <c r="GZ311" i="4" s="1"/>
  <c r="GN8" i="4"/>
  <c r="GP8" i="4" a="1"/>
  <c r="GP8" i="4" s="1"/>
  <c r="GN28" i="4"/>
  <c r="GP28" i="4" a="1"/>
  <c r="GP28" i="4" s="1"/>
  <c r="GN25" i="4"/>
  <c r="GP25" i="4" a="1"/>
  <c r="GP25" i="4" s="1"/>
  <c r="GN59" i="4"/>
  <c r="GN49" i="4"/>
  <c r="GP49" i="4" a="1"/>
  <c r="GP49" i="4" s="1"/>
  <c r="GN35" i="4"/>
  <c r="GP35" i="4" a="1"/>
  <c r="GP35" i="4" s="1"/>
  <c r="GN18" i="4"/>
  <c r="GP18" i="4" a="1"/>
  <c r="GP18" i="4" s="1"/>
  <c r="GN56" i="4"/>
  <c r="GP56" i="4" a="1"/>
  <c r="GP56" i="4" s="1"/>
  <c r="GN89" i="4"/>
  <c r="GP89" i="4" a="1"/>
  <c r="GP89" i="4" s="1"/>
  <c r="GN10" i="4"/>
  <c r="GP10" i="4" a="1"/>
  <c r="GP10" i="4" s="1"/>
  <c r="GN62" i="4"/>
  <c r="GP62" i="4" a="1"/>
  <c r="GP62" i="4" s="1"/>
  <c r="GN111" i="4"/>
  <c r="GP111" i="4" a="1"/>
  <c r="GP111" i="4" s="1"/>
  <c r="GN88" i="4"/>
  <c r="GP88" i="4" a="1"/>
  <c r="GP88" i="4" s="1"/>
  <c r="GN57" i="4"/>
  <c r="GP57" i="4" a="1"/>
  <c r="GP57" i="4" s="1"/>
  <c r="GN12" i="4"/>
  <c r="GP12" i="4" a="1"/>
  <c r="GP12" i="4" s="1"/>
  <c r="GN22" i="4"/>
  <c r="GP22" i="4" a="1"/>
  <c r="GP22" i="4" s="1"/>
  <c r="GN26" i="4"/>
  <c r="GP26" i="4" a="1"/>
  <c r="GP26" i="4" s="1"/>
  <c r="GN87" i="4"/>
  <c r="GP87" i="4" a="1"/>
  <c r="GP87" i="4" s="1"/>
  <c r="GN96" i="4"/>
  <c r="GP96" i="4" a="1"/>
  <c r="GP96" i="4" s="1"/>
  <c r="GN82" i="4"/>
  <c r="GP82" i="4" a="1"/>
  <c r="GP82" i="4" s="1"/>
  <c r="GN74" i="4"/>
  <c r="GP74" i="4" a="1"/>
  <c r="GP74" i="4" s="1"/>
  <c r="GN42" i="4"/>
  <c r="GP42" i="4" a="1"/>
  <c r="GP42" i="4" s="1"/>
  <c r="GN81" i="4"/>
  <c r="GP81" i="4" a="1"/>
  <c r="GP81" i="4" s="1"/>
  <c r="GN60" i="4"/>
  <c r="GP60" i="4" a="1"/>
  <c r="GP60" i="4" s="1"/>
  <c r="GN53" i="4"/>
  <c r="GP53" i="4" a="1"/>
  <c r="GP53" i="4" s="1"/>
  <c r="GN80" i="4"/>
  <c r="GP80" i="4" a="1"/>
  <c r="GP80" i="4" s="1"/>
  <c r="GN103" i="4"/>
  <c r="GP103" i="4" a="1"/>
  <c r="GP103" i="4" s="1"/>
  <c r="GN106" i="4"/>
  <c r="GP106" i="4" a="1"/>
  <c r="GP106" i="4" s="1"/>
  <c r="GN85" i="4"/>
  <c r="GP85" i="4" a="1"/>
  <c r="GP85" i="4" s="1"/>
  <c r="GN7" i="4"/>
  <c r="GP7" i="4" a="1"/>
  <c r="GP7" i="4" s="1"/>
  <c r="GN90" i="4"/>
  <c r="GP90" i="4" a="1"/>
  <c r="GP90" i="4" s="1"/>
  <c r="GN97" i="4"/>
  <c r="GP97" i="4" a="1"/>
  <c r="GP97" i="4" s="1"/>
  <c r="GN21" i="4"/>
  <c r="GP21" i="4" a="1"/>
  <c r="GP21" i="4" s="1"/>
  <c r="GN9" i="4"/>
  <c r="GP9" i="4" a="1"/>
  <c r="GP9" i="4" s="1"/>
  <c r="GN67" i="4"/>
  <c r="GP67" i="4" a="1"/>
  <c r="GP67" i="4" s="1"/>
  <c r="GN68" i="4"/>
  <c r="GP68" i="4" a="1"/>
  <c r="GP68" i="4" s="1"/>
  <c r="GN15" i="4"/>
  <c r="GP15" i="4" a="1"/>
  <c r="GP15" i="4" s="1"/>
  <c r="GN92" i="4"/>
  <c r="GP92" i="4" a="1"/>
  <c r="GP92" i="4" s="1"/>
  <c r="GN91" i="4"/>
  <c r="GP91" i="4" a="1"/>
  <c r="GP91" i="4" s="1"/>
  <c r="GN102" i="4"/>
  <c r="GP102" i="4" a="1"/>
  <c r="GP102" i="4" s="1"/>
  <c r="GN104" i="4"/>
  <c r="GP104" i="4" a="1"/>
  <c r="GP104" i="4" s="1"/>
  <c r="GN105" i="4"/>
  <c r="GP105" i="4" a="1"/>
  <c r="GP105" i="4" s="1"/>
  <c r="GN79" i="4"/>
  <c r="GP79" i="4" a="1"/>
  <c r="GP79" i="4" s="1"/>
  <c r="GN94" i="4"/>
  <c r="GP94" i="4" a="1"/>
  <c r="GP94" i="4" s="1"/>
  <c r="GN100" i="4"/>
  <c r="GP100" i="4" a="1"/>
  <c r="GP100" i="4" s="1"/>
  <c r="GN30" i="4"/>
  <c r="GP30" i="4" a="1"/>
  <c r="GP30" i="4" s="1"/>
  <c r="GN66" i="4"/>
  <c r="GP66" i="4" a="1"/>
  <c r="GP66" i="4" s="1"/>
  <c r="GN27" i="4"/>
  <c r="GP27" i="4" a="1"/>
  <c r="GP27" i="4" s="1"/>
  <c r="GN38" i="4"/>
  <c r="GP38" i="4" a="1"/>
  <c r="GP38" i="4" s="1"/>
  <c r="GN109" i="4"/>
  <c r="GP109" i="4" a="1"/>
  <c r="GP109" i="4" s="1"/>
  <c r="GN108" i="4"/>
  <c r="GN45" i="4"/>
  <c r="GP45" i="4" a="1"/>
  <c r="GP45" i="4" s="1"/>
  <c r="GN43" i="4"/>
  <c r="GP43" i="4" a="1"/>
  <c r="GP43" i="4" s="1"/>
  <c r="GN11" i="4"/>
  <c r="GP11" i="4" a="1"/>
  <c r="GP11" i="4" s="1"/>
  <c r="GN41" i="4"/>
  <c r="GP41" i="4" a="1"/>
  <c r="GP41" i="4" s="1"/>
  <c r="GN93" i="4"/>
  <c r="GP93" i="4" a="1"/>
  <c r="GP93" i="4" s="1"/>
  <c r="GN19" i="4"/>
  <c r="GP19" i="4" a="1"/>
  <c r="GP19" i="4" s="1"/>
  <c r="GN107" i="4"/>
  <c r="GP107" i="4" a="1"/>
  <c r="GP107" i="4" s="1"/>
  <c r="GN52" i="4"/>
  <c r="GP52" i="4" a="1"/>
  <c r="GP52" i="4" s="1"/>
  <c r="GN54" i="4"/>
  <c r="GP54" i="4" a="1"/>
  <c r="GP54" i="4" s="1"/>
  <c r="GN40" i="4"/>
  <c r="GP40" i="4" a="1"/>
  <c r="GP40" i="4" s="1"/>
  <c r="GN61" i="4"/>
  <c r="GP61" i="4" a="1"/>
  <c r="GP61" i="4" s="1"/>
  <c r="GP95" i="4" a="1"/>
  <c r="GP95" i="4" s="1"/>
  <c r="GN16" i="4"/>
  <c r="GP16" i="4" a="1"/>
  <c r="GP16" i="4" s="1"/>
  <c r="GN64" i="4"/>
  <c r="GP64" i="4" a="1"/>
  <c r="GP64" i="4" s="1"/>
  <c r="GN83" i="4"/>
  <c r="GP83" i="4" a="1"/>
  <c r="GP83" i="4" s="1"/>
  <c r="GN36" i="4"/>
  <c r="GP36" i="4" a="1"/>
  <c r="GP36" i="4" s="1"/>
  <c r="GN112" i="4"/>
  <c r="GP112" i="4" a="1"/>
  <c r="GP112" i="4" s="1"/>
  <c r="GN75" i="4"/>
  <c r="GP75" i="4" a="1"/>
  <c r="GP75" i="4" s="1"/>
  <c r="GN31" i="4"/>
  <c r="GP31" i="4" a="1"/>
  <c r="GP31" i="4" s="1"/>
  <c r="GN73" i="4"/>
  <c r="GP73" i="4" a="1"/>
  <c r="GP73" i="4" s="1"/>
  <c r="GN84" i="4"/>
  <c r="GP84" i="4" a="1"/>
  <c r="GP84" i="4" s="1"/>
  <c r="GN72" i="4"/>
  <c r="GP72" i="4" a="1"/>
  <c r="GP72" i="4" s="1"/>
  <c r="GN58" i="4"/>
  <c r="GP58" i="4" a="1"/>
  <c r="GP58" i="4" s="1"/>
  <c r="GN37" i="4"/>
  <c r="GP37" i="4" a="1"/>
  <c r="GP37" i="4" s="1"/>
  <c r="GN114" i="4"/>
  <c r="GP114" i="4" a="1"/>
  <c r="GP114" i="4" s="1"/>
  <c r="GN6" i="4"/>
  <c r="GP6" i="4" a="1"/>
  <c r="GP6" i="4" s="1"/>
  <c r="GZ6" i="4" s="1"/>
  <c r="GN55" i="4"/>
  <c r="GP55" i="4" a="1"/>
  <c r="GP55" i="4" s="1"/>
  <c r="GN32" i="4"/>
  <c r="GP32" i="4" a="1"/>
  <c r="GP32" i="4" s="1"/>
  <c r="GN44" i="4"/>
  <c r="GN47" i="4"/>
  <c r="GP47" i="4" a="1"/>
  <c r="GP47" i="4" s="1"/>
  <c r="GN70" i="4"/>
  <c r="GP70" i="4" a="1"/>
  <c r="GP70" i="4" s="1"/>
  <c r="GN34" i="4"/>
  <c r="GP34" i="4" a="1"/>
  <c r="GP34" i="4" s="1"/>
  <c r="GN33" i="4"/>
  <c r="GP33" i="4" a="1"/>
  <c r="GP33" i="4" s="1"/>
  <c r="GN14" i="4"/>
  <c r="GP14" i="4" a="1"/>
  <c r="GP14" i="4" s="1"/>
  <c r="GN76" i="4"/>
  <c r="GP76" i="4" a="1"/>
  <c r="GP76" i="4" s="1"/>
  <c r="GN39" i="4"/>
  <c r="GP39" i="4" a="1"/>
  <c r="GP39" i="4" s="1"/>
  <c r="GN71" i="4"/>
  <c r="GP71" i="4" a="1"/>
  <c r="GP71" i="4" s="1"/>
  <c r="GN69" i="4"/>
  <c r="GP69" i="4" a="1"/>
  <c r="GP69" i="4" s="1"/>
  <c r="GN63" i="4"/>
  <c r="GP63" i="4" a="1"/>
  <c r="GP63" i="4" s="1"/>
  <c r="GN77" i="4"/>
  <c r="GP77" i="4" a="1"/>
  <c r="GP77" i="4" s="1"/>
  <c r="GN17" i="4"/>
  <c r="GP17" i="4" a="1"/>
  <c r="GP17" i="4" s="1"/>
  <c r="GN24" i="4"/>
  <c r="GP24" i="4" a="1"/>
  <c r="GP24" i="4" s="1"/>
  <c r="GN23" i="4"/>
  <c r="GP23" i="4" a="1"/>
  <c r="GP23" i="4" s="1"/>
  <c r="GN86" i="4"/>
  <c r="GP86" i="4" a="1"/>
  <c r="GP86" i="4" s="1"/>
  <c r="GN48" i="4"/>
  <c r="GP48" i="4" a="1"/>
  <c r="GP48" i="4" s="1"/>
  <c r="GN99" i="4"/>
  <c r="GP99" i="4" a="1"/>
  <c r="GP99" i="4" s="1"/>
  <c r="GP116" i="4" a="1"/>
  <c r="GP116" i="4" s="1"/>
  <c r="B23" i="5"/>
  <c r="GN360" i="4" l="1"/>
  <c r="GP185" i="4" a="1"/>
  <c r="GP185" i="4" s="1"/>
  <c r="GZ185" i="4" s="1"/>
  <c r="GN50" i="4"/>
  <c r="GP406" i="4" a="1"/>
  <c r="GP406" i="4" s="1"/>
  <c r="GZ406" i="4" s="1"/>
  <c r="GP110" i="4" a="1"/>
  <c r="GP110" i="4" s="1"/>
  <c r="GP144" i="4" a="1"/>
  <c r="GP144" i="4" s="1"/>
  <c r="GZ144" i="4" s="1"/>
  <c r="GP46" i="4" a="1"/>
  <c r="GP46" i="4" s="1"/>
  <c r="GP29" i="4" a="1"/>
  <c r="GP29" i="4" s="1"/>
  <c r="GN230" i="4"/>
  <c r="GP98" i="4" a="1"/>
  <c r="GP98" i="4" s="1"/>
  <c r="GN186" i="4"/>
  <c r="GP301" i="4" a="1"/>
  <c r="GP301" i="4" s="1"/>
  <c r="GZ301" i="4" s="1"/>
  <c r="GP101" i="4" a="1"/>
  <c r="GP101" i="4" s="1"/>
  <c r="GN115" i="4"/>
  <c r="GP208" i="4" a="1"/>
  <c r="GP208" i="4" s="1"/>
  <c r="GZ208" i="4" s="1"/>
  <c r="GP138" i="4" a="1"/>
  <c r="GP138" i="4" s="1"/>
  <c r="GZ138" i="4" s="1"/>
  <c r="HA138" i="4" s="1"/>
  <c r="GP397" i="4" a="1"/>
  <c r="GP397" i="4" s="1"/>
  <c r="GZ397" i="4" s="1"/>
  <c r="HC397" i="4" s="1"/>
  <c r="GP188" i="4" a="1"/>
  <c r="GP188" i="4" s="1"/>
  <c r="GZ188" i="4" s="1"/>
  <c r="GN148" i="4"/>
  <c r="GN20" i="4"/>
  <c r="GP351" i="4" a="1"/>
  <c r="GP351" i="4" s="1"/>
  <c r="GZ351" i="4" s="1"/>
  <c r="HB351" i="4" s="1"/>
  <c r="GP254" i="4" a="1"/>
  <c r="GP254" i="4" s="1"/>
  <c r="GZ254" i="4" s="1"/>
  <c r="GP133" i="4" a="1"/>
  <c r="GP133" i="4" s="1"/>
  <c r="GZ133" i="4" s="1"/>
  <c r="GP352" i="4" a="1"/>
  <c r="GP352" i="4" s="1"/>
  <c r="GZ352" i="4" s="1"/>
  <c r="HB352" i="4" s="1"/>
  <c r="GP13" i="4" a="1"/>
  <c r="GP13" i="4" s="1"/>
  <c r="GZ13" i="4" s="1"/>
  <c r="GP234" i="4" a="1"/>
  <c r="GP234" i="4" s="1"/>
  <c r="GZ234" i="4" s="1"/>
  <c r="GP327" i="4" a="1"/>
  <c r="GP327" i="4" s="1"/>
  <c r="GZ327" i="4" s="1"/>
  <c r="HB327" i="4" s="1"/>
  <c r="GN178" i="4"/>
  <c r="GP356" i="4" a="1"/>
  <c r="GP356" i="4" s="1"/>
  <c r="GZ356" i="4" s="1"/>
  <c r="GP238" i="4" a="1"/>
  <c r="GP238" i="4" s="1"/>
  <c r="GZ238" i="4" s="1"/>
  <c r="HA238" i="4" s="1"/>
  <c r="GP207" i="4" a="1"/>
  <c r="GP207" i="4" s="1"/>
  <c r="GZ207" i="4" s="1"/>
  <c r="HB207" i="4" s="1"/>
  <c r="GP227" i="4" a="1"/>
  <c r="GP227" i="4" s="1"/>
  <c r="GZ227" i="4" s="1"/>
  <c r="HC227" i="4" s="1"/>
  <c r="GP171" i="4" a="1"/>
  <c r="GP171" i="4" s="1"/>
  <c r="GZ171" i="4" s="1"/>
  <c r="HA171" i="4" s="1"/>
  <c r="GP237" i="4" a="1"/>
  <c r="GP237" i="4" s="1"/>
  <c r="GZ237" i="4" s="1"/>
  <c r="HB237" i="4" s="1"/>
  <c r="GP51" i="4" a="1"/>
  <c r="GP51" i="4" s="1"/>
  <c r="GP65" i="4" a="1"/>
  <c r="GP65" i="4" s="1"/>
  <c r="GP363" i="4" a="1"/>
  <c r="GP363" i="4" s="1"/>
  <c r="GZ363" i="4" s="1"/>
  <c r="GP170" i="4" a="1"/>
  <c r="GP170" i="4" s="1"/>
  <c r="GZ170" i="4" s="1"/>
  <c r="HB170" i="4" s="1"/>
  <c r="GP392" i="4" a="1"/>
  <c r="GP392" i="4" s="1"/>
  <c r="GZ392" i="4" s="1"/>
  <c r="HA392" i="4" s="1"/>
  <c r="GP405" i="4" a="1"/>
  <c r="GP405" i="4" s="1"/>
  <c r="GZ405" i="4" s="1"/>
  <c r="HA405" i="4" s="1"/>
  <c r="GP78" i="4" a="1"/>
  <c r="GP78" i="4" s="1"/>
  <c r="GZ78" i="4" s="1"/>
  <c r="GN371" i="4"/>
  <c r="GP113" i="4" a="1"/>
  <c r="GP113" i="4" s="1"/>
  <c r="HA404" i="4"/>
  <c r="HB404" i="4"/>
  <c r="HC404" i="4"/>
  <c r="HA137" i="4"/>
  <c r="HB137" i="4"/>
  <c r="HC137" i="4"/>
  <c r="HC164" i="4"/>
  <c r="HA164" i="4"/>
  <c r="HB164" i="4"/>
  <c r="HC180" i="4"/>
  <c r="HA180" i="4"/>
  <c r="HB180" i="4"/>
  <c r="HA383" i="4"/>
  <c r="HB383" i="4"/>
  <c r="HC383" i="4"/>
  <c r="HA380" i="4"/>
  <c r="HB380" i="4"/>
  <c r="HC380" i="4"/>
  <c r="HB395" i="4"/>
  <c r="HC395" i="4"/>
  <c r="HA395" i="4"/>
  <c r="HA396" i="4"/>
  <c r="HB396" i="4"/>
  <c r="HC396" i="4"/>
  <c r="HA197" i="4"/>
  <c r="HB197" i="4"/>
  <c r="HC197" i="4"/>
  <c r="HA193" i="4"/>
  <c r="HB193" i="4"/>
  <c r="HC193" i="4"/>
  <c r="HA322" i="4"/>
  <c r="HB322" i="4"/>
  <c r="HC322" i="4"/>
  <c r="HA371" i="4"/>
  <c r="HB371" i="4"/>
  <c r="HC371" i="4"/>
  <c r="HC212" i="4"/>
  <c r="HA212" i="4"/>
  <c r="HB212" i="4"/>
  <c r="HC237" i="4"/>
  <c r="HA237" i="4"/>
  <c r="HA399" i="4"/>
  <c r="HB399" i="4"/>
  <c r="HC399" i="4"/>
  <c r="HA295" i="4"/>
  <c r="HC295" i="4"/>
  <c r="HB295" i="4"/>
  <c r="HA133" i="4"/>
  <c r="HB133" i="4"/>
  <c r="HC133" i="4"/>
  <c r="HC365" i="4"/>
  <c r="HA365" i="4"/>
  <c r="HB365" i="4"/>
  <c r="HC132" i="4"/>
  <c r="HA132" i="4"/>
  <c r="HB132" i="4"/>
  <c r="HA407" i="4"/>
  <c r="HB407" i="4"/>
  <c r="HC407" i="4"/>
  <c r="HB296" i="4"/>
  <c r="HC296" i="4"/>
  <c r="HA296" i="4"/>
  <c r="HA372" i="4"/>
  <c r="HB372" i="4"/>
  <c r="HC372" i="4"/>
  <c r="HA259" i="4"/>
  <c r="HB259" i="4"/>
  <c r="HC259" i="4"/>
  <c r="HA388" i="4"/>
  <c r="HB388" i="4"/>
  <c r="HC388" i="4"/>
  <c r="HA369" i="4"/>
  <c r="HB369" i="4"/>
  <c r="HC369" i="4"/>
  <c r="HA358" i="4"/>
  <c r="HB358" i="4"/>
  <c r="HC358" i="4"/>
  <c r="HA161" i="4"/>
  <c r="HB161" i="4"/>
  <c r="HC161" i="4"/>
  <c r="HB175" i="4"/>
  <c r="HC175" i="4"/>
  <c r="HA175" i="4"/>
  <c r="HA126" i="4"/>
  <c r="HB126" i="4"/>
  <c r="HC126" i="4"/>
  <c r="HC309" i="4"/>
  <c r="HA309" i="4"/>
  <c r="HB309" i="4"/>
  <c r="HA134" i="4"/>
  <c r="HB134" i="4"/>
  <c r="HC134" i="4"/>
  <c r="HB354" i="4"/>
  <c r="HC354" i="4"/>
  <c r="HA354" i="4"/>
  <c r="HC284" i="4"/>
  <c r="HA284" i="4"/>
  <c r="HB284" i="4"/>
  <c r="HC317" i="4"/>
  <c r="HA317" i="4"/>
  <c r="HB317" i="4"/>
  <c r="HA258" i="4"/>
  <c r="HB258" i="4"/>
  <c r="HC258" i="4"/>
  <c r="HC245" i="4"/>
  <c r="HA245" i="4"/>
  <c r="HB245" i="4"/>
  <c r="HA142" i="4"/>
  <c r="HB142" i="4"/>
  <c r="HC142" i="4"/>
  <c r="HA337" i="4"/>
  <c r="HB337" i="4"/>
  <c r="HC337" i="4"/>
  <c r="HA364" i="4"/>
  <c r="HB364" i="4"/>
  <c r="HC364" i="4"/>
  <c r="HB344" i="4"/>
  <c r="HC344" i="4"/>
  <c r="HA344" i="4"/>
  <c r="HA265" i="4"/>
  <c r="HB265" i="4"/>
  <c r="HC265" i="4"/>
  <c r="HA363" i="4"/>
  <c r="HB363" i="4"/>
  <c r="HC363" i="4"/>
  <c r="HA214" i="4"/>
  <c r="HB214" i="4"/>
  <c r="HC214" i="4"/>
  <c r="HC123" i="4"/>
  <c r="HA123" i="4"/>
  <c r="HB123" i="4"/>
  <c r="HA136" i="4"/>
  <c r="HB136" i="4"/>
  <c r="HC136" i="4"/>
  <c r="HB376" i="4"/>
  <c r="HC376" i="4"/>
  <c r="HA376" i="4"/>
  <c r="HA305" i="4"/>
  <c r="HB305" i="4"/>
  <c r="HC305" i="4"/>
  <c r="HA286" i="4"/>
  <c r="HB286" i="4"/>
  <c r="HC286" i="4"/>
  <c r="HC236" i="4"/>
  <c r="HA236" i="4"/>
  <c r="HB236" i="4"/>
  <c r="HA184" i="4"/>
  <c r="HB184" i="4"/>
  <c r="HC184" i="4"/>
  <c r="HA176" i="4"/>
  <c r="HB176" i="4"/>
  <c r="HC176" i="4"/>
  <c r="HA203" i="4"/>
  <c r="HB203" i="4"/>
  <c r="HC203" i="4"/>
  <c r="HA263" i="4"/>
  <c r="HB263" i="4"/>
  <c r="HC263" i="4"/>
  <c r="HB411" i="4"/>
  <c r="HC411" i="4"/>
  <c r="HA411" i="4"/>
  <c r="HA211" i="4"/>
  <c r="HB211" i="4"/>
  <c r="HC211" i="4"/>
  <c r="HA289" i="4"/>
  <c r="HB289" i="4"/>
  <c r="HC289" i="4"/>
  <c r="HB240" i="4"/>
  <c r="HC240" i="4"/>
  <c r="HA240" i="4"/>
  <c r="HA162" i="4"/>
  <c r="HB162" i="4"/>
  <c r="HC162" i="4"/>
  <c r="HA323" i="4"/>
  <c r="HB323" i="4"/>
  <c r="HC323" i="4"/>
  <c r="HA229" i="4"/>
  <c r="HB229" i="4"/>
  <c r="HC229" i="4"/>
  <c r="HA275" i="4"/>
  <c r="HB275" i="4"/>
  <c r="HC275" i="4"/>
  <c r="HC269" i="4"/>
  <c r="HA269" i="4"/>
  <c r="HB269" i="4"/>
  <c r="HA128" i="4"/>
  <c r="HB128" i="4"/>
  <c r="HC128" i="4"/>
  <c r="HA291" i="4"/>
  <c r="HB291" i="4"/>
  <c r="HC291" i="4"/>
  <c r="HC276" i="4"/>
  <c r="HA276" i="4"/>
  <c r="HB276" i="4"/>
  <c r="HA163" i="4"/>
  <c r="HB163" i="4"/>
  <c r="HC163" i="4"/>
  <c r="HA260" i="4"/>
  <c r="HB260" i="4"/>
  <c r="HC260" i="4"/>
  <c r="HC349" i="4"/>
  <c r="HA349" i="4"/>
  <c r="HB349" i="4"/>
  <c r="HA165" i="4"/>
  <c r="HB165" i="4"/>
  <c r="HC165" i="4"/>
  <c r="HB242" i="4"/>
  <c r="HC242" i="4"/>
  <c r="HA242" i="4"/>
  <c r="HB135" i="4"/>
  <c r="HC135" i="4"/>
  <c r="HA135" i="4"/>
  <c r="HA339" i="4"/>
  <c r="HB339" i="4"/>
  <c r="HC339" i="4"/>
  <c r="HC138" i="4"/>
  <c r="HB330" i="4"/>
  <c r="HA330" i="4"/>
  <c r="HC330" i="4"/>
  <c r="HC300" i="4"/>
  <c r="HA300" i="4"/>
  <c r="HB300" i="4"/>
  <c r="HA308" i="4"/>
  <c r="HB308" i="4"/>
  <c r="HC308" i="4"/>
  <c r="HA342" i="4"/>
  <c r="HB342" i="4"/>
  <c r="HC342" i="4"/>
  <c r="HA267" i="4"/>
  <c r="HB267" i="4"/>
  <c r="HC267" i="4"/>
  <c r="HA389" i="4"/>
  <c r="HB389" i="4"/>
  <c r="HC389" i="4"/>
  <c r="HA279" i="4"/>
  <c r="HC279" i="4"/>
  <c r="HB279" i="4"/>
  <c r="HA274" i="4"/>
  <c r="HB274" i="4"/>
  <c r="HC274" i="4"/>
  <c r="HC148" i="4"/>
  <c r="HA148" i="4"/>
  <c r="HB148" i="4"/>
  <c r="HA334" i="4"/>
  <c r="HB334" i="4"/>
  <c r="HC334" i="4"/>
  <c r="HC220" i="4"/>
  <c r="HA220" i="4"/>
  <c r="HB220" i="4"/>
  <c r="HC332" i="4"/>
  <c r="HA332" i="4"/>
  <c r="HB332" i="4"/>
  <c r="HA232" i="4"/>
  <c r="HB232" i="4"/>
  <c r="HC232" i="4"/>
  <c r="HA207" i="4"/>
  <c r="HA152" i="4"/>
  <c r="HB152" i="4"/>
  <c r="HC152" i="4"/>
  <c r="HB290" i="4"/>
  <c r="HA290" i="4"/>
  <c r="HC290" i="4"/>
  <c r="HC204" i="4"/>
  <c r="HA204" i="4"/>
  <c r="HB204" i="4"/>
  <c r="HA202" i="4"/>
  <c r="HB202" i="4"/>
  <c r="HC202" i="4"/>
  <c r="HB319" i="4"/>
  <c r="HA319" i="4"/>
  <c r="HC319" i="4"/>
  <c r="HA243" i="4"/>
  <c r="HB243" i="4"/>
  <c r="HC243" i="4"/>
  <c r="HC398" i="4"/>
  <c r="HA398" i="4"/>
  <c r="HB398" i="4"/>
  <c r="HA155" i="4"/>
  <c r="HB155" i="4"/>
  <c r="HC155" i="4"/>
  <c r="HA246" i="4"/>
  <c r="HB246" i="4"/>
  <c r="HC246" i="4"/>
  <c r="HA182" i="4"/>
  <c r="HB182" i="4"/>
  <c r="HC182" i="4"/>
  <c r="HA235" i="4"/>
  <c r="HB235" i="4"/>
  <c r="HC235" i="4"/>
  <c r="HB393" i="4"/>
  <c r="HC393" i="4"/>
  <c r="HA393" i="4"/>
  <c r="HB387" i="4"/>
  <c r="HC387" i="4"/>
  <c r="HA387" i="4"/>
  <c r="HA166" i="4"/>
  <c r="HB166" i="4"/>
  <c r="HC166" i="4"/>
  <c r="HA283" i="4"/>
  <c r="HB283" i="4"/>
  <c r="HC283" i="4"/>
  <c r="HA210" i="4"/>
  <c r="HB210" i="4"/>
  <c r="HC210" i="4"/>
  <c r="HB143" i="4"/>
  <c r="HC143" i="4"/>
  <c r="HA143" i="4"/>
  <c r="HB247" i="4"/>
  <c r="HA247" i="4"/>
  <c r="HC247" i="4"/>
  <c r="HA331" i="4"/>
  <c r="HB331" i="4"/>
  <c r="HC331" i="4"/>
  <c r="HA310" i="4"/>
  <c r="HB310" i="4"/>
  <c r="HC310" i="4"/>
  <c r="HA173" i="4"/>
  <c r="HB173" i="4"/>
  <c r="HC173" i="4"/>
  <c r="HA195" i="4"/>
  <c r="HB195" i="4"/>
  <c r="HC195" i="4"/>
  <c r="HB320" i="4"/>
  <c r="HC320" i="4"/>
  <c r="HA320" i="4"/>
  <c r="HA154" i="4"/>
  <c r="HB154" i="4"/>
  <c r="HC154" i="4"/>
  <c r="HA168" i="4"/>
  <c r="HB168" i="4"/>
  <c r="HC168" i="4"/>
  <c r="HB231" i="4"/>
  <c r="HC231" i="4"/>
  <c r="HA231" i="4"/>
  <c r="HA201" i="4"/>
  <c r="HB201" i="4"/>
  <c r="HC201" i="4"/>
  <c r="HA379" i="4"/>
  <c r="HB379" i="4"/>
  <c r="HC379" i="4"/>
  <c r="HA117" i="4"/>
  <c r="HB117" i="4"/>
  <c r="HC117" i="4"/>
  <c r="HC156" i="4"/>
  <c r="HA156" i="4"/>
  <c r="HB156" i="4"/>
  <c r="HA174" i="4"/>
  <c r="HB174" i="4"/>
  <c r="HC174" i="4"/>
  <c r="HA386" i="4"/>
  <c r="HB386" i="4"/>
  <c r="HC386" i="4"/>
  <c r="HA125" i="4"/>
  <c r="HB125" i="4"/>
  <c r="HC125" i="4"/>
  <c r="HA149" i="4"/>
  <c r="HB149" i="4"/>
  <c r="HC149" i="4"/>
  <c r="HC253" i="4"/>
  <c r="HA253" i="4"/>
  <c r="HB253" i="4"/>
  <c r="HA278" i="4"/>
  <c r="HB278" i="4"/>
  <c r="HC278" i="4"/>
  <c r="HA144" i="4"/>
  <c r="HB144" i="4"/>
  <c r="HC144" i="4"/>
  <c r="HA157" i="4"/>
  <c r="HB157" i="4"/>
  <c r="HC157" i="4"/>
  <c r="HA375" i="4"/>
  <c r="HC375" i="4"/>
  <c r="HB375" i="4"/>
  <c r="HC324" i="4"/>
  <c r="HA324" i="4"/>
  <c r="HB324" i="4"/>
  <c r="HA158" i="4"/>
  <c r="HB158" i="4"/>
  <c r="HC158" i="4"/>
  <c r="HA394" i="4"/>
  <c r="HB394" i="4"/>
  <c r="HC394" i="4"/>
  <c r="HA292" i="4"/>
  <c r="HC292" i="4"/>
  <c r="HB292" i="4"/>
  <c r="HA181" i="4"/>
  <c r="HB181" i="4"/>
  <c r="HC181" i="4"/>
  <c r="HA169" i="4"/>
  <c r="HB169" i="4"/>
  <c r="HC169" i="4"/>
  <c r="HA129" i="4"/>
  <c r="HB129" i="4"/>
  <c r="HC129" i="4"/>
  <c r="HA122" i="4"/>
  <c r="HB122" i="4"/>
  <c r="HC122" i="4"/>
  <c r="HB378" i="4"/>
  <c r="HC378" i="4"/>
  <c r="HA378" i="4"/>
  <c r="HA266" i="4"/>
  <c r="HB266" i="4"/>
  <c r="HC266" i="4"/>
  <c r="HA185" i="4"/>
  <c r="HB185" i="4"/>
  <c r="HC185" i="4"/>
  <c r="HA302" i="4"/>
  <c r="HB302" i="4"/>
  <c r="HC302" i="4"/>
  <c r="HB304" i="4"/>
  <c r="HC304" i="4"/>
  <c r="HA304" i="4"/>
  <c r="HB239" i="4"/>
  <c r="HA239" i="4"/>
  <c r="HC239" i="4"/>
  <c r="HA205" i="4"/>
  <c r="HB205" i="4"/>
  <c r="HC205" i="4"/>
  <c r="HB335" i="4"/>
  <c r="HA335" i="4"/>
  <c r="HC335" i="4"/>
  <c r="HA119" i="4"/>
  <c r="HB119" i="4"/>
  <c r="HC119" i="4"/>
  <c r="HA273" i="4"/>
  <c r="HB273" i="4"/>
  <c r="HC273" i="4"/>
  <c r="HC381" i="4"/>
  <c r="HA381" i="4"/>
  <c r="HB381" i="4"/>
  <c r="HA216" i="4"/>
  <c r="HB216" i="4"/>
  <c r="HC216" i="4"/>
  <c r="HA294" i="4"/>
  <c r="HB294" i="4"/>
  <c r="HC294" i="4"/>
  <c r="HC406" i="4"/>
  <c r="HA406" i="4"/>
  <c r="HB406" i="4"/>
  <c r="HB288" i="4"/>
  <c r="HC288" i="4"/>
  <c r="HA288" i="4"/>
  <c r="HA121" i="4"/>
  <c r="HB121" i="4"/>
  <c r="HC121" i="4"/>
  <c r="HA194" i="4"/>
  <c r="HB194" i="4"/>
  <c r="HC194" i="4"/>
  <c r="HA217" i="4"/>
  <c r="HB217" i="4"/>
  <c r="HC217" i="4"/>
  <c r="HA374" i="4"/>
  <c r="HB374" i="4"/>
  <c r="HC374" i="4"/>
  <c r="HC196" i="4"/>
  <c r="HA196" i="4"/>
  <c r="HB196" i="4"/>
  <c r="HB385" i="4"/>
  <c r="HC385" i="4"/>
  <c r="HA385" i="4"/>
  <c r="HB312" i="4"/>
  <c r="HC312" i="4"/>
  <c r="HA312" i="4"/>
  <c r="HA244" i="4"/>
  <c r="HC244" i="4"/>
  <c r="HB244" i="4"/>
  <c r="HA408" i="4"/>
  <c r="HC408" i="4"/>
  <c r="HB408" i="4"/>
  <c r="HA233" i="4"/>
  <c r="HB233" i="4"/>
  <c r="HC233" i="4"/>
  <c r="HA329" i="4"/>
  <c r="HB329" i="4"/>
  <c r="HC329" i="4"/>
  <c r="HC373" i="4"/>
  <c r="HA373" i="4"/>
  <c r="HB373" i="4"/>
  <c r="HA298" i="4"/>
  <c r="HB298" i="4"/>
  <c r="HC298" i="4"/>
  <c r="HC228" i="4"/>
  <c r="HA228" i="4"/>
  <c r="HB228" i="4"/>
  <c r="HC293" i="4"/>
  <c r="HA293" i="4"/>
  <c r="HB293" i="4"/>
  <c r="HC341" i="4"/>
  <c r="HA341" i="4"/>
  <c r="HB341" i="4"/>
  <c r="HA200" i="4"/>
  <c r="HB200" i="4"/>
  <c r="HC200" i="4"/>
  <c r="HB403" i="4"/>
  <c r="HC403" i="4"/>
  <c r="HA403" i="4"/>
  <c r="HA347" i="4"/>
  <c r="HB347" i="4"/>
  <c r="HC347" i="4"/>
  <c r="HB118" i="4"/>
  <c r="HC118" i="4"/>
  <c r="HA118" i="4"/>
  <c r="HA255" i="4"/>
  <c r="HC255" i="4"/>
  <c r="HB255" i="4"/>
  <c r="HA130" i="4"/>
  <c r="HB130" i="4"/>
  <c r="HC130" i="4"/>
  <c r="HB264" i="4"/>
  <c r="HC264" i="4"/>
  <c r="HA264" i="4"/>
  <c r="HB368" i="4"/>
  <c r="HC368" i="4"/>
  <c r="HA368" i="4"/>
  <c r="HA251" i="4"/>
  <c r="HB251" i="4"/>
  <c r="HC251" i="4"/>
  <c r="HC261" i="4"/>
  <c r="HA261" i="4"/>
  <c r="HB261" i="4"/>
  <c r="HB151" i="4"/>
  <c r="HC151" i="4"/>
  <c r="HA151" i="4"/>
  <c r="HA206" i="4"/>
  <c r="HB206" i="4"/>
  <c r="HC206" i="4"/>
  <c r="HA230" i="4"/>
  <c r="HB230" i="4"/>
  <c r="HC230" i="4"/>
  <c r="HA353" i="4"/>
  <c r="HB353" i="4"/>
  <c r="HC353" i="4"/>
  <c r="HA250" i="4"/>
  <c r="HB250" i="4"/>
  <c r="HC250" i="4"/>
  <c r="HA350" i="4"/>
  <c r="HB350" i="4"/>
  <c r="HC350" i="4"/>
  <c r="HA150" i="4"/>
  <c r="HB150" i="4"/>
  <c r="HC150" i="4"/>
  <c r="HB183" i="4"/>
  <c r="HC183" i="4"/>
  <c r="HA183" i="4"/>
  <c r="HA412" i="4"/>
  <c r="HB412" i="4"/>
  <c r="HC412" i="4"/>
  <c r="HB328" i="4"/>
  <c r="HC328" i="4"/>
  <c r="HA328" i="4"/>
  <c r="HA345" i="4"/>
  <c r="HB345" i="4"/>
  <c r="HC345" i="4"/>
  <c r="HA252" i="4"/>
  <c r="HB252" i="4"/>
  <c r="HC252" i="4"/>
  <c r="HC172" i="4"/>
  <c r="HA172" i="4"/>
  <c r="HB172" i="4"/>
  <c r="HC277" i="4"/>
  <c r="HA277" i="4"/>
  <c r="HB277" i="4"/>
  <c r="HB397" i="4"/>
  <c r="HA186" i="4"/>
  <c r="HB186" i="4"/>
  <c r="HC186" i="4"/>
  <c r="HA226" i="4"/>
  <c r="HB226" i="4"/>
  <c r="HC226" i="4"/>
  <c r="HC285" i="4"/>
  <c r="HA285" i="4"/>
  <c r="HB285" i="4"/>
  <c r="HA327" i="4"/>
  <c r="HB199" i="4"/>
  <c r="HC199" i="4"/>
  <c r="HA199" i="4"/>
  <c r="HC188" i="4"/>
  <c r="HA188" i="4"/>
  <c r="HB188" i="4"/>
  <c r="HA179" i="4"/>
  <c r="HB179" i="4"/>
  <c r="HC179" i="4"/>
  <c r="HB360" i="4"/>
  <c r="HC360" i="4"/>
  <c r="HA360" i="4"/>
  <c r="HA189" i="4"/>
  <c r="HB189" i="4"/>
  <c r="HC189" i="4"/>
  <c r="HA187" i="4"/>
  <c r="HB187" i="4"/>
  <c r="HC187" i="4"/>
  <c r="HC268" i="4"/>
  <c r="HA268" i="4"/>
  <c r="HB268" i="4"/>
  <c r="HB280" i="4"/>
  <c r="HC280" i="4"/>
  <c r="HA280" i="4"/>
  <c r="HA311" i="4"/>
  <c r="HC311" i="4"/>
  <c r="HB311" i="4"/>
  <c r="HB215" i="4"/>
  <c r="HC215" i="4"/>
  <c r="HA215" i="4"/>
  <c r="HA340" i="4"/>
  <c r="HB340" i="4"/>
  <c r="HC340" i="4"/>
  <c r="HB336" i="4"/>
  <c r="HC336" i="4"/>
  <c r="HA336" i="4"/>
  <c r="HA400" i="4"/>
  <c r="HC400" i="4"/>
  <c r="HB400" i="4"/>
  <c r="HA234" i="4"/>
  <c r="HB234" i="4"/>
  <c r="HC234" i="4"/>
  <c r="HA343" i="4"/>
  <c r="HC343" i="4"/>
  <c r="HB343" i="4"/>
  <c r="HB370" i="4"/>
  <c r="HC370" i="4"/>
  <c r="HA370" i="4"/>
  <c r="HB272" i="4"/>
  <c r="HC272" i="4"/>
  <c r="HA272" i="4"/>
  <c r="HA384" i="4"/>
  <c r="HC384" i="4"/>
  <c r="HB384" i="4"/>
  <c r="HA316" i="4"/>
  <c r="HC316" i="4"/>
  <c r="HB316" i="4"/>
  <c r="HA355" i="4"/>
  <c r="HB355" i="4"/>
  <c r="HC355" i="4"/>
  <c r="HA315" i="4"/>
  <c r="HB315" i="4"/>
  <c r="HC315" i="4"/>
  <c r="HA326" i="4"/>
  <c r="HB326" i="4"/>
  <c r="HC326" i="4"/>
  <c r="HA141" i="4"/>
  <c r="HB141" i="4"/>
  <c r="HC141" i="4"/>
  <c r="HA218" i="4"/>
  <c r="HB218" i="4"/>
  <c r="HC218" i="4"/>
  <c r="HC357" i="4"/>
  <c r="HA357" i="4"/>
  <c r="HB357" i="4"/>
  <c r="HC390" i="4"/>
  <c r="HA390" i="4"/>
  <c r="HB390" i="4"/>
  <c r="HA303" i="4"/>
  <c r="HB303" i="4"/>
  <c r="HC303" i="4"/>
  <c r="HA177" i="4"/>
  <c r="HB177" i="4"/>
  <c r="HC177" i="4"/>
  <c r="HA361" i="4"/>
  <c r="HB361" i="4"/>
  <c r="HC361" i="4"/>
  <c r="HA314" i="4"/>
  <c r="HB314" i="4"/>
  <c r="HC314" i="4"/>
  <c r="HA208" i="4"/>
  <c r="HB208" i="4"/>
  <c r="HC208" i="4"/>
  <c r="HA313" i="4"/>
  <c r="HB313" i="4"/>
  <c r="HC313" i="4"/>
  <c r="HA120" i="4"/>
  <c r="HB120" i="4"/>
  <c r="HC120" i="4"/>
  <c r="HA297" i="4"/>
  <c r="HB297" i="4"/>
  <c r="HC297" i="4"/>
  <c r="HB401" i="4"/>
  <c r="HC401" i="4"/>
  <c r="HA401" i="4"/>
  <c r="HA254" i="4"/>
  <c r="HB254" i="4"/>
  <c r="HC254" i="4"/>
  <c r="HA307" i="4"/>
  <c r="HB307" i="4"/>
  <c r="HC307" i="4"/>
  <c r="HA213" i="4"/>
  <c r="HB213" i="4"/>
  <c r="HC213" i="4"/>
  <c r="HA299" i="4"/>
  <c r="HB299" i="4"/>
  <c r="HC299" i="4"/>
  <c r="HA192" i="4"/>
  <c r="HB192" i="4"/>
  <c r="HC192" i="4"/>
  <c r="HA271" i="4"/>
  <c r="HC271" i="4"/>
  <c r="HB271" i="4"/>
  <c r="HA209" i="4"/>
  <c r="HB209" i="4"/>
  <c r="HC209" i="4"/>
  <c r="HA359" i="4"/>
  <c r="HC359" i="4"/>
  <c r="HB359" i="4"/>
  <c r="HB362" i="4"/>
  <c r="HC362" i="4"/>
  <c r="HA362" i="4"/>
  <c r="HC325" i="4"/>
  <c r="HA325" i="4"/>
  <c r="HB325" i="4"/>
  <c r="HC140" i="4"/>
  <c r="HA140" i="4"/>
  <c r="HB140" i="4"/>
  <c r="HA356" i="4"/>
  <c r="HB356" i="4"/>
  <c r="HC356" i="4"/>
  <c r="HA367" i="4"/>
  <c r="HC367" i="4"/>
  <c r="HB367" i="4"/>
  <c r="HA321" i="4"/>
  <c r="HB321" i="4"/>
  <c r="HC321" i="4"/>
  <c r="HB409" i="4"/>
  <c r="HC409" i="4"/>
  <c r="HA409" i="4"/>
  <c r="HB191" i="4"/>
  <c r="HC191" i="4"/>
  <c r="HA191" i="4"/>
  <c r="HA219" i="4"/>
  <c r="HB219" i="4"/>
  <c r="HC219" i="4"/>
  <c r="HA131" i="4"/>
  <c r="HB131" i="4"/>
  <c r="HC131" i="4"/>
  <c r="HA270" i="4"/>
  <c r="HB270" i="4"/>
  <c r="HC270" i="4"/>
  <c r="HB256" i="4"/>
  <c r="HC256" i="4"/>
  <c r="HA256" i="4"/>
  <c r="HA257" i="4"/>
  <c r="HB257" i="4"/>
  <c r="HC257" i="4"/>
  <c r="HB287" i="4"/>
  <c r="HA287" i="4"/>
  <c r="HC287" i="4"/>
  <c r="HA366" i="4"/>
  <c r="HB366" i="4"/>
  <c r="HC366" i="4"/>
  <c r="HA160" i="4"/>
  <c r="HB160" i="4"/>
  <c r="HC160" i="4"/>
  <c r="HB159" i="4"/>
  <c r="HC159" i="4"/>
  <c r="HA159" i="4"/>
  <c r="HA348" i="4"/>
  <c r="HB348" i="4"/>
  <c r="HC348" i="4"/>
  <c r="HB127" i="4"/>
  <c r="HC127" i="4"/>
  <c r="HA127" i="4"/>
  <c r="HA410" i="4"/>
  <c r="HB410" i="4"/>
  <c r="HC410" i="4"/>
  <c r="HA178" i="4"/>
  <c r="HB178" i="4"/>
  <c r="HC178" i="4"/>
  <c r="HA338" i="4"/>
  <c r="HB338" i="4"/>
  <c r="HC338" i="4"/>
  <c r="HA145" i="4"/>
  <c r="HB145" i="4"/>
  <c r="HC145" i="4"/>
  <c r="HA139" i="4"/>
  <c r="HB139" i="4"/>
  <c r="HC139" i="4"/>
  <c r="HA281" i="4"/>
  <c r="HB281" i="4"/>
  <c r="HC281" i="4"/>
  <c r="HB167" i="4"/>
  <c r="HC167" i="4"/>
  <c r="HA167" i="4"/>
  <c r="HA224" i="4"/>
  <c r="HB224" i="4"/>
  <c r="HC224" i="4"/>
  <c r="HA147" i="4"/>
  <c r="HB147" i="4"/>
  <c r="HC147" i="4"/>
  <c r="HC333" i="4"/>
  <c r="HA333" i="4"/>
  <c r="HB333" i="4"/>
  <c r="HA318" i="4"/>
  <c r="HB318" i="4"/>
  <c r="HC318" i="4"/>
  <c r="HA241" i="4"/>
  <c r="HB241" i="4"/>
  <c r="HC241" i="4"/>
  <c r="HA222" i="4"/>
  <c r="HB222" i="4"/>
  <c r="HC222" i="4"/>
  <c r="HA198" i="4"/>
  <c r="HB198" i="4"/>
  <c r="HC198" i="4"/>
  <c r="HA153" i="4"/>
  <c r="HB153" i="4"/>
  <c r="HC153" i="4"/>
  <c r="HB223" i="4"/>
  <c r="HC223" i="4"/>
  <c r="HA223" i="4"/>
  <c r="HB346" i="4"/>
  <c r="HC346" i="4"/>
  <c r="HA346" i="4"/>
  <c r="HA249" i="4"/>
  <c r="HB249" i="4"/>
  <c r="HC249" i="4"/>
  <c r="HA391" i="4"/>
  <c r="HB391" i="4"/>
  <c r="HC391" i="4"/>
  <c r="HA402" i="4"/>
  <c r="HB402" i="4"/>
  <c r="HC402" i="4"/>
  <c r="HA306" i="4"/>
  <c r="HB306" i="4"/>
  <c r="HC306" i="4"/>
  <c r="HA225" i="4"/>
  <c r="HB225" i="4"/>
  <c r="HC225" i="4"/>
  <c r="HB248" i="4"/>
  <c r="HC248" i="4"/>
  <c r="HA248" i="4"/>
  <c r="HA377" i="4"/>
  <c r="HB377" i="4"/>
  <c r="HC377" i="4"/>
  <c r="HA282" i="4"/>
  <c r="HB282" i="4"/>
  <c r="HC282" i="4"/>
  <c r="HA262" i="4"/>
  <c r="HB262" i="4"/>
  <c r="HC262" i="4"/>
  <c r="HA190" i="4"/>
  <c r="HB190" i="4"/>
  <c r="HC190" i="4"/>
  <c r="HC301" i="4"/>
  <c r="HA301" i="4"/>
  <c r="HB301" i="4"/>
  <c r="HA221" i="4"/>
  <c r="HB221" i="4"/>
  <c r="HC221" i="4"/>
  <c r="HA146" i="4"/>
  <c r="HB146" i="4"/>
  <c r="HC146" i="4"/>
  <c r="HC6" i="4"/>
  <c r="HB6" i="4"/>
  <c r="HA6" i="4"/>
  <c r="GZ98" i="4"/>
  <c r="GZ17" i="4"/>
  <c r="GZ46" i="4"/>
  <c r="GZ14" i="4"/>
  <c r="GZ47" i="4"/>
  <c r="GZ58" i="4"/>
  <c r="GZ31" i="4"/>
  <c r="GZ83" i="4"/>
  <c r="GZ61" i="4"/>
  <c r="GZ107" i="4"/>
  <c r="GZ11" i="4"/>
  <c r="GZ108" i="4"/>
  <c r="GZ66" i="4"/>
  <c r="GZ79" i="4"/>
  <c r="GZ51" i="4"/>
  <c r="GZ15" i="4"/>
  <c r="GZ21" i="4"/>
  <c r="GZ7" i="4"/>
  <c r="GZ80" i="4"/>
  <c r="GZ60" i="4"/>
  <c r="GZ82" i="4"/>
  <c r="GZ22" i="4"/>
  <c r="GZ88" i="4"/>
  <c r="GZ10" i="4"/>
  <c r="GZ18" i="4"/>
  <c r="GZ59" i="4"/>
  <c r="GZ116" i="4"/>
  <c r="GZ86" i="4"/>
  <c r="GZ77" i="4"/>
  <c r="GZ71" i="4"/>
  <c r="GZ33" i="4"/>
  <c r="GZ44" i="4"/>
  <c r="GZ114" i="4"/>
  <c r="GZ72" i="4"/>
  <c r="GZ75" i="4"/>
  <c r="GZ64" i="4"/>
  <c r="GZ40" i="4"/>
  <c r="GZ19" i="4"/>
  <c r="GZ43" i="4"/>
  <c r="GZ109" i="4"/>
  <c r="GZ30" i="4"/>
  <c r="GZ102" i="4"/>
  <c r="GZ68" i="4"/>
  <c r="GZ110" i="4"/>
  <c r="GZ85" i="4"/>
  <c r="GZ53" i="4"/>
  <c r="GZ81" i="4"/>
  <c r="GZ96" i="4"/>
  <c r="GZ50" i="4"/>
  <c r="GZ89" i="4"/>
  <c r="GZ101" i="4"/>
  <c r="GZ25" i="4"/>
  <c r="GZ99" i="4"/>
  <c r="GZ23" i="4"/>
  <c r="GZ63" i="4"/>
  <c r="GZ39" i="4"/>
  <c r="GZ34" i="4"/>
  <c r="GZ32" i="4"/>
  <c r="GZ65" i="4"/>
  <c r="GZ84" i="4"/>
  <c r="GZ112" i="4"/>
  <c r="GZ16" i="4"/>
  <c r="GZ54" i="4"/>
  <c r="GZ93" i="4"/>
  <c r="GZ20" i="4"/>
  <c r="GZ38" i="4"/>
  <c r="GZ100" i="4"/>
  <c r="GZ105" i="4"/>
  <c r="GZ91" i="4"/>
  <c r="GZ67" i="4"/>
  <c r="GZ97" i="4"/>
  <c r="GZ106" i="4"/>
  <c r="GZ115" i="4"/>
  <c r="GZ42" i="4"/>
  <c r="GZ87" i="4"/>
  <c r="GZ12" i="4"/>
  <c r="GZ111" i="4"/>
  <c r="GZ56" i="4"/>
  <c r="GZ35" i="4"/>
  <c r="GZ28" i="4"/>
  <c r="GZ48" i="4"/>
  <c r="GZ24" i="4"/>
  <c r="GZ69" i="4"/>
  <c r="GZ76" i="4"/>
  <c r="GZ70" i="4"/>
  <c r="GZ55" i="4"/>
  <c r="GZ37" i="4"/>
  <c r="GZ73" i="4"/>
  <c r="GZ36" i="4"/>
  <c r="GZ95" i="4"/>
  <c r="GZ52" i="4"/>
  <c r="GZ41" i="4"/>
  <c r="GZ45" i="4"/>
  <c r="GZ27" i="4"/>
  <c r="GZ94" i="4"/>
  <c r="GZ104" i="4"/>
  <c r="GZ92" i="4"/>
  <c r="GZ9" i="4"/>
  <c r="GZ90" i="4"/>
  <c r="GZ103" i="4"/>
  <c r="GZ29" i="4"/>
  <c r="GZ74" i="4"/>
  <c r="GZ26" i="4"/>
  <c r="GZ57" i="4"/>
  <c r="GZ62" i="4"/>
  <c r="GZ113" i="4"/>
  <c r="GZ49" i="4"/>
  <c r="GZ8" i="4"/>
  <c r="B24" i="5"/>
  <c r="HC351" i="4" l="1"/>
  <c r="HA351" i="4"/>
  <c r="HC327" i="4"/>
  <c r="D13" i="5"/>
  <c r="D24" i="5"/>
  <c r="HB138" i="4"/>
  <c r="HC405" i="4"/>
  <c r="HA227" i="4"/>
  <c r="HA397" i="4"/>
  <c r="HC171" i="4"/>
  <c r="HB171" i="4"/>
  <c r="D73" i="5"/>
  <c r="I73" i="5" s="1"/>
  <c r="D12" i="5"/>
  <c r="I12" i="5" s="1"/>
  <c r="D10" i="5"/>
  <c r="I10" i="5" s="1"/>
  <c r="D4" i="5"/>
  <c r="I4" i="5" s="1"/>
  <c r="D11" i="5"/>
  <c r="I11" i="5" s="1"/>
  <c r="D22" i="5"/>
  <c r="I22" i="5" s="1"/>
  <c r="D7" i="5"/>
  <c r="I7" i="5" s="1"/>
  <c r="D23" i="5"/>
  <c r="I23" i="5" s="1"/>
  <c r="D16" i="5"/>
  <c r="I16" i="5" s="1"/>
  <c r="D17" i="5"/>
  <c r="I17" i="5" s="1"/>
  <c r="HB227" i="4"/>
  <c r="HD227" i="4" s="1"/>
  <c r="HE227" i="4" s="1"/>
  <c r="HB392" i="4"/>
  <c r="HA352" i="4"/>
  <c r="HC207" i="4"/>
  <c r="HB405" i="4"/>
  <c r="HC392" i="4"/>
  <c r="HC352" i="4"/>
  <c r="HA170" i="4"/>
  <c r="HD170" i="4" s="1"/>
  <c r="HE170" i="4" s="1"/>
  <c r="HC238" i="4"/>
  <c r="HD238" i="4" s="1"/>
  <c r="HE238" i="4" s="1"/>
  <c r="HB238" i="4"/>
  <c r="HC170" i="4"/>
  <c r="D21" i="5"/>
  <c r="I21" i="5" s="1"/>
  <c r="D8" i="5"/>
  <c r="I8" i="5" s="1"/>
  <c r="D6" i="5"/>
  <c r="I6" i="5" s="1"/>
  <c r="D20" i="5"/>
  <c r="I20" i="5" s="1"/>
  <c r="D14" i="5"/>
  <c r="I14" i="5" s="1"/>
  <c r="D9" i="5"/>
  <c r="I9" i="5" s="1"/>
  <c r="D5" i="5"/>
  <c r="I5" i="5" s="1"/>
  <c r="D15" i="5"/>
  <c r="I15" i="5" s="1"/>
  <c r="D19" i="5"/>
  <c r="I19" i="5" s="1"/>
  <c r="D18" i="5"/>
  <c r="I18" i="5" s="1"/>
  <c r="HD287" i="4"/>
  <c r="HE287" i="4" s="1"/>
  <c r="HD271" i="4"/>
  <c r="HE271" i="4" s="1"/>
  <c r="HA92" i="4"/>
  <c r="HB92" i="4"/>
  <c r="HC92" i="4"/>
  <c r="HA48" i="4"/>
  <c r="HB48" i="4"/>
  <c r="HC48" i="4"/>
  <c r="HA20" i="4"/>
  <c r="HB20" i="4"/>
  <c r="HC20" i="4"/>
  <c r="HA50" i="4"/>
  <c r="HB50" i="4"/>
  <c r="HC50" i="4"/>
  <c r="HC75" i="4"/>
  <c r="HA75" i="4"/>
  <c r="HB75" i="4"/>
  <c r="HA80" i="4"/>
  <c r="HB80" i="4"/>
  <c r="HC80" i="4"/>
  <c r="HC11" i="4"/>
  <c r="HA11" i="4"/>
  <c r="HB11" i="4"/>
  <c r="HA29" i="4"/>
  <c r="HB29" i="4"/>
  <c r="HC29" i="4"/>
  <c r="HA45" i="4"/>
  <c r="HB45" i="4"/>
  <c r="HC45" i="4"/>
  <c r="HB70" i="4"/>
  <c r="HC70" i="4"/>
  <c r="HA70" i="4"/>
  <c r="HA111" i="4"/>
  <c r="HB111" i="4"/>
  <c r="HC111" i="4"/>
  <c r="HC91" i="4"/>
  <c r="HA91" i="4"/>
  <c r="HB91" i="4"/>
  <c r="HA112" i="4"/>
  <c r="HB112" i="4"/>
  <c r="HC112" i="4"/>
  <c r="HC99" i="4"/>
  <c r="HA99" i="4"/>
  <c r="HB99" i="4"/>
  <c r="HA53" i="4"/>
  <c r="HB53" i="4"/>
  <c r="HC53" i="4"/>
  <c r="HC43" i="4"/>
  <c r="HA43" i="4"/>
  <c r="HB43" i="4"/>
  <c r="HA33" i="4"/>
  <c r="HB33" i="4"/>
  <c r="HC33" i="4"/>
  <c r="HA88" i="4"/>
  <c r="HB88" i="4"/>
  <c r="HC88" i="4"/>
  <c r="HC51" i="4"/>
  <c r="HA51" i="4"/>
  <c r="HB51" i="4"/>
  <c r="HA31" i="4"/>
  <c r="HB31" i="4"/>
  <c r="HC31" i="4"/>
  <c r="HA8" i="4"/>
  <c r="HB8" i="4"/>
  <c r="HC8" i="4"/>
  <c r="HA103" i="4"/>
  <c r="HB103" i="4"/>
  <c r="HC103" i="4"/>
  <c r="HA41" i="4"/>
  <c r="HB41" i="4"/>
  <c r="HC41" i="4"/>
  <c r="HA76" i="4"/>
  <c r="HB76" i="4"/>
  <c r="HC76" i="4"/>
  <c r="HA12" i="4"/>
  <c r="HB12" i="4"/>
  <c r="HC12" i="4"/>
  <c r="HA105" i="4"/>
  <c r="HB105" i="4"/>
  <c r="HC105" i="4"/>
  <c r="HA84" i="4"/>
  <c r="HB84" i="4"/>
  <c r="HC84" i="4"/>
  <c r="HA25" i="4"/>
  <c r="HB25" i="4"/>
  <c r="HC25" i="4"/>
  <c r="HA85" i="4"/>
  <c r="HB85" i="4"/>
  <c r="HC85" i="4"/>
  <c r="HC19" i="4"/>
  <c r="HA19" i="4"/>
  <c r="HB19" i="4"/>
  <c r="HA71" i="4"/>
  <c r="HB71" i="4"/>
  <c r="HC71" i="4"/>
  <c r="HB22" i="4"/>
  <c r="HC22" i="4"/>
  <c r="HA22" i="4"/>
  <c r="HA79" i="4"/>
  <c r="HB79" i="4"/>
  <c r="HC79" i="4"/>
  <c r="HA58" i="4"/>
  <c r="HB58" i="4"/>
  <c r="HC58" i="4"/>
  <c r="HA90" i="4"/>
  <c r="HB90" i="4"/>
  <c r="HC90" i="4"/>
  <c r="HA52" i="4"/>
  <c r="HB52" i="4"/>
  <c r="HC52" i="4"/>
  <c r="HA87" i="4"/>
  <c r="HB87" i="4"/>
  <c r="HC87" i="4"/>
  <c r="HA65" i="4"/>
  <c r="HB65" i="4"/>
  <c r="HC65" i="4"/>
  <c r="HB110" i="4"/>
  <c r="HC110" i="4"/>
  <c r="HA110" i="4"/>
  <c r="HA77" i="4"/>
  <c r="HB77" i="4"/>
  <c r="HC77" i="4"/>
  <c r="HA82" i="4"/>
  <c r="HB82" i="4"/>
  <c r="HC82" i="4"/>
  <c r="HA47" i="4"/>
  <c r="HB47" i="4"/>
  <c r="HC47" i="4"/>
  <c r="HA49" i="4"/>
  <c r="HB49" i="4"/>
  <c r="HC49" i="4"/>
  <c r="HA69" i="4"/>
  <c r="HB69" i="4"/>
  <c r="HC69" i="4"/>
  <c r="HA100" i="4"/>
  <c r="HB100" i="4"/>
  <c r="HC100" i="4"/>
  <c r="HA101" i="4"/>
  <c r="HB101" i="4"/>
  <c r="HC101" i="4"/>
  <c r="HA40" i="4"/>
  <c r="HB40" i="4"/>
  <c r="HC40" i="4"/>
  <c r="HA66" i="4"/>
  <c r="HB66" i="4"/>
  <c r="HC66" i="4"/>
  <c r="HA113" i="4"/>
  <c r="HB113" i="4"/>
  <c r="HC113" i="4"/>
  <c r="HA9" i="4"/>
  <c r="HB9" i="4"/>
  <c r="HC9" i="4"/>
  <c r="HA95" i="4"/>
  <c r="HB95" i="4"/>
  <c r="HC95" i="4"/>
  <c r="HA24" i="4"/>
  <c r="HB24" i="4"/>
  <c r="HC24" i="4"/>
  <c r="HA42" i="4"/>
  <c r="HB42" i="4"/>
  <c r="HC42" i="4"/>
  <c r="HB38" i="4"/>
  <c r="HC38" i="4"/>
  <c r="HA38" i="4"/>
  <c r="HA32" i="4"/>
  <c r="HB32" i="4"/>
  <c r="HC32" i="4"/>
  <c r="HA89" i="4"/>
  <c r="HB89" i="4"/>
  <c r="HC89" i="4"/>
  <c r="HA68" i="4"/>
  <c r="HB68" i="4"/>
  <c r="HC68" i="4"/>
  <c r="HA64" i="4"/>
  <c r="HB64" i="4"/>
  <c r="HC64" i="4"/>
  <c r="HB86" i="4"/>
  <c r="HC86" i="4"/>
  <c r="HA86" i="4"/>
  <c r="HA60" i="4"/>
  <c r="HB60" i="4"/>
  <c r="HC60" i="4"/>
  <c r="HA108" i="4"/>
  <c r="HB108" i="4"/>
  <c r="HC108" i="4"/>
  <c r="HB14" i="4"/>
  <c r="HC14" i="4"/>
  <c r="HA14" i="4"/>
  <c r="HB62" i="4"/>
  <c r="HC62" i="4"/>
  <c r="HA62" i="4"/>
  <c r="HA36" i="4"/>
  <c r="HB36" i="4"/>
  <c r="HC36" i="4"/>
  <c r="HC115" i="4"/>
  <c r="HA115" i="4"/>
  <c r="HB115" i="4"/>
  <c r="HA34" i="4"/>
  <c r="HB34" i="4"/>
  <c r="HC34" i="4"/>
  <c r="HB102" i="4"/>
  <c r="HC102" i="4"/>
  <c r="HA102" i="4"/>
  <c r="HA116" i="4"/>
  <c r="HB116" i="4"/>
  <c r="HC116" i="4"/>
  <c r="HB46" i="4"/>
  <c r="HC46" i="4"/>
  <c r="HA46" i="4"/>
  <c r="HA104" i="4"/>
  <c r="HB104" i="4"/>
  <c r="HC104" i="4"/>
  <c r="HA28" i="4"/>
  <c r="HB28" i="4"/>
  <c r="HC28" i="4"/>
  <c r="HA106" i="4"/>
  <c r="HB106" i="4"/>
  <c r="HC106" i="4"/>
  <c r="HA39" i="4"/>
  <c r="HB39" i="4"/>
  <c r="HC39" i="4"/>
  <c r="HB78" i="4"/>
  <c r="HC78" i="4"/>
  <c r="HA78" i="4"/>
  <c r="HA72" i="4"/>
  <c r="HB72" i="4"/>
  <c r="HC72" i="4"/>
  <c r="HC59" i="4"/>
  <c r="HA59" i="4"/>
  <c r="HB59" i="4"/>
  <c r="HA7" i="4"/>
  <c r="HB7" i="4"/>
  <c r="HC7" i="4"/>
  <c r="HC107" i="4"/>
  <c r="HA107" i="4"/>
  <c r="HB107" i="4"/>
  <c r="HA17" i="4"/>
  <c r="HB17" i="4"/>
  <c r="HC17" i="4"/>
  <c r="HA57" i="4"/>
  <c r="HB57" i="4"/>
  <c r="HC57" i="4"/>
  <c r="HA73" i="4"/>
  <c r="HB73" i="4"/>
  <c r="HC73" i="4"/>
  <c r="HA93" i="4"/>
  <c r="HB93" i="4"/>
  <c r="HC93" i="4"/>
  <c r="HA13" i="4"/>
  <c r="HB13" i="4"/>
  <c r="HC13" i="4"/>
  <c r="HA26" i="4"/>
  <c r="HB26" i="4"/>
  <c r="HC26" i="4"/>
  <c r="HB94" i="4"/>
  <c r="HC94" i="4"/>
  <c r="HA94" i="4"/>
  <c r="HA37" i="4"/>
  <c r="HB37" i="4"/>
  <c r="HC37" i="4"/>
  <c r="HC35" i="4"/>
  <c r="HA35" i="4"/>
  <c r="HB35" i="4"/>
  <c r="HA97" i="4"/>
  <c r="HB97" i="4"/>
  <c r="HC97" i="4"/>
  <c r="HB54" i="4"/>
  <c r="HC54" i="4"/>
  <c r="HA54" i="4"/>
  <c r="HA63" i="4"/>
  <c r="HB63" i="4"/>
  <c r="HC63" i="4"/>
  <c r="HA96" i="4"/>
  <c r="HB96" i="4"/>
  <c r="HC96" i="4"/>
  <c r="HB30" i="4"/>
  <c r="HC30" i="4"/>
  <c r="HA30" i="4"/>
  <c r="HA114" i="4"/>
  <c r="HB114" i="4"/>
  <c r="HC114" i="4"/>
  <c r="HA18" i="4"/>
  <c r="HB18" i="4"/>
  <c r="HC18" i="4"/>
  <c r="HA21" i="4"/>
  <c r="HB21" i="4"/>
  <c r="HC21" i="4"/>
  <c r="HA61" i="4"/>
  <c r="HB61" i="4"/>
  <c r="HC61" i="4"/>
  <c r="HA98" i="4"/>
  <c r="HB98" i="4"/>
  <c r="HC98" i="4"/>
  <c r="HA74" i="4"/>
  <c r="HB74" i="4"/>
  <c r="HC74" i="4"/>
  <c r="HC27" i="4"/>
  <c r="HA27" i="4"/>
  <c r="HB27" i="4"/>
  <c r="HA55" i="4"/>
  <c r="HB55" i="4"/>
  <c r="HC55" i="4"/>
  <c r="HA56" i="4"/>
  <c r="HB56" i="4"/>
  <c r="HC56" i="4"/>
  <c r="HC67" i="4"/>
  <c r="HA67" i="4"/>
  <c r="HB67" i="4"/>
  <c r="HA16" i="4"/>
  <c r="HB16" i="4"/>
  <c r="HC16" i="4"/>
  <c r="HA23" i="4"/>
  <c r="HB23" i="4"/>
  <c r="HC23" i="4"/>
  <c r="HA81" i="4"/>
  <c r="HB81" i="4"/>
  <c r="HC81" i="4"/>
  <c r="HA109" i="4"/>
  <c r="HB109" i="4"/>
  <c r="HC109" i="4"/>
  <c r="HA44" i="4"/>
  <c r="HB44" i="4"/>
  <c r="HC44" i="4"/>
  <c r="HA10" i="4"/>
  <c r="HB10" i="4"/>
  <c r="HC10" i="4"/>
  <c r="HA15" i="4"/>
  <c r="HB15" i="4"/>
  <c r="HC15" i="4"/>
  <c r="HC83" i="4"/>
  <c r="HA83" i="4"/>
  <c r="HB83" i="4"/>
  <c r="HD253" i="4"/>
  <c r="HE253" i="4" s="1"/>
  <c r="HD174" i="4"/>
  <c r="HE174" i="4" s="1"/>
  <c r="HD127" i="4"/>
  <c r="HE127" i="4" s="1"/>
  <c r="HD236" i="4"/>
  <c r="HE236" i="4" s="1"/>
  <c r="HD358" i="4"/>
  <c r="HE358" i="4" s="1"/>
  <c r="HD296" i="4"/>
  <c r="HE296" i="4" s="1"/>
  <c r="HD365" i="4"/>
  <c r="HE365" i="4" s="1"/>
  <c r="HD154" i="4"/>
  <c r="HE154" i="4" s="1"/>
  <c r="HD142" i="4"/>
  <c r="HE142" i="4" s="1"/>
  <c r="HD324" i="4"/>
  <c r="HE324" i="4" s="1"/>
  <c r="HD400" i="4"/>
  <c r="HE400" i="4" s="1"/>
  <c r="HD284" i="4"/>
  <c r="HE284" i="4" s="1"/>
  <c r="HD404" i="4"/>
  <c r="HE404" i="4" s="1"/>
  <c r="HD175" i="4"/>
  <c r="HE175" i="4" s="1"/>
  <c r="HD259" i="4"/>
  <c r="HE259" i="4" s="1"/>
  <c r="HD407" i="4"/>
  <c r="HE407" i="4" s="1"/>
  <c r="HD193" i="4"/>
  <c r="HE193" i="4" s="1"/>
  <c r="HD320" i="4"/>
  <c r="HE320" i="4" s="1"/>
  <c r="HD383" i="4"/>
  <c r="HE383" i="4" s="1"/>
  <c r="HD180" i="4"/>
  <c r="HE180" i="4" s="1"/>
  <c r="HD198" i="4"/>
  <c r="HE198" i="4" s="1"/>
  <c r="HD164" i="4"/>
  <c r="HE164" i="4" s="1"/>
  <c r="HD283" i="4"/>
  <c r="HE283" i="4" s="1"/>
  <c r="HD241" i="4"/>
  <c r="HE241" i="4" s="1"/>
  <c r="HD340" i="4"/>
  <c r="HE340" i="4" s="1"/>
  <c r="HD131" i="4"/>
  <c r="HE131" i="4" s="1"/>
  <c r="HD190" i="4"/>
  <c r="HE190" i="4" s="1"/>
  <c r="HD272" i="4"/>
  <c r="HE272" i="4" s="1"/>
  <c r="HD188" i="4"/>
  <c r="HE188" i="4" s="1"/>
  <c r="HD277" i="4"/>
  <c r="HE277" i="4" s="1"/>
  <c r="HD408" i="4"/>
  <c r="HE408" i="4" s="1"/>
  <c r="HD352" i="4"/>
  <c r="HE352" i="4" s="1"/>
  <c r="HD269" i="4"/>
  <c r="HE269" i="4" s="1"/>
  <c r="HD240" i="4"/>
  <c r="HE240" i="4" s="1"/>
  <c r="HD176" i="4"/>
  <c r="HE176" i="4" s="1"/>
  <c r="HD224" i="4"/>
  <c r="HE224" i="4" s="1"/>
  <c r="HD159" i="4"/>
  <c r="HE159" i="4" s="1"/>
  <c r="HD256" i="4"/>
  <c r="HE256" i="4" s="1"/>
  <c r="HD219" i="4"/>
  <c r="HE219" i="4" s="1"/>
  <c r="HD409" i="4"/>
  <c r="HE409" i="4" s="1"/>
  <c r="HD362" i="4"/>
  <c r="HE362" i="4" s="1"/>
  <c r="HD299" i="4"/>
  <c r="HE299" i="4" s="1"/>
  <c r="HD254" i="4"/>
  <c r="HE254" i="4" s="1"/>
  <c r="HD361" i="4"/>
  <c r="HE361" i="4" s="1"/>
  <c r="HD218" i="4"/>
  <c r="HE218" i="4" s="1"/>
  <c r="HD360" i="4"/>
  <c r="HE360" i="4" s="1"/>
  <c r="HD345" i="4"/>
  <c r="HE345" i="4" s="1"/>
  <c r="HD183" i="4"/>
  <c r="HE183" i="4" s="1"/>
  <c r="HD250" i="4"/>
  <c r="HE250" i="4" s="1"/>
  <c r="HD261" i="4"/>
  <c r="HE261" i="4" s="1"/>
  <c r="HD255" i="4"/>
  <c r="HE255" i="4" s="1"/>
  <c r="HD298" i="4"/>
  <c r="HE298" i="4" s="1"/>
  <c r="HD294" i="4"/>
  <c r="HE294" i="4" s="1"/>
  <c r="HD205" i="4"/>
  <c r="HE205" i="4" s="1"/>
  <c r="HD266" i="4"/>
  <c r="HE266" i="4" s="1"/>
  <c r="HD129" i="4"/>
  <c r="HE129" i="4" s="1"/>
  <c r="HD166" i="4"/>
  <c r="HE166" i="4" s="1"/>
  <c r="HD398" i="4"/>
  <c r="HE398" i="4" s="1"/>
  <c r="HD332" i="4"/>
  <c r="HE332" i="4" s="1"/>
  <c r="HD148" i="4"/>
  <c r="HE148" i="4" s="1"/>
  <c r="HD389" i="4"/>
  <c r="HE389" i="4" s="1"/>
  <c r="HD128" i="4"/>
  <c r="HE128" i="4" s="1"/>
  <c r="HD386" i="4"/>
  <c r="HE386" i="4" s="1"/>
  <c r="HD286" i="4"/>
  <c r="HE286" i="4" s="1"/>
  <c r="HD231" i="4"/>
  <c r="HE231" i="4" s="1"/>
  <c r="HD280" i="4"/>
  <c r="HE280" i="4" s="1"/>
  <c r="HD144" i="4"/>
  <c r="HE144" i="4" s="1"/>
  <c r="HD328" i="4"/>
  <c r="HE328" i="4" s="1"/>
  <c r="HD302" i="4"/>
  <c r="HE302" i="4" s="1"/>
  <c r="HD308" i="4"/>
  <c r="HE308" i="4" s="1"/>
  <c r="HD388" i="4"/>
  <c r="HE388" i="4" s="1"/>
  <c r="HD132" i="4"/>
  <c r="HE132" i="4" s="1"/>
  <c r="HD133" i="4"/>
  <c r="HE133" i="4" s="1"/>
  <c r="HD322" i="4"/>
  <c r="HE322" i="4" s="1"/>
  <c r="HD351" i="4"/>
  <c r="HE351" i="4" s="1"/>
  <c r="HD197" i="4"/>
  <c r="HE197" i="4" s="1"/>
  <c r="HD396" i="4"/>
  <c r="HE396" i="4" s="1"/>
  <c r="HD337" i="4"/>
  <c r="HE337" i="4" s="1"/>
  <c r="HD268" i="4"/>
  <c r="HE268" i="4" s="1"/>
  <c r="HD375" i="4"/>
  <c r="HE375" i="4" s="1"/>
  <c r="HD187" i="4"/>
  <c r="HE187" i="4" s="1"/>
  <c r="HD189" i="4"/>
  <c r="HE189" i="4" s="1"/>
  <c r="HD318" i="4"/>
  <c r="HE318" i="4" s="1"/>
  <c r="HD147" i="4"/>
  <c r="HE147" i="4" s="1"/>
  <c r="HD178" i="4"/>
  <c r="HE178" i="4" s="1"/>
  <c r="HD367" i="4"/>
  <c r="HE367" i="4" s="1"/>
  <c r="HD140" i="4"/>
  <c r="HE140" i="4" s="1"/>
  <c r="HD192" i="4"/>
  <c r="HE192" i="4" s="1"/>
  <c r="HD120" i="4"/>
  <c r="HE120" i="4" s="1"/>
  <c r="HD225" i="4"/>
  <c r="HE225" i="4" s="1"/>
  <c r="HD402" i="4"/>
  <c r="HE402" i="4" s="1"/>
  <c r="HD186" i="4"/>
  <c r="HE186" i="4" s="1"/>
  <c r="HD151" i="4"/>
  <c r="HE151" i="4" s="1"/>
  <c r="HD329" i="4"/>
  <c r="HE329" i="4" s="1"/>
  <c r="HD374" i="4"/>
  <c r="HE374" i="4" s="1"/>
  <c r="HD119" i="4"/>
  <c r="HE119" i="4" s="1"/>
  <c r="HD239" i="4"/>
  <c r="HE239" i="4" s="1"/>
  <c r="HD243" i="4"/>
  <c r="HE243" i="4" s="1"/>
  <c r="HD202" i="4"/>
  <c r="HE202" i="4" s="1"/>
  <c r="HD232" i="4"/>
  <c r="HE232" i="4" s="1"/>
  <c r="HD229" i="4"/>
  <c r="HE229" i="4" s="1"/>
  <c r="HD203" i="4"/>
  <c r="HE203" i="4" s="1"/>
  <c r="HD376" i="4"/>
  <c r="HE376" i="4" s="1"/>
  <c r="HD410" i="4"/>
  <c r="HE410" i="4" s="1"/>
  <c r="HD209" i="4"/>
  <c r="HE209" i="4" s="1"/>
  <c r="HD307" i="4"/>
  <c r="HE307" i="4" s="1"/>
  <c r="HD377" i="4"/>
  <c r="HE377" i="4" s="1"/>
  <c r="HD248" i="4"/>
  <c r="HE248" i="4" s="1"/>
  <c r="HD384" i="4"/>
  <c r="HE384" i="4" s="1"/>
  <c r="HD397" i="4"/>
  <c r="HE397" i="4" s="1"/>
  <c r="HD230" i="4"/>
  <c r="HE230" i="4" s="1"/>
  <c r="HD217" i="4"/>
  <c r="HE217" i="4" s="1"/>
  <c r="HD304" i="4"/>
  <c r="HE304" i="4" s="1"/>
  <c r="HD122" i="4"/>
  <c r="HE122" i="4" s="1"/>
  <c r="HD181" i="4"/>
  <c r="HE181" i="4" s="1"/>
  <c r="HD155" i="4"/>
  <c r="HE155" i="4" s="1"/>
  <c r="HD342" i="4"/>
  <c r="HE342" i="4" s="1"/>
  <c r="HD330" i="4"/>
  <c r="HE330" i="4" s="1"/>
  <c r="HD339" i="4"/>
  <c r="HE339" i="4" s="1"/>
  <c r="HD165" i="4"/>
  <c r="HE165" i="4" s="1"/>
  <c r="HD163" i="4"/>
  <c r="HE163" i="4" s="1"/>
  <c r="HD323" i="4"/>
  <c r="HE323" i="4" s="1"/>
  <c r="HD211" i="4"/>
  <c r="HE211" i="4" s="1"/>
  <c r="HD411" i="4"/>
  <c r="HE411" i="4" s="1"/>
  <c r="HD156" i="4"/>
  <c r="HE156" i="4" s="1"/>
  <c r="HD117" i="4"/>
  <c r="HE117" i="4" s="1"/>
  <c r="HD305" i="4"/>
  <c r="HE305" i="4" s="1"/>
  <c r="HD134" i="4"/>
  <c r="HE134" i="4" s="1"/>
  <c r="HD295" i="4"/>
  <c r="HE295" i="4" s="1"/>
  <c r="HD265" i="4"/>
  <c r="HE265" i="4" s="1"/>
  <c r="HD158" i="4"/>
  <c r="HE158" i="4" s="1"/>
  <c r="HD234" i="4"/>
  <c r="HE234" i="4" s="1"/>
  <c r="HD380" i="4"/>
  <c r="HE380" i="4" s="1"/>
  <c r="HD317" i="4"/>
  <c r="HE317" i="4" s="1"/>
  <c r="HD333" i="4"/>
  <c r="HE333" i="4" s="1"/>
  <c r="HD281" i="4"/>
  <c r="HE281" i="4" s="1"/>
  <c r="HD338" i="4"/>
  <c r="HE338" i="4" s="1"/>
  <c r="HD321" i="4"/>
  <c r="HE321" i="4" s="1"/>
  <c r="HD356" i="4"/>
  <c r="HE356" i="4" s="1"/>
  <c r="HD313" i="4"/>
  <c r="HE313" i="4" s="1"/>
  <c r="HD303" i="4"/>
  <c r="HE303" i="4" s="1"/>
  <c r="HD390" i="4"/>
  <c r="HE390" i="4" s="1"/>
  <c r="HD282" i="4"/>
  <c r="HE282" i="4" s="1"/>
  <c r="HD316" i="4"/>
  <c r="HE316" i="4" s="1"/>
  <c r="HD249" i="4"/>
  <c r="HE249" i="4" s="1"/>
  <c r="HD172" i="4"/>
  <c r="HE172" i="4" s="1"/>
  <c r="HD206" i="4"/>
  <c r="HE206" i="4" s="1"/>
  <c r="HD403" i="4"/>
  <c r="HE403" i="4" s="1"/>
  <c r="HD293" i="4"/>
  <c r="HE293" i="4" s="1"/>
  <c r="HD373" i="4"/>
  <c r="HE373" i="4" s="1"/>
  <c r="HD244" i="4"/>
  <c r="HE244" i="4" s="1"/>
  <c r="HD196" i="4"/>
  <c r="HE196" i="4" s="1"/>
  <c r="HD288" i="4"/>
  <c r="HE288" i="4" s="1"/>
  <c r="HD216" i="4"/>
  <c r="HE216" i="4" s="1"/>
  <c r="HD273" i="4"/>
  <c r="HE273" i="4" s="1"/>
  <c r="HD215" i="4"/>
  <c r="HE215" i="4" s="1"/>
  <c r="HD394" i="4"/>
  <c r="HE394" i="4" s="1"/>
  <c r="HD182" i="4"/>
  <c r="HE182" i="4" s="1"/>
  <c r="HD204" i="4"/>
  <c r="HE204" i="4" s="1"/>
  <c r="HD349" i="4"/>
  <c r="HE349" i="4" s="1"/>
  <c r="HD275" i="4"/>
  <c r="HE275" i="4" s="1"/>
  <c r="HD201" i="4"/>
  <c r="HE201" i="4" s="1"/>
  <c r="HD369" i="4"/>
  <c r="HE369" i="4" s="1"/>
  <c r="HD344" i="4"/>
  <c r="HE344" i="4" s="1"/>
  <c r="HD310" i="4"/>
  <c r="HE310" i="4" s="1"/>
  <c r="HD167" i="4"/>
  <c r="HE167" i="4" s="1"/>
  <c r="HD213" i="4"/>
  <c r="HE213" i="4" s="1"/>
  <c r="HD208" i="4"/>
  <c r="HE208" i="4" s="1"/>
  <c r="HD357" i="4"/>
  <c r="HE357" i="4" s="1"/>
  <c r="HD315" i="4"/>
  <c r="HE315" i="4" s="1"/>
  <c r="HD355" i="4"/>
  <c r="HE355" i="4" s="1"/>
  <c r="HD179" i="4"/>
  <c r="HE179" i="4" s="1"/>
  <c r="HD199" i="4"/>
  <c r="HE199" i="4" s="1"/>
  <c r="HD150" i="4"/>
  <c r="HE150" i="4" s="1"/>
  <c r="HD251" i="4"/>
  <c r="HE251" i="4" s="1"/>
  <c r="HD264" i="4"/>
  <c r="HE264" i="4" s="1"/>
  <c r="HD200" i="4"/>
  <c r="HE200" i="4" s="1"/>
  <c r="HD233" i="4"/>
  <c r="HE233" i="4" s="1"/>
  <c r="HD194" i="4"/>
  <c r="HE194" i="4" s="1"/>
  <c r="HD378" i="4"/>
  <c r="HE378" i="4" s="1"/>
  <c r="HD246" i="4"/>
  <c r="HE246" i="4" s="1"/>
  <c r="HD290" i="4"/>
  <c r="HE290" i="4" s="1"/>
  <c r="HD207" i="4"/>
  <c r="HE207" i="4" s="1"/>
  <c r="HD138" i="4"/>
  <c r="HE138" i="4" s="1"/>
  <c r="HD135" i="4"/>
  <c r="HE135" i="4" s="1"/>
  <c r="HD276" i="4"/>
  <c r="HE276" i="4" s="1"/>
  <c r="HD162" i="4"/>
  <c r="HE162" i="4" s="1"/>
  <c r="HD392" i="4"/>
  <c r="HE392" i="4" s="1"/>
  <c r="HD125" i="4"/>
  <c r="HE125" i="4" s="1"/>
  <c r="HD136" i="4"/>
  <c r="HE136" i="4" s="1"/>
  <c r="HD123" i="4"/>
  <c r="HE123" i="4" s="1"/>
  <c r="HD309" i="4"/>
  <c r="HE309" i="4" s="1"/>
  <c r="HD372" i="4"/>
  <c r="HE372" i="4" s="1"/>
  <c r="HD399" i="4"/>
  <c r="HE399" i="4" s="1"/>
  <c r="HD212" i="4"/>
  <c r="HE212" i="4" s="1"/>
  <c r="HD214" i="4"/>
  <c r="HE214" i="4" s="1"/>
  <c r="HD195" i="4"/>
  <c r="HE195" i="4" s="1"/>
  <c r="HD153" i="4"/>
  <c r="HE153" i="4" s="1"/>
  <c r="HD245" i="4"/>
  <c r="HE245" i="4" s="1"/>
  <c r="HD258" i="4"/>
  <c r="HE258" i="4" s="1"/>
  <c r="HD160" i="4"/>
  <c r="HE160" i="4" s="1"/>
  <c r="HD270" i="4"/>
  <c r="HE270" i="4" s="1"/>
  <c r="HD191" i="4"/>
  <c r="HE191" i="4" s="1"/>
  <c r="HD359" i="4"/>
  <c r="HE359" i="4" s="1"/>
  <c r="HD146" i="4"/>
  <c r="HE146" i="4" s="1"/>
  <c r="HD297" i="4"/>
  <c r="HE297" i="4" s="1"/>
  <c r="HD177" i="4"/>
  <c r="HE177" i="4" s="1"/>
  <c r="HD391" i="4"/>
  <c r="HE391" i="4" s="1"/>
  <c r="HD370" i="4"/>
  <c r="HE370" i="4" s="1"/>
  <c r="HD343" i="4"/>
  <c r="HE343" i="4" s="1"/>
  <c r="HD327" i="4"/>
  <c r="HE327" i="4" s="1"/>
  <c r="HD226" i="4"/>
  <c r="HE226" i="4" s="1"/>
  <c r="HD252" i="4"/>
  <c r="HE252" i="4" s="1"/>
  <c r="HD118" i="4"/>
  <c r="HE118" i="4" s="1"/>
  <c r="HD406" i="4"/>
  <c r="HE406" i="4" s="1"/>
  <c r="HD169" i="4"/>
  <c r="HE169" i="4" s="1"/>
  <c r="HD311" i="4"/>
  <c r="HE311" i="4" s="1"/>
  <c r="HD387" i="4"/>
  <c r="HE387" i="4" s="1"/>
  <c r="HD393" i="4"/>
  <c r="HE393" i="4" s="1"/>
  <c r="HD319" i="4"/>
  <c r="HE319" i="4" s="1"/>
  <c r="HD220" i="4"/>
  <c r="HE220" i="4" s="1"/>
  <c r="HD274" i="4"/>
  <c r="HE274" i="4" s="1"/>
  <c r="HD278" i="4"/>
  <c r="HE278" i="4" s="1"/>
  <c r="HD289" i="4"/>
  <c r="HE289" i="4" s="1"/>
  <c r="HD379" i="4"/>
  <c r="HE379" i="4" s="1"/>
  <c r="HD161" i="4"/>
  <c r="HE161" i="4" s="1"/>
  <c r="HD173" i="4"/>
  <c r="HE173" i="4" s="1"/>
  <c r="HD331" i="4"/>
  <c r="HE331" i="4" s="1"/>
  <c r="HD210" i="4"/>
  <c r="HE210" i="4" s="1"/>
  <c r="HD336" i="4"/>
  <c r="HE336" i="4" s="1"/>
  <c r="HD137" i="4"/>
  <c r="HE137" i="4" s="1"/>
  <c r="HD157" i="4"/>
  <c r="HE157" i="4" s="1"/>
  <c r="HD139" i="4"/>
  <c r="HE139" i="4" s="1"/>
  <c r="HD348" i="4"/>
  <c r="HE348" i="4" s="1"/>
  <c r="HD325" i="4"/>
  <c r="HE325" i="4" s="1"/>
  <c r="HD314" i="4"/>
  <c r="HE314" i="4" s="1"/>
  <c r="HD301" i="4"/>
  <c r="HE301" i="4" s="1"/>
  <c r="HD262" i="4"/>
  <c r="HE262" i="4" s="1"/>
  <c r="HD326" i="4"/>
  <c r="HE326" i="4" s="1"/>
  <c r="HD412" i="4"/>
  <c r="HE412" i="4" s="1"/>
  <c r="HD350" i="4"/>
  <c r="HE350" i="4" s="1"/>
  <c r="HD353" i="4"/>
  <c r="HE353" i="4" s="1"/>
  <c r="HD368" i="4"/>
  <c r="HE368" i="4" s="1"/>
  <c r="HD130" i="4"/>
  <c r="HE130" i="4" s="1"/>
  <c r="HD341" i="4"/>
  <c r="HE341" i="4" s="1"/>
  <c r="HD228" i="4"/>
  <c r="HE228" i="4" s="1"/>
  <c r="HD312" i="4"/>
  <c r="HE312" i="4" s="1"/>
  <c r="HD121" i="4"/>
  <c r="HE121" i="4" s="1"/>
  <c r="HD335" i="4"/>
  <c r="HE335" i="4" s="1"/>
  <c r="HD185" i="4"/>
  <c r="HE185" i="4" s="1"/>
  <c r="HD6" i="4"/>
  <c r="HE6" i="4" s="1"/>
  <c r="HD235" i="4"/>
  <c r="HE235" i="4" s="1"/>
  <c r="HD152" i="4"/>
  <c r="HE152" i="4" s="1"/>
  <c r="HD334" i="4"/>
  <c r="HE334" i="4" s="1"/>
  <c r="HD279" i="4"/>
  <c r="HE279" i="4" s="1"/>
  <c r="HD267" i="4"/>
  <c r="HE267" i="4" s="1"/>
  <c r="HD242" i="4"/>
  <c r="HE242" i="4" s="1"/>
  <c r="HD291" i="4"/>
  <c r="HE291" i="4" s="1"/>
  <c r="HD149" i="4"/>
  <c r="HE149" i="4" s="1"/>
  <c r="HD263" i="4"/>
  <c r="HE263" i="4" s="1"/>
  <c r="HD168" i="4"/>
  <c r="HE168" i="4" s="1"/>
  <c r="HD126" i="4"/>
  <c r="HE126" i="4" s="1"/>
  <c r="HD237" i="4"/>
  <c r="HE237" i="4" s="1"/>
  <c r="HD371" i="4"/>
  <c r="HE371" i="4" s="1"/>
  <c r="HD363" i="4"/>
  <c r="HE363" i="4" s="1"/>
  <c r="HD395" i="4"/>
  <c r="HE395" i="4" s="1"/>
  <c r="HD364" i="4"/>
  <c r="HE364" i="4" s="1"/>
  <c r="HD247" i="4"/>
  <c r="HE247" i="4" s="1"/>
  <c r="HD143" i="4"/>
  <c r="HE143" i="4" s="1"/>
  <c r="HD222" i="4"/>
  <c r="HE222" i="4" s="1"/>
  <c r="HD145" i="4"/>
  <c r="HE145" i="4" s="1"/>
  <c r="HD366" i="4"/>
  <c r="HE366" i="4" s="1"/>
  <c r="HD257" i="4"/>
  <c r="HE257" i="4" s="1"/>
  <c r="HD401" i="4"/>
  <c r="HE401" i="4" s="1"/>
  <c r="HD221" i="4"/>
  <c r="HE221" i="4" s="1"/>
  <c r="HD141" i="4"/>
  <c r="HE141" i="4" s="1"/>
  <c r="HD306" i="4"/>
  <c r="HE306" i="4" s="1"/>
  <c r="HD346" i="4"/>
  <c r="HE346" i="4" s="1"/>
  <c r="HD223" i="4"/>
  <c r="HE223" i="4" s="1"/>
  <c r="HD285" i="4"/>
  <c r="HE285" i="4" s="1"/>
  <c r="HD347" i="4"/>
  <c r="HE347" i="4" s="1"/>
  <c r="HD385" i="4"/>
  <c r="HE385" i="4" s="1"/>
  <c r="HD381" i="4"/>
  <c r="HE381" i="4" s="1"/>
  <c r="HD292" i="4"/>
  <c r="HE292" i="4" s="1"/>
  <c r="HD300" i="4"/>
  <c r="HE300" i="4" s="1"/>
  <c r="HD260" i="4"/>
  <c r="HE260" i="4" s="1"/>
  <c r="HD184" i="4"/>
  <c r="HE184" i="4" s="1"/>
  <c r="HD354" i="4"/>
  <c r="HE354" i="4" s="1"/>
  <c r="B25" i="5"/>
  <c r="D25" i="5" s="1"/>
  <c r="I25" i="5" s="1"/>
  <c r="E24" i="5" l="1"/>
  <c r="I24" i="5"/>
  <c r="E13" i="5"/>
  <c r="C13" i="5" s="1" a="1"/>
  <c r="C13" i="5" s="1"/>
  <c r="I13" i="5"/>
  <c r="HD405" i="4"/>
  <c r="HE405" i="4" s="1"/>
  <c r="HD171" i="4"/>
  <c r="HE171" i="4" s="1"/>
  <c r="E73" i="5"/>
  <c r="C73" i="5" s="1" a="1"/>
  <c r="C73" i="5" s="1"/>
  <c r="E6" i="5"/>
  <c r="C6" i="5" s="1" a="1"/>
  <c r="C6" i="5" s="1"/>
  <c r="E23" i="5"/>
  <c r="C23" i="5" s="1" a="1"/>
  <c r="C23" i="5" s="1"/>
  <c r="E14" i="5"/>
  <c r="C14" i="5" s="1" a="1"/>
  <c r="C14" i="5" s="1"/>
  <c r="E12" i="5"/>
  <c r="C12" i="5" s="1" a="1"/>
  <c r="C12" i="5" s="1"/>
  <c r="E20" i="5"/>
  <c r="C20" i="5" s="1" a="1"/>
  <c r="C20" i="5" s="1"/>
  <c r="E16" i="5"/>
  <c r="C16" i="5" s="1" a="1"/>
  <c r="C16" i="5" s="1"/>
  <c r="E18" i="5"/>
  <c r="C18" i="5" s="1" a="1"/>
  <c r="C18" i="5" s="1"/>
  <c r="E8" i="5"/>
  <c r="C8" i="5" s="1" a="1"/>
  <c r="C8" i="5" s="1"/>
  <c r="E7" i="5"/>
  <c r="C7" i="5" s="1" a="1"/>
  <c r="C7" i="5" s="1"/>
  <c r="E17" i="5"/>
  <c r="C17" i="5" s="1" a="1"/>
  <c r="C17" i="5" s="1"/>
  <c r="E19" i="5"/>
  <c r="C19" i="5" s="1" a="1"/>
  <c r="C19" i="5" s="1"/>
  <c r="E21" i="5"/>
  <c r="C21" i="5" s="1" a="1"/>
  <c r="C21" i="5" s="1"/>
  <c r="E22" i="5"/>
  <c r="C22" i="5" s="1" a="1"/>
  <c r="C22" i="5" s="1"/>
  <c r="E25" i="5"/>
  <c r="E15" i="5"/>
  <c r="C15" i="5" s="1" a="1"/>
  <c r="C15" i="5" s="1"/>
  <c r="E11" i="5"/>
  <c r="C11" i="5" s="1" a="1"/>
  <c r="C11" i="5" s="1"/>
  <c r="E5" i="5"/>
  <c r="C5" i="5" s="1" a="1"/>
  <c r="C5" i="5" s="1"/>
  <c r="E4" i="5"/>
  <c r="C4" i="5" s="1" a="1"/>
  <c r="C4" i="5" s="1"/>
  <c r="E9" i="5"/>
  <c r="C9" i="5" s="1" a="1"/>
  <c r="C9" i="5" s="1"/>
  <c r="E10" i="5"/>
  <c r="C10" i="5" s="1" a="1"/>
  <c r="C10" i="5" s="1"/>
  <c r="HD95" i="4"/>
  <c r="HE95" i="4" s="1"/>
  <c r="HD49" i="4"/>
  <c r="HE49" i="4" s="1"/>
  <c r="HD50" i="4"/>
  <c r="HE50" i="4" s="1"/>
  <c r="HD22" i="4"/>
  <c r="HE22" i="4" s="1"/>
  <c r="HD81" i="4"/>
  <c r="HE81" i="4" s="1"/>
  <c r="HD115" i="4"/>
  <c r="HE115" i="4" s="1"/>
  <c r="HD107" i="4"/>
  <c r="HE107" i="4" s="1"/>
  <c r="HD103" i="4"/>
  <c r="HE103" i="4" s="1"/>
  <c r="HD34" i="4"/>
  <c r="HE34" i="4" s="1"/>
  <c r="HD64" i="4"/>
  <c r="HE64" i="4" s="1"/>
  <c r="HD9" i="4"/>
  <c r="HE9" i="4" s="1"/>
  <c r="HD101" i="4"/>
  <c r="HE101" i="4" s="1"/>
  <c r="HD85" i="4"/>
  <c r="HE85" i="4" s="1"/>
  <c r="HD8" i="4"/>
  <c r="HE8" i="4" s="1"/>
  <c r="HD33" i="4"/>
  <c r="HE33" i="4" s="1"/>
  <c r="HD45" i="4"/>
  <c r="HE45" i="4" s="1"/>
  <c r="HD13" i="4"/>
  <c r="HE13" i="4" s="1"/>
  <c r="HD15" i="4"/>
  <c r="HE15" i="4" s="1"/>
  <c r="HD56" i="4"/>
  <c r="HE56" i="4" s="1"/>
  <c r="HD96" i="4"/>
  <c r="HE96" i="4" s="1"/>
  <c r="HD116" i="4"/>
  <c r="HE116" i="4" s="1"/>
  <c r="HD48" i="4"/>
  <c r="HE48" i="4" s="1"/>
  <c r="HD32" i="4"/>
  <c r="HE32" i="4" s="1"/>
  <c r="HD66" i="4"/>
  <c r="HE66" i="4" s="1"/>
  <c r="HD87" i="4"/>
  <c r="HE87" i="4" s="1"/>
  <c r="HD58" i="4"/>
  <c r="HE58" i="4" s="1"/>
  <c r="HD105" i="4"/>
  <c r="HE105" i="4" s="1"/>
  <c r="HD51" i="4"/>
  <c r="HE51" i="4" s="1"/>
  <c r="HD109" i="4"/>
  <c r="HE109" i="4" s="1"/>
  <c r="HD74" i="4"/>
  <c r="HE74" i="4" s="1"/>
  <c r="HD61" i="4"/>
  <c r="HE61" i="4" s="1"/>
  <c r="HD97" i="4"/>
  <c r="HE97" i="4" s="1"/>
  <c r="HD72" i="4"/>
  <c r="HE72" i="4" s="1"/>
  <c r="HD104" i="4"/>
  <c r="HE104" i="4" s="1"/>
  <c r="HD14" i="4"/>
  <c r="HE14" i="4" s="1"/>
  <c r="HD38" i="4"/>
  <c r="HE38" i="4" s="1"/>
  <c r="HD57" i="4"/>
  <c r="HE57" i="4" s="1"/>
  <c r="HD88" i="4"/>
  <c r="HE88" i="4" s="1"/>
  <c r="HD27" i="4"/>
  <c r="HE27" i="4" s="1"/>
  <c r="HD26" i="4"/>
  <c r="HE26" i="4" s="1"/>
  <c r="HD17" i="4"/>
  <c r="HE17" i="4" s="1"/>
  <c r="HD59" i="4"/>
  <c r="HE59" i="4" s="1"/>
  <c r="HD78" i="4"/>
  <c r="HE78" i="4" s="1"/>
  <c r="HD93" i="4"/>
  <c r="HE93" i="4" s="1"/>
  <c r="HD75" i="4"/>
  <c r="HE75" i="4" s="1"/>
  <c r="HD89" i="4"/>
  <c r="HE89" i="4" s="1"/>
  <c r="HD47" i="4"/>
  <c r="HE47" i="4" s="1"/>
  <c r="HD100" i="4"/>
  <c r="HE100" i="4" s="1"/>
  <c r="HD84" i="4"/>
  <c r="HE84" i="4" s="1"/>
  <c r="HD53" i="4"/>
  <c r="HE53" i="4" s="1"/>
  <c r="HD91" i="4"/>
  <c r="HE91" i="4" s="1"/>
  <c r="HD44" i="4"/>
  <c r="HE44" i="4" s="1"/>
  <c r="HD98" i="4"/>
  <c r="HE98" i="4" s="1"/>
  <c r="HD73" i="4"/>
  <c r="HE73" i="4" s="1"/>
  <c r="HD92" i="4"/>
  <c r="HE92" i="4" s="1"/>
  <c r="HD108" i="4"/>
  <c r="HE108" i="4" s="1"/>
  <c r="HD42" i="4"/>
  <c r="HE42" i="4" s="1"/>
  <c r="HD77" i="4"/>
  <c r="HE77" i="4" s="1"/>
  <c r="HD52" i="4"/>
  <c r="HE52" i="4" s="1"/>
  <c r="HD76" i="4"/>
  <c r="HE76" i="4" s="1"/>
  <c r="HD31" i="4"/>
  <c r="HE31" i="4" s="1"/>
  <c r="HD23" i="4"/>
  <c r="HE23" i="4" s="1"/>
  <c r="HD18" i="4"/>
  <c r="HE18" i="4" s="1"/>
  <c r="HD37" i="4"/>
  <c r="HE37" i="4" s="1"/>
  <c r="HD11" i="4"/>
  <c r="HE11" i="4" s="1"/>
  <c r="HD102" i="4"/>
  <c r="HE102" i="4" s="1"/>
  <c r="HD62" i="4"/>
  <c r="HE62" i="4" s="1"/>
  <c r="HD99" i="4"/>
  <c r="HE99" i="4" s="1"/>
  <c r="HD94" i="4"/>
  <c r="HE94" i="4" s="1"/>
  <c r="HD106" i="4"/>
  <c r="HE106" i="4" s="1"/>
  <c r="HD60" i="4"/>
  <c r="HE60" i="4" s="1"/>
  <c r="HD24" i="4"/>
  <c r="HE24" i="4" s="1"/>
  <c r="HD40" i="4"/>
  <c r="HE40" i="4" s="1"/>
  <c r="HD90" i="4"/>
  <c r="HE90" i="4" s="1"/>
  <c r="HD71" i="4"/>
  <c r="HE71" i="4" s="1"/>
  <c r="HD41" i="4"/>
  <c r="HE41" i="4" s="1"/>
  <c r="HD43" i="4"/>
  <c r="HE43" i="4" s="1"/>
  <c r="HD111" i="4"/>
  <c r="HE111" i="4" s="1"/>
  <c r="HD16" i="4"/>
  <c r="HE16" i="4" s="1"/>
  <c r="HD114" i="4"/>
  <c r="HE114" i="4" s="1"/>
  <c r="HD39" i="4"/>
  <c r="HE39" i="4" s="1"/>
  <c r="HD20" i="4"/>
  <c r="HE20" i="4" s="1"/>
  <c r="HD86" i="4"/>
  <c r="HE86" i="4" s="1"/>
  <c r="HD68" i="4"/>
  <c r="HE68" i="4" s="1"/>
  <c r="HD113" i="4"/>
  <c r="HE113" i="4" s="1"/>
  <c r="HD110" i="4"/>
  <c r="HE110" i="4" s="1"/>
  <c r="HD65" i="4"/>
  <c r="HE65" i="4" s="1"/>
  <c r="HD25" i="4"/>
  <c r="HE25" i="4" s="1"/>
  <c r="HD70" i="4"/>
  <c r="HE70" i="4" s="1"/>
  <c r="HD29" i="4"/>
  <c r="HE29" i="4" s="1"/>
  <c r="HD10" i="4"/>
  <c r="HE10" i="4" s="1"/>
  <c r="HD55" i="4"/>
  <c r="HE55" i="4" s="1"/>
  <c r="HD30" i="4"/>
  <c r="HE30" i="4" s="1"/>
  <c r="HD63" i="4"/>
  <c r="HE63" i="4" s="1"/>
  <c r="HD35" i="4"/>
  <c r="HE35" i="4" s="1"/>
  <c r="HD7" i="4"/>
  <c r="HE7" i="4" s="1"/>
  <c r="HD28" i="4"/>
  <c r="HE28" i="4" s="1"/>
  <c r="HD46" i="4"/>
  <c r="HE46" i="4" s="1"/>
  <c r="HD80" i="4"/>
  <c r="HE80" i="4" s="1"/>
  <c r="HD36" i="4"/>
  <c r="HE36" i="4" s="1"/>
  <c r="HD82" i="4"/>
  <c r="HE82" i="4" s="1"/>
  <c r="HD69" i="4"/>
  <c r="HE69" i="4" s="1"/>
  <c r="HD79" i="4"/>
  <c r="HE79" i="4" s="1"/>
  <c r="HD19" i="4"/>
  <c r="HE19" i="4" s="1"/>
  <c r="HD12" i="4"/>
  <c r="HE12" i="4" s="1"/>
  <c r="HD112" i="4"/>
  <c r="HE112" i="4" s="1"/>
  <c r="HD83" i="4"/>
  <c r="HE83" i="4" s="1"/>
  <c r="HD67" i="4"/>
  <c r="HE67" i="4" s="1"/>
  <c r="HD21" i="4"/>
  <c r="HE21" i="4" s="1"/>
  <c r="HD54" i="4"/>
  <c r="HE54" i="4" s="1"/>
  <c r="C24" i="5" a="1"/>
  <c r="C24" i="5" s="1"/>
  <c r="B26" i="5"/>
  <c r="D26" i="5" s="1"/>
  <c r="I26" i="5" s="1"/>
  <c r="E26" i="5" l="1"/>
  <c r="C25" i="5" a="1"/>
  <c r="C25" i="5" s="1"/>
  <c r="B27" i="5"/>
  <c r="D27" i="5" s="1"/>
  <c r="I27" i="5" s="1"/>
  <c r="E27" i="5" l="1"/>
  <c r="C26" i="5" a="1"/>
  <c r="C26" i="5" s="1"/>
  <c r="B28" i="5"/>
  <c r="D28" i="5" s="1"/>
  <c r="I28" i="5" s="1"/>
  <c r="E28" i="5" l="1"/>
  <c r="C27" i="5" a="1"/>
  <c r="C27" i="5" s="1"/>
  <c r="B29" i="5"/>
  <c r="D29" i="5" s="1"/>
  <c r="I29" i="5" s="1"/>
  <c r="E29" i="5" l="1"/>
  <c r="C28" i="5" a="1"/>
  <c r="C28" i="5" s="1"/>
  <c r="B30" i="5"/>
  <c r="D30" i="5" s="1"/>
  <c r="I30" i="5" s="1"/>
  <c r="E30" i="5" l="1"/>
  <c r="C29" i="5" a="1"/>
  <c r="C29" i="5" s="1"/>
  <c r="B31" i="5"/>
  <c r="D31" i="5" s="1"/>
  <c r="I31" i="5" s="1"/>
  <c r="E31" i="5" l="1"/>
  <c r="C30" i="5" a="1"/>
  <c r="C30" i="5" s="1"/>
  <c r="B32" i="5"/>
  <c r="D32" i="5" s="1"/>
  <c r="I32" i="5" s="1"/>
  <c r="E32" i="5" l="1"/>
  <c r="C31" i="5" a="1"/>
  <c r="C31" i="5" s="1"/>
  <c r="B33" i="5"/>
  <c r="D33" i="5" s="1"/>
  <c r="I33" i="5" s="1"/>
  <c r="E33" i="5" l="1"/>
  <c r="C32" i="5" a="1"/>
  <c r="C32" i="5" s="1"/>
  <c r="B34" i="5"/>
  <c r="D34" i="5" s="1"/>
  <c r="I34" i="5" s="1"/>
  <c r="E34" i="5" l="1"/>
  <c r="C33" i="5" a="1"/>
  <c r="C33" i="5" s="1"/>
  <c r="B35" i="5"/>
  <c r="D35" i="5" s="1"/>
  <c r="I35" i="5" s="1"/>
  <c r="E35" i="5" l="1"/>
  <c r="C34" i="5" a="1"/>
  <c r="C34" i="5" s="1"/>
  <c r="B36" i="5"/>
  <c r="D36" i="5" s="1"/>
  <c r="I36" i="5" s="1"/>
  <c r="E36" i="5" l="1"/>
  <c r="C35" i="5" a="1"/>
  <c r="C35" i="5" s="1"/>
  <c r="B37" i="5"/>
  <c r="D37" i="5" s="1"/>
  <c r="I37" i="5" s="1"/>
  <c r="E37" i="5" l="1"/>
  <c r="C36" i="5" a="1"/>
  <c r="C36" i="5" s="1"/>
  <c r="B38" i="5"/>
  <c r="D38" i="5" s="1"/>
  <c r="I38" i="5" s="1"/>
  <c r="E38" i="5" l="1"/>
  <c r="C37" i="5" a="1"/>
  <c r="C37" i="5" s="1"/>
  <c r="B39" i="5"/>
  <c r="D39" i="5" s="1"/>
  <c r="I39" i="5" s="1"/>
  <c r="E39" i="5" l="1"/>
  <c r="C38" i="5" a="1"/>
  <c r="C38" i="5" s="1"/>
  <c r="B40" i="5"/>
  <c r="D40" i="5" s="1"/>
  <c r="I40" i="5" s="1"/>
  <c r="E40" i="5" l="1"/>
  <c r="C39" i="5" a="1"/>
  <c r="C39" i="5" s="1"/>
  <c r="B41" i="5"/>
  <c r="D41" i="5" s="1"/>
  <c r="I41" i="5" s="1"/>
  <c r="E41" i="5" l="1"/>
  <c r="C40" i="5" a="1"/>
  <c r="C40" i="5" s="1"/>
  <c r="B42" i="5"/>
  <c r="D42" i="5" s="1"/>
  <c r="I42" i="5" s="1"/>
  <c r="E42" i="5" l="1"/>
  <c r="C41" i="5" a="1"/>
  <c r="C41" i="5" s="1"/>
  <c r="B43" i="5"/>
  <c r="D43" i="5" s="1"/>
  <c r="I43" i="5" s="1"/>
  <c r="E43" i="5" l="1"/>
  <c r="C43" i="5" s="1" a="1"/>
  <c r="C43" i="5" s="1"/>
  <c r="C42" i="5" a="1"/>
  <c r="C42" i="5" s="1"/>
  <c r="B44" i="5"/>
  <c r="D44" i="5" s="1"/>
  <c r="I44" i="5" s="1"/>
  <c r="E44" i="5" l="1"/>
  <c r="C44" i="5" s="1" a="1"/>
  <c r="C44" i="5" s="1"/>
  <c r="B45" i="5"/>
  <c r="D45" i="5" s="1"/>
  <c r="I45" i="5" s="1"/>
  <c r="E45" i="5" l="1"/>
  <c r="C45" i="5" s="1" a="1"/>
  <c r="C45" i="5" s="1"/>
  <c r="B46" i="5"/>
  <c r="D46" i="5" s="1"/>
  <c r="I46" i="5" s="1"/>
  <c r="E46" i="5" l="1"/>
  <c r="C46" i="5" s="1" a="1"/>
  <c r="C46" i="5" s="1"/>
  <c r="B47" i="5"/>
  <c r="D47" i="5" s="1"/>
  <c r="I47" i="5" s="1"/>
  <c r="E47" i="5" l="1"/>
  <c r="C47" i="5" s="1" a="1"/>
  <c r="C47" i="5" s="1"/>
  <c r="B48" i="5"/>
  <c r="D48" i="5" s="1"/>
  <c r="I48" i="5" s="1"/>
  <c r="E48" i="5" l="1"/>
  <c r="C48" i="5" s="1" a="1"/>
  <c r="C48" i="5" s="1"/>
  <c r="B49" i="5"/>
  <c r="D49" i="5" s="1"/>
  <c r="I49" i="5" s="1"/>
  <c r="E49" i="5" l="1"/>
  <c r="C49" i="5" s="1" a="1"/>
  <c r="C49" i="5" s="1"/>
  <c r="B50" i="5"/>
  <c r="D50" i="5" s="1"/>
  <c r="I50" i="5" s="1"/>
  <c r="E50" i="5" l="1"/>
  <c r="C50" i="5" s="1" a="1"/>
  <c r="C50" i="5" s="1"/>
  <c r="B51" i="5"/>
  <c r="D51" i="5" s="1"/>
  <c r="E51" i="5" l="1"/>
  <c r="C51" i="5" s="1" a="1"/>
  <c r="C51" i="5" s="1"/>
  <c r="I51" i="5"/>
  <c r="B52" i="5"/>
  <c r="D52" i="5" s="1"/>
  <c r="I52" i="5" s="1"/>
  <c r="E52" i="5" l="1"/>
  <c r="C52" i="5" s="1" a="1"/>
  <c r="C52" i="5" s="1"/>
  <c r="B53" i="5"/>
  <c r="D53" i="5" s="1"/>
  <c r="I53" i="5" s="1"/>
  <c r="E53" i="5" l="1"/>
  <c r="C53" i="5" s="1" a="1"/>
  <c r="C53" i="5" s="1"/>
  <c r="B54" i="5"/>
  <c r="D54" i="5" s="1"/>
  <c r="I54" i="5" s="1"/>
  <c r="E54" i="5" l="1"/>
  <c r="C54" i="5" s="1" a="1"/>
  <c r="C54" i="5" s="1"/>
  <c r="B55" i="5"/>
  <c r="D55" i="5" s="1"/>
  <c r="I55" i="5" s="1"/>
  <c r="E55" i="5" l="1"/>
  <c r="C55" i="5" s="1" a="1"/>
  <c r="C55" i="5" s="1"/>
  <c r="B56" i="5"/>
  <c r="D56" i="5" s="1"/>
  <c r="I56" i="5" s="1"/>
  <c r="E56" i="5" l="1"/>
  <c r="C56" i="5" s="1" a="1"/>
  <c r="C56" i="5" s="1"/>
  <c r="B57" i="5"/>
  <c r="D57" i="5" s="1"/>
  <c r="I57" i="5" s="1"/>
  <c r="E57" i="5" l="1"/>
  <c r="C57" i="5" s="1" a="1"/>
  <c r="C57" i="5" s="1"/>
  <c r="B58" i="5"/>
  <c r="D58" i="5" s="1"/>
  <c r="I58" i="5" s="1"/>
  <c r="E58" i="5" l="1"/>
  <c r="C58" i="5" s="1" a="1"/>
  <c r="C58" i="5" s="1"/>
  <c r="B59" i="5"/>
  <c r="D59" i="5" s="1"/>
  <c r="I59" i="5" s="1"/>
  <c r="E59" i="5" l="1"/>
  <c r="C59" i="5" s="1" a="1"/>
  <c r="C59" i="5" s="1"/>
  <c r="B60" i="5"/>
  <c r="D60" i="5" s="1"/>
  <c r="I60" i="5" s="1"/>
  <c r="E60" i="5" l="1"/>
  <c r="C60" i="5" s="1" a="1"/>
  <c r="C60" i="5" s="1"/>
  <c r="B61" i="5"/>
  <c r="D61" i="5" s="1"/>
  <c r="I61" i="5" s="1"/>
  <c r="E61" i="5" l="1"/>
  <c r="C61" i="5" s="1" a="1"/>
  <c r="C61" i="5" s="1"/>
  <c r="B62" i="5"/>
  <c r="D62" i="5" s="1"/>
  <c r="I62" i="5" s="1"/>
  <c r="E62" i="5" l="1"/>
  <c r="C62" i="5" s="1" a="1"/>
  <c r="C62" i="5" s="1"/>
  <c r="B63" i="5"/>
  <c r="D63" i="5" s="1"/>
  <c r="I63" i="5" s="1"/>
  <c r="E63" i="5" l="1"/>
  <c r="C63" i="5" s="1" a="1"/>
  <c r="C63" i="5" s="1"/>
  <c r="B64" i="5"/>
  <c r="D64" i="5" s="1"/>
  <c r="I64" i="5" s="1"/>
  <c r="E64" i="5" l="1"/>
  <c r="C64" i="5" s="1" a="1"/>
  <c r="C64" i="5" s="1"/>
  <c r="B65" i="5"/>
  <c r="D65" i="5" s="1"/>
  <c r="I65" i="5" s="1"/>
  <c r="E65" i="5" l="1"/>
  <c r="C65" i="5" s="1" a="1"/>
  <c r="C65" i="5" s="1"/>
  <c r="B66" i="5"/>
  <c r="D66" i="5" s="1"/>
  <c r="I66" i="5" s="1"/>
  <c r="E66" i="5" l="1"/>
  <c r="C66" i="5" s="1" a="1"/>
  <c r="C66" i="5" s="1"/>
  <c r="B67" i="5"/>
  <c r="B68" i="5" l="1"/>
  <c r="D67" i="5"/>
  <c r="I67" i="5" s="1"/>
  <c r="E67" i="5" l="1"/>
  <c r="C67" i="5" s="1" a="1"/>
  <c r="C67" i="5" s="1"/>
  <c r="B69" i="5"/>
  <c r="D68" i="5"/>
  <c r="I68" i="5" s="1"/>
  <c r="E68" i="5" l="1"/>
  <c r="C68" i="5" s="1" a="1"/>
  <c r="C68" i="5" s="1"/>
  <c r="B70" i="5"/>
  <c r="D69" i="5"/>
  <c r="I69" i="5" s="1"/>
  <c r="E69" i="5" l="1"/>
  <c r="C69" i="5" s="1" a="1"/>
  <c r="C69" i="5" s="1"/>
  <c r="B71" i="5"/>
  <c r="D70" i="5"/>
  <c r="I70" i="5" s="1"/>
  <c r="E70" i="5" l="1"/>
  <c r="C70" i="5" s="1" a="1"/>
  <c r="C70" i="5" s="1"/>
  <c r="B72" i="5"/>
  <c r="D72" i="5" s="1"/>
  <c r="I72" i="5" s="1"/>
  <c r="D71" i="5"/>
  <c r="I71" i="5" s="1"/>
  <c r="E71" i="5" l="1"/>
  <c r="C71" i="5" s="1" a="1"/>
  <c r="C71" i="5" s="1"/>
  <c r="E72" i="5"/>
  <c r="C72" i="5" s="1" a="1"/>
  <c r="C72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<sst xmlns="http://schemas.openxmlformats.org/spreadsheetml/2006/main" count="38344" uniqueCount="449">
  <si>
    <t>hidrology</t>
  </si>
  <si>
    <t>company</t>
  </si>
  <si>
    <t>month</t>
  </si>
  <si>
    <t>value_MWh</t>
  </si>
  <si>
    <t>PxQ</t>
  </si>
  <si>
    <t>Sample 1</t>
  </si>
  <si>
    <t>AASA_ENERGIA</t>
  </si>
  <si>
    <t>ABASTIBLE</t>
  </si>
  <si>
    <t>ACCIONA_ENERGIA</t>
  </si>
  <si>
    <t>AES_GENER</t>
  </si>
  <si>
    <t>AGSA</t>
  </si>
  <si>
    <t>ALBA</t>
  </si>
  <si>
    <t>ALLIPEN</t>
  </si>
  <si>
    <t>ANDINA</t>
  </si>
  <si>
    <t>ARAUCO BIO</t>
  </si>
  <si>
    <t>ATRIA_ENERGIA</t>
  </si>
  <si>
    <t>BE FORESTALES</t>
  </si>
  <si>
    <t>BESALCO</t>
  </si>
  <si>
    <t>CAREN</t>
  </si>
  <si>
    <t>CERRO_DOMINADOR_CSP</t>
  </si>
  <si>
    <t>CGE_C</t>
  </si>
  <si>
    <t>COCHRANE</t>
  </si>
  <si>
    <t>COLBUN</t>
  </si>
  <si>
    <t>COMASA</t>
  </si>
  <si>
    <t>CONEJO_SOLAR</t>
  </si>
  <si>
    <t>COYANCO</t>
  </si>
  <si>
    <t>Cinergia Chile SpA</t>
  </si>
  <si>
    <t>DUQUECO</t>
  </si>
  <si>
    <t>ECOM_GENERACION</t>
  </si>
  <si>
    <t>EGP_CHILE</t>
  </si>
  <si>
    <t>EL_PELICANO</t>
  </si>
  <si>
    <t>EMBALSE_ANCOA</t>
  </si>
  <si>
    <t>EMOAC</t>
  </si>
  <si>
    <t>ENEL_GENERACION</t>
  </si>
  <si>
    <t>ENERGIA PACIFICO</t>
  </si>
  <si>
    <t>ENERGIA_LEON</t>
  </si>
  <si>
    <t>ENERGY_ASSET</t>
  </si>
  <si>
    <t>ENGIE</t>
  </si>
  <si>
    <t>ENORCHILE</t>
  </si>
  <si>
    <t>ERSA</t>
  </si>
  <si>
    <t>GAS SUR</t>
  </si>
  <si>
    <t>GM_HOLDINGS</t>
  </si>
  <si>
    <t>GR Power Chile SpA</t>
  </si>
  <si>
    <t>GUACOLDA</t>
  </si>
  <si>
    <t>HELIO_ATACAMA_TRES</t>
  </si>
  <si>
    <t>HIDROLIRCAY</t>
  </si>
  <si>
    <t>HORNITOS</t>
  </si>
  <si>
    <t>HUAJACHE</t>
  </si>
  <si>
    <t>HUEMUL_ENERGIA</t>
  </si>
  <si>
    <t>IMELSA_ENERGIA</t>
  </si>
  <si>
    <t>JAVIERA</t>
  </si>
  <si>
    <t>KDM_ENERGIA</t>
  </si>
  <si>
    <t>LIPIGAS</t>
  </si>
  <si>
    <t>LOS_CURUROS</t>
  </si>
  <si>
    <t>NEOMAS</t>
  </si>
  <si>
    <t>NORACID</t>
  </si>
  <si>
    <t>NORVIND</t>
  </si>
  <si>
    <t>NUEVA ENERGIA</t>
  </si>
  <si>
    <t>NUEVA_ATACAMA</t>
  </si>
  <si>
    <t>ON GROUP</t>
  </si>
  <si>
    <t>PACIFIC HYDRO</t>
  </si>
  <si>
    <t>PARQUE_EOLICO_LEBU</t>
  </si>
  <si>
    <t>PEHUENCHE</t>
  </si>
  <si>
    <t>POZO_ALMONTE_SOLAR_2</t>
  </si>
  <si>
    <t>POZO_ALMONTE_SOLAR_3</t>
  </si>
  <si>
    <t>RAKI</t>
  </si>
  <si>
    <t>RIO_COLORADO</t>
  </si>
  <si>
    <t>RUCATAYO</t>
  </si>
  <si>
    <t>SAFIRA_ENERGIA_CHILE</t>
  </si>
  <si>
    <t>SANTIAGO_SOLAR</t>
  </si>
  <si>
    <t>SAN_JUAN_LAP</t>
  </si>
  <si>
    <t>SCM</t>
  </si>
  <si>
    <t>SGA</t>
  </si>
  <si>
    <t>SPVP4</t>
  </si>
  <si>
    <t>TACORA_ENERGY</t>
  </si>
  <si>
    <t>TAMAKAYA_ENERGIA</t>
  </si>
  <si>
    <t>TECNORED</t>
  </si>
  <si>
    <t>UCUQUER_DOS</t>
  </si>
  <si>
    <t>WPD_NEGRETE</t>
  </si>
  <si>
    <t>Sample 3</t>
  </si>
  <si>
    <t>Sample 6</t>
  </si>
  <si>
    <t>value_MWh_1</t>
  </si>
  <si>
    <t>AELA_GENERACION</t>
  </si>
  <si>
    <t>AES_ANDES</t>
  </si>
  <si>
    <t>AGUAS DEL MELADO</t>
  </si>
  <si>
    <t>ANDES_SOLAR_II</t>
  </si>
  <si>
    <t>ANGAMOS</t>
  </si>
  <si>
    <t>CABO_LEONES</t>
  </si>
  <si>
    <t>CAPULLO</t>
  </si>
  <si>
    <t>CH_CONVENTO_VIEJO</t>
  </si>
  <si>
    <t>CINERGIA CHILE SPA</t>
  </si>
  <si>
    <t>CUMBRES</t>
  </si>
  <si>
    <t>FV_NORTE_GRANDE_1</t>
  </si>
  <si>
    <t>GEOTERMICA_DEL_NORTE</t>
  </si>
  <si>
    <t>GMETROPOLITANA</t>
  </si>
  <si>
    <t>GR POWER CHILE SPA</t>
  </si>
  <si>
    <t>HIDROANGOL</t>
  </si>
  <si>
    <t>HIDROENERSUR</t>
  </si>
  <si>
    <t>HIDROMOCHO</t>
  </si>
  <si>
    <t>LA_HUELLA</t>
  </si>
  <si>
    <t>LA_LEONERA</t>
  </si>
  <si>
    <t>LOS_LOROS</t>
  </si>
  <si>
    <t>SONNEDIX_ENERGY</t>
  </si>
  <si>
    <t>TALINAY</t>
  </si>
  <si>
    <t>WPD_MALLECO</t>
  </si>
  <si>
    <t>WENKE</t>
  </si>
  <si>
    <t>VITUCO</t>
  </si>
  <si>
    <t>VILLA_CRUZ_SPA</t>
  </si>
  <si>
    <t>VIENTOS_DE_RENAICO</t>
  </si>
  <si>
    <t>VICTORIA_SOLAR_SPA</t>
  </si>
  <si>
    <t>VENTURADA_ENERGIA</t>
  </si>
  <si>
    <t>VALLE_SOLAR_OESTE_2</t>
  </si>
  <si>
    <t>VALLE_DE_LA_LUNA_II</t>
  </si>
  <si>
    <t>UCUQUER</t>
  </si>
  <si>
    <t>TUCUQUERE_SPA</t>
  </si>
  <si>
    <t>TSGF</t>
  </si>
  <si>
    <t>TRICAHUE_SPA</t>
  </si>
  <si>
    <t>TRICAHUE_SOLAR</t>
  </si>
  <si>
    <t>TRAILELFU</t>
  </si>
  <si>
    <t>TILTIL_SOLAR</t>
  </si>
  <si>
    <t>TEATINOS</t>
  </si>
  <si>
    <t>TAMARUGAL SOLAR 1</t>
  </si>
  <si>
    <t>TALTAL_SOLAR</t>
  </si>
  <si>
    <t>Solar la Blanquina</t>
  </si>
  <si>
    <t>SX_LASERENA</t>
  </si>
  <si>
    <t>SWO</t>
  </si>
  <si>
    <t>SPS_LA_HUAYCA</t>
  </si>
  <si>
    <t>SOL_DE_SEPTIEMBRE_SPA</t>
  </si>
  <si>
    <t>SOL_DEL_DESIERTO</t>
  </si>
  <si>
    <t>SOLAR_TI_ONCE_SPA</t>
  </si>
  <si>
    <t>SOLAR_TI_DIEZ</t>
  </si>
  <si>
    <t>SOLAR_TI_CUATRO</t>
  </si>
  <si>
    <t>SOLAR_LOS_PERALES_I</t>
  </si>
  <si>
    <t>SOLAR_E</t>
  </si>
  <si>
    <t>SOCER</t>
  </si>
  <si>
    <t>SINERGIA_SOLAR_SPA</t>
  </si>
  <si>
    <t>SINEMP</t>
  </si>
  <si>
    <t>SAN_FRANCISCO</t>
  </si>
  <si>
    <t>SAN_ANDRES_SPA</t>
  </si>
  <si>
    <t>SANTA_INES_SOLAR</t>
  </si>
  <si>
    <t>SANTA_CLARA</t>
  </si>
  <si>
    <t>SANTA_CATALINA_SOLAR</t>
  </si>
  <si>
    <t>SANTA_ADRIANA</t>
  </si>
  <si>
    <t>SANTAMARTA</t>
  </si>
  <si>
    <t>SANBAR_SOLAR</t>
  </si>
  <si>
    <t>RTS</t>
  </si>
  <si>
    <t>ROBLERIA</t>
  </si>
  <si>
    <t>RLA_SOLAR</t>
  </si>
  <si>
    <t>RIO_MULCHEN</t>
  </si>
  <si>
    <t>RIO HUASCO</t>
  </si>
  <si>
    <t>RINCONADA</t>
  </si>
  <si>
    <t>RENOVALIA_7</t>
  </si>
  <si>
    <t>RENOVALIA_6</t>
  </si>
  <si>
    <t>REDEN_TALHUEN_SOLAR</t>
  </si>
  <si>
    <t>REDEN_LALAJUELA</t>
  </si>
  <si>
    <t>REDEN_CABILDO_SOLAR</t>
  </si>
  <si>
    <t>RANGUIL_SUR_SPA</t>
  </si>
  <si>
    <t>RAGSA</t>
  </si>
  <si>
    <t>QUILLAY_SOLAR_SPA</t>
  </si>
  <si>
    <t>QUICKSTART</t>
  </si>
  <si>
    <t>QUELTEHUE</t>
  </si>
  <si>
    <t>PV_RODEO</t>
  </si>
  <si>
    <t>PV_PORTEZUELO</t>
  </si>
  <si>
    <t>PV_LIBERTADORES</t>
  </si>
  <si>
    <t>PV_LA_FRONTERA</t>
  </si>
  <si>
    <t>PV_LAS_PALOMAS</t>
  </si>
  <si>
    <t>PV_EL_PICURIO</t>
  </si>
  <si>
    <t>PV_CHANCON</t>
  </si>
  <si>
    <t>PV_CATEMU_SPA</t>
  </si>
  <si>
    <t>PUNTILLA</t>
  </si>
  <si>
    <t>PUNTA_PALMERAS</t>
  </si>
  <si>
    <t>PUERTO_SECO</t>
  </si>
  <si>
    <t>PUENTE_SOLAR_SPA</t>
  </si>
  <si>
    <t>PUCLARO</t>
  </si>
  <si>
    <t>PS_PORVENIR</t>
  </si>
  <si>
    <t>PSF EL SALITRAL</t>
  </si>
  <si>
    <t>POZO_ALMONTE_SOLAR_1</t>
  </si>
  <si>
    <t>POBLACION_SOLAR</t>
  </si>
  <si>
    <t>PMGD_DARLIN_SPA</t>
  </si>
  <si>
    <t>PLAYERO</t>
  </si>
  <si>
    <t>PLANTA_SOLAR_SPIII</t>
  </si>
  <si>
    <t>PITRA_SPA</t>
  </si>
  <si>
    <t>PITIO</t>
  </si>
  <si>
    <t>PIQUERO</t>
  </si>
  <si>
    <t>PILPILEN_SPA</t>
  </si>
  <si>
    <t>PILPEN</t>
  </si>
  <si>
    <t>PH_PUNTA_SIERRA</t>
  </si>
  <si>
    <t>PFV_SANTA_RITA</t>
  </si>
  <si>
    <t>PFV_SANTA_ESTER</t>
  </si>
  <si>
    <t>PFV_OCOA</t>
  </si>
  <si>
    <t>PFV_NUEVA_QUILLAGUA</t>
  </si>
  <si>
    <t>PFV_MARIA_PINTO_SPA</t>
  </si>
  <si>
    <t>PFV_LAS_CODORNICES</t>
  </si>
  <si>
    <t>PFV_JOSE_SOLER_MALLAFRE</t>
  </si>
  <si>
    <t>PFV_EL_PIUQUEN</t>
  </si>
  <si>
    <t>PFV_EL_CONDOR_SPA</t>
  </si>
  <si>
    <t>PFV_EL_CHUCAO_SPA</t>
  </si>
  <si>
    <t>PFV Las Tortolas</t>
  </si>
  <si>
    <t>PFV LAS PERDICES</t>
  </si>
  <si>
    <t>PFALICAHUE_SOLAR</t>
  </si>
  <si>
    <t>PE_EL_MAITEN</t>
  </si>
  <si>
    <t>PEPA SPA</t>
  </si>
  <si>
    <t>PELEQUEN_SUR</t>
  </si>
  <si>
    <t>PEHUI</t>
  </si>
  <si>
    <t>PEGASUS</t>
  </si>
  <si>
    <t>PATOS</t>
  </si>
  <si>
    <t>PARSOSY_ILLAPEL5_SPA</t>
  </si>
  <si>
    <t>PARQUE_SOLAR_LOS_PALTOS_SPA</t>
  </si>
  <si>
    <t>PARQUE_SOLAR_H6</t>
  </si>
  <si>
    <t>PARQUE_SOLAR_CANCHA_SPA</t>
  </si>
  <si>
    <t>PARQUE_SOLAR</t>
  </si>
  <si>
    <t>PARQUE SOLAR VILLA SECA</t>
  </si>
  <si>
    <t>PARQUE SOLAR VILLA ALEGRE</t>
  </si>
  <si>
    <t>PARQUE SOLAR SANTA FE</t>
  </si>
  <si>
    <t>PARQUE SOLAR LA MURALLA II SPA</t>
  </si>
  <si>
    <t>PARQUE SOLAR BICENTENARIO</t>
  </si>
  <si>
    <t>PALACIOS</t>
  </si>
  <si>
    <t>PAINE_ENERGY_SPA</t>
  </si>
  <si>
    <t>OVALLE_NORTE</t>
  </si>
  <si>
    <t>ORION_SOLAR</t>
  </si>
  <si>
    <t>ORAZUL_CHILE</t>
  </si>
  <si>
    <t>OPDENERGY_GENERACION</t>
  </si>
  <si>
    <t>NUOVOSOL_SPA</t>
  </si>
  <si>
    <t>NUEVA DEGAN</t>
  </si>
  <si>
    <t>M_VILLARRICA</t>
  </si>
  <si>
    <t>MONTE REDONDO</t>
  </si>
  <si>
    <t>MONCURI_ENERGY_SPA</t>
  </si>
  <si>
    <t>MINICENTRALES_ARAUCANIA</t>
  </si>
  <si>
    <t>MGM_INNOVA_CAPITAL</t>
  </si>
  <si>
    <t>MECO_CHILLAN</t>
  </si>
  <si>
    <t>MARIA_ELENA_SOLAR</t>
  </si>
  <si>
    <t>MARIA_ELENA</t>
  </si>
  <si>
    <t>MARCHIHUE_VII_SPA</t>
  </si>
  <si>
    <t>MALLARAUCO</t>
  </si>
  <si>
    <t>LUZ_DEL_NORTE</t>
  </si>
  <si>
    <t>LUCE_SOLAR_SPA</t>
  </si>
  <si>
    <t>LOS_TILOS</t>
  </si>
  <si>
    <t>LOS_PUQUIOS</t>
  </si>
  <si>
    <t>LOS_PADRES</t>
  </si>
  <si>
    <t>LOS_LAGOS</t>
  </si>
  <si>
    <t>LOS_GUINDOS</t>
  </si>
  <si>
    <t>LOS MORROS</t>
  </si>
  <si>
    <t>LOMAS_COLORADAS</t>
  </si>
  <si>
    <t>LOA_SOLAR</t>
  </si>
  <si>
    <t>LITRE_SPA</t>
  </si>
  <si>
    <t>LIRIO_DE_CAMPO_SOLAR_SPA</t>
  </si>
  <si>
    <t>LINGUE_SPA</t>
  </si>
  <si>
    <t>LINARES_SOLAR</t>
  </si>
  <si>
    <t>LICAN</t>
  </si>
  <si>
    <t>LIBERTADORES_SOLAR</t>
  </si>
  <si>
    <t>LA_MONTAÑA_2</t>
  </si>
  <si>
    <t>LA_MONTAÑA_1</t>
  </si>
  <si>
    <t>LA_MANGA_ENERGY</t>
  </si>
  <si>
    <t>LA_LIGUA_SPA</t>
  </si>
  <si>
    <t>LA_CHIMBA_BIS_SPA</t>
  </si>
  <si>
    <t>LA_ACACIA</t>
  </si>
  <si>
    <t>LAUREL_SPA</t>
  </si>
  <si>
    <t>LAS_TURCAS</t>
  </si>
  <si>
    <t>LAS_TORCAZAS</t>
  </si>
  <si>
    <t>LAS_PEÑAS</t>
  </si>
  <si>
    <t>LAS_FLORES</t>
  </si>
  <si>
    <t>LAS_CHACRAS_ENERGY_SPA</t>
  </si>
  <si>
    <t>LAS_CABRAS</t>
  </si>
  <si>
    <t>LAS LECHUZAS</t>
  </si>
  <si>
    <t>LA HIGUERA</t>
  </si>
  <si>
    <t>LA CONFLUENCIA</t>
  </si>
  <si>
    <t>LA ARENA SPA</t>
  </si>
  <si>
    <t>KALTEMP</t>
  </si>
  <si>
    <t>JOAQUIN_SOLAR_SPA</t>
  </si>
  <si>
    <t>JAURURO_SOLAR</t>
  </si>
  <si>
    <t>ISER</t>
  </si>
  <si>
    <t>ISABEL_SOLAR_SPA</t>
  </si>
  <si>
    <t>INV_CHACABUCO</t>
  </si>
  <si>
    <t>INNERGEX_RENEWABLE</t>
  </si>
  <si>
    <t>INERSA</t>
  </si>
  <si>
    <t>INCAHUASI_ENERGY</t>
  </si>
  <si>
    <t>INACAL</t>
  </si>
  <si>
    <t>IMELSA_ENERGIA (CINTAC)</t>
  </si>
  <si>
    <t>ILLALOLEN</t>
  </si>
  <si>
    <t>IBEREÓLICA CABO LEONES II S.A.</t>
  </si>
  <si>
    <t>HORMIGA_SOLAR</t>
  </si>
  <si>
    <t>HIDROPALOMA</t>
  </si>
  <si>
    <t>HIDROPALMAR</t>
  </si>
  <si>
    <t>HIDROMUNILQUE</t>
  </si>
  <si>
    <t>HIDROMUCHI</t>
  </si>
  <si>
    <t>HIDROELECTRICA_LASJUNTAS</t>
  </si>
  <si>
    <t>HIDROELECTRICA SAN ANDRES</t>
  </si>
  <si>
    <t>HE_EL_PASO</t>
  </si>
  <si>
    <t>HESA</t>
  </si>
  <si>
    <t>GR_TINEO</t>
  </si>
  <si>
    <t>GR_TIACA</t>
  </si>
  <si>
    <t>GR_PITAO</t>
  </si>
  <si>
    <t>GR_PILO</t>
  </si>
  <si>
    <t>GR_PAN_DE_AZUCAR</t>
  </si>
  <si>
    <t>GR_PALMA_SPA</t>
  </si>
  <si>
    <t>GR_MOLLE</t>
  </si>
  <si>
    <t>GR_MELI _SPA</t>
  </si>
  <si>
    <t>GR_LITRE</t>
  </si>
  <si>
    <t>GR_LINGUE</t>
  </si>
  <si>
    <t>GR_LILEN_SPA</t>
  </si>
  <si>
    <t>GR_LAUREL</t>
  </si>
  <si>
    <t>GR_HUINGAN</t>
  </si>
  <si>
    <t>GR_GUAYACAN</t>
  </si>
  <si>
    <t>GR_ESPINO</t>
  </si>
  <si>
    <t>GR_COIGUE</t>
  </si>
  <si>
    <t>GR_CHAQUIHUE</t>
  </si>
  <si>
    <t>GR_CANELO</t>
  </si>
  <si>
    <t>GR_BOLDO</t>
  </si>
  <si>
    <t>GR_BELLOTO_SPA</t>
  </si>
  <si>
    <t>GR_ARAUCARIA</t>
  </si>
  <si>
    <t>GR_ALERCE</t>
  </si>
  <si>
    <t>GRANADA</t>
  </si>
  <si>
    <t>GR Ulmo</t>
  </si>
  <si>
    <t>GR Raulí</t>
  </si>
  <si>
    <t>GR ROBLE</t>
  </si>
  <si>
    <t>GR GUINDO</t>
  </si>
  <si>
    <t>GORRIONES</t>
  </si>
  <si>
    <t>GESTEL</t>
  </si>
  <si>
    <t>GESAN</t>
  </si>
  <si>
    <t>GENPAC</t>
  </si>
  <si>
    <t>GENERHOM</t>
  </si>
  <si>
    <t>GENERADORA_PIUTEL</t>
  </si>
  <si>
    <t>FV_NORTE_GRANDE_5</t>
  </si>
  <si>
    <t>FV_ARIZTIA</t>
  </si>
  <si>
    <t>FOTOVOLTAICA_SAN ISIDRO</t>
  </si>
  <si>
    <t>FOTOVOLTAICA_MANIO_SPA</t>
  </si>
  <si>
    <t>FOTOVOLTAICA_EL_MANZANO_SPA</t>
  </si>
  <si>
    <t>FOTOVOLTAICA_ALGARROBO_SPA</t>
  </si>
  <si>
    <t>FOTOVOLTAICA_ACACIA</t>
  </si>
  <si>
    <t>FOTOVOLTAICA EL MANZANAR</t>
  </si>
  <si>
    <t>FOTOVOLTAICA EL ALERCE</t>
  </si>
  <si>
    <t>FOTOVOLTAICA DELTA</t>
  </si>
  <si>
    <t>FOTOVOLTAICA AVELLANO</t>
  </si>
  <si>
    <t>FOTOVOLTAICA ALFA</t>
  </si>
  <si>
    <t>FARO_CORONA</t>
  </si>
  <si>
    <t>FARMDO_ENERGY</t>
  </si>
  <si>
    <t>ESPINOS</t>
  </si>
  <si>
    <t>ENLASA</t>
  </si>
  <si>
    <t>ENERNUEVAS</t>
  </si>
  <si>
    <t>ENERGIA_SIETE</t>
  </si>
  <si>
    <t>ENERGIAS_DEL_FUTURO</t>
  </si>
  <si>
    <t>ENERBOSCH</t>
  </si>
  <si>
    <t>EMPRESA ELECTRICA LA COMPAÑÍA</t>
  </si>
  <si>
    <t>EMELDA</t>
  </si>
  <si>
    <t>EL_ROBLE_SOLAR_SPA</t>
  </si>
  <si>
    <t>EL_QUEULE</t>
  </si>
  <si>
    <t>EL_NOGAL</t>
  </si>
  <si>
    <t>EL_MORADO</t>
  </si>
  <si>
    <t>EL_MIRADOR</t>
  </si>
  <si>
    <t>EL_CERNICALO</t>
  </si>
  <si>
    <t>EL_BOCO</t>
  </si>
  <si>
    <t>EL_ARROYO</t>
  </si>
  <si>
    <t>EL_AGRIO</t>
  </si>
  <si>
    <t>ELEKTRAGEN</t>
  </si>
  <si>
    <t>EL CANELO</t>
  </si>
  <si>
    <t>ECLIPSE_SOLAR_SPA</t>
  </si>
  <si>
    <t>EBCO_ATACAMA</t>
  </si>
  <si>
    <t>DOS_VALLES</t>
  </si>
  <si>
    <t>DOSAL</t>
  </si>
  <si>
    <t>DONGO</t>
  </si>
  <si>
    <t>DON MARIANO ENERGY</t>
  </si>
  <si>
    <t>DIVISADERO</t>
  </si>
  <si>
    <t>DIUTO</t>
  </si>
  <si>
    <t>DIEGO_DE_ALMAGRO_SOLAR</t>
  </si>
  <si>
    <t>Central El Atajo</t>
  </si>
  <si>
    <t>CUZCUZ</t>
  </si>
  <si>
    <t>CURILEUFU</t>
  </si>
  <si>
    <t>CUMPEO</t>
  </si>
  <si>
    <t>CRUCERO_SPA</t>
  </si>
  <si>
    <t>CONDOR_ENERGIA</t>
  </si>
  <si>
    <t>COMMONPLACE</t>
  </si>
  <si>
    <t>COLMITO</t>
  </si>
  <si>
    <t>COLLIL</t>
  </si>
  <si>
    <t>CIPRES</t>
  </si>
  <si>
    <t>CH_EL_MANZANO</t>
  </si>
  <si>
    <t>CHUNGUNGO_SOLAR</t>
  </si>
  <si>
    <t>CHUNGUNGO</t>
  </si>
  <si>
    <t>CHINCOL</t>
  </si>
  <si>
    <t>CHESTER_SOLAR_V</t>
  </si>
  <si>
    <t>CHESTER_SOLAR_I_SPA</t>
  </si>
  <si>
    <t>CHESTER_SOLAR_IV</t>
  </si>
  <si>
    <t>CHANLEUFU</t>
  </si>
  <si>
    <t>CHACAYES</t>
  </si>
  <si>
    <t>CH _SANTA_ELENA</t>
  </si>
  <si>
    <t>CEDARS_SOLAR</t>
  </si>
  <si>
    <t>CAVANCHA</t>
  </si>
  <si>
    <t>CATAN_SOLAR</t>
  </si>
  <si>
    <t>CASA_BERMEJA_SPA</t>
  </si>
  <si>
    <t>CARRAN</t>
  </si>
  <si>
    <t>CARDONES SA</t>
  </si>
  <si>
    <t>CARBOMET</t>
  </si>
  <si>
    <t>CANENCIA_ENERGIA_SPA</t>
  </si>
  <si>
    <t>CANDELARIA SOLAR</t>
  </si>
  <si>
    <t>CAMPO_LINDO</t>
  </si>
  <si>
    <t>CALLE_LARGA_SPA</t>
  </si>
  <si>
    <t>CALAMA_SOLAR_1</t>
  </si>
  <si>
    <t>CABO_LEONES_III</t>
  </si>
  <si>
    <t>CABO_LEONES_II</t>
  </si>
  <si>
    <t>BIOBIO_NEGRETE</t>
  </si>
  <si>
    <t>BETEL</t>
  </si>
  <si>
    <t>BERRUECO_ENERGIA</t>
  </si>
  <si>
    <t>BELLAVISTA</t>
  </si>
  <si>
    <t>BARRICK</t>
  </si>
  <si>
    <t>AUSTRIAN_SOLAR</t>
  </si>
  <si>
    <t>ATACAMA SOLAR</t>
  </si>
  <si>
    <t>ARRAYAN_EOLICO</t>
  </si>
  <si>
    <t>APOLO_DEL_NORTE_SPA</t>
  </si>
  <si>
    <t>ANTILHUE</t>
  </si>
  <si>
    <t>ANGELA_SOLAR_SPA</t>
  </si>
  <si>
    <t>ANDES_GENERACION</t>
  </si>
  <si>
    <t>AMPARO</t>
  </si>
  <si>
    <t>AMANECER SOLAR</t>
  </si>
  <si>
    <t>ALTOS_DEL_PAICO</t>
  </si>
  <si>
    <t>AGROSOLAR_V</t>
  </si>
  <si>
    <t>AGROSOLAR_IV</t>
  </si>
  <si>
    <t>ABENGOA</t>
  </si>
  <si>
    <t>Inyecciones</t>
  </si>
  <si>
    <t>Hidrologia</t>
  </si>
  <si>
    <t>Mes</t>
  </si>
  <si>
    <t>Retiros</t>
  </si>
  <si>
    <t>Compra Venta</t>
  </si>
  <si>
    <t>3 menores</t>
  </si>
  <si>
    <t>Empresa</t>
  </si>
  <si>
    <t>Garantia</t>
  </si>
  <si>
    <t>ALTO_MAIPO</t>
  </si>
  <si>
    <t>ENERQUINTA</t>
  </si>
  <si>
    <t>IEH_SOLAR</t>
  </si>
  <si>
    <t>[USD]</t>
  </si>
  <si>
    <t>Resultado</t>
  </si>
  <si>
    <t>Hidrología</t>
  </si>
  <si>
    <t>1er-Menor</t>
  </si>
  <si>
    <t>2do-Menor</t>
  </si>
  <si>
    <t>3er-Menor</t>
  </si>
  <si>
    <t>Check</t>
  </si>
  <si>
    <t>PV_SALVADOR</t>
  </si>
  <si>
    <t>WPD_DUQUECO</t>
  </si>
  <si>
    <t>Balance</t>
  </si>
  <si>
    <t>Ajuste Ciclado</t>
  </si>
  <si>
    <t>Compensación Mensual</t>
  </si>
  <si>
    <t>Carbón</t>
  </si>
  <si>
    <t>GNL</t>
  </si>
  <si>
    <t>SONNEDIX_COX</t>
  </si>
  <si>
    <t>be forestales</t>
  </si>
  <si>
    <t>Enerquinta</t>
  </si>
  <si>
    <t>nueva energia</t>
  </si>
  <si>
    <t>colbun</t>
  </si>
  <si>
    <t xml:space="preserve"> </t>
  </si>
  <si>
    <t>[clp]</t>
  </si>
  <si>
    <t>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</si>
</sst>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mmm\ 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2" tint="-9.9978637043366805E-2"/>
      <name val="Calibri"/>
      <family val="2"/>
      <scheme val="minor"/>
    </font>
    <font>
      <sz val="9"/>
      <color theme="4"/>
      <name val="Calibri"/>
      <family val="2"/>
      <scheme val="minor"/>
    </font>
    <font>
      <sz val="9"/>
      <color theme="0" tint="-0.1499984740745262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37">
    <xf numFmtId="0" fontId="0" fillId="0" borderId="0" xfId="0"/>
    <xf numFmtId="0" fontId="2" fillId="0" borderId="1" xfId="0" applyFont="1" applyBorder="1" applyAlignment="1">
      <alignment horizontal="center" vertical="top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3" fontId="3" fillId="2" borderId="7" xfId="0" applyNumberFormat="1" applyFont="1" applyFill="1" applyBorder="1" applyAlignment="1">
      <alignment horizontal="center"/>
    </xf>
    <xf numFmtId="3" fontId="3" fillId="2" borderId="8" xfId="0" applyNumberFormat="1" applyFont="1" applyFill="1" applyBorder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14" fontId="3" fillId="3" borderId="6" xfId="0" applyNumberFormat="1" applyFont="1" applyFill="1" applyBorder="1" applyAlignment="1">
      <alignment horizontal="center"/>
    </xf>
    <xf numFmtId="14" fontId="3" fillId="3" borderId="0" xfId="0" applyNumberFormat="1" applyFont="1" applyFill="1" applyBorder="1" applyAlignment="1">
      <alignment horizontal="center"/>
    </xf>
    <xf numFmtId="14" fontId="3" fillId="3" borderId="7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14" fontId="3" fillId="4" borderId="6" xfId="0" applyNumberFormat="1" applyFont="1" applyFill="1" applyBorder="1" applyAlignment="1">
      <alignment horizontal="center"/>
    </xf>
    <xf numFmtId="14" fontId="3" fillId="4" borderId="0" xfId="0" applyNumberFormat="1" applyFont="1" applyFill="1" applyBorder="1" applyAlignment="1">
      <alignment horizontal="center"/>
    </xf>
    <xf numFmtId="14" fontId="3" fillId="4" borderId="7" xfId="0" applyNumberFormat="1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vertical="center"/>
    </xf>
    <xf numFmtId="14" fontId="3" fillId="5" borderId="6" xfId="0" applyNumberFormat="1" applyFont="1" applyFill="1" applyBorder="1" applyAlignment="1">
      <alignment horizontal="center"/>
    </xf>
    <xf numFmtId="14" fontId="3" fillId="5" borderId="0" xfId="0" applyNumberFormat="1" applyFont="1" applyFill="1" applyBorder="1" applyAlignment="1">
      <alignment horizontal="center"/>
    </xf>
    <xf numFmtId="14" fontId="3" fillId="5" borderId="7" xfId="0" applyNumberFormat="1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/>
    </xf>
    <xf numFmtId="0" fontId="3" fillId="6" borderId="0" xfId="0" applyFont="1" applyFill="1" applyBorder="1" applyAlignment="1">
      <alignment horizontal="center"/>
    </xf>
    <xf numFmtId="0" fontId="3" fillId="6" borderId="7" xfId="0" applyFont="1" applyFill="1" applyBorder="1" applyAlignment="1">
      <alignment horizontal="center"/>
    </xf>
    <xf numFmtId="0" fontId="3" fillId="6" borderId="8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9" xfId="0" applyFont="1" applyFill="1" applyBorder="1" applyAlignment="1">
      <alignment horizontal="center"/>
    </xf>
    <xf numFmtId="14" fontId="3" fillId="6" borderId="10" xfId="0" applyNumberFormat="1" applyFont="1" applyFill="1" applyBorder="1" applyAlignment="1">
      <alignment horizontal="center"/>
    </xf>
    <xf numFmtId="14" fontId="3" fillId="6" borderId="11" xfId="0" applyNumberFormat="1" applyFont="1" applyFill="1" applyBorder="1" applyAlignment="1">
      <alignment horizontal="center"/>
    </xf>
    <xf numFmtId="14" fontId="3" fillId="6" borderId="12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3" fontId="3" fillId="2" borderId="10" xfId="0" applyNumberFormat="1" applyFont="1" applyFill="1" applyBorder="1" applyAlignment="1">
      <alignment horizontal="center"/>
    </xf>
    <xf numFmtId="3" fontId="3" fillId="2" borderId="11" xfId="0" applyNumberFormat="1" applyFont="1" applyFill="1" applyBorder="1" applyAlignment="1">
      <alignment horizontal="center"/>
    </xf>
    <xf numFmtId="3" fontId="3" fillId="2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3" fontId="3" fillId="2" borderId="13" xfId="0" applyNumberFormat="1" applyFont="1" applyFill="1" applyBorder="1" applyAlignment="1">
      <alignment horizontal="center"/>
    </xf>
    <xf numFmtId="3" fontId="3" fillId="2" borderId="14" xfId="0" applyNumberFormat="1" applyFont="1" applyFill="1" applyBorder="1" applyAlignment="1">
      <alignment horizontal="center"/>
    </xf>
    <xf numFmtId="3" fontId="3" fillId="2" borderId="1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/>
    <xf numFmtId="164" fontId="3" fillId="0" borderId="0" xfId="0" applyNumberFormat="1" applyFont="1"/>
    <xf numFmtId="0" fontId="3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3" fillId="6" borderId="0" xfId="0" applyFont="1" applyFill="1"/>
    <xf numFmtId="0" fontId="3" fillId="6" borderId="3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"/>
    </xf>
    <xf numFmtId="41" fontId="3" fillId="6" borderId="0" xfId="1" applyFont="1" applyFill="1"/>
    <xf numFmtId="41" fontId="3" fillId="6" borderId="0" xfId="0" applyNumberFormat="1" applyFont="1" applyFill="1"/>
    <xf numFmtId="0" fontId="3" fillId="0" borderId="0" xfId="0" applyFont="1" applyAlignment="1">
      <alignment horizontal="center" vertical="center"/>
    </xf>
    <xf numFmtId="0" fontId="5" fillId="6" borderId="0" xfId="0" applyFont="1" applyFill="1"/>
    <xf numFmtId="0" fontId="5" fillId="6" borderId="3" xfId="0" applyFont="1" applyFill="1" applyBorder="1"/>
    <xf numFmtId="0" fontId="3" fillId="2" borderId="0" xfId="0" applyFont="1" applyFill="1" applyAlignment="1">
      <alignment horizontal="center"/>
    </xf>
    <xf numFmtId="164" fontId="3" fillId="2" borderId="0" xfId="0" applyNumberFormat="1" applyFont="1" applyFill="1"/>
    <xf numFmtId="0" fontId="3" fillId="2" borderId="0" xfId="0" applyFont="1" applyFill="1" applyAlignment="1">
      <alignment horizontal="center"/>
    </xf>
    <xf numFmtId="14" fontId="3" fillId="8" borderId="10" xfId="0" applyNumberFormat="1" applyFont="1" applyFill="1" applyBorder="1" applyAlignment="1">
      <alignment horizontal="center"/>
    </xf>
    <xf numFmtId="14" fontId="3" fillId="8" borderId="11" xfId="0" applyNumberFormat="1" applyFont="1" applyFill="1" applyBorder="1" applyAlignment="1">
      <alignment horizontal="center"/>
    </xf>
    <xf numFmtId="14" fontId="3" fillId="8" borderId="12" xfId="0" applyNumberFormat="1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3" fillId="8" borderId="8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3" fillId="8" borderId="9" xfId="0" applyFont="1" applyFill="1" applyBorder="1" applyAlignment="1">
      <alignment horizontal="center"/>
    </xf>
    <xf numFmtId="0" fontId="3" fillId="2" borderId="2" xfId="0" applyFont="1" applyFill="1" applyBorder="1"/>
    <xf numFmtId="41" fontId="3" fillId="2" borderId="10" xfId="1" applyFont="1" applyFill="1" applyBorder="1" applyAlignment="1">
      <alignment horizontal="center"/>
    </xf>
    <xf numFmtId="41" fontId="3" fillId="2" borderId="11" xfId="1" applyFont="1" applyFill="1" applyBorder="1" applyAlignment="1">
      <alignment horizontal="center"/>
    </xf>
    <xf numFmtId="41" fontId="3" fillId="2" borderId="12" xfId="1" applyFont="1" applyFill="1" applyBorder="1" applyAlignment="1">
      <alignment horizontal="center"/>
    </xf>
    <xf numFmtId="41" fontId="3" fillId="2" borderId="6" xfId="1" applyFont="1" applyFill="1" applyBorder="1" applyAlignment="1">
      <alignment horizontal="center"/>
    </xf>
    <xf numFmtId="41" fontId="3" fillId="2" borderId="0" xfId="1" applyFont="1" applyFill="1" applyBorder="1" applyAlignment="1">
      <alignment horizontal="center"/>
    </xf>
    <xf numFmtId="41" fontId="3" fillId="2" borderId="7" xfId="1" applyFont="1" applyFill="1" applyBorder="1" applyAlignment="1">
      <alignment horizontal="center"/>
    </xf>
    <xf numFmtId="41" fontId="3" fillId="2" borderId="8" xfId="1" applyFont="1" applyFill="1" applyBorder="1" applyAlignment="1">
      <alignment horizontal="center"/>
    </xf>
    <xf numFmtId="41" fontId="3" fillId="2" borderId="2" xfId="1" applyFont="1" applyFill="1" applyBorder="1" applyAlignment="1">
      <alignment horizontal="center"/>
    </xf>
    <xf numFmtId="41" fontId="3" fillId="2" borderId="9" xfId="1" applyFont="1" applyFill="1" applyBorder="1" applyAlignment="1">
      <alignment horizontal="center"/>
    </xf>
    <xf numFmtId="0" fontId="3" fillId="2" borderId="0" xfId="0" applyFont="1" applyFill="1"/>
    <xf numFmtId="0" fontId="3" fillId="2" borderId="3" xfId="0" applyFont="1" applyFill="1" applyBorder="1"/>
    <xf numFmtId="165" fontId="3" fillId="2" borderId="3" xfId="0" applyNumberFormat="1" applyFont="1" applyFill="1" applyBorder="1" applyAlignment="1">
      <alignment horizontal="center" vertical="center"/>
    </xf>
    <xf numFmtId="0" fontId="0" fillId="4" borderId="0" xfId="0" applyFill="1"/>
    <xf numFmtId="41" fontId="0" fillId="4" borderId="0" xfId="1" applyFont="1" applyFill="1"/>
    <xf numFmtId="3" fontId="0" fillId="4" borderId="0" xfId="0" applyNumberFormat="1" applyFill="1"/>
    <xf numFmtId="0" fontId="0" fillId="4" borderId="0" xfId="0" applyNumberFormat="1" applyFill="1"/>
    <xf numFmtId="0" fontId="3" fillId="2" borderId="0" xfId="0" applyFont="1" applyFill="1" applyAlignment="1">
      <alignment horizontal="center"/>
    </xf>
    <xf numFmtId="43" fontId="0" fillId="0" borderId="0" xfId="0" applyNumberFormat="1"/>
    <xf numFmtId="41" fontId="0" fillId="7" borderId="0" xfId="1" applyFont="1" applyFill="1"/>
    <xf numFmtId="0" fontId="6" fillId="2" borderId="0" xfId="0" applyFont="1" applyFill="1"/>
    <xf numFmtId="41" fontId="6" fillId="2" borderId="0" xfId="2" applyFont="1" applyFill="1"/>
    <xf numFmtId="0" fontId="6" fillId="2" borderId="0" xfId="0" applyFont="1" applyFill="1" applyBorder="1"/>
    <xf numFmtId="0" fontId="6" fillId="2" borderId="2" xfId="0" applyFont="1" applyFill="1" applyBorder="1"/>
    <xf numFmtId="41" fontId="6" fillId="2" borderId="2" xfId="2" applyFont="1" applyFill="1" applyBorder="1"/>
    <xf numFmtId="41" fontId="0" fillId="4" borderId="0" xfId="0" applyNumberFormat="1" applyFill="1"/>
    <xf numFmtId="41" fontId="7" fillId="6" borderId="0" xfId="1" applyFont="1" applyFill="1"/>
    <xf numFmtId="41" fontId="7" fillId="6" borderId="0" xfId="1" applyFont="1" applyFill="1" applyAlignment="1">
      <alignment horizontal="center"/>
    </xf>
    <xf numFmtId="0" fontId="4" fillId="5" borderId="4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/>
    </xf>
  </cellXfs>
  <cellStyles count="3">
    <cellStyle name="Millares [0]" xfId="1" builtinId="6"/>
    <cellStyle name="Millares [0] 2" xfId="2" xr:uid="{A99828D9-8B7F-46B9-ADAE-EEAC86EED998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4CE4-3297-4E19-97B6-BA05DD3D9507}">
  <sheetPr codeName="Hoja6"/>
  <dimension ref="B2:Q74"/>
  <sheetViews>
    <sheetView tabSelected="1" workbookViewId="0">
      <selection activeCell="G1" sqref="G1"/>
    </sheetView>
  </sheetViews>
  <sheetFormatPr baseColWidth="10" defaultColWidth="10.81640625" defaultRowHeight="12" x14ac:dyDescent="0.3"/>
  <cols>
    <col min="1" max="1" width="4.81640625" style="74" customWidth="1"/>
    <col min="2" max="2" width="2.453125" style="72" bestFit="1" customWidth="1"/>
    <col min="3" max="3" width="19.1796875" style="74" bestFit="1" customWidth="1"/>
    <col min="4" max="4" width="10.453125" style="74" bestFit="1" customWidth="1"/>
    <col min="5" max="5" width="3.26953125" style="80" bestFit="1" customWidth="1"/>
    <col min="6" max="6" width="3.453125" style="74" customWidth="1"/>
    <col min="7" max="7" width="12.90625" style="74" customWidth="1"/>
    <col min="8" max="8" width="12.453125" style="74" bestFit="1" customWidth="1"/>
    <col min="9" max="16384" width="10.81640625" style="74"/>
  </cols>
  <sheetData>
    <row r="2" spans="2:11" x14ac:dyDescent="0.3">
      <c r="C2" s="73" t="s">
        <v>422</v>
      </c>
      <c r="D2" s="73" t="s">
        <v>423</v>
      </c>
      <c r="G2" s="73" t="s">
        <v>423</v>
      </c>
    </row>
    <row r="3" spans="2:11" x14ac:dyDescent="0.3">
      <c r="B3" s="75"/>
      <c r="C3" s="76"/>
      <c r="D3" s="76" t="s">
        <v>427</v>
      </c>
      <c r="E3" s="81"/>
      <c r="G3" s="76" t="s">
        <v>447</v>
      </c>
      <c r="J3" s="135" t="s">
        <v>448</v>
      </c>
      <c r="K3" s="136">
        <v>817.85</v>
      </c>
    </row>
    <row r="4" spans="2:11" x14ac:dyDescent="0.3">
      <c r="B4" s="72">
        <v>1</v>
      </c>
      <c r="C4" s="74" t="str" cm="1">
        <f t="array" ref="C4">INDEX(Balance!$B$6:$B$412,Resultados!E4,1)</f>
        <v>ENEL_GENERACION</v>
      </c>
      <c r="D4" s="77">
        <f>-SMALL(Balance!$GN$6:$GN$412,Resultados!B4)</f>
        <v>192358451.02840877</v>
      </c>
      <c r="E4" s="80">
        <f>MATCH(-D4,Balance!$GN$6:$GN$412,0)</f>
        <v>111</v>
      </c>
      <c r="G4" s="78">
        <f>D4*$K$3</f>
        <v>157320359173.58411</v>
      </c>
      <c r="H4" s="120">
        <v>192358451.02840877</v>
      </c>
      <c r="I4" s="78">
        <f>H4-D4</f>
        <v>0</v>
      </c>
    </row>
    <row r="5" spans="2:11" x14ac:dyDescent="0.3">
      <c r="B5" s="72">
        <f>+B4+1</f>
        <v>2</v>
      </c>
      <c r="C5" s="74" t="str" cm="1">
        <f t="array" ref="C5">INDEX(Balance!$B$6:$B$412,Resultados!E5,1)</f>
        <v>TAMAKAYA_ENERGIA</v>
      </c>
      <c r="D5" s="77">
        <f>-SMALL(Balance!$GN$6:$GN$412,Resultados!B5)</f>
        <v>80022789.840000004</v>
      </c>
      <c r="E5" s="80">
        <f>MATCH(-D5,Balance!$GN$6:$GN$412,0)</f>
        <v>386</v>
      </c>
      <c r="G5" s="78">
        <f t="shared" ref="G5:G68" si="0">D5*$K$3</f>
        <v>65446638670.644005</v>
      </c>
      <c r="H5" s="120">
        <v>80022789.840000004</v>
      </c>
      <c r="I5" s="78">
        <f t="shared" ref="I5:I68" si="1">H5-D5</f>
        <v>0</v>
      </c>
    </row>
    <row r="6" spans="2:11" x14ac:dyDescent="0.3">
      <c r="B6" s="72">
        <f t="shared" ref="B6:B47" si="2">+B5+1</f>
        <v>3</v>
      </c>
      <c r="C6" s="74" t="str" cm="1">
        <f t="array" ref="C6">INDEX(Balance!$B$6:$B$412,Resultados!E6,1)</f>
        <v>ENGIE</v>
      </c>
      <c r="D6" s="77">
        <f>-SMALL(Balance!$GN$6:$GN$412,Resultados!B6)</f>
        <v>62634597.051937386</v>
      </c>
      <c r="E6" s="80">
        <f>MATCH(-D6,Balance!$GN$6:$GN$412,0)</f>
        <v>120</v>
      </c>
      <c r="G6" s="78">
        <f t="shared" si="0"/>
        <v>51225705198.926994</v>
      </c>
      <c r="H6" s="120">
        <v>62634597.051937386</v>
      </c>
      <c r="I6" s="78">
        <f t="shared" si="1"/>
        <v>0</v>
      </c>
    </row>
    <row r="7" spans="2:11" x14ac:dyDescent="0.3">
      <c r="B7" s="72">
        <f t="shared" si="2"/>
        <v>4</v>
      </c>
      <c r="C7" s="74" t="str" cm="1">
        <f t="array" ref="C7">INDEX(Balance!$B$6:$B$412,Resultados!E7,1)</f>
        <v>EGP_CHILE</v>
      </c>
      <c r="D7" s="77">
        <f>-SMALL(Balance!$GN$6:$GN$412,Resultados!B7)</f>
        <v>57178205.640373215</v>
      </c>
      <c r="E7" s="80">
        <f>MATCH(-D7,Balance!$GN$6:$GN$412,0)</f>
        <v>94</v>
      </c>
      <c r="G7" s="78">
        <f t="shared" si="0"/>
        <v>46763195482.979233</v>
      </c>
      <c r="H7" s="120">
        <v>57178205.640373215</v>
      </c>
      <c r="I7" s="78">
        <f t="shared" si="1"/>
        <v>0</v>
      </c>
    </row>
    <row r="8" spans="2:11" x14ac:dyDescent="0.3">
      <c r="B8" s="72">
        <f t="shared" si="2"/>
        <v>5</v>
      </c>
      <c r="C8" s="74" t="str" cm="1">
        <f t="array" ref="C8">INDEX(Balance!$B$6:$B$412,Resultados!E8,1)</f>
        <v>GM_HOLDINGS</v>
      </c>
      <c r="D8" s="77">
        <f>-SMALL(Balance!$GN$6:$GN$412,Resultados!B8)</f>
        <v>40864862.664305769</v>
      </c>
      <c r="E8" s="80">
        <f>MATCH(-D8,Balance!$GN$6:$GN$412,0)</f>
        <v>147</v>
      </c>
      <c r="G8" s="78">
        <f t="shared" si="0"/>
        <v>33421327930.002476</v>
      </c>
      <c r="H8" s="120">
        <v>40864862.664305769</v>
      </c>
      <c r="I8" s="78">
        <f t="shared" si="1"/>
        <v>0</v>
      </c>
    </row>
    <row r="9" spans="2:11" x14ac:dyDescent="0.3">
      <c r="B9" s="72">
        <f t="shared" si="2"/>
        <v>6</v>
      </c>
      <c r="C9" s="74" t="str" cm="1">
        <f t="array" ref="C9">INDEX(Balance!$B$6:$B$412,Resultados!E9,1)</f>
        <v>COLBUN</v>
      </c>
      <c r="D9" s="77">
        <f>-SMALL(Balance!$GN$6:$GN$412,Resultados!B9)</f>
        <v>22671900.238236979</v>
      </c>
      <c r="E9" s="80">
        <f>MATCH(-D9,Balance!$GN$6:$GN$412,0)</f>
        <v>70</v>
      </c>
      <c r="G9" s="78">
        <f t="shared" si="0"/>
        <v>18542213609.842113</v>
      </c>
      <c r="H9" s="120">
        <v>22671900.238236979</v>
      </c>
      <c r="I9" s="78">
        <f t="shared" si="1"/>
        <v>0</v>
      </c>
    </row>
    <row r="10" spans="2:11" x14ac:dyDescent="0.3">
      <c r="B10" s="72">
        <f t="shared" si="2"/>
        <v>7</v>
      </c>
      <c r="C10" s="74" t="str" cm="1">
        <f t="array" ref="C10">INDEX(Balance!$B$6:$B$412,Resultados!E10,1)</f>
        <v>CERRO_DOMINADOR_CSP</v>
      </c>
      <c r="D10" s="77">
        <f>-SMALL(Balance!$GN$6:$GN$412,Resultados!B10)</f>
        <v>18151881.619380336</v>
      </c>
      <c r="E10" s="80">
        <f>MATCH(-D10,Balance!$GN$6:$GN$412,0)</f>
        <v>54</v>
      </c>
      <c r="G10" s="78">
        <f t="shared" si="0"/>
        <v>14845516382.410208</v>
      </c>
      <c r="H10" s="120">
        <v>18151881.619380336</v>
      </c>
      <c r="I10" s="78">
        <f t="shared" si="1"/>
        <v>0</v>
      </c>
    </row>
    <row r="11" spans="2:11" x14ac:dyDescent="0.3">
      <c r="B11" s="72">
        <f t="shared" si="2"/>
        <v>8</v>
      </c>
      <c r="C11" s="74" t="str" cm="1">
        <f t="array" ref="C11">INDEX(Balance!$B$6:$B$412,Resultados!E11,1)</f>
        <v>HUEMUL_ENERGIA</v>
      </c>
      <c r="D11" s="77">
        <f>-SMALL(Balance!$GN$6:$GN$412,Resultados!B11)</f>
        <v>17931198.084027618</v>
      </c>
      <c r="E11" s="80">
        <f>MATCH(-D11,Balance!$GN$6:$GN$412,0)</f>
        <v>195</v>
      </c>
      <c r="G11" s="78">
        <f t="shared" si="0"/>
        <v>14665030353.021988</v>
      </c>
      <c r="H11" s="120">
        <v>17931198.084027618</v>
      </c>
      <c r="I11" s="78">
        <f t="shared" si="1"/>
        <v>0</v>
      </c>
    </row>
    <row r="12" spans="2:11" x14ac:dyDescent="0.3">
      <c r="B12" s="72">
        <f t="shared" si="2"/>
        <v>9</v>
      </c>
      <c r="C12" s="74" t="str" cm="1">
        <f t="array" ref="C12">INDEX(Balance!$B$6:$B$412,Resultados!E12,1)</f>
        <v>GUACOLDA</v>
      </c>
      <c r="D12" s="77">
        <f>-SMALL(Balance!$GN$6:$GN$412,Resultados!B12)</f>
        <v>14600756.605479142</v>
      </c>
      <c r="E12" s="80">
        <f>MATCH(-D12,Balance!$GN$6:$GN$412,0)</f>
        <v>178</v>
      </c>
      <c r="G12" s="78">
        <f t="shared" si="0"/>
        <v>11941228789.791117</v>
      </c>
      <c r="H12" s="120">
        <v>14600756.605479142</v>
      </c>
      <c r="I12" s="78">
        <f t="shared" si="1"/>
        <v>0</v>
      </c>
    </row>
    <row r="13" spans="2:11" x14ac:dyDescent="0.3">
      <c r="B13" s="72">
        <f t="shared" si="2"/>
        <v>10</v>
      </c>
      <c r="C13" s="74" t="str" cm="1">
        <f t="array" ref="C13">INDEX(Balance!$B$6:$B$412,Resultados!E13,1)</f>
        <v>ANDINA</v>
      </c>
      <c r="D13" s="77">
        <f>-SMALL(Balance!$GN$6:$GN$412,Resultados!B13)</f>
        <v>9571913.1841629054</v>
      </c>
      <c r="E13" s="80">
        <f>MATCH(-D13,Balance!$GN$6:$GN$412,0)</f>
        <v>19</v>
      </c>
      <c r="G13" s="78">
        <f t="shared" si="0"/>
        <v>7828389197.6676321</v>
      </c>
      <c r="H13" s="120">
        <v>9571913.1841629054</v>
      </c>
      <c r="I13" s="78">
        <f t="shared" si="1"/>
        <v>0</v>
      </c>
    </row>
    <row r="14" spans="2:11" x14ac:dyDescent="0.3">
      <c r="B14" s="72">
        <f t="shared" si="2"/>
        <v>11</v>
      </c>
      <c r="C14" s="74" t="str" cm="1">
        <f t="array" ref="C14">INDEX(Balance!$B$6:$B$412,Resultados!E14,1)</f>
        <v>ACCIONA_ENERGIA</v>
      </c>
      <c r="D14" s="77">
        <f>-SMALL(Balance!$GN$6:$GN$412,Resultados!B14)</f>
        <v>7098949.2174914125</v>
      </c>
      <c r="E14" s="80">
        <f>MATCH(-D14,Balance!$GN$6:$GN$412,0)</f>
        <v>4</v>
      </c>
      <c r="G14" s="78">
        <f t="shared" si="0"/>
        <v>5805875617.5253515</v>
      </c>
      <c r="H14" s="120">
        <v>7098949.2174914125</v>
      </c>
      <c r="I14" s="78">
        <f t="shared" si="1"/>
        <v>0</v>
      </c>
    </row>
    <row r="15" spans="2:11" x14ac:dyDescent="0.3">
      <c r="B15" s="72">
        <f t="shared" si="2"/>
        <v>12</v>
      </c>
      <c r="C15" s="74" t="str" cm="1">
        <f t="array" ref="C15">INDEX(Balance!$B$6:$B$412,Resultados!E15,1)</f>
        <v>RUCATAYO</v>
      </c>
      <c r="D15" s="77">
        <f>-SMALL(Balance!$GN$6:$GN$412,Resultados!B15)</f>
        <v>7073684.3481092472</v>
      </c>
      <c r="E15" s="80">
        <f>MATCH(-D15,Balance!$GN$6:$GN$412,0)</f>
        <v>352</v>
      </c>
      <c r="G15" s="78">
        <f t="shared" si="0"/>
        <v>5785212744.1011477</v>
      </c>
      <c r="H15" s="120">
        <v>7073684.3481092472</v>
      </c>
      <c r="I15" s="78">
        <f t="shared" si="1"/>
        <v>0</v>
      </c>
    </row>
    <row r="16" spans="2:11" x14ac:dyDescent="0.3">
      <c r="B16" s="72">
        <f t="shared" si="2"/>
        <v>13</v>
      </c>
      <c r="C16" s="74" t="str" cm="1">
        <f t="array" ref="C16">INDEX(Balance!$B$6:$B$412,Resultados!E16,1)</f>
        <v>ERSA</v>
      </c>
      <c r="D16" s="77">
        <f>-SMALL(Balance!$GN$6:$GN$412,Resultados!B16)</f>
        <v>5954386.088580953</v>
      </c>
      <c r="E16" s="80">
        <f>MATCH(-D16,Balance!$GN$6:$GN$412,0)</f>
        <v>123</v>
      </c>
      <c r="G16" s="78">
        <f t="shared" si="0"/>
        <v>4869794662.5459328</v>
      </c>
      <c r="H16" s="120">
        <v>5954386.088580953</v>
      </c>
      <c r="I16" s="78">
        <f t="shared" si="1"/>
        <v>0</v>
      </c>
    </row>
    <row r="17" spans="2:9" x14ac:dyDescent="0.3">
      <c r="B17" s="72">
        <f t="shared" si="2"/>
        <v>14</v>
      </c>
      <c r="C17" s="74" t="str" cm="1">
        <f t="array" ref="C17">INDEX(Balance!$B$6:$B$412,Resultados!E17,1)</f>
        <v>NUEVA_ATACAMA</v>
      </c>
      <c r="D17" s="77">
        <f>-SMALL(Balance!$GN$6:$GN$412,Resultados!B17)</f>
        <v>3994878.6178233111</v>
      </c>
      <c r="E17" s="80">
        <f>MATCH(-D17,Balance!$GN$6:$GN$412,0)</f>
        <v>265</v>
      </c>
      <c r="G17" s="78">
        <f t="shared" si="0"/>
        <v>3267211477.5867953</v>
      </c>
      <c r="H17" s="120">
        <v>3994878.6178233111</v>
      </c>
      <c r="I17" s="78">
        <f t="shared" si="1"/>
        <v>0</v>
      </c>
    </row>
    <row r="18" spans="2:9" x14ac:dyDescent="0.3">
      <c r="B18" s="72">
        <f t="shared" si="2"/>
        <v>15</v>
      </c>
      <c r="C18" s="74" t="str" cm="1">
        <f t="array" ref="C18">INDEX(Balance!$B$6:$B$412,Resultados!E18,1)</f>
        <v>HORNITOS</v>
      </c>
      <c r="D18" s="77">
        <f>-SMALL(Balance!$GN$6:$GN$412,Resultados!B18)</f>
        <v>3719469.4631441478</v>
      </c>
      <c r="E18" s="80">
        <f>MATCH(-D18,Balance!$GN$6:$GN$412,0)</f>
        <v>193</v>
      </c>
      <c r="G18" s="78">
        <f t="shared" si="0"/>
        <v>3041968100.4324412</v>
      </c>
      <c r="H18" s="120">
        <v>3719469.4631441478</v>
      </c>
      <c r="I18" s="78">
        <f t="shared" si="1"/>
        <v>0</v>
      </c>
    </row>
    <row r="19" spans="2:9" x14ac:dyDescent="0.3">
      <c r="B19" s="72">
        <f t="shared" si="2"/>
        <v>16</v>
      </c>
      <c r="C19" s="74" t="str" cm="1">
        <f t="array" ref="C19">INDEX(Balance!$B$6:$B$412,Resultados!E19,1)</f>
        <v>COCHRANE</v>
      </c>
      <c r="D19" s="77">
        <f>-SMALL(Balance!$GN$6:$GN$412,Resultados!B19)</f>
        <v>3405802.3110339697</v>
      </c>
      <c r="E19" s="80">
        <f>MATCH(-D19,Balance!$GN$6:$GN$412,0)</f>
        <v>69</v>
      </c>
      <c r="G19" s="78">
        <f t="shared" si="0"/>
        <v>2785435420.0791321</v>
      </c>
      <c r="H19" s="120">
        <v>3405802.3110339697</v>
      </c>
      <c r="I19" s="78">
        <f t="shared" si="1"/>
        <v>0</v>
      </c>
    </row>
    <row r="20" spans="2:9" x14ac:dyDescent="0.3">
      <c r="B20" s="72">
        <f t="shared" si="2"/>
        <v>17</v>
      </c>
      <c r="C20" s="74" t="str" cm="1">
        <f t="array" ref="C20">INDEX(Balance!$B$6:$B$412,Resultados!E20,1)</f>
        <v>CONEJO_SOLAR</v>
      </c>
      <c r="D20" s="77">
        <f>-SMALL(Balance!$GN$6:$GN$412,Resultados!B20)</f>
        <v>3213495.8797485558</v>
      </c>
      <c r="E20" s="80">
        <f>MATCH(-D20,Balance!$GN$6:$GN$412,0)</f>
        <v>76</v>
      </c>
      <c r="G20" s="78">
        <f t="shared" si="0"/>
        <v>2628157605.2523565</v>
      </c>
      <c r="H20" s="120">
        <v>3213495.8797485558</v>
      </c>
      <c r="I20" s="78">
        <f t="shared" si="1"/>
        <v>0</v>
      </c>
    </row>
    <row r="21" spans="2:9" x14ac:dyDescent="0.3">
      <c r="B21" s="72">
        <f t="shared" si="2"/>
        <v>18</v>
      </c>
      <c r="C21" s="74" t="str" cm="1">
        <f t="array" ref="C21">INDEX(Balance!$B$6:$B$412,Resultados!E21,1)</f>
        <v>MARIA_ELENA_SOLAR</v>
      </c>
      <c r="D21" s="77">
        <f>-SMALL(Balance!$GN$6:$GN$412,Resultados!B21)</f>
        <v>3065469.4587372271</v>
      </c>
      <c r="E21" s="80">
        <f>MATCH(-D21,Balance!$GN$6:$GN$412,0)</f>
        <v>254</v>
      </c>
      <c r="G21" s="78">
        <f t="shared" si="0"/>
        <v>2507094196.8282413</v>
      </c>
      <c r="H21" s="120">
        <v>3065469.4587372271</v>
      </c>
      <c r="I21" s="78">
        <f t="shared" si="1"/>
        <v>0</v>
      </c>
    </row>
    <row r="22" spans="2:9" x14ac:dyDescent="0.3">
      <c r="B22" s="72">
        <f t="shared" si="2"/>
        <v>19</v>
      </c>
      <c r="C22" s="74" t="str" cm="1">
        <f t="array" ref="C22">INDEX(Balance!$B$6:$B$412,Resultados!E22,1)</f>
        <v>ATRIA_ENERGIA</v>
      </c>
      <c r="D22" s="77">
        <f>-SMALL(Balance!$GN$6:$GN$412,Resultados!B22)</f>
        <v>3003384.4322106522</v>
      </c>
      <c r="E22" s="80">
        <f>MATCH(-D22,Balance!$GN$6:$GN$412,0)</f>
        <v>27</v>
      </c>
      <c r="G22" s="78">
        <f t="shared" si="0"/>
        <v>2456317957.883482</v>
      </c>
      <c r="H22" s="120">
        <v>3003384.4322106522</v>
      </c>
      <c r="I22" s="78">
        <f t="shared" si="1"/>
        <v>0</v>
      </c>
    </row>
    <row r="23" spans="2:9" x14ac:dyDescent="0.3">
      <c r="B23" s="72">
        <f t="shared" si="2"/>
        <v>20</v>
      </c>
      <c r="C23" s="74" t="str" cm="1">
        <f t="array" ref="C23">INDEX(Balance!$B$6:$B$412,Resultados!E23,1)</f>
        <v>EL_PELICANO</v>
      </c>
      <c r="D23" s="77">
        <f>-SMALL(Balance!$GN$6:$GN$412,Resultados!B23)</f>
        <v>2911918.2784894798</v>
      </c>
      <c r="E23" s="80">
        <f>MATCH(-D23,Balance!$GN$6:$GN$412,0)</f>
        <v>103</v>
      </c>
      <c r="G23" s="78">
        <f t="shared" si="0"/>
        <v>2381512364.0626211</v>
      </c>
      <c r="H23" s="120">
        <v>2911918.2784894798</v>
      </c>
      <c r="I23" s="78">
        <f t="shared" si="1"/>
        <v>0</v>
      </c>
    </row>
    <row r="24" spans="2:9" x14ac:dyDescent="0.3">
      <c r="B24" s="72">
        <f t="shared" si="2"/>
        <v>21</v>
      </c>
      <c r="C24" s="74" t="str" cm="1">
        <f t="array" ref="C24">INDEX(Balance!$B$6:$B$412,Resultados!E24,1)</f>
        <v>CABO_LEONES_II</v>
      </c>
      <c r="D24" s="77">
        <f>-SMALL(Balance!$GN$6:$GN$412,Resultados!B24)</f>
        <v>2514908.3073902987</v>
      </c>
      <c r="E24" s="80">
        <f>MATCH(-D24,Balance!$GN$6:$GN$412,0)</f>
        <v>37</v>
      </c>
      <c r="G24" s="78">
        <f t="shared" si="0"/>
        <v>2056817759.1991558</v>
      </c>
      <c r="H24" s="120">
        <v>2514908.3073902987</v>
      </c>
      <c r="I24" s="78">
        <f t="shared" si="1"/>
        <v>0</v>
      </c>
    </row>
    <row r="25" spans="2:9" x14ac:dyDescent="0.3">
      <c r="B25" s="72">
        <f t="shared" si="2"/>
        <v>22</v>
      </c>
      <c r="C25" s="74" t="str" cm="1">
        <f t="array" ref="C25">INDEX(Balance!$B$6:$B$412,Resultados!E25,1)</f>
        <v>MONTE REDONDO</v>
      </c>
      <c r="D25" s="77">
        <f>-SMALL(Balance!$GN$6:$GN$412,Resultados!B25)</f>
        <v>2498933.1946006175</v>
      </c>
      <c r="E25" s="80">
        <f>MATCH(-D25,Balance!$GN$6:$GN$412,0)</f>
        <v>259</v>
      </c>
      <c r="G25" s="78">
        <f t="shared" si="0"/>
        <v>2043752513.2041152</v>
      </c>
      <c r="H25" s="120">
        <v>2498933.1946006175</v>
      </c>
      <c r="I25" s="78">
        <f t="shared" si="1"/>
        <v>0</v>
      </c>
    </row>
    <row r="26" spans="2:9" x14ac:dyDescent="0.3">
      <c r="B26" s="72">
        <f t="shared" si="2"/>
        <v>23</v>
      </c>
      <c r="C26" s="74" t="str" cm="1">
        <f t="array" ref="C26">INDEX(Balance!$B$6:$B$412,Resultados!E26,1)</f>
        <v>SAN_JUAN_LAP</v>
      </c>
      <c r="D26" s="77">
        <f>-SMALL(Balance!$GN$6:$GN$412,Resultados!B26)</f>
        <v>2098038.2215876183</v>
      </c>
      <c r="E26" s="80">
        <f>MATCH(-D26,Balance!$GN$6:$GN$412,0)</f>
        <v>356</v>
      </c>
      <c r="G26" s="78">
        <f t="shared" si="0"/>
        <v>1715880559.5254338</v>
      </c>
      <c r="H26" s="120">
        <v>2098038.2215876183</v>
      </c>
      <c r="I26" s="78">
        <f t="shared" si="1"/>
        <v>0</v>
      </c>
    </row>
    <row r="27" spans="2:9" x14ac:dyDescent="0.3">
      <c r="B27" s="72">
        <f t="shared" si="2"/>
        <v>24</v>
      </c>
      <c r="C27" s="74" t="str" cm="1">
        <f t="array" ref="C27">INDEX(Balance!$B$6:$B$412,Resultados!E27,1)</f>
        <v>CONDOR_ENERGIA</v>
      </c>
      <c r="D27" s="77">
        <f>-SMALL(Balance!$GN$6:$GN$412,Resultados!B27)</f>
        <v>1967989.7662040479</v>
      </c>
      <c r="E27" s="80">
        <f>MATCH(-D27,Balance!$GN$6:$GN$412,0)</f>
        <v>75</v>
      </c>
      <c r="G27" s="78">
        <f t="shared" si="0"/>
        <v>1609520430.2899806</v>
      </c>
      <c r="H27" s="120">
        <v>1967989.7662040479</v>
      </c>
      <c r="I27" s="78">
        <f t="shared" si="1"/>
        <v>0</v>
      </c>
    </row>
    <row r="28" spans="2:9" x14ac:dyDescent="0.3">
      <c r="B28" s="72">
        <f t="shared" si="2"/>
        <v>25</v>
      </c>
      <c r="C28" s="74" t="str" cm="1">
        <f t="array" ref="C28">INDEX(Balance!$B$6:$B$412,Resultados!E28,1)</f>
        <v>GEOTERMICA_DEL_NORTE</v>
      </c>
      <c r="D28" s="77">
        <f>-SMALL(Balance!$GN$6:$GN$412,Resultados!B28)</f>
        <v>1947400.7032741262</v>
      </c>
      <c r="E28" s="80">
        <f>MATCH(-D28,Balance!$GN$6:$GN$412,0)</f>
        <v>144</v>
      </c>
      <c r="G28" s="78">
        <f t="shared" si="0"/>
        <v>1592681665.172744</v>
      </c>
      <c r="H28" s="120">
        <v>1947400.7032741262</v>
      </c>
      <c r="I28" s="78">
        <f t="shared" si="1"/>
        <v>0</v>
      </c>
    </row>
    <row r="29" spans="2:9" x14ac:dyDescent="0.3">
      <c r="B29" s="72">
        <f t="shared" si="2"/>
        <v>26</v>
      </c>
      <c r="C29" s="74" t="str" cm="1">
        <f t="array" ref="C29">INDEX(Balance!$B$6:$B$412,Resultados!E29,1)</f>
        <v>JAVIERA</v>
      </c>
      <c r="D29" s="77">
        <f>-SMALL(Balance!$GN$6:$GN$412,Resultados!B29)</f>
        <v>1809054.3101852746</v>
      </c>
      <c r="E29" s="80">
        <f>MATCH(-D29,Balance!$GN$6:$GN$412,0)</f>
        <v>208</v>
      </c>
      <c r="G29" s="78">
        <f t="shared" si="0"/>
        <v>1479535067.5850267</v>
      </c>
      <c r="H29" s="120">
        <v>1809054.3101852746</v>
      </c>
      <c r="I29" s="78">
        <f t="shared" si="1"/>
        <v>0</v>
      </c>
    </row>
    <row r="30" spans="2:9" x14ac:dyDescent="0.3">
      <c r="B30" s="72">
        <f t="shared" si="2"/>
        <v>27</v>
      </c>
      <c r="C30" s="74" t="str" cm="1">
        <f t="array" ref="C30">INDEX(Balance!$B$6:$B$412,Resultados!E30,1)</f>
        <v>SGA</v>
      </c>
      <c r="D30" s="77">
        <f>-SMALL(Balance!$GN$6:$GN$412,Resultados!B30)</f>
        <v>1543803.179353205</v>
      </c>
      <c r="E30" s="80">
        <f>MATCH(-D30,Balance!$GN$6:$GN$412,0)</f>
        <v>365</v>
      </c>
      <c r="G30" s="78">
        <f t="shared" si="0"/>
        <v>1262599430.2340188</v>
      </c>
      <c r="H30" s="120">
        <v>1543803.179353205</v>
      </c>
      <c r="I30" s="78">
        <f t="shared" si="1"/>
        <v>0</v>
      </c>
    </row>
    <row r="31" spans="2:9" x14ac:dyDescent="0.3">
      <c r="B31" s="72">
        <f t="shared" si="2"/>
        <v>28</v>
      </c>
      <c r="C31" s="74" t="str" cm="1">
        <f t="array" ref="C31">INDEX(Balance!$B$6:$B$412,Resultados!E31,1)</f>
        <v>DUQUECO</v>
      </c>
      <c r="D31" s="77">
        <f>-SMALL(Balance!$GN$6:$GN$412,Resultados!B31)</f>
        <v>1480831.5263250298</v>
      </c>
      <c r="E31" s="80">
        <f>MATCH(-D31,Balance!$GN$6:$GN$412,0)</f>
        <v>90</v>
      </c>
      <c r="G31" s="78">
        <f t="shared" si="0"/>
        <v>1211098063.8049257</v>
      </c>
      <c r="H31" s="120">
        <v>1480831.5263250298</v>
      </c>
      <c r="I31" s="78">
        <f t="shared" si="1"/>
        <v>0</v>
      </c>
    </row>
    <row r="32" spans="2:9" x14ac:dyDescent="0.3">
      <c r="B32" s="72">
        <f t="shared" si="2"/>
        <v>29</v>
      </c>
      <c r="C32" s="74" t="str" cm="1">
        <f t="array" ref="C32">INDEX(Balance!$B$6:$B$412,Resultados!E32,1)</f>
        <v>FV_NORTE_GRANDE_1</v>
      </c>
      <c r="D32" s="77">
        <f>-SMALL(Balance!$GN$6:$GN$412,Resultados!B32)</f>
        <v>1334198.4832331263</v>
      </c>
      <c r="E32" s="80">
        <f>MATCH(-D32,Balance!$GN$6:$GN$412,0)</f>
        <v>138</v>
      </c>
      <c r="G32" s="78">
        <f t="shared" si="0"/>
        <v>1091174229.5122125</v>
      </c>
      <c r="H32" s="120">
        <v>1334198.4832331263</v>
      </c>
      <c r="I32" s="78">
        <f t="shared" si="1"/>
        <v>0</v>
      </c>
    </row>
    <row r="33" spans="2:9" x14ac:dyDescent="0.3">
      <c r="B33" s="72">
        <f t="shared" si="2"/>
        <v>30</v>
      </c>
      <c r="C33" s="74" t="str" cm="1">
        <f t="array" ref="C33">INDEX(Balance!$B$6:$B$412,Resultados!E33,1)</f>
        <v>SONNEDIX_ENERGY</v>
      </c>
      <c r="D33" s="77">
        <f>-SMALL(Balance!$GN$6:$GN$412,Resultados!B33)</f>
        <v>1304483.9538791885</v>
      </c>
      <c r="E33" s="80">
        <f>MATCH(-D33,Balance!$GN$6:$GN$412,0)</f>
        <v>378</v>
      </c>
      <c r="G33" s="78">
        <f t="shared" si="0"/>
        <v>1066872201.6800944</v>
      </c>
      <c r="H33" s="120">
        <v>1304483.9538791885</v>
      </c>
      <c r="I33" s="78">
        <f t="shared" si="1"/>
        <v>0</v>
      </c>
    </row>
    <row r="34" spans="2:9" x14ac:dyDescent="0.3">
      <c r="B34" s="72">
        <f t="shared" si="2"/>
        <v>31</v>
      </c>
      <c r="C34" s="74" t="str" cm="1">
        <f t="array" ref="C34">INDEX(Balance!$B$6:$B$412,Resultados!E34,1)</f>
        <v>LUZ_DEL_NORTE</v>
      </c>
      <c r="D34" s="77">
        <f>-SMALL(Balance!$GN$6:$GN$412,Resultados!B34)</f>
        <v>1251042.638934358</v>
      </c>
      <c r="E34" s="80">
        <f>MATCH(-D34,Balance!$GN$6:$GN$412,0)</f>
        <v>249</v>
      </c>
      <c r="G34" s="78">
        <f t="shared" si="0"/>
        <v>1023165222.2524648</v>
      </c>
      <c r="H34" s="120">
        <v>1251042.638934358</v>
      </c>
      <c r="I34" s="78">
        <f t="shared" si="1"/>
        <v>0</v>
      </c>
    </row>
    <row r="35" spans="2:9" x14ac:dyDescent="0.3">
      <c r="B35" s="72">
        <f t="shared" si="2"/>
        <v>32</v>
      </c>
      <c r="C35" s="74" t="str" cm="1">
        <f t="array" ref="C35">INDEX(Balance!$B$6:$B$412,Resultados!E35,1)</f>
        <v>POZO_ALMONTE_SOLAR_3</v>
      </c>
      <c r="D35" s="77">
        <f>-SMALL(Balance!$GN$6:$GN$412,Resultados!B35)</f>
        <v>1211887.3741619496</v>
      </c>
      <c r="E35" s="80">
        <f>MATCH(-D35,Balance!$GN$6:$GN$412,0)</f>
        <v>318</v>
      </c>
      <c r="F35" s="74" t="s">
        <v>446</v>
      </c>
      <c r="G35" s="78">
        <f t="shared" si="0"/>
        <v>991142088.95835054</v>
      </c>
      <c r="H35" s="120">
        <v>1211887.3741619496</v>
      </c>
      <c r="I35" s="78">
        <f t="shared" si="1"/>
        <v>0</v>
      </c>
    </row>
    <row r="36" spans="2:9" x14ac:dyDescent="0.3">
      <c r="B36" s="72">
        <f t="shared" si="2"/>
        <v>33</v>
      </c>
      <c r="C36" s="74" t="str" cm="1">
        <f t="array" ref="C36">INDEX(Balance!$B$6:$B$412,Resultados!E36,1)</f>
        <v>CABO_LEONES</v>
      </c>
      <c r="D36" s="77">
        <f>-SMALL(Balance!$GN$6:$GN$412,Resultados!B36)</f>
        <v>1207193.117474528</v>
      </c>
      <c r="E36" s="80">
        <f>MATCH(-D36,Balance!$GN$6:$GN$412,0)</f>
        <v>36</v>
      </c>
      <c r="G36" s="78">
        <f t="shared" si="0"/>
        <v>987302891.12654281</v>
      </c>
      <c r="H36" s="120">
        <v>1207193.117474528</v>
      </c>
      <c r="I36" s="78">
        <f t="shared" si="1"/>
        <v>0</v>
      </c>
    </row>
    <row r="37" spans="2:9" x14ac:dyDescent="0.3">
      <c r="B37" s="72">
        <f t="shared" si="2"/>
        <v>34</v>
      </c>
      <c r="C37" s="74" t="str" cm="1">
        <f t="array" ref="C37">INDEX(Balance!$B$6:$B$412,Resultados!E37,1)</f>
        <v>WPD_MALLECO</v>
      </c>
      <c r="D37" s="77">
        <f>-SMALL(Balance!$GN$6:$GN$412,Resultados!B37)</f>
        <v>1084473.7614850067</v>
      </c>
      <c r="E37" s="80">
        <f>MATCH(-D37,Balance!$GN$6:$GN$412,0)</f>
        <v>406</v>
      </c>
      <c r="G37" s="78">
        <f t="shared" si="0"/>
        <v>886936865.83051276</v>
      </c>
      <c r="H37" s="120">
        <v>1084473.7614850067</v>
      </c>
      <c r="I37" s="78">
        <f t="shared" si="1"/>
        <v>0</v>
      </c>
    </row>
    <row r="38" spans="2:9" x14ac:dyDescent="0.3">
      <c r="B38" s="72">
        <f t="shared" si="2"/>
        <v>35</v>
      </c>
      <c r="C38" s="74" t="str" cm="1">
        <f t="array" ref="C38">INDEX(Balance!$B$6:$B$412,Resultados!E38,1)</f>
        <v>TECNORED</v>
      </c>
      <c r="D38" s="77">
        <f>-SMALL(Balance!$GN$6:$GN$412,Resultados!B38)</f>
        <v>995849.32398779329</v>
      </c>
      <c r="E38" s="80">
        <f>MATCH(-D38,Balance!$GN$6:$GN$412,0)</f>
        <v>389</v>
      </c>
      <c r="G38" s="78">
        <f t="shared" si="0"/>
        <v>814455369.62341678</v>
      </c>
      <c r="H38" s="120">
        <v>995849.32398779329</v>
      </c>
      <c r="I38" s="78">
        <f t="shared" si="1"/>
        <v>0</v>
      </c>
    </row>
    <row r="39" spans="2:9" x14ac:dyDescent="0.3">
      <c r="B39" s="72">
        <f t="shared" si="2"/>
        <v>36</v>
      </c>
      <c r="C39" s="74" t="str" cm="1">
        <f t="array" ref="C39">INDEX(Balance!$B$6:$B$412,Resultados!E39,1)</f>
        <v>AELA_GENERACION</v>
      </c>
      <c r="D39" s="77">
        <f>-SMALL(Balance!$GN$6:$GN$412,Resultados!B39)</f>
        <v>943165.56593049504</v>
      </c>
      <c r="E39" s="80">
        <f>MATCH(-D39,Balance!$GN$6:$GN$412,0)</f>
        <v>5</v>
      </c>
      <c r="G39" s="78">
        <f t="shared" si="0"/>
        <v>771367958.09625542</v>
      </c>
      <c r="H39" s="120">
        <v>943165.56593049504</v>
      </c>
      <c r="I39" s="78">
        <f t="shared" si="1"/>
        <v>0</v>
      </c>
    </row>
    <row r="40" spans="2:9" x14ac:dyDescent="0.3">
      <c r="B40" s="72">
        <f t="shared" si="2"/>
        <v>37</v>
      </c>
      <c r="C40" s="74" t="str" cm="1">
        <f t="array" ref="C40">INDEX(Balance!$B$6:$B$412,Resultados!E40,1)</f>
        <v>GR Power Chile SpA</v>
      </c>
      <c r="D40" s="77">
        <f>-SMALL(Balance!$GN$6:$GN$412,Resultados!B40)</f>
        <v>906850.08314233157</v>
      </c>
      <c r="E40" s="80">
        <f>MATCH(-D40,Balance!$GN$6:$GN$412,0)</f>
        <v>151</v>
      </c>
      <c r="G40" s="78">
        <f t="shared" si="0"/>
        <v>741667340.49795592</v>
      </c>
      <c r="H40" s="120">
        <v>906850.08314233157</v>
      </c>
      <c r="I40" s="78">
        <f t="shared" si="1"/>
        <v>0</v>
      </c>
    </row>
    <row r="41" spans="2:9" x14ac:dyDescent="0.3">
      <c r="B41" s="72">
        <f t="shared" si="2"/>
        <v>38</v>
      </c>
      <c r="C41" s="74" t="str" cm="1">
        <f t="array" ref="C41">INDEX(Balance!$B$6:$B$412,Resultados!E41,1)</f>
        <v>AGUAS DEL MELADO</v>
      </c>
      <c r="D41" s="77">
        <f>-SMALL(Balance!$GN$6:$GN$412,Resultados!B41)</f>
        <v>734854.08963858709</v>
      </c>
      <c r="E41" s="80">
        <f>MATCH(-D41,Balance!$GN$6:$GN$412,0)</f>
        <v>11</v>
      </c>
      <c r="G41" s="78">
        <f t="shared" si="0"/>
        <v>601000417.21091843</v>
      </c>
      <c r="H41" s="120">
        <v>734854.08963858709</v>
      </c>
      <c r="I41" s="78">
        <f t="shared" si="1"/>
        <v>0</v>
      </c>
    </row>
    <row r="42" spans="2:9" x14ac:dyDescent="0.3">
      <c r="B42" s="72">
        <f t="shared" si="2"/>
        <v>39</v>
      </c>
      <c r="C42" s="74" t="str" cm="1">
        <f t="array" ref="C42">INDEX(Balance!$B$6:$B$412,Resultados!E42,1)</f>
        <v>PUNTA_PALMERAS</v>
      </c>
      <c r="D42" s="77">
        <f>-SMALL(Balance!$GN$6:$GN$412,Resultados!B42)</f>
        <v>688827.91650940804</v>
      </c>
      <c r="E42" s="80">
        <f>MATCH(-D42,Balance!$GN$6:$GN$412,0)</f>
        <v>324</v>
      </c>
      <c r="G42" s="78">
        <f t="shared" si="0"/>
        <v>563357911.51721942</v>
      </c>
      <c r="H42" s="120">
        <v>688827.91650940804</v>
      </c>
      <c r="I42" s="78">
        <f t="shared" si="1"/>
        <v>0</v>
      </c>
    </row>
    <row r="43" spans="2:9" x14ac:dyDescent="0.3">
      <c r="B43" s="72">
        <f t="shared" si="2"/>
        <v>40</v>
      </c>
      <c r="C43" s="74" t="str" cm="1">
        <f t="array" ref="C43">INDEX(Balance!$B$6:$B$412,Resultados!E43,1)</f>
        <v>OPDENERGY_GENERACION</v>
      </c>
      <c r="D43" s="77">
        <f>-SMALL(Balance!$GN$6:$GN$412,Resultados!B43)</f>
        <v>652494.88095192483</v>
      </c>
      <c r="E43" s="80">
        <f>MATCH(-D43,Balance!$GN$6:$GN$412,0)</f>
        <v>268</v>
      </c>
      <c r="G43" s="78">
        <f t="shared" si="0"/>
        <v>533642938.38653171</v>
      </c>
      <c r="H43" s="120">
        <v>652494.88095192483</v>
      </c>
      <c r="I43" s="78">
        <f t="shared" si="1"/>
        <v>0</v>
      </c>
    </row>
    <row r="44" spans="2:9" x14ac:dyDescent="0.3">
      <c r="B44" s="72">
        <f t="shared" si="2"/>
        <v>41</v>
      </c>
      <c r="C44" s="74" t="str" cm="1">
        <f t="array" ref="C44">INDEX(Balance!$B$6:$B$412,Resultados!E44,1)</f>
        <v>POZO_ALMONTE_SOLAR_2</v>
      </c>
      <c r="D44" s="77">
        <f>-SMALL(Balance!$GN$6:$GN$412,Resultados!B44)</f>
        <v>616718.1601751697</v>
      </c>
      <c r="E44" s="80">
        <f>MATCH(-D44,Balance!$GN$6:$GN$412,0)</f>
        <v>317</v>
      </c>
      <c r="G44" s="78">
        <f t="shared" si="0"/>
        <v>504382947.29926258</v>
      </c>
      <c r="H44" s="120">
        <v>616718.1601751697</v>
      </c>
      <c r="I44" s="78">
        <f t="shared" si="1"/>
        <v>0</v>
      </c>
    </row>
    <row r="45" spans="2:9" x14ac:dyDescent="0.3">
      <c r="B45" s="72">
        <f t="shared" si="2"/>
        <v>42</v>
      </c>
      <c r="C45" s="74" t="str" cm="1">
        <f t="array" ref="C45">INDEX(Balance!$B$6:$B$412,Resultados!E45,1)</f>
        <v>CHACAYES</v>
      </c>
      <c r="D45" s="77">
        <f>-SMALL(Balance!$GN$6:$GN$412,Resultados!B45)</f>
        <v>590724.18638918037</v>
      </c>
      <c r="E45" s="80">
        <f>MATCH(-D45,Balance!$GN$6:$GN$412,0)</f>
        <v>59</v>
      </c>
      <c r="G45" s="78">
        <f t="shared" si="0"/>
        <v>483123775.83839118</v>
      </c>
      <c r="H45" s="120">
        <v>590724.18638918037</v>
      </c>
      <c r="I45" s="78">
        <f t="shared" si="1"/>
        <v>0</v>
      </c>
    </row>
    <row r="46" spans="2:9" x14ac:dyDescent="0.3">
      <c r="B46" s="72">
        <f t="shared" si="2"/>
        <v>43</v>
      </c>
      <c r="C46" s="74" t="str" cm="1">
        <f t="array" ref="C46">INDEX(Balance!$B$6:$B$412,Resultados!E46,1)</f>
        <v>ON GROUP</v>
      </c>
      <c r="D46" s="77">
        <f>-SMALL(Balance!$GN$6:$GN$412,Resultados!B46)</f>
        <v>500343.59609999997</v>
      </c>
      <c r="E46" s="80">
        <f>MATCH(-D46,Balance!$GN$6:$GN$412,0)</f>
        <v>267</v>
      </c>
      <c r="G46" s="78">
        <f t="shared" si="0"/>
        <v>409206010.07038498</v>
      </c>
      <c r="H46" s="120">
        <v>500343.59609999997</v>
      </c>
      <c r="I46" s="78">
        <f t="shared" si="1"/>
        <v>0</v>
      </c>
    </row>
    <row r="47" spans="2:9" x14ac:dyDescent="0.3">
      <c r="B47" s="72">
        <f t="shared" si="2"/>
        <v>44</v>
      </c>
      <c r="C47" s="74" t="str" cm="1">
        <f t="array" ref="C47">INDEX(Balance!$B$6:$B$412,Resultados!E47,1)</f>
        <v>CUMBRES</v>
      </c>
      <c r="D47" s="77">
        <f>-SMALL(Balance!$GN$6:$GN$412,Resultados!B47)</f>
        <v>478648.49162227602</v>
      </c>
      <c r="E47" s="80">
        <f>MATCH(-D47,Balance!$GN$6:$GN$412,0)</f>
        <v>79</v>
      </c>
      <c r="G47" s="78">
        <f t="shared" si="0"/>
        <v>391462668.87327844</v>
      </c>
      <c r="H47" s="120">
        <v>478648.49162227602</v>
      </c>
      <c r="I47" s="78">
        <f t="shared" si="1"/>
        <v>0</v>
      </c>
    </row>
    <row r="48" spans="2:9" x14ac:dyDescent="0.3">
      <c r="B48" s="72">
        <f t="shared" ref="B48:B72" si="3">+B47+1</f>
        <v>45</v>
      </c>
      <c r="C48" s="74" t="str" cm="1">
        <f t="array" ref="C48">INDEX(Balance!$B$6:$B$412,Resultados!E48,1)</f>
        <v>IMELSA_ENERGIA</v>
      </c>
      <c r="D48" s="77">
        <f>-SMALL(Balance!$GN$6:$GN$412,Resultados!B48)</f>
        <v>447908.14375706599</v>
      </c>
      <c r="E48" s="80">
        <f>MATCH(-D48,Balance!$GN$6:$GN$412,0)</f>
        <v>198</v>
      </c>
      <c r="G48" s="78">
        <f t="shared" si="0"/>
        <v>366321675.37171644</v>
      </c>
      <c r="H48" s="120">
        <v>447908.14375706599</v>
      </c>
      <c r="I48" s="78">
        <f t="shared" si="1"/>
        <v>0</v>
      </c>
    </row>
    <row r="49" spans="2:9" x14ac:dyDescent="0.3">
      <c r="B49" s="72">
        <f t="shared" si="3"/>
        <v>46</v>
      </c>
      <c r="C49" s="74" t="str" cm="1">
        <f t="array" ref="C49">INDEX(Balance!$B$6:$B$412,Resultados!E49,1)</f>
        <v>ENORCHILE</v>
      </c>
      <c r="D49" s="77">
        <f>-SMALL(Balance!$GN$6:$GN$412,Resultados!B49)</f>
        <v>412478.55301757785</v>
      </c>
      <c r="E49" s="80">
        <f>MATCH(-D49,Balance!$GN$6:$GN$412,0)</f>
        <v>122</v>
      </c>
      <c r="G49" s="78">
        <f t="shared" si="0"/>
        <v>337345584.58542603</v>
      </c>
      <c r="H49" s="120">
        <v>412478.55301757785</v>
      </c>
      <c r="I49" s="78">
        <f t="shared" si="1"/>
        <v>0</v>
      </c>
    </row>
    <row r="50" spans="2:9" x14ac:dyDescent="0.3">
      <c r="B50" s="72">
        <f t="shared" si="3"/>
        <v>47</v>
      </c>
      <c r="C50" s="74" t="str" cm="1">
        <f t="array" ref="C50">INDEX(Balance!$B$6:$B$412,Resultados!E50,1)</f>
        <v>NUEVA ENERGIA</v>
      </c>
      <c r="D50" s="77">
        <f>-SMALL(Balance!$GN$6:$GN$412,Resultados!B50)</f>
        <v>368356.76443703234</v>
      </c>
      <c r="E50" s="80">
        <f>MATCH(-D50,Balance!$GN$6:$GN$412,0)</f>
        <v>264</v>
      </c>
      <c r="G50" s="78">
        <f t="shared" si="0"/>
        <v>301260579.79482692</v>
      </c>
      <c r="H50" s="120">
        <v>368356.76443703234</v>
      </c>
      <c r="I50" s="78">
        <f t="shared" si="1"/>
        <v>0</v>
      </c>
    </row>
    <row r="51" spans="2:9" x14ac:dyDescent="0.3">
      <c r="B51" s="72">
        <f t="shared" si="3"/>
        <v>48</v>
      </c>
      <c r="C51" s="74" t="str" cm="1">
        <f t="array" ref="C51">INDEX(Balance!$B$6:$B$412,Resultados!E51,1)</f>
        <v>LIPIGAS</v>
      </c>
      <c r="D51" s="77">
        <f>-SMALL(Balance!$GN$6:$GN$412,Resultados!B51)</f>
        <v>339919.25777556864</v>
      </c>
      <c r="E51" s="80">
        <f>MATCH(-D51,Balance!$GN$6:$GN$412,0)</f>
        <v>235</v>
      </c>
      <c r="G51" s="78">
        <f t="shared" si="0"/>
        <v>278002964.97174883</v>
      </c>
      <c r="H51" s="120">
        <v>339919.25777556864</v>
      </c>
      <c r="I51" s="78">
        <f t="shared" si="1"/>
        <v>0</v>
      </c>
    </row>
    <row r="52" spans="2:9" x14ac:dyDescent="0.3">
      <c r="B52" s="72">
        <f t="shared" si="3"/>
        <v>49</v>
      </c>
      <c r="C52" s="74" t="str" cm="1">
        <f t="array" ref="C52">INDEX(Balance!$B$6:$B$412,Resultados!E52,1)</f>
        <v>NEOMAS</v>
      </c>
      <c r="D52" s="77">
        <f>-SMALL(Balance!$GN$6:$GN$412,Resultados!B52)</f>
        <v>326558.98510543333</v>
      </c>
      <c r="E52" s="80">
        <f>MATCH(-D52,Balance!$GN$6:$GN$412,0)</f>
        <v>260</v>
      </c>
      <c r="G52" s="78">
        <f t="shared" si="0"/>
        <v>267076265.96847865</v>
      </c>
      <c r="H52" s="120">
        <v>326558.98510543333</v>
      </c>
      <c r="I52" s="78">
        <f t="shared" si="1"/>
        <v>0</v>
      </c>
    </row>
    <row r="53" spans="2:9" x14ac:dyDescent="0.3">
      <c r="B53" s="72">
        <f t="shared" si="3"/>
        <v>50</v>
      </c>
      <c r="C53" s="74" t="str" cm="1">
        <f t="array" ref="C53">INDEX(Balance!$B$6:$B$412,Resultados!E53,1)</f>
        <v>ENERGIA PACIFICO</v>
      </c>
      <c r="D53" s="77">
        <f>-SMALL(Balance!$GN$6:$GN$412,Resultados!B53)</f>
        <v>303006.82564013544</v>
      </c>
      <c r="E53" s="80">
        <f>MATCH(-D53,Balance!$GN$6:$GN$412,0)</f>
        <v>113</v>
      </c>
      <c r="G53" s="78">
        <f t="shared" si="0"/>
        <v>247814132.34978479</v>
      </c>
      <c r="H53" s="120">
        <v>303006.82564013544</v>
      </c>
      <c r="I53" s="78">
        <f t="shared" si="1"/>
        <v>0</v>
      </c>
    </row>
    <row r="54" spans="2:9" x14ac:dyDescent="0.3">
      <c r="B54" s="72">
        <f t="shared" si="3"/>
        <v>51</v>
      </c>
      <c r="C54" s="74" t="str" cm="1">
        <f t="array" ref="C54">INDEX(Balance!$B$6:$B$412,Resultados!E54,1)</f>
        <v>ALLIPEN</v>
      </c>
      <c r="D54" s="77">
        <f>-SMALL(Balance!$GN$6:$GN$412,Resultados!B54)</f>
        <v>274597.98459459492</v>
      </c>
      <c r="E54" s="80">
        <f>MATCH(-D54,Balance!$GN$6:$GN$412,0)</f>
        <v>13</v>
      </c>
      <c r="G54" s="78">
        <f t="shared" si="0"/>
        <v>224579961.70068946</v>
      </c>
      <c r="H54" s="120">
        <v>274597.98459459492</v>
      </c>
      <c r="I54" s="78">
        <f t="shared" si="1"/>
        <v>0</v>
      </c>
    </row>
    <row r="55" spans="2:9" x14ac:dyDescent="0.3">
      <c r="B55" s="72">
        <f t="shared" si="3"/>
        <v>52</v>
      </c>
      <c r="C55" s="74" t="str" cm="1">
        <f t="array" ref="C55">INDEX(Balance!$B$6:$B$412,Resultados!E55,1)</f>
        <v>NORVIND</v>
      </c>
      <c r="D55" s="77">
        <f>-SMALL(Balance!$GN$6:$GN$412,Resultados!B55)</f>
        <v>255789.89224054432</v>
      </c>
      <c r="E55" s="80">
        <f>MATCH(-D55,Balance!$GN$6:$GN$412,0)</f>
        <v>262</v>
      </c>
      <c r="G55" s="78">
        <f t="shared" si="0"/>
        <v>209197763.36892918</v>
      </c>
      <c r="H55" s="120">
        <v>255789.89224054432</v>
      </c>
      <c r="I55" s="78">
        <f t="shared" si="1"/>
        <v>0</v>
      </c>
    </row>
    <row r="56" spans="2:9" x14ac:dyDescent="0.3">
      <c r="B56" s="72">
        <f t="shared" si="3"/>
        <v>53</v>
      </c>
      <c r="C56" s="74" t="str" cm="1">
        <f t="array" ref="C56">INDEX(Balance!$B$6:$B$412,Resultados!E56,1)</f>
        <v>CHUNGUNGO</v>
      </c>
      <c r="D56" s="77">
        <f>-SMALL(Balance!$GN$6:$GN$412,Resultados!B56)</f>
        <v>223481.98345039529</v>
      </c>
      <c r="E56" s="80">
        <f>MATCH(-D56,Balance!$GN$6:$GN$412,0)</f>
        <v>65</v>
      </c>
      <c r="G56" s="78">
        <f t="shared" si="0"/>
        <v>182774740.16490579</v>
      </c>
      <c r="H56" s="120">
        <v>223481.98345039529</v>
      </c>
      <c r="I56" s="78">
        <f t="shared" si="1"/>
        <v>0</v>
      </c>
    </row>
    <row r="57" spans="2:9" x14ac:dyDescent="0.3">
      <c r="B57" s="72">
        <f t="shared" si="3"/>
        <v>54</v>
      </c>
      <c r="C57" s="74" t="str" cm="1">
        <f t="array" ref="C57">INDEX(Balance!$B$6:$B$412,Resultados!E57,1)</f>
        <v>EMBALSE_ANCOA</v>
      </c>
      <c r="D57" s="77">
        <f>-SMALL(Balance!$GN$6:$GN$412,Resultados!B57)</f>
        <v>203473.30286</v>
      </c>
      <c r="E57" s="80">
        <f>MATCH(-D57,Balance!$GN$6:$GN$412,0)</f>
        <v>107</v>
      </c>
      <c r="G57" s="78">
        <f t="shared" si="0"/>
        <v>166410640.74405101</v>
      </c>
      <c r="H57" s="120">
        <v>203473.30286</v>
      </c>
      <c r="I57" s="78">
        <f t="shared" si="1"/>
        <v>0</v>
      </c>
    </row>
    <row r="58" spans="2:9" x14ac:dyDescent="0.3">
      <c r="B58" s="72">
        <f t="shared" si="3"/>
        <v>55</v>
      </c>
      <c r="C58" s="74" t="str" cm="1">
        <f t="array" ref="C58">INDEX(Balance!$B$6:$B$412,Resultados!E58,1)</f>
        <v>LA HIGUERA</v>
      </c>
      <c r="D58" s="77">
        <f>-SMALL(Balance!$GN$6:$GN$412,Resultados!B58)</f>
        <v>186155.50237945002</v>
      </c>
      <c r="E58" s="80">
        <f>MATCH(-D58,Balance!$GN$6:$GN$412,0)</f>
        <v>214</v>
      </c>
      <c r="G58" s="78">
        <f t="shared" si="0"/>
        <v>152247277.62103319</v>
      </c>
      <c r="H58" s="120">
        <v>186155.50237945002</v>
      </c>
      <c r="I58" s="78">
        <f t="shared" si="1"/>
        <v>0</v>
      </c>
    </row>
    <row r="59" spans="2:9" x14ac:dyDescent="0.3">
      <c r="B59" s="72">
        <f t="shared" si="3"/>
        <v>56</v>
      </c>
      <c r="C59" s="74" t="str" cm="1">
        <f t="array" ref="C59">INDEX(Balance!$B$6:$B$412,Resultados!E59,1)</f>
        <v>TACORA_ENERGY</v>
      </c>
      <c r="D59" s="77">
        <f>-SMALL(Balance!$GN$6:$GN$412,Resultados!B59)</f>
        <v>72994.834100000007</v>
      </c>
      <c r="E59" s="80">
        <f>MATCH(-D59,Balance!$GN$6:$GN$412,0)</f>
        <v>383</v>
      </c>
      <c r="G59" s="78">
        <f t="shared" si="0"/>
        <v>59698825.06868501</v>
      </c>
      <c r="H59" s="120">
        <v>72994.834100000007</v>
      </c>
      <c r="I59" s="78">
        <f t="shared" si="1"/>
        <v>0</v>
      </c>
    </row>
    <row r="60" spans="2:9" x14ac:dyDescent="0.3">
      <c r="B60" s="72">
        <f t="shared" si="3"/>
        <v>57</v>
      </c>
      <c r="C60" s="74" t="str" cm="1">
        <f t="array" ref="C60">INDEX(Balance!$B$6:$B$412,Resultados!E60,1)</f>
        <v>WPD_NEGRETE</v>
      </c>
      <c r="D60" s="77">
        <f>-SMALL(Balance!$GN$6:$GN$412,Resultados!B60)</f>
        <v>67865.771790976636</v>
      </c>
      <c r="E60" s="80">
        <f>MATCH(-D60,Balance!$GN$6:$GN$412,0)</f>
        <v>407</v>
      </c>
      <c r="G60" s="78">
        <f t="shared" si="0"/>
        <v>55504021.459250242</v>
      </c>
      <c r="H60" s="120">
        <v>67865.771790976636</v>
      </c>
      <c r="I60" s="78">
        <f t="shared" si="1"/>
        <v>0</v>
      </c>
    </row>
    <row r="61" spans="2:9" x14ac:dyDescent="0.3">
      <c r="B61" s="72">
        <f t="shared" si="3"/>
        <v>58</v>
      </c>
      <c r="C61" s="74" t="str" cm="1">
        <f t="array" ref="C61">INDEX(Balance!$B$6:$B$412,Resultados!E61,1)</f>
        <v>AGSA</v>
      </c>
      <c r="D61" s="77">
        <f>-SMALL(Balance!$GN$6:$GN$412,Resultados!B61)</f>
        <v>63441.147802734289</v>
      </c>
      <c r="E61" s="80">
        <f>MATCH(-D61,Balance!$GN$6:$GN$412,0)</f>
        <v>10</v>
      </c>
      <c r="G61" s="78">
        <f t="shared" si="0"/>
        <v>51885342.730466239</v>
      </c>
      <c r="H61" s="120">
        <v>63441.147802734289</v>
      </c>
      <c r="I61" s="78">
        <f t="shared" si="1"/>
        <v>0</v>
      </c>
    </row>
    <row r="62" spans="2:9" x14ac:dyDescent="0.3">
      <c r="B62" s="72">
        <f t="shared" si="3"/>
        <v>59</v>
      </c>
      <c r="C62" s="74" t="str" cm="1">
        <f t="array" ref="C62">INDEX(Balance!$B$6:$B$412,Resultados!E62,1)</f>
        <v>PARQUE_EOLICO_LEBU</v>
      </c>
      <c r="D62" s="77">
        <f>-SMALL(Balance!$GN$6:$GN$412,Resultados!B62)</f>
        <v>43351.996809999997</v>
      </c>
      <c r="E62" s="80">
        <f>MATCH(-D62,Balance!$GN$6:$GN$412,0)</f>
        <v>280</v>
      </c>
      <c r="G62" s="78">
        <f t="shared" si="0"/>
        <v>35455430.5910585</v>
      </c>
      <c r="H62" s="120">
        <v>43351.996809999997</v>
      </c>
      <c r="I62" s="78">
        <f t="shared" si="1"/>
        <v>0</v>
      </c>
    </row>
    <row r="63" spans="2:9" x14ac:dyDescent="0.3">
      <c r="B63" s="72">
        <f t="shared" si="3"/>
        <v>60</v>
      </c>
      <c r="C63" s="74" t="str" cm="1">
        <f t="array" ref="C63">INDEX(Balance!$B$6:$B$412,Resultados!E63,1)</f>
        <v>ECOM_GENERACION</v>
      </c>
      <c r="D63" s="77">
        <f>-SMALL(Balance!$GN$6:$GN$412,Resultados!B63)</f>
        <v>38873.270561136953</v>
      </c>
      <c r="E63" s="80">
        <f>MATCH(-D63,Balance!$GN$6:$GN$412,0)</f>
        <v>93</v>
      </c>
      <c r="G63" s="78">
        <f t="shared" si="0"/>
        <v>31792504.328425858</v>
      </c>
      <c r="H63" s="120">
        <v>38873.270561136953</v>
      </c>
      <c r="I63" s="78">
        <f t="shared" si="1"/>
        <v>0</v>
      </c>
    </row>
    <row r="64" spans="2:9" x14ac:dyDescent="0.3">
      <c r="B64" s="72">
        <f t="shared" si="3"/>
        <v>61</v>
      </c>
      <c r="C64" s="74" t="str" cm="1">
        <f t="array" ref="C64">INDEX(Balance!$B$6:$B$412,Resultados!E64,1)</f>
        <v>COMASA</v>
      </c>
      <c r="D64" s="77">
        <f>-SMALL(Balance!$GN$6:$GN$412,Resultados!B64)</f>
        <v>36319.131134734082</v>
      </c>
      <c r="E64" s="80">
        <f>MATCH(-D64,Balance!$GN$6:$GN$412,0)</f>
        <v>73</v>
      </c>
      <c r="G64" s="78">
        <f t="shared" si="0"/>
        <v>29703601.39854227</v>
      </c>
      <c r="H64" s="120">
        <v>36319.131134734082</v>
      </c>
      <c r="I64" s="78">
        <f t="shared" si="1"/>
        <v>0</v>
      </c>
    </row>
    <row r="65" spans="2:17" x14ac:dyDescent="0.3">
      <c r="B65" s="72">
        <f t="shared" si="3"/>
        <v>62</v>
      </c>
      <c r="C65" s="74" t="str" cm="1">
        <f t="array" ref="C65">INDEX(Balance!$B$6:$B$412,Resultados!E65,1)</f>
        <v>GAS SUR</v>
      </c>
      <c r="D65" s="77">
        <f>-SMALL(Balance!$GN$6:$GN$412,Resultados!B65)</f>
        <v>23397.450831000002</v>
      </c>
      <c r="E65" s="80">
        <f>MATCH(-D65,Balance!$GN$6:$GN$412,0)</f>
        <v>140</v>
      </c>
      <c r="G65" s="78">
        <f t="shared" si="0"/>
        <v>19135605.162133351</v>
      </c>
      <c r="H65" s="120">
        <v>23397.450831000002</v>
      </c>
      <c r="I65" s="78">
        <f t="shared" si="1"/>
        <v>0</v>
      </c>
    </row>
    <row r="66" spans="2:17" x14ac:dyDescent="0.3">
      <c r="B66" s="72">
        <f t="shared" si="3"/>
        <v>63</v>
      </c>
      <c r="C66" s="74" t="str" cm="1">
        <f t="array" ref="C66">INDEX(Balance!$B$6:$B$412,Resultados!E66,1)</f>
        <v>SANTIAGO_SOLAR</v>
      </c>
      <c r="D66" s="77">
        <f>-SMALL(Balance!$GN$6:$GN$412,Resultados!B66)</f>
        <v>17954.360517586167</v>
      </c>
      <c r="E66" s="80">
        <f>MATCH(-D66,Balance!$GN$6:$GN$412,0)</f>
        <v>363</v>
      </c>
      <c r="G66" s="78">
        <f t="shared" si="0"/>
        <v>14683973.749307847</v>
      </c>
      <c r="H66" s="120">
        <v>17954.360517586167</v>
      </c>
      <c r="I66" s="78">
        <f t="shared" si="1"/>
        <v>0</v>
      </c>
    </row>
    <row r="67" spans="2:17" x14ac:dyDescent="0.3">
      <c r="B67" s="72">
        <f t="shared" si="3"/>
        <v>64</v>
      </c>
      <c r="C67" s="74" t="str" cm="1">
        <f t="array" ref="C67">INDEX(Balance!$B$6:$B$412,Resultados!E67,1)</f>
        <v>LA_HUELLA</v>
      </c>
      <c r="D67" s="77">
        <f>-SMALL(Balance!$GN$6:$GN$412,Resultados!B67)</f>
        <v>15492.281857935755</v>
      </c>
      <c r="E67" s="80">
        <f>MATCH(-D67,Balance!$GN$6:$GN$412,0)</f>
        <v>217</v>
      </c>
      <c r="G67" s="78">
        <f t="shared" si="0"/>
        <v>12670362.717512758</v>
      </c>
      <c r="H67" s="120">
        <v>15492.281857935755</v>
      </c>
      <c r="I67" s="78">
        <f t="shared" si="1"/>
        <v>0</v>
      </c>
    </row>
    <row r="68" spans="2:17" x14ac:dyDescent="0.3">
      <c r="B68" s="72">
        <f t="shared" si="3"/>
        <v>65</v>
      </c>
      <c r="C68" s="74" t="str" cm="1">
        <f t="array" ref="C68">INDEX(Balance!$B$6:$B$412,Resultados!E68,1)</f>
        <v>CGE_C</v>
      </c>
      <c r="D68" s="77">
        <f>-SMALL(Balance!$GN$6:$GN$412,Resultados!B68)</f>
        <v>14213.789187217812</v>
      </c>
      <c r="E68" s="80">
        <f>MATCH(-D68,Balance!$GN$6:$GN$412,0)</f>
        <v>55</v>
      </c>
      <c r="G68" s="78">
        <f t="shared" si="0"/>
        <v>11624747.486766087</v>
      </c>
      <c r="H68" s="120">
        <v>14213.789187217812</v>
      </c>
      <c r="I68" s="78">
        <f t="shared" si="1"/>
        <v>0</v>
      </c>
    </row>
    <row r="69" spans="2:17" x14ac:dyDescent="0.3">
      <c r="B69" s="72">
        <f t="shared" si="3"/>
        <v>66</v>
      </c>
      <c r="C69" s="74" t="str" cm="1">
        <f t="array" ref="C69">INDEX(Balance!$B$6:$B$412,Resultados!E69,1)</f>
        <v>ENERGY_ASSET</v>
      </c>
      <c r="D69" s="77">
        <f>-SMALL(Balance!$GN$6:$GN$412,Resultados!B69)</f>
        <v>6835.3615713019826</v>
      </c>
      <c r="E69" s="80">
        <f>MATCH(-D69,Balance!$GN$6:$GN$412,0)</f>
        <v>117</v>
      </c>
      <c r="G69" s="78">
        <f t="shared" ref="G69:G73" si="4">D69*$K$3</f>
        <v>5590300.461089327</v>
      </c>
      <c r="H69" s="120">
        <v>6835.3615713019826</v>
      </c>
      <c r="I69" s="78">
        <f t="shared" ref="I69:I73" si="5">H69-D69</f>
        <v>0</v>
      </c>
    </row>
    <row r="70" spans="2:17" x14ac:dyDescent="0.3">
      <c r="B70" s="72">
        <f t="shared" si="3"/>
        <v>67</v>
      </c>
      <c r="C70" s="74" t="str" cm="1">
        <f t="array" ref="C70">INDEX(Balance!$B$6:$B$412,Resultados!E70,1)</f>
        <v>Cinergia Chile SpA</v>
      </c>
      <c r="D70" s="77">
        <f>-SMALL(Balance!$GN$6:$GN$412,Resultados!B70)</f>
        <v>6804.1631079554209</v>
      </c>
      <c r="E70" s="80">
        <f>MATCH(-D70,Balance!$GN$6:$GN$412,0)</f>
        <v>67</v>
      </c>
      <c r="G70" s="78">
        <f t="shared" si="4"/>
        <v>5564784.7978413412</v>
      </c>
      <c r="H70" s="120">
        <v>6804.1631079554209</v>
      </c>
      <c r="I70" s="78">
        <f t="shared" si="5"/>
        <v>0</v>
      </c>
    </row>
    <row r="71" spans="2:17" x14ac:dyDescent="0.3">
      <c r="B71" s="72">
        <f t="shared" si="3"/>
        <v>68</v>
      </c>
      <c r="C71" s="74" t="str" cm="1">
        <f t="array" ref="C71">INDEX(Balance!$B$6:$B$412,Resultados!E71,1)</f>
        <v>BE FORESTALES</v>
      </c>
      <c r="D71" s="77">
        <f>-SMALL(Balance!$GN$6:$GN$412,Resultados!B71)</f>
        <v>6666.4048051743302</v>
      </c>
      <c r="E71" s="80">
        <f>MATCH(-D71,Balance!$GN$6:$GN$412,0)</f>
        <v>30</v>
      </c>
      <c r="G71" s="78">
        <f t="shared" si="4"/>
        <v>5452119.169911826</v>
      </c>
      <c r="H71" s="120">
        <v>6666.4048051743302</v>
      </c>
      <c r="I71" s="78">
        <f t="shared" si="5"/>
        <v>0</v>
      </c>
    </row>
    <row r="72" spans="2:17" x14ac:dyDescent="0.3">
      <c r="B72" s="72">
        <f t="shared" si="3"/>
        <v>69</v>
      </c>
      <c r="C72" s="74" t="str" cm="1">
        <f t="array" ref="C72">INDEX(Balance!$B$6:$B$412,Resultados!E72,1)</f>
        <v>EL_MORADO</v>
      </c>
      <c r="D72" s="77">
        <f>-SMALL(Balance!$GN$6:$GN$412,Resultados!B72)</f>
        <v>6448.9406572729204</v>
      </c>
      <c r="E72" s="80">
        <f>MATCH(-D72,Balance!$GN$6:$GN$412,0)</f>
        <v>101</v>
      </c>
      <c r="G72" s="78">
        <f t="shared" si="4"/>
        <v>5274266.1165506579</v>
      </c>
      <c r="H72" s="120">
        <v>6448.9406572729204</v>
      </c>
      <c r="I72" s="78">
        <f t="shared" si="5"/>
        <v>0</v>
      </c>
    </row>
    <row r="73" spans="2:17" x14ac:dyDescent="0.3">
      <c r="B73" s="74">
        <v>70</v>
      </c>
      <c r="C73" s="74" t="str" cm="1">
        <f t="array" ref="C73">INDEX(Balance!$B$6:$B$412,Resultados!E73,1)</f>
        <v>HIDROLIRCAY</v>
      </c>
      <c r="D73" s="77">
        <f>-SMALL(Balance!$GN$6:$GN$412,Resultados!B73)</f>
        <v>4898.4423676803999</v>
      </c>
      <c r="E73" s="80">
        <f>MATCH(-D73,Balance!$GN$6:$GN$412,0)</f>
        <v>186</v>
      </c>
      <c r="F73" s="80"/>
      <c r="G73" s="78">
        <f t="shared" si="4"/>
        <v>4006191.0904074153</v>
      </c>
      <c r="H73" s="121">
        <v>4898.4423676803999</v>
      </c>
      <c r="I73" s="78">
        <f t="shared" si="5"/>
        <v>0</v>
      </c>
    </row>
    <row r="74" spans="2:17" x14ac:dyDescent="0.3">
      <c r="Q74" s="77">
        <f>60000*70*3</f>
        <v>12600000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5F90A-E21B-4BAD-B352-B856638EC681}">
  <sheetPr codeName="Hoja5" filterMode="1"/>
  <dimension ref="B1:HE412"/>
  <sheetViews>
    <sheetView topLeftCell="A2" zoomScale="85" zoomScaleNormal="85" workbookViewId="0">
      <pane xSplit="2" ySplit="4" topLeftCell="BL41" activePane="bottomRight" state="frozen"/>
      <selection activeCell="A2" sqref="A2"/>
      <selection pane="topRight" activeCell="C2" sqref="C2"/>
      <selection pane="bottomLeft" activeCell="A6" sqref="A6"/>
      <selection pane="bottomRight" activeCell="BY99" sqref="BY99:CA99"/>
    </sheetView>
  </sheetViews>
  <sheetFormatPr baseColWidth="10" defaultColWidth="10.81640625" defaultRowHeight="12" x14ac:dyDescent="0.3"/>
  <cols>
    <col min="1" max="1" width="3.54296875" style="4" customWidth="1"/>
    <col min="2" max="2" width="25.1796875" style="4" bestFit="1" customWidth="1"/>
    <col min="3" max="3" width="9.1796875" style="4" bestFit="1" customWidth="1"/>
    <col min="4" max="4" width="8.54296875" style="4" bestFit="1" customWidth="1"/>
    <col min="5" max="5" width="9.1796875" style="4" bestFit="1" customWidth="1"/>
    <col min="6" max="14" width="8.54296875" style="4" bestFit="1" customWidth="1"/>
    <col min="15" max="38" width="10.81640625" style="4"/>
    <col min="39" max="39" width="3.453125" style="4" customWidth="1"/>
    <col min="40" max="75" width="10.81640625" style="4"/>
    <col min="76" max="76" width="3.54296875" style="4" customWidth="1"/>
    <col min="77" max="112" width="10.81640625" style="4"/>
    <col min="113" max="113" width="2.26953125" style="4" customWidth="1"/>
    <col min="114" max="149" width="10.81640625" style="82"/>
    <col min="150" max="150" width="2.453125" style="82" customWidth="1"/>
    <col min="151" max="190" width="10.81640625" style="4"/>
    <col min="191" max="191" width="1.54296875" style="4" bestFit="1" customWidth="1"/>
    <col min="192" max="194" width="10.81640625" style="4"/>
    <col min="195" max="195" width="1.1796875" style="4" customWidth="1"/>
    <col min="196" max="196" width="10.81640625" style="4"/>
    <col min="197" max="197" width="1.26953125" style="4" customWidth="1"/>
    <col min="198" max="207" width="10.81640625" style="4"/>
    <col min="208" max="208" width="8.453125" style="4" customWidth="1"/>
    <col min="209" max="16384" width="10.81640625" style="4"/>
  </cols>
  <sheetData>
    <row r="1" spans="2:213" x14ac:dyDescent="0.3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2:213" x14ac:dyDescent="0.3">
      <c r="B2" s="5"/>
      <c r="C2" s="126" t="s">
        <v>416</v>
      </c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8"/>
      <c r="O2" s="126" t="str">
        <f>C2</f>
        <v>Inyecciones</v>
      </c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8"/>
      <c r="AA2" s="126" t="str">
        <f>O2</f>
        <v>Inyecciones</v>
      </c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8"/>
      <c r="AM2" s="36"/>
      <c r="AN2" s="129" t="s">
        <v>419</v>
      </c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1"/>
      <c r="AZ2" s="129" t="s">
        <v>419</v>
      </c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1"/>
      <c r="BL2" s="129" t="str">
        <f>AZ2</f>
        <v>Retiros</v>
      </c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1"/>
      <c r="BX2" s="46"/>
      <c r="BY2" s="122" t="s">
        <v>420</v>
      </c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4"/>
      <c r="CK2" s="122" t="str">
        <f>BY2</f>
        <v>Compra Venta</v>
      </c>
      <c r="CL2" s="123"/>
      <c r="CM2" s="123"/>
      <c r="CN2" s="123"/>
      <c r="CO2" s="123"/>
      <c r="CP2" s="123"/>
      <c r="CQ2" s="123"/>
      <c r="CR2" s="123"/>
      <c r="CS2" s="123"/>
      <c r="CT2" s="123"/>
      <c r="CU2" s="123"/>
      <c r="CV2" s="124"/>
      <c r="CW2" s="122" t="str">
        <f>CK2</f>
        <v>Compra Venta</v>
      </c>
      <c r="CX2" s="123"/>
      <c r="CY2" s="123"/>
      <c r="CZ2" s="123"/>
      <c r="DA2" s="123"/>
      <c r="DB2" s="123"/>
      <c r="DC2" s="123"/>
      <c r="DD2" s="123"/>
      <c r="DE2" s="123"/>
      <c r="DF2" s="123"/>
      <c r="DG2" s="123"/>
      <c r="DH2" s="124"/>
      <c r="DJ2" s="132" t="s">
        <v>437</v>
      </c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4"/>
      <c r="DV2" s="132" t="s">
        <v>437</v>
      </c>
      <c r="DW2" s="133"/>
      <c r="DX2" s="133"/>
      <c r="DY2" s="133"/>
      <c r="DZ2" s="133"/>
      <c r="EA2" s="133"/>
      <c r="EB2" s="133"/>
      <c r="EC2" s="133"/>
      <c r="ED2" s="133"/>
      <c r="EE2" s="133"/>
      <c r="EF2" s="133"/>
      <c r="EG2" s="134"/>
      <c r="EH2" s="132" t="s">
        <v>437</v>
      </c>
      <c r="EI2" s="133"/>
      <c r="EJ2" s="133"/>
      <c r="EK2" s="133"/>
      <c r="EL2" s="133"/>
      <c r="EM2" s="133"/>
      <c r="EN2" s="133"/>
      <c r="EO2" s="133"/>
      <c r="EP2" s="133"/>
      <c r="EQ2" s="133"/>
      <c r="ER2" s="133"/>
      <c r="ES2" s="134"/>
      <c r="EU2" s="122" t="s">
        <v>436</v>
      </c>
      <c r="EV2" s="123"/>
      <c r="EW2" s="123"/>
      <c r="EX2" s="123"/>
      <c r="EY2" s="123"/>
      <c r="EZ2" s="123"/>
      <c r="FA2" s="123"/>
      <c r="FB2" s="123"/>
      <c r="FC2" s="123"/>
      <c r="FD2" s="123"/>
      <c r="FE2" s="123"/>
      <c r="FF2" s="124"/>
      <c r="FG2" s="122" t="s">
        <v>436</v>
      </c>
      <c r="FH2" s="123"/>
      <c r="FI2" s="123"/>
      <c r="FJ2" s="123"/>
      <c r="FK2" s="123"/>
      <c r="FL2" s="123"/>
      <c r="FM2" s="123"/>
      <c r="FN2" s="123"/>
      <c r="FO2" s="123"/>
      <c r="FP2" s="123"/>
      <c r="FQ2" s="123"/>
      <c r="FR2" s="124"/>
      <c r="FS2" s="122" t="s">
        <v>436</v>
      </c>
      <c r="FT2" s="123"/>
      <c r="FU2" s="123"/>
      <c r="FV2" s="123"/>
      <c r="FW2" s="123"/>
      <c r="FX2" s="123"/>
      <c r="FY2" s="123"/>
      <c r="FZ2" s="123"/>
      <c r="GA2" s="123"/>
      <c r="GB2" s="123"/>
      <c r="GC2" s="123"/>
      <c r="GD2" s="124"/>
      <c r="GJ2" s="125" t="s">
        <v>421</v>
      </c>
      <c r="GK2" s="125"/>
      <c r="GL2" s="125"/>
      <c r="GQ2" s="68" t="s">
        <v>5</v>
      </c>
      <c r="GR2" s="68" t="s">
        <v>5</v>
      </c>
      <c r="GS2" s="68" t="s">
        <v>5</v>
      </c>
      <c r="GT2" s="68" t="s">
        <v>79</v>
      </c>
      <c r="GU2" s="68" t="str">
        <f>GT2</f>
        <v>Sample 3</v>
      </c>
      <c r="GV2" s="68" t="str">
        <f>GU2</f>
        <v>Sample 3</v>
      </c>
      <c r="GW2" s="68" t="s">
        <v>80</v>
      </c>
      <c r="GX2" s="68" t="s">
        <v>80</v>
      </c>
      <c r="GY2" s="68" t="s">
        <v>80</v>
      </c>
    </row>
    <row r="3" spans="2:213" x14ac:dyDescent="0.3">
      <c r="C3" s="27">
        <v>44562</v>
      </c>
      <c r="D3" s="28">
        <f>EDATE(C3,1)</f>
        <v>44593</v>
      </c>
      <c r="E3" s="28">
        <f t="shared" ref="E3:L3" si="0">EDATE(D3,1)</f>
        <v>44621</v>
      </c>
      <c r="F3" s="28">
        <f t="shared" si="0"/>
        <v>44652</v>
      </c>
      <c r="G3" s="28">
        <f t="shared" si="0"/>
        <v>44682</v>
      </c>
      <c r="H3" s="28">
        <f t="shared" si="0"/>
        <v>44713</v>
      </c>
      <c r="I3" s="28">
        <f t="shared" si="0"/>
        <v>44743</v>
      </c>
      <c r="J3" s="28">
        <f t="shared" si="0"/>
        <v>44774</v>
      </c>
      <c r="K3" s="28">
        <f t="shared" si="0"/>
        <v>44805</v>
      </c>
      <c r="L3" s="28">
        <f t="shared" si="0"/>
        <v>44835</v>
      </c>
      <c r="M3" s="28">
        <f t="shared" ref="M3:N3" si="1">EDATE(L3,1)</f>
        <v>44866</v>
      </c>
      <c r="N3" s="29">
        <f t="shared" si="1"/>
        <v>44896</v>
      </c>
      <c r="O3" s="27">
        <f>C3</f>
        <v>44562</v>
      </c>
      <c r="P3" s="28">
        <f t="shared" ref="P3:X3" si="2">D3</f>
        <v>44593</v>
      </c>
      <c r="Q3" s="28">
        <f t="shared" si="2"/>
        <v>44621</v>
      </c>
      <c r="R3" s="28">
        <f t="shared" si="2"/>
        <v>44652</v>
      </c>
      <c r="S3" s="28">
        <f t="shared" si="2"/>
        <v>44682</v>
      </c>
      <c r="T3" s="28">
        <f t="shared" si="2"/>
        <v>44713</v>
      </c>
      <c r="U3" s="28">
        <f t="shared" si="2"/>
        <v>44743</v>
      </c>
      <c r="V3" s="28">
        <f t="shared" si="2"/>
        <v>44774</v>
      </c>
      <c r="W3" s="28">
        <f t="shared" si="2"/>
        <v>44805</v>
      </c>
      <c r="X3" s="28">
        <f t="shared" si="2"/>
        <v>44835</v>
      </c>
      <c r="Y3" s="28">
        <f>M3</f>
        <v>44866</v>
      </c>
      <c r="Z3" s="29">
        <f>N3</f>
        <v>44896</v>
      </c>
      <c r="AA3" s="27">
        <f>O3</f>
        <v>44562</v>
      </c>
      <c r="AB3" s="28">
        <f t="shared" ref="AB3:AL3" si="3">P3</f>
        <v>44593</v>
      </c>
      <c r="AC3" s="28">
        <f t="shared" si="3"/>
        <v>44621</v>
      </c>
      <c r="AD3" s="28">
        <f t="shared" si="3"/>
        <v>44652</v>
      </c>
      <c r="AE3" s="28">
        <f t="shared" si="3"/>
        <v>44682</v>
      </c>
      <c r="AF3" s="28">
        <f t="shared" si="3"/>
        <v>44713</v>
      </c>
      <c r="AG3" s="28">
        <f t="shared" si="3"/>
        <v>44743</v>
      </c>
      <c r="AH3" s="28">
        <f t="shared" si="3"/>
        <v>44774</v>
      </c>
      <c r="AI3" s="28">
        <f t="shared" si="3"/>
        <v>44805</v>
      </c>
      <c r="AJ3" s="28">
        <f t="shared" si="3"/>
        <v>44835</v>
      </c>
      <c r="AK3" s="28">
        <f t="shared" si="3"/>
        <v>44866</v>
      </c>
      <c r="AL3" s="29">
        <f t="shared" si="3"/>
        <v>44896</v>
      </c>
      <c r="AM3" s="28"/>
      <c r="AN3" s="18">
        <v>44562</v>
      </c>
      <c r="AO3" s="19">
        <f>EDATE(AN3,1)</f>
        <v>44593</v>
      </c>
      <c r="AP3" s="19">
        <f t="shared" ref="AP3:AY3" si="4">EDATE(AO3,1)</f>
        <v>44621</v>
      </c>
      <c r="AQ3" s="19">
        <f t="shared" si="4"/>
        <v>44652</v>
      </c>
      <c r="AR3" s="19">
        <f t="shared" si="4"/>
        <v>44682</v>
      </c>
      <c r="AS3" s="19">
        <f t="shared" si="4"/>
        <v>44713</v>
      </c>
      <c r="AT3" s="19">
        <f t="shared" si="4"/>
        <v>44743</v>
      </c>
      <c r="AU3" s="19">
        <f t="shared" si="4"/>
        <v>44774</v>
      </c>
      <c r="AV3" s="19">
        <f t="shared" si="4"/>
        <v>44805</v>
      </c>
      <c r="AW3" s="19">
        <f t="shared" si="4"/>
        <v>44835</v>
      </c>
      <c r="AX3" s="19">
        <f t="shared" si="4"/>
        <v>44866</v>
      </c>
      <c r="AY3" s="20">
        <f t="shared" si="4"/>
        <v>44896</v>
      </c>
      <c r="AZ3" s="18">
        <f>AN3</f>
        <v>44562</v>
      </c>
      <c r="BA3" s="19">
        <f t="shared" ref="BA3" si="5">AO3</f>
        <v>44593</v>
      </c>
      <c r="BB3" s="19">
        <f t="shared" ref="BB3" si="6">AP3</f>
        <v>44621</v>
      </c>
      <c r="BC3" s="19">
        <f t="shared" ref="BC3" si="7">AQ3</f>
        <v>44652</v>
      </c>
      <c r="BD3" s="19">
        <f t="shared" ref="BD3" si="8">AR3</f>
        <v>44682</v>
      </c>
      <c r="BE3" s="19">
        <f t="shared" ref="BE3" si="9">AS3</f>
        <v>44713</v>
      </c>
      <c r="BF3" s="19">
        <f t="shared" ref="BF3" si="10">AT3</f>
        <v>44743</v>
      </c>
      <c r="BG3" s="19">
        <f t="shared" ref="BG3" si="11">AU3</f>
        <v>44774</v>
      </c>
      <c r="BH3" s="19">
        <f t="shared" ref="BH3" si="12">AV3</f>
        <v>44805</v>
      </c>
      <c r="BI3" s="19">
        <f t="shared" ref="BI3" si="13">AW3</f>
        <v>44835</v>
      </c>
      <c r="BJ3" s="19">
        <f>AX3</f>
        <v>44866</v>
      </c>
      <c r="BK3" s="20">
        <f>AY3</f>
        <v>44896</v>
      </c>
      <c r="BL3" s="18">
        <f>AZ3</f>
        <v>44562</v>
      </c>
      <c r="BM3" s="19">
        <f t="shared" ref="BM3:BW3" si="14">BA3</f>
        <v>44593</v>
      </c>
      <c r="BN3" s="19">
        <f t="shared" si="14"/>
        <v>44621</v>
      </c>
      <c r="BO3" s="19">
        <f t="shared" si="14"/>
        <v>44652</v>
      </c>
      <c r="BP3" s="19">
        <f t="shared" si="14"/>
        <v>44682</v>
      </c>
      <c r="BQ3" s="19">
        <f t="shared" si="14"/>
        <v>44713</v>
      </c>
      <c r="BR3" s="19">
        <f t="shared" si="14"/>
        <v>44743</v>
      </c>
      <c r="BS3" s="19">
        <f t="shared" si="14"/>
        <v>44774</v>
      </c>
      <c r="BT3" s="19">
        <f t="shared" si="14"/>
        <v>44805</v>
      </c>
      <c r="BU3" s="19">
        <f t="shared" si="14"/>
        <v>44835</v>
      </c>
      <c r="BV3" s="19">
        <f t="shared" si="14"/>
        <v>44866</v>
      </c>
      <c r="BW3" s="20">
        <f t="shared" si="14"/>
        <v>44896</v>
      </c>
      <c r="BX3" s="19"/>
      <c r="BY3" s="37">
        <v>44562</v>
      </c>
      <c r="BZ3" s="38">
        <f>EDATE(BY3,1)</f>
        <v>44593</v>
      </c>
      <c r="CA3" s="38">
        <f t="shared" ref="CA3:CJ3" si="15">EDATE(BZ3,1)</f>
        <v>44621</v>
      </c>
      <c r="CB3" s="38">
        <f t="shared" si="15"/>
        <v>44652</v>
      </c>
      <c r="CC3" s="38">
        <f t="shared" si="15"/>
        <v>44682</v>
      </c>
      <c r="CD3" s="38">
        <f t="shared" si="15"/>
        <v>44713</v>
      </c>
      <c r="CE3" s="38">
        <f t="shared" si="15"/>
        <v>44743</v>
      </c>
      <c r="CF3" s="38">
        <f t="shared" si="15"/>
        <v>44774</v>
      </c>
      <c r="CG3" s="38">
        <f t="shared" si="15"/>
        <v>44805</v>
      </c>
      <c r="CH3" s="38">
        <f t="shared" si="15"/>
        <v>44835</v>
      </c>
      <c r="CI3" s="38">
        <f t="shared" si="15"/>
        <v>44866</v>
      </c>
      <c r="CJ3" s="39">
        <f t="shared" si="15"/>
        <v>44896</v>
      </c>
      <c r="CK3" s="37">
        <f>BY3</f>
        <v>44562</v>
      </c>
      <c r="CL3" s="38">
        <f t="shared" ref="CL3" si="16">BZ3</f>
        <v>44593</v>
      </c>
      <c r="CM3" s="38">
        <f t="shared" ref="CM3" si="17">CA3</f>
        <v>44621</v>
      </c>
      <c r="CN3" s="38">
        <f t="shared" ref="CN3" si="18">CB3</f>
        <v>44652</v>
      </c>
      <c r="CO3" s="38">
        <f t="shared" ref="CO3" si="19">CC3</f>
        <v>44682</v>
      </c>
      <c r="CP3" s="38">
        <f t="shared" ref="CP3" si="20">CD3</f>
        <v>44713</v>
      </c>
      <c r="CQ3" s="38">
        <f t="shared" ref="CQ3" si="21">CE3</f>
        <v>44743</v>
      </c>
      <c r="CR3" s="38">
        <f t="shared" ref="CR3" si="22">CF3</f>
        <v>44774</v>
      </c>
      <c r="CS3" s="38">
        <f t="shared" ref="CS3" si="23">CG3</f>
        <v>44805</v>
      </c>
      <c r="CT3" s="38">
        <f t="shared" ref="CT3" si="24">CH3</f>
        <v>44835</v>
      </c>
      <c r="CU3" s="38">
        <f>CI3</f>
        <v>44866</v>
      </c>
      <c r="CV3" s="39">
        <f>CJ3</f>
        <v>44896</v>
      </c>
      <c r="CW3" s="37">
        <f>CK3</f>
        <v>44562</v>
      </c>
      <c r="CX3" s="38">
        <f t="shared" ref="CX3:DH3" si="25">CL3</f>
        <v>44593</v>
      </c>
      <c r="CY3" s="38">
        <f t="shared" si="25"/>
        <v>44621</v>
      </c>
      <c r="CZ3" s="38">
        <f t="shared" si="25"/>
        <v>44652</v>
      </c>
      <c r="DA3" s="38">
        <f t="shared" si="25"/>
        <v>44682</v>
      </c>
      <c r="DB3" s="38">
        <f t="shared" si="25"/>
        <v>44713</v>
      </c>
      <c r="DC3" s="38">
        <f t="shared" si="25"/>
        <v>44743</v>
      </c>
      <c r="DD3" s="38">
        <f t="shared" si="25"/>
        <v>44774</v>
      </c>
      <c r="DE3" s="38">
        <f t="shared" si="25"/>
        <v>44805</v>
      </c>
      <c r="DF3" s="38">
        <f t="shared" si="25"/>
        <v>44835</v>
      </c>
      <c r="DG3" s="38">
        <f t="shared" si="25"/>
        <v>44866</v>
      </c>
      <c r="DH3" s="39">
        <f t="shared" si="25"/>
        <v>44896</v>
      </c>
      <c r="DJ3" s="85">
        <v>44562</v>
      </c>
      <c r="DK3" s="86">
        <f>EDATE(DJ3,1)</f>
        <v>44593</v>
      </c>
      <c r="DL3" s="86">
        <f t="shared" ref="DL3" si="26">EDATE(DK3,1)</f>
        <v>44621</v>
      </c>
      <c r="DM3" s="86">
        <f t="shared" ref="DM3" si="27">EDATE(DL3,1)</f>
        <v>44652</v>
      </c>
      <c r="DN3" s="86">
        <f t="shared" ref="DN3" si="28">EDATE(DM3,1)</f>
        <v>44682</v>
      </c>
      <c r="DO3" s="86">
        <f t="shared" ref="DO3" si="29">EDATE(DN3,1)</f>
        <v>44713</v>
      </c>
      <c r="DP3" s="86">
        <f t="shared" ref="DP3" si="30">EDATE(DO3,1)</f>
        <v>44743</v>
      </c>
      <c r="DQ3" s="86">
        <f t="shared" ref="DQ3" si="31">EDATE(DP3,1)</f>
        <v>44774</v>
      </c>
      <c r="DR3" s="86">
        <f t="shared" ref="DR3" si="32">EDATE(DQ3,1)</f>
        <v>44805</v>
      </c>
      <c r="DS3" s="86">
        <f t="shared" ref="DS3" si="33">EDATE(DR3,1)</f>
        <v>44835</v>
      </c>
      <c r="DT3" s="86">
        <f t="shared" ref="DT3" si="34">EDATE(DS3,1)</f>
        <v>44866</v>
      </c>
      <c r="DU3" s="87">
        <f t="shared" ref="DU3" si="35">EDATE(DT3,1)</f>
        <v>44896</v>
      </c>
      <c r="DV3" s="85">
        <f>DJ3</f>
        <v>44562</v>
      </c>
      <c r="DW3" s="86">
        <f t="shared" ref="DW3" si="36">DK3</f>
        <v>44593</v>
      </c>
      <c r="DX3" s="86">
        <f t="shared" ref="DX3" si="37">DL3</f>
        <v>44621</v>
      </c>
      <c r="DY3" s="86">
        <f t="shared" ref="DY3" si="38">DM3</f>
        <v>44652</v>
      </c>
      <c r="DZ3" s="86">
        <f t="shared" ref="DZ3" si="39">DN3</f>
        <v>44682</v>
      </c>
      <c r="EA3" s="86">
        <f t="shared" ref="EA3" si="40">DO3</f>
        <v>44713</v>
      </c>
      <c r="EB3" s="86">
        <f t="shared" ref="EB3" si="41">DP3</f>
        <v>44743</v>
      </c>
      <c r="EC3" s="86">
        <f t="shared" ref="EC3" si="42">DQ3</f>
        <v>44774</v>
      </c>
      <c r="ED3" s="86">
        <f t="shared" ref="ED3" si="43">DR3</f>
        <v>44805</v>
      </c>
      <c r="EE3" s="86">
        <f t="shared" ref="EE3" si="44">DS3</f>
        <v>44835</v>
      </c>
      <c r="EF3" s="86">
        <f t="shared" ref="EF3" si="45">DT3</f>
        <v>44866</v>
      </c>
      <c r="EG3" s="87">
        <f t="shared" ref="EG3" si="46">DU3</f>
        <v>44896</v>
      </c>
      <c r="EH3" s="85">
        <f t="shared" ref="EH3" si="47">DV3</f>
        <v>44562</v>
      </c>
      <c r="EI3" s="86">
        <f t="shared" ref="EI3" si="48">DW3</f>
        <v>44593</v>
      </c>
      <c r="EJ3" s="86">
        <f t="shared" ref="EJ3" si="49">DX3</f>
        <v>44621</v>
      </c>
      <c r="EK3" s="86">
        <f t="shared" ref="EK3" si="50">DY3</f>
        <v>44652</v>
      </c>
      <c r="EL3" s="86">
        <f t="shared" ref="EL3" si="51">DZ3</f>
        <v>44682</v>
      </c>
      <c r="EM3" s="86">
        <f t="shared" ref="EM3" si="52">EA3</f>
        <v>44713</v>
      </c>
      <c r="EN3" s="86">
        <f t="shared" ref="EN3" si="53">EB3</f>
        <v>44743</v>
      </c>
      <c r="EO3" s="86">
        <f t="shared" ref="EO3" si="54">EC3</f>
        <v>44774</v>
      </c>
      <c r="EP3" s="86">
        <f t="shared" ref="EP3" si="55">ED3</f>
        <v>44805</v>
      </c>
      <c r="EQ3" s="86">
        <f t="shared" ref="EQ3" si="56">EE3</f>
        <v>44835</v>
      </c>
      <c r="ER3" s="86">
        <f t="shared" ref="ER3" si="57">EF3</f>
        <v>44866</v>
      </c>
      <c r="ES3" s="87">
        <f t="shared" ref="ES3" si="58">EG3</f>
        <v>44896</v>
      </c>
      <c r="EU3" s="53">
        <v>44562</v>
      </c>
      <c r="EV3" s="54">
        <f>EDATE(EU3,1)</f>
        <v>44593</v>
      </c>
      <c r="EW3" s="54">
        <f t="shared" ref="EW3:FF3" si="59">EDATE(EV3,1)</f>
        <v>44621</v>
      </c>
      <c r="EX3" s="54">
        <f t="shared" si="59"/>
        <v>44652</v>
      </c>
      <c r="EY3" s="54">
        <f t="shared" si="59"/>
        <v>44682</v>
      </c>
      <c r="EZ3" s="54">
        <f t="shared" si="59"/>
        <v>44713</v>
      </c>
      <c r="FA3" s="54">
        <f t="shared" si="59"/>
        <v>44743</v>
      </c>
      <c r="FB3" s="54">
        <f t="shared" si="59"/>
        <v>44774</v>
      </c>
      <c r="FC3" s="54">
        <f t="shared" si="59"/>
        <v>44805</v>
      </c>
      <c r="FD3" s="54">
        <f t="shared" si="59"/>
        <v>44835</v>
      </c>
      <c r="FE3" s="54">
        <f t="shared" si="59"/>
        <v>44866</v>
      </c>
      <c r="FF3" s="55">
        <f t="shared" si="59"/>
        <v>44896</v>
      </c>
      <c r="FG3" s="53">
        <f>EU3</f>
        <v>44562</v>
      </c>
      <c r="FH3" s="54">
        <f t="shared" ref="FH3" si="60">EV3</f>
        <v>44593</v>
      </c>
      <c r="FI3" s="54">
        <f t="shared" ref="FI3" si="61">EW3</f>
        <v>44621</v>
      </c>
      <c r="FJ3" s="54">
        <f t="shared" ref="FJ3" si="62">EX3</f>
        <v>44652</v>
      </c>
      <c r="FK3" s="54">
        <f t="shared" ref="FK3" si="63">EY3</f>
        <v>44682</v>
      </c>
      <c r="FL3" s="54">
        <f t="shared" ref="FL3" si="64">EZ3</f>
        <v>44713</v>
      </c>
      <c r="FM3" s="54">
        <f t="shared" ref="FM3" si="65">FA3</f>
        <v>44743</v>
      </c>
      <c r="FN3" s="54">
        <f t="shared" ref="FN3" si="66">FB3</f>
        <v>44774</v>
      </c>
      <c r="FO3" s="54">
        <f t="shared" ref="FO3" si="67">FC3</f>
        <v>44805</v>
      </c>
      <c r="FP3" s="54">
        <f t="shared" ref="FP3" si="68">FD3</f>
        <v>44835</v>
      </c>
      <c r="FQ3" s="54">
        <f t="shared" ref="FQ3:GD3" si="69">FE3</f>
        <v>44866</v>
      </c>
      <c r="FR3" s="55">
        <f t="shared" si="69"/>
        <v>44896</v>
      </c>
      <c r="FS3" s="53">
        <f t="shared" si="69"/>
        <v>44562</v>
      </c>
      <c r="FT3" s="54">
        <f t="shared" si="69"/>
        <v>44593</v>
      </c>
      <c r="FU3" s="54">
        <f t="shared" si="69"/>
        <v>44621</v>
      </c>
      <c r="FV3" s="54">
        <f t="shared" si="69"/>
        <v>44652</v>
      </c>
      <c r="FW3" s="54">
        <f t="shared" si="69"/>
        <v>44682</v>
      </c>
      <c r="FX3" s="54">
        <f t="shared" si="69"/>
        <v>44713</v>
      </c>
      <c r="FY3" s="54">
        <f t="shared" si="69"/>
        <v>44743</v>
      </c>
      <c r="FZ3" s="54">
        <f t="shared" si="69"/>
        <v>44774</v>
      </c>
      <c r="GA3" s="54">
        <f t="shared" si="69"/>
        <v>44805</v>
      </c>
      <c r="GB3" s="54">
        <f t="shared" si="69"/>
        <v>44835</v>
      </c>
      <c r="GC3" s="54">
        <f t="shared" si="69"/>
        <v>44866</v>
      </c>
      <c r="GD3" s="55">
        <f t="shared" si="69"/>
        <v>44896</v>
      </c>
      <c r="GF3" s="56"/>
      <c r="GG3" s="57"/>
      <c r="GH3" s="58"/>
      <c r="GJ3" s="56"/>
      <c r="GK3" s="57"/>
      <c r="GL3" s="58"/>
      <c r="GN3" s="62"/>
      <c r="GP3" s="62"/>
      <c r="GQ3" s="56"/>
      <c r="GR3" s="57"/>
      <c r="GS3" s="58"/>
      <c r="GT3" s="56"/>
      <c r="GU3" s="57"/>
      <c r="GV3" s="58"/>
      <c r="GW3" s="56"/>
      <c r="GX3" s="57"/>
      <c r="GY3" s="58"/>
      <c r="HA3" s="56" t="s">
        <v>418</v>
      </c>
      <c r="HB3" s="57" t="s">
        <v>418</v>
      </c>
      <c r="HC3" s="58" t="s">
        <v>418</v>
      </c>
    </row>
    <row r="4" spans="2:213" x14ac:dyDescent="0.3">
      <c r="B4" s="4" t="s">
        <v>417</v>
      </c>
      <c r="C4" s="30" t="s">
        <v>5</v>
      </c>
      <c r="D4" s="31" t="str">
        <f>C4</f>
        <v>Sample 1</v>
      </c>
      <c r="E4" s="31" t="str">
        <f t="shared" ref="E4:L4" si="70">D4</f>
        <v>Sample 1</v>
      </c>
      <c r="F4" s="31" t="str">
        <f t="shared" si="70"/>
        <v>Sample 1</v>
      </c>
      <c r="G4" s="31" t="str">
        <f t="shared" si="70"/>
        <v>Sample 1</v>
      </c>
      <c r="H4" s="31" t="str">
        <f t="shared" si="70"/>
        <v>Sample 1</v>
      </c>
      <c r="I4" s="31" t="str">
        <f t="shared" si="70"/>
        <v>Sample 1</v>
      </c>
      <c r="J4" s="31" t="str">
        <f t="shared" si="70"/>
        <v>Sample 1</v>
      </c>
      <c r="K4" s="31" t="str">
        <f t="shared" si="70"/>
        <v>Sample 1</v>
      </c>
      <c r="L4" s="31" t="str">
        <f t="shared" si="70"/>
        <v>Sample 1</v>
      </c>
      <c r="M4" s="31" t="str">
        <f t="shared" ref="M4:N4" si="71">L4</f>
        <v>Sample 1</v>
      </c>
      <c r="N4" s="32" t="str">
        <f t="shared" si="71"/>
        <v>Sample 1</v>
      </c>
      <c r="O4" s="30" t="s">
        <v>79</v>
      </c>
      <c r="P4" s="31" t="s">
        <v>79</v>
      </c>
      <c r="Q4" s="31" t="s">
        <v>79</v>
      </c>
      <c r="R4" s="31" t="s">
        <v>79</v>
      </c>
      <c r="S4" s="31" t="s">
        <v>79</v>
      </c>
      <c r="T4" s="31" t="s">
        <v>79</v>
      </c>
      <c r="U4" s="31" t="s">
        <v>79</v>
      </c>
      <c r="V4" s="31" t="s">
        <v>79</v>
      </c>
      <c r="W4" s="31" t="s">
        <v>79</v>
      </c>
      <c r="X4" s="31" t="s">
        <v>79</v>
      </c>
      <c r="Y4" s="31" t="s">
        <v>79</v>
      </c>
      <c r="Z4" s="32" t="s">
        <v>79</v>
      </c>
      <c r="AA4" s="30" t="s">
        <v>80</v>
      </c>
      <c r="AB4" s="31" t="s">
        <v>80</v>
      </c>
      <c r="AC4" s="31" t="s">
        <v>80</v>
      </c>
      <c r="AD4" s="31" t="s">
        <v>80</v>
      </c>
      <c r="AE4" s="31" t="s">
        <v>80</v>
      </c>
      <c r="AF4" s="31" t="s">
        <v>80</v>
      </c>
      <c r="AG4" s="31" t="s">
        <v>80</v>
      </c>
      <c r="AH4" s="31" t="s">
        <v>80</v>
      </c>
      <c r="AI4" s="31" t="s">
        <v>80</v>
      </c>
      <c r="AJ4" s="31" t="s">
        <v>80</v>
      </c>
      <c r="AK4" s="31" t="s">
        <v>80</v>
      </c>
      <c r="AL4" s="32" t="s">
        <v>80</v>
      </c>
      <c r="AM4" s="31"/>
      <c r="AN4" s="21" t="s">
        <v>5</v>
      </c>
      <c r="AO4" s="22" t="str">
        <f>AN4</f>
        <v>Sample 1</v>
      </c>
      <c r="AP4" s="22" t="str">
        <f t="shared" ref="AP4:AY4" si="72">AO4</f>
        <v>Sample 1</v>
      </c>
      <c r="AQ4" s="22" t="str">
        <f t="shared" si="72"/>
        <v>Sample 1</v>
      </c>
      <c r="AR4" s="22" t="str">
        <f t="shared" si="72"/>
        <v>Sample 1</v>
      </c>
      <c r="AS4" s="22" t="str">
        <f t="shared" si="72"/>
        <v>Sample 1</v>
      </c>
      <c r="AT4" s="22" t="str">
        <f t="shared" si="72"/>
        <v>Sample 1</v>
      </c>
      <c r="AU4" s="22" t="str">
        <f t="shared" si="72"/>
        <v>Sample 1</v>
      </c>
      <c r="AV4" s="22" t="str">
        <f t="shared" si="72"/>
        <v>Sample 1</v>
      </c>
      <c r="AW4" s="22" t="str">
        <f t="shared" si="72"/>
        <v>Sample 1</v>
      </c>
      <c r="AX4" s="22" t="str">
        <f t="shared" si="72"/>
        <v>Sample 1</v>
      </c>
      <c r="AY4" s="23" t="str">
        <f t="shared" si="72"/>
        <v>Sample 1</v>
      </c>
      <c r="AZ4" s="21" t="s">
        <v>79</v>
      </c>
      <c r="BA4" s="22" t="s">
        <v>79</v>
      </c>
      <c r="BB4" s="22" t="s">
        <v>79</v>
      </c>
      <c r="BC4" s="22" t="s">
        <v>79</v>
      </c>
      <c r="BD4" s="22" t="s">
        <v>79</v>
      </c>
      <c r="BE4" s="22" t="s">
        <v>79</v>
      </c>
      <c r="BF4" s="22" t="s">
        <v>79</v>
      </c>
      <c r="BG4" s="22" t="s">
        <v>79</v>
      </c>
      <c r="BH4" s="22" t="s">
        <v>79</v>
      </c>
      <c r="BI4" s="22" t="s">
        <v>79</v>
      </c>
      <c r="BJ4" s="22" t="s">
        <v>79</v>
      </c>
      <c r="BK4" s="23" t="s">
        <v>79</v>
      </c>
      <c r="BL4" s="21" t="s">
        <v>80</v>
      </c>
      <c r="BM4" s="22" t="s">
        <v>80</v>
      </c>
      <c r="BN4" s="22" t="s">
        <v>80</v>
      </c>
      <c r="BO4" s="22" t="s">
        <v>80</v>
      </c>
      <c r="BP4" s="22" t="s">
        <v>80</v>
      </c>
      <c r="BQ4" s="22" t="s">
        <v>80</v>
      </c>
      <c r="BR4" s="22" t="s">
        <v>80</v>
      </c>
      <c r="BS4" s="22" t="s">
        <v>80</v>
      </c>
      <c r="BT4" s="22" t="s">
        <v>80</v>
      </c>
      <c r="BU4" s="22" t="s">
        <v>80</v>
      </c>
      <c r="BV4" s="22" t="s">
        <v>80</v>
      </c>
      <c r="BW4" s="23" t="s">
        <v>80</v>
      </c>
      <c r="BX4" s="22"/>
      <c r="BY4" s="40" t="s">
        <v>5</v>
      </c>
      <c r="BZ4" s="41" t="str">
        <f>BY4</f>
        <v>Sample 1</v>
      </c>
      <c r="CA4" s="41" t="str">
        <f t="shared" ref="CA4:CJ4" si="73">BZ4</f>
        <v>Sample 1</v>
      </c>
      <c r="CB4" s="41" t="str">
        <f t="shared" si="73"/>
        <v>Sample 1</v>
      </c>
      <c r="CC4" s="41" t="str">
        <f t="shared" si="73"/>
        <v>Sample 1</v>
      </c>
      <c r="CD4" s="41" t="str">
        <f t="shared" si="73"/>
        <v>Sample 1</v>
      </c>
      <c r="CE4" s="41" t="str">
        <f t="shared" si="73"/>
        <v>Sample 1</v>
      </c>
      <c r="CF4" s="41" t="str">
        <f t="shared" si="73"/>
        <v>Sample 1</v>
      </c>
      <c r="CG4" s="41" t="str">
        <f t="shared" si="73"/>
        <v>Sample 1</v>
      </c>
      <c r="CH4" s="41" t="str">
        <f t="shared" si="73"/>
        <v>Sample 1</v>
      </c>
      <c r="CI4" s="41" t="str">
        <f t="shared" si="73"/>
        <v>Sample 1</v>
      </c>
      <c r="CJ4" s="42" t="str">
        <f t="shared" si="73"/>
        <v>Sample 1</v>
      </c>
      <c r="CK4" s="40" t="s">
        <v>79</v>
      </c>
      <c r="CL4" s="41" t="s">
        <v>79</v>
      </c>
      <c r="CM4" s="41" t="s">
        <v>79</v>
      </c>
      <c r="CN4" s="41" t="s">
        <v>79</v>
      </c>
      <c r="CO4" s="41" t="s">
        <v>79</v>
      </c>
      <c r="CP4" s="41" t="s">
        <v>79</v>
      </c>
      <c r="CQ4" s="41" t="s">
        <v>79</v>
      </c>
      <c r="CR4" s="41" t="s">
        <v>79</v>
      </c>
      <c r="CS4" s="41" t="s">
        <v>79</v>
      </c>
      <c r="CT4" s="41" t="s">
        <v>79</v>
      </c>
      <c r="CU4" s="41" t="s">
        <v>79</v>
      </c>
      <c r="CV4" s="42" t="s">
        <v>79</v>
      </c>
      <c r="CW4" s="40" t="s">
        <v>80</v>
      </c>
      <c r="CX4" s="41" t="s">
        <v>80</v>
      </c>
      <c r="CY4" s="41" t="s">
        <v>80</v>
      </c>
      <c r="CZ4" s="41" t="s">
        <v>80</v>
      </c>
      <c r="DA4" s="41" t="s">
        <v>80</v>
      </c>
      <c r="DB4" s="41" t="s">
        <v>80</v>
      </c>
      <c r="DC4" s="41" t="s">
        <v>80</v>
      </c>
      <c r="DD4" s="41" t="s">
        <v>80</v>
      </c>
      <c r="DE4" s="41" t="s">
        <v>80</v>
      </c>
      <c r="DF4" s="41" t="s">
        <v>80</v>
      </c>
      <c r="DG4" s="41" t="s">
        <v>80</v>
      </c>
      <c r="DH4" s="42" t="s">
        <v>80</v>
      </c>
      <c r="DJ4" s="88" t="s">
        <v>5</v>
      </c>
      <c r="DK4" s="89" t="str">
        <f>DJ4</f>
        <v>Sample 1</v>
      </c>
      <c r="DL4" s="89" t="str">
        <f t="shared" ref="DL4" si="74">DK4</f>
        <v>Sample 1</v>
      </c>
      <c r="DM4" s="89" t="str">
        <f t="shared" ref="DM4" si="75">DL4</f>
        <v>Sample 1</v>
      </c>
      <c r="DN4" s="89" t="str">
        <f t="shared" ref="DN4" si="76">DM4</f>
        <v>Sample 1</v>
      </c>
      <c r="DO4" s="89" t="str">
        <f t="shared" ref="DO4" si="77">DN4</f>
        <v>Sample 1</v>
      </c>
      <c r="DP4" s="89" t="str">
        <f t="shared" ref="DP4" si="78">DO4</f>
        <v>Sample 1</v>
      </c>
      <c r="DQ4" s="89" t="str">
        <f t="shared" ref="DQ4" si="79">DP4</f>
        <v>Sample 1</v>
      </c>
      <c r="DR4" s="89" t="str">
        <f t="shared" ref="DR4" si="80">DQ4</f>
        <v>Sample 1</v>
      </c>
      <c r="DS4" s="89" t="str">
        <f t="shared" ref="DS4" si="81">DR4</f>
        <v>Sample 1</v>
      </c>
      <c r="DT4" s="89" t="str">
        <f t="shared" ref="DT4" si="82">DS4</f>
        <v>Sample 1</v>
      </c>
      <c r="DU4" s="90" t="str">
        <f t="shared" ref="DU4" si="83">DT4</f>
        <v>Sample 1</v>
      </c>
      <c r="DV4" s="88" t="s">
        <v>79</v>
      </c>
      <c r="DW4" s="89" t="s">
        <v>79</v>
      </c>
      <c r="DX4" s="89" t="s">
        <v>79</v>
      </c>
      <c r="DY4" s="89" t="s">
        <v>79</v>
      </c>
      <c r="DZ4" s="89" t="s">
        <v>79</v>
      </c>
      <c r="EA4" s="89" t="s">
        <v>79</v>
      </c>
      <c r="EB4" s="89" t="s">
        <v>79</v>
      </c>
      <c r="EC4" s="89" t="s">
        <v>79</v>
      </c>
      <c r="ED4" s="89" t="s">
        <v>79</v>
      </c>
      <c r="EE4" s="89" t="s">
        <v>79</v>
      </c>
      <c r="EF4" s="89" t="s">
        <v>79</v>
      </c>
      <c r="EG4" s="90" t="s">
        <v>79</v>
      </c>
      <c r="EH4" s="88" t="s">
        <v>80</v>
      </c>
      <c r="EI4" s="89" t="s">
        <v>80</v>
      </c>
      <c r="EJ4" s="89" t="s">
        <v>80</v>
      </c>
      <c r="EK4" s="89" t="s">
        <v>80</v>
      </c>
      <c r="EL4" s="89" t="s">
        <v>80</v>
      </c>
      <c r="EM4" s="89" t="s">
        <v>80</v>
      </c>
      <c r="EN4" s="89" t="s">
        <v>80</v>
      </c>
      <c r="EO4" s="89" t="s">
        <v>80</v>
      </c>
      <c r="EP4" s="89" t="s">
        <v>80</v>
      </c>
      <c r="EQ4" s="89" t="s">
        <v>80</v>
      </c>
      <c r="ER4" s="89" t="s">
        <v>80</v>
      </c>
      <c r="ES4" s="90" t="s">
        <v>80</v>
      </c>
      <c r="EU4" s="47" t="s">
        <v>5</v>
      </c>
      <c r="EV4" s="48" t="str">
        <f>EU4</f>
        <v>Sample 1</v>
      </c>
      <c r="EW4" s="48" t="str">
        <f t="shared" ref="EW4:FF4" si="84">EV4</f>
        <v>Sample 1</v>
      </c>
      <c r="EX4" s="48" t="str">
        <f t="shared" si="84"/>
        <v>Sample 1</v>
      </c>
      <c r="EY4" s="48" t="str">
        <f t="shared" si="84"/>
        <v>Sample 1</v>
      </c>
      <c r="EZ4" s="48" t="str">
        <f t="shared" si="84"/>
        <v>Sample 1</v>
      </c>
      <c r="FA4" s="48" t="str">
        <f t="shared" si="84"/>
        <v>Sample 1</v>
      </c>
      <c r="FB4" s="48" t="str">
        <f t="shared" si="84"/>
        <v>Sample 1</v>
      </c>
      <c r="FC4" s="48" t="str">
        <f t="shared" si="84"/>
        <v>Sample 1</v>
      </c>
      <c r="FD4" s="48" t="str">
        <f t="shared" si="84"/>
        <v>Sample 1</v>
      </c>
      <c r="FE4" s="48" t="str">
        <f t="shared" si="84"/>
        <v>Sample 1</v>
      </c>
      <c r="FF4" s="49" t="str">
        <f t="shared" si="84"/>
        <v>Sample 1</v>
      </c>
      <c r="FG4" s="47" t="s">
        <v>79</v>
      </c>
      <c r="FH4" s="48" t="s">
        <v>79</v>
      </c>
      <c r="FI4" s="48" t="s">
        <v>79</v>
      </c>
      <c r="FJ4" s="48" t="s">
        <v>79</v>
      </c>
      <c r="FK4" s="48" t="s">
        <v>79</v>
      </c>
      <c r="FL4" s="48" t="s">
        <v>79</v>
      </c>
      <c r="FM4" s="48" t="s">
        <v>79</v>
      </c>
      <c r="FN4" s="48" t="s">
        <v>79</v>
      </c>
      <c r="FO4" s="48" t="s">
        <v>79</v>
      </c>
      <c r="FP4" s="48" t="s">
        <v>79</v>
      </c>
      <c r="FQ4" s="48" t="s">
        <v>79</v>
      </c>
      <c r="FR4" s="49" t="s">
        <v>79</v>
      </c>
      <c r="FS4" s="47" t="s">
        <v>80</v>
      </c>
      <c r="FT4" s="48" t="s">
        <v>80</v>
      </c>
      <c r="FU4" s="48" t="s">
        <v>80</v>
      </c>
      <c r="FV4" s="48" t="s">
        <v>80</v>
      </c>
      <c r="FW4" s="48" t="s">
        <v>80</v>
      </c>
      <c r="FX4" s="48" t="s">
        <v>80</v>
      </c>
      <c r="FY4" s="48" t="s">
        <v>80</v>
      </c>
      <c r="FZ4" s="48" t="s">
        <v>80</v>
      </c>
      <c r="GA4" s="48" t="s">
        <v>80</v>
      </c>
      <c r="GB4" s="48" t="s">
        <v>80</v>
      </c>
      <c r="GC4" s="48" t="s">
        <v>80</v>
      </c>
      <c r="GD4" s="49" t="s">
        <v>80</v>
      </c>
      <c r="GF4" s="7" t="s">
        <v>5</v>
      </c>
      <c r="GG4" s="8" t="s">
        <v>79</v>
      </c>
      <c r="GH4" s="9" t="s">
        <v>80</v>
      </c>
      <c r="GJ4" s="7" t="s">
        <v>5</v>
      </c>
      <c r="GK4" s="8" t="s">
        <v>79</v>
      </c>
      <c r="GL4" s="9" t="s">
        <v>80</v>
      </c>
      <c r="GN4" s="63" t="s">
        <v>428</v>
      </c>
      <c r="GP4" s="63" t="s">
        <v>429</v>
      </c>
      <c r="GQ4" s="7" t="s">
        <v>430</v>
      </c>
      <c r="GR4" s="8" t="s">
        <v>431</v>
      </c>
      <c r="GS4" s="9" t="s">
        <v>432</v>
      </c>
      <c r="GT4" s="7" t="s">
        <v>430</v>
      </c>
      <c r="GU4" s="8" t="s">
        <v>431</v>
      </c>
      <c r="GV4" s="9" t="s">
        <v>432</v>
      </c>
      <c r="GW4" s="7" t="s">
        <v>430</v>
      </c>
      <c r="GX4" s="8" t="s">
        <v>431</v>
      </c>
      <c r="GY4" s="9" t="s">
        <v>432</v>
      </c>
      <c r="HA4" s="7" t="s">
        <v>430</v>
      </c>
      <c r="HB4" s="8" t="s">
        <v>431</v>
      </c>
      <c r="HC4" s="9" t="s">
        <v>432</v>
      </c>
    </row>
    <row r="5" spans="2:213" x14ac:dyDescent="0.3">
      <c r="B5" s="3" t="s">
        <v>418</v>
      </c>
      <c r="C5" s="33">
        <f>MONTH(C3)</f>
        <v>1</v>
      </c>
      <c r="D5" s="34">
        <f t="shared" ref="D5:O5" si="85">MONTH(D3)</f>
        <v>2</v>
      </c>
      <c r="E5" s="34">
        <f t="shared" si="85"/>
        <v>3</v>
      </c>
      <c r="F5" s="34">
        <f t="shared" si="85"/>
        <v>4</v>
      </c>
      <c r="G5" s="34">
        <f t="shared" si="85"/>
        <v>5</v>
      </c>
      <c r="H5" s="34">
        <f t="shared" si="85"/>
        <v>6</v>
      </c>
      <c r="I5" s="34">
        <f t="shared" si="85"/>
        <v>7</v>
      </c>
      <c r="J5" s="34">
        <f t="shared" si="85"/>
        <v>8</v>
      </c>
      <c r="K5" s="34">
        <f t="shared" si="85"/>
        <v>9</v>
      </c>
      <c r="L5" s="34">
        <f t="shared" si="85"/>
        <v>10</v>
      </c>
      <c r="M5" s="34">
        <f t="shared" si="85"/>
        <v>11</v>
      </c>
      <c r="N5" s="35">
        <f t="shared" si="85"/>
        <v>12</v>
      </c>
      <c r="O5" s="33">
        <f t="shared" si="85"/>
        <v>1</v>
      </c>
      <c r="P5" s="34">
        <f t="shared" ref="P5:Z5" si="86">MONTH(P3)</f>
        <v>2</v>
      </c>
      <c r="Q5" s="34">
        <f t="shared" si="86"/>
        <v>3</v>
      </c>
      <c r="R5" s="34">
        <f t="shared" si="86"/>
        <v>4</v>
      </c>
      <c r="S5" s="34">
        <f t="shared" si="86"/>
        <v>5</v>
      </c>
      <c r="T5" s="34">
        <f t="shared" si="86"/>
        <v>6</v>
      </c>
      <c r="U5" s="34">
        <f t="shared" si="86"/>
        <v>7</v>
      </c>
      <c r="V5" s="34">
        <f t="shared" si="86"/>
        <v>8</v>
      </c>
      <c r="W5" s="34">
        <f t="shared" si="86"/>
        <v>9</v>
      </c>
      <c r="X5" s="34">
        <f t="shared" si="86"/>
        <v>10</v>
      </c>
      <c r="Y5" s="34">
        <f t="shared" si="86"/>
        <v>11</v>
      </c>
      <c r="Z5" s="35">
        <f t="shared" si="86"/>
        <v>12</v>
      </c>
      <c r="AA5" s="33">
        <f t="shared" ref="AA5:AB5" si="87">MONTH(AA3)</f>
        <v>1</v>
      </c>
      <c r="AB5" s="34">
        <f t="shared" si="87"/>
        <v>2</v>
      </c>
      <c r="AC5" s="34">
        <f t="shared" ref="AC5:AL5" si="88">MONTH(AC3)</f>
        <v>3</v>
      </c>
      <c r="AD5" s="34">
        <f t="shared" si="88"/>
        <v>4</v>
      </c>
      <c r="AE5" s="34">
        <f t="shared" si="88"/>
        <v>5</v>
      </c>
      <c r="AF5" s="34">
        <f t="shared" si="88"/>
        <v>6</v>
      </c>
      <c r="AG5" s="34">
        <f t="shared" si="88"/>
        <v>7</v>
      </c>
      <c r="AH5" s="34">
        <f t="shared" si="88"/>
        <v>8</v>
      </c>
      <c r="AI5" s="34">
        <f t="shared" si="88"/>
        <v>9</v>
      </c>
      <c r="AJ5" s="34">
        <f t="shared" si="88"/>
        <v>10</v>
      </c>
      <c r="AK5" s="34">
        <f t="shared" si="88"/>
        <v>11</v>
      </c>
      <c r="AL5" s="35">
        <f t="shared" si="88"/>
        <v>12</v>
      </c>
      <c r="AM5" s="34"/>
      <c r="AN5" s="24">
        <f>MONTH(AN3)</f>
        <v>1</v>
      </c>
      <c r="AO5" s="25">
        <f t="shared" ref="AO5:BW5" si="89">MONTH(AO3)</f>
        <v>2</v>
      </c>
      <c r="AP5" s="25">
        <f t="shared" si="89"/>
        <v>3</v>
      </c>
      <c r="AQ5" s="25">
        <f t="shared" si="89"/>
        <v>4</v>
      </c>
      <c r="AR5" s="25">
        <f t="shared" si="89"/>
        <v>5</v>
      </c>
      <c r="AS5" s="25">
        <f t="shared" si="89"/>
        <v>6</v>
      </c>
      <c r="AT5" s="25">
        <f t="shared" si="89"/>
        <v>7</v>
      </c>
      <c r="AU5" s="25">
        <f t="shared" si="89"/>
        <v>8</v>
      </c>
      <c r="AV5" s="25">
        <f t="shared" si="89"/>
        <v>9</v>
      </c>
      <c r="AW5" s="25">
        <f t="shared" si="89"/>
        <v>10</v>
      </c>
      <c r="AX5" s="25">
        <f t="shared" si="89"/>
        <v>11</v>
      </c>
      <c r="AY5" s="26">
        <f t="shared" si="89"/>
        <v>12</v>
      </c>
      <c r="AZ5" s="24">
        <f t="shared" si="89"/>
        <v>1</v>
      </c>
      <c r="BA5" s="25">
        <f t="shared" si="89"/>
        <v>2</v>
      </c>
      <c r="BB5" s="25">
        <f t="shared" si="89"/>
        <v>3</v>
      </c>
      <c r="BC5" s="25">
        <f t="shared" si="89"/>
        <v>4</v>
      </c>
      <c r="BD5" s="25">
        <f t="shared" si="89"/>
        <v>5</v>
      </c>
      <c r="BE5" s="25">
        <f t="shared" si="89"/>
        <v>6</v>
      </c>
      <c r="BF5" s="25">
        <f t="shared" si="89"/>
        <v>7</v>
      </c>
      <c r="BG5" s="25">
        <f t="shared" si="89"/>
        <v>8</v>
      </c>
      <c r="BH5" s="25">
        <f t="shared" si="89"/>
        <v>9</v>
      </c>
      <c r="BI5" s="25">
        <f t="shared" si="89"/>
        <v>10</v>
      </c>
      <c r="BJ5" s="25">
        <f t="shared" si="89"/>
        <v>11</v>
      </c>
      <c r="BK5" s="26">
        <f t="shared" si="89"/>
        <v>12</v>
      </c>
      <c r="BL5" s="24">
        <f t="shared" si="89"/>
        <v>1</v>
      </c>
      <c r="BM5" s="25">
        <f t="shared" si="89"/>
        <v>2</v>
      </c>
      <c r="BN5" s="25">
        <f t="shared" si="89"/>
        <v>3</v>
      </c>
      <c r="BO5" s="25">
        <f t="shared" si="89"/>
        <v>4</v>
      </c>
      <c r="BP5" s="25">
        <f t="shared" si="89"/>
        <v>5</v>
      </c>
      <c r="BQ5" s="25">
        <f t="shared" si="89"/>
        <v>6</v>
      </c>
      <c r="BR5" s="25">
        <f t="shared" si="89"/>
        <v>7</v>
      </c>
      <c r="BS5" s="25">
        <f t="shared" si="89"/>
        <v>8</v>
      </c>
      <c r="BT5" s="25">
        <f t="shared" si="89"/>
        <v>9</v>
      </c>
      <c r="BU5" s="25">
        <f t="shared" si="89"/>
        <v>10</v>
      </c>
      <c r="BV5" s="25">
        <f t="shared" si="89"/>
        <v>11</v>
      </c>
      <c r="BW5" s="26">
        <f t="shared" si="89"/>
        <v>12</v>
      </c>
      <c r="BX5" s="25"/>
      <c r="BY5" s="43">
        <f>MONTH(BY3)</f>
        <v>1</v>
      </c>
      <c r="BZ5" s="44">
        <f t="shared" ref="BZ5:DH5" si="90">MONTH(BZ3)</f>
        <v>2</v>
      </c>
      <c r="CA5" s="44">
        <f t="shared" si="90"/>
        <v>3</v>
      </c>
      <c r="CB5" s="44">
        <f t="shared" si="90"/>
        <v>4</v>
      </c>
      <c r="CC5" s="44">
        <f t="shared" si="90"/>
        <v>5</v>
      </c>
      <c r="CD5" s="44">
        <f t="shared" si="90"/>
        <v>6</v>
      </c>
      <c r="CE5" s="44">
        <f t="shared" si="90"/>
        <v>7</v>
      </c>
      <c r="CF5" s="44">
        <f t="shared" si="90"/>
        <v>8</v>
      </c>
      <c r="CG5" s="44">
        <f t="shared" si="90"/>
        <v>9</v>
      </c>
      <c r="CH5" s="44">
        <f t="shared" si="90"/>
        <v>10</v>
      </c>
      <c r="CI5" s="44">
        <f t="shared" si="90"/>
        <v>11</v>
      </c>
      <c r="CJ5" s="45">
        <f t="shared" si="90"/>
        <v>12</v>
      </c>
      <c r="CK5" s="43">
        <f t="shared" si="90"/>
        <v>1</v>
      </c>
      <c r="CL5" s="44">
        <f t="shared" si="90"/>
        <v>2</v>
      </c>
      <c r="CM5" s="44">
        <f t="shared" si="90"/>
        <v>3</v>
      </c>
      <c r="CN5" s="44">
        <f t="shared" si="90"/>
        <v>4</v>
      </c>
      <c r="CO5" s="44">
        <f t="shared" si="90"/>
        <v>5</v>
      </c>
      <c r="CP5" s="44">
        <f t="shared" si="90"/>
        <v>6</v>
      </c>
      <c r="CQ5" s="44">
        <f t="shared" si="90"/>
        <v>7</v>
      </c>
      <c r="CR5" s="44">
        <f t="shared" si="90"/>
        <v>8</v>
      </c>
      <c r="CS5" s="44">
        <f t="shared" si="90"/>
        <v>9</v>
      </c>
      <c r="CT5" s="44">
        <f t="shared" si="90"/>
        <v>10</v>
      </c>
      <c r="CU5" s="44">
        <f t="shared" si="90"/>
        <v>11</v>
      </c>
      <c r="CV5" s="45">
        <f t="shared" si="90"/>
        <v>12</v>
      </c>
      <c r="CW5" s="43">
        <f t="shared" si="90"/>
        <v>1</v>
      </c>
      <c r="CX5" s="44">
        <f t="shared" si="90"/>
        <v>2</v>
      </c>
      <c r="CY5" s="44">
        <f t="shared" si="90"/>
        <v>3</v>
      </c>
      <c r="CZ5" s="44">
        <f t="shared" si="90"/>
        <v>4</v>
      </c>
      <c r="DA5" s="44">
        <f t="shared" si="90"/>
        <v>5</v>
      </c>
      <c r="DB5" s="44">
        <f t="shared" si="90"/>
        <v>6</v>
      </c>
      <c r="DC5" s="44">
        <f t="shared" si="90"/>
        <v>7</v>
      </c>
      <c r="DD5" s="44">
        <f t="shared" si="90"/>
        <v>8</v>
      </c>
      <c r="DE5" s="44">
        <f t="shared" si="90"/>
        <v>9</v>
      </c>
      <c r="DF5" s="44">
        <f t="shared" si="90"/>
        <v>10</v>
      </c>
      <c r="DG5" s="44">
        <f t="shared" si="90"/>
        <v>11</v>
      </c>
      <c r="DH5" s="45">
        <f t="shared" si="90"/>
        <v>12</v>
      </c>
      <c r="DJ5" s="91">
        <f>MONTH(DJ3)</f>
        <v>1</v>
      </c>
      <c r="DK5" s="92">
        <f t="shared" ref="DK5:ES5" si="91">MONTH(DK3)</f>
        <v>2</v>
      </c>
      <c r="DL5" s="92">
        <f t="shared" si="91"/>
        <v>3</v>
      </c>
      <c r="DM5" s="92">
        <f t="shared" si="91"/>
        <v>4</v>
      </c>
      <c r="DN5" s="92">
        <f t="shared" si="91"/>
        <v>5</v>
      </c>
      <c r="DO5" s="92">
        <f t="shared" si="91"/>
        <v>6</v>
      </c>
      <c r="DP5" s="92">
        <f t="shared" si="91"/>
        <v>7</v>
      </c>
      <c r="DQ5" s="92">
        <f t="shared" si="91"/>
        <v>8</v>
      </c>
      <c r="DR5" s="92">
        <f t="shared" si="91"/>
        <v>9</v>
      </c>
      <c r="DS5" s="92">
        <f t="shared" si="91"/>
        <v>10</v>
      </c>
      <c r="DT5" s="92">
        <f t="shared" si="91"/>
        <v>11</v>
      </c>
      <c r="DU5" s="93">
        <f t="shared" si="91"/>
        <v>12</v>
      </c>
      <c r="DV5" s="91">
        <f t="shared" si="91"/>
        <v>1</v>
      </c>
      <c r="DW5" s="92">
        <f t="shared" si="91"/>
        <v>2</v>
      </c>
      <c r="DX5" s="92">
        <f t="shared" si="91"/>
        <v>3</v>
      </c>
      <c r="DY5" s="92">
        <f t="shared" si="91"/>
        <v>4</v>
      </c>
      <c r="DZ5" s="92">
        <f t="shared" si="91"/>
        <v>5</v>
      </c>
      <c r="EA5" s="92">
        <f t="shared" si="91"/>
        <v>6</v>
      </c>
      <c r="EB5" s="92">
        <f t="shared" si="91"/>
        <v>7</v>
      </c>
      <c r="EC5" s="92">
        <f t="shared" si="91"/>
        <v>8</v>
      </c>
      <c r="ED5" s="92">
        <f t="shared" si="91"/>
        <v>9</v>
      </c>
      <c r="EE5" s="92">
        <f t="shared" si="91"/>
        <v>10</v>
      </c>
      <c r="EF5" s="92">
        <f t="shared" si="91"/>
        <v>11</v>
      </c>
      <c r="EG5" s="93">
        <f t="shared" si="91"/>
        <v>12</v>
      </c>
      <c r="EH5" s="91">
        <f t="shared" si="91"/>
        <v>1</v>
      </c>
      <c r="EI5" s="92">
        <f t="shared" si="91"/>
        <v>2</v>
      </c>
      <c r="EJ5" s="92">
        <f t="shared" si="91"/>
        <v>3</v>
      </c>
      <c r="EK5" s="92">
        <f t="shared" si="91"/>
        <v>4</v>
      </c>
      <c r="EL5" s="92">
        <f t="shared" si="91"/>
        <v>5</v>
      </c>
      <c r="EM5" s="92">
        <f t="shared" si="91"/>
        <v>6</v>
      </c>
      <c r="EN5" s="92">
        <f t="shared" si="91"/>
        <v>7</v>
      </c>
      <c r="EO5" s="92">
        <f t="shared" si="91"/>
        <v>8</v>
      </c>
      <c r="EP5" s="92">
        <f t="shared" si="91"/>
        <v>9</v>
      </c>
      <c r="EQ5" s="92">
        <f t="shared" si="91"/>
        <v>10</v>
      </c>
      <c r="ER5" s="92">
        <f t="shared" si="91"/>
        <v>11</v>
      </c>
      <c r="ES5" s="93">
        <f t="shared" si="91"/>
        <v>12</v>
      </c>
      <c r="EU5" s="50">
        <f>MONTH(EU3)</f>
        <v>1</v>
      </c>
      <c r="EV5" s="51">
        <f t="shared" ref="EV5:GD5" si="92">MONTH(EV3)</f>
        <v>2</v>
      </c>
      <c r="EW5" s="51">
        <f t="shared" si="92"/>
        <v>3</v>
      </c>
      <c r="EX5" s="51">
        <f t="shared" si="92"/>
        <v>4</v>
      </c>
      <c r="EY5" s="51">
        <f t="shared" si="92"/>
        <v>5</v>
      </c>
      <c r="EZ5" s="51">
        <f t="shared" si="92"/>
        <v>6</v>
      </c>
      <c r="FA5" s="51">
        <f t="shared" si="92"/>
        <v>7</v>
      </c>
      <c r="FB5" s="51">
        <f t="shared" si="92"/>
        <v>8</v>
      </c>
      <c r="FC5" s="51">
        <f t="shared" si="92"/>
        <v>9</v>
      </c>
      <c r="FD5" s="51">
        <f t="shared" si="92"/>
        <v>10</v>
      </c>
      <c r="FE5" s="51">
        <f t="shared" si="92"/>
        <v>11</v>
      </c>
      <c r="FF5" s="52">
        <f t="shared" si="92"/>
        <v>12</v>
      </c>
      <c r="FG5" s="50">
        <f t="shared" si="92"/>
        <v>1</v>
      </c>
      <c r="FH5" s="51">
        <f t="shared" si="92"/>
        <v>2</v>
      </c>
      <c r="FI5" s="51">
        <f t="shared" si="92"/>
        <v>3</v>
      </c>
      <c r="FJ5" s="51">
        <f t="shared" si="92"/>
        <v>4</v>
      </c>
      <c r="FK5" s="51">
        <f t="shared" si="92"/>
        <v>5</v>
      </c>
      <c r="FL5" s="51">
        <f t="shared" si="92"/>
        <v>6</v>
      </c>
      <c r="FM5" s="51">
        <f t="shared" si="92"/>
        <v>7</v>
      </c>
      <c r="FN5" s="51">
        <f t="shared" si="92"/>
        <v>8</v>
      </c>
      <c r="FO5" s="51">
        <f t="shared" si="92"/>
        <v>9</v>
      </c>
      <c r="FP5" s="51">
        <f t="shared" si="92"/>
        <v>10</v>
      </c>
      <c r="FQ5" s="51">
        <f t="shared" si="92"/>
        <v>11</v>
      </c>
      <c r="FR5" s="52">
        <f t="shared" si="92"/>
        <v>12</v>
      </c>
      <c r="FS5" s="50">
        <f t="shared" si="92"/>
        <v>1</v>
      </c>
      <c r="FT5" s="51">
        <f t="shared" si="92"/>
        <v>2</v>
      </c>
      <c r="FU5" s="51">
        <f t="shared" si="92"/>
        <v>3</v>
      </c>
      <c r="FV5" s="51">
        <f t="shared" si="92"/>
        <v>4</v>
      </c>
      <c r="FW5" s="51">
        <f t="shared" si="92"/>
        <v>5</v>
      </c>
      <c r="FX5" s="51">
        <f t="shared" si="92"/>
        <v>6</v>
      </c>
      <c r="FY5" s="51">
        <f t="shared" si="92"/>
        <v>7</v>
      </c>
      <c r="FZ5" s="51">
        <f t="shared" si="92"/>
        <v>8</v>
      </c>
      <c r="GA5" s="51">
        <f t="shared" si="92"/>
        <v>9</v>
      </c>
      <c r="GB5" s="51">
        <f t="shared" si="92"/>
        <v>10</v>
      </c>
      <c r="GC5" s="51">
        <f t="shared" si="92"/>
        <v>11</v>
      </c>
      <c r="GD5" s="52">
        <f t="shared" si="92"/>
        <v>12</v>
      </c>
      <c r="GF5" s="10"/>
      <c r="GG5" s="3"/>
      <c r="GH5" s="11"/>
      <c r="GJ5" s="10"/>
      <c r="GK5" s="3"/>
      <c r="GL5" s="11"/>
      <c r="GN5" s="64"/>
      <c r="GP5" s="64"/>
      <c r="GQ5" s="10">
        <v>1</v>
      </c>
      <c r="GR5" s="3">
        <v>2</v>
      </c>
      <c r="GS5" s="11">
        <v>3</v>
      </c>
      <c r="GT5" s="10">
        <v>1</v>
      </c>
      <c r="GU5" s="3">
        <v>2</v>
      </c>
      <c r="GV5" s="11">
        <v>3</v>
      </c>
      <c r="GW5" s="10">
        <v>1</v>
      </c>
      <c r="GX5" s="3">
        <v>2</v>
      </c>
      <c r="GY5" s="11">
        <v>3</v>
      </c>
      <c r="HA5" s="10">
        <v>1</v>
      </c>
      <c r="HB5" s="3">
        <v>2</v>
      </c>
      <c r="HC5" s="11">
        <v>3</v>
      </c>
      <c r="HE5" s="4" t="s">
        <v>433</v>
      </c>
    </row>
    <row r="6" spans="2:213" hidden="1" x14ac:dyDescent="0.3">
      <c r="B6" s="84" t="s">
        <v>6</v>
      </c>
      <c r="C6" s="12">
        <f>SUMIFS(Inyecciones!$E$2:$E$14185,Inyecciones!$A$2:$A$14185,Balance!C$4,Inyecciones!$B$2:$B$14185,Balance!$B6,Inyecciones!$C$2:$C$14185,Balance!C$5)</f>
        <v>58358.598097097987</v>
      </c>
      <c r="D6" s="13">
        <f>SUMIFS(Inyecciones!$E$2:$E$14185,Inyecciones!$A$2:$A$14185,Balance!D$4,Inyecciones!$B$2:$B$14185,Balance!$B6,Inyecciones!$C$2:$C$14185,Balance!D$5)</f>
        <v>50830.287717566527</v>
      </c>
      <c r="E6" s="13">
        <f>SUMIFS(Inyecciones!$E$2:$E$14185,Inyecciones!$A$2:$A$14185,Balance!E$4,Inyecciones!$B$2:$B$14185,Balance!$B6,Inyecciones!$C$2:$C$14185,Balance!E$5)</f>
        <v>59137.743969564341</v>
      </c>
      <c r="F6" s="13">
        <f>SUMIFS(Inyecciones!$E$2:$E$14185,Inyecciones!$A$2:$A$14185,Balance!F$4,Inyecciones!$B$2:$B$14185,Balance!$B6,Inyecciones!$C$2:$C$14185,Balance!F$5)</f>
        <v>53622.901910255328</v>
      </c>
      <c r="G6" s="13">
        <f>SUMIFS(Inyecciones!$E$2:$E$14185,Inyecciones!$A$2:$A$14185,Balance!G$4,Inyecciones!$B$2:$B$14185,Balance!$B6,Inyecciones!$C$2:$C$14185,Balance!G$5)</f>
        <v>55487.992382887838</v>
      </c>
      <c r="H6" s="13">
        <f>SUMIFS(Inyecciones!$E$2:$E$14185,Inyecciones!$A$2:$A$14185,Balance!H$4,Inyecciones!$B$2:$B$14185,Balance!$B6,Inyecciones!$C$2:$C$14185,Balance!H$5)</f>
        <v>47276.474803837496</v>
      </c>
      <c r="I6" s="13">
        <f>SUMIFS(Inyecciones!$E$2:$E$14185,Inyecciones!$A$2:$A$14185,Balance!I$4,Inyecciones!$B$2:$B$14185,Balance!$B6,Inyecciones!$C$2:$C$14185,Balance!I$5)</f>
        <v>46564.195704166646</v>
      </c>
      <c r="J6" s="13">
        <f>SUMIFS(Inyecciones!$E$2:$E$14185,Inyecciones!$A$2:$A$14185,Balance!J$4,Inyecciones!$B$2:$B$14185,Balance!$B6,Inyecciones!$C$2:$C$14185,Balance!J$5)</f>
        <v>48012.685687469901</v>
      </c>
      <c r="K6" s="13">
        <f>SUMIFS(Inyecciones!$E$2:$E$14185,Inyecciones!$A$2:$A$14185,Balance!K$4,Inyecciones!$B$2:$B$14185,Balance!$B6,Inyecciones!$C$2:$C$14185,Balance!K$5)</f>
        <v>42312.470610512319</v>
      </c>
      <c r="L6" s="13">
        <f>SUMIFS(Inyecciones!$E$2:$E$14185,Inyecciones!$A$2:$A$14185,Balance!L$4,Inyecciones!$B$2:$B$14185,Balance!$B6,Inyecciones!$C$2:$C$14185,Balance!L$5)</f>
        <v>27223.544564616401</v>
      </c>
      <c r="M6" s="13">
        <f>SUMIFS(Inyecciones!$E$2:$E$14185,Inyecciones!$A$2:$A$14185,Balance!M$4,Inyecciones!$B$2:$B$14185,Balance!$B6,Inyecciones!$C$2:$C$14185,Balance!M$5)</f>
        <v>23543.261569355731</v>
      </c>
      <c r="N6" s="14">
        <f>SUMIFS(Inyecciones!$E$2:$E$14185,Inyecciones!$A$2:$A$14185,Balance!N$4,Inyecciones!$B$2:$B$14185,Balance!$B6,Inyecciones!$C$2:$C$14185,Balance!N$5)</f>
        <v>25168.327456563751</v>
      </c>
      <c r="O6" s="12">
        <f>SUMIFS(Inyecciones!$E$2:$E$14185,Inyecciones!$A$2:$A$14185,Balance!O$4,Inyecciones!$B$2:$B$14185,Balance!$B6,Inyecciones!$C$2:$C$14185,Balance!O$5)</f>
        <v>58459.178081863451</v>
      </c>
      <c r="P6" s="13">
        <f>SUMIFS(Inyecciones!$E$2:$E$14185,Inyecciones!$A$2:$A$14185,Balance!P$4,Inyecciones!$B$2:$B$14185,Balance!$B6,Inyecciones!$C$2:$C$14185,Balance!P$5)</f>
        <v>51258.759031200803</v>
      </c>
      <c r="Q6" s="13">
        <f>SUMIFS(Inyecciones!$E$2:$E$14185,Inyecciones!$A$2:$A$14185,Balance!Q$4,Inyecciones!$B$2:$B$14185,Balance!$B6,Inyecciones!$C$2:$C$14185,Balance!Q$5)</f>
        <v>59664.450867562562</v>
      </c>
      <c r="R6" s="13">
        <f>SUMIFS(Inyecciones!$E$2:$E$14185,Inyecciones!$A$2:$A$14185,Balance!R$4,Inyecciones!$B$2:$B$14185,Balance!$B6,Inyecciones!$C$2:$C$14185,Balance!R$5)</f>
        <v>56279.550820579243</v>
      </c>
      <c r="S6" s="13">
        <f>SUMIFS(Inyecciones!$E$2:$E$14185,Inyecciones!$A$2:$A$14185,Balance!S$4,Inyecciones!$B$2:$B$14185,Balance!$B6,Inyecciones!$C$2:$C$14185,Balance!S$5)</f>
        <v>54157.905350485657</v>
      </c>
      <c r="T6" s="13">
        <f>SUMIFS(Inyecciones!$E$2:$E$14185,Inyecciones!$A$2:$A$14185,Balance!T$4,Inyecciones!$B$2:$B$14185,Balance!$B6,Inyecciones!$C$2:$C$14185,Balance!T$5)</f>
        <v>47791.642256392777</v>
      </c>
      <c r="U6" s="13">
        <f>SUMIFS(Inyecciones!$E$2:$E$14185,Inyecciones!$A$2:$A$14185,Balance!U$4,Inyecciones!$B$2:$B$14185,Balance!$B6,Inyecciones!$C$2:$C$14185,Balance!U$5)</f>
        <v>48654.347908076386</v>
      </c>
      <c r="V6" s="13">
        <f>SUMIFS(Inyecciones!$E$2:$E$14185,Inyecciones!$A$2:$A$14185,Balance!V$4,Inyecciones!$B$2:$B$14185,Balance!$B6,Inyecciones!$C$2:$C$14185,Balance!V$5)</f>
        <v>48257.431207797243</v>
      </c>
      <c r="W6" s="13">
        <f>SUMIFS(Inyecciones!$E$2:$E$14185,Inyecciones!$A$2:$A$14185,Balance!W$4,Inyecciones!$B$2:$B$14185,Balance!$B6,Inyecciones!$C$2:$C$14185,Balance!W$5)</f>
        <v>42849.040397519449</v>
      </c>
      <c r="X6" s="13">
        <f>SUMIFS(Inyecciones!$E$2:$E$14185,Inyecciones!$A$2:$A$14185,Balance!X$4,Inyecciones!$B$2:$B$14185,Balance!$B6,Inyecciones!$C$2:$C$14185,Balance!X$5)</f>
        <v>29906.839973057351</v>
      </c>
      <c r="Y6" s="13">
        <f>SUMIFS(Inyecciones!$E$2:$E$14185,Inyecciones!$A$2:$A$14185,Balance!Y$4,Inyecciones!$B$2:$B$14185,Balance!$B6,Inyecciones!$C$2:$C$14185,Balance!Y$5)</f>
        <v>29293.505336914659</v>
      </c>
      <c r="Z6" s="14">
        <f>SUMIFS(Inyecciones!$E$2:$E$14185,Inyecciones!$A$2:$A$14185,Balance!Z$4,Inyecciones!$B$2:$B$14185,Balance!$B6,Inyecciones!$C$2:$C$14185,Balance!Z$5)</f>
        <v>31658.313831609241</v>
      </c>
      <c r="AA6" s="12">
        <f>SUMIFS(Inyecciones!$E$2:$E$14185,Inyecciones!$A$2:$A$14185,Balance!AA$4,Inyecciones!$B$2:$B$14185,Balance!$B6,Inyecciones!$C$2:$C$14185,Balance!AA$5)</f>
        <v>58482.491364086891</v>
      </c>
      <c r="AB6" s="13">
        <f>SUMIFS(Inyecciones!$E$2:$E$14185,Inyecciones!$A$2:$A$14185,Balance!AB$4,Inyecciones!$B$2:$B$14185,Balance!$B6,Inyecciones!$C$2:$C$14185,Balance!AB$5)</f>
        <v>51254.340353811851</v>
      </c>
      <c r="AC6" s="13">
        <f>SUMIFS(Inyecciones!$E$2:$E$14185,Inyecciones!$A$2:$A$14185,Balance!AC$4,Inyecciones!$B$2:$B$14185,Balance!$B6,Inyecciones!$C$2:$C$14185,Balance!AC$5)</f>
        <v>59445.577953025837</v>
      </c>
      <c r="AD6" s="13">
        <f>SUMIFS(Inyecciones!$E$2:$E$14185,Inyecciones!$A$2:$A$14185,Balance!AD$4,Inyecciones!$B$2:$B$14185,Balance!$B6,Inyecciones!$C$2:$C$14185,Balance!AD$5)</f>
        <v>55832.463475501398</v>
      </c>
      <c r="AE6" s="13">
        <f>SUMIFS(Inyecciones!$E$2:$E$14185,Inyecciones!$A$2:$A$14185,Balance!AE$4,Inyecciones!$B$2:$B$14185,Balance!$B6,Inyecciones!$C$2:$C$14185,Balance!AE$5)</f>
        <v>56705.197982686259</v>
      </c>
      <c r="AF6" s="13">
        <f>SUMIFS(Inyecciones!$E$2:$E$14185,Inyecciones!$A$2:$A$14185,Balance!AF$4,Inyecciones!$B$2:$B$14185,Balance!$B6,Inyecciones!$C$2:$C$14185,Balance!AF$5)</f>
        <v>51453.040781223433</v>
      </c>
      <c r="AG6" s="13">
        <f>SUMIFS(Inyecciones!$E$2:$E$14185,Inyecciones!$A$2:$A$14185,Balance!AG$4,Inyecciones!$B$2:$B$14185,Balance!$B6,Inyecciones!$C$2:$C$14185,Balance!AG$5)</f>
        <v>52967.457618872148</v>
      </c>
      <c r="AH6" s="13">
        <f>SUMIFS(Inyecciones!$E$2:$E$14185,Inyecciones!$A$2:$A$14185,Balance!AH$4,Inyecciones!$B$2:$B$14185,Balance!$B6,Inyecciones!$C$2:$C$14185,Balance!AH$5)</f>
        <v>53164.987398712343</v>
      </c>
      <c r="AI6" s="13">
        <f>SUMIFS(Inyecciones!$E$2:$E$14185,Inyecciones!$A$2:$A$14185,Balance!AI$4,Inyecciones!$B$2:$B$14185,Balance!$B6,Inyecciones!$C$2:$C$14185,Balance!AI$5)</f>
        <v>45863.444613360698</v>
      </c>
      <c r="AJ6" s="13">
        <f>SUMIFS(Inyecciones!$E$2:$E$14185,Inyecciones!$A$2:$A$14185,Balance!AJ$4,Inyecciones!$B$2:$B$14185,Balance!$B6,Inyecciones!$C$2:$C$14185,Balance!AJ$5)</f>
        <v>37525.041433541133</v>
      </c>
      <c r="AK6" s="13">
        <f>SUMIFS(Inyecciones!$E$2:$E$14185,Inyecciones!$A$2:$A$14185,Balance!AK$4,Inyecciones!$B$2:$B$14185,Balance!$B6,Inyecciones!$C$2:$C$14185,Balance!AK$5)</f>
        <v>36948.838695855593</v>
      </c>
      <c r="AL6" s="14">
        <f>SUMIFS(Inyecciones!$E$2:$E$14185,Inyecciones!$A$2:$A$14185,Balance!AL$4,Inyecciones!$B$2:$B$14185,Balance!$B6,Inyecciones!$C$2:$C$14185,Balance!AL$5)</f>
        <v>37501.877651999013</v>
      </c>
      <c r="AM6" s="13"/>
      <c r="AN6" s="12">
        <f>SUMIFS('Retiro Mensual'!$E$2:$E$2629,'Retiro Mensual'!$A$2:$A$2629,AN$4,'Retiro Mensual'!$B$2:$B$2629,$B6,'Retiro Mensual'!$C$2:$C$2629,AN$5)</f>
        <v>13957.65775</v>
      </c>
      <c r="AO6" s="13">
        <f>SUMIFS('Retiro Mensual'!$E$2:$E$2629,'Retiro Mensual'!$A$2:$A$2629,AO$4,'Retiro Mensual'!$B$2:$B$2629,$B6,'Retiro Mensual'!$C$2:$C$2629,AO$5)</f>
        <v>5763.6811349999998</v>
      </c>
      <c r="AP6" s="13">
        <f>SUMIFS('Retiro Mensual'!$E$2:$E$2629,'Retiro Mensual'!$A$2:$A$2629,AP$4,'Retiro Mensual'!$B$2:$B$2629,$B6,'Retiro Mensual'!$C$2:$C$2629,AP$5)</f>
        <v>8838.4112920000007</v>
      </c>
      <c r="AQ6" s="13">
        <f>SUMIFS('Retiro Mensual'!$E$2:$E$2629,'Retiro Mensual'!$A$2:$A$2629,AQ$4,'Retiro Mensual'!$B$2:$B$2629,$B6,'Retiro Mensual'!$C$2:$C$2629,AQ$5)</f>
        <v>10186.1538</v>
      </c>
      <c r="AR6" s="13">
        <f>SUMIFS('Retiro Mensual'!$E$2:$E$2629,'Retiro Mensual'!$A$2:$A$2629,AR$4,'Retiro Mensual'!$B$2:$B$2629,$B6,'Retiro Mensual'!$C$2:$C$2629,AR$5)</f>
        <v>10445.140729999999</v>
      </c>
      <c r="AS6" s="13">
        <f>SUMIFS('Retiro Mensual'!$E$2:$E$2629,'Retiro Mensual'!$A$2:$A$2629,AS$4,'Retiro Mensual'!$B$2:$B$2629,$B6,'Retiro Mensual'!$C$2:$C$2629,AS$5)</f>
        <v>8904.5417849999994</v>
      </c>
      <c r="AT6" s="13">
        <f>SUMIFS('Retiro Mensual'!$E$2:$E$2629,'Retiro Mensual'!$A$2:$A$2629,AT$4,'Retiro Mensual'!$B$2:$B$2629,$B6,'Retiro Mensual'!$C$2:$C$2629,AT$5)</f>
        <v>14673.29207</v>
      </c>
      <c r="AU6" s="13">
        <f>SUMIFS('Retiro Mensual'!$E$2:$E$2629,'Retiro Mensual'!$A$2:$A$2629,AU$4,'Retiro Mensual'!$B$2:$B$2629,$B6,'Retiro Mensual'!$C$2:$C$2629,AU$5)</f>
        <v>10865.89214</v>
      </c>
      <c r="AV6" s="13">
        <f>SUMIFS('Retiro Mensual'!$E$2:$E$2629,'Retiro Mensual'!$A$2:$A$2629,AV$4,'Retiro Mensual'!$B$2:$B$2629,$B6,'Retiro Mensual'!$C$2:$C$2629,AV$5)</f>
        <v>20511.3406</v>
      </c>
      <c r="AW6" s="13">
        <f>SUMIFS('Retiro Mensual'!$E$2:$E$2629,'Retiro Mensual'!$A$2:$A$2629,AW$4,'Retiro Mensual'!$B$2:$B$2629,$B6,'Retiro Mensual'!$C$2:$C$2629,AW$5)</f>
        <v>12733.631950000001</v>
      </c>
      <c r="AX6" s="13">
        <f>SUMIFS('Retiro Mensual'!$E$2:$E$2629,'Retiro Mensual'!$A$2:$A$2629,AX$4,'Retiro Mensual'!$B$2:$B$2629,$B6,'Retiro Mensual'!$C$2:$C$2629,AX$5)</f>
        <v>10738.011920000001</v>
      </c>
      <c r="AY6" s="14">
        <f>SUMIFS('Retiro Mensual'!$E$2:$E$2629,'Retiro Mensual'!$A$2:$A$2629,AY$4,'Retiro Mensual'!$B$2:$B$2629,$B6,'Retiro Mensual'!$C$2:$C$2629,AY$5)</f>
        <v>11166.437330000001</v>
      </c>
      <c r="AZ6" s="12">
        <f>SUMIFS('Retiro Mensual'!$E$2:$E$2629,'Retiro Mensual'!$A$2:$A$2629,AZ$4,'Retiro Mensual'!$B$2:$B$2629,$B6,'Retiro Mensual'!$C$2:$C$2629,AZ$5)</f>
        <v>13979.998869999999</v>
      </c>
      <c r="BA6" s="13">
        <f>SUMIFS('Retiro Mensual'!$E$2:$E$2629,'Retiro Mensual'!$A$2:$A$2629,BA$4,'Retiro Mensual'!$B$2:$B$2629,$B6,'Retiro Mensual'!$C$2:$C$2629,BA$5)</f>
        <v>5812.8686710000002</v>
      </c>
      <c r="BB6" s="13">
        <f>SUMIFS('Retiro Mensual'!$E$2:$E$2629,'Retiro Mensual'!$A$2:$A$2629,BB$4,'Retiro Mensual'!$B$2:$B$2629,$B6,'Retiro Mensual'!$C$2:$C$2629,BB$5)</f>
        <v>8918.3284750000003</v>
      </c>
      <c r="BC6" s="13">
        <f>SUMIFS('Retiro Mensual'!$E$2:$E$2629,'Retiro Mensual'!$A$2:$A$2629,BC$4,'Retiro Mensual'!$B$2:$B$2629,$B6,'Retiro Mensual'!$C$2:$C$2629,BC$5)</f>
        <v>10689.96225</v>
      </c>
      <c r="BD6" s="13">
        <f>SUMIFS('Retiro Mensual'!$E$2:$E$2629,'Retiro Mensual'!$A$2:$A$2629,BD$4,'Retiro Mensual'!$B$2:$B$2629,$B6,'Retiro Mensual'!$C$2:$C$2629,BD$5)</f>
        <v>10197.41073</v>
      </c>
      <c r="BE6" s="13">
        <f>SUMIFS('Retiro Mensual'!$E$2:$E$2629,'Retiro Mensual'!$A$2:$A$2629,BE$4,'Retiro Mensual'!$B$2:$B$2629,$B6,'Retiro Mensual'!$C$2:$C$2629,BE$5)</f>
        <v>9004.3136329999998</v>
      </c>
      <c r="BF6" s="13">
        <f>SUMIFS('Retiro Mensual'!$E$2:$E$2629,'Retiro Mensual'!$A$2:$A$2629,BF$4,'Retiro Mensual'!$B$2:$B$2629,$B6,'Retiro Mensual'!$C$2:$C$2629,BF$5)</f>
        <v>15360.195180000001</v>
      </c>
      <c r="BG6" s="13">
        <f>SUMIFS('Retiro Mensual'!$E$2:$E$2629,'Retiro Mensual'!$A$2:$A$2629,BG$4,'Retiro Mensual'!$B$2:$B$2629,$B6,'Retiro Mensual'!$C$2:$C$2629,BG$5)</f>
        <v>10931.6165</v>
      </c>
      <c r="BH6" s="13">
        <f>SUMIFS('Retiro Mensual'!$E$2:$E$2629,'Retiro Mensual'!$A$2:$A$2629,BH$4,'Retiro Mensual'!$B$2:$B$2629,$B6,'Retiro Mensual'!$C$2:$C$2629,BH$5)</f>
        <v>20784.062440000002</v>
      </c>
      <c r="BI6" s="13">
        <f>SUMIFS('Retiro Mensual'!$E$2:$E$2629,'Retiro Mensual'!$A$2:$A$2629,BI$4,'Retiro Mensual'!$B$2:$B$2629,$B6,'Retiro Mensual'!$C$2:$C$2629,BI$5)</f>
        <v>14239.14795</v>
      </c>
      <c r="BJ6" s="13">
        <f>SUMIFS('Retiro Mensual'!$E$2:$E$2629,'Retiro Mensual'!$A$2:$A$2629,BJ$4,'Retiro Mensual'!$B$2:$B$2629,$B6,'Retiro Mensual'!$C$2:$C$2629,BJ$5)</f>
        <v>14376.50315</v>
      </c>
      <c r="BK6" s="14">
        <f>SUMIFS('Retiro Mensual'!$E$2:$E$2629,'Retiro Mensual'!$A$2:$A$2629,BK$4,'Retiro Mensual'!$B$2:$B$2629,$B6,'Retiro Mensual'!$C$2:$C$2629,BK$5)</f>
        <v>14825.193880000001</v>
      </c>
      <c r="BL6" s="12">
        <f>SUMIFS('Retiro Mensual'!$E$2:$E$2629,'Retiro Mensual'!$A$2:$A$2629,BL$4,'Retiro Mensual'!$B$2:$B$2629,$B6,'Retiro Mensual'!$C$2:$C$2629,BL$5)</f>
        <v>13984.29415</v>
      </c>
      <c r="BM6" s="13">
        <f>SUMIFS('Retiro Mensual'!$E$2:$E$2629,'Retiro Mensual'!$A$2:$A$2629,BM$4,'Retiro Mensual'!$B$2:$B$2629,$B6,'Retiro Mensual'!$C$2:$C$2629,BM$5)</f>
        <v>5813.7610990000003</v>
      </c>
      <c r="BN6" s="13">
        <f>SUMIFS('Retiro Mensual'!$E$2:$E$2629,'Retiro Mensual'!$A$2:$A$2629,BN$4,'Retiro Mensual'!$B$2:$B$2629,$B6,'Retiro Mensual'!$C$2:$C$2629,BN$5)</f>
        <v>8885.375978</v>
      </c>
      <c r="BO6" s="13">
        <f>SUMIFS('Retiro Mensual'!$E$2:$E$2629,'Retiro Mensual'!$A$2:$A$2629,BO$4,'Retiro Mensual'!$B$2:$B$2629,$B6,'Retiro Mensual'!$C$2:$C$2629,BO$5)</f>
        <v>10613.49971</v>
      </c>
      <c r="BP6" s="13">
        <f>SUMIFS('Retiro Mensual'!$E$2:$E$2629,'Retiro Mensual'!$A$2:$A$2629,BP$4,'Retiro Mensual'!$B$2:$B$2629,$B6,'Retiro Mensual'!$C$2:$C$2629,BP$5)</f>
        <v>10668.47531</v>
      </c>
      <c r="BQ6" s="13">
        <f>SUMIFS('Retiro Mensual'!$E$2:$E$2629,'Retiro Mensual'!$A$2:$A$2629,BQ$4,'Retiro Mensual'!$B$2:$B$2629,$B6,'Retiro Mensual'!$C$2:$C$2629,BQ$5)</f>
        <v>9676.3371339999994</v>
      </c>
      <c r="BR6" s="13">
        <f>SUMIFS('Retiro Mensual'!$E$2:$E$2629,'Retiro Mensual'!$A$2:$A$2629,BR$4,'Retiro Mensual'!$B$2:$B$2629,$B6,'Retiro Mensual'!$C$2:$C$2629,BR$5)</f>
        <v>16705.539280000001</v>
      </c>
      <c r="BS6" s="13">
        <f>SUMIFS('Retiro Mensual'!$E$2:$E$2629,'Retiro Mensual'!$A$2:$A$2629,BS$4,'Retiro Mensual'!$B$2:$B$2629,$B6,'Retiro Mensual'!$C$2:$C$2629,BS$5)</f>
        <v>12120.20055</v>
      </c>
      <c r="BT6" s="13">
        <f>SUMIFS('Retiro Mensual'!$E$2:$E$2629,'Retiro Mensual'!$A$2:$A$2629,BT$4,'Retiro Mensual'!$B$2:$B$2629,$B6,'Retiro Mensual'!$C$2:$C$2629,BT$5)</f>
        <v>22227.067790000001</v>
      </c>
      <c r="BU6" s="13">
        <f>SUMIFS('Retiro Mensual'!$E$2:$E$2629,'Retiro Mensual'!$A$2:$A$2629,BU$4,'Retiro Mensual'!$B$2:$B$2629,$B6,'Retiro Mensual'!$C$2:$C$2629,BU$5)</f>
        <v>18700.47263</v>
      </c>
      <c r="BV6" s="13">
        <f>SUMIFS('Retiro Mensual'!$E$2:$E$2629,'Retiro Mensual'!$A$2:$A$2629,BV$4,'Retiro Mensual'!$B$2:$B$2629,$B6,'Retiro Mensual'!$C$2:$C$2629,BV$5)</f>
        <v>18685.545900000001</v>
      </c>
      <c r="BW6" s="14">
        <f>SUMIFS('Retiro Mensual'!$E$2:$E$2629,'Retiro Mensual'!$A$2:$A$2629,BW$4,'Retiro Mensual'!$B$2:$B$2629,$B6,'Retiro Mensual'!$C$2:$C$2629,BW$5)</f>
        <v>18052.413</v>
      </c>
      <c r="BX6" s="13"/>
      <c r="BY6" s="12">
        <f>SUMIFS('Compra Ventas'!$E$2:$E$2700,'Compra Ventas'!$A$2:$A$2700,BY$4,'Compra Ventas'!$B$2:$B$2700,$B6,'Compra Ventas'!$C$2:$C$2700,BY$5)</f>
        <v>0</v>
      </c>
      <c r="BZ6" s="13">
        <f>SUMIFS('Compra Ventas'!$E$2:$E$2700,'Compra Ventas'!$A$2:$A$2700,BZ$4,'Compra Ventas'!$B$2:$B$2700,$B6,'Compra Ventas'!$C$2:$C$2700,BZ$5)</f>
        <v>0</v>
      </c>
      <c r="CA6" s="13">
        <f>SUMIFS('Compra Ventas'!$E$2:$E$2700,'Compra Ventas'!$A$2:$A$2700,CA$4,'Compra Ventas'!$B$2:$B$2700,$B6,'Compra Ventas'!$C$2:$C$2700,CA$5)</f>
        <v>0</v>
      </c>
      <c r="CB6" s="13">
        <f>SUMIFS('Compra Ventas'!$E$2:$E$2700,'Compra Ventas'!$A$2:$A$2700,CB$4,'Compra Ventas'!$B$2:$B$2700,$B6,'Compra Ventas'!$C$2:$C$2700,CB$5)</f>
        <v>0</v>
      </c>
      <c r="CC6" s="13">
        <f>SUMIFS('Compra Ventas'!$E$2:$E$2700,'Compra Ventas'!$A$2:$A$2700,CC$4,'Compra Ventas'!$B$2:$B$2700,$B6,'Compra Ventas'!$C$2:$C$2700,CC$5)</f>
        <v>0</v>
      </c>
      <c r="CD6" s="13">
        <f>SUMIFS('Compra Ventas'!$E$2:$E$2700,'Compra Ventas'!$A$2:$A$2700,CD$4,'Compra Ventas'!$B$2:$B$2700,$B6,'Compra Ventas'!$C$2:$C$2700,CD$5)</f>
        <v>0</v>
      </c>
      <c r="CE6" s="13">
        <f>SUMIFS('Compra Ventas'!$E$2:$E$2700,'Compra Ventas'!$A$2:$A$2700,CE$4,'Compra Ventas'!$B$2:$B$2700,$B6,'Compra Ventas'!$C$2:$C$2700,CE$5)</f>
        <v>0</v>
      </c>
      <c r="CF6" s="13">
        <f>SUMIFS('Compra Ventas'!$E$2:$E$2700,'Compra Ventas'!$A$2:$A$2700,CF$4,'Compra Ventas'!$B$2:$B$2700,$B6,'Compra Ventas'!$C$2:$C$2700,CF$5)</f>
        <v>0</v>
      </c>
      <c r="CG6" s="13">
        <f>SUMIFS('Compra Ventas'!$E$2:$E$2700,'Compra Ventas'!$A$2:$A$2700,CG$4,'Compra Ventas'!$B$2:$B$2700,$B6,'Compra Ventas'!$C$2:$C$2700,CG$5)</f>
        <v>0</v>
      </c>
      <c r="CH6" s="13">
        <f>SUMIFS('Compra Ventas'!$E$2:$E$2700,'Compra Ventas'!$A$2:$A$2700,CH$4,'Compra Ventas'!$B$2:$B$2700,$B6,'Compra Ventas'!$C$2:$C$2700,CH$5)</f>
        <v>0</v>
      </c>
      <c r="CI6" s="13">
        <f>SUMIFS('Compra Ventas'!$E$2:$E$2700,'Compra Ventas'!$A$2:$A$2700,CI$4,'Compra Ventas'!$B$2:$B$2700,$B6,'Compra Ventas'!$C$2:$C$2700,CI$5)</f>
        <v>0</v>
      </c>
      <c r="CJ6" s="14">
        <f>SUMIFS('Compra Ventas'!$E$2:$E$2700,'Compra Ventas'!$A$2:$A$2700,CJ$4,'Compra Ventas'!$B$2:$B$2700,$B6,'Compra Ventas'!$C$2:$C$2700,CJ$5)</f>
        <v>0</v>
      </c>
      <c r="CK6" s="12">
        <f>SUMIFS('Compra Ventas'!$E$2:$E$2700,'Compra Ventas'!$A$2:$A$2700,CK$4,'Compra Ventas'!$B$2:$B$2700,$B6,'Compra Ventas'!$C$2:$C$2700,CK$5)</f>
        <v>0</v>
      </c>
      <c r="CL6" s="13">
        <f>SUMIFS('Compra Ventas'!$E$2:$E$2700,'Compra Ventas'!$A$2:$A$2700,CL$4,'Compra Ventas'!$B$2:$B$2700,$B6,'Compra Ventas'!$C$2:$C$2700,CL$5)</f>
        <v>0</v>
      </c>
      <c r="CM6" s="13">
        <f>SUMIFS('Compra Ventas'!$E$2:$E$2700,'Compra Ventas'!$A$2:$A$2700,CM$4,'Compra Ventas'!$B$2:$B$2700,$B6,'Compra Ventas'!$C$2:$C$2700,CM$5)</f>
        <v>0</v>
      </c>
      <c r="CN6" s="13">
        <f>SUMIFS('Compra Ventas'!$E$2:$E$2700,'Compra Ventas'!$A$2:$A$2700,CN$4,'Compra Ventas'!$B$2:$B$2700,$B6,'Compra Ventas'!$C$2:$C$2700,CN$5)</f>
        <v>0</v>
      </c>
      <c r="CO6" s="13">
        <f>SUMIFS('Compra Ventas'!$E$2:$E$2700,'Compra Ventas'!$A$2:$A$2700,CO$4,'Compra Ventas'!$B$2:$B$2700,$B6,'Compra Ventas'!$C$2:$C$2700,CO$5)</f>
        <v>0</v>
      </c>
      <c r="CP6" s="13">
        <f>SUMIFS('Compra Ventas'!$E$2:$E$2700,'Compra Ventas'!$A$2:$A$2700,CP$4,'Compra Ventas'!$B$2:$B$2700,$B6,'Compra Ventas'!$C$2:$C$2700,CP$5)</f>
        <v>0</v>
      </c>
      <c r="CQ6" s="13">
        <f>SUMIFS('Compra Ventas'!$E$2:$E$2700,'Compra Ventas'!$A$2:$A$2700,CQ$4,'Compra Ventas'!$B$2:$B$2700,$B6,'Compra Ventas'!$C$2:$C$2700,CQ$5)</f>
        <v>0</v>
      </c>
      <c r="CR6" s="13">
        <f>SUMIFS('Compra Ventas'!$E$2:$E$2700,'Compra Ventas'!$A$2:$A$2700,CR$4,'Compra Ventas'!$B$2:$B$2700,$B6,'Compra Ventas'!$C$2:$C$2700,CR$5)</f>
        <v>0</v>
      </c>
      <c r="CS6" s="13">
        <f>SUMIFS('Compra Ventas'!$E$2:$E$2700,'Compra Ventas'!$A$2:$A$2700,CS$4,'Compra Ventas'!$B$2:$B$2700,$B6,'Compra Ventas'!$C$2:$C$2700,CS$5)</f>
        <v>0</v>
      </c>
      <c r="CT6" s="13">
        <f>SUMIFS('Compra Ventas'!$E$2:$E$2700,'Compra Ventas'!$A$2:$A$2700,CT$4,'Compra Ventas'!$B$2:$B$2700,$B6,'Compra Ventas'!$C$2:$C$2700,CT$5)</f>
        <v>0</v>
      </c>
      <c r="CU6" s="13">
        <f>SUMIFS('Compra Ventas'!$E$2:$E$2700,'Compra Ventas'!$A$2:$A$2700,CU$4,'Compra Ventas'!$B$2:$B$2700,$B6,'Compra Ventas'!$C$2:$C$2700,CU$5)</f>
        <v>0</v>
      </c>
      <c r="CV6" s="14">
        <f>SUMIFS('Compra Ventas'!$E$2:$E$2700,'Compra Ventas'!$A$2:$A$2700,CV$4,'Compra Ventas'!$B$2:$B$2700,$B6,'Compra Ventas'!$C$2:$C$2700,CV$5)</f>
        <v>0</v>
      </c>
      <c r="CW6" s="12">
        <f>SUMIFS('Compra Ventas'!$E$2:$E$2700,'Compra Ventas'!$A$2:$A$2700,CW$4,'Compra Ventas'!$B$2:$B$2700,$B6,'Compra Ventas'!$C$2:$C$2700,CW$5)</f>
        <v>0</v>
      </c>
      <c r="CX6" s="13">
        <f>SUMIFS('Compra Ventas'!$E$2:$E$2700,'Compra Ventas'!$A$2:$A$2700,CX$4,'Compra Ventas'!$B$2:$B$2700,$B6,'Compra Ventas'!$C$2:$C$2700,CX$5)</f>
        <v>0</v>
      </c>
      <c r="CY6" s="13">
        <f>SUMIFS('Compra Ventas'!$E$2:$E$2700,'Compra Ventas'!$A$2:$A$2700,CY$4,'Compra Ventas'!$B$2:$B$2700,$B6,'Compra Ventas'!$C$2:$C$2700,CY$5)</f>
        <v>0</v>
      </c>
      <c r="CZ6" s="13">
        <f>SUMIFS('Compra Ventas'!$E$2:$E$2700,'Compra Ventas'!$A$2:$A$2700,CZ$4,'Compra Ventas'!$B$2:$B$2700,$B6,'Compra Ventas'!$C$2:$C$2700,CZ$5)</f>
        <v>0</v>
      </c>
      <c r="DA6" s="13">
        <f>SUMIFS('Compra Ventas'!$E$2:$E$2700,'Compra Ventas'!$A$2:$A$2700,DA$4,'Compra Ventas'!$B$2:$B$2700,$B6,'Compra Ventas'!$C$2:$C$2700,DA$5)</f>
        <v>0</v>
      </c>
      <c r="DB6" s="13">
        <f>SUMIFS('Compra Ventas'!$E$2:$E$2700,'Compra Ventas'!$A$2:$A$2700,DB$4,'Compra Ventas'!$B$2:$B$2700,$B6,'Compra Ventas'!$C$2:$C$2700,DB$5)</f>
        <v>0</v>
      </c>
      <c r="DC6" s="13">
        <f>SUMIFS('Compra Ventas'!$E$2:$E$2700,'Compra Ventas'!$A$2:$A$2700,DC$4,'Compra Ventas'!$B$2:$B$2700,$B6,'Compra Ventas'!$C$2:$C$2700,DC$5)</f>
        <v>0</v>
      </c>
      <c r="DD6" s="13">
        <f>SUMIFS('Compra Ventas'!$E$2:$E$2700,'Compra Ventas'!$A$2:$A$2700,DD$4,'Compra Ventas'!$B$2:$B$2700,$B6,'Compra Ventas'!$C$2:$C$2700,DD$5)</f>
        <v>0</v>
      </c>
      <c r="DE6" s="13">
        <f>SUMIFS('Compra Ventas'!$E$2:$E$2700,'Compra Ventas'!$A$2:$A$2700,DE$4,'Compra Ventas'!$B$2:$B$2700,$B6,'Compra Ventas'!$C$2:$C$2700,DE$5)</f>
        <v>0</v>
      </c>
      <c r="DF6" s="13">
        <f>SUMIFS('Compra Ventas'!$E$2:$E$2700,'Compra Ventas'!$A$2:$A$2700,DF$4,'Compra Ventas'!$B$2:$B$2700,$B6,'Compra Ventas'!$C$2:$C$2700,DF$5)</f>
        <v>0</v>
      </c>
      <c r="DG6" s="13">
        <f>SUMIFS('Compra Ventas'!$E$2:$E$2700,'Compra Ventas'!$A$2:$A$2700,DG$4,'Compra Ventas'!$B$2:$B$2700,$B6,'Compra Ventas'!$C$2:$C$2700,DG$5)</f>
        <v>0</v>
      </c>
      <c r="DH6" s="14">
        <f>SUMIFS('Compra Ventas'!$E$2:$E$2700,'Compra Ventas'!$A$2:$A$2700,DH$4,'Compra Ventas'!$B$2:$B$2700,$B6,'Compra Ventas'!$C$2:$C$2700,DH$5)</f>
        <v>0</v>
      </c>
      <c r="DI6" s="84"/>
      <c r="DJ6" s="95">
        <f>SUMIFS('Ajuste Ciclado'!D$5:D$47,'Ajuste Ciclado'!$C$5:$C$47,Balance!DJ$4,'Ajuste Ciclado'!$B$5:$B$47,Balance!$B6)</f>
        <v>0</v>
      </c>
      <c r="DK6" s="96">
        <f>SUMIFS('Ajuste Ciclado'!E$5:E$47,'Ajuste Ciclado'!$C$5:$C$47,Balance!DK$4,'Ajuste Ciclado'!$B$5:$B$47,Balance!$B6)</f>
        <v>0</v>
      </c>
      <c r="DL6" s="96">
        <f>SUMIFS('Ajuste Ciclado'!F$5:F$47,'Ajuste Ciclado'!$C$5:$C$47,Balance!DL$4,'Ajuste Ciclado'!$B$5:$B$47,Balance!$B6)</f>
        <v>0</v>
      </c>
      <c r="DM6" s="96">
        <f>SUMIFS('Ajuste Ciclado'!G$5:G$47,'Ajuste Ciclado'!$C$5:$C$47,Balance!DM$4,'Ajuste Ciclado'!$B$5:$B$47,Balance!$B6)</f>
        <v>0</v>
      </c>
      <c r="DN6" s="96">
        <f>SUMIFS('Ajuste Ciclado'!H$5:H$47,'Ajuste Ciclado'!$C$5:$C$47,Balance!DN$4,'Ajuste Ciclado'!$B$5:$B$47,Balance!$B6)</f>
        <v>0</v>
      </c>
      <c r="DO6" s="96">
        <f>SUMIFS('Ajuste Ciclado'!I$5:I$47,'Ajuste Ciclado'!$C$5:$C$47,Balance!DO$4,'Ajuste Ciclado'!$B$5:$B$47,Balance!$B6)</f>
        <v>0</v>
      </c>
      <c r="DP6" s="96">
        <f>SUMIFS('Ajuste Ciclado'!J$5:J$47,'Ajuste Ciclado'!$C$5:$C$47,Balance!DP$4,'Ajuste Ciclado'!$B$5:$B$47,Balance!$B6)</f>
        <v>0</v>
      </c>
      <c r="DQ6" s="96">
        <f>SUMIFS('Ajuste Ciclado'!K$5:K$47,'Ajuste Ciclado'!$C$5:$C$47,Balance!DQ$4,'Ajuste Ciclado'!$B$5:$B$47,Balance!$B6)</f>
        <v>0</v>
      </c>
      <c r="DR6" s="96">
        <f>SUMIFS('Ajuste Ciclado'!L$5:L$47,'Ajuste Ciclado'!$C$5:$C$47,Balance!DR$4,'Ajuste Ciclado'!$B$5:$B$47,Balance!$B6)</f>
        <v>0</v>
      </c>
      <c r="DS6" s="96">
        <f>SUMIFS('Ajuste Ciclado'!M$5:M$47,'Ajuste Ciclado'!$C$5:$C$47,Balance!DS$4,'Ajuste Ciclado'!$B$5:$B$47,Balance!$B6)</f>
        <v>0</v>
      </c>
      <c r="DT6" s="96">
        <f>SUMIFS('Ajuste Ciclado'!N$5:N$47,'Ajuste Ciclado'!$C$5:$C$47,Balance!DT$4,'Ajuste Ciclado'!$B$5:$B$47,Balance!$B6)</f>
        <v>0</v>
      </c>
      <c r="DU6" s="97">
        <f>SUMIFS('Ajuste Ciclado'!O$5:O$47,'Ajuste Ciclado'!$C$5:$C$47,Balance!DU$4,'Ajuste Ciclado'!$B$5:$B$47,Balance!$B6)</f>
        <v>0</v>
      </c>
      <c r="DV6" s="95">
        <f>SUMIFS('Ajuste Ciclado'!D$5:D$47,'Ajuste Ciclado'!$C$5:$C$47,Balance!DV$4,'Ajuste Ciclado'!$B$5:$B$47,Balance!$B6)</f>
        <v>0</v>
      </c>
      <c r="DW6" s="96">
        <f>SUMIFS('Ajuste Ciclado'!E$5:E$47,'Ajuste Ciclado'!$C$5:$C$47,Balance!DW$4,'Ajuste Ciclado'!$B$5:$B$47,Balance!$B6)</f>
        <v>0</v>
      </c>
      <c r="DX6" s="96">
        <f>SUMIFS('Ajuste Ciclado'!F$5:F$47,'Ajuste Ciclado'!$C$5:$C$47,Balance!DX$4,'Ajuste Ciclado'!$B$5:$B$47,Balance!$B6)</f>
        <v>0</v>
      </c>
      <c r="DY6" s="96">
        <f>SUMIFS('Ajuste Ciclado'!G$5:G$47,'Ajuste Ciclado'!$C$5:$C$47,Balance!DY$4,'Ajuste Ciclado'!$B$5:$B$47,Balance!$B6)</f>
        <v>0</v>
      </c>
      <c r="DZ6" s="96">
        <f>SUMIFS('Ajuste Ciclado'!H$5:H$47,'Ajuste Ciclado'!$C$5:$C$47,Balance!DZ$4,'Ajuste Ciclado'!$B$5:$B$47,Balance!$B6)</f>
        <v>0</v>
      </c>
      <c r="EA6" s="96">
        <f>SUMIFS('Ajuste Ciclado'!I$5:I$47,'Ajuste Ciclado'!$C$5:$C$47,Balance!EA$4,'Ajuste Ciclado'!$B$5:$B$47,Balance!$B6)</f>
        <v>0</v>
      </c>
      <c r="EB6" s="96">
        <f>SUMIFS('Ajuste Ciclado'!J$5:J$47,'Ajuste Ciclado'!$C$5:$C$47,Balance!EB$4,'Ajuste Ciclado'!$B$5:$B$47,Balance!$B6)</f>
        <v>0</v>
      </c>
      <c r="EC6" s="96">
        <f>SUMIFS('Ajuste Ciclado'!K$5:K$47,'Ajuste Ciclado'!$C$5:$C$47,Balance!EC$4,'Ajuste Ciclado'!$B$5:$B$47,Balance!$B6)</f>
        <v>0</v>
      </c>
      <c r="ED6" s="96">
        <f>SUMIFS('Ajuste Ciclado'!L$5:L$47,'Ajuste Ciclado'!$C$5:$C$47,Balance!ED$4,'Ajuste Ciclado'!$B$5:$B$47,Balance!$B6)</f>
        <v>0</v>
      </c>
      <c r="EE6" s="96">
        <f>SUMIFS('Ajuste Ciclado'!M$5:M$47,'Ajuste Ciclado'!$C$5:$C$47,Balance!EE$4,'Ajuste Ciclado'!$B$5:$B$47,Balance!$B6)</f>
        <v>0</v>
      </c>
      <c r="EF6" s="96">
        <f>SUMIFS('Ajuste Ciclado'!N$5:N$47,'Ajuste Ciclado'!$C$5:$C$47,Balance!EF$4,'Ajuste Ciclado'!$B$5:$B$47,Balance!$B6)</f>
        <v>0</v>
      </c>
      <c r="EG6" s="97">
        <f>SUMIFS('Ajuste Ciclado'!O$5:O$47,'Ajuste Ciclado'!$C$5:$C$47,Balance!EG$4,'Ajuste Ciclado'!$B$5:$B$47,Balance!$B6)</f>
        <v>0</v>
      </c>
      <c r="EH6" s="95">
        <f>SUMIFS('Ajuste Ciclado'!D$5:D$47,'Ajuste Ciclado'!$C$5:$C$47,Balance!EH$4,'Ajuste Ciclado'!$B$5:$B$47,Balance!$B6)</f>
        <v>0</v>
      </c>
      <c r="EI6" s="96">
        <f>SUMIFS('Ajuste Ciclado'!E$5:E$47,'Ajuste Ciclado'!$C$5:$C$47,Balance!EI$4,'Ajuste Ciclado'!$B$5:$B$47,Balance!$B6)</f>
        <v>0</v>
      </c>
      <c r="EJ6" s="96">
        <f>SUMIFS('Ajuste Ciclado'!F$5:F$47,'Ajuste Ciclado'!$C$5:$C$47,Balance!EJ$4,'Ajuste Ciclado'!$B$5:$B$47,Balance!$B6)</f>
        <v>0</v>
      </c>
      <c r="EK6" s="96">
        <f>SUMIFS('Ajuste Ciclado'!G$5:G$47,'Ajuste Ciclado'!$C$5:$C$47,Balance!EK$4,'Ajuste Ciclado'!$B$5:$B$47,Balance!$B6)</f>
        <v>0</v>
      </c>
      <c r="EL6" s="96">
        <f>SUMIFS('Ajuste Ciclado'!H$5:H$47,'Ajuste Ciclado'!$C$5:$C$47,Balance!EL$4,'Ajuste Ciclado'!$B$5:$B$47,Balance!$B6)</f>
        <v>0</v>
      </c>
      <c r="EM6" s="96">
        <f>SUMIFS('Ajuste Ciclado'!I$5:I$47,'Ajuste Ciclado'!$C$5:$C$47,Balance!EM$4,'Ajuste Ciclado'!$B$5:$B$47,Balance!$B6)</f>
        <v>0</v>
      </c>
      <c r="EN6" s="96">
        <f>SUMIFS('Ajuste Ciclado'!J$5:J$47,'Ajuste Ciclado'!$C$5:$C$47,Balance!EN$4,'Ajuste Ciclado'!$B$5:$B$47,Balance!$B6)</f>
        <v>0</v>
      </c>
      <c r="EO6" s="96">
        <f>SUMIFS('Ajuste Ciclado'!K$5:K$47,'Ajuste Ciclado'!$C$5:$C$47,Balance!EO$4,'Ajuste Ciclado'!$B$5:$B$47,Balance!$B6)</f>
        <v>0</v>
      </c>
      <c r="EP6" s="96">
        <f>SUMIFS('Ajuste Ciclado'!L$5:L$47,'Ajuste Ciclado'!$C$5:$C$47,Balance!EP$4,'Ajuste Ciclado'!$B$5:$B$47,Balance!$B6)</f>
        <v>0</v>
      </c>
      <c r="EQ6" s="96">
        <f>SUMIFS('Ajuste Ciclado'!M$5:M$47,'Ajuste Ciclado'!$C$5:$C$47,Balance!EQ$4,'Ajuste Ciclado'!$B$5:$B$47,Balance!$B6)</f>
        <v>0</v>
      </c>
      <c r="ER6" s="96">
        <f>SUMIFS('Ajuste Ciclado'!N$5:N$47,'Ajuste Ciclado'!$C$5:$C$47,Balance!ER$4,'Ajuste Ciclado'!$B$5:$B$47,Balance!$B6)</f>
        <v>0</v>
      </c>
      <c r="ES6" s="97">
        <f>SUMIFS('Ajuste Ciclado'!O$5:O$47,'Ajuste Ciclado'!$C$5:$C$47,Balance!ES$4,'Ajuste Ciclado'!$B$5:$B$47,Balance!$B6)</f>
        <v>0</v>
      </c>
      <c r="ET6" s="84"/>
      <c r="EU6" s="12">
        <f>C6-AN6+BY6+DJ6</f>
        <v>44400.940347097989</v>
      </c>
      <c r="EV6" s="13">
        <f t="shared" ref="EV6:EV69" si="93">D6-AO6+BZ6+DK6</f>
        <v>45066.606582566528</v>
      </c>
      <c r="EW6" s="13">
        <f t="shared" ref="EW6:EW69" si="94">E6-AP6+CA6+DL6</f>
        <v>50299.332677564336</v>
      </c>
      <c r="EX6" s="13">
        <f t="shared" ref="EX6:EX69" si="95">F6-AQ6+CB6+DM6</f>
        <v>43436.748110255328</v>
      </c>
      <c r="EY6" s="13">
        <f t="shared" ref="EY6:EY69" si="96">G6-AR6+CC6+DN6</f>
        <v>45042.851652887839</v>
      </c>
      <c r="EZ6" s="13">
        <f t="shared" ref="EZ6:EZ69" si="97">H6-AS6+CD6+DO6</f>
        <v>38371.933018837495</v>
      </c>
      <c r="FA6" s="13">
        <f t="shared" ref="FA6:FA69" si="98">I6-AT6+CE6+DP6</f>
        <v>31890.903634166647</v>
      </c>
      <c r="FB6" s="13">
        <f t="shared" ref="FB6:FB69" si="99">J6-AU6+CF6+DQ6</f>
        <v>37146.793547469904</v>
      </c>
      <c r="FC6" s="13">
        <f t="shared" ref="FC6:FC69" si="100">K6-AV6+CG6+DR6</f>
        <v>21801.130010512319</v>
      </c>
      <c r="FD6" s="13">
        <f t="shared" ref="FD6:FD69" si="101">L6-AW6+CH6+DS6</f>
        <v>14489.9126146164</v>
      </c>
      <c r="FE6" s="13">
        <f t="shared" ref="FE6:FE69" si="102">M6-AX6+CI6+DT6</f>
        <v>12805.24964935573</v>
      </c>
      <c r="FF6" s="14">
        <f t="shared" ref="FF6:FF69" si="103">N6-AY6+CJ6+DU6</f>
        <v>14001.890126563751</v>
      </c>
      <c r="FG6" s="12">
        <f t="shared" ref="FG6:FG69" si="104">O6-AZ6+CK6+DV6</f>
        <v>44479.179211863448</v>
      </c>
      <c r="FH6" s="13">
        <f t="shared" ref="FH6:FH69" si="105">P6-BA6+CL6+DW6</f>
        <v>45445.890360200807</v>
      </c>
      <c r="FI6" s="13">
        <f t="shared" ref="FI6:FI69" si="106">Q6-BB6+CM6+DX6</f>
        <v>50746.12239256256</v>
      </c>
      <c r="FJ6" s="13">
        <f t="shared" ref="FJ6:FJ69" si="107">R6-BC6+CN6+DY6</f>
        <v>45589.588570579246</v>
      </c>
      <c r="FK6" s="13">
        <f t="shared" ref="FK6:FK69" si="108">S6-BD6+CO6+DZ6</f>
        <v>43960.494620485653</v>
      </c>
      <c r="FL6" s="13">
        <f t="shared" ref="FL6:FL69" si="109">T6-BE6+CP6+EA6</f>
        <v>38787.328623392779</v>
      </c>
      <c r="FM6" s="13">
        <f t="shared" ref="FM6:FM69" si="110">U6-BF6+CQ6+EB6</f>
        <v>33294.152728076384</v>
      </c>
      <c r="FN6" s="13">
        <f t="shared" ref="FN6:FN69" si="111">V6-BG6+CR6+EC6</f>
        <v>37325.814707797239</v>
      </c>
      <c r="FO6" s="13">
        <f t="shared" ref="FO6:FO69" si="112">W6-BH6+CS6+ED6</f>
        <v>22064.977957519448</v>
      </c>
      <c r="FP6" s="13">
        <f t="shared" ref="FP6:FP69" si="113">X6-BI6+CT6+EE6</f>
        <v>15667.692023057351</v>
      </c>
      <c r="FQ6" s="13">
        <f t="shared" ref="FQ6:FQ69" si="114">Y6-BJ6+CU6+EF6</f>
        <v>14917.002186914659</v>
      </c>
      <c r="FR6" s="14">
        <f t="shared" ref="FR6:FR69" si="115">Z6-BK6+CV6+EG6</f>
        <v>16833.119951609238</v>
      </c>
      <c r="FS6" s="12">
        <f t="shared" ref="FS6:FS69" si="116">AA6-BL6+CW6+EH6</f>
        <v>44498.197214086889</v>
      </c>
      <c r="FT6" s="13">
        <f t="shared" ref="FT6:FT69" si="117">AB6-BM6+CX6+EI6</f>
        <v>45440.579254811848</v>
      </c>
      <c r="FU6" s="13">
        <f t="shared" ref="FU6:FU69" si="118">AC6-BN6+CY6+EJ6</f>
        <v>50560.201975025833</v>
      </c>
      <c r="FV6" s="13">
        <f t="shared" ref="FV6:FV69" si="119">AD6-BO6+CZ6+EK6</f>
        <v>45218.963765501394</v>
      </c>
      <c r="FW6" s="13">
        <f t="shared" ref="FW6:FW69" si="120">AE6-BP6+DA6+EL6</f>
        <v>46036.722672686257</v>
      </c>
      <c r="FX6" s="13">
        <f t="shared" ref="FX6:FX69" si="121">AF6-BQ6+DB6+EM6</f>
        <v>41776.703647223432</v>
      </c>
      <c r="FY6" s="13">
        <f t="shared" ref="FY6:FY69" si="122">AG6-BR6+DC6+EN6</f>
        <v>36261.918338872143</v>
      </c>
      <c r="FZ6" s="13">
        <f t="shared" ref="FZ6:FZ69" si="123">AH6-BS6+DD6+EO6</f>
        <v>41044.786848712341</v>
      </c>
      <c r="GA6" s="13">
        <f t="shared" ref="GA6:GA69" si="124">AI6-BT6+DE6+EP6</f>
        <v>23636.376823360697</v>
      </c>
      <c r="GB6" s="13">
        <f t="shared" ref="GB6:GB69" si="125">AJ6-BU6+DF6+EQ6</f>
        <v>18824.568803541133</v>
      </c>
      <c r="GC6" s="13">
        <f t="shared" ref="GC6:GC69" si="126">AK6-BV6+DG6+ER6</f>
        <v>18263.292795855592</v>
      </c>
      <c r="GD6" s="14">
        <f t="shared" ref="GD6:GD69" si="127">AL6-BW6+DH6+ES6</f>
        <v>19449.464651999013</v>
      </c>
      <c r="GE6" s="84"/>
      <c r="GF6" s="59">
        <f>SUMIF($EU$4:$GD$4,GF$4,$EU6:$GD6)</f>
        <v>398754.29197189416</v>
      </c>
      <c r="GG6" s="60">
        <f>SUMIF($EU$4:$GD$4,GG$4,$EU6:$GD6)</f>
        <v>409111.3633340589</v>
      </c>
      <c r="GH6" s="61">
        <f>SUMIF($EU$4:$GD$4,GH$4,$EU6:$GD6)</f>
        <v>431011.77679167659</v>
      </c>
      <c r="GI6" s="6">
        <f>MATCH(MIN(GF6:GH6),GF6:GH6,0)</f>
        <v>1</v>
      </c>
      <c r="GJ6" s="59">
        <f>MIN(SMALL(EU6:FF6,1),0)+MIN(SMALL(EU6:FF6,2),0)+MIN(SMALL(EU6:FF6,3),0)</f>
        <v>0</v>
      </c>
      <c r="GK6" s="60">
        <f>MIN(SMALL(FG6:FR6,1),0)+MIN(SMALL(FG6:FR6,2),0)+MIN(SMALL(FG6:FR6,3),0)</f>
        <v>0</v>
      </c>
      <c r="GL6" s="61">
        <f>MIN(SMALL(FS6:GD6,1),0)+MIN(SMALL(FS6:GD6,2),0)+MIN(SMALL(FS6:GD6,3),0)</f>
        <v>0</v>
      </c>
      <c r="GM6" s="84"/>
      <c r="GN6" s="65">
        <f>MIN(INDEX(GJ6:GL6,1,GI6),0)</f>
        <v>0</v>
      </c>
      <c r="GO6" s="84"/>
      <c r="GP6" s="62" t="str" cm="1">
        <f t="array" ref="GP6">INDEX($GF$4:$GH$4,1,GI6)</f>
        <v>Sample 1</v>
      </c>
      <c r="GQ6" s="59">
        <f>SMALL($EU6:$FF6,GQ$5)</f>
        <v>12805.24964935573</v>
      </c>
      <c r="GR6" s="60">
        <f>SMALL($EU6:$FF6,GR$5)</f>
        <v>14001.890126563751</v>
      </c>
      <c r="GS6" s="61">
        <f>SMALL($EU6:$FF6,GS$5)</f>
        <v>14489.9126146164</v>
      </c>
      <c r="GT6" s="59">
        <f>SMALL($FG6:$FR6,GT$5)</f>
        <v>14917.002186914659</v>
      </c>
      <c r="GU6" s="60">
        <f>SMALL($FG6:$FR6,GU$5)</f>
        <v>15667.692023057351</v>
      </c>
      <c r="GV6" s="61">
        <f>SMALL($FG6:$FR6,GV$5)</f>
        <v>16833.119951609238</v>
      </c>
      <c r="GW6" s="59">
        <f>SMALL($FS6:$GD6,GW$5)</f>
        <v>18263.292795855592</v>
      </c>
      <c r="GX6" s="60">
        <f>SMALL($FS6:$GD6,GX$5)</f>
        <v>18824.568803541133</v>
      </c>
      <c r="GY6" s="61">
        <f>SMALL($FS6:$GD6,GY$5)</f>
        <v>19449.464651999013</v>
      </c>
      <c r="GZ6" s="84" t="str">
        <f t="shared" ref="GZ6:GZ69" si="128">GP6</f>
        <v>Sample 1</v>
      </c>
      <c r="HA6" s="59">
        <f>MIN(SUMIFS($GQ6:$GY6,$GQ$2:$GY$2,$GZ6,$GQ$5:$GY$5,HA$5),0)</f>
        <v>0</v>
      </c>
      <c r="HB6" s="60">
        <f>MIN(SUMIFS($GQ6:$GY6,$GQ$2:$GY$2,$GZ6,$GQ$5:$GY$5,HB$5),0)</f>
        <v>0</v>
      </c>
      <c r="HC6" s="61">
        <f>MIN(SUMIFS($GQ6:$GY6,$GQ$2:$GY$2,$GZ6,$GQ$5:$GY$5,HC$5),0)</f>
        <v>0</v>
      </c>
      <c r="HD6" s="6">
        <f>SUM(HA6:HC6)</f>
        <v>0</v>
      </c>
      <c r="HE6" s="84" t="str">
        <f>IF(HD6=GN6,"Ok","NOT")</f>
        <v>Ok</v>
      </c>
    </row>
    <row r="7" spans="2:213" hidden="1" x14ac:dyDescent="0.3">
      <c r="B7" s="84" t="s">
        <v>7</v>
      </c>
      <c r="C7" s="12">
        <f>SUMIFS(Inyecciones!$E$2:$E$14185,Inyecciones!$A$2:$A$14185,Balance!C$4,Inyecciones!$B$2:$B$14185,Balance!$B7,Inyecciones!$C$2:$C$14185,Balance!C$5)</f>
        <v>16926.612578855071</v>
      </c>
      <c r="D7" s="13">
        <f>SUMIFS(Inyecciones!$E$2:$E$14185,Inyecciones!$A$2:$A$14185,Balance!D$4,Inyecciones!$B$2:$B$14185,Balance!$B7,Inyecciones!$C$2:$C$14185,Balance!D$5)</f>
        <v>2701.961568572854</v>
      </c>
      <c r="E7" s="13">
        <f>SUMIFS(Inyecciones!$E$2:$E$14185,Inyecciones!$A$2:$A$14185,Balance!E$4,Inyecciones!$B$2:$B$14185,Balance!$B7,Inyecciones!$C$2:$C$14185,Balance!E$5)</f>
        <v>3345.497332731863</v>
      </c>
      <c r="F7" s="13">
        <f>SUMIFS(Inyecciones!$E$2:$E$14185,Inyecciones!$A$2:$A$14185,Balance!F$4,Inyecciones!$B$2:$B$14185,Balance!$B7,Inyecciones!$C$2:$C$14185,Balance!F$5)</f>
        <v>29609.547792926322</v>
      </c>
      <c r="G7" s="13">
        <f>SUMIFS(Inyecciones!$E$2:$E$14185,Inyecciones!$A$2:$A$14185,Balance!G$4,Inyecciones!$B$2:$B$14185,Balance!$B7,Inyecciones!$C$2:$C$14185,Balance!G$5)</f>
        <v>31989.090472209289</v>
      </c>
      <c r="H7" s="13">
        <f>SUMIFS(Inyecciones!$E$2:$E$14185,Inyecciones!$A$2:$A$14185,Balance!H$4,Inyecciones!$B$2:$B$14185,Balance!$B7,Inyecciones!$C$2:$C$14185,Balance!H$5)</f>
        <v>26066.497298920331</v>
      </c>
      <c r="I7" s="13">
        <f>SUMIFS(Inyecciones!$E$2:$E$14185,Inyecciones!$A$2:$A$14185,Balance!I$4,Inyecciones!$B$2:$B$14185,Balance!$B7,Inyecciones!$C$2:$C$14185,Balance!I$5)</f>
        <v>25108.60529221352</v>
      </c>
      <c r="J7" s="13">
        <f>SUMIFS(Inyecciones!$E$2:$E$14185,Inyecciones!$A$2:$A$14185,Balance!J$4,Inyecciones!$B$2:$B$14185,Balance!$B7,Inyecciones!$C$2:$C$14185,Balance!J$5)</f>
        <v>26194.41971678429</v>
      </c>
      <c r="K7" s="13">
        <f>SUMIFS(Inyecciones!$E$2:$E$14185,Inyecciones!$A$2:$A$14185,Balance!K$4,Inyecciones!$B$2:$B$14185,Balance!$B7,Inyecciones!$C$2:$C$14185,Balance!K$5)</f>
        <v>18376.57504394323</v>
      </c>
      <c r="L7" s="13">
        <f>SUMIFS(Inyecciones!$E$2:$E$14185,Inyecciones!$A$2:$A$14185,Balance!L$4,Inyecciones!$B$2:$B$14185,Balance!$B7,Inyecciones!$C$2:$C$14185,Balance!L$5)</f>
        <v>4729.5154762384709</v>
      </c>
      <c r="M7" s="13">
        <f>SUMIFS(Inyecciones!$E$2:$E$14185,Inyecciones!$A$2:$A$14185,Balance!M$4,Inyecciones!$B$2:$B$14185,Balance!$B7,Inyecciones!$C$2:$C$14185,Balance!M$5)</f>
        <v>4867.2641010697243</v>
      </c>
      <c r="N7" s="14">
        <f>SUMIFS(Inyecciones!$E$2:$E$14185,Inyecciones!$A$2:$A$14185,Balance!N$4,Inyecciones!$B$2:$B$14185,Balance!$B7,Inyecciones!$C$2:$C$14185,Balance!N$5)</f>
        <v>2806.3714517354651</v>
      </c>
      <c r="O7" s="12">
        <f>SUMIFS(Inyecciones!$E$2:$E$14185,Inyecciones!$A$2:$A$14185,Balance!O$4,Inyecciones!$B$2:$B$14185,Balance!$B7,Inyecciones!$C$2:$C$14185,Balance!O$5)</f>
        <v>17796.242372398359</v>
      </c>
      <c r="P7" s="13">
        <f>SUMIFS(Inyecciones!$E$2:$E$14185,Inyecciones!$A$2:$A$14185,Balance!P$4,Inyecciones!$B$2:$B$14185,Balance!$B7,Inyecciones!$C$2:$C$14185,Balance!P$5)</f>
        <v>14992.32782866191</v>
      </c>
      <c r="Q7" s="13">
        <f>SUMIFS(Inyecciones!$E$2:$E$14185,Inyecciones!$A$2:$A$14185,Balance!Q$4,Inyecciones!$B$2:$B$14185,Balance!$B7,Inyecciones!$C$2:$C$14185,Balance!Q$5)</f>
        <v>33126.732210910042</v>
      </c>
      <c r="R7" s="13">
        <f>SUMIFS(Inyecciones!$E$2:$E$14185,Inyecciones!$A$2:$A$14185,Balance!R$4,Inyecciones!$B$2:$B$14185,Balance!$B7,Inyecciones!$C$2:$C$14185,Balance!R$5)</f>
        <v>12863.646630615051</v>
      </c>
      <c r="S7" s="13">
        <f>SUMIFS(Inyecciones!$E$2:$E$14185,Inyecciones!$A$2:$A$14185,Balance!S$4,Inyecciones!$B$2:$B$14185,Balance!$B7,Inyecciones!$C$2:$C$14185,Balance!S$5)</f>
        <v>31486.542202387591</v>
      </c>
      <c r="T7" s="13">
        <f>SUMIFS(Inyecciones!$E$2:$E$14185,Inyecciones!$A$2:$A$14185,Balance!T$4,Inyecciones!$B$2:$B$14185,Balance!$B7,Inyecciones!$C$2:$C$14185,Balance!T$5)</f>
        <v>26957.695307576061</v>
      </c>
      <c r="U7" s="13">
        <f>SUMIFS(Inyecciones!$E$2:$E$14185,Inyecciones!$A$2:$A$14185,Balance!U$4,Inyecciones!$B$2:$B$14185,Balance!$B7,Inyecciones!$C$2:$C$14185,Balance!U$5)</f>
        <v>27421.121678826719</v>
      </c>
      <c r="V7" s="13">
        <f>SUMIFS(Inyecciones!$E$2:$E$14185,Inyecciones!$A$2:$A$14185,Balance!V$4,Inyecciones!$B$2:$B$14185,Balance!$B7,Inyecciones!$C$2:$C$14185,Balance!V$5)</f>
        <v>26665.17704747184</v>
      </c>
      <c r="W7" s="13">
        <f>SUMIFS(Inyecciones!$E$2:$E$14185,Inyecciones!$A$2:$A$14185,Balance!W$4,Inyecciones!$B$2:$B$14185,Balance!$B7,Inyecciones!$C$2:$C$14185,Balance!W$5)</f>
        <v>22901.770485057419</v>
      </c>
      <c r="X7" s="13">
        <f>SUMIFS(Inyecciones!$E$2:$E$14185,Inyecciones!$A$2:$A$14185,Balance!X$4,Inyecciones!$B$2:$B$14185,Balance!$B7,Inyecciones!$C$2:$C$14185,Balance!X$5)</f>
        <v>6944.8613219064237</v>
      </c>
      <c r="Y7" s="13">
        <f>SUMIFS(Inyecciones!$E$2:$E$14185,Inyecciones!$A$2:$A$14185,Balance!Y$4,Inyecciones!$B$2:$B$14185,Balance!$B7,Inyecciones!$C$2:$C$14185,Balance!Y$5)</f>
        <v>5392.7746625539476</v>
      </c>
      <c r="Z7" s="14">
        <f>SUMIFS(Inyecciones!$E$2:$E$14185,Inyecciones!$A$2:$A$14185,Balance!Z$4,Inyecciones!$B$2:$B$14185,Balance!$B7,Inyecciones!$C$2:$C$14185,Balance!Z$5)</f>
        <v>7702.8824609745552</v>
      </c>
      <c r="AA7" s="12">
        <f>SUMIFS(Inyecciones!$E$2:$E$14185,Inyecciones!$A$2:$A$14185,Balance!AA$4,Inyecciones!$B$2:$B$14185,Balance!$B7,Inyecciones!$C$2:$C$14185,Balance!AA$5)</f>
        <v>17254.768170863561</v>
      </c>
      <c r="AB7" s="13">
        <f>SUMIFS(Inyecciones!$E$2:$E$14185,Inyecciones!$A$2:$A$14185,Balance!AB$4,Inyecciones!$B$2:$B$14185,Balance!$B7,Inyecciones!$C$2:$C$14185,Balance!AB$5)</f>
        <v>8935.9376399680568</v>
      </c>
      <c r="AC7" s="13">
        <f>SUMIFS(Inyecciones!$E$2:$E$14185,Inyecciones!$A$2:$A$14185,Balance!AC$4,Inyecciones!$B$2:$B$14185,Balance!$B7,Inyecciones!$C$2:$C$14185,Balance!AC$5)</f>
        <v>25119.256031928111</v>
      </c>
      <c r="AD7" s="13">
        <f>SUMIFS(Inyecciones!$E$2:$E$14185,Inyecciones!$A$2:$A$14185,Balance!AD$4,Inyecciones!$B$2:$B$14185,Balance!$B7,Inyecciones!$C$2:$C$14185,Balance!AD$5)</f>
        <v>22839.929251112531</v>
      </c>
      <c r="AE7" s="13">
        <f>SUMIFS(Inyecciones!$E$2:$E$14185,Inyecciones!$A$2:$A$14185,Balance!AE$4,Inyecciones!$B$2:$B$14185,Balance!$B7,Inyecciones!$C$2:$C$14185,Balance!AE$5)</f>
        <v>22710.872869789338</v>
      </c>
      <c r="AF7" s="13">
        <f>SUMIFS(Inyecciones!$E$2:$E$14185,Inyecciones!$A$2:$A$14185,Balance!AF$4,Inyecciones!$B$2:$B$14185,Balance!$B7,Inyecciones!$C$2:$C$14185,Balance!AF$5)</f>
        <v>29037.426983861791</v>
      </c>
      <c r="AG7" s="13">
        <f>SUMIFS(Inyecciones!$E$2:$E$14185,Inyecciones!$A$2:$A$14185,Balance!AG$4,Inyecciones!$B$2:$B$14185,Balance!$B7,Inyecciones!$C$2:$C$14185,Balance!AG$5)</f>
        <v>30397.019226362401</v>
      </c>
      <c r="AH7" s="13">
        <f>SUMIFS(Inyecciones!$E$2:$E$14185,Inyecciones!$A$2:$A$14185,Balance!AH$4,Inyecciones!$B$2:$B$14185,Balance!$B7,Inyecciones!$C$2:$C$14185,Balance!AH$5)</f>
        <v>29686.506976078199</v>
      </c>
      <c r="AI7" s="13">
        <f>SUMIFS(Inyecciones!$E$2:$E$14185,Inyecciones!$A$2:$A$14185,Balance!AI$4,Inyecciones!$B$2:$B$14185,Balance!$B7,Inyecciones!$C$2:$C$14185,Balance!AI$5)</f>
        <v>20135.409208816749</v>
      </c>
      <c r="AJ7" s="13">
        <f>SUMIFS(Inyecciones!$E$2:$E$14185,Inyecciones!$A$2:$A$14185,Balance!AJ$4,Inyecciones!$B$2:$B$14185,Balance!$B7,Inyecciones!$C$2:$C$14185,Balance!AJ$5)</f>
        <v>7007.739174574941</v>
      </c>
      <c r="AK7" s="13">
        <f>SUMIFS(Inyecciones!$E$2:$E$14185,Inyecciones!$A$2:$A$14185,Balance!AK$4,Inyecciones!$B$2:$B$14185,Balance!$B7,Inyecciones!$C$2:$C$14185,Balance!AK$5)</f>
        <v>4003.402323106613</v>
      </c>
      <c r="AL7" s="14">
        <f>SUMIFS(Inyecciones!$E$2:$E$14185,Inyecciones!$A$2:$A$14185,Balance!AL$4,Inyecciones!$B$2:$B$14185,Balance!$B7,Inyecciones!$C$2:$C$14185,Balance!AL$5)</f>
        <v>4529.6637873641494</v>
      </c>
      <c r="AM7" s="13"/>
      <c r="AN7" s="12">
        <f>SUMIFS('Retiro Mensual'!$E$2:$E$2629,'Retiro Mensual'!$A$2:$A$2629,AN$4,'Retiro Mensual'!$B$2:$B$2629,$B7,'Retiro Mensual'!$C$2:$C$2629,AN$5)</f>
        <v>22012.733049999999</v>
      </c>
      <c r="AO7" s="13">
        <f>SUMIFS('Retiro Mensual'!$E$2:$E$2629,'Retiro Mensual'!$A$2:$A$2629,AO$4,'Retiro Mensual'!$B$2:$B$2629,$B7,'Retiro Mensual'!$C$2:$C$2629,AO$5)</f>
        <v>15422.82141</v>
      </c>
      <c r="AP7" s="13">
        <f>SUMIFS('Retiro Mensual'!$E$2:$E$2629,'Retiro Mensual'!$A$2:$A$2629,AP$4,'Retiro Mensual'!$B$2:$B$2629,$B7,'Retiro Mensual'!$C$2:$C$2629,AP$5)</f>
        <v>17565.705089999999</v>
      </c>
      <c r="AQ7" s="13">
        <f>SUMIFS('Retiro Mensual'!$E$2:$E$2629,'Retiro Mensual'!$A$2:$A$2629,AQ$4,'Retiro Mensual'!$B$2:$B$2629,$B7,'Retiro Mensual'!$C$2:$C$2629,AQ$5)</f>
        <v>14048.43345</v>
      </c>
      <c r="AR7" s="13">
        <f>SUMIFS('Retiro Mensual'!$E$2:$E$2629,'Retiro Mensual'!$A$2:$A$2629,AR$4,'Retiro Mensual'!$B$2:$B$2629,$B7,'Retiro Mensual'!$C$2:$C$2629,AR$5)</f>
        <v>19838.59189</v>
      </c>
      <c r="AS7" s="13">
        <f>SUMIFS('Retiro Mensual'!$E$2:$E$2629,'Retiro Mensual'!$A$2:$A$2629,AS$4,'Retiro Mensual'!$B$2:$B$2629,$B7,'Retiro Mensual'!$C$2:$C$2629,AS$5)</f>
        <v>17758.42452</v>
      </c>
      <c r="AT7" s="13">
        <f>SUMIFS('Retiro Mensual'!$E$2:$E$2629,'Retiro Mensual'!$A$2:$A$2629,AT$4,'Retiro Mensual'!$B$2:$B$2629,$B7,'Retiro Mensual'!$C$2:$C$2629,AT$5)</f>
        <v>17121.134269999999</v>
      </c>
      <c r="AU7" s="13">
        <f>SUMIFS('Retiro Mensual'!$E$2:$E$2629,'Retiro Mensual'!$A$2:$A$2629,AU$4,'Retiro Mensual'!$B$2:$B$2629,$B7,'Retiro Mensual'!$C$2:$C$2629,AU$5)</f>
        <v>18421.7749</v>
      </c>
      <c r="AV7" s="13">
        <f>SUMIFS('Retiro Mensual'!$E$2:$E$2629,'Retiro Mensual'!$A$2:$A$2629,AV$4,'Retiro Mensual'!$B$2:$B$2629,$B7,'Retiro Mensual'!$C$2:$C$2629,AV$5)</f>
        <v>16759.099020000001</v>
      </c>
      <c r="AW7" s="13">
        <f>SUMIFS('Retiro Mensual'!$E$2:$E$2629,'Retiro Mensual'!$A$2:$A$2629,AW$4,'Retiro Mensual'!$B$2:$B$2629,$B7,'Retiro Mensual'!$C$2:$C$2629,AW$5)</f>
        <v>11583.536959999999</v>
      </c>
      <c r="AX7" s="13">
        <f>SUMIFS('Retiro Mensual'!$E$2:$E$2629,'Retiro Mensual'!$A$2:$A$2629,AX$4,'Retiro Mensual'!$B$2:$B$2629,$B7,'Retiro Mensual'!$C$2:$C$2629,AX$5)</f>
        <v>10606.93519</v>
      </c>
      <c r="AY7" s="14">
        <f>SUMIFS('Retiro Mensual'!$E$2:$E$2629,'Retiro Mensual'!$A$2:$A$2629,AY$4,'Retiro Mensual'!$B$2:$B$2629,$B7,'Retiro Mensual'!$C$2:$C$2629,AY$5)</f>
        <v>10074.998159999999</v>
      </c>
      <c r="AZ7" s="12">
        <f>SUMIFS('Retiro Mensual'!$E$2:$E$2629,'Retiro Mensual'!$A$2:$A$2629,AZ$4,'Retiro Mensual'!$B$2:$B$2629,$B7,'Retiro Mensual'!$C$2:$C$2629,AZ$5)</f>
        <v>22027.646580000001</v>
      </c>
      <c r="BA7" s="13">
        <f>SUMIFS('Retiro Mensual'!$E$2:$E$2629,'Retiro Mensual'!$A$2:$A$2629,BA$4,'Retiro Mensual'!$B$2:$B$2629,$B7,'Retiro Mensual'!$C$2:$C$2629,BA$5)</f>
        <v>15523.99588</v>
      </c>
      <c r="BB7" s="13">
        <f>SUMIFS('Retiro Mensual'!$E$2:$E$2629,'Retiro Mensual'!$A$2:$A$2629,BB$4,'Retiro Mensual'!$B$2:$B$2629,$B7,'Retiro Mensual'!$C$2:$C$2629,BB$5)</f>
        <v>17731.263800000001</v>
      </c>
      <c r="BC7" s="13">
        <f>SUMIFS('Retiro Mensual'!$E$2:$E$2629,'Retiro Mensual'!$A$2:$A$2629,BC$4,'Retiro Mensual'!$B$2:$B$2629,$B7,'Retiro Mensual'!$C$2:$C$2629,BC$5)</f>
        <v>14734.49483</v>
      </c>
      <c r="BD7" s="13">
        <f>SUMIFS('Retiro Mensual'!$E$2:$E$2629,'Retiro Mensual'!$A$2:$A$2629,BD$4,'Retiro Mensual'!$B$2:$B$2629,$B7,'Retiro Mensual'!$C$2:$C$2629,BD$5)</f>
        <v>19624.507150000001</v>
      </c>
      <c r="BE7" s="13">
        <f>SUMIFS('Retiro Mensual'!$E$2:$E$2629,'Retiro Mensual'!$A$2:$A$2629,BE$4,'Retiro Mensual'!$B$2:$B$2629,$B7,'Retiro Mensual'!$C$2:$C$2629,BE$5)</f>
        <v>17829.914949999998</v>
      </c>
      <c r="BF7" s="13">
        <f>SUMIFS('Retiro Mensual'!$E$2:$E$2629,'Retiro Mensual'!$A$2:$A$2629,BF$4,'Retiro Mensual'!$B$2:$B$2629,$B7,'Retiro Mensual'!$C$2:$C$2629,BF$5)</f>
        <v>17676.734909999999</v>
      </c>
      <c r="BG7" s="13">
        <f>SUMIFS('Retiro Mensual'!$E$2:$E$2629,'Retiro Mensual'!$A$2:$A$2629,BG$4,'Retiro Mensual'!$B$2:$B$2629,$B7,'Retiro Mensual'!$C$2:$C$2629,BG$5)</f>
        <v>18524.568630000002</v>
      </c>
      <c r="BH7" s="13">
        <f>SUMIFS('Retiro Mensual'!$E$2:$E$2629,'Retiro Mensual'!$A$2:$A$2629,BH$4,'Retiro Mensual'!$B$2:$B$2629,$B7,'Retiro Mensual'!$C$2:$C$2629,BH$5)</f>
        <v>16951.934720000001</v>
      </c>
      <c r="BI7" s="13">
        <f>SUMIFS('Retiro Mensual'!$E$2:$E$2629,'Retiro Mensual'!$A$2:$A$2629,BI$4,'Retiro Mensual'!$B$2:$B$2629,$B7,'Retiro Mensual'!$C$2:$C$2629,BI$5)</f>
        <v>12791.52096</v>
      </c>
      <c r="BJ7" s="13">
        <f>SUMIFS('Retiro Mensual'!$E$2:$E$2629,'Retiro Mensual'!$A$2:$A$2629,BJ$4,'Retiro Mensual'!$B$2:$B$2629,$B7,'Retiro Mensual'!$C$2:$C$2629,BJ$5)</f>
        <v>14269.506289999999</v>
      </c>
      <c r="BK7" s="14">
        <f>SUMIFS('Retiro Mensual'!$E$2:$E$2629,'Retiro Mensual'!$A$2:$A$2629,BK$4,'Retiro Mensual'!$B$2:$B$2629,$B7,'Retiro Mensual'!$C$2:$C$2629,BK$5)</f>
        <v>13858.604859999999</v>
      </c>
      <c r="BL7" s="12">
        <f>SUMIFS('Retiro Mensual'!$E$2:$E$2629,'Retiro Mensual'!$A$2:$A$2629,BL$4,'Retiro Mensual'!$B$2:$B$2629,$B7,'Retiro Mensual'!$C$2:$C$2629,BL$5)</f>
        <v>22032.424279999999</v>
      </c>
      <c r="BM7" s="13">
        <f>SUMIFS('Retiro Mensual'!$E$2:$E$2629,'Retiro Mensual'!$A$2:$A$2629,BM$4,'Retiro Mensual'!$B$2:$B$2629,$B7,'Retiro Mensual'!$C$2:$C$2629,BM$5)</f>
        <v>15515.9707</v>
      </c>
      <c r="BN7" s="13">
        <f>SUMIFS('Retiro Mensual'!$E$2:$E$2629,'Retiro Mensual'!$A$2:$A$2629,BN$4,'Retiro Mensual'!$B$2:$B$2629,$B7,'Retiro Mensual'!$C$2:$C$2629,BN$5)</f>
        <v>17657.106830000001</v>
      </c>
      <c r="BO7" s="13">
        <f>SUMIFS('Retiro Mensual'!$E$2:$E$2629,'Retiro Mensual'!$A$2:$A$2629,BO$4,'Retiro Mensual'!$B$2:$B$2629,$B7,'Retiro Mensual'!$C$2:$C$2629,BO$5)</f>
        <v>14633.862940000001</v>
      </c>
      <c r="BP7" s="13">
        <f>SUMIFS('Retiro Mensual'!$E$2:$E$2629,'Retiro Mensual'!$A$2:$A$2629,BP$4,'Retiro Mensual'!$B$2:$B$2629,$B7,'Retiro Mensual'!$C$2:$C$2629,BP$5)</f>
        <v>20195.333630000001</v>
      </c>
      <c r="BQ7" s="13">
        <f>SUMIFS('Retiro Mensual'!$E$2:$E$2629,'Retiro Mensual'!$A$2:$A$2629,BQ$4,'Retiro Mensual'!$B$2:$B$2629,$B7,'Retiro Mensual'!$C$2:$C$2629,BQ$5)</f>
        <v>18804.437559999998</v>
      </c>
      <c r="BR7" s="13">
        <f>SUMIFS('Retiro Mensual'!$E$2:$E$2629,'Retiro Mensual'!$A$2:$A$2629,BR$4,'Retiro Mensual'!$B$2:$B$2629,$B7,'Retiro Mensual'!$C$2:$C$2629,BR$5)</f>
        <v>18976.085620000002</v>
      </c>
      <c r="BS7" s="13">
        <f>SUMIFS('Retiro Mensual'!$E$2:$E$2629,'Retiro Mensual'!$A$2:$A$2629,BS$4,'Retiro Mensual'!$B$2:$B$2629,$B7,'Retiro Mensual'!$C$2:$C$2629,BS$5)</f>
        <v>20021.398349999999</v>
      </c>
      <c r="BT7" s="13">
        <f>SUMIFS('Retiro Mensual'!$E$2:$E$2629,'Retiro Mensual'!$A$2:$A$2629,BT$4,'Retiro Mensual'!$B$2:$B$2629,$B7,'Retiro Mensual'!$C$2:$C$2629,BT$5)</f>
        <v>17824.01383</v>
      </c>
      <c r="BU7" s="13">
        <f>SUMIFS('Retiro Mensual'!$E$2:$E$2629,'Retiro Mensual'!$A$2:$A$2629,BU$4,'Retiro Mensual'!$B$2:$B$2629,$B7,'Retiro Mensual'!$C$2:$C$2629,BU$5)</f>
        <v>16675.499599999999</v>
      </c>
      <c r="BV7" s="13">
        <f>SUMIFS('Retiro Mensual'!$E$2:$E$2629,'Retiro Mensual'!$A$2:$A$2629,BV$4,'Retiro Mensual'!$B$2:$B$2629,$B7,'Retiro Mensual'!$C$2:$C$2629,BV$5)</f>
        <v>18286.22306</v>
      </c>
      <c r="BW7" s="14">
        <f>SUMIFS('Retiro Mensual'!$E$2:$E$2629,'Retiro Mensual'!$A$2:$A$2629,BW$4,'Retiro Mensual'!$B$2:$B$2629,$B7,'Retiro Mensual'!$C$2:$C$2629,BW$5)</f>
        <v>16886.7988</v>
      </c>
      <c r="BX7" s="13"/>
      <c r="BY7" s="12">
        <f>SUMIFS('Compra Ventas'!$E$2:$E$2700,'Compra Ventas'!$A$2:$A$2700,BY$4,'Compra Ventas'!$B$2:$B$2700,$B7,'Compra Ventas'!$C$2:$C$2700,BY$5)</f>
        <v>19954.298735968798</v>
      </c>
      <c r="BZ7" s="13">
        <f>SUMIFS('Compra Ventas'!$E$2:$E$2700,'Compra Ventas'!$A$2:$A$2700,BZ$4,'Compra Ventas'!$B$2:$B$2700,$B7,'Compra Ventas'!$C$2:$C$2700,BZ$5)</f>
        <v>13939.987037642291</v>
      </c>
      <c r="CA7" s="13">
        <f>SUMIFS('Compra Ventas'!$E$2:$E$2700,'Compra Ventas'!$A$2:$A$2700,CA$4,'Compra Ventas'!$B$2:$B$2700,$B7,'Compra Ventas'!$C$2:$C$2700,CA$5)</f>
        <v>15782.880473650212</v>
      </c>
      <c r="CB7" s="13">
        <f>SUMIFS('Compra Ventas'!$E$2:$E$2700,'Compra Ventas'!$A$2:$A$2700,CB$4,'Compra Ventas'!$B$2:$B$2700,$B7,'Compra Ventas'!$C$2:$C$2700,CB$5)</f>
        <v>13203.297366675706</v>
      </c>
      <c r="CC7" s="13">
        <f>SUMIFS('Compra Ventas'!$E$2:$E$2700,'Compra Ventas'!$A$2:$A$2700,CC$4,'Compra Ventas'!$B$2:$B$2700,$B7,'Compra Ventas'!$C$2:$C$2700,CC$5)</f>
        <v>17706.814019398917</v>
      </c>
      <c r="CD7" s="13">
        <f>SUMIFS('Compra Ventas'!$E$2:$E$2700,'Compra Ventas'!$A$2:$A$2700,CD$4,'Compra Ventas'!$B$2:$B$2700,$B7,'Compra Ventas'!$C$2:$C$2700,CD$5)</f>
        <v>16070.769511346651</v>
      </c>
      <c r="CE7" s="13">
        <f>SUMIFS('Compra Ventas'!$E$2:$E$2700,'Compra Ventas'!$A$2:$A$2700,CE$4,'Compra Ventas'!$B$2:$B$2700,$B7,'Compra Ventas'!$C$2:$C$2700,CE$5)</f>
        <v>15506.501557742007</v>
      </c>
      <c r="CF7" s="13">
        <f>SUMIFS('Compra Ventas'!$E$2:$E$2700,'Compra Ventas'!$A$2:$A$2700,CF$4,'Compra Ventas'!$B$2:$B$2700,$B7,'Compra Ventas'!$C$2:$C$2700,CF$5)</f>
        <v>16150.460629888847</v>
      </c>
      <c r="CG7" s="13">
        <f>SUMIFS('Compra Ventas'!$E$2:$E$2700,'Compra Ventas'!$A$2:$A$2700,CG$4,'Compra Ventas'!$B$2:$B$2700,$B7,'Compra Ventas'!$C$2:$C$2700,CG$5)</f>
        <v>14934.898821891009</v>
      </c>
      <c r="CH7" s="13">
        <f>SUMIFS('Compra Ventas'!$E$2:$E$2700,'Compra Ventas'!$A$2:$A$2700,CH$4,'Compra Ventas'!$B$2:$B$2700,$B7,'Compra Ventas'!$C$2:$C$2700,CH$5)</f>
        <v>10546.47472936679</v>
      </c>
      <c r="CI7" s="13">
        <f>SUMIFS('Compra Ventas'!$E$2:$E$2700,'Compra Ventas'!$A$2:$A$2700,CI$4,'Compra Ventas'!$B$2:$B$2700,$B7,'Compra Ventas'!$C$2:$C$2700,CI$5)</f>
        <v>9736.1395657864559</v>
      </c>
      <c r="CJ7" s="14">
        <f>SUMIFS('Compra Ventas'!$E$2:$E$2700,'Compra Ventas'!$A$2:$A$2700,CJ$4,'Compra Ventas'!$B$2:$B$2700,$B7,'Compra Ventas'!$C$2:$C$2700,CJ$5)</f>
        <v>9250.3296843420139</v>
      </c>
      <c r="CK7" s="12">
        <f>SUMIFS('Compra Ventas'!$E$2:$E$2700,'Compra Ventas'!$A$2:$A$2700,CK$4,'Compra Ventas'!$B$2:$B$2700,$B7,'Compra Ventas'!$C$2:$C$2700,CK$5)</f>
        <v>19967.382187803003</v>
      </c>
      <c r="CL7" s="13">
        <f>SUMIFS('Compra Ventas'!$E$2:$E$2700,'Compra Ventas'!$A$2:$A$2700,CL$4,'Compra Ventas'!$B$2:$B$2700,$B7,'Compra Ventas'!$C$2:$C$2700,CL$5)</f>
        <v>14029.158035190341</v>
      </c>
      <c r="CM7" s="13">
        <f>SUMIFS('Compra Ventas'!$E$2:$E$2700,'Compra Ventas'!$A$2:$A$2700,CM$4,'Compra Ventas'!$B$2:$B$2700,$B7,'Compra Ventas'!$C$2:$C$2700,CM$5)</f>
        <v>15931.413936534136</v>
      </c>
      <c r="CN7" s="13">
        <f>SUMIFS('Compra Ventas'!$E$2:$E$2700,'Compra Ventas'!$A$2:$A$2700,CN$4,'Compra Ventas'!$B$2:$B$2700,$B7,'Compra Ventas'!$C$2:$C$2700,CN$5)</f>
        <v>13849.150093074908</v>
      </c>
      <c r="CO7" s="13">
        <f>SUMIFS('Compra Ventas'!$E$2:$E$2700,'Compra Ventas'!$A$2:$A$2700,CO$4,'Compra Ventas'!$B$2:$B$2700,$B7,'Compra Ventas'!$C$2:$C$2700,CO$5)</f>
        <v>17529.224858164409</v>
      </c>
      <c r="CP7" s="13">
        <f>SUMIFS('Compra Ventas'!$E$2:$E$2700,'Compra Ventas'!$A$2:$A$2700,CP$4,'Compra Ventas'!$B$2:$B$2700,$B7,'Compra Ventas'!$C$2:$C$2700,CP$5)</f>
        <v>16123.711125994938</v>
      </c>
      <c r="CQ7" s="13">
        <f>SUMIFS('Compra Ventas'!$E$2:$E$2700,'Compra Ventas'!$A$2:$A$2700,CQ$4,'Compra Ventas'!$B$2:$B$2700,$B7,'Compra Ventas'!$C$2:$C$2700,CQ$5)</f>
        <v>15992.392803524126</v>
      </c>
      <c r="CR7" s="13">
        <f>SUMIFS('Compra Ventas'!$E$2:$E$2700,'Compra Ventas'!$A$2:$A$2700,CR$4,'Compra Ventas'!$B$2:$B$2700,$B7,'Compra Ventas'!$C$2:$C$2700,CR$5)</f>
        <v>16236.321606433332</v>
      </c>
      <c r="CS7" s="13">
        <f>SUMIFS('Compra Ventas'!$E$2:$E$2700,'Compra Ventas'!$A$2:$A$2700,CS$4,'Compra Ventas'!$B$2:$B$2700,$B7,'Compra Ventas'!$C$2:$C$2700,CS$5)</f>
        <v>15098.653101777902</v>
      </c>
      <c r="CT7" s="13">
        <f>SUMIFS('Compra Ventas'!$E$2:$E$2700,'Compra Ventas'!$A$2:$A$2700,CT$4,'Compra Ventas'!$B$2:$B$2700,$B7,'Compra Ventas'!$C$2:$C$2700,CT$5)</f>
        <v>11617.172184389099</v>
      </c>
      <c r="CU7" s="13">
        <f>SUMIFS('Compra Ventas'!$E$2:$E$2700,'Compra Ventas'!$A$2:$A$2700,CU$4,'Compra Ventas'!$B$2:$B$2700,$B7,'Compra Ventas'!$C$2:$C$2700,CU$5)</f>
        <v>13031.299224753919</v>
      </c>
      <c r="CV7" s="14">
        <f>SUMIFS('Compra Ventas'!$E$2:$E$2700,'Compra Ventas'!$A$2:$A$2700,CV$4,'Compra Ventas'!$B$2:$B$2700,$B7,'Compra Ventas'!$C$2:$C$2700,CV$5)</f>
        <v>12720.246456153143</v>
      </c>
      <c r="CW7" s="12">
        <f>SUMIFS('Compra Ventas'!$E$2:$E$2700,'Compra Ventas'!$A$2:$A$2700,CW$4,'Compra Ventas'!$B$2:$B$2700,$B7,'Compra Ventas'!$C$2:$C$2700,CW$5)</f>
        <v>19971.645044240249</v>
      </c>
      <c r="CX7" s="13">
        <f>SUMIFS('Compra Ventas'!$E$2:$E$2700,'Compra Ventas'!$A$2:$A$2700,CX$4,'Compra Ventas'!$B$2:$B$2700,$B7,'Compra Ventas'!$C$2:$C$2700,CX$5)</f>
        <v>14021.398964341846</v>
      </c>
      <c r="CY7" s="13">
        <f>SUMIFS('Compra Ventas'!$E$2:$E$2700,'Compra Ventas'!$A$2:$A$2700,CY$4,'Compra Ventas'!$B$2:$B$2700,$B7,'Compra Ventas'!$C$2:$C$2700,CY$5)</f>
        <v>15863.569763387641</v>
      </c>
      <c r="CZ7" s="13">
        <f>SUMIFS('Compra Ventas'!$E$2:$E$2700,'Compra Ventas'!$A$2:$A$2700,CZ$4,'Compra Ventas'!$B$2:$B$2700,$B7,'Compra Ventas'!$C$2:$C$2700,CZ$5)</f>
        <v>13755.415659432922</v>
      </c>
      <c r="DA7" s="13">
        <f>SUMIFS('Compra Ventas'!$E$2:$E$2700,'Compra Ventas'!$A$2:$A$2700,DA$4,'Compra Ventas'!$B$2:$B$2700,$B7,'Compra Ventas'!$C$2:$C$2700,DA$5)</f>
        <v>18025.230431752636</v>
      </c>
      <c r="DB7" s="13">
        <f>SUMIFS('Compra Ventas'!$E$2:$E$2700,'Compra Ventas'!$A$2:$A$2700,DB$4,'Compra Ventas'!$B$2:$B$2700,$B7,'Compra Ventas'!$C$2:$C$2700,DB$5)</f>
        <v>16984.183237770783</v>
      </c>
      <c r="DC7" s="13">
        <f>SUMIFS('Compra Ventas'!$E$2:$E$2700,'Compra Ventas'!$A$2:$A$2700,DC$4,'Compra Ventas'!$B$2:$B$2700,$B7,'Compra Ventas'!$C$2:$C$2700,DC$5)</f>
        <v>17146.180472907239</v>
      </c>
      <c r="DD7" s="13">
        <f>SUMIFS('Compra Ventas'!$E$2:$E$2700,'Compra Ventas'!$A$2:$A$2700,DD$4,'Compra Ventas'!$B$2:$B$2700,$B7,'Compra Ventas'!$C$2:$C$2700,DD$5)</f>
        <v>17504.543583759427</v>
      </c>
      <c r="DE7" s="13">
        <f>SUMIFS('Compra Ventas'!$E$2:$E$2700,'Compra Ventas'!$A$2:$A$2700,DE$4,'Compra Ventas'!$B$2:$B$2700,$B7,'Compra Ventas'!$C$2:$C$2700,DE$5)</f>
        <v>15845.014666110274</v>
      </c>
      <c r="DF7" s="13">
        <f>SUMIFS('Compra Ventas'!$E$2:$E$2700,'Compra Ventas'!$A$2:$A$2700,DF$4,'Compra Ventas'!$B$2:$B$2700,$B7,'Compra Ventas'!$C$2:$C$2700,DF$5)</f>
        <v>15084.42996109639</v>
      </c>
      <c r="DG7" s="13">
        <f>SUMIFS('Compra Ventas'!$E$2:$E$2700,'Compra Ventas'!$A$2:$A$2700,DG$4,'Compra Ventas'!$B$2:$B$2700,$B7,'Compra Ventas'!$C$2:$C$2700,DG$5)</f>
        <v>16664.524678928625</v>
      </c>
      <c r="DH7" s="14">
        <f>SUMIFS('Compra Ventas'!$E$2:$E$2700,'Compra Ventas'!$A$2:$A$2700,DH$4,'Compra Ventas'!$B$2:$B$2700,$B7,'Compra Ventas'!$C$2:$C$2700,DH$5)</f>
        <v>15501.882213594919</v>
      </c>
      <c r="DI7" s="84"/>
      <c r="DJ7" s="98">
        <f>SUMIFS('Ajuste Ciclado'!D$5:D$47,'Ajuste Ciclado'!$C$5:$C$47,Balance!DJ$4,'Ajuste Ciclado'!$B$5:$B$47,Balance!$B7)</f>
        <v>0</v>
      </c>
      <c r="DK7" s="99">
        <f>SUMIFS('Ajuste Ciclado'!E$5:E$47,'Ajuste Ciclado'!$C$5:$C$47,Balance!DK$4,'Ajuste Ciclado'!$B$5:$B$47,Balance!$B7)</f>
        <v>0</v>
      </c>
      <c r="DL7" s="99">
        <f>SUMIFS('Ajuste Ciclado'!F$5:F$47,'Ajuste Ciclado'!$C$5:$C$47,Balance!DL$4,'Ajuste Ciclado'!$B$5:$B$47,Balance!$B7)</f>
        <v>0</v>
      </c>
      <c r="DM7" s="99">
        <f>SUMIFS('Ajuste Ciclado'!G$5:G$47,'Ajuste Ciclado'!$C$5:$C$47,Balance!DM$4,'Ajuste Ciclado'!$B$5:$B$47,Balance!$B7)</f>
        <v>0</v>
      </c>
      <c r="DN7" s="99">
        <f>SUMIFS('Ajuste Ciclado'!H$5:H$47,'Ajuste Ciclado'!$C$5:$C$47,Balance!DN$4,'Ajuste Ciclado'!$B$5:$B$47,Balance!$B7)</f>
        <v>0</v>
      </c>
      <c r="DO7" s="99">
        <f>SUMIFS('Ajuste Ciclado'!I$5:I$47,'Ajuste Ciclado'!$C$5:$C$47,Balance!DO$4,'Ajuste Ciclado'!$B$5:$B$47,Balance!$B7)</f>
        <v>0</v>
      </c>
      <c r="DP7" s="99">
        <f>SUMIFS('Ajuste Ciclado'!J$5:J$47,'Ajuste Ciclado'!$C$5:$C$47,Balance!DP$4,'Ajuste Ciclado'!$B$5:$B$47,Balance!$B7)</f>
        <v>0</v>
      </c>
      <c r="DQ7" s="99">
        <f>SUMIFS('Ajuste Ciclado'!K$5:K$47,'Ajuste Ciclado'!$C$5:$C$47,Balance!DQ$4,'Ajuste Ciclado'!$B$5:$B$47,Balance!$B7)</f>
        <v>0</v>
      </c>
      <c r="DR7" s="99">
        <f>SUMIFS('Ajuste Ciclado'!L$5:L$47,'Ajuste Ciclado'!$C$5:$C$47,Balance!DR$4,'Ajuste Ciclado'!$B$5:$B$47,Balance!$B7)</f>
        <v>0</v>
      </c>
      <c r="DS7" s="99">
        <f>SUMIFS('Ajuste Ciclado'!M$5:M$47,'Ajuste Ciclado'!$C$5:$C$47,Balance!DS$4,'Ajuste Ciclado'!$B$5:$B$47,Balance!$B7)</f>
        <v>0</v>
      </c>
      <c r="DT7" s="99">
        <f>SUMIFS('Ajuste Ciclado'!N$5:N$47,'Ajuste Ciclado'!$C$5:$C$47,Balance!DT$4,'Ajuste Ciclado'!$B$5:$B$47,Balance!$B7)</f>
        <v>0</v>
      </c>
      <c r="DU7" s="100">
        <f>SUMIFS('Ajuste Ciclado'!O$5:O$47,'Ajuste Ciclado'!$C$5:$C$47,Balance!DU$4,'Ajuste Ciclado'!$B$5:$B$47,Balance!$B7)</f>
        <v>0</v>
      </c>
      <c r="DV7" s="98">
        <f>SUMIFS('Ajuste Ciclado'!D$5:D$47,'Ajuste Ciclado'!$C$5:$C$47,Balance!DV$4,'Ajuste Ciclado'!$B$5:$B$47,Balance!$B7)</f>
        <v>0</v>
      </c>
      <c r="DW7" s="99">
        <f>SUMIFS('Ajuste Ciclado'!E$5:E$47,'Ajuste Ciclado'!$C$5:$C$47,Balance!DW$4,'Ajuste Ciclado'!$B$5:$B$47,Balance!$B7)</f>
        <v>0</v>
      </c>
      <c r="DX7" s="99">
        <f>SUMIFS('Ajuste Ciclado'!F$5:F$47,'Ajuste Ciclado'!$C$5:$C$47,Balance!DX$4,'Ajuste Ciclado'!$B$5:$B$47,Balance!$B7)</f>
        <v>0</v>
      </c>
      <c r="DY7" s="99">
        <f>SUMIFS('Ajuste Ciclado'!G$5:G$47,'Ajuste Ciclado'!$C$5:$C$47,Balance!DY$4,'Ajuste Ciclado'!$B$5:$B$47,Balance!$B7)</f>
        <v>0</v>
      </c>
      <c r="DZ7" s="99">
        <f>SUMIFS('Ajuste Ciclado'!H$5:H$47,'Ajuste Ciclado'!$C$5:$C$47,Balance!DZ$4,'Ajuste Ciclado'!$B$5:$B$47,Balance!$B7)</f>
        <v>0</v>
      </c>
      <c r="EA7" s="99">
        <f>SUMIFS('Ajuste Ciclado'!I$5:I$47,'Ajuste Ciclado'!$C$5:$C$47,Balance!EA$4,'Ajuste Ciclado'!$B$5:$B$47,Balance!$B7)</f>
        <v>0</v>
      </c>
      <c r="EB7" s="99">
        <f>SUMIFS('Ajuste Ciclado'!J$5:J$47,'Ajuste Ciclado'!$C$5:$C$47,Balance!EB$4,'Ajuste Ciclado'!$B$5:$B$47,Balance!$B7)</f>
        <v>0</v>
      </c>
      <c r="EC7" s="99">
        <f>SUMIFS('Ajuste Ciclado'!K$5:K$47,'Ajuste Ciclado'!$C$5:$C$47,Balance!EC$4,'Ajuste Ciclado'!$B$5:$B$47,Balance!$B7)</f>
        <v>0</v>
      </c>
      <c r="ED7" s="99">
        <f>SUMIFS('Ajuste Ciclado'!L$5:L$47,'Ajuste Ciclado'!$C$5:$C$47,Balance!ED$4,'Ajuste Ciclado'!$B$5:$B$47,Balance!$B7)</f>
        <v>0</v>
      </c>
      <c r="EE7" s="99">
        <f>SUMIFS('Ajuste Ciclado'!M$5:M$47,'Ajuste Ciclado'!$C$5:$C$47,Balance!EE$4,'Ajuste Ciclado'!$B$5:$B$47,Balance!$B7)</f>
        <v>0</v>
      </c>
      <c r="EF7" s="99">
        <f>SUMIFS('Ajuste Ciclado'!N$5:N$47,'Ajuste Ciclado'!$C$5:$C$47,Balance!EF$4,'Ajuste Ciclado'!$B$5:$B$47,Balance!$B7)</f>
        <v>0</v>
      </c>
      <c r="EG7" s="100">
        <f>SUMIFS('Ajuste Ciclado'!O$5:O$47,'Ajuste Ciclado'!$C$5:$C$47,Balance!EG$4,'Ajuste Ciclado'!$B$5:$B$47,Balance!$B7)</f>
        <v>0</v>
      </c>
      <c r="EH7" s="98">
        <f>SUMIFS('Ajuste Ciclado'!D$5:D$47,'Ajuste Ciclado'!$C$5:$C$47,Balance!EH$4,'Ajuste Ciclado'!$B$5:$B$47,Balance!$B7)</f>
        <v>0</v>
      </c>
      <c r="EI7" s="99">
        <f>SUMIFS('Ajuste Ciclado'!E$5:E$47,'Ajuste Ciclado'!$C$5:$C$47,Balance!EI$4,'Ajuste Ciclado'!$B$5:$B$47,Balance!$B7)</f>
        <v>0</v>
      </c>
      <c r="EJ7" s="99">
        <f>SUMIFS('Ajuste Ciclado'!F$5:F$47,'Ajuste Ciclado'!$C$5:$C$47,Balance!EJ$4,'Ajuste Ciclado'!$B$5:$B$47,Balance!$B7)</f>
        <v>0</v>
      </c>
      <c r="EK7" s="99">
        <f>SUMIFS('Ajuste Ciclado'!G$5:G$47,'Ajuste Ciclado'!$C$5:$C$47,Balance!EK$4,'Ajuste Ciclado'!$B$5:$B$47,Balance!$B7)</f>
        <v>0</v>
      </c>
      <c r="EL7" s="99">
        <f>SUMIFS('Ajuste Ciclado'!H$5:H$47,'Ajuste Ciclado'!$C$5:$C$47,Balance!EL$4,'Ajuste Ciclado'!$B$5:$B$47,Balance!$B7)</f>
        <v>0</v>
      </c>
      <c r="EM7" s="99">
        <f>SUMIFS('Ajuste Ciclado'!I$5:I$47,'Ajuste Ciclado'!$C$5:$C$47,Balance!EM$4,'Ajuste Ciclado'!$B$5:$B$47,Balance!$B7)</f>
        <v>0</v>
      </c>
      <c r="EN7" s="99">
        <f>SUMIFS('Ajuste Ciclado'!J$5:J$47,'Ajuste Ciclado'!$C$5:$C$47,Balance!EN$4,'Ajuste Ciclado'!$B$5:$B$47,Balance!$B7)</f>
        <v>0</v>
      </c>
      <c r="EO7" s="99">
        <f>SUMIFS('Ajuste Ciclado'!K$5:K$47,'Ajuste Ciclado'!$C$5:$C$47,Balance!EO$4,'Ajuste Ciclado'!$B$5:$B$47,Balance!$B7)</f>
        <v>0</v>
      </c>
      <c r="EP7" s="99">
        <f>SUMIFS('Ajuste Ciclado'!L$5:L$47,'Ajuste Ciclado'!$C$5:$C$47,Balance!EP$4,'Ajuste Ciclado'!$B$5:$B$47,Balance!$B7)</f>
        <v>0</v>
      </c>
      <c r="EQ7" s="99">
        <f>SUMIFS('Ajuste Ciclado'!M$5:M$47,'Ajuste Ciclado'!$C$5:$C$47,Balance!EQ$4,'Ajuste Ciclado'!$B$5:$B$47,Balance!$B7)</f>
        <v>0</v>
      </c>
      <c r="ER7" s="99">
        <f>SUMIFS('Ajuste Ciclado'!N$5:N$47,'Ajuste Ciclado'!$C$5:$C$47,Balance!ER$4,'Ajuste Ciclado'!$B$5:$B$47,Balance!$B7)</f>
        <v>0</v>
      </c>
      <c r="ES7" s="100">
        <f>SUMIFS('Ajuste Ciclado'!O$5:O$47,'Ajuste Ciclado'!$C$5:$C$47,Balance!ES$4,'Ajuste Ciclado'!$B$5:$B$47,Balance!$B7)</f>
        <v>0</v>
      </c>
      <c r="ET7" s="84"/>
      <c r="EU7" s="12">
        <f t="shared" ref="EU7:EU70" si="129">C7-AN7+BY7+DJ7</f>
        <v>14868.17826482387</v>
      </c>
      <c r="EV7" s="13">
        <f t="shared" si="93"/>
        <v>1219.1271962151441</v>
      </c>
      <c r="EW7" s="13">
        <f t="shared" si="94"/>
        <v>1562.6727163820742</v>
      </c>
      <c r="EX7" s="13">
        <f t="shared" si="95"/>
        <v>28764.411709602027</v>
      </c>
      <c r="EY7" s="13">
        <f t="shared" si="96"/>
        <v>29857.312601608206</v>
      </c>
      <c r="EZ7" s="13">
        <f t="shared" si="97"/>
        <v>24378.842290266981</v>
      </c>
      <c r="FA7" s="13">
        <f t="shared" si="98"/>
        <v>23493.972579955531</v>
      </c>
      <c r="FB7" s="13">
        <f t="shared" si="99"/>
        <v>23923.105446673137</v>
      </c>
      <c r="FC7" s="13">
        <f t="shared" si="100"/>
        <v>16552.374845834238</v>
      </c>
      <c r="FD7" s="13">
        <f t="shared" si="101"/>
        <v>3692.4532456052611</v>
      </c>
      <c r="FE7" s="13">
        <f t="shared" si="102"/>
        <v>3996.4684768561801</v>
      </c>
      <c r="FF7" s="14">
        <f t="shared" si="103"/>
        <v>1981.7029760774803</v>
      </c>
      <c r="FG7" s="12">
        <f t="shared" si="104"/>
        <v>15735.977980201362</v>
      </c>
      <c r="FH7" s="13">
        <f t="shared" si="105"/>
        <v>13497.489983852251</v>
      </c>
      <c r="FI7" s="13">
        <f t="shared" si="106"/>
        <v>31326.882347444178</v>
      </c>
      <c r="FJ7" s="13">
        <f t="shared" si="107"/>
        <v>11978.301893689959</v>
      </c>
      <c r="FK7" s="13">
        <f t="shared" si="108"/>
        <v>29391.259910551998</v>
      </c>
      <c r="FL7" s="13">
        <f t="shared" si="109"/>
        <v>25251.491483571001</v>
      </c>
      <c r="FM7" s="13">
        <f t="shared" si="110"/>
        <v>25736.779572350846</v>
      </c>
      <c r="FN7" s="13">
        <f t="shared" si="111"/>
        <v>24376.93002390517</v>
      </c>
      <c r="FO7" s="13">
        <f t="shared" si="112"/>
        <v>21048.48886683532</v>
      </c>
      <c r="FP7" s="13">
        <f t="shared" si="113"/>
        <v>5770.512546295523</v>
      </c>
      <c r="FQ7" s="13">
        <f t="shared" si="114"/>
        <v>4154.5675973078669</v>
      </c>
      <c r="FR7" s="14">
        <f t="shared" si="115"/>
        <v>6564.5240571276991</v>
      </c>
      <c r="FS7" s="12">
        <f t="shared" si="116"/>
        <v>15193.988935103811</v>
      </c>
      <c r="FT7" s="13">
        <f t="shared" si="117"/>
        <v>7441.3659043099033</v>
      </c>
      <c r="FU7" s="13">
        <f t="shared" si="118"/>
        <v>23325.718965315751</v>
      </c>
      <c r="FV7" s="13">
        <f t="shared" si="119"/>
        <v>21961.48197054545</v>
      </c>
      <c r="FW7" s="13">
        <f t="shared" si="120"/>
        <v>20540.769671541973</v>
      </c>
      <c r="FX7" s="13">
        <f t="shared" si="121"/>
        <v>27217.172661632576</v>
      </c>
      <c r="FY7" s="13">
        <f t="shared" si="122"/>
        <v>28567.114079269639</v>
      </c>
      <c r="FZ7" s="13">
        <f t="shared" si="123"/>
        <v>27169.652209837626</v>
      </c>
      <c r="GA7" s="13">
        <f t="shared" si="124"/>
        <v>18156.410044927023</v>
      </c>
      <c r="GB7" s="13">
        <f t="shared" si="125"/>
        <v>5416.6695356713317</v>
      </c>
      <c r="GC7" s="13">
        <f t="shared" si="126"/>
        <v>2381.7039420352376</v>
      </c>
      <c r="GD7" s="14">
        <f t="shared" si="127"/>
        <v>3144.7472009590674</v>
      </c>
      <c r="GE7" s="84"/>
      <c r="GF7" s="12">
        <f t="shared" ref="GF7:GH70" si="130">SUMIF($EU$4:$GD$4,GF$4,$EU7:$GD7)</f>
        <v>174290.62234990014</v>
      </c>
      <c r="GG7" s="13">
        <f t="shared" si="130"/>
        <v>214833.20626313321</v>
      </c>
      <c r="GH7" s="14">
        <f t="shared" si="130"/>
        <v>200516.79512114939</v>
      </c>
      <c r="GI7" s="6">
        <f t="shared" ref="GI7:GI70" si="131">MATCH(MIN(GF7:GH7),GF7:GH7,0)</f>
        <v>1</v>
      </c>
      <c r="GJ7" s="12">
        <f t="shared" ref="GJ7:GJ70" si="132">MIN(SMALL(EU7:FF7,1),0)+MIN(SMALL(EU7:FF7,2),0)+MIN(SMALL(EU7:FF7,3),0)</f>
        <v>0</v>
      </c>
      <c r="GK7" s="13">
        <f t="shared" ref="GK7:GK70" si="133">MIN(SMALL(FG7:FR7,1),0)+MIN(SMALL(FG7:FR7,2),0)+MIN(SMALL(FG7:FR7,3),0)</f>
        <v>0</v>
      </c>
      <c r="GL7" s="14">
        <f t="shared" ref="GL7:GL70" si="134">MIN(SMALL(FS7:GD7,1),0)+MIN(SMALL(FS7:GD7,2),0)+MIN(SMALL(FS7:GD7,3),0)</f>
        <v>0</v>
      </c>
      <c r="GM7" s="84"/>
      <c r="GN7" s="66">
        <f t="shared" ref="GN7:GN70" si="135">MIN(INDEX(GJ7:GL7,1,GI7),0)</f>
        <v>0</v>
      </c>
      <c r="GO7" s="84"/>
      <c r="GP7" s="63" t="str" cm="1">
        <f t="array" ref="GP7">INDEX($GF$4:$GH$4,1,GI7)</f>
        <v>Sample 1</v>
      </c>
      <c r="GQ7" s="12">
        <f t="shared" ref="GQ7:GS38" si="136">SMALL($EU7:$FF7,GQ$5)</f>
        <v>1219.1271962151441</v>
      </c>
      <c r="GR7" s="13">
        <f t="shared" si="136"/>
        <v>1562.6727163820742</v>
      </c>
      <c r="GS7" s="14">
        <f t="shared" si="136"/>
        <v>1981.7029760774803</v>
      </c>
      <c r="GT7" s="12">
        <f t="shared" ref="GT7:GV38" si="137">SMALL($FG7:$FR7,GT$5)</f>
        <v>4154.5675973078669</v>
      </c>
      <c r="GU7" s="13">
        <f t="shared" si="137"/>
        <v>5770.512546295523</v>
      </c>
      <c r="GV7" s="14">
        <f t="shared" si="137"/>
        <v>6564.5240571276991</v>
      </c>
      <c r="GW7" s="12">
        <f t="shared" ref="GW7:GY38" si="138">SMALL($FS7:$GD7,GW$5)</f>
        <v>2381.7039420352376</v>
      </c>
      <c r="GX7" s="13">
        <f t="shared" si="138"/>
        <v>3144.7472009590674</v>
      </c>
      <c r="GY7" s="14">
        <f t="shared" si="138"/>
        <v>5416.6695356713317</v>
      </c>
      <c r="GZ7" s="84" t="str">
        <f t="shared" si="128"/>
        <v>Sample 1</v>
      </c>
      <c r="HA7" s="12">
        <f t="shared" ref="HA7:HC70" si="139">MIN(SUMIFS($GQ7:$GY7,$GQ$2:$GY$2,$GZ7,$GQ$5:$GY$5,HA$5),0)</f>
        <v>0</v>
      </c>
      <c r="HB7" s="13">
        <f t="shared" si="139"/>
        <v>0</v>
      </c>
      <c r="HC7" s="14">
        <f t="shared" si="139"/>
        <v>0</v>
      </c>
      <c r="HD7" s="6">
        <f t="shared" ref="HD7:HD70" si="140">SUM(HA7:HC7)</f>
        <v>0</v>
      </c>
      <c r="HE7" s="84" t="str">
        <f t="shared" ref="HE7:HE70" si="141">IF(HD7=GN7,"Ok","NOT")</f>
        <v>Ok</v>
      </c>
    </row>
    <row r="8" spans="2:213" hidden="1" x14ac:dyDescent="0.3">
      <c r="B8" s="84" t="s">
        <v>415</v>
      </c>
      <c r="C8" s="12">
        <f>SUMIFS(Inyecciones!$E$2:$E$14185,Inyecciones!$A$2:$A$14185,Balance!C$4,Inyecciones!$B$2:$B$14185,Balance!$B8,Inyecciones!$C$2:$C$14185,Balance!C$5)</f>
        <v>2194.6965259920748</v>
      </c>
      <c r="D8" s="13">
        <f>SUMIFS(Inyecciones!$E$2:$E$14185,Inyecciones!$A$2:$A$14185,Balance!D$4,Inyecciones!$B$2:$B$14185,Balance!$B8,Inyecciones!$C$2:$C$14185,Balance!D$5)</f>
        <v>1927.2765639612469</v>
      </c>
      <c r="E8" s="13">
        <f>SUMIFS(Inyecciones!$E$2:$E$14185,Inyecciones!$A$2:$A$14185,Balance!E$4,Inyecciones!$B$2:$B$14185,Balance!$B8,Inyecciones!$C$2:$C$14185,Balance!E$5)</f>
        <v>2153.5483306233482</v>
      </c>
      <c r="F8" s="13">
        <f>SUMIFS(Inyecciones!$E$2:$E$14185,Inyecciones!$A$2:$A$14185,Balance!F$4,Inyecciones!$B$2:$B$14185,Balance!$B8,Inyecciones!$C$2:$C$14185,Balance!F$5)</f>
        <v>1181.1523008425991</v>
      </c>
      <c r="G8" s="13">
        <f>SUMIFS(Inyecciones!$E$2:$E$14185,Inyecciones!$A$2:$A$14185,Balance!G$4,Inyecciones!$B$2:$B$14185,Balance!$B8,Inyecciones!$C$2:$C$14185,Balance!G$5)</f>
        <v>604.40188228640773</v>
      </c>
      <c r="H8" s="13">
        <f>SUMIFS(Inyecciones!$E$2:$E$14185,Inyecciones!$A$2:$A$14185,Balance!H$4,Inyecciones!$B$2:$B$14185,Balance!$B8,Inyecciones!$C$2:$C$14185,Balance!H$5)</f>
        <v>547.38267670991206</v>
      </c>
      <c r="I8" s="13">
        <f>SUMIFS(Inyecciones!$E$2:$E$14185,Inyecciones!$A$2:$A$14185,Balance!I$4,Inyecciones!$B$2:$B$14185,Balance!$B8,Inyecciones!$C$2:$C$14185,Balance!I$5)</f>
        <v>734.69458004318039</v>
      </c>
      <c r="J8" s="13">
        <f>SUMIFS(Inyecciones!$E$2:$E$14185,Inyecciones!$A$2:$A$14185,Balance!J$4,Inyecciones!$B$2:$B$14185,Balance!$B8,Inyecciones!$C$2:$C$14185,Balance!J$5)</f>
        <v>1094.1703609760809</v>
      </c>
      <c r="K8" s="13">
        <f>SUMIFS(Inyecciones!$E$2:$E$14185,Inyecciones!$A$2:$A$14185,Balance!K$4,Inyecciones!$B$2:$B$14185,Balance!$B8,Inyecciones!$C$2:$C$14185,Balance!K$5)</f>
        <v>1000.900113211304</v>
      </c>
      <c r="L8" s="13">
        <f>SUMIFS(Inyecciones!$E$2:$E$14185,Inyecciones!$A$2:$A$14185,Balance!L$4,Inyecciones!$B$2:$B$14185,Balance!$B8,Inyecciones!$C$2:$C$14185,Balance!L$5)</f>
        <v>200.27953185110709</v>
      </c>
      <c r="M8" s="13">
        <f>SUMIFS(Inyecciones!$E$2:$E$14185,Inyecciones!$A$2:$A$14185,Balance!M$4,Inyecciones!$B$2:$B$14185,Balance!$B8,Inyecciones!$C$2:$C$14185,Balance!M$5)</f>
        <v>46.121408883841262</v>
      </c>
      <c r="N8" s="14">
        <f>SUMIFS(Inyecciones!$E$2:$E$14185,Inyecciones!$A$2:$A$14185,Balance!N$4,Inyecciones!$B$2:$B$14185,Balance!$B8,Inyecciones!$C$2:$C$14185,Balance!N$5)</f>
        <v>108.3979940876569</v>
      </c>
      <c r="O8" s="12">
        <f>SUMIFS(Inyecciones!$E$2:$E$14185,Inyecciones!$A$2:$A$14185,Balance!O$4,Inyecciones!$B$2:$B$14185,Balance!$B8,Inyecciones!$C$2:$C$14185,Balance!O$5)</f>
        <v>2199.251930004817</v>
      </c>
      <c r="P8" s="13">
        <f>SUMIFS(Inyecciones!$E$2:$E$14185,Inyecciones!$A$2:$A$14185,Balance!P$4,Inyecciones!$B$2:$B$14185,Balance!$B8,Inyecciones!$C$2:$C$14185,Balance!P$5)</f>
        <v>1943.836672528068</v>
      </c>
      <c r="Q8" s="13">
        <f>SUMIFS(Inyecciones!$E$2:$E$14185,Inyecciones!$A$2:$A$14185,Balance!Q$4,Inyecciones!$B$2:$B$14185,Balance!$B8,Inyecciones!$C$2:$C$14185,Balance!Q$5)</f>
        <v>2177.8371486843912</v>
      </c>
      <c r="R8" s="13">
        <f>SUMIFS(Inyecciones!$E$2:$E$14185,Inyecciones!$A$2:$A$14185,Balance!R$4,Inyecciones!$B$2:$B$14185,Balance!$B8,Inyecciones!$C$2:$C$14185,Balance!R$5)</f>
        <v>1259.559452904567</v>
      </c>
      <c r="S8" s="13">
        <f>SUMIFS(Inyecciones!$E$2:$E$14185,Inyecciones!$A$2:$A$14185,Balance!S$4,Inyecciones!$B$2:$B$14185,Balance!$B8,Inyecciones!$C$2:$C$14185,Balance!S$5)</f>
        <v>589.65025676753862</v>
      </c>
      <c r="T8" s="13">
        <f>SUMIFS(Inyecciones!$E$2:$E$14185,Inyecciones!$A$2:$A$14185,Balance!T$4,Inyecciones!$B$2:$B$14185,Balance!$B8,Inyecciones!$C$2:$C$14185,Balance!T$5)</f>
        <v>552.75759991746213</v>
      </c>
      <c r="U8" s="13">
        <f>SUMIFS(Inyecciones!$E$2:$E$14185,Inyecciones!$A$2:$A$14185,Balance!U$4,Inyecciones!$B$2:$B$14185,Balance!$B8,Inyecciones!$C$2:$C$14185,Balance!U$5)</f>
        <v>781.82911065146311</v>
      </c>
      <c r="V8" s="13">
        <f>SUMIFS(Inyecciones!$E$2:$E$14185,Inyecciones!$A$2:$A$14185,Balance!V$4,Inyecciones!$B$2:$B$14185,Balance!$B8,Inyecciones!$C$2:$C$14185,Balance!V$5)</f>
        <v>1100.7894201440929</v>
      </c>
      <c r="W8" s="13">
        <f>SUMIFS(Inyecciones!$E$2:$E$14185,Inyecciones!$A$2:$A$14185,Balance!W$4,Inyecciones!$B$2:$B$14185,Balance!$B8,Inyecciones!$C$2:$C$14185,Balance!W$5)</f>
        <v>1024.519047832217</v>
      </c>
      <c r="X8" s="13">
        <f>SUMIFS(Inyecciones!$E$2:$E$14185,Inyecciones!$A$2:$A$14185,Balance!X$4,Inyecciones!$B$2:$B$14185,Balance!$B8,Inyecciones!$C$2:$C$14185,Balance!X$5)</f>
        <v>317.3077368718445</v>
      </c>
      <c r="Y8" s="13">
        <f>SUMIFS(Inyecciones!$E$2:$E$14185,Inyecciones!$A$2:$A$14185,Balance!Y$4,Inyecciones!$B$2:$B$14185,Balance!$B8,Inyecciones!$C$2:$C$14185,Balance!Y$5)</f>
        <v>426.5097577629669</v>
      </c>
      <c r="Z8" s="14">
        <f>SUMIFS(Inyecciones!$E$2:$E$14185,Inyecciones!$A$2:$A$14185,Balance!Z$4,Inyecciones!$B$2:$B$14185,Balance!$B8,Inyecciones!$C$2:$C$14185,Balance!Z$5)</f>
        <v>681.35872886737036</v>
      </c>
      <c r="AA8" s="12">
        <f>SUMIFS(Inyecciones!$E$2:$E$14185,Inyecciones!$A$2:$A$14185,Balance!AA$4,Inyecciones!$B$2:$B$14185,Balance!$B8,Inyecciones!$C$2:$C$14185,Balance!AA$5)</f>
        <v>2199.79220889721</v>
      </c>
      <c r="AB8" s="13">
        <f>SUMIFS(Inyecciones!$E$2:$E$14185,Inyecciones!$A$2:$A$14185,Balance!AB$4,Inyecciones!$B$2:$B$14185,Balance!$B8,Inyecciones!$C$2:$C$14185,Balance!AB$5)</f>
        <v>1943.892318455735</v>
      </c>
      <c r="AC8" s="13">
        <f>SUMIFS(Inyecciones!$E$2:$E$14185,Inyecciones!$A$2:$A$14185,Balance!AC$4,Inyecciones!$B$2:$B$14185,Balance!$B8,Inyecciones!$C$2:$C$14185,Balance!AC$5)</f>
        <v>2170.6116334674889</v>
      </c>
      <c r="AD8" s="13">
        <f>SUMIFS(Inyecciones!$E$2:$E$14185,Inyecciones!$A$2:$A$14185,Balance!AD$4,Inyecciones!$B$2:$B$14185,Balance!$B8,Inyecciones!$C$2:$C$14185,Balance!AD$5)</f>
        <v>1249.8891673323949</v>
      </c>
      <c r="AE8" s="13">
        <f>SUMIFS(Inyecciones!$E$2:$E$14185,Inyecciones!$A$2:$A$14185,Balance!AE$4,Inyecciones!$B$2:$B$14185,Balance!$B8,Inyecciones!$C$2:$C$14185,Balance!AE$5)</f>
        <v>616.20397602080061</v>
      </c>
      <c r="AF8" s="13">
        <f>SUMIFS(Inyecciones!$E$2:$E$14185,Inyecciones!$A$2:$A$14185,Balance!AF$4,Inyecciones!$B$2:$B$14185,Balance!$B8,Inyecciones!$C$2:$C$14185,Balance!AF$5)</f>
        <v>597.88052813753802</v>
      </c>
      <c r="AG8" s="13">
        <f>SUMIFS(Inyecciones!$E$2:$E$14185,Inyecciones!$A$2:$A$14185,Balance!AG$4,Inyecciones!$B$2:$B$14185,Balance!$B8,Inyecciones!$C$2:$C$14185,Balance!AG$5)</f>
        <v>859.43526663665466</v>
      </c>
      <c r="AH8" s="13">
        <f>SUMIFS(Inyecciones!$E$2:$E$14185,Inyecciones!$A$2:$A$14185,Balance!AH$4,Inyecciones!$B$2:$B$14185,Balance!$B8,Inyecciones!$C$2:$C$14185,Balance!AH$5)</f>
        <v>1224.9541353787779</v>
      </c>
      <c r="AI8" s="13">
        <f>SUMIFS(Inyecciones!$E$2:$E$14185,Inyecciones!$A$2:$A$14185,Balance!AI$4,Inyecciones!$B$2:$B$14185,Balance!$B8,Inyecciones!$C$2:$C$14185,Balance!AI$5)</f>
        <v>1119.8763633675669</v>
      </c>
      <c r="AJ8" s="13">
        <f>SUMIFS(Inyecciones!$E$2:$E$14185,Inyecciones!$A$2:$A$14185,Balance!AJ$4,Inyecciones!$B$2:$B$14185,Balance!$B8,Inyecciones!$C$2:$C$14185,Balance!AJ$5)</f>
        <v>728.77337195542077</v>
      </c>
      <c r="AK8" s="13">
        <f>SUMIFS(Inyecciones!$E$2:$E$14185,Inyecciones!$A$2:$A$14185,Balance!AK$4,Inyecciones!$B$2:$B$14185,Balance!$B8,Inyecciones!$C$2:$C$14185,Balance!AK$5)</f>
        <v>909.34745913727045</v>
      </c>
      <c r="AL8" s="14">
        <f>SUMIFS(Inyecciones!$E$2:$E$14185,Inyecciones!$A$2:$A$14185,Balance!AL$4,Inyecciones!$B$2:$B$14185,Balance!$B8,Inyecciones!$C$2:$C$14185,Balance!AL$5)</f>
        <v>1152.2259323001931</v>
      </c>
      <c r="AM8" s="13"/>
      <c r="AN8" s="12">
        <f>SUMIFS('Retiro Mensual'!$E$2:$E$2629,'Retiro Mensual'!$A$2:$A$2629,AN$4,'Retiro Mensual'!$B$2:$B$2629,$B8,'Retiro Mensual'!$C$2:$C$2629,AN$5)</f>
        <v>0</v>
      </c>
      <c r="AO8" s="13">
        <f>SUMIFS('Retiro Mensual'!$E$2:$E$2629,'Retiro Mensual'!$A$2:$A$2629,AO$4,'Retiro Mensual'!$B$2:$B$2629,$B8,'Retiro Mensual'!$C$2:$C$2629,AO$5)</f>
        <v>0</v>
      </c>
      <c r="AP8" s="13">
        <f>SUMIFS('Retiro Mensual'!$E$2:$E$2629,'Retiro Mensual'!$A$2:$A$2629,AP$4,'Retiro Mensual'!$B$2:$B$2629,$B8,'Retiro Mensual'!$C$2:$C$2629,AP$5)</f>
        <v>0</v>
      </c>
      <c r="AQ8" s="13">
        <f>SUMIFS('Retiro Mensual'!$E$2:$E$2629,'Retiro Mensual'!$A$2:$A$2629,AQ$4,'Retiro Mensual'!$B$2:$B$2629,$B8,'Retiro Mensual'!$C$2:$C$2629,AQ$5)</f>
        <v>0</v>
      </c>
      <c r="AR8" s="13">
        <f>SUMIFS('Retiro Mensual'!$E$2:$E$2629,'Retiro Mensual'!$A$2:$A$2629,AR$4,'Retiro Mensual'!$B$2:$B$2629,$B8,'Retiro Mensual'!$C$2:$C$2629,AR$5)</f>
        <v>0</v>
      </c>
      <c r="AS8" s="13">
        <f>SUMIFS('Retiro Mensual'!$E$2:$E$2629,'Retiro Mensual'!$A$2:$A$2629,AS$4,'Retiro Mensual'!$B$2:$B$2629,$B8,'Retiro Mensual'!$C$2:$C$2629,AS$5)</f>
        <v>0</v>
      </c>
      <c r="AT8" s="13">
        <f>SUMIFS('Retiro Mensual'!$E$2:$E$2629,'Retiro Mensual'!$A$2:$A$2629,AT$4,'Retiro Mensual'!$B$2:$B$2629,$B8,'Retiro Mensual'!$C$2:$C$2629,AT$5)</f>
        <v>0</v>
      </c>
      <c r="AU8" s="13">
        <f>SUMIFS('Retiro Mensual'!$E$2:$E$2629,'Retiro Mensual'!$A$2:$A$2629,AU$4,'Retiro Mensual'!$B$2:$B$2629,$B8,'Retiro Mensual'!$C$2:$C$2629,AU$5)</f>
        <v>0</v>
      </c>
      <c r="AV8" s="13">
        <f>SUMIFS('Retiro Mensual'!$E$2:$E$2629,'Retiro Mensual'!$A$2:$A$2629,AV$4,'Retiro Mensual'!$B$2:$B$2629,$B8,'Retiro Mensual'!$C$2:$C$2629,AV$5)</f>
        <v>0</v>
      </c>
      <c r="AW8" s="13">
        <f>SUMIFS('Retiro Mensual'!$E$2:$E$2629,'Retiro Mensual'!$A$2:$A$2629,AW$4,'Retiro Mensual'!$B$2:$B$2629,$B8,'Retiro Mensual'!$C$2:$C$2629,AW$5)</f>
        <v>0</v>
      </c>
      <c r="AX8" s="13">
        <f>SUMIFS('Retiro Mensual'!$E$2:$E$2629,'Retiro Mensual'!$A$2:$A$2629,AX$4,'Retiro Mensual'!$B$2:$B$2629,$B8,'Retiro Mensual'!$C$2:$C$2629,AX$5)</f>
        <v>0</v>
      </c>
      <c r="AY8" s="14">
        <f>SUMIFS('Retiro Mensual'!$E$2:$E$2629,'Retiro Mensual'!$A$2:$A$2629,AY$4,'Retiro Mensual'!$B$2:$B$2629,$B8,'Retiro Mensual'!$C$2:$C$2629,AY$5)</f>
        <v>0</v>
      </c>
      <c r="AZ8" s="12">
        <f>SUMIFS('Retiro Mensual'!$E$2:$E$2629,'Retiro Mensual'!$A$2:$A$2629,AZ$4,'Retiro Mensual'!$B$2:$B$2629,$B8,'Retiro Mensual'!$C$2:$C$2629,AZ$5)</f>
        <v>0</v>
      </c>
      <c r="BA8" s="13">
        <f>SUMIFS('Retiro Mensual'!$E$2:$E$2629,'Retiro Mensual'!$A$2:$A$2629,BA$4,'Retiro Mensual'!$B$2:$B$2629,$B8,'Retiro Mensual'!$C$2:$C$2629,BA$5)</f>
        <v>0</v>
      </c>
      <c r="BB8" s="13">
        <f>SUMIFS('Retiro Mensual'!$E$2:$E$2629,'Retiro Mensual'!$A$2:$A$2629,BB$4,'Retiro Mensual'!$B$2:$B$2629,$B8,'Retiro Mensual'!$C$2:$C$2629,BB$5)</f>
        <v>0</v>
      </c>
      <c r="BC8" s="13">
        <f>SUMIFS('Retiro Mensual'!$E$2:$E$2629,'Retiro Mensual'!$A$2:$A$2629,BC$4,'Retiro Mensual'!$B$2:$B$2629,$B8,'Retiro Mensual'!$C$2:$C$2629,BC$5)</f>
        <v>0</v>
      </c>
      <c r="BD8" s="13">
        <f>SUMIFS('Retiro Mensual'!$E$2:$E$2629,'Retiro Mensual'!$A$2:$A$2629,BD$4,'Retiro Mensual'!$B$2:$B$2629,$B8,'Retiro Mensual'!$C$2:$C$2629,BD$5)</f>
        <v>0</v>
      </c>
      <c r="BE8" s="13">
        <f>SUMIFS('Retiro Mensual'!$E$2:$E$2629,'Retiro Mensual'!$A$2:$A$2629,BE$4,'Retiro Mensual'!$B$2:$B$2629,$B8,'Retiro Mensual'!$C$2:$C$2629,BE$5)</f>
        <v>0</v>
      </c>
      <c r="BF8" s="13">
        <f>SUMIFS('Retiro Mensual'!$E$2:$E$2629,'Retiro Mensual'!$A$2:$A$2629,BF$4,'Retiro Mensual'!$B$2:$B$2629,$B8,'Retiro Mensual'!$C$2:$C$2629,BF$5)</f>
        <v>0</v>
      </c>
      <c r="BG8" s="13">
        <f>SUMIFS('Retiro Mensual'!$E$2:$E$2629,'Retiro Mensual'!$A$2:$A$2629,BG$4,'Retiro Mensual'!$B$2:$B$2629,$B8,'Retiro Mensual'!$C$2:$C$2629,BG$5)</f>
        <v>0</v>
      </c>
      <c r="BH8" s="13">
        <f>SUMIFS('Retiro Mensual'!$E$2:$E$2629,'Retiro Mensual'!$A$2:$A$2629,BH$4,'Retiro Mensual'!$B$2:$B$2629,$B8,'Retiro Mensual'!$C$2:$C$2629,BH$5)</f>
        <v>0</v>
      </c>
      <c r="BI8" s="13">
        <f>SUMIFS('Retiro Mensual'!$E$2:$E$2629,'Retiro Mensual'!$A$2:$A$2629,BI$4,'Retiro Mensual'!$B$2:$B$2629,$B8,'Retiro Mensual'!$C$2:$C$2629,BI$5)</f>
        <v>0</v>
      </c>
      <c r="BJ8" s="13">
        <f>SUMIFS('Retiro Mensual'!$E$2:$E$2629,'Retiro Mensual'!$A$2:$A$2629,BJ$4,'Retiro Mensual'!$B$2:$B$2629,$B8,'Retiro Mensual'!$C$2:$C$2629,BJ$5)</f>
        <v>0</v>
      </c>
      <c r="BK8" s="14">
        <f>SUMIFS('Retiro Mensual'!$E$2:$E$2629,'Retiro Mensual'!$A$2:$A$2629,BK$4,'Retiro Mensual'!$B$2:$B$2629,$B8,'Retiro Mensual'!$C$2:$C$2629,BK$5)</f>
        <v>0</v>
      </c>
      <c r="BL8" s="12">
        <f>SUMIFS('Retiro Mensual'!$E$2:$E$2629,'Retiro Mensual'!$A$2:$A$2629,BL$4,'Retiro Mensual'!$B$2:$B$2629,$B8,'Retiro Mensual'!$C$2:$C$2629,BL$5)</f>
        <v>0</v>
      </c>
      <c r="BM8" s="13">
        <f>SUMIFS('Retiro Mensual'!$E$2:$E$2629,'Retiro Mensual'!$A$2:$A$2629,BM$4,'Retiro Mensual'!$B$2:$B$2629,$B8,'Retiro Mensual'!$C$2:$C$2629,BM$5)</f>
        <v>0</v>
      </c>
      <c r="BN8" s="13">
        <f>SUMIFS('Retiro Mensual'!$E$2:$E$2629,'Retiro Mensual'!$A$2:$A$2629,BN$4,'Retiro Mensual'!$B$2:$B$2629,$B8,'Retiro Mensual'!$C$2:$C$2629,BN$5)</f>
        <v>0</v>
      </c>
      <c r="BO8" s="13">
        <f>SUMIFS('Retiro Mensual'!$E$2:$E$2629,'Retiro Mensual'!$A$2:$A$2629,BO$4,'Retiro Mensual'!$B$2:$B$2629,$B8,'Retiro Mensual'!$C$2:$C$2629,BO$5)</f>
        <v>0</v>
      </c>
      <c r="BP8" s="13">
        <f>SUMIFS('Retiro Mensual'!$E$2:$E$2629,'Retiro Mensual'!$A$2:$A$2629,BP$4,'Retiro Mensual'!$B$2:$B$2629,$B8,'Retiro Mensual'!$C$2:$C$2629,BP$5)</f>
        <v>0</v>
      </c>
      <c r="BQ8" s="13">
        <f>SUMIFS('Retiro Mensual'!$E$2:$E$2629,'Retiro Mensual'!$A$2:$A$2629,BQ$4,'Retiro Mensual'!$B$2:$B$2629,$B8,'Retiro Mensual'!$C$2:$C$2629,BQ$5)</f>
        <v>0</v>
      </c>
      <c r="BR8" s="13">
        <f>SUMIFS('Retiro Mensual'!$E$2:$E$2629,'Retiro Mensual'!$A$2:$A$2629,BR$4,'Retiro Mensual'!$B$2:$B$2629,$B8,'Retiro Mensual'!$C$2:$C$2629,BR$5)</f>
        <v>0</v>
      </c>
      <c r="BS8" s="13">
        <f>SUMIFS('Retiro Mensual'!$E$2:$E$2629,'Retiro Mensual'!$A$2:$A$2629,BS$4,'Retiro Mensual'!$B$2:$B$2629,$B8,'Retiro Mensual'!$C$2:$C$2629,BS$5)</f>
        <v>0</v>
      </c>
      <c r="BT8" s="13">
        <f>SUMIFS('Retiro Mensual'!$E$2:$E$2629,'Retiro Mensual'!$A$2:$A$2629,BT$4,'Retiro Mensual'!$B$2:$B$2629,$B8,'Retiro Mensual'!$C$2:$C$2629,BT$5)</f>
        <v>0</v>
      </c>
      <c r="BU8" s="13">
        <f>SUMIFS('Retiro Mensual'!$E$2:$E$2629,'Retiro Mensual'!$A$2:$A$2629,BU$4,'Retiro Mensual'!$B$2:$B$2629,$B8,'Retiro Mensual'!$C$2:$C$2629,BU$5)</f>
        <v>0</v>
      </c>
      <c r="BV8" s="13">
        <f>SUMIFS('Retiro Mensual'!$E$2:$E$2629,'Retiro Mensual'!$A$2:$A$2629,BV$4,'Retiro Mensual'!$B$2:$B$2629,$B8,'Retiro Mensual'!$C$2:$C$2629,BV$5)</f>
        <v>0</v>
      </c>
      <c r="BW8" s="14">
        <f>SUMIFS('Retiro Mensual'!$E$2:$E$2629,'Retiro Mensual'!$A$2:$A$2629,BW$4,'Retiro Mensual'!$B$2:$B$2629,$B8,'Retiro Mensual'!$C$2:$C$2629,BW$5)</f>
        <v>0</v>
      </c>
      <c r="BX8" s="13"/>
      <c r="BY8" s="12">
        <f>SUMIFS('Compra Ventas'!$E$2:$E$2700,'Compra Ventas'!$A$2:$A$2700,BY$4,'Compra Ventas'!$B$2:$B$2700,$B8,'Compra Ventas'!$C$2:$C$2700,BY$5)</f>
        <v>0</v>
      </c>
      <c r="BZ8" s="13">
        <f>SUMIFS('Compra Ventas'!$E$2:$E$2700,'Compra Ventas'!$A$2:$A$2700,BZ$4,'Compra Ventas'!$B$2:$B$2700,$B8,'Compra Ventas'!$C$2:$C$2700,BZ$5)</f>
        <v>0</v>
      </c>
      <c r="CA8" s="13">
        <f>SUMIFS('Compra Ventas'!$E$2:$E$2700,'Compra Ventas'!$A$2:$A$2700,CA$4,'Compra Ventas'!$B$2:$B$2700,$B8,'Compra Ventas'!$C$2:$C$2700,CA$5)</f>
        <v>0</v>
      </c>
      <c r="CB8" s="13">
        <f>SUMIFS('Compra Ventas'!$E$2:$E$2700,'Compra Ventas'!$A$2:$A$2700,CB$4,'Compra Ventas'!$B$2:$B$2700,$B8,'Compra Ventas'!$C$2:$C$2700,CB$5)</f>
        <v>0</v>
      </c>
      <c r="CC8" s="13">
        <f>SUMIFS('Compra Ventas'!$E$2:$E$2700,'Compra Ventas'!$A$2:$A$2700,CC$4,'Compra Ventas'!$B$2:$B$2700,$B8,'Compra Ventas'!$C$2:$C$2700,CC$5)</f>
        <v>0</v>
      </c>
      <c r="CD8" s="13">
        <f>SUMIFS('Compra Ventas'!$E$2:$E$2700,'Compra Ventas'!$A$2:$A$2700,CD$4,'Compra Ventas'!$B$2:$B$2700,$B8,'Compra Ventas'!$C$2:$C$2700,CD$5)</f>
        <v>0</v>
      </c>
      <c r="CE8" s="13">
        <f>SUMIFS('Compra Ventas'!$E$2:$E$2700,'Compra Ventas'!$A$2:$A$2700,CE$4,'Compra Ventas'!$B$2:$B$2700,$B8,'Compra Ventas'!$C$2:$C$2700,CE$5)</f>
        <v>0</v>
      </c>
      <c r="CF8" s="13">
        <f>SUMIFS('Compra Ventas'!$E$2:$E$2700,'Compra Ventas'!$A$2:$A$2700,CF$4,'Compra Ventas'!$B$2:$B$2700,$B8,'Compra Ventas'!$C$2:$C$2700,CF$5)</f>
        <v>0</v>
      </c>
      <c r="CG8" s="13">
        <f>SUMIFS('Compra Ventas'!$E$2:$E$2700,'Compra Ventas'!$A$2:$A$2700,CG$4,'Compra Ventas'!$B$2:$B$2700,$B8,'Compra Ventas'!$C$2:$C$2700,CG$5)</f>
        <v>0</v>
      </c>
      <c r="CH8" s="13">
        <f>SUMIFS('Compra Ventas'!$E$2:$E$2700,'Compra Ventas'!$A$2:$A$2700,CH$4,'Compra Ventas'!$B$2:$B$2700,$B8,'Compra Ventas'!$C$2:$C$2700,CH$5)</f>
        <v>0</v>
      </c>
      <c r="CI8" s="13">
        <f>SUMIFS('Compra Ventas'!$E$2:$E$2700,'Compra Ventas'!$A$2:$A$2700,CI$4,'Compra Ventas'!$B$2:$B$2700,$B8,'Compra Ventas'!$C$2:$C$2700,CI$5)</f>
        <v>0</v>
      </c>
      <c r="CJ8" s="14">
        <f>SUMIFS('Compra Ventas'!$E$2:$E$2700,'Compra Ventas'!$A$2:$A$2700,CJ$4,'Compra Ventas'!$B$2:$B$2700,$B8,'Compra Ventas'!$C$2:$C$2700,CJ$5)</f>
        <v>0</v>
      </c>
      <c r="CK8" s="12">
        <f>SUMIFS('Compra Ventas'!$E$2:$E$2700,'Compra Ventas'!$A$2:$A$2700,CK$4,'Compra Ventas'!$B$2:$B$2700,$B8,'Compra Ventas'!$C$2:$C$2700,CK$5)</f>
        <v>0</v>
      </c>
      <c r="CL8" s="13">
        <f>SUMIFS('Compra Ventas'!$E$2:$E$2700,'Compra Ventas'!$A$2:$A$2700,CL$4,'Compra Ventas'!$B$2:$B$2700,$B8,'Compra Ventas'!$C$2:$C$2700,CL$5)</f>
        <v>0</v>
      </c>
      <c r="CM8" s="13">
        <f>SUMIFS('Compra Ventas'!$E$2:$E$2700,'Compra Ventas'!$A$2:$A$2700,CM$4,'Compra Ventas'!$B$2:$B$2700,$B8,'Compra Ventas'!$C$2:$C$2700,CM$5)</f>
        <v>0</v>
      </c>
      <c r="CN8" s="13">
        <f>SUMIFS('Compra Ventas'!$E$2:$E$2700,'Compra Ventas'!$A$2:$A$2700,CN$4,'Compra Ventas'!$B$2:$B$2700,$B8,'Compra Ventas'!$C$2:$C$2700,CN$5)</f>
        <v>0</v>
      </c>
      <c r="CO8" s="13">
        <f>SUMIFS('Compra Ventas'!$E$2:$E$2700,'Compra Ventas'!$A$2:$A$2700,CO$4,'Compra Ventas'!$B$2:$B$2700,$B8,'Compra Ventas'!$C$2:$C$2700,CO$5)</f>
        <v>0</v>
      </c>
      <c r="CP8" s="13">
        <f>SUMIFS('Compra Ventas'!$E$2:$E$2700,'Compra Ventas'!$A$2:$A$2700,CP$4,'Compra Ventas'!$B$2:$B$2700,$B8,'Compra Ventas'!$C$2:$C$2700,CP$5)</f>
        <v>0</v>
      </c>
      <c r="CQ8" s="13">
        <f>SUMIFS('Compra Ventas'!$E$2:$E$2700,'Compra Ventas'!$A$2:$A$2700,CQ$4,'Compra Ventas'!$B$2:$B$2700,$B8,'Compra Ventas'!$C$2:$C$2700,CQ$5)</f>
        <v>0</v>
      </c>
      <c r="CR8" s="13">
        <f>SUMIFS('Compra Ventas'!$E$2:$E$2700,'Compra Ventas'!$A$2:$A$2700,CR$4,'Compra Ventas'!$B$2:$B$2700,$B8,'Compra Ventas'!$C$2:$C$2700,CR$5)</f>
        <v>0</v>
      </c>
      <c r="CS8" s="13">
        <f>SUMIFS('Compra Ventas'!$E$2:$E$2700,'Compra Ventas'!$A$2:$A$2700,CS$4,'Compra Ventas'!$B$2:$B$2700,$B8,'Compra Ventas'!$C$2:$C$2700,CS$5)</f>
        <v>0</v>
      </c>
      <c r="CT8" s="13">
        <f>SUMIFS('Compra Ventas'!$E$2:$E$2700,'Compra Ventas'!$A$2:$A$2700,CT$4,'Compra Ventas'!$B$2:$B$2700,$B8,'Compra Ventas'!$C$2:$C$2700,CT$5)</f>
        <v>0</v>
      </c>
      <c r="CU8" s="13">
        <f>SUMIFS('Compra Ventas'!$E$2:$E$2700,'Compra Ventas'!$A$2:$A$2700,CU$4,'Compra Ventas'!$B$2:$B$2700,$B8,'Compra Ventas'!$C$2:$C$2700,CU$5)</f>
        <v>0</v>
      </c>
      <c r="CV8" s="14">
        <f>SUMIFS('Compra Ventas'!$E$2:$E$2700,'Compra Ventas'!$A$2:$A$2700,CV$4,'Compra Ventas'!$B$2:$B$2700,$B8,'Compra Ventas'!$C$2:$C$2700,CV$5)</f>
        <v>0</v>
      </c>
      <c r="CW8" s="12">
        <f>SUMIFS('Compra Ventas'!$E$2:$E$2700,'Compra Ventas'!$A$2:$A$2700,CW$4,'Compra Ventas'!$B$2:$B$2700,$B8,'Compra Ventas'!$C$2:$C$2700,CW$5)</f>
        <v>0</v>
      </c>
      <c r="CX8" s="13">
        <f>SUMIFS('Compra Ventas'!$E$2:$E$2700,'Compra Ventas'!$A$2:$A$2700,CX$4,'Compra Ventas'!$B$2:$B$2700,$B8,'Compra Ventas'!$C$2:$C$2700,CX$5)</f>
        <v>0</v>
      </c>
      <c r="CY8" s="13">
        <f>SUMIFS('Compra Ventas'!$E$2:$E$2700,'Compra Ventas'!$A$2:$A$2700,CY$4,'Compra Ventas'!$B$2:$B$2700,$B8,'Compra Ventas'!$C$2:$C$2700,CY$5)</f>
        <v>0</v>
      </c>
      <c r="CZ8" s="13">
        <f>SUMIFS('Compra Ventas'!$E$2:$E$2700,'Compra Ventas'!$A$2:$A$2700,CZ$4,'Compra Ventas'!$B$2:$B$2700,$B8,'Compra Ventas'!$C$2:$C$2700,CZ$5)</f>
        <v>0</v>
      </c>
      <c r="DA8" s="13">
        <f>SUMIFS('Compra Ventas'!$E$2:$E$2700,'Compra Ventas'!$A$2:$A$2700,DA$4,'Compra Ventas'!$B$2:$B$2700,$B8,'Compra Ventas'!$C$2:$C$2700,DA$5)</f>
        <v>0</v>
      </c>
      <c r="DB8" s="13">
        <f>SUMIFS('Compra Ventas'!$E$2:$E$2700,'Compra Ventas'!$A$2:$A$2700,DB$4,'Compra Ventas'!$B$2:$B$2700,$B8,'Compra Ventas'!$C$2:$C$2700,DB$5)</f>
        <v>0</v>
      </c>
      <c r="DC8" s="13">
        <f>SUMIFS('Compra Ventas'!$E$2:$E$2700,'Compra Ventas'!$A$2:$A$2700,DC$4,'Compra Ventas'!$B$2:$B$2700,$B8,'Compra Ventas'!$C$2:$C$2700,DC$5)</f>
        <v>0</v>
      </c>
      <c r="DD8" s="13">
        <f>SUMIFS('Compra Ventas'!$E$2:$E$2700,'Compra Ventas'!$A$2:$A$2700,DD$4,'Compra Ventas'!$B$2:$B$2700,$B8,'Compra Ventas'!$C$2:$C$2700,DD$5)</f>
        <v>0</v>
      </c>
      <c r="DE8" s="13">
        <f>SUMIFS('Compra Ventas'!$E$2:$E$2700,'Compra Ventas'!$A$2:$A$2700,DE$4,'Compra Ventas'!$B$2:$B$2700,$B8,'Compra Ventas'!$C$2:$C$2700,DE$5)</f>
        <v>0</v>
      </c>
      <c r="DF8" s="13">
        <f>SUMIFS('Compra Ventas'!$E$2:$E$2700,'Compra Ventas'!$A$2:$A$2700,DF$4,'Compra Ventas'!$B$2:$B$2700,$B8,'Compra Ventas'!$C$2:$C$2700,DF$5)</f>
        <v>0</v>
      </c>
      <c r="DG8" s="13">
        <f>SUMIFS('Compra Ventas'!$E$2:$E$2700,'Compra Ventas'!$A$2:$A$2700,DG$4,'Compra Ventas'!$B$2:$B$2700,$B8,'Compra Ventas'!$C$2:$C$2700,DG$5)</f>
        <v>0</v>
      </c>
      <c r="DH8" s="14">
        <f>SUMIFS('Compra Ventas'!$E$2:$E$2700,'Compra Ventas'!$A$2:$A$2700,DH$4,'Compra Ventas'!$B$2:$B$2700,$B8,'Compra Ventas'!$C$2:$C$2700,DH$5)</f>
        <v>0</v>
      </c>
      <c r="DI8" s="84"/>
      <c r="DJ8" s="98">
        <f>SUMIFS('Ajuste Ciclado'!D$5:D$47,'Ajuste Ciclado'!$C$5:$C$47,Balance!DJ$4,'Ajuste Ciclado'!$B$5:$B$47,Balance!$B8)</f>
        <v>0</v>
      </c>
      <c r="DK8" s="99">
        <f>SUMIFS('Ajuste Ciclado'!E$5:E$47,'Ajuste Ciclado'!$C$5:$C$47,Balance!DK$4,'Ajuste Ciclado'!$B$5:$B$47,Balance!$B8)</f>
        <v>0</v>
      </c>
      <c r="DL8" s="99">
        <f>SUMIFS('Ajuste Ciclado'!F$5:F$47,'Ajuste Ciclado'!$C$5:$C$47,Balance!DL$4,'Ajuste Ciclado'!$B$5:$B$47,Balance!$B8)</f>
        <v>0</v>
      </c>
      <c r="DM8" s="99">
        <f>SUMIFS('Ajuste Ciclado'!G$5:G$47,'Ajuste Ciclado'!$C$5:$C$47,Balance!DM$4,'Ajuste Ciclado'!$B$5:$B$47,Balance!$B8)</f>
        <v>0</v>
      </c>
      <c r="DN8" s="99">
        <f>SUMIFS('Ajuste Ciclado'!H$5:H$47,'Ajuste Ciclado'!$C$5:$C$47,Balance!DN$4,'Ajuste Ciclado'!$B$5:$B$47,Balance!$B8)</f>
        <v>0</v>
      </c>
      <c r="DO8" s="99">
        <f>SUMIFS('Ajuste Ciclado'!I$5:I$47,'Ajuste Ciclado'!$C$5:$C$47,Balance!DO$4,'Ajuste Ciclado'!$B$5:$B$47,Balance!$B8)</f>
        <v>0</v>
      </c>
      <c r="DP8" s="99">
        <f>SUMIFS('Ajuste Ciclado'!J$5:J$47,'Ajuste Ciclado'!$C$5:$C$47,Balance!DP$4,'Ajuste Ciclado'!$B$5:$B$47,Balance!$B8)</f>
        <v>0</v>
      </c>
      <c r="DQ8" s="99">
        <f>SUMIFS('Ajuste Ciclado'!K$5:K$47,'Ajuste Ciclado'!$C$5:$C$47,Balance!DQ$4,'Ajuste Ciclado'!$B$5:$B$47,Balance!$B8)</f>
        <v>0</v>
      </c>
      <c r="DR8" s="99">
        <f>SUMIFS('Ajuste Ciclado'!L$5:L$47,'Ajuste Ciclado'!$C$5:$C$47,Balance!DR$4,'Ajuste Ciclado'!$B$5:$B$47,Balance!$B8)</f>
        <v>0</v>
      </c>
      <c r="DS8" s="99">
        <f>SUMIFS('Ajuste Ciclado'!M$5:M$47,'Ajuste Ciclado'!$C$5:$C$47,Balance!DS$4,'Ajuste Ciclado'!$B$5:$B$47,Balance!$B8)</f>
        <v>0</v>
      </c>
      <c r="DT8" s="99">
        <f>SUMIFS('Ajuste Ciclado'!N$5:N$47,'Ajuste Ciclado'!$C$5:$C$47,Balance!DT$4,'Ajuste Ciclado'!$B$5:$B$47,Balance!$B8)</f>
        <v>0</v>
      </c>
      <c r="DU8" s="100">
        <f>SUMIFS('Ajuste Ciclado'!O$5:O$47,'Ajuste Ciclado'!$C$5:$C$47,Balance!DU$4,'Ajuste Ciclado'!$B$5:$B$47,Balance!$B8)</f>
        <v>0</v>
      </c>
      <c r="DV8" s="98">
        <f>SUMIFS('Ajuste Ciclado'!D$5:D$47,'Ajuste Ciclado'!$C$5:$C$47,Balance!DV$4,'Ajuste Ciclado'!$B$5:$B$47,Balance!$B8)</f>
        <v>0</v>
      </c>
      <c r="DW8" s="99">
        <f>SUMIFS('Ajuste Ciclado'!E$5:E$47,'Ajuste Ciclado'!$C$5:$C$47,Balance!DW$4,'Ajuste Ciclado'!$B$5:$B$47,Balance!$B8)</f>
        <v>0</v>
      </c>
      <c r="DX8" s="99">
        <f>SUMIFS('Ajuste Ciclado'!F$5:F$47,'Ajuste Ciclado'!$C$5:$C$47,Balance!DX$4,'Ajuste Ciclado'!$B$5:$B$47,Balance!$B8)</f>
        <v>0</v>
      </c>
      <c r="DY8" s="99">
        <f>SUMIFS('Ajuste Ciclado'!G$5:G$47,'Ajuste Ciclado'!$C$5:$C$47,Balance!DY$4,'Ajuste Ciclado'!$B$5:$B$47,Balance!$B8)</f>
        <v>0</v>
      </c>
      <c r="DZ8" s="99">
        <f>SUMIFS('Ajuste Ciclado'!H$5:H$47,'Ajuste Ciclado'!$C$5:$C$47,Balance!DZ$4,'Ajuste Ciclado'!$B$5:$B$47,Balance!$B8)</f>
        <v>0</v>
      </c>
      <c r="EA8" s="99">
        <f>SUMIFS('Ajuste Ciclado'!I$5:I$47,'Ajuste Ciclado'!$C$5:$C$47,Balance!EA$4,'Ajuste Ciclado'!$B$5:$B$47,Balance!$B8)</f>
        <v>0</v>
      </c>
      <c r="EB8" s="99">
        <f>SUMIFS('Ajuste Ciclado'!J$5:J$47,'Ajuste Ciclado'!$C$5:$C$47,Balance!EB$4,'Ajuste Ciclado'!$B$5:$B$47,Balance!$B8)</f>
        <v>0</v>
      </c>
      <c r="EC8" s="99">
        <f>SUMIFS('Ajuste Ciclado'!K$5:K$47,'Ajuste Ciclado'!$C$5:$C$47,Balance!EC$4,'Ajuste Ciclado'!$B$5:$B$47,Balance!$B8)</f>
        <v>0</v>
      </c>
      <c r="ED8" s="99">
        <f>SUMIFS('Ajuste Ciclado'!L$5:L$47,'Ajuste Ciclado'!$C$5:$C$47,Balance!ED$4,'Ajuste Ciclado'!$B$5:$B$47,Balance!$B8)</f>
        <v>0</v>
      </c>
      <c r="EE8" s="99">
        <f>SUMIFS('Ajuste Ciclado'!M$5:M$47,'Ajuste Ciclado'!$C$5:$C$47,Balance!EE$4,'Ajuste Ciclado'!$B$5:$B$47,Balance!$B8)</f>
        <v>0</v>
      </c>
      <c r="EF8" s="99">
        <f>SUMIFS('Ajuste Ciclado'!N$5:N$47,'Ajuste Ciclado'!$C$5:$C$47,Balance!EF$4,'Ajuste Ciclado'!$B$5:$B$47,Balance!$B8)</f>
        <v>0</v>
      </c>
      <c r="EG8" s="100">
        <f>SUMIFS('Ajuste Ciclado'!O$5:O$47,'Ajuste Ciclado'!$C$5:$C$47,Balance!EG$4,'Ajuste Ciclado'!$B$5:$B$47,Balance!$B8)</f>
        <v>0</v>
      </c>
      <c r="EH8" s="98">
        <f>SUMIFS('Ajuste Ciclado'!D$5:D$47,'Ajuste Ciclado'!$C$5:$C$47,Balance!EH$4,'Ajuste Ciclado'!$B$5:$B$47,Balance!$B8)</f>
        <v>0</v>
      </c>
      <c r="EI8" s="99">
        <f>SUMIFS('Ajuste Ciclado'!E$5:E$47,'Ajuste Ciclado'!$C$5:$C$47,Balance!EI$4,'Ajuste Ciclado'!$B$5:$B$47,Balance!$B8)</f>
        <v>0</v>
      </c>
      <c r="EJ8" s="99">
        <f>SUMIFS('Ajuste Ciclado'!F$5:F$47,'Ajuste Ciclado'!$C$5:$C$47,Balance!EJ$4,'Ajuste Ciclado'!$B$5:$B$47,Balance!$B8)</f>
        <v>0</v>
      </c>
      <c r="EK8" s="99">
        <f>SUMIFS('Ajuste Ciclado'!G$5:G$47,'Ajuste Ciclado'!$C$5:$C$47,Balance!EK$4,'Ajuste Ciclado'!$B$5:$B$47,Balance!$B8)</f>
        <v>0</v>
      </c>
      <c r="EL8" s="99">
        <f>SUMIFS('Ajuste Ciclado'!H$5:H$47,'Ajuste Ciclado'!$C$5:$C$47,Balance!EL$4,'Ajuste Ciclado'!$B$5:$B$47,Balance!$B8)</f>
        <v>0</v>
      </c>
      <c r="EM8" s="99">
        <f>SUMIFS('Ajuste Ciclado'!I$5:I$47,'Ajuste Ciclado'!$C$5:$C$47,Balance!EM$4,'Ajuste Ciclado'!$B$5:$B$47,Balance!$B8)</f>
        <v>0</v>
      </c>
      <c r="EN8" s="99">
        <f>SUMIFS('Ajuste Ciclado'!J$5:J$47,'Ajuste Ciclado'!$C$5:$C$47,Balance!EN$4,'Ajuste Ciclado'!$B$5:$B$47,Balance!$B8)</f>
        <v>0</v>
      </c>
      <c r="EO8" s="99">
        <f>SUMIFS('Ajuste Ciclado'!K$5:K$47,'Ajuste Ciclado'!$C$5:$C$47,Balance!EO$4,'Ajuste Ciclado'!$B$5:$B$47,Balance!$B8)</f>
        <v>0</v>
      </c>
      <c r="EP8" s="99">
        <f>SUMIFS('Ajuste Ciclado'!L$5:L$47,'Ajuste Ciclado'!$C$5:$C$47,Balance!EP$4,'Ajuste Ciclado'!$B$5:$B$47,Balance!$B8)</f>
        <v>0</v>
      </c>
      <c r="EQ8" s="99">
        <f>SUMIFS('Ajuste Ciclado'!M$5:M$47,'Ajuste Ciclado'!$C$5:$C$47,Balance!EQ$4,'Ajuste Ciclado'!$B$5:$B$47,Balance!$B8)</f>
        <v>0</v>
      </c>
      <c r="ER8" s="99">
        <f>SUMIFS('Ajuste Ciclado'!N$5:N$47,'Ajuste Ciclado'!$C$5:$C$47,Balance!ER$4,'Ajuste Ciclado'!$B$5:$B$47,Balance!$B8)</f>
        <v>0</v>
      </c>
      <c r="ES8" s="100">
        <f>SUMIFS('Ajuste Ciclado'!O$5:O$47,'Ajuste Ciclado'!$C$5:$C$47,Balance!ES$4,'Ajuste Ciclado'!$B$5:$B$47,Balance!$B8)</f>
        <v>0</v>
      </c>
      <c r="ET8" s="84"/>
      <c r="EU8" s="12">
        <f t="shared" si="129"/>
        <v>2194.6965259920748</v>
      </c>
      <c r="EV8" s="13">
        <f t="shared" si="93"/>
        <v>1927.2765639612469</v>
      </c>
      <c r="EW8" s="13">
        <f t="shared" si="94"/>
        <v>2153.5483306233482</v>
      </c>
      <c r="EX8" s="13">
        <f t="shared" si="95"/>
        <v>1181.1523008425991</v>
      </c>
      <c r="EY8" s="13">
        <f t="shared" si="96"/>
        <v>604.40188228640773</v>
      </c>
      <c r="EZ8" s="13">
        <f t="shared" si="97"/>
        <v>547.38267670991206</v>
      </c>
      <c r="FA8" s="13">
        <f t="shared" si="98"/>
        <v>734.69458004318039</v>
      </c>
      <c r="FB8" s="13">
        <f t="shared" si="99"/>
        <v>1094.1703609760809</v>
      </c>
      <c r="FC8" s="13">
        <f t="shared" si="100"/>
        <v>1000.900113211304</v>
      </c>
      <c r="FD8" s="13">
        <f t="shared" si="101"/>
        <v>200.27953185110709</v>
      </c>
      <c r="FE8" s="13">
        <f t="shared" si="102"/>
        <v>46.121408883841262</v>
      </c>
      <c r="FF8" s="14">
        <f t="shared" si="103"/>
        <v>108.3979940876569</v>
      </c>
      <c r="FG8" s="12">
        <f t="shared" si="104"/>
        <v>2199.251930004817</v>
      </c>
      <c r="FH8" s="13">
        <f t="shared" si="105"/>
        <v>1943.836672528068</v>
      </c>
      <c r="FI8" s="13">
        <f t="shared" si="106"/>
        <v>2177.8371486843912</v>
      </c>
      <c r="FJ8" s="13">
        <f t="shared" si="107"/>
        <v>1259.559452904567</v>
      </c>
      <c r="FK8" s="13">
        <f t="shared" si="108"/>
        <v>589.65025676753862</v>
      </c>
      <c r="FL8" s="13">
        <f t="shared" si="109"/>
        <v>552.75759991746213</v>
      </c>
      <c r="FM8" s="13">
        <f t="shared" si="110"/>
        <v>781.82911065146311</v>
      </c>
      <c r="FN8" s="13">
        <f t="shared" si="111"/>
        <v>1100.7894201440929</v>
      </c>
      <c r="FO8" s="13">
        <f t="shared" si="112"/>
        <v>1024.519047832217</v>
      </c>
      <c r="FP8" s="13">
        <f t="shared" si="113"/>
        <v>317.3077368718445</v>
      </c>
      <c r="FQ8" s="13">
        <f t="shared" si="114"/>
        <v>426.5097577629669</v>
      </c>
      <c r="FR8" s="14">
        <f t="shared" si="115"/>
        <v>681.35872886737036</v>
      </c>
      <c r="FS8" s="12">
        <f t="shared" si="116"/>
        <v>2199.79220889721</v>
      </c>
      <c r="FT8" s="13">
        <f t="shared" si="117"/>
        <v>1943.892318455735</v>
      </c>
      <c r="FU8" s="13">
        <f t="shared" si="118"/>
        <v>2170.6116334674889</v>
      </c>
      <c r="FV8" s="13">
        <f t="shared" si="119"/>
        <v>1249.8891673323949</v>
      </c>
      <c r="FW8" s="13">
        <f t="shared" si="120"/>
        <v>616.20397602080061</v>
      </c>
      <c r="FX8" s="13">
        <f t="shared" si="121"/>
        <v>597.88052813753802</v>
      </c>
      <c r="FY8" s="13">
        <f t="shared" si="122"/>
        <v>859.43526663665466</v>
      </c>
      <c r="FZ8" s="13">
        <f t="shared" si="123"/>
        <v>1224.9541353787779</v>
      </c>
      <c r="GA8" s="13">
        <f t="shared" si="124"/>
        <v>1119.8763633675669</v>
      </c>
      <c r="GB8" s="13">
        <f t="shared" si="125"/>
        <v>728.77337195542077</v>
      </c>
      <c r="GC8" s="13">
        <f t="shared" si="126"/>
        <v>909.34745913727045</v>
      </c>
      <c r="GD8" s="14">
        <f t="shared" si="127"/>
        <v>1152.2259323001931</v>
      </c>
      <c r="GE8" s="84"/>
      <c r="GF8" s="12">
        <f t="shared" si="130"/>
        <v>11793.022269468758</v>
      </c>
      <c r="GG8" s="13">
        <f t="shared" si="130"/>
        <v>13055.206862936797</v>
      </c>
      <c r="GH8" s="14">
        <f t="shared" si="130"/>
        <v>14772.882361087051</v>
      </c>
      <c r="GI8" s="6">
        <f t="shared" si="131"/>
        <v>1</v>
      </c>
      <c r="GJ8" s="12">
        <f t="shared" si="132"/>
        <v>0</v>
      </c>
      <c r="GK8" s="13">
        <f t="shared" si="133"/>
        <v>0</v>
      </c>
      <c r="GL8" s="14">
        <f t="shared" si="134"/>
        <v>0</v>
      </c>
      <c r="GM8" s="84"/>
      <c r="GN8" s="66">
        <f t="shared" si="135"/>
        <v>0</v>
      </c>
      <c r="GO8" s="84"/>
      <c r="GP8" s="63" t="str" cm="1">
        <f t="array" ref="GP8">INDEX($GF$4:$GH$4,1,GI8)</f>
        <v>Sample 1</v>
      </c>
      <c r="GQ8" s="12">
        <f t="shared" si="136"/>
        <v>46.121408883841262</v>
      </c>
      <c r="GR8" s="13">
        <f t="shared" si="136"/>
        <v>108.3979940876569</v>
      </c>
      <c r="GS8" s="14">
        <f t="shared" si="136"/>
        <v>200.27953185110709</v>
      </c>
      <c r="GT8" s="12">
        <f t="shared" si="137"/>
        <v>317.3077368718445</v>
      </c>
      <c r="GU8" s="13">
        <f t="shared" si="137"/>
        <v>426.5097577629669</v>
      </c>
      <c r="GV8" s="14">
        <f t="shared" si="137"/>
        <v>552.75759991746213</v>
      </c>
      <c r="GW8" s="12">
        <f t="shared" si="138"/>
        <v>597.88052813753802</v>
      </c>
      <c r="GX8" s="13">
        <f t="shared" si="138"/>
        <v>616.20397602080061</v>
      </c>
      <c r="GY8" s="14">
        <f t="shared" si="138"/>
        <v>728.77337195542077</v>
      </c>
      <c r="GZ8" s="84" t="str">
        <f t="shared" si="128"/>
        <v>Sample 1</v>
      </c>
      <c r="HA8" s="12">
        <f t="shared" si="139"/>
        <v>0</v>
      </c>
      <c r="HB8" s="13">
        <f t="shared" si="139"/>
        <v>0</v>
      </c>
      <c r="HC8" s="14">
        <f t="shared" si="139"/>
        <v>0</v>
      </c>
      <c r="HD8" s="6">
        <f t="shared" si="140"/>
        <v>0</v>
      </c>
      <c r="HE8" s="84" t="str">
        <f t="shared" si="141"/>
        <v>Ok</v>
      </c>
    </row>
    <row r="9" spans="2:213" x14ac:dyDescent="0.3">
      <c r="B9" s="84" t="s">
        <v>8</v>
      </c>
      <c r="C9" s="12">
        <f>SUMIFS(Inyecciones!$E$2:$E$14185,Inyecciones!$A$2:$A$14185,Balance!C$4,Inyecciones!$B$2:$B$14185,Balance!$B9,Inyecciones!$C$2:$C$14185,Balance!C$5)</f>
        <v>10872639.830284821</v>
      </c>
      <c r="D9" s="13">
        <f>SUMIFS(Inyecciones!$E$2:$E$14185,Inyecciones!$A$2:$A$14185,Balance!D$4,Inyecciones!$B$2:$B$14185,Balance!$B9,Inyecciones!$C$2:$C$14185,Balance!D$5)</f>
        <v>8745459.372059565</v>
      </c>
      <c r="E9" s="13">
        <f>SUMIFS(Inyecciones!$E$2:$E$14185,Inyecciones!$A$2:$A$14185,Balance!E$4,Inyecciones!$B$2:$B$14185,Balance!$B9,Inyecciones!$C$2:$C$14185,Balance!E$5)</f>
        <v>10825090.872723671</v>
      </c>
      <c r="F9" s="13">
        <f>SUMIFS(Inyecciones!$E$2:$E$14185,Inyecciones!$A$2:$A$14185,Balance!F$4,Inyecciones!$B$2:$B$14185,Balance!$B9,Inyecciones!$C$2:$C$14185,Balance!F$5)</f>
        <v>8545183.9581706859</v>
      </c>
      <c r="G9" s="13">
        <f>SUMIFS(Inyecciones!$E$2:$E$14185,Inyecciones!$A$2:$A$14185,Balance!G$4,Inyecciones!$B$2:$B$14185,Balance!$B9,Inyecciones!$C$2:$C$14185,Balance!G$5)</f>
        <v>7716062.3609050279</v>
      </c>
      <c r="H9" s="13">
        <f>SUMIFS(Inyecciones!$E$2:$E$14185,Inyecciones!$A$2:$A$14185,Balance!H$4,Inyecciones!$B$2:$B$14185,Balance!$B9,Inyecciones!$C$2:$C$14185,Balance!H$5)</f>
        <v>6629495.7743429868</v>
      </c>
      <c r="I9" s="13">
        <f>SUMIFS(Inyecciones!$E$2:$E$14185,Inyecciones!$A$2:$A$14185,Balance!I$4,Inyecciones!$B$2:$B$14185,Balance!$B9,Inyecciones!$C$2:$C$14185,Balance!I$5)</f>
        <v>5217831.2921296768</v>
      </c>
      <c r="J9" s="13">
        <f>SUMIFS(Inyecciones!$E$2:$E$14185,Inyecciones!$A$2:$A$14185,Balance!J$4,Inyecciones!$B$2:$B$14185,Balance!$B9,Inyecciones!$C$2:$C$14185,Balance!J$5)</f>
        <v>4578898.8866229299</v>
      </c>
      <c r="K9" s="13">
        <f>SUMIFS(Inyecciones!$E$2:$E$14185,Inyecciones!$A$2:$A$14185,Balance!K$4,Inyecciones!$B$2:$B$14185,Balance!$B9,Inyecciones!$C$2:$C$14185,Balance!K$5)</f>
        <v>3370357.2679045601</v>
      </c>
      <c r="L9" s="13">
        <f>SUMIFS(Inyecciones!$E$2:$E$14185,Inyecciones!$A$2:$A$14185,Balance!L$4,Inyecciones!$B$2:$B$14185,Balance!$B9,Inyecciones!$C$2:$C$14185,Balance!L$5)</f>
        <v>1830639.494727958</v>
      </c>
      <c r="M9" s="13">
        <f>SUMIFS(Inyecciones!$E$2:$E$14185,Inyecciones!$A$2:$A$14185,Balance!M$4,Inyecciones!$B$2:$B$14185,Balance!$B9,Inyecciones!$C$2:$C$14185,Balance!M$5)</f>
        <v>1277544.3225910091</v>
      </c>
      <c r="N9" s="14">
        <f>SUMIFS(Inyecciones!$E$2:$E$14185,Inyecciones!$A$2:$A$14185,Balance!N$4,Inyecciones!$B$2:$B$14185,Balance!$B9,Inyecciones!$C$2:$C$14185,Balance!N$5)</f>
        <v>1114670.8291038759</v>
      </c>
      <c r="O9" s="12">
        <f>SUMIFS(Inyecciones!$E$2:$E$14185,Inyecciones!$A$2:$A$14185,Balance!O$4,Inyecciones!$B$2:$B$14185,Balance!$B9,Inyecciones!$C$2:$C$14185,Balance!O$5)</f>
        <v>10897349.07728827</v>
      </c>
      <c r="P9" s="13">
        <f>SUMIFS(Inyecciones!$E$2:$E$14185,Inyecciones!$A$2:$A$14185,Balance!P$4,Inyecciones!$B$2:$B$14185,Balance!$B9,Inyecciones!$C$2:$C$14185,Balance!P$5)</f>
        <v>8824895.8067990467</v>
      </c>
      <c r="Q9" s="13">
        <f>SUMIFS(Inyecciones!$E$2:$E$14185,Inyecciones!$A$2:$A$14185,Balance!Q$4,Inyecciones!$B$2:$B$14185,Balance!$B9,Inyecciones!$C$2:$C$14185,Balance!Q$5)</f>
        <v>10889730.429233531</v>
      </c>
      <c r="R9" s="13">
        <f>SUMIFS(Inyecciones!$E$2:$E$14185,Inyecciones!$A$2:$A$14185,Balance!R$4,Inyecciones!$B$2:$B$14185,Balance!$B9,Inyecciones!$C$2:$C$14185,Balance!R$5)</f>
        <v>8733650.8061476499</v>
      </c>
      <c r="S9" s="13">
        <f>SUMIFS(Inyecciones!$E$2:$E$14185,Inyecciones!$A$2:$A$14185,Balance!S$4,Inyecciones!$B$2:$B$14185,Balance!$B9,Inyecciones!$C$2:$C$14185,Balance!S$5)</f>
        <v>7632574.7080678698</v>
      </c>
      <c r="T9" s="13">
        <f>SUMIFS(Inyecciones!$E$2:$E$14185,Inyecciones!$A$2:$A$14185,Balance!T$4,Inyecciones!$B$2:$B$14185,Balance!$B9,Inyecciones!$C$2:$C$14185,Balance!T$5)</f>
        <v>6733259.8140515722</v>
      </c>
      <c r="U9" s="13">
        <f>SUMIFS(Inyecciones!$E$2:$E$14185,Inyecciones!$A$2:$A$14185,Balance!U$4,Inyecciones!$B$2:$B$14185,Balance!$B9,Inyecciones!$C$2:$C$14185,Balance!U$5)</f>
        <v>5587838.5554633057</v>
      </c>
      <c r="V9" s="13">
        <f>SUMIFS(Inyecciones!$E$2:$E$14185,Inyecciones!$A$2:$A$14185,Balance!V$4,Inyecciones!$B$2:$B$14185,Balance!$B9,Inyecciones!$C$2:$C$14185,Balance!V$5)</f>
        <v>4624586.8643540023</v>
      </c>
      <c r="W9" s="13">
        <f>SUMIFS(Inyecciones!$E$2:$E$14185,Inyecciones!$A$2:$A$14185,Balance!W$4,Inyecciones!$B$2:$B$14185,Balance!$B9,Inyecciones!$C$2:$C$14185,Balance!W$5)</f>
        <v>3402779.4461388919</v>
      </c>
      <c r="X9" s="13">
        <f>SUMIFS(Inyecciones!$E$2:$E$14185,Inyecciones!$A$2:$A$14185,Balance!X$4,Inyecciones!$B$2:$B$14185,Balance!$B9,Inyecciones!$C$2:$C$14185,Balance!X$5)</f>
        <v>2255119.2305673761</v>
      </c>
      <c r="Y9" s="13">
        <f>SUMIFS(Inyecciones!$E$2:$E$14185,Inyecciones!$A$2:$A$14185,Balance!Y$4,Inyecciones!$B$2:$B$14185,Balance!$B9,Inyecciones!$C$2:$C$14185,Balance!Y$5)</f>
        <v>2558011.5979070161</v>
      </c>
      <c r="Z9" s="14">
        <f>SUMIFS(Inyecciones!$E$2:$E$14185,Inyecciones!$A$2:$A$14185,Balance!Z$4,Inyecciones!$B$2:$B$14185,Balance!$B9,Inyecciones!$C$2:$C$14185,Balance!Z$5)</f>
        <v>3806911.7082264521</v>
      </c>
      <c r="AA9" s="12">
        <f>SUMIFS(Inyecciones!$E$2:$E$14185,Inyecciones!$A$2:$A$14185,Balance!AA$4,Inyecciones!$B$2:$B$14185,Balance!$B9,Inyecciones!$C$2:$C$14185,Balance!AA$5)</f>
        <v>10899202.03035634</v>
      </c>
      <c r="AB9" s="13">
        <f>SUMIFS(Inyecciones!$E$2:$E$14185,Inyecciones!$A$2:$A$14185,Balance!AB$4,Inyecciones!$B$2:$B$14185,Balance!$B9,Inyecciones!$C$2:$C$14185,Balance!AB$5)</f>
        <v>8815794.8623232991</v>
      </c>
      <c r="AC9" s="13">
        <f>SUMIFS(Inyecciones!$E$2:$E$14185,Inyecciones!$A$2:$A$14185,Balance!AC$4,Inyecciones!$B$2:$B$14185,Balance!$B9,Inyecciones!$C$2:$C$14185,Balance!AC$5)</f>
        <v>10861557.02693408</v>
      </c>
      <c r="AD9" s="13">
        <f>SUMIFS(Inyecciones!$E$2:$E$14185,Inyecciones!$A$2:$A$14185,Balance!AD$4,Inyecciones!$B$2:$B$14185,Balance!$B9,Inyecciones!$C$2:$C$14185,Balance!AD$5)</f>
        <v>8676182.6362023279</v>
      </c>
      <c r="AE9" s="13">
        <f>SUMIFS(Inyecciones!$E$2:$E$14185,Inyecciones!$A$2:$A$14185,Balance!AE$4,Inyecciones!$B$2:$B$14185,Balance!$B9,Inyecciones!$C$2:$C$14185,Balance!AE$5)</f>
        <v>7827847.6229651412</v>
      </c>
      <c r="AF9" s="13">
        <f>SUMIFS(Inyecciones!$E$2:$E$14185,Inyecciones!$A$2:$A$14185,Balance!AF$4,Inyecciones!$B$2:$B$14185,Balance!$B9,Inyecciones!$C$2:$C$14185,Balance!AF$5)</f>
        <v>7165940.6234799232</v>
      </c>
      <c r="AG9" s="13">
        <f>SUMIFS(Inyecciones!$E$2:$E$14185,Inyecciones!$A$2:$A$14185,Balance!AG$4,Inyecciones!$B$2:$B$14185,Balance!$B9,Inyecciones!$C$2:$C$14185,Balance!AG$5)</f>
        <v>6028048.3227688624</v>
      </c>
      <c r="AH9" s="13">
        <f>SUMIFS(Inyecciones!$E$2:$E$14185,Inyecciones!$A$2:$A$14185,Balance!AH$4,Inyecciones!$B$2:$B$14185,Balance!$B9,Inyecciones!$C$2:$C$14185,Balance!AH$5)</f>
        <v>5102399.1906099236</v>
      </c>
      <c r="AI9" s="13">
        <f>SUMIFS(Inyecciones!$E$2:$E$14185,Inyecciones!$A$2:$A$14185,Balance!AI$4,Inyecciones!$B$2:$B$14185,Balance!$B9,Inyecciones!$C$2:$C$14185,Balance!AI$5)</f>
        <v>3694974.9506862909</v>
      </c>
      <c r="AJ9" s="13">
        <f>SUMIFS(Inyecciones!$E$2:$E$14185,Inyecciones!$A$2:$A$14185,Balance!AJ$4,Inyecciones!$B$2:$B$14185,Balance!$B9,Inyecciones!$C$2:$C$14185,Balance!AJ$5)</f>
        <v>3438245.6532146651</v>
      </c>
      <c r="AK9" s="13">
        <f>SUMIFS(Inyecciones!$E$2:$E$14185,Inyecciones!$A$2:$A$14185,Balance!AK$4,Inyecciones!$B$2:$B$14185,Balance!$B9,Inyecciones!$C$2:$C$14185,Balance!AK$5)</f>
        <v>3706372.6980604832</v>
      </c>
      <c r="AL9" s="14">
        <f>SUMIFS(Inyecciones!$E$2:$E$14185,Inyecciones!$A$2:$A$14185,Balance!AL$4,Inyecciones!$B$2:$B$14185,Balance!$B9,Inyecciones!$C$2:$C$14185,Balance!AL$5)</f>
        <v>5211998.9994753674</v>
      </c>
      <c r="AM9" s="13"/>
      <c r="AN9" s="12">
        <f>SUMIFS('Retiro Mensual'!$E$2:$E$2629,'Retiro Mensual'!$A$2:$A$2629,AN$4,'Retiro Mensual'!$B$2:$B$2629,$B9,'Retiro Mensual'!$C$2:$C$2629,AN$5)</f>
        <v>8125364.0279999999</v>
      </c>
      <c r="AO9" s="13">
        <f>SUMIFS('Retiro Mensual'!$E$2:$E$2629,'Retiro Mensual'!$A$2:$A$2629,AO$4,'Retiro Mensual'!$B$2:$B$2629,$B9,'Retiro Mensual'!$C$2:$C$2629,AO$5)</f>
        <v>6849049.4570000004</v>
      </c>
      <c r="AP9" s="13">
        <f>SUMIFS('Retiro Mensual'!$E$2:$E$2629,'Retiro Mensual'!$A$2:$A$2629,AP$4,'Retiro Mensual'!$B$2:$B$2629,$B9,'Retiro Mensual'!$C$2:$C$2629,AP$5)</f>
        <v>8017607.0269999998</v>
      </c>
      <c r="AQ9" s="13">
        <f>SUMIFS('Retiro Mensual'!$E$2:$E$2629,'Retiro Mensual'!$A$2:$A$2629,AQ$4,'Retiro Mensual'!$B$2:$B$2629,$B9,'Retiro Mensual'!$C$2:$C$2629,AQ$5)</f>
        <v>6686950.0750000002</v>
      </c>
      <c r="AR9" s="13">
        <f>SUMIFS('Retiro Mensual'!$E$2:$E$2629,'Retiro Mensual'!$A$2:$A$2629,AR$4,'Retiro Mensual'!$B$2:$B$2629,$B9,'Retiro Mensual'!$C$2:$C$2629,AR$5)</f>
        <v>7267140.6050000004</v>
      </c>
      <c r="AS9" s="13">
        <f>SUMIFS('Retiro Mensual'!$E$2:$E$2629,'Retiro Mensual'!$A$2:$A$2629,AS$4,'Retiro Mensual'!$B$2:$B$2629,$B9,'Retiro Mensual'!$C$2:$C$2629,AS$5)</f>
        <v>6253609.4539999999</v>
      </c>
      <c r="AT9" s="13">
        <f>SUMIFS('Retiro Mensual'!$E$2:$E$2629,'Retiro Mensual'!$A$2:$A$2629,AT$4,'Retiro Mensual'!$B$2:$B$2629,$B9,'Retiro Mensual'!$C$2:$C$2629,AT$5)</f>
        <v>6019021.9139999999</v>
      </c>
      <c r="AU9" s="13">
        <f>SUMIFS('Retiro Mensual'!$E$2:$E$2629,'Retiro Mensual'!$A$2:$A$2629,AU$4,'Retiro Mensual'!$B$2:$B$2629,$B9,'Retiro Mensual'!$C$2:$C$2629,AU$5)</f>
        <v>6402608.0209999997</v>
      </c>
      <c r="AV9" s="13">
        <f>SUMIFS('Retiro Mensual'!$E$2:$E$2629,'Retiro Mensual'!$A$2:$A$2629,AV$4,'Retiro Mensual'!$B$2:$B$2629,$B9,'Retiro Mensual'!$C$2:$C$2629,AV$5)</f>
        <v>5839555.3339999998</v>
      </c>
      <c r="AW9" s="13">
        <f>SUMIFS('Retiro Mensual'!$E$2:$E$2629,'Retiro Mensual'!$A$2:$A$2629,AW$4,'Retiro Mensual'!$B$2:$B$2629,$B9,'Retiro Mensual'!$C$2:$C$2629,AW$5)</f>
        <v>3784162.0819999999</v>
      </c>
      <c r="AX9" s="13">
        <f>SUMIFS('Retiro Mensual'!$E$2:$E$2629,'Retiro Mensual'!$A$2:$A$2629,AX$4,'Retiro Mensual'!$B$2:$B$2629,$B9,'Retiro Mensual'!$C$2:$C$2629,AX$5)</f>
        <v>3569478.5150000001</v>
      </c>
      <c r="AY9" s="14">
        <f>SUMIFS('Retiro Mensual'!$E$2:$E$2629,'Retiro Mensual'!$A$2:$A$2629,AY$4,'Retiro Mensual'!$B$2:$B$2629,$B9,'Retiro Mensual'!$C$2:$C$2629,AY$5)</f>
        <v>3798945.6690000002</v>
      </c>
      <c r="AZ9" s="12">
        <f>SUMIFS('Retiro Mensual'!$E$2:$E$2629,'Retiro Mensual'!$A$2:$A$2629,AZ$4,'Retiro Mensual'!$B$2:$B$2629,$B9,'Retiro Mensual'!$C$2:$C$2629,AZ$5)</f>
        <v>8134951.523</v>
      </c>
      <c r="BA9" s="13">
        <f>SUMIFS('Retiro Mensual'!$E$2:$E$2629,'Retiro Mensual'!$A$2:$A$2629,BA$4,'Retiro Mensual'!$B$2:$B$2629,$B9,'Retiro Mensual'!$C$2:$C$2629,BA$5)</f>
        <v>6909285.1109999996</v>
      </c>
      <c r="BB9" s="13">
        <f>SUMIFS('Retiro Mensual'!$E$2:$E$2629,'Retiro Mensual'!$A$2:$A$2629,BB$4,'Retiro Mensual'!$B$2:$B$2629,$B9,'Retiro Mensual'!$C$2:$C$2629,BB$5)</f>
        <v>8116860.625</v>
      </c>
      <c r="BC9" s="13">
        <f>SUMIFS('Retiro Mensual'!$E$2:$E$2629,'Retiro Mensual'!$A$2:$A$2629,BC$4,'Retiro Mensual'!$B$2:$B$2629,$B9,'Retiro Mensual'!$C$2:$C$2629,BC$5)</f>
        <v>6974524.2649999997</v>
      </c>
      <c r="BD9" s="13">
        <f>SUMIFS('Retiro Mensual'!$E$2:$E$2629,'Retiro Mensual'!$A$2:$A$2629,BD$4,'Retiro Mensual'!$B$2:$B$2629,$B9,'Retiro Mensual'!$C$2:$C$2629,BD$5)</f>
        <v>7212697.6270000003</v>
      </c>
      <c r="BE9" s="13">
        <f>SUMIFS('Retiro Mensual'!$E$2:$E$2629,'Retiro Mensual'!$A$2:$A$2629,BE$4,'Retiro Mensual'!$B$2:$B$2629,$B9,'Retiro Mensual'!$C$2:$C$2629,BE$5)</f>
        <v>6446394.1830000002</v>
      </c>
      <c r="BF9" s="13">
        <f>SUMIFS('Retiro Mensual'!$E$2:$E$2629,'Retiro Mensual'!$A$2:$A$2629,BF$4,'Retiro Mensual'!$B$2:$B$2629,$B9,'Retiro Mensual'!$C$2:$C$2629,BF$5)</f>
        <v>6483173.3260000004</v>
      </c>
      <c r="BG9" s="13">
        <f>SUMIFS('Retiro Mensual'!$E$2:$E$2629,'Retiro Mensual'!$A$2:$A$2629,BG$4,'Retiro Mensual'!$B$2:$B$2629,$B9,'Retiro Mensual'!$C$2:$C$2629,BG$5)</f>
        <v>6423111.3169999998</v>
      </c>
      <c r="BH9" s="13">
        <f>SUMIFS('Retiro Mensual'!$E$2:$E$2629,'Retiro Mensual'!$A$2:$A$2629,BH$4,'Retiro Mensual'!$B$2:$B$2629,$B9,'Retiro Mensual'!$C$2:$C$2629,BH$5)</f>
        <v>5942559.233</v>
      </c>
      <c r="BI9" s="13">
        <f>SUMIFS('Retiro Mensual'!$E$2:$E$2629,'Retiro Mensual'!$A$2:$A$2629,BI$4,'Retiro Mensual'!$B$2:$B$2629,$B9,'Retiro Mensual'!$C$2:$C$2629,BI$5)</f>
        <v>4173027.9369999999</v>
      </c>
      <c r="BJ9" s="13">
        <f>SUMIFS('Retiro Mensual'!$E$2:$E$2629,'Retiro Mensual'!$A$2:$A$2629,BJ$4,'Retiro Mensual'!$B$2:$B$2629,$B9,'Retiro Mensual'!$C$2:$C$2629,BJ$5)</f>
        <v>4380052.5039999997</v>
      </c>
      <c r="BK9" s="14">
        <f>SUMIFS('Retiro Mensual'!$E$2:$E$2629,'Retiro Mensual'!$A$2:$A$2629,BK$4,'Retiro Mensual'!$B$2:$B$2629,$B9,'Retiro Mensual'!$C$2:$C$2629,BK$5)</f>
        <v>4896807.1469999999</v>
      </c>
      <c r="BL9" s="12">
        <f>SUMIFS('Retiro Mensual'!$E$2:$E$2629,'Retiro Mensual'!$A$2:$A$2629,BL$4,'Retiro Mensual'!$B$2:$B$2629,$B9,'Retiro Mensual'!$C$2:$C$2629,BL$5)</f>
        <v>8137217.0219999999</v>
      </c>
      <c r="BM9" s="13">
        <f>SUMIFS('Retiro Mensual'!$E$2:$E$2629,'Retiro Mensual'!$A$2:$A$2629,BM$4,'Retiro Mensual'!$B$2:$B$2629,$B9,'Retiro Mensual'!$C$2:$C$2629,BM$5)</f>
        <v>6964955.0760000004</v>
      </c>
      <c r="BN9" s="13">
        <f>SUMIFS('Retiro Mensual'!$E$2:$E$2629,'Retiro Mensual'!$A$2:$A$2629,BN$4,'Retiro Mensual'!$B$2:$B$2629,$B9,'Retiro Mensual'!$C$2:$C$2629,BN$5)</f>
        <v>8093300.2379999999</v>
      </c>
      <c r="BO9" s="13">
        <f>SUMIFS('Retiro Mensual'!$E$2:$E$2629,'Retiro Mensual'!$A$2:$A$2629,BO$4,'Retiro Mensual'!$B$2:$B$2629,$B9,'Retiro Mensual'!$C$2:$C$2629,BO$5)</f>
        <v>6914574.602</v>
      </c>
      <c r="BP9" s="13">
        <f>SUMIFS('Retiro Mensual'!$E$2:$E$2629,'Retiro Mensual'!$A$2:$A$2629,BP$4,'Retiro Mensual'!$B$2:$B$2629,$B9,'Retiro Mensual'!$C$2:$C$2629,BP$5)</f>
        <v>7407945.7319999998</v>
      </c>
      <c r="BQ9" s="13">
        <f>SUMIFS('Retiro Mensual'!$E$2:$E$2629,'Retiro Mensual'!$A$2:$A$2629,BQ$4,'Retiro Mensual'!$B$2:$B$2629,$B9,'Retiro Mensual'!$C$2:$C$2629,BQ$5)</f>
        <v>6905180.2510000002</v>
      </c>
      <c r="BR9" s="13">
        <f>SUMIFS('Retiro Mensual'!$E$2:$E$2629,'Retiro Mensual'!$A$2:$A$2629,BR$4,'Retiro Mensual'!$B$2:$B$2629,$B9,'Retiro Mensual'!$C$2:$C$2629,BR$5)</f>
        <v>6943962.8739999998</v>
      </c>
      <c r="BS9" s="13">
        <f>SUMIFS('Retiro Mensual'!$E$2:$E$2629,'Retiro Mensual'!$A$2:$A$2629,BS$4,'Retiro Mensual'!$B$2:$B$2629,$B9,'Retiro Mensual'!$C$2:$C$2629,BS$5)</f>
        <v>6998444.3930000002</v>
      </c>
      <c r="BT9" s="13">
        <f>SUMIFS('Retiro Mensual'!$E$2:$E$2629,'Retiro Mensual'!$A$2:$A$2629,BT$4,'Retiro Mensual'!$B$2:$B$2629,$B9,'Retiro Mensual'!$C$2:$C$2629,BT$5)</f>
        <v>6211410.4800000004</v>
      </c>
      <c r="BU9" s="13">
        <f>SUMIFS('Retiro Mensual'!$E$2:$E$2629,'Retiro Mensual'!$A$2:$A$2629,BU$4,'Retiro Mensual'!$B$2:$B$2629,$B9,'Retiro Mensual'!$C$2:$C$2629,BU$5)</f>
        <v>4921444.2319999998</v>
      </c>
      <c r="BV9" s="13">
        <f>SUMIFS('Retiro Mensual'!$E$2:$E$2629,'Retiro Mensual'!$A$2:$A$2629,BV$4,'Retiro Mensual'!$B$2:$B$2629,$B9,'Retiro Mensual'!$C$2:$C$2629,BV$5)</f>
        <v>5302469.1459999997</v>
      </c>
      <c r="BW9" s="14">
        <f>SUMIFS('Retiro Mensual'!$E$2:$E$2629,'Retiro Mensual'!$A$2:$A$2629,BW$4,'Retiro Mensual'!$B$2:$B$2629,$B9,'Retiro Mensual'!$C$2:$C$2629,BW$5)</f>
        <v>5635858.7819999997</v>
      </c>
      <c r="BX9" s="13"/>
      <c r="BY9" s="12">
        <f>SUMIFS('Compra Ventas'!$E$2:$E$2700,'Compra Ventas'!$A$2:$A$2700,BY$4,'Compra Ventas'!$B$2:$B$2700,$B9,'Compra Ventas'!$C$2:$C$2700,BY$5)</f>
        <v>91632.737809941013</v>
      </c>
      <c r="BZ9" s="13">
        <f>SUMIFS('Compra Ventas'!$E$2:$E$2700,'Compra Ventas'!$A$2:$A$2700,BZ$4,'Compra Ventas'!$B$2:$B$2700,$B9,'Compra Ventas'!$C$2:$C$2700,BZ$5)</f>
        <v>98168.877959549514</v>
      </c>
      <c r="CA9" s="13">
        <f>SUMIFS('Compra Ventas'!$E$2:$E$2700,'Compra Ventas'!$A$2:$A$2700,CA$4,'Compra Ventas'!$B$2:$B$2700,$B9,'Compra Ventas'!$C$2:$C$2700,CA$5)</f>
        <v>96382.885256545182</v>
      </c>
      <c r="CB9" s="13">
        <f>SUMIFS('Compra Ventas'!$E$2:$E$2700,'Compra Ventas'!$A$2:$A$2700,CB$4,'Compra Ventas'!$B$2:$B$2700,$B9,'Compra Ventas'!$C$2:$C$2700,CB$5)</f>
        <v>64298.570081744227</v>
      </c>
      <c r="CC9" s="13">
        <f>SUMIFS('Compra Ventas'!$E$2:$E$2700,'Compra Ventas'!$A$2:$A$2700,CC$4,'Compra Ventas'!$B$2:$B$2700,$B9,'Compra Ventas'!$C$2:$C$2700,CC$5)</f>
        <v>166778.5866515552</v>
      </c>
      <c r="CD9" s="13">
        <f>SUMIFS('Compra Ventas'!$E$2:$E$2700,'Compra Ventas'!$A$2:$A$2700,CD$4,'Compra Ventas'!$B$2:$B$2700,$B9,'Compra Ventas'!$C$2:$C$2700,CD$5)</f>
        <v>147412.40028061371</v>
      </c>
      <c r="CE9" s="13">
        <f>SUMIFS('Compra Ventas'!$E$2:$E$2700,'Compra Ventas'!$A$2:$A$2700,CE$4,'Compra Ventas'!$B$2:$B$2700,$B9,'Compra Ventas'!$C$2:$C$2700,CE$5)</f>
        <v>150157.12551185011</v>
      </c>
      <c r="CF9" s="13">
        <f>SUMIFS('Compra Ventas'!$E$2:$E$2700,'Compra Ventas'!$A$2:$A$2700,CF$4,'Compra Ventas'!$B$2:$B$2700,$B9,'Compra Ventas'!$C$2:$C$2700,CF$5)</f>
        <v>211747.3224532234</v>
      </c>
      <c r="CG9" s="13">
        <f>SUMIFS('Compra Ventas'!$E$2:$E$2700,'Compra Ventas'!$A$2:$A$2700,CG$4,'Compra Ventas'!$B$2:$B$2700,$B9,'Compra Ventas'!$C$2:$C$2700,CG$5)</f>
        <v>176011.75320760789</v>
      </c>
      <c r="CH9" s="13">
        <f>SUMIFS('Compra Ventas'!$E$2:$E$2700,'Compra Ventas'!$A$2:$A$2700,CH$4,'Compra Ventas'!$B$2:$B$2700,$B9,'Compra Ventas'!$C$2:$C$2700,CH$5)</f>
        <v>95702.262999922561</v>
      </c>
      <c r="CI9" s="13">
        <f>SUMIFS('Compra Ventas'!$E$2:$E$2700,'Compra Ventas'!$A$2:$A$2700,CI$4,'Compra Ventas'!$B$2:$B$2700,$B9,'Compra Ventas'!$C$2:$C$2700,CI$5)</f>
        <v>76348.966923929445</v>
      </c>
      <c r="CJ9" s="14">
        <f>SUMIFS('Compra Ventas'!$E$2:$E$2700,'Compra Ventas'!$A$2:$A$2700,CJ$4,'Compra Ventas'!$B$2:$B$2700,$B9,'Compra Ventas'!$C$2:$C$2700,CJ$5)</f>
        <v>94097.160777606114</v>
      </c>
      <c r="CK9" s="12">
        <f>SUMIFS('Compra Ventas'!$E$2:$E$2700,'Compra Ventas'!$A$2:$A$2700,CK$4,'Compra Ventas'!$B$2:$B$2700,$B9,'Compra Ventas'!$C$2:$C$2700,CK$5)</f>
        <v>87564.147776951475</v>
      </c>
      <c r="CL9" s="13">
        <f>SUMIFS('Compra Ventas'!$E$2:$E$2700,'Compra Ventas'!$A$2:$A$2700,CL$4,'Compra Ventas'!$B$2:$B$2700,$B9,'Compra Ventas'!$C$2:$C$2700,CL$5)</f>
        <v>54557.352955170012</v>
      </c>
      <c r="CM9" s="13">
        <f>SUMIFS('Compra Ventas'!$E$2:$E$2700,'Compra Ventas'!$A$2:$A$2700,CM$4,'Compra Ventas'!$B$2:$B$2700,$B9,'Compra Ventas'!$C$2:$C$2700,CM$5)</f>
        <v>42840.593521704912</v>
      </c>
      <c r="CN9" s="13">
        <f>SUMIFS('Compra Ventas'!$E$2:$E$2700,'Compra Ventas'!$A$2:$A$2700,CN$4,'Compra Ventas'!$B$2:$B$2700,$B9,'Compra Ventas'!$C$2:$C$2700,CN$5)</f>
        <v>33387.068082837708</v>
      </c>
      <c r="CO9" s="13">
        <f>SUMIFS('Compra Ventas'!$E$2:$E$2700,'Compra Ventas'!$A$2:$A$2700,CO$4,'Compra Ventas'!$B$2:$B$2700,$B9,'Compra Ventas'!$C$2:$C$2700,CO$5)</f>
        <v>141060.21539697101</v>
      </c>
      <c r="CP9" s="13">
        <f>SUMIFS('Compra Ventas'!$E$2:$E$2700,'Compra Ventas'!$A$2:$A$2700,CP$4,'Compra Ventas'!$B$2:$B$2700,$B9,'Compra Ventas'!$C$2:$C$2700,CP$5)</f>
        <v>195101.0563013163</v>
      </c>
      <c r="CQ9" s="13">
        <f>SUMIFS('Compra Ventas'!$E$2:$E$2700,'Compra Ventas'!$A$2:$A$2700,CQ$4,'Compra Ventas'!$B$2:$B$2700,$B9,'Compra Ventas'!$C$2:$C$2700,CQ$5)</f>
        <v>201372.37804713461</v>
      </c>
      <c r="CR9" s="13">
        <f>SUMIFS('Compra Ventas'!$E$2:$E$2700,'Compra Ventas'!$A$2:$A$2700,CR$4,'Compra Ventas'!$B$2:$B$2700,$B9,'Compra Ventas'!$C$2:$C$2700,CR$5)</f>
        <v>158810.74272686199</v>
      </c>
      <c r="CS9" s="13">
        <f>SUMIFS('Compra Ventas'!$E$2:$E$2700,'Compra Ventas'!$A$2:$A$2700,CS$4,'Compra Ventas'!$B$2:$B$2700,$B9,'Compra Ventas'!$C$2:$C$2700,CS$5)</f>
        <v>139365.08829022499</v>
      </c>
      <c r="CT9" s="13">
        <f>SUMIFS('Compra Ventas'!$E$2:$E$2700,'Compra Ventas'!$A$2:$A$2700,CT$4,'Compra Ventas'!$B$2:$B$2700,$B9,'Compra Ventas'!$C$2:$C$2700,CT$5)</f>
        <v>67607.36625034691</v>
      </c>
      <c r="CU9" s="13">
        <f>SUMIFS('Compra Ventas'!$E$2:$E$2700,'Compra Ventas'!$A$2:$A$2700,CU$4,'Compra Ventas'!$B$2:$B$2700,$B9,'Compra Ventas'!$C$2:$C$2700,CU$5)</f>
        <v>66938.43424653355</v>
      </c>
      <c r="CV9" s="14">
        <f>SUMIFS('Compra Ventas'!$E$2:$E$2700,'Compra Ventas'!$A$2:$A$2700,CV$4,'Compra Ventas'!$B$2:$B$2700,$B9,'Compra Ventas'!$C$2:$C$2700,CV$5)</f>
        <v>67378.441125953046</v>
      </c>
      <c r="CW9" s="12">
        <f>SUMIFS('Compra Ventas'!$E$2:$E$2700,'Compra Ventas'!$A$2:$A$2700,CW$4,'Compra Ventas'!$B$2:$B$2700,$B9,'Compra Ventas'!$C$2:$C$2700,CW$5)</f>
        <v>89003.948447021525</v>
      </c>
      <c r="CX9" s="13">
        <f>SUMIFS('Compra Ventas'!$E$2:$E$2700,'Compra Ventas'!$A$2:$A$2700,CX$4,'Compra Ventas'!$B$2:$B$2700,$B9,'Compra Ventas'!$C$2:$C$2700,CX$5)</f>
        <v>52033.456351703149</v>
      </c>
      <c r="CY9" s="13">
        <f>SUMIFS('Compra Ventas'!$E$2:$E$2700,'Compra Ventas'!$A$2:$A$2700,CY$4,'Compra Ventas'!$B$2:$B$2700,$B9,'Compra Ventas'!$C$2:$C$2700,CY$5)</f>
        <v>58163.265904279942</v>
      </c>
      <c r="CZ9" s="13">
        <f>SUMIFS('Compra Ventas'!$E$2:$E$2700,'Compra Ventas'!$A$2:$A$2700,CZ$4,'Compra Ventas'!$B$2:$B$2700,$B9,'Compra Ventas'!$C$2:$C$2700,CZ$5)</f>
        <v>52723.325810137132</v>
      </c>
      <c r="DA9" s="13">
        <f>SUMIFS('Compra Ventas'!$E$2:$E$2700,'Compra Ventas'!$A$2:$A$2700,DA$4,'Compra Ventas'!$B$2:$B$2700,$B9,'Compra Ventas'!$C$2:$C$2700,DA$5)</f>
        <v>97373.370367372743</v>
      </c>
      <c r="DB9" s="13">
        <f>SUMIFS('Compra Ventas'!$E$2:$E$2700,'Compra Ventas'!$A$2:$A$2700,DB$4,'Compra Ventas'!$B$2:$B$2700,$B9,'Compra Ventas'!$C$2:$C$2700,DB$5)</f>
        <v>171585.5319914248</v>
      </c>
      <c r="DC9" s="13">
        <f>SUMIFS('Compra Ventas'!$E$2:$E$2700,'Compra Ventas'!$A$2:$A$2700,DC$4,'Compra Ventas'!$B$2:$B$2700,$B9,'Compra Ventas'!$C$2:$C$2700,DC$5)</f>
        <v>237804.96348827591</v>
      </c>
      <c r="DD9" s="13">
        <f>SUMIFS('Compra Ventas'!$E$2:$E$2700,'Compra Ventas'!$A$2:$A$2700,DD$4,'Compra Ventas'!$B$2:$B$2700,$B9,'Compra Ventas'!$C$2:$C$2700,DD$5)</f>
        <v>247667.6801471606</v>
      </c>
      <c r="DE9" s="13">
        <f>SUMIFS('Compra Ventas'!$E$2:$E$2700,'Compra Ventas'!$A$2:$A$2700,DE$4,'Compra Ventas'!$B$2:$B$2700,$B9,'Compra Ventas'!$C$2:$C$2700,DE$5)</f>
        <v>227729.65794060819</v>
      </c>
      <c r="DF9" s="13">
        <f>SUMIFS('Compra Ventas'!$E$2:$E$2700,'Compra Ventas'!$A$2:$A$2700,DF$4,'Compra Ventas'!$B$2:$B$2700,$B9,'Compra Ventas'!$C$2:$C$2700,DF$5)</f>
        <v>157825.28962072911</v>
      </c>
      <c r="DG9" s="13">
        <f>SUMIFS('Compra Ventas'!$E$2:$E$2700,'Compra Ventas'!$A$2:$A$2700,DG$4,'Compra Ventas'!$B$2:$B$2700,$B9,'Compra Ventas'!$C$2:$C$2700,DG$5)</f>
        <v>159465.83336394679</v>
      </c>
      <c r="DH9" s="14">
        <f>SUMIFS('Compra Ventas'!$E$2:$E$2700,'Compra Ventas'!$A$2:$A$2700,DH$4,'Compra Ventas'!$B$2:$B$2700,$B9,'Compra Ventas'!$C$2:$C$2700,DH$5)</f>
        <v>116766.7916136081</v>
      </c>
      <c r="DI9" s="84"/>
      <c r="DJ9" s="98">
        <f>SUMIFS('Ajuste Ciclado'!D$5:D$47,'Ajuste Ciclado'!$C$5:$C$47,Balance!DJ$4,'Ajuste Ciclado'!$B$5:$B$47,Balance!$B9)</f>
        <v>0</v>
      </c>
      <c r="DK9" s="99">
        <f>SUMIFS('Ajuste Ciclado'!E$5:E$47,'Ajuste Ciclado'!$C$5:$C$47,Balance!DK$4,'Ajuste Ciclado'!$B$5:$B$47,Balance!$B9)</f>
        <v>0</v>
      </c>
      <c r="DL9" s="99">
        <f>SUMIFS('Ajuste Ciclado'!F$5:F$47,'Ajuste Ciclado'!$C$5:$C$47,Balance!DL$4,'Ajuste Ciclado'!$B$5:$B$47,Balance!$B9)</f>
        <v>0</v>
      </c>
      <c r="DM9" s="99">
        <f>SUMIFS('Ajuste Ciclado'!G$5:G$47,'Ajuste Ciclado'!$C$5:$C$47,Balance!DM$4,'Ajuste Ciclado'!$B$5:$B$47,Balance!$B9)</f>
        <v>0</v>
      </c>
      <c r="DN9" s="99">
        <f>SUMIFS('Ajuste Ciclado'!H$5:H$47,'Ajuste Ciclado'!$C$5:$C$47,Balance!DN$4,'Ajuste Ciclado'!$B$5:$B$47,Balance!$B9)</f>
        <v>0</v>
      </c>
      <c r="DO9" s="99">
        <f>SUMIFS('Ajuste Ciclado'!I$5:I$47,'Ajuste Ciclado'!$C$5:$C$47,Balance!DO$4,'Ajuste Ciclado'!$B$5:$B$47,Balance!$B9)</f>
        <v>0</v>
      </c>
      <c r="DP9" s="99">
        <f>SUMIFS('Ajuste Ciclado'!J$5:J$47,'Ajuste Ciclado'!$C$5:$C$47,Balance!DP$4,'Ajuste Ciclado'!$B$5:$B$47,Balance!$B9)</f>
        <v>0</v>
      </c>
      <c r="DQ9" s="99">
        <f>SUMIFS('Ajuste Ciclado'!K$5:K$47,'Ajuste Ciclado'!$C$5:$C$47,Balance!DQ$4,'Ajuste Ciclado'!$B$5:$B$47,Balance!$B9)</f>
        <v>0</v>
      </c>
      <c r="DR9" s="99">
        <f>SUMIFS('Ajuste Ciclado'!L$5:L$47,'Ajuste Ciclado'!$C$5:$C$47,Balance!DR$4,'Ajuste Ciclado'!$B$5:$B$47,Balance!$B9)</f>
        <v>0</v>
      </c>
      <c r="DS9" s="99">
        <f>SUMIFS('Ajuste Ciclado'!M$5:M$47,'Ajuste Ciclado'!$C$5:$C$47,Balance!DS$4,'Ajuste Ciclado'!$B$5:$B$47,Balance!$B9)</f>
        <v>0</v>
      </c>
      <c r="DT9" s="99">
        <f>SUMIFS('Ajuste Ciclado'!N$5:N$47,'Ajuste Ciclado'!$C$5:$C$47,Balance!DT$4,'Ajuste Ciclado'!$B$5:$B$47,Balance!$B9)</f>
        <v>0</v>
      </c>
      <c r="DU9" s="100">
        <f>SUMIFS('Ajuste Ciclado'!O$5:O$47,'Ajuste Ciclado'!$C$5:$C$47,Balance!DU$4,'Ajuste Ciclado'!$B$5:$B$47,Balance!$B9)</f>
        <v>0</v>
      </c>
      <c r="DV9" s="98">
        <f>SUMIFS('Ajuste Ciclado'!D$5:D$47,'Ajuste Ciclado'!$C$5:$C$47,Balance!DV$4,'Ajuste Ciclado'!$B$5:$B$47,Balance!$B9)</f>
        <v>0</v>
      </c>
      <c r="DW9" s="99">
        <f>SUMIFS('Ajuste Ciclado'!E$5:E$47,'Ajuste Ciclado'!$C$5:$C$47,Balance!DW$4,'Ajuste Ciclado'!$B$5:$B$47,Balance!$B9)</f>
        <v>0</v>
      </c>
      <c r="DX9" s="99">
        <f>SUMIFS('Ajuste Ciclado'!F$5:F$47,'Ajuste Ciclado'!$C$5:$C$47,Balance!DX$4,'Ajuste Ciclado'!$B$5:$B$47,Balance!$B9)</f>
        <v>0</v>
      </c>
      <c r="DY9" s="99">
        <f>SUMIFS('Ajuste Ciclado'!G$5:G$47,'Ajuste Ciclado'!$C$5:$C$47,Balance!DY$4,'Ajuste Ciclado'!$B$5:$B$47,Balance!$B9)</f>
        <v>0</v>
      </c>
      <c r="DZ9" s="99">
        <f>SUMIFS('Ajuste Ciclado'!H$5:H$47,'Ajuste Ciclado'!$C$5:$C$47,Balance!DZ$4,'Ajuste Ciclado'!$B$5:$B$47,Balance!$B9)</f>
        <v>0</v>
      </c>
      <c r="EA9" s="99">
        <f>SUMIFS('Ajuste Ciclado'!I$5:I$47,'Ajuste Ciclado'!$C$5:$C$47,Balance!EA$4,'Ajuste Ciclado'!$B$5:$B$47,Balance!$B9)</f>
        <v>0</v>
      </c>
      <c r="EB9" s="99">
        <f>SUMIFS('Ajuste Ciclado'!J$5:J$47,'Ajuste Ciclado'!$C$5:$C$47,Balance!EB$4,'Ajuste Ciclado'!$B$5:$B$47,Balance!$B9)</f>
        <v>0</v>
      </c>
      <c r="EC9" s="99">
        <f>SUMIFS('Ajuste Ciclado'!K$5:K$47,'Ajuste Ciclado'!$C$5:$C$47,Balance!EC$4,'Ajuste Ciclado'!$B$5:$B$47,Balance!$B9)</f>
        <v>0</v>
      </c>
      <c r="ED9" s="99">
        <f>SUMIFS('Ajuste Ciclado'!L$5:L$47,'Ajuste Ciclado'!$C$5:$C$47,Balance!ED$4,'Ajuste Ciclado'!$B$5:$B$47,Balance!$B9)</f>
        <v>0</v>
      </c>
      <c r="EE9" s="99">
        <f>SUMIFS('Ajuste Ciclado'!M$5:M$47,'Ajuste Ciclado'!$C$5:$C$47,Balance!EE$4,'Ajuste Ciclado'!$B$5:$B$47,Balance!$B9)</f>
        <v>0</v>
      </c>
      <c r="EF9" s="99">
        <f>SUMIFS('Ajuste Ciclado'!N$5:N$47,'Ajuste Ciclado'!$C$5:$C$47,Balance!EF$4,'Ajuste Ciclado'!$B$5:$B$47,Balance!$B9)</f>
        <v>0</v>
      </c>
      <c r="EG9" s="100">
        <f>SUMIFS('Ajuste Ciclado'!O$5:O$47,'Ajuste Ciclado'!$C$5:$C$47,Balance!EG$4,'Ajuste Ciclado'!$B$5:$B$47,Balance!$B9)</f>
        <v>0</v>
      </c>
      <c r="EH9" s="98">
        <f>SUMIFS('Ajuste Ciclado'!D$5:D$47,'Ajuste Ciclado'!$C$5:$C$47,Balance!EH$4,'Ajuste Ciclado'!$B$5:$B$47,Balance!$B9)</f>
        <v>0</v>
      </c>
      <c r="EI9" s="99">
        <f>SUMIFS('Ajuste Ciclado'!E$5:E$47,'Ajuste Ciclado'!$C$5:$C$47,Balance!EI$4,'Ajuste Ciclado'!$B$5:$B$47,Balance!$B9)</f>
        <v>0</v>
      </c>
      <c r="EJ9" s="99">
        <f>SUMIFS('Ajuste Ciclado'!F$5:F$47,'Ajuste Ciclado'!$C$5:$C$47,Balance!EJ$4,'Ajuste Ciclado'!$B$5:$B$47,Balance!$B9)</f>
        <v>0</v>
      </c>
      <c r="EK9" s="99">
        <f>SUMIFS('Ajuste Ciclado'!G$5:G$47,'Ajuste Ciclado'!$C$5:$C$47,Balance!EK$4,'Ajuste Ciclado'!$B$5:$B$47,Balance!$B9)</f>
        <v>0</v>
      </c>
      <c r="EL9" s="99">
        <f>SUMIFS('Ajuste Ciclado'!H$5:H$47,'Ajuste Ciclado'!$C$5:$C$47,Balance!EL$4,'Ajuste Ciclado'!$B$5:$B$47,Balance!$B9)</f>
        <v>0</v>
      </c>
      <c r="EM9" s="99">
        <f>SUMIFS('Ajuste Ciclado'!I$5:I$47,'Ajuste Ciclado'!$C$5:$C$47,Balance!EM$4,'Ajuste Ciclado'!$B$5:$B$47,Balance!$B9)</f>
        <v>0</v>
      </c>
      <c r="EN9" s="99">
        <f>SUMIFS('Ajuste Ciclado'!J$5:J$47,'Ajuste Ciclado'!$C$5:$C$47,Balance!EN$4,'Ajuste Ciclado'!$B$5:$B$47,Balance!$B9)</f>
        <v>0</v>
      </c>
      <c r="EO9" s="99">
        <f>SUMIFS('Ajuste Ciclado'!K$5:K$47,'Ajuste Ciclado'!$C$5:$C$47,Balance!EO$4,'Ajuste Ciclado'!$B$5:$B$47,Balance!$B9)</f>
        <v>0</v>
      </c>
      <c r="EP9" s="99">
        <f>SUMIFS('Ajuste Ciclado'!L$5:L$47,'Ajuste Ciclado'!$C$5:$C$47,Balance!EP$4,'Ajuste Ciclado'!$B$5:$B$47,Balance!$B9)</f>
        <v>0</v>
      </c>
      <c r="EQ9" s="99">
        <f>SUMIFS('Ajuste Ciclado'!M$5:M$47,'Ajuste Ciclado'!$C$5:$C$47,Balance!EQ$4,'Ajuste Ciclado'!$B$5:$B$47,Balance!$B9)</f>
        <v>0</v>
      </c>
      <c r="ER9" s="99">
        <f>SUMIFS('Ajuste Ciclado'!N$5:N$47,'Ajuste Ciclado'!$C$5:$C$47,Balance!ER$4,'Ajuste Ciclado'!$B$5:$B$47,Balance!$B9)</f>
        <v>0</v>
      </c>
      <c r="ES9" s="100">
        <f>SUMIFS('Ajuste Ciclado'!O$5:O$47,'Ajuste Ciclado'!$C$5:$C$47,Balance!ES$4,'Ajuste Ciclado'!$B$5:$B$47,Balance!$B9)</f>
        <v>0</v>
      </c>
      <c r="ET9" s="84"/>
      <c r="EU9" s="12">
        <f t="shared" si="129"/>
        <v>2838908.5400947621</v>
      </c>
      <c r="EV9" s="13">
        <f t="shared" si="93"/>
        <v>1994578.7930191141</v>
      </c>
      <c r="EW9" s="13">
        <f t="shared" si="94"/>
        <v>2903866.7309802161</v>
      </c>
      <c r="EX9" s="13">
        <f t="shared" si="95"/>
        <v>1922532.4532524301</v>
      </c>
      <c r="EY9" s="13">
        <f t="shared" si="96"/>
        <v>615700.34255658276</v>
      </c>
      <c r="EZ9" s="13">
        <f t="shared" si="97"/>
        <v>523298.72062360053</v>
      </c>
      <c r="FA9" s="13">
        <f t="shared" si="98"/>
        <v>-651033.49635847297</v>
      </c>
      <c r="FB9" s="13">
        <f t="shared" si="99"/>
        <v>-1611961.8119238464</v>
      </c>
      <c r="FC9" s="13">
        <f t="shared" si="100"/>
        <v>-2293186.3128878316</v>
      </c>
      <c r="FD9" s="13">
        <f t="shared" si="101"/>
        <v>-1857820.3242721194</v>
      </c>
      <c r="FE9" s="13">
        <f t="shared" si="102"/>
        <v>-2215585.2254850618</v>
      </c>
      <c r="FF9" s="14">
        <f t="shared" si="103"/>
        <v>-2590177.6791185183</v>
      </c>
      <c r="FG9" s="12">
        <f t="shared" si="104"/>
        <v>2849961.7020652215</v>
      </c>
      <c r="FH9" s="13">
        <f t="shared" si="105"/>
        <v>1970168.0487542171</v>
      </c>
      <c r="FI9" s="13">
        <f t="shared" si="106"/>
        <v>2815710.3977552354</v>
      </c>
      <c r="FJ9" s="13">
        <f t="shared" si="107"/>
        <v>1792513.6092304878</v>
      </c>
      <c r="FK9" s="13">
        <f t="shared" si="108"/>
        <v>560937.29646484042</v>
      </c>
      <c r="FL9" s="13">
        <f t="shared" si="109"/>
        <v>481966.68735288834</v>
      </c>
      <c r="FM9" s="13">
        <f t="shared" si="110"/>
        <v>-693962.39248956006</v>
      </c>
      <c r="FN9" s="13">
        <f t="shared" si="111"/>
        <v>-1639713.7099191356</v>
      </c>
      <c r="FO9" s="13">
        <f t="shared" si="112"/>
        <v>-2400414.6985708834</v>
      </c>
      <c r="FP9" s="13">
        <f t="shared" si="113"/>
        <v>-1850301.3401822769</v>
      </c>
      <c r="FQ9" s="13">
        <f t="shared" si="114"/>
        <v>-1755102.4718464501</v>
      </c>
      <c r="FR9" s="14">
        <f t="shared" si="115"/>
        <v>-1022516.9976475947</v>
      </c>
      <c r="FS9" s="12">
        <f t="shared" si="116"/>
        <v>2850988.9568033619</v>
      </c>
      <c r="FT9" s="13">
        <f t="shared" si="117"/>
        <v>1902873.2426750017</v>
      </c>
      <c r="FU9" s="13">
        <f t="shared" si="118"/>
        <v>2826420.0548383598</v>
      </c>
      <c r="FV9" s="13">
        <f t="shared" si="119"/>
        <v>1814331.3600124652</v>
      </c>
      <c r="FW9" s="13">
        <f t="shared" si="120"/>
        <v>517275.26133251411</v>
      </c>
      <c r="FX9" s="13">
        <f t="shared" si="121"/>
        <v>432345.90447134787</v>
      </c>
      <c r="FY9" s="13">
        <f t="shared" si="122"/>
        <v>-678109.58774286159</v>
      </c>
      <c r="FZ9" s="13">
        <f t="shared" si="123"/>
        <v>-1648377.522242916</v>
      </c>
      <c r="GA9" s="13">
        <f t="shared" si="124"/>
        <v>-2288705.8713731016</v>
      </c>
      <c r="GB9" s="13">
        <f t="shared" si="125"/>
        <v>-1325373.2891646056</v>
      </c>
      <c r="GC9" s="13">
        <f t="shared" si="126"/>
        <v>-1436630.6145755698</v>
      </c>
      <c r="GD9" s="14">
        <f t="shared" si="127"/>
        <v>-307092.99091102416</v>
      </c>
      <c r="GE9" s="84"/>
      <c r="GF9" s="12">
        <f t="shared" si="130"/>
        <v>-420879.26951914281</v>
      </c>
      <c r="GG9" s="13">
        <f t="shared" si="130"/>
        <v>1109246.1309669907</v>
      </c>
      <c r="GH9" s="14">
        <f t="shared" si="130"/>
        <v>2659944.9041229724</v>
      </c>
      <c r="GI9" s="6">
        <f t="shared" si="131"/>
        <v>1</v>
      </c>
      <c r="GJ9" s="12">
        <f t="shared" si="132"/>
        <v>-7098949.2174914125</v>
      </c>
      <c r="GK9" s="13">
        <f t="shared" si="133"/>
        <v>-6005818.5105996104</v>
      </c>
      <c r="GL9" s="14">
        <f t="shared" si="134"/>
        <v>-5373714.0081915874</v>
      </c>
      <c r="GM9" s="84"/>
      <c r="GN9" s="66">
        <f t="shared" si="135"/>
        <v>-7098949.2174914125</v>
      </c>
      <c r="GO9" s="84"/>
      <c r="GP9" s="63" t="str" cm="1">
        <f t="array" ref="GP9">INDEX($GF$4:$GH$4,1,GI9)</f>
        <v>Sample 1</v>
      </c>
      <c r="GQ9" s="12">
        <f t="shared" si="136"/>
        <v>-2590177.6791185183</v>
      </c>
      <c r="GR9" s="13">
        <f t="shared" si="136"/>
        <v>-2293186.3128878316</v>
      </c>
      <c r="GS9" s="14">
        <f t="shared" si="136"/>
        <v>-2215585.2254850618</v>
      </c>
      <c r="GT9" s="12">
        <f t="shared" si="137"/>
        <v>-2400414.6985708834</v>
      </c>
      <c r="GU9" s="13">
        <f t="shared" si="137"/>
        <v>-1850301.3401822769</v>
      </c>
      <c r="GV9" s="14">
        <f t="shared" si="137"/>
        <v>-1755102.4718464501</v>
      </c>
      <c r="GW9" s="12">
        <f t="shared" si="138"/>
        <v>-2288705.8713731016</v>
      </c>
      <c r="GX9" s="13">
        <f t="shared" si="138"/>
        <v>-1648377.522242916</v>
      </c>
      <c r="GY9" s="14">
        <f t="shared" si="138"/>
        <v>-1436630.6145755698</v>
      </c>
      <c r="GZ9" s="84" t="str">
        <f t="shared" si="128"/>
        <v>Sample 1</v>
      </c>
      <c r="HA9" s="12">
        <f t="shared" si="139"/>
        <v>-2590177.6791185183</v>
      </c>
      <c r="HB9" s="13">
        <f t="shared" si="139"/>
        <v>-2293186.3128878316</v>
      </c>
      <c r="HC9" s="14">
        <f t="shared" si="139"/>
        <v>-2215585.2254850618</v>
      </c>
      <c r="HD9" s="6">
        <f t="shared" si="140"/>
        <v>-7098949.2174914125</v>
      </c>
      <c r="HE9" s="84" t="str">
        <f t="shared" si="141"/>
        <v>Ok</v>
      </c>
    </row>
    <row r="10" spans="2:213" x14ac:dyDescent="0.3">
      <c r="B10" s="84" t="s">
        <v>82</v>
      </c>
      <c r="C10" s="12">
        <f>SUMIFS(Inyecciones!$E$2:$E$14185,Inyecciones!$A$2:$A$14185,Balance!C$4,Inyecciones!$B$2:$B$14185,Balance!$B10,Inyecciones!$C$2:$C$14185,Balance!C$5)</f>
        <v>4933315.3854934406</v>
      </c>
      <c r="D10" s="13">
        <f>SUMIFS(Inyecciones!$E$2:$E$14185,Inyecciones!$A$2:$A$14185,Balance!D$4,Inyecciones!$B$2:$B$14185,Balance!$B10,Inyecciones!$C$2:$C$14185,Balance!D$5)</f>
        <v>4970431.8859578688</v>
      </c>
      <c r="E10" s="13">
        <f>SUMIFS(Inyecciones!$E$2:$E$14185,Inyecciones!$A$2:$A$14185,Balance!E$4,Inyecciones!$B$2:$B$14185,Balance!$B10,Inyecciones!$C$2:$C$14185,Balance!E$5)</f>
        <v>4632898.6107541705</v>
      </c>
      <c r="F10" s="13">
        <f>SUMIFS(Inyecciones!$E$2:$E$14185,Inyecciones!$A$2:$A$14185,Balance!F$4,Inyecciones!$B$2:$B$14185,Balance!$B10,Inyecciones!$C$2:$C$14185,Balance!F$5)</f>
        <v>2788874.1478859191</v>
      </c>
      <c r="G10" s="13">
        <f>SUMIFS(Inyecciones!$E$2:$E$14185,Inyecciones!$A$2:$A$14185,Balance!G$4,Inyecciones!$B$2:$B$14185,Balance!$B10,Inyecciones!$C$2:$C$14185,Balance!G$5)</f>
        <v>2960462.492065351</v>
      </c>
      <c r="H10" s="13">
        <f>SUMIFS(Inyecciones!$E$2:$E$14185,Inyecciones!$A$2:$A$14185,Balance!H$4,Inyecciones!$B$2:$B$14185,Balance!$B10,Inyecciones!$C$2:$C$14185,Balance!H$5)</f>
        <v>4016738.6492066658</v>
      </c>
      <c r="I10" s="13">
        <f>SUMIFS(Inyecciones!$E$2:$E$14185,Inyecciones!$A$2:$A$14185,Balance!I$4,Inyecciones!$B$2:$B$14185,Balance!$B10,Inyecciones!$C$2:$C$14185,Balance!I$5)</f>
        <v>2578989.055612185</v>
      </c>
      <c r="J10" s="13">
        <f>SUMIFS(Inyecciones!$E$2:$E$14185,Inyecciones!$A$2:$A$14185,Balance!J$4,Inyecciones!$B$2:$B$14185,Balance!$B10,Inyecciones!$C$2:$C$14185,Balance!J$5)</f>
        <v>3587019.0969349719</v>
      </c>
      <c r="K10" s="13">
        <f>SUMIFS(Inyecciones!$E$2:$E$14185,Inyecciones!$A$2:$A$14185,Balance!K$4,Inyecciones!$B$2:$B$14185,Balance!$B10,Inyecciones!$C$2:$C$14185,Balance!K$5)</f>
        <v>2989279.5849286891</v>
      </c>
      <c r="L10" s="13">
        <f>SUMIFS(Inyecciones!$E$2:$E$14185,Inyecciones!$A$2:$A$14185,Balance!L$4,Inyecciones!$B$2:$B$14185,Balance!$B10,Inyecciones!$C$2:$C$14185,Balance!L$5)</f>
        <v>3166860.076561965</v>
      </c>
      <c r="M10" s="13">
        <f>SUMIFS(Inyecciones!$E$2:$E$14185,Inyecciones!$A$2:$A$14185,Balance!M$4,Inyecciones!$B$2:$B$14185,Balance!$B10,Inyecciones!$C$2:$C$14185,Balance!M$5)</f>
        <v>2831488.347559554</v>
      </c>
      <c r="N10" s="14">
        <f>SUMIFS(Inyecciones!$E$2:$E$14185,Inyecciones!$A$2:$A$14185,Balance!N$4,Inyecciones!$B$2:$B$14185,Balance!$B10,Inyecciones!$C$2:$C$14185,Balance!N$5)</f>
        <v>1874500.392080948</v>
      </c>
      <c r="O10" s="12">
        <f>SUMIFS(Inyecciones!$E$2:$E$14185,Inyecciones!$A$2:$A$14185,Balance!O$4,Inyecciones!$B$2:$B$14185,Balance!$B10,Inyecciones!$C$2:$C$14185,Balance!O$5)</f>
        <v>4938258.8538025543</v>
      </c>
      <c r="P10" s="13">
        <f>SUMIFS(Inyecciones!$E$2:$E$14185,Inyecciones!$A$2:$A$14185,Balance!P$4,Inyecciones!$B$2:$B$14185,Balance!$B10,Inyecciones!$C$2:$C$14185,Balance!P$5)</f>
        <v>4986626.1563313939</v>
      </c>
      <c r="Q10" s="13">
        <f>SUMIFS(Inyecciones!$E$2:$E$14185,Inyecciones!$A$2:$A$14185,Balance!Q$4,Inyecciones!$B$2:$B$14185,Balance!$B10,Inyecciones!$C$2:$C$14185,Balance!Q$5)</f>
        <v>4790466.4108844874</v>
      </c>
      <c r="R10" s="13">
        <f>SUMIFS(Inyecciones!$E$2:$E$14185,Inyecciones!$A$2:$A$14185,Balance!R$4,Inyecciones!$B$2:$B$14185,Balance!$B10,Inyecciones!$C$2:$C$14185,Balance!R$5)</f>
        <v>2807268.6803912111</v>
      </c>
      <c r="S10" s="13">
        <f>SUMIFS(Inyecciones!$E$2:$E$14185,Inyecciones!$A$2:$A$14185,Balance!S$4,Inyecciones!$B$2:$B$14185,Balance!$B10,Inyecciones!$C$2:$C$14185,Balance!S$5)</f>
        <v>3045175.3783069882</v>
      </c>
      <c r="T10" s="13">
        <f>SUMIFS(Inyecciones!$E$2:$E$14185,Inyecciones!$A$2:$A$14185,Balance!T$4,Inyecciones!$B$2:$B$14185,Balance!$B10,Inyecciones!$C$2:$C$14185,Balance!T$5)</f>
        <v>4365063.8710118942</v>
      </c>
      <c r="U10" s="13">
        <f>SUMIFS(Inyecciones!$E$2:$E$14185,Inyecciones!$A$2:$A$14185,Balance!U$4,Inyecciones!$B$2:$B$14185,Balance!$B10,Inyecciones!$C$2:$C$14185,Balance!U$5)</f>
        <v>3237462.5338144181</v>
      </c>
      <c r="V10" s="13">
        <f>SUMIFS(Inyecciones!$E$2:$E$14185,Inyecciones!$A$2:$A$14185,Balance!V$4,Inyecciones!$B$2:$B$14185,Balance!$B10,Inyecciones!$C$2:$C$14185,Balance!V$5)</f>
        <v>3611955.2019216539</v>
      </c>
      <c r="W10" s="13">
        <f>SUMIFS(Inyecciones!$E$2:$E$14185,Inyecciones!$A$2:$A$14185,Balance!W$4,Inyecciones!$B$2:$B$14185,Balance!$B10,Inyecciones!$C$2:$C$14185,Balance!W$5)</f>
        <v>3038457.005456612</v>
      </c>
      <c r="X10" s="13">
        <f>SUMIFS(Inyecciones!$E$2:$E$14185,Inyecciones!$A$2:$A$14185,Balance!X$4,Inyecciones!$B$2:$B$14185,Balance!$B10,Inyecciones!$C$2:$C$14185,Balance!X$5)</f>
        <v>3576118.9047187548</v>
      </c>
      <c r="Y10" s="13">
        <f>SUMIFS(Inyecciones!$E$2:$E$14185,Inyecciones!$A$2:$A$14185,Balance!Y$4,Inyecciones!$B$2:$B$14185,Balance!$B10,Inyecciones!$C$2:$C$14185,Balance!Y$5)</f>
        <v>3372905.9507518681</v>
      </c>
      <c r="Z10" s="14">
        <f>SUMIFS(Inyecciones!$E$2:$E$14185,Inyecciones!$A$2:$A$14185,Balance!Z$4,Inyecciones!$B$2:$B$14185,Balance!$B10,Inyecciones!$C$2:$C$14185,Balance!Z$5)</f>
        <v>2785035.8734287331</v>
      </c>
      <c r="AA10" s="12">
        <f>SUMIFS(Inyecciones!$E$2:$E$14185,Inyecciones!$A$2:$A$14185,Balance!AA$4,Inyecciones!$B$2:$B$14185,Balance!$B10,Inyecciones!$C$2:$C$14185,Balance!AA$5)</f>
        <v>4938928.312343373</v>
      </c>
      <c r="AB10" s="13">
        <f>SUMIFS(Inyecciones!$E$2:$E$14185,Inyecciones!$A$2:$A$14185,Balance!AB$4,Inyecciones!$B$2:$B$14185,Balance!$B10,Inyecciones!$C$2:$C$14185,Balance!AB$5)</f>
        <v>5139315.7281615762</v>
      </c>
      <c r="AC10" s="13">
        <f>SUMIFS(Inyecciones!$E$2:$E$14185,Inyecciones!$A$2:$A$14185,Balance!AC$4,Inyecciones!$B$2:$B$14185,Balance!$B10,Inyecciones!$C$2:$C$14185,Balance!AC$5)</f>
        <v>4778149.9102343153</v>
      </c>
      <c r="AD10" s="13">
        <f>SUMIFS(Inyecciones!$E$2:$E$14185,Inyecciones!$A$2:$A$14185,Balance!AD$4,Inyecciones!$B$2:$B$14185,Balance!$B10,Inyecciones!$C$2:$C$14185,Balance!AD$5)</f>
        <v>2826074.9270233721</v>
      </c>
      <c r="AE10" s="13">
        <f>SUMIFS(Inyecciones!$E$2:$E$14185,Inyecciones!$A$2:$A$14185,Balance!AE$4,Inyecciones!$B$2:$B$14185,Balance!$B10,Inyecciones!$C$2:$C$14185,Balance!AE$5)</f>
        <v>3095278.0947621078</v>
      </c>
      <c r="AF10" s="13">
        <f>SUMIFS(Inyecciones!$E$2:$E$14185,Inyecciones!$A$2:$A$14185,Balance!AF$4,Inyecciones!$B$2:$B$14185,Balance!$B10,Inyecciones!$C$2:$C$14185,Balance!AF$5)</f>
        <v>4780938.5331569398</v>
      </c>
      <c r="AG10" s="13">
        <f>SUMIFS(Inyecciones!$E$2:$E$14185,Inyecciones!$A$2:$A$14185,Balance!AG$4,Inyecciones!$B$2:$B$14185,Balance!$B10,Inyecciones!$C$2:$C$14185,Balance!AG$5)</f>
        <v>3389033.685941529</v>
      </c>
      <c r="AH10" s="13">
        <f>SUMIFS(Inyecciones!$E$2:$E$14185,Inyecciones!$A$2:$A$14185,Balance!AH$4,Inyecciones!$B$2:$B$14185,Balance!$B10,Inyecciones!$C$2:$C$14185,Balance!AH$5)</f>
        <v>4025495.9106430481</v>
      </c>
      <c r="AI10" s="13">
        <f>SUMIFS(Inyecciones!$E$2:$E$14185,Inyecciones!$A$2:$A$14185,Balance!AI$4,Inyecciones!$B$2:$B$14185,Balance!$B10,Inyecciones!$C$2:$C$14185,Balance!AI$5)</f>
        <v>3128028.2496324112</v>
      </c>
      <c r="AJ10" s="13">
        <f>SUMIFS(Inyecciones!$E$2:$E$14185,Inyecciones!$A$2:$A$14185,Balance!AJ$4,Inyecciones!$B$2:$B$14185,Balance!$B10,Inyecciones!$C$2:$C$14185,Balance!AJ$5)</f>
        <v>3576058.4649333451</v>
      </c>
      <c r="AK10" s="13">
        <f>SUMIFS(Inyecciones!$E$2:$E$14185,Inyecciones!$A$2:$A$14185,Balance!AK$4,Inyecciones!$B$2:$B$14185,Balance!$B10,Inyecciones!$C$2:$C$14185,Balance!AK$5)</f>
        <v>3605114.657558227</v>
      </c>
      <c r="AL10" s="14">
        <f>SUMIFS(Inyecciones!$E$2:$E$14185,Inyecciones!$A$2:$A$14185,Balance!AL$4,Inyecciones!$B$2:$B$14185,Balance!$B10,Inyecciones!$C$2:$C$14185,Balance!AL$5)</f>
        <v>2969489.7317192731</v>
      </c>
      <c r="AM10" s="13"/>
      <c r="AN10" s="12">
        <f>SUMIFS('Retiro Mensual'!$E$2:$E$2629,'Retiro Mensual'!$A$2:$A$2629,AN$4,'Retiro Mensual'!$B$2:$B$2629,$B10,'Retiro Mensual'!$C$2:$C$2629,AN$5)</f>
        <v>3840411.7459999998</v>
      </c>
      <c r="AO10" s="13">
        <f>SUMIFS('Retiro Mensual'!$E$2:$E$2629,'Retiro Mensual'!$A$2:$A$2629,AO$4,'Retiro Mensual'!$B$2:$B$2629,$B10,'Retiro Mensual'!$C$2:$C$2629,AO$5)</f>
        <v>3322585.406</v>
      </c>
      <c r="AP10" s="13">
        <f>SUMIFS('Retiro Mensual'!$E$2:$E$2629,'Retiro Mensual'!$A$2:$A$2629,AP$4,'Retiro Mensual'!$B$2:$B$2629,$B10,'Retiro Mensual'!$C$2:$C$2629,AP$5)</f>
        <v>3713435.8509999998</v>
      </c>
      <c r="AQ10" s="13">
        <f>SUMIFS('Retiro Mensual'!$E$2:$E$2629,'Retiro Mensual'!$A$2:$A$2629,AQ$4,'Retiro Mensual'!$B$2:$B$2629,$B10,'Retiro Mensual'!$C$2:$C$2629,AQ$5)</f>
        <v>3046286.8670000001</v>
      </c>
      <c r="AR10" s="13">
        <f>SUMIFS('Retiro Mensual'!$E$2:$E$2629,'Retiro Mensual'!$A$2:$A$2629,AR$4,'Retiro Mensual'!$B$2:$B$2629,$B10,'Retiro Mensual'!$C$2:$C$2629,AR$5)</f>
        <v>3186584.139</v>
      </c>
      <c r="AS10" s="13">
        <f>SUMIFS('Retiro Mensual'!$E$2:$E$2629,'Retiro Mensual'!$A$2:$A$2629,AS$4,'Retiro Mensual'!$B$2:$B$2629,$B10,'Retiro Mensual'!$C$2:$C$2629,AS$5)</f>
        <v>3042869.9309999999</v>
      </c>
      <c r="AT10" s="13">
        <f>SUMIFS('Retiro Mensual'!$E$2:$E$2629,'Retiro Mensual'!$A$2:$A$2629,AT$4,'Retiro Mensual'!$B$2:$B$2629,$B10,'Retiro Mensual'!$C$2:$C$2629,AT$5)</f>
        <v>2923126.2340000002</v>
      </c>
      <c r="AU10" s="13">
        <f>SUMIFS('Retiro Mensual'!$E$2:$E$2629,'Retiro Mensual'!$A$2:$A$2629,AU$4,'Retiro Mensual'!$B$2:$B$2629,$B10,'Retiro Mensual'!$C$2:$C$2629,AU$5)</f>
        <v>2952620.3119999999</v>
      </c>
      <c r="AV10" s="13">
        <f>SUMIFS('Retiro Mensual'!$E$2:$E$2629,'Retiro Mensual'!$A$2:$A$2629,AV$4,'Retiro Mensual'!$B$2:$B$2629,$B10,'Retiro Mensual'!$C$2:$C$2629,AV$5)</f>
        <v>2568386.625</v>
      </c>
      <c r="AW10" s="13">
        <f>SUMIFS('Retiro Mensual'!$E$2:$E$2629,'Retiro Mensual'!$A$2:$A$2629,AW$4,'Retiro Mensual'!$B$2:$B$2629,$B10,'Retiro Mensual'!$C$2:$C$2629,AW$5)</f>
        <v>1468051.159</v>
      </c>
      <c r="AX10" s="13">
        <f>SUMIFS('Retiro Mensual'!$E$2:$E$2629,'Retiro Mensual'!$A$2:$A$2629,AX$4,'Retiro Mensual'!$B$2:$B$2629,$B10,'Retiro Mensual'!$C$2:$C$2629,AX$5)</f>
        <v>1289098.4639999999</v>
      </c>
      <c r="AY10" s="14">
        <f>SUMIFS('Retiro Mensual'!$E$2:$E$2629,'Retiro Mensual'!$A$2:$A$2629,AY$4,'Retiro Mensual'!$B$2:$B$2629,$B10,'Retiro Mensual'!$C$2:$C$2629,AY$5)</f>
        <v>1308994.2919999999</v>
      </c>
      <c r="AZ10" s="12">
        <f>SUMIFS('Retiro Mensual'!$E$2:$E$2629,'Retiro Mensual'!$A$2:$A$2629,AZ$4,'Retiro Mensual'!$B$2:$B$2629,$B10,'Retiro Mensual'!$C$2:$C$2629,AZ$5)</f>
        <v>3846666.3360000001</v>
      </c>
      <c r="BA10" s="13">
        <f>SUMIFS('Retiro Mensual'!$E$2:$E$2629,'Retiro Mensual'!$A$2:$A$2629,BA$4,'Retiro Mensual'!$B$2:$B$2629,$B10,'Retiro Mensual'!$C$2:$C$2629,BA$5)</f>
        <v>3362372.878</v>
      </c>
      <c r="BB10" s="13">
        <f>SUMIFS('Retiro Mensual'!$E$2:$E$2629,'Retiro Mensual'!$A$2:$A$2629,BB$4,'Retiro Mensual'!$B$2:$B$2629,$B10,'Retiro Mensual'!$C$2:$C$2629,BB$5)</f>
        <v>3791557.7259999998</v>
      </c>
      <c r="BC10" s="13">
        <f>SUMIFS('Retiro Mensual'!$E$2:$E$2629,'Retiro Mensual'!$A$2:$A$2629,BC$4,'Retiro Mensual'!$B$2:$B$2629,$B10,'Retiro Mensual'!$C$2:$C$2629,BC$5)</f>
        <v>3216249.9190000002</v>
      </c>
      <c r="BD10" s="13">
        <f>SUMIFS('Retiro Mensual'!$E$2:$E$2629,'Retiro Mensual'!$A$2:$A$2629,BD$4,'Retiro Mensual'!$B$2:$B$2629,$B10,'Retiro Mensual'!$C$2:$C$2629,BD$5)</f>
        <v>3194448.0189999999</v>
      </c>
      <c r="BE10" s="13">
        <f>SUMIFS('Retiro Mensual'!$E$2:$E$2629,'Retiro Mensual'!$A$2:$A$2629,BE$4,'Retiro Mensual'!$B$2:$B$2629,$B10,'Retiro Mensual'!$C$2:$C$2629,BE$5)</f>
        <v>3232067.0649999999</v>
      </c>
      <c r="BF10" s="13">
        <f>SUMIFS('Retiro Mensual'!$E$2:$E$2629,'Retiro Mensual'!$A$2:$A$2629,BF$4,'Retiro Mensual'!$B$2:$B$2629,$B10,'Retiro Mensual'!$C$2:$C$2629,BF$5)</f>
        <v>3294522.2779999999</v>
      </c>
      <c r="BG10" s="13">
        <f>SUMIFS('Retiro Mensual'!$E$2:$E$2629,'Retiro Mensual'!$A$2:$A$2629,BG$4,'Retiro Mensual'!$B$2:$B$2629,$B10,'Retiro Mensual'!$C$2:$C$2629,BG$5)</f>
        <v>2975570.3390000002</v>
      </c>
      <c r="BH10" s="13">
        <f>SUMIFS('Retiro Mensual'!$E$2:$E$2629,'Retiro Mensual'!$A$2:$A$2629,BH$4,'Retiro Mensual'!$B$2:$B$2629,$B10,'Retiro Mensual'!$C$2:$C$2629,BH$5)</f>
        <v>2620499.0759999999</v>
      </c>
      <c r="BI10" s="13">
        <f>SUMIFS('Retiro Mensual'!$E$2:$E$2629,'Retiro Mensual'!$A$2:$A$2629,BI$4,'Retiro Mensual'!$B$2:$B$2629,$B10,'Retiro Mensual'!$C$2:$C$2629,BI$5)</f>
        <v>1712674.75</v>
      </c>
      <c r="BJ10" s="13">
        <f>SUMIFS('Retiro Mensual'!$E$2:$E$2629,'Retiro Mensual'!$A$2:$A$2629,BJ$4,'Retiro Mensual'!$B$2:$B$2629,$B10,'Retiro Mensual'!$C$2:$C$2629,BJ$5)</f>
        <v>1740291.9669999999</v>
      </c>
      <c r="BK10" s="14">
        <f>SUMIFS('Retiro Mensual'!$E$2:$E$2629,'Retiro Mensual'!$A$2:$A$2629,BK$4,'Retiro Mensual'!$B$2:$B$2629,$B10,'Retiro Mensual'!$C$2:$C$2629,BK$5)</f>
        <v>1984768.9809999999</v>
      </c>
      <c r="BL10" s="12">
        <f>SUMIFS('Retiro Mensual'!$E$2:$E$2629,'Retiro Mensual'!$A$2:$A$2629,BL$4,'Retiro Mensual'!$B$2:$B$2629,$B10,'Retiro Mensual'!$C$2:$C$2629,BL$5)</f>
        <v>3847936.3670000001</v>
      </c>
      <c r="BM10" s="13">
        <f>SUMIFS('Retiro Mensual'!$E$2:$E$2629,'Retiro Mensual'!$A$2:$A$2629,BM$4,'Retiro Mensual'!$B$2:$B$2629,$B10,'Retiro Mensual'!$C$2:$C$2629,BM$5)</f>
        <v>3426215.9759999998</v>
      </c>
      <c r="BN10" s="13">
        <f>SUMIFS('Retiro Mensual'!$E$2:$E$2629,'Retiro Mensual'!$A$2:$A$2629,BN$4,'Retiro Mensual'!$B$2:$B$2629,$B10,'Retiro Mensual'!$C$2:$C$2629,BN$5)</f>
        <v>3781159.0729999999</v>
      </c>
      <c r="BO10" s="13">
        <f>SUMIFS('Retiro Mensual'!$E$2:$E$2629,'Retiro Mensual'!$A$2:$A$2629,BO$4,'Retiro Mensual'!$B$2:$B$2629,$B10,'Retiro Mensual'!$C$2:$C$2629,BO$5)</f>
        <v>3179228.9240000001</v>
      </c>
      <c r="BP10" s="13">
        <f>SUMIFS('Retiro Mensual'!$E$2:$E$2629,'Retiro Mensual'!$A$2:$A$2629,BP$4,'Retiro Mensual'!$B$2:$B$2629,$B10,'Retiro Mensual'!$C$2:$C$2629,BP$5)</f>
        <v>3287877.0180000002</v>
      </c>
      <c r="BQ10" s="13">
        <f>SUMIFS('Retiro Mensual'!$E$2:$E$2629,'Retiro Mensual'!$A$2:$A$2629,BQ$4,'Retiro Mensual'!$B$2:$B$2629,$B10,'Retiro Mensual'!$C$2:$C$2629,BQ$5)</f>
        <v>3536107.7960000001</v>
      </c>
      <c r="BR10" s="13">
        <f>SUMIFS('Retiro Mensual'!$E$2:$E$2629,'Retiro Mensual'!$A$2:$A$2629,BR$4,'Retiro Mensual'!$B$2:$B$2629,$B10,'Retiro Mensual'!$C$2:$C$2629,BR$5)</f>
        <v>3537473.3790000002</v>
      </c>
      <c r="BS10" s="13">
        <f>SUMIFS('Retiro Mensual'!$E$2:$E$2629,'Retiro Mensual'!$A$2:$A$2629,BS$4,'Retiro Mensual'!$B$2:$B$2629,$B10,'Retiro Mensual'!$C$2:$C$2629,BS$5)</f>
        <v>3298964.37</v>
      </c>
      <c r="BT10" s="13">
        <f>SUMIFS('Retiro Mensual'!$E$2:$E$2629,'Retiro Mensual'!$A$2:$A$2629,BT$4,'Retiro Mensual'!$B$2:$B$2629,$B10,'Retiro Mensual'!$C$2:$C$2629,BT$5)</f>
        <v>2746716.5</v>
      </c>
      <c r="BU10" s="13">
        <f>SUMIFS('Retiro Mensual'!$E$2:$E$2629,'Retiro Mensual'!$A$2:$A$2629,BU$4,'Retiro Mensual'!$B$2:$B$2629,$B10,'Retiro Mensual'!$C$2:$C$2629,BU$5)</f>
        <v>2048332.419</v>
      </c>
      <c r="BV10" s="13">
        <f>SUMIFS('Retiro Mensual'!$E$2:$E$2629,'Retiro Mensual'!$A$2:$A$2629,BV$4,'Retiro Mensual'!$B$2:$B$2629,$B10,'Retiro Mensual'!$C$2:$C$2629,BV$5)</f>
        <v>2188743.9920000001</v>
      </c>
      <c r="BW10" s="14">
        <f>SUMIFS('Retiro Mensual'!$E$2:$E$2629,'Retiro Mensual'!$A$2:$A$2629,BW$4,'Retiro Mensual'!$B$2:$B$2629,$B10,'Retiro Mensual'!$C$2:$C$2629,BW$5)</f>
        <v>2341723.2119999998</v>
      </c>
      <c r="BX10" s="13"/>
      <c r="BY10" s="12">
        <f>SUMIFS('Compra Ventas'!$E$2:$E$2700,'Compra Ventas'!$A$2:$A$2700,BY$4,'Compra Ventas'!$B$2:$B$2700,$B10,'Compra Ventas'!$C$2:$C$2700,BY$5)</f>
        <v>-107575.52976213073</v>
      </c>
      <c r="BZ10" s="13">
        <f>SUMIFS('Compra Ventas'!$E$2:$E$2700,'Compra Ventas'!$A$2:$A$2700,BZ$4,'Compra Ventas'!$B$2:$B$2700,$B10,'Compra Ventas'!$C$2:$C$2700,BZ$5)</f>
        <v>-120841.53689883801</v>
      </c>
      <c r="CA10" s="13">
        <f>SUMIFS('Compra Ventas'!$E$2:$E$2700,'Compra Ventas'!$A$2:$A$2700,CA$4,'Compra Ventas'!$B$2:$B$2700,$B10,'Compra Ventas'!$C$2:$C$2700,CA$5)</f>
        <v>-82655.977972041059</v>
      </c>
      <c r="CB10" s="13">
        <f>SUMIFS('Compra Ventas'!$E$2:$E$2700,'Compra Ventas'!$A$2:$A$2700,CB$4,'Compra Ventas'!$B$2:$B$2700,$B10,'Compra Ventas'!$C$2:$C$2700,CB$5)</f>
        <v>-39602.742741414528</v>
      </c>
      <c r="CC10" s="13">
        <f>SUMIFS('Compra Ventas'!$E$2:$E$2700,'Compra Ventas'!$A$2:$A$2700,CC$4,'Compra Ventas'!$B$2:$B$2700,$B10,'Compra Ventas'!$C$2:$C$2700,CC$5)</f>
        <v>-46689.133293996783</v>
      </c>
      <c r="CD10" s="13">
        <f>SUMIFS('Compra Ventas'!$E$2:$E$2700,'Compra Ventas'!$A$2:$A$2700,CD$4,'Compra Ventas'!$B$2:$B$2700,$B10,'Compra Ventas'!$C$2:$C$2700,CD$5)</f>
        <v>-34955.301706730446</v>
      </c>
      <c r="CE10" s="13">
        <f>SUMIFS('Compra Ventas'!$E$2:$E$2700,'Compra Ventas'!$A$2:$A$2700,CE$4,'Compra Ventas'!$B$2:$B$2700,$B10,'Compra Ventas'!$C$2:$C$2700,CE$5)</f>
        <v>-29202.145458538565</v>
      </c>
      <c r="CF10" s="13">
        <f>SUMIFS('Compra Ventas'!$E$2:$E$2700,'Compra Ventas'!$A$2:$A$2700,CF$4,'Compra Ventas'!$B$2:$B$2700,$B10,'Compra Ventas'!$C$2:$C$2700,CF$5)</f>
        <v>-46286.640851602089</v>
      </c>
      <c r="CG10" s="13">
        <f>SUMIFS('Compra Ventas'!$E$2:$E$2700,'Compra Ventas'!$A$2:$A$2700,CG$4,'Compra Ventas'!$B$2:$B$2700,$B10,'Compra Ventas'!$C$2:$C$2700,CG$5)</f>
        <v>-37928.226438931844</v>
      </c>
      <c r="CH10" s="13">
        <f>SUMIFS('Compra Ventas'!$E$2:$E$2700,'Compra Ventas'!$A$2:$A$2700,CH$4,'Compra Ventas'!$B$2:$B$2700,$B10,'Compra Ventas'!$C$2:$C$2700,CH$5)</f>
        <v>-40346.803878027582</v>
      </c>
      <c r="CI10" s="13">
        <f>SUMIFS('Compra Ventas'!$E$2:$E$2700,'Compra Ventas'!$A$2:$A$2700,CI$4,'Compra Ventas'!$B$2:$B$2700,$B10,'Compra Ventas'!$C$2:$C$2700,CI$5)</f>
        <v>-43690.131052430494</v>
      </c>
      <c r="CJ10" s="14">
        <f>SUMIFS('Compra Ventas'!$E$2:$E$2700,'Compra Ventas'!$A$2:$A$2700,CJ$4,'Compra Ventas'!$B$2:$B$2700,$B10,'Compra Ventas'!$C$2:$C$2700,CJ$5)</f>
        <v>-32008.933886521147</v>
      </c>
      <c r="CK10" s="12">
        <f>SUMIFS('Compra Ventas'!$E$2:$E$2700,'Compra Ventas'!$A$2:$A$2700,CK$4,'Compra Ventas'!$B$2:$B$2700,$B10,'Compra Ventas'!$C$2:$C$2700,CK$5)</f>
        <v>-107667.75633414589</v>
      </c>
      <c r="CL10" s="13">
        <f>SUMIFS('Compra Ventas'!$E$2:$E$2700,'Compra Ventas'!$A$2:$A$2700,CL$4,'Compra Ventas'!$B$2:$B$2700,$B10,'Compra Ventas'!$C$2:$C$2700,CL$5)</f>
        <v>-121024.07313493924</v>
      </c>
      <c r="CM10" s="13">
        <f>SUMIFS('Compra Ventas'!$E$2:$E$2700,'Compra Ventas'!$A$2:$A$2700,CM$4,'Compra Ventas'!$B$2:$B$2700,$B10,'Compra Ventas'!$C$2:$C$2700,CM$5)</f>
        <v>-87600.440567137732</v>
      </c>
      <c r="CN10" s="13">
        <f>SUMIFS('Compra Ventas'!$E$2:$E$2700,'Compra Ventas'!$A$2:$A$2700,CN$4,'Compra Ventas'!$B$2:$B$2700,$B10,'Compra Ventas'!$C$2:$C$2700,CN$5)</f>
        <v>-38331.177838997988</v>
      </c>
      <c r="CO10" s="13">
        <f>SUMIFS('Compra Ventas'!$E$2:$E$2700,'Compra Ventas'!$A$2:$A$2700,CO$4,'Compra Ventas'!$B$2:$B$2700,$B10,'Compra Ventas'!$C$2:$C$2700,CO$5)</f>
        <v>-50255.521702438979</v>
      </c>
      <c r="CP10" s="13">
        <f>SUMIFS('Compra Ventas'!$E$2:$E$2700,'Compra Ventas'!$A$2:$A$2700,CP$4,'Compra Ventas'!$B$2:$B$2700,$B10,'Compra Ventas'!$C$2:$C$2700,CP$5)</f>
        <v>-45905.836923508177</v>
      </c>
      <c r="CQ10" s="13">
        <f>SUMIFS('Compra Ventas'!$E$2:$E$2700,'Compra Ventas'!$A$2:$A$2700,CQ$4,'Compra Ventas'!$B$2:$B$2700,$B10,'Compra Ventas'!$C$2:$C$2700,CQ$5)</f>
        <v>-49504.985810809761</v>
      </c>
      <c r="CR10" s="13">
        <f>SUMIFS('Compra Ventas'!$E$2:$E$2700,'Compra Ventas'!$A$2:$A$2700,CR$4,'Compra Ventas'!$B$2:$B$2700,$B10,'Compra Ventas'!$C$2:$C$2700,CR$5)</f>
        <v>-46629.838280016462</v>
      </c>
      <c r="CS10" s="13">
        <f>SUMIFS('Compra Ventas'!$E$2:$E$2700,'Compra Ventas'!$A$2:$A$2700,CS$4,'Compra Ventas'!$B$2:$B$2700,$B10,'Compra Ventas'!$C$2:$C$2700,CS$5)</f>
        <v>-38600.605889621991</v>
      </c>
      <c r="CT10" s="13">
        <f>SUMIFS('Compra Ventas'!$E$2:$E$2700,'Compra Ventas'!$A$2:$A$2700,CT$4,'Compra Ventas'!$B$2:$B$2700,$B10,'Compra Ventas'!$C$2:$C$2700,CT$5)</f>
        <v>-51197.292746180297</v>
      </c>
      <c r="CU10" s="13">
        <f>SUMIFS('Compra Ventas'!$E$2:$E$2700,'Compra Ventas'!$A$2:$A$2700,CU$4,'Compra Ventas'!$B$2:$B$2700,$B10,'Compra Ventas'!$C$2:$C$2700,CU$5)</f>
        <v>-57861.053878529732</v>
      </c>
      <c r="CV10" s="14">
        <f>SUMIFS('Compra Ventas'!$E$2:$E$2700,'Compra Ventas'!$A$2:$A$2700,CV$4,'Compra Ventas'!$B$2:$B$2700,$B10,'Compra Ventas'!$C$2:$C$2700,CV$5)</f>
        <v>-58264.445777020184</v>
      </c>
      <c r="CW10" s="12">
        <f>SUMIFS('Compra Ventas'!$E$2:$E$2700,'Compra Ventas'!$A$2:$A$2700,CW$4,'Compra Ventas'!$B$2:$B$2700,$B10,'Compra Ventas'!$C$2:$C$2700,CW$5)</f>
        <v>-107673.23891973901</v>
      </c>
      <c r="CX10" s="13">
        <f>SUMIFS('Compra Ventas'!$E$2:$E$2700,'Compra Ventas'!$A$2:$A$2700,CX$4,'Compra Ventas'!$B$2:$B$2700,$B10,'Compra Ventas'!$C$2:$C$2700,CX$5)</f>
        <v>-126290.14648842748</v>
      </c>
      <c r="CY10" s="13">
        <f>SUMIFS('Compra Ventas'!$E$2:$E$2700,'Compra Ventas'!$A$2:$A$2700,CY$4,'Compra Ventas'!$B$2:$B$2700,$B10,'Compra Ventas'!$C$2:$C$2700,CY$5)</f>
        <v>-87417.664886962797</v>
      </c>
      <c r="CZ10" s="13">
        <f>SUMIFS('Compra Ventas'!$E$2:$E$2700,'Compra Ventas'!$A$2:$A$2700,CZ$4,'Compra Ventas'!$B$2:$B$2700,$B10,'Compra Ventas'!$C$2:$C$2700,CZ$5)</f>
        <v>-39335.709743750813</v>
      </c>
      <c r="DA10" s="13">
        <f>SUMIFS('Compra Ventas'!$E$2:$E$2700,'Compra Ventas'!$A$2:$A$2700,DA$4,'Compra Ventas'!$B$2:$B$2700,$B10,'Compra Ventas'!$C$2:$C$2700,DA$5)</f>
        <v>-50355.003847987711</v>
      </c>
      <c r="DB10" s="13">
        <f>SUMIFS('Compra Ventas'!$E$2:$E$2700,'Compra Ventas'!$A$2:$A$2700,DB$4,'Compra Ventas'!$B$2:$B$2700,$B10,'Compra Ventas'!$C$2:$C$2700,DB$5)</f>
        <v>-54568.422054469207</v>
      </c>
      <c r="DC10" s="13">
        <f>SUMIFS('Compra Ventas'!$E$2:$E$2700,'Compra Ventas'!$A$2:$A$2700,DC$4,'Compra Ventas'!$B$2:$B$2700,$B10,'Compra Ventas'!$C$2:$C$2700,DC$5)</f>
        <v>-50595.008146538385</v>
      </c>
      <c r="DD10" s="13">
        <f>SUMIFS('Compra Ventas'!$E$2:$E$2700,'Compra Ventas'!$A$2:$A$2700,DD$4,'Compra Ventas'!$B$2:$B$2700,$B10,'Compra Ventas'!$C$2:$C$2700,DD$5)</f>
        <v>-55661.461425493762</v>
      </c>
      <c r="DE10" s="13">
        <f>SUMIFS('Compra Ventas'!$E$2:$E$2700,'Compra Ventas'!$A$2:$A$2700,DE$4,'Compra Ventas'!$B$2:$B$2700,$B10,'Compra Ventas'!$C$2:$C$2700,DE$5)</f>
        <v>-39050.683426960968</v>
      </c>
      <c r="DF10" s="13">
        <f>SUMIFS('Compra Ventas'!$E$2:$E$2700,'Compra Ventas'!$A$2:$A$2700,DF$4,'Compra Ventas'!$B$2:$B$2700,$B10,'Compra Ventas'!$C$2:$C$2700,DF$5)</f>
        <v>-44808.575261405116</v>
      </c>
      <c r="DG10" s="13">
        <f>SUMIFS('Compra Ventas'!$E$2:$E$2700,'Compra Ventas'!$A$2:$A$2700,DG$4,'Compra Ventas'!$B$2:$B$2700,$B10,'Compra Ventas'!$C$2:$C$2700,DG$5)</f>
        <v>-59144.936820958974</v>
      </c>
      <c r="DH10" s="14">
        <f>SUMIFS('Compra Ventas'!$E$2:$E$2700,'Compra Ventas'!$A$2:$A$2700,DH$4,'Compra Ventas'!$B$2:$B$2700,$B10,'Compra Ventas'!$C$2:$C$2700,DH$5)</f>
        <v>-60307.915694800264</v>
      </c>
      <c r="DI10" s="84"/>
      <c r="DJ10" s="98">
        <f>SUMIFS('Ajuste Ciclado'!D$5:D$47,'Ajuste Ciclado'!$C$5:$C$47,Balance!DJ$4,'Ajuste Ciclado'!$B$5:$B$47,Balance!$B10)</f>
        <v>0</v>
      </c>
      <c r="DK10" s="99">
        <f>SUMIFS('Ajuste Ciclado'!E$5:E$47,'Ajuste Ciclado'!$C$5:$C$47,Balance!DK$4,'Ajuste Ciclado'!$B$5:$B$47,Balance!$B10)</f>
        <v>0</v>
      </c>
      <c r="DL10" s="99">
        <f>SUMIFS('Ajuste Ciclado'!F$5:F$47,'Ajuste Ciclado'!$C$5:$C$47,Balance!DL$4,'Ajuste Ciclado'!$B$5:$B$47,Balance!$B10)</f>
        <v>0</v>
      </c>
      <c r="DM10" s="99">
        <f>SUMIFS('Ajuste Ciclado'!G$5:G$47,'Ajuste Ciclado'!$C$5:$C$47,Balance!DM$4,'Ajuste Ciclado'!$B$5:$B$47,Balance!$B10)</f>
        <v>0</v>
      </c>
      <c r="DN10" s="99">
        <f>SUMIFS('Ajuste Ciclado'!H$5:H$47,'Ajuste Ciclado'!$C$5:$C$47,Balance!DN$4,'Ajuste Ciclado'!$B$5:$B$47,Balance!$B10)</f>
        <v>0</v>
      </c>
      <c r="DO10" s="99">
        <f>SUMIFS('Ajuste Ciclado'!I$5:I$47,'Ajuste Ciclado'!$C$5:$C$47,Balance!DO$4,'Ajuste Ciclado'!$B$5:$B$47,Balance!$B10)</f>
        <v>0</v>
      </c>
      <c r="DP10" s="99">
        <f>SUMIFS('Ajuste Ciclado'!J$5:J$47,'Ajuste Ciclado'!$C$5:$C$47,Balance!DP$4,'Ajuste Ciclado'!$B$5:$B$47,Balance!$B10)</f>
        <v>0</v>
      </c>
      <c r="DQ10" s="99">
        <f>SUMIFS('Ajuste Ciclado'!K$5:K$47,'Ajuste Ciclado'!$C$5:$C$47,Balance!DQ$4,'Ajuste Ciclado'!$B$5:$B$47,Balance!$B10)</f>
        <v>0</v>
      </c>
      <c r="DR10" s="99">
        <f>SUMIFS('Ajuste Ciclado'!L$5:L$47,'Ajuste Ciclado'!$C$5:$C$47,Balance!DR$4,'Ajuste Ciclado'!$B$5:$B$47,Balance!$B10)</f>
        <v>0</v>
      </c>
      <c r="DS10" s="99">
        <f>SUMIFS('Ajuste Ciclado'!M$5:M$47,'Ajuste Ciclado'!$C$5:$C$47,Balance!DS$4,'Ajuste Ciclado'!$B$5:$B$47,Balance!$B10)</f>
        <v>0</v>
      </c>
      <c r="DT10" s="99">
        <f>SUMIFS('Ajuste Ciclado'!N$5:N$47,'Ajuste Ciclado'!$C$5:$C$47,Balance!DT$4,'Ajuste Ciclado'!$B$5:$B$47,Balance!$B10)</f>
        <v>0</v>
      </c>
      <c r="DU10" s="100">
        <f>SUMIFS('Ajuste Ciclado'!O$5:O$47,'Ajuste Ciclado'!$C$5:$C$47,Balance!DU$4,'Ajuste Ciclado'!$B$5:$B$47,Balance!$B10)</f>
        <v>0</v>
      </c>
      <c r="DV10" s="98">
        <f>SUMIFS('Ajuste Ciclado'!D$5:D$47,'Ajuste Ciclado'!$C$5:$C$47,Balance!DV$4,'Ajuste Ciclado'!$B$5:$B$47,Balance!$B10)</f>
        <v>0</v>
      </c>
      <c r="DW10" s="99">
        <f>SUMIFS('Ajuste Ciclado'!E$5:E$47,'Ajuste Ciclado'!$C$5:$C$47,Balance!DW$4,'Ajuste Ciclado'!$B$5:$B$47,Balance!$B10)</f>
        <v>0</v>
      </c>
      <c r="DX10" s="99">
        <f>SUMIFS('Ajuste Ciclado'!F$5:F$47,'Ajuste Ciclado'!$C$5:$C$47,Balance!DX$4,'Ajuste Ciclado'!$B$5:$B$47,Balance!$B10)</f>
        <v>0</v>
      </c>
      <c r="DY10" s="99">
        <f>SUMIFS('Ajuste Ciclado'!G$5:G$47,'Ajuste Ciclado'!$C$5:$C$47,Balance!DY$4,'Ajuste Ciclado'!$B$5:$B$47,Balance!$B10)</f>
        <v>0</v>
      </c>
      <c r="DZ10" s="99">
        <f>SUMIFS('Ajuste Ciclado'!H$5:H$47,'Ajuste Ciclado'!$C$5:$C$47,Balance!DZ$4,'Ajuste Ciclado'!$B$5:$B$47,Balance!$B10)</f>
        <v>0</v>
      </c>
      <c r="EA10" s="99">
        <f>SUMIFS('Ajuste Ciclado'!I$5:I$47,'Ajuste Ciclado'!$C$5:$C$47,Balance!EA$4,'Ajuste Ciclado'!$B$5:$B$47,Balance!$B10)</f>
        <v>0</v>
      </c>
      <c r="EB10" s="99">
        <f>SUMIFS('Ajuste Ciclado'!J$5:J$47,'Ajuste Ciclado'!$C$5:$C$47,Balance!EB$4,'Ajuste Ciclado'!$B$5:$B$47,Balance!$B10)</f>
        <v>0</v>
      </c>
      <c r="EC10" s="99">
        <f>SUMIFS('Ajuste Ciclado'!K$5:K$47,'Ajuste Ciclado'!$C$5:$C$47,Balance!EC$4,'Ajuste Ciclado'!$B$5:$B$47,Balance!$B10)</f>
        <v>0</v>
      </c>
      <c r="ED10" s="99">
        <f>SUMIFS('Ajuste Ciclado'!L$5:L$47,'Ajuste Ciclado'!$C$5:$C$47,Balance!ED$4,'Ajuste Ciclado'!$B$5:$B$47,Balance!$B10)</f>
        <v>0</v>
      </c>
      <c r="EE10" s="99">
        <f>SUMIFS('Ajuste Ciclado'!M$5:M$47,'Ajuste Ciclado'!$C$5:$C$47,Balance!EE$4,'Ajuste Ciclado'!$B$5:$B$47,Balance!$B10)</f>
        <v>0</v>
      </c>
      <c r="EF10" s="99">
        <f>SUMIFS('Ajuste Ciclado'!N$5:N$47,'Ajuste Ciclado'!$C$5:$C$47,Balance!EF$4,'Ajuste Ciclado'!$B$5:$B$47,Balance!$B10)</f>
        <v>0</v>
      </c>
      <c r="EG10" s="100">
        <f>SUMIFS('Ajuste Ciclado'!O$5:O$47,'Ajuste Ciclado'!$C$5:$C$47,Balance!EG$4,'Ajuste Ciclado'!$B$5:$B$47,Balance!$B10)</f>
        <v>0</v>
      </c>
      <c r="EH10" s="98">
        <f>SUMIFS('Ajuste Ciclado'!D$5:D$47,'Ajuste Ciclado'!$C$5:$C$47,Balance!EH$4,'Ajuste Ciclado'!$B$5:$B$47,Balance!$B10)</f>
        <v>0</v>
      </c>
      <c r="EI10" s="99">
        <f>SUMIFS('Ajuste Ciclado'!E$5:E$47,'Ajuste Ciclado'!$C$5:$C$47,Balance!EI$4,'Ajuste Ciclado'!$B$5:$B$47,Balance!$B10)</f>
        <v>0</v>
      </c>
      <c r="EJ10" s="99">
        <f>SUMIFS('Ajuste Ciclado'!F$5:F$47,'Ajuste Ciclado'!$C$5:$C$47,Balance!EJ$4,'Ajuste Ciclado'!$B$5:$B$47,Balance!$B10)</f>
        <v>0</v>
      </c>
      <c r="EK10" s="99">
        <f>SUMIFS('Ajuste Ciclado'!G$5:G$47,'Ajuste Ciclado'!$C$5:$C$47,Balance!EK$4,'Ajuste Ciclado'!$B$5:$B$47,Balance!$B10)</f>
        <v>0</v>
      </c>
      <c r="EL10" s="99">
        <f>SUMIFS('Ajuste Ciclado'!H$5:H$47,'Ajuste Ciclado'!$C$5:$C$47,Balance!EL$4,'Ajuste Ciclado'!$B$5:$B$47,Balance!$B10)</f>
        <v>0</v>
      </c>
      <c r="EM10" s="99">
        <f>SUMIFS('Ajuste Ciclado'!I$5:I$47,'Ajuste Ciclado'!$C$5:$C$47,Balance!EM$4,'Ajuste Ciclado'!$B$5:$B$47,Balance!$B10)</f>
        <v>0</v>
      </c>
      <c r="EN10" s="99">
        <f>SUMIFS('Ajuste Ciclado'!J$5:J$47,'Ajuste Ciclado'!$C$5:$C$47,Balance!EN$4,'Ajuste Ciclado'!$B$5:$B$47,Balance!$B10)</f>
        <v>0</v>
      </c>
      <c r="EO10" s="99">
        <f>SUMIFS('Ajuste Ciclado'!K$5:K$47,'Ajuste Ciclado'!$C$5:$C$47,Balance!EO$4,'Ajuste Ciclado'!$B$5:$B$47,Balance!$B10)</f>
        <v>0</v>
      </c>
      <c r="EP10" s="99">
        <f>SUMIFS('Ajuste Ciclado'!L$5:L$47,'Ajuste Ciclado'!$C$5:$C$47,Balance!EP$4,'Ajuste Ciclado'!$B$5:$B$47,Balance!$B10)</f>
        <v>0</v>
      </c>
      <c r="EQ10" s="99">
        <f>SUMIFS('Ajuste Ciclado'!M$5:M$47,'Ajuste Ciclado'!$C$5:$C$47,Balance!EQ$4,'Ajuste Ciclado'!$B$5:$B$47,Balance!$B10)</f>
        <v>0</v>
      </c>
      <c r="ER10" s="99">
        <f>SUMIFS('Ajuste Ciclado'!N$5:N$47,'Ajuste Ciclado'!$C$5:$C$47,Balance!ER$4,'Ajuste Ciclado'!$B$5:$B$47,Balance!$B10)</f>
        <v>0</v>
      </c>
      <c r="ES10" s="100">
        <f>SUMIFS('Ajuste Ciclado'!O$5:O$47,'Ajuste Ciclado'!$C$5:$C$47,Balance!ES$4,'Ajuste Ciclado'!$B$5:$B$47,Balance!$B10)</f>
        <v>0</v>
      </c>
      <c r="ET10" s="84"/>
      <c r="EU10" s="12">
        <f t="shared" si="129"/>
        <v>985328.10973131005</v>
      </c>
      <c r="EV10" s="13">
        <f t="shared" si="93"/>
        <v>1527004.9430590309</v>
      </c>
      <c r="EW10" s="13">
        <f t="shared" si="94"/>
        <v>836806.78178212955</v>
      </c>
      <c r="EX10" s="13">
        <f t="shared" si="95"/>
        <v>-297015.46185549552</v>
      </c>
      <c r="EY10" s="13">
        <f t="shared" si="96"/>
        <v>-272810.78022864577</v>
      </c>
      <c r="EZ10" s="13">
        <f t="shared" si="97"/>
        <v>938913.41649993556</v>
      </c>
      <c r="FA10" s="13">
        <f t="shared" si="98"/>
        <v>-373339.32384635368</v>
      </c>
      <c r="FB10" s="13">
        <f t="shared" si="99"/>
        <v>588112.14408336987</v>
      </c>
      <c r="FC10" s="13">
        <f t="shared" si="100"/>
        <v>382964.73348975723</v>
      </c>
      <c r="FD10" s="13">
        <f t="shared" si="101"/>
        <v>1658462.1136839376</v>
      </c>
      <c r="FE10" s="13">
        <f t="shared" si="102"/>
        <v>1498699.7525071236</v>
      </c>
      <c r="FF10" s="14">
        <f t="shared" si="103"/>
        <v>533497.16619442694</v>
      </c>
      <c r="FG10" s="12">
        <f t="shared" si="104"/>
        <v>983924.76146840828</v>
      </c>
      <c r="FH10" s="13">
        <f t="shared" si="105"/>
        <v>1503229.2051964547</v>
      </c>
      <c r="FI10" s="13">
        <f t="shared" si="106"/>
        <v>911308.24431734998</v>
      </c>
      <c r="FJ10" s="13">
        <f t="shared" si="107"/>
        <v>-447312.41644778714</v>
      </c>
      <c r="FK10" s="13">
        <f t="shared" si="108"/>
        <v>-199528.16239545066</v>
      </c>
      <c r="FL10" s="13">
        <f t="shared" si="109"/>
        <v>1087090.969088386</v>
      </c>
      <c r="FM10" s="13">
        <f t="shared" si="110"/>
        <v>-106564.72999639157</v>
      </c>
      <c r="FN10" s="13">
        <f t="shared" si="111"/>
        <v>589755.02464163734</v>
      </c>
      <c r="FO10" s="13">
        <f t="shared" si="112"/>
        <v>379357.32356699009</v>
      </c>
      <c r="FP10" s="13">
        <f t="shared" si="113"/>
        <v>1812246.8619725746</v>
      </c>
      <c r="FQ10" s="13">
        <f t="shared" si="114"/>
        <v>1574752.9298733384</v>
      </c>
      <c r="FR10" s="14">
        <f t="shared" si="115"/>
        <v>742002.44665171299</v>
      </c>
      <c r="FS10" s="12">
        <f t="shared" si="116"/>
        <v>983318.70642363385</v>
      </c>
      <c r="FT10" s="13">
        <f t="shared" si="117"/>
        <v>1586809.605673149</v>
      </c>
      <c r="FU10" s="13">
        <f t="shared" si="118"/>
        <v>909573.17234735261</v>
      </c>
      <c r="FV10" s="13">
        <f t="shared" si="119"/>
        <v>-392489.70672037877</v>
      </c>
      <c r="FW10" s="13">
        <f t="shared" si="120"/>
        <v>-242953.92708588004</v>
      </c>
      <c r="FX10" s="13">
        <f t="shared" si="121"/>
        <v>1190262.3151024706</v>
      </c>
      <c r="FY10" s="13">
        <f t="shared" si="122"/>
        <v>-199034.70120500959</v>
      </c>
      <c r="FZ10" s="13">
        <f t="shared" si="123"/>
        <v>670870.0792175543</v>
      </c>
      <c r="GA10" s="13">
        <f t="shared" si="124"/>
        <v>342261.06620545022</v>
      </c>
      <c r="GB10" s="13">
        <f t="shared" si="125"/>
        <v>1482917.4706719399</v>
      </c>
      <c r="GC10" s="13">
        <f t="shared" si="126"/>
        <v>1357225.7287372679</v>
      </c>
      <c r="GD10" s="14">
        <f t="shared" si="127"/>
        <v>567458.60402447311</v>
      </c>
      <c r="GE10" s="84"/>
      <c r="GF10" s="12">
        <f t="shared" si="130"/>
        <v>8006623.5951005267</v>
      </c>
      <c r="GG10" s="13">
        <f t="shared" si="130"/>
        <v>8830262.457937222</v>
      </c>
      <c r="GH10" s="14">
        <f t="shared" si="130"/>
        <v>8256218.4133920223</v>
      </c>
      <c r="GI10" s="6">
        <f t="shared" si="131"/>
        <v>1</v>
      </c>
      <c r="GJ10" s="12">
        <f t="shared" si="132"/>
        <v>-943165.56593049504</v>
      </c>
      <c r="GK10" s="13">
        <f t="shared" si="133"/>
        <v>-753405.3088396294</v>
      </c>
      <c r="GL10" s="14">
        <f t="shared" si="134"/>
        <v>-834478.33501126838</v>
      </c>
      <c r="GM10" s="84"/>
      <c r="GN10" s="66">
        <f t="shared" si="135"/>
        <v>-943165.56593049504</v>
      </c>
      <c r="GO10" s="84"/>
      <c r="GP10" s="63" t="str" cm="1">
        <f t="array" ref="GP10">INDEX($GF$4:$GH$4,1,GI10)</f>
        <v>Sample 1</v>
      </c>
      <c r="GQ10" s="12">
        <f t="shared" si="136"/>
        <v>-373339.32384635368</v>
      </c>
      <c r="GR10" s="13">
        <f t="shared" si="136"/>
        <v>-297015.46185549552</v>
      </c>
      <c r="GS10" s="14">
        <f t="shared" si="136"/>
        <v>-272810.78022864577</v>
      </c>
      <c r="GT10" s="12">
        <f t="shared" si="137"/>
        <v>-447312.41644778714</v>
      </c>
      <c r="GU10" s="13">
        <f t="shared" si="137"/>
        <v>-199528.16239545066</v>
      </c>
      <c r="GV10" s="14">
        <f t="shared" si="137"/>
        <v>-106564.72999639157</v>
      </c>
      <c r="GW10" s="12">
        <f t="shared" si="138"/>
        <v>-392489.70672037877</v>
      </c>
      <c r="GX10" s="13">
        <f t="shared" si="138"/>
        <v>-242953.92708588004</v>
      </c>
      <c r="GY10" s="14">
        <f t="shared" si="138"/>
        <v>-199034.70120500959</v>
      </c>
      <c r="GZ10" s="84" t="str">
        <f t="shared" si="128"/>
        <v>Sample 1</v>
      </c>
      <c r="HA10" s="12">
        <f t="shared" si="139"/>
        <v>-373339.32384635368</v>
      </c>
      <c r="HB10" s="13">
        <f t="shared" si="139"/>
        <v>-297015.46185549552</v>
      </c>
      <c r="HC10" s="14">
        <f t="shared" si="139"/>
        <v>-272810.78022864577</v>
      </c>
      <c r="HD10" s="6">
        <f t="shared" si="140"/>
        <v>-943165.56593049504</v>
      </c>
      <c r="HE10" s="84" t="str">
        <f t="shared" si="141"/>
        <v>Ok</v>
      </c>
    </row>
    <row r="11" spans="2:213" hidden="1" x14ac:dyDescent="0.3">
      <c r="B11" s="84" t="s">
        <v>83</v>
      </c>
      <c r="C11" s="12">
        <f>SUMIFS(Inyecciones!$E$2:$E$14185,Inyecciones!$A$2:$A$14185,Balance!C$4,Inyecciones!$B$2:$B$14185,Balance!$B11,Inyecciones!$C$2:$C$14185,Balance!C$5)</f>
        <v>34118437.293262146</v>
      </c>
      <c r="D11" s="13">
        <f>SUMIFS(Inyecciones!$E$2:$E$14185,Inyecciones!$A$2:$A$14185,Balance!D$4,Inyecciones!$B$2:$B$14185,Balance!$B11,Inyecciones!$C$2:$C$14185,Balance!D$5)</f>
        <v>36227350.50423836</v>
      </c>
      <c r="E11" s="13">
        <f>SUMIFS(Inyecciones!$E$2:$E$14185,Inyecciones!$A$2:$A$14185,Balance!E$4,Inyecciones!$B$2:$B$14185,Balance!$B11,Inyecciones!$C$2:$C$14185,Balance!E$5)</f>
        <v>46324200.872807801</v>
      </c>
      <c r="F11" s="13">
        <f>SUMIFS(Inyecciones!$E$2:$E$14185,Inyecciones!$A$2:$A$14185,Balance!F$4,Inyecciones!$B$2:$B$14185,Balance!$B11,Inyecciones!$C$2:$C$14185,Balance!F$5)</f>
        <v>36218428.67086377</v>
      </c>
      <c r="G11" s="13">
        <f>SUMIFS(Inyecciones!$E$2:$E$14185,Inyecciones!$A$2:$A$14185,Balance!G$4,Inyecciones!$B$2:$B$14185,Balance!$B11,Inyecciones!$C$2:$C$14185,Balance!G$5)</f>
        <v>41510370.299685337</v>
      </c>
      <c r="H11" s="13">
        <f>SUMIFS(Inyecciones!$E$2:$E$14185,Inyecciones!$A$2:$A$14185,Balance!H$4,Inyecciones!$B$2:$B$14185,Balance!$B11,Inyecciones!$C$2:$C$14185,Balance!H$5)</f>
        <v>32015060.48312765</v>
      </c>
      <c r="I11" s="13">
        <f>SUMIFS(Inyecciones!$E$2:$E$14185,Inyecciones!$A$2:$A$14185,Balance!I$4,Inyecciones!$B$2:$B$14185,Balance!$B11,Inyecciones!$C$2:$C$14185,Balance!I$5)</f>
        <v>32135812.039211161</v>
      </c>
      <c r="J11" s="13">
        <f>SUMIFS(Inyecciones!$E$2:$E$14185,Inyecciones!$A$2:$A$14185,Balance!J$4,Inyecciones!$B$2:$B$14185,Balance!$B11,Inyecciones!$C$2:$C$14185,Balance!J$5)</f>
        <v>34523226.475699812</v>
      </c>
      <c r="K11" s="13">
        <f>SUMIFS(Inyecciones!$E$2:$E$14185,Inyecciones!$A$2:$A$14185,Balance!K$4,Inyecciones!$B$2:$B$14185,Balance!$B11,Inyecciones!$C$2:$C$14185,Balance!K$5)</f>
        <v>23372800.33597834</v>
      </c>
      <c r="L11" s="13">
        <f>SUMIFS(Inyecciones!$E$2:$E$14185,Inyecciones!$A$2:$A$14185,Balance!L$4,Inyecciones!$B$2:$B$14185,Balance!$B11,Inyecciones!$C$2:$C$14185,Balance!L$5)</f>
        <v>14595663.39978959</v>
      </c>
      <c r="M11" s="13">
        <f>SUMIFS(Inyecciones!$E$2:$E$14185,Inyecciones!$A$2:$A$14185,Balance!M$4,Inyecciones!$B$2:$B$14185,Balance!$B11,Inyecciones!$C$2:$C$14185,Balance!M$5)</f>
        <v>17414477.10185755</v>
      </c>
      <c r="N11" s="14">
        <f>SUMIFS(Inyecciones!$E$2:$E$14185,Inyecciones!$A$2:$A$14185,Balance!N$4,Inyecciones!$B$2:$B$14185,Balance!$B11,Inyecciones!$C$2:$C$14185,Balance!N$5)</f>
        <v>18935894.379427232</v>
      </c>
      <c r="O11" s="12">
        <f>SUMIFS(Inyecciones!$E$2:$E$14185,Inyecciones!$A$2:$A$14185,Balance!O$4,Inyecciones!$B$2:$B$14185,Balance!$B11,Inyecciones!$C$2:$C$14185,Balance!O$5)</f>
        <v>34444800.779161423</v>
      </c>
      <c r="P11" s="13">
        <f>SUMIFS(Inyecciones!$E$2:$E$14185,Inyecciones!$A$2:$A$14185,Balance!P$4,Inyecciones!$B$2:$B$14185,Balance!$B11,Inyecciones!$C$2:$C$14185,Balance!P$5)</f>
        <v>37116997.543909937</v>
      </c>
      <c r="Q11" s="13">
        <f>SUMIFS(Inyecciones!$E$2:$E$14185,Inyecciones!$A$2:$A$14185,Balance!Q$4,Inyecciones!$B$2:$B$14185,Balance!$B11,Inyecciones!$C$2:$C$14185,Balance!Q$5)</f>
        <v>47899891.202566303</v>
      </c>
      <c r="R11" s="13">
        <f>SUMIFS(Inyecciones!$E$2:$E$14185,Inyecciones!$A$2:$A$14185,Balance!R$4,Inyecciones!$B$2:$B$14185,Balance!$B11,Inyecciones!$C$2:$C$14185,Balance!R$5)</f>
        <v>39646271.897450179</v>
      </c>
      <c r="S11" s="13">
        <f>SUMIFS(Inyecciones!$E$2:$E$14185,Inyecciones!$A$2:$A$14185,Balance!S$4,Inyecciones!$B$2:$B$14185,Balance!$B11,Inyecciones!$C$2:$C$14185,Balance!S$5)</f>
        <v>38269074.843846023</v>
      </c>
      <c r="T11" s="13">
        <f>SUMIFS(Inyecciones!$E$2:$E$14185,Inyecciones!$A$2:$A$14185,Balance!T$4,Inyecciones!$B$2:$B$14185,Balance!$B11,Inyecciones!$C$2:$C$14185,Balance!T$5)</f>
        <v>33632849.791509077</v>
      </c>
      <c r="U11" s="13">
        <f>SUMIFS(Inyecciones!$E$2:$E$14185,Inyecciones!$A$2:$A$14185,Balance!U$4,Inyecciones!$B$2:$B$14185,Balance!$B11,Inyecciones!$C$2:$C$14185,Balance!U$5)</f>
        <v>37014946.963270403</v>
      </c>
      <c r="V11" s="13">
        <f>SUMIFS(Inyecciones!$E$2:$E$14185,Inyecciones!$A$2:$A$14185,Balance!V$4,Inyecciones!$B$2:$B$14185,Balance!$B11,Inyecciones!$C$2:$C$14185,Balance!V$5)</f>
        <v>35566549.739216067</v>
      </c>
      <c r="W11" s="13">
        <f>SUMIFS(Inyecciones!$E$2:$E$14185,Inyecciones!$A$2:$A$14185,Balance!W$4,Inyecciones!$B$2:$B$14185,Balance!$B11,Inyecciones!$C$2:$C$14185,Balance!W$5)</f>
        <v>24724232.09456471</v>
      </c>
      <c r="X11" s="13">
        <f>SUMIFS(Inyecciones!$E$2:$E$14185,Inyecciones!$A$2:$A$14185,Balance!X$4,Inyecciones!$B$2:$B$14185,Balance!$B11,Inyecciones!$C$2:$C$14185,Balance!X$5)</f>
        <v>16354816.70173624</v>
      </c>
      <c r="Y11" s="13">
        <f>SUMIFS(Inyecciones!$E$2:$E$14185,Inyecciones!$A$2:$A$14185,Balance!Y$4,Inyecciones!$B$2:$B$14185,Balance!$B11,Inyecciones!$C$2:$C$14185,Balance!Y$5)</f>
        <v>19820567.124518961</v>
      </c>
      <c r="Z11" s="14">
        <f>SUMIFS(Inyecciones!$E$2:$E$14185,Inyecciones!$A$2:$A$14185,Balance!Z$4,Inyecciones!$B$2:$B$14185,Balance!$B11,Inyecciones!$C$2:$C$14185,Balance!Z$5)</f>
        <v>20300456.110178929</v>
      </c>
      <c r="AA11" s="12">
        <f>SUMIFS(Inyecciones!$E$2:$E$14185,Inyecciones!$A$2:$A$14185,Balance!AA$4,Inyecciones!$B$2:$B$14185,Balance!$B11,Inyecciones!$C$2:$C$14185,Balance!AA$5)</f>
        <v>34431150.154213607</v>
      </c>
      <c r="AB11" s="13">
        <f>SUMIFS(Inyecciones!$E$2:$E$14185,Inyecciones!$A$2:$A$14185,Balance!AB$4,Inyecciones!$B$2:$B$14185,Balance!$B11,Inyecciones!$C$2:$C$14185,Balance!AB$5)</f>
        <v>37022067.68122489</v>
      </c>
      <c r="AC11" s="13">
        <f>SUMIFS(Inyecciones!$E$2:$E$14185,Inyecciones!$A$2:$A$14185,Balance!AC$4,Inyecciones!$B$2:$B$14185,Balance!$B11,Inyecciones!$C$2:$C$14185,Balance!AC$5)</f>
        <v>47343560.316889651</v>
      </c>
      <c r="AD11" s="13">
        <f>SUMIFS(Inyecciones!$E$2:$E$14185,Inyecciones!$A$2:$A$14185,Balance!AD$4,Inyecciones!$B$2:$B$14185,Balance!$B11,Inyecciones!$C$2:$C$14185,Balance!AD$5)</f>
        <v>39272270.91953478</v>
      </c>
      <c r="AE11" s="13">
        <f>SUMIFS(Inyecciones!$E$2:$E$14185,Inyecciones!$A$2:$A$14185,Balance!AE$4,Inyecciones!$B$2:$B$14185,Balance!$B11,Inyecciones!$C$2:$C$14185,Balance!AE$5)</f>
        <v>43496915.392144702</v>
      </c>
      <c r="AF11" s="13">
        <f>SUMIFS(Inyecciones!$E$2:$E$14185,Inyecciones!$A$2:$A$14185,Balance!AF$4,Inyecciones!$B$2:$B$14185,Balance!$B11,Inyecciones!$C$2:$C$14185,Balance!AF$5)</f>
        <v>41716855.65440125</v>
      </c>
      <c r="AG11" s="13">
        <f>SUMIFS(Inyecciones!$E$2:$E$14185,Inyecciones!$A$2:$A$14185,Balance!AG$4,Inyecciones!$B$2:$B$14185,Balance!$B11,Inyecciones!$C$2:$C$14185,Balance!AG$5)</f>
        <v>44930189.084668361</v>
      </c>
      <c r="AH11" s="13">
        <f>SUMIFS(Inyecciones!$E$2:$E$14185,Inyecciones!$A$2:$A$14185,Balance!AH$4,Inyecciones!$B$2:$B$14185,Balance!$B11,Inyecciones!$C$2:$C$14185,Balance!AH$5)</f>
        <v>41645936.586053148</v>
      </c>
      <c r="AI11" s="13">
        <f>SUMIFS(Inyecciones!$E$2:$E$14185,Inyecciones!$A$2:$A$14185,Balance!AI$4,Inyecciones!$B$2:$B$14185,Balance!$B11,Inyecciones!$C$2:$C$14185,Balance!AI$5)</f>
        <v>27931943.20496168</v>
      </c>
      <c r="AJ11" s="13">
        <f>SUMIFS(Inyecciones!$E$2:$E$14185,Inyecciones!$A$2:$A$14185,Balance!AJ$4,Inyecciones!$B$2:$B$14185,Balance!$B11,Inyecciones!$C$2:$C$14185,Balance!AJ$5)</f>
        <v>17812802.562626742</v>
      </c>
      <c r="AK11" s="13">
        <f>SUMIFS(Inyecciones!$E$2:$E$14185,Inyecciones!$A$2:$A$14185,Balance!AK$4,Inyecciones!$B$2:$B$14185,Balance!$B11,Inyecciones!$C$2:$C$14185,Balance!AK$5)</f>
        <v>21906773.742680639</v>
      </c>
      <c r="AL11" s="14">
        <f>SUMIFS(Inyecciones!$E$2:$E$14185,Inyecciones!$A$2:$A$14185,Balance!AL$4,Inyecciones!$B$2:$B$14185,Balance!$B11,Inyecciones!$C$2:$C$14185,Balance!AL$5)</f>
        <v>21883791.74231885</v>
      </c>
      <c r="AM11" s="13"/>
      <c r="AN11" s="12">
        <f>SUMIFS('Retiro Mensual'!$E$2:$E$2629,'Retiro Mensual'!$A$2:$A$2629,AN$4,'Retiro Mensual'!$B$2:$B$2629,$B11,'Retiro Mensual'!$C$2:$C$2629,AN$5)</f>
        <v>0</v>
      </c>
      <c r="AO11" s="13">
        <f>SUMIFS('Retiro Mensual'!$E$2:$E$2629,'Retiro Mensual'!$A$2:$A$2629,AO$4,'Retiro Mensual'!$B$2:$B$2629,$B11,'Retiro Mensual'!$C$2:$C$2629,AO$5)</f>
        <v>0</v>
      </c>
      <c r="AP11" s="13">
        <f>SUMIFS('Retiro Mensual'!$E$2:$E$2629,'Retiro Mensual'!$A$2:$A$2629,AP$4,'Retiro Mensual'!$B$2:$B$2629,$B11,'Retiro Mensual'!$C$2:$C$2629,AP$5)</f>
        <v>0</v>
      </c>
      <c r="AQ11" s="13">
        <f>SUMIFS('Retiro Mensual'!$E$2:$E$2629,'Retiro Mensual'!$A$2:$A$2629,AQ$4,'Retiro Mensual'!$B$2:$B$2629,$B11,'Retiro Mensual'!$C$2:$C$2629,AQ$5)</f>
        <v>0</v>
      </c>
      <c r="AR11" s="13">
        <f>SUMIFS('Retiro Mensual'!$E$2:$E$2629,'Retiro Mensual'!$A$2:$A$2629,AR$4,'Retiro Mensual'!$B$2:$B$2629,$B11,'Retiro Mensual'!$C$2:$C$2629,AR$5)</f>
        <v>0</v>
      </c>
      <c r="AS11" s="13">
        <f>SUMIFS('Retiro Mensual'!$E$2:$E$2629,'Retiro Mensual'!$A$2:$A$2629,AS$4,'Retiro Mensual'!$B$2:$B$2629,$B11,'Retiro Mensual'!$C$2:$C$2629,AS$5)</f>
        <v>0</v>
      </c>
      <c r="AT11" s="13">
        <f>SUMIFS('Retiro Mensual'!$E$2:$E$2629,'Retiro Mensual'!$A$2:$A$2629,AT$4,'Retiro Mensual'!$B$2:$B$2629,$B11,'Retiro Mensual'!$C$2:$C$2629,AT$5)</f>
        <v>0</v>
      </c>
      <c r="AU11" s="13">
        <f>SUMIFS('Retiro Mensual'!$E$2:$E$2629,'Retiro Mensual'!$A$2:$A$2629,AU$4,'Retiro Mensual'!$B$2:$B$2629,$B11,'Retiro Mensual'!$C$2:$C$2629,AU$5)</f>
        <v>0</v>
      </c>
      <c r="AV11" s="13">
        <f>SUMIFS('Retiro Mensual'!$E$2:$E$2629,'Retiro Mensual'!$A$2:$A$2629,AV$4,'Retiro Mensual'!$B$2:$B$2629,$B11,'Retiro Mensual'!$C$2:$C$2629,AV$5)</f>
        <v>0</v>
      </c>
      <c r="AW11" s="13">
        <f>SUMIFS('Retiro Mensual'!$E$2:$E$2629,'Retiro Mensual'!$A$2:$A$2629,AW$4,'Retiro Mensual'!$B$2:$B$2629,$B11,'Retiro Mensual'!$C$2:$C$2629,AW$5)</f>
        <v>0</v>
      </c>
      <c r="AX11" s="13">
        <f>SUMIFS('Retiro Mensual'!$E$2:$E$2629,'Retiro Mensual'!$A$2:$A$2629,AX$4,'Retiro Mensual'!$B$2:$B$2629,$B11,'Retiro Mensual'!$C$2:$C$2629,AX$5)</f>
        <v>0</v>
      </c>
      <c r="AY11" s="14">
        <f>SUMIFS('Retiro Mensual'!$E$2:$E$2629,'Retiro Mensual'!$A$2:$A$2629,AY$4,'Retiro Mensual'!$B$2:$B$2629,$B11,'Retiro Mensual'!$C$2:$C$2629,AY$5)</f>
        <v>0</v>
      </c>
      <c r="AZ11" s="12">
        <f>SUMIFS('Retiro Mensual'!$E$2:$E$2629,'Retiro Mensual'!$A$2:$A$2629,AZ$4,'Retiro Mensual'!$B$2:$B$2629,$B11,'Retiro Mensual'!$C$2:$C$2629,AZ$5)</f>
        <v>0</v>
      </c>
      <c r="BA11" s="13">
        <f>SUMIFS('Retiro Mensual'!$E$2:$E$2629,'Retiro Mensual'!$A$2:$A$2629,BA$4,'Retiro Mensual'!$B$2:$B$2629,$B11,'Retiro Mensual'!$C$2:$C$2629,BA$5)</f>
        <v>0</v>
      </c>
      <c r="BB11" s="13">
        <f>SUMIFS('Retiro Mensual'!$E$2:$E$2629,'Retiro Mensual'!$A$2:$A$2629,BB$4,'Retiro Mensual'!$B$2:$B$2629,$B11,'Retiro Mensual'!$C$2:$C$2629,BB$5)</f>
        <v>0</v>
      </c>
      <c r="BC11" s="13">
        <f>SUMIFS('Retiro Mensual'!$E$2:$E$2629,'Retiro Mensual'!$A$2:$A$2629,BC$4,'Retiro Mensual'!$B$2:$B$2629,$B11,'Retiro Mensual'!$C$2:$C$2629,BC$5)</f>
        <v>0</v>
      </c>
      <c r="BD11" s="13">
        <f>SUMIFS('Retiro Mensual'!$E$2:$E$2629,'Retiro Mensual'!$A$2:$A$2629,BD$4,'Retiro Mensual'!$B$2:$B$2629,$B11,'Retiro Mensual'!$C$2:$C$2629,BD$5)</f>
        <v>0</v>
      </c>
      <c r="BE11" s="13">
        <f>SUMIFS('Retiro Mensual'!$E$2:$E$2629,'Retiro Mensual'!$A$2:$A$2629,BE$4,'Retiro Mensual'!$B$2:$B$2629,$B11,'Retiro Mensual'!$C$2:$C$2629,BE$5)</f>
        <v>0</v>
      </c>
      <c r="BF11" s="13">
        <f>SUMIFS('Retiro Mensual'!$E$2:$E$2629,'Retiro Mensual'!$A$2:$A$2629,BF$4,'Retiro Mensual'!$B$2:$B$2629,$B11,'Retiro Mensual'!$C$2:$C$2629,BF$5)</f>
        <v>0</v>
      </c>
      <c r="BG11" s="13">
        <f>SUMIFS('Retiro Mensual'!$E$2:$E$2629,'Retiro Mensual'!$A$2:$A$2629,BG$4,'Retiro Mensual'!$B$2:$B$2629,$B11,'Retiro Mensual'!$C$2:$C$2629,BG$5)</f>
        <v>0</v>
      </c>
      <c r="BH11" s="13">
        <f>SUMIFS('Retiro Mensual'!$E$2:$E$2629,'Retiro Mensual'!$A$2:$A$2629,BH$4,'Retiro Mensual'!$B$2:$B$2629,$B11,'Retiro Mensual'!$C$2:$C$2629,BH$5)</f>
        <v>0</v>
      </c>
      <c r="BI11" s="13">
        <f>SUMIFS('Retiro Mensual'!$E$2:$E$2629,'Retiro Mensual'!$A$2:$A$2629,BI$4,'Retiro Mensual'!$B$2:$B$2629,$B11,'Retiro Mensual'!$C$2:$C$2629,BI$5)</f>
        <v>0</v>
      </c>
      <c r="BJ11" s="13">
        <f>SUMIFS('Retiro Mensual'!$E$2:$E$2629,'Retiro Mensual'!$A$2:$A$2629,BJ$4,'Retiro Mensual'!$B$2:$B$2629,$B11,'Retiro Mensual'!$C$2:$C$2629,BJ$5)</f>
        <v>0</v>
      </c>
      <c r="BK11" s="14">
        <f>SUMIFS('Retiro Mensual'!$E$2:$E$2629,'Retiro Mensual'!$A$2:$A$2629,BK$4,'Retiro Mensual'!$B$2:$B$2629,$B11,'Retiro Mensual'!$C$2:$C$2629,BK$5)</f>
        <v>0</v>
      </c>
      <c r="BL11" s="12">
        <f>SUMIFS('Retiro Mensual'!$E$2:$E$2629,'Retiro Mensual'!$A$2:$A$2629,BL$4,'Retiro Mensual'!$B$2:$B$2629,$B11,'Retiro Mensual'!$C$2:$C$2629,BL$5)</f>
        <v>0</v>
      </c>
      <c r="BM11" s="13">
        <f>SUMIFS('Retiro Mensual'!$E$2:$E$2629,'Retiro Mensual'!$A$2:$A$2629,BM$4,'Retiro Mensual'!$B$2:$B$2629,$B11,'Retiro Mensual'!$C$2:$C$2629,BM$5)</f>
        <v>0</v>
      </c>
      <c r="BN11" s="13">
        <f>SUMIFS('Retiro Mensual'!$E$2:$E$2629,'Retiro Mensual'!$A$2:$A$2629,BN$4,'Retiro Mensual'!$B$2:$B$2629,$B11,'Retiro Mensual'!$C$2:$C$2629,BN$5)</f>
        <v>0</v>
      </c>
      <c r="BO11" s="13">
        <f>SUMIFS('Retiro Mensual'!$E$2:$E$2629,'Retiro Mensual'!$A$2:$A$2629,BO$4,'Retiro Mensual'!$B$2:$B$2629,$B11,'Retiro Mensual'!$C$2:$C$2629,BO$5)</f>
        <v>0</v>
      </c>
      <c r="BP11" s="13">
        <f>SUMIFS('Retiro Mensual'!$E$2:$E$2629,'Retiro Mensual'!$A$2:$A$2629,BP$4,'Retiro Mensual'!$B$2:$B$2629,$B11,'Retiro Mensual'!$C$2:$C$2629,BP$5)</f>
        <v>0</v>
      </c>
      <c r="BQ11" s="13">
        <f>SUMIFS('Retiro Mensual'!$E$2:$E$2629,'Retiro Mensual'!$A$2:$A$2629,BQ$4,'Retiro Mensual'!$B$2:$B$2629,$B11,'Retiro Mensual'!$C$2:$C$2629,BQ$5)</f>
        <v>0</v>
      </c>
      <c r="BR11" s="13">
        <f>SUMIFS('Retiro Mensual'!$E$2:$E$2629,'Retiro Mensual'!$A$2:$A$2629,BR$4,'Retiro Mensual'!$B$2:$B$2629,$B11,'Retiro Mensual'!$C$2:$C$2629,BR$5)</f>
        <v>0</v>
      </c>
      <c r="BS11" s="13">
        <f>SUMIFS('Retiro Mensual'!$E$2:$E$2629,'Retiro Mensual'!$A$2:$A$2629,BS$4,'Retiro Mensual'!$B$2:$B$2629,$B11,'Retiro Mensual'!$C$2:$C$2629,BS$5)</f>
        <v>0</v>
      </c>
      <c r="BT11" s="13">
        <f>SUMIFS('Retiro Mensual'!$E$2:$E$2629,'Retiro Mensual'!$A$2:$A$2629,BT$4,'Retiro Mensual'!$B$2:$B$2629,$B11,'Retiro Mensual'!$C$2:$C$2629,BT$5)</f>
        <v>0</v>
      </c>
      <c r="BU11" s="13">
        <f>SUMIFS('Retiro Mensual'!$E$2:$E$2629,'Retiro Mensual'!$A$2:$A$2629,BU$4,'Retiro Mensual'!$B$2:$B$2629,$B11,'Retiro Mensual'!$C$2:$C$2629,BU$5)</f>
        <v>0</v>
      </c>
      <c r="BV11" s="13">
        <f>SUMIFS('Retiro Mensual'!$E$2:$E$2629,'Retiro Mensual'!$A$2:$A$2629,BV$4,'Retiro Mensual'!$B$2:$B$2629,$B11,'Retiro Mensual'!$C$2:$C$2629,BV$5)</f>
        <v>0</v>
      </c>
      <c r="BW11" s="14">
        <f>SUMIFS('Retiro Mensual'!$E$2:$E$2629,'Retiro Mensual'!$A$2:$A$2629,BW$4,'Retiro Mensual'!$B$2:$B$2629,$B11,'Retiro Mensual'!$C$2:$C$2629,BW$5)</f>
        <v>0</v>
      </c>
      <c r="BX11" s="13"/>
      <c r="BY11" s="12">
        <f>SUMIFS('Compra Ventas'!$E$2:$E$2700,'Compra Ventas'!$A$2:$A$2700,BY$4,'Compra Ventas'!$B$2:$B$2700,$B11,'Compra Ventas'!$C$2:$C$2700,BY$5)</f>
        <v>828040.28612956963</v>
      </c>
      <c r="BZ11" s="13">
        <f>SUMIFS('Compra Ventas'!$E$2:$E$2700,'Compra Ventas'!$A$2:$A$2700,BZ$4,'Compra Ventas'!$B$2:$B$2700,$B11,'Compra Ventas'!$C$2:$C$2700,BZ$5)</f>
        <v>827916.28908721253</v>
      </c>
      <c r="CA11" s="13">
        <f>SUMIFS('Compra Ventas'!$E$2:$E$2700,'Compra Ventas'!$A$2:$A$2700,CA$4,'Compra Ventas'!$B$2:$B$2700,$B11,'Compra Ventas'!$C$2:$C$2700,CA$5)</f>
        <v>942384.76078559016</v>
      </c>
      <c r="CB11" s="13">
        <f>SUMIFS('Compra Ventas'!$E$2:$E$2700,'Compra Ventas'!$A$2:$A$2700,CB$4,'Compra Ventas'!$B$2:$B$2700,$B11,'Compra Ventas'!$C$2:$C$2700,CB$5)</f>
        <v>1260174.785078438</v>
      </c>
      <c r="CC11" s="13">
        <f>SUMIFS('Compra Ventas'!$E$2:$E$2700,'Compra Ventas'!$A$2:$A$2700,CC$4,'Compra Ventas'!$B$2:$B$2700,$B11,'Compra Ventas'!$C$2:$C$2700,CC$5)</f>
        <v>1166065.2657965529</v>
      </c>
      <c r="CD11" s="13">
        <f>SUMIFS('Compra Ventas'!$E$2:$E$2700,'Compra Ventas'!$A$2:$A$2700,CD$4,'Compra Ventas'!$B$2:$B$2700,$B11,'Compra Ventas'!$C$2:$C$2700,CD$5)</f>
        <v>1811534.6941216029</v>
      </c>
      <c r="CE11" s="13">
        <f>SUMIFS('Compra Ventas'!$E$2:$E$2700,'Compra Ventas'!$A$2:$A$2700,CE$4,'Compra Ventas'!$B$2:$B$2700,$B11,'Compra Ventas'!$C$2:$C$2700,CE$5)</f>
        <v>1535064.0724331071</v>
      </c>
      <c r="CF11" s="13">
        <f>SUMIFS('Compra Ventas'!$E$2:$E$2700,'Compra Ventas'!$A$2:$A$2700,CF$4,'Compra Ventas'!$B$2:$B$2700,$B11,'Compra Ventas'!$C$2:$C$2700,CF$5)</f>
        <v>1417503.6046935169</v>
      </c>
      <c r="CG11" s="13">
        <f>SUMIFS('Compra Ventas'!$E$2:$E$2700,'Compra Ventas'!$A$2:$A$2700,CG$4,'Compra Ventas'!$B$2:$B$2700,$B11,'Compra Ventas'!$C$2:$C$2700,CG$5)</f>
        <v>1123351.2924843682</v>
      </c>
      <c r="CH11" s="13">
        <f>SUMIFS('Compra Ventas'!$E$2:$E$2700,'Compra Ventas'!$A$2:$A$2700,CH$4,'Compra Ventas'!$B$2:$B$2700,$B11,'Compra Ventas'!$C$2:$C$2700,CH$5)</f>
        <v>251009.40118026832</v>
      </c>
      <c r="CI11" s="13">
        <f>SUMIFS('Compra Ventas'!$E$2:$E$2700,'Compra Ventas'!$A$2:$A$2700,CI$4,'Compra Ventas'!$B$2:$B$2700,$B11,'Compra Ventas'!$C$2:$C$2700,CI$5)</f>
        <v>145014.82889699907</v>
      </c>
      <c r="CJ11" s="14">
        <f>SUMIFS('Compra Ventas'!$E$2:$E$2700,'Compra Ventas'!$A$2:$A$2700,CJ$4,'Compra Ventas'!$B$2:$B$2700,$B11,'Compra Ventas'!$C$2:$C$2700,CJ$5)</f>
        <v>151378.44112886046</v>
      </c>
      <c r="CK11" s="12">
        <f>SUMIFS('Compra Ventas'!$E$2:$E$2700,'Compra Ventas'!$A$2:$A$2700,CK$4,'Compra Ventas'!$B$2:$B$2700,$B11,'Compra Ventas'!$C$2:$C$2700,CK$5)</f>
        <v>831096.19283027179</v>
      </c>
      <c r="CL11" s="13">
        <f>SUMIFS('Compra Ventas'!$E$2:$E$2700,'Compra Ventas'!$A$2:$A$2700,CL$4,'Compra Ventas'!$B$2:$B$2700,$B11,'Compra Ventas'!$C$2:$C$2700,CL$5)</f>
        <v>893857.97982871812</v>
      </c>
      <c r="CM11" s="13">
        <f>SUMIFS('Compra Ventas'!$E$2:$E$2700,'Compra Ventas'!$A$2:$A$2700,CM$4,'Compra Ventas'!$B$2:$B$2700,$B11,'Compra Ventas'!$C$2:$C$2700,CM$5)</f>
        <v>1053767.6860498046</v>
      </c>
      <c r="CN11" s="13">
        <f>SUMIFS('Compra Ventas'!$E$2:$E$2700,'Compra Ventas'!$A$2:$A$2700,CN$4,'Compra Ventas'!$B$2:$B$2700,$B11,'Compra Ventas'!$C$2:$C$2700,CN$5)</f>
        <v>835723.55634118337</v>
      </c>
      <c r="CO11" s="13">
        <f>SUMIFS('Compra Ventas'!$E$2:$E$2700,'Compra Ventas'!$A$2:$A$2700,CO$4,'Compra Ventas'!$B$2:$B$2700,$B11,'Compra Ventas'!$C$2:$C$2700,CO$5)</f>
        <v>1195323.061313737</v>
      </c>
      <c r="CP11" s="13">
        <f>SUMIFS('Compra Ventas'!$E$2:$E$2700,'Compra Ventas'!$A$2:$A$2700,CP$4,'Compra Ventas'!$B$2:$B$2700,$B11,'Compra Ventas'!$C$2:$C$2700,CP$5)</f>
        <v>1896552.9211231174</v>
      </c>
      <c r="CQ11" s="13">
        <f>SUMIFS('Compra Ventas'!$E$2:$E$2700,'Compra Ventas'!$A$2:$A$2700,CQ$4,'Compra Ventas'!$B$2:$B$2700,$B11,'Compra Ventas'!$C$2:$C$2700,CQ$5)</f>
        <v>1656204.0531952335</v>
      </c>
      <c r="CR11" s="13">
        <f>SUMIFS('Compra Ventas'!$E$2:$E$2700,'Compra Ventas'!$A$2:$A$2700,CR$4,'Compra Ventas'!$B$2:$B$2700,$B11,'Compra Ventas'!$C$2:$C$2700,CR$5)</f>
        <v>1422140.4558934928</v>
      </c>
      <c r="CS11" s="13">
        <f>SUMIFS('Compra Ventas'!$E$2:$E$2700,'Compra Ventas'!$A$2:$A$2700,CS$4,'Compra Ventas'!$B$2:$B$2700,$B11,'Compra Ventas'!$C$2:$C$2700,CS$5)</f>
        <v>1149611.565675199</v>
      </c>
      <c r="CT11" s="13">
        <f>SUMIFS('Compra Ventas'!$E$2:$E$2700,'Compra Ventas'!$A$2:$A$2700,CT$4,'Compra Ventas'!$B$2:$B$2700,$B11,'Compra Ventas'!$C$2:$C$2700,CT$5)</f>
        <v>386369.64341177692</v>
      </c>
      <c r="CU11" s="13">
        <f>SUMIFS('Compra Ventas'!$E$2:$E$2700,'Compra Ventas'!$A$2:$A$2700,CU$4,'Compra Ventas'!$B$2:$B$2700,$B11,'Compra Ventas'!$C$2:$C$2700,CU$5)</f>
        <v>393442.59384899144</v>
      </c>
      <c r="CV11" s="14">
        <f>SUMIFS('Compra Ventas'!$E$2:$E$2700,'Compra Ventas'!$A$2:$A$2700,CV$4,'Compra Ventas'!$B$2:$B$2700,$B11,'Compra Ventas'!$C$2:$C$2700,CV$5)</f>
        <v>538669.94394580368</v>
      </c>
      <c r="CW11" s="12">
        <f>SUMIFS('Compra Ventas'!$E$2:$E$2700,'Compra Ventas'!$A$2:$A$2700,CW$4,'Compra Ventas'!$B$2:$B$2700,$B11,'Compra Ventas'!$C$2:$C$2700,CW$5)</f>
        <v>827904.78101199248</v>
      </c>
      <c r="CX11" s="13">
        <f>SUMIFS('Compra Ventas'!$E$2:$E$2700,'Compra Ventas'!$A$2:$A$2700,CX$4,'Compra Ventas'!$B$2:$B$2700,$B11,'Compra Ventas'!$C$2:$C$2700,CX$5)</f>
        <v>868741.98158162157</v>
      </c>
      <c r="CY11" s="13">
        <f>SUMIFS('Compra Ventas'!$E$2:$E$2700,'Compra Ventas'!$A$2:$A$2700,CY$4,'Compra Ventas'!$B$2:$B$2700,$B11,'Compra Ventas'!$C$2:$C$2700,CY$5)</f>
        <v>1150831.0647053951</v>
      </c>
      <c r="CZ11" s="13">
        <f>SUMIFS('Compra Ventas'!$E$2:$E$2700,'Compra Ventas'!$A$2:$A$2700,CZ$4,'Compra Ventas'!$B$2:$B$2700,$B11,'Compra Ventas'!$C$2:$C$2700,CZ$5)</f>
        <v>961674.42416562862</v>
      </c>
      <c r="DA11" s="13">
        <f>SUMIFS('Compra Ventas'!$E$2:$E$2700,'Compra Ventas'!$A$2:$A$2700,DA$4,'Compra Ventas'!$B$2:$B$2700,$B11,'Compra Ventas'!$C$2:$C$2700,DA$5)</f>
        <v>887365.54271873203</v>
      </c>
      <c r="DB11" s="13">
        <f>SUMIFS('Compra Ventas'!$E$2:$E$2700,'Compra Ventas'!$A$2:$A$2700,DB$4,'Compra Ventas'!$B$2:$B$2700,$B11,'Compra Ventas'!$C$2:$C$2700,DB$5)</f>
        <v>1081515.010332481</v>
      </c>
      <c r="DC11" s="13">
        <f>SUMIFS('Compra Ventas'!$E$2:$E$2700,'Compra Ventas'!$A$2:$A$2700,DC$4,'Compra Ventas'!$B$2:$B$2700,$B11,'Compra Ventas'!$C$2:$C$2700,DC$5)</f>
        <v>1612670.8900013054</v>
      </c>
      <c r="DD11" s="13">
        <f>SUMIFS('Compra Ventas'!$E$2:$E$2700,'Compra Ventas'!$A$2:$A$2700,DD$4,'Compra Ventas'!$B$2:$B$2700,$B11,'Compra Ventas'!$C$2:$C$2700,DD$5)</f>
        <v>1266490.1536605097</v>
      </c>
      <c r="DE11" s="13">
        <f>SUMIFS('Compra Ventas'!$E$2:$E$2700,'Compra Ventas'!$A$2:$A$2700,DE$4,'Compra Ventas'!$B$2:$B$2700,$B11,'Compra Ventas'!$C$2:$C$2700,DE$5)</f>
        <v>1262320.8490789107</v>
      </c>
      <c r="DF11" s="13">
        <f>SUMIFS('Compra Ventas'!$E$2:$E$2700,'Compra Ventas'!$A$2:$A$2700,DF$4,'Compra Ventas'!$B$2:$B$2700,$B11,'Compra Ventas'!$C$2:$C$2700,DF$5)</f>
        <v>914151.76278342586</v>
      </c>
      <c r="DG11" s="13">
        <f>SUMIFS('Compra Ventas'!$E$2:$E$2700,'Compra Ventas'!$A$2:$A$2700,DG$4,'Compra Ventas'!$B$2:$B$2700,$B11,'Compra Ventas'!$C$2:$C$2700,DG$5)</f>
        <v>904162.50989193702</v>
      </c>
      <c r="DH11" s="14">
        <f>SUMIFS('Compra Ventas'!$E$2:$E$2700,'Compra Ventas'!$A$2:$A$2700,DH$4,'Compra Ventas'!$B$2:$B$2700,$B11,'Compra Ventas'!$C$2:$C$2700,DH$5)</f>
        <v>862089.6780659873</v>
      </c>
      <c r="DI11" s="84"/>
      <c r="DJ11" s="98">
        <f>SUMIFS('Ajuste Ciclado'!D$5:D$47,'Ajuste Ciclado'!$C$5:$C$47,Balance!DJ$4,'Ajuste Ciclado'!$B$5:$B$47,Balance!$B11)</f>
        <v>3260360.7656529024</v>
      </c>
      <c r="DK11" s="99">
        <f>SUMIFS('Ajuste Ciclado'!E$5:E$47,'Ajuste Ciclado'!$C$5:$C$47,Balance!DK$4,'Ajuste Ciclado'!$B$5:$B$47,Balance!$B11)</f>
        <v>3420045.467588542</v>
      </c>
      <c r="DL11" s="99">
        <f>SUMIFS('Ajuste Ciclado'!F$5:F$47,'Ajuste Ciclado'!$C$5:$C$47,Balance!DL$4,'Ajuste Ciclado'!$B$5:$B$47,Balance!$B11)</f>
        <v>2953928.2834714055</v>
      </c>
      <c r="DM11" s="99">
        <f>SUMIFS('Ajuste Ciclado'!G$5:G$47,'Ajuste Ciclado'!$C$5:$C$47,Balance!DM$4,'Ajuste Ciclado'!$B$5:$B$47,Balance!$B11)</f>
        <v>2564045.4885358908</v>
      </c>
      <c r="DN11" s="99">
        <f>SUMIFS('Ajuste Ciclado'!H$5:H$47,'Ajuste Ciclado'!$C$5:$C$47,Balance!DN$4,'Ajuste Ciclado'!$B$5:$B$47,Balance!$B11)</f>
        <v>2104956.7598866387</v>
      </c>
      <c r="DO11" s="99">
        <f>SUMIFS('Ajuste Ciclado'!I$5:I$47,'Ajuste Ciclado'!$C$5:$C$47,Balance!DO$4,'Ajuste Ciclado'!$B$5:$B$47,Balance!$B11)</f>
        <v>3780597.3135858178</v>
      </c>
      <c r="DP11" s="99">
        <f>SUMIFS('Ajuste Ciclado'!J$5:J$47,'Ajuste Ciclado'!$C$5:$C$47,Balance!DP$4,'Ajuste Ciclado'!$B$5:$B$47,Balance!$B11)</f>
        <v>2885404.5304803331</v>
      </c>
      <c r="DQ11" s="99">
        <f>SUMIFS('Ajuste Ciclado'!K$5:K$47,'Ajuste Ciclado'!$C$5:$C$47,Balance!DQ$4,'Ajuste Ciclado'!$B$5:$B$47,Balance!$B11)</f>
        <v>1014690.6316684007</v>
      </c>
      <c r="DR11" s="99">
        <f>SUMIFS('Ajuste Ciclado'!L$5:L$47,'Ajuste Ciclado'!$C$5:$C$47,Balance!DR$4,'Ajuste Ciclado'!$B$5:$B$47,Balance!$B11)</f>
        <v>1022322.1908983574</v>
      </c>
      <c r="DS11" s="99">
        <f>SUMIFS('Ajuste Ciclado'!M$5:M$47,'Ajuste Ciclado'!$C$5:$C$47,Balance!DS$4,'Ajuste Ciclado'!$B$5:$B$47,Balance!$B11)</f>
        <v>643595.47856455192</v>
      </c>
      <c r="DT11" s="99">
        <f>SUMIFS('Ajuste Ciclado'!N$5:N$47,'Ajuste Ciclado'!$C$5:$C$47,Balance!DT$4,'Ajuste Ciclado'!$B$5:$B$47,Balance!$B11)</f>
        <v>525866.30908932525</v>
      </c>
      <c r="DU11" s="100">
        <f>SUMIFS('Ajuste Ciclado'!O$5:O$47,'Ajuste Ciclado'!$C$5:$C$47,Balance!DU$4,'Ajuste Ciclado'!$B$5:$B$47,Balance!$B11)</f>
        <v>635863.03284525801</v>
      </c>
      <c r="DV11" s="98">
        <f>SUMIFS('Ajuste Ciclado'!D$5:D$47,'Ajuste Ciclado'!$C$5:$C$47,Balance!DV$4,'Ajuste Ciclado'!$B$5:$B$47,Balance!$B11)</f>
        <v>3280551.4133772827</v>
      </c>
      <c r="DW11" s="99">
        <f>SUMIFS('Ajuste Ciclado'!E$5:E$47,'Ajuste Ciclado'!$C$5:$C$47,Balance!DW$4,'Ajuste Ciclado'!$B$5:$B$47,Balance!$B11)</f>
        <v>3203291.2332657883</v>
      </c>
      <c r="DX11" s="99">
        <f>SUMIFS('Ajuste Ciclado'!F$5:F$47,'Ajuste Ciclado'!$C$5:$C$47,Balance!DX$4,'Ajuste Ciclado'!$B$5:$B$47,Balance!$B11)</f>
        <v>2579973.5020399452</v>
      </c>
      <c r="DY11" s="99">
        <f>SUMIFS('Ajuste Ciclado'!G$5:G$47,'Ajuste Ciclado'!$C$5:$C$47,Balance!DY$4,'Ajuste Ciclado'!$B$5:$B$47,Balance!$B11)</f>
        <v>2419253.819418285</v>
      </c>
      <c r="DZ11" s="99">
        <f>SUMIFS('Ajuste Ciclado'!H$5:H$47,'Ajuste Ciclado'!$C$5:$C$47,Balance!DZ$4,'Ajuste Ciclado'!$B$5:$B$47,Balance!$B11)</f>
        <v>2673679.120238611</v>
      </c>
      <c r="EA11" s="99">
        <f>SUMIFS('Ajuste Ciclado'!I$5:I$47,'Ajuste Ciclado'!$C$5:$C$47,Balance!EA$4,'Ajuste Ciclado'!$B$5:$B$47,Balance!$B11)</f>
        <v>3141999.633193905</v>
      </c>
      <c r="EB11" s="99">
        <f>SUMIFS('Ajuste Ciclado'!J$5:J$47,'Ajuste Ciclado'!$C$5:$C$47,Balance!EB$4,'Ajuste Ciclado'!$B$5:$B$47,Balance!$B11)</f>
        <v>2053399.4498133436</v>
      </c>
      <c r="EC11" s="99">
        <f>SUMIFS('Ajuste Ciclado'!K$5:K$47,'Ajuste Ciclado'!$C$5:$C$47,Balance!EC$4,'Ajuste Ciclado'!$B$5:$B$47,Balance!$B11)</f>
        <v>832954.10382298427</v>
      </c>
      <c r="ED11" s="99">
        <f>SUMIFS('Ajuste Ciclado'!L$5:L$47,'Ajuste Ciclado'!$C$5:$C$47,Balance!ED$4,'Ajuste Ciclado'!$B$5:$B$47,Balance!$B11)</f>
        <v>758220.75743381947</v>
      </c>
      <c r="EE11" s="99">
        <f>SUMIFS('Ajuste Ciclado'!M$5:M$47,'Ajuste Ciclado'!$C$5:$C$47,Balance!EE$4,'Ajuste Ciclado'!$B$5:$B$47,Balance!$B11)</f>
        <v>492926.37078313524</v>
      </c>
      <c r="EF11" s="99">
        <f>SUMIFS('Ajuste Ciclado'!N$5:N$47,'Ajuste Ciclado'!$C$5:$C$47,Balance!EF$4,'Ajuste Ciclado'!$B$5:$B$47,Balance!$B11)</f>
        <v>892635.62886999862</v>
      </c>
      <c r="EG11" s="100">
        <f>SUMIFS('Ajuste Ciclado'!O$5:O$47,'Ajuste Ciclado'!$C$5:$C$47,Balance!EG$4,'Ajuste Ciclado'!$B$5:$B$47,Balance!$B11)</f>
        <v>1434391.9486424907</v>
      </c>
      <c r="EH11" s="98">
        <f>SUMIFS('Ajuste Ciclado'!D$5:D$47,'Ajuste Ciclado'!$C$5:$C$47,Balance!EH$4,'Ajuste Ciclado'!$B$5:$B$47,Balance!$B11)</f>
        <v>3296518.5319443205</v>
      </c>
      <c r="EI11" s="99">
        <f>SUMIFS('Ajuste Ciclado'!E$5:E$47,'Ajuste Ciclado'!$C$5:$C$47,Balance!EI$4,'Ajuste Ciclado'!$B$5:$B$47,Balance!$B11)</f>
        <v>3265173.670742664</v>
      </c>
      <c r="EJ11" s="99">
        <f>SUMIFS('Ajuste Ciclado'!F$5:F$47,'Ajuste Ciclado'!$C$5:$C$47,Balance!EJ$4,'Ajuste Ciclado'!$B$5:$B$47,Balance!$B11)</f>
        <v>2781981.7414503414</v>
      </c>
      <c r="EK11" s="99">
        <f>SUMIFS('Ajuste Ciclado'!G$5:G$47,'Ajuste Ciclado'!$C$5:$C$47,Balance!EK$4,'Ajuste Ciclado'!$B$5:$B$47,Balance!$B11)</f>
        <v>2496357.4371791724</v>
      </c>
      <c r="EL11" s="99">
        <f>SUMIFS('Ajuste Ciclado'!H$5:H$47,'Ajuste Ciclado'!$C$5:$C$47,Balance!EL$4,'Ajuste Ciclado'!$B$5:$B$47,Balance!$B11)</f>
        <v>1904824.729541494</v>
      </c>
      <c r="EM11" s="99">
        <f>SUMIFS('Ajuste Ciclado'!I$5:I$47,'Ajuste Ciclado'!$C$5:$C$47,Balance!EM$4,'Ajuste Ciclado'!$B$5:$B$47,Balance!$B11)</f>
        <v>1967032.5003790336</v>
      </c>
      <c r="EN11" s="99">
        <f>SUMIFS('Ajuste Ciclado'!J$5:J$47,'Ajuste Ciclado'!$C$5:$C$47,Balance!EN$4,'Ajuste Ciclado'!$B$5:$B$47,Balance!$B11)</f>
        <v>1109734.6047164451</v>
      </c>
      <c r="EO11" s="99">
        <f>SUMIFS('Ajuste Ciclado'!K$5:K$47,'Ajuste Ciclado'!$C$5:$C$47,Balance!EO$4,'Ajuste Ciclado'!$B$5:$B$47,Balance!$B11)</f>
        <v>290749.0242191733</v>
      </c>
      <c r="EP11" s="99">
        <f>SUMIFS('Ajuste Ciclado'!L$5:L$47,'Ajuste Ciclado'!$C$5:$C$47,Balance!EP$4,'Ajuste Ciclado'!$B$5:$B$47,Balance!$B11)</f>
        <v>410973.03449139971</v>
      </c>
      <c r="EQ11" s="99">
        <f>SUMIFS('Ajuste Ciclado'!M$5:M$47,'Ajuste Ciclado'!$C$5:$C$47,Balance!EQ$4,'Ajuste Ciclado'!$B$5:$B$47,Balance!$B11)</f>
        <v>681417.69721003808</v>
      </c>
      <c r="ER11" s="99">
        <f>SUMIFS('Ajuste Ciclado'!N$5:N$47,'Ajuste Ciclado'!$C$5:$C$47,Balance!ER$4,'Ajuste Ciclado'!$B$5:$B$47,Balance!$B11)</f>
        <v>976952.42616545677</v>
      </c>
      <c r="ES11" s="100">
        <f>SUMIFS('Ajuste Ciclado'!O$5:O$47,'Ajuste Ciclado'!$C$5:$C$47,Balance!ES$4,'Ajuste Ciclado'!$B$5:$B$47,Balance!$B11)</f>
        <v>1439736.6618676847</v>
      </c>
      <c r="ET11" s="84"/>
      <c r="EU11" s="12">
        <f t="shared" si="129"/>
        <v>38206838.34504462</v>
      </c>
      <c r="EV11" s="13">
        <f t="shared" si="93"/>
        <v>40475312.260914117</v>
      </c>
      <c r="EW11" s="13">
        <f t="shared" si="94"/>
        <v>50220513.917064793</v>
      </c>
      <c r="EX11" s="13">
        <f t="shared" si="95"/>
        <v>40042648.944478095</v>
      </c>
      <c r="EY11" s="13">
        <f t="shared" si="96"/>
        <v>44781392.325368524</v>
      </c>
      <c r="EZ11" s="13">
        <f t="shared" si="97"/>
        <v>37607192.490835071</v>
      </c>
      <c r="FA11" s="13">
        <f t="shared" si="98"/>
        <v>36556280.642124601</v>
      </c>
      <c r="FB11" s="13">
        <f t="shared" si="99"/>
        <v>36955420.712061733</v>
      </c>
      <c r="FC11" s="13">
        <f t="shared" si="100"/>
        <v>25518473.819361068</v>
      </c>
      <c r="FD11" s="13">
        <f t="shared" si="101"/>
        <v>15490268.279534411</v>
      </c>
      <c r="FE11" s="13">
        <f t="shared" si="102"/>
        <v>18085358.239843875</v>
      </c>
      <c r="FF11" s="14">
        <f t="shared" si="103"/>
        <v>19723135.853401352</v>
      </c>
      <c r="FG11" s="12">
        <f t="shared" si="104"/>
        <v>38556448.38536898</v>
      </c>
      <c r="FH11" s="13">
        <f t="shared" si="105"/>
        <v>41214146.75700444</v>
      </c>
      <c r="FI11" s="13">
        <f t="shared" si="106"/>
        <v>51533632.390656054</v>
      </c>
      <c r="FJ11" s="13">
        <f t="shared" si="107"/>
        <v>42901249.273209646</v>
      </c>
      <c r="FK11" s="13">
        <f t="shared" si="108"/>
        <v>42138077.025398366</v>
      </c>
      <c r="FL11" s="13">
        <f t="shared" si="109"/>
        <v>38671402.345826097</v>
      </c>
      <c r="FM11" s="13">
        <f t="shared" si="110"/>
        <v>40724550.466278978</v>
      </c>
      <c r="FN11" s="13">
        <f t="shared" si="111"/>
        <v>37821644.298932545</v>
      </c>
      <c r="FO11" s="13">
        <f t="shared" si="112"/>
        <v>26632064.417673729</v>
      </c>
      <c r="FP11" s="13">
        <f t="shared" si="113"/>
        <v>17234112.715931151</v>
      </c>
      <c r="FQ11" s="13">
        <f t="shared" si="114"/>
        <v>21106645.347237952</v>
      </c>
      <c r="FR11" s="14">
        <f t="shared" si="115"/>
        <v>22273518.002767224</v>
      </c>
      <c r="FS11" s="12">
        <f t="shared" si="116"/>
        <v>38555573.467169918</v>
      </c>
      <c r="FT11" s="13">
        <f t="shared" si="117"/>
        <v>41155983.333549172</v>
      </c>
      <c r="FU11" s="13">
        <f t="shared" si="118"/>
        <v>51276373.123045385</v>
      </c>
      <c r="FV11" s="13">
        <f t="shared" si="119"/>
        <v>42730302.780879579</v>
      </c>
      <c r="FW11" s="13">
        <f t="shared" si="120"/>
        <v>46289105.664404929</v>
      </c>
      <c r="FX11" s="13">
        <f t="shared" si="121"/>
        <v>44765403.165112764</v>
      </c>
      <c r="FY11" s="13">
        <f t="shared" si="122"/>
        <v>47652594.579386108</v>
      </c>
      <c r="FZ11" s="13">
        <f t="shared" si="123"/>
        <v>43203175.763932824</v>
      </c>
      <c r="GA11" s="13">
        <f t="shared" si="124"/>
        <v>29605237.088531993</v>
      </c>
      <c r="GB11" s="13">
        <f t="shared" si="125"/>
        <v>19408372.022620209</v>
      </c>
      <c r="GC11" s="13">
        <f t="shared" si="126"/>
        <v>23787888.678738035</v>
      </c>
      <c r="GD11" s="14">
        <f t="shared" si="127"/>
        <v>24185618.082252525</v>
      </c>
      <c r="GE11" s="84"/>
      <c r="GF11" s="12">
        <f t="shared" si="130"/>
        <v>403662835.83003229</v>
      </c>
      <c r="GG11" s="13">
        <f t="shared" si="130"/>
        <v>420807491.42628515</v>
      </c>
      <c r="GH11" s="14">
        <f t="shared" si="130"/>
        <v>452615627.74962342</v>
      </c>
      <c r="GI11" s="6">
        <f t="shared" si="131"/>
        <v>1</v>
      </c>
      <c r="GJ11" s="12">
        <f t="shared" si="132"/>
        <v>0</v>
      </c>
      <c r="GK11" s="13">
        <f t="shared" si="133"/>
        <v>0</v>
      </c>
      <c r="GL11" s="14">
        <f t="shared" si="134"/>
        <v>0</v>
      </c>
      <c r="GM11" s="84"/>
      <c r="GN11" s="66">
        <f t="shared" si="135"/>
        <v>0</v>
      </c>
      <c r="GO11" s="84"/>
      <c r="GP11" s="63" t="str" cm="1">
        <f t="array" ref="GP11">INDEX($GF$4:$GH$4,1,GI11)</f>
        <v>Sample 1</v>
      </c>
      <c r="GQ11" s="12">
        <f t="shared" si="136"/>
        <v>15490268.279534411</v>
      </c>
      <c r="GR11" s="13">
        <f t="shared" si="136"/>
        <v>18085358.239843875</v>
      </c>
      <c r="GS11" s="14">
        <f t="shared" si="136"/>
        <v>19723135.853401352</v>
      </c>
      <c r="GT11" s="12">
        <f t="shared" si="137"/>
        <v>17234112.715931151</v>
      </c>
      <c r="GU11" s="13">
        <f t="shared" si="137"/>
        <v>21106645.347237952</v>
      </c>
      <c r="GV11" s="14">
        <f t="shared" si="137"/>
        <v>22273518.002767224</v>
      </c>
      <c r="GW11" s="12">
        <f t="shared" si="138"/>
        <v>19408372.022620209</v>
      </c>
      <c r="GX11" s="13">
        <f t="shared" si="138"/>
        <v>23787888.678738035</v>
      </c>
      <c r="GY11" s="14">
        <f t="shared" si="138"/>
        <v>24185618.082252525</v>
      </c>
      <c r="GZ11" s="84" t="str">
        <f t="shared" si="128"/>
        <v>Sample 1</v>
      </c>
      <c r="HA11" s="12">
        <f t="shared" si="139"/>
        <v>0</v>
      </c>
      <c r="HB11" s="13">
        <f t="shared" si="139"/>
        <v>0</v>
      </c>
      <c r="HC11" s="14">
        <f t="shared" si="139"/>
        <v>0</v>
      </c>
      <c r="HD11" s="6">
        <f t="shared" si="140"/>
        <v>0</v>
      </c>
      <c r="HE11" s="84" t="str">
        <f t="shared" si="141"/>
        <v>Ok</v>
      </c>
    </row>
    <row r="12" spans="2:213" hidden="1" x14ac:dyDescent="0.3">
      <c r="B12" s="84" t="s">
        <v>9</v>
      </c>
      <c r="C12" s="12">
        <f>SUMIFS(Inyecciones!$E$2:$E$14185,Inyecciones!$A$2:$A$14185,Balance!C$4,Inyecciones!$B$2:$B$14185,Balance!$B12,Inyecciones!$C$2:$C$14185,Balance!C$5)</f>
        <v>0</v>
      </c>
      <c r="D12" s="13">
        <f>SUMIFS(Inyecciones!$E$2:$E$14185,Inyecciones!$A$2:$A$14185,Balance!D$4,Inyecciones!$B$2:$B$14185,Balance!$B12,Inyecciones!$C$2:$C$14185,Balance!D$5)</f>
        <v>0</v>
      </c>
      <c r="E12" s="13">
        <f>SUMIFS(Inyecciones!$E$2:$E$14185,Inyecciones!$A$2:$A$14185,Balance!E$4,Inyecciones!$B$2:$B$14185,Balance!$B12,Inyecciones!$C$2:$C$14185,Balance!E$5)</f>
        <v>0</v>
      </c>
      <c r="F12" s="13">
        <f>SUMIFS(Inyecciones!$E$2:$E$14185,Inyecciones!$A$2:$A$14185,Balance!F$4,Inyecciones!$B$2:$B$14185,Balance!$B12,Inyecciones!$C$2:$C$14185,Balance!F$5)</f>
        <v>0</v>
      </c>
      <c r="G12" s="13">
        <f>SUMIFS(Inyecciones!$E$2:$E$14185,Inyecciones!$A$2:$A$14185,Balance!G$4,Inyecciones!$B$2:$B$14185,Balance!$B12,Inyecciones!$C$2:$C$14185,Balance!G$5)</f>
        <v>0</v>
      </c>
      <c r="H12" s="13">
        <f>SUMIFS(Inyecciones!$E$2:$E$14185,Inyecciones!$A$2:$A$14185,Balance!H$4,Inyecciones!$B$2:$B$14185,Balance!$B12,Inyecciones!$C$2:$C$14185,Balance!H$5)</f>
        <v>0</v>
      </c>
      <c r="I12" s="13">
        <f>SUMIFS(Inyecciones!$E$2:$E$14185,Inyecciones!$A$2:$A$14185,Balance!I$4,Inyecciones!$B$2:$B$14185,Balance!$B12,Inyecciones!$C$2:$C$14185,Balance!I$5)</f>
        <v>0</v>
      </c>
      <c r="J12" s="13">
        <f>SUMIFS(Inyecciones!$E$2:$E$14185,Inyecciones!$A$2:$A$14185,Balance!J$4,Inyecciones!$B$2:$B$14185,Balance!$B12,Inyecciones!$C$2:$C$14185,Balance!J$5)</f>
        <v>0</v>
      </c>
      <c r="K12" s="13">
        <f>SUMIFS(Inyecciones!$E$2:$E$14185,Inyecciones!$A$2:$A$14185,Balance!K$4,Inyecciones!$B$2:$B$14185,Balance!$B12,Inyecciones!$C$2:$C$14185,Balance!K$5)</f>
        <v>0</v>
      </c>
      <c r="L12" s="13">
        <f>SUMIFS(Inyecciones!$E$2:$E$14185,Inyecciones!$A$2:$A$14185,Balance!L$4,Inyecciones!$B$2:$B$14185,Balance!$B12,Inyecciones!$C$2:$C$14185,Balance!L$5)</f>
        <v>0</v>
      </c>
      <c r="M12" s="13">
        <f>SUMIFS(Inyecciones!$E$2:$E$14185,Inyecciones!$A$2:$A$14185,Balance!M$4,Inyecciones!$B$2:$B$14185,Balance!$B12,Inyecciones!$C$2:$C$14185,Balance!M$5)</f>
        <v>0</v>
      </c>
      <c r="N12" s="14">
        <f>SUMIFS(Inyecciones!$E$2:$E$14185,Inyecciones!$A$2:$A$14185,Balance!N$4,Inyecciones!$B$2:$B$14185,Balance!$B12,Inyecciones!$C$2:$C$14185,Balance!N$5)</f>
        <v>0</v>
      </c>
      <c r="O12" s="12">
        <f>SUMIFS(Inyecciones!$E$2:$E$14185,Inyecciones!$A$2:$A$14185,Balance!O$4,Inyecciones!$B$2:$B$14185,Balance!$B12,Inyecciones!$C$2:$C$14185,Balance!O$5)</f>
        <v>0</v>
      </c>
      <c r="P12" s="13">
        <f>SUMIFS(Inyecciones!$E$2:$E$14185,Inyecciones!$A$2:$A$14185,Balance!P$4,Inyecciones!$B$2:$B$14185,Balance!$B12,Inyecciones!$C$2:$C$14185,Balance!P$5)</f>
        <v>0</v>
      </c>
      <c r="Q12" s="13">
        <f>SUMIFS(Inyecciones!$E$2:$E$14185,Inyecciones!$A$2:$A$14185,Balance!Q$4,Inyecciones!$B$2:$B$14185,Balance!$B12,Inyecciones!$C$2:$C$14185,Balance!Q$5)</f>
        <v>0</v>
      </c>
      <c r="R12" s="13">
        <f>SUMIFS(Inyecciones!$E$2:$E$14185,Inyecciones!$A$2:$A$14185,Balance!R$4,Inyecciones!$B$2:$B$14185,Balance!$B12,Inyecciones!$C$2:$C$14185,Balance!R$5)</f>
        <v>0</v>
      </c>
      <c r="S12" s="13">
        <f>SUMIFS(Inyecciones!$E$2:$E$14185,Inyecciones!$A$2:$A$14185,Balance!S$4,Inyecciones!$B$2:$B$14185,Balance!$B12,Inyecciones!$C$2:$C$14185,Balance!S$5)</f>
        <v>0</v>
      </c>
      <c r="T12" s="13">
        <f>SUMIFS(Inyecciones!$E$2:$E$14185,Inyecciones!$A$2:$A$14185,Balance!T$4,Inyecciones!$B$2:$B$14185,Balance!$B12,Inyecciones!$C$2:$C$14185,Balance!T$5)</f>
        <v>0</v>
      </c>
      <c r="U12" s="13">
        <f>SUMIFS(Inyecciones!$E$2:$E$14185,Inyecciones!$A$2:$A$14185,Balance!U$4,Inyecciones!$B$2:$B$14185,Balance!$B12,Inyecciones!$C$2:$C$14185,Balance!U$5)</f>
        <v>0</v>
      </c>
      <c r="V12" s="13">
        <f>SUMIFS(Inyecciones!$E$2:$E$14185,Inyecciones!$A$2:$A$14185,Balance!V$4,Inyecciones!$B$2:$B$14185,Balance!$B12,Inyecciones!$C$2:$C$14185,Balance!V$5)</f>
        <v>0</v>
      </c>
      <c r="W12" s="13">
        <f>SUMIFS(Inyecciones!$E$2:$E$14185,Inyecciones!$A$2:$A$14185,Balance!W$4,Inyecciones!$B$2:$B$14185,Balance!$B12,Inyecciones!$C$2:$C$14185,Balance!W$5)</f>
        <v>0</v>
      </c>
      <c r="X12" s="13">
        <f>SUMIFS(Inyecciones!$E$2:$E$14185,Inyecciones!$A$2:$A$14185,Balance!X$4,Inyecciones!$B$2:$B$14185,Balance!$B12,Inyecciones!$C$2:$C$14185,Balance!X$5)</f>
        <v>0</v>
      </c>
      <c r="Y12" s="13">
        <f>SUMIFS(Inyecciones!$E$2:$E$14185,Inyecciones!$A$2:$A$14185,Balance!Y$4,Inyecciones!$B$2:$B$14185,Balance!$B12,Inyecciones!$C$2:$C$14185,Balance!Y$5)</f>
        <v>0</v>
      </c>
      <c r="Z12" s="14">
        <f>SUMIFS(Inyecciones!$E$2:$E$14185,Inyecciones!$A$2:$A$14185,Balance!Z$4,Inyecciones!$B$2:$B$14185,Balance!$B12,Inyecciones!$C$2:$C$14185,Balance!Z$5)</f>
        <v>0</v>
      </c>
      <c r="AA12" s="12">
        <f>SUMIFS(Inyecciones!$E$2:$E$14185,Inyecciones!$A$2:$A$14185,Balance!AA$4,Inyecciones!$B$2:$B$14185,Balance!$B12,Inyecciones!$C$2:$C$14185,Balance!AA$5)</f>
        <v>0</v>
      </c>
      <c r="AB12" s="13">
        <f>SUMIFS(Inyecciones!$E$2:$E$14185,Inyecciones!$A$2:$A$14185,Balance!AB$4,Inyecciones!$B$2:$B$14185,Balance!$B12,Inyecciones!$C$2:$C$14185,Balance!AB$5)</f>
        <v>0</v>
      </c>
      <c r="AC12" s="13">
        <f>SUMIFS(Inyecciones!$E$2:$E$14185,Inyecciones!$A$2:$A$14185,Balance!AC$4,Inyecciones!$B$2:$B$14185,Balance!$B12,Inyecciones!$C$2:$C$14185,Balance!AC$5)</f>
        <v>0</v>
      </c>
      <c r="AD12" s="13">
        <f>SUMIFS(Inyecciones!$E$2:$E$14185,Inyecciones!$A$2:$A$14185,Balance!AD$4,Inyecciones!$B$2:$B$14185,Balance!$B12,Inyecciones!$C$2:$C$14185,Balance!AD$5)</f>
        <v>0</v>
      </c>
      <c r="AE12" s="13">
        <f>SUMIFS(Inyecciones!$E$2:$E$14185,Inyecciones!$A$2:$A$14185,Balance!AE$4,Inyecciones!$B$2:$B$14185,Balance!$B12,Inyecciones!$C$2:$C$14185,Balance!AE$5)</f>
        <v>0</v>
      </c>
      <c r="AF12" s="13">
        <f>SUMIFS(Inyecciones!$E$2:$E$14185,Inyecciones!$A$2:$A$14185,Balance!AF$4,Inyecciones!$B$2:$B$14185,Balance!$B12,Inyecciones!$C$2:$C$14185,Balance!AF$5)</f>
        <v>0</v>
      </c>
      <c r="AG12" s="13">
        <f>SUMIFS(Inyecciones!$E$2:$E$14185,Inyecciones!$A$2:$A$14185,Balance!AG$4,Inyecciones!$B$2:$B$14185,Balance!$B12,Inyecciones!$C$2:$C$14185,Balance!AG$5)</f>
        <v>0</v>
      </c>
      <c r="AH12" s="13">
        <f>SUMIFS(Inyecciones!$E$2:$E$14185,Inyecciones!$A$2:$A$14185,Balance!AH$4,Inyecciones!$B$2:$B$14185,Balance!$B12,Inyecciones!$C$2:$C$14185,Balance!AH$5)</f>
        <v>0</v>
      </c>
      <c r="AI12" s="13">
        <f>SUMIFS(Inyecciones!$E$2:$E$14185,Inyecciones!$A$2:$A$14185,Balance!AI$4,Inyecciones!$B$2:$B$14185,Balance!$B12,Inyecciones!$C$2:$C$14185,Balance!AI$5)</f>
        <v>0</v>
      </c>
      <c r="AJ12" s="13">
        <f>SUMIFS(Inyecciones!$E$2:$E$14185,Inyecciones!$A$2:$A$14185,Balance!AJ$4,Inyecciones!$B$2:$B$14185,Balance!$B12,Inyecciones!$C$2:$C$14185,Balance!AJ$5)</f>
        <v>0</v>
      </c>
      <c r="AK12" s="13">
        <f>SUMIFS(Inyecciones!$E$2:$E$14185,Inyecciones!$A$2:$A$14185,Balance!AK$4,Inyecciones!$B$2:$B$14185,Balance!$B12,Inyecciones!$C$2:$C$14185,Balance!AK$5)</f>
        <v>0</v>
      </c>
      <c r="AL12" s="14">
        <f>SUMIFS(Inyecciones!$E$2:$E$14185,Inyecciones!$A$2:$A$14185,Balance!AL$4,Inyecciones!$B$2:$B$14185,Balance!$B12,Inyecciones!$C$2:$C$14185,Balance!AL$5)</f>
        <v>0</v>
      </c>
      <c r="AM12" s="13"/>
      <c r="AN12" s="12">
        <f>SUMIFS('Retiro Mensual'!$E$2:$E$2629,'Retiro Mensual'!$A$2:$A$2629,AN$4,'Retiro Mensual'!$B$2:$B$2629,$B12,'Retiro Mensual'!$C$2:$C$2629,AN$5)</f>
        <v>0</v>
      </c>
      <c r="AO12" s="13">
        <f>SUMIFS('Retiro Mensual'!$E$2:$E$2629,'Retiro Mensual'!$A$2:$A$2629,AO$4,'Retiro Mensual'!$B$2:$B$2629,$B12,'Retiro Mensual'!$C$2:$C$2629,AO$5)</f>
        <v>0</v>
      </c>
      <c r="AP12" s="13">
        <f>SUMIFS('Retiro Mensual'!$E$2:$E$2629,'Retiro Mensual'!$A$2:$A$2629,AP$4,'Retiro Mensual'!$B$2:$B$2629,$B12,'Retiro Mensual'!$C$2:$C$2629,AP$5)</f>
        <v>0</v>
      </c>
      <c r="AQ12" s="13">
        <f>SUMIFS('Retiro Mensual'!$E$2:$E$2629,'Retiro Mensual'!$A$2:$A$2629,AQ$4,'Retiro Mensual'!$B$2:$B$2629,$B12,'Retiro Mensual'!$C$2:$C$2629,AQ$5)</f>
        <v>0</v>
      </c>
      <c r="AR12" s="13">
        <f>SUMIFS('Retiro Mensual'!$E$2:$E$2629,'Retiro Mensual'!$A$2:$A$2629,AR$4,'Retiro Mensual'!$B$2:$B$2629,$B12,'Retiro Mensual'!$C$2:$C$2629,AR$5)</f>
        <v>0</v>
      </c>
      <c r="AS12" s="13">
        <f>SUMIFS('Retiro Mensual'!$E$2:$E$2629,'Retiro Mensual'!$A$2:$A$2629,AS$4,'Retiro Mensual'!$B$2:$B$2629,$B12,'Retiro Mensual'!$C$2:$C$2629,AS$5)</f>
        <v>0</v>
      </c>
      <c r="AT12" s="13">
        <f>SUMIFS('Retiro Mensual'!$E$2:$E$2629,'Retiro Mensual'!$A$2:$A$2629,AT$4,'Retiro Mensual'!$B$2:$B$2629,$B12,'Retiro Mensual'!$C$2:$C$2629,AT$5)</f>
        <v>0</v>
      </c>
      <c r="AU12" s="13">
        <f>SUMIFS('Retiro Mensual'!$E$2:$E$2629,'Retiro Mensual'!$A$2:$A$2629,AU$4,'Retiro Mensual'!$B$2:$B$2629,$B12,'Retiro Mensual'!$C$2:$C$2629,AU$5)</f>
        <v>0</v>
      </c>
      <c r="AV12" s="13">
        <f>SUMIFS('Retiro Mensual'!$E$2:$E$2629,'Retiro Mensual'!$A$2:$A$2629,AV$4,'Retiro Mensual'!$B$2:$B$2629,$B12,'Retiro Mensual'!$C$2:$C$2629,AV$5)</f>
        <v>0</v>
      </c>
      <c r="AW12" s="13">
        <f>SUMIFS('Retiro Mensual'!$E$2:$E$2629,'Retiro Mensual'!$A$2:$A$2629,AW$4,'Retiro Mensual'!$B$2:$B$2629,$B12,'Retiro Mensual'!$C$2:$C$2629,AW$5)</f>
        <v>0</v>
      </c>
      <c r="AX12" s="13">
        <f>SUMIFS('Retiro Mensual'!$E$2:$E$2629,'Retiro Mensual'!$A$2:$A$2629,AX$4,'Retiro Mensual'!$B$2:$B$2629,$B12,'Retiro Mensual'!$C$2:$C$2629,AX$5)</f>
        <v>0</v>
      </c>
      <c r="AY12" s="14">
        <f>SUMIFS('Retiro Mensual'!$E$2:$E$2629,'Retiro Mensual'!$A$2:$A$2629,AY$4,'Retiro Mensual'!$B$2:$B$2629,$B12,'Retiro Mensual'!$C$2:$C$2629,AY$5)</f>
        <v>0</v>
      </c>
      <c r="AZ12" s="12">
        <f>SUMIFS('Retiro Mensual'!$E$2:$E$2629,'Retiro Mensual'!$A$2:$A$2629,AZ$4,'Retiro Mensual'!$B$2:$B$2629,$B12,'Retiro Mensual'!$C$2:$C$2629,AZ$5)</f>
        <v>0</v>
      </c>
      <c r="BA12" s="13">
        <f>SUMIFS('Retiro Mensual'!$E$2:$E$2629,'Retiro Mensual'!$A$2:$A$2629,BA$4,'Retiro Mensual'!$B$2:$B$2629,$B12,'Retiro Mensual'!$C$2:$C$2629,BA$5)</f>
        <v>0</v>
      </c>
      <c r="BB12" s="13">
        <f>SUMIFS('Retiro Mensual'!$E$2:$E$2629,'Retiro Mensual'!$A$2:$A$2629,BB$4,'Retiro Mensual'!$B$2:$B$2629,$B12,'Retiro Mensual'!$C$2:$C$2629,BB$5)</f>
        <v>0</v>
      </c>
      <c r="BC12" s="13">
        <f>SUMIFS('Retiro Mensual'!$E$2:$E$2629,'Retiro Mensual'!$A$2:$A$2629,BC$4,'Retiro Mensual'!$B$2:$B$2629,$B12,'Retiro Mensual'!$C$2:$C$2629,BC$5)</f>
        <v>0</v>
      </c>
      <c r="BD12" s="13">
        <f>SUMIFS('Retiro Mensual'!$E$2:$E$2629,'Retiro Mensual'!$A$2:$A$2629,BD$4,'Retiro Mensual'!$B$2:$B$2629,$B12,'Retiro Mensual'!$C$2:$C$2629,BD$5)</f>
        <v>0</v>
      </c>
      <c r="BE12" s="13">
        <f>SUMIFS('Retiro Mensual'!$E$2:$E$2629,'Retiro Mensual'!$A$2:$A$2629,BE$4,'Retiro Mensual'!$B$2:$B$2629,$B12,'Retiro Mensual'!$C$2:$C$2629,BE$5)</f>
        <v>0</v>
      </c>
      <c r="BF12" s="13">
        <f>SUMIFS('Retiro Mensual'!$E$2:$E$2629,'Retiro Mensual'!$A$2:$A$2629,BF$4,'Retiro Mensual'!$B$2:$B$2629,$B12,'Retiro Mensual'!$C$2:$C$2629,BF$5)</f>
        <v>0</v>
      </c>
      <c r="BG12" s="13">
        <f>SUMIFS('Retiro Mensual'!$E$2:$E$2629,'Retiro Mensual'!$A$2:$A$2629,BG$4,'Retiro Mensual'!$B$2:$B$2629,$B12,'Retiro Mensual'!$C$2:$C$2629,BG$5)</f>
        <v>0</v>
      </c>
      <c r="BH12" s="13">
        <f>SUMIFS('Retiro Mensual'!$E$2:$E$2629,'Retiro Mensual'!$A$2:$A$2629,BH$4,'Retiro Mensual'!$B$2:$B$2629,$B12,'Retiro Mensual'!$C$2:$C$2629,BH$5)</f>
        <v>0</v>
      </c>
      <c r="BI12" s="13">
        <f>SUMIFS('Retiro Mensual'!$E$2:$E$2629,'Retiro Mensual'!$A$2:$A$2629,BI$4,'Retiro Mensual'!$B$2:$B$2629,$B12,'Retiro Mensual'!$C$2:$C$2629,BI$5)</f>
        <v>0</v>
      </c>
      <c r="BJ12" s="13">
        <f>SUMIFS('Retiro Mensual'!$E$2:$E$2629,'Retiro Mensual'!$A$2:$A$2629,BJ$4,'Retiro Mensual'!$B$2:$B$2629,$B12,'Retiro Mensual'!$C$2:$C$2629,BJ$5)</f>
        <v>0</v>
      </c>
      <c r="BK12" s="14">
        <f>SUMIFS('Retiro Mensual'!$E$2:$E$2629,'Retiro Mensual'!$A$2:$A$2629,BK$4,'Retiro Mensual'!$B$2:$B$2629,$B12,'Retiro Mensual'!$C$2:$C$2629,BK$5)</f>
        <v>0</v>
      </c>
      <c r="BL12" s="12">
        <f>SUMIFS('Retiro Mensual'!$E$2:$E$2629,'Retiro Mensual'!$A$2:$A$2629,BL$4,'Retiro Mensual'!$B$2:$B$2629,$B12,'Retiro Mensual'!$C$2:$C$2629,BL$5)</f>
        <v>0</v>
      </c>
      <c r="BM12" s="13">
        <f>SUMIFS('Retiro Mensual'!$E$2:$E$2629,'Retiro Mensual'!$A$2:$A$2629,BM$4,'Retiro Mensual'!$B$2:$B$2629,$B12,'Retiro Mensual'!$C$2:$C$2629,BM$5)</f>
        <v>0</v>
      </c>
      <c r="BN12" s="13">
        <f>SUMIFS('Retiro Mensual'!$E$2:$E$2629,'Retiro Mensual'!$A$2:$A$2629,BN$4,'Retiro Mensual'!$B$2:$B$2629,$B12,'Retiro Mensual'!$C$2:$C$2629,BN$5)</f>
        <v>0</v>
      </c>
      <c r="BO12" s="13">
        <f>SUMIFS('Retiro Mensual'!$E$2:$E$2629,'Retiro Mensual'!$A$2:$A$2629,BO$4,'Retiro Mensual'!$B$2:$B$2629,$B12,'Retiro Mensual'!$C$2:$C$2629,BO$5)</f>
        <v>0</v>
      </c>
      <c r="BP12" s="13">
        <f>SUMIFS('Retiro Mensual'!$E$2:$E$2629,'Retiro Mensual'!$A$2:$A$2629,BP$4,'Retiro Mensual'!$B$2:$B$2629,$B12,'Retiro Mensual'!$C$2:$C$2629,BP$5)</f>
        <v>0</v>
      </c>
      <c r="BQ12" s="13">
        <f>SUMIFS('Retiro Mensual'!$E$2:$E$2629,'Retiro Mensual'!$A$2:$A$2629,BQ$4,'Retiro Mensual'!$B$2:$B$2629,$B12,'Retiro Mensual'!$C$2:$C$2629,BQ$5)</f>
        <v>0</v>
      </c>
      <c r="BR12" s="13">
        <f>SUMIFS('Retiro Mensual'!$E$2:$E$2629,'Retiro Mensual'!$A$2:$A$2629,BR$4,'Retiro Mensual'!$B$2:$B$2629,$B12,'Retiro Mensual'!$C$2:$C$2629,BR$5)</f>
        <v>0</v>
      </c>
      <c r="BS12" s="13">
        <f>SUMIFS('Retiro Mensual'!$E$2:$E$2629,'Retiro Mensual'!$A$2:$A$2629,BS$4,'Retiro Mensual'!$B$2:$B$2629,$B12,'Retiro Mensual'!$C$2:$C$2629,BS$5)</f>
        <v>0</v>
      </c>
      <c r="BT12" s="13">
        <f>SUMIFS('Retiro Mensual'!$E$2:$E$2629,'Retiro Mensual'!$A$2:$A$2629,BT$4,'Retiro Mensual'!$B$2:$B$2629,$B12,'Retiro Mensual'!$C$2:$C$2629,BT$5)</f>
        <v>0</v>
      </c>
      <c r="BU12" s="13">
        <f>SUMIFS('Retiro Mensual'!$E$2:$E$2629,'Retiro Mensual'!$A$2:$A$2629,BU$4,'Retiro Mensual'!$B$2:$B$2629,$B12,'Retiro Mensual'!$C$2:$C$2629,BU$5)</f>
        <v>0</v>
      </c>
      <c r="BV12" s="13">
        <f>SUMIFS('Retiro Mensual'!$E$2:$E$2629,'Retiro Mensual'!$A$2:$A$2629,BV$4,'Retiro Mensual'!$B$2:$B$2629,$B12,'Retiro Mensual'!$C$2:$C$2629,BV$5)</f>
        <v>0</v>
      </c>
      <c r="BW12" s="14">
        <f>SUMIFS('Retiro Mensual'!$E$2:$E$2629,'Retiro Mensual'!$A$2:$A$2629,BW$4,'Retiro Mensual'!$B$2:$B$2629,$B12,'Retiro Mensual'!$C$2:$C$2629,BW$5)</f>
        <v>0</v>
      </c>
      <c r="BX12" s="13"/>
      <c r="BY12" s="12">
        <f>SUMIFS('Compra Ventas'!$E$2:$E$2700,'Compra Ventas'!$A$2:$A$2700,BY$4,'Compra Ventas'!$B$2:$B$2700,$B12,'Compra Ventas'!$C$2:$C$2700,BY$5)</f>
        <v>0</v>
      </c>
      <c r="BZ12" s="13">
        <f>SUMIFS('Compra Ventas'!$E$2:$E$2700,'Compra Ventas'!$A$2:$A$2700,BZ$4,'Compra Ventas'!$B$2:$B$2700,$B12,'Compra Ventas'!$C$2:$C$2700,BZ$5)</f>
        <v>0</v>
      </c>
      <c r="CA12" s="13">
        <f>SUMIFS('Compra Ventas'!$E$2:$E$2700,'Compra Ventas'!$A$2:$A$2700,CA$4,'Compra Ventas'!$B$2:$B$2700,$B12,'Compra Ventas'!$C$2:$C$2700,CA$5)</f>
        <v>0</v>
      </c>
      <c r="CB12" s="13">
        <f>SUMIFS('Compra Ventas'!$E$2:$E$2700,'Compra Ventas'!$A$2:$A$2700,CB$4,'Compra Ventas'!$B$2:$B$2700,$B12,'Compra Ventas'!$C$2:$C$2700,CB$5)</f>
        <v>0</v>
      </c>
      <c r="CC12" s="13">
        <f>SUMIFS('Compra Ventas'!$E$2:$E$2700,'Compra Ventas'!$A$2:$A$2700,CC$4,'Compra Ventas'!$B$2:$B$2700,$B12,'Compra Ventas'!$C$2:$C$2700,CC$5)</f>
        <v>0</v>
      </c>
      <c r="CD12" s="13">
        <f>SUMIFS('Compra Ventas'!$E$2:$E$2700,'Compra Ventas'!$A$2:$A$2700,CD$4,'Compra Ventas'!$B$2:$B$2700,$B12,'Compra Ventas'!$C$2:$C$2700,CD$5)</f>
        <v>0</v>
      </c>
      <c r="CE12" s="13">
        <f>SUMIFS('Compra Ventas'!$E$2:$E$2700,'Compra Ventas'!$A$2:$A$2700,CE$4,'Compra Ventas'!$B$2:$B$2700,$B12,'Compra Ventas'!$C$2:$C$2700,CE$5)</f>
        <v>0</v>
      </c>
      <c r="CF12" s="13">
        <f>SUMIFS('Compra Ventas'!$E$2:$E$2700,'Compra Ventas'!$A$2:$A$2700,CF$4,'Compra Ventas'!$B$2:$B$2700,$B12,'Compra Ventas'!$C$2:$C$2700,CF$5)</f>
        <v>0</v>
      </c>
      <c r="CG12" s="13">
        <f>SUMIFS('Compra Ventas'!$E$2:$E$2700,'Compra Ventas'!$A$2:$A$2700,CG$4,'Compra Ventas'!$B$2:$B$2700,$B12,'Compra Ventas'!$C$2:$C$2700,CG$5)</f>
        <v>0</v>
      </c>
      <c r="CH12" s="13">
        <f>SUMIFS('Compra Ventas'!$E$2:$E$2700,'Compra Ventas'!$A$2:$A$2700,CH$4,'Compra Ventas'!$B$2:$B$2700,$B12,'Compra Ventas'!$C$2:$C$2700,CH$5)</f>
        <v>0</v>
      </c>
      <c r="CI12" s="13">
        <f>SUMIFS('Compra Ventas'!$E$2:$E$2700,'Compra Ventas'!$A$2:$A$2700,CI$4,'Compra Ventas'!$B$2:$B$2700,$B12,'Compra Ventas'!$C$2:$C$2700,CI$5)</f>
        <v>0</v>
      </c>
      <c r="CJ12" s="14">
        <f>SUMIFS('Compra Ventas'!$E$2:$E$2700,'Compra Ventas'!$A$2:$A$2700,CJ$4,'Compra Ventas'!$B$2:$B$2700,$B12,'Compra Ventas'!$C$2:$C$2700,CJ$5)</f>
        <v>0</v>
      </c>
      <c r="CK12" s="12">
        <f>SUMIFS('Compra Ventas'!$E$2:$E$2700,'Compra Ventas'!$A$2:$A$2700,CK$4,'Compra Ventas'!$B$2:$B$2700,$B12,'Compra Ventas'!$C$2:$C$2700,CK$5)</f>
        <v>0</v>
      </c>
      <c r="CL12" s="13">
        <f>SUMIFS('Compra Ventas'!$E$2:$E$2700,'Compra Ventas'!$A$2:$A$2700,CL$4,'Compra Ventas'!$B$2:$B$2700,$B12,'Compra Ventas'!$C$2:$C$2700,CL$5)</f>
        <v>0</v>
      </c>
      <c r="CM12" s="13">
        <f>SUMIFS('Compra Ventas'!$E$2:$E$2700,'Compra Ventas'!$A$2:$A$2700,CM$4,'Compra Ventas'!$B$2:$B$2700,$B12,'Compra Ventas'!$C$2:$C$2700,CM$5)</f>
        <v>0</v>
      </c>
      <c r="CN12" s="13">
        <f>SUMIFS('Compra Ventas'!$E$2:$E$2700,'Compra Ventas'!$A$2:$A$2700,CN$4,'Compra Ventas'!$B$2:$B$2700,$B12,'Compra Ventas'!$C$2:$C$2700,CN$5)</f>
        <v>0</v>
      </c>
      <c r="CO12" s="13">
        <f>SUMIFS('Compra Ventas'!$E$2:$E$2700,'Compra Ventas'!$A$2:$A$2700,CO$4,'Compra Ventas'!$B$2:$B$2700,$B12,'Compra Ventas'!$C$2:$C$2700,CO$5)</f>
        <v>0</v>
      </c>
      <c r="CP12" s="13">
        <f>SUMIFS('Compra Ventas'!$E$2:$E$2700,'Compra Ventas'!$A$2:$A$2700,CP$4,'Compra Ventas'!$B$2:$B$2700,$B12,'Compra Ventas'!$C$2:$C$2700,CP$5)</f>
        <v>0</v>
      </c>
      <c r="CQ12" s="13">
        <f>SUMIFS('Compra Ventas'!$E$2:$E$2700,'Compra Ventas'!$A$2:$A$2700,CQ$4,'Compra Ventas'!$B$2:$B$2700,$B12,'Compra Ventas'!$C$2:$C$2700,CQ$5)</f>
        <v>0</v>
      </c>
      <c r="CR12" s="13">
        <f>SUMIFS('Compra Ventas'!$E$2:$E$2700,'Compra Ventas'!$A$2:$A$2700,CR$4,'Compra Ventas'!$B$2:$B$2700,$B12,'Compra Ventas'!$C$2:$C$2700,CR$5)</f>
        <v>0</v>
      </c>
      <c r="CS12" s="13">
        <f>SUMIFS('Compra Ventas'!$E$2:$E$2700,'Compra Ventas'!$A$2:$A$2700,CS$4,'Compra Ventas'!$B$2:$B$2700,$B12,'Compra Ventas'!$C$2:$C$2700,CS$5)</f>
        <v>0</v>
      </c>
      <c r="CT12" s="13">
        <f>SUMIFS('Compra Ventas'!$E$2:$E$2700,'Compra Ventas'!$A$2:$A$2700,CT$4,'Compra Ventas'!$B$2:$B$2700,$B12,'Compra Ventas'!$C$2:$C$2700,CT$5)</f>
        <v>0</v>
      </c>
      <c r="CU12" s="13">
        <f>SUMIFS('Compra Ventas'!$E$2:$E$2700,'Compra Ventas'!$A$2:$A$2700,CU$4,'Compra Ventas'!$B$2:$B$2700,$B12,'Compra Ventas'!$C$2:$C$2700,CU$5)</f>
        <v>0</v>
      </c>
      <c r="CV12" s="14">
        <f>SUMIFS('Compra Ventas'!$E$2:$E$2700,'Compra Ventas'!$A$2:$A$2700,CV$4,'Compra Ventas'!$B$2:$B$2700,$B12,'Compra Ventas'!$C$2:$C$2700,CV$5)</f>
        <v>0</v>
      </c>
      <c r="CW12" s="12">
        <f>SUMIFS('Compra Ventas'!$E$2:$E$2700,'Compra Ventas'!$A$2:$A$2700,CW$4,'Compra Ventas'!$B$2:$B$2700,$B12,'Compra Ventas'!$C$2:$C$2700,CW$5)</f>
        <v>0</v>
      </c>
      <c r="CX12" s="13">
        <f>SUMIFS('Compra Ventas'!$E$2:$E$2700,'Compra Ventas'!$A$2:$A$2700,CX$4,'Compra Ventas'!$B$2:$B$2700,$B12,'Compra Ventas'!$C$2:$C$2700,CX$5)</f>
        <v>0</v>
      </c>
      <c r="CY12" s="13">
        <f>SUMIFS('Compra Ventas'!$E$2:$E$2700,'Compra Ventas'!$A$2:$A$2700,CY$4,'Compra Ventas'!$B$2:$B$2700,$B12,'Compra Ventas'!$C$2:$C$2700,CY$5)</f>
        <v>0</v>
      </c>
      <c r="CZ12" s="13">
        <f>SUMIFS('Compra Ventas'!$E$2:$E$2700,'Compra Ventas'!$A$2:$A$2700,CZ$4,'Compra Ventas'!$B$2:$B$2700,$B12,'Compra Ventas'!$C$2:$C$2700,CZ$5)</f>
        <v>0</v>
      </c>
      <c r="DA12" s="13">
        <f>SUMIFS('Compra Ventas'!$E$2:$E$2700,'Compra Ventas'!$A$2:$A$2700,DA$4,'Compra Ventas'!$B$2:$B$2700,$B12,'Compra Ventas'!$C$2:$C$2700,DA$5)</f>
        <v>0</v>
      </c>
      <c r="DB12" s="13">
        <f>SUMIFS('Compra Ventas'!$E$2:$E$2700,'Compra Ventas'!$A$2:$A$2700,DB$4,'Compra Ventas'!$B$2:$B$2700,$B12,'Compra Ventas'!$C$2:$C$2700,DB$5)</f>
        <v>0</v>
      </c>
      <c r="DC12" s="13">
        <f>SUMIFS('Compra Ventas'!$E$2:$E$2700,'Compra Ventas'!$A$2:$A$2700,DC$4,'Compra Ventas'!$B$2:$B$2700,$B12,'Compra Ventas'!$C$2:$C$2700,DC$5)</f>
        <v>0</v>
      </c>
      <c r="DD12" s="13">
        <f>SUMIFS('Compra Ventas'!$E$2:$E$2700,'Compra Ventas'!$A$2:$A$2700,DD$4,'Compra Ventas'!$B$2:$B$2700,$B12,'Compra Ventas'!$C$2:$C$2700,DD$5)</f>
        <v>0</v>
      </c>
      <c r="DE12" s="13">
        <f>SUMIFS('Compra Ventas'!$E$2:$E$2700,'Compra Ventas'!$A$2:$A$2700,DE$4,'Compra Ventas'!$B$2:$B$2700,$B12,'Compra Ventas'!$C$2:$C$2700,DE$5)</f>
        <v>0</v>
      </c>
      <c r="DF12" s="13">
        <f>SUMIFS('Compra Ventas'!$E$2:$E$2700,'Compra Ventas'!$A$2:$A$2700,DF$4,'Compra Ventas'!$B$2:$B$2700,$B12,'Compra Ventas'!$C$2:$C$2700,DF$5)</f>
        <v>0</v>
      </c>
      <c r="DG12" s="13">
        <f>SUMIFS('Compra Ventas'!$E$2:$E$2700,'Compra Ventas'!$A$2:$A$2700,DG$4,'Compra Ventas'!$B$2:$B$2700,$B12,'Compra Ventas'!$C$2:$C$2700,DG$5)</f>
        <v>0</v>
      </c>
      <c r="DH12" s="14">
        <f>SUMIFS('Compra Ventas'!$E$2:$E$2700,'Compra Ventas'!$A$2:$A$2700,DH$4,'Compra Ventas'!$B$2:$B$2700,$B12,'Compra Ventas'!$C$2:$C$2700,DH$5)</f>
        <v>0</v>
      </c>
      <c r="DI12" s="84"/>
      <c r="DJ12" s="98">
        <f>SUMIFS('Ajuste Ciclado'!D$5:D$47,'Ajuste Ciclado'!$C$5:$C$47,Balance!DJ$4,'Ajuste Ciclado'!$B$5:$B$47,Balance!$B12)</f>
        <v>0</v>
      </c>
      <c r="DK12" s="99">
        <f>SUMIFS('Ajuste Ciclado'!E$5:E$47,'Ajuste Ciclado'!$C$5:$C$47,Balance!DK$4,'Ajuste Ciclado'!$B$5:$B$47,Balance!$B12)</f>
        <v>0</v>
      </c>
      <c r="DL12" s="99">
        <f>SUMIFS('Ajuste Ciclado'!F$5:F$47,'Ajuste Ciclado'!$C$5:$C$47,Balance!DL$4,'Ajuste Ciclado'!$B$5:$B$47,Balance!$B12)</f>
        <v>0</v>
      </c>
      <c r="DM12" s="99">
        <f>SUMIFS('Ajuste Ciclado'!G$5:G$47,'Ajuste Ciclado'!$C$5:$C$47,Balance!DM$4,'Ajuste Ciclado'!$B$5:$B$47,Balance!$B12)</f>
        <v>0</v>
      </c>
      <c r="DN12" s="99">
        <f>SUMIFS('Ajuste Ciclado'!H$5:H$47,'Ajuste Ciclado'!$C$5:$C$47,Balance!DN$4,'Ajuste Ciclado'!$B$5:$B$47,Balance!$B12)</f>
        <v>0</v>
      </c>
      <c r="DO12" s="99">
        <f>SUMIFS('Ajuste Ciclado'!I$5:I$47,'Ajuste Ciclado'!$C$5:$C$47,Balance!DO$4,'Ajuste Ciclado'!$B$5:$B$47,Balance!$B12)</f>
        <v>0</v>
      </c>
      <c r="DP12" s="99">
        <f>SUMIFS('Ajuste Ciclado'!J$5:J$47,'Ajuste Ciclado'!$C$5:$C$47,Balance!DP$4,'Ajuste Ciclado'!$B$5:$B$47,Balance!$B12)</f>
        <v>0</v>
      </c>
      <c r="DQ12" s="99">
        <f>SUMIFS('Ajuste Ciclado'!K$5:K$47,'Ajuste Ciclado'!$C$5:$C$47,Balance!DQ$4,'Ajuste Ciclado'!$B$5:$B$47,Balance!$B12)</f>
        <v>0</v>
      </c>
      <c r="DR12" s="99">
        <f>SUMIFS('Ajuste Ciclado'!L$5:L$47,'Ajuste Ciclado'!$C$5:$C$47,Balance!DR$4,'Ajuste Ciclado'!$B$5:$B$47,Balance!$B12)</f>
        <v>0</v>
      </c>
      <c r="DS12" s="99">
        <f>SUMIFS('Ajuste Ciclado'!M$5:M$47,'Ajuste Ciclado'!$C$5:$C$47,Balance!DS$4,'Ajuste Ciclado'!$B$5:$B$47,Balance!$B12)</f>
        <v>0</v>
      </c>
      <c r="DT12" s="99">
        <f>SUMIFS('Ajuste Ciclado'!N$5:N$47,'Ajuste Ciclado'!$C$5:$C$47,Balance!DT$4,'Ajuste Ciclado'!$B$5:$B$47,Balance!$B12)</f>
        <v>0</v>
      </c>
      <c r="DU12" s="100">
        <f>SUMIFS('Ajuste Ciclado'!O$5:O$47,'Ajuste Ciclado'!$C$5:$C$47,Balance!DU$4,'Ajuste Ciclado'!$B$5:$B$47,Balance!$B12)</f>
        <v>0</v>
      </c>
      <c r="DV12" s="98">
        <f>SUMIFS('Ajuste Ciclado'!D$5:D$47,'Ajuste Ciclado'!$C$5:$C$47,Balance!DV$4,'Ajuste Ciclado'!$B$5:$B$47,Balance!$B12)</f>
        <v>0</v>
      </c>
      <c r="DW12" s="99">
        <f>SUMIFS('Ajuste Ciclado'!E$5:E$47,'Ajuste Ciclado'!$C$5:$C$47,Balance!DW$4,'Ajuste Ciclado'!$B$5:$B$47,Balance!$B12)</f>
        <v>0</v>
      </c>
      <c r="DX12" s="99">
        <f>SUMIFS('Ajuste Ciclado'!F$5:F$47,'Ajuste Ciclado'!$C$5:$C$47,Balance!DX$4,'Ajuste Ciclado'!$B$5:$B$47,Balance!$B12)</f>
        <v>0</v>
      </c>
      <c r="DY12" s="99">
        <f>SUMIFS('Ajuste Ciclado'!G$5:G$47,'Ajuste Ciclado'!$C$5:$C$47,Balance!DY$4,'Ajuste Ciclado'!$B$5:$B$47,Balance!$B12)</f>
        <v>0</v>
      </c>
      <c r="DZ12" s="99">
        <f>SUMIFS('Ajuste Ciclado'!H$5:H$47,'Ajuste Ciclado'!$C$5:$C$47,Balance!DZ$4,'Ajuste Ciclado'!$B$5:$B$47,Balance!$B12)</f>
        <v>0</v>
      </c>
      <c r="EA12" s="99">
        <f>SUMIFS('Ajuste Ciclado'!I$5:I$47,'Ajuste Ciclado'!$C$5:$C$47,Balance!EA$4,'Ajuste Ciclado'!$B$5:$B$47,Balance!$B12)</f>
        <v>0</v>
      </c>
      <c r="EB12" s="99">
        <f>SUMIFS('Ajuste Ciclado'!J$5:J$47,'Ajuste Ciclado'!$C$5:$C$47,Balance!EB$4,'Ajuste Ciclado'!$B$5:$B$47,Balance!$B12)</f>
        <v>0</v>
      </c>
      <c r="EC12" s="99">
        <f>SUMIFS('Ajuste Ciclado'!K$5:K$47,'Ajuste Ciclado'!$C$5:$C$47,Balance!EC$4,'Ajuste Ciclado'!$B$5:$B$47,Balance!$B12)</f>
        <v>0</v>
      </c>
      <c r="ED12" s="99">
        <f>SUMIFS('Ajuste Ciclado'!L$5:L$47,'Ajuste Ciclado'!$C$5:$C$47,Balance!ED$4,'Ajuste Ciclado'!$B$5:$B$47,Balance!$B12)</f>
        <v>0</v>
      </c>
      <c r="EE12" s="99">
        <f>SUMIFS('Ajuste Ciclado'!M$5:M$47,'Ajuste Ciclado'!$C$5:$C$47,Balance!EE$4,'Ajuste Ciclado'!$B$5:$B$47,Balance!$B12)</f>
        <v>0</v>
      </c>
      <c r="EF12" s="99">
        <f>SUMIFS('Ajuste Ciclado'!N$5:N$47,'Ajuste Ciclado'!$C$5:$C$47,Balance!EF$4,'Ajuste Ciclado'!$B$5:$B$47,Balance!$B12)</f>
        <v>0</v>
      </c>
      <c r="EG12" s="100">
        <f>SUMIFS('Ajuste Ciclado'!O$5:O$47,'Ajuste Ciclado'!$C$5:$C$47,Balance!EG$4,'Ajuste Ciclado'!$B$5:$B$47,Balance!$B12)</f>
        <v>0</v>
      </c>
      <c r="EH12" s="98">
        <f>SUMIFS('Ajuste Ciclado'!D$5:D$47,'Ajuste Ciclado'!$C$5:$C$47,Balance!EH$4,'Ajuste Ciclado'!$B$5:$B$47,Balance!$B12)</f>
        <v>0</v>
      </c>
      <c r="EI12" s="99">
        <f>SUMIFS('Ajuste Ciclado'!E$5:E$47,'Ajuste Ciclado'!$C$5:$C$47,Balance!EI$4,'Ajuste Ciclado'!$B$5:$B$47,Balance!$B12)</f>
        <v>0</v>
      </c>
      <c r="EJ12" s="99">
        <f>SUMIFS('Ajuste Ciclado'!F$5:F$47,'Ajuste Ciclado'!$C$5:$C$47,Balance!EJ$4,'Ajuste Ciclado'!$B$5:$B$47,Balance!$B12)</f>
        <v>0</v>
      </c>
      <c r="EK12" s="99">
        <f>SUMIFS('Ajuste Ciclado'!G$5:G$47,'Ajuste Ciclado'!$C$5:$C$47,Balance!EK$4,'Ajuste Ciclado'!$B$5:$B$47,Balance!$B12)</f>
        <v>0</v>
      </c>
      <c r="EL12" s="99">
        <f>SUMIFS('Ajuste Ciclado'!H$5:H$47,'Ajuste Ciclado'!$C$5:$C$47,Balance!EL$4,'Ajuste Ciclado'!$B$5:$B$47,Balance!$B12)</f>
        <v>0</v>
      </c>
      <c r="EM12" s="99">
        <f>SUMIFS('Ajuste Ciclado'!I$5:I$47,'Ajuste Ciclado'!$C$5:$C$47,Balance!EM$4,'Ajuste Ciclado'!$B$5:$B$47,Balance!$B12)</f>
        <v>0</v>
      </c>
      <c r="EN12" s="99">
        <f>SUMIFS('Ajuste Ciclado'!J$5:J$47,'Ajuste Ciclado'!$C$5:$C$47,Balance!EN$4,'Ajuste Ciclado'!$B$5:$B$47,Balance!$B12)</f>
        <v>0</v>
      </c>
      <c r="EO12" s="99">
        <f>SUMIFS('Ajuste Ciclado'!K$5:K$47,'Ajuste Ciclado'!$C$5:$C$47,Balance!EO$4,'Ajuste Ciclado'!$B$5:$B$47,Balance!$B12)</f>
        <v>0</v>
      </c>
      <c r="EP12" s="99">
        <f>SUMIFS('Ajuste Ciclado'!L$5:L$47,'Ajuste Ciclado'!$C$5:$C$47,Balance!EP$4,'Ajuste Ciclado'!$B$5:$B$47,Balance!$B12)</f>
        <v>0</v>
      </c>
      <c r="EQ12" s="99">
        <f>SUMIFS('Ajuste Ciclado'!M$5:M$47,'Ajuste Ciclado'!$C$5:$C$47,Balance!EQ$4,'Ajuste Ciclado'!$B$5:$B$47,Balance!$B12)</f>
        <v>0</v>
      </c>
      <c r="ER12" s="99">
        <f>SUMIFS('Ajuste Ciclado'!N$5:N$47,'Ajuste Ciclado'!$C$5:$C$47,Balance!ER$4,'Ajuste Ciclado'!$B$5:$B$47,Balance!$B12)</f>
        <v>0</v>
      </c>
      <c r="ES12" s="100">
        <f>SUMIFS('Ajuste Ciclado'!O$5:O$47,'Ajuste Ciclado'!$C$5:$C$47,Balance!ES$4,'Ajuste Ciclado'!$B$5:$B$47,Balance!$B12)</f>
        <v>0</v>
      </c>
      <c r="ET12" s="84"/>
      <c r="EU12" s="12">
        <f t="shared" si="129"/>
        <v>0</v>
      </c>
      <c r="EV12" s="13">
        <f t="shared" si="93"/>
        <v>0</v>
      </c>
      <c r="EW12" s="13">
        <f t="shared" si="94"/>
        <v>0</v>
      </c>
      <c r="EX12" s="13">
        <f t="shared" si="95"/>
        <v>0</v>
      </c>
      <c r="EY12" s="13">
        <f t="shared" si="96"/>
        <v>0</v>
      </c>
      <c r="EZ12" s="13">
        <f t="shared" si="97"/>
        <v>0</v>
      </c>
      <c r="FA12" s="13">
        <f t="shared" si="98"/>
        <v>0</v>
      </c>
      <c r="FB12" s="13">
        <f t="shared" si="99"/>
        <v>0</v>
      </c>
      <c r="FC12" s="13">
        <f t="shared" si="100"/>
        <v>0</v>
      </c>
      <c r="FD12" s="13">
        <f t="shared" si="101"/>
        <v>0</v>
      </c>
      <c r="FE12" s="13">
        <f t="shared" si="102"/>
        <v>0</v>
      </c>
      <c r="FF12" s="14">
        <f t="shared" si="103"/>
        <v>0</v>
      </c>
      <c r="FG12" s="12">
        <f t="shared" si="104"/>
        <v>0</v>
      </c>
      <c r="FH12" s="13">
        <f t="shared" si="105"/>
        <v>0</v>
      </c>
      <c r="FI12" s="13">
        <f t="shared" si="106"/>
        <v>0</v>
      </c>
      <c r="FJ12" s="13">
        <f t="shared" si="107"/>
        <v>0</v>
      </c>
      <c r="FK12" s="13">
        <f t="shared" si="108"/>
        <v>0</v>
      </c>
      <c r="FL12" s="13">
        <f t="shared" si="109"/>
        <v>0</v>
      </c>
      <c r="FM12" s="13">
        <f t="shared" si="110"/>
        <v>0</v>
      </c>
      <c r="FN12" s="13">
        <f t="shared" si="111"/>
        <v>0</v>
      </c>
      <c r="FO12" s="13">
        <f t="shared" si="112"/>
        <v>0</v>
      </c>
      <c r="FP12" s="13">
        <f t="shared" si="113"/>
        <v>0</v>
      </c>
      <c r="FQ12" s="13">
        <f t="shared" si="114"/>
        <v>0</v>
      </c>
      <c r="FR12" s="14">
        <f t="shared" si="115"/>
        <v>0</v>
      </c>
      <c r="FS12" s="12">
        <f t="shared" si="116"/>
        <v>0</v>
      </c>
      <c r="FT12" s="13">
        <f t="shared" si="117"/>
        <v>0</v>
      </c>
      <c r="FU12" s="13">
        <f t="shared" si="118"/>
        <v>0</v>
      </c>
      <c r="FV12" s="13">
        <f t="shared" si="119"/>
        <v>0</v>
      </c>
      <c r="FW12" s="13">
        <f t="shared" si="120"/>
        <v>0</v>
      </c>
      <c r="FX12" s="13">
        <f t="shared" si="121"/>
        <v>0</v>
      </c>
      <c r="FY12" s="13">
        <f t="shared" si="122"/>
        <v>0</v>
      </c>
      <c r="FZ12" s="13">
        <f t="shared" si="123"/>
        <v>0</v>
      </c>
      <c r="GA12" s="13">
        <f t="shared" si="124"/>
        <v>0</v>
      </c>
      <c r="GB12" s="13">
        <f t="shared" si="125"/>
        <v>0</v>
      </c>
      <c r="GC12" s="13">
        <f t="shared" si="126"/>
        <v>0</v>
      </c>
      <c r="GD12" s="14">
        <f t="shared" si="127"/>
        <v>0</v>
      </c>
      <c r="GE12" s="84"/>
      <c r="GF12" s="12">
        <f t="shared" si="130"/>
        <v>0</v>
      </c>
      <c r="GG12" s="13">
        <f t="shared" si="130"/>
        <v>0</v>
      </c>
      <c r="GH12" s="14">
        <f t="shared" si="130"/>
        <v>0</v>
      </c>
      <c r="GI12" s="6">
        <f t="shared" si="131"/>
        <v>1</v>
      </c>
      <c r="GJ12" s="12">
        <f t="shared" si="132"/>
        <v>0</v>
      </c>
      <c r="GK12" s="13">
        <f t="shared" si="133"/>
        <v>0</v>
      </c>
      <c r="GL12" s="14">
        <f t="shared" si="134"/>
        <v>0</v>
      </c>
      <c r="GM12" s="84"/>
      <c r="GN12" s="66">
        <f t="shared" si="135"/>
        <v>0</v>
      </c>
      <c r="GO12" s="84"/>
      <c r="GP12" s="63" t="str" cm="1">
        <f t="array" ref="GP12">INDEX($GF$4:$GH$4,1,GI12)</f>
        <v>Sample 1</v>
      </c>
      <c r="GQ12" s="12">
        <f t="shared" si="136"/>
        <v>0</v>
      </c>
      <c r="GR12" s="13">
        <f t="shared" si="136"/>
        <v>0</v>
      </c>
      <c r="GS12" s="14">
        <f t="shared" si="136"/>
        <v>0</v>
      </c>
      <c r="GT12" s="12">
        <f t="shared" si="137"/>
        <v>0</v>
      </c>
      <c r="GU12" s="13">
        <f t="shared" si="137"/>
        <v>0</v>
      </c>
      <c r="GV12" s="14">
        <f t="shared" si="137"/>
        <v>0</v>
      </c>
      <c r="GW12" s="12">
        <f t="shared" si="138"/>
        <v>0</v>
      </c>
      <c r="GX12" s="13">
        <f t="shared" si="138"/>
        <v>0</v>
      </c>
      <c r="GY12" s="14">
        <f t="shared" si="138"/>
        <v>0</v>
      </c>
      <c r="GZ12" s="84" t="str">
        <f t="shared" si="128"/>
        <v>Sample 1</v>
      </c>
      <c r="HA12" s="12">
        <f t="shared" si="139"/>
        <v>0</v>
      </c>
      <c r="HB12" s="13">
        <f t="shared" si="139"/>
        <v>0</v>
      </c>
      <c r="HC12" s="14">
        <f t="shared" si="139"/>
        <v>0</v>
      </c>
      <c r="HD12" s="6">
        <f t="shared" si="140"/>
        <v>0</v>
      </c>
      <c r="HE12" s="84" t="str">
        <f t="shared" si="141"/>
        <v>Ok</v>
      </c>
    </row>
    <row r="13" spans="2:213" hidden="1" x14ac:dyDescent="0.3">
      <c r="B13" s="84" t="s">
        <v>414</v>
      </c>
      <c r="C13" s="12">
        <f>SUMIFS(Inyecciones!$E$2:$E$14185,Inyecciones!$A$2:$A$14185,Balance!C$4,Inyecciones!$B$2:$B$14185,Balance!$B13,Inyecciones!$C$2:$C$14185,Balance!C$5)</f>
        <v>57640.712040072431</v>
      </c>
      <c r="D13" s="13">
        <f>SUMIFS(Inyecciones!$E$2:$E$14185,Inyecciones!$A$2:$A$14185,Balance!D$4,Inyecciones!$B$2:$B$14185,Balance!$B13,Inyecciones!$C$2:$C$14185,Balance!D$5)</f>
        <v>48237.792640220359</v>
      </c>
      <c r="E13" s="13">
        <f>SUMIFS(Inyecciones!$E$2:$E$14185,Inyecciones!$A$2:$A$14185,Balance!E$4,Inyecciones!$B$2:$B$14185,Balance!$B13,Inyecciones!$C$2:$C$14185,Balance!E$5)</f>
        <v>51270.566077655727</v>
      </c>
      <c r="F13" s="13">
        <f>SUMIFS(Inyecciones!$E$2:$E$14185,Inyecciones!$A$2:$A$14185,Balance!F$4,Inyecciones!$B$2:$B$14185,Balance!$B13,Inyecciones!$C$2:$C$14185,Balance!F$5)</f>
        <v>39149.793270714268</v>
      </c>
      <c r="G13" s="13">
        <f>SUMIFS(Inyecciones!$E$2:$E$14185,Inyecciones!$A$2:$A$14185,Balance!G$4,Inyecciones!$B$2:$B$14185,Balance!$B13,Inyecciones!$C$2:$C$14185,Balance!G$5)</f>
        <v>26174.486723356789</v>
      </c>
      <c r="H13" s="13">
        <f>SUMIFS(Inyecciones!$E$2:$E$14185,Inyecciones!$A$2:$A$14185,Balance!H$4,Inyecciones!$B$2:$B$14185,Balance!$B13,Inyecciones!$C$2:$C$14185,Balance!H$5)</f>
        <v>24782.27985006378</v>
      </c>
      <c r="I13" s="13">
        <f>SUMIFS(Inyecciones!$E$2:$E$14185,Inyecciones!$A$2:$A$14185,Balance!I$4,Inyecciones!$B$2:$B$14185,Balance!$B13,Inyecciones!$C$2:$C$14185,Balance!I$5)</f>
        <v>27420.375132993438</v>
      </c>
      <c r="J13" s="13">
        <f>SUMIFS(Inyecciones!$E$2:$E$14185,Inyecciones!$A$2:$A$14185,Balance!J$4,Inyecciones!$B$2:$B$14185,Balance!$B13,Inyecciones!$C$2:$C$14185,Balance!J$5)</f>
        <v>26159.51758557219</v>
      </c>
      <c r="K13" s="13">
        <f>SUMIFS(Inyecciones!$E$2:$E$14185,Inyecciones!$A$2:$A$14185,Balance!K$4,Inyecciones!$B$2:$B$14185,Balance!$B13,Inyecciones!$C$2:$C$14185,Balance!K$5)</f>
        <v>24470.47466719988</v>
      </c>
      <c r="L13" s="13">
        <f>SUMIFS(Inyecciones!$E$2:$E$14185,Inyecciones!$A$2:$A$14185,Balance!L$4,Inyecciones!$B$2:$B$14185,Balance!$B13,Inyecciones!$C$2:$C$14185,Balance!L$5)</f>
        <v>6429.7680953106365</v>
      </c>
      <c r="M13" s="13">
        <f>SUMIFS(Inyecciones!$E$2:$E$14185,Inyecciones!$A$2:$A$14185,Balance!M$4,Inyecciones!$B$2:$B$14185,Balance!$B13,Inyecciones!$C$2:$C$14185,Balance!M$5)</f>
        <v>1514.072260971564</v>
      </c>
      <c r="N13" s="14">
        <f>SUMIFS(Inyecciones!$E$2:$E$14185,Inyecciones!$A$2:$A$14185,Balance!N$4,Inyecciones!$B$2:$B$14185,Balance!$B13,Inyecciones!$C$2:$C$14185,Balance!N$5)</f>
        <v>3140.8708103562622</v>
      </c>
      <c r="O13" s="12">
        <f>SUMIFS(Inyecciones!$E$2:$E$14185,Inyecciones!$A$2:$A$14185,Balance!O$4,Inyecciones!$B$2:$B$14185,Balance!$B13,Inyecciones!$C$2:$C$14185,Balance!O$5)</f>
        <v>57754.211891646562</v>
      </c>
      <c r="P13" s="13">
        <f>SUMIFS(Inyecciones!$E$2:$E$14185,Inyecciones!$A$2:$A$14185,Balance!P$4,Inyecciones!$B$2:$B$14185,Balance!$B13,Inyecciones!$C$2:$C$14185,Balance!P$5)</f>
        <v>48467.610695584211</v>
      </c>
      <c r="Q13" s="13">
        <f>SUMIFS(Inyecciones!$E$2:$E$14185,Inyecciones!$A$2:$A$14185,Balance!Q$4,Inyecciones!$B$2:$B$14185,Balance!$B13,Inyecciones!$C$2:$C$14185,Balance!Q$5)</f>
        <v>51839.351603392977</v>
      </c>
      <c r="R13" s="13">
        <f>SUMIFS(Inyecciones!$E$2:$E$14185,Inyecciones!$A$2:$A$14185,Balance!R$4,Inyecciones!$B$2:$B$14185,Balance!$B13,Inyecciones!$C$2:$C$14185,Balance!R$5)</f>
        <v>42441.32471362262</v>
      </c>
      <c r="S13" s="13">
        <f>SUMIFS(Inyecciones!$E$2:$E$14185,Inyecciones!$A$2:$A$14185,Balance!S$4,Inyecciones!$B$2:$B$14185,Balance!$B13,Inyecciones!$C$2:$C$14185,Balance!S$5)</f>
        <v>25858.86651554878</v>
      </c>
      <c r="T13" s="13">
        <f>SUMIFS(Inyecciones!$E$2:$E$14185,Inyecciones!$A$2:$A$14185,Balance!T$4,Inyecciones!$B$2:$B$14185,Balance!$B13,Inyecciones!$C$2:$C$14185,Balance!T$5)</f>
        <v>25063.584327198019</v>
      </c>
      <c r="U13" s="13">
        <f>SUMIFS(Inyecciones!$E$2:$E$14185,Inyecciones!$A$2:$A$14185,Balance!U$4,Inyecciones!$B$2:$B$14185,Balance!$B13,Inyecciones!$C$2:$C$14185,Balance!U$5)</f>
        <v>28907.787610560361</v>
      </c>
      <c r="V13" s="13">
        <f>SUMIFS(Inyecciones!$E$2:$E$14185,Inyecciones!$A$2:$A$14185,Balance!V$4,Inyecciones!$B$2:$B$14185,Balance!$B13,Inyecciones!$C$2:$C$14185,Balance!V$5)</f>
        <v>27150.924447716621</v>
      </c>
      <c r="W13" s="13">
        <f>SUMIFS(Inyecciones!$E$2:$E$14185,Inyecciones!$A$2:$A$14185,Balance!W$4,Inyecciones!$B$2:$B$14185,Balance!$B13,Inyecciones!$C$2:$C$14185,Balance!W$5)</f>
        <v>28511.437720261911</v>
      </c>
      <c r="X13" s="13">
        <f>SUMIFS(Inyecciones!$E$2:$E$14185,Inyecciones!$A$2:$A$14185,Balance!X$4,Inyecciones!$B$2:$B$14185,Balance!$B13,Inyecciones!$C$2:$C$14185,Balance!X$5)</f>
        <v>9440.9728926671032</v>
      </c>
      <c r="Y13" s="13">
        <f>SUMIFS(Inyecciones!$E$2:$E$14185,Inyecciones!$A$2:$A$14185,Balance!Y$4,Inyecciones!$B$2:$B$14185,Balance!$B13,Inyecciones!$C$2:$C$14185,Balance!Y$5)</f>
        <v>15325.8457257501</v>
      </c>
      <c r="Z13" s="14">
        <f>SUMIFS(Inyecciones!$E$2:$E$14185,Inyecciones!$A$2:$A$14185,Balance!Z$4,Inyecciones!$B$2:$B$14185,Balance!$B13,Inyecciones!$C$2:$C$14185,Balance!Z$5)</f>
        <v>19519.74421826419</v>
      </c>
      <c r="AA13" s="12">
        <f>SUMIFS(Inyecciones!$E$2:$E$14185,Inyecciones!$A$2:$A$14185,Balance!AA$4,Inyecciones!$B$2:$B$14185,Balance!$B13,Inyecciones!$C$2:$C$14185,Balance!AA$5)</f>
        <v>57786.887220062294</v>
      </c>
      <c r="AB13" s="13">
        <f>SUMIFS(Inyecciones!$E$2:$E$14185,Inyecciones!$A$2:$A$14185,Balance!AB$4,Inyecciones!$B$2:$B$14185,Balance!$B13,Inyecciones!$C$2:$C$14185,Balance!AB$5)</f>
        <v>48561.15380063984</v>
      </c>
      <c r="AC13" s="13">
        <f>SUMIFS(Inyecciones!$E$2:$E$14185,Inyecciones!$A$2:$A$14185,Balance!AC$4,Inyecciones!$B$2:$B$14185,Balance!$B13,Inyecciones!$C$2:$C$14185,Balance!AC$5)</f>
        <v>51681.212918594581</v>
      </c>
      <c r="AD13" s="13">
        <f>SUMIFS(Inyecciones!$E$2:$E$14185,Inyecciones!$A$2:$A$14185,Balance!AD$4,Inyecciones!$B$2:$B$14185,Balance!$B13,Inyecciones!$C$2:$C$14185,Balance!AD$5)</f>
        <v>42071.723070237851</v>
      </c>
      <c r="AE13" s="13">
        <f>SUMIFS(Inyecciones!$E$2:$E$14185,Inyecciones!$A$2:$A$14185,Balance!AE$4,Inyecciones!$B$2:$B$14185,Balance!$B13,Inyecciones!$C$2:$C$14185,Balance!AE$5)</f>
        <v>26699.573737373139</v>
      </c>
      <c r="AF13" s="13">
        <f>SUMIFS(Inyecciones!$E$2:$E$14185,Inyecciones!$A$2:$A$14185,Balance!AF$4,Inyecciones!$B$2:$B$14185,Balance!$B13,Inyecciones!$C$2:$C$14185,Balance!AF$5)</f>
        <v>26576.348394603621</v>
      </c>
      <c r="AG13" s="13">
        <f>SUMIFS(Inyecciones!$E$2:$E$14185,Inyecciones!$A$2:$A$14185,Balance!AG$4,Inyecciones!$B$2:$B$14185,Balance!$B13,Inyecciones!$C$2:$C$14185,Balance!AG$5)</f>
        <v>31195.4920995666</v>
      </c>
      <c r="AH13" s="13">
        <f>SUMIFS(Inyecciones!$E$2:$E$14185,Inyecciones!$A$2:$A$14185,Balance!AH$4,Inyecciones!$B$2:$B$14185,Balance!$B13,Inyecciones!$C$2:$C$14185,Balance!AH$5)</f>
        <v>29996.207488011631</v>
      </c>
      <c r="AI13" s="13">
        <f>SUMIFS(Inyecciones!$E$2:$E$14185,Inyecciones!$A$2:$A$14185,Balance!AI$4,Inyecciones!$B$2:$B$14185,Balance!$B13,Inyecciones!$C$2:$C$14185,Balance!AI$5)</f>
        <v>27085.352952599191</v>
      </c>
      <c r="AJ13" s="13">
        <f>SUMIFS(Inyecciones!$E$2:$E$14185,Inyecciones!$A$2:$A$14185,Balance!AJ$4,Inyecciones!$B$2:$B$14185,Balance!$B13,Inyecciones!$C$2:$C$14185,Balance!AJ$5)</f>
        <v>20432.282636808919</v>
      </c>
      <c r="AK13" s="13">
        <f>SUMIFS(Inyecciones!$E$2:$E$14185,Inyecciones!$A$2:$A$14185,Balance!AK$4,Inyecciones!$B$2:$B$14185,Balance!$B13,Inyecciones!$C$2:$C$14185,Balance!AK$5)</f>
        <v>30710.865084121851</v>
      </c>
      <c r="AL13" s="14">
        <f>SUMIFS(Inyecciones!$E$2:$E$14185,Inyecciones!$A$2:$A$14185,Balance!AL$4,Inyecciones!$B$2:$B$14185,Balance!$B13,Inyecciones!$C$2:$C$14185,Balance!AL$5)</f>
        <v>28485.641499733621</v>
      </c>
      <c r="AM13" s="13"/>
      <c r="AN13" s="12">
        <f>SUMIFS('Retiro Mensual'!$E$2:$E$2629,'Retiro Mensual'!$A$2:$A$2629,AN$4,'Retiro Mensual'!$B$2:$B$2629,$B13,'Retiro Mensual'!$C$2:$C$2629,AN$5)</f>
        <v>0</v>
      </c>
      <c r="AO13" s="13">
        <f>SUMIFS('Retiro Mensual'!$E$2:$E$2629,'Retiro Mensual'!$A$2:$A$2629,AO$4,'Retiro Mensual'!$B$2:$B$2629,$B13,'Retiro Mensual'!$C$2:$C$2629,AO$5)</f>
        <v>0</v>
      </c>
      <c r="AP13" s="13">
        <f>SUMIFS('Retiro Mensual'!$E$2:$E$2629,'Retiro Mensual'!$A$2:$A$2629,AP$4,'Retiro Mensual'!$B$2:$B$2629,$B13,'Retiro Mensual'!$C$2:$C$2629,AP$5)</f>
        <v>0</v>
      </c>
      <c r="AQ13" s="13">
        <f>SUMIFS('Retiro Mensual'!$E$2:$E$2629,'Retiro Mensual'!$A$2:$A$2629,AQ$4,'Retiro Mensual'!$B$2:$B$2629,$B13,'Retiro Mensual'!$C$2:$C$2629,AQ$5)</f>
        <v>0</v>
      </c>
      <c r="AR13" s="13">
        <f>SUMIFS('Retiro Mensual'!$E$2:$E$2629,'Retiro Mensual'!$A$2:$A$2629,AR$4,'Retiro Mensual'!$B$2:$B$2629,$B13,'Retiro Mensual'!$C$2:$C$2629,AR$5)</f>
        <v>0</v>
      </c>
      <c r="AS13" s="13">
        <f>SUMIFS('Retiro Mensual'!$E$2:$E$2629,'Retiro Mensual'!$A$2:$A$2629,AS$4,'Retiro Mensual'!$B$2:$B$2629,$B13,'Retiro Mensual'!$C$2:$C$2629,AS$5)</f>
        <v>0</v>
      </c>
      <c r="AT13" s="13">
        <f>SUMIFS('Retiro Mensual'!$E$2:$E$2629,'Retiro Mensual'!$A$2:$A$2629,AT$4,'Retiro Mensual'!$B$2:$B$2629,$B13,'Retiro Mensual'!$C$2:$C$2629,AT$5)</f>
        <v>0</v>
      </c>
      <c r="AU13" s="13">
        <f>SUMIFS('Retiro Mensual'!$E$2:$E$2629,'Retiro Mensual'!$A$2:$A$2629,AU$4,'Retiro Mensual'!$B$2:$B$2629,$B13,'Retiro Mensual'!$C$2:$C$2629,AU$5)</f>
        <v>0</v>
      </c>
      <c r="AV13" s="13">
        <f>SUMIFS('Retiro Mensual'!$E$2:$E$2629,'Retiro Mensual'!$A$2:$A$2629,AV$4,'Retiro Mensual'!$B$2:$B$2629,$B13,'Retiro Mensual'!$C$2:$C$2629,AV$5)</f>
        <v>0</v>
      </c>
      <c r="AW13" s="13">
        <f>SUMIFS('Retiro Mensual'!$E$2:$E$2629,'Retiro Mensual'!$A$2:$A$2629,AW$4,'Retiro Mensual'!$B$2:$B$2629,$B13,'Retiro Mensual'!$C$2:$C$2629,AW$5)</f>
        <v>0</v>
      </c>
      <c r="AX13" s="13">
        <f>SUMIFS('Retiro Mensual'!$E$2:$E$2629,'Retiro Mensual'!$A$2:$A$2629,AX$4,'Retiro Mensual'!$B$2:$B$2629,$B13,'Retiro Mensual'!$C$2:$C$2629,AX$5)</f>
        <v>0</v>
      </c>
      <c r="AY13" s="14">
        <f>SUMIFS('Retiro Mensual'!$E$2:$E$2629,'Retiro Mensual'!$A$2:$A$2629,AY$4,'Retiro Mensual'!$B$2:$B$2629,$B13,'Retiro Mensual'!$C$2:$C$2629,AY$5)</f>
        <v>0</v>
      </c>
      <c r="AZ13" s="12">
        <f>SUMIFS('Retiro Mensual'!$E$2:$E$2629,'Retiro Mensual'!$A$2:$A$2629,AZ$4,'Retiro Mensual'!$B$2:$B$2629,$B13,'Retiro Mensual'!$C$2:$C$2629,AZ$5)</f>
        <v>0</v>
      </c>
      <c r="BA13" s="13">
        <f>SUMIFS('Retiro Mensual'!$E$2:$E$2629,'Retiro Mensual'!$A$2:$A$2629,BA$4,'Retiro Mensual'!$B$2:$B$2629,$B13,'Retiro Mensual'!$C$2:$C$2629,BA$5)</f>
        <v>0</v>
      </c>
      <c r="BB13" s="13">
        <f>SUMIFS('Retiro Mensual'!$E$2:$E$2629,'Retiro Mensual'!$A$2:$A$2629,BB$4,'Retiro Mensual'!$B$2:$B$2629,$B13,'Retiro Mensual'!$C$2:$C$2629,BB$5)</f>
        <v>0</v>
      </c>
      <c r="BC13" s="13">
        <f>SUMIFS('Retiro Mensual'!$E$2:$E$2629,'Retiro Mensual'!$A$2:$A$2629,BC$4,'Retiro Mensual'!$B$2:$B$2629,$B13,'Retiro Mensual'!$C$2:$C$2629,BC$5)</f>
        <v>0</v>
      </c>
      <c r="BD13" s="13">
        <f>SUMIFS('Retiro Mensual'!$E$2:$E$2629,'Retiro Mensual'!$A$2:$A$2629,BD$4,'Retiro Mensual'!$B$2:$B$2629,$B13,'Retiro Mensual'!$C$2:$C$2629,BD$5)</f>
        <v>0</v>
      </c>
      <c r="BE13" s="13">
        <f>SUMIFS('Retiro Mensual'!$E$2:$E$2629,'Retiro Mensual'!$A$2:$A$2629,BE$4,'Retiro Mensual'!$B$2:$B$2629,$B13,'Retiro Mensual'!$C$2:$C$2629,BE$5)</f>
        <v>0</v>
      </c>
      <c r="BF13" s="13">
        <f>SUMIFS('Retiro Mensual'!$E$2:$E$2629,'Retiro Mensual'!$A$2:$A$2629,BF$4,'Retiro Mensual'!$B$2:$B$2629,$B13,'Retiro Mensual'!$C$2:$C$2629,BF$5)</f>
        <v>0</v>
      </c>
      <c r="BG13" s="13">
        <f>SUMIFS('Retiro Mensual'!$E$2:$E$2629,'Retiro Mensual'!$A$2:$A$2629,BG$4,'Retiro Mensual'!$B$2:$B$2629,$B13,'Retiro Mensual'!$C$2:$C$2629,BG$5)</f>
        <v>0</v>
      </c>
      <c r="BH13" s="13">
        <f>SUMIFS('Retiro Mensual'!$E$2:$E$2629,'Retiro Mensual'!$A$2:$A$2629,BH$4,'Retiro Mensual'!$B$2:$B$2629,$B13,'Retiro Mensual'!$C$2:$C$2629,BH$5)</f>
        <v>0</v>
      </c>
      <c r="BI13" s="13">
        <f>SUMIFS('Retiro Mensual'!$E$2:$E$2629,'Retiro Mensual'!$A$2:$A$2629,BI$4,'Retiro Mensual'!$B$2:$B$2629,$B13,'Retiro Mensual'!$C$2:$C$2629,BI$5)</f>
        <v>0</v>
      </c>
      <c r="BJ13" s="13">
        <f>SUMIFS('Retiro Mensual'!$E$2:$E$2629,'Retiro Mensual'!$A$2:$A$2629,BJ$4,'Retiro Mensual'!$B$2:$B$2629,$B13,'Retiro Mensual'!$C$2:$C$2629,BJ$5)</f>
        <v>0</v>
      </c>
      <c r="BK13" s="14">
        <f>SUMIFS('Retiro Mensual'!$E$2:$E$2629,'Retiro Mensual'!$A$2:$A$2629,BK$4,'Retiro Mensual'!$B$2:$B$2629,$B13,'Retiro Mensual'!$C$2:$C$2629,BK$5)</f>
        <v>0</v>
      </c>
      <c r="BL13" s="12">
        <f>SUMIFS('Retiro Mensual'!$E$2:$E$2629,'Retiro Mensual'!$A$2:$A$2629,BL$4,'Retiro Mensual'!$B$2:$B$2629,$B13,'Retiro Mensual'!$C$2:$C$2629,BL$5)</f>
        <v>0</v>
      </c>
      <c r="BM13" s="13">
        <f>SUMIFS('Retiro Mensual'!$E$2:$E$2629,'Retiro Mensual'!$A$2:$A$2629,BM$4,'Retiro Mensual'!$B$2:$B$2629,$B13,'Retiro Mensual'!$C$2:$C$2629,BM$5)</f>
        <v>0</v>
      </c>
      <c r="BN13" s="13">
        <f>SUMIFS('Retiro Mensual'!$E$2:$E$2629,'Retiro Mensual'!$A$2:$A$2629,BN$4,'Retiro Mensual'!$B$2:$B$2629,$B13,'Retiro Mensual'!$C$2:$C$2629,BN$5)</f>
        <v>0</v>
      </c>
      <c r="BO13" s="13">
        <f>SUMIFS('Retiro Mensual'!$E$2:$E$2629,'Retiro Mensual'!$A$2:$A$2629,BO$4,'Retiro Mensual'!$B$2:$B$2629,$B13,'Retiro Mensual'!$C$2:$C$2629,BO$5)</f>
        <v>0</v>
      </c>
      <c r="BP13" s="13">
        <f>SUMIFS('Retiro Mensual'!$E$2:$E$2629,'Retiro Mensual'!$A$2:$A$2629,BP$4,'Retiro Mensual'!$B$2:$B$2629,$B13,'Retiro Mensual'!$C$2:$C$2629,BP$5)</f>
        <v>0</v>
      </c>
      <c r="BQ13" s="13">
        <f>SUMIFS('Retiro Mensual'!$E$2:$E$2629,'Retiro Mensual'!$A$2:$A$2629,BQ$4,'Retiro Mensual'!$B$2:$B$2629,$B13,'Retiro Mensual'!$C$2:$C$2629,BQ$5)</f>
        <v>0</v>
      </c>
      <c r="BR13" s="13">
        <f>SUMIFS('Retiro Mensual'!$E$2:$E$2629,'Retiro Mensual'!$A$2:$A$2629,BR$4,'Retiro Mensual'!$B$2:$B$2629,$B13,'Retiro Mensual'!$C$2:$C$2629,BR$5)</f>
        <v>0</v>
      </c>
      <c r="BS13" s="13">
        <f>SUMIFS('Retiro Mensual'!$E$2:$E$2629,'Retiro Mensual'!$A$2:$A$2629,BS$4,'Retiro Mensual'!$B$2:$B$2629,$B13,'Retiro Mensual'!$C$2:$C$2629,BS$5)</f>
        <v>0</v>
      </c>
      <c r="BT13" s="13">
        <f>SUMIFS('Retiro Mensual'!$E$2:$E$2629,'Retiro Mensual'!$A$2:$A$2629,BT$4,'Retiro Mensual'!$B$2:$B$2629,$B13,'Retiro Mensual'!$C$2:$C$2629,BT$5)</f>
        <v>0</v>
      </c>
      <c r="BU13" s="13">
        <f>SUMIFS('Retiro Mensual'!$E$2:$E$2629,'Retiro Mensual'!$A$2:$A$2629,BU$4,'Retiro Mensual'!$B$2:$B$2629,$B13,'Retiro Mensual'!$C$2:$C$2629,BU$5)</f>
        <v>0</v>
      </c>
      <c r="BV13" s="13">
        <f>SUMIFS('Retiro Mensual'!$E$2:$E$2629,'Retiro Mensual'!$A$2:$A$2629,BV$4,'Retiro Mensual'!$B$2:$B$2629,$B13,'Retiro Mensual'!$C$2:$C$2629,BV$5)</f>
        <v>0</v>
      </c>
      <c r="BW13" s="14">
        <f>SUMIFS('Retiro Mensual'!$E$2:$E$2629,'Retiro Mensual'!$A$2:$A$2629,BW$4,'Retiro Mensual'!$B$2:$B$2629,$B13,'Retiro Mensual'!$C$2:$C$2629,BW$5)</f>
        <v>0</v>
      </c>
      <c r="BX13" s="13"/>
      <c r="BY13" s="12">
        <f>SUMIFS('Compra Ventas'!$E$2:$E$2700,'Compra Ventas'!$A$2:$A$2700,BY$4,'Compra Ventas'!$B$2:$B$2700,$B13,'Compra Ventas'!$C$2:$C$2700,BY$5)</f>
        <v>0</v>
      </c>
      <c r="BZ13" s="13">
        <f>SUMIFS('Compra Ventas'!$E$2:$E$2700,'Compra Ventas'!$A$2:$A$2700,BZ$4,'Compra Ventas'!$B$2:$B$2700,$B13,'Compra Ventas'!$C$2:$C$2700,BZ$5)</f>
        <v>0</v>
      </c>
      <c r="CA13" s="13">
        <f>SUMIFS('Compra Ventas'!$E$2:$E$2700,'Compra Ventas'!$A$2:$A$2700,CA$4,'Compra Ventas'!$B$2:$B$2700,$B13,'Compra Ventas'!$C$2:$C$2700,CA$5)</f>
        <v>0</v>
      </c>
      <c r="CB13" s="13">
        <f>SUMIFS('Compra Ventas'!$E$2:$E$2700,'Compra Ventas'!$A$2:$A$2700,CB$4,'Compra Ventas'!$B$2:$B$2700,$B13,'Compra Ventas'!$C$2:$C$2700,CB$5)</f>
        <v>0</v>
      </c>
      <c r="CC13" s="13">
        <f>SUMIFS('Compra Ventas'!$E$2:$E$2700,'Compra Ventas'!$A$2:$A$2700,CC$4,'Compra Ventas'!$B$2:$B$2700,$B13,'Compra Ventas'!$C$2:$C$2700,CC$5)</f>
        <v>0</v>
      </c>
      <c r="CD13" s="13">
        <f>SUMIFS('Compra Ventas'!$E$2:$E$2700,'Compra Ventas'!$A$2:$A$2700,CD$4,'Compra Ventas'!$B$2:$B$2700,$B13,'Compra Ventas'!$C$2:$C$2700,CD$5)</f>
        <v>0</v>
      </c>
      <c r="CE13" s="13">
        <f>SUMIFS('Compra Ventas'!$E$2:$E$2700,'Compra Ventas'!$A$2:$A$2700,CE$4,'Compra Ventas'!$B$2:$B$2700,$B13,'Compra Ventas'!$C$2:$C$2700,CE$5)</f>
        <v>0</v>
      </c>
      <c r="CF13" s="13">
        <f>SUMIFS('Compra Ventas'!$E$2:$E$2700,'Compra Ventas'!$A$2:$A$2700,CF$4,'Compra Ventas'!$B$2:$B$2700,$B13,'Compra Ventas'!$C$2:$C$2700,CF$5)</f>
        <v>0</v>
      </c>
      <c r="CG13" s="13">
        <f>SUMIFS('Compra Ventas'!$E$2:$E$2700,'Compra Ventas'!$A$2:$A$2700,CG$4,'Compra Ventas'!$B$2:$B$2700,$B13,'Compra Ventas'!$C$2:$C$2700,CG$5)</f>
        <v>0</v>
      </c>
      <c r="CH13" s="13">
        <f>SUMIFS('Compra Ventas'!$E$2:$E$2700,'Compra Ventas'!$A$2:$A$2700,CH$4,'Compra Ventas'!$B$2:$B$2700,$B13,'Compra Ventas'!$C$2:$C$2700,CH$5)</f>
        <v>0</v>
      </c>
      <c r="CI13" s="13">
        <f>SUMIFS('Compra Ventas'!$E$2:$E$2700,'Compra Ventas'!$A$2:$A$2700,CI$4,'Compra Ventas'!$B$2:$B$2700,$B13,'Compra Ventas'!$C$2:$C$2700,CI$5)</f>
        <v>0</v>
      </c>
      <c r="CJ13" s="14">
        <f>SUMIFS('Compra Ventas'!$E$2:$E$2700,'Compra Ventas'!$A$2:$A$2700,CJ$4,'Compra Ventas'!$B$2:$B$2700,$B13,'Compra Ventas'!$C$2:$C$2700,CJ$5)</f>
        <v>0</v>
      </c>
      <c r="CK13" s="12">
        <f>SUMIFS('Compra Ventas'!$E$2:$E$2700,'Compra Ventas'!$A$2:$A$2700,CK$4,'Compra Ventas'!$B$2:$B$2700,$B13,'Compra Ventas'!$C$2:$C$2700,CK$5)</f>
        <v>0</v>
      </c>
      <c r="CL13" s="13">
        <f>SUMIFS('Compra Ventas'!$E$2:$E$2700,'Compra Ventas'!$A$2:$A$2700,CL$4,'Compra Ventas'!$B$2:$B$2700,$B13,'Compra Ventas'!$C$2:$C$2700,CL$5)</f>
        <v>0</v>
      </c>
      <c r="CM13" s="13">
        <f>SUMIFS('Compra Ventas'!$E$2:$E$2700,'Compra Ventas'!$A$2:$A$2700,CM$4,'Compra Ventas'!$B$2:$B$2700,$B13,'Compra Ventas'!$C$2:$C$2700,CM$5)</f>
        <v>0</v>
      </c>
      <c r="CN13" s="13">
        <f>SUMIFS('Compra Ventas'!$E$2:$E$2700,'Compra Ventas'!$A$2:$A$2700,CN$4,'Compra Ventas'!$B$2:$B$2700,$B13,'Compra Ventas'!$C$2:$C$2700,CN$5)</f>
        <v>0</v>
      </c>
      <c r="CO13" s="13">
        <f>SUMIFS('Compra Ventas'!$E$2:$E$2700,'Compra Ventas'!$A$2:$A$2700,CO$4,'Compra Ventas'!$B$2:$B$2700,$B13,'Compra Ventas'!$C$2:$C$2700,CO$5)</f>
        <v>0</v>
      </c>
      <c r="CP13" s="13">
        <f>SUMIFS('Compra Ventas'!$E$2:$E$2700,'Compra Ventas'!$A$2:$A$2700,CP$4,'Compra Ventas'!$B$2:$B$2700,$B13,'Compra Ventas'!$C$2:$C$2700,CP$5)</f>
        <v>0</v>
      </c>
      <c r="CQ13" s="13">
        <f>SUMIFS('Compra Ventas'!$E$2:$E$2700,'Compra Ventas'!$A$2:$A$2700,CQ$4,'Compra Ventas'!$B$2:$B$2700,$B13,'Compra Ventas'!$C$2:$C$2700,CQ$5)</f>
        <v>0</v>
      </c>
      <c r="CR13" s="13">
        <f>SUMIFS('Compra Ventas'!$E$2:$E$2700,'Compra Ventas'!$A$2:$A$2700,CR$4,'Compra Ventas'!$B$2:$B$2700,$B13,'Compra Ventas'!$C$2:$C$2700,CR$5)</f>
        <v>0</v>
      </c>
      <c r="CS13" s="13">
        <f>SUMIFS('Compra Ventas'!$E$2:$E$2700,'Compra Ventas'!$A$2:$A$2700,CS$4,'Compra Ventas'!$B$2:$B$2700,$B13,'Compra Ventas'!$C$2:$C$2700,CS$5)</f>
        <v>0</v>
      </c>
      <c r="CT13" s="13">
        <f>SUMIFS('Compra Ventas'!$E$2:$E$2700,'Compra Ventas'!$A$2:$A$2700,CT$4,'Compra Ventas'!$B$2:$B$2700,$B13,'Compra Ventas'!$C$2:$C$2700,CT$5)</f>
        <v>0</v>
      </c>
      <c r="CU13" s="13">
        <f>SUMIFS('Compra Ventas'!$E$2:$E$2700,'Compra Ventas'!$A$2:$A$2700,CU$4,'Compra Ventas'!$B$2:$B$2700,$B13,'Compra Ventas'!$C$2:$C$2700,CU$5)</f>
        <v>0</v>
      </c>
      <c r="CV13" s="14">
        <f>SUMIFS('Compra Ventas'!$E$2:$E$2700,'Compra Ventas'!$A$2:$A$2700,CV$4,'Compra Ventas'!$B$2:$B$2700,$B13,'Compra Ventas'!$C$2:$C$2700,CV$5)</f>
        <v>0</v>
      </c>
      <c r="CW13" s="12">
        <f>SUMIFS('Compra Ventas'!$E$2:$E$2700,'Compra Ventas'!$A$2:$A$2700,CW$4,'Compra Ventas'!$B$2:$B$2700,$B13,'Compra Ventas'!$C$2:$C$2700,CW$5)</f>
        <v>0</v>
      </c>
      <c r="CX13" s="13">
        <f>SUMIFS('Compra Ventas'!$E$2:$E$2700,'Compra Ventas'!$A$2:$A$2700,CX$4,'Compra Ventas'!$B$2:$B$2700,$B13,'Compra Ventas'!$C$2:$C$2700,CX$5)</f>
        <v>0</v>
      </c>
      <c r="CY13" s="13">
        <f>SUMIFS('Compra Ventas'!$E$2:$E$2700,'Compra Ventas'!$A$2:$A$2700,CY$4,'Compra Ventas'!$B$2:$B$2700,$B13,'Compra Ventas'!$C$2:$C$2700,CY$5)</f>
        <v>0</v>
      </c>
      <c r="CZ13" s="13">
        <f>SUMIFS('Compra Ventas'!$E$2:$E$2700,'Compra Ventas'!$A$2:$A$2700,CZ$4,'Compra Ventas'!$B$2:$B$2700,$B13,'Compra Ventas'!$C$2:$C$2700,CZ$5)</f>
        <v>0</v>
      </c>
      <c r="DA13" s="13">
        <f>SUMIFS('Compra Ventas'!$E$2:$E$2700,'Compra Ventas'!$A$2:$A$2700,DA$4,'Compra Ventas'!$B$2:$B$2700,$B13,'Compra Ventas'!$C$2:$C$2700,DA$5)</f>
        <v>0</v>
      </c>
      <c r="DB13" s="13">
        <f>SUMIFS('Compra Ventas'!$E$2:$E$2700,'Compra Ventas'!$A$2:$A$2700,DB$4,'Compra Ventas'!$B$2:$B$2700,$B13,'Compra Ventas'!$C$2:$C$2700,DB$5)</f>
        <v>0</v>
      </c>
      <c r="DC13" s="13">
        <f>SUMIFS('Compra Ventas'!$E$2:$E$2700,'Compra Ventas'!$A$2:$A$2700,DC$4,'Compra Ventas'!$B$2:$B$2700,$B13,'Compra Ventas'!$C$2:$C$2700,DC$5)</f>
        <v>0</v>
      </c>
      <c r="DD13" s="13">
        <f>SUMIFS('Compra Ventas'!$E$2:$E$2700,'Compra Ventas'!$A$2:$A$2700,DD$4,'Compra Ventas'!$B$2:$B$2700,$B13,'Compra Ventas'!$C$2:$C$2700,DD$5)</f>
        <v>0</v>
      </c>
      <c r="DE13" s="13">
        <f>SUMIFS('Compra Ventas'!$E$2:$E$2700,'Compra Ventas'!$A$2:$A$2700,DE$4,'Compra Ventas'!$B$2:$B$2700,$B13,'Compra Ventas'!$C$2:$C$2700,DE$5)</f>
        <v>0</v>
      </c>
      <c r="DF13" s="13">
        <f>SUMIFS('Compra Ventas'!$E$2:$E$2700,'Compra Ventas'!$A$2:$A$2700,DF$4,'Compra Ventas'!$B$2:$B$2700,$B13,'Compra Ventas'!$C$2:$C$2700,DF$5)</f>
        <v>0</v>
      </c>
      <c r="DG13" s="13">
        <f>SUMIFS('Compra Ventas'!$E$2:$E$2700,'Compra Ventas'!$A$2:$A$2700,DG$4,'Compra Ventas'!$B$2:$B$2700,$B13,'Compra Ventas'!$C$2:$C$2700,DG$5)</f>
        <v>0</v>
      </c>
      <c r="DH13" s="14">
        <f>SUMIFS('Compra Ventas'!$E$2:$E$2700,'Compra Ventas'!$A$2:$A$2700,DH$4,'Compra Ventas'!$B$2:$B$2700,$B13,'Compra Ventas'!$C$2:$C$2700,DH$5)</f>
        <v>0</v>
      </c>
      <c r="DI13" s="84"/>
      <c r="DJ13" s="98">
        <f>SUMIFS('Ajuste Ciclado'!D$5:D$47,'Ajuste Ciclado'!$C$5:$C$47,Balance!DJ$4,'Ajuste Ciclado'!$B$5:$B$47,Balance!$B13)</f>
        <v>0</v>
      </c>
      <c r="DK13" s="99">
        <f>SUMIFS('Ajuste Ciclado'!E$5:E$47,'Ajuste Ciclado'!$C$5:$C$47,Balance!DK$4,'Ajuste Ciclado'!$B$5:$B$47,Balance!$B13)</f>
        <v>0</v>
      </c>
      <c r="DL13" s="99">
        <f>SUMIFS('Ajuste Ciclado'!F$5:F$47,'Ajuste Ciclado'!$C$5:$C$47,Balance!DL$4,'Ajuste Ciclado'!$B$5:$B$47,Balance!$B13)</f>
        <v>0</v>
      </c>
      <c r="DM13" s="99">
        <f>SUMIFS('Ajuste Ciclado'!G$5:G$47,'Ajuste Ciclado'!$C$5:$C$47,Balance!DM$4,'Ajuste Ciclado'!$B$5:$B$47,Balance!$B13)</f>
        <v>0</v>
      </c>
      <c r="DN13" s="99">
        <f>SUMIFS('Ajuste Ciclado'!H$5:H$47,'Ajuste Ciclado'!$C$5:$C$47,Balance!DN$4,'Ajuste Ciclado'!$B$5:$B$47,Balance!$B13)</f>
        <v>0</v>
      </c>
      <c r="DO13" s="99">
        <f>SUMIFS('Ajuste Ciclado'!I$5:I$47,'Ajuste Ciclado'!$C$5:$C$47,Balance!DO$4,'Ajuste Ciclado'!$B$5:$B$47,Balance!$B13)</f>
        <v>0</v>
      </c>
      <c r="DP13" s="99">
        <f>SUMIFS('Ajuste Ciclado'!J$5:J$47,'Ajuste Ciclado'!$C$5:$C$47,Balance!DP$4,'Ajuste Ciclado'!$B$5:$B$47,Balance!$B13)</f>
        <v>0</v>
      </c>
      <c r="DQ13" s="99">
        <f>SUMIFS('Ajuste Ciclado'!K$5:K$47,'Ajuste Ciclado'!$C$5:$C$47,Balance!DQ$4,'Ajuste Ciclado'!$B$5:$B$47,Balance!$B13)</f>
        <v>0</v>
      </c>
      <c r="DR13" s="99">
        <f>SUMIFS('Ajuste Ciclado'!L$5:L$47,'Ajuste Ciclado'!$C$5:$C$47,Balance!DR$4,'Ajuste Ciclado'!$B$5:$B$47,Balance!$B13)</f>
        <v>0</v>
      </c>
      <c r="DS13" s="99">
        <f>SUMIFS('Ajuste Ciclado'!M$5:M$47,'Ajuste Ciclado'!$C$5:$C$47,Balance!DS$4,'Ajuste Ciclado'!$B$5:$B$47,Balance!$B13)</f>
        <v>0</v>
      </c>
      <c r="DT13" s="99">
        <f>SUMIFS('Ajuste Ciclado'!N$5:N$47,'Ajuste Ciclado'!$C$5:$C$47,Balance!DT$4,'Ajuste Ciclado'!$B$5:$B$47,Balance!$B13)</f>
        <v>0</v>
      </c>
      <c r="DU13" s="100">
        <f>SUMIFS('Ajuste Ciclado'!O$5:O$47,'Ajuste Ciclado'!$C$5:$C$47,Balance!DU$4,'Ajuste Ciclado'!$B$5:$B$47,Balance!$B13)</f>
        <v>0</v>
      </c>
      <c r="DV13" s="98">
        <f>SUMIFS('Ajuste Ciclado'!D$5:D$47,'Ajuste Ciclado'!$C$5:$C$47,Balance!DV$4,'Ajuste Ciclado'!$B$5:$B$47,Balance!$B13)</f>
        <v>0</v>
      </c>
      <c r="DW13" s="99">
        <f>SUMIFS('Ajuste Ciclado'!E$5:E$47,'Ajuste Ciclado'!$C$5:$C$47,Balance!DW$4,'Ajuste Ciclado'!$B$5:$B$47,Balance!$B13)</f>
        <v>0</v>
      </c>
      <c r="DX13" s="99">
        <f>SUMIFS('Ajuste Ciclado'!F$5:F$47,'Ajuste Ciclado'!$C$5:$C$47,Balance!DX$4,'Ajuste Ciclado'!$B$5:$B$47,Balance!$B13)</f>
        <v>0</v>
      </c>
      <c r="DY13" s="99">
        <f>SUMIFS('Ajuste Ciclado'!G$5:G$47,'Ajuste Ciclado'!$C$5:$C$47,Balance!DY$4,'Ajuste Ciclado'!$B$5:$B$47,Balance!$B13)</f>
        <v>0</v>
      </c>
      <c r="DZ13" s="99">
        <f>SUMIFS('Ajuste Ciclado'!H$5:H$47,'Ajuste Ciclado'!$C$5:$C$47,Balance!DZ$4,'Ajuste Ciclado'!$B$5:$B$47,Balance!$B13)</f>
        <v>0</v>
      </c>
      <c r="EA13" s="99">
        <f>SUMIFS('Ajuste Ciclado'!I$5:I$47,'Ajuste Ciclado'!$C$5:$C$47,Balance!EA$4,'Ajuste Ciclado'!$B$5:$B$47,Balance!$B13)</f>
        <v>0</v>
      </c>
      <c r="EB13" s="99">
        <f>SUMIFS('Ajuste Ciclado'!J$5:J$47,'Ajuste Ciclado'!$C$5:$C$47,Balance!EB$4,'Ajuste Ciclado'!$B$5:$B$47,Balance!$B13)</f>
        <v>0</v>
      </c>
      <c r="EC13" s="99">
        <f>SUMIFS('Ajuste Ciclado'!K$5:K$47,'Ajuste Ciclado'!$C$5:$C$47,Balance!EC$4,'Ajuste Ciclado'!$B$5:$B$47,Balance!$B13)</f>
        <v>0</v>
      </c>
      <c r="ED13" s="99">
        <f>SUMIFS('Ajuste Ciclado'!L$5:L$47,'Ajuste Ciclado'!$C$5:$C$47,Balance!ED$4,'Ajuste Ciclado'!$B$5:$B$47,Balance!$B13)</f>
        <v>0</v>
      </c>
      <c r="EE13" s="99">
        <f>SUMIFS('Ajuste Ciclado'!M$5:M$47,'Ajuste Ciclado'!$C$5:$C$47,Balance!EE$4,'Ajuste Ciclado'!$B$5:$B$47,Balance!$B13)</f>
        <v>0</v>
      </c>
      <c r="EF13" s="99">
        <f>SUMIFS('Ajuste Ciclado'!N$5:N$47,'Ajuste Ciclado'!$C$5:$C$47,Balance!EF$4,'Ajuste Ciclado'!$B$5:$B$47,Balance!$B13)</f>
        <v>0</v>
      </c>
      <c r="EG13" s="100">
        <f>SUMIFS('Ajuste Ciclado'!O$5:O$47,'Ajuste Ciclado'!$C$5:$C$47,Balance!EG$4,'Ajuste Ciclado'!$B$5:$B$47,Balance!$B13)</f>
        <v>0</v>
      </c>
      <c r="EH13" s="98">
        <f>SUMIFS('Ajuste Ciclado'!D$5:D$47,'Ajuste Ciclado'!$C$5:$C$47,Balance!EH$4,'Ajuste Ciclado'!$B$5:$B$47,Balance!$B13)</f>
        <v>0</v>
      </c>
      <c r="EI13" s="99">
        <f>SUMIFS('Ajuste Ciclado'!E$5:E$47,'Ajuste Ciclado'!$C$5:$C$47,Balance!EI$4,'Ajuste Ciclado'!$B$5:$B$47,Balance!$B13)</f>
        <v>0</v>
      </c>
      <c r="EJ13" s="99">
        <f>SUMIFS('Ajuste Ciclado'!F$5:F$47,'Ajuste Ciclado'!$C$5:$C$47,Balance!EJ$4,'Ajuste Ciclado'!$B$5:$B$47,Balance!$B13)</f>
        <v>0</v>
      </c>
      <c r="EK13" s="99">
        <f>SUMIFS('Ajuste Ciclado'!G$5:G$47,'Ajuste Ciclado'!$C$5:$C$47,Balance!EK$4,'Ajuste Ciclado'!$B$5:$B$47,Balance!$B13)</f>
        <v>0</v>
      </c>
      <c r="EL13" s="99">
        <f>SUMIFS('Ajuste Ciclado'!H$5:H$47,'Ajuste Ciclado'!$C$5:$C$47,Balance!EL$4,'Ajuste Ciclado'!$B$5:$B$47,Balance!$B13)</f>
        <v>0</v>
      </c>
      <c r="EM13" s="99">
        <f>SUMIFS('Ajuste Ciclado'!I$5:I$47,'Ajuste Ciclado'!$C$5:$C$47,Balance!EM$4,'Ajuste Ciclado'!$B$5:$B$47,Balance!$B13)</f>
        <v>0</v>
      </c>
      <c r="EN13" s="99">
        <f>SUMIFS('Ajuste Ciclado'!J$5:J$47,'Ajuste Ciclado'!$C$5:$C$47,Balance!EN$4,'Ajuste Ciclado'!$B$5:$B$47,Balance!$B13)</f>
        <v>0</v>
      </c>
      <c r="EO13" s="99">
        <f>SUMIFS('Ajuste Ciclado'!K$5:K$47,'Ajuste Ciclado'!$C$5:$C$47,Balance!EO$4,'Ajuste Ciclado'!$B$5:$B$47,Balance!$B13)</f>
        <v>0</v>
      </c>
      <c r="EP13" s="99">
        <f>SUMIFS('Ajuste Ciclado'!L$5:L$47,'Ajuste Ciclado'!$C$5:$C$47,Balance!EP$4,'Ajuste Ciclado'!$B$5:$B$47,Balance!$B13)</f>
        <v>0</v>
      </c>
      <c r="EQ13" s="99">
        <f>SUMIFS('Ajuste Ciclado'!M$5:M$47,'Ajuste Ciclado'!$C$5:$C$47,Balance!EQ$4,'Ajuste Ciclado'!$B$5:$B$47,Balance!$B13)</f>
        <v>0</v>
      </c>
      <c r="ER13" s="99">
        <f>SUMIFS('Ajuste Ciclado'!N$5:N$47,'Ajuste Ciclado'!$C$5:$C$47,Balance!ER$4,'Ajuste Ciclado'!$B$5:$B$47,Balance!$B13)</f>
        <v>0</v>
      </c>
      <c r="ES13" s="100">
        <f>SUMIFS('Ajuste Ciclado'!O$5:O$47,'Ajuste Ciclado'!$C$5:$C$47,Balance!ES$4,'Ajuste Ciclado'!$B$5:$B$47,Balance!$B13)</f>
        <v>0</v>
      </c>
      <c r="ET13" s="84"/>
      <c r="EU13" s="12">
        <f t="shared" si="129"/>
        <v>57640.712040072431</v>
      </c>
      <c r="EV13" s="13">
        <f t="shared" si="93"/>
        <v>48237.792640220359</v>
      </c>
      <c r="EW13" s="13">
        <f t="shared" si="94"/>
        <v>51270.566077655727</v>
      </c>
      <c r="EX13" s="13">
        <f t="shared" si="95"/>
        <v>39149.793270714268</v>
      </c>
      <c r="EY13" s="13">
        <f t="shared" si="96"/>
        <v>26174.486723356789</v>
      </c>
      <c r="EZ13" s="13">
        <f t="shared" si="97"/>
        <v>24782.27985006378</v>
      </c>
      <c r="FA13" s="13">
        <f t="shared" si="98"/>
        <v>27420.375132993438</v>
      </c>
      <c r="FB13" s="13">
        <f t="shared" si="99"/>
        <v>26159.51758557219</v>
      </c>
      <c r="FC13" s="13">
        <f t="shared" si="100"/>
        <v>24470.47466719988</v>
      </c>
      <c r="FD13" s="13">
        <f t="shared" si="101"/>
        <v>6429.7680953106365</v>
      </c>
      <c r="FE13" s="13">
        <f t="shared" si="102"/>
        <v>1514.072260971564</v>
      </c>
      <c r="FF13" s="14">
        <f t="shared" si="103"/>
        <v>3140.8708103562622</v>
      </c>
      <c r="FG13" s="12">
        <f t="shared" si="104"/>
        <v>57754.211891646562</v>
      </c>
      <c r="FH13" s="13">
        <f t="shared" si="105"/>
        <v>48467.610695584211</v>
      </c>
      <c r="FI13" s="13">
        <f t="shared" si="106"/>
        <v>51839.351603392977</v>
      </c>
      <c r="FJ13" s="13">
        <f t="shared" si="107"/>
        <v>42441.32471362262</v>
      </c>
      <c r="FK13" s="13">
        <f t="shared" si="108"/>
        <v>25858.86651554878</v>
      </c>
      <c r="FL13" s="13">
        <f t="shared" si="109"/>
        <v>25063.584327198019</v>
      </c>
      <c r="FM13" s="13">
        <f t="shared" si="110"/>
        <v>28907.787610560361</v>
      </c>
      <c r="FN13" s="13">
        <f t="shared" si="111"/>
        <v>27150.924447716621</v>
      </c>
      <c r="FO13" s="13">
        <f t="shared" si="112"/>
        <v>28511.437720261911</v>
      </c>
      <c r="FP13" s="13">
        <f t="shared" si="113"/>
        <v>9440.9728926671032</v>
      </c>
      <c r="FQ13" s="13">
        <f t="shared" si="114"/>
        <v>15325.8457257501</v>
      </c>
      <c r="FR13" s="14">
        <f t="shared" si="115"/>
        <v>19519.74421826419</v>
      </c>
      <c r="FS13" s="12">
        <f t="shared" si="116"/>
        <v>57786.887220062294</v>
      </c>
      <c r="FT13" s="13">
        <f t="shared" si="117"/>
        <v>48561.15380063984</v>
      </c>
      <c r="FU13" s="13">
        <f t="shared" si="118"/>
        <v>51681.212918594581</v>
      </c>
      <c r="FV13" s="13">
        <f t="shared" si="119"/>
        <v>42071.723070237851</v>
      </c>
      <c r="FW13" s="13">
        <f t="shared" si="120"/>
        <v>26699.573737373139</v>
      </c>
      <c r="FX13" s="13">
        <f t="shared" si="121"/>
        <v>26576.348394603621</v>
      </c>
      <c r="FY13" s="13">
        <f t="shared" si="122"/>
        <v>31195.4920995666</v>
      </c>
      <c r="FZ13" s="13">
        <f t="shared" si="123"/>
        <v>29996.207488011631</v>
      </c>
      <c r="GA13" s="13">
        <f t="shared" si="124"/>
        <v>27085.352952599191</v>
      </c>
      <c r="GB13" s="13">
        <f t="shared" si="125"/>
        <v>20432.282636808919</v>
      </c>
      <c r="GC13" s="13">
        <f t="shared" si="126"/>
        <v>30710.865084121851</v>
      </c>
      <c r="GD13" s="14">
        <f t="shared" si="127"/>
        <v>28485.641499733621</v>
      </c>
      <c r="GE13" s="84"/>
      <c r="GF13" s="12">
        <f t="shared" si="130"/>
        <v>336390.70915448741</v>
      </c>
      <c r="GG13" s="13">
        <f t="shared" si="130"/>
        <v>380281.66236221342</v>
      </c>
      <c r="GH13" s="14">
        <f t="shared" si="130"/>
        <v>421282.74090235314</v>
      </c>
      <c r="GI13" s="6">
        <f t="shared" si="131"/>
        <v>1</v>
      </c>
      <c r="GJ13" s="12">
        <f t="shared" si="132"/>
        <v>0</v>
      </c>
      <c r="GK13" s="13">
        <f t="shared" si="133"/>
        <v>0</v>
      </c>
      <c r="GL13" s="14">
        <f t="shared" si="134"/>
        <v>0</v>
      </c>
      <c r="GM13" s="84"/>
      <c r="GN13" s="66">
        <f t="shared" si="135"/>
        <v>0</v>
      </c>
      <c r="GO13" s="84"/>
      <c r="GP13" s="63" t="str" cm="1">
        <f t="array" ref="GP13">INDEX($GF$4:$GH$4,1,GI13)</f>
        <v>Sample 1</v>
      </c>
      <c r="GQ13" s="12">
        <f t="shared" si="136"/>
        <v>1514.072260971564</v>
      </c>
      <c r="GR13" s="13">
        <f t="shared" si="136"/>
        <v>3140.8708103562622</v>
      </c>
      <c r="GS13" s="14">
        <f t="shared" si="136"/>
        <v>6429.7680953106365</v>
      </c>
      <c r="GT13" s="12">
        <f t="shared" si="137"/>
        <v>9440.9728926671032</v>
      </c>
      <c r="GU13" s="13">
        <f t="shared" si="137"/>
        <v>15325.8457257501</v>
      </c>
      <c r="GV13" s="14">
        <f t="shared" si="137"/>
        <v>19519.74421826419</v>
      </c>
      <c r="GW13" s="12">
        <f t="shared" si="138"/>
        <v>20432.282636808919</v>
      </c>
      <c r="GX13" s="13">
        <f t="shared" si="138"/>
        <v>26576.348394603621</v>
      </c>
      <c r="GY13" s="14">
        <f t="shared" si="138"/>
        <v>26699.573737373139</v>
      </c>
      <c r="GZ13" s="84" t="str">
        <f t="shared" si="128"/>
        <v>Sample 1</v>
      </c>
      <c r="HA13" s="12">
        <f t="shared" si="139"/>
        <v>0</v>
      </c>
      <c r="HB13" s="13">
        <f t="shared" si="139"/>
        <v>0</v>
      </c>
      <c r="HC13" s="14">
        <f t="shared" si="139"/>
        <v>0</v>
      </c>
      <c r="HD13" s="6">
        <f t="shared" si="140"/>
        <v>0</v>
      </c>
      <c r="HE13" s="84" t="str">
        <f t="shared" si="141"/>
        <v>Ok</v>
      </c>
    </row>
    <row r="14" spans="2:213" hidden="1" x14ac:dyDescent="0.3">
      <c r="B14" s="84" t="s">
        <v>413</v>
      </c>
      <c r="C14" s="12">
        <f>SUMIFS(Inyecciones!$E$2:$E$14185,Inyecciones!$A$2:$A$14185,Balance!C$4,Inyecciones!$B$2:$B$14185,Balance!$B14,Inyecciones!$C$2:$C$14185,Balance!C$5)</f>
        <v>57640.712040072431</v>
      </c>
      <c r="D14" s="13">
        <f>SUMIFS(Inyecciones!$E$2:$E$14185,Inyecciones!$A$2:$A$14185,Balance!D$4,Inyecciones!$B$2:$B$14185,Balance!$B14,Inyecciones!$C$2:$C$14185,Balance!D$5)</f>
        <v>48237.792640220359</v>
      </c>
      <c r="E14" s="13">
        <f>SUMIFS(Inyecciones!$E$2:$E$14185,Inyecciones!$A$2:$A$14185,Balance!E$4,Inyecciones!$B$2:$B$14185,Balance!$B14,Inyecciones!$C$2:$C$14185,Balance!E$5)</f>
        <v>51270.566077655727</v>
      </c>
      <c r="F14" s="13">
        <f>SUMIFS(Inyecciones!$E$2:$E$14185,Inyecciones!$A$2:$A$14185,Balance!F$4,Inyecciones!$B$2:$B$14185,Balance!$B14,Inyecciones!$C$2:$C$14185,Balance!F$5)</f>
        <v>39149.793270714268</v>
      </c>
      <c r="G14" s="13">
        <f>SUMIFS(Inyecciones!$E$2:$E$14185,Inyecciones!$A$2:$A$14185,Balance!G$4,Inyecciones!$B$2:$B$14185,Balance!$B14,Inyecciones!$C$2:$C$14185,Balance!G$5)</f>
        <v>26174.486723356789</v>
      </c>
      <c r="H14" s="13">
        <f>SUMIFS(Inyecciones!$E$2:$E$14185,Inyecciones!$A$2:$A$14185,Balance!H$4,Inyecciones!$B$2:$B$14185,Balance!$B14,Inyecciones!$C$2:$C$14185,Balance!H$5)</f>
        <v>24782.27985006378</v>
      </c>
      <c r="I14" s="13">
        <f>SUMIFS(Inyecciones!$E$2:$E$14185,Inyecciones!$A$2:$A$14185,Balance!I$4,Inyecciones!$B$2:$B$14185,Balance!$B14,Inyecciones!$C$2:$C$14185,Balance!I$5)</f>
        <v>27420.375132993438</v>
      </c>
      <c r="J14" s="13">
        <f>SUMIFS(Inyecciones!$E$2:$E$14185,Inyecciones!$A$2:$A$14185,Balance!J$4,Inyecciones!$B$2:$B$14185,Balance!$B14,Inyecciones!$C$2:$C$14185,Balance!J$5)</f>
        <v>26159.51758557219</v>
      </c>
      <c r="K14" s="13">
        <f>SUMIFS(Inyecciones!$E$2:$E$14185,Inyecciones!$A$2:$A$14185,Balance!K$4,Inyecciones!$B$2:$B$14185,Balance!$B14,Inyecciones!$C$2:$C$14185,Balance!K$5)</f>
        <v>24470.47466719988</v>
      </c>
      <c r="L14" s="13">
        <f>SUMIFS(Inyecciones!$E$2:$E$14185,Inyecciones!$A$2:$A$14185,Balance!L$4,Inyecciones!$B$2:$B$14185,Balance!$B14,Inyecciones!$C$2:$C$14185,Balance!L$5)</f>
        <v>6429.7680953106365</v>
      </c>
      <c r="M14" s="13">
        <f>SUMIFS(Inyecciones!$E$2:$E$14185,Inyecciones!$A$2:$A$14185,Balance!M$4,Inyecciones!$B$2:$B$14185,Balance!$B14,Inyecciones!$C$2:$C$14185,Balance!M$5)</f>
        <v>1514.072260971564</v>
      </c>
      <c r="N14" s="14">
        <f>SUMIFS(Inyecciones!$E$2:$E$14185,Inyecciones!$A$2:$A$14185,Balance!N$4,Inyecciones!$B$2:$B$14185,Balance!$B14,Inyecciones!$C$2:$C$14185,Balance!N$5)</f>
        <v>3140.8708103562622</v>
      </c>
      <c r="O14" s="12">
        <f>SUMIFS(Inyecciones!$E$2:$E$14185,Inyecciones!$A$2:$A$14185,Balance!O$4,Inyecciones!$B$2:$B$14185,Balance!$B14,Inyecciones!$C$2:$C$14185,Balance!O$5)</f>
        <v>57754.211891646562</v>
      </c>
      <c r="P14" s="13">
        <f>SUMIFS(Inyecciones!$E$2:$E$14185,Inyecciones!$A$2:$A$14185,Balance!P$4,Inyecciones!$B$2:$B$14185,Balance!$B14,Inyecciones!$C$2:$C$14185,Balance!P$5)</f>
        <v>48467.610695584211</v>
      </c>
      <c r="Q14" s="13">
        <f>SUMIFS(Inyecciones!$E$2:$E$14185,Inyecciones!$A$2:$A$14185,Balance!Q$4,Inyecciones!$B$2:$B$14185,Balance!$B14,Inyecciones!$C$2:$C$14185,Balance!Q$5)</f>
        <v>51839.351603392977</v>
      </c>
      <c r="R14" s="13">
        <f>SUMIFS(Inyecciones!$E$2:$E$14185,Inyecciones!$A$2:$A$14185,Balance!R$4,Inyecciones!$B$2:$B$14185,Balance!$B14,Inyecciones!$C$2:$C$14185,Balance!R$5)</f>
        <v>42441.32471362262</v>
      </c>
      <c r="S14" s="13">
        <f>SUMIFS(Inyecciones!$E$2:$E$14185,Inyecciones!$A$2:$A$14185,Balance!S$4,Inyecciones!$B$2:$B$14185,Balance!$B14,Inyecciones!$C$2:$C$14185,Balance!S$5)</f>
        <v>25858.86651554878</v>
      </c>
      <c r="T14" s="13">
        <f>SUMIFS(Inyecciones!$E$2:$E$14185,Inyecciones!$A$2:$A$14185,Balance!T$4,Inyecciones!$B$2:$B$14185,Balance!$B14,Inyecciones!$C$2:$C$14185,Balance!T$5)</f>
        <v>25063.584327198019</v>
      </c>
      <c r="U14" s="13">
        <f>SUMIFS(Inyecciones!$E$2:$E$14185,Inyecciones!$A$2:$A$14185,Balance!U$4,Inyecciones!$B$2:$B$14185,Balance!$B14,Inyecciones!$C$2:$C$14185,Balance!U$5)</f>
        <v>28907.787610560361</v>
      </c>
      <c r="V14" s="13">
        <f>SUMIFS(Inyecciones!$E$2:$E$14185,Inyecciones!$A$2:$A$14185,Balance!V$4,Inyecciones!$B$2:$B$14185,Balance!$B14,Inyecciones!$C$2:$C$14185,Balance!V$5)</f>
        <v>27150.924447716621</v>
      </c>
      <c r="W14" s="13">
        <f>SUMIFS(Inyecciones!$E$2:$E$14185,Inyecciones!$A$2:$A$14185,Balance!W$4,Inyecciones!$B$2:$B$14185,Balance!$B14,Inyecciones!$C$2:$C$14185,Balance!W$5)</f>
        <v>28511.437720261911</v>
      </c>
      <c r="X14" s="13">
        <f>SUMIFS(Inyecciones!$E$2:$E$14185,Inyecciones!$A$2:$A$14185,Balance!X$4,Inyecciones!$B$2:$B$14185,Balance!$B14,Inyecciones!$C$2:$C$14185,Balance!X$5)</f>
        <v>9440.9728926671032</v>
      </c>
      <c r="Y14" s="13">
        <f>SUMIFS(Inyecciones!$E$2:$E$14185,Inyecciones!$A$2:$A$14185,Balance!Y$4,Inyecciones!$B$2:$B$14185,Balance!$B14,Inyecciones!$C$2:$C$14185,Balance!Y$5)</f>
        <v>15325.8457257501</v>
      </c>
      <c r="Z14" s="14">
        <f>SUMIFS(Inyecciones!$E$2:$E$14185,Inyecciones!$A$2:$A$14185,Balance!Z$4,Inyecciones!$B$2:$B$14185,Balance!$B14,Inyecciones!$C$2:$C$14185,Balance!Z$5)</f>
        <v>19519.74421826419</v>
      </c>
      <c r="AA14" s="12">
        <f>SUMIFS(Inyecciones!$E$2:$E$14185,Inyecciones!$A$2:$A$14185,Balance!AA$4,Inyecciones!$B$2:$B$14185,Balance!$B14,Inyecciones!$C$2:$C$14185,Balance!AA$5)</f>
        <v>57786.887220062294</v>
      </c>
      <c r="AB14" s="13">
        <f>SUMIFS(Inyecciones!$E$2:$E$14185,Inyecciones!$A$2:$A$14185,Balance!AB$4,Inyecciones!$B$2:$B$14185,Balance!$B14,Inyecciones!$C$2:$C$14185,Balance!AB$5)</f>
        <v>48561.15380063984</v>
      </c>
      <c r="AC14" s="13">
        <f>SUMIFS(Inyecciones!$E$2:$E$14185,Inyecciones!$A$2:$A$14185,Balance!AC$4,Inyecciones!$B$2:$B$14185,Balance!$B14,Inyecciones!$C$2:$C$14185,Balance!AC$5)</f>
        <v>51681.212918594581</v>
      </c>
      <c r="AD14" s="13">
        <f>SUMIFS(Inyecciones!$E$2:$E$14185,Inyecciones!$A$2:$A$14185,Balance!AD$4,Inyecciones!$B$2:$B$14185,Balance!$B14,Inyecciones!$C$2:$C$14185,Balance!AD$5)</f>
        <v>42071.723070237851</v>
      </c>
      <c r="AE14" s="13">
        <f>SUMIFS(Inyecciones!$E$2:$E$14185,Inyecciones!$A$2:$A$14185,Balance!AE$4,Inyecciones!$B$2:$B$14185,Balance!$B14,Inyecciones!$C$2:$C$14185,Balance!AE$5)</f>
        <v>26699.573737373139</v>
      </c>
      <c r="AF14" s="13">
        <f>SUMIFS(Inyecciones!$E$2:$E$14185,Inyecciones!$A$2:$A$14185,Balance!AF$4,Inyecciones!$B$2:$B$14185,Balance!$B14,Inyecciones!$C$2:$C$14185,Balance!AF$5)</f>
        <v>26576.348394603621</v>
      </c>
      <c r="AG14" s="13">
        <f>SUMIFS(Inyecciones!$E$2:$E$14185,Inyecciones!$A$2:$A$14185,Balance!AG$4,Inyecciones!$B$2:$B$14185,Balance!$B14,Inyecciones!$C$2:$C$14185,Balance!AG$5)</f>
        <v>31195.4920995666</v>
      </c>
      <c r="AH14" s="13">
        <f>SUMIFS(Inyecciones!$E$2:$E$14185,Inyecciones!$A$2:$A$14185,Balance!AH$4,Inyecciones!$B$2:$B$14185,Balance!$B14,Inyecciones!$C$2:$C$14185,Balance!AH$5)</f>
        <v>29996.207488011631</v>
      </c>
      <c r="AI14" s="13">
        <f>SUMIFS(Inyecciones!$E$2:$E$14185,Inyecciones!$A$2:$A$14185,Balance!AI$4,Inyecciones!$B$2:$B$14185,Balance!$B14,Inyecciones!$C$2:$C$14185,Balance!AI$5)</f>
        <v>27082.74736526165</v>
      </c>
      <c r="AJ14" s="13">
        <f>SUMIFS(Inyecciones!$E$2:$E$14185,Inyecciones!$A$2:$A$14185,Balance!AJ$4,Inyecciones!$B$2:$B$14185,Balance!$B14,Inyecciones!$C$2:$C$14185,Balance!AJ$5)</f>
        <v>20432.282636808919</v>
      </c>
      <c r="AK14" s="13">
        <f>SUMIFS(Inyecciones!$E$2:$E$14185,Inyecciones!$A$2:$A$14185,Balance!AK$4,Inyecciones!$B$2:$B$14185,Balance!$B14,Inyecciones!$C$2:$C$14185,Balance!AK$5)</f>
        <v>30710.865084121851</v>
      </c>
      <c r="AL14" s="14">
        <f>SUMIFS(Inyecciones!$E$2:$E$14185,Inyecciones!$A$2:$A$14185,Balance!AL$4,Inyecciones!$B$2:$B$14185,Balance!$B14,Inyecciones!$C$2:$C$14185,Balance!AL$5)</f>
        <v>28485.641499733621</v>
      </c>
      <c r="AM14" s="13"/>
      <c r="AN14" s="12">
        <f>SUMIFS('Retiro Mensual'!$E$2:$E$2629,'Retiro Mensual'!$A$2:$A$2629,AN$4,'Retiro Mensual'!$B$2:$B$2629,$B14,'Retiro Mensual'!$C$2:$C$2629,AN$5)</f>
        <v>0</v>
      </c>
      <c r="AO14" s="13">
        <f>SUMIFS('Retiro Mensual'!$E$2:$E$2629,'Retiro Mensual'!$A$2:$A$2629,AO$4,'Retiro Mensual'!$B$2:$B$2629,$B14,'Retiro Mensual'!$C$2:$C$2629,AO$5)</f>
        <v>0</v>
      </c>
      <c r="AP14" s="13">
        <f>SUMIFS('Retiro Mensual'!$E$2:$E$2629,'Retiro Mensual'!$A$2:$A$2629,AP$4,'Retiro Mensual'!$B$2:$B$2629,$B14,'Retiro Mensual'!$C$2:$C$2629,AP$5)</f>
        <v>0</v>
      </c>
      <c r="AQ14" s="13">
        <f>SUMIFS('Retiro Mensual'!$E$2:$E$2629,'Retiro Mensual'!$A$2:$A$2629,AQ$4,'Retiro Mensual'!$B$2:$B$2629,$B14,'Retiro Mensual'!$C$2:$C$2629,AQ$5)</f>
        <v>0</v>
      </c>
      <c r="AR14" s="13">
        <f>SUMIFS('Retiro Mensual'!$E$2:$E$2629,'Retiro Mensual'!$A$2:$A$2629,AR$4,'Retiro Mensual'!$B$2:$B$2629,$B14,'Retiro Mensual'!$C$2:$C$2629,AR$5)</f>
        <v>0</v>
      </c>
      <c r="AS14" s="13">
        <f>SUMIFS('Retiro Mensual'!$E$2:$E$2629,'Retiro Mensual'!$A$2:$A$2629,AS$4,'Retiro Mensual'!$B$2:$B$2629,$B14,'Retiro Mensual'!$C$2:$C$2629,AS$5)</f>
        <v>0</v>
      </c>
      <c r="AT14" s="13">
        <f>SUMIFS('Retiro Mensual'!$E$2:$E$2629,'Retiro Mensual'!$A$2:$A$2629,AT$4,'Retiro Mensual'!$B$2:$B$2629,$B14,'Retiro Mensual'!$C$2:$C$2629,AT$5)</f>
        <v>0</v>
      </c>
      <c r="AU14" s="13">
        <f>SUMIFS('Retiro Mensual'!$E$2:$E$2629,'Retiro Mensual'!$A$2:$A$2629,AU$4,'Retiro Mensual'!$B$2:$B$2629,$B14,'Retiro Mensual'!$C$2:$C$2629,AU$5)</f>
        <v>0</v>
      </c>
      <c r="AV14" s="13">
        <f>SUMIFS('Retiro Mensual'!$E$2:$E$2629,'Retiro Mensual'!$A$2:$A$2629,AV$4,'Retiro Mensual'!$B$2:$B$2629,$B14,'Retiro Mensual'!$C$2:$C$2629,AV$5)</f>
        <v>0</v>
      </c>
      <c r="AW14" s="13">
        <f>SUMIFS('Retiro Mensual'!$E$2:$E$2629,'Retiro Mensual'!$A$2:$A$2629,AW$4,'Retiro Mensual'!$B$2:$B$2629,$B14,'Retiro Mensual'!$C$2:$C$2629,AW$5)</f>
        <v>0</v>
      </c>
      <c r="AX14" s="13">
        <f>SUMIFS('Retiro Mensual'!$E$2:$E$2629,'Retiro Mensual'!$A$2:$A$2629,AX$4,'Retiro Mensual'!$B$2:$B$2629,$B14,'Retiro Mensual'!$C$2:$C$2629,AX$5)</f>
        <v>0</v>
      </c>
      <c r="AY14" s="14">
        <f>SUMIFS('Retiro Mensual'!$E$2:$E$2629,'Retiro Mensual'!$A$2:$A$2629,AY$4,'Retiro Mensual'!$B$2:$B$2629,$B14,'Retiro Mensual'!$C$2:$C$2629,AY$5)</f>
        <v>0</v>
      </c>
      <c r="AZ14" s="12">
        <f>SUMIFS('Retiro Mensual'!$E$2:$E$2629,'Retiro Mensual'!$A$2:$A$2629,AZ$4,'Retiro Mensual'!$B$2:$B$2629,$B14,'Retiro Mensual'!$C$2:$C$2629,AZ$5)</f>
        <v>0</v>
      </c>
      <c r="BA14" s="13">
        <f>SUMIFS('Retiro Mensual'!$E$2:$E$2629,'Retiro Mensual'!$A$2:$A$2629,BA$4,'Retiro Mensual'!$B$2:$B$2629,$B14,'Retiro Mensual'!$C$2:$C$2629,BA$5)</f>
        <v>0</v>
      </c>
      <c r="BB14" s="13">
        <f>SUMIFS('Retiro Mensual'!$E$2:$E$2629,'Retiro Mensual'!$A$2:$A$2629,BB$4,'Retiro Mensual'!$B$2:$B$2629,$B14,'Retiro Mensual'!$C$2:$C$2629,BB$5)</f>
        <v>0</v>
      </c>
      <c r="BC14" s="13">
        <f>SUMIFS('Retiro Mensual'!$E$2:$E$2629,'Retiro Mensual'!$A$2:$A$2629,BC$4,'Retiro Mensual'!$B$2:$B$2629,$B14,'Retiro Mensual'!$C$2:$C$2629,BC$5)</f>
        <v>0</v>
      </c>
      <c r="BD14" s="13">
        <f>SUMIFS('Retiro Mensual'!$E$2:$E$2629,'Retiro Mensual'!$A$2:$A$2629,BD$4,'Retiro Mensual'!$B$2:$B$2629,$B14,'Retiro Mensual'!$C$2:$C$2629,BD$5)</f>
        <v>0</v>
      </c>
      <c r="BE14" s="13">
        <f>SUMIFS('Retiro Mensual'!$E$2:$E$2629,'Retiro Mensual'!$A$2:$A$2629,BE$4,'Retiro Mensual'!$B$2:$B$2629,$B14,'Retiro Mensual'!$C$2:$C$2629,BE$5)</f>
        <v>0</v>
      </c>
      <c r="BF14" s="13">
        <f>SUMIFS('Retiro Mensual'!$E$2:$E$2629,'Retiro Mensual'!$A$2:$A$2629,BF$4,'Retiro Mensual'!$B$2:$B$2629,$B14,'Retiro Mensual'!$C$2:$C$2629,BF$5)</f>
        <v>0</v>
      </c>
      <c r="BG14" s="13">
        <f>SUMIFS('Retiro Mensual'!$E$2:$E$2629,'Retiro Mensual'!$A$2:$A$2629,BG$4,'Retiro Mensual'!$B$2:$B$2629,$B14,'Retiro Mensual'!$C$2:$C$2629,BG$5)</f>
        <v>0</v>
      </c>
      <c r="BH14" s="13">
        <f>SUMIFS('Retiro Mensual'!$E$2:$E$2629,'Retiro Mensual'!$A$2:$A$2629,BH$4,'Retiro Mensual'!$B$2:$B$2629,$B14,'Retiro Mensual'!$C$2:$C$2629,BH$5)</f>
        <v>0</v>
      </c>
      <c r="BI14" s="13">
        <f>SUMIFS('Retiro Mensual'!$E$2:$E$2629,'Retiro Mensual'!$A$2:$A$2629,BI$4,'Retiro Mensual'!$B$2:$B$2629,$B14,'Retiro Mensual'!$C$2:$C$2629,BI$5)</f>
        <v>0</v>
      </c>
      <c r="BJ14" s="13">
        <f>SUMIFS('Retiro Mensual'!$E$2:$E$2629,'Retiro Mensual'!$A$2:$A$2629,BJ$4,'Retiro Mensual'!$B$2:$B$2629,$B14,'Retiro Mensual'!$C$2:$C$2629,BJ$5)</f>
        <v>0</v>
      </c>
      <c r="BK14" s="14">
        <f>SUMIFS('Retiro Mensual'!$E$2:$E$2629,'Retiro Mensual'!$A$2:$A$2629,BK$4,'Retiro Mensual'!$B$2:$B$2629,$B14,'Retiro Mensual'!$C$2:$C$2629,BK$5)</f>
        <v>0</v>
      </c>
      <c r="BL14" s="12">
        <f>SUMIFS('Retiro Mensual'!$E$2:$E$2629,'Retiro Mensual'!$A$2:$A$2629,BL$4,'Retiro Mensual'!$B$2:$B$2629,$B14,'Retiro Mensual'!$C$2:$C$2629,BL$5)</f>
        <v>0</v>
      </c>
      <c r="BM14" s="13">
        <f>SUMIFS('Retiro Mensual'!$E$2:$E$2629,'Retiro Mensual'!$A$2:$A$2629,BM$4,'Retiro Mensual'!$B$2:$B$2629,$B14,'Retiro Mensual'!$C$2:$C$2629,BM$5)</f>
        <v>0</v>
      </c>
      <c r="BN14" s="13">
        <f>SUMIFS('Retiro Mensual'!$E$2:$E$2629,'Retiro Mensual'!$A$2:$A$2629,BN$4,'Retiro Mensual'!$B$2:$B$2629,$B14,'Retiro Mensual'!$C$2:$C$2629,BN$5)</f>
        <v>0</v>
      </c>
      <c r="BO14" s="13">
        <f>SUMIFS('Retiro Mensual'!$E$2:$E$2629,'Retiro Mensual'!$A$2:$A$2629,BO$4,'Retiro Mensual'!$B$2:$B$2629,$B14,'Retiro Mensual'!$C$2:$C$2629,BO$5)</f>
        <v>0</v>
      </c>
      <c r="BP14" s="13">
        <f>SUMIFS('Retiro Mensual'!$E$2:$E$2629,'Retiro Mensual'!$A$2:$A$2629,BP$4,'Retiro Mensual'!$B$2:$B$2629,$B14,'Retiro Mensual'!$C$2:$C$2629,BP$5)</f>
        <v>0</v>
      </c>
      <c r="BQ14" s="13">
        <f>SUMIFS('Retiro Mensual'!$E$2:$E$2629,'Retiro Mensual'!$A$2:$A$2629,BQ$4,'Retiro Mensual'!$B$2:$B$2629,$B14,'Retiro Mensual'!$C$2:$C$2629,BQ$5)</f>
        <v>0</v>
      </c>
      <c r="BR14" s="13">
        <f>SUMIFS('Retiro Mensual'!$E$2:$E$2629,'Retiro Mensual'!$A$2:$A$2629,BR$4,'Retiro Mensual'!$B$2:$B$2629,$B14,'Retiro Mensual'!$C$2:$C$2629,BR$5)</f>
        <v>0</v>
      </c>
      <c r="BS14" s="13">
        <f>SUMIFS('Retiro Mensual'!$E$2:$E$2629,'Retiro Mensual'!$A$2:$A$2629,BS$4,'Retiro Mensual'!$B$2:$B$2629,$B14,'Retiro Mensual'!$C$2:$C$2629,BS$5)</f>
        <v>0</v>
      </c>
      <c r="BT14" s="13">
        <f>SUMIFS('Retiro Mensual'!$E$2:$E$2629,'Retiro Mensual'!$A$2:$A$2629,BT$4,'Retiro Mensual'!$B$2:$B$2629,$B14,'Retiro Mensual'!$C$2:$C$2629,BT$5)</f>
        <v>0</v>
      </c>
      <c r="BU14" s="13">
        <f>SUMIFS('Retiro Mensual'!$E$2:$E$2629,'Retiro Mensual'!$A$2:$A$2629,BU$4,'Retiro Mensual'!$B$2:$B$2629,$B14,'Retiro Mensual'!$C$2:$C$2629,BU$5)</f>
        <v>0</v>
      </c>
      <c r="BV14" s="13">
        <f>SUMIFS('Retiro Mensual'!$E$2:$E$2629,'Retiro Mensual'!$A$2:$A$2629,BV$4,'Retiro Mensual'!$B$2:$B$2629,$B14,'Retiro Mensual'!$C$2:$C$2629,BV$5)</f>
        <v>0</v>
      </c>
      <c r="BW14" s="14">
        <f>SUMIFS('Retiro Mensual'!$E$2:$E$2629,'Retiro Mensual'!$A$2:$A$2629,BW$4,'Retiro Mensual'!$B$2:$B$2629,$B14,'Retiro Mensual'!$C$2:$C$2629,BW$5)</f>
        <v>0</v>
      </c>
      <c r="BX14" s="13"/>
      <c r="BY14" s="12">
        <f>SUMIFS('Compra Ventas'!$E$2:$E$2700,'Compra Ventas'!$A$2:$A$2700,BY$4,'Compra Ventas'!$B$2:$B$2700,$B14,'Compra Ventas'!$C$2:$C$2700,BY$5)</f>
        <v>0</v>
      </c>
      <c r="BZ14" s="13">
        <f>SUMIFS('Compra Ventas'!$E$2:$E$2700,'Compra Ventas'!$A$2:$A$2700,BZ$4,'Compra Ventas'!$B$2:$B$2700,$B14,'Compra Ventas'!$C$2:$C$2700,BZ$5)</f>
        <v>0</v>
      </c>
      <c r="CA14" s="13">
        <f>SUMIFS('Compra Ventas'!$E$2:$E$2700,'Compra Ventas'!$A$2:$A$2700,CA$4,'Compra Ventas'!$B$2:$B$2700,$B14,'Compra Ventas'!$C$2:$C$2700,CA$5)</f>
        <v>0</v>
      </c>
      <c r="CB14" s="13">
        <f>SUMIFS('Compra Ventas'!$E$2:$E$2700,'Compra Ventas'!$A$2:$A$2700,CB$4,'Compra Ventas'!$B$2:$B$2700,$B14,'Compra Ventas'!$C$2:$C$2700,CB$5)</f>
        <v>0</v>
      </c>
      <c r="CC14" s="13">
        <f>SUMIFS('Compra Ventas'!$E$2:$E$2700,'Compra Ventas'!$A$2:$A$2700,CC$4,'Compra Ventas'!$B$2:$B$2700,$B14,'Compra Ventas'!$C$2:$C$2700,CC$5)</f>
        <v>0</v>
      </c>
      <c r="CD14" s="13">
        <f>SUMIFS('Compra Ventas'!$E$2:$E$2700,'Compra Ventas'!$A$2:$A$2700,CD$4,'Compra Ventas'!$B$2:$B$2700,$B14,'Compra Ventas'!$C$2:$C$2700,CD$5)</f>
        <v>0</v>
      </c>
      <c r="CE14" s="13">
        <f>SUMIFS('Compra Ventas'!$E$2:$E$2700,'Compra Ventas'!$A$2:$A$2700,CE$4,'Compra Ventas'!$B$2:$B$2700,$B14,'Compra Ventas'!$C$2:$C$2700,CE$5)</f>
        <v>0</v>
      </c>
      <c r="CF14" s="13">
        <f>SUMIFS('Compra Ventas'!$E$2:$E$2700,'Compra Ventas'!$A$2:$A$2700,CF$4,'Compra Ventas'!$B$2:$B$2700,$B14,'Compra Ventas'!$C$2:$C$2700,CF$5)</f>
        <v>0</v>
      </c>
      <c r="CG14" s="13">
        <f>SUMIFS('Compra Ventas'!$E$2:$E$2700,'Compra Ventas'!$A$2:$A$2700,CG$4,'Compra Ventas'!$B$2:$B$2700,$B14,'Compra Ventas'!$C$2:$C$2700,CG$5)</f>
        <v>0</v>
      </c>
      <c r="CH14" s="13">
        <f>SUMIFS('Compra Ventas'!$E$2:$E$2700,'Compra Ventas'!$A$2:$A$2700,CH$4,'Compra Ventas'!$B$2:$B$2700,$B14,'Compra Ventas'!$C$2:$C$2700,CH$5)</f>
        <v>0</v>
      </c>
      <c r="CI14" s="13">
        <f>SUMIFS('Compra Ventas'!$E$2:$E$2700,'Compra Ventas'!$A$2:$A$2700,CI$4,'Compra Ventas'!$B$2:$B$2700,$B14,'Compra Ventas'!$C$2:$C$2700,CI$5)</f>
        <v>0</v>
      </c>
      <c r="CJ14" s="14">
        <f>SUMIFS('Compra Ventas'!$E$2:$E$2700,'Compra Ventas'!$A$2:$A$2700,CJ$4,'Compra Ventas'!$B$2:$B$2700,$B14,'Compra Ventas'!$C$2:$C$2700,CJ$5)</f>
        <v>0</v>
      </c>
      <c r="CK14" s="12">
        <f>SUMIFS('Compra Ventas'!$E$2:$E$2700,'Compra Ventas'!$A$2:$A$2700,CK$4,'Compra Ventas'!$B$2:$B$2700,$B14,'Compra Ventas'!$C$2:$C$2700,CK$5)</f>
        <v>0</v>
      </c>
      <c r="CL14" s="13">
        <f>SUMIFS('Compra Ventas'!$E$2:$E$2700,'Compra Ventas'!$A$2:$A$2700,CL$4,'Compra Ventas'!$B$2:$B$2700,$B14,'Compra Ventas'!$C$2:$C$2700,CL$5)</f>
        <v>0</v>
      </c>
      <c r="CM14" s="13">
        <f>SUMIFS('Compra Ventas'!$E$2:$E$2700,'Compra Ventas'!$A$2:$A$2700,CM$4,'Compra Ventas'!$B$2:$B$2700,$B14,'Compra Ventas'!$C$2:$C$2700,CM$5)</f>
        <v>0</v>
      </c>
      <c r="CN14" s="13">
        <f>SUMIFS('Compra Ventas'!$E$2:$E$2700,'Compra Ventas'!$A$2:$A$2700,CN$4,'Compra Ventas'!$B$2:$B$2700,$B14,'Compra Ventas'!$C$2:$C$2700,CN$5)</f>
        <v>0</v>
      </c>
      <c r="CO14" s="13">
        <f>SUMIFS('Compra Ventas'!$E$2:$E$2700,'Compra Ventas'!$A$2:$A$2700,CO$4,'Compra Ventas'!$B$2:$B$2700,$B14,'Compra Ventas'!$C$2:$C$2700,CO$5)</f>
        <v>0</v>
      </c>
      <c r="CP14" s="13">
        <f>SUMIFS('Compra Ventas'!$E$2:$E$2700,'Compra Ventas'!$A$2:$A$2700,CP$4,'Compra Ventas'!$B$2:$B$2700,$B14,'Compra Ventas'!$C$2:$C$2700,CP$5)</f>
        <v>0</v>
      </c>
      <c r="CQ14" s="13">
        <f>SUMIFS('Compra Ventas'!$E$2:$E$2700,'Compra Ventas'!$A$2:$A$2700,CQ$4,'Compra Ventas'!$B$2:$B$2700,$B14,'Compra Ventas'!$C$2:$C$2700,CQ$5)</f>
        <v>0</v>
      </c>
      <c r="CR14" s="13">
        <f>SUMIFS('Compra Ventas'!$E$2:$E$2700,'Compra Ventas'!$A$2:$A$2700,CR$4,'Compra Ventas'!$B$2:$B$2700,$B14,'Compra Ventas'!$C$2:$C$2700,CR$5)</f>
        <v>0</v>
      </c>
      <c r="CS14" s="13">
        <f>SUMIFS('Compra Ventas'!$E$2:$E$2700,'Compra Ventas'!$A$2:$A$2700,CS$4,'Compra Ventas'!$B$2:$B$2700,$B14,'Compra Ventas'!$C$2:$C$2700,CS$5)</f>
        <v>0</v>
      </c>
      <c r="CT14" s="13">
        <f>SUMIFS('Compra Ventas'!$E$2:$E$2700,'Compra Ventas'!$A$2:$A$2700,CT$4,'Compra Ventas'!$B$2:$B$2700,$B14,'Compra Ventas'!$C$2:$C$2700,CT$5)</f>
        <v>0</v>
      </c>
      <c r="CU14" s="13">
        <f>SUMIFS('Compra Ventas'!$E$2:$E$2700,'Compra Ventas'!$A$2:$A$2700,CU$4,'Compra Ventas'!$B$2:$B$2700,$B14,'Compra Ventas'!$C$2:$C$2700,CU$5)</f>
        <v>0</v>
      </c>
      <c r="CV14" s="14">
        <f>SUMIFS('Compra Ventas'!$E$2:$E$2700,'Compra Ventas'!$A$2:$A$2700,CV$4,'Compra Ventas'!$B$2:$B$2700,$B14,'Compra Ventas'!$C$2:$C$2700,CV$5)</f>
        <v>0</v>
      </c>
      <c r="CW14" s="12">
        <f>SUMIFS('Compra Ventas'!$E$2:$E$2700,'Compra Ventas'!$A$2:$A$2700,CW$4,'Compra Ventas'!$B$2:$B$2700,$B14,'Compra Ventas'!$C$2:$C$2700,CW$5)</f>
        <v>0</v>
      </c>
      <c r="CX14" s="13">
        <f>SUMIFS('Compra Ventas'!$E$2:$E$2700,'Compra Ventas'!$A$2:$A$2700,CX$4,'Compra Ventas'!$B$2:$B$2700,$B14,'Compra Ventas'!$C$2:$C$2700,CX$5)</f>
        <v>0</v>
      </c>
      <c r="CY14" s="13">
        <f>SUMIFS('Compra Ventas'!$E$2:$E$2700,'Compra Ventas'!$A$2:$A$2700,CY$4,'Compra Ventas'!$B$2:$B$2700,$B14,'Compra Ventas'!$C$2:$C$2700,CY$5)</f>
        <v>0</v>
      </c>
      <c r="CZ14" s="13">
        <f>SUMIFS('Compra Ventas'!$E$2:$E$2700,'Compra Ventas'!$A$2:$A$2700,CZ$4,'Compra Ventas'!$B$2:$B$2700,$B14,'Compra Ventas'!$C$2:$C$2700,CZ$5)</f>
        <v>0</v>
      </c>
      <c r="DA14" s="13">
        <f>SUMIFS('Compra Ventas'!$E$2:$E$2700,'Compra Ventas'!$A$2:$A$2700,DA$4,'Compra Ventas'!$B$2:$B$2700,$B14,'Compra Ventas'!$C$2:$C$2700,DA$5)</f>
        <v>0</v>
      </c>
      <c r="DB14" s="13">
        <f>SUMIFS('Compra Ventas'!$E$2:$E$2700,'Compra Ventas'!$A$2:$A$2700,DB$4,'Compra Ventas'!$B$2:$B$2700,$B14,'Compra Ventas'!$C$2:$C$2700,DB$5)</f>
        <v>0</v>
      </c>
      <c r="DC14" s="13">
        <f>SUMIFS('Compra Ventas'!$E$2:$E$2700,'Compra Ventas'!$A$2:$A$2700,DC$4,'Compra Ventas'!$B$2:$B$2700,$B14,'Compra Ventas'!$C$2:$C$2700,DC$5)</f>
        <v>0</v>
      </c>
      <c r="DD14" s="13">
        <f>SUMIFS('Compra Ventas'!$E$2:$E$2700,'Compra Ventas'!$A$2:$A$2700,DD$4,'Compra Ventas'!$B$2:$B$2700,$B14,'Compra Ventas'!$C$2:$C$2700,DD$5)</f>
        <v>0</v>
      </c>
      <c r="DE14" s="13">
        <f>SUMIFS('Compra Ventas'!$E$2:$E$2700,'Compra Ventas'!$A$2:$A$2700,DE$4,'Compra Ventas'!$B$2:$B$2700,$B14,'Compra Ventas'!$C$2:$C$2700,DE$5)</f>
        <v>0</v>
      </c>
      <c r="DF14" s="13">
        <f>SUMIFS('Compra Ventas'!$E$2:$E$2700,'Compra Ventas'!$A$2:$A$2700,DF$4,'Compra Ventas'!$B$2:$B$2700,$B14,'Compra Ventas'!$C$2:$C$2700,DF$5)</f>
        <v>0</v>
      </c>
      <c r="DG14" s="13">
        <f>SUMIFS('Compra Ventas'!$E$2:$E$2700,'Compra Ventas'!$A$2:$A$2700,DG$4,'Compra Ventas'!$B$2:$B$2700,$B14,'Compra Ventas'!$C$2:$C$2700,DG$5)</f>
        <v>0</v>
      </c>
      <c r="DH14" s="14">
        <f>SUMIFS('Compra Ventas'!$E$2:$E$2700,'Compra Ventas'!$A$2:$A$2700,DH$4,'Compra Ventas'!$B$2:$B$2700,$B14,'Compra Ventas'!$C$2:$C$2700,DH$5)</f>
        <v>0</v>
      </c>
      <c r="DI14" s="84"/>
      <c r="DJ14" s="98">
        <f>SUMIFS('Ajuste Ciclado'!D$5:D$47,'Ajuste Ciclado'!$C$5:$C$47,Balance!DJ$4,'Ajuste Ciclado'!$B$5:$B$47,Balance!$B14)</f>
        <v>0</v>
      </c>
      <c r="DK14" s="99">
        <f>SUMIFS('Ajuste Ciclado'!E$5:E$47,'Ajuste Ciclado'!$C$5:$C$47,Balance!DK$4,'Ajuste Ciclado'!$B$5:$B$47,Balance!$B14)</f>
        <v>0</v>
      </c>
      <c r="DL14" s="99">
        <f>SUMIFS('Ajuste Ciclado'!F$5:F$47,'Ajuste Ciclado'!$C$5:$C$47,Balance!DL$4,'Ajuste Ciclado'!$B$5:$B$47,Balance!$B14)</f>
        <v>0</v>
      </c>
      <c r="DM14" s="99">
        <f>SUMIFS('Ajuste Ciclado'!G$5:G$47,'Ajuste Ciclado'!$C$5:$C$47,Balance!DM$4,'Ajuste Ciclado'!$B$5:$B$47,Balance!$B14)</f>
        <v>0</v>
      </c>
      <c r="DN14" s="99">
        <f>SUMIFS('Ajuste Ciclado'!H$5:H$47,'Ajuste Ciclado'!$C$5:$C$47,Balance!DN$4,'Ajuste Ciclado'!$B$5:$B$47,Balance!$B14)</f>
        <v>0</v>
      </c>
      <c r="DO14" s="99">
        <f>SUMIFS('Ajuste Ciclado'!I$5:I$47,'Ajuste Ciclado'!$C$5:$C$47,Balance!DO$4,'Ajuste Ciclado'!$B$5:$B$47,Balance!$B14)</f>
        <v>0</v>
      </c>
      <c r="DP14" s="99">
        <f>SUMIFS('Ajuste Ciclado'!J$5:J$47,'Ajuste Ciclado'!$C$5:$C$47,Balance!DP$4,'Ajuste Ciclado'!$B$5:$B$47,Balance!$B14)</f>
        <v>0</v>
      </c>
      <c r="DQ14" s="99">
        <f>SUMIFS('Ajuste Ciclado'!K$5:K$47,'Ajuste Ciclado'!$C$5:$C$47,Balance!DQ$4,'Ajuste Ciclado'!$B$5:$B$47,Balance!$B14)</f>
        <v>0</v>
      </c>
      <c r="DR14" s="99">
        <f>SUMIFS('Ajuste Ciclado'!L$5:L$47,'Ajuste Ciclado'!$C$5:$C$47,Balance!DR$4,'Ajuste Ciclado'!$B$5:$B$47,Balance!$B14)</f>
        <v>0</v>
      </c>
      <c r="DS14" s="99">
        <f>SUMIFS('Ajuste Ciclado'!M$5:M$47,'Ajuste Ciclado'!$C$5:$C$47,Balance!DS$4,'Ajuste Ciclado'!$B$5:$B$47,Balance!$B14)</f>
        <v>0</v>
      </c>
      <c r="DT14" s="99">
        <f>SUMIFS('Ajuste Ciclado'!N$5:N$47,'Ajuste Ciclado'!$C$5:$C$47,Balance!DT$4,'Ajuste Ciclado'!$B$5:$B$47,Balance!$B14)</f>
        <v>0</v>
      </c>
      <c r="DU14" s="100">
        <f>SUMIFS('Ajuste Ciclado'!O$5:O$47,'Ajuste Ciclado'!$C$5:$C$47,Balance!DU$4,'Ajuste Ciclado'!$B$5:$B$47,Balance!$B14)</f>
        <v>0</v>
      </c>
      <c r="DV14" s="98">
        <f>SUMIFS('Ajuste Ciclado'!D$5:D$47,'Ajuste Ciclado'!$C$5:$C$47,Balance!DV$4,'Ajuste Ciclado'!$B$5:$B$47,Balance!$B14)</f>
        <v>0</v>
      </c>
      <c r="DW14" s="99">
        <f>SUMIFS('Ajuste Ciclado'!E$5:E$47,'Ajuste Ciclado'!$C$5:$C$47,Balance!DW$4,'Ajuste Ciclado'!$B$5:$B$47,Balance!$B14)</f>
        <v>0</v>
      </c>
      <c r="DX14" s="99">
        <f>SUMIFS('Ajuste Ciclado'!F$5:F$47,'Ajuste Ciclado'!$C$5:$C$47,Balance!DX$4,'Ajuste Ciclado'!$B$5:$B$47,Balance!$B14)</f>
        <v>0</v>
      </c>
      <c r="DY14" s="99">
        <f>SUMIFS('Ajuste Ciclado'!G$5:G$47,'Ajuste Ciclado'!$C$5:$C$47,Balance!DY$4,'Ajuste Ciclado'!$B$5:$B$47,Balance!$B14)</f>
        <v>0</v>
      </c>
      <c r="DZ14" s="99">
        <f>SUMIFS('Ajuste Ciclado'!H$5:H$47,'Ajuste Ciclado'!$C$5:$C$47,Balance!DZ$4,'Ajuste Ciclado'!$B$5:$B$47,Balance!$B14)</f>
        <v>0</v>
      </c>
      <c r="EA14" s="99">
        <f>SUMIFS('Ajuste Ciclado'!I$5:I$47,'Ajuste Ciclado'!$C$5:$C$47,Balance!EA$4,'Ajuste Ciclado'!$B$5:$B$47,Balance!$B14)</f>
        <v>0</v>
      </c>
      <c r="EB14" s="99">
        <f>SUMIFS('Ajuste Ciclado'!J$5:J$47,'Ajuste Ciclado'!$C$5:$C$47,Balance!EB$4,'Ajuste Ciclado'!$B$5:$B$47,Balance!$B14)</f>
        <v>0</v>
      </c>
      <c r="EC14" s="99">
        <f>SUMIFS('Ajuste Ciclado'!K$5:K$47,'Ajuste Ciclado'!$C$5:$C$47,Balance!EC$4,'Ajuste Ciclado'!$B$5:$B$47,Balance!$B14)</f>
        <v>0</v>
      </c>
      <c r="ED14" s="99">
        <f>SUMIFS('Ajuste Ciclado'!L$5:L$47,'Ajuste Ciclado'!$C$5:$C$47,Balance!ED$4,'Ajuste Ciclado'!$B$5:$B$47,Balance!$B14)</f>
        <v>0</v>
      </c>
      <c r="EE14" s="99">
        <f>SUMIFS('Ajuste Ciclado'!M$5:M$47,'Ajuste Ciclado'!$C$5:$C$47,Balance!EE$4,'Ajuste Ciclado'!$B$5:$B$47,Balance!$B14)</f>
        <v>0</v>
      </c>
      <c r="EF14" s="99">
        <f>SUMIFS('Ajuste Ciclado'!N$5:N$47,'Ajuste Ciclado'!$C$5:$C$47,Balance!EF$4,'Ajuste Ciclado'!$B$5:$B$47,Balance!$B14)</f>
        <v>0</v>
      </c>
      <c r="EG14" s="100">
        <f>SUMIFS('Ajuste Ciclado'!O$5:O$47,'Ajuste Ciclado'!$C$5:$C$47,Balance!EG$4,'Ajuste Ciclado'!$B$5:$B$47,Balance!$B14)</f>
        <v>0</v>
      </c>
      <c r="EH14" s="98">
        <f>SUMIFS('Ajuste Ciclado'!D$5:D$47,'Ajuste Ciclado'!$C$5:$C$47,Balance!EH$4,'Ajuste Ciclado'!$B$5:$B$47,Balance!$B14)</f>
        <v>0</v>
      </c>
      <c r="EI14" s="99">
        <f>SUMIFS('Ajuste Ciclado'!E$5:E$47,'Ajuste Ciclado'!$C$5:$C$47,Balance!EI$4,'Ajuste Ciclado'!$B$5:$B$47,Balance!$B14)</f>
        <v>0</v>
      </c>
      <c r="EJ14" s="99">
        <f>SUMIFS('Ajuste Ciclado'!F$5:F$47,'Ajuste Ciclado'!$C$5:$C$47,Balance!EJ$4,'Ajuste Ciclado'!$B$5:$B$47,Balance!$B14)</f>
        <v>0</v>
      </c>
      <c r="EK14" s="99">
        <f>SUMIFS('Ajuste Ciclado'!G$5:G$47,'Ajuste Ciclado'!$C$5:$C$47,Balance!EK$4,'Ajuste Ciclado'!$B$5:$B$47,Balance!$B14)</f>
        <v>0</v>
      </c>
      <c r="EL14" s="99">
        <f>SUMIFS('Ajuste Ciclado'!H$5:H$47,'Ajuste Ciclado'!$C$5:$C$47,Balance!EL$4,'Ajuste Ciclado'!$B$5:$B$47,Balance!$B14)</f>
        <v>0</v>
      </c>
      <c r="EM14" s="99">
        <f>SUMIFS('Ajuste Ciclado'!I$5:I$47,'Ajuste Ciclado'!$C$5:$C$47,Balance!EM$4,'Ajuste Ciclado'!$B$5:$B$47,Balance!$B14)</f>
        <v>0</v>
      </c>
      <c r="EN14" s="99">
        <f>SUMIFS('Ajuste Ciclado'!J$5:J$47,'Ajuste Ciclado'!$C$5:$C$47,Balance!EN$4,'Ajuste Ciclado'!$B$5:$B$47,Balance!$B14)</f>
        <v>0</v>
      </c>
      <c r="EO14" s="99">
        <f>SUMIFS('Ajuste Ciclado'!K$5:K$47,'Ajuste Ciclado'!$C$5:$C$47,Balance!EO$4,'Ajuste Ciclado'!$B$5:$B$47,Balance!$B14)</f>
        <v>0</v>
      </c>
      <c r="EP14" s="99">
        <f>SUMIFS('Ajuste Ciclado'!L$5:L$47,'Ajuste Ciclado'!$C$5:$C$47,Balance!EP$4,'Ajuste Ciclado'!$B$5:$B$47,Balance!$B14)</f>
        <v>0</v>
      </c>
      <c r="EQ14" s="99">
        <f>SUMIFS('Ajuste Ciclado'!M$5:M$47,'Ajuste Ciclado'!$C$5:$C$47,Balance!EQ$4,'Ajuste Ciclado'!$B$5:$B$47,Balance!$B14)</f>
        <v>0</v>
      </c>
      <c r="ER14" s="99">
        <f>SUMIFS('Ajuste Ciclado'!N$5:N$47,'Ajuste Ciclado'!$C$5:$C$47,Balance!ER$4,'Ajuste Ciclado'!$B$5:$B$47,Balance!$B14)</f>
        <v>0</v>
      </c>
      <c r="ES14" s="100">
        <f>SUMIFS('Ajuste Ciclado'!O$5:O$47,'Ajuste Ciclado'!$C$5:$C$47,Balance!ES$4,'Ajuste Ciclado'!$B$5:$B$47,Balance!$B14)</f>
        <v>0</v>
      </c>
      <c r="ET14" s="84"/>
      <c r="EU14" s="12">
        <f t="shared" si="129"/>
        <v>57640.712040072431</v>
      </c>
      <c r="EV14" s="13">
        <f t="shared" si="93"/>
        <v>48237.792640220359</v>
      </c>
      <c r="EW14" s="13">
        <f t="shared" si="94"/>
        <v>51270.566077655727</v>
      </c>
      <c r="EX14" s="13">
        <f t="shared" si="95"/>
        <v>39149.793270714268</v>
      </c>
      <c r="EY14" s="13">
        <f t="shared" si="96"/>
        <v>26174.486723356789</v>
      </c>
      <c r="EZ14" s="13">
        <f t="shared" si="97"/>
        <v>24782.27985006378</v>
      </c>
      <c r="FA14" s="13">
        <f t="shared" si="98"/>
        <v>27420.375132993438</v>
      </c>
      <c r="FB14" s="13">
        <f t="shared" si="99"/>
        <v>26159.51758557219</v>
      </c>
      <c r="FC14" s="13">
        <f t="shared" si="100"/>
        <v>24470.47466719988</v>
      </c>
      <c r="FD14" s="13">
        <f t="shared" si="101"/>
        <v>6429.7680953106365</v>
      </c>
      <c r="FE14" s="13">
        <f t="shared" si="102"/>
        <v>1514.072260971564</v>
      </c>
      <c r="FF14" s="14">
        <f t="shared" si="103"/>
        <v>3140.8708103562622</v>
      </c>
      <c r="FG14" s="12">
        <f t="shared" si="104"/>
        <v>57754.211891646562</v>
      </c>
      <c r="FH14" s="13">
        <f t="shared" si="105"/>
        <v>48467.610695584211</v>
      </c>
      <c r="FI14" s="13">
        <f t="shared" si="106"/>
        <v>51839.351603392977</v>
      </c>
      <c r="FJ14" s="13">
        <f t="shared" si="107"/>
        <v>42441.32471362262</v>
      </c>
      <c r="FK14" s="13">
        <f t="shared" si="108"/>
        <v>25858.86651554878</v>
      </c>
      <c r="FL14" s="13">
        <f t="shared" si="109"/>
        <v>25063.584327198019</v>
      </c>
      <c r="FM14" s="13">
        <f t="shared" si="110"/>
        <v>28907.787610560361</v>
      </c>
      <c r="FN14" s="13">
        <f t="shared" si="111"/>
        <v>27150.924447716621</v>
      </c>
      <c r="FO14" s="13">
        <f t="shared" si="112"/>
        <v>28511.437720261911</v>
      </c>
      <c r="FP14" s="13">
        <f t="shared" si="113"/>
        <v>9440.9728926671032</v>
      </c>
      <c r="FQ14" s="13">
        <f t="shared" si="114"/>
        <v>15325.8457257501</v>
      </c>
      <c r="FR14" s="14">
        <f t="shared" si="115"/>
        <v>19519.74421826419</v>
      </c>
      <c r="FS14" s="12">
        <f t="shared" si="116"/>
        <v>57786.887220062294</v>
      </c>
      <c r="FT14" s="13">
        <f t="shared" si="117"/>
        <v>48561.15380063984</v>
      </c>
      <c r="FU14" s="13">
        <f t="shared" si="118"/>
        <v>51681.212918594581</v>
      </c>
      <c r="FV14" s="13">
        <f t="shared" si="119"/>
        <v>42071.723070237851</v>
      </c>
      <c r="FW14" s="13">
        <f t="shared" si="120"/>
        <v>26699.573737373139</v>
      </c>
      <c r="FX14" s="13">
        <f t="shared" si="121"/>
        <v>26576.348394603621</v>
      </c>
      <c r="FY14" s="13">
        <f t="shared" si="122"/>
        <v>31195.4920995666</v>
      </c>
      <c r="FZ14" s="13">
        <f t="shared" si="123"/>
        <v>29996.207488011631</v>
      </c>
      <c r="GA14" s="13">
        <f t="shared" si="124"/>
        <v>27082.74736526165</v>
      </c>
      <c r="GB14" s="13">
        <f t="shared" si="125"/>
        <v>20432.282636808919</v>
      </c>
      <c r="GC14" s="13">
        <f t="shared" si="126"/>
        <v>30710.865084121851</v>
      </c>
      <c r="GD14" s="14">
        <f t="shared" si="127"/>
        <v>28485.641499733621</v>
      </c>
      <c r="GE14" s="84"/>
      <c r="GF14" s="12">
        <f t="shared" si="130"/>
        <v>336390.70915448741</v>
      </c>
      <c r="GG14" s="13">
        <f t="shared" si="130"/>
        <v>380281.66236221342</v>
      </c>
      <c r="GH14" s="14">
        <f t="shared" si="130"/>
        <v>421280.13531501562</v>
      </c>
      <c r="GI14" s="6">
        <f t="shared" si="131"/>
        <v>1</v>
      </c>
      <c r="GJ14" s="12">
        <f t="shared" si="132"/>
        <v>0</v>
      </c>
      <c r="GK14" s="13">
        <f t="shared" si="133"/>
        <v>0</v>
      </c>
      <c r="GL14" s="14">
        <f t="shared" si="134"/>
        <v>0</v>
      </c>
      <c r="GM14" s="84"/>
      <c r="GN14" s="66">
        <f t="shared" si="135"/>
        <v>0</v>
      </c>
      <c r="GO14" s="84"/>
      <c r="GP14" s="63" t="str" cm="1">
        <f t="array" ref="GP14">INDEX($GF$4:$GH$4,1,GI14)</f>
        <v>Sample 1</v>
      </c>
      <c r="GQ14" s="12">
        <f t="shared" si="136"/>
        <v>1514.072260971564</v>
      </c>
      <c r="GR14" s="13">
        <f t="shared" si="136"/>
        <v>3140.8708103562622</v>
      </c>
      <c r="GS14" s="14">
        <f t="shared" si="136"/>
        <v>6429.7680953106365</v>
      </c>
      <c r="GT14" s="12">
        <f t="shared" si="137"/>
        <v>9440.9728926671032</v>
      </c>
      <c r="GU14" s="13">
        <f t="shared" si="137"/>
        <v>15325.8457257501</v>
      </c>
      <c r="GV14" s="14">
        <f t="shared" si="137"/>
        <v>19519.74421826419</v>
      </c>
      <c r="GW14" s="12">
        <f t="shared" si="138"/>
        <v>20432.282636808919</v>
      </c>
      <c r="GX14" s="13">
        <f t="shared" si="138"/>
        <v>26576.348394603621</v>
      </c>
      <c r="GY14" s="14">
        <f t="shared" si="138"/>
        <v>26699.573737373139</v>
      </c>
      <c r="GZ14" s="84" t="str">
        <f t="shared" si="128"/>
        <v>Sample 1</v>
      </c>
      <c r="HA14" s="12">
        <f t="shared" si="139"/>
        <v>0</v>
      </c>
      <c r="HB14" s="13">
        <f t="shared" si="139"/>
        <v>0</v>
      </c>
      <c r="HC14" s="14">
        <f t="shared" si="139"/>
        <v>0</v>
      </c>
      <c r="HD14" s="6">
        <f t="shared" si="140"/>
        <v>0</v>
      </c>
      <c r="HE14" s="84" t="str">
        <f t="shared" si="141"/>
        <v>Ok</v>
      </c>
    </row>
    <row r="15" spans="2:213" x14ac:dyDescent="0.3">
      <c r="B15" s="84" t="s">
        <v>10</v>
      </c>
      <c r="C15" s="12">
        <f>SUMIFS(Inyecciones!$E$2:$E$14185,Inyecciones!$A$2:$A$14185,Balance!C$4,Inyecciones!$B$2:$B$14185,Balance!$B15,Inyecciones!$C$2:$C$14185,Balance!C$5)</f>
        <v>1832.4400259774129</v>
      </c>
      <c r="D15" s="13">
        <f>SUMIFS(Inyecciones!$E$2:$E$14185,Inyecciones!$A$2:$A$14185,Balance!D$4,Inyecciones!$B$2:$B$14185,Balance!$B15,Inyecciones!$C$2:$C$14185,Balance!D$5)</f>
        <v>22938.87288131734</v>
      </c>
      <c r="E15" s="13">
        <f>SUMIFS(Inyecciones!$E$2:$E$14185,Inyecciones!$A$2:$A$14185,Balance!E$4,Inyecciones!$B$2:$B$14185,Balance!$B15,Inyecciones!$C$2:$C$14185,Balance!E$5)</f>
        <v>17536.32398986035</v>
      </c>
      <c r="F15" s="13">
        <f>SUMIFS(Inyecciones!$E$2:$E$14185,Inyecciones!$A$2:$A$14185,Balance!F$4,Inyecciones!$B$2:$B$14185,Balance!$B15,Inyecciones!$C$2:$C$14185,Balance!F$5)</f>
        <v>15277.598044252059</v>
      </c>
      <c r="G15" s="13">
        <f>SUMIFS(Inyecciones!$E$2:$E$14185,Inyecciones!$A$2:$A$14185,Balance!G$4,Inyecciones!$B$2:$B$14185,Balance!$B15,Inyecciones!$C$2:$C$14185,Balance!G$5)</f>
        <v>42396.050722008244</v>
      </c>
      <c r="H15" s="13">
        <f>SUMIFS(Inyecciones!$E$2:$E$14185,Inyecciones!$A$2:$A$14185,Balance!H$4,Inyecciones!$B$2:$B$14185,Balance!$B15,Inyecciones!$C$2:$C$14185,Balance!H$5)</f>
        <v>42255.326687102039</v>
      </c>
      <c r="I15" s="13">
        <f>SUMIFS(Inyecciones!$E$2:$E$14185,Inyecciones!$A$2:$A$14185,Balance!I$4,Inyecciones!$B$2:$B$14185,Balance!$B15,Inyecciones!$C$2:$C$14185,Balance!I$5)</f>
        <v>43379.662760916792</v>
      </c>
      <c r="J15" s="13">
        <f>SUMIFS(Inyecciones!$E$2:$E$14185,Inyecciones!$A$2:$A$14185,Balance!J$4,Inyecciones!$B$2:$B$14185,Balance!$B15,Inyecciones!$C$2:$C$14185,Balance!J$5)</f>
        <v>60946.436726869382</v>
      </c>
      <c r="K15" s="13">
        <f>SUMIFS(Inyecciones!$E$2:$E$14185,Inyecciones!$A$2:$A$14185,Balance!K$4,Inyecciones!$B$2:$B$14185,Balance!$B15,Inyecciones!$C$2:$C$14185,Balance!K$5)</f>
        <v>54880.561370055293</v>
      </c>
      <c r="L15" s="13">
        <f>SUMIFS(Inyecciones!$E$2:$E$14185,Inyecciones!$A$2:$A$14185,Balance!L$4,Inyecciones!$B$2:$B$14185,Balance!$B15,Inyecciones!$C$2:$C$14185,Balance!L$5)</f>
        <v>26066.304144689831</v>
      </c>
      <c r="M15" s="13">
        <f>SUMIFS(Inyecciones!$E$2:$E$14185,Inyecciones!$A$2:$A$14185,Balance!M$4,Inyecciones!$B$2:$B$14185,Balance!$B15,Inyecciones!$C$2:$C$14185,Balance!M$5)</f>
        <v>15369.138713672641</v>
      </c>
      <c r="N15" s="14">
        <f>SUMIFS(Inyecciones!$E$2:$E$14185,Inyecciones!$A$2:$A$14185,Balance!N$4,Inyecciones!$B$2:$B$14185,Balance!$B15,Inyecciones!$C$2:$C$14185,Balance!N$5)</f>
        <v>29499.987529805629</v>
      </c>
      <c r="O15" s="12">
        <f>SUMIFS(Inyecciones!$E$2:$E$14185,Inyecciones!$A$2:$A$14185,Balance!O$4,Inyecciones!$B$2:$B$14185,Balance!$B15,Inyecciones!$C$2:$C$14185,Balance!O$5)</f>
        <v>140.19300306865489</v>
      </c>
      <c r="P15" s="13">
        <f>SUMIFS(Inyecciones!$E$2:$E$14185,Inyecciones!$A$2:$A$14185,Balance!P$4,Inyecciones!$B$2:$B$14185,Balance!$B15,Inyecciones!$C$2:$C$14185,Balance!P$5)</f>
        <v>2740.0256768236718</v>
      </c>
      <c r="Q15" s="13">
        <f>SUMIFS(Inyecciones!$E$2:$E$14185,Inyecciones!$A$2:$A$14185,Balance!Q$4,Inyecciones!$B$2:$B$14185,Balance!$B15,Inyecciones!$C$2:$C$14185,Balance!Q$5)</f>
        <v>6697.7534573733819</v>
      </c>
      <c r="R15" s="13">
        <f>SUMIFS(Inyecciones!$E$2:$E$14185,Inyecciones!$A$2:$A$14185,Balance!R$4,Inyecciones!$B$2:$B$14185,Balance!$B15,Inyecciones!$C$2:$C$14185,Balance!R$5)</f>
        <v>10261.22291123311</v>
      </c>
      <c r="S15" s="13">
        <f>SUMIFS(Inyecciones!$E$2:$E$14185,Inyecciones!$A$2:$A$14185,Balance!S$4,Inyecciones!$B$2:$B$14185,Balance!$B15,Inyecciones!$C$2:$C$14185,Balance!S$5)</f>
        <v>36877.139859600451</v>
      </c>
      <c r="T15" s="13">
        <f>SUMIFS(Inyecciones!$E$2:$E$14185,Inyecciones!$A$2:$A$14185,Balance!T$4,Inyecciones!$B$2:$B$14185,Balance!$B15,Inyecciones!$C$2:$C$14185,Balance!T$5)</f>
        <v>52223.6906600148</v>
      </c>
      <c r="U15" s="13">
        <f>SUMIFS(Inyecciones!$E$2:$E$14185,Inyecciones!$A$2:$A$14185,Balance!U$4,Inyecciones!$B$2:$B$14185,Balance!$B15,Inyecciones!$C$2:$C$14185,Balance!U$5)</f>
        <v>65475.898676605117</v>
      </c>
      <c r="V15" s="13">
        <f>SUMIFS(Inyecciones!$E$2:$E$14185,Inyecciones!$A$2:$A$14185,Balance!V$4,Inyecciones!$B$2:$B$14185,Balance!$B15,Inyecciones!$C$2:$C$14185,Balance!V$5)</f>
        <v>53336.960332169809</v>
      </c>
      <c r="W15" s="13">
        <f>SUMIFS(Inyecciones!$E$2:$E$14185,Inyecciones!$A$2:$A$14185,Balance!W$4,Inyecciones!$B$2:$B$14185,Balance!$B15,Inyecciones!$C$2:$C$14185,Balance!W$5)</f>
        <v>45872.204913816691</v>
      </c>
      <c r="X15" s="13">
        <f>SUMIFS(Inyecciones!$E$2:$E$14185,Inyecciones!$A$2:$A$14185,Balance!X$4,Inyecciones!$B$2:$B$14185,Balance!$B15,Inyecciones!$C$2:$C$14185,Balance!X$5)</f>
        <v>16475.263835234669</v>
      </c>
      <c r="Y15" s="13">
        <f>SUMIFS(Inyecciones!$E$2:$E$14185,Inyecciones!$A$2:$A$14185,Balance!Y$4,Inyecciones!$B$2:$B$14185,Balance!$B15,Inyecciones!$C$2:$C$14185,Balance!Y$5)</f>
        <v>4234.3108399630282</v>
      </c>
      <c r="Z15" s="14">
        <f>SUMIFS(Inyecciones!$E$2:$E$14185,Inyecciones!$A$2:$A$14185,Balance!Z$4,Inyecciones!$B$2:$B$14185,Balance!$B15,Inyecciones!$C$2:$C$14185,Balance!Z$5)</f>
        <v>9765.6225193532446</v>
      </c>
      <c r="AA15" s="12">
        <f>SUMIFS(Inyecciones!$E$2:$E$14185,Inyecciones!$A$2:$A$14185,Balance!AA$4,Inyecciones!$B$2:$B$14185,Balance!$B15,Inyecciones!$C$2:$C$14185,Balance!AA$5)</f>
        <v>140.78982813814741</v>
      </c>
      <c r="AB15" s="13">
        <f>SUMIFS(Inyecciones!$E$2:$E$14185,Inyecciones!$A$2:$A$14185,Balance!AB$4,Inyecciones!$B$2:$B$14185,Balance!$B15,Inyecciones!$C$2:$C$14185,Balance!AB$5)</f>
        <v>2870.3221727592781</v>
      </c>
      <c r="AC15" s="13">
        <f>SUMIFS(Inyecciones!$E$2:$E$14185,Inyecciones!$A$2:$A$14185,Balance!AC$4,Inyecciones!$B$2:$B$14185,Balance!$B15,Inyecciones!$C$2:$C$14185,Balance!AC$5)</f>
        <v>3474.1501615954699</v>
      </c>
      <c r="AD15" s="13">
        <f>SUMIFS(Inyecciones!$E$2:$E$14185,Inyecciones!$A$2:$A$14185,Balance!AD$4,Inyecciones!$B$2:$B$14185,Balance!$B15,Inyecciones!$C$2:$C$14185,Balance!AD$5)</f>
        <v>13125.82069341134</v>
      </c>
      <c r="AE15" s="13">
        <f>SUMIFS(Inyecciones!$E$2:$E$14185,Inyecciones!$A$2:$A$14185,Balance!AE$4,Inyecciones!$B$2:$B$14185,Balance!$B15,Inyecciones!$C$2:$C$14185,Balance!AE$5)</f>
        <v>28113.627833703191</v>
      </c>
      <c r="AF15" s="13">
        <f>SUMIFS(Inyecciones!$E$2:$E$14185,Inyecciones!$A$2:$A$14185,Balance!AF$4,Inyecciones!$B$2:$B$14185,Balance!$B15,Inyecciones!$C$2:$C$14185,Balance!AF$5)</f>
        <v>34976.094703437433</v>
      </c>
      <c r="AG15" s="13">
        <f>SUMIFS(Inyecciones!$E$2:$E$14185,Inyecciones!$A$2:$A$14185,Balance!AG$4,Inyecciones!$B$2:$B$14185,Balance!$B15,Inyecciones!$C$2:$C$14185,Balance!AG$5)</f>
        <v>59917.137472052382</v>
      </c>
      <c r="AH15" s="13">
        <f>SUMIFS(Inyecciones!$E$2:$E$14185,Inyecciones!$A$2:$A$14185,Balance!AH$4,Inyecciones!$B$2:$B$14185,Balance!$B15,Inyecciones!$C$2:$C$14185,Balance!AH$5)</f>
        <v>66409.068247088624</v>
      </c>
      <c r="AI15" s="13">
        <f>SUMIFS(Inyecciones!$E$2:$E$14185,Inyecciones!$A$2:$A$14185,Balance!AI$4,Inyecciones!$B$2:$B$14185,Balance!$B15,Inyecciones!$C$2:$C$14185,Balance!AI$5)</f>
        <v>53058.184470886408</v>
      </c>
      <c r="AJ15" s="13">
        <f>SUMIFS(Inyecciones!$E$2:$E$14185,Inyecciones!$A$2:$A$14185,Balance!AJ$4,Inyecciones!$B$2:$B$14185,Balance!$B15,Inyecciones!$C$2:$C$14185,Balance!AJ$5)</f>
        <v>30495.928882657081</v>
      </c>
      <c r="AK15" s="13">
        <f>SUMIFS(Inyecciones!$E$2:$E$14185,Inyecciones!$A$2:$A$14185,Balance!AK$4,Inyecciones!$B$2:$B$14185,Balance!$B15,Inyecciones!$C$2:$C$14185,Balance!AK$5)</f>
        <v>32887.226929280907</v>
      </c>
      <c r="AL15" s="14">
        <f>SUMIFS(Inyecciones!$E$2:$E$14185,Inyecciones!$A$2:$A$14185,Balance!AL$4,Inyecciones!$B$2:$B$14185,Balance!$B15,Inyecciones!$C$2:$C$14185,Balance!AL$5)</f>
        <v>23389.012792676709</v>
      </c>
      <c r="AM15" s="13"/>
      <c r="AN15" s="12">
        <f>SUMIFS('Retiro Mensual'!$E$2:$E$2629,'Retiro Mensual'!$A$2:$A$2629,AN$4,'Retiro Mensual'!$B$2:$B$2629,$B15,'Retiro Mensual'!$C$2:$C$2629,AN$5)</f>
        <v>28002.472010000001</v>
      </c>
      <c r="AO15" s="13">
        <f>SUMIFS('Retiro Mensual'!$E$2:$E$2629,'Retiro Mensual'!$A$2:$A$2629,AO$4,'Retiro Mensual'!$B$2:$B$2629,$B15,'Retiro Mensual'!$C$2:$C$2629,AO$5)</f>
        <v>20463.949550000001</v>
      </c>
      <c r="AP15" s="13">
        <f>SUMIFS('Retiro Mensual'!$E$2:$E$2629,'Retiro Mensual'!$A$2:$A$2629,AP$4,'Retiro Mensual'!$B$2:$B$2629,$B15,'Retiro Mensual'!$C$2:$C$2629,AP$5)</f>
        <v>24067.075290000001</v>
      </c>
      <c r="AQ15" s="13">
        <f>SUMIFS('Retiro Mensual'!$E$2:$E$2629,'Retiro Mensual'!$A$2:$A$2629,AQ$4,'Retiro Mensual'!$B$2:$B$2629,$B15,'Retiro Mensual'!$C$2:$C$2629,AQ$5)</f>
        <v>11729.05199</v>
      </c>
      <c r="AR15" s="13">
        <f>SUMIFS('Retiro Mensual'!$E$2:$E$2629,'Retiro Mensual'!$A$2:$A$2629,AR$4,'Retiro Mensual'!$B$2:$B$2629,$B15,'Retiro Mensual'!$C$2:$C$2629,AR$5)</f>
        <v>13766.450059999999</v>
      </c>
      <c r="AS15" s="13">
        <f>SUMIFS('Retiro Mensual'!$E$2:$E$2629,'Retiro Mensual'!$A$2:$A$2629,AS$4,'Retiro Mensual'!$B$2:$B$2629,$B15,'Retiro Mensual'!$C$2:$C$2629,AS$5)</f>
        <v>11464.372660000001</v>
      </c>
      <c r="AT15" s="13">
        <f>SUMIFS('Retiro Mensual'!$E$2:$E$2629,'Retiro Mensual'!$A$2:$A$2629,AT$4,'Retiro Mensual'!$B$2:$B$2629,$B15,'Retiro Mensual'!$C$2:$C$2629,AT$5)</f>
        <v>16179.964840000001</v>
      </c>
      <c r="AU15" s="13">
        <f>SUMIFS('Retiro Mensual'!$E$2:$E$2629,'Retiro Mensual'!$A$2:$A$2629,AU$4,'Retiro Mensual'!$B$2:$B$2629,$B15,'Retiro Mensual'!$C$2:$C$2629,AU$5)</f>
        <v>18051.481749999999</v>
      </c>
      <c r="AV15" s="13">
        <f>SUMIFS('Retiro Mensual'!$E$2:$E$2629,'Retiro Mensual'!$A$2:$A$2629,AV$4,'Retiro Mensual'!$B$2:$B$2629,$B15,'Retiro Mensual'!$C$2:$C$2629,AV$5)</f>
        <v>18038.38996</v>
      </c>
      <c r="AW15" s="13">
        <f>SUMIFS('Retiro Mensual'!$E$2:$E$2629,'Retiro Mensual'!$A$2:$A$2629,AW$4,'Retiro Mensual'!$B$2:$B$2629,$B15,'Retiro Mensual'!$C$2:$C$2629,AW$5)</f>
        <v>8168.9803009999996</v>
      </c>
      <c r="AX15" s="13">
        <f>SUMIFS('Retiro Mensual'!$E$2:$E$2629,'Retiro Mensual'!$A$2:$A$2629,AX$4,'Retiro Mensual'!$B$2:$B$2629,$B15,'Retiro Mensual'!$C$2:$C$2629,AX$5)</f>
        <v>6268.9917770000002</v>
      </c>
      <c r="AY15" s="14">
        <f>SUMIFS('Retiro Mensual'!$E$2:$E$2629,'Retiro Mensual'!$A$2:$A$2629,AY$4,'Retiro Mensual'!$B$2:$B$2629,$B15,'Retiro Mensual'!$C$2:$C$2629,AY$5)</f>
        <v>6418.5054769999997</v>
      </c>
      <c r="AZ15" s="12">
        <f>SUMIFS('Retiro Mensual'!$E$2:$E$2629,'Retiro Mensual'!$A$2:$A$2629,AZ$4,'Retiro Mensual'!$B$2:$B$2629,$B15,'Retiro Mensual'!$C$2:$C$2629,AZ$5)</f>
        <v>28054.487160000001</v>
      </c>
      <c r="BA15" s="13">
        <f>SUMIFS('Retiro Mensual'!$E$2:$E$2629,'Retiro Mensual'!$A$2:$A$2629,BA$4,'Retiro Mensual'!$B$2:$B$2629,$B15,'Retiro Mensual'!$C$2:$C$2629,BA$5)</f>
        <v>20684.310600000001</v>
      </c>
      <c r="BB15" s="13">
        <f>SUMIFS('Retiro Mensual'!$E$2:$E$2629,'Retiro Mensual'!$A$2:$A$2629,BB$4,'Retiro Mensual'!$B$2:$B$2629,$B15,'Retiro Mensual'!$C$2:$C$2629,BB$5)</f>
        <v>24280.322179999999</v>
      </c>
      <c r="BC15" s="13">
        <f>SUMIFS('Retiro Mensual'!$E$2:$E$2629,'Retiro Mensual'!$A$2:$A$2629,BC$4,'Retiro Mensual'!$B$2:$B$2629,$B15,'Retiro Mensual'!$C$2:$C$2629,BC$5)</f>
        <v>12314.04055</v>
      </c>
      <c r="BD15" s="13">
        <f>SUMIFS('Retiro Mensual'!$E$2:$E$2629,'Retiro Mensual'!$A$2:$A$2629,BD$4,'Retiro Mensual'!$B$2:$B$2629,$B15,'Retiro Mensual'!$C$2:$C$2629,BD$5)</f>
        <v>13512.35564</v>
      </c>
      <c r="BE15" s="13">
        <f>SUMIFS('Retiro Mensual'!$E$2:$E$2629,'Retiro Mensual'!$A$2:$A$2629,BE$4,'Retiro Mensual'!$B$2:$B$2629,$B15,'Retiro Mensual'!$C$2:$C$2629,BE$5)</f>
        <v>11735.73979</v>
      </c>
      <c r="BF15" s="13">
        <f>SUMIFS('Retiro Mensual'!$E$2:$E$2629,'Retiro Mensual'!$A$2:$A$2629,BF$4,'Retiro Mensual'!$B$2:$B$2629,$B15,'Retiro Mensual'!$C$2:$C$2629,BF$5)</f>
        <v>17384.040809999999</v>
      </c>
      <c r="BG15" s="13">
        <f>SUMIFS('Retiro Mensual'!$E$2:$E$2629,'Retiro Mensual'!$A$2:$A$2629,BG$4,'Retiro Mensual'!$B$2:$B$2629,$B15,'Retiro Mensual'!$C$2:$C$2629,BG$5)</f>
        <v>18255.745449999999</v>
      </c>
      <c r="BH15" s="13">
        <f>SUMIFS('Retiro Mensual'!$E$2:$E$2629,'Retiro Mensual'!$A$2:$A$2629,BH$4,'Retiro Mensual'!$B$2:$B$2629,$B15,'Retiro Mensual'!$C$2:$C$2629,BH$5)</f>
        <v>18479.001</v>
      </c>
      <c r="BI15" s="13">
        <f>SUMIFS('Retiro Mensual'!$E$2:$E$2629,'Retiro Mensual'!$A$2:$A$2629,BI$4,'Retiro Mensual'!$B$2:$B$2629,$B15,'Retiro Mensual'!$C$2:$C$2629,BI$5)</f>
        <v>10117.85383</v>
      </c>
      <c r="BJ15" s="13">
        <f>SUMIFS('Retiro Mensual'!$E$2:$E$2629,'Retiro Mensual'!$A$2:$A$2629,BJ$4,'Retiro Mensual'!$B$2:$B$2629,$B15,'Retiro Mensual'!$C$2:$C$2629,BJ$5)</f>
        <v>10300.67037</v>
      </c>
      <c r="BK15" s="14">
        <f>SUMIFS('Retiro Mensual'!$E$2:$E$2629,'Retiro Mensual'!$A$2:$A$2629,BK$4,'Retiro Mensual'!$B$2:$B$2629,$B15,'Retiro Mensual'!$C$2:$C$2629,BK$5)</f>
        <v>11737.605589999999</v>
      </c>
      <c r="BL15" s="12">
        <f>SUMIFS('Retiro Mensual'!$E$2:$E$2629,'Retiro Mensual'!$A$2:$A$2629,BL$4,'Retiro Mensual'!$B$2:$B$2629,$B15,'Retiro Mensual'!$C$2:$C$2629,BL$5)</f>
        <v>28063.80431</v>
      </c>
      <c r="BM15" s="13">
        <f>SUMIFS('Retiro Mensual'!$E$2:$E$2629,'Retiro Mensual'!$A$2:$A$2629,BM$4,'Retiro Mensual'!$B$2:$B$2629,$B15,'Retiro Mensual'!$C$2:$C$2629,BM$5)</f>
        <v>20694.777290000002</v>
      </c>
      <c r="BN15" s="13">
        <f>SUMIFS('Retiro Mensual'!$E$2:$E$2629,'Retiro Mensual'!$A$2:$A$2629,BN$4,'Retiro Mensual'!$B$2:$B$2629,$B15,'Retiro Mensual'!$C$2:$C$2629,BN$5)</f>
        <v>24210.719300000001</v>
      </c>
      <c r="BO15" s="13">
        <f>SUMIFS('Retiro Mensual'!$E$2:$E$2629,'Retiro Mensual'!$A$2:$A$2629,BO$4,'Retiro Mensual'!$B$2:$B$2629,$B15,'Retiro Mensual'!$C$2:$C$2629,BO$5)</f>
        <v>12216.137489999999</v>
      </c>
      <c r="BP15" s="13">
        <f>SUMIFS('Retiro Mensual'!$E$2:$E$2629,'Retiro Mensual'!$A$2:$A$2629,BP$4,'Retiro Mensual'!$B$2:$B$2629,$B15,'Retiro Mensual'!$C$2:$C$2629,BP$5)</f>
        <v>14041.03536</v>
      </c>
      <c r="BQ15" s="13">
        <f>SUMIFS('Retiro Mensual'!$E$2:$E$2629,'Retiro Mensual'!$A$2:$A$2629,BQ$4,'Retiro Mensual'!$B$2:$B$2629,$B15,'Retiro Mensual'!$C$2:$C$2629,BQ$5)</f>
        <v>12767.86771</v>
      </c>
      <c r="BR15" s="13">
        <f>SUMIFS('Retiro Mensual'!$E$2:$E$2629,'Retiro Mensual'!$A$2:$A$2629,BR$4,'Retiro Mensual'!$B$2:$B$2629,$B15,'Retiro Mensual'!$C$2:$C$2629,BR$5)</f>
        <v>19254.487789999999</v>
      </c>
      <c r="BS15" s="13">
        <f>SUMIFS('Retiro Mensual'!$E$2:$E$2629,'Retiro Mensual'!$A$2:$A$2629,BS$4,'Retiro Mensual'!$B$2:$B$2629,$B15,'Retiro Mensual'!$C$2:$C$2629,BS$5)</f>
        <v>20259.40756</v>
      </c>
      <c r="BT15" s="13">
        <f>SUMIFS('Retiro Mensual'!$E$2:$E$2629,'Retiro Mensual'!$A$2:$A$2629,BT$4,'Retiro Mensual'!$B$2:$B$2629,$B15,'Retiro Mensual'!$C$2:$C$2629,BT$5)</f>
        <v>19974.797190000001</v>
      </c>
      <c r="BU15" s="13">
        <f>SUMIFS('Retiro Mensual'!$E$2:$E$2629,'Retiro Mensual'!$A$2:$A$2629,BU$4,'Retiro Mensual'!$B$2:$B$2629,$B15,'Retiro Mensual'!$C$2:$C$2629,BU$5)</f>
        <v>16286.86224</v>
      </c>
      <c r="BV15" s="13">
        <f>SUMIFS('Retiro Mensual'!$E$2:$E$2629,'Retiro Mensual'!$A$2:$A$2629,BV$4,'Retiro Mensual'!$B$2:$B$2629,$B15,'Retiro Mensual'!$C$2:$C$2629,BV$5)</f>
        <v>16810.915809999999</v>
      </c>
      <c r="BW15" s="14">
        <f>SUMIFS('Retiro Mensual'!$E$2:$E$2629,'Retiro Mensual'!$A$2:$A$2629,BW$4,'Retiro Mensual'!$B$2:$B$2629,$B15,'Retiro Mensual'!$C$2:$C$2629,BW$5)</f>
        <v>16576.211889999999</v>
      </c>
      <c r="BX15" s="13"/>
      <c r="BY15" s="12">
        <f>SUMIFS('Compra Ventas'!$E$2:$E$2700,'Compra Ventas'!$A$2:$A$2700,BY$4,'Compra Ventas'!$B$2:$B$2700,$B15,'Compra Ventas'!$C$2:$C$2700,BY$5)</f>
        <v>0</v>
      </c>
      <c r="BZ15" s="13">
        <f>SUMIFS('Compra Ventas'!$E$2:$E$2700,'Compra Ventas'!$A$2:$A$2700,BZ$4,'Compra Ventas'!$B$2:$B$2700,$B15,'Compra Ventas'!$C$2:$C$2700,BZ$5)</f>
        <v>0</v>
      </c>
      <c r="CA15" s="13">
        <f>SUMIFS('Compra Ventas'!$E$2:$E$2700,'Compra Ventas'!$A$2:$A$2700,CA$4,'Compra Ventas'!$B$2:$B$2700,$B15,'Compra Ventas'!$C$2:$C$2700,CA$5)</f>
        <v>0</v>
      </c>
      <c r="CB15" s="13">
        <f>SUMIFS('Compra Ventas'!$E$2:$E$2700,'Compra Ventas'!$A$2:$A$2700,CB$4,'Compra Ventas'!$B$2:$B$2700,$B15,'Compra Ventas'!$C$2:$C$2700,CB$5)</f>
        <v>0</v>
      </c>
      <c r="CC15" s="13">
        <f>SUMIFS('Compra Ventas'!$E$2:$E$2700,'Compra Ventas'!$A$2:$A$2700,CC$4,'Compra Ventas'!$B$2:$B$2700,$B15,'Compra Ventas'!$C$2:$C$2700,CC$5)</f>
        <v>0</v>
      </c>
      <c r="CD15" s="13">
        <f>SUMIFS('Compra Ventas'!$E$2:$E$2700,'Compra Ventas'!$A$2:$A$2700,CD$4,'Compra Ventas'!$B$2:$B$2700,$B15,'Compra Ventas'!$C$2:$C$2700,CD$5)</f>
        <v>0</v>
      </c>
      <c r="CE15" s="13">
        <f>SUMIFS('Compra Ventas'!$E$2:$E$2700,'Compra Ventas'!$A$2:$A$2700,CE$4,'Compra Ventas'!$B$2:$B$2700,$B15,'Compra Ventas'!$C$2:$C$2700,CE$5)</f>
        <v>0</v>
      </c>
      <c r="CF15" s="13">
        <f>SUMIFS('Compra Ventas'!$E$2:$E$2700,'Compra Ventas'!$A$2:$A$2700,CF$4,'Compra Ventas'!$B$2:$B$2700,$B15,'Compra Ventas'!$C$2:$C$2700,CF$5)</f>
        <v>0</v>
      </c>
      <c r="CG15" s="13">
        <f>SUMIFS('Compra Ventas'!$E$2:$E$2700,'Compra Ventas'!$A$2:$A$2700,CG$4,'Compra Ventas'!$B$2:$B$2700,$B15,'Compra Ventas'!$C$2:$C$2700,CG$5)</f>
        <v>0</v>
      </c>
      <c r="CH15" s="13">
        <f>SUMIFS('Compra Ventas'!$E$2:$E$2700,'Compra Ventas'!$A$2:$A$2700,CH$4,'Compra Ventas'!$B$2:$B$2700,$B15,'Compra Ventas'!$C$2:$C$2700,CH$5)</f>
        <v>0</v>
      </c>
      <c r="CI15" s="13">
        <f>SUMIFS('Compra Ventas'!$E$2:$E$2700,'Compra Ventas'!$A$2:$A$2700,CI$4,'Compra Ventas'!$B$2:$B$2700,$B15,'Compra Ventas'!$C$2:$C$2700,CI$5)</f>
        <v>0</v>
      </c>
      <c r="CJ15" s="14">
        <f>SUMIFS('Compra Ventas'!$E$2:$E$2700,'Compra Ventas'!$A$2:$A$2700,CJ$4,'Compra Ventas'!$B$2:$B$2700,$B15,'Compra Ventas'!$C$2:$C$2700,CJ$5)</f>
        <v>0</v>
      </c>
      <c r="CK15" s="12">
        <f>SUMIFS('Compra Ventas'!$E$2:$E$2700,'Compra Ventas'!$A$2:$A$2700,CK$4,'Compra Ventas'!$B$2:$B$2700,$B15,'Compra Ventas'!$C$2:$C$2700,CK$5)</f>
        <v>0</v>
      </c>
      <c r="CL15" s="13">
        <f>SUMIFS('Compra Ventas'!$E$2:$E$2700,'Compra Ventas'!$A$2:$A$2700,CL$4,'Compra Ventas'!$B$2:$B$2700,$B15,'Compra Ventas'!$C$2:$C$2700,CL$5)</f>
        <v>0</v>
      </c>
      <c r="CM15" s="13">
        <f>SUMIFS('Compra Ventas'!$E$2:$E$2700,'Compra Ventas'!$A$2:$A$2700,CM$4,'Compra Ventas'!$B$2:$B$2700,$B15,'Compra Ventas'!$C$2:$C$2700,CM$5)</f>
        <v>0</v>
      </c>
      <c r="CN15" s="13">
        <f>SUMIFS('Compra Ventas'!$E$2:$E$2700,'Compra Ventas'!$A$2:$A$2700,CN$4,'Compra Ventas'!$B$2:$B$2700,$B15,'Compra Ventas'!$C$2:$C$2700,CN$5)</f>
        <v>0</v>
      </c>
      <c r="CO15" s="13">
        <f>SUMIFS('Compra Ventas'!$E$2:$E$2700,'Compra Ventas'!$A$2:$A$2700,CO$4,'Compra Ventas'!$B$2:$B$2700,$B15,'Compra Ventas'!$C$2:$C$2700,CO$5)</f>
        <v>0</v>
      </c>
      <c r="CP15" s="13">
        <f>SUMIFS('Compra Ventas'!$E$2:$E$2700,'Compra Ventas'!$A$2:$A$2700,CP$4,'Compra Ventas'!$B$2:$B$2700,$B15,'Compra Ventas'!$C$2:$C$2700,CP$5)</f>
        <v>0</v>
      </c>
      <c r="CQ15" s="13">
        <f>SUMIFS('Compra Ventas'!$E$2:$E$2700,'Compra Ventas'!$A$2:$A$2700,CQ$4,'Compra Ventas'!$B$2:$B$2700,$B15,'Compra Ventas'!$C$2:$C$2700,CQ$5)</f>
        <v>0</v>
      </c>
      <c r="CR15" s="13">
        <f>SUMIFS('Compra Ventas'!$E$2:$E$2700,'Compra Ventas'!$A$2:$A$2700,CR$4,'Compra Ventas'!$B$2:$B$2700,$B15,'Compra Ventas'!$C$2:$C$2700,CR$5)</f>
        <v>0</v>
      </c>
      <c r="CS15" s="13">
        <f>SUMIFS('Compra Ventas'!$E$2:$E$2700,'Compra Ventas'!$A$2:$A$2700,CS$4,'Compra Ventas'!$B$2:$B$2700,$B15,'Compra Ventas'!$C$2:$C$2700,CS$5)</f>
        <v>0</v>
      </c>
      <c r="CT15" s="13">
        <f>SUMIFS('Compra Ventas'!$E$2:$E$2700,'Compra Ventas'!$A$2:$A$2700,CT$4,'Compra Ventas'!$B$2:$B$2700,$B15,'Compra Ventas'!$C$2:$C$2700,CT$5)</f>
        <v>0</v>
      </c>
      <c r="CU15" s="13">
        <f>SUMIFS('Compra Ventas'!$E$2:$E$2700,'Compra Ventas'!$A$2:$A$2700,CU$4,'Compra Ventas'!$B$2:$B$2700,$B15,'Compra Ventas'!$C$2:$C$2700,CU$5)</f>
        <v>0</v>
      </c>
      <c r="CV15" s="14">
        <f>SUMIFS('Compra Ventas'!$E$2:$E$2700,'Compra Ventas'!$A$2:$A$2700,CV$4,'Compra Ventas'!$B$2:$B$2700,$B15,'Compra Ventas'!$C$2:$C$2700,CV$5)</f>
        <v>0</v>
      </c>
      <c r="CW15" s="12">
        <f>SUMIFS('Compra Ventas'!$E$2:$E$2700,'Compra Ventas'!$A$2:$A$2700,CW$4,'Compra Ventas'!$B$2:$B$2700,$B15,'Compra Ventas'!$C$2:$C$2700,CW$5)</f>
        <v>0</v>
      </c>
      <c r="CX15" s="13">
        <f>SUMIFS('Compra Ventas'!$E$2:$E$2700,'Compra Ventas'!$A$2:$A$2700,CX$4,'Compra Ventas'!$B$2:$B$2700,$B15,'Compra Ventas'!$C$2:$C$2700,CX$5)</f>
        <v>0</v>
      </c>
      <c r="CY15" s="13">
        <f>SUMIFS('Compra Ventas'!$E$2:$E$2700,'Compra Ventas'!$A$2:$A$2700,CY$4,'Compra Ventas'!$B$2:$B$2700,$B15,'Compra Ventas'!$C$2:$C$2700,CY$5)</f>
        <v>0</v>
      </c>
      <c r="CZ15" s="13">
        <f>SUMIFS('Compra Ventas'!$E$2:$E$2700,'Compra Ventas'!$A$2:$A$2700,CZ$4,'Compra Ventas'!$B$2:$B$2700,$B15,'Compra Ventas'!$C$2:$C$2700,CZ$5)</f>
        <v>0</v>
      </c>
      <c r="DA15" s="13">
        <f>SUMIFS('Compra Ventas'!$E$2:$E$2700,'Compra Ventas'!$A$2:$A$2700,DA$4,'Compra Ventas'!$B$2:$B$2700,$B15,'Compra Ventas'!$C$2:$C$2700,DA$5)</f>
        <v>0</v>
      </c>
      <c r="DB15" s="13">
        <f>SUMIFS('Compra Ventas'!$E$2:$E$2700,'Compra Ventas'!$A$2:$A$2700,DB$4,'Compra Ventas'!$B$2:$B$2700,$B15,'Compra Ventas'!$C$2:$C$2700,DB$5)</f>
        <v>0</v>
      </c>
      <c r="DC15" s="13">
        <f>SUMIFS('Compra Ventas'!$E$2:$E$2700,'Compra Ventas'!$A$2:$A$2700,DC$4,'Compra Ventas'!$B$2:$B$2700,$B15,'Compra Ventas'!$C$2:$C$2700,DC$5)</f>
        <v>0</v>
      </c>
      <c r="DD15" s="13">
        <f>SUMIFS('Compra Ventas'!$E$2:$E$2700,'Compra Ventas'!$A$2:$A$2700,DD$4,'Compra Ventas'!$B$2:$B$2700,$B15,'Compra Ventas'!$C$2:$C$2700,DD$5)</f>
        <v>0</v>
      </c>
      <c r="DE15" s="13">
        <f>SUMIFS('Compra Ventas'!$E$2:$E$2700,'Compra Ventas'!$A$2:$A$2700,DE$4,'Compra Ventas'!$B$2:$B$2700,$B15,'Compra Ventas'!$C$2:$C$2700,DE$5)</f>
        <v>0</v>
      </c>
      <c r="DF15" s="13">
        <f>SUMIFS('Compra Ventas'!$E$2:$E$2700,'Compra Ventas'!$A$2:$A$2700,DF$4,'Compra Ventas'!$B$2:$B$2700,$B15,'Compra Ventas'!$C$2:$C$2700,DF$5)</f>
        <v>0</v>
      </c>
      <c r="DG15" s="13">
        <f>SUMIFS('Compra Ventas'!$E$2:$E$2700,'Compra Ventas'!$A$2:$A$2700,DG$4,'Compra Ventas'!$B$2:$B$2700,$B15,'Compra Ventas'!$C$2:$C$2700,DG$5)</f>
        <v>0</v>
      </c>
      <c r="DH15" s="14">
        <f>SUMIFS('Compra Ventas'!$E$2:$E$2700,'Compra Ventas'!$A$2:$A$2700,DH$4,'Compra Ventas'!$B$2:$B$2700,$B15,'Compra Ventas'!$C$2:$C$2700,DH$5)</f>
        <v>0</v>
      </c>
      <c r="DI15" s="84"/>
      <c r="DJ15" s="98">
        <f>SUMIFS('Ajuste Ciclado'!D$5:D$47,'Ajuste Ciclado'!$C$5:$C$47,Balance!DJ$4,'Ajuste Ciclado'!$B$5:$B$47,Balance!$B15)</f>
        <v>0</v>
      </c>
      <c r="DK15" s="99">
        <f>SUMIFS('Ajuste Ciclado'!E$5:E$47,'Ajuste Ciclado'!$C$5:$C$47,Balance!DK$4,'Ajuste Ciclado'!$B$5:$B$47,Balance!$B15)</f>
        <v>0</v>
      </c>
      <c r="DL15" s="99">
        <f>SUMIFS('Ajuste Ciclado'!F$5:F$47,'Ajuste Ciclado'!$C$5:$C$47,Balance!DL$4,'Ajuste Ciclado'!$B$5:$B$47,Balance!$B15)</f>
        <v>0</v>
      </c>
      <c r="DM15" s="99">
        <f>SUMIFS('Ajuste Ciclado'!G$5:G$47,'Ajuste Ciclado'!$C$5:$C$47,Balance!DM$4,'Ajuste Ciclado'!$B$5:$B$47,Balance!$B15)</f>
        <v>0</v>
      </c>
      <c r="DN15" s="99">
        <f>SUMIFS('Ajuste Ciclado'!H$5:H$47,'Ajuste Ciclado'!$C$5:$C$47,Balance!DN$4,'Ajuste Ciclado'!$B$5:$B$47,Balance!$B15)</f>
        <v>0</v>
      </c>
      <c r="DO15" s="99">
        <f>SUMIFS('Ajuste Ciclado'!I$5:I$47,'Ajuste Ciclado'!$C$5:$C$47,Balance!DO$4,'Ajuste Ciclado'!$B$5:$B$47,Balance!$B15)</f>
        <v>0</v>
      </c>
      <c r="DP15" s="99">
        <f>SUMIFS('Ajuste Ciclado'!J$5:J$47,'Ajuste Ciclado'!$C$5:$C$47,Balance!DP$4,'Ajuste Ciclado'!$B$5:$B$47,Balance!$B15)</f>
        <v>0</v>
      </c>
      <c r="DQ15" s="99">
        <f>SUMIFS('Ajuste Ciclado'!K$5:K$47,'Ajuste Ciclado'!$C$5:$C$47,Balance!DQ$4,'Ajuste Ciclado'!$B$5:$B$47,Balance!$B15)</f>
        <v>0</v>
      </c>
      <c r="DR15" s="99">
        <f>SUMIFS('Ajuste Ciclado'!L$5:L$47,'Ajuste Ciclado'!$C$5:$C$47,Balance!DR$4,'Ajuste Ciclado'!$B$5:$B$47,Balance!$B15)</f>
        <v>0</v>
      </c>
      <c r="DS15" s="99">
        <f>SUMIFS('Ajuste Ciclado'!M$5:M$47,'Ajuste Ciclado'!$C$5:$C$47,Balance!DS$4,'Ajuste Ciclado'!$B$5:$B$47,Balance!$B15)</f>
        <v>0</v>
      </c>
      <c r="DT15" s="99">
        <f>SUMIFS('Ajuste Ciclado'!N$5:N$47,'Ajuste Ciclado'!$C$5:$C$47,Balance!DT$4,'Ajuste Ciclado'!$B$5:$B$47,Balance!$B15)</f>
        <v>0</v>
      </c>
      <c r="DU15" s="100">
        <f>SUMIFS('Ajuste Ciclado'!O$5:O$47,'Ajuste Ciclado'!$C$5:$C$47,Balance!DU$4,'Ajuste Ciclado'!$B$5:$B$47,Balance!$B15)</f>
        <v>0</v>
      </c>
      <c r="DV15" s="98">
        <f>SUMIFS('Ajuste Ciclado'!D$5:D$47,'Ajuste Ciclado'!$C$5:$C$47,Balance!DV$4,'Ajuste Ciclado'!$B$5:$B$47,Balance!$B15)</f>
        <v>0</v>
      </c>
      <c r="DW15" s="99">
        <f>SUMIFS('Ajuste Ciclado'!E$5:E$47,'Ajuste Ciclado'!$C$5:$C$47,Balance!DW$4,'Ajuste Ciclado'!$B$5:$B$47,Balance!$B15)</f>
        <v>0</v>
      </c>
      <c r="DX15" s="99">
        <f>SUMIFS('Ajuste Ciclado'!F$5:F$47,'Ajuste Ciclado'!$C$5:$C$47,Balance!DX$4,'Ajuste Ciclado'!$B$5:$B$47,Balance!$B15)</f>
        <v>0</v>
      </c>
      <c r="DY15" s="99">
        <f>SUMIFS('Ajuste Ciclado'!G$5:G$47,'Ajuste Ciclado'!$C$5:$C$47,Balance!DY$4,'Ajuste Ciclado'!$B$5:$B$47,Balance!$B15)</f>
        <v>0</v>
      </c>
      <c r="DZ15" s="99">
        <f>SUMIFS('Ajuste Ciclado'!H$5:H$47,'Ajuste Ciclado'!$C$5:$C$47,Balance!DZ$4,'Ajuste Ciclado'!$B$5:$B$47,Balance!$B15)</f>
        <v>0</v>
      </c>
      <c r="EA15" s="99">
        <f>SUMIFS('Ajuste Ciclado'!I$5:I$47,'Ajuste Ciclado'!$C$5:$C$47,Balance!EA$4,'Ajuste Ciclado'!$B$5:$B$47,Balance!$B15)</f>
        <v>0</v>
      </c>
      <c r="EB15" s="99">
        <f>SUMIFS('Ajuste Ciclado'!J$5:J$47,'Ajuste Ciclado'!$C$5:$C$47,Balance!EB$4,'Ajuste Ciclado'!$B$5:$B$47,Balance!$B15)</f>
        <v>0</v>
      </c>
      <c r="EC15" s="99">
        <f>SUMIFS('Ajuste Ciclado'!K$5:K$47,'Ajuste Ciclado'!$C$5:$C$47,Balance!EC$4,'Ajuste Ciclado'!$B$5:$B$47,Balance!$B15)</f>
        <v>0</v>
      </c>
      <c r="ED15" s="99">
        <f>SUMIFS('Ajuste Ciclado'!L$5:L$47,'Ajuste Ciclado'!$C$5:$C$47,Balance!ED$4,'Ajuste Ciclado'!$B$5:$B$47,Balance!$B15)</f>
        <v>0</v>
      </c>
      <c r="EE15" s="99">
        <f>SUMIFS('Ajuste Ciclado'!M$5:M$47,'Ajuste Ciclado'!$C$5:$C$47,Balance!EE$4,'Ajuste Ciclado'!$B$5:$B$47,Balance!$B15)</f>
        <v>0</v>
      </c>
      <c r="EF15" s="99">
        <f>SUMIFS('Ajuste Ciclado'!N$5:N$47,'Ajuste Ciclado'!$C$5:$C$47,Balance!EF$4,'Ajuste Ciclado'!$B$5:$B$47,Balance!$B15)</f>
        <v>0</v>
      </c>
      <c r="EG15" s="100">
        <f>SUMIFS('Ajuste Ciclado'!O$5:O$47,'Ajuste Ciclado'!$C$5:$C$47,Balance!EG$4,'Ajuste Ciclado'!$B$5:$B$47,Balance!$B15)</f>
        <v>0</v>
      </c>
      <c r="EH15" s="98">
        <f>SUMIFS('Ajuste Ciclado'!D$5:D$47,'Ajuste Ciclado'!$C$5:$C$47,Balance!EH$4,'Ajuste Ciclado'!$B$5:$B$47,Balance!$B15)</f>
        <v>0</v>
      </c>
      <c r="EI15" s="99">
        <f>SUMIFS('Ajuste Ciclado'!E$5:E$47,'Ajuste Ciclado'!$C$5:$C$47,Balance!EI$4,'Ajuste Ciclado'!$B$5:$B$47,Balance!$B15)</f>
        <v>0</v>
      </c>
      <c r="EJ15" s="99">
        <f>SUMIFS('Ajuste Ciclado'!F$5:F$47,'Ajuste Ciclado'!$C$5:$C$47,Balance!EJ$4,'Ajuste Ciclado'!$B$5:$B$47,Balance!$B15)</f>
        <v>0</v>
      </c>
      <c r="EK15" s="99">
        <f>SUMIFS('Ajuste Ciclado'!G$5:G$47,'Ajuste Ciclado'!$C$5:$C$47,Balance!EK$4,'Ajuste Ciclado'!$B$5:$B$47,Balance!$B15)</f>
        <v>0</v>
      </c>
      <c r="EL15" s="99">
        <f>SUMIFS('Ajuste Ciclado'!H$5:H$47,'Ajuste Ciclado'!$C$5:$C$47,Balance!EL$4,'Ajuste Ciclado'!$B$5:$B$47,Balance!$B15)</f>
        <v>0</v>
      </c>
      <c r="EM15" s="99">
        <f>SUMIFS('Ajuste Ciclado'!I$5:I$47,'Ajuste Ciclado'!$C$5:$C$47,Balance!EM$4,'Ajuste Ciclado'!$B$5:$B$47,Balance!$B15)</f>
        <v>0</v>
      </c>
      <c r="EN15" s="99">
        <f>SUMIFS('Ajuste Ciclado'!J$5:J$47,'Ajuste Ciclado'!$C$5:$C$47,Balance!EN$4,'Ajuste Ciclado'!$B$5:$B$47,Balance!$B15)</f>
        <v>0</v>
      </c>
      <c r="EO15" s="99">
        <f>SUMIFS('Ajuste Ciclado'!K$5:K$47,'Ajuste Ciclado'!$C$5:$C$47,Balance!EO$4,'Ajuste Ciclado'!$B$5:$B$47,Balance!$B15)</f>
        <v>0</v>
      </c>
      <c r="EP15" s="99">
        <f>SUMIFS('Ajuste Ciclado'!L$5:L$47,'Ajuste Ciclado'!$C$5:$C$47,Balance!EP$4,'Ajuste Ciclado'!$B$5:$B$47,Balance!$B15)</f>
        <v>0</v>
      </c>
      <c r="EQ15" s="99">
        <f>SUMIFS('Ajuste Ciclado'!M$5:M$47,'Ajuste Ciclado'!$C$5:$C$47,Balance!EQ$4,'Ajuste Ciclado'!$B$5:$B$47,Balance!$B15)</f>
        <v>0</v>
      </c>
      <c r="ER15" s="99">
        <f>SUMIFS('Ajuste Ciclado'!N$5:N$47,'Ajuste Ciclado'!$C$5:$C$47,Balance!ER$4,'Ajuste Ciclado'!$B$5:$B$47,Balance!$B15)</f>
        <v>0</v>
      </c>
      <c r="ES15" s="100">
        <f>SUMIFS('Ajuste Ciclado'!O$5:O$47,'Ajuste Ciclado'!$C$5:$C$47,Balance!ES$4,'Ajuste Ciclado'!$B$5:$B$47,Balance!$B15)</f>
        <v>0</v>
      </c>
      <c r="ET15" s="84"/>
      <c r="EU15" s="12">
        <f t="shared" si="129"/>
        <v>-26170.031984022589</v>
      </c>
      <c r="EV15" s="13">
        <f t="shared" si="93"/>
        <v>2474.923331317339</v>
      </c>
      <c r="EW15" s="13">
        <f t="shared" si="94"/>
        <v>-6530.751300139651</v>
      </c>
      <c r="EX15" s="13">
        <f t="shared" si="95"/>
        <v>3548.5460542520595</v>
      </c>
      <c r="EY15" s="13">
        <f t="shared" si="96"/>
        <v>28629.600662008244</v>
      </c>
      <c r="EZ15" s="13">
        <f t="shared" si="97"/>
        <v>30790.954027102038</v>
      </c>
      <c r="FA15" s="13">
        <f t="shared" si="98"/>
        <v>27199.697920916791</v>
      </c>
      <c r="FB15" s="13">
        <f t="shared" si="99"/>
        <v>42894.954976869383</v>
      </c>
      <c r="FC15" s="13">
        <f t="shared" si="100"/>
        <v>36842.171410055293</v>
      </c>
      <c r="FD15" s="13">
        <f t="shared" si="101"/>
        <v>17897.323843689832</v>
      </c>
      <c r="FE15" s="13">
        <f t="shared" si="102"/>
        <v>9100.1469366726415</v>
      </c>
      <c r="FF15" s="14">
        <f t="shared" si="103"/>
        <v>23081.48205280563</v>
      </c>
      <c r="FG15" s="12">
        <f t="shared" si="104"/>
        <v>-27914.294156931344</v>
      </c>
      <c r="FH15" s="13">
        <f t="shared" si="105"/>
        <v>-17944.284923176328</v>
      </c>
      <c r="FI15" s="13">
        <f t="shared" si="106"/>
        <v>-17582.568722626616</v>
      </c>
      <c r="FJ15" s="13">
        <f t="shared" si="107"/>
        <v>-2052.81763876689</v>
      </c>
      <c r="FK15" s="13">
        <f t="shared" si="108"/>
        <v>23364.784219600449</v>
      </c>
      <c r="FL15" s="13">
        <f t="shared" si="109"/>
        <v>40487.9508700148</v>
      </c>
      <c r="FM15" s="13">
        <f t="shared" si="110"/>
        <v>48091.857866605118</v>
      </c>
      <c r="FN15" s="13">
        <f t="shared" si="111"/>
        <v>35081.214882169807</v>
      </c>
      <c r="FO15" s="13">
        <f t="shared" si="112"/>
        <v>27393.203913816691</v>
      </c>
      <c r="FP15" s="13">
        <f t="shared" si="113"/>
        <v>6357.4100052346694</v>
      </c>
      <c r="FQ15" s="13">
        <f t="shared" si="114"/>
        <v>-6066.3595300369716</v>
      </c>
      <c r="FR15" s="14">
        <f t="shared" si="115"/>
        <v>-1971.9830706467546</v>
      </c>
      <c r="FS15" s="12">
        <f t="shared" si="116"/>
        <v>-27923.014481861854</v>
      </c>
      <c r="FT15" s="13">
        <f t="shared" si="117"/>
        <v>-17824.455117240723</v>
      </c>
      <c r="FU15" s="13">
        <f t="shared" si="118"/>
        <v>-20736.569138404531</v>
      </c>
      <c r="FV15" s="13">
        <f t="shared" si="119"/>
        <v>909.68320341134131</v>
      </c>
      <c r="FW15" s="13">
        <f t="shared" si="120"/>
        <v>14072.592473703191</v>
      </c>
      <c r="FX15" s="13">
        <f t="shared" si="121"/>
        <v>22208.226993437434</v>
      </c>
      <c r="FY15" s="13">
        <f t="shared" si="122"/>
        <v>40662.649682052383</v>
      </c>
      <c r="FZ15" s="13">
        <f t="shared" si="123"/>
        <v>46149.660687088624</v>
      </c>
      <c r="GA15" s="13">
        <f t="shared" si="124"/>
        <v>33083.387280886411</v>
      </c>
      <c r="GB15" s="13">
        <f t="shared" si="125"/>
        <v>14209.066642657081</v>
      </c>
      <c r="GC15" s="13">
        <f t="shared" si="126"/>
        <v>16076.311119280908</v>
      </c>
      <c r="GD15" s="14">
        <f t="shared" si="127"/>
        <v>6812.8009026767104</v>
      </c>
      <c r="GE15" s="84"/>
      <c r="GF15" s="12">
        <f t="shared" si="130"/>
        <v>189759.01793152702</v>
      </c>
      <c r="GG15" s="13">
        <f t="shared" si="130"/>
        <v>107244.11371525662</v>
      </c>
      <c r="GH15" s="14">
        <f t="shared" si="130"/>
        <v>127700.34024768698</v>
      </c>
      <c r="GI15" s="6">
        <f t="shared" si="131"/>
        <v>2</v>
      </c>
      <c r="GJ15" s="12">
        <f t="shared" si="132"/>
        <v>-32700.78328416224</v>
      </c>
      <c r="GK15" s="13">
        <f t="shared" si="133"/>
        <v>-63441.147802734289</v>
      </c>
      <c r="GL15" s="14">
        <f t="shared" si="134"/>
        <v>-66484.0387375071</v>
      </c>
      <c r="GM15" s="84"/>
      <c r="GN15" s="66">
        <f t="shared" si="135"/>
        <v>-63441.147802734289</v>
      </c>
      <c r="GO15" s="84"/>
      <c r="GP15" s="63" t="str" cm="1">
        <f t="array" ref="GP15">INDEX($GF$4:$GH$4,1,GI15)</f>
        <v>Sample 3</v>
      </c>
      <c r="GQ15" s="12">
        <f t="shared" si="136"/>
        <v>-26170.031984022589</v>
      </c>
      <c r="GR15" s="13">
        <f t="shared" si="136"/>
        <v>-6530.751300139651</v>
      </c>
      <c r="GS15" s="14">
        <f t="shared" si="136"/>
        <v>2474.923331317339</v>
      </c>
      <c r="GT15" s="12">
        <f t="shared" si="137"/>
        <v>-27914.294156931344</v>
      </c>
      <c r="GU15" s="13">
        <f t="shared" si="137"/>
        <v>-17944.284923176328</v>
      </c>
      <c r="GV15" s="14">
        <f t="shared" si="137"/>
        <v>-17582.568722626616</v>
      </c>
      <c r="GW15" s="12">
        <f t="shared" si="138"/>
        <v>-27923.014481861854</v>
      </c>
      <c r="GX15" s="13">
        <f t="shared" si="138"/>
        <v>-20736.569138404531</v>
      </c>
      <c r="GY15" s="14">
        <f t="shared" si="138"/>
        <v>-17824.455117240723</v>
      </c>
      <c r="GZ15" s="84" t="str">
        <f t="shared" si="128"/>
        <v>Sample 3</v>
      </c>
      <c r="HA15" s="12">
        <f t="shared" si="139"/>
        <v>-27914.294156931344</v>
      </c>
      <c r="HB15" s="13">
        <f t="shared" si="139"/>
        <v>-17944.284923176328</v>
      </c>
      <c r="HC15" s="14">
        <f t="shared" si="139"/>
        <v>-17582.568722626616</v>
      </c>
      <c r="HD15" s="6">
        <f t="shared" si="140"/>
        <v>-63441.147802734289</v>
      </c>
      <c r="HE15" s="84" t="str">
        <f t="shared" si="141"/>
        <v>Ok</v>
      </c>
    </row>
    <row r="16" spans="2:213" x14ac:dyDescent="0.3">
      <c r="B16" s="84" t="s">
        <v>84</v>
      </c>
      <c r="C16" s="12">
        <f>SUMIFS(Inyecciones!$E$2:$E$14185,Inyecciones!$A$2:$A$14185,Balance!C$4,Inyecciones!$B$2:$B$14185,Balance!$B16,Inyecciones!$C$2:$C$14185,Balance!C$5)</f>
        <v>318735.6050128034</v>
      </c>
      <c r="D16" s="13">
        <f>SUMIFS(Inyecciones!$E$2:$E$14185,Inyecciones!$A$2:$A$14185,Balance!D$4,Inyecciones!$B$2:$B$14185,Balance!$B16,Inyecciones!$C$2:$C$14185,Balance!D$5)</f>
        <v>302091.99402079859</v>
      </c>
      <c r="E16" s="13">
        <f>SUMIFS(Inyecciones!$E$2:$E$14185,Inyecciones!$A$2:$A$14185,Balance!E$4,Inyecciones!$B$2:$B$14185,Balance!$B16,Inyecciones!$C$2:$C$14185,Balance!E$5)</f>
        <v>320021.21015008388</v>
      </c>
      <c r="F16" s="13">
        <f>SUMIFS(Inyecciones!$E$2:$E$14185,Inyecciones!$A$2:$A$14185,Balance!F$4,Inyecciones!$B$2:$B$14185,Balance!$B16,Inyecciones!$C$2:$C$14185,Balance!F$5)</f>
        <v>635791.67734868173</v>
      </c>
      <c r="G16" s="13">
        <f>SUMIFS(Inyecciones!$E$2:$E$14185,Inyecciones!$A$2:$A$14185,Balance!G$4,Inyecciones!$B$2:$B$14185,Balance!$B16,Inyecciones!$C$2:$C$14185,Balance!G$5)</f>
        <v>534629.46889490157</v>
      </c>
      <c r="H16" s="13">
        <f>SUMIFS(Inyecciones!$E$2:$E$14185,Inyecciones!$A$2:$A$14185,Balance!H$4,Inyecciones!$B$2:$B$14185,Balance!$B16,Inyecciones!$C$2:$C$14185,Balance!H$5)</f>
        <v>1065893.1065094559</v>
      </c>
      <c r="I16" s="13">
        <f>SUMIFS(Inyecciones!$E$2:$E$14185,Inyecciones!$A$2:$A$14185,Balance!I$4,Inyecciones!$B$2:$B$14185,Balance!$B16,Inyecciones!$C$2:$C$14185,Balance!I$5)</f>
        <v>1068036.2121615689</v>
      </c>
      <c r="J16" s="13">
        <f>SUMIFS(Inyecciones!$E$2:$E$14185,Inyecciones!$A$2:$A$14185,Balance!J$4,Inyecciones!$B$2:$B$14185,Balance!$B16,Inyecciones!$C$2:$C$14185,Balance!J$5)</f>
        <v>1127795.8722784501</v>
      </c>
      <c r="K16" s="13">
        <f>SUMIFS(Inyecciones!$E$2:$E$14185,Inyecciones!$A$2:$A$14185,Balance!K$4,Inyecciones!$B$2:$B$14185,Balance!$B16,Inyecciones!$C$2:$C$14185,Balance!K$5)</f>
        <v>937016.51288100134</v>
      </c>
      <c r="L16" s="13">
        <f>SUMIFS(Inyecciones!$E$2:$E$14185,Inyecciones!$A$2:$A$14185,Balance!L$4,Inyecciones!$B$2:$B$14185,Balance!$B16,Inyecciones!$C$2:$C$14185,Balance!L$5)</f>
        <v>256446.4505898091</v>
      </c>
      <c r="M16" s="13">
        <f>SUMIFS(Inyecciones!$E$2:$E$14185,Inyecciones!$A$2:$A$14185,Balance!M$4,Inyecciones!$B$2:$B$14185,Balance!$B16,Inyecciones!$C$2:$C$14185,Balance!M$5)</f>
        <v>133062.0407150391</v>
      </c>
      <c r="N16" s="14">
        <f>SUMIFS(Inyecciones!$E$2:$E$14185,Inyecciones!$A$2:$A$14185,Balance!N$4,Inyecciones!$B$2:$B$14185,Balance!$B16,Inyecciones!$C$2:$C$14185,Balance!N$5)</f>
        <v>127571.3069240753</v>
      </c>
      <c r="O16" s="12">
        <f>SUMIFS(Inyecciones!$E$2:$E$14185,Inyecciones!$A$2:$A$14185,Balance!O$4,Inyecciones!$B$2:$B$14185,Balance!$B16,Inyecciones!$C$2:$C$14185,Balance!O$5)</f>
        <v>322913.54651190189</v>
      </c>
      <c r="P16" s="13">
        <f>SUMIFS(Inyecciones!$E$2:$E$14185,Inyecciones!$A$2:$A$14185,Balance!P$4,Inyecciones!$B$2:$B$14185,Balance!$B16,Inyecciones!$C$2:$C$14185,Balance!P$5)</f>
        <v>354931.94371443213</v>
      </c>
      <c r="Q16" s="13">
        <f>SUMIFS(Inyecciones!$E$2:$E$14185,Inyecciones!$A$2:$A$14185,Balance!Q$4,Inyecciones!$B$2:$B$14185,Balance!$B16,Inyecciones!$C$2:$C$14185,Balance!Q$5)</f>
        <v>409650.53281346598</v>
      </c>
      <c r="R16" s="13">
        <f>SUMIFS(Inyecciones!$E$2:$E$14185,Inyecciones!$A$2:$A$14185,Balance!R$4,Inyecciones!$B$2:$B$14185,Balance!$B16,Inyecciones!$C$2:$C$14185,Balance!R$5)</f>
        <v>285477.91005823069</v>
      </c>
      <c r="S16" s="13">
        <f>SUMIFS(Inyecciones!$E$2:$E$14185,Inyecciones!$A$2:$A$14185,Balance!S$4,Inyecciones!$B$2:$B$14185,Balance!$B16,Inyecciones!$C$2:$C$14185,Balance!S$5)</f>
        <v>566572.50950465025</v>
      </c>
      <c r="T16" s="13">
        <f>SUMIFS(Inyecciones!$E$2:$E$14185,Inyecciones!$A$2:$A$14185,Balance!T$4,Inyecciones!$B$2:$B$14185,Balance!$B16,Inyecciones!$C$2:$C$14185,Balance!T$5)</f>
        <v>1136069.4648537161</v>
      </c>
      <c r="U16" s="13">
        <f>SUMIFS(Inyecciones!$E$2:$E$14185,Inyecciones!$A$2:$A$14185,Balance!U$4,Inyecciones!$B$2:$B$14185,Balance!$B16,Inyecciones!$C$2:$C$14185,Balance!U$5)</f>
        <v>1150484.600864378</v>
      </c>
      <c r="V16" s="13">
        <f>SUMIFS(Inyecciones!$E$2:$E$14185,Inyecciones!$A$2:$A$14185,Balance!V$4,Inyecciones!$B$2:$B$14185,Balance!$B16,Inyecciones!$C$2:$C$14185,Balance!V$5)</f>
        <v>1137235.425267034</v>
      </c>
      <c r="W16" s="13">
        <f>SUMIFS(Inyecciones!$E$2:$E$14185,Inyecciones!$A$2:$A$14185,Balance!W$4,Inyecciones!$B$2:$B$14185,Balance!$B16,Inyecciones!$C$2:$C$14185,Balance!W$5)</f>
        <v>962209.81376794656</v>
      </c>
      <c r="X16" s="13">
        <f>SUMIFS(Inyecciones!$E$2:$E$14185,Inyecciones!$A$2:$A$14185,Balance!X$4,Inyecciones!$B$2:$B$14185,Balance!$B16,Inyecciones!$C$2:$C$14185,Balance!X$5)</f>
        <v>376019.97224208171</v>
      </c>
      <c r="Y16" s="13">
        <f>SUMIFS(Inyecciones!$E$2:$E$14185,Inyecciones!$A$2:$A$14185,Balance!Y$4,Inyecciones!$B$2:$B$14185,Balance!$B16,Inyecciones!$C$2:$C$14185,Balance!Y$5)</f>
        <v>346692.89207264868</v>
      </c>
      <c r="Z16" s="14">
        <f>SUMIFS(Inyecciones!$E$2:$E$14185,Inyecciones!$A$2:$A$14185,Balance!Z$4,Inyecciones!$B$2:$B$14185,Balance!$B16,Inyecciones!$C$2:$C$14185,Balance!Z$5)</f>
        <v>444074.09813424182</v>
      </c>
      <c r="AA16" s="12">
        <f>SUMIFS(Inyecciones!$E$2:$E$14185,Inyecciones!$A$2:$A$14185,Balance!AA$4,Inyecciones!$B$2:$B$14185,Balance!$B16,Inyecciones!$C$2:$C$14185,Balance!AA$5)</f>
        <v>324509.29693429498</v>
      </c>
      <c r="AB16" s="13">
        <f>SUMIFS(Inyecciones!$E$2:$E$14185,Inyecciones!$A$2:$A$14185,Balance!AB$4,Inyecciones!$B$2:$B$14185,Balance!$B16,Inyecciones!$C$2:$C$14185,Balance!AB$5)</f>
        <v>339562.75971218827</v>
      </c>
      <c r="AC16" s="13">
        <f>SUMIFS(Inyecciones!$E$2:$E$14185,Inyecciones!$A$2:$A$14185,Balance!AC$4,Inyecciones!$B$2:$B$14185,Balance!$B16,Inyecciones!$C$2:$C$14185,Balance!AC$5)</f>
        <v>495819.8059083072</v>
      </c>
      <c r="AD16" s="13">
        <f>SUMIFS(Inyecciones!$E$2:$E$14185,Inyecciones!$A$2:$A$14185,Balance!AD$4,Inyecciones!$B$2:$B$14185,Balance!$B16,Inyecciones!$C$2:$C$14185,Balance!AD$5)</f>
        <v>396327.46743017313</v>
      </c>
      <c r="AE16" s="13">
        <f>SUMIFS(Inyecciones!$E$2:$E$14185,Inyecciones!$A$2:$A$14185,Balance!AE$4,Inyecciones!$B$2:$B$14185,Balance!$B16,Inyecciones!$C$2:$C$14185,Balance!AE$5)</f>
        <v>312194.28598878608</v>
      </c>
      <c r="AF16" s="13">
        <f>SUMIFS(Inyecciones!$E$2:$E$14185,Inyecciones!$A$2:$A$14185,Balance!AF$4,Inyecciones!$B$2:$B$14185,Balance!$B16,Inyecciones!$C$2:$C$14185,Balance!AF$5)</f>
        <v>453988.98666464369</v>
      </c>
      <c r="AG16" s="13">
        <f>SUMIFS(Inyecciones!$E$2:$E$14185,Inyecciones!$A$2:$A$14185,Balance!AG$4,Inyecciones!$B$2:$B$14185,Balance!$B16,Inyecciones!$C$2:$C$14185,Balance!AG$5)</f>
        <v>1095979.4139960101</v>
      </c>
      <c r="AH16" s="13">
        <f>SUMIFS(Inyecciones!$E$2:$E$14185,Inyecciones!$A$2:$A$14185,Balance!AH$4,Inyecciones!$B$2:$B$14185,Balance!$B16,Inyecciones!$C$2:$C$14185,Balance!AH$5)</f>
        <v>999989.16481504636</v>
      </c>
      <c r="AI16" s="13">
        <f>SUMIFS(Inyecciones!$E$2:$E$14185,Inyecciones!$A$2:$A$14185,Balance!AI$4,Inyecciones!$B$2:$B$14185,Balance!$B16,Inyecciones!$C$2:$C$14185,Balance!AI$5)</f>
        <v>1053406.091068604</v>
      </c>
      <c r="AJ16" s="13">
        <f>SUMIFS(Inyecciones!$E$2:$E$14185,Inyecciones!$A$2:$A$14185,Balance!AJ$4,Inyecciones!$B$2:$B$14185,Balance!$B16,Inyecciones!$C$2:$C$14185,Balance!AJ$5)</f>
        <v>794823.73099056061</v>
      </c>
      <c r="AK16" s="13">
        <f>SUMIFS(Inyecciones!$E$2:$E$14185,Inyecciones!$A$2:$A$14185,Balance!AK$4,Inyecciones!$B$2:$B$14185,Balance!$B16,Inyecciones!$C$2:$C$14185,Balance!AK$5)</f>
        <v>763818.22010085231</v>
      </c>
      <c r="AL16" s="14">
        <f>SUMIFS(Inyecciones!$E$2:$E$14185,Inyecciones!$A$2:$A$14185,Balance!AL$4,Inyecciones!$B$2:$B$14185,Balance!$B16,Inyecciones!$C$2:$C$14185,Balance!AL$5)</f>
        <v>701650.67215809471</v>
      </c>
      <c r="AM16" s="13"/>
      <c r="AN16" s="12">
        <f>SUMIFS('Retiro Mensual'!$E$2:$E$2629,'Retiro Mensual'!$A$2:$A$2629,AN$4,'Retiro Mensual'!$B$2:$B$2629,$B16,'Retiro Mensual'!$C$2:$C$2629,AN$5)</f>
        <v>0</v>
      </c>
      <c r="AO16" s="13">
        <f>SUMIFS('Retiro Mensual'!$E$2:$E$2629,'Retiro Mensual'!$A$2:$A$2629,AO$4,'Retiro Mensual'!$B$2:$B$2629,$B16,'Retiro Mensual'!$C$2:$C$2629,AO$5)</f>
        <v>0</v>
      </c>
      <c r="AP16" s="13">
        <f>SUMIFS('Retiro Mensual'!$E$2:$E$2629,'Retiro Mensual'!$A$2:$A$2629,AP$4,'Retiro Mensual'!$B$2:$B$2629,$B16,'Retiro Mensual'!$C$2:$C$2629,AP$5)</f>
        <v>0</v>
      </c>
      <c r="AQ16" s="13">
        <f>SUMIFS('Retiro Mensual'!$E$2:$E$2629,'Retiro Mensual'!$A$2:$A$2629,AQ$4,'Retiro Mensual'!$B$2:$B$2629,$B16,'Retiro Mensual'!$C$2:$C$2629,AQ$5)</f>
        <v>0</v>
      </c>
      <c r="AR16" s="13">
        <f>SUMIFS('Retiro Mensual'!$E$2:$E$2629,'Retiro Mensual'!$A$2:$A$2629,AR$4,'Retiro Mensual'!$B$2:$B$2629,$B16,'Retiro Mensual'!$C$2:$C$2629,AR$5)</f>
        <v>0</v>
      </c>
      <c r="AS16" s="13">
        <f>SUMIFS('Retiro Mensual'!$E$2:$E$2629,'Retiro Mensual'!$A$2:$A$2629,AS$4,'Retiro Mensual'!$B$2:$B$2629,$B16,'Retiro Mensual'!$C$2:$C$2629,AS$5)</f>
        <v>0</v>
      </c>
      <c r="AT16" s="13">
        <f>SUMIFS('Retiro Mensual'!$E$2:$E$2629,'Retiro Mensual'!$A$2:$A$2629,AT$4,'Retiro Mensual'!$B$2:$B$2629,$B16,'Retiro Mensual'!$C$2:$C$2629,AT$5)</f>
        <v>0</v>
      </c>
      <c r="AU16" s="13">
        <f>SUMIFS('Retiro Mensual'!$E$2:$E$2629,'Retiro Mensual'!$A$2:$A$2629,AU$4,'Retiro Mensual'!$B$2:$B$2629,$B16,'Retiro Mensual'!$C$2:$C$2629,AU$5)</f>
        <v>0</v>
      </c>
      <c r="AV16" s="13">
        <f>SUMIFS('Retiro Mensual'!$E$2:$E$2629,'Retiro Mensual'!$A$2:$A$2629,AV$4,'Retiro Mensual'!$B$2:$B$2629,$B16,'Retiro Mensual'!$C$2:$C$2629,AV$5)</f>
        <v>0</v>
      </c>
      <c r="AW16" s="13">
        <f>SUMIFS('Retiro Mensual'!$E$2:$E$2629,'Retiro Mensual'!$A$2:$A$2629,AW$4,'Retiro Mensual'!$B$2:$B$2629,$B16,'Retiro Mensual'!$C$2:$C$2629,AW$5)</f>
        <v>0</v>
      </c>
      <c r="AX16" s="13">
        <f>SUMIFS('Retiro Mensual'!$E$2:$E$2629,'Retiro Mensual'!$A$2:$A$2629,AX$4,'Retiro Mensual'!$B$2:$B$2629,$B16,'Retiro Mensual'!$C$2:$C$2629,AX$5)</f>
        <v>0</v>
      </c>
      <c r="AY16" s="14">
        <f>SUMIFS('Retiro Mensual'!$E$2:$E$2629,'Retiro Mensual'!$A$2:$A$2629,AY$4,'Retiro Mensual'!$B$2:$B$2629,$B16,'Retiro Mensual'!$C$2:$C$2629,AY$5)</f>
        <v>0</v>
      </c>
      <c r="AZ16" s="12">
        <f>SUMIFS('Retiro Mensual'!$E$2:$E$2629,'Retiro Mensual'!$A$2:$A$2629,AZ$4,'Retiro Mensual'!$B$2:$B$2629,$B16,'Retiro Mensual'!$C$2:$C$2629,AZ$5)</f>
        <v>0</v>
      </c>
      <c r="BA16" s="13">
        <f>SUMIFS('Retiro Mensual'!$E$2:$E$2629,'Retiro Mensual'!$A$2:$A$2629,BA$4,'Retiro Mensual'!$B$2:$B$2629,$B16,'Retiro Mensual'!$C$2:$C$2629,BA$5)</f>
        <v>0</v>
      </c>
      <c r="BB16" s="13">
        <f>SUMIFS('Retiro Mensual'!$E$2:$E$2629,'Retiro Mensual'!$A$2:$A$2629,BB$4,'Retiro Mensual'!$B$2:$B$2629,$B16,'Retiro Mensual'!$C$2:$C$2629,BB$5)</f>
        <v>0</v>
      </c>
      <c r="BC16" s="13">
        <f>SUMIFS('Retiro Mensual'!$E$2:$E$2629,'Retiro Mensual'!$A$2:$A$2629,BC$4,'Retiro Mensual'!$B$2:$B$2629,$B16,'Retiro Mensual'!$C$2:$C$2629,BC$5)</f>
        <v>0</v>
      </c>
      <c r="BD16" s="13">
        <f>SUMIFS('Retiro Mensual'!$E$2:$E$2629,'Retiro Mensual'!$A$2:$A$2629,BD$4,'Retiro Mensual'!$B$2:$B$2629,$B16,'Retiro Mensual'!$C$2:$C$2629,BD$5)</f>
        <v>0</v>
      </c>
      <c r="BE16" s="13">
        <f>SUMIFS('Retiro Mensual'!$E$2:$E$2629,'Retiro Mensual'!$A$2:$A$2629,BE$4,'Retiro Mensual'!$B$2:$B$2629,$B16,'Retiro Mensual'!$C$2:$C$2629,BE$5)</f>
        <v>0</v>
      </c>
      <c r="BF16" s="13">
        <f>SUMIFS('Retiro Mensual'!$E$2:$E$2629,'Retiro Mensual'!$A$2:$A$2629,BF$4,'Retiro Mensual'!$B$2:$B$2629,$B16,'Retiro Mensual'!$C$2:$C$2629,BF$5)</f>
        <v>0</v>
      </c>
      <c r="BG16" s="13">
        <f>SUMIFS('Retiro Mensual'!$E$2:$E$2629,'Retiro Mensual'!$A$2:$A$2629,BG$4,'Retiro Mensual'!$B$2:$B$2629,$B16,'Retiro Mensual'!$C$2:$C$2629,BG$5)</f>
        <v>0</v>
      </c>
      <c r="BH16" s="13">
        <f>SUMIFS('Retiro Mensual'!$E$2:$E$2629,'Retiro Mensual'!$A$2:$A$2629,BH$4,'Retiro Mensual'!$B$2:$B$2629,$B16,'Retiro Mensual'!$C$2:$C$2629,BH$5)</f>
        <v>0</v>
      </c>
      <c r="BI16" s="13">
        <f>SUMIFS('Retiro Mensual'!$E$2:$E$2629,'Retiro Mensual'!$A$2:$A$2629,BI$4,'Retiro Mensual'!$B$2:$B$2629,$B16,'Retiro Mensual'!$C$2:$C$2629,BI$5)</f>
        <v>0</v>
      </c>
      <c r="BJ16" s="13">
        <f>SUMIFS('Retiro Mensual'!$E$2:$E$2629,'Retiro Mensual'!$A$2:$A$2629,BJ$4,'Retiro Mensual'!$B$2:$B$2629,$B16,'Retiro Mensual'!$C$2:$C$2629,BJ$5)</f>
        <v>0</v>
      </c>
      <c r="BK16" s="14">
        <f>SUMIFS('Retiro Mensual'!$E$2:$E$2629,'Retiro Mensual'!$A$2:$A$2629,BK$4,'Retiro Mensual'!$B$2:$B$2629,$B16,'Retiro Mensual'!$C$2:$C$2629,BK$5)</f>
        <v>0</v>
      </c>
      <c r="BL16" s="12">
        <f>SUMIFS('Retiro Mensual'!$E$2:$E$2629,'Retiro Mensual'!$A$2:$A$2629,BL$4,'Retiro Mensual'!$B$2:$B$2629,$B16,'Retiro Mensual'!$C$2:$C$2629,BL$5)</f>
        <v>0</v>
      </c>
      <c r="BM16" s="13">
        <f>SUMIFS('Retiro Mensual'!$E$2:$E$2629,'Retiro Mensual'!$A$2:$A$2629,BM$4,'Retiro Mensual'!$B$2:$B$2629,$B16,'Retiro Mensual'!$C$2:$C$2629,BM$5)</f>
        <v>0</v>
      </c>
      <c r="BN16" s="13">
        <f>SUMIFS('Retiro Mensual'!$E$2:$E$2629,'Retiro Mensual'!$A$2:$A$2629,BN$4,'Retiro Mensual'!$B$2:$B$2629,$B16,'Retiro Mensual'!$C$2:$C$2629,BN$5)</f>
        <v>0</v>
      </c>
      <c r="BO16" s="13">
        <f>SUMIFS('Retiro Mensual'!$E$2:$E$2629,'Retiro Mensual'!$A$2:$A$2629,BO$4,'Retiro Mensual'!$B$2:$B$2629,$B16,'Retiro Mensual'!$C$2:$C$2629,BO$5)</f>
        <v>0</v>
      </c>
      <c r="BP16" s="13">
        <f>SUMIFS('Retiro Mensual'!$E$2:$E$2629,'Retiro Mensual'!$A$2:$A$2629,BP$4,'Retiro Mensual'!$B$2:$B$2629,$B16,'Retiro Mensual'!$C$2:$C$2629,BP$5)</f>
        <v>0</v>
      </c>
      <c r="BQ16" s="13">
        <f>SUMIFS('Retiro Mensual'!$E$2:$E$2629,'Retiro Mensual'!$A$2:$A$2629,BQ$4,'Retiro Mensual'!$B$2:$B$2629,$B16,'Retiro Mensual'!$C$2:$C$2629,BQ$5)</f>
        <v>0</v>
      </c>
      <c r="BR16" s="13">
        <f>SUMIFS('Retiro Mensual'!$E$2:$E$2629,'Retiro Mensual'!$A$2:$A$2629,BR$4,'Retiro Mensual'!$B$2:$B$2629,$B16,'Retiro Mensual'!$C$2:$C$2629,BR$5)</f>
        <v>0</v>
      </c>
      <c r="BS16" s="13">
        <f>SUMIFS('Retiro Mensual'!$E$2:$E$2629,'Retiro Mensual'!$A$2:$A$2629,BS$4,'Retiro Mensual'!$B$2:$B$2629,$B16,'Retiro Mensual'!$C$2:$C$2629,BS$5)</f>
        <v>0</v>
      </c>
      <c r="BT16" s="13">
        <f>SUMIFS('Retiro Mensual'!$E$2:$E$2629,'Retiro Mensual'!$A$2:$A$2629,BT$4,'Retiro Mensual'!$B$2:$B$2629,$B16,'Retiro Mensual'!$C$2:$C$2629,BT$5)</f>
        <v>0</v>
      </c>
      <c r="BU16" s="13">
        <f>SUMIFS('Retiro Mensual'!$E$2:$E$2629,'Retiro Mensual'!$A$2:$A$2629,BU$4,'Retiro Mensual'!$B$2:$B$2629,$B16,'Retiro Mensual'!$C$2:$C$2629,BU$5)</f>
        <v>0</v>
      </c>
      <c r="BV16" s="13">
        <f>SUMIFS('Retiro Mensual'!$E$2:$E$2629,'Retiro Mensual'!$A$2:$A$2629,BV$4,'Retiro Mensual'!$B$2:$B$2629,$B16,'Retiro Mensual'!$C$2:$C$2629,BV$5)</f>
        <v>0</v>
      </c>
      <c r="BW16" s="14">
        <f>SUMIFS('Retiro Mensual'!$E$2:$E$2629,'Retiro Mensual'!$A$2:$A$2629,BW$4,'Retiro Mensual'!$B$2:$B$2629,$B16,'Retiro Mensual'!$C$2:$C$2629,BW$5)</f>
        <v>0</v>
      </c>
      <c r="BX16" s="13"/>
      <c r="BY16" s="12">
        <f>SUMIFS('Compra Ventas'!$E$2:$E$2700,'Compra Ventas'!$A$2:$A$2700,BY$4,'Compra Ventas'!$B$2:$B$2700,$B16,'Compra Ventas'!$C$2:$C$2700,BY$5)</f>
        <v>-393107.2461824576</v>
      </c>
      <c r="BZ16" s="13">
        <f>SUMIFS('Compra Ventas'!$E$2:$E$2700,'Compra Ventas'!$A$2:$A$2700,BZ$4,'Compra Ventas'!$B$2:$B$2700,$B16,'Compra Ventas'!$C$2:$C$2700,BZ$5)</f>
        <v>-372580.12595898495</v>
      </c>
      <c r="CA16" s="13">
        <f>SUMIFS('Compra Ventas'!$E$2:$E$2700,'Compra Ventas'!$A$2:$A$2700,CA$4,'Compra Ventas'!$B$2:$B$2700,$B16,'Compra Ventas'!$C$2:$C$2700,CA$5)</f>
        <v>-394692.82585177</v>
      </c>
      <c r="CB16" s="13">
        <f>SUMIFS('Compra Ventas'!$E$2:$E$2700,'Compra Ventas'!$A$2:$A$2700,CB$4,'Compra Ventas'!$B$2:$B$2700,$B16,'Compra Ventas'!$C$2:$C$2700,CB$5)</f>
        <v>-784143.06873004069</v>
      </c>
      <c r="CC16" s="13">
        <f>SUMIFS('Compra Ventas'!$E$2:$E$2700,'Compra Ventas'!$A$2:$A$2700,CC$4,'Compra Ventas'!$B$2:$B$2700,$B16,'Compra Ventas'!$C$2:$C$2700,CC$5)</f>
        <v>-659376.34497037868</v>
      </c>
      <c r="CD16" s="13">
        <f>SUMIFS('Compra Ventas'!$E$2:$E$2700,'Compra Ventas'!$A$2:$A$2700,CD$4,'Compra Ventas'!$B$2:$B$2700,$B16,'Compra Ventas'!$C$2:$C$2700,CD$5)</f>
        <v>-1314601.4980283289</v>
      </c>
      <c r="CE16" s="13">
        <f>SUMIFS('Compra Ventas'!$E$2:$E$2700,'Compra Ventas'!$A$2:$A$2700,CE$4,'Compra Ventas'!$B$2:$B$2700,$B16,'Compra Ventas'!$C$2:$C$2700,CE$5)</f>
        <v>-1317244.6616659351</v>
      </c>
      <c r="CF16" s="13">
        <f>SUMIFS('Compra Ventas'!$E$2:$E$2700,'Compra Ventas'!$A$2:$A$2700,CF$4,'Compra Ventas'!$B$2:$B$2700,$B16,'Compra Ventas'!$C$2:$C$2700,CF$5)</f>
        <v>-1390948.2424767548</v>
      </c>
      <c r="CG16" s="13">
        <f>SUMIFS('Compra Ventas'!$E$2:$E$2700,'Compra Ventas'!$A$2:$A$2700,CG$4,'Compra Ventas'!$B$2:$B$2700,$B16,'Compra Ventas'!$C$2:$C$2700,CG$5)</f>
        <v>-1155653.6992199016</v>
      </c>
      <c r="CH16" s="13">
        <f>SUMIFS('Compra Ventas'!$E$2:$E$2700,'Compra Ventas'!$A$2:$A$2700,CH$4,'Compra Ventas'!$B$2:$B$2700,$B16,'Compra Ventas'!$C$2:$C$2700,CH$5)</f>
        <v>-316283.95572743122</v>
      </c>
      <c r="CI16" s="13">
        <f>SUMIFS('Compra Ventas'!$E$2:$E$2700,'Compra Ventas'!$A$2:$A$2700,CI$4,'Compra Ventas'!$B$2:$B$2700,$B16,'Compra Ventas'!$C$2:$C$2700,CI$5)</f>
        <v>-164109.85021521477</v>
      </c>
      <c r="CJ16" s="14">
        <f>SUMIFS('Compra Ventas'!$E$2:$E$2700,'Compra Ventas'!$A$2:$A$2700,CJ$4,'Compra Ventas'!$B$2:$B$2700,$B16,'Compra Ventas'!$C$2:$C$2700,CJ$5)</f>
        <v>-157315.38356905646</v>
      </c>
      <c r="CK16" s="12">
        <f>SUMIFS('Compra Ventas'!$E$2:$E$2700,'Compra Ventas'!$A$2:$A$2700,CK$4,'Compra Ventas'!$B$2:$B$2700,$B16,'Compra Ventas'!$C$2:$C$2700,CK$5)</f>
        <v>-398260.04069801245</v>
      </c>
      <c r="CL16" s="13">
        <f>SUMIFS('Compra Ventas'!$E$2:$E$2700,'Compra Ventas'!$A$2:$A$2700,CL$4,'Compra Ventas'!$B$2:$B$2700,$B16,'Compra Ventas'!$C$2:$C$2700,CL$5)</f>
        <v>-437749.3972477995</v>
      </c>
      <c r="CM16" s="13">
        <f>SUMIFS('Compra Ventas'!$E$2:$E$2700,'Compra Ventas'!$A$2:$A$2700,CM$4,'Compra Ventas'!$B$2:$B$2700,$B16,'Compra Ventas'!$C$2:$C$2700,CM$5)</f>
        <v>-505235.65713660803</v>
      </c>
      <c r="CN16" s="13">
        <f>SUMIFS('Compra Ventas'!$E$2:$E$2700,'Compra Ventas'!$A$2:$A$2700,CN$4,'Compra Ventas'!$B$2:$B$2700,$B16,'Compra Ventas'!$C$2:$C$2700,CN$5)</f>
        <v>-352089.42240515124</v>
      </c>
      <c r="CO16" s="13">
        <f>SUMIFS('Compra Ventas'!$E$2:$E$2700,'Compra Ventas'!$A$2:$A$2700,CO$4,'Compra Ventas'!$B$2:$B$2700,$B16,'Compra Ventas'!$C$2:$C$2700,CO$5)</f>
        <v>-698772.76172240207</v>
      </c>
      <c r="CP16" s="13">
        <f>SUMIFS('Compra Ventas'!$E$2:$E$2700,'Compra Ventas'!$A$2:$A$2700,CP$4,'Compra Ventas'!$B$2:$B$2700,$B16,'Compra Ventas'!$C$2:$C$2700,CP$5)</f>
        <v>-1401152.3399862498</v>
      </c>
      <c r="CQ16" s="13">
        <f>SUMIFS('Compra Ventas'!$E$2:$E$2700,'Compra Ventas'!$A$2:$A$2700,CQ$4,'Compra Ventas'!$B$2:$B$2700,$B16,'Compra Ventas'!$C$2:$C$2700,CQ$5)</f>
        <v>-1418931.0077327329</v>
      </c>
      <c r="CR16" s="13">
        <f>SUMIFS('Compra Ventas'!$E$2:$E$2700,'Compra Ventas'!$A$2:$A$2700,CR$4,'Compra Ventas'!$B$2:$B$2700,$B16,'Compra Ventas'!$C$2:$C$2700,CR$5)</f>
        <v>-1402590.3578293417</v>
      </c>
      <c r="CS16" s="13">
        <f>SUMIFS('Compra Ventas'!$E$2:$E$2700,'Compra Ventas'!$A$2:$A$2700,CS$4,'Compra Ventas'!$B$2:$B$2700,$B16,'Compra Ventas'!$C$2:$C$2700,CS$5)</f>
        <v>-1186725.4369804673</v>
      </c>
      <c r="CT16" s="13">
        <f>SUMIFS('Compra Ventas'!$E$2:$E$2700,'Compra Ventas'!$A$2:$A$2700,CT$4,'Compra Ventas'!$B$2:$B$2700,$B16,'Compra Ventas'!$C$2:$C$2700,CT$5)</f>
        <v>-463757.96576523408</v>
      </c>
      <c r="CU16" s="13">
        <f>SUMIFS('Compra Ventas'!$E$2:$E$2700,'Compra Ventas'!$A$2:$A$2700,CU$4,'Compra Ventas'!$B$2:$B$2700,$B16,'Compra Ventas'!$C$2:$C$2700,CU$5)</f>
        <v>-427587.90022293339</v>
      </c>
      <c r="CV16" s="14">
        <f>SUMIFS('Compra Ventas'!$E$2:$E$2700,'Compra Ventas'!$A$2:$A$2700,CV$4,'Compra Ventas'!$B$2:$B$2700,$B16,'Compra Ventas'!$C$2:$C$2700,CV$5)</f>
        <v>-547691.38769889821</v>
      </c>
      <c r="CW16" s="12">
        <f>SUMIFS('Compra Ventas'!$E$2:$E$2700,'Compra Ventas'!$A$2:$A$2700,CW$4,'Compra Ventas'!$B$2:$B$2700,$B16,'Compra Ventas'!$C$2:$C$2700,CW$5)</f>
        <v>-400228.13288563059</v>
      </c>
      <c r="CX16" s="13">
        <f>SUMIFS('Compra Ventas'!$E$2:$E$2700,'Compra Ventas'!$A$2:$A$2700,CX$4,'Compra Ventas'!$B$2:$B$2700,$B16,'Compra Ventas'!$C$2:$C$2700,CX$5)</f>
        <v>-418794.07031169883</v>
      </c>
      <c r="CY16" s="13">
        <f>SUMIFS('Compra Ventas'!$E$2:$E$2700,'Compra Ventas'!$A$2:$A$2700,CY$4,'Compra Ventas'!$B$2:$B$2700,$B16,'Compra Ventas'!$C$2:$C$2700,CY$5)</f>
        <v>-611511.09395357873</v>
      </c>
      <c r="CZ16" s="13">
        <f>SUMIFS('Compra Ventas'!$E$2:$E$2700,'Compra Ventas'!$A$2:$A$2700,CZ$4,'Compra Ventas'!$B$2:$B$2700,$B16,'Compra Ventas'!$C$2:$C$2700,CZ$5)</f>
        <v>-488803.87649721355</v>
      </c>
      <c r="DA16" s="13">
        <f>SUMIFS('Compra Ventas'!$E$2:$E$2700,'Compra Ventas'!$A$2:$A$2700,DA$4,'Compra Ventas'!$B$2:$B$2700,$B16,'Compra Ventas'!$C$2:$C$2700,DA$5)</f>
        <v>-385039.61938616948</v>
      </c>
      <c r="DB16" s="13">
        <f>SUMIFS('Compra Ventas'!$E$2:$E$2700,'Compra Ventas'!$A$2:$A$2700,DB$4,'Compra Ventas'!$B$2:$B$2700,$B16,'Compra Ventas'!$C$2:$C$2700,DB$5)</f>
        <v>-559919.75021972705</v>
      </c>
      <c r="DC16" s="13">
        <f>SUMIFS('Compra Ventas'!$E$2:$E$2700,'Compra Ventas'!$A$2:$A$2700,DC$4,'Compra Ventas'!$B$2:$B$2700,$B16,'Compra Ventas'!$C$2:$C$2700,DC$5)</f>
        <v>-1351707.9439284124</v>
      </c>
      <c r="DD16" s="13">
        <f>SUMIFS('Compra Ventas'!$E$2:$E$2700,'Compra Ventas'!$A$2:$A$2700,DD$4,'Compra Ventas'!$B$2:$B$2700,$B16,'Compra Ventas'!$C$2:$C$2700,DD$5)</f>
        <v>-1233319.9699385571</v>
      </c>
      <c r="DE16" s="13">
        <f>SUMIFS('Compra Ventas'!$E$2:$E$2700,'Compra Ventas'!$A$2:$A$2700,DE$4,'Compra Ventas'!$B$2:$B$2700,$B16,'Compra Ventas'!$C$2:$C$2700,DE$5)</f>
        <v>-1299200.845651278</v>
      </c>
      <c r="DF16" s="13">
        <f>SUMIFS('Compra Ventas'!$E$2:$E$2700,'Compra Ventas'!$A$2:$A$2700,DF$4,'Compra Ventas'!$B$2:$B$2700,$B16,'Compra Ventas'!$C$2:$C$2700,DF$5)</f>
        <v>-980282.60155502474</v>
      </c>
      <c r="DG16" s="13">
        <f>SUMIFS('Compra Ventas'!$E$2:$E$2700,'Compra Ventas'!$A$2:$A$2700,DG$4,'Compra Ventas'!$B$2:$B$2700,$B16,'Compra Ventas'!$C$2:$C$2700,DG$5)</f>
        <v>-942042.47145771782</v>
      </c>
      <c r="DH16" s="14">
        <f>SUMIFS('Compra Ventas'!$E$2:$E$2700,'Compra Ventas'!$A$2:$A$2700,DH$4,'Compra Ventas'!$B$2:$B$2700,$B16,'Compra Ventas'!$C$2:$C$2700,DH$5)</f>
        <v>-865369.16232831683</v>
      </c>
      <c r="DI16" s="84"/>
      <c r="DJ16" s="98">
        <f>SUMIFS('Ajuste Ciclado'!D$5:D$47,'Ajuste Ciclado'!$C$5:$C$47,Balance!DJ$4,'Ajuste Ciclado'!$B$5:$B$47,Balance!$B16)</f>
        <v>0</v>
      </c>
      <c r="DK16" s="99">
        <f>SUMIFS('Ajuste Ciclado'!E$5:E$47,'Ajuste Ciclado'!$C$5:$C$47,Balance!DK$4,'Ajuste Ciclado'!$B$5:$B$47,Balance!$B16)</f>
        <v>0</v>
      </c>
      <c r="DL16" s="99">
        <f>SUMIFS('Ajuste Ciclado'!F$5:F$47,'Ajuste Ciclado'!$C$5:$C$47,Balance!DL$4,'Ajuste Ciclado'!$B$5:$B$47,Balance!$B16)</f>
        <v>0</v>
      </c>
      <c r="DM16" s="99">
        <f>SUMIFS('Ajuste Ciclado'!G$5:G$47,'Ajuste Ciclado'!$C$5:$C$47,Balance!DM$4,'Ajuste Ciclado'!$B$5:$B$47,Balance!$B16)</f>
        <v>0</v>
      </c>
      <c r="DN16" s="99">
        <f>SUMIFS('Ajuste Ciclado'!H$5:H$47,'Ajuste Ciclado'!$C$5:$C$47,Balance!DN$4,'Ajuste Ciclado'!$B$5:$B$47,Balance!$B16)</f>
        <v>0</v>
      </c>
      <c r="DO16" s="99">
        <f>SUMIFS('Ajuste Ciclado'!I$5:I$47,'Ajuste Ciclado'!$C$5:$C$47,Balance!DO$4,'Ajuste Ciclado'!$B$5:$B$47,Balance!$B16)</f>
        <v>0</v>
      </c>
      <c r="DP16" s="99">
        <f>SUMIFS('Ajuste Ciclado'!J$5:J$47,'Ajuste Ciclado'!$C$5:$C$47,Balance!DP$4,'Ajuste Ciclado'!$B$5:$B$47,Balance!$B16)</f>
        <v>0</v>
      </c>
      <c r="DQ16" s="99">
        <f>SUMIFS('Ajuste Ciclado'!K$5:K$47,'Ajuste Ciclado'!$C$5:$C$47,Balance!DQ$4,'Ajuste Ciclado'!$B$5:$B$47,Balance!$B16)</f>
        <v>0</v>
      </c>
      <c r="DR16" s="99">
        <f>SUMIFS('Ajuste Ciclado'!L$5:L$47,'Ajuste Ciclado'!$C$5:$C$47,Balance!DR$4,'Ajuste Ciclado'!$B$5:$B$47,Balance!$B16)</f>
        <v>0</v>
      </c>
      <c r="DS16" s="99">
        <f>SUMIFS('Ajuste Ciclado'!M$5:M$47,'Ajuste Ciclado'!$C$5:$C$47,Balance!DS$4,'Ajuste Ciclado'!$B$5:$B$47,Balance!$B16)</f>
        <v>0</v>
      </c>
      <c r="DT16" s="99">
        <f>SUMIFS('Ajuste Ciclado'!N$5:N$47,'Ajuste Ciclado'!$C$5:$C$47,Balance!DT$4,'Ajuste Ciclado'!$B$5:$B$47,Balance!$B16)</f>
        <v>0</v>
      </c>
      <c r="DU16" s="100">
        <f>SUMIFS('Ajuste Ciclado'!O$5:O$47,'Ajuste Ciclado'!$C$5:$C$47,Balance!DU$4,'Ajuste Ciclado'!$B$5:$B$47,Balance!$B16)</f>
        <v>0</v>
      </c>
      <c r="DV16" s="98">
        <f>SUMIFS('Ajuste Ciclado'!D$5:D$47,'Ajuste Ciclado'!$C$5:$C$47,Balance!DV$4,'Ajuste Ciclado'!$B$5:$B$47,Balance!$B16)</f>
        <v>0</v>
      </c>
      <c r="DW16" s="99">
        <f>SUMIFS('Ajuste Ciclado'!E$5:E$47,'Ajuste Ciclado'!$C$5:$C$47,Balance!DW$4,'Ajuste Ciclado'!$B$5:$B$47,Balance!$B16)</f>
        <v>0</v>
      </c>
      <c r="DX16" s="99">
        <f>SUMIFS('Ajuste Ciclado'!F$5:F$47,'Ajuste Ciclado'!$C$5:$C$47,Balance!DX$4,'Ajuste Ciclado'!$B$5:$B$47,Balance!$B16)</f>
        <v>0</v>
      </c>
      <c r="DY16" s="99">
        <f>SUMIFS('Ajuste Ciclado'!G$5:G$47,'Ajuste Ciclado'!$C$5:$C$47,Balance!DY$4,'Ajuste Ciclado'!$B$5:$B$47,Balance!$B16)</f>
        <v>0</v>
      </c>
      <c r="DZ16" s="99">
        <f>SUMIFS('Ajuste Ciclado'!H$5:H$47,'Ajuste Ciclado'!$C$5:$C$47,Balance!DZ$4,'Ajuste Ciclado'!$B$5:$B$47,Balance!$B16)</f>
        <v>0</v>
      </c>
      <c r="EA16" s="99">
        <f>SUMIFS('Ajuste Ciclado'!I$5:I$47,'Ajuste Ciclado'!$C$5:$C$47,Balance!EA$4,'Ajuste Ciclado'!$B$5:$B$47,Balance!$B16)</f>
        <v>0</v>
      </c>
      <c r="EB16" s="99">
        <f>SUMIFS('Ajuste Ciclado'!J$5:J$47,'Ajuste Ciclado'!$C$5:$C$47,Balance!EB$4,'Ajuste Ciclado'!$B$5:$B$47,Balance!$B16)</f>
        <v>0</v>
      </c>
      <c r="EC16" s="99">
        <f>SUMIFS('Ajuste Ciclado'!K$5:K$47,'Ajuste Ciclado'!$C$5:$C$47,Balance!EC$4,'Ajuste Ciclado'!$B$5:$B$47,Balance!$B16)</f>
        <v>0</v>
      </c>
      <c r="ED16" s="99">
        <f>SUMIFS('Ajuste Ciclado'!L$5:L$47,'Ajuste Ciclado'!$C$5:$C$47,Balance!ED$4,'Ajuste Ciclado'!$B$5:$B$47,Balance!$B16)</f>
        <v>0</v>
      </c>
      <c r="EE16" s="99">
        <f>SUMIFS('Ajuste Ciclado'!M$5:M$47,'Ajuste Ciclado'!$C$5:$C$47,Balance!EE$4,'Ajuste Ciclado'!$B$5:$B$47,Balance!$B16)</f>
        <v>0</v>
      </c>
      <c r="EF16" s="99">
        <f>SUMIFS('Ajuste Ciclado'!N$5:N$47,'Ajuste Ciclado'!$C$5:$C$47,Balance!EF$4,'Ajuste Ciclado'!$B$5:$B$47,Balance!$B16)</f>
        <v>0</v>
      </c>
      <c r="EG16" s="100">
        <f>SUMIFS('Ajuste Ciclado'!O$5:O$47,'Ajuste Ciclado'!$C$5:$C$47,Balance!EG$4,'Ajuste Ciclado'!$B$5:$B$47,Balance!$B16)</f>
        <v>0</v>
      </c>
      <c r="EH16" s="98">
        <f>SUMIFS('Ajuste Ciclado'!D$5:D$47,'Ajuste Ciclado'!$C$5:$C$47,Balance!EH$4,'Ajuste Ciclado'!$B$5:$B$47,Balance!$B16)</f>
        <v>0</v>
      </c>
      <c r="EI16" s="99">
        <f>SUMIFS('Ajuste Ciclado'!E$5:E$47,'Ajuste Ciclado'!$C$5:$C$47,Balance!EI$4,'Ajuste Ciclado'!$B$5:$B$47,Balance!$B16)</f>
        <v>0</v>
      </c>
      <c r="EJ16" s="99">
        <f>SUMIFS('Ajuste Ciclado'!F$5:F$47,'Ajuste Ciclado'!$C$5:$C$47,Balance!EJ$4,'Ajuste Ciclado'!$B$5:$B$47,Balance!$B16)</f>
        <v>0</v>
      </c>
      <c r="EK16" s="99">
        <f>SUMIFS('Ajuste Ciclado'!G$5:G$47,'Ajuste Ciclado'!$C$5:$C$47,Balance!EK$4,'Ajuste Ciclado'!$B$5:$B$47,Balance!$B16)</f>
        <v>0</v>
      </c>
      <c r="EL16" s="99">
        <f>SUMIFS('Ajuste Ciclado'!H$5:H$47,'Ajuste Ciclado'!$C$5:$C$47,Balance!EL$4,'Ajuste Ciclado'!$B$5:$B$47,Balance!$B16)</f>
        <v>0</v>
      </c>
      <c r="EM16" s="99">
        <f>SUMIFS('Ajuste Ciclado'!I$5:I$47,'Ajuste Ciclado'!$C$5:$C$47,Balance!EM$4,'Ajuste Ciclado'!$B$5:$B$47,Balance!$B16)</f>
        <v>0</v>
      </c>
      <c r="EN16" s="99">
        <f>SUMIFS('Ajuste Ciclado'!J$5:J$47,'Ajuste Ciclado'!$C$5:$C$47,Balance!EN$4,'Ajuste Ciclado'!$B$5:$B$47,Balance!$B16)</f>
        <v>0</v>
      </c>
      <c r="EO16" s="99">
        <f>SUMIFS('Ajuste Ciclado'!K$5:K$47,'Ajuste Ciclado'!$C$5:$C$47,Balance!EO$4,'Ajuste Ciclado'!$B$5:$B$47,Balance!$B16)</f>
        <v>0</v>
      </c>
      <c r="EP16" s="99">
        <f>SUMIFS('Ajuste Ciclado'!L$5:L$47,'Ajuste Ciclado'!$C$5:$C$47,Balance!EP$4,'Ajuste Ciclado'!$B$5:$B$47,Balance!$B16)</f>
        <v>0</v>
      </c>
      <c r="EQ16" s="99">
        <f>SUMIFS('Ajuste Ciclado'!M$5:M$47,'Ajuste Ciclado'!$C$5:$C$47,Balance!EQ$4,'Ajuste Ciclado'!$B$5:$B$47,Balance!$B16)</f>
        <v>0</v>
      </c>
      <c r="ER16" s="99">
        <f>SUMIFS('Ajuste Ciclado'!N$5:N$47,'Ajuste Ciclado'!$C$5:$C$47,Balance!ER$4,'Ajuste Ciclado'!$B$5:$B$47,Balance!$B16)</f>
        <v>0</v>
      </c>
      <c r="ES16" s="100">
        <f>SUMIFS('Ajuste Ciclado'!O$5:O$47,'Ajuste Ciclado'!$C$5:$C$47,Balance!ES$4,'Ajuste Ciclado'!$B$5:$B$47,Balance!$B16)</f>
        <v>0</v>
      </c>
      <c r="ET16" s="84"/>
      <c r="EU16" s="12">
        <f t="shared" si="129"/>
        <v>-74371.641169654205</v>
      </c>
      <c r="EV16" s="13">
        <f t="shared" si="93"/>
        <v>-70488.131938186358</v>
      </c>
      <c r="EW16" s="13">
        <f t="shared" si="94"/>
        <v>-74671.615701686125</v>
      </c>
      <c r="EX16" s="13">
        <f t="shared" si="95"/>
        <v>-148351.39138135896</v>
      </c>
      <c r="EY16" s="13">
        <f t="shared" si="96"/>
        <v>-124746.87607547711</v>
      </c>
      <c r="EZ16" s="13">
        <f t="shared" si="97"/>
        <v>-248708.39151887293</v>
      </c>
      <c r="FA16" s="13">
        <f t="shared" si="98"/>
        <v>-249208.44950436614</v>
      </c>
      <c r="FB16" s="13">
        <f t="shared" si="99"/>
        <v>-263152.37019830476</v>
      </c>
      <c r="FC16" s="13">
        <f t="shared" si="100"/>
        <v>-218637.18633890024</v>
      </c>
      <c r="FD16" s="13">
        <f t="shared" si="101"/>
        <v>-59837.505137622124</v>
      </c>
      <c r="FE16" s="13">
        <f t="shared" si="102"/>
        <v>-31047.809500175674</v>
      </c>
      <c r="FF16" s="14">
        <f t="shared" si="103"/>
        <v>-29744.076644981164</v>
      </c>
      <c r="FG16" s="12">
        <f t="shared" si="104"/>
        <v>-75346.494186110562</v>
      </c>
      <c r="FH16" s="13">
        <f t="shared" si="105"/>
        <v>-82817.45353336737</v>
      </c>
      <c r="FI16" s="13">
        <f t="shared" si="106"/>
        <v>-95585.124323142052</v>
      </c>
      <c r="FJ16" s="13">
        <f t="shared" si="107"/>
        <v>-66611.512346920557</v>
      </c>
      <c r="FK16" s="13">
        <f t="shared" si="108"/>
        <v>-132200.25221775181</v>
      </c>
      <c r="FL16" s="13">
        <f t="shared" si="109"/>
        <v>-265082.87513253372</v>
      </c>
      <c r="FM16" s="13">
        <f t="shared" si="110"/>
        <v>-268446.40686835488</v>
      </c>
      <c r="FN16" s="13">
        <f t="shared" si="111"/>
        <v>-265354.93256230769</v>
      </c>
      <c r="FO16" s="13">
        <f t="shared" si="112"/>
        <v>-224515.62321252073</v>
      </c>
      <c r="FP16" s="13">
        <f t="shared" si="113"/>
        <v>-87737.99352315237</v>
      </c>
      <c r="FQ16" s="13">
        <f t="shared" si="114"/>
        <v>-80895.008150284702</v>
      </c>
      <c r="FR16" s="14">
        <f t="shared" si="115"/>
        <v>-103617.28956465638</v>
      </c>
      <c r="FS16" s="12">
        <f t="shared" si="116"/>
        <v>-75718.835951335612</v>
      </c>
      <c r="FT16" s="13">
        <f t="shared" si="117"/>
        <v>-79231.310599510558</v>
      </c>
      <c r="FU16" s="13">
        <f t="shared" si="118"/>
        <v>-115691.28804527153</v>
      </c>
      <c r="FV16" s="13">
        <f t="shared" si="119"/>
        <v>-92476.409067040426</v>
      </c>
      <c r="FW16" s="13">
        <f t="shared" si="120"/>
        <v>-72845.333397383394</v>
      </c>
      <c r="FX16" s="13">
        <f t="shared" si="121"/>
        <v>-105930.76355508337</v>
      </c>
      <c r="FY16" s="13">
        <f t="shared" si="122"/>
        <v>-255728.52993240231</v>
      </c>
      <c r="FZ16" s="13">
        <f t="shared" si="123"/>
        <v>-233330.80512351077</v>
      </c>
      <c r="GA16" s="13">
        <f t="shared" si="124"/>
        <v>-245794.75458267401</v>
      </c>
      <c r="GB16" s="13">
        <f t="shared" si="125"/>
        <v>-185458.87056446413</v>
      </c>
      <c r="GC16" s="13">
        <f t="shared" si="126"/>
        <v>-178224.25135686551</v>
      </c>
      <c r="GD16" s="14">
        <f t="shared" si="127"/>
        <v>-163718.49017022213</v>
      </c>
      <c r="GE16" s="84"/>
      <c r="GF16" s="12">
        <f t="shared" si="130"/>
        <v>-1592965.4451095858</v>
      </c>
      <c r="GG16" s="13">
        <f t="shared" si="130"/>
        <v>-1748210.9656211026</v>
      </c>
      <c r="GH16" s="14">
        <f t="shared" si="130"/>
        <v>-1804149.6423457637</v>
      </c>
      <c r="GI16" s="6">
        <f t="shared" si="131"/>
        <v>3</v>
      </c>
      <c r="GJ16" s="12">
        <f t="shared" si="132"/>
        <v>-761069.21122154384</v>
      </c>
      <c r="GK16" s="13">
        <f t="shared" si="133"/>
        <v>-798884.21456319629</v>
      </c>
      <c r="GL16" s="14">
        <f t="shared" si="134"/>
        <v>-734854.08963858709</v>
      </c>
      <c r="GM16" s="84"/>
      <c r="GN16" s="66">
        <f t="shared" si="135"/>
        <v>-734854.08963858709</v>
      </c>
      <c r="GO16" s="84"/>
      <c r="GP16" s="63" t="str" cm="1">
        <f t="array" ref="GP16">INDEX($GF$4:$GH$4,1,GI16)</f>
        <v>Sample 6</v>
      </c>
      <c r="GQ16" s="12">
        <f t="shared" si="136"/>
        <v>-263152.37019830476</v>
      </c>
      <c r="GR16" s="13">
        <f t="shared" si="136"/>
        <v>-249208.44950436614</v>
      </c>
      <c r="GS16" s="14">
        <f t="shared" si="136"/>
        <v>-248708.39151887293</v>
      </c>
      <c r="GT16" s="12">
        <f t="shared" si="137"/>
        <v>-268446.40686835488</v>
      </c>
      <c r="GU16" s="13">
        <f t="shared" si="137"/>
        <v>-265354.93256230769</v>
      </c>
      <c r="GV16" s="14">
        <f t="shared" si="137"/>
        <v>-265082.87513253372</v>
      </c>
      <c r="GW16" s="12">
        <f t="shared" si="138"/>
        <v>-255728.52993240231</v>
      </c>
      <c r="GX16" s="13">
        <f t="shared" si="138"/>
        <v>-245794.75458267401</v>
      </c>
      <c r="GY16" s="14">
        <f t="shared" si="138"/>
        <v>-233330.80512351077</v>
      </c>
      <c r="GZ16" s="84" t="str">
        <f t="shared" si="128"/>
        <v>Sample 6</v>
      </c>
      <c r="HA16" s="12">
        <f t="shared" si="139"/>
        <v>-255728.52993240231</v>
      </c>
      <c r="HB16" s="13">
        <f t="shared" si="139"/>
        <v>-245794.75458267401</v>
      </c>
      <c r="HC16" s="14">
        <f t="shared" si="139"/>
        <v>-233330.80512351077</v>
      </c>
      <c r="HD16" s="6">
        <f t="shared" si="140"/>
        <v>-734854.08963858709</v>
      </c>
      <c r="HE16" s="84" t="str">
        <f t="shared" si="141"/>
        <v>Ok</v>
      </c>
    </row>
    <row r="17" spans="2:213" hidden="1" x14ac:dyDescent="0.3">
      <c r="B17" s="84" t="s">
        <v>11</v>
      </c>
      <c r="C17" s="12">
        <f>SUMIFS(Inyecciones!$E$2:$E$14185,Inyecciones!$A$2:$A$14185,Balance!C$4,Inyecciones!$B$2:$B$14185,Balance!$B17,Inyecciones!$C$2:$C$14185,Balance!C$5)</f>
        <v>398964.65173789213</v>
      </c>
      <c r="D17" s="13">
        <f>SUMIFS(Inyecciones!$E$2:$E$14185,Inyecciones!$A$2:$A$14185,Balance!D$4,Inyecciones!$B$2:$B$14185,Balance!$B17,Inyecciones!$C$2:$C$14185,Balance!D$5)</f>
        <v>387697.02056569367</v>
      </c>
      <c r="E17" s="13">
        <f>SUMIFS(Inyecciones!$E$2:$E$14185,Inyecciones!$A$2:$A$14185,Balance!E$4,Inyecciones!$B$2:$B$14185,Balance!$B17,Inyecciones!$C$2:$C$14185,Balance!E$5)</f>
        <v>289961.35144368309</v>
      </c>
      <c r="F17" s="13">
        <f>SUMIFS(Inyecciones!$E$2:$E$14185,Inyecciones!$A$2:$A$14185,Balance!F$4,Inyecciones!$B$2:$B$14185,Balance!$B17,Inyecciones!$C$2:$C$14185,Balance!F$5)</f>
        <v>311268.31931981619</v>
      </c>
      <c r="G17" s="13">
        <f>SUMIFS(Inyecciones!$E$2:$E$14185,Inyecciones!$A$2:$A$14185,Balance!G$4,Inyecciones!$B$2:$B$14185,Balance!$B17,Inyecciones!$C$2:$C$14185,Balance!G$5)</f>
        <v>697870.41119697958</v>
      </c>
      <c r="H17" s="13">
        <f>SUMIFS(Inyecciones!$E$2:$E$14185,Inyecciones!$A$2:$A$14185,Balance!H$4,Inyecciones!$B$2:$B$14185,Balance!$B17,Inyecciones!$C$2:$C$14185,Balance!H$5)</f>
        <v>295712.07714442321</v>
      </c>
      <c r="I17" s="13">
        <f>SUMIFS(Inyecciones!$E$2:$E$14185,Inyecciones!$A$2:$A$14185,Balance!I$4,Inyecciones!$B$2:$B$14185,Balance!$B17,Inyecciones!$C$2:$C$14185,Balance!I$5)</f>
        <v>268264.26188549172</v>
      </c>
      <c r="J17" s="13">
        <f>SUMIFS(Inyecciones!$E$2:$E$14185,Inyecciones!$A$2:$A$14185,Balance!J$4,Inyecciones!$B$2:$B$14185,Balance!$B17,Inyecciones!$C$2:$C$14185,Balance!J$5)</f>
        <v>310888.18206366402</v>
      </c>
      <c r="K17" s="13">
        <f>SUMIFS(Inyecciones!$E$2:$E$14185,Inyecciones!$A$2:$A$14185,Balance!K$4,Inyecciones!$B$2:$B$14185,Balance!$B17,Inyecciones!$C$2:$C$14185,Balance!K$5)</f>
        <v>283352.06333022122</v>
      </c>
      <c r="L17" s="13">
        <f>SUMIFS(Inyecciones!$E$2:$E$14185,Inyecciones!$A$2:$A$14185,Balance!L$4,Inyecciones!$B$2:$B$14185,Balance!$B17,Inyecciones!$C$2:$C$14185,Balance!L$5)</f>
        <v>135622.78884903979</v>
      </c>
      <c r="M17" s="13">
        <f>SUMIFS(Inyecciones!$E$2:$E$14185,Inyecciones!$A$2:$A$14185,Balance!M$4,Inyecciones!$B$2:$B$14185,Balance!$B17,Inyecciones!$C$2:$C$14185,Balance!M$5)</f>
        <v>65250.130673544722</v>
      </c>
      <c r="N17" s="14">
        <f>SUMIFS(Inyecciones!$E$2:$E$14185,Inyecciones!$A$2:$A$14185,Balance!N$4,Inyecciones!$B$2:$B$14185,Balance!$B17,Inyecciones!$C$2:$C$14185,Balance!N$5)</f>
        <v>39514.310944606666</v>
      </c>
      <c r="O17" s="12">
        <f>SUMIFS(Inyecciones!$E$2:$E$14185,Inyecciones!$A$2:$A$14185,Balance!O$4,Inyecciones!$B$2:$B$14185,Balance!$B17,Inyecciones!$C$2:$C$14185,Balance!O$5)</f>
        <v>399206.72613511601</v>
      </c>
      <c r="P17" s="13">
        <f>SUMIFS(Inyecciones!$E$2:$E$14185,Inyecciones!$A$2:$A$14185,Balance!P$4,Inyecciones!$B$2:$B$14185,Balance!$B17,Inyecciones!$C$2:$C$14185,Balance!P$5)</f>
        <v>387837.74198989262</v>
      </c>
      <c r="Q17" s="13">
        <f>SUMIFS(Inyecciones!$E$2:$E$14185,Inyecciones!$A$2:$A$14185,Balance!Q$4,Inyecciones!$B$2:$B$14185,Balance!$B17,Inyecciones!$C$2:$C$14185,Balance!Q$5)</f>
        <v>331210.68682541861</v>
      </c>
      <c r="R17" s="13">
        <f>SUMIFS(Inyecciones!$E$2:$E$14185,Inyecciones!$A$2:$A$14185,Balance!R$4,Inyecciones!$B$2:$B$14185,Balance!$B17,Inyecciones!$C$2:$C$14185,Balance!R$5)</f>
        <v>346989.43218829768</v>
      </c>
      <c r="S17" s="13">
        <f>SUMIFS(Inyecciones!$E$2:$E$14185,Inyecciones!$A$2:$A$14185,Balance!S$4,Inyecciones!$B$2:$B$14185,Balance!$B17,Inyecciones!$C$2:$C$14185,Balance!S$5)</f>
        <v>746974.03843944694</v>
      </c>
      <c r="T17" s="13">
        <f>SUMIFS(Inyecciones!$E$2:$E$14185,Inyecciones!$A$2:$A$14185,Balance!T$4,Inyecciones!$B$2:$B$14185,Balance!$B17,Inyecciones!$C$2:$C$14185,Balance!T$5)</f>
        <v>336550.55538039748</v>
      </c>
      <c r="U17" s="13">
        <f>SUMIFS(Inyecciones!$E$2:$E$14185,Inyecciones!$A$2:$A$14185,Balance!U$4,Inyecciones!$B$2:$B$14185,Balance!$B17,Inyecciones!$C$2:$C$14185,Balance!U$5)</f>
        <v>332231.77491519402</v>
      </c>
      <c r="V17" s="13">
        <f>SUMIFS(Inyecciones!$E$2:$E$14185,Inyecciones!$A$2:$A$14185,Balance!V$4,Inyecciones!$B$2:$B$14185,Balance!$B17,Inyecciones!$C$2:$C$14185,Balance!V$5)</f>
        <v>316850.11293128319</v>
      </c>
      <c r="W17" s="13">
        <f>SUMIFS(Inyecciones!$E$2:$E$14185,Inyecciones!$A$2:$A$14185,Balance!W$4,Inyecciones!$B$2:$B$14185,Balance!$B17,Inyecciones!$C$2:$C$14185,Balance!W$5)</f>
        <v>291718.644798194</v>
      </c>
      <c r="X17" s="13">
        <f>SUMIFS(Inyecciones!$E$2:$E$14185,Inyecciones!$A$2:$A$14185,Balance!X$4,Inyecciones!$B$2:$B$14185,Balance!$B17,Inyecciones!$C$2:$C$14185,Balance!X$5)</f>
        <v>203033.9260230881</v>
      </c>
      <c r="Y17" s="13">
        <f>SUMIFS(Inyecciones!$E$2:$E$14185,Inyecciones!$A$2:$A$14185,Balance!Y$4,Inyecciones!$B$2:$B$14185,Balance!$B17,Inyecciones!$C$2:$C$14185,Balance!Y$5)</f>
        <v>155626.057836024</v>
      </c>
      <c r="Z17" s="14">
        <f>SUMIFS(Inyecciones!$E$2:$E$14185,Inyecciones!$A$2:$A$14185,Balance!Z$4,Inyecciones!$B$2:$B$14185,Balance!$B17,Inyecciones!$C$2:$C$14185,Balance!Z$5)</f>
        <v>150548.406425008</v>
      </c>
      <c r="AA17" s="12">
        <f>SUMIFS(Inyecciones!$E$2:$E$14185,Inyecciones!$A$2:$A$14185,Balance!AA$4,Inyecciones!$B$2:$B$14185,Balance!$B17,Inyecciones!$C$2:$C$14185,Balance!AA$5)</f>
        <v>399206.72613511601</v>
      </c>
      <c r="AB17" s="13">
        <f>SUMIFS(Inyecciones!$E$2:$E$14185,Inyecciones!$A$2:$A$14185,Balance!AB$4,Inyecciones!$B$2:$B$14185,Balance!$B17,Inyecciones!$C$2:$C$14185,Balance!AB$5)</f>
        <v>423455.86362208432</v>
      </c>
      <c r="AC17" s="13">
        <f>SUMIFS(Inyecciones!$E$2:$E$14185,Inyecciones!$A$2:$A$14185,Balance!AC$4,Inyecciones!$B$2:$B$14185,Balance!$B17,Inyecciones!$C$2:$C$14185,Balance!AC$5)</f>
        <v>330226.32052237471</v>
      </c>
      <c r="AD17" s="13">
        <f>SUMIFS(Inyecciones!$E$2:$E$14185,Inyecciones!$A$2:$A$14185,Balance!AD$4,Inyecciones!$B$2:$B$14185,Balance!$B17,Inyecciones!$C$2:$C$14185,Balance!AD$5)</f>
        <v>333305.74895749841</v>
      </c>
      <c r="AE17" s="13">
        <f>SUMIFS(Inyecciones!$E$2:$E$14185,Inyecciones!$A$2:$A$14185,Balance!AE$4,Inyecciones!$B$2:$B$14185,Balance!$B17,Inyecciones!$C$2:$C$14185,Balance!AE$5)</f>
        <v>753997.93809321837</v>
      </c>
      <c r="AF17" s="13">
        <f>SUMIFS(Inyecciones!$E$2:$E$14185,Inyecciones!$A$2:$A$14185,Balance!AF$4,Inyecciones!$B$2:$B$14185,Balance!$B17,Inyecciones!$C$2:$C$14185,Balance!AF$5)</f>
        <v>381982.82654450112</v>
      </c>
      <c r="AG17" s="13">
        <f>SUMIFS(Inyecciones!$E$2:$E$14185,Inyecciones!$A$2:$A$14185,Balance!AG$4,Inyecciones!$B$2:$B$14185,Balance!$B17,Inyecciones!$C$2:$C$14185,Balance!AG$5)</f>
        <v>366851.86868689873</v>
      </c>
      <c r="AH17" s="13">
        <f>SUMIFS(Inyecciones!$E$2:$E$14185,Inyecciones!$A$2:$A$14185,Balance!AH$4,Inyecciones!$B$2:$B$14185,Balance!$B17,Inyecciones!$C$2:$C$14185,Balance!AH$5)</f>
        <v>359863.77977133059</v>
      </c>
      <c r="AI17" s="13">
        <f>SUMIFS(Inyecciones!$E$2:$E$14185,Inyecciones!$A$2:$A$14185,Balance!AI$4,Inyecciones!$B$2:$B$14185,Balance!$B17,Inyecciones!$C$2:$C$14185,Balance!AI$5)</f>
        <v>310926.60424557579</v>
      </c>
      <c r="AJ17" s="13">
        <f>SUMIFS(Inyecciones!$E$2:$E$14185,Inyecciones!$A$2:$A$14185,Balance!AJ$4,Inyecciones!$B$2:$B$14185,Balance!$B17,Inyecciones!$C$2:$C$14185,Balance!AJ$5)</f>
        <v>238111.12137626371</v>
      </c>
      <c r="AK17" s="13">
        <f>SUMIFS(Inyecciones!$E$2:$E$14185,Inyecciones!$A$2:$A$14185,Balance!AK$4,Inyecciones!$B$2:$B$14185,Balance!$B17,Inyecciones!$C$2:$C$14185,Balance!AK$5)</f>
        <v>199804.3762476721</v>
      </c>
      <c r="AL17" s="14">
        <f>SUMIFS(Inyecciones!$E$2:$E$14185,Inyecciones!$A$2:$A$14185,Balance!AL$4,Inyecciones!$B$2:$B$14185,Balance!$B17,Inyecciones!$C$2:$C$14185,Balance!AL$5)</f>
        <v>188195.91359823101</v>
      </c>
      <c r="AM17" s="13"/>
      <c r="AN17" s="12">
        <f>SUMIFS('Retiro Mensual'!$E$2:$E$2629,'Retiro Mensual'!$A$2:$A$2629,AN$4,'Retiro Mensual'!$B$2:$B$2629,$B17,'Retiro Mensual'!$C$2:$C$2629,AN$5)</f>
        <v>89512.844710000005</v>
      </c>
      <c r="AO17" s="13">
        <f>SUMIFS('Retiro Mensual'!$E$2:$E$2629,'Retiro Mensual'!$A$2:$A$2629,AO$4,'Retiro Mensual'!$B$2:$B$2629,$B17,'Retiro Mensual'!$C$2:$C$2629,AO$5)</f>
        <v>65006.252610000003</v>
      </c>
      <c r="AP17" s="13">
        <f>SUMIFS('Retiro Mensual'!$E$2:$E$2629,'Retiro Mensual'!$A$2:$A$2629,AP$4,'Retiro Mensual'!$B$2:$B$2629,$B17,'Retiro Mensual'!$C$2:$C$2629,AP$5)</f>
        <v>73472.475179999994</v>
      </c>
      <c r="AQ17" s="13">
        <f>SUMIFS('Retiro Mensual'!$E$2:$E$2629,'Retiro Mensual'!$A$2:$A$2629,AQ$4,'Retiro Mensual'!$B$2:$B$2629,$B17,'Retiro Mensual'!$C$2:$C$2629,AQ$5)</f>
        <v>46180.374069999998</v>
      </c>
      <c r="AR17" s="13">
        <f>SUMIFS('Retiro Mensual'!$E$2:$E$2629,'Retiro Mensual'!$A$2:$A$2629,AR$4,'Retiro Mensual'!$B$2:$B$2629,$B17,'Retiro Mensual'!$C$2:$C$2629,AR$5)</f>
        <v>37246.924919999998</v>
      </c>
      <c r="AS17" s="13">
        <f>SUMIFS('Retiro Mensual'!$E$2:$E$2629,'Retiro Mensual'!$A$2:$A$2629,AS$4,'Retiro Mensual'!$B$2:$B$2629,$B17,'Retiro Mensual'!$C$2:$C$2629,AS$5)</f>
        <v>29899.827949999999</v>
      </c>
      <c r="AT17" s="13">
        <f>SUMIFS('Retiro Mensual'!$E$2:$E$2629,'Retiro Mensual'!$A$2:$A$2629,AT$4,'Retiro Mensual'!$B$2:$B$2629,$B17,'Retiro Mensual'!$C$2:$C$2629,AT$5)</f>
        <v>32154.645469999999</v>
      </c>
      <c r="AU17" s="13">
        <f>SUMIFS('Retiro Mensual'!$E$2:$E$2629,'Retiro Mensual'!$A$2:$A$2629,AU$4,'Retiro Mensual'!$B$2:$B$2629,$B17,'Retiro Mensual'!$C$2:$C$2629,AU$5)</f>
        <v>44081.969499999999</v>
      </c>
      <c r="AV17" s="13">
        <f>SUMIFS('Retiro Mensual'!$E$2:$E$2629,'Retiro Mensual'!$A$2:$A$2629,AV$4,'Retiro Mensual'!$B$2:$B$2629,$B17,'Retiro Mensual'!$C$2:$C$2629,AV$5)</f>
        <v>52403.12111</v>
      </c>
      <c r="AW17" s="13">
        <f>SUMIFS('Retiro Mensual'!$E$2:$E$2629,'Retiro Mensual'!$A$2:$A$2629,AW$4,'Retiro Mensual'!$B$2:$B$2629,$B17,'Retiro Mensual'!$C$2:$C$2629,AW$5)</f>
        <v>32561.02997</v>
      </c>
      <c r="AX17" s="13">
        <f>SUMIFS('Retiro Mensual'!$E$2:$E$2629,'Retiro Mensual'!$A$2:$A$2629,AX$4,'Retiro Mensual'!$B$2:$B$2629,$B17,'Retiro Mensual'!$C$2:$C$2629,AX$5)</f>
        <v>32865.500919999999</v>
      </c>
      <c r="AY17" s="14">
        <f>SUMIFS('Retiro Mensual'!$E$2:$E$2629,'Retiro Mensual'!$A$2:$A$2629,AY$4,'Retiro Mensual'!$B$2:$B$2629,$B17,'Retiro Mensual'!$C$2:$C$2629,AY$5)</f>
        <v>31679.560119999998</v>
      </c>
      <c r="AZ17" s="12">
        <f>SUMIFS('Retiro Mensual'!$E$2:$E$2629,'Retiro Mensual'!$A$2:$A$2629,AZ$4,'Retiro Mensual'!$B$2:$B$2629,$B17,'Retiro Mensual'!$C$2:$C$2629,AZ$5)</f>
        <v>89588.283160000006</v>
      </c>
      <c r="BA17" s="13">
        <f>SUMIFS('Retiro Mensual'!$E$2:$E$2629,'Retiro Mensual'!$A$2:$A$2629,BA$4,'Retiro Mensual'!$B$2:$B$2629,$B17,'Retiro Mensual'!$C$2:$C$2629,BA$5)</f>
        <v>65187.224190000001</v>
      </c>
      <c r="BB17" s="13">
        <f>SUMIFS('Retiro Mensual'!$E$2:$E$2629,'Retiro Mensual'!$A$2:$A$2629,BB$4,'Retiro Mensual'!$B$2:$B$2629,$B17,'Retiro Mensual'!$C$2:$C$2629,BB$5)</f>
        <v>77411.71286</v>
      </c>
      <c r="BC17" s="13">
        <f>SUMIFS('Retiro Mensual'!$E$2:$E$2629,'Retiro Mensual'!$A$2:$A$2629,BC$4,'Retiro Mensual'!$B$2:$B$2629,$B17,'Retiro Mensual'!$C$2:$C$2629,BC$5)</f>
        <v>43443.576789999999</v>
      </c>
      <c r="BD17" s="13">
        <f>SUMIFS('Retiro Mensual'!$E$2:$E$2629,'Retiro Mensual'!$A$2:$A$2629,BD$4,'Retiro Mensual'!$B$2:$B$2629,$B17,'Retiro Mensual'!$C$2:$C$2629,BD$5)</f>
        <v>40370.709589999999</v>
      </c>
      <c r="BE17" s="13">
        <f>SUMIFS('Retiro Mensual'!$E$2:$E$2629,'Retiro Mensual'!$A$2:$A$2629,BE$4,'Retiro Mensual'!$B$2:$B$2629,$B17,'Retiro Mensual'!$C$2:$C$2629,BE$5)</f>
        <v>39731.866710000002</v>
      </c>
      <c r="BF17" s="13">
        <f>SUMIFS('Retiro Mensual'!$E$2:$E$2629,'Retiro Mensual'!$A$2:$A$2629,BF$4,'Retiro Mensual'!$B$2:$B$2629,$B17,'Retiro Mensual'!$C$2:$C$2629,BF$5)</f>
        <v>48179.225440000002</v>
      </c>
      <c r="BG17" s="13">
        <f>SUMIFS('Retiro Mensual'!$E$2:$E$2629,'Retiro Mensual'!$A$2:$A$2629,BG$4,'Retiro Mensual'!$B$2:$B$2629,$B17,'Retiro Mensual'!$C$2:$C$2629,BG$5)</f>
        <v>44481.865859999998</v>
      </c>
      <c r="BH17" s="13">
        <f>SUMIFS('Retiro Mensual'!$E$2:$E$2629,'Retiro Mensual'!$A$2:$A$2629,BH$4,'Retiro Mensual'!$B$2:$B$2629,$B17,'Retiro Mensual'!$C$2:$C$2629,BH$5)</f>
        <v>53249.366300000002</v>
      </c>
      <c r="BI17" s="13">
        <f>SUMIFS('Retiro Mensual'!$E$2:$E$2629,'Retiro Mensual'!$A$2:$A$2629,BI$4,'Retiro Mensual'!$B$2:$B$2629,$B17,'Retiro Mensual'!$C$2:$C$2629,BI$5)</f>
        <v>41469.55528</v>
      </c>
      <c r="BJ17" s="13">
        <f>SUMIFS('Retiro Mensual'!$E$2:$E$2629,'Retiro Mensual'!$A$2:$A$2629,BJ$4,'Retiro Mensual'!$B$2:$B$2629,$B17,'Retiro Mensual'!$C$2:$C$2629,BJ$5)</f>
        <v>43000.09764</v>
      </c>
      <c r="BK17" s="14">
        <f>SUMIFS('Retiro Mensual'!$E$2:$E$2629,'Retiro Mensual'!$A$2:$A$2629,BK$4,'Retiro Mensual'!$B$2:$B$2629,$B17,'Retiro Mensual'!$C$2:$C$2629,BK$5)</f>
        <v>55223.374580000003</v>
      </c>
      <c r="BL17" s="12">
        <f>SUMIFS('Retiro Mensual'!$E$2:$E$2629,'Retiro Mensual'!$A$2:$A$2629,BL$4,'Retiro Mensual'!$B$2:$B$2629,$B17,'Retiro Mensual'!$C$2:$C$2629,BL$5)</f>
        <v>89592.072350000002</v>
      </c>
      <c r="BM17" s="13">
        <f>SUMIFS('Retiro Mensual'!$E$2:$E$2629,'Retiro Mensual'!$A$2:$A$2629,BM$4,'Retiro Mensual'!$B$2:$B$2629,$B17,'Retiro Mensual'!$C$2:$C$2629,BM$5)</f>
        <v>67766.712820000001</v>
      </c>
      <c r="BN17" s="13">
        <f>SUMIFS('Retiro Mensual'!$E$2:$E$2629,'Retiro Mensual'!$A$2:$A$2629,BN$4,'Retiro Mensual'!$B$2:$B$2629,$B17,'Retiro Mensual'!$C$2:$C$2629,BN$5)</f>
        <v>77297.431589999993</v>
      </c>
      <c r="BO17" s="13">
        <f>SUMIFS('Retiro Mensual'!$E$2:$E$2629,'Retiro Mensual'!$A$2:$A$2629,BO$4,'Retiro Mensual'!$B$2:$B$2629,$B17,'Retiro Mensual'!$C$2:$C$2629,BO$5)</f>
        <v>45450.886380000004</v>
      </c>
      <c r="BP17" s="13">
        <f>SUMIFS('Retiro Mensual'!$E$2:$E$2629,'Retiro Mensual'!$A$2:$A$2629,BP$4,'Retiro Mensual'!$B$2:$B$2629,$B17,'Retiro Mensual'!$C$2:$C$2629,BP$5)</f>
        <v>40302.884890000001</v>
      </c>
      <c r="BQ17" s="13">
        <f>SUMIFS('Retiro Mensual'!$E$2:$E$2629,'Retiro Mensual'!$A$2:$A$2629,BQ$4,'Retiro Mensual'!$B$2:$B$2629,$B17,'Retiro Mensual'!$C$2:$C$2629,BQ$5)</f>
        <v>47169.088360000002</v>
      </c>
      <c r="BR17" s="13">
        <f>SUMIFS('Retiro Mensual'!$E$2:$E$2629,'Retiro Mensual'!$A$2:$A$2629,BR$4,'Retiro Mensual'!$B$2:$B$2629,$B17,'Retiro Mensual'!$C$2:$C$2629,BR$5)</f>
        <v>49471.51672</v>
      </c>
      <c r="BS17" s="13">
        <f>SUMIFS('Retiro Mensual'!$E$2:$E$2629,'Retiro Mensual'!$A$2:$A$2629,BS$4,'Retiro Mensual'!$B$2:$B$2629,$B17,'Retiro Mensual'!$C$2:$C$2629,BS$5)</f>
        <v>51714.180740000003</v>
      </c>
      <c r="BT17" s="13">
        <f>SUMIFS('Retiro Mensual'!$E$2:$E$2629,'Retiro Mensual'!$A$2:$A$2629,BT$4,'Retiro Mensual'!$B$2:$B$2629,$B17,'Retiro Mensual'!$C$2:$C$2629,BT$5)</f>
        <v>53765.106330000002</v>
      </c>
      <c r="BU17" s="13">
        <f>SUMIFS('Retiro Mensual'!$E$2:$E$2629,'Retiro Mensual'!$A$2:$A$2629,BU$4,'Retiro Mensual'!$B$2:$B$2629,$B17,'Retiro Mensual'!$C$2:$C$2629,BU$5)</f>
        <v>36226.032140000003</v>
      </c>
      <c r="BV17" s="13">
        <f>SUMIFS('Retiro Mensual'!$E$2:$E$2629,'Retiro Mensual'!$A$2:$A$2629,BV$4,'Retiro Mensual'!$B$2:$B$2629,$B17,'Retiro Mensual'!$C$2:$C$2629,BV$5)</f>
        <v>44039.615389999999</v>
      </c>
      <c r="BW17" s="14">
        <f>SUMIFS('Retiro Mensual'!$E$2:$E$2629,'Retiro Mensual'!$A$2:$A$2629,BW$4,'Retiro Mensual'!$B$2:$B$2629,$B17,'Retiro Mensual'!$C$2:$C$2629,BW$5)</f>
        <v>56889.398840000002</v>
      </c>
      <c r="BX17" s="13"/>
      <c r="BY17" s="12">
        <f>SUMIFS('Compra Ventas'!$E$2:$E$2700,'Compra Ventas'!$A$2:$A$2700,BY$4,'Compra Ventas'!$B$2:$B$2700,$B17,'Compra Ventas'!$C$2:$C$2700,BY$5)</f>
        <v>0</v>
      </c>
      <c r="BZ17" s="13">
        <f>SUMIFS('Compra Ventas'!$E$2:$E$2700,'Compra Ventas'!$A$2:$A$2700,BZ$4,'Compra Ventas'!$B$2:$B$2700,$B17,'Compra Ventas'!$C$2:$C$2700,BZ$5)</f>
        <v>0</v>
      </c>
      <c r="CA17" s="13">
        <f>SUMIFS('Compra Ventas'!$E$2:$E$2700,'Compra Ventas'!$A$2:$A$2700,CA$4,'Compra Ventas'!$B$2:$B$2700,$B17,'Compra Ventas'!$C$2:$C$2700,CA$5)</f>
        <v>0</v>
      </c>
      <c r="CB17" s="13">
        <f>SUMIFS('Compra Ventas'!$E$2:$E$2700,'Compra Ventas'!$A$2:$A$2700,CB$4,'Compra Ventas'!$B$2:$B$2700,$B17,'Compra Ventas'!$C$2:$C$2700,CB$5)</f>
        <v>0</v>
      </c>
      <c r="CC17" s="13">
        <f>SUMIFS('Compra Ventas'!$E$2:$E$2700,'Compra Ventas'!$A$2:$A$2700,CC$4,'Compra Ventas'!$B$2:$B$2700,$B17,'Compra Ventas'!$C$2:$C$2700,CC$5)</f>
        <v>0</v>
      </c>
      <c r="CD17" s="13">
        <f>SUMIFS('Compra Ventas'!$E$2:$E$2700,'Compra Ventas'!$A$2:$A$2700,CD$4,'Compra Ventas'!$B$2:$B$2700,$B17,'Compra Ventas'!$C$2:$C$2700,CD$5)</f>
        <v>0</v>
      </c>
      <c r="CE17" s="13">
        <f>SUMIFS('Compra Ventas'!$E$2:$E$2700,'Compra Ventas'!$A$2:$A$2700,CE$4,'Compra Ventas'!$B$2:$B$2700,$B17,'Compra Ventas'!$C$2:$C$2700,CE$5)</f>
        <v>0</v>
      </c>
      <c r="CF17" s="13">
        <f>SUMIFS('Compra Ventas'!$E$2:$E$2700,'Compra Ventas'!$A$2:$A$2700,CF$4,'Compra Ventas'!$B$2:$B$2700,$B17,'Compra Ventas'!$C$2:$C$2700,CF$5)</f>
        <v>0</v>
      </c>
      <c r="CG17" s="13">
        <f>SUMIFS('Compra Ventas'!$E$2:$E$2700,'Compra Ventas'!$A$2:$A$2700,CG$4,'Compra Ventas'!$B$2:$B$2700,$B17,'Compra Ventas'!$C$2:$C$2700,CG$5)</f>
        <v>0</v>
      </c>
      <c r="CH17" s="13">
        <f>SUMIFS('Compra Ventas'!$E$2:$E$2700,'Compra Ventas'!$A$2:$A$2700,CH$4,'Compra Ventas'!$B$2:$B$2700,$B17,'Compra Ventas'!$C$2:$C$2700,CH$5)</f>
        <v>0</v>
      </c>
      <c r="CI17" s="13">
        <f>SUMIFS('Compra Ventas'!$E$2:$E$2700,'Compra Ventas'!$A$2:$A$2700,CI$4,'Compra Ventas'!$B$2:$B$2700,$B17,'Compra Ventas'!$C$2:$C$2700,CI$5)</f>
        <v>0</v>
      </c>
      <c r="CJ17" s="14">
        <f>SUMIFS('Compra Ventas'!$E$2:$E$2700,'Compra Ventas'!$A$2:$A$2700,CJ$4,'Compra Ventas'!$B$2:$B$2700,$B17,'Compra Ventas'!$C$2:$C$2700,CJ$5)</f>
        <v>0</v>
      </c>
      <c r="CK17" s="12">
        <f>SUMIFS('Compra Ventas'!$E$2:$E$2700,'Compra Ventas'!$A$2:$A$2700,CK$4,'Compra Ventas'!$B$2:$B$2700,$B17,'Compra Ventas'!$C$2:$C$2700,CK$5)</f>
        <v>0</v>
      </c>
      <c r="CL17" s="13">
        <f>SUMIFS('Compra Ventas'!$E$2:$E$2700,'Compra Ventas'!$A$2:$A$2700,CL$4,'Compra Ventas'!$B$2:$B$2700,$B17,'Compra Ventas'!$C$2:$C$2700,CL$5)</f>
        <v>0</v>
      </c>
      <c r="CM17" s="13">
        <f>SUMIFS('Compra Ventas'!$E$2:$E$2700,'Compra Ventas'!$A$2:$A$2700,CM$4,'Compra Ventas'!$B$2:$B$2700,$B17,'Compra Ventas'!$C$2:$C$2700,CM$5)</f>
        <v>0</v>
      </c>
      <c r="CN17" s="13">
        <f>SUMIFS('Compra Ventas'!$E$2:$E$2700,'Compra Ventas'!$A$2:$A$2700,CN$4,'Compra Ventas'!$B$2:$B$2700,$B17,'Compra Ventas'!$C$2:$C$2700,CN$5)</f>
        <v>0</v>
      </c>
      <c r="CO17" s="13">
        <f>SUMIFS('Compra Ventas'!$E$2:$E$2700,'Compra Ventas'!$A$2:$A$2700,CO$4,'Compra Ventas'!$B$2:$B$2700,$B17,'Compra Ventas'!$C$2:$C$2700,CO$5)</f>
        <v>0</v>
      </c>
      <c r="CP17" s="13">
        <f>SUMIFS('Compra Ventas'!$E$2:$E$2700,'Compra Ventas'!$A$2:$A$2700,CP$4,'Compra Ventas'!$B$2:$B$2700,$B17,'Compra Ventas'!$C$2:$C$2700,CP$5)</f>
        <v>0</v>
      </c>
      <c r="CQ17" s="13">
        <f>SUMIFS('Compra Ventas'!$E$2:$E$2700,'Compra Ventas'!$A$2:$A$2700,CQ$4,'Compra Ventas'!$B$2:$B$2700,$B17,'Compra Ventas'!$C$2:$C$2700,CQ$5)</f>
        <v>0</v>
      </c>
      <c r="CR17" s="13">
        <f>SUMIFS('Compra Ventas'!$E$2:$E$2700,'Compra Ventas'!$A$2:$A$2700,CR$4,'Compra Ventas'!$B$2:$B$2700,$B17,'Compra Ventas'!$C$2:$C$2700,CR$5)</f>
        <v>0</v>
      </c>
      <c r="CS17" s="13">
        <f>SUMIFS('Compra Ventas'!$E$2:$E$2700,'Compra Ventas'!$A$2:$A$2700,CS$4,'Compra Ventas'!$B$2:$B$2700,$B17,'Compra Ventas'!$C$2:$C$2700,CS$5)</f>
        <v>0</v>
      </c>
      <c r="CT17" s="13">
        <f>SUMIFS('Compra Ventas'!$E$2:$E$2700,'Compra Ventas'!$A$2:$A$2700,CT$4,'Compra Ventas'!$B$2:$B$2700,$B17,'Compra Ventas'!$C$2:$C$2700,CT$5)</f>
        <v>0</v>
      </c>
      <c r="CU17" s="13">
        <f>SUMIFS('Compra Ventas'!$E$2:$E$2700,'Compra Ventas'!$A$2:$A$2700,CU$4,'Compra Ventas'!$B$2:$B$2700,$B17,'Compra Ventas'!$C$2:$C$2700,CU$5)</f>
        <v>0</v>
      </c>
      <c r="CV17" s="14">
        <f>SUMIFS('Compra Ventas'!$E$2:$E$2700,'Compra Ventas'!$A$2:$A$2700,CV$4,'Compra Ventas'!$B$2:$B$2700,$B17,'Compra Ventas'!$C$2:$C$2700,CV$5)</f>
        <v>0</v>
      </c>
      <c r="CW17" s="12">
        <f>SUMIFS('Compra Ventas'!$E$2:$E$2700,'Compra Ventas'!$A$2:$A$2700,CW$4,'Compra Ventas'!$B$2:$B$2700,$B17,'Compra Ventas'!$C$2:$C$2700,CW$5)</f>
        <v>0</v>
      </c>
      <c r="CX17" s="13">
        <f>SUMIFS('Compra Ventas'!$E$2:$E$2700,'Compra Ventas'!$A$2:$A$2700,CX$4,'Compra Ventas'!$B$2:$B$2700,$B17,'Compra Ventas'!$C$2:$C$2700,CX$5)</f>
        <v>0</v>
      </c>
      <c r="CY17" s="13">
        <f>SUMIFS('Compra Ventas'!$E$2:$E$2700,'Compra Ventas'!$A$2:$A$2700,CY$4,'Compra Ventas'!$B$2:$B$2700,$B17,'Compra Ventas'!$C$2:$C$2700,CY$5)</f>
        <v>0</v>
      </c>
      <c r="CZ17" s="13">
        <f>SUMIFS('Compra Ventas'!$E$2:$E$2700,'Compra Ventas'!$A$2:$A$2700,CZ$4,'Compra Ventas'!$B$2:$B$2700,$B17,'Compra Ventas'!$C$2:$C$2700,CZ$5)</f>
        <v>0</v>
      </c>
      <c r="DA17" s="13">
        <f>SUMIFS('Compra Ventas'!$E$2:$E$2700,'Compra Ventas'!$A$2:$A$2700,DA$4,'Compra Ventas'!$B$2:$B$2700,$B17,'Compra Ventas'!$C$2:$C$2700,DA$5)</f>
        <v>0</v>
      </c>
      <c r="DB17" s="13">
        <f>SUMIFS('Compra Ventas'!$E$2:$E$2700,'Compra Ventas'!$A$2:$A$2700,DB$4,'Compra Ventas'!$B$2:$B$2700,$B17,'Compra Ventas'!$C$2:$C$2700,DB$5)</f>
        <v>0</v>
      </c>
      <c r="DC17" s="13">
        <f>SUMIFS('Compra Ventas'!$E$2:$E$2700,'Compra Ventas'!$A$2:$A$2700,DC$4,'Compra Ventas'!$B$2:$B$2700,$B17,'Compra Ventas'!$C$2:$C$2700,DC$5)</f>
        <v>0</v>
      </c>
      <c r="DD17" s="13">
        <f>SUMIFS('Compra Ventas'!$E$2:$E$2700,'Compra Ventas'!$A$2:$A$2700,DD$4,'Compra Ventas'!$B$2:$B$2700,$B17,'Compra Ventas'!$C$2:$C$2700,DD$5)</f>
        <v>0</v>
      </c>
      <c r="DE17" s="13">
        <f>SUMIFS('Compra Ventas'!$E$2:$E$2700,'Compra Ventas'!$A$2:$A$2700,DE$4,'Compra Ventas'!$B$2:$B$2700,$B17,'Compra Ventas'!$C$2:$C$2700,DE$5)</f>
        <v>0</v>
      </c>
      <c r="DF17" s="13">
        <f>SUMIFS('Compra Ventas'!$E$2:$E$2700,'Compra Ventas'!$A$2:$A$2700,DF$4,'Compra Ventas'!$B$2:$B$2700,$B17,'Compra Ventas'!$C$2:$C$2700,DF$5)</f>
        <v>0</v>
      </c>
      <c r="DG17" s="13">
        <f>SUMIFS('Compra Ventas'!$E$2:$E$2700,'Compra Ventas'!$A$2:$A$2700,DG$4,'Compra Ventas'!$B$2:$B$2700,$B17,'Compra Ventas'!$C$2:$C$2700,DG$5)</f>
        <v>0</v>
      </c>
      <c r="DH17" s="14">
        <f>SUMIFS('Compra Ventas'!$E$2:$E$2700,'Compra Ventas'!$A$2:$A$2700,DH$4,'Compra Ventas'!$B$2:$B$2700,$B17,'Compra Ventas'!$C$2:$C$2700,DH$5)</f>
        <v>0</v>
      </c>
      <c r="DI17" s="84"/>
      <c r="DJ17" s="98">
        <f>SUMIFS('Ajuste Ciclado'!D$5:D$47,'Ajuste Ciclado'!$C$5:$C$47,Balance!DJ$4,'Ajuste Ciclado'!$B$5:$B$47,Balance!$B17)</f>
        <v>0</v>
      </c>
      <c r="DK17" s="99">
        <f>SUMIFS('Ajuste Ciclado'!E$5:E$47,'Ajuste Ciclado'!$C$5:$C$47,Balance!DK$4,'Ajuste Ciclado'!$B$5:$B$47,Balance!$B17)</f>
        <v>0</v>
      </c>
      <c r="DL17" s="99">
        <f>SUMIFS('Ajuste Ciclado'!F$5:F$47,'Ajuste Ciclado'!$C$5:$C$47,Balance!DL$4,'Ajuste Ciclado'!$B$5:$B$47,Balance!$B17)</f>
        <v>0</v>
      </c>
      <c r="DM17" s="99">
        <f>SUMIFS('Ajuste Ciclado'!G$5:G$47,'Ajuste Ciclado'!$C$5:$C$47,Balance!DM$4,'Ajuste Ciclado'!$B$5:$B$47,Balance!$B17)</f>
        <v>0</v>
      </c>
      <c r="DN17" s="99">
        <f>SUMIFS('Ajuste Ciclado'!H$5:H$47,'Ajuste Ciclado'!$C$5:$C$47,Balance!DN$4,'Ajuste Ciclado'!$B$5:$B$47,Balance!$B17)</f>
        <v>0</v>
      </c>
      <c r="DO17" s="99">
        <f>SUMIFS('Ajuste Ciclado'!I$5:I$47,'Ajuste Ciclado'!$C$5:$C$47,Balance!DO$4,'Ajuste Ciclado'!$B$5:$B$47,Balance!$B17)</f>
        <v>0</v>
      </c>
      <c r="DP17" s="99">
        <f>SUMIFS('Ajuste Ciclado'!J$5:J$47,'Ajuste Ciclado'!$C$5:$C$47,Balance!DP$4,'Ajuste Ciclado'!$B$5:$B$47,Balance!$B17)</f>
        <v>0</v>
      </c>
      <c r="DQ17" s="99">
        <f>SUMIFS('Ajuste Ciclado'!K$5:K$47,'Ajuste Ciclado'!$C$5:$C$47,Balance!DQ$4,'Ajuste Ciclado'!$B$5:$B$47,Balance!$B17)</f>
        <v>0</v>
      </c>
      <c r="DR17" s="99">
        <f>SUMIFS('Ajuste Ciclado'!L$5:L$47,'Ajuste Ciclado'!$C$5:$C$47,Balance!DR$4,'Ajuste Ciclado'!$B$5:$B$47,Balance!$B17)</f>
        <v>0</v>
      </c>
      <c r="DS17" s="99">
        <f>SUMIFS('Ajuste Ciclado'!M$5:M$47,'Ajuste Ciclado'!$C$5:$C$47,Balance!DS$4,'Ajuste Ciclado'!$B$5:$B$47,Balance!$B17)</f>
        <v>0</v>
      </c>
      <c r="DT17" s="99">
        <f>SUMIFS('Ajuste Ciclado'!N$5:N$47,'Ajuste Ciclado'!$C$5:$C$47,Balance!DT$4,'Ajuste Ciclado'!$B$5:$B$47,Balance!$B17)</f>
        <v>0</v>
      </c>
      <c r="DU17" s="100">
        <f>SUMIFS('Ajuste Ciclado'!O$5:O$47,'Ajuste Ciclado'!$C$5:$C$47,Balance!DU$4,'Ajuste Ciclado'!$B$5:$B$47,Balance!$B17)</f>
        <v>0</v>
      </c>
      <c r="DV17" s="98">
        <f>SUMIFS('Ajuste Ciclado'!D$5:D$47,'Ajuste Ciclado'!$C$5:$C$47,Balance!DV$4,'Ajuste Ciclado'!$B$5:$B$47,Balance!$B17)</f>
        <v>0</v>
      </c>
      <c r="DW17" s="99">
        <f>SUMIFS('Ajuste Ciclado'!E$5:E$47,'Ajuste Ciclado'!$C$5:$C$47,Balance!DW$4,'Ajuste Ciclado'!$B$5:$B$47,Balance!$B17)</f>
        <v>0</v>
      </c>
      <c r="DX17" s="99">
        <f>SUMIFS('Ajuste Ciclado'!F$5:F$47,'Ajuste Ciclado'!$C$5:$C$47,Balance!DX$4,'Ajuste Ciclado'!$B$5:$B$47,Balance!$B17)</f>
        <v>0</v>
      </c>
      <c r="DY17" s="99">
        <f>SUMIFS('Ajuste Ciclado'!G$5:G$47,'Ajuste Ciclado'!$C$5:$C$47,Balance!DY$4,'Ajuste Ciclado'!$B$5:$B$47,Balance!$B17)</f>
        <v>0</v>
      </c>
      <c r="DZ17" s="99">
        <f>SUMIFS('Ajuste Ciclado'!H$5:H$47,'Ajuste Ciclado'!$C$5:$C$47,Balance!DZ$4,'Ajuste Ciclado'!$B$5:$B$47,Balance!$B17)</f>
        <v>0</v>
      </c>
      <c r="EA17" s="99">
        <f>SUMIFS('Ajuste Ciclado'!I$5:I$47,'Ajuste Ciclado'!$C$5:$C$47,Balance!EA$4,'Ajuste Ciclado'!$B$5:$B$47,Balance!$B17)</f>
        <v>0</v>
      </c>
      <c r="EB17" s="99">
        <f>SUMIFS('Ajuste Ciclado'!J$5:J$47,'Ajuste Ciclado'!$C$5:$C$47,Balance!EB$4,'Ajuste Ciclado'!$B$5:$B$47,Balance!$B17)</f>
        <v>0</v>
      </c>
      <c r="EC17" s="99">
        <f>SUMIFS('Ajuste Ciclado'!K$5:K$47,'Ajuste Ciclado'!$C$5:$C$47,Balance!EC$4,'Ajuste Ciclado'!$B$5:$B$47,Balance!$B17)</f>
        <v>0</v>
      </c>
      <c r="ED17" s="99">
        <f>SUMIFS('Ajuste Ciclado'!L$5:L$47,'Ajuste Ciclado'!$C$5:$C$47,Balance!ED$4,'Ajuste Ciclado'!$B$5:$B$47,Balance!$B17)</f>
        <v>0</v>
      </c>
      <c r="EE17" s="99">
        <f>SUMIFS('Ajuste Ciclado'!M$5:M$47,'Ajuste Ciclado'!$C$5:$C$47,Balance!EE$4,'Ajuste Ciclado'!$B$5:$B$47,Balance!$B17)</f>
        <v>0</v>
      </c>
      <c r="EF17" s="99">
        <f>SUMIFS('Ajuste Ciclado'!N$5:N$47,'Ajuste Ciclado'!$C$5:$C$47,Balance!EF$4,'Ajuste Ciclado'!$B$5:$B$47,Balance!$B17)</f>
        <v>0</v>
      </c>
      <c r="EG17" s="100">
        <f>SUMIFS('Ajuste Ciclado'!O$5:O$47,'Ajuste Ciclado'!$C$5:$C$47,Balance!EG$4,'Ajuste Ciclado'!$B$5:$B$47,Balance!$B17)</f>
        <v>0</v>
      </c>
      <c r="EH17" s="98">
        <f>SUMIFS('Ajuste Ciclado'!D$5:D$47,'Ajuste Ciclado'!$C$5:$C$47,Balance!EH$4,'Ajuste Ciclado'!$B$5:$B$47,Balance!$B17)</f>
        <v>0</v>
      </c>
      <c r="EI17" s="99">
        <f>SUMIFS('Ajuste Ciclado'!E$5:E$47,'Ajuste Ciclado'!$C$5:$C$47,Balance!EI$4,'Ajuste Ciclado'!$B$5:$B$47,Balance!$B17)</f>
        <v>0</v>
      </c>
      <c r="EJ17" s="99">
        <f>SUMIFS('Ajuste Ciclado'!F$5:F$47,'Ajuste Ciclado'!$C$5:$C$47,Balance!EJ$4,'Ajuste Ciclado'!$B$5:$B$47,Balance!$B17)</f>
        <v>0</v>
      </c>
      <c r="EK17" s="99">
        <f>SUMIFS('Ajuste Ciclado'!G$5:G$47,'Ajuste Ciclado'!$C$5:$C$47,Balance!EK$4,'Ajuste Ciclado'!$B$5:$B$47,Balance!$B17)</f>
        <v>0</v>
      </c>
      <c r="EL17" s="99">
        <f>SUMIFS('Ajuste Ciclado'!H$5:H$47,'Ajuste Ciclado'!$C$5:$C$47,Balance!EL$4,'Ajuste Ciclado'!$B$5:$B$47,Balance!$B17)</f>
        <v>0</v>
      </c>
      <c r="EM17" s="99">
        <f>SUMIFS('Ajuste Ciclado'!I$5:I$47,'Ajuste Ciclado'!$C$5:$C$47,Balance!EM$4,'Ajuste Ciclado'!$B$5:$B$47,Balance!$B17)</f>
        <v>0</v>
      </c>
      <c r="EN17" s="99">
        <f>SUMIFS('Ajuste Ciclado'!J$5:J$47,'Ajuste Ciclado'!$C$5:$C$47,Balance!EN$4,'Ajuste Ciclado'!$B$5:$B$47,Balance!$B17)</f>
        <v>0</v>
      </c>
      <c r="EO17" s="99">
        <f>SUMIFS('Ajuste Ciclado'!K$5:K$47,'Ajuste Ciclado'!$C$5:$C$47,Balance!EO$4,'Ajuste Ciclado'!$B$5:$B$47,Balance!$B17)</f>
        <v>0</v>
      </c>
      <c r="EP17" s="99">
        <f>SUMIFS('Ajuste Ciclado'!L$5:L$47,'Ajuste Ciclado'!$C$5:$C$47,Balance!EP$4,'Ajuste Ciclado'!$B$5:$B$47,Balance!$B17)</f>
        <v>0</v>
      </c>
      <c r="EQ17" s="99">
        <f>SUMIFS('Ajuste Ciclado'!M$5:M$47,'Ajuste Ciclado'!$C$5:$C$47,Balance!EQ$4,'Ajuste Ciclado'!$B$5:$B$47,Balance!$B17)</f>
        <v>0</v>
      </c>
      <c r="ER17" s="99">
        <f>SUMIFS('Ajuste Ciclado'!N$5:N$47,'Ajuste Ciclado'!$C$5:$C$47,Balance!ER$4,'Ajuste Ciclado'!$B$5:$B$47,Balance!$B17)</f>
        <v>0</v>
      </c>
      <c r="ES17" s="100">
        <f>SUMIFS('Ajuste Ciclado'!O$5:O$47,'Ajuste Ciclado'!$C$5:$C$47,Balance!ES$4,'Ajuste Ciclado'!$B$5:$B$47,Balance!$B17)</f>
        <v>0</v>
      </c>
      <c r="ET17" s="84"/>
      <c r="EU17" s="12">
        <f t="shared" si="129"/>
        <v>309451.80702789209</v>
      </c>
      <c r="EV17" s="13">
        <f t="shared" si="93"/>
        <v>322690.76795569365</v>
      </c>
      <c r="EW17" s="13">
        <f t="shared" si="94"/>
        <v>216488.87626368308</v>
      </c>
      <c r="EX17" s="13">
        <f t="shared" si="95"/>
        <v>265087.94524981617</v>
      </c>
      <c r="EY17" s="13">
        <f t="shared" si="96"/>
        <v>660623.48627697956</v>
      </c>
      <c r="EZ17" s="13">
        <f t="shared" si="97"/>
        <v>265812.2491944232</v>
      </c>
      <c r="FA17" s="13">
        <f t="shared" si="98"/>
        <v>236109.61641549174</v>
      </c>
      <c r="FB17" s="13">
        <f t="shared" si="99"/>
        <v>266806.21256366401</v>
      </c>
      <c r="FC17" s="13">
        <f t="shared" si="100"/>
        <v>230948.94222022122</v>
      </c>
      <c r="FD17" s="13">
        <f t="shared" si="101"/>
        <v>103061.75887903979</v>
      </c>
      <c r="FE17" s="13">
        <f t="shared" si="102"/>
        <v>32384.629753544723</v>
      </c>
      <c r="FF17" s="14">
        <f t="shared" si="103"/>
        <v>7834.7508246066682</v>
      </c>
      <c r="FG17" s="12">
        <f t="shared" si="104"/>
        <v>309618.44297511602</v>
      </c>
      <c r="FH17" s="13">
        <f t="shared" si="105"/>
        <v>322650.51779989264</v>
      </c>
      <c r="FI17" s="13">
        <f t="shared" si="106"/>
        <v>253798.97396541861</v>
      </c>
      <c r="FJ17" s="13">
        <f t="shared" si="107"/>
        <v>303545.85539829766</v>
      </c>
      <c r="FK17" s="13">
        <f t="shared" si="108"/>
        <v>706603.32884944696</v>
      </c>
      <c r="FL17" s="13">
        <f t="shared" si="109"/>
        <v>296818.6886703975</v>
      </c>
      <c r="FM17" s="13">
        <f t="shared" si="110"/>
        <v>284052.54947519401</v>
      </c>
      <c r="FN17" s="13">
        <f t="shared" si="111"/>
        <v>272368.24707128317</v>
      </c>
      <c r="FO17" s="13">
        <f t="shared" si="112"/>
        <v>238469.27849819401</v>
      </c>
      <c r="FP17" s="13">
        <f t="shared" si="113"/>
        <v>161564.3707430881</v>
      </c>
      <c r="FQ17" s="13">
        <f t="shared" si="114"/>
        <v>112625.96019602401</v>
      </c>
      <c r="FR17" s="14">
        <f t="shared" si="115"/>
        <v>95325.031845007994</v>
      </c>
      <c r="FS17" s="12">
        <f t="shared" si="116"/>
        <v>309614.65378511604</v>
      </c>
      <c r="FT17" s="13">
        <f t="shared" si="117"/>
        <v>355689.1508020843</v>
      </c>
      <c r="FU17" s="13">
        <f t="shared" si="118"/>
        <v>252928.88893237471</v>
      </c>
      <c r="FV17" s="13">
        <f t="shared" si="119"/>
        <v>287854.86257749842</v>
      </c>
      <c r="FW17" s="13">
        <f t="shared" si="120"/>
        <v>713695.05320321838</v>
      </c>
      <c r="FX17" s="13">
        <f t="shared" si="121"/>
        <v>334813.73818450113</v>
      </c>
      <c r="FY17" s="13">
        <f t="shared" si="122"/>
        <v>317380.35196689871</v>
      </c>
      <c r="FZ17" s="13">
        <f t="shared" si="123"/>
        <v>308149.59903133061</v>
      </c>
      <c r="GA17" s="13">
        <f t="shared" si="124"/>
        <v>257161.49791557578</v>
      </c>
      <c r="GB17" s="13">
        <f t="shared" si="125"/>
        <v>201885.08923626371</v>
      </c>
      <c r="GC17" s="13">
        <f t="shared" si="126"/>
        <v>155764.76085767211</v>
      </c>
      <c r="GD17" s="14">
        <f t="shared" si="127"/>
        <v>131306.514758231</v>
      </c>
      <c r="GE17" s="84"/>
      <c r="GF17" s="12">
        <f t="shared" si="130"/>
        <v>2917301.0426250561</v>
      </c>
      <c r="GG17" s="13">
        <f t="shared" si="130"/>
        <v>3357441.2454873607</v>
      </c>
      <c r="GH17" s="14">
        <f t="shared" si="130"/>
        <v>3626244.161250765</v>
      </c>
      <c r="GI17" s="6">
        <f t="shared" si="131"/>
        <v>1</v>
      </c>
      <c r="GJ17" s="12">
        <f t="shared" si="132"/>
        <v>0</v>
      </c>
      <c r="GK17" s="13">
        <f t="shared" si="133"/>
        <v>0</v>
      </c>
      <c r="GL17" s="14">
        <f t="shared" si="134"/>
        <v>0</v>
      </c>
      <c r="GM17" s="84"/>
      <c r="GN17" s="66">
        <f t="shared" si="135"/>
        <v>0</v>
      </c>
      <c r="GO17" s="84"/>
      <c r="GP17" s="63" t="str" cm="1">
        <f t="array" ref="GP17">INDEX($GF$4:$GH$4,1,GI17)</f>
        <v>Sample 1</v>
      </c>
      <c r="GQ17" s="12">
        <f t="shared" si="136"/>
        <v>7834.7508246066682</v>
      </c>
      <c r="GR17" s="13">
        <f t="shared" si="136"/>
        <v>32384.629753544723</v>
      </c>
      <c r="GS17" s="14">
        <f t="shared" si="136"/>
        <v>103061.75887903979</v>
      </c>
      <c r="GT17" s="12">
        <f t="shared" si="137"/>
        <v>95325.031845007994</v>
      </c>
      <c r="GU17" s="13">
        <f t="shared" si="137"/>
        <v>112625.96019602401</v>
      </c>
      <c r="GV17" s="14">
        <f t="shared" si="137"/>
        <v>161564.3707430881</v>
      </c>
      <c r="GW17" s="12">
        <f t="shared" si="138"/>
        <v>131306.514758231</v>
      </c>
      <c r="GX17" s="13">
        <f t="shared" si="138"/>
        <v>155764.76085767211</v>
      </c>
      <c r="GY17" s="14">
        <f t="shared" si="138"/>
        <v>201885.08923626371</v>
      </c>
      <c r="GZ17" s="84" t="str">
        <f t="shared" si="128"/>
        <v>Sample 1</v>
      </c>
      <c r="HA17" s="12">
        <f t="shared" si="139"/>
        <v>0</v>
      </c>
      <c r="HB17" s="13">
        <f t="shared" si="139"/>
        <v>0</v>
      </c>
      <c r="HC17" s="14">
        <f t="shared" si="139"/>
        <v>0</v>
      </c>
      <c r="HD17" s="6">
        <f t="shared" si="140"/>
        <v>0</v>
      </c>
      <c r="HE17" s="84" t="str">
        <f t="shared" si="141"/>
        <v>Ok</v>
      </c>
    </row>
    <row r="18" spans="2:213" x14ac:dyDescent="0.3">
      <c r="B18" s="84" t="s">
        <v>12</v>
      </c>
      <c r="C18" s="12">
        <f>SUMIFS(Inyecciones!$E$2:$E$14185,Inyecciones!$A$2:$A$14185,Balance!C$4,Inyecciones!$B$2:$B$14185,Balance!$B18,Inyecciones!$C$2:$C$14185,Balance!C$5)</f>
        <v>139832.51842268361</v>
      </c>
      <c r="D18" s="13">
        <f>SUMIFS(Inyecciones!$E$2:$E$14185,Inyecciones!$A$2:$A$14185,Balance!D$4,Inyecciones!$B$2:$B$14185,Balance!$B18,Inyecciones!$C$2:$C$14185,Balance!D$5)</f>
        <v>127672.3020320873</v>
      </c>
      <c r="E18" s="13">
        <f>SUMIFS(Inyecciones!$E$2:$E$14185,Inyecciones!$A$2:$A$14185,Balance!E$4,Inyecciones!$B$2:$B$14185,Balance!$B18,Inyecciones!$C$2:$C$14185,Balance!E$5)</f>
        <v>148837.4309026722</v>
      </c>
      <c r="F18" s="13">
        <f>SUMIFS(Inyecciones!$E$2:$E$14185,Inyecciones!$A$2:$A$14185,Balance!F$4,Inyecciones!$B$2:$B$14185,Balance!$B18,Inyecciones!$C$2:$C$14185,Balance!F$5)</f>
        <v>135568.08864080621</v>
      </c>
      <c r="G18" s="13">
        <f>SUMIFS(Inyecciones!$E$2:$E$14185,Inyecciones!$A$2:$A$14185,Balance!G$4,Inyecciones!$B$2:$B$14185,Balance!$B18,Inyecciones!$C$2:$C$14185,Balance!G$5)</f>
        <v>144222.01216487651</v>
      </c>
      <c r="H18" s="13">
        <f>SUMIFS(Inyecciones!$E$2:$E$14185,Inyecciones!$A$2:$A$14185,Balance!H$4,Inyecciones!$B$2:$B$14185,Balance!$B18,Inyecciones!$C$2:$C$14185,Balance!H$5)</f>
        <v>117520.14941623301</v>
      </c>
      <c r="I18" s="13">
        <f>SUMIFS(Inyecciones!$E$2:$E$14185,Inyecciones!$A$2:$A$14185,Balance!I$4,Inyecciones!$B$2:$B$14185,Balance!$B18,Inyecciones!$C$2:$C$14185,Balance!I$5)</f>
        <v>113201.5171136469</v>
      </c>
      <c r="J18" s="13">
        <f>SUMIFS(Inyecciones!$E$2:$E$14185,Inyecciones!$A$2:$A$14185,Balance!J$4,Inyecciones!$B$2:$B$14185,Balance!$B18,Inyecciones!$C$2:$C$14185,Balance!J$5)</f>
        <v>118415.9399826115</v>
      </c>
      <c r="K18" s="13">
        <f>SUMIFS(Inyecciones!$E$2:$E$14185,Inyecciones!$A$2:$A$14185,Balance!K$4,Inyecciones!$B$2:$B$14185,Balance!$B18,Inyecciones!$C$2:$C$14185,Balance!K$5)</f>
        <v>100241.799759502</v>
      </c>
      <c r="L18" s="13">
        <f>SUMIFS(Inyecciones!$E$2:$E$14185,Inyecciones!$A$2:$A$14185,Balance!L$4,Inyecciones!$B$2:$B$14185,Balance!$B18,Inyecciones!$C$2:$C$14185,Balance!L$5)</f>
        <v>41593.68384451438</v>
      </c>
      <c r="M18" s="13">
        <f>SUMIFS(Inyecciones!$E$2:$E$14185,Inyecciones!$A$2:$A$14185,Balance!M$4,Inyecciones!$B$2:$B$14185,Balance!$B18,Inyecciones!$C$2:$C$14185,Balance!M$5)</f>
        <v>22448.69988205723</v>
      </c>
      <c r="N18" s="14">
        <f>SUMIFS(Inyecciones!$E$2:$E$14185,Inyecciones!$A$2:$A$14185,Balance!N$4,Inyecciones!$B$2:$B$14185,Balance!$B18,Inyecciones!$C$2:$C$14185,Balance!N$5)</f>
        <v>18482.152418853271</v>
      </c>
      <c r="O18" s="12">
        <f>SUMIFS(Inyecciones!$E$2:$E$14185,Inyecciones!$A$2:$A$14185,Balance!O$4,Inyecciones!$B$2:$B$14185,Balance!$B18,Inyecciones!$C$2:$C$14185,Balance!O$5)</f>
        <v>140210.56711460539</v>
      </c>
      <c r="P18" s="13">
        <f>SUMIFS(Inyecciones!$E$2:$E$14185,Inyecciones!$A$2:$A$14185,Balance!P$4,Inyecciones!$B$2:$B$14185,Balance!$B18,Inyecciones!$C$2:$C$14185,Balance!P$5)</f>
        <v>129201.9895875927</v>
      </c>
      <c r="Q18" s="13">
        <f>SUMIFS(Inyecciones!$E$2:$E$14185,Inyecciones!$A$2:$A$14185,Balance!Q$4,Inyecciones!$B$2:$B$14185,Balance!$B18,Inyecciones!$C$2:$C$14185,Balance!Q$5)</f>
        <v>150724.35245464669</v>
      </c>
      <c r="R18" s="13">
        <f>SUMIFS(Inyecciones!$E$2:$E$14185,Inyecciones!$A$2:$A$14185,Balance!R$4,Inyecciones!$B$2:$B$14185,Balance!$B18,Inyecciones!$C$2:$C$14185,Balance!R$5)</f>
        <v>144345.2734925581</v>
      </c>
      <c r="S18" s="13">
        <f>SUMIFS(Inyecciones!$E$2:$E$14185,Inyecciones!$A$2:$A$14185,Balance!S$4,Inyecciones!$B$2:$B$14185,Balance!$B18,Inyecciones!$C$2:$C$14185,Balance!S$5)</f>
        <v>143427.397896296</v>
      </c>
      <c r="T18" s="13">
        <f>SUMIFS(Inyecciones!$E$2:$E$14185,Inyecciones!$A$2:$A$14185,Balance!T$4,Inyecciones!$B$2:$B$14185,Balance!$B18,Inyecciones!$C$2:$C$14185,Balance!T$5)</f>
        <v>121538.0932902381</v>
      </c>
      <c r="U18" s="13">
        <f>SUMIFS(Inyecciones!$E$2:$E$14185,Inyecciones!$A$2:$A$14185,Balance!U$4,Inyecciones!$B$2:$B$14185,Balance!$B18,Inyecciones!$C$2:$C$14185,Balance!U$5)</f>
        <v>123627.4392343167</v>
      </c>
      <c r="V18" s="13">
        <f>SUMIFS(Inyecciones!$E$2:$E$14185,Inyecciones!$A$2:$A$14185,Balance!V$4,Inyecciones!$B$2:$B$14185,Balance!$B18,Inyecciones!$C$2:$C$14185,Balance!V$5)</f>
        <v>120219.28197596849</v>
      </c>
      <c r="W18" s="13">
        <f>SUMIFS(Inyecciones!$E$2:$E$14185,Inyecciones!$A$2:$A$14185,Balance!W$4,Inyecciones!$B$2:$B$14185,Balance!$B18,Inyecciones!$C$2:$C$14185,Balance!W$5)</f>
        <v>103252.05795436259</v>
      </c>
      <c r="X18" s="13">
        <f>SUMIFS(Inyecciones!$E$2:$E$14185,Inyecciones!$A$2:$A$14185,Balance!X$4,Inyecciones!$B$2:$B$14185,Balance!$B18,Inyecciones!$C$2:$C$14185,Balance!X$5)</f>
        <v>53013.473527155191</v>
      </c>
      <c r="Y18" s="13">
        <f>SUMIFS(Inyecciones!$E$2:$E$14185,Inyecciones!$A$2:$A$14185,Balance!Y$4,Inyecciones!$B$2:$B$14185,Balance!$B18,Inyecciones!$C$2:$C$14185,Balance!Y$5)</f>
        <v>47481.140799170331</v>
      </c>
      <c r="Z18" s="14">
        <f>SUMIFS(Inyecciones!$E$2:$E$14185,Inyecciones!$A$2:$A$14185,Balance!Z$4,Inyecciones!$B$2:$B$14185,Balance!$B18,Inyecciones!$C$2:$C$14185,Balance!Z$5)</f>
        <v>55155.652875615691</v>
      </c>
      <c r="AA18" s="12">
        <f>SUMIFS(Inyecciones!$E$2:$E$14185,Inyecciones!$A$2:$A$14185,Balance!AA$4,Inyecciones!$B$2:$B$14185,Balance!$B18,Inyecciones!$C$2:$C$14185,Balance!AA$5)</f>
        <v>140268.31847606189</v>
      </c>
      <c r="AB18" s="13">
        <f>SUMIFS(Inyecciones!$E$2:$E$14185,Inyecciones!$A$2:$A$14185,Balance!AB$4,Inyecciones!$B$2:$B$14185,Balance!$B18,Inyecciones!$C$2:$C$14185,Balance!AB$5)</f>
        <v>129363.02299266341</v>
      </c>
      <c r="AC18" s="13">
        <f>SUMIFS(Inyecciones!$E$2:$E$14185,Inyecciones!$A$2:$A$14185,Balance!AC$4,Inyecciones!$B$2:$B$14185,Balance!$B18,Inyecciones!$C$2:$C$14185,Balance!AC$5)</f>
        <v>150196.67503507409</v>
      </c>
      <c r="AD18" s="13">
        <f>SUMIFS(Inyecciones!$E$2:$E$14185,Inyecciones!$A$2:$A$14185,Balance!AD$4,Inyecciones!$B$2:$B$14185,Balance!$B18,Inyecciones!$C$2:$C$14185,Balance!AD$5)</f>
        <v>142215.1768315942</v>
      </c>
      <c r="AE18" s="13">
        <f>SUMIFS(Inyecciones!$E$2:$E$14185,Inyecciones!$A$2:$A$14185,Balance!AE$4,Inyecciones!$B$2:$B$14185,Balance!$B18,Inyecciones!$C$2:$C$14185,Balance!AE$5)</f>
        <v>149477.96640186981</v>
      </c>
      <c r="AF18" s="13">
        <f>SUMIFS(Inyecciones!$E$2:$E$14185,Inyecciones!$A$2:$A$14185,Balance!AF$4,Inyecciones!$B$2:$B$14185,Balance!$B18,Inyecciones!$C$2:$C$14185,Balance!AF$5)</f>
        <v>133306.0772461429</v>
      </c>
      <c r="AG18" s="13">
        <f>SUMIFS(Inyecciones!$E$2:$E$14185,Inyecciones!$A$2:$A$14185,Balance!AG$4,Inyecciones!$B$2:$B$14185,Balance!$B18,Inyecciones!$C$2:$C$14185,Balance!AG$5)</f>
        <v>137044.19867731771</v>
      </c>
      <c r="AH18" s="13">
        <f>SUMIFS(Inyecciones!$E$2:$E$14185,Inyecciones!$A$2:$A$14185,Balance!AH$4,Inyecciones!$B$2:$B$14185,Balance!$B18,Inyecciones!$C$2:$C$14185,Balance!AH$5)</f>
        <v>134201.14813364181</v>
      </c>
      <c r="AI18" s="13">
        <f>SUMIFS(Inyecciones!$E$2:$E$14185,Inyecciones!$A$2:$A$14185,Balance!AI$4,Inyecciones!$B$2:$B$14185,Balance!$B18,Inyecciones!$C$2:$C$14185,Balance!AI$5)</f>
        <v>111924.2435366892</v>
      </c>
      <c r="AJ18" s="13">
        <f>SUMIFS(Inyecciones!$E$2:$E$14185,Inyecciones!$A$2:$A$14185,Balance!AJ$4,Inyecciones!$B$2:$B$14185,Balance!$B18,Inyecciones!$C$2:$C$14185,Balance!AJ$5)</f>
        <v>85673.446039543298</v>
      </c>
      <c r="AK18" s="13">
        <f>SUMIFS(Inyecciones!$E$2:$E$14185,Inyecciones!$A$2:$A$14185,Balance!AK$4,Inyecciones!$B$2:$B$14185,Balance!$B18,Inyecciones!$C$2:$C$14185,Balance!AK$5)</f>
        <v>77233.362409007081</v>
      </c>
      <c r="AL18" s="14">
        <f>SUMIFS(Inyecciones!$E$2:$E$14185,Inyecciones!$A$2:$A$14185,Balance!AL$4,Inyecciones!$B$2:$B$14185,Balance!$B18,Inyecciones!$C$2:$C$14185,Balance!AL$5)</f>
        <v>79313.044562658615</v>
      </c>
      <c r="AM18" s="13"/>
      <c r="AN18" s="12">
        <f>SUMIFS('Retiro Mensual'!$E$2:$E$2629,'Retiro Mensual'!$A$2:$A$2629,AN$4,'Retiro Mensual'!$B$2:$B$2629,$B18,'Retiro Mensual'!$C$2:$C$2629,AN$5)</f>
        <v>212344.65460000001</v>
      </c>
      <c r="AO18" s="13">
        <f>SUMIFS('Retiro Mensual'!$E$2:$E$2629,'Retiro Mensual'!$A$2:$A$2629,AO$4,'Retiro Mensual'!$B$2:$B$2629,$B18,'Retiro Mensual'!$C$2:$C$2629,AO$5)</f>
        <v>187087.53339999999</v>
      </c>
      <c r="AP18" s="13">
        <f>SUMIFS('Retiro Mensual'!$E$2:$E$2629,'Retiro Mensual'!$A$2:$A$2629,AP$4,'Retiro Mensual'!$B$2:$B$2629,$B18,'Retiro Mensual'!$C$2:$C$2629,AP$5)</f>
        <v>239067.5649</v>
      </c>
      <c r="AQ18" s="13">
        <f>SUMIFS('Retiro Mensual'!$E$2:$E$2629,'Retiro Mensual'!$A$2:$A$2629,AQ$4,'Retiro Mensual'!$B$2:$B$2629,$B18,'Retiro Mensual'!$C$2:$C$2629,AQ$5)</f>
        <v>167911.18900000001</v>
      </c>
      <c r="AR18" s="13">
        <f>SUMIFS('Retiro Mensual'!$E$2:$E$2629,'Retiro Mensual'!$A$2:$A$2629,AR$4,'Retiro Mensual'!$B$2:$B$2629,$B18,'Retiro Mensual'!$C$2:$C$2629,AR$5)</f>
        <v>180164.79870000001</v>
      </c>
      <c r="AS18" s="13">
        <f>SUMIFS('Retiro Mensual'!$E$2:$E$2629,'Retiro Mensual'!$A$2:$A$2629,AS$4,'Retiro Mensual'!$B$2:$B$2629,$B18,'Retiro Mensual'!$C$2:$C$2629,AS$5)</f>
        <v>171691.58679999999</v>
      </c>
      <c r="AT18" s="13">
        <f>SUMIFS('Retiro Mensual'!$E$2:$E$2629,'Retiro Mensual'!$A$2:$A$2629,AT$4,'Retiro Mensual'!$B$2:$B$2629,$B18,'Retiro Mensual'!$C$2:$C$2629,AT$5)</f>
        <v>185436.99799999999</v>
      </c>
      <c r="AU18" s="13">
        <f>SUMIFS('Retiro Mensual'!$E$2:$E$2629,'Retiro Mensual'!$A$2:$A$2629,AU$4,'Retiro Mensual'!$B$2:$B$2629,$B18,'Retiro Mensual'!$C$2:$C$2629,AU$5)</f>
        <v>205745.864</v>
      </c>
      <c r="AV18" s="13">
        <f>SUMIFS('Retiro Mensual'!$E$2:$E$2629,'Retiro Mensual'!$A$2:$A$2629,AV$4,'Retiro Mensual'!$B$2:$B$2629,$B18,'Retiro Mensual'!$C$2:$C$2629,AV$5)</f>
        <v>181884.37770000001</v>
      </c>
      <c r="AW18" s="13">
        <f>SUMIFS('Retiro Mensual'!$E$2:$E$2629,'Retiro Mensual'!$A$2:$A$2629,AW$4,'Retiro Mensual'!$B$2:$B$2629,$B18,'Retiro Mensual'!$C$2:$C$2629,AW$5)</f>
        <v>75603.630789999996</v>
      </c>
      <c r="AX18" s="13">
        <f>SUMIFS('Retiro Mensual'!$E$2:$E$2629,'Retiro Mensual'!$A$2:$A$2629,AX$4,'Retiro Mensual'!$B$2:$B$2629,$B18,'Retiro Mensual'!$C$2:$C$2629,AX$5)</f>
        <v>57974.901819999999</v>
      </c>
      <c r="AY18" s="14">
        <f>SUMIFS('Retiro Mensual'!$E$2:$E$2629,'Retiro Mensual'!$A$2:$A$2629,AY$4,'Retiro Mensual'!$B$2:$B$2629,$B18,'Retiro Mensual'!$C$2:$C$2629,AY$5)</f>
        <v>61704.86333</v>
      </c>
      <c r="AZ18" s="12">
        <f>SUMIFS('Retiro Mensual'!$E$2:$E$2629,'Retiro Mensual'!$A$2:$A$2629,AZ$4,'Retiro Mensual'!$B$2:$B$2629,$B18,'Retiro Mensual'!$C$2:$C$2629,AZ$5)</f>
        <v>212654.5031</v>
      </c>
      <c r="BA18" s="13">
        <f>SUMIFS('Retiro Mensual'!$E$2:$E$2629,'Retiro Mensual'!$A$2:$A$2629,BA$4,'Retiro Mensual'!$B$2:$B$2629,$B18,'Retiro Mensual'!$C$2:$C$2629,BA$5)</f>
        <v>188904.19010000001</v>
      </c>
      <c r="BB18" s="13">
        <f>SUMIFS('Retiro Mensual'!$E$2:$E$2629,'Retiro Mensual'!$A$2:$A$2629,BB$4,'Retiro Mensual'!$B$2:$B$2629,$B18,'Retiro Mensual'!$C$2:$C$2629,BB$5)</f>
        <v>241393.43729999999</v>
      </c>
      <c r="BC18" s="13">
        <f>SUMIFS('Retiro Mensual'!$E$2:$E$2629,'Retiro Mensual'!$A$2:$A$2629,BC$4,'Retiro Mensual'!$B$2:$B$2629,$B18,'Retiro Mensual'!$C$2:$C$2629,BC$5)</f>
        <v>176905.2212</v>
      </c>
      <c r="BD18" s="13">
        <f>SUMIFS('Retiro Mensual'!$E$2:$E$2629,'Retiro Mensual'!$A$2:$A$2629,BD$4,'Retiro Mensual'!$B$2:$B$2629,$B18,'Retiro Mensual'!$C$2:$C$2629,BD$5)</f>
        <v>176734.74400000001</v>
      </c>
      <c r="BE18" s="13">
        <f>SUMIFS('Retiro Mensual'!$E$2:$E$2629,'Retiro Mensual'!$A$2:$A$2629,BE$4,'Retiro Mensual'!$B$2:$B$2629,$B18,'Retiro Mensual'!$C$2:$C$2629,BE$5)</f>
        <v>174719.37059999999</v>
      </c>
      <c r="BF18" s="13">
        <f>SUMIFS('Retiro Mensual'!$E$2:$E$2629,'Retiro Mensual'!$A$2:$A$2629,BF$4,'Retiro Mensual'!$B$2:$B$2629,$B18,'Retiro Mensual'!$C$2:$C$2629,BF$5)</f>
        <v>196583.77970000001</v>
      </c>
      <c r="BG18" s="13">
        <f>SUMIFS('Retiro Mensual'!$E$2:$E$2629,'Retiro Mensual'!$A$2:$A$2629,BG$4,'Retiro Mensual'!$B$2:$B$2629,$B18,'Retiro Mensual'!$C$2:$C$2629,BG$5)</f>
        <v>207676.88699999999</v>
      </c>
      <c r="BH18" s="13">
        <f>SUMIFS('Retiro Mensual'!$E$2:$E$2629,'Retiro Mensual'!$A$2:$A$2629,BH$4,'Retiro Mensual'!$B$2:$B$2629,$B18,'Retiro Mensual'!$C$2:$C$2629,BH$5)</f>
        <v>185576.04399999999</v>
      </c>
      <c r="BI18" s="13">
        <f>SUMIFS('Retiro Mensual'!$E$2:$E$2629,'Retiro Mensual'!$A$2:$A$2629,BI$4,'Retiro Mensual'!$B$2:$B$2629,$B18,'Retiro Mensual'!$C$2:$C$2629,BI$5)</f>
        <v>91481.595140000005</v>
      </c>
      <c r="BJ18" s="13">
        <f>SUMIFS('Retiro Mensual'!$E$2:$E$2629,'Retiro Mensual'!$A$2:$A$2629,BJ$4,'Retiro Mensual'!$B$2:$B$2629,$B18,'Retiro Mensual'!$C$2:$C$2629,BJ$5)</f>
        <v>96606.768160000007</v>
      </c>
      <c r="BK18" s="14">
        <f>SUMIFS('Retiro Mensual'!$E$2:$E$2629,'Retiro Mensual'!$A$2:$A$2629,BK$4,'Retiro Mensual'!$B$2:$B$2629,$B18,'Retiro Mensual'!$C$2:$C$2629,BK$5)</f>
        <v>111042.3909</v>
      </c>
      <c r="BL18" s="12">
        <f>SUMIFS('Retiro Mensual'!$E$2:$E$2629,'Retiro Mensual'!$A$2:$A$2629,BL$4,'Retiro Mensual'!$B$2:$B$2629,$B18,'Retiro Mensual'!$C$2:$C$2629,BL$5)</f>
        <v>212710.23480000001</v>
      </c>
      <c r="BM18" s="13">
        <f>SUMIFS('Retiro Mensual'!$E$2:$E$2629,'Retiro Mensual'!$A$2:$A$2629,BM$4,'Retiro Mensual'!$B$2:$B$2629,$B18,'Retiro Mensual'!$C$2:$C$2629,BM$5)</f>
        <v>189042.4185</v>
      </c>
      <c r="BN18" s="13">
        <f>SUMIFS('Retiro Mensual'!$E$2:$E$2629,'Retiro Mensual'!$A$2:$A$2629,BN$4,'Retiro Mensual'!$B$2:$B$2629,$B18,'Retiro Mensual'!$C$2:$C$2629,BN$5)</f>
        <v>240468.35500000001</v>
      </c>
      <c r="BO18" s="13">
        <f>SUMIFS('Retiro Mensual'!$E$2:$E$2629,'Retiro Mensual'!$A$2:$A$2629,BO$4,'Retiro Mensual'!$B$2:$B$2629,$B18,'Retiro Mensual'!$C$2:$C$2629,BO$5)</f>
        <v>175509.03330000001</v>
      </c>
      <c r="BP18" s="13">
        <f>SUMIFS('Retiro Mensual'!$E$2:$E$2629,'Retiro Mensual'!$A$2:$A$2629,BP$4,'Retiro Mensual'!$B$2:$B$2629,$B18,'Retiro Mensual'!$C$2:$C$2629,BP$5)</f>
        <v>183790.255</v>
      </c>
      <c r="BQ18" s="13">
        <f>SUMIFS('Retiro Mensual'!$E$2:$E$2629,'Retiro Mensual'!$A$2:$A$2629,BQ$4,'Retiro Mensual'!$B$2:$B$2629,$B18,'Retiro Mensual'!$C$2:$C$2629,BQ$5)</f>
        <v>188264.03890000001</v>
      </c>
      <c r="BR18" s="13">
        <f>SUMIFS('Retiro Mensual'!$E$2:$E$2629,'Retiro Mensual'!$A$2:$A$2629,BR$4,'Retiro Mensual'!$B$2:$B$2629,$B18,'Retiro Mensual'!$C$2:$C$2629,BR$5)</f>
        <v>216143.6257</v>
      </c>
      <c r="BS18" s="13">
        <f>SUMIFS('Retiro Mensual'!$E$2:$E$2629,'Retiro Mensual'!$A$2:$A$2629,BS$4,'Retiro Mensual'!$B$2:$B$2629,$B18,'Retiro Mensual'!$C$2:$C$2629,BS$5)</f>
        <v>229358.93830000001</v>
      </c>
      <c r="BT18" s="13">
        <f>SUMIFS('Retiro Mensual'!$E$2:$E$2629,'Retiro Mensual'!$A$2:$A$2629,BT$4,'Retiro Mensual'!$B$2:$B$2629,$B18,'Retiro Mensual'!$C$2:$C$2629,BT$5)</f>
        <v>201092.758</v>
      </c>
      <c r="BU18" s="13">
        <f>SUMIFS('Retiro Mensual'!$E$2:$E$2629,'Retiro Mensual'!$A$2:$A$2629,BU$4,'Retiro Mensual'!$B$2:$B$2629,$B18,'Retiro Mensual'!$C$2:$C$2629,BU$5)</f>
        <v>142523.91529999999</v>
      </c>
      <c r="BV18" s="13">
        <f>SUMIFS('Retiro Mensual'!$E$2:$E$2629,'Retiro Mensual'!$A$2:$A$2629,BV$4,'Retiro Mensual'!$B$2:$B$2629,$B18,'Retiro Mensual'!$C$2:$C$2629,BV$5)</f>
        <v>149380.46030000001</v>
      </c>
      <c r="BW18" s="14">
        <f>SUMIFS('Retiro Mensual'!$E$2:$E$2629,'Retiro Mensual'!$A$2:$A$2629,BW$4,'Retiro Mensual'!$B$2:$B$2629,$B18,'Retiro Mensual'!$C$2:$C$2629,BW$5)</f>
        <v>153783.72029999999</v>
      </c>
      <c r="BX18" s="13"/>
      <c r="BY18" s="12">
        <f>SUMIFS('Compra Ventas'!$E$2:$E$2700,'Compra Ventas'!$A$2:$A$2700,BY$4,'Compra Ventas'!$B$2:$B$2700,$B18,'Compra Ventas'!$C$2:$C$2700,BY$5)</f>
        <v>0</v>
      </c>
      <c r="BZ18" s="13">
        <f>SUMIFS('Compra Ventas'!$E$2:$E$2700,'Compra Ventas'!$A$2:$A$2700,BZ$4,'Compra Ventas'!$B$2:$B$2700,$B18,'Compra Ventas'!$C$2:$C$2700,BZ$5)</f>
        <v>0</v>
      </c>
      <c r="CA18" s="13">
        <f>SUMIFS('Compra Ventas'!$E$2:$E$2700,'Compra Ventas'!$A$2:$A$2700,CA$4,'Compra Ventas'!$B$2:$B$2700,$B18,'Compra Ventas'!$C$2:$C$2700,CA$5)</f>
        <v>0</v>
      </c>
      <c r="CB18" s="13">
        <f>SUMIFS('Compra Ventas'!$E$2:$E$2700,'Compra Ventas'!$A$2:$A$2700,CB$4,'Compra Ventas'!$B$2:$B$2700,$B18,'Compra Ventas'!$C$2:$C$2700,CB$5)</f>
        <v>0</v>
      </c>
      <c r="CC18" s="13">
        <f>SUMIFS('Compra Ventas'!$E$2:$E$2700,'Compra Ventas'!$A$2:$A$2700,CC$4,'Compra Ventas'!$B$2:$B$2700,$B18,'Compra Ventas'!$C$2:$C$2700,CC$5)</f>
        <v>0</v>
      </c>
      <c r="CD18" s="13">
        <f>SUMIFS('Compra Ventas'!$E$2:$E$2700,'Compra Ventas'!$A$2:$A$2700,CD$4,'Compra Ventas'!$B$2:$B$2700,$B18,'Compra Ventas'!$C$2:$C$2700,CD$5)</f>
        <v>0</v>
      </c>
      <c r="CE18" s="13">
        <f>SUMIFS('Compra Ventas'!$E$2:$E$2700,'Compra Ventas'!$A$2:$A$2700,CE$4,'Compra Ventas'!$B$2:$B$2700,$B18,'Compra Ventas'!$C$2:$C$2700,CE$5)</f>
        <v>0</v>
      </c>
      <c r="CF18" s="13">
        <f>SUMIFS('Compra Ventas'!$E$2:$E$2700,'Compra Ventas'!$A$2:$A$2700,CF$4,'Compra Ventas'!$B$2:$B$2700,$B18,'Compra Ventas'!$C$2:$C$2700,CF$5)</f>
        <v>0</v>
      </c>
      <c r="CG18" s="13">
        <f>SUMIFS('Compra Ventas'!$E$2:$E$2700,'Compra Ventas'!$A$2:$A$2700,CG$4,'Compra Ventas'!$B$2:$B$2700,$B18,'Compra Ventas'!$C$2:$C$2700,CG$5)</f>
        <v>0</v>
      </c>
      <c r="CH18" s="13">
        <f>SUMIFS('Compra Ventas'!$E$2:$E$2700,'Compra Ventas'!$A$2:$A$2700,CH$4,'Compra Ventas'!$B$2:$B$2700,$B18,'Compra Ventas'!$C$2:$C$2700,CH$5)</f>
        <v>0</v>
      </c>
      <c r="CI18" s="13">
        <f>SUMIFS('Compra Ventas'!$E$2:$E$2700,'Compra Ventas'!$A$2:$A$2700,CI$4,'Compra Ventas'!$B$2:$B$2700,$B18,'Compra Ventas'!$C$2:$C$2700,CI$5)</f>
        <v>0</v>
      </c>
      <c r="CJ18" s="14">
        <f>SUMIFS('Compra Ventas'!$E$2:$E$2700,'Compra Ventas'!$A$2:$A$2700,CJ$4,'Compra Ventas'!$B$2:$B$2700,$B18,'Compra Ventas'!$C$2:$C$2700,CJ$5)</f>
        <v>0</v>
      </c>
      <c r="CK18" s="12">
        <f>SUMIFS('Compra Ventas'!$E$2:$E$2700,'Compra Ventas'!$A$2:$A$2700,CK$4,'Compra Ventas'!$B$2:$B$2700,$B18,'Compra Ventas'!$C$2:$C$2700,CK$5)</f>
        <v>0</v>
      </c>
      <c r="CL18" s="13">
        <f>SUMIFS('Compra Ventas'!$E$2:$E$2700,'Compra Ventas'!$A$2:$A$2700,CL$4,'Compra Ventas'!$B$2:$B$2700,$B18,'Compra Ventas'!$C$2:$C$2700,CL$5)</f>
        <v>0</v>
      </c>
      <c r="CM18" s="13">
        <f>SUMIFS('Compra Ventas'!$E$2:$E$2700,'Compra Ventas'!$A$2:$A$2700,CM$4,'Compra Ventas'!$B$2:$B$2700,$B18,'Compra Ventas'!$C$2:$C$2700,CM$5)</f>
        <v>0</v>
      </c>
      <c r="CN18" s="13">
        <f>SUMIFS('Compra Ventas'!$E$2:$E$2700,'Compra Ventas'!$A$2:$A$2700,CN$4,'Compra Ventas'!$B$2:$B$2700,$B18,'Compra Ventas'!$C$2:$C$2700,CN$5)</f>
        <v>0</v>
      </c>
      <c r="CO18" s="13">
        <f>SUMIFS('Compra Ventas'!$E$2:$E$2700,'Compra Ventas'!$A$2:$A$2700,CO$4,'Compra Ventas'!$B$2:$B$2700,$B18,'Compra Ventas'!$C$2:$C$2700,CO$5)</f>
        <v>0</v>
      </c>
      <c r="CP18" s="13">
        <f>SUMIFS('Compra Ventas'!$E$2:$E$2700,'Compra Ventas'!$A$2:$A$2700,CP$4,'Compra Ventas'!$B$2:$B$2700,$B18,'Compra Ventas'!$C$2:$C$2700,CP$5)</f>
        <v>0</v>
      </c>
      <c r="CQ18" s="13">
        <f>SUMIFS('Compra Ventas'!$E$2:$E$2700,'Compra Ventas'!$A$2:$A$2700,CQ$4,'Compra Ventas'!$B$2:$B$2700,$B18,'Compra Ventas'!$C$2:$C$2700,CQ$5)</f>
        <v>0</v>
      </c>
      <c r="CR18" s="13">
        <f>SUMIFS('Compra Ventas'!$E$2:$E$2700,'Compra Ventas'!$A$2:$A$2700,CR$4,'Compra Ventas'!$B$2:$B$2700,$B18,'Compra Ventas'!$C$2:$C$2700,CR$5)</f>
        <v>0</v>
      </c>
      <c r="CS18" s="13">
        <f>SUMIFS('Compra Ventas'!$E$2:$E$2700,'Compra Ventas'!$A$2:$A$2700,CS$4,'Compra Ventas'!$B$2:$B$2700,$B18,'Compra Ventas'!$C$2:$C$2700,CS$5)</f>
        <v>0</v>
      </c>
      <c r="CT18" s="13">
        <f>SUMIFS('Compra Ventas'!$E$2:$E$2700,'Compra Ventas'!$A$2:$A$2700,CT$4,'Compra Ventas'!$B$2:$B$2700,$B18,'Compra Ventas'!$C$2:$C$2700,CT$5)</f>
        <v>0</v>
      </c>
      <c r="CU18" s="13">
        <f>SUMIFS('Compra Ventas'!$E$2:$E$2700,'Compra Ventas'!$A$2:$A$2700,CU$4,'Compra Ventas'!$B$2:$B$2700,$B18,'Compra Ventas'!$C$2:$C$2700,CU$5)</f>
        <v>0</v>
      </c>
      <c r="CV18" s="14">
        <f>SUMIFS('Compra Ventas'!$E$2:$E$2700,'Compra Ventas'!$A$2:$A$2700,CV$4,'Compra Ventas'!$B$2:$B$2700,$B18,'Compra Ventas'!$C$2:$C$2700,CV$5)</f>
        <v>0</v>
      </c>
      <c r="CW18" s="12">
        <f>SUMIFS('Compra Ventas'!$E$2:$E$2700,'Compra Ventas'!$A$2:$A$2700,CW$4,'Compra Ventas'!$B$2:$B$2700,$B18,'Compra Ventas'!$C$2:$C$2700,CW$5)</f>
        <v>0</v>
      </c>
      <c r="CX18" s="13">
        <f>SUMIFS('Compra Ventas'!$E$2:$E$2700,'Compra Ventas'!$A$2:$A$2700,CX$4,'Compra Ventas'!$B$2:$B$2700,$B18,'Compra Ventas'!$C$2:$C$2700,CX$5)</f>
        <v>0</v>
      </c>
      <c r="CY18" s="13">
        <f>SUMIFS('Compra Ventas'!$E$2:$E$2700,'Compra Ventas'!$A$2:$A$2700,CY$4,'Compra Ventas'!$B$2:$B$2700,$B18,'Compra Ventas'!$C$2:$C$2700,CY$5)</f>
        <v>0</v>
      </c>
      <c r="CZ18" s="13">
        <f>SUMIFS('Compra Ventas'!$E$2:$E$2700,'Compra Ventas'!$A$2:$A$2700,CZ$4,'Compra Ventas'!$B$2:$B$2700,$B18,'Compra Ventas'!$C$2:$C$2700,CZ$5)</f>
        <v>0</v>
      </c>
      <c r="DA18" s="13">
        <f>SUMIFS('Compra Ventas'!$E$2:$E$2700,'Compra Ventas'!$A$2:$A$2700,DA$4,'Compra Ventas'!$B$2:$B$2700,$B18,'Compra Ventas'!$C$2:$C$2700,DA$5)</f>
        <v>0</v>
      </c>
      <c r="DB18" s="13">
        <f>SUMIFS('Compra Ventas'!$E$2:$E$2700,'Compra Ventas'!$A$2:$A$2700,DB$4,'Compra Ventas'!$B$2:$B$2700,$B18,'Compra Ventas'!$C$2:$C$2700,DB$5)</f>
        <v>0</v>
      </c>
      <c r="DC18" s="13">
        <f>SUMIFS('Compra Ventas'!$E$2:$E$2700,'Compra Ventas'!$A$2:$A$2700,DC$4,'Compra Ventas'!$B$2:$B$2700,$B18,'Compra Ventas'!$C$2:$C$2700,DC$5)</f>
        <v>0</v>
      </c>
      <c r="DD18" s="13">
        <f>SUMIFS('Compra Ventas'!$E$2:$E$2700,'Compra Ventas'!$A$2:$A$2700,DD$4,'Compra Ventas'!$B$2:$B$2700,$B18,'Compra Ventas'!$C$2:$C$2700,DD$5)</f>
        <v>0</v>
      </c>
      <c r="DE18" s="13">
        <f>SUMIFS('Compra Ventas'!$E$2:$E$2700,'Compra Ventas'!$A$2:$A$2700,DE$4,'Compra Ventas'!$B$2:$B$2700,$B18,'Compra Ventas'!$C$2:$C$2700,DE$5)</f>
        <v>0</v>
      </c>
      <c r="DF18" s="13">
        <f>SUMIFS('Compra Ventas'!$E$2:$E$2700,'Compra Ventas'!$A$2:$A$2700,DF$4,'Compra Ventas'!$B$2:$B$2700,$B18,'Compra Ventas'!$C$2:$C$2700,DF$5)</f>
        <v>0</v>
      </c>
      <c r="DG18" s="13">
        <f>SUMIFS('Compra Ventas'!$E$2:$E$2700,'Compra Ventas'!$A$2:$A$2700,DG$4,'Compra Ventas'!$B$2:$B$2700,$B18,'Compra Ventas'!$C$2:$C$2700,DG$5)</f>
        <v>0</v>
      </c>
      <c r="DH18" s="14">
        <f>SUMIFS('Compra Ventas'!$E$2:$E$2700,'Compra Ventas'!$A$2:$A$2700,DH$4,'Compra Ventas'!$B$2:$B$2700,$B18,'Compra Ventas'!$C$2:$C$2700,DH$5)</f>
        <v>0</v>
      </c>
      <c r="DI18" s="84"/>
      <c r="DJ18" s="98">
        <f>SUMIFS('Ajuste Ciclado'!D$5:D$47,'Ajuste Ciclado'!$C$5:$C$47,Balance!DJ$4,'Ajuste Ciclado'!$B$5:$B$47,Balance!$B18)</f>
        <v>0</v>
      </c>
      <c r="DK18" s="99">
        <f>SUMIFS('Ajuste Ciclado'!E$5:E$47,'Ajuste Ciclado'!$C$5:$C$47,Balance!DK$4,'Ajuste Ciclado'!$B$5:$B$47,Balance!$B18)</f>
        <v>0</v>
      </c>
      <c r="DL18" s="99">
        <f>SUMIFS('Ajuste Ciclado'!F$5:F$47,'Ajuste Ciclado'!$C$5:$C$47,Balance!DL$4,'Ajuste Ciclado'!$B$5:$B$47,Balance!$B18)</f>
        <v>0</v>
      </c>
      <c r="DM18" s="99">
        <f>SUMIFS('Ajuste Ciclado'!G$5:G$47,'Ajuste Ciclado'!$C$5:$C$47,Balance!DM$4,'Ajuste Ciclado'!$B$5:$B$47,Balance!$B18)</f>
        <v>0</v>
      </c>
      <c r="DN18" s="99">
        <f>SUMIFS('Ajuste Ciclado'!H$5:H$47,'Ajuste Ciclado'!$C$5:$C$47,Balance!DN$4,'Ajuste Ciclado'!$B$5:$B$47,Balance!$B18)</f>
        <v>0</v>
      </c>
      <c r="DO18" s="99">
        <f>SUMIFS('Ajuste Ciclado'!I$5:I$47,'Ajuste Ciclado'!$C$5:$C$47,Balance!DO$4,'Ajuste Ciclado'!$B$5:$B$47,Balance!$B18)</f>
        <v>0</v>
      </c>
      <c r="DP18" s="99">
        <f>SUMIFS('Ajuste Ciclado'!J$5:J$47,'Ajuste Ciclado'!$C$5:$C$47,Balance!DP$4,'Ajuste Ciclado'!$B$5:$B$47,Balance!$B18)</f>
        <v>0</v>
      </c>
      <c r="DQ18" s="99">
        <f>SUMIFS('Ajuste Ciclado'!K$5:K$47,'Ajuste Ciclado'!$C$5:$C$47,Balance!DQ$4,'Ajuste Ciclado'!$B$5:$B$47,Balance!$B18)</f>
        <v>0</v>
      </c>
      <c r="DR18" s="99">
        <f>SUMIFS('Ajuste Ciclado'!L$5:L$47,'Ajuste Ciclado'!$C$5:$C$47,Balance!DR$4,'Ajuste Ciclado'!$B$5:$B$47,Balance!$B18)</f>
        <v>0</v>
      </c>
      <c r="DS18" s="99">
        <f>SUMIFS('Ajuste Ciclado'!M$5:M$47,'Ajuste Ciclado'!$C$5:$C$47,Balance!DS$4,'Ajuste Ciclado'!$B$5:$B$47,Balance!$B18)</f>
        <v>0</v>
      </c>
      <c r="DT18" s="99">
        <f>SUMIFS('Ajuste Ciclado'!N$5:N$47,'Ajuste Ciclado'!$C$5:$C$47,Balance!DT$4,'Ajuste Ciclado'!$B$5:$B$47,Balance!$B18)</f>
        <v>0</v>
      </c>
      <c r="DU18" s="100">
        <f>SUMIFS('Ajuste Ciclado'!O$5:O$47,'Ajuste Ciclado'!$C$5:$C$47,Balance!DU$4,'Ajuste Ciclado'!$B$5:$B$47,Balance!$B18)</f>
        <v>0</v>
      </c>
      <c r="DV18" s="98">
        <f>SUMIFS('Ajuste Ciclado'!D$5:D$47,'Ajuste Ciclado'!$C$5:$C$47,Balance!DV$4,'Ajuste Ciclado'!$B$5:$B$47,Balance!$B18)</f>
        <v>0</v>
      </c>
      <c r="DW18" s="99">
        <f>SUMIFS('Ajuste Ciclado'!E$5:E$47,'Ajuste Ciclado'!$C$5:$C$47,Balance!DW$4,'Ajuste Ciclado'!$B$5:$B$47,Balance!$B18)</f>
        <v>0</v>
      </c>
      <c r="DX18" s="99">
        <f>SUMIFS('Ajuste Ciclado'!F$5:F$47,'Ajuste Ciclado'!$C$5:$C$47,Balance!DX$4,'Ajuste Ciclado'!$B$5:$B$47,Balance!$B18)</f>
        <v>0</v>
      </c>
      <c r="DY18" s="99">
        <f>SUMIFS('Ajuste Ciclado'!G$5:G$47,'Ajuste Ciclado'!$C$5:$C$47,Balance!DY$4,'Ajuste Ciclado'!$B$5:$B$47,Balance!$B18)</f>
        <v>0</v>
      </c>
      <c r="DZ18" s="99">
        <f>SUMIFS('Ajuste Ciclado'!H$5:H$47,'Ajuste Ciclado'!$C$5:$C$47,Balance!DZ$4,'Ajuste Ciclado'!$B$5:$B$47,Balance!$B18)</f>
        <v>0</v>
      </c>
      <c r="EA18" s="99">
        <f>SUMIFS('Ajuste Ciclado'!I$5:I$47,'Ajuste Ciclado'!$C$5:$C$47,Balance!EA$4,'Ajuste Ciclado'!$B$5:$B$47,Balance!$B18)</f>
        <v>0</v>
      </c>
      <c r="EB18" s="99">
        <f>SUMIFS('Ajuste Ciclado'!J$5:J$47,'Ajuste Ciclado'!$C$5:$C$47,Balance!EB$4,'Ajuste Ciclado'!$B$5:$B$47,Balance!$B18)</f>
        <v>0</v>
      </c>
      <c r="EC18" s="99">
        <f>SUMIFS('Ajuste Ciclado'!K$5:K$47,'Ajuste Ciclado'!$C$5:$C$47,Balance!EC$4,'Ajuste Ciclado'!$B$5:$B$47,Balance!$B18)</f>
        <v>0</v>
      </c>
      <c r="ED18" s="99">
        <f>SUMIFS('Ajuste Ciclado'!L$5:L$47,'Ajuste Ciclado'!$C$5:$C$47,Balance!ED$4,'Ajuste Ciclado'!$B$5:$B$47,Balance!$B18)</f>
        <v>0</v>
      </c>
      <c r="EE18" s="99">
        <f>SUMIFS('Ajuste Ciclado'!M$5:M$47,'Ajuste Ciclado'!$C$5:$C$47,Balance!EE$4,'Ajuste Ciclado'!$B$5:$B$47,Balance!$B18)</f>
        <v>0</v>
      </c>
      <c r="EF18" s="99">
        <f>SUMIFS('Ajuste Ciclado'!N$5:N$47,'Ajuste Ciclado'!$C$5:$C$47,Balance!EF$4,'Ajuste Ciclado'!$B$5:$B$47,Balance!$B18)</f>
        <v>0</v>
      </c>
      <c r="EG18" s="100">
        <f>SUMIFS('Ajuste Ciclado'!O$5:O$47,'Ajuste Ciclado'!$C$5:$C$47,Balance!EG$4,'Ajuste Ciclado'!$B$5:$B$47,Balance!$B18)</f>
        <v>0</v>
      </c>
      <c r="EH18" s="98">
        <f>SUMIFS('Ajuste Ciclado'!D$5:D$47,'Ajuste Ciclado'!$C$5:$C$47,Balance!EH$4,'Ajuste Ciclado'!$B$5:$B$47,Balance!$B18)</f>
        <v>0</v>
      </c>
      <c r="EI18" s="99">
        <f>SUMIFS('Ajuste Ciclado'!E$5:E$47,'Ajuste Ciclado'!$C$5:$C$47,Balance!EI$4,'Ajuste Ciclado'!$B$5:$B$47,Balance!$B18)</f>
        <v>0</v>
      </c>
      <c r="EJ18" s="99">
        <f>SUMIFS('Ajuste Ciclado'!F$5:F$47,'Ajuste Ciclado'!$C$5:$C$47,Balance!EJ$4,'Ajuste Ciclado'!$B$5:$B$47,Balance!$B18)</f>
        <v>0</v>
      </c>
      <c r="EK18" s="99">
        <f>SUMIFS('Ajuste Ciclado'!G$5:G$47,'Ajuste Ciclado'!$C$5:$C$47,Balance!EK$4,'Ajuste Ciclado'!$B$5:$B$47,Balance!$B18)</f>
        <v>0</v>
      </c>
      <c r="EL18" s="99">
        <f>SUMIFS('Ajuste Ciclado'!H$5:H$47,'Ajuste Ciclado'!$C$5:$C$47,Balance!EL$4,'Ajuste Ciclado'!$B$5:$B$47,Balance!$B18)</f>
        <v>0</v>
      </c>
      <c r="EM18" s="99">
        <f>SUMIFS('Ajuste Ciclado'!I$5:I$47,'Ajuste Ciclado'!$C$5:$C$47,Balance!EM$4,'Ajuste Ciclado'!$B$5:$B$47,Balance!$B18)</f>
        <v>0</v>
      </c>
      <c r="EN18" s="99">
        <f>SUMIFS('Ajuste Ciclado'!J$5:J$47,'Ajuste Ciclado'!$C$5:$C$47,Balance!EN$4,'Ajuste Ciclado'!$B$5:$B$47,Balance!$B18)</f>
        <v>0</v>
      </c>
      <c r="EO18" s="99">
        <f>SUMIFS('Ajuste Ciclado'!K$5:K$47,'Ajuste Ciclado'!$C$5:$C$47,Balance!EO$4,'Ajuste Ciclado'!$B$5:$B$47,Balance!$B18)</f>
        <v>0</v>
      </c>
      <c r="EP18" s="99">
        <f>SUMIFS('Ajuste Ciclado'!L$5:L$47,'Ajuste Ciclado'!$C$5:$C$47,Balance!EP$4,'Ajuste Ciclado'!$B$5:$B$47,Balance!$B18)</f>
        <v>0</v>
      </c>
      <c r="EQ18" s="99">
        <f>SUMIFS('Ajuste Ciclado'!M$5:M$47,'Ajuste Ciclado'!$C$5:$C$47,Balance!EQ$4,'Ajuste Ciclado'!$B$5:$B$47,Balance!$B18)</f>
        <v>0</v>
      </c>
      <c r="ER18" s="99">
        <f>SUMIFS('Ajuste Ciclado'!N$5:N$47,'Ajuste Ciclado'!$C$5:$C$47,Balance!ER$4,'Ajuste Ciclado'!$B$5:$B$47,Balance!$B18)</f>
        <v>0</v>
      </c>
      <c r="ES18" s="100">
        <f>SUMIFS('Ajuste Ciclado'!O$5:O$47,'Ajuste Ciclado'!$C$5:$C$47,Balance!ES$4,'Ajuste Ciclado'!$B$5:$B$47,Balance!$B18)</f>
        <v>0</v>
      </c>
      <c r="ET18" s="84"/>
      <c r="EU18" s="12">
        <f t="shared" si="129"/>
        <v>-72512.136177316395</v>
      </c>
      <c r="EV18" s="13">
        <f t="shared" si="93"/>
        <v>-59415.231367912682</v>
      </c>
      <c r="EW18" s="13">
        <f t="shared" si="94"/>
        <v>-90230.133997327794</v>
      </c>
      <c r="EX18" s="13">
        <f t="shared" si="95"/>
        <v>-32343.100359193806</v>
      </c>
      <c r="EY18" s="13">
        <f t="shared" si="96"/>
        <v>-35942.786535123509</v>
      </c>
      <c r="EZ18" s="13">
        <f t="shared" si="97"/>
        <v>-54171.437383766985</v>
      </c>
      <c r="FA18" s="13">
        <f t="shared" si="98"/>
        <v>-72235.480886353093</v>
      </c>
      <c r="FB18" s="13">
        <f t="shared" si="99"/>
        <v>-87329.924017388505</v>
      </c>
      <c r="FC18" s="13">
        <f t="shared" si="100"/>
        <v>-81642.577940498013</v>
      </c>
      <c r="FD18" s="13">
        <f t="shared" si="101"/>
        <v>-34009.946945485615</v>
      </c>
      <c r="FE18" s="13">
        <f t="shared" si="102"/>
        <v>-35526.201937942766</v>
      </c>
      <c r="FF18" s="14">
        <f t="shared" si="103"/>
        <v>-43222.710911146729</v>
      </c>
      <c r="FG18" s="12">
        <f t="shared" si="104"/>
        <v>-72443.935985394608</v>
      </c>
      <c r="FH18" s="13">
        <f t="shared" si="105"/>
        <v>-59702.200512407304</v>
      </c>
      <c r="FI18" s="13">
        <f t="shared" si="106"/>
        <v>-90669.084845353296</v>
      </c>
      <c r="FJ18" s="13">
        <f t="shared" si="107"/>
        <v>-32559.947707441897</v>
      </c>
      <c r="FK18" s="13">
        <f t="shared" si="108"/>
        <v>-33307.346103704011</v>
      </c>
      <c r="FL18" s="13">
        <f t="shared" si="109"/>
        <v>-53181.277309761892</v>
      </c>
      <c r="FM18" s="13">
        <f t="shared" si="110"/>
        <v>-72956.340465683315</v>
      </c>
      <c r="FN18" s="13">
        <f t="shared" si="111"/>
        <v>-87457.605024031494</v>
      </c>
      <c r="FO18" s="13">
        <f t="shared" si="112"/>
        <v>-82323.986045637401</v>
      </c>
      <c r="FP18" s="13">
        <f t="shared" si="113"/>
        <v>-38468.121612844814</v>
      </c>
      <c r="FQ18" s="13">
        <f t="shared" si="114"/>
        <v>-49125.627360829676</v>
      </c>
      <c r="FR18" s="14">
        <f t="shared" si="115"/>
        <v>-55886.738024384307</v>
      </c>
      <c r="FS18" s="12">
        <f t="shared" si="116"/>
        <v>-72441.916323938116</v>
      </c>
      <c r="FT18" s="13">
        <f t="shared" si="117"/>
        <v>-59679.395507336594</v>
      </c>
      <c r="FU18" s="13">
        <f t="shared" si="118"/>
        <v>-90271.679964925919</v>
      </c>
      <c r="FV18" s="13">
        <f t="shared" si="119"/>
        <v>-33293.856468405807</v>
      </c>
      <c r="FW18" s="13">
        <f t="shared" si="120"/>
        <v>-34312.288598130195</v>
      </c>
      <c r="FX18" s="13">
        <f t="shared" si="121"/>
        <v>-54957.961653857114</v>
      </c>
      <c r="FY18" s="13">
        <f t="shared" si="122"/>
        <v>-79099.427022682299</v>
      </c>
      <c r="FZ18" s="13">
        <f t="shared" si="123"/>
        <v>-95157.790166358202</v>
      </c>
      <c r="GA18" s="13">
        <f t="shared" si="124"/>
        <v>-89168.514463310799</v>
      </c>
      <c r="GB18" s="13">
        <f t="shared" si="125"/>
        <v>-56850.469260456695</v>
      </c>
      <c r="GC18" s="13">
        <f t="shared" si="126"/>
        <v>-72147.097890992925</v>
      </c>
      <c r="GD18" s="14">
        <f t="shared" si="127"/>
        <v>-74470.675737341371</v>
      </c>
      <c r="GE18" s="84"/>
      <c r="GF18" s="12">
        <f t="shared" si="130"/>
        <v>-698581.66845945595</v>
      </c>
      <c r="GG18" s="13">
        <f t="shared" si="130"/>
        <v>-728082.21099747391</v>
      </c>
      <c r="GH18" s="14">
        <f t="shared" si="130"/>
        <v>-811851.07305773615</v>
      </c>
      <c r="GI18" s="6">
        <f t="shared" si="131"/>
        <v>3</v>
      </c>
      <c r="GJ18" s="12">
        <f t="shared" si="132"/>
        <v>-259202.63595521433</v>
      </c>
      <c r="GK18" s="13">
        <f t="shared" si="133"/>
        <v>-260450.67591502221</v>
      </c>
      <c r="GL18" s="14">
        <f t="shared" si="134"/>
        <v>-274597.98459459492</v>
      </c>
      <c r="GM18" s="84"/>
      <c r="GN18" s="66">
        <f t="shared" si="135"/>
        <v>-274597.98459459492</v>
      </c>
      <c r="GO18" s="84"/>
      <c r="GP18" s="63" t="str" cm="1">
        <f t="array" ref="GP18">INDEX($GF$4:$GH$4,1,GI18)</f>
        <v>Sample 6</v>
      </c>
      <c r="GQ18" s="12">
        <f t="shared" si="136"/>
        <v>-90230.133997327794</v>
      </c>
      <c r="GR18" s="13">
        <f t="shared" si="136"/>
        <v>-87329.924017388505</v>
      </c>
      <c r="GS18" s="14">
        <f t="shared" si="136"/>
        <v>-81642.577940498013</v>
      </c>
      <c r="GT18" s="12">
        <f t="shared" si="137"/>
        <v>-90669.084845353296</v>
      </c>
      <c r="GU18" s="13">
        <f t="shared" si="137"/>
        <v>-87457.605024031494</v>
      </c>
      <c r="GV18" s="14">
        <f t="shared" si="137"/>
        <v>-82323.986045637401</v>
      </c>
      <c r="GW18" s="12">
        <f t="shared" si="138"/>
        <v>-95157.790166358202</v>
      </c>
      <c r="GX18" s="13">
        <f t="shared" si="138"/>
        <v>-90271.679964925919</v>
      </c>
      <c r="GY18" s="14">
        <f t="shared" si="138"/>
        <v>-89168.514463310799</v>
      </c>
      <c r="GZ18" s="84" t="str">
        <f t="shared" si="128"/>
        <v>Sample 6</v>
      </c>
      <c r="HA18" s="12">
        <f t="shared" si="139"/>
        <v>-95157.790166358202</v>
      </c>
      <c r="HB18" s="13">
        <f t="shared" si="139"/>
        <v>-90271.679964925919</v>
      </c>
      <c r="HC18" s="14">
        <f t="shared" si="139"/>
        <v>-89168.514463310799</v>
      </c>
      <c r="HD18" s="6">
        <f t="shared" si="140"/>
        <v>-274597.98459459492</v>
      </c>
      <c r="HE18" s="84" t="str">
        <f t="shared" si="141"/>
        <v>Ok</v>
      </c>
    </row>
    <row r="19" spans="2:213" hidden="1" x14ac:dyDescent="0.3">
      <c r="B19" s="84" t="s">
        <v>412</v>
      </c>
      <c r="C19" s="12">
        <f>SUMIFS(Inyecciones!$E$2:$E$14185,Inyecciones!$A$2:$A$14185,Balance!C$4,Inyecciones!$B$2:$B$14185,Balance!$B19,Inyecciones!$C$2:$C$14185,Balance!C$5)</f>
        <v>31632.195611466239</v>
      </c>
      <c r="D19" s="13">
        <f>SUMIFS(Inyecciones!$E$2:$E$14185,Inyecciones!$A$2:$A$14185,Balance!D$4,Inyecciones!$B$2:$B$14185,Balance!$B19,Inyecciones!$C$2:$C$14185,Balance!D$5)</f>
        <v>25259.849939271229</v>
      </c>
      <c r="E19" s="13">
        <f>SUMIFS(Inyecciones!$E$2:$E$14185,Inyecciones!$A$2:$A$14185,Balance!E$4,Inyecciones!$B$2:$B$14185,Balance!$B19,Inyecciones!$C$2:$C$14185,Balance!E$5)</f>
        <v>29708.100446089589</v>
      </c>
      <c r="F19" s="13">
        <f>SUMIFS(Inyecciones!$E$2:$E$14185,Inyecciones!$A$2:$A$14185,Balance!F$4,Inyecciones!$B$2:$B$14185,Balance!$B19,Inyecciones!$C$2:$C$14185,Balance!F$5)</f>
        <v>20340.094953521289</v>
      </c>
      <c r="G19" s="13">
        <f>SUMIFS(Inyecciones!$E$2:$E$14185,Inyecciones!$A$2:$A$14185,Balance!G$4,Inyecciones!$B$2:$B$14185,Balance!$B19,Inyecciones!$C$2:$C$14185,Balance!G$5)</f>
        <v>14270.289882051</v>
      </c>
      <c r="H19" s="13">
        <f>SUMIFS(Inyecciones!$E$2:$E$14185,Inyecciones!$A$2:$A$14185,Balance!H$4,Inyecciones!$B$2:$B$14185,Balance!$B19,Inyecciones!$C$2:$C$14185,Balance!H$5)</f>
        <v>9588.3767683413516</v>
      </c>
      <c r="I19" s="13">
        <f>SUMIFS(Inyecciones!$E$2:$E$14185,Inyecciones!$A$2:$A$14185,Balance!I$4,Inyecciones!$B$2:$B$14185,Balance!$B19,Inyecciones!$C$2:$C$14185,Balance!I$5)</f>
        <v>13865.51356103652</v>
      </c>
      <c r="J19" s="13">
        <f>SUMIFS(Inyecciones!$E$2:$E$14185,Inyecciones!$A$2:$A$14185,Balance!J$4,Inyecciones!$B$2:$B$14185,Balance!$B19,Inyecciones!$C$2:$C$14185,Balance!J$5)</f>
        <v>17708.690791409441</v>
      </c>
      <c r="K19" s="13">
        <f>SUMIFS(Inyecciones!$E$2:$E$14185,Inyecciones!$A$2:$A$14185,Balance!K$4,Inyecciones!$B$2:$B$14185,Balance!$B19,Inyecciones!$C$2:$C$14185,Balance!K$5)</f>
        <v>16235.631285924959</v>
      </c>
      <c r="L19" s="13">
        <f>SUMIFS(Inyecciones!$E$2:$E$14185,Inyecciones!$A$2:$A$14185,Balance!L$4,Inyecciones!$B$2:$B$14185,Balance!$B19,Inyecciones!$C$2:$C$14185,Balance!L$5)</f>
        <v>3939.5473741077822</v>
      </c>
      <c r="M19" s="13">
        <f>SUMIFS(Inyecciones!$E$2:$E$14185,Inyecciones!$A$2:$A$14185,Balance!M$4,Inyecciones!$B$2:$B$14185,Balance!$B19,Inyecciones!$C$2:$C$14185,Balance!M$5)</f>
        <v>824.20303796789665</v>
      </c>
      <c r="N19" s="14">
        <f>SUMIFS(Inyecciones!$E$2:$E$14185,Inyecciones!$A$2:$A$14185,Balance!N$4,Inyecciones!$B$2:$B$14185,Balance!$B19,Inyecciones!$C$2:$C$14185,Balance!N$5)</f>
        <v>1888.64920449684</v>
      </c>
      <c r="O19" s="12">
        <f>SUMIFS(Inyecciones!$E$2:$E$14185,Inyecciones!$A$2:$A$14185,Balance!O$4,Inyecciones!$B$2:$B$14185,Balance!$B19,Inyecciones!$C$2:$C$14185,Balance!O$5)</f>
        <v>31697.597792914021</v>
      </c>
      <c r="P19" s="13">
        <f>SUMIFS(Inyecciones!$E$2:$E$14185,Inyecciones!$A$2:$A$14185,Balance!P$4,Inyecciones!$B$2:$B$14185,Balance!$B19,Inyecciones!$C$2:$C$14185,Balance!P$5)</f>
        <v>25429.05901398151</v>
      </c>
      <c r="Q19" s="13">
        <f>SUMIFS(Inyecciones!$E$2:$E$14185,Inyecciones!$A$2:$A$14185,Balance!Q$4,Inyecciones!$B$2:$B$14185,Balance!$B19,Inyecciones!$C$2:$C$14185,Balance!Q$5)</f>
        <v>30004.61483658139</v>
      </c>
      <c r="R19" s="13">
        <f>SUMIFS(Inyecciones!$E$2:$E$14185,Inyecciones!$A$2:$A$14185,Balance!R$4,Inyecciones!$B$2:$B$14185,Balance!$B19,Inyecciones!$C$2:$C$14185,Balance!R$5)</f>
        <v>21608.327596739229</v>
      </c>
      <c r="S19" s="13">
        <f>SUMIFS(Inyecciones!$E$2:$E$14185,Inyecciones!$A$2:$A$14185,Balance!S$4,Inyecciones!$B$2:$B$14185,Balance!$B19,Inyecciones!$C$2:$C$14185,Balance!S$5)</f>
        <v>13835.67672657064</v>
      </c>
      <c r="T19" s="13">
        <f>SUMIFS(Inyecciones!$E$2:$E$14185,Inyecciones!$A$2:$A$14185,Balance!T$4,Inyecciones!$B$2:$B$14185,Balance!$B19,Inyecciones!$C$2:$C$14185,Balance!T$5)</f>
        <v>9692.9876266831525</v>
      </c>
      <c r="U19" s="13">
        <f>SUMIFS(Inyecciones!$E$2:$E$14185,Inyecciones!$A$2:$A$14185,Balance!U$4,Inyecciones!$B$2:$B$14185,Balance!$B19,Inyecciones!$C$2:$C$14185,Balance!U$5)</f>
        <v>14673.19701479682</v>
      </c>
      <c r="V19" s="13">
        <f>SUMIFS(Inyecciones!$E$2:$E$14185,Inyecciones!$A$2:$A$14185,Balance!V$4,Inyecciones!$B$2:$B$14185,Balance!$B19,Inyecciones!$C$2:$C$14185,Balance!V$5)</f>
        <v>17804.391025451201</v>
      </c>
      <c r="W19" s="13">
        <f>SUMIFS(Inyecciones!$E$2:$E$14185,Inyecciones!$A$2:$A$14185,Balance!W$4,Inyecciones!$B$2:$B$14185,Balance!$B19,Inyecciones!$C$2:$C$14185,Balance!W$5)</f>
        <v>16552.205038820539</v>
      </c>
      <c r="X19" s="13">
        <f>SUMIFS(Inyecciones!$E$2:$E$14185,Inyecciones!$A$2:$A$14185,Balance!X$4,Inyecciones!$B$2:$B$14185,Balance!$B19,Inyecciones!$C$2:$C$14185,Balance!X$5)</f>
        <v>6066.9749016407804</v>
      </c>
      <c r="Y19" s="13">
        <f>SUMIFS(Inyecciones!$E$2:$E$14185,Inyecciones!$A$2:$A$14185,Balance!Y$4,Inyecciones!$B$2:$B$14185,Balance!$B19,Inyecciones!$C$2:$C$14185,Balance!Y$5)</f>
        <v>6741.803040358097</v>
      </c>
      <c r="Z19" s="14">
        <f>SUMIFS(Inyecciones!$E$2:$E$14185,Inyecciones!$A$2:$A$14185,Balance!Z$4,Inyecciones!$B$2:$B$14185,Balance!$B19,Inyecciones!$C$2:$C$14185,Balance!Z$5)</f>
        <v>10010.80179738377</v>
      </c>
      <c r="AA19" s="12">
        <f>SUMIFS(Inyecciones!$E$2:$E$14185,Inyecciones!$A$2:$A$14185,Balance!AA$4,Inyecciones!$B$2:$B$14185,Balance!$B19,Inyecciones!$C$2:$C$14185,Balance!AA$5)</f>
        <v>31709.025225817189</v>
      </c>
      <c r="AB19" s="13">
        <f>SUMIFS(Inyecciones!$E$2:$E$14185,Inyecciones!$A$2:$A$14185,Balance!AB$4,Inyecciones!$B$2:$B$14185,Balance!$B19,Inyecciones!$C$2:$C$14185,Balance!AB$5)</f>
        <v>25431.66042441193</v>
      </c>
      <c r="AC19" s="13">
        <f>SUMIFS(Inyecciones!$E$2:$E$14185,Inyecciones!$A$2:$A$14185,Balance!AC$4,Inyecciones!$B$2:$B$14185,Balance!$B19,Inyecciones!$C$2:$C$14185,Balance!AC$5)</f>
        <v>29888.087055845092</v>
      </c>
      <c r="AD19" s="13">
        <f>SUMIFS(Inyecciones!$E$2:$E$14185,Inyecciones!$A$2:$A$14185,Balance!AD$4,Inyecciones!$B$2:$B$14185,Balance!$B19,Inyecciones!$C$2:$C$14185,Balance!AD$5)</f>
        <v>21446.747407135001</v>
      </c>
      <c r="AE19" s="13">
        <f>SUMIFS(Inyecciones!$E$2:$E$14185,Inyecciones!$A$2:$A$14185,Balance!AE$4,Inyecciones!$B$2:$B$14185,Balance!$B19,Inyecciones!$C$2:$C$14185,Balance!AE$5)</f>
        <v>14528.168503089541</v>
      </c>
      <c r="AF19" s="13">
        <f>SUMIFS(Inyecciones!$E$2:$E$14185,Inyecciones!$A$2:$A$14185,Balance!AF$4,Inyecciones!$B$2:$B$14185,Balance!$B19,Inyecciones!$C$2:$C$14185,Balance!AF$5)</f>
        <v>10463.0984873007</v>
      </c>
      <c r="AG19" s="13">
        <f>SUMIFS(Inyecciones!$E$2:$E$14185,Inyecciones!$A$2:$A$14185,Balance!AG$4,Inyecciones!$B$2:$B$14185,Balance!$B19,Inyecciones!$C$2:$C$14185,Balance!AG$5)</f>
        <v>16065.98825645031</v>
      </c>
      <c r="AH19" s="13">
        <f>SUMIFS(Inyecciones!$E$2:$E$14185,Inyecciones!$A$2:$A$14185,Balance!AH$4,Inyecciones!$B$2:$B$14185,Balance!$B19,Inyecciones!$C$2:$C$14185,Balance!AH$5)</f>
        <v>19943.677484328149</v>
      </c>
      <c r="AI19" s="13">
        <f>SUMIFS(Inyecciones!$E$2:$E$14185,Inyecciones!$A$2:$A$14185,Balance!AI$4,Inyecciones!$B$2:$B$14185,Balance!$B19,Inyecciones!$C$2:$C$14185,Balance!AI$5)</f>
        <v>18022.45654952899</v>
      </c>
      <c r="AJ19" s="13">
        <f>SUMIFS(Inyecciones!$E$2:$E$14185,Inyecciones!$A$2:$A$14185,Balance!AJ$4,Inyecciones!$B$2:$B$14185,Balance!$B19,Inyecciones!$C$2:$C$14185,Balance!AJ$5)</f>
        <v>13908.312207657411</v>
      </c>
      <c r="AK19" s="13">
        <f>SUMIFS(Inyecciones!$E$2:$E$14185,Inyecciones!$A$2:$A$14185,Balance!AK$4,Inyecciones!$B$2:$B$14185,Balance!$B19,Inyecciones!$C$2:$C$14185,Balance!AK$5)</f>
        <v>13993.687102401829</v>
      </c>
      <c r="AL19" s="14">
        <f>SUMIFS(Inyecciones!$E$2:$E$14185,Inyecciones!$A$2:$A$14185,Balance!AL$4,Inyecciones!$B$2:$B$14185,Balance!$B19,Inyecciones!$C$2:$C$14185,Balance!AL$5)</f>
        <v>16471.588672250859</v>
      </c>
      <c r="AM19" s="13"/>
      <c r="AN19" s="12">
        <f>SUMIFS('Retiro Mensual'!$E$2:$E$2629,'Retiro Mensual'!$A$2:$A$2629,AN$4,'Retiro Mensual'!$B$2:$B$2629,$B19,'Retiro Mensual'!$C$2:$C$2629,AN$5)</f>
        <v>0</v>
      </c>
      <c r="AO19" s="13">
        <f>SUMIFS('Retiro Mensual'!$E$2:$E$2629,'Retiro Mensual'!$A$2:$A$2629,AO$4,'Retiro Mensual'!$B$2:$B$2629,$B19,'Retiro Mensual'!$C$2:$C$2629,AO$5)</f>
        <v>0</v>
      </c>
      <c r="AP19" s="13">
        <f>SUMIFS('Retiro Mensual'!$E$2:$E$2629,'Retiro Mensual'!$A$2:$A$2629,AP$4,'Retiro Mensual'!$B$2:$B$2629,$B19,'Retiro Mensual'!$C$2:$C$2629,AP$5)</f>
        <v>0</v>
      </c>
      <c r="AQ19" s="13">
        <f>SUMIFS('Retiro Mensual'!$E$2:$E$2629,'Retiro Mensual'!$A$2:$A$2629,AQ$4,'Retiro Mensual'!$B$2:$B$2629,$B19,'Retiro Mensual'!$C$2:$C$2629,AQ$5)</f>
        <v>0</v>
      </c>
      <c r="AR19" s="13">
        <f>SUMIFS('Retiro Mensual'!$E$2:$E$2629,'Retiro Mensual'!$A$2:$A$2629,AR$4,'Retiro Mensual'!$B$2:$B$2629,$B19,'Retiro Mensual'!$C$2:$C$2629,AR$5)</f>
        <v>0</v>
      </c>
      <c r="AS19" s="13">
        <f>SUMIFS('Retiro Mensual'!$E$2:$E$2629,'Retiro Mensual'!$A$2:$A$2629,AS$4,'Retiro Mensual'!$B$2:$B$2629,$B19,'Retiro Mensual'!$C$2:$C$2629,AS$5)</f>
        <v>0</v>
      </c>
      <c r="AT19" s="13">
        <f>SUMIFS('Retiro Mensual'!$E$2:$E$2629,'Retiro Mensual'!$A$2:$A$2629,AT$4,'Retiro Mensual'!$B$2:$B$2629,$B19,'Retiro Mensual'!$C$2:$C$2629,AT$5)</f>
        <v>0</v>
      </c>
      <c r="AU19" s="13">
        <f>SUMIFS('Retiro Mensual'!$E$2:$E$2629,'Retiro Mensual'!$A$2:$A$2629,AU$4,'Retiro Mensual'!$B$2:$B$2629,$B19,'Retiro Mensual'!$C$2:$C$2629,AU$5)</f>
        <v>0</v>
      </c>
      <c r="AV19" s="13">
        <f>SUMIFS('Retiro Mensual'!$E$2:$E$2629,'Retiro Mensual'!$A$2:$A$2629,AV$4,'Retiro Mensual'!$B$2:$B$2629,$B19,'Retiro Mensual'!$C$2:$C$2629,AV$5)</f>
        <v>0</v>
      </c>
      <c r="AW19" s="13">
        <f>SUMIFS('Retiro Mensual'!$E$2:$E$2629,'Retiro Mensual'!$A$2:$A$2629,AW$4,'Retiro Mensual'!$B$2:$B$2629,$B19,'Retiro Mensual'!$C$2:$C$2629,AW$5)</f>
        <v>0</v>
      </c>
      <c r="AX19" s="13">
        <f>SUMIFS('Retiro Mensual'!$E$2:$E$2629,'Retiro Mensual'!$A$2:$A$2629,AX$4,'Retiro Mensual'!$B$2:$B$2629,$B19,'Retiro Mensual'!$C$2:$C$2629,AX$5)</f>
        <v>0</v>
      </c>
      <c r="AY19" s="14">
        <f>SUMIFS('Retiro Mensual'!$E$2:$E$2629,'Retiro Mensual'!$A$2:$A$2629,AY$4,'Retiro Mensual'!$B$2:$B$2629,$B19,'Retiro Mensual'!$C$2:$C$2629,AY$5)</f>
        <v>0</v>
      </c>
      <c r="AZ19" s="12">
        <f>SUMIFS('Retiro Mensual'!$E$2:$E$2629,'Retiro Mensual'!$A$2:$A$2629,AZ$4,'Retiro Mensual'!$B$2:$B$2629,$B19,'Retiro Mensual'!$C$2:$C$2629,AZ$5)</f>
        <v>0</v>
      </c>
      <c r="BA19" s="13">
        <f>SUMIFS('Retiro Mensual'!$E$2:$E$2629,'Retiro Mensual'!$A$2:$A$2629,BA$4,'Retiro Mensual'!$B$2:$B$2629,$B19,'Retiro Mensual'!$C$2:$C$2629,BA$5)</f>
        <v>0</v>
      </c>
      <c r="BB19" s="13">
        <f>SUMIFS('Retiro Mensual'!$E$2:$E$2629,'Retiro Mensual'!$A$2:$A$2629,BB$4,'Retiro Mensual'!$B$2:$B$2629,$B19,'Retiro Mensual'!$C$2:$C$2629,BB$5)</f>
        <v>0</v>
      </c>
      <c r="BC19" s="13">
        <f>SUMIFS('Retiro Mensual'!$E$2:$E$2629,'Retiro Mensual'!$A$2:$A$2629,BC$4,'Retiro Mensual'!$B$2:$B$2629,$B19,'Retiro Mensual'!$C$2:$C$2629,BC$5)</f>
        <v>0</v>
      </c>
      <c r="BD19" s="13">
        <f>SUMIFS('Retiro Mensual'!$E$2:$E$2629,'Retiro Mensual'!$A$2:$A$2629,BD$4,'Retiro Mensual'!$B$2:$B$2629,$B19,'Retiro Mensual'!$C$2:$C$2629,BD$5)</f>
        <v>0</v>
      </c>
      <c r="BE19" s="13">
        <f>SUMIFS('Retiro Mensual'!$E$2:$E$2629,'Retiro Mensual'!$A$2:$A$2629,BE$4,'Retiro Mensual'!$B$2:$B$2629,$B19,'Retiro Mensual'!$C$2:$C$2629,BE$5)</f>
        <v>0</v>
      </c>
      <c r="BF19" s="13">
        <f>SUMIFS('Retiro Mensual'!$E$2:$E$2629,'Retiro Mensual'!$A$2:$A$2629,BF$4,'Retiro Mensual'!$B$2:$B$2629,$B19,'Retiro Mensual'!$C$2:$C$2629,BF$5)</f>
        <v>0</v>
      </c>
      <c r="BG19" s="13">
        <f>SUMIFS('Retiro Mensual'!$E$2:$E$2629,'Retiro Mensual'!$A$2:$A$2629,BG$4,'Retiro Mensual'!$B$2:$B$2629,$B19,'Retiro Mensual'!$C$2:$C$2629,BG$5)</f>
        <v>0</v>
      </c>
      <c r="BH19" s="13">
        <f>SUMIFS('Retiro Mensual'!$E$2:$E$2629,'Retiro Mensual'!$A$2:$A$2629,BH$4,'Retiro Mensual'!$B$2:$B$2629,$B19,'Retiro Mensual'!$C$2:$C$2629,BH$5)</f>
        <v>0</v>
      </c>
      <c r="BI19" s="13">
        <f>SUMIFS('Retiro Mensual'!$E$2:$E$2629,'Retiro Mensual'!$A$2:$A$2629,BI$4,'Retiro Mensual'!$B$2:$B$2629,$B19,'Retiro Mensual'!$C$2:$C$2629,BI$5)</f>
        <v>0</v>
      </c>
      <c r="BJ19" s="13">
        <f>SUMIFS('Retiro Mensual'!$E$2:$E$2629,'Retiro Mensual'!$A$2:$A$2629,BJ$4,'Retiro Mensual'!$B$2:$B$2629,$B19,'Retiro Mensual'!$C$2:$C$2629,BJ$5)</f>
        <v>0</v>
      </c>
      <c r="BK19" s="14">
        <f>SUMIFS('Retiro Mensual'!$E$2:$E$2629,'Retiro Mensual'!$A$2:$A$2629,BK$4,'Retiro Mensual'!$B$2:$B$2629,$B19,'Retiro Mensual'!$C$2:$C$2629,BK$5)</f>
        <v>0</v>
      </c>
      <c r="BL19" s="12">
        <f>SUMIFS('Retiro Mensual'!$E$2:$E$2629,'Retiro Mensual'!$A$2:$A$2629,BL$4,'Retiro Mensual'!$B$2:$B$2629,$B19,'Retiro Mensual'!$C$2:$C$2629,BL$5)</f>
        <v>0</v>
      </c>
      <c r="BM19" s="13">
        <f>SUMIFS('Retiro Mensual'!$E$2:$E$2629,'Retiro Mensual'!$A$2:$A$2629,BM$4,'Retiro Mensual'!$B$2:$B$2629,$B19,'Retiro Mensual'!$C$2:$C$2629,BM$5)</f>
        <v>0</v>
      </c>
      <c r="BN19" s="13">
        <f>SUMIFS('Retiro Mensual'!$E$2:$E$2629,'Retiro Mensual'!$A$2:$A$2629,BN$4,'Retiro Mensual'!$B$2:$B$2629,$B19,'Retiro Mensual'!$C$2:$C$2629,BN$5)</f>
        <v>0</v>
      </c>
      <c r="BO19" s="13">
        <f>SUMIFS('Retiro Mensual'!$E$2:$E$2629,'Retiro Mensual'!$A$2:$A$2629,BO$4,'Retiro Mensual'!$B$2:$B$2629,$B19,'Retiro Mensual'!$C$2:$C$2629,BO$5)</f>
        <v>0</v>
      </c>
      <c r="BP19" s="13">
        <f>SUMIFS('Retiro Mensual'!$E$2:$E$2629,'Retiro Mensual'!$A$2:$A$2629,BP$4,'Retiro Mensual'!$B$2:$B$2629,$B19,'Retiro Mensual'!$C$2:$C$2629,BP$5)</f>
        <v>0</v>
      </c>
      <c r="BQ19" s="13">
        <f>SUMIFS('Retiro Mensual'!$E$2:$E$2629,'Retiro Mensual'!$A$2:$A$2629,BQ$4,'Retiro Mensual'!$B$2:$B$2629,$B19,'Retiro Mensual'!$C$2:$C$2629,BQ$5)</f>
        <v>0</v>
      </c>
      <c r="BR19" s="13">
        <f>SUMIFS('Retiro Mensual'!$E$2:$E$2629,'Retiro Mensual'!$A$2:$A$2629,BR$4,'Retiro Mensual'!$B$2:$B$2629,$B19,'Retiro Mensual'!$C$2:$C$2629,BR$5)</f>
        <v>0</v>
      </c>
      <c r="BS19" s="13">
        <f>SUMIFS('Retiro Mensual'!$E$2:$E$2629,'Retiro Mensual'!$A$2:$A$2629,BS$4,'Retiro Mensual'!$B$2:$B$2629,$B19,'Retiro Mensual'!$C$2:$C$2629,BS$5)</f>
        <v>0</v>
      </c>
      <c r="BT19" s="13">
        <f>SUMIFS('Retiro Mensual'!$E$2:$E$2629,'Retiro Mensual'!$A$2:$A$2629,BT$4,'Retiro Mensual'!$B$2:$B$2629,$B19,'Retiro Mensual'!$C$2:$C$2629,BT$5)</f>
        <v>0</v>
      </c>
      <c r="BU19" s="13">
        <f>SUMIFS('Retiro Mensual'!$E$2:$E$2629,'Retiro Mensual'!$A$2:$A$2629,BU$4,'Retiro Mensual'!$B$2:$B$2629,$B19,'Retiro Mensual'!$C$2:$C$2629,BU$5)</f>
        <v>0</v>
      </c>
      <c r="BV19" s="13">
        <f>SUMIFS('Retiro Mensual'!$E$2:$E$2629,'Retiro Mensual'!$A$2:$A$2629,BV$4,'Retiro Mensual'!$B$2:$B$2629,$B19,'Retiro Mensual'!$C$2:$C$2629,BV$5)</f>
        <v>0</v>
      </c>
      <c r="BW19" s="14">
        <f>SUMIFS('Retiro Mensual'!$E$2:$E$2629,'Retiro Mensual'!$A$2:$A$2629,BW$4,'Retiro Mensual'!$B$2:$B$2629,$B19,'Retiro Mensual'!$C$2:$C$2629,BW$5)</f>
        <v>0</v>
      </c>
      <c r="BX19" s="13"/>
      <c r="BY19" s="12">
        <f>SUMIFS('Compra Ventas'!$E$2:$E$2700,'Compra Ventas'!$A$2:$A$2700,BY$4,'Compra Ventas'!$B$2:$B$2700,$B19,'Compra Ventas'!$C$2:$C$2700,BY$5)</f>
        <v>0</v>
      </c>
      <c r="BZ19" s="13">
        <f>SUMIFS('Compra Ventas'!$E$2:$E$2700,'Compra Ventas'!$A$2:$A$2700,BZ$4,'Compra Ventas'!$B$2:$B$2700,$B19,'Compra Ventas'!$C$2:$C$2700,BZ$5)</f>
        <v>0</v>
      </c>
      <c r="CA19" s="13">
        <f>SUMIFS('Compra Ventas'!$E$2:$E$2700,'Compra Ventas'!$A$2:$A$2700,CA$4,'Compra Ventas'!$B$2:$B$2700,$B19,'Compra Ventas'!$C$2:$C$2700,CA$5)</f>
        <v>0</v>
      </c>
      <c r="CB19" s="13">
        <f>SUMIFS('Compra Ventas'!$E$2:$E$2700,'Compra Ventas'!$A$2:$A$2700,CB$4,'Compra Ventas'!$B$2:$B$2700,$B19,'Compra Ventas'!$C$2:$C$2700,CB$5)</f>
        <v>0</v>
      </c>
      <c r="CC19" s="13">
        <f>SUMIFS('Compra Ventas'!$E$2:$E$2700,'Compra Ventas'!$A$2:$A$2700,CC$4,'Compra Ventas'!$B$2:$B$2700,$B19,'Compra Ventas'!$C$2:$C$2700,CC$5)</f>
        <v>0</v>
      </c>
      <c r="CD19" s="13">
        <f>SUMIFS('Compra Ventas'!$E$2:$E$2700,'Compra Ventas'!$A$2:$A$2700,CD$4,'Compra Ventas'!$B$2:$B$2700,$B19,'Compra Ventas'!$C$2:$C$2700,CD$5)</f>
        <v>0</v>
      </c>
      <c r="CE19" s="13">
        <f>SUMIFS('Compra Ventas'!$E$2:$E$2700,'Compra Ventas'!$A$2:$A$2700,CE$4,'Compra Ventas'!$B$2:$B$2700,$B19,'Compra Ventas'!$C$2:$C$2700,CE$5)</f>
        <v>0</v>
      </c>
      <c r="CF19" s="13">
        <f>SUMIFS('Compra Ventas'!$E$2:$E$2700,'Compra Ventas'!$A$2:$A$2700,CF$4,'Compra Ventas'!$B$2:$B$2700,$B19,'Compra Ventas'!$C$2:$C$2700,CF$5)</f>
        <v>0</v>
      </c>
      <c r="CG19" s="13">
        <f>SUMIFS('Compra Ventas'!$E$2:$E$2700,'Compra Ventas'!$A$2:$A$2700,CG$4,'Compra Ventas'!$B$2:$B$2700,$B19,'Compra Ventas'!$C$2:$C$2700,CG$5)</f>
        <v>0</v>
      </c>
      <c r="CH19" s="13">
        <f>SUMIFS('Compra Ventas'!$E$2:$E$2700,'Compra Ventas'!$A$2:$A$2700,CH$4,'Compra Ventas'!$B$2:$B$2700,$B19,'Compra Ventas'!$C$2:$C$2700,CH$5)</f>
        <v>0</v>
      </c>
      <c r="CI19" s="13">
        <f>SUMIFS('Compra Ventas'!$E$2:$E$2700,'Compra Ventas'!$A$2:$A$2700,CI$4,'Compra Ventas'!$B$2:$B$2700,$B19,'Compra Ventas'!$C$2:$C$2700,CI$5)</f>
        <v>0</v>
      </c>
      <c r="CJ19" s="14">
        <f>SUMIFS('Compra Ventas'!$E$2:$E$2700,'Compra Ventas'!$A$2:$A$2700,CJ$4,'Compra Ventas'!$B$2:$B$2700,$B19,'Compra Ventas'!$C$2:$C$2700,CJ$5)</f>
        <v>0</v>
      </c>
      <c r="CK19" s="12">
        <f>SUMIFS('Compra Ventas'!$E$2:$E$2700,'Compra Ventas'!$A$2:$A$2700,CK$4,'Compra Ventas'!$B$2:$B$2700,$B19,'Compra Ventas'!$C$2:$C$2700,CK$5)</f>
        <v>0</v>
      </c>
      <c r="CL19" s="13">
        <f>SUMIFS('Compra Ventas'!$E$2:$E$2700,'Compra Ventas'!$A$2:$A$2700,CL$4,'Compra Ventas'!$B$2:$B$2700,$B19,'Compra Ventas'!$C$2:$C$2700,CL$5)</f>
        <v>0</v>
      </c>
      <c r="CM19" s="13">
        <f>SUMIFS('Compra Ventas'!$E$2:$E$2700,'Compra Ventas'!$A$2:$A$2700,CM$4,'Compra Ventas'!$B$2:$B$2700,$B19,'Compra Ventas'!$C$2:$C$2700,CM$5)</f>
        <v>0</v>
      </c>
      <c r="CN19" s="13">
        <f>SUMIFS('Compra Ventas'!$E$2:$E$2700,'Compra Ventas'!$A$2:$A$2700,CN$4,'Compra Ventas'!$B$2:$B$2700,$B19,'Compra Ventas'!$C$2:$C$2700,CN$5)</f>
        <v>0</v>
      </c>
      <c r="CO19" s="13">
        <f>SUMIFS('Compra Ventas'!$E$2:$E$2700,'Compra Ventas'!$A$2:$A$2700,CO$4,'Compra Ventas'!$B$2:$B$2700,$B19,'Compra Ventas'!$C$2:$C$2700,CO$5)</f>
        <v>0</v>
      </c>
      <c r="CP19" s="13">
        <f>SUMIFS('Compra Ventas'!$E$2:$E$2700,'Compra Ventas'!$A$2:$A$2700,CP$4,'Compra Ventas'!$B$2:$B$2700,$B19,'Compra Ventas'!$C$2:$C$2700,CP$5)</f>
        <v>0</v>
      </c>
      <c r="CQ19" s="13">
        <f>SUMIFS('Compra Ventas'!$E$2:$E$2700,'Compra Ventas'!$A$2:$A$2700,CQ$4,'Compra Ventas'!$B$2:$B$2700,$B19,'Compra Ventas'!$C$2:$C$2700,CQ$5)</f>
        <v>0</v>
      </c>
      <c r="CR19" s="13">
        <f>SUMIFS('Compra Ventas'!$E$2:$E$2700,'Compra Ventas'!$A$2:$A$2700,CR$4,'Compra Ventas'!$B$2:$B$2700,$B19,'Compra Ventas'!$C$2:$C$2700,CR$5)</f>
        <v>0</v>
      </c>
      <c r="CS19" s="13">
        <f>SUMIFS('Compra Ventas'!$E$2:$E$2700,'Compra Ventas'!$A$2:$A$2700,CS$4,'Compra Ventas'!$B$2:$B$2700,$B19,'Compra Ventas'!$C$2:$C$2700,CS$5)</f>
        <v>0</v>
      </c>
      <c r="CT19" s="13">
        <f>SUMIFS('Compra Ventas'!$E$2:$E$2700,'Compra Ventas'!$A$2:$A$2700,CT$4,'Compra Ventas'!$B$2:$B$2700,$B19,'Compra Ventas'!$C$2:$C$2700,CT$5)</f>
        <v>0</v>
      </c>
      <c r="CU19" s="13">
        <f>SUMIFS('Compra Ventas'!$E$2:$E$2700,'Compra Ventas'!$A$2:$A$2700,CU$4,'Compra Ventas'!$B$2:$B$2700,$B19,'Compra Ventas'!$C$2:$C$2700,CU$5)</f>
        <v>0</v>
      </c>
      <c r="CV19" s="14">
        <f>SUMIFS('Compra Ventas'!$E$2:$E$2700,'Compra Ventas'!$A$2:$A$2700,CV$4,'Compra Ventas'!$B$2:$B$2700,$B19,'Compra Ventas'!$C$2:$C$2700,CV$5)</f>
        <v>0</v>
      </c>
      <c r="CW19" s="12">
        <f>SUMIFS('Compra Ventas'!$E$2:$E$2700,'Compra Ventas'!$A$2:$A$2700,CW$4,'Compra Ventas'!$B$2:$B$2700,$B19,'Compra Ventas'!$C$2:$C$2700,CW$5)</f>
        <v>0</v>
      </c>
      <c r="CX19" s="13">
        <f>SUMIFS('Compra Ventas'!$E$2:$E$2700,'Compra Ventas'!$A$2:$A$2700,CX$4,'Compra Ventas'!$B$2:$B$2700,$B19,'Compra Ventas'!$C$2:$C$2700,CX$5)</f>
        <v>0</v>
      </c>
      <c r="CY19" s="13">
        <f>SUMIFS('Compra Ventas'!$E$2:$E$2700,'Compra Ventas'!$A$2:$A$2700,CY$4,'Compra Ventas'!$B$2:$B$2700,$B19,'Compra Ventas'!$C$2:$C$2700,CY$5)</f>
        <v>0</v>
      </c>
      <c r="CZ19" s="13">
        <f>SUMIFS('Compra Ventas'!$E$2:$E$2700,'Compra Ventas'!$A$2:$A$2700,CZ$4,'Compra Ventas'!$B$2:$B$2700,$B19,'Compra Ventas'!$C$2:$C$2700,CZ$5)</f>
        <v>0</v>
      </c>
      <c r="DA19" s="13">
        <f>SUMIFS('Compra Ventas'!$E$2:$E$2700,'Compra Ventas'!$A$2:$A$2700,DA$4,'Compra Ventas'!$B$2:$B$2700,$B19,'Compra Ventas'!$C$2:$C$2700,DA$5)</f>
        <v>0</v>
      </c>
      <c r="DB19" s="13">
        <f>SUMIFS('Compra Ventas'!$E$2:$E$2700,'Compra Ventas'!$A$2:$A$2700,DB$4,'Compra Ventas'!$B$2:$B$2700,$B19,'Compra Ventas'!$C$2:$C$2700,DB$5)</f>
        <v>0</v>
      </c>
      <c r="DC19" s="13">
        <f>SUMIFS('Compra Ventas'!$E$2:$E$2700,'Compra Ventas'!$A$2:$A$2700,DC$4,'Compra Ventas'!$B$2:$B$2700,$B19,'Compra Ventas'!$C$2:$C$2700,DC$5)</f>
        <v>0</v>
      </c>
      <c r="DD19" s="13">
        <f>SUMIFS('Compra Ventas'!$E$2:$E$2700,'Compra Ventas'!$A$2:$A$2700,DD$4,'Compra Ventas'!$B$2:$B$2700,$B19,'Compra Ventas'!$C$2:$C$2700,DD$5)</f>
        <v>0</v>
      </c>
      <c r="DE19" s="13">
        <f>SUMIFS('Compra Ventas'!$E$2:$E$2700,'Compra Ventas'!$A$2:$A$2700,DE$4,'Compra Ventas'!$B$2:$B$2700,$B19,'Compra Ventas'!$C$2:$C$2700,DE$5)</f>
        <v>0</v>
      </c>
      <c r="DF19" s="13">
        <f>SUMIFS('Compra Ventas'!$E$2:$E$2700,'Compra Ventas'!$A$2:$A$2700,DF$4,'Compra Ventas'!$B$2:$B$2700,$B19,'Compra Ventas'!$C$2:$C$2700,DF$5)</f>
        <v>0</v>
      </c>
      <c r="DG19" s="13">
        <f>SUMIFS('Compra Ventas'!$E$2:$E$2700,'Compra Ventas'!$A$2:$A$2700,DG$4,'Compra Ventas'!$B$2:$B$2700,$B19,'Compra Ventas'!$C$2:$C$2700,DG$5)</f>
        <v>0</v>
      </c>
      <c r="DH19" s="14">
        <f>SUMIFS('Compra Ventas'!$E$2:$E$2700,'Compra Ventas'!$A$2:$A$2700,DH$4,'Compra Ventas'!$B$2:$B$2700,$B19,'Compra Ventas'!$C$2:$C$2700,DH$5)</f>
        <v>0</v>
      </c>
      <c r="DI19" s="84"/>
      <c r="DJ19" s="98">
        <f>SUMIFS('Ajuste Ciclado'!D$5:D$47,'Ajuste Ciclado'!$C$5:$C$47,Balance!DJ$4,'Ajuste Ciclado'!$B$5:$B$47,Balance!$B19)</f>
        <v>0</v>
      </c>
      <c r="DK19" s="99">
        <f>SUMIFS('Ajuste Ciclado'!E$5:E$47,'Ajuste Ciclado'!$C$5:$C$47,Balance!DK$4,'Ajuste Ciclado'!$B$5:$B$47,Balance!$B19)</f>
        <v>0</v>
      </c>
      <c r="DL19" s="99">
        <f>SUMIFS('Ajuste Ciclado'!F$5:F$47,'Ajuste Ciclado'!$C$5:$C$47,Balance!DL$4,'Ajuste Ciclado'!$B$5:$B$47,Balance!$B19)</f>
        <v>0</v>
      </c>
      <c r="DM19" s="99">
        <f>SUMIFS('Ajuste Ciclado'!G$5:G$47,'Ajuste Ciclado'!$C$5:$C$47,Balance!DM$4,'Ajuste Ciclado'!$B$5:$B$47,Balance!$B19)</f>
        <v>0</v>
      </c>
      <c r="DN19" s="99">
        <f>SUMIFS('Ajuste Ciclado'!H$5:H$47,'Ajuste Ciclado'!$C$5:$C$47,Balance!DN$4,'Ajuste Ciclado'!$B$5:$B$47,Balance!$B19)</f>
        <v>0</v>
      </c>
      <c r="DO19" s="99">
        <f>SUMIFS('Ajuste Ciclado'!I$5:I$47,'Ajuste Ciclado'!$C$5:$C$47,Balance!DO$4,'Ajuste Ciclado'!$B$5:$B$47,Balance!$B19)</f>
        <v>0</v>
      </c>
      <c r="DP19" s="99">
        <f>SUMIFS('Ajuste Ciclado'!J$5:J$47,'Ajuste Ciclado'!$C$5:$C$47,Balance!DP$4,'Ajuste Ciclado'!$B$5:$B$47,Balance!$B19)</f>
        <v>0</v>
      </c>
      <c r="DQ19" s="99">
        <f>SUMIFS('Ajuste Ciclado'!K$5:K$47,'Ajuste Ciclado'!$C$5:$C$47,Balance!DQ$4,'Ajuste Ciclado'!$B$5:$B$47,Balance!$B19)</f>
        <v>0</v>
      </c>
      <c r="DR19" s="99">
        <f>SUMIFS('Ajuste Ciclado'!L$5:L$47,'Ajuste Ciclado'!$C$5:$C$47,Balance!DR$4,'Ajuste Ciclado'!$B$5:$B$47,Balance!$B19)</f>
        <v>0</v>
      </c>
      <c r="DS19" s="99">
        <f>SUMIFS('Ajuste Ciclado'!M$5:M$47,'Ajuste Ciclado'!$C$5:$C$47,Balance!DS$4,'Ajuste Ciclado'!$B$5:$B$47,Balance!$B19)</f>
        <v>0</v>
      </c>
      <c r="DT19" s="99">
        <f>SUMIFS('Ajuste Ciclado'!N$5:N$47,'Ajuste Ciclado'!$C$5:$C$47,Balance!DT$4,'Ajuste Ciclado'!$B$5:$B$47,Balance!$B19)</f>
        <v>0</v>
      </c>
      <c r="DU19" s="100">
        <f>SUMIFS('Ajuste Ciclado'!O$5:O$47,'Ajuste Ciclado'!$C$5:$C$47,Balance!DU$4,'Ajuste Ciclado'!$B$5:$B$47,Balance!$B19)</f>
        <v>0</v>
      </c>
      <c r="DV19" s="98">
        <f>SUMIFS('Ajuste Ciclado'!D$5:D$47,'Ajuste Ciclado'!$C$5:$C$47,Balance!DV$4,'Ajuste Ciclado'!$B$5:$B$47,Balance!$B19)</f>
        <v>0</v>
      </c>
      <c r="DW19" s="99">
        <f>SUMIFS('Ajuste Ciclado'!E$5:E$47,'Ajuste Ciclado'!$C$5:$C$47,Balance!DW$4,'Ajuste Ciclado'!$B$5:$B$47,Balance!$B19)</f>
        <v>0</v>
      </c>
      <c r="DX19" s="99">
        <f>SUMIFS('Ajuste Ciclado'!F$5:F$47,'Ajuste Ciclado'!$C$5:$C$47,Balance!DX$4,'Ajuste Ciclado'!$B$5:$B$47,Balance!$B19)</f>
        <v>0</v>
      </c>
      <c r="DY19" s="99">
        <f>SUMIFS('Ajuste Ciclado'!G$5:G$47,'Ajuste Ciclado'!$C$5:$C$47,Balance!DY$4,'Ajuste Ciclado'!$B$5:$B$47,Balance!$B19)</f>
        <v>0</v>
      </c>
      <c r="DZ19" s="99">
        <f>SUMIFS('Ajuste Ciclado'!H$5:H$47,'Ajuste Ciclado'!$C$5:$C$47,Balance!DZ$4,'Ajuste Ciclado'!$B$5:$B$47,Balance!$B19)</f>
        <v>0</v>
      </c>
      <c r="EA19" s="99">
        <f>SUMIFS('Ajuste Ciclado'!I$5:I$47,'Ajuste Ciclado'!$C$5:$C$47,Balance!EA$4,'Ajuste Ciclado'!$B$5:$B$47,Balance!$B19)</f>
        <v>0</v>
      </c>
      <c r="EB19" s="99">
        <f>SUMIFS('Ajuste Ciclado'!J$5:J$47,'Ajuste Ciclado'!$C$5:$C$47,Balance!EB$4,'Ajuste Ciclado'!$B$5:$B$47,Balance!$B19)</f>
        <v>0</v>
      </c>
      <c r="EC19" s="99">
        <f>SUMIFS('Ajuste Ciclado'!K$5:K$47,'Ajuste Ciclado'!$C$5:$C$47,Balance!EC$4,'Ajuste Ciclado'!$B$5:$B$47,Balance!$B19)</f>
        <v>0</v>
      </c>
      <c r="ED19" s="99">
        <f>SUMIFS('Ajuste Ciclado'!L$5:L$47,'Ajuste Ciclado'!$C$5:$C$47,Balance!ED$4,'Ajuste Ciclado'!$B$5:$B$47,Balance!$B19)</f>
        <v>0</v>
      </c>
      <c r="EE19" s="99">
        <f>SUMIFS('Ajuste Ciclado'!M$5:M$47,'Ajuste Ciclado'!$C$5:$C$47,Balance!EE$4,'Ajuste Ciclado'!$B$5:$B$47,Balance!$B19)</f>
        <v>0</v>
      </c>
      <c r="EF19" s="99">
        <f>SUMIFS('Ajuste Ciclado'!N$5:N$47,'Ajuste Ciclado'!$C$5:$C$47,Balance!EF$4,'Ajuste Ciclado'!$B$5:$B$47,Balance!$B19)</f>
        <v>0</v>
      </c>
      <c r="EG19" s="100">
        <f>SUMIFS('Ajuste Ciclado'!O$5:O$47,'Ajuste Ciclado'!$C$5:$C$47,Balance!EG$4,'Ajuste Ciclado'!$B$5:$B$47,Balance!$B19)</f>
        <v>0</v>
      </c>
      <c r="EH19" s="98">
        <f>SUMIFS('Ajuste Ciclado'!D$5:D$47,'Ajuste Ciclado'!$C$5:$C$47,Balance!EH$4,'Ajuste Ciclado'!$B$5:$B$47,Balance!$B19)</f>
        <v>0</v>
      </c>
      <c r="EI19" s="99">
        <f>SUMIFS('Ajuste Ciclado'!E$5:E$47,'Ajuste Ciclado'!$C$5:$C$47,Balance!EI$4,'Ajuste Ciclado'!$B$5:$B$47,Balance!$B19)</f>
        <v>0</v>
      </c>
      <c r="EJ19" s="99">
        <f>SUMIFS('Ajuste Ciclado'!F$5:F$47,'Ajuste Ciclado'!$C$5:$C$47,Balance!EJ$4,'Ajuste Ciclado'!$B$5:$B$47,Balance!$B19)</f>
        <v>0</v>
      </c>
      <c r="EK19" s="99">
        <f>SUMIFS('Ajuste Ciclado'!G$5:G$47,'Ajuste Ciclado'!$C$5:$C$47,Balance!EK$4,'Ajuste Ciclado'!$B$5:$B$47,Balance!$B19)</f>
        <v>0</v>
      </c>
      <c r="EL19" s="99">
        <f>SUMIFS('Ajuste Ciclado'!H$5:H$47,'Ajuste Ciclado'!$C$5:$C$47,Balance!EL$4,'Ajuste Ciclado'!$B$5:$B$47,Balance!$B19)</f>
        <v>0</v>
      </c>
      <c r="EM19" s="99">
        <f>SUMIFS('Ajuste Ciclado'!I$5:I$47,'Ajuste Ciclado'!$C$5:$C$47,Balance!EM$4,'Ajuste Ciclado'!$B$5:$B$47,Balance!$B19)</f>
        <v>0</v>
      </c>
      <c r="EN19" s="99">
        <f>SUMIFS('Ajuste Ciclado'!J$5:J$47,'Ajuste Ciclado'!$C$5:$C$47,Balance!EN$4,'Ajuste Ciclado'!$B$5:$B$47,Balance!$B19)</f>
        <v>0</v>
      </c>
      <c r="EO19" s="99">
        <f>SUMIFS('Ajuste Ciclado'!K$5:K$47,'Ajuste Ciclado'!$C$5:$C$47,Balance!EO$4,'Ajuste Ciclado'!$B$5:$B$47,Balance!$B19)</f>
        <v>0</v>
      </c>
      <c r="EP19" s="99">
        <f>SUMIFS('Ajuste Ciclado'!L$5:L$47,'Ajuste Ciclado'!$C$5:$C$47,Balance!EP$4,'Ajuste Ciclado'!$B$5:$B$47,Balance!$B19)</f>
        <v>0</v>
      </c>
      <c r="EQ19" s="99">
        <f>SUMIFS('Ajuste Ciclado'!M$5:M$47,'Ajuste Ciclado'!$C$5:$C$47,Balance!EQ$4,'Ajuste Ciclado'!$B$5:$B$47,Balance!$B19)</f>
        <v>0</v>
      </c>
      <c r="ER19" s="99">
        <f>SUMIFS('Ajuste Ciclado'!N$5:N$47,'Ajuste Ciclado'!$C$5:$C$47,Balance!ER$4,'Ajuste Ciclado'!$B$5:$B$47,Balance!$B19)</f>
        <v>0</v>
      </c>
      <c r="ES19" s="100">
        <f>SUMIFS('Ajuste Ciclado'!O$5:O$47,'Ajuste Ciclado'!$C$5:$C$47,Balance!ES$4,'Ajuste Ciclado'!$B$5:$B$47,Balance!$B19)</f>
        <v>0</v>
      </c>
      <c r="ET19" s="84"/>
      <c r="EU19" s="12">
        <f t="shared" si="129"/>
        <v>31632.195611466239</v>
      </c>
      <c r="EV19" s="13">
        <f t="shared" si="93"/>
        <v>25259.849939271229</v>
      </c>
      <c r="EW19" s="13">
        <f t="shared" si="94"/>
        <v>29708.100446089589</v>
      </c>
      <c r="EX19" s="13">
        <f t="shared" si="95"/>
        <v>20340.094953521289</v>
      </c>
      <c r="EY19" s="13">
        <f t="shared" si="96"/>
        <v>14270.289882051</v>
      </c>
      <c r="EZ19" s="13">
        <f t="shared" si="97"/>
        <v>9588.3767683413516</v>
      </c>
      <c r="FA19" s="13">
        <f t="shared" si="98"/>
        <v>13865.51356103652</v>
      </c>
      <c r="FB19" s="13">
        <f t="shared" si="99"/>
        <v>17708.690791409441</v>
      </c>
      <c r="FC19" s="13">
        <f t="shared" si="100"/>
        <v>16235.631285924959</v>
      </c>
      <c r="FD19" s="13">
        <f t="shared" si="101"/>
        <v>3939.5473741077822</v>
      </c>
      <c r="FE19" s="13">
        <f t="shared" si="102"/>
        <v>824.20303796789665</v>
      </c>
      <c r="FF19" s="14">
        <f t="shared" si="103"/>
        <v>1888.64920449684</v>
      </c>
      <c r="FG19" s="12">
        <f t="shared" si="104"/>
        <v>31697.597792914021</v>
      </c>
      <c r="FH19" s="13">
        <f t="shared" si="105"/>
        <v>25429.05901398151</v>
      </c>
      <c r="FI19" s="13">
        <f t="shared" si="106"/>
        <v>30004.61483658139</v>
      </c>
      <c r="FJ19" s="13">
        <f t="shared" si="107"/>
        <v>21608.327596739229</v>
      </c>
      <c r="FK19" s="13">
        <f t="shared" si="108"/>
        <v>13835.67672657064</v>
      </c>
      <c r="FL19" s="13">
        <f t="shared" si="109"/>
        <v>9692.9876266831525</v>
      </c>
      <c r="FM19" s="13">
        <f t="shared" si="110"/>
        <v>14673.19701479682</v>
      </c>
      <c r="FN19" s="13">
        <f t="shared" si="111"/>
        <v>17804.391025451201</v>
      </c>
      <c r="FO19" s="13">
        <f t="shared" si="112"/>
        <v>16552.205038820539</v>
      </c>
      <c r="FP19" s="13">
        <f t="shared" si="113"/>
        <v>6066.9749016407804</v>
      </c>
      <c r="FQ19" s="13">
        <f t="shared" si="114"/>
        <v>6741.803040358097</v>
      </c>
      <c r="FR19" s="14">
        <f t="shared" si="115"/>
        <v>10010.80179738377</v>
      </c>
      <c r="FS19" s="12">
        <f t="shared" si="116"/>
        <v>31709.025225817189</v>
      </c>
      <c r="FT19" s="13">
        <f t="shared" si="117"/>
        <v>25431.66042441193</v>
      </c>
      <c r="FU19" s="13">
        <f t="shared" si="118"/>
        <v>29888.087055845092</v>
      </c>
      <c r="FV19" s="13">
        <f t="shared" si="119"/>
        <v>21446.747407135001</v>
      </c>
      <c r="FW19" s="13">
        <f t="shared" si="120"/>
        <v>14528.168503089541</v>
      </c>
      <c r="FX19" s="13">
        <f t="shared" si="121"/>
        <v>10463.0984873007</v>
      </c>
      <c r="FY19" s="13">
        <f t="shared" si="122"/>
        <v>16065.98825645031</v>
      </c>
      <c r="FZ19" s="13">
        <f t="shared" si="123"/>
        <v>19943.677484328149</v>
      </c>
      <c r="GA19" s="13">
        <f t="shared" si="124"/>
        <v>18022.45654952899</v>
      </c>
      <c r="GB19" s="13">
        <f t="shared" si="125"/>
        <v>13908.312207657411</v>
      </c>
      <c r="GC19" s="13">
        <f t="shared" si="126"/>
        <v>13993.687102401829</v>
      </c>
      <c r="GD19" s="14">
        <f t="shared" si="127"/>
        <v>16471.588672250859</v>
      </c>
      <c r="GE19" s="84"/>
      <c r="GF19" s="12">
        <f t="shared" si="130"/>
        <v>185261.14285568416</v>
      </c>
      <c r="GG19" s="13">
        <f t="shared" si="130"/>
        <v>204117.63641192112</v>
      </c>
      <c r="GH19" s="14">
        <f t="shared" si="130"/>
        <v>231872.49737621701</v>
      </c>
      <c r="GI19" s="6">
        <f t="shared" si="131"/>
        <v>1</v>
      </c>
      <c r="GJ19" s="12">
        <f t="shared" si="132"/>
        <v>0</v>
      </c>
      <c r="GK19" s="13">
        <f t="shared" si="133"/>
        <v>0</v>
      </c>
      <c r="GL19" s="14">
        <f t="shared" si="134"/>
        <v>0</v>
      </c>
      <c r="GM19" s="84"/>
      <c r="GN19" s="66">
        <f t="shared" si="135"/>
        <v>0</v>
      </c>
      <c r="GO19" s="84"/>
      <c r="GP19" s="63" t="str" cm="1">
        <f t="array" ref="GP19">INDEX($GF$4:$GH$4,1,GI19)</f>
        <v>Sample 1</v>
      </c>
      <c r="GQ19" s="12">
        <f t="shared" si="136"/>
        <v>824.20303796789665</v>
      </c>
      <c r="GR19" s="13">
        <f t="shared" si="136"/>
        <v>1888.64920449684</v>
      </c>
      <c r="GS19" s="14">
        <f t="shared" si="136"/>
        <v>3939.5473741077822</v>
      </c>
      <c r="GT19" s="12">
        <f t="shared" si="137"/>
        <v>6066.9749016407804</v>
      </c>
      <c r="GU19" s="13">
        <f t="shared" si="137"/>
        <v>6741.803040358097</v>
      </c>
      <c r="GV19" s="14">
        <f t="shared" si="137"/>
        <v>9692.9876266831525</v>
      </c>
      <c r="GW19" s="12">
        <f t="shared" si="138"/>
        <v>10463.0984873007</v>
      </c>
      <c r="GX19" s="13">
        <f t="shared" si="138"/>
        <v>13908.312207657411</v>
      </c>
      <c r="GY19" s="14">
        <f t="shared" si="138"/>
        <v>13993.687102401829</v>
      </c>
      <c r="GZ19" s="84" t="str">
        <f t="shared" si="128"/>
        <v>Sample 1</v>
      </c>
      <c r="HA19" s="12">
        <f t="shared" si="139"/>
        <v>0</v>
      </c>
      <c r="HB19" s="13">
        <f t="shared" si="139"/>
        <v>0</v>
      </c>
      <c r="HC19" s="14">
        <f t="shared" si="139"/>
        <v>0</v>
      </c>
      <c r="HD19" s="6">
        <f t="shared" si="140"/>
        <v>0</v>
      </c>
      <c r="HE19" s="84" t="str">
        <f t="shared" si="141"/>
        <v>Ok</v>
      </c>
    </row>
    <row r="20" spans="2:213" hidden="1" x14ac:dyDescent="0.3">
      <c r="B20" s="84" t="s">
        <v>411</v>
      </c>
      <c r="C20" s="12">
        <f>SUMIFS(Inyecciones!$E$2:$E$14185,Inyecciones!$A$2:$A$14185,Balance!C$4,Inyecciones!$B$2:$B$14185,Balance!$B20,Inyecciones!$C$2:$C$14185,Balance!C$5)</f>
        <v>983225.71876679896</v>
      </c>
      <c r="D20" s="13">
        <f>SUMIFS(Inyecciones!$E$2:$E$14185,Inyecciones!$A$2:$A$14185,Balance!D$4,Inyecciones!$B$2:$B$14185,Balance!$B20,Inyecciones!$C$2:$C$14185,Balance!D$5)</f>
        <v>914584.24885147996</v>
      </c>
      <c r="E20" s="13">
        <f>SUMIFS(Inyecciones!$E$2:$E$14185,Inyecciones!$A$2:$A$14185,Balance!E$4,Inyecciones!$B$2:$B$14185,Balance!$B20,Inyecciones!$C$2:$C$14185,Balance!E$5)</f>
        <v>1038069.892876472</v>
      </c>
      <c r="F20" s="13">
        <f>SUMIFS(Inyecciones!$E$2:$E$14185,Inyecciones!$A$2:$A$14185,Balance!F$4,Inyecciones!$B$2:$B$14185,Balance!$B20,Inyecciones!$C$2:$C$14185,Balance!F$5)</f>
        <v>861645.58742595965</v>
      </c>
      <c r="G20" s="13">
        <f>SUMIFS(Inyecciones!$E$2:$E$14185,Inyecciones!$A$2:$A$14185,Balance!G$4,Inyecciones!$B$2:$B$14185,Balance!$B20,Inyecciones!$C$2:$C$14185,Balance!G$5)</f>
        <v>836109.36696204741</v>
      </c>
      <c r="H20" s="13">
        <f>SUMIFS(Inyecciones!$E$2:$E$14185,Inyecciones!$A$2:$A$14185,Balance!H$4,Inyecciones!$B$2:$B$14185,Balance!$B20,Inyecciones!$C$2:$C$14185,Balance!H$5)</f>
        <v>729524.96487411612</v>
      </c>
      <c r="I20" s="13">
        <f>SUMIFS(Inyecciones!$E$2:$E$14185,Inyecciones!$A$2:$A$14185,Balance!I$4,Inyecciones!$B$2:$B$14185,Balance!$B20,Inyecciones!$C$2:$C$14185,Balance!I$5)</f>
        <v>383096.87795783131</v>
      </c>
      <c r="J20" s="13">
        <f>SUMIFS(Inyecciones!$E$2:$E$14185,Inyecciones!$A$2:$A$14185,Balance!J$4,Inyecciones!$B$2:$B$14185,Balance!$B20,Inyecciones!$C$2:$C$14185,Balance!J$5)</f>
        <v>150756.0257895992</v>
      </c>
      <c r="K20" s="13">
        <f>SUMIFS(Inyecciones!$E$2:$E$14185,Inyecciones!$A$2:$A$14185,Balance!K$4,Inyecciones!$B$2:$B$14185,Balance!$B20,Inyecciones!$C$2:$C$14185,Balance!K$5)</f>
        <v>145456.78700880089</v>
      </c>
      <c r="L20" s="13">
        <f>SUMIFS(Inyecciones!$E$2:$E$14185,Inyecciones!$A$2:$A$14185,Balance!L$4,Inyecciones!$B$2:$B$14185,Balance!$B20,Inyecciones!$C$2:$C$14185,Balance!L$5)</f>
        <v>102651.55120909571</v>
      </c>
      <c r="M20" s="13">
        <f>SUMIFS(Inyecciones!$E$2:$E$14185,Inyecciones!$A$2:$A$14185,Balance!M$4,Inyecciones!$B$2:$B$14185,Balance!$B20,Inyecciones!$C$2:$C$14185,Balance!M$5)</f>
        <v>145026.1483763938</v>
      </c>
      <c r="N20" s="14">
        <f>SUMIFS(Inyecciones!$E$2:$E$14185,Inyecciones!$A$2:$A$14185,Balance!N$4,Inyecciones!$B$2:$B$14185,Balance!$B20,Inyecciones!$C$2:$C$14185,Balance!N$5)</f>
        <v>175526.49964730811</v>
      </c>
      <c r="O20" s="12">
        <f>SUMIFS(Inyecciones!$E$2:$E$14185,Inyecciones!$A$2:$A$14185,Balance!O$4,Inyecciones!$B$2:$B$14185,Balance!$B20,Inyecciones!$C$2:$C$14185,Balance!O$5)</f>
        <v>985257.78363740037</v>
      </c>
      <c r="P20" s="13">
        <f>SUMIFS(Inyecciones!$E$2:$E$14185,Inyecciones!$A$2:$A$14185,Balance!P$4,Inyecciones!$B$2:$B$14185,Balance!$B20,Inyecciones!$C$2:$C$14185,Balance!P$5)</f>
        <v>919228.96920458251</v>
      </c>
      <c r="Q20" s="13">
        <f>SUMIFS(Inyecciones!$E$2:$E$14185,Inyecciones!$A$2:$A$14185,Balance!Q$4,Inyecciones!$B$2:$B$14185,Balance!$B20,Inyecciones!$C$2:$C$14185,Balance!Q$5)</f>
        <v>1041670.723200608</v>
      </c>
      <c r="R20" s="13">
        <f>SUMIFS(Inyecciones!$E$2:$E$14185,Inyecciones!$A$2:$A$14185,Balance!R$4,Inyecciones!$B$2:$B$14185,Balance!$B20,Inyecciones!$C$2:$C$14185,Balance!R$5)</f>
        <v>863281.88570234459</v>
      </c>
      <c r="S20" s="13">
        <f>SUMIFS(Inyecciones!$E$2:$E$14185,Inyecciones!$A$2:$A$14185,Balance!S$4,Inyecciones!$B$2:$B$14185,Balance!$B20,Inyecciones!$C$2:$C$14185,Balance!S$5)</f>
        <v>830939.30417622451</v>
      </c>
      <c r="T20" s="13">
        <f>SUMIFS(Inyecciones!$E$2:$E$14185,Inyecciones!$A$2:$A$14185,Balance!T$4,Inyecciones!$B$2:$B$14185,Balance!$B20,Inyecciones!$C$2:$C$14185,Balance!T$5)</f>
        <v>733427.70297780482</v>
      </c>
      <c r="U20" s="13">
        <f>SUMIFS(Inyecciones!$E$2:$E$14185,Inyecciones!$A$2:$A$14185,Balance!U$4,Inyecciones!$B$2:$B$14185,Balance!$B20,Inyecciones!$C$2:$C$14185,Balance!U$5)</f>
        <v>402092.5094876691</v>
      </c>
      <c r="V20" s="13">
        <f>SUMIFS(Inyecciones!$E$2:$E$14185,Inyecciones!$A$2:$A$14185,Balance!V$4,Inyecciones!$B$2:$B$14185,Balance!$B20,Inyecciones!$C$2:$C$14185,Balance!V$5)</f>
        <v>148691.178479589</v>
      </c>
      <c r="W20" s="13">
        <f>SUMIFS(Inyecciones!$E$2:$E$14185,Inyecciones!$A$2:$A$14185,Balance!W$4,Inyecciones!$B$2:$B$14185,Balance!$B20,Inyecciones!$C$2:$C$14185,Balance!W$5)</f>
        <v>136259.98097038601</v>
      </c>
      <c r="X20" s="13">
        <f>SUMIFS(Inyecciones!$E$2:$E$14185,Inyecciones!$A$2:$A$14185,Balance!X$4,Inyecciones!$B$2:$B$14185,Balance!$B20,Inyecciones!$C$2:$C$14185,Balance!X$5)</f>
        <v>117399.2812469121</v>
      </c>
      <c r="Y20" s="13">
        <f>SUMIFS(Inyecciones!$E$2:$E$14185,Inyecciones!$A$2:$A$14185,Balance!Y$4,Inyecciones!$B$2:$B$14185,Balance!$B20,Inyecciones!$C$2:$C$14185,Balance!Y$5)</f>
        <v>164314.7046665955</v>
      </c>
      <c r="Z20" s="14">
        <f>SUMIFS(Inyecciones!$E$2:$E$14185,Inyecciones!$A$2:$A$14185,Balance!Z$4,Inyecciones!$B$2:$B$14185,Balance!$B20,Inyecciones!$C$2:$C$14185,Balance!Z$5)</f>
        <v>212912.01210780849</v>
      </c>
      <c r="AA20" s="12">
        <f>SUMIFS(Inyecciones!$E$2:$E$14185,Inyecciones!$A$2:$A$14185,Balance!AA$4,Inyecciones!$B$2:$B$14185,Balance!$B20,Inyecciones!$C$2:$C$14185,Balance!AA$5)</f>
        <v>985085.99629154941</v>
      </c>
      <c r="AB20" s="13">
        <f>SUMIFS(Inyecciones!$E$2:$E$14185,Inyecciones!$A$2:$A$14185,Balance!AB$4,Inyecciones!$B$2:$B$14185,Balance!$B20,Inyecciones!$C$2:$C$14185,Balance!AB$5)</f>
        <v>917277.87579059671</v>
      </c>
      <c r="AC20" s="13">
        <f>SUMIFS(Inyecciones!$E$2:$E$14185,Inyecciones!$A$2:$A$14185,Balance!AC$4,Inyecciones!$B$2:$B$14185,Balance!$B20,Inyecciones!$C$2:$C$14185,Balance!AC$5)</f>
        <v>1039233.327353996</v>
      </c>
      <c r="AD20" s="13">
        <f>SUMIFS(Inyecciones!$E$2:$E$14185,Inyecciones!$A$2:$A$14185,Balance!AD$4,Inyecciones!$B$2:$B$14185,Balance!$B20,Inyecciones!$C$2:$C$14185,Balance!AD$5)</f>
        <v>860900.70760417939</v>
      </c>
      <c r="AE20" s="13">
        <f>SUMIFS(Inyecciones!$E$2:$E$14185,Inyecciones!$A$2:$A$14185,Balance!AE$4,Inyecciones!$B$2:$B$14185,Balance!$B20,Inyecciones!$C$2:$C$14185,Balance!AE$5)</f>
        <v>840461.44716701692</v>
      </c>
      <c r="AF20" s="13">
        <f>SUMIFS(Inyecciones!$E$2:$E$14185,Inyecciones!$A$2:$A$14185,Balance!AF$4,Inyecciones!$B$2:$B$14185,Balance!$B20,Inyecciones!$C$2:$C$14185,Balance!AF$5)</f>
        <v>767744.08986144932</v>
      </c>
      <c r="AG20" s="13">
        <f>SUMIFS(Inyecciones!$E$2:$E$14185,Inyecciones!$A$2:$A$14185,Balance!AG$4,Inyecciones!$B$2:$B$14185,Balance!$B20,Inyecciones!$C$2:$C$14185,Balance!AG$5)</f>
        <v>418823.0092618622</v>
      </c>
      <c r="AH20" s="13">
        <f>SUMIFS(Inyecciones!$E$2:$E$14185,Inyecciones!$A$2:$A$14185,Balance!AH$4,Inyecciones!$B$2:$B$14185,Balance!$B20,Inyecciones!$C$2:$C$14185,Balance!AH$5)</f>
        <v>160560.16929200309</v>
      </c>
      <c r="AI20" s="13">
        <f>SUMIFS(Inyecciones!$E$2:$E$14185,Inyecciones!$A$2:$A$14185,Balance!AI$4,Inyecciones!$B$2:$B$14185,Balance!$B20,Inyecciones!$C$2:$C$14185,Balance!AI$5)</f>
        <v>150284.3190689802</v>
      </c>
      <c r="AJ20" s="13">
        <f>SUMIFS(Inyecciones!$E$2:$E$14185,Inyecciones!$A$2:$A$14185,Balance!AJ$4,Inyecciones!$B$2:$B$14185,Balance!$B20,Inyecciones!$C$2:$C$14185,Balance!AJ$5)</f>
        <v>146424.2172165518</v>
      </c>
      <c r="AK20" s="13">
        <f>SUMIFS(Inyecciones!$E$2:$E$14185,Inyecciones!$A$2:$A$14185,Balance!AK$4,Inyecciones!$B$2:$B$14185,Balance!$B20,Inyecciones!$C$2:$C$14185,Balance!AK$5)</f>
        <v>182260.53105980041</v>
      </c>
      <c r="AL20" s="14">
        <f>SUMIFS(Inyecciones!$E$2:$E$14185,Inyecciones!$A$2:$A$14185,Balance!AL$4,Inyecciones!$B$2:$B$14185,Balance!$B20,Inyecciones!$C$2:$C$14185,Balance!AL$5)</f>
        <v>243209.37842239169</v>
      </c>
      <c r="AM20" s="13"/>
      <c r="AN20" s="12">
        <f>SUMIFS('Retiro Mensual'!$E$2:$E$2629,'Retiro Mensual'!$A$2:$A$2629,AN$4,'Retiro Mensual'!$B$2:$B$2629,$B20,'Retiro Mensual'!$C$2:$C$2629,AN$5)</f>
        <v>0</v>
      </c>
      <c r="AO20" s="13">
        <f>SUMIFS('Retiro Mensual'!$E$2:$E$2629,'Retiro Mensual'!$A$2:$A$2629,AO$4,'Retiro Mensual'!$B$2:$B$2629,$B20,'Retiro Mensual'!$C$2:$C$2629,AO$5)</f>
        <v>0</v>
      </c>
      <c r="AP20" s="13">
        <f>SUMIFS('Retiro Mensual'!$E$2:$E$2629,'Retiro Mensual'!$A$2:$A$2629,AP$4,'Retiro Mensual'!$B$2:$B$2629,$B20,'Retiro Mensual'!$C$2:$C$2629,AP$5)</f>
        <v>0</v>
      </c>
      <c r="AQ20" s="13">
        <f>SUMIFS('Retiro Mensual'!$E$2:$E$2629,'Retiro Mensual'!$A$2:$A$2629,AQ$4,'Retiro Mensual'!$B$2:$B$2629,$B20,'Retiro Mensual'!$C$2:$C$2629,AQ$5)</f>
        <v>0</v>
      </c>
      <c r="AR20" s="13">
        <f>SUMIFS('Retiro Mensual'!$E$2:$E$2629,'Retiro Mensual'!$A$2:$A$2629,AR$4,'Retiro Mensual'!$B$2:$B$2629,$B20,'Retiro Mensual'!$C$2:$C$2629,AR$5)</f>
        <v>0</v>
      </c>
      <c r="AS20" s="13">
        <f>SUMIFS('Retiro Mensual'!$E$2:$E$2629,'Retiro Mensual'!$A$2:$A$2629,AS$4,'Retiro Mensual'!$B$2:$B$2629,$B20,'Retiro Mensual'!$C$2:$C$2629,AS$5)</f>
        <v>0</v>
      </c>
      <c r="AT20" s="13">
        <f>SUMIFS('Retiro Mensual'!$E$2:$E$2629,'Retiro Mensual'!$A$2:$A$2629,AT$4,'Retiro Mensual'!$B$2:$B$2629,$B20,'Retiro Mensual'!$C$2:$C$2629,AT$5)</f>
        <v>0</v>
      </c>
      <c r="AU20" s="13">
        <f>SUMIFS('Retiro Mensual'!$E$2:$E$2629,'Retiro Mensual'!$A$2:$A$2629,AU$4,'Retiro Mensual'!$B$2:$B$2629,$B20,'Retiro Mensual'!$C$2:$C$2629,AU$5)</f>
        <v>0</v>
      </c>
      <c r="AV20" s="13">
        <f>SUMIFS('Retiro Mensual'!$E$2:$E$2629,'Retiro Mensual'!$A$2:$A$2629,AV$4,'Retiro Mensual'!$B$2:$B$2629,$B20,'Retiro Mensual'!$C$2:$C$2629,AV$5)</f>
        <v>0</v>
      </c>
      <c r="AW20" s="13">
        <f>SUMIFS('Retiro Mensual'!$E$2:$E$2629,'Retiro Mensual'!$A$2:$A$2629,AW$4,'Retiro Mensual'!$B$2:$B$2629,$B20,'Retiro Mensual'!$C$2:$C$2629,AW$5)</f>
        <v>0</v>
      </c>
      <c r="AX20" s="13">
        <f>SUMIFS('Retiro Mensual'!$E$2:$E$2629,'Retiro Mensual'!$A$2:$A$2629,AX$4,'Retiro Mensual'!$B$2:$B$2629,$B20,'Retiro Mensual'!$C$2:$C$2629,AX$5)</f>
        <v>0</v>
      </c>
      <c r="AY20" s="14">
        <f>SUMIFS('Retiro Mensual'!$E$2:$E$2629,'Retiro Mensual'!$A$2:$A$2629,AY$4,'Retiro Mensual'!$B$2:$B$2629,$B20,'Retiro Mensual'!$C$2:$C$2629,AY$5)</f>
        <v>0</v>
      </c>
      <c r="AZ20" s="12">
        <f>SUMIFS('Retiro Mensual'!$E$2:$E$2629,'Retiro Mensual'!$A$2:$A$2629,AZ$4,'Retiro Mensual'!$B$2:$B$2629,$B20,'Retiro Mensual'!$C$2:$C$2629,AZ$5)</f>
        <v>0</v>
      </c>
      <c r="BA20" s="13">
        <f>SUMIFS('Retiro Mensual'!$E$2:$E$2629,'Retiro Mensual'!$A$2:$A$2629,BA$4,'Retiro Mensual'!$B$2:$B$2629,$B20,'Retiro Mensual'!$C$2:$C$2629,BA$5)</f>
        <v>0</v>
      </c>
      <c r="BB20" s="13">
        <f>SUMIFS('Retiro Mensual'!$E$2:$E$2629,'Retiro Mensual'!$A$2:$A$2629,BB$4,'Retiro Mensual'!$B$2:$B$2629,$B20,'Retiro Mensual'!$C$2:$C$2629,BB$5)</f>
        <v>0</v>
      </c>
      <c r="BC20" s="13">
        <f>SUMIFS('Retiro Mensual'!$E$2:$E$2629,'Retiro Mensual'!$A$2:$A$2629,BC$4,'Retiro Mensual'!$B$2:$B$2629,$B20,'Retiro Mensual'!$C$2:$C$2629,BC$5)</f>
        <v>0</v>
      </c>
      <c r="BD20" s="13">
        <f>SUMIFS('Retiro Mensual'!$E$2:$E$2629,'Retiro Mensual'!$A$2:$A$2629,BD$4,'Retiro Mensual'!$B$2:$B$2629,$B20,'Retiro Mensual'!$C$2:$C$2629,BD$5)</f>
        <v>0</v>
      </c>
      <c r="BE20" s="13">
        <f>SUMIFS('Retiro Mensual'!$E$2:$E$2629,'Retiro Mensual'!$A$2:$A$2629,BE$4,'Retiro Mensual'!$B$2:$B$2629,$B20,'Retiro Mensual'!$C$2:$C$2629,BE$5)</f>
        <v>0</v>
      </c>
      <c r="BF20" s="13">
        <f>SUMIFS('Retiro Mensual'!$E$2:$E$2629,'Retiro Mensual'!$A$2:$A$2629,BF$4,'Retiro Mensual'!$B$2:$B$2629,$B20,'Retiro Mensual'!$C$2:$C$2629,BF$5)</f>
        <v>0</v>
      </c>
      <c r="BG20" s="13">
        <f>SUMIFS('Retiro Mensual'!$E$2:$E$2629,'Retiro Mensual'!$A$2:$A$2629,BG$4,'Retiro Mensual'!$B$2:$B$2629,$B20,'Retiro Mensual'!$C$2:$C$2629,BG$5)</f>
        <v>0</v>
      </c>
      <c r="BH20" s="13">
        <f>SUMIFS('Retiro Mensual'!$E$2:$E$2629,'Retiro Mensual'!$A$2:$A$2629,BH$4,'Retiro Mensual'!$B$2:$B$2629,$B20,'Retiro Mensual'!$C$2:$C$2629,BH$5)</f>
        <v>0</v>
      </c>
      <c r="BI20" s="13">
        <f>SUMIFS('Retiro Mensual'!$E$2:$E$2629,'Retiro Mensual'!$A$2:$A$2629,BI$4,'Retiro Mensual'!$B$2:$B$2629,$B20,'Retiro Mensual'!$C$2:$C$2629,BI$5)</f>
        <v>0</v>
      </c>
      <c r="BJ20" s="13">
        <f>SUMIFS('Retiro Mensual'!$E$2:$E$2629,'Retiro Mensual'!$A$2:$A$2629,BJ$4,'Retiro Mensual'!$B$2:$B$2629,$B20,'Retiro Mensual'!$C$2:$C$2629,BJ$5)</f>
        <v>0</v>
      </c>
      <c r="BK20" s="14">
        <f>SUMIFS('Retiro Mensual'!$E$2:$E$2629,'Retiro Mensual'!$A$2:$A$2629,BK$4,'Retiro Mensual'!$B$2:$B$2629,$B20,'Retiro Mensual'!$C$2:$C$2629,BK$5)</f>
        <v>0</v>
      </c>
      <c r="BL20" s="12">
        <f>SUMIFS('Retiro Mensual'!$E$2:$E$2629,'Retiro Mensual'!$A$2:$A$2629,BL$4,'Retiro Mensual'!$B$2:$B$2629,$B20,'Retiro Mensual'!$C$2:$C$2629,BL$5)</f>
        <v>0</v>
      </c>
      <c r="BM20" s="13">
        <f>SUMIFS('Retiro Mensual'!$E$2:$E$2629,'Retiro Mensual'!$A$2:$A$2629,BM$4,'Retiro Mensual'!$B$2:$B$2629,$B20,'Retiro Mensual'!$C$2:$C$2629,BM$5)</f>
        <v>0</v>
      </c>
      <c r="BN20" s="13">
        <f>SUMIFS('Retiro Mensual'!$E$2:$E$2629,'Retiro Mensual'!$A$2:$A$2629,BN$4,'Retiro Mensual'!$B$2:$B$2629,$B20,'Retiro Mensual'!$C$2:$C$2629,BN$5)</f>
        <v>0</v>
      </c>
      <c r="BO20" s="13">
        <f>SUMIFS('Retiro Mensual'!$E$2:$E$2629,'Retiro Mensual'!$A$2:$A$2629,BO$4,'Retiro Mensual'!$B$2:$B$2629,$B20,'Retiro Mensual'!$C$2:$C$2629,BO$5)</f>
        <v>0</v>
      </c>
      <c r="BP20" s="13">
        <f>SUMIFS('Retiro Mensual'!$E$2:$E$2629,'Retiro Mensual'!$A$2:$A$2629,BP$4,'Retiro Mensual'!$B$2:$B$2629,$B20,'Retiro Mensual'!$C$2:$C$2629,BP$5)</f>
        <v>0</v>
      </c>
      <c r="BQ20" s="13">
        <f>SUMIFS('Retiro Mensual'!$E$2:$E$2629,'Retiro Mensual'!$A$2:$A$2629,BQ$4,'Retiro Mensual'!$B$2:$B$2629,$B20,'Retiro Mensual'!$C$2:$C$2629,BQ$5)</f>
        <v>0</v>
      </c>
      <c r="BR20" s="13">
        <f>SUMIFS('Retiro Mensual'!$E$2:$E$2629,'Retiro Mensual'!$A$2:$A$2629,BR$4,'Retiro Mensual'!$B$2:$B$2629,$B20,'Retiro Mensual'!$C$2:$C$2629,BR$5)</f>
        <v>0</v>
      </c>
      <c r="BS20" s="13">
        <f>SUMIFS('Retiro Mensual'!$E$2:$E$2629,'Retiro Mensual'!$A$2:$A$2629,BS$4,'Retiro Mensual'!$B$2:$B$2629,$B20,'Retiro Mensual'!$C$2:$C$2629,BS$5)</f>
        <v>0</v>
      </c>
      <c r="BT20" s="13">
        <f>SUMIFS('Retiro Mensual'!$E$2:$E$2629,'Retiro Mensual'!$A$2:$A$2629,BT$4,'Retiro Mensual'!$B$2:$B$2629,$B20,'Retiro Mensual'!$C$2:$C$2629,BT$5)</f>
        <v>0</v>
      </c>
      <c r="BU20" s="13">
        <f>SUMIFS('Retiro Mensual'!$E$2:$E$2629,'Retiro Mensual'!$A$2:$A$2629,BU$4,'Retiro Mensual'!$B$2:$B$2629,$B20,'Retiro Mensual'!$C$2:$C$2629,BU$5)</f>
        <v>0</v>
      </c>
      <c r="BV20" s="13">
        <f>SUMIFS('Retiro Mensual'!$E$2:$E$2629,'Retiro Mensual'!$A$2:$A$2629,BV$4,'Retiro Mensual'!$B$2:$B$2629,$B20,'Retiro Mensual'!$C$2:$C$2629,BV$5)</f>
        <v>0</v>
      </c>
      <c r="BW20" s="14">
        <f>SUMIFS('Retiro Mensual'!$E$2:$E$2629,'Retiro Mensual'!$A$2:$A$2629,BW$4,'Retiro Mensual'!$B$2:$B$2629,$B20,'Retiro Mensual'!$C$2:$C$2629,BW$5)</f>
        <v>0</v>
      </c>
      <c r="BX20" s="13"/>
      <c r="BY20" s="12">
        <f>SUMIFS('Compra Ventas'!$E$2:$E$2700,'Compra Ventas'!$A$2:$A$2700,BY$4,'Compra Ventas'!$B$2:$B$2700,$B20,'Compra Ventas'!$C$2:$C$2700,BY$5)</f>
        <v>0</v>
      </c>
      <c r="BZ20" s="13">
        <f>SUMIFS('Compra Ventas'!$E$2:$E$2700,'Compra Ventas'!$A$2:$A$2700,BZ$4,'Compra Ventas'!$B$2:$B$2700,$B20,'Compra Ventas'!$C$2:$C$2700,BZ$5)</f>
        <v>0</v>
      </c>
      <c r="CA20" s="13">
        <f>SUMIFS('Compra Ventas'!$E$2:$E$2700,'Compra Ventas'!$A$2:$A$2700,CA$4,'Compra Ventas'!$B$2:$B$2700,$B20,'Compra Ventas'!$C$2:$C$2700,CA$5)</f>
        <v>0</v>
      </c>
      <c r="CB20" s="13">
        <f>SUMIFS('Compra Ventas'!$E$2:$E$2700,'Compra Ventas'!$A$2:$A$2700,CB$4,'Compra Ventas'!$B$2:$B$2700,$B20,'Compra Ventas'!$C$2:$C$2700,CB$5)</f>
        <v>0</v>
      </c>
      <c r="CC20" s="13">
        <f>SUMIFS('Compra Ventas'!$E$2:$E$2700,'Compra Ventas'!$A$2:$A$2700,CC$4,'Compra Ventas'!$B$2:$B$2700,$B20,'Compra Ventas'!$C$2:$C$2700,CC$5)</f>
        <v>0</v>
      </c>
      <c r="CD20" s="13">
        <f>SUMIFS('Compra Ventas'!$E$2:$E$2700,'Compra Ventas'!$A$2:$A$2700,CD$4,'Compra Ventas'!$B$2:$B$2700,$B20,'Compra Ventas'!$C$2:$C$2700,CD$5)</f>
        <v>0</v>
      </c>
      <c r="CE20" s="13">
        <f>SUMIFS('Compra Ventas'!$E$2:$E$2700,'Compra Ventas'!$A$2:$A$2700,CE$4,'Compra Ventas'!$B$2:$B$2700,$B20,'Compra Ventas'!$C$2:$C$2700,CE$5)</f>
        <v>0</v>
      </c>
      <c r="CF20" s="13">
        <f>SUMIFS('Compra Ventas'!$E$2:$E$2700,'Compra Ventas'!$A$2:$A$2700,CF$4,'Compra Ventas'!$B$2:$B$2700,$B20,'Compra Ventas'!$C$2:$C$2700,CF$5)</f>
        <v>0</v>
      </c>
      <c r="CG20" s="13">
        <f>SUMIFS('Compra Ventas'!$E$2:$E$2700,'Compra Ventas'!$A$2:$A$2700,CG$4,'Compra Ventas'!$B$2:$B$2700,$B20,'Compra Ventas'!$C$2:$C$2700,CG$5)</f>
        <v>0</v>
      </c>
      <c r="CH20" s="13">
        <f>SUMIFS('Compra Ventas'!$E$2:$E$2700,'Compra Ventas'!$A$2:$A$2700,CH$4,'Compra Ventas'!$B$2:$B$2700,$B20,'Compra Ventas'!$C$2:$C$2700,CH$5)</f>
        <v>0</v>
      </c>
      <c r="CI20" s="13">
        <f>SUMIFS('Compra Ventas'!$E$2:$E$2700,'Compra Ventas'!$A$2:$A$2700,CI$4,'Compra Ventas'!$B$2:$B$2700,$B20,'Compra Ventas'!$C$2:$C$2700,CI$5)</f>
        <v>0</v>
      </c>
      <c r="CJ20" s="14">
        <f>SUMIFS('Compra Ventas'!$E$2:$E$2700,'Compra Ventas'!$A$2:$A$2700,CJ$4,'Compra Ventas'!$B$2:$B$2700,$B20,'Compra Ventas'!$C$2:$C$2700,CJ$5)</f>
        <v>0</v>
      </c>
      <c r="CK20" s="12">
        <f>SUMIFS('Compra Ventas'!$E$2:$E$2700,'Compra Ventas'!$A$2:$A$2700,CK$4,'Compra Ventas'!$B$2:$B$2700,$B20,'Compra Ventas'!$C$2:$C$2700,CK$5)</f>
        <v>0</v>
      </c>
      <c r="CL20" s="13">
        <f>SUMIFS('Compra Ventas'!$E$2:$E$2700,'Compra Ventas'!$A$2:$A$2700,CL$4,'Compra Ventas'!$B$2:$B$2700,$B20,'Compra Ventas'!$C$2:$C$2700,CL$5)</f>
        <v>0</v>
      </c>
      <c r="CM20" s="13">
        <f>SUMIFS('Compra Ventas'!$E$2:$E$2700,'Compra Ventas'!$A$2:$A$2700,CM$4,'Compra Ventas'!$B$2:$B$2700,$B20,'Compra Ventas'!$C$2:$C$2700,CM$5)</f>
        <v>0</v>
      </c>
      <c r="CN20" s="13">
        <f>SUMIFS('Compra Ventas'!$E$2:$E$2700,'Compra Ventas'!$A$2:$A$2700,CN$4,'Compra Ventas'!$B$2:$B$2700,$B20,'Compra Ventas'!$C$2:$C$2700,CN$5)</f>
        <v>0</v>
      </c>
      <c r="CO20" s="13">
        <f>SUMIFS('Compra Ventas'!$E$2:$E$2700,'Compra Ventas'!$A$2:$A$2700,CO$4,'Compra Ventas'!$B$2:$B$2700,$B20,'Compra Ventas'!$C$2:$C$2700,CO$5)</f>
        <v>0</v>
      </c>
      <c r="CP20" s="13">
        <f>SUMIFS('Compra Ventas'!$E$2:$E$2700,'Compra Ventas'!$A$2:$A$2700,CP$4,'Compra Ventas'!$B$2:$B$2700,$B20,'Compra Ventas'!$C$2:$C$2700,CP$5)</f>
        <v>0</v>
      </c>
      <c r="CQ20" s="13">
        <f>SUMIFS('Compra Ventas'!$E$2:$E$2700,'Compra Ventas'!$A$2:$A$2700,CQ$4,'Compra Ventas'!$B$2:$B$2700,$B20,'Compra Ventas'!$C$2:$C$2700,CQ$5)</f>
        <v>0</v>
      </c>
      <c r="CR20" s="13">
        <f>SUMIFS('Compra Ventas'!$E$2:$E$2700,'Compra Ventas'!$A$2:$A$2700,CR$4,'Compra Ventas'!$B$2:$B$2700,$B20,'Compra Ventas'!$C$2:$C$2700,CR$5)</f>
        <v>0</v>
      </c>
      <c r="CS20" s="13">
        <f>SUMIFS('Compra Ventas'!$E$2:$E$2700,'Compra Ventas'!$A$2:$A$2700,CS$4,'Compra Ventas'!$B$2:$B$2700,$B20,'Compra Ventas'!$C$2:$C$2700,CS$5)</f>
        <v>0</v>
      </c>
      <c r="CT20" s="13">
        <f>SUMIFS('Compra Ventas'!$E$2:$E$2700,'Compra Ventas'!$A$2:$A$2700,CT$4,'Compra Ventas'!$B$2:$B$2700,$B20,'Compra Ventas'!$C$2:$C$2700,CT$5)</f>
        <v>0</v>
      </c>
      <c r="CU20" s="13">
        <f>SUMIFS('Compra Ventas'!$E$2:$E$2700,'Compra Ventas'!$A$2:$A$2700,CU$4,'Compra Ventas'!$B$2:$B$2700,$B20,'Compra Ventas'!$C$2:$C$2700,CU$5)</f>
        <v>0</v>
      </c>
      <c r="CV20" s="14">
        <f>SUMIFS('Compra Ventas'!$E$2:$E$2700,'Compra Ventas'!$A$2:$A$2700,CV$4,'Compra Ventas'!$B$2:$B$2700,$B20,'Compra Ventas'!$C$2:$C$2700,CV$5)</f>
        <v>0</v>
      </c>
      <c r="CW20" s="12">
        <f>SUMIFS('Compra Ventas'!$E$2:$E$2700,'Compra Ventas'!$A$2:$A$2700,CW$4,'Compra Ventas'!$B$2:$B$2700,$B20,'Compra Ventas'!$C$2:$C$2700,CW$5)</f>
        <v>0</v>
      </c>
      <c r="CX20" s="13">
        <f>SUMIFS('Compra Ventas'!$E$2:$E$2700,'Compra Ventas'!$A$2:$A$2700,CX$4,'Compra Ventas'!$B$2:$B$2700,$B20,'Compra Ventas'!$C$2:$C$2700,CX$5)</f>
        <v>0</v>
      </c>
      <c r="CY20" s="13">
        <f>SUMIFS('Compra Ventas'!$E$2:$E$2700,'Compra Ventas'!$A$2:$A$2700,CY$4,'Compra Ventas'!$B$2:$B$2700,$B20,'Compra Ventas'!$C$2:$C$2700,CY$5)</f>
        <v>0</v>
      </c>
      <c r="CZ20" s="13">
        <f>SUMIFS('Compra Ventas'!$E$2:$E$2700,'Compra Ventas'!$A$2:$A$2700,CZ$4,'Compra Ventas'!$B$2:$B$2700,$B20,'Compra Ventas'!$C$2:$C$2700,CZ$5)</f>
        <v>0</v>
      </c>
      <c r="DA20" s="13">
        <f>SUMIFS('Compra Ventas'!$E$2:$E$2700,'Compra Ventas'!$A$2:$A$2700,DA$4,'Compra Ventas'!$B$2:$B$2700,$B20,'Compra Ventas'!$C$2:$C$2700,DA$5)</f>
        <v>0</v>
      </c>
      <c r="DB20" s="13">
        <f>SUMIFS('Compra Ventas'!$E$2:$E$2700,'Compra Ventas'!$A$2:$A$2700,DB$4,'Compra Ventas'!$B$2:$B$2700,$B20,'Compra Ventas'!$C$2:$C$2700,DB$5)</f>
        <v>0</v>
      </c>
      <c r="DC20" s="13">
        <f>SUMIFS('Compra Ventas'!$E$2:$E$2700,'Compra Ventas'!$A$2:$A$2700,DC$4,'Compra Ventas'!$B$2:$B$2700,$B20,'Compra Ventas'!$C$2:$C$2700,DC$5)</f>
        <v>0</v>
      </c>
      <c r="DD20" s="13">
        <f>SUMIFS('Compra Ventas'!$E$2:$E$2700,'Compra Ventas'!$A$2:$A$2700,DD$4,'Compra Ventas'!$B$2:$B$2700,$B20,'Compra Ventas'!$C$2:$C$2700,DD$5)</f>
        <v>0</v>
      </c>
      <c r="DE20" s="13">
        <f>SUMIFS('Compra Ventas'!$E$2:$E$2700,'Compra Ventas'!$A$2:$A$2700,DE$4,'Compra Ventas'!$B$2:$B$2700,$B20,'Compra Ventas'!$C$2:$C$2700,DE$5)</f>
        <v>0</v>
      </c>
      <c r="DF20" s="13">
        <f>SUMIFS('Compra Ventas'!$E$2:$E$2700,'Compra Ventas'!$A$2:$A$2700,DF$4,'Compra Ventas'!$B$2:$B$2700,$B20,'Compra Ventas'!$C$2:$C$2700,DF$5)</f>
        <v>0</v>
      </c>
      <c r="DG20" s="13">
        <f>SUMIFS('Compra Ventas'!$E$2:$E$2700,'Compra Ventas'!$A$2:$A$2700,DG$4,'Compra Ventas'!$B$2:$B$2700,$B20,'Compra Ventas'!$C$2:$C$2700,DG$5)</f>
        <v>0</v>
      </c>
      <c r="DH20" s="14">
        <f>SUMIFS('Compra Ventas'!$E$2:$E$2700,'Compra Ventas'!$A$2:$A$2700,DH$4,'Compra Ventas'!$B$2:$B$2700,$B20,'Compra Ventas'!$C$2:$C$2700,DH$5)</f>
        <v>0</v>
      </c>
      <c r="DI20" s="84"/>
      <c r="DJ20" s="98">
        <f>SUMIFS('Ajuste Ciclado'!D$5:D$47,'Ajuste Ciclado'!$C$5:$C$47,Balance!DJ$4,'Ajuste Ciclado'!$B$5:$B$47,Balance!$B20)</f>
        <v>0</v>
      </c>
      <c r="DK20" s="99">
        <f>SUMIFS('Ajuste Ciclado'!E$5:E$47,'Ajuste Ciclado'!$C$5:$C$47,Balance!DK$4,'Ajuste Ciclado'!$B$5:$B$47,Balance!$B20)</f>
        <v>0</v>
      </c>
      <c r="DL20" s="99">
        <f>SUMIFS('Ajuste Ciclado'!F$5:F$47,'Ajuste Ciclado'!$C$5:$C$47,Balance!DL$4,'Ajuste Ciclado'!$B$5:$B$47,Balance!$B20)</f>
        <v>0</v>
      </c>
      <c r="DM20" s="99">
        <f>SUMIFS('Ajuste Ciclado'!G$5:G$47,'Ajuste Ciclado'!$C$5:$C$47,Balance!DM$4,'Ajuste Ciclado'!$B$5:$B$47,Balance!$B20)</f>
        <v>0</v>
      </c>
      <c r="DN20" s="99">
        <f>SUMIFS('Ajuste Ciclado'!H$5:H$47,'Ajuste Ciclado'!$C$5:$C$47,Balance!DN$4,'Ajuste Ciclado'!$B$5:$B$47,Balance!$B20)</f>
        <v>0</v>
      </c>
      <c r="DO20" s="99">
        <f>SUMIFS('Ajuste Ciclado'!I$5:I$47,'Ajuste Ciclado'!$C$5:$C$47,Balance!DO$4,'Ajuste Ciclado'!$B$5:$B$47,Balance!$B20)</f>
        <v>0</v>
      </c>
      <c r="DP20" s="99">
        <f>SUMIFS('Ajuste Ciclado'!J$5:J$47,'Ajuste Ciclado'!$C$5:$C$47,Balance!DP$4,'Ajuste Ciclado'!$B$5:$B$47,Balance!$B20)</f>
        <v>0</v>
      </c>
      <c r="DQ20" s="99">
        <f>SUMIFS('Ajuste Ciclado'!K$5:K$47,'Ajuste Ciclado'!$C$5:$C$47,Balance!DQ$4,'Ajuste Ciclado'!$B$5:$B$47,Balance!$B20)</f>
        <v>0</v>
      </c>
      <c r="DR20" s="99">
        <f>SUMIFS('Ajuste Ciclado'!L$5:L$47,'Ajuste Ciclado'!$C$5:$C$47,Balance!DR$4,'Ajuste Ciclado'!$B$5:$B$47,Balance!$B20)</f>
        <v>0</v>
      </c>
      <c r="DS20" s="99">
        <f>SUMIFS('Ajuste Ciclado'!M$5:M$47,'Ajuste Ciclado'!$C$5:$C$47,Balance!DS$4,'Ajuste Ciclado'!$B$5:$B$47,Balance!$B20)</f>
        <v>0</v>
      </c>
      <c r="DT20" s="99">
        <f>SUMIFS('Ajuste Ciclado'!N$5:N$47,'Ajuste Ciclado'!$C$5:$C$47,Balance!DT$4,'Ajuste Ciclado'!$B$5:$B$47,Balance!$B20)</f>
        <v>0</v>
      </c>
      <c r="DU20" s="100">
        <f>SUMIFS('Ajuste Ciclado'!O$5:O$47,'Ajuste Ciclado'!$C$5:$C$47,Balance!DU$4,'Ajuste Ciclado'!$B$5:$B$47,Balance!$B20)</f>
        <v>0</v>
      </c>
      <c r="DV20" s="98">
        <f>SUMIFS('Ajuste Ciclado'!D$5:D$47,'Ajuste Ciclado'!$C$5:$C$47,Balance!DV$4,'Ajuste Ciclado'!$B$5:$B$47,Balance!$B20)</f>
        <v>0</v>
      </c>
      <c r="DW20" s="99">
        <f>SUMIFS('Ajuste Ciclado'!E$5:E$47,'Ajuste Ciclado'!$C$5:$C$47,Balance!DW$4,'Ajuste Ciclado'!$B$5:$B$47,Balance!$B20)</f>
        <v>0</v>
      </c>
      <c r="DX20" s="99">
        <f>SUMIFS('Ajuste Ciclado'!F$5:F$47,'Ajuste Ciclado'!$C$5:$C$47,Balance!DX$4,'Ajuste Ciclado'!$B$5:$B$47,Balance!$B20)</f>
        <v>0</v>
      </c>
      <c r="DY20" s="99">
        <f>SUMIFS('Ajuste Ciclado'!G$5:G$47,'Ajuste Ciclado'!$C$5:$C$47,Balance!DY$4,'Ajuste Ciclado'!$B$5:$B$47,Balance!$B20)</f>
        <v>0</v>
      </c>
      <c r="DZ20" s="99">
        <f>SUMIFS('Ajuste Ciclado'!H$5:H$47,'Ajuste Ciclado'!$C$5:$C$47,Balance!DZ$4,'Ajuste Ciclado'!$B$5:$B$47,Balance!$B20)</f>
        <v>0</v>
      </c>
      <c r="EA20" s="99">
        <f>SUMIFS('Ajuste Ciclado'!I$5:I$47,'Ajuste Ciclado'!$C$5:$C$47,Balance!EA$4,'Ajuste Ciclado'!$B$5:$B$47,Balance!$B20)</f>
        <v>0</v>
      </c>
      <c r="EB20" s="99">
        <f>SUMIFS('Ajuste Ciclado'!J$5:J$47,'Ajuste Ciclado'!$C$5:$C$47,Balance!EB$4,'Ajuste Ciclado'!$B$5:$B$47,Balance!$B20)</f>
        <v>0</v>
      </c>
      <c r="EC20" s="99">
        <f>SUMIFS('Ajuste Ciclado'!K$5:K$47,'Ajuste Ciclado'!$C$5:$C$47,Balance!EC$4,'Ajuste Ciclado'!$B$5:$B$47,Balance!$B20)</f>
        <v>0</v>
      </c>
      <c r="ED20" s="99">
        <f>SUMIFS('Ajuste Ciclado'!L$5:L$47,'Ajuste Ciclado'!$C$5:$C$47,Balance!ED$4,'Ajuste Ciclado'!$B$5:$B$47,Balance!$B20)</f>
        <v>0</v>
      </c>
      <c r="EE20" s="99">
        <f>SUMIFS('Ajuste Ciclado'!M$5:M$47,'Ajuste Ciclado'!$C$5:$C$47,Balance!EE$4,'Ajuste Ciclado'!$B$5:$B$47,Balance!$B20)</f>
        <v>0</v>
      </c>
      <c r="EF20" s="99">
        <f>SUMIFS('Ajuste Ciclado'!N$5:N$47,'Ajuste Ciclado'!$C$5:$C$47,Balance!EF$4,'Ajuste Ciclado'!$B$5:$B$47,Balance!$B20)</f>
        <v>0</v>
      </c>
      <c r="EG20" s="100">
        <f>SUMIFS('Ajuste Ciclado'!O$5:O$47,'Ajuste Ciclado'!$C$5:$C$47,Balance!EG$4,'Ajuste Ciclado'!$B$5:$B$47,Balance!$B20)</f>
        <v>0</v>
      </c>
      <c r="EH20" s="98">
        <f>SUMIFS('Ajuste Ciclado'!D$5:D$47,'Ajuste Ciclado'!$C$5:$C$47,Balance!EH$4,'Ajuste Ciclado'!$B$5:$B$47,Balance!$B20)</f>
        <v>0</v>
      </c>
      <c r="EI20" s="99">
        <f>SUMIFS('Ajuste Ciclado'!E$5:E$47,'Ajuste Ciclado'!$C$5:$C$47,Balance!EI$4,'Ajuste Ciclado'!$B$5:$B$47,Balance!$B20)</f>
        <v>0</v>
      </c>
      <c r="EJ20" s="99">
        <f>SUMIFS('Ajuste Ciclado'!F$5:F$47,'Ajuste Ciclado'!$C$5:$C$47,Balance!EJ$4,'Ajuste Ciclado'!$B$5:$B$47,Balance!$B20)</f>
        <v>0</v>
      </c>
      <c r="EK20" s="99">
        <f>SUMIFS('Ajuste Ciclado'!G$5:G$47,'Ajuste Ciclado'!$C$5:$C$47,Balance!EK$4,'Ajuste Ciclado'!$B$5:$B$47,Balance!$B20)</f>
        <v>0</v>
      </c>
      <c r="EL20" s="99">
        <f>SUMIFS('Ajuste Ciclado'!H$5:H$47,'Ajuste Ciclado'!$C$5:$C$47,Balance!EL$4,'Ajuste Ciclado'!$B$5:$B$47,Balance!$B20)</f>
        <v>0</v>
      </c>
      <c r="EM20" s="99">
        <f>SUMIFS('Ajuste Ciclado'!I$5:I$47,'Ajuste Ciclado'!$C$5:$C$47,Balance!EM$4,'Ajuste Ciclado'!$B$5:$B$47,Balance!$B20)</f>
        <v>0</v>
      </c>
      <c r="EN20" s="99">
        <f>SUMIFS('Ajuste Ciclado'!J$5:J$47,'Ajuste Ciclado'!$C$5:$C$47,Balance!EN$4,'Ajuste Ciclado'!$B$5:$B$47,Balance!$B20)</f>
        <v>0</v>
      </c>
      <c r="EO20" s="99">
        <f>SUMIFS('Ajuste Ciclado'!K$5:K$47,'Ajuste Ciclado'!$C$5:$C$47,Balance!EO$4,'Ajuste Ciclado'!$B$5:$B$47,Balance!$B20)</f>
        <v>0</v>
      </c>
      <c r="EP20" s="99">
        <f>SUMIFS('Ajuste Ciclado'!L$5:L$47,'Ajuste Ciclado'!$C$5:$C$47,Balance!EP$4,'Ajuste Ciclado'!$B$5:$B$47,Balance!$B20)</f>
        <v>0</v>
      </c>
      <c r="EQ20" s="99">
        <f>SUMIFS('Ajuste Ciclado'!M$5:M$47,'Ajuste Ciclado'!$C$5:$C$47,Balance!EQ$4,'Ajuste Ciclado'!$B$5:$B$47,Balance!$B20)</f>
        <v>0</v>
      </c>
      <c r="ER20" s="99">
        <f>SUMIFS('Ajuste Ciclado'!N$5:N$47,'Ajuste Ciclado'!$C$5:$C$47,Balance!ER$4,'Ajuste Ciclado'!$B$5:$B$47,Balance!$B20)</f>
        <v>0</v>
      </c>
      <c r="ES20" s="100">
        <f>SUMIFS('Ajuste Ciclado'!O$5:O$47,'Ajuste Ciclado'!$C$5:$C$47,Balance!ES$4,'Ajuste Ciclado'!$B$5:$B$47,Balance!$B20)</f>
        <v>0</v>
      </c>
      <c r="ET20" s="84"/>
      <c r="EU20" s="12">
        <f t="shared" si="129"/>
        <v>983225.71876679896</v>
      </c>
      <c r="EV20" s="13">
        <f t="shared" si="93"/>
        <v>914584.24885147996</v>
      </c>
      <c r="EW20" s="13">
        <f t="shared" si="94"/>
        <v>1038069.892876472</v>
      </c>
      <c r="EX20" s="13">
        <f t="shared" si="95"/>
        <v>861645.58742595965</v>
      </c>
      <c r="EY20" s="13">
        <f t="shared" si="96"/>
        <v>836109.36696204741</v>
      </c>
      <c r="EZ20" s="13">
        <f t="shared" si="97"/>
        <v>729524.96487411612</v>
      </c>
      <c r="FA20" s="13">
        <f t="shared" si="98"/>
        <v>383096.87795783131</v>
      </c>
      <c r="FB20" s="13">
        <f t="shared" si="99"/>
        <v>150756.0257895992</v>
      </c>
      <c r="FC20" s="13">
        <f t="shared" si="100"/>
        <v>145456.78700880089</v>
      </c>
      <c r="FD20" s="13">
        <f t="shared" si="101"/>
        <v>102651.55120909571</v>
      </c>
      <c r="FE20" s="13">
        <f t="shared" si="102"/>
        <v>145026.1483763938</v>
      </c>
      <c r="FF20" s="14">
        <f t="shared" si="103"/>
        <v>175526.49964730811</v>
      </c>
      <c r="FG20" s="12">
        <f t="shared" si="104"/>
        <v>985257.78363740037</v>
      </c>
      <c r="FH20" s="13">
        <f t="shared" si="105"/>
        <v>919228.96920458251</v>
      </c>
      <c r="FI20" s="13">
        <f t="shared" si="106"/>
        <v>1041670.723200608</v>
      </c>
      <c r="FJ20" s="13">
        <f t="shared" si="107"/>
        <v>863281.88570234459</v>
      </c>
      <c r="FK20" s="13">
        <f t="shared" si="108"/>
        <v>830939.30417622451</v>
      </c>
      <c r="FL20" s="13">
        <f t="shared" si="109"/>
        <v>733427.70297780482</v>
      </c>
      <c r="FM20" s="13">
        <f t="shared" si="110"/>
        <v>402092.5094876691</v>
      </c>
      <c r="FN20" s="13">
        <f t="shared" si="111"/>
        <v>148691.178479589</v>
      </c>
      <c r="FO20" s="13">
        <f t="shared" si="112"/>
        <v>136259.98097038601</v>
      </c>
      <c r="FP20" s="13">
        <f t="shared" si="113"/>
        <v>117399.2812469121</v>
      </c>
      <c r="FQ20" s="13">
        <f t="shared" si="114"/>
        <v>164314.7046665955</v>
      </c>
      <c r="FR20" s="14">
        <f t="shared" si="115"/>
        <v>212912.01210780849</v>
      </c>
      <c r="FS20" s="12">
        <f t="shared" si="116"/>
        <v>985085.99629154941</v>
      </c>
      <c r="FT20" s="13">
        <f t="shared" si="117"/>
        <v>917277.87579059671</v>
      </c>
      <c r="FU20" s="13">
        <f t="shared" si="118"/>
        <v>1039233.327353996</v>
      </c>
      <c r="FV20" s="13">
        <f t="shared" si="119"/>
        <v>860900.70760417939</v>
      </c>
      <c r="FW20" s="13">
        <f t="shared" si="120"/>
        <v>840461.44716701692</v>
      </c>
      <c r="FX20" s="13">
        <f t="shared" si="121"/>
        <v>767744.08986144932</v>
      </c>
      <c r="FY20" s="13">
        <f t="shared" si="122"/>
        <v>418823.0092618622</v>
      </c>
      <c r="FZ20" s="13">
        <f t="shared" si="123"/>
        <v>160560.16929200309</v>
      </c>
      <c r="GA20" s="13">
        <f t="shared" si="124"/>
        <v>150284.3190689802</v>
      </c>
      <c r="GB20" s="13">
        <f t="shared" si="125"/>
        <v>146424.2172165518</v>
      </c>
      <c r="GC20" s="13">
        <f t="shared" si="126"/>
        <v>182260.53105980041</v>
      </c>
      <c r="GD20" s="14">
        <f t="shared" si="127"/>
        <v>243209.37842239169</v>
      </c>
      <c r="GE20" s="84"/>
      <c r="GF20" s="12">
        <f t="shared" si="130"/>
        <v>6465673.6697459025</v>
      </c>
      <c r="GG20" s="13">
        <f t="shared" si="130"/>
        <v>6555476.0358579243</v>
      </c>
      <c r="GH20" s="14">
        <f t="shared" si="130"/>
        <v>6712265.0683903778</v>
      </c>
      <c r="GI20" s="6">
        <f t="shared" si="131"/>
        <v>1</v>
      </c>
      <c r="GJ20" s="12">
        <f t="shared" si="132"/>
        <v>0</v>
      </c>
      <c r="GK20" s="13">
        <f t="shared" si="133"/>
        <v>0</v>
      </c>
      <c r="GL20" s="14">
        <f t="shared" si="134"/>
        <v>0</v>
      </c>
      <c r="GM20" s="84"/>
      <c r="GN20" s="66">
        <f t="shared" si="135"/>
        <v>0</v>
      </c>
      <c r="GO20" s="84"/>
      <c r="GP20" s="63" t="str" cm="1">
        <f t="array" ref="GP20">INDEX($GF$4:$GH$4,1,GI20)</f>
        <v>Sample 1</v>
      </c>
      <c r="GQ20" s="12">
        <f t="shared" si="136"/>
        <v>102651.55120909571</v>
      </c>
      <c r="GR20" s="13">
        <f t="shared" si="136"/>
        <v>145026.1483763938</v>
      </c>
      <c r="GS20" s="14">
        <f t="shared" si="136"/>
        <v>145456.78700880089</v>
      </c>
      <c r="GT20" s="12">
        <f t="shared" si="137"/>
        <v>117399.2812469121</v>
      </c>
      <c r="GU20" s="13">
        <f t="shared" si="137"/>
        <v>136259.98097038601</v>
      </c>
      <c r="GV20" s="14">
        <f t="shared" si="137"/>
        <v>148691.178479589</v>
      </c>
      <c r="GW20" s="12">
        <f t="shared" si="138"/>
        <v>146424.2172165518</v>
      </c>
      <c r="GX20" s="13">
        <f t="shared" si="138"/>
        <v>150284.3190689802</v>
      </c>
      <c r="GY20" s="14">
        <f t="shared" si="138"/>
        <v>160560.16929200309</v>
      </c>
      <c r="GZ20" s="84" t="str">
        <f t="shared" si="128"/>
        <v>Sample 1</v>
      </c>
      <c r="HA20" s="12">
        <f t="shared" si="139"/>
        <v>0</v>
      </c>
      <c r="HB20" s="13">
        <f t="shared" si="139"/>
        <v>0</v>
      </c>
      <c r="HC20" s="14">
        <f t="shared" si="139"/>
        <v>0</v>
      </c>
      <c r="HD20" s="6">
        <f t="shared" si="140"/>
        <v>0</v>
      </c>
      <c r="HE20" s="84" t="str">
        <f t="shared" si="141"/>
        <v>Ok</v>
      </c>
    </row>
    <row r="21" spans="2:213" hidden="1" x14ac:dyDescent="0.3">
      <c r="B21" s="84" t="s">
        <v>410</v>
      </c>
      <c r="C21" s="12">
        <f>SUMIFS(Inyecciones!$E$2:$E$14185,Inyecciones!$A$2:$A$14185,Balance!C$4,Inyecciones!$B$2:$B$14185,Balance!$B21,Inyecciones!$C$2:$C$14185,Balance!C$5)</f>
        <v>66974.012770561618</v>
      </c>
      <c r="D21" s="13">
        <f>SUMIFS(Inyecciones!$E$2:$E$14185,Inyecciones!$A$2:$A$14185,Balance!D$4,Inyecciones!$B$2:$B$14185,Balance!$B21,Inyecciones!$C$2:$C$14185,Balance!D$5)</f>
        <v>47463.058283783947</v>
      </c>
      <c r="E21" s="13">
        <f>SUMIFS(Inyecciones!$E$2:$E$14185,Inyecciones!$A$2:$A$14185,Balance!E$4,Inyecciones!$B$2:$B$14185,Balance!$B21,Inyecciones!$C$2:$C$14185,Balance!E$5)</f>
        <v>48077.958231157187</v>
      </c>
      <c r="F21" s="13">
        <f>SUMIFS(Inyecciones!$E$2:$E$14185,Inyecciones!$A$2:$A$14185,Balance!F$4,Inyecciones!$B$2:$B$14185,Balance!$B21,Inyecciones!$C$2:$C$14185,Balance!F$5)</f>
        <v>29374.121836412582</v>
      </c>
      <c r="G21" s="13">
        <f>SUMIFS(Inyecciones!$E$2:$E$14185,Inyecciones!$A$2:$A$14185,Balance!G$4,Inyecciones!$B$2:$B$14185,Balance!$B21,Inyecciones!$C$2:$C$14185,Balance!G$5)</f>
        <v>19156.591771358671</v>
      </c>
      <c r="H21" s="13">
        <f>SUMIFS(Inyecciones!$E$2:$E$14185,Inyecciones!$A$2:$A$14185,Balance!H$4,Inyecciones!$B$2:$B$14185,Balance!$B21,Inyecciones!$C$2:$C$14185,Balance!H$5)</f>
        <v>16135.311666264821</v>
      </c>
      <c r="I21" s="13">
        <f>SUMIFS(Inyecciones!$E$2:$E$14185,Inyecciones!$A$2:$A$14185,Balance!I$4,Inyecciones!$B$2:$B$14185,Balance!$B21,Inyecciones!$C$2:$C$14185,Balance!I$5)</f>
        <v>22992.840417660529</v>
      </c>
      <c r="J21" s="13">
        <f>SUMIFS(Inyecciones!$E$2:$E$14185,Inyecciones!$A$2:$A$14185,Balance!J$4,Inyecciones!$B$2:$B$14185,Balance!$B21,Inyecciones!$C$2:$C$14185,Balance!J$5)</f>
        <v>24359.56823439485</v>
      </c>
      <c r="K21" s="13">
        <f>SUMIFS(Inyecciones!$E$2:$E$14185,Inyecciones!$A$2:$A$14185,Balance!K$4,Inyecciones!$B$2:$B$14185,Balance!$B21,Inyecciones!$C$2:$C$14185,Balance!K$5)</f>
        <v>24234.052362996779</v>
      </c>
      <c r="L21" s="13">
        <f>SUMIFS(Inyecciones!$E$2:$E$14185,Inyecciones!$A$2:$A$14185,Balance!L$4,Inyecciones!$B$2:$B$14185,Balance!$B21,Inyecciones!$C$2:$C$14185,Balance!L$5)</f>
        <v>7625.8701286995574</v>
      </c>
      <c r="M21" s="13">
        <f>SUMIFS(Inyecciones!$E$2:$E$14185,Inyecciones!$A$2:$A$14185,Balance!M$4,Inyecciones!$B$2:$B$14185,Balance!$B21,Inyecciones!$C$2:$C$14185,Balance!M$5)</f>
        <v>3585.0971135424629</v>
      </c>
      <c r="N21" s="14">
        <f>SUMIFS(Inyecciones!$E$2:$E$14185,Inyecciones!$A$2:$A$14185,Balance!N$4,Inyecciones!$B$2:$B$14185,Balance!$B21,Inyecciones!$C$2:$C$14185,Balance!N$5)</f>
        <v>5876.0508867259969</v>
      </c>
      <c r="O21" s="12">
        <f>SUMIFS(Inyecciones!$E$2:$E$14185,Inyecciones!$A$2:$A$14185,Balance!O$4,Inyecciones!$B$2:$B$14185,Balance!$B21,Inyecciones!$C$2:$C$14185,Balance!O$5)</f>
        <v>67106.475246648071</v>
      </c>
      <c r="P21" s="13">
        <f>SUMIFS(Inyecciones!$E$2:$E$14185,Inyecciones!$A$2:$A$14185,Balance!P$4,Inyecciones!$B$2:$B$14185,Balance!$B21,Inyecciones!$C$2:$C$14185,Balance!P$5)</f>
        <v>47688.250731495333</v>
      </c>
      <c r="Q21" s="13">
        <f>SUMIFS(Inyecciones!$E$2:$E$14185,Inyecciones!$A$2:$A$14185,Balance!Q$4,Inyecciones!$B$2:$B$14185,Balance!$B21,Inyecciones!$C$2:$C$14185,Balance!Q$5)</f>
        <v>48599.553463399912</v>
      </c>
      <c r="R21" s="13">
        <f>SUMIFS(Inyecciones!$E$2:$E$14185,Inyecciones!$A$2:$A$14185,Balance!R$4,Inyecciones!$B$2:$B$14185,Balance!$B21,Inyecciones!$C$2:$C$14185,Balance!R$5)</f>
        <v>31788.290669043119</v>
      </c>
      <c r="S21" s="13">
        <f>SUMIFS(Inyecciones!$E$2:$E$14185,Inyecciones!$A$2:$A$14185,Balance!S$4,Inyecciones!$B$2:$B$14185,Balance!$B21,Inyecciones!$C$2:$C$14185,Balance!S$5)</f>
        <v>18926.350069681419</v>
      </c>
      <c r="T21" s="13">
        <f>SUMIFS(Inyecciones!$E$2:$E$14185,Inyecciones!$A$2:$A$14185,Balance!T$4,Inyecciones!$B$2:$B$14185,Balance!$B21,Inyecciones!$C$2:$C$14185,Balance!T$5)</f>
        <v>16318.051205572399</v>
      </c>
      <c r="U21" s="13">
        <f>SUMIFS(Inyecciones!$E$2:$E$14185,Inyecciones!$A$2:$A$14185,Balance!U$4,Inyecciones!$B$2:$B$14185,Balance!$B21,Inyecciones!$C$2:$C$14185,Balance!U$5)</f>
        <v>24236.53743837999</v>
      </c>
      <c r="V21" s="13">
        <f>SUMIFS(Inyecciones!$E$2:$E$14185,Inyecciones!$A$2:$A$14185,Balance!V$4,Inyecciones!$B$2:$B$14185,Balance!$B21,Inyecciones!$C$2:$C$14185,Balance!V$5)</f>
        <v>25244.934168703199</v>
      </c>
      <c r="W21" s="13">
        <f>SUMIFS(Inyecciones!$E$2:$E$14185,Inyecciones!$A$2:$A$14185,Balance!W$4,Inyecciones!$B$2:$B$14185,Balance!$B21,Inyecciones!$C$2:$C$14185,Balance!W$5)</f>
        <v>28465.46095626026</v>
      </c>
      <c r="X21" s="13">
        <f>SUMIFS(Inyecciones!$E$2:$E$14185,Inyecciones!$A$2:$A$14185,Balance!X$4,Inyecciones!$B$2:$B$14185,Balance!$B21,Inyecciones!$C$2:$C$14185,Balance!X$5)</f>
        <v>10954.26900641748</v>
      </c>
      <c r="Y21" s="13">
        <f>SUMIFS(Inyecciones!$E$2:$E$14185,Inyecciones!$A$2:$A$14185,Balance!Y$4,Inyecciones!$B$2:$B$14185,Balance!$B21,Inyecciones!$C$2:$C$14185,Balance!Y$5)</f>
        <v>19044.35940219144</v>
      </c>
      <c r="Z21" s="14">
        <f>SUMIFS(Inyecciones!$E$2:$E$14185,Inyecciones!$A$2:$A$14185,Balance!Z$4,Inyecciones!$B$2:$B$14185,Balance!$B21,Inyecciones!$C$2:$C$14185,Balance!Z$5)</f>
        <v>24650.823583004309</v>
      </c>
      <c r="AA21" s="12">
        <f>SUMIFS(Inyecciones!$E$2:$E$14185,Inyecciones!$A$2:$A$14185,Balance!AA$4,Inyecciones!$B$2:$B$14185,Balance!$B21,Inyecciones!$C$2:$C$14185,Balance!AA$5)</f>
        <v>67144.918060856347</v>
      </c>
      <c r="AB21" s="13">
        <f>SUMIFS(Inyecciones!$E$2:$E$14185,Inyecciones!$A$2:$A$14185,Balance!AB$4,Inyecciones!$B$2:$B$14185,Balance!$B21,Inyecciones!$C$2:$C$14185,Balance!AB$5)</f>
        <v>47784.606653076</v>
      </c>
      <c r="AC21" s="13">
        <f>SUMIFS(Inyecciones!$E$2:$E$14185,Inyecciones!$A$2:$A$14185,Balance!AC$4,Inyecciones!$B$2:$B$14185,Balance!$B21,Inyecciones!$C$2:$C$14185,Balance!AC$5)</f>
        <v>48450.617909436609</v>
      </c>
      <c r="AD21" s="13">
        <f>SUMIFS(Inyecciones!$E$2:$E$14185,Inyecciones!$A$2:$A$14185,Balance!AD$4,Inyecciones!$B$2:$B$14185,Balance!$B21,Inyecciones!$C$2:$C$14185,Balance!AD$5)</f>
        <v>31518.442121286382</v>
      </c>
      <c r="AE21" s="13">
        <f>SUMIFS(Inyecciones!$E$2:$E$14185,Inyecciones!$A$2:$A$14185,Balance!AE$4,Inyecciones!$B$2:$B$14185,Balance!$B21,Inyecciones!$C$2:$C$14185,Balance!AE$5)</f>
        <v>19541.585318279551</v>
      </c>
      <c r="AF21" s="13">
        <f>SUMIFS(Inyecciones!$E$2:$E$14185,Inyecciones!$A$2:$A$14185,Balance!AF$4,Inyecciones!$B$2:$B$14185,Balance!$B21,Inyecciones!$C$2:$C$14185,Balance!AF$5)</f>
        <v>17301.00191001498</v>
      </c>
      <c r="AG21" s="13">
        <f>SUMIFS(Inyecciones!$E$2:$E$14185,Inyecciones!$A$2:$A$14185,Balance!AG$4,Inyecciones!$B$2:$B$14185,Balance!$B21,Inyecciones!$C$2:$C$14185,Balance!AG$5)</f>
        <v>26166.711641719081</v>
      </c>
      <c r="AH21" s="13">
        <f>SUMIFS(Inyecciones!$E$2:$E$14185,Inyecciones!$A$2:$A$14185,Balance!AH$4,Inyecciones!$B$2:$B$14185,Balance!$B21,Inyecciones!$C$2:$C$14185,Balance!AH$5)</f>
        <v>27878.657253454181</v>
      </c>
      <c r="AI21" s="13">
        <f>SUMIFS(Inyecciones!$E$2:$E$14185,Inyecciones!$A$2:$A$14185,Balance!AI$4,Inyecciones!$B$2:$B$14185,Balance!$B21,Inyecciones!$C$2:$C$14185,Balance!AI$5)</f>
        <v>26846.5399186174</v>
      </c>
      <c r="AJ21" s="13">
        <f>SUMIFS(Inyecciones!$E$2:$E$14185,Inyecciones!$A$2:$A$14185,Balance!AJ$4,Inyecciones!$B$2:$B$14185,Balance!$B21,Inyecciones!$C$2:$C$14185,Balance!AJ$5)</f>
        <v>22753.377969280049</v>
      </c>
      <c r="AK21" s="13">
        <f>SUMIFS(Inyecciones!$E$2:$E$14185,Inyecciones!$A$2:$A$14185,Balance!AK$4,Inyecciones!$B$2:$B$14185,Balance!$B21,Inyecciones!$C$2:$C$14185,Balance!AK$5)</f>
        <v>36273.190748924069</v>
      </c>
      <c r="AL21" s="14">
        <f>SUMIFS(Inyecciones!$E$2:$E$14185,Inyecciones!$A$2:$A$14185,Balance!AL$4,Inyecciones!$B$2:$B$14185,Balance!$B21,Inyecciones!$C$2:$C$14185,Balance!AL$5)</f>
        <v>34901.311083042026</v>
      </c>
      <c r="AM21" s="13"/>
      <c r="AN21" s="12">
        <f>SUMIFS('Retiro Mensual'!$E$2:$E$2629,'Retiro Mensual'!$A$2:$A$2629,AN$4,'Retiro Mensual'!$B$2:$B$2629,$B21,'Retiro Mensual'!$C$2:$C$2629,AN$5)</f>
        <v>0</v>
      </c>
      <c r="AO21" s="13">
        <f>SUMIFS('Retiro Mensual'!$E$2:$E$2629,'Retiro Mensual'!$A$2:$A$2629,AO$4,'Retiro Mensual'!$B$2:$B$2629,$B21,'Retiro Mensual'!$C$2:$C$2629,AO$5)</f>
        <v>0</v>
      </c>
      <c r="AP21" s="13">
        <f>SUMIFS('Retiro Mensual'!$E$2:$E$2629,'Retiro Mensual'!$A$2:$A$2629,AP$4,'Retiro Mensual'!$B$2:$B$2629,$B21,'Retiro Mensual'!$C$2:$C$2629,AP$5)</f>
        <v>0</v>
      </c>
      <c r="AQ21" s="13">
        <f>SUMIFS('Retiro Mensual'!$E$2:$E$2629,'Retiro Mensual'!$A$2:$A$2629,AQ$4,'Retiro Mensual'!$B$2:$B$2629,$B21,'Retiro Mensual'!$C$2:$C$2629,AQ$5)</f>
        <v>0</v>
      </c>
      <c r="AR21" s="13">
        <f>SUMIFS('Retiro Mensual'!$E$2:$E$2629,'Retiro Mensual'!$A$2:$A$2629,AR$4,'Retiro Mensual'!$B$2:$B$2629,$B21,'Retiro Mensual'!$C$2:$C$2629,AR$5)</f>
        <v>0</v>
      </c>
      <c r="AS21" s="13">
        <f>SUMIFS('Retiro Mensual'!$E$2:$E$2629,'Retiro Mensual'!$A$2:$A$2629,AS$4,'Retiro Mensual'!$B$2:$B$2629,$B21,'Retiro Mensual'!$C$2:$C$2629,AS$5)</f>
        <v>0</v>
      </c>
      <c r="AT21" s="13">
        <f>SUMIFS('Retiro Mensual'!$E$2:$E$2629,'Retiro Mensual'!$A$2:$A$2629,AT$4,'Retiro Mensual'!$B$2:$B$2629,$B21,'Retiro Mensual'!$C$2:$C$2629,AT$5)</f>
        <v>0</v>
      </c>
      <c r="AU21" s="13">
        <f>SUMIFS('Retiro Mensual'!$E$2:$E$2629,'Retiro Mensual'!$A$2:$A$2629,AU$4,'Retiro Mensual'!$B$2:$B$2629,$B21,'Retiro Mensual'!$C$2:$C$2629,AU$5)</f>
        <v>0</v>
      </c>
      <c r="AV21" s="13">
        <f>SUMIFS('Retiro Mensual'!$E$2:$E$2629,'Retiro Mensual'!$A$2:$A$2629,AV$4,'Retiro Mensual'!$B$2:$B$2629,$B21,'Retiro Mensual'!$C$2:$C$2629,AV$5)</f>
        <v>0</v>
      </c>
      <c r="AW21" s="13">
        <f>SUMIFS('Retiro Mensual'!$E$2:$E$2629,'Retiro Mensual'!$A$2:$A$2629,AW$4,'Retiro Mensual'!$B$2:$B$2629,$B21,'Retiro Mensual'!$C$2:$C$2629,AW$5)</f>
        <v>0</v>
      </c>
      <c r="AX21" s="13">
        <f>SUMIFS('Retiro Mensual'!$E$2:$E$2629,'Retiro Mensual'!$A$2:$A$2629,AX$4,'Retiro Mensual'!$B$2:$B$2629,$B21,'Retiro Mensual'!$C$2:$C$2629,AX$5)</f>
        <v>0</v>
      </c>
      <c r="AY21" s="14">
        <f>SUMIFS('Retiro Mensual'!$E$2:$E$2629,'Retiro Mensual'!$A$2:$A$2629,AY$4,'Retiro Mensual'!$B$2:$B$2629,$B21,'Retiro Mensual'!$C$2:$C$2629,AY$5)</f>
        <v>0</v>
      </c>
      <c r="AZ21" s="12">
        <f>SUMIFS('Retiro Mensual'!$E$2:$E$2629,'Retiro Mensual'!$A$2:$A$2629,AZ$4,'Retiro Mensual'!$B$2:$B$2629,$B21,'Retiro Mensual'!$C$2:$C$2629,AZ$5)</f>
        <v>0</v>
      </c>
      <c r="BA21" s="13">
        <f>SUMIFS('Retiro Mensual'!$E$2:$E$2629,'Retiro Mensual'!$A$2:$A$2629,BA$4,'Retiro Mensual'!$B$2:$B$2629,$B21,'Retiro Mensual'!$C$2:$C$2629,BA$5)</f>
        <v>0</v>
      </c>
      <c r="BB21" s="13">
        <f>SUMIFS('Retiro Mensual'!$E$2:$E$2629,'Retiro Mensual'!$A$2:$A$2629,BB$4,'Retiro Mensual'!$B$2:$B$2629,$B21,'Retiro Mensual'!$C$2:$C$2629,BB$5)</f>
        <v>0</v>
      </c>
      <c r="BC21" s="13">
        <f>SUMIFS('Retiro Mensual'!$E$2:$E$2629,'Retiro Mensual'!$A$2:$A$2629,BC$4,'Retiro Mensual'!$B$2:$B$2629,$B21,'Retiro Mensual'!$C$2:$C$2629,BC$5)</f>
        <v>0</v>
      </c>
      <c r="BD21" s="13">
        <f>SUMIFS('Retiro Mensual'!$E$2:$E$2629,'Retiro Mensual'!$A$2:$A$2629,BD$4,'Retiro Mensual'!$B$2:$B$2629,$B21,'Retiro Mensual'!$C$2:$C$2629,BD$5)</f>
        <v>0</v>
      </c>
      <c r="BE21" s="13">
        <f>SUMIFS('Retiro Mensual'!$E$2:$E$2629,'Retiro Mensual'!$A$2:$A$2629,BE$4,'Retiro Mensual'!$B$2:$B$2629,$B21,'Retiro Mensual'!$C$2:$C$2629,BE$5)</f>
        <v>0</v>
      </c>
      <c r="BF21" s="13">
        <f>SUMIFS('Retiro Mensual'!$E$2:$E$2629,'Retiro Mensual'!$A$2:$A$2629,BF$4,'Retiro Mensual'!$B$2:$B$2629,$B21,'Retiro Mensual'!$C$2:$C$2629,BF$5)</f>
        <v>0</v>
      </c>
      <c r="BG21" s="13">
        <f>SUMIFS('Retiro Mensual'!$E$2:$E$2629,'Retiro Mensual'!$A$2:$A$2629,BG$4,'Retiro Mensual'!$B$2:$B$2629,$B21,'Retiro Mensual'!$C$2:$C$2629,BG$5)</f>
        <v>0</v>
      </c>
      <c r="BH21" s="13">
        <f>SUMIFS('Retiro Mensual'!$E$2:$E$2629,'Retiro Mensual'!$A$2:$A$2629,BH$4,'Retiro Mensual'!$B$2:$B$2629,$B21,'Retiro Mensual'!$C$2:$C$2629,BH$5)</f>
        <v>0</v>
      </c>
      <c r="BI21" s="13">
        <f>SUMIFS('Retiro Mensual'!$E$2:$E$2629,'Retiro Mensual'!$A$2:$A$2629,BI$4,'Retiro Mensual'!$B$2:$B$2629,$B21,'Retiro Mensual'!$C$2:$C$2629,BI$5)</f>
        <v>0</v>
      </c>
      <c r="BJ21" s="13">
        <f>SUMIFS('Retiro Mensual'!$E$2:$E$2629,'Retiro Mensual'!$A$2:$A$2629,BJ$4,'Retiro Mensual'!$B$2:$B$2629,$B21,'Retiro Mensual'!$C$2:$C$2629,BJ$5)</f>
        <v>0</v>
      </c>
      <c r="BK21" s="14">
        <f>SUMIFS('Retiro Mensual'!$E$2:$E$2629,'Retiro Mensual'!$A$2:$A$2629,BK$4,'Retiro Mensual'!$B$2:$B$2629,$B21,'Retiro Mensual'!$C$2:$C$2629,BK$5)</f>
        <v>0</v>
      </c>
      <c r="BL21" s="12">
        <f>SUMIFS('Retiro Mensual'!$E$2:$E$2629,'Retiro Mensual'!$A$2:$A$2629,BL$4,'Retiro Mensual'!$B$2:$B$2629,$B21,'Retiro Mensual'!$C$2:$C$2629,BL$5)</f>
        <v>0</v>
      </c>
      <c r="BM21" s="13">
        <f>SUMIFS('Retiro Mensual'!$E$2:$E$2629,'Retiro Mensual'!$A$2:$A$2629,BM$4,'Retiro Mensual'!$B$2:$B$2629,$B21,'Retiro Mensual'!$C$2:$C$2629,BM$5)</f>
        <v>0</v>
      </c>
      <c r="BN21" s="13">
        <f>SUMIFS('Retiro Mensual'!$E$2:$E$2629,'Retiro Mensual'!$A$2:$A$2629,BN$4,'Retiro Mensual'!$B$2:$B$2629,$B21,'Retiro Mensual'!$C$2:$C$2629,BN$5)</f>
        <v>0</v>
      </c>
      <c r="BO21" s="13">
        <f>SUMIFS('Retiro Mensual'!$E$2:$E$2629,'Retiro Mensual'!$A$2:$A$2629,BO$4,'Retiro Mensual'!$B$2:$B$2629,$B21,'Retiro Mensual'!$C$2:$C$2629,BO$5)</f>
        <v>0</v>
      </c>
      <c r="BP21" s="13">
        <f>SUMIFS('Retiro Mensual'!$E$2:$E$2629,'Retiro Mensual'!$A$2:$A$2629,BP$4,'Retiro Mensual'!$B$2:$B$2629,$B21,'Retiro Mensual'!$C$2:$C$2629,BP$5)</f>
        <v>0</v>
      </c>
      <c r="BQ21" s="13">
        <f>SUMIFS('Retiro Mensual'!$E$2:$E$2629,'Retiro Mensual'!$A$2:$A$2629,BQ$4,'Retiro Mensual'!$B$2:$B$2629,$B21,'Retiro Mensual'!$C$2:$C$2629,BQ$5)</f>
        <v>0</v>
      </c>
      <c r="BR21" s="13">
        <f>SUMIFS('Retiro Mensual'!$E$2:$E$2629,'Retiro Mensual'!$A$2:$A$2629,BR$4,'Retiro Mensual'!$B$2:$B$2629,$B21,'Retiro Mensual'!$C$2:$C$2629,BR$5)</f>
        <v>0</v>
      </c>
      <c r="BS21" s="13">
        <f>SUMIFS('Retiro Mensual'!$E$2:$E$2629,'Retiro Mensual'!$A$2:$A$2629,BS$4,'Retiro Mensual'!$B$2:$B$2629,$B21,'Retiro Mensual'!$C$2:$C$2629,BS$5)</f>
        <v>0</v>
      </c>
      <c r="BT21" s="13">
        <f>SUMIFS('Retiro Mensual'!$E$2:$E$2629,'Retiro Mensual'!$A$2:$A$2629,BT$4,'Retiro Mensual'!$B$2:$B$2629,$B21,'Retiro Mensual'!$C$2:$C$2629,BT$5)</f>
        <v>0</v>
      </c>
      <c r="BU21" s="13">
        <f>SUMIFS('Retiro Mensual'!$E$2:$E$2629,'Retiro Mensual'!$A$2:$A$2629,BU$4,'Retiro Mensual'!$B$2:$B$2629,$B21,'Retiro Mensual'!$C$2:$C$2629,BU$5)</f>
        <v>0</v>
      </c>
      <c r="BV21" s="13">
        <f>SUMIFS('Retiro Mensual'!$E$2:$E$2629,'Retiro Mensual'!$A$2:$A$2629,BV$4,'Retiro Mensual'!$B$2:$B$2629,$B21,'Retiro Mensual'!$C$2:$C$2629,BV$5)</f>
        <v>0</v>
      </c>
      <c r="BW21" s="14">
        <f>SUMIFS('Retiro Mensual'!$E$2:$E$2629,'Retiro Mensual'!$A$2:$A$2629,BW$4,'Retiro Mensual'!$B$2:$B$2629,$B21,'Retiro Mensual'!$C$2:$C$2629,BW$5)</f>
        <v>0</v>
      </c>
      <c r="BX21" s="13"/>
      <c r="BY21" s="12">
        <f>SUMIFS('Compra Ventas'!$E$2:$E$2700,'Compra Ventas'!$A$2:$A$2700,BY$4,'Compra Ventas'!$B$2:$B$2700,$B21,'Compra Ventas'!$C$2:$C$2700,BY$5)</f>
        <v>0</v>
      </c>
      <c r="BZ21" s="13">
        <f>SUMIFS('Compra Ventas'!$E$2:$E$2700,'Compra Ventas'!$A$2:$A$2700,BZ$4,'Compra Ventas'!$B$2:$B$2700,$B21,'Compra Ventas'!$C$2:$C$2700,BZ$5)</f>
        <v>0</v>
      </c>
      <c r="CA21" s="13">
        <f>SUMIFS('Compra Ventas'!$E$2:$E$2700,'Compra Ventas'!$A$2:$A$2700,CA$4,'Compra Ventas'!$B$2:$B$2700,$B21,'Compra Ventas'!$C$2:$C$2700,CA$5)</f>
        <v>0</v>
      </c>
      <c r="CB21" s="13">
        <f>SUMIFS('Compra Ventas'!$E$2:$E$2700,'Compra Ventas'!$A$2:$A$2700,CB$4,'Compra Ventas'!$B$2:$B$2700,$B21,'Compra Ventas'!$C$2:$C$2700,CB$5)</f>
        <v>0</v>
      </c>
      <c r="CC21" s="13">
        <f>SUMIFS('Compra Ventas'!$E$2:$E$2700,'Compra Ventas'!$A$2:$A$2700,CC$4,'Compra Ventas'!$B$2:$B$2700,$B21,'Compra Ventas'!$C$2:$C$2700,CC$5)</f>
        <v>0</v>
      </c>
      <c r="CD21" s="13">
        <f>SUMIFS('Compra Ventas'!$E$2:$E$2700,'Compra Ventas'!$A$2:$A$2700,CD$4,'Compra Ventas'!$B$2:$B$2700,$B21,'Compra Ventas'!$C$2:$C$2700,CD$5)</f>
        <v>0</v>
      </c>
      <c r="CE21" s="13">
        <f>SUMIFS('Compra Ventas'!$E$2:$E$2700,'Compra Ventas'!$A$2:$A$2700,CE$4,'Compra Ventas'!$B$2:$B$2700,$B21,'Compra Ventas'!$C$2:$C$2700,CE$5)</f>
        <v>0</v>
      </c>
      <c r="CF21" s="13">
        <f>SUMIFS('Compra Ventas'!$E$2:$E$2700,'Compra Ventas'!$A$2:$A$2700,CF$4,'Compra Ventas'!$B$2:$B$2700,$B21,'Compra Ventas'!$C$2:$C$2700,CF$5)</f>
        <v>0</v>
      </c>
      <c r="CG21" s="13">
        <f>SUMIFS('Compra Ventas'!$E$2:$E$2700,'Compra Ventas'!$A$2:$A$2700,CG$4,'Compra Ventas'!$B$2:$B$2700,$B21,'Compra Ventas'!$C$2:$C$2700,CG$5)</f>
        <v>0</v>
      </c>
      <c r="CH21" s="13">
        <f>SUMIFS('Compra Ventas'!$E$2:$E$2700,'Compra Ventas'!$A$2:$A$2700,CH$4,'Compra Ventas'!$B$2:$B$2700,$B21,'Compra Ventas'!$C$2:$C$2700,CH$5)</f>
        <v>0</v>
      </c>
      <c r="CI21" s="13">
        <f>SUMIFS('Compra Ventas'!$E$2:$E$2700,'Compra Ventas'!$A$2:$A$2700,CI$4,'Compra Ventas'!$B$2:$B$2700,$B21,'Compra Ventas'!$C$2:$C$2700,CI$5)</f>
        <v>0</v>
      </c>
      <c r="CJ21" s="14">
        <f>SUMIFS('Compra Ventas'!$E$2:$E$2700,'Compra Ventas'!$A$2:$A$2700,CJ$4,'Compra Ventas'!$B$2:$B$2700,$B21,'Compra Ventas'!$C$2:$C$2700,CJ$5)</f>
        <v>0</v>
      </c>
      <c r="CK21" s="12">
        <f>SUMIFS('Compra Ventas'!$E$2:$E$2700,'Compra Ventas'!$A$2:$A$2700,CK$4,'Compra Ventas'!$B$2:$B$2700,$B21,'Compra Ventas'!$C$2:$C$2700,CK$5)</f>
        <v>0</v>
      </c>
      <c r="CL21" s="13">
        <f>SUMIFS('Compra Ventas'!$E$2:$E$2700,'Compra Ventas'!$A$2:$A$2700,CL$4,'Compra Ventas'!$B$2:$B$2700,$B21,'Compra Ventas'!$C$2:$C$2700,CL$5)</f>
        <v>0</v>
      </c>
      <c r="CM21" s="13">
        <f>SUMIFS('Compra Ventas'!$E$2:$E$2700,'Compra Ventas'!$A$2:$A$2700,CM$4,'Compra Ventas'!$B$2:$B$2700,$B21,'Compra Ventas'!$C$2:$C$2700,CM$5)</f>
        <v>0</v>
      </c>
      <c r="CN21" s="13">
        <f>SUMIFS('Compra Ventas'!$E$2:$E$2700,'Compra Ventas'!$A$2:$A$2700,CN$4,'Compra Ventas'!$B$2:$B$2700,$B21,'Compra Ventas'!$C$2:$C$2700,CN$5)</f>
        <v>0</v>
      </c>
      <c r="CO21" s="13">
        <f>SUMIFS('Compra Ventas'!$E$2:$E$2700,'Compra Ventas'!$A$2:$A$2700,CO$4,'Compra Ventas'!$B$2:$B$2700,$B21,'Compra Ventas'!$C$2:$C$2700,CO$5)</f>
        <v>0</v>
      </c>
      <c r="CP21" s="13">
        <f>SUMIFS('Compra Ventas'!$E$2:$E$2700,'Compra Ventas'!$A$2:$A$2700,CP$4,'Compra Ventas'!$B$2:$B$2700,$B21,'Compra Ventas'!$C$2:$C$2700,CP$5)</f>
        <v>0</v>
      </c>
      <c r="CQ21" s="13">
        <f>SUMIFS('Compra Ventas'!$E$2:$E$2700,'Compra Ventas'!$A$2:$A$2700,CQ$4,'Compra Ventas'!$B$2:$B$2700,$B21,'Compra Ventas'!$C$2:$C$2700,CQ$5)</f>
        <v>0</v>
      </c>
      <c r="CR21" s="13">
        <f>SUMIFS('Compra Ventas'!$E$2:$E$2700,'Compra Ventas'!$A$2:$A$2700,CR$4,'Compra Ventas'!$B$2:$B$2700,$B21,'Compra Ventas'!$C$2:$C$2700,CR$5)</f>
        <v>0</v>
      </c>
      <c r="CS21" s="13">
        <f>SUMIFS('Compra Ventas'!$E$2:$E$2700,'Compra Ventas'!$A$2:$A$2700,CS$4,'Compra Ventas'!$B$2:$B$2700,$B21,'Compra Ventas'!$C$2:$C$2700,CS$5)</f>
        <v>0</v>
      </c>
      <c r="CT21" s="13">
        <f>SUMIFS('Compra Ventas'!$E$2:$E$2700,'Compra Ventas'!$A$2:$A$2700,CT$4,'Compra Ventas'!$B$2:$B$2700,$B21,'Compra Ventas'!$C$2:$C$2700,CT$5)</f>
        <v>0</v>
      </c>
      <c r="CU21" s="13">
        <f>SUMIFS('Compra Ventas'!$E$2:$E$2700,'Compra Ventas'!$A$2:$A$2700,CU$4,'Compra Ventas'!$B$2:$B$2700,$B21,'Compra Ventas'!$C$2:$C$2700,CU$5)</f>
        <v>0</v>
      </c>
      <c r="CV21" s="14">
        <f>SUMIFS('Compra Ventas'!$E$2:$E$2700,'Compra Ventas'!$A$2:$A$2700,CV$4,'Compra Ventas'!$B$2:$B$2700,$B21,'Compra Ventas'!$C$2:$C$2700,CV$5)</f>
        <v>0</v>
      </c>
      <c r="CW21" s="12">
        <f>SUMIFS('Compra Ventas'!$E$2:$E$2700,'Compra Ventas'!$A$2:$A$2700,CW$4,'Compra Ventas'!$B$2:$B$2700,$B21,'Compra Ventas'!$C$2:$C$2700,CW$5)</f>
        <v>0</v>
      </c>
      <c r="CX21" s="13">
        <f>SUMIFS('Compra Ventas'!$E$2:$E$2700,'Compra Ventas'!$A$2:$A$2700,CX$4,'Compra Ventas'!$B$2:$B$2700,$B21,'Compra Ventas'!$C$2:$C$2700,CX$5)</f>
        <v>0</v>
      </c>
      <c r="CY21" s="13">
        <f>SUMIFS('Compra Ventas'!$E$2:$E$2700,'Compra Ventas'!$A$2:$A$2700,CY$4,'Compra Ventas'!$B$2:$B$2700,$B21,'Compra Ventas'!$C$2:$C$2700,CY$5)</f>
        <v>0</v>
      </c>
      <c r="CZ21" s="13">
        <f>SUMIFS('Compra Ventas'!$E$2:$E$2700,'Compra Ventas'!$A$2:$A$2700,CZ$4,'Compra Ventas'!$B$2:$B$2700,$B21,'Compra Ventas'!$C$2:$C$2700,CZ$5)</f>
        <v>0</v>
      </c>
      <c r="DA21" s="13">
        <f>SUMIFS('Compra Ventas'!$E$2:$E$2700,'Compra Ventas'!$A$2:$A$2700,DA$4,'Compra Ventas'!$B$2:$B$2700,$B21,'Compra Ventas'!$C$2:$C$2700,DA$5)</f>
        <v>0</v>
      </c>
      <c r="DB21" s="13">
        <f>SUMIFS('Compra Ventas'!$E$2:$E$2700,'Compra Ventas'!$A$2:$A$2700,DB$4,'Compra Ventas'!$B$2:$B$2700,$B21,'Compra Ventas'!$C$2:$C$2700,DB$5)</f>
        <v>0</v>
      </c>
      <c r="DC21" s="13">
        <f>SUMIFS('Compra Ventas'!$E$2:$E$2700,'Compra Ventas'!$A$2:$A$2700,DC$4,'Compra Ventas'!$B$2:$B$2700,$B21,'Compra Ventas'!$C$2:$C$2700,DC$5)</f>
        <v>0</v>
      </c>
      <c r="DD21" s="13">
        <f>SUMIFS('Compra Ventas'!$E$2:$E$2700,'Compra Ventas'!$A$2:$A$2700,DD$4,'Compra Ventas'!$B$2:$B$2700,$B21,'Compra Ventas'!$C$2:$C$2700,DD$5)</f>
        <v>0</v>
      </c>
      <c r="DE21" s="13">
        <f>SUMIFS('Compra Ventas'!$E$2:$E$2700,'Compra Ventas'!$A$2:$A$2700,DE$4,'Compra Ventas'!$B$2:$B$2700,$B21,'Compra Ventas'!$C$2:$C$2700,DE$5)</f>
        <v>0</v>
      </c>
      <c r="DF21" s="13">
        <f>SUMIFS('Compra Ventas'!$E$2:$E$2700,'Compra Ventas'!$A$2:$A$2700,DF$4,'Compra Ventas'!$B$2:$B$2700,$B21,'Compra Ventas'!$C$2:$C$2700,DF$5)</f>
        <v>0</v>
      </c>
      <c r="DG21" s="13">
        <f>SUMIFS('Compra Ventas'!$E$2:$E$2700,'Compra Ventas'!$A$2:$A$2700,DG$4,'Compra Ventas'!$B$2:$B$2700,$B21,'Compra Ventas'!$C$2:$C$2700,DG$5)</f>
        <v>0</v>
      </c>
      <c r="DH21" s="14">
        <f>SUMIFS('Compra Ventas'!$E$2:$E$2700,'Compra Ventas'!$A$2:$A$2700,DH$4,'Compra Ventas'!$B$2:$B$2700,$B21,'Compra Ventas'!$C$2:$C$2700,DH$5)</f>
        <v>0</v>
      </c>
      <c r="DI21" s="84"/>
      <c r="DJ21" s="98">
        <f>SUMIFS('Ajuste Ciclado'!D$5:D$47,'Ajuste Ciclado'!$C$5:$C$47,Balance!DJ$4,'Ajuste Ciclado'!$B$5:$B$47,Balance!$B21)</f>
        <v>0</v>
      </c>
      <c r="DK21" s="99">
        <f>SUMIFS('Ajuste Ciclado'!E$5:E$47,'Ajuste Ciclado'!$C$5:$C$47,Balance!DK$4,'Ajuste Ciclado'!$B$5:$B$47,Balance!$B21)</f>
        <v>0</v>
      </c>
      <c r="DL21" s="99">
        <f>SUMIFS('Ajuste Ciclado'!F$5:F$47,'Ajuste Ciclado'!$C$5:$C$47,Balance!DL$4,'Ajuste Ciclado'!$B$5:$B$47,Balance!$B21)</f>
        <v>0</v>
      </c>
      <c r="DM21" s="99">
        <f>SUMIFS('Ajuste Ciclado'!G$5:G$47,'Ajuste Ciclado'!$C$5:$C$47,Balance!DM$4,'Ajuste Ciclado'!$B$5:$B$47,Balance!$B21)</f>
        <v>0</v>
      </c>
      <c r="DN21" s="99">
        <f>SUMIFS('Ajuste Ciclado'!H$5:H$47,'Ajuste Ciclado'!$C$5:$C$47,Balance!DN$4,'Ajuste Ciclado'!$B$5:$B$47,Balance!$B21)</f>
        <v>0</v>
      </c>
      <c r="DO21" s="99">
        <f>SUMIFS('Ajuste Ciclado'!I$5:I$47,'Ajuste Ciclado'!$C$5:$C$47,Balance!DO$4,'Ajuste Ciclado'!$B$5:$B$47,Balance!$B21)</f>
        <v>0</v>
      </c>
      <c r="DP21" s="99">
        <f>SUMIFS('Ajuste Ciclado'!J$5:J$47,'Ajuste Ciclado'!$C$5:$C$47,Balance!DP$4,'Ajuste Ciclado'!$B$5:$B$47,Balance!$B21)</f>
        <v>0</v>
      </c>
      <c r="DQ21" s="99">
        <f>SUMIFS('Ajuste Ciclado'!K$5:K$47,'Ajuste Ciclado'!$C$5:$C$47,Balance!DQ$4,'Ajuste Ciclado'!$B$5:$B$47,Balance!$B21)</f>
        <v>0</v>
      </c>
      <c r="DR21" s="99">
        <f>SUMIFS('Ajuste Ciclado'!L$5:L$47,'Ajuste Ciclado'!$C$5:$C$47,Balance!DR$4,'Ajuste Ciclado'!$B$5:$B$47,Balance!$B21)</f>
        <v>0</v>
      </c>
      <c r="DS21" s="99">
        <f>SUMIFS('Ajuste Ciclado'!M$5:M$47,'Ajuste Ciclado'!$C$5:$C$47,Balance!DS$4,'Ajuste Ciclado'!$B$5:$B$47,Balance!$B21)</f>
        <v>0</v>
      </c>
      <c r="DT21" s="99">
        <f>SUMIFS('Ajuste Ciclado'!N$5:N$47,'Ajuste Ciclado'!$C$5:$C$47,Balance!DT$4,'Ajuste Ciclado'!$B$5:$B$47,Balance!$B21)</f>
        <v>0</v>
      </c>
      <c r="DU21" s="100">
        <f>SUMIFS('Ajuste Ciclado'!O$5:O$47,'Ajuste Ciclado'!$C$5:$C$47,Balance!DU$4,'Ajuste Ciclado'!$B$5:$B$47,Balance!$B21)</f>
        <v>0</v>
      </c>
      <c r="DV21" s="98">
        <f>SUMIFS('Ajuste Ciclado'!D$5:D$47,'Ajuste Ciclado'!$C$5:$C$47,Balance!DV$4,'Ajuste Ciclado'!$B$5:$B$47,Balance!$B21)</f>
        <v>0</v>
      </c>
      <c r="DW21" s="99">
        <f>SUMIFS('Ajuste Ciclado'!E$5:E$47,'Ajuste Ciclado'!$C$5:$C$47,Balance!DW$4,'Ajuste Ciclado'!$B$5:$B$47,Balance!$B21)</f>
        <v>0</v>
      </c>
      <c r="DX21" s="99">
        <f>SUMIFS('Ajuste Ciclado'!F$5:F$47,'Ajuste Ciclado'!$C$5:$C$47,Balance!DX$4,'Ajuste Ciclado'!$B$5:$B$47,Balance!$B21)</f>
        <v>0</v>
      </c>
      <c r="DY21" s="99">
        <f>SUMIFS('Ajuste Ciclado'!G$5:G$47,'Ajuste Ciclado'!$C$5:$C$47,Balance!DY$4,'Ajuste Ciclado'!$B$5:$B$47,Balance!$B21)</f>
        <v>0</v>
      </c>
      <c r="DZ21" s="99">
        <f>SUMIFS('Ajuste Ciclado'!H$5:H$47,'Ajuste Ciclado'!$C$5:$C$47,Balance!DZ$4,'Ajuste Ciclado'!$B$5:$B$47,Balance!$B21)</f>
        <v>0</v>
      </c>
      <c r="EA21" s="99">
        <f>SUMIFS('Ajuste Ciclado'!I$5:I$47,'Ajuste Ciclado'!$C$5:$C$47,Balance!EA$4,'Ajuste Ciclado'!$B$5:$B$47,Balance!$B21)</f>
        <v>0</v>
      </c>
      <c r="EB21" s="99">
        <f>SUMIFS('Ajuste Ciclado'!J$5:J$47,'Ajuste Ciclado'!$C$5:$C$47,Balance!EB$4,'Ajuste Ciclado'!$B$5:$B$47,Balance!$B21)</f>
        <v>0</v>
      </c>
      <c r="EC21" s="99">
        <f>SUMIFS('Ajuste Ciclado'!K$5:K$47,'Ajuste Ciclado'!$C$5:$C$47,Balance!EC$4,'Ajuste Ciclado'!$B$5:$B$47,Balance!$B21)</f>
        <v>0</v>
      </c>
      <c r="ED21" s="99">
        <f>SUMIFS('Ajuste Ciclado'!L$5:L$47,'Ajuste Ciclado'!$C$5:$C$47,Balance!ED$4,'Ajuste Ciclado'!$B$5:$B$47,Balance!$B21)</f>
        <v>0</v>
      </c>
      <c r="EE21" s="99">
        <f>SUMIFS('Ajuste Ciclado'!M$5:M$47,'Ajuste Ciclado'!$C$5:$C$47,Balance!EE$4,'Ajuste Ciclado'!$B$5:$B$47,Balance!$B21)</f>
        <v>0</v>
      </c>
      <c r="EF21" s="99">
        <f>SUMIFS('Ajuste Ciclado'!N$5:N$47,'Ajuste Ciclado'!$C$5:$C$47,Balance!EF$4,'Ajuste Ciclado'!$B$5:$B$47,Balance!$B21)</f>
        <v>0</v>
      </c>
      <c r="EG21" s="100">
        <f>SUMIFS('Ajuste Ciclado'!O$5:O$47,'Ajuste Ciclado'!$C$5:$C$47,Balance!EG$4,'Ajuste Ciclado'!$B$5:$B$47,Balance!$B21)</f>
        <v>0</v>
      </c>
      <c r="EH21" s="98">
        <f>SUMIFS('Ajuste Ciclado'!D$5:D$47,'Ajuste Ciclado'!$C$5:$C$47,Balance!EH$4,'Ajuste Ciclado'!$B$5:$B$47,Balance!$B21)</f>
        <v>0</v>
      </c>
      <c r="EI21" s="99">
        <f>SUMIFS('Ajuste Ciclado'!E$5:E$47,'Ajuste Ciclado'!$C$5:$C$47,Balance!EI$4,'Ajuste Ciclado'!$B$5:$B$47,Balance!$B21)</f>
        <v>0</v>
      </c>
      <c r="EJ21" s="99">
        <f>SUMIFS('Ajuste Ciclado'!F$5:F$47,'Ajuste Ciclado'!$C$5:$C$47,Balance!EJ$4,'Ajuste Ciclado'!$B$5:$B$47,Balance!$B21)</f>
        <v>0</v>
      </c>
      <c r="EK21" s="99">
        <f>SUMIFS('Ajuste Ciclado'!G$5:G$47,'Ajuste Ciclado'!$C$5:$C$47,Balance!EK$4,'Ajuste Ciclado'!$B$5:$B$47,Balance!$B21)</f>
        <v>0</v>
      </c>
      <c r="EL21" s="99">
        <f>SUMIFS('Ajuste Ciclado'!H$5:H$47,'Ajuste Ciclado'!$C$5:$C$47,Balance!EL$4,'Ajuste Ciclado'!$B$5:$B$47,Balance!$B21)</f>
        <v>0</v>
      </c>
      <c r="EM21" s="99">
        <f>SUMIFS('Ajuste Ciclado'!I$5:I$47,'Ajuste Ciclado'!$C$5:$C$47,Balance!EM$4,'Ajuste Ciclado'!$B$5:$B$47,Balance!$B21)</f>
        <v>0</v>
      </c>
      <c r="EN21" s="99">
        <f>SUMIFS('Ajuste Ciclado'!J$5:J$47,'Ajuste Ciclado'!$C$5:$C$47,Balance!EN$4,'Ajuste Ciclado'!$B$5:$B$47,Balance!$B21)</f>
        <v>0</v>
      </c>
      <c r="EO21" s="99">
        <f>SUMIFS('Ajuste Ciclado'!K$5:K$47,'Ajuste Ciclado'!$C$5:$C$47,Balance!EO$4,'Ajuste Ciclado'!$B$5:$B$47,Balance!$B21)</f>
        <v>0</v>
      </c>
      <c r="EP21" s="99">
        <f>SUMIFS('Ajuste Ciclado'!L$5:L$47,'Ajuste Ciclado'!$C$5:$C$47,Balance!EP$4,'Ajuste Ciclado'!$B$5:$B$47,Balance!$B21)</f>
        <v>0</v>
      </c>
      <c r="EQ21" s="99">
        <f>SUMIFS('Ajuste Ciclado'!M$5:M$47,'Ajuste Ciclado'!$C$5:$C$47,Balance!EQ$4,'Ajuste Ciclado'!$B$5:$B$47,Balance!$B21)</f>
        <v>0</v>
      </c>
      <c r="ER21" s="99">
        <f>SUMIFS('Ajuste Ciclado'!N$5:N$47,'Ajuste Ciclado'!$C$5:$C$47,Balance!ER$4,'Ajuste Ciclado'!$B$5:$B$47,Balance!$B21)</f>
        <v>0</v>
      </c>
      <c r="ES21" s="100">
        <f>SUMIFS('Ajuste Ciclado'!O$5:O$47,'Ajuste Ciclado'!$C$5:$C$47,Balance!ES$4,'Ajuste Ciclado'!$B$5:$B$47,Balance!$B21)</f>
        <v>0</v>
      </c>
      <c r="ET21" s="84"/>
      <c r="EU21" s="12">
        <f t="shared" si="129"/>
        <v>66974.012770561618</v>
      </c>
      <c r="EV21" s="13">
        <f t="shared" si="93"/>
        <v>47463.058283783947</v>
      </c>
      <c r="EW21" s="13">
        <f t="shared" si="94"/>
        <v>48077.958231157187</v>
      </c>
      <c r="EX21" s="13">
        <f t="shared" si="95"/>
        <v>29374.121836412582</v>
      </c>
      <c r="EY21" s="13">
        <f t="shared" si="96"/>
        <v>19156.591771358671</v>
      </c>
      <c r="EZ21" s="13">
        <f t="shared" si="97"/>
        <v>16135.311666264821</v>
      </c>
      <c r="FA21" s="13">
        <f t="shared" si="98"/>
        <v>22992.840417660529</v>
      </c>
      <c r="FB21" s="13">
        <f t="shared" si="99"/>
        <v>24359.56823439485</v>
      </c>
      <c r="FC21" s="13">
        <f t="shared" si="100"/>
        <v>24234.052362996779</v>
      </c>
      <c r="FD21" s="13">
        <f t="shared" si="101"/>
        <v>7625.8701286995574</v>
      </c>
      <c r="FE21" s="13">
        <f t="shared" si="102"/>
        <v>3585.0971135424629</v>
      </c>
      <c r="FF21" s="14">
        <f t="shared" si="103"/>
        <v>5876.0508867259969</v>
      </c>
      <c r="FG21" s="12">
        <f t="shared" si="104"/>
        <v>67106.475246648071</v>
      </c>
      <c r="FH21" s="13">
        <f t="shared" si="105"/>
        <v>47688.250731495333</v>
      </c>
      <c r="FI21" s="13">
        <f t="shared" si="106"/>
        <v>48599.553463399912</v>
      </c>
      <c r="FJ21" s="13">
        <f t="shared" si="107"/>
        <v>31788.290669043119</v>
      </c>
      <c r="FK21" s="13">
        <f t="shared" si="108"/>
        <v>18926.350069681419</v>
      </c>
      <c r="FL21" s="13">
        <f t="shared" si="109"/>
        <v>16318.051205572399</v>
      </c>
      <c r="FM21" s="13">
        <f t="shared" si="110"/>
        <v>24236.53743837999</v>
      </c>
      <c r="FN21" s="13">
        <f t="shared" si="111"/>
        <v>25244.934168703199</v>
      </c>
      <c r="FO21" s="13">
        <f t="shared" si="112"/>
        <v>28465.46095626026</v>
      </c>
      <c r="FP21" s="13">
        <f t="shared" si="113"/>
        <v>10954.26900641748</v>
      </c>
      <c r="FQ21" s="13">
        <f t="shared" si="114"/>
        <v>19044.35940219144</v>
      </c>
      <c r="FR21" s="14">
        <f t="shared" si="115"/>
        <v>24650.823583004309</v>
      </c>
      <c r="FS21" s="12">
        <f t="shared" si="116"/>
        <v>67144.918060856347</v>
      </c>
      <c r="FT21" s="13">
        <f t="shared" si="117"/>
        <v>47784.606653076</v>
      </c>
      <c r="FU21" s="13">
        <f t="shared" si="118"/>
        <v>48450.617909436609</v>
      </c>
      <c r="FV21" s="13">
        <f t="shared" si="119"/>
        <v>31518.442121286382</v>
      </c>
      <c r="FW21" s="13">
        <f t="shared" si="120"/>
        <v>19541.585318279551</v>
      </c>
      <c r="FX21" s="13">
        <f t="shared" si="121"/>
        <v>17301.00191001498</v>
      </c>
      <c r="FY21" s="13">
        <f t="shared" si="122"/>
        <v>26166.711641719081</v>
      </c>
      <c r="FZ21" s="13">
        <f t="shared" si="123"/>
        <v>27878.657253454181</v>
      </c>
      <c r="GA21" s="13">
        <f t="shared" si="124"/>
        <v>26846.5399186174</v>
      </c>
      <c r="GB21" s="13">
        <f t="shared" si="125"/>
        <v>22753.377969280049</v>
      </c>
      <c r="GC21" s="13">
        <f t="shared" si="126"/>
        <v>36273.190748924069</v>
      </c>
      <c r="GD21" s="14">
        <f t="shared" si="127"/>
        <v>34901.311083042026</v>
      </c>
      <c r="GE21" s="84"/>
      <c r="GF21" s="12">
        <f t="shared" si="130"/>
        <v>315854.53370355908</v>
      </c>
      <c r="GG21" s="13">
        <f t="shared" si="130"/>
        <v>363023.3559407969</v>
      </c>
      <c r="GH21" s="14">
        <f t="shared" si="130"/>
        <v>406560.96058798669</v>
      </c>
      <c r="GI21" s="6">
        <f t="shared" si="131"/>
        <v>1</v>
      </c>
      <c r="GJ21" s="12">
        <f t="shared" si="132"/>
        <v>0</v>
      </c>
      <c r="GK21" s="13">
        <f t="shared" si="133"/>
        <v>0</v>
      </c>
      <c r="GL21" s="14">
        <f t="shared" si="134"/>
        <v>0</v>
      </c>
      <c r="GM21" s="84"/>
      <c r="GN21" s="66">
        <f t="shared" si="135"/>
        <v>0</v>
      </c>
      <c r="GO21" s="84"/>
      <c r="GP21" s="63" t="str" cm="1">
        <f t="array" ref="GP21">INDEX($GF$4:$GH$4,1,GI21)</f>
        <v>Sample 1</v>
      </c>
      <c r="GQ21" s="12">
        <f t="shared" si="136"/>
        <v>3585.0971135424629</v>
      </c>
      <c r="GR21" s="13">
        <f t="shared" si="136"/>
        <v>5876.0508867259969</v>
      </c>
      <c r="GS21" s="14">
        <f t="shared" si="136"/>
        <v>7625.8701286995574</v>
      </c>
      <c r="GT21" s="12">
        <f t="shared" si="137"/>
        <v>10954.26900641748</v>
      </c>
      <c r="GU21" s="13">
        <f t="shared" si="137"/>
        <v>16318.051205572399</v>
      </c>
      <c r="GV21" s="14">
        <f t="shared" si="137"/>
        <v>18926.350069681419</v>
      </c>
      <c r="GW21" s="12">
        <f t="shared" si="138"/>
        <v>17301.00191001498</v>
      </c>
      <c r="GX21" s="13">
        <f t="shared" si="138"/>
        <v>19541.585318279551</v>
      </c>
      <c r="GY21" s="14">
        <f t="shared" si="138"/>
        <v>22753.377969280049</v>
      </c>
      <c r="GZ21" s="84" t="str">
        <f t="shared" si="128"/>
        <v>Sample 1</v>
      </c>
      <c r="HA21" s="12">
        <f t="shared" si="139"/>
        <v>0</v>
      </c>
      <c r="HB21" s="13">
        <f t="shared" si="139"/>
        <v>0</v>
      </c>
      <c r="HC21" s="14">
        <f t="shared" si="139"/>
        <v>0</v>
      </c>
      <c r="HD21" s="6">
        <f t="shared" si="140"/>
        <v>0</v>
      </c>
      <c r="HE21" s="84" t="str">
        <f t="shared" si="141"/>
        <v>Ok</v>
      </c>
    </row>
    <row r="22" spans="2:213" hidden="1" x14ac:dyDescent="0.3">
      <c r="B22" s="84" t="s">
        <v>409</v>
      </c>
      <c r="C22" s="12">
        <f>SUMIFS(Inyecciones!$E$2:$E$14185,Inyecciones!$A$2:$A$14185,Balance!C$4,Inyecciones!$B$2:$B$14185,Balance!$B22,Inyecciones!$C$2:$C$14185,Balance!C$5)</f>
        <v>0</v>
      </c>
      <c r="D22" s="13">
        <f>SUMIFS(Inyecciones!$E$2:$E$14185,Inyecciones!$A$2:$A$14185,Balance!D$4,Inyecciones!$B$2:$B$14185,Balance!$B22,Inyecciones!$C$2:$C$14185,Balance!D$5)</f>
        <v>0</v>
      </c>
      <c r="E22" s="13">
        <f>SUMIFS(Inyecciones!$E$2:$E$14185,Inyecciones!$A$2:$A$14185,Balance!E$4,Inyecciones!$B$2:$B$14185,Balance!$B22,Inyecciones!$C$2:$C$14185,Balance!E$5)</f>
        <v>0</v>
      </c>
      <c r="F22" s="13">
        <f>SUMIFS(Inyecciones!$E$2:$E$14185,Inyecciones!$A$2:$A$14185,Balance!F$4,Inyecciones!$B$2:$B$14185,Balance!$B22,Inyecciones!$C$2:$C$14185,Balance!F$5)</f>
        <v>0</v>
      </c>
      <c r="G22" s="13">
        <f>SUMIFS(Inyecciones!$E$2:$E$14185,Inyecciones!$A$2:$A$14185,Balance!G$4,Inyecciones!$B$2:$B$14185,Balance!$B22,Inyecciones!$C$2:$C$14185,Balance!G$5)</f>
        <v>0</v>
      </c>
      <c r="H22" s="13">
        <f>SUMIFS(Inyecciones!$E$2:$E$14185,Inyecciones!$A$2:$A$14185,Balance!H$4,Inyecciones!$B$2:$B$14185,Balance!$B22,Inyecciones!$C$2:$C$14185,Balance!H$5)</f>
        <v>0</v>
      </c>
      <c r="I22" s="13">
        <f>SUMIFS(Inyecciones!$E$2:$E$14185,Inyecciones!$A$2:$A$14185,Balance!I$4,Inyecciones!$B$2:$B$14185,Balance!$B22,Inyecciones!$C$2:$C$14185,Balance!I$5)</f>
        <v>0</v>
      </c>
      <c r="J22" s="13">
        <f>SUMIFS(Inyecciones!$E$2:$E$14185,Inyecciones!$A$2:$A$14185,Balance!J$4,Inyecciones!$B$2:$B$14185,Balance!$B22,Inyecciones!$C$2:$C$14185,Balance!J$5)</f>
        <v>0</v>
      </c>
      <c r="K22" s="13">
        <f>SUMIFS(Inyecciones!$E$2:$E$14185,Inyecciones!$A$2:$A$14185,Balance!K$4,Inyecciones!$B$2:$B$14185,Balance!$B22,Inyecciones!$C$2:$C$14185,Balance!K$5)</f>
        <v>0</v>
      </c>
      <c r="L22" s="13">
        <f>SUMIFS(Inyecciones!$E$2:$E$14185,Inyecciones!$A$2:$A$14185,Balance!L$4,Inyecciones!$B$2:$B$14185,Balance!$B22,Inyecciones!$C$2:$C$14185,Balance!L$5)</f>
        <v>0</v>
      </c>
      <c r="M22" s="13">
        <f>SUMIFS(Inyecciones!$E$2:$E$14185,Inyecciones!$A$2:$A$14185,Balance!M$4,Inyecciones!$B$2:$B$14185,Balance!$B22,Inyecciones!$C$2:$C$14185,Balance!M$5)</f>
        <v>0</v>
      </c>
      <c r="N22" s="14">
        <f>SUMIFS(Inyecciones!$E$2:$E$14185,Inyecciones!$A$2:$A$14185,Balance!N$4,Inyecciones!$B$2:$B$14185,Balance!$B22,Inyecciones!$C$2:$C$14185,Balance!N$5)</f>
        <v>0</v>
      </c>
      <c r="O22" s="12">
        <f>SUMIFS(Inyecciones!$E$2:$E$14185,Inyecciones!$A$2:$A$14185,Balance!O$4,Inyecciones!$B$2:$B$14185,Balance!$B22,Inyecciones!$C$2:$C$14185,Balance!O$5)</f>
        <v>0</v>
      </c>
      <c r="P22" s="13">
        <f>SUMIFS(Inyecciones!$E$2:$E$14185,Inyecciones!$A$2:$A$14185,Balance!P$4,Inyecciones!$B$2:$B$14185,Balance!$B22,Inyecciones!$C$2:$C$14185,Balance!P$5)</f>
        <v>0</v>
      </c>
      <c r="Q22" s="13">
        <f>SUMIFS(Inyecciones!$E$2:$E$14185,Inyecciones!$A$2:$A$14185,Balance!Q$4,Inyecciones!$B$2:$B$14185,Balance!$B22,Inyecciones!$C$2:$C$14185,Balance!Q$5)</f>
        <v>0</v>
      </c>
      <c r="R22" s="13">
        <f>SUMIFS(Inyecciones!$E$2:$E$14185,Inyecciones!$A$2:$A$14185,Balance!R$4,Inyecciones!$B$2:$B$14185,Balance!$B22,Inyecciones!$C$2:$C$14185,Balance!R$5)</f>
        <v>0</v>
      </c>
      <c r="S22" s="13">
        <f>SUMIFS(Inyecciones!$E$2:$E$14185,Inyecciones!$A$2:$A$14185,Balance!S$4,Inyecciones!$B$2:$B$14185,Balance!$B22,Inyecciones!$C$2:$C$14185,Balance!S$5)</f>
        <v>0</v>
      </c>
      <c r="T22" s="13">
        <f>SUMIFS(Inyecciones!$E$2:$E$14185,Inyecciones!$A$2:$A$14185,Balance!T$4,Inyecciones!$B$2:$B$14185,Balance!$B22,Inyecciones!$C$2:$C$14185,Balance!T$5)</f>
        <v>0</v>
      </c>
      <c r="U22" s="13">
        <f>SUMIFS(Inyecciones!$E$2:$E$14185,Inyecciones!$A$2:$A$14185,Balance!U$4,Inyecciones!$B$2:$B$14185,Balance!$B22,Inyecciones!$C$2:$C$14185,Balance!U$5)</f>
        <v>0</v>
      </c>
      <c r="V22" s="13">
        <f>SUMIFS(Inyecciones!$E$2:$E$14185,Inyecciones!$A$2:$A$14185,Balance!V$4,Inyecciones!$B$2:$B$14185,Balance!$B22,Inyecciones!$C$2:$C$14185,Balance!V$5)</f>
        <v>0</v>
      </c>
      <c r="W22" s="13">
        <f>SUMIFS(Inyecciones!$E$2:$E$14185,Inyecciones!$A$2:$A$14185,Balance!W$4,Inyecciones!$B$2:$B$14185,Balance!$B22,Inyecciones!$C$2:$C$14185,Balance!W$5)</f>
        <v>0</v>
      </c>
      <c r="X22" s="13">
        <f>SUMIFS(Inyecciones!$E$2:$E$14185,Inyecciones!$A$2:$A$14185,Balance!X$4,Inyecciones!$B$2:$B$14185,Balance!$B22,Inyecciones!$C$2:$C$14185,Balance!X$5)</f>
        <v>0</v>
      </c>
      <c r="Y22" s="13">
        <f>SUMIFS(Inyecciones!$E$2:$E$14185,Inyecciones!$A$2:$A$14185,Balance!Y$4,Inyecciones!$B$2:$B$14185,Balance!$B22,Inyecciones!$C$2:$C$14185,Balance!Y$5)</f>
        <v>0</v>
      </c>
      <c r="Z22" s="14">
        <f>SUMIFS(Inyecciones!$E$2:$E$14185,Inyecciones!$A$2:$A$14185,Balance!Z$4,Inyecciones!$B$2:$B$14185,Balance!$B22,Inyecciones!$C$2:$C$14185,Balance!Z$5)</f>
        <v>0</v>
      </c>
      <c r="AA22" s="12">
        <f>SUMIFS(Inyecciones!$E$2:$E$14185,Inyecciones!$A$2:$A$14185,Balance!AA$4,Inyecciones!$B$2:$B$14185,Balance!$B22,Inyecciones!$C$2:$C$14185,Balance!AA$5)</f>
        <v>0</v>
      </c>
      <c r="AB22" s="13">
        <f>SUMIFS(Inyecciones!$E$2:$E$14185,Inyecciones!$A$2:$A$14185,Balance!AB$4,Inyecciones!$B$2:$B$14185,Balance!$B22,Inyecciones!$C$2:$C$14185,Balance!AB$5)</f>
        <v>0</v>
      </c>
      <c r="AC22" s="13">
        <f>SUMIFS(Inyecciones!$E$2:$E$14185,Inyecciones!$A$2:$A$14185,Balance!AC$4,Inyecciones!$B$2:$B$14185,Balance!$B22,Inyecciones!$C$2:$C$14185,Balance!AC$5)</f>
        <v>0</v>
      </c>
      <c r="AD22" s="13">
        <f>SUMIFS(Inyecciones!$E$2:$E$14185,Inyecciones!$A$2:$A$14185,Balance!AD$4,Inyecciones!$B$2:$B$14185,Balance!$B22,Inyecciones!$C$2:$C$14185,Balance!AD$5)</f>
        <v>0</v>
      </c>
      <c r="AE22" s="13">
        <f>SUMIFS(Inyecciones!$E$2:$E$14185,Inyecciones!$A$2:$A$14185,Balance!AE$4,Inyecciones!$B$2:$B$14185,Balance!$B22,Inyecciones!$C$2:$C$14185,Balance!AE$5)</f>
        <v>0</v>
      </c>
      <c r="AF22" s="13">
        <f>SUMIFS(Inyecciones!$E$2:$E$14185,Inyecciones!$A$2:$A$14185,Balance!AF$4,Inyecciones!$B$2:$B$14185,Balance!$B22,Inyecciones!$C$2:$C$14185,Balance!AF$5)</f>
        <v>0</v>
      </c>
      <c r="AG22" s="13">
        <f>SUMIFS(Inyecciones!$E$2:$E$14185,Inyecciones!$A$2:$A$14185,Balance!AG$4,Inyecciones!$B$2:$B$14185,Balance!$B22,Inyecciones!$C$2:$C$14185,Balance!AG$5)</f>
        <v>0</v>
      </c>
      <c r="AH22" s="13">
        <f>SUMIFS(Inyecciones!$E$2:$E$14185,Inyecciones!$A$2:$A$14185,Balance!AH$4,Inyecciones!$B$2:$B$14185,Balance!$B22,Inyecciones!$C$2:$C$14185,Balance!AH$5)</f>
        <v>0</v>
      </c>
      <c r="AI22" s="13">
        <f>SUMIFS(Inyecciones!$E$2:$E$14185,Inyecciones!$A$2:$A$14185,Balance!AI$4,Inyecciones!$B$2:$B$14185,Balance!$B22,Inyecciones!$C$2:$C$14185,Balance!AI$5)</f>
        <v>0</v>
      </c>
      <c r="AJ22" s="13">
        <f>SUMIFS(Inyecciones!$E$2:$E$14185,Inyecciones!$A$2:$A$14185,Balance!AJ$4,Inyecciones!$B$2:$B$14185,Balance!$B22,Inyecciones!$C$2:$C$14185,Balance!AJ$5)</f>
        <v>0</v>
      </c>
      <c r="AK22" s="13">
        <f>SUMIFS(Inyecciones!$E$2:$E$14185,Inyecciones!$A$2:$A$14185,Balance!AK$4,Inyecciones!$B$2:$B$14185,Balance!$B22,Inyecciones!$C$2:$C$14185,Balance!AK$5)</f>
        <v>0</v>
      </c>
      <c r="AL22" s="14">
        <f>SUMIFS(Inyecciones!$E$2:$E$14185,Inyecciones!$A$2:$A$14185,Balance!AL$4,Inyecciones!$B$2:$B$14185,Balance!$B22,Inyecciones!$C$2:$C$14185,Balance!AL$5)</f>
        <v>0</v>
      </c>
      <c r="AM22" s="13"/>
      <c r="AN22" s="12">
        <f>SUMIFS('Retiro Mensual'!$E$2:$E$2629,'Retiro Mensual'!$A$2:$A$2629,AN$4,'Retiro Mensual'!$B$2:$B$2629,$B22,'Retiro Mensual'!$C$2:$C$2629,AN$5)</f>
        <v>0</v>
      </c>
      <c r="AO22" s="13">
        <f>SUMIFS('Retiro Mensual'!$E$2:$E$2629,'Retiro Mensual'!$A$2:$A$2629,AO$4,'Retiro Mensual'!$B$2:$B$2629,$B22,'Retiro Mensual'!$C$2:$C$2629,AO$5)</f>
        <v>0</v>
      </c>
      <c r="AP22" s="13">
        <f>SUMIFS('Retiro Mensual'!$E$2:$E$2629,'Retiro Mensual'!$A$2:$A$2629,AP$4,'Retiro Mensual'!$B$2:$B$2629,$B22,'Retiro Mensual'!$C$2:$C$2629,AP$5)</f>
        <v>0</v>
      </c>
      <c r="AQ22" s="13">
        <f>SUMIFS('Retiro Mensual'!$E$2:$E$2629,'Retiro Mensual'!$A$2:$A$2629,AQ$4,'Retiro Mensual'!$B$2:$B$2629,$B22,'Retiro Mensual'!$C$2:$C$2629,AQ$5)</f>
        <v>0</v>
      </c>
      <c r="AR22" s="13">
        <f>SUMIFS('Retiro Mensual'!$E$2:$E$2629,'Retiro Mensual'!$A$2:$A$2629,AR$4,'Retiro Mensual'!$B$2:$B$2629,$B22,'Retiro Mensual'!$C$2:$C$2629,AR$5)</f>
        <v>0</v>
      </c>
      <c r="AS22" s="13">
        <f>SUMIFS('Retiro Mensual'!$E$2:$E$2629,'Retiro Mensual'!$A$2:$A$2629,AS$4,'Retiro Mensual'!$B$2:$B$2629,$B22,'Retiro Mensual'!$C$2:$C$2629,AS$5)</f>
        <v>0</v>
      </c>
      <c r="AT22" s="13">
        <f>SUMIFS('Retiro Mensual'!$E$2:$E$2629,'Retiro Mensual'!$A$2:$A$2629,AT$4,'Retiro Mensual'!$B$2:$B$2629,$B22,'Retiro Mensual'!$C$2:$C$2629,AT$5)</f>
        <v>0</v>
      </c>
      <c r="AU22" s="13">
        <f>SUMIFS('Retiro Mensual'!$E$2:$E$2629,'Retiro Mensual'!$A$2:$A$2629,AU$4,'Retiro Mensual'!$B$2:$B$2629,$B22,'Retiro Mensual'!$C$2:$C$2629,AU$5)</f>
        <v>0</v>
      </c>
      <c r="AV22" s="13">
        <f>SUMIFS('Retiro Mensual'!$E$2:$E$2629,'Retiro Mensual'!$A$2:$A$2629,AV$4,'Retiro Mensual'!$B$2:$B$2629,$B22,'Retiro Mensual'!$C$2:$C$2629,AV$5)</f>
        <v>0</v>
      </c>
      <c r="AW22" s="13">
        <f>SUMIFS('Retiro Mensual'!$E$2:$E$2629,'Retiro Mensual'!$A$2:$A$2629,AW$4,'Retiro Mensual'!$B$2:$B$2629,$B22,'Retiro Mensual'!$C$2:$C$2629,AW$5)</f>
        <v>0</v>
      </c>
      <c r="AX22" s="13">
        <f>SUMIFS('Retiro Mensual'!$E$2:$E$2629,'Retiro Mensual'!$A$2:$A$2629,AX$4,'Retiro Mensual'!$B$2:$B$2629,$B22,'Retiro Mensual'!$C$2:$C$2629,AX$5)</f>
        <v>0</v>
      </c>
      <c r="AY22" s="14">
        <f>SUMIFS('Retiro Mensual'!$E$2:$E$2629,'Retiro Mensual'!$A$2:$A$2629,AY$4,'Retiro Mensual'!$B$2:$B$2629,$B22,'Retiro Mensual'!$C$2:$C$2629,AY$5)</f>
        <v>0</v>
      </c>
      <c r="AZ22" s="12">
        <f>SUMIFS('Retiro Mensual'!$E$2:$E$2629,'Retiro Mensual'!$A$2:$A$2629,AZ$4,'Retiro Mensual'!$B$2:$B$2629,$B22,'Retiro Mensual'!$C$2:$C$2629,AZ$5)</f>
        <v>0</v>
      </c>
      <c r="BA22" s="13">
        <f>SUMIFS('Retiro Mensual'!$E$2:$E$2629,'Retiro Mensual'!$A$2:$A$2629,BA$4,'Retiro Mensual'!$B$2:$B$2629,$B22,'Retiro Mensual'!$C$2:$C$2629,BA$5)</f>
        <v>0</v>
      </c>
      <c r="BB22" s="13">
        <f>SUMIFS('Retiro Mensual'!$E$2:$E$2629,'Retiro Mensual'!$A$2:$A$2629,BB$4,'Retiro Mensual'!$B$2:$B$2629,$B22,'Retiro Mensual'!$C$2:$C$2629,BB$5)</f>
        <v>0</v>
      </c>
      <c r="BC22" s="13">
        <f>SUMIFS('Retiro Mensual'!$E$2:$E$2629,'Retiro Mensual'!$A$2:$A$2629,BC$4,'Retiro Mensual'!$B$2:$B$2629,$B22,'Retiro Mensual'!$C$2:$C$2629,BC$5)</f>
        <v>0</v>
      </c>
      <c r="BD22" s="13">
        <f>SUMIFS('Retiro Mensual'!$E$2:$E$2629,'Retiro Mensual'!$A$2:$A$2629,BD$4,'Retiro Mensual'!$B$2:$B$2629,$B22,'Retiro Mensual'!$C$2:$C$2629,BD$5)</f>
        <v>0</v>
      </c>
      <c r="BE22" s="13">
        <f>SUMIFS('Retiro Mensual'!$E$2:$E$2629,'Retiro Mensual'!$A$2:$A$2629,BE$4,'Retiro Mensual'!$B$2:$B$2629,$B22,'Retiro Mensual'!$C$2:$C$2629,BE$5)</f>
        <v>0</v>
      </c>
      <c r="BF22" s="13">
        <f>SUMIFS('Retiro Mensual'!$E$2:$E$2629,'Retiro Mensual'!$A$2:$A$2629,BF$4,'Retiro Mensual'!$B$2:$B$2629,$B22,'Retiro Mensual'!$C$2:$C$2629,BF$5)</f>
        <v>0</v>
      </c>
      <c r="BG22" s="13">
        <f>SUMIFS('Retiro Mensual'!$E$2:$E$2629,'Retiro Mensual'!$A$2:$A$2629,BG$4,'Retiro Mensual'!$B$2:$B$2629,$B22,'Retiro Mensual'!$C$2:$C$2629,BG$5)</f>
        <v>0</v>
      </c>
      <c r="BH22" s="13">
        <f>SUMIFS('Retiro Mensual'!$E$2:$E$2629,'Retiro Mensual'!$A$2:$A$2629,BH$4,'Retiro Mensual'!$B$2:$B$2629,$B22,'Retiro Mensual'!$C$2:$C$2629,BH$5)</f>
        <v>0</v>
      </c>
      <c r="BI22" s="13">
        <f>SUMIFS('Retiro Mensual'!$E$2:$E$2629,'Retiro Mensual'!$A$2:$A$2629,BI$4,'Retiro Mensual'!$B$2:$B$2629,$B22,'Retiro Mensual'!$C$2:$C$2629,BI$5)</f>
        <v>0</v>
      </c>
      <c r="BJ22" s="13">
        <f>SUMIFS('Retiro Mensual'!$E$2:$E$2629,'Retiro Mensual'!$A$2:$A$2629,BJ$4,'Retiro Mensual'!$B$2:$B$2629,$B22,'Retiro Mensual'!$C$2:$C$2629,BJ$5)</f>
        <v>0</v>
      </c>
      <c r="BK22" s="14">
        <f>SUMIFS('Retiro Mensual'!$E$2:$E$2629,'Retiro Mensual'!$A$2:$A$2629,BK$4,'Retiro Mensual'!$B$2:$B$2629,$B22,'Retiro Mensual'!$C$2:$C$2629,BK$5)</f>
        <v>0</v>
      </c>
      <c r="BL22" s="12">
        <f>SUMIFS('Retiro Mensual'!$E$2:$E$2629,'Retiro Mensual'!$A$2:$A$2629,BL$4,'Retiro Mensual'!$B$2:$B$2629,$B22,'Retiro Mensual'!$C$2:$C$2629,BL$5)</f>
        <v>0</v>
      </c>
      <c r="BM22" s="13">
        <f>SUMIFS('Retiro Mensual'!$E$2:$E$2629,'Retiro Mensual'!$A$2:$A$2629,BM$4,'Retiro Mensual'!$B$2:$B$2629,$B22,'Retiro Mensual'!$C$2:$C$2629,BM$5)</f>
        <v>0</v>
      </c>
      <c r="BN22" s="13">
        <f>SUMIFS('Retiro Mensual'!$E$2:$E$2629,'Retiro Mensual'!$A$2:$A$2629,BN$4,'Retiro Mensual'!$B$2:$B$2629,$B22,'Retiro Mensual'!$C$2:$C$2629,BN$5)</f>
        <v>0</v>
      </c>
      <c r="BO22" s="13">
        <f>SUMIFS('Retiro Mensual'!$E$2:$E$2629,'Retiro Mensual'!$A$2:$A$2629,BO$4,'Retiro Mensual'!$B$2:$B$2629,$B22,'Retiro Mensual'!$C$2:$C$2629,BO$5)</f>
        <v>0</v>
      </c>
      <c r="BP22" s="13">
        <f>SUMIFS('Retiro Mensual'!$E$2:$E$2629,'Retiro Mensual'!$A$2:$A$2629,BP$4,'Retiro Mensual'!$B$2:$B$2629,$B22,'Retiro Mensual'!$C$2:$C$2629,BP$5)</f>
        <v>0</v>
      </c>
      <c r="BQ22" s="13">
        <f>SUMIFS('Retiro Mensual'!$E$2:$E$2629,'Retiro Mensual'!$A$2:$A$2629,BQ$4,'Retiro Mensual'!$B$2:$B$2629,$B22,'Retiro Mensual'!$C$2:$C$2629,BQ$5)</f>
        <v>0</v>
      </c>
      <c r="BR22" s="13">
        <f>SUMIFS('Retiro Mensual'!$E$2:$E$2629,'Retiro Mensual'!$A$2:$A$2629,BR$4,'Retiro Mensual'!$B$2:$B$2629,$B22,'Retiro Mensual'!$C$2:$C$2629,BR$5)</f>
        <v>0</v>
      </c>
      <c r="BS22" s="13">
        <f>SUMIFS('Retiro Mensual'!$E$2:$E$2629,'Retiro Mensual'!$A$2:$A$2629,BS$4,'Retiro Mensual'!$B$2:$B$2629,$B22,'Retiro Mensual'!$C$2:$C$2629,BS$5)</f>
        <v>0</v>
      </c>
      <c r="BT22" s="13">
        <f>SUMIFS('Retiro Mensual'!$E$2:$E$2629,'Retiro Mensual'!$A$2:$A$2629,BT$4,'Retiro Mensual'!$B$2:$B$2629,$B22,'Retiro Mensual'!$C$2:$C$2629,BT$5)</f>
        <v>0</v>
      </c>
      <c r="BU22" s="13">
        <f>SUMIFS('Retiro Mensual'!$E$2:$E$2629,'Retiro Mensual'!$A$2:$A$2629,BU$4,'Retiro Mensual'!$B$2:$B$2629,$B22,'Retiro Mensual'!$C$2:$C$2629,BU$5)</f>
        <v>0</v>
      </c>
      <c r="BV22" s="13">
        <f>SUMIFS('Retiro Mensual'!$E$2:$E$2629,'Retiro Mensual'!$A$2:$A$2629,BV$4,'Retiro Mensual'!$B$2:$B$2629,$B22,'Retiro Mensual'!$C$2:$C$2629,BV$5)</f>
        <v>0</v>
      </c>
      <c r="BW22" s="14">
        <f>SUMIFS('Retiro Mensual'!$E$2:$E$2629,'Retiro Mensual'!$A$2:$A$2629,BW$4,'Retiro Mensual'!$B$2:$B$2629,$B22,'Retiro Mensual'!$C$2:$C$2629,BW$5)</f>
        <v>0</v>
      </c>
      <c r="BX22" s="13"/>
      <c r="BY22" s="12">
        <f>SUMIFS('Compra Ventas'!$E$2:$E$2700,'Compra Ventas'!$A$2:$A$2700,BY$4,'Compra Ventas'!$B$2:$B$2700,$B22,'Compra Ventas'!$C$2:$C$2700,BY$5)</f>
        <v>0</v>
      </c>
      <c r="BZ22" s="13">
        <f>SUMIFS('Compra Ventas'!$E$2:$E$2700,'Compra Ventas'!$A$2:$A$2700,BZ$4,'Compra Ventas'!$B$2:$B$2700,$B22,'Compra Ventas'!$C$2:$C$2700,BZ$5)</f>
        <v>0</v>
      </c>
      <c r="CA22" s="13">
        <f>SUMIFS('Compra Ventas'!$E$2:$E$2700,'Compra Ventas'!$A$2:$A$2700,CA$4,'Compra Ventas'!$B$2:$B$2700,$B22,'Compra Ventas'!$C$2:$C$2700,CA$5)</f>
        <v>0</v>
      </c>
      <c r="CB22" s="13">
        <f>SUMIFS('Compra Ventas'!$E$2:$E$2700,'Compra Ventas'!$A$2:$A$2700,CB$4,'Compra Ventas'!$B$2:$B$2700,$B22,'Compra Ventas'!$C$2:$C$2700,CB$5)</f>
        <v>0</v>
      </c>
      <c r="CC22" s="13">
        <f>SUMIFS('Compra Ventas'!$E$2:$E$2700,'Compra Ventas'!$A$2:$A$2700,CC$4,'Compra Ventas'!$B$2:$B$2700,$B22,'Compra Ventas'!$C$2:$C$2700,CC$5)</f>
        <v>0</v>
      </c>
      <c r="CD22" s="13">
        <f>SUMIFS('Compra Ventas'!$E$2:$E$2700,'Compra Ventas'!$A$2:$A$2700,CD$4,'Compra Ventas'!$B$2:$B$2700,$B22,'Compra Ventas'!$C$2:$C$2700,CD$5)</f>
        <v>0</v>
      </c>
      <c r="CE22" s="13">
        <f>SUMIFS('Compra Ventas'!$E$2:$E$2700,'Compra Ventas'!$A$2:$A$2700,CE$4,'Compra Ventas'!$B$2:$B$2700,$B22,'Compra Ventas'!$C$2:$C$2700,CE$5)</f>
        <v>0</v>
      </c>
      <c r="CF22" s="13">
        <f>SUMIFS('Compra Ventas'!$E$2:$E$2700,'Compra Ventas'!$A$2:$A$2700,CF$4,'Compra Ventas'!$B$2:$B$2700,$B22,'Compra Ventas'!$C$2:$C$2700,CF$5)</f>
        <v>0</v>
      </c>
      <c r="CG22" s="13">
        <f>SUMIFS('Compra Ventas'!$E$2:$E$2700,'Compra Ventas'!$A$2:$A$2700,CG$4,'Compra Ventas'!$B$2:$B$2700,$B22,'Compra Ventas'!$C$2:$C$2700,CG$5)</f>
        <v>0</v>
      </c>
      <c r="CH22" s="13">
        <f>SUMIFS('Compra Ventas'!$E$2:$E$2700,'Compra Ventas'!$A$2:$A$2700,CH$4,'Compra Ventas'!$B$2:$B$2700,$B22,'Compra Ventas'!$C$2:$C$2700,CH$5)</f>
        <v>0</v>
      </c>
      <c r="CI22" s="13">
        <f>SUMIFS('Compra Ventas'!$E$2:$E$2700,'Compra Ventas'!$A$2:$A$2700,CI$4,'Compra Ventas'!$B$2:$B$2700,$B22,'Compra Ventas'!$C$2:$C$2700,CI$5)</f>
        <v>0</v>
      </c>
      <c r="CJ22" s="14">
        <f>SUMIFS('Compra Ventas'!$E$2:$E$2700,'Compra Ventas'!$A$2:$A$2700,CJ$4,'Compra Ventas'!$B$2:$B$2700,$B22,'Compra Ventas'!$C$2:$C$2700,CJ$5)</f>
        <v>0</v>
      </c>
      <c r="CK22" s="12">
        <f>SUMIFS('Compra Ventas'!$E$2:$E$2700,'Compra Ventas'!$A$2:$A$2700,CK$4,'Compra Ventas'!$B$2:$B$2700,$B22,'Compra Ventas'!$C$2:$C$2700,CK$5)</f>
        <v>0</v>
      </c>
      <c r="CL22" s="13">
        <f>SUMIFS('Compra Ventas'!$E$2:$E$2700,'Compra Ventas'!$A$2:$A$2700,CL$4,'Compra Ventas'!$B$2:$B$2700,$B22,'Compra Ventas'!$C$2:$C$2700,CL$5)</f>
        <v>0</v>
      </c>
      <c r="CM22" s="13">
        <f>SUMIFS('Compra Ventas'!$E$2:$E$2700,'Compra Ventas'!$A$2:$A$2700,CM$4,'Compra Ventas'!$B$2:$B$2700,$B22,'Compra Ventas'!$C$2:$C$2700,CM$5)</f>
        <v>0</v>
      </c>
      <c r="CN22" s="13">
        <f>SUMIFS('Compra Ventas'!$E$2:$E$2700,'Compra Ventas'!$A$2:$A$2700,CN$4,'Compra Ventas'!$B$2:$B$2700,$B22,'Compra Ventas'!$C$2:$C$2700,CN$5)</f>
        <v>0</v>
      </c>
      <c r="CO22" s="13">
        <f>SUMIFS('Compra Ventas'!$E$2:$E$2700,'Compra Ventas'!$A$2:$A$2700,CO$4,'Compra Ventas'!$B$2:$B$2700,$B22,'Compra Ventas'!$C$2:$C$2700,CO$5)</f>
        <v>0</v>
      </c>
      <c r="CP22" s="13">
        <f>SUMIFS('Compra Ventas'!$E$2:$E$2700,'Compra Ventas'!$A$2:$A$2700,CP$4,'Compra Ventas'!$B$2:$B$2700,$B22,'Compra Ventas'!$C$2:$C$2700,CP$5)</f>
        <v>0</v>
      </c>
      <c r="CQ22" s="13">
        <f>SUMIFS('Compra Ventas'!$E$2:$E$2700,'Compra Ventas'!$A$2:$A$2700,CQ$4,'Compra Ventas'!$B$2:$B$2700,$B22,'Compra Ventas'!$C$2:$C$2700,CQ$5)</f>
        <v>0</v>
      </c>
      <c r="CR22" s="13">
        <f>SUMIFS('Compra Ventas'!$E$2:$E$2700,'Compra Ventas'!$A$2:$A$2700,CR$4,'Compra Ventas'!$B$2:$B$2700,$B22,'Compra Ventas'!$C$2:$C$2700,CR$5)</f>
        <v>0</v>
      </c>
      <c r="CS22" s="13">
        <f>SUMIFS('Compra Ventas'!$E$2:$E$2700,'Compra Ventas'!$A$2:$A$2700,CS$4,'Compra Ventas'!$B$2:$B$2700,$B22,'Compra Ventas'!$C$2:$C$2700,CS$5)</f>
        <v>0</v>
      </c>
      <c r="CT22" s="13">
        <f>SUMIFS('Compra Ventas'!$E$2:$E$2700,'Compra Ventas'!$A$2:$A$2700,CT$4,'Compra Ventas'!$B$2:$B$2700,$B22,'Compra Ventas'!$C$2:$C$2700,CT$5)</f>
        <v>0</v>
      </c>
      <c r="CU22" s="13">
        <f>SUMIFS('Compra Ventas'!$E$2:$E$2700,'Compra Ventas'!$A$2:$A$2700,CU$4,'Compra Ventas'!$B$2:$B$2700,$B22,'Compra Ventas'!$C$2:$C$2700,CU$5)</f>
        <v>0</v>
      </c>
      <c r="CV22" s="14">
        <f>SUMIFS('Compra Ventas'!$E$2:$E$2700,'Compra Ventas'!$A$2:$A$2700,CV$4,'Compra Ventas'!$B$2:$B$2700,$B22,'Compra Ventas'!$C$2:$C$2700,CV$5)</f>
        <v>0</v>
      </c>
      <c r="CW22" s="12">
        <f>SUMIFS('Compra Ventas'!$E$2:$E$2700,'Compra Ventas'!$A$2:$A$2700,CW$4,'Compra Ventas'!$B$2:$B$2700,$B22,'Compra Ventas'!$C$2:$C$2700,CW$5)</f>
        <v>0</v>
      </c>
      <c r="CX22" s="13">
        <f>SUMIFS('Compra Ventas'!$E$2:$E$2700,'Compra Ventas'!$A$2:$A$2700,CX$4,'Compra Ventas'!$B$2:$B$2700,$B22,'Compra Ventas'!$C$2:$C$2700,CX$5)</f>
        <v>0</v>
      </c>
      <c r="CY22" s="13">
        <f>SUMIFS('Compra Ventas'!$E$2:$E$2700,'Compra Ventas'!$A$2:$A$2700,CY$4,'Compra Ventas'!$B$2:$B$2700,$B22,'Compra Ventas'!$C$2:$C$2700,CY$5)</f>
        <v>0</v>
      </c>
      <c r="CZ22" s="13">
        <f>SUMIFS('Compra Ventas'!$E$2:$E$2700,'Compra Ventas'!$A$2:$A$2700,CZ$4,'Compra Ventas'!$B$2:$B$2700,$B22,'Compra Ventas'!$C$2:$C$2700,CZ$5)</f>
        <v>0</v>
      </c>
      <c r="DA22" s="13">
        <f>SUMIFS('Compra Ventas'!$E$2:$E$2700,'Compra Ventas'!$A$2:$A$2700,DA$4,'Compra Ventas'!$B$2:$B$2700,$B22,'Compra Ventas'!$C$2:$C$2700,DA$5)</f>
        <v>0</v>
      </c>
      <c r="DB22" s="13">
        <f>SUMIFS('Compra Ventas'!$E$2:$E$2700,'Compra Ventas'!$A$2:$A$2700,DB$4,'Compra Ventas'!$B$2:$B$2700,$B22,'Compra Ventas'!$C$2:$C$2700,DB$5)</f>
        <v>0</v>
      </c>
      <c r="DC22" s="13">
        <f>SUMIFS('Compra Ventas'!$E$2:$E$2700,'Compra Ventas'!$A$2:$A$2700,DC$4,'Compra Ventas'!$B$2:$B$2700,$B22,'Compra Ventas'!$C$2:$C$2700,DC$5)</f>
        <v>0</v>
      </c>
      <c r="DD22" s="13">
        <f>SUMIFS('Compra Ventas'!$E$2:$E$2700,'Compra Ventas'!$A$2:$A$2700,DD$4,'Compra Ventas'!$B$2:$B$2700,$B22,'Compra Ventas'!$C$2:$C$2700,DD$5)</f>
        <v>0</v>
      </c>
      <c r="DE22" s="13">
        <f>SUMIFS('Compra Ventas'!$E$2:$E$2700,'Compra Ventas'!$A$2:$A$2700,DE$4,'Compra Ventas'!$B$2:$B$2700,$B22,'Compra Ventas'!$C$2:$C$2700,DE$5)</f>
        <v>0</v>
      </c>
      <c r="DF22" s="13">
        <f>SUMIFS('Compra Ventas'!$E$2:$E$2700,'Compra Ventas'!$A$2:$A$2700,DF$4,'Compra Ventas'!$B$2:$B$2700,$B22,'Compra Ventas'!$C$2:$C$2700,DF$5)</f>
        <v>0</v>
      </c>
      <c r="DG22" s="13">
        <f>SUMIFS('Compra Ventas'!$E$2:$E$2700,'Compra Ventas'!$A$2:$A$2700,DG$4,'Compra Ventas'!$B$2:$B$2700,$B22,'Compra Ventas'!$C$2:$C$2700,DG$5)</f>
        <v>0</v>
      </c>
      <c r="DH22" s="14">
        <f>SUMIFS('Compra Ventas'!$E$2:$E$2700,'Compra Ventas'!$A$2:$A$2700,DH$4,'Compra Ventas'!$B$2:$B$2700,$B22,'Compra Ventas'!$C$2:$C$2700,DH$5)</f>
        <v>0</v>
      </c>
      <c r="DI22" s="84"/>
      <c r="DJ22" s="98">
        <f>SUMIFS('Ajuste Ciclado'!D$5:D$47,'Ajuste Ciclado'!$C$5:$C$47,Balance!DJ$4,'Ajuste Ciclado'!$B$5:$B$47,Balance!$B22)</f>
        <v>0</v>
      </c>
      <c r="DK22" s="99">
        <f>SUMIFS('Ajuste Ciclado'!E$5:E$47,'Ajuste Ciclado'!$C$5:$C$47,Balance!DK$4,'Ajuste Ciclado'!$B$5:$B$47,Balance!$B22)</f>
        <v>0</v>
      </c>
      <c r="DL22" s="99">
        <f>SUMIFS('Ajuste Ciclado'!F$5:F$47,'Ajuste Ciclado'!$C$5:$C$47,Balance!DL$4,'Ajuste Ciclado'!$B$5:$B$47,Balance!$B22)</f>
        <v>0</v>
      </c>
      <c r="DM22" s="99">
        <f>SUMIFS('Ajuste Ciclado'!G$5:G$47,'Ajuste Ciclado'!$C$5:$C$47,Balance!DM$4,'Ajuste Ciclado'!$B$5:$B$47,Balance!$B22)</f>
        <v>0</v>
      </c>
      <c r="DN22" s="99">
        <f>SUMIFS('Ajuste Ciclado'!H$5:H$47,'Ajuste Ciclado'!$C$5:$C$47,Balance!DN$4,'Ajuste Ciclado'!$B$5:$B$47,Balance!$B22)</f>
        <v>0</v>
      </c>
      <c r="DO22" s="99">
        <f>SUMIFS('Ajuste Ciclado'!I$5:I$47,'Ajuste Ciclado'!$C$5:$C$47,Balance!DO$4,'Ajuste Ciclado'!$B$5:$B$47,Balance!$B22)</f>
        <v>0</v>
      </c>
      <c r="DP22" s="99">
        <f>SUMIFS('Ajuste Ciclado'!J$5:J$47,'Ajuste Ciclado'!$C$5:$C$47,Balance!DP$4,'Ajuste Ciclado'!$B$5:$B$47,Balance!$B22)</f>
        <v>0</v>
      </c>
      <c r="DQ22" s="99">
        <f>SUMIFS('Ajuste Ciclado'!K$5:K$47,'Ajuste Ciclado'!$C$5:$C$47,Balance!DQ$4,'Ajuste Ciclado'!$B$5:$B$47,Balance!$B22)</f>
        <v>0</v>
      </c>
      <c r="DR22" s="99">
        <f>SUMIFS('Ajuste Ciclado'!L$5:L$47,'Ajuste Ciclado'!$C$5:$C$47,Balance!DR$4,'Ajuste Ciclado'!$B$5:$B$47,Balance!$B22)</f>
        <v>0</v>
      </c>
      <c r="DS22" s="99">
        <f>SUMIFS('Ajuste Ciclado'!M$5:M$47,'Ajuste Ciclado'!$C$5:$C$47,Balance!DS$4,'Ajuste Ciclado'!$B$5:$B$47,Balance!$B22)</f>
        <v>0</v>
      </c>
      <c r="DT22" s="99">
        <f>SUMIFS('Ajuste Ciclado'!N$5:N$47,'Ajuste Ciclado'!$C$5:$C$47,Balance!DT$4,'Ajuste Ciclado'!$B$5:$B$47,Balance!$B22)</f>
        <v>0</v>
      </c>
      <c r="DU22" s="100">
        <f>SUMIFS('Ajuste Ciclado'!O$5:O$47,'Ajuste Ciclado'!$C$5:$C$47,Balance!DU$4,'Ajuste Ciclado'!$B$5:$B$47,Balance!$B22)</f>
        <v>0</v>
      </c>
      <c r="DV22" s="98">
        <f>SUMIFS('Ajuste Ciclado'!D$5:D$47,'Ajuste Ciclado'!$C$5:$C$47,Balance!DV$4,'Ajuste Ciclado'!$B$5:$B$47,Balance!$B22)</f>
        <v>0</v>
      </c>
      <c r="DW22" s="99">
        <f>SUMIFS('Ajuste Ciclado'!E$5:E$47,'Ajuste Ciclado'!$C$5:$C$47,Balance!DW$4,'Ajuste Ciclado'!$B$5:$B$47,Balance!$B22)</f>
        <v>0</v>
      </c>
      <c r="DX22" s="99">
        <f>SUMIFS('Ajuste Ciclado'!F$5:F$47,'Ajuste Ciclado'!$C$5:$C$47,Balance!DX$4,'Ajuste Ciclado'!$B$5:$B$47,Balance!$B22)</f>
        <v>0</v>
      </c>
      <c r="DY22" s="99">
        <f>SUMIFS('Ajuste Ciclado'!G$5:G$47,'Ajuste Ciclado'!$C$5:$C$47,Balance!DY$4,'Ajuste Ciclado'!$B$5:$B$47,Balance!$B22)</f>
        <v>0</v>
      </c>
      <c r="DZ22" s="99">
        <f>SUMIFS('Ajuste Ciclado'!H$5:H$47,'Ajuste Ciclado'!$C$5:$C$47,Balance!DZ$4,'Ajuste Ciclado'!$B$5:$B$47,Balance!$B22)</f>
        <v>0</v>
      </c>
      <c r="EA22" s="99">
        <f>SUMIFS('Ajuste Ciclado'!I$5:I$47,'Ajuste Ciclado'!$C$5:$C$47,Balance!EA$4,'Ajuste Ciclado'!$B$5:$B$47,Balance!$B22)</f>
        <v>0</v>
      </c>
      <c r="EB22" s="99">
        <f>SUMIFS('Ajuste Ciclado'!J$5:J$47,'Ajuste Ciclado'!$C$5:$C$47,Balance!EB$4,'Ajuste Ciclado'!$B$5:$B$47,Balance!$B22)</f>
        <v>0</v>
      </c>
      <c r="EC22" s="99">
        <f>SUMIFS('Ajuste Ciclado'!K$5:K$47,'Ajuste Ciclado'!$C$5:$C$47,Balance!EC$4,'Ajuste Ciclado'!$B$5:$B$47,Balance!$B22)</f>
        <v>0</v>
      </c>
      <c r="ED22" s="99">
        <f>SUMIFS('Ajuste Ciclado'!L$5:L$47,'Ajuste Ciclado'!$C$5:$C$47,Balance!ED$4,'Ajuste Ciclado'!$B$5:$B$47,Balance!$B22)</f>
        <v>0</v>
      </c>
      <c r="EE22" s="99">
        <f>SUMIFS('Ajuste Ciclado'!M$5:M$47,'Ajuste Ciclado'!$C$5:$C$47,Balance!EE$4,'Ajuste Ciclado'!$B$5:$B$47,Balance!$B22)</f>
        <v>0</v>
      </c>
      <c r="EF22" s="99">
        <f>SUMIFS('Ajuste Ciclado'!N$5:N$47,'Ajuste Ciclado'!$C$5:$C$47,Balance!EF$4,'Ajuste Ciclado'!$B$5:$B$47,Balance!$B22)</f>
        <v>0</v>
      </c>
      <c r="EG22" s="100">
        <f>SUMIFS('Ajuste Ciclado'!O$5:O$47,'Ajuste Ciclado'!$C$5:$C$47,Balance!EG$4,'Ajuste Ciclado'!$B$5:$B$47,Balance!$B22)</f>
        <v>0</v>
      </c>
      <c r="EH22" s="98">
        <f>SUMIFS('Ajuste Ciclado'!D$5:D$47,'Ajuste Ciclado'!$C$5:$C$47,Balance!EH$4,'Ajuste Ciclado'!$B$5:$B$47,Balance!$B22)</f>
        <v>0</v>
      </c>
      <c r="EI22" s="99">
        <f>SUMIFS('Ajuste Ciclado'!E$5:E$47,'Ajuste Ciclado'!$C$5:$C$47,Balance!EI$4,'Ajuste Ciclado'!$B$5:$B$47,Balance!$B22)</f>
        <v>0</v>
      </c>
      <c r="EJ22" s="99">
        <f>SUMIFS('Ajuste Ciclado'!F$5:F$47,'Ajuste Ciclado'!$C$5:$C$47,Balance!EJ$4,'Ajuste Ciclado'!$B$5:$B$47,Balance!$B22)</f>
        <v>0</v>
      </c>
      <c r="EK22" s="99">
        <f>SUMIFS('Ajuste Ciclado'!G$5:G$47,'Ajuste Ciclado'!$C$5:$C$47,Balance!EK$4,'Ajuste Ciclado'!$B$5:$B$47,Balance!$B22)</f>
        <v>0</v>
      </c>
      <c r="EL22" s="99">
        <f>SUMIFS('Ajuste Ciclado'!H$5:H$47,'Ajuste Ciclado'!$C$5:$C$47,Balance!EL$4,'Ajuste Ciclado'!$B$5:$B$47,Balance!$B22)</f>
        <v>0</v>
      </c>
      <c r="EM22" s="99">
        <f>SUMIFS('Ajuste Ciclado'!I$5:I$47,'Ajuste Ciclado'!$C$5:$C$47,Balance!EM$4,'Ajuste Ciclado'!$B$5:$B$47,Balance!$B22)</f>
        <v>0</v>
      </c>
      <c r="EN22" s="99">
        <f>SUMIFS('Ajuste Ciclado'!J$5:J$47,'Ajuste Ciclado'!$C$5:$C$47,Balance!EN$4,'Ajuste Ciclado'!$B$5:$B$47,Balance!$B22)</f>
        <v>0</v>
      </c>
      <c r="EO22" s="99">
        <f>SUMIFS('Ajuste Ciclado'!K$5:K$47,'Ajuste Ciclado'!$C$5:$C$47,Balance!EO$4,'Ajuste Ciclado'!$B$5:$B$47,Balance!$B22)</f>
        <v>0</v>
      </c>
      <c r="EP22" s="99">
        <f>SUMIFS('Ajuste Ciclado'!L$5:L$47,'Ajuste Ciclado'!$C$5:$C$47,Balance!EP$4,'Ajuste Ciclado'!$B$5:$B$47,Balance!$B22)</f>
        <v>0</v>
      </c>
      <c r="EQ22" s="99">
        <f>SUMIFS('Ajuste Ciclado'!M$5:M$47,'Ajuste Ciclado'!$C$5:$C$47,Balance!EQ$4,'Ajuste Ciclado'!$B$5:$B$47,Balance!$B22)</f>
        <v>0</v>
      </c>
      <c r="ER22" s="99">
        <f>SUMIFS('Ajuste Ciclado'!N$5:N$47,'Ajuste Ciclado'!$C$5:$C$47,Balance!ER$4,'Ajuste Ciclado'!$B$5:$B$47,Balance!$B22)</f>
        <v>0</v>
      </c>
      <c r="ES22" s="100">
        <f>SUMIFS('Ajuste Ciclado'!O$5:O$47,'Ajuste Ciclado'!$C$5:$C$47,Balance!ES$4,'Ajuste Ciclado'!$B$5:$B$47,Balance!$B22)</f>
        <v>0</v>
      </c>
      <c r="ET22" s="84"/>
      <c r="EU22" s="12">
        <f t="shared" si="129"/>
        <v>0</v>
      </c>
      <c r="EV22" s="13">
        <f t="shared" si="93"/>
        <v>0</v>
      </c>
      <c r="EW22" s="13">
        <f t="shared" si="94"/>
        <v>0</v>
      </c>
      <c r="EX22" s="13">
        <f t="shared" si="95"/>
        <v>0</v>
      </c>
      <c r="EY22" s="13">
        <f t="shared" si="96"/>
        <v>0</v>
      </c>
      <c r="EZ22" s="13">
        <f t="shared" si="97"/>
        <v>0</v>
      </c>
      <c r="FA22" s="13">
        <f t="shared" si="98"/>
        <v>0</v>
      </c>
      <c r="FB22" s="13">
        <f t="shared" si="99"/>
        <v>0</v>
      </c>
      <c r="FC22" s="13">
        <f t="shared" si="100"/>
        <v>0</v>
      </c>
      <c r="FD22" s="13">
        <f t="shared" si="101"/>
        <v>0</v>
      </c>
      <c r="FE22" s="13">
        <f t="shared" si="102"/>
        <v>0</v>
      </c>
      <c r="FF22" s="14">
        <f t="shared" si="103"/>
        <v>0</v>
      </c>
      <c r="FG22" s="12">
        <f t="shared" si="104"/>
        <v>0</v>
      </c>
      <c r="FH22" s="13">
        <f t="shared" si="105"/>
        <v>0</v>
      </c>
      <c r="FI22" s="13">
        <f t="shared" si="106"/>
        <v>0</v>
      </c>
      <c r="FJ22" s="13">
        <f t="shared" si="107"/>
        <v>0</v>
      </c>
      <c r="FK22" s="13">
        <f t="shared" si="108"/>
        <v>0</v>
      </c>
      <c r="FL22" s="13">
        <f t="shared" si="109"/>
        <v>0</v>
      </c>
      <c r="FM22" s="13">
        <f t="shared" si="110"/>
        <v>0</v>
      </c>
      <c r="FN22" s="13">
        <f t="shared" si="111"/>
        <v>0</v>
      </c>
      <c r="FO22" s="13">
        <f t="shared" si="112"/>
        <v>0</v>
      </c>
      <c r="FP22" s="13">
        <f t="shared" si="113"/>
        <v>0</v>
      </c>
      <c r="FQ22" s="13">
        <f t="shared" si="114"/>
        <v>0</v>
      </c>
      <c r="FR22" s="14">
        <f t="shared" si="115"/>
        <v>0</v>
      </c>
      <c r="FS22" s="12">
        <f t="shared" si="116"/>
        <v>0</v>
      </c>
      <c r="FT22" s="13">
        <f t="shared" si="117"/>
        <v>0</v>
      </c>
      <c r="FU22" s="13">
        <f t="shared" si="118"/>
        <v>0</v>
      </c>
      <c r="FV22" s="13">
        <f t="shared" si="119"/>
        <v>0</v>
      </c>
      <c r="FW22" s="13">
        <f t="shared" si="120"/>
        <v>0</v>
      </c>
      <c r="FX22" s="13">
        <f t="shared" si="121"/>
        <v>0</v>
      </c>
      <c r="FY22" s="13">
        <f t="shared" si="122"/>
        <v>0</v>
      </c>
      <c r="FZ22" s="13">
        <f t="shared" si="123"/>
        <v>0</v>
      </c>
      <c r="GA22" s="13">
        <f t="shared" si="124"/>
        <v>0</v>
      </c>
      <c r="GB22" s="13">
        <f t="shared" si="125"/>
        <v>0</v>
      </c>
      <c r="GC22" s="13">
        <f t="shared" si="126"/>
        <v>0</v>
      </c>
      <c r="GD22" s="14">
        <f t="shared" si="127"/>
        <v>0</v>
      </c>
      <c r="GE22" s="84"/>
      <c r="GF22" s="12">
        <f t="shared" si="130"/>
        <v>0</v>
      </c>
      <c r="GG22" s="13">
        <f t="shared" si="130"/>
        <v>0</v>
      </c>
      <c r="GH22" s="14">
        <f t="shared" si="130"/>
        <v>0</v>
      </c>
      <c r="GI22" s="6">
        <f t="shared" si="131"/>
        <v>1</v>
      </c>
      <c r="GJ22" s="12">
        <f t="shared" si="132"/>
        <v>0</v>
      </c>
      <c r="GK22" s="13">
        <f t="shared" si="133"/>
        <v>0</v>
      </c>
      <c r="GL22" s="14">
        <f t="shared" si="134"/>
        <v>0</v>
      </c>
      <c r="GM22" s="84"/>
      <c r="GN22" s="66">
        <f t="shared" si="135"/>
        <v>0</v>
      </c>
      <c r="GO22" s="84"/>
      <c r="GP22" s="63" t="str" cm="1">
        <f t="array" ref="GP22">INDEX($GF$4:$GH$4,1,GI22)</f>
        <v>Sample 1</v>
      </c>
      <c r="GQ22" s="12">
        <f t="shared" si="136"/>
        <v>0</v>
      </c>
      <c r="GR22" s="13">
        <f t="shared" si="136"/>
        <v>0</v>
      </c>
      <c r="GS22" s="14">
        <f t="shared" si="136"/>
        <v>0</v>
      </c>
      <c r="GT22" s="12">
        <f t="shared" si="137"/>
        <v>0</v>
      </c>
      <c r="GU22" s="13">
        <f t="shared" si="137"/>
        <v>0</v>
      </c>
      <c r="GV22" s="14">
        <f t="shared" si="137"/>
        <v>0</v>
      </c>
      <c r="GW22" s="12">
        <f t="shared" si="138"/>
        <v>0</v>
      </c>
      <c r="GX22" s="13">
        <f t="shared" si="138"/>
        <v>0</v>
      </c>
      <c r="GY22" s="14">
        <f t="shared" si="138"/>
        <v>0</v>
      </c>
      <c r="GZ22" s="84" t="str">
        <f t="shared" si="128"/>
        <v>Sample 1</v>
      </c>
      <c r="HA22" s="12">
        <f t="shared" si="139"/>
        <v>0</v>
      </c>
      <c r="HB22" s="13">
        <f t="shared" si="139"/>
        <v>0</v>
      </c>
      <c r="HC22" s="14">
        <f t="shared" si="139"/>
        <v>0</v>
      </c>
      <c r="HD22" s="6">
        <f t="shared" si="140"/>
        <v>0</v>
      </c>
      <c r="HE22" s="84" t="str">
        <f t="shared" si="141"/>
        <v>Ok</v>
      </c>
    </row>
    <row r="23" spans="2:213" hidden="1" x14ac:dyDescent="0.3">
      <c r="B23" s="84" t="s">
        <v>85</v>
      </c>
      <c r="C23" s="12">
        <f>SUMIFS(Inyecciones!$E$2:$E$14185,Inyecciones!$A$2:$A$14185,Balance!C$4,Inyecciones!$B$2:$B$14185,Balance!$B23,Inyecciones!$C$2:$C$14185,Balance!C$5)</f>
        <v>0</v>
      </c>
      <c r="D23" s="13">
        <f>SUMIFS(Inyecciones!$E$2:$E$14185,Inyecciones!$A$2:$A$14185,Balance!D$4,Inyecciones!$B$2:$B$14185,Balance!$B23,Inyecciones!$C$2:$C$14185,Balance!D$5)</f>
        <v>0</v>
      </c>
      <c r="E23" s="13">
        <f>SUMIFS(Inyecciones!$E$2:$E$14185,Inyecciones!$A$2:$A$14185,Balance!E$4,Inyecciones!$B$2:$B$14185,Balance!$B23,Inyecciones!$C$2:$C$14185,Balance!E$5)</f>
        <v>0</v>
      </c>
      <c r="F23" s="13">
        <f>SUMIFS(Inyecciones!$E$2:$E$14185,Inyecciones!$A$2:$A$14185,Balance!F$4,Inyecciones!$B$2:$B$14185,Balance!$B23,Inyecciones!$C$2:$C$14185,Balance!F$5)</f>
        <v>0</v>
      </c>
      <c r="G23" s="13">
        <f>SUMIFS(Inyecciones!$E$2:$E$14185,Inyecciones!$A$2:$A$14185,Balance!G$4,Inyecciones!$B$2:$B$14185,Balance!$B23,Inyecciones!$C$2:$C$14185,Balance!G$5)</f>
        <v>0</v>
      </c>
      <c r="H23" s="13">
        <f>SUMIFS(Inyecciones!$E$2:$E$14185,Inyecciones!$A$2:$A$14185,Balance!H$4,Inyecciones!$B$2:$B$14185,Balance!$B23,Inyecciones!$C$2:$C$14185,Balance!H$5)</f>
        <v>0</v>
      </c>
      <c r="I23" s="13">
        <f>SUMIFS(Inyecciones!$E$2:$E$14185,Inyecciones!$A$2:$A$14185,Balance!I$4,Inyecciones!$B$2:$B$14185,Balance!$B23,Inyecciones!$C$2:$C$14185,Balance!I$5)</f>
        <v>0</v>
      </c>
      <c r="J23" s="13">
        <f>SUMIFS(Inyecciones!$E$2:$E$14185,Inyecciones!$A$2:$A$14185,Balance!J$4,Inyecciones!$B$2:$B$14185,Balance!$B23,Inyecciones!$C$2:$C$14185,Balance!J$5)</f>
        <v>0</v>
      </c>
      <c r="K23" s="13">
        <f>SUMIFS(Inyecciones!$E$2:$E$14185,Inyecciones!$A$2:$A$14185,Balance!K$4,Inyecciones!$B$2:$B$14185,Balance!$B23,Inyecciones!$C$2:$C$14185,Balance!K$5)</f>
        <v>0</v>
      </c>
      <c r="L23" s="13">
        <f>SUMIFS(Inyecciones!$E$2:$E$14185,Inyecciones!$A$2:$A$14185,Balance!L$4,Inyecciones!$B$2:$B$14185,Balance!$B23,Inyecciones!$C$2:$C$14185,Balance!L$5)</f>
        <v>0</v>
      </c>
      <c r="M23" s="13">
        <f>SUMIFS(Inyecciones!$E$2:$E$14185,Inyecciones!$A$2:$A$14185,Balance!M$4,Inyecciones!$B$2:$B$14185,Balance!$B23,Inyecciones!$C$2:$C$14185,Balance!M$5)</f>
        <v>0</v>
      </c>
      <c r="N23" s="14">
        <f>SUMIFS(Inyecciones!$E$2:$E$14185,Inyecciones!$A$2:$A$14185,Balance!N$4,Inyecciones!$B$2:$B$14185,Balance!$B23,Inyecciones!$C$2:$C$14185,Balance!N$5)</f>
        <v>0</v>
      </c>
      <c r="O23" s="12">
        <f>SUMIFS(Inyecciones!$E$2:$E$14185,Inyecciones!$A$2:$A$14185,Balance!O$4,Inyecciones!$B$2:$B$14185,Balance!$B23,Inyecciones!$C$2:$C$14185,Balance!O$5)</f>
        <v>0</v>
      </c>
      <c r="P23" s="13">
        <f>SUMIFS(Inyecciones!$E$2:$E$14185,Inyecciones!$A$2:$A$14185,Balance!P$4,Inyecciones!$B$2:$B$14185,Balance!$B23,Inyecciones!$C$2:$C$14185,Balance!P$5)</f>
        <v>0</v>
      </c>
      <c r="Q23" s="13">
        <f>SUMIFS(Inyecciones!$E$2:$E$14185,Inyecciones!$A$2:$A$14185,Balance!Q$4,Inyecciones!$B$2:$B$14185,Balance!$B23,Inyecciones!$C$2:$C$14185,Balance!Q$5)</f>
        <v>0</v>
      </c>
      <c r="R23" s="13">
        <f>SUMIFS(Inyecciones!$E$2:$E$14185,Inyecciones!$A$2:$A$14185,Balance!R$4,Inyecciones!$B$2:$B$14185,Balance!$B23,Inyecciones!$C$2:$C$14185,Balance!R$5)</f>
        <v>0</v>
      </c>
      <c r="S23" s="13">
        <f>SUMIFS(Inyecciones!$E$2:$E$14185,Inyecciones!$A$2:$A$14185,Balance!S$4,Inyecciones!$B$2:$B$14185,Balance!$B23,Inyecciones!$C$2:$C$14185,Balance!S$5)</f>
        <v>0</v>
      </c>
      <c r="T23" s="13">
        <f>SUMIFS(Inyecciones!$E$2:$E$14185,Inyecciones!$A$2:$A$14185,Balance!T$4,Inyecciones!$B$2:$B$14185,Balance!$B23,Inyecciones!$C$2:$C$14185,Balance!T$5)</f>
        <v>0</v>
      </c>
      <c r="U23" s="13">
        <f>SUMIFS(Inyecciones!$E$2:$E$14185,Inyecciones!$A$2:$A$14185,Balance!U$4,Inyecciones!$B$2:$B$14185,Balance!$B23,Inyecciones!$C$2:$C$14185,Balance!U$5)</f>
        <v>0</v>
      </c>
      <c r="V23" s="13">
        <f>SUMIFS(Inyecciones!$E$2:$E$14185,Inyecciones!$A$2:$A$14185,Balance!V$4,Inyecciones!$B$2:$B$14185,Balance!$B23,Inyecciones!$C$2:$C$14185,Balance!V$5)</f>
        <v>0</v>
      </c>
      <c r="W23" s="13">
        <f>SUMIFS(Inyecciones!$E$2:$E$14185,Inyecciones!$A$2:$A$14185,Balance!W$4,Inyecciones!$B$2:$B$14185,Balance!$B23,Inyecciones!$C$2:$C$14185,Balance!W$5)</f>
        <v>0</v>
      </c>
      <c r="X23" s="13">
        <f>SUMIFS(Inyecciones!$E$2:$E$14185,Inyecciones!$A$2:$A$14185,Balance!X$4,Inyecciones!$B$2:$B$14185,Balance!$B23,Inyecciones!$C$2:$C$14185,Balance!X$5)</f>
        <v>0</v>
      </c>
      <c r="Y23" s="13">
        <f>SUMIFS(Inyecciones!$E$2:$E$14185,Inyecciones!$A$2:$A$14185,Balance!Y$4,Inyecciones!$B$2:$B$14185,Balance!$B23,Inyecciones!$C$2:$C$14185,Balance!Y$5)</f>
        <v>0</v>
      </c>
      <c r="Z23" s="14">
        <f>SUMIFS(Inyecciones!$E$2:$E$14185,Inyecciones!$A$2:$A$14185,Balance!Z$4,Inyecciones!$B$2:$B$14185,Balance!$B23,Inyecciones!$C$2:$C$14185,Balance!Z$5)</f>
        <v>0</v>
      </c>
      <c r="AA23" s="12">
        <f>SUMIFS(Inyecciones!$E$2:$E$14185,Inyecciones!$A$2:$A$14185,Balance!AA$4,Inyecciones!$B$2:$B$14185,Balance!$B23,Inyecciones!$C$2:$C$14185,Balance!AA$5)</f>
        <v>0</v>
      </c>
      <c r="AB23" s="13">
        <f>SUMIFS(Inyecciones!$E$2:$E$14185,Inyecciones!$A$2:$A$14185,Balance!AB$4,Inyecciones!$B$2:$B$14185,Balance!$B23,Inyecciones!$C$2:$C$14185,Balance!AB$5)</f>
        <v>0</v>
      </c>
      <c r="AC23" s="13">
        <f>SUMIFS(Inyecciones!$E$2:$E$14185,Inyecciones!$A$2:$A$14185,Balance!AC$4,Inyecciones!$B$2:$B$14185,Balance!$B23,Inyecciones!$C$2:$C$14185,Balance!AC$5)</f>
        <v>0</v>
      </c>
      <c r="AD23" s="13">
        <f>SUMIFS(Inyecciones!$E$2:$E$14185,Inyecciones!$A$2:$A$14185,Balance!AD$4,Inyecciones!$B$2:$B$14185,Balance!$B23,Inyecciones!$C$2:$C$14185,Balance!AD$5)</f>
        <v>0</v>
      </c>
      <c r="AE23" s="13">
        <f>SUMIFS(Inyecciones!$E$2:$E$14185,Inyecciones!$A$2:$A$14185,Balance!AE$4,Inyecciones!$B$2:$B$14185,Balance!$B23,Inyecciones!$C$2:$C$14185,Balance!AE$5)</f>
        <v>0</v>
      </c>
      <c r="AF23" s="13">
        <f>SUMIFS(Inyecciones!$E$2:$E$14185,Inyecciones!$A$2:$A$14185,Balance!AF$4,Inyecciones!$B$2:$B$14185,Balance!$B23,Inyecciones!$C$2:$C$14185,Balance!AF$5)</f>
        <v>0</v>
      </c>
      <c r="AG23" s="13">
        <f>SUMIFS(Inyecciones!$E$2:$E$14185,Inyecciones!$A$2:$A$14185,Balance!AG$4,Inyecciones!$B$2:$B$14185,Balance!$B23,Inyecciones!$C$2:$C$14185,Balance!AG$5)</f>
        <v>0</v>
      </c>
      <c r="AH23" s="13">
        <f>SUMIFS(Inyecciones!$E$2:$E$14185,Inyecciones!$A$2:$A$14185,Balance!AH$4,Inyecciones!$B$2:$B$14185,Balance!$B23,Inyecciones!$C$2:$C$14185,Balance!AH$5)</f>
        <v>0</v>
      </c>
      <c r="AI23" s="13">
        <f>SUMIFS(Inyecciones!$E$2:$E$14185,Inyecciones!$A$2:$A$14185,Balance!AI$4,Inyecciones!$B$2:$B$14185,Balance!$B23,Inyecciones!$C$2:$C$14185,Balance!AI$5)</f>
        <v>0</v>
      </c>
      <c r="AJ23" s="13">
        <f>SUMIFS(Inyecciones!$E$2:$E$14185,Inyecciones!$A$2:$A$14185,Balance!AJ$4,Inyecciones!$B$2:$B$14185,Balance!$B23,Inyecciones!$C$2:$C$14185,Balance!AJ$5)</f>
        <v>0</v>
      </c>
      <c r="AK23" s="13">
        <f>SUMIFS(Inyecciones!$E$2:$E$14185,Inyecciones!$A$2:$A$14185,Balance!AK$4,Inyecciones!$B$2:$B$14185,Balance!$B23,Inyecciones!$C$2:$C$14185,Balance!AK$5)</f>
        <v>0</v>
      </c>
      <c r="AL23" s="14">
        <f>SUMIFS(Inyecciones!$E$2:$E$14185,Inyecciones!$A$2:$A$14185,Balance!AL$4,Inyecciones!$B$2:$B$14185,Balance!$B23,Inyecciones!$C$2:$C$14185,Balance!AL$5)</f>
        <v>0</v>
      </c>
      <c r="AM23" s="13"/>
      <c r="AN23" s="12">
        <f>SUMIFS('Retiro Mensual'!$E$2:$E$2629,'Retiro Mensual'!$A$2:$A$2629,AN$4,'Retiro Mensual'!$B$2:$B$2629,$B23,'Retiro Mensual'!$C$2:$C$2629,AN$5)</f>
        <v>0</v>
      </c>
      <c r="AO23" s="13">
        <f>SUMIFS('Retiro Mensual'!$E$2:$E$2629,'Retiro Mensual'!$A$2:$A$2629,AO$4,'Retiro Mensual'!$B$2:$B$2629,$B23,'Retiro Mensual'!$C$2:$C$2629,AO$5)</f>
        <v>0</v>
      </c>
      <c r="AP23" s="13">
        <f>SUMIFS('Retiro Mensual'!$E$2:$E$2629,'Retiro Mensual'!$A$2:$A$2629,AP$4,'Retiro Mensual'!$B$2:$B$2629,$B23,'Retiro Mensual'!$C$2:$C$2629,AP$5)</f>
        <v>0</v>
      </c>
      <c r="AQ23" s="13">
        <f>SUMIFS('Retiro Mensual'!$E$2:$E$2629,'Retiro Mensual'!$A$2:$A$2629,AQ$4,'Retiro Mensual'!$B$2:$B$2629,$B23,'Retiro Mensual'!$C$2:$C$2629,AQ$5)</f>
        <v>0</v>
      </c>
      <c r="AR23" s="13">
        <f>SUMIFS('Retiro Mensual'!$E$2:$E$2629,'Retiro Mensual'!$A$2:$A$2629,AR$4,'Retiro Mensual'!$B$2:$B$2629,$B23,'Retiro Mensual'!$C$2:$C$2629,AR$5)</f>
        <v>0</v>
      </c>
      <c r="AS23" s="13">
        <f>SUMIFS('Retiro Mensual'!$E$2:$E$2629,'Retiro Mensual'!$A$2:$A$2629,AS$4,'Retiro Mensual'!$B$2:$B$2629,$B23,'Retiro Mensual'!$C$2:$C$2629,AS$5)</f>
        <v>0</v>
      </c>
      <c r="AT23" s="13">
        <f>SUMIFS('Retiro Mensual'!$E$2:$E$2629,'Retiro Mensual'!$A$2:$A$2629,AT$4,'Retiro Mensual'!$B$2:$B$2629,$B23,'Retiro Mensual'!$C$2:$C$2629,AT$5)</f>
        <v>0</v>
      </c>
      <c r="AU23" s="13">
        <f>SUMIFS('Retiro Mensual'!$E$2:$E$2629,'Retiro Mensual'!$A$2:$A$2629,AU$4,'Retiro Mensual'!$B$2:$B$2629,$B23,'Retiro Mensual'!$C$2:$C$2629,AU$5)</f>
        <v>0</v>
      </c>
      <c r="AV23" s="13">
        <f>SUMIFS('Retiro Mensual'!$E$2:$E$2629,'Retiro Mensual'!$A$2:$A$2629,AV$4,'Retiro Mensual'!$B$2:$B$2629,$B23,'Retiro Mensual'!$C$2:$C$2629,AV$5)</f>
        <v>0</v>
      </c>
      <c r="AW23" s="13">
        <f>SUMIFS('Retiro Mensual'!$E$2:$E$2629,'Retiro Mensual'!$A$2:$A$2629,AW$4,'Retiro Mensual'!$B$2:$B$2629,$B23,'Retiro Mensual'!$C$2:$C$2629,AW$5)</f>
        <v>0</v>
      </c>
      <c r="AX23" s="13">
        <f>SUMIFS('Retiro Mensual'!$E$2:$E$2629,'Retiro Mensual'!$A$2:$A$2629,AX$4,'Retiro Mensual'!$B$2:$B$2629,$B23,'Retiro Mensual'!$C$2:$C$2629,AX$5)</f>
        <v>0</v>
      </c>
      <c r="AY23" s="14">
        <f>SUMIFS('Retiro Mensual'!$E$2:$E$2629,'Retiro Mensual'!$A$2:$A$2629,AY$4,'Retiro Mensual'!$B$2:$B$2629,$B23,'Retiro Mensual'!$C$2:$C$2629,AY$5)</f>
        <v>0</v>
      </c>
      <c r="AZ23" s="12">
        <f>SUMIFS('Retiro Mensual'!$E$2:$E$2629,'Retiro Mensual'!$A$2:$A$2629,AZ$4,'Retiro Mensual'!$B$2:$B$2629,$B23,'Retiro Mensual'!$C$2:$C$2629,AZ$5)</f>
        <v>0</v>
      </c>
      <c r="BA23" s="13">
        <f>SUMIFS('Retiro Mensual'!$E$2:$E$2629,'Retiro Mensual'!$A$2:$A$2629,BA$4,'Retiro Mensual'!$B$2:$B$2629,$B23,'Retiro Mensual'!$C$2:$C$2629,BA$5)</f>
        <v>0</v>
      </c>
      <c r="BB23" s="13">
        <f>SUMIFS('Retiro Mensual'!$E$2:$E$2629,'Retiro Mensual'!$A$2:$A$2629,BB$4,'Retiro Mensual'!$B$2:$B$2629,$B23,'Retiro Mensual'!$C$2:$C$2629,BB$5)</f>
        <v>0</v>
      </c>
      <c r="BC23" s="13">
        <f>SUMIFS('Retiro Mensual'!$E$2:$E$2629,'Retiro Mensual'!$A$2:$A$2629,BC$4,'Retiro Mensual'!$B$2:$B$2629,$B23,'Retiro Mensual'!$C$2:$C$2629,BC$5)</f>
        <v>0</v>
      </c>
      <c r="BD23" s="13">
        <f>SUMIFS('Retiro Mensual'!$E$2:$E$2629,'Retiro Mensual'!$A$2:$A$2629,BD$4,'Retiro Mensual'!$B$2:$B$2629,$B23,'Retiro Mensual'!$C$2:$C$2629,BD$5)</f>
        <v>0</v>
      </c>
      <c r="BE23" s="13">
        <f>SUMIFS('Retiro Mensual'!$E$2:$E$2629,'Retiro Mensual'!$A$2:$A$2629,BE$4,'Retiro Mensual'!$B$2:$B$2629,$B23,'Retiro Mensual'!$C$2:$C$2629,BE$5)</f>
        <v>0</v>
      </c>
      <c r="BF23" s="13">
        <f>SUMIFS('Retiro Mensual'!$E$2:$E$2629,'Retiro Mensual'!$A$2:$A$2629,BF$4,'Retiro Mensual'!$B$2:$B$2629,$B23,'Retiro Mensual'!$C$2:$C$2629,BF$5)</f>
        <v>0</v>
      </c>
      <c r="BG23" s="13">
        <f>SUMIFS('Retiro Mensual'!$E$2:$E$2629,'Retiro Mensual'!$A$2:$A$2629,BG$4,'Retiro Mensual'!$B$2:$B$2629,$B23,'Retiro Mensual'!$C$2:$C$2629,BG$5)</f>
        <v>0</v>
      </c>
      <c r="BH23" s="13">
        <f>SUMIFS('Retiro Mensual'!$E$2:$E$2629,'Retiro Mensual'!$A$2:$A$2629,BH$4,'Retiro Mensual'!$B$2:$B$2629,$B23,'Retiro Mensual'!$C$2:$C$2629,BH$5)</f>
        <v>0</v>
      </c>
      <c r="BI23" s="13">
        <f>SUMIFS('Retiro Mensual'!$E$2:$E$2629,'Retiro Mensual'!$A$2:$A$2629,BI$4,'Retiro Mensual'!$B$2:$B$2629,$B23,'Retiro Mensual'!$C$2:$C$2629,BI$5)</f>
        <v>0</v>
      </c>
      <c r="BJ23" s="13">
        <f>SUMIFS('Retiro Mensual'!$E$2:$E$2629,'Retiro Mensual'!$A$2:$A$2629,BJ$4,'Retiro Mensual'!$B$2:$B$2629,$B23,'Retiro Mensual'!$C$2:$C$2629,BJ$5)</f>
        <v>0</v>
      </c>
      <c r="BK23" s="14">
        <f>SUMIFS('Retiro Mensual'!$E$2:$E$2629,'Retiro Mensual'!$A$2:$A$2629,BK$4,'Retiro Mensual'!$B$2:$B$2629,$B23,'Retiro Mensual'!$C$2:$C$2629,BK$5)</f>
        <v>0</v>
      </c>
      <c r="BL23" s="12">
        <f>SUMIFS('Retiro Mensual'!$E$2:$E$2629,'Retiro Mensual'!$A$2:$A$2629,BL$4,'Retiro Mensual'!$B$2:$B$2629,$B23,'Retiro Mensual'!$C$2:$C$2629,BL$5)</f>
        <v>0</v>
      </c>
      <c r="BM23" s="13">
        <f>SUMIFS('Retiro Mensual'!$E$2:$E$2629,'Retiro Mensual'!$A$2:$A$2629,BM$4,'Retiro Mensual'!$B$2:$B$2629,$B23,'Retiro Mensual'!$C$2:$C$2629,BM$5)</f>
        <v>0</v>
      </c>
      <c r="BN23" s="13">
        <f>SUMIFS('Retiro Mensual'!$E$2:$E$2629,'Retiro Mensual'!$A$2:$A$2629,BN$4,'Retiro Mensual'!$B$2:$B$2629,$B23,'Retiro Mensual'!$C$2:$C$2629,BN$5)</f>
        <v>0</v>
      </c>
      <c r="BO23" s="13">
        <f>SUMIFS('Retiro Mensual'!$E$2:$E$2629,'Retiro Mensual'!$A$2:$A$2629,BO$4,'Retiro Mensual'!$B$2:$B$2629,$B23,'Retiro Mensual'!$C$2:$C$2629,BO$5)</f>
        <v>0</v>
      </c>
      <c r="BP23" s="13">
        <f>SUMIFS('Retiro Mensual'!$E$2:$E$2629,'Retiro Mensual'!$A$2:$A$2629,BP$4,'Retiro Mensual'!$B$2:$B$2629,$B23,'Retiro Mensual'!$C$2:$C$2629,BP$5)</f>
        <v>0</v>
      </c>
      <c r="BQ23" s="13">
        <f>SUMIFS('Retiro Mensual'!$E$2:$E$2629,'Retiro Mensual'!$A$2:$A$2629,BQ$4,'Retiro Mensual'!$B$2:$B$2629,$B23,'Retiro Mensual'!$C$2:$C$2629,BQ$5)</f>
        <v>0</v>
      </c>
      <c r="BR23" s="13">
        <f>SUMIFS('Retiro Mensual'!$E$2:$E$2629,'Retiro Mensual'!$A$2:$A$2629,BR$4,'Retiro Mensual'!$B$2:$B$2629,$B23,'Retiro Mensual'!$C$2:$C$2629,BR$5)</f>
        <v>0</v>
      </c>
      <c r="BS23" s="13">
        <f>SUMIFS('Retiro Mensual'!$E$2:$E$2629,'Retiro Mensual'!$A$2:$A$2629,BS$4,'Retiro Mensual'!$B$2:$B$2629,$B23,'Retiro Mensual'!$C$2:$C$2629,BS$5)</f>
        <v>0</v>
      </c>
      <c r="BT23" s="13">
        <f>SUMIFS('Retiro Mensual'!$E$2:$E$2629,'Retiro Mensual'!$A$2:$A$2629,BT$4,'Retiro Mensual'!$B$2:$B$2629,$B23,'Retiro Mensual'!$C$2:$C$2629,BT$5)</f>
        <v>0</v>
      </c>
      <c r="BU23" s="13">
        <f>SUMIFS('Retiro Mensual'!$E$2:$E$2629,'Retiro Mensual'!$A$2:$A$2629,BU$4,'Retiro Mensual'!$B$2:$B$2629,$B23,'Retiro Mensual'!$C$2:$C$2629,BU$5)</f>
        <v>0</v>
      </c>
      <c r="BV23" s="13">
        <f>SUMIFS('Retiro Mensual'!$E$2:$E$2629,'Retiro Mensual'!$A$2:$A$2629,BV$4,'Retiro Mensual'!$B$2:$B$2629,$B23,'Retiro Mensual'!$C$2:$C$2629,BV$5)</f>
        <v>0</v>
      </c>
      <c r="BW23" s="14">
        <f>SUMIFS('Retiro Mensual'!$E$2:$E$2629,'Retiro Mensual'!$A$2:$A$2629,BW$4,'Retiro Mensual'!$B$2:$B$2629,$B23,'Retiro Mensual'!$C$2:$C$2629,BW$5)</f>
        <v>0</v>
      </c>
      <c r="BX23" s="13"/>
      <c r="BY23" s="12">
        <f>SUMIFS('Compra Ventas'!$E$2:$E$2700,'Compra Ventas'!$A$2:$A$2700,BY$4,'Compra Ventas'!$B$2:$B$2700,$B23,'Compra Ventas'!$C$2:$C$2700,BY$5)</f>
        <v>0</v>
      </c>
      <c r="BZ23" s="13">
        <f>SUMIFS('Compra Ventas'!$E$2:$E$2700,'Compra Ventas'!$A$2:$A$2700,BZ$4,'Compra Ventas'!$B$2:$B$2700,$B23,'Compra Ventas'!$C$2:$C$2700,BZ$5)</f>
        <v>0</v>
      </c>
      <c r="CA23" s="13">
        <f>SUMIFS('Compra Ventas'!$E$2:$E$2700,'Compra Ventas'!$A$2:$A$2700,CA$4,'Compra Ventas'!$B$2:$B$2700,$B23,'Compra Ventas'!$C$2:$C$2700,CA$5)</f>
        <v>0</v>
      </c>
      <c r="CB23" s="13">
        <f>SUMIFS('Compra Ventas'!$E$2:$E$2700,'Compra Ventas'!$A$2:$A$2700,CB$4,'Compra Ventas'!$B$2:$B$2700,$B23,'Compra Ventas'!$C$2:$C$2700,CB$5)</f>
        <v>0</v>
      </c>
      <c r="CC23" s="13">
        <f>SUMIFS('Compra Ventas'!$E$2:$E$2700,'Compra Ventas'!$A$2:$A$2700,CC$4,'Compra Ventas'!$B$2:$B$2700,$B23,'Compra Ventas'!$C$2:$C$2700,CC$5)</f>
        <v>0</v>
      </c>
      <c r="CD23" s="13">
        <f>SUMIFS('Compra Ventas'!$E$2:$E$2700,'Compra Ventas'!$A$2:$A$2700,CD$4,'Compra Ventas'!$B$2:$B$2700,$B23,'Compra Ventas'!$C$2:$C$2700,CD$5)</f>
        <v>0</v>
      </c>
      <c r="CE23" s="13">
        <f>SUMIFS('Compra Ventas'!$E$2:$E$2700,'Compra Ventas'!$A$2:$A$2700,CE$4,'Compra Ventas'!$B$2:$B$2700,$B23,'Compra Ventas'!$C$2:$C$2700,CE$5)</f>
        <v>0</v>
      </c>
      <c r="CF23" s="13">
        <f>SUMIFS('Compra Ventas'!$E$2:$E$2700,'Compra Ventas'!$A$2:$A$2700,CF$4,'Compra Ventas'!$B$2:$B$2700,$B23,'Compra Ventas'!$C$2:$C$2700,CF$5)</f>
        <v>0</v>
      </c>
      <c r="CG23" s="13">
        <f>SUMIFS('Compra Ventas'!$E$2:$E$2700,'Compra Ventas'!$A$2:$A$2700,CG$4,'Compra Ventas'!$B$2:$B$2700,$B23,'Compra Ventas'!$C$2:$C$2700,CG$5)</f>
        <v>0</v>
      </c>
      <c r="CH23" s="13">
        <f>SUMIFS('Compra Ventas'!$E$2:$E$2700,'Compra Ventas'!$A$2:$A$2700,CH$4,'Compra Ventas'!$B$2:$B$2700,$B23,'Compra Ventas'!$C$2:$C$2700,CH$5)</f>
        <v>0</v>
      </c>
      <c r="CI23" s="13">
        <f>SUMIFS('Compra Ventas'!$E$2:$E$2700,'Compra Ventas'!$A$2:$A$2700,CI$4,'Compra Ventas'!$B$2:$B$2700,$B23,'Compra Ventas'!$C$2:$C$2700,CI$5)</f>
        <v>0</v>
      </c>
      <c r="CJ23" s="14">
        <f>SUMIFS('Compra Ventas'!$E$2:$E$2700,'Compra Ventas'!$A$2:$A$2700,CJ$4,'Compra Ventas'!$B$2:$B$2700,$B23,'Compra Ventas'!$C$2:$C$2700,CJ$5)</f>
        <v>0</v>
      </c>
      <c r="CK23" s="12">
        <f>SUMIFS('Compra Ventas'!$E$2:$E$2700,'Compra Ventas'!$A$2:$A$2700,CK$4,'Compra Ventas'!$B$2:$B$2700,$B23,'Compra Ventas'!$C$2:$C$2700,CK$5)</f>
        <v>0</v>
      </c>
      <c r="CL23" s="13">
        <f>SUMIFS('Compra Ventas'!$E$2:$E$2700,'Compra Ventas'!$A$2:$A$2700,CL$4,'Compra Ventas'!$B$2:$B$2700,$B23,'Compra Ventas'!$C$2:$C$2700,CL$5)</f>
        <v>0</v>
      </c>
      <c r="CM23" s="13">
        <f>SUMIFS('Compra Ventas'!$E$2:$E$2700,'Compra Ventas'!$A$2:$A$2700,CM$4,'Compra Ventas'!$B$2:$B$2700,$B23,'Compra Ventas'!$C$2:$C$2700,CM$5)</f>
        <v>0</v>
      </c>
      <c r="CN23" s="13">
        <f>SUMIFS('Compra Ventas'!$E$2:$E$2700,'Compra Ventas'!$A$2:$A$2700,CN$4,'Compra Ventas'!$B$2:$B$2700,$B23,'Compra Ventas'!$C$2:$C$2700,CN$5)</f>
        <v>0</v>
      </c>
      <c r="CO23" s="13">
        <f>SUMIFS('Compra Ventas'!$E$2:$E$2700,'Compra Ventas'!$A$2:$A$2700,CO$4,'Compra Ventas'!$B$2:$B$2700,$B23,'Compra Ventas'!$C$2:$C$2700,CO$5)</f>
        <v>0</v>
      </c>
      <c r="CP23" s="13">
        <f>SUMIFS('Compra Ventas'!$E$2:$E$2700,'Compra Ventas'!$A$2:$A$2700,CP$4,'Compra Ventas'!$B$2:$B$2700,$B23,'Compra Ventas'!$C$2:$C$2700,CP$5)</f>
        <v>0</v>
      </c>
      <c r="CQ23" s="13">
        <f>SUMIFS('Compra Ventas'!$E$2:$E$2700,'Compra Ventas'!$A$2:$A$2700,CQ$4,'Compra Ventas'!$B$2:$B$2700,$B23,'Compra Ventas'!$C$2:$C$2700,CQ$5)</f>
        <v>0</v>
      </c>
      <c r="CR23" s="13">
        <f>SUMIFS('Compra Ventas'!$E$2:$E$2700,'Compra Ventas'!$A$2:$A$2700,CR$4,'Compra Ventas'!$B$2:$B$2700,$B23,'Compra Ventas'!$C$2:$C$2700,CR$5)</f>
        <v>0</v>
      </c>
      <c r="CS23" s="13">
        <f>SUMIFS('Compra Ventas'!$E$2:$E$2700,'Compra Ventas'!$A$2:$A$2700,CS$4,'Compra Ventas'!$B$2:$B$2700,$B23,'Compra Ventas'!$C$2:$C$2700,CS$5)</f>
        <v>0</v>
      </c>
      <c r="CT23" s="13">
        <f>SUMIFS('Compra Ventas'!$E$2:$E$2700,'Compra Ventas'!$A$2:$A$2700,CT$4,'Compra Ventas'!$B$2:$B$2700,$B23,'Compra Ventas'!$C$2:$C$2700,CT$5)</f>
        <v>0</v>
      </c>
      <c r="CU23" s="13">
        <f>SUMIFS('Compra Ventas'!$E$2:$E$2700,'Compra Ventas'!$A$2:$A$2700,CU$4,'Compra Ventas'!$B$2:$B$2700,$B23,'Compra Ventas'!$C$2:$C$2700,CU$5)</f>
        <v>0</v>
      </c>
      <c r="CV23" s="14">
        <f>SUMIFS('Compra Ventas'!$E$2:$E$2700,'Compra Ventas'!$A$2:$A$2700,CV$4,'Compra Ventas'!$B$2:$B$2700,$B23,'Compra Ventas'!$C$2:$C$2700,CV$5)</f>
        <v>0</v>
      </c>
      <c r="CW23" s="12">
        <f>SUMIFS('Compra Ventas'!$E$2:$E$2700,'Compra Ventas'!$A$2:$A$2700,CW$4,'Compra Ventas'!$B$2:$B$2700,$B23,'Compra Ventas'!$C$2:$C$2700,CW$5)</f>
        <v>0</v>
      </c>
      <c r="CX23" s="13">
        <f>SUMIFS('Compra Ventas'!$E$2:$E$2700,'Compra Ventas'!$A$2:$A$2700,CX$4,'Compra Ventas'!$B$2:$B$2700,$B23,'Compra Ventas'!$C$2:$C$2700,CX$5)</f>
        <v>0</v>
      </c>
      <c r="CY23" s="13">
        <f>SUMIFS('Compra Ventas'!$E$2:$E$2700,'Compra Ventas'!$A$2:$A$2700,CY$4,'Compra Ventas'!$B$2:$B$2700,$B23,'Compra Ventas'!$C$2:$C$2700,CY$5)</f>
        <v>0</v>
      </c>
      <c r="CZ23" s="13">
        <f>SUMIFS('Compra Ventas'!$E$2:$E$2700,'Compra Ventas'!$A$2:$A$2700,CZ$4,'Compra Ventas'!$B$2:$B$2700,$B23,'Compra Ventas'!$C$2:$C$2700,CZ$5)</f>
        <v>0</v>
      </c>
      <c r="DA23" s="13">
        <f>SUMIFS('Compra Ventas'!$E$2:$E$2700,'Compra Ventas'!$A$2:$A$2700,DA$4,'Compra Ventas'!$B$2:$B$2700,$B23,'Compra Ventas'!$C$2:$C$2700,DA$5)</f>
        <v>0</v>
      </c>
      <c r="DB23" s="13">
        <f>SUMIFS('Compra Ventas'!$E$2:$E$2700,'Compra Ventas'!$A$2:$A$2700,DB$4,'Compra Ventas'!$B$2:$B$2700,$B23,'Compra Ventas'!$C$2:$C$2700,DB$5)</f>
        <v>0</v>
      </c>
      <c r="DC23" s="13">
        <f>SUMIFS('Compra Ventas'!$E$2:$E$2700,'Compra Ventas'!$A$2:$A$2700,DC$4,'Compra Ventas'!$B$2:$B$2700,$B23,'Compra Ventas'!$C$2:$C$2700,DC$5)</f>
        <v>0</v>
      </c>
      <c r="DD23" s="13">
        <f>SUMIFS('Compra Ventas'!$E$2:$E$2700,'Compra Ventas'!$A$2:$A$2700,DD$4,'Compra Ventas'!$B$2:$B$2700,$B23,'Compra Ventas'!$C$2:$C$2700,DD$5)</f>
        <v>0</v>
      </c>
      <c r="DE23" s="13">
        <f>SUMIFS('Compra Ventas'!$E$2:$E$2700,'Compra Ventas'!$A$2:$A$2700,DE$4,'Compra Ventas'!$B$2:$B$2700,$B23,'Compra Ventas'!$C$2:$C$2700,DE$5)</f>
        <v>0</v>
      </c>
      <c r="DF23" s="13">
        <f>SUMIFS('Compra Ventas'!$E$2:$E$2700,'Compra Ventas'!$A$2:$A$2700,DF$4,'Compra Ventas'!$B$2:$B$2700,$B23,'Compra Ventas'!$C$2:$C$2700,DF$5)</f>
        <v>0</v>
      </c>
      <c r="DG23" s="13">
        <f>SUMIFS('Compra Ventas'!$E$2:$E$2700,'Compra Ventas'!$A$2:$A$2700,DG$4,'Compra Ventas'!$B$2:$B$2700,$B23,'Compra Ventas'!$C$2:$C$2700,DG$5)</f>
        <v>0</v>
      </c>
      <c r="DH23" s="14">
        <f>SUMIFS('Compra Ventas'!$E$2:$E$2700,'Compra Ventas'!$A$2:$A$2700,DH$4,'Compra Ventas'!$B$2:$B$2700,$B23,'Compra Ventas'!$C$2:$C$2700,DH$5)</f>
        <v>0</v>
      </c>
      <c r="DI23" s="84"/>
      <c r="DJ23" s="98">
        <f>SUMIFS('Ajuste Ciclado'!D$5:D$47,'Ajuste Ciclado'!$C$5:$C$47,Balance!DJ$4,'Ajuste Ciclado'!$B$5:$B$47,Balance!$B23)</f>
        <v>0</v>
      </c>
      <c r="DK23" s="99">
        <f>SUMIFS('Ajuste Ciclado'!E$5:E$47,'Ajuste Ciclado'!$C$5:$C$47,Balance!DK$4,'Ajuste Ciclado'!$B$5:$B$47,Balance!$B23)</f>
        <v>0</v>
      </c>
      <c r="DL23" s="99">
        <f>SUMIFS('Ajuste Ciclado'!F$5:F$47,'Ajuste Ciclado'!$C$5:$C$47,Balance!DL$4,'Ajuste Ciclado'!$B$5:$B$47,Balance!$B23)</f>
        <v>0</v>
      </c>
      <c r="DM23" s="99">
        <f>SUMIFS('Ajuste Ciclado'!G$5:G$47,'Ajuste Ciclado'!$C$5:$C$47,Balance!DM$4,'Ajuste Ciclado'!$B$5:$B$47,Balance!$B23)</f>
        <v>0</v>
      </c>
      <c r="DN23" s="99">
        <f>SUMIFS('Ajuste Ciclado'!H$5:H$47,'Ajuste Ciclado'!$C$5:$C$47,Balance!DN$4,'Ajuste Ciclado'!$B$5:$B$47,Balance!$B23)</f>
        <v>0</v>
      </c>
      <c r="DO23" s="99">
        <f>SUMIFS('Ajuste Ciclado'!I$5:I$47,'Ajuste Ciclado'!$C$5:$C$47,Balance!DO$4,'Ajuste Ciclado'!$B$5:$B$47,Balance!$B23)</f>
        <v>0</v>
      </c>
      <c r="DP23" s="99">
        <f>SUMIFS('Ajuste Ciclado'!J$5:J$47,'Ajuste Ciclado'!$C$5:$C$47,Balance!DP$4,'Ajuste Ciclado'!$B$5:$B$47,Balance!$B23)</f>
        <v>0</v>
      </c>
      <c r="DQ23" s="99">
        <f>SUMIFS('Ajuste Ciclado'!K$5:K$47,'Ajuste Ciclado'!$C$5:$C$47,Balance!DQ$4,'Ajuste Ciclado'!$B$5:$B$47,Balance!$B23)</f>
        <v>0</v>
      </c>
      <c r="DR23" s="99">
        <f>SUMIFS('Ajuste Ciclado'!L$5:L$47,'Ajuste Ciclado'!$C$5:$C$47,Balance!DR$4,'Ajuste Ciclado'!$B$5:$B$47,Balance!$B23)</f>
        <v>0</v>
      </c>
      <c r="DS23" s="99">
        <f>SUMIFS('Ajuste Ciclado'!M$5:M$47,'Ajuste Ciclado'!$C$5:$C$47,Balance!DS$4,'Ajuste Ciclado'!$B$5:$B$47,Balance!$B23)</f>
        <v>0</v>
      </c>
      <c r="DT23" s="99">
        <f>SUMIFS('Ajuste Ciclado'!N$5:N$47,'Ajuste Ciclado'!$C$5:$C$47,Balance!DT$4,'Ajuste Ciclado'!$B$5:$B$47,Balance!$B23)</f>
        <v>0</v>
      </c>
      <c r="DU23" s="100">
        <f>SUMIFS('Ajuste Ciclado'!O$5:O$47,'Ajuste Ciclado'!$C$5:$C$47,Balance!DU$4,'Ajuste Ciclado'!$B$5:$B$47,Balance!$B23)</f>
        <v>0</v>
      </c>
      <c r="DV23" s="98">
        <f>SUMIFS('Ajuste Ciclado'!D$5:D$47,'Ajuste Ciclado'!$C$5:$C$47,Balance!DV$4,'Ajuste Ciclado'!$B$5:$B$47,Balance!$B23)</f>
        <v>0</v>
      </c>
      <c r="DW23" s="99">
        <f>SUMIFS('Ajuste Ciclado'!E$5:E$47,'Ajuste Ciclado'!$C$5:$C$47,Balance!DW$4,'Ajuste Ciclado'!$B$5:$B$47,Balance!$B23)</f>
        <v>0</v>
      </c>
      <c r="DX23" s="99">
        <f>SUMIFS('Ajuste Ciclado'!F$5:F$47,'Ajuste Ciclado'!$C$5:$C$47,Balance!DX$4,'Ajuste Ciclado'!$B$5:$B$47,Balance!$B23)</f>
        <v>0</v>
      </c>
      <c r="DY23" s="99">
        <f>SUMIFS('Ajuste Ciclado'!G$5:G$47,'Ajuste Ciclado'!$C$5:$C$47,Balance!DY$4,'Ajuste Ciclado'!$B$5:$B$47,Balance!$B23)</f>
        <v>0</v>
      </c>
      <c r="DZ23" s="99">
        <f>SUMIFS('Ajuste Ciclado'!H$5:H$47,'Ajuste Ciclado'!$C$5:$C$47,Balance!DZ$4,'Ajuste Ciclado'!$B$5:$B$47,Balance!$B23)</f>
        <v>0</v>
      </c>
      <c r="EA23" s="99">
        <f>SUMIFS('Ajuste Ciclado'!I$5:I$47,'Ajuste Ciclado'!$C$5:$C$47,Balance!EA$4,'Ajuste Ciclado'!$B$5:$B$47,Balance!$B23)</f>
        <v>0</v>
      </c>
      <c r="EB23" s="99">
        <f>SUMIFS('Ajuste Ciclado'!J$5:J$47,'Ajuste Ciclado'!$C$5:$C$47,Balance!EB$4,'Ajuste Ciclado'!$B$5:$B$47,Balance!$B23)</f>
        <v>0</v>
      </c>
      <c r="EC23" s="99">
        <f>SUMIFS('Ajuste Ciclado'!K$5:K$47,'Ajuste Ciclado'!$C$5:$C$47,Balance!EC$4,'Ajuste Ciclado'!$B$5:$B$47,Balance!$B23)</f>
        <v>0</v>
      </c>
      <c r="ED23" s="99">
        <f>SUMIFS('Ajuste Ciclado'!L$5:L$47,'Ajuste Ciclado'!$C$5:$C$47,Balance!ED$4,'Ajuste Ciclado'!$B$5:$B$47,Balance!$B23)</f>
        <v>0</v>
      </c>
      <c r="EE23" s="99">
        <f>SUMIFS('Ajuste Ciclado'!M$5:M$47,'Ajuste Ciclado'!$C$5:$C$47,Balance!EE$4,'Ajuste Ciclado'!$B$5:$B$47,Balance!$B23)</f>
        <v>0</v>
      </c>
      <c r="EF23" s="99">
        <f>SUMIFS('Ajuste Ciclado'!N$5:N$47,'Ajuste Ciclado'!$C$5:$C$47,Balance!EF$4,'Ajuste Ciclado'!$B$5:$B$47,Balance!$B23)</f>
        <v>0</v>
      </c>
      <c r="EG23" s="100">
        <f>SUMIFS('Ajuste Ciclado'!O$5:O$47,'Ajuste Ciclado'!$C$5:$C$47,Balance!EG$4,'Ajuste Ciclado'!$B$5:$B$47,Balance!$B23)</f>
        <v>0</v>
      </c>
      <c r="EH23" s="98">
        <f>SUMIFS('Ajuste Ciclado'!D$5:D$47,'Ajuste Ciclado'!$C$5:$C$47,Balance!EH$4,'Ajuste Ciclado'!$B$5:$B$47,Balance!$B23)</f>
        <v>0</v>
      </c>
      <c r="EI23" s="99">
        <f>SUMIFS('Ajuste Ciclado'!E$5:E$47,'Ajuste Ciclado'!$C$5:$C$47,Balance!EI$4,'Ajuste Ciclado'!$B$5:$B$47,Balance!$B23)</f>
        <v>0</v>
      </c>
      <c r="EJ23" s="99">
        <f>SUMIFS('Ajuste Ciclado'!F$5:F$47,'Ajuste Ciclado'!$C$5:$C$47,Balance!EJ$4,'Ajuste Ciclado'!$B$5:$B$47,Balance!$B23)</f>
        <v>0</v>
      </c>
      <c r="EK23" s="99">
        <f>SUMIFS('Ajuste Ciclado'!G$5:G$47,'Ajuste Ciclado'!$C$5:$C$47,Balance!EK$4,'Ajuste Ciclado'!$B$5:$B$47,Balance!$B23)</f>
        <v>0</v>
      </c>
      <c r="EL23" s="99">
        <f>SUMIFS('Ajuste Ciclado'!H$5:H$47,'Ajuste Ciclado'!$C$5:$C$47,Balance!EL$4,'Ajuste Ciclado'!$B$5:$B$47,Balance!$B23)</f>
        <v>0</v>
      </c>
      <c r="EM23" s="99">
        <f>SUMIFS('Ajuste Ciclado'!I$5:I$47,'Ajuste Ciclado'!$C$5:$C$47,Balance!EM$4,'Ajuste Ciclado'!$B$5:$B$47,Balance!$B23)</f>
        <v>0</v>
      </c>
      <c r="EN23" s="99">
        <f>SUMIFS('Ajuste Ciclado'!J$5:J$47,'Ajuste Ciclado'!$C$5:$C$47,Balance!EN$4,'Ajuste Ciclado'!$B$5:$B$47,Balance!$B23)</f>
        <v>0</v>
      </c>
      <c r="EO23" s="99">
        <f>SUMIFS('Ajuste Ciclado'!K$5:K$47,'Ajuste Ciclado'!$C$5:$C$47,Balance!EO$4,'Ajuste Ciclado'!$B$5:$B$47,Balance!$B23)</f>
        <v>0</v>
      </c>
      <c r="EP23" s="99">
        <f>SUMIFS('Ajuste Ciclado'!L$5:L$47,'Ajuste Ciclado'!$C$5:$C$47,Balance!EP$4,'Ajuste Ciclado'!$B$5:$B$47,Balance!$B23)</f>
        <v>0</v>
      </c>
      <c r="EQ23" s="99">
        <f>SUMIFS('Ajuste Ciclado'!M$5:M$47,'Ajuste Ciclado'!$C$5:$C$47,Balance!EQ$4,'Ajuste Ciclado'!$B$5:$B$47,Balance!$B23)</f>
        <v>0</v>
      </c>
      <c r="ER23" s="99">
        <f>SUMIFS('Ajuste Ciclado'!N$5:N$47,'Ajuste Ciclado'!$C$5:$C$47,Balance!ER$4,'Ajuste Ciclado'!$B$5:$B$47,Balance!$B23)</f>
        <v>0</v>
      </c>
      <c r="ES23" s="100">
        <f>SUMIFS('Ajuste Ciclado'!O$5:O$47,'Ajuste Ciclado'!$C$5:$C$47,Balance!ES$4,'Ajuste Ciclado'!$B$5:$B$47,Balance!$B23)</f>
        <v>0</v>
      </c>
      <c r="ET23" s="84"/>
      <c r="EU23" s="12">
        <f t="shared" si="129"/>
        <v>0</v>
      </c>
      <c r="EV23" s="13">
        <f t="shared" si="93"/>
        <v>0</v>
      </c>
      <c r="EW23" s="13">
        <f t="shared" si="94"/>
        <v>0</v>
      </c>
      <c r="EX23" s="13">
        <f t="shared" si="95"/>
        <v>0</v>
      </c>
      <c r="EY23" s="13">
        <f t="shared" si="96"/>
        <v>0</v>
      </c>
      <c r="EZ23" s="13">
        <f t="shared" si="97"/>
        <v>0</v>
      </c>
      <c r="FA23" s="13">
        <f t="shared" si="98"/>
        <v>0</v>
      </c>
      <c r="FB23" s="13">
        <f t="shared" si="99"/>
        <v>0</v>
      </c>
      <c r="FC23" s="13">
        <f t="shared" si="100"/>
        <v>0</v>
      </c>
      <c r="FD23" s="13">
        <f t="shared" si="101"/>
        <v>0</v>
      </c>
      <c r="FE23" s="13">
        <f t="shared" si="102"/>
        <v>0</v>
      </c>
      <c r="FF23" s="14">
        <f t="shared" si="103"/>
        <v>0</v>
      </c>
      <c r="FG23" s="12">
        <f t="shared" si="104"/>
        <v>0</v>
      </c>
      <c r="FH23" s="13">
        <f t="shared" si="105"/>
        <v>0</v>
      </c>
      <c r="FI23" s="13">
        <f t="shared" si="106"/>
        <v>0</v>
      </c>
      <c r="FJ23" s="13">
        <f t="shared" si="107"/>
        <v>0</v>
      </c>
      <c r="FK23" s="13">
        <f t="shared" si="108"/>
        <v>0</v>
      </c>
      <c r="FL23" s="13">
        <f t="shared" si="109"/>
        <v>0</v>
      </c>
      <c r="FM23" s="13">
        <f t="shared" si="110"/>
        <v>0</v>
      </c>
      <c r="FN23" s="13">
        <f t="shared" si="111"/>
        <v>0</v>
      </c>
      <c r="FO23" s="13">
        <f t="shared" si="112"/>
        <v>0</v>
      </c>
      <c r="FP23" s="13">
        <f t="shared" si="113"/>
        <v>0</v>
      </c>
      <c r="FQ23" s="13">
        <f t="shared" si="114"/>
        <v>0</v>
      </c>
      <c r="FR23" s="14">
        <f t="shared" si="115"/>
        <v>0</v>
      </c>
      <c r="FS23" s="12">
        <f t="shared" si="116"/>
        <v>0</v>
      </c>
      <c r="FT23" s="13">
        <f t="shared" si="117"/>
        <v>0</v>
      </c>
      <c r="FU23" s="13">
        <f t="shared" si="118"/>
        <v>0</v>
      </c>
      <c r="FV23" s="13">
        <f t="shared" si="119"/>
        <v>0</v>
      </c>
      <c r="FW23" s="13">
        <f t="shared" si="120"/>
        <v>0</v>
      </c>
      <c r="FX23" s="13">
        <f t="shared" si="121"/>
        <v>0</v>
      </c>
      <c r="FY23" s="13">
        <f t="shared" si="122"/>
        <v>0</v>
      </c>
      <c r="FZ23" s="13">
        <f t="shared" si="123"/>
        <v>0</v>
      </c>
      <c r="GA23" s="13">
        <f t="shared" si="124"/>
        <v>0</v>
      </c>
      <c r="GB23" s="13">
        <f t="shared" si="125"/>
        <v>0</v>
      </c>
      <c r="GC23" s="13">
        <f t="shared" si="126"/>
        <v>0</v>
      </c>
      <c r="GD23" s="14">
        <f t="shared" si="127"/>
        <v>0</v>
      </c>
      <c r="GE23" s="84"/>
      <c r="GF23" s="12">
        <f t="shared" si="130"/>
        <v>0</v>
      </c>
      <c r="GG23" s="13">
        <f t="shared" si="130"/>
        <v>0</v>
      </c>
      <c r="GH23" s="14">
        <f t="shared" si="130"/>
        <v>0</v>
      </c>
      <c r="GI23" s="6">
        <f t="shared" si="131"/>
        <v>1</v>
      </c>
      <c r="GJ23" s="12">
        <f t="shared" si="132"/>
        <v>0</v>
      </c>
      <c r="GK23" s="13">
        <f t="shared" si="133"/>
        <v>0</v>
      </c>
      <c r="GL23" s="14">
        <f t="shared" si="134"/>
        <v>0</v>
      </c>
      <c r="GM23" s="84"/>
      <c r="GN23" s="66">
        <f t="shared" si="135"/>
        <v>0</v>
      </c>
      <c r="GO23" s="84"/>
      <c r="GP23" s="63" t="str" cm="1">
        <f t="array" ref="GP23">INDEX($GF$4:$GH$4,1,GI23)</f>
        <v>Sample 1</v>
      </c>
      <c r="GQ23" s="12">
        <f t="shared" si="136"/>
        <v>0</v>
      </c>
      <c r="GR23" s="13">
        <f t="shared" si="136"/>
        <v>0</v>
      </c>
      <c r="GS23" s="14">
        <f t="shared" si="136"/>
        <v>0</v>
      </c>
      <c r="GT23" s="12">
        <f t="shared" si="137"/>
        <v>0</v>
      </c>
      <c r="GU23" s="13">
        <f t="shared" si="137"/>
        <v>0</v>
      </c>
      <c r="GV23" s="14">
        <f t="shared" si="137"/>
        <v>0</v>
      </c>
      <c r="GW23" s="12">
        <f t="shared" si="138"/>
        <v>0</v>
      </c>
      <c r="GX23" s="13">
        <f t="shared" si="138"/>
        <v>0</v>
      </c>
      <c r="GY23" s="14">
        <f t="shared" si="138"/>
        <v>0</v>
      </c>
      <c r="GZ23" s="84" t="str">
        <f t="shared" si="128"/>
        <v>Sample 1</v>
      </c>
      <c r="HA23" s="12">
        <f t="shared" si="139"/>
        <v>0</v>
      </c>
      <c r="HB23" s="13">
        <f t="shared" si="139"/>
        <v>0</v>
      </c>
      <c r="HC23" s="14">
        <f t="shared" si="139"/>
        <v>0</v>
      </c>
      <c r="HD23" s="6">
        <f t="shared" si="140"/>
        <v>0</v>
      </c>
      <c r="HE23" s="84" t="str">
        <f t="shared" si="141"/>
        <v>Ok</v>
      </c>
    </row>
    <row r="24" spans="2:213" x14ac:dyDescent="0.3">
      <c r="B24" s="84" t="s">
        <v>13</v>
      </c>
      <c r="C24" s="12">
        <f>SUMIFS(Inyecciones!$E$2:$E$14185,Inyecciones!$A$2:$A$14185,Balance!C$4,Inyecciones!$B$2:$B$14185,Balance!$B24,Inyecciones!$C$2:$C$14185,Balance!C$5)</f>
        <v>3646126.2368688551</v>
      </c>
      <c r="D24" s="13">
        <f>SUMIFS(Inyecciones!$E$2:$E$14185,Inyecciones!$A$2:$A$14185,Balance!D$4,Inyecciones!$B$2:$B$14185,Balance!$B24,Inyecciones!$C$2:$C$14185,Balance!D$5)</f>
        <v>4626891.2174200322</v>
      </c>
      <c r="E24" s="13">
        <f>SUMIFS(Inyecciones!$E$2:$E$14185,Inyecciones!$A$2:$A$14185,Balance!E$4,Inyecciones!$B$2:$B$14185,Balance!$B24,Inyecciones!$C$2:$C$14185,Balance!E$5)</f>
        <v>5660169.2017900785</v>
      </c>
      <c r="F24" s="13">
        <f>SUMIFS(Inyecciones!$E$2:$E$14185,Inyecciones!$A$2:$A$14185,Balance!F$4,Inyecciones!$B$2:$B$14185,Balance!$B24,Inyecciones!$C$2:$C$14185,Balance!F$5)</f>
        <v>4649485.4977942491</v>
      </c>
      <c r="G24" s="13">
        <f>SUMIFS(Inyecciones!$E$2:$E$14185,Inyecciones!$A$2:$A$14185,Balance!G$4,Inyecciones!$B$2:$B$14185,Balance!$B24,Inyecciones!$C$2:$C$14185,Balance!G$5)</f>
        <v>3824805.22886626</v>
      </c>
      <c r="H24" s="13">
        <f>SUMIFS(Inyecciones!$E$2:$E$14185,Inyecciones!$A$2:$A$14185,Balance!H$4,Inyecciones!$B$2:$B$14185,Balance!$B24,Inyecciones!$C$2:$C$14185,Balance!H$5)</f>
        <v>284121.35903620091</v>
      </c>
      <c r="I24" s="13">
        <f>SUMIFS(Inyecciones!$E$2:$E$14185,Inyecciones!$A$2:$A$14185,Balance!I$4,Inyecciones!$B$2:$B$14185,Balance!$B24,Inyecciones!$C$2:$C$14185,Balance!I$5)</f>
        <v>3330019.8109735511</v>
      </c>
      <c r="J24" s="13">
        <f>SUMIFS(Inyecciones!$E$2:$E$14185,Inyecciones!$A$2:$A$14185,Balance!J$4,Inyecciones!$B$2:$B$14185,Balance!$B24,Inyecciones!$C$2:$C$14185,Balance!J$5)</f>
        <v>4437667.1870917724</v>
      </c>
      <c r="K24" s="13">
        <f>SUMIFS(Inyecciones!$E$2:$E$14185,Inyecciones!$A$2:$A$14185,Balance!K$4,Inyecciones!$B$2:$B$14185,Balance!$B24,Inyecciones!$C$2:$C$14185,Balance!K$5)</f>
        <v>3880656.142063369</v>
      </c>
      <c r="L24" s="13">
        <f>SUMIFS(Inyecciones!$E$2:$E$14185,Inyecciones!$A$2:$A$14185,Balance!L$4,Inyecciones!$B$2:$B$14185,Balance!$B24,Inyecciones!$C$2:$C$14185,Balance!L$5)</f>
        <v>3424151.309655217</v>
      </c>
      <c r="M24" s="13">
        <f>SUMIFS(Inyecciones!$E$2:$E$14185,Inyecciones!$A$2:$A$14185,Balance!M$4,Inyecciones!$B$2:$B$14185,Balance!$B24,Inyecciones!$C$2:$C$14185,Balance!M$5)</f>
        <v>2348372.7654581028</v>
      </c>
      <c r="N24" s="14">
        <f>SUMIFS(Inyecciones!$E$2:$E$14185,Inyecciones!$A$2:$A$14185,Balance!N$4,Inyecciones!$B$2:$B$14185,Balance!$B24,Inyecciones!$C$2:$C$14185,Balance!N$5)</f>
        <v>3858580.796784007</v>
      </c>
      <c r="O24" s="12">
        <f>SUMIFS(Inyecciones!$E$2:$E$14185,Inyecciones!$A$2:$A$14185,Balance!O$4,Inyecciones!$B$2:$B$14185,Balance!$B24,Inyecciones!$C$2:$C$14185,Balance!O$5)</f>
        <v>3718509.620016817</v>
      </c>
      <c r="P24" s="13">
        <f>SUMIFS(Inyecciones!$E$2:$E$14185,Inyecciones!$A$2:$A$14185,Balance!P$4,Inyecciones!$B$2:$B$14185,Balance!$B24,Inyecciones!$C$2:$C$14185,Balance!P$5)</f>
        <v>4709127.0337139051</v>
      </c>
      <c r="Q24" s="13">
        <f>SUMIFS(Inyecciones!$E$2:$E$14185,Inyecciones!$A$2:$A$14185,Balance!Q$4,Inyecciones!$B$2:$B$14185,Balance!$B24,Inyecciones!$C$2:$C$14185,Balance!Q$5)</f>
        <v>5729098.7332798559</v>
      </c>
      <c r="R24" s="13">
        <f>SUMIFS(Inyecciones!$E$2:$E$14185,Inyecciones!$A$2:$A$14185,Balance!R$4,Inyecciones!$B$2:$B$14185,Balance!$B24,Inyecciones!$C$2:$C$14185,Balance!R$5)</f>
        <v>4897322.1958896238</v>
      </c>
      <c r="S24" s="13">
        <f>SUMIFS(Inyecciones!$E$2:$E$14185,Inyecciones!$A$2:$A$14185,Balance!S$4,Inyecciones!$B$2:$B$14185,Balance!$B24,Inyecciones!$C$2:$C$14185,Balance!S$5)</f>
        <v>3409356.548580823</v>
      </c>
      <c r="T24" s="13">
        <f>SUMIFS(Inyecciones!$E$2:$E$14185,Inyecciones!$A$2:$A$14185,Balance!T$4,Inyecciones!$B$2:$B$14185,Balance!$B24,Inyecciones!$C$2:$C$14185,Balance!T$5)</f>
        <v>159548.96250060029</v>
      </c>
      <c r="U24" s="13">
        <f>SUMIFS(Inyecciones!$E$2:$E$14185,Inyecciones!$A$2:$A$14185,Balance!U$4,Inyecciones!$B$2:$B$14185,Balance!$B24,Inyecciones!$C$2:$C$14185,Balance!U$5)</f>
        <v>3815186.6198326009</v>
      </c>
      <c r="V24" s="13">
        <f>SUMIFS(Inyecciones!$E$2:$E$14185,Inyecciones!$A$2:$A$14185,Balance!V$4,Inyecciones!$B$2:$B$14185,Balance!$B24,Inyecciones!$C$2:$C$14185,Balance!V$5)</f>
        <v>4241313.5423660045</v>
      </c>
      <c r="W24" s="13">
        <f>SUMIFS(Inyecciones!$E$2:$E$14185,Inyecciones!$A$2:$A$14185,Balance!W$4,Inyecciones!$B$2:$B$14185,Balance!$B24,Inyecciones!$C$2:$C$14185,Balance!W$5)</f>
        <v>4109177.0017146179</v>
      </c>
      <c r="X24" s="13">
        <f>SUMIFS(Inyecciones!$E$2:$E$14185,Inyecciones!$A$2:$A$14185,Balance!X$4,Inyecciones!$B$2:$B$14185,Balance!$B24,Inyecciones!$C$2:$C$14185,Balance!X$5)</f>
        <v>3608315.5958496951</v>
      </c>
      <c r="Y24" s="13">
        <f>SUMIFS(Inyecciones!$E$2:$E$14185,Inyecciones!$A$2:$A$14185,Balance!Y$4,Inyecciones!$B$2:$B$14185,Balance!$B24,Inyecciones!$C$2:$C$14185,Balance!Y$5)</f>
        <v>2305686.6721902448</v>
      </c>
      <c r="Z24" s="14">
        <f>SUMIFS(Inyecciones!$E$2:$E$14185,Inyecciones!$A$2:$A$14185,Balance!Z$4,Inyecciones!$B$2:$B$14185,Balance!$B24,Inyecciones!$C$2:$C$14185,Balance!Z$5)</f>
        <v>3833433.2207623329</v>
      </c>
      <c r="AA24" s="12">
        <f>SUMIFS(Inyecciones!$E$2:$E$14185,Inyecciones!$A$2:$A$14185,Balance!AA$4,Inyecciones!$B$2:$B$14185,Balance!$B24,Inyecciones!$C$2:$C$14185,Balance!AA$5)</f>
        <v>3719759.2711551981</v>
      </c>
      <c r="AB24" s="13">
        <f>SUMIFS(Inyecciones!$E$2:$E$14185,Inyecciones!$A$2:$A$14185,Balance!AB$4,Inyecciones!$B$2:$B$14185,Balance!$B24,Inyecciones!$C$2:$C$14185,Balance!AB$5)</f>
        <v>4656737.6209773086</v>
      </c>
      <c r="AC24" s="13">
        <f>SUMIFS(Inyecciones!$E$2:$E$14185,Inyecciones!$A$2:$A$14185,Balance!AC$4,Inyecciones!$B$2:$B$14185,Balance!$B24,Inyecciones!$C$2:$C$14185,Balance!AC$5)</f>
        <v>5677306.6095067123</v>
      </c>
      <c r="AD24" s="13">
        <f>SUMIFS(Inyecciones!$E$2:$E$14185,Inyecciones!$A$2:$A$14185,Balance!AD$4,Inyecciones!$B$2:$B$14185,Balance!$B24,Inyecciones!$C$2:$C$14185,Balance!AD$5)</f>
        <v>4791607.451458714</v>
      </c>
      <c r="AE24" s="13">
        <f>SUMIFS(Inyecciones!$E$2:$E$14185,Inyecciones!$A$2:$A$14185,Balance!AE$4,Inyecciones!$B$2:$B$14185,Balance!$B24,Inyecciones!$C$2:$C$14185,Balance!AE$5)</f>
        <v>3949548.2279160079</v>
      </c>
      <c r="AF24" s="13">
        <f>SUMIFS(Inyecciones!$E$2:$E$14185,Inyecciones!$A$2:$A$14185,Balance!AF$4,Inyecciones!$B$2:$B$14185,Balance!$B24,Inyecciones!$C$2:$C$14185,Balance!AF$5)</f>
        <v>425363.81877253938</v>
      </c>
      <c r="AG24" s="13">
        <f>SUMIFS(Inyecciones!$E$2:$E$14185,Inyecciones!$A$2:$A$14185,Balance!AG$4,Inyecciones!$B$2:$B$14185,Balance!$B24,Inyecciones!$C$2:$C$14185,Balance!AG$5)</f>
        <v>5204816.1423767796</v>
      </c>
      <c r="AH24" s="13">
        <f>SUMIFS(Inyecciones!$E$2:$E$14185,Inyecciones!$A$2:$A$14185,Balance!AH$4,Inyecciones!$B$2:$B$14185,Balance!$B24,Inyecciones!$C$2:$C$14185,Balance!AH$5)</f>
        <v>5180055.6286243889</v>
      </c>
      <c r="AI24" s="13">
        <f>SUMIFS(Inyecciones!$E$2:$E$14185,Inyecciones!$A$2:$A$14185,Balance!AI$4,Inyecciones!$B$2:$B$14185,Balance!$B24,Inyecciones!$C$2:$C$14185,Balance!AI$5)</f>
        <v>4248658.3135266285</v>
      </c>
      <c r="AJ24" s="13">
        <f>SUMIFS(Inyecciones!$E$2:$E$14185,Inyecciones!$A$2:$A$14185,Balance!AJ$4,Inyecciones!$B$2:$B$14185,Balance!$B24,Inyecciones!$C$2:$C$14185,Balance!AJ$5)</f>
        <v>3809091.775323818</v>
      </c>
      <c r="AK24" s="13">
        <f>SUMIFS(Inyecciones!$E$2:$E$14185,Inyecciones!$A$2:$A$14185,Balance!AK$4,Inyecciones!$B$2:$B$14185,Balance!$B24,Inyecciones!$C$2:$C$14185,Balance!AK$5)</f>
        <v>2425327.707924325</v>
      </c>
      <c r="AL24" s="14">
        <f>SUMIFS(Inyecciones!$E$2:$E$14185,Inyecciones!$A$2:$A$14185,Balance!AL$4,Inyecciones!$B$2:$B$14185,Balance!$B24,Inyecciones!$C$2:$C$14185,Balance!AL$5)</f>
        <v>3877746.5790089429</v>
      </c>
      <c r="AM24" s="13"/>
      <c r="AN24" s="12">
        <f>SUMIFS('Retiro Mensual'!$E$2:$E$2629,'Retiro Mensual'!$A$2:$A$2629,AN$4,'Retiro Mensual'!$B$2:$B$2629,$B24,'Retiro Mensual'!$C$2:$C$2629,AN$5)</f>
        <v>5375962.7539999997</v>
      </c>
      <c r="AO24" s="13">
        <f>SUMIFS('Retiro Mensual'!$E$2:$E$2629,'Retiro Mensual'!$A$2:$A$2629,AO$4,'Retiro Mensual'!$B$2:$B$2629,$B24,'Retiro Mensual'!$C$2:$C$2629,AO$5)</f>
        <v>5855947.0080000004</v>
      </c>
      <c r="AP24" s="13">
        <f>SUMIFS('Retiro Mensual'!$E$2:$E$2629,'Retiro Mensual'!$A$2:$A$2629,AP$4,'Retiro Mensual'!$B$2:$B$2629,$B24,'Retiro Mensual'!$C$2:$C$2629,AP$5)</f>
        <v>6315070.4249999998</v>
      </c>
      <c r="AQ24" s="13">
        <f>SUMIFS('Retiro Mensual'!$E$2:$E$2629,'Retiro Mensual'!$A$2:$A$2629,AQ$4,'Retiro Mensual'!$B$2:$B$2629,$B24,'Retiro Mensual'!$C$2:$C$2629,AQ$5)</f>
        <v>7133981.9570000004</v>
      </c>
      <c r="AR24" s="13">
        <f>SUMIFS('Retiro Mensual'!$E$2:$E$2629,'Retiro Mensual'!$A$2:$A$2629,AR$4,'Retiro Mensual'!$B$2:$B$2629,$B24,'Retiro Mensual'!$C$2:$C$2629,AR$5)</f>
        <v>7018033.7819999997</v>
      </c>
      <c r="AS24" s="13">
        <f>SUMIFS('Retiro Mensual'!$E$2:$E$2629,'Retiro Mensual'!$A$2:$A$2629,AS$4,'Retiro Mensual'!$B$2:$B$2629,$B24,'Retiro Mensual'!$C$2:$C$2629,AS$5)</f>
        <v>6551412.5250000004</v>
      </c>
      <c r="AT24" s="13">
        <f>SUMIFS('Retiro Mensual'!$E$2:$E$2629,'Retiro Mensual'!$A$2:$A$2629,AT$4,'Retiro Mensual'!$B$2:$B$2629,$B24,'Retiro Mensual'!$C$2:$C$2629,AT$5)</f>
        <v>5755587.9519999996</v>
      </c>
      <c r="AU24" s="13">
        <f>SUMIFS('Retiro Mensual'!$E$2:$E$2629,'Retiro Mensual'!$A$2:$A$2629,AU$4,'Retiro Mensual'!$B$2:$B$2629,$B24,'Retiro Mensual'!$C$2:$C$2629,AU$5)</f>
        <v>4582372.9210000001</v>
      </c>
      <c r="AV24" s="13">
        <f>SUMIFS('Retiro Mensual'!$E$2:$E$2629,'Retiro Mensual'!$A$2:$A$2629,AV$4,'Retiro Mensual'!$B$2:$B$2629,$B24,'Retiro Mensual'!$C$2:$C$2629,AV$5)</f>
        <v>4056956.4810000001</v>
      </c>
      <c r="AW24" s="13">
        <f>SUMIFS('Retiro Mensual'!$E$2:$E$2629,'Retiro Mensual'!$A$2:$A$2629,AW$4,'Retiro Mensual'!$B$2:$B$2629,$B24,'Retiro Mensual'!$C$2:$C$2629,AW$5)</f>
        <v>3590890.0189999999</v>
      </c>
      <c r="AX24" s="13">
        <f>SUMIFS('Retiro Mensual'!$E$2:$E$2629,'Retiro Mensual'!$A$2:$A$2629,AX$4,'Retiro Mensual'!$B$2:$B$2629,$B24,'Retiro Mensual'!$C$2:$C$2629,AX$5)</f>
        <v>3717788.3590000002</v>
      </c>
      <c r="AY24" s="14">
        <f>SUMIFS('Retiro Mensual'!$E$2:$E$2629,'Retiro Mensual'!$A$2:$A$2629,AY$4,'Retiro Mensual'!$B$2:$B$2629,$B24,'Retiro Mensual'!$C$2:$C$2629,AY$5)</f>
        <v>4059898.9539999999</v>
      </c>
      <c r="AZ24" s="12">
        <f>SUMIFS('Retiro Mensual'!$E$2:$E$2629,'Retiro Mensual'!$A$2:$A$2629,AZ$4,'Retiro Mensual'!$B$2:$B$2629,$B24,'Retiro Mensual'!$C$2:$C$2629,AZ$5)</f>
        <v>5376572.5959999999</v>
      </c>
      <c r="BA24" s="13">
        <f>SUMIFS('Retiro Mensual'!$E$2:$E$2629,'Retiro Mensual'!$A$2:$A$2629,BA$4,'Retiro Mensual'!$B$2:$B$2629,$B24,'Retiro Mensual'!$C$2:$C$2629,BA$5)</f>
        <v>5874236.5880000005</v>
      </c>
      <c r="BB24" s="13">
        <f>SUMIFS('Retiro Mensual'!$E$2:$E$2629,'Retiro Mensual'!$A$2:$A$2629,BB$4,'Retiro Mensual'!$B$2:$B$2629,$B24,'Retiro Mensual'!$C$2:$C$2629,BB$5)</f>
        <v>6332792.6129999999</v>
      </c>
      <c r="BC24" s="13">
        <f>SUMIFS('Retiro Mensual'!$E$2:$E$2629,'Retiro Mensual'!$A$2:$A$2629,BC$4,'Retiro Mensual'!$B$2:$B$2629,$B24,'Retiro Mensual'!$C$2:$C$2629,BC$5)</f>
        <v>7275167.7699999996</v>
      </c>
      <c r="BD24" s="13">
        <f>SUMIFS('Retiro Mensual'!$E$2:$E$2629,'Retiro Mensual'!$A$2:$A$2629,BD$4,'Retiro Mensual'!$B$2:$B$2629,$B24,'Retiro Mensual'!$C$2:$C$2629,BD$5)</f>
        <v>6970859.5269999998</v>
      </c>
      <c r="BE24" s="13">
        <f>SUMIFS('Retiro Mensual'!$E$2:$E$2629,'Retiro Mensual'!$A$2:$A$2629,BE$4,'Retiro Mensual'!$B$2:$B$2629,$B24,'Retiro Mensual'!$C$2:$C$2629,BE$5)</f>
        <v>6569716.2489999998</v>
      </c>
      <c r="BF24" s="13">
        <f>SUMIFS('Retiro Mensual'!$E$2:$E$2629,'Retiro Mensual'!$A$2:$A$2629,BF$4,'Retiro Mensual'!$B$2:$B$2629,$B24,'Retiro Mensual'!$C$2:$C$2629,BF$5)</f>
        <v>5912599.7309999997</v>
      </c>
      <c r="BG24" s="13">
        <f>SUMIFS('Retiro Mensual'!$E$2:$E$2629,'Retiro Mensual'!$A$2:$A$2629,BG$4,'Retiro Mensual'!$B$2:$B$2629,$B24,'Retiro Mensual'!$C$2:$C$2629,BG$5)</f>
        <v>4539181.0650000004</v>
      </c>
      <c r="BH24" s="13">
        <f>SUMIFS('Retiro Mensual'!$E$2:$E$2629,'Retiro Mensual'!$A$2:$A$2629,BH$4,'Retiro Mensual'!$B$2:$B$2629,$B24,'Retiro Mensual'!$C$2:$C$2629,BH$5)</f>
        <v>4087606.5669999998</v>
      </c>
      <c r="BI24" s="13">
        <f>SUMIFS('Retiro Mensual'!$E$2:$E$2629,'Retiro Mensual'!$A$2:$A$2629,BI$4,'Retiro Mensual'!$B$2:$B$2629,$B24,'Retiro Mensual'!$C$2:$C$2629,BI$5)</f>
        <v>3683305.94</v>
      </c>
      <c r="BJ24" s="13">
        <f>SUMIFS('Retiro Mensual'!$E$2:$E$2629,'Retiro Mensual'!$A$2:$A$2629,BJ$4,'Retiro Mensual'!$B$2:$B$2629,$B24,'Retiro Mensual'!$C$2:$C$2629,BJ$5)</f>
        <v>3793227.0430000001</v>
      </c>
      <c r="BK24" s="14">
        <f>SUMIFS('Retiro Mensual'!$E$2:$E$2629,'Retiro Mensual'!$A$2:$A$2629,BK$4,'Retiro Mensual'!$B$2:$B$2629,$B24,'Retiro Mensual'!$C$2:$C$2629,BK$5)</f>
        <v>4174775.5279999999</v>
      </c>
      <c r="BL24" s="12">
        <f>SUMIFS('Retiro Mensual'!$E$2:$E$2629,'Retiro Mensual'!$A$2:$A$2629,BL$4,'Retiro Mensual'!$B$2:$B$2629,$B24,'Retiro Mensual'!$C$2:$C$2629,BL$5)</f>
        <v>5377546.898</v>
      </c>
      <c r="BM24" s="13">
        <f>SUMIFS('Retiro Mensual'!$E$2:$E$2629,'Retiro Mensual'!$A$2:$A$2629,BM$4,'Retiro Mensual'!$B$2:$B$2629,$B24,'Retiro Mensual'!$C$2:$C$2629,BM$5)</f>
        <v>5878614.0269999998</v>
      </c>
      <c r="BN24" s="13">
        <f>SUMIFS('Retiro Mensual'!$E$2:$E$2629,'Retiro Mensual'!$A$2:$A$2629,BN$4,'Retiro Mensual'!$B$2:$B$2629,$B24,'Retiro Mensual'!$C$2:$C$2629,BN$5)</f>
        <v>6320805.585</v>
      </c>
      <c r="BO24" s="13">
        <f>SUMIFS('Retiro Mensual'!$E$2:$E$2629,'Retiro Mensual'!$A$2:$A$2629,BO$4,'Retiro Mensual'!$B$2:$B$2629,$B24,'Retiro Mensual'!$C$2:$C$2629,BO$5)</f>
        <v>7234654.7719999999</v>
      </c>
      <c r="BP24" s="13">
        <f>SUMIFS('Retiro Mensual'!$E$2:$E$2629,'Retiro Mensual'!$A$2:$A$2629,BP$4,'Retiro Mensual'!$B$2:$B$2629,$B24,'Retiro Mensual'!$C$2:$C$2629,BP$5)</f>
        <v>7047930.4230000004</v>
      </c>
      <c r="BQ24" s="13">
        <f>SUMIFS('Retiro Mensual'!$E$2:$E$2629,'Retiro Mensual'!$A$2:$A$2629,BQ$4,'Retiro Mensual'!$B$2:$B$2629,$B24,'Retiro Mensual'!$C$2:$C$2629,BQ$5)</f>
        <v>6744406.699</v>
      </c>
      <c r="BR24" s="13">
        <f>SUMIFS('Retiro Mensual'!$E$2:$E$2629,'Retiro Mensual'!$A$2:$A$2629,BR$4,'Retiro Mensual'!$B$2:$B$2629,$B24,'Retiro Mensual'!$C$2:$C$2629,BR$5)</f>
        <v>6112339.8640000001</v>
      </c>
      <c r="BS24" s="13">
        <f>SUMIFS('Retiro Mensual'!$E$2:$E$2629,'Retiro Mensual'!$A$2:$A$2629,BS$4,'Retiro Mensual'!$B$2:$B$2629,$B24,'Retiro Mensual'!$C$2:$C$2629,BS$5)</f>
        <v>4740699.0120000001</v>
      </c>
      <c r="BT24" s="13">
        <f>SUMIFS('Retiro Mensual'!$E$2:$E$2629,'Retiro Mensual'!$A$2:$A$2629,BT$4,'Retiro Mensual'!$B$2:$B$2629,$B24,'Retiro Mensual'!$C$2:$C$2629,BT$5)</f>
        <v>4173290.7439999999</v>
      </c>
      <c r="BU24" s="13">
        <f>SUMIFS('Retiro Mensual'!$E$2:$E$2629,'Retiro Mensual'!$A$2:$A$2629,BU$4,'Retiro Mensual'!$B$2:$B$2629,$B24,'Retiro Mensual'!$C$2:$C$2629,BU$5)</f>
        <v>3824252.5389999999</v>
      </c>
      <c r="BV24" s="13">
        <f>SUMIFS('Retiro Mensual'!$E$2:$E$2629,'Retiro Mensual'!$A$2:$A$2629,BV$4,'Retiro Mensual'!$B$2:$B$2629,$B24,'Retiro Mensual'!$C$2:$C$2629,BV$5)</f>
        <v>3908386.568</v>
      </c>
      <c r="BW24" s="14">
        <f>SUMIFS('Retiro Mensual'!$E$2:$E$2629,'Retiro Mensual'!$A$2:$A$2629,BW$4,'Retiro Mensual'!$B$2:$B$2629,$B24,'Retiro Mensual'!$C$2:$C$2629,BW$5)</f>
        <v>4278736.6279999996</v>
      </c>
      <c r="BX24" s="13"/>
      <c r="BY24" s="12">
        <f>SUMIFS('Compra Ventas'!$E$2:$E$2700,'Compra Ventas'!$A$2:$A$2700,BY$4,'Compra Ventas'!$B$2:$B$2700,$B24,'Compra Ventas'!$C$2:$C$2700,BY$5)</f>
        <v>0</v>
      </c>
      <c r="BZ24" s="13">
        <f>SUMIFS('Compra Ventas'!$E$2:$E$2700,'Compra Ventas'!$A$2:$A$2700,BZ$4,'Compra Ventas'!$B$2:$B$2700,$B24,'Compra Ventas'!$C$2:$C$2700,BZ$5)</f>
        <v>0</v>
      </c>
      <c r="CA24" s="13">
        <f>SUMIFS('Compra Ventas'!$E$2:$E$2700,'Compra Ventas'!$A$2:$A$2700,CA$4,'Compra Ventas'!$B$2:$B$2700,$B24,'Compra Ventas'!$C$2:$C$2700,CA$5)</f>
        <v>0</v>
      </c>
      <c r="CB24" s="13">
        <f>SUMIFS('Compra Ventas'!$E$2:$E$2700,'Compra Ventas'!$A$2:$A$2700,CB$4,'Compra Ventas'!$B$2:$B$2700,$B24,'Compra Ventas'!$C$2:$C$2700,CB$5)</f>
        <v>0</v>
      </c>
      <c r="CC24" s="13">
        <f>SUMIFS('Compra Ventas'!$E$2:$E$2700,'Compra Ventas'!$A$2:$A$2700,CC$4,'Compra Ventas'!$B$2:$B$2700,$B24,'Compra Ventas'!$C$2:$C$2700,CC$5)</f>
        <v>0</v>
      </c>
      <c r="CD24" s="13">
        <f>SUMIFS('Compra Ventas'!$E$2:$E$2700,'Compra Ventas'!$A$2:$A$2700,CD$4,'Compra Ventas'!$B$2:$B$2700,$B24,'Compra Ventas'!$C$2:$C$2700,CD$5)</f>
        <v>0</v>
      </c>
      <c r="CE24" s="13">
        <f>SUMIFS('Compra Ventas'!$E$2:$E$2700,'Compra Ventas'!$A$2:$A$2700,CE$4,'Compra Ventas'!$B$2:$B$2700,$B24,'Compra Ventas'!$C$2:$C$2700,CE$5)</f>
        <v>0</v>
      </c>
      <c r="CF24" s="13">
        <f>SUMIFS('Compra Ventas'!$E$2:$E$2700,'Compra Ventas'!$A$2:$A$2700,CF$4,'Compra Ventas'!$B$2:$B$2700,$B24,'Compra Ventas'!$C$2:$C$2700,CF$5)</f>
        <v>0</v>
      </c>
      <c r="CG24" s="13">
        <f>SUMIFS('Compra Ventas'!$E$2:$E$2700,'Compra Ventas'!$A$2:$A$2700,CG$4,'Compra Ventas'!$B$2:$B$2700,$B24,'Compra Ventas'!$C$2:$C$2700,CG$5)</f>
        <v>0</v>
      </c>
      <c r="CH24" s="13">
        <f>SUMIFS('Compra Ventas'!$E$2:$E$2700,'Compra Ventas'!$A$2:$A$2700,CH$4,'Compra Ventas'!$B$2:$B$2700,$B24,'Compra Ventas'!$C$2:$C$2700,CH$5)</f>
        <v>0</v>
      </c>
      <c r="CI24" s="13">
        <f>SUMIFS('Compra Ventas'!$E$2:$E$2700,'Compra Ventas'!$A$2:$A$2700,CI$4,'Compra Ventas'!$B$2:$B$2700,$B24,'Compra Ventas'!$C$2:$C$2700,CI$5)</f>
        <v>0</v>
      </c>
      <c r="CJ24" s="14">
        <f>SUMIFS('Compra Ventas'!$E$2:$E$2700,'Compra Ventas'!$A$2:$A$2700,CJ$4,'Compra Ventas'!$B$2:$B$2700,$B24,'Compra Ventas'!$C$2:$C$2700,CJ$5)</f>
        <v>0</v>
      </c>
      <c r="CK24" s="12">
        <f>SUMIFS('Compra Ventas'!$E$2:$E$2700,'Compra Ventas'!$A$2:$A$2700,CK$4,'Compra Ventas'!$B$2:$B$2700,$B24,'Compra Ventas'!$C$2:$C$2700,CK$5)</f>
        <v>0</v>
      </c>
      <c r="CL24" s="13">
        <f>SUMIFS('Compra Ventas'!$E$2:$E$2700,'Compra Ventas'!$A$2:$A$2700,CL$4,'Compra Ventas'!$B$2:$B$2700,$B24,'Compra Ventas'!$C$2:$C$2700,CL$5)</f>
        <v>0</v>
      </c>
      <c r="CM24" s="13">
        <f>SUMIFS('Compra Ventas'!$E$2:$E$2700,'Compra Ventas'!$A$2:$A$2700,CM$4,'Compra Ventas'!$B$2:$B$2700,$B24,'Compra Ventas'!$C$2:$C$2700,CM$5)</f>
        <v>0</v>
      </c>
      <c r="CN24" s="13">
        <f>SUMIFS('Compra Ventas'!$E$2:$E$2700,'Compra Ventas'!$A$2:$A$2700,CN$4,'Compra Ventas'!$B$2:$B$2700,$B24,'Compra Ventas'!$C$2:$C$2700,CN$5)</f>
        <v>0</v>
      </c>
      <c r="CO24" s="13">
        <f>SUMIFS('Compra Ventas'!$E$2:$E$2700,'Compra Ventas'!$A$2:$A$2700,CO$4,'Compra Ventas'!$B$2:$B$2700,$B24,'Compra Ventas'!$C$2:$C$2700,CO$5)</f>
        <v>0</v>
      </c>
      <c r="CP24" s="13">
        <f>SUMIFS('Compra Ventas'!$E$2:$E$2700,'Compra Ventas'!$A$2:$A$2700,CP$4,'Compra Ventas'!$B$2:$B$2700,$B24,'Compra Ventas'!$C$2:$C$2700,CP$5)</f>
        <v>0</v>
      </c>
      <c r="CQ24" s="13">
        <f>SUMIFS('Compra Ventas'!$E$2:$E$2700,'Compra Ventas'!$A$2:$A$2700,CQ$4,'Compra Ventas'!$B$2:$B$2700,$B24,'Compra Ventas'!$C$2:$C$2700,CQ$5)</f>
        <v>0</v>
      </c>
      <c r="CR24" s="13">
        <f>SUMIFS('Compra Ventas'!$E$2:$E$2700,'Compra Ventas'!$A$2:$A$2700,CR$4,'Compra Ventas'!$B$2:$B$2700,$B24,'Compra Ventas'!$C$2:$C$2700,CR$5)</f>
        <v>0</v>
      </c>
      <c r="CS24" s="13">
        <f>SUMIFS('Compra Ventas'!$E$2:$E$2700,'Compra Ventas'!$A$2:$A$2700,CS$4,'Compra Ventas'!$B$2:$B$2700,$B24,'Compra Ventas'!$C$2:$C$2700,CS$5)</f>
        <v>0</v>
      </c>
      <c r="CT24" s="13">
        <f>SUMIFS('Compra Ventas'!$E$2:$E$2700,'Compra Ventas'!$A$2:$A$2700,CT$4,'Compra Ventas'!$B$2:$B$2700,$B24,'Compra Ventas'!$C$2:$C$2700,CT$5)</f>
        <v>0</v>
      </c>
      <c r="CU24" s="13">
        <f>SUMIFS('Compra Ventas'!$E$2:$E$2700,'Compra Ventas'!$A$2:$A$2700,CU$4,'Compra Ventas'!$B$2:$B$2700,$B24,'Compra Ventas'!$C$2:$C$2700,CU$5)</f>
        <v>0</v>
      </c>
      <c r="CV24" s="14">
        <f>SUMIFS('Compra Ventas'!$E$2:$E$2700,'Compra Ventas'!$A$2:$A$2700,CV$4,'Compra Ventas'!$B$2:$B$2700,$B24,'Compra Ventas'!$C$2:$C$2700,CV$5)</f>
        <v>0</v>
      </c>
      <c r="CW24" s="12">
        <f>SUMIFS('Compra Ventas'!$E$2:$E$2700,'Compra Ventas'!$A$2:$A$2700,CW$4,'Compra Ventas'!$B$2:$B$2700,$B24,'Compra Ventas'!$C$2:$C$2700,CW$5)</f>
        <v>0</v>
      </c>
      <c r="CX24" s="13">
        <f>SUMIFS('Compra Ventas'!$E$2:$E$2700,'Compra Ventas'!$A$2:$A$2700,CX$4,'Compra Ventas'!$B$2:$B$2700,$B24,'Compra Ventas'!$C$2:$C$2700,CX$5)</f>
        <v>0</v>
      </c>
      <c r="CY24" s="13">
        <f>SUMIFS('Compra Ventas'!$E$2:$E$2700,'Compra Ventas'!$A$2:$A$2700,CY$4,'Compra Ventas'!$B$2:$B$2700,$B24,'Compra Ventas'!$C$2:$C$2700,CY$5)</f>
        <v>0</v>
      </c>
      <c r="CZ24" s="13">
        <f>SUMIFS('Compra Ventas'!$E$2:$E$2700,'Compra Ventas'!$A$2:$A$2700,CZ$4,'Compra Ventas'!$B$2:$B$2700,$B24,'Compra Ventas'!$C$2:$C$2700,CZ$5)</f>
        <v>0</v>
      </c>
      <c r="DA24" s="13">
        <f>SUMIFS('Compra Ventas'!$E$2:$E$2700,'Compra Ventas'!$A$2:$A$2700,DA$4,'Compra Ventas'!$B$2:$B$2700,$B24,'Compra Ventas'!$C$2:$C$2700,DA$5)</f>
        <v>0</v>
      </c>
      <c r="DB24" s="13">
        <f>SUMIFS('Compra Ventas'!$E$2:$E$2700,'Compra Ventas'!$A$2:$A$2700,DB$4,'Compra Ventas'!$B$2:$B$2700,$B24,'Compra Ventas'!$C$2:$C$2700,DB$5)</f>
        <v>0</v>
      </c>
      <c r="DC24" s="13">
        <f>SUMIFS('Compra Ventas'!$E$2:$E$2700,'Compra Ventas'!$A$2:$A$2700,DC$4,'Compra Ventas'!$B$2:$B$2700,$B24,'Compra Ventas'!$C$2:$C$2700,DC$5)</f>
        <v>0</v>
      </c>
      <c r="DD24" s="13">
        <f>SUMIFS('Compra Ventas'!$E$2:$E$2700,'Compra Ventas'!$A$2:$A$2700,DD$4,'Compra Ventas'!$B$2:$B$2700,$B24,'Compra Ventas'!$C$2:$C$2700,DD$5)</f>
        <v>0</v>
      </c>
      <c r="DE24" s="13">
        <f>SUMIFS('Compra Ventas'!$E$2:$E$2700,'Compra Ventas'!$A$2:$A$2700,DE$4,'Compra Ventas'!$B$2:$B$2700,$B24,'Compra Ventas'!$C$2:$C$2700,DE$5)</f>
        <v>0</v>
      </c>
      <c r="DF24" s="13">
        <f>SUMIFS('Compra Ventas'!$E$2:$E$2700,'Compra Ventas'!$A$2:$A$2700,DF$4,'Compra Ventas'!$B$2:$B$2700,$B24,'Compra Ventas'!$C$2:$C$2700,DF$5)</f>
        <v>0</v>
      </c>
      <c r="DG24" s="13">
        <f>SUMIFS('Compra Ventas'!$E$2:$E$2700,'Compra Ventas'!$A$2:$A$2700,DG$4,'Compra Ventas'!$B$2:$B$2700,$B24,'Compra Ventas'!$C$2:$C$2700,DG$5)</f>
        <v>0</v>
      </c>
      <c r="DH24" s="14">
        <f>SUMIFS('Compra Ventas'!$E$2:$E$2700,'Compra Ventas'!$A$2:$A$2700,DH$4,'Compra Ventas'!$B$2:$B$2700,$B24,'Compra Ventas'!$C$2:$C$2700,DH$5)</f>
        <v>0</v>
      </c>
      <c r="DI24" s="84"/>
      <c r="DJ24" s="98">
        <f>SUMIFS('Ajuste Ciclado'!D$5:D$47,'Ajuste Ciclado'!$C$5:$C$47,Balance!DJ$4,'Ajuste Ciclado'!$B$5:$B$47,Balance!$B24)</f>
        <v>1286186.1562323882</v>
      </c>
      <c r="DK24" s="99">
        <f>SUMIFS('Ajuste Ciclado'!E$5:E$47,'Ajuste Ciclado'!$C$5:$C$47,Balance!DK$4,'Ajuste Ciclado'!$B$5:$B$47,Balance!$B24)</f>
        <v>1125947.4679571982</v>
      </c>
      <c r="DL24" s="99">
        <f>SUMIFS('Ajuste Ciclado'!F$5:F$47,'Ajuste Ciclado'!$C$5:$C$47,Balance!DL$4,'Ajuste Ciclado'!$B$5:$B$47,Balance!$B24)</f>
        <v>1293449.4861919903</v>
      </c>
      <c r="DM24" s="99">
        <f>SUMIFS('Ajuste Ciclado'!G$5:G$47,'Ajuste Ciclado'!$C$5:$C$47,Balance!DM$4,'Ajuste Ciclado'!$B$5:$B$47,Balance!$B24)</f>
        <v>1355152.7898960705</v>
      </c>
      <c r="DN24" s="99">
        <f>SUMIFS('Ajuste Ciclado'!H$5:H$47,'Ajuste Ciclado'!$C$5:$C$47,Balance!DN$4,'Ajuste Ciclado'!$B$5:$B$47,Balance!$B24)</f>
        <v>1247210.6381007242</v>
      </c>
      <c r="DO24" s="99">
        <f>SUMIFS('Ajuste Ciclado'!I$5:I$47,'Ajuste Ciclado'!$C$5:$C$47,Balance!DO$4,'Ajuste Ciclado'!$B$5:$B$47,Balance!$B24)</f>
        <v>165052.36392232569</v>
      </c>
      <c r="DP24" s="99">
        <f>SUMIFS('Ajuste Ciclado'!J$5:J$47,'Ajuste Ciclado'!$C$5:$C$47,Balance!DP$4,'Ajuste Ciclado'!$B$5:$B$47,Balance!$B24)</f>
        <v>901911.67393803271</v>
      </c>
      <c r="DQ24" s="99">
        <f>SUMIFS('Ajuste Ciclado'!K$5:K$47,'Ajuste Ciclado'!$C$5:$C$47,Balance!DQ$4,'Ajuste Ciclado'!$B$5:$B$47,Balance!$B24)</f>
        <v>411810.471641351</v>
      </c>
      <c r="DR24" s="99">
        <f>SUMIFS('Ajuste Ciclado'!L$5:L$47,'Ajuste Ciclado'!$C$5:$C$47,Balance!DR$4,'Ajuste Ciclado'!$B$5:$B$47,Balance!$B24)</f>
        <v>327464.65660183755</v>
      </c>
      <c r="DS24" s="99">
        <f>SUMIFS('Ajuste Ciclado'!M$5:M$47,'Ajuste Ciclado'!$C$5:$C$47,Balance!DS$4,'Ajuste Ciclado'!$B$5:$B$47,Balance!$B24)</f>
        <v>367016.28720081277</v>
      </c>
      <c r="DT24" s="99">
        <f>SUMIFS('Ajuste Ciclado'!N$5:N$47,'Ajuste Ciclado'!$C$5:$C$47,Balance!DT$4,'Ajuste Ciclado'!$B$5:$B$47,Balance!$B24)</f>
        <v>251115.04805434059</v>
      </c>
      <c r="DU24" s="100">
        <f>SUMIFS('Ajuste Ciclado'!O$5:O$47,'Ajuste Ciclado'!$C$5:$C$47,Balance!DU$4,'Ajuste Ciclado'!$B$5:$B$47,Balance!$B24)</f>
        <v>324271.03876167786</v>
      </c>
      <c r="DV24" s="98">
        <f>SUMIFS('Ajuste Ciclado'!D$5:D$47,'Ajuste Ciclado'!$C$5:$C$47,Balance!DV$4,'Ajuste Ciclado'!$B$5:$B$47,Balance!$B24)</f>
        <v>1255268.6218658227</v>
      </c>
      <c r="DW24" s="99">
        <f>SUMIFS('Ajuste Ciclado'!E$5:E$47,'Ajuste Ciclado'!$C$5:$C$47,Balance!DW$4,'Ajuste Ciclado'!$B$5:$B$47,Balance!$B24)</f>
        <v>1102585.2031288277</v>
      </c>
      <c r="DX24" s="99">
        <f>SUMIFS('Ajuste Ciclado'!F$5:F$47,'Ajuste Ciclado'!$C$5:$C$47,Balance!DX$4,'Ajuste Ciclado'!$B$5:$B$47,Balance!$B24)</f>
        <v>1269164.1043414429</v>
      </c>
      <c r="DY24" s="99">
        <f>SUMIFS('Ajuste Ciclado'!G$5:G$47,'Ajuste Ciclado'!$C$5:$C$47,Balance!DY$4,'Ajuste Ciclado'!$B$5:$B$47,Balance!$B24)</f>
        <v>1332456.4666699953</v>
      </c>
      <c r="DZ24" s="99">
        <f>SUMIFS('Ajuste Ciclado'!H$5:H$47,'Ajuste Ciclado'!$C$5:$C$47,Balance!DZ$4,'Ajuste Ciclado'!$B$5:$B$47,Balance!$B24)</f>
        <v>1415065.3176083313</v>
      </c>
      <c r="EA24" s="99">
        <f>SUMIFS('Ajuste Ciclado'!I$5:I$47,'Ajuste Ciclado'!$C$5:$C$47,Balance!EA$4,'Ajuste Ciclado'!$B$5:$B$47,Balance!$B24)</f>
        <v>224183.45890089148</v>
      </c>
      <c r="EB24" s="99">
        <f>SUMIFS('Ajuste Ciclado'!J$5:J$47,'Ajuste Ciclado'!$C$5:$C$47,Balance!EB$4,'Ajuste Ciclado'!$B$5:$B$47,Balance!$B24)</f>
        <v>921631.46694507555</v>
      </c>
      <c r="EC24" s="99">
        <f>SUMIFS('Ajuste Ciclado'!K$5:K$47,'Ajuste Ciclado'!$C$5:$C$47,Balance!EC$4,'Ajuste Ciclado'!$B$5:$B$47,Balance!$B24)</f>
        <v>439173.5479509029</v>
      </c>
      <c r="ED24" s="99">
        <f>SUMIFS('Ajuste Ciclado'!L$5:L$47,'Ajuste Ciclado'!$C$5:$C$47,Balance!ED$4,'Ajuste Ciclado'!$B$5:$B$47,Balance!$B24)</f>
        <v>329219.44680679508</v>
      </c>
      <c r="EE24" s="99">
        <f>SUMIFS('Ajuste Ciclado'!M$5:M$47,'Ajuste Ciclado'!$C$5:$C$47,Balance!EE$4,'Ajuste Ciclado'!$B$5:$B$47,Balance!$B24)</f>
        <v>371636.22975903627</v>
      </c>
      <c r="EF24" s="99">
        <f>SUMIFS('Ajuste Ciclado'!N$5:N$47,'Ajuste Ciclado'!$C$5:$C$47,Balance!EF$4,'Ajuste Ciclado'!$B$5:$B$47,Balance!$B24)</f>
        <v>284658.53512745025</v>
      </c>
      <c r="EG24" s="100">
        <f>SUMIFS('Ajuste Ciclado'!O$5:O$47,'Ajuste Ciclado'!$C$5:$C$47,Balance!EG$4,'Ajuste Ciclado'!$B$5:$B$47,Balance!$B24)</f>
        <v>399257.89268902951</v>
      </c>
      <c r="EH24" s="98">
        <f>SUMIFS('Ajuste Ciclado'!D$5:D$47,'Ajuste Ciclado'!$C$5:$C$47,Balance!EH$4,'Ajuste Ciclado'!$B$5:$B$47,Balance!$B24)</f>
        <v>1263660.196951309</v>
      </c>
      <c r="EI24" s="99">
        <f>SUMIFS('Ajuste Ciclado'!E$5:E$47,'Ajuste Ciclado'!$C$5:$C$47,Balance!EI$4,'Ajuste Ciclado'!$B$5:$B$47,Balance!$B24)</f>
        <v>1111915.5805627417</v>
      </c>
      <c r="EJ24" s="99">
        <f>SUMIFS('Ajuste Ciclado'!F$5:F$47,'Ajuste Ciclado'!$C$5:$C$47,Balance!EJ$4,'Ajuste Ciclado'!$B$5:$B$47,Balance!$B24)</f>
        <v>1269221.3709193233</v>
      </c>
      <c r="EK24" s="99">
        <f>SUMIFS('Ajuste Ciclado'!G$5:G$47,'Ajuste Ciclado'!$C$5:$C$47,Balance!EK$4,'Ajuste Ciclado'!$B$5:$B$47,Balance!$B24)</f>
        <v>1363747.5223284445</v>
      </c>
      <c r="EL24" s="99">
        <f>SUMIFS('Ajuste Ciclado'!H$5:H$47,'Ajuste Ciclado'!$C$5:$C$47,Balance!EL$4,'Ajuste Ciclado'!$B$5:$B$47,Balance!$B24)</f>
        <v>1209217.0661931525</v>
      </c>
      <c r="EM24" s="99">
        <f>SUMIFS('Ajuste Ciclado'!I$5:I$47,'Ajuste Ciclado'!$C$5:$C$47,Balance!EM$4,'Ajuste Ciclado'!$B$5:$B$47,Balance!$B24)</f>
        <v>147543.35213765944</v>
      </c>
      <c r="EN24" s="99">
        <f>SUMIFS('Ajuste Ciclado'!J$5:J$47,'Ajuste Ciclado'!$C$5:$C$47,Balance!EN$4,'Ajuste Ciclado'!$B$5:$B$47,Balance!$B24)</f>
        <v>789161.09311935946</v>
      </c>
      <c r="EO24" s="99">
        <f>SUMIFS('Ajuste Ciclado'!K$5:K$47,'Ajuste Ciclado'!$C$5:$C$47,Balance!EO$4,'Ajuste Ciclado'!$B$5:$B$47,Balance!$B24)</f>
        <v>405874.00049829984</v>
      </c>
      <c r="EP24" s="99">
        <f>SUMIFS('Ajuste Ciclado'!L$5:L$47,'Ajuste Ciclado'!$C$5:$C$47,Balance!EP$4,'Ajuste Ciclado'!$B$5:$B$47,Balance!$B24)</f>
        <v>331469.00740268803</v>
      </c>
      <c r="EQ24" s="99">
        <f>SUMIFS('Ajuste Ciclado'!M$5:M$47,'Ajuste Ciclado'!$C$5:$C$47,Balance!EQ$4,'Ajuste Ciclado'!$B$5:$B$47,Balance!$B24)</f>
        <v>431916.90898672072</v>
      </c>
      <c r="ER24" s="99">
        <f>SUMIFS('Ajuste Ciclado'!N$5:N$47,'Ajuste Ciclado'!$C$5:$C$47,Balance!ER$4,'Ajuste Ciclado'!$B$5:$B$47,Balance!$B24)</f>
        <v>296475.76446758665</v>
      </c>
      <c r="ES24" s="100">
        <f>SUMIFS('Ajuste Ciclado'!O$5:O$47,'Ajuste Ciclado'!$C$5:$C$47,Balance!ES$4,'Ajuste Ciclado'!$B$5:$B$47,Balance!$B24)</f>
        <v>423319.31274875882</v>
      </c>
      <c r="ET24" s="84"/>
      <c r="EU24" s="12">
        <f t="shared" si="129"/>
        <v>-443650.36089875642</v>
      </c>
      <c r="EV24" s="13">
        <f t="shared" si="93"/>
        <v>-103108.32262276998</v>
      </c>
      <c r="EW24" s="13">
        <f t="shared" si="94"/>
        <v>638548.26298206905</v>
      </c>
      <c r="EX24" s="13">
        <f t="shared" si="95"/>
        <v>-1129343.6693096808</v>
      </c>
      <c r="EY24" s="13">
        <f t="shared" si="96"/>
        <v>-1946017.9150330154</v>
      </c>
      <c r="EZ24" s="13">
        <f t="shared" si="97"/>
        <v>-6102238.8020414738</v>
      </c>
      <c r="FA24" s="13">
        <f t="shared" si="98"/>
        <v>-1523656.4670884158</v>
      </c>
      <c r="FB24" s="13">
        <f t="shared" si="99"/>
        <v>267104.73773312336</v>
      </c>
      <c r="FC24" s="13">
        <f t="shared" si="100"/>
        <v>151164.31766520644</v>
      </c>
      <c r="FD24" s="13">
        <f t="shared" si="101"/>
        <v>200277.57785602991</v>
      </c>
      <c r="FE24" s="13">
        <f t="shared" si="102"/>
        <v>-1118300.5454875568</v>
      </c>
      <c r="FF24" s="14">
        <f t="shared" si="103"/>
        <v>122952.88154568494</v>
      </c>
      <c r="FG24" s="12">
        <f t="shared" si="104"/>
        <v>-402794.3541173602</v>
      </c>
      <c r="FH24" s="13">
        <f t="shared" si="105"/>
        <v>-62524.351157267578</v>
      </c>
      <c r="FI24" s="13">
        <f t="shared" si="106"/>
        <v>665470.22462129896</v>
      </c>
      <c r="FJ24" s="13">
        <f t="shared" si="107"/>
        <v>-1045389.1074403804</v>
      </c>
      <c r="FK24" s="13">
        <f t="shared" si="108"/>
        <v>-2146437.6608108454</v>
      </c>
      <c r="FL24" s="13">
        <f t="shared" si="109"/>
        <v>-6185983.8275985084</v>
      </c>
      <c r="FM24" s="13">
        <f t="shared" si="110"/>
        <v>-1175781.6442223233</v>
      </c>
      <c r="FN24" s="13">
        <f t="shared" si="111"/>
        <v>141306.02531690703</v>
      </c>
      <c r="FO24" s="13">
        <f t="shared" si="112"/>
        <v>350789.88152141322</v>
      </c>
      <c r="FP24" s="13">
        <f t="shared" si="113"/>
        <v>296645.88560873148</v>
      </c>
      <c r="FQ24" s="13">
        <f t="shared" si="114"/>
        <v>-1202881.835682305</v>
      </c>
      <c r="FR24" s="14">
        <f t="shared" si="115"/>
        <v>57915.58545136248</v>
      </c>
      <c r="FS24" s="12">
        <f t="shared" si="116"/>
        <v>-394127.42989349295</v>
      </c>
      <c r="FT24" s="13">
        <f t="shared" si="117"/>
        <v>-109960.82545994944</v>
      </c>
      <c r="FU24" s="13">
        <f t="shared" si="118"/>
        <v>625722.39542603563</v>
      </c>
      <c r="FV24" s="13">
        <f t="shared" si="119"/>
        <v>-1079299.7982128414</v>
      </c>
      <c r="FW24" s="13">
        <f t="shared" si="120"/>
        <v>-1889165.1288908401</v>
      </c>
      <c r="FX24" s="13">
        <f t="shared" si="121"/>
        <v>-6171499.5280898008</v>
      </c>
      <c r="FY24" s="13">
        <f t="shared" si="122"/>
        <v>-118362.62850386102</v>
      </c>
      <c r="FZ24" s="13">
        <f t="shared" si="123"/>
        <v>845230.61712268868</v>
      </c>
      <c r="GA24" s="13">
        <f t="shared" si="124"/>
        <v>406836.57692931662</v>
      </c>
      <c r="GB24" s="13">
        <f t="shared" si="125"/>
        <v>416756.14531053882</v>
      </c>
      <c r="GC24" s="13">
        <f t="shared" si="126"/>
        <v>-1186583.0956080882</v>
      </c>
      <c r="GD24" s="14">
        <f t="shared" si="127"/>
        <v>22329.263757702196</v>
      </c>
      <c r="GE24" s="84"/>
      <c r="GF24" s="12">
        <f t="shared" si="130"/>
        <v>-10986268.304699555</v>
      </c>
      <c r="GG24" s="13">
        <f t="shared" si="130"/>
        <v>-10709665.178509276</v>
      </c>
      <c r="GH24" s="14">
        <f t="shared" si="130"/>
        <v>-8632123.436112592</v>
      </c>
      <c r="GI24" s="6">
        <f t="shared" si="131"/>
        <v>1</v>
      </c>
      <c r="GJ24" s="12">
        <f t="shared" si="132"/>
        <v>-9571913.1841629054</v>
      </c>
      <c r="GK24" s="13">
        <f t="shared" si="133"/>
        <v>-9535303.324091658</v>
      </c>
      <c r="GL24" s="14">
        <f t="shared" si="134"/>
        <v>-9247247.7525887303</v>
      </c>
      <c r="GM24" s="84"/>
      <c r="GN24" s="66">
        <f t="shared" si="135"/>
        <v>-9571913.1841629054</v>
      </c>
      <c r="GO24" s="84"/>
      <c r="GP24" s="63" t="str" cm="1">
        <f t="array" ref="GP24">INDEX($GF$4:$GH$4,1,GI24)</f>
        <v>Sample 1</v>
      </c>
      <c r="GQ24" s="12">
        <f t="shared" si="136"/>
        <v>-6102238.8020414738</v>
      </c>
      <c r="GR24" s="13">
        <f t="shared" si="136"/>
        <v>-1946017.9150330154</v>
      </c>
      <c r="GS24" s="14">
        <f t="shared" si="136"/>
        <v>-1523656.4670884158</v>
      </c>
      <c r="GT24" s="12">
        <f t="shared" si="137"/>
        <v>-6185983.8275985084</v>
      </c>
      <c r="GU24" s="13">
        <f t="shared" si="137"/>
        <v>-2146437.6608108454</v>
      </c>
      <c r="GV24" s="14">
        <f t="shared" si="137"/>
        <v>-1202881.835682305</v>
      </c>
      <c r="GW24" s="12">
        <f t="shared" si="138"/>
        <v>-6171499.5280898008</v>
      </c>
      <c r="GX24" s="13">
        <f t="shared" si="138"/>
        <v>-1889165.1288908401</v>
      </c>
      <c r="GY24" s="14">
        <f t="shared" si="138"/>
        <v>-1186583.0956080882</v>
      </c>
      <c r="GZ24" s="84" t="str">
        <f t="shared" si="128"/>
        <v>Sample 1</v>
      </c>
      <c r="HA24" s="12">
        <f t="shared" si="139"/>
        <v>-6102238.8020414738</v>
      </c>
      <c r="HB24" s="13">
        <f t="shared" si="139"/>
        <v>-1946017.9150330154</v>
      </c>
      <c r="HC24" s="14">
        <f t="shared" si="139"/>
        <v>-1523656.4670884158</v>
      </c>
      <c r="HD24" s="6">
        <f t="shared" si="140"/>
        <v>-9571913.1841629054</v>
      </c>
      <c r="HE24" s="84" t="str">
        <f t="shared" si="141"/>
        <v>Ok</v>
      </c>
    </row>
    <row r="25" spans="2:213" hidden="1" x14ac:dyDescent="0.3">
      <c r="B25" s="84" t="s">
        <v>86</v>
      </c>
      <c r="C25" s="12">
        <f>SUMIFS(Inyecciones!$E$2:$E$14185,Inyecciones!$A$2:$A$14185,Balance!C$4,Inyecciones!$B$2:$B$14185,Balance!$B25,Inyecciones!$C$2:$C$14185,Balance!C$5)</f>
        <v>19879964.47075725</v>
      </c>
      <c r="D25" s="13">
        <f>SUMIFS(Inyecciones!$E$2:$E$14185,Inyecciones!$A$2:$A$14185,Balance!D$4,Inyecciones!$B$2:$B$14185,Balance!$B25,Inyecciones!$C$2:$C$14185,Balance!D$5)</f>
        <v>20195894.624764901</v>
      </c>
      <c r="E25" s="13">
        <f>SUMIFS(Inyecciones!$E$2:$E$14185,Inyecciones!$A$2:$A$14185,Balance!E$4,Inyecciones!$B$2:$B$14185,Balance!$B25,Inyecciones!$C$2:$C$14185,Balance!E$5)</f>
        <v>24497640.597419109</v>
      </c>
      <c r="F25" s="13">
        <f>SUMIFS(Inyecciones!$E$2:$E$14185,Inyecciones!$A$2:$A$14185,Balance!F$4,Inyecciones!$B$2:$B$14185,Balance!$B25,Inyecciones!$C$2:$C$14185,Balance!F$5)</f>
        <v>22193522.266814861</v>
      </c>
      <c r="G25" s="13">
        <f>SUMIFS(Inyecciones!$E$2:$E$14185,Inyecciones!$A$2:$A$14185,Balance!G$4,Inyecciones!$B$2:$B$14185,Balance!$B25,Inyecciones!$C$2:$C$14185,Balance!G$5)</f>
        <v>23956531.729963072</v>
      </c>
      <c r="H25" s="13">
        <f>SUMIFS(Inyecciones!$E$2:$E$14185,Inyecciones!$A$2:$A$14185,Balance!H$4,Inyecciones!$B$2:$B$14185,Balance!$B25,Inyecciones!$C$2:$C$14185,Balance!H$5)</f>
        <v>22991015.34968802</v>
      </c>
      <c r="I25" s="13">
        <f>SUMIFS(Inyecciones!$E$2:$E$14185,Inyecciones!$A$2:$A$14185,Balance!I$4,Inyecciones!$B$2:$B$14185,Balance!$B25,Inyecciones!$C$2:$C$14185,Balance!I$5)</f>
        <v>19642493.622212689</v>
      </c>
      <c r="J25" s="13">
        <f>SUMIFS(Inyecciones!$E$2:$E$14185,Inyecciones!$A$2:$A$14185,Balance!J$4,Inyecciones!$B$2:$B$14185,Balance!$B25,Inyecciones!$C$2:$C$14185,Balance!J$5)</f>
        <v>17877304.50764158</v>
      </c>
      <c r="K25" s="13">
        <f>SUMIFS(Inyecciones!$E$2:$E$14185,Inyecciones!$A$2:$A$14185,Balance!K$4,Inyecciones!$B$2:$B$14185,Balance!$B25,Inyecciones!$C$2:$C$14185,Balance!K$5)</f>
        <v>14550855.467191679</v>
      </c>
      <c r="L25" s="13">
        <f>SUMIFS(Inyecciones!$E$2:$E$14185,Inyecciones!$A$2:$A$14185,Balance!L$4,Inyecciones!$B$2:$B$14185,Balance!$B25,Inyecciones!$C$2:$C$14185,Balance!L$5)</f>
        <v>7345234.3097671689</v>
      </c>
      <c r="M25" s="13">
        <f>SUMIFS(Inyecciones!$E$2:$E$14185,Inyecciones!$A$2:$A$14185,Balance!M$4,Inyecciones!$B$2:$B$14185,Balance!$B25,Inyecciones!$C$2:$C$14185,Balance!M$5)</f>
        <v>10274437.08982656</v>
      </c>
      <c r="N25" s="14">
        <f>SUMIFS(Inyecciones!$E$2:$E$14185,Inyecciones!$A$2:$A$14185,Balance!N$4,Inyecciones!$B$2:$B$14185,Balance!$B25,Inyecciones!$C$2:$C$14185,Balance!N$5)</f>
        <v>14381288.728292329</v>
      </c>
      <c r="O25" s="12">
        <f>SUMIFS(Inyecciones!$E$2:$E$14185,Inyecciones!$A$2:$A$14185,Balance!O$4,Inyecciones!$B$2:$B$14185,Balance!$B25,Inyecciones!$C$2:$C$14185,Balance!O$5)</f>
        <v>19887882.434458639</v>
      </c>
      <c r="P25" s="13">
        <f>SUMIFS(Inyecciones!$E$2:$E$14185,Inyecciones!$A$2:$A$14185,Balance!P$4,Inyecciones!$B$2:$B$14185,Balance!$B25,Inyecciones!$C$2:$C$14185,Balance!P$5)</f>
        <v>20245656.309647929</v>
      </c>
      <c r="Q25" s="13">
        <f>SUMIFS(Inyecciones!$E$2:$E$14185,Inyecciones!$A$2:$A$14185,Balance!Q$4,Inyecciones!$B$2:$B$14185,Balance!$B25,Inyecciones!$C$2:$C$14185,Balance!Q$5)</f>
        <v>24585214.055439591</v>
      </c>
      <c r="R25" s="13">
        <f>SUMIFS(Inyecciones!$E$2:$E$14185,Inyecciones!$A$2:$A$14185,Balance!R$4,Inyecciones!$B$2:$B$14185,Balance!$B25,Inyecciones!$C$2:$C$14185,Balance!R$5)</f>
        <v>22701624.767295081</v>
      </c>
      <c r="S25" s="13">
        <f>SUMIFS(Inyecciones!$E$2:$E$14185,Inyecciones!$A$2:$A$14185,Balance!S$4,Inyecciones!$B$2:$B$14185,Balance!$B25,Inyecciones!$C$2:$C$14185,Balance!S$5)</f>
        <v>23546381.166432019</v>
      </c>
      <c r="T25" s="13">
        <f>SUMIFS(Inyecciones!$E$2:$E$14185,Inyecciones!$A$2:$A$14185,Balance!T$4,Inyecciones!$B$2:$B$14185,Balance!$B25,Inyecciones!$C$2:$C$14185,Balance!T$5)</f>
        <v>23333171.261648111</v>
      </c>
      <c r="U25" s="13">
        <f>SUMIFS(Inyecciones!$E$2:$E$14185,Inyecciones!$A$2:$A$14185,Balance!U$4,Inyecciones!$B$2:$B$14185,Balance!$B25,Inyecciones!$C$2:$C$14185,Balance!U$5)</f>
        <v>20040658.518850401</v>
      </c>
      <c r="V25" s="13">
        <f>SUMIFS(Inyecciones!$E$2:$E$14185,Inyecciones!$A$2:$A$14185,Balance!V$4,Inyecciones!$B$2:$B$14185,Balance!$B25,Inyecciones!$C$2:$C$14185,Balance!V$5)</f>
        <v>17721769.369560368</v>
      </c>
      <c r="W25" s="13">
        <f>SUMIFS(Inyecciones!$E$2:$E$14185,Inyecciones!$A$2:$A$14185,Balance!W$4,Inyecciones!$B$2:$B$14185,Balance!$B25,Inyecciones!$C$2:$C$14185,Balance!W$5)</f>
        <v>14732288.720811561</v>
      </c>
      <c r="X25" s="13">
        <f>SUMIFS(Inyecciones!$E$2:$E$14185,Inyecciones!$A$2:$A$14185,Balance!X$4,Inyecciones!$B$2:$B$14185,Balance!$B25,Inyecciones!$C$2:$C$14185,Balance!X$5)</f>
        <v>7491139.0505478224</v>
      </c>
      <c r="Y25" s="13">
        <f>SUMIFS(Inyecciones!$E$2:$E$14185,Inyecciones!$A$2:$A$14185,Balance!Y$4,Inyecciones!$B$2:$B$14185,Balance!$B25,Inyecciones!$C$2:$C$14185,Balance!Y$5)</f>
        <v>10458211.07705006</v>
      </c>
      <c r="Z25" s="14">
        <f>SUMIFS(Inyecciones!$E$2:$E$14185,Inyecciones!$A$2:$A$14185,Balance!Z$4,Inyecciones!$B$2:$B$14185,Balance!$B25,Inyecciones!$C$2:$C$14185,Balance!Z$5)</f>
        <v>14749718.653916299</v>
      </c>
      <c r="AA25" s="12">
        <f>SUMIFS(Inyecciones!$E$2:$E$14185,Inyecciones!$A$2:$A$14185,Balance!AA$4,Inyecciones!$B$2:$B$14185,Balance!$B25,Inyecciones!$C$2:$C$14185,Balance!AA$5)</f>
        <v>19893904.998789549</v>
      </c>
      <c r="AB25" s="13">
        <f>SUMIFS(Inyecciones!$E$2:$E$14185,Inyecciones!$A$2:$A$14185,Balance!AB$4,Inyecciones!$B$2:$B$14185,Balance!$B25,Inyecciones!$C$2:$C$14185,Balance!AB$5)</f>
        <v>20276563.070719648</v>
      </c>
      <c r="AC25" s="13">
        <f>SUMIFS(Inyecciones!$E$2:$E$14185,Inyecciones!$A$2:$A$14185,Balance!AC$4,Inyecciones!$B$2:$B$14185,Balance!$B25,Inyecciones!$C$2:$C$14185,Balance!AC$5)</f>
        <v>24557047.300285589</v>
      </c>
      <c r="AD25" s="13">
        <f>SUMIFS(Inyecciones!$E$2:$E$14185,Inyecciones!$A$2:$A$14185,Balance!AD$4,Inyecciones!$B$2:$B$14185,Balance!$B25,Inyecciones!$C$2:$C$14185,Balance!AD$5)</f>
        <v>22549609.762671761</v>
      </c>
      <c r="AE25" s="13">
        <f>SUMIFS(Inyecciones!$E$2:$E$14185,Inyecciones!$A$2:$A$14185,Balance!AE$4,Inyecciones!$B$2:$B$14185,Balance!$B25,Inyecciones!$C$2:$C$14185,Balance!AE$5)</f>
        <v>24121393.029341541</v>
      </c>
      <c r="AF25" s="13">
        <f>SUMIFS(Inyecciones!$E$2:$E$14185,Inyecciones!$A$2:$A$14185,Balance!AF$4,Inyecciones!$B$2:$B$14185,Balance!$B25,Inyecciones!$C$2:$C$14185,Balance!AF$5)</f>
        <v>24174069.407428458</v>
      </c>
      <c r="AG25" s="13">
        <f>SUMIFS(Inyecciones!$E$2:$E$14185,Inyecciones!$A$2:$A$14185,Balance!AG$4,Inyecciones!$B$2:$B$14185,Balance!$B25,Inyecciones!$C$2:$C$14185,Balance!AG$5)</f>
        <v>20690213.288481981</v>
      </c>
      <c r="AH25" s="13">
        <f>SUMIFS(Inyecciones!$E$2:$E$14185,Inyecciones!$A$2:$A$14185,Balance!AH$4,Inyecciones!$B$2:$B$14185,Balance!$B25,Inyecciones!$C$2:$C$14185,Balance!AH$5)</f>
        <v>18441741.30635706</v>
      </c>
      <c r="AI25" s="13">
        <f>SUMIFS(Inyecciones!$E$2:$E$14185,Inyecciones!$A$2:$A$14185,Balance!AI$4,Inyecciones!$B$2:$B$14185,Balance!$B25,Inyecciones!$C$2:$C$14185,Balance!AI$5)</f>
        <v>14974872.875643151</v>
      </c>
      <c r="AJ25" s="13">
        <f>SUMIFS(Inyecciones!$E$2:$E$14185,Inyecciones!$A$2:$A$14185,Balance!AJ$4,Inyecciones!$B$2:$B$14185,Balance!$B25,Inyecciones!$C$2:$C$14185,Balance!AJ$5)</f>
        <v>7628850.9226242509</v>
      </c>
      <c r="AK25" s="13">
        <f>SUMIFS(Inyecciones!$E$2:$E$14185,Inyecciones!$A$2:$A$14185,Balance!AK$4,Inyecciones!$B$2:$B$14185,Balance!$B25,Inyecciones!$C$2:$C$14185,Balance!AK$5)</f>
        <v>10673840.03961255</v>
      </c>
      <c r="AL25" s="14">
        <f>SUMIFS(Inyecciones!$E$2:$E$14185,Inyecciones!$A$2:$A$14185,Balance!AL$4,Inyecciones!$B$2:$B$14185,Balance!$B25,Inyecciones!$C$2:$C$14185,Balance!AL$5)</f>
        <v>14992049.24175684</v>
      </c>
      <c r="AM25" s="13"/>
      <c r="AN25" s="12">
        <f>SUMIFS('Retiro Mensual'!$E$2:$E$2629,'Retiro Mensual'!$A$2:$A$2629,AN$4,'Retiro Mensual'!$B$2:$B$2629,$B25,'Retiro Mensual'!$C$2:$C$2629,AN$5)</f>
        <v>0</v>
      </c>
      <c r="AO25" s="13">
        <f>SUMIFS('Retiro Mensual'!$E$2:$E$2629,'Retiro Mensual'!$A$2:$A$2629,AO$4,'Retiro Mensual'!$B$2:$B$2629,$B25,'Retiro Mensual'!$C$2:$C$2629,AO$5)</f>
        <v>0</v>
      </c>
      <c r="AP25" s="13">
        <f>SUMIFS('Retiro Mensual'!$E$2:$E$2629,'Retiro Mensual'!$A$2:$A$2629,AP$4,'Retiro Mensual'!$B$2:$B$2629,$B25,'Retiro Mensual'!$C$2:$C$2629,AP$5)</f>
        <v>0</v>
      </c>
      <c r="AQ25" s="13">
        <f>SUMIFS('Retiro Mensual'!$E$2:$E$2629,'Retiro Mensual'!$A$2:$A$2629,AQ$4,'Retiro Mensual'!$B$2:$B$2629,$B25,'Retiro Mensual'!$C$2:$C$2629,AQ$5)</f>
        <v>0</v>
      </c>
      <c r="AR25" s="13">
        <f>SUMIFS('Retiro Mensual'!$E$2:$E$2629,'Retiro Mensual'!$A$2:$A$2629,AR$4,'Retiro Mensual'!$B$2:$B$2629,$B25,'Retiro Mensual'!$C$2:$C$2629,AR$5)</f>
        <v>0</v>
      </c>
      <c r="AS25" s="13">
        <f>SUMIFS('Retiro Mensual'!$E$2:$E$2629,'Retiro Mensual'!$A$2:$A$2629,AS$4,'Retiro Mensual'!$B$2:$B$2629,$B25,'Retiro Mensual'!$C$2:$C$2629,AS$5)</f>
        <v>0</v>
      </c>
      <c r="AT25" s="13">
        <f>SUMIFS('Retiro Mensual'!$E$2:$E$2629,'Retiro Mensual'!$A$2:$A$2629,AT$4,'Retiro Mensual'!$B$2:$B$2629,$B25,'Retiro Mensual'!$C$2:$C$2629,AT$5)</f>
        <v>0</v>
      </c>
      <c r="AU25" s="13">
        <f>SUMIFS('Retiro Mensual'!$E$2:$E$2629,'Retiro Mensual'!$A$2:$A$2629,AU$4,'Retiro Mensual'!$B$2:$B$2629,$B25,'Retiro Mensual'!$C$2:$C$2629,AU$5)</f>
        <v>0</v>
      </c>
      <c r="AV25" s="13">
        <f>SUMIFS('Retiro Mensual'!$E$2:$E$2629,'Retiro Mensual'!$A$2:$A$2629,AV$4,'Retiro Mensual'!$B$2:$B$2629,$B25,'Retiro Mensual'!$C$2:$C$2629,AV$5)</f>
        <v>0</v>
      </c>
      <c r="AW25" s="13">
        <f>SUMIFS('Retiro Mensual'!$E$2:$E$2629,'Retiro Mensual'!$A$2:$A$2629,AW$4,'Retiro Mensual'!$B$2:$B$2629,$B25,'Retiro Mensual'!$C$2:$C$2629,AW$5)</f>
        <v>0</v>
      </c>
      <c r="AX25" s="13">
        <f>SUMIFS('Retiro Mensual'!$E$2:$E$2629,'Retiro Mensual'!$A$2:$A$2629,AX$4,'Retiro Mensual'!$B$2:$B$2629,$B25,'Retiro Mensual'!$C$2:$C$2629,AX$5)</f>
        <v>0</v>
      </c>
      <c r="AY25" s="14">
        <f>SUMIFS('Retiro Mensual'!$E$2:$E$2629,'Retiro Mensual'!$A$2:$A$2629,AY$4,'Retiro Mensual'!$B$2:$B$2629,$B25,'Retiro Mensual'!$C$2:$C$2629,AY$5)</f>
        <v>0</v>
      </c>
      <c r="AZ25" s="12">
        <f>SUMIFS('Retiro Mensual'!$E$2:$E$2629,'Retiro Mensual'!$A$2:$A$2629,AZ$4,'Retiro Mensual'!$B$2:$B$2629,$B25,'Retiro Mensual'!$C$2:$C$2629,AZ$5)</f>
        <v>0</v>
      </c>
      <c r="BA25" s="13">
        <f>SUMIFS('Retiro Mensual'!$E$2:$E$2629,'Retiro Mensual'!$A$2:$A$2629,BA$4,'Retiro Mensual'!$B$2:$B$2629,$B25,'Retiro Mensual'!$C$2:$C$2629,BA$5)</f>
        <v>0</v>
      </c>
      <c r="BB25" s="13">
        <f>SUMIFS('Retiro Mensual'!$E$2:$E$2629,'Retiro Mensual'!$A$2:$A$2629,BB$4,'Retiro Mensual'!$B$2:$B$2629,$B25,'Retiro Mensual'!$C$2:$C$2629,BB$5)</f>
        <v>0</v>
      </c>
      <c r="BC25" s="13">
        <f>SUMIFS('Retiro Mensual'!$E$2:$E$2629,'Retiro Mensual'!$A$2:$A$2629,BC$4,'Retiro Mensual'!$B$2:$B$2629,$B25,'Retiro Mensual'!$C$2:$C$2629,BC$5)</f>
        <v>0</v>
      </c>
      <c r="BD25" s="13">
        <f>SUMIFS('Retiro Mensual'!$E$2:$E$2629,'Retiro Mensual'!$A$2:$A$2629,BD$4,'Retiro Mensual'!$B$2:$B$2629,$B25,'Retiro Mensual'!$C$2:$C$2629,BD$5)</f>
        <v>0</v>
      </c>
      <c r="BE25" s="13">
        <f>SUMIFS('Retiro Mensual'!$E$2:$E$2629,'Retiro Mensual'!$A$2:$A$2629,BE$4,'Retiro Mensual'!$B$2:$B$2629,$B25,'Retiro Mensual'!$C$2:$C$2629,BE$5)</f>
        <v>0</v>
      </c>
      <c r="BF25" s="13">
        <f>SUMIFS('Retiro Mensual'!$E$2:$E$2629,'Retiro Mensual'!$A$2:$A$2629,BF$4,'Retiro Mensual'!$B$2:$B$2629,$B25,'Retiro Mensual'!$C$2:$C$2629,BF$5)</f>
        <v>0</v>
      </c>
      <c r="BG25" s="13">
        <f>SUMIFS('Retiro Mensual'!$E$2:$E$2629,'Retiro Mensual'!$A$2:$A$2629,BG$4,'Retiro Mensual'!$B$2:$B$2629,$B25,'Retiro Mensual'!$C$2:$C$2629,BG$5)</f>
        <v>0</v>
      </c>
      <c r="BH25" s="13">
        <f>SUMIFS('Retiro Mensual'!$E$2:$E$2629,'Retiro Mensual'!$A$2:$A$2629,BH$4,'Retiro Mensual'!$B$2:$B$2629,$B25,'Retiro Mensual'!$C$2:$C$2629,BH$5)</f>
        <v>0</v>
      </c>
      <c r="BI25" s="13">
        <f>SUMIFS('Retiro Mensual'!$E$2:$E$2629,'Retiro Mensual'!$A$2:$A$2629,BI$4,'Retiro Mensual'!$B$2:$B$2629,$B25,'Retiro Mensual'!$C$2:$C$2629,BI$5)</f>
        <v>0</v>
      </c>
      <c r="BJ25" s="13">
        <f>SUMIFS('Retiro Mensual'!$E$2:$E$2629,'Retiro Mensual'!$A$2:$A$2629,BJ$4,'Retiro Mensual'!$B$2:$B$2629,$B25,'Retiro Mensual'!$C$2:$C$2629,BJ$5)</f>
        <v>0</v>
      </c>
      <c r="BK25" s="14">
        <f>SUMIFS('Retiro Mensual'!$E$2:$E$2629,'Retiro Mensual'!$A$2:$A$2629,BK$4,'Retiro Mensual'!$B$2:$B$2629,$B25,'Retiro Mensual'!$C$2:$C$2629,BK$5)</f>
        <v>0</v>
      </c>
      <c r="BL25" s="12">
        <f>SUMIFS('Retiro Mensual'!$E$2:$E$2629,'Retiro Mensual'!$A$2:$A$2629,BL$4,'Retiro Mensual'!$B$2:$B$2629,$B25,'Retiro Mensual'!$C$2:$C$2629,BL$5)</f>
        <v>0</v>
      </c>
      <c r="BM25" s="13">
        <f>SUMIFS('Retiro Mensual'!$E$2:$E$2629,'Retiro Mensual'!$A$2:$A$2629,BM$4,'Retiro Mensual'!$B$2:$B$2629,$B25,'Retiro Mensual'!$C$2:$C$2629,BM$5)</f>
        <v>0</v>
      </c>
      <c r="BN25" s="13">
        <f>SUMIFS('Retiro Mensual'!$E$2:$E$2629,'Retiro Mensual'!$A$2:$A$2629,BN$4,'Retiro Mensual'!$B$2:$B$2629,$B25,'Retiro Mensual'!$C$2:$C$2629,BN$5)</f>
        <v>0</v>
      </c>
      <c r="BO25" s="13">
        <f>SUMIFS('Retiro Mensual'!$E$2:$E$2629,'Retiro Mensual'!$A$2:$A$2629,BO$4,'Retiro Mensual'!$B$2:$B$2629,$B25,'Retiro Mensual'!$C$2:$C$2629,BO$5)</f>
        <v>0</v>
      </c>
      <c r="BP25" s="13">
        <f>SUMIFS('Retiro Mensual'!$E$2:$E$2629,'Retiro Mensual'!$A$2:$A$2629,BP$4,'Retiro Mensual'!$B$2:$B$2629,$B25,'Retiro Mensual'!$C$2:$C$2629,BP$5)</f>
        <v>0</v>
      </c>
      <c r="BQ25" s="13">
        <f>SUMIFS('Retiro Mensual'!$E$2:$E$2629,'Retiro Mensual'!$A$2:$A$2629,BQ$4,'Retiro Mensual'!$B$2:$B$2629,$B25,'Retiro Mensual'!$C$2:$C$2629,BQ$5)</f>
        <v>0</v>
      </c>
      <c r="BR25" s="13">
        <f>SUMIFS('Retiro Mensual'!$E$2:$E$2629,'Retiro Mensual'!$A$2:$A$2629,BR$4,'Retiro Mensual'!$B$2:$B$2629,$B25,'Retiro Mensual'!$C$2:$C$2629,BR$5)</f>
        <v>0</v>
      </c>
      <c r="BS25" s="13">
        <f>SUMIFS('Retiro Mensual'!$E$2:$E$2629,'Retiro Mensual'!$A$2:$A$2629,BS$4,'Retiro Mensual'!$B$2:$B$2629,$B25,'Retiro Mensual'!$C$2:$C$2629,BS$5)</f>
        <v>0</v>
      </c>
      <c r="BT25" s="13">
        <f>SUMIFS('Retiro Mensual'!$E$2:$E$2629,'Retiro Mensual'!$A$2:$A$2629,BT$4,'Retiro Mensual'!$B$2:$B$2629,$B25,'Retiro Mensual'!$C$2:$C$2629,BT$5)</f>
        <v>0</v>
      </c>
      <c r="BU25" s="13">
        <f>SUMIFS('Retiro Mensual'!$E$2:$E$2629,'Retiro Mensual'!$A$2:$A$2629,BU$4,'Retiro Mensual'!$B$2:$B$2629,$B25,'Retiro Mensual'!$C$2:$C$2629,BU$5)</f>
        <v>0</v>
      </c>
      <c r="BV25" s="13">
        <f>SUMIFS('Retiro Mensual'!$E$2:$E$2629,'Retiro Mensual'!$A$2:$A$2629,BV$4,'Retiro Mensual'!$B$2:$B$2629,$B25,'Retiro Mensual'!$C$2:$C$2629,BV$5)</f>
        <v>0</v>
      </c>
      <c r="BW25" s="14">
        <f>SUMIFS('Retiro Mensual'!$E$2:$E$2629,'Retiro Mensual'!$A$2:$A$2629,BW$4,'Retiro Mensual'!$B$2:$B$2629,$B25,'Retiro Mensual'!$C$2:$C$2629,BW$5)</f>
        <v>0</v>
      </c>
      <c r="BX25" s="13"/>
      <c r="BY25" s="12">
        <f>SUMIFS('Compra Ventas'!$E$2:$E$2700,'Compra Ventas'!$A$2:$A$2700,BY$4,'Compra Ventas'!$B$2:$B$2700,$B25,'Compra Ventas'!$C$2:$C$2700,BY$5)</f>
        <v>0</v>
      </c>
      <c r="BZ25" s="13">
        <f>SUMIFS('Compra Ventas'!$E$2:$E$2700,'Compra Ventas'!$A$2:$A$2700,BZ$4,'Compra Ventas'!$B$2:$B$2700,$B25,'Compra Ventas'!$C$2:$C$2700,BZ$5)</f>
        <v>0</v>
      </c>
      <c r="CA25" s="13">
        <f>SUMIFS('Compra Ventas'!$E$2:$E$2700,'Compra Ventas'!$A$2:$A$2700,CA$4,'Compra Ventas'!$B$2:$B$2700,$B25,'Compra Ventas'!$C$2:$C$2700,CA$5)</f>
        <v>0</v>
      </c>
      <c r="CB25" s="13">
        <f>SUMIFS('Compra Ventas'!$E$2:$E$2700,'Compra Ventas'!$A$2:$A$2700,CB$4,'Compra Ventas'!$B$2:$B$2700,$B25,'Compra Ventas'!$C$2:$C$2700,CB$5)</f>
        <v>0</v>
      </c>
      <c r="CC25" s="13">
        <f>SUMIFS('Compra Ventas'!$E$2:$E$2700,'Compra Ventas'!$A$2:$A$2700,CC$4,'Compra Ventas'!$B$2:$B$2700,$B25,'Compra Ventas'!$C$2:$C$2700,CC$5)</f>
        <v>0</v>
      </c>
      <c r="CD25" s="13">
        <f>SUMIFS('Compra Ventas'!$E$2:$E$2700,'Compra Ventas'!$A$2:$A$2700,CD$4,'Compra Ventas'!$B$2:$B$2700,$B25,'Compra Ventas'!$C$2:$C$2700,CD$5)</f>
        <v>0</v>
      </c>
      <c r="CE25" s="13">
        <f>SUMIFS('Compra Ventas'!$E$2:$E$2700,'Compra Ventas'!$A$2:$A$2700,CE$4,'Compra Ventas'!$B$2:$B$2700,$B25,'Compra Ventas'!$C$2:$C$2700,CE$5)</f>
        <v>0</v>
      </c>
      <c r="CF25" s="13">
        <f>SUMIFS('Compra Ventas'!$E$2:$E$2700,'Compra Ventas'!$A$2:$A$2700,CF$4,'Compra Ventas'!$B$2:$B$2700,$B25,'Compra Ventas'!$C$2:$C$2700,CF$5)</f>
        <v>0</v>
      </c>
      <c r="CG25" s="13">
        <f>SUMIFS('Compra Ventas'!$E$2:$E$2700,'Compra Ventas'!$A$2:$A$2700,CG$4,'Compra Ventas'!$B$2:$B$2700,$B25,'Compra Ventas'!$C$2:$C$2700,CG$5)</f>
        <v>0</v>
      </c>
      <c r="CH25" s="13">
        <f>SUMIFS('Compra Ventas'!$E$2:$E$2700,'Compra Ventas'!$A$2:$A$2700,CH$4,'Compra Ventas'!$B$2:$B$2700,$B25,'Compra Ventas'!$C$2:$C$2700,CH$5)</f>
        <v>0</v>
      </c>
      <c r="CI25" s="13">
        <f>SUMIFS('Compra Ventas'!$E$2:$E$2700,'Compra Ventas'!$A$2:$A$2700,CI$4,'Compra Ventas'!$B$2:$B$2700,$B25,'Compra Ventas'!$C$2:$C$2700,CI$5)</f>
        <v>0</v>
      </c>
      <c r="CJ25" s="14">
        <f>SUMIFS('Compra Ventas'!$E$2:$E$2700,'Compra Ventas'!$A$2:$A$2700,CJ$4,'Compra Ventas'!$B$2:$B$2700,$B25,'Compra Ventas'!$C$2:$C$2700,CJ$5)</f>
        <v>0</v>
      </c>
      <c r="CK25" s="12">
        <f>SUMIFS('Compra Ventas'!$E$2:$E$2700,'Compra Ventas'!$A$2:$A$2700,CK$4,'Compra Ventas'!$B$2:$B$2700,$B25,'Compra Ventas'!$C$2:$C$2700,CK$5)</f>
        <v>0</v>
      </c>
      <c r="CL25" s="13">
        <f>SUMIFS('Compra Ventas'!$E$2:$E$2700,'Compra Ventas'!$A$2:$A$2700,CL$4,'Compra Ventas'!$B$2:$B$2700,$B25,'Compra Ventas'!$C$2:$C$2700,CL$5)</f>
        <v>0</v>
      </c>
      <c r="CM25" s="13">
        <f>SUMIFS('Compra Ventas'!$E$2:$E$2700,'Compra Ventas'!$A$2:$A$2700,CM$4,'Compra Ventas'!$B$2:$B$2700,$B25,'Compra Ventas'!$C$2:$C$2700,CM$5)</f>
        <v>0</v>
      </c>
      <c r="CN25" s="13">
        <f>SUMIFS('Compra Ventas'!$E$2:$E$2700,'Compra Ventas'!$A$2:$A$2700,CN$4,'Compra Ventas'!$B$2:$B$2700,$B25,'Compra Ventas'!$C$2:$C$2700,CN$5)</f>
        <v>0</v>
      </c>
      <c r="CO25" s="13">
        <f>SUMIFS('Compra Ventas'!$E$2:$E$2700,'Compra Ventas'!$A$2:$A$2700,CO$4,'Compra Ventas'!$B$2:$B$2700,$B25,'Compra Ventas'!$C$2:$C$2700,CO$5)</f>
        <v>0</v>
      </c>
      <c r="CP25" s="13">
        <f>SUMIFS('Compra Ventas'!$E$2:$E$2700,'Compra Ventas'!$A$2:$A$2700,CP$4,'Compra Ventas'!$B$2:$B$2700,$B25,'Compra Ventas'!$C$2:$C$2700,CP$5)</f>
        <v>0</v>
      </c>
      <c r="CQ25" s="13">
        <f>SUMIFS('Compra Ventas'!$E$2:$E$2700,'Compra Ventas'!$A$2:$A$2700,CQ$4,'Compra Ventas'!$B$2:$B$2700,$B25,'Compra Ventas'!$C$2:$C$2700,CQ$5)</f>
        <v>0</v>
      </c>
      <c r="CR25" s="13">
        <f>SUMIFS('Compra Ventas'!$E$2:$E$2700,'Compra Ventas'!$A$2:$A$2700,CR$4,'Compra Ventas'!$B$2:$B$2700,$B25,'Compra Ventas'!$C$2:$C$2700,CR$5)</f>
        <v>0</v>
      </c>
      <c r="CS25" s="13">
        <f>SUMIFS('Compra Ventas'!$E$2:$E$2700,'Compra Ventas'!$A$2:$A$2700,CS$4,'Compra Ventas'!$B$2:$B$2700,$B25,'Compra Ventas'!$C$2:$C$2700,CS$5)</f>
        <v>0</v>
      </c>
      <c r="CT25" s="13">
        <f>SUMIFS('Compra Ventas'!$E$2:$E$2700,'Compra Ventas'!$A$2:$A$2700,CT$4,'Compra Ventas'!$B$2:$B$2700,$B25,'Compra Ventas'!$C$2:$C$2700,CT$5)</f>
        <v>0</v>
      </c>
      <c r="CU25" s="13">
        <f>SUMIFS('Compra Ventas'!$E$2:$E$2700,'Compra Ventas'!$A$2:$A$2700,CU$4,'Compra Ventas'!$B$2:$B$2700,$B25,'Compra Ventas'!$C$2:$C$2700,CU$5)</f>
        <v>0</v>
      </c>
      <c r="CV25" s="14">
        <f>SUMIFS('Compra Ventas'!$E$2:$E$2700,'Compra Ventas'!$A$2:$A$2700,CV$4,'Compra Ventas'!$B$2:$B$2700,$B25,'Compra Ventas'!$C$2:$C$2700,CV$5)</f>
        <v>0</v>
      </c>
      <c r="CW25" s="12">
        <f>SUMIFS('Compra Ventas'!$E$2:$E$2700,'Compra Ventas'!$A$2:$A$2700,CW$4,'Compra Ventas'!$B$2:$B$2700,$B25,'Compra Ventas'!$C$2:$C$2700,CW$5)</f>
        <v>0</v>
      </c>
      <c r="CX25" s="13">
        <f>SUMIFS('Compra Ventas'!$E$2:$E$2700,'Compra Ventas'!$A$2:$A$2700,CX$4,'Compra Ventas'!$B$2:$B$2700,$B25,'Compra Ventas'!$C$2:$C$2700,CX$5)</f>
        <v>0</v>
      </c>
      <c r="CY25" s="13">
        <f>SUMIFS('Compra Ventas'!$E$2:$E$2700,'Compra Ventas'!$A$2:$A$2700,CY$4,'Compra Ventas'!$B$2:$B$2700,$B25,'Compra Ventas'!$C$2:$C$2700,CY$5)</f>
        <v>0</v>
      </c>
      <c r="CZ25" s="13">
        <f>SUMIFS('Compra Ventas'!$E$2:$E$2700,'Compra Ventas'!$A$2:$A$2700,CZ$4,'Compra Ventas'!$B$2:$B$2700,$B25,'Compra Ventas'!$C$2:$C$2700,CZ$5)</f>
        <v>0</v>
      </c>
      <c r="DA25" s="13">
        <f>SUMIFS('Compra Ventas'!$E$2:$E$2700,'Compra Ventas'!$A$2:$A$2700,DA$4,'Compra Ventas'!$B$2:$B$2700,$B25,'Compra Ventas'!$C$2:$C$2700,DA$5)</f>
        <v>0</v>
      </c>
      <c r="DB25" s="13">
        <f>SUMIFS('Compra Ventas'!$E$2:$E$2700,'Compra Ventas'!$A$2:$A$2700,DB$4,'Compra Ventas'!$B$2:$B$2700,$B25,'Compra Ventas'!$C$2:$C$2700,DB$5)</f>
        <v>0</v>
      </c>
      <c r="DC25" s="13">
        <f>SUMIFS('Compra Ventas'!$E$2:$E$2700,'Compra Ventas'!$A$2:$A$2700,DC$4,'Compra Ventas'!$B$2:$B$2700,$B25,'Compra Ventas'!$C$2:$C$2700,DC$5)</f>
        <v>0</v>
      </c>
      <c r="DD25" s="13">
        <f>SUMIFS('Compra Ventas'!$E$2:$E$2700,'Compra Ventas'!$A$2:$A$2700,DD$4,'Compra Ventas'!$B$2:$B$2700,$B25,'Compra Ventas'!$C$2:$C$2700,DD$5)</f>
        <v>0</v>
      </c>
      <c r="DE25" s="13">
        <f>SUMIFS('Compra Ventas'!$E$2:$E$2700,'Compra Ventas'!$A$2:$A$2700,DE$4,'Compra Ventas'!$B$2:$B$2700,$B25,'Compra Ventas'!$C$2:$C$2700,DE$5)</f>
        <v>0</v>
      </c>
      <c r="DF25" s="13">
        <f>SUMIFS('Compra Ventas'!$E$2:$E$2700,'Compra Ventas'!$A$2:$A$2700,DF$4,'Compra Ventas'!$B$2:$B$2700,$B25,'Compra Ventas'!$C$2:$C$2700,DF$5)</f>
        <v>0</v>
      </c>
      <c r="DG25" s="13">
        <f>SUMIFS('Compra Ventas'!$E$2:$E$2700,'Compra Ventas'!$A$2:$A$2700,DG$4,'Compra Ventas'!$B$2:$B$2700,$B25,'Compra Ventas'!$C$2:$C$2700,DG$5)</f>
        <v>0</v>
      </c>
      <c r="DH25" s="14">
        <f>SUMIFS('Compra Ventas'!$E$2:$E$2700,'Compra Ventas'!$A$2:$A$2700,DH$4,'Compra Ventas'!$B$2:$B$2700,$B25,'Compra Ventas'!$C$2:$C$2700,DH$5)</f>
        <v>0</v>
      </c>
      <c r="DI25" s="84"/>
      <c r="DJ25" s="98">
        <f>SUMIFS('Ajuste Ciclado'!D$5:D$47,'Ajuste Ciclado'!$C$5:$C$47,Balance!DJ$4,'Ajuste Ciclado'!$B$5:$B$47,Balance!$B25)</f>
        <v>1617.4315331450025</v>
      </c>
      <c r="DK25" s="99">
        <f>SUMIFS('Ajuste Ciclado'!E$5:E$47,'Ajuste Ciclado'!$C$5:$C$47,Balance!DK$4,'Ajuste Ciclado'!$B$5:$B$47,Balance!$B25)</f>
        <v>0</v>
      </c>
      <c r="DL25" s="99">
        <f>SUMIFS('Ajuste Ciclado'!F$5:F$47,'Ajuste Ciclado'!$C$5:$C$47,Balance!DL$4,'Ajuste Ciclado'!$B$5:$B$47,Balance!$B25)</f>
        <v>648.35797173431661</v>
      </c>
      <c r="DM25" s="99">
        <f>SUMIFS('Ajuste Ciclado'!G$5:G$47,'Ajuste Ciclado'!$C$5:$C$47,Balance!DM$4,'Ajuste Ciclado'!$B$5:$B$47,Balance!$B25)</f>
        <v>287777.06392765557</v>
      </c>
      <c r="DN25" s="99">
        <f>SUMIFS('Ajuste Ciclado'!H$5:H$47,'Ajuste Ciclado'!$C$5:$C$47,Balance!DN$4,'Ajuste Ciclado'!$B$5:$B$47,Balance!$B25)</f>
        <v>208877.91986187172</v>
      </c>
      <c r="DO25" s="99">
        <f>SUMIFS('Ajuste Ciclado'!I$5:I$47,'Ajuste Ciclado'!$C$5:$C$47,Balance!DO$4,'Ajuste Ciclado'!$B$5:$B$47,Balance!$B25)</f>
        <v>0</v>
      </c>
      <c r="DP25" s="99">
        <f>SUMIFS('Ajuste Ciclado'!J$5:J$47,'Ajuste Ciclado'!$C$5:$C$47,Balance!DP$4,'Ajuste Ciclado'!$B$5:$B$47,Balance!$B25)</f>
        <v>69760.567075296829</v>
      </c>
      <c r="DQ25" s="99">
        <f>SUMIFS('Ajuste Ciclado'!K$5:K$47,'Ajuste Ciclado'!$C$5:$C$47,Balance!DQ$4,'Ajuste Ciclado'!$B$5:$B$47,Balance!$B25)</f>
        <v>80207.545328507491</v>
      </c>
      <c r="DR25" s="99">
        <f>SUMIFS('Ajuste Ciclado'!L$5:L$47,'Ajuste Ciclado'!$C$5:$C$47,Balance!DR$4,'Ajuste Ciclado'!$B$5:$B$47,Balance!$B25)</f>
        <v>55329.255116547691</v>
      </c>
      <c r="DS25" s="99">
        <f>SUMIFS('Ajuste Ciclado'!M$5:M$47,'Ajuste Ciclado'!$C$5:$C$47,Balance!DS$4,'Ajuste Ciclado'!$B$5:$B$47,Balance!$B25)</f>
        <v>218.70784359025649</v>
      </c>
      <c r="DT25" s="99">
        <f>SUMIFS('Ajuste Ciclado'!N$5:N$47,'Ajuste Ciclado'!$C$5:$C$47,Balance!DT$4,'Ajuste Ciclado'!$B$5:$B$47,Balance!$B25)</f>
        <v>0</v>
      </c>
      <c r="DU25" s="100">
        <f>SUMIFS('Ajuste Ciclado'!O$5:O$47,'Ajuste Ciclado'!$C$5:$C$47,Balance!DU$4,'Ajuste Ciclado'!$B$5:$B$47,Balance!$B25)</f>
        <v>2078.0623827725012</v>
      </c>
      <c r="DV25" s="98">
        <f>SUMIFS('Ajuste Ciclado'!D$5:D$47,'Ajuste Ciclado'!$C$5:$C$47,Balance!DV$4,'Ajuste Ciclado'!$B$5:$B$47,Balance!$B25)</f>
        <v>1617.4315331449984</v>
      </c>
      <c r="DW25" s="99">
        <f>SUMIFS('Ajuste Ciclado'!E$5:E$47,'Ajuste Ciclado'!$C$5:$C$47,Balance!DW$4,'Ajuste Ciclado'!$B$5:$B$47,Balance!$B25)</f>
        <v>0</v>
      </c>
      <c r="DX25" s="99">
        <f>SUMIFS('Ajuste Ciclado'!F$5:F$47,'Ajuste Ciclado'!$C$5:$C$47,Balance!DX$4,'Ajuste Ciclado'!$B$5:$B$47,Balance!$B25)</f>
        <v>453.35063315202171</v>
      </c>
      <c r="DY25" s="99">
        <f>SUMIFS('Ajuste Ciclado'!G$5:G$47,'Ajuste Ciclado'!$C$5:$C$47,Balance!DY$4,'Ajuste Ciclado'!$B$5:$B$47,Balance!$B25)</f>
        <v>283549.57811052189</v>
      </c>
      <c r="DZ25" s="99">
        <f>SUMIFS('Ajuste Ciclado'!H$5:H$47,'Ajuste Ciclado'!$C$5:$C$47,Balance!DZ$4,'Ajuste Ciclado'!$B$5:$B$47,Balance!$B25)</f>
        <v>185596.1966099377</v>
      </c>
      <c r="EA25" s="99">
        <f>SUMIFS('Ajuste Ciclado'!I$5:I$47,'Ajuste Ciclado'!$C$5:$C$47,Balance!EA$4,'Ajuste Ciclado'!$B$5:$B$47,Balance!$B25)</f>
        <v>3427.8182539754844</v>
      </c>
      <c r="EB25" s="99">
        <f>SUMIFS('Ajuste Ciclado'!J$5:J$47,'Ajuste Ciclado'!$C$5:$C$47,Balance!EB$4,'Ajuste Ciclado'!$B$5:$B$47,Balance!$B25)</f>
        <v>67315.954327967003</v>
      </c>
      <c r="EC25" s="99">
        <f>SUMIFS('Ajuste Ciclado'!K$5:K$47,'Ajuste Ciclado'!$C$5:$C$47,Balance!EC$4,'Ajuste Ciclado'!$B$5:$B$47,Balance!$B25)</f>
        <v>80479.639283577882</v>
      </c>
      <c r="ED25" s="99">
        <f>SUMIFS('Ajuste Ciclado'!L$5:L$47,'Ajuste Ciclado'!$C$5:$C$47,Balance!ED$4,'Ajuste Ciclado'!$B$5:$B$47,Balance!$B25)</f>
        <v>52872.867929854023</v>
      </c>
      <c r="EE25" s="99">
        <f>SUMIFS('Ajuste Ciclado'!M$5:M$47,'Ajuste Ciclado'!$C$5:$C$47,Balance!EE$4,'Ajuste Ciclado'!$B$5:$B$47,Balance!$B25)</f>
        <v>1729.0335913945066</v>
      </c>
      <c r="EF25" s="99">
        <f>SUMIFS('Ajuste Ciclado'!N$5:N$47,'Ajuste Ciclado'!$C$5:$C$47,Balance!EF$4,'Ajuste Ciclado'!$B$5:$B$47,Balance!$B25)</f>
        <v>11062.910490830996</v>
      </c>
      <c r="EG25" s="100">
        <f>SUMIFS('Ajuste Ciclado'!O$5:O$47,'Ajuste Ciclado'!$C$5:$C$47,Balance!EG$4,'Ajuste Ciclado'!$B$5:$B$47,Balance!$B25)</f>
        <v>14228.615373765699</v>
      </c>
      <c r="EH25" s="98">
        <f>SUMIFS('Ajuste Ciclado'!D$5:D$47,'Ajuste Ciclado'!$C$5:$C$47,Balance!EH$4,'Ajuste Ciclado'!$B$5:$B$47,Balance!$B25)</f>
        <v>1617.4315331449984</v>
      </c>
      <c r="EI25" s="99">
        <f>SUMIFS('Ajuste Ciclado'!E$5:E$47,'Ajuste Ciclado'!$C$5:$C$47,Balance!EI$4,'Ajuste Ciclado'!$B$5:$B$47,Balance!$B25)</f>
        <v>0</v>
      </c>
      <c r="EJ25" s="99">
        <f>SUMIFS('Ajuste Ciclado'!F$5:F$47,'Ajuste Ciclado'!$C$5:$C$47,Balance!EJ$4,'Ajuste Ciclado'!$B$5:$B$47,Balance!$B25)</f>
        <v>834.57325851614996</v>
      </c>
      <c r="EK25" s="99">
        <f>SUMIFS('Ajuste Ciclado'!G$5:G$47,'Ajuste Ciclado'!$C$5:$C$47,Balance!EK$4,'Ajuste Ciclado'!$B$5:$B$47,Balance!$B25)</f>
        <v>282809.81552146765</v>
      </c>
      <c r="EL25" s="99">
        <f>SUMIFS('Ajuste Ciclado'!H$5:H$47,'Ajuste Ciclado'!$C$5:$C$47,Balance!EL$4,'Ajuste Ciclado'!$B$5:$B$47,Balance!$B25)</f>
        <v>206237.33795360988</v>
      </c>
      <c r="EM25" s="99">
        <f>SUMIFS('Ajuste Ciclado'!I$5:I$47,'Ajuste Ciclado'!$C$5:$C$47,Balance!EM$4,'Ajuste Ciclado'!$B$5:$B$47,Balance!$B25)</f>
        <v>4050.6479999999997</v>
      </c>
      <c r="EN25" s="99">
        <f>SUMIFS('Ajuste Ciclado'!J$5:J$47,'Ajuste Ciclado'!$C$5:$C$47,Balance!EN$4,'Ajuste Ciclado'!$B$5:$B$47,Balance!$B25)</f>
        <v>15252.104923445399</v>
      </c>
      <c r="EO25" s="99">
        <f>SUMIFS('Ajuste Ciclado'!K$5:K$47,'Ajuste Ciclado'!$C$5:$C$47,Balance!EO$4,'Ajuste Ciclado'!$B$5:$B$47,Balance!$B25)</f>
        <v>85609.11570975151</v>
      </c>
      <c r="EP25" s="99">
        <f>SUMIFS('Ajuste Ciclado'!L$5:L$47,'Ajuste Ciclado'!$C$5:$C$47,Balance!EP$4,'Ajuste Ciclado'!$B$5:$B$47,Balance!$B25)</f>
        <v>53647.546302076647</v>
      </c>
      <c r="EQ25" s="99">
        <f>SUMIFS('Ajuste Ciclado'!M$5:M$47,'Ajuste Ciclado'!$C$5:$C$47,Balance!EQ$4,'Ajuste Ciclado'!$B$5:$B$47,Balance!$B25)</f>
        <v>779.43778651881644</v>
      </c>
      <c r="ER25" s="99">
        <f>SUMIFS('Ajuste Ciclado'!N$5:N$47,'Ajuste Ciclado'!$C$5:$C$47,Balance!ER$4,'Ajuste Ciclado'!$B$5:$B$47,Balance!$B25)</f>
        <v>14606.987607934258</v>
      </c>
      <c r="ES25" s="100">
        <f>SUMIFS('Ajuste Ciclado'!O$5:O$47,'Ajuste Ciclado'!$C$5:$C$47,Balance!ES$4,'Ajuste Ciclado'!$B$5:$B$47,Balance!$B25)</f>
        <v>23176.590354471162</v>
      </c>
      <c r="ET25" s="84"/>
      <c r="EU25" s="12">
        <f t="shared" si="129"/>
        <v>19881581.902290396</v>
      </c>
      <c r="EV25" s="13">
        <f t="shared" si="93"/>
        <v>20195894.624764901</v>
      </c>
      <c r="EW25" s="13">
        <f t="shared" si="94"/>
        <v>24498288.955390844</v>
      </c>
      <c r="EX25" s="13">
        <f t="shared" si="95"/>
        <v>22481299.330742516</v>
      </c>
      <c r="EY25" s="13">
        <f t="shared" si="96"/>
        <v>24165409.649824943</v>
      </c>
      <c r="EZ25" s="13">
        <f t="shared" si="97"/>
        <v>22991015.34968802</v>
      </c>
      <c r="FA25" s="13">
        <f t="shared" si="98"/>
        <v>19712254.189287987</v>
      </c>
      <c r="FB25" s="13">
        <f t="shared" si="99"/>
        <v>17957512.052970089</v>
      </c>
      <c r="FC25" s="13">
        <f t="shared" si="100"/>
        <v>14606184.722308228</v>
      </c>
      <c r="FD25" s="13">
        <f t="shared" si="101"/>
        <v>7345453.0176107595</v>
      </c>
      <c r="FE25" s="13">
        <f t="shared" si="102"/>
        <v>10274437.08982656</v>
      </c>
      <c r="FF25" s="14">
        <f t="shared" si="103"/>
        <v>14383366.790675102</v>
      </c>
      <c r="FG25" s="12">
        <f t="shared" si="104"/>
        <v>19889499.865991786</v>
      </c>
      <c r="FH25" s="13">
        <f t="shared" si="105"/>
        <v>20245656.309647929</v>
      </c>
      <c r="FI25" s="13">
        <f t="shared" si="106"/>
        <v>24585667.406072743</v>
      </c>
      <c r="FJ25" s="13">
        <f t="shared" si="107"/>
        <v>22985174.345405605</v>
      </c>
      <c r="FK25" s="13">
        <f t="shared" si="108"/>
        <v>23731977.363041956</v>
      </c>
      <c r="FL25" s="13">
        <f t="shared" si="109"/>
        <v>23336599.079902086</v>
      </c>
      <c r="FM25" s="13">
        <f t="shared" si="110"/>
        <v>20107974.473178368</v>
      </c>
      <c r="FN25" s="13">
        <f t="shared" si="111"/>
        <v>17802249.008843947</v>
      </c>
      <c r="FO25" s="13">
        <f t="shared" si="112"/>
        <v>14785161.588741414</v>
      </c>
      <c r="FP25" s="13">
        <f t="shared" si="113"/>
        <v>7492868.0841392167</v>
      </c>
      <c r="FQ25" s="13">
        <f t="shared" si="114"/>
        <v>10469273.987540891</v>
      </c>
      <c r="FR25" s="14">
        <f t="shared" si="115"/>
        <v>14763947.269290065</v>
      </c>
      <c r="FS25" s="12">
        <f t="shared" si="116"/>
        <v>19895522.430322696</v>
      </c>
      <c r="FT25" s="13">
        <f t="shared" si="117"/>
        <v>20276563.070719648</v>
      </c>
      <c r="FU25" s="13">
        <f t="shared" si="118"/>
        <v>24557881.873544104</v>
      </c>
      <c r="FV25" s="13">
        <f t="shared" si="119"/>
        <v>22832419.578193229</v>
      </c>
      <c r="FW25" s="13">
        <f t="shared" si="120"/>
        <v>24327630.36729515</v>
      </c>
      <c r="FX25" s="13">
        <f t="shared" si="121"/>
        <v>24178120.055428457</v>
      </c>
      <c r="FY25" s="13">
        <f t="shared" si="122"/>
        <v>20705465.393405426</v>
      </c>
      <c r="FZ25" s="13">
        <f t="shared" si="123"/>
        <v>18527350.422066811</v>
      </c>
      <c r="GA25" s="13">
        <f t="shared" si="124"/>
        <v>15028520.421945227</v>
      </c>
      <c r="GB25" s="13">
        <f t="shared" si="125"/>
        <v>7629630.3604107695</v>
      </c>
      <c r="GC25" s="13">
        <f t="shared" si="126"/>
        <v>10688447.027220484</v>
      </c>
      <c r="GD25" s="14">
        <f t="shared" si="127"/>
        <v>15015225.83211131</v>
      </c>
      <c r="GE25" s="84"/>
      <c r="GF25" s="12">
        <f t="shared" si="130"/>
        <v>218492697.67538032</v>
      </c>
      <c r="GG25" s="13">
        <f t="shared" si="130"/>
        <v>220196048.78179604</v>
      </c>
      <c r="GH25" s="14">
        <f t="shared" si="130"/>
        <v>223662776.8326633</v>
      </c>
      <c r="GI25" s="6">
        <f t="shared" si="131"/>
        <v>1</v>
      </c>
      <c r="GJ25" s="12">
        <f t="shared" si="132"/>
        <v>0</v>
      </c>
      <c r="GK25" s="13">
        <f t="shared" si="133"/>
        <v>0</v>
      </c>
      <c r="GL25" s="14">
        <f t="shared" si="134"/>
        <v>0</v>
      </c>
      <c r="GM25" s="84"/>
      <c r="GN25" s="66">
        <f t="shared" si="135"/>
        <v>0</v>
      </c>
      <c r="GO25" s="84"/>
      <c r="GP25" s="63" t="str" cm="1">
        <f t="array" ref="GP25">INDEX($GF$4:$GH$4,1,GI25)</f>
        <v>Sample 1</v>
      </c>
      <c r="GQ25" s="12">
        <f t="shared" si="136"/>
        <v>7345453.0176107595</v>
      </c>
      <c r="GR25" s="13">
        <f t="shared" si="136"/>
        <v>10274437.08982656</v>
      </c>
      <c r="GS25" s="14">
        <f t="shared" si="136"/>
        <v>14383366.790675102</v>
      </c>
      <c r="GT25" s="12">
        <f t="shared" si="137"/>
        <v>7492868.0841392167</v>
      </c>
      <c r="GU25" s="13">
        <f t="shared" si="137"/>
        <v>10469273.987540891</v>
      </c>
      <c r="GV25" s="14">
        <f t="shared" si="137"/>
        <v>14763947.269290065</v>
      </c>
      <c r="GW25" s="12">
        <f t="shared" si="138"/>
        <v>7629630.3604107695</v>
      </c>
      <c r="GX25" s="13">
        <f t="shared" si="138"/>
        <v>10688447.027220484</v>
      </c>
      <c r="GY25" s="14">
        <f t="shared" si="138"/>
        <v>15015225.83211131</v>
      </c>
      <c r="GZ25" s="84" t="str">
        <f t="shared" si="128"/>
        <v>Sample 1</v>
      </c>
      <c r="HA25" s="12">
        <f t="shared" si="139"/>
        <v>0</v>
      </c>
      <c r="HB25" s="13">
        <f t="shared" si="139"/>
        <v>0</v>
      </c>
      <c r="HC25" s="14">
        <f t="shared" si="139"/>
        <v>0</v>
      </c>
      <c r="HD25" s="6">
        <f t="shared" si="140"/>
        <v>0</v>
      </c>
      <c r="HE25" s="84" t="str">
        <f t="shared" si="141"/>
        <v>Ok</v>
      </c>
    </row>
    <row r="26" spans="2:213" hidden="1" x14ac:dyDescent="0.3">
      <c r="B26" s="84" t="s">
        <v>408</v>
      </c>
      <c r="C26" s="12">
        <f>SUMIFS(Inyecciones!$E$2:$E$14185,Inyecciones!$A$2:$A$14185,Balance!C$4,Inyecciones!$B$2:$B$14185,Balance!$B26,Inyecciones!$C$2:$C$14185,Balance!C$5)</f>
        <v>29014.461575928399</v>
      </c>
      <c r="D26" s="13">
        <f>SUMIFS(Inyecciones!$E$2:$E$14185,Inyecciones!$A$2:$A$14185,Balance!D$4,Inyecciones!$B$2:$B$14185,Balance!$B26,Inyecciones!$C$2:$C$14185,Balance!D$5)</f>
        <v>38617.806932964457</v>
      </c>
      <c r="E26" s="13">
        <f>SUMIFS(Inyecciones!$E$2:$E$14185,Inyecciones!$A$2:$A$14185,Balance!E$4,Inyecciones!$B$2:$B$14185,Balance!$B26,Inyecciones!$C$2:$C$14185,Balance!E$5)</f>
        <v>49084.664038627438</v>
      </c>
      <c r="F26" s="13">
        <f>SUMIFS(Inyecciones!$E$2:$E$14185,Inyecciones!$A$2:$A$14185,Balance!F$4,Inyecciones!$B$2:$B$14185,Balance!$B26,Inyecciones!$C$2:$C$14185,Balance!F$5)</f>
        <v>35233.311163758182</v>
      </c>
      <c r="G26" s="13">
        <f>SUMIFS(Inyecciones!$E$2:$E$14185,Inyecciones!$A$2:$A$14185,Balance!G$4,Inyecciones!$B$2:$B$14185,Balance!$B26,Inyecciones!$C$2:$C$14185,Balance!G$5)</f>
        <v>28940.63305177811</v>
      </c>
      <c r="H26" s="13">
        <f>SUMIFS(Inyecciones!$E$2:$E$14185,Inyecciones!$A$2:$A$14185,Balance!H$4,Inyecciones!$B$2:$B$14185,Balance!$B26,Inyecciones!$C$2:$C$14185,Balance!H$5)</f>
        <v>20100.454960442661</v>
      </c>
      <c r="I26" s="13">
        <f>SUMIFS(Inyecciones!$E$2:$E$14185,Inyecciones!$A$2:$A$14185,Balance!I$4,Inyecciones!$B$2:$B$14185,Balance!$B26,Inyecciones!$C$2:$C$14185,Balance!I$5)</f>
        <v>25277.803213139501</v>
      </c>
      <c r="J26" s="13">
        <f>SUMIFS(Inyecciones!$E$2:$E$14185,Inyecciones!$A$2:$A$14185,Balance!J$4,Inyecciones!$B$2:$B$14185,Balance!$B26,Inyecciones!$C$2:$C$14185,Balance!J$5)</f>
        <v>30026.293429580601</v>
      </c>
      <c r="K26" s="13">
        <f>SUMIFS(Inyecciones!$E$2:$E$14185,Inyecciones!$A$2:$A$14185,Balance!K$4,Inyecciones!$B$2:$B$14185,Balance!$B26,Inyecciones!$C$2:$C$14185,Balance!K$5)</f>
        <v>32421.12818007082</v>
      </c>
      <c r="L26" s="13">
        <f>SUMIFS(Inyecciones!$E$2:$E$14185,Inyecciones!$A$2:$A$14185,Balance!L$4,Inyecciones!$B$2:$B$14185,Balance!$B26,Inyecciones!$C$2:$C$14185,Balance!L$5)</f>
        <v>7526.6431074995717</v>
      </c>
      <c r="M26" s="13">
        <f>SUMIFS(Inyecciones!$E$2:$E$14185,Inyecciones!$A$2:$A$14185,Balance!M$4,Inyecciones!$B$2:$B$14185,Balance!$B26,Inyecciones!$C$2:$C$14185,Balance!M$5)</f>
        <v>2912.4990640061492</v>
      </c>
      <c r="N26" s="14">
        <f>SUMIFS(Inyecciones!$E$2:$E$14185,Inyecciones!$A$2:$A$14185,Balance!N$4,Inyecciones!$B$2:$B$14185,Balance!$B26,Inyecciones!$C$2:$C$14185,Balance!N$5)</f>
        <v>4246.4353404590038</v>
      </c>
      <c r="O26" s="12">
        <f>SUMIFS(Inyecciones!$E$2:$E$14185,Inyecciones!$A$2:$A$14185,Balance!O$4,Inyecciones!$B$2:$B$14185,Balance!$B26,Inyecciones!$C$2:$C$14185,Balance!O$5)</f>
        <v>29066.240903586149</v>
      </c>
      <c r="P26" s="13">
        <f>SUMIFS(Inyecciones!$E$2:$E$14185,Inyecciones!$A$2:$A$14185,Balance!P$4,Inyecciones!$B$2:$B$14185,Balance!$B26,Inyecciones!$C$2:$C$14185,Balance!P$5)</f>
        <v>38747.289892019427</v>
      </c>
      <c r="Q26" s="13">
        <f>SUMIFS(Inyecciones!$E$2:$E$14185,Inyecciones!$A$2:$A$14185,Balance!Q$4,Inyecciones!$B$2:$B$14185,Balance!$B26,Inyecciones!$C$2:$C$14185,Balance!Q$5)</f>
        <v>49540.342366804653</v>
      </c>
      <c r="R26" s="13">
        <f>SUMIFS(Inyecciones!$E$2:$E$14185,Inyecciones!$A$2:$A$14185,Balance!R$4,Inyecciones!$B$2:$B$14185,Balance!$B26,Inyecciones!$C$2:$C$14185,Balance!R$5)</f>
        <v>37198.755514147873</v>
      </c>
      <c r="S26" s="13">
        <f>SUMIFS(Inyecciones!$E$2:$E$14185,Inyecciones!$A$2:$A$14185,Balance!S$4,Inyecciones!$B$2:$B$14185,Balance!$B26,Inyecciones!$C$2:$C$14185,Balance!S$5)</f>
        <v>28630.643531502239</v>
      </c>
      <c r="T26" s="13">
        <f>SUMIFS(Inyecciones!$E$2:$E$14185,Inyecciones!$A$2:$A$14185,Balance!T$4,Inyecciones!$B$2:$B$14185,Balance!$B26,Inyecciones!$C$2:$C$14185,Balance!T$5)</f>
        <v>20194.230373973929</v>
      </c>
      <c r="U26" s="13">
        <f>SUMIFS(Inyecciones!$E$2:$E$14185,Inyecciones!$A$2:$A$14185,Balance!U$4,Inyecciones!$B$2:$B$14185,Balance!$B26,Inyecciones!$C$2:$C$14185,Balance!U$5)</f>
        <v>26285.899201090469</v>
      </c>
      <c r="V26" s="13">
        <f>SUMIFS(Inyecciones!$E$2:$E$14185,Inyecciones!$A$2:$A$14185,Balance!V$4,Inyecciones!$B$2:$B$14185,Balance!$B26,Inyecciones!$C$2:$C$14185,Balance!V$5)</f>
        <v>30208.462778656962</v>
      </c>
      <c r="W26" s="13">
        <f>SUMIFS(Inyecciones!$E$2:$E$14185,Inyecciones!$A$2:$A$14185,Balance!W$4,Inyecciones!$B$2:$B$14185,Balance!$B26,Inyecciones!$C$2:$C$14185,Balance!W$5)</f>
        <v>32896.988645372068</v>
      </c>
      <c r="X26" s="13">
        <f>SUMIFS(Inyecciones!$E$2:$E$14185,Inyecciones!$A$2:$A$14185,Balance!X$4,Inyecciones!$B$2:$B$14185,Balance!$B26,Inyecciones!$C$2:$C$14185,Balance!X$5)</f>
        <v>11114.864859761959</v>
      </c>
      <c r="Y26" s="13">
        <f>SUMIFS(Inyecciones!$E$2:$E$14185,Inyecciones!$A$2:$A$14185,Balance!Y$4,Inyecciones!$B$2:$B$14185,Balance!$B26,Inyecciones!$C$2:$C$14185,Balance!Y$5)</f>
        <v>15168.70278402722</v>
      </c>
      <c r="Z26" s="14">
        <f>SUMIFS(Inyecciones!$E$2:$E$14185,Inyecciones!$A$2:$A$14185,Balance!Z$4,Inyecciones!$B$2:$B$14185,Balance!$B26,Inyecciones!$C$2:$C$14185,Balance!Z$5)</f>
        <v>15868.42823015839</v>
      </c>
      <c r="AA26" s="12">
        <f>SUMIFS(Inyecciones!$E$2:$E$14185,Inyecciones!$A$2:$A$14185,Balance!AA$4,Inyecciones!$B$2:$B$14185,Balance!$B26,Inyecciones!$C$2:$C$14185,Balance!AA$5)</f>
        <v>29077.396323780111</v>
      </c>
      <c r="AB26" s="13">
        <f>SUMIFS(Inyecciones!$E$2:$E$14185,Inyecciones!$A$2:$A$14185,Balance!AB$4,Inyecciones!$B$2:$B$14185,Balance!$B26,Inyecciones!$C$2:$C$14185,Balance!AB$5)</f>
        <v>38750.779267399172</v>
      </c>
      <c r="AC26" s="13">
        <f>SUMIFS(Inyecciones!$E$2:$E$14185,Inyecciones!$A$2:$A$14185,Balance!AC$4,Inyecciones!$B$2:$B$14185,Balance!$B26,Inyecciones!$C$2:$C$14185,Balance!AC$5)</f>
        <v>49355.321097289961</v>
      </c>
      <c r="AD26" s="13">
        <f>SUMIFS(Inyecciones!$E$2:$E$14185,Inyecciones!$A$2:$A$14185,Balance!AD$4,Inyecciones!$B$2:$B$14185,Balance!$B26,Inyecciones!$C$2:$C$14185,Balance!AD$5)</f>
        <v>36950.276118000453</v>
      </c>
      <c r="AE26" s="13">
        <f>SUMIFS(Inyecciones!$E$2:$E$14185,Inyecciones!$A$2:$A$14185,Balance!AE$4,Inyecciones!$B$2:$B$14185,Balance!$B26,Inyecciones!$C$2:$C$14185,Balance!AE$5)</f>
        <v>29371.21962217721</v>
      </c>
      <c r="AF26" s="13">
        <f>SUMIFS(Inyecciones!$E$2:$E$14185,Inyecciones!$A$2:$A$14185,Balance!AF$4,Inyecciones!$B$2:$B$14185,Balance!$B26,Inyecciones!$C$2:$C$14185,Balance!AF$5)</f>
        <v>21234.728521388071</v>
      </c>
      <c r="AG26" s="13">
        <f>SUMIFS(Inyecciones!$E$2:$E$14185,Inyecciones!$A$2:$A$14185,Balance!AG$4,Inyecciones!$B$2:$B$14185,Balance!$B26,Inyecciones!$C$2:$C$14185,Balance!AG$5)</f>
        <v>28128.708459044759</v>
      </c>
      <c r="AH26" s="13">
        <f>SUMIFS(Inyecciones!$E$2:$E$14185,Inyecciones!$A$2:$A$14185,Balance!AH$4,Inyecciones!$B$2:$B$14185,Balance!$B26,Inyecciones!$C$2:$C$14185,Balance!AH$5)</f>
        <v>33069.455636157043</v>
      </c>
      <c r="AI26" s="13">
        <f>SUMIFS(Inyecciones!$E$2:$E$14185,Inyecciones!$A$2:$A$14185,Balance!AI$4,Inyecciones!$B$2:$B$14185,Balance!$B26,Inyecciones!$C$2:$C$14185,Balance!AI$5)</f>
        <v>35351.243231325258</v>
      </c>
      <c r="AJ26" s="13">
        <f>SUMIFS(Inyecciones!$E$2:$E$14185,Inyecciones!$A$2:$A$14185,Balance!AJ$4,Inyecciones!$B$2:$B$14185,Balance!$B26,Inyecciones!$C$2:$C$14185,Balance!AJ$5)</f>
        <v>24565.521146386131</v>
      </c>
      <c r="AK26" s="13">
        <f>SUMIFS(Inyecciones!$E$2:$E$14185,Inyecciones!$A$2:$A$14185,Balance!AK$4,Inyecciones!$B$2:$B$14185,Balance!$B26,Inyecciones!$C$2:$C$14185,Balance!AK$5)</f>
        <v>30110.070306064659</v>
      </c>
      <c r="AL26" s="14">
        <f>SUMIFS(Inyecciones!$E$2:$E$14185,Inyecciones!$A$2:$A$14185,Balance!AL$4,Inyecciones!$B$2:$B$14185,Balance!$B26,Inyecciones!$C$2:$C$14185,Balance!AL$5)</f>
        <v>25027.768239968209</v>
      </c>
      <c r="AM26" s="13"/>
      <c r="AN26" s="12">
        <f>SUMIFS('Retiro Mensual'!$E$2:$E$2629,'Retiro Mensual'!$A$2:$A$2629,AN$4,'Retiro Mensual'!$B$2:$B$2629,$B26,'Retiro Mensual'!$C$2:$C$2629,AN$5)</f>
        <v>0</v>
      </c>
      <c r="AO26" s="13">
        <f>SUMIFS('Retiro Mensual'!$E$2:$E$2629,'Retiro Mensual'!$A$2:$A$2629,AO$4,'Retiro Mensual'!$B$2:$B$2629,$B26,'Retiro Mensual'!$C$2:$C$2629,AO$5)</f>
        <v>0</v>
      </c>
      <c r="AP26" s="13">
        <f>SUMIFS('Retiro Mensual'!$E$2:$E$2629,'Retiro Mensual'!$A$2:$A$2629,AP$4,'Retiro Mensual'!$B$2:$B$2629,$B26,'Retiro Mensual'!$C$2:$C$2629,AP$5)</f>
        <v>0</v>
      </c>
      <c r="AQ26" s="13">
        <f>SUMIFS('Retiro Mensual'!$E$2:$E$2629,'Retiro Mensual'!$A$2:$A$2629,AQ$4,'Retiro Mensual'!$B$2:$B$2629,$B26,'Retiro Mensual'!$C$2:$C$2629,AQ$5)</f>
        <v>0</v>
      </c>
      <c r="AR26" s="13">
        <f>SUMIFS('Retiro Mensual'!$E$2:$E$2629,'Retiro Mensual'!$A$2:$A$2629,AR$4,'Retiro Mensual'!$B$2:$B$2629,$B26,'Retiro Mensual'!$C$2:$C$2629,AR$5)</f>
        <v>0</v>
      </c>
      <c r="AS26" s="13">
        <f>SUMIFS('Retiro Mensual'!$E$2:$E$2629,'Retiro Mensual'!$A$2:$A$2629,AS$4,'Retiro Mensual'!$B$2:$B$2629,$B26,'Retiro Mensual'!$C$2:$C$2629,AS$5)</f>
        <v>0</v>
      </c>
      <c r="AT26" s="13">
        <f>SUMIFS('Retiro Mensual'!$E$2:$E$2629,'Retiro Mensual'!$A$2:$A$2629,AT$4,'Retiro Mensual'!$B$2:$B$2629,$B26,'Retiro Mensual'!$C$2:$C$2629,AT$5)</f>
        <v>0</v>
      </c>
      <c r="AU26" s="13">
        <f>SUMIFS('Retiro Mensual'!$E$2:$E$2629,'Retiro Mensual'!$A$2:$A$2629,AU$4,'Retiro Mensual'!$B$2:$B$2629,$B26,'Retiro Mensual'!$C$2:$C$2629,AU$5)</f>
        <v>0</v>
      </c>
      <c r="AV26" s="13">
        <f>SUMIFS('Retiro Mensual'!$E$2:$E$2629,'Retiro Mensual'!$A$2:$A$2629,AV$4,'Retiro Mensual'!$B$2:$B$2629,$B26,'Retiro Mensual'!$C$2:$C$2629,AV$5)</f>
        <v>0</v>
      </c>
      <c r="AW26" s="13">
        <f>SUMIFS('Retiro Mensual'!$E$2:$E$2629,'Retiro Mensual'!$A$2:$A$2629,AW$4,'Retiro Mensual'!$B$2:$B$2629,$B26,'Retiro Mensual'!$C$2:$C$2629,AW$5)</f>
        <v>0</v>
      </c>
      <c r="AX26" s="13">
        <f>SUMIFS('Retiro Mensual'!$E$2:$E$2629,'Retiro Mensual'!$A$2:$A$2629,AX$4,'Retiro Mensual'!$B$2:$B$2629,$B26,'Retiro Mensual'!$C$2:$C$2629,AX$5)</f>
        <v>0</v>
      </c>
      <c r="AY26" s="14">
        <f>SUMIFS('Retiro Mensual'!$E$2:$E$2629,'Retiro Mensual'!$A$2:$A$2629,AY$4,'Retiro Mensual'!$B$2:$B$2629,$B26,'Retiro Mensual'!$C$2:$C$2629,AY$5)</f>
        <v>0</v>
      </c>
      <c r="AZ26" s="12">
        <f>SUMIFS('Retiro Mensual'!$E$2:$E$2629,'Retiro Mensual'!$A$2:$A$2629,AZ$4,'Retiro Mensual'!$B$2:$B$2629,$B26,'Retiro Mensual'!$C$2:$C$2629,AZ$5)</f>
        <v>0</v>
      </c>
      <c r="BA26" s="13">
        <f>SUMIFS('Retiro Mensual'!$E$2:$E$2629,'Retiro Mensual'!$A$2:$A$2629,BA$4,'Retiro Mensual'!$B$2:$B$2629,$B26,'Retiro Mensual'!$C$2:$C$2629,BA$5)</f>
        <v>0</v>
      </c>
      <c r="BB26" s="13">
        <f>SUMIFS('Retiro Mensual'!$E$2:$E$2629,'Retiro Mensual'!$A$2:$A$2629,BB$4,'Retiro Mensual'!$B$2:$B$2629,$B26,'Retiro Mensual'!$C$2:$C$2629,BB$5)</f>
        <v>0</v>
      </c>
      <c r="BC26" s="13">
        <f>SUMIFS('Retiro Mensual'!$E$2:$E$2629,'Retiro Mensual'!$A$2:$A$2629,BC$4,'Retiro Mensual'!$B$2:$B$2629,$B26,'Retiro Mensual'!$C$2:$C$2629,BC$5)</f>
        <v>0</v>
      </c>
      <c r="BD26" s="13">
        <f>SUMIFS('Retiro Mensual'!$E$2:$E$2629,'Retiro Mensual'!$A$2:$A$2629,BD$4,'Retiro Mensual'!$B$2:$B$2629,$B26,'Retiro Mensual'!$C$2:$C$2629,BD$5)</f>
        <v>0</v>
      </c>
      <c r="BE26" s="13">
        <f>SUMIFS('Retiro Mensual'!$E$2:$E$2629,'Retiro Mensual'!$A$2:$A$2629,BE$4,'Retiro Mensual'!$B$2:$B$2629,$B26,'Retiro Mensual'!$C$2:$C$2629,BE$5)</f>
        <v>0</v>
      </c>
      <c r="BF26" s="13">
        <f>SUMIFS('Retiro Mensual'!$E$2:$E$2629,'Retiro Mensual'!$A$2:$A$2629,BF$4,'Retiro Mensual'!$B$2:$B$2629,$B26,'Retiro Mensual'!$C$2:$C$2629,BF$5)</f>
        <v>0</v>
      </c>
      <c r="BG26" s="13">
        <f>SUMIFS('Retiro Mensual'!$E$2:$E$2629,'Retiro Mensual'!$A$2:$A$2629,BG$4,'Retiro Mensual'!$B$2:$B$2629,$B26,'Retiro Mensual'!$C$2:$C$2629,BG$5)</f>
        <v>0</v>
      </c>
      <c r="BH26" s="13">
        <f>SUMIFS('Retiro Mensual'!$E$2:$E$2629,'Retiro Mensual'!$A$2:$A$2629,BH$4,'Retiro Mensual'!$B$2:$B$2629,$B26,'Retiro Mensual'!$C$2:$C$2629,BH$5)</f>
        <v>0</v>
      </c>
      <c r="BI26" s="13">
        <f>SUMIFS('Retiro Mensual'!$E$2:$E$2629,'Retiro Mensual'!$A$2:$A$2629,BI$4,'Retiro Mensual'!$B$2:$B$2629,$B26,'Retiro Mensual'!$C$2:$C$2629,BI$5)</f>
        <v>0</v>
      </c>
      <c r="BJ26" s="13">
        <f>SUMIFS('Retiro Mensual'!$E$2:$E$2629,'Retiro Mensual'!$A$2:$A$2629,BJ$4,'Retiro Mensual'!$B$2:$B$2629,$B26,'Retiro Mensual'!$C$2:$C$2629,BJ$5)</f>
        <v>0</v>
      </c>
      <c r="BK26" s="14">
        <f>SUMIFS('Retiro Mensual'!$E$2:$E$2629,'Retiro Mensual'!$A$2:$A$2629,BK$4,'Retiro Mensual'!$B$2:$B$2629,$B26,'Retiro Mensual'!$C$2:$C$2629,BK$5)</f>
        <v>0</v>
      </c>
      <c r="BL26" s="12">
        <f>SUMIFS('Retiro Mensual'!$E$2:$E$2629,'Retiro Mensual'!$A$2:$A$2629,BL$4,'Retiro Mensual'!$B$2:$B$2629,$B26,'Retiro Mensual'!$C$2:$C$2629,BL$5)</f>
        <v>0</v>
      </c>
      <c r="BM26" s="13">
        <f>SUMIFS('Retiro Mensual'!$E$2:$E$2629,'Retiro Mensual'!$A$2:$A$2629,BM$4,'Retiro Mensual'!$B$2:$B$2629,$B26,'Retiro Mensual'!$C$2:$C$2629,BM$5)</f>
        <v>0</v>
      </c>
      <c r="BN26" s="13">
        <f>SUMIFS('Retiro Mensual'!$E$2:$E$2629,'Retiro Mensual'!$A$2:$A$2629,BN$4,'Retiro Mensual'!$B$2:$B$2629,$B26,'Retiro Mensual'!$C$2:$C$2629,BN$5)</f>
        <v>0</v>
      </c>
      <c r="BO26" s="13">
        <f>SUMIFS('Retiro Mensual'!$E$2:$E$2629,'Retiro Mensual'!$A$2:$A$2629,BO$4,'Retiro Mensual'!$B$2:$B$2629,$B26,'Retiro Mensual'!$C$2:$C$2629,BO$5)</f>
        <v>0</v>
      </c>
      <c r="BP26" s="13">
        <f>SUMIFS('Retiro Mensual'!$E$2:$E$2629,'Retiro Mensual'!$A$2:$A$2629,BP$4,'Retiro Mensual'!$B$2:$B$2629,$B26,'Retiro Mensual'!$C$2:$C$2629,BP$5)</f>
        <v>0</v>
      </c>
      <c r="BQ26" s="13">
        <f>SUMIFS('Retiro Mensual'!$E$2:$E$2629,'Retiro Mensual'!$A$2:$A$2629,BQ$4,'Retiro Mensual'!$B$2:$B$2629,$B26,'Retiro Mensual'!$C$2:$C$2629,BQ$5)</f>
        <v>0</v>
      </c>
      <c r="BR26" s="13">
        <f>SUMIFS('Retiro Mensual'!$E$2:$E$2629,'Retiro Mensual'!$A$2:$A$2629,BR$4,'Retiro Mensual'!$B$2:$B$2629,$B26,'Retiro Mensual'!$C$2:$C$2629,BR$5)</f>
        <v>0</v>
      </c>
      <c r="BS26" s="13">
        <f>SUMIFS('Retiro Mensual'!$E$2:$E$2629,'Retiro Mensual'!$A$2:$A$2629,BS$4,'Retiro Mensual'!$B$2:$B$2629,$B26,'Retiro Mensual'!$C$2:$C$2629,BS$5)</f>
        <v>0</v>
      </c>
      <c r="BT26" s="13">
        <f>SUMIFS('Retiro Mensual'!$E$2:$E$2629,'Retiro Mensual'!$A$2:$A$2629,BT$4,'Retiro Mensual'!$B$2:$B$2629,$B26,'Retiro Mensual'!$C$2:$C$2629,BT$5)</f>
        <v>0</v>
      </c>
      <c r="BU26" s="13">
        <f>SUMIFS('Retiro Mensual'!$E$2:$E$2629,'Retiro Mensual'!$A$2:$A$2629,BU$4,'Retiro Mensual'!$B$2:$B$2629,$B26,'Retiro Mensual'!$C$2:$C$2629,BU$5)</f>
        <v>0</v>
      </c>
      <c r="BV26" s="13">
        <f>SUMIFS('Retiro Mensual'!$E$2:$E$2629,'Retiro Mensual'!$A$2:$A$2629,BV$4,'Retiro Mensual'!$B$2:$B$2629,$B26,'Retiro Mensual'!$C$2:$C$2629,BV$5)</f>
        <v>0</v>
      </c>
      <c r="BW26" s="14">
        <f>SUMIFS('Retiro Mensual'!$E$2:$E$2629,'Retiro Mensual'!$A$2:$A$2629,BW$4,'Retiro Mensual'!$B$2:$B$2629,$B26,'Retiro Mensual'!$C$2:$C$2629,BW$5)</f>
        <v>0</v>
      </c>
      <c r="BX26" s="13"/>
      <c r="BY26" s="12">
        <f>SUMIFS('Compra Ventas'!$E$2:$E$2700,'Compra Ventas'!$A$2:$A$2700,BY$4,'Compra Ventas'!$B$2:$B$2700,$B26,'Compra Ventas'!$C$2:$C$2700,BY$5)</f>
        <v>0</v>
      </c>
      <c r="BZ26" s="13">
        <f>SUMIFS('Compra Ventas'!$E$2:$E$2700,'Compra Ventas'!$A$2:$A$2700,BZ$4,'Compra Ventas'!$B$2:$B$2700,$B26,'Compra Ventas'!$C$2:$C$2700,BZ$5)</f>
        <v>0</v>
      </c>
      <c r="CA26" s="13">
        <f>SUMIFS('Compra Ventas'!$E$2:$E$2700,'Compra Ventas'!$A$2:$A$2700,CA$4,'Compra Ventas'!$B$2:$B$2700,$B26,'Compra Ventas'!$C$2:$C$2700,CA$5)</f>
        <v>0</v>
      </c>
      <c r="CB26" s="13">
        <f>SUMIFS('Compra Ventas'!$E$2:$E$2700,'Compra Ventas'!$A$2:$A$2700,CB$4,'Compra Ventas'!$B$2:$B$2700,$B26,'Compra Ventas'!$C$2:$C$2700,CB$5)</f>
        <v>0</v>
      </c>
      <c r="CC26" s="13">
        <f>SUMIFS('Compra Ventas'!$E$2:$E$2700,'Compra Ventas'!$A$2:$A$2700,CC$4,'Compra Ventas'!$B$2:$B$2700,$B26,'Compra Ventas'!$C$2:$C$2700,CC$5)</f>
        <v>0</v>
      </c>
      <c r="CD26" s="13">
        <f>SUMIFS('Compra Ventas'!$E$2:$E$2700,'Compra Ventas'!$A$2:$A$2700,CD$4,'Compra Ventas'!$B$2:$B$2700,$B26,'Compra Ventas'!$C$2:$C$2700,CD$5)</f>
        <v>0</v>
      </c>
      <c r="CE26" s="13">
        <f>SUMIFS('Compra Ventas'!$E$2:$E$2700,'Compra Ventas'!$A$2:$A$2700,CE$4,'Compra Ventas'!$B$2:$B$2700,$B26,'Compra Ventas'!$C$2:$C$2700,CE$5)</f>
        <v>0</v>
      </c>
      <c r="CF26" s="13">
        <f>SUMIFS('Compra Ventas'!$E$2:$E$2700,'Compra Ventas'!$A$2:$A$2700,CF$4,'Compra Ventas'!$B$2:$B$2700,$B26,'Compra Ventas'!$C$2:$C$2700,CF$5)</f>
        <v>0</v>
      </c>
      <c r="CG26" s="13">
        <f>SUMIFS('Compra Ventas'!$E$2:$E$2700,'Compra Ventas'!$A$2:$A$2700,CG$4,'Compra Ventas'!$B$2:$B$2700,$B26,'Compra Ventas'!$C$2:$C$2700,CG$5)</f>
        <v>0</v>
      </c>
      <c r="CH26" s="13">
        <f>SUMIFS('Compra Ventas'!$E$2:$E$2700,'Compra Ventas'!$A$2:$A$2700,CH$4,'Compra Ventas'!$B$2:$B$2700,$B26,'Compra Ventas'!$C$2:$C$2700,CH$5)</f>
        <v>0</v>
      </c>
      <c r="CI26" s="13">
        <f>SUMIFS('Compra Ventas'!$E$2:$E$2700,'Compra Ventas'!$A$2:$A$2700,CI$4,'Compra Ventas'!$B$2:$B$2700,$B26,'Compra Ventas'!$C$2:$C$2700,CI$5)</f>
        <v>0</v>
      </c>
      <c r="CJ26" s="14">
        <f>SUMIFS('Compra Ventas'!$E$2:$E$2700,'Compra Ventas'!$A$2:$A$2700,CJ$4,'Compra Ventas'!$B$2:$B$2700,$B26,'Compra Ventas'!$C$2:$C$2700,CJ$5)</f>
        <v>0</v>
      </c>
      <c r="CK26" s="12">
        <f>SUMIFS('Compra Ventas'!$E$2:$E$2700,'Compra Ventas'!$A$2:$A$2700,CK$4,'Compra Ventas'!$B$2:$B$2700,$B26,'Compra Ventas'!$C$2:$C$2700,CK$5)</f>
        <v>0</v>
      </c>
      <c r="CL26" s="13">
        <f>SUMIFS('Compra Ventas'!$E$2:$E$2700,'Compra Ventas'!$A$2:$A$2700,CL$4,'Compra Ventas'!$B$2:$B$2700,$B26,'Compra Ventas'!$C$2:$C$2700,CL$5)</f>
        <v>0</v>
      </c>
      <c r="CM26" s="13">
        <f>SUMIFS('Compra Ventas'!$E$2:$E$2700,'Compra Ventas'!$A$2:$A$2700,CM$4,'Compra Ventas'!$B$2:$B$2700,$B26,'Compra Ventas'!$C$2:$C$2700,CM$5)</f>
        <v>0</v>
      </c>
      <c r="CN26" s="13">
        <f>SUMIFS('Compra Ventas'!$E$2:$E$2700,'Compra Ventas'!$A$2:$A$2700,CN$4,'Compra Ventas'!$B$2:$B$2700,$B26,'Compra Ventas'!$C$2:$C$2700,CN$5)</f>
        <v>0</v>
      </c>
      <c r="CO26" s="13">
        <f>SUMIFS('Compra Ventas'!$E$2:$E$2700,'Compra Ventas'!$A$2:$A$2700,CO$4,'Compra Ventas'!$B$2:$B$2700,$B26,'Compra Ventas'!$C$2:$C$2700,CO$5)</f>
        <v>0</v>
      </c>
      <c r="CP26" s="13">
        <f>SUMIFS('Compra Ventas'!$E$2:$E$2700,'Compra Ventas'!$A$2:$A$2700,CP$4,'Compra Ventas'!$B$2:$B$2700,$B26,'Compra Ventas'!$C$2:$C$2700,CP$5)</f>
        <v>0</v>
      </c>
      <c r="CQ26" s="13">
        <f>SUMIFS('Compra Ventas'!$E$2:$E$2700,'Compra Ventas'!$A$2:$A$2700,CQ$4,'Compra Ventas'!$B$2:$B$2700,$B26,'Compra Ventas'!$C$2:$C$2700,CQ$5)</f>
        <v>0</v>
      </c>
      <c r="CR26" s="13">
        <f>SUMIFS('Compra Ventas'!$E$2:$E$2700,'Compra Ventas'!$A$2:$A$2700,CR$4,'Compra Ventas'!$B$2:$B$2700,$B26,'Compra Ventas'!$C$2:$C$2700,CR$5)</f>
        <v>0</v>
      </c>
      <c r="CS26" s="13">
        <f>SUMIFS('Compra Ventas'!$E$2:$E$2700,'Compra Ventas'!$A$2:$A$2700,CS$4,'Compra Ventas'!$B$2:$B$2700,$B26,'Compra Ventas'!$C$2:$C$2700,CS$5)</f>
        <v>0</v>
      </c>
      <c r="CT26" s="13">
        <f>SUMIFS('Compra Ventas'!$E$2:$E$2700,'Compra Ventas'!$A$2:$A$2700,CT$4,'Compra Ventas'!$B$2:$B$2700,$B26,'Compra Ventas'!$C$2:$C$2700,CT$5)</f>
        <v>0</v>
      </c>
      <c r="CU26" s="13">
        <f>SUMIFS('Compra Ventas'!$E$2:$E$2700,'Compra Ventas'!$A$2:$A$2700,CU$4,'Compra Ventas'!$B$2:$B$2700,$B26,'Compra Ventas'!$C$2:$C$2700,CU$5)</f>
        <v>0</v>
      </c>
      <c r="CV26" s="14">
        <f>SUMIFS('Compra Ventas'!$E$2:$E$2700,'Compra Ventas'!$A$2:$A$2700,CV$4,'Compra Ventas'!$B$2:$B$2700,$B26,'Compra Ventas'!$C$2:$C$2700,CV$5)</f>
        <v>0</v>
      </c>
      <c r="CW26" s="12">
        <f>SUMIFS('Compra Ventas'!$E$2:$E$2700,'Compra Ventas'!$A$2:$A$2700,CW$4,'Compra Ventas'!$B$2:$B$2700,$B26,'Compra Ventas'!$C$2:$C$2700,CW$5)</f>
        <v>0</v>
      </c>
      <c r="CX26" s="13">
        <f>SUMIFS('Compra Ventas'!$E$2:$E$2700,'Compra Ventas'!$A$2:$A$2700,CX$4,'Compra Ventas'!$B$2:$B$2700,$B26,'Compra Ventas'!$C$2:$C$2700,CX$5)</f>
        <v>0</v>
      </c>
      <c r="CY26" s="13">
        <f>SUMIFS('Compra Ventas'!$E$2:$E$2700,'Compra Ventas'!$A$2:$A$2700,CY$4,'Compra Ventas'!$B$2:$B$2700,$B26,'Compra Ventas'!$C$2:$C$2700,CY$5)</f>
        <v>0</v>
      </c>
      <c r="CZ26" s="13">
        <f>SUMIFS('Compra Ventas'!$E$2:$E$2700,'Compra Ventas'!$A$2:$A$2700,CZ$4,'Compra Ventas'!$B$2:$B$2700,$B26,'Compra Ventas'!$C$2:$C$2700,CZ$5)</f>
        <v>0</v>
      </c>
      <c r="DA26" s="13">
        <f>SUMIFS('Compra Ventas'!$E$2:$E$2700,'Compra Ventas'!$A$2:$A$2700,DA$4,'Compra Ventas'!$B$2:$B$2700,$B26,'Compra Ventas'!$C$2:$C$2700,DA$5)</f>
        <v>0</v>
      </c>
      <c r="DB26" s="13">
        <f>SUMIFS('Compra Ventas'!$E$2:$E$2700,'Compra Ventas'!$A$2:$A$2700,DB$4,'Compra Ventas'!$B$2:$B$2700,$B26,'Compra Ventas'!$C$2:$C$2700,DB$5)</f>
        <v>0</v>
      </c>
      <c r="DC26" s="13">
        <f>SUMIFS('Compra Ventas'!$E$2:$E$2700,'Compra Ventas'!$A$2:$A$2700,DC$4,'Compra Ventas'!$B$2:$B$2700,$B26,'Compra Ventas'!$C$2:$C$2700,DC$5)</f>
        <v>0</v>
      </c>
      <c r="DD26" s="13">
        <f>SUMIFS('Compra Ventas'!$E$2:$E$2700,'Compra Ventas'!$A$2:$A$2700,DD$4,'Compra Ventas'!$B$2:$B$2700,$B26,'Compra Ventas'!$C$2:$C$2700,DD$5)</f>
        <v>0</v>
      </c>
      <c r="DE26" s="13">
        <f>SUMIFS('Compra Ventas'!$E$2:$E$2700,'Compra Ventas'!$A$2:$A$2700,DE$4,'Compra Ventas'!$B$2:$B$2700,$B26,'Compra Ventas'!$C$2:$C$2700,DE$5)</f>
        <v>0</v>
      </c>
      <c r="DF26" s="13">
        <f>SUMIFS('Compra Ventas'!$E$2:$E$2700,'Compra Ventas'!$A$2:$A$2700,DF$4,'Compra Ventas'!$B$2:$B$2700,$B26,'Compra Ventas'!$C$2:$C$2700,DF$5)</f>
        <v>0</v>
      </c>
      <c r="DG26" s="13">
        <f>SUMIFS('Compra Ventas'!$E$2:$E$2700,'Compra Ventas'!$A$2:$A$2700,DG$4,'Compra Ventas'!$B$2:$B$2700,$B26,'Compra Ventas'!$C$2:$C$2700,DG$5)</f>
        <v>0</v>
      </c>
      <c r="DH26" s="14">
        <f>SUMIFS('Compra Ventas'!$E$2:$E$2700,'Compra Ventas'!$A$2:$A$2700,DH$4,'Compra Ventas'!$B$2:$B$2700,$B26,'Compra Ventas'!$C$2:$C$2700,DH$5)</f>
        <v>0</v>
      </c>
      <c r="DI26" s="84"/>
      <c r="DJ26" s="98">
        <f>SUMIFS('Ajuste Ciclado'!D$5:D$47,'Ajuste Ciclado'!$C$5:$C$47,Balance!DJ$4,'Ajuste Ciclado'!$B$5:$B$47,Balance!$B26)</f>
        <v>0</v>
      </c>
      <c r="DK26" s="99">
        <f>SUMIFS('Ajuste Ciclado'!E$5:E$47,'Ajuste Ciclado'!$C$5:$C$47,Balance!DK$4,'Ajuste Ciclado'!$B$5:$B$47,Balance!$B26)</f>
        <v>0</v>
      </c>
      <c r="DL26" s="99">
        <f>SUMIFS('Ajuste Ciclado'!F$5:F$47,'Ajuste Ciclado'!$C$5:$C$47,Balance!DL$4,'Ajuste Ciclado'!$B$5:$B$47,Balance!$B26)</f>
        <v>0</v>
      </c>
      <c r="DM26" s="99">
        <f>SUMIFS('Ajuste Ciclado'!G$5:G$47,'Ajuste Ciclado'!$C$5:$C$47,Balance!DM$4,'Ajuste Ciclado'!$B$5:$B$47,Balance!$B26)</f>
        <v>0</v>
      </c>
      <c r="DN26" s="99">
        <f>SUMIFS('Ajuste Ciclado'!H$5:H$47,'Ajuste Ciclado'!$C$5:$C$47,Balance!DN$4,'Ajuste Ciclado'!$B$5:$B$47,Balance!$B26)</f>
        <v>0</v>
      </c>
      <c r="DO26" s="99">
        <f>SUMIFS('Ajuste Ciclado'!I$5:I$47,'Ajuste Ciclado'!$C$5:$C$47,Balance!DO$4,'Ajuste Ciclado'!$B$5:$B$47,Balance!$B26)</f>
        <v>0</v>
      </c>
      <c r="DP26" s="99">
        <f>SUMIFS('Ajuste Ciclado'!J$5:J$47,'Ajuste Ciclado'!$C$5:$C$47,Balance!DP$4,'Ajuste Ciclado'!$B$5:$B$47,Balance!$B26)</f>
        <v>0</v>
      </c>
      <c r="DQ26" s="99">
        <f>SUMIFS('Ajuste Ciclado'!K$5:K$47,'Ajuste Ciclado'!$C$5:$C$47,Balance!DQ$4,'Ajuste Ciclado'!$B$5:$B$47,Balance!$B26)</f>
        <v>0</v>
      </c>
      <c r="DR26" s="99">
        <f>SUMIFS('Ajuste Ciclado'!L$5:L$47,'Ajuste Ciclado'!$C$5:$C$47,Balance!DR$4,'Ajuste Ciclado'!$B$5:$B$47,Balance!$B26)</f>
        <v>0</v>
      </c>
      <c r="DS26" s="99">
        <f>SUMIFS('Ajuste Ciclado'!M$5:M$47,'Ajuste Ciclado'!$C$5:$C$47,Balance!DS$4,'Ajuste Ciclado'!$B$5:$B$47,Balance!$B26)</f>
        <v>0</v>
      </c>
      <c r="DT26" s="99">
        <f>SUMIFS('Ajuste Ciclado'!N$5:N$47,'Ajuste Ciclado'!$C$5:$C$47,Balance!DT$4,'Ajuste Ciclado'!$B$5:$B$47,Balance!$B26)</f>
        <v>0</v>
      </c>
      <c r="DU26" s="100">
        <f>SUMIFS('Ajuste Ciclado'!O$5:O$47,'Ajuste Ciclado'!$C$5:$C$47,Balance!DU$4,'Ajuste Ciclado'!$B$5:$B$47,Balance!$B26)</f>
        <v>0</v>
      </c>
      <c r="DV26" s="98">
        <f>SUMIFS('Ajuste Ciclado'!D$5:D$47,'Ajuste Ciclado'!$C$5:$C$47,Balance!DV$4,'Ajuste Ciclado'!$B$5:$B$47,Balance!$B26)</f>
        <v>0</v>
      </c>
      <c r="DW26" s="99">
        <f>SUMIFS('Ajuste Ciclado'!E$5:E$47,'Ajuste Ciclado'!$C$5:$C$47,Balance!DW$4,'Ajuste Ciclado'!$B$5:$B$47,Balance!$B26)</f>
        <v>0</v>
      </c>
      <c r="DX26" s="99">
        <f>SUMIFS('Ajuste Ciclado'!F$5:F$47,'Ajuste Ciclado'!$C$5:$C$47,Balance!DX$4,'Ajuste Ciclado'!$B$5:$B$47,Balance!$B26)</f>
        <v>0</v>
      </c>
      <c r="DY26" s="99">
        <f>SUMIFS('Ajuste Ciclado'!G$5:G$47,'Ajuste Ciclado'!$C$5:$C$47,Balance!DY$4,'Ajuste Ciclado'!$B$5:$B$47,Balance!$B26)</f>
        <v>0</v>
      </c>
      <c r="DZ26" s="99">
        <f>SUMIFS('Ajuste Ciclado'!H$5:H$47,'Ajuste Ciclado'!$C$5:$C$47,Balance!DZ$4,'Ajuste Ciclado'!$B$5:$B$47,Balance!$B26)</f>
        <v>0</v>
      </c>
      <c r="EA26" s="99">
        <f>SUMIFS('Ajuste Ciclado'!I$5:I$47,'Ajuste Ciclado'!$C$5:$C$47,Balance!EA$4,'Ajuste Ciclado'!$B$5:$B$47,Balance!$B26)</f>
        <v>0</v>
      </c>
      <c r="EB26" s="99">
        <f>SUMIFS('Ajuste Ciclado'!J$5:J$47,'Ajuste Ciclado'!$C$5:$C$47,Balance!EB$4,'Ajuste Ciclado'!$B$5:$B$47,Balance!$B26)</f>
        <v>0</v>
      </c>
      <c r="EC26" s="99">
        <f>SUMIFS('Ajuste Ciclado'!K$5:K$47,'Ajuste Ciclado'!$C$5:$C$47,Balance!EC$4,'Ajuste Ciclado'!$B$5:$B$47,Balance!$B26)</f>
        <v>0</v>
      </c>
      <c r="ED26" s="99">
        <f>SUMIFS('Ajuste Ciclado'!L$5:L$47,'Ajuste Ciclado'!$C$5:$C$47,Balance!ED$4,'Ajuste Ciclado'!$B$5:$B$47,Balance!$B26)</f>
        <v>0</v>
      </c>
      <c r="EE26" s="99">
        <f>SUMIFS('Ajuste Ciclado'!M$5:M$47,'Ajuste Ciclado'!$C$5:$C$47,Balance!EE$4,'Ajuste Ciclado'!$B$5:$B$47,Balance!$B26)</f>
        <v>0</v>
      </c>
      <c r="EF26" s="99">
        <f>SUMIFS('Ajuste Ciclado'!N$5:N$47,'Ajuste Ciclado'!$C$5:$C$47,Balance!EF$4,'Ajuste Ciclado'!$B$5:$B$47,Balance!$B26)</f>
        <v>0</v>
      </c>
      <c r="EG26" s="100">
        <f>SUMIFS('Ajuste Ciclado'!O$5:O$47,'Ajuste Ciclado'!$C$5:$C$47,Balance!EG$4,'Ajuste Ciclado'!$B$5:$B$47,Balance!$B26)</f>
        <v>0</v>
      </c>
      <c r="EH26" s="98">
        <f>SUMIFS('Ajuste Ciclado'!D$5:D$47,'Ajuste Ciclado'!$C$5:$C$47,Balance!EH$4,'Ajuste Ciclado'!$B$5:$B$47,Balance!$B26)</f>
        <v>0</v>
      </c>
      <c r="EI26" s="99">
        <f>SUMIFS('Ajuste Ciclado'!E$5:E$47,'Ajuste Ciclado'!$C$5:$C$47,Balance!EI$4,'Ajuste Ciclado'!$B$5:$B$47,Balance!$B26)</f>
        <v>0</v>
      </c>
      <c r="EJ26" s="99">
        <f>SUMIFS('Ajuste Ciclado'!F$5:F$47,'Ajuste Ciclado'!$C$5:$C$47,Balance!EJ$4,'Ajuste Ciclado'!$B$5:$B$47,Balance!$B26)</f>
        <v>0</v>
      </c>
      <c r="EK26" s="99">
        <f>SUMIFS('Ajuste Ciclado'!G$5:G$47,'Ajuste Ciclado'!$C$5:$C$47,Balance!EK$4,'Ajuste Ciclado'!$B$5:$B$47,Balance!$B26)</f>
        <v>0</v>
      </c>
      <c r="EL26" s="99">
        <f>SUMIFS('Ajuste Ciclado'!H$5:H$47,'Ajuste Ciclado'!$C$5:$C$47,Balance!EL$4,'Ajuste Ciclado'!$B$5:$B$47,Balance!$B26)</f>
        <v>0</v>
      </c>
      <c r="EM26" s="99">
        <f>SUMIFS('Ajuste Ciclado'!I$5:I$47,'Ajuste Ciclado'!$C$5:$C$47,Balance!EM$4,'Ajuste Ciclado'!$B$5:$B$47,Balance!$B26)</f>
        <v>0</v>
      </c>
      <c r="EN26" s="99">
        <f>SUMIFS('Ajuste Ciclado'!J$5:J$47,'Ajuste Ciclado'!$C$5:$C$47,Balance!EN$4,'Ajuste Ciclado'!$B$5:$B$47,Balance!$B26)</f>
        <v>0</v>
      </c>
      <c r="EO26" s="99">
        <f>SUMIFS('Ajuste Ciclado'!K$5:K$47,'Ajuste Ciclado'!$C$5:$C$47,Balance!EO$4,'Ajuste Ciclado'!$B$5:$B$47,Balance!$B26)</f>
        <v>0</v>
      </c>
      <c r="EP26" s="99">
        <f>SUMIFS('Ajuste Ciclado'!L$5:L$47,'Ajuste Ciclado'!$C$5:$C$47,Balance!EP$4,'Ajuste Ciclado'!$B$5:$B$47,Balance!$B26)</f>
        <v>0</v>
      </c>
      <c r="EQ26" s="99">
        <f>SUMIFS('Ajuste Ciclado'!M$5:M$47,'Ajuste Ciclado'!$C$5:$C$47,Balance!EQ$4,'Ajuste Ciclado'!$B$5:$B$47,Balance!$B26)</f>
        <v>0</v>
      </c>
      <c r="ER26" s="99">
        <f>SUMIFS('Ajuste Ciclado'!N$5:N$47,'Ajuste Ciclado'!$C$5:$C$47,Balance!ER$4,'Ajuste Ciclado'!$B$5:$B$47,Balance!$B26)</f>
        <v>0</v>
      </c>
      <c r="ES26" s="100">
        <f>SUMIFS('Ajuste Ciclado'!O$5:O$47,'Ajuste Ciclado'!$C$5:$C$47,Balance!ES$4,'Ajuste Ciclado'!$B$5:$B$47,Balance!$B26)</f>
        <v>0</v>
      </c>
      <c r="ET26" s="84"/>
      <c r="EU26" s="12">
        <f t="shared" si="129"/>
        <v>29014.461575928399</v>
      </c>
      <c r="EV26" s="13">
        <f t="shared" si="93"/>
        <v>38617.806932964457</v>
      </c>
      <c r="EW26" s="13">
        <f t="shared" si="94"/>
        <v>49084.664038627438</v>
      </c>
      <c r="EX26" s="13">
        <f t="shared" si="95"/>
        <v>35233.311163758182</v>
      </c>
      <c r="EY26" s="13">
        <f t="shared" si="96"/>
        <v>28940.63305177811</v>
      </c>
      <c r="EZ26" s="13">
        <f t="shared" si="97"/>
        <v>20100.454960442661</v>
      </c>
      <c r="FA26" s="13">
        <f t="shared" si="98"/>
        <v>25277.803213139501</v>
      </c>
      <c r="FB26" s="13">
        <f t="shared" si="99"/>
        <v>30026.293429580601</v>
      </c>
      <c r="FC26" s="13">
        <f t="shared" si="100"/>
        <v>32421.12818007082</v>
      </c>
      <c r="FD26" s="13">
        <f t="shared" si="101"/>
        <v>7526.6431074995717</v>
      </c>
      <c r="FE26" s="13">
        <f t="shared" si="102"/>
        <v>2912.4990640061492</v>
      </c>
      <c r="FF26" s="14">
        <f t="shared" si="103"/>
        <v>4246.4353404590038</v>
      </c>
      <c r="FG26" s="12">
        <f t="shared" si="104"/>
        <v>29066.240903586149</v>
      </c>
      <c r="FH26" s="13">
        <f t="shared" si="105"/>
        <v>38747.289892019427</v>
      </c>
      <c r="FI26" s="13">
        <f t="shared" si="106"/>
        <v>49540.342366804653</v>
      </c>
      <c r="FJ26" s="13">
        <f t="shared" si="107"/>
        <v>37198.755514147873</v>
      </c>
      <c r="FK26" s="13">
        <f t="shared" si="108"/>
        <v>28630.643531502239</v>
      </c>
      <c r="FL26" s="13">
        <f t="shared" si="109"/>
        <v>20194.230373973929</v>
      </c>
      <c r="FM26" s="13">
        <f t="shared" si="110"/>
        <v>26285.899201090469</v>
      </c>
      <c r="FN26" s="13">
        <f t="shared" si="111"/>
        <v>30208.462778656962</v>
      </c>
      <c r="FO26" s="13">
        <f t="shared" si="112"/>
        <v>32896.988645372068</v>
      </c>
      <c r="FP26" s="13">
        <f t="shared" si="113"/>
        <v>11114.864859761959</v>
      </c>
      <c r="FQ26" s="13">
        <f t="shared" si="114"/>
        <v>15168.70278402722</v>
      </c>
      <c r="FR26" s="14">
        <f t="shared" si="115"/>
        <v>15868.42823015839</v>
      </c>
      <c r="FS26" s="12">
        <f t="shared" si="116"/>
        <v>29077.396323780111</v>
      </c>
      <c r="FT26" s="13">
        <f t="shared" si="117"/>
        <v>38750.779267399172</v>
      </c>
      <c r="FU26" s="13">
        <f t="shared" si="118"/>
        <v>49355.321097289961</v>
      </c>
      <c r="FV26" s="13">
        <f t="shared" si="119"/>
        <v>36950.276118000453</v>
      </c>
      <c r="FW26" s="13">
        <f t="shared" si="120"/>
        <v>29371.21962217721</v>
      </c>
      <c r="FX26" s="13">
        <f t="shared" si="121"/>
        <v>21234.728521388071</v>
      </c>
      <c r="FY26" s="13">
        <f t="shared" si="122"/>
        <v>28128.708459044759</v>
      </c>
      <c r="FZ26" s="13">
        <f t="shared" si="123"/>
        <v>33069.455636157043</v>
      </c>
      <c r="GA26" s="13">
        <f t="shared" si="124"/>
        <v>35351.243231325258</v>
      </c>
      <c r="GB26" s="13">
        <f t="shared" si="125"/>
        <v>24565.521146386131</v>
      </c>
      <c r="GC26" s="13">
        <f t="shared" si="126"/>
        <v>30110.070306064659</v>
      </c>
      <c r="GD26" s="14">
        <f t="shared" si="127"/>
        <v>25027.768239968209</v>
      </c>
      <c r="GE26" s="84"/>
      <c r="GF26" s="12">
        <f t="shared" si="130"/>
        <v>303402.13405825489</v>
      </c>
      <c r="GG26" s="13">
        <f t="shared" si="130"/>
        <v>334920.8490811013</v>
      </c>
      <c r="GH26" s="14">
        <f t="shared" si="130"/>
        <v>380992.48796898103</v>
      </c>
      <c r="GI26" s="6">
        <f t="shared" si="131"/>
        <v>1</v>
      </c>
      <c r="GJ26" s="12">
        <f t="shared" si="132"/>
        <v>0</v>
      </c>
      <c r="GK26" s="13">
        <f t="shared" si="133"/>
        <v>0</v>
      </c>
      <c r="GL26" s="14">
        <f t="shared" si="134"/>
        <v>0</v>
      </c>
      <c r="GM26" s="84"/>
      <c r="GN26" s="66">
        <f t="shared" si="135"/>
        <v>0</v>
      </c>
      <c r="GO26" s="84"/>
      <c r="GP26" s="63" t="str" cm="1">
        <f t="array" ref="GP26">INDEX($GF$4:$GH$4,1,GI26)</f>
        <v>Sample 1</v>
      </c>
      <c r="GQ26" s="12">
        <f t="shared" si="136"/>
        <v>2912.4990640061492</v>
      </c>
      <c r="GR26" s="13">
        <f t="shared" si="136"/>
        <v>4246.4353404590038</v>
      </c>
      <c r="GS26" s="14">
        <f t="shared" si="136"/>
        <v>7526.6431074995717</v>
      </c>
      <c r="GT26" s="12">
        <f t="shared" si="137"/>
        <v>11114.864859761959</v>
      </c>
      <c r="GU26" s="13">
        <f t="shared" si="137"/>
        <v>15168.70278402722</v>
      </c>
      <c r="GV26" s="14">
        <f t="shared" si="137"/>
        <v>15868.42823015839</v>
      </c>
      <c r="GW26" s="12">
        <f t="shared" si="138"/>
        <v>21234.728521388071</v>
      </c>
      <c r="GX26" s="13">
        <f t="shared" si="138"/>
        <v>24565.521146386131</v>
      </c>
      <c r="GY26" s="14">
        <f t="shared" si="138"/>
        <v>25027.768239968209</v>
      </c>
      <c r="GZ26" s="84" t="str">
        <f t="shared" si="128"/>
        <v>Sample 1</v>
      </c>
      <c r="HA26" s="12">
        <f t="shared" si="139"/>
        <v>0</v>
      </c>
      <c r="HB26" s="13">
        <f t="shared" si="139"/>
        <v>0</v>
      </c>
      <c r="HC26" s="14">
        <f t="shared" si="139"/>
        <v>0</v>
      </c>
      <c r="HD26" s="6">
        <f t="shared" si="140"/>
        <v>0</v>
      </c>
      <c r="HE26" s="84" t="str">
        <f t="shared" si="141"/>
        <v>Ok</v>
      </c>
    </row>
    <row r="27" spans="2:213" hidden="1" x14ac:dyDescent="0.3">
      <c r="B27" s="84" t="s">
        <v>407</v>
      </c>
      <c r="C27" s="12">
        <f>SUMIFS(Inyecciones!$E$2:$E$14185,Inyecciones!$A$2:$A$14185,Balance!C$4,Inyecciones!$B$2:$B$14185,Balance!$B27,Inyecciones!$C$2:$C$14185,Balance!C$5)</f>
        <v>7224.4042448822493</v>
      </c>
      <c r="D27" s="13">
        <f>SUMIFS(Inyecciones!$E$2:$E$14185,Inyecciones!$A$2:$A$14185,Balance!D$4,Inyecciones!$B$2:$B$14185,Balance!$B27,Inyecciones!$C$2:$C$14185,Balance!D$5)</f>
        <v>0</v>
      </c>
      <c r="E27" s="13">
        <f>SUMIFS(Inyecciones!$E$2:$E$14185,Inyecciones!$A$2:$A$14185,Balance!E$4,Inyecciones!$B$2:$B$14185,Balance!$B27,Inyecciones!$C$2:$C$14185,Balance!E$5)</f>
        <v>0</v>
      </c>
      <c r="F27" s="13">
        <f>SUMIFS(Inyecciones!$E$2:$E$14185,Inyecciones!$A$2:$A$14185,Balance!F$4,Inyecciones!$B$2:$B$14185,Balance!$B27,Inyecciones!$C$2:$C$14185,Balance!F$5)</f>
        <v>0</v>
      </c>
      <c r="G27" s="13">
        <f>SUMIFS(Inyecciones!$E$2:$E$14185,Inyecciones!$A$2:$A$14185,Balance!G$4,Inyecciones!$B$2:$B$14185,Balance!$B27,Inyecciones!$C$2:$C$14185,Balance!G$5)</f>
        <v>0</v>
      </c>
      <c r="H27" s="13">
        <f>SUMIFS(Inyecciones!$E$2:$E$14185,Inyecciones!$A$2:$A$14185,Balance!H$4,Inyecciones!$B$2:$B$14185,Balance!$B27,Inyecciones!$C$2:$C$14185,Balance!H$5)</f>
        <v>0</v>
      </c>
      <c r="I27" s="13">
        <f>SUMIFS(Inyecciones!$E$2:$E$14185,Inyecciones!$A$2:$A$14185,Balance!I$4,Inyecciones!$B$2:$B$14185,Balance!$B27,Inyecciones!$C$2:$C$14185,Balance!I$5)</f>
        <v>0</v>
      </c>
      <c r="J27" s="13">
        <f>SUMIFS(Inyecciones!$E$2:$E$14185,Inyecciones!$A$2:$A$14185,Balance!J$4,Inyecciones!$B$2:$B$14185,Balance!$B27,Inyecciones!$C$2:$C$14185,Balance!J$5)</f>
        <v>0</v>
      </c>
      <c r="K27" s="13">
        <f>SUMIFS(Inyecciones!$E$2:$E$14185,Inyecciones!$A$2:$A$14185,Balance!K$4,Inyecciones!$B$2:$B$14185,Balance!$B27,Inyecciones!$C$2:$C$14185,Balance!K$5)</f>
        <v>0</v>
      </c>
      <c r="L27" s="13">
        <f>SUMIFS(Inyecciones!$E$2:$E$14185,Inyecciones!$A$2:$A$14185,Balance!L$4,Inyecciones!$B$2:$B$14185,Balance!$B27,Inyecciones!$C$2:$C$14185,Balance!L$5)</f>
        <v>125609.8967723441</v>
      </c>
      <c r="M27" s="13">
        <f>SUMIFS(Inyecciones!$E$2:$E$14185,Inyecciones!$A$2:$A$14185,Balance!M$4,Inyecciones!$B$2:$B$14185,Balance!$B27,Inyecciones!$C$2:$C$14185,Balance!M$5)</f>
        <v>0</v>
      </c>
      <c r="N27" s="14">
        <f>SUMIFS(Inyecciones!$E$2:$E$14185,Inyecciones!$A$2:$A$14185,Balance!N$4,Inyecciones!$B$2:$B$14185,Balance!$B27,Inyecciones!$C$2:$C$14185,Balance!N$5)</f>
        <v>0</v>
      </c>
      <c r="O27" s="12">
        <f>SUMIFS(Inyecciones!$E$2:$E$14185,Inyecciones!$A$2:$A$14185,Balance!O$4,Inyecciones!$B$2:$B$14185,Balance!$B27,Inyecciones!$C$2:$C$14185,Balance!O$5)</f>
        <v>7224.4042448822493</v>
      </c>
      <c r="P27" s="13">
        <f>SUMIFS(Inyecciones!$E$2:$E$14185,Inyecciones!$A$2:$A$14185,Balance!P$4,Inyecciones!$B$2:$B$14185,Balance!$B27,Inyecciones!$C$2:$C$14185,Balance!P$5)</f>
        <v>0</v>
      </c>
      <c r="Q27" s="13">
        <f>SUMIFS(Inyecciones!$E$2:$E$14185,Inyecciones!$A$2:$A$14185,Balance!Q$4,Inyecciones!$B$2:$B$14185,Balance!$B27,Inyecciones!$C$2:$C$14185,Balance!Q$5)</f>
        <v>0</v>
      </c>
      <c r="R27" s="13">
        <f>SUMIFS(Inyecciones!$E$2:$E$14185,Inyecciones!$A$2:$A$14185,Balance!R$4,Inyecciones!$B$2:$B$14185,Balance!$B27,Inyecciones!$C$2:$C$14185,Balance!R$5)</f>
        <v>0</v>
      </c>
      <c r="S27" s="13">
        <f>SUMIFS(Inyecciones!$E$2:$E$14185,Inyecciones!$A$2:$A$14185,Balance!S$4,Inyecciones!$B$2:$B$14185,Balance!$B27,Inyecciones!$C$2:$C$14185,Balance!S$5)</f>
        <v>0</v>
      </c>
      <c r="T27" s="13">
        <f>SUMIFS(Inyecciones!$E$2:$E$14185,Inyecciones!$A$2:$A$14185,Balance!T$4,Inyecciones!$B$2:$B$14185,Balance!$B27,Inyecciones!$C$2:$C$14185,Balance!T$5)</f>
        <v>0</v>
      </c>
      <c r="U27" s="13">
        <f>SUMIFS(Inyecciones!$E$2:$E$14185,Inyecciones!$A$2:$A$14185,Balance!U$4,Inyecciones!$B$2:$B$14185,Balance!$B27,Inyecciones!$C$2:$C$14185,Balance!U$5)</f>
        <v>0</v>
      </c>
      <c r="V27" s="13">
        <f>SUMIFS(Inyecciones!$E$2:$E$14185,Inyecciones!$A$2:$A$14185,Balance!V$4,Inyecciones!$B$2:$B$14185,Balance!$B27,Inyecciones!$C$2:$C$14185,Balance!V$5)</f>
        <v>0</v>
      </c>
      <c r="W27" s="13">
        <f>SUMIFS(Inyecciones!$E$2:$E$14185,Inyecciones!$A$2:$A$14185,Balance!W$4,Inyecciones!$B$2:$B$14185,Balance!$B27,Inyecciones!$C$2:$C$14185,Balance!W$5)</f>
        <v>0</v>
      </c>
      <c r="X27" s="13">
        <f>SUMIFS(Inyecciones!$E$2:$E$14185,Inyecciones!$A$2:$A$14185,Balance!X$4,Inyecciones!$B$2:$B$14185,Balance!$B27,Inyecciones!$C$2:$C$14185,Balance!X$5)</f>
        <v>155142.94341498599</v>
      </c>
      <c r="Y27" s="13">
        <f>SUMIFS(Inyecciones!$E$2:$E$14185,Inyecciones!$A$2:$A$14185,Balance!Y$4,Inyecciones!$B$2:$B$14185,Balance!$B27,Inyecciones!$C$2:$C$14185,Balance!Y$5)</f>
        <v>0</v>
      </c>
      <c r="Z27" s="14">
        <f>SUMIFS(Inyecciones!$E$2:$E$14185,Inyecciones!$A$2:$A$14185,Balance!Z$4,Inyecciones!$B$2:$B$14185,Balance!$B27,Inyecciones!$C$2:$C$14185,Balance!Z$5)</f>
        <v>0</v>
      </c>
      <c r="AA27" s="12">
        <f>SUMIFS(Inyecciones!$E$2:$E$14185,Inyecciones!$A$2:$A$14185,Balance!AA$4,Inyecciones!$B$2:$B$14185,Balance!$B27,Inyecciones!$C$2:$C$14185,Balance!AA$5)</f>
        <v>7224.4042448822493</v>
      </c>
      <c r="AB27" s="13">
        <f>SUMIFS(Inyecciones!$E$2:$E$14185,Inyecciones!$A$2:$A$14185,Balance!AB$4,Inyecciones!$B$2:$B$14185,Balance!$B27,Inyecciones!$C$2:$C$14185,Balance!AB$5)</f>
        <v>0</v>
      </c>
      <c r="AC27" s="13">
        <f>SUMIFS(Inyecciones!$E$2:$E$14185,Inyecciones!$A$2:$A$14185,Balance!AC$4,Inyecciones!$B$2:$B$14185,Balance!$B27,Inyecciones!$C$2:$C$14185,Balance!AC$5)</f>
        <v>0</v>
      </c>
      <c r="AD27" s="13">
        <f>SUMIFS(Inyecciones!$E$2:$E$14185,Inyecciones!$A$2:$A$14185,Balance!AD$4,Inyecciones!$B$2:$B$14185,Balance!$B27,Inyecciones!$C$2:$C$14185,Balance!AD$5)</f>
        <v>0</v>
      </c>
      <c r="AE27" s="13">
        <f>SUMIFS(Inyecciones!$E$2:$E$14185,Inyecciones!$A$2:$A$14185,Balance!AE$4,Inyecciones!$B$2:$B$14185,Balance!$B27,Inyecciones!$C$2:$C$14185,Balance!AE$5)</f>
        <v>0</v>
      </c>
      <c r="AF27" s="13">
        <f>SUMIFS(Inyecciones!$E$2:$E$14185,Inyecciones!$A$2:$A$14185,Balance!AF$4,Inyecciones!$B$2:$B$14185,Balance!$B27,Inyecciones!$C$2:$C$14185,Balance!AF$5)</f>
        <v>0</v>
      </c>
      <c r="AG27" s="13">
        <f>SUMIFS(Inyecciones!$E$2:$E$14185,Inyecciones!$A$2:$A$14185,Balance!AG$4,Inyecciones!$B$2:$B$14185,Balance!$B27,Inyecciones!$C$2:$C$14185,Balance!AG$5)</f>
        <v>0</v>
      </c>
      <c r="AH27" s="13">
        <f>SUMIFS(Inyecciones!$E$2:$E$14185,Inyecciones!$A$2:$A$14185,Balance!AH$4,Inyecciones!$B$2:$B$14185,Balance!$B27,Inyecciones!$C$2:$C$14185,Balance!AH$5)</f>
        <v>0</v>
      </c>
      <c r="AI27" s="13">
        <f>SUMIFS(Inyecciones!$E$2:$E$14185,Inyecciones!$A$2:$A$14185,Balance!AI$4,Inyecciones!$B$2:$B$14185,Balance!$B27,Inyecciones!$C$2:$C$14185,Balance!AI$5)</f>
        <v>0</v>
      </c>
      <c r="AJ27" s="13">
        <f>SUMIFS(Inyecciones!$E$2:$E$14185,Inyecciones!$A$2:$A$14185,Balance!AJ$4,Inyecciones!$B$2:$B$14185,Balance!$B27,Inyecciones!$C$2:$C$14185,Balance!AJ$5)</f>
        <v>98513.545036029158</v>
      </c>
      <c r="AK27" s="13">
        <f>SUMIFS(Inyecciones!$E$2:$E$14185,Inyecciones!$A$2:$A$14185,Balance!AK$4,Inyecciones!$B$2:$B$14185,Balance!$B27,Inyecciones!$C$2:$C$14185,Balance!AK$5)</f>
        <v>0</v>
      </c>
      <c r="AL27" s="14">
        <f>SUMIFS(Inyecciones!$E$2:$E$14185,Inyecciones!$A$2:$A$14185,Balance!AL$4,Inyecciones!$B$2:$B$14185,Balance!$B27,Inyecciones!$C$2:$C$14185,Balance!AL$5)</f>
        <v>0</v>
      </c>
      <c r="AM27" s="13"/>
      <c r="AN27" s="12">
        <f>SUMIFS('Retiro Mensual'!$E$2:$E$2629,'Retiro Mensual'!$A$2:$A$2629,AN$4,'Retiro Mensual'!$B$2:$B$2629,$B27,'Retiro Mensual'!$C$2:$C$2629,AN$5)</f>
        <v>0</v>
      </c>
      <c r="AO27" s="13">
        <f>SUMIFS('Retiro Mensual'!$E$2:$E$2629,'Retiro Mensual'!$A$2:$A$2629,AO$4,'Retiro Mensual'!$B$2:$B$2629,$B27,'Retiro Mensual'!$C$2:$C$2629,AO$5)</f>
        <v>0</v>
      </c>
      <c r="AP27" s="13">
        <f>SUMIFS('Retiro Mensual'!$E$2:$E$2629,'Retiro Mensual'!$A$2:$A$2629,AP$4,'Retiro Mensual'!$B$2:$B$2629,$B27,'Retiro Mensual'!$C$2:$C$2629,AP$5)</f>
        <v>0</v>
      </c>
      <c r="AQ27" s="13">
        <f>SUMIFS('Retiro Mensual'!$E$2:$E$2629,'Retiro Mensual'!$A$2:$A$2629,AQ$4,'Retiro Mensual'!$B$2:$B$2629,$B27,'Retiro Mensual'!$C$2:$C$2629,AQ$5)</f>
        <v>0</v>
      </c>
      <c r="AR27" s="13">
        <f>SUMIFS('Retiro Mensual'!$E$2:$E$2629,'Retiro Mensual'!$A$2:$A$2629,AR$4,'Retiro Mensual'!$B$2:$B$2629,$B27,'Retiro Mensual'!$C$2:$C$2629,AR$5)</f>
        <v>0</v>
      </c>
      <c r="AS27" s="13">
        <f>SUMIFS('Retiro Mensual'!$E$2:$E$2629,'Retiro Mensual'!$A$2:$A$2629,AS$4,'Retiro Mensual'!$B$2:$B$2629,$B27,'Retiro Mensual'!$C$2:$C$2629,AS$5)</f>
        <v>0</v>
      </c>
      <c r="AT27" s="13">
        <f>SUMIFS('Retiro Mensual'!$E$2:$E$2629,'Retiro Mensual'!$A$2:$A$2629,AT$4,'Retiro Mensual'!$B$2:$B$2629,$B27,'Retiro Mensual'!$C$2:$C$2629,AT$5)</f>
        <v>0</v>
      </c>
      <c r="AU27" s="13">
        <f>SUMIFS('Retiro Mensual'!$E$2:$E$2629,'Retiro Mensual'!$A$2:$A$2629,AU$4,'Retiro Mensual'!$B$2:$B$2629,$B27,'Retiro Mensual'!$C$2:$C$2629,AU$5)</f>
        <v>0</v>
      </c>
      <c r="AV27" s="13">
        <f>SUMIFS('Retiro Mensual'!$E$2:$E$2629,'Retiro Mensual'!$A$2:$A$2629,AV$4,'Retiro Mensual'!$B$2:$B$2629,$B27,'Retiro Mensual'!$C$2:$C$2629,AV$5)</f>
        <v>0</v>
      </c>
      <c r="AW27" s="13">
        <f>SUMIFS('Retiro Mensual'!$E$2:$E$2629,'Retiro Mensual'!$A$2:$A$2629,AW$4,'Retiro Mensual'!$B$2:$B$2629,$B27,'Retiro Mensual'!$C$2:$C$2629,AW$5)</f>
        <v>0</v>
      </c>
      <c r="AX27" s="13">
        <f>SUMIFS('Retiro Mensual'!$E$2:$E$2629,'Retiro Mensual'!$A$2:$A$2629,AX$4,'Retiro Mensual'!$B$2:$B$2629,$B27,'Retiro Mensual'!$C$2:$C$2629,AX$5)</f>
        <v>0</v>
      </c>
      <c r="AY27" s="14">
        <f>SUMIFS('Retiro Mensual'!$E$2:$E$2629,'Retiro Mensual'!$A$2:$A$2629,AY$4,'Retiro Mensual'!$B$2:$B$2629,$B27,'Retiro Mensual'!$C$2:$C$2629,AY$5)</f>
        <v>0</v>
      </c>
      <c r="AZ27" s="12">
        <f>SUMIFS('Retiro Mensual'!$E$2:$E$2629,'Retiro Mensual'!$A$2:$A$2629,AZ$4,'Retiro Mensual'!$B$2:$B$2629,$B27,'Retiro Mensual'!$C$2:$C$2629,AZ$5)</f>
        <v>0</v>
      </c>
      <c r="BA27" s="13">
        <f>SUMIFS('Retiro Mensual'!$E$2:$E$2629,'Retiro Mensual'!$A$2:$A$2629,BA$4,'Retiro Mensual'!$B$2:$B$2629,$B27,'Retiro Mensual'!$C$2:$C$2629,BA$5)</f>
        <v>0</v>
      </c>
      <c r="BB27" s="13">
        <f>SUMIFS('Retiro Mensual'!$E$2:$E$2629,'Retiro Mensual'!$A$2:$A$2629,BB$4,'Retiro Mensual'!$B$2:$B$2629,$B27,'Retiro Mensual'!$C$2:$C$2629,BB$5)</f>
        <v>0</v>
      </c>
      <c r="BC27" s="13">
        <f>SUMIFS('Retiro Mensual'!$E$2:$E$2629,'Retiro Mensual'!$A$2:$A$2629,BC$4,'Retiro Mensual'!$B$2:$B$2629,$B27,'Retiro Mensual'!$C$2:$C$2629,BC$5)</f>
        <v>0</v>
      </c>
      <c r="BD27" s="13">
        <f>SUMIFS('Retiro Mensual'!$E$2:$E$2629,'Retiro Mensual'!$A$2:$A$2629,BD$4,'Retiro Mensual'!$B$2:$B$2629,$B27,'Retiro Mensual'!$C$2:$C$2629,BD$5)</f>
        <v>0</v>
      </c>
      <c r="BE27" s="13">
        <f>SUMIFS('Retiro Mensual'!$E$2:$E$2629,'Retiro Mensual'!$A$2:$A$2629,BE$4,'Retiro Mensual'!$B$2:$B$2629,$B27,'Retiro Mensual'!$C$2:$C$2629,BE$5)</f>
        <v>0</v>
      </c>
      <c r="BF27" s="13">
        <f>SUMIFS('Retiro Mensual'!$E$2:$E$2629,'Retiro Mensual'!$A$2:$A$2629,BF$4,'Retiro Mensual'!$B$2:$B$2629,$B27,'Retiro Mensual'!$C$2:$C$2629,BF$5)</f>
        <v>0</v>
      </c>
      <c r="BG27" s="13">
        <f>SUMIFS('Retiro Mensual'!$E$2:$E$2629,'Retiro Mensual'!$A$2:$A$2629,BG$4,'Retiro Mensual'!$B$2:$B$2629,$B27,'Retiro Mensual'!$C$2:$C$2629,BG$5)</f>
        <v>0</v>
      </c>
      <c r="BH27" s="13">
        <f>SUMIFS('Retiro Mensual'!$E$2:$E$2629,'Retiro Mensual'!$A$2:$A$2629,BH$4,'Retiro Mensual'!$B$2:$B$2629,$B27,'Retiro Mensual'!$C$2:$C$2629,BH$5)</f>
        <v>0</v>
      </c>
      <c r="BI27" s="13">
        <f>SUMIFS('Retiro Mensual'!$E$2:$E$2629,'Retiro Mensual'!$A$2:$A$2629,BI$4,'Retiro Mensual'!$B$2:$B$2629,$B27,'Retiro Mensual'!$C$2:$C$2629,BI$5)</f>
        <v>0</v>
      </c>
      <c r="BJ27" s="13">
        <f>SUMIFS('Retiro Mensual'!$E$2:$E$2629,'Retiro Mensual'!$A$2:$A$2629,BJ$4,'Retiro Mensual'!$B$2:$B$2629,$B27,'Retiro Mensual'!$C$2:$C$2629,BJ$5)</f>
        <v>0</v>
      </c>
      <c r="BK27" s="14">
        <f>SUMIFS('Retiro Mensual'!$E$2:$E$2629,'Retiro Mensual'!$A$2:$A$2629,BK$4,'Retiro Mensual'!$B$2:$B$2629,$B27,'Retiro Mensual'!$C$2:$C$2629,BK$5)</f>
        <v>0</v>
      </c>
      <c r="BL27" s="12">
        <f>SUMIFS('Retiro Mensual'!$E$2:$E$2629,'Retiro Mensual'!$A$2:$A$2629,BL$4,'Retiro Mensual'!$B$2:$B$2629,$B27,'Retiro Mensual'!$C$2:$C$2629,BL$5)</f>
        <v>0</v>
      </c>
      <c r="BM27" s="13">
        <f>SUMIFS('Retiro Mensual'!$E$2:$E$2629,'Retiro Mensual'!$A$2:$A$2629,BM$4,'Retiro Mensual'!$B$2:$B$2629,$B27,'Retiro Mensual'!$C$2:$C$2629,BM$5)</f>
        <v>0</v>
      </c>
      <c r="BN27" s="13">
        <f>SUMIFS('Retiro Mensual'!$E$2:$E$2629,'Retiro Mensual'!$A$2:$A$2629,BN$4,'Retiro Mensual'!$B$2:$B$2629,$B27,'Retiro Mensual'!$C$2:$C$2629,BN$5)</f>
        <v>0</v>
      </c>
      <c r="BO27" s="13">
        <f>SUMIFS('Retiro Mensual'!$E$2:$E$2629,'Retiro Mensual'!$A$2:$A$2629,BO$4,'Retiro Mensual'!$B$2:$B$2629,$B27,'Retiro Mensual'!$C$2:$C$2629,BO$5)</f>
        <v>0</v>
      </c>
      <c r="BP27" s="13">
        <f>SUMIFS('Retiro Mensual'!$E$2:$E$2629,'Retiro Mensual'!$A$2:$A$2629,BP$4,'Retiro Mensual'!$B$2:$B$2629,$B27,'Retiro Mensual'!$C$2:$C$2629,BP$5)</f>
        <v>0</v>
      </c>
      <c r="BQ27" s="13">
        <f>SUMIFS('Retiro Mensual'!$E$2:$E$2629,'Retiro Mensual'!$A$2:$A$2629,BQ$4,'Retiro Mensual'!$B$2:$B$2629,$B27,'Retiro Mensual'!$C$2:$C$2629,BQ$5)</f>
        <v>0</v>
      </c>
      <c r="BR27" s="13">
        <f>SUMIFS('Retiro Mensual'!$E$2:$E$2629,'Retiro Mensual'!$A$2:$A$2629,BR$4,'Retiro Mensual'!$B$2:$B$2629,$B27,'Retiro Mensual'!$C$2:$C$2629,BR$5)</f>
        <v>0</v>
      </c>
      <c r="BS27" s="13">
        <f>SUMIFS('Retiro Mensual'!$E$2:$E$2629,'Retiro Mensual'!$A$2:$A$2629,BS$4,'Retiro Mensual'!$B$2:$B$2629,$B27,'Retiro Mensual'!$C$2:$C$2629,BS$5)</f>
        <v>0</v>
      </c>
      <c r="BT27" s="13">
        <f>SUMIFS('Retiro Mensual'!$E$2:$E$2629,'Retiro Mensual'!$A$2:$A$2629,BT$4,'Retiro Mensual'!$B$2:$B$2629,$B27,'Retiro Mensual'!$C$2:$C$2629,BT$5)</f>
        <v>0</v>
      </c>
      <c r="BU27" s="13">
        <f>SUMIFS('Retiro Mensual'!$E$2:$E$2629,'Retiro Mensual'!$A$2:$A$2629,BU$4,'Retiro Mensual'!$B$2:$B$2629,$B27,'Retiro Mensual'!$C$2:$C$2629,BU$5)</f>
        <v>0</v>
      </c>
      <c r="BV27" s="13">
        <f>SUMIFS('Retiro Mensual'!$E$2:$E$2629,'Retiro Mensual'!$A$2:$A$2629,BV$4,'Retiro Mensual'!$B$2:$B$2629,$B27,'Retiro Mensual'!$C$2:$C$2629,BV$5)</f>
        <v>0</v>
      </c>
      <c r="BW27" s="14">
        <f>SUMIFS('Retiro Mensual'!$E$2:$E$2629,'Retiro Mensual'!$A$2:$A$2629,BW$4,'Retiro Mensual'!$B$2:$B$2629,$B27,'Retiro Mensual'!$C$2:$C$2629,BW$5)</f>
        <v>0</v>
      </c>
      <c r="BX27" s="13"/>
      <c r="BY27" s="12">
        <f>SUMIFS('Compra Ventas'!$E$2:$E$2700,'Compra Ventas'!$A$2:$A$2700,BY$4,'Compra Ventas'!$B$2:$B$2700,$B27,'Compra Ventas'!$C$2:$C$2700,BY$5)</f>
        <v>0</v>
      </c>
      <c r="BZ27" s="13">
        <f>SUMIFS('Compra Ventas'!$E$2:$E$2700,'Compra Ventas'!$A$2:$A$2700,BZ$4,'Compra Ventas'!$B$2:$B$2700,$B27,'Compra Ventas'!$C$2:$C$2700,BZ$5)</f>
        <v>0</v>
      </c>
      <c r="CA27" s="13">
        <f>SUMIFS('Compra Ventas'!$E$2:$E$2700,'Compra Ventas'!$A$2:$A$2700,CA$4,'Compra Ventas'!$B$2:$B$2700,$B27,'Compra Ventas'!$C$2:$C$2700,CA$5)</f>
        <v>0</v>
      </c>
      <c r="CB27" s="13">
        <f>SUMIFS('Compra Ventas'!$E$2:$E$2700,'Compra Ventas'!$A$2:$A$2700,CB$4,'Compra Ventas'!$B$2:$B$2700,$B27,'Compra Ventas'!$C$2:$C$2700,CB$5)</f>
        <v>0</v>
      </c>
      <c r="CC27" s="13">
        <f>SUMIFS('Compra Ventas'!$E$2:$E$2700,'Compra Ventas'!$A$2:$A$2700,CC$4,'Compra Ventas'!$B$2:$B$2700,$B27,'Compra Ventas'!$C$2:$C$2700,CC$5)</f>
        <v>0</v>
      </c>
      <c r="CD27" s="13">
        <f>SUMIFS('Compra Ventas'!$E$2:$E$2700,'Compra Ventas'!$A$2:$A$2700,CD$4,'Compra Ventas'!$B$2:$B$2700,$B27,'Compra Ventas'!$C$2:$C$2700,CD$5)</f>
        <v>0</v>
      </c>
      <c r="CE27" s="13">
        <f>SUMIFS('Compra Ventas'!$E$2:$E$2700,'Compra Ventas'!$A$2:$A$2700,CE$4,'Compra Ventas'!$B$2:$B$2700,$B27,'Compra Ventas'!$C$2:$C$2700,CE$5)</f>
        <v>0</v>
      </c>
      <c r="CF27" s="13">
        <f>SUMIFS('Compra Ventas'!$E$2:$E$2700,'Compra Ventas'!$A$2:$A$2700,CF$4,'Compra Ventas'!$B$2:$B$2700,$B27,'Compra Ventas'!$C$2:$C$2700,CF$5)</f>
        <v>0</v>
      </c>
      <c r="CG27" s="13">
        <f>SUMIFS('Compra Ventas'!$E$2:$E$2700,'Compra Ventas'!$A$2:$A$2700,CG$4,'Compra Ventas'!$B$2:$B$2700,$B27,'Compra Ventas'!$C$2:$C$2700,CG$5)</f>
        <v>0</v>
      </c>
      <c r="CH27" s="13">
        <f>SUMIFS('Compra Ventas'!$E$2:$E$2700,'Compra Ventas'!$A$2:$A$2700,CH$4,'Compra Ventas'!$B$2:$B$2700,$B27,'Compra Ventas'!$C$2:$C$2700,CH$5)</f>
        <v>0</v>
      </c>
      <c r="CI27" s="13">
        <f>SUMIFS('Compra Ventas'!$E$2:$E$2700,'Compra Ventas'!$A$2:$A$2700,CI$4,'Compra Ventas'!$B$2:$B$2700,$B27,'Compra Ventas'!$C$2:$C$2700,CI$5)</f>
        <v>0</v>
      </c>
      <c r="CJ27" s="14">
        <f>SUMIFS('Compra Ventas'!$E$2:$E$2700,'Compra Ventas'!$A$2:$A$2700,CJ$4,'Compra Ventas'!$B$2:$B$2700,$B27,'Compra Ventas'!$C$2:$C$2700,CJ$5)</f>
        <v>0</v>
      </c>
      <c r="CK27" s="12">
        <f>SUMIFS('Compra Ventas'!$E$2:$E$2700,'Compra Ventas'!$A$2:$A$2700,CK$4,'Compra Ventas'!$B$2:$B$2700,$B27,'Compra Ventas'!$C$2:$C$2700,CK$5)</f>
        <v>0</v>
      </c>
      <c r="CL27" s="13">
        <f>SUMIFS('Compra Ventas'!$E$2:$E$2700,'Compra Ventas'!$A$2:$A$2700,CL$4,'Compra Ventas'!$B$2:$B$2700,$B27,'Compra Ventas'!$C$2:$C$2700,CL$5)</f>
        <v>0</v>
      </c>
      <c r="CM27" s="13">
        <f>SUMIFS('Compra Ventas'!$E$2:$E$2700,'Compra Ventas'!$A$2:$A$2700,CM$4,'Compra Ventas'!$B$2:$B$2700,$B27,'Compra Ventas'!$C$2:$C$2700,CM$5)</f>
        <v>0</v>
      </c>
      <c r="CN27" s="13">
        <f>SUMIFS('Compra Ventas'!$E$2:$E$2700,'Compra Ventas'!$A$2:$A$2700,CN$4,'Compra Ventas'!$B$2:$B$2700,$B27,'Compra Ventas'!$C$2:$C$2700,CN$5)</f>
        <v>0</v>
      </c>
      <c r="CO27" s="13">
        <f>SUMIFS('Compra Ventas'!$E$2:$E$2700,'Compra Ventas'!$A$2:$A$2700,CO$4,'Compra Ventas'!$B$2:$B$2700,$B27,'Compra Ventas'!$C$2:$C$2700,CO$5)</f>
        <v>0</v>
      </c>
      <c r="CP27" s="13">
        <f>SUMIFS('Compra Ventas'!$E$2:$E$2700,'Compra Ventas'!$A$2:$A$2700,CP$4,'Compra Ventas'!$B$2:$B$2700,$B27,'Compra Ventas'!$C$2:$C$2700,CP$5)</f>
        <v>0</v>
      </c>
      <c r="CQ27" s="13">
        <f>SUMIFS('Compra Ventas'!$E$2:$E$2700,'Compra Ventas'!$A$2:$A$2700,CQ$4,'Compra Ventas'!$B$2:$B$2700,$B27,'Compra Ventas'!$C$2:$C$2700,CQ$5)</f>
        <v>0</v>
      </c>
      <c r="CR27" s="13">
        <f>SUMIFS('Compra Ventas'!$E$2:$E$2700,'Compra Ventas'!$A$2:$A$2700,CR$4,'Compra Ventas'!$B$2:$B$2700,$B27,'Compra Ventas'!$C$2:$C$2700,CR$5)</f>
        <v>0</v>
      </c>
      <c r="CS27" s="13">
        <f>SUMIFS('Compra Ventas'!$E$2:$E$2700,'Compra Ventas'!$A$2:$A$2700,CS$4,'Compra Ventas'!$B$2:$B$2700,$B27,'Compra Ventas'!$C$2:$C$2700,CS$5)</f>
        <v>0</v>
      </c>
      <c r="CT27" s="13">
        <f>SUMIFS('Compra Ventas'!$E$2:$E$2700,'Compra Ventas'!$A$2:$A$2700,CT$4,'Compra Ventas'!$B$2:$B$2700,$B27,'Compra Ventas'!$C$2:$C$2700,CT$5)</f>
        <v>0</v>
      </c>
      <c r="CU27" s="13">
        <f>SUMIFS('Compra Ventas'!$E$2:$E$2700,'Compra Ventas'!$A$2:$A$2700,CU$4,'Compra Ventas'!$B$2:$B$2700,$B27,'Compra Ventas'!$C$2:$C$2700,CU$5)</f>
        <v>0</v>
      </c>
      <c r="CV27" s="14">
        <f>SUMIFS('Compra Ventas'!$E$2:$E$2700,'Compra Ventas'!$A$2:$A$2700,CV$4,'Compra Ventas'!$B$2:$B$2700,$B27,'Compra Ventas'!$C$2:$C$2700,CV$5)</f>
        <v>0</v>
      </c>
      <c r="CW27" s="12">
        <f>SUMIFS('Compra Ventas'!$E$2:$E$2700,'Compra Ventas'!$A$2:$A$2700,CW$4,'Compra Ventas'!$B$2:$B$2700,$B27,'Compra Ventas'!$C$2:$C$2700,CW$5)</f>
        <v>0</v>
      </c>
      <c r="CX27" s="13">
        <f>SUMIFS('Compra Ventas'!$E$2:$E$2700,'Compra Ventas'!$A$2:$A$2700,CX$4,'Compra Ventas'!$B$2:$B$2700,$B27,'Compra Ventas'!$C$2:$C$2700,CX$5)</f>
        <v>0</v>
      </c>
      <c r="CY27" s="13">
        <f>SUMIFS('Compra Ventas'!$E$2:$E$2700,'Compra Ventas'!$A$2:$A$2700,CY$4,'Compra Ventas'!$B$2:$B$2700,$B27,'Compra Ventas'!$C$2:$C$2700,CY$5)</f>
        <v>0</v>
      </c>
      <c r="CZ27" s="13">
        <f>SUMIFS('Compra Ventas'!$E$2:$E$2700,'Compra Ventas'!$A$2:$A$2700,CZ$4,'Compra Ventas'!$B$2:$B$2700,$B27,'Compra Ventas'!$C$2:$C$2700,CZ$5)</f>
        <v>0</v>
      </c>
      <c r="DA27" s="13">
        <f>SUMIFS('Compra Ventas'!$E$2:$E$2700,'Compra Ventas'!$A$2:$A$2700,DA$4,'Compra Ventas'!$B$2:$B$2700,$B27,'Compra Ventas'!$C$2:$C$2700,DA$5)</f>
        <v>0</v>
      </c>
      <c r="DB27" s="13">
        <f>SUMIFS('Compra Ventas'!$E$2:$E$2700,'Compra Ventas'!$A$2:$A$2700,DB$4,'Compra Ventas'!$B$2:$B$2700,$B27,'Compra Ventas'!$C$2:$C$2700,DB$5)</f>
        <v>0</v>
      </c>
      <c r="DC27" s="13">
        <f>SUMIFS('Compra Ventas'!$E$2:$E$2700,'Compra Ventas'!$A$2:$A$2700,DC$4,'Compra Ventas'!$B$2:$B$2700,$B27,'Compra Ventas'!$C$2:$C$2700,DC$5)</f>
        <v>0</v>
      </c>
      <c r="DD27" s="13">
        <f>SUMIFS('Compra Ventas'!$E$2:$E$2700,'Compra Ventas'!$A$2:$A$2700,DD$4,'Compra Ventas'!$B$2:$B$2700,$B27,'Compra Ventas'!$C$2:$C$2700,DD$5)</f>
        <v>0</v>
      </c>
      <c r="DE27" s="13">
        <f>SUMIFS('Compra Ventas'!$E$2:$E$2700,'Compra Ventas'!$A$2:$A$2700,DE$4,'Compra Ventas'!$B$2:$B$2700,$B27,'Compra Ventas'!$C$2:$C$2700,DE$5)</f>
        <v>0</v>
      </c>
      <c r="DF27" s="13">
        <f>SUMIFS('Compra Ventas'!$E$2:$E$2700,'Compra Ventas'!$A$2:$A$2700,DF$4,'Compra Ventas'!$B$2:$B$2700,$B27,'Compra Ventas'!$C$2:$C$2700,DF$5)</f>
        <v>0</v>
      </c>
      <c r="DG27" s="13">
        <f>SUMIFS('Compra Ventas'!$E$2:$E$2700,'Compra Ventas'!$A$2:$A$2700,DG$4,'Compra Ventas'!$B$2:$B$2700,$B27,'Compra Ventas'!$C$2:$C$2700,DG$5)</f>
        <v>0</v>
      </c>
      <c r="DH27" s="14">
        <f>SUMIFS('Compra Ventas'!$E$2:$E$2700,'Compra Ventas'!$A$2:$A$2700,DH$4,'Compra Ventas'!$B$2:$B$2700,$B27,'Compra Ventas'!$C$2:$C$2700,DH$5)</f>
        <v>0</v>
      </c>
      <c r="DI27" s="84"/>
      <c r="DJ27" s="98">
        <f>SUMIFS('Ajuste Ciclado'!D$5:D$47,'Ajuste Ciclado'!$C$5:$C$47,Balance!DJ$4,'Ajuste Ciclado'!$B$5:$B$47,Balance!$B27)</f>
        <v>0</v>
      </c>
      <c r="DK27" s="99">
        <f>SUMIFS('Ajuste Ciclado'!E$5:E$47,'Ajuste Ciclado'!$C$5:$C$47,Balance!DK$4,'Ajuste Ciclado'!$B$5:$B$47,Balance!$B27)</f>
        <v>0</v>
      </c>
      <c r="DL27" s="99">
        <f>SUMIFS('Ajuste Ciclado'!F$5:F$47,'Ajuste Ciclado'!$C$5:$C$47,Balance!DL$4,'Ajuste Ciclado'!$B$5:$B$47,Balance!$B27)</f>
        <v>0</v>
      </c>
      <c r="DM27" s="99">
        <f>SUMIFS('Ajuste Ciclado'!G$5:G$47,'Ajuste Ciclado'!$C$5:$C$47,Balance!DM$4,'Ajuste Ciclado'!$B$5:$B$47,Balance!$B27)</f>
        <v>0</v>
      </c>
      <c r="DN27" s="99">
        <f>SUMIFS('Ajuste Ciclado'!H$5:H$47,'Ajuste Ciclado'!$C$5:$C$47,Balance!DN$4,'Ajuste Ciclado'!$B$5:$B$47,Balance!$B27)</f>
        <v>0</v>
      </c>
      <c r="DO27" s="99">
        <f>SUMIFS('Ajuste Ciclado'!I$5:I$47,'Ajuste Ciclado'!$C$5:$C$47,Balance!DO$4,'Ajuste Ciclado'!$B$5:$B$47,Balance!$B27)</f>
        <v>0</v>
      </c>
      <c r="DP27" s="99">
        <f>SUMIFS('Ajuste Ciclado'!J$5:J$47,'Ajuste Ciclado'!$C$5:$C$47,Balance!DP$4,'Ajuste Ciclado'!$B$5:$B$47,Balance!$B27)</f>
        <v>0</v>
      </c>
      <c r="DQ27" s="99">
        <f>SUMIFS('Ajuste Ciclado'!K$5:K$47,'Ajuste Ciclado'!$C$5:$C$47,Balance!DQ$4,'Ajuste Ciclado'!$B$5:$B$47,Balance!$B27)</f>
        <v>0</v>
      </c>
      <c r="DR27" s="99">
        <f>SUMIFS('Ajuste Ciclado'!L$5:L$47,'Ajuste Ciclado'!$C$5:$C$47,Balance!DR$4,'Ajuste Ciclado'!$B$5:$B$47,Balance!$B27)</f>
        <v>0</v>
      </c>
      <c r="DS27" s="99">
        <f>SUMIFS('Ajuste Ciclado'!M$5:M$47,'Ajuste Ciclado'!$C$5:$C$47,Balance!DS$4,'Ajuste Ciclado'!$B$5:$B$47,Balance!$B27)</f>
        <v>0</v>
      </c>
      <c r="DT27" s="99">
        <f>SUMIFS('Ajuste Ciclado'!N$5:N$47,'Ajuste Ciclado'!$C$5:$C$47,Balance!DT$4,'Ajuste Ciclado'!$B$5:$B$47,Balance!$B27)</f>
        <v>0</v>
      </c>
      <c r="DU27" s="100">
        <f>SUMIFS('Ajuste Ciclado'!O$5:O$47,'Ajuste Ciclado'!$C$5:$C$47,Balance!DU$4,'Ajuste Ciclado'!$B$5:$B$47,Balance!$B27)</f>
        <v>0</v>
      </c>
      <c r="DV27" s="98">
        <f>SUMIFS('Ajuste Ciclado'!D$5:D$47,'Ajuste Ciclado'!$C$5:$C$47,Balance!DV$4,'Ajuste Ciclado'!$B$5:$B$47,Balance!$B27)</f>
        <v>0</v>
      </c>
      <c r="DW27" s="99">
        <f>SUMIFS('Ajuste Ciclado'!E$5:E$47,'Ajuste Ciclado'!$C$5:$C$47,Balance!DW$4,'Ajuste Ciclado'!$B$5:$B$47,Balance!$B27)</f>
        <v>0</v>
      </c>
      <c r="DX27" s="99">
        <f>SUMIFS('Ajuste Ciclado'!F$5:F$47,'Ajuste Ciclado'!$C$5:$C$47,Balance!DX$4,'Ajuste Ciclado'!$B$5:$B$47,Balance!$B27)</f>
        <v>0</v>
      </c>
      <c r="DY27" s="99">
        <f>SUMIFS('Ajuste Ciclado'!G$5:G$47,'Ajuste Ciclado'!$C$5:$C$47,Balance!DY$4,'Ajuste Ciclado'!$B$5:$B$47,Balance!$B27)</f>
        <v>0</v>
      </c>
      <c r="DZ27" s="99">
        <f>SUMIFS('Ajuste Ciclado'!H$5:H$47,'Ajuste Ciclado'!$C$5:$C$47,Balance!DZ$4,'Ajuste Ciclado'!$B$5:$B$47,Balance!$B27)</f>
        <v>0</v>
      </c>
      <c r="EA27" s="99">
        <f>SUMIFS('Ajuste Ciclado'!I$5:I$47,'Ajuste Ciclado'!$C$5:$C$47,Balance!EA$4,'Ajuste Ciclado'!$B$5:$B$47,Balance!$B27)</f>
        <v>0</v>
      </c>
      <c r="EB27" s="99">
        <f>SUMIFS('Ajuste Ciclado'!J$5:J$47,'Ajuste Ciclado'!$C$5:$C$47,Balance!EB$4,'Ajuste Ciclado'!$B$5:$B$47,Balance!$B27)</f>
        <v>0</v>
      </c>
      <c r="EC27" s="99">
        <f>SUMIFS('Ajuste Ciclado'!K$5:K$47,'Ajuste Ciclado'!$C$5:$C$47,Balance!EC$4,'Ajuste Ciclado'!$B$5:$B$47,Balance!$B27)</f>
        <v>0</v>
      </c>
      <c r="ED27" s="99">
        <f>SUMIFS('Ajuste Ciclado'!L$5:L$47,'Ajuste Ciclado'!$C$5:$C$47,Balance!ED$4,'Ajuste Ciclado'!$B$5:$B$47,Balance!$B27)</f>
        <v>0</v>
      </c>
      <c r="EE27" s="99">
        <f>SUMIFS('Ajuste Ciclado'!M$5:M$47,'Ajuste Ciclado'!$C$5:$C$47,Balance!EE$4,'Ajuste Ciclado'!$B$5:$B$47,Balance!$B27)</f>
        <v>0</v>
      </c>
      <c r="EF27" s="99">
        <f>SUMIFS('Ajuste Ciclado'!N$5:N$47,'Ajuste Ciclado'!$C$5:$C$47,Balance!EF$4,'Ajuste Ciclado'!$B$5:$B$47,Balance!$B27)</f>
        <v>0</v>
      </c>
      <c r="EG27" s="100">
        <f>SUMIFS('Ajuste Ciclado'!O$5:O$47,'Ajuste Ciclado'!$C$5:$C$47,Balance!EG$4,'Ajuste Ciclado'!$B$5:$B$47,Balance!$B27)</f>
        <v>0</v>
      </c>
      <c r="EH27" s="98">
        <f>SUMIFS('Ajuste Ciclado'!D$5:D$47,'Ajuste Ciclado'!$C$5:$C$47,Balance!EH$4,'Ajuste Ciclado'!$B$5:$B$47,Balance!$B27)</f>
        <v>0</v>
      </c>
      <c r="EI27" s="99">
        <f>SUMIFS('Ajuste Ciclado'!E$5:E$47,'Ajuste Ciclado'!$C$5:$C$47,Balance!EI$4,'Ajuste Ciclado'!$B$5:$B$47,Balance!$B27)</f>
        <v>0</v>
      </c>
      <c r="EJ27" s="99">
        <f>SUMIFS('Ajuste Ciclado'!F$5:F$47,'Ajuste Ciclado'!$C$5:$C$47,Balance!EJ$4,'Ajuste Ciclado'!$B$5:$B$47,Balance!$B27)</f>
        <v>0</v>
      </c>
      <c r="EK27" s="99">
        <f>SUMIFS('Ajuste Ciclado'!G$5:G$47,'Ajuste Ciclado'!$C$5:$C$47,Balance!EK$4,'Ajuste Ciclado'!$B$5:$B$47,Balance!$B27)</f>
        <v>0</v>
      </c>
      <c r="EL27" s="99">
        <f>SUMIFS('Ajuste Ciclado'!H$5:H$47,'Ajuste Ciclado'!$C$5:$C$47,Balance!EL$4,'Ajuste Ciclado'!$B$5:$B$47,Balance!$B27)</f>
        <v>0</v>
      </c>
      <c r="EM27" s="99">
        <f>SUMIFS('Ajuste Ciclado'!I$5:I$47,'Ajuste Ciclado'!$C$5:$C$47,Balance!EM$4,'Ajuste Ciclado'!$B$5:$B$47,Balance!$B27)</f>
        <v>0</v>
      </c>
      <c r="EN27" s="99">
        <f>SUMIFS('Ajuste Ciclado'!J$5:J$47,'Ajuste Ciclado'!$C$5:$C$47,Balance!EN$4,'Ajuste Ciclado'!$B$5:$B$47,Balance!$B27)</f>
        <v>0</v>
      </c>
      <c r="EO27" s="99">
        <f>SUMIFS('Ajuste Ciclado'!K$5:K$47,'Ajuste Ciclado'!$C$5:$C$47,Balance!EO$4,'Ajuste Ciclado'!$B$5:$B$47,Balance!$B27)</f>
        <v>0</v>
      </c>
      <c r="EP27" s="99">
        <f>SUMIFS('Ajuste Ciclado'!L$5:L$47,'Ajuste Ciclado'!$C$5:$C$47,Balance!EP$4,'Ajuste Ciclado'!$B$5:$B$47,Balance!$B27)</f>
        <v>0</v>
      </c>
      <c r="EQ27" s="99">
        <f>SUMIFS('Ajuste Ciclado'!M$5:M$47,'Ajuste Ciclado'!$C$5:$C$47,Balance!EQ$4,'Ajuste Ciclado'!$B$5:$B$47,Balance!$B27)</f>
        <v>0</v>
      </c>
      <c r="ER27" s="99">
        <f>SUMIFS('Ajuste Ciclado'!N$5:N$47,'Ajuste Ciclado'!$C$5:$C$47,Balance!ER$4,'Ajuste Ciclado'!$B$5:$B$47,Balance!$B27)</f>
        <v>0</v>
      </c>
      <c r="ES27" s="100">
        <f>SUMIFS('Ajuste Ciclado'!O$5:O$47,'Ajuste Ciclado'!$C$5:$C$47,Balance!ES$4,'Ajuste Ciclado'!$B$5:$B$47,Balance!$B27)</f>
        <v>0</v>
      </c>
      <c r="ET27" s="84"/>
      <c r="EU27" s="12">
        <f t="shared" si="129"/>
        <v>7224.4042448822493</v>
      </c>
      <c r="EV27" s="13">
        <f t="shared" si="93"/>
        <v>0</v>
      </c>
      <c r="EW27" s="13">
        <f t="shared" si="94"/>
        <v>0</v>
      </c>
      <c r="EX27" s="13">
        <f t="shared" si="95"/>
        <v>0</v>
      </c>
      <c r="EY27" s="13">
        <f t="shared" si="96"/>
        <v>0</v>
      </c>
      <c r="EZ27" s="13">
        <f t="shared" si="97"/>
        <v>0</v>
      </c>
      <c r="FA27" s="13">
        <f t="shared" si="98"/>
        <v>0</v>
      </c>
      <c r="FB27" s="13">
        <f t="shared" si="99"/>
        <v>0</v>
      </c>
      <c r="FC27" s="13">
        <f t="shared" si="100"/>
        <v>0</v>
      </c>
      <c r="FD27" s="13">
        <f t="shared" si="101"/>
        <v>125609.8967723441</v>
      </c>
      <c r="FE27" s="13">
        <f t="shared" si="102"/>
        <v>0</v>
      </c>
      <c r="FF27" s="14">
        <f t="shared" si="103"/>
        <v>0</v>
      </c>
      <c r="FG27" s="12">
        <f t="shared" si="104"/>
        <v>7224.4042448822493</v>
      </c>
      <c r="FH27" s="13">
        <f t="shared" si="105"/>
        <v>0</v>
      </c>
      <c r="FI27" s="13">
        <f t="shared" si="106"/>
        <v>0</v>
      </c>
      <c r="FJ27" s="13">
        <f t="shared" si="107"/>
        <v>0</v>
      </c>
      <c r="FK27" s="13">
        <f t="shared" si="108"/>
        <v>0</v>
      </c>
      <c r="FL27" s="13">
        <f t="shared" si="109"/>
        <v>0</v>
      </c>
      <c r="FM27" s="13">
        <f t="shared" si="110"/>
        <v>0</v>
      </c>
      <c r="FN27" s="13">
        <f t="shared" si="111"/>
        <v>0</v>
      </c>
      <c r="FO27" s="13">
        <f t="shared" si="112"/>
        <v>0</v>
      </c>
      <c r="FP27" s="13">
        <f t="shared" si="113"/>
        <v>155142.94341498599</v>
      </c>
      <c r="FQ27" s="13">
        <f t="shared" si="114"/>
        <v>0</v>
      </c>
      <c r="FR27" s="14">
        <f t="shared" si="115"/>
        <v>0</v>
      </c>
      <c r="FS27" s="12">
        <f t="shared" si="116"/>
        <v>7224.4042448822493</v>
      </c>
      <c r="FT27" s="13">
        <f t="shared" si="117"/>
        <v>0</v>
      </c>
      <c r="FU27" s="13">
        <f t="shared" si="118"/>
        <v>0</v>
      </c>
      <c r="FV27" s="13">
        <f t="shared" si="119"/>
        <v>0</v>
      </c>
      <c r="FW27" s="13">
        <f t="shared" si="120"/>
        <v>0</v>
      </c>
      <c r="FX27" s="13">
        <f t="shared" si="121"/>
        <v>0</v>
      </c>
      <c r="FY27" s="13">
        <f t="shared" si="122"/>
        <v>0</v>
      </c>
      <c r="FZ27" s="13">
        <f t="shared" si="123"/>
        <v>0</v>
      </c>
      <c r="GA27" s="13">
        <f t="shared" si="124"/>
        <v>0</v>
      </c>
      <c r="GB27" s="13">
        <f t="shared" si="125"/>
        <v>98513.545036029158</v>
      </c>
      <c r="GC27" s="13">
        <f t="shared" si="126"/>
        <v>0</v>
      </c>
      <c r="GD27" s="14">
        <f t="shared" si="127"/>
        <v>0</v>
      </c>
      <c r="GE27" s="84"/>
      <c r="GF27" s="12">
        <f t="shared" si="130"/>
        <v>132834.30101722636</v>
      </c>
      <c r="GG27" s="13">
        <f t="shared" si="130"/>
        <v>162367.34765986825</v>
      </c>
      <c r="GH27" s="14">
        <f t="shared" si="130"/>
        <v>105737.9492809114</v>
      </c>
      <c r="GI27" s="6">
        <f t="shared" si="131"/>
        <v>3</v>
      </c>
      <c r="GJ27" s="12">
        <f t="shared" si="132"/>
        <v>0</v>
      </c>
      <c r="GK27" s="13">
        <f t="shared" si="133"/>
        <v>0</v>
      </c>
      <c r="GL27" s="14">
        <f t="shared" si="134"/>
        <v>0</v>
      </c>
      <c r="GM27" s="84"/>
      <c r="GN27" s="66">
        <f t="shared" si="135"/>
        <v>0</v>
      </c>
      <c r="GO27" s="84"/>
      <c r="GP27" s="63" t="str" cm="1">
        <f t="array" ref="GP27">INDEX($GF$4:$GH$4,1,GI27)</f>
        <v>Sample 6</v>
      </c>
      <c r="GQ27" s="12">
        <f t="shared" si="136"/>
        <v>0</v>
      </c>
      <c r="GR27" s="13">
        <f t="shared" si="136"/>
        <v>0</v>
      </c>
      <c r="GS27" s="14">
        <f t="shared" si="136"/>
        <v>0</v>
      </c>
      <c r="GT27" s="12">
        <f t="shared" si="137"/>
        <v>0</v>
      </c>
      <c r="GU27" s="13">
        <f t="shared" si="137"/>
        <v>0</v>
      </c>
      <c r="GV27" s="14">
        <f t="shared" si="137"/>
        <v>0</v>
      </c>
      <c r="GW27" s="12">
        <f t="shared" si="138"/>
        <v>0</v>
      </c>
      <c r="GX27" s="13">
        <f t="shared" si="138"/>
        <v>0</v>
      </c>
      <c r="GY27" s="14">
        <f t="shared" si="138"/>
        <v>0</v>
      </c>
      <c r="GZ27" s="84" t="str">
        <f t="shared" si="128"/>
        <v>Sample 6</v>
      </c>
      <c r="HA27" s="12">
        <f t="shared" si="139"/>
        <v>0</v>
      </c>
      <c r="HB27" s="13">
        <f t="shared" si="139"/>
        <v>0</v>
      </c>
      <c r="HC27" s="14">
        <f t="shared" si="139"/>
        <v>0</v>
      </c>
      <c r="HD27" s="6">
        <f t="shared" si="140"/>
        <v>0</v>
      </c>
      <c r="HE27" s="84" t="str">
        <f t="shared" si="141"/>
        <v>Ok</v>
      </c>
    </row>
    <row r="28" spans="2:213" hidden="1" x14ac:dyDescent="0.3">
      <c r="B28" s="84" t="s">
        <v>406</v>
      </c>
      <c r="C28" s="12">
        <f>SUMIFS(Inyecciones!$E$2:$E$14185,Inyecciones!$A$2:$A$14185,Balance!C$4,Inyecciones!$B$2:$B$14185,Balance!$B28,Inyecciones!$C$2:$C$14185,Balance!C$5)</f>
        <v>76044.659556313258</v>
      </c>
      <c r="D28" s="13">
        <f>SUMIFS(Inyecciones!$E$2:$E$14185,Inyecciones!$A$2:$A$14185,Balance!D$4,Inyecciones!$B$2:$B$14185,Balance!$B28,Inyecciones!$C$2:$C$14185,Balance!D$5)</f>
        <v>91780.473445039519</v>
      </c>
      <c r="E28" s="13">
        <f>SUMIFS(Inyecciones!$E$2:$E$14185,Inyecciones!$A$2:$A$14185,Balance!E$4,Inyecciones!$B$2:$B$14185,Balance!$B28,Inyecciones!$C$2:$C$14185,Balance!E$5)</f>
        <v>82312.632190044023</v>
      </c>
      <c r="F28" s="13">
        <f>SUMIFS(Inyecciones!$E$2:$E$14185,Inyecciones!$A$2:$A$14185,Balance!F$4,Inyecciones!$B$2:$B$14185,Balance!$B28,Inyecciones!$C$2:$C$14185,Balance!F$5)</f>
        <v>76787.977995370951</v>
      </c>
      <c r="G28" s="13">
        <f>SUMIFS(Inyecciones!$E$2:$E$14185,Inyecciones!$A$2:$A$14185,Balance!G$4,Inyecciones!$B$2:$B$14185,Balance!$B28,Inyecciones!$C$2:$C$14185,Balance!G$5)</f>
        <v>66671.970923307061</v>
      </c>
      <c r="H28" s="13">
        <f>SUMIFS(Inyecciones!$E$2:$E$14185,Inyecciones!$A$2:$A$14185,Balance!H$4,Inyecciones!$B$2:$B$14185,Balance!$B28,Inyecciones!$C$2:$C$14185,Balance!H$5)</f>
        <v>68491.044827560763</v>
      </c>
      <c r="I28" s="13">
        <f>SUMIFS(Inyecciones!$E$2:$E$14185,Inyecciones!$A$2:$A$14185,Balance!I$4,Inyecciones!$B$2:$B$14185,Balance!$B28,Inyecciones!$C$2:$C$14185,Balance!I$5)</f>
        <v>30292.974373962079</v>
      </c>
      <c r="J28" s="13">
        <f>SUMIFS(Inyecciones!$E$2:$E$14185,Inyecciones!$A$2:$A$14185,Balance!J$4,Inyecciones!$B$2:$B$14185,Balance!$B28,Inyecciones!$C$2:$C$14185,Balance!J$5)</f>
        <v>13589.762782666279</v>
      </c>
      <c r="K28" s="13">
        <f>SUMIFS(Inyecciones!$E$2:$E$14185,Inyecciones!$A$2:$A$14185,Balance!K$4,Inyecciones!$B$2:$B$14185,Balance!$B28,Inyecciones!$C$2:$C$14185,Balance!K$5)</f>
        <v>13606.79348864384</v>
      </c>
      <c r="L28" s="13">
        <f>SUMIFS(Inyecciones!$E$2:$E$14185,Inyecciones!$A$2:$A$14185,Balance!L$4,Inyecciones!$B$2:$B$14185,Balance!$B28,Inyecciones!$C$2:$C$14185,Balance!L$5)</f>
        <v>12492.120660822929</v>
      </c>
      <c r="M28" s="13">
        <f>SUMIFS(Inyecciones!$E$2:$E$14185,Inyecciones!$A$2:$A$14185,Balance!M$4,Inyecciones!$B$2:$B$14185,Balance!$B28,Inyecciones!$C$2:$C$14185,Balance!M$5)</f>
        <v>17775.120068286931</v>
      </c>
      <c r="N28" s="14">
        <f>SUMIFS(Inyecciones!$E$2:$E$14185,Inyecciones!$A$2:$A$14185,Balance!N$4,Inyecciones!$B$2:$B$14185,Balance!$B28,Inyecciones!$C$2:$C$14185,Balance!N$5)</f>
        <v>20447.19627308768</v>
      </c>
      <c r="O28" s="12">
        <f>SUMIFS(Inyecciones!$E$2:$E$14185,Inyecciones!$A$2:$A$14185,Balance!O$4,Inyecciones!$B$2:$B$14185,Balance!$B28,Inyecciones!$C$2:$C$14185,Balance!O$5)</f>
        <v>76268.217157760955</v>
      </c>
      <c r="P28" s="13">
        <f>SUMIFS(Inyecciones!$E$2:$E$14185,Inyecciones!$A$2:$A$14185,Balance!P$4,Inyecciones!$B$2:$B$14185,Balance!$B28,Inyecciones!$C$2:$C$14185,Balance!P$5)</f>
        <v>92236.375679060249</v>
      </c>
      <c r="Q28" s="13">
        <f>SUMIFS(Inyecciones!$E$2:$E$14185,Inyecciones!$A$2:$A$14185,Balance!Q$4,Inyecciones!$B$2:$B$14185,Balance!$B28,Inyecciones!$C$2:$C$14185,Balance!Q$5)</f>
        <v>82536.822076486715</v>
      </c>
      <c r="R28" s="13">
        <f>SUMIFS(Inyecciones!$E$2:$E$14185,Inyecciones!$A$2:$A$14185,Balance!R$4,Inyecciones!$B$2:$B$14185,Balance!$B28,Inyecciones!$C$2:$C$14185,Balance!R$5)</f>
        <v>75088.052923535564</v>
      </c>
      <c r="S28" s="13">
        <f>SUMIFS(Inyecciones!$E$2:$E$14185,Inyecciones!$A$2:$A$14185,Balance!S$4,Inyecciones!$B$2:$B$14185,Balance!$B28,Inyecciones!$C$2:$C$14185,Balance!S$5)</f>
        <v>67159.43354828468</v>
      </c>
      <c r="T28" s="13">
        <f>SUMIFS(Inyecciones!$E$2:$E$14185,Inyecciones!$A$2:$A$14185,Balance!T$4,Inyecciones!$B$2:$B$14185,Balance!$B28,Inyecciones!$C$2:$C$14185,Balance!T$5)</f>
        <v>68622.100263175511</v>
      </c>
      <c r="U28" s="13">
        <f>SUMIFS(Inyecciones!$E$2:$E$14185,Inyecciones!$A$2:$A$14185,Balance!U$4,Inyecciones!$B$2:$B$14185,Balance!$B28,Inyecciones!$C$2:$C$14185,Balance!U$5)</f>
        <v>31404.95022289738</v>
      </c>
      <c r="V28" s="13">
        <f>SUMIFS(Inyecciones!$E$2:$E$14185,Inyecciones!$A$2:$A$14185,Balance!V$4,Inyecciones!$B$2:$B$14185,Balance!$B28,Inyecciones!$C$2:$C$14185,Balance!V$5)</f>
        <v>13458.511977672761</v>
      </c>
      <c r="W28" s="13">
        <f>SUMIFS(Inyecciones!$E$2:$E$14185,Inyecciones!$A$2:$A$14185,Balance!W$4,Inyecciones!$B$2:$B$14185,Balance!$B28,Inyecciones!$C$2:$C$14185,Balance!W$5)</f>
        <v>12475.007571782789</v>
      </c>
      <c r="X28" s="13">
        <f>SUMIFS(Inyecciones!$E$2:$E$14185,Inyecciones!$A$2:$A$14185,Balance!X$4,Inyecciones!$B$2:$B$14185,Balance!$B28,Inyecciones!$C$2:$C$14185,Balance!X$5)</f>
        <v>13738.354107129169</v>
      </c>
      <c r="Y28" s="13">
        <f>SUMIFS(Inyecciones!$E$2:$E$14185,Inyecciones!$A$2:$A$14185,Balance!Y$4,Inyecciones!$B$2:$B$14185,Balance!$B28,Inyecciones!$C$2:$C$14185,Balance!Y$5)</f>
        <v>18877.30990331489</v>
      </c>
      <c r="Z28" s="14">
        <f>SUMIFS(Inyecciones!$E$2:$E$14185,Inyecciones!$A$2:$A$14185,Balance!Z$4,Inyecciones!$B$2:$B$14185,Balance!$B28,Inyecciones!$C$2:$C$14185,Balance!Z$5)</f>
        <v>22593.031211848142</v>
      </c>
      <c r="AA28" s="12">
        <f>SUMIFS(Inyecciones!$E$2:$E$14185,Inyecciones!$A$2:$A$14185,Balance!AA$4,Inyecciones!$B$2:$B$14185,Balance!$B28,Inyecciones!$C$2:$C$14185,Balance!AA$5)</f>
        <v>76229.066525218834</v>
      </c>
      <c r="AB28" s="13">
        <f>SUMIFS(Inyecciones!$E$2:$E$14185,Inyecciones!$A$2:$A$14185,Balance!AB$4,Inyecciones!$B$2:$B$14185,Balance!$B28,Inyecciones!$C$2:$C$14185,Balance!AB$5)</f>
        <v>91914.799608407469</v>
      </c>
      <c r="AC28" s="13">
        <f>SUMIFS(Inyecciones!$E$2:$E$14185,Inyecciones!$A$2:$A$14185,Balance!AC$4,Inyecciones!$B$2:$B$14185,Balance!$B28,Inyecciones!$C$2:$C$14185,Balance!AC$5)</f>
        <v>82363.132834649368</v>
      </c>
      <c r="AD28" s="13">
        <f>SUMIFS(Inyecciones!$E$2:$E$14185,Inyecciones!$A$2:$A$14185,Balance!AD$4,Inyecciones!$B$2:$B$14185,Balance!$B28,Inyecciones!$C$2:$C$14185,Balance!AD$5)</f>
        <v>74957.030779345514</v>
      </c>
      <c r="AE28" s="13">
        <f>SUMIFS(Inyecciones!$E$2:$E$14185,Inyecciones!$A$2:$A$14185,Balance!AE$4,Inyecciones!$B$2:$B$14185,Balance!$B28,Inyecciones!$C$2:$C$14185,Balance!AE$5)</f>
        <v>66379.844626977894</v>
      </c>
      <c r="AF28" s="13">
        <f>SUMIFS(Inyecciones!$E$2:$E$14185,Inyecciones!$A$2:$A$14185,Balance!AF$4,Inyecciones!$B$2:$B$14185,Balance!$B28,Inyecciones!$C$2:$C$14185,Balance!AF$5)</f>
        <v>71097.949974836069</v>
      </c>
      <c r="AG28" s="13">
        <f>SUMIFS(Inyecciones!$E$2:$E$14185,Inyecciones!$A$2:$A$14185,Balance!AG$4,Inyecciones!$B$2:$B$14185,Balance!$B28,Inyecciones!$C$2:$C$14185,Balance!AG$5)</f>
        <v>31577.142291062191</v>
      </c>
      <c r="AH28" s="13">
        <f>SUMIFS(Inyecciones!$E$2:$E$14185,Inyecciones!$A$2:$A$14185,Balance!AH$4,Inyecciones!$B$2:$B$14185,Balance!$B28,Inyecciones!$C$2:$C$14185,Balance!AH$5)</f>
        <v>13859.512913002911</v>
      </c>
      <c r="AI28" s="13">
        <f>SUMIFS(Inyecciones!$E$2:$E$14185,Inyecciones!$A$2:$A$14185,Balance!AI$4,Inyecciones!$B$2:$B$14185,Balance!$B28,Inyecciones!$C$2:$C$14185,Balance!AI$5)</f>
        <v>13528.30794841846</v>
      </c>
      <c r="AJ28" s="13">
        <f>SUMIFS(Inyecciones!$E$2:$E$14185,Inyecciones!$A$2:$A$14185,Balance!AJ$4,Inyecciones!$B$2:$B$14185,Balance!$B28,Inyecciones!$C$2:$C$14185,Balance!AJ$5)</f>
        <v>15918.991868144571</v>
      </c>
      <c r="AK28" s="13">
        <f>SUMIFS(Inyecciones!$E$2:$E$14185,Inyecciones!$A$2:$A$14185,Balance!AK$4,Inyecciones!$B$2:$B$14185,Balance!$B28,Inyecciones!$C$2:$C$14185,Balance!AK$5)</f>
        <v>19023.783294563571</v>
      </c>
      <c r="AL28" s="14">
        <f>SUMIFS(Inyecciones!$E$2:$E$14185,Inyecciones!$A$2:$A$14185,Balance!AL$4,Inyecciones!$B$2:$B$14185,Balance!$B28,Inyecciones!$C$2:$C$14185,Balance!AL$5)</f>
        <v>24227.13019728387</v>
      </c>
      <c r="AM28" s="13"/>
      <c r="AN28" s="12">
        <f>SUMIFS('Retiro Mensual'!$E$2:$E$2629,'Retiro Mensual'!$A$2:$A$2629,AN$4,'Retiro Mensual'!$B$2:$B$2629,$B28,'Retiro Mensual'!$C$2:$C$2629,AN$5)</f>
        <v>0</v>
      </c>
      <c r="AO28" s="13">
        <f>SUMIFS('Retiro Mensual'!$E$2:$E$2629,'Retiro Mensual'!$A$2:$A$2629,AO$4,'Retiro Mensual'!$B$2:$B$2629,$B28,'Retiro Mensual'!$C$2:$C$2629,AO$5)</f>
        <v>0</v>
      </c>
      <c r="AP28" s="13">
        <f>SUMIFS('Retiro Mensual'!$E$2:$E$2629,'Retiro Mensual'!$A$2:$A$2629,AP$4,'Retiro Mensual'!$B$2:$B$2629,$B28,'Retiro Mensual'!$C$2:$C$2629,AP$5)</f>
        <v>0</v>
      </c>
      <c r="AQ28" s="13">
        <f>SUMIFS('Retiro Mensual'!$E$2:$E$2629,'Retiro Mensual'!$A$2:$A$2629,AQ$4,'Retiro Mensual'!$B$2:$B$2629,$B28,'Retiro Mensual'!$C$2:$C$2629,AQ$5)</f>
        <v>0</v>
      </c>
      <c r="AR28" s="13">
        <f>SUMIFS('Retiro Mensual'!$E$2:$E$2629,'Retiro Mensual'!$A$2:$A$2629,AR$4,'Retiro Mensual'!$B$2:$B$2629,$B28,'Retiro Mensual'!$C$2:$C$2629,AR$5)</f>
        <v>0</v>
      </c>
      <c r="AS28" s="13">
        <f>SUMIFS('Retiro Mensual'!$E$2:$E$2629,'Retiro Mensual'!$A$2:$A$2629,AS$4,'Retiro Mensual'!$B$2:$B$2629,$B28,'Retiro Mensual'!$C$2:$C$2629,AS$5)</f>
        <v>0</v>
      </c>
      <c r="AT28" s="13">
        <f>SUMIFS('Retiro Mensual'!$E$2:$E$2629,'Retiro Mensual'!$A$2:$A$2629,AT$4,'Retiro Mensual'!$B$2:$B$2629,$B28,'Retiro Mensual'!$C$2:$C$2629,AT$5)</f>
        <v>0</v>
      </c>
      <c r="AU28" s="13">
        <f>SUMIFS('Retiro Mensual'!$E$2:$E$2629,'Retiro Mensual'!$A$2:$A$2629,AU$4,'Retiro Mensual'!$B$2:$B$2629,$B28,'Retiro Mensual'!$C$2:$C$2629,AU$5)</f>
        <v>0</v>
      </c>
      <c r="AV28" s="13">
        <f>SUMIFS('Retiro Mensual'!$E$2:$E$2629,'Retiro Mensual'!$A$2:$A$2629,AV$4,'Retiro Mensual'!$B$2:$B$2629,$B28,'Retiro Mensual'!$C$2:$C$2629,AV$5)</f>
        <v>0</v>
      </c>
      <c r="AW28" s="13">
        <f>SUMIFS('Retiro Mensual'!$E$2:$E$2629,'Retiro Mensual'!$A$2:$A$2629,AW$4,'Retiro Mensual'!$B$2:$B$2629,$B28,'Retiro Mensual'!$C$2:$C$2629,AW$5)</f>
        <v>0</v>
      </c>
      <c r="AX28" s="13">
        <f>SUMIFS('Retiro Mensual'!$E$2:$E$2629,'Retiro Mensual'!$A$2:$A$2629,AX$4,'Retiro Mensual'!$B$2:$B$2629,$B28,'Retiro Mensual'!$C$2:$C$2629,AX$5)</f>
        <v>0</v>
      </c>
      <c r="AY28" s="14">
        <f>SUMIFS('Retiro Mensual'!$E$2:$E$2629,'Retiro Mensual'!$A$2:$A$2629,AY$4,'Retiro Mensual'!$B$2:$B$2629,$B28,'Retiro Mensual'!$C$2:$C$2629,AY$5)</f>
        <v>0</v>
      </c>
      <c r="AZ28" s="12">
        <f>SUMIFS('Retiro Mensual'!$E$2:$E$2629,'Retiro Mensual'!$A$2:$A$2629,AZ$4,'Retiro Mensual'!$B$2:$B$2629,$B28,'Retiro Mensual'!$C$2:$C$2629,AZ$5)</f>
        <v>0</v>
      </c>
      <c r="BA28" s="13">
        <f>SUMIFS('Retiro Mensual'!$E$2:$E$2629,'Retiro Mensual'!$A$2:$A$2629,BA$4,'Retiro Mensual'!$B$2:$B$2629,$B28,'Retiro Mensual'!$C$2:$C$2629,BA$5)</f>
        <v>0</v>
      </c>
      <c r="BB28" s="13">
        <f>SUMIFS('Retiro Mensual'!$E$2:$E$2629,'Retiro Mensual'!$A$2:$A$2629,BB$4,'Retiro Mensual'!$B$2:$B$2629,$B28,'Retiro Mensual'!$C$2:$C$2629,BB$5)</f>
        <v>0</v>
      </c>
      <c r="BC28" s="13">
        <f>SUMIFS('Retiro Mensual'!$E$2:$E$2629,'Retiro Mensual'!$A$2:$A$2629,BC$4,'Retiro Mensual'!$B$2:$B$2629,$B28,'Retiro Mensual'!$C$2:$C$2629,BC$5)</f>
        <v>0</v>
      </c>
      <c r="BD28" s="13">
        <f>SUMIFS('Retiro Mensual'!$E$2:$E$2629,'Retiro Mensual'!$A$2:$A$2629,BD$4,'Retiro Mensual'!$B$2:$B$2629,$B28,'Retiro Mensual'!$C$2:$C$2629,BD$5)</f>
        <v>0</v>
      </c>
      <c r="BE28" s="13">
        <f>SUMIFS('Retiro Mensual'!$E$2:$E$2629,'Retiro Mensual'!$A$2:$A$2629,BE$4,'Retiro Mensual'!$B$2:$B$2629,$B28,'Retiro Mensual'!$C$2:$C$2629,BE$5)</f>
        <v>0</v>
      </c>
      <c r="BF28" s="13">
        <f>SUMIFS('Retiro Mensual'!$E$2:$E$2629,'Retiro Mensual'!$A$2:$A$2629,BF$4,'Retiro Mensual'!$B$2:$B$2629,$B28,'Retiro Mensual'!$C$2:$C$2629,BF$5)</f>
        <v>0</v>
      </c>
      <c r="BG28" s="13">
        <f>SUMIFS('Retiro Mensual'!$E$2:$E$2629,'Retiro Mensual'!$A$2:$A$2629,BG$4,'Retiro Mensual'!$B$2:$B$2629,$B28,'Retiro Mensual'!$C$2:$C$2629,BG$5)</f>
        <v>0</v>
      </c>
      <c r="BH28" s="13">
        <f>SUMIFS('Retiro Mensual'!$E$2:$E$2629,'Retiro Mensual'!$A$2:$A$2629,BH$4,'Retiro Mensual'!$B$2:$B$2629,$B28,'Retiro Mensual'!$C$2:$C$2629,BH$5)</f>
        <v>0</v>
      </c>
      <c r="BI28" s="13">
        <f>SUMIFS('Retiro Mensual'!$E$2:$E$2629,'Retiro Mensual'!$A$2:$A$2629,BI$4,'Retiro Mensual'!$B$2:$B$2629,$B28,'Retiro Mensual'!$C$2:$C$2629,BI$5)</f>
        <v>0</v>
      </c>
      <c r="BJ28" s="13">
        <f>SUMIFS('Retiro Mensual'!$E$2:$E$2629,'Retiro Mensual'!$A$2:$A$2629,BJ$4,'Retiro Mensual'!$B$2:$B$2629,$B28,'Retiro Mensual'!$C$2:$C$2629,BJ$5)</f>
        <v>0</v>
      </c>
      <c r="BK28" s="14">
        <f>SUMIFS('Retiro Mensual'!$E$2:$E$2629,'Retiro Mensual'!$A$2:$A$2629,BK$4,'Retiro Mensual'!$B$2:$B$2629,$B28,'Retiro Mensual'!$C$2:$C$2629,BK$5)</f>
        <v>0</v>
      </c>
      <c r="BL28" s="12">
        <f>SUMIFS('Retiro Mensual'!$E$2:$E$2629,'Retiro Mensual'!$A$2:$A$2629,BL$4,'Retiro Mensual'!$B$2:$B$2629,$B28,'Retiro Mensual'!$C$2:$C$2629,BL$5)</f>
        <v>0</v>
      </c>
      <c r="BM28" s="13">
        <f>SUMIFS('Retiro Mensual'!$E$2:$E$2629,'Retiro Mensual'!$A$2:$A$2629,BM$4,'Retiro Mensual'!$B$2:$B$2629,$B28,'Retiro Mensual'!$C$2:$C$2629,BM$5)</f>
        <v>0</v>
      </c>
      <c r="BN28" s="13">
        <f>SUMIFS('Retiro Mensual'!$E$2:$E$2629,'Retiro Mensual'!$A$2:$A$2629,BN$4,'Retiro Mensual'!$B$2:$B$2629,$B28,'Retiro Mensual'!$C$2:$C$2629,BN$5)</f>
        <v>0</v>
      </c>
      <c r="BO28" s="13">
        <f>SUMIFS('Retiro Mensual'!$E$2:$E$2629,'Retiro Mensual'!$A$2:$A$2629,BO$4,'Retiro Mensual'!$B$2:$B$2629,$B28,'Retiro Mensual'!$C$2:$C$2629,BO$5)</f>
        <v>0</v>
      </c>
      <c r="BP28" s="13">
        <f>SUMIFS('Retiro Mensual'!$E$2:$E$2629,'Retiro Mensual'!$A$2:$A$2629,BP$4,'Retiro Mensual'!$B$2:$B$2629,$B28,'Retiro Mensual'!$C$2:$C$2629,BP$5)</f>
        <v>0</v>
      </c>
      <c r="BQ28" s="13">
        <f>SUMIFS('Retiro Mensual'!$E$2:$E$2629,'Retiro Mensual'!$A$2:$A$2629,BQ$4,'Retiro Mensual'!$B$2:$B$2629,$B28,'Retiro Mensual'!$C$2:$C$2629,BQ$5)</f>
        <v>0</v>
      </c>
      <c r="BR28" s="13">
        <f>SUMIFS('Retiro Mensual'!$E$2:$E$2629,'Retiro Mensual'!$A$2:$A$2629,BR$4,'Retiro Mensual'!$B$2:$B$2629,$B28,'Retiro Mensual'!$C$2:$C$2629,BR$5)</f>
        <v>0</v>
      </c>
      <c r="BS28" s="13">
        <f>SUMIFS('Retiro Mensual'!$E$2:$E$2629,'Retiro Mensual'!$A$2:$A$2629,BS$4,'Retiro Mensual'!$B$2:$B$2629,$B28,'Retiro Mensual'!$C$2:$C$2629,BS$5)</f>
        <v>0</v>
      </c>
      <c r="BT28" s="13">
        <f>SUMIFS('Retiro Mensual'!$E$2:$E$2629,'Retiro Mensual'!$A$2:$A$2629,BT$4,'Retiro Mensual'!$B$2:$B$2629,$B28,'Retiro Mensual'!$C$2:$C$2629,BT$5)</f>
        <v>0</v>
      </c>
      <c r="BU28" s="13">
        <f>SUMIFS('Retiro Mensual'!$E$2:$E$2629,'Retiro Mensual'!$A$2:$A$2629,BU$4,'Retiro Mensual'!$B$2:$B$2629,$B28,'Retiro Mensual'!$C$2:$C$2629,BU$5)</f>
        <v>0</v>
      </c>
      <c r="BV28" s="13">
        <f>SUMIFS('Retiro Mensual'!$E$2:$E$2629,'Retiro Mensual'!$A$2:$A$2629,BV$4,'Retiro Mensual'!$B$2:$B$2629,$B28,'Retiro Mensual'!$C$2:$C$2629,BV$5)</f>
        <v>0</v>
      </c>
      <c r="BW28" s="14">
        <f>SUMIFS('Retiro Mensual'!$E$2:$E$2629,'Retiro Mensual'!$A$2:$A$2629,BW$4,'Retiro Mensual'!$B$2:$B$2629,$B28,'Retiro Mensual'!$C$2:$C$2629,BW$5)</f>
        <v>0</v>
      </c>
      <c r="BX28" s="13"/>
      <c r="BY28" s="12">
        <f>SUMIFS('Compra Ventas'!$E$2:$E$2700,'Compra Ventas'!$A$2:$A$2700,BY$4,'Compra Ventas'!$B$2:$B$2700,$B28,'Compra Ventas'!$C$2:$C$2700,BY$5)</f>
        <v>0</v>
      </c>
      <c r="BZ28" s="13">
        <f>SUMIFS('Compra Ventas'!$E$2:$E$2700,'Compra Ventas'!$A$2:$A$2700,BZ$4,'Compra Ventas'!$B$2:$B$2700,$B28,'Compra Ventas'!$C$2:$C$2700,BZ$5)</f>
        <v>0</v>
      </c>
      <c r="CA28" s="13">
        <f>SUMIFS('Compra Ventas'!$E$2:$E$2700,'Compra Ventas'!$A$2:$A$2700,CA$4,'Compra Ventas'!$B$2:$B$2700,$B28,'Compra Ventas'!$C$2:$C$2700,CA$5)</f>
        <v>0</v>
      </c>
      <c r="CB28" s="13">
        <f>SUMIFS('Compra Ventas'!$E$2:$E$2700,'Compra Ventas'!$A$2:$A$2700,CB$4,'Compra Ventas'!$B$2:$B$2700,$B28,'Compra Ventas'!$C$2:$C$2700,CB$5)</f>
        <v>0</v>
      </c>
      <c r="CC28" s="13">
        <f>SUMIFS('Compra Ventas'!$E$2:$E$2700,'Compra Ventas'!$A$2:$A$2700,CC$4,'Compra Ventas'!$B$2:$B$2700,$B28,'Compra Ventas'!$C$2:$C$2700,CC$5)</f>
        <v>0</v>
      </c>
      <c r="CD28" s="13">
        <f>SUMIFS('Compra Ventas'!$E$2:$E$2700,'Compra Ventas'!$A$2:$A$2700,CD$4,'Compra Ventas'!$B$2:$B$2700,$B28,'Compra Ventas'!$C$2:$C$2700,CD$5)</f>
        <v>0</v>
      </c>
      <c r="CE28" s="13">
        <f>SUMIFS('Compra Ventas'!$E$2:$E$2700,'Compra Ventas'!$A$2:$A$2700,CE$4,'Compra Ventas'!$B$2:$B$2700,$B28,'Compra Ventas'!$C$2:$C$2700,CE$5)</f>
        <v>0</v>
      </c>
      <c r="CF28" s="13">
        <f>SUMIFS('Compra Ventas'!$E$2:$E$2700,'Compra Ventas'!$A$2:$A$2700,CF$4,'Compra Ventas'!$B$2:$B$2700,$B28,'Compra Ventas'!$C$2:$C$2700,CF$5)</f>
        <v>0</v>
      </c>
      <c r="CG28" s="13">
        <f>SUMIFS('Compra Ventas'!$E$2:$E$2700,'Compra Ventas'!$A$2:$A$2700,CG$4,'Compra Ventas'!$B$2:$B$2700,$B28,'Compra Ventas'!$C$2:$C$2700,CG$5)</f>
        <v>0</v>
      </c>
      <c r="CH28" s="13">
        <f>SUMIFS('Compra Ventas'!$E$2:$E$2700,'Compra Ventas'!$A$2:$A$2700,CH$4,'Compra Ventas'!$B$2:$B$2700,$B28,'Compra Ventas'!$C$2:$C$2700,CH$5)</f>
        <v>0</v>
      </c>
      <c r="CI28" s="13">
        <f>SUMIFS('Compra Ventas'!$E$2:$E$2700,'Compra Ventas'!$A$2:$A$2700,CI$4,'Compra Ventas'!$B$2:$B$2700,$B28,'Compra Ventas'!$C$2:$C$2700,CI$5)</f>
        <v>0</v>
      </c>
      <c r="CJ28" s="14">
        <f>SUMIFS('Compra Ventas'!$E$2:$E$2700,'Compra Ventas'!$A$2:$A$2700,CJ$4,'Compra Ventas'!$B$2:$B$2700,$B28,'Compra Ventas'!$C$2:$C$2700,CJ$5)</f>
        <v>0</v>
      </c>
      <c r="CK28" s="12">
        <f>SUMIFS('Compra Ventas'!$E$2:$E$2700,'Compra Ventas'!$A$2:$A$2700,CK$4,'Compra Ventas'!$B$2:$B$2700,$B28,'Compra Ventas'!$C$2:$C$2700,CK$5)</f>
        <v>0</v>
      </c>
      <c r="CL28" s="13">
        <f>SUMIFS('Compra Ventas'!$E$2:$E$2700,'Compra Ventas'!$A$2:$A$2700,CL$4,'Compra Ventas'!$B$2:$B$2700,$B28,'Compra Ventas'!$C$2:$C$2700,CL$5)</f>
        <v>0</v>
      </c>
      <c r="CM28" s="13">
        <f>SUMIFS('Compra Ventas'!$E$2:$E$2700,'Compra Ventas'!$A$2:$A$2700,CM$4,'Compra Ventas'!$B$2:$B$2700,$B28,'Compra Ventas'!$C$2:$C$2700,CM$5)</f>
        <v>0</v>
      </c>
      <c r="CN28" s="13">
        <f>SUMIFS('Compra Ventas'!$E$2:$E$2700,'Compra Ventas'!$A$2:$A$2700,CN$4,'Compra Ventas'!$B$2:$B$2700,$B28,'Compra Ventas'!$C$2:$C$2700,CN$5)</f>
        <v>0</v>
      </c>
      <c r="CO28" s="13">
        <f>SUMIFS('Compra Ventas'!$E$2:$E$2700,'Compra Ventas'!$A$2:$A$2700,CO$4,'Compra Ventas'!$B$2:$B$2700,$B28,'Compra Ventas'!$C$2:$C$2700,CO$5)</f>
        <v>0</v>
      </c>
      <c r="CP28" s="13">
        <f>SUMIFS('Compra Ventas'!$E$2:$E$2700,'Compra Ventas'!$A$2:$A$2700,CP$4,'Compra Ventas'!$B$2:$B$2700,$B28,'Compra Ventas'!$C$2:$C$2700,CP$5)</f>
        <v>0</v>
      </c>
      <c r="CQ28" s="13">
        <f>SUMIFS('Compra Ventas'!$E$2:$E$2700,'Compra Ventas'!$A$2:$A$2700,CQ$4,'Compra Ventas'!$B$2:$B$2700,$B28,'Compra Ventas'!$C$2:$C$2700,CQ$5)</f>
        <v>0</v>
      </c>
      <c r="CR28" s="13">
        <f>SUMIFS('Compra Ventas'!$E$2:$E$2700,'Compra Ventas'!$A$2:$A$2700,CR$4,'Compra Ventas'!$B$2:$B$2700,$B28,'Compra Ventas'!$C$2:$C$2700,CR$5)</f>
        <v>0</v>
      </c>
      <c r="CS28" s="13">
        <f>SUMIFS('Compra Ventas'!$E$2:$E$2700,'Compra Ventas'!$A$2:$A$2700,CS$4,'Compra Ventas'!$B$2:$B$2700,$B28,'Compra Ventas'!$C$2:$C$2700,CS$5)</f>
        <v>0</v>
      </c>
      <c r="CT28" s="13">
        <f>SUMIFS('Compra Ventas'!$E$2:$E$2700,'Compra Ventas'!$A$2:$A$2700,CT$4,'Compra Ventas'!$B$2:$B$2700,$B28,'Compra Ventas'!$C$2:$C$2700,CT$5)</f>
        <v>0</v>
      </c>
      <c r="CU28" s="13">
        <f>SUMIFS('Compra Ventas'!$E$2:$E$2700,'Compra Ventas'!$A$2:$A$2700,CU$4,'Compra Ventas'!$B$2:$B$2700,$B28,'Compra Ventas'!$C$2:$C$2700,CU$5)</f>
        <v>0</v>
      </c>
      <c r="CV28" s="14">
        <f>SUMIFS('Compra Ventas'!$E$2:$E$2700,'Compra Ventas'!$A$2:$A$2700,CV$4,'Compra Ventas'!$B$2:$B$2700,$B28,'Compra Ventas'!$C$2:$C$2700,CV$5)</f>
        <v>0</v>
      </c>
      <c r="CW28" s="12">
        <f>SUMIFS('Compra Ventas'!$E$2:$E$2700,'Compra Ventas'!$A$2:$A$2700,CW$4,'Compra Ventas'!$B$2:$B$2700,$B28,'Compra Ventas'!$C$2:$C$2700,CW$5)</f>
        <v>0</v>
      </c>
      <c r="CX28" s="13">
        <f>SUMIFS('Compra Ventas'!$E$2:$E$2700,'Compra Ventas'!$A$2:$A$2700,CX$4,'Compra Ventas'!$B$2:$B$2700,$B28,'Compra Ventas'!$C$2:$C$2700,CX$5)</f>
        <v>0</v>
      </c>
      <c r="CY28" s="13">
        <f>SUMIFS('Compra Ventas'!$E$2:$E$2700,'Compra Ventas'!$A$2:$A$2700,CY$4,'Compra Ventas'!$B$2:$B$2700,$B28,'Compra Ventas'!$C$2:$C$2700,CY$5)</f>
        <v>0</v>
      </c>
      <c r="CZ28" s="13">
        <f>SUMIFS('Compra Ventas'!$E$2:$E$2700,'Compra Ventas'!$A$2:$A$2700,CZ$4,'Compra Ventas'!$B$2:$B$2700,$B28,'Compra Ventas'!$C$2:$C$2700,CZ$5)</f>
        <v>0</v>
      </c>
      <c r="DA28" s="13">
        <f>SUMIFS('Compra Ventas'!$E$2:$E$2700,'Compra Ventas'!$A$2:$A$2700,DA$4,'Compra Ventas'!$B$2:$B$2700,$B28,'Compra Ventas'!$C$2:$C$2700,DA$5)</f>
        <v>0</v>
      </c>
      <c r="DB28" s="13">
        <f>SUMIFS('Compra Ventas'!$E$2:$E$2700,'Compra Ventas'!$A$2:$A$2700,DB$4,'Compra Ventas'!$B$2:$B$2700,$B28,'Compra Ventas'!$C$2:$C$2700,DB$5)</f>
        <v>0</v>
      </c>
      <c r="DC28" s="13">
        <f>SUMIFS('Compra Ventas'!$E$2:$E$2700,'Compra Ventas'!$A$2:$A$2700,DC$4,'Compra Ventas'!$B$2:$B$2700,$B28,'Compra Ventas'!$C$2:$C$2700,DC$5)</f>
        <v>0</v>
      </c>
      <c r="DD28" s="13">
        <f>SUMIFS('Compra Ventas'!$E$2:$E$2700,'Compra Ventas'!$A$2:$A$2700,DD$4,'Compra Ventas'!$B$2:$B$2700,$B28,'Compra Ventas'!$C$2:$C$2700,DD$5)</f>
        <v>0</v>
      </c>
      <c r="DE28" s="13">
        <f>SUMIFS('Compra Ventas'!$E$2:$E$2700,'Compra Ventas'!$A$2:$A$2700,DE$4,'Compra Ventas'!$B$2:$B$2700,$B28,'Compra Ventas'!$C$2:$C$2700,DE$5)</f>
        <v>0</v>
      </c>
      <c r="DF28" s="13">
        <f>SUMIFS('Compra Ventas'!$E$2:$E$2700,'Compra Ventas'!$A$2:$A$2700,DF$4,'Compra Ventas'!$B$2:$B$2700,$B28,'Compra Ventas'!$C$2:$C$2700,DF$5)</f>
        <v>0</v>
      </c>
      <c r="DG28" s="13">
        <f>SUMIFS('Compra Ventas'!$E$2:$E$2700,'Compra Ventas'!$A$2:$A$2700,DG$4,'Compra Ventas'!$B$2:$B$2700,$B28,'Compra Ventas'!$C$2:$C$2700,DG$5)</f>
        <v>0</v>
      </c>
      <c r="DH28" s="14">
        <f>SUMIFS('Compra Ventas'!$E$2:$E$2700,'Compra Ventas'!$A$2:$A$2700,DH$4,'Compra Ventas'!$B$2:$B$2700,$B28,'Compra Ventas'!$C$2:$C$2700,DH$5)</f>
        <v>0</v>
      </c>
      <c r="DI28" s="84"/>
      <c r="DJ28" s="98">
        <f>SUMIFS('Ajuste Ciclado'!D$5:D$47,'Ajuste Ciclado'!$C$5:$C$47,Balance!DJ$4,'Ajuste Ciclado'!$B$5:$B$47,Balance!$B28)</f>
        <v>0</v>
      </c>
      <c r="DK28" s="99">
        <f>SUMIFS('Ajuste Ciclado'!E$5:E$47,'Ajuste Ciclado'!$C$5:$C$47,Balance!DK$4,'Ajuste Ciclado'!$B$5:$B$47,Balance!$B28)</f>
        <v>0</v>
      </c>
      <c r="DL28" s="99">
        <f>SUMIFS('Ajuste Ciclado'!F$5:F$47,'Ajuste Ciclado'!$C$5:$C$47,Balance!DL$4,'Ajuste Ciclado'!$B$5:$B$47,Balance!$B28)</f>
        <v>0</v>
      </c>
      <c r="DM28" s="99">
        <f>SUMIFS('Ajuste Ciclado'!G$5:G$47,'Ajuste Ciclado'!$C$5:$C$47,Balance!DM$4,'Ajuste Ciclado'!$B$5:$B$47,Balance!$B28)</f>
        <v>0</v>
      </c>
      <c r="DN28" s="99">
        <f>SUMIFS('Ajuste Ciclado'!H$5:H$47,'Ajuste Ciclado'!$C$5:$C$47,Balance!DN$4,'Ajuste Ciclado'!$B$5:$B$47,Balance!$B28)</f>
        <v>0</v>
      </c>
      <c r="DO28" s="99">
        <f>SUMIFS('Ajuste Ciclado'!I$5:I$47,'Ajuste Ciclado'!$C$5:$C$47,Balance!DO$4,'Ajuste Ciclado'!$B$5:$B$47,Balance!$B28)</f>
        <v>0</v>
      </c>
      <c r="DP28" s="99">
        <f>SUMIFS('Ajuste Ciclado'!J$5:J$47,'Ajuste Ciclado'!$C$5:$C$47,Balance!DP$4,'Ajuste Ciclado'!$B$5:$B$47,Balance!$B28)</f>
        <v>0</v>
      </c>
      <c r="DQ28" s="99">
        <f>SUMIFS('Ajuste Ciclado'!K$5:K$47,'Ajuste Ciclado'!$C$5:$C$47,Balance!DQ$4,'Ajuste Ciclado'!$B$5:$B$47,Balance!$B28)</f>
        <v>0</v>
      </c>
      <c r="DR28" s="99">
        <f>SUMIFS('Ajuste Ciclado'!L$5:L$47,'Ajuste Ciclado'!$C$5:$C$47,Balance!DR$4,'Ajuste Ciclado'!$B$5:$B$47,Balance!$B28)</f>
        <v>0</v>
      </c>
      <c r="DS28" s="99">
        <f>SUMIFS('Ajuste Ciclado'!M$5:M$47,'Ajuste Ciclado'!$C$5:$C$47,Balance!DS$4,'Ajuste Ciclado'!$B$5:$B$47,Balance!$B28)</f>
        <v>0</v>
      </c>
      <c r="DT28" s="99">
        <f>SUMIFS('Ajuste Ciclado'!N$5:N$47,'Ajuste Ciclado'!$C$5:$C$47,Balance!DT$4,'Ajuste Ciclado'!$B$5:$B$47,Balance!$B28)</f>
        <v>0</v>
      </c>
      <c r="DU28" s="100">
        <f>SUMIFS('Ajuste Ciclado'!O$5:O$47,'Ajuste Ciclado'!$C$5:$C$47,Balance!DU$4,'Ajuste Ciclado'!$B$5:$B$47,Balance!$B28)</f>
        <v>0</v>
      </c>
      <c r="DV28" s="98">
        <f>SUMIFS('Ajuste Ciclado'!D$5:D$47,'Ajuste Ciclado'!$C$5:$C$47,Balance!DV$4,'Ajuste Ciclado'!$B$5:$B$47,Balance!$B28)</f>
        <v>0</v>
      </c>
      <c r="DW28" s="99">
        <f>SUMIFS('Ajuste Ciclado'!E$5:E$47,'Ajuste Ciclado'!$C$5:$C$47,Balance!DW$4,'Ajuste Ciclado'!$B$5:$B$47,Balance!$B28)</f>
        <v>0</v>
      </c>
      <c r="DX28" s="99">
        <f>SUMIFS('Ajuste Ciclado'!F$5:F$47,'Ajuste Ciclado'!$C$5:$C$47,Balance!DX$4,'Ajuste Ciclado'!$B$5:$B$47,Balance!$B28)</f>
        <v>0</v>
      </c>
      <c r="DY28" s="99">
        <f>SUMIFS('Ajuste Ciclado'!G$5:G$47,'Ajuste Ciclado'!$C$5:$C$47,Balance!DY$4,'Ajuste Ciclado'!$B$5:$B$47,Balance!$B28)</f>
        <v>0</v>
      </c>
      <c r="DZ28" s="99">
        <f>SUMIFS('Ajuste Ciclado'!H$5:H$47,'Ajuste Ciclado'!$C$5:$C$47,Balance!DZ$4,'Ajuste Ciclado'!$B$5:$B$47,Balance!$B28)</f>
        <v>0</v>
      </c>
      <c r="EA28" s="99">
        <f>SUMIFS('Ajuste Ciclado'!I$5:I$47,'Ajuste Ciclado'!$C$5:$C$47,Balance!EA$4,'Ajuste Ciclado'!$B$5:$B$47,Balance!$B28)</f>
        <v>0</v>
      </c>
      <c r="EB28" s="99">
        <f>SUMIFS('Ajuste Ciclado'!J$5:J$47,'Ajuste Ciclado'!$C$5:$C$47,Balance!EB$4,'Ajuste Ciclado'!$B$5:$B$47,Balance!$B28)</f>
        <v>0</v>
      </c>
      <c r="EC28" s="99">
        <f>SUMIFS('Ajuste Ciclado'!K$5:K$47,'Ajuste Ciclado'!$C$5:$C$47,Balance!EC$4,'Ajuste Ciclado'!$B$5:$B$47,Balance!$B28)</f>
        <v>0</v>
      </c>
      <c r="ED28" s="99">
        <f>SUMIFS('Ajuste Ciclado'!L$5:L$47,'Ajuste Ciclado'!$C$5:$C$47,Balance!ED$4,'Ajuste Ciclado'!$B$5:$B$47,Balance!$B28)</f>
        <v>0</v>
      </c>
      <c r="EE28" s="99">
        <f>SUMIFS('Ajuste Ciclado'!M$5:M$47,'Ajuste Ciclado'!$C$5:$C$47,Balance!EE$4,'Ajuste Ciclado'!$B$5:$B$47,Balance!$B28)</f>
        <v>0</v>
      </c>
      <c r="EF28" s="99">
        <f>SUMIFS('Ajuste Ciclado'!N$5:N$47,'Ajuste Ciclado'!$C$5:$C$47,Balance!EF$4,'Ajuste Ciclado'!$B$5:$B$47,Balance!$B28)</f>
        <v>0</v>
      </c>
      <c r="EG28" s="100">
        <f>SUMIFS('Ajuste Ciclado'!O$5:O$47,'Ajuste Ciclado'!$C$5:$C$47,Balance!EG$4,'Ajuste Ciclado'!$B$5:$B$47,Balance!$B28)</f>
        <v>0</v>
      </c>
      <c r="EH28" s="98">
        <f>SUMIFS('Ajuste Ciclado'!D$5:D$47,'Ajuste Ciclado'!$C$5:$C$47,Balance!EH$4,'Ajuste Ciclado'!$B$5:$B$47,Balance!$B28)</f>
        <v>0</v>
      </c>
      <c r="EI28" s="99">
        <f>SUMIFS('Ajuste Ciclado'!E$5:E$47,'Ajuste Ciclado'!$C$5:$C$47,Balance!EI$4,'Ajuste Ciclado'!$B$5:$B$47,Balance!$B28)</f>
        <v>0</v>
      </c>
      <c r="EJ28" s="99">
        <f>SUMIFS('Ajuste Ciclado'!F$5:F$47,'Ajuste Ciclado'!$C$5:$C$47,Balance!EJ$4,'Ajuste Ciclado'!$B$5:$B$47,Balance!$B28)</f>
        <v>0</v>
      </c>
      <c r="EK28" s="99">
        <f>SUMIFS('Ajuste Ciclado'!G$5:G$47,'Ajuste Ciclado'!$C$5:$C$47,Balance!EK$4,'Ajuste Ciclado'!$B$5:$B$47,Balance!$B28)</f>
        <v>0</v>
      </c>
      <c r="EL28" s="99">
        <f>SUMIFS('Ajuste Ciclado'!H$5:H$47,'Ajuste Ciclado'!$C$5:$C$47,Balance!EL$4,'Ajuste Ciclado'!$B$5:$B$47,Balance!$B28)</f>
        <v>0</v>
      </c>
      <c r="EM28" s="99">
        <f>SUMIFS('Ajuste Ciclado'!I$5:I$47,'Ajuste Ciclado'!$C$5:$C$47,Balance!EM$4,'Ajuste Ciclado'!$B$5:$B$47,Balance!$B28)</f>
        <v>0</v>
      </c>
      <c r="EN28" s="99">
        <f>SUMIFS('Ajuste Ciclado'!J$5:J$47,'Ajuste Ciclado'!$C$5:$C$47,Balance!EN$4,'Ajuste Ciclado'!$B$5:$B$47,Balance!$B28)</f>
        <v>0</v>
      </c>
      <c r="EO28" s="99">
        <f>SUMIFS('Ajuste Ciclado'!K$5:K$47,'Ajuste Ciclado'!$C$5:$C$47,Balance!EO$4,'Ajuste Ciclado'!$B$5:$B$47,Balance!$B28)</f>
        <v>0</v>
      </c>
      <c r="EP28" s="99">
        <f>SUMIFS('Ajuste Ciclado'!L$5:L$47,'Ajuste Ciclado'!$C$5:$C$47,Balance!EP$4,'Ajuste Ciclado'!$B$5:$B$47,Balance!$B28)</f>
        <v>0</v>
      </c>
      <c r="EQ28" s="99">
        <f>SUMIFS('Ajuste Ciclado'!M$5:M$47,'Ajuste Ciclado'!$C$5:$C$47,Balance!EQ$4,'Ajuste Ciclado'!$B$5:$B$47,Balance!$B28)</f>
        <v>0</v>
      </c>
      <c r="ER28" s="99">
        <f>SUMIFS('Ajuste Ciclado'!N$5:N$47,'Ajuste Ciclado'!$C$5:$C$47,Balance!ER$4,'Ajuste Ciclado'!$B$5:$B$47,Balance!$B28)</f>
        <v>0</v>
      </c>
      <c r="ES28" s="100">
        <f>SUMIFS('Ajuste Ciclado'!O$5:O$47,'Ajuste Ciclado'!$C$5:$C$47,Balance!ES$4,'Ajuste Ciclado'!$B$5:$B$47,Balance!$B28)</f>
        <v>0</v>
      </c>
      <c r="ET28" s="84"/>
      <c r="EU28" s="12">
        <f t="shared" si="129"/>
        <v>76044.659556313258</v>
      </c>
      <c r="EV28" s="13">
        <f t="shared" si="93"/>
        <v>91780.473445039519</v>
      </c>
      <c r="EW28" s="13">
        <f t="shared" si="94"/>
        <v>82312.632190044023</v>
      </c>
      <c r="EX28" s="13">
        <f t="shared" si="95"/>
        <v>76787.977995370951</v>
      </c>
      <c r="EY28" s="13">
        <f t="shared" si="96"/>
        <v>66671.970923307061</v>
      </c>
      <c r="EZ28" s="13">
        <f t="shared" si="97"/>
        <v>68491.044827560763</v>
      </c>
      <c r="FA28" s="13">
        <f t="shared" si="98"/>
        <v>30292.974373962079</v>
      </c>
      <c r="FB28" s="13">
        <f t="shared" si="99"/>
        <v>13589.762782666279</v>
      </c>
      <c r="FC28" s="13">
        <f t="shared" si="100"/>
        <v>13606.79348864384</v>
      </c>
      <c r="FD28" s="13">
        <f t="shared" si="101"/>
        <v>12492.120660822929</v>
      </c>
      <c r="FE28" s="13">
        <f t="shared" si="102"/>
        <v>17775.120068286931</v>
      </c>
      <c r="FF28" s="14">
        <f t="shared" si="103"/>
        <v>20447.19627308768</v>
      </c>
      <c r="FG28" s="12">
        <f t="shared" si="104"/>
        <v>76268.217157760955</v>
      </c>
      <c r="FH28" s="13">
        <f t="shared" si="105"/>
        <v>92236.375679060249</v>
      </c>
      <c r="FI28" s="13">
        <f t="shared" si="106"/>
        <v>82536.822076486715</v>
      </c>
      <c r="FJ28" s="13">
        <f t="shared" si="107"/>
        <v>75088.052923535564</v>
      </c>
      <c r="FK28" s="13">
        <f t="shared" si="108"/>
        <v>67159.43354828468</v>
      </c>
      <c r="FL28" s="13">
        <f t="shared" si="109"/>
        <v>68622.100263175511</v>
      </c>
      <c r="FM28" s="13">
        <f t="shared" si="110"/>
        <v>31404.95022289738</v>
      </c>
      <c r="FN28" s="13">
        <f t="shared" si="111"/>
        <v>13458.511977672761</v>
      </c>
      <c r="FO28" s="13">
        <f t="shared" si="112"/>
        <v>12475.007571782789</v>
      </c>
      <c r="FP28" s="13">
        <f t="shared" si="113"/>
        <v>13738.354107129169</v>
      </c>
      <c r="FQ28" s="13">
        <f t="shared" si="114"/>
        <v>18877.30990331489</v>
      </c>
      <c r="FR28" s="14">
        <f t="shared" si="115"/>
        <v>22593.031211848142</v>
      </c>
      <c r="FS28" s="12">
        <f t="shared" si="116"/>
        <v>76229.066525218834</v>
      </c>
      <c r="FT28" s="13">
        <f t="shared" si="117"/>
        <v>91914.799608407469</v>
      </c>
      <c r="FU28" s="13">
        <f t="shared" si="118"/>
        <v>82363.132834649368</v>
      </c>
      <c r="FV28" s="13">
        <f t="shared" si="119"/>
        <v>74957.030779345514</v>
      </c>
      <c r="FW28" s="13">
        <f t="shared" si="120"/>
        <v>66379.844626977894</v>
      </c>
      <c r="FX28" s="13">
        <f t="shared" si="121"/>
        <v>71097.949974836069</v>
      </c>
      <c r="FY28" s="13">
        <f t="shared" si="122"/>
        <v>31577.142291062191</v>
      </c>
      <c r="FZ28" s="13">
        <f t="shared" si="123"/>
        <v>13859.512913002911</v>
      </c>
      <c r="GA28" s="13">
        <f t="shared" si="124"/>
        <v>13528.30794841846</v>
      </c>
      <c r="GB28" s="13">
        <f t="shared" si="125"/>
        <v>15918.991868144571</v>
      </c>
      <c r="GC28" s="13">
        <f t="shared" si="126"/>
        <v>19023.783294563571</v>
      </c>
      <c r="GD28" s="14">
        <f t="shared" si="127"/>
        <v>24227.13019728387</v>
      </c>
      <c r="GE28" s="84"/>
      <c r="GF28" s="12">
        <f t="shared" si="130"/>
        <v>570292.72658510529</v>
      </c>
      <c r="GG28" s="13">
        <f t="shared" si="130"/>
        <v>574458.16664294887</v>
      </c>
      <c r="GH28" s="14">
        <f t="shared" si="130"/>
        <v>581076.69286191068</v>
      </c>
      <c r="GI28" s="6">
        <f t="shared" si="131"/>
        <v>1</v>
      </c>
      <c r="GJ28" s="12">
        <f t="shared" si="132"/>
        <v>0</v>
      </c>
      <c r="GK28" s="13">
        <f t="shared" si="133"/>
        <v>0</v>
      </c>
      <c r="GL28" s="14">
        <f t="shared" si="134"/>
        <v>0</v>
      </c>
      <c r="GM28" s="84"/>
      <c r="GN28" s="66">
        <f t="shared" si="135"/>
        <v>0</v>
      </c>
      <c r="GO28" s="84"/>
      <c r="GP28" s="63" t="str" cm="1">
        <f t="array" ref="GP28">INDEX($GF$4:$GH$4,1,GI28)</f>
        <v>Sample 1</v>
      </c>
      <c r="GQ28" s="12">
        <f t="shared" si="136"/>
        <v>12492.120660822929</v>
      </c>
      <c r="GR28" s="13">
        <f t="shared" si="136"/>
        <v>13589.762782666279</v>
      </c>
      <c r="GS28" s="14">
        <f t="shared" si="136"/>
        <v>13606.79348864384</v>
      </c>
      <c r="GT28" s="12">
        <f t="shared" si="137"/>
        <v>12475.007571782789</v>
      </c>
      <c r="GU28" s="13">
        <f t="shared" si="137"/>
        <v>13458.511977672761</v>
      </c>
      <c r="GV28" s="14">
        <f t="shared" si="137"/>
        <v>13738.354107129169</v>
      </c>
      <c r="GW28" s="12">
        <f t="shared" si="138"/>
        <v>13528.30794841846</v>
      </c>
      <c r="GX28" s="13">
        <f t="shared" si="138"/>
        <v>13859.512913002911</v>
      </c>
      <c r="GY28" s="14">
        <f t="shared" si="138"/>
        <v>15918.991868144571</v>
      </c>
      <c r="GZ28" s="84" t="str">
        <f t="shared" si="128"/>
        <v>Sample 1</v>
      </c>
      <c r="HA28" s="12">
        <f t="shared" si="139"/>
        <v>0</v>
      </c>
      <c r="HB28" s="13">
        <f t="shared" si="139"/>
        <v>0</v>
      </c>
      <c r="HC28" s="14">
        <f t="shared" si="139"/>
        <v>0</v>
      </c>
      <c r="HD28" s="6">
        <f t="shared" si="140"/>
        <v>0</v>
      </c>
      <c r="HE28" s="84" t="str">
        <f t="shared" si="141"/>
        <v>Ok</v>
      </c>
    </row>
    <row r="29" spans="2:213" hidden="1" x14ac:dyDescent="0.3">
      <c r="B29" s="84" t="s">
        <v>14</v>
      </c>
      <c r="C29" s="12">
        <f>SUMIFS(Inyecciones!$E$2:$E$14185,Inyecciones!$A$2:$A$14185,Balance!C$4,Inyecciones!$B$2:$B$14185,Balance!$B29,Inyecciones!$C$2:$C$14185,Balance!C$5)</f>
        <v>6259516.5720971031</v>
      </c>
      <c r="D29" s="13">
        <f>SUMIFS(Inyecciones!$E$2:$E$14185,Inyecciones!$A$2:$A$14185,Balance!D$4,Inyecciones!$B$2:$B$14185,Balance!$B29,Inyecciones!$C$2:$C$14185,Balance!D$5)</f>
        <v>6559671.5025088759</v>
      </c>
      <c r="E29" s="13">
        <f>SUMIFS(Inyecciones!$E$2:$E$14185,Inyecciones!$A$2:$A$14185,Balance!E$4,Inyecciones!$B$2:$B$14185,Balance!$B29,Inyecciones!$C$2:$C$14185,Balance!E$5)</f>
        <v>6919227.7176400106</v>
      </c>
      <c r="F29" s="13">
        <f>SUMIFS(Inyecciones!$E$2:$E$14185,Inyecciones!$A$2:$A$14185,Balance!F$4,Inyecciones!$B$2:$B$14185,Balance!$B29,Inyecciones!$C$2:$C$14185,Balance!F$5)</f>
        <v>6837208.4841836328</v>
      </c>
      <c r="G29" s="13">
        <f>SUMIFS(Inyecciones!$E$2:$E$14185,Inyecciones!$A$2:$A$14185,Balance!G$4,Inyecciones!$B$2:$B$14185,Balance!$B29,Inyecciones!$C$2:$C$14185,Balance!G$5)</f>
        <v>7247552.5925069591</v>
      </c>
      <c r="H29" s="13">
        <f>SUMIFS(Inyecciones!$E$2:$E$14185,Inyecciones!$A$2:$A$14185,Balance!H$4,Inyecciones!$B$2:$B$14185,Balance!$B29,Inyecciones!$C$2:$C$14185,Balance!H$5)</f>
        <v>6001713.27907544</v>
      </c>
      <c r="I29" s="13">
        <f>SUMIFS(Inyecciones!$E$2:$E$14185,Inyecciones!$A$2:$A$14185,Balance!I$4,Inyecciones!$B$2:$B$14185,Balance!$B29,Inyecciones!$C$2:$C$14185,Balance!I$5)</f>
        <v>5779761.4884547954</v>
      </c>
      <c r="J29" s="13">
        <f>SUMIFS(Inyecciones!$E$2:$E$14185,Inyecciones!$A$2:$A$14185,Balance!J$4,Inyecciones!$B$2:$B$14185,Balance!$B29,Inyecciones!$C$2:$C$14185,Balance!J$5)</f>
        <v>6178715.5958994441</v>
      </c>
      <c r="K29" s="13">
        <f>SUMIFS(Inyecciones!$E$2:$E$14185,Inyecciones!$A$2:$A$14185,Balance!K$4,Inyecciones!$B$2:$B$14185,Balance!$B29,Inyecciones!$C$2:$C$14185,Balance!K$5)</f>
        <v>5192802.3881715452</v>
      </c>
      <c r="L29" s="13">
        <f>SUMIFS(Inyecciones!$E$2:$E$14185,Inyecciones!$A$2:$A$14185,Balance!L$4,Inyecciones!$B$2:$B$14185,Balance!$B29,Inyecciones!$C$2:$C$14185,Balance!L$5)</f>
        <v>2151595.0089557092</v>
      </c>
      <c r="M29" s="13">
        <f>SUMIFS(Inyecciones!$E$2:$E$14185,Inyecciones!$A$2:$A$14185,Balance!M$4,Inyecciones!$B$2:$B$14185,Balance!$B29,Inyecciones!$C$2:$C$14185,Balance!M$5)</f>
        <v>1720538.6476010301</v>
      </c>
      <c r="N29" s="14">
        <f>SUMIFS(Inyecciones!$E$2:$E$14185,Inyecciones!$A$2:$A$14185,Balance!N$4,Inyecciones!$B$2:$B$14185,Balance!$B29,Inyecciones!$C$2:$C$14185,Balance!N$5)</f>
        <v>1719376.6412322491</v>
      </c>
      <c r="O29" s="12">
        <f>SUMIFS(Inyecciones!$E$2:$E$14185,Inyecciones!$A$2:$A$14185,Balance!O$4,Inyecciones!$B$2:$B$14185,Balance!$B29,Inyecciones!$C$2:$C$14185,Balance!O$5)</f>
        <v>6278545.4051615139</v>
      </c>
      <c r="P29" s="13">
        <f>SUMIFS(Inyecciones!$E$2:$E$14185,Inyecciones!$A$2:$A$14185,Balance!P$4,Inyecciones!$B$2:$B$14185,Balance!$B29,Inyecciones!$C$2:$C$14185,Balance!P$5)</f>
        <v>6682813.8798558954</v>
      </c>
      <c r="Q29" s="13">
        <f>SUMIFS(Inyecciones!$E$2:$E$14185,Inyecciones!$A$2:$A$14185,Balance!Q$4,Inyecciones!$B$2:$B$14185,Balance!$B29,Inyecciones!$C$2:$C$14185,Balance!Q$5)</f>
        <v>7028580.3432128252</v>
      </c>
      <c r="R29" s="13">
        <f>SUMIFS(Inyecciones!$E$2:$E$14185,Inyecciones!$A$2:$A$14185,Balance!R$4,Inyecciones!$B$2:$B$14185,Balance!$B29,Inyecciones!$C$2:$C$14185,Balance!R$5)</f>
        <v>7265373.8005345846</v>
      </c>
      <c r="S29" s="13">
        <f>SUMIFS(Inyecciones!$E$2:$E$14185,Inyecciones!$A$2:$A$14185,Balance!S$4,Inyecciones!$B$2:$B$14185,Balance!$B29,Inyecciones!$C$2:$C$14185,Balance!S$5)</f>
        <v>7206168.3142430568</v>
      </c>
      <c r="T29" s="13">
        <f>SUMIFS(Inyecciones!$E$2:$E$14185,Inyecciones!$A$2:$A$14185,Balance!T$4,Inyecciones!$B$2:$B$14185,Balance!$B29,Inyecciones!$C$2:$C$14185,Balance!T$5)</f>
        <v>6432517.9233180564</v>
      </c>
      <c r="U29" s="13">
        <f>SUMIFS(Inyecciones!$E$2:$E$14185,Inyecciones!$A$2:$A$14185,Balance!U$4,Inyecciones!$B$2:$B$14185,Balance!$B29,Inyecciones!$C$2:$C$14185,Balance!U$5)</f>
        <v>6658543.0717940805</v>
      </c>
      <c r="V29" s="13">
        <f>SUMIFS(Inyecciones!$E$2:$E$14185,Inyecciones!$A$2:$A$14185,Balance!V$4,Inyecciones!$B$2:$B$14185,Balance!$B29,Inyecciones!$C$2:$C$14185,Balance!V$5)</f>
        <v>6245249.159449067</v>
      </c>
      <c r="W29" s="13">
        <f>SUMIFS(Inyecciones!$E$2:$E$14185,Inyecciones!$A$2:$A$14185,Balance!W$4,Inyecciones!$B$2:$B$14185,Balance!$B29,Inyecciones!$C$2:$C$14185,Balance!W$5)</f>
        <v>5324152.5000038361</v>
      </c>
      <c r="X29" s="13">
        <f>SUMIFS(Inyecciones!$E$2:$E$14185,Inyecciones!$A$2:$A$14185,Balance!X$4,Inyecciones!$B$2:$B$14185,Balance!$B29,Inyecciones!$C$2:$C$14185,Balance!X$5)</f>
        <v>2840487.1103639482</v>
      </c>
      <c r="Y29" s="13">
        <f>SUMIFS(Inyecciones!$E$2:$E$14185,Inyecciones!$A$2:$A$14185,Balance!Y$4,Inyecciones!$B$2:$B$14185,Balance!$B29,Inyecciones!$C$2:$C$14185,Balance!Y$5)</f>
        <v>2660221.5691605229</v>
      </c>
      <c r="Z29" s="14">
        <f>SUMIFS(Inyecciones!$E$2:$E$14185,Inyecciones!$A$2:$A$14185,Balance!Z$4,Inyecciones!$B$2:$B$14185,Balance!$B29,Inyecciones!$C$2:$C$14185,Balance!Z$5)</f>
        <v>3519719.3697605538</v>
      </c>
      <c r="AA29" s="12">
        <f>SUMIFS(Inyecciones!$E$2:$E$14185,Inyecciones!$A$2:$A$14185,Balance!AA$4,Inyecciones!$B$2:$B$14185,Balance!$B29,Inyecciones!$C$2:$C$14185,Balance!AA$5)</f>
        <v>6281668.3983372729</v>
      </c>
      <c r="AB29" s="13">
        <f>SUMIFS(Inyecciones!$E$2:$E$14185,Inyecciones!$A$2:$A$14185,Balance!AB$4,Inyecciones!$B$2:$B$14185,Balance!$B29,Inyecciones!$C$2:$C$14185,Balance!AB$5)</f>
        <v>6843340.3616484851</v>
      </c>
      <c r="AC29" s="13">
        <f>SUMIFS(Inyecciones!$E$2:$E$14185,Inyecciones!$A$2:$A$14185,Balance!AC$4,Inyecciones!$B$2:$B$14185,Balance!$B29,Inyecciones!$C$2:$C$14185,Balance!AC$5)</f>
        <v>7009079.4023008402</v>
      </c>
      <c r="AD29" s="13">
        <f>SUMIFS(Inyecciones!$E$2:$E$14185,Inyecciones!$A$2:$A$14185,Balance!AD$4,Inyecciones!$B$2:$B$14185,Balance!$B29,Inyecciones!$C$2:$C$14185,Balance!AD$5)</f>
        <v>7150305.5428957865</v>
      </c>
      <c r="AE29" s="13">
        <f>SUMIFS(Inyecciones!$E$2:$E$14185,Inyecciones!$A$2:$A$14185,Balance!AE$4,Inyecciones!$B$2:$B$14185,Balance!$B29,Inyecciones!$C$2:$C$14185,Balance!AE$5)</f>
        <v>7460342.0312631074</v>
      </c>
      <c r="AF29" s="13">
        <f>SUMIFS(Inyecciones!$E$2:$E$14185,Inyecciones!$A$2:$A$14185,Balance!AF$4,Inyecciones!$B$2:$B$14185,Balance!$B29,Inyecciones!$C$2:$C$14185,Balance!AF$5)</f>
        <v>7151383.1683826307</v>
      </c>
      <c r="AG29" s="13">
        <f>SUMIFS(Inyecciones!$E$2:$E$14185,Inyecciones!$A$2:$A$14185,Balance!AG$4,Inyecciones!$B$2:$B$14185,Balance!$B29,Inyecciones!$C$2:$C$14185,Balance!AG$5)</f>
        <v>7298701.5328654619</v>
      </c>
      <c r="AH29" s="13">
        <f>SUMIFS(Inyecciones!$E$2:$E$14185,Inyecciones!$A$2:$A$14185,Balance!AH$4,Inyecciones!$B$2:$B$14185,Balance!$B29,Inyecciones!$C$2:$C$14185,Balance!AH$5)</f>
        <v>7032319.4629814448</v>
      </c>
      <c r="AI29" s="13">
        <f>SUMIFS(Inyecciones!$E$2:$E$14185,Inyecciones!$A$2:$A$14185,Balance!AI$4,Inyecciones!$B$2:$B$14185,Balance!$B29,Inyecciones!$C$2:$C$14185,Balance!AI$5)</f>
        <v>5732166.8787875334</v>
      </c>
      <c r="AJ29" s="13">
        <f>SUMIFS(Inyecciones!$E$2:$E$14185,Inyecciones!$A$2:$A$14185,Balance!AJ$4,Inyecciones!$B$2:$B$14185,Balance!$B29,Inyecciones!$C$2:$C$14185,Balance!AJ$5)</f>
        <v>4147104.1830896842</v>
      </c>
      <c r="AK29" s="13">
        <f>SUMIFS(Inyecciones!$E$2:$E$14185,Inyecciones!$A$2:$A$14185,Balance!AK$4,Inyecciones!$B$2:$B$14185,Balance!$B29,Inyecciones!$C$2:$C$14185,Balance!AK$5)</f>
        <v>3885007.2554144361</v>
      </c>
      <c r="AL29" s="14">
        <f>SUMIFS(Inyecciones!$E$2:$E$14185,Inyecciones!$A$2:$A$14185,Balance!AL$4,Inyecciones!$B$2:$B$14185,Balance!$B29,Inyecciones!$C$2:$C$14185,Balance!AL$5)</f>
        <v>4812894.8316145428</v>
      </c>
      <c r="AM29" s="13"/>
      <c r="AN29" s="12">
        <f>SUMIFS('Retiro Mensual'!$E$2:$E$2629,'Retiro Mensual'!$A$2:$A$2629,AN$4,'Retiro Mensual'!$B$2:$B$2629,$B29,'Retiro Mensual'!$C$2:$C$2629,AN$5)</f>
        <v>3169931.0350000001</v>
      </c>
      <c r="AO29" s="13">
        <f>SUMIFS('Retiro Mensual'!$E$2:$E$2629,'Retiro Mensual'!$A$2:$A$2629,AO$4,'Retiro Mensual'!$B$2:$B$2629,$B29,'Retiro Mensual'!$C$2:$C$2629,AO$5)</f>
        <v>2769295.318</v>
      </c>
      <c r="AP29" s="13">
        <f>SUMIFS('Retiro Mensual'!$E$2:$E$2629,'Retiro Mensual'!$A$2:$A$2629,AP$4,'Retiro Mensual'!$B$2:$B$2629,$B29,'Retiro Mensual'!$C$2:$C$2629,AP$5)</f>
        <v>3729025.2940000002</v>
      </c>
      <c r="AQ29" s="13">
        <f>SUMIFS('Retiro Mensual'!$E$2:$E$2629,'Retiro Mensual'!$A$2:$A$2629,AQ$4,'Retiro Mensual'!$B$2:$B$2629,$B29,'Retiro Mensual'!$C$2:$C$2629,AQ$5)</f>
        <v>3965222.4589999998</v>
      </c>
      <c r="AR29" s="13">
        <f>SUMIFS('Retiro Mensual'!$E$2:$E$2629,'Retiro Mensual'!$A$2:$A$2629,AR$4,'Retiro Mensual'!$B$2:$B$2629,$B29,'Retiro Mensual'!$C$2:$C$2629,AR$5)</f>
        <v>3011147.2570000002</v>
      </c>
      <c r="AS29" s="13">
        <f>SUMIFS('Retiro Mensual'!$E$2:$E$2629,'Retiro Mensual'!$A$2:$A$2629,AS$4,'Retiro Mensual'!$B$2:$B$2629,$B29,'Retiro Mensual'!$C$2:$C$2629,AS$5)</f>
        <v>3165950.0690000001</v>
      </c>
      <c r="AT29" s="13">
        <f>SUMIFS('Retiro Mensual'!$E$2:$E$2629,'Retiro Mensual'!$A$2:$A$2629,AT$4,'Retiro Mensual'!$B$2:$B$2629,$B29,'Retiro Mensual'!$C$2:$C$2629,AT$5)</f>
        <v>2193908.5690000001</v>
      </c>
      <c r="AU29" s="13">
        <f>SUMIFS('Retiro Mensual'!$E$2:$E$2629,'Retiro Mensual'!$A$2:$A$2629,AU$4,'Retiro Mensual'!$B$2:$B$2629,$B29,'Retiro Mensual'!$C$2:$C$2629,AU$5)</f>
        <v>2931884.6839999999</v>
      </c>
      <c r="AV29" s="13">
        <f>SUMIFS('Retiro Mensual'!$E$2:$E$2629,'Retiro Mensual'!$A$2:$A$2629,AV$4,'Retiro Mensual'!$B$2:$B$2629,$B29,'Retiro Mensual'!$C$2:$C$2629,AV$5)</f>
        <v>2979429.7650000001</v>
      </c>
      <c r="AW29" s="13">
        <f>SUMIFS('Retiro Mensual'!$E$2:$E$2629,'Retiro Mensual'!$A$2:$A$2629,AW$4,'Retiro Mensual'!$B$2:$B$2629,$B29,'Retiro Mensual'!$C$2:$C$2629,AW$5)</f>
        <v>1321803.399</v>
      </c>
      <c r="AX29" s="13">
        <f>SUMIFS('Retiro Mensual'!$E$2:$E$2629,'Retiro Mensual'!$A$2:$A$2629,AX$4,'Retiro Mensual'!$B$2:$B$2629,$B29,'Retiro Mensual'!$C$2:$C$2629,AX$5)</f>
        <v>797797.57739999995</v>
      </c>
      <c r="AY29" s="14">
        <f>SUMIFS('Retiro Mensual'!$E$2:$E$2629,'Retiro Mensual'!$A$2:$A$2629,AY$4,'Retiro Mensual'!$B$2:$B$2629,$B29,'Retiro Mensual'!$C$2:$C$2629,AY$5)</f>
        <v>792517.2659</v>
      </c>
      <c r="AZ29" s="12">
        <f>SUMIFS('Retiro Mensual'!$E$2:$E$2629,'Retiro Mensual'!$A$2:$A$2629,AZ$4,'Retiro Mensual'!$B$2:$B$2629,$B29,'Retiro Mensual'!$C$2:$C$2629,AZ$5)</f>
        <v>3177997.8369999998</v>
      </c>
      <c r="BA29" s="13">
        <f>SUMIFS('Retiro Mensual'!$E$2:$E$2629,'Retiro Mensual'!$A$2:$A$2629,BA$4,'Retiro Mensual'!$B$2:$B$2629,$B29,'Retiro Mensual'!$C$2:$C$2629,BA$5)</f>
        <v>2805815.4160000002</v>
      </c>
      <c r="BB29" s="13">
        <f>SUMIFS('Retiro Mensual'!$E$2:$E$2629,'Retiro Mensual'!$A$2:$A$2629,BB$4,'Retiro Mensual'!$B$2:$B$2629,$B29,'Retiro Mensual'!$C$2:$C$2629,BB$5)</f>
        <v>3793992.6</v>
      </c>
      <c r="BC29" s="13">
        <f>SUMIFS('Retiro Mensual'!$E$2:$E$2629,'Retiro Mensual'!$A$2:$A$2629,BC$4,'Retiro Mensual'!$B$2:$B$2629,$B29,'Retiro Mensual'!$C$2:$C$2629,BC$5)</f>
        <v>4176277.602</v>
      </c>
      <c r="BD29" s="13">
        <f>SUMIFS('Retiro Mensual'!$E$2:$E$2629,'Retiro Mensual'!$A$2:$A$2629,BD$4,'Retiro Mensual'!$B$2:$B$2629,$B29,'Retiro Mensual'!$C$2:$C$2629,BD$5)</f>
        <v>2971039.5150000001</v>
      </c>
      <c r="BE29" s="13">
        <f>SUMIFS('Retiro Mensual'!$E$2:$E$2629,'Retiro Mensual'!$A$2:$A$2629,BE$4,'Retiro Mensual'!$B$2:$B$2629,$B29,'Retiro Mensual'!$C$2:$C$2629,BE$5)</f>
        <v>3280012.1940000001</v>
      </c>
      <c r="BF29" s="13">
        <f>SUMIFS('Retiro Mensual'!$E$2:$E$2629,'Retiro Mensual'!$A$2:$A$2629,BF$4,'Retiro Mensual'!$B$2:$B$2629,$B29,'Retiro Mensual'!$C$2:$C$2629,BF$5)</f>
        <v>2419624.148</v>
      </c>
      <c r="BG29" s="13">
        <f>SUMIFS('Retiro Mensual'!$E$2:$E$2629,'Retiro Mensual'!$A$2:$A$2629,BG$4,'Retiro Mensual'!$B$2:$B$2629,$B29,'Retiro Mensual'!$C$2:$C$2629,BG$5)</f>
        <v>2962335.0090000001</v>
      </c>
      <c r="BH29" s="13">
        <f>SUMIFS('Retiro Mensual'!$E$2:$E$2629,'Retiro Mensual'!$A$2:$A$2629,BH$4,'Retiro Mensual'!$B$2:$B$2629,$B29,'Retiro Mensual'!$C$2:$C$2629,BH$5)</f>
        <v>3050927.838</v>
      </c>
      <c r="BI29" s="13">
        <f>SUMIFS('Retiro Mensual'!$E$2:$E$2629,'Retiro Mensual'!$A$2:$A$2629,BI$4,'Retiro Mensual'!$B$2:$B$2629,$B29,'Retiro Mensual'!$C$2:$C$2629,BI$5)</f>
        <v>1676199.8640000001</v>
      </c>
      <c r="BJ29" s="13">
        <f>SUMIFS('Retiro Mensual'!$E$2:$E$2629,'Retiro Mensual'!$A$2:$A$2629,BJ$4,'Retiro Mensual'!$B$2:$B$2629,$B29,'Retiro Mensual'!$C$2:$C$2629,BJ$5)</f>
        <v>1314550.324</v>
      </c>
      <c r="BK29" s="14">
        <f>SUMIFS('Retiro Mensual'!$E$2:$E$2629,'Retiro Mensual'!$A$2:$A$2629,BK$4,'Retiro Mensual'!$B$2:$B$2629,$B29,'Retiro Mensual'!$C$2:$C$2629,BK$5)</f>
        <v>1526088.949</v>
      </c>
      <c r="BL29" s="12">
        <f>SUMIFS('Retiro Mensual'!$E$2:$E$2629,'Retiro Mensual'!$A$2:$A$2629,BL$4,'Retiro Mensual'!$B$2:$B$2629,$B29,'Retiro Mensual'!$C$2:$C$2629,BL$5)</f>
        <v>3179265.49</v>
      </c>
      <c r="BM29" s="13">
        <f>SUMIFS('Retiro Mensual'!$E$2:$E$2629,'Retiro Mensual'!$A$2:$A$2629,BM$4,'Retiro Mensual'!$B$2:$B$2629,$B29,'Retiro Mensual'!$C$2:$C$2629,BM$5)</f>
        <v>2825640.736</v>
      </c>
      <c r="BN29" s="13">
        <f>SUMIFS('Retiro Mensual'!$E$2:$E$2629,'Retiro Mensual'!$A$2:$A$2629,BN$4,'Retiro Mensual'!$B$2:$B$2629,$B29,'Retiro Mensual'!$C$2:$C$2629,BN$5)</f>
        <v>3784490.5809999998</v>
      </c>
      <c r="BO29" s="13">
        <f>SUMIFS('Retiro Mensual'!$E$2:$E$2629,'Retiro Mensual'!$A$2:$A$2629,BO$4,'Retiro Mensual'!$B$2:$B$2629,$B29,'Retiro Mensual'!$C$2:$C$2629,BO$5)</f>
        <v>4135492.5150000001</v>
      </c>
      <c r="BP29" s="13">
        <f>SUMIFS('Retiro Mensual'!$E$2:$E$2629,'Retiro Mensual'!$A$2:$A$2629,BP$4,'Retiro Mensual'!$B$2:$B$2629,$B29,'Retiro Mensual'!$C$2:$C$2629,BP$5)</f>
        <v>3081031.1970000002</v>
      </c>
      <c r="BQ29" s="13">
        <f>SUMIFS('Retiro Mensual'!$E$2:$E$2629,'Retiro Mensual'!$A$2:$A$2629,BQ$4,'Retiro Mensual'!$B$2:$B$2629,$B29,'Retiro Mensual'!$C$2:$C$2629,BQ$5)</f>
        <v>3586985.9330000002</v>
      </c>
      <c r="BR29" s="13">
        <f>SUMIFS('Retiro Mensual'!$E$2:$E$2629,'Retiro Mensual'!$A$2:$A$2629,BR$4,'Retiro Mensual'!$B$2:$B$2629,$B29,'Retiro Mensual'!$C$2:$C$2629,BR$5)</f>
        <v>2661025.3420000002</v>
      </c>
      <c r="BS29" s="13">
        <f>SUMIFS('Retiro Mensual'!$E$2:$E$2629,'Retiro Mensual'!$A$2:$A$2629,BS$4,'Retiro Mensual'!$B$2:$B$2629,$B29,'Retiro Mensual'!$C$2:$C$2629,BS$5)</f>
        <v>3296602.8020000001</v>
      </c>
      <c r="BT29" s="13">
        <f>SUMIFS('Retiro Mensual'!$E$2:$E$2629,'Retiro Mensual'!$A$2:$A$2629,BT$4,'Retiro Mensual'!$B$2:$B$2629,$B29,'Retiro Mensual'!$C$2:$C$2629,BT$5)</f>
        <v>3290985.2510000002</v>
      </c>
      <c r="BU29" s="13">
        <f>SUMIFS('Retiro Mensual'!$E$2:$E$2629,'Retiro Mensual'!$A$2:$A$2629,BU$4,'Retiro Mensual'!$B$2:$B$2629,$B29,'Retiro Mensual'!$C$2:$C$2629,BU$5)</f>
        <v>2569031.5090000001</v>
      </c>
      <c r="BV29" s="13">
        <f>SUMIFS('Retiro Mensual'!$E$2:$E$2629,'Retiro Mensual'!$A$2:$A$2629,BV$4,'Retiro Mensual'!$B$2:$B$2629,$B29,'Retiro Mensual'!$C$2:$C$2629,BV$5)</f>
        <v>2068140.0179999999</v>
      </c>
      <c r="BW29" s="14">
        <f>SUMIFS('Retiro Mensual'!$E$2:$E$2629,'Retiro Mensual'!$A$2:$A$2629,BW$4,'Retiro Mensual'!$B$2:$B$2629,$B29,'Retiro Mensual'!$C$2:$C$2629,BW$5)</f>
        <v>2090929.781</v>
      </c>
      <c r="BX29" s="13"/>
      <c r="BY29" s="12">
        <f>SUMIFS('Compra Ventas'!$E$2:$E$2700,'Compra Ventas'!$A$2:$A$2700,BY$4,'Compra Ventas'!$B$2:$B$2700,$B29,'Compra Ventas'!$C$2:$C$2700,BY$5)</f>
        <v>0</v>
      </c>
      <c r="BZ29" s="13">
        <f>SUMIFS('Compra Ventas'!$E$2:$E$2700,'Compra Ventas'!$A$2:$A$2700,BZ$4,'Compra Ventas'!$B$2:$B$2700,$B29,'Compra Ventas'!$C$2:$C$2700,BZ$5)</f>
        <v>0</v>
      </c>
      <c r="CA29" s="13">
        <f>SUMIFS('Compra Ventas'!$E$2:$E$2700,'Compra Ventas'!$A$2:$A$2700,CA$4,'Compra Ventas'!$B$2:$B$2700,$B29,'Compra Ventas'!$C$2:$C$2700,CA$5)</f>
        <v>0</v>
      </c>
      <c r="CB29" s="13">
        <f>SUMIFS('Compra Ventas'!$E$2:$E$2700,'Compra Ventas'!$A$2:$A$2700,CB$4,'Compra Ventas'!$B$2:$B$2700,$B29,'Compra Ventas'!$C$2:$C$2700,CB$5)</f>
        <v>0</v>
      </c>
      <c r="CC29" s="13">
        <f>SUMIFS('Compra Ventas'!$E$2:$E$2700,'Compra Ventas'!$A$2:$A$2700,CC$4,'Compra Ventas'!$B$2:$B$2700,$B29,'Compra Ventas'!$C$2:$C$2700,CC$5)</f>
        <v>0</v>
      </c>
      <c r="CD29" s="13">
        <f>SUMIFS('Compra Ventas'!$E$2:$E$2700,'Compra Ventas'!$A$2:$A$2700,CD$4,'Compra Ventas'!$B$2:$B$2700,$B29,'Compra Ventas'!$C$2:$C$2700,CD$5)</f>
        <v>0</v>
      </c>
      <c r="CE29" s="13">
        <f>SUMIFS('Compra Ventas'!$E$2:$E$2700,'Compra Ventas'!$A$2:$A$2700,CE$4,'Compra Ventas'!$B$2:$B$2700,$B29,'Compra Ventas'!$C$2:$C$2700,CE$5)</f>
        <v>0</v>
      </c>
      <c r="CF29" s="13">
        <f>SUMIFS('Compra Ventas'!$E$2:$E$2700,'Compra Ventas'!$A$2:$A$2700,CF$4,'Compra Ventas'!$B$2:$B$2700,$B29,'Compra Ventas'!$C$2:$C$2700,CF$5)</f>
        <v>0</v>
      </c>
      <c r="CG29" s="13">
        <f>SUMIFS('Compra Ventas'!$E$2:$E$2700,'Compra Ventas'!$A$2:$A$2700,CG$4,'Compra Ventas'!$B$2:$B$2700,$B29,'Compra Ventas'!$C$2:$C$2700,CG$5)</f>
        <v>0</v>
      </c>
      <c r="CH29" s="13">
        <f>SUMIFS('Compra Ventas'!$E$2:$E$2700,'Compra Ventas'!$A$2:$A$2700,CH$4,'Compra Ventas'!$B$2:$B$2700,$B29,'Compra Ventas'!$C$2:$C$2700,CH$5)</f>
        <v>0</v>
      </c>
      <c r="CI29" s="13">
        <f>SUMIFS('Compra Ventas'!$E$2:$E$2700,'Compra Ventas'!$A$2:$A$2700,CI$4,'Compra Ventas'!$B$2:$B$2700,$B29,'Compra Ventas'!$C$2:$C$2700,CI$5)</f>
        <v>0</v>
      </c>
      <c r="CJ29" s="14">
        <f>SUMIFS('Compra Ventas'!$E$2:$E$2700,'Compra Ventas'!$A$2:$A$2700,CJ$4,'Compra Ventas'!$B$2:$B$2700,$B29,'Compra Ventas'!$C$2:$C$2700,CJ$5)</f>
        <v>0</v>
      </c>
      <c r="CK29" s="12">
        <f>SUMIFS('Compra Ventas'!$E$2:$E$2700,'Compra Ventas'!$A$2:$A$2700,CK$4,'Compra Ventas'!$B$2:$B$2700,$B29,'Compra Ventas'!$C$2:$C$2700,CK$5)</f>
        <v>0</v>
      </c>
      <c r="CL29" s="13">
        <f>SUMIFS('Compra Ventas'!$E$2:$E$2700,'Compra Ventas'!$A$2:$A$2700,CL$4,'Compra Ventas'!$B$2:$B$2700,$B29,'Compra Ventas'!$C$2:$C$2700,CL$5)</f>
        <v>0</v>
      </c>
      <c r="CM29" s="13">
        <f>SUMIFS('Compra Ventas'!$E$2:$E$2700,'Compra Ventas'!$A$2:$A$2700,CM$4,'Compra Ventas'!$B$2:$B$2700,$B29,'Compra Ventas'!$C$2:$C$2700,CM$5)</f>
        <v>0</v>
      </c>
      <c r="CN29" s="13">
        <f>SUMIFS('Compra Ventas'!$E$2:$E$2700,'Compra Ventas'!$A$2:$A$2700,CN$4,'Compra Ventas'!$B$2:$B$2700,$B29,'Compra Ventas'!$C$2:$C$2700,CN$5)</f>
        <v>0</v>
      </c>
      <c r="CO29" s="13">
        <f>SUMIFS('Compra Ventas'!$E$2:$E$2700,'Compra Ventas'!$A$2:$A$2700,CO$4,'Compra Ventas'!$B$2:$B$2700,$B29,'Compra Ventas'!$C$2:$C$2700,CO$5)</f>
        <v>0</v>
      </c>
      <c r="CP29" s="13">
        <f>SUMIFS('Compra Ventas'!$E$2:$E$2700,'Compra Ventas'!$A$2:$A$2700,CP$4,'Compra Ventas'!$B$2:$B$2700,$B29,'Compra Ventas'!$C$2:$C$2700,CP$5)</f>
        <v>0</v>
      </c>
      <c r="CQ29" s="13">
        <f>SUMIFS('Compra Ventas'!$E$2:$E$2700,'Compra Ventas'!$A$2:$A$2700,CQ$4,'Compra Ventas'!$B$2:$B$2700,$B29,'Compra Ventas'!$C$2:$C$2700,CQ$5)</f>
        <v>0</v>
      </c>
      <c r="CR29" s="13">
        <f>SUMIFS('Compra Ventas'!$E$2:$E$2700,'Compra Ventas'!$A$2:$A$2700,CR$4,'Compra Ventas'!$B$2:$B$2700,$B29,'Compra Ventas'!$C$2:$C$2700,CR$5)</f>
        <v>0</v>
      </c>
      <c r="CS29" s="13">
        <f>SUMIFS('Compra Ventas'!$E$2:$E$2700,'Compra Ventas'!$A$2:$A$2700,CS$4,'Compra Ventas'!$B$2:$B$2700,$B29,'Compra Ventas'!$C$2:$C$2700,CS$5)</f>
        <v>0</v>
      </c>
      <c r="CT29" s="13">
        <f>SUMIFS('Compra Ventas'!$E$2:$E$2700,'Compra Ventas'!$A$2:$A$2700,CT$4,'Compra Ventas'!$B$2:$B$2700,$B29,'Compra Ventas'!$C$2:$C$2700,CT$5)</f>
        <v>0</v>
      </c>
      <c r="CU29" s="13">
        <f>SUMIFS('Compra Ventas'!$E$2:$E$2700,'Compra Ventas'!$A$2:$A$2700,CU$4,'Compra Ventas'!$B$2:$B$2700,$B29,'Compra Ventas'!$C$2:$C$2700,CU$5)</f>
        <v>0</v>
      </c>
      <c r="CV29" s="14">
        <f>SUMIFS('Compra Ventas'!$E$2:$E$2700,'Compra Ventas'!$A$2:$A$2700,CV$4,'Compra Ventas'!$B$2:$B$2700,$B29,'Compra Ventas'!$C$2:$C$2700,CV$5)</f>
        <v>0</v>
      </c>
      <c r="CW29" s="12">
        <f>SUMIFS('Compra Ventas'!$E$2:$E$2700,'Compra Ventas'!$A$2:$A$2700,CW$4,'Compra Ventas'!$B$2:$B$2700,$B29,'Compra Ventas'!$C$2:$C$2700,CW$5)</f>
        <v>0</v>
      </c>
      <c r="CX29" s="13">
        <f>SUMIFS('Compra Ventas'!$E$2:$E$2700,'Compra Ventas'!$A$2:$A$2700,CX$4,'Compra Ventas'!$B$2:$B$2700,$B29,'Compra Ventas'!$C$2:$C$2700,CX$5)</f>
        <v>0</v>
      </c>
      <c r="CY29" s="13">
        <f>SUMIFS('Compra Ventas'!$E$2:$E$2700,'Compra Ventas'!$A$2:$A$2700,CY$4,'Compra Ventas'!$B$2:$B$2700,$B29,'Compra Ventas'!$C$2:$C$2700,CY$5)</f>
        <v>0</v>
      </c>
      <c r="CZ29" s="13">
        <f>SUMIFS('Compra Ventas'!$E$2:$E$2700,'Compra Ventas'!$A$2:$A$2700,CZ$4,'Compra Ventas'!$B$2:$B$2700,$B29,'Compra Ventas'!$C$2:$C$2700,CZ$5)</f>
        <v>0</v>
      </c>
      <c r="DA29" s="13">
        <f>SUMIFS('Compra Ventas'!$E$2:$E$2700,'Compra Ventas'!$A$2:$A$2700,DA$4,'Compra Ventas'!$B$2:$B$2700,$B29,'Compra Ventas'!$C$2:$C$2700,DA$5)</f>
        <v>0</v>
      </c>
      <c r="DB29" s="13">
        <f>SUMIFS('Compra Ventas'!$E$2:$E$2700,'Compra Ventas'!$A$2:$A$2700,DB$4,'Compra Ventas'!$B$2:$B$2700,$B29,'Compra Ventas'!$C$2:$C$2700,DB$5)</f>
        <v>0</v>
      </c>
      <c r="DC29" s="13">
        <f>SUMIFS('Compra Ventas'!$E$2:$E$2700,'Compra Ventas'!$A$2:$A$2700,DC$4,'Compra Ventas'!$B$2:$B$2700,$B29,'Compra Ventas'!$C$2:$C$2700,DC$5)</f>
        <v>0</v>
      </c>
      <c r="DD29" s="13">
        <f>SUMIFS('Compra Ventas'!$E$2:$E$2700,'Compra Ventas'!$A$2:$A$2700,DD$4,'Compra Ventas'!$B$2:$B$2700,$B29,'Compra Ventas'!$C$2:$C$2700,DD$5)</f>
        <v>0</v>
      </c>
      <c r="DE29" s="13">
        <f>SUMIFS('Compra Ventas'!$E$2:$E$2700,'Compra Ventas'!$A$2:$A$2700,DE$4,'Compra Ventas'!$B$2:$B$2700,$B29,'Compra Ventas'!$C$2:$C$2700,DE$5)</f>
        <v>0</v>
      </c>
      <c r="DF29" s="13">
        <f>SUMIFS('Compra Ventas'!$E$2:$E$2700,'Compra Ventas'!$A$2:$A$2700,DF$4,'Compra Ventas'!$B$2:$B$2700,$B29,'Compra Ventas'!$C$2:$C$2700,DF$5)</f>
        <v>0</v>
      </c>
      <c r="DG29" s="13">
        <f>SUMIFS('Compra Ventas'!$E$2:$E$2700,'Compra Ventas'!$A$2:$A$2700,DG$4,'Compra Ventas'!$B$2:$B$2700,$B29,'Compra Ventas'!$C$2:$C$2700,DG$5)</f>
        <v>0</v>
      </c>
      <c r="DH29" s="14">
        <f>SUMIFS('Compra Ventas'!$E$2:$E$2700,'Compra Ventas'!$A$2:$A$2700,DH$4,'Compra Ventas'!$B$2:$B$2700,$B29,'Compra Ventas'!$C$2:$C$2700,DH$5)</f>
        <v>0</v>
      </c>
      <c r="DI29" s="84"/>
      <c r="DJ29" s="98">
        <f>SUMIFS('Ajuste Ciclado'!D$5:D$47,'Ajuste Ciclado'!$C$5:$C$47,Balance!DJ$4,'Ajuste Ciclado'!$B$5:$B$47,Balance!$B29)</f>
        <v>0</v>
      </c>
      <c r="DK29" s="99">
        <f>SUMIFS('Ajuste Ciclado'!E$5:E$47,'Ajuste Ciclado'!$C$5:$C$47,Balance!DK$4,'Ajuste Ciclado'!$B$5:$B$47,Balance!$B29)</f>
        <v>0</v>
      </c>
      <c r="DL29" s="99">
        <f>SUMIFS('Ajuste Ciclado'!F$5:F$47,'Ajuste Ciclado'!$C$5:$C$47,Balance!DL$4,'Ajuste Ciclado'!$B$5:$B$47,Balance!$B29)</f>
        <v>0</v>
      </c>
      <c r="DM29" s="99">
        <f>SUMIFS('Ajuste Ciclado'!G$5:G$47,'Ajuste Ciclado'!$C$5:$C$47,Balance!DM$4,'Ajuste Ciclado'!$B$5:$B$47,Balance!$B29)</f>
        <v>0</v>
      </c>
      <c r="DN29" s="99">
        <f>SUMIFS('Ajuste Ciclado'!H$5:H$47,'Ajuste Ciclado'!$C$5:$C$47,Balance!DN$4,'Ajuste Ciclado'!$B$5:$B$47,Balance!$B29)</f>
        <v>0</v>
      </c>
      <c r="DO29" s="99">
        <f>SUMIFS('Ajuste Ciclado'!I$5:I$47,'Ajuste Ciclado'!$C$5:$C$47,Balance!DO$4,'Ajuste Ciclado'!$B$5:$B$47,Balance!$B29)</f>
        <v>0</v>
      </c>
      <c r="DP29" s="99">
        <f>SUMIFS('Ajuste Ciclado'!J$5:J$47,'Ajuste Ciclado'!$C$5:$C$47,Balance!DP$4,'Ajuste Ciclado'!$B$5:$B$47,Balance!$B29)</f>
        <v>0</v>
      </c>
      <c r="DQ29" s="99">
        <f>SUMIFS('Ajuste Ciclado'!K$5:K$47,'Ajuste Ciclado'!$C$5:$C$47,Balance!DQ$4,'Ajuste Ciclado'!$B$5:$B$47,Balance!$B29)</f>
        <v>0</v>
      </c>
      <c r="DR29" s="99">
        <f>SUMIFS('Ajuste Ciclado'!L$5:L$47,'Ajuste Ciclado'!$C$5:$C$47,Balance!DR$4,'Ajuste Ciclado'!$B$5:$B$47,Balance!$B29)</f>
        <v>0</v>
      </c>
      <c r="DS29" s="99">
        <f>SUMIFS('Ajuste Ciclado'!M$5:M$47,'Ajuste Ciclado'!$C$5:$C$47,Balance!DS$4,'Ajuste Ciclado'!$B$5:$B$47,Balance!$B29)</f>
        <v>0</v>
      </c>
      <c r="DT29" s="99">
        <f>SUMIFS('Ajuste Ciclado'!N$5:N$47,'Ajuste Ciclado'!$C$5:$C$47,Balance!DT$4,'Ajuste Ciclado'!$B$5:$B$47,Balance!$B29)</f>
        <v>0</v>
      </c>
      <c r="DU29" s="100">
        <f>SUMIFS('Ajuste Ciclado'!O$5:O$47,'Ajuste Ciclado'!$C$5:$C$47,Balance!DU$4,'Ajuste Ciclado'!$B$5:$B$47,Balance!$B29)</f>
        <v>0</v>
      </c>
      <c r="DV29" s="98">
        <f>SUMIFS('Ajuste Ciclado'!D$5:D$47,'Ajuste Ciclado'!$C$5:$C$47,Balance!DV$4,'Ajuste Ciclado'!$B$5:$B$47,Balance!$B29)</f>
        <v>0</v>
      </c>
      <c r="DW29" s="99">
        <f>SUMIFS('Ajuste Ciclado'!E$5:E$47,'Ajuste Ciclado'!$C$5:$C$47,Balance!DW$4,'Ajuste Ciclado'!$B$5:$B$47,Balance!$B29)</f>
        <v>0</v>
      </c>
      <c r="DX29" s="99">
        <f>SUMIFS('Ajuste Ciclado'!F$5:F$47,'Ajuste Ciclado'!$C$5:$C$47,Balance!DX$4,'Ajuste Ciclado'!$B$5:$B$47,Balance!$B29)</f>
        <v>0</v>
      </c>
      <c r="DY29" s="99">
        <f>SUMIFS('Ajuste Ciclado'!G$5:G$47,'Ajuste Ciclado'!$C$5:$C$47,Balance!DY$4,'Ajuste Ciclado'!$B$5:$B$47,Balance!$B29)</f>
        <v>0</v>
      </c>
      <c r="DZ29" s="99">
        <f>SUMIFS('Ajuste Ciclado'!H$5:H$47,'Ajuste Ciclado'!$C$5:$C$47,Balance!DZ$4,'Ajuste Ciclado'!$B$5:$B$47,Balance!$B29)</f>
        <v>0</v>
      </c>
      <c r="EA29" s="99">
        <f>SUMIFS('Ajuste Ciclado'!I$5:I$47,'Ajuste Ciclado'!$C$5:$C$47,Balance!EA$4,'Ajuste Ciclado'!$B$5:$B$47,Balance!$B29)</f>
        <v>0</v>
      </c>
      <c r="EB29" s="99">
        <f>SUMIFS('Ajuste Ciclado'!J$5:J$47,'Ajuste Ciclado'!$C$5:$C$47,Balance!EB$4,'Ajuste Ciclado'!$B$5:$B$47,Balance!$B29)</f>
        <v>0</v>
      </c>
      <c r="EC29" s="99">
        <f>SUMIFS('Ajuste Ciclado'!K$5:K$47,'Ajuste Ciclado'!$C$5:$C$47,Balance!EC$4,'Ajuste Ciclado'!$B$5:$B$47,Balance!$B29)</f>
        <v>0</v>
      </c>
      <c r="ED29" s="99">
        <f>SUMIFS('Ajuste Ciclado'!L$5:L$47,'Ajuste Ciclado'!$C$5:$C$47,Balance!ED$4,'Ajuste Ciclado'!$B$5:$B$47,Balance!$B29)</f>
        <v>0</v>
      </c>
      <c r="EE29" s="99">
        <f>SUMIFS('Ajuste Ciclado'!M$5:M$47,'Ajuste Ciclado'!$C$5:$C$47,Balance!EE$4,'Ajuste Ciclado'!$B$5:$B$47,Balance!$B29)</f>
        <v>0</v>
      </c>
      <c r="EF29" s="99">
        <f>SUMIFS('Ajuste Ciclado'!N$5:N$47,'Ajuste Ciclado'!$C$5:$C$47,Balance!EF$4,'Ajuste Ciclado'!$B$5:$B$47,Balance!$B29)</f>
        <v>0</v>
      </c>
      <c r="EG29" s="100">
        <f>SUMIFS('Ajuste Ciclado'!O$5:O$47,'Ajuste Ciclado'!$C$5:$C$47,Balance!EG$4,'Ajuste Ciclado'!$B$5:$B$47,Balance!$B29)</f>
        <v>0</v>
      </c>
      <c r="EH29" s="98">
        <f>SUMIFS('Ajuste Ciclado'!D$5:D$47,'Ajuste Ciclado'!$C$5:$C$47,Balance!EH$4,'Ajuste Ciclado'!$B$5:$B$47,Balance!$B29)</f>
        <v>0</v>
      </c>
      <c r="EI29" s="99">
        <f>SUMIFS('Ajuste Ciclado'!E$5:E$47,'Ajuste Ciclado'!$C$5:$C$47,Balance!EI$4,'Ajuste Ciclado'!$B$5:$B$47,Balance!$B29)</f>
        <v>0</v>
      </c>
      <c r="EJ29" s="99">
        <f>SUMIFS('Ajuste Ciclado'!F$5:F$47,'Ajuste Ciclado'!$C$5:$C$47,Balance!EJ$4,'Ajuste Ciclado'!$B$5:$B$47,Balance!$B29)</f>
        <v>0</v>
      </c>
      <c r="EK29" s="99">
        <f>SUMIFS('Ajuste Ciclado'!G$5:G$47,'Ajuste Ciclado'!$C$5:$C$47,Balance!EK$4,'Ajuste Ciclado'!$B$5:$B$47,Balance!$B29)</f>
        <v>0</v>
      </c>
      <c r="EL29" s="99">
        <f>SUMIFS('Ajuste Ciclado'!H$5:H$47,'Ajuste Ciclado'!$C$5:$C$47,Balance!EL$4,'Ajuste Ciclado'!$B$5:$B$47,Balance!$B29)</f>
        <v>0</v>
      </c>
      <c r="EM29" s="99">
        <f>SUMIFS('Ajuste Ciclado'!I$5:I$47,'Ajuste Ciclado'!$C$5:$C$47,Balance!EM$4,'Ajuste Ciclado'!$B$5:$B$47,Balance!$B29)</f>
        <v>0</v>
      </c>
      <c r="EN29" s="99">
        <f>SUMIFS('Ajuste Ciclado'!J$5:J$47,'Ajuste Ciclado'!$C$5:$C$47,Balance!EN$4,'Ajuste Ciclado'!$B$5:$B$47,Balance!$B29)</f>
        <v>0</v>
      </c>
      <c r="EO29" s="99">
        <f>SUMIFS('Ajuste Ciclado'!K$5:K$47,'Ajuste Ciclado'!$C$5:$C$47,Balance!EO$4,'Ajuste Ciclado'!$B$5:$B$47,Balance!$B29)</f>
        <v>0</v>
      </c>
      <c r="EP29" s="99">
        <f>SUMIFS('Ajuste Ciclado'!L$5:L$47,'Ajuste Ciclado'!$C$5:$C$47,Balance!EP$4,'Ajuste Ciclado'!$B$5:$B$47,Balance!$B29)</f>
        <v>0</v>
      </c>
      <c r="EQ29" s="99">
        <f>SUMIFS('Ajuste Ciclado'!M$5:M$47,'Ajuste Ciclado'!$C$5:$C$47,Balance!EQ$4,'Ajuste Ciclado'!$B$5:$B$47,Balance!$B29)</f>
        <v>0</v>
      </c>
      <c r="ER29" s="99">
        <f>SUMIFS('Ajuste Ciclado'!N$5:N$47,'Ajuste Ciclado'!$C$5:$C$47,Balance!ER$4,'Ajuste Ciclado'!$B$5:$B$47,Balance!$B29)</f>
        <v>0</v>
      </c>
      <c r="ES29" s="100">
        <f>SUMIFS('Ajuste Ciclado'!O$5:O$47,'Ajuste Ciclado'!$C$5:$C$47,Balance!ES$4,'Ajuste Ciclado'!$B$5:$B$47,Balance!$B29)</f>
        <v>0</v>
      </c>
      <c r="ET29" s="84"/>
      <c r="EU29" s="12">
        <f t="shared" si="129"/>
        <v>3089585.537097103</v>
      </c>
      <c r="EV29" s="13">
        <f t="shared" si="93"/>
        <v>3790376.1845088759</v>
      </c>
      <c r="EW29" s="13">
        <f t="shared" si="94"/>
        <v>3190202.4236400104</v>
      </c>
      <c r="EX29" s="13">
        <f t="shared" si="95"/>
        <v>2871986.025183633</v>
      </c>
      <c r="EY29" s="13">
        <f t="shared" si="96"/>
        <v>4236405.3355069589</v>
      </c>
      <c r="EZ29" s="13">
        <f t="shared" si="97"/>
        <v>2835763.2100754399</v>
      </c>
      <c r="FA29" s="13">
        <f t="shared" si="98"/>
        <v>3585852.9194547953</v>
      </c>
      <c r="FB29" s="13">
        <f t="shared" si="99"/>
        <v>3246830.9118994442</v>
      </c>
      <c r="FC29" s="13">
        <f t="shared" si="100"/>
        <v>2213372.6231715451</v>
      </c>
      <c r="FD29" s="13">
        <f t="shared" si="101"/>
        <v>829791.60995570919</v>
      </c>
      <c r="FE29" s="13">
        <f t="shared" si="102"/>
        <v>922741.07020103012</v>
      </c>
      <c r="FF29" s="14">
        <f t="shared" si="103"/>
        <v>926859.3753322491</v>
      </c>
      <c r="FG29" s="12">
        <f t="shared" si="104"/>
        <v>3100547.5681615141</v>
      </c>
      <c r="FH29" s="13">
        <f t="shared" si="105"/>
        <v>3876998.4638558952</v>
      </c>
      <c r="FI29" s="13">
        <f t="shared" si="106"/>
        <v>3234587.7432128252</v>
      </c>
      <c r="FJ29" s="13">
        <f t="shared" si="107"/>
        <v>3089096.1985345846</v>
      </c>
      <c r="FK29" s="13">
        <f t="shared" si="108"/>
        <v>4235128.7992430571</v>
      </c>
      <c r="FL29" s="13">
        <f t="shared" si="109"/>
        <v>3152505.7293180563</v>
      </c>
      <c r="FM29" s="13">
        <f t="shared" si="110"/>
        <v>4238918.9237940805</v>
      </c>
      <c r="FN29" s="13">
        <f t="shared" si="111"/>
        <v>3282914.1504490669</v>
      </c>
      <c r="FO29" s="13">
        <f t="shared" si="112"/>
        <v>2273224.6620038361</v>
      </c>
      <c r="FP29" s="13">
        <f t="shared" si="113"/>
        <v>1164287.2463639481</v>
      </c>
      <c r="FQ29" s="13">
        <f t="shared" si="114"/>
        <v>1345671.2451605229</v>
      </c>
      <c r="FR29" s="14">
        <f t="shared" si="115"/>
        <v>1993630.4207605538</v>
      </c>
      <c r="FS29" s="12">
        <f t="shared" si="116"/>
        <v>3102402.9083372727</v>
      </c>
      <c r="FT29" s="13">
        <f t="shared" si="117"/>
        <v>4017699.625648485</v>
      </c>
      <c r="FU29" s="13">
        <f t="shared" si="118"/>
        <v>3224588.8213008405</v>
      </c>
      <c r="FV29" s="13">
        <f t="shared" si="119"/>
        <v>3014813.0278957863</v>
      </c>
      <c r="FW29" s="13">
        <f t="shared" si="120"/>
        <v>4379310.8342631068</v>
      </c>
      <c r="FX29" s="13">
        <f t="shared" si="121"/>
        <v>3564397.2353826305</v>
      </c>
      <c r="FY29" s="13">
        <f t="shared" si="122"/>
        <v>4637676.1908654617</v>
      </c>
      <c r="FZ29" s="13">
        <f t="shared" si="123"/>
        <v>3735716.6609814446</v>
      </c>
      <c r="GA29" s="13">
        <f t="shared" si="124"/>
        <v>2441181.6277875332</v>
      </c>
      <c r="GB29" s="13">
        <f t="shared" si="125"/>
        <v>1578072.6740896842</v>
      </c>
      <c r="GC29" s="13">
        <f t="shared" si="126"/>
        <v>1816867.2374144362</v>
      </c>
      <c r="GD29" s="14">
        <f t="shared" si="127"/>
        <v>2721965.0506145428</v>
      </c>
      <c r="GE29" s="84"/>
      <c r="GF29" s="12">
        <f t="shared" si="130"/>
        <v>31739767.226026796</v>
      </c>
      <c r="GG29" s="13">
        <f t="shared" si="130"/>
        <v>34987511.150857948</v>
      </c>
      <c r="GH29" s="14">
        <f t="shared" si="130"/>
        <v>38234691.894581221</v>
      </c>
      <c r="GI29" s="6">
        <f t="shared" si="131"/>
        <v>1</v>
      </c>
      <c r="GJ29" s="12">
        <f t="shared" si="132"/>
        <v>0</v>
      </c>
      <c r="GK29" s="13">
        <f t="shared" si="133"/>
        <v>0</v>
      </c>
      <c r="GL29" s="14">
        <f t="shared" si="134"/>
        <v>0</v>
      </c>
      <c r="GM29" s="84"/>
      <c r="GN29" s="66">
        <f t="shared" si="135"/>
        <v>0</v>
      </c>
      <c r="GO29" s="84"/>
      <c r="GP29" s="63" t="str" cm="1">
        <f t="array" ref="GP29">INDEX($GF$4:$GH$4,1,GI29)</f>
        <v>Sample 1</v>
      </c>
      <c r="GQ29" s="12">
        <f t="shared" si="136"/>
        <v>829791.60995570919</v>
      </c>
      <c r="GR29" s="13">
        <f t="shared" si="136"/>
        <v>922741.07020103012</v>
      </c>
      <c r="GS29" s="14">
        <f t="shared" si="136"/>
        <v>926859.3753322491</v>
      </c>
      <c r="GT29" s="12">
        <f t="shared" si="137"/>
        <v>1164287.2463639481</v>
      </c>
      <c r="GU29" s="13">
        <f t="shared" si="137"/>
        <v>1345671.2451605229</v>
      </c>
      <c r="GV29" s="14">
        <f t="shared" si="137"/>
        <v>1993630.4207605538</v>
      </c>
      <c r="GW29" s="12">
        <f t="shared" si="138"/>
        <v>1578072.6740896842</v>
      </c>
      <c r="GX29" s="13">
        <f t="shared" si="138"/>
        <v>1816867.2374144362</v>
      </c>
      <c r="GY29" s="14">
        <f t="shared" si="138"/>
        <v>2441181.6277875332</v>
      </c>
      <c r="GZ29" s="84" t="str">
        <f t="shared" si="128"/>
        <v>Sample 1</v>
      </c>
      <c r="HA29" s="12">
        <f t="shared" si="139"/>
        <v>0</v>
      </c>
      <c r="HB29" s="13">
        <f t="shared" si="139"/>
        <v>0</v>
      </c>
      <c r="HC29" s="14">
        <f t="shared" si="139"/>
        <v>0</v>
      </c>
      <c r="HD29" s="6">
        <f t="shared" si="140"/>
        <v>0</v>
      </c>
      <c r="HE29" s="84" t="str">
        <f t="shared" si="141"/>
        <v>Ok</v>
      </c>
    </row>
    <row r="30" spans="2:213" hidden="1" x14ac:dyDescent="0.3">
      <c r="B30" s="84" t="s">
        <v>405</v>
      </c>
      <c r="C30" s="12">
        <f>SUMIFS(Inyecciones!$E$2:$E$14185,Inyecciones!$A$2:$A$14185,Balance!C$4,Inyecciones!$B$2:$B$14185,Balance!$B30,Inyecciones!$C$2:$C$14185,Balance!C$5)</f>
        <v>1510800.9661416649</v>
      </c>
      <c r="D30" s="13">
        <f>SUMIFS(Inyecciones!$E$2:$E$14185,Inyecciones!$A$2:$A$14185,Balance!D$4,Inyecciones!$B$2:$B$14185,Balance!$B30,Inyecciones!$C$2:$C$14185,Balance!D$5)</f>
        <v>1235956.9949624389</v>
      </c>
      <c r="E30" s="13">
        <f>SUMIFS(Inyecciones!$E$2:$E$14185,Inyecciones!$A$2:$A$14185,Balance!E$4,Inyecciones!$B$2:$B$14185,Balance!$B30,Inyecciones!$C$2:$C$14185,Balance!E$5)</f>
        <v>1572973.5143661839</v>
      </c>
      <c r="F30" s="13">
        <f>SUMIFS(Inyecciones!$E$2:$E$14185,Inyecciones!$A$2:$A$14185,Balance!F$4,Inyecciones!$B$2:$B$14185,Balance!$B30,Inyecciones!$C$2:$C$14185,Balance!F$5)</f>
        <v>1407076.9417479869</v>
      </c>
      <c r="G30" s="13">
        <f>SUMIFS(Inyecciones!$E$2:$E$14185,Inyecciones!$A$2:$A$14185,Balance!G$4,Inyecciones!$B$2:$B$14185,Balance!$B30,Inyecciones!$C$2:$C$14185,Balance!G$5)</f>
        <v>1246014.3443447079</v>
      </c>
      <c r="H30" s="13">
        <f>SUMIFS(Inyecciones!$E$2:$E$14185,Inyecciones!$A$2:$A$14185,Balance!H$4,Inyecciones!$B$2:$B$14185,Balance!$B30,Inyecciones!$C$2:$C$14185,Balance!H$5)</f>
        <v>1607989.4931347419</v>
      </c>
      <c r="I30" s="13">
        <f>SUMIFS(Inyecciones!$E$2:$E$14185,Inyecciones!$A$2:$A$14185,Balance!I$4,Inyecciones!$B$2:$B$14185,Balance!$B30,Inyecciones!$C$2:$C$14185,Balance!I$5)</f>
        <v>1537447.068364369</v>
      </c>
      <c r="J30" s="13">
        <f>SUMIFS(Inyecciones!$E$2:$E$14185,Inyecciones!$A$2:$A$14185,Balance!J$4,Inyecciones!$B$2:$B$14185,Balance!$B30,Inyecciones!$C$2:$C$14185,Balance!J$5)</f>
        <v>1581384.959453685</v>
      </c>
      <c r="K30" s="13">
        <f>SUMIFS(Inyecciones!$E$2:$E$14185,Inyecciones!$A$2:$A$14185,Balance!K$4,Inyecciones!$B$2:$B$14185,Balance!$B30,Inyecciones!$C$2:$C$14185,Balance!K$5)</f>
        <v>1236145.0729088441</v>
      </c>
      <c r="L30" s="13">
        <f>SUMIFS(Inyecciones!$E$2:$E$14185,Inyecciones!$A$2:$A$14185,Balance!L$4,Inyecciones!$B$2:$B$14185,Balance!$B30,Inyecciones!$C$2:$C$14185,Balance!L$5)</f>
        <v>1295032.3357343259</v>
      </c>
      <c r="M30" s="13">
        <f>SUMIFS(Inyecciones!$E$2:$E$14185,Inyecciones!$A$2:$A$14185,Balance!M$4,Inyecciones!$B$2:$B$14185,Balance!$B30,Inyecciones!$C$2:$C$14185,Balance!M$5)</f>
        <v>931450.24124719214</v>
      </c>
      <c r="N30" s="14">
        <f>SUMIFS(Inyecciones!$E$2:$E$14185,Inyecciones!$A$2:$A$14185,Balance!N$4,Inyecciones!$B$2:$B$14185,Balance!$B30,Inyecciones!$C$2:$C$14185,Balance!N$5)</f>
        <v>967369.83509775018</v>
      </c>
      <c r="O30" s="12">
        <f>SUMIFS(Inyecciones!$E$2:$E$14185,Inyecciones!$A$2:$A$14185,Balance!O$4,Inyecciones!$B$2:$B$14185,Balance!$B30,Inyecciones!$C$2:$C$14185,Balance!O$5)</f>
        <v>1512915.0263935479</v>
      </c>
      <c r="P30" s="13">
        <f>SUMIFS(Inyecciones!$E$2:$E$14185,Inyecciones!$A$2:$A$14185,Balance!P$4,Inyecciones!$B$2:$B$14185,Balance!$B30,Inyecciones!$C$2:$C$14185,Balance!P$5)</f>
        <v>1244584.484620054</v>
      </c>
      <c r="Q30" s="13">
        <f>SUMIFS(Inyecciones!$E$2:$E$14185,Inyecciones!$A$2:$A$14185,Balance!Q$4,Inyecciones!$B$2:$B$14185,Balance!$B30,Inyecciones!$C$2:$C$14185,Balance!Q$5)</f>
        <v>1587862.713469815</v>
      </c>
      <c r="R30" s="13">
        <f>SUMIFS(Inyecciones!$E$2:$E$14185,Inyecciones!$A$2:$A$14185,Balance!R$4,Inyecciones!$B$2:$B$14185,Balance!$B30,Inyecciones!$C$2:$C$14185,Balance!R$5)</f>
        <v>1486355.2249609691</v>
      </c>
      <c r="S30" s="13">
        <f>SUMIFS(Inyecciones!$E$2:$E$14185,Inyecciones!$A$2:$A$14185,Balance!S$4,Inyecciones!$B$2:$B$14185,Balance!$B30,Inyecciones!$C$2:$C$14185,Balance!S$5)</f>
        <v>1229765.1701186879</v>
      </c>
      <c r="T30" s="13">
        <f>SUMIFS(Inyecciones!$E$2:$E$14185,Inyecciones!$A$2:$A$14185,Balance!T$4,Inyecciones!$B$2:$B$14185,Balance!$B30,Inyecciones!$C$2:$C$14185,Balance!T$5)</f>
        <v>1622894.6685326919</v>
      </c>
      <c r="U30" s="13">
        <f>SUMIFS(Inyecciones!$E$2:$E$14185,Inyecciones!$A$2:$A$14185,Balance!U$4,Inyecciones!$B$2:$B$14185,Balance!$B30,Inyecciones!$C$2:$C$14185,Balance!U$5)</f>
        <v>1596857.5646386091</v>
      </c>
      <c r="V30" s="13">
        <f>SUMIFS(Inyecciones!$E$2:$E$14185,Inyecciones!$A$2:$A$14185,Balance!V$4,Inyecciones!$B$2:$B$14185,Balance!$B30,Inyecciones!$C$2:$C$14185,Balance!V$5)</f>
        <v>1601181.158014301</v>
      </c>
      <c r="W30" s="13">
        <f>SUMIFS(Inyecciones!$E$2:$E$14185,Inyecciones!$A$2:$A$14185,Balance!W$4,Inyecciones!$B$2:$B$14185,Balance!$B30,Inyecciones!$C$2:$C$14185,Balance!W$5)</f>
        <v>1323644.488056679</v>
      </c>
      <c r="X30" s="13">
        <f>SUMIFS(Inyecciones!$E$2:$E$14185,Inyecciones!$A$2:$A$14185,Balance!X$4,Inyecciones!$B$2:$B$14185,Balance!$B30,Inyecciones!$C$2:$C$14185,Balance!X$5)</f>
        <v>1385645.748434504</v>
      </c>
      <c r="Y30" s="13">
        <f>SUMIFS(Inyecciones!$E$2:$E$14185,Inyecciones!$A$2:$A$14185,Balance!Y$4,Inyecciones!$B$2:$B$14185,Balance!$B30,Inyecciones!$C$2:$C$14185,Balance!Y$5)</f>
        <v>1175171.1236626999</v>
      </c>
      <c r="Z30" s="14">
        <f>SUMIFS(Inyecciones!$E$2:$E$14185,Inyecciones!$A$2:$A$14185,Balance!Z$4,Inyecciones!$B$2:$B$14185,Balance!$B30,Inyecciones!$C$2:$C$14185,Balance!Z$5)</f>
        <v>1258583.765456168</v>
      </c>
      <c r="AA30" s="12">
        <f>SUMIFS(Inyecciones!$E$2:$E$14185,Inyecciones!$A$2:$A$14185,Balance!AA$4,Inyecciones!$B$2:$B$14185,Balance!$B30,Inyecciones!$C$2:$C$14185,Balance!AA$5)</f>
        <v>1513702.0802016689</v>
      </c>
      <c r="AB30" s="13">
        <f>SUMIFS(Inyecciones!$E$2:$E$14185,Inyecciones!$A$2:$A$14185,Balance!AB$4,Inyecciones!$B$2:$B$14185,Balance!$B30,Inyecciones!$C$2:$C$14185,Balance!AB$5)</f>
        <v>1244616.5873252689</v>
      </c>
      <c r="AC30" s="13">
        <f>SUMIFS(Inyecciones!$E$2:$E$14185,Inyecciones!$A$2:$A$14185,Balance!AC$4,Inyecciones!$B$2:$B$14185,Balance!$B30,Inyecciones!$C$2:$C$14185,Balance!AC$5)</f>
        <v>1581074.546703235</v>
      </c>
      <c r="AD30" s="13">
        <f>SUMIFS(Inyecciones!$E$2:$E$14185,Inyecciones!$A$2:$A$14185,Balance!AD$4,Inyecciones!$B$2:$B$14185,Balance!$B30,Inyecciones!$C$2:$C$14185,Balance!AD$5)</f>
        <v>1474841.7141063421</v>
      </c>
      <c r="AE30" s="13">
        <f>SUMIFS(Inyecciones!$E$2:$E$14185,Inyecciones!$A$2:$A$14185,Balance!AE$4,Inyecciones!$B$2:$B$14185,Balance!$B30,Inyecciones!$C$2:$C$14185,Balance!AE$5)</f>
        <v>1270287.0435627969</v>
      </c>
      <c r="AF30" s="13">
        <f>SUMIFS(Inyecciones!$E$2:$E$14185,Inyecciones!$A$2:$A$14185,Balance!AF$4,Inyecciones!$B$2:$B$14185,Balance!$B30,Inyecciones!$C$2:$C$14185,Balance!AF$5)</f>
        <v>1718298.6978371521</v>
      </c>
      <c r="AG30" s="13">
        <f>SUMIFS(Inyecciones!$E$2:$E$14185,Inyecciones!$A$2:$A$14185,Balance!AG$4,Inyecciones!$B$2:$B$14185,Balance!$B30,Inyecciones!$C$2:$C$14185,Balance!AG$5)</f>
        <v>1710862.6177685061</v>
      </c>
      <c r="AH30" s="13">
        <f>SUMIFS(Inyecciones!$E$2:$E$14185,Inyecciones!$A$2:$A$14185,Balance!AH$4,Inyecciones!$B$2:$B$14185,Balance!$B30,Inyecciones!$C$2:$C$14185,Balance!AH$5)</f>
        <v>1727108.1976717471</v>
      </c>
      <c r="AI30" s="13">
        <f>SUMIFS(Inyecciones!$E$2:$E$14185,Inyecciones!$A$2:$A$14185,Balance!AI$4,Inyecciones!$B$2:$B$14185,Balance!$B30,Inyecciones!$C$2:$C$14185,Balance!AI$5)</f>
        <v>1315323.0683864681</v>
      </c>
      <c r="AJ30" s="13">
        <f>SUMIFS(Inyecciones!$E$2:$E$14185,Inyecciones!$A$2:$A$14185,Balance!AJ$4,Inyecciones!$B$2:$B$14185,Balance!$B30,Inyecciones!$C$2:$C$14185,Balance!AJ$5)</f>
        <v>1628868.5935795731</v>
      </c>
      <c r="AK30" s="13">
        <f>SUMIFS(Inyecciones!$E$2:$E$14185,Inyecciones!$A$2:$A$14185,Balance!AK$4,Inyecciones!$B$2:$B$14185,Balance!$B30,Inyecciones!$C$2:$C$14185,Balance!AK$5)</f>
        <v>1447335.296033269</v>
      </c>
      <c r="AL30" s="14">
        <f>SUMIFS(Inyecciones!$E$2:$E$14185,Inyecciones!$A$2:$A$14185,Balance!AL$4,Inyecciones!$B$2:$B$14185,Balance!$B30,Inyecciones!$C$2:$C$14185,Balance!AL$5)</f>
        <v>1414622.031398572</v>
      </c>
      <c r="AM30" s="13"/>
      <c r="AN30" s="12">
        <f>SUMIFS('Retiro Mensual'!$E$2:$E$2629,'Retiro Mensual'!$A$2:$A$2629,AN$4,'Retiro Mensual'!$B$2:$B$2629,$B30,'Retiro Mensual'!$C$2:$C$2629,AN$5)</f>
        <v>0</v>
      </c>
      <c r="AO30" s="13">
        <f>SUMIFS('Retiro Mensual'!$E$2:$E$2629,'Retiro Mensual'!$A$2:$A$2629,AO$4,'Retiro Mensual'!$B$2:$B$2629,$B30,'Retiro Mensual'!$C$2:$C$2629,AO$5)</f>
        <v>0</v>
      </c>
      <c r="AP30" s="13">
        <f>SUMIFS('Retiro Mensual'!$E$2:$E$2629,'Retiro Mensual'!$A$2:$A$2629,AP$4,'Retiro Mensual'!$B$2:$B$2629,$B30,'Retiro Mensual'!$C$2:$C$2629,AP$5)</f>
        <v>0</v>
      </c>
      <c r="AQ30" s="13">
        <f>SUMIFS('Retiro Mensual'!$E$2:$E$2629,'Retiro Mensual'!$A$2:$A$2629,AQ$4,'Retiro Mensual'!$B$2:$B$2629,$B30,'Retiro Mensual'!$C$2:$C$2629,AQ$5)</f>
        <v>0</v>
      </c>
      <c r="AR30" s="13">
        <f>SUMIFS('Retiro Mensual'!$E$2:$E$2629,'Retiro Mensual'!$A$2:$A$2629,AR$4,'Retiro Mensual'!$B$2:$B$2629,$B30,'Retiro Mensual'!$C$2:$C$2629,AR$5)</f>
        <v>0</v>
      </c>
      <c r="AS30" s="13">
        <f>SUMIFS('Retiro Mensual'!$E$2:$E$2629,'Retiro Mensual'!$A$2:$A$2629,AS$4,'Retiro Mensual'!$B$2:$B$2629,$B30,'Retiro Mensual'!$C$2:$C$2629,AS$5)</f>
        <v>0</v>
      </c>
      <c r="AT30" s="13">
        <f>SUMIFS('Retiro Mensual'!$E$2:$E$2629,'Retiro Mensual'!$A$2:$A$2629,AT$4,'Retiro Mensual'!$B$2:$B$2629,$B30,'Retiro Mensual'!$C$2:$C$2629,AT$5)</f>
        <v>0</v>
      </c>
      <c r="AU30" s="13">
        <f>SUMIFS('Retiro Mensual'!$E$2:$E$2629,'Retiro Mensual'!$A$2:$A$2629,AU$4,'Retiro Mensual'!$B$2:$B$2629,$B30,'Retiro Mensual'!$C$2:$C$2629,AU$5)</f>
        <v>0</v>
      </c>
      <c r="AV30" s="13">
        <f>SUMIFS('Retiro Mensual'!$E$2:$E$2629,'Retiro Mensual'!$A$2:$A$2629,AV$4,'Retiro Mensual'!$B$2:$B$2629,$B30,'Retiro Mensual'!$C$2:$C$2629,AV$5)</f>
        <v>0</v>
      </c>
      <c r="AW30" s="13">
        <f>SUMIFS('Retiro Mensual'!$E$2:$E$2629,'Retiro Mensual'!$A$2:$A$2629,AW$4,'Retiro Mensual'!$B$2:$B$2629,$B30,'Retiro Mensual'!$C$2:$C$2629,AW$5)</f>
        <v>0</v>
      </c>
      <c r="AX30" s="13">
        <f>SUMIFS('Retiro Mensual'!$E$2:$E$2629,'Retiro Mensual'!$A$2:$A$2629,AX$4,'Retiro Mensual'!$B$2:$B$2629,$B30,'Retiro Mensual'!$C$2:$C$2629,AX$5)</f>
        <v>0</v>
      </c>
      <c r="AY30" s="14">
        <f>SUMIFS('Retiro Mensual'!$E$2:$E$2629,'Retiro Mensual'!$A$2:$A$2629,AY$4,'Retiro Mensual'!$B$2:$B$2629,$B30,'Retiro Mensual'!$C$2:$C$2629,AY$5)</f>
        <v>0</v>
      </c>
      <c r="AZ30" s="12">
        <f>SUMIFS('Retiro Mensual'!$E$2:$E$2629,'Retiro Mensual'!$A$2:$A$2629,AZ$4,'Retiro Mensual'!$B$2:$B$2629,$B30,'Retiro Mensual'!$C$2:$C$2629,AZ$5)</f>
        <v>0</v>
      </c>
      <c r="BA30" s="13">
        <f>SUMIFS('Retiro Mensual'!$E$2:$E$2629,'Retiro Mensual'!$A$2:$A$2629,BA$4,'Retiro Mensual'!$B$2:$B$2629,$B30,'Retiro Mensual'!$C$2:$C$2629,BA$5)</f>
        <v>0</v>
      </c>
      <c r="BB30" s="13">
        <f>SUMIFS('Retiro Mensual'!$E$2:$E$2629,'Retiro Mensual'!$A$2:$A$2629,BB$4,'Retiro Mensual'!$B$2:$B$2629,$B30,'Retiro Mensual'!$C$2:$C$2629,BB$5)</f>
        <v>0</v>
      </c>
      <c r="BC30" s="13">
        <f>SUMIFS('Retiro Mensual'!$E$2:$E$2629,'Retiro Mensual'!$A$2:$A$2629,BC$4,'Retiro Mensual'!$B$2:$B$2629,$B30,'Retiro Mensual'!$C$2:$C$2629,BC$5)</f>
        <v>0</v>
      </c>
      <c r="BD30" s="13">
        <f>SUMIFS('Retiro Mensual'!$E$2:$E$2629,'Retiro Mensual'!$A$2:$A$2629,BD$4,'Retiro Mensual'!$B$2:$B$2629,$B30,'Retiro Mensual'!$C$2:$C$2629,BD$5)</f>
        <v>0</v>
      </c>
      <c r="BE30" s="13">
        <f>SUMIFS('Retiro Mensual'!$E$2:$E$2629,'Retiro Mensual'!$A$2:$A$2629,BE$4,'Retiro Mensual'!$B$2:$B$2629,$B30,'Retiro Mensual'!$C$2:$C$2629,BE$5)</f>
        <v>0</v>
      </c>
      <c r="BF30" s="13">
        <f>SUMIFS('Retiro Mensual'!$E$2:$E$2629,'Retiro Mensual'!$A$2:$A$2629,BF$4,'Retiro Mensual'!$B$2:$B$2629,$B30,'Retiro Mensual'!$C$2:$C$2629,BF$5)</f>
        <v>0</v>
      </c>
      <c r="BG30" s="13">
        <f>SUMIFS('Retiro Mensual'!$E$2:$E$2629,'Retiro Mensual'!$A$2:$A$2629,BG$4,'Retiro Mensual'!$B$2:$B$2629,$B30,'Retiro Mensual'!$C$2:$C$2629,BG$5)</f>
        <v>0</v>
      </c>
      <c r="BH30" s="13">
        <f>SUMIFS('Retiro Mensual'!$E$2:$E$2629,'Retiro Mensual'!$A$2:$A$2629,BH$4,'Retiro Mensual'!$B$2:$B$2629,$B30,'Retiro Mensual'!$C$2:$C$2629,BH$5)</f>
        <v>0</v>
      </c>
      <c r="BI30" s="13">
        <f>SUMIFS('Retiro Mensual'!$E$2:$E$2629,'Retiro Mensual'!$A$2:$A$2629,BI$4,'Retiro Mensual'!$B$2:$B$2629,$B30,'Retiro Mensual'!$C$2:$C$2629,BI$5)</f>
        <v>0</v>
      </c>
      <c r="BJ30" s="13">
        <f>SUMIFS('Retiro Mensual'!$E$2:$E$2629,'Retiro Mensual'!$A$2:$A$2629,BJ$4,'Retiro Mensual'!$B$2:$B$2629,$B30,'Retiro Mensual'!$C$2:$C$2629,BJ$5)</f>
        <v>0</v>
      </c>
      <c r="BK30" s="14">
        <f>SUMIFS('Retiro Mensual'!$E$2:$E$2629,'Retiro Mensual'!$A$2:$A$2629,BK$4,'Retiro Mensual'!$B$2:$B$2629,$B30,'Retiro Mensual'!$C$2:$C$2629,BK$5)</f>
        <v>0</v>
      </c>
      <c r="BL30" s="12">
        <f>SUMIFS('Retiro Mensual'!$E$2:$E$2629,'Retiro Mensual'!$A$2:$A$2629,BL$4,'Retiro Mensual'!$B$2:$B$2629,$B30,'Retiro Mensual'!$C$2:$C$2629,BL$5)</f>
        <v>0</v>
      </c>
      <c r="BM30" s="13">
        <f>SUMIFS('Retiro Mensual'!$E$2:$E$2629,'Retiro Mensual'!$A$2:$A$2629,BM$4,'Retiro Mensual'!$B$2:$B$2629,$B30,'Retiro Mensual'!$C$2:$C$2629,BM$5)</f>
        <v>0</v>
      </c>
      <c r="BN30" s="13">
        <f>SUMIFS('Retiro Mensual'!$E$2:$E$2629,'Retiro Mensual'!$A$2:$A$2629,BN$4,'Retiro Mensual'!$B$2:$B$2629,$B30,'Retiro Mensual'!$C$2:$C$2629,BN$5)</f>
        <v>0</v>
      </c>
      <c r="BO30" s="13">
        <f>SUMIFS('Retiro Mensual'!$E$2:$E$2629,'Retiro Mensual'!$A$2:$A$2629,BO$4,'Retiro Mensual'!$B$2:$B$2629,$B30,'Retiro Mensual'!$C$2:$C$2629,BO$5)</f>
        <v>0</v>
      </c>
      <c r="BP30" s="13">
        <f>SUMIFS('Retiro Mensual'!$E$2:$E$2629,'Retiro Mensual'!$A$2:$A$2629,BP$4,'Retiro Mensual'!$B$2:$B$2629,$B30,'Retiro Mensual'!$C$2:$C$2629,BP$5)</f>
        <v>0</v>
      </c>
      <c r="BQ30" s="13">
        <f>SUMIFS('Retiro Mensual'!$E$2:$E$2629,'Retiro Mensual'!$A$2:$A$2629,BQ$4,'Retiro Mensual'!$B$2:$B$2629,$B30,'Retiro Mensual'!$C$2:$C$2629,BQ$5)</f>
        <v>0</v>
      </c>
      <c r="BR30" s="13">
        <f>SUMIFS('Retiro Mensual'!$E$2:$E$2629,'Retiro Mensual'!$A$2:$A$2629,BR$4,'Retiro Mensual'!$B$2:$B$2629,$B30,'Retiro Mensual'!$C$2:$C$2629,BR$5)</f>
        <v>0</v>
      </c>
      <c r="BS30" s="13">
        <f>SUMIFS('Retiro Mensual'!$E$2:$E$2629,'Retiro Mensual'!$A$2:$A$2629,BS$4,'Retiro Mensual'!$B$2:$B$2629,$B30,'Retiro Mensual'!$C$2:$C$2629,BS$5)</f>
        <v>0</v>
      </c>
      <c r="BT30" s="13">
        <f>SUMIFS('Retiro Mensual'!$E$2:$E$2629,'Retiro Mensual'!$A$2:$A$2629,BT$4,'Retiro Mensual'!$B$2:$B$2629,$B30,'Retiro Mensual'!$C$2:$C$2629,BT$5)</f>
        <v>0</v>
      </c>
      <c r="BU30" s="13">
        <f>SUMIFS('Retiro Mensual'!$E$2:$E$2629,'Retiro Mensual'!$A$2:$A$2629,BU$4,'Retiro Mensual'!$B$2:$B$2629,$B30,'Retiro Mensual'!$C$2:$C$2629,BU$5)</f>
        <v>0</v>
      </c>
      <c r="BV30" s="13">
        <f>SUMIFS('Retiro Mensual'!$E$2:$E$2629,'Retiro Mensual'!$A$2:$A$2629,BV$4,'Retiro Mensual'!$B$2:$B$2629,$B30,'Retiro Mensual'!$C$2:$C$2629,BV$5)</f>
        <v>0</v>
      </c>
      <c r="BW30" s="14">
        <f>SUMIFS('Retiro Mensual'!$E$2:$E$2629,'Retiro Mensual'!$A$2:$A$2629,BW$4,'Retiro Mensual'!$B$2:$B$2629,$B30,'Retiro Mensual'!$C$2:$C$2629,BW$5)</f>
        <v>0</v>
      </c>
      <c r="BX30" s="13"/>
      <c r="BY30" s="12">
        <f>SUMIFS('Compra Ventas'!$E$2:$E$2700,'Compra Ventas'!$A$2:$A$2700,BY$4,'Compra Ventas'!$B$2:$B$2700,$B30,'Compra Ventas'!$C$2:$C$2700,BY$5)</f>
        <v>0</v>
      </c>
      <c r="BZ30" s="13">
        <f>SUMIFS('Compra Ventas'!$E$2:$E$2700,'Compra Ventas'!$A$2:$A$2700,BZ$4,'Compra Ventas'!$B$2:$B$2700,$B30,'Compra Ventas'!$C$2:$C$2700,BZ$5)</f>
        <v>0</v>
      </c>
      <c r="CA30" s="13">
        <f>SUMIFS('Compra Ventas'!$E$2:$E$2700,'Compra Ventas'!$A$2:$A$2700,CA$4,'Compra Ventas'!$B$2:$B$2700,$B30,'Compra Ventas'!$C$2:$C$2700,CA$5)</f>
        <v>0</v>
      </c>
      <c r="CB30" s="13">
        <f>SUMIFS('Compra Ventas'!$E$2:$E$2700,'Compra Ventas'!$A$2:$A$2700,CB$4,'Compra Ventas'!$B$2:$B$2700,$B30,'Compra Ventas'!$C$2:$C$2700,CB$5)</f>
        <v>0</v>
      </c>
      <c r="CC30" s="13">
        <f>SUMIFS('Compra Ventas'!$E$2:$E$2700,'Compra Ventas'!$A$2:$A$2700,CC$4,'Compra Ventas'!$B$2:$B$2700,$B30,'Compra Ventas'!$C$2:$C$2700,CC$5)</f>
        <v>0</v>
      </c>
      <c r="CD30" s="13">
        <f>SUMIFS('Compra Ventas'!$E$2:$E$2700,'Compra Ventas'!$A$2:$A$2700,CD$4,'Compra Ventas'!$B$2:$B$2700,$B30,'Compra Ventas'!$C$2:$C$2700,CD$5)</f>
        <v>0</v>
      </c>
      <c r="CE30" s="13">
        <f>SUMIFS('Compra Ventas'!$E$2:$E$2700,'Compra Ventas'!$A$2:$A$2700,CE$4,'Compra Ventas'!$B$2:$B$2700,$B30,'Compra Ventas'!$C$2:$C$2700,CE$5)</f>
        <v>0</v>
      </c>
      <c r="CF30" s="13">
        <f>SUMIFS('Compra Ventas'!$E$2:$E$2700,'Compra Ventas'!$A$2:$A$2700,CF$4,'Compra Ventas'!$B$2:$B$2700,$B30,'Compra Ventas'!$C$2:$C$2700,CF$5)</f>
        <v>0</v>
      </c>
      <c r="CG30" s="13">
        <f>SUMIFS('Compra Ventas'!$E$2:$E$2700,'Compra Ventas'!$A$2:$A$2700,CG$4,'Compra Ventas'!$B$2:$B$2700,$B30,'Compra Ventas'!$C$2:$C$2700,CG$5)</f>
        <v>0</v>
      </c>
      <c r="CH30" s="13">
        <f>SUMIFS('Compra Ventas'!$E$2:$E$2700,'Compra Ventas'!$A$2:$A$2700,CH$4,'Compra Ventas'!$B$2:$B$2700,$B30,'Compra Ventas'!$C$2:$C$2700,CH$5)</f>
        <v>0</v>
      </c>
      <c r="CI30" s="13">
        <f>SUMIFS('Compra Ventas'!$E$2:$E$2700,'Compra Ventas'!$A$2:$A$2700,CI$4,'Compra Ventas'!$B$2:$B$2700,$B30,'Compra Ventas'!$C$2:$C$2700,CI$5)</f>
        <v>0</v>
      </c>
      <c r="CJ30" s="14">
        <f>SUMIFS('Compra Ventas'!$E$2:$E$2700,'Compra Ventas'!$A$2:$A$2700,CJ$4,'Compra Ventas'!$B$2:$B$2700,$B30,'Compra Ventas'!$C$2:$C$2700,CJ$5)</f>
        <v>0</v>
      </c>
      <c r="CK30" s="12">
        <f>SUMIFS('Compra Ventas'!$E$2:$E$2700,'Compra Ventas'!$A$2:$A$2700,CK$4,'Compra Ventas'!$B$2:$B$2700,$B30,'Compra Ventas'!$C$2:$C$2700,CK$5)</f>
        <v>0</v>
      </c>
      <c r="CL30" s="13">
        <f>SUMIFS('Compra Ventas'!$E$2:$E$2700,'Compra Ventas'!$A$2:$A$2700,CL$4,'Compra Ventas'!$B$2:$B$2700,$B30,'Compra Ventas'!$C$2:$C$2700,CL$5)</f>
        <v>0</v>
      </c>
      <c r="CM30" s="13">
        <f>SUMIFS('Compra Ventas'!$E$2:$E$2700,'Compra Ventas'!$A$2:$A$2700,CM$4,'Compra Ventas'!$B$2:$B$2700,$B30,'Compra Ventas'!$C$2:$C$2700,CM$5)</f>
        <v>0</v>
      </c>
      <c r="CN30" s="13">
        <f>SUMIFS('Compra Ventas'!$E$2:$E$2700,'Compra Ventas'!$A$2:$A$2700,CN$4,'Compra Ventas'!$B$2:$B$2700,$B30,'Compra Ventas'!$C$2:$C$2700,CN$5)</f>
        <v>0</v>
      </c>
      <c r="CO30" s="13">
        <f>SUMIFS('Compra Ventas'!$E$2:$E$2700,'Compra Ventas'!$A$2:$A$2700,CO$4,'Compra Ventas'!$B$2:$B$2700,$B30,'Compra Ventas'!$C$2:$C$2700,CO$5)</f>
        <v>0</v>
      </c>
      <c r="CP30" s="13">
        <f>SUMIFS('Compra Ventas'!$E$2:$E$2700,'Compra Ventas'!$A$2:$A$2700,CP$4,'Compra Ventas'!$B$2:$B$2700,$B30,'Compra Ventas'!$C$2:$C$2700,CP$5)</f>
        <v>0</v>
      </c>
      <c r="CQ30" s="13">
        <f>SUMIFS('Compra Ventas'!$E$2:$E$2700,'Compra Ventas'!$A$2:$A$2700,CQ$4,'Compra Ventas'!$B$2:$B$2700,$B30,'Compra Ventas'!$C$2:$C$2700,CQ$5)</f>
        <v>0</v>
      </c>
      <c r="CR30" s="13">
        <f>SUMIFS('Compra Ventas'!$E$2:$E$2700,'Compra Ventas'!$A$2:$A$2700,CR$4,'Compra Ventas'!$B$2:$B$2700,$B30,'Compra Ventas'!$C$2:$C$2700,CR$5)</f>
        <v>0</v>
      </c>
      <c r="CS30" s="13">
        <f>SUMIFS('Compra Ventas'!$E$2:$E$2700,'Compra Ventas'!$A$2:$A$2700,CS$4,'Compra Ventas'!$B$2:$B$2700,$B30,'Compra Ventas'!$C$2:$C$2700,CS$5)</f>
        <v>0</v>
      </c>
      <c r="CT30" s="13">
        <f>SUMIFS('Compra Ventas'!$E$2:$E$2700,'Compra Ventas'!$A$2:$A$2700,CT$4,'Compra Ventas'!$B$2:$B$2700,$B30,'Compra Ventas'!$C$2:$C$2700,CT$5)</f>
        <v>0</v>
      </c>
      <c r="CU30" s="13">
        <f>SUMIFS('Compra Ventas'!$E$2:$E$2700,'Compra Ventas'!$A$2:$A$2700,CU$4,'Compra Ventas'!$B$2:$B$2700,$B30,'Compra Ventas'!$C$2:$C$2700,CU$5)</f>
        <v>0</v>
      </c>
      <c r="CV30" s="14">
        <f>SUMIFS('Compra Ventas'!$E$2:$E$2700,'Compra Ventas'!$A$2:$A$2700,CV$4,'Compra Ventas'!$B$2:$B$2700,$B30,'Compra Ventas'!$C$2:$C$2700,CV$5)</f>
        <v>0</v>
      </c>
      <c r="CW30" s="12">
        <f>SUMIFS('Compra Ventas'!$E$2:$E$2700,'Compra Ventas'!$A$2:$A$2700,CW$4,'Compra Ventas'!$B$2:$B$2700,$B30,'Compra Ventas'!$C$2:$C$2700,CW$5)</f>
        <v>0</v>
      </c>
      <c r="CX30" s="13">
        <f>SUMIFS('Compra Ventas'!$E$2:$E$2700,'Compra Ventas'!$A$2:$A$2700,CX$4,'Compra Ventas'!$B$2:$B$2700,$B30,'Compra Ventas'!$C$2:$C$2700,CX$5)</f>
        <v>0</v>
      </c>
      <c r="CY30" s="13">
        <f>SUMIFS('Compra Ventas'!$E$2:$E$2700,'Compra Ventas'!$A$2:$A$2700,CY$4,'Compra Ventas'!$B$2:$B$2700,$B30,'Compra Ventas'!$C$2:$C$2700,CY$5)</f>
        <v>0</v>
      </c>
      <c r="CZ30" s="13">
        <f>SUMIFS('Compra Ventas'!$E$2:$E$2700,'Compra Ventas'!$A$2:$A$2700,CZ$4,'Compra Ventas'!$B$2:$B$2700,$B30,'Compra Ventas'!$C$2:$C$2700,CZ$5)</f>
        <v>0</v>
      </c>
      <c r="DA30" s="13">
        <f>SUMIFS('Compra Ventas'!$E$2:$E$2700,'Compra Ventas'!$A$2:$A$2700,DA$4,'Compra Ventas'!$B$2:$B$2700,$B30,'Compra Ventas'!$C$2:$C$2700,DA$5)</f>
        <v>0</v>
      </c>
      <c r="DB30" s="13">
        <f>SUMIFS('Compra Ventas'!$E$2:$E$2700,'Compra Ventas'!$A$2:$A$2700,DB$4,'Compra Ventas'!$B$2:$B$2700,$B30,'Compra Ventas'!$C$2:$C$2700,DB$5)</f>
        <v>0</v>
      </c>
      <c r="DC30" s="13">
        <f>SUMIFS('Compra Ventas'!$E$2:$E$2700,'Compra Ventas'!$A$2:$A$2700,DC$4,'Compra Ventas'!$B$2:$B$2700,$B30,'Compra Ventas'!$C$2:$C$2700,DC$5)</f>
        <v>0</v>
      </c>
      <c r="DD30" s="13">
        <f>SUMIFS('Compra Ventas'!$E$2:$E$2700,'Compra Ventas'!$A$2:$A$2700,DD$4,'Compra Ventas'!$B$2:$B$2700,$B30,'Compra Ventas'!$C$2:$C$2700,DD$5)</f>
        <v>0</v>
      </c>
      <c r="DE30" s="13">
        <f>SUMIFS('Compra Ventas'!$E$2:$E$2700,'Compra Ventas'!$A$2:$A$2700,DE$4,'Compra Ventas'!$B$2:$B$2700,$B30,'Compra Ventas'!$C$2:$C$2700,DE$5)</f>
        <v>0</v>
      </c>
      <c r="DF30" s="13">
        <f>SUMIFS('Compra Ventas'!$E$2:$E$2700,'Compra Ventas'!$A$2:$A$2700,DF$4,'Compra Ventas'!$B$2:$B$2700,$B30,'Compra Ventas'!$C$2:$C$2700,DF$5)</f>
        <v>0</v>
      </c>
      <c r="DG30" s="13">
        <f>SUMIFS('Compra Ventas'!$E$2:$E$2700,'Compra Ventas'!$A$2:$A$2700,DG$4,'Compra Ventas'!$B$2:$B$2700,$B30,'Compra Ventas'!$C$2:$C$2700,DG$5)</f>
        <v>0</v>
      </c>
      <c r="DH30" s="14">
        <f>SUMIFS('Compra Ventas'!$E$2:$E$2700,'Compra Ventas'!$A$2:$A$2700,DH$4,'Compra Ventas'!$B$2:$B$2700,$B30,'Compra Ventas'!$C$2:$C$2700,DH$5)</f>
        <v>0</v>
      </c>
      <c r="DI30" s="84"/>
      <c r="DJ30" s="98">
        <f>SUMIFS('Ajuste Ciclado'!D$5:D$47,'Ajuste Ciclado'!$C$5:$C$47,Balance!DJ$4,'Ajuste Ciclado'!$B$5:$B$47,Balance!$B30)</f>
        <v>0</v>
      </c>
      <c r="DK30" s="99">
        <f>SUMIFS('Ajuste Ciclado'!E$5:E$47,'Ajuste Ciclado'!$C$5:$C$47,Balance!DK$4,'Ajuste Ciclado'!$B$5:$B$47,Balance!$B30)</f>
        <v>0</v>
      </c>
      <c r="DL30" s="99">
        <f>SUMIFS('Ajuste Ciclado'!F$5:F$47,'Ajuste Ciclado'!$C$5:$C$47,Balance!DL$4,'Ajuste Ciclado'!$B$5:$B$47,Balance!$B30)</f>
        <v>0</v>
      </c>
      <c r="DM30" s="99">
        <f>SUMIFS('Ajuste Ciclado'!G$5:G$47,'Ajuste Ciclado'!$C$5:$C$47,Balance!DM$4,'Ajuste Ciclado'!$B$5:$B$47,Balance!$B30)</f>
        <v>0</v>
      </c>
      <c r="DN30" s="99">
        <f>SUMIFS('Ajuste Ciclado'!H$5:H$47,'Ajuste Ciclado'!$C$5:$C$47,Balance!DN$4,'Ajuste Ciclado'!$B$5:$B$47,Balance!$B30)</f>
        <v>0</v>
      </c>
      <c r="DO30" s="99">
        <f>SUMIFS('Ajuste Ciclado'!I$5:I$47,'Ajuste Ciclado'!$C$5:$C$47,Balance!DO$4,'Ajuste Ciclado'!$B$5:$B$47,Balance!$B30)</f>
        <v>0</v>
      </c>
      <c r="DP30" s="99">
        <f>SUMIFS('Ajuste Ciclado'!J$5:J$47,'Ajuste Ciclado'!$C$5:$C$47,Balance!DP$4,'Ajuste Ciclado'!$B$5:$B$47,Balance!$B30)</f>
        <v>0</v>
      </c>
      <c r="DQ30" s="99">
        <f>SUMIFS('Ajuste Ciclado'!K$5:K$47,'Ajuste Ciclado'!$C$5:$C$47,Balance!DQ$4,'Ajuste Ciclado'!$B$5:$B$47,Balance!$B30)</f>
        <v>0</v>
      </c>
      <c r="DR30" s="99">
        <f>SUMIFS('Ajuste Ciclado'!L$5:L$47,'Ajuste Ciclado'!$C$5:$C$47,Balance!DR$4,'Ajuste Ciclado'!$B$5:$B$47,Balance!$B30)</f>
        <v>0</v>
      </c>
      <c r="DS30" s="99">
        <f>SUMIFS('Ajuste Ciclado'!M$5:M$47,'Ajuste Ciclado'!$C$5:$C$47,Balance!DS$4,'Ajuste Ciclado'!$B$5:$B$47,Balance!$B30)</f>
        <v>0</v>
      </c>
      <c r="DT30" s="99">
        <f>SUMIFS('Ajuste Ciclado'!N$5:N$47,'Ajuste Ciclado'!$C$5:$C$47,Balance!DT$4,'Ajuste Ciclado'!$B$5:$B$47,Balance!$B30)</f>
        <v>0</v>
      </c>
      <c r="DU30" s="100">
        <f>SUMIFS('Ajuste Ciclado'!O$5:O$47,'Ajuste Ciclado'!$C$5:$C$47,Balance!DU$4,'Ajuste Ciclado'!$B$5:$B$47,Balance!$B30)</f>
        <v>0</v>
      </c>
      <c r="DV30" s="98">
        <f>SUMIFS('Ajuste Ciclado'!D$5:D$47,'Ajuste Ciclado'!$C$5:$C$47,Balance!DV$4,'Ajuste Ciclado'!$B$5:$B$47,Balance!$B30)</f>
        <v>0</v>
      </c>
      <c r="DW30" s="99">
        <f>SUMIFS('Ajuste Ciclado'!E$5:E$47,'Ajuste Ciclado'!$C$5:$C$47,Balance!DW$4,'Ajuste Ciclado'!$B$5:$B$47,Balance!$B30)</f>
        <v>0</v>
      </c>
      <c r="DX30" s="99">
        <f>SUMIFS('Ajuste Ciclado'!F$5:F$47,'Ajuste Ciclado'!$C$5:$C$47,Balance!DX$4,'Ajuste Ciclado'!$B$5:$B$47,Balance!$B30)</f>
        <v>0</v>
      </c>
      <c r="DY30" s="99">
        <f>SUMIFS('Ajuste Ciclado'!G$5:G$47,'Ajuste Ciclado'!$C$5:$C$47,Balance!DY$4,'Ajuste Ciclado'!$B$5:$B$47,Balance!$B30)</f>
        <v>0</v>
      </c>
      <c r="DZ30" s="99">
        <f>SUMIFS('Ajuste Ciclado'!H$5:H$47,'Ajuste Ciclado'!$C$5:$C$47,Balance!DZ$4,'Ajuste Ciclado'!$B$5:$B$47,Balance!$B30)</f>
        <v>0</v>
      </c>
      <c r="EA30" s="99">
        <f>SUMIFS('Ajuste Ciclado'!I$5:I$47,'Ajuste Ciclado'!$C$5:$C$47,Balance!EA$4,'Ajuste Ciclado'!$B$5:$B$47,Balance!$B30)</f>
        <v>0</v>
      </c>
      <c r="EB30" s="99">
        <f>SUMIFS('Ajuste Ciclado'!J$5:J$47,'Ajuste Ciclado'!$C$5:$C$47,Balance!EB$4,'Ajuste Ciclado'!$B$5:$B$47,Balance!$B30)</f>
        <v>0</v>
      </c>
      <c r="EC30" s="99">
        <f>SUMIFS('Ajuste Ciclado'!K$5:K$47,'Ajuste Ciclado'!$C$5:$C$47,Balance!EC$4,'Ajuste Ciclado'!$B$5:$B$47,Balance!$B30)</f>
        <v>0</v>
      </c>
      <c r="ED30" s="99">
        <f>SUMIFS('Ajuste Ciclado'!L$5:L$47,'Ajuste Ciclado'!$C$5:$C$47,Balance!ED$4,'Ajuste Ciclado'!$B$5:$B$47,Balance!$B30)</f>
        <v>0</v>
      </c>
      <c r="EE30" s="99">
        <f>SUMIFS('Ajuste Ciclado'!M$5:M$47,'Ajuste Ciclado'!$C$5:$C$47,Balance!EE$4,'Ajuste Ciclado'!$B$5:$B$47,Balance!$B30)</f>
        <v>0</v>
      </c>
      <c r="EF30" s="99">
        <f>SUMIFS('Ajuste Ciclado'!N$5:N$47,'Ajuste Ciclado'!$C$5:$C$47,Balance!EF$4,'Ajuste Ciclado'!$B$5:$B$47,Balance!$B30)</f>
        <v>0</v>
      </c>
      <c r="EG30" s="100">
        <f>SUMIFS('Ajuste Ciclado'!O$5:O$47,'Ajuste Ciclado'!$C$5:$C$47,Balance!EG$4,'Ajuste Ciclado'!$B$5:$B$47,Balance!$B30)</f>
        <v>0</v>
      </c>
      <c r="EH30" s="98">
        <f>SUMIFS('Ajuste Ciclado'!D$5:D$47,'Ajuste Ciclado'!$C$5:$C$47,Balance!EH$4,'Ajuste Ciclado'!$B$5:$B$47,Balance!$B30)</f>
        <v>0</v>
      </c>
      <c r="EI30" s="99">
        <f>SUMIFS('Ajuste Ciclado'!E$5:E$47,'Ajuste Ciclado'!$C$5:$C$47,Balance!EI$4,'Ajuste Ciclado'!$B$5:$B$47,Balance!$B30)</f>
        <v>0</v>
      </c>
      <c r="EJ30" s="99">
        <f>SUMIFS('Ajuste Ciclado'!F$5:F$47,'Ajuste Ciclado'!$C$5:$C$47,Balance!EJ$4,'Ajuste Ciclado'!$B$5:$B$47,Balance!$B30)</f>
        <v>0</v>
      </c>
      <c r="EK30" s="99">
        <f>SUMIFS('Ajuste Ciclado'!G$5:G$47,'Ajuste Ciclado'!$C$5:$C$47,Balance!EK$4,'Ajuste Ciclado'!$B$5:$B$47,Balance!$B30)</f>
        <v>0</v>
      </c>
      <c r="EL30" s="99">
        <f>SUMIFS('Ajuste Ciclado'!H$5:H$47,'Ajuste Ciclado'!$C$5:$C$47,Balance!EL$4,'Ajuste Ciclado'!$B$5:$B$47,Balance!$B30)</f>
        <v>0</v>
      </c>
      <c r="EM30" s="99">
        <f>SUMIFS('Ajuste Ciclado'!I$5:I$47,'Ajuste Ciclado'!$C$5:$C$47,Balance!EM$4,'Ajuste Ciclado'!$B$5:$B$47,Balance!$B30)</f>
        <v>0</v>
      </c>
      <c r="EN30" s="99">
        <f>SUMIFS('Ajuste Ciclado'!J$5:J$47,'Ajuste Ciclado'!$C$5:$C$47,Balance!EN$4,'Ajuste Ciclado'!$B$5:$B$47,Balance!$B30)</f>
        <v>0</v>
      </c>
      <c r="EO30" s="99">
        <f>SUMIFS('Ajuste Ciclado'!K$5:K$47,'Ajuste Ciclado'!$C$5:$C$47,Balance!EO$4,'Ajuste Ciclado'!$B$5:$B$47,Balance!$B30)</f>
        <v>0</v>
      </c>
      <c r="EP30" s="99">
        <f>SUMIFS('Ajuste Ciclado'!L$5:L$47,'Ajuste Ciclado'!$C$5:$C$47,Balance!EP$4,'Ajuste Ciclado'!$B$5:$B$47,Balance!$B30)</f>
        <v>0</v>
      </c>
      <c r="EQ30" s="99">
        <f>SUMIFS('Ajuste Ciclado'!M$5:M$47,'Ajuste Ciclado'!$C$5:$C$47,Balance!EQ$4,'Ajuste Ciclado'!$B$5:$B$47,Balance!$B30)</f>
        <v>0</v>
      </c>
      <c r="ER30" s="99">
        <f>SUMIFS('Ajuste Ciclado'!N$5:N$47,'Ajuste Ciclado'!$C$5:$C$47,Balance!ER$4,'Ajuste Ciclado'!$B$5:$B$47,Balance!$B30)</f>
        <v>0</v>
      </c>
      <c r="ES30" s="100">
        <f>SUMIFS('Ajuste Ciclado'!O$5:O$47,'Ajuste Ciclado'!$C$5:$C$47,Balance!ES$4,'Ajuste Ciclado'!$B$5:$B$47,Balance!$B30)</f>
        <v>0</v>
      </c>
      <c r="ET30" s="84"/>
      <c r="EU30" s="12">
        <f t="shared" si="129"/>
        <v>1510800.9661416649</v>
      </c>
      <c r="EV30" s="13">
        <f t="shared" si="93"/>
        <v>1235956.9949624389</v>
      </c>
      <c r="EW30" s="13">
        <f t="shared" si="94"/>
        <v>1572973.5143661839</v>
      </c>
      <c r="EX30" s="13">
        <f t="shared" si="95"/>
        <v>1407076.9417479869</v>
      </c>
      <c r="EY30" s="13">
        <f t="shared" si="96"/>
        <v>1246014.3443447079</v>
      </c>
      <c r="EZ30" s="13">
        <f t="shared" si="97"/>
        <v>1607989.4931347419</v>
      </c>
      <c r="FA30" s="13">
        <f t="shared" si="98"/>
        <v>1537447.068364369</v>
      </c>
      <c r="FB30" s="13">
        <f t="shared" si="99"/>
        <v>1581384.959453685</v>
      </c>
      <c r="FC30" s="13">
        <f t="shared" si="100"/>
        <v>1236145.0729088441</v>
      </c>
      <c r="FD30" s="13">
        <f t="shared" si="101"/>
        <v>1295032.3357343259</v>
      </c>
      <c r="FE30" s="13">
        <f t="shared" si="102"/>
        <v>931450.24124719214</v>
      </c>
      <c r="FF30" s="14">
        <f t="shared" si="103"/>
        <v>967369.83509775018</v>
      </c>
      <c r="FG30" s="12">
        <f t="shared" si="104"/>
        <v>1512915.0263935479</v>
      </c>
      <c r="FH30" s="13">
        <f t="shared" si="105"/>
        <v>1244584.484620054</v>
      </c>
      <c r="FI30" s="13">
        <f t="shared" si="106"/>
        <v>1587862.713469815</v>
      </c>
      <c r="FJ30" s="13">
        <f t="shared" si="107"/>
        <v>1486355.2249609691</v>
      </c>
      <c r="FK30" s="13">
        <f t="shared" si="108"/>
        <v>1229765.1701186879</v>
      </c>
      <c r="FL30" s="13">
        <f t="shared" si="109"/>
        <v>1622894.6685326919</v>
      </c>
      <c r="FM30" s="13">
        <f t="shared" si="110"/>
        <v>1596857.5646386091</v>
      </c>
      <c r="FN30" s="13">
        <f t="shared" si="111"/>
        <v>1601181.158014301</v>
      </c>
      <c r="FO30" s="13">
        <f t="shared" si="112"/>
        <v>1323644.488056679</v>
      </c>
      <c r="FP30" s="13">
        <f t="shared" si="113"/>
        <v>1385645.748434504</v>
      </c>
      <c r="FQ30" s="13">
        <f t="shared" si="114"/>
        <v>1175171.1236626999</v>
      </c>
      <c r="FR30" s="14">
        <f t="shared" si="115"/>
        <v>1258583.765456168</v>
      </c>
      <c r="FS30" s="12">
        <f t="shared" si="116"/>
        <v>1513702.0802016689</v>
      </c>
      <c r="FT30" s="13">
        <f t="shared" si="117"/>
        <v>1244616.5873252689</v>
      </c>
      <c r="FU30" s="13">
        <f t="shared" si="118"/>
        <v>1581074.546703235</v>
      </c>
      <c r="FV30" s="13">
        <f t="shared" si="119"/>
        <v>1474841.7141063421</v>
      </c>
      <c r="FW30" s="13">
        <f t="shared" si="120"/>
        <v>1270287.0435627969</v>
      </c>
      <c r="FX30" s="13">
        <f t="shared" si="121"/>
        <v>1718298.6978371521</v>
      </c>
      <c r="FY30" s="13">
        <f t="shared" si="122"/>
        <v>1710862.6177685061</v>
      </c>
      <c r="FZ30" s="13">
        <f t="shared" si="123"/>
        <v>1727108.1976717471</v>
      </c>
      <c r="GA30" s="13">
        <f t="shared" si="124"/>
        <v>1315323.0683864681</v>
      </c>
      <c r="GB30" s="13">
        <f t="shared" si="125"/>
        <v>1628868.5935795731</v>
      </c>
      <c r="GC30" s="13">
        <f t="shared" si="126"/>
        <v>1447335.296033269</v>
      </c>
      <c r="GD30" s="14">
        <f t="shared" si="127"/>
        <v>1414622.031398572</v>
      </c>
      <c r="GE30" s="84"/>
      <c r="GF30" s="12">
        <f t="shared" si="130"/>
        <v>16129641.767503893</v>
      </c>
      <c r="GG30" s="13">
        <f t="shared" si="130"/>
        <v>17025461.136358723</v>
      </c>
      <c r="GH30" s="14">
        <f t="shared" si="130"/>
        <v>18046940.474574599</v>
      </c>
      <c r="GI30" s="6">
        <f t="shared" si="131"/>
        <v>1</v>
      </c>
      <c r="GJ30" s="12">
        <f t="shared" si="132"/>
        <v>0</v>
      </c>
      <c r="GK30" s="13">
        <f t="shared" si="133"/>
        <v>0</v>
      </c>
      <c r="GL30" s="14">
        <f t="shared" si="134"/>
        <v>0</v>
      </c>
      <c r="GM30" s="84"/>
      <c r="GN30" s="66">
        <f t="shared" si="135"/>
        <v>0</v>
      </c>
      <c r="GO30" s="84"/>
      <c r="GP30" s="63" t="str" cm="1">
        <f t="array" ref="GP30">INDEX($GF$4:$GH$4,1,GI30)</f>
        <v>Sample 1</v>
      </c>
      <c r="GQ30" s="12">
        <f t="shared" si="136"/>
        <v>931450.24124719214</v>
      </c>
      <c r="GR30" s="13">
        <f t="shared" si="136"/>
        <v>967369.83509775018</v>
      </c>
      <c r="GS30" s="14">
        <f t="shared" si="136"/>
        <v>1235956.9949624389</v>
      </c>
      <c r="GT30" s="12">
        <f t="shared" si="137"/>
        <v>1175171.1236626999</v>
      </c>
      <c r="GU30" s="13">
        <f t="shared" si="137"/>
        <v>1229765.1701186879</v>
      </c>
      <c r="GV30" s="14">
        <f t="shared" si="137"/>
        <v>1244584.484620054</v>
      </c>
      <c r="GW30" s="12">
        <f t="shared" si="138"/>
        <v>1244616.5873252689</v>
      </c>
      <c r="GX30" s="13">
        <f t="shared" si="138"/>
        <v>1270287.0435627969</v>
      </c>
      <c r="GY30" s="14">
        <f t="shared" si="138"/>
        <v>1315323.0683864681</v>
      </c>
      <c r="GZ30" s="84" t="str">
        <f t="shared" si="128"/>
        <v>Sample 1</v>
      </c>
      <c r="HA30" s="12">
        <f t="shared" si="139"/>
        <v>0</v>
      </c>
      <c r="HB30" s="13">
        <f t="shared" si="139"/>
        <v>0</v>
      </c>
      <c r="HC30" s="14">
        <f t="shared" si="139"/>
        <v>0</v>
      </c>
      <c r="HD30" s="6">
        <f t="shared" si="140"/>
        <v>0</v>
      </c>
      <c r="HE30" s="84" t="str">
        <f t="shared" si="141"/>
        <v>Ok</v>
      </c>
    </row>
    <row r="31" spans="2:213" hidden="1" x14ac:dyDescent="0.3">
      <c r="B31" s="84" t="s">
        <v>404</v>
      </c>
      <c r="C31" s="12">
        <f>SUMIFS(Inyecciones!$E$2:$E$14185,Inyecciones!$A$2:$A$14185,Balance!C$4,Inyecciones!$B$2:$B$14185,Balance!$B31,Inyecciones!$C$2:$C$14185,Balance!C$5)</f>
        <v>2448.7328684635331</v>
      </c>
      <c r="D31" s="13">
        <f>SUMIFS(Inyecciones!$E$2:$E$14185,Inyecciones!$A$2:$A$14185,Balance!D$4,Inyecciones!$B$2:$B$14185,Balance!$B31,Inyecciones!$C$2:$C$14185,Balance!D$5)</f>
        <v>1703.1717287809399</v>
      </c>
      <c r="E31" s="13">
        <f>SUMIFS(Inyecciones!$E$2:$E$14185,Inyecciones!$A$2:$A$14185,Balance!E$4,Inyecciones!$B$2:$B$14185,Balance!$B31,Inyecciones!$C$2:$C$14185,Balance!E$5)</f>
        <v>1861.414488000278</v>
      </c>
      <c r="F31" s="13">
        <f>SUMIFS(Inyecciones!$E$2:$E$14185,Inyecciones!$A$2:$A$14185,Balance!F$4,Inyecciones!$B$2:$B$14185,Balance!$B31,Inyecciones!$C$2:$C$14185,Balance!F$5)</f>
        <v>2117.6153442154932</v>
      </c>
      <c r="G31" s="13">
        <f>SUMIFS(Inyecciones!$E$2:$E$14185,Inyecciones!$A$2:$A$14185,Balance!G$4,Inyecciones!$B$2:$B$14185,Balance!$B31,Inyecciones!$C$2:$C$14185,Balance!G$5)</f>
        <v>1902.4652382349111</v>
      </c>
      <c r="H31" s="13">
        <f>SUMIFS(Inyecciones!$E$2:$E$14185,Inyecciones!$A$2:$A$14185,Balance!H$4,Inyecciones!$B$2:$B$14185,Balance!$B31,Inyecciones!$C$2:$C$14185,Balance!H$5)</f>
        <v>3772.025815175436</v>
      </c>
      <c r="I31" s="13">
        <f>SUMIFS(Inyecciones!$E$2:$E$14185,Inyecciones!$A$2:$A$14185,Balance!I$4,Inyecciones!$B$2:$B$14185,Balance!$B31,Inyecciones!$C$2:$C$14185,Balance!I$5)</f>
        <v>1733.715298249482</v>
      </c>
      <c r="J31" s="13">
        <f>SUMIFS(Inyecciones!$E$2:$E$14185,Inyecciones!$A$2:$A$14185,Balance!J$4,Inyecciones!$B$2:$B$14185,Balance!$B31,Inyecciones!$C$2:$C$14185,Balance!J$5)</f>
        <v>1085.6730571555081</v>
      </c>
      <c r="K31" s="13">
        <f>SUMIFS(Inyecciones!$E$2:$E$14185,Inyecciones!$A$2:$A$14185,Balance!K$4,Inyecciones!$B$2:$B$14185,Balance!$B31,Inyecciones!$C$2:$C$14185,Balance!K$5)</f>
        <v>869.15477895652043</v>
      </c>
      <c r="L31" s="13">
        <f>SUMIFS(Inyecciones!$E$2:$E$14185,Inyecciones!$A$2:$A$14185,Balance!L$4,Inyecciones!$B$2:$B$14185,Balance!$B31,Inyecciones!$C$2:$C$14185,Balance!L$5)</f>
        <v>873.17233482138317</v>
      </c>
      <c r="M31" s="13">
        <f>SUMIFS(Inyecciones!$E$2:$E$14185,Inyecciones!$A$2:$A$14185,Balance!M$4,Inyecciones!$B$2:$B$14185,Balance!$B31,Inyecciones!$C$2:$C$14185,Balance!M$5)</f>
        <v>1064.8911143728051</v>
      </c>
      <c r="N31" s="14">
        <f>SUMIFS(Inyecciones!$E$2:$E$14185,Inyecciones!$A$2:$A$14185,Balance!N$4,Inyecciones!$B$2:$B$14185,Balance!$B31,Inyecciones!$C$2:$C$14185,Balance!N$5)</f>
        <v>1077.4473339248379</v>
      </c>
      <c r="O31" s="12">
        <f>SUMIFS(Inyecciones!$E$2:$E$14185,Inyecciones!$A$2:$A$14185,Balance!O$4,Inyecciones!$B$2:$B$14185,Balance!$B31,Inyecciones!$C$2:$C$14185,Balance!O$5)</f>
        <v>2455.4350389721499</v>
      </c>
      <c r="P31" s="13">
        <f>SUMIFS(Inyecciones!$E$2:$E$14185,Inyecciones!$A$2:$A$14185,Balance!P$4,Inyecciones!$B$2:$B$14185,Balance!$B31,Inyecciones!$C$2:$C$14185,Balance!P$5)</f>
        <v>1703.684063675068</v>
      </c>
      <c r="Q31" s="13">
        <f>SUMIFS(Inyecciones!$E$2:$E$14185,Inyecciones!$A$2:$A$14185,Balance!Q$4,Inyecciones!$B$2:$B$14185,Balance!$B31,Inyecciones!$C$2:$C$14185,Balance!Q$5)</f>
        <v>1884.3890323478729</v>
      </c>
      <c r="R31" s="13">
        <f>SUMIFS(Inyecciones!$E$2:$E$14185,Inyecciones!$A$2:$A$14185,Balance!R$4,Inyecciones!$B$2:$B$14185,Balance!$B31,Inyecciones!$C$2:$C$14185,Balance!R$5)</f>
        <v>2145.195109529011</v>
      </c>
      <c r="S31" s="13">
        <f>SUMIFS(Inyecciones!$E$2:$E$14185,Inyecciones!$A$2:$A$14185,Balance!S$4,Inyecciones!$B$2:$B$14185,Balance!$B31,Inyecciones!$C$2:$C$14185,Balance!S$5)</f>
        <v>1914.1029147712561</v>
      </c>
      <c r="T31" s="13">
        <f>SUMIFS(Inyecciones!$E$2:$E$14185,Inyecciones!$A$2:$A$14185,Balance!T$4,Inyecciones!$B$2:$B$14185,Balance!$B31,Inyecciones!$C$2:$C$14185,Balance!T$5)</f>
        <v>3806.4185753112429</v>
      </c>
      <c r="U31" s="13">
        <f>SUMIFS(Inyecciones!$E$2:$E$14185,Inyecciones!$A$2:$A$14185,Balance!U$4,Inyecciones!$B$2:$B$14185,Balance!$B31,Inyecciones!$C$2:$C$14185,Balance!U$5)</f>
        <v>1759.6677475565421</v>
      </c>
      <c r="V31" s="13">
        <f>SUMIFS(Inyecciones!$E$2:$E$14185,Inyecciones!$A$2:$A$14185,Balance!V$4,Inyecciones!$B$2:$B$14185,Balance!$B31,Inyecciones!$C$2:$C$14185,Balance!V$5)</f>
        <v>1075.5331081681311</v>
      </c>
      <c r="W31" s="13">
        <f>SUMIFS(Inyecciones!$E$2:$E$14185,Inyecciones!$A$2:$A$14185,Balance!W$4,Inyecciones!$B$2:$B$14185,Balance!$B31,Inyecciones!$C$2:$C$14185,Balance!W$5)</f>
        <v>874.33535380932551</v>
      </c>
      <c r="X31" s="13">
        <f>SUMIFS(Inyecciones!$E$2:$E$14185,Inyecciones!$A$2:$A$14185,Balance!X$4,Inyecciones!$B$2:$B$14185,Balance!$B31,Inyecciones!$C$2:$C$14185,Balance!X$5)</f>
        <v>982.43611105028242</v>
      </c>
      <c r="Y31" s="13">
        <f>SUMIFS(Inyecciones!$E$2:$E$14185,Inyecciones!$A$2:$A$14185,Balance!Y$4,Inyecciones!$B$2:$B$14185,Balance!$B31,Inyecciones!$C$2:$C$14185,Balance!Y$5)</f>
        <v>1132.9690093544871</v>
      </c>
      <c r="Z31" s="14">
        <f>SUMIFS(Inyecciones!$E$2:$E$14185,Inyecciones!$A$2:$A$14185,Balance!Z$4,Inyecciones!$B$2:$B$14185,Balance!$B31,Inyecciones!$C$2:$C$14185,Balance!Z$5)</f>
        <v>1258.5072072793339</v>
      </c>
      <c r="AA31" s="12">
        <f>SUMIFS(Inyecciones!$E$2:$E$14185,Inyecciones!$A$2:$A$14185,Balance!AA$4,Inyecciones!$B$2:$B$14185,Balance!$B31,Inyecciones!$C$2:$C$14185,Balance!AA$5)</f>
        <v>2455.2278347919628</v>
      </c>
      <c r="AB31" s="13">
        <f>SUMIFS(Inyecciones!$E$2:$E$14185,Inyecciones!$A$2:$A$14185,Balance!AB$4,Inyecciones!$B$2:$B$14185,Balance!$B31,Inyecciones!$C$2:$C$14185,Balance!AB$5)</f>
        <v>1703.5974447012729</v>
      </c>
      <c r="AC31" s="13">
        <f>SUMIFS(Inyecciones!$E$2:$E$14185,Inyecciones!$A$2:$A$14185,Balance!AC$4,Inyecciones!$B$2:$B$14185,Balance!$B31,Inyecciones!$C$2:$C$14185,Balance!AC$5)</f>
        <v>1883.2728563093719</v>
      </c>
      <c r="AD31" s="13">
        <f>SUMIFS(Inyecciones!$E$2:$E$14185,Inyecciones!$A$2:$A$14185,Balance!AD$4,Inyecciones!$B$2:$B$14185,Balance!$B31,Inyecciones!$C$2:$C$14185,Balance!AD$5)</f>
        <v>2132.0145445539438</v>
      </c>
      <c r="AE31" s="13">
        <f>SUMIFS(Inyecciones!$E$2:$E$14185,Inyecciones!$A$2:$A$14185,Balance!AE$4,Inyecciones!$B$2:$B$14185,Balance!$B31,Inyecciones!$C$2:$C$14185,Balance!AE$5)</f>
        <v>2018.170234244207</v>
      </c>
      <c r="AF31" s="13">
        <f>SUMIFS(Inyecciones!$E$2:$E$14185,Inyecciones!$A$2:$A$14185,Balance!AF$4,Inyecciones!$B$2:$B$14185,Balance!$B31,Inyecciones!$C$2:$C$14185,Balance!AF$5)</f>
        <v>4017.3809625595218</v>
      </c>
      <c r="AG31" s="13">
        <f>SUMIFS(Inyecciones!$E$2:$E$14185,Inyecciones!$A$2:$A$14185,Balance!AG$4,Inyecciones!$B$2:$B$14185,Balance!$B31,Inyecciones!$C$2:$C$14185,Balance!AG$5)</f>
        <v>1800.549186334468</v>
      </c>
      <c r="AH31" s="13">
        <f>SUMIFS(Inyecciones!$E$2:$E$14185,Inyecciones!$A$2:$A$14185,Balance!AH$4,Inyecciones!$B$2:$B$14185,Balance!$B31,Inyecciones!$C$2:$C$14185,Balance!AH$5)</f>
        <v>1116.4769921486079</v>
      </c>
      <c r="AI31" s="13">
        <f>SUMIFS(Inyecciones!$E$2:$E$14185,Inyecciones!$A$2:$A$14185,Balance!AI$4,Inyecciones!$B$2:$B$14185,Balance!$B31,Inyecciones!$C$2:$C$14185,Balance!AI$5)</f>
        <v>890.04828262624869</v>
      </c>
      <c r="AJ31" s="13">
        <f>SUMIFS(Inyecciones!$E$2:$E$14185,Inyecciones!$A$2:$A$14185,Balance!AJ$4,Inyecciones!$B$2:$B$14185,Balance!$B31,Inyecciones!$C$2:$C$14185,Balance!AJ$5)</f>
        <v>1275.602699837669</v>
      </c>
      <c r="AK31" s="13">
        <f>SUMIFS(Inyecciones!$E$2:$E$14185,Inyecciones!$A$2:$A$14185,Balance!AK$4,Inyecciones!$B$2:$B$14185,Balance!$B31,Inyecciones!$C$2:$C$14185,Balance!AK$5)</f>
        <v>1209.465209887032</v>
      </c>
      <c r="AL31" s="14">
        <f>SUMIFS(Inyecciones!$E$2:$E$14185,Inyecciones!$A$2:$A$14185,Balance!AL$4,Inyecciones!$B$2:$B$14185,Balance!$B31,Inyecciones!$C$2:$C$14185,Balance!AL$5)</f>
        <v>1402.826831182806</v>
      </c>
      <c r="AM31" s="13"/>
      <c r="AN31" s="12">
        <f>SUMIFS('Retiro Mensual'!$E$2:$E$2629,'Retiro Mensual'!$A$2:$A$2629,AN$4,'Retiro Mensual'!$B$2:$B$2629,$B31,'Retiro Mensual'!$C$2:$C$2629,AN$5)</f>
        <v>0</v>
      </c>
      <c r="AO31" s="13">
        <f>SUMIFS('Retiro Mensual'!$E$2:$E$2629,'Retiro Mensual'!$A$2:$A$2629,AO$4,'Retiro Mensual'!$B$2:$B$2629,$B31,'Retiro Mensual'!$C$2:$C$2629,AO$5)</f>
        <v>0</v>
      </c>
      <c r="AP31" s="13">
        <f>SUMIFS('Retiro Mensual'!$E$2:$E$2629,'Retiro Mensual'!$A$2:$A$2629,AP$4,'Retiro Mensual'!$B$2:$B$2629,$B31,'Retiro Mensual'!$C$2:$C$2629,AP$5)</f>
        <v>0</v>
      </c>
      <c r="AQ31" s="13">
        <f>SUMIFS('Retiro Mensual'!$E$2:$E$2629,'Retiro Mensual'!$A$2:$A$2629,AQ$4,'Retiro Mensual'!$B$2:$B$2629,$B31,'Retiro Mensual'!$C$2:$C$2629,AQ$5)</f>
        <v>0</v>
      </c>
      <c r="AR31" s="13">
        <f>SUMIFS('Retiro Mensual'!$E$2:$E$2629,'Retiro Mensual'!$A$2:$A$2629,AR$4,'Retiro Mensual'!$B$2:$B$2629,$B31,'Retiro Mensual'!$C$2:$C$2629,AR$5)</f>
        <v>0</v>
      </c>
      <c r="AS31" s="13">
        <f>SUMIFS('Retiro Mensual'!$E$2:$E$2629,'Retiro Mensual'!$A$2:$A$2629,AS$4,'Retiro Mensual'!$B$2:$B$2629,$B31,'Retiro Mensual'!$C$2:$C$2629,AS$5)</f>
        <v>0</v>
      </c>
      <c r="AT31" s="13">
        <f>SUMIFS('Retiro Mensual'!$E$2:$E$2629,'Retiro Mensual'!$A$2:$A$2629,AT$4,'Retiro Mensual'!$B$2:$B$2629,$B31,'Retiro Mensual'!$C$2:$C$2629,AT$5)</f>
        <v>0</v>
      </c>
      <c r="AU31" s="13">
        <f>SUMIFS('Retiro Mensual'!$E$2:$E$2629,'Retiro Mensual'!$A$2:$A$2629,AU$4,'Retiro Mensual'!$B$2:$B$2629,$B31,'Retiro Mensual'!$C$2:$C$2629,AU$5)</f>
        <v>0</v>
      </c>
      <c r="AV31" s="13">
        <f>SUMIFS('Retiro Mensual'!$E$2:$E$2629,'Retiro Mensual'!$A$2:$A$2629,AV$4,'Retiro Mensual'!$B$2:$B$2629,$B31,'Retiro Mensual'!$C$2:$C$2629,AV$5)</f>
        <v>0</v>
      </c>
      <c r="AW31" s="13">
        <f>SUMIFS('Retiro Mensual'!$E$2:$E$2629,'Retiro Mensual'!$A$2:$A$2629,AW$4,'Retiro Mensual'!$B$2:$B$2629,$B31,'Retiro Mensual'!$C$2:$C$2629,AW$5)</f>
        <v>0</v>
      </c>
      <c r="AX31" s="13">
        <f>SUMIFS('Retiro Mensual'!$E$2:$E$2629,'Retiro Mensual'!$A$2:$A$2629,AX$4,'Retiro Mensual'!$B$2:$B$2629,$B31,'Retiro Mensual'!$C$2:$C$2629,AX$5)</f>
        <v>0</v>
      </c>
      <c r="AY31" s="14">
        <f>SUMIFS('Retiro Mensual'!$E$2:$E$2629,'Retiro Mensual'!$A$2:$A$2629,AY$4,'Retiro Mensual'!$B$2:$B$2629,$B31,'Retiro Mensual'!$C$2:$C$2629,AY$5)</f>
        <v>0</v>
      </c>
      <c r="AZ31" s="12">
        <f>SUMIFS('Retiro Mensual'!$E$2:$E$2629,'Retiro Mensual'!$A$2:$A$2629,AZ$4,'Retiro Mensual'!$B$2:$B$2629,$B31,'Retiro Mensual'!$C$2:$C$2629,AZ$5)</f>
        <v>0</v>
      </c>
      <c r="BA31" s="13">
        <f>SUMIFS('Retiro Mensual'!$E$2:$E$2629,'Retiro Mensual'!$A$2:$A$2629,BA$4,'Retiro Mensual'!$B$2:$B$2629,$B31,'Retiro Mensual'!$C$2:$C$2629,BA$5)</f>
        <v>0</v>
      </c>
      <c r="BB31" s="13">
        <f>SUMIFS('Retiro Mensual'!$E$2:$E$2629,'Retiro Mensual'!$A$2:$A$2629,BB$4,'Retiro Mensual'!$B$2:$B$2629,$B31,'Retiro Mensual'!$C$2:$C$2629,BB$5)</f>
        <v>0</v>
      </c>
      <c r="BC31" s="13">
        <f>SUMIFS('Retiro Mensual'!$E$2:$E$2629,'Retiro Mensual'!$A$2:$A$2629,BC$4,'Retiro Mensual'!$B$2:$B$2629,$B31,'Retiro Mensual'!$C$2:$C$2629,BC$5)</f>
        <v>0</v>
      </c>
      <c r="BD31" s="13">
        <f>SUMIFS('Retiro Mensual'!$E$2:$E$2629,'Retiro Mensual'!$A$2:$A$2629,BD$4,'Retiro Mensual'!$B$2:$B$2629,$B31,'Retiro Mensual'!$C$2:$C$2629,BD$5)</f>
        <v>0</v>
      </c>
      <c r="BE31" s="13">
        <f>SUMIFS('Retiro Mensual'!$E$2:$E$2629,'Retiro Mensual'!$A$2:$A$2629,BE$4,'Retiro Mensual'!$B$2:$B$2629,$B31,'Retiro Mensual'!$C$2:$C$2629,BE$5)</f>
        <v>0</v>
      </c>
      <c r="BF31" s="13">
        <f>SUMIFS('Retiro Mensual'!$E$2:$E$2629,'Retiro Mensual'!$A$2:$A$2629,BF$4,'Retiro Mensual'!$B$2:$B$2629,$B31,'Retiro Mensual'!$C$2:$C$2629,BF$5)</f>
        <v>0</v>
      </c>
      <c r="BG31" s="13">
        <f>SUMIFS('Retiro Mensual'!$E$2:$E$2629,'Retiro Mensual'!$A$2:$A$2629,BG$4,'Retiro Mensual'!$B$2:$B$2629,$B31,'Retiro Mensual'!$C$2:$C$2629,BG$5)</f>
        <v>0</v>
      </c>
      <c r="BH31" s="13">
        <f>SUMIFS('Retiro Mensual'!$E$2:$E$2629,'Retiro Mensual'!$A$2:$A$2629,BH$4,'Retiro Mensual'!$B$2:$B$2629,$B31,'Retiro Mensual'!$C$2:$C$2629,BH$5)</f>
        <v>0</v>
      </c>
      <c r="BI31" s="13">
        <f>SUMIFS('Retiro Mensual'!$E$2:$E$2629,'Retiro Mensual'!$A$2:$A$2629,BI$4,'Retiro Mensual'!$B$2:$B$2629,$B31,'Retiro Mensual'!$C$2:$C$2629,BI$5)</f>
        <v>0</v>
      </c>
      <c r="BJ31" s="13">
        <f>SUMIFS('Retiro Mensual'!$E$2:$E$2629,'Retiro Mensual'!$A$2:$A$2629,BJ$4,'Retiro Mensual'!$B$2:$B$2629,$B31,'Retiro Mensual'!$C$2:$C$2629,BJ$5)</f>
        <v>0</v>
      </c>
      <c r="BK31" s="14">
        <f>SUMIFS('Retiro Mensual'!$E$2:$E$2629,'Retiro Mensual'!$A$2:$A$2629,BK$4,'Retiro Mensual'!$B$2:$B$2629,$B31,'Retiro Mensual'!$C$2:$C$2629,BK$5)</f>
        <v>0</v>
      </c>
      <c r="BL31" s="12">
        <f>SUMIFS('Retiro Mensual'!$E$2:$E$2629,'Retiro Mensual'!$A$2:$A$2629,BL$4,'Retiro Mensual'!$B$2:$B$2629,$B31,'Retiro Mensual'!$C$2:$C$2629,BL$5)</f>
        <v>0</v>
      </c>
      <c r="BM31" s="13">
        <f>SUMIFS('Retiro Mensual'!$E$2:$E$2629,'Retiro Mensual'!$A$2:$A$2629,BM$4,'Retiro Mensual'!$B$2:$B$2629,$B31,'Retiro Mensual'!$C$2:$C$2629,BM$5)</f>
        <v>0</v>
      </c>
      <c r="BN31" s="13">
        <f>SUMIFS('Retiro Mensual'!$E$2:$E$2629,'Retiro Mensual'!$A$2:$A$2629,BN$4,'Retiro Mensual'!$B$2:$B$2629,$B31,'Retiro Mensual'!$C$2:$C$2629,BN$5)</f>
        <v>0</v>
      </c>
      <c r="BO31" s="13">
        <f>SUMIFS('Retiro Mensual'!$E$2:$E$2629,'Retiro Mensual'!$A$2:$A$2629,BO$4,'Retiro Mensual'!$B$2:$B$2629,$B31,'Retiro Mensual'!$C$2:$C$2629,BO$5)</f>
        <v>0</v>
      </c>
      <c r="BP31" s="13">
        <f>SUMIFS('Retiro Mensual'!$E$2:$E$2629,'Retiro Mensual'!$A$2:$A$2629,BP$4,'Retiro Mensual'!$B$2:$B$2629,$B31,'Retiro Mensual'!$C$2:$C$2629,BP$5)</f>
        <v>0</v>
      </c>
      <c r="BQ31" s="13">
        <f>SUMIFS('Retiro Mensual'!$E$2:$E$2629,'Retiro Mensual'!$A$2:$A$2629,BQ$4,'Retiro Mensual'!$B$2:$B$2629,$B31,'Retiro Mensual'!$C$2:$C$2629,BQ$5)</f>
        <v>0</v>
      </c>
      <c r="BR31" s="13">
        <f>SUMIFS('Retiro Mensual'!$E$2:$E$2629,'Retiro Mensual'!$A$2:$A$2629,BR$4,'Retiro Mensual'!$B$2:$B$2629,$B31,'Retiro Mensual'!$C$2:$C$2629,BR$5)</f>
        <v>0</v>
      </c>
      <c r="BS31" s="13">
        <f>SUMIFS('Retiro Mensual'!$E$2:$E$2629,'Retiro Mensual'!$A$2:$A$2629,BS$4,'Retiro Mensual'!$B$2:$B$2629,$B31,'Retiro Mensual'!$C$2:$C$2629,BS$5)</f>
        <v>0</v>
      </c>
      <c r="BT31" s="13">
        <f>SUMIFS('Retiro Mensual'!$E$2:$E$2629,'Retiro Mensual'!$A$2:$A$2629,BT$4,'Retiro Mensual'!$B$2:$B$2629,$B31,'Retiro Mensual'!$C$2:$C$2629,BT$5)</f>
        <v>0</v>
      </c>
      <c r="BU31" s="13">
        <f>SUMIFS('Retiro Mensual'!$E$2:$E$2629,'Retiro Mensual'!$A$2:$A$2629,BU$4,'Retiro Mensual'!$B$2:$B$2629,$B31,'Retiro Mensual'!$C$2:$C$2629,BU$5)</f>
        <v>0</v>
      </c>
      <c r="BV31" s="13">
        <f>SUMIFS('Retiro Mensual'!$E$2:$E$2629,'Retiro Mensual'!$A$2:$A$2629,BV$4,'Retiro Mensual'!$B$2:$B$2629,$B31,'Retiro Mensual'!$C$2:$C$2629,BV$5)</f>
        <v>0</v>
      </c>
      <c r="BW31" s="14">
        <f>SUMIFS('Retiro Mensual'!$E$2:$E$2629,'Retiro Mensual'!$A$2:$A$2629,BW$4,'Retiro Mensual'!$B$2:$B$2629,$B31,'Retiro Mensual'!$C$2:$C$2629,BW$5)</f>
        <v>0</v>
      </c>
      <c r="BX31" s="13"/>
      <c r="BY31" s="12">
        <f>SUMIFS('Compra Ventas'!$E$2:$E$2700,'Compra Ventas'!$A$2:$A$2700,BY$4,'Compra Ventas'!$B$2:$B$2700,$B31,'Compra Ventas'!$C$2:$C$2700,BY$5)</f>
        <v>0</v>
      </c>
      <c r="BZ31" s="13">
        <f>SUMIFS('Compra Ventas'!$E$2:$E$2700,'Compra Ventas'!$A$2:$A$2700,BZ$4,'Compra Ventas'!$B$2:$B$2700,$B31,'Compra Ventas'!$C$2:$C$2700,BZ$5)</f>
        <v>0</v>
      </c>
      <c r="CA31" s="13">
        <f>SUMIFS('Compra Ventas'!$E$2:$E$2700,'Compra Ventas'!$A$2:$A$2700,CA$4,'Compra Ventas'!$B$2:$B$2700,$B31,'Compra Ventas'!$C$2:$C$2700,CA$5)</f>
        <v>0</v>
      </c>
      <c r="CB31" s="13">
        <f>SUMIFS('Compra Ventas'!$E$2:$E$2700,'Compra Ventas'!$A$2:$A$2700,CB$4,'Compra Ventas'!$B$2:$B$2700,$B31,'Compra Ventas'!$C$2:$C$2700,CB$5)</f>
        <v>0</v>
      </c>
      <c r="CC31" s="13">
        <f>SUMIFS('Compra Ventas'!$E$2:$E$2700,'Compra Ventas'!$A$2:$A$2700,CC$4,'Compra Ventas'!$B$2:$B$2700,$B31,'Compra Ventas'!$C$2:$C$2700,CC$5)</f>
        <v>0</v>
      </c>
      <c r="CD31" s="13">
        <f>SUMIFS('Compra Ventas'!$E$2:$E$2700,'Compra Ventas'!$A$2:$A$2700,CD$4,'Compra Ventas'!$B$2:$B$2700,$B31,'Compra Ventas'!$C$2:$C$2700,CD$5)</f>
        <v>0</v>
      </c>
      <c r="CE31" s="13">
        <f>SUMIFS('Compra Ventas'!$E$2:$E$2700,'Compra Ventas'!$A$2:$A$2700,CE$4,'Compra Ventas'!$B$2:$B$2700,$B31,'Compra Ventas'!$C$2:$C$2700,CE$5)</f>
        <v>0</v>
      </c>
      <c r="CF31" s="13">
        <f>SUMIFS('Compra Ventas'!$E$2:$E$2700,'Compra Ventas'!$A$2:$A$2700,CF$4,'Compra Ventas'!$B$2:$B$2700,$B31,'Compra Ventas'!$C$2:$C$2700,CF$5)</f>
        <v>0</v>
      </c>
      <c r="CG31" s="13">
        <f>SUMIFS('Compra Ventas'!$E$2:$E$2700,'Compra Ventas'!$A$2:$A$2700,CG$4,'Compra Ventas'!$B$2:$B$2700,$B31,'Compra Ventas'!$C$2:$C$2700,CG$5)</f>
        <v>0</v>
      </c>
      <c r="CH31" s="13">
        <f>SUMIFS('Compra Ventas'!$E$2:$E$2700,'Compra Ventas'!$A$2:$A$2700,CH$4,'Compra Ventas'!$B$2:$B$2700,$B31,'Compra Ventas'!$C$2:$C$2700,CH$5)</f>
        <v>0</v>
      </c>
      <c r="CI31" s="13">
        <f>SUMIFS('Compra Ventas'!$E$2:$E$2700,'Compra Ventas'!$A$2:$A$2700,CI$4,'Compra Ventas'!$B$2:$B$2700,$B31,'Compra Ventas'!$C$2:$C$2700,CI$5)</f>
        <v>0</v>
      </c>
      <c r="CJ31" s="14">
        <f>SUMIFS('Compra Ventas'!$E$2:$E$2700,'Compra Ventas'!$A$2:$A$2700,CJ$4,'Compra Ventas'!$B$2:$B$2700,$B31,'Compra Ventas'!$C$2:$C$2700,CJ$5)</f>
        <v>0</v>
      </c>
      <c r="CK31" s="12">
        <f>SUMIFS('Compra Ventas'!$E$2:$E$2700,'Compra Ventas'!$A$2:$A$2700,CK$4,'Compra Ventas'!$B$2:$B$2700,$B31,'Compra Ventas'!$C$2:$C$2700,CK$5)</f>
        <v>0</v>
      </c>
      <c r="CL31" s="13">
        <f>SUMIFS('Compra Ventas'!$E$2:$E$2700,'Compra Ventas'!$A$2:$A$2700,CL$4,'Compra Ventas'!$B$2:$B$2700,$B31,'Compra Ventas'!$C$2:$C$2700,CL$5)</f>
        <v>0</v>
      </c>
      <c r="CM31" s="13">
        <f>SUMIFS('Compra Ventas'!$E$2:$E$2700,'Compra Ventas'!$A$2:$A$2700,CM$4,'Compra Ventas'!$B$2:$B$2700,$B31,'Compra Ventas'!$C$2:$C$2700,CM$5)</f>
        <v>0</v>
      </c>
      <c r="CN31" s="13">
        <f>SUMIFS('Compra Ventas'!$E$2:$E$2700,'Compra Ventas'!$A$2:$A$2700,CN$4,'Compra Ventas'!$B$2:$B$2700,$B31,'Compra Ventas'!$C$2:$C$2700,CN$5)</f>
        <v>0</v>
      </c>
      <c r="CO31" s="13">
        <f>SUMIFS('Compra Ventas'!$E$2:$E$2700,'Compra Ventas'!$A$2:$A$2700,CO$4,'Compra Ventas'!$B$2:$B$2700,$B31,'Compra Ventas'!$C$2:$C$2700,CO$5)</f>
        <v>0</v>
      </c>
      <c r="CP31" s="13">
        <f>SUMIFS('Compra Ventas'!$E$2:$E$2700,'Compra Ventas'!$A$2:$A$2700,CP$4,'Compra Ventas'!$B$2:$B$2700,$B31,'Compra Ventas'!$C$2:$C$2700,CP$5)</f>
        <v>0</v>
      </c>
      <c r="CQ31" s="13">
        <f>SUMIFS('Compra Ventas'!$E$2:$E$2700,'Compra Ventas'!$A$2:$A$2700,CQ$4,'Compra Ventas'!$B$2:$B$2700,$B31,'Compra Ventas'!$C$2:$C$2700,CQ$5)</f>
        <v>0</v>
      </c>
      <c r="CR31" s="13">
        <f>SUMIFS('Compra Ventas'!$E$2:$E$2700,'Compra Ventas'!$A$2:$A$2700,CR$4,'Compra Ventas'!$B$2:$B$2700,$B31,'Compra Ventas'!$C$2:$C$2700,CR$5)</f>
        <v>0</v>
      </c>
      <c r="CS31" s="13">
        <f>SUMIFS('Compra Ventas'!$E$2:$E$2700,'Compra Ventas'!$A$2:$A$2700,CS$4,'Compra Ventas'!$B$2:$B$2700,$B31,'Compra Ventas'!$C$2:$C$2700,CS$5)</f>
        <v>0</v>
      </c>
      <c r="CT31" s="13">
        <f>SUMIFS('Compra Ventas'!$E$2:$E$2700,'Compra Ventas'!$A$2:$A$2700,CT$4,'Compra Ventas'!$B$2:$B$2700,$B31,'Compra Ventas'!$C$2:$C$2700,CT$5)</f>
        <v>0</v>
      </c>
      <c r="CU31" s="13">
        <f>SUMIFS('Compra Ventas'!$E$2:$E$2700,'Compra Ventas'!$A$2:$A$2700,CU$4,'Compra Ventas'!$B$2:$B$2700,$B31,'Compra Ventas'!$C$2:$C$2700,CU$5)</f>
        <v>0</v>
      </c>
      <c r="CV31" s="14">
        <f>SUMIFS('Compra Ventas'!$E$2:$E$2700,'Compra Ventas'!$A$2:$A$2700,CV$4,'Compra Ventas'!$B$2:$B$2700,$B31,'Compra Ventas'!$C$2:$C$2700,CV$5)</f>
        <v>0</v>
      </c>
      <c r="CW31" s="12">
        <f>SUMIFS('Compra Ventas'!$E$2:$E$2700,'Compra Ventas'!$A$2:$A$2700,CW$4,'Compra Ventas'!$B$2:$B$2700,$B31,'Compra Ventas'!$C$2:$C$2700,CW$5)</f>
        <v>0</v>
      </c>
      <c r="CX31" s="13">
        <f>SUMIFS('Compra Ventas'!$E$2:$E$2700,'Compra Ventas'!$A$2:$A$2700,CX$4,'Compra Ventas'!$B$2:$B$2700,$B31,'Compra Ventas'!$C$2:$C$2700,CX$5)</f>
        <v>0</v>
      </c>
      <c r="CY31" s="13">
        <f>SUMIFS('Compra Ventas'!$E$2:$E$2700,'Compra Ventas'!$A$2:$A$2700,CY$4,'Compra Ventas'!$B$2:$B$2700,$B31,'Compra Ventas'!$C$2:$C$2700,CY$5)</f>
        <v>0</v>
      </c>
      <c r="CZ31" s="13">
        <f>SUMIFS('Compra Ventas'!$E$2:$E$2700,'Compra Ventas'!$A$2:$A$2700,CZ$4,'Compra Ventas'!$B$2:$B$2700,$B31,'Compra Ventas'!$C$2:$C$2700,CZ$5)</f>
        <v>0</v>
      </c>
      <c r="DA31" s="13">
        <f>SUMIFS('Compra Ventas'!$E$2:$E$2700,'Compra Ventas'!$A$2:$A$2700,DA$4,'Compra Ventas'!$B$2:$B$2700,$B31,'Compra Ventas'!$C$2:$C$2700,DA$5)</f>
        <v>0</v>
      </c>
      <c r="DB31" s="13">
        <f>SUMIFS('Compra Ventas'!$E$2:$E$2700,'Compra Ventas'!$A$2:$A$2700,DB$4,'Compra Ventas'!$B$2:$B$2700,$B31,'Compra Ventas'!$C$2:$C$2700,DB$5)</f>
        <v>0</v>
      </c>
      <c r="DC31" s="13">
        <f>SUMIFS('Compra Ventas'!$E$2:$E$2700,'Compra Ventas'!$A$2:$A$2700,DC$4,'Compra Ventas'!$B$2:$B$2700,$B31,'Compra Ventas'!$C$2:$C$2700,DC$5)</f>
        <v>0</v>
      </c>
      <c r="DD31" s="13">
        <f>SUMIFS('Compra Ventas'!$E$2:$E$2700,'Compra Ventas'!$A$2:$A$2700,DD$4,'Compra Ventas'!$B$2:$B$2700,$B31,'Compra Ventas'!$C$2:$C$2700,DD$5)</f>
        <v>0</v>
      </c>
      <c r="DE31" s="13">
        <f>SUMIFS('Compra Ventas'!$E$2:$E$2700,'Compra Ventas'!$A$2:$A$2700,DE$4,'Compra Ventas'!$B$2:$B$2700,$B31,'Compra Ventas'!$C$2:$C$2700,DE$5)</f>
        <v>0</v>
      </c>
      <c r="DF31" s="13">
        <f>SUMIFS('Compra Ventas'!$E$2:$E$2700,'Compra Ventas'!$A$2:$A$2700,DF$4,'Compra Ventas'!$B$2:$B$2700,$B31,'Compra Ventas'!$C$2:$C$2700,DF$5)</f>
        <v>0</v>
      </c>
      <c r="DG31" s="13">
        <f>SUMIFS('Compra Ventas'!$E$2:$E$2700,'Compra Ventas'!$A$2:$A$2700,DG$4,'Compra Ventas'!$B$2:$B$2700,$B31,'Compra Ventas'!$C$2:$C$2700,DG$5)</f>
        <v>0</v>
      </c>
      <c r="DH31" s="14">
        <f>SUMIFS('Compra Ventas'!$E$2:$E$2700,'Compra Ventas'!$A$2:$A$2700,DH$4,'Compra Ventas'!$B$2:$B$2700,$B31,'Compra Ventas'!$C$2:$C$2700,DH$5)</f>
        <v>0</v>
      </c>
      <c r="DI31" s="84"/>
      <c r="DJ31" s="98">
        <f>SUMIFS('Ajuste Ciclado'!D$5:D$47,'Ajuste Ciclado'!$C$5:$C$47,Balance!DJ$4,'Ajuste Ciclado'!$B$5:$B$47,Balance!$B31)</f>
        <v>0</v>
      </c>
      <c r="DK31" s="99">
        <f>SUMIFS('Ajuste Ciclado'!E$5:E$47,'Ajuste Ciclado'!$C$5:$C$47,Balance!DK$4,'Ajuste Ciclado'!$B$5:$B$47,Balance!$B31)</f>
        <v>0</v>
      </c>
      <c r="DL31" s="99">
        <f>SUMIFS('Ajuste Ciclado'!F$5:F$47,'Ajuste Ciclado'!$C$5:$C$47,Balance!DL$4,'Ajuste Ciclado'!$B$5:$B$47,Balance!$B31)</f>
        <v>0</v>
      </c>
      <c r="DM31" s="99">
        <f>SUMIFS('Ajuste Ciclado'!G$5:G$47,'Ajuste Ciclado'!$C$5:$C$47,Balance!DM$4,'Ajuste Ciclado'!$B$5:$B$47,Balance!$B31)</f>
        <v>0</v>
      </c>
      <c r="DN31" s="99">
        <f>SUMIFS('Ajuste Ciclado'!H$5:H$47,'Ajuste Ciclado'!$C$5:$C$47,Balance!DN$4,'Ajuste Ciclado'!$B$5:$B$47,Balance!$B31)</f>
        <v>0</v>
      </c>
      <c r="DO31" s="99">
        <f>SUMIFS('Ajuste Ciclado'!I$5:I$47,'Ajuste Ciclado'!$C$5:$C$47,Balance!DO$4,'Ajuste Ciclado'!$B$5:$B$47,Balance!$B31)</f>
        <v>0</v>
      </c>
      <c r="DP31" s="99">
        <f>SUMIFS('Ajuste Ciclado'!J$5:J$47,'Ajuste Ciclado'!$C$5:$C$47,Balance!DP$4,'Ajuste Ciclado'!$B$5:$B$47,Balance!$B31)</f>
        <v>0</v>
      </c>
      <c r="DQ31" s="99">
        <f>SUMIFS('Ajuste Ciclado'!K$5:K$47,'Ajuste Ciclado'!$C$5:$C$47,Balance!DQ$4,'Ajuste Ciclado'!$B$5:$B$47,Balance!$B31)</f>
        <v>0</v>
      </c>
      <c r="DR31" s="99">
        <f>SUMIFS('Ajuste Ciclado'!L$5:L$47,'Ajuste Ciclado'!$C$5:$C$47,Balance!DR$4,'Ajuste Ciclado'!$B$5:$B$47,Balance!$B31)</f>
        <v>0</v>
      </c>
      <c r="DS31" s="99">
        <f>SUMIFS('Ajuste Ciclado'!M$5:M$47,'Ajuste Ciclado'!$C$5:$C$47,Balance!DS$4,'Ajuste Ciclado'!$B$5:$B$47,Balance!$B31)</f>
        <v>0</v>
      </c>
      <c r="DT31" s="99">
        <f>SUMIFS('Ajuste Ciclado'!N$5:N$47,'Ajuste Ciclado'!$C$5:$C$47,Balance!DT$4,'Ajuste Ciclado'!$B$5:$B$47,Balance!$B31)</f>
        <v>0</v>
      </c>
      <c r="DU31" s="100">
        <f>SUMIFS('Ajuste Ciclado'!O$5:O$47,'Ajuste Ciclado'!$C$5:$C$47,Balance!DU$4,'Ajuste Ciclado'!$B$5:$B$47,Balance!$B31)</f>
        <v>0</v>
      </c>
      <c r="DV31" s="98">
        <f>SUMIFS('Ajuste Ciclado'!D$5:D$47,'Ajuste Ciclado'!$C$5:$C$47,Balance!DV$4,'Ajuste Ciclado'!$B$5:$B$47,Balance!$B31)</f>
        <v>0</v>
      </c>
      <c r="DW31" s="99">
        <f>SUMIFS('Ajuste Ciclado'!E$5:E$47,'Ajuste Ciclado'!$C$5:$C$47,Balance!DW$4,'Ajuste Ciclado'!$B$5:$B$47,Balance!$B31)</f>
        <v>0</v>
      </c>
      <c r="DX31" s="99">
        <f>SUMIFS('Ajuste Ciclado'!F$5:F$47,'Ajuste Ciclado'!$C$5:$C$47,Balance!DX$4,'Ajuste Ciclado'!$B$5:$B$47,Balance!$B31)</f>
        <v>0</v>
      </c>
      <c r="DY31" s="99">
        <f>SUMIFS('Ajuste Ciclado'!G$5:G$47,'Ajuste Ciclado'!$C$5:$C$47,Balance!DY$4,'Ajuste Ciclado'!$B$5:$B$47,Balance!$B31)</f>
        <v>0</v>
      </c>
      <c r="DZ31" s="99">
        <f>SUMIFS('Ajuste Ciclado'!H$5:H$47,'Ajuste Ciclado'!$C$5:$C$47,Balance!DZ$4,'Ajuste Ciclado'!$B$5:$B$47,Balance!$B31)</f>
        <v>0</v>
      </c>
      <c r="EA31" s="99">
        <f>SUMIFS('Ajuste Ciclado'!I$5:I$47,'Ajuste Ciclado'!$C$5:$C$47,Balance!EA$4,'Ajuste Ciclado'!$B$5:$B$47,Balance!$B31)</f>
        <v>0</v>
      </c>
      <c r="EB31" s="99">
        <f>SUMIFS('Ajuste Ciclado'!J$5:J$47,'Ajuste Ciclado'!$C$5:$C$47,Balance!EB$4,'Ajuste Ciclado'!$B$5:$B$47,Balance!$B31)</f>
        <v>0</v>
      </c>
      <c r="EC31" s="99">
        <f>SUMIFS('Ajuste Ciclado'!K$5:K$47,'Ajuste Ciclado'!$C$5:$C$47,Balance!EC$4,'Ajuste Ciclado'!$B$5:$B$47,Balance!$B31)</f>
        <v>0</v>
      </c>
      <c r="ED31" s="99">
        <f>SUMIFS('Ajuste Ciclado'!L$5:L$47,'Ajuste Ciclado'!$C$5:$C$47,Balance!ED$4,'Ajuste Ciclado'!$B$5:$B$47,Balance!$B31)</f>
        <v>0</v>
      </c>
      <c r="EE31" s="99">
        <f>SUMIFS('Ajuste Ciclado'!M$5:M$47,'Ajuste Ciclado'!$C$5:$C$47,Balance!EE$4,'Ajuste Ciclado'!$B$5:$B$47,Balance!$B31)</f>
        <v>0</v>
      </c>
      <c r="EF31" s="99">
        <f>SUMIFS('Ajuste Ciclado'!N$5:N$47,'Ajuste Ciclado'!$C$5:$C$47,Balance!EF$4,'Ajuste Ciclado'!$B$5:$B$47,Balance!$B31)</f>
        <v>0</v>
      </c>
      <c r="EG31" s="100">
        <f>SUMIFS('Ajuste Ciclado'!O$5:O$47,'Ajuste Ciclado'!$C$5:$C$47,Balance!EG$4,'Ajuste Ciclado'!$B$5:$B$47,Balance!$B31)</f>
        <v>0</v>
      </c>
      <c r="EH31" s="98">
        <f>SUMIFS('Ajuste Ciclado'!D$5:D$47,'Ajuste Ciclado'!$C$5:$C$47,Balance!EH$4,'Ajuste Ciclado'!$B$5:$B$47,Balance!$B31)</f>
        <v>0</v>
      </c>
      <c r="EI31" s="99">
        <f>SUMIFS('Ajuste Ciclado'!E$5:E$47,'Ajuste Ciclado'!$C$5:$C$47,Balance!EI$4,'Ajuste Ciclado'!$B$5:$B$47,Balance!$B31)</f>
        <v>0</v>
      </c>
      <c r="EJ31" s="99">
        <f>SUMIFS('Ajuste Ciclado'!F$5:F$47,'Ajuste Ciclado'!$C$5:$C$47,Balance!EJ$4,'Ajuste Ciclado'!$B$5:$B$47,Balance!$B31)</f>
        <v>0</v>
      </c>
      <c r="EK31" s="99">
        <f>SUMIFS('Ajuste Ciclado'!G$5:G$47,'Ajuste Ciclado'!$C$5:$C$47,Balance!EK$4,'Ajuste Ciclado'!$B$5:$B$47,Balance!$B31)</f>
        <v>0</v>
      </c>
      <c r="EL31" s="99">
        <f>SUMIFS('Ajuste Ciclado'!H$5:H$47,'Ajuste Ciclado'!$C$5:$C$47,Balance!EL$4,'Ajuste Ciclado'!$B$5:$B$47,Balance!$B31)</f>
        <v>0</v>
      </c>
      <c r="EM31" s="99">
        <f>SUMIFS('Ajuste Ciclado'!I$5:I$47,'Ajuste Ciclado'!$C$5:$C$47,Balance!EM$4,'Ajuste Ciclado'!$B$5:$B$47,Balance!$B31)</f>
        <v>0</v>
      </c>
      <c r="EN31" s="99">
        <f>SUMIFS('Ajuste Ciclado'!J$5:J$47,'Ajuste Ciclado'!$C$5:$C$47,Balance!EN$4,'Ajuste Ciclado'!$B$5:$B$47,Balance!$B31)</f>
        <v>0</v>
      </c>
      <c r="EO31" s="99">
        <f>SUMIFS('Ajuste Ciclado'!K$5:K$47,'Ajuste Ciclado'!$C$5:$C$47,Balance!EO$4,'Ajuste Ciclado'!$B$5:$B$47,Balance!$B31)</f>
        <v>0</v>
      </c>
      <c r="EP31" s="99">
        <f>SUMIFS('Ajuste Ciclado'!L$5:L$47,'Ajuste Ciclado'!$C$5:$C$47,Balance!EP$4,'Ajuste Ciclado'!$B$5:$B$47,Balance!$B31)</f>
        <v>0</v>
      </c>
      <c r="EQ31" s="99">
        <f>SUMIFS('Ajuste Ciclado'!M$5:M$47,'Ajuste Ciclado'!$C$5:$C$47,Balance!EQ$4,'Ajuste Ciclado'!$B$5:$B$47,Balance!$B31)</f>
        <v>0</v>
      </c>
      <c r="ER31" s="99">
        <f>SUMIFS('Ajuste Ciclado'!N$5:N$47,'Ajuste Ciclado'!$C$5:$C$47,Balance!ER$4,'Ajuste Ciclado'!$B$5:$B$47,Balance!$B31)</f>
        <v>0</v>
      </c>
      <c r="ES31" s="100">
        <f>SUMIFS('Ajuste Ciclado'!O$5:O$47,'Ajuste Ciclado'!$C$5:$C$47,Balance!ES$4,'Ajuste Ciclado'!$B$5:$B$47,Balance!$B31)</f>
        <v>0</v>
      </c>
      <c r="ET31" s="84"/>
      <c r="EU31" s="12">
        <f t="shared" si="129"/>
        <v>2448.7328684635331</v>
      </c>
      <c r="EV31" s="13">
        <f t="shared" si="93"/>
        <v>1703.1717287809399</v>
      </c>
      <c r="EW31" s="13">
        <f t="shared" si="94"/>
        <v>1861.414488000278</v>
      </c>
      <c r="EX31" s="13">
        <f t="shared" si="95"/>
        <v>2117.6153442154932</v>
      </c>
      <c r="EY31" s="13">
        <f t="shared" si="96"/>
        <v>1902.4652382349111</v>
      </c>
      <c r="EZ31" s="13">
        <f t="shared" si="97"/>
        <v>3772.025815175436</v>
      </c>
      <c r="FA31" s="13">
        <f t="shared" si="98"/>
        <v>1733.715298249482</v>
      </c>
      <c r="FB31" s="13">
        <f t="shared" si="99"/>
        <v>1085.6730571555081</v>
      </c>
      <c r="FC31" s="13">
        <f t="shared" si="100"/>
        <v>869.15477895652043</v>
      </c>
      <c r="FD31" s="13">
        <f t="shared" si="101"/>
        <v>873.17233482138317</v>
      </c>
      <c r="FE31" s="13">
        <f t="shared" si="102"/>
        <v>1064.8911143728051</v>
      </c>
      <c r="FF31" s="14">
        <f t="shared" si="103"/>
        <v>1077.4473339248379</v>
      </c>
      <c r="FG31" s="12">
        <f t="shared" si="104"/>
        <v>2455.4350389721499</v>
      </c>
      <c r="FH31" s="13">
        <f t="shared" si="105"/>
        <v>1703.684063675068</v>
      </c>
      <c r="FI31" s="13">
        <f t="shared" si="106"/>
        <v>1884.3890323478729</v>
      </c>
      <c r="FJ31" s="13">
        <f t="shared" si="107"/>
        <v>2145.195109529011</v>
      </c>
      <c r="FK31" s="13">
        <f t="shared" si="108"/>
        <v>1914.1029147712561</v>
      </c>
      <c r="FL31" s="13">
        <f t="shared" si="109"/>
        <v>3806.4185753112429</v>
      </c>
      <c r="FM31" s="13">
        <f t="shared" si="110"/>
        <v>1759.6677475565421</v>
      </c>
      <c r="FN31" s="13">
        <f t="shared" si="111"/>
        <v>1075.5331081681311</v>
      </c>
      <c r="FO31" s="13">
        <f t="shared" si="112"/>
        <v>874.33535380932551</v>
      </c>
      <c r="FP31" s="13">
        <f t="shared" si="113"/>
        <v>982.43611105028242</v>
      </c>
      <c r="FQ31" s="13">
        <f t="shared" si="114"/>
        <v>1132.9690093544871</v>
      </c>
      <c r="FR31" s="14">
        <f t="shared" si="115"/>
        <v>1258.5072072793339</v>
      </c>
      <c r="FS31" s="12">
        <f t="shared" si="116"/>
        <v>2455.2278347919628</v>
      </c>
      <c r="FT31" s="13">
        <f t="shared" si="117"/>
        <v>1703.5974447012729</v>
      </c>
      <c r="FU31" s="13">
        <f t="shared" si="118"/>
        <v>1883.2728563093719</v>
      </c>
      <c r="FV31" s="13">
        <f t="shared" si="119"/>
        <v>2132.0145445539438</v>
      </c>
      <c r="FW31" s="13">
        <f t="shared" si="120"/>
        <v>2018.170234244207</v>
      </c>
      <c r="FX31" s="13">
        <f t="shared" si="121"/>
        <v>4017.3809625595218</v>
      </c>
      <c r="FY31" s="13">
        <f t="shared" si="122"/>
        <v>1800.549186334468</v>
      </c>
      <c r="FZ31" s="13">
        <f t="shared" si="123"/>
        <v>1116.4769921486079</v>
      </c>
      <c r="GA31" s="13">
        <f t="shared" si="124"/>
        <v>890.04828262624869</v>
      </c>
      <c r="GB31" s="13">
        <f t="shared" si="125"/>
        <v>1275.602699837669</v>
      </c>
      <c r="GC31" s="13">
        <f t="shared" si="126"/>
        <v>1209.465209887032</v>
      </c>
      <c r="GD31" s="14">
        <f t="shared" si="127"/>
        <v>1402.826831182806</v>
      </c>
      <c r="GE31" s="84"/>
      <c r="GF31" s="12">
        <f t="shared" si="130"/>
        <v>20509.47940035112</v>
      </c>
      <c r="GG31" s="13">
        <f t="shared" si="130"/>
        <v>20992.673271824708</v>
      </c>
      <c r="GH31" s="14">
        <f t="shared" si="130"/>
        <v>21904.633079177114</v>
      </c>
      <c r="GI31" s="6">
        <f t="shared" si="131"/>
        <v>1</v>
      </c>
      <c r="GJ31" s="12">
        <f t="shared" si="132"/>
        <v>0</v>
      </c>
      <c r="GK31" s="13">
        <f t="shared" si="133"/>
        <v>0</v>
      </c>
      <c r="GL31" s="14">
        <f t="shared" si="134"/>
        <v>0</v>
      </c>
      <c r="GM31" s="84"/>
      <c r="GN31" s="66">
        <f t="shared" si="135"/>
        <v>0</v>
      </c>
      <c r="GO31" s="84"/>
      <c r="GP31" s="63" t="str" cm="1">
        <f t="array" ref="GP31">INDEX($GF$4:$GH$4,1,GI31)</f>
        <v>Sample 1</v>
      </c>
      <c r="GQ31" s="12">
        <f t="shared" si="136"/>
        <v>869.15477895652043</v>
      </c>
      <c r="GR31" s="13">
        <f t="shared" si="136"/>
        <v>873.17233482138317</v>
      </c>
      <c r="GS31" s="14">
        <f t="shared" si="136"/>
        <v>1064.8911143728051</v>
      </c>
      <c r="GT31" s="12">
        <f t="shared" si="137"/>
        <v>874.33535380932551</v>
      </c>
      <c r="GU31" s="13">
        <f t="shared" si="137"/>
        <v>982.43611105028242</v>
      </c>
      <c r="GV31" s="14">
        <f t="shared" si="137"/>
        <v>1075.5331081681311</v>
      </c>
      <c r="GW31" s="12">
        <f t="shared" si="138"/>
        <v>890.04828262624869</v>
      </c>
      <c r="GX31" s="13">
        <f t="shared" si="138"/>
        <v>1116.4769921486079</v>
      </c>
      <c r="GY31" s="14">
        <f t="shared" si="138"/>
        <v>1209.465209887032</v>
      </c>
      <c r="GZ31" s="84" t="str">
        <f t="shared" si="128"/>
        <v>Sample 1</v>
      </c>
      <c r="HA31" s="12">
        <f t="shared" si="139"/>
        <v>0</v>
      </c>
      <c r="HB31" s="13">
        <f t="shared" si="139"/>
        <v>0</v>
      </c>
      <c r="HC31" s="14">
        <f t="shared" si="139"/>
        <v>0</v>
      </c>
      <c r="HD31" s="6">
        <f t="shared" si="140"/>
        <v>0</v>
      </c>
      <c r="HE31" s="84" t="str">
        <f t="shared" si="141"/>
        <v>Ok</v>
      </c>
    </row>
    <row r="32" spans="2:213" x14ac:dyDescent="0.3">
      <c r="B32" s="84" t="s">
        <v>15</v>
      </c>
      <c r="C32" s="12">
        <f>SUMIFS(Inyecciones!$E$2:$E$14185,Inyecciones!$A$2:$A$14185,Balance!C$4,Inyecciones!$B$2:$B$14185,Balance!$B32,Inyecciones!$C$2:$C$14185,Balance!C$5)</f>
        <v>0</v>
      </c>
      <c r="D32" s="13">
        <f>SUMIFS(Inyecciones!$E$2:$E$14185,Inyecciones!$A$2:$A$14185,Balance!D$4,Inyecciones!$B$2:$B$14185,Balance!$B32,Inyecciones!$C$2:$C$14185,Balance!D$5)</f>
        <v>0</v>
      </c>
      <c r="E32" s="13">
        <f>SUMIFS(Inyecciones!$E$2:$E$14185,Inyecciones!$A$2:$A$14185,Balance!E$4,Inyecciones!$B$2:$B$14185,Balance!$B32,Inyecciones!$C$2:$C$14185,Balance!E$5)</f>
        <v>0</v>
      </c>
      <c r="F32" s="13">
        <f>SUMIFS(Inyecciones!$E$2:$E$14185,Inyecciones!$A$2:$A$14185,Balance!F$4,Inyecciones!$B$2:$B$14185,Balance!$B32,Inyecciones!$C$2:$C$14185,Balance!F$5)</f>
        <v>0</v>
      </c>
      <c r="G32" s="13">
        <f>SUMIFS(Inyecciones!$E$2:$E$14185,Inyecciones!$A$2:$A$14185,Balance!G$4,Inyecciones!$B$2:$B$14185,Balance!$B32,Inyecciones!$C$2:$C$14185,Balance!G$5)</f>
        <v>0</v>
      </c>
      <c r="H32" s="13">
        <f>SUMIFS(Inyecciones!$E$2:$E$14185,Inyecciones!$A$2:$A$14185,Balance!H$4,Inyecciones!$B$2:$B$14185,Balance!$B32,Inyecciones!$C$2:$C$14185,Balance!H$5)</f>
        <v>0</v>
      </c>
      <c r="I32" s="13">
        <f>SUMIFS(Inyecciones!$E$2:$E$14185,Inyecciones!$A$2:$A$14185,Balance!I$4,Inyecciones!$B$2:$B$14185,Balance!$B32,Inyecciones!$C$2:$C$14185,Balance!I$5)</f>
        <v>0</v>
      </c>
      <c r="J32" s="13">
        <f>SUMIFS(Inyecciones!$E$2:$E$14185,Inyecciones!$A$2:$A$14185,Balance!J$4,Inyecciones!$B$2:$B$14185,Balance!$B32,Inyecciones!$C$2:$C$14185,Balance!J$5)</f>
        <v>0</v>
      </c>
      <c r="K32" s="13">
        <f>SUMIFS(Inyecciones!$E$2:$E$14185,Inyecciones!$A$2:$A$14185,Balance!K$4,Inyecciones!$B$2:$B$14185,Balance!$B32,Inyecciones!$C$2:$C$14185,Balance!K$5)</f>
        <v>0</v>
      </c>
      <c r="L32" s="13">
        <f>SUMIFS(Inyecciones!$E$2:$E$14185,Inyecciones!$A$2:$A$14185,Balance!L$4,Inyecciones!$B$2:$B$14185,Balance!$B32,Inyecciones!$C$2:$C$14185,Balance!L$5)</f>
        <v>0</v>
      </c>
      <c r="M32" s="13">
        <f>SUMIFS(Inyecciones!$E$2:$E$14185,Inyecciones!$A$2:$A$14185,Balance!M$4,Inyecciones!$B$2:$B$14185,Balance!$B32,Inyecciones!$C$2:$C$14185,Balance!M$5)</f>
        <v>0</v>
      </c>
      <c r="N32" s="14">
        <f>SUMIFS(Inyecciones!$E$2:$E$14185,Inyecciones!$A$2:$A$14185,Balance!N$4,Inyecciones!$B$2:$B$14185,Balance!$B32,Inyecciones!$C$2:$C$14185,Balance!N$5)</f>
        <v>0</v>
      </c>
      <c r="O32" s="12">
        <f>SUMIFS(Inyecciones!$E$2:$E$14185,Inyecciones!$A$2:$A$14185,Balance!O$4,Inyecciones!$B$2:$B$14185,Balance!$B32,Inyecciones!$C$2:$C$14185,Balance!O$5)</f>
        <v>0</v>
      </c>
      <c r="P32" s="13">
        <f>SUMIFS(Inyecciones!$E$2:$E$14185,Inyecciones!$A$2:$A$14185,Balance!P$4,Inyecciones!$B$2:$B$14185,Balance!$B32,Inyecciones!$C$2:$C$14185,Balance!P$5)</f>
        <v>0</v>
      </c>
      <c r="Q32" s="13">
        <f>SUMIFS(Inyecciones!$E$2:$E$14185,Inyecciones!$A$2:$A$14185,Balance!Q$4,Inyecciones!$B$2:$B$14185,Balance!$B32,Inyecciones!$C$2:$C$14185,Balance!Q$5)</f>
        <v>0</v>
      </c>
      <c r="R32" s="13">
        <f>SUMIFS(Inyecciones!$E$2:$E$14185,Inyecciones!$A$2:$A$14185,Balance!R$4,Inyecciones!$B$2:$B$14185,Balance!$B32,Inyecciones!$C$2:$C$14185,Balance!R$5)</f>
        <v>0</v>
      </c>
      <c r="S32" s="13">
        <f>SUMIFS(Inyecciones!$E$2:$E$14185,Inyecciones!$A$2:$A$14185,Balance!S$4,Inyecciones!$B$2:$B$14185,Balance!$B32,Inyecciones!$C$2:$C$14185,Balance!S$5)</f>
        <v>0</v>
      </c>
      <c r="T32" s="13">
        <f>SUMIFS(Inyecciones!$E$2:$E$14185,Inyecciones!$A$2:$A$14185,Balance!T$4,Inyecciones!$B$2:$B$14185,Balance!$B32,Inyecciones!$C$2:$C$14185,Balance!T$5)</f>
        <v>0</v>
      </c>
      <c r="U32" s="13">
        <f>SUMIFS(Inyecciones!$E$2:$E$14185,Inyecciones!$A$2:$A$14185,Balance!U$4,Inyecciones!$B$2:$B$14185,Balance!$B32,Inyecciones!$C$2:$C$14185,Balance!U$5)</f>
        <v>0</v>
      </c>
      <c r="V32" s="13">
        <f>SUMIFS(Inyecciones!$E$2:$E$14185,Inyecciones!$A$2:$A$14185,Balance!V$4,Inyecciones!$B$2:$B$14185,Balance!$B32,Inyecciones!$C$2:$C$14185,Balance!V$5)</f>
        <v>0</v>
      </c>
      <c r="W32" s="13">
        <f>SUMIFS(Inyecciones!$E$2:$E$14185,Inyecciones!$A$2:$A$14185,Balance!W$4,Inyecciones!$B$2:$B$14185,Balance!$B32,Inyecciones!$C$2:$C$14185,Balance!W$5)</f>
        <v>0</v>
      </c>
      <c r="X32" s="13">
        <f>SUMIFS(Inyecciones!$E$2:$E$14185,Inyecciones!$A$2:$A$14185,Balance!X$4,Inyecciones!$B$2:$B$14185,Balance!$B32,Inyecciones!$C$2:$C$14185,Balance!X$5)</f>
        <v>0</v>
      </c>
      <c r="Y32" s="13">
        <f>SUMIFS(Inyecciones!$E$2:$E$14185,Inyecciones!$A$2:$A$14185,Balance!Y$4,Inyecciones!$B$2:$B$14185,Balance!$B32,Inyecciones!$C$2:$C$14185,Balance!Y$5)</f>
        <v>0</v>
      </c>
      <c r="Z32" s="14">
        <f>SUMIFS(Inyecciones!$E$2:$E$14185,Inyecciones!$A$2:$A$14185,Balance!Z$4,Inyecciones!$B$2:$B$14185,Balance!$B32,Inyecciones!$C$2:$C$14185,Balance!Z$5)</f>
        <v>0</v>
      </c>
      <c r="AA32" s="12">
        <f>SUMIFS(Inyecciones!$E$2:$E$14185,Inyecciones!$A$2:$A$14185,Balance!AA$4,Inyecciones!$B$2:$B$14185,Balance!$B32,Inyecciones!$C$2:$C$14185,Balance!AA$5)</f>
        <v>0</v>
      </c>
      <c r="AB32" s="13">
        <f>SUMIFS(Inyecciones!$E$2:$E$14185,Inyecciones!$A$2:$A$14185,Balance!AB$4,Inyecciones!$B$2:$B$14185,Balance!$B32,Inyecciones!$C$2:$C$14185,Balance!AB$5)</f>
        <v>0</v>
      </c>
      <c r="AC32" s="13">
        <f>SUMIFS(Inyecciones!$E$2:$E$14185,Inyecciones!$A$2:$A$14185,Balance!AC$4,Inyecciones!$B$2:$B$14185,Balance!$B32,Inyecciones!$C$2:$C$14185,Balance!AC$5)</f>
        <v>0</v>
      </c>
      <c r="AD32" s="13">
        <f>SUMIFS(Inyecciones!$E$2:$E$14185,Inyecciones!$A$2:$A$14185,Balance!AD$4,Inyecciones!$B$2:$B$14185,Balance!$B32,Inyecciones!$C$2:$C$14185,Balance!AD$5)</f>
        <v>0</v>
      </c>
      <c r="AE32" s="13">
        <f>SUMIFS(Inyecciones!$E$2:$E$14185,Inyecciones!$A$2:$A$14185,Balance!AE$4,Inyecciones!$B$2:$B$14185,Balance!$B32,Inyecciones!$C$2:$C$14185,Balance!AE$5)</f>
        <v>0</v>
      </c>
      <c r="AF32" s="13">
        <f>SUMIFS(Inyecciones!$E$2:$E$14185,Inyecciones!$A$2:$A$14185,Balance!AF$4,Inyecciones!$B$2:$B$14185,Balance!$B32,Inyecciones!$C$2:$C$14185,Balance!AF$5)</f>
        <v>0</v>
      </c>
      <c r="AG32" s="13">
        <f>SUMIFS(Inyecciones!$E$2:$E$14185,Inyecciones!$A$2:$A$14185,Balance!AG$4,Inyecciones!$B$2:$B$14185,Balance!$B32,Inyecciones!$C$2:$C$14185,Balance!AG$5)</f>
        <v>0</v>
      </c>
      <c r="AH32" s="13">
        <f>SUMIFS(Inyecciones!$E$2:$E$14185,Inyecciones!$A$2:$A$14185,Balance!AH$4,Inyecciones!$B$2:$B$14185,Balance!$B32,Inyecciones!$C$2:$C$14185,Balance!AH$5)</f>
        <v>0</v>
      </c>
      <c r="AI32" s="13">
        <f>SUMIFS(Inyecciones!$E$2:$E$14185,Inyecciones!$A$2:$A$14185,Balance!AI$4,Inyecciones!$B$2:$B$14185,Balance!$B32,Inyecciones!$C$2:$C$14185,Balance!AI$5)</f>
        <v>0</v>
      </c>
      <c r="AJ32" s="13">
        <f>SUMIFS(Inyecciones!$E$2:$E$14185,Inyecciones!$A$2:$A$14185,Balance!AJ$4,Inyecciones!$B$2:$B$14185,Balance!$B32,Inyecciones!$C$2:$C$14185,Balance!AJ$5)</f>
        <v>0</v>
      </c>
      <c r="AK32" s="13">
        <f>SUMIFS(Inyecciones!$E$2:$E$14185,Inyecciones!$A$2:$A$14185,Balance!AK$4,Inyecciones!$B$2:$B$14185,Balance!$B32,Inyecciones!$C$2:$C$14185,Balance!AK$5)</f>
        <v>0</v>
      </c>
      <c r="AL32" s="14">
        <f>SUMIFS(Inyecciones!$E$2:$E$14185,Inyecciones!$A$2:$A$14185,Balance!AL$4,Inyecciones!$B$2:$B$14185,Balance!$B32,Inyecciones!$C$2:$C$14185,Balance!AL$5)</f>
        <v>0</v>
      </c>
      <c r="AM32" s="13"/>
      <c r="AN32" s="12">
        <f>SUMIFS('Retiro Mensual'!$E$2:$E$2629,'Retiro Mensual'!$A$2:$A$2629,AN$4,'Retiro Mensual'!$B$2:$B$2629,$B32,'Retiro Mensual'!$C$2:$C$2629,AN$5)</f>
        <v>1359753.0360000001</v>
      </c>
      <c r="AO32" s="13">
        <f>SUMIFS('Retiro Mensual'!$E$2:$E$2629,'Retiro Mensual'!$A$2:$A$2629,AO$4,'Retiro Mensual'!$B$2:$B$2629,$B32,'Retiro Mensual'!$C$2:$C$2629,AO$5)</f>
        <v>1001179.2</v>
      </c>
      <c r="AP32" s="13">
        <f>SUMIFS('Retiro Mensual'!$E$2:$E$2629,'Retiro Mensual'!$A$2:$A$2629,AP$4,'Retiro Mensual'!$B$2:$B$2629,$B32,'Retiro Mensual'!$C$2:$C$2629,AP$5)</f>
        <v>1151935.2439999999</v>
      </c>
      <c r="AQ32" s="13">
        <f>SUMIFS('Retiro Mensual'!$E$2:$E$2629,'Retiro Mensual'!$A$2:$A$2629,AQ$4,'Retiro Mensual'!$B$2:$B$2629,$B32,'Retiro Mensual'!$C$2:$C$2629,AQ$5)</f>
        <v>887202.8199</v>
      </c>
      <c r="AR32" s="13">
        <f>SUMIFS('Retiro Mensual'!$E$2:$E$2629,'Retiro Mensual'!$A$2:$A$2629,AR$4,'Retiro Mensual'!$B$2:$B$2629,$B32,'Retiro Mensual'!$C$2:$C$2629,AR$5)</f>
        <v>948155.69839999999</v>
      </c>
      <c r="AS32" s="13">
        <f>SUMIFS('Retiro Mensual'!$E$2:$E$2629,'Retiro Mensual'!$A$2:$A$2629,AS$4,'Retiro Mensual'!$B$2:$B$2629,$B32,'Retiro Mensual'!$C$2:$C$2629,AS$5)</f>
        <v>749246.28590000002</v>
      </c>
      <c r="AT32" s="13">
        <f>SUMIFS('Retiro Mensual'!$E$2:$E$2629,'Retiro Mensual'!$A$2:$A$2629,AT$4,'Retiro Mensual'!$B$2:$B$2629,$B32,'Retiro Mensual'!$C$2:$C$2629,AT$5)</f>
        <v>744979.56290000002</v>
      </c>
      <c r="AU32" s="13">
        <f>SUMIFS('Retiro Mensual'!$E$2:$E$2629,'Retiro Mensual'!$A$2:$A$2629,AU$4,'Retiro Mensual'!$B$2:$B$2629,$B32,'Retiro Mensual'!$C$2:$C$2629,AU$5)</f>
        <v>800392.94640000002</v>
      </c>
      <c r="AV32" s="13">
        <f>SUMIFS('Retiro Mensual'!$E$2:$E$2629,'Retiro Mensual'!$A$2:$A$2629,AV$4,'Retiro Mensual'!$B$2:$B$2629,$B32,'Retiro Mensual'!$C$2:$C$2629,AV$5)</f>
        <v>778992.60340000002</v>
      </c>
      <c r="AW32" s="13">
        <f>SUMIFS('Retiro Mensual'!$E$2:$E$2629,'Retiro Mensual'!$A$2:$A$2629,AW$4,'Retiro Mensual'!$B$2:$B$2629,$B32,'Retiro Mensual'!$C$2:$C$2629,AW$5)</f>
        <v>511291.66820000001</v>
      </c>
      <c r="AX32" s="13">
        <f>SUMIFS('Retiro Mensual'!$E$2:$E$2629,'Retiro Mensual'!$A$2:$A$2629,AX$4,'Retiro Mensual'!$B$2:$B$2629,$B32,'Retiro Mensual'!$C$2:$C$2629,AX$5)</f>
        <v>501889.66480000003</v>
      </c>
      <c r="AY32" s="14">
        <f>SUMIFS('Retiro Mensual'!$E$2:$E$2629,'Retiro Mensual'!$A$2:$A$2629,AY$4,'Retiro Mensual'!$B$2:$B$2629,$B32,'Retiro Mensual'!$C$2:$C$2629,AY$5)</f>
        <v>516240.2023</v>
      </c>
      <c r="AZ32" s="12">
        <f>SUMIFS('Retiro Mensual'!$E$2:$E$2629,'Retiro Mensual'!$A$2:$A$2629,AZ$4,'Retiro Mensual'!$B$2:$B$2629,$B32,'Retiro Mensual'!$C$2:$C$2629,AZ$5)</f>
        <v>1361092.237</v>
      </c>
      <c r="BA32" s="13">
        <f>SUMIFS('Retiro Mensual'!$E$2:$E$2629,'Retiro Mensual'!$A$2:$A$2629,BA$4,'Retiro Mensual'!$B$2:$B$2629,$B32,'Retiro Mensual'!$C$2:$C$2629,BA$5)</f>
        <v>1009013.5</v>
      </c>
      <c r="BB32" s="13">
        <f>SUMIFS('Retiro Mensual'!$E$2:$E$2629,'Retiro Mensual'!$A$2:$A$2629,BB$4,'Retiro Mensual'!$B$2:$B$2629,$B32,'Retiro Mensual'!$C$2:$C$2629,BB$5)</f>
        <v>1178389.4029999999</v>
      </c>
      <c r="BC32" s="13">
        <f>SUMIFS('Retiro Mensual'!$E$2:$E$2629,'Retiro Mensual'!$A$2:$A$2629,BC$4,'Retiro Mensual'!$B$2:$B$2629,$B32,'Retiro Mensual'!$C$2:$C$2629,BC$5)</f>
        <v>911864.45</v>
      </c>
      <c r="BD32" s="13">
        <f>SUMIFS('Retiro Mensual'!$E$2:$E$2629,'Retiro Mensual'!$A$2:$A$2629,BD$4,'Retiro Mensual'!$B$2:$B$2629,$B32,'Retiro Mensual'!$C$2:$C$2629,BD$5)</f>
        <v>947998.95380000002</v>
      </c>
      <c r="BE32" s="13">
        <f>SUMIFS('Retiro Mensual'!$E$2:$E$2629,'Retiro Mensual'!$A$2:$A$2629,BE$4,'Retiro Mensual'!$B$2:$B$2629,$B32,'Retiro Mensual'!$C$2:$C$2629,BE$5)</f>
        <v>791190.16449999996</v>
      </c>
      <c r="BF32" s="13">
        <f>SUMIFS('Retiro Mensual'!$E$2:$E$2629,'Retiro Mensual'!$A$2:$A$2629,BF$4,'Retiro Mensual'!$B$2:$B$2629,$B32,'Retiro Mensual'!$C$2:$C$2629,BF$5)</f>
        <v>825827.88699999999</v>
      </c>
      <c r="BG32" s="13">
        <f>SUMIFS('Retiro Mensual'!$E$2:$E$2629,'Retiro Mensual'!$A$2:$A$2629,BG$4,'Retiro Mensual'!$B$2:$B$2629,$B32,'Retiro Mensual'!$C$2:$C$2629,BG$5)</f>
        <v>805969.55720000004</v>
      </c>
      <c r="BH32" s="13">
        <f>SUMIFS('Retiro Mensual'!$E$2:$E$2629,'Retiro Mensual'!$A$2:$A$2629,BH$4,'Retiro Mensual'!$B$2:$B$2629,$B32,'Retiro Mensual'!$C$2:$C$2629,BH$5)</f>
        <v>792172.01459999999</v>
      </c>
      <c r="BI32" s="13">
        <f>SUMIFS('Retiro Mensual'!$E$2:$E$2629,'Retiro Mensual'!$A$2:$A$2629,BI$4,'Retiro Mensual'!$B$2:$B$2629,$B32,'Retiro Mensual'!$C$2:$C$2629,BI$5)</f>
        <v>600285.44299999997</v>
      </c>
      <c r="BJ32" s="13">
        <f>SUMIFS('Retiro Mensual'!$E$2:$E$2629,'Retiro Mensual'!$A$2:$A$2629,BJ$4,'Retiro Mensual'!$B$2:$B$2629,$B32,'Retiro Mensual'!$C$2:$C$2629,BJ$5)</f>
        <v>693571.0344</v>
      </c>
      <c r="BK32" s="14">
        <f>SUMIFS('Retiro Mensual'!$E$2:$E$2629,'Retiro Mensual'!$A$2:$A$2629,BK$4,'Retiro Mensual'!$B$2:$B$2629,$B32,'Retiro Mensual'!$C$2:$C$2629,BK$5)</f>
        <v>829577.16819999996</v>
      </c>
      <c r="BL32" s="12">
        <f>SUMIFS('Retiro Mensual'!$E$2:$E$2629,'Retiro Mensual'!$A$2:$A$2629,BL$4,'Retiro Mensual'!$B$2:$B$2629,$B32,'Retiro Mensual'!$C$2:$C$2629,BL$5)</f>
        <v>1361359.5379999999</v>
      </c>
      <c r="BM32" s="13">
        <f>SUMIFS('Retiro Mensual'!$E$2:$E$2629,'Retiro Mensual'!$A$2:$A$2629,BM$4,'Retiro Mensual'!$B$2:$B$2629,$B32,'Retiro Mensual'!$C$2:$C$2629,BM$5)</f>
        <v>1023102.454</v>
      </c>
      <c r="BN32" s="13">
        <f>SUMIFS('Retiro Mensual'!$E$2:$E$2629,'Retiro Mensual'!$A$2:$A$2629,BN$4,'Retiro Mensual'!$B$2:$B$2629,$B32,'Retiro Mensual'!$C$2:$C$2629,BN$5)</f>
        <v>1174873.7439999999</v>
      </c>
      <c r="BO32" s="13">
        <f>SUMIFS('Retiro Mensual'!$E$2:$E$2629,'Retiro Mensual'!$A$2:$A$2629,BO$4,'Retiro Mensual'!$B$2:$B$2629,$B32,'Retiro Mensual'!$C$2:$C$2629,BO$5)</f>
        <v>913917.4</v>
      </c>
      <c r="BP32" s="13">
        <f>SUMIFS('Retiro Mensual'!$E$2:$E$2629,'Retiro Mensual'!$A$2:$A$2629,BP$4,'Retiro Mensual'!$B$2:$B$2629,$B32,'Retiro Mensual'!$C$2:$C$2629,BP$5)</f>
        <v>976433.02839999995</v>
      </c>
      <c r="BQ32" s="13">
        <f>SUMIFS('Retiro Mensual'!$E$2:$E$2629,'Retiro Mensual'!$A$2:$A$2629,BQ$4,'Retiro Mensual'!$B$2:$B$2629,$B32,'Retiro Mensual'!$C$2:$C$2629,BQ$5)</f>
        <v>859603.36990000005</v>
      </c>
      <c r="BR32" s="13">
        <f>SUMIFS('Retiro Mensual'!$E$2:$E$2629,'Retiro Mensual'!$A$2:$A$2629,BR$4,'Retiro Mensual'!$B$2:$B$2629,$B32,'Retiro Mensual'!$C$2:$C$2629,BR$5)</f>
        <v>886293.00529999996</v>
      </c>
      <c r="BS32" s="13">
        <f>SUMIFS('Retiro Mensual'!$E$2:$E$2629,'Retiro Mensual'!$A$2:$A$2629,BS$4,'Retiro Mensual'!$B$2:$B$2629,$B32,'Retiro Mensual'!$C$2:$C$2629,BS$5)</f>
        <v>890599.12300000002</v>
      </c>
      <c r="BT32" s="13">
        <f>SUMIFS('Retiro Mensual'!$E$2:$E$2629,'Retiro Mensual'!$A$2:$A$2629,BT$4,'Retiro Mensual'!$B$2:$B$2629,$B32,'Retiro Mensual'!$C$2:$C$2629,BT$5)</f>
        <v>831777.10060000001</v>
      </c>
      <c r="BU32" s="13">
        <f>SUMIFS('Retiro Mensual'!$E$2:$E$2629,'Retiro Mensual'!$A$2:$A$2629,BU$4,'Retiro Mensual'!$B$2:$B$2629,$B32,'Retiro Mensual'!$C$2:$C$2629,BU$5)</f>
        <v>717362.74049999996</v>
      </c>
      <c r="BV32" s="13">
        <f>SUMIFS('Retiro Mensual'!$E$2:$E$2629,'Retiro Mensual'!$A$2:$A$2629,BV$4,'Retiro Mensual'!$B$2:$B$2629,$B32,'Retiro Mensual'!$C$2:$C$2629,BV$5)</f>
        <v>880401.58700000006</v>
      </c>
      <c r="BW32" s="14">
        <f>SUMIFS('Retiro Mensual'!$E$2:$E$2629,'Retiro Mensual'!$A$2:$A$2629,BW$4,'Retiro Mensual'!$B$2:$B$2629,$B32,'Retiro Mensual'!$C$2:$C$2629,BW$5)</f>
        <v>1014170.02</v>
      </c>
      <c r="BX32" s="13"/>
      <c r="BY32" s="12">
        <f>SUMIFS('Compra Ventas'!$E$2:$E$2700,'Compra Ventas'!$A$2:$A$2700,BY$4,'Compra Ventas'!$B$2:$B$2700,$B32,'Compra Ventas'!$C$2:$C$2700,BY$5)</f>
        <v>202693.18869416096</v>
      </c>
      <c r="BZ32" s="13">
        <f>SUMIFS('Compra Ventas'!$E$2:$E$2700,'Compra Ventas'!$A$2:$A$2700,BZ$4,'Compra Ventas'!$B$2:$B$2700,$B32,'Compra Ventas'!$C$2:$C$2700,BZ$5)</f>
        <v>189040.14828315694</v>
      </c>
      <c r="CA32" s="13">
        <f>SUMIFS('Compra Ventas'!$E$2:$E$2700,'Compra Ventas'!$A$2:$A$2700,CA$4,'Compra Ventas'!$B$2:$B$2700,$B32,'Compra Ventas'!$C$2:$C$2700,CA$5)</f>
        <v>228312.90203597335</v>
      </c>
      <c r="CB32" s="13">
        <f>SUMIFS('Compra Ventas'!$E$2:$E$2700,'Compra Ventas'!$A$2:$A$2700,CB$4,'Compra Ventas'!$B$2:$B$2700,$B32,'Compra Ventas'!$C$2:$C$2700,CB$5)</f>
        <v>189379.13641320937</v>
      </c>
      <c r="CC32" s="13">
        <f>SUMIFS('Compra Ventas'!$E$2:$E$2700,'Compra Ventas'!$A$2:$A$2700,CC$4,'Compra Ventas'!$B$2:$B$2700,$B32,'Compra Ventas'!$C$2:$C$2700,CC$5)</f>
        <v>199901.18401878211</v>
      </c>
      <c r="CD32" s="13">
        <f>SUMIFS('Compra Ventas'!$E$2:$E$2700,'Compra Ventas'!$A$2:$A$2700,CD$4,'Compra Ventas'!$B$2:$B$2700,$B32,'Compra Ventas'!$C$2:$C$2700,CD$5)</f>
        <v>174120.38745918949</v>
      </c>
      <c r="CE32" s="13">
        <f>SUMIFS('Compra Ventas'!$E$2:$E$2700,'Compra Ventas'!$A$2:$A$2700,CE$4,'Compra Ventas'!$B$2:$B$2700,$B32,'Compra Ventas'!$C$2:$C$2700,CE$5)</f>
        <v>186372.24477644285</v>
      </c>
      <c r="CF32" s="13">
        <f>SUMIFS('Compra Ventas'!$E$2:$E$2700,'Compra Ventas'!$A$2:$A$2700,CF$4,'Compra Ventas'!$B$2:$B$2700,$B32,'Compra Ventas'!$C$2:$C$2700,CF$5)</f>
        <v>185168.36911223657</v>
      </c>
      <c r="CG32" s="13">
        <f>SUMIFS('Compra Ventas'!$E$2:$E$2700,'Compra Ventas'!$A$2:$A$2700,CG$4,'Compra Ventas'!$B$2:$B$2700,$B32,'Compra Ventas'!$C$2:$C$2700,CG$5)</f>
        <v>133742.18920960557</v>
      </c>
      <c r="CH32" s="13">
        <f>SUMIFS('Compra Ventas'!$E$2:$E$2700,'Compra Ventas'!$A$2:$A$2700,CH$4,'Compra Ventas'!$B$2:$B$2700,$B32,'Compra Ventas'!$C$2:$C$2700,CH$5)</f>
        <v>88183.309090113413</v>
      </c>
      <c r="CI32" s="13">
        <f>SUMIFS('Compra Ventas'!$E$2:$E$2700,'Compra Ventas'!$A$2:$A$2700,CI$4,'Compra Ventas'!$B$2:$B$2700,$B32,'Compra Ventas'!$C$2:$C$2700,CI$5)</f>
        <v>75517.987473823465</v>
      </c>
      <c r="CJ32" s="14">
        <f>SUMIFS('Compra Ventas'!$E$2:$E$2700,'Compra Ventas'!$A$2:$A$2700,CJ$4,'Compra Ventas'!$B$2:$B$2700,$B32,'Compra Ventas'!$C$2:$C$2700,CJ$5)</f>
        <v>80483.759727914876</v>
      </c>
      <c r="CK32" s="12">
        <f>SUMIFS('Compra Ventas'!$E$2:$E$2700,'Compra Ventas'!$A$2:$A$2700,CK$4,'Compra Ventas'!$B$2:$B$2700,$B32,'Compra Ventas'!$C$2:$C$2700,CK$5)</f>
        <v>202913.83248469234</v>
      </c>
      <c r="CL32" s="13">
        <f>SUMIFS('Compra Ventas'!$E$2:$E$2700,'Compra Ventas'!$A$2:$A$2700,CL$4,'Compra Ventas'!$B$2:$B$2700,$B32,'Compra Ventas'!$C$2:$C$2700,CL$5)</f>
        <v>190073.43933792892</v>
      </c>
      <c r="CM32" s="13">
        <f>SUMIFS('Compra Ventas'!$E$2:$E$2700,'Compra Ventas'!$A$2:$A$2700,CM$4,'Compra Ventas'!$B$2:$B$2700,$B32,'Compra Ventas'!$C$2:$C$2700,CM$5)</f>
        <v>230098.22641897248</v>
      </c>
      <c r="CN32" s="13">
        <f>SUMIFS('Compra Ventas'!$E$2:$E$2700,'Compra Ventas'!$A$2:$A$2700,CN$4,'Compra Ventas'!$B$2:$B$2700,$B32,'Compra Ventas'!$C$2:$C$2700,CN$5)</f>
        <v>197734.68295265455</v>
      </c>
      <c r="CO32" s="13">
        <f>SUMIFS('Compra Ventas'!$E$2:$E$2700,'Compra Ventas'!$A$2:$A$2700,CO$4,'Compra Ventas'!$B$2:$B$2700,$B32,'Compra Ventas'!$C$2:$C$2700,CO$5)</f>
        <v>197976.51081029736</v>
      </c>
      <c r="CP32" s="13">
        <f>SUMIFS('Compra Ventas'!$E$2:$E$2700,'Compra Ventas'!$A$2:$A$2700,CP$4,'Compra Ventas'!$B$2:$B$2700,$B32,'Compra Ventas'!$C$2:$C$2700,CP$5)</f>
        <v>174613.65785774033</v>
      </c>
      <c r="CQ32" s="13">
        <f>SUMIFS('Compra Ventas'!$E$2:$E$2700,'Compra Ventas'!$A$2:$A$2700,CQ$4,'Compra Ventas'!$B$2:$B$2700,$B32,'Compra Ventas'!$C$2:$C$2700,CQ$5)</f>
        <v>192196.17935925891</v>
      </c>
      <c r="CR32" s="13">
        <f>SUMIFS('Compra Ventas'!$E$2:$E$2700,'Compra Ventas'!$A$2:$A$2700,CR$4,'Compra Ventas'!$B$2:$B$2700,$B32,'Compra Ventas'!$C$2:$C$2700,CR$5)</f>
        <v>185940.66132997759</v>
      </c>
      <c r="CS32" s="13">
        <f>SUMIFS('Compra Ventas'!$E$2:$E$2700,'Compra Ventas'!$A$2:$A$2700,CS$4,'Compra Ventas'!$B$2:$B$2700,$B32,'Compra Ventas'!$C$2:$C$2700,CS$5)</f>
        <v>134865.92280717086</v>
      </c>
      <c r="CT32" s="13">
        <f>SUMIFS('Compra Ventas'!$E$2:$E$2700,'Compra Ventas'!$A$2:$A$2700,CT$4,'Compra Ventas'!$B$2:$B$2700,$B32,'Compra Ventas'!$C$2:$C$2700,CT$5)</f>
        <v>95400.640693534617</v>
      </c>
      <c r="CU32" s="13">
        <f>SUMIFS('Compra Ventas'!$E$2:$E$2700,'Compra Ventas'!$A$2:$A$2700,CU$4,'Compra Ventas'!$B$2:$B$2700,$B32,'Compra Ventas'!$C$2:$C$2700,CU$5)</f>
        <v>91456.102795614235</v>
      </c>
      <c r="CV32" s="14">
        <f>SUMIFS('Compra Ventas'!$E$2:$E$2700,'Compra Ventas'!$A$2:$A$2700,CV$4,'Compra Ventas'!$B$2:$B$2700,$B32,'Compra Ventas'!$C$2:$C$2700,CV$5)</f>
        <v>99371.410933209481</v>
      </c>
      <c r="CW32" s="12">
        <f>SUMIFS('Compra Ventas'!$E$2:$E$2700,'Compra Ventas'!$A$2:$A$2700,CW$4,'Compra Ventas'!$B$2:$B$2700,$B32,'Compra Ventas'!$C$2:$C$2700,CW$5)</f>
        <v>203020.0030163333</v>
      </c>
      <c r="CX32" s="13">
        <f>SUMIFS('Compra Ventas'!$E$2:$E$2700,'Compra Ventas'!$A$2:$A$2700,CX$4,'Compra Ventas'!$B$2:$B$2700,$B32,'Compra Ventas'!$C$2:$C$2700,CX$5)</f>
        <v>190054.04796217079</v>
      </c>
      <c r="CY32" s="13">
        <f>SUMIFS('Compra Ventas'!$E$2:$E$2700,'Compra Ventas'!$A$2:$A$2700,CY$4,'Compra Ventas'!$B$2:$B$2700,$B32,'Compra Ventas'!$C$2:$C$2700,CY$5)</f>
        <v>229352.46965761829</v>
      </c>
      <c r="CZ32" s="13">
        <f>SUMIFS('Compra Ventas'!$E$2:$E$2700,'Compra Ventas'!$A$2:$A$2700,CZ$4,'Compra Ventas'!$B$2:$B$2700,$B32,'Compra Ventas'!$C$2:$C$2700,CZ$5)</f>
        <v>196409.18226988529</v>
      </c>
      <c r="DA32" s="13">
        <f>SUMIFS('Compra Ventas'!$E$2:$E$2700,'Compra Ventas'!$A$2:$A$2700,DA$4,'Compra Ventas'!$B$2:$B$2700,$B32,'Compra Ventas'!$C$2:$C$2700,DA$5)</f>
        <v>203426.85068017745</v>
      </c>
      <c r="DB32" s="13">
        <f>SUMIFS('Compra Ventas'!$E$2:$E$2700,'Compra Ventas'!$A$2:$A$2700,DB$4,'Compra Ventas'!$B$2:$B$2700,$B32,'Compra Ventas'!$C$2:$C$2700,DB$5)</f>
        <v>183537.2944162272</v>
      </c>
      <c r="DC32" s="13">
        <f>SUMIFS('Compra Ventas'!$E$2:$E$2700,'Compra Ventas'!$A$2:$A$2700,DC$4,'Compra Ventas'!$B$2:$B$2700,$B32,'Compra Ventas'!$C$2:$C$2700,DC$5)</f>
        <v>205008.72037280977</v>
      </c>
      <c r="DD32" s="13">
        <f>SUMIFS('Compra Ventas'!$E$2:$E$2700,'Compra Ventas'!$A$2:$A$2700,DD$4,'Compra Ventas'!$B$2:$B$2700,$B32,'Compra Ventas'!$C$2:$C$2700,DD$5)</f>
        <v>198631.33626412658</v>
      </c>
      <c r="DE32" s="13">
        <f>SUMIFS('Compra Ventas'!$E$2:$E$2700,'Compra Ventas'!$A$2:$A$2700,DE$4,'Compra Ventas'!$B$2:$B$2700,$B32,'Compra Ventas'!$C$2:$C$2700,DE$5)</f>
        <v>140828.69592492579</v>
      </c>
      <c r="DF32" s="13">
        <f>SUMIFS('Compra Ventas'!$E$2:$E$2700,'Compra Ventas'!$A$2:$A$2700,DF$4,'Compra Ventas'!$B$2:$B$2700,$B32,'Compra Ventas'!$C$2:$C$2700,DF$5)</f>
        <v>115850.11878955833</v>
      </c>
      <c r="DG32" s="13">
        <f>SUMIFS('Compra Ventas'!$E$2:$E$2700,'Compra Ventas'!$A$2:$A$2700,DG$4,'Compra Ventas'!$B$2:$B$2700,$B32,'Compra Ventas'!$C$2:$C$2700,DG$5)</f>
        <v>111771.15557971553</v>
      </c>
      <c r="DH32" s="14">
        <f>SUMIFS('Compra Ventas'!$E$2:$E$2700,'Compra Ventas'!$A$2:$A$2700,DH$4,'Compra Ventas'!$B$2:$B$2700,$B32,'Compra Ventas'!$C$2:$C$2700,DH$5)</f>
        <v>114646.39711539559</v>
      </c>
      <c r="DI32" s="84"/>
      <c r="DJ32" s="98">
        <f>SUMIFS('Ajuste Ciclado'!D$5:D$47,'Ajuste Ciclado'!$C$5:$C$47,Balance!DJ$4,'Ajuste Ciclado'!$B$5:$B$47,Balance!$B32)</f>
        <v>0</v>
      </c>
      <c r="DK32" s="99">
        <f>SUMIFS('Ajuste Ciclado'!E$5:E$47,'Ajuste Ciclado'!$C$5:$C$47,Balance!DK$4,'Ajuste Ciclado'!$B$5:$B$47,Balance!$B32)</f>
        <v>0</v>
      </c>
      <c r="DL32" s="99">
        <f>SUMIFS('Ajuste Ciclado'!F$5:F$47,'Ajuste Ciclado'!$C$5:$C$47,Balance!DL$4,'Ajuste Ciclado'!$B$5:$B$47,Balance!$B32)</f>
        <v>0</v>
      </c>
      <c r="DM32" s="99">
        <f>SUMIFS('Ajuste Ciclado'!G$5:G$47,'Ajuste Ciclado'!$C$5:$C$47,Balance!DM$4,'Ajuste Ciclado'!$B$5:$B$47,Balance!$B32)</f>
        <v>0</v>
      </c>
      <c r="DN32" s="99">
        <f>SUMIFS('Ajuste Ciclado'!H$5:H$47,'Ajuste Ciclado'!$C$5:$C$47,Balance!DN$4,'Ajuste Ciclado'!$B$5:$B$47,Balance!$B32)</f>
        <v>0</v>
      </c>
      <c r="DO32" s="99">
        <f>SUMIFS('Ajuste Ciclado'!I$5:I$47,'Ajuste Ciclado'!$C$5:$C$47,Balance!DO$4,'Ajuste Ciclado'!$B$5:$B$47,Balance!$B32)</f>
        <v>0</v>
      </c>
      <c r="DP32" s="99">
        <f>SUMIFS('Ajuste Ciclado'!J$5:J$47,'Ajuste Ciclado'!$C$5:$C$47,Balance!DP$4,'Ajuste Ciclado'!$B$5:$B$47,Balance!$B32)</f>
        <v>0</v>
      </c>
      <c r="DQ32" s="99">
        <f>SUMIFS('Ajuste Ciclado'!K$5:K$47,'Ajuste Ciclado'!$C$5:$C$47,Balance!DQ$4,'Ajuste Ciclado'!$B$5:$B$47,Balance!$B32)</f>
        <v>0</v>
      </c>
      <c r="DR32" s="99">
        <f>SUMIFS('Ajuste Ciclado'!L$5:L$47,'Ajuste Ciclado'!$C$5:$C$47,Balance!DR$4,'Ajuste Ciclado'!$B$5:$B$47,Balance!$B32)</f>
        <v>0</v>
      </c>
      <c r="DS32" s="99">
        <f>SUMIFS('Ajuste Ciclado'!M$5:M$47,'Ajuste Ciclado'!$C$5:$C$47,Balance!DS$4,'Ajuste Ciclado'!$B$5:$B$47,Balance!$B32)</f>
        <v>0</v>
      </c>
      <c r="DT32" s="99">
        <f>SUMIFS('Ajuste Ciclado'!N$5:N$47,'Ajuste Ciclado'!$C$5:$C$47,Balance!DT$4,'Ajuste Ciclado'!$B$5:$B$47,Balance!$B32)</f>
        <v>0</v>
      </c>
      <c r="DU32" s="100">
        <f>SUMIFS('Ajuste Ciclado'!O$5:O$47,'Ajuste Ciclado'!$C$5:$C$47,Balance!DU$4,'Ajuste Ciclado'!$B$5:$B$47,Balance!$B32)</f>
        <v>0</v>
      </c>
      <c r="DV32" s="98">
        <f>SUMIFS('Ajuste Ciclado'!D$5:D$47,'Ajuste Ciclado'!$C$5:$C$47,Balance!DV$4,'Ajuste Ciclado'!$B$5:$B$47,Balance!$B32)</f>
        <v>0</v>
      </c>
      <c r="DW32" s="99">
        <f>SUMIFS('Ajuste Ciclado'!E$5:E$47,'Ajuste Ciclado'!$C$5:$C$47,Balance!DW$4,'Ajuste Ciclado'!$B$5:$B$47,Balance!$B32)</f>
        <v>0</v>
      </c>
      <c r="DX32" s="99">
        <f>SUMIFS('Ajuste Ciclado'!F$5:F$47,'Ajuste Ciclado'!$C$5:$C$47,Balance!DX$4,'Ajuste Ciclado'!$B$5:$B$47,Balance!$B32)</f>
        <v>0</v>
      </c>
      <c r="DY32" s="99">
        <f>SUMIFS('Ajuste Ciclado'!G$5:G$47,'Ajuste Ciclado'!$C$5:$C$47,Balance!DY$4,'Ajuste Ciclado'!$B$5:$B$47,Balance!$B32)</f>
        <v>0</v>
      </c>
      <c r="DZ32" s="99">
        <f>SUMIFS('Ajuste Ciclado'!H$5:H$47,'Ajuste Ciclado'!$C$5:$C$47,Balance!DZ$4,'Ajuste Ciclado'!$B$5:$B$47,Balance!$B32)</f>
        <v>0</v>
      </c>
      <c r="EA32" s="99">
        <f>SUMIFS('Ajuste Ciclado'!I$5:I$47,'Ajuste Ciclado'!$C$5:$C$47,Balance!EA$4,'Ajuste Ciclado'!$B$5:$B$47,Balance!$B32)</f>
        <v>0</v>
      </c>
      <c r="EB32" s="99">
        <f>SUMIFS('Ajuste Ciclado'!J$5:J$47,'Ajuste Ciclado'!$C$5:$C$47,Balance!EB$4,'Ajuste Ciclado'!$B$5:$B$47,Balance!$B32)</f>
        <v>0</v>
      </c>
      <c r="EC32" s="99">
        <f>SUMIFS('Ajuste Ciclado'!K$5:K$47,'Ajuste Ciclado'!$C$5:$C$47,Balance!EC$4,'Ajuste Ciclado'!$B$5:$B$47,Balance!$B32)</f>
        <v>0</v>
      </c>
      <c r="ED32" s="99">
        <f>SUMIFS('Ajuste Ciclado'!L$5:L$47,'Ajuste Ciclado'!$C$5:$C$47,Balance!ED$4,'Ajuste Ciclado'!$B$5:$B$47,Balance!$B32)</f>
        <v>0</v>
      </c>
      <c r="EE32" s="99">
        <f>SUMIFS('Ajuste Ciclado'!M$5:M$47,'Ajuste Ciclado'!$C$5:$C$47,Balance!EE$4,'Ajuste Ciclado'!$B$5:$B$47,Balance!$B32)</f>
        <v>0</v>
      </c>
      <c r="EF32" s="99">
        <f>SUMIFS('Ajuste Ciclado'!N$5:N$47,'Ajuste Ciclado'!$C$5:$C$47,Balance!EF$4,'Ajuste Ciclado'!$B$5:$B$47,Balance!$B32)</f>
        <v>0</v>
      </c>
      <c r="EG32" s="100">
        <f>SUMIFS('Ajuste Ciclado'!O$5:O$47,'Ajuste Ciclado'!$C$5:$C$47,Balance!EG$4,'Ajuste Ciclado'!$B$5:$B$47,Balance!$B32)</f>
        <v>0</v>
      </c>
      <c r="EH32" s="98">
        <f>SUMIFS('Ajuste Ciclado'!D$5:D$47,'Ajuste Ciclado'!$C$5:$C$47,Balance!EH$4,'Ajuste Ciclado'!$B$5:$B$47,Balance!$B32)</f>
        <v>0</v>
      </c>
      <c r="EI32" s="99">
        <f>SUMIFS('Ajuste Ciclado'!E$5:E$47,'Ajuste Ciclado'!$C$5:$C$47,Balance!EI$4,'Ajuste Ciclado'!$B$5:$B$47,Balance!$B32)</f>
        <v>0</v>
      </c>
      <c r="EJ32" s="99">
        <f>SUMIFS('Ajuste Ciclado'!F$5:F$47,'Ajuste Ciclado'!$C$5:$C$47,Balance!EJ$4,'Ajuste Ciclado'!$B$5:$B$47,Balance!$B32)</f>
        <v>0</v>
      </c>
      <c r="EK32" s="99">
        <f>SUMIFS('Ajuste Ciclado'!G$5:G$47,'Ajuste Ciclado'!$C$5:$C$47,Balance!EK$4,'Ajuste Ciclado'!$B$5:$B$47,Balance!$B32)</f>
        <v>0</v>
      </c>
      <c r="EL32" s="99">
        <f>SUMIFS('Ajuste Ciclado'!H$5:H$47,'Ajuste Ciclado'!$C$5:$C$47,Balance!EL$4,'Ajuste Ciclado'!$B$5:$B$47,Balance!$B32)</f>
        <v>0</v>
      </c>
      <c r="EM32" s="99">
        <f>SUMIFS('Ajuste Ciclado'!I$5:I$47,'Ajuste Ciclado'!$C$5:$C$47,Balance!EM$4,'Ajuste Ciclado'!$B$5:$B$47,Balance!$B32)</f>
        <v>0</v>
      </c>
      <c r="EN32" s="99">
        <f>SUMIFS('Ajuste Ciclado'!J$5:J$47,'Ajuste Ciclado'!$C$5:$C$47,Balance!EN$4,'Ajuste Ciclado'!$B$5:$B$47,Balance!$B32)</f>
        <v>0</v>
      </c>
      <c r="EO32" s="99">
        <f>SUMIFS('Ajuste Ciclado'!K$5:K$47,'Ajuste Ciclado'!$C$5:$C$47,Balance!EO$4,'Ajuste Ciclado'!$B$5:$B$47,Balance!$B32)</f>
        <v>0</v>
      </c>
      <c r="EP32" s="99">
        <f>SUMIFS('Ajuste Ciclado'!L$5:L$47,'Ajuste Ciclado'!$C$5:$C$47,Balance!EP$4,'Ajuste Ciclado'!$B$5:$B$47,Balance!$B32)</f>
        <v>0</v>
      </c>
      <c r="EQ32" s="99">
        <f>SUMIFS('Ajuste Ciclado'!M$5:M$47,'Ajuste Ciclado'!$C$5:$C$47,Balance!EQ$4,'Ajuste Ciclado'!$B$5:$B$47,Balance!$B32)</f>
        <v>0</v>
      </c>
      <c r="ER32" s="99">
        <f>SUMIFS('Ajuste Ciclado'!N$5:N$47,'Ajuste Ciclado'!$C$5:$C$47,Balance!ER$4,'Ajuste Ciclado'!$B$5:$B$47,Balance!$B32)</f>
        <v>0</v>
      </c>
      <c r="ES32" s="100">
        <f>SUMIFS('Ajuste Ciclado'!O$5:O$47,'Ajuste Ciclado'!$C$5:$C$47,Balance!ES$4,'Ajuste Ciclado'!$B$5:$B$47,Balance!$B32)</f>
        <v>0</v>
      </c>
      <c r="ET32" s="84"/>
      <c r="EU32" s="12">
        <f t="shared" si="129"/>
        <v>-1157059.8473058392</v>
      </c>
      <c r="EV32" s="13">
        <f t="shared" si="93"/>
        <v>-812139.05171684304</v>
      </c>
      <c r="EW32" s="13">
        <f t="shared" si="94"/>
        <v>-923622.34196402656</v>
      </c>
      <c r="EX32" s="13">
        <f t="shared" si="95"/>
        <v>-697823.68348679063</v>
      </c>
      <c r="EY32" s="13">
        <f t="shared" si="96"/>
        <v>-748254.51438121789</v>
      </c>
      <c r="EZ32" s="13">
        <f t="shared" si="97"/>
        <v>-575125.8984408105</v>
      </c>
      <c r="FA32" s="13">
        <f t="shared" si="98"/>
        <v>-558607.31812355714</v>
      </c>
      <c r="FB32" s="13">
        <f t="shared" si="99"/>
        <v>-615224.57728776347</v>
      </c>
      <c r="FC32" s="13">
        <f t="shared" si="100"/>
        <v>-645250.41419039445</v>
      </c>
      <c r="FD32" s="13">
        <f t="shared" si="101"/>
        <v>-423108.35910988657</v>
      </c>
      <c r="FE32" s="13">
        <f t="shared" si="102"/>
        <v>-426371.67732617655</v>
      </c>
      <c r="FF32" s="14">
        <f t="shared" si="103"/>
        <v>-435756.44257208513</v>
      </c>
      <c r="FG32" s="12">
        <f t="shared" si="104"/>
        <v>-1158178.4045153076</v>
      </c>
      <c r="FH32" s="13">
        <f t="shared" si="105"/>
        <v>-818940.0606620711</v>
      </c>
      <c r="FI32" s="13">
        <f t="shared" si="106"/>
        <v>-948291.17658102745</v>
      </c>
      <c r="FJ32" s="13">
        <f t="shared" si="107"/>
        <v>-714129.76704734541</v>
      </c>
      <c r="FK32" s="13">
        <f t="shared" si="108"/>
        <v>-750022.44298970269</v>
      </c>
      <c r="FL32" s="13">
        <f t="shared" si="109"/>
        <v>-616576.50664225966</v>
      </c>
      <c r="FM32" s="13">
        <f t="shared" si="110"/>
        <v>-633631.70764074102</v>
      </c>
      <c r="FN32" s="13">
        <f t="shared" si="111"/>
        <v>-620028.89587002248</v>
      </c>
      <c r="FO32" s="13">
        <f t="shared" si="112"/>
        <v>-657306.0917928291</v>
      </c>
      <c r="FP32" s="13">
        <f t="shared" si="113"/>
        <v>-504884.80230646534</v>
      </c>
      <c r="FQ32" s="13">
        <f t="shared" si="114"/>
        <v>-602114.93160438573</v>
      </c>
      <c r="FR32" s="14">
        <f t="shared" si="115"/>
        <v>-730205.75726679049</v>
      </c>
      <c r="FS32" s="12">
        <f t="shared" si="116"/>
        <v>-1158339.5349836666</v>
      </c>
      <c r="FT32" s="13">
        <f t="shared" si="117"/>
        <v>-833048.40603782923</v>
      </c>
      <c r="FU32" s="13">
        <f t="shared" si="118"/>
        <v>-945521.27434238163</v>
      </c>
      <c r="FV32" s="13">
        <f t="shared" si="119"/>
        <v>-717508.2177301147</v>
      </c>
      <c r="FW32" s="13">
        <f t="shared" si="120"/>
        <v>-773006.1777198225</v>
      </c>
      <c r="FX32" s="13">
        <f t="shared" si="121"/>
        <v>-676066.0754837729</v>
      </c>
      <c r="FY32" s="13">
        <f t="shared" si="122"/>
        <v>-681284.28492719017</v>
      </c>
      <c r="FZ32" s="13">
        <f t="shared" si="123"/>
        <v>-691967.78673587344</v>
      </c>
      <c r="GA32" s="13">
        <f t="shared" si="124"/>
        <v>-690948.40467507415</v>
      </c>
      <c r="GB32" s="13">
        <f t="shared" si="125"/>
        <v>-601512.62171044166</v>
      </c>
      <c r="GC32" s="13">
        <f t="shared" si="126"/>
        <v>-768630.43142028456</v>
      </c>
      <c r="GD32" s="14">
        <f t="shared" si="127"/>
        <v>-899523.62288460438</v>
      </c>
      <c r="GE32" s="84"/>
      <c r="GF32" s="12">
        <f t="shared" si="130"/>
        <v>-8018344.1259053918</v>
      </c>
      <c r="GG32" s="13">
        <f t="shared" si="130"/>
        <v>-8754310.5449189469</v>
      </c>
      <c r="GH32" s="14">
        <f t="shared" si="130"/>
        <v>-9437356.8386510573</v>
      </c>
      <c r="GI32" s="6">
        <f t="shared" si="131"/>
        <v>3</v>
      </c>
      <c r="GJ32" s="12">
        <f t="shared" si="132"/>
        <v>-2892821.240986709</v>
      </c>
      <c r="GK32" s="13">
        <f t="shared" si="133"/>
        <v>-2925409.6417584065</v>
      </c>
      <c r="GL32" s="14">
        <f t="shared" si="134"/>
        <v>-3003384.4322106522</v>
      </c>
      <c r="GM32" s="84"/>
      <c r="GN32" s="66">
        <f t="shared" si="135"/>
        <v>-3003384.4322106522</v>
      </c>
      <c r="GO32" s="84"/>
      <c r="GP32" s="63" t="str" cm="1">
        <f t="array" ref="GP32">INDEX($GF$4:$GH$4,1,GI32)</f>
        <v>Sample 6</v>
      </c>
      <c r="GQ32" s="12">
        <f t="shared" si="136"/>
        <v>-1157059.8473058392</v>
      </c>
      <c r="GR32" s="13">
        <f t="shared" si="136"/>
        <v>-923622.34196402656</v>
      </c>
      <c r="GS32" s="14">
        <f t="shared" si="136"/>
        <v>-812139.05171684304</v>
      </c>
      <c r="GT32" s="12">
        <f t="shared" si="137"/>
        <v>-1158178.4045153076</v>
      </c>
      <c r="GU32" s="13">
        <f t="shared" si="137"/>
        <v>-948291.17658102745</v>
      </c>
      <c r="GV32" s="14">
        <f t="shared" si="137"/>
        <v>-818940.0606620711</v>
      </c>
      <c r="GW32" s="12">
        <f t="shared" si="138"/>
        <v>-1158339.5349836666</v>
      </c>
      <c r="GX32" s="13">
        <f t="shared" si="138"/>
        <v>-945521.27434238163</v>
      </c>
      <c r="GY32" s="14">
        <f t="shared" si="138"/>
        <v>-899523.62288460438</v>
      </c>
      <c r="GZ32" s="84" t="str">
        <f t="shared" si="128"/>
        <v>Sample 6</v>
      </c>
      <c r="HA32" s="12">
        <f t="shared" si="139"/>
        <v>-1158339.5349836666</v>
      </c>
      <c r="HB32" s="13">
        <f t="shared" si="139"/>
        <v>-945521.27434238163</v>
      </c>
      <c r="HC32" s="14">
        <f t="shared" si="139"/>
        <v>-899523.62288460438</v>
      </c>
      <c r="HD32" s="6">
        <f t="shared" si="140"/>
        <v>-3003384.4322106522</v>
      </c>
      <c r="HE32" s="84" t="str">
        <f t="shared" si="141"/>
        <v>Ok</v>
      </c>
    </row>
    <row r="33" spans="2:213" hidden="1" x14ac:dyDescent="0.3">
      <c r="B33" s="84" t="s">
        <v>403</v>
      </c>
      <c r="C33" s="12">
        <f>SUMIFS(Inyecciones!$E$2:$E$14185,Inyecciones!$A$2:$A$14185,Balance!C$4,Inyecciones!$B$2:$B$14185,Balance!$B33,Inyecciones!$C$2:$C$14185,Balance!C$5)</f>
        <v>238663.3028018898</v>
      </c>
      <c r="D33" s="13">
        <f>SUMIFS(Inyecciones!$E$2:$E$14185,Inyecciones!$A$2:$A$14185,Balance!D$4,Inyecciones!$B$2:$B$14185,Balance!$B33,Inyecciones!$C$2:$C$14185,Balance!D$5)</f>
        <v>187698.76928686391</v>
      </c>
      <c r="E33" s="13">
        <f>SUMIFS(Inyecciones!$E$2:$E$14185,Inyecciones!$A$2:$A$14185,Balance!E$4,Inyecciones!$B$2:$B$14185,Balance!$B33,Inyecciones!$C$2:$C$14185,Balance!E$5)</f>
        <v>161751.10298692339</v>
      </c>
      <c r="F33" s="13">
        <f>SUMIFS(Inyecciones!$E$2:$E$14185,Inyecciones!$A$2:$A$14185,Balance!F$4,Inyecciones!$B$2:$B$14185,Balance!$B33,Inyecciones!$C$2:$C$14185,Balance!F$5)</f>
        <v>216019.94412827431</v>
      </c>
      <c r="G33" s="13">
        <f>SUMIFS(Inyecciones!$E$2:$E$14185,Inyecciones!$A$2:$A$14185,Balance!G$4,Inyecciones!$B$2:$B$14185,Balance!$B33,Inyecciones!$C$2:$C$14185,Balance!G$5)</f>
        <v>133501.62839702319</v>
      </c>
      <c r="H33" s="13">
        <f>SUMIFS(Inyecciones!$E$2:$E$14185,Inyecciones!$A$2:$A$14185,Balance!H$4,Inyecciones!$B$2:$B$14185,Balance!$B33,Inyecciones!$C$2:$C$14185,Balance!H$5)</f>
        <v>449072.37953978498</v>
      </c>
      <c r="I33" s="13">
        <f>SUMIFS(Inyecciones!$E$2:$E$14185,Inyecciones!$A$2:$A$14185,Balance!I$4,Inyecciones!$B$2:$B$14185,Balance!$B33,Inyecciones!$C$2:$C$14185,Balance!I$5)</f>
        <v>140610.37704800459</v>
      </c>
      <c r="J33" s="13">
        <f>SUMIFS(Inyecciones!$E$2:$E$14185,Inyecciones!$A$2:$A$14185,Balance!J$4,Inyecciones!$B$2:$B$14185,Balance!$B33,Inyecciones!$C$2:$C$14185,Balance!J$5)</f>
        <v>96481.0082996774</v>
      </c>
      <c r="K33" s="13">
        <f>SUMIFS(Inyecciones!$E$2:$E$14185,Inyecciones!$A$2:$A$14185,Balance!K$4,Inyecciones!$B$2:$B$14185,Balance!$B33,Inyecciones!$C$2:$C$14185,Balance!K$5)</f>
        <v>105516.61516466179</v>
      </c>
      <c r="L33" s="13">
        <f>SUMIFS(Inyecciones!$E$2:$E$14185,Inyecciones!$A$2:$A$14185,Balance!L$4,Inyecciones!$B$2:$B$14185,Balance!$B33,Inyecciones!$C$2:$C$14185,Balance!L$5)</f>
        <v>70135.877511512226</v>
      </c>
      <c r="M33" s="13">
        <f>SUMIFS(Inyecciones!$E$2:$E$14185,Inyecciones!$A$2:$A$14185,Balance!M$4,Inyecciones!$B$2:$B$14185,Balance!$B33,Inyecciones!$C$2:$C$14185,Balance!M$5)</f>
        <v>90166.20800853167</v>
      </c>
      <c r="N33" s="14">
        <f>SUMIFS(Inyecciones!$E$2:$E$14185,Inyecciones!$A$2:$A$14185,Balance!N$4,Inyecciones!$B$2:$B$14185,Balance!$B33,Inyecciones!$C$2:$C$14185,Balance!N$5)</f>
        <v>95645.058811890762</v>
      </c>
      <c r="O33" s="12">
        <f>SUMIFS(Inyecciones!$E$2:$E$14185,Inyecciones!$A$2:$A$14185,Balance!O$4,Inyecciones!$B$2:$B$14185,Balance!$B33,Inyecciones!$C$2:$C$14185,Balance!O$5)</f>
        <v>239457.64254090691</v>
      </c>
      <c r="P33" s="13">
        <f>SUMIFS(Inyecciones!$E$2:$E$14185,Inyecciones!$A$2:$A$14185,Balance!P$4,Inyecciones!$B$2:$B$14185,Balance!$B33,Inyecciones!$C$2:$C$14185,Balance!P$5)</f>
        <v>188087.5292386064</v>
      </c>
      <c r="Q33" s="13">
        <f>SUMIFS(Inyecciones!$E$2:$E$14185,Inyecciones!$A$2:$A$14185,Balance!Q$4,Inyecciones!$B$2:$B$14185,Balance!$B33,Inyecciones!$C$2:$C$14185,Balance!Q$5)</f>
        <v>163590.13240213669</v>
      </c>
      <c r="R33" s="13">
        <f>SUMIFS(Inyecciones!$E$2:$E$14185,Inyecciones!$A$2:$A$14185,Balance!R$4,Inyecciones!$B$2:$B$14185,Balance!$B33,Inyecciones!$C$2:$C$14185,Balance!R$5)</f>
        <v>216400.72447615041</v>
      </c>
      <c r="S33" s="13">
        <f>SUMIFS(Inyecciones!$E$2:$E$14185,Inyecciones!$A$2:$A$14185,Balance!S$4,Inyecciones!$B$2:$B$14185,Balance!$B33,Inyecciones!$C$2:$C$14185,Balance!S$5)</f>
        <v>133841.11877552039</v>
      </c>
      <c r="T33" s="13">
        <f>SUMIFS(Inyecciones!$E$2:$E$14185,Inyecciones!$A$2:$A$14185,Balance!T$4,Inyecciones!$B$2:$B$14185,Balance!$B33,Inyecciones!$C$2:$C$14185,Balance!T$5)</f>
        <v>452836.10823473567</v>
      </c>
      <c r="U33" s="13">
        <f>SUMIFS(Inyecciones!$E$2:$E$14185,Inyecciones!$A$2:$A$14185,Balance!U$4,Inyecciones!$B$2:$B$14185,Balance!$B33,Inyecciones!$C$2:$C$14185,Balance!U$5)</f>
        <v>142064.53272666261</v>
      </c>
      <c r="V33" s="13">
        <f>SUMIFS(Inyecciones!$E$2:$E$14185,Inyecciones!$A$2:$A$14185,Balance!V$4,Inyecciones!$B$2:$B$14185,Balance!$B33,Inyecciones!$C$2:$C$14185,Balance!V$5)</f>
        <v>95818.391884449447</v>
      </c>
      <c r="W33" s="13">
        <f>SUMIFS(Inyecciones!$E$2:$E$14185,Inyecciones!$A$2:$A$14185,Balance!W$4,Inyecciones!$B$2:$B$14185,Balance!$B33,Inyecciones!$C$2:$C$14185,Balance!W$5)</f>
        <v>106077.93676966379</v>
      </c>
      <c r="X33" s="13">
        <f>SUMIFS(Inyecciones!$E$2:$E$14185,Inyecciones!$A$2:$A$14185,Balance!X$4,Inyecciones!$B$2:$B$14185,Balance!$B33,Inyecciones!$C$2:$C$14185,Balance!X$5)</f>
        <v>79477.847654646801</v>
      </c>
      <c r="Y33" s="13">
        <f>SUMIFS(Inyecciones!$E$2:$E$14185,Inyecciones!$A$2:$A$14185,Balance!Y$4,Inyecciones!$B$2:$B$14185,Balance!$B33,Inyecciones!$C$2:$C$14185,Balance!Y$5)</f>
        <v>92348.213680728993</v>
      </c>
      <c r="Z33" s="14">
        <f>SUMIFS(Inyecciones!$E$2:$E$14185,Inyecciones!$A$2:$A$14185,Balance!Z$4,Inyecciones!$B$2:$B$14185,Balance!$B33,Inyecciones!$C$2:$C$14185,Balance!Z$5)</f>
        <v>101633.7853958465</v>
      </c>
      <c r="AA33" s="12">
        <f>SUMIFS(Inyecciones!$E$2:$E$14185,Inyecciones!$A$2:$A$14185,Balance!AA$4,Inyecciones!$B$2:$B$14185,Balance!$B33,Inyecciones!$C$2:$C$14185,Balance!AA$5)</f>
        <v>239442.15491493221</v>
      </c>
      <c r="AB33" s="13">
        <f>SUMIFS(Inyecciones!$E$2:$E$14185,Inyecciones!$A$2:$A$14185,Balance!AB$4,Inyecciones!$B$2:$B$14185,Balance!$B33,Inyecciones!$C$2:$C$14185,Balance!AB$5)</f>
        <v>187990.51482850331</v>
      </c>
      <c r="AC33" s="13">
        <f>SUMIFS(Inyecciones!$E$2:$E$14185,Inyecciones!$A$2:$A$14185,Balance!AC$4,Inyecciones!$B$2:$B$14185,Balance!$B33,Inyecciones!$C$2:$C$14185,Balance!AC$5)</f>
        <v>163673.61436509629</v>
      </c>
      <c r="AD33" s="13">
        <f>SUMIFS(Inyecciones!$E$2:$E$14185,Inyecciones!$A$2:$A$14185,Balance!AD$4,Inyecciones!$B$2:$B$14185,Balance!$B33,Inyecciones!$C$2:$C$14185,Balance!AD$5)</f>
        <v>215188.00995505971</v>
      </c>
      <c r="AE33" s="13">
        <f>SUMIFS(Inyecciones!$E$2:$E$14185,Inyecciones!$A$2:$A$14185,Balance!AE$4,Inyecciones!$B$2:$B$14185,Balance!$B33,Inyecciones!$C$2:$C$14185,Balance!AE$5)</f>
        <v>141282.31174036741</v>
      </c>
      <c r="AF33" s="13">
        <f>SUMIFS(Inyecciones!$E$2:$E$14185,Inyecciones!$A$2:$A$14185,Balance!AF$4,Inyecciones!$B$2:$B$14185,Balance!$B33,Inyecciones!$C$2:$C$14185,Balance!AF$5)</f>
        <v>479052.79020828218</v>
      </c>
      <c r="AG33" s="13">
        <f>SUMIFS(Inyecciones!$E$2:$E$14185,Inyecciones!$A$2:$A$14185,Balance!AG$4,Inyecciones!$B$2:$B$14185,Balance!$B33,Inyecciones!$C$2:$C$14185,Balance!AG$5)</f>
        <v>144730.18819546819</v>
      </c>
      <c r="AH33" s="13">
        <f>SUMIFS(Inyecciones!$E$2:$E$14185,Inyecciones!$A$2:$A$14185,Balance!AH$4,Inyecciones!$B$2:$B$14185,Balance!$B33,Inyecciones!$C$2:$C$14185,Balance!AH$5)</f>
        <v>98689.051390221866</v>
      </c>
      <c r="AI33" s="13">
        <f>SUMIFS(Inyecciones!$E$2:$E$14185,Inyecciones!$A$2:$A$14185,Balance!AI$4,Inyecciones!$B$2:$B$14185,Balance!$B33,Inyecciones!$C$2:$C$14185,Balance!AI$5)</f>
        <v>107646.53147759719</v>
      </c>
      <c r="AJ33" s="13">
        <f>SUMIFS(Inyecciones!$E$2:$E$14185,Inyecciones!$A$2:$A$14185,Balance!AJ$4,Inyecciones!$B$2:$B$14185,Balance!$B33,Inyecciones!$C$2:$C$14185,Balance!AJ$5)</f>
        <v>98103.194563213445</v>
      </c>
      <c r="AK33" s="13">
        <f>SUMIFS(Inyecciones!$E$2:$E$14185,Inyecciones!$A$2:$A$14185,Balance!AK$4,Inyecciones!$B$2:$B$14185,Balance!$B33,Inyecciones!$C$2:$C$14185,Balance!AK$5)</f>
        <v>94896.435355621885</v>
      </c>
      <c r="AL33" s="14">
        <f>SUMIFS(Inyecciones!$E$2:$E$14185,Inyecciones!$A$2:$A$14185,Balance!AL$4,Inyecciones!$B$2:$B$14185,Balance!$B33,Inyecciones!$C$2:$C$14185,Balance!AL$5)</f>
        <v>104167.9769961397</v>
      </c>
      <c r="AM33" s="13"/>
      <c r="AN33" s="12">
        <f>SUMIFS('Retiro Mensual'!$E$2:$E$2629,'Retiro Mensual'!$A$2:$A$2629,AN$4,'Retiro Mensual'!$B$2:$B$2629,$B33,'Retiro Mensual'!$C$2:$C$2629,AN$5)</f>
        <v>0</v>
      </c>
      <c r="AO33" s="13">
        <f>SUMIFS('Retiro Mensual'!$E$2:$E$2629,'Retiro Mensual'!$A$2:$A$2629,AO$4,'Retiro Mensual'!$B$2:$B$2629,$B33,'Retiro Mensual'!$C$2:$C$2629,AO$5)</f>
        <v>0</v>
      </c>
      <c r="AP33" s="13">
        <f>SUMIFS('Retiro Mensual'!$E$2:$E$2629,'Retiro Mensual'!$A$2:$A$2629,AP$4,'Retiro Mensual'!$B$2:$B$2629,$B33,'Retiro Mensual'!$C$2:$C$2629,AP$5)</f>
        <v>0</v>
      </c>
      <c r="AQ33" s="13">
        <f>SUMIFS('Retiro Mensual'!$E$2:$E$2629,'Retiro Mensual'!$A$2:$A$2629,AQ$4,'Retiro Mensual'!$B$2:$B$2629,$B33,'Retiro Mensual'!$C$2:$C$2629,AQ$5)</f>
        <v>0</v>
      </c>
      <c r="AR33" s="13">
        <f>SUMIFS('Retiro Mensual'!$E$2:$E$2629,'Retiro Mensual'!$A$2:$A$2629,AR$4,'Retiro Mensual'!$B$2:$B$2629,$B33,'Retiro Mensual'!$C$2:$C$2629,AR$5)</f>
        <v>0</v>
      </c>
      <c r="AS33" s="13">
        <f>SUMIFS('Retiro Mensual'!$E$2:$E$2629,'Retiro Mensual'!$A$2:$A$2629,AS$4,'Retiro Mensual'!$B$2:$B$2629,$B33,'Retiro Mensual'!$C$2:$C$2629,AS$5)</f>
        <v>0</v>
      </c>
      <c r="AT33" s="13">
        <f>SUMIFS('Retiro Mensual'!$E$2:$E$2629,'Retiro Mensual'!$A$2:$A$2629,AT$4,'Retiro Mensual'!$B$2:$B$2629,$B33,'Retiro Mensual'!$C$2:$C$2629,AT$5)</f>
        <v>0</v>
      </c>
      <c r="AU33" s="13">
        <f>SUMIFS('Retiro Mensual'!$E$2:$E$2629,'Retiro Mensual'!$A$2:$A$2629,AU$4,'Retiro Mensual'!$B$2:$B$2629,$B33,'Retiro Mensual'!$C$2:$C$2629,AU$5)</f>
        <v>0</v>
      </c>
      <c r="AV33" s="13">
        <f>SUMIFS('Retiro Mensual'!$E$2:$E$2629,'Retiro Mensual'!$A$2:$A$2629,AV$4,'Retiro Mensual'!$B$2:$B$2629,$B33,'Retiro Mensual'!$C$2:$C$2629,AV$5)</f>
        <v>0</v>
      </c>
      <c r="AW33" s="13">
        <f>SUMIFS('Retiro Mensual'!$E$2:$E$2629,'Retiro Mensual'!$A$2:$A$2629,AW$4,'Retiro Mensual'!$B$2:$B$2629,$B33,'Retiro Mensual'!$C$2:$C$2629,AW$5)</f>
        <v>0</v>
      </c>
      <c r="AX33" s="13">
        <f>SUMIFS('Retiro Mensual'!$E$2:$E$2629,'Retiro Mensual'!$A$2:$A$2629,AX$4,'Retiro Mensual'!$B$2:$B$2629,$B33,'Retiro Mensual'!$C$2:$C$2629,AX$5)</f>
        <v>0</v>
      </c>
      <c r="AY33" s="14">
        <f>SUMIFS('Retiro Mensual'!$E$2:$E$2629,'Retiro Mensual'!$A$2:$A$2629,AY$4,'Retiro Mensual'!$B$2:$B$2629,$B33,'Retiro Mensual'!$C$2:$C$2629,AY$5)</f>
        <v>0</v>
      </c>
      <c r="AZ33" s="12">
        <f>SUMIFS('Retiro Mensual'!$E$2:$E$2629,'Retiro Mensual'!$A$2:$A$2629,AZ$4,'Retiro Mensual'!$B$2:$B$2629,$B33,'Retiro Mensual'!$C$2:$C$2629,AZ$5)</f>
        <v>0</v>
      </c>
      <c r="BA33" s="13">
        <f>SUMIFS('Retiro Mensual'!$E$2:$E$2629,'Retiro Mensual'!$A$2:$A$2629,BA$4,'Retiro Mensual'!$B$2:$B$2629,$B33,'Retiro Mensual'!$C$2:$C$2629,BA$5)</f>
        <v>0</v>
      </c>
      <c r="BB33" s="13">
        <f>SUMIFS('Retiro Mensual'!$E$2:$E$2629,'Retiro Mensual'!$A$2:$A$2629,BB$4,'Retiro Mensual'!$B$2:$B$2629,$B33,'Retiro Mensual'!$C$2:$C$2629,BB$5)</f>
        <v>0</v>
      </c>
      <c r="BC33" s="13">
        <f>SUMIFS('Retiro Mensual'!$E$2:$E$2629,'Retiro Mensual'!$A$2:$A$2629,BC$4,'Retiro Mensual'!$B$2:$B$2629,$B33,'Retiro Mensual'!$C$2:$C$2629,BC$5)</f>
        <v>0</v>
      </c>
      <c r="BD33" s="13">
        <f>SUMIFS('Retiro Mensual'!$E$2:$E$2629,'Retiro Mensual'!$A$2:$A$2629,BD$4,'Retiro Mensual'!$B$2:$B$2629,$B33,'Retiro Mensual'!$C$2:$C$2629,BD$5)</f>
        <v>0</v>
      </c>
      <c r="BE33" s="13">
        <f>SUMIFS('Retiro Mensual'!$E$2:$E$2629,'Retiro Mensual'!$A$2:$A$2629,BE$4,'Retiro Mensual'!$B$2:$B$2629,$B33,'Retiro Mensual'!$C$2:$C$2629,BE$5)</f>
        <v>0</v>
      </c>
      <c r="BF33" s="13">
        <f>SUMIFS('Retiro Mensual'!$E$2:$E$2629,'Retiro Mensual'!$A$2:$A$2629,BF$4,'Retiro Mensual'!$B$2:$B$2629,$B33,'Retiro Mensual'!$C$2:$C$2629,BF$5)</f>
        <v>0</v>
      </c>
      <c r="BG33" s="13">
        <f>SUMIFS('Retiro Mensual'!$E$2:$E$2629,'Retiro Mensual'!$A$2:$A$2629,BG$4,'Retiro Mensual'!$B$2:$B$2629,$B33,'Retiro Mensual'!$C$2:$C$2629,BG$5)</f>
        <v>0</v>
      </c>
      <c r="BH33" s="13">
        <f>SUMIFS('Retiro Mensual'!$E$2:$E$2629,'Retiro Mensual'!$A$2:$A$2629,BH$4,'Retiro Mensual'!$B$2:$B$2629,$B33,'Retiro Mensual'!$C$2:$C$2629,BH$5)</f>
        <v>0</v>
      </c>
      <c r="BI33" s="13">
        <f>SUMIFS('Retiro Mensual'!$E$2:$E$2629,'Retiro Mensual'!$A$2:$A$2629,BI$4,'Retiro Mensual'!$B$2:$B$2629,$B33,'Retiro Mensual'!$C$2:$C$2629,BI$5)</f>
        <v>0</v>
      </c>
      <c r="BJ33" s="13">
        <f>SUMIFS('Retiro Mensual'!$E$2:$E$2629,'Retiro Mensual'!$A$2:$A$2629,BJ$4,'Retiro Mensual'!$B$2:$B$2629,$B33,'Retiro Mensual'!$C$2:$C$2629,BJ$5)</f>
        <v>0</v>
      </c>
      <c r="BK33" s="14">
        <f>SUMIFS('Retiro Mensual'!$E$2:$E$2629,'Retiro Mensual'!$A$2:$A$2629,BK$4,'Retiro Mensual'!$B$2:$B$2629,$B33,'Retiro Mensual'!$C$2:$C$2629,BK$5)</f>
        <v>0</v>
      </c>
      <c r="BL33" s="12">
        <f>SUMIFS('Retiro Mensual'!$E$2:$E$2629,'Retiro Mensual'!$A$2:$A$2629,BL$4,'Retiro Mensual'!$B$2:$B$2629,$B33,'Retiro Mensual'!$C$2:$C$2629,BL$5)</f>
        <v>0</v>
      </c>
      <c r="BM33" s="13">
        <f>SUMIFS('Retiro Mensual'!$E$2:$E$2629,'Retiro Mensual'!$A$2:$A$2629,BM$4,'Retiro Mensual'!$B$2:$B$2629,$B33,'Retiro Mensual'!$C$2:$C$2629,BM$5)</f>
        <v>0</v>
      </c>
      <c r="BN33" s="13">
        <f>SUMIFS('Retiro Mensual'!$E$2:$E$2629,'Retiro Mensual'!$A$2:$A$2629,BN$4,'Retiro Mensual'!$B$2:$B$2629,$B33,'Retiro Mensual'!$C$2:$C$2629,BN$5)</f>
        <v>0</v>
      </c>
      <c r="BO33" s="13">
        <f>SUMIFS('Retiro Mensual'!$E$2:$E$2629,'Retiro Mensual'!$A$2:$A$2629,BO$4,'Retiro Mensual'!$B$2:$B$2629,$B33,'Retiro Mensual'!$C$2:$C$2629,BO$5)</f>
        <v>0</v>
      </c>
      <c r="BP33" s="13">
        <f>SUMIFS('Retiro Mensual'!$E$2:$E$2629,'Retiro Mensual'!$A$2:$A$2629,BP$4,'Retiro Mensual'!$B$2:$B$2629,$B33,'Retiro Mensual'!$C$2:$C$2629,BP$5)</f>
        <v>0</v>
      </c>
      <c r="BQ33" s="13">
        <f>SUMIFS('Retiro Mensual'!$E$2:$E$2629,'Retiro Mensual'!$A$2:$A$2629,BQ$4,'Retiro Mensual'!$B$2:$B$2629,$B33,'Retiro Mensual'!$C$2:$C$2629,BQ$5)</f>
        <v>0</v>
      </c>
      <c r="BR33" s="13">
        <f>SUMIFS('Retiro Mensual'!$E$2:$E$2629,'Retiro Mensual'!$A$2:$A$2629,BR$4,'Retiro Mensual'!$B$2:$B$2629,$B33,'Retiro Mensual'!$C$2:$C$2629,BR$5)</f>
        <v>0</v>
      </c>
      <c r="BS33" s="13">
        <f>SUMIFS('Retiro Mensual'!$E$2:$E$2629,'Retiro Mensual'!$A$2:$A$2629,BS$4,'Retiro Mensual'!$B$2:$B$2629,$B33,'Retiro Mensual'!$C$2:$C$2629,BS$5)</f>
        <v>0</v>
      </c>
      <c r="BT33" s="13">
        <f>SUMIFS('Retiro Mensual'!$E$2:$E$2629,'Retiro Mensual'!$A$2:$A$2629,BT$4,'Retiro Mensual'!$B$2:$B$2629,$B33,'Retiro Mensual'!$C$2:$C$2629,BT$5)</f>
        <v>0</v>
      </c>
      <c r="BU33" s="13">
        <f>SUMIFS('Retiro Mensual'!$E$2:$E$2629,'Retiro Mensual'!$A$2:$A$2629,BU$4,'Retiro Mensual'!$B$2:$B$2629,$B33,'Retiro Mensual'!$C$2:$C$2629,BU$5)</f>
        <v>0</v>
      </c>
      <c r="BV33" s="13">
        <f>SUMIFS('Retiro Mensual'!$E$2:$E$2629,'Retiro Mensual'!$A$2:$A$2629,BV$4,'Retiro Mensual'!$B$2:$B$2629,$B33,'Retiro Mensual'!$C$2:$C$2629,BV$5)</f>
        <v>0</v>
      </c>
      <c r="BW33" s="14">
        <f>SUMIFS('Retiro Mensual'!$E$2:$E$2629,'Retiro Mensual'!$A$2:$A$2629,BW$4,'Retiro Mensual'!$B$2:$B$2629,$B33,'Retiro Mensual'!$C$2:$C$2629,BW$5)</f>
        <v>0</v>
      </c>
      <c r="BX33" s="13"/>
      <c r="BY33" s="12">
        <f>SUMIFS('Compra Ventas'!$E$2:$E$2700,'Compra Ventas'!$A$2:$A$2700,BY$4,'Compra Ventas'!$B$2:$B$2700,$B33,'Compra Ventas'!$C$2:$C$2700,BY$5)</f>
        <v>-238093.96735800261</v>
      </c>
      <c r="BZ33" s="13">
        <f>SUMIFS('Compra Ventas'!$E$2:$E$2700,'Compra Ventas'!$A$2:$A$2700,BZ$4,'Compra Ventas'!$B$2:$B$2700,$B33,'Compra Ventas'!$C$2:$C$2700,BZ$5)</f>
        <v>-187698.76928686391</v>
      </c>
      <c r="CA33" s="13">
        <f>SUMIFS('Compra Ventas'!$E$2:$E$2700,'Compra Ventas'!$A$2:$A$2700,CA$4,'Compra Ventas'!$B$2:$B$2700,$B33,'Compra Ventas'!$C$2:$C$2700,CA$5)</f>
        <v>-161751.10298692339</v>
      </c>
      <c r="CB33" s="13">
        <f>SUMIFS('Compra Ventas'!$E$2:$E$2700,'Compra Ventas'!$A$2:$A$2700,CB$4,'Compra Ventas'!$B$2:$B$2700,$B33,'Compra Ventas'!$C$2:$C$2700,CB$5)</f>
        <v>-215960.95053676731</v>
      </c>
      <c r="CC33" s="13">
        <f>SUMIFS('Compra Ventas'!$E$2:$E$2700,'Compra Ventas'!$A$2:$A$2700,CC$4,'Compra Ventas'!$B$2:$B$2700,$B33,'Compra Ventas'!$C$2:$C$2700,CC$5)</f>
        <v>-133196.44207296029</v>
      </c>
      <c r="CD33" s="13">
        <f>SUMIFS('Compra Ventas'!$E$2:$E$2700,'Compra Ventas'!$A$2:$A$2700,CD$4,'Compra Ventas'!$B$2:$B$2700,$B33,'Compra Ventas'!$C$2:$C$2700,CD$5)</f>
        <v>-448573.40604716871</v>
      </c>
      <c r="CE33" s="13">
        <f>SUMIFS('Compra Ventas'!$E$2:$E$2700,'Compra Ventas'!$A$2:$A$2700,CE$4,'Compra Ventas'!$B$2:$B$2700,$B33,'Compra Ventas'!$C$2:$C$2700,CE$5)</f>
        <v>-140610.37704800459</v>
      </c>
      <c r="CF33" s="13">
        <f>SUMIFS('Compra Ventas'!$E$2:$E$2700,'Compra Ventas'!$A$2:$A$2700,CF$4,'Compra Ventas'!$B$2:$B$2700,$B33,'Compra Ventas'!$C$2:$C$2700,CF$5)</f>
        <v>-96481.0082996774</v>
      </c>
      <c r="CG33" s="13">
        <f>SUMIFS('Compra Ventas'!$E$2:$E$2700,'Compra Ventas'!$A$2:$A$2700,CG$4,'Compra Ventas'!$B$2:$B$2700,$B33,'Compra Ventas'!$C$2:$C$2700,CG$5)</f>
        <v>-105516.61516466179</v>
      </c>
      <c r="CH33" s="13">
        <f>SUMIFS('Compra Ventas'!$E$2:$E$2700,'Compra Ventas'!$A$2:$A$2700,CH$4,'Compra Ventas'!$B$2:$B$2700,$B33,'Compra Ventas'!$C$2:$C$2700,CH$5)</f>
        <v>-70109.019014915</v>
      </c>
      <c r="CI33" s="13">
        <f>SUMIFS('Compra Ventas'!$E$2:$E$2700,'Compra Ventas'!$A$2:$A$2700,CI$4,'Compra Ventas'!$B$2:$B$2700,$B33,'Compra Ventas'!$C$2:$C$2700,CI$5)</f>
        <v>-90165.835774273495</v>
      </c>
      <c r="CJ33" s="14">
        <f>SUMIFS('Compra Ventas'!$E$2:$E$2700,'Compra Ventas'!$A$2:$A$2700,CJ$4,'Compra Ventas'!$B$2:$B$2700,$B33,'Compra Ventas'!$C$2:$C$2700,CJ$5)</f>
        <v>-95628.562535990539</v>
      </c>
      <c r="CK33" s="12">
        <f>SUMIFS('Compra Ventas'!$E$2:$E$2700,'Compra Ventas'!$A$2:$A$2700,CK$4,'Compra Ventas'!$B$2:$B$2700,$B33,'Compra Ventas'!$C$2:$C$2700,CK$5)</f>
        <v>-238888.7353458704</v>
      </c>
      <c r="CL33" s="13">
        <f>SUMIFS('Compra Ventas'!$E$2:$E$2700,'Compra Ventas'!$A$2:$A$2700,CL$4,'Compra Ventas'!$B$2:$B$2700,$B33,'Compra Ventas'!$C$2:$C$2700,CL$5)</f>
        <v>-188054.85403081871</v>
      </c>
      <c r="CM33" s="13">
        <f>SUMIFS('Compra Ventas'!$E$2:$E$2700,'Compra Ventas'!$A$2:$A$2700,CM$4,'Compra Ventas'!$B$2:$B$2700,$B33,'Compra Ventas'!$C$2:$C$2700,CM$5)</f>
        <v>-163590.13240213669</v>
      </c>
      <c r="CN33" s="13">
        <f>SUMIFS('Compra Ventas'!$E$2:$E$2700,'Compra Ventas'!$A$2:$A$2700,CN$4,'Compra Ventas'!$B$2:$B$2700,$B33,'Compra Ventas'!$C$2:$C$2700,CN$5)</f>
        <v>-216400.72447615041</v>
      </c>
      <c r="CO33" s="13">
        <f>SUMIFS('Compra Ventas'!$E$2:$E$2700,'Compra Ventas'!$A$2:$A$2700,CO$4,'Compra Ventas'!$B$2:$B$2700,$B33,'Compra Ventas'!$C$2:$C$2700,CO$5)</f>
        <v>-133513.37310205839</v>
      </c>
      <c r="CP33" s="13">
        <f>SUMIFS('Compra Ventas'!$E$2:$E$2700,'Compra Ventas'!$A$2:$A$2700,CP$4,'Compra Ventas'!$B$2:$B$2700,$B33,'Compra Ventas'!$C$2:$C$2700,CP$5)</f>
        <v>-452782.70509202889</v>
      </c>
      <c r="CQ33" s="13">
        <f>SUMIFS('Compra Ventas'!$E$2:$E$2700,'Compra Ventas'!$A$2:$A$2700,CQ$4,'Compra Ventas'!$B$2:$B$2700,$B33,'Compra Ventas'!$C$2:$C$2700,CQ$5)</f>
        <v>-142013.2575068415</v>
      </c>
      <c r="CR33" s="13">
        <f>SUMIFS('Compra Ventas'!$E$2:$E$2700,'Compra Ventas'!$A$2:$A$2700,CR$4,'Compra Ventas'!$B$2:$B$2700,$B33,'Compra Ventas'!$C$2:$C$2700,CR$5)</f>
        <v>-95818.391884449447</v>
      </c>
      <c r="CS33" s="13">
        <f>SUMIFS('Compra Ventas'!$E$2:$E$2700,'Compra Ventas'!$A$2:$A$2700,CS$4,'Compra Ventas'!$B$2:$B$2700,$B33,'Compra Ventas'!$C$2:$C$2700,CS$5)</f>
        <v>-106077.93676966379</v>
      </c>
      <c r="CT33" s="13">
        <f>SUMIFS('Compra Ventas'!$E$2:$E$2700,'Compra Ventas'!$A$2:$A$2700,CT$4,'Compra Ventas'!$B$2:$B$2700,$B33,'Compra Ventas'!$C$2:$C$2700,CT$5)</f>
        <v>-79463.910359852147</v>
      </c>
      <c r="CU33" s="13">
        <f>SUMIFS('Compra Ventas'!$E$2:$E$2700,'Compra Ventas'!$A$2:$A$2700,CU$4,'Compra Ventas'!$B$2:$B$2700,$B33,'Compra Ventas'!$C$2:$C$2700,CU$5)</f>
        <v>-92242.07276938112</v>
      </c>
      <c r="CV33" s="14">
        <f>SUMIFS('Compra Ventas'!$E$2:$E$2700,'Compra Ventas'!$A$2:$A$2700,CV$4,'Compra Ventas'!$B$2:$B$2700,$B33,'Compra Ventas'!$C$2:$C$2700,CV$5)</f>
        <v>-101542.9914421459</v>
      </c>
      <c r="CW33" s="12">
        <f>SUMIFS('Compra Ventas'!$E$2:$E$2700,'Compra Ventas'!$A$2:$A$2700,CW$4,'Compra Ventas'!$B$2:$B$2700,$B33,'Compra Ventas'!$C$2:$C$2700,CW$5)</f>
        <v>-238902.43061181909</v>
      </c>
      <c r="CX33" s="13">
        <f>SUMIFS('Compra Ventas'!$E$2:$E$2700,'Compra Ventas'!$A$2:$A$2700,CX$4,'Compra Ventas'!$B$2:$B$2700,$B33,'Compra Ventas'!$C$2:$C$2700,CX$5)</f>
        <v>-187990.51482850331</v>
      </c>
      <c r="CY33" s="13">
        <f>SUMIFS('Compra Ventas'!$E$2:$E$2700,'Compra Ventas'!$A$2:$A$2700,CY$4,'Compra Ventas'!$B$2:$B$2700,$B33,'Compra Ventas'!$C$2:$C$2700,CY$5)</f>
        <v>-163673.61436509629</v>
      </c>
      <c r="CZ33" s="13">
        <f>SUMIFS('Compra Ventas'!$E$2:$E$2700,'Compra Ventas'!$A$2:$A$2700,CZ$4,'Compra Ventas'!$B$2:$B$2700,$B33,'Compra Ventas'!$C$2:$C$2700,CZ$5)</f>
        <v>-215186.25989593629</v>
      </c>
      <c r="DA33" s="13">
        <f>SUMIFS('Compra Ventas'!$E$2:$E$2700,'Compra Ventas'!$A$2:$A$2700,DA$4,'Compra Ventas'!$B$2:$B$2700,$B33,'Compra Ventas'!$C$2:$C$2700,DA$5)</f>
        <v>-140373.59590803439</v>
      </c>
      <c r="DB33" s="13">
        <f>SUMIFS('Compra Ventas'!$E$2:$E$2700,'Compra Ventas'!$A$2:$A$2700,DB$4,'Compra Ventas'!$B$2:$B$2700,$B33,'Compra Ventas'!$C$2:$C$2700,DB$5)</f>
        <v>-478693.73686685378</v>
      </c>
      <c r="DC33" s="13">
        <f>SUMIFS('Compra Ventas'!$E$2:$E$2700,'Compra Ventas'!$A$2:$A$2700,DC$4,'Compra Ventas'!$B$2:$B$2700,$B33,'Compra Ventas'!$C$2:$C$2700,DC$5)</f>
        <v>-144730.18819546819</v>
      </c>
      <c r="DD33" s="13">
        <f>SUMIFS('Compra Ventas'!$E$2:$E$2700,'Compra Ventas'!$A$2:$A$2700,DD$4,'Compra Ventas'!$B$2:$B$2700,$B33,'Compra Ventas'!$C$2:$C$2700,DD$5)</f>
        <v>-98689.051390221866</v>
      </c>
      <c r="DE33" s="13">
        <f>SUMIFS('Compra Ventas'!$E$2:$E$2700,'Compra Ventas'!$A$2:$A$2700,DE$4,'Compra Ventas'!$B$2:$B$2700,$B33,'Compra Ventas'!$C$2:$C$2700,DE$5)</f>
        <v>-107646.53147759719</v>
      </c>
      <c r="DF33" s="13">
        <f>SUMIFS('Compra Ventas'!$E$2:$E$2700,'Compra Ventas'!$A$2:$A$2700,DF$4,'Compra Ventas'!$B$2:$B$2700,$B33,'Compra Ventas'!$C$2:$C$2700,DF$5)</f>
        <v>-97845.300991039549</v>
      </c>
      <c r="DG33" s="13">
        <f>SUMIFS('Compra Ventas'!$E$2:$E$2700,'Compra Ventas'!$A$2:$A$2700,DG$4,'Compra Ventas'!$B$2:$B$2700,$B33,'Compra Ventas'!$C$2:$C$2700,DG$5)</f>
        <v>-94609.143903515564</v>
      </c>
      <c r="DH33" s="14">
        <f>SUMIFS('Compra Ventas'!$E$2:$E$2700,'Compra Ventas'!$A$2:$A$2700,DH$4,'Compra Ventas'!$B$2:$B$2700,$B33,'Compra Ventas'!$C$2:$C$2700,DH$5)</f>
        <v>-103980.74801828249</v>
      </c>
      <c r="DI33" s="84"/>
      <c r="DJ33" s="98">
        <f>SUMIFS('Ajuste Ciclado'!D$5:D$47,'Ajuste Ciclado'!$C$5:$C$47,Balance!DJ$4,'Ajuste Ciclado'!$B$5:$B$47,Balance!$B33)</f>
        <v>0</v>
      </c>
      <c r="DK33" s="99">
        <f>SUMIFS('Ajuste Ciclado'!E$5:E$47,'Ajuste Ciclado'!$C$5:$C$47,Balance!DK$4,'Ajuste Ciclado'!$B$5:$B$47,Balance!$B33)</f>
        <v>0</v>
      </c>
      <c r="DL33" s="99">
        <f>SUMIFS('Ajuste Ciclado'!F$5:F$47,'Ajuste Ciclado'!$C$5:$C$47,Balance!DL$4,'Ajuste Ciclado'!$B$5:$B$47,Balance!$B33)</f>
        <v>0</v>
      </c>
      <c r="DM33" s="99">
        <f>SUMIFS('Ajuste Ciclado'!G$5:G$47,'Ajuste Ciclado'!$C$5:$C$47,Balance!DM$4,'Ajuste Ciclado'!$B$5:$B$47,Balance!$B33)</f>
        <v>0</v>
      </c>
      <c r="DN33" s="99">
        <f>SUMIFS('Ajuste Ciclado'!H$5:H$47,'Ajuste Ciclado'!$C$5:$C$47,Balance!DN$4,'Ajuste Ciclado'!$B$5:$B$47,Balance!$B33)</f>
        <v>0</v>
      </c>
      <c r="DO33" s="99">
        <f>SUMIFS('Ajuste Ciclado'!I$5:I$47,'Ajuste Ciclado'!$C$5:$C$47,Balance!DO$4,'Ajuste Ciclado'!$B$5:$B$47,Balance!$B33)</f>
        <v>0</v>
      </c>
      <c r="DP33" s="99">
        <f>SUMIFS('Ajuste Ciclado'!J$5:J$47,'Ajuste Ciclado'!$C$5:$C$47,Balance!DP$4,'Ajuste Ciclado'!$B$5:$B$47,Balance!$B33)</f>
        <v>0</v>
      </c>
      <c r="DQ33" s="99">
        <f>SUMIFS('Ajuste Ciclado'!K$5:K$47,'Ajuste Ciclado'!$C$5:$C$47,Balance!DQ$4,'Ajuste Ciclado'!$B$5:$B$47,Balance!$B33)</f>
        <v>0</v>
      </c>
      <c r="DR33" s="99">
        <f>SUMIFS('Ajuste Ciclado'!L$5:L$47,'Ajuste Ciclado'!$C$5:$C$47,Balance!DR$4,'Ajuste Ciclado'!$B$5:$B$47,Balance!$B33)</f>
        <v>0</v>
      </c>
      <c r="DS33" s="99">
        <f>SUMIFS('Ajuste Ciclado'!M$5:M$47,'Ajuste Ciclado'!$C$5:$C$47,Balance!DS$4,'Ajuste Ciclado'!$B$5:$B$47,Balance!$B33)</f>
        <v>0</v>
      </c>
      <c r="DT33" s="99">
        <f>SUMIFS('Ajuste Ciclado'!N$5:N$47,'Ajuste Ciclado'!$C$5:$C$47,Balance!DT$4,'Ajuste Ciclado'!$B$5:$B$47,Balance!$B33)</f>
        <v>0</v>
      </c>
      <c r="DU33" s="100">
        <f>SUMIFS('Ajuste Ciclado'!O$5:O$47,'Ajuste Ciclado'!$C$5:$C$47,Balance!DU$4,'Ajuste Ciclado'!$B$5:$B$47,Balance!$B33)</f>
        <v>0</v>
      </c>
      <c r="DV33" s="98">
        <f>SUMIFS('Ajuste Ciclado'!D$5:D$47,'Ajuste Ciclado'!$C$5:$C$47,Balance!DV$4,'Ajuste Ciclado'!$B$5:$B$47,Balance!$B33)</f>
        <v>0</v>
      </c>
      <c r="DW33" s="99">
        <f>SUMIFS('Ajuste Ciclado'!E$5:E$47,'Ajuste Ciclado'!$C$5:$C$47,Balance!DW$4,'Ajuste Ciclado'!$B$5:$B$47,Balance!$B33)</f>
        <v>0</v>
      </c>
      <c r="DX33" s="99">
        <f>SUMIFS('Ajuste Ciclado'!F$5:F$47,'Ajuste Ciclado'!$C$5:$C$47,Balance!DX$4,'Ajuste Ciclado'!$B$5:$B$47,Balance!$B33)</f>
        <v>0</v>
      </c>
      <c r="DY33" s="99">
        <f>SUMIFS('Ajuste Ciclado'!G$5:G$47,'Ajuste Ciclado'!$C$5:$C$47,Balance!DY$4,'Ajuste Ciclado'!$B$5:$B$47,Balance!$B33)</f>
        <v>0</v>
      </c>
      <c r="DZ33" s="99">
        <f>SUMIFS('Ajuste Ciclado'!H$5:H$47,'Ajuste Ciclado'!$C$5:$C$47,Balance!DZ$4,'Ajuste Ciclado'!$B$5:$B$47,Balance!$B33)</f>
        <v>0</v>
      </c>
      <c r="EA33" s="99">
        <f>SUMIFS('Ajuste Ciclado'!I$5:I$47,'Ajuste Ciclado'!$C$5:$C$47,Balance!EA$4,'Ajuste Ciclado'!$B$5:$B$47,Balance!$B33)</f>
        <v>0</v>
      </c>
      <c r="EB33" s="99">
        <f>SUMIFS('Ajuste Ciclado'!J$5:J$47,'Ajuste Ciclado'!$C$5:$C$47,Balance!EB$4,'Ajuste Ciclado'!$B$5:$B$47,Balance!$B33)</f>
        <v>0</v>
      </c>
      <c r="EC33" s="99">
        <f>SUMIFS('Ajuste Ciclado'!K$5:K$47,'Ajuste Ciclado'!$C$5:$C$47,Balance!EC$4,'Ajuste Ciclado'!$B$5:$B$47,Balance!$B33)</f>
        <v>0</v>
      </c>
      <c r="ED33" s="99">
        <f>SUMIFS('Ajuste Ciclado'!L$5:L$47,'Ajuste Ciclado'!$C$5:$C$47,Balance!ED$4,'Ajuste Ciclado'!$B$5:$B$47,Balance!$B33)</f>
        <v>0</v>
      </c>
      <c r="EE33" s="99">
        <f>SUMIFS('Ajuste Ciclado'!M$5:M$47,'Ajuste Ciclado'!$C$5:$C$47,Balance!EE$4,'Ajuste Ciclado'!$B$5:$B$47,Balance!$B33)</f>
        <v>0</v>
      </c>
      <c r="EF33" s="99">
        <f>SUMIFS('Ajuste Ciclado'!N$5:N$47,'Ajuste Ciclado'!$C$5:$C$47,Balance!EF$4,'Ajuste Ciclado'!$B$5:$B$47,Balance!$B33)</f>
        <v>0</v>
      </c>
      <c r="EG33" s="100">
        <f>SUMIFS('Ajuste Ciclado'!O$5:O$47,'Ajuste Ciclado'!$C$5:$C$47,Balance!EG$4,'Ajuste Ciclado'!$B$5:$B$47,Balance!$B33)</f>
        <v>0</v>
      </c>
      <c r="EH33" s="98">
        <f>SUMIFS('Ajuste Ciclado'!D$5:D$47,'Ajuste Ciclado'!$C$5:$C$47,Balance!EH$4,'Ajuste Ciclado'!$B$5:$B$47,Balance!$B33)</f>
        <v>0</v>
      </c>
      <c r="EI33" s="99">
        <f>SUMIFS('Ajuste Ciclado'!E$5:E$47,'Ajuste Ciclado'!$C$5:$C$47,Balance!EI$4,'Ajuste Ciclado'!$B$5:$B$47,Balance!$B33)</f>
        <v>0</v>
      </c>
      <c r="EJ33" s="99">
        <f>SUMIFS('Ajuste Ciclado'!F$5:F$47,'Ajuste Ciclado'!$C$5:$C$47,Balance!EJ$4,'Ajuste Ciclado'!$B$5:$B$47,Balance!$B33)</f>
        <v>0</v>
      </c>
      <c r="EK33" s="99">
        <f>SUMIFS('Ajuste Ciclado'!G$5:G$47,'Ajuste Ciclado'!$C$5:$C$47,Balance!EK$4,'Ajuste Ciclado'!$B$5:$B$47,Balance!$B33)</f>
        <v>0</v>
      </c>
      <c r="EL33" s="99">
        <f>SUMIFS('Ajuste Ciclado'!H$5:H$47,'Ajuste Ciclado'!$C$5:$C$47,Balance!EL$4,'Ajuste Ciclado'!$B$5:$B$47,Balance!$B33)</f>
        <v>0</v>
      </c>
      <c r="EM33" s="99">
        <f>SUMIFS('Ajuste Ciclado'!I$5:I$47,'Ajuste Ciclado'!$C$5:$C$47,Balance!EM$4,'Ajuste Ciclado'!$B$5:$B$47,Balance!$B33)</f>
        <v>0</v>
      </c>
      <c r="EN33" s="99">
        <f>SUMIFS('Ajuste Ciclado'!J$5:J$47,'Ajuste Ciclado'!$C$5:$C$47,Balance!EN$4,'Ajuste Ciclado'!$B$5:$B$47,Balance!$B33)</f>
        <v>0</v>
      </c>
      <c r="EO33" s="99">
        <f>SUMIFS('Ajuste Ciclado'!K$5:K$47,'Ajuste Ciclado'!$C$5:$C$47,Balance!EO$4,'Ajuste Ciclado'!$B$5:$B$47,Balance!$B33)</f>
        <v>0</v>
      </c>
      <c r="EP33" s="99">
        <f>SUMIFS('Ajuste Ciclado'!L$5:L$47,'Ajuste Ciclado'!$C$5:$C$47,Balance!EP$4,'Ajuste Ciclado'!$B$5:$B$47,Balance!$B33)</f>
        <v>0</v>
      </c>
      <c r="EQ33" s="99">
        <f>SUMIFS('Ajuste Ciclado'!M$5:M$47,'Ajuste Ciclado'!$C$5:$C$47,Balance!EQ$4,'Ajuste Ciclado'!$B$5:$B$47,Balance!$B33)</f>
        <v>0</v>
      </c>
      <c r="ER33" s="99">
        <f>SUMIFS('Ajuste Ciclado'!N$5:N$47,'Ajuste Ciclado'!$C$5:$C$47,Balance!ER$4,'Ajuste Ciclado'!$B$5:$B$47,Balance!$B33)</f>
        <v>0</v>
      </c>
      <c r="ES33" s="100">
        <f>SUMIFS('Ajuste Ciclado'!O$5:O$47,'Ajuste Ciclado'!$C$5:$C$47,Balance!ES$4,'Ajuste Ciclado'!$B$5:$B$47,Balance!$B33)</f>
        <v>0</v>
      </c>
      <c r="ET33" s="84"/>
      <c r="EU33" s="12">
        <f t="shared" si="129"/>
        <v>569.33544388719019</v>
      </c>
      <c r="EV33" s="13">
        <f t="shared" si="93"/>
        <v>0</v>
      </c>
      <c r="EW33" s="13">
        <f t="shared" si="94"/>
        <v>0</v>
      </c>
      <c r="EX33" s="13">
        <f t="shared" si="95"/>
        <v>58.993591506994562</v>
      </c>
      <c r="EY33" s="13">
        <f t="shared" si="96"/>
        <v>305.18632406290271</v>
      </c>
      <c r="EZ33" s="13">
        <f t="shared" si="97"/>
        <v>498.97349261626368</v>
      </c>
      <c r="FA33" s="13">
        <f t="shared" si="98"/>
        <v>0</v>
      </c>
      <c r="FB33" s="13">
        <f t="shared" si="99"/>
        <v>0</v>
      </c>
      <c r="FC33" s="13">
        <f t="shared" si="100"/>
        <v>0</v>
      </c>
      <c r="FD33" s="13">
        <f t="shared" si="101"/>
        <v>26.858496597225894</v>
      </c>
      <c r="FE33" s="13">
        <f t="shared" si="102"/>
        <v>0.37223425817501266</v>
      </c>
      <c r="FF33" s="14">
        <f t="shared" si="103"/>
        <v>16.496275900222827</v>
      </c>
      <c r="FG33" s="12">
        <f t="shared" si="104"/>
        <v>568.90719503650325</v>
      </c>
      <c r="FH33" s="13">
        <f t="shared" si="105"/>
        <v>32.675207787688123</v>
      </c>
      <c r="FI33" s="13">
        <f t="shared" si="106"/>
        <v>0</v>
      </c>
      <c r="FJ33" s="13">
        <f t="shared" si="107"/>
        <v>0</v>
      </c>
      <c r="FK33" s="13">
        <f t="shared" si="108"/>
        <v>327.74567346199183</v>
      </c>
      <c r="FL33" s="13">
        <f t="shared" si="109"/>
        <v>53.403142706782091</v>
      </c>
      <c r="FM33" s="13">
        <f t="shared" si="110"/>
        <v>51.275219821109204</v>
      </c>
      <c r="FN33" s="13">
        <f t="shared" si="111"/>
        <v>0</v>
      </c>
      <c r="FO33" s="13">
        <f t="shared" si="112"/>
        <v>0</v>
      </c>
      <c r="FP33" s="13">
        <f t="shared" si="113"/>
        <v>13.937294794654008</v>
      </c>
      <c r="FQ33" s="13">
        <f t="shared" si="114"/>
        <v>106.14091134787304</v>
      </c>
      <c r="FR33" s="14">
        <f t="shared" si="115"/>
        <v>90.793953700602287</v>
      </c>
      <c r="FS33" s="12">
        <f t="shared" si="116"/>
        <v>539.72430311312201</v>
      </c>
      <c r="FT33" s="13">
        <f t="shared" si="117"/>
        <v>0</v>
      </c>
      <c r="FU33" s="13">
        <f t="shared" si="118"/>
        <v>0</v>
      </c>
      <c r="FV33" s="13">
        <f t="shared" si="119"/>
        <v>1.7500591234129388</v>
      </c>
      <c r="FW33" s="13">
        <f t="shared" si="120"/>
        <v>908.71583233302226</v>
      </c>
      <c r="FX33" s="13">
        <f t="shared" si="121"/>
        <v>359.05334142840002</v>
      </c>
      <c r="FY33" s="13">
        <f t="shared" si="122"/>
        <v>0</v>
      </c>
      <c r="FZ33" s="13">
        <f t="shared" si="123"/>
        <v>0</v>
      </c>
      <c r="GA33" s="13">
        <f t="shared" si="124"/>
        <v>0</v>
      </c>
      <c r="GB33" s="13">
        <f t="shared" si="125"/>
        <v>257.89357217389625</v>
      </c>
      <c r="GC33" s="13">
        <f t="shared" si="126"/>
        <v>287.29145210632123</v>
      </c>
      <c r="GD33" s="14">
        <f t="shared" si="127"/>
        <v>187.22897785720124</v>
      </c>
      <c r="GE33" s="84"/>
      <c r="GF33" s="12">
        <f t="shared" si="130"/>
        <v>1476.2158588289749</v>
      </c>
      <c r="GG33" s="13">
        <f t="shared" si="130"/>
        <v>1244.8785986572038</v>
      </c>
      <c r="GH33" s="14">
        <f t="shared" si="130"/>
        <v>2541.6575381353759</v>
      </c>
      <c r="GI33" s="6">
        <f t="shared" si="131"/>
        <v>2</v>
      </c>
      <c r="GJ33" s="12">
        <f t="shared" si="132"/>
        <v>0</v>
      </c>
      <c r="GK33" s="13">
        <f t="shared" si="133"/>
        <v>0</v>
      </c>
      <c r="GL33" s="14">
        <f t="shared" si="134"/>
        <v>0</v>
      </c>
      <c r="GM33" s="84"/>
      <c r="GN33" s="66">
        <f t="shared" si="135"/>
        <v>0</v>
      </c>
      <c r="GO33" s="84"/>
      <c r="GP33" s="63" t="str" cm="1">
        <f t="array" ref="GP33">INDEX($GF$4:$GH$4,1,GI33)</f>
        <v>Sample 3</v>
      </c>
      <c r="GQ33" s="12">
        <f t="shared" si="136"/>
        <v>0</v>
      </c>
      <c r="GR33" s="13">
        <f t="shared" si="136"/>
        <v>0</v>
      </c>
      <c r="GS33" s="14">
        <f t="shared" si="136"/>
        <v>0</v>
      </c>
      <c r="GT33" s="12">
        <f t="shared" si="137"/>
        <v>0</v>
      </c>
      <c r="GU33" s="13">
        <f t="shared" si="137"/>
        <v>0</v>
      </c>
      <c r="GV33" s="14">
        <f t="shared" si="137"/>
        <v>0</v>
      </c>
      <c r="GW33" s="12">
        <f t="shared" si="138"/>
        <v>0</v>
      </c>
      <c r="GX33" s="13">
        <f t="shared" si="138"/>
        <v>0</v>
      </c>
      <c r="GY33" s="14">
        <f t="shared" si="138"/>
        <v>0</v>
      </c>
      <c r="GZ33" s="84" t="str">
        <f t="shared" si="128"/>
        <v>Sample 3</v>
      </c>
      <c r="HA33" s="12">
        <f t="shared" si="139"/>
        <v>0</v>
      </c>
      <c r="HB33" s="13">
        <f t="shared" si="139"/>
        <v>0</v>
      </c>
      <c r="HC33" s="14">
        <f t="shared" si="139"/>
        <v>0</v>
      </c>
      <c r="HD33" s="6">
        <f t="shared" si="140"/>
        <v>0</v>
      </c>
      <c r="HE33" s="84" t="str">
        <f t="shared" si="141"/>
        <v>Ok</v>
      </c>
    </row>
    <row r="34" spans="2:213" hidden="1" x14ac:dyDescent="0.3">
      <c r="B34" s="84" t="s">
        <v>402</v>
      </c>
      <c r="C34" s="12">
        <f>SUMIFS(Inyecciones!$E$2:$E$14185,Inyecciones!$A$2:$A$14185,Balance!C$4,Inyecciones!$B$2:$B$14185,Balance!$B34,Inyecciones!$C$2:$C$14185,Balance!C$5)</f>
        <v>34539.249623616262</v>
      </c>
      <c r="D34" s="13">
        <f>SUMIFS(Inyecciones!$E$2:$E$14185,Inyecciones!$A$2:$A$14185,Balance!D$4,Inyecciones!$B$2:$B$14185,Balance!$B34,Inyecciones!$C$2:$C$14185,Balance!D$5)</f>
        <v>41800.826259299312</v>
      </c>
      <c r="E34" s="13">
        <f>SUMIFS(Inyecciones!$E$2:$E$14185,Inyecciones!$A$2:$A$14185,Balance!E$4,Inyecciones!$B$2:$B$14185,Balance!$B34,Inyecciones!$C$2:$C$14185,Balance!E$5)</f>
        <v>50589.564542637869</v>
      </c>
      <c r="F34" s="13">
        <f>SUMIFS(Inyecciones!$E$2:$E$14185,Inyecciones!$A$2:$A$14185,Balance!F$4,Inyecciones!$B$2:$B$14185,Balance!$B34,Inyecciones!$C$2:$C$14185,Balance!F$5)</f>
        <v>35343.804552198351</v>
      </c>
      <c r="G34" s="13">
        <f>SUMIFS(Inyecciones!$E$2:$E$14185,Inyecciones!$A$2:$A$14185,Balance!G$4,Inyecciones!$B$2:$B$14185,Balance!$B34,Inyecciones!$C$2:$C$14185,Balance!G$5)</f>
        <v>48902.290450260363</v>
      </c>
      <c r="H34" s="13">
        <f>SUMIFS(Inyecciones!$E$2:$E$14185,Inyecciones!$A$2:$A$14185,Balance!H$4,Inyecciones!$B$2:$B$14185,Balance!$B34,Inyecciones!$C$2:$C$14185,Balance!H$5)</f>
        <v>30962.646272172431</v>
      </c>
      <c r="I34" s="13">
        <f>SUMIFS(Inyecciones!$E$2:$E$14185,Inyecciones!$A$2:$A$14185,Balance!I$4,Inyecciones!$B$2:$B$14185,Balance!$B34,Inyecciones!$C$2:$C$14185,Balance!I$5)</f>
        <v>18749.475074311162</v>
      </c>
      <c r="J34" s="13">
        <f>SUMIFS(Inyecciones!$E$2:$E$14185,Inyecciones!$A$2:$A$14185,Balance!J$4,Inyecciones!$B$2:$B$14185,Balance!$B34,Inyecciones!$C$2:$C$14185,Balance!J$5)</f>
        <v>12910.30744484661</v>
      </c>
      <c r="K34" s="13">
        <f>SUMIFS(Inyecciones!$E$2:$E$14185,Inyecciones!$A$2:$A$14185,Balance!K$4,Inyecciones!$B$2:$B$14185,Balance!$B34,Inyecciones!$C$2:$C$14185,Balance!K$5)</f>
        <v>11737.302023747159</v>
      </c>
      <c r="L34" s="13">
        <f>SUMIFS(Inyecciones!$E$2:$E$14185,Inyecciones!$A$2:$A$14185,Balance!L$4,Inyecciones!$B$2:$B$14185,Balance!$B34,Inyecciones!$C$2:$C$14185,Balance!L$5)</f>
        <v>15703.12101568142</v>
      </c>
      <c r="M34" s="13">
        <f>SUMIFS(Inyecciones!$E$2:$E$14185,Inyecciones!$A$2:$A$14185,Balance!M$4,Inyecciones!$B$2:$B$14185,Balance!$B34,Inyecciones!$C$2:$C$14185,Balance!M$5)</f>
        <v>21937.605813448819</v>
      </c>
      <c r="N34" s="14">
        <f>SUMIFS(Inyecciones!$E$2:$E$14185,Inyecciones!$A$2:$A$14185,Balance!N$4,Inyecciones!$B$2:$B$14185,Balance!$B34,Inyecciones!$C$2:$C$14185,Balance!N$5)</f>
        <v>24685.841611078311</v>
      </c>
      <c r="O34" s="12">
        <f>SUMIFS(Inyecciones!$E$2:$E$14185,Inyecciones!$A$2:$A$14185,Balance!O$4,Inyecciones!$B$2:$B$14185,Balance!$B34,Inyecciones!$C$2:$C$14185,Balance!O$5)</f>
        <v>34485.901443498908</v>
      </c>
      <c r="P34" s="13">
        <f>SUMIFS(Inyecciones!$E$2:$E$14185,Inyecciones!$A$2:$A$14185,Balance!P$4,Inyecciones!$B$2:$B$14185,Balance!$B34,Inyecciones!$C$2:$C$14185,Balance!P$5)</f>
        <v>42034.815339545617</v>
      </c>
      <c r="Q34" s="13">
        <f>SUMIFS(Inyecciones!$E$2:$E$14185,Inyecciones!$A$2:$A$14185,Balance!Q$4,Inyecciones!$B$2:$B$14185,Balance!$B34,Inyecciones!$C$2:$C$14185,Balance!Q$5)</f>
        <v>50471.827897108262</v>
      </c>
      <c r="R34" s="13">
        <f>SUMIFS(Inyecciones!$E$2:$E$14185,Inyecciones!$A$2:$A$14185,Balance!R$4,Inyecciones!$B$2:$B$14185,Balance!$B34,Inyecciones!$C$2:$C$14185,Balance!R$5)</f>
        <v>32780.041251286428</v>
      </c>
      <c r="S34" s="13">
        <f>SUMIFS(Inyecciones!$E$2:$E$14185,Inyecciones!$A$2:$A$14185,Balance!S$4,Inyecciones!$B$2:$B$14185,Balance!$B34,Inyecciones!$C$2:$C$14185,Balance!S$5)</f>
        <v>48066.870459057252</v>
      </c>
      <c r="T34" s="13">
        <f>SUMIFS(Inyecciones!$E$2:$E$14185,Inyecciones!$A$2:$A$14185,Balance!T$4,Inyecciones!$B$2:$B$14185,Balance!$B34,Inyecciones!$C$2:$C$14185,Balance!T$5)</f>
        <v>31253.018516972741</v>
      </c>
      <c r="U34" s="13">
        <f>SUMIFS(Inyecciones!$E$2:$E$14185,Inyecciones!$A$2:$A$14185,Balance!U$4,Inyecciones!$B$2:$B$14185,Balance!$B34,Inyecciones!$C$2:$C$14185,Balance!U$5)</f>
        <v>19453.233608354811</v>
      </c>
      <c r="V34" s="13">
        <f>SUMIFS(Inyecciones!$E$2:$E$14185,Inyecciones!$A$2:$A$14185,Balance!V$4,Inyecciones!$B$2:$B$14185,Balance!$B34,Inyecciones!$C$2:$C$14185,Balance!V$5)</f>
        <v>13045.65000903193</v>
      </c>
      <c r="W34" s="13">
        <f>SUMIFS(Inyecciones!$E$2:$E$14185,Inyecciones!$A$2:$A$14185,Balance!W$4,Inyecciones!$B$2:$B$14185,Balance!$B34,Inyecciones!$C$2:$C$14185,Balance!W$5)</f>
        <v>11815.28743704419</v>
      </c>
      <c r="X34" s="13">
        <f>SUMIFS(Inyecciones!$E$2:$E$14185,Inyecciones!$A$2:$A$14185,Balance!X$4,Inyecciones!$B$2:$B$14185,Balance!$B34,Inyecciones!$C$2:$C$14185,Balance!X$5)</f>
        <v>16100.97715180993</v>
      </c>
      <c r="Y34" s="13">
        <f>SUMIFS(Inyecciones!$E$2:$E$14185,Inyecciones!$A$2:$A$14185,Balance!Y$4,Inyecciones!$B$2:$B$14185,Balance!$B34,Inyecciones!$C$2:$C$14185,Balance!Y$5)</f>
        <v>22463.04080473087</v>
      </c>
      <c r="Z34" s="14">
        <f>SUMIFS(Inyecciones!$E$2:$E$14185,Inyecciones!$A$2:$A$14185,Balance!Z$4,Inyecciones!$B$2:$B$14185,Balance!$B34,Inyecciones!$C$2:$C$14185,Balance!Z$5)</f>
        <v>26041.714497964062</v>
      </c>
      <c r="AA34" s="12">
        <f>SUMIFS(Inyecciones!$E$2:$E$14185,Inyecciones!$A$2:$A$14185,Balance!AA$4,Inyecciones!$B$2:$B$14185,Balance!$B34,Inyecciones!$C$2:$C$14185,Balance!AA$5)</f>
        <v>34411.818897127108</v>
      </c>
      <c r="AB34" s="13">
        <f>SUMIFS(Inyecciones!$E$2:$E$14185,Inyecciones!$A$2:$A$14185,Balance!AB$4,Inyecciones!$B$2:$B$14185,Balance!$B34,Inyecciones!$C$2:$C$14185,Balance!AB$5)</f>
        <v>41859.901703746713</v>
      </c>
      <c r="AC34" s="13">
        <f>SUMIFS(Inyecciones!$E$2:$E$14185,Inyecciones!$A$2:$A$14185,Balance!AC$4,Inyecciones!$B$2:$B$14185,Balance!$B34,Inyecciones!$C$2:$C$14185,Balance!AC$5)</f>
        <v>50309.283710298943</v>
      </c>
      <c r="AD34" s="13">
        <f>SUMIFS(Inyecciones!$E$2:$E$14185,Inyecciones!$A$2:$A$14185,Balance!AD$4,Inyecciones!$B$2:$B$14185,Balance!$B34,Inyecciones!$C$2:$C$14185,Balance!AD$5)</f>
        <v>32899.063018283487</v>
      </c>
      <c r="AE34" s="13">
        <f>SUMIFS(Inyecciones!$E$2:$E$14185,Inyecciones!$A$2:$A$14185,Balance!AE$4,Inyecciones!$B$2:$B$14185,Balance!$B34,Inyecciones!$C$2:$C$14185,Balance!AE$5)</f>
        <v>49614.622431002361</v>
      </c>
      <c r="AF34" s="13">
        <f>SUMIFS(Inyecciones!$E$2:$E$14185,Inyecciones!$A$2:$A$14185,Balance!AF$4,Inyecciones!$B$2:$B$14185,Balance!$B34,Inyecciones!$C$2:$C$14185,Balance!AF$5)</f>
        <v>33024.81565517914</v>
      </c>
      <c r="AG34" s="13">
        <f>SUMIFS(Inyecciones!$E$2:$E$14185,Inyecciones!$A$2:$A$14185,Balance!AG$4,Inyecciones!$B$2:$B$14185,Balance!$B34,Inyecciones!$C$2:$C$14185,Balance!AG$5)</f>
        <v>20518.332611184738</v>
      </c>
      <c r="AH34" s="13">
        <f>SUMIFS(Inyecciones!$E$2:$E$14185,Inyecciones!$A$2:$A$14185,Balance!AH$4,Inyecciones!$B$2:$B$14185,Balance!$B34,Inyecciones!$C$2:$C$14185,Balance!AH$5)</f>
        <v>13829.5574543202</v>
      </c>
      <c r="AI34" s="13">
        <f>SUMIFS(Inyecciones!$E$2:$E$14185,Inyecciones!$A$2:$A$14185,Balance!AI$4,Inyecciones!$B$2:$B$14185,Balance!$B34,Inyecciones!$C$2:$C$14185,Balance!AI$5)</f>
        <v>12275.58561365823</v>
      </c>
      <c r="AJ34" s="13">
        <f>SUMIFS(Inyecciones!$E$2:$E$14185,Inyecciones!$A$2:$A$14185,Balance!AJ$4,Inyecciones!$B$2:$B$14185,Balance!$B34,Inyecciones!$C$2:$C$14185,Balance!AJ$5)</f>
        <v>16804.697429212039</v>
      </c>
      <c r="AK34" s="13">
        <f>SUMIFS(Inyecciones!$E$2:$E$14185,Inyecciones!$A$2:$A$14185,Balance!AK$4,Inyecciones!$B$2:$B$14185,Balance!$B34,Inyecciones!$C$2:$C$14185,Balance!AK$5)</f>
        <v>22942.486313866109</v>
      </c>
      <c r="AL34" s="14">
        <f>SUMIFS(Inyecciones!$E$2:$E$14185,Inyecciones!$A$2:$A$14185,Balance!AL$4,Inyecciones!$B$2:$B$14185,Balance!$B34,Inyecciones!$C$2:$C$14185,Balance!AL$5)</f>
        <v>26613.17813572655</v>
      </c>
      <c r="AM34" s="13"/>
      <c r="AN34" s="12">
        <f>SUMIFS('Retiro Mensual'!$E$2:$E$2629,'Retiro Mensual'!$A$2:$A$2629,AN$4,'Retiro Mensual'!$B$2:$B$2629,$B34,'Retiro Mensual'!$C$2:$C$2629,AN$5)</f>
        <v>0</v>
      </c>
      <c r="AO34" s="13">
        <f>SUMIFS('Retiro Mensual'!$E$2:$E$2629,'Retiro Mensual'!$A$2:$A$2629,AO$4,'Retiro Mensual'!$B$2:$B$2629,$B34,'Retiro Mensual'!$C$2:$C$2629,AO$5)</f>
        <v>0</v>
      </c>
      <c r="AP34" s="13">
        <f>SUMIFS('Retiro Mensual'!$E$2:$E$2629,'Retiro Mensual'!$A$2:$A$2629,AP$4,'Retiro Mensual'!$B$2:$B$2629,$B34,'Retiro Mensual'!$C$2:$C$2629,AP$5)</f>
        <v>0</v>
      </c>
      <c r="AQ34" s="13">
        <f>SUMIFS('Retiro Mensual'!$E$2:$E$2629,'Retiro Mensual'!$A$2:$A$2629,AQ$4,'Retiro Mensual'!$B$2:$B$2629,$B34,'Retiro Mensual'!$C$2:$C$2629,AQ$5)</f>
        <v>0</v>
      </c>
      <c r="AR34" s="13">
        <f>SUMIFS('Retiro Mensual'!$E$2:$E$2629,'Retiro Mensual'!$A$2:$A$2629,AR$4,'Retiro Mensual'!$B$2:$B$2629,$B34,'Retiro Mensual'!$C$2:$C$2629,AR$5)</f>
        <v>0</v>
      </c>
      <c r="AS34" s="13">
        <f>SUMIFS('Retiro Mensual'!$E$2:$E$2629,'Retiro Mensual'!$A$2:$A$2629,AS$4,'Retiro Mensual'!$B$2:$B$2629,$B34,'Retiro Mensual'!$C$2:$C$2629,AS$5)</f>
        <v>0</v>
      </c>
      <c r="AT34" s="13">
        <f>SUMIFS('Retiro Mensual'!$E$2:$E$2629,'Retiro Mensual'!$A$2:$A$2629,AT$4,'Retiro Mensual'!$B$2:$B$2629,$B34,'Retiro Mensual'!$C$2:$C$2629,AT$5)</f>
        <v>0</v>
      </c>
      <c r="AU34" s="13">
        <f>SUMIFS('Retiro Mensual'!$E$2:$E$2629,'Retiro Mensual'!$A$2:$A$2629,AU$4,'Retiro Mensual'!$B$2:$B$2629,$B34,'Retiro Mensual'!$C$2:$C$2629,AU$5)</f>
        <v>0</v>
      </c>
      <c r="AV34" s="13">
        <f>SUMIFS('Retiro Mensual'!$E$2:$E$2629,'Retiro Mensual'!$A$2:$A$2629,AV$4,'Retiro Mensual'!$B$2:$B$2629,$B34,'Retiro Mensual'!$C$2:$C$2629,AV$5)</f>
        <v>0</v>
      </c>
      <c r="AW34" s="13">
        <f>SUMIFS('Retiro Mensual'!$E$2:$E$2629,'Retiro Mensual'!$A$2:$A$2629,AW$4,'Retiro Mensual'!$B$2:$B$2629,$B34,'Retiro Mensual'!$C$2:$C$2629,AW$5)</f>
        <v>0</v>
      </c>
      <c r="AX34" s="13">
        <f>SUMIFS('Retiro Mensual'!$E$2:$E$2629,'Retiro Mensual'!$A$2:$A$2629,AX$4,'Retiro Mensual'!$B$2:$B$2629,$B34,'Retiro Mensual'!$C$2:$C$2629,AX$5)</f>
        <v>0</v>
      </c>
      <c r="AY34" s="14">
        <f>SUMIFS('Retiro Mensual'!$E$2:$E$2629,'Retiro Mensual'!$A$2:$A$2629,AY$4,'Retiro Mensual'!$B$2:$B$2629,$B34,'Retiro Mensual'!$C$2:$C$2629,AY$5)</f>
        <v>0</v>
      </c>
      <c r="AZ34" s="12">
        <f>SUMIFS('Retiro Mensual'!$E$2:$E$2629,'Retiro Mensual'!$A$2:$A$2629,AZ$4,'Retiro Mensual'!$B$2:$B$2629,$B34,'Retiro Mensual'!$C$2:$C$2629,AZ$5)</f>
        <v>0</v>
      </c>
      <c r="BA34" s="13">
        <f>SUMIFS('Retiro Mensual'!$E$2:$E$2629,'Retiro Mensual'!$A$2:$A$2629,BA$4,'Retiro Mensual'!$B$2:$B$2629,$B34,'Retiro Mensual'!$C$2:$C$2629,BA$5)</f>
        <v>0</v>
      </c>
      <c r="BB34" s="13">
        <f>SUMIFS('Retiro Mensual'!$E$2:$E$2629,'Retiro Mensual'!$A$2:$A$2629,BB$4,'Retiro Mensual'!$B$2:$B$2629,$B34,'Retiro Mensual'!$C$2:$C$2629,BB$5)</f>
        <v>0</v>
      </c>
      <c r="BC34" s="13">
        <f>SUMIFS('Retiro Mensual'!$E$2:$E$2629,'Retiro Mensual'!$A$2:$A$2629,BC$4,'Retiro Mensual'!$B$2:$B$2629,$B34,'Retiro Mensual'!$C$2:$C$2629,BC$5)</f>
        <v>0</v>
      </c>
      <c r="BD34" s="13">
        <f>SUMIFS('Retiro Mensual'!$E$2:$E$2629,'Retiro Mensual'!$A$2:$A$2629,BD$4,'Retiro Mensual'!$B$2:$B$2629,$B34,'Retiro Mensual'!$C$2:$C$2629,BD$5)</f>
        <v>0</v>
      </c>
      <c r="BE34" s="13">
        <f>SUMIFS('Retiro Mensual'!$E$2:$E$2629,'Retiro Mensual'!$A$2:$A$2629,BE$4,'Retiro Mensual'!$B$2:$B$2629,$B34,'Retiro Mensual'!$C$2:$C$2629,BE$5)</f>
        <v>0</v>
      </c>
      <c r="BF34" s="13">
        <f>SUMIFS('Retiro Mensual'!$E$2:$E$2629,'Retiro Mensual'!$A$2:$A$2629,BF$4,'Retiro Mensual'!$B$2:$B$2629,$B34,'Retiro Mensual'!$C$2:$C$2629,BF$5)</f>
        <v>0</v>
      </c>
      <c r="BG34" s="13">
        <f>SUMIFS('Retiro Mensual'!$E$2:$E$2629,'Retiro Mensual'!$A$2:$A$2629,BG$4,'Retiro Mensual'!$B$2:$B$2629,$B34,'Retiro Mensual'!$C$2:$C$2629,BG$5)</f>
        <v>0</v>
      </c>
      <c r="BH34" s="13">
        <f>SUMIFS('Retiro Mensual'!$E$2:$E$2629,'Retiro Mensual'!$A$2:$A$2629,BH$4,'Retiro Mensual'!$B$2:$B$2629,$B34,'Retiro Mensual'!$C$2:$C$2629,BH$5)</f>
        <v>0</v>
      </c>
      <c r="BI34" s="13">
        <f>SUMIFS('Retiro Mensual'!$E$2:$E$2629,'Retiro Mensual'!$A$2:$A$2629,BI$4,'Retiro Mensual'!$B$2:$B$2629,$B34,'Retiro Mensual'!$C$2:$C$2629,BI$5)</f>
        <v>0</v>
      </c>
      <c r="BJ34" s="13">
        <f>SUMIFS('Retiro Mensual'!$E$2:$E$2629,'Retiro Mensual'!$A$2:$A$2629,BJ$4,'Retiro Mensual'!$B$2:$B$2629,$B34,'Retiro Mensual'!$C$2:$C$2629,BJ$5)</f>
        <v>0</v>
      </c>
      <c r="BK34" s="14">
        <f>SUMIFS('Retiro Mensual'!$E$2:$E$2629,'Retiro Mensual'!$A$2:$A$2629,BK$4,'Retiro Mensual'!$B$2:$B$2629,$B34,'Retiro Mensual'!$C$2:$C$2629,BK$5)</f>
        <v>0</v>
      </c>
      <c r="BL34" s="12">
        <f>SUMIFS('Retiro Mensual'!$E$2:$E$2629,'Retiro Mensual'!$A$2:$A$2629,BL$4,'Retiro Mensual'!$B$2:$B$2629,$B34,'Retiro Mensual'!$C$2:$C$2629,BL$5)</f>
        <v>0</v>
      </c>
      <c r="BM34" s="13">
        <f>SUMIFS('Retiro Mensual'!$E$2:$E$2629,'Retiro Mensual'!$A$2:$A$2629,BM$4,'Retiro Mensual'!$B$2:$B$2629,$B34,'Retiro Mensual'!$C$2:$C$2629,BM$5)</f>
        <v>0</v>
      </c>
      <c r="BN34" s="13">
        <f>SUMIFS('Retiro Mensual'!$E$2:$E$2629,'Retiro Mensual'!$A$2:$A$2629,BN$4,'Retiro Mensual'!$B$2:$B$2629,$B34,'Retiro Mensual'!$C$2:$C$2629,BN$5)</f>
        <v>0</v>
      </c>
      <c r="BO34" s="13">
        <f>SUMIFS('Retiro Mensual'!$E$2:$E$2629,'Retiro Mensual'!$A$2:$A$2629,BO$4,'Retiro Mensual'!$B$2:$B$2629,$B34,'Retiro Mensual'!$C$2:$C$2629,BO$5)</f>
        <v>0</v>
      </c>
      <c r="BP34" s="13">
        <f>SUMIFS('Retiro Mensual'!$E$2:$E$2629,'Retiro Mensual'!$A$2:$A$2629,BP$4,'Retiro Mensual'!$B$2:$B$2629,$B34,'Retiro Mensual'!$C$2:$C$2629,BP$5)</f>
        <v>0</v>
      </c>
      <c r="BQ34" s="13">
        <f>SUMIFS('Retiro Mensual'!$E$2:$E$2629,'Retiro Mensual'!$A$2:$A$2629,BQ$4,'Retiro Mensual'!$B$2:$B$2629,$B34,'Retiro Mensual'!$C$2:$C$2629,BQ$5)</f>
        <v>0</v>
      </c>
      <c r="BR34" s="13">
        <f>SUMIFS('Retiro Mensual'!$E$2:$E$2629,'Retiro Mensual'!$A$2:$A$2629,BR$4,'Retiro Mensual'!$B$2:$B$2629,$B34,'Retiro Mensual'!$C$2:$C$2629,BR$5)</f>
        <v>0</v>
      </c>
      <c r="BS34" s="13">
        <f>SUMIFS('Retiro Mensual'!$E$2:$E$2629,'Retiro Mensual'!$A$2:$A$2629,BS$4,'Retiro Mensual'!$B$2:$B$2629,$B34,'Retiro Mensual'!$C$2:$C$2629,BS$5)</f>
        <v>0</v>
      </c>
      <c r="BT34" s="13">
        <f>SUMIFS('Retiro Mensual'!$E$2:$E$2629,'Retiro Mensual'!$A$2:$A$2629,BT$4,'Retiro Mensual'!$B$2:$B$2629,$B34,'Retiro Mensual'!$C$2:$C$2629,BT$5)</f>
        <v>0</v>
      </c>
      <c r="BU34" s="13">
        <f>SUMIFS('Retiro Mensual'!$E$2:$E$2629,'Retiro Mensual'!$A$2:$A$2629,BU$4,'Retiro Mensual'!$B$2:$B$2629,$B34,'Retiro Mensual'!$C$2:$C$2629,BU$5)</f>
        <v>0</v>
      </c>
      <c r="BV34" s="13">
        <f>SUMIFS('Retiro Mensual'!$E$2:$E$2629,'Retiro Mensual'!$A$2:$A$2629,BV$4,'Retiro Mensual'!$B$2:$B$2629,$B34,'Retiro Mensual'!$C$2:$C$2629,BV$5)</f>
        <v>0</v>
      </c>
      <c r="BW34" s="14">
        <f>SUMIFS('Retiro Mensual'!$E$2:$E$2629,'Retiro Mensual'!$A$2:$A$2629,BW$4,'Retiro Mensual'!$B$2:$B$2629,$B34,'Retiro Mensual'!$C$2:$C$2629,BW$5)</f>
        <v>0</v>
      </c>
      <c r="BX34" s="13"/>
      <c r="BY34" s="12">
        <f>SUMIFS('Compra Ventas'!$E$2:$E$2700,'Compra Ventas'!$A$2:$A$2700,BY$4,'Compra Ventas'!$B$2:$B$2700,$B34,'Compra Ventas'!$C$2:$C$2700,BY$5)</f>
        <v>0</v>
      </c>
      <c r="BZ34" s="13">
        <f>SUMIFS('Compra Ventas'!$E$2:$E$2700,'Compra Ventas'!$A$2:$A$2700,BZ$4,'Compra Ventas'!$B$2:$B$2700,$B34,'Compra Ventas'!$C$2:$C$2700,BZ$5)</f>
        <v>0</v>
      </c>
      <c r="CA34" s="13">
        <f>SUMIFS('Compra Ventas'!$E$2:$E$2700,'Compra Ventas'!$A$2:$A$2700,CA$4,'Compra Ventas'!$B$2:$B$2700,$B34,'Compra Ventas'!$C$2:$C$2700,CA$5)</f>
        <v>0</v>
      </c>
      <c r="CB34" s="13">
        <f>SUMIFS('Compra Ventas'!$E$2:$E$2700,'Compra Ventas'!$A$2:$A$2700,CB$4,'Compra Ventas'!$B$2:$B$2700,$B34,'Compra Ventas'!$C$2:$C$2700,CB$5)</f>
        <v>0</v>
      </c>
      <c r="CC34" s="13">
        <f>SUMIFS('Compra Ventas'!$E$2:$E$2700,'Compra Ventas'!$A$2:$A$2700,CC$4,'Compra Ventas'!$B$2:$B$2700,$B34,'Compra Ventas'!$C$2:$C$2700,CC$5)</f>
        <v>0</v>
      </c>
      <c r="CD34" s="13">
        <f>SUMIFS('Compra Ventas'!$E$2:$E$2700,'Compra Ventas'!$A$2:$A$2700,CD$4,'Compra Ventas'!$B$2:$B$2700,$B34,'Compra Ventas'!$C$2:$C$2700,CD$5)</f>
        <v>0</v>
      </c>
      <c r="CE34" s="13">
        <f>SUMIFS('Compra Ventas'!$E$2:$E$2700,'Compra Ventas'!$A$2:$A$2700,CE$4,'Compra Ventas'!$B$2:$B$2700,$B34,'Compra Ventas'!$C$2:$C$2700,CE$5)</f>
        <v>0</v>
      </c>
      <c r="CF34" s="13">
        <f>SUMIFS('Compra Ventas'!$E$2:$E$2700,'Compra Ventas'!$A$2:$A$2700,CF$4,'Compra Ventas'!$B$2:$B$2700,$B34,'Compra Ventas'!$C$2:$C$2700,CF$5)</f>
        <v>0</v>
      </c>
      <c r="CG34" s="13">
        <f>SUMIFS('Compra Ventas'!$E$2:$E$2700,'Compra Ventas'!$A$2:$A$2700,CG$4,'Compra Ventas'!$B$2:$B$2700,$B34,'Compra Ventas'!$C$2:$C$2700,CG$5)</f>
        <v>0</v>
      </c>
      <c r="CH34" s="13">
        <f>SUMIFS('Compra Ventas'!$E$2:$E$2700,'Compra Ventas'!$A$2:$A$2700,CH$4,'Compra Ventas'!$B$2:$B$2700,$B34,'Compra Ventas'!$C$2:$C$2700,CH$5)</f>
        <v>0</v>
      </c>
      <c r="CI34" s="13">
        <f>SUMIFS('Compra Ventas'!$E$2:$E$2700,'Compra Ventas'!$A$2:$A$2700,CI$4,'Compra Ventas'!$B$2:$B$2700,$B34,'Compra Ventas'!$C$2:$C$2700,CI$5)</f>
        <v>0</v>
      </c>
      <c r="CJ34" s="14">
        <f>SUMIFS('Compra Ventas'!$E$2:$E$2700,'Compra Ventas'!$A$2:$A$2700,CJ$4,'Compra Ventas'!$B$2:$B$2700,$B34,'Compra Ventas'!$C$2:$C$2700,CJ$5)</f>
        <v>0</v>
      </c>
      <c r="CK34" s="12">
        <f>SUMIFS('Compra Ventas'!$E$2:$E$2700,'Compra Ventas'!$A$2:$A$2700,CK$4,'Compra Ventas'!$B$2:$B$2700,$B34,'Compra Ventas'!$C$2:$C$2700,CK$5)</f>
        <v>0</v>
      </c>
      <c r="CL34" s="13">
        <f>SUMIFS('Compra Ventas'!$E$2:$E$2700,'Compra Ventas'!$A$2:$A$2700,CL$4,'Compra Ventas'!$B$2:$B$2700,$B34,'Compra Ventas'!$C$2:$C$2700,CL$5)</f>
        <v>0</v>
      </c>
      <c r="CM34" s="13">
        <f>SUMIFS('Compra Ventas'!$E$2:$E$2700,'Compra Ventas'!$A$2:$A$2700,CM$4,'Compra Ventas'!$B$2:$B$2700,$B34,'Compra Ventas'!$C$2:$C$2700,CM$5)</f>
        <v>0</v>
      </c>
      <c r="CN34" s="13">
        <f>SUMIFS('Compra Ventas'!$E$2:$E$2700,'Compra Ventas'!$A$2:$A$2700,CN$4,'Compra Ventas'!$B$2:$B$2700,$B34,'Compra Ventas'!$C$2:$C$2700,CN$5)</f>
        <v>0</v>
      </c>
      <c r="CO34" s="13">
        <f>SUMIFS('Compra Ventas'!$E$2:$E$2700,'Compra Ventas'!$A$2:$A$2700,CO$4,'Compra Ventas'!$B$2:$B$2700,$B34,'Compra Ventas'!$C$2:$C$2700,CO$5)</f>
        <v>0</v>
      </c>
      <c r="CP34" s="13">
        <f>SUMIFS('Compra Ventas'!$E$2:$E$2700,'Compra Ventas'!$A$2:$A$2700,CP$4,'Compra Ventas'!$B$2:$B$2700,$B34,'Compra Ventas'!$C$2:$C$2700,CP$5)</f>
        <v>0</v>
      </c>
      <c r="CQ34" s="13">
        <f>SUMIFS('Compra Ventas'!$E$2:$E$2700,'Compra Ventas'!$A$2:$A$2700,CQ$4,'Compra Ventas'!$B$2:$B$2700,$B34,'Compra Ventas'!$C$2:$C$2700,CQ$5)</f>
        <v>0</v>
      </c>
      <c r="CR34" s="13">
        <f>SUMIFS('Compra Ventas'!$E$2:$E$2700,'Compra Ventas'!$A$2:$A$2700,CR$4,'Compra Ventas'!$B$2:$B$2700,$B34,'Compra Ventas'!$C$2:$C$2700,CR$5)</f>
        <v>0</v>
      </c>
      <c r="CS34" s="13">
        <f>SUMIFS('Compra Ventas'!$E$2:$E$2700,'Compra Ventas'!$A$2:$A$2700,CS$4,'Compra Ventas'!$B$2:$B$2700,$B34,'Compra Ventas'!$C$2:$C$2700,CS$5)</f>
        <v>0</v>
      </c>
      <c r="CT34" s="13">
        <f>SUMIFS('Compra Ventas'!$E$2:$E$2700,'Compra Ventas'!$A$2:$A$2700,CT$4,'Compra Ventas'!$B$2:$B$2700,$B34,'Compra Ventas'!$C$2:$C$2700,CT$5)</f>
        <v>0</v>
      </c>
      <c r="CU34" s="13">
        <f>SUMIFS('Compra Ventas'!$E$2:$E$2700,'Compra Ventas'!$A$2:$A$2700,CU$4,'Compra Ventas'!$B$2:$B$2700,$B34,'Compra Ventas'!$C$2:$C$2700,CU$5)</f>
        <v>0</v>
      </c>
      <c r="CV34" s="14">
        <f>SUMIFS('Compra Ventas'!$E$2:$E$2700,'Compra Ventas'!$A$2:$A$2700,CV$4,'Compra Ventas'!$B$2:$B$2700,$B34,'Compra Ventas'!$C$2:$C$2700,CV$5)</f>
        <v>0</v>
      </c>
      <c r="CW34" s="12">
        <f>SUMIFS('Compra Ventas'!$E$2:$E$2700,'Compra Ventas'!$A$2:$A$2700,CW$4,'Compra Ventas'!$B$2:$B$2700,$B34,'Compra Ventas'!$C$2:$C$2700,CW$5)</f>
        <v>0</v>
      </c>
      <c r="CX34" s="13">
        <f>SUMIFS('Compra Ventas'!$E$2:$E$2700,'Compra Ventas'!$A$2:$A$2700,CX$4,'Compra Ventas'!$B$2:$B$2700,$B34,'Compra Ventas'!$C$2:$C$2700,CX$5)</f>
        <v>0</v>
      </c>
      <c r="CY34" s="13">
        <f>SUMIFS('Compra Ventas'!$E$2:$E$2700,'Compra Ventas'!$A$2:$A$2700,CY$4,'Compra Ventas'!$B$2:$B$2700,$B34,'Compra Ventas'!$C$2:$C$2700,CY$5)</f>
        <v>0</v>
      </c>
      <c r="CZ34" s="13">
        <f>SUMIFS('Compra Ventas'!$E$2:$E$2700,'Compra Ventas'!$A$2:$A$2700,CZ$4,'Compra Ventas'!$B$2:$B$2700,$B34,'Compra Ventas'!$C$2:$C$2700,CZ$5)</f>
        <v>0</v>
      </c>
      <c r="DA34" s="13">
        <f>SUMIFS('Compra Ventas'!$E$2:$E$2700,'Compra Ventas'!$A$2:$A$2700,DA$4,'Compra Ventas'!$B$2:$B$2700,$B34,'Compra Ventas'!$C$2:$C$2700,DA$5)</f>
        <v>0</v>
      </c>
      <c r="DB34" s="13">
        <f>SUMIFS('Compra Ventas'!$E$2:$E$2700,'Compra Ventas'!$A$2:$A$2700,DB$4,'Compra Ventas'!$B$2:$B$2700,$B34,'Compra Ventas'!$C$2:$C$2700,DB$5)</f>
        <v>0</v>
      </c>
      <c r="DC34" s="13">
        <f>SUMIFS('Compra Ventas'!$E$2:$E$2700,'Compra Ventas'!$A$2:$A$2700,DC$4,'Compra Ventas'!$B$2:$B$2700,$B34,'Compra Ventas'!$C$2:$C$2700,DC$5)</f>
        <v>0</v>
      </c>
      <c r="DD34" s="13">
        <f>SUMIFS('Compra Ventas'!$E$2:$E$2700,'Compra Ventas'!$A$2:$A$2700,DD$4,'Compra Ventas'!$B$2:$B$2700,$B34,'Compra Ventas'!$C$2:$C$2700,DD$5)</f>
        <v>0</v>
      </c>
      <c r="DE34" s="13">
        <f>SUMIFS('Compra Ventas'!$E$2:$E$2700,'Compra Ventas'!$A$2:$A$2700,DE$4,'Compra Ventas'!$B$2:$B$2700,$B34,'Compra Ventas'!$C$2:$C$2700,DE$5)</f>
        <v>0</v>
      </c>
      <c r="DF34" s="13">
        <f>SUMIFS('Compra Ventas'!$E$2:$E$2700,'Compra Ventas'!$A$2:$A$2700,DF$4,'Compra Ventas'!$B$2:$B$2700,$B34,'Compra Ventas'!$C$2:$C$2700,DF$5)</f>
        <v>0</v>
      </c>
      <c r="DG34" s="13">
        <f>SUMIFS('Compra Ventas'!$E$2:$E$2700,'Compra Ventas'!$A$2:$A$2700,DG$4,'Compra Ventas'!$B$2:$B$2700,$B34,'Compra Ventas'!$C$2:$C$2700,DG$5)</f>
        <v>0</v>
      </c>
      <c r="DH34" s="14">
        <f>SUMIFS('Compra Ventas'!$E$2:$E$2700,'Compra Ventas'!$A$2:$A$2700,DH$4,'Compra Ventas'!$B$2:$B$2700,$B34,'Compra Ventas'!$C$2:$C$2700,DH$5)</f>
        <v>0</v>
      </c>
      <c r="DI34" s="84"/>
      <c r="DJ34" s="98">
        <f>SUMIFS('Ajuste Ciclado'!D$5:D$47,'Ajuste Ciclado'!$C$5:$C$47,Balance!DJ$4,'Ajuste Ciclado'!$B$5:$B$47,Balance!$B34)</f>
        <v>0</v>
      </c>
      <c r="DK34" s="99">
        <f>SUMIFS('Ajuste Ciclado'!E$5:E$47,'Ajuste Ciclado'!$C$5:$C$47,Balance!DK$4,'Ajuste Ciclado'!$B$5:$B$47,Balance!$B34)</f>
        <v>0</v>
      </c>
      <c r="DL34" s="99">
        <f>SUMIFS('Ajuste Ciclado'!F$5:F$47,'Ajuste Ciclado'!$C$5:$C$47,Balance!DL$4,'Ajuste Ciclado'!$B$5:$B$47,Balance!$B34)</f>
        <v>0</v>
      </c>
      <c r="DM34" s="99">
        <f>SUMIFS('Ajuste Ciclado'!G$5:G$47,'Ajuste Ciclado'!$C$5:$C$47,Balance!DM$4,'Ajuste Ciclado'!$B$5:$B$47,Balance!$B34)</f>
        <v>0</v>
      </c>
      <c r="DN34" s="99">
        <f>SUMIFS('Ajuste Ciclado'!H$5:H$47,'Ajuste Ciclado'!$C$5:$C$47,Balance!DN$4,'Ajuste Ciclado'!$B$5:$B$47,Balance!$B34)</f>
        <v>0</v>
      </c>
      <c r="DO34" s="99">
        <f>SUMIFS('Ajuste Ciclado'!I$5:I$47,'Ajuste Ciclado'!$C$5:$C$47,Balance!DO$4,'Ajuste Ciclado'!$B$5:$B$47,Balance!$B34)</f>
        <v>0</v>
      </c>
      <c r="DP34" s="99">
        <f>SUMIFS('Ajuste Ciclado'!J$5:J$47,'Ajuste Ciclado'!$C$5:$C$47,Balance!DP$4,'Ajuste Ciclado'!$B$5:$B$47,Balance!$B34)</f>
        <v>0</v>
      </c>
      <c r="DQ34" s="99">
        <f>SUMIFS('Ajuste Ciclado'!K$5:K$47,'Ajuste Ciclado'!$C$5:$C$47,Balance!DQ$4,'Ajuste Ciclado'!$B$5:$B$47,Balance!$B34)</f>
        <v>0</v>
      </c>
      <c r="DR34" s="99">
        <f>SUMIFS('Ajuste Ciclado'!L$5:L$47,'Ajuste Ciclado'!$C$5:$C$47,Balance!DR$4,'Ajuste Ciclado'!$B$5:$B$47,Balance!$B34)</f>
        <v>0</v>
      </c>
      <c r="DS34" s="99">
        <f>SUMIFS('Ajuste Ciclado'!M$5:M$47,'Ajuste Ciclado'!$C$5:$C$47,Balance!DS$4,'Ajuste Ciclado'!$B$5:$B$47,Balance!$B34)</f>
        <v>0</v>
      </c>
      <c r="DT34" s="99">
        <f>SUMIFS('Ajuste Ciclado'!N$5:N$47,'Ajuste Ciclado'!$C$5:$C$47,Balance!DT$4,'Ajuste Ciclado'!$B$5:$B$47,Balance!$B34)</f>
        <v>0</v>
      </c>
      <c r="DU34" s="100">
        <f>SUMIFS('Ajuste Ciclado'!O$5:O$47,'Ajuste Ciclado'!$C$5:$C$47,Balance!DU$4,'Ajuste Ciclado'!$B$5:$B$47,Balance!$B34)</f>
        <v>0</v>
      </c>
      <c r="DV34" s="98">
        <f>SUMIFS('Ajuste Ciclado'!D$5:D$47,'Ajuste Ciclado'!$C$5:$C$47,Balance!DV$4,'Ajuste Ciclado'!$B$5:$B$47,Balance!$B34)</f>
        <v>0</v>
      </c>
      <c r="DW34" s="99">
        <f>SUMIFS('Ajuste Ciclado'!E$5:E$47,'Ajuste Ciclado'!$C$5:$C$47,Balance!DW$4,'Ajuste Ciclado'!$B$5:$B$47,Balance!$B34)</f>
        <v>0</v>
      </c>
      <c r="DX34" s="99">
        <f>SUMIFS('Ajuste Ciclado'!F$5:F$47,'Ajuste Ciclado'!$C$5:$C$47,Balance!DX$4,'Ajuste Ciclado'!$B$5:$B$47,Balance!$B34)</f>
        <v>0</v>
      </c>
      <c r="DY34" s="99">
        <f>SUMIFS('Ajuste Ciclado'!G$5:G$47,'Ajuste Ciclado'!$C$5:$C$47,Balance!DY$4,'Ajuste Ciclado'!$B$5:$B$47,Balance!$B34)</f>
        <v>0</v>
      </c>
      <c r="DZ34" s="99">
        <f>SUMIFS('Ajuste Ciclado'!H$5:H$47,'Ajuste Ciclado'!$C$5:$C$47,Balance!DZ$4,'Ajuste Ciclado'!$B$5:$B$47,Balance!$B34)</f>
        <v>0</v>
      </c>
      <c r="EA34" s="99">
        <f>SUMIFS('Ajuste Ciclado'!I$5:I$47,'Ajuste Ciclado'!$C$5:$C$47,Balance!EA$4,'Ajuste Ciclado'!$B$5:$B$47,Balance!$B34)</f>
        <v>0</v>
      </c>
      <c r="EB34" s="99">
        <f>SUMIFS('Ajuste Ciclado'!J$5:J$47,'Ajuste Ciclado'!$C$5:$C$47,Balance!EB$4,'Ajuste Ciclado'!$B$5:$B$47,Balance!$B34)</f>
        <v>0</v>
      </c>
      <c r="EC34" s="99">
        <f>SUMIFS('Ajuste Ciclado'!K$5:K$47,'Ajuste Ciclado'!$C$5:$C$47,Balance!EC$4,'Ajuste Ciclado'!$B$5:$B$47,Balance!$B34)</f>
        <v>0</v>
      </c>
      <c r="ED34" s="99">
        <f>SUMIFS('Ajuste Ciclado'!L$5:L$47,'Ajuste Ciclado'!$C$5:$C$47,Balance!ED$4,'Ajuste Ciclado'!$B$5:$B$47,Balance!$B34)</f>
        <v>0</v>
      </c>
      <c r="EE34" s="99">
        <f>SUMIFS('Ajuste Ciclado'!M$5:M$47,'Ajuste Ciclado'!$C$5:$C$47,Balance!EE$4,'Ajuste Ciclado'!$B$5:$B$47,Balance!$B34)</f>
        <v>0</v>
      </c>
      <c r="EF34" s="99">
        <f>SUMIFS('Ajuste Ciclado'!N$5:N$47,'Ajuste Ciclado'!$C$5:$C$47,Balance!EF$4,'Ajuste Ciclado'!$B$5:$B$47,Balance!$B34)</f>
        <v>0</v>
      </c>
      <c r="EG34" s="100">
        <f>SUMIFS('Ajuste Ciclado'!O$5:O$47,'Ajuste Ciclado'!$C$5:$C$47,Balance!EG$4,'Ajuste Ciclado'!$B$5:$B$47,Balance!$B34)</f>
        <v>0</v>
      </c>
      <c r="EH34" s="98">
        <f>SUMIFS('Ajuste Ciclado'!D$5:D$47,'Ajuste Ciclado'!$C$5:$C$47,Balance!EH$4,'Ajuste Ciclado'!$B$5:$B$47,Balance!$B34)</f>
        <v>0</v>
      </c>
      <c r="EI34" s="99">
        <f>SUMIFS('Ajuste Ciclado'!E$5:E$47,'Ajuste Ciclado'!$C$5:$C$47,Balance!EI$4,'Ajuste Ciclado'!$B$5:$B$47,Balance!$B34)</f>
        <v>0</v>
      </c>
      <c r="EJ34" s="99">
        <f>SUMIFS('Ajuste Ciclado'!F$5:F$47,'Ajuste Ciclado'!$C$5:$C$47,Balance!EJ$4,'Ajuste Ciclado'!$B$5:$B$47,Balance!$B34)</f>
        <v>0</v>
      </c>
      <c r="EK34" s="99">
        <f>SUMIFS('Ajuste Ciclado'!G$5:G$47,'Ajuste Ciclado'!$C$5:$C$47,Balance!EK$4,'Ajuste Ciclado'!$B$5:$B$47,Balance!$B34)</f>
        <v>0</v>
      </c>
      <c r="EL34" s="99">
        <f>SUMIFS('Ajuste Ciclado'!H$5:H$47,'Ajuste Ciclado'!$C$5:$C$47,Balance!EL$4,'Ajuste Ciclado'!$B$5:$B$47,Balance!$B34)</f>
        <v>0</v>
      </c>
      <c r="EM34" s="99">
        <f>SUMIFS('Ajuste Ciclado'!I$5:I$47,'Ajuste Ciclado'!$C$5:$C$47,Balance!EM$4,'Ajuste Ciclado'!$B$5:$B$47,Balance!$B34)</f>
        <v>0</v>
      </c>
      <c r="EN34" s="99">
        <f>SUMIFS('Ajuste Ciclado'!J$5:J$47,'Ajuste Ciclado'!$C$5:$C$47,Balance!EN$4,'Ajuste Ciclado'!$B$5:$B$47,Balance!$B34)</f>
        <v>0</v>
      </c>
      <c r="EO34" s="99">
        <f>SUMIFS('Ajuste Ciclado'!K$5:K$47,'Ajuste Ciclado'!$C$5:$C$47,Balance!EO$4,'Ajuste Ciclado'!$B$5:$B$47,Balance!$B34)</f>
        <v>0</v>
      </c>
      <c r="EP34" s="99">
        <f>SUMIFS('Ajuste Ciclado'!L$5:L$47,'Ajuste Ciclado'!$C$5:$C$47,Balance!EP$4,'Ajuste Ciclado'!$B$5:$B$47,Balance!$B34)</f>
        <v>0</v>
      </c>
      <c r="EQ34" s="99">
        <f>SUMIFS('Ajuste Ciclado'!M$5:M$47,'Ajuste Ciclado'!$C$5:$C$47,Balance!EQ$4,'Ajuste Ciclado'!$B$5:$B$47,Balance!$B34)</f>
        <v>0</v>
      </c>
      <c r="ER34" s="99">
        <f>SUMIFS('Ajuste Ciclado'!N$5:N$47,'Ajuste Ciclado'!$C$5:$C$47,Balance!ER$4,'Ajuste Ciclado'!$B$5:$B$47,Balance!$B34)</f>
        <v>0</v>
      </c>
      <c r="ES34" s="100">
        <f>SUMIFS('Ajuste Ciclado'!O$5:O$47,'Ajuste Ciclado'!$C$5:$C$47,Balance!ES$4,'Ajuste Ciclado'!$B$5:$B$47,Balance!$B34)</f>
        <v>0</v>
      </c>
      <c r="ET34" s="84"/>
      <c r="EU34" s="12">
        <f t="shared" si="129"/>
        <v>34539.249623616262</v>
      </c>
      <c r="EV34" s="13">
        <f t="shared" si="93"/>
        <v>41800.826259299312</v>
      </c>
      <c r="EW34" s="13">
        <f t="shared" si="94"/>
        <v>50589.564542637869</v>
      </c>
      <c r="EX34" s="13">
        <f t="shared" si="95"/>
        <v>35343.804552198351</v>
      </c>
      <c r="EY34" s="13">
        <f t="shared" si="96"/>
        <v>48902.290450260363</v>
      </c>
      <c r="EZ34" s="13">
        <f t="shared" si="97"/>
        <v>30962.646272172431</v>
      </c>
      <c r="FA34" s="13">
        <f t="shared" si="98"/>
        <v>18749.475074311162</v>
      </c>
      <c r="FB34" s="13">
        <f t="shared" si="99"/>
        <v>12910.30744484661</v>
      </c>
      <c r="FC34" s="13">
        <f t="shared" si="100"/>
        <v>11737.302023747159</v>
      </c>
      <c r="FD34" s="13">
        <f t="shared" si="101"/>
        <v>15703.12101568142</v>
      </c>
      <c r="FE34" s="13">
        <f t="shared" si="102"/>
        <v>21937.605813448819</v>
      </c>
      <c r="FF34" s="14">
        <f t="shared" si="103"/>
        <v>24685.841611078311</v>
      </c>
      <c r="FG34" s="12">
        <f t="shared" si="104"/>
        <v>34485.901443498908</v>
      </c>
      <c r="FH34" s="13">
        <f t="shared" si="105"/>
        <v>42034.815339545617</v>
      </c>
      <c r="FI34" s="13">
        <f t="shared" si="106"/>
        <v>50471.827897108262</v>
      </c>
      <c r="FJ34" s="13">
        <f t="shared" si="107"/>
        <v>32780.041251286428</v>
      </c>
      <c r="FK34" s="13">
        <f t="shared" si="108"/>
        <v>48066.870459057252</v>
      </c>
      <c r="FL34" s="13">
        <f t="shared" si="109"/>
        <v>31253.018516972741</v>
      </c>
      <c r="FM34" s="13">
        <f t="shared" si="110"/>
        <v>19453.233608354811</v>
      </c>
      <c r="FN34" s="13">
        <f t="shared" si="111"/>
        <v>13045.65000903193</v>
      </c>
      <c r="FO34" s="13">
        <f t="shared" si="112"/>
        <v>11815.28743704419</v>
      </c>
      <c r="FP34" s="13">
        <f t="shared" si="113"/>
        <v>16100.97715180993</v>
      </c>
      <c r="FQ34" s="13">
        <f t="shared" si="114"/>
        <v>22463.04080473087</v>
      </c>
      <c r="FR34" s="14">
        <f t="shared" si="115"/>
        <v>26041.714497964062</v>
      </c>
      <c r="FS34" s="12">
        <f t="shared" si="116"/>
        <v>34411.818897127108</v>
      </c>
      <c r="FT34" s="13">
        <f t="shared" si="117"/>
        <v>41859.901703746713</v>
      </c>
      <c r="FU34" s="13">
        <f t="shared" si="118"/>
        <v>50309.283710298943</v>
      </c>
      <c r="FV34" s="13">
        <f t="shared" si="119"/>
        <v>32899.063018283487</v>
      </c>
      <c r="FW34" s="13">
        <f t="shared" si="120"/>
        <v>49614.622431002361</v>
      </c>
      <c r="FX34" s="13">
        <f t="shared" si="121"/>
        <v>33024.81565517914</v>
      </c>
      <c r="FY34" s="13">
        <f t="shared" si="122"/>
        <v>20518.332611184738</v>
      </c>
      <c r="FZ34" s="13">
        <f t="shared" si="123"/>
        <v>13829.5574543202</v>
      </c>
      <c r="GA34" s="13">
        <f t="shared" si="124"/>
        <v>12275.58561365823</v>
      </c>
      <c r="GB34" s="13">
        <f t="shared" si="125"/>
        <v>16804.697429212039</v>
      </c>
      <c r="GC34" s="13">
        <f t="shared" si="126"/>
        <v>22942.486313866109</v>
      </c>
      <c r="GD34" s="14">
        <f t="shared" si="127"/>
        <v>26613.17813572655</v>
      </c>
      <c r="GE34" s="84"/>
      <c r="GF34" s="12">
        <f t="shared" si="130"/>
        <v>347862.03468329814</v>
      </c>
      <c r="GG34" s="13">
        <f t="shared" si="130"/>
        <v>348012.378416405</v>
      </c>
      <c r="GH34" s="14">
        <f t="shared" si="130"/>
        <v>355103.34297360561</v>
      </c>
      <c r="GI34" s="6">
        <f t="shared" si="131"/>
        <v>1</v>
      </c>
      <c r="GJ34" s="12">
        <f t="shared" si="132"/>
        <v>0</v>
      </c>
      <c r="GK34" s="13">
        <f t="shared" si="133"/>
        <v>0</v>
      </c>
      <c r="GL34" s="14">
        <f t="shared" si="134"/>
        <v>0</v>
      </c>
      <c r="GM34" s="84"/>
      <c r="GN34" s="66">
        <f t="shared" si="135"/>
        <v>0</v>
      </c>
      <c r="GO34" s="84"/>
      <c r="GP34" s="63" t="str" cm="1">
        <f t="array" ref="GP34">INDEX($GF$4:$GH$4,1,GI34)</f>
        <v>Sample 1</v>
      </c>
      <c r="GQ34" s="12">
        <f t="shared" si="136"/>
        <v>11737.302023747159</v>
      </c>
      <c r="GR34" s="13">
        <f t="shared" si="136"/>
        <v>12910.30744484661</v>
      </c>
      <c r="GS34" s="14">
        <f t="shared" si="136"/>
        <v>15703.12101568142</v>
      </c>
      <c r="GT34" s="12">
        <f t="shared" si="137"/>
        <v>11815.28743704419</v>
      </c>
      <c r="GU34" s="13">
        <f t="shared" si="137"/>
        <v>13045.65000903193</v>
      </c>
      <c r="GV34" s="14">
        <f t="shared" si="137"/>
        <v>16100.97715180993</v>
      </c>
      <c r="GW34" s="12">
        <f t="shared" si="138"/>
        <v>12275.58561365823</v>
      </c>
      <c r="GX34" s="13">
        <f t="shared" si="138"/>
        <v>13829.5574543202</v>
      </c>
      <c r="GY34" s="14">
        <f t="shared" si="138"/>
        <v>16804.697429212039</v>
      </c>
      <c r="GZ34" s="84" t="str">
        <f t="shared" si="128"/>
        <v>Sample 1</v>
      </c>
      <c r="HA34" s="12">
        <f t="shared" si="139"/>
        <v>0</v>
      </c>
      <c r="HB34" s="13">
        <f t="shared" si="139"/>
        <v>0</v>
      </c>
      <c r="HC34" s="14">
        <f t="shared" si="139"/>
        <v>0</v>
      </c>
      <c r="HD34" s="6">
        <f t="shared" si="140"/>
        <v>0</v>
      </c>
      <c r="HE34" s="84" t="str">
        <f t="shared" si="141"/>
        <v>Ok</v>
      </c>
    </row>
    <row r="35" spans="2:213" x14ac:dyDescent="0.3">
      <c r="B35" s="84" t="s">
        <v>16</v>
      </c>
      <c r="C35" s="12">
        <f>SUMIFS(Inyecciones!$E$2:$E$14185,Inyecciones!$A$2:$A$14185,Balance!C$4,Inyecciones!$B$2:$B$14185,Balance!$B35,Inyecciones!$C$2:$C$14185,Balance!C$5)</f>
        <v>4198501.0038099689</v>
      </c>
      <c r="D35" s="13">
        <f>SUMIFS(Inyecciones!$E$2:$E$14185,Inyecciones!$A$2:$A$14185,Balance!D$4,Inyecciones!$B$2:$B$14185,Balance!$B35,Inyecciones!$C$2:$C$14185,Balance!D$5)</f>
        <v>4688030.0051773507</v>
      </c>
      <c r="E35" s="13">
        <f>SUMIFS(Inyecciones!$E$2:$E$14185,Inyecciones!$A$2:$A$14185,Balance!E$4,Inyecciones!$B$2:$B$14185,Balance!$B35,Inyecciones!$C$2:$C$14185,Balance!E$5)</f>
        <v>5859545.8075014837</v>
      </c>
      <c r="F35" s="13">
        <f>SUMIFS(Inyecciones!$E$2:$E$14185,Inyecciones!$A$2:$A$14185,Balance!F$4,Inyecciones!$B$2:$B$14185,Balance!$B35,Inyecciones!$C$2:$C$14185,Balance!F$5)</f>
        <v>5362106.9481521528</v>
      </c>
      <c r="G35" s="13">
        <f>SUMIFS(Inyecciones!$E$2:$E$14185,Inyecciones!$A$2:$A$14185,Balance!G$4,Inyecciones!$B$2:$B$14185,Balance!$B35,Inyecciones!$C$2:$C$14185,Balance!G$5)</f>
        <v>5588400.3429801697</v>
      </c>
      <c r="H35" s="13">
        <f>SUMIFS(Inyecciones!$E$2:$E$14185,Inyecciones!$A$2:$A$14185,Balance!H$4,Inyecciones!$B$2:$B$14185,Balance!$B35,Inyecciones!$C$2:$C$14185,Balance!H$5)</f>
        <v>4684039.0081127798</v>
      </c>
      <c r="I35" s="13">
        <f>SUMIFS(Inyecciones!$E$2:$E$14185,Inyecciones!$A$2:$A$14185,Balance!I$4,Inyecciones!$B$2:$B$14185,Balance!$B35,Inyecciones!$C$2:$C$14185,Balance!I$5)</f>
        <v>4485904.867825252</v>
      </c>
      <c r="J35" s="13">
        <f>SUMIFS(Inyecciones!$E$2:$E$14185,Inyecciones!$A$2:$A$14185,Balance!J$4,Inyecciones!$B$2:$B$14185,Balance!$B35,Inyecciones!$C$2:$C$14185,Balance!J$5)</f>
        <v>4738122.7849728949</v>
      </c>
      <c r="K35" s="13">
        <f>SUMIFS(Inyecciones!$E$2:$E$14185,Inyecciones!$A$2:$A$14185,Balance!K$4,Inyecciones!$B$2:$B$14185,Balance!$B35,Inyecciones!$C$2:$C$14185,Balance!K$5)</f>
        <v>3935276.3534311489</v>
      </c>
      <c r="L35" s="13">
        <f>SUMIFS(Inyecciones!$E$2:$E$14185,Inyecciones!$A$2:$A$14185,Balance!L$4,Inyecciones!$B$2:$B$14185,Balance!$B35,Inyecciones!$C$2:$C$14185,Balance!L$5)</f>
        <v>960743.43202611757</v>
      </c>
      <c r="M35" s="13">
        <f>SUMIFS(Inyecciones!$E$2:$E$14185,Inyecciones!$A$2:$A$14185,Balance!M$4,Inyecciones!$B$2:$B$14185,Balance!$B35,Inyecciones!$C$2:$C$14185,Balance!M$5)</f>
        <v>612722.11477939831</v>
      </c>
      <c r="N35" s="14">
        <f>SUMIFS(Inyecciones!$E$2:$E$14185,Inyecciones!$A$2:$A$14185,Balance!N$4,Inyecciones!$B$2:$B$14185,Balance!$B35,Inyecciones!$C$2:$C$14185,Balance!N$5)</f>
        <v>584416.50028713187</v>
      </c>
      <c r="O35" s="12">
        <f>SUMIFS(Inyecciones!$E$2:$E$14185,Inyecciones!$A$2:$A$14185,Balance!O$4,Inyecciones!$B$2:$B$14185,Balance!$B35,Inyecciones!$C$2:$C$14185,Balance!O$5)</f>
        <v>4209321.3288774677</v>
      </c>
      <c r="P35" s="13">
        <f>SUMIFS(Inyecciones!$E$2:$E$14185,Inyecciones!$A$2:$A$14185,Balance!P$4,Inyecciones!$B$2:$B$14185,Balance!$B35,Inyecciones!$C$2:$C$14185,Balance!P$5)</f>
        <v>4740030.9062893055</v>
      </c>
      <c r="Q35" s="13">
        <f>SUMIFS(Inyecciones!$E$2:$E$14185,Inyecciones!$A$2:$A$14185,Balance!Q$4,Inyecciones!$B$2:$B$14185,Balance!$B35,Inyecciones!$C$2:$C$14185,Balance!Q$5)</f>
        <v>5912327.0774883106</v>
      </c>
      <c r="R35" s="13">
        <f>SUMIFS(Inyecciones!$E$2:$E$14185,Inyecciones!$A$2:$A$14185,Balance!R$4,Inyecciones!$B$2:$B$14185,Balance!$B35,Inyecciones!$C$2:$C$14185,Balance!R$5)</f>
        <v>5630666.653966926</v>
      </c>
      <c r="S35" s="13">
        <f>SUMIFS(Inyecciones!$E$2:$E$14185,Inyecciones!$A$2:$A$14185,Balance!S$4,Inyecciones!$B$2:$B$14185,Balance!$B35,Inyecciones!$C$2:$C$14185,Balance!S$5)</f>
        <v>5478025.3460246399</v>
      </c>
      <c r="T35" s="13">
        <f>SUMIFS(Inyecciones!$E$2:$E$14185,Inyecciones!$A$2:$A$14185,Balance!T$4,Inyecciones!$B$2:$B$14185,Balance!$B35,Inyecciones!$C$2:$C$14185,Balance!T$5)</f>
        <v>4800372.5662129829</v>
      </c>
      <c r="U35" s="13">
        <f>SUMIFS(Inyecciones!$E$2:$E$14185,Inyecciones!$A$2:$A$14185,Balance!U$4,Inyecciones!$B$2:$B$14185,Balance!$B35,Inyecciones!$C$2:$C$14185,Balance!U$5)</f>
        <v>4857059.1091292482</v>
      </c>
      <c r="V35" s="13">
        <f>SUMIFS(Inyecciones!$E$2:$E$14185,Inyecciones!$A$2:$A$14185,Balance!V$4,Inyecciones!$B$2:$B$14185,Balance!$B35,Inyecciones!$C$2:$C$14185,Balance!V$5)</f>
        <v>4791178.2862653602</v>
      </c>
      <c r="W35" s="13">
        <f>SUMIFS(Inyecciones!$E$2:$E$14185,Inyecciones!$A$2:$A$14185,Balance!W$4,Inyecciones!$B$2:$B$14185,Balance!$B35,Inyecciones!$C$2:$C$14185,Balance!W$5)</f>
        <v>4042286.3444922701</v>
      </c>
      <c r="X35" s="13">
        <f>SUMIFS(Inyecciones!$E$2:$E$14185,Inyecciones!$A$2:$A$14185,Balance!X$4,Inyecciones!$B$2:$B$14185,Balance!$B35,Inyecciones!$C$2:$C$14185,Balance!X$5)</f>
        <v>1407843.4495046141</v>
      </c>
      <c r="Y35" s="13">
        <f>SUMIFS(Inyecciones!$E$2:$E$14185,Inyecciones!$A$2:$A$14185,Balance!Y$4,Inyecciones!$B$2:$B$14185,Balance!$B35,Inyecciones!$C$2:$C$14185,Balance!Y$5)</f>
        <v>1390461.433560509</v>
      </c>
      <c r="Z35" s="14">
        <f>SUMIFS(Inyecciones!$E$2:$E$14185,Inyecciones!$A$2:$A$14185,Balance!Z$4,Inyecciones!$B$2:$B$14185,Balance!$B35,Inyecciones!$C$2:$C$14185,Balance!Z$5)</f>
        <v>1511365.9649593669</v>
      </c>
      <c r="AA35" s="12">
        <f>SUMIFS(Inyecciones!$E$2:$E$14185,Inyecciones!$A$2:$A$14185,Balance!AA$4,Inyecciones!$B$2:$B$14185,Balance!$B35,Inyecciones!$C$2:$C$14185,Balance!AA$5)</f>
        <v>4211001.3182658954</v>
      </c>
      <c r="AB35" s="13">
        <f>SUMIFS(Inyecciones!$E$2:$E$14185,Inyecciones!$A$2:$A$14185,Balance!AB$4,Inyecciones!$B$2:$B$14185,Balance!$B35,Inyecciones!$C$2:$C$14185,Balance!AB$5)</f>
        <v>4740202.4509141454</v>
      </c>
      <c r="AC35" s="13">
        <f>SUMIFS(Inyecciones!$E$2:$E$14185,Inyecciones!$A$2:$A$14185,Balance!AC$4,Inyecciones!$B$2:$B$14185,Balance!$B35,Inyecciones!$C$2:$C$14185,Balance!AC$5)</f>
        <v>5894015.5912174806</v>
      </c>
      <c r="AD35" s="13">
        <f>SUMIFS(Inyecciones!$E$2:$E$14185,Inyecciones!$A$2:$A$14185,Balance!AD$4,Inyecciones!$B$2:$B$14185,Balance!$B35,Inyecciones!$C$2:$C$14185,Balance!AD$5)</f>
        <v>5584535.9967991319</v>
      </c>
      <c r="AE35" s="13">
        <f>SUMIFS(Inyecciones!$E$2:$E$14185,Inyecciones!$A$2:$A$14185,Balance!AE$4,Inyecciones!$B$2:$B$14185,Balance!$B35,Inyecciones!$C$2:$C$14185,Balance!AE$5)</f>
        <v>5704659.0927627981</v>
      </c>
      <c r="AF35" s="13">
        <f>SUMIFS(Inyecciones!$E$2:$E$14185,Inyecciones!$A$2:$A$14185,Balance!AF$4,Inyecciones!$B$2:$B$14185,Balance!$B35,Inyecciones!$C$2:$C$14185,Balance!AF$5)</f>
        <v>5229474.6570044607</v>
      </c>
      <c r="AG35" s="13">
        <f>SUMIFS(Inyecciones!$E$2:$E$14185,Inyecciones!$A$2:$A$14185,Balance!AG$4,Inyecciones!$B$2:$B$14185,Balance!$B35,Inyecciones!$C$2:$C$14185,Balance!AG$5)</f>
        <v>5387968.9189407732</v>
      </c>
      <c r="AH35" s="13">
        <f>SUMIFS(Inyecciones!$E$2:$E$14185,Inyecciones!$A$2:$A$14185,Balance!AH$4,Inyecciones!$B$2:$B$14185,Balance!$B35,Inyecciones!$C$2:$C$14185,Balance!AH$5)</f>
        <v>5325626.6710103229</v>
      </c>
      <c r="AI35" s="13">
        <f>SUMIFS(Inyecciones!$E$2:$E$14185,Inyecciones!$A$2:$A$14185,Balance!AI$4,Inyecciones!$B$2:$B$14185,Balance!$B35,Inyecciones!$C$2:$C$14185,Balance!AI$5)</f>
        <v>4391504.67461049</v>
      </c>
      <c r="AJ35" s="13">
        <f>SUMIFS(Inyecciones!$E$2:$E$14185,Inyecciones!$A$2:$A$14185,Balance!AJ$4,Inyecciones!$B$2:$B$14185,Balance!$B35,Inyecciones!$C$2:$C$14185,Balance!AJ$5)</f>
        <v>2923781.98978082</v>
      </c>
      <c r="AK35" s="13">
        <f>SUMIFS(Inyecciones!$E$2:$E$14185,Inyecciones!$A$2:$A$14185,Balance!AK$4,Inyecciones!$B$2:$B$14185,Balance!$B35,Inyecciones!$C$2:$C$14185,Balance!AK$5)</f>
        <v>2738567.6051857639</v>
      </c>
      <c r="AL35" s="14">
        <f>SUMIFS(Inyecciones!$E$2:$E$14185,Inyecciones!$A$2:$A$14185,Balance!AL$4,Inyecciones!$B$2:$B$14185,Balance!$B35,Inyecciones!$C$2:$C$14185,Balance!AL$5)</f>
        <v>2751334.7399293091</v>
      </c>
      <c r="AM35" s="13"/>
      <c r="AN35" s="12">
        <f>SUMIFS('Retiro Mensual'!$E$2:$E$2629,'Retiro Mensual'!$A$2:$A$2629,AN$4,'Retiro Mensual'!$B$2:$B$2629,$B35,'Retiro Mensual'!$C$2:$C$2629,AN$5)</f>
        <v>442448.51990000001</v>
      </c>
      <c r="AO35" s="13">
        <f>SUMIFS('Retiro Mensual'!$E$2:$E$2629,'Retiro Mensual'!$A$2:$A$2629,AO$4,'Retiro Mensual'!$B$2:$B$2629,$B35,'Retiro Mensual'!$C$2:$C$2629,AO$5)</f>
        <v>429616.27750000003</v>
      </c>
      <c r="AP35" s="13">
        <f>SUMIFS('Retiro Mensual'!$E$2:$E$2629,'Retiro Mensual'!$A$2:$A$2629,AP$4,'Retiro Mensual'!$B$2:$B$2629,$B35,'Retiro Mensual'!$C$2:$C$2629,AP$5)</f>
        <v>532996.9362</v>
      </c>
      <c r="AQ35" s="13">
        <f>SUMIFS('Retiro Mensual'!$E$2:$E$2629,'Retiro Mensual'!$A$2:$A$2629,AQ$4,'Retiro Mensual'!$B$2:$B$2629,$B35,'Retiro Mensual'!$C$2:$C$2629,AQ$5)</f>
        <v>1027090.318</v>
      </c>
      <c r="AR35" s="13">
        <f>SUMIFS('Retiro Mensual'!$E$2:$E$2629,'Retiro Mensual'!$A$2:$A$2629,AR$4,'Retiro Mensual'!$B$2:$B$2629,$B35,'Retiro Mensual'!$C$2:$C$2629,AR$5)</f>
        <v>680559.14809999999</v>
      </c>
      <c r="AS35" s="13">
        <f>SUMIFS('Retiro Mensual'!$E$2:$E$2629,'Retiro Mensual'!$A$2:$A$2629,AS$4,'Retiro Mensual'!$B$2:$B$2629,$B35,'Retiro Mensual'!$C$2:$C$2629,AS$5)</f>
        <v>636173.77489999996</v>
      </c>
      <c r="AT35" s="13">
        <f>SUMIFS('Retiro Mensual'!$E$2:$E$2629,'Retiro Mensual'!$A$2:$A$2629,AT$4,'Retiro Mensual'!$B$2:$B$2629,$B35,'Retiro Mensual'!$C$2:$C$2629,AT$5)</f>
        <v>421907.24900000001</v>
      </c>
      <c r="AU35" s="13">
        <f>SUMIFS('Retiro Mensual'!$E$2:$E$2629,'Retiro Mensual'!$A$2:$A$2629,AU$4,'Retiro Mensual'!$B$2:$B$2629,$B35,'Retiro Mensual'!$C$2:$C$2629,AU$5)</f>
        <v>662609.29449999996</v>
      </c>
      <c r="AV35" s="13">
        <f>SUMIFS('Retiro Mensual'!$E$2:$E$2629,'Retiro Mensual'!$A$2:$A$2629,AV$4,'Retiro Mensual'!$B$2:$B$2629,$B35,'Retiro Mensual'!$C$2:$C$2629,AV$5)</f>
        <v>976588.59939999995</v>
      </c>
      <c r="AW35" s="13">
        <f>SUMIFS('Retiro Mensual'!$E$2:$E$2629,'Retiro Mensual'!$A$2:$A$2629,AW$4,'Retiro Mensual'!$B$2:$B$2629,$B35,'Retiro Mensual'!$C$2:$C$2629,AW$5)</f>
        <v>210690.74119999999</v>
      </c>
      <c r="AX35" s="13">
        <f>SUMIFS('Retiro Mensual'!$E$2:$E$2629,'Retiro Mensual'!$A$2:$A$2629,AX$4,'Retiro Mensual'!$B$2:$B$2629,$B35,'Retiro Mensual'!$C$2:$C$2629,AX$5)</f>
        <v>136488.23209999999</v>
      </c>
      <c r="AY35" s="14">
        <f>SUMIFS('Retiro Mensual'!$E$2:$E$2629,'Retiro Mensual'!$A$2:$A$2629,AY$4,'Retiro Mensual'!$B$2:$B$2629,$B35,'Retiro Mensual'!$C$2:$C$2629,AY$5)</f>
        <v>109258.4176</v>
      </c>
      <c r="AZ35" s="12">
        <f>SUMIFS('Retiro Mensual'!$E$2:$E$2629,'Retiro Mensual'!$A$2:$A$2629,AZ$4,'Retiro Mensual'!$B$2:$B$2629,$B35,'Retiro Mensual'!$C$2:$C$2629,AZ$5)</f>
        <v>443253.11969999998</v>
      </c>
      <c r="BA35" s="13">
        <f>SUMIFS('Retiro Mensual'!$E$2:$E$2629,'Retiro Mensual'!$A$2:$A$2629,BA$4,'Retiro Mensual'!$B$2:$B$2629,$B35,'Retiro Mensual'!$C$2:$C$2629,BA$5)</f>
        <v>434678.55300000001</v>
      </c>
      <c r="BB35" s="13">
        <f>SUMIFS('Retiro Mensual'!$E$2:$E$2629,'Retiro Mensual'!$A$2:$A$2629,BB$4,'Retiro Mensual'!$B$2:$B$2629,$B35,'Retiro Mensual'!$C$2:$C$2629,BB$5)</f>
        <v>538225.12910000002</v>
      </c>
      <c r="BC35" s="13">
        <f>SUMIFS('Retiro Mensual'!$E$2:$E$2629,'Retiro Mensual'!$A$2:$A$2629,BC$4,'Retiro Mensual'!$B$2:$B$2629,$B35,'Retiro Mensual'!$C$2:$C$2629,BC$5)</f>
        <v>1078283.7309999999</v>
      </c>
      <c r="BD35" s="13">
        <f>SUMIFS('Retiro Mensual'!$E$2:$E$2629,'Retiro Mensual'!$A$2:$A$2629,BD$4,'Retiro Mensual'!$B$2:$B$2629,$B35,'Retiro Mensual'!$C$2:$C$2629,BD$5)</f>
        <v>667596.39740000002</v>
      </c>
      <c r="BE35" s="13">
        <f>SUMIFS('Retiro Mensual'!$E$2:$E$2629,'Retiro Mensual'!$A$2:$A$2629,BE$4,'Retiro Mensual'!$B$2:$B$2629,$B35,'Retiro Mensual'!$C$2:$C$2629,BE$5)</f>
        <v>650806.89439999999</v>
      </c>
      <c r="BF35" s="13">
        <f>SUMIFS('Retiro Mensual'!$E$2:$E$2629,'Retiro Mensual'!$A$2:$A$2629,BF$4,'Retiro Mensual'!$B$2:$B$2629,$B35,'Retiro Mensual'!$C$2:$C$2629,BF$5)</f>
        <v>453684.83289999998</v>
      </c>
      <c r="BG35" s="13">
        <f>SUMIFS('Retiro Mensual'!$E$2:$E$2629,'Retiro Mensual'!$A$2:$A$2629,BG$4,'Retiro Mensual'!$B$2:$B$2629,$B35,'Retiro Mensual'!$C$2:$C$2629,BG$5)</f>
        <v>670116.63159999996</v>
      </c>
      <c r="BH35" s="13">
        <f>SUMIFS('Retiro Mensual'!$E$2:$E$2629,'Retiro Mensual'!$A$2:$A$2629,BH$4,'Retiro Mensual'!$B$2:$B$2629,$B35,'Retiro Mensual'!$C$2:$C$2629,BH$5)</f>
        <v>1001100.867</v>
      </c>
      <c r="BI35" s="13">
        <f>SUMIFS('Retiro Mensual'!$E$2:$E$2629,'Retiro Mensual'!$A$2:$A$2629,BI$4,'Retiro Mensual'!$B$2:$B$2629,$B35,'Retiro Mensual'!$C$2:$C$2629,BI$5)</f>
        <v>264596.47879999998</v>
      </c>
      <c r="BJ35" s="13">
        <f>SUMIFS('Retiro Mensual'!$E$2:$E$2629,'Retiro Mensual'!$A$2:$A$2629,BJ$4,'Retiro Mensual'!$B$2:$B$2629,$B35,'Retiro Mensual'!$C$2:$C$2629,BJ$5)</f>
        <v>224310.6347</v>
      </c>
      <c r="BK35" s="14">
        <f>SUMIFS('Retiro Mensual'!$E$2:$E$2629,'Retiro Mensual'!$A$2:$A$2629,BK$4,'Retiro Mensual'!$B$2:$B$2629,$B35,'Retiro Mensual'!$C$2:$C$2629,BK$5)</f>
        <v>199679.11730000001</v>
      </c>
      <c r="BL35" s="12">
        <f>SUMIFS('Retiro Mensual'!$E$2:$E$2629,'Retiro Mensual'!$A$2:$A$2629,BL$4,'Retiro Mensual'!$B$2:$B$2629,$B35,'Retiro Mensual'!$C$2:$C$2629,BL$5)</f>
        <v>443397.47269999998</v>
      </c>
      <c r="BM35" s="13">
        <f>SUMIFS('Retiro Mensual'!$E$2:$E$2629,'Retiro Mensual'!$A$2:$A$2629,BM$4,'Retiro Mensual'!$B$2:$B$2629,$B35,'Retiro Mensual'!$C$2:$C$2629,BM$5)</f>
        <v>434575.21950000001</v>
      </c>
      <c r="BN35" s="13">
        <f>SUMIFS('Retiro Mensual'!$E$2:$E$2629,'Retiro Mensual'!$A$2:$A$2629,BN$4,'Retiro Mensual'!$B$2:$B$2629,$B35,'Retiro Mensual'!$C$2:$C$2629,BN$5)</f>
        <v>536158.03359999997</v>
      </c>
      <c r="BO35" s="13">
        <f>SUMIFS('Retiro Mensual'!$E$2:$E$2629,'Retiro Mensual'!$A$2:$A$2629,BO$4,'Retiro Mensual'!$B$2:$B$2629,$B35,'Retiro Mensual'!$C$2:$C$2629,BO$5)</f>
        <v>1070141.835</v>
      </c>
      <c r="BP35" s="13">
        <f>SUMIFS('Retiro Mensual'!$E$2:$E$2629,'Retiro Mensual'!$A$2:$A$2629,BP$4,'Retiro Mensual'!$B$2:$B$2629,$B35,'Retiro Mensual'!$C$2:$C$2629,BP$5)</f>
        <v>694713.99210000003</v>
      </c>
      <c r="BQ35" s="13">
        <f>SUMIFS('Retiro Mensual'!$E$2:$E$2629,'Retiro Mensual'!$A$2:$A$2629,BQ$4,'Retiro Mensual'!$B$2:$B$2629,$B35,'Retiro Mensual'!$C$2:$C$2629,BQ$5)</f>
        <v>709156.22360000003</v>
      </c>
      <c r="BR35" s="13">
        <f>SUMIFS('Retiro Mensual'!$E$2:$E$2629,'Retiro Mensual'!$A$2:$A$2629,BR$4,'Retiro Mensual'!$B$2:$B$2629,$B35,'Retiro Mensual'!$C$2:$C$2629,BR$5)</f>
        <v>502909.90419999999</v>
      </c>
      <c r="BS35" s="13">
        <f>SUMIFS('Retiro Mensual'!$E$2:$E$2629,'Retiro Mensual'!$A$2:$A$2629,BS$4,'Retiro Mensual'!$B$2:$B$2629,$B35,'Retiro Mensual'!$C$2:$C$2629,BS$5)</f>
        <v>744745.62780000002</v>
      </c>
      <c r="BT35" s="13">
        <f>SUMIFS('Retiro Mensual'!$E$2:$E$2629,'Retiro Mensual'!$A$2:$A$2629,BT$4,'Retiro Mensual'!$B$2:$B$2629,$B35,'Retiro Mensual'!$C$2:$C$2629,BT$5)</f>
        <v>1089749.2109999999</v>
      </c>
      <c r="BU35" s="13">
        <f>SUMIFS('Retiro Mensual'!$E$2:$E$2629,'Retiro Mensual'!$A$2:$A$2629,BU$4,'Retiro Mensual'!$B$2:$B$2629,$B35,'Retiro Mensual'!$C$2:$C$2629,BU$5)</f>
        <v>446078.08610000001</v>
      </c>
      <c r="BV35" s="13">
        <f>SUMIFS('Retiro Mensual'!$E$2:$E$2629,'Retiro Mensual'!$A$2:$A$2629,BV$4,'Retiro Mensual'!$B$2:$B$2629,$B35,'Retiro Mensual'!$C$2:$C$2629,BV$5)</f>
        <v>365749.83529999998</v>
      </c>
      <c r="BW35" s="14">
        <f>SUMIFS('Retiro Mensual'!$E$2:$E$2629,'Retiro Mensual'!$A$2:$A$2629,BW$4,'Retiro Mensual'!$B$2:$B$2629,$B35,'Retiro Mensual'!$C$2:$C$2629,BW$5)</f>
        <v>278245.2672</v>
      </c>
      <c r="BX35" s="13"/>
      <c r="BY35" s="12">
        <f>SUMIFS('Compra Ventas'!$E$2:$E$2700,'Compra Ventas'!$A$2:$A$2700,BY$4,'Compra Ventas'!$B$2:$B$2700,$B35,'Compra Ventas'!$C$2:$C$2700,BY$5)</f>
        <v>-209706.67633333313</v>
      </c>
      <c r="BZ35" s="13">
        <f>SUMIFS('Compra Ventas'!$E$2:$E$2700,'Compra Ventas'!$A$2:$A$2700,BZ$4,'Compra Ventas'!$B$2:$B$2700,$B35,'Compra Ventas'!$C$2:$C$2700,BZ$5)</f>
        <v>-338258.20600000001</v>
      </c>
      <c r="CA35" s="13">
        <f>SUMIFS('Compra Ventas'!$E$2:$E$2700,'Compra Ventas'!$A$2:$A$2700,CA$4,'Compra Ventas'!$B$2:$B$2700,$B35,'Compra Ventas'!$C$2:$C$2700,CA$5)</f>
        <v>-615320.70399999944</v>
      </c>
      <c r="CB35" s="13">
        <f>SUMIFS('Compra Ventas'!$E$2:$E$2700,'Compra Ventas'!$A$2:$A$2700,CB$4,'Compra Ventas'!$B$2:$B$2700,$B35,'Compra Ventas'!$C$2:$C$2700,CB$5)</f>
        <v>-488430.07100000035</v>
      </c>
      <c r="CC35" s="13">
        <f>SUMIFS('Compra Ventas'!$E$2:$E$2700,'Compra Ventas'!$A$2:$A$2700,CC$4,'Compra Ventas'!$B$2:$B$2700,$B35,'Compra Ventas'!$C$2:$C$2700,CC$5)</f>
        <v>-577521.58199999912</v>
      </c>
      <c r="CD35" s="13">
        <f>SUMIFS('Compra Ventas'!$E$2:$E$2700,'Compra Ventas'!$A$2:$A$2700,CD$4,'Compra Ventas'!$B$2:$B$2700,$B35,'Compra Ventas'!$C$2:$C$2700,CD$5)</f>
        <v>-499095.3839999995</v>
      </c>
      <c r="CE35" s="13">
        <f>SUMIFS('Compra Ventas'!$E$2:$E$2700,'Compra Ventas'!$A$2:$A$2700,CE$4,'Compra Ventas'!$B$2:$B$2700,$B35,'Compra Ventas'!$C$2:$C$2700,CE$5)</f>
        <v>-579902.77899999928</v>
      </c>
      <c r="CF35" s="13">
        <f>SUMIFS('Compra Ventas'!$E$2:$E$2700,'Compra Ventas'!$A$2:$A$2700,CF$4,'Compra Ventas'!$B$2:$B$2700,$B35,'Compra Ventas'!$C$2:$C$2700,CF$5)</f>
        <v>-518463.75899999891</v>
      </c>
      <c r="CG35" s="13">
        <f>SUMIFS('Compra Ventas'!$E$2:$E$2700,'Compra Ventas'!$A$2:$A$2700,CG$4,'Compra Ventas'!$B$2:$B$2700,$B35,'Compra Ventas'!$C$2:$C$2700,CG$5)</f>
        <v>-544958.18900000071</v>
      </c>
      <c r="CH35" s="13">
        <f>SUMIFS('Compra Ventas'!$E$2:$E$2700,'Compra Ventas'!$A$2:$A$2700,CH$4,'Compra Ventas'!$B$2:$B$2700,$B35,'Compra Ventas'!$C$2:$C$2700,CH$5)</f>
        <v>-426010.15963112761</v>
      </c>
      <c r="CI35" s="13">
        <f>SUMIFS('Compra Ventas'!$E$2:$E$2700,'Compra Ventas'!$A$2:$A$2700,CI$4,'Compra Ventas'!$B$2:$B$2700,$B35,'Compra Ventas'!$C$2:$C$2700,CI$5)</f>
        <v>-354866.56889241328</v>
      </c>
      <c r="CJ35" s="14">
        <f>SUMIFS('Compra Ventas'!$E$2:$E$2700,'Compra Ventas'!$A$2:$A$2700,CJ$4,'Compra Ventas'!$B$2:$B$2700,$B35,'Compra Ventas'!$C$2:$C$2700,CJ$5)</f>
        <v>-481824.48749230622</v>
      </c>
      <c r="CK35" s="12">
        <f>SUMIFS('Compra Ventas'!$E$2:$E$2700,'Compra Ventas'!$A$2:$A$2700,CK$4,'Compra Ventas'!$B$2:$B$2700,$B35,'Compra Ventas'!$C$2:$C$2700,CK$5)</f>
        <v>-223792.83366666664</v>
      </c>
      <c r="CL35" s="13">
        <f>SUMIFS('Compra Ventas'!$E$2:$E$2700,'Compra Ventas'!$A$2:$A$2700,CL$4,'Compra Ventas'!$B$2:$B$2700,$B35,'Compra Ventas'!$C$2:$C$2700,CL$5)</f>
        <v>-353733.72600000026</v>
      </c>
      <c r="CM35" s="13">
        <f>SUMIFS('Compra Ventas'!$E$2:$E$2700,'Compra Ventas'!$A$2:$A$2700,CM$4,'Compra Ventas'!$B$2:$B$2700,$B35,'Compra Ventas'!$C$2:$C$2700,CM$5)</f>
        <v>-638453.70199999993</v>
      </c>
      <c r="CN35" s="13">
        <f>SUMIFS('Compra Ventas'!$E$2:$E$2700,'Compra Ventas'!$A$2:$A$2700,CN$4,'Compra Ventas'!$B$2:$B$2700,$B35,'Compra Ventas'!$C$2:$C$2700,CN$5)</f>
        <v>-516613.84800000099</v>
      </c>
      <c r="CO35" s="13">
        <f>SUMIFS('Compra Ventas'!$E$2:$E$2700,'Compra Ventas'!$A$2:$A$2700,CO$4,'Compra Ventas'!$B$2:$B$2700,$B35,'Compra Ventas'!$C$2:$C$2700,CO$5)</f>
        <v>-609468.47499999998</v>
      </c>
      <c r="CP35" s="13">
        <f>SUMIFS('Compra Ventas'!$E$2:$E$2700,'Compra Ventas'!$A$2:$A$2700,CP$4,'Compra Ventas'!$B$2:$B$2700,$B35,'Compra Ventas'!$C$2:$C$2700,CP$5)</f>
        <v>-531716.72799999989</v>
      </c>
      <c r="CQ35" s="13">
        <f>SUMIFS('Compra Ventas'!$E$2:$E$2700,'Compra Ventas'!$A$2:$A$2700,CQ$4,'Compra Ventas'!$B$2:$B$2700,$B35,'Compra Ventas'!$C$2:$C$2700,CQ$5)</f>
        <v>-605377.929</v>
      </c>
      <c r="CR35" s="13">
        <f>SUMIFS('Compra Ventas'!$E$2:$E$2700,'Compra Ventas'!$A$2:$A$2700,CR$4,'Compra Ventas'!$B$2:$B$2700,$B35,'Compra Ventas'!$C$2:$C$2700,CR$5)</f>
        <v>-549278.2099999995</v>
      </c>
      <c r="CS35" s="13">
        <f>SUMIFS('Compra Ventas'!$E$2:$E$2700,'Compra Ventas'!$A$2:$A$2700,CS$4,'Compra Ventas'!$B$2:$B$2700,$B35,'Compra Ventas'!$C$2:$C$2700,CS$5)</f>
        <v>-591481.3339999998</v>
      </c>
      <c r="CT35" s="13">
        <f>SUMIFS('Compra Ventas'!$E$2:$E$2700,'Compra Ventas'!$A$2:$A$2700,CT$4,'Compra Ventas'!$B$2:$B$2700,$B35,'Compra Ventas'!$C$2:$C$2700,CT$5)</f>
        <v>-477285.6803333335</v>
      </c>
      <c r="CU35" s="13">
        <f>SUMIFS('Compra Ventas'!$E$2:$E$2700,'Compra Ventas'!$A$2:$A$2700,CU$4,'Compra Ventas'!$B$2:$B$2700,$B35,'Compra Ventas'!$C$2:$C$2700,CU$5)</f>
        <v>-391195.42899999995</v>
      </c>
      <c r="CV35" s="14">
        <f>SUMIFS('Compra Ventas'!$E$2:$E$2700,'Compra Ventas'!$A$2:$A$2700,CV$4,'Compra Ventas'!$B$2:$B$2700,$B35,'Compra Ventas'!$C$2:$C$2700,CV$5)</f>
        <v>-551348.23766666674</v>
      </c>
      <c r="CW35" s="12">
        <f>SUMIFS('Compra Ventas'!$E$2:$E$2700,'Compra Ventas'!$A$2:$A$2700,CW$4,'Compra Ventas'!$B$2:$B$2700,$B35,'Compra Ventas'!$C$2:$C$2700,CW$5)</f>
        <v>-235291.79166666634</v>
      </c>
      <c r="CX35" s="13">
        <f>SUMIFS('Compra Ventas'!$E$2:$E$2700,'Compra Ventas'!$A$2:$A$2700,CX$4,'Compra Ventas'!$B$2:$B$2700,$B35,'Compra Ventas'!$C$2:$C$2700,CX$5)</f>
        <v>-376143.09000000078</v>
      </c>
      <c r="CY35" s="13">
        <f>SUMIFS('Compra Ventas'!$E$2:$E$2700,'Compra Ventas'!$A$2:$A$2700,CY$4,'Compra Ventas'!$B$2:$B$2700,$B35,'Compra Ventas'!$C$2:$C$2700,CY$5)</f>
        <v>-686337.8050000004</v>
      </c>
      <c r="CZ35" s="13">
        <f>SUMIFS('Compra Ventas'!$E$2:$E$2700,'Compra Ventas'!$A$2:$A$2700,CZ$4,'Compra Ventas'!$B$2:$B$2700,$B35,'Compra Ventas'!$C$2:$C$2700,CZ$5)</f>
        <v>-593103.14000000129</v>
      </c>
      <c r="DA35" s="13">
        <f>SUMIFS('Compra Ventas'!$E$2:$E$2700,'Compra Ventas'!$A$2:$A$2700,DA$4,'Compra Ventas'!$B$2:$B$2700,$B35,'Compra Ventas'!$C$2:$C$2700,DA$5)</f>
        <v>-669042.24</v>
      </c>
      <c r="DB35" s="13">
        <f>SUMIFS('Compra Ventas'!$E$2:$E$2700,'Compra Ventas'!$A$2:$A$2700,DB$4,'Compra Ventas'!$B$2:$B$2700,$B35,'Compra Ventas'!$C$2:$C$2700,DB$5)</f>
        <v>-617087.72999999917</v>
      </c>
      <c r="DC35" s="13">
        <f>SUMIFS('Compra Ventas'!$E$2:$E$2700,'Compra Ventas'!$A$2:$A$2700,DC$4,'Compra Ventas'!$B$2:$B$2700,$B35,'Compra Ventas'!$C$2:$C$2700,DC$5)</f>
        <v>-668752.34800000035</v>
      </c>
      <c r="DD35" s="13">
        <f>SUMIFS('Compra Ventas'!$E$2:$E$2700,'Compra Ventas'!$A$2:$A$2700,DD$4,'Compra Ventas'!$B$2:$B$2700,$B35,'Compra Ventas'!$C$2:$C$2700,DD$5)</f>
        <v>-636203.2029999987</v>
      </c>
      <c r="DE35" s="13">
        <f>SUMIFS('Compra Ventas'!$E$2:$E$2700,'Compra Ventas'!$A$2:$A$2700,DE$4,'Compra Ventas'!$B$2:$B$2700,$B35,'Compra Ventas'!$C$2:$C$2700,DE$5)</f>
        <v>-648867.48300000117</v>
      </c>
      <c r="DF35" s="13">
        <f>SUMIFS('Compra Ventas'!$E$2:$E$2700,'Compra Ventas'!$A$2:$A$2700,DF$4,'Compra Ventas'!$B$2:$B$2700,$B35,'Compra Ventas'!$C$2:$C$2700,DF$5)</f>
        <v>-534164.72500000021</v>
      </c>
      <c r="DG35" s="13">
        <f>SUMIFS('Compra Ventas'!$E$2:$E$2700,'Compra Ventas'!$A$2:$A$2700,DG$4,'Compra Ventas'!$B$2:$B$2700,$B35,'Compra Ventas'!$C$2:$C$2700,DG$5)</f>
        <v>-449958.62890847703</v>
      </c>
      <c r="DH35" s="14">
        <f>SUMIFS('Compra Ventas'!$E$2:$E$2700,'Compra Ventas'!$A$2:$A$2700,DH$4,'Compra Ventas'!$B$2:$B$2700,$B35,'Compra Ventas'!$C$2:$C$2700,DH$5)</f>
        <v>-612632.05466666771</v>
      </c>
      <c r="DI35" s="84"/>
      <c r="DJ35" s="98">
        <f>SUMIFS('Ajuste Ciclado'!D$5:D$47,'Ajuste Ciclado'!$C$5:$C$47,Balance!DJ$4,'Ajuste Ciclado'!$B$5:$B$47,Balance!$B35)</f>
        <v>0</v>
      </c>
      <c r="DK35" s="99">
        <f>SUMIFS('Ajuste Ciclado'!E$5:E$47,'Ajuste Ciclado'!$C$5:$C$47,Balance!DK$4,'Ajuste Ciclado'!$B$5:$B$47,Balance!$B35)</f>
        <v>0</v>
      </c>
      <c r="DL35" s="99">
        <f>SUMIFS('Ajuste Ciclado'!F$5:F$47,'Ajuste Ciclado'!$C$5:$C$47,Balance!DL$4,'Ajuste Ciclado'!$B$5:$B$47,Balance!$B35)</f>
        <v>0</v>
      </c>
      <c r="DM35" s="99">
        <f>SUMIFS('Ajuste Ciclado'!G$5:G$47,'Ajuste Ciclado'!$C$5:$C$47,Balance!DM$4,'Ajuste Ciclado'!$B$5:$B$47,Balance!$B35)</f>
        <v>0</v>
      </c>
      <c r="DN35" s="99">
        <f>SUMIFS('Ajuste Ciclado'!H$5:H$47,'Ajuste Ciclado'!$C$5:$C$47,Balance!DN$4,'Ajuste Ciclado'!$B$5:$B$47,Balance!$B35)</f>
        <v>0</v>
      </c>
      <c r="DO35" s="99">
        <f>SUMIFS('Ajuste Ciclado'!I$5:I$47,'Ajuste Ciclado'!$C$5:$C$47,Balance!DO$4,'Ajuste Ciclado'!$B$5:$B$47,Balance!$B35)</f>
        <v>0</v>
      </c>
      <c r="DP35" s="99">
        <f>SUMIFS('Ajuste Ciclado'!J$5:J$47,'Ajuste Ciclado'!$C$5:$C$47,Balance!DP$4,'Ajuste Ciclado'!$B$5:$B$47,Balance!$B35)</f>
        <v>0</v>
      </c>
      <c r="DQ35" s="99">
        <f>SUMIFS('Ajuste Ciclado'!K$5:K$47,'Ajuste Ciclado'!$C$5:$C$47,Balance!DQ$4,'Ajuste Ciclado'!$B$5:$B$47,Balance!$B35)</f>
        <v>0</v>
      </c>
      <c r="DR35" s="99">
        <f>SUMIFS('Ajuste Ciclado'!L$5:L$47,'Ajuste Ciclado'!$C$5:$C$47,Balance!DR$4,'Ajuste Ciclado'!$B$5:$B$47,Balance!$B35)</f>
        <v>0</v>
      </c>
      <c r="DS35" s="99">
        <f>SUMIFS('Ajuste Ciclado'!M$5:M$47,'Ajuste Ciclado'!$C$5:$C$47,Balance!DS$4,'Ajuste Ciclado'!$B$5:$B$47,Balance!$B35)</f>
        <v>0</v>
      </c>
      <c r="DT35" s="99">
        <f>SUMIFS('Ajuste Ciclado'!N$5:N$47,'Ajuste Ciclado'!$C$5:$C$47,Balance!DT$4,'Ajuste Ciclado'!$B$5:$B$47,Balance!$B35)</f>
        <v>0</v>
      </c>
      <c r="DU35" s="100">
        <f>SUMIFS('Ajuste Ciclado'!O$5:O$47,'Ajuste Ciclado'!$C$5:$C$47,Balance!DU$4,'Ajuste Ciclado'!$B$5:$B$47,Balance!$B35)</f>
        <v>0</v>
      </c>
      <c r="DV35" s="98">
        <f>SUMIFS('Ajuste Ciclado'!D$5:D$47,'Ajuste Ciclado'!$C$5:$C$47,Balance!DV$4,'Ajuste Ciclado'!$B$5:$B$47,Balance!$B35)</f>
        <v>0</v>
      </c>
      <c r="DW35" s="99">
        <f>SUMIFS('Ajuste Ciclado'!E$5:E$47,'Ajuste Ciclado'!$C$5:$C$47,Balance!DW$4,'Ajuste Ciclado'!$B$5:$B$47,Balance!$B35)</f>
        <v>0</v>
      </c>
      <c r="DX35" s="99">
        <f>SUMIFS('Ajuste Ciclado'!F$5:F$47,'Ajuste Ciclado'!$C$5:$C$47,Balance!DX$4,'Ajuste Ciclado'!$B$5:$B$47,Balance!$B35)</f>
        <v>0</v>
      </c>
      <c r="DY35" s="99">
        <f>SUMIFS('Ajuste Ciclado'!G$5:G$47,'Ajuste Ciclado'!$C$5:$C$47,Balance!DY$4,'Ajuste Ciclado'!$B$5:$B$47,Balance!$B35)</f>
        <v>0</v>
      </c>
      <c r="DZ35" s="99">
        <f>SUMIFS('Ajuste Ciclado'!H$5:H$47,'Ajuste Ciclado'!$C$5:$C$47,Balance!DZ$4,'Ajuste Ciclado'!$B$5:$B$47,Balance!$B35)</f>
        <v>0</v>
      </c>
      <c r="EA35" s="99">
        <f>SUMIFS('Ajuste Ciclado'!I$5:I$47,'Ajuste Ciclado'!$C$5:$C$47,Balance!EA$4,'Ajuste Ciclado'!$B$5:$B$47,Balance!$B35)</f>
        <v>0</v>
      </c>
      <c r="EB35" s="99">
        <f>SUMIFS('Ajuste Ciclado'!J$5:J$47,'Ajuste Ciclado'!$C$5:$C$47,Balance!EB$4,'Ajuste Ciclado'!$B$5:$B$47,Balance!$B35)</f>
        <v>0</v>
      </c>
      <c r="EC35" s="99">
        <f>SUMIFS('Ajuste Ciclado'!K$5:K$47,'Ajuste Ciclado'!$C$5:$C$47,Balance!EC$4,'Ajuste Ciclado'!$B$5:$B$47,Balance!$B35)</f>
        <v>0</v>
      </c>
      <c r="ED35" s="99">
        <f>SUMIFS('Ajuste Ciclado'!L$5:L$47,'Ajuste Ciclado'!$C$5:$C$47,Balance!ED$4,'Ajuste Ciclado'!$B$5:$B$47,Balance!$B35)</f>
        <v>0</v>
      </c>
      <c r="EE35" s="99">
        <f>SUMIFS('Ajuste Ciclado'!M$5:M$47,'Ajuste Ciclado'!$C$5:$C$47,Balance!EE$4,'Ajuste Ciclado'!$B$5:$B$47,Balance!$B35)</f>
        <v>0</v>
      </c>
      <c r="EF35" s="99">
        <f>SUMIFS('Ajuste Ciclado'!N$5:N$47,'Ajuste Ciclado'!$C$5:$C$47,Balance!EF$4,'Ajuste Ciclado'!$B$5:$B$47,Balance!$B35)</f>
        <v>0</v>
      </c>
      <c r="EG35" s="100">
        <f>SUMIFS('Ajuste Ciclado'!O$5:O$47,'Ajuste Ciclado'!$C$5:$C$47,Balance!EG$4,'Ajuste Ciclado'!$B$5:$B$47,Balance!$B35)</f>
        <v>0</v>
      </c>
      <c r="EH35" s="98">
        <f>SUMIFS('Ajuste Ciclado'!D$5:D$47,'Ajuste Ciclado'!$C$5:$C$47,Balance!EH$4,'Ajuste Ciclado'!$B$5:$B$47,Balance!$B35)</f>
        <v>0</v>
      </c>
      <c r="EI35" s="99">
        <f>SUMIFS('Ajuste Ciclado'!E$5:E$47,'Ajuste Ciclado'!$C$5:$C$47,Balance!EI$4,'Ajuste Ciclado'!$B$5:$B$47,Balance!$B35)</f>
        <v>0</v>
      </c>
      <c r="EJ35" s="99">
        <f>SUMIFS('Ajuste Ciclado'!F$5:F$47,'Ajuste Ciclado'!$C$5:$C$47,Balance!EJ$4,'Ajuste Ciclado'!$B$5:$B$47,Balance!$B35)</f>
        <v>0</v>
      </c>
      <c r="EK35" s="99">
        <f>SUMIFS('Ajuste Ciclado'!G$5:G$47,'Ajuste Ciclado'!$C$5:$C$47,Balance!EK$4,'Ajuste Ciclado'!$B$5:$B$47,Balance!$B35)</f>
        <v>0</v>
      </c>
      <c r="EL35" s="99">
        <f>SUMIFS('Ajuste Ciclado'!H$5:H$47,'Ajuste Ciclado'!$C$5:$C$47,Balance!EL$4,'Ajuste Ciclado'!$B$5:$B$47,Balance!$B35)</f>
        <v>0</v>
      </c>
      <c r="EM35" s="99">
        <f>SUMIFS('Ajuste Ciclado'!I$5:I$47,'Ajuste Ciclado'!$C$5:$C$47,Balance!EM$4,'Ajuste Ciclado'!$B$5:$B$47,Balance!$B35)</f>
        <v>0</v>
      </c>
      <c r="EN35" s="99">
        <f>SUMIFS('Ajuste Ciclado'!J$5:J$47,'Ajuste Ciclado'!$C$5:$C$47,Balance!EN$4,'Ajuste Ciclado'!$B$5:$B$47,Balance!$B35)</f>
        <v>0</v>
      </c>
      <c r="EO35" s="99">
        <f>SUMIFS('Ajuste Ciclado'!K$5:K$47,'Ajuste Ciclado'!$C$5:$C$47,Balance!EO$4,'Ajuste Ciclado'!$B$5:$B$47,Balance!$B35)</f>
        <v>0</v>
      </c>
      <c r="EP35" s="99">
        <f>SUMIFS('Ajuste Ciclado'!L$5:L$47,'Ajuste Ciclado'!$C$5:$C$47,Balance!EP$4,'Ajuste Ciclado'!$B$5:$B$47,Balance!$B35)</f>
        <v>0</v>
      </c>
      <c r="EQ35" s="99">
        <f>SUMIFS('Ajuste Ciclado'!M$5:M$47,'Ajuste Ciclado'!$C$5:$C$47,Balance!EQ$4,'Ajuste Ciclado'!$B$5:$B$47,Balance!$B35)</f>
        <v>0</v>
      </c>
      <c r="ER35" s="99">
        <f>SUMIFS('Ajuste Ciclado'!N$5:N$47,'Ajuste Ciclado'!$C$5:$C$47,Balance!ER$4,'Ajuste Ciclado'!$B$5:$B$47,Balance!$B35)</f>
        <v>0</v>
      </c>
      <c r="ES35" s="100">
        <f>SUMIFS('Ajuste Ciclado'!O$5:O$47,'Ajuste Ciclado'!$C$5:$C$47,Balance!ES$4,'Ajuste Ciclado'!$B$5:$B$47,Balance!$B35)</f>
        <v>0</v>
      </c>
      <c r="ET35" s="84"/>
      <c r="EU35" s="12">
        <f t="shared" si="129"/>
        <v>3546345.8075766359</v>
      </c>
      <c r="EV35" s="13">
        <f t="shared" si="93"/>
        <v>3920155.5216773506</v>
      </c>
      <c r="EW35" s="13">
        <f t="shared" si="94"/>
        <v>4711228.1673014835</v>
      </c>
      <c r="EX35" s="13">
        <f t="shared" si="95"/>
        <v>3846586.5591521524</v>
      </c>
      <c r="EY35" s="13">
        <f t="shared" si="96"/>
        <v>4330319.6128801703</v>
      </c>
      <c r="EZ35" s="13">
        <f t="shared" si="97"/>
        <v>3548769.8492127801</v>
      </c>
      <c r="FA35" s="13">
        <f t="shared" si="98"/>
        <v>3484094.839825253</v>
      </c>
      <c r="FB35" s="13">
        <f t="shared" si="99"/>
        <v>3557049.7314728964</v>
      </c>
      <c r="FC35" s="13">
        <f t="shared" si="100"/>
        <v>2413729.565031148</v>
      </c>
      <c r="FD35" s="13">
        <f t="shared" si="101"/>
        <v>324042.53119498992</v>
      </c>
      <c r="FE35" s="13">
        <f t="shared" si="102"/>
        <v>121367.313786985</v>
      </c>
      <c r="FF35" s="14">
        <f t="shared" si="103"/>
        <v>-6666.4048051743302</v>
      </c>
      <c r="FG35" s="12">
        <f t="shared" si="104"/>
        <v>3542275.3755108006</v>
      </c>
      <c r="FH35" s="13">
        <f t="shared" si="105"/>
        <v>3951618.627289305</v>
      </c>
      <c r="FI35" s="13">
        <f t="shared" si="106"/>
        <v>4735648.2463883106</v>
      </c>
      <c r="FJ35" s="13">
        <f t="shared" si="107"/>
        <v>4035769.0749669252</v>
      </c>
      <c r="FK35" s="13">
        <f t="shared" si="108"/>
        <v>4200960.4736246401</v>
      </c>
      <c r="FL35" s="13">
        <f t="shared" si="109"/>
        <v>3617848.9438129831</v>
      </c>
      <c r="FM35" s="13">
        <f t="shared" si="110"/>
        <v>3797996.3472292484</v>
      </c>
      <c r="FN35" s="13">
        <f t="shared" si="111"/>
        <v>3571783.4446653607</v>
      </c>
      <c r="FO35" s="13">
        <f t="shared" si="112"/>
        <v>2449704.1434922703</v>
      </c>
      <c r="FP35" s="13">
        <f t="shared" si="113"/>
        <v>665961.29037128063</v>
      </c>
      <c r="FQ35" s="13">
        <f t="shared" si="114"/>
        <v>774955.36986050894</v>
      </c>
      <c r="FR35" s="14">
        <f t="shared" si="115"/>
        <v>760338.60999270016</v>
      </c>
      <c r="FS35" s="12">
        <f t="shared" si="116"/>
        <v>3532312.053899229</v>
      </c>
      <c r="FT35" s="13">
        <f t="shared" si="117"/>
        <v>3929484.141414145</v>
      </c>
      <c r="FU35" s="13">
        <f t="shared" si="118"/>
        <v>4671519.7526174802</v>
      </c>
      <c r="FV35" s="13">
        <f t="shared" si="119"/>
        <v>3921291.0217991304</v>
      </c>
      <c r="FW35" s="13">
        <f t="shared" si="120"/>
        <v>4340902.8606627975</v>
      </c>
      <c r="FX35" s="13">
        <f t="shared" si="121"/>
        <v>3903230.7034044615</v>
      </c>
      <c r="FY35" s="13">
        <f t="shared" si="122"/>
        <v>4216306.6667407732</v>
      </c>
      <c r="FZ35" s="13">
        <f t="shared" si="123"/>
        <v>3944677.8402103242</v>
      </c>
      <c r="GA35" s="13">
        <f t="shared" si="124"/>
        <v>2652887.9806104889</v>
      </c>
      <c r="GB35" s="13">
        <f t="shared" si="125"/>
        <v>1943539.1786808199</v>
      </c>
      <c r="GC35" s="13">
        <f t="shared" si="126"/>
        <v>1922859.140977287</v>
      </c>
      <c r="GD35" s="14">
        <f t="shared" si="127"/>
        <v>1860457.4180626413</v>
      </c>
      <c r="GE35" s="84"/>
      <c r="GF35" s="12">
        <f t="shared" si="130"/>
        <v>33797023.09430667</v>
      </c>
      <c r="GG35" s="13">
        <f t="shared" si="130"/>
        <v>36104859.947204337</v>
      </c>
      <c r="GH35" s="14">
        <f t="shared" si="130"/>
        <v>40839468.759079583</v>
      </c>
      <c r="GI35" s="6">
        <f t="shared" si="131"/>
        <v>1</v>
      </c>
      <c r="GJ35" s="12">
        <f t="shared" si="132"/>
        <v>-6666.4048051743302</v>
      </c>
      <c r="GK35" s="13">
        <f t="shared" si="133"/>
        <v>0</v>
      </c>
      <c r="GL35" s="14">
        <f t="shared" si="134"/>
        <v>0</v>
      </c>
      <c r="GM35" s="84"/>
      <c r="GN35" s="66">
        <f t="shared" si="135"/>
        <v>-6666.4048051743302</v>
      </c>
      <c r="GO35" s="84"/>
      <c r="GP35" s="63" t="str" cm="1">
        <f t="array" ref="GP35">INDEX($GF$4:$GH$4,1,GI35)</f>
        <v>Sample 1</v>
      </c>
      <c r="GQ35" s="12">
        <f t="shared" si="136"/>
        <v>-6666.4048051743302</v>
      </c>
      <c r="GR35" s="13">
        <f t="shared" si="136"/>
        <v>121367.313786985</v>
      </c>
      <c r="GS35" s="14">
        <f t="shared" si="136"/>
        <v>324042.53119498992</v>
      </c>
      <c r="GT35" s="12">
        <f t="shared" si="137"/>
        <v>665961.29037128063</v>
      </c>
      <c r="GU35" s="13">
        <f t="shared" si="137"/>
        <v>760338.60999270016</v>
      </c>
      <c r="GV35" s="14">
        <f t="shared" si="137"/>
        <v>774955.36986050894</v>
      </c>
      <c r="GW35" s="12">
        <f t="shared" si="138"/>
        <v>1860457.4180626413</v>
      </c>
      <c r="GX35" s="13">
        <f t="shared" si="138"/>
        <v>1922859.140977287</v>
      </c>
      <c r="GY35" s="14">
        <f t="shared" si="138"/>
        <v>1943539.1786808199</v>
      </c>
      <c r="GZ35" s="84" t="str">
        <f t="shared" si="128"/>
        <v>Sample 1</v>
      </c>
      <c r="HA35" s="12">
        <f t="shared" si="139"/>
        <v>-6666.4048051743302</v>
      </c>
      <c r="HB35" s="13">
        <f t="shared" si="139"/>
        <v>0</v>
      </c>
      <c r="HC35" s="14">
        <f t="shared" si="139"/>
        <v>0</v>
      </c>
      <c r="HD35" s="6">
        <f t="shared" si="140"/>
        <v>-6666.4048051743302</v>
      </c>
      <c r="HE35" s="84" t="str">
        <f t="shared" si="141"/>
        <v>Ok</v>
      </c>
    </row>
    <row r="36" spans="2:213" hidden="1" x14ac:dyDescent="0.3">
      <c r="B36" s="84" t="s">
        <v>401</v>
      </c>
      <c r="C36" s="12">
        <f>SUMIFS(Inyecciones!$E$2:$E$14185,Inyecciones!$A$2:$A$14185,Balance!C$4,Inyecciones!$B$2:$B$14185,Balance!$B36,Inyecciones!$C$2:$C$14185,Balance!C$5)</f>
        <v>44894.689883458203</v>
      </c>
      <c r="D36" s="13">
        <f>SUMIFS(Inyecciones!$E$2:$E$14185,Inyecciones!$A$2:$A$14185,Balance!D$4,Inyecciones!$B$2:$B$14185,Balance!$B36,Inyecciones!$C$2:$C$14185,Balance!D$5)</f>
        <v>27324.121588921302</v>
      </c>
      <c r="E36" s="13">
        <f>SUMIFS(Inyecciones!$E$2:$E$14185,Inyecciones!$A$2:$A$14185,Balance!E$4,Inyecciones!$B$2:$B$14185,Balance!$B36,Inyecciones!$C$2:$C$14185,Balance!E$5)</f>
        <v>24486.5601327148</v>
      </c>
      <c r="F36" s="13">
        <f>SUMIFS(Inyecciones!$E$2:$E$14185,Inyecciones!$A$2:$A$14185,Balance!F$4,Inyecciones!$B$2:$B$14185,Balance!$B36,Inyecciones!$C$2:$C$14185,Balance!F$5)</f>
        <v>9711.1421751626349</v>
      </c>
      <c r="G36" s="13">
        <f>SUMIFS(Inyecciones!$E$2:$E$14185,Inyecciones!$A$2:$A$14185,Balance!G$4,Inyecciones!$B$2:$B$14185,Balance!$B36,Inyecciones!$C$2:$C$14185,Balance!G$5)</f>
        <v>9933.9270581318888</v>
      </c>
      <c r="H36" s="13">
        <f>SUMIFS(Inyecciones!$E$2:$E$14185,Inyecciones!$A$2:$A$14185,Balance!H$4,Inyecciones!$B$2:$B$14185,Balance!$B36,Inyecciones!$C$2:$C$14185,Balance!H$5)</f>
        <v>12574.855121977949</v>
      </c>
      <c r="I36" s="13">
        <f>SUMIFS(Inyecciones!$E$2:$E$14185,Inyecciones!$A$2:$A$14185,Balance!I$4,Inyecciones!$B$2:$B$14185,Balance!$B36,Inyecciones!$C$2:$C$14185,Balance!I$5)</f>
        <v>16645.17063222469</v>
      </c>
      <c r="J36" s="13">
        <f>SUMIFS(Inyecciones!$E$2:$E$14185,Inyecciones!$A$2:$A$14185,Balance!J$4,Inyecciones!$B$2:$B$14185,Balance!$B36,Inyecciones!$C$2:$C$14185,Balance!J$5)</f>
        <v>20005.46928547911</v>
      </c>
      <c r="K36" s="13">
        <f>SUMIFS(Inyecciones!$E$2:$E$14185,Inyecciones!$A$2:$A$14185,Balance!K$4,Inyecciones!$B$2:$B$14185,Balance!$B36,Inyecciones!$C$2:$C$14185,Balance!K$5)</f>
        <v>20608.656134976231</v>
      </c>
      <c r="L36" s="13">
        <f>SUMIFS(Inyecciones!$E$2:$E$14185,Inyecciones!$A$2:$A$14185,Balance!L$4,Inyecciones!$B$2:$B$14185,Balance!$B36,Inyecciones!$C$2:$C$14185,Balance!L$5)</f>
        <v>5278.2981824950239</v>
      </c>
      <c r="M36" s="13">
        <f>SUMIFS(Inyecciones!$E$2:$E$14185,Inyecciones!$A$2:$A$14185,Balance!M$4,Inyecciones!$B$2:$B$14185,Balance!$B36,Inyecciones!$C$2:$C$14185,Balance!M$5)</f>
        <v>1986.39379599413</v>
      </c>
      <c r="N36" s="14">
        <f>SUMIFS(Inyecciones!$E$2:$E$14185,Inyecciones!$A$2:$A$14185,Balance!N$4,Inyecciones!$B$2:$B$14185,Balance!$B36,Inyecciones!$C$2:$C$14185,Balance!N$5)</f>
        <v>3757.6285211275581</v>
      </c>
      <c r="O36" s="12">
        <f>SUMIFS(Inyecciones!$E$2:$E$14185,Inyecciones!$A$2:$A$14185,Balance!O$4,Inyecciones!$B$2:$B$14185,Balance!$B36,Inyecciones!$C$2:$C$14185,Balance!O$5)</f>
        <v>44982.873147968763</v>
      </c>
      <c r="P36" s="13">
        <f>SUMIFS(Inyecciones!$E$2:$E$14185,Inyecciones!$A$2:$A$14185,Balance!P$4,Inyecciones!$B$2:$B$14185,Balance!$B36,Inyecciones!$C$2:$C$14185,Balance!P$5)</f>
        <v>27454.194415803631</v>
      </c>
      <c r="Q36" s="13">
        <f>SUMIFS(Inyecciones!$E$2:$E$14185,Inyecciones!$A$2:$A$14185,Balance!Q$4,Inyecciones!$B$2:$B$14185,Balance!$B36,Inyecciones!$C$2:$C$14185,Balance!Q$5)</f>
        <v>24757.48612783233</v>
      </c>
      <c r="R36" s="13">
        <f>SUMIFS(Inyecciones!$E$2:$E$14185,Inyecciones!$A$2:$A$14185,Balance!R$4,Inyecciones!$B$2:$B$14185,Balance!$B36,Inyecciones!$C$2:$C$14185,Balance!R$5)</f>
        <v>10526.3685548947</v>
      </c>
      <c r="S36" s="13">
        <f>SUMIFS(Inyecciones!$E$2:$E$14185,Inyecciones!$A$2:$A$14185,Balance!S$4,Inyecciones!$B$2:$B$14185,Balance!$B36,Inyecciones!$C$2:$C$14185,Balance!S$5)</f>
        <v>9815.3959145751287</v>
      </c>
      <c r="T36" s="13">
        <f>SUMIFS(Inyecciones!$E$2:$E$14185,Inyecciones!$A$2:$A$14185,Balance!T$4,Inyecciones!$B$2:$B$14185,Balance!$B36,Inyecciones!$C$2:$C$14185,Balance!T$5)</f>
        <v>12717.587340905369</v>
      </c>
      <c r="U36" s="13">
        <f>SUMIFS(Inyecciones!$E$2:$E$14185,Inyecciones!$A$2:$A$14185,Balance!U$4,Inyecciones!$B$2:$B$14185,Balance!$B36,Inyecciones!$C$2:$C$14185,Balance!U$5)</f>
        <v>17555.75404997517</v>
      </c>
      <c r="V36" s="13">
        <f>SUMIFS(Inyecciones!$E$2:$E$14185,Inyecciones!$A$2:$A$14185,Balance!V$4,Inyecciones!$B$2:$B$14185,Balance!$B36,Inyecciones!$C$2:$C$14185,Balance!V$5)</f>
        <v>20773.87644112308</v>
      </c>
      <c r="W36" s="13">
        <f>SUMIFS(Inyecciones!$E$2:$E$14185,Inyecciones!$A$2:$A$14185,Balance!W$4,Inyecciones!$B$2:$B$14185,Balance!$B36,Inyecciones!$C$2:$C$14185,Balance!W$5)</f>
        <v>24059.397646332989</v>
      </c>
      <c r="X36" s="13">
        <f>SUMIFS(Inyecciones!$E$2:$E$14185,Inyecciones!$A$2:$A$14185,Balance!X$4,Inyecciones!$B$2:$B$14185,Balance!$B36,Inyecciones!$C$2:$C$14185,Balance!X$5)</f>
        <v>7734.2543005236894</v>
      </c>
      <c r="Y36" s="13">
        <f>SUMIFS(Inyecciones!$E$2:$E$14185,Inyecciones!$A$2:$A$14185,Balance!Y$4,Inyecciones!$B$2:$B$14185,Balance!$B36,Inyecciones!$C$2:$C$14185,Balance!Y$5)</f>
        <v>15598.200525692029</v>
      </c>
      <c r="Z36" s="14">
        <f>SUMIFS(Inyecciones!$E$2:$E$14185,Inyecciones!$A$2:$A$14185,Balance!Z$4,Inyecciones!$B$2:$B$14185,Balance!$B36,Inyecciones!$C$2:$C$14185,Balance!Z$5)</f>
        <v>19639.091382049879</v>
      </c>
      <c r="AA36" s="12">
        <f>SUMIFS(Inyecciones!$E$2:$E$14185,Inyecciones!$A$2:$A$14185,Balance!AA$4,Inyecciones!$B$2:$B$14185,Balance!$B36,Inyecciones!$C$2:$C$14185,Balance!AA$5)</f>
        <v>45008.285291904212</v>
      </c>
      <c r="AB36" s="13">
        <f>SUMIFS(Inyecciones!$E$2:$E$14185,Inyecciones!$A$2:$A$14185,Balance!AB$4,Inyecciones!$B$2:$B$14185,Balance!$B36,Inyecciones!$C$2:$C$14185,Balance!AB$5)</f>
        <v>27508.494900441819</v>
      </c>
      <c r="AC36" s="13">
        <f>SUMIFS(Inyecciones!$E$2:$E$14185,Inyecciones!$A$2:$A$14185,Balance!AC$4,Inyecciones!$B$2:$B$14185,Balance!$B36,Inyecciones!$C$2:$C$14185,Balance!AC$5)</f>
        <v>24681.77493564782</v>
      </c>
      <c r="AD36" s="13">
        <f>SUMIFS(Inyecciones!$E$2:$E$14185,Inyecciones!$A$2:$A$14185,Balance!AD$4,Inyecciones!$B$2:$B$14185,Balance!$B36,Inyecciones!$C$2:$C$14185,Balance!AD$5)</f>
        <v>10434.93258881017</v>
      </c>
      <c r="AE36" s="13">
        <f>SUMIFS(Inyecciones!$E$2:$E$14185,Inyecciones!$A$2:$A$14185,Balance!AE$4,Inyecciones!$B$2:$B$14185,Balance!$B36,Inyecciones!$C$2:$C$14185,Balance!AE$5)</f>
        <v>10132.445046049121</v>
      </c>
      <c r="AF36" s="13">
        <f>SUMIFS(Inyecciones!$E$2:$E$14185,Inyecciones!$A$2:$A$14185,Balance!AF$4,Inyecciones!$B$2:$B$14185,Balance!$B36,Inyecciones!$C$2:$C$14185,Balance!AF$5)</f>
        <v>13485.459514719159</v>
      </c>
      <c r="AG36" s="13">
        <f>SUMIFS(Inyecciones!$E$2:$E$14185,Inyecciones!$A$2:$A$14185,Balance!AG$4,Inyecciones!$B$2:$B$14185,Balance!$B36,Inyecciones!$C$2:$C$14185,Balance!AG$5)</f>
        <v>18956.259756584001</v>
      </c>
      <c r="AH36" s="13">
        <f>SUMIFS(Inyecciones!$E$2:$E$14185,Inyecciones!$A$2:$A$14185,Balance!AH$4,Inyecciones!$B$2:$B$14185,Balance!$B36,Inyecciones!$C$2:$C$14185,Balance!AH$5)</f>
        <v>22958.207281154271</v>
      </c>
      <c r="AI36" s="13">
        <f>SUMIFS(Inyecciones!$E$2:$E$14185,Inyecciones!$A$2:$A$14185,Balance!AI$4,Inyecciones!$B$2:$B$14185,Balance!$B36,Inyecciones!$C$2:$C$14185,Balance!AI$5)</f>
        <v>22826.378437645319</v>
      </c>
      <c r="AJ36" s="13">
        <f>SUMIFS(Inyecciones!$E$2:$E$14185,Inyecciones!$A$2:$A$14185,Balance!AJ$4,Inyecciones!$B$2:$B$14185,Balance!$B36,Inyecciones!$C$2:$C$14185,Balance!AJ$5)</f>
        <v>16677.962855334881</v>
      </c>
      <c r="AK36" s="13">
        <f>SUMIFS(Inyecciones!$E$2:$E$14185,Inyecciones!$A$2:$A$14185,Balance!AK$4,Inyecciones!$B$2:$B$14185,Balance!$B36,Inyecciones!$C$2:$C$14185,Balance!AK$5)</f>
        <v>30730.68181983845</v>
      </c>
      <c r="AL36" s="14">
        <f>SUMIFS(Inyecciones!$E$2:$E$14185,Inyecciones!$A$2:$A$14185,Balance!AL$4,Inyecciones!$B$2:$B$14185,Balance!$B36,Inyecciones!$C$2:$C$14185,Balance!AL$5)</f>
        <v>28411.632634251659</v>
      </c>
      <c r="AM36" s="13"/>
      <c r="AN36" s="12">
        <f>SUMIFS('Retiro Mensual'!$E$2:$E$2629,'Retiro Mensual'!$A$2:$A$2629,AN$4,'Retiro Mensual'!$B$2:$B$2629,$B36,'Retiro Mensual'!$C$2:$C$2629,AN$5)</f>
        <v>0</v>
      </c>
      <c r="AO36" s="13">
        <f>SUMIFS('Retiro Mensual'!$E$2:$E$2629,'Retiro Mensual'!$A$2:$A$2629,AO$4,'Retiro Mensual'!$B$2:$B$2629,$B36,'Retiro Mensual'!$C$2:$C$2629,AO$5)</f>
        <v>0</v>
      </c>
      <c r="AP36" s="13">
        <f>SUMIFS('Retiro Mensual'!$E$2:$E$2629,'Retiro Mensual'!$A$2:$A$2629,AP$4,'Retiro Mensual'!$B$2:$B$2629,$B36,'Retiro Mensual'!$C$2:$C$2629,AP$5)</f>
        <v>0</v>
      </c>
      <c r="AQ36" s="13">
        <f>SUMIFS('Retiro Mensual'!$E$2:$E$2629,'Retiro Mensual'!$A$2:$A$2629,AQ$4,'Retiro Mensual'!$B$2:$B$2629,$B36,'Retiro Mensual'!$C$2:$C$2629,AQ$5)</f>
        <v>0</v>
      </c>
      <c r="AR36" s="13">
        <f>SUMIFS('Retiro Mensual'!$E$2:$E$2629,'Retiro Mensual'!$A$2:$A$2629,AR$4,'Retiro Mensual'!$B$2:$B$2629,$B36,'Retiro Mensual'!$C$2:$C$2629,AR$5)</f>
        <v>0</v>
      </c>
      <c r="AS36" s="13">
        <f>SUMIFS('Retiro Mensual'!$E$2:$E$2629,'Retiro Mensual'!$A$2:$A$2629,AS$4,'Retiro Mensual'!$B$2:$B$2629,$B36,'Retiro Mensual'!$C$2:$C$2629,AS$5)</f>
        <v>0</v>
      </c>
      <c r="AT36" s="13">
        <f>SUMIFS('Retiro Mensual'!$E$2:$E$2629,'Retiro Mensual'!$A$2:$A$2629,AT$4,'Retiro Mensual'!$B$2:$B$2629,$B36,'Retiro Mensual'!$C$2:$C$2629,AT$5)</f>
        <v>0</v>
      </c>
      <c r="AU36" s="13">
        <f>SUMIFS('Retiro Mensual'!$E$2:$E$2629,'Retiro Mensual'!$A$2:$A$2629,AU$4,'Retiro Mensual'!$B$2:$B$2629,$B36,'Retiro Mensual'!$C$2:$C$2629,AU$5)</f>
        <v>0</v>
      </c>
      <c r="AV36" s="13">
        <f>SUMIFS('Retiro Mensual'!$E$2:$E$2629,'Retiro Mensual'!$A$2:$A$2629,AV$4,'Retiro Mensual'!$B$2:$B$2629,$B36,'Retiro Mensual'!$C$2:$C$2629,AV$5)</f>
        <v>0</v>
      </c>
      <c r="AW36" s="13">
        <f>SUMIFS('Retiro Mensual'!$E$2:$E$2629,'Retiro Mensual'!$A$2:$A$2629,AW$4,'Retiro Mensual'!$B$2:$B$2629,$B36,'Retiro Mensual'!$C$2:$C$2629,AW$5)</f>
        <v>0</v>
      </c>
      <c r="AX36" s="13">
        <f>SUMIFS('Retiro Mensual'!$E$2:$E$2629,'Retiro Mensual'!$A$2:$A$2629,AX$4,'Retiro Mensual'!$B$2:$B$2629,$B36,'Retiro Mensual'!$C$2:$C$2629,AX$5)</f>
        <v>0</v>
      </c>
      <c r="AY36" s="14">
        <f>SUMIFS('Retiro Mensual'!$E$2:$E$2629,'Retiro Mensual'!$A$2:$A$2629,AY$4,'Retiro Mensual'!$B$2:$B$2629,$B36,'Retiro Mensual'!$C$2:$C$2629,AY$5)</f>
        <v>0</v>
      </c>
      <c r="AZ36" s="12">
        <f>SUMIFS('Retiro Mensual'!$E$2:$E$2629,'Retiro Mensual'!$A$2:$A$2629,AZ$4,'Retiro Mensual'!$B$2:$B$2629,$B36,'Retiro Mensual'!$C$2:$C$2629,AZ$5)</f>
        <v>0</v>
      </c>
      <c r="BA36" s="13">
        <f>SUMIFS('Retiro Mensual'!$E$2:$E$2629,'Retiro Mensual'!$A$2:$A$2629,BA$4,'Retiro Mensual'!$B$2:$B$2629,$B36,'Retiro Mensual'!$C$2:$C$2629,BA$5)</f>
        <v>0</v>
      </c>
      <c r="BB36" s="13">
        <f>SUMIFS('Retiro Mensual'!$E$2:$E$2629,'Retiro Mensual'!$A$2:$A$2629,BB$4,'Retiro Mensual'!$B$2:$B$2629,$B36,'Retiro Mensual'!$C$2:$C$2629,BB$5)</f>
        <v>0</v>
      </c>
      <c r="BC36" s="13">
        <f>SUMIFS('Retiro Mensual'!$E$2:$E$2629,'Retiro Mensual'!$A$2:$A$2629,BC$4,'Retiro Mensual'!$B$2:$B$2629,$B36,'Retiro Mensual'!$C$2:$C$2629,BC$5)</f>
        <v>0</v>
      </c>
      <c r="BD36" s="13">
        <f>SUMIFS('Retiro Mensual'!$E$2:$E$2629,'Retiro Mensual'!$A$2:$A$2629,BD$4,'Retiro Mensual'!$B$2:$B$2629,$B36,'Retiro Mensual'!$C$2:$C$2629,BD$5)</f>
        <v>0</v>
      </c>
      <c r="BE36" s="13">
        <f>SUMIFS('Retiro Mensual'!$E$2:$E$2629,'Retiro Mensual'!$A$2:$A$2629,BE$4,'Retiro Mensual'!$B$2:$B$2629,$B36,'Retiro Mensual'!$C$2:$C$2629,BE$5)</f>
        <v>0</v>
      </c>
      <c r="BF36" s="13">
        <f>SUMIFS('Retiro Mensual'!$E$2:$E$2629,'Retiro Mensual'!$A$2:$A$2629,BF$4,'Retiro Mensual'!$B$2:$B$2629,$B36,'Retiro Mensual'!$C$2:$C$2629,BF$5)</f>
        <v>0</v>
      </c>
      <c r="BG36" s="13">
        <f>SUMIFS('Retiro Mensual'!$E$2:$E$2629,'Retiro Mensual'!$A$2:$A$2629,BG$4,'Retiro Mensual'!$B$2:$B$2629,$B36,'Retiro Mensual'!$C$2:$C$2629,BG$5)</f>
        <v>0</v>
      </c>
      <c r="BH36" s="13">
        <f>SUMIFS('Retiro Mensual'!$E$2:$E$2629,'Retiro Mensual'!$A$2:$A$2629,BH$4,'Retiro Mensual'!$B$2:$B$2629,$B36,'Retiro Mensual'!$C$2:$C$2629,BH$5)</f>
        <v>0</v>
      </c>
      <c r="BI36" s="13">
        <f>SUMIFS('Retiro Mensual'!$E$2:$E$2629,'Retiro Mensual'!$A$2:$A$2629,BI$4,'Retiro Mensual'!$B$2:$B$2629,$B36,'Retiro Mensual'!$C$2:$C$2629,BI$5)</f>
        <v>0</v>
      </c>
      <c r="BJ36" s="13">
        <f>SUMIFS('Retiro Mensual'!$E$2:$E$2629,'Retiro Mensual'!$A$2:$A$2629,BJ$4,'Retiro Mensual'!$B$2:$B$2629,$B36,'Retiro Mensual'!$C$2:$C$2629,BJ$5)</f>
        <v>0</v>
      </c>
      <c r="BK36" s="14">
        <f>SUMIFS('Retiro Mensual'!$E$2:$E$2629,'Retiro Mensual'!$A$2:$A$2629,BK$4,'Retiro Mensual'!$B$2:$B$2629,$B36,'Retiro Mensual'!$C$2:$C$2629,BK$5)</f>
        <v>0</v>
      </c>
      <c r="BL36" s="12">
        <f>SUMIFS('Retiro Mensual'!$E$2:$E$2629,'Retiro Mensual'!$A$2:$A$2629,BL$4,'Retiro Mensual'!$B$2:$B$2629,$B36,'Retiro Mensual'!$C$2:$C$2629,BL$5)</f>
        <v>0</v>
      </c>
      <c r="BM36" s="13">
        <f>SUMIFS('Retiro Mensual'!$E$2:$E$2629,'Retiro Mensual'!$A$2:$A$2629,BM$4,'Retiro Mensual'!$B$2:$B$2629,$B36,'Retiro Mensual'!$C$2:$C$2629,BM$5)</f>
        <v>0</v>
      </c>
      <c r="BN36" s="13">
        <f>SUMIFS('Retiro Mensual'!$E$2:$E$2629,'Retiro Mensual'!$A$2:$A$2629,BN$4,'Retiro Mensual'!$B$2:$B$2629,$B36,'Retiro Mensual'!$C$2:$C$2629,BN$5)</f>
        <v>0</v>
      </c>
      <c r="BO36" s="13">
        <f>SUMIFS('Retiro Mensual'!$E$2:$E$2629,'Retiro Mensual'!$A$2:$A$2629,BO$4,'Retiro Mensual'!$B$2:$B$2629,$B36,'Retiro Mensual'!$C$2:$C$2629,BO$5)</f>
        <v>0</v>
      </c>
      <c r="BP36" s="13">
        <f>SUMIFS('Retiro Mensual'!$E$2:$E$2629,'Retiro Mensual'!$A$2:$A$2629,BP$4,'Retiro Mensual'!$B$2:$B$2629,$B36,'Retiro Mensual'!$C$2:$C$2629,BP$5)</f>
        <v>0</v>
      </c>
      <c r="BQ36" s="13">
        <f>SUMIFS('Retiro Mensual'!$E$2:$E$2629,'Retiro Mensual'!$A$2:$A$2629,BQ$4,'Retiro Mensual'!$B$2:$B$2629,$B36,'Retiro Mensual'!$C$2:$C$2629,BQ$5)</f>
        <v>0</v>
      </c>
      <c r="BR36" s="13">
        <f>SUMIFS('Retiro Mensual'!$E$2:$E$2629,'Retiro Mensual'!$A$2:$A$2629,BR$4,'Retiro Mensual'!$B$2:$B$2629,$B36,'Retiro Mensual'!$C$2:$C$2629,BR$5)</f>
        <v>0</v>
      </c>
      <c r="BS36" s="13">
        <f>SUMIFS('Retiro Mensual'!$E$2:$E$2629,'Retiro Mensual'!$A$2:$A$2629,BS$4,'Retiro Mensual'!$B$2:$B$2629,$B36,'Retiro Mensual'!$C$2:$C$2629,BS$5)</f>
        <v>0</v>
      </c>
      <c r="BT36" s="13">
        <f>SUMIFS('Retiro Mensual'!$E$2:$E$2629,'Retiro Mensual'!$A$2:$A$2629,BT$4,'Retiro Mensual'!$B$2:$B$2629,$B36,'Retiro Mensual'!$C$2:$C$2629,BT$5)</f>
        <v>0</v>
      </c>
      <c r="BU36" s="13">
        <f>SUMIFS('Retiro Mensual'!$E$2:$E$2629,'Retiro Mensual'!$A$2:$A$2629,BU$4,'Retiro Mensual'!$B$2:$B$2629,$B36,'Retiro Mensual'!$C$2:$C$2629,BU$5)</f>
        <v>0</v>
      </c>
      <c r="BV36" s="13">
        <f>SUMIFS('Retiro Mensual'!$E$2:$E$2629,'Retiro Mensual'!$A$2:$A$2629,BV$4,'Retiro Mensual'!$B$2:$B$2629,$B36,'Retiro Mensual'!$C$2:$C$2629,BV$5)</f>
        <v>0</v>
      </c>
      <c r="BW36" s="14">
        <f>SUMIFS('Retiro Mensual'!$E$2:$E$2629,'Retiro Mensual'!$A$2:$A$2629,BW$4,'Retiro Mensual'!$B$2:$B$2629,$B36,'Retiro Mensual'!$C$2:$C$2629,BW$5)</f>
        <v>0</v>
      </c>
      <c r="BX36" s="13"/>
      <c r="BY36" s="12">
        <f>SUMIFS('Compra Ventas'!$E$2:$E$2700,'Compra Ventas'!$A$2:$A$2700,BY$4,'Compra Ventas'!$B$2:$B$2700,$B36,'Compra Ventas'!$C$2:$C$2700,BY$5)</f>
        <v>0</v>
      </c>
      <c r="BZ36" s="13">
        <f>SUMIFS('Compra Ventas'!$E$2:$E$2700,'Compra Ventas'!$A$2:$A$2700,BZ$4,'Compra Ventas'!$B$2:$B$2700,$B36,'Compra Ventas'!$C$2:$C$2700,BZ$5)</f>
        <v>0</v>
      </c>
      <c r="CA36" s="13">
        <f>SUMIFS('Compra Ventas'!$E$2:$E$2700,'Compra Ventas'!$A$2:$A$2700,CA$4,'Compra Ventas'!$B$2:$B$2700,$B36,'Compra Ventas'!$C$2:$C$2700,CA$5)</f>
        <v>0</v>
      </c>
      <c r="CB36" s="13">
        <f>SUMIFS('Compra Ventas'!$E$2:$E$2700,'Compra Ventas'!$A$2:$A$2700,CB$4,'Compra Ventas'!$B$2:$B$2700,$B36,'Compra Ventas'!$C$2:$C$2700,CB$5)</f>
        <v>0</v>
      </c>
      <c r="CC36" s="13">
        <f>SUMIFS('Compra Ventas'!$E$2:$E$2700,'Compra Ventas'!$A$2:$A$2700,CC$4,'Compra Ventas'!$B$2:$B$2700,$B36,'Compra Ventas'!$C$2:$C$2700,CC$5)</f>
        <v>0</v>
      </c>
      <c r="CD36" s="13">
        <f>SUMIFS('Compra Ventas'!$E$2:$E$2700,'Compra Ventas'!$A$2:$A$2700,CD$4,'Compra Ventas'!$B$2:$B$2700,$B36,'Compra Ventas'!$C$2:$C$2700,CD$5)</f>
        <v>0</v>
      </c>
      <c r="CE36" s="13">
        <f>SUMIFS('Compra Ventas'!$E$2:$E$2700,'Compra Ventas'!$A$2:$A$2700,CE$4,'Compra Ventas'!$B$2:$B$2700,$B36,'Compra Ventas'!$C$2:$C$2700,CE$5)</f>
        <v>0</v>
      </c>
      <c r="CF36" s="13">
        <f>SUMIFS('Compra Ventas'!$E$2:$E$2700,'Compra Ventas'!$A$2:$A$2700,CF$4,'Compra Ventas'!$B$2:$B$2700,$B36,'Compra Ventas'!$C$2:$C$2700,CF$5)</f>
        <v>0</v>
      </c>
      <c r="CG36" s="13">
        <f>SUMIFS('Compra Ventas'!$E$2:$E$2700,'Compra Ventas'!$A$2:$A$2700,CG$4,'Compra Ventas'!$B$2:$B$2700,$B36,'Compra Ventas'!$C$2:$C$2700,CG$5)</f>
        <v>0</v>
      </c>
      <c r="CH36" s="13">
        <f>SUMIFS('Compra Ventas'!$E$2:$E$2700,'Compra Ventas'!$A$2:$A$2700,CH$4,'Compra Ventas'!$B$2:$B$2700,$B36,'Compra Ventas'!$C$2:$C$2700,CH$5)</f>
        <v>0</v>
      </c>
      <c r="CI36" s="13">
        <f>SUMIFS('Compra Ventas'!$E$2:$E$2700,'Compra Ventas'!$A$2:$A$2700,CI$4,'Compra Ventas'!$B$2:$B$2700,$B36,'Compra Ventas'!$C$2:$C$2700,CI$5)</f>
        <v>0</v>
      </c>
      <c r="CJ36" s="14">
        <f>SUMIFS('Compra Ventas'!$E$2:$E$2700,'Compra Ventas'!$A$2:$A$2700,CJ$4,'Compra Ventas'!$B$2:$B$2700,$B36,'Compra Ventas'!$C$2:$C$2700,CJ$5)</f>
        <v>0</v>
      </c>
      <c r="CK36" s="12">
        <f>SUMIFS('Compra Ventas'!$E$2:$E$2700,'Compra Ventas'!$A$2:$A$2700,CK$4,'Compra Ventas'!$B$2:$B$2700,$B36,'Compra Ventas'!$C$2:$C$2700,CK$5)</f>
        <v>0</v>
      </c>
      <c r="CL36" s="13">
        <f>SUMIFS('Compra Ventas'!$E$2:$E$2700,'Compra Ventas'!$A$2:$A$2700,CL$4,'Compra Ventas'!$B$2:$B$2700,$B36,'Compra Ventas'!$C$2:$C$2700,CL$5)</f>
        <v>0</v>
      </c>
      <c r="CM36" s="13">
        <f>SUMIFS('Compra Ventas'!$E$2:$E$2700,'Compra Ventas'!$A$2:$A$2700,CM$4,'Compra Ventas'!$B$2:$B$2700,$B36,'Compra Ventas'!$C$2:$C$2700,CM$5)</f>
        <v>0</v>
      </c>
      <c r="CN36" s="13">
        <f>SUMIFS('Compra Ventas'!$E$2:$E$2700,'Compra Ventas'!$A$2:$A$2700,CN$4,'Compra Ventas'!$B$2:$B$2700,$B36,'Compra Ventas'!$C$2:$C$2700,CN$5)</f>
        <v>0</v>
      </c>
      <c r="CO36" s="13">
        <f>SUMIFS('Compra Ventas'!$E$2:$E$2700,'Compra Ventas'!$A$2:$A$2700,CO$4,'Compra Ventas'!$B$2:$B$2700,$B36,'Compra Ventas'!$C$2:$C$2700,CO$5)</f>
        <v>0</v>
      </c>
      <c r="CP36" s="13">
        <f>SUMIFS('Compra Ventas'!$E$2:$E$2700,'Compra Ventas'!$A$2:$A$2700,CP$4,'Compra Ventas'!$B$2:$B$2700,$B36,'Compra Ventas'!$C$2:$C$2700,CP$5)</f>
        <v>0</v>
      </c>
      <c r="CQ36" s="13">
        <f>SUMIFS('Compra Ventas'!$E$2:$E$2700,'Compra Ventas'!$A$2:$A$2700,CQ$4,'Compra Ventas'!$B$2:$B$2700,$B36,'Compra Ventas'!$C$2:$C$2700,CQ$5)</f>
        <v>0</v>
      </c>
      <c r="CR36" s="13">
        <f>SUMIFS('Compra Ventas'!$E$2:$E$2700,'Compra Ventas'!$A$2:$A$2700,CR$4,'Compra Ventas'!$B$2:$B$2700,$B36,'Compra Ventas'!$C$2:$C$2700,CR$5)</f>
        <v>0</v>
      </c>
      <c r="CS36" s="13">
        <f>SUMIFS('Compra Ventas'!$E$2:$E$2700,'Compra Ventas'!$A$2:$A$2700,CS$4,'Compra Ventas'!$B$2:$B$2700,$B36,'Compra Ventas'!$C$2:$C$2700,CS$5)</f>
        <v>0</v>
      </c>
      <c r="CT36" s="13">
        <f>SUMIFS('Compra Ventas'!$E$2:$E$2700,'Compra Ventas'!$A$2:$A$2700,CT$4,'Compra Ventas'!$B$2:$B$2700,$B36,'Compra Ventas'!$C$2:$C$2700,CT$5)</f>
        <v>0</v>
      </c>
      <c r="CU36" s="13">
        <f>SUMIFS('Compra Ventas'!$E$2:$E$2700,'Compra Ventas'!$A$2:$A$2700,CU$4,'Compra Ventas'!$B$2:$B$2700,$B36,'Compra Ventas'!$C$2:$C$2700,CU$5)</f>
        <v>0</v>
      </c>
      <c r="CV36" s="14">
        <f>SUMIFS('Compra Ventas'!$E$2:$E$2700,'Compra Ventas'!$A$2:$A$2700,CV$4,'Compra Ventas'!$B$2:$B$2700,$B36,'Compra Ventas'!$C$2:$C$2700,CV$5)</f>
        <v>0</v>
      </c>
      <c r="CW36" s="12">
        <f>SUMIFS('Compra Ventas'!$E$2:$E$2700,'Compra Ventas'!$A$2:$A$2700,CW$4,'Compra Ventas'!$B$2:$B$2700,$B36,'Compra Ventas'!$C$2:$C$2700,CW$5)</f>
        <v>0</v>
      </c>
      <c r="CX36" s="13">
        <f>SUMIFS('Compra Ventas'!$E$2:$E$2700,'Compra Ventas'!$A$2:$A$2700,CX$4,'Compra Ventas'!$B$2:$B$2700,$B36,'Compra Ventas'!$C$2:$C$2700,CX$5)</f>
        <v>0</v>
      </c>
      <c r="CY36" s="13">
        <f>SUMIFS('Compra Ventas'!$E$2:$E$2700,'Compra Ventas'!$A$2:$A$2700,CY$4,'Compra Ventas'!$B$2:$B$2700,$B36,'Compra Ventas'!$C$2:$C$2700,CY$5)</f>
        <v>0</v>
      </c>
      <c r="CZ36" s="13">
        <f>SUMIFS('Compra Ventas'!$E$2:$E$2700,'Compra Ventas'!$A$2:$A$2700,CZ$4,'Compra Ventas'!$B$2:$B$2700,$B36,'Compra Ventas'!$C$2:$C$2700,CZ$5)</f>
        <v>0</v>
      </c>
      <c r="DA36" s="13">
        <f>SUMIFS('Compra Ventas'!$E$2:$E$2700,'Compra Ventas'!$A$2:$A$2700,DA$4,'Compra Ventas'!$B$2:$B$2700,$B36,'Compra Ventas'!$C$2:$C$2700,DA$5)</f>
        <v>0</v>
      </c>
      <c r="DB36" s="13">
        <f>SUMIFS('Compra Ventas'!$E$2:$E$2700,'Compra Ventas'!$A$2:$A$2700,DB$4,'Compra Ventas'!$B$2:$B$2700,$B36,'Compra Ventas'!$C$2:$C$2700,DB$5)</f>
        <v>0</v>
      </c>
      <c r="DC36" s="13">
        <f>SUMIFS('Compra Ventas'!$E$2:$E$2700,'Compra Ventas'!$A$2:$A$2700,DC$4,'Compra Ventas'!$B$2:$B$2700,$B36,'Compra Ventas'!$C$2:$C$2700,DC$5)</f>
        <v>0</v>
      </c>
      <c r="DD36" s="13">
        <f>SUMIFS('Compra Ventas'!$E$2:$E$2700,'Compra Ventas'!$A$2:$A$2700,DD$4,'Compra Ventas'!$B$2:$B$2700,$B36,'Compra Ventas'!$C$2:$C$2700,DD$5)</f>
        <v>0</v>
      </c>
      <c r="DE36" s="13">
        <f>SUMIFS('Compra Ventas'!$E$2:$E$2700,'Compra Ventas'!$A$2:$A$2700,DE$4,'Compra Ventas'!$B$2:$B$2700,$B36,'Compra Ventas'!$C$2:$C$2700,DE$5)</f>
        <v>0</v>
      </c>
      <c r="DF36" s="13">
        <f>SUMIFS('Compra Ventas'!$E$2:$E$2700,'Compra Ventas'!$A$2:$A$2700,DF$4,'Compra Ventas'!$B$2:$B$2700,$B36,'Compra Ventas'!$C$2:$C$2700,DF$5)</f>
        <v>0</v>
      </c>
      <c r="DG36" s="13">
        <f>SUMIFS('Compra Ventas'!$E$2:$E$2700,'Compra Ventas'!$A$2:$A$2700,DG$4,'Compra Ventas'!$B$2:$B$2700,$B36,'Compra Ventas'!$C$2:$C$2700,DG$5)</f>
        <v>0</v>
      </c>
      <c r="DH36" s="14">
        <f>SUMIFS('Compra Ventas'!$E$2:$E$2700,'Compra Ventas'!$A$2:$A$2700,DH$4,'Compra Ventas'!$B$2:$B$2700,$B36,'Compra Ventas'!$C$2:$C$2700,DH$5)</f>
        <v>0</v>
      </c>
      <c r="DI36" s="84"/>
      <c r="DJ36" s="98">
        <f>SUMIFS('Ajuste Ciclado'!D$5:D$47,'Ajuste Ciclado'!$C$5:$C$47,Balance!DJ$4,'Ajuste Ciclado'!$B$5:$B$47,Balance!$B36)</f>
        <v>0</v>
      </c>
      <c r="DK36" s="99">
        <f>SUMIFS('Ajuste Ciclado'!E$5:E$47,'Ajuste Ciclado'!$C$5:$C$47,Balance!DK$4,'Ajuste Ciclado'!$B$5:$B$47,Balance!$B36)</f>
        <v>0</v>
      </c>
      <c r="DL36" s="99">
        <f>SUMIFS('Ajuste Ciclado'!F$5:F$47,'Ajuste Ciclado'!$C$5:$C$47,Balance!DL$4,'Ajuste Ciclado'!$B$5:$B$47,Balance!$B36)</f>
        <v>0</v>
      </c>
      <c r="DM36" s="99">
        <f>SUMIFS('Ajuste Ciclado'!G$5:G$47,'Ajuste Ciclado'!$C$5:$C$47,Balance!DM$4,'Ajuste Ciclado'!$B$5:$B$47,Balance!$B36)</f>
        <v>0</v>
      </c>
      <c r="DN36" s="99">
        <f>SUMIFS('Ajuste Ciclado'!H$5:H$47,'Ajuste Ciclado'!$C$5:$C$47,Balance!DN$4,'Ajuste Ciclado'!$B$5:$B$47,Balance!$B36)</f>
        <v>0</v>
      </c>
      <c r="DO36" s="99">
        <f>SUMIFS('Ajuste Ciclado'!I$5:I$47,'Ajuste Ciclado'!$C$5:$C$47,Balance!DO$4,'Ajuste Ciclado'!$B$5:$B$47,Balance!$B36)</f>
        <v>0</v>
      </c>
      <c r="DP36" s="99">
        <f>SUMIFS('Ajuste Ciclado'!J$5:J$47,'Ajuste Ciclado'!$C$5:$C$47,Balance!DP$4,'Ajuste Ciclado'!$B$5:$B$47,Balance!$B36)</f>
        <v>0</v>
      </c>
      <c r="DQ36" s="99">
        <f>SUMIFS('Ajuste Ciclado'!K$5:K$47,'Ajuste Ciclado'!$C$5:$C$47,Balance!DQ$4,'Ajuste Ciclado'!$B$5:$B$47,Balance!$B36)</f>
        <v>0</v>
      </c>
      <c r="DR36" s="99">
        <f>SUMIFS('Ajuste Ciclado'!L$5:L$47,'Ajuste Ciclado'!$C$5:$C$47,Balance!DR$4,'Ajuste Ciclado'!$B$5:$B$47,Balance!$B36)</f>
        <v>0</v>
      </c>
      <c r="DS36" s="99">
        <f>SUMIFS('Ajuste Ciclado'!M$5:M$47,'Ajuste Ciclado'!$C$5:$C$47,Balance!DS$4,'Ajuste Ciclado'!$B$5:$B$47,Balance!$B36)</f>
        <v>0</v>
      </c>
      <c r="DT36" s="99">
        <f>SUMIFS('Ajuste Ciclado'!N$5:N$47,'Ajuste Ciclado'!$C$5:$C$47,Balance!DT$4,'Ajuste Ciclado'!$B$5:$B$47,Balance!$B36)</f>
        <v>0</v>
      </c>
      <c r="DU36" s="100">
        <f>SUMIFS('Ajuste Ciclado'!O$5:O$47,'Ajuste Ciclado'!$C$5:$C$47,Balance!DU$4,'Ajuste Ciclado'!$B$5:$B$47,Balance!$B36)</f>
        <v>0</v>
      </c>
      <c r="DV36" s="98">
        <f>SUMIFS('Ajuste Ciclado'!D$5:D$47,'Ajuste Ciclado'!$C$5:$C$47,Balance!DV$4,'Ajuste Ciclado'!$B$5:$B$47,Balance!$B36)</f>
        <v>0</v>
      </c>
      <c r="DW36" s="99">
        <f>SUMIFS('Ajuste Ciclado'!E$5:E$47,'Ajuste Ciclado'!$C$5:$C$47,Balance!DW$4,'Ajuste Ciclado'!$B$5:$B$47,Balance!$B36)</f>
        <v>0</v>
      </c>
      <c r="DX36" s="99">
        <f>SUMIFS('Ajuste Ciclado'!F$5:F$47,'Ajuste Ciclado'!$C$5:$C$47,Balance!DX$4,'Ajuste Ciclado'!$B$5:$B$47,Balance!$B36)</f>
        <v>0</v>
      </c>
      <c r="DY36" s="99">
        <f>SUMIFS('Ajuste Ciclado'!G$5:G$47,'Ajuste Ciclado'!$C$5:$C$47,Balance!DY$4,'Ajuste Ciclado'!$B$5:$B$47,Balance!$B36)</f>
        <v>0</v>
      </c>
      <c r="DZ36" s="99">
        <f>SUMIFS('Ajuste Ciclado'!H$5:H$47,'Ajuste Ciclado'!$C$5:$C$47,Balance!DZ$4,'Ajuste Ciclado'!$B$5:$B$47,Balance!$B36)</f>
        <v>0</v>
      </c>
      <c r="EA36" s="99">
        <f>SUMIFS('Ajuste Ciclado'!I$5:I$47,'Ajuste Ciclado'!$C$5:$C$47,Balance!EA$4,'Ajuste Ciclado'!$B$5:$B$47,Balance!$B36)</f>
        <v>0</v>
      </c>
      <c r="EB36" s="99">
        <f>SUMIFS('Ajuste Ciclado'!J$5:J$47,'Ajuste Ciclado'!$C$5:$C$47,Balance!EB$4,'Ajuste Ciclado'!$B$5:$B$47,Balance!$B36)</f>
        <v>0</v>
      </c>
      <c r="EC36" s="99">
        <f>SUMIFS('Ajuste Ciclado'!K$5:K$47,'Ajuste Ciclado'!$C$5:$C$47,Balance!EC$4,'Ajuste Ciclado'!$B$5:$B$47,Balance!$B36)</f>
        <v>0</v>
      </c>
      <c r="ED36" s="99">
        <f>SUMIFS('Ajuste Ciclado'!L$5:L$47,'Ajuste Ciclado'!$C$5:$C$47,Balance!ED$4,'Ajuste Ciclado'!$B$5:$B$47,Balance!$B36)</f>
        <v>0</v>
      </c>
      <c r="EE36" s="99">
        <f>SUMIFS('Ajuste Ciclado'!M$5:M$47,'Ajuste Ciclado'!$C$5:$C$47,Balance!EE$4,'Ajuste Ciclado'!$B$5:$B$47,Balance!$B36)</f>
        <v>0</v>
      </c>
      <c r="EF36" s="99">
        <f>SUMIFS('Ajuste Ciclado'!N$5:N$47,'Ajuste Ciclado'!$C$5:$C$47,Balance!EF$4,'Ajuste Ciclado'!$B$5:$B$47,Balance!$B36)</f>
        <v>0</v>
      </c>
      <c r="EG36" s="100">
        <f>SUMIFS('Ajuste Ciclado'!O$5:O$47,'Ajuste Ciclado'!$C$5:$C$47,Balance!EG$4,'Ajuste Ciclado'!$B$5:$B$47,Balance!$B36)</f>
        <v>0</v>
      </c>
      <c r="EH36" s="98">
        <f>SUMIFS('Ajuste Ciclado'!D$5:D$47,'Ajuste Ciclado'!$C$5:$C$47,Balance!EH$4,'Ajuste Ciclado'!$B$5:$B$47,Balance!$B36)</f>
        <v>0</v>
      </c>
      <c r="EI36" s="99">
        <f>SUMIFS('Ajuste Ciclado'!E$5:E$47,'Ajuste Ciclado'!$C$5:$C$47,Balance!EI$4,'Ajuste Ciclado'!$B$5:$B$47,Balance!$B36)</f>
        <v>0</v>
      </c>
      <c r="EJ36" s="99">
        <f>SUMIFS('Ajuste Ciclado'!F$5:F$47,'Ajuste Ciclado'!$C$5:$C$47,Balance!EJ$4,'Ajuste Ciclado'!$B$5:$B$47,Balance!$B36)</f>
        <v>0</v>
      </c>
      <c r="EK36" s="99">
        <f>SUMIFS('Ajuste Ciclado'!G$5:G$47,'Ajuste Ciclado'!$C$5:$C$47,Balance!EK$4,'Ajuste Ciclado'!$B$5:$B$47,Balance!$B36)</f>
        <v>0</v>
      </c>
      <c r="EL36" s="99">
        <f>SUMIFS('Ajuste Ciclado'!H$5:H$47,'Ajuste Ciclado'!$C$5:$C$47,Balance!EL$4,'Ajuste Ciclado'!$B$5:$B$47,Balance!$B36)</f>
        <v>0</v>
      </c>
      <c r="EM36" s="99">
        <f>SUMIFS('Ajuste Ciclado'!I$5:I$47,'Ajuste Ciclado'!$C$5:$C$47,Balance!EM$4,'Ajuste Ciclado'!$B$5:$B$47,Balance!$B36)</f>
        <v>0</v>
      </c>
      <c r="EN36" s="99">
        <f>SUMIFS('Ajuste Ciclado'!J$5:J$47,'Ajuste Ciclado'!$C$5:$C$47,Balance!EN$4,'Ajuste Ciclado'!$B$5:$B$47,Balance!$B36)</f>
        <v>0</v>
      </c>
      <c r="EO36" s="99">
        <f>SUMIFS('Ajuste Ciclado'!K$5:K$47,'Ajuste Ciclado'!$C$5:$C$47,Balance!EO$4,'Ajuste Ciclado'!$B$5:$B$47,Balance!$B36)</f>
        <v>0</v>
      </c>
      <c r="EP36" s="99">
        <f>SUMIFS('Ajuste Ciclado'!L$5:L$47,'Ajuste Ciclado'!$C$5:$C$47,Balance!EP$4,'Ajuste Ciclado'!$B$5:$B$47,Balance!$B36)</f>
        <v>0</v>
      </c>
      <c r="EQ36" s="99">
        <f>SUMIFS('Ajuste Ciclado'!M$5:M$47,'Ajuste Ciclado'!$C$5:$C$47,Balance!EQ$4,'Ajuste Ciclado'!$B$5:$B$47,Balance!$B36)</f>
        <v>0</v>
      </c>
      <c r="ER36" s="99">
        <f>SUMIFS('Ajuste Ciclado'!N$5:N$47,'Ajuste Ciclado'!$C$5:$C$47,Balance!ER$4,'Ajuste Ciclado'!$B$5:$B$47,Balance!$B36)</f>
        <v>0</v>
      </c>
      <c r="ES36" s="100">
        <f>SUMIFS('Ajuste Ciclado'!O$5:O$47,'Ajuste Ciclado'!$C$5:$C$47,Balance!ES$4,'Ajuste Ciclado'!$B$5:$B$47,Balance!$B36)</f>
        <v>0</v>
      </c>
      <c r="ET36" s="84"/>
      <c r="EU36" s="12">
        <f t="shared" si="129"/>
        <v>44894.689883458203</v>
      </c>
      <c r="EV36" s="13">
        <f t="shared" si="93"/>
        <v>27324.121588921302</v>
      </c>
      <c r="EW36" s="13">
        <f t="shared" si="94"/>
        <v>24486.5601327148</v>
      </c>
      <c r="EX36" s="13">
        <f t="shared" si="95"/>
        <v>9711.1421751626349</v>
      </c>
      <c r="EY36" s="13">
        <f t="shared" si="96"/>
        <v>9933.9270581318888</v>
      </c>
      <c r="EZ36" s="13">
        <f t="shared" si="97"/>
        <v>12574.855121977949</v>
      </c>
      <c r="FA36" s="13">
        <f t="shared" si="98"/>
        <v>16645.17063222469</v>
      </c>
      <c r="FB36" s="13">
        <f t="shared" si="99"/>
        <v>20005.46928547911</v>
      </c>
      <c r="FC36" s="13">
        <f t="shared" si="100"/>
        <v>20608.656134976231</v>
      </c>
      <c r="FD36" s="13">
        <f t="shared" si="101"/>
        <v>5278.2981824950239</v>
      </c>
      <c r="FE36" s="13">
        <f t="shared" si="102"/>
        <v>1986.39379599413</v>
      </c>
      <c r="FF36" s="14">
        <f t="shared" si="103"/>
        <v>3757.6285211275581</v>
      </c>
      <c r="FG36" s="12">
        <f t="shared" si="104"/>
        <v>44982.873147968763</v>
      </c>
      <c r="FH36" s="13">
        <f t="shared" si="105"/>
        <v>27454.194415803631</v>
      </c>
      <c r="FI36" s="13">
        <f t="shared" si="106"/>
        <v>24757.48612783233</v>
      </c>
      <c r="FJ36" s="13">
        <f t="shared" si="107"/>
        <v>10526.3685548947</v>
      </c>
      <c r="FK36" s="13">
        <f t="shared" si="108"/>
        <v>9815.3959145751287</v>
      </c>
      <c r="FL36" s="13">
        <f t="shared" si="109"/>
        <v>12717.587340905369</v>
      </c>
      <c r="FM36" s="13">
        <f t="shared" si="110"/>
        <v>17555.75404997517</v>
      </c>
      <c r="FN36" s="13">
        <f t="shared" si="111"/>
        <v>20773.87644112308</v>
      </c>
      <c r="FO36" s="13">
        <f t="shared" si="112"/>
        <v>24059.397646332989</v>
      </c>
      <c r="FP36" s="13">
        <f t="shared" si="113"/>
        <v>7734.2543005236894</v>
      </c>
      <c r="FQ36" s="13">
        <f t="shared" si="114"/>
        <v>15598.200525692029</v>
      </c>
      <c r="FR36" s="14">
        <f t="shared" si="115"/>
        <v>19639.091382049879</v>
      </c>
      <c r="FS36" s="12">
        <f t="shared" si="116"/>
        <v>45008.285291904212</v>
      </c>
      <c r="FT36" s="13">
        <f t="shared" si="117"/>
        <v>27508.494900441819</v>
      </c>
      <c r="FU36" s="13">
        <f t="shared" si="118"/>
        <v>24681.77493564782</v>
      </c>
      <c r="FV36" s="13">
        <f t="shared" si="119"/>
        <v>10434.93258881017</v>
      </c>
      <c r="FW36" s="13">
        <f t="shared" si="120"/>
        <v>10132.445046049121</v>
      </c>
      <c r="FX36" s="13">
        <f t="shared" si="121"/>
        <v>13485.459514719159</v>
      </c>
      <c r="FY36" s="13">
        <f t="shared" si="122"/>
        <v>18956.259756584001</v>
      </c>
      <c r="FZ36" s="13">
        <f t="shared" si="123"/>
        <v>22958.207281154271</v>
      </c>
      <c r="GA36" s="13">
        <f t="shared" si="124"/>
        <v>22826.378437645319</v>
      </c>
      <c r="GB36" s="13">
        <f t="shared" si="125"/>
        <v>16677.962855334881</v>
      </c>
      <c r="GC36" s="13">
        <f t="shared" si="126"/>
        <v>30730.68181983845</v>
      </c>
      <c r="GD36" s="14">
        <f t="shared" si="127"/>
        <v>28411.632634251659</v>
      </c>
      <c r="GE36" s="84"/>
      <c r="GF36" s="12">
        <f t="shared" si="130"/>
        <v>197206.91251266352</v>
      </c>
      <c r="GG36" s="13">
        <f t="shared" si="130"/>
        <v>235614.47984767676</v>
      </c>
      <c r="GH36" s="14">
        <f t="shared" si="130"/>
        <v>271812.51506238087</v>
      </c>
      <c r="GI36" s="6">
        <f t="shared" si="131"/>
        <v>1</v>
      </c>
      <c r="GJ36" s="12">
        <f t="shared" si="132"/>
        <v>0</v>
      </c>
      <c r="GK36" s="13">
        <f t="shared" si="133"/>
        <v>0</v>
      </c>
      <c r="GL36" s="14">
        <f t="shared" si="134"/>
        <v>0</v>
      </c>
      <c r="GM36" s="84"/>
      <c r="GN36" s="66">
        <f t="shared" si="135"/>
        <v>0</v>
      </c>
      <c r="GO36" s="84"/>
      <c r="GP36" s="63" t="str" cm="1">
        <f t="array" ref="GP36">INDEX($GF$4:$GH$4,1,GI36)</f>
        <v>Sample 1</v>
      </c>
      <c r="GQ36" s="12">
        <f t="shared" si="136"/>
        <v>1986.39379599413</v>
      </c>
      <c r="GR36" s="13">
        <f t="shared" si="136"/>
        <v>3757.6285211275581</v>
      </c>
      <c r="GS36" s="14">
        <f t="shared" si="136"/>
        <v>5278.2981824950239</v>
      </c>
      <c r="GT36" s="12">
        <f t="shared" si="137"/>
        <v>7734.2543005236894</v>
      </c>
      <c r="GU36" s="13">
        <f t="shared" si="137"/>
        <v>9815.3959145751287</v>
      </c>
      <c r="GV36" s="14">
        <f t="shared" si="137"/>
        <v>10526.3685548947</v>
      </c>
      <c r="GW36" s="12">
        <f t="shared" si="138"/>
        <v>10132.445046049121</v>
      </c>
      <c r="GX36" s="13">
        <f t="shared" si="138"/>
        <v>10434.93258881017</v>
      </c>
      <c r="GY36" s="14">
        <f t="shared" si="138"/>
        <v>13485.459514719159</v>
      </c>
      <c r="GZ36" s="84" t="str">
        <f t="shared" si="128"/>
        <v>Sample 1</v>
      </c>
      <c r="HA36" s="12">
        <f t="shared" si="139"/>
        <v>0</v>
      </c>
      <c r="HB36" s="13">
        <f t="shared" si="139"/>
        <v>0</v>
      </c>
      <c r="HC36" s="14">
        <f t="shared" si="139"/>
        <v>0</v>
      </c>
      <c r="HD36" s="6">
        <f t="shared" si="140"/>
        <v>0</v>
      </c>
      <c r="HE36" s="84" t="str">
        <f t="shared" si="141"/>
        <v>Ok</v>
      </c>
    </row>
    <row r="37" spans="2:213" hidden="1" x14ac:dyDescent="0.3">
      <c r="B37" s="84" t="s">
        <v>400</v>
      </c>
      <c r="C37" s="12">
        <f>SUMIFS(Inyecciones!$E$2:$E$14185,Inyecciones!$A$2:$A$14185,Balance!C$4,Inyecciones!$B$2:$B$14185,Balance!$B37,Inyecciones!$C$2:$C$14185,Balance!C$5)</f>
        <v>204042.61797466211</v>
      </c>
      <c r="D37" s="13">
        <f>SUMIFS(Inyecciones!$E$2:$E$14185,Inyecciones!$A$2:$A$14185,Balance!D$4,Inyecciones!$B$2:$B$14185,Balance!$B37,Inyecciones!$C$2:$C$14185,Balance!D$5)</f>
        <v>157273.95002618691</v>
      </c>
      <c r="E37" s="13">
        <f>SUMIFS(Inyecciones!$E$2:$E$14185,Inyecciones!$A$2:$A$14185,Balance!E$4,Inyecciones!$B$2:$B$14185,Balance!$B37,Inyecciones!$C$2:$C$14185,Balance!E$5)</f>
        <v>150820.94723795599</v>
      </c>
      <c r="F37" s="13">
        <f>SUMIFS(Inyecciones!$E$2:$E$14185,Inyecciones!$A$2:$A$14185,Balance!F$4,Inyecciones!$B$2:$B$14185,Balance!$B37,Inyecciones!$C$2:$C$14185,Balance!F$5)</f>
        <v>91726.265668729829</v>
      </c>
      <c r="G37" s="13">
        <f>SUMIFS(Inyecciones!$E$2:$E$14185,Inyecciones!$A$2:$A$14185,Balance!G$4,Inyecciones!$B$2:$B$14185,Balance!$B37,Inyecciones!$C$2:$C$14185,Balance!G$5)</f>
        <v>51292.162686782467</v>
      </c>
      <c r="H37" s="13">
        <f>SUMIFS(Inyecciones!$E$2:$E$14185,Inyecciones!$A$2:$A$14185,Balance!H$4,Inyecciones!$B$2:$B$14185,Balance!$B37,Inyecciones!$C$2:$C$14185,Balance!H$5)</f>
        <v>30857.386834240398</v>
      </c>
      <c r="I37" s="13">
        <f>SUMIFS(Inyecciones!$E$2:$E$14185,Inyecciones!$A$2:$A$14185,Balance!I$4,Inyecciones!$B$2:$B$14185,Balance!$B37,Inyecciones!$C$2:$C$14185,Balance!I$5)</f>
        <v>40895.675153398857</v>
      </c>
      <c r="J37" s="13">
        <f>SUMIFS(Inyecciones!$E$2:$E$14185,Inyecciones!$A$2:$A$14185,Balance!J$4,Inyecciones!$B$2:$B$14185,Balance!$B37,Inyecciones!$C$2:$C$14185,Balance!J$5)</f>
        <v>64791.841441938202</v>
      </c>
      <c r="K37" s="13">
        <f>SUMIFS(Inyecciones!$E$2:$E$14185,Inyecciones!$A$2:$A$14185,Balance!K$4,Inyecciones!$B$2:$B$14185,Balance!$B37,Inyecciones!$C$2:$C$14185,Balance!K$5)</f>
        <v>76485.280361582729</v>
      </c>
      <c r="L37" s="13">
        <f>SUMIFS(Inyecciones!$E$2:$E$14185,Inyecciones!$A$2:$A$14185,Balance!L$4,Inyecciones!$B$2:$B$14185,Balance!$B37,Inyecciones!$C$2:$C$14185,Balance!L$5)</f>
        <v>20625.592123546401</v>
      </c>
      <c r="M37" s="13">
        <f>SUMIFS(Inyecciones!$E$2:$E$14185,Inyecciones!$A$2:$A$14185,Balance!M$4,Inyecciones!$B$2:$B$14185,Balance!$B37,Inyecciones!$C$2:$C$14185,Balance!M$5)</f>
        <v>7845.3763138488421</v>
      </c>
      <c r="N37" s="14">
        <f>SUMIFS(Inyecciones!$E$2:$E$14185,Inyecciones!$A$2:$A$14185,Balance!N$4,Inyecciones!$B$2:$B$14185,Balance!$B37,Inyecciones!$C$2:$C$14185,Balance!N$5)</f>
        <v>13527.663441610221</v>
      </c>
      <c r="O37" s="12">
        <f>SUMIFS(Inyecciones!$E$2:$E$14185,Inyecciones!$A$2:$A$14185,Balance!O$4,Inyecciones!$B$2:$B$14185,Balance!$B37,Inyecciones!$C$2:$C$14185,Balance!O$5)</f>
        <v>204485.50399855469</v>
      </c>
      <c r="P37" s="13">
        <f>SUMIFS(Inyecciones!$E$2:$E$14185,Inyecciones!$A$2:$A$14185,Balance!P$4,Inyecciones!$B$2:$B$14185,Balance!$B37,Inyecciones!$C$2:$C$14185,Balance!P$5)</f>
        <v>158599.261015014</v>
      </c>
      <c r="Q37" s="13">
        <f>SUMIFS(Inyecciones!$E$2:$E$14185,Inyecciones!$A$2:$A$14185,Balance!Q$4,Inyecciones!$B$2:$B$14185,Balance!$B37,Inyecciones!$C$2:$C$14185,Balance!Q$5)</f>
        <v>152046.01672228289</v>
      </c>
      <c r="R37" s="13">
        <f>SUMIFS(Inyecciones!$E$2:$E$14185,Inyecciones!$A$2:$A$14185,Balance!R$4,Inyecciones!$B$2:$B$14185,Balance!$B37,Inyecciones!$C$2:$C$14185,Balance!R$5)</f>
        <v>97383.231363212399</v>
      </c>
      <c r="S37" s="13">
        <f>SUMIFS(Inyecciones!$E$2:$E$14185,Inyecciones!$A$2:$A$14185,Balance!S$4,Inyecciones!$B$2:$B$14185,Balance!$B37,Inyecciones!$C$2:$C$14185,Balance!S$5)</f>
        <v>49982.089491655803</v>
      </c>
      <c r="T37" s="13">
        <f>SUMIFS(Inyecciones!$E$2:$E$14185,Inyecciones!$A$2:$A$14185,Balance!T$4,Inyecciones!$B$2:$B$14185,Balance!$B37,Inyecciones!$C$2:$C$14185,Balance!T$5)</f>
        <v>31587.71603751128</v>
      </c>
      <c r="U37" s="13">
        <f>SUMIFS(Inyecciones!$E$2:$E$14185,Inyecciones!$A$2:$A$14185,Balance!U$4,Inyecciones!$B$2:$B$14185,Balance!$B37,Inyecciones!$C$2:$C$14185,Balance!U$5)</f>
        <v>44342.375819507462</v>
      </c>
      <c r="V37" s="13">
        <f>SUMIFS(Inyecciones!$E$2:$E$14185,Inyecciones!$A$2:$A$14185,Balance!V$4,Inyecciones!$B$2:$B$14185,Balance!$B37,Inyecciones!$C$2:$C$14185,Balance!V$5)</f>
        <v>65569.392147265666</v>
      </c>
      <c r="W37" s="13">
        <f>SUMIFS(Inyecciones!$E$2:$E$14185,Inyecciones!$A$2:$A$14185,Balance!W$4,Inyecciones!$B$2:$B$14185,Balance!$B37,Inyecciones!$C$2:$C$14185,Balance!W$5)</f>
        <v>78649.397897329909</v>
      </c>
      <c r="X37" s="13">
        <f>SUMIFS(Inyecciones!$E$2:$E$14185,Inyecciones!$A$2:$A$14185,Balance!X$4,Inyecciones!$B$2:$B$14185,Balance!$B37,Inyecciones!$C$2:$C$14185,Balance!X$5)</f>
        <v>32522.088593377081</v>
      </c>
      <c r="Y37" s="13">
        <f>SUMIFS(Inyecciones!$E$2:$E$14185,Inyecciones!$A$2:$A$14185,Balance!Y$4,Inyecciones!$B$2:$B$14185,Balance!$B37,Inyecciones!$C$2:$C$14185,Balance!Y$5)</f>
        <v>44501.482458105907</v>
      </c>
      <c r="Z37" s="14">
        <f>SUMIFS(Inyecciones!$E$2:$E$14185,Inyecciones!$A$2:$A$14185,Balance!Z$4,Inyecciones!$B$2:$B$14185,Balance!$B37,Inyecciones!$C$2:$C$14185,Balance!Z$5)</f>
        <v>60211.279504178063</v>
      </c>
      <c r="AA37" s="12">
        <f>SUMIFS(Inyecciones!$E$2:$E$14185,Inyecciones!$A$2:$A$14185,Balance!AA$4,Inyecciones!$B$2:$B$14185,Balance!$B37,Inyecciones!$C$2:$C$14185,Balance!AA$5)</f>
        <v>204559.50744801611</v>
      </c>
      <c r="AB37" s="13">
        <f>SUMIFS(Inyecciones!$E$2:$E$14185,Inyecciones!$A$2:$A$14185,Balance!AB$4,Inyecciones!$B$2:$B$14185,Balance!$B37,Inyecciones!$C$2:$C$14185,Balance!AB$5)</f>
        <v>158753.70826942459</v>
      </c>
      <c r="AC37" s="13">
        <f>SUMIFS(Inyecciones!$E$2:$E$14185,Inyecciones!$A$2:$A$14185,Balance!AC$4,Inyecciones!$B$2:$B$14185,Balance!$B37,Inyecciones!$C$2:$C$14185,Balance!AC$5)</f>
        <v>151692.98218121199</v>
      </c>
      <c r="AD37" s="13">
        <f>SUMIFS(Inyecciones!$E$2:$E$14185,Inyecciones!$A$2:$A$14185,Balance!AD$4,Inyecciones!$B$2:$B$14185,Balance!$B37,Inyecciones!$C$2:$C$14185,Balance!AD$5)</f>
        <v>96421.768214869648</v>
      </c>
      <c r="AE37" s="13">
        <f>SUMIFS(Inyecciones!$E$2:$E$14185,Inyecciones!$A$2:$A$14185,Balance!AE$4,Inyecciones!$B$2:$B$14185,Balance!$B37,Inyecciones!$C$2:$C$14185,Balance!AE$5)</f>
        <v>52424.441041247483</v>
      </c>
      <c r="AF37" s="13">
        <f>SUMIFS(Inyecciones!$E$2:$E$14185,Inyecciones!$A$2:$A$14185,Balance!AF$4,Inyecciones!$B$2:$B$14185,Balance!$B37,Inyecciones!$C$2:$C$14185,Balance!AF$5)</f>
        <v>34579.630909651649</v>
      </c>
      <c r="AG37" s="13">
        <f>SUMIFS(Inyecciones!$E$2:$E$14185,Inyecciones!$A$2:$A$14185,Balance!AG$4,Inyecciones!$B$2:$B$14185,Balance!$B37,Inyecciones!$C$2:$C$14185,Balance!AG$5)</f>
        <v>49153.931538017547</v>
      </c>
      <c r="AH37" s="13">
        <f>SUMIFS(Inyecciones!$E$2:$E$14185,Inyecciones!$A$2:$A$14185,Balance!AH$4,Inyecciones!$B$2:$B$14185,Balance!$B37,Inyecciones!$C$2:$C$14185,Balance!AH$5)</f>
        <v>72933.002990618974</v>
      </c>
      <c r="AI37" s="13">
        <f>SUMIFS(Inyecciones!$E$2:$E$14185,Inyecciones!$A$2:$A$14185,Balance!AI$4,Inyecciones!$B$2:$B$14185,Balance!$B37,Inyecciones!$C$2:$C$14185,Balance!AI$5)</f>
        <v>86637.10351778334</v>
      </c>
      <c r="AJ37" s="13">
        <f>SUMIFS(Inyecciones!$E$2:$E$14185,Inyecciones!$A$2:$A$14185,Balance!AJ$4,Inyecciones!$B$2:$B$14185,Balance!$B37,Inyecciones!$C$2:$C$14185,Balance!AJ$5)</f>
        <v>72800.822733957946</v>
      </c>
      <c r="AK37" s="13">
        <f>SUMIFS(Inyecciones!$E$2:$E$14185,Inyecciones!$A$2:$A$14185,Balance!AK$4,Inyecciones!$B$2:$B$14185,Balance!$B37,Inyecciones!$C$2:$C$14185,Balance!AK$5)</f>
        <v>93147.149871263842</v>
      </c>
      <c r="AL37" s="14">
        <f>SUMIFS(Inyecciones!$E$2:$E$14185,Inyecciones!$A$2:$A$14185,Balance!AL$4,Inyecciones!$B$2:$B$14185,Balance!$B37,Inyecciones!$C$2:$C$14185,Balance!AL$5)</f>
        <v>99098.772417057742</v>
      </c>
      <c r="AM37" s="13"/>
      <c r="AN37" s="12">
        <f>SUMIFS('Retiro Mensual'!$E$2:$E$2629,'Retiro Mensual'!$A$2:$A$2629,AN$4,'Retiro Mensual'!$B$2:$B$2629,$B37,'Retiro Mensual'!$C$2:$C$2629,AN$5)</f>
        <v>0</v>
      </c>
      <c r="AO37" s="13">
        <f>SUMIFS('Retiro Mensual'!$E$2:$E$2629,'Retiro Mensual'!$A$2:$A$2629,AO$4,'Retiro Mensual'!$B$2:$B$2629,$B37,'Retiro Mensual'!$C$2:$C$2629,AO$5)</f>
        <v>0</v>
      </c>
      <c r="AP37" s="13">
        <f>SUMIFS('Retiro Mensual'!$E$2:$E$2629,'Retiro Mensual'!$A$2:$A$2629,AP$4,'Retiro Mensual'!$B$2:$B$2629,$B37,'Retiro Mensual'!$C$2:$C$2629,AP$5)</f>
        <v>0</v>
      </c>
      <c r="AQ37" s="13">
        <f>SUMIFS('Retiro Mensual'!$E$2:$E$2629,'Retiro Mensual'!$A$2:$A$2629,AQ$4,'Retiro Mensual'!$B$2:$B$2629,$B37,'Retiro Mensual'!$C$2:$C$2629,AQ$5)</f>
        <v>0</v>
      </c>
      <c r="AR37" s="13">
        <f>SUMIFS('Retiro Mensual'!$E$2:$E$2629,'Retiro Mensual'!$A$2:$A$2629,AR$4,'Retiro Mensual'!$B$2:$B$2629,$B37,'Retiro Mensual'!$C$2:$C$2629,AR$5)</f>
        <v>0</v>
      </c>
      <c r="AS37" s="13">
        <f>SUMIFS('Retiro Mensual'!$E$2:$E$2629,'Retiro Mensual'!$A$2:$A$2629,AS$4,'Retiro Mensual'!$B$2:$B$2629,$B37,'Retiro Mensual'!$C$2:$C$2629,AS$5)</f>
        <v>0</v>
      </c>
      <c r="AT37" s="13">
        <f>SUMIFS('Retiro Mensual'!$E$2:$E$2629,'Retiro Mensual'!$A$2:$A$2629,AT$4,'Retiro Mensual'!$B$2:$B$2629,$B37,'Retiro Mensual'!$C$2:$C$2629,AT$5)</f>
        <v>0</v>
      </c>
      <c r="AU37" s="13">
        <f>SUMIFS('Retiro Mensual'!$E$2:$E$2629,'Retiro Mensual'!$A$2:$A$2629,AU$4,'Retiro Mensual'!$B$2:$B$2629,$B37,'Retiro Mensual'!$C$2:$C$2629,AU$5)</f>
        <v>0</v>
      </c>
      <c r="AV37" s="13">
        <f>SUMIFS('Retiro Mensual'!$E$2:$E$2629,'Retiro Mensual'!$A$2:$A$2629,AV$4,'Retiro Mensual'!$B$2:$B$2629,$B37,'Retiro Mensual'!$C$2:$C$2629,AV$5)</f>
        <v>0</v>
      </c>
      <c r="AW37" s="13">
        <f>SUMIFS('Retiro Mensual'!$E$2:$E$2629,'Retiro Mensual'!$A$2:$A$2629,AW$4,'Retiro Mensual'!$B$2:$B$2629,$B37,'Retiro Mensual'!$C$2:$C$2629,AW$5)</f>
        <v>0</v>
      </c>
      <c r="AX37" s="13">
        <f>SUMIFS('Retiro Mensual'!$E$2:$E$2629,'Retiro Mensual'!$A$2:$A$2629,AX$4,'Retiro Mensual'!$B$2:$B$2629,$B37,'Retiro Mensual'!$C$2:$C$2629,AX$5)</f>
        <v>0</v>
      </c>
      <c r="AY37" s="14">
        <f>SUMIFS('Retiro Mensual'!$E$2:$E$2629,'Retiro Mensual'!$A$2:$A$2629,AY$4,'Retiro Mensual'!$B$2:$B$2629,$B37,'Retiro Mensual'!$C$2:$C$2629,AY$5)</f>
        <v>0</v>
      </c>
      <c r="AZ37" s="12">
        <f>SUMIFS('Retiro Mensual'!$E$2:$E$2629,'Retiro Mensual'!$A$2:$A$2629,AZ$4,'Retiro Mensual'!$B$2:$B$2629,$B37,'Retiro Mensual'!$C$2:$C$2629,AZ$5)</f>
        <v>0</v>
      </c>
      <c r="BA37" s="13">
        <f>SUMIFS('Retiro Mensual'!$E$2:$E$2629,'Retiro Mensual'!$A$2:$A$2629,BA$4,'Retiro Mensual'!$B$2:$B$2629,$B37,'Retiro Mensual'!$C$2:$C$2629,BA$5)</f>
        <v>0</v>
      </c>
      <c r="BB37" s="13">
        <f>SUMIFS('Retiro Mensual'!$E$2:$E$2629,'Retiro Mensual'!$A$2:$A$2629,BB$4,'Retiro Mensual'!$B$2:$B$2629,$B37,'Retiro Mensual'!$C$2:$C$2629,BB$5)</f>
        <v>0</v>
      </c>
      <c r="BC37" s="13">
        <f>SUMIFS('Retiro Mensual'!$E$2:$E$2629,'Retiro Mensual'!$A$2:$A$2629,BC$4,'Retiro Mensual'!$B$2:$B$2629,$B37,'Retiro Mensual'!$C$2:$C$2629,BC$5)</f>
        <v>0</v>
      </c>
      <c r="BD37" s="13">
        <f>SUMIFS('Retiro Mensual'!$E$2:$E$2629,'Retiro Mensual'!$A$2:$A$2629,BD$4,'Retiro Mensual'!$B$2:$B$2629,$B37,'Retiro Mensual'!$C$2:$C$2629,BD$5)</f>
        <v>0</v>
      </c>
      <c r="BE37" s="13">
        <f>SUMIFS('Retiro Mensual'!$E$2:$E$2629,'Retiro Mensual'!$A$2:$A$2629,BE$4,'Retiro Mensual'!$B$2:$B$2629,$B37,'Retiro Mensual'!$C$2:$C$2629,BE$5)</f>
        <v>0</v>
      </c>
      <c r="BF37" s="13">
        <f>SUMIFS('Retiro Mensual'!$E$2:$E$2629,'Retiro Mensual'!$A$2:$A$2629,BF$4,'Retiro Mensual'!$B$2:$B$2629,$B37,'Retiro Mensual'!$C$2:$C$2629,BF$5)</f>
        <v>0</v>
      </c>
      <c r="BG37" s="13">
        <f>SUMIFS('Retiro Mensual'!$E$2:$E$2629,'Retiro Mensual'!$A$2:$A$2629,BG$4,'Retiro Mensual'!$B$2:$B$2629,$B37,'Retiro Mensual'!$C$2:$C$2629,BG$5)</f>
        <v>0</v>
      </c>
      <c r="BH37" s="13">
        <f>SUMIFS('Retiro Mensual'!$E$2:$E$2629,'Retiro Mensual'!$A$2:$A$2629,BH$4,'Retiro Mensual'!$B$2:$B$2629,$B37,'Retiro Mensual'!$C$2:$C$2629,BH$5)</f>
        <v>0</v>
      </c>
      <c r="BI37" s="13">
        <f>SUMIFS('Retiro Mensual'!$E$2:$E$2629,'Retiro Mensual'!$A$2:$A$2629,BI$4,'Retiro Mensual'!$B$2:$B$2629,$B37,'Retiro Mensual'!$C$2:$C$2629,BI$5)</f>
        <v>0</v>
      </c>
      <c r="BJ37" s="13">
        <f>SUMIFS('Retiro Mensual'!$E$2:$E$2629,'Retiro Mensual'!$A$2:$A$2629,BJ$4,'Retiro Mensual'!$B$2:$B$2629,$B37,'Retiro Mensual'!$C$2:$C$2629,BJ$5)</f>
        <v>0</v>
      </c>
      <c r="BK37" s="14">
        <f>SUMIFS('Retiro Mensual'!$E$2:$E$2629,'Retiro Mensual'!$A$2:$A$2629,BK$4,'Retiro Mensual'!$B$2:$B$2629,$B37,'Retiro Mensual'!$C$2:$C$2629,BK$5)</f>
        <v>0</v>
      </c>
      <c r="BL37" s="12">
        <f>SUMIFS('Retiro Mensual'!$E$2:$E$2629,'Retiro Mensual'!$A$2:$A$2629,BL$4,'Retiro Mensual'!$B$2:$B$2629,$B37,'Retiro Mensual'!$C$2:$C$2629,BL$5)</f>
        <v>0</v>
      </c>
      <c r="BM37" s="13">
        <f>SUMIFS('Retiro Mensual'!$E$2:$E$2629,'Retiro Mensual'!$A$2:$A$2629,BM$4,'Retiro Mensual'!$B$2:$B$2629,$B37,'Retiro Mensual'!$C$2:$C$2629,BM$5)</f>
        <v>0</v>
      </c>
      <c r="BN37" s="13">
        <f>SUMIFS('Retiro Mensual'!$E$2:$E$2629,'Retiro Mensual'!$A$2:$A$2629,BN$4,'Retiro Mensual'!$B$2:$B$2629,$B37,'Retiro Mensual'!$C$2:$C$2629,BN$5)</f>
        <v>0</v>
      </c>
      <c r="BO37" s="13">
        <f>SUMIFS('Retiro Mensual'!$E$2:$E$2629,'Retiro Mensual'!$A$2:$A$2629,BO$4,'Retiro Mensual'!$B$2:$B$2629,$B37,'Retiro Mensual'!$C$2:$C$2629,BO$5)</f>
        <v>0</v>
      </c>
      <c r="BP37" s="13">
        <f>SUMIFS('Retiro Mensual'!$E$2:$E$2629,'Retiro Mensual'!$A$2:$A$2629,BP$4,'Retiro Mensual'!$B$2:$B$2629,$B37,'Retiro Mensual'!$C$2:$C$2629,BP$5)</f>
        <v>0</v>
      </c>
      <c r="BQ37" s="13">
        <f>SUMIFS('Retiro Mensual'!$E$2:$E$2629,'Retiro Mensual'!$A$2:$A$2629,BQ$4,'Retiro Mensual'!$B$2:$B$2629,$B37,'Retiro Mensual'!$C$2:$C$2629,BQ$5)</f>
        <v>0</v>
      </c>
      <c r="BR37" s="13">
        <f>SUMIFS('Retiro Mensual'!$E$2:$E$2629,'Retiro Mensual'!$A$2:$A$2629,BR$4,'Retiro Mensual'!$B$2:$B$2629,$B37,'Retiro Mensual'!$C$2:$C$2629,BR$5)</f>
        <v>0</v>
      </c>
      <c r="BS37" s="13">
        <f>SUMIFS('Retiro Mensual'!$E$2:$E$2629,'Retiro Mensual'!$A$2:$A$2629,BS$4,'Retiro Mensual'!$B$2:$B$2629,$B37,'Retiro Mensual'!$C$2:$C$2629,BS$5)</f>
        <v>0</v>
      </c>
      <c r="BT37" s="13">
        <f>SUMIFS('Retiro Mensual'!$E$2:$E$2629,'Retiro Mensual'!$A$2:$A$2629,BT$4,'Retiro Mensual'!$B$2:$B$2629,$B37,'Retiro Mensual'!$C$2:$C$2629,BT$5)</f>
        <v>0</v>
      </c>
      <c r="BU37" s="13">
        <f>SUMIFS('Retiro Mensual'!$E$2:$E$2629,'Retiro Mensual'!$A$2:$A$2629,BU$4,'Retiro Mensual'!$B$2:$B$2629,$B37,'Retiro Mensual'!$C$2:$C$2629,BU$5)</f>
        <v>0</v>
      </c>
      <c r="BV37" s="13">
        <f>SUMIFS('Retiro Mensual'!$E$2:$E$2629,'Retiro Mensual'!$A$2:$A$2629,BV$4,'Retiro Mensual'!$B$2:$B$2629,$B37,'Retiro Mensual'!$C$2:$C$2629,BV$5)</f>
        <v>0</v>
      </c>
      <c r="BW37" s="14">
        <f>SUMIFS('Retiro Mensual'!$E$2:$E$2629,'Retiro Mensual'!$A$2:$A$2629,BW$4,'Retiro Mensual'!$B$2:$B$2629,$B37,'Retiro Mensual'!$C$2:$C$2629,BW$5)</f>
        <v>0</v>
      </c>
      <c r="BX37" s="13"/>
      <c r="BY37" s="12">
        <f>SUMIFS('Compra Ventas'!$E$2:$E$2700,'Compra Ventas'!$A$2:$A$2700,BY$4,'Compra Ventas'!$B$2:$B$2700,$B37,'Compra Ventas'!$C$2:$C$2700,BY$5)</f>
        <v>0</v>
      </c>
      <c r="BZ37" s="13">
        <f>SUMIFS('Compra Ventas'!$E$2:$E$2700,'Compra Ventas'!$A$2:$A$2700,BZ$4,'Compra Ventas'!$B$2:$B$2700,$B37,'Compra Ventas'!$C$2:$C$2700,BZ$5)</f>
        <v>0</v>
      </c>
      <c r="CA37" s="13">
        <f>SUMIFS('Compra Ventas'!$E$2:$E$2700,'Compra Ventas'!$A$2:$A$2700,CA$4,'Compra Ventas'!$B$2:$B$2700,$B37,'Compra Ventas'!$C$2:$C$2700,CA$5)</f>
        <v>0</v>
      </c>
      <c r="CB37" s="13">
        <f>SUMIFS('Compra Ventas'!$E$2:$E$2700,'Compra Ventas'!$A$2:$A$2700,CB$4,'Compra Ventas'!$B$2:$B$2700,$B37,'Compra Ventas'!$C$2:$C$2700,CB$5)</f>
        <v>0</v>
      </c>
      <c r="CC37" s="13">
        <f>SUMIFS('Compra Ventas'!$E$2:$E$2700,'Compra Ventas'!$A$2:$A$2700,CC$4,'Compra Ventas'!$B$2:$B$2700,$B37,'Compra Ventas'!$C$2:$C$2700,CC$5)</f>
        <v>0</v>
      </c>
      <c r="CD37" s="13">
        <f>SUMIFS('Compra Ventas'!$E$2:$E$2700,'Compra Ventas'!$A$2:$A$2700,CD$4,'Compra Ventas'!$B$2:$B$2700,$B37,'Compra Ventas'!$C$2:$C$2700,CD$5)</f>
        <v>0</v>
      </c>
      <c r="CE37" s="13">
        <f>SUMIFS('Compra Ventas'!$E$2:$E$2700,'Compra Ventas'!$A$2:$A$2700,CE$4,'Compra Ventas'!$B$2:$B$2700,$B37,'Compra Ventas'!$C$2:$C$2700,CE$5)</f>
        <v>0</v>
      </c>
      <c r="CF37" s="13">
        <f>SUMIFS('Compra Ventas'!$E$2:$E$2700,'Compra Ventas'!$A$2:$A$2700,CF$4,'Compra Ventas'!$B$2:$B$2700,$B37,'Compra Ventas'!$C$2:$C$2700,CF$5)</f>
        <v>0</v>
      </c>
      <c r="CG37" s="13">
        <f>SUMIFS('Compra Ventas'!$E$2:$E$2700,'Compra Ventas'!$A$2:$A$2700,CG$4,'Compra Ventas'!$B$2:$B$2700,$B37,'Compra Ventas'!$C$2:$C$2700,CG$5)</f>
        <v>0</v>
      </c>
      <c r="CH37" s="13">
        <f>SUMIFS('Compra Ventas'!$E$2:$E$2700,'Compra Ventas'!$A$2:$A$2700,CH$4,'Compra Ventas'!$B$2:$B$2700,$B37,'Compra Ventas'!$C$2:$C$2700,CH$5)</f>
        <v>0</v>
      </c>
      <c r="CI37" s="13">
        <f>SUMIFS('Compra Ventas'!$E$2:$E$2700,'Compra Ventas'!$A$2:$A$2700,CI$4,'Compra Ventas'!$B$2:$B$2700,$B37,'Compra Ventas'!$C$2:$C$2700,CI$5)</f>
        <v>0</v>
      </c>
      <c r="CJ37" s="14">
        <f>SUMIFS('Compra Ventas'!$E$2:$E$2700,'Compra Ventas'!$A$2:$A$2700,CJ$4,'Compra Ventas'!$B$2:$B$2700,$B37,'Compra Ventas'!$C$2:$C$2700,CJ$5)</f>
        <v>0</v>
      </c>
      <c r="CK37" s="12">
        <f>SUMIFS('Compra Ventas'!$E$2:$E$2700,'Compra Ventas'!$A$2:$A$2700,CK$4,'Compra Ventas'!$B$2:$B$2700,$B37,'Compra Ventas'!$C$2:$C$2700,CK$5)</f>
        <v>0</v>
      </c>
      <c r="CL37" s="13">
        <f>SUMIFS('Compra Ventas'!$E$2:$E$2700,'Compra Ventas'!$A$2:$A$2700,CL$4,'Compra Ventas'!$B$2:$B$2700,$B37,'Compra Ventas'!$C$2:$C$2700,CL$5)</f>
        <v>0</v>
      </c>
      <c r="CM37" s="13">
        <f>SUMIFS('Compra Ventas'!$E$2:$E$2700,'Compra Ventas'!$A$2:$A$2700,CM$4,'Compra Ventas'!$B$2:$B$2700,$B37,'Compra Ventas'!$C$2:$C$2700,CM$5)</f>
        <v>0</v>
      </c>
      <c r="CN37" s="13">
        <f>SUMIFS('Compra Ventas'!$E$2:$E$2700,'Compra Ventas'!$A$2:$A$2700,CN$4,'Compra Ventas'!$B$2:$B$2700,$B37,'Compra Ventas'!$C$2:$C$2700,CN$5)</f>
        <v>0</v>
      </c>
      <c r="CO37" s="13">
        <f>SUMIFS('Compra Ventas'!$E$2:$E$2700,'Compra Ventas'!$A$2:$A$2700,CO$4,'Compra Ventas'!$B$2:$B$2700,$B37,'Compra Ventas'!$C$2:$C$2700,CO$5)</f>
        <v>0</v>
      </c>
      <c r="CP37" s="13">
        <f>SUMIFS('Compra Ventas'!$E$2:$E$2700,'Compra Ventas'!$A$2:$A$2700,CP$4,'Compra Ventas'!$B$2:$B$2700,$B37,'Compra Ventas'!$C$2:$C$2700,CP$5)</f>
        <v>0</v>
      </c>
      <c r="CQ37" s="13">
        <f>SUMIFS('Compra Ventas'!$E$2:$E$2700,'Compra Ventas'!$A$2:$A$2700,CQ$4,'Compra Ventas'!$B$2:$B$2700,$B37,'Compra Ventas'!$C$2:$C$2700,CQ$5)</f>
        <v>0</v>
      </c>
      <c r="CR37" s="13">
        <f>SUMIFS('Compra Ventas'!$E$2:$E$2700,'Compra Ventas'!$A$2:$A$2700,CR$4,'Compra Ventas'!$B$2:$B$2700,$B37,'Compra Ventas'!$C$2:$C$2700,CR$5)</f>
        <v>0</v>
      </c>
      <c r="CS37" s="13">
        <f>SUMIFS('Compra Ventas'!$E$2:$E$2700,'Compra Ventas'!$A$2:$A$2700,CS$4,'Compra Ventas'!$B$2:$B$2700,$B37,'Compra Ventas'!$C$2:$C$2700,CS$5)</f>
        <v>0</v>
      </c>
      <c r="CT37" s="13">
        <f>SUMIFS('Compra Ventas'!$E$2:$E$2700,'Compra Ventas'!$A$2:$A$2700,CT$4,'Compra Ventas'!$B$2:$B$2700,$B37,'Compra Ventas'!$C$2:$C$2700,CT$5)</f>
        <v>0</v>
      </c>
      <c r="CU37" s="13">
        <f>SUMIFS('Compra Ventas'!$E$2:$E$2700,'Compra Ventas'!$A$2:$A$2700,CU$4,'Compra Ventas'!$B$2:$B$2700,$B37,'Compra Ventas'!$C$2:$C$2700,CU$5)</f>
        <v>0</v>
      </c>
      <c r="CV37" s="14">
        <f>SUMIFS('Compra Ventas'!$E$2:$E$2700,'Compra Ventas'!$A$2:$A$2700,CV$4,'Compra Ventas'!$B$2:$B$2700,$B37,'Compra Ventas'!$C$2:$C$2700,CV$5)</f>
        <v>0</v>
      </c>
      <c r="CW37" s="12">
        <f>SUMIFS('Compra Ventas'!$E$2:$E$2700,'Compra Ventas'!$A$2:$A$2700,CW$4,'Compra Ventas'!$B$2:$B$2700,$B37,'Compra Ventas'!$C$2:$C$2700,CW$5)</f>
        <v>0</v>
      </c>
      <c r="CX37" s="13">
        <f>SUMIFS('Compra Ventas'!$E$2:$E$2700,'Compra Ventas'!$A$2:$A$2700,CX$4,'Compra Ventas'!$B$2:$B$2700,$B37,'Compra Ventas'!$C$2:$C$2700,CX$5)</f>
        <v>0</v>
      </c>
      <c r="CY37" s="13">
        <f>SUMIFS('Compra Ventas'!$E$2:$E$2700,'Compra Ventas'!$A$2:$A$2700,CY$4,'Compra Ventas'!$B$2:$B$2700,$B37,'Compra Ventas'!$C$2:$C$2700,CY$5)</f>
        <v>0</v>
      </c>
      <c r="CZ37" s="13">
        <f>SUMIFS('Compra Ventas'!$E$2:$E$2700,'Compra Ventas'!$A$2:$A$2700,CZ$4,'Compra Ventas'!$B$2:$B$2700,$B37,'Compra Ventas'!$C$2:$C$2700,CZ$5)</f>
        <v>0</v>
      </c>
      <c r="DA37" s="13">
        <f>SUMIFS('Compra Ventas'!$E$2:$E$2700,'Compra Ventas'!$A$2:$A$2700,DA$4,'Compra Ventas'!$B$2:$B$2700,$B37,'Compra Ventas'!$C$2:$C$2700,DA$5)</f>
        <v>0</v>
      </c>
      <c r="DB37" s="13">
        <f>SUMIFS('Compra Ventas'!$E$2:$E$2700,'Compra Ventas'!$A$2:$A$2700,DB$4,'Compra Ventas'!$B$2:$B$2700,$B37,'Compra Ventas'!$C$2:$C$2700,DB$5)</f>
        <v>0</v>
      </c>
      <c r="DC37" s="13">
        <f>SUMIFS('Compra Ventas'!$E$2:$E$2700,'Compra Ventas'!$A$2:$A$2700,DC$4,'Compra Ventas'!$B$2:$B$2700,$B37,'Compra Ventas'!$C$2:$C$2700,DC$5)</f>
        <v>0</v>
      </c>
      <c r="DD37" s="13">
        <f>SUMIFS('Compra Ventas'!$E$2:$E$2700,'Compra Ventas'!$A$2:$A$2700,DD$4,'Compra Ventas'!$B$2:$B$2700,$B37,'Compra Ventas'!$C$2:$C$2700,DD$5)</f>
        <v>0</v>
      </c>
      <c r="DE37" s="13">
        <f>SUMIFS('Compra Ventas'!$E$2:$E$2700,'Compra Ventas'!$A$2:$A$2700,DE$4,'Compra Ventas'!$B$2:$B$2700,$B37,'Compra Ventas'!$C$2:$C$2700,DE$5)</f>
        <v>0</v>
      </c>
      <c r="DF37" s="13">
        <f>SUMIFS('Compra Ventas'!$E$2:$E$2700,'Compra Ventas'!$A$2:$A$2700,DF$4,'Compra Ventas'!$B$2:$B$2700,$B37,'Compra Ventas'!$C$2:$C$2700,DF$5)</f>
        <v>0</v>
      </c>
      <c r="DG37" s="13">
        <f>SUMIFS('Compra Ventas'!$E$2:$E$2700,'Compra Ventas'!$A$2:$A$2700,DG$4,'Compra Ventas'!$B$2:$B$2700,$B37,'Compra Ventas'!$C$2:$C$2700,DG$5)</f>
        <v>0</v>
      </c>
      <c r="DH37" s="14">
        <f>SUMIFS('Compra Ventas'!$E$2:$E$2700,'Compra Ventas'!$A$2:$A$2700,DH$4,'Compra Ventas'!$B$2:$B$2700,$B37,'Compra Ventas'!$C$2:$C$2700,DH$5)</f>
        <v>0</v>
      </c>
      <c r="DI37" s="84"/>
      <c r="DJ37" s="98">
        <f>SUMIFS('Ajuste Ciclado'!D$5:D$47,'Ajuste Ciclado'!$C$5:$C$47,Balance!DJ$4,'Ajuste Ciclado'!$B$5:$B$47,Balance!$B37)</f>
        <v>0</v>
      </c>
      <c r="DK37" s="99">
        <f>SUMIFS('Ajuste Ciclado'!E$5:E$47,'Ajuste Ciclado'!$C$5:$C$47,Balance!DK$4,'Ajuste Ciclado'!$B$5:$B$47,Balance!$B37)</f>
        <v>0</v>
      </c>
      <c r="DL37" s="99">
        <f>SUMIFS('Ajuste Ciclado'!F$5:F$47,'Ajuste Ciclado'!$C$5:$C$47,Balance!DL$4,'Ajuste Ciclado'!$B$5:$B$47,Balance!$B37)</f>
        <v>0</v>
      </c>
      <c r="DM37" s="99">
        <f>SUMIFS('Ajuste Ciclado'!G$5:G$47,'Ajuste Ciclado'!$C$5:$C$47,Balance!DM$4,'Ajuste Ciclado'!$B$5:$B$47,Balance!$B37)</f>
        <v>0</v>
      </c>
      <c r="DN37" s="99">
        <f>SUMIFS('Ajuste Ciclado'!H$5:H$47,'Ajuste Ciclado'!$C$5:$C$47,Balance!DN$4,'Ajuste Ciclado'!$B$5:$B$47,Balance!$B37)</f>
        <v>0</v>
      </c>
      <c r="DO37" s="99">
        <f>SUMIFS('Ajuste Ciclado'!I$5:I$47,'Ajuste Ciclado'!$C$5:$C$47,Balance!DO$4,'Ajuste Ciclado'!$B$5:$B$47,Balance!$B37)</f>
        <v>0</v>
      </c>
      <c r="DP37" s="99">
        <f>SUMIFS('Ajuste Ciclado'!J$5:J$47,'Ajuste Ciclado'!$C$5:$C$47,Balance!DP$4,'Ajuste Ciclado'!$B$5:$B$47,Balance!$B37)</f>
        <v>0</v>
      </c>
      <c r="DQ37" s="99">
        <f>SUMIFS('Ajuste Ciclado'!K$5:K$47,'Ajuste Ciclado'!$C$5:$C$47,Balance!DQ$4,'Ajuste Ciclado'!$B$5:$B$47,Balance!$B37)</f>
        <v>0</v>
      </c>
      <c r="DR37" s="99">
        <f>SUMIFS('Ajuste Ciclado'!L$5:L$47,'Ajuste Ciclado'!$C$5:$C$47,Balance!DR$4,'Ajuste Ciclado'!$B$5:$B$47,Balance!$B37)</f>
        <v>0</v>
      </c>
      <c r="DS37" s="99">
        <f>SUMIFS('Ajuste Ciclado'!M$5:M$47,'Ajuste Ciclado'!$C$5:$C$47,Balance!DS$4,'Ajuste Ciclado'!$B$5:$B$47,Balance!$B37)</f>
        <v>0</v>
      </c>
      <c r="DT37" s="99">
        <f>SUMIFS('Ajuste Ciclado'!N$5:N$47,'Ajuste Ciclado'!$C$5:$C$47,Balance!DT$4,'Ajuste Ciclado'!$B$5:$B$47,Balance!$B37)</f>
        <v>0</v>
      </c>
      <c r="DU37" s="100">
        <f>SUMIFS('Ajuste Ciclado'!O$5:O$47,'Ajuste Ciclado'!$C$5:$C$47,Balance!DU$4,'Ajuste Ciclado'!$B$5:$B$47,Balance!$B37)</f>
        <v>0</v>
      </c>
      <c r="DV37" s="98">
        <f>SUMIFS('Ajuste Ciclado'!D$5:D$47,'Ajuste Ciclado'!$C$5:$C$47,Balance!DV$4,'Ajuste Ciclado'!$B$5:$B$47,Balance!$B37)</f>
        <v>0</v>
      </c>
      <c r="DW37" s="99">
        <f>SUMIFS('Ajuste Ciclado'!E$5:E$47,'Ajuste Ciclado'!$C$5:$C$47,Balance!DW$4,'Ajuste Ciclado'!$B$5:$B$47,Balance!$B37)</f>
        <v>0</v>
      </c>
      <c r="DX37" s="99">
        <f>SUMIFS('Ajuste Ciclado'!F$5:F$47,'Ajuste Ciclado'!$C$5:$C$47,Balance!DX$4,'Ajuste Ciclado'!$B$5:$B$47,Balance!$B37)</f>
        <v>0</v>
      </c>
      <c r="DY37" s="99">
        <f>SUMIFS('Ajuste Ciclado'!G$5:G$47,'Ajuste Ciclado'!$C$5:$C$47,Balance!DY$4,'Ajuste Ciclado'!$B$5:$B$47,Balance!$B37)</f>
        <v>0</v>
      </c>
      <c r="DZ37" s="99">
        <f>SUMIFS('Ajuste Ciclado'!H$5:H$47,'Ajuste Ciclado'!$C$5:$C$47,Balance!DZ$4,'Ajuste Ciclado'!$B$5:$B$47,Balance!$B37)</f>
        <v>0</v>
      </c>
      <c r="EA37" s="99">
        <f>SUMIFS('Ajuste Ciclado'!I$5:I$47,'Ajuste Ciclado'!$C$5:$C$47,Balance!EA$4,'Ajuste Ciclado'!$B$5:$B$47,Balance!$B37)</f>
        <v>0</v>
      </c>
      <c r="EB37" s="99">
        <f>SUMIFS('Ajuste Ciclado'!J$5:J$47,'Ajuste Ciclado'!$C$5:$C$47,Balance!EB$4,'Ajuste Ciclado'!$B$5:$B$47,Balance!$B37)</f>
        <v>0</v>
      </c>
      <c r="EC37" s="99">
        <f>SUMIFS('Ajuste Ciclado'!K$5:K$47,'Ajuste Ciclado'!$C$5:$C$47,Balance!EC$4,'Ajuste Ciclado'!$B$5:$B$47,Balance!$B37)</f>
        <v>0</v>
      </c>
      <c r="ED37" s="99">
        <f>SUMIFS('Ajuste Ciclado'!L$5:L$47,'Ajuste Ciclado'!$C$5:$C$47,Balance!ED$4,'Ajuste Ciclado'!$B$5:$B$47,Balance!$B37)</f>
        <v>0</v>
      </c>
      <c r="EE37" s="99">
        <f>SUMIFS('Ajuste Ciclado'!M$5:M$47,'Ajuste Ciclado'!$C$5:$C$47,Balance!EE$4,'Ajuste Ciclado'!$B$5:$B$47,Balance!$B37)</f>
        <v>0</v>
      </c>
      <c r="EF37" s="99">
        <f>SUMIFS('Ajuste Ciclado'!N$5:N$47,'Ajuste Ciclado'!$C$5:$C$47,Balance!EF$4,'Ajuste Ciclado'!$B$5:$B$47,Balance!$B37)</f>
        <v>0</v>
      </c>
      <c r="EG37" s="100">
        <f>SUMIFS('Ajuste Ciclado'!O$5:O$47,'Ajuste Ciclado'!$C$5:$C$47,Balance!EG$4,'Ajuste Ciclado'!$B$5:$B$47,Balance!$B37)</f>
        <v>0</v>
      </c>
      <c r="EH37" s="98">
        <f>SUMIFS('Ajuste Ciclado'!D$5:D$47,'Ajuste Ciclado'!$C$5:$C$47,Balance!EH$4,'Ajuste Ciclado'!$B$5:$B$47,Balance!$B37)</f>
        <v>0</v>
      </c>
      <c r="EI37" s="99">
        <f>SUMIFS('Ajuste Ciclado'!E$5:E$47,'Ajuste Ciclado'!$C$5:$C$47,Balance!EI$4,'Ajuste Ciclado'!$B$5:$B$47,Balance!$B37)</f>
        <v>0</v>
      </c>
      <c r="EJ37" s="99">
        <f>SUMIFS('Ajuste Ciclado'!F$5:F$47,'Ajuste Ciclado'!$C$5:$C$47,Balance!EJ$4,'Ajuste Ciclado'!$B$5:$B$47,Balance!$B37)</f>
        <v>0</v>
      </c>
      <c r="EK37" s="99">
        <f>SUMIFS('Ajuste Ciclado'!G$5:G$47,'Ajuste Ciclado'!$C$5:$C$47,Balance!EK$4,'Ajuste Ciclado'!$B$5:$B$47,Balance!$B37)</f>
        <v>0</v>
      </c>
      <c r="EL37" s="99">
        <f>SUMIFS('Ajuste Ciclado'!H$5:H$47,'Ajuste Ciclado'!$C$5:$C$47,Balance!EL$4,'Ajuste Ciclado'!$B$5:$B$47,Balance!$B37)</f>
        <v>0</v>
      </c>
      <c r="EM37" s="99">
        <f>SUMIFS('Ajuste Ciclado'!I$5:I$47,'Ajuste Ciclado'!$C$5:$C$47,Balance!EM$4,'Ajuste Ciclado'!$B$5:$B$47,Balance!$B37)</f>
        <v>0</v>
      </c>
      <c r="EN37" s="99">
        <f>SUMIFS('Ajuste Ciclado'!J$5:J$47,'Ajuste Ciclado'!$C$5:$C$47,Balance!EN$4,'Ajuste Ciclado'!$B$5:$B$47,Balance!$B37)</f>
        <v>0</v>
      </c>
      <c r="EO37" s="99">
        <f>SUMIFS('Ajuste Ciclado'!K$5:K$47,'Ajuste Ciclado'!$C$5:$C$47,Balance!EO$4,'Ajuste Ciclado'!$B$5:$B$47,Balance!$B37)</f>
        <v>0</v>
      </c>
      <c r="EP37" s="99">
        <f>SUMIFS('Ajuste Ciclado'!L$5:L$47,'Ajuste Ciclado'!$C$5:$C$47,Balance!EP$4,'Ajuste Ciclado'!$B$5:$B$47,Balance!$B37)</f>
        <v>0</v>
      </c>
      <c r="EQ37" s="99">
        <f>SUMIFS('Ajuste Ciclado'!M$5:M$47,'Ajuste Ciclado'!$C$5:$C$47,Balance!EQ$4,'Ajuste Ciclado'!$B$5:$B$47,Balance!$B37)</f>
        <v>0</v>
      </c>
      <c r="ER37" s="99">
        <f>SUMIFS('Ajuste Ciclado'!N$5:N$47,'Ajuste Ciclado'!$C$5:$C$47,Balance!ER$4,'Ajuste Ciclado'!$B$5:$B$47,Balance!$B37)</f>
        <v>0</v>
      </c>
      <c r="ES37" s="100">
        <f>SUMIFS('Ajuste Ciclado'!O$5:O$47,'Ajuste Ciclado'!$C$5:$C$47,Balance!ES$4,'Ajuste Ciclado'!$B$5:$B$47,Balance!$B37)</f>
        <v>0</v>
      </c>
      <c r="ET37" s="84"/>
      <c r="EU37" s="12">
        <f t="shared" si="129"/>
        <v>204042.61797466211</v>
      </c>
      <c r="EV37" s="13">
        <f t="shared" si="93"/>
        <v>157273.95002618691</v>
      </c>
      <c r="EW37" s="13">
        <f t="shared" si="94"/>
        <v>150820.94723795599</v>
      </c>
      <c r="EX37" s="13">
        <f t="shared" si="95"/>
        <v>91726.265668729829</v>
      </c>
      <c r="EY37" s="13">
        <f t="shared" si="96"/>
        <v>51292.162686782467</v>
      </c>
      <c r="EZ37" s="13">
        <f t="shared" si="97"/>
        <v>30857.386834240398</v>
      </c>
      <c r="FA37" s="13">
        <f t="shared" si="98"/>
        <v>40895.675153398857</v>
      </c>
      <c r="FB37" s="13">
        <f t="shared" si="99"/>
        <v>64791.841441938202</v>
      </c>
      <c r="FC37" s="13">
        <f t="shared" si="100"/>
        <v>76485.280361582729</v>
      </c>
      <c r="FD37" s="13">
        <f t="shared" si="101"/>
        <v>20625.592123546401</v>
      </c>
      <c r="FE37" s="13">
        <f t="shared" si="102"/>
        <v>7845.3763138488421</v>
      </c>
      <c r="FF37" s="14">
        <f t="shared" si="103"/>
        <v>13527.663441610221</v>
      </c>
      <c r="FG37" s="12">
        <f t="shared" si="104"/>
        <v>204485.50399855469</v>
      </c>
      <c r="FH37" s="13">
        <f t="shared" si="105"/>
        <v>158599.261015014</v>
      </c>
      <c r="FI37" s="13">
        <f t="shared" si="106"/>
        <v>152046.01672228289</v>
      </c>
      <c r="FJ37" s="13">
        <f t="shared" si="107"/>
        <v>97383.231363212399</v>
      </c>
      <c r="FK37" s="13">
        <f t="shared" si="108"/>
        <v>49982.089491655803</v>
      </c>
      <c r="FL37" s="13">
        <f t="shared" si="109"/>
        <v>31587.71603751128</v>
      </c>
      <c r="FM37" s="13">
        <f t="shared" si="110"/>
        <v>44342.375819507462</v>
      </c>
      <c r="FN37" s="13">
        <f t="shared" si="111"/>
        <v>65569.392147265666</v>
      </c>
      <c r="FO37" s="13">
        <f t="shared" si="112"/>
        <v>78649.397897329909</v>
      </c>
      <c r="FP37" s="13">
        <f t="shared" si="113"/>
        <v>32522.088593377081</v>
      </c>
      <c r="FQ37" s="13">
        <f t="shared" si="114"/>
        <v>44501.482458105907</v>
      </c>
      <c r="FR37" s="14">
        <f t="shared" si="115"/>
        <v>60211.279504178063</v>
      </c>
      <c r="FS37" s="12">
        <f t="shared" si="116"/>
        <v>204559.50744801611</v>
      </c>
      <c r="FT37" s="13">
        <f t="shared" si="117"/>
        <v>158753.70826942459</v>
      </c>
      <c r="FU37" s="13">
        <f t="shared" si="118"/>
        <v>151692.98218121199</v>
      </c>
      <c r="FV37" s="13">
        <f t="shared" si="119"/>
        <v>96421.768214869648</v>
      </c>
      <c r="FW37" s="13">
        <f t="shared" si="120"/>
        <v>52424.441041247483</v>
      </c>
      <c r="FX37" s="13">
        <f t="shared" si="121"/>
        <v>34579.630909651649</v>
      </c>
      <c r="FY37" s="13">
        <f t="shared" si="122"/>
        <v>49153.931538017547</v>
      </c>
      <c r="FZ37" s="13">
        <f t="shared" si="123"/>
        <v>72933.002990618974</v>
      </c>
      <c r="GA37" s="13">
        <f t="shared" si="124"/>
        <v>86637.10351778334</v>
      </c>
      <c r="GB37" s="13">
        <f t="shared" si="125"/>
        <v>72800.822733957946</v>
      </c>
      <c r="GC37" s="13">
        <f t="shared" si="126"/>
        <v>93147.149871263842</v>
      </c>
      <c r="GD37" s="14">
        <f t="shared" si="127"/>
        <v>99098.772417057742</v>
      </c>
      <c r="GE37" s="84"/>
      <c r="GF37" s="12">
        <f t="shared" si="130"/>
        <v>910184.75926448288</v>
      </c>
      <c r="GG37" s="13">
        <f t="shared" si="130"/>
        <v>1019879.8350479949</v>
      </c>
      <c r="GH37" s="14">
        <f t="shared" si="130"/>
        <v>1172202.8211331207</v>
      </c>
      <c r="GI37" s="6">
        <f t="shared" si="131"/>
        <v>1</v>
      </c>
      <c r="GJ37" s="12">
        <f t="shared" si="132"/>
        <v>0</v>
      </c>
      <c r="GK37" s="13">
        <f t="shared" si="133"/>
        <v>0</v>
      </c>
      <c r="GL37" s="14">
        <f t="shared" si="134"/>
        <v>0</v>
      </c>
      <c r="GM37" s="84"/>
      <c r="GN37" s="66">
        <f t="shared" si="135"/>
        <v>0</v>
      </c>
      <c r="GO37" s="84"/>
      <c r="GP37" s="63" t="str" cm="1">
        <f t="array" ref="GP37">INDEX($GF$4:$GH$4,1,GI37)</f>
        <v>Sample 1</v>
      </c>
      <c r="GQ37" s="12">
        <f t="shared" si="136"/>
        <v>7845.3763138488421</v>
      </c>
      <c r="GR37" s="13">
        <f t="shared" si="136"/>
        <v>13527.663441610221</v>
      </c>
      <c r="GS37" s="14">
        <f t="shared" si="136"/>
        <v>20625.592123546401</v>
      </c>
      <c r="GT37" s="12">
        <f t="shared" si="137"/>
        <v>31587.71603751128</v>
      </c>
      <c r="GU37" s="13">
        <f t="shared" si="137"/>
        <v>32522.088593377081</v>
      </c>
      <c r="GV37" s="14">
        <f t="shared" si="137"/>
        <v>44342.375819507462</v>
      </c>
      <c r="GW37" s="12">
        <f t="shared" si="138"/>
        <v>34579.630909651649</v>
      </c>
      <c r="GX37" s="13">
        <f t="shared" si="138"/>
        <v>49153.931538017547</v>
      </c>
      <c r="GY37" s="14">
        <f t="shared" si="138"/>
        <v>52424.441041247483</v>
      </c>
      <c r="GZ37" s="84" t="str">
        <f t="shared" si="128"/>
        <v>Sample 1</v>
      </c>
      <c r="HA37" s="12">
        <f t="shared" si="139"/>
        <v>0</v>
      </c>
      <c r="HB37" s="13">
        <f t="shared" si="139"/>
        <v>0</v>
      </c>
      <c r="HC37" s="14">
        <f t="shared" si="139"/>
        <v>0</v>
      </c>
      <c r="HD37" s="6">
        <f t="shared" si="140"/>
        <v>0</v>
      </c>
      <c r="HE37" s="84" t="str">
        <f t="shared" si="141"/>
        <v>Ok</v>
      </c>
    </row>
    <row r="38" spans="2:213" hidden="1" x14ac:dyDescent="0.3">
      <c r="B38" s="84" t="s">
        <v>17</v>
      </c>
      <c r="C38" s="12">
        <f>SUMIFS(Inyecciones!$E$2:$E$14185,Inyecciones!$A$2:$A$14185,Balance!C$4,Inyecciones!$B$2:$B$14185,Balance!$B38,Inyecciones!$C$2:$C$14185,Balance!C$5)</f>
        <v>926426.5972724813</v>
      </c>
      <c r="D38" s="13">
        <f>SUMIFS(Inyecciones!$E$2:$E$14185,Inyecciones!$A$2:$A$14185,Balance!D$4,Inyecciones!$B$2:$B$14185,Balance!$B38,Inyecciones!$C$2:$C$14185,Balance!D$5)</f>
        <v>522542.86406117497</v>
      </c>
      <c r="E38" s="13">
        <f>SUMIFS(Inyecciones!$E$2:$E$14185,Inyecciones!$A$2:$A$14185,Balance!E$4,Inyecciones!$B$2:$B$14185,Balance!$B38,Inyecciones!$C$2:$C$14185,Balance!E$5)</f>
        <v>299133.86059943208</v>
      </c>
      <c r="F38" s="13">
        <f>SUMIFS(Inyecciones!$E$2:$E$14185,Inyecciones!$A$2:$A$14185,Balance!F$4,Inyecciones!$B$2:$B$14185,Balance!$B38,Inyecciones!$C$2:$C$14185,Balance!F$5)</f>
        <v>331875.37459876901</v>
      </c>
      <c r="G38" s="13">
        <f>SUMIFS(Inyecciones!$E$2:$E$14185,Inyecciones!$A$2:$A$14185,Balance!G$4,Inyecciones!$B$2:$B$14185,Balance!$B38,Inyecciones!$C$2:$C$14185,Balance!G$5)</f>
        <v>707699.20488821424</v>
      </c>
      <c r="H38" s="13">
        <f>SUMIFS(Inyecciones!$E$2:$E$14185,Inyecciones!$A$2:$A$14185,Balance!H$4,Inyecciones!$B$2:$B$14185,Balance!$B38,Inyecciones!$C$2:$C$14185,Balance!H$5)</f>
        <v>1087647.044378727</v>
      </c>
      <c r="I38" s="13">
        <f>SUMIFS(Inyecciones!$E$2:$E$14185,Inyecciones!$A$2:$A$14185,Balance!I$4,Inyecciones!$B$2:$B$14185,Balance!$B38,Inyecciones!$C$2:$C$14185,Balance!I$5)</f>
        <v>1209698.0705878609</v>
      </c>
      <c r="J38" s="13">
        <f>SUMIFS(Inyecciones!$E$2:$E$14185,Inyecciones!$A$2:$A$14185,Balance!J$4,Inyecciones!$B$2:$B$14185,Balance!$B38,Inyecciones!$C$2:$C$14185,Balance!J$5)</f>
        <v>1318042.1668000179</v>
      </c>
      <c r="K38" s="13">
        <f>SUMIFS(Inyecciones!$E$2:$E$14185,Inyecciones!$A$2:$A$14185,Balance!K$4,Inyecciones!$B$2:$B$14185,Balance!$B38,Inyecciones!$C$2:$C$14185,Balance!K$5)</f>
        <v>633857.86809063936</v>
      </c>
      <c r="L38" s="13">
        <f>SUMIFS(Inyecciones!$E$2:$E$14185,Inyecciones!$A$2:$A$14185,Balance!L$4,Inyecciones!$B$2:$B$14185,Balance!$B38,Inyecciones!$C$2:$C$14185,Balance!L$5)</f>
        <v>258245.68780268391</v>
      </c>
      <c r="M38" s="13">
        <f>SUMIFS(Inyecciones!$E$2:$E$14185,Inyecciones!$A$2:$A$14185,Balance!M$4,Inyecciones!$B$2:$B$14185,Balance!$B38,Inyecciones!$C$2:$C$14185,Balance!M$5)</f>
        <v>166385.90625894669</v>
      </c>
      <c r="N38" s="14">
        <f>SUMIFS(Inyecciones!$E$2:$E$14185,Inyecciones!$A$2:$A$14185,Balance!N$4,Inyecciones!$B$2:$B$14185,Balance!$B38,Inyecciones!$C$2:$C$14185,Balance!N$5)</f>
        <v>180588.36937573229</v>
      </c>
      <c r="O38" s="12">
        <f>SUMIFS(Inyecciones!$E$2:$E$14185,Inyecciones!$A$2:$A$14185,Balance!O$4,Inyecciones!$B$2:$B$14185,Balance!$B38,Inyecciones!$C$2:$C$14185,Balance!O$5)</f>
        <v>918864.52004316018</v>
      </c>
      <c r="P38" s="13">
        <f>SUMIFS(Inyecciones!$E$2:$E$14185,Inyecciones!$A$2:$A$14185,Balance!P$4,Inyecciones!$B$2:$B$14185,Balance!$B38,Inyecciones!$C$2:$C$14185,Balance!P$5)</f>
        <v>560795.90341908927</v>
      </c>
      <c r="Q38" s="13">
        <f>SUMIFS(Inyecciones!$E$2:$E$14185,Inyecciones!$A$2:$A$14185,Balance!Q$4,Inyecciones!$B$2:$B$14185,Balance!$B38,Inyecciones!$C$2:$C$14185,Balance!Q$5)</f>
        <v>283294.73974120338</v>
      </c>
      <c r="R38" s="13">
        <f>SUMIFS(Inyecciones!$E$2:$E$14185,Inyecciones!$A$2:$A$14185,Balance!R$4,Inyecciones!$B$2:$B$14185,Balance!$B38,Inyecciones!$C$2:$C$14185,Balance!R$5)</f>
        <v>244282.8893478793</v>
      </c>
      <c r="S38" s="13">
        <f>SUMIFS(Inyecciones!$E$2:$E$14185,Inyecciones!$A$2:$A$14185,Balance!S$4,Inyecciones!$B$2:$B$14185,Balance!$B38,Inyecciones!$C$2:$C$14185,Balance!S$5)</f>
        <v>270825.2507844959</v>
      </c>
      <c r="T38" s="13">
        <f>SUMIFS(Inyecciones!$E$2:$E$14185,Inyecciones!$A$2:$A$14185,Balance!T$4,Inyecciones!$B$2:$B$14185,Balance!$B38,Inyecciones!$C$2:$C$14185,Balance!T$5)</f>
        <v>1098689.7101568731</v>
      </c>
      <c r="U38" s="13">
        <f>SUMIFS(Inyecciones!$E$2:$E$14185,Inyecciones!$A$2:$A$14185,Balance!U$4,Inyecciones!$B$2:$B$14185,Balance!$B38,Inyecciones!$C$2:$C$14185,Balance!U$5)</f>
        <v>1333823.6102388159</v>
      </c>
      <c r="V38" s="13">
        <f>SUMIFS(Inyecciones!$E$2:$E$14185,Inyecciones!$A$2:$A$14185,Balance!V$4,Inyecciones!$B$2:$B$14185,Balance!$B38,Inyecciones!$C$2:$C$14185,Balance!V$5)</f>
        <v>1334399.955015928</v>
      </c>
      <c r="W38" s="13">
        <f>SUMIFS(Inyecciones!$E$2:$E$14185,Inyecciones!$A$2:$A$14185,Balance!W$4,Inyecciones!$B$2:$B$14185,Balance!$B38,Inyecciones!$C$2:$C$14185,Balance!W$5)</f>
        <v>699826.53644762619</v>
      </c>
      <c r="X38" s="13">
        <f>SUMIFS(Inyecciones!$E$2:$E$14185,Inyecciones!$A$2:$A$14185,Balance!X$4,Inyecciones!$B$2:$B$14185,Balance!$B38,Inyecciones!$C$2:$C$14185,Balance!X$5)</f>
        <v>265011.35973631562</v>
      </c>
      <c r="Y38" s="13">
        <f>SUMIFS(Inyecciones!$E$2:$E$14185,Inyecciones!$A$2:$A$14185,Balance!Y$4,Inyecciones!$B$2:$B$14185,Balance!$B38,Inyecciones!$C$2:$C$14185,Balance!Y$5)</f>
        <v>245062.43412554721</v>
      </c>
      <c r="Z38" s="14">
        <f>SUMIFS(Inyecciones!$E$2:$E$14185,Inyecciones!$A$2:$A$14185,Balance!Z$4,Inyecciones!$B$2:$B$14185,Balance!$B38,Inyecciones!$C$2:$C$14185,Balance!Z$5)</f>
        <v>399026.77777857252</v>
      </c>
      <c r="AA38" s="12">
        <f>SUMIFS(Inyecciones!$E$2:$E$14185,Inyecciones!$A$2:$A$14185,Balance!AA$4,Inyecciones!$B$2:$B$14185,Balance!$B38,Inyecciones!$C$2:$C$14185,Balance!AA$5)</f>
        <v>909263.90470868989</v>
      </c>
      <c r="AB38" s="13">
        <f>SUMIFS(Inyecciones!$E$2:$E$14185,Inyecciones!$A$2:$A$14185,Balance!AB$4,Inyecciones!$B$2:$B$14185,Balance!$B38,Inyecciones!$C$2:$C$14185,Balance!AB$5)</f>
        <v>408072.56701536308</v>
      </c>
      <c r="AC38" s="13">
        <f>SUMIFS(Inyecciones!$E$2:$E$14185,Inyecciones!$A$2:$A$14185,Balance!AC$4,Inyecciones!$B$2:$B$14185,Balance!$B38,Inyecciones!$C$2:$C$14185,Balance!AC$5)</f>
        <v>301975.90059129399</v>
      </c>
      <c r="AD38" s="13">
        <f>SUMIFS(Inyecciones!$E$2:$E$14185,Inyecciones!$A$2:$A$14185,Balance!AD$4,Inyecciones!$B$2:$B$14185,Balance!$B38,Inyecciones!$C$2:$C$14185,Balance!AD$5)</f>
        <v>268992.87203819031</v>
      </c>
      <c r="AE38" s="13">
        <f>SUMIFS(Inyecciones!$E$2:$E$14185,Inyecciones!$A$2:$A$14185,Balance!AE$4,Inyecciones!$B$2:$B$14185,Balance!$B38,Inyecciones!$C$2:$C$14185,Balance!AE$5)</f>
        <v>159804.01810071699</v>
      </c>
      <c r="AF38" s="13">
        <f>SUMIFS(Inyecciones!$E$2:$E$14185,Inyecciones!$A$2:$A$14185,Balance!AF$4,Inyecciones!$B$2:$B$14185,Balance!$B38,Inyecciones!$C$2:$C$14185,Balance!AF$5)</f>
        <v>183699.63923320951</v>
      </c>
      <c r="AG38" s="13">
        <f>SUMIFS(Inyecciones!$E$2:$E$14185,Inyecciones!$A$2:$A$14185,Balance!AG$4,Inyecciones!$B$2:$B$14185,Balance!$B38,Inyecciones!$C$2:$C$14185,Balance!AG$5)</f>
        <v>442477.24745374732</v>
      </c>
      <c r="AH38" s="13">
        <f>SUMIFS(Inyecciones!$E$2:$E$14185,Inyecciones!$A$2:$A$14185,Balance!AH$4,Inyecciones!$B$2:$B$14185,Balance!$B38,Inyecciones!$C$2:$C$14185,Balance!AH$5)</f>
        <v>1081003.5459748609</v>
      </c>
      <c r="AI38" s="13">
        <f>SUMIFS(Inyecciones!$E$2:$E$14185,Inyecciones!$A$2:$A$14185,Balance!AI$4,Inyecciones!$B$2:$B$14185,Balance!$B38,Inyecciones!$C$2:$C$14185,Balance!AI$5)</f>
        <v>916238.41820640292</v>
      </c>
      <c r="AJ38" s="13">
        <f>SUMIFS(Inyecciones!$E$2:$E$14185,Inyecciones!$A$2:$A$14185,Balance!AJ$4,Inyecciones!$B$2:$B$14185,Balance!$B38,Inyecciones!$C$2:$C$14185,Balance!AJ$5)</f>
        <v>710287.72064586473</v>
      </c>
      <c r="AK38" s="13">
        <f>SUMIFS(Inyecciones!$E$2:$E$14185,Inyecciones!$A$2:$A$14185,Balance!AK$4,Inyecciones!$B$2:$B$14185,Balance!$B38,Inyecciones!$C$2:$C$14185,Balance!AK$5)</f>
        <v>765260.59651783993</v>
      </c>
      <c r="AL38" s="14">
        <f>SUMIFS(Inyecciones!$E$2:$E$14185,Inyecciones!$A$2:$A$14185,Balance!AL$4,Inyecciones!$B$2:$B$14185,Balance!$B38,Inyecciones!$C$2:$C$14185,Balance!AL$5)</f>
        <v>859293.8153919311</v>
      </c>
      <c r="AM38" s="13"/>
      <c r="AN38" s="12">
        <f>SUMIFS('Retiro Mensual'!$E$2:$E$2629,'Retiro Mensual'!$A$2:$A$2629,AN$4,'Retiro Mensual'!$B$2:$B$2629,$B38,'Retiro Mensual'!$C$2:$C$2629,AN$5)</f>
        <v>75904.242259999999</v>
      </c>
      <c r="AO38" s="13">
        <f>SUMIFS('Retiro Mensual'!$E$2:$E$2629,'Retiro Mensual'!$A$2:$A$2629,AO$4,'Retiro Mensual'!$B$2:$B$2629,$B38,'Retiro Mensual'!$C$2:$C$2629,AO$5)</f>
        <v>62049.133650000003</v>
      </c>
      <c r="AP38" s="13">
        <f>SUMIFS('Retiro Mensual'!$E$2:$E$2629,'Retiro Mensual'!$A$2:$A$2629,AP$4,'Retiro Mensual'!$B$2:$B$2629,$B38,'Retiro Mensual'!$C$2:$C$2629,AP$5)</f>
        <v>72873.687130000006</v>
      </c>
      <c r="AQ38" s="13">
        <f>SUMIFS('Retiro Mensual'!$E$2:$E$2629,'Retiro Mensual'!$A$2:$A$2629,AQ$4,'Retiro Mensual'!$B$2:$B$2629,$B38,'Retiro Mensual'!$C$2:$C$2629,AQ$5)</f>
        <v>62327.1348</v>
      </c>
      <c r="AR38" s="13">
        <f>SUMIFS('Retiro Mensual'!$E$2:$E$2629,'Retiro Mensual'!$A$2:$A$2629,AR$4,'Retiro Mensual'!$B$2:$B$2629,$B38,'Retiro Mensual'!$C$2:$C$2629,AR$5)</f>
        <v>69518.412750000003</v>
      </c>
      <c r="AS38" s="13">
        <f>SUMIFS('Retiro Mensual'!$E$2:$E$2629,'Retiro Mensual'!$A$2:$A$2629,AS$4,'Retiro Mensual'!$B$2:$B$2629,$B38,'Retiro Mensual'!$C$2:$C$2629,AS$5)</f>
        <v>64745.551670000001</v>
      </c>
      <c r="AT38" s="13">
        <f>SUMIFS('Retiro Mensual'!$E$2:$E$2629,'Retiro Mensual'!$A$2:$A$2629,AT$4,'Retiro Mensual'!$B$2:$B$2629,$B38,'Retiro Mensual'!$C$2:$C$2629,AT$5)</f>
        <v>58504.209269999999</v>
      </c>
      <c r="AU38" s="13">
        <f>SUMIFS('Retiro Mensual'!$E$2:$E$2629,'Retiro Mensual'!$A$2:$A$2629,AU$4,'Retiro Mensual'!$B$2:$B$2629,$B38,'Retiro Mensual'!$C$2:$C$2629,AU$5)</f>
        <v>62569.245049999998</v>
      </c>
      <c r="AV38" s="13">
        <f>SUMIFS('Retiro Mensual'!$E$2:$E$2629,'Retiro Mensual'!$A$2:$A$2629,AV$4,'Retiro Mensual'!$B$2:$B$2629,$B38,'Retiro Mensual'!$C$2:$C$2629,AV$5)</f>
        <v>55621.786829999997</v>
      </c>
      <c r="AW38" s="13">
        <f>SUMIFS('Retiro Mensual'!$E$2:$E$2629,'Retiro Mensual'!$A$2:$A$2629,AW$4,'Retiro Mensual'!$B$2:$B$2629,$B38,'Retiro Mensual'!$C$2:$C$2629,AW$5)</f>
        <v>36526.241289999998</v>
      </c>
      <c r="AX38" s="13">
        <f>SUMIFS('Retiro Mensual'!$E$2:$E$2629,'Retiro Mensual'!$A$2:$A$2629,AX$4,'Retiro Mensual'!$B$2:$B$2629,$B38,'Retiro Mensual'!$C$2:$C$2629,AX$5)</f>
        <v>36063.813829999999</v>
      </c>
      <c r="AY38" s="14">
        <f>SUMIFS('Retiro Mensual'!$E$2:$E$2629,'Retiro Mensual'!$A$2:$A$2629,AY$4,'Retiro Mensual'!$B$2:$B$2629,$B38,'Retiro Mensual'!$C$2:$C$2629,AY$5)</f>
        <v>32250.62025</v>
      </c>
      <c r="AZ38" s="12">
        <f>SUMIFS('Retiro Mensual'!$E$2:$E$2629,'Retiro Mensual'!$A$2:$A$2629,AZ$4,'Retiro Mensual'!$B$2:$B$2629,$B38,'Retiro Mensual'!$C$2:$C$2629,AZ$5)</f>
        <v>75976.788570000004</v>
      </c>
      <c r="BA38" s="13">
        <f>SUMIFS('Retiro Mensual'!$E$2:$E$2629,'Retiro Mensual'!$A$2:$A$2629,BA$4,'Retiro Mensual'!$B$2:$B$2629,$B38,'Retiro Mensual'!$C$2:$C$2629,BA$5)</f>
        <v>62828.934480000004</v>
      </c>
      <c r="BB38" s="13">
        <f>SUMIFS('Retiro Mensual'!$E$2:$E$2629,'Retiro Mensual'!$A$2:$A$2629,BB$4,'Retiro Mensual'!$B$2:$B$2629,$B38,'Retiro Mensual'!$C$2:$C$2629,BB$5)</f>
        <v>74072.560540000006</v>
      </c>
      <c r="BC38" s="13">
        <f>SUMIFS('Retiro Mensual'!$E$2:$E$2629,'Retiro Mensual'!$A$2:$A$2629,BC$4,'Retiro Mensual'!$B$2:$B$2629,$B38,'Retiro Mensual'!$C$2:$C$2629,BC$5)</f>
        <v>66088.170249999996</v>
      </c>
      <c r="BD38" s="13">
        <f>SUMIFS('Retiro Mensual'!$E$2:$E$2629,'Retiro Mensual'!$A$2:$A$2629,BD$4,'Retiro Mensual'!$B$2:$B$2629,$B38,'Retiro Mensual'!$C$2:$C$2629,BD$5)</f>
        <v>69723.448279999997</v>
      </c>
      <c r="BE38" s="13">
        <f>SUMIFS('Retiro Mensual'!$E$2:$E$2629,'Retiro Mensual'!$A$2:$A$2629,BE$4,'Retiro Mensual'!$B$2:$B$2629,$B38,'Retiro Mensual'!$C$2:$C$2629,BE$5)</f>
        <v>67073.815969999996</v>
      </c>
      <c r="BF38" s="13">
        <f>SUMIFS('Retiro Mensual'!$E$2:$E$2629,'Retiro Mensual'!$A$2:$A$2629,BF$4,'Retiro Mensual'!$B$2:$B$2629,$B38,'Retiro Mensual'!$C$2:$C$2629,BF$5)</f>
        <v>67744.27953</v>
      </c>
      <c r="BG38" s="13">
        <f>SUMIFS('Retiro Mensual'!$E$2:$E$2629,'Retiro Mensual'!$A$2:$A$2629,BG$4,'Retiro Mensual'!$B$2:$B$2629,$B38,'Retiro Mensual'!$C$2:$C$2629,BG$5)</f>
        <v>62972.440139999999</v>
      </c>
      <c r="BH38" s="13">
        <f>SUMIFS('Retiro Mensual'!$E$2:$E$2629,'Retiro Mensual'!$A$2:$A$2629,BH$4,'Retiro Mensual'!$B$2:$B$2629,$B38,'Retiro Mensual'!$C$2:$C$2629,BH$5)</f>
        <v>56428.632859999998</v>
      </c>
      <c r="BI38" s="13">
        <f>SUMIFS('Retiro Mensual'!$E$2:$E$2629,'Retiro Mensual'!$A$2:$A$2629,BI$4,'Retiro Mensual'!$B$2:$B$2629,$B38,'Retiro Mensual'!$C$2:$C$2629,BI$5)</f>
        <v>41230.844779999999</v>
      </c>
      <c r="BJ38" s="13">
        <f>SUMIFS('Retiro Mensual'!$E$2:$E$2629,'Retiro Mensual'!$A$2:$A$2629,BJ$4,'Retiro Mensual'!$B$2:$B$2629,$B38,'Retiro Mensual'!$C$2:$C$2629,BJ$5)</f>
        <v>42129.278050000001</v>
      </c>
      <c r="BK38" s="14">
        <f>SUMIFS('Retiro Mensual'!$E$2:$E$2629,'Retiro Mensual'!$A$2:$A$2629,BK$4,'Retiro Mensual'!$B$2:$B$2629,$B38,'Retiro Mensual'!$C$2:$C$2629,BK$5)</f>
        <v>43584.417329999997</v>
      </c>
      <c r="BL38" s="12">
        <f>SUMIFS('Retiro Mensual'!$E$2:$E$2629,'Retiro Mensual'!$A$2:$A$2629,BL$4,'Retiro Mensual'!$B$2:$B$2629,$B38,'Retiro Mensual'!$C$2:$C$2629,BL$5)</f>
        <v>76003.650339999993</v>
      </c>
      <c r="BM38" s="13">
        <f>SUMIFS('Retiro Mensual'!$E$2:$E$2629,'Retiro Mensual'!$A$2:$A$2629,BM$4,'Retiro Mensual'!$B$2:$B$2629,$B38,'Retiro Mensual'!$C$2:$C$2629,BM$5)</f>
        <v>64830.914550000001</v>
      </c>
      <c r="BN38" s="13">
        <f>SUMIFS('Retiro Mensual'!$E$2:$E$2629,'Retiro Mensual'!$A$2:$A$2629,BN$4,'Retiro Mensual'!$B$2:$B$2629,$B38,'Retiro Mensual'!$C$2:$C$2629,BN$5)</f>
        <v>73802.883830000006</v>
      </c>
      <c r="BO38" s="13">
        <f>SUMIFS('Retiro Mensual'!$E$2:$E$2629,'Retiro Mensual'!$A$2:$A$2629,BO$4,'Retiro Mensual'!$B$2:$B$2629,$B38,'Retiro Mensual'!$C$2:$C$2629,BO$5)</f>
        <v>65201.472880000001</v>
      </c>
      <c r="BP38" s="13">
        <f>SUMIFS('Retiro Mensual'!$E$2:$E$2629,'Retiro Mensual'!$A$2:$A$2629,BP$4,'Retiro Mensual'!$B$2:$B$2629,$B38,'Retiro Mensual'!$C$2:$C$2629,BP$5)</f>
        <v>71899.008709999995</v>
      </c>
      <c r="BQ38" s="13">
        <f>SUMIFS('Retiro Mensual'!$E$2:$E$2629,'Retiro Mensual'!$A$2:$A$2629,BQ$4,'Retiro Mensual'!$B$2:$B$2629,$B38,'Retiro Mensual'!$C$2:$C$2629,BQ$5)</f>
        <v>73279.495509999993</v>
      </c>
      <c r="BR38" s="13">
        <f>SUMIFS('Retiro Mensual'!$E$2:$E$2629,'Retiro Mensual'!$A$2:$A$2629,BR$4,'Retiro Mensual'!$B$2:$B$2629,$B38,'Retiro Mensual'!$C$2:$C$2629,BR$5)</f>
        <v>73101.542189999993</v>
      </c>
      <c r="BS38" s="13">
        <f>SUMIFS('Retiro Mensual'!$E$2:$E$2629,'Retiro Mensual'!$A$2:$A$2629,BS$4,'Retiro Mensual'!$B$2:$B$2629,$B38,'Retiro Mensual'!$C$2:$C$2629,BS$5)</f>
        <v>69687.368319999994</v>
      </c>
      <c r="BT38" s="13">
        <f>SUMIFS('Retiro Mensual'!$E$2:$E$2629,'Retiro Mensual'!$A$2:$A$2629,BT$4,'Retiro Mensual'!$B$2:$B$2629,$B38,'Retiro Mensual'!$C$2:$C$2629,BT$5)</f>
        <v>59399.047720000002</v>
      </c>
      <c r="BU38" s="13">
        <f>SUMIFS('Retiro Mensual'!$E$2:$E$2629,'Retiro Mensual'!$A$2:$A$2629,BU$4,'Retiro Mensual'!$B$2:$B$2629,$B38,'Retiro Mensual'!$C$2:$C$2629,BU$5)</f>
        <v>46652.464200000002</v>
      </c>
      <c r="BV38" s="13">
        <f>SUMIFS('Retiro Mensual'!$E$2:$E$2629,'Retiro Mensual'!$A$2:$A$2629,BV$4,'Retiro Mensual'!$B$2:$B$2629,$B38,'Retiro Mensual'!$C$2:$C$2629,BV$5)</f>
        <v>50348.251499999998</v>
      </c>
      <c r="BW38" s="14">
        <f>SUMIFS('Retiro Mensual'!$E$2:$E$2629,'Retiro Mensual'!$A$2:$A$2629,BW$4,'Retiro Mensual'!$B$2:$B$2629,$B38,'Retiro Mensual'!$C$2:$C$2629,BW$5)</f>
        <v>49508.266609999999</v>
      </c>
      <c r="BX38" s="13"/>
      <c r="BY38" s="12">
        <f>SUMIFS('Compra Ventas'!$E$2:$E$2700,'Compra Ventas'!$A$2:$A$2700,BY$4,'Compra Ventas'!$B$2:$B$2700,$B38,'Compra Ventas'!$C$2:$C$2700,BY$5)</f>
        <v>-37007.378519136437</v>
      </c>
      <c r="BZ38" s="13">
        <f>SUMIFS('Compra Ventas'!$E$2:$E$2700,'Compra Ventas'!$A$2:$A$2700,BZ$4,'Compra Ventas'!$B$2:$B$2700,$B38,'Compra Ventas'!$C$2:$C$2700,BZ$5)</f>
        <v>-59698.319576588918</v>
      </c>
      <c r="CA38" s="13">
        <f>SUMIFS('Compra Ventas'!$E$2:$E$2700,'Compra Ventas'!$A$2:$A$2700,CA$4,'Compra Ventas'!$B$2:$B$2700,$B38,'Compra Ventas'!$C$2:$C$2700,CA$5)</f>
        <v>-103332.67906968412</v>
      </c>
      <c r="CB38" s="13">
        <f>SUMIFS('Compra Ventas'!$E$2:$E$2700,'Compra Ventas'!$A$2:$A$2700,CB$4,'Compra Ventas'!$B$2:$B$2700,$B38,'Compra Ventas'!$C$2:$C$2700,CB$5)</f>
        <v>-73226.994288200396</v>
      </c>
      <c r="CC38" s="13">
        <f>SUMIFS('Compra Ventas'!$E$2:$E$2700,'Compra Ventas'!$A$2:$A$2700,CC$4,'Compra Ventas'!$B$2:$B$2700,$B38,'Compra Ventas'!$C$2:$C$2700,CC$5)</f>
        <v>-75151.392689322238</v>
      </c>
      <c r="CD38" s="13">
        <f>SUMIFS('Compra Ventas'!$E$2:$E$2700,'Compra Ventas'!$A$2:$A$2700,CD$4,'Compra Ventas'!$B$2:$B$2700,$B38,'Compra Ventas'!$C$2:$C$2700,CD$5)</f>
        <v>-53588.113199415624</v>
      </c>
      <c r="CE38" s="13">
        <f>SUMIFS('Compra Ventas'!$E$2:$E$2700,'Compra Ventas'!$A$2:$A$2700,CE$4,'Compra Ventas'!$B$2:$B$2700,$B38,'Compra Ventas'!$C$2:$C$2700,CE$5)</f>
        <v>-39422.912464315865</v>
      </c>
      <c r="CF38" s="13">
        <f>SUMIFS('Compra Ventas'!$E$2:$E$2700,'Compra Ventas'!$A$2:$A$2700,CF$4,'Compra Ventas'!$B$2:$B$2700,$B38,'Compra Ventas'!$C$2:$C$2700,CF$5)</f>
        <v>-33614.23055184602</v>
      </c>
      <c r="CG38" s="13">
        <f>SUMIFS('Compra Ventas'!$E$2:$E$2700,'Compra Ventas'!$A$2:$A$2700,CG$4,'Compra Ventas'!$B$2:$B$2700,$B38,'Compra Ventas'!$C$2:$C$2700,CG$5)</f>
        <v>-14384.402733437753</v>
      </c>
      <c r="CH38" s="13">
        <f>SUMIFS('Compra Ventas'!$E$2:$E$2700,'Compra Ventas'!$A$2:$A$2700,CH$4,'Compra Ventas'!$B$2:$B$2700,$B38,'Compra Ventas'!$C$2:$C$2700,CH$5)</f>
        <v>-5025.9675065454876</v>
      </c>
      <c r="CI38" s="13">
        <f>SUMIFS('Compra Ventas'!$E$2:$E$2700,'Compra Ventas'!$A$2:$A$2700,CI$4,'Compra Ventas'!$B$2:$B$2700,$B38,'Compra Ventas'!$C$2:$C$2700,CI$5)</f>
        <v>-4452.9959344075378</v>
      </c>
      <c r="CJ38" s="14">
        <f>SUMIFS('Compra Ventas'!$E$2:$E$2700,'Compra Ventas'!$A$2:$A$2700,CJ$4,'Compra Ventas'!$B$2:$B$2700,$B38,'Compra Ventas'!$C$2:$C$2700,CJ$5)</f>
        <v>-6968.5029545428406</v>
      </c>
      <c r="CK38" s="12">
        <f>SUMIFS('Compra Ventas'!$E$2:$E$2700,'Compra Ventas'!$A$2:$A$2700,CK$4,'Compra Ventas'!$B$2:$B$2700,$B38,'Compra Ventas'!$C$2:$C$2700,CK$5)</f>
        <v>-37087.333045070962</v>
      </c>
      <c r="CL38" s="13">
        <f>SUMIFS('Compra Ventas'!$E$2:$E$2700,'Compra Ventas'!$A$2:$A$2700,CL$4,'Compra Ventas'!$B$2:$B$2700,$B38,'Compra Ventas'!$C$2:$C$2700,CL$5)</f>
        <v>-60616.440914571627</v>
      </c>
      <c r="CM38" s="13">
        <f>SUMIFS('Compra Ventas'!$E$2:$E$2700,'Compra Ventas'!$A$2:$A$2700,CM$4,'Compra Ventas'!$B$2:$B$2700,$B38,'Compra Ventas'!$C$2:$C$2700,CM$5)</f>
        <v>-104445.53893803892</v>
      </c>
      <c r="CN38" s="13">
        <f>SUMIFS('Compra Ventas'!$E$2:$E$2700,'Compra Ventas'!$A$2:$A$2700,CN$4,'Compra Ventas'!$B$2:$B$2700,$B38,'Compra Ventas'!$C$2:$C$2700,CN$5)</f>
        <v>-76764.070242507762</v>
      </c>
      <c r="CO38" s="13">
        <f>SUMIFS('Compra Ventas'!$E$2:$E$2700,'Compra Ventas'!$A$2:$A$2700,CO$4,'Compra Ventas'!$B$2:$B$2700,$B38,'Compra Ventas'!$C$2:$C$2700,CO$5)</f>
        <v>-73301.185602548416</v>
      </c>
      <c r="CP38" s="13">
        <f>SUMIFS('Compra Ventas'!$E$2:$E$2700,'Compra Ventas'!$A$2:$A$2700,CP$4,'Compra Ventas'!$B$2:$B$2700,$B38,'Compra Ventas'!$C$2:$C$2700,CP$5)</f>
        <v>-54525.33751216696</v>
      </c>
      <c r="CQ38" s="13">
        <f>SUMIFS('Compra Ventas'!$E$2:$E$2700,'Compra Ventas'!$A$2:$A$2700,CQ$4,'Compra Ventas'!$B$2:$B$2700,$B38,'Compra Ventas'!$C$2:$C$2700,CQ$5)</f>
        <v>-42255.578272472521</v>
      </c>
      <c r="CR38" s="13">
        <f>SUMIFS('Compra Ventas'!$E$2:$E$2700,'Compra Ventas'!$A$2:$A$2700,CR$4,'Compra Ventas'!$B$2:$B$2700,$B38,'Compra Ventas'!$C$2:$C$2700,CR$5)</f>
        <v>-33867.994940629222</v>
      </c>
      <c r="CS38" s="13">
        <f>SUMIFS('Compra Ventas'!$E$2:$E$2700,'Compra Ventas'!$A$2:$A$2700,CS$4,'Compra Ventas'!$B$2:$B$2700,$B38,'Compra Ventas'!$C$2:$C$2700,CS$5)</f>
        <v>-14682.930907343971</v>
      </c>
      <c r="CT38" s="13">
        <f>SUMIFS('Compra Ventas'!$E$2:$E$2700,'Compra Ventas'!$A$2:$A$2700,CT$4,'Compra Ventas'!$B$2:$B$2700,$B38,'Compra Ventas'!$C$2:$C$2700,CT$5)</f>
        <v>-6589.4510243034747</v>
      </c>
      <c r="CU38" s="13">
        <f>SUMIFS('Compra Ventas'!$E$2:$E$2700,'Compra Ventas'!$A$2:$A$2700,CU$4,'Compra Ventas'!$B$2:$B$2700,$B38,'Compra Ventas'!$C$2:$C$2700,CU$5)</f>
        <v>-10141.165528137355</v>
      </c>
      <c r="CV38" s="14">
        <f>SUMIFS('Compra Ventas'!$E$2:$E$2700,'Compra Ventas'!$A$2:$A$2700,CV$4,'Compra Ventas'!$B$2:$B$2700,$B38,'Compra Ventas'!$C$2:$C$2700,CV$5)</f>
        <v>-21385.223348219148</v>
      </c>
      <c r="CW38" s="12">
        <f>SUMIFS('Compra Ventas'!$E$2:$E$2700,'Compra Ventas'!$A$2:$A$2700,CW$4,'Compra Ventas'!$B$2:$B$2700,$B38,'Compra Ventas'!$C$2:$C$2700,CW$5)</f>
        <v>-37100.389013973276</v>
      </c>
      <c r="CX38" s="13">
        <f>SUMIFS('Compra Ventas'!$E$2:$E$2700,'Compra Ventas'!$A$2:$A$2700,CX$4,'Compra Ventas'!$B$2:$B$2700,$B38,'Compra Ventas'!$C$2:$C$2700,CX$5)</f>
        <v>-60679.611745582835</v>
      </c>
      <c r="CY38" s="13">
        <f>SUMIFS('Compra Ventas'!$E$2:$E$2700,'Compra Ventas'!$A$2:$A$2700,CY$4,'Compra Ventas'!$B$2:$B$2700,$B38,'Compra Ventas'!$C$2:$C$2700,CY$5)</f>
        <v>-104034.93457574163</v>
      </c>
      <c r="CZ38" s="13">
        <f>SUMIFS('Compra Ventas'!$E$2:$E$2700,'Compra Ventas'!$A$2:$A$2700,CZ$4,'Compra Ventas'!$B$2:$B$2700,$B38,'Compra Ventas'!$C$2:$C$2700,CZ$5)</f>
        <v>-76276.482854537389</v>
      </c>
      <c r="DA38" s="13">
        <f>SUMIFS('Compra Ventas'!$E$2:$E$2700,'Compra Ventas'!$A$2:$A$2700,DA$4,'Compra Ventas'!$B$2:$B$2700,$B38,'Compra Ventas'!$C$2:$C$2700,DA$5)</f>
        <v>-76469.529582803356</v>
      </c>
      <c r="DB38" s="13">
        <f>SUMIFS('Compra Ventas'!$E$2:$E$2700,'Compra Ventas'!$A$2:$A$2700,DB$4,'Compra Ventas'!$B$2:$B$2700,$B38,'Compra Ventas'!$C$2:$C$2700,DB$5)</f>
        <v>-59834.387549865976</v>
      </c>
      <c r="DC38" s="13">
        <f>SUMIFS('Compra Ventas'!$E$2:$E$2700,'Compra Ventas'!$A$2:$A$2700,DC$4,'Compra Ventas'!$B$2:$B$2700,$B38,'Compra Ventas'!$C$2:$C$2700,DC$5)</f>
        <v>-47067.82649416355</v>
      </c>
      <c r="DD38" s="13">
        <f>SUMIFS('Compra Ventas'!$E$2:$E$2700,'Compra Ventas'!$A$2:$A$2700,DD$4,'Compra Ventas'!$B$2:$B$2700,$B38,'Compra Ventas'!$C$2:$C$2700,DD$5)</f>
        <v>-37491.091607457158</v>
      </c>
      <c r="DE38" s="13">
        <f>SUMIFS('Compra Ventas'!$E$2:$E$2700,'Compra Ventas'!$A$2:$A$2700,DE$4,'Compra Ventas'!$B$2:$B$2700,$B38,'Compra Ventas'!$C$2:$C$2700,DE$5)</f>
        <v>-15831.160378588689</v>
      </c>
      <c r="DF38" s="13">
        <f>SUMIFS('Compra Ventas'!$E$2:$E$2700,'Compra Ventas'!$A$2:$A$2700,DF$4,'Compra Ventas'!$B$2:$B$2700,$B38,'Compra Ventas'!$C$2:$C$2700,DF$5)</f>
        <v>-12093.784251011457</v>
      </c>
      <c r="DG38" s="13">
        <f>SUMIFS('Compra Ventas'!$E$2:$E$2700,'Compra Ventas'!$A$2:$A$2700,DG$4,'Compra Ventas'!$B$2:$B$2700,$B38,'Compra Ventas'!$C$2:$C$2700,DG$5)</f>
        <v>-20028.533994108351</v>
      </c>
      <c r="DH38" s="14">
        <f>SUMIFS('Compra Ventas'!$E$2:$E$2700,'Compra Ventas'!$A$2:$A$2700,DH$4,'Compra Ventas'!$B$2:$B$2700,$B38,'Compra Ventas'!$C$2:$C$2700,DH$5)</f>
        <v>-36246.772091431507</v>
      </c>
      <c r="DI38" s="84"/>
      <c r="DJ38" s="98">
        <f>SUMIFS('Ajuste Ciclado'!D$5:D$47,'Ajuste Ciclado'!$C$5:$C$47,Balance!DJ$4,'Ajuste Ciclado'!$B$5:$B$47,Balance!$B38)</f>
        <v>0</v>
      </c>
      <c r="DK38" s="99">
        <f>SUMIFS('Ajuste Ciclado'!E$5:E$47,'Ajuste Ciclado'!$C$5:$C$47,Balance!DK$4,'Ajuste Ciclado'!$B$5:$B$47,Balance!$B38)</f>
        <v>0</v>
      </c>
      <c r="DL38" s="99">
        <f>SUMIFS('Ajuste Ciclado'!F$5:F$47,'Ajuste Ciclado'!$C$5:$C$47,Balance!DL$4,'Ajuste Ciclado'!$B$5:$B$47,Balance!$B38)</f>
        <v>0</v>
      </c>
      <c r="DM38" s="99">
        <f>SUMIFS('Ajuste Ciclado'!G$5:G$47,'Ajuste Ciclado'!$C$5:$C$47,Balance!DM$4,'Ajuste Ciclado'!$B$5:$B$47,Balance!$B38)</f>
        <v>0</v>
      </c>
      <c r="DN38" s="99">
        <f>SUMIFS('Ajuste Ciclado'!H$5:H$47,'Ajuste Ciclado'!$C$5:$C$47,Balance!DN$4,'Ajuste Ciclado'!$B$5:$B$47,Balance!$B38)</f>
        <v>0</v>
      </c>
      <c r="DO38" s="99">
        <f>SUMIFS('Ajuste Ciclado'!I$5:I$47,'Ajuste Ciclado'!$C$5:$C$47,Balance!DO$4,'Ajuste Ciclado'!$B$5:$B$47,Balance!$B38)</f>
        <v>0</v>
      </c>
      <c r="DP38" s="99">
        <f>SUMIFS('Ajuste Ciclado'!J$5:J$47,'Ajuste Ciclado'!$C$5:$C$47,Balance!DP$4,'Ajuste Ciclado'!$B$5:$B$47,Balance!$B38)</f>
        <v>0</v>
      </c>
      <c r="DQ38" s="99">
        <f>SUMIFS('Ajuste Ciclado'!K$5:K$47,'Ajuste Ciclado'!$C$5:$C$47,Balance!DQ$4,'Ajuste Ciclado'!$B$5:$B$47,Balance!$B38)</f>
        <v>0</v>
      </c>
      <c r="DR38" s="99">
        <f>SUMIFS('Ajuste Ciclado'!L$5:L$47,'Ajuste Ciclado'!$C$5:$C$47,Balance!DR$4,'Ajuste Ciclado'!$B$5:$B$47,Balance!$B38)</f>
        <v>0</v>
      </c>
      <c r="DS38" s="99">
        <f>SUMIFS('Ajuste Ciclado'!M$5:M$47,'Ajuste Ciclado'!$C$5:$C$47,Balance!DS$4,'Ajuste Ciclado'!$B$5:$B$47,Balance!$B38)</f>
        <v>0</v>
      </c>
      <c r="DT38" s="99">
        <f>SUMIFS('Ajuste Ciclado'!N$5:N$47,'Ajuste Ciclado'!$C$5:$C$47,Balance!DT$4,'Ajuste Ciclado'!$B$5:$B$47,Balance!$B38)</f>
        <v>0</v>
      </c>
      <c r="DU38" s="100">
        <f>SUMIFS('Ajuste Ciclado'!O$5:O$47,'Ajuste Ciclado'!$C$5:$C$47,Balance!DU$4,'Ajuste Ciclado'!$B$5:$B$47,Balance!$B38)</f>
        <v>0</v>
      </c>
      <c r="DV38" s="98">
        <f>SUMIFS('Ajuste Ciclado'!D$5:D$47,'Ajuste Ciclado'!$C$5:$C$47,Balance!DV$4,'Ajuste Ciclado'!$B$5:$B$47,Balance!$B38)</f>
        <v>0</v>
      </c>
      <c r="DW38" s="99">
        <f>SUMIFS('Ajuste Ciclado'!E$5:E$47,'Ajuste Ciclado'!$C$5:$C$47,Balance!DW$4,'Ajuste Ciclado'!$B$5:$B$47,Balance!$B38)</f>
        <v>0</v>
      </c>
      <c r="DX38" s="99">
        <f>SUMIFS('Ajuste Ciclado'!F$5:F$47,'Ajuste Ciclado'!$C$5:$C$47,Balance!DX$4,'Ajuste Ciclado'!$B$5:$B$47,Balance!$B38)</f>
        <v>0</v>
      </c>
      <c r="DY38" s="99">
        <f>SUMIFS('Ajuste Ciclado'!G$5:G$47,'Ajuste Ciclado'!$C$5:$C$47,Balance!DY$4,'Ajuste Ciclado'!$B$5:$B$47,Balance!$B38)</f>
        <v>0</v>
      </c>
      <c r="DZ38" s="99">
        <f>SUMIFS('Ajuste Ciclado'!H$5:H$47,'Ajuste Ciclado'!$C$5:$C$47,Balance!DZ$4,'Ajuste Ciclado'!$B$5:$B$47,Balance!$B38)</f>
        <v>0</v>
      </c>
      <c r="EA38" s="99">
        <f>SUMIFS('Ajuste Ciclado'!I$5:I$47,'Ajuste Ciclado'!$C$5:$C$47,Balance!EA$4,'Ajuste Ciclado'!$B$5:$B$47,Balance!$B38)</f>
        <v>0</v>
      </c>
      <c r="EB38" s="99">
        <f>SUMIFS('Ajuste Ciclado'!J$5:J$47,'Ajuste Ciclado'!$C$5:$C$47,Balance!EB$4,'Ajuste Ciclado'!$B$5:$B$47,Balance!$B38)</f>
        <v>0</v>
      </c>
      <c r="EC38" s="99">
        <f>SUMIFS('Ajuste Ciclado'!K$5:K$47,'Ajuste Ciclado'!$C$5:$C$47,Balance!EC$4,'Ajuste Ciclado'!$B$5:$B$47,Balance!$B38)</f>
        <v>0</v>
      </c>
      <c r="ED38" s="99">
        <f>SUMIFS('Ajuste Ciclado'!L$5:L$47,'Ajuste Ciclado'!$C$5:$C$47,Balance!ED$4,'Ajuste Ciclado'!$B$5:$B$47,Balance!$B38)</f>
        <v>0</v>
      </c>
      <c r="EE38" s="99">
        <f>SUMIFS('Ajuste Ciclado'!M$5:M$47,'Ajuste Ciclado'!$C$5:$C$47,Balance!EE$4,'Ajuste Ciclado'!$B$5:$B$47,Balance!$B38)</f>
        <v>0</v>
      </c>
      <c r="EF38" s="99">
        <f>SUMIFS('Ajuste Ciclado'!N$5:N$47,'Ajuste Ciclado'!$C$5:$C$47,Balance!EF$4,'Ajuste Ciclado'!$B$5:$B$47,Balance!$B38)</f>
        <v>0</v>
      </c>
      <c r="EG38" s="100">
        <f>SUMIFS('Ajuste Ciclado'!O$5:O$47,'Ajuste Ciclado'!$C$5:$C$47,Balance!EG$4,'Ajuste Ciclado'!$B$5:$B$47,Balance!$B38)</f>
        <v>0</v>
      </c>
      <c r="EH38" s="98">
        <f>SUMIFS('Ajuste Ciclado'!D$5:D$47,'Ajuste Ciclado'!$C$5:$C$47,Balance!EH$4,'Ajuste Ciclado'!$B$5:$B$47,Balance!$B38)</f>
        <v>0</v>
      </c>
      <c r="EI38" s="99">
        <f>SUMIFS('Ajuste Ciclado'!E$5:E$47,'Ajuste Ciclado'!$C$5:$C$47,Balance!EI$4,'Ajuste Ciclado'!$B$5:$B$47,Balance!$B38)</f>
        <v>0</v>
      </c>
      <c r="EJ38" s="99">
        <f>SUMIFS('Ajuste Ciclado'!F$5:F$47,'Ajuste Ciclado'!$C$5:$C$47,Balance!EJ$4,'Ajuste Ciclado'!$B$5:$B$47,Balance!$B38)</f>
        <v>0</v>
      </c>
      <c r="EK38" s="99">
        <f>SUMIFS('Ajuste Ciclado'!G$5:G$47,'Ajuste Ciclado'!$C$5:$C$47,Balance!EK$4,'Ajuste Ciclado'!$B$5:$B$47,Balance!$B38)</f>
        <v>0</v>
      </c>
      <c r="EL38" s="99">
        <f>SUMIFS('Ajuste Ciclado'!H$5:H$47,'Ajuste Ciclado'!$C$5:$C$47,Balance!EL$4,'Ajuste Ciclado'!$B$5:$B$47,Balance!$B38)</f>
        <v>0</v>
      </c>
      <c r="EM38" s="99">
        <f>SUMIFS('Ajuste Ciclado'!I$5:I$47,'Ajuste Ciclado'!$C$5:$C$47,Balance!EM$4,'Ajuste Ciclado'!$B$5:$B$47,Balance!$B38)</f>
        <v>0</v>
      </c>
      <c r="EN38" s="99">
        <f>SUMIFS('Ajuste Ciclado'!J$5:J$47,'Ajuste Ciclado'!$C$5:$C$47,Balance!EN$4,'Ajuste Ciclado'!$B$5:$B$47,Balance!$B38)</f>
        <v>0</v>
      </c>
      <c r="EO38" s="99">
        <f>SUMIFS('Ajuste Ciclado'!K$5:K$47,'Ajuste Ciclado'!$C$5:$C$47,Balance!EO$4,'Ajuste Ciclado'!$B$5:$B$47,Balance!$B38)</f>
        <v>0</v>
      </c>
      <c r="EP38" s="99">
        <f>SUMIFS('Ajuste Ciclado'!L$5:L$47,'Ajuste Ciclado'!$C$5:$C$47,Balance!EP$4,'Ajuste Ciclado'!$B$5:$B$47,Balance!$B38)</f>
        <v>0</v>
      </c>
      <c r="EQ38" s="99">
        <f>SUMIFS('Ajuste Ciclado'!M$5:M$47,'Ajuste Ciclado'!$C$5:$C$47,Balance!EQ$4,'Ajuste Ciclado'!$B$5:$B$47,Balance!$B38)</f>
        <v>0</v>
      </c>
      <c r="ER38" s="99">
        <f>SUMIFS('Ajuste Ciclado'!N$5:N$47,'Ajuste Ciclado'!$C$5:$C$47,Balance!ER$4,'Ajuste Ciclado'!$B$5:$B$47,Balance!$B38)</f>
        <v>0</v>
      </c>
      <c r="ES38" s="100">
        <f>SUMIFS('Ajuste Ciclado'!O$5:O$47,'Ajuste Ciclado'!$C$5:$C$47,Balance!ES$4,'Ajuste Ciclado'!$B$5:$B$47,Balance!$B38)</f>
        <v>0</v>
      </c>
      <c r="ET38" s="84"/>
      <c r="EU38" s="12">
        <f t="shared" si="129"/>
        <v>813514.97649334488</v>
      </c>
      <c r="EV38" s="13">
        <f t="shared" si="93"/>
        <v>400795.41083458601</v>
      </c>
      <c r="EW38" s="13">
        <f t="shared" si="94"/>
        <v>122927.49439974796</v>
      </c>
      <c r="EX38" s="13">
        <f t="shared" si="95"/>
        <v>196321.24551056861</v>
      </c>
      <c r="EY38" s="13">
        <f t="shared" si="96"/>
        <v>563029.39944889199</v>
      </c>
      <c r="EZ38" s="13">
        <f t="shared" si="97"/>
        <v>969313.3795093114</v>
      </c>
      <c r="FA38" s="13">
        <f t="shared" si="98"/>
        <v>1111770.9488535451</v>
      </c>
      <c r="FB38" s="13">
        <f t="shared" si="99"/>
        <v>1221858.6911981718</v>
      </c>
      <c r="FC38" s="13">
        <f t="shared" si="100"/>
        <v>563851.67852720164</v>
      </c>
      <c r="FD38" s="13">
        <f t="shared" si="101"/>
        <v>216693.47900613843</v>
      </c>
      <c r="FE38" s="13">
        <f t="shared" si="102"/>
        <v>125869.09649453916</v>
      </c>
      <c r="FF38" s="14">
        <f t="shared" si="103"/>
        <v>141369.24617118944</v>
      </c>
      <c r="FG38" s="12">
        <f t="shared" si="104"/>
        <v>805800.39842808922</v>
      </c>
      <c r="FH38" s="13">
        <f t="shared" si="105"/>
        <v>437350.52802451764</v>
      </c>
      <c r="FI38" s="13">
        <f t="shared" si="106"/>
        <v>104776.64026316445</v>
      </c>
      <c r="FJ38" s="13">
        <f t="shared" si="107"/>
        <v>101430.64885537155</v>
      </c>
      <c r="FK38" s="13">
        <f t="shared" si="108"/>
        <v>127800.61690194748</v>
      </c>
      <c r="FL38" s="13">
        <f t="shared" si="109"/>
        <v>977090.55667470617</v>
      </c>
      <c r="FM38" s="13">
        <f t="shared" si="110"/>
        <v>1223823.7524363433</v>
      </c>
      <c r="FN38" s="13">
        <f t="shared" si="111"/>
        <v>1237559.5199352987</v>
      </c>
      <c r="FO38" s="13">
        <f t="shared" si="112"/>
        <v>628714.9726802822</v>
      </c>
      <c r="FP38" s="13">
        <f t="shared" si="113"/>
        <v>217191.06393201216</v>
      </c>
      <c r="FQ38" s="13">
        <f t="shared" si="114"/>
        <v>192791.99054740986</v>
      </c>
      <c r="FR38" s="14">
        <f t="shared" si="115"/>
        <v>334057.13710035343</v>
      </c>
      <c r="FS38" s="12">
        <f t="shared" si="116"/>
        <v>796159.86535471654</v>
      </c>
      <c r="FT38" s="13">
        <f t="shared" si="117"/>
        <v>282562.04071978026</v>
      </c>
      <c r="FU38" s="13">
        <f t="shared" si="118"/>
        <v>124138.08218555235</v>
      </c>
      <c r="FV38" s="13">
        <f t="shared" si="119"/>
        <v>127514.91630365291</v>
      </c>
      <c r="FW38" s="13">
        <f t="shared" si="120"/>
        <v>11435.479807913638</v>
      </c>
      <c r="FX38" s="13">
        <f t="shared" si="121"/>
        <v>50585.756173343543</v>
      </c>
      <c r="FY38" s="13">
        <f t="shared" si="122"/>
        <v>322307.87876958377</v>
      </c>
      <c r="FZ38" s="13">
        <f t="shared" si="123"/>
        <v>973825.08604740375</v>
      </c>
      <c r="GA38" s="13">
        <f t="shared" si="124"/>
        <v>841008.21010781417</v>
      </c>
      <c r="GB38" s="13">
        <f t="shared" si="125"/>
        <v>651541.47219485324</v>
      </c>
      <c r="GC38" s="13">
        <f t="shared" si="126"/>
        <v>694883.8110237316</v>
      </c>
      <c r="GD38" s="14">
        <f t="shared" si="127"/>
        <v>773538.77669049951</v>
      </c>
      <c r="GE38" s="84"/>
      <c r="GF38" s="12">
        <f t="shared" si="130"/>
        <v>6447315.0464472361</v>
      </c>
      <c r="GG38" s="13">
        <f t="shared" si="130"/>
        <v>6388387.8257794967</v>
      </c>
      <c r="GH38" s="14">
        <f t="shared" si="130"/>
        <v>5649501.3753788453</v>
      </c>
      <c r="GI38" s="6">
        <f t="shared" si="131"/>
        <v>3</v>
      </c>
      <c r="GJ38" s="12">
        <f t="shared" si="132"/>
        <v>0</v>
      </c>
      <c r="GK38" s="13">
        <f t="shared" si="133"/>
        <v>0</v>
      </c>
      <c r="GL38" s="14">
        <f t="shared" si="134"/>
        <v>0</v>
      </c>
      <c r="GM38" s="84"/>
      <c r="GN38" s="66">
        <f t="shared" si="135"/>
        <v>0</v>
      </c>
      <c r="GO38" s="84"/>
      <c r="GP38" s="63" t="str" cm="1">
        <f t="array" ref="GP38">INDEX($GF$4:$GH$4,1,GI38)</f>
        <v>Sample 6</v>
      </c>
      <c r="GQ38" s="12">
        <f t="shared" si="136"/>
        <v>122927.49439974796</v>
      </c>
      <c r="GR38" s="13">
        <f t="shared" si="136"/>
        <v>125869.09649453916</v>
      </c>
      <c r="GS38" s="14">
        <f t="shared" si="136"/>
        <v>141369.24617118944</v>
      </c>
      <c r="GT38" s="12">
        <f t="shared" si="137"/>
        <v>101430.64885537155</v>
      </c>
      <c r="GU38" s="13">
        <f t="shared" si="137"/>
        <v>104776.64026316445</v>
      </c>
      <c r="GV38" s="14">
        <f t="shared" si="137"/>
        <v>127800.61690194748</v>
      </c>
      <c r="GW38" s="12">
        <f t="shared" si="138"/>
        <v>11435.479807913638</v>
      </c>
      <c r="GX38" s="13">
        <f t="shared" si="138"/>
        <v>50585.756173343543</v>
      </c>
      <c r="GY38" s="14">
        <f t="shared" si="138"/>
        <v>124138.08218555235</v>
      </c>
      <c r="GZ38" s="84" t="str">
        <f t="shared" si="128"/>
        <v>Sample 6</v>
      </c>
      <c r="HA38" s="12">
        <f t="shared" si="139"/>
        <v>0</v>
      </c>
      <c r="HB38" s="13">
        <f t="shared" si="139"/>
        <v>0</v>
      </c>
      <c r="HC38" s="14">
        <f t="shared" si="139"/>
        <v>0</v>
      </c>
      <c r="HD38" s="6">
        <f t="shared" si="140"/>
        <v>0</v>
      </c>
      <c r="HE38" s="84" t="str">
        <f t="shared" si="141"/>
        <v>Ok</v>
      </c>
    </row>
    <row r="39" spans="2:213" hidden="1" x14ac:dyDescent="0.3">
      <c r="B39" s="84" t="s">
        <v>399</v>
      </c>
      <c r="C39" s="12">
        <f>SUMIFS(Inyecciones!$E$2:$E$14185,Inyecciones!$A$2:$A$14185,Balance!C$4,Inyecciones!$B$2:$B$14185,Balance!$B39,Inyecciones!$C$2:$C$14185,Balance!C$5)</f>
        <v>130689.7928815777</v>
      </c>
      <c r="D39" s="13">
        <f>SUMIFS(Inyecciones!$E$2:$E$14185,Inyecciones!$A$2:$A$14185,Balance!D$4,Inyecciones!$B$2:$B$14185,Balance!$B39,Inyecciones!$C$2:$C$14185,Balance!D$5)</f>
        <v>103429.044530831</v>
      </c>
      <c r="E39" s="13">
        <f>SUMIFS(Inyecciones!$E$2:$E$14185,Inyecciones!$A$2:$A$14185,Balance!E$4,Inyecciones!$B$2:$B$14185,Balance!$B39,Inyecciones!$C$2:$C$14185,Balance!E$5)</f>
        <v>124041.4839953616</v>
      </c>
      <c r="F39" s="13">
        <f>SUMIFS(Inyecciones!$E$2:$E$14185,Inyecciones!$A$2:$A$14185,Balance!F$4,Inyecciones!$B$2:$B$14185,Balance!$B39,Inyecciones!$C$2:$C$14185,Balance!F$5)</f>
        <v>77008.323015041984</v>
      </c>
      <c r="G39" s="13">
        <f>SUMIFS(Inyecciones!$E$2:$E$14185,Inyecciones!$A$2:$A$14185,Balance!G$4,Inyecciones!$B$2:$B$14185,Balance!$B39,Inyecciones!$C$2:$C$14185,Balance!G$5)</f>
        <v>62207.799821237692</v>
      </c>
      <c r="H39" s="13">
        <f>SUMIFS(Inyecciones!$E$2:$E$14185,Inyecciones!$A$2:$A$14185,Balance!H$4,Inyecciones!$B$2:$B$14185,Balance!$B39,Inyecciones!$C$2:$C$14185,Balance!H$5)</f>
        <v>37376.644097302669</v>
      </c>
      <c r="I39" s="13">
        <f>SUMIFS(Inyecciones!$E$2:$E$14185,Inyecciones!$A$2:$A$14185,Balance!I$4,Inyecciones!$B$2:$B$14185,Balance!$B39,Inyecciones!$C$2:$C$14185,Balance!I$5)</f>
        <v>52228.18461775023</v>
      </c>
      <c r="J39" s="13">
        <f>SUMIFS(Inyecciones!$E$2:$E$14185,Inyecciones!$A$2:$A$14185,Balance!J$4,Inyecciones!$B$2:$B$14185,Balance!$B39,Inyecciones!$C$2:$C$14185,Balance!J$5)</f>
        <v>63801.710334627511</v>
      </c>
      <c r="K39" s="13">
        <f>SUMIFS(Inyecciones!$E$2:$E$14185,Inyecciones!$A$2:$A$14185,Balance!K$4,Inyecciones!$B$2:$B$14185,Balance!$B39,Inyecciones!$C$2:$C$14185,Balance!K$5)</f>
        <v>62753.112839881243</v>
      </c>
      <c r="L39" s="13">
        <f>SUMIFS(Inyecciones!$E$2:$E$14185,Inyecciones!$A$2:$A$14185,Balance!L$4,Inyecciones!$B$2:$B$14185,Balance!$B39,Inyecciones!$C$2:$C$14185,Balance!L$5)</f>
        <v>15077.405587434991</v>
      </c>
      <c r="M39" s="13">
        <f>SUMIFS(Inyecciones!$E$2:$E$14185,Inyecciones!$A$2:$A$14185,Balance!M$4,Inyecciones!$B$2:$B$14185,Balance!$B39,Inyecciones!$C$2:$C$14185,Balance!M$5)</f>
        <v>3213.3087291972779</v>
      </c>
      <c r="N39" s="14">
        <f>SUMIFS(Inyecciones!$E$2:$E$14185,Inyecciones!$A$2:$A$14185,Balance!N$4,Inyecciones!$B$2:$B$14185,Balance!$B39,Inyecciones!$C$2:$C$14185,Balance!N$5)</f>
        <v>6747.7025038334996</v>
      </c>
      <c r="O39" s="12">
        <f>SUMIFS(Inyecciones!$E$2:$E$14185,Inyecciones!$A$2:$A$14185,Balance!O$4,Inyecciones!$B$2:$B$14185,Balance!$B39,Inyecciones!$C$2:$C$14185,Balance!O$5)</f>
        <v>130991.7972291506</v>
      </c>
      <c r="P39" s="13">
        <f>SUMIFS(Inyecciones!$E$2:$E$14185,Inyecciones!$A$2:$A$14185,Balance!P$4,Inyecciones!$B$2:$B$14185,Balance!$B39,Inyecciones!$C$2:$C$14185,Balance!P$5)</f>
        <v>104417.0379093154</v>
      </c>
      <c r="Q39" s="13">
        <f>SUMIFS(Inyecciones!$E$2:$E$14185,Inyecciones!$A$2:$A$14185,Balance!Q$4,Inyecciones!$B$2:$B$14185,Balance!$B39,Inyecciones!$C$2:$C$14185,Balance!Q$5)</f>
        <v>125414.54292933529</v>
      </c>
      <c r="R39" s="13">
        <f>SUMIFS(Inyecciones!$E$2:$E$14185,Inyecciones!$A$2:$A$14185,Balance!R$4,Inyecciones!$B$2:$B$14185,Balance!$B39,Inyecciones!$C$2:$C$14185,Balance!R$5)</f>
        <v>81748.862390148162</v>
      </c>
      <c r="S39" s="13">
        <f>SUMIFS(Inyecciones!$E$2:$E$14185,Inyecciones!$A$2:$A$14185,Balance!S$4,Inyecciones!$B$2:$B$14185,Balance!$B39,Inyecciones!$C$2:$C$14185,Balance!S$5)</f>
        <v>60509.976006019679</v>
      </c>
      <c r="T39" s="13">
        <f>SUMIFS(Inyecciones!$E$2:$E$14185,Inyecciones!$A$2:$A$14185,Balance!T$4,Inyecciones!$B$2:$B$14185,Balance!$B39,Inyecciones!$C$2:$C$14185,Balance!T$5)</f>
        <v>37884.852369471722</v>
      </c>
      <c r="U39" s="13">
        <f>SUMIFS(Inyecciones!$E$2:$E$14185,Inyecciones!$A$2:$A$14185,Balance!U$4,Inyecciones!$B$2:$B$14185,Balance!$B39,Inyecciones!$C$2:$C$14185,Balance!U$5)</f>
        <v>55782.224188878259</v>
      </c>
      <c r="V39" s="13">
        <f>SUMIFS(Inyecciones!$E$2:$E$14185,Inyecciones!$A$2:$A$14185,Balance!V$4,Inyecciones!$B$2:$B$14185,Balance!$B39,Inyecciones!$C$2:$C$14185,Balance!V$5)</f>
        <v>64244.733965818879</v>
      </c>
      <c r="W39" s="13">
        <f>SUMIFS(Inyecciones!$E$2:$E$14185,Inyecciones!$A$2:$A$14185,Balance!W$4,Inyecciones!$B$2:$B$14185,Balance!$B39,Inyecciones!$C$2:$C$14185,Balance!W$5)</f>
        <v>64238.376678080422</v>
      </c>
      <c r="X39" s="13">
        <f>SUMIFS(Inyecciones!$E$2:$E$14185,Inyecciones!$A$2:$A$14185,Balance!X$4,Inyecciones!$B$2:$B$14185,Balance!$B39,Inyecciones!$C$2:$C$14185,Balance!X$5)</f>
        <v>24032.090014585061</v>
      </c>
      <c r="Y39" s="13">
        <f>SUMIFS(Inyecciones!$E$2:$E$14185,Inyecciones!$A$2:$A$14185,Balance!Y$4,Inyecciones!$B$2:$B$14185,Balance!$B39,Inyecciones!$C$2:$C$14185,Balance!Y$5)</f>
        <v>28080.981064404539</v>
      </c>
      <c r="Z39" s="14">
        <f>SUMIFS(Inyecciones!$E$2:$E$14185,Inyecciones!$A$2:$A$14185,Balance!Z$4,Inyecciones!$B$2:$B$14185,Balance!$B39,Inyecciones!$C$2:$C$14185,Balance!Z$5)</f>
        <v>39221.589895286786</v>
      </c>
      <c r="AA39" s="12">
        <f>SUMIFS(Inyecciones!$E$2:$E$14185,Inyecciones!$A$2:$A$14185,Balance!AA$4,Inyecciones!$B$2:$B$14185,Balance!$B39,Inyecciones!$C$2:$C$14185,Balance!AA$5)</f>
        <v>131034.84249441059</v>
      </c>
      <c r="AB39" s="13">
        <f>SUMIFS(Inyecciones!$E$2:$E$14185,Inyecciones!$A$2:$A$14185,Balance!AB$4,Inyecciones!$B$2:$B$14185,Balance!$B39,Inyecciones!$C$2:$C$14185,Balance!AB$5)</f>
        <v>104460.2745011887</v>
      </c>
      <c r="AC39" s="13">
        <f>SUMIFS(Inyecciones!$E$2:$E$14185,Inyecciones!$A$2:$A$14185,Balance!AC$4,Inyecciones!$B$2:$B$14185,Balance!$B39,Inyecciones!$C$2:$C$14185,Balance!AC$5)</f>
        <v>124857.46288855821</v>
      </c>
      <c r="AD39" s="13">
        <f>SUMIFS(Inyecciones!$E$2:$E$14185,Inyecciones!$A$2:$A$14185,Balance!AD$4,Inyecciones!$B$2:$B$14185,Balance!$B39,Inyecciones!$C$2:$C$14185,Balance!AD$5)</f>
        <v>81137.627474145818</v>
      </c>
      <c r="AE39" s="13">
        <f>SUMIFS(Inyecciones!$E$2:$E$14185,Inyecciones!$A$2:$A$14185,Balance!AE$4,Inyecciones!$B$2:$B$14185,Balance!$B39,Inyecciones!$C$2:$C$14185,Balance!AE$5)</f>
        <v>63358.893932154737</v>
      </c>
      <c r="AF39" s="13">
        <f>SUMIFS(Inyecciones!$E$2:$E$14185,Inyecciones!$A$2:$A$14185,Balance!AF$4,Inyecciones!$B$2:$B$14185,Balance!$B39,Inyecciones!$C$2:$C$14185,Balance!AF$5)</f>
        <v>41100.591264796829</v>
      </c>
      <c r="AG39" s="13">
        <f>SUMIFS(Inyecciones!$E$2:$E$14185,Inyecciones!$A$2:$A$14185,Balance!AG$4,Inyecciones!$B$2:$B$14185,Balance!$B39,Inyecciones!$C$2:$C$14185,Balance!AG$5)</f>
        <v>61478.855174820092</v>
      </c>
      <c r="AH39" s="13">
        <f>SUMIFS(Inyecciones!$E$2:$E$14185,Inyecciones!$A$2:$A$14185,Balance!AH$4,Inyecciones!$B$2:$B$14185,Balance!$B39,Inyecciones!$C$2:$C$14185,Balance!AH$5)</f>
        <v>71623.261044061976</v>
      </c>
      <c r="AI39" s="13">
        <f>SUMIFS(Inyecciones!$E$2:$E$14185,Inyecciones!$A$2:$A$14185,Balance!AI$4,Inyecciones!$B$2:$B$14185,Balance!$B39,Inyecciones!$C$2:$C$14185,Balance!AI$5)</f>
        <v>70431.706616149182</v>
      </c>
      <c r="AJ39" s="13">
        <f>SUMIFS(Inyecciones!$E$2:$E$14185,Inyecciones!$A$2:$A$14185,Balance!AJ$4,Inyecciones!$B$2:$B$14185,Balance!$B39,Inyecciones!$C$2:$C$14185,Balance!AJ$5)</f>
        <v>55703.616681219653</v>
      </c>
      <c r="AK39" s="13">
        <f>SUMIFS(Inyecciones!$E$2:$E$14185,Inyecciones!$A$2:$A$14185,Balance!AK$4,Inyecciones!$B$2:$B$14185,Balance!$B39,Inyecciones!$C$2:$C$14185,Balance!AK$5)</f>
        <v>61097.195065226209</v>
      </c>
      <c r="AL39" s="14">
        <f>SUMIFS(Inyecciones!$E$2:$E$14185,Inyecciones!$A$2:$A$14185,Balance!AL$4,Inyecciones!$B$2:$B$14185,Balance!$B39,Inyecciones!$C$2:$C$14185,Balance!AL$5)</f>
        <v>66927.962792749327</v>
      </c>
      <c r="AM39" s="13"/>
      <c r="AN39" s="12">
        <f>SUMIFS('Retiro Mensual'!$E$2:$E$2629,'Retiro Mensual'!$A$2:$A$2629,AN$4,'Retiro Mensual'!$B$2:$B$2629,$B39,'Retiro Mensual'!$C$2:$C$2629,AN$5)</f>
        <v>0</v>
      </c>
      <c r="AO39" s="13">
        <f>SUMIFS('Retiro Mensual'!$E$2:$E$2629,'Retiro Mensual'!$A$2:$A$2629,AO$4,'Retiro Mensual'!$B$2:$B$2629,$B39,'Retiro Mensual'!$C$2:$C$2629,AO$5)</f>
        <v>0</v>
      </c>
      <c r="AP39" s="13">
        <f>SUMIFS('Retiro Mensual'!$E$2:$E$2629,'Retiro Mensual'!$A$2:$A$2629,AP$4,'Retiro Mensual'!$B$2:$B$2629,$B39,'Retiro Mensual'!$C$2:$C$2629,AP$5)</f>
        <v>0</v>
      </c>
      <c r="AQ39" s="13">
        <f>SUMIFS('Retiro Mensual'!$E$2:$E$2629,'Retiro Mensual'!$A$2:$A$2629,AQ$4,'Retiro Mensual'!$B$2:$B$2629,$B39,'Retiro Mensual'!$C$2:$C$2629,AQ$5)</f>
        <v>0</v>
      </c>
      <c r="AR39" s="13">
        <f>SUMIFS('Retiro Mensual'!$E$2:$E$2629,'Retiro Mensual'!$A$2:$A$2629,AR$4,'Retiro Mensual'!$B$2:$B$2629,$B39,'Retiro Mensual'!$C$2:$C$2629,AR$5)</f>
        <v>0</v>
      </c>
      <c r="AS39" s="13">
        <f>SUMIFS('Retiro Mensual'!$E$2:$E$2629,'Retiro Mensual'!$A$2:$A$2629,AS$4,'Retiro Mensual'!$B$2:$B$2629,$B39,'Retiro Mensual'!$C$2:$C$2629,AS$5)</f>
        <v>0</v>
      </c>
      <c r="AT39" s="13">
        <f>SUMIFS('Retiro Mensual'!$E$2:$E$2629,'Retiro Mensual'!$A$2:$A$2629,AT$4,'Retiro Mensual'!$B$2:$B$2629,$B39,'Retiro Mensual'!$C$2:$C$2629,AT$5)</f>
        <v>0</v>
      </c>
      <c r="AU39" s="13">
        <f>SUMIFS('Retiro Mensual'!$E$2:$E$2629,'Retiro Mensual'!$A$2:$A$2629,AU$4,'Retiro Mensual'!$B$2:$B$2629,$B39,'Retiro Mensual'!$C$2:$C$2629,AU$5)</f>
        <v>0</v>
      </c>
      <c r="AV39" s="13">
        <f>SUMIFS('Retiro Mensual'!$E$2:$E$2629,'Retiro Mensual'!$A$2:$A$2629,AV$4,'Retiro Mensual'!$B$2:$B$2629,$B39,'Retiro Mensual'!$C$2:$C$2629,AV$5)</f>
        <v>0</v>
      </c>
      <c r="AW39" s="13">
        <f>SUMIFS('Retiro Mensual'!$E$2:$E$2629,'Retiro Mensual'!$A$2:$A$2629,AW$4,'Retiro Mensual'!$B$2:$B$2629,$B39,'Retiro Mensual'!$C$2:$C$2629,AW$5)</f>
        <v>0</v>
      </c>
      <c r="AX39" s="13">
        <f>SUMIFS('Retiro Mensual'!$E$2:$E$2629,'Retiro Mensual'!$A$2:$A$2629,AX$4,'Retiro Mensual'!$B$2:$B$2629,$B39,'Retiro Mensual'!$C$2:$C$2629,AX$5)</f>
        <v>0</v>
      </c>
      <c r="AY39" s="14">
        <f>SUMIFS('Retiro Mensual'!$E$2:$E$2629,'Retiro Mensual'!$A$2:$A$2629,AY$4,'Retiro Mensual'!$B$2:$B$2629,$B39,'Retiro Mensual'!$C$2:$C$2629,AY$5)</f>
        <v>0</v>
      </c>
      <c r="AZ39" s="12">
        <f>SUMIFS('Retiro Mensual'!$E$2:$E$2629,'Retiro Mensual'!$A$2:$A$2629,AZ$4,'Retiro Mensual'!$B$2:$B$2629,$B39,'Retiro Mensual'!$C$2:$C$2629,AZ$5)</f>
        <v>0</v>
      </c>
      <c r="BA39" s="13">
        <f>SUMIFS('Retiro Mensual'!$E$2:$E$2629,'Retiro Mensual'!$A$2:$A$2629,BA$4,'Retiro Mensual'!$B$2:$B$2629,$B39,'Retiro Mensual'!$C$2:$C$2629,BA$5)</f>
        <v>0</v>
      </c>
      <c r="BB39" s="13">
        <f>SUMIFS('Retiro Mensual'!$E$2:$E$2629,'Retiro Mensual'!$A$2:$A$2629,BB$4,'Retiro Mensual'!$B$2:$B$2629,$B39,'Retiro Mensual'!$C$2:$C$2629,BB$5)</f>
        <v>0</v>
      </c>
      <c r="BC39" s="13">
        <f>SUMIFS('Retiro Mensual'!$E$2:$E$2629,'Retiro Mensual'!$A$2:$A$2629,BC$4,'Retiro Mensual'!$B$2:$B$2629,$B39,'Retiro Mensual'!$C$2:$C$2629,BC$5)</f>
        <v>0</v>
      </c>
      <c r="BD39" s="13">
        <f>SUMIFS('Retiro Mensual'!$E$2:$E$2629,'Retiro Mensual'!$A$2:$A$2629,BD$4,'Retiro Mensual'!$B$2:$B$2629,$B39,'Retiro Mensual'!$C$2:$C$2629,BD$5)</f>
        <v>0</v>
      </c>
      <c r="BE39" s="13">
        <f>SUMIFS('Retiro Mensual'!$E$2:$E$2629,'Retiro Mensual'!$A$2:$A$2629,BE$4,'Retiro Mensual'!$B$2:$B$2629,$B39,'Retiro Mensual'!$C$2:$C$2629,BE$5)</f>
        <v>0</v>
      </c>
      <c r="BF39" s="13">
        <f>SUMIFS('Retiro Mensual'!$E$2:$E$2629,'Retiro Mensual'!$A$2:$A$2629,BF$4,'Retiro Mensual'!$B$2:$B$2629,$B39,'Retiro Mensual'!$C$2:$C$2629,BF$5)</f>
        <v>0</v>
      </c>
      <c r="BG39" s="13">
        <f>SUMIFS('Retiro Mensual'!$E$2:$E$2629,'Retiro Mensual'!$A$2:$A$2629,BG$4,'Retiro Mensual'!$B$2:$B$2629,$B39,'Retiro Mensual'!$C$2:$C$2629,BG$5)</f>
        <v>0</v>
      </c>
      <c r="BH39" s="13">
        <f>SUMIFS('Retiro Mensual'!$E$2:$E$2629,'Retiro Mensual'!$A$2:$A$2629,BH$4,'Retiro Mensual'!$B$2:$B$2629,$B39,'Retiro Mensual'!$C$2:$C$2629,BH$5)</f>
        <v>0</v>
      </c>
      <c r="BI39" s="13">
        <f>SUMIFS('Retiro Mensual'!$E$2:$E$2629,'Retiro Mensual'!$A$2:$A$2629,BI$4,'Retiro Mensual'!$B$2:$B$2629,$B39,'Retiro Mensual'!$C$2:$C$2629,BI$5)</f>
        <v>0</v>
      </c>
      <c r="BJ39" s="13">
        <f>SUMIFS('Retiro Mensual'!$E$2:$E$2629,'Retiro Mensual'!$A$2:$A$2629,BJ$4,'Retiro Mensual'!$B$2:$B$2629,$B39,'Retiro Mensual'!$C$2:$C$2629,BJ$5)</f>
        <v>0</v>
      </c>
      <c r="BK39" s="14">
        <f>SUMIFS('Retiro Mensual'!$E$2:$E$2629,'Retiro Mensual'!$A$2:$A$2629,BK$4,'Retiro Mensual'!$B$2:$B$2629,$B39,'Retiro Mensual'!$C$2:$C$2629,BK$5)</f>
        <v>0</v>
      </c>
      <c r="BL39" s="12">
        <f>SUMIFS('Retiro Mensual'!$E$2:$E$2629,'Retiro Mensual'!$A$2:$A$2629,BL$4,'Retiro Mensual'!$B$2:$B$2629,$B39,'Retiro Mensual'!$C$2:$C$2629,BL$5)</f>
        <v>0</v>
      </c>
      <c r="BM39" s="13">
        <f>SUMIFS('Retiro Mensual'!$E$2:$E$2629,'Retiro Mensual'!$A$2:$A$2629,BM$4,'Retiro Mensual'!$B$2:$B$2629,$B39,'Retiro Mensual'!$C$2:$C$2629,BM$5)</f>
        <v>0</v>
      </c>
      <c r="BN39" s="13">
        <f>SUMIFS('Retiro Mensual'!$E$2:$E$2629,'Retiro Mensual'!$A$2:$A$2629,BN$4,'Retiro Mensual'!$B$2:$B$2629,$B39,'Retiro Mensual'!$C$2:$C$2629,BN$5)</f>
        <v>0</v>
      </c>
      <c r="BO39" s="13">
        <f>SUMIFS('Retiro Mensual'!$E$2:$E$2629,'Retiro Mensual'!$A$2:$A$2629,BO$4,'Retiro Mensual'!$B$2:$B$2629,$B39,'Retiro Mensual'!$C$2:$C$2629,BO$5)</f>
        <v>0</v>
      </c>
      <c r="BP39" s="13">
        <f>SUMIFS('Retiro Mensual'!$E$2:$E$2629,'Retiro Mensual'!$A$2:$A$2629,BP$4,'Retiro Mensual'!$B$2:$B$2629,$B39,'Retiro Mensual'!$C$2:$C$2629,BP$5)</f>
        <v>0</v>
      </c>
      <c r="BQ39" s="13">
        <f>SUMIFS('Retiro Mensual'!$E$2:$E$2629,'Retiro Mensual'!$A$2:$A$2629,BQ$4,'Retiro Mensual'!$B$2:$B$2629,$B39,'Retiro Mensual'!$C$2:$C$2629,BQ$5)</f>
        <v>0</v>
      </c>
      <c r="BR39" s="13">
        <f>SUMIFS('Retiro Mensual'!$E$2:$E$2629,'Retiro Mensual'!$A$2:$A$2629,BR$4,'Retiro Mensual'!$B$2:$B$2629,$B39,'Retiro Mensual'!$C$2:$C$2629,BR$5)</f>
        <v>0</v>
      </c>
      <c r="BS39" s="13">
        <f>SUMIFS('Retiro Mensual'!$E$2:$E$2629,'Retiro Mensual'!$A$2:$A$2629,BS$4,'Retiro Mensual'!$B$2:$B$2629,$B39,'Retiro Mensual'!$C$2:$C$2629,BS$5)</f>
        <v>0</v>
      </c>
      <c r="BT39" s="13">
        <f>SUMIFS('Retiro Mensual'!$E$2:$E$2629,'Retiro Mensual'!$A$2:$A$2629,BT$4,'Retiro Mensual'!$B$2:$B$2629,$B39,'Retiro Mensual'!$C$2:$C$2629,BT$5)</f>
        <v>0</v>
      </c>
      <c r="BU39" s="13">
        <f>SUMIFS('Retiro Mensual'!$E$2:$E$2629,'Retiro Mensual'!$A$2:$A$2629,BU$4,'Retiro Mensual'!$B$2:$B$2629,$B39,'Retiro Mensual'!$C$2:$C$2629,BU$5)</f>
        <v>0</v>
      </c>
      <c r="BV39" s="13">
        <f>SUMIFS('Retiro Mensual'!$E$2:$E$2629,'Retiro Mensual'!$A$2:$A$2629,BV$4,'Retiro Mensual'!$B$2:$B$2629,$B39,'Retiro Mensual'!$C$2:$C$2629,BV$5)</f>
        <v>0</v>
      </c>
      <c r="BW39" s="14">
        <f>SUMIFS('Retiro Mensual'!$E$2:$E$2629,'Retiro Mensual'!$A$2:$A$2629,BW$4,'Retiro Mensual'!$B$2:$B$2629,$B39,'Retiro Mensual'!$C$2:$C$2629,BW$5)</f>
        <v>0</v>
      </c>
      <c r="BX39" s="13"/>
      <c r="BY39" s="12">
        <f>SUMIFS('Compra Ventas'!$E$2:$E$2700,'Compra Ventas'!$A$2:$A$2700,BY$4,'Compra Ventas'!$B$2:$B$2700,$B39,'Compra Ventas'!$C$2:$C$2700,BY$5)</f>
        <v>0</v>
      </c>
      <c r="BZ39" s="13">
        <f>SUMIFS('Compra Ventas'!$E$2:$E$2700,'Compra Ventas'!$A$2:$A$2700,BZ$4,'Compra Ventas'!$B$2:$B$2700,$B39,'Compra Ventas'!$C$2:$C$2700,BZ$5)</f>
        <v>0</v>
      </c>
      <c r="CA39" s="13">
        <f>SUMIFS('Compra Ventas'!$E$2:$E$2700,'Compra Ventas'!$A$2:$A$2700,CA$4,'Compra Ventas'!$B$2:$B$2700,$B39,'Compra Ventas'!$C$2:$C$2700,CA$5)</f>
        <v>0</v>
      </c>
      <c r="CB39" s="13">
        <f>SUMIFS('Compra Ventas'!$E$2:$E$2700,'Compra Ventas'!$A$2:$A$2700,CB$4,'Compra Ventas'!$B$2:$B$2700,$B39,'Compra Ventas'!$C$2:$C$2700,CB$5)</f>
        <v>0</v>
      </c>
      <c r="CC39" s="13">
        <f>SUMIFS('Compra Ventas'!$E$2:$E$2700,'Compra Ventas'!$A$2:$A$2700,CC$4,'Compra Ventas'!$B$2:$B$2700,$B39,'Compra Ventas'!$C$2:$C$2700,CC$5)</f>
        <v>0</v>
      </c>
      <c r="CD39" s="13">
        <f>SUMIFS('Compra Ventas'!$E$2:$E$2700,'Compra Ventas'!$A$2:$A$2700,CD$4,'Compra Ventas'!$B$2:$B$2700,$B39,'Compra Ventas'!$C$2:$C$2700,CD$5)</f>
        <v>0</v>
      </c>
      <c r="CE39" s="13">
        <f>SUMIFS('Compra Ventas'!$E$2:$E$2700,'Compra Ventas'!$A$2:$A$2700,CE$4,'Compra Ventas'!$B$2:$B$2700,$B39,'Compra Ventas'!$C$2:$C$2700,CE$5)</f>
        <v>0</v>
      </c>
      <c r="CF39" s="13">
        <f>SUMIFS('Compra Ventas'!$E$2:$E$2700,'Compra Ventas'!$A$2:$A$2700,CF$4,'Compra Ventas'!$B$2:$B$2700,$B39,'Compra Ventas'!$C$2:$C$2700,CF$5)</f>
        <v>0</v>
      </c>
      <c r="CG39" s="13">
        <f>SUMIFS('Compra Ventas'!$E$2:$E$2700,'Compra Ventas'!$A$2:$A$2700,CG$4,'Compra Ventas'!$B$2:$B$2700,$B39,'Compra Ventas'!$C$2:$C$2700,CG$5)</f>
        <v>0</v>
      </c>
      <c r="CH39" s="13">
        <f>SUMIFS('Compra Ventas'!$E$2:$E$2700,'Compra Ventas'!$A$2:$A$2700,CH$4,'Compra Ventas'!$B$2:$B$2700,$B39,'Compra Ventas'!$C$2:$C$2700,CH$5)</f>
        <v>0</v>
      </c>
      <c r="CI39" s="13">
        <f>SUMIFS('Compra Ventas'!$E$2:$E$2700,'Compra Ventas'!$A$2:$A$2700,CI$4,'Compra Ventas'!$B$2:$B$2700,$B39,'Compra Ventas'!$C$2:$C$2700,CI$5)</f>
        <v>0</v>
      </c>
      <c r="CJ39" s="14">
        <f>SUMIFS('Compra Ventas'!$E$2:$E$2700,'Compra Ventas'!$A$2:$A$2700,CJ$4,'Compra Ventas'!$B$2:$B$2700,$B39,'Compra Ventas'!$C$2:$C$2700,CJ$5)</f>
        <v>0</v>
      </c>
      <c r="CK39" s="12">
        <f>SUMIFS('Compra Ventas'!$E$2:$E$2700,'Compra Ventas'!$A$2:$A$2700,CK$4,'Compra Ventas'!$B$2:$B$2700,$B39,'Compra Ventas'!$C$2:$C$2700,CK$5)</f>
        <v>0</v>
      </c>
      <c r="CL39" s="13">
        <f>SUMIFS('Compra Ventas'!$E$2:$E$2700,'Compra Ventas'!$A$2:$A$2700,CL$4,'Compra Ventas'!$B$2:$B$2700,$B39,'Compra Ventas'!$C$2:$C$2700,CL$5)</f>
        <v>0</v>
      </c>
      <c r="CM39" s="13">
        <f>SUMIFS('Compra Ventas'!$E$2:$E$2700,'Compra Ventas'!$A$2:$A$2700,CM$4,'Compra Ventas'!$B$2:$B$2700,$B39,'Compra Ventas'!$C$2:$C$2700,CM$5)</f>
        <v>0</v>
      </c>
      <c r="CN39" s="13">
        <f>SUMIFS('Compra Ventas'!$E$2:$E$2700,'Compra Ventas'!$A$2:$A$2700,CN$4,'Compra Ventas'!$B$2:$B$2700,$B39,'Compra Ventas'!$C$2:$C$2700,CN$5)</f>
        <v>0</v>
      </c>
      <c r="CO39" s="13">
        <f>SUMIFS('Compra Ventas'!$E$2:$E$2700,'Compra Ventas'!$A$2:$A$2700,CO$4,'Compra Ventas'!$B$2:$B$2700,$B39,'Compra Ventas'!$C$2:$C$2700,CO$5)</f>
        <v>0</v>
      </c>
      <c r="CP39" s="13">
        <f>SUMIFS('Compra Ventas'!$E$2:$E$2700,'Compra Ventas'!$A$2:$A$2700,CP$4,'Compra Ventas'!$B$2:$B$2700,$B39,'Compra Ventas'!$C$2:$C$2700,CP$5)</f>
        <v>0</v>
      </c>
      <c r="CQ39" s="13">
        <f>SUMIFS('Compra Ventas'!$E$2:$E$2700,'Compra Ventas'!$A$2:$A$2700,CQ$4,'Compra Ventas'!$B$2:$B$2700,$B39,'Compra Ventas'!$C$2:$C$2700,CQ$5)</f>
        <v>0</v>
      </c>
      <c r="CR39" s="13">
        <f>SUMIFS('Compra Ventas'!$E$2:$E$2700,'Compra Ventas'!$A$2:$A$2700,CR$4,'Compra Ventas'!$B$2:$B$2700,$B39,'Compra Ventas'!$C$2:$C$2700,CR$5)</f>
        <v>0</v>
      </c>
      <c r="CS39" s="13">
        <f>SUMIFS('Compra Ventas'!$E$2:$E$2700,'Compra Ventas'!$A$2:$A$2700,CS$4,'Compra Ventas'!$B$2:$B$2700,$B39,'Compra Ventas'!$C$2:$C$2700,CS$5)</f>
        <v>0</v>
      </c>
      <c r="CT39" s="13">
        <f>SUMIFS('Compra Ventas'!$E$2:$E$2700,'Compra Ventas'!$A$2:$A$2700,CT$4,'Compra Ventas'!$B$2:$B$2700,$B39,'Compra Ventas'!$C$2:$C$2700,CT$5)</f>
        <v>0</v>
      </c>
      <c r="CU39" s="13">
        <f>SUMIFS('Compra Ventas'!$E$2:$E$2700,'Compra Ventas'!$A$2:$A$2700,CU$4,'Compra Ventas'!$B$2:$B$2700,$B39,'Compra Ventas'!$C$2:$C$2700,CU$5)</f>
        <v>0</v>
      </c>
      <c r="CV39" s="14">
        <f>SUMIFS('Compra Ventas'!$E$2:$E$2700,'Compra Ventas'!$A$2:$A$2700,CV$4,'Compra Ventas'!$B$2:$B$2700,$B39,'Compra Ventas'!$C$2:$C$2700,CV$5)</f>
        <v>0</v>
      </c>
      <c r="CW39" s="12">
        <f>SUMIFS('Compra Ventas'!$E$2:$E$2700,'Compra Ventas'!$A$2:$A$2700,CW$4,'Compra Ventas'!$B$2:$B$2700,$B39,'Compra Ventas'!$C$2:$C$2700,CW$5)</f>
        <v>0</v>
      </c>
      <c r="CX39" s="13">
        <f>SUMIFS('Compra Ventas'!$E$2:$E$2700,'Compra Ventas'!$A$2:$A$2700,CX$4,'Compra Ventas'!$B$2:$B$2700,$B39,'Compra Ventas'!$C$2:$C$2700,CX$5)</f>
        <v>0</v>
      </c>
      <c r="CY39" s="13">
        <f>SUMIFS('Compra Ventas'!$E$2:$E$2700,'Compra Ventas'!$A$2:$A$2700,CY$4,'Compra Ventas'!$B$2:$B$2700,$B39,'Compra Ventas'!$C$2:$C$2700,CY$5)</f>
        <v>0</v>
      </c>
      <c r="CZ39" s="13">
        <f>SUMIFS('Compra Ventas'!$E$2:$E$2700,'Compra Ventas'!$A$2:$A$2700,CZ$4,'Compra Ventas'!$B$2:$B$2700,$B39,'Compra Ventas'!$C$2:$C$2700,CZ$5)</f>
        <v>0</v>
      </c>
      <c r="DA39" s="13">
        <f>SUMIFS('Compra Ventas'!$E$2:$E$2700,'Compra Ventas'!$A$2:$A$2700,DA$4,'Compra Ventas'!$B$2:$B$2700,$B39,'Compra Ventas'!$C$2:$C$2700,DA$5)</f>
        <v>0</v>
      </c>
      <c r="DB39" s="13">
        <f>SUMIFS('Compra Ventas'!$E$2:$E$2700,'Compra Ventas'!$A$2:$A$2700,DB$4,'Compra Ventas'!$B$2:$B$2700,$B39,'Compra Ventas'!$C$2:$C$2700,DB$5)</f>
        <v>0</v>
      </c>
      <c r="DC39" s="13">
        <f>SUMIFS('Compra Ventas'!$E$2:$E$2700,'Compra Ventas'!$A$2:$A$2700,DC$4,'Compra Ventas'!$B$2:$B$2700,$B39,'Compra Ventas'!$C$2:$C$2700,DC$5)</f>
        <v>0</v>
      </c>
      <c r="DD39" s="13">
        <f>SUMIFS('Compra Ventas'!$E$2:$E$2700,'Compra Ventas'!$A$2:$A$2700,DD$4,'Compra Ventas'!$B$2:$B$2700,$B39,'Compra Ventas'!$C$2:$C$2700,DD$5)</f>
        <v>0</v>
      </c>
      <c r="DE39" s="13">
        <f>SUMIFS('Compra Ventas'!$E$2:$E$2700,'Compra Ventas'!$A$2:$A$2700,DE$4,'Compra Ventas'!$B$2:$B$2700,$B39,'Compra Ventas'!$C$2:$C$2700,DE$5)</f>
        <v>0</v>
      </c>
      <c r="DF39" s="13">
        <f>SUMIFS('Compra Ventas'!$E$2:$E$2700,'Compra Ventas'!$A$2:$A$2700,DF$4,'Compra Ventas'!$B$2:$B$2700,$B39,'Compra Ventas'!$C$2:$C$2700,DF$5)</f>
        <v>0</v>
      </c>
      <c r="DG39" s="13">
        <f>SUMIFS('Compra Ventas'!$E$2:$E$2700,'Compra Ventas'!$A$2:$A$2700,DG$4,'Compra Ventas'!$B$2:$B$2700,$B39,'Compra Ventas'!$C$2:$C$2700,DG$5)</f>
        <v>0</v>
      </c>
      <c r="DH39" s="14">
        <f>SUMIFS('Compra Ventas'!$E$2:$E$2700,'Compra Ventas'!$A$2:$A$2700,DH$4,'Compra Ventas'!$B$2:$B$2700,$B39,'Compra Ventas'!$C$2:$C$2700,DH$5)</f>
        <v>0</v>
      </c>
      <c r="DI39" s="84"/>
      <c r="DJ39" s="98">
        <f>SUMIFS('Ajuste Ciclado'!D$5:D$47,'Ajuste Ciclado'!$C$5:$C$47,Balance!DJ$4,'Ajuste Ciclado'!$B$5:$B$47,Balance!$B39)</f>
        <v>0</v>
      </c>
      <c r="DK39" s="99">
        <f>SUMIFS('Ajuste Ciclado'!E$5:E$47,'Ajuste Ciclado'!$C$5:$C$47,Balance!DK$4,'Ajuste Ciclado'!$B$5:$B$47,Balance!$B39)</f>
        <v>0</v>
      </c>
      <c r="DL39" s="99">
        <f>SUMIFS('Ajuste Ciclado'!F$5:F$47,'Ajuste Ciclado'!$C$5:$C$47,Balance!DL$4,'Ajuste Ciclado'!$B$5:$B$47,Balance!$B39)</f>
        <v>0</v>
      </c>
      <c r="DM39" s="99">
        <f>SUMIFS('Ajuste Ciclado'!G$5:G$47,'Ajuste Ciclado'!$C$5:$C$47,Balance!DM$4,'Ajuste Ciclado'!$B$5:$B$47,Balance!$B39)</f>
        <v>0</v>
      </c>
      <c r="DN39" s="99">
        <f>SUMIFS('Ajuste Ciclado'!H$5:H$47,'Ajuste Ciclado'!$C$5:$C$47,Balance!DN$4,'Ajuste Ciclado'!$B$5:$B$47,Balance!$B39)</f>
        <v>0</v>
      </c>
      <c r="DO39" s="99">
        <f>SUMIFS('Ajuste Ciclado'!I$5:I$47,'Ajuste Ciclado'!$C$5:$C$47,Balance!DO$4,'Ajuste Ciclado'!$B$5:$B$47,Balance!$B39)</f>
        <v>0</v>
      </c>
      <c r="DP39" s="99">
        <f>SUMIFS('Ajuste Ciclado'!J$5:J$47,'Ajuste Ciclado'!$C$5:$C$47,Balance!DP$4,'Ajuste Ciclado'!$B$5:$B$47,Balance!$B39)</f>
        <v>0</v>
      </c>
      <c r="DQ39" s="99">
        <f>SUMIFS('Ajuste Ciclado'!K$5:K$47,'Ajuste Ciclado'!$C$5:$C$47,Balance!DQ$4,'Ajuste Ciclado'!$B$5:$B$47,Balance!$B39)</f>
        <v>0</v>
      </c>
      <c r="DR39" s="99">
        <f>SUMIFS('Ajuste Ciclado'!L$5:L$47,'Ajuste Ciclado'!$C$5:$C$47,Balance!DR$4,'Ajuste Ciclado'!$B$5:$B$47,Balance!$B39)</f>
        <v>0</v>
      </c>
      <c r="DS39" s="99">
        <f>SUMIFS('Ajuste Ciclado'!M$5:M$47,'Ajuste Ciclado'!$C$5:$C$47,Balance!DS$4,'Ajuste Ciclado'!$B$5:$B$47,Balance!$B39)</f>
        <v>0</v>
      </c>
      <c r="DT39" s="99">
        <f>SUMIFS('Ajuste Ciclado'!N$5:N$47,'Ajuste Ciclado'!$C$5:$C$47,Balance!DT$4,'Ajuste Ciclado'!$B$5:$B$47,Balance!$B39)</f>
        <v>0</v>
      </c>
      <c r="DU39" s="100">
        <f>SUMIFS('Ajuste Ciclado'!O$5:O$47,'Ajuste Ciclado'!$C$5:$C$47,Balance!DU$4,'Ajuste Ciclado'!$B$5:$B$47,Balance!$B39)</f>
        <v>0</v>
      </c>
      <c r="DV39" s="98">
        <f>SUMIFS('Ajuste Ciclado'!D$5:D$47,'Ajuste Ciclado'!$C$5:$C$47,Balance!DV$4,'Ajuste Ciclado'!$B$5:$B$47,Balance!$B39)</f>
        <v>0</v>
      </c>
      <c r="DW39" s="99">
        <f>SUMIFS('Ajuste Ciclado'!E$5:E$47,'Ajuste Ciclado'!$C$5:$C$47,Balance!DW$4,'Ajuste Ciclado'!$B$5:$B$47,Balance!$B39)</f>
        <v>0</v>
      </c>
      <c r="DX39" s="99">
        <f>SUMIFS('Ajuste Ciclado'!F$5:F$47,'Ajuste Ciclado'!$C$5:$C$47,Balance!DX$4,'Ajuste Ciclado'!$B$5:$B$47,Balance!$B39)</f>
        <v>0</v>
      </c>
      <c r="DY39" s="99">
        <f>SUMIFS('Ajuste Ciclado'!G$5:G$47,'Ajuste Ciclado'!$C$5:$C$47,Balance!DY$4,'Ajuste Ciclado'!$B$5:$B$47,Balance!$B39)</f>
        <v>0</v>
      </c>
      <c r="DZ39" s="99">
        <f>SUMIFS('Ajuste Ciclado'!H$5:H$47,'Ajuste Ciclado'!$C$5:$C$47,Balance!DZ$4,'Ajuste Ciclado'!$B$5:$B$47,Balance!$B39)</f>
        <v>0</v>
      </c>
      <c r="EA39" s="99">
        <f>SUMIFS('Ajuste Ciclado'!I$5:I$47,'Ajuste Ciclado'!$C$5:$C$47,Balance!EA$4,'Ajuste Ciclado'!$B$5:$B$47,Balance!$B39)</f>
        <v>0</v>
      </c>
      <c r="EB39" s="99">
        <f>SUMIFS('Ajuste Ciclado'!J$5:J$47,'Ajuste Ciclado'!$C$5:$C$47,Balance!EB$4,'Ajuste Ciclado'!$B$5:$B$47,Balance!$B39)</f>
        <v>0</v>
      </c>
      <c r="EC39" s="99">
        <f>SUMIFS('Ajuste Ciclado'!K$5:K$47,'Ajuste Ciclado'!$C$5:$C$47,Balance!EC$4,'Ajuste Ciclado'!$B$5:$B$47,Balance!$B39)</f>
        <v>0</v>
      </c>
      <c r="ED39" s="99">
        <f>SUMIFS('Ajuste Ciclado'!L$5:L$47,'Ajuste Ciclado'!$C$5:$C$47,Balance!ED$4,'Ajuste Ciclado'!$B$5:$B$47,Balance!$B39)</f>
        <v>0</v>
      </c>
      <c r="EE39" s="99">
        <f>SUMIFS('Ajuste Ciclado'!M$5:M$47,'Ajuste Ciclado'!$C$5:$C$47,Balance!EE$4,'Ajuste Ciclado'!$B$5:$B$47,Balance!$B39)</f>
        <v>0</v>
      </c>
      <c r="EF39" s="99">
        <f>SUMIFS('Ajuste Ciclado'!N$5:N$47,'Ajuste Ciclado'!$C$5:$C$47,Balance!EF$4,'Ajuste Ciclado'!$B$5:$B$47,Balance!$B39)</f>
        <v>0</v>
      </c>
      <c r="EG39" s="100">
        <f>SUMIFS('Ajuste Ciclado'!O$5:O$47,'Ajuste Ciclado'!$C$5:$C$47,Balance!EG$4,'Ajuste Ciclado'!$B$5:$B$47,Balance!$B39)</f>
        <v>0</v>
      </c>
      <c r="EH39" s="98">
        <f>SUMIFS('Ajuste Ciclado'!D$5:D$47,'Ajuste Ciclado'!$C$5:$C$47,Balance!EH$4,'Ajuste Ciclado'!$B$5:$B$47,Balance!$B39)</f>
        <v>0</v>
      </c>
      <c r="EI39" s="99">
        <f>SUMIFS('Ajuste Ciclado'!E$5:E$47,'Ajuste Ciclado'!$C$5:$C$47,Balance!EI$4,'Ajuste Ciclado'!$B$5:$B$47,Balance!$B39)</f>
        <v>0</v>
      </c>
      <c r="EJ39" s="99">
        <f>SUMIFS('Ajuste Ciclado'!F$5:F$47,'Ajuste Ciclado'!$C$5:$C$47,Balance!EJ$4,'Ajuste Ciclado'!$B$5:$B$47,Balance!$B39)</f>
        <v>0</v>
      </c>
      <c r="EK39" s="99">
        <f>SUMIFS('Ajuste Ciclado'!G$5:G$47,'Ajuste Ciclado'!$C$5:$C$47,Balance!EK$4,'Ajuste Ciclado'!$B$5:$B$47,Balance!$B39)</f>
        <v>0</v>
      </c>
      <c r="EL39" s="99">
        <f>SUMIFS('Ajuste Ciclado'!H$5:H$47,'Ajuste Ciclado'!$C$5:$C$47,Balance!EL$4,'Ajuste Ciclado'!$B$5:$B$47,Balance!$B39)</f>
        <v>0</v>
      </c>
      <c r="EM39" s="99">
        <f>SUMIFS('Ajuste Ciclado'!I$5:I$47,'Ajuste Ciclado'!$C$5:$C$47,Balance!EM$4,'Ajuste Ciclado'!$B$5:$B$47,Balance!$B39)</f>
        <v>0</v>
      </c>
      <c r="EN39" s="99">
        <f>SUMIFS('Ajuste Ciclado'!J$5:J$47,'Ajuste Ciclado'!$C$5:$C$47,Balance!EN$4,'Ajuste Ciclado'!$B$5:$B$47,Balance!$B39)</f>
        <v>0</v>
      </c>
      <c r="EO39" s="99">
        <f>SUMIFS('Ajuste Ciclado'!K$5:K$47,'Ajuste Ciclado'!$C$5:$C$47,Balance!EO$4,'Ajuste Ciclado'!$B$5:$B$47,Balance!$B39)</f>
        <v>0</v>
      </c>
      <c r="EP39" s="99">
        <f>SUMIFS('Ajuste Ciclado'!L$5:L$47,'Ajuste Ciclado'!$C$5:$C$47,Balance!EP$4,'Ajuste Ciclado'!$B$5:$B$47,Balance!$B39)</f>
        <v>0</v>
      </c>
      <c r="EQ39" s="99">
        <f>SUMIFS('Ajuste Ciclado'!M$5:M$47,'Ajuste Ciclado'!$C$5:$C$47,Balance!EQ$4,'Ajuste Ciclado'!$B$5:$B$47,Balance!$B39)</f>
        <v>0</v>
      </c>
      <c r="ER39" s="99">
        <f>SUMIFS('Ajuste Ciclado'!N$5:N$47,'Ajuste Ciclado'!$C$5:$C$47,Balance!ER$4,'Ajuste Ciclado'!$B$5:$B$47,Balance!$B39)</f>
        <v>0</v>
      </c>
      <c r="ES39" s="100">
        <f>SUMIFS('Ajuste Ciclado'!O$5:O$47,'Ajuste Ciclado'!$C$5:$C$47,Balance!ES$4,'Ajuste Ciclado'!$B$5:$B$47,Balance!$B39)</f>
        <v>0</v>
      </c>
      <c r="ET39" s="84"/>
      <c r="EU39" s="12">
        <f t="shared" si="129"/>
        <v>130689.7928815777</v>
      </c>
      <c r="EV39" s="13">
        <f t="shared" si="93"/>
        <v>103429.044530831</v>
      </c>
      <c r="EW39" s="13">
        <f t="shared" si="94"/>
        <v>124041.4839953616</v>
      </c>
      <c r="EX39" s="13">
        <f t="shared" si="95"/>
        <v>77008.323015041984</v>
      </c>
      <c r="EY39" s="13">
        <f t="shared" si="96"/>
        <v>62207.799821237692</v>
      </c>
      <c r="EZ39" s="13">
        <f t="shared" si="97"/>
        <v>37376.644097302669</v>
      </c>
      <c r="FA39" s="13">
        <f t="shared" si="98"/>
        <v>52228.18461775023</v>
      </c>
      <c r="FB39" s="13">
        <f t="shared" si="99"/>
        <v>63801.710334627511</v>
      </c>
      <c r="FC39" s="13">
        <f t="shared" si="100"/>
        <v>62753.112839881243</v>
      </c>
      <c r="FD39" s="13">
        <f t="shared" si="101"/>
        <v>15077.405587434991</v>
      </c>
      <c r="FE39" s="13">
        <f t="shared" si="102"/>
        <v>3213.3087291972779</v>
      </c>
      <c r="FF39" s="14">
        <f t="shared" si="103"/>
        <v>6747.7025038334996</v>
      </c>
      <c r="FG39" s="12">
        <f t="shared" si="104"/>
        <v>130991.7972291506</v>
      </c>
      <c r="FH39" s="13">
        <f t="shared" si="105"/>
        <v>104417.0379093154</v>
      </c>
      <c r="FI39" s="13">
        <f t="shared" si="106"/>
        <v>125414.54292933529</v>
      </c>
      <c r="FJ39" s="13">
        <f t="shared" si="107"/>
        <v>81748.862390148162</v>
      </c>
      <c r="FK39" s="13">
        <f t="shared" si="108"/>
        <v>60509.976006019679</v>
      </c>
      <c r="FL39" s="13">
        <f t="shared" si="109"/>
        <v>37884.852369471722</v>
      </c>
      <c r="FM39" s="13">
        <f t="shared" si="110"/>
        <v>55782.224188878259</v>
      </c>
      <c r="FN39" s="13">
        <f t="shared" si="111"/>
        <v>64244.733965818879</v>
      </c>
      <c r="FO39" s="13">
        <f t="shared" si="112"/>
        <v>64238.376678080422</v>
      </c>
      <c r="FP39" s="13">
        <f t="shared" si="113"/>
        <v>24032.090014585061</v>
      </c>
      <c r="FQ39" s="13">
        <f t="shared" si="114"/>
        <v>28080.981064404539</v>
      </c>
      <c r="FR39" s="14">
        <f t="shared" si="115"/>
        <v>39221.589895286786</v>
      </c>
      <c r="FS39" s="12">
        <f t="shared" si="116"/>
        <v>131034.84249441059</v>
      </c>
      <c r="FT39" s="13">
        <f t="shared" si="117"/>
        <v>104460.2745011887</v>
      </c>
      <c r="FU39" s="13">
        <f t="shared" si="118"/>
        <v>124857.46288855821</v>
      </c>
      <c r="FV39" s="13">
        <f t="shared" si="119"/>
        <v>81137.627474145818</v>
      </c>
      <c r="FW39" s="13">
        <f t="shared" si="120"/>
        <v>63358.893932154737</v>
      </c>
      <c r="FX39" s="13">
        <f t="shared" si="121"/>
        <v>41100.591264796829</v>
      </c>
      <c r="FY39" s="13">
        <f t="shared" si="122"/>
        <v>61478.855174820092</v>
      </c>
      <c r="FZ39" s="13">
        <f t="shared" si="123"/>
        <v>71623.261044061976</v>
      </c>
      <c r="GA39" s="13">
        <f t="shared" si="124"/>
        <v>70431.706616149182</v>
      </c>
      <c r="GB39" s="13">
        <f t="shared" si="125"/>
        <v>55703.616681219653</v>
      </c>
      <c r="GC39" s="13">
        <f t="shared" si="126"/>
        <v>61097.195065226209</v>
      </c>
      <c r="GD39" s="14">
        <f t="shared" si="127"/>
        <v>66927.962792749327</v>
      </c>
      <c r="GE39" s="84"/>
      <c r="GF39" s="12">
        <f t="shared" si="130"/>
        <v>738574.51295407733</v>
      </c>
      <c r="GG39" s="13">
        <f t="shared" si="130"/>
        <v>816567.06464049499</v>
      </c>
      <c r="GH39" s="14">
        <f t="shared" si="130"/>
        <v>933212.28992948122</v>
      </c>
      <c r="GI39" s="6">
        <f t="shared" si="131"/>
        <v>1</v>
      </c>
      <c r="GJ39" s="12">
        <f t="shared" si="132"/>
        <v>0</v>
      </c>
      <c r="GK39" s="13">
        <f t="shared" si="133"/>
        <v>0</v>
      </c>
      <c r="GL39" s="14">
        <f t="shared" si="134"/>
        <v>0</v>
      </c>
      <c r="GM39" s="84"/>
      <c r="GN39" s="66">
        <f t="shared" si="135"/>
        <v>0</v>
      </c>
      <c r="GO39" s="84"/>
      <c r="GP39" s="63" t="str" cm="1">
        <f t="array" ref="GP39">INDEX($GF$4:$GH$4,1,GI39)</f>
        <v>Sample 1</v>
      </c>
      <c r="GQ39" s="12">
        <f t="shared" ref="GQ39:GS70" si="142">SMALL($EU39:$FF39,GQ$5)</f>
        <v>3213.3087291972779</v>
      </c>
      <c r="GR39" s="13">
        <f t="shared" si="142"/>
        <v>6747.7025038334996</v>
      </c>
      <c r="GS39" s="14">
        <f t="shared" si="142"/>
        <v>15077.405587434991</v>
      </c>
      <c r="GT39" s="12">
        <f t="shared" ref="GT39:GV70" si="143">SMALL($FG39:$FR39,GT$5)</f>
        <v>24032.090014585061</v>
      </c>
      <c r="GU39" s="13">
        <f t="shared" si="143"/>
        <v>28080.981064404539</v>
      </c>
      <c r="GV39" s="14">
        <f t="shared" si="143"/>
        <v>37884.852369471722</v>
      </c>
      <c r="GW39" s="12">
        <f t="shared" ref="GW39:GY70" si="144">SMALL($FS39:$GD39,GW$5)</f>
        <v>41100.591264796829</v>
      </c>
      <c r="GX39" s="13">
        <f t="shared" si="144"/>
        <v>55703.616681219653</v>
      </c>
      <c r="GY39" s="14">
        <f t="shared" si="144"/>
        <v>61097.195065226209</v>
      </c>
      <c r="GZ39" s="84" t="str">
        <f t="shared" si="128"/>
        <v>Sample 1</v>
      </c>
      <c r="HA39" s="12">
        <f t="shared" si="139"/>
        <v>0</v>
      </c>
      <c r="HB39" s="13">
        <f t="shared" si="139"/>
        <v>0</v>
      </c>
      <c r="HC39" s="14">
        <f t="shared" si="139"/>
        <v>0</v>
      </c>
      <c r="HD39" s="6">
        <f t="shared" si="140"/>
        <v>0</v>
      </c>
      <c r="HE39" s="84" t="str">
        <f t="shared" si="141"/>
        <v>Ok</v>
      </c>
    </row>
    <row r="40" spans="2:213" hidden="1" x14ac:dyDescent="0.3">
      <c r="B40" s="84" t="s">
        <v>398</v>
      </c>
      <c r="C40" s="12">
        <f>SUMIFS(Inyecciones!$E$2:$E$14185,Inyecciones!$A$2:$A$14185,Balance!C$4,Inyecciones!$B$2:$B$14185,Balance!$B40,Inyecciones!$C$2:$C$14185,Balance!C$5)</f>
        <v>859370.66892763297</v>
      </c>
      <c r="D40" s="13">
        <f>SUMIFS(Inyecciones!$E$2:$E$14185,Inyecciones!$A$2:$A$14185,Balance!D$4,Inyecciones!$B$2:$B$14185,Balance!$B40,Inyecciones!$C$2:$C$14185,Balance!D$5)</f>
        <v>57477.582145500921</v>
      </c>
      <c r="E40" s="13">
        <f>SUMIFS(Inyecciones!$E$2:$E$14185,Inyecciones!$A$2:$A$14185,Balance!E$4,Inyecciones!$B$2:$B$14185,Balance!$B40,Inyecciones!$C$2:$C$14185,Balance!E$5)</f>
        <v>128906.1115204137</v>
      </c>
      <c r="F40" s="13">
        <f>SUMIFS(Inyecciones!$E$2:$E$14185,Inyecciones!$A$2:$A$14185,Balance!F$4,Inyecciones!$B$2:$B$14185,Balance!$B40,Inyecciones!$C$2:$C$14185,Balance!F$5)</f>
        <v>168459.3152548924</v>
      </c>
      <c r="G40" s="13">
        <f>SUMIFS(Inyecciones!$E$2:$E$14185,Inyecciones!$A$2:$A$14185,Balance!G$4,Inyecciones!$B$2:$B$14185,Balance!$B40,Inyecciones!$C$2:$C$14185,Balance!G$5)</f>
        <v>176038.8843003248</v>
      </c>
      <c r="H40" s="13">
        <f>SUMIFS(Inyecciones!$E$2:$E$14185,Inyecciones!$A$2:$A$14185,Balance!H$4,Inyecciones!$B$2:$B$14185,Balance!$B40,Inyecciones!$C$2:$C$14185,Balance!H$5)</f>
        <v>146165.43342716401</v>
      </c>
      <c r="I40" s="13">
        <f>SUMIFS(Inyecciones!$E$2:$E$14185,Inyecciones!$A$2:$A$14185,Balance!I$4,Inyecciones!$B$2:$B$14185,Balance!$B40,Inyecciones!$C$2:$C$14185,Balance!I$5)</f>
        <v>140456.40040472141</v>
      </c>
      <c r="J40" s="13">
        <f>SUMIFS(Inyecciones!$E$2:$E$14185,Inyecciones!$A$2:$A$14185,Balance!J$4,Inyecciones!$B$2:$B$14185,Balance!$B40,Inyecciones!$C$2:$C$14185,Balance!J$5)</f>
        <v>147481.7591019088</v>
      </c>
      <c r="K40" s="13">
        <f>SUMIFS(Inyecciones!$E$2:$E$14185,Inyecciones!$A$2:$A$14185,Balance!K$4,Inyecciones!$B$2:$B$14185,Balance!$B40,Inyecciones!$C$2:$C$14185,Balance!K$5)</f>
        <v>123766.6004931991</v>
      </c>
      <c r="L40" s="13">
        <f>SUMIFS(Inyecciones!$E$2:$E$14185,Inyecciones!$A$2:$A$14185,Balance!L$4,Inyecciones!$B$2:$B$14185,Balance!$B40,Inyecciones!$C$2:$C$14185,Balance!L$5)</f>
        <v>51564.185078996132</v>
      </c>
      <c r="M40" s="13">
        <f>SUMIFS(Inyecciones!$E$2:$E$14185,Inyecciones!$A$2:$A$14185,Balance!M$4,Inyecciones!$B$2:$B$14185,Balance!$B40,Inyecciones!$C$2:$C$14185,Balance!M$5)</f>
        <v>24880.102355572759</v>
      </c>
      <c r="N40" s="14">
        <f>SUMIFS(Inyecciones!$E$2:$E$14185,Inyecciones!$A$2:$A$14185,Balance!N$4,Inyecciones!$B$2:$B$14185,Balance!$B40,Inyecciones!$C$2:$C$14185,Balance!N$5)</f>
        <v>14319.60040865982</v>
      </c>
      <c r="O40" s="12">
        <f>SUMIFS(Inyecciones!$E$2:$E$14185,Inyecciones!$A$2:$A$14185,Balance!O$4,Inyecciones!$B$2:$B$14185,Balance!$B40,Inyecciones!$C$2:$C$14185,Balance!O$5)</f>
        <v>859249.29941004352</v>
      </c>
      <c r="P40" s="13">
        <f>SUMIFS(Inyecciones!$E$2:$E$14185,Inyecciones!$A$2:$A$14185,Balance!P$4,Inyecciones!$B$2:$B$14185,Balance!$B40,Inyecciones!$C$2:$C$14185,Balance!P$5)</f>
        <v>58086.936768339547</v>
      </c>
      <c r="Q40" s="13">
        <f>SUMIFS(Inyecciones!$E$2:$E$14185,Inyecciones!$A$2:$A$14185,Balance!Q$4,Inyecciones!$B$2:$B$14185,Balance!$B40,Inyecciones!$C$2:$C$14185,Balance!Q$5)</f>
        <v>130060.7192452702</v>
      </c>
      <c r="R40" s="13">
        <f>SUMIFS(Inyecciones!$E$2:$E$14185,Inyecciones!$A$2:$A$14185,Balance!R$4,Inyecciones!$B$2:$B$14185,Balance!$B40,Inyecciones!$C$2:$C$14185,Balance!R$5)</f>
        <v>177521.61627461051</v>
      </c>
      <c r="S40" s="13">
        <f>SUMIFS(Inyecciones!$E$2:$E$14185,Inyecciones!$A$2:$A$14185,Balance!S$4,Inyecciones!$B$2:$B$14185,Balance!$B40,Inyecciones!$C$2:$C$14185,Balance!S$5)</f>
        <v>173149.5290726001</v>
      </c>
      <c r="T40" s="13">
        <f>SUMIFS(Inyecciones!$E$2:$E$14185,Inyecciones!$A$2:$A$14185,Balance!T$4,Inyecciones!$B$2:$B$14185,Balance!$B40,Inyecciones!$C$2:$C$14185,Balance!T$5)</f>
        <v>150449.7828184056</v>
      </c>
      <c r="U40" s="13">
        <f>SUMIFS(Inyecciones!$E$2:$E$14185,Inyecciones!$A$2:$A$14185,Balance!U$4,Inyecciones!$B$2:$B$14185,Balance!$B40,Inyecciones!$C$2:$C$14185,Balance!U$5)</f>
        <v>152145.00336058659</v>
      </c>
      <c r="V40" s="13">
        <f>SUMIFS(Inyecciones!$E$2:$E$14185,Inyecciones!$A$2:$A$14185,Balance!V$4,Inyecciones!$B$2:$B$14185,Balance!$B40,Inyecciones!$C$2:$C$14185,Balance!V$5)</f>
        <v>149472.43946796941</v>
      </c>
      <c r="W40" s="13">
        <f>SUMIFS(Inyecciones!$E$2:$E$14185,Inyecciones!$A$2:$A$14185,Balance!W$4,Inyecciones!$B$2:$B$14185,Balance!$B40,Inyecciones!$C$2:$C$14185,Balance!W$5)</f>
        <v>127111.7109738319</v>
      </c>
      <c r="X40" s="13">
        <f>SUMIFS(Inyecciones!$E$2:$E$14185,Inyecciones!$A$2:$A$14185,Balance!X$4,Inyecciones!$B$2:$B$14185,Balance!$B40,Inyecciones!$C$2:$C$14185,Balance!X$5)</f>
        <v>65052.744990857907</v>
      </c>
      <c r="Y40" s="13">
        <f>SUMIFS(Inyecciones!$E$2:$E$14185,Inyecciones!$A$2:$A$14185,Balance!Y$4,Inyecciones!$B$2:$B$14185,Balance!$B40,Inyecciones!$C$2:$C$14185,Balance!Y$5)</f>
        <v>52556.973309392459</v>
      </c>
      <c r="Z40" s="14">
        <f>SUMIFS(Inyecciones!$E$2:$E$14185,Inyecciones!$A$2:$A$14185,Balance!Z$4,Inyecciones!$B$2:$B$14185,Balance!$B40,Inyecciones!$C$2:$C$14185,Balance!Z$5)</f>
        <v>34790.787726474373</v>
      </c>
      <c r="AA40" s="12">
        <f>SUMIFS(Inyecciones!$E$2:$E$14185,Inyecciones!$A$2:$A$14185,Balance!AA$4,Inyecciones!$B$2:$B$14185,Balance!$B40,Inyecciones!$C$2:$C$14185,Balance!AA$5)</f>
        <v>859272.42509924108</v>
      </c>
      <c r="AB40" s="13">
        <f>SUMIFS(Inyecciones!$E$2:$E$14185,Inyecciones!$A$2:$A$14185,Balance!AB$4,Inyecciones!$B$2:$B$14185,Balance!$B40,Inyecciones!$C$2:$C$14185,Balance!AB$5)</f>
        <v>58032.570475096472</v>
      </c>
      <c r="AC40" s="13">
        <f>SUMIFS(Inyecciones!$E$2:$E$14185,Inyecciones!$A$2:$A$14185,Balance!AC$4,Inyecciones!$B$2:$B$14185,Balance!$B40,Inyecciones!$C$2:$C$14185,Balance!AC$5)</f>
        <v>129573.2686473269</v>
      </c>
      <c r="AD40" s="13">
        <f>SUMIFS(Inyecciones!$E$2:$E$14185,Inyecciones!$A$2:$A$14185,Balance!AD$4,Inyecciones!$B$2:$B$14185,Balance!$B40,Inyecciones!$C$2:$C$14185,Balance!AD$5)</f>
        <v>175731.77369718879</v>
      </c>
      <c r="AE40" s="13">
        <f>SUMIFS(Inyecciones!$E$2:$E$14185,Inyecciones!$A$2:$A$14185,Balance!AE$4,Inyecciones!$B$2:$B$14185,Balance!$B40,Inyecciones!$C$2:$C$14185,Balance!AE$5)</f>
        <v>180442.94370344869</v>
      </c>
      <c r="AF40" s="13">
        <f>SUMIFS(Inyecciones!$E$2:$E$14185,Inyecciones!$A$2:$A$14185,Balance!AF$4,Inyecciones!$B$2:$B$14185,Balance!$B40,Inyecciones!$C$2:$C$14185,Balance!AF$5)</f>
        <v>164352.18856344491</v>
      </c>
      <c r="AG40" s="13">
        <f>SUMIFS(Inyecciones!$E$2:$E$14185,Inyecciones!$A$2:$A$14185,Balance!AG$4,Inyecciones!$B$2:$B$14185,Balance!$B40,Inyecciones!$C$2:$C$14185,Balance!AG$5)</f>
        <v>168813.8178693275</v>
      </c>
      <c r="AH40" s="13">
        <f>SUMIFS(Inyecciones!$E$2:$E$14185,Inyecciones!$A$2:$A$14185,Balance!AH$4,Inyecciones!$B$2:$B$14185,Balance!$B40,Inyecciones!$C$2:$C$14185,Balance!AH$5)</f>
        <v>166355.92881600399</v>
      </c>
      <c r="AI40" s="13">
        <f>SUMIFS(Inyecciones!$E$2:$E$14185,Inyecciones!$A$2:$A$14185,Balance!AI$4,Inyecciones!$B$2:$B$14185,Balance!$B40,Inyecciones!$C$2:$C$14185,Balance!AI$5)</f>
        <v>138183.05745856109</v>
      </c>
      <c r="AJ40" s="13">
        <f>SUMIFS(Inyecciones!$E$2:$E$14185,Inyecciones!$A$2:$A$14185,Balance!AJ$4,Inyecciones!$B$2:$B$14185,Balance!$B40,Inyecciones!$C$2:$C$14185,Balance!AJ$5)</f>
        <v>105754.604324541</v>
      </c>
      <c r="AK40" s="13">
        <f>SUMIFS(Inyecciones!$E$2:$E$14185,Inyecciones!$A$2:$A$14185,Balance!AK$4,Inyecciones!$B$2:$B$14185,Balance!$B40,Inyecciones!$C$2:$C$14185,Balance!AK$5)</f>
        <v>87288.242435550201</v>
      </c>
      <c r="AL40" s="14">
        <f>SUMIFS(Inyecciones!$E$2:$E$14185,Inyecciones!$A$2:$A$14185,Balance!AL$4,Inyecciones!$B$2:$B$14185,Balance!$B40,Inyecciones!$C$2:$C$14185,Balance!AL$5)</f>
        <v>49966.627096748867</v>
      </c>
      <c r="AM40" s="13"/>
      <c r="AN40" s="12">
        <f>SUMIFS('Retiro Mensual'!$E$2:$E$2629,'Retiro Mensual'!$A$2:$A$2629,AN$4,'Retiro Mensual'!$B$2:$B$2629,$B40,'Retiro Mensual'!$C$2:$C$2629,AN$5)</f>
        <v>0</v>
      </c>
      <c r="AO40" s="13">
        <f>SUMIFS('Retiro Mensual'!$E$2:$E$2629,'Retiro Mensual'!$A$2:$A$2629,AO$4,'Retiro Mensual'!$B$2:$B$2629,$B40,'Retiro Mensual'!$C$2:$C$2629,AO$5)</f>
        <v>0</v>
      </c>
      <c r="AP40" s="13">
        <f>SUMIFS('Retiro Mensual'!$E$2:$E$2629,'Retiro Mensual'!$A$2:$A$2629,AP$4,'Retiro Mensual'!$B$2:$B$2629,$B40,'Retiro Mensual'!$C$2:$C$2629,AP$5)</f>
        <v>0</v>
      </c>
      <c r="AQ40" s="13">
        <f>SUMIFS('Retiro Mensual'!$E$2:$E$2629,'Retiro Mensual'!$A$2:$A$2629,AQ$4,'Retiro Mensual'!$B$2:$B$2629,$B40,'Retiro Mensual'!$C$2:$C$2629,AQ$5)</f>
        <v>0</v>
      </c>
      <c r="AR40" s="13">
        <f>SUMIFS('Retiro Mensual'!$E$2:$E$2629,'Retiro Mensual'!$A$2:$A$2629,AR$4,'Retiro Mensual'!$B$2:$B$2629,$B40,'Retiro Mensual'!$C$2:$C$2629,AR$5)</f>
        <v>0</v>
      </c>
      <c r="AS40" s="13">
        <f>SUMIFS('Retiro Mensual'!$E$2:$E$2629,'Retiro Mensual'!$A$2:$A$2629,AS$4,'Retiro Mensual'!$B$2:$B$2629,$B40,'Retiro Mensual'!$C$2:$C$2629,AS$5)</f>
        <v>0</v>
      </c>
      <c r="AT40" s="13">
        <f>SUMIFS('Retiro Mensual'!$E$2:$E$2629,'Retiro Mensual'!$A$2:$A$2629,AT$4,'Retiro Mensual'!$B$2:$B$2629,$B40,'Retiro Mensual'!$C$2:$C$2629,AT$5)</f>
        <v>0</v>
      </c>
      <c r="AU40" s="13">
        <f>SUMIFS('Retiro Mensual'!$E$2:$E$2629,'Retiro Mensual'!$A$2:$A$2629,AU$4,'Retiro Mensual'!$B$2:$B$2629,$B40,'Retiro Mensual'!$C$2:$C$2629,AU$5)</f>
        <v>0</v>
      </c>
      <c r="AV40" s="13">
        <f>SUMIFS('Retiro Mensual'!$E$2:$E$2629,'Retiro Mensual'!$A$2:$A$2629,AV$4,'Retiro Mensual'!$B$2:$B$2629,$B40,'Retiro Mensual'!$C$2:$C$2629,AV$5)</f>
        <v>0</v>
      </c>
      <c r="AW40" s="13">
        <f>SUMIFS('Retiro Mensual'!$E$2:$E$2629,'Retiro Mensual'!$A$2:$A$2629,AW$4,'Retiro Mensual'!$B$2:$B$2629,$B40,'Retiro Mensual'!$C$2:$C$2629,AW$5)</f>
        <v>0</v>
      </c>
      <c r="AX40" s="13">
        <f>SUMIFS('Retiro Mensual'!$E$2:$E$2629,'Retiro Mensual'!$A$2:$A$2629,AX$4,'Retiro Mensual'!$B$2:$B$2629,$B40,'Retiro Mensual'!$C$2:$C$2629,AX$5)</f>
        <v>0</v>
      </c>
      <c r="AY40" s="14">
        <f>SUMIFS('Retiro Mensual'!$E$2:$E$2629,'Retiro Mensual'!$A$2:$A$2629,AY$4,'Retiro Mensual'!$B$2:$B$2629,$B40,'Retiro Mensual'!$C$2:$C$2629,AY$5)</f>
        <v>0</v>
      </c>
      <c r="AZ40" s="12">
        <f>SUMIFS('Retiro Mensual'!$E$2:$E$2629,'Retiro Mensual'!$A$2:$A$2629,AZ$4,'Retiro Mensual'!$B$2:$B$2629,$B40,'Retiro Mensual'!$C$2:$C$2629,AZ$5)</f>
        <v>0</v>
      </c>
      <c r="BA40" s="13">
        <f>SUMIFS('Retiro Mensual'!$E$2:$E$2629,'Retiro Mensual'!$A$2:$A$2629,BA$4,'Retiro Mensual'!$B$2:$B$2629,$B40,'Retiro Mensual'!$C$2:$C$2629,BA$5)</f>
        <v>0</v>
      </c>
      <c r="BB40" s="13">
        <f>SUMIFS('Retiro Mensual'!$E$2:$E$2629,'Retiro Mensual'!$A$2:$A$2629,BB$4,'Retiro Mensual'!$B$2:$B$2629,$B40,'Retiro Mensual'!$C$2:$C$2629,BB$5)</f>
        <v>0</v>
      </c>
      <c r="BC40" s="13">
        <f>SUMIFS('Retiro Mensual'!$E$2:$E$2629,'Retiro Mensual'!$A$2:$A$2629,BC$4,'Retiro Mensual'!$B$2:$B$2629,$B40,'Retiro Mensual'!$C$2:$C$2629,BC$5)</f>
        <v>0</v>
      </c>
      <c r="BD40" s="13">
        <f>SUMIFS('Retiro Mensual'!$E$2:$E$2629,'Retiro Mensual'!$A$2:$A$2629,BD$4,'Retiro Mensual'!$B$2:$B$2629,$B40,'Retiro Mensual'!$C$2:$C$2629,BD$5)</f>
        <v>0</v>
      </c>
      <c r="BE40" s="13">
        <f>SUMIFS('Retiro Mensual'!$E$2:$E$2629,'Retiro Mensual'!$A$2:$A$2629,BE$4,'Retiro Mensual'!$B$2:$B$2629,$B40,'Retiro Mensual'!$C$2:$C$2629,BE$5)</f>
        <v>0</v>
      </c>
      <c r="BF40" s="13">
        <f>SUMIFS('Retiro Mensual'!$E$2:$E$2629,'Retiro Mensual'!$A$2:$A$2629,BF$4,'Retiro Mensual'!$B$2:$B$2629,$B40,'Retiro Mensual'!$C$2:$C$2629,BF$5)</f>
        <v>0</v>
      </c>
      <c r="BG40" s="13">
        <f>SUMIFS('Retiro Mensual'!$E$2:$E$2629,'Retiro Mensual'!$A$2:$A$2629,BG$4,'Retiro Mensual'!$B$2:$B$2629,$B40,'Retiro Mensual'!$C$2:$C$2629,BG$5)</f>
        <v>0</v>
      </c>
      <c r="BH40" s="13">
        <f>SUMIFS('Retiro Mensual'!$E$2:$E$2629,'Retiro Mensual'!$A$2:$A$2629,BH$4,'Retiro Mensual'!$B$2:$B$2629,$B40,'Retiro Mensual'!$C$2:$C$2629,BH$5)</f>
        <v>0</v>
      </c>
      <c r="BI40" s="13">
        <f>SUMIFS('Retiro Mensual'!$E$2:$E$2629,'Retiro Mensual'!$A$2:$A$2629,BI$4,'Retiro Mensual'!$B$2:$B$2629,$B40,'Retiro Mensual'!$C$2:$C$2629,BI$5)</f>
        <v>0</v>
      </c>
      <c r="BJ40" s="13">
        <f>SUMIFS('Retiro Mensual'!$E$2:$E$2629,'Retiro Mensual'!$A$2:$A$2629,BJ$4,'Retiro Mensual'!$B$2:$B$2629,$B40,'Retiro Mensual'!$C$2:$C$2629,BJ$5)</f>
        <v>0</v>
      </c>
      <c r="BK40" s="14">
        <f>SUMIFS('Retiro Mensual'!$E$2:$E$2629,'Retiro Mensual'!$A$2:$A$2629,BK$4,'Retiro Mensual'!$B$2:$B$2629,$B40,'Retiro Mensual'!$C$2:$C$2629,BK$5)</f>
        <v>0</v>
      </c>
      <c r="BL40" s="12">
        <f>SUMIFS('Retiro Mensual'!$E$2:$E$2629,'Retiro Mensual'!$A$2:$A$2629,BL$4,'Retiro Mensual'!$B$2:$B$2629,$B40,'Retiro Mensual'!$C$2:$C$2629,BL$5)</f>
        <v>0</v>
      </c>
      <c r="BM40" s="13">
        <f>SUMIFS('Retiro Mensual'!$E$2:$E$2629,'Retiro Mensual'!$A$2:$A$2629,BM$4,'Retiro Mensual'!$B$2:$B$2629,$B40,'Retiro Mensual'!$C$2:$C$2629,BM$5)</f>
        <v>0</v>
      </c>
      <c r="BN40" s="13">
        <f>SUMIFS('Retiro Mensual'!$E$2:$E$2629,'Retiro Mensual'!$A$2:$A$2629,BN$4,'Retiro Mensual'!$B$2:$B$2629,$B40,'Retiro Mensual'!$C$2:$C$2629,BN$5)</f>
        <v>0</v>
      </c>
      <c r="BO40" s="13">
        <f>SUMIFS('Retiro Mensual'!$E$2:$E$2629,'Retiro Mensual'!$A$2:$A$2629,BO$4,'Retiro Mensual'!$B$2:$B$2629,$B40,'Retiro Mensual'!$C$2:$C$2629,BO$5)</f>
        <v>0</v>
      </c>
      <c r="BP40" s="13">
        <f>SUMIFS('Retiro Mensual'!$E$2:$E$2629,'Retiro Mensual'!$A$2:$A$2629,BP$4,'Retiro Mensual'!$B$2:$B$2629,$B40,'Retiro Mensual'!$C$2:$C$2629,BP$5)</f>
        <v>0</v>
      </c>
      <c r="BQ40" s="13">
        <f>SUMIFS('Retiro Mensual'!$E$2:$E$2629,'Retiro Mensual'!$A$2:$A$2629,BQ$4,'Retiro Mensual'!$B$2:$B$2629,$B40,'Retiro Mensual'!$C$2:$C$2629,BQ$5)</f>
        <v>0</v>
      </c>
      <c r="BR40" s="13">
        <f>SUMIFS('Retiro Mensual'!$E$2:$E$2629,'Retiro Mensual'!$A$2:$A$2629,BR$4,'Retiro Mensual'!$B$2:$B$2629,$B40,'Retiro Mensual'!$C$2:$C$2629,BR$5)</f>
        <v>0</v>
      </c>
      <c r="BS40" s="13">
        <f>SUMIFS('Retiro Mensual'!$E$2:$E$2629,'Retiro Mensual'!$A$2:$A$2629,BS$4,'Retiro Mensual'!$B$2:$B$2629,$B40,'Retiro Mensual'!$C$2:$C$2629,BS$5)</f>
        <v>0</v>
      </c>
      <c r="BT40" s="13">
        <f>SUMIFS('Retiro Mensual'!$E$2:$E$2629,'Retiro Mensual'!$A$2:$A$2629,BT$4,'Retiro Mensual'!$B$2:$B$2629,$B40,'Retiro Mensual'!$C$2:$C$2629,BT$5)</f>
        <v>0</v>
      </c>
      <c r="BU40" s="13">
        <f>SUMIFS('Retiro Mensual'!$E$2:$E$2629,'Retiro Mensual'!$A$2:$A$2629,BU$4,'Retiro Mensual'!$B$2:$B$2629,$B40,'Retiro Mensual'!$C$2:$C$2629,BU$5)</f>
        <v>0</v>
      </c>
      <c r="BV40" s="13">
        <f>SUMIFS('Retiro Mensual'!$E$2:$E$2629,'Retiro Mensual'!$A$2:$A$2629,BV$4,'Retiro Mensual'!$B$2:$B$2629,$B40,'Retiro Mensual'!$C$2:$C$2629,BV$5)</f>
        <v>0</v>
      </c>
      <c r="BW40" s="14">
        <f>SUMIFS('Retiro Mensual'!$E$2:$E$2629,'Retiro Mensual'!$A$2:$A$2629,BW$4,'Retiro Mensual'!$B$2:$B$2629,$B40,'Retiro Mensual'!$C$2:$C$2629,BW$5)</f>
        <v>0</v>
      </c>
      <c r="BX40" s="13"/>
      <c r="BY40" s="12">
        <f>SUMIFS('Compra Ventas'!$E$2:$E$2700,'Compra Ventas'!$A$2:$A$2700,BY$4,'Compra Ventas'!$B$2:$B$2700,$B40,'Compra Ventas'!$C$2:$C$2700,BY$5)</f>
        <v>0</v>
      </c>
      <c r="BZ40" s="13">
        <f>SUMIFS('Compra Ventas'!$E$2:$E$2700,'Compra Ventas'!$A$2:$A$2700,BZ$4,'Compra Ventas'!$B$2:$B$2700,$B40,'Compra Ventas'!$C$2:$C$2700,BZ$5)</f>
        <v>0</v>
      </c>
      <c r="CA40" s="13">
        <f>SUMIFS('Compra Ventas'!$E$2:$E$2700,'Compra Ventas'!$A$2:$A$2700,CA$4,'Compra Ventas'!$B$2:$B$2700,$B40,'Compra Ventas'!$C$2:$C$2700,CA$5)</f>
        <v>0</v>
      </c>
      <c r="CB40" s="13">
        <f>SUMIFS('Compra Ventas'!$E$2:$E$2700,'Compra Ventas'!$A$2:$A$2700,CB$4,'Compra Ventas'!$B$2:$B$2700,$B40,'Compra Ventas'!$C$2:$C$2700,CB$5)</f>
        <v>0</v>
      </c>
      <c r="CC40" s="13">
        <f>SUMIFS('Compra Ventas'!$E$2:$E$2700,'Compra Ventas'!$A$2:$A$2700,CC$4,'Compra Ventas'!$B$2:$B$2700,$B40,'Compra Ventas'!$C$2:$C$2700,CC$5)</f>
        <v>0</v>
      </c>
      <c r="CD40" s="13">
        <f>SUMIFS('Compra Ventas'!$E$2:$E$2700,'Compra Ventas'!$A$2:$A$2700,CD$4,'Compra Ventas'!$B$2:$B$2700,$B40,'Compra Ventas'!$C$2:$C$2700,CD$5)</f>
        <v>0</v>
      </c>
      <c r="CE40" s="13">
        <f>SUMIFS('Compra Ventas'!$E$2:$E$2700,'Compra Ventas'!$A$2:$A$2700,CE$4,'Compra Ventas'!$B$2:$B$2700,$B40,'Compra Ventas'!$C$2:$C$2700,CE$5)</f>
        <v>0</v>
      </c>
      <c r="CF40" s="13">
        <f>SUMIFS('Compra Ventas'!$E$2:$E$2700,'Compra Ventas'!$A$2:$A$2700,CF$4,'Compra Ventas'!$B$2:$B$2700,$B40,'Compra Ventas'!$C$2:$C$2700,CF$5)</f>
        <v>0</v>
      </c>
      <c r="CG40" s="13">
        <f>SUMIFS('Compra Ventas'!$E$2:$E$2700,'Compra Ventas'!$A$2:$A$2700,CG$4,'Compra Ventas'!$B$2:$B$2700,$B40,'Compra Ventas'!$C$2:$C$2700,CG$5)</f>
        <v>0</v>
      </c>
      <c r="CH40" s="13">
        <f>SUMIFS('Compra Ventas'!$E$2:$E$2700,'Compra Ventas'!$A$2:$A$2700,CH$4,'Compra Ventas'!$B$2:$B$2700,$B40,'Compra Ventas'!$C$2:$C$2700,CH$5)</f>
        <v>0</v>
      </c>
      <c r="CI40" s="13">
        <f>SUMIFS('Compra Ventas'!$E$2:$E$2700,'Compra Ventas'!$A$2:$A$2700,CI$4,'Compra Ventas'!$B$2:$B$2700,$B40,'Compra Ventas'!$C$2:$C$2700,CI$5)</f>
        <v>0</v>
      </c>
      <c r="CJ40" s="14">
        <f>SUMIFS('Compra Ventas'!$E$2:$E$2700,'Compra Ventas'!$A$2:$A$2700,CJ$4,'Compra Ventas'!$B$2:$B$2700,$B40,'Compra Ventas'!$C$2:$C$2700,CJ$5)</f>
        <v>0</v>
      </c>
      <c r="CK40" s="12">
        <f>SUMIFS('Compra Ventas'!$E$2:$E$2700,'Compra Ventas'!$A$2:$A$2700,CK$4,'Compra Ventas'!$B$2:$B$2700,$B40,'Compra Ventas'!$C$2:$C$2700,CK$5)</f>
        <v>0</v>
      </c>
      <c r="CL40" s="13">
        <f>SUMIFS('Compra Ventas'!$E$2:$E$2700,'Compra Ventas'!$A$2:$A$2700,CL$4,'Compra Ventas'!$B$2:$B$2700,$B40,'Compra Ventas'!$C$2:$C$2700,CL$5)</f>
        <v>0</v>
      </c>
      <c r="CM40" s="13">
        <f>SUMIFS('Compra Ventas'!$E$2:$E$2700,'Compra Ventas'!$A$2:$A$2700,CM$4,'Compra Ventas'!$B$2:$B$2700,$B40,'Compra Ventas'!$C$2:$C$2700,CM$5)</f>
        <v>0</v>
      </c>
      <c r="CN40" s="13">
        <f>SUMIFS('Compra Ventas'!$E$2:$E$2700,'Compra Ventas'!$A$2:$A$2700,CN$4,'Compra Ventas'!$B$2:$B$2700,$B40,'Compra Ventas'!$C$2:$C$2700,CN$5)</f>
        <v>0</v>
      </c>
      <c r="CO40" s="13">
        <f>SUMIFS('Compra Ventas'!$E$2:$E$2700,'Compra Ventas'!$A$2:$A$2700,CO$4,'Compra Ventas'!$B$2:$B$2700,$B40,'Compra Ventas'!$C$2:$C$2700,CO$5)</f>
        <v>0</v>
      </c>
      <c r="CP40" s="13">
        <f>SUMIFS('Compra Ventas'!$E$2:$E$2700,'Compra Ventas'!$A$2:$A$2700,CP$4,'Compra Ventas'!$B$2:$B$2700,$B40,'Compra Ventas'!$C$2:$C$2700,CP$5)</f>
        <v>0</v>
      </c>
      <c r="CQ40" s="13">
        <f>SUMIFS('Compra Ventas'!$E$2:$E$2700,'Compra Ventas'!$A$2:$A$2700,CQ$4,'Compra Ventas'!$B$2:$B$2700,$B40,'Compra Ventas'!$C$2:$C$2700,CQ$5)</f>
        <v>0</v>
      </c>
      <c r="CR40" s="13">
        <f>SUMIFS('Compra Ventas'!$E$2:$E$2700,'Compra Ventas'!$A$2:$A$2700,CR$4,'Compra Ventas'!$B$2:$B$2700,$B40,'Compra Ventas'!$C$2:$C$2700,CR$5)</f>
        <v>0</v>
      </c>
      <c r="CS40" s="13">
        <f>SUMIFS('Compra Ventas'!$E$2:$E$2700,'Compra Ventas'!$A$2:$A$2700,CS$4,'Compra Ventas'!$B$2:$B$2700,$B40,'Compra Ventas'!$C$2:$C$2700,CS$5)</f>
        <v>0</v>
      </c>
      <c r="CT40" s="13">
        <f>SUMIFS('Compra Ventas'!$E$2:$E$2700,'Compra Ventas'!$A$2:$A$2700,CT$4,'Compra Ventas'!$B$2:$B$2700,$B40,'Compra Ventas'!$C$2:$C$2700,CT$5)</f>
        <v>0</v>
      </c>
      <c r="CU40" s="13">
        <f>SUMIFS('Compra Ventas'!$E$2:$E$2700,'Compra Ventas'!$A$2:$A$2700,CU$4,'Compra Ventas'!$B$2:$B$2700,$B40,'Compra Ventas'!$C$2:$C$2700,CU$5)</f>
        <v>0</v>
      </c>
      <c r="CV40" s="14">
        <f>SUMIFS('Compra Ventas'!$E$2:$E$2700,'Compra Ventas'!$A$2:$A$2700,CV$4,'Compra Ventas'!$B$2:$B$2700,$B40,'Compra Ventas'!$C$2:$C$2700,CV$5)</f>
        <v>0</v>
      </c>
      <c r="CW40" s="12">
        <f>SUMIFS('Compra Ventas'!$E$2:$E$2700,'Compra Ventas'!$A$2:$A$2700,CW$4,'Compra Ventas'!$B$2:$B$2700,$B40,'Compra Ventas'!$C$2:$C$2700,CW$5)</f>
        <v>0</v>
      </c>
      <c r="CX40" s="13">
        <f>SUMIFS('Compra Ventas'!$E$2:$E$2700,'Compra Ventas'!$A$2:$A$2700,CX$4,'Compra Ventas'!$B$2:$B$2700,$B40,'Compra Ventas'!$C$2:$C$2700,CX$5)</f>
        <v>0</v>
      </c>
      <c r="CY40" s="13">
        <f>SUMIFS('Compra Ventas'!$E$2:$E$2700,'Compra Ventas'!$A$2:$A$2700,CY$4,'Compra Ventas'!$B$2:$B$2700,$B40,'Compra Ventas'!$C$2:$C$2700,CY$5)</f>
        <v>0</v>
      </c>
      <c r="CZ40" s="13">
        <f>SUMIFS('Compra Ventas'!$E$2:$E$2700,'Compra Ventas'!$A$2:$A$2700,CZ$4,'Compra Ventas'!$B$2:$B$2700,$B40,'Compra Ventas'!$C$2:$C$2700,CZ$5)</f>
        <v>0</v>
      </c>
      <c r="DA40" s="13">
        <f>SUMIFS('Compra Ventas'!$E$2:$E$2700,'Compra Ventas'!$A$2:$A$2700,DA$4,'Compra Ventas'!$B$2:$B$2700,$B40,'Compra Ventas'!$C$2:$C$2700,DA$5)</f>
        <v>0</v>
      </c>
      <c r="DB40" s="13">
        <f>SUMIFS('Compra Ventas'!$E$2:$E$2700,'Compra Ventas'!$A$2:$A$2700,DB$4,'Compra Ventas'!$B$2:$B$2700,$B40,'Compra Ventas'!$C$2:$C$2700,DB$5)</f>
        <v>0</v>
      </c>
      <c r="DC40" s="13">
        <f>SUMIFS('Compra Ventas'!$E$2:$E$2700,'Compra Ventas'!$A$2:$A$2700,DC$4,'Compra Ventas'!$B$2:$B$2700,$B40,'Compra Ventas'!$C$2:$C$2700,DC$5)</f>
        <v>0</v>
      </c>
      <c r="DD40" s="13">
        <f>SUMIFS('Compra Ventas'!$E$2:$E$2700,'Compra Ventas'!$A$2:$A$2700,DD$4,'Compra Ventas'!$B$2:$B$2700,$B40,'Compra Ventas'!$C$2:$C$2700,DD$5)</f>
        <v>0</v>
      </c>
      <c r="DE40" s="13">
        <f>SUMIFS('Compra Ventas'!$E$2:$E$2700,'Compra Ventas'!$A$2:$A$2700,DE$4,'Compra Ventas'!$B$2:$B$2700,$B40,'Compra Ventas'!$C$2:$C$2700,DE$5)</f>
        <v>0</v>
      </c>
      <c r="DF40" s="13">
        <f>SUMIFS('Compra Ventas'!$E$2:$E$2700,'Compra Ventas'!$A$2:$A$2700,DF$4,'Compra Ventas'!$B$2:$B$2700,$B40,'Compra Ventas'!$C$2:$C$2700,DF$5)</f>
        <v>0</v>
      </c>
      <c r="DG40" s="13">
        <f>SUMIFS('Compra Ventas'!$E$2:$E$2700,'Compra Ventas'!$A$2:$A$2700,DG$4,'Compra Ventas'!$B$2:$B$2700,$B40,'Compra Ventas'!$C$2:$C$2700,DG$5)</f>
        <v>0</v>
      </c>
      <c r="DH40" s="14">
        <f>SUMIFS('Compra Ventas'!$E$2:$E$2700,'Compra Ventas'!$A$2:$A$2700,DH$4,'Compra Ventas'!$B$2:$B$2700,$B40,'Compra Ventas'!$C$2:$C$2700,DH$5)</f>
        <v>0</v>
      </c>
      <c r="DI40" s="84"/>
      <c r="DJ40" s="98">
        <f>SUMIFS('Ajuste Ciclado'!D$5:D$47,'Ajuste Ciclado'!$C$5:$C$47,Balance!DJ$4,'Ajuste Ciclado'!$B$5:$B$47,Balance!$B40)</f>
        <v>0</v>
      </c>
      <c r="DK40" s="99">
        <f>SUMIFS('Ajuste Ciclado'!E$5:E$47,'Ajuste Ciclado'!$C$5:$C$47,Balance!DK$4,'Ajuste Ciclado'!$B$5:$B$47,Balance!$B40)</f>
        <v>0</v>
      </c>
      <c r="DL40" s="99">
        <f>SUMIFS('Ajuste Ciclado'!F$5:F$47,'Ajuste Ciclado'!$C$5:$C$47,Balance!DL$4,'Ajuste Ciclado'!$B$5:$B$47,Balance!$B40)</f>
        <v>0</v>
      </c>
      <c r="DM40" s="99">
        <f>SUMIFS('Ajuste Ciclado'!G$5:G$47,'Ajuste Ciclado'!$C$5:$C$47,Balance!DM$4,'Ajuste Ciclado'!$B$5:$B$47,Balance!$B40)</f>
        <v>0</v>
      </c>
      <c r="DN40" s="99">
        <f>SUMIFS('Ajuste Ciclado'!H$5:H$47,'Ajuste Ciclado'!$C$5:$C$47,Balance!DN$4,'Ajuste Ciclado'!$B$5:$B$47,Balance!$B40)</f>
        <v>0</v>
      </c>
      <c r="DO40" s="99">
        <f>SUMIFS('Ajuste Ciclado'!I$5:I$47,'Ajuste Ciclado'!$C$5:$C$47,Balance!DO$4,'Ajuste Ciclado'!$B$5:$B$47,Balance!$B40)</f>
        <v>0</v>
      </c>
      <c r="DP40" s="99">
        <f>SUMIFS('Ajuste Ciclado'!J$5:J$47,'Ajuste Ciclado'!$C$5:$C$47,Balance!DP$4,'Ajuste Ciclado'!$B$5:$B$47,Balance!$B40)</f>
        <v>0</v>
      </c>
      <c r="DQ40" s="99">
        <f>SUMIFS('Ajuste Ciclado'!K$5:K$47,'Ajuste Ciclado'!$C$5:$C$47,Balance!DQ$4,'Ajuste Ciclado'!$B$5:$B$47,Balance!$B40)</f>
        <v>0</v>
      </c>
      <c r="DR40" s="99">
        <f>SUMIFS('Ajuste Ciclado'!L$5:L$47,'Ajuste Ciclado'!$C$5:$C$47,Balance!DR$4,'Ajuste Ciclado'!$B$5:$B$47,Balance!$B40)</f>
        <v>0</v>
      </c>
      <c r="DS40" s="99">
        <f>SUMIFS('Ajuste Ciclado'!M$5:M$47,'Ajuste Ciclado'!$C$5:$C$47,Balance!DS$4,'Ajuste Ciclado'!$B$5:$B$47,Balance!$B40)</f>
        <v>0</v>
      </c>
      <c r="DT40" s="99">
        <f>SUMIFS('Ajuste Ciclado'!N$5:N$47,'Ajuste Ciclado'!$C$5:$C$47,Balance!DT$4,'Ajuste Ciclado'!$B$5:$B$47,Balance!$B40)</f>
        <v>0</v>
      </c>
      <c r="DU40" s="100">
        <f>SUMIFS('Ajuste Ciclado'!O$5:O$47,'Ajuste Ciclado'!$C$5:$C$47,Balance!DU$4,'Ajuste Ciclado'!$B$5:$B$47,Balance!$B40)</f>
        <v>0</v>
      </c>
      <c r="DV40" s="98">
        <f>SUMIFS('Ajuste Ciclado'!D$5:D$47,'Ajuste Ciclado'!$C$5:$C$47,Balance!DV$4,'Ajuste Ciclado'!$B$5:$B$47,Balance!$B40)</f>
        <v>0</v>
      </c>
      <c r="DW40" s="99">
        <f>SUMIFS('Ajuste Ciclado'!E$5:E$47,'Ajuste Ciclado'!$C$5:$C$47,Balance!DW$4,'Ajuste Ciclado'!$B$5:$B$47,Balance!$B40)</f>
        <v>0</v>
      </c>
      <c r="DX40" s="99">
        <f>SUMIFS('Ajuste Ciclado'!F$5:F$47,'Ajuste Ciclado'!$C$5:$C$47,Balance!DX$4,'Ajuste Ciclado'!$B$5:$B$47,Balance!$B40)</f>
        <v>0</v>
      </c>
      <c r="DY40" s="99">
        <f>SUMIFS('Ajuste Ciclado'!G$5:G$47,'Ajuste Ciclado'!$C$5:$C$47,Balance!DY$4,'Ajuste Ciclado'!$B$5:$B$47,Balance!$B40)</f>
        <v>0</v>
      </c>
      <c r="DZ40" s="99">
        <f>SUMIFS('Ajuste Ciclado'!H$5:H$47,'Ajuste Ciclado'!$C$5:$C$47,Balance!DZ$4,'Ajuste Ciclado'!$B$5:$B$47,Balance!$B40)</f>
        <v>0</v>
      </c>
      <c r="EA40" s="99">
        <f>SUMIFS('Ajuste Ciclado'!I$5:I$47,'Ajuste Ciclado'!$C$5:$C$47,Balance!EA$4,'Ajuste Ciclado'!$B$5:$B$47,Balance!$B40)</f>
        <v>0</v>
      </c>
      <c r="EB40" s="99">
        <f>SUMIFS('Ajuste Ciclado'!J$5:J$47,'Ajuste Ciclado'!$C$5:$C$47,Balance!EB$4,'Ajuste Ciclado'!$B$5:$B$47,Balance!$B40)</f>
        <v>0</v>
      </c>
      <c r="EC40" s="99">
        <f>SUMIFS('Ajuste Ciclado'!K$5:K$47,'Ajuste Ciclado'!$C$5:$C$47,Balance!EC$4,'Ajuste Ciclado'!$B$5:$B$47,Balance!$B40)</f>
        <v>0</v>
      </c>
      <c r="ED40" s="99">
        <f>SUMIFS('Ajuste Ciclado'!L$5:L$47,'Ajuste Ciclado'!$C$5:$C$47,Balance!ED$4,'Ajuste Ciclado'!$B$5:$B$47,Balance!$B40)</f>
        <v>0</v>
      </c>
      <c r="EE40" s="99">
        <f>SUMIFS('Ajuste Ciclado'!M$5:M$47,'Ajuste Ciclado'!$C$5:$C$47,Balance!EE$4,'Ajuste Ciclado'!$B$5:$B$47,Balance!$B40)</f>
        <v>0</v>
      </c>
      <c r="EF40" s="99">
        <f>SUMIFS('Ajuste Ciclado'!N$5:N$47,'Ajuste Ciclado'!$C$5:$C$47,Balance!EF$4,'Ajuste Ciclado'!$B$5:$B$47,Balance!$B40)</f>
        <v>0</v>
      </c>
      <c r="EG40" s="100">
        <f>SUMIFS('Ajuste Ciclado'!O$5:O$47,'Ajuste Ciclado'!$C$5:$C$47,Balance!EG$4,'Ajuste Ciclado'!$B$5:$B$47,Balance!$B40)</f>
        <v>0</v>
      </c>
      <c r="EH40" s="98">
        <f>SUMIFS('Ajuste Ciclado'!D$5:D$47,'Ajuste Ciclado'!$C$5:$C$47,Balance!EH$4,'Ajuste Ciclado'!$B$5:$B$47,Balance!$B40)</f>
        <v>0</v>
      </c>
      <c r="EI40" s="99">
        <f>SUMIFS('Ajuste Ciclado'!E$5:E$47,'Ajuste Ciclado'!$C$5:$C$47,Balance!EI$4,'Ajuste Ciclado'!$B$5:$B$47,Balance!$B40)</f>
        <v>0</v>
      </c>
      <c r="EJ40" s="99">
        <f>SUMIFS('Ajuste Ciclado'!F$5:F$47,'Ajuste Ciclado'!$C$5:$C$47,Balance!EJ$4,'Ajuste Ciclado'!$B$5:$B$47,Balance!$B40)</f>
        <v>0</v>
      </c>
      <c r="EK40" s="99">
        <f>SUMIFS('Ajuste Ciclado'!G$5:G$47,'Ajuste Ciclado'!$C$5:$C$47,Balance!EK$4,'Ajuste Ciclado'!$B$5:$B$47,Balance!$B40)</f>
        <v>0</v>
      </c>
      <c r="EL40" s="99">
        <f>SUMIFS('Ajuste Ciclado'!H$5:H$47,'Ajuste Ciclado'!$C$5:$C$47,Balance!EL$4,'Ajuste Ciclado'!$B$5:$B$47,Balance!$B40)</f>
        <v>0</v>
      </c>
      <c r="EM40" s="99">
        <f>SUMIFS('Ajuste Ciclado'!I$5:I$47,'Ajuste Ciclado'!$C$5:$C$47,Balance!EM$4,'Ajuste Ciclado'!$B$5:$B$47,Balance!$B40)</f>
        <v>0</v>
      </c>
      <c r="EN40" s="99">
        <f>SUMIFS('Ajuste Ciclado'!J$5:J$47,'Ajuste Ciclado'!$C$5:$C$47,Balance!EN$4,'Ajuste Ciclado'!$B$5:$B$47,Balance!$B40)</f>
        <v>0</v>
      </c>
      <c r="EO40" s="99">
        <f>SUMIFS('Ajuste Ciclado'!K$5:K$47,'Ajuste Ciclado'!$C$5:$C$47,Balance!EO$4,'Ajuste Ciclado'!$B$5:$B$47,Balance!$B40)</f>
        <v>0</v>
      </c>
      <c r="EP40" s="99">
        <f>SUMIFS('Ajuste Ciclado'!L$5:L$47,'Ajuste Ciclado'!$C$5:$C$47,Balance!EP$4,'Ajuste Ciclado'!$B$5:$B$47,Balance!$B40)</f>
        <v>0</v>
      </c>
      <c r="EQ40" s="99">
        <f>SUMIFS('Ajuste Ciclado'!M$5:M$47,'Ajuste Ciclado'!$C$5:$C$47,Balance!EQ$4,'Ajuste Ciclado'!$B$5:$B$47,Balance!$B40)</f>
        <v>0</v>
      </c>
      <c r="ER40" s="99">
        <f>SUMIFS('Ajuste Ciclado'!N$5:N$47,'Ajuste Ciclado'!$C$5:$C$47,Balance!ER$4,'Ajuste Ciclado'!$B$5:$B$47,Balance!$B40)</f>
        <v>0</v>
      </c>
      <c r="ES40" s="100">
        <f>SUMIFS('Ajuste Ciclado'!O$5:O$47,'Ajuste Ciclado'!$C$5:$C$47,Balance!ES$4,'Ajuste Ciclado'!$B$5:$B$47,Balance!$B40)</f>
        <v>0</v>
      </c>
      <c r="ET40" s="84"/>
      <c r="EU40" s="12">
        <f t="shared" si="129"/>
        <v>859370.66892763297</v>
      </c>
      <c r="EV40" s="13">
        <f t="shared" si="93"/>
        <v>57477.582145500921</v>
      </c>
      <c r="EW40" s="13">
        <f t="shared" si="94"/>
        <v>128906.1115204137</v>
      </c>
      <c r="EX40" s="13">
        <f t="shared" si="95"/>
        <v>168459.3152548924</v>
      </c>
      <c r="EY40" s="13">
        <f t="shared" si="96"/>
        <v>176038.8843003248</v>
      </c>
      <c r="EZ40" s="13">
        <f t="shared" si="97"/>
        <v>146165.43342716401</v>
      </c>
      <c r="FA40" s="13">
        <f t="shared" si="98"/>
        <v>140456.40040472141</v>
      </c>
      <c r="FB40" s="13">
        <f t="shared" si="99"/>
        <v>147481.7591019088</v>
      </c>
      <c r="FC40" s="13">
        <f t="shared" si="100"/>
        <v>123766.6004931991</v>
      </c>
      <c r="FD40" s="13">
        <f t="shared" si="101"/>
        <v>51564.185078996132</v>
      </c>
      <c r="FE40" s="13">
        <f t="shared" si="102"/>
        <v>24880.102355572759</v>
      </c>
      <c r="FF40" s="14">
        <f t="shared" si="103"/>
        <v>14319.60040865982</v>
      </c>
      <c r="FG40" s="12">
        <f t="shared" si="104"/>
        <v>859249.29941004352</v>
      </c>
      <c r="FH40" s="13">
        <f t="shared" si="105"/>
        <v>58086.936768339547</v>
      </c>
      <c r="FI40" s="13">
        <f t="shared" si="106"/>
        <v>130060.7192452702</v>
      </c>
      <c r="FJ40" s="13">
        <f t="shared" si="107"/>
        <v>177521.61627461051</v>
      </c>
      <c r="FK40" s="13">
        <f t="shared" si="108"/>
        <v>173149.5290726001</v>
      </c>
      <c r="FL40" s="13">
        <f t="shared" si="109"/>
        <v>150449.7828184056</v>
      </c>
      <c r="FM40" s="13">
        <f t="shared" si="110"/>
        <v>152145.00336058659</v>
      </c>
      <c r="FN40" s="13">
        <f t="shared" si="111"/>
        <v>149472.43946796941</v>
      </c>
      <c r="FO40" s="13">
        <f t="shared" si="112"/>
        <v>127111.7109738319</v>
      </c>
      <c r="FP40" s="13">
        <f t="shared" si="113"/>
        <v>65052.744990857907</v>
      </c>
      <c r="FQ40" s="13">
        <f t="shared" si="114"/>
        <v>52556.973309392459</v>
      </c>
      <c r="FR40" s="14">
        <f t="shared" si="115"/>
        <v>34790.787726474373</v>
      </c>
      <c r="FS40" s="12">
        <f t="shared" si="116"/>
        <v>859272.42509924108</v>
      </c>
      <c r="FT40" s="13">
        <f t="shared" si="117"/>
        <v>58032.570475096472</v>
      </c>
      <c r="FU40" s="13">
        <f t="shared" si="118"/>
        <v>129573.2686473269</v>
      </c>
      <c r="FV40" s="13">
        <f t="shared" si="119"/>
        <v>175731.77369718879</v>
      </c>
      <c r="FW40" s="13">
        <f t="shared" si="120"/>
        <v>180442.94370344869</v>
      </c>
      <c r="FX40" s="13">
        <f t="shared" si="121"/>
        <v>164352.18856344491</v>
      </c>
      <c r="FY40" s="13">
        <f t="shared" si="122"/>
        <v>168813.8178693275</v>
      </c>
      <c r="FZ40" s="13">
        <f t="shared" si="123"/>
        <v>166355.92881600399</v>
      </c>
      <c r="GA40" s="13">
        <f t="shared" si="124"/>
        <v>138183.05745856109</v>
      </c>
      <c r="GB40" s="13">
        <f t="shared" si="125"/>
        <v>105754.604324541</v>
      </c>
      <c r="GC40" s="13">
        <f t="shared" si="126"/>
        <v>87288.242435550201</v>
      </c>
      <c r="GD40" s="14">
        <f t="shared" si="127"/>
        <v>49966.627096748867</v>
      </c>
      <c r="GE40" s="84"/>
      <c r="GF40" s="12">
        <f t="shared" si="130"/>
        <v>2038886.6434189873</v>
      </c>
      <c r="GG40" s="13">
        <f t="shared" si="130"/>
        <v>2129647.5434183823</v>
      </c>
      <c r="GH40" s="14">
        <f t="shared" si="130"/>
        <v>2283767.4481864795</v>
      </c>
      <c r="GI40" s="6">
        <f t="shared" si="131"/>
        <v>1</v>
      </c>
      <c r="GJ40" s="12">
        <f t="shared" si="132"/>
        <v>0</v>
      </c>
      <c r="GK40" s="13">
        <f t="shared" si="133"/>
        <v>0</v>
      </c>
      <c r="GL40" s="14">
        <f t="shared" si="134"/>
        <v>0</v>
      </c>
      <c r="GM40" s="84"/>
      <c r="GN40" s="66">
        <f t="shared" si="135"/>
        <v>0</v>
      </c>
      <c r="GO40" s="84"/>
      <c r="GP40" s="63" t="str" cm="1">
        <f t="array" ref="GP40">INDEX($GF$4:$GH$4,1,GI40)</f>
        <v>Sample 1</v>
      </c>
      <c r="GQ40" s="12">
        <f t="shared" si="142"/>
        <v>14319.60040865982</v>
      </c>
      <c r="GR40" s="13">
        <f t="shared" si="142"/>
        <v>24880.102355572759</v>
      </c>
      <c r="GS40" s="14">
        <f t="shared" si="142"/>
        <v>51564.185078996132</v>
      </c>
      <c r="GT40" s="12">
        <f t="shared" si="143"/>
        <v>34790.787726474373</v>
      </c>
      <c r="GU40" s="13">
        <f t="shared" si="143"/>
        <v>52556.973309392459</v>
      </c>
      <c r="GV40" s="14">
        <f t="shared" si="143"/>
        <v>58086.936768339547</v>
      </c>
      <c r="GW40" s="12">
        <f t="shared" si="144"/>
        <v>49966.627096748867</v>
      </c>
      <c r="GX40" s="13">
        <f t="shared" si="144"/>
        <v>58032.570475096472</v>
      </c>
      <c r="GY40" s="14">
        <f t="shared" si="144"/>
        <v>87288.242435550201</v>
      </c>
      <c r="GZ40" s="84" t="str">
        <f t="shared" si="128"/>
        <v>Sample 1</v>
      </c>
      <c r="HA40" s="12">
        <f t="shared" si="139"/>
        <v>0</v>
      </c>
      <c r="HB40" s="13">
        <f t="shared" si="139"/>
        <v>0</v>
      </c>
      <c r="HC40" s="14">
        <f t="shared" si="139"/>
        <v>0</v>
      </c>
      <c r="HD40" s="6">
        <f t="shared" si="140"/>
        <v>0</v>
      </c>
      <c r="HE40" s="84" t="str">
        <f t="shared" si="141"/>
        <v>Ok</v>
      </c>
    </row>
    <row r="41" spans="2:213" x14ac:dyDescent="0.3">
      <c r="B41" s="84" t="s">
        <v>87</v>
      </c>
      <c r="C41" s="12">
        <f>SUMIFS(Inyecciones!$E$2:$E$14185,Inyecciones!$A$2:$A$14185,Balance!C$4,Inyecciones!$B$2:$B$14185,Balance!$B41,Inyecciones!$C$2:$C$14185,Balance!C$5)</f>
        <v>1058529.830261013</v>
      </c>
      <c r="D41" s="13">
        <f>SUMIFS(Inyecciones!$E$2:$E$14185,Inyecciones!$A$2:$A$14185,Balance!D$4,Inyecciones!$B$2:$B$14185,Balance!$B41,Inyecciones!$C$2:$C$14185,Balance!D$5)</f>
        <v>1003308.307297652</v>
      </c>
      <c r="E41" s="13">
        <f>SUMIFS(Inyecciones!$E$2:$E$14185,Inyecciones!$A$2:$A$14185,Balance!E$4,Inyecciones!$B$2:$B$14185,Balance!$B41,Inyecciones!$C$2:$C$14185,Balance!E$5)</f>
        <v>1391443.126018123</v>
      </c>
      <c r="F41" s="13">
        <f>SUMIFS(Inyecciones!$E$2:$E$14185,Inyecciones!$A$2:$A$14185,Balance!F$4,Inyecciones!$B$2:$B$14185,Balance!$B41,Inyecciones!$C$2:$C$14185,Balance!F$5)</f>
        <v>1210166.5938959699</v>
      </c>
      <c r="G41" s="13">
        <f>SUMIFS(Inyecciones!$E$2:$E$14185,Inyecciones!$A$2:$A$14185,Balance!G$4,Inyecciones!$B$2:$B$14185,Balance!$B41,Inyecciones!$C$2:$C$14185,Balance!G$5)</f>
        <v>1475172.862436262</v>
      </c>
      <c r="H41" s="13">
        <f>SUMIFS(Inyecciones!$E$2:$E$14185,Inyecciones!$A$2:$A$14185,Balance!H$4,Inyecciones!$B$2:$B$14185,Balance!$B41,Inyecciones!$C$2:$C$14185,Balance!H$5)</f>
        <v>2084700.2321750009</v>
      </c>
      <c r="I41" s="13">
        <f>SUMIFS(Inyecciones!$E$2:$E$14185,Inyecciones!$A$2:$A$14185,Balance!I$4,Inyecciones!$B$2:$B$14185,Balance!$B41,Inyecciones!$C$2:$C$14185,Balance!I$5)</f>
        <v>1807183.540356142</v>
      </c>
      <c r="J41" s="13">
        <f>SUMIFS(Inyecciones!$E$2:$E$14185,Inyecciones!$A$2:$A$14185,Balance!J$4,Inyecciones!$B$2:$B$14185,Balance!$B41,Inyecciones!$C$2:$C$14185,Balance!J$5)</f>
        <v>2379611.192945973</v>
      </c>
      <c r="K41" s="13">
        <f>SUMIFS(Inyecciones!$E$2:$E$14185,Inyecciones!$A$2:$A$14185,Balance!K$4,Inyecciones!$B$2:$B$14185,Balance!$B41,Inyecciones!$C$2:$C$14185,Balance!K$5)</f>
        <v>1753000.6352745169</v>
      </c>
      <c r="L41" s="13">
        <f>SUMIFS(Inyecciones!$E$2:$E$14185,Inyecciones!$A$2:$A$14185,Balance!L$4,Inyecciones!$B$2:$B$14185,Balance!$B41,Inyecciones!$C$2:$C$14185,Balance!L$5)</f>
        <v>1997586.8867695851</v>
      </c>
      <c r="M41" s="13">
        <f>SUMIFS(Inyecciones!$E$2:$E$14185,Inyecciones!$A$2:$A$14185,Balance!M$4,Inyecciones!$B$2:$B$14185,Balance!$B41,Inyecciones!$C$2:$C$14185,Balance!M$5)</f>
        <v>1480230.205833609</v>
      </c>
      <c r="N41" s="14">
        <f>SUMIFS(Inyecciones!$E$2:$E$14185,Inyecciones!$A$2:$A$14185,Balance!N$4,Inyecciones!$B$2:$B$14185,Balance!$B41,Inyecciones!$C$2:$C$14185,Balance!N$5)</f>
        <v>1320970.8842464171</v>
      </c>
      <c r="O41" s="12">
        <f>SUMIFS(Inyecciones!$E$2:$E$14185,Inyecciones!$A$2:$A$14185,Balance!O$4,Inyecciones!$B$2:$B$14185,Balance!$B41,Inyecciones!$C$2:$C$14185,Balance!O$5)</f>
        <v>1059091.6761834701</v>
      </c>
      <c r="P41" s="13">
        <f>SUMIFS(Inyecciones!$E$2:$E$14185,Inyecciones!$A$2:$A$14185,Balance!P$4,Inyecciones!$B$2:$B$14185,Balance!$B41,Inyecciones!$C$2:$C$14185,Balance!P$5)</f>
        <v>1008423.831910298</v>
      </c>
      <c r="Q41" s="13">
        <f>SUMIFS(Inyecciones!$E$2:$E$14185,Inyecciones!$A$2:$A$14185,Balance!Q$4,Inyecciones!$B$2:$B$14185,Balance!$B41,Inyecciones!$C$2:$C$14185,Balance!Q$5)</f>
        <v>1399169.240692242</v>
      </c>
      <c r="R41" s="13">
        <f>SUMIFS(Inyecciones!$E$2:$E$14185,Inyecciones!$A$2:$A$14185,Balance!R$4,Inyecciones!$B$2:$B$14185,Balance!$B41,Inyecciones!$C$2:$C$14185,Balance!R$5)</f>
        <v>1242840.242089204</v>
      </c>
      <c r="S41" s="13">
        <f>SUMIFS(Inyecciones!$E$2:$E$14185,Inyecciones!$A$2:$A$14185,Balance!S$4,Inyecciones!$B$2:$B$14185,Balance!$B41,Inyecciones!$C$2:$C$14185,Balance!S$5)</f>
        <v>1458944.9803424149</v>
      </c>
      <c r="T41" s="13">
        <f>SUMIFS(Inyecciones!$E$2:$E$14185,Inyecciones!$A$2:$A$14185,Balance!T$4,Inyecciones!$B$2:$B$14185,Balance!$B41,Inyecciones!$C$2:$C$14185,Balance!T$5)</f>
        <v>2100668.3278683098</v>
      </c>
      <c r="U41" s="13">
        <f>SUMIFS(Inyecciones!$E$2:$E$14185,Inyecciones!$A$2:$A$14185,Balance!U$4,Inyecciones!$B$2:$B$14185,Balance!$B41,Inyecciones!$C$2:$C$14185,Balance!U$5)</f>
        <v>1863820.7214980761</v>
      </c>
      <c r="V41" s="13">
        <f>SUMIFS(Inyecciones!$E$2:$E$14185,Inyecciones!$A$2:$A$14185,Balance!V$4,Inyecciones!$B$2:$B$14185,Balance!$B41,Inyecciones!$C$2:$C$14185,Balance!V$5)</f>
        <v>2388999.0441143368</v>
      </c>
      <c r="W41" s="13">
        <f>SUMIFS(Inyecciones!$E$2:$E$14185,Inyecciones!$A$2:$A$14185,Balance!W$4,Inyecciones!$B$2:$B$14185,Balance!$B41,Inyecciones!$C$2:$C$14185,Balance!W$5)</f>
        <v>1779076.6341919671</v>
      </c>
      <c r="X41" s="13">
        <f>SUMIFS(Inyecciones!$E$2:$E$14185,Inyecciones!$A$2:$A$14185,Balance!X$4,Inyecciones!$B$2:$B$14185,Balance!$B41,Inyecciones!$C$2:$C$14185,Balance!X$5)</f>
        <v>2070630.300825129</v>
      </c>
      <c r="Y41" s="13">
        <f>SUMIFS(Inyecciones!$E$2:$E$14185,Inyecciones!$A$2:$A$14185,Balance!Y$4,Inyecciones!$B$2:$B$14185,Balance!$B41,Inyecciones!$C$2:$C$14185,Balance!Y$5)</f>
        <v>1547673.979697047</v>
      </c>
      <c r="Z41" s="14">
        <f>SUMIFS(Inyecciones!$E$2:$E$14185,Inyecciones!$A$2:$A$14185,Balance!Z$4,Inyecciones!$B$2:$B$14185,Balance!$B41,Inyecciones!$C$2:$C$14185,Balance!Z$5)</f>
        <v>1400552.056504518</v>
      </c>
      <c r="AA41" s="12">
        <f>SUMIFS(Inyecciones!$E$2:$E$14185,Inyecciones!$A$2:$A$14185,Balance!AA$4,Inyecciones!$B$2:$B$14185,Balance!$B41,Inyecciones!$C$2:$C$14185,Balance!AA$5)</f>
        <v>1059287.459604552</v>
      </c>
      <c r="AB41" s="13">
        <f>SUMIFS(Inyecciones!$E$2:$E$14185,Inyecciones!$A$2:$A$14185,Balance!AB$4,Inyecciones!$B$2:$B$14185,Balance!$B41,Inyecciones!$C$2:$C$14185,Balance!AB$5)</f>
        <v>1007983.0339926709</v>
      </c>
      <c r="AC41" s="13">
        <f>SUMIFS(Inyecciones!$E$2:$E$14185,Inyecciones!$A$2:$A$14185,Balance!AC$4,Inyecciones!$B$2:$B$14185,Balance!$B41,Inyecciones!$C$2:$C$14185,Balance!AC$5)</f>
        <v>1394233.059910377</v>
      </c>
      <c r="AD41" s="13">
        <f>SUMIFS(Inyecciones!$E$2:$E$14185,Inyecciones!$A$2:$A$14185,Balance!AD$4,Inyecciones!$B$2:$B$14185,Balance!$B41,Inyecciones!$C$2:$C$14185,Balance!AD$5)</f>
        <v>1236467.749769646</v>
      </c>
      <c r="AE41" s="13">
        <f>SUMIFS(Inyecciones!$E$2:$E$14185,Inyecciones!$A$2:$A$14185,Balance!AE$4,Inyecciones!$B$2:$B$14185,Balance!$B41,Inyecciones!$C$2:$C$14185,Balance!AE$5)</f>
        <v>1499242.7730370071</v>
      </c>
      <c r="AF41" s="13">
        <f>SUMIFS(Inyecciones!$E$2:$E$14185,Inyecciones!$A$2:$A$14185,Balance!AF$4,Inyecciones!$B$2:$B$14185,Balance!$B41,Inyecciones!$C$2:$C$14185,Balance!AF$5)</f>
        <v>2203516.6546408562</v>
      </c>
      <c r="AG41" s="13">
        <f>SUMIFS(Inyecciones!$E$2:$E$14185,Inyecciones!$A$2:$A$14185,Balance!AG$4,Inyecciones!$B$2:$B$14185,Balance!$B41,Inyecciones!$C$2:$C$14185,Balance!AG$5)</f>
        <v>1964070.6162516461</v>
      </c>
      <c r="AH41" s="13">
        <f>SUMIFS(Inyecciones!$E$2:$E$14185,Inyecciones!$A$2:$A$14185,Balance!AH$4,Inyecciones!$B$2:$B$14185,Balance!$B41,Inyecciones!$C$2:$C$14185,Balance!AH$5)</f>
        <v>2527295.9793151878</v>
      </c>
      <c r="AI41" s="13">
        <f>SUMIFS(Inyecciones!$E$2:$E$14185,Inyecciones!$A$2:$A$14185,Balance!AI$4,Inyecciones!$B$2:$B$14185,Balance!$B41,Inyecciones!$C$2:$C$14185,Balance!AI$5)</f>
        <v>1824815.1378047811</v>
      </c>
      <c r="AJ41" s="13">
        <f>SUMIFS(Inyecciones!$E$2:$E$14185,Inyecciones!$A$2:$A$14185,Balance!AJ$4,Inyecciones!$B$2:$B$14185,Balance!$B41,Inyecciones!$C$2:$C$14185,Balance!AJ$5)</f>
        <v>2174075.016411399</v>
      </c>
      <c r="AK41" s="13">
        <f>SUMIFS(Inyecciones!$E$2:$E$14185,Inyecciones!$A$2:$A$14185,Balance!AK$4,Inyecciones!$B$2:$B$14185,Balance!$B41,Inyecciones!$C$2:$C$14185,Balance!AK$5)</f>
        <v>1623236.707126874</v>
      </c>
      <c r="AL41" s="14">
        <f>SUMIFS(Inyecciones!$E$2:$E$14185,Inyecciones!$A$2:$A$14185,Balance!AL$4,Inyecciones!$B$2:$B$14185,Balance!$B41,Inyecciones!$C$2:$C$14185,Balance!AL$5)</f>
        <v>1438201.6791696851</v>
      </c>
      <c r="AM41" s="13"/>
      <c r="AN41" s="12">
        <f>SUMIFS('Retiro Mensual'!$E$2:$E$2629,'Retiro Mensual'!$A$2:$A$2629,AN$4,'Retiro Mensual'!$B$2:$B$2629,$B41,'Retiro Mensual'!$C$2:$C$2629,AN$5)</f>
        <v>1386595.159</v>
      </c>
      <c r="AO41" s="13">
        <f>SUMIFS('Retiro Mensual'!$E$2:$E$2629,'Retiro Mensual'!$A$2:$A$2629,AO$4,'Retiro Mensual'!$B$2:$B$2629,$B41,'Retiro Mensual'!$C$2:$C$2629,AO$5)</f>
        <v>1051776.456</v>
      </c>
      <c r="AP41" s="13">
        <f>SUMIFS('Retiro Mensual'!$E$2:$E$2629,'Retiro Mensual'!$A$2:$A$2629,AP$4,'Retiro Mensual'!$B$2:$B$2629,$B41,'Retiro Mensual'!$C$2:$C$2629,AP$5)</f>
        <v>1194471.0759999999</v>
      </c>
      <c r="AQ41" s="13">
        <f>SUMIFS('Retiro Mensual'!$E$2:$E$2629,'Retiro Mensual'!$A$2:$A$2629,AQ$4,'Retiro Mensual'!$B$2:$B$2629,$B41,'Retiro Mensual'!$C$2:$C$2629,AQ$5)</f>
        <v>1015480.503</v>
      </c>
      <c r="AR41" s="13">
        <f>SUMIFS('Retiro Mensual'!$E$2:$E$2629,'Retiro Mensual'!$A$2:$A$2629,AR$4,'Retiro Mensual'!$B$2:$B$2629,$B41,'Retiro Mensual'!$C$2:$C$2629,AR$5)</f>
        <v>1224842.767</v>
      </c>
      <c r="AS41" s="13">
        <f>SUMIFS('Retiro Mensual'!$E$2:$E$2629,'Retiro Mensual'!$A$2:$A$2629,AS$4,'Retiro Mensual'!$B$2:$B$2629,$B41,'Retiro Mensual'!$C$2:$C$2629,AS$5)</f>
        <v>962320.12289999996</v>
      </c>
      <c r="AT41" s="13">
        <f>SUMIFS('Retiro Mensual'!$E$2:$E$2629,'Retiro Mensual'!$A$2:$A$2629,AT$4,'Retiro Mensual'!$B$2:$B$2629,$B41,'Retiro Mensual'!$C$2:$C$2629,AT$5)</f>
        <v>909392.74049999996</v>
      </c>
      <c r="AU41" s="13">
        <f>SUMIFS('Retiro Mensual'!$E$2:$E$2629,'Retiro Mensual'!$A$2:$A$2629,AU$4,'Retiro Mensual'!$B$2:$B$2629,$B41,'Retiro Mensual'!$C$2:$C$2629,AU$5)</f>
        <v>967297.54249999998</v>
      </c>
      <c r="AV41" s="13">
        <f>SUMIFS('Retiro Mensual'!$E$2:$E$2629,'Retiro Mensual'!$A$2:$A$2629,AV$4,'Retiro Mensual'!$B$2:$B$2629,$B41,'Retiro Mensual'!$C$2:$C$2629,AV$5)</f>
        <v>849268.52049999998</v>
      </c>
      <c r="AW41" s="13">
        <f>SUMIFS('Retiro Mensual'!$E$2:$E$2629,'Retiro Mensual'!$A$2:$A$2629,AW$4,'Retiro Mensual'!$B$2:$B$2629,$B41,'Retiro Mensual'!$C$2:$C$2629,AW$5)</f>
        <v>642366.22849999997</v>
      </c>
      <c r="AX41" s="13">
        <f>SUMIFS('Retiro Mensual'!$E$2:$E$2629,'Retiro Mensual'!$A$2:$A$2629,AX$4,'Retiro Mensual'!$B$2:$B$2629,$B41,'Retiro Mensual'!$C$2:$C$2629,AX$5)</f>
        <v>625264.50360000005</v>
      </c>
      <c r="AY41" s="14">
        <f>SUMIFS('Retiro Mensual'!$E$2:$E$2629,'Retiro Mensual'!$A$2:$A$2629,AY$4,'Retiro Mensual'!$B$2:$B$2629,$B41,'Retiro Mensual'!$C$2:$C$2629,AY$5)</f>
        <v>615188.26089999999</v>
      </c>
      <c r="AZ41" s="12">
        <f>SUMIFS('Retiro Mensual'!$E$2:$E$2629,'Retiro Mensual'!$A$2:$A$2629,AZ$4,'Retiro Mensual'!$B$2:$B$2629,$B41,'Retiro Mensual'!$C$2:$C$2629,AZ$5)</f>
        <v>1388486.3489999999</v>
      </c>
      <c r="BA41" s="13">
        <f>SUMIFS('Retiro Mensual'!$E$2:$E$2629,'Retiro Mensual'!$A$2:$A$2629,BA$4,'Retiro Mensual'!$B$2:$B$2629,$B41,'Retiro Mensual'!$C$2:$C$2629,BA$5)</f>
        <v>1063395.6129999999</v>
      </c>
      <c r="BB41" s="13">
        <f>SUMIFS('Retiro Mensual'!$E$2:$E$2629,'Retiro Mensual'!$A$2:$A$2629,BB$4,'Retiro Mensual'!$B$2:$B$2629,$B41,'Retiro Mensual'!$C$2:$C$2629,BB$5)</f>
        <v>1222457.0490000001</v>
      </c>
      <c r="BC41" s="13">
        <f>SUMIFS('Retiro Mensual'!$E$2:$E$2629,'Retiro Mensual'!$A$2:$A$2629,BC$4,'Retiro Mensual'!$B$2:$B$2629,$B41,'Retiro Mensual'!$C$2:$C$2629,BC$5)</f>
        <v>1068641.2209999999</v>
      </c>
      <c r="BD41" s="13">
        <f>SUMIFS('Retiro Mensual'!$E$2:$E$2629,'Retiro Mensual'!$A$2:$A$2629,BD$4,'Retiro Mensual'!$B$2:$B$2629,$B41,'Retiro Mensual'!$C$2:$C$2629,BD$5)</f>
        <v>1223250.9140000001</v>
      </c>
      <c r="BE41" s="13">
        <f>SUMIFS('Retiro Mensual'!$E$2:$E$2629,'Retiro Mensual'!$A$2:$A$2629,BE$4,'Retiro Mensual'!$B$2:$B$2629,$B41,'Retiro Mensual'!$C$2:$C$2629,BE$5)</f>
        <v>1010477.999</v>
      </c>
      <c r="BF41" s="13">
        <f>SUMIFS('Retiro Mensual'!$E$2:$E$2629,'Retiro Mensual'!$A$2:$A$2629,BF$4,'Retiro Mensual'!$B$2:$B$2629,$B41,'Retiro Mensual'!$C$2:$C$2629,BF$5)</f>
        <v>1054678.1580000001</v>
      </c>
      <c r="BG41" s="13">
        <f>SUMIFS('Retiro Mensual'!$E$2:$E$2629,'Retiro Mensual'!$A$2:$A$2629,BG$4,'Retiro Mensual'!$B$2:$B$2629,$B41,'Retiro Mensual'!$C$2:$C$2629,BG$5)</f>
        <v>973344.91890000005</v>
      </c>
      <c r="BH41" s="13">
        <f>SUMIFS('Retiro Mensual'!$E$2:$E$2629,'Retiro Mensual'!$A$2:$A$2629,BH$4,'Retiro Mensual'!$B$2:$B$2629,$B41,'Retiro Mensual'!$C$2:$C$2629,BH$5)</f>
        <v>861370.88130000001</v>
      </c>
      <c r="BI41" s="13">
        <f>SUMIFS('Retiro Mensual'!$E$2:$E$2629,'Retiro Mensual'!$A$2:$A$2629,BI$4,'Retiro Mensual'!$B$2:$B$2629,$B41,'Retiro Mensual'!$C$2:$C$2629,BI$5)</f>
        <v>704045.38919999998</v>
      </c>
      <c r="BJ41" s="13">
        <f>SUMIFS('Retiro Mensual'!$E$2:$E$2629,'Retiro Mensual'!$A$2:$A$2629,BJ$4,'Retiro Mensual'!$B$2:$B$2629,$B41,'Retiro Mensual'!$C$2:$C$2629,BJ$5)</f>
        <v>687652.57440000004</v>
      </c>
      <c r="BK41" s="14">
        <f>SUMIFS('Retiro Mensual'!$E$2:$E$2629,'Retiro Mensual'!$A$2:$A$2629,BK$4,'Retiro Mensual'!$B$2:$B$2629,$B41,'Retiro Mensual'!$C$2:$C$2629,BK$5)</f>
        <v>751980.72820000001</v>
      </c>
      <c r="BL41" s="12">
        <f>SUMIFS('Retiro Mensual'!$E$2:$E$2629,'Retiro Mensual'!$A$2:$A$2629,BL$4,'Retiro Mensual'!$B$2:$B$2629,$B41,'Retiro Mensual'!$C$2:$C$2629,BL$5)</f>
        <v>1389015.395</v>
      </c>
      <c r="BM41" s="13">
        <f>SUMIFS('Retiro Mensual'!$E$2:$E$2629,'Retiro Mensual'!$A$2:$A$2629,BM$4,'Retiro Mensual'!$B$2:$B$2629,$B41,'Retiro Mensual'!$C$2:$C$2629,BM$5)</f>
        <v>1092066.723</v>
      </c>
      <c r="BN41" s="13">
        <f>SUMIFS('Retiro Mensual'!$E$2:$E$2629,'Retiro Mensual'!$A$2:$A$2629,BN$4,'Retiro Mensual'!$B$2:$B$2629,$B41,'Retiro Mensual'!$C$2:$C$2629,BN$5)</f>
        <v>1218393.558</v>
      </c>
      <c r="BO41" s="13">
        <f>SUMIFS('Retiro Mensual'!$E$2:$E$2629,'Retiro Mensual'!$A$2:$A$2629,BO$4,'Retiro Mensual'!$B$2:$B$2629,$B41,'Retiro Mensual'!$C$2:$C$2629,BO$5)</f>
        <v>1054487.6000000001</v>
      </c>
      <c r="BP41" s="13">
        <f>SUMIFS('Retiro Mensual'!$E$2:$E$2629,'Retiro Mensual'!$A$2:$A$2629,BP$4,'Retiro Mensual'!$B$2:$B$2629,$B41,'Retiro Mensual'!$C$2:$C$2629,BP$5)</f>
        <v>1261335.9210000001</v>
      </c>
      <c r="BQ41" s="13">
        <f>SUMIFS('Retiro Mensual'!$E$2:$E$2629,'Retiro Mensual'!$A$2:$A$2629,BQ$4,'Retiro Mensual'!$B$2:$B$2629,$B41,'Retiro Mensual'!$C$2:$C$2629,BQ$5)</f>
        <v>1101695.4410000001</v>
      </c>
      <c r="BR41" s="13">
        <f>SUMIFS('Retiro Mensual'!$E$2:$E$2629,'Retiro Mensual'!$A$2:$A$2629,BR$4,'Retiro Mensual'!$B$2:$B$2629,$B41,'Retiro Mensual'!$C$2:$C$2629,BR$5)</f>
        <v>1133329.7620000001</v>
      </c>
      <c r="BS41" s="13">
        <f>SUMIFS('Retiro Mensual'!$E$2:$E$2629,'Retiro Mensual'!$A$2:$A$2629,BS$4,'Retiro Mensual'!$B$2:$B$2629,$B41,'Retiro Mensual'!$C$2:$C$2629,BS$5)</f>
        <v>1078796.0919999999</v>
      </c>
      <c r="BT41" s="13">
        <f>SUMIFS('Retiro Mensual'!$E$2:$E$2629,'Retiro Mensual'!$A$2:$A$2629,BT$4,'Retiro Mensual'!$B$2:$B$2629,$B41,'Retiro Mensual'!$C$2:$C$2629,BT$5)</f>
        <v>901073.48140000005</v>
      </c>
      <c r="BU41" s="13">
        <f>SUMIFS('Retiro Mensual'!$E$2:$E$2629,'Retiro Mensual'!$A$2:$A$2629,BU$4,'Retiro Mensual'!$B$2:$B$2629,$B41,'Retiro Mensual'!$C$2:$C$2629,BU$5)</f>
        <v>739923.88410000002</v>
      </c>
      <c r="BV41" s="13">
        <f>SUMIFS('Retiro Mensual'!$E$2:$E$2629,'Retiro Mensual'!$A$2:$A$2629,BV$4,'Retiro Mensual'!$B$2:$B$2629,$B41,'Retiro Mensual'!$C$2:$C$2629,BV$5)</f>
        <v>751232.53330000001</v>
      </c>
      <c r="BW41" s="14">
        <f>SUMIFS('Retiro Mensual'!$E$2:$E$2629,'Retiro Mensual'!$A$2:$A$2629,BW$4,'Retiro Mensual'!$B$2:$B$2629,$B41,'Retiro Mensual'!$C$2:$C$2629,BW$5)</f>
        <v>809807.09019999998</v>
      </c>
      <c r="BX41" s="13"/>
      <c r="BY41" s="12">
        <f>SUMIFS('Compra Ventas'!$E$2:$E$2700,'Compra Ventas'!$A$2:$A$2700,BY$4,'Compra Ventas'!$B$2:$B$2700,$B41,'Compra Ventas'!$C$2:$C$2700,BY$5)</f>
        <v>-296388.35247308371</v>
      </c>
      <c r="BZ41" s="13">
        <f>SUMIFS('Compra Ventas'!$E$2:$E$2700,'Compra Ventas'!$A$2:$A$2700,BZ$4,'Compra Ventas'!$B$2:$B$2700,$B41,'Compra Ventas'!$C$2:$C$2700,BZ$5)</f>
        <v>-280926.32604334247</v>
      </c>
      <c r="CA41" s="13">
        <f>SUMIFS('Compra Ventas'!$E$2:$E$2700,'Compra Ventas'!$A$2:$A$2700,CA$4,'Compra Ventas'!$B$2:$B$2700,$B41,'Compra Ventas'!$C$2:$C$2700,CA$5)</f>
        <v>-389604.07528507448</v>
      </c>
      <c r="CB41" s="13">
        <f>SUMIFS('Compra Ventas'!$E$2:$E$2700,'Compra Ventas'!$A$2:$A$2700,CB$4,'Compra Ventas'!$B$2:$B$2700,$B41,'Compra Ventas'!$C$2:$C$2700,CB$5)</f>
        <v>-338846.64629087172</v>
      </c>
      <c r="CC41" s="13">
        <f>SUMIFS('Compra Ventas'!$E$2:$E$2700,'Compra Ventas'!$A$2:$A$2700,CC$4,'Compra Ventas'!$B$2:$B$2700,$B41,'Compra Ventas'!$C$2:$C$2700,CC$5)</f>
        <v>-413048.40148215363</v>
      </c>
      <c r="CD41" s="13">
        <f>SUMIFS('Compra Ventas'!$E$2:$E$2700,'Compra Ventas'!$A$2:$A$2700,CD$4,'Compra Ventas'!$B$2:$B$2700,$B41,'Compra Ventas'!$C$2:$C$2700,CD$5)</f>
        <v>-583716.06500900048</v>
      </c>
      <c r="CE41" s="13">
        <f>SUMIFS('Compra Ventas'!$E$2:$E$2700,'Compra Ventas'!$A$2:$A$2700,CE$4,'Compra Ventas'!$B$2:$B$2700,$B41,'Compra Ventas'!$C$2:$C$2700,CE$5)</f>
        <v>-506011.39129971969</v>
      </c>
      <c r="CF41" s="13">
        <f>SUMIFS('Compra Ventas'!$E$2:$E$2700,'Compra Ventas'!$A$2:$A$2700,CF$4,'Compra Ventas'!$B$2:$B$2700,$B41,'Compra Ventas'!$C$2:$C$2700,CF$5)</f>
        <v>-438499.29333260842</v>
      </c>
      <c r="CG41" s="13">
        <f>SUMIFS('Compra Ventas'!$E$2:$E$2700,'Compra Ventas'!$A$2:$A$2700,CG$4,'Compra Ventas'!$B$2:$B$2700,$B41,'Compra Ventas'!$C$2:$C$2700,CG$5)</f>
        <v>-323031.5700557144</v>
      </c>
      <c r="CH41" s="13">
        <f>SUMIFS('Compra Ventas'!$E$2:$E$2700,'Compra Ventas'!$A$2:$A$2700,CH$4,'Compra Ventas'!$B$2:$B$2700,$B41,'Compra Ventas'!$C$2:$C$2700,CH$5)</f>
        <v>-368123.89262245281</v>
      </c>
      <c r="CI41" s="13">
        <f>SUMIFS('Compra Ventas'!$E$2:$E$2700,'Compra Ventas'!$A$2:$A$2700,CI$4,'Compra Ventas'!$B$2:$B$2700,$B41,'Compra Ventas'!$C$2:$C$2700,CI$5)</f>
        <v>-272763.70797130908</v>
      </c>
      <c r="CJ41" s="14">
        <f>SUMIFS('Compra Ventas'!$E$2:$E$2700,'Compra Ventas'!$A$2:$A$2700,CJ$4,'Compra Ventas'!$B$2:$B$2700,$B41,'Compra Ventas'!$C$2:$C$2700,CJ$5)</f>
        <v>-243417.29006277109</v>
      </c>
      <c r="CK41" s="12">
        <f>SUMIFS('Compra Ventas'!$E$2:$E$2700,'Compra Ventas'!$A$2:$A$2700,CK$4,'Compra Ventas'!$B$2:$B$2700,$B41,'Compra Ventas'!$C$2:$C$2700,CK$5)</f>
        <v>-296545.66933137173</v>
      </c>
      <c r="CL41" s="13">
        <f>SUMIFS('Compra Ventas'!$E$2:$E$2700,'Compra Ventas'!$A$2:$A$2700,CL$4,'Compra Ventas'!$B$2:$B$2700,$B41,'Compra Ventas'!$C$2:$C$2700,CL$5)</f>
        <v>-282358.67293488351</v>
      </c>
      <c r="CM41" s="13">
        <f>SUMIFS('Compra Ventas'!$E$2:$E$2700,'Compra Ventas'!$A$2:$A$2700,CM$4,'Compra Ventas'!$B$2:$B$2700,$B41,'Compra Ventas'!$C$2:$C$2700,CM$5)</f>
        <v>-391767.38739382778</v>
      </c>
      <c r="CN41" s="13">
        <f>SUMIFS('Compra Ventas'!$E$2:$E$2700,'Compra Ventas'!$A$2:$A$2700,CN$4,'Compra Ventas'!$B$2:$B$2700,$B41,'Compra Ventas'!$C$2:$C$2700,CN$5)</f>
        <v>-347995.26778497698</v>
      </c>
      <c r="CO41" s="13">
        <f>SUMIFS('Compra Ventas'!$E$2:$E$2700,'Compra Ventas'!$A$2:$A$2700,CO$4,'Compra Ventas'!$B$2:$B$2700,$B41,'Compra Ventas'!$C$2:$C$2700,CO$5)</f>
        <v>-408504.59449587628</v>
      </c>
      <c r="CP41" s="13">
        <f>SUMIFS('Compra Ventas'!$E$2:$E$2700,'Compra Ventas'!$A$2:$A$2700,CP$4,'Compra Ventas'!$B$2:$B$2700,$B41,'Compra Ventas'!$C$2:$C$2700,CP$5)</f>
        <v>-588187.13180312689</v>
      </c>
      <c r="CQ41" s="13">
        <f>SUMIFS('Compra Ventas'!$E$2:$E$2700,'Compra Ventas'!$A$2:$A$2700,CQ$4,'Compra Ventas'!$B$2:$B$2700,$B41,'Compra Ventas'!$C$2:$C$2700,CQ$5)</f>
        <v>-521869.80201946129</v>
      </c>
      <c r="CR41" s="13">
        <f>SUMIFS('Compra Ventas'!$E$2:$E$2700,'Compra Ventas'!$A$2:$A$2700,CR$4,'Compra Ventas'!$B$2:$B$2700,$B41,'Compra Ventas'!$C$2:$C$2700,CR$5)</f>
        <v>-440229.22556500079</v>
      </c>
      <c r="CS41" s="13">
        <f>SUMIFS('Compra Ventas'!$E$2:$E$2700,'Compra Ventas'!$A$2:$A$2700,CS$4,'Compra Ventas'!$B$2:$B$2700,$B41,'Compra Ventas'!$C$2:$C$2700,CS$5)</f>
        <v>-327836.68575366511</v>
      </c>
      <c r="CT41" s="13">
        <f>SUMIFS('Compra Ventas'!$E$2:$E$2700,'Compra Ventas'!$A$2:$A$2700,CT$4,'Compra Ventas'!$B$2:$B$2700,$B41,'Compra Ventas'!$C$2:$C$2700,CT$5)</f>
        <v>-381583.27265967842</v>
      </c>
      <c r="CU41" s="13">
        <f>SUMIFS('Compra Ventas'!$E$2:$E$2700,'Compra Ventas'!$A$2:$A$2700,CU$4,'Compra Ventas'!$B$2:$B$2700,$B41,'Compra Ventas'!$C$2:$C$2700,CU$5)</f>
        <v>-285576.80383429048</v>
      </c>
      <c r="CV41" s="14">
        <f>SUMIFS('Compra Ventas'!$E$2:$E$2700,'Compra Ventas'!$A$2:$A$2700,CV$4,'Compra Ventas'!$B$2:$B$2700,$B41,'Compra Ventas'!$C$2:$C$2700,CV$5)</f>
        <v>-258298.36762342369</v>
      </c>
      <c r="CW41" s="12">
        <f>SUMIFS('Compra Ventas'!$E$2:$E$2700,'Compra Ventas'!$A$2:$A$2700,CW$4,'Compra Ventas'!$B$2:$B$2700,$B41,'Compra Ventas'!$C$2:$C$2700,CW$5)</f>
        <v>-296600.48868927459</v>
      </c>
      <c r="CX41" s="13">
        <f>SUMIFS('Compra Ventas'!$E$2:$E$2700,'Compra Ventas'!$A$2:$A$2700,CX$4,'Compra Ventas'!$B$2:$B$2700,$B41,'Compra Ventas'!$C$2:$C$2700,CX$5)</f>
        <v>-282235.24951794778</v>
      </c>
      <c r="CY41" s="13">
        <f>SUMIFS('Compra Ventas'!$E$2:$E$2700,'Compra Ventas'!$A$2:$A$2700,CY$4,'Compra Ventas'!$B$2:$B$2700,$B41,'Compra Ventas'!$C$2:$C$2700,CY$5)</f>
        <v>-390385.25677490572</v>
      </c>
      <c r="CZ41" s="13">
        <f>SUMIFS('Compra Ventas'!$E$2:$E$2700,'Compra Ventas'!$A$2:$A$2700,CZ$4,'Compra Ventas'!$B$2:$B$2700,$B41,'Compra Ventas'!$C$2:$C$2700,CZ$5)</f>
        <v>-346210.96993550111</v>
      </c>
      <c r="DA41" s="13">
        <f>SUMIFS('Compra Ventas'!$E$2:$E$2700,'Compra Ventas'!$A$2:$A$2700,DA$4,'Compra Ventas'!$B$2:$B$2700,$B41,'Compra Ventas'!$C$2:$C$2700,DA$5)</f>
        <v>-419787.97645036201</v>
      </c>
      <c r="DB41" s="13">
        <f>SUMIFS('Compra Ventas'!$E$2:$E$2700,'Compra Ventas'!$A$2:$A$2700,DB$4,'Compra Ventas'!$B$2:$B$2700,$B41,'Compra Ventas'!$C$2:$C$2700,DB$5)</f>
        <v>-616984.66329943959</v>
      </c>
      <c r="DC41" s="13">
        <f>SUMIFS('Compra Ventas'!$E$2:$E$2700,'Compra Ventas'!$A$2:$A$2700,DC$4,'Compra Ventas'!$B$2:$B$2700,$B41,'Compra Ventas'!$C$2:$C$2700,DC$5)</f>
        <v>-549939.77255046088</v>
      </c>
      <c r="DD41" s="13">
        <f>SUMIFS('Compra Ventas'!$E$2:$E$2700,'Compra Ventas'!$A$2:$A$2700,DD$4,'Compra Ventas'!$B$2:$B$2700,$B41,'Compra Ventas'!$C$2:$C$2700,DD$5)</f>
        <v>-465713.68644474738</v>
      </c>
      <c r="DE41" s="13">
        <f>SUMIFS('Compra Ventas'!$E$2:$E$2700,'Compra Ventas'!$A$2:$A$2700,DE$4,'Compra Ventas'!$B$2:$B$2700,$B41,'Compra Ventas'!$C$2:$C$2700,DE$5)</f>
        <v>-336265.0800946246</v>
      </c>
      <c r="DF41" s="13">
        <f>SUMIFS('Compra Ventas'!$E$2:$E$2700,'Compra Ventas'!$A$2:$A$2700,DF$4,'Compra Ventas'!$B$2:$B$2700,$B41,'Compra Ventas'!$C$2:$C$2700,DF$5)</f>
        <v>-400541.28301161242</v>
      </c>
      <c r="DG41" s="13">
        <f>SUMIFS('Compra Ventas'!$E$2:$E$2700,'Compra Ventas'!$A$2:$A$2700,DG$4,'Compra Ventas'!$B$2:$B$2700,$B41,'Compra Ventas'!$C$2:$C$2700,DG$5)</f>
        <v>-299780.69298440497</v>
      </c>
      <c r="DH41" s="14">
        <f>SUMIFS('Compra Ventas'!$E$2:$E$2700,'Compra Ventas'!$A$2:$A$2700,DH$4,'Compra Ventas'!$B$2:$B$2700,$B41,'Compra Ventas'!$C$2:$C$2700,DH$5)</f>
        <v>-265540.03037929011</v>
      </c>
      <c r="DI41" s="84"/>
      <c r="DJ41" s="98">
        <f>SUMIFS('Ajuste Ciclado'!D$5:D$47,'Ajuste Ciclado'!$C$5:$C$47,Balance!DJ$4,'Ajuste Ciclado'!$B$5:$B$47,Balance!$B41)</f>
        <v>0</v>
      </c>
      <c r="DK41" s="99">
        <f>SUMIFS('Ajuste Ciclado'!E$5:E$47,'Ajuste Ciclado'!$C$5:$C$47,Balance!DK$4,'Ajuste Ciclado'!$B$5:$B$47,Balance!$B41)</f>
        <v>0</v>
      </c>
      <c r="DL41" s="99">
        <f>SUMIFS('Ajuste Ciclado'!F$5:F$47,'Ajuste Ciclado'!$C$5:$C$47,Balance!DL$4,'Ajuste Ciclado'!$B$5:$B$47,Balance!$B41)</f>
        <v>0</v>
      </c>
      <c r="DM41" s="99">
        <f>SUMIFS('Ajuste Ciclado'!G$5:G$47,'Ajuste Ciclado'!$C$5:$C$47,Balance!DM$4,'Ajuste Ciclado'!$B$5:$B$47,Balance!$B41)</f>
        <v>0</v>
      </c>
      <c r="DN41" s="99">
        <f>SUMIFS('Ajuste Ciclado'!H$5:H$47,'Ajuste Ciclado'!$C$5:$C$47,Balance!DN$4,'Ajuste Ciclado'!$B$5:$B$47,Balance!$B41)</f>
        <v>0</v>
      </c>
      <c r="DO41" s="99">
        <f>SUMIFS('Ajuste Ciclado'!I$5:I$47,'Ajuste Ciclado'!$C$5:$C$47,Balance!DO$4,'Ajuste Ciclado'!$B$5:$B$47,Balance!$B41)</f>
        <v>0</v>
      </c>
      <c r="DP41" s="99">
        <f>SUMIFS('Ajuste Ciclado'!J$5:J$47,'Ajuste Ciclado'!$C$5:$C$47,Balance!DP$4,'Ajuste Ciclado'!$B$5:$B$47,Balance!$B41)</f>
        <v>0</v>
      </c>
      <c r="DQ41" s="99">
        <f>SUMIFS('Ajuste Ciclado'!K$5:K$47,'Ajuste Ciclado'!$C$5:$C$47,Balance!DQ$4,'Ajuste Ciclado'!$B$5:$B$47,Balance!$B41)</f>
        <v>0</v>
      </c>
      <c r="DR41" s="99">
        <f>SUMIFS('Ajuste Ciclado'!L$5:L$47,'Ajuste Ciclado'!$C$5:$C$47,Balance!DR$4,'Ajuste Ciclado'!$B$5:$B$47,Balance!$B41)</f>
        <v>0</v>
      </c>
      <c r="DS41" s="99">
        <f>SUMIFS('Ajuste Ciclado'!M$5:M$47,'Ajuste Ciclado'!$C$5:$C$47,Balance!DS$4,'Ajuste Ciclado'!$B$5:$B$47,Balance!$B41)</f>
        <v>0</v>
      </c>
      <c r="DT41" s="99">
        <f>SUMIFS('Ajuste Ciclado'!N$5:N$47,'Ajuste Ciclado'!$C$5:$C$47,Balance!DT$4,'Ajuste Ciclado'!$B$5:$B$47,Balance!$B41)</f>
        <v>0</v>
      </c>
      <c r="DU41" s="100">
        <f>SUMIFS('Ajuste Ciclado'!O$5:O$47,'Ajuste Ciclado'!$C$5:$C$47,Balance!DU$4,'Ajuste Ciclado'!$B$5:$B$47,Balance!$B41)</f>
        <v>0</v>
      </c>
      <c r="DV41" s="98">
        <f>SUMIFS('Ajuste Ciclado'!D$5:D$47,'Ajuste Ciclado'!$C$5:$C$47,Balance!DV$4,'Ajuste Ciclado'!$B$5:$B$47,Balance!$B41)</f>
        <v>0</v>
      </c>
      <c r="DW41" s="99">
        <f>SUMIFS('Ajuste Ciclado'!E$5:E$47,'Ajuste Ciclado'!$C$5:$C$47,Balance!DW$4,'Ajuste Ciclado'!$B$5:$B$47,Balance!$B41)</f>
        <v>0</v>
      </c>
      <c r="DX41" s="99">
        <f>SUMIFS('Ajuste Ciclado'!F$5:F$47,'Ajuste Ciclado'!$C$5:$C$47,Balance!DX$4,'Ajuste Ciclado'!$B$5:$B$47,Balance!$B41)</f>
        <v>0</v>
      </c>
      <c r="DY41" s="99">
        <f>SUMIFS('Ajuste Ciclado'!G$5:G$47,'Ajuste Ciclado'!$C$5:$C$47,Balance!DY$4,'Ajuste Ciclado'!$B$5:$B$47,Balance!$B41)</f>
        <v>0</v>
      </c>
      <c r="DZ41" s="99">
        <f>SUMIFS('Ajuste Ciclado'!H$5:H$47,'Ajuste Ciclado'!$C$5:$C$47,Balance!DZ$4,'Ajuste Ciclado'!$B$5:$B$47,Balance!$B41)</f>
        <v>0</v>
      </c>
      <c r="EA41" s="99">
        <f>SUMIFS('Ajuste Ciclado'!I$5:I$47,'Ajuste Ciclado'!$C$5:$C$47,Balance!EA$4,'Ajuste Ciclado'!$B$5:$B$47,Balance!$B41)</f>
        <v>0</v>
      </c>
      <c r="EB41" s="99">
        <f>SUMIFS('Ajuste Ciclado'!J$5:J$47,'Ajuste Ciclado'!$C$5:$C$47,Balance!EB$4,'Ajuste Ciclado'!$B$5:$B$47,Balance!$B41)</f>
        <v>0</v>
      </c>
      <c r="EC41" s="99">
        <f>SUMIFS('Ajuste Ciclado'!K$5:K$47,'Ajuste Ciclado'!$C$5:$C$47,Balance!EC$4,'Ajuste Ciclado'!$B$5:$B$47,Balance!$B41)</f>
        <v>0</v>
      </c>
      <c r="ED41" s="99">
        <f>SUMIFS('Ajuste Ciclado'!L$5:L$47,'Ajuste Ciclado'!$C$5:$C$47,Balance!ED$4,'Ajuste Ciclado'!$B$5:$B$47,Balance!$B41)</f>
        <v>0</v>
      </c>
      <c r="EE41" s="99">
        <f>SUMIFS('Ajuste Ciclado'!M$5:M$47,'Ajuste Ciclado'!$C$5:$C$47,Balance!EE$4,'Ajuste Ciclado'!$B$5:$B$47,Balance!$B41)</f>
        <v>0</v>
      </c>
      <c r="EF41" s="99">
        <f>SUMIFS('Ajuste Ciclado'!N$5:N$47,'Ajuste Ciclado'!$C$5:$C$47,Balance!EF$4,'Ajuste Ciclado'!$B$5:$B$47,Balance!$B41)</f>
        <v>0</v>
      </c>
      <c r="EG41" s="100">
        <f>SUMIFS('Ajuste Ciclado'!O$5:O$47,'Ajuste Ciclado'!$C$5:$C$47,Balance!EG$4,'Ajuste Ciclado'!$B$5:$B$47,Balance!$B41)</f>
        <v>0</v>
      </c>
      <c r="EH41" s="98">
        <f>SUMIFS('Ajuste Ciclado'!D$5:D$47,'Ajuste Ciclado'!$C$5:$C$47,Balance!EH$4,'Ajuste Ciclado'!$B$5:$B$47,Balance!$B41)</f>
        <v>0</v>
      </c>
      <c r="EI41" s="99">
        <f>SUMIFS('Ajuste Ciclado'!E$5:E$47,'Ajuste Ciclado'!$C$5:$C$47,Balance!EI$4,'Ajuste Ciclado'!$B$5:$B$47,Balance!$B41)</f>
        <v>0</v>
      </c>
      <c r="EJ41" s="99">
        <f>SUMIFS('Ajuste Ciclado'!F$5:F$47,'Ajuste Ciclado'!$C$5:$C$47,Balance!EJ$4,'Ajuste Ciclado'!$B$5:$B$47,Balance!$B41)</f>
        <v>0</v>
      </c>
      <c r="EK41" s="99">
        <f>SUMIFS('Ajuste Ciclado'!G$5:G$47,'Ajuste Ciclado'!$C$5:$C$47,Balance!EK$4,'Ajuste Ciclado'!$B$5:$B$47,Balance!$B41)</f>
        <v>0</v>
      </c>
      <c r="EL41" s="99">
        <f>SUMIFS('Ajuste Ciclado'!H$5:H$47,'Ajuste Ciclado'!$C$5:$C$47,Balance!EL$4,'Ajuste Ciclado'!$B$5:$B$47,Balance!$B41)</f>
        <v>0</v>
      </c>
      <c r="EM41" s="99">
        <f>SUMIFS('Ajuste Ciclado'!I$5:I$47,'Ajuste Ciclado'!$C$5:$C$47,Balance!EM$4,'Ajuste Ciclado'!$B$5:$B$47,Balance!$B41)</f>
        <v>0</v>
      </c>
      <c r="EN41" s="99">
        <f>SUMIFS('Ajuste Ciclado'!J$5:J$47,'Ajuste Ciclado'!$C$5:$C$47,Balance!EN$4,'Ajuste Ciclado'!$B$5:$B$47,Balance!$B41)</f>
        <v>0</v>
      </c>
      <c r="EO41" s="99">
        <f>SUMIFS('Ajuste Ciclado'!K$5:K$47,'Ajuste Ciclado'!$C$5:$C$47,Balance!EO$4,'Ajuste Ciclado'!$B$5:$B$47,Balance!$B41)</f>
        <v>0</v>
      </c>
      <c r="EP41" s="99">
        <f>SUMIFS('Ajuste Ciclado'!L$5:L$47,'Ajuste Ciclado'!$C$5:$C$47,Balance!EP$4,'Ajuste Ciclado'!$B$5:$B$47,Balance!$B41)</f>
        <v>0</v>
      </c>
      <c r="EQ41" s="99">
        <f>SUMIFS('Ajuste Ciclado'!M$5:M$47,'Ajuste Ciclado'!$C$5:$C$47,Balance!EQ$4,'Ajuste Ciclado'!$B$5:$B$47,Balance!$B41)</f>
        <v>0</v>
      </c>
      <c r="ER41" s="99">
        <f>SUMIFS('Ajuste Ciclado'!N$5:N$47,'Ajuste Ciclado'!$C$5:$C$47,Balance!ER$4,'Ajuste Ciclado'!$B$5:$B$47,Balance!$B41)</f>
        <v>0</v>
      </c>
      <c r="ES41" s="100">
        <f>SUMIFS('Ajuste Ciclado'!O$5:O$47,'Ajuste Ciclado'!$C$5:$C$47,Balance!ES$4,'Ajuste Ciclado'!$B$5:$B$47,Balance!$B41)</f>
        <v>0</v>
      </c>
      <c r="ET41" s="84"/>
      <c r="EU41" s="12">
        <f t="shared" si="129"/>
        <v>-624453.68121207063</v>
      </c>
      <c r="EV41" s="13">
        <f t="shared" si="93"/>
        <v>-329394.47474569047</v>
      </c>
      <c r="EW41" s="13">
        <f t="shared" si="94"/>
        <v>-192632.02526695136</v>
      </c>
      <c r="EX41" s="13">
        <f t="shared" si="95"/>
        <v>-144160.55539490184</v>
      </c>
      <c r="EY41" s="13">
        <f t="shared" si="96"/>
        <v>-162718.30604589166</v>
      </c>
      <c r="EZ41" s="13">
        <f t="shared" si="97"/>
        <v>538664.04426600062</v>
      </c>
      <c r="FA41" s="13">
        <f t="shared" si="98"/>
        <v>391779.40855642234</v>
      </c>
      <c r="FB41" s="13">
        <f t="shared" si="99"/>
        <v>973814.35711336462</v>
      </c>
      <c r="FC41" s="13">
        <f t="shared" si="100"/>
        <v>580700.54471880244</v>
      </c>
      <c r="FD41" s="13">
        <f t="shared" si="101"/>
        <v>987096.7656471323</v>
      </c>
      <c r="FE41" s="13">
        <f t="shared" si="102"/>
        <v>582201.99426229985</v>
      </c>
      <c r="FF41" s="14">
        <f t="shared" si="103"/>
        <v>462365.33328364603</v>
      </c>
      <c r="FG41" s="12">
        <f t="shared" si="104"/>
        <v>-625940.34214790165</v>
      </c>
      <c r="FH41" s="13">
        <f t="shared" si="105"/>
        <v>-337330.45402458543</v>
      </c>
      <c r="FI41" s="13">
        <f t="shared" si="106"/>
        <v>-215055.19570158585</v>
      </c>
      <c r="FJ41" s="13">
        <f t="shared" si="107"/>
        <v>-173796.24669577286</v>
      </c>
      <c r="FK41" s="13">
        <f t="shared" si="108"/>
        <v>-172810.52815346146</v>
      </c>
      <c r="FL41" s="13">
        <f t="shared" si="109"/>
        <v>502003.19706518308</v>
      </c>
      <c r="FM41" s="13">
        <f t="shared" si="110"/>
        <v>287272.76147861476</v>
      </c>
      <c r="FN41" s="13">
        <f t="shared" si="111"/>
        <v>975424.89964933612</v>
      </c>
      <c r="FO41" s="13">
        <f t="shared" si="112"/>
        <v>589869.06713830191</v>
      </c>
      <c r="FP41" s="13">
        <f t="shared" si="113"/>
        <v>985001.63896545069</v>
      </c>
      <c r="FQ41" s="13">
        <f t="shared" si="114"/>
        <v>574444.60146275652</v>
      </c>
      <c r="FR41" s="14">
        <f t="shared" si="115"/>
        <v>390272.96068109432</v>
      </c>
      <c r="FS41" s="12">
        <f t="shared" si="116"/>
        <v>-626328.42408472253</v>
      </c>
      <c r="FT41" s="13">
        <f t="shared" si="117"/>
        <v>-366318.93852527684</v>
      </c>
      <c r="FU41" s="13">
        <f t="shared" si="118"/>
        <v>-214545.75486452866</v>
      </c>
      <c r="FV41" s="13">
        <f t="shared" si="119"/>
        <v>-164230.82016585523</v>
      </c>
      <c r="FW41" s="13">
        <f t="shared" si="120"/>
        <v>-181881.12441335502</v>
      </c>
      <c r="FX41" s="13">
        <f t="shared" si="121"/>
        <v>484836.5503414165</v>
      </c>
      <c r="FY41" s="13">
        <f t="shared" si="122"/>
        <v>280801.08170118509</v>
      </c>
      <c r="FZ41" s="13">
        <f t="shared" si="123"/>
        <v>982786.20087044046</v>
      </c>
      <c r="GA41" s="13">
        <f t="shared" si="124"/>
        <v>587476.57631015638</v>
      </c>
      <c r="GB41" s="13">
        <f t="shared" si="125"/>
        <v>1033609.8492997866</v>
      </c>
      <c r="GC41" s="13">
        <f t="shared" si="126"/>
        <v>572223.48084246903</v>
      </c>
      <c r="GD41" s="14">
        <f t="shared" si="127"/>
        <v>362854.55859039503</v>
      </c>
      <c r="GE41" s="84"/>
      <c r="GF41" s="12">
        <f t="shared" si="130"/>
        <v>3063263.4051821623</v>
      </c>
      <c r="GG41" s="13">
        <f t="shared" si="130"/>
        <v>2779356.3597174301</v>
      </c>
      <c r="GH41" s="14">
        <f t="shared" si="130"/>
        <v>2751283.2359021106</v>
      </c>
      <c r="GI41" s="6">
        <f t="shared" si="131"/>
        <v>3</v>
      </c>
      <c r="GJ41" s="12">
        <f t="shared" si="132"/>
        <v>-1146480.1812247124</v>
      </c>
      <c r="GK41" s="13">
        <f t="shared" si="133"/>
        <v>-1178325.9918740729</v>
      </c>
      <c r="GL41" s="14">
        <f t="shared" si="134"/>
        <v>-1207193.117474528</v>
      </c>
      <c r="GM41" s="84"/>
      <c r="GN41" s="66">
        <f t="shared" si="135"/>
        <v>-1207193.117474528</v>
      </c>
      <c r="GO41" s="84"/>
      <c r="GP41" s="63" t="str" cm="1">
        <f t="array" ref="GP41">INDEX($GF$4:$GH$4,1,GI41)</f>
        <v>Sample 6</v>
      </c>
      <c r="GQ41" s="12">
        <f t="shared" si="142"/>
        <v>-624453.68121207063</v>
      </c>
      <c r="GR41" s="13">
        <f t="shared" si="142"/>
        <v>-329394.47474569047</v>
      </c>
      <c r="GS41" s="14">
        <f t="shared" si="142"/>
        <v>-192632.02526695136</v>
      </c>
      <c r="GT41" s="12">
        <f t="shared" si="143"/>
        <v>-625940.34214790165</v>
      </c>
      <c r="GU41" s="13">
        <f t="shared" si="143"/>
        <v>-337330.45402458543</v>
      </c>
      <c r="GV41" s="14">
        <f t="shared" si="143"/>
        <v>-215055.19570158585</v>
      </c>
      <c r="GW41" s="12">
        <f t="shared" si="144"/>
        <v>-626328.42408472253</v>
      </c>
      <c r="GX41" s="13">
        <f t="shared" si="144"/>
        <v>-366318.93852527684</v>
      </c>
      <c r="GY41" s="14">
        <f t="shared" si="144"/>
        <v>-214545.75486452866</v>
      </c>
      <c r="GZ41" s="84" t="str">
        <f t="shared" si="128"/>
        <v>Sample 6</v>
      </c>
      <c r="HA41" s="12">
        <f t="shared" si="139"/>
        <v>-626328.42408472253</v>
      </c>
      <c r="HB41" s="13">
        <f t="shared" si="139"/>
        <v>-366318.93852527684</v>
      </c>
      <c r="HC41" s="14">
        <f t="shared" si="139"/>
        <v>-214545.75486452866</v>
      </c>
      <c r="HD41" s="6">
        <f t="shared" si="140"/>
        <v>-1207193.117474528</v>
      </c>
      <c r="HE41" s="84" t="str">
        <f t="shared" si="141"/>
        <v>Ok</v>
      </c>
    </row>
    <row r="42" spans="2:213" x14ac:dyDescent="0.3">
      <c r="B42" s="84" t="s">
        <v>397</v>
      </c>
      <c r="C42" s="12">
        <f>SUMIFS(Inyecciones!$E$2:$E$14185,Inyecciones!$A$2:$A$14185,Balance!C$4,Inyecciones!$B$2:$B$14185,Balance!$B42,Inyecciones!$C$2:$C$14185,Balance!C$5)</f>
        <v>3179767.358539992</v>
      </c>
      <c r="D42" s="13">
        <f>SUMIFS(Inyecciones!$E$2:$E$14185,Inyecciones!$A$2:$A$14185,Balance!D$4,Inyecciones!$B$2:$B$14185,Balance!$B42,Inyecciones!$C$2:$C$14185,Balance!D$5)</f>
        <v>3110618.9792124839</v>
      </c>
      <c r="E42" s="13">
        <f>SUMIFS(Inyecciones!$E$2:$E$14185,Inyecciones!$A$2:$A$14185,Balance!E$4,Inyecciones!$B$2:$B$14185,Balance!$B42,Inyecciones!$C$2:$C$14185,Balance!E$5)</f>
        <v>4092299.542301551</v>
      </c>
      <c r="F42" s="13">
        <f>SUMIFS(Inyecciones!$E$2:$E$14185,Inyecciones!$A$2:$A$14185,Balance!F$4,Inyecciones!$B$2:$B$14185,Balance!$B42,Inyecciones!$C$2:$C$14185,Balance!F$5)</f>
        <v>3547253.7269368968</v>
      </c>
      <c r="G42" s="13">
        <f>SUMIFS(Inyecciones!$E$2:$E$14185,Inyecciones!$A$2:$A$14185,Balance!G$4,Inyecciones!$B$2:$B$14185,Balance!$B42,Inyecciones!$C$2:$C$14185,Balance!G$5)</f>
        <v>3990288.286778464</v>
      </c>
      <c r="H42" s="13">
        <f>SUMIFS(Inyecciones!$E$2:$E$14185,Inyecciones!$A$2:$A$14185,Balance!H$4,Inyecciones!$B$2:$B$14185,Balance!$B42,Inyecciones!$C$2:$C$14185,Balance!H$5)</f>
        <v>4980280.6254735626</v>
      </c>
      <c r="I42" s="13">
        <f>SUMIFS(Inyecciones!$E$2:$E$14185,Inyecciones!$A$2:$A$14185,Balance!I$4,Inyecciones!$B$2:$B$14185,Balance!$B42,Inyecciones!$C$2:$C$14185,Balance!I$5)</f>
        <v>3935223.897692149</v>
      </c>
      <c r="J42" s="13">
        <f>SUMIFS(Inyecciones!$E$2:$E$14185,Inyecciones!$A$2:$A$14185,Balance!J$4,Inyecciones!$B$2:$B$14185,Balance!$B42,Inyecciones!$C$2:$C$14185,Balance!J$5)</f>
        <v>3133480.6252769618</v>
      </c>
      <c r="K42" s="13">
        <f>SUMIFS(Inyecciones!$E$2:$E$14185,Inyecciones!$A$2:$A$14185,Balance!K$4,Inyecciones!$B$2:$B$14185,Balance!$B42,Inyecciones!$C$2:$C$14185,Balance!K$5)</f>
        <v>2322515.9098613961</v>
      </c>
      <c r="L42" s="13">
        <f>SUMIFS(Inyecciones!$E$2:$E$14185,Inyecciones!$A$2:$A$14185,Balance!L$4,Inyecciones!$B$2:$B$14185,Balance!$B42,Inyecciones!$C$2:$C$14185,Balance!L$5)</f>
        <v>2520488.5053316909</v>
      </c>
      <c r="M42" s="13">
        <f>SUMIFS(Inyecciones!$E$2:$E$14185,Inyecciones!$A$2:$A$14185,Balance!M$4,Inyecciones!$B$2:$B$14185,Balance!$B42,Inyecciones!$C$2:$C$14185,Balance!M$5)</f>
        <v>1964449.3399177219</v>
      </c>
      <c r="N42" s="14">
        <f>SUMIFS(Inyecciones!$E$2:$E$14185,Inyecciones!$A$2:$A$14185,Balance!N$4,Inyecciones!$B$2:$B$14185,Balance!$B42,Inyecciones!$C$2:$C$14185,Balance!N$5)</f>
        <v>1790058.7303128911</v>
      </c>
      <c r="O42" s="12">
        <f>SUMIFS(Inyecciones!$E$2:$E$14185,Inyecciones!$A$2:$A$14185,Balance!O$4,Inyecciones!$B$2:$B$14185,Balance!$B42,Inyecciones!$C$2:$C$14185,Balance!O$5)</f>
        <v>3183557.0733775408</v>
      </c>
      <c r="P42" s="13">
        <f>SUMIFS(Inyecciones!$E$2:$E$14185,Inyecciones!$A$2:$A$14185,Balance!P$4,Inyecciones!$B$2:$B$14185,Balance!$B42,Inyecciones!$C$2:$C$14185,Balance!P$5)</f>
        <v>3126162.078004431</v>
      </c>
      <c r="Q42" s="13">
        <f>SUMIFS(Inyecciones!$E$2:$E$14185,Inyecciones!$A$2:$A$14185,Balance!Q$4,Inyecciones!$B$2:$B$14185,Balance!$B42,Inyecciones!$C$2:$C$14185,Balance!Q$5)</f>
        <v>4112991.720697477</v>
      </c>
      <c r="R42" s="13">
        <f>SUMIFS(Inyecciones!$E$2:$E$14185,Inyecciones!$A$2:$A$14185,Balance!R$4,Inyecciones!$B$2:$B$14185,Balance!$B42,Inyecciones!$C$2:$C$14185,Balance!R$5)</f>
        <v>3614129.1976316008</v>
      </c>
      <c r="S42" s="13">
        <f>SUMIFS(Inyecciones!$E$2:$E$14185,Inyecciones!$A$2:$A$14185,Balance!S$4,Inyecciones!$B$2:$B$14185,Balance!$B42,Inyecciones!$C$2:$C$14185,Balance!S$5)</f>
        <v>3960837.4063861081</v>
      </c>
      <c r="T42" s="13">
        <f>SUMIFS(Inyecciones!$E$2:$E$14185,Inyecciones!$A$2:$A$14185,Balance!T$4,Inyecciones!$B$2:$B$14185,Balance!$B42,Inyecciones!$C$2:$C$14185,Balance!T$5)</f>
        <v>5014803.9613453448</v>
      </c>
      <c r="U42" s="13">
        <f>SUMIFS(Inyecciones!$E$2:$E$14185,Inyecciones!$A$2:$A$14185,Balance!U$4,Inyecciones!$B$2:$B$14185,Balance!$B42,Inyecciones!$C$2:$C$14185,Balance!U$5)</f>
        <v>4068495.8667118661</v>
      </c>
      <c r="V42" s="13">
        <f>SUMIFS(Inyecciones!$E$2:$E$14185,Inyecciones!$A$2:$A$14185,Balance!V$4,Inyecciones!$B$2:$B$14185,Balance!$B42,Inyecciones!$C$2:$C$14185,Balance!V$5)</f>
        <v>3141138.809182324</v>
      </c>
      <c r="W42" s="13">
        <f>SUMIFS(Inyecciones!$E$2:$E$14185,Inyecciones!$A$2:$A$14185,Balance!W$4,Inyecciones!$B$2:$B$14185,Balance!$B42,Inyecciones!$C$2:$C$14185,Balance!W$5)</f>
        <v>2345189.33987673</v>
      </c>
      <c r="X42" s="13">
        <f>SUMIFS(Inyecciones!$E$2:$E$14185,Inyecciones!$A$2:$A$14185,Balance!X$4,Inyecciones!$B$2:$B$14185,Balance!$B42,Inyecciones!$C$2:$C$14185,Balance!X$5)</f>
        <v>2634288.4277260699</v>
      </c>
      <c r="Y42" s="13">
        <f>SUMIFS(Inyecciones!$E$2:$E$14185,Inyecciones!$A$2:$A$14185,Balance!Y$4,Inyecciones!$B$2:$B$14185,Balance!$B42,Inyecciones!$C$2:$C$14185,Balance!Y$5)</f>
        <v>2072217.377941556</v>
      </c>
      <c r="Z42" s="14">
        <f>SUMIFS(Inyecciones!$E$2:$E$14185,Inyecciones!$A$2:$A$14185,Balance!Z$4,Inyecciones!$B$2:$B$14185,Balance!$B42,Inyecciones!$C$2:$C$14185,Balance!Z$5)</f>
        <v>1942128.197734107</v>
      </c>
      <c r="AA42" s="12">
        <f>SUMIFS(Inyecciones!$E$2:$E$14185,Inyecciones!$A$2:$A$14185,Balance!AA$4,Inyecciones!$B$2:$B$14185,Balance!$B42,Inyecciones!$C$2:$C$14185,Balance!AA$5)</f>
        <v>3183774.2202321892</v>
      </c>
      <c r="AB42" s="13">
        <f>SUMIFS(Inyecciones!$E$2:$E$14185,Inyecciones!$A$2:$A$14185,Balance!AB$4,Inyecciones!$B$2:$B$14185,Balance!$B42,Inyecciones!$C$2:$C$14185,Balance!AB$5)</f>
        <v>3122780.162233375</v>
      </c>
      <c r="AC42" s="13">
        <f>SUMIFS(Inyecciones!$E$2:$E$14185,Inyecciones!$A$2:$A$14185,Balance!AC$4,Inyecciones!$B$2:$B$14185,Balance!$B42,Inyecciones!$C$2:$C$14185,Balance!AC$5)</f>
        <v>4100178.731042692</v>
      </c>
      <c r="AD42" s="13">
        <f>SUMIFS(Inyecciones!$E$2:$E$14185,Inyecciones!$A$2:$A$14185,Balance!AD$4,Inyecciones!$B$2:$B$14185,Balance!$B42,Inyecciones!$C$2:$C$14185,Balance!AD$5)</f>
        <v>3598202.9191184142</v>
      </c>
      <c r="AE42" s="13">
        <f>SUMIFS(Inyecciones!$E$2:$E$14185,Inyecciones!$A$2:$A$14185,Balance!AE$4,Inyecciones!$B$2:$B$14185,Balance!$B42,Inyecciones!$C$2:$C$14185,Balance!AE$5)</f>
        <v>4038027.8780688602</v>
      </c>
      <c r="AF42" s="13">
        <f>SUMIFS(Inyecciones!$E$2:$E$14185,Inyecciones!$A$2:$A$14185,Balance!AF$4,Inyecciones!$B$2:$B$14185,Balance!$B42,Inyecciones!$C$2:$C$14185,Balance!AF$5)</f>
        <v>5245490.0212992234</v>
      </c>
      <c r="AG42" s="13">
        <f>SUMIFS(Inyecciones!$E$2:$E$14185,Inyecciones!$A$2:$A$14185,Balance!AG$4,Inyecciones!$B$2:$B$14185,Balance!$B42,Inyecciones!$C$2:$C$14185,Balance!AG$5)</f>
        <v>4275426.2929919148</v>
      </c>
      <c r="AH42" s="13">
        <f>SUMIFS(Inyecciones!$E$2:$E$14185,Inyecciones!$A$2:$A$14185,Balance!AH$4,Inyecciones!$B$2:$B$14185,Balance!$B42,Inyecciones!$C$2:$C$14185,Balance!AH$5)</f>
        <v>3322301.7927716961</v>
      </c>
      <c r="AI42" s="13">
        <f>SUMIFS(Inyecciones!$E$2:$E$14185,Inyecciones!$A$2:$A$14185,Balance!AI$4,Inyecciones!$B$2:$B$14185,Balance!$B42,Inyecciones!$C$2:$C$14185,Balance!AI$5)</f>
        <v>2418751.525144137</v>
      </c>
      <c r="AJ42" s="13">
        <f>SUMIFS(Inyecciones!$E$2:$E$14185,Inyecciones!$A$2:$A$14185,Balance!AJ$4,Inyecciones!$B$2:$B$14185,Balance!$B42,Inyecciones!$C$2:$C$14185,Balance!AJ$5)</f>
        <v>2818814.705649592</v>
      </c>
      <c r="AK42" s="13">
        <f>SUMIFS(Inyecciones!$E$2:$E$14185,Inyecciones!$A$2:$A$14185,Balance!AK$4,Inyecciones!$B$2:$B$14185,Balance!$B42,Inyecciones!$C$2:$C$14185,Balance!AK$5)</f>
        <v>2187892.168858171</v>
      </c>
      <c r="AL42" s="14">
        <f>SUMIFS(Inyecciones!$E$2:$E$14185,Inyecciones!$A$2:$A$14185,Balance!AL$4,Inyecciones!$B$2:$B$14185,Balance!$B42,Inyecciones!$C$2:$C$14185,Balance!AL$5)</f>
        <v>2020589.4092507251</v>
      </c>
      <c r="AM42" s="13"/>
      <c r="AN42" s="12">
        <f>SUMIFS('Retiro Mensual'!$E$2:$E$2629,'Retiro Mensual'!$A$2:$A$2629,AN$4,'Retiro Mensual'!$B$2:$B$2629,$B42,'Retiro Mensual'!$C$2:$C$2629,AN$5)</f>
        <v>4315484.5999999996</v>
      </c>
      <c r="AO42" s="13">
        <f>SUMIFS('Retiro Mensual'!$E$2:$E$2629,'Retiro Mensual'!$A$2:$A$2629,AO$4,'Retiro Mensual'!$B$2:$B$2629,$B42,'Retiro Mensual'!$C$2:$C$2629,AO$5)</f>
        <v>3732725.1009999998</v>
      </c>
      <c r="AP42" s="13">
        <f>SUMIFS('Retiro Mensual'!$E$2:$E$2629,'Retiro Mensual'!$A$2:$A$2629,AP$4,'Retiro Mensual'!$B$2:$B$2629,$B42,'Retiro Mensual'!$C$2:$C$2629,AP$5)</f>
        <v>4171294.827</v>
      </c>
      <c r="AQ42" s="13">
        <f>SUMIFS('Retiro Mensual'!$E$2:$E$2629,'Retiro Mensual'!$A$2:$A$2629,AQ$4,'Retiro Mensual'!$B$2:$B$2629,$B42,'Retiro Mensual'!$C$2:$C$2629,AQ$5)</f>
        <v>3413710.32</v>
      </c>
      <c r="AR42" s="13">
        <f>SUMIFS('Retiro Mensual'!$E$2:$E$2629,'Retiro Mensual'!$A$2:$A$2629,AR$4,'Retiro Mensual'!$B$2:$B$2629,$B42,'Retiro Mensual'!$C$2:$C$2629,AR$5)</f>
        <v>3571116.1329999999</v>
      </c>
      <c r="AS42" s="13">
        <f>SUMIFS('Retiro Mensual'!$E$2:$E$2629,'Retiro Mensual'!$A$2:$A$2629,AS$4,'Retiro Mensual'!$B$2:$B$2629,$B42,'Retiro Mensual'!$C$2:$C$2629,AS$5)</f>
        <v>3411124.966</v>
      </c>
      <c r="AT42" s="13">
        <f>SUMIFS('Retiro Mensual'!$E$2:$E$2629,'Retiro Mensual'!$A$2:$A$2629,AT$4,'Retiro Mensual'!$B$2:$B$2629,$B42,'Retiro Mensual'!$C$2:$C$2629,AT$5)</f>
        <v>3197103.406</v>
      </c>
      <c r="AU42" s="13">
        <f>SUMIFS('Retiro Mensual'!$E$2:$E$2629,'Retiro Mensual'!$A$2:$A$2629,AU$4,'Retiro Mensual'!$B$2:$B$2629,$B42,'Retiro Mensual'!$C$2:$C$2629,AU$5)</f>
        <v>3220062.9470000002</v>
      </c>
      <c r="AV42" s="13">
        <f>SUMIFS('Retiro Mensual'!$E$2:$E$2629,'Retiro Mensual'!$A$2:$A$2629,AV$4,'Retiro Mensual'!$B$2:$B$2629,$B42,'Retiro Mensual'!$C$2:$C$2629,AV$5)</f>
        <v>2868241.338</v>
      </c>
      <c r="AW42" s="13">
        <f>SUMIFS('Retiro Mensual'!$E$2:$E$2629,'Retiro Mensual'!$A$2:$A$2629,AW$4,'Retiro Mensual'!$B$2:$B$2629,$B42,'Retiro Mensual'!$C$2:$C$2629,AW$5)</f>
        <v>1637872.9</v>
      </c>
      <c r="AX42" s="13">
        <f>SUMIFS('Retiro Mensual'!$E$2:$E$2629,'Retiro Mensual'!$A$2:$A$2629,AX$4,'Retiro Mensual'!$B$2:$B$2629,$B42,'Retiro Mensual'!$C$2:$C$2629,AX$5)</f>
        <v>1437399.8459999999</v>
      </c>
      <c r="AY42" s="14">
        <f>SUMIFS('Retiro Mensual'!$E$2:$E$2629,'Retiro Mensual'!$A$2:$A$2629,AY$4,'Retiro Mensual'!$B$2:$B$2629,$B42,'Retiro Mensual'!$C$2:$C$2629,AY$5)</f>
        <v>1464029.1980000001</v>
      </c>
      <c r="AZ42" s="12">
        <f>SUMIFS('Retiro Mensual'!$E$2:$E$2629,'Retiro Mensual'!$A$2:$A$2629,AZ$4,'Retiro Mensual'!$B$2:$B$2629,$B42,'Retiro Mensual'!$C$2:$C$2629,AZ$5)</f>
        <v>4322517.55</v>
      </c>
      <c r="BA42" s="13">
        <f>SUMIFS('Retiro Mensual'!$E$2:$E$2629,'Retiro Mensual'!$A$2:$A$2629,BA$4,'Retiro Mensual'!$B$2:$B$2629,$B42,'Retiro Mensual'!$C$2:$C$2629,BA$5)</f>
        <v>3777319.18</v>
      </c>
      <c r="BB42" s="13">
        <f>SUMIFS('Retiro Mensual'!$E$2:$E$2629,'Retiro Mensual'!$A$2:$A$2629,BB$4,'Retiro Mensual'!$B$2:$B$2629,$B42,'Retiro Mensual'!$C$2:$C$2629,BB$5)</f>
        <v>4258724.1449999996</v>
      </c>
      <c r="BC42" s="13">
        <f>SUMIFS('Retiro Mensual'!$E$2:$E$2629,'Retiro Mensual'!$A$2:$A$2629,BC$4,'Retiro Mensual'!$B$2:$B$2629,$B42,'Retiro Mensual'!$C$2:$C$2629,BC$5)</f>
        <v>3604146.108</v>
      </c>
      <c r="BD42" s="13">
        <f>SUMIFS('Retiro Mensual'!$E$2:$E$2629,'Retiro Mensual'!$A$2:$A$2629,BD$4,'Retiro Mensual'!$B$2:$B$2629,$B42,'Retiro Mensual'!$C$2:$C$2629,BD$5)</f>
        <v>3580016.7820000001</v>
      </c>
      <c r="BE42" s="13">
        <f>SUMIFS('Retiro Mensual'!$E$2:$E$2629,'Retiro Mensual'!$A$2:$A$2629,BE$4,'Retiro Mensual'!$B$2:$B$2629,$B42,'Retiro Mensual'!$C$2:$C$2629,BE$5)</f>
        <v>3622492.7439999999</v>
      </c>
      <c r="BF42" s="13">
        <f>SUMIFS('Retiro Mensual'!$E$2:$E$2629,'Retiro Mensual'!$A$2:$A$2629,BF$4,'Retiro Mensual'!$B$2:$B$2629,$B42,'Retiro Mensual'!$C$2:$C$2629,BF$5)</f>
        <v>3591365.648</v>
      </c>
      <c r="BG42" s="13">
        <f>SUMIFS('Retiro Mensual'!$E$2:$E$2629,'Retiro Mensual'!$A$2:$A$2629,BG$4,'Retiro Mensual'!$B$2:$B$2629,$B42,'Retiro Mensual'!$C$2:$C$2629,BG$5)</f>
        <v>3244946.6460000002</v>
      </c>
      <c r="BH42" s="13">
        <f>SUMIFS('Retiro Mensual'!$E$2:$E$2629,'Retiro Mensual'!$A$2:$A$2629,BH$4,'Retiro Mensual'!$B$2:$B$2629,$B42,'Retiro Mensual'!$C$2:$C$2629,BH$5)</f>
        <v>2926476.2579999999</v>
      </c>
      <c r="BI42" s="13">
        <f>SUMIFS('Retiro Mensual'!$E$2:$E$2629,'Retiro Mensual'!$A$2:$A$2629,BI$4,'Retiro Mensual'!$B$2:$B$2629,$B42,'Retiro Mensual'!$C$2:$C$2629,BI$5)</f>
        <v>1911394.6810000001</v>
      </c>
      <c r="BJ42" s="13">
        <f>SUMIFS('Retiro Mensual'!$E$2:$E$2629,'Retiro Mensual'!$A$2:$A$2629,BJ$4,'Retiro Mensual'!$B$2:$B$2629,$B42,'Retiro Mensual'!$C$2:$C$2629,BJ$5)</f>
        <v>1942264.0020000001</v>
      </c>
      <c r="BK42" s="14">
        <f>SUMIFS('Retiro Mensual'!$E$2:$E$2629,'Retiro Mensual'!$A$2:$A$2629,BK$4,'Retiro Mensual'!$B$2:$B$2629,$B42,'Retiro Mensual'!$C$2:$C$2629,BK$5)</f>
        <v>2222835.0210000002</v>
      </c>
      <c r="BL42" s="12">
        <f>SUMIFS('Retiro Mensual'!$E$2:$E$2629,'Retiro Mensual'!$A$2:$A$2629,BL$4,'Retiro Mensual'!$B$2:$B$2629,$B42,'Retiro Mensual'!$C$2:$C$2629,BL$5)</f>
        <v>4323946.5329999998</v>
      </c>
      <c r="BM42" s="13">
        <f>SUMIFS('Retiro Mensual'!$E$2:$E$2629,'Retiro Mensual'!$A$2:$A$2629,BM$4,'Retiro Mensual'!$B$2:$B$2629,$B42,'Retiro Mensual'!$C$2:$C$2629,BM$5)</f>
        <v>3848741.2540000002</v>
      </c>
      <c r="BN42" s="13">
        <f>SUMIFS('Retiro Mensual'!$E$2:$E$2629,'Retiro Mensual'!$A$2:$A$2629,BN$4,'Retiro Mensual'!$B$2:$B$2629,$B42,'Retiro Mensual'!$C$2:$C$2629,BN$5)</f>
        <v>4247035.8310000002</v>
      </c>
      <c r="BO42" s="13">
        <f>SUMIFS('Retiro Mensual'!$E$2:$E$2629,'Retiro Mensual'!$A$2:$A$2629,BO$4,'Retiro Mensual'!$B$2:$B$2629,$B42,'Retiro Mensual'!$C$2:$C$2629,BO$5)</f>
        <v>3562710.5720000002</v>
      </c>
      <c r="BP42" s="13">
        <f>SUMIFS('Retiro Mensual'!$E$2:$E$2629,'Retiro Mensual'!$A$2:$A$2629,BP$4,'Retiro Mensual'!$B$2:$B$2629,$B42,'Retiro Mensual'!$C$2:$C$2629,BP$5)</f>
        <v>3684578.7209999999</v>
      </c>
      <c r="BQ42" s="13">
        <f>SUMIFS('Retiro Mensual'!$E$2:$E$2629,'Retiro Mensual'!$A$2:$A$2629,BQ$4,'Retiro Mensual'!$B$2:$B$2629,$B42,'Retiro Mensual'!$C$2:$C$2629,BQ$5)</f>
        <v>3963192.1540000001</v>
      </c>
      <c r="BR42" s="13">
        <f>SUMIFS('Retiro Mensual'!$E$2:$E$2629,'Retiro Mensual'!$A$2:$A$2629,BR$4,'Retiro Mensual'!$B$2:$B$2629,$B42,'Retiro Mensual'!$C$2:$C$2629,BR$5)</f>
        <v>3857671.943</v>
      </c>
      <c r="BS42" s="13">
        <f>SUMIFS('Retiro Mensual'!$E$2:$E$2629,'Retiro Mensual'!$A$2:$A$2629,BS$4,'Retiro Mensual'!$B$2:$B$2629,$B42,'Retiro Mensual'!$C$2:$C$2629,BS$5)</f>
        <v>3595042.4750000001</v>
      </c>
      <c r="BT42" s="13">
        <f>SUMIFS('Retiro Mensual'!$E$2:$E$2629,'Retiro Mensual'!$A$2:$A$2629,BT$4,'Retiro Mensual'!$B$2:$B$2629,$B42,'Retiro Mensual'!$C$2:$C$2629,BT$5)</f>
        <v>3067526.4279999998</v>
      </c>
      <c r="BU42" s="13">
        <f>SUMIFS('Retiro Mensual'!$E$2:$E$2629,'Retiro Mensual'!$A$2:$A$2629,BU$4,'Retiro Mensual'!$B$2:$B$2629,$B42,'Retiro Mensual'!$C$2:$C$2629,BU$5)</f>
        <v>2287330.7220000001</v>
      </c>
      <c r="BV42" s="13">
        <f>SUMIFS('Retiro Mensual'!$E$2:$E$2629,'Retiro Mensual'!$A$2:$A$2629,BV$4,'Retiro Mensual'!$B$2:$B$2629,$B42,'Retiro Mensual'!$C$2:$C$2629,BV$5)</f>
        <v>2444288.389</v>
      </c>
      <c r="BW42" s="14">
        <f>SUMIFS('Retiro Mensual'!$E$2:$E$2629,'Retiro Mensual'!$A$2:$A$2629,BW$4,'Retiro Mensual'!$B$2:$B$2629,$B42,'Retiro Mensual'!$C$2:$C$2629,BW$5)</f>
        <v>2624170.4730000002</v>
      </c>
      <c r="BX42" s="13"/>
      <c r="BY42" s="12">
        <f>SUMIFS('Compra Ventas'!$E$2:$E$2700,'Compra Ventas'!$A$2:$A$2700,BY$4,'Compra Ventas'!$B$2:$B$2700,$B42,'Compra Ventas'!$C$2:$C$2700,BY$5)</f>
        <v>0</v>
      </c>
      <c r="BZ42" s="13">
        <f>SUMIFS('Compra Ventas'!$E$2:$E$2700,'Compra Ventas'!$A$2:$A$2700,BZ$4,'Compra Ventas'!$B$2:$B$2700,$B42,'Compra Ventas'!$C$2:$C$2700,BZ$5)</f>
        <v>0</v>
      </c>
      <c r="CA42" s="13">
        <f>SUMIFS('Compra Ventas'!$E$2:$E$2700,'Compra Ventas'!$A$2:$A$2700,CA$4,'Compra Ventas'!$B$2:$B$2700,$B42,'Compra Ventas'!$C$2:$C$2700,CA$5)</f>
        <v>0</v>
      </c>
      <c r="CB42" s="13">
        <f>SUMIFS('Compra Ventas'!$E$2:$E$2700,'Compra Ventas'!$A$2:$A$2700,CB$4,'Compra Ventas'!$B$2:$B$2700,$B42,'Compra Ventas'!$C$2:$C$2700,CB$5)</f>
        <v>0</v>
      </c>
      <c r="CC42" s="13">
        <f>SUMIFS('Compra Ventas'!$E$2:$E$2700,'Compra Ventas'!$A$2:$A$2700,CC$4,'Compra Ventas'!$B$2:$B$2700,$B42,'Compra Ventas'!$C$2:$C$2700,CC$5)</f>
        <v>0</v>
      </c>
      <c r="CD42" s="13">
        <f>SUMIFS('Compra Ventas'!$E$2:$E$2700,'Compra Ventas'!$A$2:$A$2700,CD$4,'Compra Ventas'!$B$2:$B$2700,$B42,'Compra Ventas'!$C$2:$C$2700,CD$5)</f>
        <v>0</v>
      </c>
      <c r="CE42" s="13">
        <f>SUMIFS('Compra Ventas'!$E$2:$E$2700,'Compra Ventas'!$A$2:$A$2700,CE$4,'Compra Ventas'!$B$2:$B$2700,$B42,'Compra Ventas'!$C$2:$C$2700,CE$5)</f>
        <v>0</v>
      </c>
      <c r="CF42" s="13">
        <f>SUMIFS('Compra Ventas'!$E$2:$E$2700,'Compra Ventas'!$A$2:$A$2700,CF$4,'Compra Ventas'!$B$2:$B$2700,$B42,'Compra Ventas'!$C$2:$C$2700,CF$5)</f>
        <v>0</v>
      </c>
      <c r="CG42" s="13">
        <f>SUMIFS('Compra Ventas'!$E$2:$E$2700,'Compra Ventas'!$A$2:$A$2700,CG$4,'Compra Ventas'!$B$2:$B$2700,$B42,'Compra Ventas'!$C$2:$C$2700,CG$5)</f>
        <v>0</v>
      </c>
      <c r="CH42" s="13">
        <f>SUMIFS('Compra Ventas'!$E$2:$E$2700,'Compra Ventas'!$A$2:$A$2700,CH$4,'Compra Ventas'!$B$2:$B$2700,$B42,'Compra Ventas'!$C$2:$C$2700,CH$5)</f>
        <v>0</v>
      </c>
      <c r="CI42" s="13">
        <f>SUMIFS('Compra Ventas'!$E$2:$E$2700,'Compra Ventas'!$A$2:$A$2700,CI$4,'Compra Ventas'!$B$2:$B$2700,$B42,'Compra Ventas'!$C$2:$C$2700,CI$5)</f>
        <v>0</v>
      </c>
      <c r="CJ42" s="14">
        <f>SUMIFS('Compra Ventas'!$E$2:$E$2700,'Compra Ventas'!$A$2:$A$2700,CJ$4,'Compra Ventas'!$B$2:$B$2700,$B42,'Compra Ventas'!$C$2:$C$2700,CJ$5)</f>
        <v>0</v>
      </c>
      <c r="CK42" s="12">
        <f>SUMIFS('Compra Ventas'!$E$2:$E$2700,'Compra Ventas'!$A$2:$A$2700,CK$4,'Compra Ventas'!$B$2:$B$2700,$B42,'Compra Ventas'!$C$2:$C$2700,CK$5)</f>
        <v>0</v>
      </c>
      <c r="CL42" s="13">
        <f>SUMIFS('Compra Ventas'!$E$2:$E$2700,'Compra Ventas'!$A$2:$A$2700,CL$4,'Compra Ventas'!$B$2:$B$2700,$B42,'Compra Ventas'!$C$2:$C$2700,CL$5)</f>
        <v>0</v>
      </c>
      <c r="CM42" s="13">
        <f>SUMIFS('Compra Ventas'!$E$2:$E$2700,'Compra Ventas'!$A$2:$A$2700,CM$4,'Compra Ventas'!$B$2:$B$2700,$B42,'Compra Ventas'!$C$2:$C$2700,CM$5)</f>
        <v>0</v>
      </c>
      <c r="CN42" s="13">
        <f>SUMIFS('Compra Ventas'!$E$2:$E$2700,'Compra Ventas'!$A$2:$A$2700,CN$4,'Compra Ventas'!$B$2:$B$2700,$B42,'Compra Ventas'!$C$2:$C$2700,CN$5)</f>
        <v>0</v>
      </c>
      <c r="CO42" s="13">
        <f>SUMIFS('Compra Ventas'!$E$2:$E$2700,'Compra Ventas'!$A$2:$A$2700,CO$4,'Compra Ventas'!$B$2:$B$2700,$B42,'Compra Ventas'!$C$2:$C$2700,CO$5)</f>
        <v>0</v>
      </c>
      <c r="CP42" s="13">
        <f>SUMIFS('Compra Ventas'!$E$2:$E$2700,'Compra Ventas'!$A$2:$A$2700,CP$4,'Compra Ventas'!$B$2:$B$2700,$B42,'Compra Ventas'!$C$2:$C$2700,CP$5)</f>
        <v>0</v>
      </c>
      <c r="CQ42" s="13">
        <f>SUMIFS('Compra Ventas'!$E$2:$E$2700,'Compra Ventas'!$A$2:$A$2700,CQ$4,'Compra Ventas'!$B$2:$B$2700,$B42,'Compra Ventas'!$C$2:$C$2700,CQ$5)</f>
        <v>0</v>
      </c>
      <c r="CR42" s="13">
        <f>SUMIFS('Compra Ventas'!$E$2:$E$2700,'Compra Ventas'!$A$2:$A$2700,CR$4,'Compra Ventas'!$B$2:$B$2700,$B42,'Compra Ventas'!$C$2:$C$2700,CR$5)</f>
        <v>0</v>
      </c>
      <c r="CS42" s="13">
        <f>SUMIFS('Compra Ventas'!$E$2:$E$2700,'Compra Ventas'!$A$2:$A$2700,CS$4,'Compra Ventas'!$B$2:$B$2700,$B42,'Compra Ventas'!$C$2:$C$2700,CS$5)</f>
        <v>0</v>
      </c>
      <c r="CT42" s="13">
        <f>SUMIFS('Compra Ventas'!$E$2:$E$2700,'Compra Ventas'!$A$2:$A$2700,CT$4,'Compra Ventas'!$B$2:$B$2700,$B42,'Compra Ventas'!$C$2:$C$2700,CT$5)</f>
        <v>0</v>
      </c>
      <c r="CU42" s="13">
        <f>SUMIFS('Compra Ventas'!$E$2:$E$2700,'Compra Ventas'!$A$2:$A$2700,CU$4,'Compra Ventas'!$B$2:$B$2700,$B42,'Compra Ventas'!$C$2:$C$2700,CU$5)</f>
        <v>0</v>
      </c>
      <c r="CV42" s="14">
        <f>SUMIFS('Compra Ventas'!$E$2:$E$2700,'Compra Ventas'!$A$2:$A$2700,CV$4,'Compra Ventas'!$B$2:$B$2700,$B42,'Compra Ventas'!$C$2:$C$2700,CV$5)</f>
        <v>0</v>
      </c>
      <c r="CW42" s="12">
        <f>SUMIFS('Compra Ventas'!$E$2:$E$2700,'Compra Ventas'!$A$2:$A$2700,CW$4,'Compra Ventas'!$B$2:$B$2700,$B42,'Compra Ventas'!$C$2:$C$2700,CW$5)</f>
        <v>0</v>
      </c>
      <c r="CX42" s="13">
        <f>SUMIFS('Compra Ventas'!$E$2:$E$2700,'Compra Ventas'!$A$2:$A$2700,CX$4,'Compra Ventas'!$B$2:$B$2700,$B42,'Compra Ventas'!$C$2:$C$2700,CX$5)</f>
        <v>0</v>
      </c>
      <c r="CY42" s="13">
        <f>SUMIFS('Compra Ventas'!$E$2:$E$2700,'Compra Ventas'!$A$2:$A$2700,CY$4,'Compra Ventas'!$B$2:$B$2700,$B42,'Compra Ventas'!$C$2:$C$2700,CY$5)</f>
        <v>0</v>
      </c>
      <c r="CZ42" s="13">
        <f>SUMIFS('Compra Ventas'!$E$2:$E$2700,'Compra Ventas'!$A$2:$A$2700,CZ$4,'Compra Ventas'!$B$2:$B$2700,$B42,'Compra Ventas'!$C$2:$C$2700,CZ$5)</f>
        <v>0</v>
      </c>
      <c r="DA42" s="13">
        <f>SUMIFS('Compra Ventas'!$E$2:$E$2700,'Compra Ventas'!$A$2:$A$2700,DA$4,'Compra Ventas'!$B$2:$B$2700,$B42,'Compra Ventas'!$C$2:$C$2700,DA$5)</f>
        <v>0</v>
      </c>
      <c r="DB42" s="13">
        <f>SUMIFS('Compra Ventas'!$E$2:$E$2700,'Compra Ventas'!$A$2:$A$2700,DB$4,'Compra Ventas'!$B$2:$B$2700,$B42,'Compra Ventas'!$C$2:$C$2700,DB$5)</f>
        <v>0</v>
      </c>
      <c r="DC42" s="13">
        <f>SUMIFS('Compra Ventas'!$E$2:$E$2700,'Compra Ventas'!$A$2:$A$2700,DC$4,'Compra Ventas'!$B$2:$B$2700,$B42,'Compra Ventas'!$C$2:$C$2700,DC$5)</f>
        <v>0</v>
      </c>
      <c r="DD42" s="13">
        <f>SUMIFS('Compra Ventas'!$E$2:$E$2700,'Compra Ventas'!$A$2:$A$2700,DD$4,'Compra Ventas'!$B$2:$B$2700,$B42,'Compra Ventas'!$C$2:$C$2700,DD$5)</f>
        <v>0</v>
      </c>
      <c r="DE42" s="13">
        <f>SUMIFS('Compra Ventas'!$E$2:$E$2700,'Compra Ventas'!$A$2:$A$2700,DE$4,'Compra Ventas'!$B$2:$B$2700,$B42,'Compra Ventas'!$C$2:$C$2700,DE$5)</f>
        <v>0</v>
      </c>
      <c r="DF42" s="13">
        <f>SUMIFS('Compra Ventas'!$E$2:$E$2700,'Compra Ventas'!$A$2:$A$2700,DF$4,'Compra Ventas'!$B$2:$B$2700,$B42,'Compra Ventas'!$C$2:$C$2700,DF$5)</f>
        <v>0</v>
      </c>
      <c r="DG42" s="13">
        <f>SUMIFS('Compra Ventas'!$E$2:$E$2700,'Compra Ventas'!$A$2:$A$2700,DG$4,'Compra Ventas'!$B$2:$B$2700,$B42,'Compra Ventas'!$C$2:$C$2700,DG$5)</f>
        <v>0</v>
      </c>
      <c r="DH42" s="14">
        <f>SUMIFS('Compra Ventas'!$E$2:$E$2700,'Compra Ventas'!$A$2:$A$2700,DH$4,'Compra Ventas'!$B$2:$B$2700,$B42,'Compra Ventas'!$C$2:$C$2700,DH$5)</f>
        <v>0</v>
      </c>
      <c r="DI42" s="84"/>
      <c r="DJ42" s="98">
        <f>SUMIFS('Ajuste Ciclado'!D$5:D$47,'Ajuste Ciclado'!$C$5:$C$47,Balance!DJ$4,'Ajuste Ciclado'!$B$5:$B$47,Balance!$B42)</f>
        <v>0</v>
      </c>
      <c r="DK42" s="99">
        <f>SUMIFS('Ajuste Ciclado'!E$5:E$47,'Ajuste Ciclado'!$C$5:$C$47,Balance!DK$4,'Ajuste Ciclado'!$B$5:$B$47,Balance!$B42)</f>
        <v>0</v>
      </c>
      <c r="DL42" s="99">
        <f>SUMIFS('Ajuste Ciclado'!F$5:F$47,'Ajuste Ciclado'!$C$5:$C$47,Balance!DL$4,'Ajuste Ciclado'!$B$5:$B$47,Balance!$B42)</f>
        <v>0</v>
      </c>
      <c r="DM42" s="99">
        <f>SUMIFS('Ajuste Ciclado'!G$5:G$47,'Ajuste Ciclado'!$C$5:$C$47,Balance!DM$4,'Ajuste Ciclado'!$B$5:$B$47,Balance!$B42)</f>
        <v>0</v>
      </c>
      <c r="DN42" s="99">
        <f>SUMIFS('Ajuste Ciclado'!H$5:H$47,'Ajuste Ciclado'!$C$5:$C$47,Balance!DN$4,'Ajuste Ciclado'!$B$5:$B$47,Balance!$B42)</f>
        <v>0</v>
      </c>
      <c r="DO42" s="99">
        <f>SUMIFS('Ajuste Ciclado'!I$5:I$47,'Ajuste Ciclado'!$C$5:$C$47,Balance!DO$4,'Ajuste Ciclado'!$B$5:$B$47,Balance!$B42)</f>
        <v>0</v>
      </c>
      <c r="DP42" s="99">
        <f>SUMIFS('Ajuste Ciclado'!J$5:J$47,'Ajuste Ciclado'!$C$5:$C$47,Balance!DP$4,'Ajuste Ciclado'!$B$5:$B$47,Balance!$B42)</f>
        <v>0</v>
      </c>
      <c r="DQ42" s="99">
        <f>SUMIFS('Ajuste Ciclado'!K$5:K$47,'Ajuste Ciclado'!$C$5:$C$47,Balance!DQ$4,'Ajuste Ciclado'!$B$5:$B$47,Balance!$B42)</f>
        <v>0</v>
      </c>
      <c r="DR42" s="99">
        <f>SUMIFS('Ajuste Ciclado'!L$5:L$47,'Ajuste Ciclado'!$C$5:$C$47,Balance!DR$4,'Ajuste Ciclado'!$B$5:$B$47,Balance!$B42)</f>
        <v>0</v>
      </c>
      <c r="DS42" s="99">
        <f>SUMIFS('Ajuste Ciclado'!M$5:M$47,'Ajuste Ciclado'!$C$5:$C$47,Balance!DS$4,'Ajuste Ciclado'!$B$5:$B$47,Balance!$B42)</f>
        <v>0</v>
      </c>
      <c r="DT42" s="99">
        <f>SUMIFS('Ajuste Ciclado'!N$5:N$47,'Ajuste Ciclado'!$C$5:$C$47,Balance!DT$4,'Ajuste Ciclado'!$B$5:$B$47,Balance!$B42)</f>
        <v>0</v>
      </c>
      <c r="DU42" s="100">
        <f>SUMIFS('Ajuste Ciclado'!O$5:O$47,'Ajuste Ciclado'!$C$5:$C$47,Balance!DU$4,'Ajuste Ciclado'!$B$5:$B$47,Balance!$B42)</f>
        <v>0</v>
      </c>
      <c r="DV42" s="98">
        <f>SUMIFS('Ajuste Ciclado'!D$5:D$47,'Ajuste Ciclado'!$C$5:$C$47,Balance!DV$4,'Ajuste Ciclado'!$B$5:$B$47,Balance!$B42)</f>
        <v>0</v>
      </c>
      <c r="DW42" s="99">
        <f>SUMIFS('Ajuste Ciclado'!E$5:E$47,'Ajuste Ciclado'!$C$5:$C$47,Balance!DW$4,'Ajuste Ciclado'!$B$5:$B$47,Balance!$B42)</f>
        <v>0</v>
      </c>
      <c r="DX42" s="99">
        <f>SUMIFS('Ajuste Ciclado'!F$5:F$47,'Ajuste Ciclado'!$C$5:$C$47,Balance!DX$4,'Ajuste Ciclado'!$B$5:$B$47,Balance!$B42)</f>
        <v>0</v>
      </c>
      <c r="DY42" s="99">
        <f>SUMIFS('Ajuste Ciclado'!G$5:G$47,'Ajuste Ciclado'!$C$5:$C$47,Balance!DY$4,'Ajuste Ciclado'!$B$5:$B$47,Balance!$B42)</f>
        <v>0</v>
      </c>
      <c r="DZ42" s="99">
        <f>SUMIFS('Ajuste Ciclado'!H$5:H$47,'Ajuste Ciclado'!$C$5:$C$47,Balance!DZ$4,'Ajuste Ciclado'!$B$5:$B$47,Balance!$B42)</f>
        <v>0</v>
      </c>
      <c r="EA42" s="99">
        <f>SUMIFS('Ajuste Ciclado'!I$5:I$47,'Ajuste Ciclado'!$C$5:$C$47,Balance!EA$4,'Ajuste Ciclado'!$B$5:$B$47,Balance!$B42)</f>
        <v>0</v>
      </c>
      <c r="EB42" s="99">
        <f>SUMIFS('Ajuste Ciclado'!J$5:J$47,'Ajuste Ciclado'!$C$5:$C$47,Balance!EB$4,'Ajuste Ciclado'!$B$5:$B$47,Balance!$B42)</f>
        <v>0</v>
      </c>
      <c r="EC42" s="99">
        <f>SUMIFS('Ajuste Ciclado'!K$5:K$47,'Ajuste Ciclado'!$C$5:$C$47,Balance!EC$4,'Ajuste Ciclado'!$B$5:$B$47,Balance!$B42)</f>
        <v>0</v>
      </c>
      <c r="ED42" s="99">
        <f>SUMIFS('Ajuste Ciclado'!L$5:L$47,'Ajuste Ciclado'!$C$5:$C$47,Balance!ED$4,'Ajuste Ciclado'!$B$5:$B$47,Balance!$B42)</f>
        <v>0</v>
      </c>
      <c r="EE42" s="99">
        <f>SUMIFS('Ajuste Ciclado'!M$5:M$47,'Ajuste Ciclado'!$C$5:$C$47,Balance!EE$4,'Ajuste Ciclado'!$B$5:$B$47,Balance!$B42)</f>
        <v>0</v>
      </c>
      <c r="EF42" s="99">
        <f>SUMIFS('Ajuste Ciclado'!N$5:N$47,'Ajuste Ciclado'!$C$5:$C$47,Balance!EF$4,'Ajuste Ciclado'!$B$5:$B$47,Balance!$B42)</f>
        <v>0</v>
      </c>
      <c r="EG42" s="100">
        <f>SUMIFS('Ajuste Ciclado'!O$5:O$47,'Ajuste Ciclado'!$C$5:$C$47,Balance!EG$4,'Ajuste Ciclado'!$B$5:$B$47,Balance!$B42)</f>
        <v>0</v>
      </c>
      <c r="EH42" s="98">
        <f>SUMIFS('Ajuste Ciclado'!D$5:D$47,'Ajuste Ciclado'!$C$5:$C$47,Balance!EH$4,'Ajuste Ciclado'!$B$5:$B$47,Balance!$B42)</f>
        <v>0</v>
      </c>
      <c r="EI42" s="99">
        <f>SUMIFS('Ajuste Ciclado'!E$5:E$47,'Ajuste Ciclado'!$C$5:$C$47,Balance!EI$4,'Ajuste Ciclado'!$B$5:$B$47,Balance!$B42)</f>
        <v>0</v>
      </c>
      <c r="EJ42" s="99">
        <f>SUMIFS('Ajuste Ciclado'!F$5:F$47,'Ajuste Ciclado'!$C$5:$C$47,Balance!EJ$4,'Ajuste Ciclado'!$B$5:$B$47,Balance!$B42)</f>
        <v>0</v>
      </c>
      <c r="EK42" s="99">
        <f>SUMIFS('Ajuste Ciclado'!G$5:G$47,'Ajuste Ciclado'!$C$5:$C$47,Balance!EK$4,'Ajuste Ciclado'!$B$5:$B$47,Balance!$B42)</f>
        <v>0</v>
      </c>
      <c r="EL42" s="99">
        <f>SUMIFS('Ajuste Ciclado'!H$5:H$47,'Ajuste Ciclado'!$C$5:$C$47,Balance!EL$4,'Ajuste Ciclado'!$B$5:$B$47,Balance!$B42)</f>
        <v>0</v>
      </c>
      <c r="EM42" s="99">
        <f>SUMIFS('Ajuste Ciclado'!I$5:I$47,'Ajuste Ciclado'!$C$5:$C$47,Balance!EM$4,'Ajuste Ciclado'!$B$5:$B$47,Balance!$B42)</f>
        <v>0</v>
      </c>
      <c r="EN42" s="99">
        <f>SUMIFS('Ajuste Ciclado'!J$5:J$47,'Ajuste Ciclado'!$C$5:$C$47,Balance!EN$4,'Ajuste Ciclado'!$B$5:$B$47,Balance!$B42)</f>
        <v>0</v>
      </c>
      <c r="EO42" s="99">
        <f>SUMIFS('Ajuste Ciclado'!K$5:K$47,'Ajuste Ciclado'!$C$5:$C$47,Balance!EO$4,'Ajuste Ciclado'!$B$5:$B$47,Balance!$B42)</f>
        <v>0</v>
      </c>
      <c r="EP42" s="99">
        <f>SUMIFS('Ajuste Ciclado'!L$5:L$47,'Ajuste Ciclado'!$C$5:$C$47,Balance!EP$4,'Ajuste Ciclado'!$B$5:$B$47,Balance!$B42)</f>
        <v>0</v>
      </c>
      <c r="EQ42" s="99">
        <f>SUMIFS('Ajuste Ciclado'!M$5:M$47,'Ajuste Ciclado'!$C$5:$C$47,Balance!EQ$4,'Ajuste Ciclado'!$B$5:$B$47,Balance!$B42)</f>
        <v>0</v>
      </c>
      <c r="ER42" s="99">
        <f>SUMIFS('Ajuste Ciclado'!N$5:N$47,'Ajuste Ciclado'!$C$5:$C$47,Balance!ER$4,'Ajuste Ciclado'!$B$5:$B$47,Balance!$B42)</f>
        <v>0</v>
      </c>
      <c r="ES42" s="100">
        <f>SUMIFS('Ajuste Ciclado'!O$5:O$47,'Ajuste Ciclado'!$C$5:$C$47,Balance!ES$4,'Ajuste Ciclado'!$B$5:$B$47,Balance!$B42)</f>
        <v>0</v>
      </c>
      <c r="ET42" s="84"/>
      <c r="EU42" s="12">
        <f t="shared" si="129"/>
        <v>-1135717.2414600076</v>
      </c>
      <c r="EV42" s="13">
        <f t="shared" si="93"/>
        <v>-622106.12178751593</v>
      </c>
      <c r="EW42" s="13">
        <f t="shared" si="94"/>
        <v>-78995.284698449075</v>
      </c>
      <c r="EX42" s="13">
        <f t="shared" si="95"/>
        <v>133543.40693689696</v>
      </c>
      <c r="EY42" s="13">
        <f t="shared" si="96"/>
        <v>419172.15377846407</v>
      </c>
      <c r="EZ42" s="13">
        <f t="shared" si="97"/>
        <v>1569155.6594735626</v>
      </c>
      <c r="FA42" s="13">
        <f t="shared" si="98"/>
        <v>738120.49169214908</v>
      </c>
      <c r="FB42" s="13">
        <f t="shared" si="99"/>
        <v>-86582.321723038331</v>
      </c>
      <c r="FC42" s="13">
        <f t="shared" si="100"/>
        <v>-545725.42813860392</v>
      </c>
      <c r="FD42" s="13">
        <f t="shared" si="101"/>
        <v>882615.60533169098</v>
      </c>
      <c r="FE42" s="13">
        <f t="shared" si="102"/>
        <v>527049.49391772202</v>
      </c>
      <c r="FF42" s="14">
        <f t="shared" si="103"/>
        <v>326029.53231289098</v>
      </c>
      <c r="FG42" s="12">
        <f t="shared" si="104"/>
        <v>-1138960.476622459</v>
      </c>
      <c r="FH42" s="13">
        <f t="shared" si="105"/>
        <v>-651157.10199556919</v>
      </c>
      <c r="FI42" s="13">
        <f t="shared" si="106"/>
        <v>-145732.42430252256</v>
      </c>
      <c r="FJ42" s="13">
        <f t="shared" si="107"/>
        <v>9983.0896316007711</v>
      </c>
      <c r="FK42" s="13">
        <f t="shared" si="108"/>
        <v>380820.62438610801</v>
      </c>
      <c r="FL42" s="13">
        <f t="shared" si="109"/>
        <v>1392311.2173453448</v>
      </c>
      <c r="FM42" s="13">
        <f t="shared" si="110"/>
        <v>477130.21871186607</v>
      </c>
      <c r="FN42" s="13">
        <f t="shared" si="111"/>
        <v>-103807.8368176762</v>
      </c>
      <c r="FO42" s="13">
        <f t="shared" si="112"/>
        <v>-581286.91812326992</v>
      </c>
      <c r="FP42" s="13">
        <f t="shared" si="113"/>
        <v>722893.74672606983</v>
      </c>
      <c r="FQ42" s="13">
        <f t="shared" si="114"/>
        <v>129953.37594155595</v>
      </c>
      <c r="FR42" s="14">
        <f t="shared" si="115"/>
        <v>-280706.82326589315</v>
      </c>
      <c r="FS42" s="12">
        <f t="shared" si="116"/>
        <v>-1140172.3127678107</v>
      </c>
      <c r="FT42" s="13">
        <f t="shared" si="117"/>
        <v>-725961.09176662518</v>
      </c>
      <c r="FU42" s="13">
        <f t="shared" si="118"/>
        <v>-146857.09995730827</v>
      </c>
      <c r="FV42" s="13">
        <f t="shared" si="119"/>
        <v>35492.347118414007</v>
      </c>
      <c r="FW42" s="13">
        <f t="shared" si="120"/>
        <v>353449.15706886025</v>
      </c>
      <c r="FX42" s="13">
        <f t="shared" si="121"/>
        <v>1282297.8672992233</v>
      </c>
      <c r="FY42" s="13">
        <f t="shared" si="122"/>
        <v>417754.34999191482</v>
      </c>
      <c r="FZ42" s="13">
        <f t="shared" si="123"/>
        <v>-272740.68222830398</v>
      </c>
      <c r="GA42" s="13">
        <f t="shared" si="124"/>
        <v>-648774.90285586286</v>
      </c>
      <c r="GB42" s="13">
        <f t="shared" si="125"/>
        <v>531483.98364959192</v>
      </c>
      <c r="GC42" s="13">
        <f t="shared" si="126"/>
        <v>-256396.22014182899</v>
      </c>
      <c r="GD42" s="14">
        <f t="shared" si="127"/>
        <v>-603581.06374927517</v>
      </c>
      <c r="GE42" s="84"/>
      <c r="GF42" s="12">
        <f t="shared" si="130"/>
        <v>2126559.9456357621</v>
      </c>
      <c r="GG42" s="13">
        <f t="shared" si="130"/>
        <v>211440.69161515543</v>
      </c>
      <c r="GH42" s="14">
        <f t="shared" si="130"/>
        <v>-1174005.6683390108</v>
      </c>
      <c r="GI42" s="6">
        <f t="shared" si="131"/>
        <v>3</v>
      </c>
      <c r="GJ42" s="12">
        <f t="shared" si="132"/>
        <v>-2303548.7913861275</v>
      </c>
      <c r="GK42" s="13">
        <f t="shared" si="133"/>
        <v>-2371404.4967412981</v>
      </c>
      <c r="GL42" s="14">
        <f t="shared" si="134"/>
        <v>-2514908.3073902987</v>
      </c>
      <c r="GM42" s="84"/>
      <c r="GN42" s="66">
        <f t="shared" si="135"/>
        <v>-2514908.3073902987</v>
      </c>
      <c r="GO42" s="84"/>
      <c r="GP42" s="63" t="str" cm="1">
        <f t="array" ref="GP42">INDEX($GF$4:$GH$4,1,GI42)</f>
        <v>Sample 6</v>
      </c>
      <c r="GQ42" s="12">
        <f t="shared" si="142"/>
        <v>-1135717.2414600076</v>
      </c>
      <c r="GR42" s="13">
        <f t="shared" si="142"/>
        <v>-622106.12178751593</v>
      </c>
      <c r="GS42" s="14">
        <f t="shared" si="142"/>
        <v>-545725.42813860392</v>
      </c>
      <c r="GT42" s="12">
        <f t="shared" si="143"/>
        <v>-1138960.476622459</v>
      </c>
      <c r="GU42" s="13">
        <f t="shared" si="143"/>
        <v>-651157.10199556919</v>
      </c>
      <c r="GV42" s="14">
        <f t="shared" si="143"/>
        <v>-581286.91812326992</v>
      </c>
      <c r="GW42" s="12">
        <f t="shared" si="144"/>
        <v>-1140172.3127678107</v>
      </c>
      <c r="GX42" s="13">
        <f t="shared" si="144"/>
        <v>-725961.09176662518</v>
      </c>
      <c r="GY42" s="14">
        <f t="shared" si="144"/>
        <v>-648774.90285586286</v>
      </c>
      <c r="GZ42" s="84" t="str">
        <f t="shared" si="128"/>
        <v>Sample 6</v>
      </c>
      <c r="HA42" s="12">
        <f t="shared" si="139"/>
        <v>-1140172.3127678107</v>
      </c>
      <c r="HB42" s="13">
        <f t="shared" si="139"/>
        <v>-725961.09176662518</v>
      </c>
      <c r="HC42" s="14">
        <f t="shared" si="139"/>
        <v>-648774.90285586286</v>
      </c>
      <c r="HD42" s="6">
        <f t="shared" si="140"/>
        <v>-2514908.3073902987</v>
      </c>
      <c r="HE42" s="84" t="str">
        <f t="shared" si="141"/>
        <v>Ok</v>
      </c>
    </row>
    <row r="43" spans="2:213" hidden="1" x14ac:dyDescent="0.3">
      <c r="B43" s="84" t="s">
        <v>396</v>
      </c>
      <c r="C43" s="12">
        <f>SUMIFS(Inyecciones!$E$2:$E$14185,Inyecciones!$A$2:$A$14185,Balance!C$4,Inyecciones!$B$2:$B$14185,Balance!$B43,Inyecciones!$C$2:$C$14185,Balance!C$5)</f>
        <v>1746803.338941551</v>
      </c>
      <c r="D43" s="13">
        <f>SUMIFS(Inyecciones!$E$2:$E$14185,Inyecciones!$A$2:$A$14185,Balance!D$4,Inyecciones!$B$2:$B$14185,Balance!$B43,Inyecciones!$C$2:$C$14185,Balance!D$5)</f>
        <v>1655675.8733414069</v>
      </c>
      <c r="E43" s="13">
        <f>SUMIFS(Inyecciones!$E$2:$E$14185,Inyecciones!$A$2:$A$14185,Balance!E$4,Inyecciones!$B$2:$B$14185,Balance!$B43,Inyecciones!$C$2:$C$14185,Balance!E$5)</f>
        <v>2296182.336095708</v>
      </c>
      <c r="F43" s="13">
        <f>SUMIFS(Inyecciones!$E$2:$E$14185,Inyecciones!$A$2:$A$14185,Balance!F$4,Inyecciones!$B$2:$B$14185,Balance!$B43,Inyecciones!$C$2:$C$14185,Balance!F$5)</f>
        <v>1997036.820749541</v>
      </c>
      <c r="G43" s="13">
        <f>SUMIFS(Inyecciones!$E$2:$E$14185,Inyecciones!$A$2:$A$14185,Balance!G$4,Inyecciones!$B$2:$B$14185,Balance!$B43,Inyecciones!$C$2:$C$14185,Balance!G$5)</f>
        <v>2434354.5245052101</v>
      </c>
      <c r="H43" s="13">
        <f>SUMIFS(Inyecciones!$E$2:$E$14185,Inyecciones!$A$2:$A$14185,Balance!H$4,Inyecciones!$B$2:$B$14185,Balance!$B43,Inyecciones!$C$2:$C$14185,Balance!H$5)</f>
        <v>3440206.616905238</v>
      </c>
      <c r="I43" s="13">
        <f>SUMIFS(Inyecciones!$E$2:$E$14185,Inyecciones!$A$2:$A$14185,Balance!I$4,Inyecciones!$B$2:$B$14185,Balance!$B43,Inyecciones!$C$2:$C$14185,Balance!I$5)</f>
        <v>2982244.006856109</v>
      </c>
      <c r="J43" s="13">
        <f>SUMIFS(Inyecciones!$E$2:$E$14185,Inyecciones!$A$2:$A$14185,Balance!J$4,Inyecciones!$B$2:$B$14185,Balance!$B43,Inyecciones!$C$2:$C$14185,Balance!J$5)</f>
        <v>2584352.6688062828</v>
      </c>
      <c r="K43" s="13">
        <f>SUMIFS(Inyecciones!$E$2:$E$14185,Inyecciones!$A$2:$A$14185,Balance!K$4,Inyecciones!$B$2:$B$14185,Balance!$B43,Inyecciones!$C$2:$C$14185,Balance!K$5)</f>
        <v>1903828.610161382</v>
      </c>
      <c r="L43" s="13">
        <f>SUMIFS(Inyecciones!$E$2:$E$14185,Inyecciones!$A$2:$A$14185,Balance!L$4,Inyecciones!$B$2:$B$14185,Balance!$B43,Inyecciones!$C$2:$C$14185,Balance!L$5)</f>
        <v>2170840.599383703</v>
      </c>
      <c r="M43" s="13">
        <f>SUMIFS(Inyecciones!$E$2:$E$14185,Inyecciones!$A$2:$A$14185,Balance!M$4,Inyecciones!$B$2:$B$14185,Balance!$B43,Inyecciones!$C$2:$C$14185,Balance!M$5)</f>
        <v>1607626.213266144</v>
      </c>
      <c r="N43" s="14">
        <f>SUMIFS(Inyecciones!$E$2:$E$14185,Inyecciones!$A$2:$A$14185,Balance!N$4,Inyecciones!$B$2:$B$14185,Balance!$B43,Inyecciones!$C$2:$C$14185,Balance!N$5)</f>
        <v>1434828.4540595289</v>
      </c>
      <c r="O43" s="12">
        <f>SUMIFS(Inyecciones!$E$2:$E$14185,Inyecciones!$A$2:$A$14185,Balance!O$4,Inyecciones!$B$2:$B$14185,Balance!$B43,Inyecciones!$C$2:$C$14185,Balance!O$5)</f>
        <v>1747730.506325277</v>
      </c>
      <c r="P43" s="13">
        <f>SUMIFS(Inyecciones!$E$2:$E$14185,Inyecciones!$A$2:$A$14185,Balance!P$4,Inyecciones!$B$2:$B$14185,Balance!$B43,Inyecciones!$C$2:$C$14185,Balance!P$5)</f>
        <v>1664117.596208683</v>
      </c>
      <c r="Q43" s="13">
        <f>SUMIFS(Inyecciones!$E$2:$E$14185,Inyecciones!$A$2:$A$14185,Balance!Q$4,Inyecciones!$B$2:$B$14185,Balance!$B43,Inyecciones!$C$2:$C$14185,Balance!Q$5)</f>
        <v>2308932.0976271979</v>
      </c>
      <c r="R43" s="13">
        <f>SUMIFS(Inyecciones!$E$2:$E$14185,Inyecciones!$A$2:$A$14185,Balance!R$4,Inyecciones!$B$2:$B$14185,Balance!$B43,Inyecciones!$C$2:$C$14185,Balance!R$5)</f>
        <v>2050955.4124865991</v>
      </c>
      <c r="S43" s="13">
        <f>SUMIFS(Inyecciones!$E$2:$E$14185,Inyecciones!$A$2:$A$14185,Balance!S$4,Inyecciones!$B$2:$B$14185,Balance!$B43,Inyecciones!$C$2:$C$14185,Balance!S$5)</f>
        <v>2407575.0065217698</v>
      </c>
      <c r="T43" s="13">
        <f>SUMIFS(Inyecciones!$E$2:$E$14185,Inyecciones!$A$2:$A$14185,Balance!T$4,Inyecciones!$B$2:$B$14185,Balance!$B43,Inyecciones!$C$2:$C$14185,Balance!T$5)</f>
        <v>3466557.4310969668</v>
      </c>
      <c r="U43" s="13">
        <f>SUMIFS(Inyecciones!$E$2:$E$14185,Inyecciones!$A$2:$A$14185,Balance!U$4,Inyecciones!$B$2:$B$14185,Balance!$B43,Inyecciones!$C$2:$C$14185,Balance!U$5)</f>
        <v>3075707.6148704169</v>
      </c>
      <c r="V43" s="13">
        <f>SUMIFS(Inyecciones!$E$2:$E$14185,Inyecciones!$A$2:$A$14185,Balance!V$4,Inyecciones!$B$2:$B$14185,Balance!$B43,Inyecciones!$C$2:$C$14185,Balance!V$5)</f>
        <v>2594548.2496193321</v>
      </c>
      <c r="W43" s="13">
        <f>SUMIFS(Inyecciones!$E$2:$E$14185,Inyecciones!$A$2:$A$14185,Balance!W$4,Inyecciones!$B$2:$B$14185,Balance!$B43,Inyecciones!$C$2:$C$14185,Balance!W$5)</f>
        <v>1932148.1850540659</v>
      </c>
      <c r="X43" s="13">
        <f>SUMIFS(Inyecciones!$E$2:$E$14185,Inyecciones!$A$2:$A$14185,Balance!X$4,Inyecciones!$B$2:$B$14185,Balance!$B43,Inyecciones!$C$2:$C$14185,Balance!X$5)</f>
        <v>2249975.2869032701</v>
      </c>
      <c r="Y43" s="13">
        <f>SUMIFS(Inyecciones!$E$2:$E$14185,Inyecciones!$A$2:$A$14185,Balance!Y$4,Inyecciones!$B$2:$B$14185,Balance!$B43,Inyecciones!$C$2:$C$14185,Balance!Y$5)</f>
        <v>1686556.889746174</v>
      </c>
      <c r="Z43" s="14">
        <f>SUMIFS(Inyecciones!$E$2:$E$14185,Inyecciones!$A$2:$A$14185,Balance!Z$4,Inyecciones!$B$2:$B$14185,Balance!$B43,Inyecciones!$C$2:$C$14185,Balance!Z$5)</f>
        <v>1522275.444405461</v>
      </c>
      <c r="AA43" s="12">
        <f>SUMIFS(Inyecciones!$E$2:$E$14185,Inyecciones!$A$2:$A$14185,Balance!AA$4,Inyecciones!$B$2:$B$14185,Balance!$B43,Inyecciones!$C$2:$C$14185,Balance!AA$5)</f>
        <v>1748053.5913474259</v>
      </c>
      <c r="AB43" s="13">
        <f>SUMIFS(Inyecciones!$E$2:$E$14185,Inyecciones!$A$2:$A$14185,Balance!AB$4,Inyecciones!$B$2:$B$14185,Balance!$B43,Inyecciones!$C$2:$C$14185,Balance!AB$5)</f>
        <v>1663390.1842337931</v>
      </c>
      <c r="AC43" s="13">
        <f>SUMIFS(Inyecciones!$E$2:$E$14185,Inyecciones!$A$2:$A$14185,Balance!AC$4,Inyecciones!$B$2:$B$14185,Balance!$B43,Inyecciones!$C$2:$C$14185,Balance!AC$5)</f>
        <v>2300786.3308997219</v>
      </c>
      <c r="AD43" s="13">
        <f>SUMIFS(Inyecciones!$E$2:$E$14185,Inyecciones!$A$2:$A$14185,Balance!AD$4,Inyecciones!$B$2:$B$14185,Balance!$B43,Inyecciones!$C$2:$C$14185,Balance!AD$5)</f>
        <v>2040439.4208319881</v>
      </c>
      <c r="AE43" s="13">
        <f>SUMIFS(Inyecciones!$E$2:$E$14185,Inyecciones!$A$2:$A$14185,Balance!AE$4,Inyecciones!$B$2:$B$14185,Balance!$B43,Inyecciones!$C$2:$C$14185,Balance!AE$5)</f>
        <v>2474075.0869337982</v>
      </c>
      <c r="AF43" s="13">
        <f>SUMIFS(Inyecciones!$E$2:$E$14185,Inyecciones!$A$2:$A$14185,Balance!AF$4,Inyecciones!$B$2:$B$14185,Balance!$B43,Inyecciones!$C$2:$C$14185,Balance!AF$5)</f>
        <v>3636279.431814258</v>
      </c>
      <c r="AG43" s="13">
        <f>SUMIFS(Inyecciones!$E$2:$E$14185,Inyecciones!$A$2:$A$14185,Balance!AG$4,Inyecciones!$B$2:$B$14185,Balance!$B43,Inyecciones!$C$2:$C$14185,Balance!AG$5)</f>
        <v>3241141.6403252259</v>
      </c>
      <c r="AH43" s="13">
        <f>SUMIFS(Inyecciones!$E$2:$E$14185,Inyecciones!$A$2:$A$14185,Balance!AH$4,Inyecciones!$B$2:$B$14185,Balance!$B43,Inyecciones!$C$2:$C$14185,Balance!AH$5)</f>
        <v>2744744.2373645301</v>
      </c>
      <c r="AI43" s="13">
        <f>SUMIFS(Inyecciones!$E$2:$E$14185,Inyecciones!$A$2:$A$14185,Balance!AI$4,Inyecciones!$B$2:$B$14185,Balance!$B43,Inyecciones!$C$2:$C$14185,Balance!AI$5)</f>
        <v>1981822.0243053611</v>
      </c>
      <c r="AJ43" s="13">
        <f>SUMIFS(Inyecciones!$E$2:$E$14185,Inyecciones!$A$2:$A$14185,Balance!AJ$4,Inyecciones!$B$2:$B$14185,Balance!$B43,Inyecciones!$C$2:$C$14185,Balance!AJ$5)</f>
        <v>2363123.131480305</v>
      </c>
      <c r="AK43" s="13">
        <f>SUMIFS(Inyecciones!$E$2:$E$14185,Inyecciones!$A$2:$A$14185,Balance!AK$4,Inyecciones!$B$2:$B$14185,Balance!$B43,Inyecciones!$C$2:$C$14185,Balance!AK$5)</f>
        <v>1769929.5389358569</v>
      </c>
      <c r="AL43" s="14">
        <f>SUMIFS(Inyecciones!$E$2:$E$14185,Inyecciones!$A$2:$A$14185,Balance!AL$4,Inyecciones!$B$2:$B$14185,Balance!$B43,Inyecciones!$C$2:$C$14185,Balance!AL$5)</f>
        <v>1563439.389755182</v>
      </c>
      <c r="AM43" s="13"/>
      <c r="AN43" s="12">
        <f>SUMIFS('Retiro Mensual'!$E$2:$E$2629,'Retiro Mensual'!$A$2:$A$2629,AN$4,'Retiro Mensual'!$B$2:$B$2629,$B43,'Retiro Mensual'!$C$2:$C$2629,AN$5)</f>
        <v>650060.11899999995</v>
      </c>
      <c r="AO43" s="13">
        <f>SUMIFS('Retiro Mensual'!$E$2:$E$2629,'Retiro Mensual'!$A$2:$A$2629,AO$4,'Retiro Mensual'!$B$2:$B$2629,$B43,'Retiro Mensual'!$C$2:$C$2629,AO$5)</f>
        <v>564432.93530000001</v>
      </c>
      <c r="AP43" s="13">
        <f>SUMIFS('Retiro Mensual'!$E$2:$E$2629,'Retiro Mensual'!$A$2:$A$2629,AP$4,'Retiro Mensual'!$B$2:$B$2629,$B43,'Retiro Mensual'!$C$2:$C$2629,AP$5)</f>
        <v>642288.4852</v>
      </c>
      <c r="AQ43" s="13">
        <f>SUMIFS('Retiro Mensual'!$E$2:$E$2629,'Retiro Mensual'!$A$2:$A$2629,AQ$4,'Retiro Mensual'!$B$2:$B$2629,$B43,'Retiro Mensual'!$C$2:$C$2629,AQ$5)</f>
        <v>545350.67819999997</v>
      </c>
      <c r="AR43" s="13">
        <f>SUMIFS('Retiro Mensual'!$E$2:$E$2629,'Retiro Mensual'!$A$2:$A$2629,AR$4,'Retiro Mensual'!$B$2:$B$2629,$B43,'Retiro Mensual'!$C$2:$C$2629,AR$5)</f>
        <v>553215.94279999996</v>
      </c>
      <c r="AS43" s="13">
        <f>SUMIFS('Retiro Mensual'!$E$2:$E$2629,'Retiro Mensual'!$A$2:$A$2629,AS$4,'Retiro Mensual'!$B$2:$B$2629,$B43,'Retiro Mensual'!$C$2:$C$2629,AS$5)</f>
        <v>518851.8088</v>
      </c>
      <c r="AT43" s="13">
        <f>SUMIFS('Retiro Mensual'!$E$2:$E$2629,'Retiro Mensual'!$A$2:$A$2629,AT$4,'Retiro Mensual'!$B$2:$B$2629,$B43,'Retiro Mensual'!$C$2:$C$2629,AT$5)</f>
        <v>483212.69650000002</v>
      </c>
      <c r="AU43" s="13">
        <f>SUMIFS('Retiro Mensual'!$E$2:$E$2629,'Retiro Mensual'!$A$2:$A$2629,AU$4,'Retiro Mensual'!$B$2:$B$2629,$B43,'Retiro Mensual'!$C$2:$C$2629,AU$5)</f>
        <v>511420.94140000001</v>
      </c>
      <c r="AV43" s="13">
        <f>SUMIFS('Retiro Mensual'!$E$2:$E$2629,'Retiro Mensual'!$A$2:$A$2629,AV$4,'Retiro Mensual'!$B$2:$B$2629,$B43,'Retiro Mensual'!$C$2:$C$2629,AV$5)</f>
        <v>458483.81280000001</v>
      </c>
      <c r="AW43" s="13">
        <f>SUMIFS('Retiro Mensual'!$E$2:$E$2629,'Retiro Mensual'!$A$2:$A$2629,AW$4,'Retiro Mensual'!$B$2:$B$2629,$B43,'Retiro Mensual'!$C$2:$C$2629,AW$5)</f>
        <v>345808.9645</v>
      </c>
      <c r="AX43" s="13">
        <f>SUMIFS('Retiro Mensual'!$E$2:$E$2629,'Retiro Mensual'!$A$2:$A$2629,AX$4,'Retiro Mensual'!$B$2:$B$2629,$B43,'Retiro Mensual'!$C$2:$C$2629,AX$5)</f>
        <v>337052.49969999999</v>
      </c>
      <c r="AY43" s="14">
        <f>SUMIFS('Retiro Mensual'!$E$2:$E$2629,'Retiro Mensual'!$A$2:$A$2629,AY$4,'Retiro Mensual'!$B$2:$B$2629,$B43,'Retiro Mensual'!$C$2:$C$2629,AY$5)</f>
        <v>330747.60590000002</v>
      </c>
      <c r="AZ43" s="12">
        <f>SUMIFS('Retiro Mensual'!$E$2:$E$2629,'Retiro Mensual'!$A$2:$A$2629,AZ$4,'Retiro Mensual'!$B$2:$B$2629,$B43,'Retiro Mensual'!$C$2:$C$2629,AZ$5)</f>
        <v>650939.60649999999</v>
      </c>
      <c r="BA43" s="13">
        <f>SUMIFS('Retiro Mensual'!$E$2:$E$2629,'Retiro Mensual'!$A$2:$A$2629,BA$4,'Retiro Mensual'!$B$2:$B$2629,$B43,'Retiro Mensual'!$C$2:$C$2629,BA$5)</f>
        <v>570718.17180000001</v>
      </c>
      <c r="BB43" s="13">
        <f>SUMIFS('Retiro Mensual'!$E$2:$E$2629,'Retiro Mensual'!$A$2:$A$2629,BB$4,'Retiro Mensual'!$B$2:$B$2629,$B43,'Retiro Mensual'!$C$2:$C$2629,BB$5)</f>
        <v>657264.90960000001</v>
      </c>
      <c r="BC43" s="13">
        <f>SUMIFS('Retiro Mensual'!$E$2:$E$2629,'Retiro Mensual'!$A$2:$A$2629,BC$4,'Retiro Mensual'!$B$2:$B$2629,$B43,'Retiro Mensual'!$C$2:$C$2629,BC$5)</f>
        <v>574075.32039999997</v>
      </c>
      <c r="BD43" s="13">
        <f>SUMIFS('Retiro Mensual'!$E$2:$E$2629,'Retiro Mensual'!$A$2:$A$2629,BD$4,'Retiro Mensual'!$B$2:$B$2629,$B43,'Retiro Mensual'!$C$2:$C$2629,BD$5)</f>
        <v>553827.85499999998</v>
      </c>
      <c r="BE43" s="13">
        <f>SUMIFS('Retiro Mensual'!$E$2:$E$2629,'Retiro Mensual'!$A$2:$A$2629,BE$4,'Retiro Mensual'!$B$2:$B$2629,$B43,'Retiro Mensual'!$C$2:$C$2629,BE$5)</f>
        <v>545096.62450000003</v>
      </c>
      <c r="BF43" s="13">
        <f>SUMIFS('Retiro Mensual'!$E$2:$E$2629,'Retiro Mensual'!$A$2:$A$2629,BF$4,'Retiro Mensual'!$B$2:$B$2629,$B43,'Retiro Mensual'!$C$2:$C$2629,BF$5)</f>
        <v>557689.18909999996</v>
      </c>
      <c r="BG43" s="13">
        <f>SUMIFS('Retiro Mensual'!$E$2:$E$2629,'Retiro Mensual'!$A$2:$A$2629,BG$4,'Retiro Mensual'!$B$2:$B$2629,$B43,'Retiro Mensual'!$C$2:$C$2629,BG$5)</f>
        <v>514736.84370000003</v>
      </c>
      <c r="BH43" s="13">
        <f>SUMIFS('Retiro Mensual'!$E$2:$E$2629,'Retiro Mensual'!$A$2:$A$2629,BH$4,'Retiro Mensual'!$B$2:$B$2629,$B43,'Retiro Mensual'!$C$2:$C$2629,BH$5)</f>
        <v>464969.84340000001</v>
      </c>
      <c r="BI43" s="13">
        <f>SUMIFS('Retiro Mensual'!$E$2:$E$2629,'Retiro Mensual'!$A$2:$A$2629,BI$4,'Retiro Mensual'!$B$2:$B$2629,$B43,'Retiro Mensual'!$C$2:$C$2629,BI$5)</f>
        <v>379295.25709999999</v>
      </c>
      <c r="BJ43" s="13">
        <f>SUMIFS('Retiro Mensual'!$E$2:$E$2629,'Retiro Mensual'!$A$2:$A$2629,BJ$4,'Retiro Mensual'!$B$2:$B$2629,$B43,'Retiro Mensual'!$C$2:$C$2629,BJ$5)</f>
        <v>370405.95649999997</v>
      </c>
      <c r="BK43" s="14">
        <f>SUMIFS('Retiro Mensual'!$E$2:$E$2629,'Retiro Mensual'!$A$2:$A$2629,BK$4,'Retiro Mensual'!$B$2:$B$2629,$B43,'Retiro Mensual'!$C$2:$C$2629,BK$5)</f>
        <v>404931.46500000003</v>
      </c>
      <c r="BL43" s="12">
        <f>SUMIFS('Retiro Mensual'!$E$2:$E$2629,'Retiro Mensual'!$A$2:$A$2629,BL$4,'Retiro Mensual'!$B$2:$B$2629,$B43,'Retiro Mensual'!$C$2:$C$2629,BL$5)</f>
        <v>651184.23670000001</v>
      </c>
      <c r="BM43" s="13">
        <f>SUMIFS('Retiro Mensual'!$E$2:$E$2629,'Retiro Mensual'!$A$2:$A$2629,BM$4,'Retiro Mensual'!$B$2:$B$2629,$B43,'Retiro Mensual'!$C$2:$C$2629,BM$5)</f>
        <v>586380.33849999995</v>
      </c>
      <c r="BN43" s="13">
        <f>SUMIFS('Retiro Mensual'!$E$2:$E$2629,'Retiro Mensual'!$A$2:$A$2629,BN$4,'Retiro Mensual'!$B$2:$B$2629,$B43,'Retiro Mensual'!$C$2:$C$2629,BN$5)</f>
        <v>655061.22470000002</v>
      </c>
      <c r="BO43" s="13">
        <f>SUMIFS('Retiro Mensual'!$E$2:$E$2629,'Retiro Mensual'!$A$2:$A$2629,BO$4,'Retiro Mensual'!$B$2:$B$2629,$B43,'Retiro Mensual'!$C$2:$C$2629,BO$5)</f>
        <v>566457.55279999995</v>
      </c>
      <c r="BP43" s="13">
        <f>SUMIFS('Retiro Mensual'!$E$2:$E$2629,'Retiro Mensual'!$A$2:$A$2629,BP$4,'Retiro Mensual'!$B$2:$B$2629,$B43,'Retiro Mensual'!$C$2:$C$2629,BP$5)</f>
        <v>570590.80420000001</v>
      </c>
      <c r="BQ43" s="13">
        <f>SUMIFS('Retiro Mensual'!$E$2:$E$2629,'Retiro Mensual'!$A$2:$A$2629,BQ$4,'Retiro Mensual'!$B$2:$B$2629,$B43,'Retiro Mensual'!$C$2:$C$2629,BQ$5)</f>
        <v>594198.23160000006</v>
      </c>
      <c r="BR43" s="13">
        <f>SUMIFS('Retiro Mensual'!$E$2:$E$2629,'Retiro Mensual'!$A$2:$A$2629,BR$4,'Retiro Mensual'!$B$2:$B$2629,$B43,'Retiro Mensual'!$C$2:$C$2629,BR$5)</f>
        <v>599417.38269999996</v>
      </c>
      <c r="BS43" s="13">
        <f>SUMIFS('Retiro Mensual'!$E$2:$E$2629,'Retiro Mensual'!$A$2:$A$2629,BS$4,'Retiro Mensual'!$B$2:$B$2629,$B43,'Retiro Mensual'!$C$2:$C$2629,BS$5)</f>
        <v>569808.96909999999</v>
      </c>
      <c r="BT43" s="13">
        <f>SUMIFS('Retiro Mensual'!$E$2:$E$2629,'Retiro Mensual'!$A$2:$A$2629,BT$4,'Retiro Mensual'!$B$2:$B$2629,$B43,'Retiro Mensual'!$C$2:$C$2629,BT$5)</f>
        <v>486397.57079999999</v>
      </c>
      <c r="BU43" s="13">
        <f>SUMIFS('Retiro Mensual'!$E$2:$E$2629,'Retiro Mensual'!$A$2:$A$2629,BU$4,'Retiro Mensual'!$B$2:$B$2629,$B43,'Retiro Mensual'!$C$2:$C$2629,BU$5)</f>
        <v>398497.80900000001</v>
      </c>
      <c r="BV43" s="13">
        <f>SUMIFS('Retiro Mensual'!$E$2:$E$2629,'Retiro Mensual'!$A$2:$A$2629,BV$4,'Retiro Mensual'!$B$2:$B$2629,$B43,'Retiro Mensual'!$C$2:$C$2629,BV$5)</f>
        <v>404871.23910000001</v>
      </c>
      <c r="BW43" s="14">
        <f>SUMIFS('Retiro Mensual'!$E$2:$E$2629,'Retiro Mensual'!$A$2:$A$2629,BW$4,'Retiro Mensual'!$B$2:$B$2629,$B43,'Retiro Mensual'!$C$2:$C$2629,BW$5)</f>
        <v>436204.69089999999</v>
      </c>
      <c r="BX43" s="13"/>
      <c r="BY43" s="12">
        <f>SUMIFS('Compra Ventas'!$E$2:$E$2700,'Compra Ventas'!$A$2:$A$2700,BY$4,'Compra Ventas'!$B$2:$B$2700,$B43,'Compra Ventas'!$C$2:$C$2700,BY$5)</f>
        <v>0</v>
      </c>
      <c r="BZ43" s="13">
        <f>SUMIFS('Compra Ventas'!$E$2:$E$2700,'Compra Ventas'!$A$2:$A$2700,BZ$4,'Compra Ventas'!$B$2:$B$2700,$B43,'Compra Ventas'!$C$2:$C$2700,BZ$5)</f>
        <v>0</v>
      </c>
      <c r="CA43" s="13">
        <f>SUMIFS('Compra Ventas'!$E$2:$E$2700,'Compra Ventas'!$A$2:$A$2700,CA$4,'Compra Ventas'!$B$2:$B$2700,$B43,'Compra Ventas'!$C$2:$C$2700,CA$5)</f>
        <v>0</v>
      </c>
      <c r="CB43" s="13">
        <f>SUMIFS('Compra Ventas'!$E$2:$E$2700,'Compra Ventas'!$A$2:$A$2700,CB$4,'Compra Ventas'!$B$2:$B$2700,$B43,'Compra Ventas'!$C$2:$C$2700,CB$5)</f>
        <v>0</v>
      </c>
      <c r="CC43" s="13">
        <f>SUMIFS('Compra Ventas'!$E$2:$E$2700,'Compra Ventas'!$A$2:$A$2700,CC$4,'Compra Ventas'!$B$2:$B$2700,$B43,'Compra Ventas'!$C$2:$C$2700,CC$5)</f>
        <v>0</v>
      </c>
      <c r="CD43" s="13">
        <f>SUMIFS('Compra Ventas'!$E$2:$E$2700,'Compra Ventas'!$A$2:$A$2700,CD$4,'Compra Ventas'!$B$2:$B$2700,$B43,'Compra Ventas'!$C$2:$C$2700,CD$5)</f>
        <v>0</v>
      </c>
      <c r="CE43" s="13">
        <f>SUMIFS('Compra Ventas'!$E$2:$E$2700,'Compra Ventas'!$A$2:$A$2700,CE$4,'Compra Ventas'!$B$2:$B$2700,$B43,'Compra Ventas'!$C$2:$C$2700,CE$5)</f>
        <v>0</v>
      </c>
      <c r="CF43" s="13">
        <f>SUMIFS('Compra Ventas'!$E$2:$E$2700,'Compra Ventas'!$A$2:$A$2700,CF$4,'Compra Ventas'!$B$2:$B$2700,$B43,'Compra Ventas'!$C$2:$C$2700,CF$5)</f>
        <v>0</v>
      </c>
      <c r="CG43" s="13">
        <f>SUMIFS('Compra Ventas'!$E$2:$E$2700,'Compra Ventas'!$A$2:$A$2700,CG$4,'Compra Ventas'!$B$2:$B$2700,$B43,'Compra Ventas'!$C$2:$C$2700,CG$5)</f>
        <v>0</v>
      </c>
      <c r="CH43" s="13">
        <f>SUMIFS('Compra Ventas'!$E$2:$E$2700,'Compra Ventas'!$A$2:$A$2700,CH$4,'Compra Ventas'!$B$2:$B$2700,$B43,'Compra Ventas'!$C$2:$C$2700,CH$5)</f>
        <v>0</v>
      </c>
      <c r="CI43" s="13">
        <f>SUMIFS('Compra Ventas'!$E$2:$E$2700,'Compra Ventas'!$A$2:$A$2700,CI$4,'Compra Ventas'!$B$2:$B$2700,$B43,'Compra Ventas'!$C$2:$C$2700,CI$5)</f>
        <v>0</v>
      </c>
      <c r="CJ43" s="14">
        <f>SUMIFS('Compra Ventas'!$E$2:$E$2700,'Compra Ventas'!$A$2:$A$2700,CJ$4,'Compra Ventas'!$B$2:$B$2700,$B43,'Compra Ventas'!$C$2:$C$2700,CJ$5)</f>
        <v>0</v>
      </c>
      <c r="CK43" s="12">
        <f>SUMIFS('Compra Ventas'!$E$2:$E$2700,'Compra Ventas'!$A$2:$A$2700,CK$4,'Compra Ventas'!$B$2:$B$2700,$B43,'Compra Ventas'!$C$2:$C$2700,CK$5)</f>
        <v>0</v>
      </c>
      <c r="CL43" s="13">
        <f>SUMIFS('Compra Ventas'!$E$2:$E$2700,'Compra Ventas'!$A$2:$A$2700,CL$4,'Compra Ventas'!$B$2:$B$2700,$B43,'Compra Ventas'!$C$2:$C$2700,CL$5)</f>
        <v>0</v>
      </c>
      <c r="CM43" s="13">
        <f>SUMIFS('Compra Ventas'!$E$2:$E$2700,'Compra Ventas'!$A$2:$A$2700,CM$4,'Compra Ventas'!$B$2:$B$2700,$B43,'Compra Ventas'!$C$2:$C$2700,CM$5)</f>
        <v>0</v>
      </c>
      <c r="CN43" s="13">
        <f>SUMIFS('Compra Ventas'!$E$2:$E$2700,'Compra Ventas'!$A$2:$A$2700,CN$4,'Compra Ventas'!$B$2:$B$2700,$B43,'Compra Ventas'!$C$2:$C$2700,CN$5)</f>
        <v>0</v>
      </c>
      <c r="CO43" s="13">
        <f>SUMIFS('Compra Ventas'!$E$2:$E$2700,'Compra Ventas'!$A$2:$A$2700,CO$4,'Compra Ventas'!$B$2:$B$2700,$B43,'Compra Ventas'!$C$2:$C$2700,CO$5)</f>
        <v>0</v>
      </c>
      <c r="CP43" s="13">
        <f>SUMIFS('Compra Ventas'!$E$2:$E$2700,'Compra Ventas'!$A$2:$A$2700,CP$4,'Compra Ventas'!$B$2:$B$2700,$B43,'Compra Ventas'!$C$2:$C$2700,CP$5)</f>
        <v>0</v>
      </c>
      <c r="CQ43" s="13">
        <f>SUMIFS('Compra Ventas'!$E$2:$E$2700,'Compra Ventas'!$A$2:$A$2700,CQ$4,'Compra Ventas'!$B$2:$B$2700,$B43,'Compra Ventas'!$C$2:$C$2700,CQ$5)</f>
        <v>0</v>
      </c>
      <c r="CR43" s="13">
        <f>SUMIFS('Compra Ventas'!$E$2:$E$2700,'Compra Ventas'!$A$2:$A$2700,CR$4,'Compra Ventas'!$B$2:$B$2700,$B43,'Compra Ventas'!$C$2:$C$2700,CR$5)</f>
        <v>0</v>
      </c>
      <c r="CS43" s="13">
        <f>SUMIFS('Compra Ventas'!$E$2:$E$2700,'Compra Ventas'!$A$2:$A$2700,CS$4,'Compra Ventas'!$B$2:$B$2700,$B43,'Compra Ventas'!$C$2:$C$2700,CS$5)</f>
        <v>0</v>
      </c>
      <c r="CT43" s="13">
        <f>SUMIFS('Compra Ventas'!$E$2:$E$2700,'Compra Ventas'!$A$2:$A$2700,CT$4,'Compra Ventas'!$B$2:$B$2700,$B43,'Compra Ventas'!$C$2:$C$2700,CT$5)</f>
        <v>0</v>
      </c>
      <c r="CU43" s="13">
        <f>SUMIFS('Compra Ventas'!$E$2:$E$2700,'Compra Ventas'!$A$2:$A$2700,CU$4,'Compra Ventas'!$B$2:$B$2700,$B43,'Compra Ventas'!$C$2:$C$2700,CU$5)</f>
        <v>0</v>
      </c>
      <c r="CV43" s="14">
        <f>SUMIFS('Compra Ventas'!$E$2:$E$2700,'Compra Ventas'!$A$2:$A$2700,CV$4,'Compra Ventas'!$B$2:$B$2700,$B43,'Compra Ventas'!$C$2:$C$2700,CV$5)</f>
        <v>0</v>
      </c>
      <c r="CW43" s="12">
        <f>SUMIFS('Compra Ventas'!$E$2:$E$2700,'Compra Ventas'!$A$2:$A$2700,CW$4,'Compra Ventas'!$B$2:$B$2700,$B43,'Compra Ventas'!$C$2:$C$2700,CW$5)</f>
        <v>0</v>
      </c>
      <c r="CX43" s="13">
        <f>SUMIFS('Compra Ventas'!$E$2:$E$2700,'Compra Ventas'!$A$2:$A$2700,CX$4,'Compra Ventas'!$B$2:$B$2700,$B43,'Compra Ventas'!$C$2:$C$2700,CX$5)</f>
        <v>0</v>
      </c>
      <c r="CY43" s="13">
        <f>SUMIFS('Compra Ventas'!$E$2:$E$2700,'Compra Ventas'!$A$2:$A$2700,CY$4,'Compra Ventas'!$B$2:$B$2700,$B43,'Compra Ventas'!$C$2:$C$2700,CY$5)</f>
        <v>0</v>
      </c>
      <c r="CZ43" s="13">
        <f>SUMIFS('Compra Ventas'!$E$2:$E$2700,'Compra Ventas'!$A$2:$A$2700,CZ$4,'Compra Ventas'!$B$2:$B$2700,$B43,'Compra Ventas'!$C$2:$C$2700,CZ$5)</f>
        <v>0</v>
      </c>
      <c r="DA43" s="13">
        <f>SUMIFS('Compra Ventas'!$E$2:$E$2700,'Compra Ventas'!$A$2:$A$2700,DA$4,'Compra Ventas'!$B$2:$B$2700,$B43,'Compra Ventas'!$C$2:$C$2700,DA$5)</f>
        <v>0</v>
      </c>
      <c r="DB43" s="13">
        <f>SUMIFS('Compra Ventas'!$E$2:$E$2700,'Compra Ventas'!$A$2:$A$2700,DB$4,'Compra Ventas'!$B$2:$B$2700,$B43,'Compra Ventas'!$C$2:$C$2700,DB$5)</f>
        <v>0</v>
      </c>
      <c r="DC43" s="13">
        <f>SUMIFS('Compra Ventas'!$E$2:$E$2700,'Compra Ventas'!$A$2:$A$2700,DC$4,'Compra Ventas'!$B$2:$B$2700,$B43,'Compra Ventas'!$C$2:$C$2700,DC$5)</f>
        <v>0</v>
      </c>
      <c r="DD43" s="13">
        <f>SUMIFS('Compra Ventas'!$E$2:$E$2700,'Compra Ventas'!$A$2:$A$2700,DD$4,'Compra Ventas'!$B$2:$B$2700,$B43,'Compra Ventas'!$C$2:$C$2700,DD$5)</f>
        <v>0</v>
      </c>
      <c r="DE43" s="13">
        <f>SUMIFS('Compra Ventas'!$E$2:$E$2700,'Compra Ventas'!$A$2:$A$2700,DE$4,'Compra Ventas'!$B$2:$B$2700,$B43,'Compra Ventas'!$C$2:$C$2700,DE$5)</f>
        <v>0</v>
      </c>
      <c r="DF43" s="13">
        <f>SUMIFS('Compra Ventas'!$E$2:$E$2700,'Compra Ventas'!$A$2:$A$2700,DF$4,'Compra Ventas'!$B$2:$B$2700,$B43,'Compra Ventas'!$C$2:$C$2700,DF$5)</f>
        <v>0</v>
      </c>
      <c r="DG43" s="13">
        <f>SUMIFS('Compra Ventas'!$E$2:$E$2700,'Compra Ventas'!$A$2:$A$2700,DG$4,'Compra Ventas'!$B$2:$B$2700,$B43,'Compra Ventas'!$C$2:$C$2700,DG$5)</f>
        <v>0</v>
      </c>
      <c r="DH43" s="14">
        <f>SUMIFS('Compra Ventas'!$E$2:$E$2700,'Compra Ventas'!$A$2:$A$2700,DH$4,'Compra Ventas'!$B$2:$B$2700,$B43,'Compra Ventas'!$C$2:$C$2700,DH$5)</f>
        <v>0</v>
      </c>
      <c r="DI43" s="84"/>
      <c r="DJ43" s="98">
        <f>SUMIFS('Ajuste Ciclado'!D$5:D$47,'Ajuste Ciclado'!$C$5:$C$47,Balance!DJ$4,'Ajuste Ciclado'!$B$5:$B$47,Balance!$B43)</f>
        <v>0</v>
      </c>
      <c r="DK43" s="99">
        <f>SUMIFS('Ajuste Ciclado'!E$5:E$47,'Ajuste Ciclado'!$C$5:$C$47,Balance!DK$4,'Ajuste Ciclado'!$B$5:$B$47,Balance!$B43)</f>
        <v>0</v>
      </c>
      <c r="DL43" s="99">
        <f>SUMIFS('Ajuste Ciclado'!F$5:F$47,'Ajuste Ciclado'!$C$5:$C$47,Balance!DL$4,'Ajuste Ciclado'!$B$5:$B$47,Balance!$B43)</f>
        <v>0</v>
      </c>
      <c r="DM43" s="99">
        <f>SUMIFS('Ajuste Ciclado'!G$5:G$47,'Ajuste Ciclado'!$C$5:$C$47,Balance!DM$4,'Ajuste Ciclado'!$B$5:$B$47,Balance!$B43)</f>
        <v>0</v>
      </c>
      <c r="DN43" s="99">
        <f>SUMIFS('Ajuste Ciclado'!H$5:H$47,'Ajuste Ciclado'!$C$5:$C$47,Balance!DN$4,'Ajuste Ciclado'!$B$5:$B$47,Balance!$B43)</f>
        <v>0</v>
      </c>
      <c r="DO43" s="99">
        <f>SUMIFS('Ajuste Ciclado'!I$5:I$47,'Ajuste Ciclado'!$C$5:$C$47,Balance!DO$4,'Ajuste Ciclado'!$B$5:$B$47,Balance!$B43)</f>
        <v>0</v>
      </c>
      <c r="DP43" s="99">
        <f>SUMIFS('Ajuste Ciclado'!J$5:J$47,'Ajuste Ciclado'!$C$5:$C$47,Balance!DP$4,'Ajuste Ciclado'!$B$5:$B$47,Balance!$B43)</f>
        <v>0</v>
      </c>
      <c r="DQ43" s="99">
        <f>SUMIFS('Ajuste Ciclado'!K$5:K$47,'Ajuste Ciclado'!$C$5:$C$47,Balance!DQ$4,'Ajuste Ciclado'!$B$5:$B$47,Balance!$B43)</f>
        <v>0</v>
      </c>
      <c r="DR43" s="99">
        <f>SUMIFS('Ajuste Ciclado'!L$5:L$47,'Ajuste Ciclado'!$C$5:$C$47,Balance!DR$4,'Ajuste Ciclado'!$B$5:$B$47,Balance!$B43)</f>
        <v>0</v>
      </c>
      <c r="DS43" s="99">
        <f>SUMIFS('Ajuste Ciclado'!M$5:M$47,'Ajuste Ciclado'!$C$5:$C$47,Balance!DS$4,'Ajuste Ciclado'!$B$5:$B$47,Balance!$B43)</f>
        <v>0</v>
      </c>
      <c r="DT43" s="99">
        <f>SUMIFS('Ajuste Ciclado'!N$5:N$47,'Ajuste Ciclado'!$C$5:$C$47,Balance!DT$4,'Ajuste Ciclado'!$B$5:$B$47,Balance!$B43)</f>
        <v>0</v>
      </c>
      <c r="DU43" s="100">
        <f>SUMIFS('Ajuste Ciclado'!O$5:O$47,'Ajuste Ciclado'!$C$5:$C$47,Balance!DU$4,'Ajuste Ciclado'!$B$5:$B$47,Balance!$B43)</f>
        <v>0</v>
      </c>
      <c r="DV43" s="98">
        <f>SUMIFS('Ajuste Ciclado'!D$5:D$47,'Ajuste Ciclado'!$C$5:$C$47,Balance!DV$4,'Ajuste Ciclado'!$B$5:$B$47,Balance!$B43)</f>
        <v>0</v>
      </c>
      <c r="DW43" s="99">
        <f>SUMIFS('Ajuste Ciclado'!E$5:E$47,'Ajuste Ciclado'!$C$5:$C$47,Balance!DW$4,'Ajuste Ciclado'!$B$5:$B$47,Balance!$B43)</f>
        <v>0</v>
      </c>
      <c r="DX43" s="99">
        <f>SUMIFS('Ajuste Ciclado'!F$5:F$47,'Ajuste Ciclado'!$C$5:$C$47,Balance!DX$4,'Ajuste Ciclado'!$B$5:$B$47,Balance!$B43)</f>
        <v>0</v>
      </c>
      <c r="DY43" s="99">
        <f>SUMIFS('Ajuste Ciclado'!G$5:G$47,'Ajuste Ciclado'!$C$5:$C$47,Balance!DY$4,'Ajuste Ciclado'!$B$5:$B$47,Balance!$B43)</f>
        <v>0</v>
      </c>
      <c r="DZ43" s="99">
        <f>SUMIFS('Ajuste Ciclado'!H$5:H$47,'Ajuste Ciclado'!$C$5:$C$47,Balance!DZ$4,'Ajuste Ciclado'!$B$5:$B$47,Balance!$B43)</f>
        <v>0</v>
      </c>
      <c r="EA43" s="99">
        <f>SUMIFS('Ajuste Ciclado'!I$5:I$47,'Ajuste Ciclado'!$C$5:$C$47,Balance!EA$4,'Ajuste Ciclado'!$B$5:$B$47,Balance!$B43)</f>
        <v>0</v>
      </c>
      <c r="EB43" s="99">
        <f>SUMIFS('Ajuste Ciclado'!J$5:J$47,'Ajuste Ciclado'!$C$5:$C$47,Balance!EB$4,'Ajuste Ciclado'!$B$5:$B$47,Balance!$B43)</f>
        <v>0</v>
      </c>
      <c r="EC43" s="99">
        <f>SUMIFS('Ajuste Ciclado'!K$5:K$47,'Ajuste Ciclado'!$C$5:$C$47,Balance!EC$4,'Ajuste Ciclado'!$B$5:$B$47,Balance!$B43)</f>
        <v>0</v>
      </c>
      <c r="ED43" s="99">
        <f>SUMIFS('Ajuste Ciclado'!L$5:L$47,'Ajuste Ciclado'!$C$5:$C$47,Balance!ED$4,'Ajuste Ciclado'!$B$5:$B$47,Balance!$B43)</f>
        <v>0</v>
      </c>
      <c r="EE43" s="99">
        <f>SUMIFS('Ajuste Ciclado'!M$5:M$47,'Ajuste Ciclado'!$C$5:$C$47,Balance!EE$4,'Ajuste Ciclado'!$B$5:$B$47,Balance!$B43)</f>
        <v>0</v>
      </c>
      <c r="EF43" s="99">
        <f>SUMIFS('Ajuste Ciclado'!N$5:N$47,'Ajuste Ciclado'!$C$5:$C$47,Balance!EF$4,'Ajuste Ciclado'!$B$5:$B$47,Balance!$B43)</f>
        <v>0</v>
      </c>
      <c r="EG43" s="100">
        <f>SUMIFS('Ajuste Ciclado'!O$5:O$47,'Ajuste Ciclado'!$C$5:$C$47,Balance!EG$4,'Ajuste Ciclado'!$B$5:$B$47,Balance!$B43)</f>
        <v>0</v>
      </c>
      <c r="EH43" s="98">
        <f>SUMIFS('Ajuste Ciclado'!D$5:D$47,'Ajuste Ciclado'!$C$5:$C$47,Balance!EH$4,'Ajuste Ciclado'!$B$5:$B$47,Balance!$B43)</f>
        <v>0</v>
      </c>
      <c r="EI43" s="99">
        <f>SUMIFS('Ajuste Ciclado'!E$5:E$47,'Ajuste Ciclado'!$C$5:$C$47,Balance!EI$4,'Ajuste Ciclado'!$B$5:$B$47,Balance!$B43)</f>
        <v>0</v>
      </c>
      <c r="EJ43" s="99">
        <f>SUMIFS('Ajuste Ciclado'!F$5:F$47,'Ajuste Ciclado'!$C$5:$C$47,Balance!EJ$4,'Ajuste Ciclado'!$B$5:$B$47,Balance!$B43)</f>
        <v>0</v>
      </c>
      <c r="EK43" s="99">
        <f>SUMIFS('Ajuste Ciclado'!G$5:G$47,'Ajuste Ciclado'!$C$5:$C$47,Balance!EK$4,'Ajuste Ciclado'!$B$5:$B$47,Balance!$B43)</f>
        <v>0</v>
      </c>
      <c r="EL43" s="99">
        <f>SUMIFS('Ajuste Ciclado'!H$5:H$47,'Ajuste Ciclado'!$C$5:$C$47,Balance!EL$4,'Ajuste Ciclado'!$B$5:$B$47,Balance!$B43)</f>
        <v>0</v>
      </c>
      <c r="EM43" s="99">
        <f>SUMIFS('Ajuste Ciclado'!I$5:I$47,'Ajuste Ciclado'!$C$5:$C$47,Balance!EM$4,'Ajuste Ciclado'!$B$5:$B$47,Balance!$B43)</f>
        <v>0</v>
      </c>
      <c r="EN43" s="99">
        <f>SUMIFS('Ajuste Ciclado'!J$5:J$47,'Ajuste Ciclado'!$C$5:$C$47,Balance!EN$4,'Ajuste Ciclado'!$B$5:$B$47,Balance!$B43)</f>
        <v>0</v>
      </c>
      <c r="EO43" s="99">
        <f>SUMIFS('Ajuste Ciclado'!K$5:K$47,'Ajuste Ciclado'!$C$5:$C$47,Balance!EO$4,'Ajuste Ciclado'!$B$5:$B$47,Balance!$B43)</f>
        <v>0</v>
      </c>
      <c r="EP43" s="99">
        <f>SUMIFS('Ajuste Ciclado'!L$5:L$47,'Ajuste Ciclado'!$C$5:$C$47,Balance!EP$4,'Ajuste Ciclado'!$B$5:$B$47,Balance!$B43)</f>
        <v>0</v>
      </c>
      <c r="EQ43" s="99">
        <f>SUMIFS('Ajuste Ciclado'!M$5:M$47,'Ajuste Ciclado'!$C$5:$C$47,Balance!EQ$4,'Ajuste Ciclado'!$B$5:$B$47,Balance!$B43)</f>
        <v>0</v>
      </c>
      <c r="ER43" s="99">
        <f>SUMIFS('Ajuste Ciclado'!N$5:N$47,'Ajuste Ciclado'!$C$5:$C$47,Balance!ER$4,'Ajuste Ciclado'!$B$5:$B$47,Balance!$B43)</f>
        <v>0</v>
      </c>
      <c r="ES43" s="100">
        <f>SUMIFS('Ajuste Ciclado'!O$5:O$47,'Ajuste Ciclado'!$C$5:$C$47,Balance!ES$4,'Ajuste Ciclado'!$B$5:$B$47,Balance!$B43)</f>
        <v>0</v>
      </c>
      <c r="ET43" s="84"/>
      <c r="EU43" s="12">
        <f t="shared" si="129"/>
        <v>1096743.2199415511</v>
      </c>
      <c r="EV43" s="13">
        <f t="shared" si="93"/>
        <v>1091242.9380414069</v>
      </c>
      <c r="EW43" s="13">
        <f t="shared" si="94"/>
        <v>1653893.850895708</v>
      </c>
      <c r="EX43" s="13">
        <f t="shared" si="95"/>
        <v>1451686.1425495411</v>
      </c>
      <c r="EY43" s="13">
        <f t="shared" si="96"/>
        <v>1881138.5817052103</v>
      </c>
      <c r="EZ43" s="13">
        <f t="shared" si="97"/>
        <v>2921354.8081052378</v>
      </c>
      <c r="FA43" s="13">
        <f t="shared" si="98"/>
        <v>2499031.3103561089</v>
      </c>
      <c r="FB43" s="13">
        <f t="shared" si="99"/>
        <v>2072931.7274062829</v>
      </c>
      <c r="FC43" s="13">
        <f t="shared" si="100"/>
        <v>1445344.7973613821</v>
      </c>
      <c r="FD43" s="13">
        <f t="shared" si="101"/>
        <v>1825031.634883703</v>
      </c>
      <c r="FE43" s="13">
        <f t="shared" si="102"/>
        <v>1270573.713566144</v>
      </c>
      <c r="FF43" s="14">
        <f t="shared" si="103"/>
        <v>1104080.8481595288</v>
      </c>
      <c r="FG43" s="12">
        <f t="shared" si="104"/>
        <v>1096790.899825277</v>
      </c>
      <c r="FH43" s="13">
        <f t="shared" si="105"/>
        <v>1093399.4244086831</v>
      </c>
      <c r="FI43" s="13">
        <f t="shared" si="106"/>
        <v>1651667.188027198</v>
      </c>
      <c r="FJ43" s="13">
        <f t="shared" si="107"/>
        <v>1476880.0920865992</v>
      </c>
      <c r="FK43" s="13">
        <f t="shared" si="108"/>
        <v>1853747.1515217698</v>
      </c>
      <c r="FL43" s="13">
        <f t="shared" si="109"/>
        <v>2921460.8065969669</v>
      </c>
      <c r="FM43" s="13">
        <f t="shared" si="110"/>
        <v>2518018.4257704169</v>
      </c>
      <c r="FN43" s="13">
        <f t="shared" si="111"/>
        <v>2079811.4059193321</v>
      </c>
      <c r="FO43" s="13">
        <f t="shared" si="112"/>
        <v>1467178.341654066</v>
      </c>
      <c r="FP43" s="13">
        <f t="shared" si="113"/>
        <v>1870680.02980327</v>
      </c>
      <c r="FQ43" s="13">
        <f t="shared" si="114"/>
        <v>1316150.9332461739</v>
      </c>
      <c r="FR43" s="14">
        <f t="shared" si="115"/>
        <v>1117343.9794054609</v>
      </c>
      <c r="FS43" s="12">
        <f t="shared" si="116"/>
        <v>1096869.3546474259</v>
      </c>
      <c r="FT43" s="13">
        <f t="shared" si="117"/>
        <v>1077009.845733793</v>
      </c>
      <c r="FU43" s="13">
        <f t="shared" si="118"/>
        <v>1645725.1061997218</v>
      </c>
      <c r="FV43" s="13">
        <f t="shared" si="119"/>
        <v>1473981.8680319882</v>
      </c>
      <c r="FW43" s="13">
        <f t="shared" si="120"/>
        <v>1903484.282733798</v>
      </c>
      <c r="FX43" s="13">
        <f t="shared" si="121"/>
        <v>3042081.2002142579</v>
      </c>
      <c r="FY43" s="13">
        <f t="shared" si="122"/>
        <v>2641724.2576252259</v>
      </c>
      <c r="FZ43" s="13">
        <f t="shared" si="123"/>
        <v>2174935.2682645302</v>
      </c>
      <c r="GA43" s="13">
        <f t="shared" si="124"/>
        <v>1495424.453505361</v>
      </c>
      <c r="GB43" s="13">
        <f t="shared" si="125"/>
        <v>1964625.3224803051</v>
      </c>
      <c r="GC43" s="13">
        <f t="shared" si="126"/>
        <v>1365058.299835857</v>
      </c>
      <c r="GD43" s="14">
        <f t="shared" si="127"/>
        <v>1127234.6988551819</v>
      </c>
      <c r="GE43" s="84"/>
      <c r="GF43" s="12">
        <f t="shared" si="130"/>
        <v>20313053.572971802</v>
      </c>
      <c r="GG43" s="13">
        <f t="shared" si="130"/>
        <v>20463128.678265214</v>
      </c>
      <c r="GH43" s="14">
        <f t="shared" si="130"/>
        <v>21008153.958127446</v>
      </c>
      <c r="GI43" s="6">
        <f t="shared" si="131"/>
        <v>1</v>
      </c>
      <c r="GJ43" s="12">
        <f t="shared" si="132"/>
        <v>0</v>
      </c>
      <c r="GK43" s="13">
        <f t="shared" si="133"/>
        <v>0</v>
      </c>
      <c r="GL43" s="14">
        <f t="shared" si="134"/>
        <v>0</v>
      </c>
      <c r="GM43" s="84"/>
      <c r="GN43" s="66">
        <f t="shared" si="135"/>
        <v>0</v>
      </c>
      <c r="GO43" s="84"/>
      <c r="GP43" s="63" t="str" cm="1">
        <f t="array" ref="GP43">INDEX($GF$4:$GH$4,1,GI43)</f>
        <v>Sample 1</v>
      </c>
      <c r="GQ43" s="12">
        <f t="shared" si="142"/>
        <v>1091242.9380414069</v>
      </c>
      <c r="GR43" s="13">
        <f t="shared" si="142"/>
        <v>1096743.2199415511</v>
      </c>
      <c r="GS43" s="14">
        <f t="shared" si="142"/>
        <v>1104080.8481595288</v>
      </c>
      <c r="GT43" s="12">
        <f t="shared" si="143"/>
        <v>1093399.4244086831</v>
      </c>
      <c r="GU43" s="13">
        <f t="shared" si="143"/>
        <v>1096790.899825277</v>
      </c>
      <c r="GV43" s="14">
        <f t="shared" si="143"/>
        <v>1117343.9794054609</v>
      </c>
      <c r="GW43" s="12">
        <f t="shared" si="144"/>
        <v>1077009.845733793</v>
      </c>
      <c r="GX43" s="13">
        <f t="shared" si="144"/>
        <v>1096869.3546474259</v>
      </c>
      <c r="GY43" s="14">
        <f t="shared" si="144"/>
        <v>1127234.6988551819</v>
      </c>
      <c r="GZ43" s="84" t="str">
        <f t="shared" si="128"/>
        <v>Sample 1</v>
      </c>
      <c r="HA43" s="12">
        <f t="shared" si="139"/>
        <v>0</v>
      </c>
      <c r="HB43" s="13">
        <f t="shared" si="139"/>
        <v>0</v>
      </c>
      <c r="HC43" s="14">
        <f t="shared" si="139"/>
        <v>0</v>
      </c>
      <c r="HD43" s="6">
        <f t="shared" si="140"/>
        <v>0</v>
      </c>
      <c r="HE43" s="84" t="str">
        <f t="shared" si="141"/>
        <v>Ok</v>
      </c>
    </row>
    <row r="44" spans="2:213" hidden="1" x14ac:dyDescent="0.3">
      <c r="B44" s="84" t="s">
        <v>395</v>
      </c>
      <c r="C44" s="12">
        <f>SUMIFS(Inyecciones!$E$2:$E$14185,Inyecciones!$A$2:$A$14185,Balance!C$4,Inyecciones!$B$2:$B$14185,Balance!$B44,Inyecciones!$C$2:$C$14185,Balance!C$5)</f>
        <v>108685.0586722224</v>
      </c>
      <c r="D44" s="13">
        <f>SUMIFS(Inyecciones!$E$2:$E$14185,Inyecciones!$A$2:$A$14185,Balance!D$4,Inyecciones!$B$2:$B$14185,Balance!$B44,Inyecciones!$C$2:$C$14185,Balance!D$5)</f>
        <v>113249.2820820893</v>
      </c>
      <c r="E44" s="13">
        <f>SUMIFS(Inyecciones!$E$2:$E$14185,Inyecciones!$A$2:$A$14185,Balance!E$4,Inyecciones!$B$2:$B$14185,Balance!$B44,Inyecciones!$C$2:$C$14185,Balance!E$5)</f>
        <v>134526.116144245</v>
      </c>
      <c r="F44" s="13">
        <f>SUMIFS(Inyecciones!$E$2:$E$14185,Inyecciones!$A$2:$A$14185,Balance!F$4,Inyecciones!$B$2:$B$14185,Balance!$B44,Inyecciones!$C$2:$C$14185,Balance!F$5)</f>
        <v>115701.5799789857</v>
      </c>
      <c r="G44" s="13">
        <f>SUMIFS(Inyecciones!$E$2:$E$14185,Inyecciones!$A$2:$A$14185,Balance!G$4,Inyecciones!$B$2:$B$14185,Balance!$B44,Inyecciones!$C$2:$C$14185,Balance!G$5)</f>
        <v>116554.9121837838</v>
      </c>
      <c r="H44" s="13">
        <f>SUMIFS(Inyecciones!$E$2:$E$14185,Inyecciones!$A$2:$A$14185,Balance!H$4,Inyecciones!$B$2:$B$14185,Balance!$B44,Inyecciones!$C$2:$C$14185,Balance!H$5)</f>
        <v>104270.0747650805</v>
      </c>
      <c r="I44" s="13">
        <f>SUMIFS(Inyecciones!$E$2:$E$14185,Inyecciones!$A$2:$A$14185,Balance!I$4,Inyecciones!$B$2:$B$14185,Balance!$B44,Inyecciones!$C$2:$C$14185,Balance!I$5)</f>
        <v>60010.750539868939</v>
      </c>
      <c r="J44" s="13">
        <f>SUMIFS(Inyecciones!$E$2:$E$14185,Inyecciones!$A$2:$A$14185,Balance!J$4,Inyecciones!$B$2:$B$14185,Balance!$B44,Inyecciones!$C$2:$C$14185,Balance!J$5)</f>
        <v>28720.74238292377</v>
      </c>
      <c r="K44" s="13">
        <f>SUMIFS(Inyecciones!$E$2:$E$14185,Inyecciones!$A$2:$A$14185,Balance!K$4,Inyecciones!$B$2:$B$14185,Balance!$B44,Inyecciones!$C$2:$C$14185,Balance!K$5)</f>
        <v>21644.29966641805</v>
      </c>
      <c r="L44" s="13">
        <f>SUMIFS(Inyecciones!$E$2:$E$14185,Inyecciones!$A$2:$A$14185,Balance!L$4,Inyecciones!$B$2:$B$14185,Balance!$B44,Inyecciones!$C$2:$C$14185,Balance!L$5)</f>
        <v>13534.779850681631</v>
      </c>
      <c r="M44" s="13">
        <f>SUMIFS(Inyecciones!$E$2:$E$14185,Inyecciones!$A$2:$A$14185,Balance!M$4,Inyecciones!$B$2:$B$14185,Balance!$B44,Inyecciones!$C$2:$C$14185,Balance!M$5)</f>
        <v>56352.375335657169</v>
      </c>
      <c r="N44" s="14">
        <f>SUMIFS(Inyecciones!$E$2:$E$14185,Inyecciones!$A$2:$A$14185,Balance!N$4,Inyecciones!$B$2:$B$14185,Balance!$B44,Inyecciones!$C$2:$C$14185,Balance!N$5)</f>
        <v>19329.81246863068</v>
      </c>
      <c r="O44" s="12">
        <f>SUMIFS(Inyecciones!$E$2:$E$14185,Inyecciones!$A$2:$A$14185,Balance!O$4,Inyecciones!$B$2:$B$14185,Balance!$B44,Inyecciones!$C$2:$C$14185,Balance!O$5)</f>
        <v>108922.113303156</v>
      </c>
      <c r="P44" s="13">
        <f>SUMIFS(Inyecciones!$E$2:$E$14185,Inyecciones!$A$2:$A$14185,Balance!P$4,Inyecciones!$B$2:$B$14185,Balance!$B44,Inyecciones!$C$2:$C$14185,Balance!P$5)</f>
        <v>113785.6655136511</v>
      </c>
      <c r="Q44" s="13">
        <f>SUMIFS(Inyecciones!$E$2:$E$14185,Inyecciones!$A$2:$A$14185,Balance!Q$4,Inyecciones!$B$2:$B$14185,Balance!$B44,Inyecciones!$C$2:$C$14185,Balance!Q$5)</f>
        <v>135109.54162351391</v>
      </c>
      <c r="R44" s="13">
        <f>SUMIFS(Inyecciones!$E$2:$E$14185,Inyecciones!$A$2:$A$14185,Balance!R$4,Inyecciones!$B$2:$B$14185,Balance!$B44,Inyecciones!$C$2:$C$14185,Balance!R$5)</f>
        <v>116365.2669539715</v>
      </c>
      <c r="S44" s="13">
        <f>SUMIFS(Inyecciones!$E$2:$E$14185,Inyecciones!$A$2:$A$14185,Balance!S$4,Inyecciones!$B$2:$B$14185,Balance!$B44,Inyecciones!$C$2:$C$14185,Balance!S$5)</f>
        <v>116504.827098674</v>
      </c>
      <c r="T44" s="13">
        <f>SUMIFS(Inyecciones!$E$2:$E$14185,Inyecciones!$A$2:$A$14185,Balance!T$4,Inyecciones!$B$2:$B$14185,Balance!$B44,Inyecciones!$C$2:$C$14185,Balance!T$5)</f>
        <v>104767.3720168341</v>
      </c>
      <c r="U44" s="13">
        <f>SUMIFS(Inyecciones!$E$2:$E$14185,Inyecciones!$A$2:$A$14185,Balance!U$4,Inyecciones!$B$2:$B$14185,Balance!$B44,Inyecciones!$C$2:$C$14185,Balance!U$5)</f>
        <v>62689.305901724787</v>
      </c>
      <c r="V44" s="13">
        <f>SUMIFS(Inyecciones!$E$2:$E$14185,Inyecciones!$A$2:$A$14185,Balance!V$4,Inyecciones!$B$2:$B$14185,Balance!$B44,Inyecciones!$C$2:$C$14185,Balance!V$5)</f>
        <v>28454.427822863479</v>
      </c>
      <c r="W44" s="13">
        <f>SUMIFS(Inyecciones!$E$2:$E$14185,Inyecciones!$A$2:$A$14185,Balance!W$4,Inyecciones!$B$2:$B$14185,Balance!$B44,Inyecciones!$C$2:$C$14185,Balance!W$5)</f>
        <v>20920.820556659379</v>
      </c>
      <c r="X44" s="13">
        <f>SUMIFS(Inyecciones!$E$2:$E$14185,Inyecciones!$A$2:$A$14185,Balance!X$4,Inyecciones!$B$2:$B$14185,Balance!$B44,Inyecciones!$C$2:$C$14185,Balance!X$5)</f>
        <v>15501.524945249021</v>
      </c>
      <c r="Y44" s="13">
        <f>SUMIFS(Inyecciones!$E$2:$E$14185,Inyecciones!$A$2:$A$14185,Balance!Y$4,Inyecciones!$B$2:$B$14185,Balance!$B44,Inyecciones!$C$2:$C$14185,Balance!Y$5)</f>
        <v>57916.666233153162</v>
      </c>
      <c r="Z44" s="14">
        <f>SUMIFS(Inyecciones!$E$2:$E$14185,Inyecciones!$A$2:$A$14185,Balance!Z$4,Inyecciones!$B$2:$B$14185,Balance!$B44,Inyecciones!$C$2:$C$14185,Balance!Z$5)</f>
        <v>23444.532873604399</v>
      </c>
      <c r="AA44" s="12">
        <f>SUMIFS(Inyecciones!$E$2:$E$14185,Inyecciones!$A$2:$A$14185,Balance!AA$4,Inyecciones!$B$2:$B$14185,Balance!$B44,Inyecciones!$C$2:$C$14185,Balance!AA$5)</f>
        <v>108912.2112245154</v>
      </c>
      <c r="AB44" s="13">
        <f>SUMIFS(Inyecciones!$E$2:$E$14185,Inyecciones!$A$2:$A$14185,Balance!AB$4,Inyecciones!$B$2:$B$14185,Balance!$B44,Inyecciones!$C$2:$C$14185,Balance!AB$5)</f>
        <v>113581.91170246041</v>
      </c>
      <c r="AC44" s="13">
        <f>SUMIFS(Inyecciones!$E$2:$E$14185,Inyecciones!$A$2:$A$14185,Balance!AC$4,Inyecciones!$B$2:$B$14185,Balance!$B44,Inyecciones!$C$2:$C$14185,Balance!AC$5)</f>
        <v>134770.1264742628</v>
      </c>
      <c r="AD44" s="13">
        <f>SUMIFS(Inyecciones!$E$2:$E$14185,Inyecciones!$A$2:$A$14185,Balance!AD$4,Inyecciones!$B$2:$B$14185,Balance!$B44,Inyecciones!$C$2:$C$14185,Balance!AD$5)</f>
        <v>115963.97733257611</v>
      </c>
      <c r="AE44" s="13">
        <f>SUMIFS(Inyecciones!$E$2:$E$14185,Inyecciones!$A$2:$A$14185,Balance!AE$4,Inyecciones!$B$2:$B$14185,Balance!$B44,Inyecciones!$C$2:$C$14185,Balance!AE$5)</f>
        <v>116969.0708998092</v>
      </c>
      <c r="AF44" s="13">
        <f>SUMIFS(Inyecciones!$E$2:$E$14185,Inyecciones!$A$2:$A$14185,Balance!AF$4,Inyecciones!$B$2:$B$14185,Balance!$B44,Inyecciones!$C$2:$C$14185,Balance!AF$5)</f>
        <v>108731.85042287019</v>
      </c>
      <c r="AG44" s="13">
        <f>SUMIFS(Inyecciones!$E$2:$E$14185,Inyecciones!$A$2:$A$14185,Balance!AG$4,Inyecciones!$B$2:$B$14185,Balance!$B44,Inyecciones!$C$2:$C$14185,Balance!AG$5)</f>
        <v>65044.725715642642</v>
      </c>
      <c r="AH44" s="13">
        <f>SUMIFS(Inyecciones!$E$2:$E$14185,Inyecciones!$A$2:$A$14185,Balance!AH$4,Inyecciones!$B$2:$B$14185,Balance!$B44,Inyecciones!$C$2:$C$14185,Balance!AH$5)</f>
        <v>30055.208419227209</v>
      </c>
      <c r="AI44" s="13">
        <f>SUMIFS(Inyecciones!$E$2:$E$14185,Inyecciones!$A$2:$A$14185,Balance!AI$4,Inyecciones!$B$2:$B$14185,Balance!$B44,Inyecciones!$C$2:$C$14185,Balance!AI$5)</f>
        <v>22902.079560986909</v>
      </c>
      <c r="AJ44" s="13">
        <f>SUMIFS(Inyecciones!$E$2:$E$14185,Inyecciones!$A$2:$A$14185,Balance!AJ$4,Inyecciones!$B$2:$B$14185,Balance!$B44,Inyecciones!$C$2:$C$14185,Balance!AJ$5)</f>
        <v>20029.459645921339</v>
      </c>
      <c r="AK44" s="13">
        <f>SUMIFS(Inyecciones!$E$2:$E$14185,Inyecciones!$A$2:$A$14185,Balance!AK$4,Inyecciones!$B$2:$B$14185,Balance!$B44,Inyecciones!$C$2:$C$14185,Balance!AK$5)</f>
        <v>59753.277795631708</v>
      </c>
      <c r="AL44" s="14">
        <f>SUMIFS(Inyecciones!$E$2:$E$14185,Inyecciones!$A$2:$A$14185,Balance!AL$4,Inyecciones!$B$2:$B$14185,Balance!$B44,Inyecciones!$C$2:$C$14185,Balance!AL$5)</f>
        <v>25894.046483076039</v>
      </c>
      <c r="AM44" s="13"/>
      <c r="AN44" s="12">
        <f>SUMIFS('Retiro Mensual'!$E$2:$E$2629,'Retiro Mensual'!$A$2:$A$2629,AN$4,'Retiro Mensual'!$B$2:$B$2629,$B44,'Retiro Mensual'!$C$2:$C$2629,AN$5)</f>
        <v>0</v>
      </c>
      <c r="AO44" s="13">
        <f>SUMIFS('Retiro Mensual'!$E$2:$E$2629,'Retiro Mensual'!$A$2:$A$2629,AO$4,'Retiro Mensual'!$B$2:$B$2629,$B44,'Retiro Mensual'!$C$2:$C$2629,AO$5)</f>
        <v>0</v>
      </c>
      <c r="AP44" s="13">
        <f>SUMIFS('Retiro Mensual'!$E$2:$E$2629,'Retiro Mensual'!$A$2:$A$2629,AP$4,'Retiro Mensual'!$B$2:$B$2629,$B44,'Retiro Mensual'!$C$2:$C$2629,AP$5)</f>
        <v>0</v>
      </c>
      <c r="AQ44" s="13">
        <f>SUMIFS('Retiro Mensual'!$E$2:$E$2629,'Retiro Mensual'!$A$2:$A$2629,AQ$4,'Retiro Mensual'!$B$2:$B$2629,$B44,'Retiro Mensual'!$C$2:$C$2629,AQ$5)</f>
        <v>0</v>
      </c>
      <c r="AR44" s="13">
        <f>SUMIFS('Retiro Mensual'!$E$2:$E$2629,'Retiro Mensual'!$A$2:$A$2629,AR$4,'Retiro Mensual'!$B$2:$B$2629,$B44,'Retiro Mensual'!$C$2:$C$2629,AR$5)</f>
        <v>0</v>
      </c>
      <c r="AS44" s="13">
        <f>SUMIFS('Retiro Mensual'!$E$2:$E$2629,'Retiro Mensual'!$A$2:$A$2629,AS$4,'Retiro Mensual'!$B$2:$B$2629,$B44,'Retiro Mensual'!$C$2:$C$2629,AS$5)</f>
        <v>0</v>
      </c>
      <c r="AT44" s="13">
        <f>SUMIFS('Retiro Mensual'!$E$2:$E$2629,'Retiro Mensual'!$A$2:$A$2629,AT$4,'Retiro Mensual'!$B$2:$B$2629,$B44,'Retiro Mensual'!$C$2:$C$2629,AT$5)</f>
        <v>0</v>
      </c>
      <c r="AU44" s="13">
        <f>SUMIFS('Retiro Mensual'!$E$2:$E$2629,'Retiro Mensual'!$A$2:$A$2629,AU$4,'Retiro Mensual'!$B$2:$B$2629,$B44,'Retiro Mensual'!$C$2:$C$2629,AU$5)</f>
        <v>0</v>
      </c>
      <c r="AV44" s="13">
        <f>SUMIFS('Retiro Mensual'!$E$2:$E$2629,'Retiro Mensual'!$A$2:$A$2629,AV$4,'Retiro Mensual'!$B$2:$B$2629,$B44,'Retiro Mensual'!$C$2:$C$2629,AV$5)</f>
        <v>0</v>
      </c>
      <c r="AW44" s="13">
        <f>SUMIFS('Retiro Mensual'!$E$2:$E$2629,'Retiro Mensual'!$A$2:$A$2629,AW$4,'Retiro Mensual'!$B$2:$B$2629,$B44,'Retiro Mensual'!$C$2:$C$2629,AW$5)</f>
        <v>0</v>
      </c>
      <c r="AX44" s="13">
        <f>SUMIFS('Retiro Mensual'!$E$2:$E$2629,'Retiro Mensual'!$A$2:$A$2629,AX$4,'Retiro Mensual'!$B$2:$B$2629,$B44,'Retiro Mensual'!$C$2:$C$2629,AX$5)</f>
        <v>0</v>
      </c>
      <c r="AY44" s="14">
        <f>SUMIFS('Retiro Mensual'!$E$2:$E$2629,'Retiro Mensual'!$A$2:$A$2629,AY$4,'Retiro Mensual'!$B$2:$B$2629,$B44,'Retiro Mensual'!$C$2:$C$2629,AY$5)</f>
        <v>0</v>
      </c>
      <c r="AZ44" s="12">
        <f>SUMIFS('Retiro Mensual'!$E$2:$E$2629,'Retiro Mensual'!$A$2:$A$2629,AZ$4,'Retiro Mensual'!$B$2:$B$2629,$B44,'Retiro Mensual'!$C$2:$C$2629,AZ$5)</f>
        <v>0</v>
      </c>
      <c r="BA44" s="13">
        <f>SUMIFS('Retiro Mensual'!$E$2:$E$2629,'Retiro Mensual'!$A$2:$A$2629,BA$4,'Retiro Mensual'!$B$2:$B$2629,$B44,'Retiro Mensual'!$C$2:$C$2629,BA$5)</f>
        <v>0</v>
      </c>
      <c r="BB44" s="13">
        <f>SUMIFS('Retiro Mensual'!$E$2:$E$2629,'Retiro Mensual'!$A$2:$A$2629,BB$4,'Retiro Mensual'!$B$2:$B$2629,$B44,'Retiro Mensual'!$C$2:$C$2629,BB$5)</f>
        <v>0</v>
      </c>
      <c r="BC44" s="13">
        <f>SUMIFS('Retiro Mensual'!$E$2:$E$2629,'Retiro Mensual'!$A$2:$A$2629,BC$4,'Retiro Mensual'!$B$2:$B$2629,$B44,'Retiro Mensual'!$C$2:$C$2629,BC$5)</f>
        <v>0</v>
      </c>
      <c r="BD44" s="13">
        <f>SUMIFS('Retiro Mensual'!$E$2:$E$2629,'Retiro Mensual'!$A$2:$A$2629,BD$4,'Retiro Mensual'!$B$2:$B$2629,$B44,'Retiro Mensual'!$C$2:$C$2629,BD$5)</f>
        <v>0</v>
      </c>
      <c r="BE44" s="13">
        <f>SUMIFS('Retiro Mensual'!$E$2:$E$2629,'Retiro Mensual'!$A$2:$A$2629,BE$4,'Retiro Mensual'!$B$2:$B$2629,$B44,'Retiro Mensual'!$C$2:$C$2629,BE$5)</f>
        <v>0</v>
      </c>
      <c r="BF44" s="13">
        <f>SUMIFS('Retiro Mensual'!$E$2:$E$2629,'Retiro Mensual'!$A$2:$A$2629,BF$4,'Retiro Mensual'!$B$2:$B$2629,$B44,'Retiro Mensual'!$C$2:$C$2629,BF$5)</f>
        <v>0</v>
      </c>
      <c r="BG44" s="13">
        <f>SUMIFS('Retiro Mensual'!$E$2:$E$2629,'Retiro Mensual'!$A$2:$A$2629,BG$4,'Retiro Mensual'!$B$2:$B$2629,$B44,'Retiro Mensual'!$C$2:$C$2629,BG$5)</f>
        <v>0</v>
      </c>
      <c r="BH44" s="13">
        <f>SUMIFS('Retiro Mensual'!$E$2:$E$2629,'Retiro Mensual'!$A$2:$A$2629,BH$4,'Retiro Mensual'!$B$2:$B$2629,$B44,'Retiro Mensual'!$C$2:$C$2629,BH$5)</f>
        <v>0</v>
      </c>
      <c r="BI44" s="13">
        <f>SUMIFS('Retiro Mensual'!$E$2:$E$2629,'Retiro Mensual'!$A$2:$A$2629,BI$4,'Retiro Mensual'!$B$2:$B$2629,$B44,'Retiro Mensual'!$C$2:$C$2629,BI$5)</f>
        <v>0</v>
      </c>
      <c r="BJ44" s="13">
        <f>SUMIFS('Retiro Mensual'!$E$2:$E$2629,'Retiro Mensual'!$A$2:$A$2629,BJ$4,'Retiro Mensual'!$B$2:$B$2629,$B44,'Retiro Mensual'!$C$2:$C$2629,BJ$5)</f>
        <v>0</v>
      </c>
      <c r="BK44" s="14">
        <f>SUMIFS('Retiro Mensual'!$E$2:$E$2629,'Retiro Mensual'!$A$2:$A$2629,BK$4,'Retiro Mensual'!$B$2:$B$2629,$B44,'Retiro Mensual'!$C$2:$C$2629,BK$5)</f>
        <v>0</v>
      </c>
      <c r="BL44" s="12">
        <f>SUMIFS('Retiro Mensual'!$E$2:$E$2629,'Retiro Mensual'!$A$2:$A$2629,BL$4,'Retiro Mensual'!$B$2:$B$2629,$B44,'Retiro Mensual'!$C$2:$C$2629,BL$5)</f>
        <v>0</v>
      </c>
      <c r="BM44" s="13">
        <f>SUMIFS('Retiro Mensual'!$E$2:$E$2629,'Retiro Mensual'!$A$2:$A$2629,BM$4,'Retiro Mensual'!$B$2:$B$2629,$B44,'Retiro Mensual'!$C$2:$C$2629,BM$5)</f>
        <v>0</v>
      </c>
      <c r="BN44" s="13">
        <f>SUMIFS('Retiro Mensual'!$E$2:$E$2629,'Retiro Mensual'!$A$2:$A$2629,BN$4,'Retiro Mensual'!$B$2:$B$2629,$B44,'Retiro Mensual'!$C$2:$C$2629,BN$5)</f>
        <v>0</v>
      </c>
      <c r="BO44" s="13">
        <f>SUMIFS('Retiro Mensual'!$E$2:$E$2629,'Retiro Mensual'!$A$2:$A$2629,BO$4,'Retiro Mensual'!$B$2:$B$2629,$B44,'Retiro Mensual'!$C$2:$C$2629,BO$5)</f>
        <v>0</v>
      </c>
      <c r="BP44" s="13">
        <f>SUMIFS('Retiro Mensual'!$E$2:$E$2629,'Retiro Mensual'!$A$2:$A$2629,BP$4,'Retiro Mensual'!$B$2:$B$2629,$B44,'Retiro Mensual'!$C$2:$C$2629,BP$5)</f>
        <v>0</v>
      </c>
      <c r="BQ44" s="13">
        <f>SUMIFS('Retiro Mensual'!$E$2:$E$2629,'Retiro Mensual'!$A$2:$A$2629,BQ$4,'Retiro Mensual'!$B$2:$B$2629,$B44,'Retiro Mensual'!$C$2:$C$2629,BQ$5)</f>
        <v>0</v>
      </c>
      <c r="BR44" s="13">
        <f>SUMIFS('Retiro Mensual'!$E$2:$E$2629,'Retiro Mensual'!$A$2:$A$2629,BR$4,'Retiro Mensual'!$B$2:$B$2629,$B44,'Retiro Mensual'!$C$2:$C$2629,BR$5)</f>
        <v>0</v>
      </c>
      <c r="BS44" s="13">
        <f>SUMIFS('Retiro Mensual'!$E$2:$E$2629,'Retiro Mensual'!$A$2:$A$2629,BS$4,'Retiro Mensual'!$B$2:$B$2629,$B44,'Retiro Mensual'!$C$2:$C$2629,BS$5)</f>
        <v>0</v>
      </c>
      <c r="BT44" s="13">
        <f>SUMIFS('Retiro Mensual'!$E$2:$E$2629,'Retiro Mensual'!$A$2:$A$2629,BT$4,'Retiro Mensual'!$B$2:$B$2629,$B44,'Retiro Mensual'!$C$2:$C$2629,BT$5)</f>
        <v>0</v>
      </c>
      <c r="BU44" s="13">
        <f>SUMIFS('Retiro Mensual'!$E$2:$E$2629,'Retiro Mensual'!$A$2:$A$2629,BU$4,'Retiro Mensual'!$B$2:$B$2629,$B44,'Retiro Mensual'!$C$2:$C$2629,BU$5)</f>
        <v>0</v>
      </c>
      <c r="BV44" s="13">
        <f>SUMIFS('Retiro Mensual'!$E$2:$E$2629,'Retiro Mensual'!$A$2:$A$2629,BV$4,'Retiro Mensual'!$B$2:$B$2629,$B44,'Retiro Mensual'!$C$2:$C$2629,BV$5)</f>
        <v>0</v>
      </c>
      <c r="BW44" s="14">
        <f>SUMIFS('Retiro Mensual'!$E$2:$E$2629,'Retiro Mensual'!$A$2:$A$2629,BW$4,'Retiro Mensual'!$B$2:$B$2629,$B44,'Retiro Mensual'!$C$2:$C$2629,BW$5)</f>
        <v>0</v>
      </c>
      <c r="BX44" s="13"/>
      <c r="BY44" s="12">
        <f>SUMIFS('Compra Ventas'!$E$2:$E$2700,'Compra Ventas'!$A$2:$A$2700,BY$4,'Compra Ventas'!$B$2:$B$2700,$B44,'Compra Ventas'!$C$2:$C$2700,BY$5)</f>
        <v>0</v>
      </c>
      <c r="BZ44" s="13">
        <f>SUMIFS('Compra Ventas'!$E$2:$E$2700,'Compra Ventas'!$A$2:$A$2700,BZ$4,'Compra Ventas'!$B$2:$B$2700,$B44,'Compra Ventas'!$C$2:$C$2700,BZ$5)</f>
        <v>0</v>
      </c>
      <c r="CA44" s="13">
        <f>SUMIFS('Compra Ventas'!$E$2:$E$2700,'Compra Ventas'!$A$2:$A$2700,CA$4,'Compra Ventas'!$B$2:$B$2700,$B44,'Compra Ventas'!$C$2:$C$2700,CA$5)</f>
        <v>0</v>
      </c>
      <c r="CB44" s="13">
        <f>SUMIFS('Compra Ventas'!$E$2:$E$2700,'Compra Ventas'!$A$2:$A$2700,CB$4,'Compra Ventas'!$B$2:$B$2700,$B44,'Compra Ventas'!$C$2:$C$2700,CB$5)</f>
        <v>0</v>
      </c>
      <c r="CC44" s="13">
        <f>SUMIFS('Compra Ventas'!$E$2:$E$2700,'Compra Ventas'!$A$2:$A$2700,CC$4,'Compra Ventas'!$B$2:$B$2700,$B44,'Compra Ventas'!$C$2:$C$2700,CC$5)</f>
        <v>0</v>
      </c>
      <c r="CD44" s="13">
        <f>SUMIFS('Compra Ventas'!$E$2:$E$2700,'Compra Ventas'!$A$2:$A$2700,CD$4,'Compra Ventas'!$B$2:$B$2700,$B44,'Compra Ventas'!$C$2:$C$2700,CD$5)</f>
        <v>0</v>
      </c>
      <c r="CE44" s="13">
        <f>SUMIFS('Compra Ventas'!$E$2:$E$2700,'Compra Ventas'!$A$2:$A$2700,CE$4,'Compra Ventas'!$B$2:$B$2700,$B44,'Compra Ventas'!$C$2:$C$2700,CE$5)</f>
        <v>0</v>
      </c>
      <c r="CF44" s="13">
        <f>SUMIFS('Compra Ventas'!$E$2:$E$2700,'Compra Ventas'!$A$2:$A$2700,CF$4,'Compra Ventas'!$B$2:$B$2700,$B44,'Compra Ventas'!$C$2:$C$2700,CF$5)</f>
        <v>0</v>
      </c>
      <c r="CG44" s="13">
        <f>SUMIFS('Compra Ventas'!$E$2:$E$2700,'Compra Ventas'!$A$2:$A$2700,CG$4,'Compra Ventas'!$B$2:$B$2700,$B44,'Compra Ventas'!$C$2:$C$2700,CG$5)</f>
        <v>0</v>
      </c>
      <c r="CH44" s="13">
        <f>SUMIFS('Compra Ventas'!$E$2:$E$2700,'Compra Ventas'!$A$2:$A$2700,CH$4,'Compra Ventas'!$B$2:$B$2700,$B44,'Compra Ventas'!$C$2:$C$2700,CH$5)</f>
        <v>0</v>
      </c>
      <c r="CI44" s="13">
        <f>SUMIFS('Compra Ventas'!$E$2:$E$2700,'Compra Ventas'!$A$2:$A$2700,CI$4,'Compra Ventas'!$B$2:$B$2700,$B44,'Compra Ventas'!$C$2:$C$2700,CI$5)</f>
        <v>0</v>
      </c>
      <c r="CJ44" s="14">
        <f>SUMIFS('Compra Ventas'!$E$2:$E$2700,'Compra Ventas'!$A$2:$A$2700,CJ$4,'Compra Ventas'!$B$2:$B$2700,$B44,'Compra Ventas'!$C$2:$C$2700,CJ$5)</f>
        <v>0</v>
      </c>
      <c r="CK44" s="12">
        <f>SUMIFS('Compra Ventas'!$E$2:$E$2700,'Compra Ventas'!$A$2:$A$2700,CK$4,'Compra Ventas'!$B$2:$B$2700,$B44,'Compra Ventas'!$C$2:$C$2700,CK$5)</f>
        <v>0</v>
      </c>
      <c r="CL44" s="13">
        <f>SUMIFS('Compra Ventas'!$E$2:$E$2700,'Compra Ventas'!$A$2:$A$2700,CL$4,'Compra Ventas'!$B$2:$B$2700,$B44,'Compra Ventas'!$C$2:$C$2700,CL$5)</f>
        <v>0</v>
      </c>
      <c r="CM44" s="13">
        <f>SUMIFS('Compra Ventas'!$E$2:$E$2700,'Compra Ventas'!$A$2:$A$2700,CM$4,'Compra Ventas'!$B$2:$B$2700,$B44,'Compra Ventas'!$C$2:$C$2700,CM$5)</f>
        <v>0</v>
      </c>
      <c r="CN44" s="13">
        <f>SUMIFS('Compra Ventas'!$E$2:$E$2700,'Compra Ventas'!$A$2:$A$2700,CN$4,'Compra Ventas'!$B$2:$B$2700,$B44,'Compra Ventas'!$C$2:$C$2700,CN$5)</f>
        <v>0</v>
      </c>
      <c r="CO44" s="13">
        <f>SUMIFS('Compra Ventas'!$E$2:$E$2700,'Compra Ventas'!$A$2:$A$2700,CO$4,'Compra Ventas'!$B$2:$B$2700,$B44,'Compra Ventas'!$C$2:$C$2700,CO$5)</f>
        <v>0</v>
      </c>
      <c r="CP44" s="13">
        <f>SUMIFS('Compra Ventas'!$E$2:$E$2700,'Compra Ventas'!$A$2:$A$2700,CP$4,'Compra Ventas'!$B$2:$B$2700,$B44,'Compra Ventas'!$C$2:$C$2700,CP$5)</f>
        <v>0</v>
      </c>
      <c r="CQ44" s="13">
        <f>SUMIFS('Compra Ventas'!$E$2:$E$2700,'Compra Ventas'!$A$2:$A$2700,CQ$4,'Compra Ventas'!$B$2:$B$2700,$B44,'Compra Ventas'!$C$2:$C$2700,CQ$5)</f>
        <v>0</v>
      </c>
      <c r="CR44" s="13">
        <f>SUMIFS('Compra Ventas'!$E$2:$E$2700,'Compra Ventas'!$A$2:$A$2700,CR$4,'Compra Ventas'!$B$2:$B$2700,$B44,'Compra Ventas'!$C$2:$C$2700,CR$5)</f>
        <v>0</v>
      </c>
      <c r="CS44" s="13">
        <f>SUMIFS('Compra Ventas'!$E$2:$E$2700,'Compra Ventas'!$A$2:$A$2700,CS$4,'Compra Ventas'!$B$2:$B$2700,$B44,'Compra Ventas'!$C$2:$C$2700,CS$5)</f>
        <v>0</v>
      </c>
      <c r="CT44" s="13">
        <f>SUMIFS('Compra Ventas'!$E$2:$E$2700,'Compra Ventas'!$A$2:$A$2700,CT$4,'Compra Ventas'!$B$2:$B$2700,$B44,'Compra Ventas'!$C$2:$C$2700,CT$5)</f>
        <v>0</v>
      </c>
      <c r="CU44" s="13">
        <f>SUMIFS('Compra Ventas'!$E$2:$E$2700,'Compra Ventas'!$A$2:$A$2700,CU$4,'Compra Ventas'!$B$2:$B$2700,$B44,'Compra Ventas'!$C$2:$C$2700,CU$5)</f>
        <v>0</v>
      </c>
      <c r="CV44" s="14">
        <f>SUMIFS('Compra Ventas'!$E$2:$E$2700,'Compra Ventas'!$A$2:$A$2700,CV$4,'Compra Ventas'!$B$2:$B$2700,$B44,'Compra Ventas'!$C$2:$C$2700,CV$5)</f>
        <v>0</v>
      </c>
      <c r="CW44" s="12">
        <f>SUMIFS('Compra Ventas'!$E$2:$E$2700,'Compra Ventas'!$A$2:$A$2700,CW$4,'Compra Ventas'!$B$2:$B$2700,$B44,'Compra Ventas'!$C$2:$C$2700,CW$5)</f>
        <v>0</v>
      </c>
      <c r="CX44" s="13">
        <f>SUMIFS('Compra Ventas'!$E$2:$E$2700,'Compra Ventas'!$A$2:$A$2700,CX$4,'Compra Ventas'!$B$2:$B$2700,$B44,'Compra Ventas'!$C$2:$C$2700,CX$5)</f>
        <v>0</v>
      </c>
      <c r="CY44" s="13">
        <f>SUMIFS('Compra Ventas'!$E$2:$E$2700,'Compra Ventas'!$A$2:$A$2700,CY$4,'Compra Ventas'!$B$2:$B$2700,$B44,'Compra Ventas'!$C$2:$C$2700,CY$5)</f>
        <v>0</v>
      </c>
      <c r="CZ44" s="13">
        <f>SUMIFS('Compra Ventas'!$E$2:$E$2700,'Compra Ventas'!$A$2:$A$2700,CZ$4,'Compra Ventas'!$B$2:$B$2700,$B44,'Compra Ventas'!$C$2:$C$2700,CZ$5)</f>
        <v>0</v>
      </c>
      <c r="DA44" s="13">
        <f>SUMIFS('Compra Ventas'!$E$2:$E$2700,'Compra Ventas'!$A$2:$A$2700,DA$4,'Compra Ventas'!$B$2:$B$2700,$B44,'Compra Ventas'!$C$2:$C$2700,DA$5)</f>
        <v>0</v>
      </c>
      <c r="DB44" s="13">
        <f>SUMIFS('Compra Ventas'!$E$2:$E$2700,'Compra Ventas'!$A$2:$A$2700,DB$4,'Compra Ventas'!$B$2:$B$2700,$B44,'Compra Ventas'!$C$2:$C$2700,DB$5)</f>
        <v>0</v>
      </c>
      <c r="DC44" s="13">
        <f>SUMIFS('Compra Ventas'!$E$2:$E$2700,'Compra Ventas'!$A$2:$A$2700,DC$4,'Compra Ventas'!$B$2:$B$2700,$B44,'Compra Ventas'!$C$2:$C$2700,DC$5)</f>
        <v>0</v>
      </c>
      <c r="DD44" s="13">
        <f>SUMIFS('Compra Ventas'!$E$2:$E$2700,'Compra Ventas'!$A$2:$A$2700,DD$4,'Compra Ventas'!$B$2:$B$2700,$B44,'Compra Ventas'!$C$2:$C$2700,DD$5)</f>
        <v>0</v>
      </c>
      <c r="DE44" s="13">
        <f>SUMIFS('Compra Ventas'!$E$2:$E$2700,'Compra Ventas'!$A$2:$A$2700,DE$4,'Compra Ventas'!$B$2:$B$2700,$B44,'Compra Ventas'!$C$2:$C$2700,DE$5)</f>
        <v>0</v>
      </c>
      <c r="DF44" s="13">
        <f>SUMIFS('Compra Ventas'!$E$2:$E$2700,'Compra Ventas'!$A$2:$A$2700,DF$4,'Compra Ventas'!$B$2:$B$2700,$B44,'Compra Ventas'!$C$2:$C$2700,DF$5)</f>
        <v>0</v>
      </c>
      <c r="DG44" s="13">
        <f>SUMIFS('Compra Ventas'!$E$2:$E$2700,'Compra Ventas'!$A$2:$A$2700,DG$4,'Compra Ventas'!$B$2:$B$2700,$B44,'Compra Ventas'!$C$2:$C$2700,DG$5)</f>
        <v>0</v>
      </c>
      <c r="DH44" s="14">
        <f>SUMIFS('Compra Ventas'!$E$2:$E$2700,'Compra Ventas'!$A$2:$A$2700,DH$4,'Compra Ventas'!$B$2:$B$2700,$B44,'Compra Ventas'!$C$2:$C$2700,DH$5)</f>
        <v>0</v>
      </c>
      <c r="DI44" s="84"/>
      <c r="DJ44" s="98">
        <f>SUMIFS('Ajuste Ciclado'!D$5:D$47,'Ajuste Ciclado'!$C$5:$C$47,Balance!DJ$4,'Ajuste Ciclado'!$B$5:$B$47,Balance!$B44)</f>
        <v>0</v>
      </c>
      <c r="DK44" s="99">
        <f>SUMIFS('Ajuste Ciclado'!E$5:E$47,'Ajuste Ciclado'!$C$5:$C$47,Balance!DK$4,'Ajuste Ciclado'!$B$5:$B$47,Balance!$B44)</f>
        <v>0</v>
      </c>
      <c r="DL44" s="99">
        <f>SUMIFS('Ajuste Ciclado'!F$5:F$47,'Ajuste Ciclado'!$C$5:$C$47,Balance!DL$4,'Ajuste Ciclado'!$B$5:$B$47,Balance!$B44)</f>
        <v>0</v>
      </c>
      <c r="DM44" s="99">
        <f>SUMIFS('Ajuste Ciclado'!G$5:G$47,'Ajuste Ciclado'!$C$5:$C$47,Balance!DM$4,'Ajuste Ciclado'!$B$5:$B$47,Balance!$B44)</f>
        <v>0</v>
      </c>
      <c r="DN44" s="99">
        <f>SUMIFS('Ajuste Ciclado'!H$5:H$47,'Ajuste Ciclado'!$C$5:$C$47,Balance!DN$4,'Ajuste Ciclado'!$B$5:$B$47,Balance!$B44)</f>
        <v>0</v>
      </c>
      <c r="DO44" s="99">
        <f>SUMIFS('Ajuste Ciclado'!I$5:I$47,'Ajuste Ciclado'!$C$5:$C$47,Balance!DO$4,'Ajuste Ciclado'!$B$5:$B$47,Balance!$B44)</f>
        <v>0</v>
      </c>
      <c r="DP44" s="99">
        <f>SUMIFS('Ajuste Ciclado'!J$5:J$47,'Ajuste Ciclado'!$C$5:$C$47,Balance!DP$4,'Ajuste Ciclado'!$B$5:$B$47,Balance!$B44)</f>
        <v>0</v>
      </c>
      <c r="DQ44" s="99">
        <f>SUMIFS('Ajuste Ciclado'!K$5:K$47,'Ajuste Ciclado'!$C$5:$C$47,Balance!DQ$4,'Ajuste Ciclado'!$B$5:$B$47,Balance!$B44)</f>
        <v>0</v>
      </c>
      <c r="DR44" s="99">
        <f>SUMIFS('Ajuste Ciclado'!L$5:L$47,'Ajuste Ciclado'!$C$5:$C$47,Balance!DR$4,'Ajuste Ciclado'!$B$5:$B$47,Balance!$B44)</f>
        <v>0</v>
      </c>
      <c r="DS44" s="99">
        <f>SUMIFS('Ajuste Ciclado'!M$5:M$47,'Ajuste Ciclado'!$C$5:$C$47,Balance!DS$4,'Ajuste Ciclado'!$B$5:$B$47,Balance!$B44)</f>
        <v>0</v>
      </c>
      <c r="DT44" s="99">
        <f>SUMIFS('Ajuste Ciclado'!N$5:N$47,'Ajuste Ciclado'!$C$5:$C$47,Balance!DT$4,'Ajuste Ciclado'!$B$5:$B$47,Balance!$B44)</f>
        <v>0</v>
      </c>
      <c r="DU44" s="100">
        <f>SUMIFS('Ajuste Ciclado'!O$5:O$47,'Ajuste Ciclado'!$C$5:$C$47,Balance!DU$4,'Ajuste Ciclado'!$B$5:$B$47,Balance!$B44)</f>
        <v>0</v>
      </c>
      <c r="DV44" s="98">
        <f>SUMIFS('Ajuste Ciclado'!D$5:D$47,'Ajuste Ciclado'!$C$5:$C$47,Balance!DV$4,'Ajuste Ciclado'!$B$5:$B$47,Balance!$B44)</f>
        <v>0</v>
      </c>
      <c r="DW44" s="99">
        <f>SUMIFS('Ajuste Ciclado'!E$5:E$47,'Ajuste Ciclado'!$C$5:$C$47,Balance!DW$4,'Ajuste Ciclado'!$B$5:$B$47,Balance!$B44)</f>
        <v>0</v>
      </c>
      <c r="DX44" s="99">
        <f>SUMIFS('Ajuste Ciclado'!F$5:F$47,'Ajuste Ciclado'!$C$5:$C$47,Balance!DX$4,'Ajuste Ciclado'!$B$5:$B$47,Balance!$B44)</f>
        <v>0</v>
      </c>
      <c r="DY44" s="99">
        <f>SUMIFS('Ajuste Ciclado'!G$5:G$47,'Ajuste Ciclado'!$C$5:$C$47,Balance!DY$4,'Ajuste Ciclado'!$B$5:$B$47,Balance!$B44)</f>
        <v>0</v>
      </c>
      <c r="DZ44" s="99">
        <f>SUMIFS('Ajuste Ciclado'!H$5:H$47,'Ajuste Ciclado'!$C$5:$C$47,Balance!DZ$4,'Ajuste Ciclado'!$B$5:$B$47,Balance!$B44)</f>
        <v>0</v>
      </c>
      <c r="EA44" s="99">
        <f>SUMIFS('Ajuste Ciclado'!I$5:I$47,'Ajuste Ciclado'!$C$5:$C$47,Balance!EA$4,'Ajuste Ciclado'!$B$5:$B$47,Balance!$B44)</f>
        <v>0</v>
      </c>
      <c r="EB44" s="99">
        <f>SUMIFS('Ajuste Ciclado'!J$5:J$47,'Ajuste Ciclado'!$C$5:$C$47,Balance!EB$4,'Ajuste Ciclado'!$B$5:$B$47,Balance!$B44)</f>
        <v>0</v>
      </c>
      <c r="EC44" s="99">
        <f>SUMIFS('Ajuste Ciclado'!K$5:K$47,'Ajuste Ciclado'!$C$5:$C$47,Balance!EC$4,'Ajuste Ciclado'!$B$5:$B$47,Balance!$B44)</f>
        <v>0</v>
      </c>
      <c r="ED44" s="99">
        <f>SUMIFS('Ajuste Ciclado'!L$5:L$47,'Ajuste Ciclado'!$C$5:$C$47,Balance!ED$4,'Ajuste Ciclado'!$B$5:$B$47,Balance!$B44)</f>
        <v>0</v>
      </c>
      <c r="EE44" s="99">
        <f>SUMIFS('Ajuste Ciclado'!M$5:M$47,'Ajuste Ciclado'!$C$5:$C$47,Balance!EE$4,'Ajuste Ciclado'!$B$5:$B$47,Balance!$B44)</f>
        <v>0</v>
      </c>
      <c r="EF44" s="99">
        <f>SUMIFS('Ajuste Ciclado'!N$5:N$47,'Ajuste Ciclado'!$C$5:$C$47,Balance!EF$4,'Ajuste Ciclado'!$B$5:$B$47,Balance!$B44)</f>
        <v>0</v>
      </c>
      <c r="EG44" s="100">
        <f>SUMIFS('Ajuste Ciclado'!O$5:O$47,'Ajuste Ciclado'!$C$5:$C$47,Balance!EG$4,'Ajuste Ciclado'!$B$5:$B$47,Balance!$B44)</f>
        <v>0</v>
      </c>
      <c r="EH44" s="98">
        <f>SUMIFS('Ajuste Ciclado'!D$5:D$47,'Ajuste Ciclado'!$C$5:$C$47,Balance!EH$4,'Ajuste Ciclado'!$B$5:$B$47,Balance!$B44)</f>
        <v>0</v>
      </c>
      <c r="EI44" s="99">
        <f>SUMIFS('Ajuste Ciclado'!E$5:E$47,'Ajuste Ciclado'!$C$5:$C$47,Balance!EI$4,'Ajuste Ciclado'!$B$5:$B$47,Balance!$B44)</f>
        <v>0</v>
      </c>
      <c r="EJ44" s="99">
        <f>SUMIFS('Ajuste Ciclado'!F$5:F$47,'Ajuste Ciclado'!$C$5:$C$47,Balance!EJ$4,'Ajuste Ciclado'!$B$5:$B$47,Balance!$B44)</f>
        <v>0</v>
      </c>
      <c r="EK44" s="99">
        <f>SUMIFS('Ajuste Ciclado'!G$5:G$47,'Ajuste Ciclado'!$C$5:$C$47,Balance!EK$4,'Ajuste Ciclado'!$B$5:$B$47,Balance!$B44)</f>
        <v>0</v>
      </c>
      <c r="EL44" s="99">
        <f>SUMIFS('Ajuste Ciclado'!H$5:H$47,'Ajuste Ciclado'!$C$5:$C$47,Balance!EL$4,'Ajuste Ciclado'!$B$5:$B$47,Balance!$B44)</f>
        <v>0</v>
      </c>
      <c r="EM44" s="99">
        <f>SUMIFS('Ajuste Ciclado'!I$5:I$47,'Ajuste Ciclado'!$C$5:$C$47,Balance!EM$4,'Ajuste Ciclado'!$B$5:$B$47,Balance!$B44)</f>
        <v>0</v>
      </c>
      <c r="EN44" s="99">
        <f>SUMIFS('Ajuste Ciclado'!J$5:J$47,'Ajuste Ciclado'!$C$5:$C$47,Balance!EN$4,'Ajuste Ciclado'!$B$5:$B$47,Balance!$B44)</f>
        <v>0</v>
      </c>
      <c r="EO44" s="99">
        <f>SUMIFS('Ajuste Ciclado'!K$5:K$47,'Ajuste Ciclado'!$C$5:$C$47,Balance!EO$4,'Ajuste Ciclado'!$B$5:$B$47,Balance!$B44)</f>
        <v>0</v>
      </c>
      <c r="EP44" s="99">
        <f>SUMIFS('Ajuste Ciclado'!L$5:L$47,'Ajuste Ciclado'!$C$5:$C$47,Balance!EP$4,'Ajuste Ciclado'!$B$5:$B$47,Balance!$B44)</f>
        <v>0</v>
      </c>
      <c r="EQ44" s="99">
        <f>SUMIFS('Ajuste Ciclado'!M$5:M$47,'Ajuste Ciclado'!$C$5:$C$47,Balance!EQ$4,'Ajuste Ciclado'!$B$5:$B$47,Balance!$B44)</f>
        <v>0</v>
      </c>
      <c r="ER44" s="99">
        <f>SUMIFS('Ajuste Ciclado'!N$5:N$47,'Ajuste Ciclado'!$C$5:$C$47,Balance!ER$4,'Ajuste Ciclado'!$B$5:$B$47,Balance!$B44)</f>
        <v>0</v>
      </c>
      <c r="ES44" s="100">
        <f>SUMIFS('Ajuste Ciclado'!O$5:O$47,'Ajuste Ciclado'!$C$5:$C$47,Balance!ES$4,'Ajuste Ciclado'!$B$5:$B$47,Balance!$B44)</f>
        <v>0</v>
      </c>
      <c r="ET44" s="84"/>
      <c r="EU44" s="12">
        <f t="shared" si="129"/>
        <v>108685.0586722224</v>
      </c>
      <c r="EV44" s="13">
        <f t="shared" si="93"/>
        <v>113249.2820820893</v>
      </c>
      <c r="EW44" s="13">
        <f t="shared" si="94"/>
        <v>134526.116144245</v>
      </c>
      <c r="EX44" s="13">
        <f t="shared" si="95"/>
        <v>115701.5799789857</v>
      </c>
      <c r="EY44" s="13">
        <f t="shared" si="96"/>
        <v>116554.9121837838</v>
      </c>
      <c r="EZ44" s="13">
        <f t="shared" si="97"/>
        <v>104270.0747650805</v>
      </c>
      <c r="FA44" s="13">
        <f t="shared" si="98"/>
        <v>60010.750539868939</v>
      </c>
      <c r="FB44" s="13">
        <f t="shared" si="99"/>
        <v>28720.74238292377</v>
      </c>
      <c r="FC44" s="13">
        <f t="shared" si="100"/>
        <v>21644.29966641805</v>
      </c>
      <c r="FD44" s="13">
        <f t="shared" si="101"/>
        <v>13534.779850681631</v>
      </c>
      <c r="FE44" s="13">
        <f t="shared" si="102"/>
        <v>56352.375335657169</v>
      </c>
      <c r="FF44" s="14">
        <f t="shared" si="103"/>
        <v>19329.81246863068</v>
      </c>
      <c r="FG44" s="12">
        <f t="shared" si="104"/>
        <v>108922.113303156</v>
      </c>
      <c r="FH44" s="13">
        <f t="shared" si="105"/>
        <v>113785.6655136511</v>
      </c>
      <c r="FI44" s="13">
        <f t="shared" si="106"/>
        <v>135109.54162351391</v>
      </c>
      <c r="FJ44" s="13">
        <f t="shared" si="107"/>
        <v>116365.2669539715</v>
      </c>
      <c r="FK44" s="13">
        <f t="shared" si="108"/>
        <v>116504.827098674</v>
      </c>
      <c r="FL44" s="13">
        <f t="shared" si="109"/>
        <v>104767.3720168341</v>
      </c>
      <c r="FM44" s="13">
        <f t="shared" si="110"/>
        <v>62689.305901724787</v>
      </c>
      <c r="FN44" s="13">
        <f t="shared" si="111"/>
        <v>28454.427822863479</v>
      </c>
      <c r="FO44" s="13">
        <f t="shared" si="112"/>
        <v>20920.820556659379</v>
      </c>
      <c r="FP44" s="13">
        <f t="shared" si="113"/>
        <v>15501.524945249021</v>
      </c>
      <c r="FQ44" s="13">
        <f t="shared" si="114"/>
        <v>57916.666233153162</v>
      </c>
      <c r="FR44" s="14">
        <f t="shared" si="115"/>
        <v>23444.532873604399</v>
      </c>
      <c r="FS44" s="12">
        <f t="shared" si="116"/>
        <v>108912.2112245154</v>
      </c>
      <c r="FT44" s="13">
        <f t="shared" si="117"/>
        <v>113581.91170246041</v>
      </c>
      <c r="FU44" s="13">
        <f t="shared" si="118"/>
        <v>134770.1264742628</v>
      </c>
      <c r="FV44" s="13">
        <f t="shared" si="119"/>
        <v>115963.97733257611</v>
      </c>
      <c r="FW44" s="13">
        <f t="shared" si="120"/>
        <v>116969.0708998092</v>
      </c>
      <c r="FX44" s="13">
        <f t="shared" si="121"/>
        <v>108731.85042287019</v>
      </c>
      <c r="FY44" s="13">
        <f t="shared" si="122"/>
        <v>65044.725715642642</v>
      </c>
      <c r="FZ44" s="13">
        <f t="shared" si="123"/>
        <v>30055.208419227209</v>
      </c>
      <c r="GA44" s="13">
        <f t="shared" si="124"/>
        <v>22902.079560986909</v>
      </c>
      <c r="GB44" s="13">
        <f t="shared" si="125"/>
        <v>20029.459645921339</v>
      </c>
      <c r="GC44" s="13">
        <f t="shared" si="126"/>
        <v>59753.277795631708</v>
      </c>
      <c r="GD44" s="14">
        <f t="shared" si="127"/>
        <v>25894.046483076039</v>
      </c>
      <c r="GE44" s="84"/>
      <c r="GF44" s="12">
        <f t="shared" si="130"/>
        <v>892579.7840705869</v>
      </c>
      <c r="GG44" s="13">
        <f t="shared" si="130"/>
        <v>904382.06484305474</v>
      </c>
      <c r="GH44" s="14">
        <f t="shared" si="130"/>
        <v>922607.94567697996</v>
      </c>
      <c r="GI44" s="6">
        <f t="shared" si="131"/>
        <v>1</v>
      </c>
      <c r="GJ44" s="12">
        <f t="shared" si="132"/>
        <v>0</v>
      </c>
      <c r="GK44" s="13">
        <f t="shared" si="133"/>
        <v>0</v>
      </c>
      <c r="GL44" s="14">
        <f t="shared" si="134"/>
        <v>0</v>
      </c>
      <c r="GM44" s="84"/>
      <c r="GN44" s="66">
        <f t="shared" si="135"/>
        <v>0</v>
      </c>
      <c r="GO44" s="84"/>
      <c r="GP44" s="63" t="str" cm="1">
        <f t="array" ref="GP44">INDEX($GF$4:$GH$4,1,GI44)</f>
        <v>Sample 1</v>
      </c>
      <c r="GQ44" s="12">
        <f t="shared" si="142"/>
        <v>13534.779850681631</v>
      </c>
      <c r="GR44" s="13">
        <f t="shared" si="142"/>
        <v>19329.81246863068</v>
      </c>
      <c r="GS44" s="14">
        <f t="shared" si="142"/>
        <v>21644.29966641805</v>
      </c>
      <c r="GT44" s="12">
        <f t="shared" si="143"/>
        <v>15501.524945249021</v>
      </c>
      <c r="GU44" s="13">
        <f t="shared" si="143"/>
        <v>20920.820556659379</v>
      </c>
      <c r="GV44" s="14">
        <f t="shared" si="143"/>
        <v>23444.532873604399</v>
      </c>
      <c r="GW44" s="12">
        <f t="shared" si="144"/>
        <v>20029.459645921339</v>
      </c>
      <c r="GX44" s="13">
        <f t="shared" si="144"/>
        <v>22902.079560986909</v>
      </c>
      <c r="GY44" s="14">
        <f t="shared" si="144"/>
        <v>25894.046483076039</v>
      </c>
      <c r="GZ44" s="84" t="str">
        <f t="shared" si="128"/>
        <v>Sample 1</v>
      </c>
      <c r="HA44" s="12">
        <f t="shared" si="139"/>
        <v>0</v>
      </c>
      <c r="HB44" s="13">
        <f t="shared" si="139"/>
        <v>0</v>
      </c>
      <c r="HC44" s="14">
        <f t="shared" si="139"/>
        <v>0</v>
      </c>
      <c r="HD44" s="6">
        <f t="shared" si="140"/>
        <v>0</v>
      </c>
      <c r="HE44" s="84" t="str">
        <f t="shared" si="141"/>
        <v>Ok</v>
      </c>
    </row>
    <row r="45" spans="2:213" hidden="1" x14ac:dyDescent="0.3">
      <c r="B45" s="84" t="s">
        <v>394</v>
      </c>
      <c r="C45" s="12">
        <f>SUMIFS(Inyecciones!$E$2:$E$14185,Inyecciones!$A$2:$A$14185,Balance!C$4,Inyecciones!$B$2:$B$14185,Balance!$B45,Inyecciones!$C$2:$C$14185,Balance!C$5)</f>
        <v>65711.067795896015</v>
      </c>
      <c r="D45" s="13">
        <f>SUMIFS(Inyecciones!$E$2:$E$14185,Inyecciones!$A$2:$A$14185,Balance!D$4,Inyecciones!$B$2:$B$14185,Balance!$B45,Inyecciones!$C$2:$C$14185,Balance!D$5)</f>
        <v>55343.571432110133</v>
      </c>
      <c r="E45" s="13">
        <f>SUMIFS(Inyecciones!$E$2:$E$14185,Inyecciones!$A$2:$A$14185,Balance!E$4,Inyecciones!$B$2:$B$14185,Balance!$B45,Inyecciones!$C$2:$C$14185,Balance!E$5)</f>
        <v>44110.487461568293</v>
      </c>
      <c r="F45" s="13">
        <f>SUMIFS(Inyecciones!$E$2:$E$14185,Inyecciones!$A$2:$A$14185,Balance!F$4,Inyecciones!$B$2:$B$14185,Balance!$B45,Inyecciones!$C$2:$C$14185,Balance!F$5)</f>
        <v>33605.211080558591</v>
      </c>
      <c r="G45" s="13">
        <f>SUMIFS(Inyecciones!$E$2:$E$14185,Inyecciones!$A$2:$A$14185,Balance!G$4,Inyecciones!$B$2:$B$14185,Balance!$B45,Inyecciones!$C$2:$C$14185,Balance!G$5)</f>
        <v>22140.869754464678</v>
      </c>
      <c r="H45" s="13">
        <f>SUMIFS(Inyecciones!$E$2:$E$14185,Inyecciones!$A$2:$A$14185,Balance!H$4,Inyecciones!$B$2:$B$14185,Balance!$B45,Inyecciones!$C$2:$C$14185,Balance!H$5)</f>
        <v>17257.58955481233</v>
      </c>
      <c r="I45" s="13">
        <f>SUMIFS(Inyecciones!$E$2:$E$14185,Inyecciones!$A$2:$A$14185,Balance!I$4,Inyecciones!$B$2:$B$14185,Balance!$B45,Inyecciones!$C$2:$C$14185,Balance!I$5)</f>
        <v>22294.307114276911</v>
      </c>
      <c r="J45" s="13">
        <f>SUMIFS(Inyecciones!$E$2:$E$14185,Inyecciones!$A$2:$A$14185,Balance!J$4,Inyecciones!$B$2:$B$14185,Balance!$B45,Inyecciones!$C$2:$C$14185,Balance!J$5)</f>
        <v>29179.373801137492</v>
      </c>
      <c r="K45" s="13">
        <f>SUMIFS(Inyecciones!$E$2:$E$14185,Inyecciones!$A$2:$A$14185,Balance!K$4,Inyecciones!$B$2:$B$14185,Balance!$B45,Inyecciones!$C$2:$C$14185,Balance!K$5)</f>
        <v>33946.635314185332</v>
      </c>
      <c r="L45" s="13">
        <f>SUMIFS(Inyecciones!$E$2:$E$14185,Inyecciones!$A$2:$A$14185,Balance!L$4,Inyecciones!$B$2:$B$14185,Balance!$B45,Inyecciones!$C$2:$C$14185,Balance!L$5)</f>
        <v>8754.7475631010002</v>
      </c>
      <c r="M45" s="13">
        <f>SUMIFS(Inyecciones!$E$2:$E$14185,Inyecciones!$A$2:$A$14185,Balance!M$4,Inyecciones!$B$2:$B$14185,Balance!$B45,Inyecciones!$C$2:$C$14185,Balance!M$5)</f>
        <v>4581.1723285101643</v>
      </c>
      <c r="N45" s="14">
        <f>SUMIFS(Inyecciones!$E$2:$E$14185,Inyecciones!$A$2:$A$14185,Balance!N$4,Inyecciones!$B$2:$B$14185,Balance!$B45,Inyecciones!$C$2:$C$14185,Balance!N$5)</f>
        <v>7351.2879569273528</v>
      </c>
      <c r="O45" s="12">
        <f>SUMIFS(Inyecciones!$E$2:$E$14185,Inyecciones!$A$2:$A$14185,Balance!O$4,Inyecciones!$B$2:$B$14185,Balance!$B45,Inyecciones!$C$2:$C$14185,Balance!O$5)</f>
        <v>65838.302428834737</v>
      </c>
      <c r="P45" s="13">
        <f>SUMIFS(Inyecciones!$E$2:$E$14185,Inyecciones!$A$2:$A$14185,Balance!P$4,Inyecciones!$B$2:$B$14185,Balance!$B45,Inyecciones!$C$2:$C$14185,Balance!P$5)</f>
        <v>55634.188606949901</v>
      </c>
      <c r="Q45" s="13">
        <f>SUMIFS(Inyecciones!$E$2:$E$14185,Inyecciones!$A$2:$A$14185,Balance!Q$4,Inyecciones!$B$2:$B$14185,Balance!$B45,Inyecciones!$C$2:$C$14185,Balance!Q$5)</f>
        <v>44531.436501835808</v>
      </c>
      <c r="R45" s="13">
        <f>SUMIFS(Inyecciones!$E$2:$E$14185,Inyecciones!$A$2:$A$14185,Balance!R$4,Inyecciones!$B$2:$B$14185,Balance!$B45,Inyecciones!$C$2:$C$14185,Balance!R$5)</f>
        <v>35514.529779455523</v>
      </c>
      <c r="S45" s="13">
        <f>SUMIFS(Inyecciones!$E$2:$E$14185,Inyecciones!$A$2:$A$14185,Balance!S$4,Inyecciones!$B$2:$B$14185,Balance!$B45,Inyecciones!$C$2:$C$14185,Balance!S$5)</f>
        <v>21799.466228409448</v>
      </c>
      <c r="T45" s="13">
        <f>SUMIFS(Inyecciones!$E$2:$E$14185,Inyecciones!$A$2:$A$14185,Balance!T$4,Inyecciones!$B$2:$B$14185,Balance!$B45,Inyecciones!$C$2:$C$14185,Balance!T$5)</f>
        <v>17390.957579855451</v>
      </c>
      <c r="U45" s="13">
        <f>SUMIFS(Inyecciones!$E$2:$E$14185,Inyecciones!$A$2:$A$14185,Balance!U$4,Inyecciones!$B$2:$B$14185,Balance!$B45,Inyecciones!$C$2:$C$14185,Balance!U$5)</f>
        <v>23387.480198215711</v>
      </c>
      <c r="V45" s="13">
        <f>SUMIFS(Inyecciones!$E$2:$E$14185,Inyecciones!$A$2:$A$14185,Balance!V$4,Inyecciones!$B$2:$B$14185,Balance!$B45,Inyecciones!$C$2:$C$14185,Balance!V$5)</f>
        <v>29375.75930741891</v>
      </c>
      <c r="W45" s="13">
        <f>SUMIFS(Inyecciones!$E$2:$E$14185,Inyecciones!$A$2:$A$14185,Balance!W$4,Inyecciones!$B$2:$B$14185,Balance!$B45,Inyecciones!$C$2:$C$14185,Balance!W$5)</f>
        <v>34540.225116056557</v>
      </c>
      <c r="X45" s="13">
        <f>SUMIFS(Inyecciones!$E$2:$E$14185,Inyecciones!$A$2:$A$14185,Balance!X$4,Inyecciones!$B$2:$B$14185,Balance!$B45,Inyecciones!$C$2:$C$14185,Balance!X$5)</f>
        <v>12951.47533513985</v>
      </c>
      <c r="Y45" s="13">
        <f>SUMIFS(Inyecciones!$E$2:$E$14185,Inyecciones!$A$2:$A$14185,Balance!Y$4,Inyecciones!$B$2:$B$14185,Balance!$B45,Inyecciones!$C$2:$C$14185,Balance!Y$5)</f>
        <v>18700.218150841982</v>
      </c>
      <c r="Z45" s="14">
        <f>SUMIFS(Inyecciones!$E$2:$E$14185,Inyecciones!$A$2:$A$14185,Balance!Z$4,Inyecciones!$B$2:$B$14185,Balance!$B45,Inyecciones!$C$2:$C$14185,Balance!Z$5)</f>
        <v>24081.111678052701</v>
      </c>
      <c r="AA45" s="12">
        <f>SUMIFS(Inyecciones!$E$2:$E$14185,Inyecciones!$A$2:$A$14185,Balance!AA$4,Inyecciones!$B$2:$B$14185,Balance!$B45,Inyecciones!$C$2:$C$14185,Balance!AA$5)</f>
        <v>65861.923059558598</v>
      </c>
      <c r="AB45" s="13">
        <f>SUMIFS(Inyecciones!$E$2:$E$14185,Inyecciones!$A$2:$A$14185,Balance!AB$4,Inyecciones!$B$2:$B$14185,Balance!$B45,Inyecciones!$C$2:$C$14185,Balance!AB$5)</f>
        <v>55654.156628530312</v>
      </c>
      <c r="AC45" s="13">
        <f>SUMIFS(Inyecciones!$E$2:$E$14185,Inyecciones!$A$2:$A$14185,Balance!AC$4,Inyecciones!$B$2:$B$14185,Balance!$B45,Inyecciones!$C$2:$C$14185,Balance!AC$5)</f>
        <v>44371.685135788342</v>
      </c>
      <c r="AD45" s="13">
        <f>SUMIFS(Inyecciones!$E$2:$E$14185,Inyecciones!$A$2:$A$14185,Balance!AD$4,Inyecciones!$B$2:$B$14185,Balance!$B45,Inyecciones!$C$2:$C$14185,Balance!AD$5)</f>
        <v>35267.92117659677</v>
      </c>
      <c r="AE45" s="13">
        <f>SUMIFS(Inyecciones!$E$2:$E$14185,Inyecciones!$A$2:$A$14185,Balance!AE$4,Inyecciones!$B$2:$B$14185,Balance!$B45,Inyecciones!$C$2:$C$14185,Balance!AE$5)</f>
        <v>22491.611526497141</v>
      </c>
      <c r="AF45" s="13">
        <f>SUMIFS(Inyecciones!$E$2:$E$14185,Inyecciones!$A$2:$A$14185,Balance!AF$4,Inyecciones!$B$2:$B$14185,Balance!$B45,Inyecciones!$C$2:$C$14185,Balance!AF$5)</f>
        <v>18451.319277653911</v>
      </c>
      <c r="AG45" s="13">
        <f>SUMIFS(Inyecciones!$E$2:$E$14185,Inyecciones!$A$2:$A$14185,Balance!AG$4,Inyecciones!$B$2:$B$14185,Balance!$B45,Inyecciones!$C$2:$C$14185,Balance!AG$5)</f>
        <v>25257.80082824819</v>
      </c>
      <c r="AH45" s="13">
        <f>SUMIFS(Inyecciones!$E$2:$E$14185,Inyecciones!$A$2:$A$14185,Balance!AH$4,Inyecciones!$B$2:$B$14185,Balance!$B45,Inyecciones!$C$2:$C$14185,Balance!AH$5)</f>
        <v>32351.32600420478</v>
      </c>
      <c r="AI45" s="13">
        <f>SUMIFS(Inyecciones!$E$2:$E$14185,Inyecciones!$A$2:$A$14185,Balance!AI$4,Inyecciones!$B$2:$B$14185,Balance!$B45,Inyecciones!$C$2:$C$14185,Balance!AI$5)</f>
        <v>37335.796808954547</v>
      </c>
      <c r="AJ45" s="13">
        <f>SUMIFS(Inyecciones!$E$2:$E$14185,Inyecciones!$A$2:$A$14185,Balance!AJ$4,Inyecciones!$B$2:$B$14185,Balance!$B45,Inyecciones!$C$2:$C$14185,Balance!AJ$5)</f>
        <v>27972.232034591121</v>
      </c>
      <c r="AK45" s="13">
        <f>SUMIFS(Inyecciones!$E$2:$E$14185,Inyecciones!$A$2:$A$14185,Balance!AK$4,Inyecciones!$B$2:$B$14185,Balance!$B45,Inyecciones!$C$2:$C$14185,Balance!AK$5)</f>
        <v>36268.4938242098</v>
      </c>
      <c r="AL45" s="14">
        <f>SUMIFS(Inyecciones!$E$2:$E$14185,Inyecciones!$A$2:$A$14185,Balance!AL$4,Inyecciones!$B$2:$B$14185,Balance!$B45,Inyecciones!$C$2:$C$14185,Balance!AL$5)</f>
        <v>37465.701033767073</v>
      </c>
      <c r="AM45" s="13"/>
      <c r="AN45" s="12">
        <f>SUMIFS('Retiro Mensual'!$E$2:$E$2629,'Retiro Mensual'!$A$2:$A$2629,AN$4,'Retiro Mensual'!$B$2:$B$2629,$B45,'Retiro Mensual'!$C$2:$C$2629,AN$5)</f>
        <v>0</v>
      </c>
      <c r="AO45" s="13">
        <f>SUMIFS('Retiro Mensual'!$E$2:$E$2629,'Retiro Mensual'!$A$2:$A$2629,AO$4,'Retiro Mensual'!$B$2:$B$2629,$B45,'Retiro Mensual'!$C$2:$C$2629,AO$5)</f>
        <v>0</v>
      </c>
      <c r="AP45" s="13">
        <f>SUMIFS('Retiro Mensual'!$E$2:$E$2629,'Retiro Mensual'!$A$2:$A$2629,AP$4,'Retiro Mensual'!$B$2:$B$2629,$B45,'Retiro Mensual'!$C$2:$C$2629,AP$5)</f>
        <v>0</v>
      </c>
      <c r="AQ45" s="13">
        <f>SUMIFS('Retiro Mensual'!$E$2:$E$2629,'Retiro Mensual'!$A$2:$A$2629,AQ$4,'Retiro Mensual'!$B$2:$B$2629,$B45,'Retiro Mensual'!$C$2:$C$2629,AQ$5)</f>
        <v>0</v>
      </c>
      <c r="AR45" s="13">
        <f>SUMIFS('Retiro Mensual'!$E$2:$E$2629,'Retiro Mensual'!$A$2:$A$2629,AR$4,'Retiro Mensual'!$B$2:$B$2629,$B45,'Retiro Mensual'!$C$2:$C$2629,AR$5)</f>
        <v>0</v>
      </c>
      <c r="AS45" s="13">
        <f>SUMIFS('Retiro Mensual'!$E$2:$E$2629,'Retiro Mensual'!$A$2:$A$2629,AS$4,'Retiro Mensual'!$B$2:$B$2629,$B45,'Retiro Mensual'!$C$2:$C$2629,AS$5)</f>
        <v>0</v>
      </c>
      <c r="AT45" s="13">
        <f>SUMIFS('Retiro Mensual'!$E$2:$E$2629,'Retiro Mensual'!$A$2:$A$2629,AT$4,'Retiro Mensual'!$B$2:$B$2629,$B45,'Retiro Mensual'!$C$2:$C$2629,AT$5)</f>
        <v>0</v>
      </c>
      <c r="AU45" s="13">
        <f>SUMIFS('Retiro Mensual'!$E$2:$E$2629,'Retiro Mensual'!$A$2:$A$2629,AU$4,'Retiro Mensual'!$B$2:$B$2629,$B45,'Retiro Mensual'!$C$2:$C$2629,AU$5)</f>
        <v>0</v>
      </c>
      <c r="AV45" s="13">
        <f>SUMIFS('Retiro Mensual'!$E$2:$E$2629,'Retiro Mensual'!$A$2:$A$2629,AV$4,'Retiro Mensual'!$B$2:$B$2629,$B45,'Retiro Mensual'!$C$2:$C$2629,AV$5)</f>
        <v>0</v>
      </c>
      <c r="AW45" s="13">
        <f>SUMIFS('Retiro Mensual'!$E$2:$E$2629,'Retiro Mensual'!$A$2:$A$2629,AW$4,'Retiro Mensual'!$B$2:$B$2629,$B45,'Retiro Mensual'!$C$2:$C$2629,AW$5)</f>
        <v>0</v>
      </c>
      <c r="AX45" s="13">
        <f>SUMIFS('Retiro Mensual'!$E$2:$E$2629,'Retiro Mensual'!$A$2:$A$2629,AX$4,'Retiro Mensual'!$B$2:$B$2629,$B45,'Retiro Mensual'!$C$2:$C$2629,AX$5)</f>
        <v>0</v>
      </c>
      <c r="AY45" s="14">
        <f>SUMIFS('Retiro Mensual'!$E$2:$E$2629,'Retiro Mensual'!$A$2:$A$2629,AY$4,'Retiro Mensual'!$B$2:$B$2629,$B45,'Retiro Mensual'!$C$2:$C$2629,AY$5)</f>
        <v>0</v>
      </c>
      <c r="AZ45" s="12">
        <f>SUMIFS('Retiro Mensual'!$E$2:$E$2629,'Retiro Mensual'!$A$2:$A$2629,AZ$4,'Retiro Mensual'!$B$2:$B$2629,$B45,'Retiro Mensual'!$C$2:$C$2629,AZ$5)</f>
        <v>0</v>
      </c>
      <c r="BA45" s="13">
        <f>SUMIFS('Retiro Mensual'!$E$2:$E$2629,'Retiro Mensual'!$A$2:$A$2629,BA$4,'Retiro Mensual'!$B$2:$B$2629,$B45,'Retiro Mensual'!$C$2:$C$2629,BA$5)</f>
        <v>0</v>
      </c>
      <c r="BB45" s="13">
        <f>SUMIFS('Retiro Mensual'!$E$2:$E$2629,'Retiro Mensual'!$A$2:$A$2629,BB$4,'Retiro Mensual'!$B$2:$B$2629,$B45,'Retiro Mensual'!$C$2:$C$2629,BB$5)</f>
        <v>0</v>
      </c>
      <c r="BC45" s="13">
        <f>SUMIFS('Retiro Mensual'!$E$2:$E$2629,'Retiro Mensual'!$A$2:$A$2629,BC$4,'Retiro Mensual'!$B$2:$B$2629,$B45,'Retiro Mensual'!$C$2:$C$2629,BC$5)</f>
        <v>0</v>
      </c>
      <c r="BD45" s="13">
        <f>SUMIFS('Retiro Mensual'!$E$2:$E$2629,'Retiro Mensual'!$A$2:$A$2629,BD$4,'Retiro Mensual'!$B$2:$B$2629,$B45,'Retiro Mensual'!$C$2:$C$2629,BD$5)</f>
        <v>0</v>
      </c>
      <c r="BE45" s="13">
        <f>SUMIFS('Retiro Mensual'!$E$2:$E$2629,'Retiro Mensual'!$A$2:$A$2629,BE$4,'Retiro Mensual'!$B$2:$B$2629,$B45,'Retiro Mensual'!$C$2:$C$2629,BE$5)</f>
        <v>0</v>
      </c>
      <c r="BF45" s="13">
        <f>SUMIFS('Retiro Mensual'!$E$2:$E$2629,'Retiro Mensual'!$A$2:$A$2629,BF$4,'Retiro Mensual'!$B$2:$B$2629,$B45,'Retiro Mensual'!$C$2:$C$2629,BF$5)</f>
        <v>0</v>
      </c>
      <c r="BG45" s="13">
        <f>SUMIFS('Retiro Mensual'!$E$2:$E$2629,'Retiro Mensual'!$A$2:$A$2629,BG$4,'Retiro Mensual'!$B$2:$B$2629,$B45,'Retiro Mensual'!$C$2:$C$2629,BG$5)</f>
        <v>0</v>
      </c>
      <c r="BH45" s="13">
        <f>SUMIFS('Retiro Mensual'!$E$2:$E$2629,'Retiro Mensual'!$A$2:$A$2629,BH$4,'Retiro Mensual'!$B$2:$B$2629,$B45,'Retiro Mensual'!$C$2:$C$2629,BH$5)</f>
        <v>0</v>
      </c>
      <c r="BI45" s="13">
        <f>SUMIFS('Retiro Mensual'!$E$2:$E$2629,'Retiro Mensual'!$A$2:$A$2629,BI$4,'Retiro Mensual'!$B$2:$B$2629,$B45,'Retiro Mensual'!$C$2:$C$2629,BI$5)</f>
        <v>0</v>
      </c>
      <c r="BJ45" s="13">
        <f>SUMIFS('Retiro Mensual'!$E$2:$E$2629,'Retiro Mensual'!$A$2:$A$2629,BJ$4,'Retiro Mensual'!$B$2:$B$2629,$B45,'Retiro Mensual'!$C$2:$C$2629,BJ$5)</f>
        <v>0</v>
      </c>
      <c r="BK45" s="14">
        <f>SUMIFS('Retiro Mensual'!$E$2:$E$2629,'Retiro Mensual'!$A$2:$A$2629,BK$4,'Retiro Mensual'!$B$2:$B$2629,$B45,'Retiro Mensual'!$C$2:$C$2629,BK$5)</f>
        <v>0</v>
      </c>
      <c r="BL45" s="12">
        <f>SUMIFS('Retiro Mensual'!$E$2:$E$2629,'Retiro Mensual'!$A$2:$A$2629,BL$4,'Retiro Mensual'!$B$2:$B$2629,$B45,'Retiro Mensual'!$C$2:$C$2629,BL$5)</f>
        <v>0</v>
      </c>
      <c r="BM45" s="13">
        <f>SUMIFS('Retiro Mensual'!$E$2:$E$2629,'Retiro Mensual'!$A$2:$A$2629,BM$4,'Retiro Mensual'!$B$2:$B$2629,$B45,'Retiro Mensual'!$C$2:$C$2629,BM$5)</f>
        <v>0</v>
      </c>
      <c r="BN45" s="13">
        <f>SUMIFS('Retiro Mensual'!$E$2:$E$2629,'Retiro Mensual'!$A$2:$A$2629,BN$4,'Retiro Mensual'!$B$2:$B$2629,$B45,'Retiro Mensual'!$C$2:$C$2629,BN$5)</f>
        <v>0</v>
      </c>
      <c r="BO45" s="13">
        <f>SUMIFS('Retiro Mensual'!$E$2:$E$2629,'Retiro Mensual'!$A$2:$A$2629,BO$4,'Retiro Mensual'!$B$2:$B$2629,$B45,'Retiro Mensual'!$C$2:$C$2629,BO$5)</f>
        <v>0</v>
      </c>
      <c r="BP45" s="13">
        <f>SUMIFS('Retiro Mensual'!$E$2:$E$2629,'Retiro Mensual'!$A$2:$A$2629,BP$4,'Retiro Mensual'!$B$2:$B$2629,$B45,'Retiro Mensual'!$C$2:$C$2629,BP$5)</f>
        <v>0</v>
      </c>
      <c r="BQ45" s="13">
        <f>SUMIFS('Retiro Mensual'!$E$2:$E$2629,'Retiro Mensual'!$A$2:$A$2629,BQ$4,'Retiro Mensual'!$B$2:$B$2629,$B45,'Retiro Mensual'!$C$2:$C$2629,BQ$5)</f>
        <v>0</v>
      </c>
      <c r="BR45" s="13">
        <f>SUMIFS('Retiro Mensual'!$E$2:$E$2629,'Retiro Mensual'!$A$2:$A$2629,BR$4,'Retiro Mensual'!$B$2:$B$2629,$B45,'Retiro Mensual'!$C$2:$C$2629,BR$5)</f>
        <v>0</v>
      </c>
      <c r="BS45" s="13">
        <f>SUMIFS('Retiro Mensual'!$E$2:$E$2629,'Retiro Mensual'!$A$2:$A$2629,BS$4,'Retiro Mensual'!$B$2:$B$2629,$B45,'Retiro Mensual'!$C$2:$C$2629,BS$5)</f>
        <v>0</v>
      </c>
      <c r="BT45" s="13">
        <f>SUMIFS('Retiro Mensual'!$E$2:$E$2629,'Retiro Mensual'!$A$2:$A$2629,BT$4,'Retiro Mensual'!$B$2:$B$2629,$B45,'Retiro Mensual'!$C$2:$C$2629,BT$5)</f>
        <v>0</v>
      </c>
      <c r="BU45" s="13">
        <f>SUMIFS('Retiro Mensual'!$E$2:$E$2629,'Retiro Mensual'!$A$2:$A$2629,BU$4,'Retiro Mensual'!$B$2:$B$2629,$B45,'Retiro Mensual'!$C$2:$C$2629,BU$5)</f>
        <v>0</v>
      </c>
      <c r="BV45" s="13">
        <f>SUMIFS('Retiro Mensual'!$E$2:$E$2629,'Retiro Mensual'!$A$2:$A$2629,BV$4,'Retiro Mensual'!$B$2:$B$2629,$B45,'Retiro Mensual'!$C$2:$C$2629,BV$5)</f>
        <v>0</v>
      </c>
      <c r="BW45" s="14">
        <f>SUMIFS('Retiro Mensual'!$E$2:$E$2629,'Retiro Mensual'!$A$2:$A$2629,BW$4,'Retiro Mensual'!$B$2:$B$2629,$B45,'Retiro Mensual'!$C$2:$C$2629,BW$5)</f>
        <v>0</v>
      </c>
      <c r="BX45" s="13"/>
      <c r="BY45" s="12">
        <f>SUMIFS('Compra Ventas'!$E$2:$E$2700,'Compra Ventas'!$A$2:$A$2700,BY$4,'Compra Ventas'!$B$2:$B$2700,$B45,'Compra Ventas'!$C$2:$C$2700,BY$5)</f>
        <v>0</v>
      </c>
      <c r="BZ45" s="13">
        <f>SUMIFS('Compra Ventas'!$E$2:$E$2700,'Compra Ventas'!$A$2:$A$2700,BZ$4,'Compra Ventas'!$B$2:$B$2700,$B45,'Compra Ventas'!$C$2:$C$2700,BZ$5)</f>
        <v>0</v>
      </c>
      <c r="CA45" s="13">
        <f>SUMIFS('Compra Ventas'!$E$2:$E$2700,'Compra Ventas'!$A$2:$A$2700,CA$4,'Compra Ventas'!$B$2:$B$2700,$B45,'Compra Ventas'!$C$2:$C$2700,CA$5)</f>
        <v>0</v>
      </c>
      <c r="CB45" s="13">
        <f>SUMIFS('Compra Ventas'!$E$2:$E$2700,'Compra Ventas'!$A$2:$A$2700,CB$4,'Compra Ventas'!$B$2:$B$2700,$B45,'Compra Ventas'!$C$2:$C$2700,CB$5)</f>
        <v>0</v>
      </c>
      <c r="CC45" s="13">
        <f>SUMIFS('Compra Ventas'!$E$2:$E$2700,'Compra Ventas'!$A$2:$A$2700,CC$4,'Compra Ventas'!$B$2:$B$2700,$B45,'Compra Ventas'!$C$2:$C$2700,CC$5)</f>
        <v>0</v>
      </c>
      <c r="CD45" s="13">
        <f>SUMIFS('Compra Ventas'!$E$2:$E$2700,'Compra Ventas'!$A$2:$A$2700,CD$4,'Compra Ventas'!$B$2:$B$2700,$B45,'Compra Ventas'!$C$2:$C$2700,CD$5)</f>
        <v>0</v>
      </c>
      <c r="CE45" s="13">
        <f>SUMIFS('Compra Ventas'!$E$2:$E$2700,'Compra Ventas'!$A$2:$A$2700,CE$4,'Compra Ventas'!$B$2:$B$2700,$B45,'Compra Ventas'!$C$2:$C$2700,CE$5)</f>
        <v>0</v>
      </c>
      <c r="CF45" s="13">
        <f>SUMIFS('Compra Ventas'!$E$2:$E$2700,'Compra Ventas'!$A$2:$A$2700,CF$4,'Compra Ventas'!$B$2:$B$2700,$B45,'Compra Ventas'!$C$2:$C$2700,CF$5)</f>
        <v>0</v>
      </c>
      <c r="CG45" s="13">
        <f>SUMIFS('Compra Ventas'!$E$2:$E$2700,'Compra Ventas'!$A$2:$A$2700,CG$4,'Compra Ventas'!$B$2:$B$2700,$B45,'Compra Ventas'!$C$2:$C$2700,CG$5)</f>
        <v>0</v>
      </c>
      <c r="CH45" s="13">
        <f>SUMIFS('Compra Ventas'!$E$2:$E$2700,'Compra Ventas'!$A$2:$A$2700,CH$4,'Compra Ventas'!$B$2:$B$2700,$B45,'Compra Ventas'!$C$2:$C$2700,CH$5)</f>
        <v>0</v>
      </c>
      <c r="CI45" s="13">
        <f>SUMIFS('Compra Ventas'!$E$2:$E$2700,'Compra Ventas'!$A$2:$A$2700,CI$4,'Compra Ventas'!$B$2:$B$2700,$B45,'Compra Ventas'!$C$2:$C$2700,CI$5)</f>
        <v>0</v>
      </c>
      <c r="CJ45" s="14">
        <f>SUMIFS('Compra Ventas'!$E$2:$E$2700,'Compra Ventas'!$A$2:$A$2700,CJ$4,'Compra Ventas'!$B$2:$B$2700,$B45,'Compra Ventas'!$C$2:$C$2700,CJ$5)</f>
        <v>0</v>
      </c>
      <c r="CK45" s="12">
        <f>SUMIFS('Compra Ventas'!$E$2:$E$2700,'Compra Ventas'!$A$2:$A$2700,CK$4,'Compra Ventas'!$B$2:$B$2700,$B45,'Compra Ventas'!$C$2:$C$2700,CK$5)</f>
        <v>0</v>
      </c>
      <c r="CL45" s="13">
        <f>SUMIFS('Compra Ventas'!$E$2:$E$2700,'Compra Ventas'!$A$2:$A$2700,CL$4,'Compra Ventas'!$B$2:$B$2700,$B45,'Compra Ventas'!$C$2:$C$2700,CL$5)</f>
        <v>0</v>
      </c>
      <c r="CM45" s="13">
        <f>SUMIFS('Compra Ventas'!$E$2:$E$2700,'Compra Ventas'!$A$2:$A$2700,CM$4,'Compra Ventas'!$B$2:$B$2700,$B45,'Compra Ventas'!$C$2:$C$2700,CM$5)</f>
        <v>0</v>
      </c>
      <c r="CN45" s="13">
        <f>SUMIFS('Compra Ventas'!$E$2:$E$2700,'Compra Ventas'!$A$2:$A$2700,CN$4,'Compra Ventas'!$B$2:$B$2700,$B45,'Compra Ventas'!$C$2:$C$2700,CN$5)</f>
        <v>0</v>
      </c>
      <c r="CO45" s="13">
        <f>SUMIFS('Compra Ventas'!$E$2:$E$2700,'Compra Ventas'!$A$2:$A$2700,CO$4,'Compra Ventas'!$B$2:$B$2700,$B45,'Compra Ventas'!$C$2:$C$2700,CO$5)</f>
        <v>0</v>
      </c>
      <c r="CP45" s="13">
        <f>SUMIFS('Compra Ventas'!$E$2:$E$2700,'Compra Ventas'!$A$2:$A$2700,CP$4,'Compra Ventas'!$B$2:$B$2700,$B45,'Compra Ventas'!$C$2:$C$2700,CP$5)</f>
        <v>0</v>
      </c>
      <c r="CQ45" s="13">
        <f>SUMIFS('Compra Ventas'!$E$2:$E$2700,'Compra Ventas'!$A$2:$A$2700,CQ$4,'Compra Ventas'!$B$2:$B$2700,$B45,'Compra Ventas'!$C$2:$C$2700,CQ$5)</f>
        <v>0</v>
      </c>
      <c r="CR45" s="13">
        <f>SUMIFS('Compra Ventas'!$E$2:$E$2700,'Compra Ventas'!$A$2:$A$2700,CR$4,'Compra Ventas'!$B$2:$B$2700,$B45,'Compra Ventas'!$C$2:$C$2700,CR$5)</f>
        <v>0</v>
      </c>
      <c r="CS45" s="13">
        <f>SUMIFS('Compra Ventas'!$E$2:$E$2700,'Compra Ventas'!$A$2:$A$2700,CS$4,'Compra Ventas'!$B$2:$B$2700,$B45,'Compra Ventas'!$C$2:$C$2700,CS$5)</f>
        <v>0</v>
      </c>
      <c r="CT45" s="13">
        <f>SUMIFS('Compra Ventas'!$E$2:$E$2700,'Compra Ventas'!$A$2:$A$2700,CT$4,'Compra Ventas'!$B$2:$B$2700,$B45,'Compra Ventas'!$C$2:$C$2700,CT$5)</f>
        <v>0</v>
      </c>
      <c r="CU45" s="13">
        <f>SUMIFS('Compra Ventas'!$E$2:$E$2700,'Compra Ventas'!$A$2:$A$2700,CU$4,'Compra Ventas'!$B$2:$B$2700,$B45,'Compra Ventas'!$C$2:$C$2700,CU$5)</f>
        <v>0</v>
      </c>
      <c r="CV45" s="14">
        <f>SUMIFS('Compra Ventas'!$E$2:$E$2700,'Compra Ventas'!$A$2:$A$2700,CV$4,'Compra Ventas'!$B$2:$B$2700,$B45,'Compra Ventas'!$C$2:$C$2700,CV$5)</f>
        <v>0</v>
      </c>
      <c r="CW45" s="12">
        <f>SUMIFS('Compra Ventas'!$E$2:$E$2700,'Compra Ventas'!$A$2:$A$2700,CW$4,'Compra Ventas'!$B$2:$B$2700,$B45,'Compra Ventas'!$C$2:$C$2700,CW$5)</f>
        <v>0</v>
      </c>
      <c r="CX45" s="13">
        <f>SUMIFS('Compra Ventas'!$E$2:$E$2700,'Compra Ventas'!$A$2:$A$2700,CX$4,'Compra Ventas'!$B$2:$B$2700,$B45,'Compra Ventas'!$C$2:$C$2700,CX$5)</f>
        <v>0</v>
      </c>
      <c r="CY45" s="13">
        <f>SUMIFS('Compra Ventas'!$E$2:$E$2700,'Compra Ventas'!$A$2:$A$2700,CY$4,'Compra Ventas'!$B$2:$B$2700,$B45,'Compra Ventas'!$C$2:$C$2700,CY$5)</f>
        <v>0</v>
      </c>
      <c r="CZ45" s="13">
        <f>SUMIFS('Compra Ventas'!$E$2:$E$2700,'Compra Ventas'!$A$2:$A$2700,CZ$4,'Compra Ventas'!$B$2:$B$2700,$B45,'Compra Ventas'!$C$2:$C$2700,CZ$5)</f>
        <v>0</v>
      </c>
      <c r="DA45" s="13">
        <f>SUMIFS('Compra Ventas'!$E$2:$E$2700,'Compra Ventas'!$A$2:$A$2700,DA$4,'Compra Ventas'!$B$2:$B$2700,$B45,'Compra Ventas'!$C$2:$C$2700,DA$5)</f>
        <v>0</v>
      </c>
      <c r="DB45" s="13">
        <f>SUMIFS('Compra Ventas'!$E$2:$E$2700,'Compra Ventas'!$A$2:$A$2700,DB$4,'Compra Ventas'!$B$2:$B$2700,$B45,'Compra Ventas'!$C$2:$C$2700,DB$5)</f>
        <v>0</v>
      </c>
      <c r="DC45" s="13">
        <f>SUMIFS('Compra Ventas'!$E$2:$E$2700,'Compra Ventas'!$A$2:$A$2700,DC$4,'Compra Ventas'!$B$2:$B$2700,$B45,'Compra Ventas'!$C$2:$C$2700,DC$5)</f>
        <v>0</v>
      </c>
      <c r="DD45" s="13">
        <f>SUMIFS('Compra Ventas'!$E$2:$E$2700,'Compra Ventas'!$A$2:$A$2700,DD$4,'Compra Ventas'!$B$2:$B$2700,$B45,'Compra Ventas'!$C$2:$C$2700,DD$5)</f>
        <v>0</v>
      </c>
      <c r="DE45" s="13">
        <f>SUMIFS('Compra Ventas'!$E$2:$E$2700,'Compra Ventas'!$A$2:$A$2700,DE$4,'Compra Ventas'!$B$2:$B$2700,$B45,'Compra Ventas'!$C$2:$C$2700,DE$5)</f>
        <v>0</v>
      </c>
      <c r="DF45" s="13">
        <f>SUMIFS('Compra Ventas'!$E$2:$E$2700,'Compra Ventas'!$A$2:$A$2700,DF$4,'Compra Ventas'!$B$2:$B$2700,$B45,'Compra Ventas'!$C$2:$C$2700,DF$5)</f>
        <v>0</v>
      </c>
      <c r="DG45" s="13">
        <f>SUMIFS('Compra Ventas'!$E$2:$E$2700,'Compra Ventas'!$A$2:$A$2700,DG$4,'Compra Ventas'!$B$2:$B$2700,$B45,'Compra Ventas'!$C$2:$C$2700,DG$5)</f>
        <v>0</v>
      </c>
      <c r="DH45" s="14">
        <f>SUMIFS('Compra Ventas'!$E$2:$E$2700,'Compra Ventas'!$A$2:$A$2700,DH$4,'Compra Ventas'!$B$2:$B$2700,$B45,'Compra Ventas'!$C$2:$C$2700,DH$5)</f>
        <v>0</v>
      </c>
      <c r="DI45" s="84"/>
      <c r="DJ45" s="98">
        <f>SUMIFS('Ajuste Ciclado'!D$5:D$47,'Ajuste Ciclado'!$C$5:$C$47,Balance!DJ$4,'Ajuste Ciclado'!$B$5:$B$47,Balance!$B45)</f>
        <v>0</v>
      </c>
      <c r="DK45" s="99">
        <f>SUMIFS('Ajuste Ciclado'!E$5:E$47,'Ajuste Ciclado'!$C$5:$C$47,Balance!DK$4,'Ajuste Ciclado'!$B$5:$B$47,Balance!$B45)</f>
        <v>0</v>
      </c>
      <c r="DL45" s="99">
        <f>SUMIFS('Ajuste Ciclado'!F$5:F$47,'Ajuste Ciclado'!$C$5:$C$47,Balance!DL$4,'Ajuste Ciclado'!$B$5:$B$47,Balance!$B45)</f>
        <v>0</v>
      </c>
      <c r="DM45" s="99">
        <f>SUMIFS('Ajuste Ciclado'!G$5:G$47,'Ajuste Ciclado'!$C$5:$C$47,Balance!DM$4,'Ajuste Ciclado'!$B$5:$B$47,Balance!$B45)</f>
        <v>0</v>
      </c>
      <c r="DN45" s="99">
        <f>SUMIFS('Ajuste Ciclado'!H$5:H$47,'Ajuste Ciclado'!$C$5:$C$47,Balance!DN$4,'Ajuste Ciclado'!$B$5:$B$47,Balance!$B45)</f>
        <v>0</v>
      </c>
      <c r="DO45" s="99">
        <f>SUMIFS('Ajuste Ciclado'!I$5:I$47,'Ajuste Ciclado'!$C$5:$C$47,Balance!DO$4,'Ajuste Ciclado'!$B$5:$B$47,Balance!$B45)</f>
        <v>0</v>
      </c>
      <c r="DP45" s="99">
        <f>SUMIFS('Ajuste Ciclado'!J$5:J$47,'Ajuste Ciclado'!$C$5:$C$47,Balance!DP$4,'Ajuste Ciclado'!$B$5:$B$47,Balance!$B45)</f>
        <v>0</v>
      </c>
      <c r="DQ45" s="99">
        <f>SUMIFS('Ajuste Ciclado'!K$5:K$47,'Ajuste Ciclado'!$C$5:$C$47,Balance!DQ$4,'Ajuste Ciclado'!$B$5:$B$47,Balance!$B45)</f>
        <v>0</v>
      </c>
      <c r="DR45" s="99">
        <f>SUMIFS('Ajuste Ciclado'!L$5:L$47,'Ajuste Ciclado'!$C$5:$C$47,Balance!DR$4,'Ajuste Ciclado'!$B$5:$B$47,Balance!$B45)</f>
        <v>0</v>
      </c>
      <c r="DS45" s="99">
        <f>SUMIFS('Ajuste Ciclado'!M$5:M$47,'Ajuste Ciclado'!$C$5:$C$47,Balance!DS$4,'Ajuste Ciclado'!$B$5:$B$47,Balance!$B45)</f>
        <v>0</v>
      </c>
      <c r="DT45" s="99">
        <f>SUMIFS('Ajuste Ciclado'!N$5:N$47,'Ajuste Ciclado'!$C$5:$C$47,Balance!DT$4,'Ajuste Ciclado'!$B$5:$B$47,Balance!$B45)</f>
        <v>0</v>
      </c>
      <c r="DU45" s="100">
        <f>SUMIFS('Ajuste Ciclado'!O$5:O$47,'Ajuste Ciclado'!$C$5:$C$47,Balance!DU$4,'Ajuste Ciclado'!$B$5:$B$47,Balance!$B45)</f>
        <v>0</v>
      </c>
      <c r="DV45" s="98">
        <f>SUMIFS('Ajuste Ciclado'!D$5:D$47,'Ajuste Ciclado'!$C$5:$C$47,Balance!DV$4,'Ajuste Ciclado'!$B$5:$B$47,Balance!$B45)</f>
        <v>0</v>
      </c>
      <c r="DW45" s="99">
        <f>SUMIFS('Ajuste Ciclado'!E$5:E$47,'Ajuste Ciclado'!$C$5:$C$47,Balance!DW$4,'Ajuste Ciclado'!$B$5:$B$47,Balance!$B45)</f>
        <v>0</v>
      </c>
      <c r="DX45" s="99">
        <f>SUMIFS('Ajuste Ciclado'!F$5:F$47,'Ajuste Ciclado'!$C$5:$C$47,Balance!DX$4,'Ajuste Ciclado'!$B$5:$B$47,Balance!$B45)</f>
        <v>0</v>
      </c>
      <c r="DY45" s="99">
        <f>SUMIFS('Ajuste Ciclado'!G$5:G$47,'Ajuste Ciclado'!$C$5:$C$47,Balance!DY$4,'Ajuste Ciclado'!$B$5:$B$47,Balance!$B45)</f>
        <v>0</v>
      </c>
      <c r="DZ45" s="99">
        <f>SUMIFS('Ajuste Ciclado'!H$5:H$47,'Ajuste Ciclado'!$C$5:$C$47,Balance!DZ$4,'Ajuste Ciclado'!$B$5:$B$47,Balance!$B45)</f>
        <v>0</v>
      </c>
      <c r="EA45" s="99">
        <f>SUMIFS('Ajuste Ciclado'!I$5:I$47,'Ajuste Ciclado'!$C$5:$C$47,Balance!EA$4,'Ajuste Ciclado'!$B$5:$B$47,Balance!$B45)</f>
        <v>0</v>
      </c>
      <c r="EB45" s="99">
        <f>SUMIFS('Ajuste Ciclado'!J$5:J$47,'Ajuste Ciclado'!$C$5:$C$47,Balance!EB$4,'Ajuste Ciclado'!$B$5:$B$47,Balance!$B45)</f>
        <v>0</v>
      </c>
      <c r="EC45" s="99">
        <f>SUMIFS('Ajuste Ciclado'!K$5:K$47,'Ajuste Ciclado'!$C$5:$C$47,Balance!EC$4,'Ajuste Ciclado'!$B$5:$B$47,Balance!$B45)</f>
        <v>0</v>
      </c>
      <c r="ED45" s="99">
        <f>SUMIFS('Ajuste Ciclado'!L$5:L$47,'Ajuste Ciclado'!$C$5:$C$47,Balance!ED$4,'Ajuste Ciclado'!$B$5:$B$47,Balance!$B45)</f>
        <v>0</v>
      </c>
      <c r="EE45" s="99">
        <f>SUMIFS('Ajuste Ciclado'!M$5:M$47,'Ajuste Ciclado'!$C$5:$C$47,Balance!EE$4,'Ajuste Ciclado'!$B$5:$B$47,Balance!$B45)</f>
        <v>0</v>
      </c>
      <c r="EF45" s="99">
        <f>SUMIFS('Ajuste Ciclado'!N$5:N$47,'Ajuste Ciclado'!$C$5:$C$47,Balance!EF$4,'Ajuste Ciclado'!$B$5:$B$47,Balance!$B45)</f>
        <v>0</v>
      </c>
      <c r="EG45" s="100">
        <f>SUMIFS('Ajuste Ciclado'!O$5:O$47,'Ajuste Ciclado'!$C$5:$C$47,Balance!EG$4,'Ajuste Ciclado'!$B$5:$B$47,Balance!$B45)</f>
        <v>0</v>
      </c>
      <c r="EH45" s="98">
        <f>SUMIFS('Ajuste Ciclado'!D$5:D$47,'Ajuste Ciclado'!$C$5:$C$47,Balance!EH$4,'Ajuste Ciclado'!$B$5:$B$47,Balance!$B45)</f>
        <v>0</v>
      </c>
      <c r="EI45" s="99">
        <f>SUMIFS('Ajuste Ciclado'!E$5:E$47,'Ajuste Ciclado'!$C$5:$C$47,Balance!EI$4,'Ajuste Ciclado'!$B$5:$B$47,Balance!$B45)</f>
        <v>0</v>
      </c>
      <c r="EJ45" s="99">
        <f>SUMIFS('Ajuste Ciclado'!F$5:F$47,'Ajuste Ciclado'!$C$5:$C$47,Balance!EJ$4,'Ajuste Ciclado'!$B$5:$B$47,Balance!$B45)</f>
        <v>0</v>
      </c>
      <c r="EK45" s="99">
        <f>SUMIFS('Ajuste Ciclado'!G$5:G$47,'Ajuste Ciclado'!$C$5:$C$47,Balance!EK$4,'Ajuste Ciclado'!$B$5:$B$47,Balance!$B45)</f>
        <v>0</v>
      </c>
      <c r="EL45" s="99">
        <f>SUMIFS('Ajuste Ciclado'!H$5:H$47,'Ajuste Ciclado'!$C$5:$C$47,Balance!EL$4,'Ajuste Ciclado'!$B$5:$B$47,Balance!$B45)</f>
        <v>0</v>
      </c>
      <c r="EM45" s="99">
        <f>SUMIFS('Ajuste Ciclado'!I$5:I$47,'Ajuste Ciclado'!$C$5:$C$47,Balance!EM$4,'Ajuste Ciclado'!$B$5:$B$47,Balance!$B45)</f>
        <v>0</v>
      </c>
      <c r="EN45" s="99">
        <f>SUMIFS('Ajuste Ciclado'!J$5:J$47,'Ajuste Ciclado'!$C$5:$C$47,Balance!EN$4,'Ajuste Ciclado'!$B$5:$B$47,Balance!$B45)</f>
        <v>0</v>
      </c>
      <c r="EO45" s="99">
        <f>SUMIFS('Ajuste Ciclado'!K$5:K$47,'Ajuste Ciclado'!$C$5:$C$47,Balance!EO$4,'Ajuste Ciclado'!$B$5:$B$47,Balance!$B45)</f>
        <v>0</v>
      </c>
      <c r="EP45" s="99">
        <f>SUMIFS('Ajuste Ciclado'!L$5:L$47,'Ajuste Ciclado'!$C$5:$C$47,Balance!EP$4,'Ajuste Ciclado'!$B$5:$B$47,Balance!$B45)</f>
        <v>0</v>
      </c>
      <c r="EQ45" s="99">
        <f>SUMIFS('Ajuste Ciclado'!M$5:M$47,'Ajuste Ciclado'!$C$5:$C$47,Balance!EQ$4,'Ajuste Ciclado'!$B$5:$B$47,Balance!$B45)</f>
        <v>0</v>
      </c>
      <c r="ER45" s="99">
        <f>SUMIFS('Ajuste Ciclado'!N$5:N$47,'Ajuste Ciclado'!$C$5:$C$47,Balance!ER$4,'Ajuste Ciclado'!$B$5:$B$47,Balance!$B45)</f>
        <v>0</v>
      </c>
      <c r="ES45" s="100">
        <f>SUMIFS('Ajuste Ciclado'!O$5:O$47,'Ajuste Ciclado'!$C$5:$C$47,Balance!ES$4,'Ajuste Ciclado'!$B$5:$B$47,Balance!$B45)</f>
        <v>0</v>
      </c>
      <c r="ET45" s="84"/>
      <c r="EU45" s="12">
        <f t="shared" si="129"/>
        <v>65711.067795896015</v>
      </c>
      <c r="EV45" s="13">
        <f t="shared" si="93"/>
        <v>55343.571432110133</v>
      </c>
      <c r="EW45" s="13">
        <f t="shared" si="94"/>
        <v>44110.487461568293</v>
      </c>
      <c r="EX45" s="13">
        <f t="shared" si="95"/>
        <v>33605.211080558591</v>
      </c>
      <c r="EY45" s="13">
        <f t="shared" si="96"/>
        <v>22140.869754464678</v>
      </c>
      <c r="EZ45" s="13">
        <f t="shared" si="97"/>
        <v>17257.58955481233</v>
      </c>
      <c r="FA45" s="13">
        <f t="shared" si="98"/>
        <v>22294.307114276911</v>
      </c>
      <c r="FB45" s="13">
        <f t="shared" si="99"/>
        <v>29179.373801137492</v>
      </c>
      <c r="FC45" s="13">
        <f t="shared" si="100"/>
        <v>33946.635314185332</v>
      </c>
      <c r="FD45" s="13">
        <f t="shared" si="101"/>
        <v>8754.7475631010002</v>
      </c>
      <c r="FE45" s="13">
        <f t="shared" si="102"/>
        <v>4581.1723285101643</v>
      </c>
      <c r="FF45" s="14">
        <f t="shared" si="103"/>
        <v>7351.2879569273528</v>
      </c>
      <c r="FG45" s="12">
        <f t="shared" si="104"/>
        <v>65838.302428834737</v>
      </c>
      <c r="FH45" s="13">
        <f t="shared" si="105"/>
        <v>55634.188606949901</v>
      </c>
      <c r="FI45" s="13">
        <f t="shared" si="106"/>
        <v>44531.436501835808</v>
      </c>
      <c r="FJ45" s="13">
        <f t="shared" si="107"/>
        <v>35514.529779455523</v>
      </c>
      <c r="FK45" s="13">
        <f t="shared" si="108"/>
        <v>21799.466228409448</v>
      </c>
      <c r="FL45" s="13">
        <f t="shared" si="109"/>
        <v>17390.957579855451</v>
      </c>
      <c r="FM45" s="13">
        <f t="shared" si="110"/>
        <v>23387.480198215711</v>
      </c>
      <c r="FN45" s="13">
        <f t="shared" si="111"/>
        <v>29375.75930741891</v>
      </c>
      <c r="FO45" s="13">
        <f t="shared" si="112"/>
        <v>34540.225116056557</v>
      </c>
      <c r="FP45" s="13">
        <f t="shared" si="113"/>
        <v>12951.47533513985</v>
      </c>
      <c r="FQ45" s="13">
        <f t="shared" si="114"/>
        <v>18700.218150841982</v>
      </c>
      <c r="FR45" s="14">
        <f t="shared" si="115"/>
        <v>24081.111678052701</v>
      </c>
      <c r="FS45" s="12">
        <f t="shared" si="116"/>
        <v>65861.923059558598</v>
      </c>
      <c r="FT45" s="13">
        <f t="shared" si="117"/>
        <v>55654.156628530312</v>
      </c>
      <c r="FU45" s="13">
        <f t="shared" si="118"/>
        <v>44371.685135788342</v>
      </c>
      <c r="FV45" s="13">
        <f t="shared" si="119"/>
        <v>35267.92117659677</v>
      </c>
      <c r="FW45" s="13">
        <f t="shared" si="120"/>
        <v>22491.611526497141</v>
      </c>
      <c r="FX45" s="13">
        <f t="shared" si="121"/>
        <v>18451.319277653911</v>
      </c>
      <c r="FY45" s="13">
        <f t="shared" si="122"/>
        <v>25257.80082824819</v>
      </c>
      <c r="FZ45" s="13">
        <f t="shared" si="123"/>
        <v>32351.32600420478</v>
      </c>
      <c r="GA45" s="13">
        <f t="shared" si="124"/>
        <v>37335.796808954547</v>
      </c>
      <c r="GB45" s="13">
        <f t="shared" si="125"/>
        <v>27972.232034591121</v>
      </c>
      <c r="GC45" s="13">
        <f t="shared" si="126"/>
        <v>36268.4938242098</v>
      </c>
      <c r="GD45" s="14">
        <f t="shared" si="127"/>
        <v>37465.701033767073</v>
      </c>
      <c r="GE45" s="84"/>
      <c r="GF45" s="12">
        <f t="shared" si="130"/>
        <v>344276.32115754834</v>
      </c>
      <c r="GG45" s="13">
        <f t="shared" si="130"/>
        <v>383745.15091106656</v>
      </c>
      <c r="GH45" s="14">
        <f t="shared" si="130"/>
        <v>438749.96733860066</v>
      </c>
      <c r="GI45" s="6">
        <f t="shared" si="131"/>
        <v>1</v>
      </c>
      <c r="GJ45" s="12">
        <f t="shared" si="132"/>
        <v>0</v>
      </c>
      <c r="GK45" s="13">
        <f t="shared" si="133"/>
        <v>0</v>
      </c>
      <c r="GL45" s="14">
        <f t="shared" si="134"/>
        <v>0</v>
      </c>
      <c r="GM45" s="84"/>
      <c r="GN45" s="66">
        <f t="shared" si="135"/>
        <v>0</v>
      </c>
      <c r="GO45" s="84"/>
      <c r="GP45" s="63" t="str" cm="1">
        <f t="array" ref="GP45">INDEX($GF$4:$GH$4,1,GI45)</f>
        <v>Sample 1</v>
      </c>
      <c r="GQ45" s="12">
        <f t="shared" si="142"/>
        <v>4581.1723285101643</v>
      </c>
      <c r="GR45" s="13">
        <f t="shared" si="142"/>
        <v>7351.2879569273528</v>
      </c>
      <c r="GS45" s="14">
        <f t="shared" si="142"/>
        <v>8754.7475631010002</v>
      </c>
      <c r="GT45" s="12">
        <f t="shared" si="143"/>
        <v>12951.47533513985</v>
      </c>
      <c r="GU45" s="13">
        <f t="shared" si="143"/>
        <v>17390.957579855451</v>
      </c>
      <c r="GV45" s="14">
        <f t="shared" si="143"/>
        <v>18700.218150841982</v>
      </c>
      <c r="GW45" s="12">
        <f t="shared" si="144"/>
        <v>18451.319277653911</v>
      </c>
      <c r="GX45" s="13">
        <f t="shared" si="144"/>
        <v>22491.611526497141</v>
      </c>
      <c r="GY45" s="14">
        <f t="shared" si="144"/>
        <v>25257.80082824819</v>
      </c>
      <c r="GZ45" s="84" t="str">
        <f t="shared" si="128"/>
        <v>Sample 1</v>
      </c>
      <c r="HA45" s="12">
        <f t="shared" si="139"/>
        <v>0</v>
      </c>
      <c r="HB45" s="13">
        <f t="shared" si="139"/>
        <v>0</v>
      </c>
      <c r="HC45" s="14">
        <f t="shared" si="139"/>
        <v>0</v>
      </c>
      <c r="HD45" s="6">
        <f t="shared" si="140"/>
        <v>0</v>
      </c>
      <c r="HE45" s="84" t="str">
        <f t="shared" si="141"/>
        <v>Ok</v>
      </c>
    </row>
    <row r="46" spans="2:213" hidden="1" x14ac:dyDescent="0.3">
      <c r="B46" s="84" t="s">
        <v>393</v>
      </c>
      <c r="C46" s="12">
        <f>SUMIFS(Inyecciones!$E$2:$E$14185,Inyecciones!$A$2:$A$14185,Balance!C$4,Inyecciones!$B$2:$B$14185,Balance!$B46,Inyecciones!$C$2:$C$14185,Balance!C$5)</f>
        <v>57640.712040072431</v>
      </c>
      <c r="D46" s="13">
        <f>SUMIFS(Inyecciones!$E$2:$E$14185,Inyecciones!$A$2:$A$14185,Balance!D$4,Inyecciones!$B$2:$B$14185,Balance!$B46,Inyecciones!$C$2:$C$14185,Balance!D$5)</f>
        <v>48237.792640220359</v>
      </c>
      <c r="E46" s="13">
        <f>SUMIFS(Inyecciones!$E$2:$E$14185,Inyecciones!$A$2:$A$14185,Balance!E$4,Inyecciones!$B$2:$B$14185,Balance!$B46,Inyecciones!$C$2:$C$14185,Balance!E$5)</f>
        <v>51270.566077655727</v>
      </c>
      <c r="F46" s="13">
        <f>SUMIFS(Inyecciones!$E$2:$E$14185,Inyecciones!$A$2:$A$14185,Balance!F$4,Inyecciones!$B$2:$B$14185,Balance!$B46,Inyecciones!$C$2:$C$14185,Balance!F$5)</f>
        <v>39149.793270714268</v>
      </c>
      <c r="G46" s="13">
        <f>SUMIFS(Inyecciones!$E$2:$E$14185,Inyecciones!$A$2:$A$14185,Balance!G$4,Inyecciones!$B$2:$B$14185,Balance!$B46,Inyecciones!$C$2:$C$14185,Balance!G$5)</f>
        <v>26174.486723356789</v>
      </c>
      <c r="H46" s="13">
        <f>SUMIFS(Inyecciones!$E$2:$E$14185,Inyecciones!$A$2:$A$14185,Balance!H$4,Inyecciones!$B$2:$B$14185,Balance!$B46,Inyecciones!$C$2:$C$14185,Balance!H$5)</f>
        <v>24782.27985006378</v>
      </c>
      <c r="I46" s="13">
        <f>SUMIFS(Inyecciones!$E$2:$E$14185,Inyecciones!$A$2:$A$14185,Balance!I$4,Inyecciones!$B$2:$B$14185,Balance!$B46,Inyecciones!$C$2:$C$14185,Balance!I$5)</f>
        <v>27420.375132993438</v>
      </c>
      <c r="J46" s="13">
        <f>SUMIFS(Inyecciones!$E$2:$E$14185,Inyecciones!$A$2:$A$14185,Balance!J$4,Inyecciones!$B$2:$B$14185,Balance!$B46,Inyecciones!$C$2:$C$14185,Balance!J$5)</f>
        <v>26159.51758557219</v>
      </c>
      <c r="K46" s="13">
        <f>SUMIFS(Inyecciones!$E$2:$E$14185,Inyecciones!$A$2:$A$14185,Balance!K$4,Inyecciones!$B$2:$B$14185,Balance!$B46,Inyecciones!$C$2:$C$14185,Balance!K$5)</f>
        <v>24470.47466719988</v>
      </c>
      <c r="L46" s="13">
        <f>SUMIFS(Inyecciones!$E$2:$E$14185,Inyecciones!$A$2:$A$14185,Balance!L$4,Inyecciones!$B$2:$B$14185,Balance!$B46,Inyecciones!$C$2:$C$14185,Balance!L$5)</f>
        <v>6429.7680953106365</v>
      </c>
      <c r="M46" s="13">
        <f>SUMIFS(Inyecciones!$E$2:$E$14185,Inyecciones!$A$2:$A$14185,Balance!M$4,Inyecciones!$B$2:$B$14185,Balance!$B46,Inyecciones!$C$2:$C$14185,Balance!M$5)</f>
        <v>1514.072260971564</v>
      </c>
      <c r="N46" s="14">
        <f>SUMIFS(Inyecciones!$E$2:$E$14185,Inyecciones!$A$2:$A$14185,Balance!N$4,Inyecciones!$B$2:$B$14185,Balance!$B46,Inyecciones!$C$2:$C$14185,Balance!N$5)</f>
        <v>3140.8708103562622</v>
      </c>
      <c r="O46" s="12">
        <f>SUMIFS(Inyecciones!$E$2:$E$14185,Inyecciones!$A$2:$A$14185,Balance!O$4,Inyecciones!$B$2:$B$14185,Balance!$B46,Inyecciones!$C$2:$C$14185,Balance!O$5)</f>
        <v>57754.211891646562</v>
      </c>
      <c r="P46" s="13">
        <f>SUMIFS(Inyecciones!$E$2:$E$14185,Inyecciones!$A$2:$A$14185,Balance!P$4,Inyecciones!$B$2:$B$14185,Balance!$B46,Inyecciones!$C$2:$C$14185,Balance!P$5)</f>
        <v>48467.610695584211</v>
      </c>
      <c r="Q46" s="13">
        <f>SUMIFS(Inyecciones!$E$2:$E$14185,Inyecciones!$A$2:$A$14185,Balance!Q$4,Inyecciones!$B$2:$B$14185,Balance!$B46,Inyecciones!$C$2:$C$14185,Balance!Q$5)</f>
        <v>51839.351603392977</v>
      </c>
      <c r="R46" s="13">
        <f>SUMIFS(Inyecciones!$E$2:$E$14185,Inyecciones!$A$2:$A$14185,Balance!R$4,Inyecciones!$B$2:$B$14185,Balance!$B46,Inyecciones!$C$2:$C$14185,Balance!R$5)</f>
        <v>42441.32471362262</v>
      </c>
      <c r="S46" s="13">
        <f>SUMIFS(Inyecciones!$E$2:$E$14185,Inyecciones!$A$2:$A$14185,Balance!S$4,Inyecciones!$B$2:$B$14185,Balance!$B46,Inyecciones!$C$2:$C$14185,Balance!S$5)</f>
        <v>25858.86651554878</v>
      </c>
      <c r="T46" s="13">
        <f>SUMIFS(Inyecciones!$E$2:$E$14185,Inyecciones!$A$2:$A$14185,Balance!T$4,Inyecciones!$B$2:$B$14185,Balance!$B46,Inyecciones!$C$2:$C$14185,Balance!T$5)</f>
        <v>25063.584327198019</v>
      </c>
      <c r="U46" s="13">
        <f>SUMIFS(Inyecciones!$E$2:$E$14185,Inyecciones!$A$2:$A$14185,Balance!U$4,Inyecciones!$B$2:$B$14185,Balance!$B46,Inyecciones!$C$2:$C$14185,Balance!U$5)</f>
        <v>28907.787610560361</v>
      </c>
      <c r="V46" s="13">
        <f>SUMIFS(Inyecciones!$E$2:$E$14185,Inyecciones!$A$2:$A$14185,Balance!V$4,Inyecciones!$B$2:$B$14185,Balance!$B46,Inyecciones!$C$2:$C$14185,Balance!V$5)</f>
        <v>27150.924447716621</v>
      </c>
      <c r="W46" s="13">
        <f>SUMIFS(Inyecciones!$E$2:$E$14185,Inyecciones!$A$2:$A$14185,Balance!W$4,Inyecciones!$B$2:$B$14185,Balance!$B46,Inyecciones!$C$2:$C$14185,Balance!W$5)</f>
        <v>28511.437720261911</v>
      </c>
      <c r="X46" s="13">
        <f>SUMIFS(Inyecciones!$E$2:$E$14185,Inyecciones!$A$2:$A$14185,Balance!X$4,Inyecciones!$B$2:$B$14185,Balance!$B46,Inyecciones!$C$2:$C$14185,Balance!X$5)</f>
        <v>9440.9728926671032</v>
      </c>
      <c r="Y46" s="13">
        <f>SUMIFS(Inyecciones!$E$2:$E$14185,Inyecciones!$A$2:$A$14185,Balance!Y$4,Inyecciones!$B$2:$B$14185,Balance!$B46,Inyecciones!$C$2:$C$14185,Balance!Y$5)</f>
        <v>15325.8457257501</v>
      </c>
      <c r="Z46" s="14">
        <f>SUMIFS(Inyecciones!$E$2:$E$14185,Inyecciones!$A$2:$A$14185,Balance!Z$4,Inyecciones!$B$2:$B$14185,Balance!$B46,Inyecciones!$C$2:$C$14185,Balance!Z$5)</f>
        <v>19519.74421826419</v>
      </c>
      <c r="AA46" s="12">
        <f>SUMIFS(Inyecciones!$E$2:$E$14185,Inyecciones!$A$2:$A$14185,Balance!AA$4,Inyecciones!$B$2:$B$14185,Balance!$B46,Inyecciones!$C$2:$C$14185,Balance!AA$5)</f>
        <v>57786.887220062294</v>
      </c>
      <c r="AB46" s="13">
        <f>SUMIFS(Inyecciones!$E$2:$E$14185,Inyecciones!$A$2:$A$14185,Balance!AB$4,Inyecciones!$B$2:$B$14185,Balance!$B46,Inyecciones!$C$2:$C$14185,Balance!AB$5)</f>
        <v>48561.15380063984</v>
      </c>
      <c r="AC46" s="13">
        <f>SUMIFS(Inyecciones!$E$2:$E$14185,Inyecciones!$A$2:$A$14185,Balance!AC$4,Inyecciones!$B$2:$B$14185,Balance!$B46,Inyecciones!$C$2:$C$14185,Balance!AC$5)</f>
        <v>51681.212918594581</v>
      </c>
      <c r="AD46" s="13">
        <f>SUMIFS(Inyecciones!$E$2:$E$14185,Inyecciones!$A$2:$A$14185,Balance!AD$4,Inyecciones!$B$2:$B$14185,Balance!$B46,Inyecciones!$C$2:$C$14185,Balance!AD$5)</f>
        <v>42071.723070237851</v>
      </c>
      <c r="AE46" s="13">
        <f>SUMIFS(Inyecciones!$E$2:$E$14185,Inyecciones!$A$2:$A$14185,Balance!AE$4,Inyecciones!$B$2:$B$14185,Balance!$B46,Inyecciones!$C$2:$C$14185,Balance!AE$5)</f>
        <v>26699.573737373139</v>
      </c>
      <c r="AF46" s="13">
        <f>SUMIFS(Inyecciones!$E$2:$E$14185,Inyecciones!$A$2:$A$14185,Balance!AF$4,Inyecciones!$B$2:$B$14185,Balance!$B46,Inyecciones!$C$2:$C$14185,Balance!AF$5)</f>
        <v>26576.348394603621</v>
      </c>
      <c r="AG46" s="13">
        <f>SUMIFS(Inyecciones!$E$2:$E$14185,Inyecciones!$A$2:$A$14185,Balance!AG$4,Inyecciones!$B$2:$B$14185,Balance!$B46,Inyecciones!$C$2:$C$14185,Balance!AG$5)</f>
        <v>31195.4920995666</v>
      </c>
      <c r="AH46" s="13">
        <f>SUMIFS(Inyecciones!$E$2:$E$14185,Inyecciones!$A$2:$A$14185,Balance!AH$4,Inyecciones!$B$2:$B$14185,Balance!$B46,Inyecciones!$C$2:$C$14185,Balance!AH$5)</f>
        <v>29996.207488011631</v>
      </c>
      <c r="AI46" s="13">
        <f>SUMIFS(Inyecciones!$E$2:$E$14185,Inyecciones!$A$2:$A$14185,Balance!AI$4,Inyecciones!$B$2:$B$14185,Balance!$B46,Inyecciones!$C$2:$C$14185,Balance!AI$5)</f>
        <v>27085.352952599191</v>
      </c>
      <c r="AJ46" s="13">
        <f>SUMIFS(Inyecciones!$E$2:$E$14185,Inyecciones!$A$2:$A$14185,Balance!AJ$4,Inyecciones!$B$2:$B$14185,Balance!$B46,Inyecciones!$C$2:$C$14185,Balance!AJ$5)</f>
        <v>20432.282636808919</v>
      </c>
      <c r="AK46" s="13">
        <f>SUMIFS(Inyecciones!$E$2:$E$14185,Inyecciones!$A$2:$A$14185,Balance!AK$4,Inyecciones!$B$2:$B$14185,Balance!$B46,Inyecciones!$C$2:$C$14185,Balance!AK$5)</f>
        <v>30710.865084121851</v>
      </c>
      <c r="AL46" s="14">
        <f>SUMIFS(Inyecciones!$E$2:$E$14185,Inyecciones!$A$2:$A$14185,Balance!AL$4,Inyecciones!$B$2:$B$14185,Balance!$B46,Inyecciones!$C$2:$C$14185,Balance!AL$5)</f>
        <v>28485.641499733621</v>
      </c>
      <c r="AM46" s="13"/>
      <c r="AN46" s="12">
        <f>SUMIFS('Retiro Mensual'!$E$2:$E$2629,'Retiro Mensual'!$A$2:$A$2629,AN$4,'Retiro Mensual'!$B$2:$B$2629,$B46,'Retiro Mensual'!$C$2:$C$2629,AN$5)</f>
        <v>0</v>
      </c>
      <c r="AO46" s="13">
        <f>SUMIFS('Retiro Mensual'!$E$2:$E$2629,'Retiro Mensual'!$A$2:$A$2629,AO$4,'Retiro Mensual'!$B$2:$B$2629,$B46,'Retiro Mensual'!$C$2:$C$2629,AO$5)</f>
        <v>0</v>
      </c>
      <c r="AP46" s="13">
        <f>SUMIFS('Retiro Mensual'!$E$2:$E$2629,'Retiro Mensual'!$A$2:$A$2629,AP$4,'Retiro Mensual'!$B$2:$B$2629,$B46,'Retiro Mensual'!$C$2:$C$2629,AP$5)</f>
        <v>0</v>
      </c>
      <c r="AQ46" s="13">
        <f>SUMIFS('Retiro Mensual'!$E$2:$E$2629,'Retiro Mensual'!$A$2:$A$2629,AQ$4,'Retiro Mensual'!$B$2:$B$2629,$B46,'Retiro Mensual'!$C$2:$C$2629,AQ$5)</f>
        <v>0</v>
      </c>
      <c r="AR46" s="13">
        <f>SUMIFS('Retiro Mensual'!$E$2:$E$2629,'Retiro Mensual'!$A$2:$A$2629,AR$4,'Retiro Mensual'!$B$2:$B$2629,$B46,'Retiro Mensual'!$C$2:$C$2629,AR$5)</f>
        <v>0</v>
      </c>
      <c r="AS46" s="13">
        <f>SUMIFS('Retiro Mensual'!$E$2:$E$2629,'Retiro Mensual'!$A$2:$A$2629,AS$4,'Retiro Mensual'!$B$2:$B$2629,$B46,'Retiro Mensual'!$C$2:$C$2629,AS$5)</f>
        <v>0</v>
      </c>
      <c r="AT46" s="13">
        <f>SUMIFS('Retiro Mensual'!$E$2:$E$2629,'Retiro Mensual'!$A$2:$A$2629,AT$4,'Retiro Mensual'!$B$2:$B$2629,$B46,'Retiro Mensual'!$C$2:$C$2629,AT$5)</f>
        <v>0</v>
      </c>
      <c r="AU46" s="13">
        <f>SUMIFS('Retiro Mensual'!$E$2:$E$2629,'Retiro Mensual'!$A$2:$A$2629,AU$4,'Retiro Mensual'!$B$2:$B$2629,$B46,'Retiro Mensual'!$C$2:$C$2629,AU$5)</f>
        <v>0</v>
      </c>
      <c r="AV46" s="13">
        <f>SUMIFS('Retiro Mensual'!$E$2:$E$2629,'Retiro Mensual'!$A$2:$A$2629,AV$4,'Retiro Mensual'!$B$2:$B$2629,$B46,'Retiro Mensual'!$C$2:$C$2629,AV$5)</f>
        <v>0</v>
      </c>
      <c r="AW46" s="13">
        <f>SUMIFS('Retiro Mensual'!$E$2:$E$2629,'Retiro Mensual'!$A$2:$A$2629,AW$4,'Retiro Mensual'!$B$2:$B$2629,$B46,'Retiro Mensual'!$C$2:$C$2629,AW$5)</f>
        <v>0</v>
      </c>
      <c r="AX46" s="13">
        <f>SUMIFS('Retiro Mensual'!$E$2:$E$2629,'Retiro Mensual'!$A$2:$A$2629,AX$4,'Retiro Mensual'!$B$2:$B$2629,$B46,'Retiro Mensual'!$C$2:$C$2629,AX$5)</f>
        <v>0</v>
      </c>
      <c r="AY46" s="14">
        <f>SUMIFS('Retiro Mensual'!$E$2:$E$2629,'Retiro Mensual'!$A$2:$A$2629,AY$4,'Retiro Mensual'!$B$2:$B$2629,$B46,'Retiro Mensual'!$C$2:$C$2629,AY$5)</f>
        <v>0</v>
      </c>
      <c r="AZ46" s="12">
        <f>SUMIFS('Retiro Mensual'!$E$2:$E$2629,'Retiro Mensual'!$A$2:$A$2629,AZ$4,'Retiro Mensual'!$B$2:$B$2629,$B46,'Retiro Mensual'!$C$2:$C$2629,AZ$5)</f>
        <v>0</v>
      </c>
      <c r="BA46" s="13">
        <f>SUMIFS('Retiro Mensual'!$E$2:$E$2629,'Retiro Mensual'!$A$2:$A$2629,BA$4,'Retiro Mensual'!$B$2:$B$2629,$B46,'Retiro Mensual'!$C$2:$C$2629,BA$5)</f>
        <v>0</v>
      </c>
      <c r="BB46" s="13">
        <f>SUMIFS('Retiro Mensual'!$E$2:$E$2629,'Retiro Mensual'!$A$2:$A$2629,BB$4,'Retiro Mensual'!$B$2:$B$2629,$B46,'Retiro Mensual'!$C$2:$C$2629,BB$5)</f>
        <v>0</v>
      </c>
      <c r="BC46" s="13">
        <f>SUMIFS('Retiro Mensual'!$E$2:$E$2629,'Retiro Mensual'!$A$2:$A$2629,BC$4,'Retiro Mensual'!$B$2:$B$2629,$B46,'Retiro Mensual'!$C$2:$C$2629,BC$5)</f>
        <v>0</v>
      </c>
      <c r="BD46" s="13">
        <f>SUMIFS('Retiro Mensual'!$E$2:$E$2629,'Retiro Mensual'!$A$2:$A$2629,BD$4,'Retiro Mensual'!$B$2:$B$2629,$B46,'Retiro Mensual'!$C$2:$C$2629,BD$5)</f>
        <v>0</v>
      </c>
      <c r="BE46" s="13">
        <f>SUMIFS('Retiro Mensual'!$E$2:$E$2629,'Retiro Mensual'!$A$2:$A$2629,BE$4,'Retiro Mensual'!$B$2:$B$2629,$B46,'Retiro Mensual'!$C$2:$C$2629,BE$5)</f>
        <v>0</v>
      </c>
      <c r="BF46" s="13">
        <f>SUMIFS('Retiro Mensual'!$E$2:$E$2629,'Retiro Mensual'!$A$2:$A$2629,BF$4,'Retiro Mensual'!$B$2:$B$2629,$B46,'Retiro Mensual'!$C$2:$C$2629,BF$5)</f>
        <v>0</v>
      </c>
      <c r="BG46" s="13">
        <f>SUMIFS('Retiro Mensual'!$E$2:$E$2629,'Retiro Mensual'!$A$2:$A$2629,BG$4,'Retiro Mensual'!$B$2:$B$2629,$B46,'Retiro Mensual'!$C$2:$C$2629,BG$5)</f>
        <v>0</v>
      </c>
      <c r="BH46" s="13">
        <f>SUMIFS('Retiro Mensual'!$E$2:$E$2629,'Retiro Mensual'!$A$2:$A$2629,BH$4,'Retiro Mensual'!$B$2:$B$2629,$B46,'Retiro Mensual'!$C$2:$C$2629,BH$5)</f>
        <v>0</v>
      </c>
      <c r="BI46" s="13">
        <f>SUMIFS('Retiro Mensual'!$E$2:$E$2629,'Retiro Mensual'!$A$2:$A$2629,BI$4,'Retiro Mensual'!$B$2:$B$2629,$B46,'Retiro Mensual'!$C$2:$C$2629,BI$5)</f>
        <v>0</v>
      </c>
      <c r="BJ46" s="13">
        <f>SUMIFS('Retiro Mensual'!$E$2:$E$2629,'Retiro Mensual'!$A$2:$A$2629,BJ$4,'Retiro Mensual'!$B$2:$B$2629,$B46,'Retiro Mensual'!$C$2:$C$2629,BJ$5)</f>
        <v>0</v>
      </c>
      <c r="BK46" s="14">
        <f>SUMIFS('Retiro Mensual'!$E$2:$E$2629,'Retiro Mensual'!$A$2:$A$2629,BK$4,'Retiro Mensual'!$B$2:$B$2629,$B46,'Retiro Mensual'!$C$2:$C$2629,BK$5)</f>
        <v>0</v>
      </c>
      <c r="BL46" s="12">
        <f>SUMIFS('Retiro Mensual'!$E$2:$E$2629,'Retiro Mensual'!$A$2:$A$2629,BL$4,'Retiro Mensual'!$B$2:$B$2629,$B46,'Retiro Mensual'!$C$2:$C$2629,BL$5)</f>
        <v>0</v>
      </c>
      <c r="BM46" s="13">
        <f>SUMIFS('Retiro Mensual'!$E$2:$E$2629,'Retiro Mensual'!$A$2:$A$2629,BM$4,'Retiro Mensual'!$B$2:$B$2629,$B46,'Retiro Mensual'!$C$2:$C$2629,BM$5)</f>
        <v>0</v>
      </c>
      <c r="BN46" s="13">
        <f>SUMIFS('Retiro Mensual'!$E$2:$E$2629,'Retiro Mensual'!$A$2:$A$2629,BN$4,'Retiro Mensual'!$B$2:$B$2629,$B46,'Retiro Mensual'!$C$2:$C$2629,BN$5)</f>
        <v>0</v>
      </c>
      <c r="BO46" s="13">
        <f>SUMIFS('Retiro Mensual'!$E$2:$E$2629,'Retiro Mensual'!$A$2:$A$2629,BO$4,'Retiro Mensual'!$B$2:$B$2629,$B46,'Retiro Mensual'!$C$2:$C$2629,BO$5)</f>
        <v>0</v>
      </c>
      <c r="BP46" s="13">
        <f>SUMIFS('Retiro Mensual'!$E$2:$E$2629,'Retiro Mensual'!$A$2:$A$2629,BP$4,'Retiro Mensual'!$B$2:$B$2629,$B46,'Retiro Mensual'!$C$2:$C$2629,BP$5)</f>
        <v>0</v>
      </c>
      <c r="BQ46" s="13">
        <f>SUMIFS('Retiro Mensual'!$E$2:$E$2629,'Retiro Mensual'!$A$2:$A$2629,BQ$4,'Retiro Mensual'!$B$2:$B$2629,$B46,'Retiro Mensual'!$C$2:$C$2629,BQ$5)</f>
        <v>0</v>
      </c>
      <c r="BR46" s="13">
        <f>SUMIFS('Retiro Mensual'!$E$2:$E$2629,'Retiro Mensual'!$A$2:$A$2629,BR$4,'Retiro Mensual'!$B$2:$B$2629,$B46,'Retiro Mensual'!$C$2:$C$2629,BR$5)</f>
        <v>0</v>
      </c>
      <c r="BS46" s="13">
        <f>SUMIFS('Retiro Mensual'!$E$2:$E$2629,'Retiro Mensual'!$A$2:$A$2629,BS$4,'Retiro Mensual'!$B$2:$B$2629,$B46,'Retiro Mensual'!$C$2:$C$2629,BS$5)</f>
        <v>0</v>
      </c>
      <c r="BT46" s="13">
        <f>SUMIFS('Retiro Mensual'!$E$2:$E$2629,'Retiro Mensual'!$A$2:$A$2629,BT$4,'Retiro Mensual'!$B$2:$B$2629,$B46,'Retiro Mensual'!$C$2:$C$2629,BT$5)</f>
        <v>0</v>
      </c>
      <c r="BU46" s="13">
        <f>SUMIFS('Retiro Mensual'!$E$2:$E$2629,'Retiro Mensual'!$A$2:$A$2629,BU$4,'Retiro Mensual'!$B$2:$B$2629,$B46,'Retiro Mensual'!$C$2:$C$2629,BU$5)</f>
        <v>0</v>
      </c>
      <c r="BV46" s="13">
        <f>SUMIFS('Retiro Mensual'!$E$2:$E$2629,'Retiro Mensual'!$A$2:$A$2629,BV$4,'Retiro Mensual'!$B$2:$B$2629,$B46,'Retiro Mensual'!$C$2:$C$2629,BV$5)</f>
        <v>0</v>
      </c>
      <c r="BW46" s="14">
        <f>SUMIFS('Retiro Mensual'!$E$2:$E$2629,'Retiro Mensual'!$A$2:$A$2629,BW$4,'Retiro Mensual'!$B$2:$B$2629,$B46,'Retiro Mensual'!$C$2:$C$2629,BW$5)</f>
        <v>0</v>
      </c>
      <c r="BX46" s="13"/>
      <c r="BY46" s="12">
        <f>SUMIFS('Compra Ventas'!$E$2:$E$2700,'Compra Ventas'!$A$2:$A$2700,BY$4,'Compra Ventas'!$B$2:$B$2700,$B46,'Compra Ventas'!$C$2:$C$2700,BY$5)</f>
        <v>0</v>
      </c>
      <c r="BZ46" s="13">
        <f>SUMIFS('Compra Ventas'!$E$2:$E$2700,'Compra Ventas'!$A$2:$A$2700,BZ$4,'Compra Ventas'!$B$2:$B$2700,$B46,'Compra Ventas'!$C$2:$C$2700,BZ$5)</f>
        <v>0</v>
      </c>
      <c r="CA46" s="13">
        <f>SUMIFS('Compra Ventas'!$E$2:$E$2700,'Compra Ventas'!$A$2:$A$2700,CA$4,'Compra Ventas'!$B$2:$B$2700,$B46,'Compra Ventas'!$C$2:$C$2700,CA$5)</f>
        <v>0</v>
      </c>
      <c r="CB46" s="13">
        <f>SUMIFS('Compra Ventas'!$E$2:$E$2700,'Compra Ventas'!$A$2:$A$2700,CB$4,'Compra Ventas'!$B$2:$B$2700,$B46,'Compra Ventas'!$C$2:$C$2700,CB$5)</f>
        <v>0</v>
      </c>
      <c r="CC46" s="13">
        <f>SUMIFS('Compra Ventas'!$E$2:$E$2700,'Compra Ventas'!$A$2:$A$2700,CC$4,'Compra Ventas'!$B$2:$B$2700,$B46,'Compra Ventas'!$C$2:$C$2700,CC$5)</f>
        <v>0</v>
      </c>
      <c r="CD46" s="13">
        <f>SUMIFS('Compra Ventas'!$E$2:$E$2700,'Compra Ventas'!$A$2:$A$2700,CD$4,'Compra Ventas'!$B$2:$B$2700,$B46,'Compra Ventas'!$C$2:$C$2700,CD$5)</f>
        <v>0</v>
      </c>
      <c r="CE46" s="13">
        <f>SUMIFS('Compra Ventas'!$E$2:$E$2700,'Compra Ventas'!$A$2:$A$2700,CE$4,'Compra Ventas'!$B$2:$B$2700,$B46,'Compra Ventas'!$C$2:$C$2700,CE$5)</f>
        <v>0</v>
      </c>
      <c r="CF46" s="13">
        <f>SUMIFS('Compra Ventas'!$E$2:$E$2700,'Compra Ventas'!$A$2:$A$2700,CF$4,'Compra Ventas'!$B$2:$B$2700,$B46,'Compra Ventas'!$C$2:$C$2700,CF$5)</f>
        <v>0</v>
      </c>
      <c r="CG46" s="13">
        <f>SUMIFS('Compra Ventas'!$E$2:$E$2700,'Compra Ventas'!$A$2:$A$2700,CG$4,'Compra Ventas'!$B$2:$B$2700,$B46,'Compra Ventas'!$C$2:$C$2700,CG$5)</f>
        <v>0</v>
      </c>
      <c r="CH46" s="13">
        <f>SUMIFS('Compra Ventas'!$E$2:$E$2700,'Compra Ventas'!$A$2:$A$2700,CH$4,'Compra Ventas'!$B$2:$B$2700,$B46,'Compra Ventas'!$C$2:$C$2700,CH$5)</f>
        <v>0</v>
      </c>
      <c r="CI46" s="13">
        <f>SUMIFS('Compra Ventas'!$E$2:$E$2700,'Compra Ventas'!$A$2:$A$2700,CI$4,'Compra Ventas'!$B$2:$B$2700,$B46,'Compra Ventas'!$C$2:$C$2700,CI$5)</f>
        <v>0</v>
      </c>
      <c r="CJ46" s="14">
        <f>SUMIFS('Compra Ventas'!$E$2:$E$2700,'Compra Ventas'!$A$2:$A$2700,CJ$4,'Compra Ventas'!$B$2:$B$2700,$B46,'Compra Ventas'!$C$2:$C$2700,CJ$5)</f>
        <v>0</v>
      </c>
      <c r="CK46" s="12">
        <f>SUMIFS('Compra Ventas'!$E$2:$E$2700,'Compra Ventas'!$A$2:$A$2700,CK$4,'Compra Ventas'!$B$2:$B$2700,$B46,'Compra Ventas'!$C$2:$C$2700,CK$5)</f>
        <v>0</v>
      </c>
      <c r="CL46" s="13">
        <f>SUMIFS('Compra Ventas'!$E$2:$E$2700,'Compra Ventas'!$A$2:$A$2700,CL$4,'Compra Ventas'!$B$2:$B$2700,$B46,'Compra Ventas'!$C$2:$C$2700,CL$5)</f>
        <v>0</v>
      </c>
      <c r="CM46" s="13">
        <f>SUMIFS('Compra Ventas'!$E$2:$E$2700,'Compra Ventas'!$A$2:$A$2700,CM$4,'Compra Ventas'!$B$2:$B$2700,$B46,'Compra Ventas'!$C$2:$C$2700,CM$5)</f>
        <v>0</v>
      </c>
      <c r="CN46" s="13">
        <f>SUMIFS('Compra Ventas'!$E$2:$E$2700,'Compra Ventas'!$A$2:$A$2700,CN$4,'Compra Ventas'!$B$2:$B$2700,$B46,'Compra Ventas'!$C$2:$C$2700,CN$5)</f>
        <v>0</v>
      </c>
      <c r="CO46" s="13">
        <f>SUMIFS('Compra Ventas'!$E$2:$E$2700,'Compra Ventas'!$A$2:$A$2700,CO$4,'Compra Ventas'!$B$2:$B$2700,$B46,'Compra Ventas'!$C$2:$C$2700,CO$5)</f>
        <v>0</v>
      </c>
      <c r="CP46" s="13">
        <f>SUMIFS('Compra Ventas'!$E$2:$E$2700,'Compra Ventas'!$A$2:$A$2700,CP$4,'Compra Ventas'!$B$2:$B$2700,$B46,'Compra Ventas'!$C$2:$C$2700,CP$5)</f>
        <v>0</v>
      </c>
      <c r="CQ46" s="13">
        <f>SUMIFS('Compra Ventas'!$E$2:$E$2700,'Compra Ventas'!$A$2:$A$2700,CQ$4,'Compra Ventas'!$B$2:$B$2700,$B46,'Compra Ventas'!$C$2:$C$2700,CQ$5)</f>
        <v>0</v>
      </c>
      <c r="CR46" s="13">
        <f>SUMIFS('Compra Ventas'!$E$2:$E$2700,'Compra Ventas'!$A$2:$A$2700,CR$4,'Compra Ventas'!$B$2:$B$2700,$B46,'Compra Ventas'!$C$2:$C$2700,CR$5)</f>
        <v>0</v>
      </c>
      <c r="CS46" s="13">
        <f>SUMIFS('Compra Ventas'!$E$2:$E$2700,'Compra Ventas'!$A$2:$A$2700,CS$4,'Compra Ventas'!$B$2:$B$2700,$B46,'Compra Ventas'!$C$2:$C$2700,CS$5)</f>
        <v>0</v>
      </c>
      <c r="CT46" s="13">
        <f>SUMIFS('Compra Ventas'!$E$2:$E$2700,'Compra Ventas'!$A$2:$A$2700,CT$4,'Compra Ventas'!$B$2:$B$2700,$B46,'Compra Ventas'!$C$2:$C$2700,CT$5)</f>
        <v>0</v>
      </c>
      <c r="CU46" s="13">
        <f>SUMIFS('Compra Ventas'!$E$2:$E$2700,'Compra Ventas'!$A$2:$A$2700,CU$4,'Compra Ventas'!$B$2:$B$2700,$B46,'Compra Ventas'!$C$2:$C$2700,CU$5)</f>
        <v>0</v>
      </c>
      <c r="CV46" s="14">
        <f>SUMIFS('Compra Ventas'!$E$2:$E$2700,'Compra Ventas'!$A$2:$A$2700,CV$4,'Compra Ventas'!$B$2:$B$2700,$B46,'Compra Ventas'!$C$2:$C$2700,CV$5)</f>
        <v>0</v>
      </c>
      <c r="CW46" s="12">
        <f>SUMIFS('Compra Ventas'!$E$2:$E$2700,'Compra Ventas'!$A$2:$A$2700,CW$4,'Compra Ventas'!$B$2:$B$2700,$B46,'Compra Ventas'!$C$2:$C$2700,CW$5)</f>
        <v>0</v>
      </c>
      <c r="CX46" s="13">
        <f>SUMIFS('Compra Ventas'!$E$2:$E$2700,'Compra Ventas'!$A$2:$A$2700,CX$4,'Compra Ventas'!$B$2:$B$2700,$B46,'Compra Ventas'!$C$2:$C$2700,CX$5)</f>
        <v>0</v>
      </c>
      <c r="CY46" s="13">
        <f>SUMIFS('Compra Ventas'!$E$2:$E$2700,'Compra Ventas'!$A$2:$A$2700,CY$4,'Compra Ventas'!$B$2:$B$2700,$B46,'Compra Ventas'!$C$2:$C$2700,CY$5)</f>
        <v>0</v>
      </c>
      <c r="CZ46" s="13">
        <f>SUMIFS('Compra Ventas'!$E$2:$E$2700,'Compra Ventas'!$A$2:$A$2700,CZ$4,'Compra Ventas'!$B$2:$B$2700,$B46,'Compra Ventas'!$C$2:$C$2700,CZ$5)</f>
        <v>0</v>
      </c>
      <c r="DA46" s="13">
        <f>SUMIFS('Compra Ventas'!$E$2:$E$2700,'Compra Ventas'!$A$2:$A$2700,DA$4,'Compra Ventas'!$B$2:$B$2700,$B46,'Compra Ventas'!$C$2:$C$2700,DA$5)</f>
        <v>0</v>
      </c>
      <c r="DB46" s="13">
        <f>SUMIFS('Compra Ventas'!$E$2:$E$2700,'Compra Ventas'!$A$2:$A$2700,DB$4,'Compra Ventas'!$B$2:$B$2700,$B46,'Compra Ventas'!$C$2:$C$2700,DB$5)</f>
        <v>0</v>
      </c>
      <c r="DC46" s="13">
        <f>SUMIFS('Compra Ventas'!$E$2:$E$2700,'Compra Ventas'!$A$2:$A$2700,DC$4,'Compra Ventas'!$B$2:$B$2700,$B46,'Compra Ventas'!$C$2:$C$2700,DC$5)</f>
        <v>0</v>
      </c>
      <c r="DD46" s="13">
        <f>SUMIFS('Compra Ventas'!$E$2:$E$2700,'Compra Ventas'!$A$2:$A$2700,DD$4,'Compra Ventas'!$B$2:$B$2700,$B46,'Compra Ventas'!$C$2:$C$2700,DD$5)</f>
        <v>0</v>
      </c>
      <c r="DE46" s="13">
        <f>SUMIFS('Compra Ventas'!$E$2:$E$2700,'Compra Ventas'!$A$2:$A$2700,DE$4,'Compra Ventas'!$B$2:$B$2700,$B46,'Compra Ventas'!$C$2:$C$2700,DE$5)</f>
        <v>0</v>
      </c>
      <c r="DF46" s="13">
        <f>SUMIFS('Compra Ventas'!$E$2:$E$2700,'Compra Ventas'!$A$2:$A$2700,DF$4,'Compra Ventas'!$B$2:$B$2700,$B46,'Compra Ventas'!$C$2:$C$2700,DF$5)</f>
        <v>0</v>
      </c>
      <c r="DG46" s="13">
        <f>SUMIFS('Compra Ventas'!$E$2:$E$2700,'Compra Ventas'!$A$2:$A$2700,DG$4,'Compra Ventas'!$B$2:$B$2700,$B46,'Compra Ventas'!$C$2:$C$2700,DG$5)</f>
        <v>0</v>
      </c>
      <c r="DH46" s="14">
        <f>SUMIFS('Compra Ventas'!$E$2:$E$2700,'Compra Ventas'!$A$2:$A$2700,DH$4,'Compra Ventas'!$B$2:$B$2700,$B46,'Compra Ventas'!$C$2:$C$2700,DH$5)</f>
        <v>0</v>
      </c>
      <c r="DI46" s="84"/>
      <c r="DJ46" s="98">
        <f>SUMIFS('Ajuste Ciclado'!D$5:D$47,'Ajuste Ciclado'!$C$5:$C$47,Balance!DJ$4,'Ajuste Ciclado'!$B$5:$B$47,Balance!$B46)</f>
        <v>0</v>
      </c>
      <c r="DK46" s="99">
        <f>SUMIFS('Ajuste Ciclado'!E$5:E$47,'Ajuste Ciclado'!$C$5:$C$47,Balance!DK$4,'Ajuste Ciclado'!$B$5:$B$47,Balance!$B46)</f>
        <v>0</v>
      </c>
      <c r="DL46" s="99">
        <f>SUMIFS('Ajuste Ciclado'!F$5:F$47,'Ajuste Ciclado'!$C$5:$C$47,Balance!DL$4,'Ajuste Ciclado'!$B$5:$B$47,Balance!$B46)</f>
        <v>0</v>
      </c>
      <c r="DM46" s="99">
        <f>SUMIFS('Ajuste Ciclado'!G$5:G$47,'Ajuste Ciclado'!$C$5:$C$47,Balance!DM$4,'Ajuste Ciclado'!$B$5:$B$47,Balance!$B46)</f>
        <v>0</v>
      </c>
      <c r="DN46" s="99">
        <f>SUMIFS('Ajuste Ciclado'!H$5:H$47,'Ajuste Ciclado'!$C$5:$C$47,Balance!DN$4,'Ajuste Ciclado'!$B$5:$B$47,Balance!$B46)</f>
        <v>0</v>
      </c>
      <c r="DO46" s="99">
        <f>SUMIFS('Ajuste Ciclado'!I$5:I$47,'Ajuste Ciclado'!$C$5:$C$47,Balance!DO$4,'Ajuste Ciclado'!$B$5:$B$47,Balance!$B46)</f>
        <v>0</v>
      </c>
      <c r="DP46" s="99">
        <f>SUMIFS('Ajuste Ciclado'!J$5:J$47,'Ajuste Ciclado'!$C$5:$C$47,Balance!DP$4,'Ajuste Ciclado'!$B$5:$B$47,Balance!$B46)</f>
        <v>0</v>
      </c>
      <c r="DQ46" s="99">
        <f>SUMIFS('Ajuste Ciclado'!K$5:K$47,'Ajuste Ciclado'!$C$5:$C$47,Balance!DQ$4,'Ajuste Ciclado'!$B$5:$B$47,Balance!$B46)</f>
        <v>0</v>
      </c>
      <c r="DR46" s="99">
        <f>SUMIFS('Ajuste Ciclado'!L$5:L$47,'Ajuste Ciclado'!$C$5:$C$47,Balance!DR$4,'Ajuste Ciclado'!$B$5:$B$47,Balance!$B46)</f>
        <v>0</v>
      </c>
      <c r="DS46" s="99">
        <f>SUMIFS('Ajuste Ciclado'!M$5:M$47,'Ajuste Ciclado'!$C$5:$C$47,Balance!DS$4,'Ajuste Ciclado'!$B$5:$B$47,Balance!$B46)</f>
        <v>0</v>
      </c>
      <c r="DT46" s="99">
        <f>SUMIFS('Ajuste Ciclado'!N$5:N$47,'Ajuste Ciclado'!$C$5:$C$47,Balance!DT$4,'Ajuste Ciclado'!$B$5:$B$47,Balance!$B46)</f>
        <v>0</v>
      </c>
      <c r="DU46" s="100">
        <f>SUMIFS('Ajuste Ciclado'!O$5:O$47,'Ajuste Ciclado'!$C$5:$C$47,Balance!DU$4,'Ajuste Ciclado'!$B$5:$B$47,Balance!$B46)</f>
        <v>0</v>
      </c>
      <c r="DV46" s="98">
        <f>SUMIFS('Ajuste Ciclado'!D$5:D$47,'Ajuste Ciclado'!$C$5:$C$47,Balance!DV$4,'Ajuste Ciclado'!$B$5:$B$47,Balance!$B46)</f>
        <v>0</v>
      </c>
      <c r="DW46" s="99">
        <f>SUMIFS('Ajuste Ciclado'!E$5:E$47,'Ajuste Ciclado'!$C$5:$C$47,Balance!DW$4,'Ajuste Ciclado'!$B$5:$B$47,Balance!$B46)</f>
        <v>0</v>
      </c>
      <c r="DX46" s="99">
        <f>SUMIFS('Ajuste Ciclado'!F$5:F$47,'Ajuste Ciclado'!$C$5:$C$47,Balance!DX$4,'Ajuste Ciclado'!$B$5:$B$47,Balance!$B46)</f>
        <v>0</v>
      </c>
      <c r="DY46" s="99">
        <f>SUMIFS('Ajuste Ciclado'!G$5:G$47,'Ajuste Ciclado'!$C$5:$C$47,Balance!DY$4,'Ajuste Ciclado'!$B$5:$B$47,Balance!$B46)</f>
        <v>0</v>
      </c>
      <c r="DZ46" s="99">
        <f>SUMIFS('Ajuste Ciclado'!H$5:H$47,'Ajuste Ciclado'!$C$5:$C$47,Balance!DZ$4,'Ajuste Ciclado'!$B$5:$B$47,Balance!$B46)</f>
        <v>0</v>
      </c>
      <c r="EA46" s="99">
        <f>SUMIFS('Ajuste Ciclado'!I$5:I$47,'Ajuste Ciclado'!$C$5:$C$47,Balance!EA$4,'Ajuste Ciclado'!$B$5:$B$47,Balance!$B46)</f>
        <v>0</v>
      </c>
      <c r="EB46" s="99">
        <f>SUMIFS('Ajuste Ciclado'!J$5:J$47,'Ajuste Ciclado'!$C$5:$C$47,Balance!EB$4,'Ajuste Ciclado'!$B$5:$B$47,Balance!$B46)</f>
        <v>0</v>
      </c>
      <c r="EC46" s="99">
        <f>SUMIFS('Ajuste Ciclado'!K$5:K$47,'Ajuste Ciclado'!$C$5:$C$47,Balance!EC$4,'Ajuste Ciclado'!$B$5:$B$47,Balance!$B46)</f>
        <v>0</v>
      </c>
      <c r="ED46" s="99">
        <f>SUMIFS('Ajuste Ciclado'!L$5:L$47,'Ajuste Ciclado'!$C$5:$C$47,Balance!ED$4,'Ajuste Ciclado'!$B$5:$B$47,Balance!$B46)</f>
        <v>0</v>
      </c>
      <c r="EE46" s="99">
        <f>SUMIFS('Ajuste Ciclado'!M$5:M$47,'Ajuste Ciclado'!$C$5:$C$47,Balance!EE$4,'Ajuste Ciclado'!$B$5:$B$47,Balance!$B46)</f>
        <v>0</v>
      </c>
      <c r="EF46" s="99">
        <f>SUMIFS('Ajuste Ciclado'!N$5:N$47,'Ajuste Ciclado'!$C$5:$C$47,Balance!EF$4,'Ajuste Ciclado'!$B$5:$B$47,Balance!$B46)</f>
        <v>0</v>
      </c>
      <c r="EG46" s="100">
        <f>SUMIFS('Ajuste Ciclado'!O$5:O$47,'Ajuste Ciclado'!$C$5:$C$47,Balance!EG$4,'Ajuste Ciclado'!$B$5:$B$47,Balance!$B46)</f>
        <v>0</v>
      </c>
      <c r="EH46" s="98">
        <f>SUMIFS('Ajuste Ciclado'!D$5:D$47,'Ajuste Ciclado'!$C$5:$C$47,Balance!EH$4,'Ajuste Ciclado'!$B$5:$B$47,Balance!$B46)</f>
        <v>0</v>
      </c>
      <c r="EI46" s="99">
        <f>SUMIFS('Ajuste Ciclado'!E$5:E$47,'Ajuste Ciclado'!$C$5:$C$47,Balance!EI$4,'Ajuste Ciclado'!$B$5:$B$47,Balance!$B46)</f>
        <v>0</v>
      </c>
      <c r="EJ46" s="99">
        <f>SUMIFS('Ajuste Ciclado'!F$5:F$47,'Ajuste Ciclado'!$C$5:$C$47,Balance!EJ$4,'Ajuste Ciclado'!$B$5:$B$47,Balance!$B46)</f>
        <v>0</v>
      </c>
      <c r="EK46" s="99">
        <f>SUMIFS('Ajuste Ciclado'!G$5:G$47,'Ajuste Ciclado'!$C$5:$C$47,Balance!EK$4,'Ajuste Ciclado'!$B$5:$B$47,Balance!$B46)</f>
        <v>0</v>
      </c>
      <c r="EL46" s="99">
        <f>SUMIFS('Ajuste Ciclado'!H$5:H$47,'Ajuste Ciclado'!$C$5:$C$47,Balance!EL$4,'Ajuste Ciclado'!$B$5:$B$47,Balance!$B46)</f>
        <v>0</v>
      </c>
      <c r="EM46" s="99">
        <f>SUMIFS('Ajuste Ciclado'!I$5:I$47,'Ajuste Ciclado'!$C$5:$C$47,Balance!EM$4,'Ajuste Ciclado'!$B$5:$B$47,Balance!$B46)</f>
        <v>0</v>
      </c>
      <c r="EN46" s="99">
        <f>SUMIFS('Ajuste Ciclado'!J$5:J$47,'Ajuste Ciclado'!$C$5:$C$47,Balance!EN$4,'Ajuste Ciclado'!$B$5:$B$47,Balance!$B46)</f>
        <v>0</v>
      </c>
      <c r="EO46" s="99">
        <f>SUMIFS('Ajuste Ciclado'!K$5:K$47,'Ajuste Ciclado'!$C$5:$C$47,Balance!EO$4,'Ajuste Ciclado'!$B$5:$B$47,Balance!$B46)</f>
        <v>0</v>
      </c>
      <c r="EP46" s="99">
        <f>SUMIFS('Ajuste Ciclado'!L$5:L$47,'Ajuste Ciclado'!$C$5:$C$47,Balance!EP$4,'Ajuste Ciclado'!$B$5:$B$47,Balance!$B46)</f>
        <v>0</v>
      </c>
      <c r="EQ46" s="99">
        <f>SUMIFS('Ajuste Ciclado'!M$5:M$47,'Ajuste Ciclado'!$C$5:$C$47,Balance!EQ$4,'Ajuste Ciclado'!$B$5:$B$47,Balance!$B46)</f>
        <v>0</v>
      </c>
      <c r="ER46" s="99">
        <f>SUMIFS('Ajuste Ciclado'!N$5:N$47,'Ajuste Ciclado'!$C$5:$C$47,Balance!ER$4,'Ajuste Ciclado'!$B$5:$B$47,Balance!$B46)</f>
        <v>0</v>
      </c>
      <c r="ES46" s="100">
        <f>SUMIFS('Ajuste Ciclado'!O$5:O$47,'Ajuste Ciclado'!$C$5:$C$47,Balance!ES$4,'Ajuste Ciclado'!$B$5:$B$47,Balance!$B46)</f>
        <v>0</v>
      </c>
      <c r="ET46" s="84"/>
      <c r="EU46" s="12">
        <f t="shared" si="129"/>
        <v>57640.712040072431</v>
      </c>
      <c r="EV46" s="13">
        <f t="shared" si="93"/>
        <v>48237.792640220359</v>
      </c>
      <c r="EW46" s="13">
        <f t="shared" si="94"/>
        <v>51270.566077655727</v>
      </c>
      <c r="EX46" s="13">
        <f t="shared" si="95"/>
        <v>39149.793270714268</v>
      </c>
      <c r="EY46" s="13">
        <f t="shared" si="96"/>
        <v>26174.486723356789</v>
      </c>
      <c r="EZ46" s="13">
        <f t="shared" si="97"/>
        <v>24782.27985006378</v>
      </c>
      <c r="FA46" s="13">
        <f t="shared" si="98"/>
        <v>27420.375132993438</v>
      </c>
      <c r="FB46" s="13">
        <f t="shared" si="99"/>
        <v>26159.51758557219</v>
      </c>
      <c r="FC46" s="13">
        <f t="shared" si="100"/>
        <v>24470.47466719988</v>
      </c>
      <c r="FD46" s="13">
        <f t="shared" si="101"/>
        <v>6429.7680953106365</v>
      </c>
      <c r="FE46" s="13">
        <f t="shared" si="102"/>
        <v>1514.072260971564</v>
      </c>
      <c r="FF46" s="14">
        <f t="shared" si="103"/>
        <v>3140.8708103562622</v>
      </c>
      <c r="FG46" s="12">
        <f t="shared" si="104"/>
        <v>57754.211891646562</v>
      </c>
      <c r="FH46" s="13">
        <f t="shared" si="105"/>
        <v>48467.610695584211</v>
      </c>
      <c r="FI46" s="13">
        <f t="shared" si="106"/>
        <v>51839.351603392977</v>
      </c>
      <c r="FJ46" s="13">
        <f t="shared" si="107"/>
        <v>42441.32471362262</v>
      </c>
      <c r="FK46" s="13">
        <f t="shared" si="108"/>
        <v>25858.86651554878</v>
      </c>
      <c r="FL46" s="13">
        <f t="shared" si="109"/>
        <v>25063.584327198019</v>
      </c>
      <c r="FM46" s="13">
        <f t="shared" si="110"/>
        <v>28907.787610560361</v>
      </c>
      <c r="FN46" s="13">
        <f t="shared" si="111"/>
        <v>27150.924447716621</v>
      </c>
      <c r="FO46" s="13">
        <f t="shared" si="112"/>
        <v>28511.437720261911</v>
      </c>
      <c r="FP46" s="13">
        <f t="shared" si="113"/>
        <v>9440.9728926671032</v>
      </c>
      <c r="FQ46" s="13">
        <f t="shared" si="114"/>
        <v>15325.8457257501</v>
      </c>
      <c r="FR46" s="14">
        <f t="shared" si="115"/>
        <v>19519.74421826419</v>
      </c>
      <c r="FS46" s="12">
        <f t="shared" si="116"/>
        <v>57786.887220062294</v>
      </c>
      <c r="FT46" s="13">
        <f t="shared" si="117"/>
        <v>48561.15380063984</v>
      </c>
      <c r="FU46" s="13">
        <f t="shared" si="118"/>
        <v>51681.212918594581</v>
      </c>
      <c r="FV46" s="13">
        <f t="shared" si="119"/>
        <v>42071.723070237851</v>
      </c>
      <c r="FW46" s="13">
        <f t="shared" si="120"/>
        <v>26699.573737373139</v>
      </c>
      <c r="FX46" s="13">
        <f t="shared" si="121"/>
        <v>26576.348394603621</v>
      </c>
      <c r="FY46" s="13">
        <f t="shared" si="122"/>
        <v>31195.4920995666</v>
      </c>
      <c r="FZ46" s="13">
        <f t="shared" si="123"/>
        <v>29996.207488011631</v>
      </c>
      <c r="GA46" s="13">
        <f t="shared" si="124"/>
        <v>27085.352952599191</v>
      </c>
      <c r="GB46" s="13">
        <f t="shared" si="125"/>
        <v>20432.282636808919</v>
      </c>
      <c r="GC46" s="13">
        <f t="shared" si="126"/>
        <v>30710.865084121851</v>
      </c>
      <c r="GD46" s="14">
        <f t="shared" si="127"/>
        <v>28485.641499733621</v>
      </c>
      <c r="GE46" s="84"/>
      <c r="GF46" s="12">
        <f t="shared" si="130"/>
        <v>336390.70915448741</v>
      </c>
      <c r="GG46" s="13">
        <f t="shared" si="130"/>
        <v>380281.66236221342</v>
      </c>
      <c r="GH46" s="14">
        <f t="shared" si="130"/>
        <v>421282.74090235314</v>
      </c>
      <c r="GI46" s="6">
        <f t="shared" si="131"/>
        <v>1</v>
      </c>
      <c r="GJ46" s="12">
        <f t="shared" si="132"/>
        <v>0</v>
      </c>
      <c r="GK46" s="13">
        <f t="shared" si="133"/>
        <v>0</v>
      </c>
      <c r="GL46" s="14">
        <f t="shared" si="134"/>
        <v>0</v>
      </c>
      <c r="GM46" s="84"/>
      <c r="GN46" s="66">
        <f t="shared" si="135"/>
        <v>0</v>
      </c>
      <c r="GO46" s="84"/>
      <c r="GP46" s="63" t="str" cm="1">
        <f t="array" ref="GP46">INDEX($GF$4:$GH$4,1,GI46)</f>
        <v>Sample 1</v>
      </c>
      <c r="GQ46" s="12">
        <f t="shared" si="142"/>
        <v>1514.072260971564</v>
      </c>
      <c r="GR46" s="13">
        <f t="shared" si="142"/>
        <v>3140.8708103562622</v>
      </c>
      <c r="GS46" s="14">
        <f t="shared" si="142"/>
        <v>6429.7680953106365</v>
      </c>
      <c r="GT46" s="12">
        <f t="shared" si="143"/>
        <v>9440.9728926671032</v>
      </c>
      <c r="GU46" s="13">
        <f t="shared" si="143"/>
        <v>15325.8457257501</v>
      </c>
      <c r="GV46" s="14">
        <f t="shared" si="143"/>
        <v>19519.74421826419</v>
      </c>
      <c r="GW46" s="12">
        <f t="shared" si="144"/>
        <v>20432.282636808919</v>
      </c>
      <c r="GX46" s="13">
        <f t="shared" si="144"/>
        <v>26576.348394603621</v>
      </c>
      <c r="GY46" s="14">
        <f t="shared" si="144"/>
        <v>26699.573737373139</v>
      </c>
      <c r="GZ46" s="84" t="str">
        <f t="shared" si="128"/>
        <v>Sample 1</v>
      </c>
      <c r="HA46" s="12">
        <f t="shared" si="139"/>
        <v>0</v>
      </c>
      <c r="HB46" s="13">
        <f t="shared" si="139"/>
        <v>0</v>
      </c>
      <c r="HC46" s="14">
        <f t="shared" si="139"/>
        <v>0</v>
      </c>
      <c r="HD46" s="6">
        <f t="shared" si="140"/>
        <v>0</v>
      </c>
      <c r="HE46" s="84" t="str">
        <f t="shared" si="141"/>
        <v>Ok</v>
      </c>
    </row>
    <row r="47" spans="2:213" hidden="1" x14ac:dyDescent="0.3">
      <c r="B47" s="84" t="s">
        <v>392</v>
      </c>
      <c r="C47" s="12">
        <f>SUMIFS(Inyecciones!$E$2:$E$14185,Inyecciones!$A$2:$A$14185,Balance!C$4,Inyecciones!$B$2:$B$14185,Balance!$B47,Inyecciones!$C$2:$C$14185,Balance!C$5)</f>
        <v>49157.466993983202</v>
      </c>
      <c r="D47" s="13">
        <f>SUMIFS(Inyecciones!$E$2:$E$14185,Inyecciones!$A$2:$A$14185,Balance!D$4,Inyecciones!$B$2:$B$14185,Balance!$B47,Inyecciones!$C$2:$C$14185,Balance!D$5)</f>
        <v>40730.384583211817</v>
      </c>
      <c r="E47" s="13">
        <f>SUMIFS(Inyecciones!$E$2:$E$14185,Inyecciones!$A$2:$A$14185,Balance!E$4,Inyecciones!$B$2:$B$14185,Balance!$B47,Inyecciones!$C$2:$C$14185,Balance!E$5)</f>
        <v>44922.602127596227</v>
      </c>
      <c r="F47" s="13">
        <f>SUMIFS(Inyecciones!$E$2:$E$14185,Inyecciones!$A$2:$A$14185,Balance!F$4,Inyecciones!$B$2:$B$14185,Balance!$B47,Inyecciones!$C$2:$C$14185,Balance!F$5)</f>
        <v>34480.09472485369</v>
      </c>
      <c r="G47" s="13">
        <f>SUMIFS(Inyecciones!$E$2:$E$14185,Inyecciones!$A$2:$A$14185,Balance!G$4,Inyecciones!$B$2:$B$14185,Balance!$B47,Inyecciones!$C$2:$C$14185,Balance!G$5)</f>
        <v>25036.084253555229</v>
      </c>
      <c r="H47" s="13">
        <f>SUMIFS(Inyecciones!$E$2:$E$14185,Inyecciones!$A$2:$A$14185,Balance!H$4,Inyecciones!$B$2:$B$14185,Balance!$B47,Inyecciones!$C$2:$C$14185,Balance!H$5)</f>
        <v>22009.80917992361</v>
      </c>
      <c r="I47" s="13">
        <f>SUMIFS(Inyecciones!$E$2:$E$14185,Inyecciones!$A$2:$A$14185,Balance!I$4,Inyecciones!$B$2:$B$14185,Balance!$B47,Inyecciones!$C$2:$C$14185,Balance!I$5)</f>
        <v>21054.533330116468</v>
      </c>
      <c r="J47" s="13">
        <f>SUMIFS(Inyecciones!$E$2:$E$14185,Inyecciones!$A$2:$A$14185,Balance!J$4,Inyecciones!$B$2:$B$14185,Balance!$B47,Inyecciones!$C$2:$C$14185,Balance!J$5)</f>
        <v>31355.760118031361</v>
      </c>
      <c r="K47" s="13">
        <f>SUMIFS(Inyecciones!$E$2:$E$14185,Inyecciones!$A$2:$A$14185,Balance!K$4,Inyecciones!$B$2:$B$14185,Balance!$B47,Inyecciones!$C$2:$C$14185,Balance!K$5)</f>
        <v>28624.30886038805</v>
      </c>
      <c r="L47" s="13">
        <f>SUMIFS(Inyecciones!$E$2:$E$14185,Inyecciones!$A$2:$A$14185,Balance!L$4,Inyecciones!$B$2:$B$14185,Balance!$B47,Inyecciones!$C$2:$C$14185,Balance!L$5)</f>
        <v>5234.0756944914019</v>
      </c>
      <c r="M47" s="13">
        <f>SUMIFS(Inyecciones!$E$2:$E$14185,Inyecciones!$A$2:$A$14185,Balance!M$4,Inyecciones!$B$2:$B$14185,Balance!$B47,Inyecciones!$C$2:$C$14185,Balance!M$5)</f>
        <v>1818.9100565699759</v>
      </c>
      <c r="N47" s="14">
        <f>SUMIFS(Inyecciones!$E$2:$E$14185,Inyecciones!$A$2:$A$14185,Balance!N$4,Inyecciones!$B$2:$B$14185,Balance!$B47,Inyecciones!$C$2:$C$14185,Balance!N$5)</f>
        <v>3718.072337266115</v>
      </c>
      <c r="O47" s="12">
        <f>SUMIFS(Inyecciones!$E$2:$E$14185,Inyecciones!$A$2:$A$14185,Balance!O$4,Inyecciones!$B$2:$B$14185,Balance!$B47,Inyecciones!$C$2:$C$14185,Balance!O$5)</f>
        <v>49263.947393800459</v>
      </c>
      <c r="P47" s="13">
        <f>SUMIFS(Inyecciones!$E$2:$E$14185,Inyecciones!$A$2:$A$14185,Balance!P$4,Inyecciones!$B$2:$B$14185,Balance!$B47,Inyecciones!$C$2:$C$14185,Balance!P$5)</f>
        <v>41070.40527189662</v>
      </c>
      <c r="Q47" s="13">
        <f>SUMIFS(Inyecciones!$E$2:$E$14185,Inyecciones!$A$2:$A$14185,Balance!Q$4,Inyecciones!$B$2:$B$14185,Balance!$B47,Inyecciones!$C$2:$C$14185,Balance!Q$5)</f>
        <v>45433.210937935473</v>
      </c>
      <c r="R47" s="13">
        <f>SUMIFS(Inyecciones!$E$2:$E$14185,Inyecciones!$A$2:$A$14185,Balance!R$4,Inyecciones!$B$2:$B$14185,Balance!$B47,Inyecciones!$C$2:$C$14185,Balance!R$5)</f>
        <v>36645.259164314819</v>
      </c>
      <c r="S47" s="13">
        <f>SUMIFS(Inyecciones!$E$2:$E$14185,Inyecciones!$A$2:$A$14185,Balance!S$4,Inyecciones!$B$2:$B$14185,Balance!$B47,Inyecciones!$C$2:$C$14185,Balance!S$5)</f>
        <v>24433.70857166655</v>
      </c>
      <c r="T47" s="13">
        <f>SUMIFS(Inyecciones!$E$2:$E$14185,Inyecciones!$A$2:$A$14185,Balance!T$4,Inyecciones!$B$2:$B$14185,Balance!$B47,Inyecciones!$C$2:$C$14185,Balance!T$5)</f>
        <v>22227.197701106161</v>
      </c>
      <c r="U47" s="13">
        <f>SUMIFS(Inyecciones!$E$2:$E$14185,Inyecciones!$A$2:$A$14185,Balance!U$4,Inyecciones!$B$2:$B$14185,Balance!$B47,Inyecciones!$C$2:$C$14185,Balance!U$5)</f>
        <v>22401.539627481259</v>
      </c>
      <c r="V47" s="13">
        <f>SUMIFS(Inyecciones!$E$2:$E$14185,Inyecciones!$A$2:$A$14185,Balance!V$4,Inyecciones!$B$2:$B$14185,Balance!$B47,Inyecciones!$C$2:$C$14185,Balance!V$5)</f>
        <v>31556.749695536229</v>
      </c>
      <c r="W47" s="13">
        <f>SUMIFS(Inyecciones!$E$2:$E$14185,Inyecciones!$A$2:$A$14185,Balance!W$4,Inyecciones!$B$2:$B$14185,Balance!$B47,Inyecciones!$C$2:$C$14185,Balance!W$5)</f>
        <v>29300.507831304851</v>
      </c>
      <c r="X47" s="13">
        <f>SUMIFS(Inyecciones!$E$2:$E$14185,Inyecciones!$A$2:$A$14185,Balance!X$4,Inyecciones!$B$2:$B$14185,Balance!$B47,Inyecciones!$C$2:$C$14185,Balance!X$5)</f>
        <v>8208.3926402777197</v>
      </c>
      <c r="Y47" s="13">
        <f>SUMIFS(Inyecciones!$E$2:$E$14185,Inyecciones!$A$2:$A$14185,Balance!Y$4,Inyecciones!$B$2:$B$14185,Balance!$B47,Inyecciones!$C$2:$C$14185,Balance!Y$5)</f>
        <v>11485.408940081001</v>
      </c>
      <c r="Z47" s="14">
        <f>SUMIFS(Inyecciones!$E$2:$E$14185,Inyecciones!$A$2:$A$14185,Balance!Z$4,Inyecciones!$B$2:$B$14185,Balance!$B47,Inyecciones!$C$2:$C$14185,Balance!Z$5)</f>
        <v>16783.821089929159</v>
      </c>
      <c r="AA47" s="12">
        <f>SUMIFS(Inyecciones!$E$2:$E$14185,Inyecciones!$A$2:$A$14185,Balance!AA$4,Inyecciones!$B$2:$B$14185,Balance!$B47,Inyecciones!$C$2:$C$14185,Balance!AA$5)</f>
        <v>49276.532552537661</v>
      </c>
      <c r="AB47" s="13">
        <f>SUMIFS(Inyecciones!$E$2:$E$14185,Inyecciones!$A$2:$A$14185,Balance!AB$4,Inyecciones!$B$2:$B$14185,Balance!$B47,Inyecciones!$C$2:$C$14185,Balance!AB$5)</f>
        <v>41079.590043673154</v>
      </c>
      <c r="AC47" s="13">
        <f>SUMIFS(Inyecciones!$E$2:$E$14185,Inyecciones!$A$2:$A$14185,Balance!AC$4,Inyecciones!$B$2:$B$14185,Balance!$B47,Inyecciones!$C$2:$C$14185,Balance!AC$5)</f>
        <v>45270.205207554332</v>
      </c>
      <c r="AD47" s="13">
        <f>SUMIFS(Inyecciones!$E$2:$E$14185,Inyecciones!$A$2:$A$14185,Balance!AD$4,Inyecciones!$B$2:$B$14185,Balance!$B47,Inyecciones!$C$2:$C$14185,Balance!AD$5)</f>
        <v>36368.884653681598</v>
      </c>
      <c r="AE47" s="13">
        <f>SUMIFS(Inyecciones!$E$2:$E$14185,Inyecciones!$A$2:$A$14185,Balance!AE$4,Inyecciones!$B$2:$B$14185,Balance!$B47,Inyecciones!$C$2:$C$14185,Balance!AE$5)</f>
        <v>25522.339805977212</v>
      </c>
      <c r="AF47" s="13">
        <f>SUMIFS(Inyecciones!$E$2:$E$14185,Inyecciones!$A$2:$A$14185,Balance!AF$4,Inyecciones!$B$2:$B$14185,Balance!$B47,Inyecciones!$C$2:$C$14185,Balance!AF$5)</f>
        <v>24046.116736623331</v>
      </c>
      <c r="AG47" s="13">
        <f>SUMIFS(Inyecciones!$E$2:$E$14185,Inyecciones!$A$2:$A$14185,Balance!AG$4,Inyecciones!$B$2:$B$14185,Balance!$B47,Inyecciones!$C$2:$C$14185,Balance!AG$5)</f>
        <v>24627.879257117551</v>
      </c>
      <c r="AH47" s="13">
        <f>SUMIFS(Inyecciones!$E$2:$E$14185,Inyecciones!$A$2:$A$14185,Balance!AH$4,Inyecciones!$B$2:$B$14185,Balance!$B47,Inyecciones!$C$2:$C$14185,Balance!AH$5)</f>
        <v>35111.577246330213</v>
      </c>
      <c r="AI47" s="13">
        <f>SUMIFS(Inyecciones!$E$2:$E$14185,Inyecciones!$A$2:$A$14185,Balance!AI$4,Inyecciones!$B$2:$B$14185,Balance!$B47,Inyecciones!$C$2:$C$14185,Balance!AI$5)</f>
        <v>32041.859518221991</v>
      </c>
      <c r="AJ47" s="13">
        <f>SUMIFS(Inyecciones!$E$2:$E$14185,Inyecciones!$A$2:$A$14185,Balance!AJ$4,Inyecciones!$B$2:$B$14185,Balance!$B47,Inyecciones!$C$2:$C$14185,Balance!AJ$5)</f>
        <v>18776.883623024711</v>
      </c>
      <c r="AK47" s="13">
        <f>SUMIFS(Inyecciones!$E$2:$E$14185,Inyecciones!$A$2:$A$14185,Balance!AK$4,Inyecciones!$B$2:$B$14185,Balance!$B47,Inyecciones!$C$2:$C$14185,Balance!AK$5)</f>
        <v>24152.98710035874</v>
      </c>
      <c r="AL47" s="14">
        <f>SUMIFS(Inyecciones!$E$2:$E$14185,Inyecciones!$A$2:$A$14185,Balance!AL$4,Inyecciones!$B$2:$B$14185,Balance!$B47,Inyecciones!$C$2:$C$14185,Balance!AL$5)</f>
        <v>27742.506522309359</v>
      </c>
      <c r="AM47" s="13"/>
      <c r="AN47" s="12">
        <f>SUMIFS('Retiro Mensual'!$E$2:$E$2629,'Retiro Mensual'!$A$2:$A$2629,AN$4,'Retiro Mensual'!$B$2:$B$2629,$B47,'Retiro Mensual'!$C$2:$C$2629,AN$5)</f>
        <v>0</v>
      </c>
      <c r="AO47" s="13">
        <f>SUMIFS('Retiro Mensual'!$E$2:$E$2629,'Retiro Mensual'!$A$2:$A$2629,AO$4,'Retiro Mensual'!$B$2:$B$2629,$B47,'Retiro Mensual'!$C$2:$C$2629,AO$5)</f>
        <v>0</v>
      </c>
      <c r="AP47" s="13">
        <f>SUMIFS('Retiro Mensual'!$E$2:$E$2629,'Retiro Mensual'!$A$2:$A$2629,AP$4,'Retiro Mensual'!$B$2:$B$2629,$B47,'Retiro Mensual'!$C$2:$C$2629,AP$5)</f>
        <v>0</v>
      </c>
      <c r="AQ47" s="13">
        <f>SUMIFS('Retiro Mensual'!$E$2:$E$2629,'Retiro Mensual'!$A$2:$A$2629,AQ$4,'Retiro Mensual'!$B$2:$B$2629,$B47,'Retiro Mensual'!$C$2:$C$2629,AQ$5)</f>
        <v>0</v>
      </c>
      <c r="AR47" s="13">
        <f>SUMIFS('Retiro Mensual'!$E$2:$E$2629,'Retiro Mensual'!$A$2:$A$2629,AR$4,'Retiro Mensual'!$B$2:$B$2629,$B47,'Retiro Mensual'!$C$2:$C$2629,AR$5)</f>
        <v>0</v>
      </c>
      <c r="AS47" s="13">
        <f>SUMIFS('Retiro Mensual'!$E$2:$E$2629,'Retiro Mensual'!$A$2:$A$2629,AS$4,'Retiro Mensual'!$B$2:$B$2629,$B47,'Retiro Mensual'!$C$2:$C$2629,AS$5)</f>
        <v>0</v>
      </c>
      <c r="AT47" s="13">
        <f>SUMIFS('Retiro Mensual'!$E$2:$E$2629,'Retiro Mensual'!$A$2:$A$2629,AT$4,'Retiro Mensual'!$B$2:$B$2629,$B47,'Retiro Mensual'!$C$2:$C$2629,AT$5)</f>
        <v>0</v>
      </c>
      <c r="AU47" s="13">
        <f>SUMIFS('Retiro Mensual'!$E$2:$E$2629,'Retiro Mensual'!$A$2:$A$2629,AU$4,'Retiro Mensual'!$B$2:$B$2629,$B47,'Retiro Mensual'!$C$2:$C$2629,AU$5)</f>
        <v>0</v>
      </c>
      <c r="AV47" s="13">
        <f>SUMIFS('Retiro Mensual'!$E$2:$E$2629,'Retiro Mensual'!$A$2:$A$2629,AV$4,'Retiro Mensual'!$B$2:$B$2629,$B47,'Retiro Mensual'!$C$2:$C$2629,AV$5)</f>
        <v>0</v>
      </c>
      <c r="AW47" s="13">
        <f>SUMIFS('Retiro Mensual'!$E$2:$E$2629,'Retiro Mensual'!$A$2:$A$2629,AW$4,'Retiro Mensual'!$B$2:$B$2629,$B47,'Retiro Mensual'!$C$2:$C$2629,AW$5)</f>
        <v>0</v>
      </c>
      <c r="AX47" s="13">
        <f>SUMIFS('Retiro Mensual'!$E$2:$E$2629,'Retiro Mensual'!$A$2:$A$2629,AX$4,'Retiro Mensual'!$B$2:$B$2629,$B47,'Retiro Mensual'!$C$2:$C$2629,AX$5)</f>
        <v>0</v>
      </c>
      <c r="AY47" s="14">
        <f>SUMIFS('Retiro Mensual'!$E$2:$E$2629,'Retiro Mensual'!$A$2:$A$2629,AY$4,'Retiro Mensual'!$B$2:$B$2629,$B47,'Retiro Mensual'!$C$2:$C$2629,AY$5)</f>
        <v>0</v>
      </c>
      <c r="AZ47" s="12">
        <f>SUMIFS('Retiro Mensual'!$E$2:$E$2629,'Retiro Mensual'!$A$2:$A$2629,AZ$4,'Retiro Mensual'!$B$2:$B$2629,$B47,'Retiro Mensual'!$C$2:$C$2629,AZ$5)</f>
        <v>0</v>
      </c>
      <c r="BA47" s="13">
        <f>SUMIFS('Retiro Mensual'!$E$2:$E$2629,'Retiro Mensual'!$A$2:$A$2629,BA$4,'Retiro Mensual'!$B$2:$B$2629,$B47,'Retiro Mensual'!$C$2:$C$2629,BA$5)</f>
        <v>0</v>
      </c>
      <c r="BB47" s="13">
        <f>SUMIFS('Retiro Mensual'!$E$2:$E$2629,'Retiro Mensual'!$A$2:$A$2629,BB$4,'Retiro Mensual'!$B$2:$B$2629,$B47,'Retiro Mensual'!$C$2:$C$2629,BB$5)</f>
        <v>0</v>
      </c>
      <c r="BC47" s="13">
        <f>SUMIFS('Retiro Mensual'!$E$2:$E$2629,'Retiro Mensual'!$A$2:$A$2629,BC$4,'Retiro Mensual'!$B$2:$B$2629,$B47,'Retiro Mensual'!$C$2:$C$2629,BC$5)</f>
        <v>0</v>
      </c>
      <c r="BD47" s="13">
        <f>SUMIFS('Retiro Mensual'!$E$2:$E$2629,'Retiro Mensual'!$A$2:$A$2629,BD$4,'Retiro Mensual'!$B$2:$B$2629,$B47,'Retiro Mensual'!$C$2:$C$2629,BD$5)</f>
        <v>0</v>
      </c>
      <c r="BE47" s="13">
        <f>SUMIFS('Retiro Mensual'!$E$2:$E$2629,'Retiro Mensual'!$A$2:$A$2629,BE$4,'Retiro Mensual'!$B$2:$B$2629,$B47,'Retiro Mensual'!$C$2:$C$2629,BE$5)</f>
        <v>0</v>
      </c>
      <c r="BF47" s="13">
        <f>SUMIFS('Retiro Mensual'!$E$2:$E$2629,'Retiro Mensual'!$A$2:$A$2629,BF$4,'Retiro Mensual'!$B$2:$B$2629,$B47,'Retiro Mensual'!$C$2:$C$2629,BF$5)</f>
        <v>0</v>
      </c>
      <c r="BG47" s="13">
        <f>SUMIFS('Retiro Mensual'!$E$2:$E$2629,'Retiro Mensual'!$A$2:$A$2629,BG$4,'Retiro Mensual'!$B$2:$B$2629,$B47,'Retiro Mensual'!$C$2:$C$2629,BG$5)</f>
        <v>0</v>
      </c>
      <c r="BH47" s="13">
        <f>SUMIFS('Retiro Mensual'!$E$2:$E$2629,'Retiro Mensual'!$A$2:$A$2629,BH$4,'Retiro Mensual'!$B$2:$B$2629,$B47,'Retiro Mensual'!$C$2:$C$2629,BH$5)</f>
        <v>0</v>
      </c>
      <c r="BI47" s="13">
        <f>SUMIFS('Retiro Mensual'!$E$2:$E$2629,'Retiro Mensual'!$A$2:$A$2629,BI$4,'Retiro Mensual'!$B$2:$B$2629,$B47,'Retiro Mensual'!$C$2:$C$2629,BI$5)</f>
        <v>0</v>
      </c>
      <c r="BJ47" s="13">
        <f>SUMIFS('Retiro Mensual'!$E$2:$E$2629,'Retiro Mensual'!$A$2:$A$2629,BJ$4,'Retiro Mensual'!$B$2:$B$2629,$B47,'Retiro Mensual'!$C$2:$C$2629,BJ$5)</f>
        <v>0</v>
      </c>
      <c r="BK47" s="14">
        <f>SUMIFS('Retiro Mensual'!$E$2:$E$2629,'Retiro Mensual'!$A$2:$A$2629,BK$4,'Retiro Mensual'!$B$2:$B$2629,$B47,'Retiro Mensual'!$C$2:$C$2629,BK$5)</f>
        <v>0</v>
      </c>
      <c r="BL47" s="12">
        <f>SUMIFS('Retiro Mensual'!$E$2:$E$2629,'Retiro Mensual'!$A$2:$A$2629,BL$4,'Retiro Mensual'!$B$2:$B$2629,$B47,'Retiro Mensual'!$C$2:$C$2629,BL$5)</f>
        <v>0</v>
      </c>
      <c r="BM47" s="13">
        <f>SUMIFS('Retiro Mensual'!$E$2:$E$2629,'Retiro Mensual'!$A$2:$A$2629,BM$4,'Retiro Mensual'!$B$2:$B$2629,$B47,'Retiro Mensual'!$C$2:$C$2629,BM$5)</f>
        <v>0</v>
      </c>
      <c r="BN47" s="13">
        <f>SUMIFS('Retiro Mensual'!$E$2:$E$2629,'Retiro Mensual'!$A$2:$A$2629,BN$4,'Retiro Mensual'!$B$2:$B$2629,$B47,'Retiro Mensual'!$C$2:$C$2629,BN$5)</f>
        <v>0</v>
      </c>
      <c r="BO47" s="13">
        <f>SUMIFS('Retiro Mensual'!$E$2:$E$2629,'Retiro Mensual'!$A$2:$A$2629,BO$4,'Retiro Mensual'!$B$2:$B$2629,$B47,'Retiro Mensual'!$C$2:$C$2629,BO$5)</f>
        <v>0</v>
      </c>
      <c r="BP47" s="13">
        <f>SUMIFS('Retiro Mensual'!$E$2:$E$2629,'Retiro Mensual'!$A$2:$A$2629,BP$4,'Retiro Mensual'!$B$2:$B$2629,$B47,'Retiro Mensual'!$C$2:$C$2629,BP$5)</f>
        <v>0</v>
      </c>
      <c r="BQ47" s="13">
        <f>SUMIFS('Retiro Mensual'!$E$2:$E$2629,'Retiro Mensual'!$A$2:$A$2629,BQ$4,'Retiro Mensual'!$B$2:$B$2629,$B47,'Retiro Mensual'!$C$2:$C$2629,BQ$5)</f>
        <v>0</v>
      </c>
      <c r="BR47" s="13">
        <f>SUMIFS('Retiro Mensual'!$E$2:$E$2629,'Retiro Mensual'!$A$2:$A$2629,BR$4,'Retiro Mensual'!$B$2:$B$2629,$B47,'Retiro Mensual'!$C$2:$C$2629,BR$5)</f>
        <v>0</v>
      </c>
      <c r="BS47" s="13">
        <f>SUMIFS('Retiro Mensual'!$E$2:$E$2629,'Retiro Mensual'!$A$2:$A$2629,BS$4,'Retiro Mensual'!$B$2:$B$2629,$B47,'Retiro Mensual'!$C$2:$C$2629,BS$5)</f>
        <v>0</v>
      </c>
      <c r="BT47" s="13">
        <f>SUMIFS('Retiro Mensual'!$E$2:$E$2629,'Retiro Mensual'!$A$2:$A$2629,BT$4,'Retiro Mensual'!$B$2:$B$2629,$B47,'Retiro Mensual'!$C$2:$C$2629,BT$5)</f>
        <v>0</v>
      </c>
      <c r="BU47" s="13">
        <f>SUMIFS('Retiro Mensual'!$E$2:$E$2629,'Retiro Mensual'!$A$2:$A$2629,BU$4,'Retiro Mensual'!$B$2:$B$2629,$B47,'Retiro Mensual'!$C$2:$C$2629,BU$5)</f>
        <v>0</v>
      </c>
      <c r="BV47" s="13">
        <f>SUMIFS('Retiro Mensual'!$E$2:$E$2629,'Retiro Mensual'!$A$2:$A$2629,BV$4,'Retiro Mensual'!$B$2:$B$2629,$B47,'Retiro Mensual'!$C$2:$C$2629,BV$5)</f>
        <v>0</v>
      </c>
      <c r="BW47" s="14">
        <f>SUMIFS('Retiro Mensual'!$E$2:$E$2629,'Retiro Mensual'!$A$2:$A$2629,BW$4,'Retiro Mensual'!$B$2:$B$2629,$B47,'Retiro Mensual'!$C$2:$C$2629,BW$5)</f>
        <v>0</v>
      </c>
      <c r="BX47" s="13"/>
      <c r="BY47" s="12">
        <f>SUMIFS('Compra Ventas'!$E$2:$E$2700,'Compra Ventas'!$A$2:$A$2700,BY$4,'Compra Ventas'!$B$2:$B$2700,$B47,'Compra Ventas'!$C$2:$C$2700,BY$5)</f>
        <v>0</v>
      </c>
      <c r="BZ47" s="13">
        <f>SUMIFS('Compra Ventas'!$E$2:$E$2700,'Compra Ventas'!$A$2:$A$2700,BZ$4,'Compra Ventas'!$B$2:$B$2700,$B47,'Compra Ventas'!$C$2:$C$2700,BZ$5)</f>
        <v>0</v>
      </c>
      <c r="CA47" s="13">
        <f>SUMIFS('Compra Ventas'!$E$2:$E$2700,'Compra Ventas'!$A$2:$A$2700,CA$4,'Compra Ventas'!$B$2:$B$2700,$B47,'Compra Ventas'!$C$2:$C$2700,CA$5)</f>
        <v>0</v>
      </c>
      <c r="CB47" s="13">
        <f>SUMIFS('Compra Ventas'!$E$2:$E$2700,'Compra Ventas'!$A$2:$A$2700,CB$4,'Compra Ventas'!$B$2:$B$2700,$B47,'Compra Ventas'!$C$2:$C$2700,CB$5)</f>
        <v>0</v>
      </c>
      <c r="CC47" s="13">
        <f>SUMIFS('Compra Ventas'!$E$2:$E$2700,'Compra Ventas'!$A$2:$A$2700,CC$4,'Compra Ventas'!$B$2:$B$2700,$B47,'Compra Ventas'!$C$2:$C$2700,CC$5)</f>
        <v>0</v>
      </c>
      <c r="CD47" s="13">
        <f>SUMIFS('Compra Ventas'!$E$2:$E$2700,'Compra Ventas'!$A$2:$A$2700,CD$4,'Compra Ventas'!$B$2:$B$2700,$B47,'Compra Ventas'!$C$2:$C$2700,CD$5)</f>
        <v>0</v>
      </c>
      <c r="CE47" s="13">
        <f>SUMIFS('Compra Ventas'!$E$2:$E$2700,'Compra Ventas'!$A$2:$A$2700,CE$4,'Compra Ventas'!$B$2:$B$2700,$B47,'Compra Ventas'!$C$2:$C$2700,CE$5)</f>
        <v>0</v>
      </c>
      <c r="CF47" s="13">
        <f>SUMIFS('Compra Ventas'!$E$2:$E$2700,'Compra Ventas'!$A$2:$A$2700,CF$4,'Compra Ventas'!$B$2:$B$2700,$B47,'Compra Ventas'!$C$2:$C$2700,CF$5)</f>
        <v>0</v>
      </c>
      <c r="CG47" s="13">
        <f>SUMIFS('Compra Ventas'!$E$2:$E$2700,'Compra Ventas'!$A$2:$A$2700,CG$4,'Compra Ventas'!$B$2:$B$2700,$B47,'Compra Ventas'!$C$2:$C$2700,CG$5)</f>
        <v>0</v>
      </c>
      <c r="CH47" s="13">
        <f>SUMIFS('Compra Ventas'!$E$2:$E$2700,'Compra Ventas'!$A$2:$A$2700,CH$4,'Compra Ventas'!$B$2:$B$2700,$B47,'Compra Ventas'!$C$2:$C$2700,CH$5)</f>
        <v>0</v>
      </c>
      <c r="CI47" s="13">
        <f>SUMIFS('Compra Ventas'!$E$2:$E$2700,'Compra Ventas'!$A$2:$A$2700,CI$4,'Compra Ventas'!$B$2:$B$2700,$B47,'Compra Ventas'!$C$2:$C$2700,CI$5)</f>
        <v>0</v>
      </c>
      <c r="CJ47" s="14">
        <f>SUMIFS('Compra Ventas'!$E$2:$E$2700,'Compra Ventas'!$A$2:$A$2700,CJ$4,'Compra Ventas'!$B$2:$B$2700,$B47,'Compra Ventas'!$C$2:$C$2700,CJ$5)</f>
        <v>0</v>
      </c>
      <c r="CK47" s="12">
        <f>SUMIFS('Compra Ventas'!$E$2:$E$2700,'Compra Ventas'!$A$2:$A$2700,CK$4,'Compra Ventas'!$B$2:$B$2700,$B47,'Compra Ventas'!$C$2:$C$2700,CK$5)</f>
        <v>0</v>
      </c>
      <c r="CL47" s="13">
        <f>SUMIFS('Compra Ventas'!$E$2:$E$2700,'Compra Ventas'!$A$2:$A$2700,CL$4,'Compra Ventas'!$B$2:$B$2700,$B47,'Compra Ventas'!$C$2:$C$2700,CL$5)</f>
        <v>0</v>
      </c>
      <c r="CM47" s="13">
        <f>SUMIFS('Compra Ventas'!$E$2:$E$2700,'Compra Ventas'!$A$2:$A$2700,CM$4,'Compra Ventas'!$B$2:$B$2700,$B47,'Compra Ventas'!$C$2:$C$2700,CM$5)</f>
        <v>0</v>
      </c>
      <c r="CN47" s="13">
        <f>SUMIFS('Compra Ventas'!$E$2:$E$2700,'Compra Ventas'!$A$2:$A$2700,CN$4,'Compra Ventas'!$B$2:$B$2700,$B47,'Compra Ventas'!$C$2:$C$2700,CN$5)</f>
        <v>0</v>
      </c>
      <c r="CO47" s="13">
        <f>SUMIFS('Compra Ventas'!$E$2:$E$2700,'Compra Ventas'!$A$2:$A$2700,CO$4,'Compra Ventas'!$B$2:$B$2700,$B47,'Compra Ventas'!$C$2:$C$2700,CO$5)</f>
        <v>0</v>
      </c>
      <c r="CP47" s="13">
        <f>SUMIFS('Compra Ventas'!$E$2:$E$2700,'Compra Ventas'!$A$2:$A$2700,CP$4,'Compra Ventas'!$B$2:$B$2700,$B47,'Compra Ventas'!$C$2:$C$2700,CP$5)</f>
        <v>0</v>
      </c>
      <c r="CQ47" s="13">
        <f>SUMIFS('Compra Ventas'!$E$2:$E$2700,'Compra Ventas'!$A$2:$A$2700,CQ$4,'Compra Ventas'!$B$2:$B$2700,$B47,'Compra Ventas'!$C$2:$C$2700,CQ$5)</f>
        <v>0</v>
      </c>
      <c r="CR47" s="13">
        <f>SUMIFS('Compra Ventas'!$E$2:$E$2700,'Compra Ventas'!$A$2:$A$2700,CR$4,'Compra Ventas'!$B$2:$B$2700,$B47,'Compra Ventas'!$C$2:$C$2700,CR$5)</f>
        <v>0</v>
      </c>
      <c r="CS47" s="13">
        <f>SUMIFS('Compra Ventas'!$E$2:$E$2700,'Compra Ventas'!$A$2:$A$2700,CS$4,'Compra Ventas'!$B$2:$B$2700,$B47,'Compra Ventas'!$C$2:$C$2700,CS$5)</f>
        <v>0</v>
      </c>
      <c r="CT47" s="13">
        <f>SUMIFS('Compra Ventas'!$E$2:$E$2700,'Compra Ventas'!$A$2:$A$2700,CT$4,'Compra Ventas'!$B$2:$B$2700,$B47,'Compra Ventas'!$C$2:$C$2700,CT$5)</f>
        <v>0</v>
      </c>
      <c r="CU47" s="13">
        <f>SUMIFS('Compra Ventas'!$E$2:$E$2700,'Compra Ventas'!$A$2:$A$2700,CU$4,'Compra Ventas'!$B$2:$B$2700,$B47,'Compra Ventas'!$C$2:$C$2700,CU$5)</f>
        <v>0</v>
      </c>
      <c r="CV47" s="14">
        <f>SUMIFS('Compra Ventas'!$E$2:$E$2700,'Compra Ventas'!$A$2:$A$2700,CV$4,'Compra Ventas'!$B$2:$B$2700,$B47,'Compra Ventas'!$C$2:$C$2700,CV$5)</f>
        <v>0</v>
      </c>
      <c r="CW47" s="12">
        <f>SUMIFS('Compra Ventas'!$E$2:$E$2700,'Compra Ventas'!$A$2:$A$2700,CW$4,'Compra Ventas'!$B$2:$B$2700,$B47,'Compra Ventas'!$C$2:$C$2700,CW$5)</f>
        <v>0</v>
      </c>
      <c r="CX47" s="13">
        <f>SUMIFS('Compra Ventas'!$E$2:$E$2700,'Compra Ventas'!$A$2:$A$2700,CX$4,'Compra Ventas'!$B$2:$B$2700,$B47,'Compra Ventas'!$C$2:$C$2700,CX$5)</f>
        <v>0</v>
      </c>
      <c r="CY47" s="13">
        <f>SUMIFS('Compra Ventas'!$E$2:$E$2700,'Compra Ventas'!$A$2:$A$2700,CY$4,'Compra Ventas'!$B$2:$B$2700,$B47,'Compra Ventas'!$C$2:$C$2700,CY$5)</f>
        <v>0</v>
      </c>
      <c r="CZ47" s="13">
        <f>SUMIFS('Compra Ventas'!$E$2:$E$2700,'Compra Ventas'!$A$2:$A$2700,CZ$4,'Compra Ventas'!$B$2:$B$2700,$B47,'Compra Ventas'!$C$2:$C$2700,CZ$5)</f>
        <v>0</v>
      </c>
      <c r="DA47" s="13">
        <f>SUMIFS('Compra Ventas'!$E$2:$E$2700,'Compra Ventas'!$A$2:$A$2700,DA$4,'Compra Ventas'!$B$2:$B$2700,$B47,'Compra Ventas'!$C$2:$C$2700,DA$5)</f>
        <v>0</v>
      </c>
      <c r="DB47" s="13">
        <f>SUMIFS('Compra Ventas'!$E$2:$E$2700,'Compra Ventas'!$A$2:$A$2700,DB$4,'Compra Ventas'!$B$2:$B$2700,$B47,'Compra Ventas'!$C$2:$C$2700,DB$5)</f>
        <v>0</v>
      </c>
      <c r="DC47" s="13">
        <f>SUMIFS('Compra Ventas'!$E$2:$E$2700,'Compra Ventas'!$A$2:$A$2700,DC$4,'Compra Ventas'!$B$2:$B$2700,$B47,'Compra Ventas'!$C$2:$C$2700,DC$5)</f>
        <v>0</v>
      </c>
      <c r="DD47" s="13">
        <f>SUMIFS('Compra Ventas'!$E$2:$E$2700,'Compra Ventas'!$A$2:$A$2700,DD$4,'Compra Ventas'!$B$2:$B$2700,$B47,'Compra Ventas'!$C$2:$C$2700,DD$5)</f>
        <v>0</v>
      </c>
      <c r="DE47" s="13">
        <f>SUMIFS('Compra Ventas'!$E$2:$E$2700,'Compra Ventas'!$A$2:$A$2700,DE$4,'Compra Ventas'!$B$2:$B$2700,$B47,'Compra Ventas'!$C$2:$C$2700,DE$5)</f>
        <v>0</v>
      </c>
      <c r="DF47" s="13">
        <f>SUMIFS('Compra Ventas'!$E$2:$E$2700,'Compra Ventas'!$A$2:$A$2700,DF$4,'Compra Ventas'!$B$2:$B$2700,$B47,'Compra Ventas'!$C$2:$C$2700,DF$5)</f>
        <v>0</v>
      </c>
      <c r="DG47" s="13">
        <f>SUMIFS('Compra Ventas'!$E$2:$E$2700,'Compra Ventas'!$A$2:$A$2700,DG$4,'Compra Ventas'!$B$2:$B$2700,$B47,'Compra Ventas'!$C$2:$C$2700,DG$5)</f>
        <v>0</v>
      </c>
      <c r="DH47" s="14">
        <f>SUMIFS('Compra Ventas'!$E$2:$E$2700,'Compra Ventas'!$A$2:$A$2700,DH$4,'Compra Ventas'!$B$2:$B$2700,$B47,'Compra Ventas'!$C$2:$C$2700,DH$5)</f>
        <v>0</v>
      </c>
      <c r="DI47" s="84"/>
      <c r="DJ47" s="98">
        <f>SUMIFS('Ajuste Ciclado'!D$5:D$47,'Ajuste Ciclado'!$C$5:$C$47,Balance!DJ$4,'Ajuste Ciclado'!$B$5:$B$47,Balance!$B47)</f>
        <v>0</v>
      </c>
      <c r="DK47" s="99">
        <f>SUMIFS('Ajuste Ciclado'!E$5:E$47,'Ajuste Ciclado'!$C$5:$C$47,Balance!DK$4,'Ajuste Ciclado'!$B$5:$B$47,Balance!$B47)</f>
        <v>0</v>
      </c>
      <c r="DL47" s="99">
        <f>SUMIFS('Ajuste Ciclado'!F$5:F$47,'Ajuste Ciclado'!$C$5:$C$47,Balance!DL$4,'Ajuste Ciclado'!$B$5:$B$47,Balance!$B47)</f>
        <v>0</v>
      </c>
      <c r="DM47" s="99">
        <f>SUMIFS('Ajuste Ciclado'!G$5:G$47,'Ajuste Ciclado'!$C$5:$C$47,Balance!DM$4,'Ajuste Ciclado'!$B$5:$B$47,Balance!$B47)</f>
        <v>0</v>
      </c>
      <c r="DN47" s="99">
        <f>SUMIFS('Ajuste Ciclado'!H$5:H$47,'Ajuste Ciclado'!$C$5:$C$47,Balance!DN$4,'Ajuste Ciclado'!$B$5:$B$47,Balance!$B47)</f>
        <v>0</v>
      </c>
      <c r="DO47" s="99">
        <f>SUMIFS('Ajuste Ciclado'!I$5:I$47,'Ajuste Ciclado'!$C$5:$C$47,Balance!DO$4,'Ajuste Ciclado'!$B$5:$B$47,Balance!$B47)</f>
        <v>0</v>
      </c>
      <c r="DP47" s="99">
        <f>SUMIFS('Ajuste Ciclado'!J$5:J$47,'Ajuste Ciclado'!$C$5:$C$47,Balance!DP$4,'Ajuste Ciclado'!$B$5:$B$47,Balance!$B47)</f>
        <v>0</v>
      </c>
      <c r="DQ47" s="99">
        <f>SUMIFS('Ajuste Ciclado'!K$5:K$47,'Ajuste Ciclado'!$C$5:$C$47,Balance!DQ$4,'Ajuste Ciclado'!$B$5:$B$47,Balance!$B47)</f>
        <v>0</v>
      </c>
      <c r="DR47" s="99">
        <f>SUMIFS('Ajuste Ciclado'!L$5:L$47,'Ajuste Ciclado'!$C$5:$C$47,Balance!DR$4,'Ajuste Ciclado'!$B$5:$B$47,Balance!$B47)</f>
        <v>0</v>
      </c>
      <c r="DS47" s="99">
        <f>SUMIFS('Ajuste Ciclado'!M$5:M$47,'Ajuste Ciclado'!$C$5:$C$47,Balance!DS$4,'Ajuste Ciclado'!$B$5:$B$47,Balance!$B47)</f>
        <v>0</v>
      </c>
      <c r="DT47" s="99">
        <f>SUMIFS('Ajuste Ciclado'!N$5:N$47,'Ajuste Ciclado'!$C$5:$C$47,Balance!DT$4,'Ajuste Ciclado'!$B$5:$B$47,Balance!$B47)</f>
        <v>0</v>
      </c>
      <c r="DU47" s="100">
        <f>SUMIFS('Ajuste Ciclado'!O$5:O$47,'Ajuste Ciclado'!$C$5:$C$47,Balance!DU$4,'Ajuste Ciclado'!$B$5:$B$47,Balance!$B47)</f>
        <v>0</v>
      </c>
      <c r="DV47" s="98">
        <f>SUMIFS('Ajuste Ciclado'!D$5:D$47,'Ajuste Ciclado'!$C$5:$C$47,Balance!DV$4,'Ajuste Ciclado'!$B$5:$B$47,Balance!$B47)</f>
        <v>0</v>
      </c>
      <c r="DW47" s="99">
        <f>SUMIFS('Ajuste Ciclado'!E$5:E$47,'Ajuste Ciclado'!$C$5:$C$47,Balance!DW$4,'Ajuste Ciclado'!$B$5:$B$47,Balance!$B47)</f>
        <v>0</v>
      </c>
      <c r="DX47" s="99">
        <f>SUMIFS('Ajuste Ciclado'!F$5:F$47,'Ajuste Ciclado'!$C$5:$C$47,Balance!DX$4,'Ajuste Ciclado'!$B$5:$B$47,Balance!$B47)</f>
        <v>0</v>
      </c>
      <c r="DY47" s="99">
        <f>SUMIFS('Ajuste Ciclado'!G$5:G$47,'Ajuste Ciclado'!$C$5:$C$47,Balance!DY$4,'Ajuste Ciclado'!$B$5:$B$47,Balance!$B47)</f>
        <v>0</v>
      </c>
      <c r="DZ47" s="99">
        <f>SUMIFS('Ajuste Ciclado'!H$5:H$47,'Ajuste Ciclado'!$C$5:$C$47,Balance!DZ$4,'Ajuste Ciclado'!$B$5:$B$47,Balance!$B47)</f>
        <v>0</v>
      </c>
      <c r="EA47" s="99">
        <f>SUMIFS('Ajuste Ciclado'!I$5:I$47,'Ajuste Ciclado'!$C$5:$C$47,Balance!EA$4,'Ajuste Ciclado'!$B$5:$B$47,Balance!$B47)</f>
        <v>0</v>
      </c>
      <c r="EB47" s="99">
        <f>SUMIFS('Ajuste Ciclado'!J$5:J$47,'Ajuste Ciclado'!$C$5:$C$47,Balance!EB$4,'Ajuste Ciclado'!$B$5:$B$47,Balance!$B47)</f>
        <v>0</v>
      </c>
      <c r="EC47" s="99">
        <f>SUMIFS('Ajuste Ciclado'!K$5:K$47,'Ajuste Ciclado'!$C$5:$C$47,Balance!EC$4,'Ajuste Ciclado'!$B$5:$B$47,Balance!$B47)</f>
        <v>0</v>
      </c>
      <c r="ED47" s="99">
        <f>SUMIFS('Ajuste Ciclado'!L$5:L$47,'Ajuste Ciclado'!$C$5:$C$47,Balance!ED$4,'Ajuste Ciclado'!$B$5:$B$47,Balance!$B47)</f>
        <v>0</v>
      </c>
      <c r="EE47" s="99">
        <f>SUMIFS('Ajuste Ciclado'!M$5:M$47,'Ajuste Ciclado'!$C$5:$C$47,Balance!EE$4,'Ajuste Ciclado'!$B$5:$B$47,Balance!$B47)</f>
        <v>0</v>
      </c>
      <c r="EF47" s="99">
        <f>SUMIFS('Ajuste Ciclado'!N$5:N$47,'Ajuste Ciclado'!$C$5:$C$47,Balance!EF$4,'Ajuste Ciclado'!$B$5:$B$47,Balance!$B47)</f>
        <v>0</v>
      </c>
      <c r="EG47" s="100">
        <f>SUMIFS('Ajuste Ciclado'!O$5:O$47,'Ajuste Ciclado'!$C$5:$C$47,Balance!EG$4,'Ajuste Ciclado'!$B$5:$B$47,Balance!$B47)</f>
        <v>0</v>
      </c>
      <c r="EH47" s="98">
        <f>SUMIFS('Ajuste Ciclado'!D$5:D$47,'Ajuste Ciclado'!$C$5:$C$47,Balance!EH$4,'Ajuste Ciclado'!$B$5:$B$47,Balance!$B47)</f>
        <v>0</v>
      </c>
      <c r="EI47" s="99">
        <f>SUMIFS('Ajuste Ciclado'!E$5:E$47,'Ajuste Ciclado'!$C$5:$C$47,Balance!EI$4,'Ajuste Ciclado'!$B$5:$B$47,Balance!$B47)</f>
        <v>0</v>
      </c>
      <c r="EJ47" s="99">
        <f>SUMIFS('Ajuste Ciclado'!F$5:F$47,'Ajuste Ciclado'!$C$5:$C$47,Balance!EJ$4,'Ajuste Ciclado'!$B$5:$B$47,Balance!$B47)</f>
        <v>0</v>
      </c>
      <c r="EK47" s="99">
        <f>SUMIFS('Ajuste Ciclado'!G$5:G$47,'Ajuste Ciclado'!$C$5:$C$47,Balance!EK$4,'Ajuste Ciclado'!$B$5:$B$47,Balance!$B47)</f>
        <v>0</v>
      </c>
      <c r="EL47" s="99">
        <f>SUMIFS('Ajuste Ciclado'!H$5:H$47,'Ajuste Ciclado'!$C$5:$C$47,Balance!EL$4,'Ajuste Ciclado'!$B$5:$B$47,Balance!$B47)</f>
        <v>0</v>
      </c>
      <c r="EM47" s="99">
        <f>SUMIFS('Ajuste Ciclado'!I$5:I$47,'Ajuste Ciclado'!$C$5:$C$47,Balance!EM$4,'Ajuste Ciclado'!$B$5:$B$47,Balance!$B47)</f>
        <v>0</v>
      </c>
      <c r="EN47" s="99">
        <f>SUMIFS('Ajuste Ciclado'!J$5:J$47,'Ajuste Ciclado'!$C$5:$C$47,Balance!EN$4,'Ajuste Ciclado'!$B$5:$B$47,Balance!$B47)</f>
        <v>0</v>
      </c>
      <c r="EO47" s="99">
        <f>SUMIFS('Ajuste Ciclado'!K$5:K$47,'Ajuste Ciclado'!$C$5:$C$47,Balance!EO$4,'Ajuste Ciclado'!$B$5:$B$47,Balance!$B47)</f>
        <v>0</v>
      </c>
      <c r="EP47" s="99">
        <f>SUMIFS('Ajuste Ciclado'!L$5:L$47,'Ajuste Ciclado'!$C$5:$C$47,Balance!EP$4,'Ajuste Ciclado'!$B$5:$B$47,Balance!$B47)</f>
        <v>0</v>
      </c>
      <c r="EQ47" s="99">
        <f>SUMIFS('Ajuste Ciclado'!M$5:M$47,'Ajuste Ciclado'!$C$5:$C$47,Balance!EQ$4,'Ajuste Ciclado'!$B$5:$B$47,Balance!$B47)</f>
        <v>0</v>
      </c>
      <c r="ER47" s="99">
        <f>SUMIFS('Ajuste Ciclado'!N$5:N$47,'Ajuste Ciclado'!$C$5:$C$47,Balance!ER$4,'Ajuste Ciclado'!$B$5:$B$47,Balance!$B47)</f>
        <v>0</v>
      </c>
      <c r="ES47" s="100">
        <f>SUMIFS('Ajuste Ciclado'!O$5:O$47,'Ajuste Ciclado'!$C$5:$C$47,Balance!ES$4,'Ajuste Ciclado'!$B$5:$B$47,Balance!$B47)</f>
        <v>0</v>
      </c>
      <c r="ET47" s="84"/>
      <c r="EU47" s="12">
        <f t="shared" si="129"/>
        <v>49157.466993983202</v>
      </c>
      <c r="EV47" s="13">
        <f t="shared" si="93"/>
        <v>40730.384583211817</v>
      </c>
      <c r="EW47" s="13">
        <f t="shared" si="94"/>
        <v>44922.602127596227</v>
      </c>
      <c r="EX47" s="13">
        <f t="shared" si="95"/>
        <v>34480.09472485369</v>
      </c>
      <c r="EY47" s="13">
        <f t="shared" si="96"/>
        <v>25036.084253555229</v>
      </c>
      <c r="EZ47" s="13">
        <f t="shared" si="97"/>
        <v>22009.80917992361</v>
      </c>
      <c r="FA47" s="13">
        <f t="shared" si="98"/>
        <v>21054.533330116468</v>
      </c>
      <c r="FB47" s="13">
        <f t="shared" si="99"/>
        <v>31355.760118031361</v>
      </c>
      <c r="FC47" s="13">
        <f t="shared" si="100"/>
        <v>28624.30886038805</v>
      </c>
      <c r="FD47" s="13">
        <f t="shared" si="101"/>
        <v>5234.0756944914019</v>
      </c>
      <c r="FE47" s="13">
        <f t="shared" si="102"/>
        <v>1818.9100565699759</v>
      </c>
      <c r="FF47" s="14">
        <f t="shared" si="103"/>
        <v>3718.072337266115</v>
      </c>
      <c r="FG47" s="12">
        <f t="shared" si="104"/>
        <v>49263.947393800459</v>
      </c>
      <c r="FH47" s="13">
        <f t="shared" si="105"/>
        <v>41070.40527189662</v>
      </c>
      <c r="FI47" s="13">
        <f t="shared" si="106"/>
        <v>45433.210937935473</v>
      </c>
      <c r="FJ47" s="13">
        <f t="shared" si="107"/>
        <v>36645.259164314819</v>
      </c>
      <c r="FK47" s="13">
        <f t="shared" si="108"/>
        <v>24433.70857166655</v>
      </c>
      <c r="FL47" s="13">
        <f t="shared" si="109"/>
        <v>22227.197701106161</v>
      </c>
      <c r="FM47" s="13">
        <f t="shared" si="110"/>
        <v>22401.539627481259</v>
      </c>
      <c r="FN47" s="13">
        <f t="shared" si="111"/>
        <v>31556.749695536229</v>
      </c>
      <c r="FO47" s="13">
        <f t="shared" si="112"/>
        <v>29300.507831304851</v>
      </c>
      <c r="FP47" s="13">
        <f t="shared" si="113"/>
        <v>8208.3926402777197</v>
      </c>
      <c r="FQ47" s="13">
        <f t="shared" si="114"/>
        <v>11485.408940081001</v>
      </c>
      <c r="FR47" s="14">
        <f t="shared" si="115"/>
        <v>16783.821089929159</v>
      </c>
      <c r="FS47" s="12">
        <f t="shared" si="116"/>
        <v>49276.532552537661</v>
      </c>
      <c r="FT47" s="13">
        <f t="shared" si="117"/>
        <v>41079.590043673154</v>
      </c>
      <c r="FU47" s="13">
        <f t="shared" si="118"/>
        <v>45270.205207554332</v>
      </c>
      <c r="FV47" s="13">
        <f t="shared" si="119"/>
        <v>36368.884653681598</v>
      </c>
      <c r="FW47" s="13">
        <f t="shared" si="120"/>
        <v>25522.339805977212</v>
      </c>
      <c r="FX47" s="13">
        <f t="shared" si="121"/>
        <v>24046.116736623331</v>
      </c>
      <c r="FY47" s="13">
        <f t="shared" si="122"/>
        <v>24627.879257117551</v>
      </c>
      <c r="FZ47" s="13">
        <f t="shared" si="123"/>
        <v>35111.577246330213</v>
      </c>
      <c r="GA47" s="13">
        <f t="shared" si="124"/>
        <v>32041.859518221991</v>
      </c>
      <c r="GB47" s="13">
        <f t="shared" si="125"/>
        <v>18776.883623024711</v>
      </c>
      <c r="GC47" s="13">
        <f t="shared" si="126"/>
        <v>24152.98710035874</v>
      </c>
      <c r="GD47" s="14">
        <f t="shared" si="127"/>
        <v>27742.506522309359</v>
      </c>
      <c r="GE47" s="84"/>
      <c r="GF47" s="12">
        <f t="shared" si="130"/>
        <v>308142.10225998715</v>
      </c>
      <c r="GG47" s="13">
        <f t="shared" si="130"/>
        <v>338810.14886533038</v>
      </c>
      <c r="GH47" s="14">
        <f t="shared" si="130"/>
        <v>384017.36226740986</v>
      </c>
      <c r="GI47" s="6">
        <f t="shared" si="131"/>
        <v>1</v>
      </c>
      <c r="GJ47" s="12">
        <f t="shared" si="132"/>
        <v>0</v>
      </c>
      <c r="GK47" s="13">
        <f t="shared" si="133"/>
        <v>0</v>
      </c>
      <c r="GL47" s="14">
        <f t="shared" si="134"/>
        <v>0</v>
      </c>
      <c r="GM47" s="84"/>
      <c r="GN47" s="66">
        <f t="shared" si="135"/>
        <v>0</v>
      </c>
      <c r="GO47" s="84"/>
      <c r="GP47" s="63" t="str" cm="1">
        <f t="array" ref="GP47">INDEX($GF$4:$GH$4,1,GI47)</f>
        <v>Sample 1</v>
      </c>
      <c r="GQ47" s="12">
        <f t="shared" si="142"/>
        <v>1818.9100565699759</v>
      </c>
      <c r="GR47" s="13">
        <f t="shared" si="142"/>
        <v>3718.072337266115</v>
      </c>
      <c r="GS47" s="14">
        <f t="shared" si="142"/>
        <v>5234.0756944914019</v>
      </c>
      <c r="GT47" s="12">
        <f t="shared" si="143"/>
        <v>8208.3926402777197</v>
      </c>
      <c r="GU47" s="13">
        <f t="shared" si="143"/>
        <v>11485.408940081001</v>
      </c>
      <c r="GV47" s="14">
        <f t="shared" si="143"/>
        <v>16783.821089929159</v>
      </c>
      <c r="GW47" s="12">
        <f t="shared" si="144"/>
        <v>18776.883623024711</v>
      </c>
      <c r="GX47" s="13">
        <f t="shared" si="144"/>
        <v>24046.116736623331</v>
      </c>
      <c r="GY47" s="14">
        <f t="shared" si="144"/>
        <v>24152.98710035874</v>
      </c>
      <c r="GZ47" s="84" t="str">
        <f t="shared" si="128"/>
        <v>Sample 1</v>
      </c>
      <c r="HA47" s="12">
        <f t="shared" si="139"/>
        <v>0</v>
      </c>
      <c r="HB47" s="13">
        <f t="shared" si="139"/>
        <v>0</v>
      </c>
      <c r="HC47" s="14">
        <f t="shared" si="139"/>
        <v>0</v>
      </c>
      <c r="HD47" s="6">
        <f t="shared" si="140"/>
        <v>0</v>
      </c>
      <c r="HE47" s="84" t="str">
        <f t="shared" si="141"/>
        <v>Ok</v>
      </c>
    </row>
    <row r="48" spans="2:213" hidden="1" x14ac:dyDescent="0.3">
      <c r="B48" s="84" t="s">
        <v>391</v>
      </c>
      <c r="C48" s="12">
        <f>SUMIFS(Inyecciones!$E$2:$E$14185,Inyecciones!$A$2:$A$14185,Balance!C$4,Inyecciones!$B$2:$B$14185,Balance!$B48,Inyecciones!$C$2:$C$14185,Balance!C$5)</f>
        <v>59411.927775616488</v>
      </c>
      <c r="D48" s="13">
        <f>SUMIFS(Inyecciones!$E$2:$E$14185,Inyecciones!$A$2:$A$14185,Balance!D$4,Inyecciones!$B$2:$B$14185,Balance!$B48,Inyecciones!$C$2:$C$14185,Balance!D$5)</f>
        <v>45722.915156017363</v>
      </c>
      <c r="E48" s="13">
        <f>SUMIFS(Inyecciones!$E$2:$E$14185,Inyecciones!$A$2:$A$14185,Balance!E$4,Inyecciones!$B$2:$B$14185,Balance!$B48,Inyecciones!$C$2:$C$14185,Balance!E$5)</f>
        <v>41110.691651561072</v>
      </c>
      <c r="F48" s="13">
        <f>SUMIFS(Inyecciones!$E$2:$E$14185,Inyecciones!$A$2:$A$14185,Balance!F$4,Inyecciones!$B$2:$B$14185,Balance!$B48,Inyecciones!$C$2:$C$14185,Balance!F$5)</f>
        <v>30314.274905352471</v>
      </c>
      <c r="G48" s="13">
        <f>SUMIFS(Inyecciones!$E$2:$E$14185,Inyecciones!$A$2:$A$14185,Balance!G$4,Inyecciones!$B$2:$B$14185,Balance!$B48,Inyecciones!$C$2:$C$14185,Balance!G$5)</f>
        <v>25253.51497766755</v>
      </c>
      <c r="H48" s="13">
        <f>SUMIFS(Inyecciones!$E$2:$E$14185,Inyecciones!$A$2:$A$14185,Balance!H$4,Inyecciones!$B$2:$B$14185,Balance!$B48,Inyecciones!$C$2:$C$14185,Balance!H$5)</f>
        <v>17317.164819813159</v>
      </c>
      <c r="I48" s="13">
        <f>SUMIFS(Inyecciones!$E$2:$E$14185,Inyecciones!$A$2:$A$14185,Balance!I$4,Inyecciones!$B$2:$B$14185,Balance!$B48,Inyecciones!$C$2:$C$14185,Balance!I$5)</f>
        <v>22537.53787958499</v>
      </c>
      <c r="J48" s="13">
        <f>SUMIFS(Inyecciones!$E$2:$E$14185,Inyecciones!$A$2:$A$14185,Balance!J$4,Inyecciones!$B$2:$B$14185,Balance!$B48,Inyecciones!$C$2:$C$14185,Balance!J$5)</f>
        <v>26184.560316567378</v>
      </c>
      <c r="K48" s="13">
        <f>SUMIFS(Inyecciones!$E$2:$E$14185,Inyecciones!$A$2:$A$14185,Balance!K$4,Inyecciones!$B$2:$B$14185,Balance!$B48,Inyecciones!$C$2:$C$14185,Balance!K$5)</f>
        <v>31230.4996710132</v>
      </c>
      <c r="L48" s="13">
        <f>SUMIFS(Inyecciones!$E$2:$E$14185,Inyecciones!$A$2:$A$14185,Balance!L$4,Inyecciones!$B$2:$B$14185,Balance!$B48,Inyecciones!$C$2:$C$14185,Balance!L$5)</f>
        <v>7701.8765224259196</v>
      </c>
      <c r="M48" s="13">
        <f>SUMIFS(Inyecciones!$E$2:$E$14185,Inyecciones!$A$2:$A$14185,Balance!M$4,Inyecciones!$B$2:$B$14185,Balance!$B48,Inyecciones!$C$2:$C$14185,Balance!M$5)</f>
        <v>4172.2942353523422</v>
      </c>
      <c r="N48" s="14">
        <f>SUMIFS(Inyecciones!$E$2:$E$14185,Inyecciones!$A$2:$A$14185,Balance!N$4,Inyecciones!$B$2:$B$14185,Balance!$B48,Inyecciones!$C$2:$C$14185,Balance!N$5)</f>
        <v>6931.9013720960429</v>
      </c>
      <c r="O48" s="12">
        <f>SUMIFS(Inyecciones!$E$2:$E$14185,Inyecciones!$A$2:$A$14185,Balance!O$4,Inyecciones!$B$2:$B$14185,Balance!$B48,Inyecciones!$C$2:$C$14185,Balance!O$5)</f>
        <v>59518.429114939761</v>
      </c>
      <c r="P48" s="13">
        <f>SUMIFS(Inyecciones!$E$2:$E$14185,Inyecciones!$A$2:$A$14185,Balance!P$4,Inyecciones!$B$2:$B$14185,Balance!$B48,Inyecciones!$C$2:$C$14185,Balance!P$5)</f>
        <v>45881.733348177309</v>
      </c>
      <c r="Q48" s="13">
        <f>SUMIFS(Inyecciones!$E$2:$E$14185,Inyecciones!$A$2:$A$14185,Balance!Q$4,Inyecciones!$B$2:$B$14185,Balance!$B48,Inyecciones!$C$2:$C$14185,Balance!Q$5)</f>
        <v>41488.431766188893</v>
      </c>
      <c r="R48" s="13">
        <f>SUMIFS(Inyecciones!$E$2:$E$14185,Inyecciones!$A$2:$A$14185,Balance!R$4,Inyecciones!$B$2:$B$14185,Balance!$B48,Inyecciones!$C$2:$C$14185,Balance!R$5)</f>
        <v>31978.972339222411</v>
      </c>
      <c r="S48" s="13">
        <f>SUMIFS(Inyecciones!$E$2:$E$14185,Inyecciones!$A$2:$A$14185,Balance!S$4,Inyecciones!$B$2:$B$14185,Balance!$B48,Inyecciones!$C$2:$C$14185,Balance!S$5)</f>
        <v>24982.970352154429</v>
      </c>
      <c r="T48" s="13">
        <f>SUMIFS(Inyecciones!$E$2:$E$14185,Inyecciones!$A$2:$A$14185,Balance!T$4,Inyecciones!$B$2:$B$14185,Balance!$B48,Inyecciones!$C$2:$C$14185,Balance!T$5)</f>
        <v>17398.15387561468</v>
      </c>
      <c r="U48" s="13">
        <f>SUMIFS(Inyecciones!$E$2:$E$14185,Inyecciones!$A$2:$A$14185,Balance!U$4,Inyecciones!$B$2:$B$14185,Balance!$B48,Inyecciones!$C$2:$C$14185,Balance!U$5)</f>
        <v>23440.450335102771</v>
      </c>
      <c r="V48" s="13">
        <f>SUMIFS(Inyecciones!$E$2:$E$14185,Inyecciones!$A$2:$A$14185,Balance!V$4,Inyecciones!$B$2:$B$14185,Balance!$B48,Inyecciones!$C$2:$C$14185,Balance!V$5)</f>
        <v>26344.41287884397</v>
      </c>
      <c r="W48" s="13">
        <f>SUMIFS(Inyecciones!$E$2:$E$14185,Inyecciones!$A$2:$A$14185,Balance!W$4,Inyecciones!$B$2:$B$14185,Balance!$B48,Inyecciones!$C$2:$C$14185,Balance!W$5)</f>
        <v>31683.193705427759</v>
      </c>
      <c r="X48" s="13">
        <f>SUMIFS(Inyecciones!$E$2:$E$14185,Inyecciones!$A$2:$A$14185,Balance!X$4,Inyecciones!$B$2:$B$14185,Balance!$B48,Inyecciones!$C$2:$C$14185,Balance!X$5)</f>
        <v>11362.85492275272</v>
      </c>
      <c r="Y48" s="13">
        <f>SUMIFS(Inyecciones!$E$2:$E$14185,Inyecciones!$A$2:$A$14185,Balance!Y$4,Inyecciones!$B$2:$B$14185,Balance!$B48,Inyecciones!$C$2:$C$14185,Balance!Y$5)</f>
        <v>17259.788727489518</v>
      </c>
      <c r="Z48" s="14">
        <f>SUMIFS(Inyecciones!$E$2:$E$14185,Inyecciones!$A$2:$A$14185,Balance!Z$4,Inyecciones!$B$2:$B$14185,Balance!$B48,Inyecciones!$C$2:$C$14185,Balance!Z$5)</f>
        <v>22816.121452867559</v>
      </c>
      <c r="AA48" s="12">
        <f>SUMIFS(Inyecciones!$E$2:$E$14185,Inyecciones!$A$2:$A$14185,Balance!AA$4,Inyecciones!$B$2:$B$14185,Balance!$B48,Inyecciones!$C$2:$C$14185,Balance!AA$5)</f>
        <v>59540.391897505688</v>
      </c>
      <c r="AB48" s="13">
        <f>SUMIFS(Inyecciones!$E$2:$E$14185,Inyecciones!$A$2:$A$14185,Balance!AB$4,Inyecciones!$B$2:$B$14185,Balance!$B48,Inyecciones!$C$2:$C$14185,Balance!AB$5)</f>
        <v>45891.381383652937</v>
      </c>
      <c r="AC48" s="13">
        <f>SUMIFS(Inyecciones!$E$2:$E$14185,Inyecciones!$A$2:$A$14185,Balance!AC$4,Inyecciones!$B$2:$B$14185,Balance!$B48,Inyecciones!$C$2:$C$14185,Balance!AC$5)</f>
        <v>41335.359203114123</v>
      </c>
      <c r="AD48" s="13">
        <f>SUMIFS(Inyecciones!$E$2:$E$14185,Inyecciones!$A$2:$A$14185,Balance!AD$4,Inyecciones!$B$2:$B$14185,Balance!$B48,Inyecciones!$C$2:$C$14185,Balance!AD$5)</f>
        <v>31767.454941705571</v>
      </c>
      <c r="AE48" s="13">
        <f>SUMIFS(Inyecciones!$E$2:$E$14185,Inyecciones!$A$2:$A$14185,Balance!AE$4,Inyecciones!$B$2:$B$14185,Balance!$B48,Inyecciones!$C$2:$C$14185,Balance!AE$5)</f>
        <v>25629.731949372599</v>
      </c>
      <c r="AF48" s="13">
        <f>SUMIFS(Inyecciones!$E$2:$E$14185,Inyecciones!$A$2:$A$14185,Balance!AF$4,Inyecciones!$B$2:$B$14185,Balance!$B48,Inyecciones!$C$2:$C$14185,Balance!AF$5)</f>
        <v>18289.910303307279</v>
      </c>
      <c r="AG48" s="13">
        <f>SUMIFS(Inyecciones!$E$2:$E$14185,Inyecciones!$A$2:$A$14185,Balance!AG$4,Inyecciones!$B$2:$B$14185,Balance!$B48,Inyecciones!$C$2:$C$14185,Balance!AG$5)</f>
        <v>25083.373805265921</v>
      </c>
      <c r="AH48" s="13">
        <f>SUMIFS(Inyecciones!$E$2:$E$14185,Inyecciones!$A$2:$A$14185,Balance!AH$4,Inyecciones!$B$2:$B$14185,Balance!$B48,Inyecciones!$C$2:$C$14185,Balance!AH$5)</f>
        <v>28827.711651135731</v>
      </c>
      <c r="AI48" s="13">
        <f>SUMIFS(Inyecciones!$E$2:$E$14185,Inyecciones!$A$2:$A$14185,Balance!AI$4,Inyecciones!$B$2:$B$14185,Balance!$B48,Inyecciones!$C$2:$C$14185,Balance!AI$5)</f>
        <v>34046.120591314539</v>
      </c>
      <c r="AJ48" s="13">
        <f>SUMIFS(Inyecciones!$E$2:$E$14185,Inyecciones!$A$2:$A$14185,Balance!AJ$4,Inyecciones!$B$2:$B$14185,Balance!$B48,Inyecciones!$C$2:$C$14185,Balance!AJ$5)</f>
        <v>24823.497053166171</v>
      </c>
      <c r="AK48" s="13">
        <f>SUMIFS(Inyecciones!$E$2:$E$14185,Inyecciones!$A$2:$A$14185,Balance!AK$4,Inyecciones!$B$2:$B$14185,Balance!$B48,Inyecciones!$C$2:$C$14185,Balance!AK$5)</f>
        <v>33437.126884245277</v>
      </c>
      <c r="AL48" s="14">
        <f>SUMIFS(Inyecciones!$E$2:$E$14185,Inyecciones!$A$2:$A$14185,Balance!AL$4,Inyecciones!$B$2:$B$14185,Balance!$B48,Inyecciones!$C$2:$C$14185,Balance!AL$5)</f>
        <v>35399.439043502272</v>
      </c>
      <c r="AM48" s="13"/>
      <c r="AN48" s="12">
        <f>SUMIFS('Retiro Mensual'!$E$2:$E$2629,'Retiro Mensual'!$A$2:$A$2629,AN$4,'Retiro Mensual'!$B$2:$B$2629,$B48,'Retiro Mensual'!$C$2:$C$2629,AN$5)</f>
        <v>0</v>
      </c>
      <c r="AO48" s="13">
        <f>SUMIFS('Retiro Mensual'!$E$2:$E$2629,'Retiro Mensual'!$A$2:$A$2629,AO$4,'Retiro Mensual'!$B$2:$B$2629,$B48,'Retiro Mensual'!$C$2:$C$2629,AO$5)</f>
        <v>0</v>
      </c>
      <c r="AP48" s="13">
        <f>SUMIFS('Retiro Mensual'!$E$2:$E$2629,'Retiro Mensual'!$A$2:$A$2629,AP$4,'Retiro Mensual'!$B$2:$B$2629,$B48,'Retiro Mensual'!$C$2:$C$2629,AP$5)</f>
        <v>0</v>
      </c>
      <c r="AQ48" s="13">
        <f>SUMIFS('Retiro Mensual'!$E$2:$E$2629,'Retiro Mensual'!$A$2:$A$2629,AQ$4,'Retiro Mensual'!$B$2:$B$2629,$B48,'Retiro Mensual'!$C$2:$C$2629,AQ$5)</f>
        <v>0</v>
      </c>
      <c r="AR48" s="13">
        <f>SUMIFS('Retiro Mensual'!$E$2:$E$2629,'Retiro Mensual'!$A$2:$A$2629,AR$4,'Retiro Mensual'!$B$2:$B$2629,$B48,'Retiro Mensual'!$C$2:$C$2629,AR$5)</f>
        <v>0</v>
      </c>
      <c r="AS48" s="13">
        <f>SUMIFS('Retiro Mensual'!$E$2:$E$2629,'Retiro Mensual'!$A$2:$A$2629,AS$4,'Retiro Mensual'!$B$2:$B$2629,$B48,'Retiro Mensual'!$C$2:$C$2629,AS$5)</f>
        <v>0</v>
      </c>
      <c r="AT48" s="13">
        <f>SUMIFS('Retiro Mensual'!$E$2:$E$2629,'Retiro Mensual'!$A$2:$A$2629,AT$4,'Retiro Mensual'!$B$2:$B$2629,$B48,'Retiro Mensual'!$C$2:$C$2629,AT$5)</f>
        <v>0</v>
      </c>
      <c r="AU48" s="13">
        <f>SUMIFS('Retiro Mensual'!$E$2:$E$2629,'Retiro Mensual'!$A$2:$A$2629,AU$4,'Retiro Mensual'!$B$2:$B$2629,$B48,'Retiro Mensual'!$C$2:$C$2629,AU$5)</f>
        <v>0</v>
      </c>
      <c r="AV48" s="13">
        <f>SUMIFS('Retiro Mensual'!$E$2:$E$2629,'Retiro Mensual'!$A$2:$A$2629,AV$4,'Retiro Mensual'!$B$2:$B$2629,$B48,'Retiro Mensual'!$C$2:$C$2629,AV$5)</f>
        <v>0</v>
      </c>
      <c r="AW48" s="13">
        <f>SUMIFS('Retiro Mensual'!$E$2:$E$2629,'Retiro Mensual'!$A$2:$A$2629,AW$4,'Retiro Mensual'!$B$2:$B$2629,$B48,'Retiro Mensual'!$C$2:$C$2629,AW$5)</f>
        <v>0</v>
      </c>
      <c r="AX48" s="13">
        <f>SUMIFS('Retiro Mensual'!$E$2:$E$2629,'Retiro Mensual'!$A$2:$A$2629,AX$4,'Retiro Mensual'!$B$2:$B$2629,$B48,'Retiro Mensual'!$C$2:$C$2629,AX$5)</f>
        <v>0</v>
      </c>
      <c r="AY48" s="14">
        <f>SUMIFS('Retiro Mensual'!$E$2:$E$2629,'Retiro Mensual'!$A$2:$A$2629,AY$4,'Retiro Mensual'!$B$2:$B$2629,$B48,'Retiro Mensual'!$C$2:$C$2629,AY$5)</f>
        <v>0</v>
      </c>
      <c r="AZ48" s="12">
        <f>SUMIFS('Retiro Mensual'!$E$2:$E$2629,'Retiro Mensual'!$A$2:$A$2629,AZ$4,'Retiro Mensual'!$B$2:$B$2629,$B48,'Retiro Mensual'!$C$2:$C$2629,AZ$5)</f>
        <v>0</v>
      </c>
      <c r="BA48" s="13">
        <f>SUMIFS('Retiro Mensual'!$E$2:$E$2629,'Retiro Mensual'!$A$2:$A$2629,BA$4,'Retiro Mensual'!$B$2:$B$2629,$B48,'Retiro Mensual'!$C$2:$C$2629,BA$5)</f>
        <v>0</v>
      </c>
      <c r="BB48" s="13">
        <f>SUMIFS('Retiro Mensual'!$E$2:$E$2629,'Retiro Mensual'!$A$2:$A$2629,BB$4,'Retiro Mensual'!$B$2:$B$2629,$B48,'Retiro Mensual'!$C$2:$C$2629,BB$5)</f>
        <v>0</v>
      </c>
      <c r="BC48" s="13">
        <f>SUMIFS('Retiro Mensual'!$E$2:$E$2629,'Retiro Mensual'!$A$2:$A$2629,BC$4,'Retiro Mensual'!$B$2:$B$2629,$B48,'Retiro Mensual'!$C$2:$C$2629,BC$5)</f>
        <v>0</v>
      </c>
      <c r="BD48" s="13">
        <f>SUMIFS('Retiro Mensual'!$E$2:$E$2629,'Retiro Mensual'!$A$2:$A$2629,BD$4,'Retiro Mensual'!$B$2:$B$2629,$B48,'Retiro Mensual'!$C$2:$C$2629,BD$5)</f>
        <v>0</v>
      </c>
      <c r="BE48" s="13">
        <f>SUMIFS('Retiro Mensual'!$E$2:$E$2629,'Retiro Mensual'!$A$2:$A$2629,BE$4,'Retiro Mensual'!$B$2:$B$2629,$B48,'Retiro Mensual'!$C$2:$C$2629,BE$5)</f>
        <v>0</v>
      </c>
      <c r="BF48" s="13">
        <f>SUMIFS('Retiro Mensual'!$E$2:$E$2629,'Retiro Mensual'!$A$2:$A$2629,BF$4,'Retiro Mensual'!$B$2:$B$2629,$B48,'Retiro Mensual'!$C$2:$C$2629,BF$5)</f>
        <v>0</v>
      </c>
      <c r="BG48" s="13">
        <f>SUMIFS('Retiro Mensual'!$E$2:$E$2629,'Retiro Mensual'!$A$2:$A$2629,BG$4,'Retiro Mensual'!$B$2:$B$2629,$B48,'Retiro Mensual'!$C$2:$C$2629,BG$5)</f>
        <v>0</v>
      </c>
      <c r="BH48" s="13">
        <f>SUMIFS('Retiro Mensual'!$E$2:$E$2629,'Retiro Mensual'!$A$2:$A$2629,BH$4,'Retiro Mensual'!$B$2:$B$2629,$B48,'Retiro Mensual'!$C$2:$C$2629,BH$5)</f>
        <v>0</v>
      </c>
      <c r="BI48" s="13">
        <f>SUMIFS('Retiro Mensual'!$E$2:$E$2629,'Retiro Mensual'!$A$2:$A$2629,BI$4,'Retiro Mensual'!$B$2:$B$2629,$B48,'Retiro Mensual'!$C$2:$C$2629,BI$5)</f>
        <v>0</v>
      </c>
      <c r="BJ48" s="13">
        <f>SUMIFS('Retiro Mensual'!$E$2:$E$2629,'Retiro Mensual'!$A$2:$A$2629,BJ$4,'Retiro Mensual'!$B$2:$B$2629,$B48,'Retiro Mensual'!$C$2:$C$2629,BJ$5)</f>
        <v>0</v>
      </c>
      <c r="BK48" s="14">
        <f>SUMIFS('Retiro Mensual'!$E$2:$E$2629,'Retiro Mensual'!$A$2:$A$2629,BK$4,'Retiro Mensual'!$B$2:$B$2629,$B48,'Retiro Mensual'!$C$2:$C$2629,BK$5)</f>
        <v>0</v>
      </c>
      <c r="BL48" s="12">
        <f>SUMIFS('Retiro Mensual'!$E$2:$E$2629,'Retiro Mensual'!$A$2:$A$2629,BL$4,'Retiro Mensual'!$B$2:$B$2629,$B48,'Retiro Mensual'!$C$2:$C$2629,BL$5)</f>
        <v>0</v>
      </c>
      <c r="BM48" s="13">
        <f>SUMIFS('Retiro Mensual'!$E$2:$E$2629,'Retiro Mensual'!$A$2:$A$2629,BM$4,'Retiro Mensual'!$B$2:$B$2629,$B48,'Retiro Mensual'!$C$2:$C$2629,BM$5)</f>
        <v>0</v>
      </c>
      <c r="BN48" s="13">
        <f>SUMIFS('Retiro Mensual'!$E$2:$E$2629,'Retiro Mensual'!$A$2:$A$2629,BN$4,'Retiro Mensual'!$B$2:$B$2629,$B48,'Retiro Mensual'!$C$2:$C$2629,BN$5)</f>
        <v>0</v>
      </c>
      <c r="BO48" s="13">
        <f>SUMIFS('Retiro Mensual'!$E$2:$E$2629,'Retiro Mensual'!$A$2:$A$2629,BO$4,'Retiro Mensual'!$B$2:$B$2629,$B48,'Retiro Mensual'!$C$2:$C$2629,BO$5)</f>
        <v>0</v>
      </c>
      <c r="BP48" s="13">
        <f>SUMIFS('Retiro Mensual'!$E$2:$E$2629,'Retiro Mensual'!$A$2:$A$2629,BP$4,'Retiro Mensual'!$B$2:$B$2629,$B48,'Retiro Mensual'!$C$2:$C$2629,BP$5)</f>
        <v>0</v>
      </c>
      <c r="BQ48" s="13">
        <f>SUMIFS('Retiro Mensual'!$E$2:$E$2629,'Retiro Mensual'!$A$2:$A$2629,BQ$4,'Retiro Mensual'!$B$2:$B$2629,$B48,'Retiro Mensual'!$C$2:$C$2629,BQ$5)</f>
        <v>0</v>
      </c>
      <c r="BR48" s="13">
        <f>SUMIFS('Retiro Mensual'!$E$2:$E$2629,'Retiro Mensual'!$A$2:$A$2629,BR$4,'Retiro Mensual'!$B$2:$B$2629,$B48,'Retiro Mensual'!$C$2:$C$2629,BR$5)</f>
        <v>0</v>
      </c>
      <c r="BS48" s="13">
        <f>SUMIFS('Retiro Mensual'!$E$2:$E$2629,'Retiro Mensual'!$A$2:$A$2629,BS$4,'Retiro Mensual'!$B$2:$B$2629,$B48,'Retiro Mensual'!$C$2:$C$2629,BS$5)</f>
        <v>0</v>
      </c>
      <c r="BT48" s="13">
        <f>SUMIFS('Retiro Mensual'!$E$2:$E$2629,'Retiro Mensual'!$A$2:$A$2629,BT$4,'Retiro Mensual'!$B$2:$B$2629,$B48,'Retiro Mensual'!$C$2:$C$2629,BT$5)</f>
        <v>0</v>
      </c>
      <c r="BU48" s="13">
        <f>SUMIFS('Retiro Mensual'!$E$2:$E$2629,'Retiro Mensual'!$A$2:$A$2629,BU$4,'Retiro Mensual'!$B$2:$B$2629,$B48,'Retiro Mensual'!$C$2:$C$2629,BU$5)</f>
        <v>0</v>
      </c>
      <c r="BV48" s="13">
        <f>SUMIFS('Retiro Mensual'!$E$2:$E$2629,'Retiro Mensual'!$A$2:$A$2629,BV$4,'Retiro Mensual'!$B$2:$B$2629,$B48,'Retiro Mensual'!$C$2:$C$2629,BV$5)</f>
        <v>0</v>
      </c>
      <c r="BW48" s="14">
        <f>SUMIFS('Retiro Mensual'!$E$2:$E$2629,'Retiro Mensual'!$A$2:$A$2629,BW$4,'Retiro Mensual'!$B$2:$B$2629,$B48,'Retiro Mensual'!$C$2:$C$2629,BW$5)</f>
        <v>0</v>
      </c>
      <c r="BX48" s="13"/>
      <c r="BY48" s="12">
        <f>SUMIFS('Compra Ventas'!$E$2:$E$2700,'Compra Ventas'!$A$2:$A$2700,BY$4,'Compra Ventas'!$B$2:$B$2700,$B48,'Compra Ventas'!$C$2:$C$2700,BY$5)</f>
        <v>0</v>
      </c>
      <c r="BZ48" s="13">
        <f>SUMIFS('Compra Ventas'!$E$2:$E$2700,'Compra Ventas'!$A$2:$A$2700,BZ$4,'Compra Ventas'!$B$2:$B$2700,$B48,'Compra Ventas'!$C$2:$C$2700,BZ$5)</f>
        <v>0</v>
      </c>
      <c r="CA48" s="13">
        <f>SUMIFS('Compra Ventas'!$E$2:$E$2700,'Compra Ventas'!$A$2:$A$2700,CA$4,'Compra Ventas'!$B$2:$B$2700,$B48,'Compra Ventas'!$C$2:$C$2700,CA$5)</f>
        <v>0</v>
      </c>
      <c r="CB48" s="13">
        <f>SUMIFS('Compra Ventas'!$E$2:$E$2700,'Compra Ventas'!$A$2:$A$2700,CB$4,'Compra Ventas'!$B$2:$B$2700,$B48,'Compra Ventas'!$C$2:$C$2700,CB$5)</f>
        <v>0</v>
      </c>
      <c r="CC48" s="13">
        <f>SUMIFS('Compra Ventas'!$E$2:$E$2700,'Compra Ventas'!$A$2:$A$2700,CC$4,'Compra Ventas'!$B$2:$B$2700,$B48,'Compra Ventas'!$C$2:$C$2700,CC$5)</f>
        <v>0</v>
      </c>
      <c r="CD48" s="13">
        <f>SUMIFS('Compra Ventas'!$E$2:$E$2700,'Compra Ventas'!$A$2:$A$2700,CD$4,'Compra Ventas'!$B$2:$B$2700,$B48,'Compra Ventas'!$C$2:$C$2700,CD$5)</f>
        <v>0</v>
      </c>
      <c r="CE48" s="13">
        <f>SUMIFS('Compra Ventas'!$E$2:$E$2700,'Compra Ventas'!$A$2:$A$2700,CE$4,'Compra Ventas'!$B$2:$B$2700,$B48,'Compra Ventas'!$C$2:$C$2700,CE$5)</f>
        <v>0</v>
      </c>
      <c r="CF48" s="13">
        <f>SUMIFS('Compra Ventas'!$E$2:$E$2700,'Compra Ventas'!$A$2:$A$2700,CF$4,'Compra Ventas'!$B$2:$B$2700,$B48,'Compra Ventas'!$C$2:$C$2700,CF$5)</f>
        <v>0</v>
      </c>
      <c r="CG48" s="13">
        <f>SUMIFS('Compra Ventas'!$E$2:$E$2700,'Compra Ventas'!$A$2:$A$2700,CG$4,'Compra Ventas'!$B$2:$B$2700,$B48,'Compra Ventas'!$C$2:$C$2700,CG$5)</f>
        <v>0</v>
      </c>
      <c r="CH48" s="13">
        <f>SUMIFS('Compra Ventas'!$E$2:$E$2700,'Compra Ventas'!$A$2:$A$2700,CH$4,'Compra Ventas'!$B$2:$B$2700,$B48,'Compra Ventas'!$C$2:$C$2700,CH$5)</f>
        <v>0</v>
      </c>
      <c r="CI48" s="13">
        <f>SUMIFS('Compra Ventas'!$E$2:$E$2700,'Compra Ventas'!$A$2:$A$2700,CI$4,'Compra Ventas'!$B$2:$B$2700,$B48,'Compra Ventas'!$C$2:$C$2700,CI$5)</f>
        <v>0</v>
      </c>
      <c r="CJ48" s="14">
        <f>SUMIFS('Compra Ventas'!$E$2:$E$2700,'Compra Ventas'!$A$2:$A$2700,CJ$4,'Compra Ventas'!$B$2:$B$2700,$B48,'Compra Ventas'!$C$2:$C$2700,CJ$5)</f>
        <v>0</v>
      </c>
      <c r="CK48" s="12">
        <f>SUMIFS('Compra Ventas'!$E$2:$E$2700,'Compra Ventas'!$A$2:$A$2700,CK$4,'Compra Ventas'!$B$2:$B$2700,$B48,'Compra Ventas'!$C$2:$C$2700,CK$5)</f>
        <v>0</v>
      </c>
      <c r="CL48" s="13">
        <f>SUMIFS('Compra Ventas'!$E$2:$E$2700,'Compra Ventas'!$A$2:$A$2700,CL$4,'Compra Ventas'!$B$2:$B$2700,$B48,'Compra Ventas'!$C$2:$C$2700,CL$5)</f>
        <v>0</v>
      </c>
      <c r="CM48" s="13">
        <f>SUMIFS('Compra Ventas'!$E$2:$E$2700,'Compra Ventas'!$A$2:$A$2700,CM$4,'Compra Ventas'!$B$2:$B$2700,$B48,'Compra Ventas'!$C$2:$C$2700,CM$5)</f>
        <v>0</v>
      </c>
      <c r="CN48" s="13">
        <f>SUMIFS('Compra Ventas'!$E$2:$E$2700,'Compra Ventas'!$A$2:$A$2700,CN$4,'Compra Ventas'!$B$2:$B$2700,$B48,'Compra Ventas'!$C$2:$C$2700,CN$5)</f>
        <v>0</v>
      </c>
      <c r="CO48" s="13">
        <f>SUMIFS('Compra Ventas'!$E$2:$E$2700,'Compra Ventas'!$A$2:$A$2700,CO$4,'Compra Ventas'!$B$2:$B$2700,$B48,'Compra Ventas'!$C$2:$C$2700,CO$5)</f>
        <v>0</v>
      </c>
      <c r="CP48" s="13">
        <f>SUMIFS('Compra Ventas'!$E$2:$E$2700,'Compra Ventas'!$A$2:$A$2700,CP$4,'Compra Ventas'!$B$2:$B$2700,$B48,'Compra Ventas'!$C$2:$C$2700,CP$5)</f>
        <v>0</v>
      </c>
      <c r="CQ48" s="13">
        <f>SUMIFS('Compra Ventas'!$E$2:$E$2700,'Compra Ventas'!$A$2:$A$2700,CQ$4,'Compra Ventas'!$B$2:$B$2700,$B48,'Compra Ventas'!$C$2:$C$2700,CQ$5)</f>
        <v>0</v>
      </c>
      <c r="CR48" s="13">
        <f>SUMIFS('Compra Ventas'!$E$2:$E$2700,'Compra Ventas'!$A$2:$A$2700,CR$4,'Compra Ventas'!$B$2:$B$2700,$B48,'Compra Ventas'!$C$2:$C$2700,CR$5)</f>
        <v>0</v>
      </c>
      <c r="CS48" s="13">
        <f>SUMIFS('Compra Ventas'!$E$2:$E$2700,'Compra Ventas'!$A$2:$A$2700,CS$4,'Compra Ventas'!$B$2:$B$2700,$B48,'Compra Ventas'!$C$2:$C$2700,CS$5)</f>
        <v>0</v>
      </c>
      <c r="CT48" s="13">
        <f>SUMIFS('Compra Ventas'!$E$2:$E$2700,'Compra Ventas'!$A$2:$A$2700,CT$4,'Compra Ventas'!$B$2:$B$2700,$B48,'Compra Ventas'!$C$2:$C$2700,CT$5)</f>
        <v>0</v>
      </c>
      <c r="CU48" s="13">
        <f>SUMIFS('Compra Ventas'!$E$2:$E$2700,'Compra Ventas'!$A$2:$A$2700,CU$4,'Compra Ventas'!$B$2:$B$2700,$B48,'Compra Ventas'!$C$2:$C$2700,CU$5)</f>
        <v>0</v>
      </c>
      <c r="CV48" s="14">
        <f>SUMIFS('Compra Ventas'!$E$2:$E$2700,'Compra Ventas'!$A$2:$A$2700,CV$4,'Compra Ventas'!$B$2:$B$2700,$B48,'Compra Ventas'!$C$2:$C$2700,CV$5)</f>
        <v>0</v>
      </c>
      <c r="CW48" s="12">
        <f>SUMIFS('Compra Ventas'!$E$2:$E$2700,'Compra Ventas'!$A$2:$A$2700,CW$4,'Compra Ventas'!$B$2:$B$2700,$B48,'Compra Ventas'!$C$2:$C$2700,CW$5)</f>
        <v>0</v>
      </c>
      <c r="CX48" s="13">
        <f>SUMIFS('Compra Ventas'!$E$2:$E$2700,'Compra Ventas'!$A$2:$A$2700,CX$4,'Compra Ventas'!$B$2:$B$2700,$B48,'Compra Ventas'!$C$2:$C$2700,CX$5)</f>
        <v>0</v>
      </c>
      <c r="CY48" s="13">
        <f>SUMIFS('Compra Ventas'!$E$2:$E$2700,'Compra Ventas'!$A$2:$A$2700,CY$4,'Compra Ventas'!$B$2:$B$2700,$B48,'Compra Ventas'!$C$2:$C$2700,CY$5)</f>
        <v>0</v>
      </c>
      <c r="CZ48" s="13">
        <f>SUMIFS('Compra Ventas'!$E$2:$E$2700,'Compra Ventas'!$A$2:$A$2700,CZ$4,'Compra Ventas'!$B$2:$B$2700,$B48,'Compra Ventas'!$C$2:$C$2700,CZ$5)</f>
        <v>0</v>
      </c>
      <c r="DA48" s="13">
        <f>SUMIFS('Compra Ventas'!$E$2:$E$2700,'Compra Ventas'!$A$2:$A$2700,DA$4,'Compra Ventas'!$B$2:$B$2700,$B48,'Compra Ventas'!$C$2:$C$2700,DA$5)</f>
        <v>0</v>
      </c>
      <c r="DB48" s="13">
        <f>SUMIFS('Compra Ventas'!$E$2:$E$2700,'Compra Ventas'!$A$2:$A$2700,DB$4,'Compra Ventas'!$B$2:$B$2700,$B48,'Compra Ventas'!$C$2:$C$2700,DB$5)</f>
        <v>0</v>
      </c>
      <c r="DC48" s="13">
        <f>SUMIFS('Compra Ventas'!$E$2:$E$2700,'Compra Ventas'!$A$2:$A$2700,DC$4,'Compra Ventas'!$B$2:$B$2700,$B48,'Compra Ventas'!$C$2:$C$2700,DC$5)</f>
        <v>0</v>
      </c>
      <c r="DD48" s="13">
        <f>SUMIFS('Compra Ventas'!$E$2:$E$2700,'Compra Ventas'!$A$2:$A$2700,DD$4,'Compra Ventas'!$B$2:$B$2700,$B48,'Compra Ventas'!$C$2:$C$2700,DD$5)</f>
        <v>0</v>
      </c>
      <c r="DE48" s="13">
        <f>SUMIFS('Compra Ventas'!$E$2:$E$2700,'Compra Ventas'!$A$2:$A$2700,DE$4,'Compra Ventas'!$B$2:$B$2700,$B48,'Compra Ventas'!$C$2:$C$2700,DE$5)</f>
        <v>0</v>
      </c>
      <c r="DF48" s="13">
        <f>SUMIFS('Compra Ventas'!$E$2:$E$2700,'Compra Ventas'!$A$2:$A$2700,DF$4,'Compra Ventas'!$B$2:$B$2700,$B48,'Compra Ventas'!$C$2:$C$2700,DF$5)</f>
        <v>0</v>
      </c>
      <c r="DG48" s="13">
        <f>SUMIFS('Compra Ventas'!$E$2:$E$2700,'Compra Ventas'!$A$2:$A$2700,DG$4,'Compra Ventas'!$B$2:$B$2700,$B48,'Compra Ventas'!$C$2:$C$2700,DG$5)</f>
        <v>0</v>
      </c>
      <c r="DH48" s="14">
        <f>SUMIFS('Compra Ventas'!$E$2:$E$2700,'Compra Ventas'!$A$2:$A$2700,DH$4,'Compra Ventas'!$B$2:$B$2700,$B48,'Compra Ventas'!$C$2:$C$2700,DH$5)</f>
        <v>0</v>
      </c>
      <c r="DI48" s="84"/>
      <c r="DJ48" s="98">
        <f>SUMIFS('Ajuste Ciclado'!D$5:D$47,'Ajuste Ciclado'!$C$5:$C$47,Balance!DJ$4,'Ajuste Ciclado'!$B$5:$B$47,Balance!$B48)</f>
        <v>0</v>
      </c>
      <c r="DK48" s="99">
        <f>SUMIFS('Ajuste Ciclado'!E$5:E$47,'Ajuste Ciclado'!$C$5:$C$47,Balance!DK$4,'Ajuste Ciclado'!$B$5:$B$47,Balance!$B48)</f>
        <v>0</v>
      </c>
      <c r="DL48" s="99">
        <f>SUMIFS('Ajuste Ciclado'!F$5:F$47,'Ajuste Ciclado'!$C$5:$C$47,Balance!DL$4,'Ajuste Ciclado'!$B$5:$B$47,Balance!$B48)</f>
        <v>0</v>
      </c>
      <c r="DM48" s="99">
        <f>SUMIFS('Ajuste Ciclado'!G$5:G$47,'Ajuste Ciclado'!$C$5:$C$47,Balance!DM$4,'Ajuste Ciclado'!$B$5:$B$47,Balance!$B48)</f>
        <v>0</v>
      </c>
      <c r="DN48" s="99">
        <f>SUMIFS('Ajuste Ciclado'!H$5:H$47,'Ajuste Ciclado'!$C$5:$C$47,Balance!DN$4,'Ajuste Ciclado'!$B$5:$B$47,Balance!$B48)</f>
        <v>0</v>
      </c>
      <c r="DO48" s="99">
        <f>SUMIFS('Ajuste Ciclado'!I$5:I$47,'Ajuste Ciclado'!$C$5:$C$47,Balance!DO$4,'Ajuste Ciclado'!$B$5:$B$47,Balance!$B48)</f>
        <v>0</v>
      </c>
      <c r="DP48" s="99">
        <f>SUMIFS('Ajuste Ciclado'!J$5:J$47,'Ajuste Ciclado'!$C$5:$C$47,Balance!DP$4,'Ajuste Ciclado'!$B$5:$B$47,Balance!$B48)</f>
        <v>0</v>
      </c>
      <c r="DQ48" s="99">
        <f>SUMIFS('Ajuste Ciclado'!K$5:K$47,'Ajuste Ciclado'!$C$5:$C$47,Balance!DQ$4,'Ajuste Ciclado'!$B$5:$B$47,Balance!$B48)</f>
        <v>0</v>
      </c>
      <c r="DR48" s="99">
        <f>SUMIFS('Ajuste Ciclado'!L$5:L$47,'Ajuste Ciclado'!$C$5:$C$47,Balance!DR$4,'Ajuste Ciclado'!$B$5:$B$47,Balance!$B48)</f>
        <v>0</v>
      </c>
      <c r="DS48" s="99">
        <f>SUMIFS('Ajuste Ciclado'!M$5:M$47,'Ajuste Ciclado'!$C$5:$C$47,Balance!DS$4,'Ajuste Ciclado'!$B$5:$B$47,Balance!$B48)</f>
        <v>0</v>
      </c>
      <c r="DT48" s="99">
        <f>SUMIFS('Ajuste Ciclado'!N$5:N$47,'Ajuste Ciclado'!$C$5:$C$47,Balance!DT$4,'Ajuste Ciclado'!$B$5:$B$47,Balance!$B48)</f>
        <v>0</v>
      </c>
      <c r="DU48" s="100">
        <f>SUMIFS('Ajuste Ciclado'!O$5:O$47,'Ajuste Ciclado'!$C$5:$C$47,Balance!DU$4,'Ajuste Ciclado'!$B$5:$B$47,Balance!$B48)</f>
        <v>0</v>
      </c>
      <c r="DV48" s="98">
        <f>SUMIFS('Ajuste Ciclado'!D$5:D$47,'Ajuste Ciclado'!$C$5:$C$47,Balance!DV$4,'Ajuste Ciclado'!$B$5:$B$47,Balance!$B48)</f>
        <v>0</v>
      </c>
      <c r="DW48" s="99">
        <f>SUMIFS('Ajuste Ciclado'!E$5:E$47,'Ajuste Ciclado'!$C$5:$C$47,Balance!DW$4,'Ajuste Ciclado'!$B$5:$B$47,Balance!$B48)</f>
        <v>0</v>
      </c>
      <c r="DX48" s="99">
        <f>SUMIFS('Ajuste Ciclado'!F$5:F$47,'Ajuste Ciclado'!$C$5:$C$47,Balance!DX$4,'Ajuste Ciclado'!$B$5:$B$47,Balance!$B48)</f>
        <v>0</v>
      </c>
      <c r="DY48" s="99">
        <f>SUMIFS('Ajuste Ciclado'!G$5:G$47,'Ajuste Ciclado'!$C$5:$C$47,Balance!DY$4,'Ajuste Ciclado'!$B$5:$B$47,Balance!$B48)</f>
        <v>0</v>
      </c>
      <c r="DZ48" s="99">
        <f>SUMIFS('Ajuste Ciclado'!H$5:H$47,'Ajuste Ciclado'!$C$5:$C$47,Balance!DZ$4,'Ajuste Ciclado'!$B$5:$B$47,Balance!$B48)</f>
        <v>0</v>
      </c>
      <c r="EA48" s="99">
        <f>SUMIFS('Ajuste Ciclado'!I$5:I$47,'Ajuste Ciclado'!$C$5:$C$47,Balance!EA$4,'Ajuste Ciclado'!$B$5:$B$47,Balance!$B48)</f>
        <v>0</v>
      </c>
      <c r="EB48" s="99">
        <f>SUMIFS('Ajuste Ciclado'!J$5:J$47,'Ajuste Ciclado'!$C$5:$C$47,Balance!EB$4,'Ajuste Ciclado'!$B$5:$B$47,Balance!$B48)</f>
        <v>0</v>
      </c>
      <c r="EC48" s="99">
        <f>SUMIFS('Ajuste Ciclado'!K$5:K$47,'Ajuste Ciclado'!$C$5:$C$47,Balance!EC$4,'Ajuste Ciclado'!$B$5:$B$47,Balance!$B48)</f>
        <v>0</v>
      </c>
      <c r="ED48" s="99">
        <f>SUMIFS('Ajuste Ciclado'!L$5:L$47,'Ajuste Ciclado'!$C$5:$C$47,Balance!ED$4,'Ajuste Ciclado'!$B$5:$B$47,Balance!$B48)</f>
        <v>0</v>
      </c>
      <c r="EE48" s="99">
        <f>SUMIFS('Ajuste Ciclado'!M$5:M$47,'Ajuste Ciclado'!$C$5:$C$47,Balance!EE$4,'Ajuste Ciclado'!$B$5:$B$47,Balance!$B48)</f>
        <v>0</v>
      </c>
      <c r="EF48" s="99">
        <f>SUMIFS('Ajuste Ciclado'!N$5:N$47,'Ajuste Ciclado'!$C$5:$C$47,Balance!EF$4,'Ajuste Ciclado'!$B$5:$B$47,Balance!$B48)</f>
        <v>0</v>
      </c>
      <c r="EG48" s="100">
        <f>SUMIFS('Ajuste Ciclado'!O$5:O$47,'Ajuste Ciclado'!$C$5:$C$47,Balance!EG$4,'Ajuste Ciclado'!$B$5:$B$47,Balance!$B48)</f>
        <v>0</v>
      </c>
      <c r="EH48" s="98">
        <f>SUMIFS('Ajuste Ciclado'!D$5:D$47,'Ajuste Ciclado'!$C$5:$C$47,Balance!EH$4,'Ajuste Ciclado'!$B$5:$B$47,Balance!$B48)</f>
        <v>0</v>
      </c>
      <c r="EI48" s="99">
        <f>SUMIFS('Ajuste Ciclado'!E$5:E$47,'Ajuste Ciclado'!$C$5:$C$47,Balance!EI$4,'Ajuste Ciclado'!$B$5:$B$47,Balance!$B48)</f>
        <v>0</v>
      </c>
      <c r="EJ48" s="99">
        <f>SUMIFS('Ajuste Ciclado'!F$5:F$47,'Ajuste Ciclado'!$C$5:$C$47,Balance!EJ$4,'Ajuste Ciclado'!$B$5:$B$47,Balance!$B48)</f>
        <v>0</v>
      </c>
      <c r="EK48" s="99">
        <f>SUMIFS('Ajuste Ciclado'!G$5:G$47,'Ajuste Ciclado'!$C$5:$C$47,Balance!EK$4,'Ajuste Ciclado'!$B$5:$B$47,Balance!$B48)</f>
        <v>0</v>
      </c>
      <c r="EL48" s="99">
        <f>SUMIFS('Ajuste Ciclado'!H$5:H$47,'Ajuste Ciclado'!$C$5:$C$47,Balance!EL$4,'Ajuste Ciclado'!$B$5:$B$47,Balance!$B48)</f>
        <v>0</v>
      </c>
      <c r="EM48" s="99">
        <f>SUMIFS('Ajuste Ciclado'!I$5:I$47,'Ajuste Ciclado'!$C$5:$C$47,Balance!EM$4,'Ajuste Ciclado'!$B$5:$B$47,Balance!$B48)</f>
        <v>0</v>
      </c>
      <c r="EN48" s="99">
        <f>SUMIFS('Ajuste Ciclado'!J$5:J$47,'Ajuste Ciclado'!$C$5:$C$47,Balance!EN$4,'Ajuste Ciclado'!$B$5:$B$47,Balance!$B48)</f>
        <v>0</v>
      </c>
      <c r="EO48" s="99">
        <f>SUMIFS('Ajuste Ciclado'!K$5:K$47,'Ajuste Ciclado'!$C$5:$C$47,Balance!EO$4,'Ajuste Ciclado'!$B$5:$B$47,Balance!$B48)</f>
        <v>0</v>
      </c>
      <c r="EP48" s="99">
        <f>SUMIFS('Ajuste Ciclado'!L$5:L$47,'Ajuste Ciclado'!$C$5:$C$47,Balance!EP$4,'Ajuste Ciclado'!$B$5:$B$47,Balance!$B48)</f>
        <v>0</v>
      </c>
      <c r="EQ48" s="99">
        <f>SUMIFS('Ajuste Ciclado'!M$5:M$47,'Ajuste Ciclado'!$C$5:$C$47,Balance!EQ$4,'Ajuste Ciclado'!$B$5:$B$47,Balance!$B48)</f>
        <v>0</v>
      </c>
      <c r="ER48" s="99">
        <f>SUMIFS('Ajuste Ciclado'!N$5:N$47,'Ajuste Ciclado'!$C$5:$C$47,Balance!ER$4,'Ajuste Ciclado'!$B$5:$B$47,Balance!$B48)</f>
        <v>0</v>
      </c>
      <c r="ES48" s="100">
        <f>SUMIFS('Ajuste Ciclado'!O$5:O$47,'Ajuste Ciclado'!$C$5:$C$47,Balance!ES$4,'Ajuste Ciclado'!$B$5:$B$47,Balance!$B48)</f>
        <v>0</v>
      </c>
      <c r="ET48" s="84"/>
      <c r="EU48" s="12">
        <f t="shared" si="129"/>
        <v>59411.927775616488</v>
      </c>
      <c r="EV48" s="13">
        <f t="shared" si="93"/>
        <v>45722.915156017363</v>
      </c>
      <c r="EW48" s="13">
        <f t="shared" si="94"/>
        <v>41110.691651561072</v>
      </c>
      <c r="EX48" s="13">
        <f t="shared" si="95"/>
        <v>30314.274905352471</v>
      </c>
      <c r="EY48" s="13">
        <f t="shared" si="96"/>
        <v>25253.51497766755</v>
      </c>
      <c r="EZ48" s="13">
        <f t="shared" si="97"/>
        <v>17317.164819813159</v>
      </c>
      <c r="FA48" s="13">
        <f t="shared" si="98"/>
        <v>22537.53787958499</v>
      </c>
      <c r="FB48" s="13">
        <f t="shared" si="99"/>
        <v>26184.560316567378</v>
      </c>
      <c r="FC48" s="13">
        <f t="shared" si="100"/>
        <v>31230.4996710132</v>
      </c>
      <c r="FD48" s="13">
        <f t="shared" si="101"/>
        <v>7701.8765224259196</v>
      </c>
      <c r="FE48" s="13">
        <f t="shared" si="102"/>
        <v>4172.2942353523422</v>
      </c>
      <c r="FF48" s="14">
        <f t="shared" si="103"/>
        <v>6931.9013720960429</v>
      </c>
      <c r="FG48" s="12">
        <f t="shared" si="104"/>
        <v>59518.429114939761</v>
      </c>
      <c r="FH48" s="13">
        <f t="shared" si="105"/>
        <v>45881.733348177309</v>
      </c>
      <c r="FI48" s="13">
        <f t="shared" si="106"/>
        <v>41488.431766188893</v>
      </c>
      <c r="FJ48" s="13">
        <f t="shared" si="107"/>
        <v>31978.972339222411</v>
      </c>
      <c r="FK48" s="13">
        <f t="shared" si="108"/>
        <v>24982.970352154429</v>
      </c>
      <c r="FL48" s="13">
        <f t="shared" si="109"/>
        <v>17398.15387561468</v>
      </c>
      <c r="FM48" s="13">
        <f t="shared" si="110"/>
        <v>23440.450335102771</v>
      </c>
      <c r="FN48" s="13">
        <f t="shared" si="111"/>
        <v>26344.41287884397</v>
      </c>
      <c r="FO48" s="13">
        <f t="shared" si="112"/>
        <v>31683.193705427759</v>
      </c>
      <c r="FP48" s="13">
        <f t="shared" si="113"/>
        <v>11362.85492275272</v>
      </c>
      <c r="FQ48" s="13">
        <f t="shared" si="114"/>
        <v>17259.788727489518</v>
      </c>
      <c r="FR48" s="14">
        <f t="shared" si="115"/>
        <v>22816.121452867559</v>
      </c>
      <c r="FS48" s="12">
        <f t="shared" si="116"/>
        <v>59540.391897505688</v>
      </c>
      <c r="FT48" s="13">
        <f t="shared" si="117"/>
        <v>45891.381383652937</v>
      </c>
      <c r="FU48" s="13">
        <f t="shared" si="118"/>
        <v>41335.359203114123</v>
      </c>
      <c r="FV48" s="13">
        <f t="shared" si="119"/>
        <v>31767.454941705571</v>
      </c>
      <c r="FW48" s="13">
        <f t="shared" si="120"/>
        <v>25629.731949372599</v>
      </c>
      <c r="FX48" s="13">
        <f t="shared" si="121"/>
        <v>18289.910303307279</v>
      </c>
      <c r="FY48" s="13">
        <f t="shared" si="122"/>
        <v>25083.373805265921</v>
      </c>
      <c r="FZ48" s="13">
        <f t="shared" si="123"/>
        <v>28827.711651135731</v>
      </c>
      <c r="GA48" s="13">
        <f t="shared" si="124"/>
        <v>34046.120591314539</v>
      </c>
      <c r="GB48" s="13">
        <f t="shared" si="125"/>
        <v>24823.497053166171</v>
      </c>
      <c r="GC48" s="13">
        <f t="shared" si="126"/>
        <v>33437.126884245277</v>
      </c>
      <c r="GD48" s="14">
        <f t="shared" si="127"/>
        <v>35399.439043502272</v>
      </c>
      <c r="GE48" s="84"/>
      <c r="GF48" s="12">
        <f t="shared" si="130"/>
        <v>317889.15928306797</v>
      </c>
      <c r="GG48" s="13">
        <f t="shared" si="130"/>
        <v>354155.51281878183</v>
      </c>
      <c r="GH48" s="14">
        <f t="shared" si="130"/>
        <v>404071.49870728806</v>
      </c>
      <c r="GI48" s="6">
        <f t="shared" si="131"/>
        <v>1</v>
      </c>
      <c r="GJ48" s="12">
        <f t="shared" si="132"/>
        <v>0</v>
      </c>
      <c r="GK48" s="13">
        <f t="shared" si="133"/>
        <v>0</v>
      </c>
      <c r="GL48" s="14">
        <f t="shared" si="134"/>
        <v>0</v>
      </c>
      <c r="GM48" s="84"/>
      <c r="GN48" s="66">
        <f t="shared" si="135"/>
        <v>0</v>
      </c>
      <c r="GO48" s="84"/>
      <c r="GP48" s="63" t="str" cm="1">
        <f t="array" ref="GP48">INDEX($GF$4:$GH$4,1,GI48)</f>
        <v>Sample 1</v>
      </c>
      <c r="GQ48" s="12">
        <f t="shared" si="142"/>
        <v>4172.2942353523422</v>
      </c>
      <c r="GR48" s="13">
        <f t="shared" si="142"/>
        <v>6931.9013720960429</v>
      </c>
      <c r="GS48" s="14">
        <f t="shared" si="142"/>
        <v>7701.8765224259196</v>
      </c>
      <c r="GT48" s="12">
        <f t="shared" si="143"/>
        <v>11362.85492275272</v>
      </c>
      <c r="GU48" s="13">
        <f t="shared" si="143"/>
        <v>17259.788727489518</v>
      </c>
      <c r="GV48" s="14">
        <f t="shared" si="143"/>
        <v>17398.15387561468</v>
      </c>
      <c r="GW48" s="12">
        <f t="shared" si="144"/>
        <v>18289.910303307279</v>
      </c>
      <c r="GX48" s="13">
        <f t="shared" si="144"/>
        <v>24823.497053166171</v>
      </c>
      <c r="GY48" s="14">
        <f t="shared" si="144"/>
        <v>25083.373805265921</v>
      </c>
      <c r="GZ48" s="84" t="str">
        <f t="shared" si="128"/>
        <v>Sample 1</v>
      </c>
      <c r="HA48" s="12">
        <f t="shared" si="139"/>
        <v>0</v>
      </c>
      <c r="HB48" s="13">
        <f t="shared" si="139"/>
        <v>0</v>
      </c>
      <c r="HC48" s="14">
        <f t="shared" si="139"/>
        <v>0</v>
      </c>
      <c r="HD48" s="6">
        <f t="shared" si="140"/>
        <v>0</v>
      </c>
      <c r="HE48" s="84" t="str">
        <f t="shared" si="141"/>
        <v>Ok</v>
      </c>
    </row>
    <row r="49" spans="2:213" hidden="1" x14ac:dyDescent="0.3">
      <c r="B49" s="84" t="s">
        <v>88</v>
      </c>
      <c r="C49" s="12">
        <f>SUMIFS(Inyecciones!$E$2:$E$14185,Inyecciones!$A$2:$A$14185,Balance!C$4,Inyecciones!$B$2:$B$14185,Balance!$B49,Inyecciones!$C$2:$C$14185,Balance!C$5)</f>
        <v>288953.96469542739</v>
      </c>
      <c r="D49" s="13">
        <f>SUMIFS(Inyecciones!$E$2:$E$14185,Inyecciones!$A$2:$A$14185,Balance!D$4,Inyecciones!$B$2:$B$14185,Balance!$B49,Inyecciones!$C$2:$C$14185,Balance!D$5)</f>
        <v>372166.06495788367</v>
      </c>
      <c r="E49" s="13">
        <f>SUMIFS(Inyecciones!$E$2:$E$14185,Inyecciones!$A$2:$A$14185,Balance!E$4,Inyecciones!$B$2:$B$14185,Balance!$B49,Inyecciones!$C$2:$C$14185,Balance!E$5)</f>
        <v>389769.61118106282</v>
      </c>
      <c r="F49" s="13">
        <f>SUMIFS(Inyecciones!$E$2:$E$14185,Inyecciones!$A$2:$A$14185,Balance!F$4,Inyecciones!$B$2:$B$14185,Balance!$B49,Inyecciones!$C$2:$C$14185,Balance!F$5)</f>
        <v>216980.45588321591</v>
      </c>
      <c r="G49" s="13">
        <f>SUMIFS(Inyecciones!$E$2:$E$14185,Inyecciones!$A$2:$A$14185,Balance!G$4,Inyecciones!$B$2:$B$14185,Balance!$B49,Inyecciones!$C$2:$C$14185,Balance!G$5)</f>
        <v>537595.85747123172</v>
      </c>
      <c r="H49" s="13">
        <f>SUMIFS(Inyecciones!$E$2:$E$14185,Inyecciones!$A$2:$A$14185,Balance!H$4,Inyecciones!$B$2:$B$14185,Balance!$B49,Inyecciones!$C$2:$C$14185,Balance!H$5)</f>
        <v>537284.21731024189</v>
      </c>
      <c r="I49" s="13">
        <f>SUMIFS(Inyecciones!$E$2:$E$14185,Inyecciones!$A$2:$A$14185,Balance!I$4,Inyecciones!$B$2:$B$14185,Balance!$B49,Inyecciones!$C$2:$C$14185,Balance!I$5)</f>
        <v>532097.93709121831</v>
      </c>
      <c r="J49" s="13">
        <f>SUMIFS(Inyecciones!$E$2:$E$14185,Inyecciones!$A$2:$A$14185,Balance!J$4,Inyecciones!$B$2:$B$14185,Balance!$B49,Inyecciones!$C$2:$C$14185,Balance!J$5)</f>
        <v>628204.95892596454</v>
      </c>
      <c r="K49" s="13">
        <f>SUMIFS(Inyecciones!$E$2:$E$14185,Inyecciones!$A$2:$A$14185,Balance!K$4,Inyecciones!$B$2:$B$14185,Balance!$B49,Inyecciones!$C$2:$C$14185,Balance!K$5)</f>
        <v>576019.50660994765</v>
      </c>
      <c r="L49" s="13">
        <f>SUMIFS(Inyecciones!$E$2:$E$14185,Inyecciones!$A$2:$A$14185,Balance!L$4,Inyecciones!$B$2:$B$14185,Balance!$B49,Inyecciones!$C$2:$C$14185,Balance!L$5)</f>
        <v>294048.26984527247</v>
      </c>
      <c r="M49" s="13">
        <f>SUMIFS(Inyecciones!$E$2:$E$14185,Inyecciones!$A$2:$A$14185,Balance!M$4,Inyecciones!$B$2:$B$14185,Balance!$B49,Inyecciones!$C$2:$C$14185,Balance!M$5)</f>
        <v>218206.73019289059</v>
      </c>
      <c r="N49" s="14">
        <f>SUMIFS(Inyecciones!$E$2:$E$14185,Inyecciones!$A$2:$A$14185,Balance!N$4,Inyecciones!$B$2:$B$14185,Balance!$B49,Inyecciones!$C$2:$C$14185,Balance!N$5)</f>
        <v>354980.86994435632</v>
      </c>
      <c r="O49" s="12">
        <f>SUMIFS(Inyecciones!$E$2:$E$14185,Inyecciones!$A$2:$A$14185,Balance!O$4,Inyecciones!$B$2:$B$14185,Balance!$B49,Inyecciones!$C$2:$C$14185,Balance!O$5)</f>
        <v>284579.51678852609</v>
      </c>
      <c r="P49" s="13">
        <f>SUMIFS(Inyecciones!$E$2:$E$14185,Inyecciones!$A$2:$A$14185,Balance!P$4,Inyecciones!$B$2:$B$14185,Balance!$B49,Inyecciones!$C$2:$C$14185,Balance!P$5)</f>
        <v>413287.28237449197</v>
      </c>
      <c r="Q49" s="13">
        <f>SUMIFS(Inyecciones!$E$2:$E$14185,Inyecciones!$A$2:$A$14185,Balance!Q$4,Inyecciones!$B$2:$B$14185,Balance!$B49,Inyecciones!$C$2:$C$14185,Balance!Q$5)</f>
        <v>292889.66976439551</v>
      </c>
      <c r="R49" s="13">
        <f>SUMIFS(Inyecciones!$E$2:$E$14185,Inyecciones!$A$2:$A$14185,Balance!R$4,Inyecciones!$B$2:$B$14185,Balance!$B49,Inyecciones!$C$2:$C$14185,Balance!R$5)</f>
        <v>166873.46214971479</v>
      </c>
      <c r="S49" s="13">
        <f>SUMIFS(Inyecciones!$E$2:$E$14185,Inyecciones!$A$2:$A$14185,Balance!S$4,Inyecciones!$B$2:$B$14185,Balance!$B49,Inyecciones!$C$2:$C$14185,Balance!S$5)</f>
        <v>568124.63351758162</v>
      </c>
      <c r="T49" s="13">
        <f>SUMIFS(Inyecciones!$E$2:$E$14185,Inyecciones!$A$2:$A$14185,Balance!T$4,Inyecciones!$B$2:$B$14185,Balance!$B49,Inyecciones!$C$2:$C$14185,Balance!T$5)</f>
        <v>679754.4260306668</v>
      </c>
      <c r="U49" s="13">
        <f>SUMIFS(Inyecciones!$E$2:$E$14185,Inyecciones!$A$2:$A$14185,Balance!U$4,Inyecciones!$B$2:$B$14185,Balance!$B49,Inyecciones!$C$2:$C$14185,Balance!U$5)</f>
        <v>767853.75046970672</v>
      </c>
      <c r="V49" s="13">
        <f>SUMIFS(Inyecciones!$E$2:$E$14185,Inyecciones!$A$2:$A$14185,Balance!V$4,Inyecciones!$B$2:$B$14185,Balance!$B49,Inyecciones!$C$2:$C$14185,Balance!V$5)</f>
        <v>686009.16649483703</v>
      </c>
      <c r="W49" s="13">
        <f>SUMIFS(Inyecciones!$E$2:$E$14185,Inyecciones!$A$2:$A$14185,Balance!W$4,Inyecciones!$B$2:$B$14185,Balance!$B49,Inyecciones!$C$2:$C$14185,Balance!W$5)</f>
        <v>632645.71393282828</v>
      </c>
      <c r="X49" s="13">
        <f>SUMIFS(Inyecciones!$E$2:$E$14185,Inyecciones!$A$2:$A$14185,Balance!X$4,Inyecciones!$B$2:$B$14185,Balance!$B49,Inyecciones!$C$2:$C$14185,Balance!X$5)</f>
        <v>290585.79962048709</v>
      </c>
      <c r="Y49" s="13">
        <f>SUMIFS(Inyecciones!$E$2:$E$14185,Inyecciones!$A$2:$A$14185,Balance!Y$4,Inyecciones!$B$2:$B$14185,Balance!$B49,Inyecciones!$C$2:$C$14185,Balance!Y$5)</f>
        <v>377637.52193543973</v>
      </c>
      <c r="Z49" s="14">
        <f>SUMIFS(Inyecciones!$E$2:$E$14185,Inyecciones!$A$2:$A$14185,Balance!Z$4,Inyecciones!$B$2:$B$14185,Balance!$B49,Inyecciones!$C$2:$C$14185,Balance!Z$5)</f>
        <v>368781.64234079892</v>
      </c>
      <c r="AA49" s="12">
        <f>SUMIFS(Inyecciones!$E$2:$E$14185,Inyecciones!$A$2:$A$14185,Balance!AA$4,Inyecciones!$B$2:$B$14185,Balance!$B49,Inyecciones!$C$2:$C$14185,Balance!AA$5)</f>
        <v>285248.51329497178</v>
      </c>
      <c r="AB49" s="13">
        <f>SUMIFS(Inyecciones!$E$2:$E$14185,Inyecciones!$A$2:$A$14185,Balance!AB$4,Inyecciones!$B$2:$B$14185,Balance!$B49,Inyecciones!$C$2:$C$14185,Balance!AB$5)</f>
        <v>327617.79115163581</v>
      </c>
      <c r="AC49" s="13">
        <f>SUMIFS(Inyecciones!$E$2:$E$14185,Inyecciones!$A$2:$A$14185,Balance!AC$4,Inyecciones!$B$2:$B$14185,Balance!$B49,Inyecciones!$C$2:$C$14185,Balance!AC$5)</f>
        <v>337140.5625684004</v>
      </c>
      <c r="AD49" s="13">
        <f>SUMIFS(Inyecciones!$E$2:$E$14185,Inyecciones!$A$2:$A$14185,Balance!AD$4,Inyecciones!$B$2:$B$14185,Balance!$B49,Inyecciones!$C$2:$C$14185,Balance!AD$5)</f>
        <v>226595.81155872581</v>
      </c>
      <c r="AE49" s="13">
        <f>SUMIFS(Inyecciones!$E$2:$E$14185,Inyecciones!$A$2:$A$14185,Balance!AE$4,Inyecciones!$B$2:$B$14185,Balance!$B49,Inyecciones!$C$2:$C$14185,Balance!AE$5)</f>
        <v>361452.27810741571</v>
      </c>
      <c r="AF49" s="13">
        <f>SUMIFS(Inyecciones!$E$2:$E$14185,Inyecciones!$A$2:$A$14185,Balance!AF$4,Inyecciones!$B$2:$B$14185,Balance!$B49,Inyecciones!$C$2:$C$14185,Balance!AF$5)</f>
        <v>678450.139538961</v>
      </c>
      <c r="AG49" s="13">
        <f>SUMIFS(Inyecciones!$E$2:$E$14185,Inyecciones!$A$2:$A$14185,Balance!AG$4,Inyecciones!$B$2:$B$14185,Balance!$B49,Inyecciones!$C$2:$C$14185,Balance!AG$5)</f>
        <v>904967.96950978402</v>
      </c>
      <c r="AH49" s="13">
        <f>SUMIFS(Inyecciones!$E$2:$E$14185,Inyecciones!$A$2:$A$14185,Balance!AH$4,Inyecciones!$B$2:$B$14185,Balance!$B49,Inyecciones!$C$2:$C$14185,Balance!AH$5)</f>
        <v>857650.75502322509</v>
      </c>
      <c r="AI49" s="13">
        <f>SUMIFS(Inyecciones!$E$2:$E$14185,Inyecciones!$A$2:$A$14185,Balance!AI$4,Inyecciones!$B$2:$B$14185,Balance!$B49,Inyecciones!$C$2:$C$14185,Balance!AI$5)</f>
        <v>820437.44956002978</v>
      </c>
      <c r="AJ49" s="13">
        <f>SUMIFS(Inyecciones!$E$2:$E$14185,Inyecciones!$A$2:$A$14185,Balance!AJ$4,Inyecciones!$B$2:$B$14185,Balance!$B49,Inyecciones!$C$2:$C$14185,Balance!AJ$5)</f>
        <v>593368.7517231867</v>
      </c>
      <c r="AK49" s="13">
        <f>SUMIFS(Inyecciones!$E$2:$E$14185,Inyecciones!$A$2:$A$14185,Balance!AK$4,Inyecciones!$B$2:$B$14185,Balance!$B49,Inyecciones!$C$2:$C$14185,Balance!AK$5)</f>
        <v>651061.66294299124</v>
      </c>
      <c r="AL49" s="14">
        <f>SUMIFS(Inyecciones!$E$2:$E$14185,Inyecciones!$A$2:$A$14185,Balance!AL$4,Inyecciones!$B$2:$B$14185,Balance!$B49,Inyecciones!$C$2:$C$14185,Balance!AL$5)</f>
        <v>581466.99479706562</v>
      </c>
      <c r="AM49" s="13"/>
      <c r="AN49" s="12">
        <f>SUMIFS('Retiro Mensual'!$E$2:$E$2629,'Retiro Mensual'!$A$2:$A$2629,AN$4,'Retiro Mensual'!$B$2:$B$2629,$B49,'Retiro Mensual'!$C$2:$C$2629,AN$5)</f>
        <v>0</v>
      </c>
      <c r="AO49" s="13">
        <f>SUMIFS('Retiro Mensual'!$E$2:$E$2629,'Retiro Mensual'!$A$2:$A$2629,AO$4,'Retiro Mensual'!$B$2:$B$2629,$B49,'Retiro Mensual'!$C$2:$C$2629,AO$5)</f>
        <v>0</v>
      </c>
      <c r="AP49" s="13">
        <f>SUMIFS('Retiro Mensual'!$E$2:$E$2629,'Retiro Mensual'!$A$2:$A$2629,AP$4,'Retiro Mensual'!$B$2:$B$2629,$B49,'Retiro Mensual'!$C$2:$C$2629,AP$5)</f>
        <v>0</v>
      </c>
      <c r="AQ49" s="13">
        <f>SUMIFS('Retiro Mensual'!$E$2:$E$2629,'Retiro Mensual'!$A$2:$A$2629,AQ$4,'Retiro Mensual'!$B$2:$B$2629,$B49,'Retiro Mensual'!$C$2:$C$2629,AQ$5)</f>
        <v>0</v>
      </c>
      <c r="AR49" s="13">
        <f>SUMIFS('Retiro Mensual'!$E$2:$E$2629,'Retiro Mensual'!$A$2:$A$2629,AR$4,'Retiro Mensual'!$B$2:$B$2629,$B49,'Retiro Mensual'!$C$2:$C$2629,AR$5)</f>
        <v>0</v>
      </c>
      <c r="AS49" s="13">
        <f>SUMIFS('Retiro Mensual'!$E$2:$E$2629,'Retiro Mensual'!$A$2:$A$2629,AS$4,'Retiro Mensual'!$B$2:$B$2629,$B49,'Retiro Mensual'!$C$2:$C$2629,AS$5)</f>
        <v>0</v>
      </c>
      <c r="AT49" s="13">
        <f>SUMIFS('Retiro Mensual'!$E$2:$E$2629,'Retiro Mensual'!$A$2:$A$2629,AT$4,'Retiro Mensual'!$B$2:$B$2629,$B49,'Retiro Mensual'!$C$2:$C$2629,AT$5)</f>
        <v>0</v>
      </c>
      <c r="AU49" s="13">
        <f>SUMIFS('Retiro Mensual'!$E$2:$E$2629,'Retiro Mensual'!$A$2:$A$2629,AU$4,'Retiro Mensual'!$B$2:$B$2629,$B49,'Retiro Mensual'!$C$2:$C$2629,AU$5)</f>
        <v>0</v>
      </c>
      <c r="AV49" s="13">
        <f>SUMIFS('Retiro Mensual'!$E$2:$E$2629,'Retiro Mensual'!$A$2:$A$2629,AV$4,'Retiro Mensual'!$B$2:$B$2629,$B49,'Retiro Mensual'!$C$2:$C$2629,AV$5)</f>
        <v>0</v>
      </c>
      <c r="AW49" s="13">
        <f>SUMIFS('Retiro Mensual'!$E$2:$E$2629,'Retiro Mensual'!$A$2:$A$2629,AW$4,'Retiro Mensual'!$B$2:$B$2629,$B49,'Retiro Mensual'!$C$2:$C$2629,AW$5)</f>
        <v>0</v>
      </c>
      <c r="AX49" s="13">
        <f>SUMIFS('Retiro Mensual'!$E$2:$E$2629,'Retiro Mensual'!$A$2:$A$2629,AX$4,'Retiro Mensual'!$B$2:$B$2629,$B49,'Retiro Mensual'!$C$2:$C$2629,AX$5)</f>
        <v>0</v>
      </c>
      <c r="AY49" s="14">
        <f>SUMIFS('Retiro Mensual'!$E$2:$E$2629,'Retiro Mensual'!$A$2:$A$2629,AY$4,'Retiro Mensual'!$B$2:$B$2629,$B49,'Retiro Mensual'!$C$2:$C$2629,AY$5)</f>
        <v>0</v>
      </c>
      <c r="AZ49" s="12">
        <f>SUMIFS('Retiro Mensual'!$E$2:$E$2629,'Retiro Mensual'!$A$2:$A$2629,AZ$4,'Retiro Mensual'!$B$2:$B$2629,$B49,'Retiro Mensual'!$C$2:$C$2629,AZ$5)</f>
        <v>0</v>
      </c>
      <c r="BA49" s="13">
        <f>SUMIFS('Retiro Mensual'!$E$2:$E$2629,'Retiro Mensual'!$A$2:$A$2629,BA$4,'Retiro Mensual'!$B$2:$B$2629,$B49,'Retiro Mensual'!$C$2:$C$2629,BA$5)</f>
        <v>0</v>
      </c>
      <c r="BB49" s="13">
        <f>SUMIFS('Retiro Mensual'!$E$2:$E$2629,'Retiro Mensual'!$A$2:$A$2629,BB$4,'Retiro Mensual'!$B$2:$B$2629,$B49,'Retiro Mensual'!$C$2:$C$2629,BB$5)</f>
        <v>0</v>
      </c>
      <c r="BC49" s="13">
        <f>SUMIFS('Retiro Mensual'!$E$2:$E$2629,'Retiro Mensual'!$A$2:$A$2629,BC$4,'Retiro Mensual'!$B$2:$B$2629,$B49,'Retiro Mensual'!$C$2:$C$2629,BC$5)</f>
        <v>0</v>
      </c>
      <c r="BD49" s="13">
        <f>SUMIFS('Retiro Mensual'!$E$2:$E$2629,'Retiro Mensual'!$A$2:$A$2629,BD$4,'Retiro Mensual'!$B$2:$B$2629,$B49,'Retiro Mensual'!$C$2:$C$2629,BD$5)</f>
        <v>0</v>
      </c>
      <c r="BE49" s="13">
        <f>SUMIFS('Retiro Mensual'!$E$2:$E$2629,'Retiro Mensual'!$A$2:$A$2629,BE$4,'Retiro Mensual'!$B$2:$B$2629,$B49,'Retiro Mensual'!$C$2:$C$2629,BE$5)</f>
        <v>0</v>
      </c>
      <c r="BF49" s="13">
        <f>SUMIFS('Retiro Mensual'!$E$2:$E$2629,'Retiro Mensual'!$A$2:$A$2629,BF$4,'Retiro Mensual'!$B$2:$B$2629,$B49,'Retiro Mensual'!$C$2:$C$2629,BF$5)</f>
        <v>0</v>
      </c>
      <c r="BG49" s="13">
        <f>SUMIFS('Retiro Mensual'!$E$2:$E$2629,'Retiro Mensual'!$A$2:$A$2629,BG$4,'Retiro Mensual'!$B$2:$B$2629,$B49,'Retiro Mensual'!$C$2:$C$2629,BG$5)</f>
        <v>0</v>
      </c>
      <c r="BH49" s="13">
        <f>SUMIFS('Retiro Mensual'!$E$2:$E$2629,'Retiro Mensual'!$A$2:$A$2629,BH$4,'Retiro Mensual'!$B$2:$B$2629,$B49,'Retiro Mensual'!$C$2:$C$2629,BH$5)</f>
        <v>0</v>
      </c>
      <c r="BI49" s="13">
        <f>SUMIFS('Retiro Mensual'!$E$2:$E$2629,'Retiro Mensual'!$A$2:$A$2629,BI$4,'Retiro Mensual'!$B$2:$B$2629,$B49,'Retiro Mensual'!$C$2:$C$2629,BI$5)</f>
        <v>0</v>
      </c>
      <c r="BJ49" s="13">
        <f>SUMIFS('Retiro Mensual'!$E$2:$E$2629,'Retiro Mensual'!$A$2:$A$2629,BJ$4,'Retiro Mensual'!$B$2:$B$2629,$B49,'Retiro Mensual'!$C$2:$C$2629,BJ$5)</f>
        <v>0</v>
      </c>
      <c r="BK49" s="14">
        <f>SUMIFS('Retiro Mensual'!$E$2:$E$2629,'Retiro Mensual'!$A$2:$A$2629,BK$4,'Retiro Mensual'!$B$2:$B$2629,$B49,'Retiro Mensual'!$C$2:$C$2629,BK$5)</f>
        <v>0</v>
      </c>
      <c r="BL49" s="12">
        <f>SUMIFS('Retiro Mensual'!$E$2:$E$2629,'Retiro Mensual'!$A$2:$A$2629,BL$4,'Retiro Mensual'!$B$2:$B$2629,$B49,'Retiro Mensual'!$C$2:$C$2629,BL$5)</f>
        <v>0</v>
      </c>
      <c r="BM49" s="13">
        <f>SUMIFS('Retiro Mensual'!$E$2:$E$2629,'Retiro Mensual'!$A$2:$A$2629,BM$4,'Retiro Mensual'!$B$2:$B$2629,$B49,'Retiro Mensual'!$C$2:$C$2629,BM$5)</f>
        <v>0</v>
      </c>
      <c r="BN49" s="13">
        <f>SUMIFS('Retiro Mensual'!$E$2:$E$2629,'Retiro Mensual'!$A$2:$A$2629,BN$4,'Retiro Mensual'!$B$2:$B$2629,$B49,'Retiro Mensual'!$C$2:$C$2629,BN$5)</f>
        <v>0</v>
      </c>
      <c r="BO49" s="13">
        <f>SUMIFS('Retiro Mensual'!$E$2:$E$2629,'Retiro Mensual'!$A$2:$A$2629,BO$4,'Retiro Mensual'!$B$2:$B$2629,$B49,'Retiro Mensual'!$C$2:$C$2629,BO$5)</f>
        <v>0</v>
      </c>
      <c r="BP49" s="13">
        <f>SUMIFS('Retiro Mensual'!$E$2:$E$2629,'Retiro Mensual'!$A$2:$A$2629,BP$4,'Retiro Mensual'!$B$2:$B$2629,$B49,'Retiro Mensual'!$C$2:$C$2629,BP$5)</f>
        <v>0</v>
      </c>
      <c r="BQ49" s="13">
        <f>SUMIFS('Retiro Mensual'!$E$2:$E$2629,'Retiro Mensual'!$A$2:$A$2629,BQ$4,'Retiro Mensual'!$B$2:$B$2629,$B49,'Retiro Mensual'!$C$2:$C$2629,BQ$5)</f>
        <v>0</v>
      </c>
      <c r="BR49" s="13">
        <f>SUMIFS('Retiro Mensual'!$E$2:$E$2629,'Retiro Mensual'!$A$2:$A$2629,BR$4,'Retiro Mensual'!$B$2:$B$2629,$B49,'Retiro Mensual'!$C$2:$C$2629,BR$5)</f>
        <v>0</v>
      </c>
      <c r="BS49" s="13">
        <f>SUMIFS('Retiro Mensual'!$E$2:$E$2629,'Retiro Mensual'!$A$2:$A$2629,BS$4,'Retiro Mensual'!$B$2:$B$2629,$B49,'Retiro Mensual'!$C$2:$C$2629,BS$5)</f>
        <v>0</v>
      </c>
      <c r="BT49" s="13">
        <f>SUMIFS('Retiro Mensual'!$E$2:$E$2629,'Retiro Mensual'!$A$2:$A$2629,BT$4,'Retiro Mensual'!$B$2:$B$2629,$B49,'Retiro Mensual'!$C$2:$C$2629,BT$5)</f>
        <v>0</v>
      </c>
      <c r="BU49" s="13">
        <f>SUMIFS('Retiro Mensual'!$E$2:$E$2629,'Retiro Mensual'!$A$2:$A$2629,BU$4,'Retiro Mensual'!$B$2:$B$2629,$B49,'Retiro Mensual'!$C$2:$C$2629,BU$5)</f>
        <v>0</v>
      </c>
      <c r="BV49" s="13">
        <f>SUMIFS('Retiro Mensual'!$E$2:$E$2629,'Retiro Mensual'!$A$2:$A$2629,BV$4,'Retiro Mensual'!$B$2:$B$2629,$B49,'Retiro Mensual'!$C$2:$C$2629,BV$5)</f>
        <v>0</v>
      </c>
      <c r="BW49" s="14">
        <f>SUMIFS('Retiro Mensual'!$E$2:$E$2629,'Retiro Mensual'!$A$2:$A$2629,BW$4,'Retiro Mensual'!$B$2:$B$2629,$B49,'Retiro Mensual'!$C$2:$C$2629,BW$5)</f>
        <v>0</v>
      </c>
      <c r="BX49" s="13"/>
      <c r="BY49" s="12">
        <f>SUMIFS('Compra Ventas'!$E$2:$E$2700,'Compra Ventas'!$A$2:$A$2700,BY$4,'Compra Ventas'!$B$2:$B$2700,$B49,'Compra Ventas'!$C$2:$C$2700,BY$5)</f>
        <v>-227072.1149798421</v>
      </c>
      <c r="BZ49" s="13">
        <f>SUMIFS('Compra Ventas'!$E$2:$E$2700,'Compra Ventas'!$A$2:$A$2700,BZ$4,'Compra Ventas'!$B$2:$B$2700,$B49,'Compra Ventas'!$C$2:$C$2700,BZ$5)</f>
        <v>-138092.1889185058</v>
      </c>
      <c r="CA49" s="13">
        <f>SUMIFS('Compra Ventas'!$E$2:$E$2700,'Compra Ventas'!$A$2:$A$2700,CA$4,'Compra Ventas'!$B$2:$B$2700,$B49,'Compra Ventas'!$C$2:$C$2700,CA$5)</f>
        <v>-139280.81208812731</v>
      </c>
      <c r="CB49" s="13">
        <f>SUMIFS('Compra Ventas'!$E$2:$E$2700,'Compra Ventas'!$A$2:$A$2700,CB$4,'Compra Ventas'!$B$2:$B$2700,$B49,'Compra Ventas'!$C$2:$C$2700,CB$5)</f>
        <v>-91905.161261767178</v>
      </c>
      <c r="CC49" s="13">
        <f>SUMIFS('Compra Ventas'!$E$2:$E$2700,'Compra Ventas'!$A$2:$A$2700,CC$4,'Compra Ventas'!$B$2:$B$2700,$B49,'Compra Ventas'!$C$2:$C$2700,CC$5)</f>
        <v>-115246.20831014453</v>
      </c>
      <c r="CD49" s="13">
        <f>SUMIFS('Compra Ventas'!$E$2:$E$2700,'Compra Ventas'!$A$2:$A$2700,CD$4,'Compra Ventas'!$B$2:$B$2700,$B49,'Compra Ventas'!$C$2:$C$2700,CD$5)</f>
        <v>-67406.373906469365</v>
      </c>
      <c r="CE49" s="13">
        <f>SUMIFS('Compra Ventas'!$E$2:$E$2700,'Compra Ventas'!$A$2:$A$2700,CE$4,'Compra Ventas'!$B$2:$B$2700,$B49,'Compra Ventas'!$C$2:$C$2700,CE$5)</f>
        <v>-71194.870161696934</v>
      </c>
      <c r="CF49" s="13">
        <f>SUMIFS('Compra Ventas'!$E$2:$E$2700,'Compra Ventas'!$A$2:$A$2700,CF$4,'Compra Ventas'!$B$2:$B$2700,$B49,'Compra Ventas'!$C$2:$C$2700,CF$5)</f>
        <v>-127330.2989525017</v>
      </c>
      <c r="CG49" s="13">
        <f>SUMIFS('Compra Ventas'!$E$2:$E$2700,'Compra Ventas'!$A$2:$A$2700,CG$4,'Compra Ventas'!$B$2:$B$2700,$B49,'Compra Ventas'!$C$2:$C$2700,CG$5)</f>
        <v>-193405.99990186482</v>
      </c>
      <c r="CH49" s="13">
        <f>SUMIFS('Compra Ventas'!$E$2:$E$2700,'Compra Ventas'!$A$2:$A$2700,CH$4,'Compra Ventas'!$B$2:$B$2700,$B49,'Compra Ventas'!$C$2:$C$2700,CH$5)</f>
        <v>-143236.69586508846</v>
      </c>
      <c r="CI49" s="13">
        <f>SUMIFS('Compra Ventas'!$E$2:$E$2700,'Compra Ventas'!$A$2:$A$2700,CI$4,'Compra Ventas'!$B$2:$B$2700,$B49,'Compra Ventas'!$C$2:$C$2700,CI$5)</f>
        <v>-149464.40139644308</v>
      </c>
      <c r="CJ49" s="14">
        <f>SUMIFS('Compra Ventas'!$E$2:$E$2700,'Compra Ventas'!$A$2:$A$2700,CJ$4,'Compra Ventas'!$B$2:$B$2700,$B49,'Compra Ventas'!$C$2:$C$2700,CJ$5)</f>
        <v>-134469.8553261715</v>
      </c>
      <c r="CK49" s="12">
        <f>SUMIFS('Compra Ventas'!$E$2:$E$2700,'Compra Ventas'!$A$2:$A$2700,CK$4,'Compra Ventas'!$B$2:$B$2700,$B49,'Compra Ventas'!$C$2:$C$2700,CK$5)</f>
        <v>-227578.22881443801</v>
      </c>
      <c r="CL49" s="13">
        <f>SUMIFS('Compra Ventas'!$E$2:$E$2700,'Compra Ventas'!$A$2:$A$2700,CL$4,'Compra Ventas'!$B$2:$B$2700,$B49,'Compra Ventas'!$C$2:$C$2700,CL$5)</f>
        <v>-144642.16591563725</v>
      </c>
      <c r="CM49" s="13">
        <f>SUMIFS('Compra Ventas'!$E$2:$E$2700,'Compra Ventas'!$A$2:$A$2700,CM$4,'Compra Ventas'!$B$2:$B$2700,$B49,'Compra Ventas'!$C$2:$C$2700,CM$5)</f>
        <v>-148628.72450743261</v>
      </c>
      <c r="CN49" s="13">
        <f>SUMIFS('Compra Ventas'!$E$2:$E$2700,'Compra Ventas'!$A$2:$A$2700,CN$4,'Compra Ventas'!$B$2:$B$2700,$B49,'Compra Ventas'!$C$2:$C$2700,CN$5)</f>
        <v>-110307.20517968861</v>
      </c>
      <c r="CO49" s="13">
        <f>SUMIFS('Compra Ventas'!$E$2:$E$2700,'Compra Ventas'!$A$2:$A$2700,CO$4,'Compra Ventas'!$B$2:$B$2700,$B49,'Compra Ventas'!$C$2:$C$2700,CO$5)</f>
        <v>-125020.88705347845</v>
      </c>
      <c r="CP49" s="13">
        <f>SUMIFS('Compra Ventas'!$E$2:$E$2700,'Compra Ventas'!$A$2:$A$2700,CP$4,'Compra Ventas'!$B$2:$B$2700,$B49,'Compra Ventas'!$C$2:$C$2700,CP$5)</f>
        <v>-91601.492112345557</v>
      </c>
      <c r="CQ49" s="13">
        <f>SUMIFS('Compra Ventas'!$E$2:$E$2700,'Compra Ventas'!$A$2:$A$2700,CQ$4,'Compra Ventas'!$B$2:$B$2700,$B49,'Compra Ventas'!$C$2:$C$2700,CQ$5)</f>
        <v>-100954.22440154874</v>
      </c>
      <c r="CR49" s="13">
        <f>SUMIFS('Compra Ventas'!$E$2:$E$2700,'Compra Ventas'!$A$2:$A$2700,CR$4,'Compra Ventas'!$B$2:$B$2700,$B49,'Compra Ventas'!$C$2:$C$2700,CR$5)</f>
        <v>-128630.8105807119</v>
      </c>
      <c r="CS49" s="13">
        <f>SUMIFS('Compra Ventas'!$E$2:$E$2700,'Compra Ventas'!$A$2:$A$2700,CS$4,'Compra Ventas'!$B$2:$B$2700,$B49,'Compra Ventas'!$C$2:$C$2700,CS$5)</f>
        <v>-196585.90564858582</v>
      </c>
      <c r="CT49" s="13">
        <f>SUMIFS('Compra Ventas'!$E$2:$E$2700,'Compra Ventas'!$A$2:$A$2700,CT$4,'Compra Ventas'!$B$2:$B$2700,$B49,'Compra Ventas'!$C$2:$C$2700,CT$5)</f>
        <v>-181197.35736875903</v>
      </c>
      <c r="CU49" s="13">
        <f>SUMIFS('Compra Ventas'!$E$2:$E$2700,'Compra Ventas'!$A$2:$A$2700,CU$4,'Compra Ventas'!$B$2:$B$2700,$B49,'Compra Ventas'!$C$2:$C$2700,CU$5)</f>
        <v>-197068.02126924004</v>
      </c>
      <c r="CV49" s="14">
        <f>SUMIFS('Compra Ventas'!$E$2:$E$2700,'Compra Ventas'!$A$2:$A$2700,CV$4,'Compra Ventas'!$B$2:$B$2700,$B49,'Compra Ventas'!$C$2:$C$2700,CV$5)</f>
        <v>-239425.72816797256</v>
      </c>
      <c r="CW49" s="12">
        <f>SUMIFS('Compra Ventas'!$E$2:$E$2700,'Compra Ventas'!$A$2:$A$2700,CW$4,'Compra Ventas'!$B$2:$B$2700,$B49,'Compra Ventas'!$C$2:$C$2700,CW$5)</f>
        <v>-227630.91994602457</v>
      </c>
      <c r="CX49" s="13">
        <f>SUMIFS('Compra Ventas'!$E$2:$E$2700,'Compra Ventas'!$A$2:$A$2700,CX$4,'Compra Ventas'!$B$2:$B$2700,$B49,'Compra Ventas'!$C$2:$C$2700,CX$5)</f>
        <v>-161264.20157431089</v>
      </c>
      <c r="CY49" s="13">
        <f>SUMIFS('Compra Ventas'!$E$2:$E$2700,'Compra Ventas'!$A$2:$A$2700,CY$4,'Compra Ventas'!$B$2:$B$2700,$B49,'Compra Ventas'!$C$2:$C$2700,CY$5)</f>
        <v>-148996.12771815373</v>
      </c>
      <c r="CZ49" s="13">
        <f>SUMIFS('Compra Ventas'!$E$2:$E$2700,'Compra Ventas'!$A$2:$A$2700,CZ$4,'Compra Ventas'!$B$2:$B$2700,$B49,'Compra Ventas'!$C$2:$C$2700,CZ$5)</f>
        <v>-101434.85217383166</v>
      </c>
      <c r="DA49" s="13">
        <f>SUMIFS('Compra Ventas'!$E$2:$E$2700,'Compra Ventas'!$A$2:$A$2700,DA$4,'Compra Ventas'!$B$2:$B$2700,$B49,'Compra Ventas'!$C$2:$C$2700,DA$5)</f>
        <v>-124622.37115841589</v>
      </c>
      <c r="DB49" s="13">
        <f>SUMIFS('Compra Ventas'!$E$2:$E$2700,'Compra Ventas'!$A$2:$A$2700,DB$4,'Compra Ventas'!$B$2:$B$2700,$B49,'Compra Ventas'!$C$2:$C$2700,DB$5)</f>
        <v>-108406.64962697176</v>
      </c>
      <c r="DC49" s="13">
        <f>SUMIFS('Compra Ventas'!$E$2:$E$2700,'Compra Ventas'!$A$2:$A$2700,DC$4,'Compra Ventas'!$B$2:$B$2700,$B49,'Compra Ventas'!$C$2:$C$2700,DC$5)</f>
        <v>-104225.84472897957</v>
      </c>
      <c r="DD49" s="13">
        <f>SUMIFS('Compra Ventas'!$E$2:$E$2700,'Compra Ventas'!$A$2:$A$2700,DD$4,'Compra Ventas'!$B$2:$B$2700,$B49,'Compra Ventas'!$C$2:$C$2700,DD$5)</f>
        <v>-149124.64147425615</v>
      </c>
      <c r="DE49" s="13">
        <f>SUMIFS('Compra Ventas'!$E$2:$E$2700,'Compra Ventas'!$A$2:$A$2700,DE$4,'Compra Ventas'!$B$2:$B$2700,$B49,'Compra Ventas'!$C$2:$C$2700,DE$5)</f>
        <v>-198809.77263966313</v>
      </c>
      <c r="DF49" s="13">
        <f>SUMIFS('Compra Ventas'!$E$2:$E$2700,'Compra Ventas'!$A$2:$A$2700,DF$4,'Compra Ventas'!$B$2:$B$2700,$B49,'Compra Ventas'!$C$2:$C$2700,DF$5)</f>
        <v>-158801.87532437133</v>
      </c>
      <c r="DG49" s="13">
        <f>SUMIFS('Compra Ventas'!$E$2:$E$2700,'Compra Ventas'!$A$2:$A$2700,DG$4,'Compra Ventas'!$B$2:$B$2700,$B49,'Compra Ventas'!$C$2:$C$2700,DG$5)</f>
        <v>-201408.19369958164</v>
      </c>
      <c r="DH49" s="14">
        <f>SUMIFS('Compra Ventas'!$E$2:$E$2700,'Compra Ventas'!$A$2:$A$2700,DH$4,'Compra Ventas'!$B$2:$B$2700,$B49,'Compra Ventas'!$C$2:$C$2700,DH$5)</f>
        <v>-246789.71312776487</v>
      </c>
      <c r="DI49" s="84"/>
      <c r="DJ49" s="98">
        <f>SUMIFS('Ajuste Ciclado'!D$5:D$47,'Ajuste Ciclado'!$C$5:$C$47,Balance!DJ$4,'Ajuste Ciclado'!$B$5:$B$47,Balance!$B49)</f>
        <v>0</v>
      </c>
      <c r="DK49" s="99">
        <f>SUMIFS('Ajuste Ciclado'!E$5:E$47,'Ajuste Ciclado'!$C$5:$C$47,Balance!DK$4,'Ajuste Ciclado'!$B$5:$B$47,Balance!$B49)</f>
        <v>0</v>
      </c>
      <c r="DL49" s="99">
        <f>SUMIFS('Ajuste Ciclado'!F$5:F$47,'Ajuste Ciclado'!$C$5:$C$47,Balance!DL$4,'Ajuste Ciclado'!$B$5:$B$47,Balance!$B49)</f>
        <v>0</v>
      </c>
      <c r="DM49" s="99">
        <f>SUMIFS('Ajuste Ciclado'!G$5:G$47,'Ajuste Ciclado'!$C$5:$C$47,Balance!DM$4,'Ajuste Ciclado'!$B$5:$B$47,Balance!$B49)</f>
        <v>0</v>
      </c>
      <c r="DN49" s="99">
        <f>SUMIFS('Ajuste Ciclado'!H$5:H$47,'Ajuste Ciclado'!$C$5:$C$47,Balance!DN$4,'Ajuste Ciclado'!$B$5:$B$47,Balance!$B49)</f>
        <v>0</v>
      </c>
      <c r="DO49" s="99">
        <f>SUMIFS('Ajuste Ciclado'!I$5:I$47,'Ajuste Ciclado'!$C$5:$C$47,Balance!DO$4,'Ajuste Ciclado'!$B$5:$B$47,Balance!$B49)</f>
        <v>0</v>
      </c>
      <c r="DP49" s="99">
        <f>SUMIFS('Ajuste Ciclado'!J$5:J$47,'Ajuste Ciclado'!$C$5:$C$47,Balance!DP$4,'Ajuste Ciclado'!$B$5:$B$47,Balance!$B49)</f>
        <v>0</v>
      </c>
      <c r="DQ49" s="99">
        <f>SUMIFS('Ajuste Ciclado'!K$5:K$47,'Ajuste Ciclado'!$C$5:$C$47,Balance!DQ$4,'Ajuste Ciclado'!$B$5:$B$47,Balance!$B49)</f>
        <v>0</v>
      </c>
      <c r="DR49" s="99">
        <f>SUMIFS('Ajuste Ciclado'!L$5:L$47,'Ajuste Ciclado'!$C$5:$C$47,Balance!DR$4,'Ajuste Ciclado'!$B$5:$B$47,Balance!$B49)</f>
        <v>0</v>
      </c>
      <c r="DS49" s="99">
        <f>SUMIFS('Ajuste Ciclado'!M$5:M$47,'Ajuste Ciclado'!$C$5:$C$47,Balance!DS$4,'Ajuste Ciclado'!$B$5:$B$47,Balance!$B49)</f>
        <v>0</v>
      </c>
      <c r="DT49" s="99">
        <f>SUMIFS('Ajuste Ciclado'!N$5:N$47,'Ajuste Ciclado'!$C$5:$C$47,Balance!DT$4,'Ajuste Ciclado'!$B$5:$B$47,Balance!$B49)</f>
        <v>0</v>
      </c>
      <c r="DU49" s="100">
        <f>SUMIFS('Ajuste Ciclado'!O$5:O$47,'Ajuste Ciclado'!$C$5:$C$47,Balance!DU$4,'Ajuste Ciclado'!$B$5:$B$47,Balance!$B49)</f>
        <v>0</v>
      </c>
      <c r="DV49" s="98">
        <f>SUMIFS('Ajuste Ciclado'!D$5:D$47,'Ajuste Ciclado'!$C$5:$C$47,Balance!DV$4,'Ajuste Ciclado'!$B$5:$B$47,Balance!$B49)</f>
        <v>0</v>
      </c>
      <c r="DW49" s="99">
        <f>SUMIFS('Ajuste Ciclado'!E$5:E$47,'Ajuste Ciclado'!$C$5:$C$47,Balance!DW$4,'Ajuste Ciclado'!$B$5:$B$47,Balance!$B49)</f>
        <v>0</v>
      </c>
      <c r="DX49" s="99">
        <f>SUMIFS('Ajuste Ciclado'!F$5:F$47,'Ajuste Ciclado'!$C$5:$C$47,Balance!DX$4,'Ajuste Ciclado'!$B$5:$B$47,Balance!$B49)</f>
        <v>0</v>
      </c>
      <c r="DY49" s="99">
        <f>SUMIFS('Ajuste Ciclado'!G$5:G$47,'Ajuste Ciclado'!$C$5:$C$47,Balance!DY$4,'Ajuste Ciclado'!$B$5:$B$47,Balance!$B49)</f>
        <v>0</v>
      </c>
      <c r="DZ49" s="99">
        <f>SUMIFS('Ajuste Ciclado'!H$5:H$47,'Ajuste Ciclado'!$C$5:$C$47,Balance!DZ$4,'Ajuste Ciclado'!$B$5:$B$47,Balance!$B49)</f>
        <v>0</v>
      </c>
      <c r="EA49" s="99">
        <f>SUMIFS('Ajuste Ciclado'!I$5:I$47,'Ajuste Ciclado'!$C$5:$C$47,Balance!EA$4,'Ajuste Ciclado'!$B$5:$B$47,Balance!$B49)</f>
        <v>0</v>
      </c>
      <c r="EB49" s="99">
        <f>SUMIFS('Ajuste Ciclado'!J$5:J$47,'Ajuste Ciclado'!$C$5:$C$47,Balance!EB$4,'Ajuste Ciclado'!$B$5:$B$47,Balance!$B49)</f>
        <v>0</v>
      </c>
      <c r="EC49" s="99">
        <f>SUMIFS('Ajuste Ciclado'!K$5:K$47,'Ajuste Ciclado'!$C$5:$C$47,Balance!EC$4,'Ajuste Ciclado'!$B$5:$B$47,Balance!$B49)</f>
        <v>0</v>
      </c>
      <c r="ED49" s="99">
        <f>SUMIFS('Ajuste Ciclado'!L$5:L$47,'Ajuste Ciclado'!$C$5:$C$47,Balance!ED$4,'Ajuste Ciclado'!$B$5:$B$47,Balance!$B49)</f>
        <v>0</v>
      </c>
      <c r="EE49" s="99">
        <f>SUMIFS('Ajuste Ciclado'!M$5:M$47,'Ajuste Ciclado'!$C$5:$C$47,Balance!EE$4,'Ajuste Ciclado'!$B$5:$B$47,Balance!$B49)</f>
        <v>0</v>
      </c>
      <c r="EF49" s="99">
        <f>SUMIFS('Ajuste Ciclado'!N$5:N$47,'Ajuste Ciclado'!$C$5:$C$47,Balance!EF$4,'Ajuste Ciclado'!$B$5:$B$47,Balance!$B49)</f>
        <v>0</v>
      </c>
      <c r="EG49" s="100">
        <f>SUMIFS('Ajuste Ciclado'!O$5:O$47,'Ajuste Ciclado'!$C$5:$C$47,Balance!EG$4,'Ajuste Ciclado'!$B$5:$B$47,Balance!$B49)</f>
        <v>0</v>
      </c>
      <c r="EH49" s="98">
        <f>SUMIFS('Ajuste Ciclado'!D$5:D$47,'Ajuste Ciclado'!$C$5:$C$47,Balance!EH$4,'Ajuste Ciclado'!$B$5:$B$47,Balance!$B49)</f>
        <v>0</v>
      </c>
      <c r="EI49" s="99">
        <f>SUMIFS('Ajuste Ciclado'!E$5:E$47,'Ajuste Ciclado'!$C$5:$C$47,Balance!EI$4,'Ajuste Ciclado'!$B$5:$B$47,Balance!$B49)</f>
        <v>0</v>
      </c>
      <c r="EJ49" s="99">
        <f>SUMIFS('Ajuste Ciclado'!F$5:F$47,'Ajuste Ciclado'!$C$5:$C$47,Balance!EJ$4,'Ajuste Ciclado'!$B$5:$B$47,Balance!$B49)</f>
        <v>0</v>
      </c>
      <c r="EK49" s="99">
        <f>SUMIFS('Ajuste Ciclado'!G$5:G$47,'Ajuste Ciclado'!$C$5:$C$47,Balance!EK$4,'Ajuste Ciclado'!$B$5:$B$47,Balance!$B49)</f>
        <v>0</v>
      </c>
      <c r="EL49" s="99">
        <f>SUMIFS('Ajuste Ciclado'!H$5:H$47,'Ajuste Ciclado'!$C$5:$C$47,Balance!EL$4,'Ajuste Ciclado'!$B$5:$B$47,Balance!$B49)</f>
        <v>0</v>
      </c>
      <c r="EM49" s="99">
        <f>SUMIFS('Ajuste Ciclado'!I$5:I$47,'Ajuste Ciclado'!$C$5:$C$47,Balance!EM$4,'Ajuste Ciclado'!$B$5:$B$47,Balance!$B49)</f>
        <v>0</v>
      </c>
      <c r="EN49" s="99">
        <f>SUMIFS('Ajuste Ciclado'!J$5:J$47,'Ajuste Ciclado'!$C$5:$C$47,Balance!EN$4,'Ajuste Ciclado'!$B$5:$B$47,Balance!$B49)</f>
        <v>0</v>
      </c>
      <c r="EO49" s="99">
        <f>SUMIFS('Ajuste Ciclado'!K$5:K$47,'Ajuste Ciclado'!$C$5:$C$47,Balance!EO$4,'Ajuste Ciclado'!$B$5:$B$47,Balance!$B49)</f>
        <v>0</v>
      </c>
      <c r="EP49" s="99">
        <f>SUMIFS('Ajuste Ciclado'!L$5:L$47,'Ajuste Ciclado'!$C$5:$C$47,Balance!EP$4,'Ajuste Ciclado'!$B$5:$B$47,Balance!$B49)</f>
        <v>0</v>
      </c>
      <c r="EQ49" s="99">
        <f>SUMIFS('Ajuste Ciclado'!M$5:M$47,'Ajuste Ciclado'!$C$5:$C$47,Balance!EQ$4,'Ajuste Ciclado'!$B$5:$B$47,Balance!$B49)</f>
        <v>0</v>
      </c>
      <c r="ER49" s="99">
        <f>SUMIFS('Ajuste Ciclado'!N$5:N$47,'Ajuste Ciclado'!$C$5:$C$47,Balance!ER$4,'Ajuste Ciclado'!$B$5:$B$47,Balance!$B49)</f>
        <v>0</v>
      </c>
      <c r="ES49" s="100">
        <f>SUMIFS('Ajuste Ciclado'!O$5:O$47,'Ajuste Ciclado'!$C$5:$C$47,Balance!ES$4,'Ajuste Ciclado'!$B$5:$B$47,Balance!$B49)</f>
        <v>0</v>
      </c>
      <c r="ET49" s="84"/>
      <c r="EU49" s="12">
        <f t="shared" si="129"/>
        <v>61881.849715585297</v>
      </c>
      <c r="EV49" s="13">
        <f t="shared" si="93"/>
        <v>234073.87603937788</v>
      </c>
      <c r="EW49" s="13">
        <f t="shared" si="94"/>
        <v>250488.79909293551</v>
      </c>
      <c r="EX49" s="13">
        <f t="shared" si="95"/>
        <v>125075.29462144873</v>
      </c>
      <c r="EY49" s="13">
        <f t="shared" si="96"/>
        <v>422349.64916108717</v>
      </c>
      <c r="EZ49" s="13">
        <f t="shared" si="97"/>
        <v>469877.84340377251</v>
      </c>
      <c r="FA49" s="13">
        <f t="shared" si="98"/>
        <v>460903.06692952139</v>
      </c>
      <c r="FB49" s="13">
        <f t="shared" si="99"/>
        <v>500874.65997346281</v>
      </c>
      <c r="FC49" s="13">
        <f t="shared" si="100"/>
        <v>382613.50670808286</v>
      </c>
      <c r="FD49" s="13">
        <f t="shared" si="101"/>
        <v>150811.57398018401</v>
      </c>
      <c r="FE49" s="13">
        <f t="shared" si="102"/>
        <v>68742.328796447517</v>
      </c>
      <c r="FF49" s="14">
        <f t="shared" si="103"/>
        <v>220511.01461818482</v>
      </c>
      <c r="FG49" s="12">
        <f t="shared" si="104"/>
        <v>57001.287974088074</v>
      </c>
      <c r="FH49" s="13">
        <f t="shared" si="105"/>
        <v>268645.11645885475</v>
      </c>
      <c r="FI49" s="13">
        <f t="shared" si="106"/>
        <v>144260.94525696291</v>
      </c>
      <c r="FJ49" s="13">
        <f t="shared" si="107"/>
        <v>56566.256970026181</v>
      </c>
      <c r="FK49" s="13">
        <f t="shared" si="108"/>
        <v>443103.74646410317</v>
      </c>
      <c r="FL49" s="13">
        <f t="shared" si="109"/>
        <v>588152.93391832127</v>
      </c>
      <c r="FM49" s="13">
        <f t="shared" si="110"/>
        <v>666899.52606815798</v>
      </c>
      <c r="FN49" s="13">
        <f t="shared" si="111"/>
        <v>557378.3559141251</v>
      </c>
      <c r="FO49" s="13">
        <f t="shared" si="112"/>
        <v>436059.80828424246</v>
      </c>
      <c r="FP49" s="13">
        <f t="shared" si="113"/>
        <v>109388.44225172806</v>
      </c>
      <c r="FQ49" s="13">
        <f t="shared" si="114"/>
        <v>180569.50066619969</v>
      </c>
      <c r="FR49" s="14">
        <f t="shared" si="115"/>
        <v>129355.91417282636</v>
      </c>
      <c r="FS49" s="12">
        <f t="shared" si="116"/>
        <v>57617.593348947208</v>
      </c>
      <c r="FT49" s="13">
        <f t="shared" si="117"/>
        <v>166353.58957732492</v>
      </c>
      <c r="FU49" s="13">
        <f t="shared" si="118"/>
        <v>188144.43485024667</v>
      </c>
      <c r="FV49" s="13">
        <f t="shared" si="119"/>
        <v>125160.95938489414</v>
      </c>
      <c r="FW49" s="13">
        <f t="shared" si="120"/>
        <v>236829.90694899982</v>
      </c>
      <c r="FX49" s="13">
        <f t="shared" si="121"/>
        <v>570043.48991198919</v>
      </c>
      <c r="FY49" s="13">
        <f t="shared" si="122"/>
        <v>800742.12478080438</v>
      </c>
      <c r="FZ49" s="13">
        <f t="shared" si="123"/>
        <v>708526.11354896892</v>
      </c>
      <c r="GA49" s="13">
        <f t="shared" si="124"/>
        <v>621627.67692036671</v>
      </c>
      <c r="GB49" s="13">
        <f t="shared" si="125"/>
        <v>434566.87639881537</v>
      </c>
      <c r="GC49" s="13">
        <f t="shared" si="126"/>
        <v>449653.46924340958</v>
      </c>
      <c r="GD49" s="14">
        <f t="shared" si="127"/>
        <v>334677.28166930075</v>
      </c>
      <c r="GE49" s="84"/>
      <c r="GF49" s="12">
        <f t="shared" si="130"/>
        <v>3348203.4630400906</v>
      </c>
      <c r="GG49" s="13">
        <f t="shared" si="130"/>
        <v>3637381.8343996364</v>
      </c>
      <c r="GH49" s="14">
        <f t="shared" si="130"/>
        <v>4693943.5165840676</v>
      </c>
      <c r="GI49" s="6">
        <f t="shared" si="131"/>
        <v>1</v>
      </c>
      <c r="GJ49" s="12">
        <f t="shared" si="132"/>
        <v>0</v>
      </c>
      <c r="GK49" s="13">
        <f t="shared" si="133"/>
        <v>0</v>
      </c>
      <c r="GL49" s="14">
        <f t="shared" si="134"/>
        <v>0</v>
      </c>
      <c r="GM49" s="84"/>
      <c r="GN49" s="66">
        <f t="shared" si="135"/>
        <v>0</v>
      </c>
      <c r="GO49" s="84"/>
      <c r="GP49" s="63" t="str" cm="1">
        <f t="array" ref="GP49">INDEX($GF$4:$GH$4,1,GI49)</f>
        <v>Sample 1</v>
      </c>
      <c r="GQ49" s="12">
        <f t="shared" si="142"/>
        <v>61881.849715585297</v>
      </c>
      <c r="GR49" s="13">
        <f t="shared" si="142"/>
        <v>68742.328796447517</v>
      </c>
      <c r="GS49" s="14">
        <f t="shared" si="142"/>
        <v>125075.29462144873</v>
      </c>
      <c r="GT49" s="12">
        <f t="shared" si="143"/>
        <v>56566.256970026181</v>
      </c>
      <c r="GU49" s="13">
        <f t="shared" si="143"/>
        <v>57001.287974088074</v>
      </c>
      <c r="GV49" s="14">
        <f t="shared" si="143"/>
        <v>109388.44225172806</v>
      </c>
      <c r="GW49" s="12">
        <f t="shared" si="144"/>
        <v>57617.593348947208</v>
      </c>
      <c r="GX49" s="13">
        <f t="shared" si="144"/>
        <v>125160.95938489414</v>
      </c>
      <c r="GY49" s="14">
        <f t="shared" si="144"/>
        <v>166353.58957732492</v>
      </c>
      <c r="GZ49" s="84" t="str">
        <f t="shared" si="128"/>
        <v>Sample 1</v>
      </c>
      <c r="HA49" s="12">
        <f t="shared" si="139"/>
        <v>0</v>
      </c>
      <c r="HB49" s="13">
        <f t="shared" si="139"/>
        <v>0</v>
      </c>
      <c r="HC49" s="14">
        <f t="shared" si="139"/>
        <v>0</v>
      </c>
      <c r="HD49" s="6">
        <f t="shared" si="140"/>
        <v>0</v>
      </c>
      <c r="HE49" s="84" t="str">
        <f t="shared" si="141"/>
        <v>Ok</v>
      </c>
    </row>
    <row r="50" spans="2:213" hidden="1" x14ac:dyDescent="0.3">
      <c r="B50" s="84" t="s">
        <v>390</v>
      </c>
      <c r="C50" s="12">
        <f>SUMIFS(Inyecciones!$E$2:$E$14185,Inyecciones!$A$2:$A$14185,Balance!C$4,Inyecciones!$B$2:$B$14185,Balance!$B50,Inyecciones!$C$2:$C$14185,Balance!C$5)</f>
        <v>311223.72333732672</v>
      </c>
      <c r="D50" s="13">
        <f>SUMIFS(Inyecciones!$E$2:$E$14185,Inyecciones!$A$2:$A$14185,Balance!D$4,Inyecciones!$B$2:$B$14185,Balance!$B50,Inyecciones!$C$2:$C$14185,Balance!D$5)</f>
        <v>263852.12409835361</v>
      </c>
      <c r="E50" s="13">
        <f>SUMIFS(Inyecciones!$E$2:$E$14185,Inyecciones!$A$2:$A$14185,Balance!E$4,Inyecciones!$B$2:$B$14185,Balance!$B50,Inyecciones!$C$2:$C$14185,Balance!E$5)</f>
        <v>303686.94432234002</v>
      </c>
      <c r="F50" s="13">
        <f>SUMIFS(Inyecciones!$E$2:$E$14185,Inyecciones!$A$2:$A$14185,Balance!F$4,Inyecciones!$B$2:$B$14185,Balance!$B50,Inyecciones!$C$2:$C$14185,Balance!F$5)</f>
        <v>273669.3280601204</v>
      </c>
      <c r="G50" s="13">
        <f>SUMIFS(Inyecciones!$E$2:$E$14185,Inyecciones!$A$2:$A$14185,Balance!G$4,Inyecciones!$B$2:$B$14185,Balance!$B50,Inyecciones!$C$2:$C$14185,Balance!G$5)</f>
        <v>278897.43771855207</v>
      </c>
      <c r="H50" s="13">
        <f>SUMIFS(Inyecciones!$E$2:$E$14185,Inyecciones!$A$2:$A$14185,Balance!H$4,Inyecciones!$B$2:$B$14185,Balance!$B50,Inyecciones!$C$2:$C$14185,Balance!H$5)</f>
        <v>231667.2286511159</v>
      </c>
      <c r="I50" s="13">
        <f>SUMIFS(Inyecciones!$E$2:$E$14185,Inyecciones!$A$2:$A$14185,Balance!I$4,Inyecciones!$B$2:$B$14185,Balance!$B50,Inyecciones!$C$2:$C$14185,Balance!I$5)</f>
        <v>236297.95113340681</v>
      </c>
      <c r="J50" s="13">
        <f>SUMIFS(Inyecciones!$E$2:$E$14185,Inyecciones!$A$2:$A$14185,Balance!J$4,Inyecciones!$B$2:$B$14185,Balance!$B50,Inyecciones!$C$2:$C$14185,Balance!J$5)</f>
        <v>233739.45829857289</v>
      </c>
      <c r="K50" s="13">
        <f>SUMIFS(Inyecciones!$E$2:$E$14185,Inyecciones!$A$2:$A$14185,Balance!K$4,Inyecciones!$B$2:$B$14185,Balance!$B50,Inyecciones!$C$2:$C$14185,Balance!K$5)</f>
        <v>206322.38315033421</v>
      </c>
      <c r="L50" s="13">
        <f>SUMIFS(Inyecciones!$E$2:$E$14185,Inyecciones!$A$2:$A$14185,Balance!L$4,Inyecciones!$B$2:$B$14185,Balance!$B50,Inyecciones!$C$2:$C$14185,Balance!L$5)</f>
        <v>133301.74526712901</v>
      </c>
      <c r="M50" s="13">
        <f>SUMIFS(Inyecciones!$E$2:$E$14185,Inyecciones!$A$2:$A$14185,Balance!M$4,Inyecciones!$B$2:$B$14185,Balance!$B50,Inyecciones!$C$2:$C$14185,Balance!M$5)</f>
        <v>126738.64233856701</v>
      </c>
      <c r="N50" s="14">
        <f>SUMIFS(Inyecciones!$E$2:$E$14185,Inyecciones!$A$2:$A$14185,Balance!N$4,Inyecciones!$B$2:$B$14185,Balance!$B50,Inyecciones!$C$2:$C$14185,Balance!N$5)</f>
        <v>136104.8101828357</v>
      </c>
      <c r="O50" s="12">
        <f>SUMIFS(Inyecciones!$E$2:$E$14185,Inyecciones!$A$2:$A$14185,Balance!O$4,Inyecciones!$B$2:$B$14185,Balance!$B50,Inyecciones!$C$2:$C$14185,Balance!O$5)</f>
        <v>313134.24719647761</v>
      </c>
      <c r="P50" s="13">
        <f>SUMIFS(Inyecciones!$E$2:$E$14185,Inyecciones!$A$2:$A$14185,Balance!P$4,Inyecciones!$B$2:$B$14185,Balance!$B50,Inyecciones!$C$2:$C$14185,Balance!P$5)</f>
        <v>279478.29472986207</v>
      </c>
      <c r="Q50" s="13">
        <f>SUMIFS(Inyecciones!$E$2:$E$14185,Inyecciones!$A$2:$A$14185,Balance!Q$4,Inyecciones!$B$2:$B$14185,Balance!$B50,Inyecciones!$C$2:$C$14185,Balance!Q$5)</f>
        <v>327026.55647646851</v>
      </c>
      <c r="R50" s="13">
        <f>SUMIFS(Inyecciones!$E$2:$E$14185,Inyecciones!$A$2:$A$14185,Balance!R$4,Inyecciones!$B$2:$B$14185,Balance!$B50,Inyecciones!$C$2:$C$14185,Balance!R$5)</f>
        <v>309830.82337017218</v>
      </c>
      <c r="S50" s="13">
        <f>SUMIFS(Inyecciones!$E$2:$E$14185,Inyecciones!$A$2:$A$14185,Balance!S$4,Inyecciones!$B$2:$B$14185,Balance!$B50,Inyecciones!$C$2:$C$14185,Balance!S$5)</f>
        <v>299851.96541787311</v>
      </c>
      <c r="T50" s="13">
        <f>SUMIFS(Inyecciones!$E$2:$E$14185,Inyecciones!$A$2:$A$14185,Balance!T$4,Inyecciones!$B$2:$B$14185,Balance!$B50,Inyecciones!$C$2:$C$14185,Balance!T$5)</f>
        <v>266958.3417638946</v>
      </c>
      <c r="U50" s="13">
        <f>SUMIFS(Inyecciones!$E$2:$E$14185,Inyecciones!$A$2:$A$14185,Balance!U$4,Inyecciones!$B$2:$B$14185,Balance!$B50,Inyecciones!$C$2:$C$14185,Balance!U$5)</f>
        <v>271197.69447333331</v>
      </c>
      <c r="V50" s="13">
        <f>SUMIFS(Inyecciones!$E$2:$E$14185,Inyecciones!$A$2:$A$14185,Balance!V$4,Inyecciones!$B$2:$B$14185,Balance!$B50,Inyecciones!$C$2:$C$14185,Balance!V$5)</f>
        <v>266663.39447180618</v>
      </c>
      <c r="W50" s="13">
        <f>SUMIFS(Inyecciones!$E$2:$E$14185,Inyecciones!$A$2:$A$14185,Balance!W$4,Inyecciones!$B$2:$B$14185,Balance!$B50,Inyecciones!$C$2:$C$14185,Balance!W$5)</f>
        <v>234156.67590984009</v>
      </c>
      <c r="X50" s="13">
        <f>SUMIFS(Inyecciones!$E$2:$E$14185,Inyecciones!$A$2:$A$14185,Balance!X$4,Inyecciones!$B$2:$B$14185,Balance!$B50,Inyecciones!$C$2:$C$14185,Balance!X$5)</f>
        <v>169720.74331259189</v>
      </c>
      <c r="Y50" s="13">
        <f>SUMIFS(Inyecciones!$E$2:$E$14185,Inyecciones!$A$2:$A$14185,Balance!Y$4,Inyecciones!$B$2:$B$14185,Balance!$B50,Inyecciones!$C$2:$C$14185,Balance!Y$5)</f>
        <v>165268.3840148751</v>
      </c>
      <c r="Z50" s="14">
        <f>SUMIFS(Inyecciones!$E$2:$E$14185,Inyecciones!$A$2:$A$14185,Balance!Z$4,Inyecciones!$B$2:$B$14185,Balance!$B50,Inyecciones!$C$2:$C$14185,Balance!Z$5)</f>
        <v>176079.26525555251</v>
      </c>
      <c r="AA50" s="12">
        <f>SUMIFS(Inyecciones!$E$2:$E$14185,Inyecciones!$A$2:$A$14185,Balance!AA$4,Inyecciones!$B$2:$B$14185,Balance!$B50,Inyecciones!$C$2:$C$14185,Balance!AA$5)</f>
        <v>313251.53504980751</v>
      </c>
      <c r="AB50" s="13">
        <f>SUMIFS(Inyecciones!$E$2:$E$14185,Inyecciones!$A$2:$A$14185,Balance!AB$4,Inyecciones!$B$2:$B$14185,Balance!$B50,Inyecciones!$C$2:$C$14185,Balance!AB$5)</f>
        <v>279424.80296919082</v>
      </c>
      <c r="AC50" s="13">
        <f>SUMIFS(Inyecciones!$E$2:$E$14185,Inyecciones!$A$2:$A$14185,Balance!AC$4,Inyecciones!$B$2:$B$14185,Balance!$B50,Inyecciones!$C$2:$C$14185,Balance!AC$5)</f>
        <v>325886.24535457598</v>
      </c>
      <c r="AD50" s="13">
        <f>SUMIFS(Inyecciones!$E$2:$E$14185,Inyecciones!$A$2:$A$14185,Balance!AD$4,Inyecciones!$B$2:$B$14185,Balance!$B50,Inyecciones!$C$2:$C$14185,Balance!AD$5)</f>
        <v>306501.94969079457</v>
      </c>
      <c r="AE50" s="13">
        <f>SUMIFS(Inyecciones!$E$2:$E$14185,Inyecciones!$A$2:$A$14185,Balance!AE$4,Inyecciones!$B$2:$B$14185,Balance!$B50,Inyecciones!$C$2:$C$14185,Balance!AE$5)</f>
        <v>310808.43575740833</v>
      </c>
      <c r="AF50" s="13">
        <f>SUMIFS(Inyecciones!$E$2:$E$14185,Inyecciones!$A$2:$A$14185,Balance!AF$4,Inyecciones!$B$2:$B$14185,Balance!$B50,Inyecciones!$C$2:$C$14185,Balance!AF$5)</f>
        <v>267959.99701184768</v>
      </c>
      <c r="AG50" s="13">
        <f>SUMIFS(Inyecciones!$E$2:$E$14185,Inyecciones!$A$2:$A$14185,Balance!AG$4,Inyecciones!$B$2:$B$14185,Balance!$B50,Inyecciones!$C$2:$C$14185,Balance!AG$5)</f>
        <v>276358.43135778012</v>
      </c>
      <c r="AH50" s="13">
        <f>SUMIFS(Inyecciones!$E$2:$E$14185,Inyecciones!$A$2:$A$14185,Balance!AH$4,Inyecciones!$B$2:$B$14185,Balance!$B50,Inyecciones!$C$2:$C$14185,Balance!AH$5)</f>
        <v>268137.21677798318</v>
      </c>
      <c r="AI50" s="13">
        <f>SUMIFS(Inyecciones!$E$2:$E$14185,Inyecciones!$A$2:$A$14185,Balance!AI$4,Inyecciones!$B$2:$B$14185,Balance!$B50,Inyecciones!$C$2:$C$14185,Balance!AI$5)</f>
        <v>243111.8826310318</v>
      </c>
      <c r="AJ50" s="13">
        <f>SUMIFS(Inyecciones!$E$2:$E$14185,Inyecciones!$A$2:$A$14185,Balance!AJ$4,Inyecciones!$B$2:$B$14185,Balance!$B50,Inyecciones!$C$2:$C$14185,Balance!AJ$5)</f>
        <v>201408.51787064361</v>
      </c>
      <c r="AK50" s="13">
        <f>SUMIFS(Inyecciones!$E$2:$E$14185,Inyecciones!$A$2:$A$14185,Balance!AK$4,Inyecciones!$B$2:$B$14185,Balance!$B50,Inyecciones!$C$2:$C$14185,Balance!AK$5)</f>
        <v>198090.40485738029</v>
      </c>
      <c r="AL50" s="14">
        <f>SUMIFS(Inyecciones!$E$2:$E$14185,Inyecciones!$A$2:$A$14185,Balance!AL$4,Inyecciones!$B$2:$B$14185,Balance!$B50,Inyecciones!$C$2:$C$14185,Balance!AL$5)</f>
        <v>199945.89273224489</v>
      </c>
      <c r="AM50" s="13"/>
      <c r="AN50" s="12">
        <f>SUMIFS('Retiro Mensual'!$E$2:$E$2629,'Retiro Mensual'!$A$2:$A$2629,AN$4,'Retiro Mensual'!$B$2:$B$2629,$B50,'Retiro Mensual'!$C$2:$C$2629,AN$5)</f>
        <v>0</v>
      </c>
      <c r="AO50" s="13">
        <f>SUMIFS('Retiro Mensual'!$E$2:$E$2629,'Retiro Mensual'!$A$2:$A$2629,AO$4,'Retiro Mensual'!$B$2:$B$2629,$B50,'Retiro Mensual'!$C$2:$C$2629,AO$5)</f>
        <v>0</v>
      </c>
      <c r="AP50" s="13">
        <f>SUMIFS('Retiro Mensual'!$E$2:$E$2629,'Retiro Mensual'!$A$2:$A$2629,AP$4,'Retiro Mensual'!$B$2:$B$2629,$B50,'Retiro Mensual'!$C$2:$C$2629,AP$5)</f>
        <v>0</v>
      </c>
      <c r="AQ50" s="13">
        <f>SUMIFS('Retiro Mensual'!$E$2:$E$2629,'Retiro Mensual'!$A$2:$A$2629,AQ$4,'Retiro Mensual'!$B$2:$B$2629,$B50,'Retiro Mensual'!$C$2:$C$2629,AQ$5)</f>
        <v>0</v>
      </c>
      <c r="AR50" s="13">
        <f>SUMIFS('Retiro Mensual'!$E$2:$E$2629,'Retiro Mensual'!$A$2:$A$2629,AR$4,'Retiro Mensual'!$B$2:$B$2629,$B50,'Retiro Mensual'!$C$2:$C$2629,AR$5)</f>
        <v>0</v>
      </c>
      <c r="AS50" s="13">
        <f>SUMIFS('Retiro Mensual'!$E$2:$E$2629,'Retiro Mensual'!$A$2:$A$2629,AS$4,'Retiro Mensual'!$B$2:$B$2629,$B50,'Retiro Mensual'!$C$2:$C$2629,AS$5)</f>
        <v>0</v>
      </c>
      <c r="AT50" s="13">
        <f>SUMIFS('Retiro Mensual'!$E$2:$E$2629,'Retiro Mensual'!$A$2:$A$2629,AT$4,'Retiro Mensual'!$B$2:$B$2629,$B50,'Retiro Mensual'!$C$2:$C$2629,AT$5)</f>
        <v>0</v>
      </c>
      <c r="AU50" s="13">
        <f>SUMIFS('Retiro Mensual'!$E$2:$E$2629,'Retiro Mensual'!$A$2:$A$2629,AU$4,'Retiro Mensual'!$B$2:$B$2629,$B50,'Retiro Mensual'!$C$2:$C$2629,AU$5)</f>
        <v>0</v>
      </c>
      <c r="AV50" s="13">
        <f>SUMIFS('Retiro Mensual'!$E$2:$E$2629,'Retiro Mensual'!$A$2:$A$2629,AV$4,'Retiro Mensual'!$B$2:$B$2629,$B50,'Retiro Mensual'!$C$2:$C$2629,AV$5)</f>
        <v>0</v>
      </c>
      <c r="AW50" s="13">
        <f>SUMIFS('Retiro Mensual'!$E$2:$E$2629,'Retiro Mensual'!$A$2:$A$2629,AW$4,'Retiro Mensual'!$B$2:$B$2629,$B50,'Retiro Mensual'!$C$2:$C$2629,AW$5)</f>
        <v>0</v>
      </c>
      <c r="AX50" s="13">
        <f>SUMIFS('Retiro Mensual'!$E$2:$E$2629,'Retiro Mensual'!$A$2:$A$2629,AX$4,'Retiro Mensual'!$B$2:$B$2629,$B50,'Retiro Mensual'!$C$2:$C$2629,AX$5)</f>
        <v>0</v>
      </c>
      <c r="AY50" s="14">
        <f>SUMIFS('Retiro Mensual'!$E$2:$E$2629,'Retiro Mensual'!$A$2:$A$2629,AY$4,'Retiro Mensual'!$B$2:$B$2629,$B50,'Retiro Mensual'!$C$2:$C$2629,AY$5)</f>
        <v>0</v>
      </c>
      <c r="AZ50" s="12">
        <f>SUMIFS('Retiro Mensual'!$E$2:$E$2629,'Retiro Mensual'!$A$2:$A$2629,AZ$4,'Retiro Mensual'!$B$2:$B$2629,$B50,'Retiro Mensual'!$C$2:$C$2629,AZ$5)</f>
        <v>0</v>
      </c>
      <c r="BA50" s="13">
        <f>SUMIFS('Retiro Mensual'!$E$2:$E$2629,'Retiro Mensual'!$A$2:$A$2629,BA$4,'Retiro Mensual'!$B$2:$B$2629,$B50,'Retiro Mensual'!$C$2:$C$2629,BA$5)</f>
        <v>0</v>
      </c>
      <c r="BB50" s="13">
        <f>SUMIFS('Retiro Mensual'!$E$2:$E$2629,'Retiro Mensual'!$A$2:$A$2629,BB$4,'Retiro Mensual'!$B$2:$B$2629,$B50,'Retiro Mensual'!$C$2:$C$2629,BB$5)</f>
        <v>0</v>
      </c>
      <c r="BC50" s="13">
        <f>SUMIFS('Retiro Mensual'!$E$2:$E$2629,'Retiro Mensual'!$A$2:$A$2629,BC$4,'Retiro Mensual'!$B$2:$B$2629,$B50,'Retiro Mensual'!$C$2:$C$2629,BC$5)</f>
        <v>0</v>
      </c>
      <c r="BD50" s="13">
        <f>SUMIFS('Retiro Mensual'!$E$2:$E$2629,'Retiro Mensual'!$A$2:$A$2629,BD$4,'Retiro Mensual'!$B$2:$B$2629,$B50,'Retiro Mensual'!$C$2:$C$2629,BD$5)</f>
        <v>0</v>
      </c>
      <c r="BE50" s="13">
        <f>SUMIFS('Retiro Mensual'!$E$2:$E$2629,'Retiro Mensual'!$A$2:$A$2629,BE$4,'Retiro Mensual'!$B$2:$B$2629,$B50,'Retiro Mensual'!$C$2:$C$2629,BE$5)</f>
        <v>0</v>
      </c>
      <c r="BF50" s="13">
        <f>SUMIFS('Retiro Mensual'!$E$2:$E$2629,'Retiro Mensual'!$A$2:$A$2629,BF$4,'Retiro Mensual'!$B$2:$B$2629,$B50,'Retiro Mensual'!$C$2:$C$2629,BF$5)</f>
        <v>0</v>
      </c>
      <c r="BG50" s="13">
        <f>SUMIFS('Retiro Mensual'!$E$2:$E$2629,'Retiro Mensual'!$A$2:$A$2629,BG$4,'Retiro Mensual'!$B$2:$B$2629,$B50,'Retiro Mensual'!$C$2:$C$2629,BG$5)</f>
        <v>0</v>
      </c>
      <c r="BH50" s="13">
        <f>SUMIFS('Retiro Mensual'!$E$2:$E$2629,'Retiro Mensual'!$A$2:$A$2629,BH$4,'Retiro Mensual'!$B$2:$B$2629,$B50,'Retiro Mensual'!$C$2:$C$2629,BH$5)</f>
        <v>0</v>
      </c>
      <c r="BI50" s="13">
        <f>SUMIFS('Retiro Mensual'!$E$2:$E$2629,'Retiro Mensual'!$A$2:$A$2629,BI$4,'Retiro Mensual'!$B$2:$B$2629,$B50,'Retiro Mensual'!$C$2:$C$2629,BI$5)</f>
        <v>0</v>
      </c>
      <c r="BJ50" s="13">
        <f>SUMIFS('Retiro Mensual'!$E$2:$E$2629,'Retiro Mensual'!$A$2:$A$2629,BJ$4,'Retiro Mensual'!$B$2:$B$2629,$B50,'Retiro Mensual'!$C$2:$C$2629,BJ$5)</f>
        <v>0</v>
      </c>
      <c r="BK50" s="14">
        <f>SUMIFS('Retiro Mensual'!$E$2:$E$2629,'Retiro Mensual'!$A$2:$A$2629,BK$4,'Retiro Mensual'!$B$2:$B$2629,$B50,'Retiro Mensual'!$C$2:$C$2629,BK$5)</f>
        <v>0</v>
      </c>
      <c r="BL50" s="12">
        <f>SUMIFS('Retiro Mensual'!$E$2:$E$2629,'Retiro Mensual'!$A$2:$A$2629,BL$4,'Retiro Mensual'!$B$2:$B$2629,$B50,'Retiro Mensual'!$C$2:$C$2629,BL$5)</f>
        <v>0</v>
      </c>
      <c r="BM50" s="13">
        <f>SUMIFS('Retiro Mensual'!$E$2:$E$2629,'Retiro Mensual'!$A$2:$A$2629,BM$4,'Retiro Mensual'!$B$2:$B$2629,$B50,'Retiro Mensual'!$C$2:$C$2629,BM$5)</f>
        <v>0</v>
      </c>
      <c r="BN50" s="13">
        <f>SUMIFS('Retiro Mensual'!$E$2:$E$2629,'Retiro Mensual'!$A$2:$A$2629,BN$4,'Retiro Mensual'!$B$2:$B$2629,$B50,'Retiro Mensual'!$C$2:$C$2629,BN$5)</f>
        <v>0</v>
      </c>
      <c r="BO50" s="13">
        <f>SUMIFS('Retiro Mensual'!$E$2:$E$2629,'Retiro Mensual'!$A$2:$A$2629,BO$4,'Retiro Mensual'!$B$2:$B$2629,$B50,'Retiro Mensual'!$C$2:$C$2629,BO$5)</f>
        <v>0</v>
      </c>
      <c r="BP50" s="13">
        <f>SUMIFS('Retiro Mensual'!$E$2:$E$2629,'Retiro Mensual'!$A$2:$A$2629,BP$4,'Retiro Mensual'!$B$2:$B$2629,$B50,'Retiro Mensual'!$C$2:$C$2629,BP$5)</f>
        <v>0</v>
      </c>
      <c r="BQ50" s="13">
        <f>SUMIFS('Retiro Mensual'!$E$2:$E$2629,'Retiro Mensual'!$A$2:$A$2629,BQ$4,'Retiro Mensual'!$B$2:$B$2629,$B50,'Retiro Mensual'!$C$2:$C$2629,BQ$5)</f>
        <v>0</v>
      </c>
      <c r="BR50" s="13">
        <f>SUMIFS('Retiro Mensual'!$E$2:$E$2629,'Retiro Mensual'!$A$2:$A$2629,BR$4,'Retiro Mensual'!$B$2:$B$2629,$B50,'Retiro Mensual'!$C$2:$C$2629,BR$5)</f>
        <v>0</v>
      </c>
      <c r="BS50" s="13">
        <f>SUMIFS('Retiro Mensual'!$E$2:$E$2629,'Retiro Mensual'!$A$2:$A$2629,BS$4,'Retiro Mensual'!$B$2:$B$2629,$B50,'Retiro Mensual'!$C$2:$C$2629,BS$5)</f>
        <v>0</v>
      </c>
      <c r="BT50" s="13">
        <f>SUMIFS('Retiro Mensual'!$E$2:$E$2629,'Retiro Mensual'!$A$2:$A$2629,BT$4,'Retiro Mensual'!$B$2:$B$2629,$B50,'Retiro Mensual'!$C$2:$C$2629,BT$5)</f>
        <v>0</v>
      </c>
      <c r="BU50" s="13">
        <f>SUMIFS('Retiro Mensual'!$E$2:$E$2629,'Retiro Mensual'!$A$2:$A$2629,BU$4,'Retiro Mensual'!$B$2:$B$2629,$B50,'Retiro Mensual'!$C$2:$C$2629,BU$5)</f>
        <v>0</v>
      </c>
      <c r="BV50" s="13">
        <f>SUMIFS('Retiro Mensual'!$E$2:$E$2629,'Retiro Mensual'!$A$2:$A$2629,BV$4,'Retiro Mensual'!$B$2:$B$2629,$B50,'Retiro Mensual'!$C$2:$C$2629,BV$5)</f>
        <v>0</v>
      </c>
      <c r="BW50" s="14">
        <f>SUMIFS('Retiro Mensual'!$E$2:$E$2629,'Retiro Mensual'!$A$2:$A$2629,BW$4,'Retiro Mensual'!$B$2:$B$2629,$B50,'Retiro Mensual'!$C$2:$C$2629,BW$5)</f>
        <v>0</v>
      </c>
      <c r="BX50" s="13"/>
      <c r="BY50" s="12">
        <f>SUMIFS('Compra Ventas'!$E$2:$E$2700,'Compra Ventas'!$A$2:$A$2700,BY$4,'Compra Ventas'!$B$2:$B$2700,$B50,'Compra Ventas'!$C$2:$C$2700,BY$5)</f>
        <v>0</v>
      </c>
      <c r="BZ50" s="13">
        <f>SUMIFS('Compra Ventas'!$E$2:$E$2700,'Compra Ventas'!$A$2:$A$2700,BZ$4,'Compra Ventas'!$B$2:$B$2700,$B50,'Compra Ventas'!$C$2:$C$2700,BZ$5)</f>
        <v>0</v>
      </c>
      <c r="CA50" s="13">
        <f>SUMIFS('Compra Ventas'!$E$2:$E$2700,'Compra Ventas'!$A$2:$A$2700,CA$4,'Compra Ventas'!$B$2:$B$2700,$B50,'Compra Ventas'!$C$2:$C$2700,CA$5)</f>
        <v>0</v>
      </c>
      <c r="CB50" s="13">
        <f>SUMIFS('Compra Ventas'!$E$2:$E$2700,'Compra Ventas'!$A$2:$A$2700,CB$4,'Compra Ventas'!$B$2:$B$2700,$B50,'Compra Ventas'!$C$2:$C$2700,CB$5)</f>
        <v>0</v>
      </c>
      <c r="CC50" s="13">
        <f>SUMIFS('Compra Ventas'!$E$2:$E$2700,'Compra Ventas'!$A$2:$A$2700,CC$4,'Compra Ventas'!$B$2:$B$2700,$B50,'Compra Ventas'!$C$2:$C$2700,CC$5)</f>
        <v>0</v>
      </c>
      <c r="CD50" s="13">
        <f>SUMIFS('Compra Ventas'!$E$2:$E$2700,'Compra Ventas'!$A$2:$A$2700,CD$4,'Compra Ventas'!$B$2:$B$2700,$B50,'Compra Ventas'!$C$2:$C$2700,CD$5)</f>
        <v>0</v>
      </c>
      <c r="CE50" s="13">
        <f>SUMIFS('Compra Ventas'!$E$2:$E$2700,'Compra Ventas'!$A$2:$A$2700,CE$4,'Compra Ventas'!$B$2:$B$2700,$B50,'Compra Ventas'!$C$2:$C$2700,CE$5)</f>
        <v>0</v>
      </c>
      <c r="CF50" s="13">
        <f>SUMIFS('Compra Ventas'!$E$2:$E$2700,'Compra Ventas'!$A$2:$A$2700,CF$4,'Compra Ventas'!$B$2:$B$2700,$B50,'Compra Ventas'!$C$2:$C$2700,CF$5)</f>
        <v>0</v>
      </c>
      <c r="CG50" s="13">
        <f>SUMIFS('Compra Ventas'!$E$2:$E$2700,'Compra Ventas'!$A$2:$A$2700,CG$4,'Compra Ventas'!$B$2:$B$2700,$B50,'Compra Ventas'!$C$2:$C$2700,CG$5)</f>
        <v>0</v>
      </c>
      <c r="CH50" s="13">
        <f>SUMIFS('Compra Ventas'!$E$2:$E$2700,'Compra Ventas'!$A$2:$A$2700,CH$4,'Compra Ventas'!$B$2:$B$2700,$B50,'Compra Ventas'!$C$2:$C$2700,CH$5)</f>
        <v>0</v>
      </c>
      <c r="CI50" s="13">
        <f>SUMIFS('Compra Ventas'!$E$2:$E$2700,'Compra Ventas'!$A$2:$A$2700,CI$4,'Compra Ventas'!$B$2:$B$2700,$B50,'Compra Ventas'!$C$2:$C$2700,CI$5)</f>
        <v>0</v>
      </c>
      <c r="CJ50" s="14">
        <f>SUMIFS('Compra Ventas'!$E$2:$E$2700,'Compra Ventas'!$A$2:$A$2700,CJ$4,'Compra Ventas'!$B$2:$B$2700,$B50,'Compra Ventas'!$C$2:$C$2700,CJ$5)</f>
        <v>0</v>
      </c>
      <c r="CK50" s="12">
        <f>SUMIFS('Compra Ventas'!$E$2:$E$2700,'Compra Ventas'!$A$2:$A$2700,CK$4,'Compra Ventas'!$B$2:$B$2700,$B50,'Compra Ventas'!$C$2:$C$2700,CK$5)</f>
        <v>0</v>
      </c>
      <c r="CL50" s="13">
        <f>SUMIFS('Compra Ventas'!$E$2:$E$2700,'Compra Ventas'!$A$2:$A$2700,CL$4,'Compra Ventas'!$B$2:$B$2700,$B50,'Compra Ventas'!$C$2:$C$2700,CL$5)</f>
        <v>0</v>
      </c>
      <c r="CM50" s="13">
        <f>SUMIFS('Compra Ventas'!$E$2:$E$2700,'Compra Ventas'!$A$2:$A$2700,CM$4,'Compra Ventas'!$B$2:$B$2700,$B50,'Compra Ventas'!$C$2:$C$2700,CM$5)</f>
        <v>0</v>
      </c>
      <c r="CN50" s="13">
        <f>SUMIFS('Compra Ventas'!$E$2:$E$2700,'Compra Ventas'!$A$2:$A$2700,CN$4,'Compra Ventas'!$B$2:$B$2700,$B50,'Compra Ventas'!$C$2:$C$2700,CN$5)</f>
        <v>0</v>
      </c>
      <c r="CO50" s="13">
        <f>SUMIFS('Compra Ventas'!$E$2:$E$2700,'Compra Ventas'!$A$2:$A$2700,CO$4,'Compra Ventas'!$B$2:$B$2700,$B50,'Compra Ventas'!$C$2:$C$2700,CO$5)</f>
        <v>0</v>
      </c>
      <c r="CP50" s="13">
        <f>SUMIFS('Compra Ventas'!$E$2:$E$2700,'Compra Ventas'!$A$2:$A$2700,CP$4,'Compra Ventas'!$B$2:$B$2700,$B50,'Compra Ventas'!$C$2:$C$2700,CP$5)</f>
        <v>0</v>
      </c>
      <c r="CQ50" s="13">
        <f>SUMIFS('Compra Ventas'!$E$2:$E$2700,'Compra Ventas'!$A$2:$A$2700,CQ$4,'Compra Ventas'!$B$2:$B$2700,$B50,'Compra Ventas'!$C$2:$C$2700,CQ$5)</f>
        <v>0</v>
      </c>
      <c r="CR50" s="13">
        <f>SUMIFS('Compra Ventas'!$E$2:$E$2700,'Compra Ventas'!$A$2:$A$2700,CR$4,'Compra Ventas'!$B$2:$B$2700,$B50,'Compra Ventas'!$C$2:$C$2700,CR$5)</f>
        <v>0</v>
      </c>
      <c r="CS50" s="13">
        <f>SUMIFS('Compra Ventas'!$E$2:$E$2700,'Compra Ventas'!$A$2:$A$2700,CS$4,'Compra Ventas'!$B$2:$B$2700,$B50,'Compra Ventas'!$C$2:$C$2700,CS$5)</f>
        <v>0</v>
      </c>
      <c r="CT50" s="13">
        <f>SUMIFS('Compra Ventas'!$E$2:$E$2700,'Compra Ventas'!$A$2:$A$2700,CT$4,'Compra Ventas'!$B$2:$B$2700,$B50,'Compra Ventas'!$C$2:$C$2700,CT$5)</f>
        <v>0</v>
      </c>
      <c r="CU50" s="13">
        <f>SUMIFS('Compra Ventas'!$E$2:$E$2700,'Compra Ventas'!$A$2:$A$2700,CU$4,'Compra Ventas'!$B$2:$B$2700,$B50,'Compra Ventas'!$C$2:$C$2700,CU$5)</f>
        <v>0</v>
      </c>
      <c r="CV50" s="14">
        <f>SUMIFS('Compra Ventas'!$E$2:$E$2700,'Compra Ventas'!$A$2:$A$2700,CV$4,'Compra Ventas'!$B$2:$B$2700,$B50,'Compra Ventas'!$C$2:$C$2700,CV$5)</f>
        <v>0</v>
      </c>
      <c r="CW50" s="12">
        <f>SUMIFS('Compra Ventas'!$E$2:$E$2700,'Compra Ventas'!$A$2:$A$2700,CW$4,'Compra Ventas'!$B$2:$B$2700,$B50,'Compra Ventas'!$C$2:$C$2700,CW$5)</f>
        <v>0</v>
      </c>
      <c r="CX50" s="13">
        <f>SUMIFS('Compra Ventas'!$E$2:$E$2700,'Compra Ventas'!$A$2:$A$2700,CX$4,'Compra Ventas'!$B$2:$B$2700,$B50,'Compra Ventas'!$C$2:$C$2700,CX$5)</f>
        <v>0</v>
      </c>
      <c r="CY50" s="13">
        <f>SUMIFS('Compra Ventas'!$E$2:$E$2700,'Compra Ventas'!$A$2:$A$2700,CY$4,'Compra Ventas'!$B$2:$B$2700,$B50,'Compra Ventas'!$C$2:$C$2700,CY$5)</f>
        <v>0</v>
      </c>
      <c r="CZ50" s="13">
        <f>SUMIFS('Compra Ventas'!$E$2:$E$2700,'Compra Ventas'!$A$2:$A$2700,CZ$4,'Compra Ventas'!$B$2:$B$2700,$B50,'Compra Ventas'!$C$2:$C$2700,CZ$5)</f>
        <v>0</v>
      </c>
      <c r="DA50" s="13">
        <f>SUMIFS('Compra Ventas'!$E$2:$E$2700,'Compra Ventas'!$A$2:$A$2700,DA$4,'Compra Ventas'!$B$2:$B$2700,$B50,'Compra Ventas'!$C$2:$C$2700,DA$5)</f>
        <v>0</v>
      </c>
      <c r="DB50" s="13">
        <f>SUMIFS('Compra Ventas'!$E$2:$E$2700,'Compra Ventas'!$A$2:$A$2700,DB$4,'Compra Ventas'!$B$2:$B$2700,$B50,'Compra Ventas'!$C$2:$C$2700,DB$5)</f>
        <v>0</v>
      </c>
      <c r="DC50" s="13">
        <f>SUMIFS('Compra Ventas'!$E$2:$E$2700,'Compra Ventas'!$A$2:$A$2700,DC$4,'Compra Ventas'!$B$2:$B$2700,$B50,'Compra Ventas'!$C$2:$C$2700,DC$5)</f>
        <v>0</v>
      </c>
      <c r="DD50" s="13">
        <f>SUMIFS('Compra Ventas'!$E$2:$E$2700,'Compra Ventas'!$A$2:$A$2700,DD$4,'Compra Ventas'!$B$2:$B$2700,$B50,'Compra Ventas'!$C$2:$C$2700,DD$5)</f>
        <v>0</v>
      </c>
      <c r="DE50" s="13">
        <f>SUMIFS('Compra Ventas'!$E$2:$E$2700,'Compra Ventas'!$A$2:$A$2700,DE$4,'Compra Ventas'!$B$2:$B$2700,$B50,'Compra Ventas'!$C$2:$C$2700,DE$5)</f>
        <v>0</v>
      </c>
      <c r="DF50" s="13">
        <f>SUMIFS('Compra Ventas'!$E$2:$E$2700,'Compra Ventas'!$A$2:$A$2700,DF$4,'Compra Ventas'!$B$2:$B$2700,$B50,'Compra Ventas'!$C$2:$C$2700,DF$5)</f>
        <v>0</v>
      </c>
      <c r="DG50" s="13">
        <f>SUMIFS('Compra Ventas'!$E$2:$E$2700,'Compra Ventas'!$A$2:$A$2700,DG$4,'Compra Ventas'!$B$2:$B$2700,$B50,'Compra Ventas'!$C$2:$C$2700,DG$5)</f>
        <v>0</v>
      </c>
      <c r="DH50" s="14">
        <f>SUMIFS('Compra Ventas'!$E$2:$E$2700,'Compra Ventas'!$A$2:$A$2700,DH$4,'Compra Ventas'!$B$2:$B$2700,$B50,'Compra Ventas'!$C$2:$C$2700,DH$5)</f>
        <v>0</v>
      </c>
      <c r="DI50" s="84"/>
      <c r="DJ50" s="98">
        <f>SUMIFS('Ajuste Ciclado'!D$5:D$47,'Ajuste Ciclado'!$C$5:$C$47,Balance!DJ$4,'Ajuste Ciclado'!$B$5:$B$47,Balance!$B50)</f>
        <v>0</v>
      </c>
      <c r="DK50" s="99">
        <f>SUMIFS('Ajuste Ciclado'!E$5:E$47,'Ajuste Ciclado'!$C$5:$C$47,Balance!DK$4,'Ajuste Ciclado'!$B$5:$B$47,Balance!$B50)</f>
        <v>0</v>
      </c>
      <c r="DL50" s="99">
        <f>SUMIFS('Ajuste Ciclado'!F$5:F$47,'Ajuste Ciclado'!$C$5:$C$47,Balance!DL$4,'Ajuste Ciclado'!$B$5:$B$47,Balance!$B50)</f>
        <v>0</v>
      </c>
      <c r="DM50" s="99">
        <f>SUMIFS('Ajuste Ciclado'!G$5:G$47,'Ajuste Ciclado'!$C$5:$C$47,Balance!DM$4,'Ajuste Ciclado'!$B$5:$B$47,Balance!$B50)</f>
        <v>0</v>
      </c>
      <c r="DN50" s="99">
        <f>SUMIFS('Ajuste Ciclado'!H$5:H$47,'Ajuste Ciclado'!$C$5:$C$47,Balance!DN$4,'Ajuste Ciclado'!$B$5:$B$47,Balance!$B50)</f>
        <v>0</v>
      </c>
      <c r="DO50" s="99">
        <f>SUMIFS('Ajuste Ciclado'!I$5:I$47,'Ajuste Ciclado'!$C$5:$C$47,Balance!DO$4,'Ajuste Ciclado'!$B$5:$B$47,Balance!$B50)</f>
        <v>0</v>
      </c>
      <c r="DP50" s="99">
        <f>SUMIFS('Ajuste Ciclado'!J$5:J$47,'Ajuste Ciclado'!$C$5:$C$47,Balance!DP$4,'Ajuste Ciclado'!$B$5:$B$47,Balance!$B50)</f>
        <v>0</v>
      </c>
      <c r="DQ50" s="99">
        <f>SUMIFS('Ajuste Ciclado'!K$5:K$47,'Ajuste Ciclado'!$C$5:$C$47,Balance!DQ$4,'Ajuste Ciclado'!$B$5:$B$47,Balance!$B50)</f>
        <v>0</v>
      </c>
      <c r="DR50" s="99">
        <f>SUMIFS('Ajuste Ciclado'!L$5:L$47,'Ajuste Ciclado'!$C$5:$C$47,Balance!DR$4,'Ajuste Ciclado'!$B$5:$B$47,Balance!$B50)</f>
        <v>0</v>
      </c>
      <c r="DS50" s="99">
        <f>SUMIFS('Ajuste Ciclado'!M$5:M$47,'Ajuste Ciclado'!$C$5:$C$47,Balance!DS$4,'Ajuste Ciclado'!$B$5:$B$47,Balance!$B50)</f>
        <v>0</v>
      </c>
      <c r="DT50" s="99">
        <f>SUMIFS('Ajuste Ciclado'!N$5:N$47,'Ajuste Ciclado'!$C$5:$C$47,Balance!DT$4,'Ajuste Ciclado'!$B$5:$B$47,Balance!$B50)</f>
        <v>0</v>
      </c>
      <c r="DU50" s="100">
        <f>SUMIFS('Ajuste Ciclado'!O$5:O$47,'Ajuste Ciclado'!$C$5:$C$47,Balance!DU$4,'Ajuste Ciclado'!$B$5:$B$47,Balance!$B50)</f>
        <v>0</v>
      </c>
      <c r="DV50" s="98">
        <f>SUMIFS('Ajuste Ciclado'!D$5:D$47,'Ajuste Ciclado'!$C$5:$C$47,Balance!DV$4,'Ajuste Ciclado'!$B$5:$B$47,Balance!$B50)</f>
        <v>0</v>
      </c>
      <c r="DW50" s="99">
        <f>SUMIFS('Ajuste Ciclado'!E$5:E$47,'Ajuste Ciclado'!$C$5:$C$47,Balance!DW$4,'Ajuste Ciclado'!$B$5:$B$47,Balance!$B50)</f>
        <v>0</v>
      </c>
      <c r="DX50" s="99">
        <f>SUMIFS('Ajuste Ciclado'!F$5:F$47,'Ajuste Ciclado'!$C$5:$C$47,Balance!DX$4,'Ajuste Ciclado'!$B$5:$B$47,Balance!$B50)</f>
        <v>0</v>
      </c>
      <c r="DY50" s="99">
        <f>SUMIFS('Ajuste Ciclado'!G$5:G$47,'Ajuste Ciclado'!$C$5:$C$47,Balance!DY$4,'Ajuste Ciclado'!$B$5:$B$47,Balance!$B50)</f>
        <v>0</v>
      </c>
      <c r="DZ50" s="99">
        <f>SUMIFS('Ajuste Ciclado'!H$5:H$47,'Ajuste Ciclado'!$C$5:$C$47,Balance!DZ$4,'Ajuste Ciclado'!$B$5:$B$47,Balance!$B50)</f>
        <v>0</v>
      </c>
      <c r="EA50" s="99">
        <f>SUMIFS('Ajuste Ciclado'!I$5:I$47,'Ajuste Ciclado'!$C$5:$C$47,Balance!EA$4,'Ajuste Ciclado'!$B$5:$B$47,Balance!$B50)</f>
        <v>0</v>
      </c>
      <c r="EB50" s="99">
        <f>SUMIFS('Ajuste Ciclado'!J$5:J$47,'Ajuste Ciclado'!$C$5:$C$47,Balance!EB$4,'Ajuste Ciclado'!$B$5:$B$47,Balance!$B50)</f>
        <v>0</v>
      </c>
      <c r="EC50" s="99">
        <f>SUMIFS('Ajuste Ciclado'!K$5:K$47,'Ajuste Ciclado'!$C$5:$C$47,Balance!EC$4,'Ajuste Ciclado'!$B$5:$B$47,Balance!$B50)</f>
        <v>0</v>
      </c>
      <c r="ED50" s="99">
        <f>SUMIFS('Ajuste Ciclado'!L$5:L$47,'Ajuste Ciclado'!$C$5:$C$47,Balance!ED$4,'Ajuste Ciclado'!$B$5:$B$47,Balance!$B50)</f>
        <v>0</v>
      </c>
      <c r="EE50" s="99">
        <f>SUMIFS('Ajuste Ciclado'!M$5:M$47,'Ajuste Ciclado'!$C$5:$C$47,Balance!EE$4,'Ajuste Ciclado'!$B$5:$B$47,Balance!$B50)</f>
        <v>0</v>
      </c>
      <c r="EF50" s="99">
        <f>SUMIFS('Ajuste Ciclado'!N$5:N$47,'Ajuste Ciclado'!$C$5:$C$47,Balance!EF$4,'Ajuste Ciclado'!$B$5:$B$47,Balance!$B50)</f>
        <v>0</v>
      </c>
      <c r="EG50" s="100">
        <f>SUMIFS('Ajuste Ciclado'!O$5:O$47,'Ajuste Ciclado'!$C$5:$C$47,Balance!EG$4,'Ajuste Ciclado'!$B$5:$B$47,Balance!$B50)</f>
        <v>0</v>
      </c>
      <c r="EH50" s="98">
        <f>SUMIFS('Ajuste Ciclado'!D$5:D$47,'Ajuste Ciclado'!$C$5:$C$47,Balance!EH$4,'Ajuste Ciclado'!$B$5:$B$47,Balance!$B50)</f>
        <v>0</v>
      </c>
      <c r="EI50" s="99">
        <f>SUMIFS('Ajuste Ciclado'!E$5:E$47,'Ajuste Ciclado'!$C$5:$C$47,Balance!EI$4,'Ajuste Ciclado'!$B$5:$B$47,Balance!$B50)</f>
        <v>0</v>
      </c>
      <c r="EJ50" s="99">
        <f>SUMIFS('Ajuste Ciclado'!F$5:F$47,'Ajuste Ciclado'!$C$5:$C$47,Balance!EJ$4,'Ajuste Ciclado'!$B$5:$B$47,Balance!$B50)</f>
        <v>0</v>
      </c>
      <c r="EK50" s="99">
        <f>SUMIFS('Ajuste Ciclado'!G$5:G$47,'Ajuste Ciclado'!$C$5:$C$47,Balance!EK$4,'Ajuste Ciclado'!$B$5:$B$47,Balance!$B50)</f>
        <v>0</v>
      </c>
      <c r="EL50" s="99">
        <f>SUMIFS('Ajuste Ciclado'!H$5:H$47,'Ajuste Ciclado'!$C$5:$C$47,Balance!EL$4,'Ajuste Ciclado'!$B$5:$B$47,Balance!$B50)</f>
        <v>0</v>
      </c>
      <c r="EM50" s="99">
        <f>SUMIFS('Ajuste Ciclado'!I$5:I$47,'Ajuste Ciclado'!$C$5:$C$47,Balance!EM$4,'Ajuste Ciclado'!$B$5:$B$47,Balance!$B50)</f>
        <v>0</v>
      </c>
      <c r="EN50" s="99">
        <f>SUMIFS('Ajuste Ciclado'!J$5:J$47,'Ajuste Ciclado'!$C$5:$C$47,Balance!EN$4,'Ajuste Ciclado'!$B$5:$B$47,Balance!$B50)</f>
        <v>0</v>
      </c>
      <c r="EO50" s="99">
        <f>SUMIFS('Ajuste Ciclado'!K$5:K$47,'Ajuste Ciclado'!$C$5:$C$47,Balance!EO$4,'Ajuste Ciclado'!$B$5:$B$47,Balance!$B50)</f>
        <v>0</v>
      </c>
      <c r="EP50" s="99">
        <f>SUMIFS('Ajuste Ciclado'!L$5:L$47,'Ajuste Ciclado'!$C$5:$C$47,Balance!EP$4,'Ajuste Ciclado'!$B$5:$B$47,Balance!$B50)</f>
        <v>0</v>
      </c>
      <c r="EQ50" s="99">
        <f>SUMIFS('Ajuste Ciclado'!M$5:M$47,'Ajuste Ciclado'!$C$5:$C$47,Balance!EQ$4,'Ajuste Ciclado'!$B$5:$B$47,Balance!$B50)</f>
        <v>0</v>
      </c>
      <c r="ER50" s="99">
        <f>SUMIFS('Ajuste Ciclado'!N$5:N$47,'Ajuste Ciclado'!$C$5:$C$47,Balance!ER$4,'Ajuste Ciclado'!$B$5:$B$47,Balance!$B50)</f>
        <v>0</v>
      </c>
      <c r="ES50" s="100">
        <f>SUMIFS('Ajuste Ciclado'!O$5:O$47,'Ajuste Ciclado'!$C$5:$C$47,Balance!ES$4,'Ajuste Ciclado'!$B$5:$B$47,Balance!$B50)</f>
        <v>0</v>
      </c>
      <c r="ET50" s="84"/>
      <c r="EU50" s="12">
        <f t="shared" si="129"/>
        <v>311223.72333732672</v>
      </c>
      <c r="EV50" s="13">
        <f t="shared" si="93"/>
        <v>263852.12409835361</v>
      </c>
      <c r="EW50" s="13">
        <f t="shared" si="94"/>
        <v>303686.94432234002</v>
      </c>
      <c r="EX50" s="13">
        <f t="shared" si="95"/>
        <v>273669.3280601204</v>
      </c>
      <c r="EY50" s="13">
        <f t="shared" si="96"/>
        <v>278897.43771855207</v>
      </c>
      <c r="EZ50" s="13">
        <f t="shared" si="97"/>
        <v>231667.2286511159</v>
      </c>
      <c r="FA50" s="13">
        <f t="shared" si="98"/>
        <v>236297.95113340681</v>
      </c>
      <c r="FB50" s="13">
        <f t="shared" si="99"/>
        <v>233739.45829857289</v>
      </c>
      <c r="FC50" s="13">
        <f t="shared" si="100"/>
        <v>206322.38315033421</v>
      </c>
      <c r="FD50" s="13">
        <f t="shared" si="101"/>
        <v>133301.74526712901</v>
      </c>
      <c r="FE50" s="13">
        <f t="shared" si="102"/>
        <v>126738.64233856701</v>
      </c>
      <c r="FF50" s="14">
        <f t="shared" si="103"/>
        <v>136104.8101828357</v>
      </c>
      <c r="FG50" s="12">
        <f t="shared" si="104"/>
        <v>313134.24719647761</v>
      </c>
      <c r="FH50" s="13">
        <f t="shared" si="105"/>
        <v>279478.29472986207</v>
      </c>
      <c r="FI50" s="13">
        <f t="shared" si="106"/>
        <v>327026.55647646851</v>
      </c>
      <c r="FJ50" s="13">
        <f t="shared" si="107"/>
        <v>309830.82337017218</v>
      </c>
      <c r="FK50" s="13">
        <f t="shared" si="108"/>
        <v>299851.96541787311</v>
      </c>
      <c r="FL50" s="13">
        <f t="shared" si="109"/>
        <v>266958.3417638946</v>
      </c>
      <c r="FM50" s="13">
        <f t="shared" si="110"/>
        <v>271197.69447333331</v>
      </c>
      <c r="FN50" s="13">
        <f t="shared" si="111"/>
        <v>266663.39447180618</v>
      </c>
      <c r="FO50" s="13">
        <f t="shared" si="112"/>
        <v>234156.67590984009</v>
      </c>
      <c r="FP50" s="13">
        <f t="shared" si="113"/>
        <v>169720.74331259189</v>
      </c>
      <c r="FQ50" s="13">
        <f t="shared" si="114"/>
        <v>165268.3840148751</v>
      </c>
      <c r="FR50" s="14">
        <f t="shared" si="115"/>
        <v>176079.26525555251</v>
      </c>
      <c r="FS50" s="12">
        <f t="shared" si="116"/>
        <v>313251.53504980751</v>
      </c>
      <c r="FT50" s="13">
        <f t="shared" si="117"/>
        <v>279424.80296919082</v>
      </c>
      <c r="FU50" s="13">
        <f t="shared" si="118"/>
        <v>325886.24535457598</v>
      </c>
      <c r="FV50" s="13">
        <f t="shared" si="119"/>
        <v>306501.94969079457</v>
      </c>
      <c r="FW50" s="13">
        <f t="shared" si="120"/>
        <v>310808.43575740833</v>
      </c>
      <c r="FX50" s="13">
        <f t="shared" si="121"/>
        <v>267959.99701184768</v>
      </c>
      <c r="FY50" s="13">
        <f t="shared" si="122"/>
        <v>276358.43135778012</v>
      </c>
      <c r="FZ50" s="13">
        <f t="shared" si="123"/>
        <v>268137.21677798318</v>
      </c>
      <c r="GA50" s="13">
        <f t="shared" si="124"/>
        <v>243111.8826310318</v>
      </c>
      <c r="GB50" s="13">
        <f t="shared" si="125"/>
        <v>201408.51787064361</v>
      </c>
      <c r="GC50" s="13">
        <f t="shared" si="126"/>
        <v>198090.40485738029</v>
      </c>
      <c r="GD50" s="14">
        <f t="shared" si="127"/>
        <v>199945.89273224489</v>
      </c>
      <c r="GE50" s="84"/>
      <c r="GF50" s="12">
        <f t="shared" si="130"/>
        <v>2735501.7765586544</v>
      </c>
      <c r="GG50" s="13">
        <f t="shared" si="130"/>
        <v>3079366.3863927471</v>
      </c>
      <c r="GH50" s="14">
        <f t="shared" si="130"/>
        <v>3190885.3120606886</v>
      </c>
      <c r="GI50" s="6">
        <f t="shared" si="131"/>
        <v>1</v>
      </c>
      <c r="GJ50" s="12">
        <f t="shared" si="132"/>
        <v>0</v>
      </c>
      <c r="GK50" s="13">
        <f t="shared" si="133"/>
        <v>0</v>
      </c>
      <c r="GL50" s="14">
        <f t="shared" si="134"/>
        <v>0</v>
      </c>
      <c r="GM50" s="84"/>
      <c r="GN50" s="66">
        <f t="shared" si="135"/>
        <v>0</v>
      </c>
      <c r="GO50" s="84"/>
      <c r="GP50" s="63" t="str" cm="1">
        <f t="array" ref="GP50">INDEX($GF$4:$GH$4,1,GI50)</f>
        <v>Sample 1</v>
      </c>
      <c r="GQ50" s="12">
        <f t="shared" si="142"/>
        <v>126738.64233856701</v>
      </c>
      <c r="GR50" s="13">
        <f t="shared" si="142"/>
        <v>133301.74526712901</v>
      </c>
      <c r="GS50" s="14">
        <f t="shared" si="142"/>
        <v>136104.8101828357</v>
      </c>
      <c r="GT50" s="12">
        <f t="shared" si="143"/>
        <v>165268.3840148751</v>
      </c>
      <c r="GU50" s="13">
        <f t="shared" si="143"/>
        <v>169720.74331259189</v>
      </c>
      <c r="GV50" s="14">
        <f t="shared" si="143"/>
        <v>176079.26525555251</v>
      </c>
      <c r="GW50" s="12">
        <f t="shared" si="144"/>
        <v>198090.40485738029</v>
      </c>
      <c r="GX50" s="13">
        <f t="shared" si="144"/>
        <v>199945.89273224489</v>
      </c>
      <c r="GY50" s="14">
        <f t="shared" si="144"/>
        <v>201408.51787064361</v>
      </c>
      <c r="GZ50" s="84" t="str">
        <f t="shared" si="128"/>
        <v>Sample 1</v>
      </c>
      <c r="HA50" s="12">
        <f t="shared" si="139"/>
        <v>0</v>
      </c>
      <c r="HB50" s="13">
        <f t="shared" si="139"/>
        <v>0</v>
      </c>
      <c r="HC50" s="14">
        <f t="shared" si="139"/>
        <v>0</v>
      </c>
      <c r="HD50" s="6">
        <f t="shared" si="140"/>
        <v>0</v>
      </c>
      <c r="HE50" s="84" t="str">
        <f t="shared" si="141"/>
        <v>Ok</v>
      </c>
    </row>
    <row r="51" spans="2:213" hidden="1" x14ac:dyDescent="0.3">
      <c r="B51" s="84" t="s">
        <v>389</v>
      </c>
      <c r="C51" s="12">
        <f>SUMIFS(Inyecciones!$E$2:$E$14185,Inyecciones!$A$2:$A$14185,Balance!C$4,Inyecciones!$B$2:$B$14185,Balance!$B51,Inyecciones!$C$2:$C$14185,Balance!C$5)</f>
        <v>1570.749139687427</v>
      </c>
      <c r="D51" s="13">
        <f>SUMIFS(Inyecciones!$E$2:$E$14185,Inyecciones!$A$2:$A$14185,Balance!D$4,Inyecciones!$B$2:$B$14185,Balance!$B51,Inyecciones!$C$2:$C$14185,Balance!D$5)</f>
        <v>1530.01754648412</v>
      </c>
      <c r="E51" s="13">
        <f>SUMIFS(Inyecciones!$E$2:$E$14185,Inyecciones!$A$2:$A$14185,Balance!E$4,Inyecciones!$B$2:$B$14185,Balance!$B51,Inyecciones!$C$2:$C$14185,Balance!E$5)</f>
        <v>1839.3911843746359</v>
      </c>
      <c r="F51" s="13">
        <f>SUMIFS(Inyecciones!$E$2:$E$14185,Inyecciones!$A$2:$A$14185,Balance!F$4,Inyecciones!$B$2:$B$14185,Balance!$B51,Inyecciones!$C$2:$C$14185,Balance!F$5)</f>
        <v>1260.9003840651339</v>
      </c>
      <c r="G51" s="13">
        <f>SUMIFS(Inyecciones!$E$2:$E$14185,Inyecciones!$A$2:$A$14185,Balance!G$4,Inyecciones!$B$2:$B$14185,Balance!$B51,Inyecciones!$C$2:$C$14185,Balance!G$5)</f>
        <v>1058.0512222561681</v>
      </c>
      <c r="H51" s="13">
        <f>SUMIFS(Inyecciones!$E$2:$E$14185,Inyecciones!$A$2:$A$14185,Balance!H$4,Inyecciones!$B$2:$B$14185,Balance!$B51,Inyecciones!$C$2:$C$14185,Balance!H$5)</f>
        <v>783.15460411072615</v>
      </c>
      <c r="I51" s="13">
        <f>SUMIFS(Inyecciones!$E$2:$E$14185,Inyecciones!$A$2:$A$14185,Balance!I$4,Inyecciones!$B$2:$B$14185,Balance!$B51,Inyecciones!$C$2:$C$14185,Balance!I$5)</f>
        <v>373.83577269050647</v>
      </c>
      <c r="J51" s="13">
        <f>SUMIFS(Inyecciones!$E$2:$E$14185,Inyecciones!$A$2:$A$14185,Balance!J$4,Inyecciones!$B$2:$B$14185,Balance!$B51,Inyecciones!$C$2:$C$14185,Balance!J$5)</f>
        <v>112.63798910173369</v>
      </c>
      <c r="K51" s="13">
        <f>SUMIFS(Inyecciones!$E$2:$E$14185,Inyecciones!$A$2:$A$14185,Balance!K$4,Inyecciones!$B$2:$B$14185,Balance!$B51,Inyecciones!$C$2:$C$14185,Balance!K$5)</f>
        <v>107.3222032956475</v>
      </c>
      <c r="L51" s="13">
        <f>SUMIFS(Inyecciones!$E$2:$E$14185,Inyecciones!$A$2:$A$14185,Balance!L$4,Inyecciones!$B$2:$B$14185,Balance!$B51,Inyecciones!$C$2:$C$14185,Balance!L$5)</f>
        <v>27.19788956321511</v>
      </c>
      <c r="M51" s="13">
        <f>SUMIFS(Inyecciones!$E$2:$E$14185,Inyecciones!$A$2:$A$14185,Balance!M$4,Inyecciones!$B$2:$B$14185,Balance!$B51,Inyecciones!$C$2:$C$14185,Balance!M$5)</f>
        <v>69.511355157362615</v>
      </c>
      <c r="N51" s="14">
        <f>SUMIFS(Inyecciones!$E$2:$E$14185,Inyecciones!$A$2:$A$14185,Balance!N$4,Inyecciones!$B$2:$B$14185,Balance!$B51,Inyecciones!$C$2:$C$14185,Balance!N$5)</f>
        <v>105.9031490308615</v>
      </c>
      <c r="O51" s="12">
        <f>SUMIFS(Inyecciones!$E$2:$E$14185,Inyecciones!$A$2:$A$14185,Balance!O$4,Inyecciones!$B$2:$B$14185,Balance!$B51,Inyecciones!$C$2:$C$14185,Balance!O$5)</f>
        <v>1574.546502537675</v>
      </c>
      <c r="P51" s="13">
        <f>SUMIFS(Inyecciones!$E$2:$E$14185,Inyecciones!$A$2:$A$14185,Balance!P$4,Inyecciones!$B$2:$B$14185,Balance!$B51,Inyecciones!$C$2:$C$14185,Balance!P$5)</f>
        <v>1539.1155055367039</v>
      </c>
      <c r="Q51" s="13">
        <f>SUMIFS(Inyecciones!$E$2:$E$14185,Inyecciones!$A$2:$A$14185,Balance!Q$4,Inyecciones!$B$2:$B$14185,Balance!$B51,Inyecciones!$C$2:$C$14185,Balance!Q$5)</f>
        <v>1843.688314135248</v>
      </c>
      <c r="R51" s="13">
        <f>SUMIFS(Inyecciones!$E$2:$E$14185,Inyecciones!$A$2:$A$14185,Balance!R$4,Inyecciones!$B$2:$B$14185,Balance!$B51,Inyecciones!$C$2:$C$14185,Balance!R$5)</f>
        <v>1261.491077105871</v>
      </c>
      <c r="S51" s="13">
        <f>SUMIFS(Inyecciones!$E$2:$E$14185,Inyecciones!$A$2:$A$14185,Balance!S$4,Inyecciones!$B$2:$B$14185,Balance!$B51,Inyecciones!$C$2:$C$14185,Balance!S$5)</f>
        <v>1050.275834625307</v>
      </c>
      <c r="T51" s="13">
        <f>SUMIFS(Inyecciones!$E$2:$E$14185,Inyecciones!$A$2:$A$14185,Balance!T$4,Inyecciones!$B$2:$B$14185,Balance!$B51,Inyecciones!$C$2:$C$14185,Balance!T$5)</f>
        <v>788.30986203183625</v>
      </c>
      <c r="U51" s="13">
        <f>SUMIFS(Inyecciones!$E$2:$E$14185,Inyecciones!$A$2:$A$14185,Balance!U$4,Inyecciones!$B$2:$B$14185,Balance!$B51,Inyecciones!$C$2:$C$14185,Balance!U$5)</f>
        <v>399.74881727509279</v>
      </c>
      <c r="V51" s="13">
        <f>SUMIFS(Inyecciones!$E$2:$E$14185,Inyecciones!$A$2:$A$14185,Balance!V$4,Inyecciones!$B$2:$B$14185,Balance!$B51,Inyecciones!$C$2:$C$14185,Balance!V$5)</f>
        <v>111.0519701449324</v>
      </c>
      <c r="W51" s="13">
        <f>SUMIFS(Inyecciones!$E$2:$E$14185,Inyecciones!$A$2:$A$14185,Balance!W$4,Inyecciones!$B$2:$B$14185,Balance!$B51,Inyecciones!$C$2:$C$14185,Balance!W$5)</f>
        <v>95.147684566501411</v>
      </c>
      <c r="X51" s="13">
        <f>SUMIFS(Inyecciones!$E$2:$E$14185,Inyecciones!$A$2:$A$14185,Balance!X$4,Inyecciones!$B$2:$B$14185,Balance!$B51,Inyecciones!$C$2:$C$14185,Balance!X$5)</f>
        <v>33.057913159797742</v>
      </c>
      <c r="Y51" s="13">
        <f>SUMIFS(Inyecciones!$E$2:$E$14185,Inyecciones!$A$2:$A$14185,Balance!Y$4,Inyecciones!$B$2:$B$14185,Balance!$B51,Inyecciones!$C$2:$C$14185,Balance!Y$5)</f>
        <v>80.119887618866557</v>
      </c>
      <c r="Z51" s="14">
        <f>SUMIFS(Inyecciones!$E$2:$E$14185,Inyecciones!$A$2:$A$14185,Balance!Z$4,Inyecciones!$B$2:$B$14185,Balance!$B51,Inyecciones!$C$2:$C$14185,Balance!Z$5)</f>
        <v>122.93185995959669</v>
      </c>
      <c r="AA51" s="12">
        <f>SUMIFS(Inyecciones!$E$2:$E$14185,Inyecciones!$A$2:$A$14185,Balance!AA$4,Inyecciones!$B$2:$B$14185,Balance!$B51,Inyecciones!$C$2:$C$14185,Balance!AA$5)</f>
        <v>1574.420020487607</v>
      </c>
      <c r="AB51" s="13">
        <f>SUMIFS(Inyecciones!$E$2:$E$14185,Inyecciones!$A$2:$A$14185,Balance!AB$4,Inyecciones!$B$2:$B$14185,Balance!$B51,Inyecciones!$C$2:$C$14185,Balance!AB$5)</f>
        <v>1533.865087865141</v>
      </c>
      <c r="AC51" s="13">
        <f>SUMIFS(Inyecciones!$E$2:$E$14185,Inyecciones!$A$2:$A$14185,Balance!AC$4,Inyecciones!$B$2:$B$14185,Balance!$B51,Inyecciones!$C$2:$C$14185,Balance!AC$5)</f>
        <v>1839.766042208817</v>
      </c>
      <c r="AD51" s="13">
        <f>SUMIFS(Inyecciones!$E$2:$E$14185,Inyecciones!$A$2:$A$14185,Balance!AD$4,Inyecciones!$B$2:$B$14185,Balance!$B51,Inyecciones!$C$2:$C$14185,Balance!AD$5)</f>
        <v>1258.206924080006</v>
      </c>
      <c r="AE51" s="13">
        <f>SUMIFS(Inyecciones!$E$2:$E$14185,Inyecciones!$A$2:$A$14185,Balance!AE$4,Inyecciones!$B$2:$B$14185,Balance!$B51,Inyecciones!$C$2:$C$14185,Balance!AE$5)</f>
        <v>1062.6329221026531</v>
      </c>
      <c r="AF51" s="13">
        <f>SUMIFS(Inyecciones!$E$2:$E$14185,Inyecciones!$A$2:$A$14185,Balance!AF$4,Inyecciones!$B$2:$B$14185,Balance!$B51,Inyecciones!$C$2:$C$14185,Balance!AF$5)</f>
        <v>824.49836028831294</v>
      </c>
      <c r="AG51" s="13">
        <f>SUMIFS(Inyecciones!$E$2:$E$14185,Inyecciones!$A$2:$A$14185,Balance!AG$4,Inyecciones!$B$2:$B$14185,Balance!$B51,Inyecciones!$C$2:$C$14185,Balance!AG$5)</f>
        <v>416.24862620820147</v>
      </c>
      <c r="AH51" s="13">
        <f>SUMIFS(Inyecciones!$E$2:$E$14185,Inyecciones!$A$2:$A$14185,Balance!AH$4,Inyecciones!$B$2:$B$14185,Balance!$B51,Inyecciones!$C$2:$C$14185,Balance!AH$5)</f>
        <v>123.63429762218431</v>
      </c>
      <c r="AI51" s="13">
        <f>SUMIFS(Inyecciones!$E$2:$E$14185,Inyecciones!$A$2:$A$14185,Balance!AI$4,Inyecciones!$B$2:$B$14185,Balance!$B51,Inyecciones!$C$2:$C$14185,Balance!AI$5)</f>
        <v>110.4735621441304</v>
      </c>
      <c r="AJ51" s="13">
        <f>SUMIFS(Inyecciones!$E$2:$E$14185,Inyecciones!$A$2:$A$14185,Balance!AJ$4,Inyecciones!$B$2:$B$14185,Balance!$B51,Inyecciones!$C$2:$C$14185,Balance!AJ$5)</f>
        <v>45.805430334335753</v>
      </c>
      <c r="AK51" s="13">
        <f>SUMIFS(Inyecciones!$E$2:$E$14185,Inyecciones!$A$2:$A$14185,Balance!AK$4,Inyecciones!$B$2:$B$14185,Balance!$B51,Inyecciones!$C$2:$C$14185,Balance!AK$5)</f>
        <v>88.942390914187385</v>
      </c>
      <c r="AL51" s="14">
        <f>SUMIFS(Inyecciones!$E$2:$E$14185,Inyecciones!$A$2:$A$14185,Balance!AL$4,Inyecciones!$B$2:$B$14185,Balance!$B51,Inyecciones!$C$2:$C$14185,Balance!AL$5)</f>
        <v>138.3063663701918</v>
      </c>
      <c r="AM51" s="13"/>
      <c r="AN51" s="12">
        <f>SUMIFS('Retiro Mensual'!$E$2:$E$2629,'Retiro Mensual'!$A$2:$A$2629,AN$4,'Retiro Mensual'!$B$2:$B$2629,$B51,'Retiro Mensual'!$C$2:$C$2629,AN$5)</f>
        <v>0</v>
      </c>
      <c r="AO51" s="13">
        <f>SUMIFS('Retiro Mensual'!$E$2:$E$2629,'Retiro Mensual'!$A$2:$A$2629,AO$4,'Retiro Mensual'!$B$2:$B$2629,$B51,'Retiro Mensual'!$C$2:$C$2629,AO$5)</f>
        <v>0</v>
      </c>
      <c r="AP51" s="13">
        <f>SUMIFS('Retiro Mensual'!$E$2:$E$2629,'Retiro Mensual'!$A$2:$A$2629,AP$4,'Retiro Mensual'!$B$2:$B$2629,$B51,'Retiro Mensual'!$C$2:$C$2629,AP$5)</f>
        <v>0</v>
      </c>
      <c r="AQ51" s="13">
        <f>SUMIFS('Retiro Mensual'!$E$2:$E$2629,'Retiro Mensual'!$A$2:$A$2629,AQ$4,'Retiro Mensual'!$B$2:$B$2629,$B51,'Retiro Mensual'!$C$2:$C$2629,AQ$5)</f>
        <v>0</v>
      </c>
      <c r="AR51" s="13">
        <f>SUMIFS('Retiro Mensual'!$E$2:$E$2629,'Retiro Mensual'!$A$2:$A$2629,AR$4,'Retiro Mensual'!$B$2:$B$2629,$B51,'Retiro Mensual'!$C$2:$C$2629,AR$5)</f>
        <v>0</v>
      </c>
      <c r="AS51" s="13">
        <f>SUMIFS('Retiro Mensual'!$E$2:$E$2629,'Retiro Mensual'!$A$2:$A$2629,AS$4,'Retiro Mensual'!$B$2:$B$2629,$B51,'Retiro Mensual'!$C$2:$C$2629,AS$5)</f>
        <v>0</v>
      </c>
      <c r="AT51" s="13">
        <f>SUMIFS('Retiro Mensual'!$E$2:$E$2629,'Retiro Mensual'!$A$2:$A$2629,AT$4,'Retiro Mensual'!$B$2:$B$2629,$B51,'Retiro Mensual'!$C$2:$C$2629,AT$5)</f>
        <v>0</v>
      </c>
      <c r="AU51" s="13">
        <f>SUMIFS('Retiro Mensual'!$E$2:$E$2629,'Retiro Mensual'!$A$2:$A$2629,AU$4,'Retiro Mensual'!$B$2:$B$2629,$B51,'Retiro Mensual'!$C$2:$C$2629,AU$5)</f>
        <v>0</v>
      </c>
      <c r="AV51" s="13">
        <f>SUMIFS('Retiro Mensual'!$E$2:$E$2629,'Retiro Mensual'!$A$2:$A$2629,AV$4,'Retiro Mensual'!$B$2:$B$2629,$B51,'Retiro Mensual'!$C$2:$C$2629,AV$5)</f>
        <v>0</v>
      </c>
      <c r="AW51" s="13">
        <f>SUMIFS('Retiro Mensual'!$E$2:$E$2629,'Retiro Mensual'!$A$2:$A$2629,AW$4,'Retiro Mensual'!$B$2:$B$2629,$B51,'Retiro Mensual'!$C$2:$C$2629,AW$5)</f>
        <v>0</v>
      </c>
      <c r="AX51" s="13">
        <f>SUMIFS('Retiro Mensual'!$E$2:$E$2629,'Retiro Mensual'!$A$2:$A$2629,AX$4,'Retiro Mensual'!$B$2:$B$2629,$B51,'Retiro Mensual'!$C$2:$C$2629,AX$5)</f>
        <v>0</v>
      </c>
      <c r="AY51" s="14">
        <f>SUMIFS('Retiro Mensual'!$E$2:$E$2629,'Retiro Mensual'!$A$2:$A$2629,AY$4,'Retiro Mensual'!$B$2:$B$2629,$B51,'Retiro Mensual'!$C$2:$C$2629,AY$5)</f>
        <v>0</v>
      </c>
      <c r="AZ51" s="12">
        <f>SUMIFS('Retiro Mensual'!$E$2:$E$2629,'Retiro Mensual'!$A$2:$A$2629,AZ$4,'Retiro Mensual'!$B$2:$B$2629,$B51,'Retiro Mensual'!$C$2:$C$2629,AZ$5)</f>
        <v>0</v>
      </c>
      <c r="BA51" s="13">
        <f>SUMIFS('Retiro Mensual'!$E$2:$E$2629,'Retiro Mensual'!$A$2:$A$2629,BA$4,'Retiro Mensual'!$B$2:$B$2629,$B51,'Retiro Mensual'!$C$2:$C$2629,BA$5)</f>
        <v>0</v>
      </c>
      <c r="BB51" s="13">
        <f>SUMIFS('Retiro Mensual'!$E$2:$E$2629,'Retiro Mensual'!$A$2:$A$2629,BB$4,'Retiro Mensual'!$B$2:$B$2629,$B51,'Retiro Mensual'!$C$2:$C$2629,BB$5)</f>
        <v>0</v>
      </c>
      <c r="BC51" s="13">
        <f>SUMIFS('Retiro Mensual'!$E$2:$E$2629,'Retiro Mensual'!$A$2:$A$2629,BC$4,'Retiro Mensual'!$B$2:$B$2629,$B51,'Retiro Mensual'!$C$2:$C$2629,BC$5)</f>
        <v>0</v>
      </c>
      <c r="BD51" s="13">
        <f>SUMIFS('Retiro Mensual'!$E$2:$E$2629,'Retiro Mensual'!$A$2:$A$2629,BD$4,'Retiro Mensual'!$B$2:$B$2629,$B51,'Retiro Mensual'!$C$2:$C$2629,BD$5)</f>
        <v>0</v>
      </c>
      <c r="BE51" s="13">
        <f>SUMIFS('Retiro Mensual'!$E$2:$E$2629,'Retiro Mensual'!$A$2:$A$2629,BE$4,'Retiro Mensual'!$B$2:$B$2629,$B51,'Retiro Mensual'!$C$2:$C$2629,BE$5)</f>
        <v>0</v>
      </c>
      <c r="BF51" s="13">
        <f>SUMIFS('Retiro Mensual'!$E$2:$E$2629,'Retiro Mensual'!$A$2:$A$2629,BF$4,'Retiro Mensual'!$B$2:$B$2629,$B51,'Retiro Mensual'!$C$2:$C$2629,BF$5)</f>
        <v>0</v>
      </c>
      <c r="BG51" s="13">
        <f>SUMIFS('Retiro Mensual'!$E$2:$E$2629,'Retiro Mensual'!$A$2:$A$2629,BG$4,'Retiro Mensual'!$B$2:$B$2629,$B51,'Retiro Mensual'!$C$2:$C$2629,BG$5)</f>
        <v>0</v>
      </c>
      <c r="BH51" s="13">
        <f>SUMIFS('Retiro Mensual'!$E$2:$E$2629,'Retiro Mensual'!$A$2:$A$2629,BH$4,'Retiro Mensual'!$B$2:$B$2629,$B51,'Retiro Mensual'!$C$2:$C$2629,BH$5)</f>
        <v>0</v>
      </c>
      <c r="BI51" s="13">
        <f>SUMIFS('Retiro Mensual'!$E$2:$E$2629,'Retiro Mensual'!$A$2:$A$2629,BI$4,'Retiro Mensual'!$B$2:$B$2629,$B51,'Retiro Mensual'!$C$2:$C$2629,BI$5)</f>
        <v>0</v>
      </c>
      <c r="BJ51" s="13">
        <f>SUMIFS('Retiro Mensual'!$E$2:$E$2629,'Retiro Mensual'!$A$2:$A$2629,BJ$4,'Retiro Mensual'!$B$2:$B$2629,$B51,'Retiro Mensual'!$C$2:$C$2629,BJ$5)</f>
        <v>0</v>
      </c>
      <c r="BK51" s="14">
        <f>SUMIFS('Retiro Mensual'!$E$2:$E$2629,'Retiro Mensual'!$A$2:$A$2629,BK$4,'Retiro Mensual'!$B$2:$B$2629,$B51,'Retiro Mensual'!$C$2:$C$2629,BK$5)</f>
        <v>0</v>
      </c>
      <c r="BL51" s="12">
        <f>SUMIFS('Retiro Mensual'!$E$2:$E$2629,'Retiro Mensual'!$A$2:$A$2629,BL$4,'Retiro Mensual'!$B$2:$B$2629,$B51,'Retiro Mensual'!$C$2:$C$2629,BL$5)</f>
        <v>0</v>
      </c>
      <c r="BM51" s="13">
        <f>SUMIFS('Retiro Mensual'!$E$2:$E$2629,'Retiro Mensual'!$A$2:$A$2629,BM$4,'Retiro Mensual'!$B$2:$B$2629,$B51,'Retiro Mensual'!$C$2:$C$2629,BM$5)</f>
        <v>0</v>
      </c>
      <c r="BN51" s="13">
        <f>SUMIFS('Retiro Mensual'!$E$2:$E$2629,'Retiro Mensual'!$A$2:$A$2629,BN$4,'Retiro Mensual'!$B$2:$B$2629,$B51,'Retiro Mensual'!$C$2:$C$2629,BN$5)</f>
        <v>0</v>
      </c>
      <c r="BO51" s="13">
        <f>SUMIFS('Retiro Mensual'!$E$2:$E$2629,'Retiro Mensual'!$A$2:$A$2629,BO$4,'Retiro Mensual'!$B$2:$B$2629,$B51,'Retiro Mensual'!$C$2:$C$2629,BO$5)</f>
        <v>0</v>
      </c>
      <c r="BP51" s="13">
        <f>SUMIFS('Retiro Mensual'!$E$2:$E$2629,'Retiro Mensual'!$A$2:$A$2629,BP$4,'Retiro Mensual'!$B$2:$B$2629,$B51,'Retiro Mensual'!$C$2:$C$2629,BP$5)</f>
        <v>0</v>
      </c>
      <c r="BQ51" s="13">
        <f>SUMIFS('Retiro Mensual'!$E$2:$E$2629,'Retiro Mensual'!$A$2:$A$2629,BQ$4,'Retiro Mensual'!$B$2:$B$2629,$B51,'Retiro Mensual'!$C$2:$C$2629,BQ$5)</f>
        <v>0</v>
      </c>
      <c r="BR51" s="13">
        <f>SUMIFS('Retiro Mensual'!$E$2:$E$2629,'Retiro Mensual'!$A$2:$A$2629,BR$4,'Retiro Mensual'!$B$2:$B$2629,$B51,'Retiro Mensual'!$C$2:$C$2629,BR$5)</f>
        <v>0</v>
      </c>
      <c r="BS51" s="13">
        <f>SUMIFS('Retiro Mensual'!$E$2:$E$2629,'Retiro Mensual'!$A$2:$A$2629,BS$4,'Retiro Mensual'!$B$2:$B$2629,$B51,'Retiro Mensual'!$C$2:$C$2629,BS$5)</f>
        <v>0</v>
      </c>
      <c r="BT51" s="13">
        <f>SUMIFS('Retiro Mensual'!$E$2:$E$2629,'Retiro Mensual'!$A$2:$A$2629,BT$4,'Retiro Mensual'!$B$2:$B$2629,$B51,'Retiro Mensual'!$C$2:$C$2629,BT$5)</f>
        <v>0</v>
      </c>
      <c r="BU51" s="13">
        <f>SUMIFS('Retiro Mensual'!$E$2:$E$2629,'Retiro Mensual'!$A$2:$A$2629,BU$4,'Retiro Mensual'!$B$2:$B$2629,$B51,'Retiro Mensual'!$C$2:$C$2629,BU$5)</f>
        <v>0</v>
      </c>
      <c r="BV51" s="13">
        <f>SUMIFS('Retiro Mensual'!$E$2:$E$2629,'Retiro Mensual'!$A$2:$A$2629,BV$4,'Retiro Mensual'!$B$2:$B$2629,$B51,'Retiro Mensual'!$C$2:$C$2629,BV$5)</f>
        <v>0</v>
      </c>
      <c r="BW51" s="14">
        <f>SUMIFS('Retiro Mensual'!$E$2:$E$2629,'Retiro Mensual'!$A$2:$A$2629,BW$4,'Retiro Mensual'!$B$2:$B$2629,$B51,'Retiro Mensual'!$C$2:$C$2629,BW$5)</f>
        <v>0</v>
      </c>
      <c r="BX51" s="13"/>
      <c r="BY51" s="12">
        <f>SUMIFS('Compra Ventas'!$E$2:$E$2700,'Compra Ventas'!$A$2:$A$2700,BY$4,'Compra Ventas'!$B$2:$B$2700,$B51,'Compra Ventas'!$C$2:$C$2700,BY$5)</f>
        <v>0</v>
      </c>
      <c r="BZ51" s="13">
        <f>SUMIFS('Compra Ventas'!$E$2:$E$2700,'Compra Ventas'!$A$2:$A$2700,BZ$4,'Compra Ventas'!$B$2:$B$2700,$B51,'Compra Ventas'!$C$2:$C$2700,BZ$5)</f>
        <v>0</v>
      </c>
      <c r="CA51" s="13">
        <f>SUMIFS('Compra Ventas'!$E$2:$E$2700,'Compra Ventas'!$A$2:$A$2700,CA$4,'Compra Ventas'!$B$2:$B$2700,$B51,'Compra Ventas'!$C$2:$C$2700,CA$5)</f>
        <v>0</v>
      </c>
      <c r="CB51" s="13">
        <f>SUMIFS('Compra Ventas'!$E$2:$E$2700,'Compra Ventas'!$A$2:$A$2700,CB$4,'Compra Ventas'!$B$2:$B$2700,$B51,'Compra Ventas'!$C$2:$C$2700,CB$5)</f>
        <v>0</v>
      </c>
      <c r="CC51" s="13">
        <f>SUMIFS('Compra Ventas'!$E$2:$E$2700,'Compra Ventas'!$A$2:$A$2700,CC$4,'Compra Ventas'!$B$2:$B$2700,$B51,'Compra Ventas'!$C$2:$C$2700,CC$5)</f>
        <v>0</v>
      </c>
      <c r="CD51" s="13">
        <f>SUMIFS('Compra Ventas'!$E$2:$E$2700,'Compra Ventas'!$A$2:$A$2700,CD$4,'Compra Ventas'!$B$2:$B$2700,$B51,'Compra Ventas'!$C$2:$C$2700,CD$5)</f>
        <v>0</v>
      </c>
      <c r="CE51" s="13">
        <f>SUMIFS('Compra Ventas'!$E$2:$E$2700,'Compra Ventas'!$A$2:$A$2700,CE$4,'Compra Ventas'!$B$2:$B$2700,$B51,'Compra Ventas'!$C$2:$C$2700,CE$5)</f>
        <v>0</v>
      </c>
      <c r="CF51" s="13">
        <f>SUMIFS('Compra Ventas'!$E$2:$E$2700,'Compra Ventas'!$A$2:$A$2700,CF$4,'Compra Ventas'!$B$2:$B$2700,$B51,'Compra Ventas'!$C$2:$C$2700,CF$5)</f>
        <v>0</v>
      </c>
      <c r="CG51" s="13">
        <f>SUMIFS('Compra Ventas'!$E$2:$E$2700,'Compra Ventas'!$A$2:$A$2700,CG$4,'Compra Ventas'!$B$2:$B$2700,$B51,'Compra Ventas'!$C$2:$C$2700,CG$5)</f>
        <v>0</v>
      </c>
      <c r="CH51" s="13">
        <f>SUMIFS('Compra Ventas'!$E$2:$E$2700,'Compra Ventas'!$A$2:$A$2700,CH$4,'Compra Ventas'!$B$2:$B$2700,$B51,'Compra Ventas'!$C$2:$C$2700,CH$5)</f>
        <v>0</v>
      </c>
      <c r="CI51" s="13">
        <f>SUMIFS('Compra Ventas'!$E$2:$E$2700,'Compra Ventas'!$A$2:$A$2700,CI$4,'Compra Ventas'!$B$2:$B$2700,$B51,'Compra Ventas'!$C$2:$C$2700,CI$5)</f>
        <v>0</v>
      </c>
      <c r="CJ51" s="14">
        <f>SUMIFS('Compra Ventas'!$E$2:$E$2700,'Compra Ventas'!$A$2:$A$2700,CJ$4,'Compra Ventas'!$B$2:$B$2700,$B51,'Compra Ventas'!$C$2:$C$2700,CJ$5)</f>
        <v>0</v>
      </c>
      <c r="CK51" s="12">
        <f>SUMIFS('Compra Ventas'!$E$2:$E$2700,'Compra Ventas'!$A$2:$A$2700,CK$4,'Compra Ventas'!$B$2:$B$2700,$B51,'Compra Ventas'!$C$2:$C$2700,CK$5)</f>
        <v>0</v>
      </c>
      <c r="CL51" s="13">
        <f>SUMIFS('Compra Ventas'!$E$2:$E$2700,'Compra Ventas'!$A$2:$A$2700,CL$4,'Compra Ventas'!$B$2:$B$2700,$B51,'Compra Ventas'!$C$2:$C$2700,CL$5)</f>
        <v>0</v>
      </c>
      <c r="CM51" s="13">
        <f>SUMIFS('Compra Ventas'!$E$2:$E$2700,'Compra Ventas'!$A$2:$A$2700,CM$4,'Compra Ventas'!$B$2:$B$2700,$B51,'Compra Ventas'!$C$2:$C$2700,CM$5)</f>
        <v>0</v>
      </c>
      <c r="CN51" s="13">
        <f>SUMIFS('Compra Ventas'!$E$2:$E$2700,'Compra Ventas'!$A$2:$A$2700,CN$4,'Compra Ventas'!$B$2:$B$2700,$B51,'Compra Ventas'!$C$2:$C$2700,CN$5)</f>
        <v>0</v>
      </c>
      <c r="CO51" s="13">
        <f>SUMIFS('Compra Ventas'!$E$2:$E$2700,'Compra Ventas'!$A$2:$A$2700,CO$4,'Compra Ventas'!$B$2:$B$2700,$B51,'Compra Ventas'!$C$2:$C$2700,CO$5)</f>
        <v>0</v>
      </c>
      <c r="CP51" s="13">
        <f>SUMIFS('Compra Ventas'!$E$2:$E$2700,'Compra Ventas'!$A$2:$A$2700,CP$4,'Compra Ventas'!$B$2:$B$2700,$B51,'Compra Ventas'!$C$2:$C$2700,CP$5)</f>
        <v>0</v>
      </c>
      <c r="CQ51" s="13">
        <f>SUMIFS('Compra Ventas'!$E$2:$E$2700,'Compra Ventas'!$A$2:$A$2700,CQ$4,'Compra Ventas'!$B$2:$B$2700,$B51,'Compra Ventas'!$C$2:$C$2700,CQ$5)</f>
        <v>0</v>
      </c>
      <c r="CR51" s="13">
        <f>SUMIFS('Compra Ventas'!$E$2:$E$2700,'Compra Ventas'!$A$2:$A$2700,CR$4,'Compra Ventas'!$B$2:$B$2700,$B51,'Compra Ventas'!$C$2:$C$2700,CR$5)</f>
        <v>0</v>
      </c>
      <c r="CS51" s="13">
        <f>SUMIFS('Compra Ventas'!$E$2:$E$2700,'Compra Ventas'!$A$2:$A$2700,CS$4,'Compra Ventas'!$B$2:$B$2700,$B51,'Compra Ventas'!$C$2:$C$2700,CS$5)</f>
        <v>0</v>
      </c>
      <c r="CT51" s="13">
        <f>SUMIFS('Compra Ventas'!$E$2:$E$2700,'Compra Ventas'!$A$2:$A$2700,CT$4,'Compra Ventas'!$B$2:$B$2700,$B51,'Compra Ventas'!$C$2:$C$2700,CT$5)</f>
        <v>0</v>
      </c>
      <c r="CU51" s="13">
        <f>SUMIFS('Compra Ventas'!$E$2:$E$2700,'Compra Ventas'!$A$2:$A$2700,CU$4,'Compra Ventas'!$B$2:$B$2700,$B51,'Compra Ventas'!$C$2:$C$2700,CU$5)</f>
        <v>0</v>
      </c>
      <c r="CV51" s="14">
        <f>SUMIFS('Compra Ventas'!$E$2:$E$2700,'Compra Ventas'!$A$2:$A$2700,CV$4,'Compra Ventas'!$B$2:$B$2700,$B51,'Compra Ventas'!$C$2:$C$2700,CV$5)</f>
        <v>0</v>
      </c>
      <c r="CW51" s="12">
        <f>SUMIFS('Compra Ventas'!$E$2:$E$2700,'Compra Ventas'!$A$2:$A$2700,CW$4,'Compra Ventas'!$B$2:$B$2700,$B51,'Compra Ventas'!$C$2:$C$2700,CW$5)</f>
        <v>0</v>
      </c>
      <c r="CX51" s="13">
        <f>SUMIFS('Compra Ventas'!$E$2:$E$2700,'Compra Ventas'!$A$2:$A$2700,CX$4,'Compra Ventas'!$B$2:$B$2700,$B51,'Compra Ventas'!$C$2:$C$2700,CX$5)</f>
        <v>0</v>
      </c>
      <c r="CY51" s="13">
        <f>SUMIFS('Compra Ventas'!$E$2:$E$2700,'Compra Ventas'!$A$2:$A$2700,CY$4,'Compra Ventas'!$B$2:$B$2700,$B51,'Compra Ventas'!$C$2:$C$2700,CY$5)</f>
        <v>0</v>
      </c>
      <c r="CZ51" s="13">
        <f>SUMIFS('Compra Ventas'!$E$2:$E$2700,'Compra Ventas'!$A$2:$A$2700,CZ$4,'Compra Ventas'!$B$2:$B$2700,$B51,'Compra Ventas'!$C$2:$C$2700,CZ$5)</f>
        <v>0</v>
      </c>
      <c r="DA51" s="13">
        <f>SUMIFS('Compra Ventas'!$E$2:$E$2700,'Compra Ventas'!$A$2:$A$2700,DA$4,'Compra Ventas'!$B$2:$B$2700,$B51,'Compra Ventas'!$C$2:$C$2700,DA$5)</f>
        <v>0</v>
      </c>
      <c r="DB51" s="13">
        <f>SUMIFS('Compra Ventas'!$E$2:$E$2700,'Compra Ventas'!$A$2:$A$2700,DB$4,'Compra Ventas'!$B$2:$B$2700,$B51,'Compra Ventas'!$C$2:$C$2700,DB$5)</f>
        <v>0</v>
      </c>
      <c r="DC51" s="13">
        <f>SUMIFS('Compra Ventas'!$E$2:$E$2700,'Compra Ventas'!$A$2:$A$2700,DC$4,'Compra Ventas'!$B$2:$B$2700,$B51,'Compra Ventas'!$C$2:$C$2700,DC$5)</f>
        <v>0</v>
      </c>
      <c r="DD51" s="13">
        <f>SUMIFS('Compra Ventas'!$E$2:$E$2700,'Compra Ventas'!$A$2:$A$2700,DD$4,'Compra Ventas'!$B$2:$B$2700,$B51,'Compra Ventas'!$C$2:$C$2700,DD$5)</f>
        <v>0</v>
      </c>
      <c r="DE51" s="13">
        <f>SUMIFS('Compra Ventas'!$E$2:$E$2700,'Compra Ventas'!$A$2:$A$2700,DE$4,'Compra Ventas'!$B$2:$B$2700,$B51,'Compra Ventas'!$C$2:$C$2700,DE$5)</f>
        <v>0</v>
      </c>
      <c r="DF51" s="13">
        <f>SUMIFS('Compra Ventas'!$E$2:$E$2700,'Compra Ventas'!$A$2:$A$2700,DF$4,'Compra Ventas'!$B$2:$B$2700,$B51,'Compra Ventas'!$C$2:$C$2700,DF$5)</f>
        <v>0</v>
      </c>
      <c r="DG51" s="13">
        <f>SUMIFS('Compra Ventas'!$E$2:$E$2700,'Compra Ventas'!$A$2:$A$2700,DG$4,'Compra Ventas'!$B$2:$B$2700,$B51,'Compra Ventas'!$C$2:$C$2700,DG$5)</f>
        <v>0</v>
      </c>
      <c r="DH51" s="14">
        <f>SUMIFS('Compra Ventas'!$E$2:$E$2700,'Compra Ventas'!$A$2:$A$2700,DH$4,'Compra Ventas'!$B$2:$B$2700,$B51,'Compra Ventas'!$C$2:$C$2700,DH$5)</f>
        <v>0</v>
      </c>
      <c r="DI51" s="84"/>
      <c r="DJ51" s="98">
        <f>SUMIFS('Ajuste Ciclado'!D$5:D$47,'Ajuste Ciclado'!$C$5:$C$47,Balance!DJ$4,'Ajuste Ciclado'!$B$5:$B$47,Balance!$B51)</f>
        <v>0</v>
      </c>
      <c r="DK51" s="99">
        <f>SUMIFS('Ajuste Ciclado'!E$5:E$47,'Ajuste Ciclado'!$C$5:$C$47,Balance!DK$4,'Ajuste Ciclado'!$B$5:$B$47,Balance!$B51)</f>
        <v>0</v>
      </c>
      <c r="DL51" s="99">
        <f>SUMIFS('Ajuste Ciclado'!F$5:F$47,'Ajuste Ciclado'!$C$5:$C$47,Balance!DL$4,'Ajuste Ciclado'!$B$5:$B$47,Balance!$B51)</f>
        <v>0</v>
      </c>
      <c r="DM51" s="99">
        <f>SUMIFS('Ajuste Ciclado'!G$5:G$47,'Ajuste Ciclado'!$C$5:$C$47,Balance!DM$4,'Ajuste Ciclado'!$B$5:$B$47,Balance!$B51)</f>
        <v>0</v>
      </c>
      <c r="DN51" s="99">
        <f>SUMIFS('Ajuste Ciclado'!H$5:H$47,'Ajuste Ciclado'!$C$5:$C$47,Balance!DN$4,'Ajuste Ciclado'!$B$5:$B$47,Balance!$B51)</f>
        <v>0</v>
      </c>
      <c r="DO51" s="99">
        <f>SUMIFS('Ajuste Ciclado'!I$5:I$47,'Ajuste Ciclado'!$C$5:$C$47,Balance!DO$4,'Ajuste Ciclado'!$B$5:$B$47,Balance!$B51)</f>
        <v>0</v>
      </c>
      <c r="DP51" s="99">
        <f>SUMIFS('Ajuste Ciclado'!J$5:J$47,'Ajuste Ciclado'!$C$5:$C$47,Balance!DP$4,'Ajuste Ciclado'!$B$5:$B$47,Balance!$B51)</f>
        <v>0</v>
      </c>
      <c r="DQ51" s="99">
        <f>SUMIFS('Ajuste Ciclado'!K$5:K$47,'Ajuste Ciclado'!$C$5:$C$47,Balance!DQ$4,'Ajuste Ciclado'!$B$5:$B$47,Balance!$B51)</f>
        <v>0</v>
      </c>
      <c r="DR51" s="99">
        <f>SUMIFS('Ajuste Ciclado'!L$5:L$47,'Ajuste Ciclado'!$C$5:$C$47,Balance!DR$4,'Ajuste Ciclado'!$B$5:$B$47,Balance!$B51)</f>
        <v>0</v>
      </c>
      <c r="DS51" s="99">
        <f>SUMIFS('Ajuste Ciclado'!M$5:M$47,'Ajuste Ciclado'!$C$5:$C$47,Balance!DS$4,'Ajuste Ciclado'!$B$5:$B$47,Balance!$B51)</f>
        <v>0</v>
      </c>
      <c r="DT51" s="99">
        <f>SUMIFS('Ajuste Ciclado'!N$5:N$47,'Ajuste Ciclado'!$C$5:$C$47,Balance!DT$4,'Ajuste Ciclado'!$B$5:$B$47,Balance!$B51)</f>
        <v>0</v>
      </c>
      <c r="DU51" s="100">
        <f>SUMIFS('Ajuste Ciclado'!O$5:O$47,'Ajuste Ciclado'!$C$5:$C$47,Balance!DU$4,'Ajuste Ciclado'!$B$5:$B$47,Balance!$B51)</f>
        <v>0</v>
      </c>
      <c r="DV51" s="98">
        <f>SUMIFS('Ajuste Ciclado'!D$5:D$47,'Ajuste Ciclado'!$C$5:$C$47,Balance!DV$4,'Ajuste Ciclado'!$B$5:$B$47,Balance!$B51)</f>
        <v>0</v>
      </c>
      <c r="DW51" s="99">
        <f>SUMIFS('Ajuste Ciclado'!E$5:E$47,'Ajuste Ciclado'!$C$5:$C$47,Balance!DW$4,'Ajuste Ciclado'!$B$5:$B$47,Balance!$B51)</f>
        <v>0</v>
      </c>
      <c r="DX51" s="99">
        <f>SUMIFS('Ajuste Ciclado'!F$5:F$47,'Ajuste Ciclado'!$C$5:$C$47,Balance!DX$4,'Ajuste Ciclado'!$B$5:$B$47,Balance!$B51)</f>
        <v>0</v>
      </c>
      <c r="DY51" s="99">
        <f>SUMIFS('Ajuste Ciclado'!G$5:G$47,'Ajuste Ciclado'!$C$5:$C$47,Balance!DY$4,'Ajuste Ciclado'!$B$5:$B$47,Balance!$B51)</f>
        <v>0</v>
      </c>
      <c r="DZ51" s="99">
        <f>SUMIFS('Ajuste Ciclado'!H$5:H$47,'Ajuste Ciclado'!$C$5:$C$47,Balance!DZ$4,'Ajuste Ciclado'!$B$5:$B$47,Balance!$B51)</f>
        <v>0</v>
      </c>
      <c r="EA51" s="99">
        <f>SUMIFS('Ajuste Ciclado'!I$5:I$47,'Ajuste Ciclado'!$C$5:$C$47,Balance!EA$4,'Ajuste Ciclado'!$B$5:$B$47,Balance!$B51)</f>
        <v>0</v>
      </c>
      <c r="EB51" s="99">
        <f>SUMIFS('Ajuste Ciclado'!J$5:J$47,'Ajuste Ciclado'!$C$5:$C$47,Balance!EB$4,'Ajuste Ciclado'!$B$5:$B$47,Balance!$B51)</f>
        <v>0</v>
      </c>
      <c r="EC51" s="99">
        <f>SUMIFS('Ajuste Ciclado'!K$5:K$47,'Ajuste Ciclado'!$C$5:$C$47,Balance!EC$4,'Ajuste Ciclado'!$B$5:$B$47,Balance!$B51)</f>
        <v>0</v>
      </c>
      <c r="ED51" s="99">
        <f>SUMIFS('Ajuste Ciclado'!L$5:L$47,'Ajuste Ciclado'!$C$5:$C$47,Balance!ED$4,'Ajuste Ciclado'!$B$5:$B$47,Balance!$B51)</f>
        <v>0</v>
      </c>
      <c r="EE51" s="99">
        <f>SUMIFS('Ajuste Ciclado'!M$5:M$47,'Ajuste Ciclado'!$C$5:$C$47,Balance!EE$4,'Ajuste Ciclado'!$B$5:$B$47,Balance!$B51)</f>
        <v>0</v>
      </c>
      <c r="EF51" s="99">
        <f>SUMIFS('Ajuste Ciclado'!N$5:N$47,'Ajuste Ciclado'!$C$5:$C$47,Balance!EF$4,'Ajuste Ciclado'!$B$5:$B$47,Balance!$B51)</f>
        <v>0</v>
      </c>
      <c r="EG51" s="100">
        <f>SUMIFS('Ajuste Ciclado'!O$5:O$47,'Ajuste Ciclado'!$C$5:$C$47,Balance!EG$4,'Ajuste Ciclado'!$B$5:$B$47,Balance!$B51)</f>
        <v>0</v>
      </c>
      <c r="EH51" s="98">
        <f>SUMIFS('Ajuste Ciclado'!D$5:D$47,'Ajuste Ciclado'!$C$5:$C$47,Balance!EH$4,'Ajuste Ciclado'!$B$5:$B$47,Balance!$B51)</f>
        <v>0</v>
      </c>
      <c r="EI51" s="99">
        <f>SUMIFS('Ajuste Ciclado'!E$5:E$47,'Ajuste Ciclado'!$C$5:$C$47,Balance!EI$4,'Ajuste Ciclado'!$B$5:$B$47,Balance!$B51)</f>
        <v>0</v>
      </c>
      <c r="EJ51" s="99">
        <f>SUMIFS('Ajuste Ciclado'!F$5:F$47,'Ajuste Ciclado'!$C$5:$C$47,Balance!EJ$4,'Ajuste Ciclado'!$B$5:$B$47,Balance!$B51)</f>
        <v>0</v>
      </c>
      <c r="EK51" s="99">
        <f>SUMIFS('Ajuste Ciclado'!G$5:G$47,'Ajuste Ciclado'!$C$5:$C$47,Balance!EK$4,'Ajuste Ciclado'!$B$5:$B$47,Balance!$B51)</f>
        <v>0</v>
      </c>
      <c r="EL51" s="99">
        <f>SUMIFS('Ajuste Ciclado'!H$5:H$47,'Ajuste Ciclado'!$C$5:$C$47,Balance!EL$4,'Ajuste Ciclado'!$B$5:$B$47,Balance!$B51)</f>
        <v>0</v>
      </c>
      <c r="EM51" s="99">
        <f>SUMIFS('Ajuste Ciclado'!I$5:I$47,'Ajuste Ciclado'!$C$5:$C$47,Balance!EM$4,'Ajuste Ciclado'!$B$5:$B$47,Balance!$B51)</f>
        <v>0</v>
      </c>
      <c r="EN51" s="99">
        <f>SUMIFS('Ajuste Ciclado'!J$5:J$47,'Ajuste Ciclado'!$C$5:$C$47,Balance!EN$4,'Ajuste Ciclado'!$B$5:$B$47,Balance!$B51)</f>
        <v>0</v>
      </c>
      <c r="EO51" s="99">
        <f>SUMIFS('Ajuste Ciclado'!K$5:K$47,'Ajuste Ciclado'!$C$5:$C$47,Balance!EO$4,'Ajuste Ciclado'!$B$5:$B$47,Balance!$B51)</f>
        <v>0</v>
      </c>
      <c r="EP51" s="99">
        <f>SUMIFS('Ajuste Ciclado'!L$5:L$47,'Ajuste Ciclado'!$C$5:$C$47,Balance!EP$4,'Ajuste Ciclado'!$B$5:$B$47,Balance!$B51)</f>
        <v>0</v>
      </c>
      <c r="EQ51" s="99">
        <f>SUMIFS('Ajuste Ciclado'!M$5:M$47,'Ajuste Ciclado'!$C$5:$C$47,Balance!EQ$4,'Ajuste Ciclado'!$B$5:$B$47,Balance!$B51)</f>
        <v>0</v>
      </c>
      <c r="ER51" s="99">
        <f>SUMIFS('Ajuste Ciclado'!N$5:N$47,'Ajuste Ciclado'!$C$5:$C$47,Balance!ER$4,'Ajuste Ciclado'!$B$5:$B$47,Balance!$B51)</f>
        <v>0</v>
      </c>
      <c r="ES51" s="100">
        <f>SUMIFS('Ajuste Ciclado'!O$5:O$47,'Ajuste Ciclado'!$C$5:$C$47,Balance!ES$4,'Ajuste Ciclado'!$B$5:$B$47,Balance!$B51)</f>
        <v>0</v>
      </c>
      <c r="ET51" s="84"/>
      <c r="EU51" s="12">
        <f t="shared" si="129"/>
        <v>1570.749139687427</v>
      </c>
      <c r="EV51" s="13">
        <f t="shared" si="93"/>
        <v>1530.01754648412</v>
      </c>
      <c r="EW51" s="13">
        <f t="shared" si="94"/>
        <v>1839.3911843746359</v>
      </c>
      <c r="EX51" s="13">
        <f t="shared" si="95"/>
        <v>1260.9003840651339</v>
      </c>
      <c r="EY51" s="13">
        <f t="shared" si="96"/>
        <v>1058.0512222561681</v>
      </c>
      <c r="EZ51" s="13">
        <f t="shared" si="97"/>
        <v>783.15460411072615</v>
      </c>
      <c r="FA51" s="13">
        <f t="shared" si="98"/>
        <v>373.83577269050647</v>
      </c>
      <c r="FB51" s="13">
        <f t="shared" si="99"/>
        <v>112.63798910173369</v>
      </c>
      <c r="FC51" s="13">
        <f t="shared" si="100"/>
        <v>107.3222032956475</v>
      </c>
      <c r="FD51" s="13">
        <f t="shared" si="101"/>
        <v>27.19788956321511</v>
      </c>
      <c r="FE51" s="13">
        <f t="shared" si="102"/>
        <v>69.511355157362615</v>
      </c>
      <c r="FF51" s="14">
        <f t="shared" si="103"/>
        <v>105.9031490308615</v>
      </c>
      <c r="FG51" s="12">
        <f t="shared" si="104"/>
        <v>1574.546502537675</v>
      </c>
      <c r="FH51" s="13">
        <f t="shared" si="105"/>
        <v>1539.1155055367039</v>
      </c>
      <c r="FI51" s="13">
        <f t="shared" si="106"/>
        <v>1843.688314135248</v>
      </c>
      <c r="FJ51" s="13">
        <f t="shared" si="107"/>
        <v>1261.491077105871</v>
      </c>
      <c r="FK51" s="13">
        <f t="shared" si="108"/>
        <v>1050.275834625307</v>
      </c>
      <c r="FL51" s="13">
        <f t="shared" si="109"/>
        <v>788.30986203183625</v>
      </c>
      <c r="FM51" s="13">
        <f t="shared" si="110"/>
        <v>399.74881727509279</v>
      </c>
      <c r="FN51" s="13">
        <f t="shared" si="111"/>
        <v>111.0519701449324</v>
      </c>
      <c r="FO51" s="13">
        <f t="shared" si="112"/>
        <v>95.147684566501411</v>
      </c>
      <c r="FP51" s="13">
        <f t="shared" si="113"/>
        <v>33.057913159797742</v>
      </c>
      <c r="FQ51" s="13">
        <f t="shared" si="114"/>
        <v>80.119887618866557</v>
      </c>
      <c r="FR51" s="14">
        <f t="shared" si="115"/>
        <v>122.93185995959669</v>
      </c>
      <c r="FS51" s="12">
        <f t="shared" si="116"/>
        <v>1574.420020487607</v>
      </c>
      <c r="FT51" s="13">
        <f t="shared" si="117"/>
        <v>1533.865087865141</v>
      </c>
      <c r="FU51" s="13">
        <f t="shared" si="118"/>
        <v>1839.766042208817</v>
      </c>
      <c r="FV51" s="13">
        <f t="shared" si="119"/>
        <v>1258.206924080006</v>
      </c>
      <c r="FW51" s="13">
        <f t="shared" si="120"/>
        <v>1062.6329221026531</v>
      </c>
      <c r="FX51" s="13">
        <f t="shared" si="121"/>
        <v>824.49836028831294</v>
      </c>
      <c r="FY51" s="13">
        <f t="shared" si="122"/>
        <v>416.24862620820147</v>
      </c>
      <c r="FZ51" s="13">
        <f t="shared" si="123"/>
        <v>123.63429762218431</v>
      </c>
      <c r="GA51" s="13">
        <f t="shared" si="124"/>
        <v>110.4735621441304</v>
      </c>
      <c r="GB51" s="13">
        <f t="shared" si="125"/>
        <v>45.805430334335753</v>
      </c>
      <c r="GC51" s="13">
        <f t="shared" si="126"/>
        <v>88.942390914187385</v>
      </c>
      <c r="GD51" s="14">
        <f t="shared" si="127"/>
        <v>138.3063663701918</v>
      </c>
      <c r="GE51" s="84"/>
      <c r="GF51" s="12">
        <f t="shared" si="130"/>
        <v>8838.6724398175375</v>
      </c>
      <c r="GG51" s="13">
        <f t="shared" si="130"/>
        <v>8899.4852286974292</v>
      </c>
      <c r="GH51" s="14">
        <f t="shared" si="130"/>
        <v>9016.8000306257709</v>
      </c>
      <c r="GI51" s="6">
        <f t="shared" si="131"/>
        <v>1</v>
      </c>
      <c r="GJ51" s="12">
        <f t="shared" si="132"/>
        <v>0</v>
      </c>
      <c r="GK51" s="13">
        <f t="shared" si="133"/>
        <v>0</v>
      </c>
      <c r="GL51" s="14">
        <f t="shared" si="134"/>
        <v>0</v>
      </c>
      <c r="GM51" s="84"/>
      <c r="GN51" s="66">
        <f t="shared" si="135"/>
        <v>0</v>
      </c>
      <c r="GO51" s="84"/>
      <c r="GP51" s="63" t="str" cm="1">
        <f t="array" ref="GP51">INDEX($GF$4:$GH$4,1,GI51)</f>
        <v>Sample 1</v>
      </c>
      <c r="GQ51" s="12">
        <f t="shared" si="142"/>
        <v>27.19788956321511</v>
      </c>
      <c r="GR51" s="13">
        <f t="shared" si="142"/>
        <v>69.511355157362615</v>
      </c>
      <c r="GS51" s="14">
        <f t="shared" si="142"/>
        <v>105.9031490308615</v>
      </c>
      <c r="GT51" s="12">
        <f t="shared" si="143"/>
        <v>33.057913159797742</v>
      </c>
      <c r="GU51" s="13">
        <f t="shared" si="143"/>
        <v>80.119887618866557</v>
      </c>
      <c r="GV51" s="14">
        <f t="shared" si="143"/>
        <v>95.147684566501411</v>
      </c>
      <c r="GW51" s="12">
        <f t="shared" si="144"/>
        <v>45.805430334335753</v>
      </c>
      <c r="GX51" s="13">
        <f t="shared" si="144"/>
        <v>88.942390914187385</v>
      </c>
      <c r="GY51" s="14">
        <f t="shared" si="144"/>
        <v>110.4735621441304</v>
      </c>
      <c r="GZ51" s="84" t="str">
        <f t="shared" si="128"/>
        <v>Sample 1</v>
      </c>
      <c r="HA51" s="12">
        <f t="shared" si="139"/>
        <v>0</v>
      </c>
      <c r="HB51" s="13">
        <f t="shared" si="139"/>
        <v>0</v>
      </c>
      <c r="HC51" s="14">
        <f t="shared" si="139"/>
        <v>0</v>
      </c>
      <c r="HD51" s="6">
        <f t="shared" si="140"/>
        <v>0</v>
      </c>
      <c r="HE51" s="84" t="str">
        <f t="shared" si="141"/>
        <v>Ok</v>
      </c>
    </row>
    <row r="52" spans="2:213" hidden="1" x14ac:dyDescent="0.3">
      <c r="B52" s="84" t="s">
        <v>18</v>
      </c>
      <c r="C52" s="12">
        <f>SUMIFS(Inyecciones!$E$2:$E$14185,Inyecciones!$A$2:$A$14185,Balance!C$4,Inyecciones!$B$2:$B$14185,Balance!$B52,Inyecciones!$C$2:$C$14185,Balance!C$5)</f>
        <v>822225.43617330852</v>
      </c>
      <c r="D52" s="13">
        <f>SUMIFS(Inyecciones!$E$2:$E$14185,Inyecciones!$A$2:$A$14185,Balance!D$4,Inyecciones!$B$2:$B$14185,Balance!$B52,Inyecciones!$C$2:$C$14185,Balance!D$5)</f>
        <v>1097106.642252757</v>
      </c>
      <c r="E52" s="13">
        <f>SUMIFS(Inyecciones!$E$2:$E$14185,Inyecciones!$A$2:$A$14185,Balance!E$4,Inyecciones!$B$2:$B$14185,Balance!$B52,Inyecciones!$C$2:$C$14185,Balance!E$5)</f>
        <v>1105858.8839423179</v>
      </c>
      <c r="F52" s="13">
        <f>SUMIFS(Inyecciones!$E$2:$E$14185,Inyecciones!$A$2:$A$14185,Balance!F$4,Inyecciones!$B$2:$B$14185,Balance!$B52,Inyecciones!$C$2:$C$14185,Balance!F$5)</f>
        <v>824449.53085912589</v>
      </c>
      <c r="G52" s="13">
        <f>SUMIFS(Inyecciones!$E$2:$E$14185,Inyecciones!$A$2:$A$14185,Balance!G$4,Inyecciones!$B$2:$B$14185,Balance!$B52,Inyecciones!$C$2:$C$14185,Balance!G$5)</f>
        <v>1265317.04828593</v>
      </c>
      <c r="H52" s="13">
        <f>SUMIFS(Inyecciones!$E$2:$E$14185,Inyecciones!$A$2:$A$14185,Balance!H$4,Inyecciones!$B$2:$B$14185,Balance!$B52,Inyecciones!$C$2:$C$14185,Balance!H$5)</f>
        <v>1199646.3043527291</v>
      </c>
      <c r="I52" s="13">
        <f>SUMIFS(Inyecciones!$E$2:$E$14185,Inyecciones!$A$2:$A$14185,Balance!I$4,Inyecciones!$B$2:$B$14185,Balance!$B52,Inyecciones!$C$2:$C$14185,Balance!I$5)</f>
        <v>1108507.8572396231</v>
      </c>
      <c r="J52" s="13">
        <f>SUMIFS(Inyecciones!$E$2:$E$14185,Inyecciones!$A$2:$A$14185,Balance!J$4,Inyecciones!$B$2:$B$14185,Balance!$B52,Inyecciones!$C$2:$C$14185,Balance!J$5)</f>
        <v>950702.32896004536</v>
      </c>
      <c r="K52" s="13">
        <f>SUMIFS(Inyecciones!$E$2:$E$14185,Inyecciones!$A$2:$A$14185,Balance!K$4,Inyecciones!$B$2:$B$14185,Balance!$B52,Inyecciones!$C$2:$C$14185,Balance!K$5)</f>
        <v>850921.1520159035</v>
      </c>
      <c r="L52" s="13">
        <f>SUMIFS(Inyecciones!$E$2:$E$14185,Inyecciones!$A$2:$A$14185,Balance!L$4,Inyecciones!$B$2:$B$14185,Balance!$B52,Inyecciones!$C$2:$C$14185,Balance!L$5)</f>
        <v>387773.98156497133</v>
      </c>
      <c r="M52" s="13">
        <f>SUMIFS(Inyecciones!$E$2:$E$14185,Inyecciones!$A$2:$A$14185,Balance!M$4,Inyecciones!$B$2:$B$14185,Balance!$B52,Inyecciones!$C$2:$C$14185,Balance!M$5)</f>
        <v>208296.67577202799</v>
      </c>
      <c r="N52" s="14">
        <f>SUMIFS(Inyecciones!$E$2:$E$14185,Inyecciones!$A$2:$A$14185,Balance!N$4,Inyecciones!$B$2:$B$14185,Balance!$B52,Inyecciones!$C$2:$C$14185,Balance!N$5)</f>
        <v>154380.4510911023</v>
      </c>
      <c r="O52" s="12">
        <f>SUMIFS(Inyecciones!$E$2:$E$14185,Inyecciones!$A$2:$A$14185,Balance!O$4,Inyecciones!$B$2:$B$14185,Balance!$B52,Inyecciones!$C$2:$C$14185,Balance!O$5)</f>
        <v>817172.96040792123</v>
      </c>
      <c r="P52" s="13">
        <f>SUMIFS(Inyecciones!$E$2:$E$14185,Inyecciones!$A$2:$A$14185,Balance!P$4,Inyecciones!$B$2:$B$14185,Balance!$B52,Inyecciones!$C$2:$C$14185,Balance!P$5)</f>
        <v>1043198.26829762</v>
      </c>
      <c r="Q52" s="13">
        <f>SUMIFS(Inyecciones!$E$2:$E$14185,Inyecciones!$A$2:$A$14185,Balance!Q$4,Inyecciones!$B$2:$B$14185,Balance!$B52,Inyecciones!$C$2:$C$14185,Balance!Q$5)</f>
        <v>954891.28475437383</v>
      </c>
      <c r="R52" s="13">
        <f>SUMIFS(Inyecciones!$E$2:$E$14185,Inyecciones!$A$2:$A$14185,Balance!R$4,Inyecciones!$B$2:$B$14185,Balance!$B52,Inyecciones!$C$2:$C$14185,Balance!R$5)</f>
        <v>610776.66007726989</v>
      </c>
      <c r="S52" s="13">
        <f>SUMIFS(Inyecciones!$E$2:$E$14185,Inyecciones!$A$2:$A$14185,Balance!S$4,Inyecciones!$B$2:$B$14185,Balance!$B52,Inyecciones!$C$2:$C$14185,Balance!S$5)</f>
        <v>893692.70449246373</v>
      </c>
      <c r="T52" s="13">
        <f>SUMIFS(Inyecciones!$E$2:$E$14185,Inyecciones!$A$2:$A$14185,Balance!T$4,Inyecciones!$B$2:$B$14185,Balance!$B52,Inyecciones!$C$2:$C$14185,Balance!T$5)</f>
        <v>1244526.834229867</v>
      </c>
      <c r="U52" s="13">
        <f>SUMIFS(Inyecciones!$E$2:$E$14185,Inyecciones!$A$2:$A$14185,Balance!U$4,Inyecciones!$B$2:$B$14185,Balance!$B52,Inyecciones!$C$2:$C$14185,Balance!U$5)</f>
        <v>893557.01001609012</v>
      </c>
      <c r="V52" s="13">
        <f>SUMIFS(Inyecciones!$E$2:$E$14185,Inyecciones!$A$2:$A$14185,Balance!V$4,Inyecciones!$B$2:$B$14185,Balance!$B52,Inyecciones!$C$2:$C$14185,Balance!V$5)</f>
        <v>946709.83097871824</v>
      </c>
      <c r="W52" s="13">
        <f>SUMIFS(Inyecciones!$E$2:$E$14185,Inyecciones!$A$2:$A$14185,Balance!W$4,Inyecciones!$B$2:$B$14185,Balance!$B52,Inyecciones!$C$2:$C$14185,Balance!W$5)</f>
        <v>713621.89963067928</v>
      </c>
      <c r="X52" s="13">
        <f>SUMIFS(Inyecciones!$E$2:$E$14185,Inyecciones!$A$2:$A$14185,Balance!X$4,Inyecciones!$B$2:$B$14185,Balance!$B52,Inyecciones!$C$2:$C$14185,Balance!X$5)</f>
        <v>406755.29537571449</v>
      </c>
      <c r="Y52" s="13">
        <f>SUMIFS(Inyecciones!$E$2:$E$14185,Inyecciones!$A$2:$A$14185,Balance!Y$4,Inyecciones!$B$2:$B$14185,Balance!$B52,Inyecciones!$C$2:$C$14185,Balance!Y$5)</f>
        <v>385704.4634293975</v>
      </c>
      <c r="Z52" s="14">
        <f>SUMIFS(Inyecciones!$E$2:$E$14185,Inyecciones!$A$2:$A$14185,Balance!Z$4,Inyecciones!$B$2:$B$14185,Balance!$B52,Inyecciones!$C$2:$C$14185,Balance!Z$5)</f>
        <v>490434.47978626279</v>
      </c>
      <c r="AA52" s="12">
        <f>SUMIFS(Inyecciones!$E$2:$E$14185,Inyecciones!$A$2:$A$14185,Balance!AA$4,Inyecciones!$B$2:$B$14185,Balance!$B52,Inyecciones!$C$2:$C$14185,Balance!AA$5)</f>
        <v>799797.67996730772</v>
      </c>
      <c r="AB52" s="13">
        <f>SUMIFS(Inyecciones!$E$2:$E$14185,Inyecciones!$A$2:$A$14185,Balance!AB$4,Inyecciones!$B$2:$B$14185,Balance!$B52,Inyecciones!$C$2:$C$14185,Balance!AB$5)</f>
        <v>880204.45400575385</v>
      </c>
      <c r="AC52" s="13">
        <f>SUMIFS(Inyecciones!$E$2:$E$14185,Inyecciones!$A$2:$A$14185,Balance!AC$4,Inyecciones!$B$2:$B$14185,Balance!$B52,Inyecciones!$C$2:$C$14185,Balance!AC$5)</f>
        <v>757840.51766418153</v>
      </c>
      <c r="AD52" s="13">
        <f>SUMIFS(Inyecciones!$E$2:$E$14185,Inyecciones!$A$2:$A$14185,Balance!AD$4,Inyecciones!$B$2:$B$14185,Balance!$B52,Inyecciones!$C$2:$C$14185,Balance!AD$5)</f>
        <v>619785.11869696178</v>
      </c>
      <c r="AE52" s="13">
        <f>SUMIFS(Inyecciones!$E$2:$E$14185,Inyecciones!$A$2:$A$14185,Balance!AE$4,Inyecciones!$B$2:$B$14185,Balance!$B52,Inyecciones!$C$2:$C$14185,Balance!AE$5)</f>
        <v>752775.66514072625</v>
      </c>
      <c r="AF52" s="13">
        <f>SUMIFS(Inyecciones!$E$2:$E$14185,Inyecciones!$A$2:$A$14185,Balance!AF$4,Inyecciones!$B$2:$B$14185,Balance!$B52,Inyecciones!$C$2:$C$14185,Balance!AF$5)</f>
        <v>743874.53132975986</v>
      </c>
      <c r="AG52" s="13">
        <f>SUMIFS(Inyecciones!$E$2:$E$14185,Inyecciones!$A$2:$A$14185,Balance!AG$4,Inyecciones!$B$2:$B$14185,Balance!$B52,Inyecciones!$C$2:$C$14185,Balance!AG$5)</f>
        <v>862046.78998361819</v>
      </c>
      <c r="AH52" s="13">
        <f>SUMIFS(Inyecciones!$E$2:$E$14185,Inyecciones!$A$2:$A$14185,Balance!AH$4,Inyecciones!$B$2:$B$14185,Balance!$B52,Inyecciones!$C$2:$C$14185,Balance!AH$5)</f>
        <v>690984.15674960474</v>
      </c>
      <c r="AI52" s="13">
        <f>SUMIFS(Inyecciones!$E$2:$E$14185,Inyecciones!$A$2:$A$14185,Balance!AI$4,Inyecciones!$B$2:$B$14185,Balance!$B52,Inyecciones!$C$2:$C$14185,Balance!AI$5)</f>
        <v>658496.7933641884</v>
      </c>
      <c r="AJ52" s="13">
        <f>SUMIFS(Inyecciones!$E$2:$E$14185,Inyecciones!$A$2:$A$14185,Balance!AJ$4,Inyecciones!$B$2:$B$14185,Balance!$B52,Inyecciones!$C$2:$C$14185,Balance!AJ$5)</f>
        <v>674106.29507815838</v>
      </c>
      <c r="AK52" s="13">
        <f>SUMIFS(Inyecciones!$E$2:$E$14185,Inyecciones!$A$2:$A$14185,Balance!AK$4,Inyecciones!$B$2:$B$14185,Balance!$B52,Inyecciones!$C$2:$C$14185,Balance!AK$5)</f>
        <v>621841.33964520169</v>
      </c>
      <c r="AL52" s="14">
        <f>SUMIFS(Inyecciones!$E$2:$E$14185,Inyecciones!$A$2:$A$14185,Balance!AL$4,Inyecciones!$B$2:$B$14185,Balance!$B52,Inyecciones!$C$2:$C$14185,Balance!AL$5)</f>
        <v>594304.33622383222</v>
      </c>
      <c r="AM52" s="13"/>
      <c r="AN52" s="12">
        <f>SUMIFS('Retiro Mensual'!$E$2:$E$2629,'Retiro Mensual'!$A$2:$A$2629,AN$4,'Retiro Mensual'!$B$2:$B$2629,$B52,'Retiro Mensual'!$C$2:$C$2629,AN$5)</f>
        <v>582813.60230000003</v>
      </c>
      <c r="AO52" s="13">
        <f>SUMIFS('Retiro Mensual'!$E$2:$E$2629,'Retiro Mensual'!$A$2:$A$2629,AO$4,'Retiro Mensual'!$B$2:$B$2629,$B52,'Retiro Mensual'!$C$2:$C$2629,AO$5)</f>
        <v>480881.42580000003</v>
      </c>
      <c r="AP52" s="13">
        <f>SUMIFS('Retiro Mensual'!$E$2:$E$2629,'Retiro Mensual'!$A$2:$A$2629,AP$4,'Retiro Mensual'!$B$2:$B$2629,$B52,'Retiro Mensual'!$C$2:$C$2629,AP$5)</f>
        <v>533947.10660000006</v>
      </c>
      <c r="AQ52" s="13">
        <f>SUMIFS('Retiro Mensual'!$E$2:$E$2629,'Retiro Mensual'!$A$2:$A$2629,AQ$4,'Retiro Mensual'!$B$2:$B$2629,$B52,'Retiro Mensual'!$C$2:$C$2629,AQ$5)</f>
        <v>452931.50309999997</v>
      </c>
      <c r="AR52" s="13">
        <f>SUMIFS('Retiro Mensual'!$E$2:$E$2629,'Retiro Mensual'!$A$2:$A$2629,AR$4,'Retiro Mensual'!$B$2:$B$2629,$B52,'Retiro Mensual'!$C$2:$C$2629,AR$5)</f>
        <v>454985.54139999999</v>
      </c>
      <c r="AS52" s="13">
        <f>SUMIFS('Retiro Mensual'!$E$2:$E$2629,'Retiro Mensual'!$A$2:$A$2629,AS$4,'Retiro Mensual'!$B$2:$B$2629,$B52,'Retiro Mensual'!$C$2:$C$2629,AS$5)</f>
        <v>408233.35060000001</v>
      </c>
      <c r="AT52" s="13">
        <f>SUMIFS('Retiro Mensual'!$E$2:$E$2629,'Retiro Mensual'!$A$2:$A$2629,AT$4,'Retiro Mensual'!$B$2:$B$2629,$B52,'Retiro Mensual'!$C$2:$C$2629,AT$5)</f>
        <v>388788.19699999999</v>
      </c>
      <c r="AU52" s="13">
        <f>SUMIFS('Retiro Mensual'!$E$2:$E$2629,'Retiro Mensual'!$A$2:$A$2629,AU$4,'Retiro Mensual'!$B$2:$B$2629,$B52,'Retiro Mensual'!$C$2:$C$2629,AU$5)</f>
        <v>375122.79609999998</v>
      </c>
      <c r="AV52" s="13">
        <f>SUMIFS('Retiro Mensual'!$E$2:$E$2629,'Retiro Mensual'!$A$2:$A$2629,AV$4,'Retiro Mensual'!$B$2:$B$2629,$B52,'Retiro Mensual'!$C$2:$C$2629,AV$5)</f>
        <v>335938.11180000001</v>
      </c>
      <c r="AW52" s="13">
        <f>SUMIFS('Retiro Mensual'!$E$2:$E$2629,'Retiro Mensual'!$A$2:$A$2629,AW$4,'Retiro Mensual'!$B$2:$B$2629,$B52,'Retiro Mensual'!$C$2:$C$2629,AW$5)</f>
        <v>196135.9026</v>
      </c>
      <c r="AX52" s="13">
        <f>SUMIFS('Retiro Mensual'!$E$2:$E$2629,'Retiro Mensual'!$A$2:$A$2629,AX$4,'Retiro Mensual'!$B$2:$B$2629,$B52,'Retiro Mensual'!$C$2:$C$2629,AX$5)</f>
        <v>173601.31450000001</v>
      </c>
      <c r="AY52" s="14">
        <f>SUMIFS('Retiro Mensual'!$E$2:$E$2629,'Retiro Mensual'!$A$2:$A$2629,AY$4,'Retiro Mensual'!$B$2:$B$2629,$B52,'Retiro Mensual'!$C$2:$C$2629,AY$5)</f>
        <v>180650.64420000001</v>
      </c>
      <c r="AZ52" s="12">
        <f>SUMIFS('Retiro Mensual'!$E$2:$E$2629,'Retiro Mensual'!$A$2:$A$2629,AZ$4,'Retiro Mensual'!$B$2:$B$2629,$B52,'Retiro Mensual'!$C$2:$C$2629,AZ$5)</f>
        <v>583796.70519999997</v>
      </c>
      <c r="BA52" s="13">
        <f>SUMIFS('Retiro Mensual'!$E$2:$E$2629,'Retiro Mensual'!$A$2:$A$2629,BA$4,'Retiro Mensual'!$B$2:$B$2629,$B52,'Retiro Mensual'!$C$2:$C$2629,BA$5)</f>
        <v>486594.35810000001</v>
      </c>
      <c r="BB52" s="13">
        <f>SUMIFS('Retiro Mensual'!$E$2:$E$2629,'Retiro Mensual'!$A$2:$A$2629,BB$4,'Retiro Mensual'!$B$2:$B$2629,$B52,'Retiro Mensual'!$C$2:$C$2629,BB$5)</f>
        <v>543920.07629999996</v>
      </c>
      <c r="BC52" s="13">
        <f>SUMIFS('Retiro Mensual'!$E$2:$E$2629,'Retiro Mensual'!$A$2:$A$2629,BC$4,'Retiro Mensual'!$B$2:$B$2629,$B52,'Retiro Mensual'!$C$2:$C$2629,BC$5)</f>
        <v>477593.65279999998</v>
      </c>
      <c r="BD52" s="13">
        <f>SUMIFS('Retiro Mensual'!$E$2:$E$2629,'Retiro Mensual'!$A$2:$A$2629,BD$4,'Retiro Mensual'!$B$2:$B$2629,$B52,'Retiro Mensual'!$C$2:$C$2629,BD$5)</f>
        <v>453131.71759999997</v>
      </c>
      <c r="BE52" s="13">
        <f>SUMIFS('Retiro Mensual'!$E$2:$E$2629,'Retiro Mensual'!$A$2:$A$2629,BE$4,'Retiro Mensual'!$B$2:$B$2629,$B52,'Retiro Mensual'!$C$2:$C$2629,BE$5)</f>
        <v>430218.95520000003</v>
      </c>
      <c r="BF52" s="13">
        <f>SUMIFS('Retiro Mensual'!$E$2:$E$2629,'Retiro Mensual'!$A$2:$A$2629,BF$4,'Retiro Mensual'!$B$2:$B$2629,$B52,'Retiro Mensual'!$C$2:$C$2629,BF$5)</f>
        <v>433848.0797</v>
      </c>
      <c r="BG52" s="13">
        <f>SUMIFS('Retiro Mensual'!$E$2:$E$2629,'Retiro Mensual'!$A$2:$A$2629,BG$4,'Retiro Mensual'!$B$2:$B$2629,$B52,'Retiro Mensual'!$C$2:$C$2629,BG$5)</f>
        <v>378092.5085</v>
      </c>
      <c r="BH52" s="13">
        <f>SUMIFS('Retiro Mensual'!$E$2:$E$2629,'Retiro Mensual'!$A$2:$A$2629,BH$4,'Retiro Mensual'!$B$2:$B$2629,$B52,'Retiro Mensual'!$C$2:$C$2629,BH$5)</f>
        <v>342609.11290000001</v>
      </c>
      <c r="BI52" s="13">
        <f>SUMIFS('Retiro Mensual'!$E$2:$E$2629,'Retiro Mensual'!$A$2:$A$2629,BI$4,'Retiro Mensual'!$B$2:$B$2629,$B52,'Retiro Mensual'!$C$2:$C$2629,BI$5)</f>
        <v>231707.6476</v>
      </c>
      <c r="BJ52" s="13">
        <f>SUMIFS('Retiro Mensual'!$E$2:$E$2629,'Retiro Mensual'!$A$2:$A$2629,BJ$4,'Retiro Mensual'!$B$2:$B$2629,$B52,'Retiro Mensual'!$C$2:$C$2629,BJ$5)</f>
        <v>246943.86230000001</v>
      </c>
      <c r="BK52" s="14">
        <f>SUMIFS('Retiro Mensual'!$E$2:$E$2629,'Retiro Mensual'!$A$2:$A$2629,BK$4,'Retiro Mensual'!$B$2:$B$2629,$B52,'Retiro Mensual'!$C$2:$C$2629,BK$5)</f>
        <v>287577.1519</v>
      </c>
      <c r="BL52" s="12">
        <f>SUMIFS('Retiro Mensual'!$E$2:$E$2629,'Retiro Mensual'!$A$2:$A$2629,BL$4,'Retiro Mensual'!$B$2:$B$2629,$B52,'Retiro Mensual'!$C$2:$C$2629,BL$5)</f>
        <v>583979.78159999999</v>
      </c>
      <c r="BM52" s="13">
        <f>SUMIFS('Retiro Mensual'!$E$2:$E$2629,'Retiro Mensual'!$A$2:$A$2629,BM$4,'Retiro Mensual'!$B$2:$B$2629,$B52,'Retiro Mensual'!$C$2:$C$2629,BM$5)</f>
        <v>493519.75559999997</v>
      </c>
      <c r="BN52" s="13">
        <f>SUMIFS('Retiro Mensual'!$E$2:$E$2629,'Retiro Mensual'!$A$2:$A$2629,BN$4,'Retiro Mensual'!$B$2:$B$2629,$B52,'Retiro Mensual'!$C$2:$C$2629,BN$5)</f>
        <v>542301.4301</v>
      </c>
      <c r="BO52" s="13">
        <f>SUMIFS('Retiro Mensual'!$E$2:$E$2629,'Retiro Mensual'!$A$2:$A$2629,BO$4,'Retiro Mensual'!$B$2:$B$2629,$B52,'Retiro Mensual'!$C$2:$C$2629,BO$5)</f>
        <v>472435.36369999999</v>
      </c>
      <c r="BP52" s="13">
        <f>SUMIFS('Retiro Mensual'!$E$2:$E$2629,'Retiro Mensual'!$A$2:$A$2629,BP$4,'Retiro Mensual'!$B$2:$B$2629,$B52,'Retiro Mensual'!$C$2:$C$2629,BP$5)</f>
        <v>468287.26779999997</v>
      </c>
      <c r="BQ52" s="13">
        <f>SUMIFS('Retiro Mensual'!$E$2:$E$2629,'Retiro Mensual'!$A$2:$A$2629,BQ$4,'Retiro Mensual'!$B$2:$B$2629,$B52,'Retiro Mensual'!$C$2:$C$2629,BQ$5)</f>
        <v>470788.48210000002</v>
      </c>
      <c r="BR52" s="13">
        <f>SUMIFS('Retiro Mensual'!$E$2:$E$2629,'Retiro Mensual'!$A$2:$A$2629,BR$4,'Retiro Mensual'!$B$2:$B$2629,$B52,'Retiro Mensual'!$C$2:$C$2629,BR$5)</f>
        <v>469038.52269999997</v>
      </c>
      <c r="BS52" s="13">
        <f>SUMIFS('Retiro Mensual'!$E$2:$E$2629,'Retiro Mensual'!$A$2:$A$2629,BS$4,'Retiro Mensual'!$B$2:$B$2629,$B52,'Retiro Mensual'!$C$2:$C$2629,BS$5)</f>
        <v>419587.32510000002</v>
      </c>
      <c r="BT52" s="13">
        <f>SUMIFS('Retiro Mensual'!$E$2:$E$2629,'Retiro Mensual'!$A$2:$A$2629,BT$4,'Retiro Mensual'!$B$2:$B$2629,$B52,'Retiro Mensual'!$C$2:$C$2629,BT$5)</f>
        <v>361691.99219999998</v>
      </c>
      <c r="BU52" s="13">
        <f>SUMIFS('Retiro Mensual'!$E$2:$E$2629,'Retiro Mensual'!$A$2:$A$2629,BU$4,'Retiro Mensual'!$B$2:$B$2629,$B52,'Retiro Mensual'!$C$2:$C$2629,BU$5)</f>
        <v>298341.92700000003</v>
      </c>
      <c r="BV52" s="13">
        <f>SUMIFS('Retiro Mensual'!$E$2:$E$2629,'Retiro Mensual'!$A$2:$A$2629,BV$4,'Retiro Mensual'!$B$2:$B$2629,$B52,'Retiro Mensual'!$C$2:$C$2629,BV$5)</f>
        <v>333643.71120000002</v>
      </c>
      <c r="BW52" s="14">
        <f>SUMIFS('Retiro Mensual'!$E$2:$E$2629,'Retiro Mensual'!$A$2:$A$2629,BW$4,'Retiro Mensual'!$B$2:$B$2629,$B52,'Retiro Mensual'!$C$2:$C$2629,BW$5)</f>
        <v>357101.9903</v>
      </c>
      <c r="BX52" s="13"/>
      <c r="BY52" s="12">
        <f>SUMIFS('Compra Ventas'!$E$2:$E$2700,'Compra Ventas'!$A$2:$A$2700,BY$4,'Compra Ventas'!$B$2:$B$2700,$B52,'Compra Ventas'!$C$2:$C$2700,BY$5)</f>
        <v>0</v>
      </c>
      <c r="BZ52" s="13">
        <f>SUMIFS('Compra Ventas'!$E$2:$E$2700,'Compra Ventas'!$A$2:$A$2700,BZ$4,'Compra Ventas'!$B$2:$B$2700,$B52,'Compra Ventas'!$C$2:$C$2700,BZ$5)</f>
        <v>24845.130841401591</v>
      </c>
      <c r="CA52" s="13">
        <f>SUMIFS('Compra Ventas'!$E$2:$E$2700,'Compra Ventas'!$A$2:$A$2700,CA$4,'Compra Ventas'!$B$2:$B$2700,$B52,'Compra Ventas'!$C$2:$C$2700,CA$5)</f>
        <v>34554.977748009573</v>
      </c>
      <c r="CB52" s="13">
        <f>SUMIFS('Compra Ventas'!$E$2:$E$2700,'Compra Ventas'!$A$2:$A$2700,CB$4,'Compra Ventas'!$B$2:$B$2700,$B52,'Compra Ventas'!$C$2:$C$2700,CB$5)</f>
        <v>34339.892151123357</v>
      </c>
      <c r="CC52" s="13">
        <f>SUMIFS('Compra Ventas'!$E$2:$E$2700,'Compra Ventas'!$A$2:$A$2700,CC$4,'Compra Ventas'!$B$2:$B$2700,$B52,'Compra Ventas'!$C$2:$C$2700,CC$5)</f>
        <v>33862.409891311581</v>
      </c>
      <c r="CD52" s="13">
        <f>SUMIFS('Compra Ventas'!$E$2:$E$2700,'Compra Ventas'!$A$2:$A$2700,CD$4,'Compra Ventas'!$B$2:$B$2700,$B52,'Compra Ventas'!$C$2:$C$2700,CD$5)</f>
        <v>30028.108512211529</v>
      </c>
      <c r="CE52" s="13">
        <f>SUMIFS('Compra Ventas'!$E$2:$E$2700,'Compra Ventas'!$A$2:$A$2700,CE$4,'Compra Ventas'!$B$2:$B$2700,$B52,'Compra Ventas'!$C$2:$C$2700,CE$5)</f>
        <v>30192.15338809746</v>
      </c>
      <c r="CF52" s="13">
        <f>SUMIFS('Compra Ventas'!$E$2:$E$2700,'Compra Ventas'!$A$2:$A$2700,CF$4,'Compra Ventas'!$B$2:$B$2700,$B52,'Compra Ventas'!$C$2:$C$2700,CF$5)</f>
        <v>15422.246209660419</v>
      </c>
      <c r="CG52" s="13">
        <f>SUMIFS('Compra Ventas'!$E$2:$E$2700,'Compra Ventas'!$A$2:$A$2700,CG$4,'Compra Ventas'!$B$2:$B$2700,$B52,'Compra Ventas'!$C$2:$C$2700,CG$5)</f>
        <v>12225.93175822535</v>
      </c>
      <c r="CH52" s="13">
        <f>SUMIFS('Compra Ventas'!$E$2:$E$2700,'Compra Ventas'!$A$2:$A$2700,CH$4,'Compra Ventas'!$B$2:$B$2700,$B52,'Compra Ventas'!$C$2:$C$2700,CH$5)</f>
        <v>8775.7078816937665</v>
      </c>
      <c r="CI52" s="13">
        <f>SUMIFS('Compra Ventas'!$E$2:$E$2700,'Compra Ventas'!$A$2:$A$2700,CI$4,'Compra Ventas'!$B$2:$B$2700,$B52,'Compra Ventas'!$C$2:$C$2700,CI$5)</f>
        <v>12410.890938432371</v>
      </c>
      <c r="CJ52" s="14">
        <f>SUMIFS('Compra Ventas'!$E$2:$E$2700,'Compra Ventas'!$A$2:$A$2700,CJ$4,'Compra Ventas'!$B$2:$B$2700,$B52,'Compra Ventas'!$C$2:$C$2700,CJ$5)</f>
        <v>13537.03127191382</v>
      </c>
      <c r="CK52" s="12">
        <f>SUMIFS('Compra Ventas'!$E$2:$E$2700,'Compra Ventas'!$A$2:$A$2700,CK$4,'Compra Ventas'!$B$2:$B$2700,$B52,'Compra Ventas'!$C$2:$C$2700,CK$5)</f>
        <v>0</v>
      </c>
      <c r="CL52" s="13">
        <f>SUMIFS('Compra Ventas'!$E$2:$E$2700,'Compra Ventas'!$A$2:$A$2700,CL$4,'Compra Ventas'!$B$2:$B$2700,$B52,'Compra Ventas'!$C$2:$C$2700,CL$5)</f>
        <v>25325.511431155079</v>
      </c>
      <c r="CM52" s="13">
        <f>SUMIFS('Compra Ventas'!$E$2:$E$2700,'Compra Ventas'!$A$2:$A$2700,CM$4,'Compra Ventas'!$B$2:$B$2700,$B52,'Compra Ventas'!$C$2:$C$2700,CM$5)</f>
        <v>35171.937541174302</v>
      </c>
      <c r="CN52" s="13">
        <f>SUMIFS('Compra Ventas'!$E$2:$E$2700,'Compra Ventas'!$A$2:$A$2700,CN$4,'Compra Ventas'!$B$2:$B$2700,$B52,'Compra Ventas'!$C$2:$C$2700,CN$5)</f>
        <v>34616.759393298576</v>
      </c>
      <c r="CO52" s="13">
        <f>SUMIFS('Compra Ventas'!$E$2:$E$2700,'Compra Ventas'!$A$2:$A$2700,CO$4,'Compra Ventas'!$B$2:$B$2700,$B52,'Compra Ventas'!$C$2:$C$2700,CO$5)</f>
        <v>33448.55641276166</v>
      </c>
      <c r="CP52" s="13">
        <f>SUMIFS('Compra Ventas'!$E$2:$E$2700,'Compra Ventas'!$A$2:$A$2700,CP$4,'Compra Ventas'!$B$2:$B$2700,$B52,'Compra Ventas'!$C$2:$C$2700,CP$5)</f>
        <v>30248.02720694189</v>
      </c>
      <c r="CQ52" s="13">
        <f>SUMIFS('Compra Ventas'!$E$2:$E$2700,'Compra Ventas'!$A$2:$A$2700,CQ$4,'Compra Ventas'!$B$2:$B$2700,$B52,'Compra Ventas'!$C$2:$C$2700,CQ$5)</f>
        <v>31202.27191647701</v>
      </c>
      <c r="CR52" s="13">
        <f>SUMIFS('Compra Ventas'!$E$2:$E$2700,'Compra Ventas'!$A$2:$A$2700,CR$4,'Compra Ventas'!$B$2:$B$2700,$B52,'Compra Ventas'!$C$2:$C$2700,CR$5)</f>
        <v>13314.03337942512</v>
      </c>
      <c r="CS52" s="13">
        <f>SUMIFS('Compra Ventas'!$E$2:$E$2700,'Compra Ventas'!$A$2:$A$2700,CS$4,'Compra Ventas'!$B$2:$B$2700,$B52,'Compra Ventas'!$C$2:$C$2700,CS$5)</f>
        <v>13116.90988898278</v>
      </c>
      <c r="CT52" s="13">
        <f>SUMIFS('Compra Ventas'!$E$2:$E$2700,'Compra Ventas'!$A$2:$A$2700,CT$4,'Compra Ventas'!$B$2:$B$2700,$B52,'Compra Ventas'!$C$2:$C$2700,CT$5)</f>
        <v>10784.04731280661</v>
      </c>
      <c r="CU52" s="13">
        <f>SUMIFS('Compra Ventas'!$E$2:$E$2700,'Compra Ventas'!$A$2:$A$2700,CU$4,'Compra Ventas'!$B$2:$B$2700,$B52,'Compra Ventas'!$C$2:$C$2700,CU$5)</f>
        <v>9152.330011391281</v>
      </c>
      <c r="CV52" s="14">
        <f>SUMIFS('Compra Ventas'!$E$2:$E$2700,'Compra Ventas'!$A$2:$A$2700,CV$4,'Compra Ventas'!$B$2:$B$2700,$B52,'Compra Ventas'!$C$2:$C$2700,CV$5)</f>
        <v>11609.670823919831</v>
      </c>
      <c r="CW52" s="12">
        <f>SUMIFS('Compra Ventas'!$E$2:$E$2700,'Compra Ventas'!$A$2:$A$2700,CW$4,'Compra Ventas'!$B$2:$B$2700,$B52,'Compra Ventas'!$C$2:$C$2700,CW$5)</f>
        <v>0</v>
      </c>
      <c r="CX52" s="13">
        <f>SUMIFS('Compra Ventas'!$E$2:$E$2700,'Compra Ventas'!$A$2:$A$2700,CX$4,'Compra Ventas'!$B$2:$B$2700,$B52,'Compra Ventas'!$C$2:$C$2700,CX$5)</f>
        <v>24217.35691352512</v>
      </c>
      <c r="CY52" s="13">
        <f>SUMIFS('Compra Ventas'!$E$2:$E$2700,'Compra Ventas'!$A$2:$A$2700,CY$4,'Compra Ventas'!$B$2:$B$2700,$B52,'Compra Ventas'!$C$2:$C$2700,CY$5)</f>
        <v>35020.780723460994</v>
      </c>
      <c r="CZ52" s="13">
        <f>SUMIFS('Compra Ventas'!$E$2:$E$2700,'Compra Ventas'!$A$2:$A$2700,CZ$4,'Compra Ventas'!$B$2:$B$2700,$B52,'Compra Ventas'!$C$2:$C$2700,CZ$5)</f>
        <v>35430.984471775802</v>
      </c>
      <c r="DA52" s="13">
        <f>SUMIFS('Compra Ventas'!$E$2:$E$2700,'Compra Ventas'!$A$2:$A$2700,DA$4,'Compra Ventas'!$B$2:$B$2700,$B52,'Compra Ventas'!$C$2:$C$2700,DA$5)</f>
        <v>34325.057104717227</v>
      </c>
      <c r="DB52" s="13">
        <f>SUMIFS('Compra Ventas'!$E$2:$E$2700,'Compra Ventas'!$A$2:$A$2700,DB$4,'Compra Ventas'!$B$2:$B$2700,$B52,'Compra Ventas'!$C$2:$C$2700,DB$5)</f>
        <v>31797.287147795611</v>
      </c>
      <c r="DC52" s="13">
        <f>SUMIFS('Compra Ventas'!$E$2:$E$2700,'Compra Ventas'!$A$2:$A$2700,DC$4,'Compra Ventas'!$B$2:$B$2700,$B52,'Compra Ventas'!$C$2:$C$2700,DC$5)</f>
        <v>32860.993795257498</v>
      </c>
      <c r="DD52" s="13">
        <f>SUMIFS('Compra Ventas'!$E$2:$E$2700,'Compra Ventas'!$A$2:$A$2700,DD$4,'Compra Ventas'!$B$2:$B$2700,$B52,'Compra Ventas'!$C$2:$C$2700,DD$5)</f>
        <v>11620.890914461839</v>
      </c>
      <c r="DE52" s="13">
        <f>SUMIFS('Compra Ventas'!$E$2:$E$2700,'Compra Ventas'!$A$2:$A$2700,DE$4,'Compra Ventas'!$B$2:$B$2700,$B52,'Compra Ventas'!$C$2:$C$2700,DE$5)</f>
        <v>11035.04242760429</v>
      </c>
      <c r="DF52" s="13">
        <f>SUMIFS('Compra Ventas'!$E$2:$E$2700,'Compra Ventas'!$A$2:$A$2700,DF$4,'Compra Ventas'!$B$2:$B$2700,$B52,'Compra Ventas'!$C$2:$C$2700,DF$5)</f>
        <v>10481.80491412877</v>
      </c>
      <c r="DG52" s="13">
        <f>SUMIFS('Compra Ventas'!$E$2:$E$2700,'Compra Ventas'!$A$2:$A$2700,DG$4,'Compra Ventas'!$B$2:$B$2700,$B52,'Compra Ventas'!$C$2:$C$2700,DG$5)</f>
        <v>7823.111558806414</v>
      </c>
      <c r="DH52" s="14">
        <f>SUMIFS('Compra Ventas'!$E$2:$E$2700,'Compra Ventas'!$A$2:$A$2700,DH$4,'Compra Ventas'!$B$2:$B$2700,$B52,'Compra Ventas'!$C$2:$C$2700,DH$5)</f>
        <v>12574.01624776491</v>
      </c>
      <c r="DI52" s="84"/>
      <c r="DJ52" s="98">
        <f>SUMIFS('Ajuste Ciclado'!D$5:D$47,'Ajuste Ciclado'!$C$5:$C$47,Balance!DJ$4,'Ajuste Ciclado'!$B$5:$B$47,Balance!$B52)</f>
        <v>0</v>
      </c>
      <c r="DK52" s="99">
        <f>SUMIFS('Ajuste Ciclado'!E$5:E$47,'Ajuste Ciclado'!$C$5:$C$47,Balance!DK$4,'Ajuste Ciclado'!$B$5:$B$47,Balance!$B52)</f>
        <v>0</v>
      </c>
      <c r="DL52" s="99">
        <f>SUMIFS('Ajuste Ciclado'!F$5:F$47,'Ajuste Ciclado'!$C$5:$C$47,Balance!DL$4,'Ajuste Ciclado'!$B$5:$B$47,Balance!$B52)</f>
        <v>0</v>
      </c>
      <c r="DM52" s="99">
        <f>SUMIFS('Ajuste Ciclado'!G$5:G$47,'Ajuste Ciclado'!$C$5:$C$47,Balance!DM$4,'Ajuste Ciclado'!$B$5:$B$47,Balance!$B52)</f>
        <v>0</v>
      </c>
      <c r="DN52" s="99">
        <f>SUMIFS('Ajuste Ciclado'!H$5:H$47,'Ajuste Ciclado'!$C$5:$C$47,Balance!DN$4,'Ajuste Ciclado'!$B$5:$B$47,Balance!$B52)</f>
        <v>0</v>
      </c>
      <c r="DO52" s="99">
        <f>SUMIFS('Ajuste Ciclado'!I$5:I$47,'Ajuste Ciclado'!$C$5:$C$47,Balance!DO$4,'Ajuste Ciclado'!$B$5:$B$47,Balance!$B52)</f>
        <v>0</v>
      </c>
      <c r="DP52" s="99">
        <f>SUMIFS('Ajuste Ciclado'!J$5:J$47,'Ajuste Ciclado'!$C$5:$C$47,Balance!DP$4,'Ajuste Ciclado'!$B$5:$B$47,Balance!$B52)</f>
        <v>0</v>
      </c>
      <c r="DQ52" s="99">
        <f>SUMIFS('Ajuste Ciclado'!K$5:K$47,'Ajuste Ciclado'!$C$5:$C$47,Balance!DQ$4,'Ajuste Ciclado'!$B$5:$B$47,Balance!$B52)</f>
        <v>0</v>
      </c>
      <c r="DR52" s="99">
        <f>SUMIFS('Ajuste Ciclado'!L$5:L$47,'Ajuste Ciclado'!$C$5:$C$47,Balance!DR$4,'Ajuste Ciclado'!$B$5:$B$47,Balance!$B52)</f>
        <v>0</v>
      </c>
      <c r="DS52" s="99">
        <f>SUMIFS('Ajuste Ciclado'!M$5:M$47,'Ajuste Ciclado'!$C$5:$C$47,Balance!DS$4,'Ajuste Ciclado'!$B$5:$B$47,Balance!$B52)</f>
        <v>0</v>
      </c>
      <c r="DT52" s="99">
        <f>SUMIFS('Ajuste Ciclado'!N$5:N$47,'Ajuste Ciclado'!$C$5:$C$47,Balance!DT$4,'Ajuste Ciclado'!$B$5:$B$47,Balance!$B52)</f>
        <v>0</v>
      </c>
      <c r="DU52" s="100">
        <f>SUMIFS('Ajuste Ciclado'!O$5:O$47,'Ajuste Ciclado'!$C$5:$C$47,Balance!DU$4,'Ajuste Ciclado'!$B$5:$B$47,Balance!$B52)</f>
        <v>0</v>
      </c>
      <c r="DV52" s="98">
        <f>SUMIFS('Ajuste Ciclado'!D$5:D$47,'Ajuste Ciclado'!$C$5:$C$47,Balance!DV$4,'Ajuste Ciclado'!$B$5:$B$47,Balance!$B52)</f>
        <v>0</v>
      </c>
      <c r="DW52" s="99">
        <f>SUMIFS('Ajuste Ciclado'!E$5:E$47,'Ajuste Ciclado'!$C$5:$C$47,Balance!DW$4,'Ajuste Ciclado'!$B$5:$B$47,Balance!$B52)</f>
        <v>0</v>
      </c>
      <c r="DX52" s="99">
        <f>SUMIFS('Ajuste Ciclado'!F$5:F$47,'Ajuste Ciclado'!$C$5:$C$47,Balance!DX$4,'Ajuste Ciclado'!$B$5:$B$47,Balance!$B52)</f>
        <v>0</v>
      </c>
      <c r="DY52" s="99">
        <f>SUMIFS('Ajuste Ciclado'!G$5:G$47,'Ajuste Ciclado'!$C$5:$C$47,Balance!DY$4,'Ajuste Ciclado'!$B$5:$B$47,Balance!$B52)</f>
        <v>0</v>
      </c>
      <c r="DZ52" s="99">
        <f>SUMIFS('Ajuste Ciclado'!H$5:H$47,'Ajuste Ciclado'!$C$5:$C$47,Balance!DZ$4,'Ajuste Ciclado'!$B$5:$B$47,Balance!$B52)</f>
        <v>0</v>
      </c>
      <c r="EA52" s="99">
        <f>SUMIFS('Ajuste Ciclado'!I$5:I$47,'Ajuste Ciclado'!$C$5:$C$47,Balance!EA$4,'Ajuste Ciclado'!$B$5:$B$47,Balance!$B52)</f>
        <v>0</v>
      </c>
      <c r="EB52" s="99">
        <f>SUMIFS('Ajuste Ciclado'!J$5:J$47,'Ajuste Ciclado'!$C$5:$C$47,Balance!EB$4,'Ajuste Ciclado'!$B$5:$B$47,Balance!$B52)</f>
        <v>0</v>
      </c>
      <c r="EC52" s="99">
        <f>SUMIFS('Ajuste Ciclado'!K$5:K$47,'Ajuste Ciclado'!$C$5:$C$47,Balance!EC$4,'Ajuste Ciclado'!$B$5:$B$47,Balance!$B52)</f>
        <v>0</v>
      </c>
      <c r="ED52" s="99">
        <f>SUMIFS('Ajuste Ciclado'!L$5:L$47,'Ajuste Ciclado'!$C$5:$C$47,Balance!ED$4,'Ajuste Ciclado'!$B$5:$B$47,Balance!$B52)</f>
        <v>0</v>
      </c>
      <c r="EE52" s="99">
        <f>SUMIFS('Ajuste Ciclado'!M$5:M$47,'Ajuste Ciclado'!$C$5:$C$47,Balance!EE$4,'Ajuste Ciclado'!$B$5:$B$47,Balance!$B52)</f>
        <v>0</v>
      </c>
      <c r="EF52" s="99">
        <f>SUMIFS('Ajuste Ciclado'!N$5:N$47,'Ajuste Ciclado'!$C$5:$C$47,Balance!EF$4,'Ajuste Ciclado'!$B$5:$B$47,Balance!$B52)</f>
        <v>0</v>
      </c>
      <c r="EG52" s="100">
        <f>SUMIFS('Ajuste Ciclado'!O$5:O$47,'Ajuste Ciclado'!$C$5:$C$47,Balance!EG$4,'Ajuste Ciclado'!$B$5:$B$47,Balance!$B52)</f>
        <v>0</v>
      </c>
      <c r="EH52" s="98">
        <f>SUMIFS('Ajuste Ciclado'!D$5:D$47,'Ajuste Ciclado'!$C$5:$C$47,Balance!EH$4,'Ajuste Ciclado'!$B$5:$B$47,Balance!$B52)</f>
        <v>0</v>
      </c>
      <c r="EI52" s="99">
        <f>SUMIFS('Ajuste Ciclado'!E$5:E$47,'Ajuste Ciclado'!$C$5:$C$47,Balance!EI$4,'Ajuste Ciclado'!$B$5:$B$47,Balance!$B52)</f>
        <v>0</v>
      </c>
      <c r="EJ52" s="99">
        <f>SUMIFS('Ajuste Ciclado'!F$5:F$47,'Ajuste Ciclado'!$C$5:$C$47,Balance!EJ$4,'Ajuste Ciclado'!$B$5:$B$47,Balance!$B52)</f>
        <v>0</v>
      </c>
      <c r="EK52" s="99">
        <f>SUMIFS('Ajuste Ciclado'!G$5:G$47,'Ajuste Ciclado'!$C$5:$C$47,Balance!EK$4,'Ajuste Ciclado'!$B$5:$B$47,Balance!$B52)</f>
        <v>0</v>
      </c>
      <c r="EL52" s="99">
        <f>SUMIFS('Ajuste Ciclado'!H$5:H$47,'Ajuste Ciclado'!$C$5:$C$47,Balance!EL$4,'Ajuste Ciclado'!$B$5:$B$47,Balance!$B52)</f>
        <v>0</v>
      </c>
      <c r="EM52" s="99">
        <f>SUMIFS('Ajuste Ciclado'!I$5:I$47,'Ajuste Ciclado'!$C$5:$C$47,Balance!EM$4,'Ajuste Ciclado'!$B$5:$B$47,Balance!$B52)</f>
        <v>0</v>
      </c>
      <c r="EN52" s="99">
        <f>SUMIFS('Ajuste Ciclado'!J$5:J$47,'Ajuste Ciclado'!$C$5:$C$47,Balance!EN$4,'Ajuste Ciclado'!$B$5:$B$47,Balance!$B52)</f>
        <v>0</v>
      </c>
      <c r="EO52" s="99">
        <f>SUMIFS('Ajuste Ciclado'!K$5:K$47,'Ajuste Ciclado'!$C$5:$C$47,Balance!EO$4,'Ajuste Ciclado'!$B$5:$B$47,Balance!$B52)</f>
        <v>0</v>
      </c>
      <c r="EP52" s="99">
        <f>SUMIFS('Ajuste Ciclado'!L$5:L$47,'Ajuste Ciclado'!$C$5:$C$47,Balance!EP$4,'Ajuste Ciclado'!$B$5:$B$47,Balance!$B52)</f>
        <v>0</v>
      </c>
      <c r="EQ52" s="99">
        <f>SUMIFS('Ajuste Ciclado'!M$5:M$47,'Ajuste Ciclado'!$C$5:$C$47,Balance!EQ$4,'Ajuste Ciclado'!$B$5:$B$47,Balance!$B52)</f>
        <v>0</v>
      </c>
      <c r="ER52" s="99">
        <f>SUMIFS('Ajuste Ciclado'!N$5:N$47,'Ajuste Ciclado'!$C$5:$C$47,Balance!ER$4,'Ajuste Ciclado'!$B$5:$B$47,Balance!$B52)</f>
        <v>0</v>
      </c>
      <c r="ES52" s="100">
        <f>SUMIFS('Ajuste Ciclado'!O$5:O$47,'Ajuste Ciclado'!$C$5:$C$47,Balance!ES$4,'Ajuste Ciclado'!$B$5:$B$47,Balance!$B52)</f>
        <v>0</v>
      </c>
      <c r="ET52" s="84"/>
      <c r="EU52" s="12">
        <f t="shared" si="129"/>
        <v>239411.8338733085</v>
      </c>
      <c r="EV52" s="13">
        <f t="shared" si="93"/>
        <v>641070.34729415854</v>
      </c>
      <c r="EW52" s="13">
        <f t="shared" si="94"/>
        <v>606466.75509032747</v>
      </c>
      <c r="EX52" s="13">
        <f t="shared" si="95"/>
        <v>405857.9199102493</v>
      </c>
      <c r="EY52" s="13">
        <f t="shared" si="96"/>
        <v>844193.91677724151</v>
      </c>
      <c r="EZ52" s="13">
        <f t="shared" si="97"/>
        <v>821441.06226494059</v>
      </c>
      <c r="FA52" s="13">
        <f t="shared" si="98"/>
        <v>749911.81362772058</v>
      </c>
      <c r="FB52" s="13">
        <f t="shared" si="99"/>
        <v>591001.77906970575</v>
      </c>
      <c r="FC52" s="13">
        <f t="shared" si="100"/>
        <v>527208.97197412886</v>
      </c>
      <c r="FD52" s="13">
        <f t="shared" si="101"/>
        <v>200413.78684666508</v>
      </c>
      <c r="FE52" s="13">
        <f t="shared" si="102"/>
        <v>47106.252210460349</v>
      </c>
      <c r="FF52" s="14">
        <f t="shared" si="103"/>
        <v>-12733.161836983894</v>
      </c>
      <c r="FG52" s="12">
        <f t="shared" si="104"/>
        <v>233376.25520792126</v>
      </c>
      <c r="FH52" s="13">
        <f t="shared" si="105"/>
        <v>581929.42162877508</v>
      </c>
      <c r="FI52" s="13">
        <f t="shared" si="106"/>
        <v>446143.14599554817</v>
      </c>
      <c r="FJ52" s="13">
        <f t="shared" si="107"/>
        <v>167799.7666705685</v>
      </c>
      <c r="FK52" s="13">
        <f t="shared" si="108"/>
        <v>474009.54330522544</v>
      </c>
      <c r="FL52" s="13">
        <f t="shared" si="109"/>
        <v>844555.90623680886</v>
      </c>
      <c r="FM52" s="13">
        <f t="shared" si="110"/>
        <v>490911.20223256713</v>
      </c>
      <c r="FN52" s="13">
        <f t="shared" si="111"/>
        <v>581931.35585814342</v>
      </c>
      <c r="FO52" s="13">
        <f t="shared" si="112"/>
        <v>384129.69661966205</v>
      </c>
      <c r="FP52" s="13">
        <f t="shared" si="113"/>
        <v>185831.69508852111</v>
      </c>
      <c r="FQ52" s="13">
        <f t="shared" si="114"/>
        <v>147912.93114078877</v>
      </c>
      <c r="FR52" s="14">
        <f t="shared" si="115"/>
        <v>214466.99871018261</v>
      </c>
      <c r="FS52" s="12">
        <f t="shared" si="116"/>
        <v>215817.89836730773</v>
      </c>
      <c r="FT52" s="13">
        <f t="shared" si="117"/>
        <v>410902.05531927902</v>
      </c>
      <c r="FU52" s="13">
        <f t="shared" si="118"/>
        <v>250559.86828764254</v>
      </c>
      <c r="FV52" s="13">
        <f t="shared" si="119"/>
        <v>182780.73946873759</v>
      </c>
      <c r="FW52" s="13">
        <f t="shared" si="120"/>
        <v>318813.45444544352</v>
      </c>
      <c r="FX52" s="13">
        <f t="shared" si="121"/>
        <v>304883.33637755545</v>
      </c>
      <c r="FY52" s="13">
        <f t="shared" si="122"/>
        <v>425869.26107887574</v>
      </c>
      <c r="FZ52" s="13">
        <f t="shared" si="123"/>
        <v>283017.72256406659</v>
      </c>
      <c r="GA52" s="13">
        <f t="shared" si="124"/>
        <v>307839.84359179274</v>
      </c>
      <c r="GB52" s="13">
        <f t="shared" si="125"/>
        <v>386246.17299228715</v>
      </c>
      <c r="GC52" s="13">
        <f t="shared" si="126"/>
        <v>296020.74000400811</v>
      </c>
      <c r="GD52" s="14">
        <f t="shared" si="127"/>
        <v>249776.36217159711</v>
      </c>
      <c r="GE52" s="84"/>
      <c r="GF52" s="12">
        <f t="shared" si="130"/>
        <v>5661351.2771019228</v>
      </c>
      <c r="GG52" s="13">
        <f t="shared" si="130"/>
        <v>4752997.9186947122</v>
      </c>
      <c r="GH52" s="14">
        <f t="shared" si="130"/>
        <v>3632527.4546685936</v>
      </c>
      <c r="GI52" s="6">
        <f t="shared" si="131"/>
        <v>3</v>
      </c>
      <c r="GJ52" s="12">
        <f t="shared" si="132"/>
        <v>-12733.161836983894</v>
      </c>
      <c r="GK52" s="13">
        <f t="shared" si="133"/>
        <v>0</v>
      </c>
      <c r="GL52" s="14">
        <f t="shared" si="134"/>
        <v>0</v>
      </c>
      <c r="GM52" s="84"/>
      <c r="GN52" s="66">
        <f t="shared" si="135"/>
        <v>0</v>
      </c>
      <c r="GO52" s="84"/>
      <c r="GP52" s="63" t="str" cm="1">
        <f t="array" ref="GP52">INDEX($GF$4:$GH$4,1,GI52)</f>
        <v>Sample 6</v>
      </c>
      <c r="GQ52" s="12">
        <f t="shared" si="142"/>
        <v>-12733.161836983894</v>
      </c>
      <c r="GR52" s="13">
        <f t="shared" si="142"/>
        <v>47106.252210460349</v>
      </c>
      <c r="GS52" s="14">
        <f t="shared" si="142"/>
        <v>200413.78684666508</v>
      </c>
      <c r="GT52" s="12">
        <f t="shared" si="143"/>
        <v>147912.93114078877</v>
      </c>
      <c r="GU52" s="13">
        <f t="shared" si="143"/>
        <v>167799.7666705685</v>
      </c>
      <c r="GV52" s="14">
        <f t="shared" si="143"/>
        <v>185831.69508852111</v>
      </c>
      <c r="GW52" s="12">
        <f t="shared" si="144"/>
        <v>182780.73946873759</v>
      </c>
      <c r="GX52" s="13">
        <f t="shared" si="144"/>
        <v>215817.89836730773</v>
      </c>
      <c r="GY52" s="14">
        <f t="shared" si="144"/>
        <v>249776.36217159711</v>
      </c>
      <c r="GZ52" s="84" t="str">
        <f t="shared" si="128"/>
        <v>Sample 6</v>
      </c>
      <c r="HA52" s="12">
        <f t="shared" si="139"/>
        <v>0</v>
      </c>
      <c r="HB52" s="13">
        <f t="shared" si="139"/>
        <v>0</v>
      </c>
      <c r="HC52" s="14">
        <f t="shared" si="139"/>
        <v>0</v>
      </c>
      <c r="HD52" s="6">
        <f t="shared" si="140"/>
        <v>0</v>
      </c>
      <c r="HE52" s="84" t="str">
        <f t="shared" si="141"/>
        <v>Ok</v>
      </c>
    </row>
    <row r="53" spans="2:213" hidden="1" x14ac:dyDescent="0.3">
      <c r="B53" s="84" t="s">
        <v>388</v>
      </c>
      <c r="C53" s="12">
        <f>SUMIFS(Inyecciones!$E$2:$E$14185,Inyecciones!$A$2:$A$14185,Balance!C$4,Inyecciones!$B$2:$B$14185,Balance!$B53,Inyecciones!$C$2:$C$14185,Balance!C$5)</f>
        <v>0</v>
      </c>
      <c r="D53" s="13">
        <f>SUMIFS(Inyecciones!$E$2:$E$14185,Inyecciones!$A$2:$A$14185,Balance!D$4,Inyecciones!$B$2:$B$14185,Balance!$B53,Inyecciones!$C$2:$C$14185,Balance!D$5)</f>
        <v>0</v>
      </c>
      <c r="E53" s="13">
        <f>SUMIFS(Inyecciones!$E$2:$E$14185,Inyecciones!$A$2:$A$14185,Balance!E$4,Inyecciones!$B$2:$B$14185,Balance!$B53,Inyecciones!$C$2:$C$14185,Balance!E$5)</f>
        <v>0</v>
      </c>
      <c r="F53" s="13">
        <f>SUMIFS(Inyecciones!$E$2:$E$14185,Inyecciones!$A$2:$A$14185,Balance!F$4,Inyecciones!$B$2:$B$14185,Balance!$B53,Inyecciones!$C$2:$C$14185,Balance!F$5)</f>
        <v>0</v>
      </c>
      <c r="G53" s="13">
        <f>SUMIFS(Inyecciones!$E$2:$E$14185,Inyecciones!$A$2:$A$14185,Balance!G$4,Inyecciones!$B$2:$B$14185,Balance!$B53,Inyecciones!$C$2:$C$14185,Balance!G$5)</f>
        <v>0</v>
      </c>
      <c r="H53" s="13">
        <f>SUMIFS(Inyecciones!$E$2:$E$14185,Inyecciones!$A$2:$A$14185,Balance!H$4,Inyecciones!$B$2:$B$14185,Balance!$B53,Inyecciones!$C$2:$C$14185,Balance!H$5)</f>
        <v>0</v>
      </c>
      <c r="I53" s="13">
        <f>SUMIFS(Inyecciones!$E$2:$E$14185,Inyecciones!$A$2:$A$14185,Balance!I$4,Inyecciones!$B$2:$B$14185,Balance!$B53,Inyecciones!$C$2:$C$14185,Balance!I$5)</f>
        <v>0</v>
      </c>
      <c r="J53" s="13">
        <f>SUMIFS(Inyecciones!$E$2:$E$14185,Inyecciones!$A$2:$A$14185,Balance!J$4,Inyecciones!$B$2:$B$14185,Balance!$B53,Inyecciones!$C$2:$C$14185,Balance!J$5)</f>
        <v>0</v>
      </c>
      <c r="K53" s="13">
        <f>SUMIFS(Inyecciones!$E$2:$E$14185,Inyecciones!$A$2:$A$14185,Balance!K$4,Inyecciones!$B$2:$B$14185,Balance!$B53,Inyecciones!$C$2:$C$14185,Balance!K$5)</f>
        <v>11829.98547904095</v>
      </c>
      <c r="L53" s="13">
        <f>SUMIFS(Inyecciones!$E$2:$E$14185,Inyecciones!$A$2:$A$14185,Balance!L$4,Inyecciones!$B$2:$B$14185,Balance!$B53,Inyecciones!$C$2:$C$14185,Balance!L$5)</f>
        <v>7871.8160219415104</v>
      </c>
      <c r="M53" s="13">
        <f>SUMIFS(Inyecciones!$E$2:$E$14185,Inyecciones!$A$2:$A$14185,Balance!M$4,Inyecciones!$B$2:$B$14185,Balance!$B53,Inyecciones!$C$2:$C$14185,Balance!M$5)</f>
        <v>7425.233732239356</v>
      </c>
      <c r="N53" s="14">
        <f>SUMIFS(Inyecciones!$E$2:$E$14185,Inyecciones!$A$2:$A$14185,Balance!N$4,Inyecciones!$B$2:$B$14185,Balance!$B53,Inyecciones!$C$2:$C$14185,Balance!N$5)</f>
        <v>6704.5149453816612</v>
      </c>
      <c r="O53" s="12">
        <f>SUMIFS(Inyecciones!$E$2:$E$14185,Inyecciones!$A$2:$A$14185,Balance!O$4,Inyecciones!$B$2:$B$14185,Balance!$B53,Inyecciones!$C$2:$C$14185,Balance!O$5)</f>
        <v>0</v>
      </c>
      <c r="P53" s="13">
        <f>SUMIFS(Inyecciones!$E$2:$E$14185,Inyecciones!$A$2:$A$14185,Balance!P$4,Inyecciones!$B$2:$B$14185,Balance!$B53,Inyecciones!$C$2:$C$14185,Balance!P$5)</f>
        <v>0</v>
      </c>
      <c r="Q53" s="13">
        <f>SUMIFS(Inyecciones!$E$2:$E$14185,Inyecciones!$A$2:$A$14185,Balance!Q$4,Inyecciones!$B$2:$B$14185,Balance!$B53,Inyecciones!$C$2:$C$14185,Balance!Q$5)</f>
        <v>0</v>
      </c>
      <c r="R53" s="13">
        <f>SUMIFS(Inyecciones!$E$2:$E$14185,Inyecciones!$A$2:$A$14185,Balance!R$4,Inyecciones!$B$2:$B$14185,Balance!$B53,Inyecciones!$C$2:$C$14185,Balance!R$5)</f>
        <v>0</v>
      </c>
      <c r="S53" s="13">
        <f>SUMIFS(Inyecciones!$E$2:$E$14185,Inyecciones!$A$2:$A$14185,Balance!S$4,Inyecciones!$B$2:$B$14185,Balance!$B53,Inyecciones!$C$2:$C$14185,Balance!S$5)</f>
        <v>0</v>
      </c>
      <c r="T53" s="13">
        <f>SUMIFS(Inyecciones!$E$2:$E$14185,Inyecciones!$A$2:$A$14185,Balance!T$4,Inyecciones!$B$2:$B$14185,Balance!$B53,Inyecciones!$C$2:$C$14185,Balance!T$5)</f>
        <v>0</v>
      </c>
      <c r="U53" s="13">
        <f>SUMIFS(Inyecciones!$E$2:$E$14185,Inyecciones!$A$2:$A$14185,Balance!U$4,Inyecciones!$B$2:$B$14185,Balance!$B53,Inyecciones!$C$2:$C$14185,Balance!U$5)</f>
        <v>0</v>
      </c>
      <c r="V53" s="13">
        <f>SUMIFS(Inyecciones!$E$2:$E$14185,Inyecciones!$A$2:$A$14185,Balance!V$4,Inyecciones!$B$2:$B$14185,Balance!$B53,Inyecciones!$C$2:$C$14185,Balance!V$5)</f>
        <v>0</v>
      </c>
      <c r="W53" s="13">
        <f>SUMIFS(Inyecciones!$E$2:$E$14185,Inyecciones!$A$2:$A$14185,Balance!W$4,Inyecciones!$B$2:$B$14185,Balance!$B53,Inyecciones!$C$2:$C$14185,Balance!W$5)</f>
        <v>12032.81818170459</v>
      </c>
      <c r="X53" s="13">
        <f>SUMIFS(Inyecciones!$E$2:$E$14185,Inyecciones!$A$2:$A$14185,Balance!X$4,Inyecciones!$B$2:$B$14185,Balance!$B53,Inyecciones!$C$2:$C$14185,Balance!X$5)</f>
        <v>9993.9337757846497</v>
      </c>
      <c r="Y53" s="13">
        <f>SUMIFS(Inyecciones!$E$2:$E$14185,Inyecciones!$A$2:$A$14185,Balance!Y$4,Inyecciones!$B$2:$B$14185,Balance!$B53,Inyecciones!$C$2:$C$14185,Balance!Y$5)</f>
        <v>9795.9988182911984</v>
      </c>
      <c r="Z53" s="14">
        <f>SUMIFS(Inyecciones!$E$2:$E$14185,Inyecciones!$A$2:$A$14185,Balance!Z$4,Inyecciones!$B$2:$B$14185,Balance!$B53,Inyecciones!$C$2:$C$14185,Balance!Z$5)</f>
        <v>12069.98471016274</v>
      </c>
      <c r="AA53" s="12">
        <f>SUMIFS(Inyecciones!$E$2:$E$14185,Inyecciones!$A$2:$A$14185,Balance!AA$4,Inyecciones!$B$2:$B$14185,Balance!$B53,Inyecciones!$C$2:$C$14185,Balance!AA$5)</f>
        <v>0</v>
      </c>
      <c r="AB53" s="13">
        <f>SUMIFS(Inyecciones!$E$2:$E$14185,Inyecciones!$A$2:$A$14185,Balance!AB$4,Inyecciones!$B$2:$B$14185,Balance!$B53,Inyecciones!$C$2:$C$14185,Balance!AB$5)</f>
        <v>0</v>
      </c>
      <c r="AC53" s="13">
        <f>SUMIFS(Inyecciones!$E$2:$E$14185,Inyecciones!$A$2:$A$14185,Balance!AC$4,Inyecciones!$B$2:$B$14185,Balance!$B53,Inyecciones!$C$2:$C$14185,Balance!AC$5)</f>
        <v>0</v>
      </c>
      <c r="AD53" s="13">
        <f>SUMIFS(Inyecciones!$E$2:$E$14185,Inyecciones!$A$2:$A$14185,Balance!AD$4,Inyecciones!$B$2:$B$14185,Balance!$B53,Inyecciones!$C$2:$C$14185,Balance!AD$5)</f>
        <v>0</v>
      </c>
      <c r="AE53" s="13">
        <f>SUMIFS(Inyecciones!$E$2:$E$14185,Inyecciones!$A$2:$A$14185,Balance!AE$4,Inyecciones!$B$2:$B$14185,Balance!$B53,Inyecciones!$C$2:$C$14185,Balance!AE$5)</f>
        <v>0</v>
      </c>
      <c r="AF53" s="13">
        <f>SUMIFS(Inyecciones!$E$2:$E$14185,Inyecciones!$A$2:$A$14185,Balance!AF$4,Inyecciones!$B$2:$B$14185,Balance!$B53,Inyecciones!$C$2:$C$14185,Balance!AF$5)</f>
        <v>0</v>
      </c>
      <c r="AG53" s="13">
        <f>SUMIFS(Inyecciones!$E$2:$E$14185,Inyecciones!$A$2:$A$14185,Balance!AG$4,Inyecciones!$B$2:$B$14185,Balance!$B53,Inyecciones!$C$2:$C$14185,Balance!AG$5)</f>
        <v>0</v>
      </c>
      <c r="AH53" s="13">
        <f>SUMIFS(Inyecciones!$E$2:$E$14185,Inyecciones!$A$2:$A$14185,Balance!AH$4,Inyecciones!$B$2:$B$14185,Balance!$B53,Inyecciones!$C$2:$C$14185,Balance!AH$5)</f>
        <v>0</v>
      </c>
      <c r="AI53" s="13">
        <f>SUMIFS(Inyecciones!$E$2:$E$14185,Inyecciones!$A$2:$A$14185,Balance!AI$4,Inyecciones!$B$2:$B$14185,Balance!$B53,Inyecciones!$C$2:$C$14185,Balance!AI$5)</f>
        <v>12178.87831803564</v>
      </c>
      <c r="AJ53" s="13">
        <f>SUMIFS(Inyecciones!$E$2:$E$14185,Inyecciones!$A$2:$A$14185,Balance!AJ$4,Inyecciones!$B$2:$B$14185,Balance!$B53,Inyecciones!$C$2:$C$14185,Balance!AJ$5)</f>
        <v>8739.7104271016269</v>
      </c>
      <c r="AK53" s="13">
        <f>SUMIFS(Inyecciones!$E$2:$E$14185,Inyecciones!$A$2:$A$14185,Balance!AK$4,Inyecciones!$B$2:$B$14185,Balance!$B53,Inyecciones!$C$2:$C$14185,Balance!AK$5)</f>
        <v>9994.0478099606298</v>
      </c>
      <c r="AL53" s="14">
        <f>SUMIFS(Inyecciones!$E$2:$E$14185,Inyecciones!$A$2:$A$14185,Balance!AL$4,Inyecciones!$B$2:$B$14185,Balance!$B53,Inyecciones!$C$2:$C$14185,Balance!AL$5)</f>
        <v>12466.471466353571</v>
      </c>
      <c r="AM53" s="13"/>
      <c r="AN53" s="12">
        <f>SUMIFS('Retiro Mensual'!$E$2:$E$2629,'Retiro Mensual'!$A$2:$A$2629,AN$4,'Retiro Mensual'!$B$2:$B$2629,$B53,'Retiro Mensual'!$C$2:$C$2629,AN$5)</f>
        <v>0</v>
      </c>
      <c r="AO53" s="13">
        <f>SUMIFS('Retiro Mensual'!$E$2:$E$2629,'Retiro Mensual'!$A$2:$A$2629,AO$4,'Retiro Mensual'!$B$2:$B$2629,$B53,'Retiro Mensual'!$C$2:$C$2629,AO$5)</f>
        <v>0</v>
      </c>
      <c r="AP53" s="13">
        <f>SUMIFS('Retiro Mensual'!$E$2:$E$2629,'Retiro Mensual'!$A$2:$A$2629,AP$4,'Retiro Mensual'!$B$2:$B$2629,$B53,'Retiro Mensual'!$C$2:$C$2629,AP$5)</f>
        <v>0</v>
      </c>
      <c r="AQ53" s="13">
        <f>SUMIFS('Retiro Mensual'!$E$2:$E$2629,'Retiro Mensual'!$A$2:$A$2629,AQ$4,'Retiro Mensual'!$B$2:$B$2629,$B53,'Retiro Mensual'!$C$2:$C$2629,AQ$5)</f>
        <v>0</v>
      </c>
      <c r="AR53" s="13">
        <f>SUMIFS('Retiro Mensual'!$E$2:$E$2629,'Retiro Mensual'!$A$2:$A$2629,AR$4,'Retiro Mensual'!$B$2:$B$2629,$B53,'Retiro Mensual'!$C$2:$C$2629,AR$5)</f>
        <v>0</v>
      </c>
      <c r="AS53" s="13">
        <f>SUMIFS('Retiro Mensual'!$E$2:$E$2629,'Retiro Mensual'!$A$2:$A$2629,AS$4,'Retiro Mensual'!$B$2:$B$2629,$B53,'Retiro Mensual'!$C$2:$C$2629,AS$5)</f>
        <v>0</v>
      </c>
      <c r="AT53" s="13">
        <f>SUMIFS('Retiro Mensual'!$E$2:$E$2629,'Retiro Mensual'!$A$2:$A$2629,AT$4,'Retiro Mensual'!$B$2:$B$2629,$B53,'Retiro Mensual'!$C$2:$C$2629,AT$5)</f>
        <v>0</v>
      </c>
      <c r="AU53" s="13">
        <f>SUMIFS('Retiro Mensual'!$E$2:$E$2629,'Retiro Mensual'!$A$2:$A$2629,AU$4,'Retiro Mensual'!$B$2:$B$2629,$B53,'Retiro Mensual'!$C$2:$C$2629,AU$5)</f>
        <v>0</v>
      </c>
      <c r="AV53" s="13">
        <f>SUMIFS('Retiro Mensual'!$E$2:$E$2629,'Retiro Mensual'!$A$2:$A$2629,AV$4,'Retiro Mensual'!$B$2:$B$2629,$B53,'Retiro Mensual'!$C$2:$C$2629,AV$5)</f>
        <v>0</v>
      </c>
      <c r="AW53" s="13">
        <f>SUMIFS('Retiro Mensual'!$E$2:$E$2629,'Retiro Mensual'!$A$2:$A$2629,AW$4,'Retiro Mensual'!$B$2:$B$2629,$B53,'Retiro Mensual'!$C$2:$C$2629,AW$5)</f>
        <v>0</v>
      </c>
      <c r="AX53" s="13">
        <f>SUMIFS('Retiro Mensual'!$E$2:$E$2629,'Retiro Mensual'!$A$2:$A$2629,AX$4,'Retiro Mensual'!$B$2:$B$2629,$B53,'Retiro Mensual'!$C$2:$C$2629,AX$5)</f>
        <v>0</v>
      </c>
      <c r="AY53" s="14">
        <f>SUMIFS('Retiro Mensual'!$E$2:$E$2629,'Retiro Mensual'!$A$2:$A$2629,AY$4,'Retiro Mensual'!$B$2:$B$2629,$B53,'Retiro Mensual'!$C$2:$C$2629,AY$5)</f>
        <v>0</v>
      </c>
      <c r="AZ53" s="12">
        <f>SUMIFS('Retiro Mensual'!$E$2:$E$2629,'Retiro Mensual'!$A$2:$A$2629,AZ$4,'Retiro Mensual'!$B$2:$B$2629,$B53,'Retiro Mensual'!$C$2:$C$2629,AZ$5)</f>
        <v>0</v>
      </c>
      <c r="BA53" s="13">
        <f>SUMIFS('Retiro Mensual'!$E$2:$E$2629,'Retiro Mensual'!$A$2:$A$2629,BA$4,'Retiro Mensual'!$B$2:$B$2629,$B53,'Retiro Mensual'!$C$2:$C$2629,BA$5)</f>
        <v>0</v>
      </c>
      <c r="BB53" s="13">
        <f>SUMIFS('Retiro Mensual'!$E$2:$E$2629,'Retiro Mensual'!$A$2:$A$2629,BB$4,'Retiro Mensual'!$B$2:$B$2629,$B53,'Retiro Mensual'!$C$2:$C$2629,BB$5)</f>
        <v>0</v>
      </c>
      <c r="BC53" s="13">
        <f>SUMIFS('Retiro Mensual'!$E$2:$E$2629,'Retiro Mensual'!$A$2:$A$2629,BC$4,'Retiro Mensual'!$B$2:$B$2629,$B53,'Retiro Mensual'!$C$2:$C$2629,BC$5)</f>
        <v>0</v>
      </c>
      <c r="BD53" s="13">
        <f>SUMIFS('Retiro Mensual'!$E$2:$E$2629,'Retiro Mensual'!$A$2:$A$2629,BD$4,'Retiro Mensual'!$B$2:$B$2629,$B53,'Retiro Mensual'!$C$2:$C$2629,BD$5)</f>
        <v>0</v>
      </c>
      <c r="BE53" s="13">
        <f>SUMIFS('Retiro Mensual'!$E$2:$E$2629,'Retiro Mensual'!$A$2:$A$2629,BE$4,'Retiro Mensual'!$B$2:$B$2629,$B53,'Retiro Mensual'!$C$2:$C$2629,BE$5)</f>
        <v>0</v>
      </c>
      <c r="BF53" s="13">
        <f>SUMIFS('Retiro Mensual'!$E$2:$E$2629,'Retiro Mensual'!$A$2:$A$2629,BF$4,'Retiro Mensual'!$B$2:$B$2629,$B53,'Retiro Mensual'!$C$2:$C$2629,BF$5)</f>
        <v>0</v>
      </c>
      <c r="BG53" s="13">
        <f>SUMIFS('Retiro Mensual'!$E$2:$E$2629,'Retiro Mensual'!$A$2:$A$2629,BG$4,'Retiro Mensual'!$B$2:$B$2629,$B53,'Retiro Mensual'!$C$2:$C$2629,BG$5)</f>
        <v>0</v>
      </c>
      <c r="BH53" s="13">
        <f>SUMIFS('Retiro Mensual'!$E$2:$E$2629,'Retiro Mensual'!$A$2:$A$2629,BH$4,'Retiro Mensual'!$B$2:$B$2629,$B53,'Retiro Mensual'!$C$2:$C$2629,BH$5)</f>
        <v>0</v>
      </c>
      <c r="BI53" s="13">
        <f>SUMIFS('Retiro Mensual'!$E$2:$E$2629,'Retiro Mensual'!$A$2:$A$2629,BI$4,'Retiro Mensual'!$B$2:$B$2629,$B53,'Retiro Mensual'!$C$2:$C$2629,BI$5)</f>
        <v>0</v>
      </c>
      <c r="BJ53" s="13">
        <f>SUMIFS('Retiro Mensual'!$E$2:$E$2629,'Retiro Mensual'!$A$2:$A$2629,BJ$4,'Retiro Mensual'!$B$2:$B$2629,$B53,'Retiro Mensual'!$C$2:$C$2629,BJ$5)</f>
        <v>0</v>
      </c>
      <c r="BK53" s="14">
        <f>SUMIFS('Retiro Mensual'!$E$2:$E$2629,'Retiro Mensual'!$A$2:$A$2629,BK$4,'Retiro Mensual'!$B$2:$B$2629,$B53,'Retiro Mensual'!$C$2:$C$2629,BK$5)</f>
        <v>0</v>
      </c>
      <c r="BL53" s="12">
        <f>SUMIFS('Retiro Mensual'!$E$2:$E$2629,'Retiro Mensual'!$A$2:$A$2629,BL$4,'Retiro Mensual'!$B$2:$B$2629,$B53,'Retiro Mensual'!$C$2:$C$2629,BL$5)</f>
        <v>0</v>
      </c>
      <c r="BM53" s="13">
        <f>SUMIFS('Retiro Mensual'!$E$2:$E$2629,'Retiro Mensual'!$A$2:$A$2629,BM$4,'Retiro Mensual'!$B$2:$B$2629,$B53,'Retiro Mensual'!$C$2:$C$2629,BM$5)</f>
        <v>0</v>
      </c>
      <c r="BN53" s="13">
        <f>SUMIFS('Retiro Mensual'!$E$2:$E$2629,'Retiro Mensual'!$A$2:$A$2629,BN$4,'Retiro Mensual'!$B$2:$B$2629,$B53,'Retiro Mensual'!$C$2:$C$2629,BN$5)</f>
        <v>0</v>
      </c>
      <c r="BO53" s="13">
        <f>SUMIFS('Retiro Mensual'!$E$2:$E$2629,'Retiro Mensual'!$A$2:$A$2629,BO$4,'Retiro Mensual'!$B$2:$B$2629,$B53,'Retiro Mensual'!$C$2:$C$2629,BO$5)</f>
        <v>0</v>
      </c>
      <c r="BP53" s="13">
        <f>SUMIFS('Retiro Mensual'!$E$2:$E$2629,'Retiro Mensual'!$A$2:$A$2629,BP$4,'Retiro Mensual'!$B$2:$B$2629,$B53,'Retiro Mensual'!$C$2:$C$2629,BP$5)</f>
        <v>0</v>
      </c>
      <c r="BQ53" s="13">
        <f>SUMIFS('Retiro Mensual'!$E$2:$E$2629,'Retiro Mensual'!$A$2:$A$2629,BQ$4,'Retiro Mensual'!$B$2:$B$2629,$B53,'Retiro Mensual'!$C$2:$C$2629,BQ$5)</f>
        <v>0</v>
      </c>
      <c r="BR53" s="13">
        <f>SUMIFS('Retiro Mensual'!$E$2:$E$2629,'Retiro Mensual'!$A$2:$A$2629,BR$4,'Retiro Mensual'!$B$2:$B$2629,$B53,'Retiro Mensual'!$C$2:$C$2629,BR$5)</f>
        <v>0</v>
      </c>
      <c r="BS53" s="13">
        <f>SUMIFS('Retiro Mensual'!$E$2:$E$2629,'Retiro Mensual'!$A$2:$A$2629,BS$4,'Retiro Mensual'!$B$2:$B$2629,$B53,'Retiro Mensual'!$C$2:$C$2629,BS$5)</f>
        <v>0</v>
      </c>
      <c r="BT53" s="13">
        <f>SUMIFS('Retiro Mensual'!$E$2:$E$2629,'Retiro Mensual'!$A$2:$A$2629,BT$4,'Retiro Mensual'!$B$2:$B$2629,$B53,'Retiro Mensual'!$C$2:$C$2629,BT$5)</f>
        <v>0</v>
      </c>
      <c r="BU53" s="13">
        <f>SUMIFS('Retiro Mensual'!$E$2:$E$2629,'Retiro Mensual'!$A$2:$A$2629,BU$4,'Retiro Mensual'!$B$2:$B$2629,$B53,'Retiro Mensual'!$C$2:$C$2629,BU$5)</f>
        <v>0</v>
      </c>
      <c r="BV53" s="13">
        <f>SUMIFS('Retiro Mensual'!$E$2:$E$2629,'Retiro Mensual'!$A$2:$A$2629,BV$4,'Retiro Mensual'!$B$2:$B$2629,$B53,'Retiro Mensual'!$C$2:$C$2629,BV$5)</f>
        <v>0</v>
      </c>
      <c r="BW53" s="14">
        <f>SUMIFS('Retiro Mensual'!$E$2:$E$2629,'Retiro Mensual'!$A$2:$A$2629,BW$4,'Retiro Mensual'!$B$2:$B$2629,$B53,'Retiro Mensual'!$C$2:$C$2629,BW$5)</f>
        <v>0</v>
      </c>
      <c r="BX53" s="13"/>
      <c r="BY53" s="12">
        <f>SUMIFS('Compra Ventas'!$E$2:$E$2700,'Compra Ventas'!$A$2:$A$2700,BY$4,'Compra Ventas'!$B$2:$B$2700,$B53,'Compra Ventas'!$C$2:$C$2700,BY$5)</f>
        <v>0</v>
      </c>
      <c r="BZ53" s="13">
        <f>SUMIFS('Compra Ventas'!$E$2:$E$2700,'Compra Ventas'!$A$2:$A$2700,BZ$4,'Compra Ventas'!$B$2:$B$2700,$B53,'Compra Ventas'!$C$2:$C$2700,BZ$5)</f>
        <v>0</v>
      </c>
      <c r="CA53" s="13">
        <f>SUMIFS('Compra Ventas'!$E$2:$E$2700,'Compra Ventas'!$A$2:$A$2700,CA$4,'Compra Ventas'!$B$2:$B$2700,$B53,'Compra Ventas'!$C$2:$C$2700,CA$5)</f>
        <v>0</v>
      </c>
      <c r="CB53" s="13">
        <f>SUMIFS('Compra Ventas'!$E$2:$E$2700,'Compra Ventas'!$A$2:$A$2700,CB$4,'Compra Ventas'!$B$2:$B$2700,$B53,'Compra Ventas'!$C$2:$C$2700,CB$5)</f>
        <v>0</v>
      </c>
      <c r="CC53" s="13">
        <f>SUMIFS('Compra Ventas'!$E$2:$E$2700,'Compra Ventas'!$A$2:$A$2700,CC$4,'Compra Ventas'!$B$2:$B$2700,$B53,'Compra Ventas'!$C$2:$C$2700,CC$5)</f>
        <v>0</v>
      </c>
      <c r="CD53" s="13">
        <f>SUMIFS('Compra Ventas'!$E$2:$E$2700,'Compra Ventas'!$A$2:$A$2700,CD$4,'Compra Ventas'!$B$2:$B$2700,$B53,'Compra Ventas'!$C$2:$C$2700,CD$5)</f>
        <v>0</v>
      </c>
      <c r="CE53" s="13">
        <f>SUMIFS('Compra Ventas'!$E$2:$E$2700,'Compra Ventas'!$A$2:$A$2700,CE$4,'Compra Ventas'!$B$2:$B$2700,$B53,'Compra Ventas'!$C$2:$C$2700,CE$5)</f>
        <v>0</v>
      </c>
      <c r="CF53" s="13">
        <f>SUMIFS('Compra Ventas'!$E$2:$E$2700,'Compra Ventas'!$A$2:$A$2700,CF$4,'Compra Ventas'!$B$2:$B$2700,$B53,'Compra Ventas'!$C$2:$C$2700,CF$5)</f>
        <v>0</v>
      </c>
      <c r="CG53" s="13">
        <f>SUMIFS('Compra Ventas'!$E$2:$E$2700,'Compra Ventas'!$A$2:$A$2700,CG$4,'Compra Ventas'!$B$2:$B$2700,$B53,'Compra Ventas'!$C$2:$C$2700,CG$5)</f>
        <v>0</v>
      </c>
      <c r="CH53" s="13">
        <f>SUMIFS('Compra Ventas'!$E$2:$E$2700,'Compra Ventas'!$A$2:$A$2700,CH$4,'Compra Ventas'!$B$2:$B$2700,$B53,'Compra Ventas'!$C$2:$C$2700,CH$5)</f>
        <v>0</v>
      </c>
      <c r="CI53" s="13">
        <f>SUMIFS('Compra Ventas'!$E$2:$E$2700,'Compra Ventas'!$A$2:$A$2700,CI$4,'Compra Ventas'!$B$2:$B$2700,$B53,'Compra Ventas'!$C$2:$C$2700,CI$5)</f>
        <v>0</v>
      </c>
      <c r="CJ53" s="14">
        <f>SUMIFS('Compra Ventas'!$E$2:$E$2700,'Compra Ventas'!$A$2:$A$2700,CJ$4,'Compra Ventas'!$B$2:$B$2700,$B53,'Compra Ventas'!$C$2:$C$2700,CJ$5)</f>
        <v>0</v>
      </c>
      <c r="CK53" s="12">
        <f>SUMIFS('Compra Ventas'!$E$2:$E$2700,'Compra Ventas'!$A$2:$A$2700,CK$4,'Compra Ventas'!$B$2:$B$2700,$B53,'Compra Ventas'!$C$2:$C$2700,CK$5)</f>
        <v>0</v>
      </c>
      <c r="CL53" s="13">
        <f>SUMIFS('Compra Ventas'!$E$2:$E$2700,'Compra Ventas'!$A$2:$A$2700,CL$4,'Compra Ventas'!$B$2:$B$2700,$B53,'Compra Ventas'!$C$2:$C$2700,CL$5)</f>
        <v>0</v>
      </c>
      <c r="CM53" s="13">
        <f>SUMIFS('Compra Ventas'!$E$2:$E$2700,'Compra Ventas'!$A$2:$A$2700,CM$4,'Compra Ventas'!$B$2:$B$2700,$B53,'Compra Ventas'!$C$2:$C$2700,CM$5)</f>
        <v>0</v>
      </c>
      <c r="CN53" s="13">
        <f>SUMIFS('Compra Ventas'!$E$2:$E$2700,'Compra Ventas'!$A$2:$A$2700,CN$4,'Compra Ventas'!$B$2:$B$2700,$B53,'Compra Ventas'!$C$2:$C$2700,CN$5)</f>
        <v>0</v>
      </c>
      <c r="CO53" s="13">
        <f>SUMIFS('Compra Ventas'!$E$2:$E$2700,'Compra Ventas'!$A$2:$A$2700,CO$4,'Compra Ventas'!$B$2:$B$2700,$B53,'Compra Ventas'!$C$2:$C$2700,CO$5)</f>
        <v>0</v>
      </c>
      <c r="CP53" s="13">
        <f>SUMIFS('Compra Ventas'!$E$2:$E$2700,'Compra Ventas'!$A$2:$A$2700,CP$4,'Compra Ventas'!$B$2:$B$2700,$B53,'Compra Ventas'!$C$2:$C$2700,CP$5)</f>
        <v>0</v>
      </c>
      <c r="CQ53" s="13">
        <f>SUMIFS('Compra Ventas'!$E$2:$E$2700,'Compra Ventas'!$A$2:$A$2700,CQ$4,'Compra Ventas'!$B$2:$B$2700,$B53,'Compra Ventas'!$C$2:$C$2700,CQ$5)</f>
        <v>0</v>
      </c>
      <c r="CR53" s="13">
        <f>SUMIFS('Compra Ventas'!$E$2:$E$2700,'Compra Ventas'!$A$2:$A$2700,CR$4,'Compra Ventas'!$B$2:$B$2700,$B53,'Compra Ventas'!$C$2:$C$2700,CR$5)</f>
        <v>0</v>
      </c>
      <c r="CS53" s="13">
        <f>SUMIFS('Compra Ventas'!$E$2:$E$2700,'Compra Ventas'!$A$2:$A$2700,CS$4,'Compra Ventas'!$B$2:$B$2700,$B53,'Compra Ventas'!$C$2:$C$2700,CS$5)</f>
        <v>0</v>
      </c>
      <c r="CT53" s="13">
        <f>SUMIFS('Compra Ventas'!$E$2:$E$2700,'Compra Ventas'!$A$2:$A$2700,CT$4,'Compra Ventas'!$B$2:$B$2700,$B53,'Compra Ventas'!$C$2:$C$2700,CT$5)</f>
        <v>0</v>
      </c>
      <c r="CU53" s="13">
        <f>SUMIFS('Compra Ventas'!$E$2:$E$2700,'Compra Ventas'!$A$2:$A$2700,CU$4,'Compra Ventas'!$B$2:$B$2700,$B53,'Compra Ventas'!$C$2:$C$2700,CU$5)</f>
        <v>0</v>
      </c>
      <c r="CV53" s="14">
        <f>SUMIFS('Compra Ventas'!$E$2:$E$2700,'Compra Ventas'!$A$2:$A$2700,CV$4,'Compra Ventas'!$B$2:$B$2700,$B53,'Compra Ventas'!$C$2:$C$2700,CV$5)</f>
        <v>0</v>
      </c>
      <c r="CW53" s="12">
        <f>SUMIFS('Compra Ventas'!$E$2:$E$2700,'Compra Ventas'!$A$2:$A$2700,CW$4,'Compra Ventas'!$B$2:$B$2700,$B53,'Compra Ventas'!$C$2:$C$2700,CW$5)</f>
        <v>0</v>
      </c>
      <c r="CX53" s="13">
        <f>SUMIFS('Compra Ventas'!$E$2:$E$2700,'Compra Ventas'!$A$2:$A$2700,CX$4,'Compra Ventas'!$B$2:$B$2700,$B53,'Compra Ventas'!$C$2:$C$2700,CX$5)</f>
        <v>0</v>
      </c>
      <c r="CY53" s="13">
        <f>SUMIFS('Compra Ventas'!$E$2:$E$2700,'Compra Ventas'!$A$2:$A$2700,CY$4,'Compra Ventas'!$B$2:$B$2700,$B53,'Compra Ventas'!$C$2:$C$2700,CY$5)</f>
        <v>0</v>
      </c>
      <c r="CZ53" s="13">
        <f>SUMIFS('Compra Ventas'!$E$2:$E$2700,'Compra Ventas'!$A$2:$A$2700,CZ$4,'Compra Ventas'!$B$2:$B$2700,$B53,'Compra Ventas'!$C$2:$C$2700,CZ$5)</f>
        <v>0</v>
      </c>
      <c r="DA53" s="13">
        <f>SUMIFS('Compra Ventas'!$E$2:$E$2700,'Compra Ventas'!$A$2:$A$2700,DA$4,'Compra Ventas'!$B$2:$B$2700,$B53,'Compra Ventas'!$C$2:$C$2700,DA$5)</f>
        <v>0</v>
      </c>
      <c r="DB53" s="13">
        <f>SUMIFS('Compra Ventas'!$E$2:$E$2700,'Compra Ventas'!$A$2:$A$2700,DB$4,'Compra Ventas'!$B$2:$B$2700,$B53,'Compra Ventas'!$C$2:$C$2700,DB$5)</f>
        <v>0</v>
      </c>
      <c r="DC53" s="13">
        <f>SUMIFS('Compra Ventas'!$E$2:$E$2700,'Compra Ventas'!$A$2:$A$2700,DC$4,'Compra Ventas'!$B$2:$B$2700,$B53,'Compra Ventas'!$C$2:$C$2700,DC$5)</f>
        <v>0</v>
      </c>
      <c r="DD53" s="13">
        <f>SUMIFS('Compra Ventas'!$E$2:$E$2700,'Compra Ventas'!$A$2:$A$2700,DD$4,'Compra Ventas'!$B$2:$B$2700,$B53,'Compra Ventas'!$C$2:$C$2700,DD$5)</f>
        <v>0</v>
      </c>
      <c r="DE53" s="13">
        <f>SUMIFS('Compra Ventas'!$E$2:$E$2700,'Compra Ventas'!$A$2:$A$2700,DE$4,'Compra Ventas'!$B$2:$B$2700,$B53,'Compra Ventas'!$C$2:$C$2700,DE$5)</f>
        <v>0</v>
      </c>
      <c r="DF53" s="13">
        <f>SUMIFS('Compra Ventas'!$E$2:$E$2700,'Compra Ventas'!$A$2:$A$2700,DF$4,'Compra Ventas'!$B$2:$B$2700,$B53,'Compra Ventas'!$C$2:$C$2700,DF$5)</f>
        <v>0</v>
      </c>
      <c r="DG53" s="13">
        <f>SUMIFS('Compra Ventas'!$E$2:$E$2700,'Compra Ventas'!$A$2:$A$2700,DG$4,'Compra Ventas'!$B$2:$B$2700,$B53,'Compra Ventas'!$C$2:$C$2700,DG$5)</f>
        <v>0</v>
      </c>
      <c r="DH53" s="14">
        <f>SUMIFS('Compra Ventas'!$E$2:$E$2700,'Compra Ventas'!$A$2:$A$2700,DH$4,'Compra Ventas'!$B$2:$B$2700,$B53,'Compra Ventas'!$C$2:$C$2700,DH$5)</f>
        <v>0</v>
      </c>
      <c r="DI53" s="84"/>
      <c r="DJ53" s="98">
        <f>SUMIFS('Ajuste Ciclado'!D$5:D$47,'Ajuste Ciclado'!$C$5:$C$47,Balance!DJ$4,'Ajuste Ciclado'!$B$5:$B$47,Balance!$B53)</f>
        <v>0</v>
      </c>
      <c r="DK53" s="99">
        <f>SUMIFS('Ajuste Ciclado'!E$5:E$47,'Ajuste Ciclado'!$C$5:$C$47,Balance!DK$4,'Ajuste Ciclado'!$B$5:$B$47,Balance!$B53)</f>
        <v>0</v>
      </c>
      <c r="DL53" s="99">
        <f>SUMIFS('Ajuste Ciclado'!F$5:F$47,'Ajuste Ciclado'!$C$5:$C$47,Balance!DL$4,'Ajuste Ciclado'!$B$5:$B$47,Balance!$B53)</f>
        <v>0</v>
      </c>
      <c r="DM53" s="99">
        <f>SUMIFS('Ajuste Ciclado'!G$5:G$47,'Ajuste Ciclado'!$C$5:$C$47,Balance!DM$4,'Ajuste Ciclado'!$B$5:$B$47,Balance!$B53)</f>
        <v>0</v>
      </c>
      <c r="DN53" s="99">
        <f>SUMIFS('Ajuste Ciclado'!H$5:H$47,'Ajuste Ciclado'!$C$5:$C$47,Balance!DN$4,'Ajuste Ciclado'!$B$5:$B$47,Balance!$B53)</f>
        <v>0</v>
      </c>
      <c r="DO53" s="99">
        <f>SUMIFS('Ajuste Ciclado'!I$5:I$47,'Ajuste Ciclado'!$C$5:$C$47,Balance!DO$4,'Ajuste Ciclado'!$B$5:$B$47,Balance!$B53)</f>
        <v>0</v>
      </c>
      <c r="DP53" s="99">
        <f>SUMIFS('Ajuste Ciclado'!J$5:J$47,'Ajuste Ciclado'!$C$5:$C$47,Balance!DP$4,'Ajuste Ciclado'!$B$5:$B$47,Balance!$B53)</f>
        <v>0</v>
      </c>
      <c r="DQ53" s="99">
        <f>SUMIFS('Ajuste Ciclado'!K$5:K$47,'Ajuste Ciclado'!$C$5:$C$47,Balance!DQ$4,'Ajuste Ciclado'!$B$5:$B$47,Balance!$B53)</f>
        <v>0</v>
      </c>
      <c r="DR53" s="99">
        <f>SUMIFS('Ajuste Ciclado'!L$5:L$47,'Ajuste Ciclado'!$C$5:$C$47,Balance!DR$4,'Ajuste Ciclado'!$B$5:$B$47,Balance!$B53)</f>
        <v>0</v>
      </c>
      <c r="DS53" s="99">
        <f>SUMIFS('Ajuste Ciclado'!M$5:M$47,'Ajuste Ciclado'!$C$5:$C$47,Balance!DS$4,'Ajuste Ciclado'!$B$5:$B$47,Balance!$B53)</f>
        <v>0</v>
      </c>
      <c r="DT53" s="99">
        <f>SUMIFS('Ajuste Ciclado'!N$5:N$47,'Ajuste Ciclado'!$C$5:$C$47,Balance!DT$4,'Ajuste Ciclado'!$B$5:$B$47,Balance!$B53)</f>
        <v>0</v>
      </c>
      <c r="DU53" s="100">
        <f>SUMIFS('Ajuste Ciclado'!O$5:O$47,'Ajuste Ciclado'!$C$5:$C$47,Balance!DU$4,'Ajuste Ciclado'!$B$5:$B$47,Balance!$B53)</f>
        <v>0</v>
      </c>
      <c r="DV53" s="98">
        <f>SUMIFS('Ajuste Ciclado'!D$5:D$47,'Ajuste Ciclado'!$C$5:$C$47,Balance!DV$4,'Ajuste Ciclado'!$B$5:$B$47,Balance!$B53)</f>
        <v>0</v>
      </c>
      <c r="DW53" s="99">
        <f>SUMIFS('Ajuste Ciclado'!E$5:E$47,'Ajuste Ciclado'!$C$5:$C$47,Balance!DW$4,'Ajuste Ciclado'!$B$5:$B$47,Balance!$B53)</f>
        <v>0</v>
      </c>
      <c r="DX53" s="99">
        <f>SUMIFS('Ajuste Ciclado'!F$5:F$47,'Ajuste Ciclado'!$C$5:$C$47,Balance!DX$4,'Ajuste Ciclado'!$B$5:$B$47,Balance!$B53)</f>
        <v>0</v>
      </c>
      <c r="DY53" s="99">
        <f>SUMIFS('Ajuste Ciclado'!G$5:G$47,'Ajuste Ciclado'!$C$5:$C$47,Balance!DY$4,'Ajuste Ciclado'!$B$5:$B$47,Balance!$B53)</f>
        <v>0</v>
      </c>
      <c r="DZ53" s="99">
        <f>SUMIFS('Ajuste Ciclado'!H$5:H$47,'Ajuste Ciclado'!$C$5:$C$47,Balance!DZ$4,'Ajuste Ciclado'!$B$5:$B$47,Balance!$B53)</f>
        <v>0</v>
      </c>
      <c r="EA53" s="99">
        <f>SUMIFS('Ajuste Ciclado'!I$5:I$47,'Ajuste Ciclado'!$C$5:$C$47,Balance!EA$4,'Ajuste Ciclado'!$B$5:$B$47,Balance!$B53)</f>
        <v>0</v>
      </c>
      <c r="EB53" s="99">
        <f>SUMIFS('Ajuste Ciclado'!J$5:J$47,'Ajuste Ciclado'!$C$5:$C$47,Balance!EB$4,'Ajuste Ciclado'!$B$5:$B$47,Balance!$B53)</f>
        <v>0</v>
      </c>
      <c r="EC53" s="99">
        <f>SUMIFS('Ajuste Ciclado'!K$5:K$47,'Ajuste Ciclado'!$C$5:$C$47,Balance!EC$4,'Ajuste Ciclado'!$B$5:$B$47,Balance!$B53)</f>
        <v>0</v>
      </c>
      <c r="ED53" s="99">
        <f>SUMIFS('Ajuste Ciclado'!L$5:L$47,'Ajuste Ciclado'!$C$5:$C$47,Balance!ED$4,'Ajuste Ciclado'!$B$5:$B$47,Balance!$B53)</f>
        <v>0</v>
      </c>
      <c r="EE53" s="99">
        <f>SUMIFS('Ajuste Ciclado'!M$5:M$47,'Ajuste Ciclado'!$C$5:$C$47,Balance!EE$4,'Ajuste Ciclado'!$B$5:$B$47,Balance!$B53)</f>
        <v>0</v>
      </c>
      <c r="EF53" s="99">
        <f>SUMIFS('Ajuste Ciclado'!N$5:N$47,'Ajuste Ciclado'!$C$5:$C$47,Balance!EF$4,'Ajuste Ciclado'!$B$5:$B$47,Balance!$B53)</f>
        <v>0</v>
      </c>
      <c r="EG53" s="100">
        <f>SUMIFS('Ajuste Ciclado'!O$5:O$47,'Ajuste Ciclado'!$C$5:$C$47,Balance!EG$4,'Ajuste Ciclado'!$B$5:$B$47,Balance!$B53)</f>
        <v>0</v>
      </c>
      <c r="EH53" s="98">
        <f>SUMIFS('Ajuste Ciclado'!D$5:D$47,'Ajuste Ciclado'!$C$5:$C$47,Balance!EH$4,'Ajuste Ciclado'!$B$5:$B$47,Balance!$B53)</f>
        <v>0</v>
      </c>
      <c r="EI53" s="99">
        <f>SUMIFS('Ajuste Ciclado'!E$5:E$47,'Ajuste Ciclado'!$C$5:$C$47,Balance!EI$4,'Ajuste Ciclado'!$B$5:$B$47,Balance!$B53)</f>
        <v>0</v>
      </c>
      <c r="EJ53" s="99">
        <f>SUMIFS('Ajuste Ciclado'!F$5:F$47,'Ajuste Ciclado'!$C$5:$C$47,Balance!EJ$4,'Ajuste Ciclado'!$B$5:$B$47,Balance!$B53)</f>
        <v>0</v>
      </c>
      <c r="EK53" s="99">
        <f>SUMIFS('Ajuste Ciclado'!G$5:G$47,'Ajuste Ciclado'!$C$5:$C$47,Balance!EK$4,'Ajuste Ciclado'!$B$5:$B$47,Balance!$B53)</f>
        <v>0</v>
      </c>
      <c r="EL53" s="99">
        <f>SUMIFS('Ajuste Ciclado'!H$5:H$47,'Ajuste Ciclado'!$C$5:$C$47,Balance!EL$4,'Ajuste Ciclado'!$B$5:$B$47,Balance!$B53)</f>
        <v>0</v>
      </c>
      <c r="EM53" s="99">
        <f>SUMIFS('Ajuste Ciclado'!I$5:I$47,'Ajuste Ciclado'!$C$5:$C$47,Balance!EM$4,'Ajuste Ciclado'!$B$5:$B$47,Balance!$B53)</f>
        <v>0</v>
      </c>
      <c r="EN53" s="99">
        <f>SUMIFS('Ajuste Ciclado'!J$5:J$47,'Ajuste Ciclado'!$C$5:$C$47,Balance!EN$4,'Ajuste Ciclado'!$B$5:$B$47,Balance!$B53)</f>
        <v>0</v>
      </c>
      <c r="EO53" s="99">
        <f>SUMIFS('Ajuste Ciclado'!K$5:K$47,'Ajuste Ciclado'!$C$5:$C$47,Balance!EO$4,'Ajuste Ciclado'!$B$5:$B$47,Balance!$B53)</f>
        <v>0</v>
      </c>
      <c r="EP53" s="99">
        <f>SUMIFS('Ajuste Ciclado'!L$5:L$47,'Ajuste Ciclado'!$C$5:$C$47,Balance!EP$4,'Ajuste Ciclado'!$B$5:$B$47,Balance!$B53)</f>
        <v>0</v>
      </c>
      <c r="EQ53" s="99">
        <f>SUMIFS('Ajuste Ciclado'!M$5:M$47,'Ajuste Ciclado'!$C$5:$C$47,Balance!EQ$4,'Ajuste Ciclado'!$B$5:$B$47,Balance!$B53)</f>
        <v>0</v>
      </c>
      <c r="ER53" s="99">
        <f>SUMIFS('Ajuste Ciclado'!N$5:N$47,'Ajuste Ciclado'!$C$5:$C$47,Balance!ER$4,'Ajuste Ciclado'!$B$5:$B$47,Balance!$B53)</f>
        <v>0</v>
      </c>
      <c r="ES53" s="100">
        <f>SUMIFS('Ajuste Ciclado'!O$5:O$47,'Ajuste Ciclado'!$C$5:$C$47,Balance!ES$4,'Ajuste Ciclado'!$B$5:$B$47,Balance!$B53)</f>
        <v>0</v>
      </c>
      <c r="ET53" s="84"/>
      <c r="EU53" s="12">
        <f t="shared" si="129"/>
        <v>0</v>
      </c>
      <c r="EV53" s="13">
        <f t="shared" si="93"/>
        <v>0</v>
      </c>
      <c r="EW53" s="13">
        <f t="shared" si="94"/>
        <v>0</v>
      </c>
      <c r="EX53" s="13">
        <f t="shared" si="95"/>
        <v>0</v>
      </c>
      <c r="EY53" s="13">
        <f t="shared" si="96"/>
        <v>0</v>
      </c>
      <c r="EZ53" s="13">
        <f t="shared" si="97"/>
        <v>0</v>
      </c>
      <c r="FA53" s="13">
        <f t="shared" si="98"/>
        <v>0</v>
      </c>
      <c r="FB53" s="13">
        <f t="shared" si="99"/>
        <v>0</v>
      </c>
      <c r="FC53" s="13">
        <f t="shared" si="100"/>
        <v>11829.98547904095</v>
      </c>
      <c r="FD53" s="13">
        <f t="shared" si="101"/>
        <v>7871.8160219415104</v>
      </c>
      <c r="FE53" s="13">
        <f t="shared" si="102"/>
        <v>7425.233732239356</v>
      </c>
      <c r="FF53" s="14">
        <f t="shared" si="103"/>
        <v>6704.5149453816612</v>
      </c>
      <c r="FG53" s="12">
        <f t="shared" si="104"/>
        <v>0</v>
      </c>
      <c r="FH53" s="13">
        <f t="shared" si="105"/>
        <v>0</v>
      </c>
      <c r="FI53" s="13">
        <f t="shared" si="106"/>
        <v>0</v>
      </c>
      <c r="FJ53" s="13">
        <f t="shared" si="107"/>
        <v>0</v>
      </c>
      <c r="FK53" s="13">
        <f t="shared" si="108"/>
        <v>0</v>
      </c>
      <c r="FL53" s="13">
        <f t="shared" si="109"/>
        <v>0</v>
      </c>
      <c r="FM53" s="13">
        <f t="shared" si="110"/>
        <v>0</v>
      </c>
      <c r="FN53" s="13">
        <f t="shared" si="111"/>
        <v>0</v>
      </c>
      <c r="FO53" s="13">
        <f t="shared" si="112"/>
        <v>12032.81818170459</v>
      </c>
      <c r="FP53" s="13">
        <f t="shared" si="113"/>
        <v>9993.9337757846497</v>
      </c>
      <c r="FQ53" s="13">
        <f t="shared" si="114"/>
        <v>9795.9988182911984</v>
      </c>
      <c r="FR53" s="14">
        <f t="shared" si="115"/>
        <v>12069.98471016274</v>
      </c>
      <c r="FS53" s="12">
        <f t="shared" si="116"/>
        <v>0</v>
      </c>
      <c r="FT53" s="13">
        <f t="shared" si="117"/>
        <v>0</v>
      </c>
      <c r="FU53" s="13">
        <f t="shared" si="118"/>
        <v>0</v>
      </c>
      <c r="FV53" s="13">
        <f t="shared" si="119"/>
        <v>0</v>
      </c>
      <c r="FW53" s="13">
        <f t="shared" si="120"/>
        <v>0</v>
      </c>
      <c r="FX53" s="13">
        <f t="shared" si="121"/>
        <v>0</v>
      </c>
      <c r="FY53" s="13">
        <f t="shared" si="122"/>
        <v>0</v>
      </c>
      <c r="FZ53" s="13">
        <f t="shared" si="123"/>
        <v>0</v>
      </c>
      <c r="GA53" s="13">
        <f t="shared" si="124"/>
        <v>12178.87831803564</v>
      </c>
      <c r="GB53" s="13">
        <f t="shared" si="125"/>
        <v>8739.7104271016269</v>
      </c>
      <c r="GC53" s="13">
        <f t="shared" si="126"/>
        <v>9994.0478099606298</v>
      </c>
      <c r="GD53" s="14">
        <f t="shared" si="127"/>
        <v>12466.471466353571</v>
      </c>
      <c r="GE53" s="84"/>
      <c r="GF53" s="12">
        <f t="shared" si="130"/>
        <v>33831.55017860348</v>
      </c>
      <c r="GG53" s="13">
        <f t="shared" si="130"/>
        <v>43892.73548594318</v>
      </c>
      <c r="GH53" s="14">
        <f t="shared" si="130"/>
        <v>43379.108021451466</v>
      </c>
      <c r="GI53" s="6">
        <f t="shared" si="131"/>
        <v>1</v>
      </c>
      <c r="GJ53" s="12">
        <f t="shared" si="132"/>
        <v>0</v>
      </c>
      <c r="GK53" s="13">
        <f t="shared" si="133"/>
        <v>0</v>
      </c>
      <c r="GL53" s="14">
        <f t="shared" si="134"/>
        <v>0</v>
      </c>
      <c r="GM53" s="84"/>
      <c r="GN53" s="66">
        <f t="shared" si="135"/>
        <v>0</v>
      </c>
      <c r="GO53" s="84"/>
      <c r="GP53" s="63" t="str" cm="1">
        <f t="array" ref="GP53">INDEX($GF$4:$GH$4,1,GI53)</f>
        <v>Sample 1</v>
      </c>
      <c r="GQ53" s="12">
        <f t="shared" si="142"/>
        <v>0</v>
      </c>
      <c r="GR53" s="13">
        <f t="shared" si="142"/>
        <v>0</v>
      </c>
      <c r="GS53" s="14">
        <f t="shared" si="142"/>
        <v>0</v>
      </c>
      <c r="GT53" s="12">
        <f t="shared" si="143"/>
        <v>0</v>
      </c>
      <c r="GU53" s="13">
        <f t="shared" si="143"/>
        <v>0</v>
      </c>
      <c r="GV53" s="14">
        <f t="shared" si="143"/>
        <v>0</v>
      </c>
      <c r="GW53" s="12">
        <f t="shared" si="144"/>
        <v>0</v>
      </c>
      <c r="GX53" s="13">
        <f t="shared" si="144"/>
        <v>0</v>
      </c>
      <c r="GY53" s="14">
        <f t="shared" si="144"/>
        <v>0</v>
      </c>
      <c r="GZ53" s="84" t="str">
        <f t="shared" si="128"/>
        <v>Sample 1</v>
      </c>
      <c r="HA53" s="12">
        <f t="shared" si="139"/>
        <v>0</v>
      </c>
      <c r="HB53" s="13">
        <f t="shared" si="139"/>
        <v>0</v>
      </c>
      <c r="HC53" s="14">
        <f t="shared" si="139"/>
        <v>0</v>
      </c>
      <c r="HD53" s="6">
        <f t="shared" si="140"/>
        <v>0</v>
      </c>
      <c r="HE53" s="84" t="str">
        <f t="shared" si="141"/>
        <v>Ok</v>
      </c>
    </row>
    <row r="54" spans="2:213" hidden="1" x14ac:dyDescent="0.3">
      <c r="B54" s="84" t="s">
        <v>387</v>
      </c>
      <c r="C54" s="12">
        <f>SUMIFS(Inyecciones!$E$2:$E$14185,Inyecciones!$A$2:$A$14185,Balance!C$4,Inyecciones!$B$2:$B$14185,Balance!$B54,Inyecciones!$C$2:$C$14185,Balance!C$5)</f>
        <v>91189.995938431501</v>
      </c>
      <c r="D54" s="13">
        <f>SUMIFS(Inyecciones!$E$2:$E$14185,Inyecciones!$A$2:$A$14185,Balance!D$4,Inyecciones!$B$2:$B$14185,Balance!$B54,Inyecciones!$C$2:$C$14185,Balance!D$5)</f>
        <v>84459.299127787497</v>
      </c>
      <c r="E54" s="13">
        <f>SUMIFS(Inyecciones!$E$2:$E$14185,Inyecciones!$A$2:$A$14185,Balance!E$4,Inyecciones!$B$2:$B$14185,Balance!$B54,Inyecciones!$C$2:$C$14185,Balance!E$5)</f>
        <v>97654.870561456162</v>
      </c>
      <c r="F54" s="13">
        <f>SUMIFS(Inyecciones!$E$2:$E$14185,Inyecciones!$A$2:$A$14185,Balance!F$4,Inyecciones!$B$2:$B$14185,Balance!$B54,Inyecciones!$C$2:$C$14185,Balance!F$5)</f>
        <v>67606.484185434092</v>
      </c>
      <c r="G54" s="13">
        <f>SUMIFS(Inyecciones!$E$2:$E$14185,Inyecciones!$A$2:$A$14185,Balance!G$4,Inyecciones!$B$2:$B$14185,Balance!$B54,Inyecciones!$C$2:$C$14185,Balance!G$5)</f>
        <v>50889.96482929065</v>
      </c>
      <c r="H54" s="13">
        <f>SUMIFS(Inyecciones!$E$2:$E$14185,Inyecciones!$A$2:$A$14185,Balance!H$4,Inyecciones!$B$2:$B$14185,Balance!$B54,Inyecciones!$C$2:$C$14185,Balance!H$5)</f>
        <v>30213.140335845521</v>
      </c>
      <c r="I54" s="13">
        <f>SUMIFS(Inyecciones!$E$2:$E$14185,Inyecciones!$A$2:$A$14185,Balance!I$4,Inyecciones!$B$2:$B$14185,Balance!$B54,Inyecciones!$C$2:$C$14185,Balance!I$5)</f>
        <v>40759.864911858836</v>
      </c>
      <c r="J54" s="13">
        <f>SUMIFS(Inyecciones!$E$2:$E$14185,Inyecciones!$A$2:$A$14185,Balance!J$4,Inyecciones!$B$2:$B$14185,Balance!$B54,Inyecciones!$C$2:$C$14185,Balance!J$5)</f>
        <v>56022.331334081813</v>
      </c>
      <c r="K54" s="13">
        <f>SUMIFS(Inyecciones!$E$2:$E$14185,Inyecciones!$A$2:$A$14185,Balance!K$4,Inyecciones!$B$2:$B$14185,Balance!$B54,Inyecciones!$C$2:$C$14185,Balance!K$5)</f>
        <v>60330.898002229973</v>
      </c>
      <c r="L54" s="13">
        <f>SUMIFS(Inyecciones!$E$2:$E$14185,Inyecciones!$A$2:$A$14185,Balance!L$4,Inyecciones!$B$2:$B$14185,Balance!$B54,Inyecciones!$C$2:$C$14185,Balance!L$5)</f>
        <v>15988.296027988279</v>
      </c>
      <c r="M54" s="13">
        <f>SUMIFS(Inyecciones!$E$2:$E$14185,Inyecciones!$A$2:$A$14185,Balance!M$4,Inyecciones!$B$2:$B$14185,Balance!$B54,Inyecciones!$C$2:$C$14185,Balance!M$5)</f>
        <v>3714.1792768577661</v>
      </c>
      <c r="N54" s="14">
        <f>SUMIFS(Inyecciones!$E$2:$E$14185,Inyecciones!$A$2:$A$14185,Balance!N$4,Inyecciones!$B$2:$B$14185,Balance!$B54,Inyecciones!$C$2:$C$14185,Balance!N$5)</f>
        <v>7904.669509716392</v>
      </c>
      <c r="O54" s="12">
        <f>SUMIFS(Inyecciones!$E$2:$E$14185,Inyecciones!$A$2:$A$14185,Balance!O$4,Inyecciones!$B$2:$B$14185,Balance!$B54,Inyecciones!$C$2:$C$14185,Balance!O$5)</f>
        <v>91379.841375307791</v>
      </c>
      <c r="P54" s="13">
        <f>SUMIFS(Inyecciones!$E$2:$E$14185,Inyecciones!$A$2:$A$14185,Balance!P$4,Inyecciones!$B$2:$B$14185,Balance!$B54,Inyecciones!$C$2:$C$14185,Balance!P$5)</f>
        <v>85093.561722277591</v>
      </c>
      <c r="Q54" s="13">
        <f>SUMIFS(Inyecciones!$E$2:$E$14185,Inyecciones!$A$2:$A$14185,Balance!Q$4,Inyecciones!$B$2:$B$14185,Balance!$B54,Inyecciones!$C$2:$C$14185,Balance!Q$5)</f>
        <v>98633.967443288479</v>
      </c>
      <c r="R54" s="13">
        <f>SUMIFS(Inyecciones!$E$2:$E$14185,Inyecciones!$A$2:$A$14185,Balance!R$4,Inyecciones!$B$2:$B$14185,Balance!$B54,Inyecciones!$C$2:$C$14185,Balance!R$5)</f>
        <v>71762.275901309651</v>
      </c>
      <c r="S54" s="13">
        <f>SUMIFS(Inyecciones!$E$2:$E$14185,Inyecciones!$A$2:$A$14185,Balance!S$4,Inyecciones!$B$2:$B$14185,Balance!$B54,Inyecciones!$C$2:$C$14185,Balance!S$5)</f>
        <v>49715.855360595589</v>
      </c>
      <c r="T54" s="13">
        <f>SUMIFS(Inyecciones!$E$2:$E$14185,Inyecciones!$A$2:$A$14185,Balance!T$4,Inyecciones!$B$2:$B$14185,Balance!$B54,Inyecciones!$C$2:$C$14185,Balance!T$5)</f>
        <v>30550.56294742781</v>
      </c>
      <c r="U54" s="13">
        <f>SUMIFS(Inyecciones!$E$2:$E$14185,Inyecciones!$A$2:$A$14185,Balance!U$4,Inyecciones!$B$2:$B$14185,Balance!$B54,Inyecciones!$C$2:$C$14185,Balance!U$5)</f>
        <v>43240.357501998267</v>
      </c>
      <c r="V54" s="13">
        <f>SUMIFS(Inyecciones!$E$2:$E$14185,Inyecciones!$A$2:$A$14185,Balance!V$4,Inyecciones!$B$2:$B$14185,Balance!$B54,Inyecciones!$C$2:$C$14185,Balance!V$5)</f>
        <v>56361.061087934919</v>
      </c>
      <c r="W54" s="13">
        <f>SUMIFS(Inyecciones!$E$2:$E$14185,Inyecciones!$A$2:$A$14185,Balance!W$4,Inyecciones!$B$2:$B$14185,Balance!$B54,Inyecciones!$C$2:$C$14185,Balance!W$5)</f>
        <v>61653.905337735152</v>
      </c>
      <c r="X54" s="13">
        <f>SUMIFS(Inyecciones!$E$2:$E$14185,Inyecciones!$A$2:$A$14185,Balance!X$4,Inyecciones!$B$2:$B$14185,Balance!$B54,Inyecciones!$C$2:$C$14185,Balance!X$5)</f>
        <v>24804.61377104382</v>
      </c>
      <c r="Y54" s="13">
        <f>SUMIFS(Inyecciones!$E$2:$E$14185,Inyecciones!$A$2:$A$14185,Balance!Y$4,Inyecciones!$B$2:$B$14185,Balance!$B54,Inyecciones!$C$2:$C$14185,Balance!Y$5)</f>
        <v>30627.739431899521</v>
      </c>
      <c r="Z54" s="14">
        <f>SUMIFS(Inyecciones!$E$2:$E$14185,Inyecciones!$A$2:$A$14185,Balance!Z$4,Inyecciones!$B$2:$B$14185,Balance!$B54,Inyecciones!$C$2:$C$14185,Balance!Z$5)</f>
        <v>41814.278104748977</v>
      </c>
      <c r="AA54" s="12">
        <f>SUMIFS(Inyecciones!$E$2:$E$14185,Inyecciones!$A$2:$A$14185,Balance!AA$4,Inyecciones!$B$2:$B$14185,Balance!$B54,Inyecciones!$C$2:$C$14185,Balance!AA$5)</f>
        <v>91411.564768583878</v>
      </c>
      <c r="AB54" s="13">
        <f>SUMIFS(Inyecciones!$E$2:$E$14185,Inyecciones!$A$2:$A$14185,Balance!AB$4,Inyecciones!$B$2:$B$14185,Balance!$B54,Inyecciones!$C$2:$C$14185,Balance!AB$5)</f>
        <v>85107.840096918633</v>
      </c>
      <c r="AC54" s="13">
        <f>SUMIFS(Inyecciones!$E$2:$E$14185,Inyecciones!$A$2:$A$14185,Balance!AC$4,Inyecciones!$B$2:$B$14185,Balance!$B54,Inyecciones!$C$2:$C$14185,Balance!AC$5)</f>
        <v>98266.665229729406</v>
      </c>
      <c r="AD54" s="13">
        <f>SUMIFS(Inyecciones!$E$2:$E$14185,Inyecciones!$A$2:$A$14185,Balance!AD$4,Inyecciones!$B$2:$B$14185,Balance!$B54,Inyecciones!$C$2:$C$14185,Balance!AD$5)</f>
        <v>71209.959093236568</v>
      </c>
      <c r="AE54" s="13">
        <f>SUMIFS(Inyecciones!$E$2:$E$14185,Inyecciones!$A$2:$A$14185,Balance!AE$4,Inyecciones!$B$2:$B$14185,Balance!$B54,Inyecciones!$C$2:$C$14185,Balance!AE$5)</f>
        <v>51778.900323210983</v>
      </c>
      <c r="AF54" s="13">
        <f>SUMIFS(Inyecciones!$E$2:$E$14185,Inyecciones!$A$2:$A$14185,Balance!AF$4,Inyecciones!$B$2:$B$14185,Balance!$B54,Inyecciones!$C$2:$C$14185,Balance!AF$5)</f>
        <v>32793.780916283737</v>
      </c>
      <c r="AG54" s="13">
        <f>SUMIFS(Inyecciones!$E$2:$E$14185,Inyecciones!$A$2:$A$14185,Balance!AG$4,Inyecciones!$B$2:$B$14185,Balance!$B54,Inyecciones!$C$2:$C$14185,Balance!AG$5)</f>
        <v>47099.20636062228</v>
      </c>
      <c r="AH54" s="13">
        <f>SUMIFS(Inyecciones!$E$2:$E$14185,Inyecciones!$A$2:$A$14185,Balance!AH$4,Inyecciones!$B$2:$B$14185,Balance!$B54,Inyecciones!$C$2:$C$14185,Balance!AH$5)</f>
        <v>62610.735411027468</v>
      </c>
      <c r="AI54" s="13">
        <f>SUMIFS(Inyecciones!$E$2:$E$14185,Inyecciones!$A$2:$A$14185,Balance!AI$4,Inyecciones!$B$2:$B$14185,Balance!$B54,Inyecciones!$C$2:$C$14185,Balance!AI$5)</f>
        <v>67177.062590223373</v>
      </c>
      <c r="AJ54" s="13">
        <f>SUMIFS(Inyecciones!$E$2:$E$14185,Inyecciones!$A$2:$A$14185,Balance!AJ$4,Inyecciones!$B$2:$B$14185,Balance!$B54,Inyecciones!$C$2:$C$14185,Balance!AJ$5)</f>
        <v>56635.621589328453</v>
      </c>
      <c r="AK54" s="13">
        <f>SUMIFS(Inyecciones!$E$2:$E$14185,Inyecciones!$A$2:$A$14185,Balance!AK$4,Inyecciones!$B$2:$B$14185,Balance!$B54,Inyecciones!$C$2:$C$14185,Balance!AK$5)</f>
        <v>63527.689509570191</v>
      </c>
      <c r="AL54" s="14">
        <f>SUMIFS(Inyecciones!$E$2:$E$14185,Inyecciones!$A$2:$A$14185,Balance!AL$4,Inyecciones!$B$2:$B$14185,Balance!$B54,Inyecciones!$C$2:$C$14185,Balance!AL$5)</f>
        <v>68912.802517411852</v>
      </c>
      <c r="AM54" s="13"/>
      <c r="AN54" s="12">
        <f>SUMIFS('Retiro Mensual'!$E$2:$E$2629,'Retiro Mensual'!$A$2:$A$2629,AN$4,'Retiro Mensual'!$B$2:$B$2629,$B54,'Retiro Mensual'!$C$2:$C$2629,AN$5)</f>
        <v>0</v>
      </c>
      <c r="AO54" s="13">
        <f>SUMIFS('Retiro Mensual'!$E$2:$E$2629,'Retiro Mensual'!$A$2:$A$2629,AO$4,'Retiro Mensual'!$B$2:$B$2629,$B54,'Retiro Mensual'!$C$2:$C$2629,AO$5)</f>
        <v>0</v>
      </c>
      <c r="AP54" s="13">
        <f>SUMIFS('Retiro Mensual'!$E$2:$E$2629,'Retiro Mensual'!$A$2:$A$2629,AP$4,'Retiro Mensual'!$B$2:$B$2629,$B54,'Retiro Mensual'!$C$2:$C$2629,AP$5)</f>
        <v>0</v>
      </c>
      <c r="AQ54" s="13">
        <f>SUMIFS('Retiro Mensual'!$E$2:$E$2629,'Retiro Mensual'!$A$2:$A$2629,AQ$4,'Retiro Mensual'!$B$2:$B$2629,$B54,'Retiro Mensual'!$C$2:$C$2629,AQ$5)</f>
        <v>0</v>
      </c>
      <c r="AR54" s="13">
        <f>SUMIFS('Retiro Mensual'!$E$2:$E$2629,'Retiro Mensual'!$A$2:$A$2629,AR$4,'Retiro Mensual'!$B$2:$B$2629,$B54,'Retiro Mensual'!$C$2:$C$2629,AR$5)</f>
        <v>0</v>
      </c>
      <c r="AS54" s="13">
        <f>SUMIFS('Retiro Mensual'!$E$2:$E$2629,'Retiro Mensual'!$A$2:$A$2629,AS$4,'Retiro Mensual'!$B$2:$B$2629,$B54,'Retiro Mensual'!$C$2:$C$2629,AS$5)</f>
        <v>0</v>
      </c>
      <c r="AT54" s="13">
        <f>SUMIFS('Retiro Mensual'!$E$2:$E$2629,'Retiro Mensual'!$A$2:$A$2629,AT$4,'Retiro Mensual'!$B$2:$B$2629,$B54,'Retiro Mensual'!$C$2:$C$2629,AT$5)</f>
        <v>0</v>
      </c>
      <c r="AU54" s="13">
        <f>SUMIFS('Retiro Mensual'!$E$2:$E$2629,'Retiro Mensual'!$A$2:$A$2629,AU$4,'Retiro Mensual'!$B$2:$B$2629,$B54,'Retiro Mensual'!$C$2:$C$2629,AU$5)</f>
        <v>0</v>
      </c>
      <c r="AV54" s="13">
        <f>SUMIFS('Retiro Mensual'!$E$2:$E$2629,'Retiro Mensual'!$A$2:$A$2629,AV$4,'Retiro Mensual'!$B$2:$B$2629,$B54,'Retiro Mensual'!$C$2:$C$2629,AV$5)</f>
        <v>0</v>
      </c>
      <c r="AW54" s="13">
        <f>SUMIFS('Retiro Mensual'!$E$2:$E$2629,'Retiro Mensual'!$A$2:$A$2629,AW$4,'Retiro Mensual'!$B$2:$B$2629,$B54,'Retiro Mensual'!$C$2:$C$2629,AW$5)</f>
        <v>0</v>
      </c>
      <c r="AX54" s="13">
        <f>SUMIFS('Retiro Mensual'!$E$2:$E$2629,'Retiro Mensual'!$A$2:$A$2629,AX$4,'Retiro Mensual'!$B$2:$B$2629,$B54,'Retiro Mensual'!$C$2:$C$2629,AX$5)</f>
        <v>0</v>
      </c>
      <c r="AY54" s="14">
        <f>SUMIFS('Retiro Mensual'!$E$2:$E$2629,'Retiro Mensual'!$A$2:$A$2629,AY$4,'Retiro Mensual'!$B$2:$B$2629,$B54,'Retiro Mensual'!$C$2:$C$2629,AY$5)</f>
        <v>0</v>
      </c>
      <c r="AZ54" s="12">
        <f>SUMIFS('Retiro Mensual'!$E$2:$E$2629,'Retiro Mensual'!$A$2:$A$2629,AZ$4,'Retiro Mensual'!$B$2:$B$2629,$B54,'Retiro Mensual'!$C$2:$C$2629,AZ$5)</f>
        <v>0</v>
      </c>
      <c r="BA54" s="13">
        <f>SUMIFS('Retiro Mensual'!$E$2:$E$2629,'Retiro Mensual'!$A$2:$A$2629,BA$4,'Retiro Mensual'!$B$2:$B$2629,$B54,'Retiro Mensual'!$C$2:$C$2629,BA$5)</f>
        <v>0</v>
      </c>
      <c r="BB54" s="13">
        <f>SUMIFS('Retiro Mensual'!$E$2:$E$2629,'Retiro Mensual'!$A$2:$A$2629,BB$4,'Retiro Mensual'!$B$2:$B$2629,$B54,'Retiro Mensual'!$C$2:$C$2629,BB$5)</f>
        <v>0</v>
      </c>
      <c r="BC54" s="13">
        <f>SUMIFS('Retiro Mensual'!$E$2:$E$2629,'Retiro Mensual'!$A$2:$A$2629,BC$4,'Retiro Mensual'!$B$2:$B$2629,$B54,'Retiro Mensual'!$C$2:$C$2629,BC$5)</f>
        <v>0</v>
      </c>
      <c r="BD54" s="13">
        <f>SUMIFS('Retiro Mensual'!$E$2:$E$2629,'Retiro Mensual'!$A$2:$A$2629,BD$4,'Retiro Mensual'!$B$2:$B$2629,$B54,'Retiro Mensual'!$C$2:$C$2629,BD$5)</f>
        <v>0</v>
      </c>
      <c r="BE54" s="13">
        <f>SUMIFS('Retiro Mensual'!$E$2:$E$2629,'Retiro Mensual'!$A$2:$A$2629,BE$4,'Retiro Mensual'!$B$2:$B$2629,$B54,'Retiro Mensual'!$C$2:$C$2629,BE$5)</f>
        <v>0</v>
      </c>
      <c r="BF54" s="13">
        <f>SUMIFS('Retiro Mensual'!$E$2:$E$2629,'Retiro Mensual'!$A$2:$A$2629,BF$4,'Retiro Mensual'!$B$2:$B$2629,$B54,'Retiro Mensual'!$C$2:$C$2629,BF$5)</f>
        <v>0</v>
      </c>
      <c r="BG54" s="13">
        <f>SUMIFS('Retiro Mensual'!$E$2:$E$2629,'Retiro Mensual'!$A$2:$A$2629,BG$4,'Retiro Mensual'!$B$2:$B$2629,$B54,'Retiro Mensual'!$C$2:$C$2629,BG$5)</f>
        <v>0</v>
      </c>
      <c r="BH54" s="13">
        <f>SUMIFS('Retiro Mensual'!$E$2:$E$2629,'Retiro Mensual'!$A$2:$A$2629,BH$4,'Retiro Mensual'!$B$2:$B$2629,$B54,'Retiro Mensual'!$C$2:$C$2629,BH$5)</f>
        <v>0</v>
      </c>
      <c r="BI54" s="13">
        <f>SUMIFS('Retiro Mensual'!$E$2:$E$2629,'Retiro Mensual'!$A$2:$A$2629,BI$4,'Retiro Mensual'!$B$2:$B$2629,$B54,'Retiro Mensual'!$C$2:$C$2629,BI$5)</f>
        <v>0</v>
      </c>
      <c r="BJ54" s="13">
        <f>SUMIFS('Retiro Mensual'!$E$2:$E$2629,'Retiro Mensual'!$A$2:$A$2629,BJ$4,'Retiro Mensual'!$B$2:$B$2629,$B54,'Retiro Mensual'!$C$2:$C$2629,BJ$5)</f>
        <v>0</v>
      </c>
      <c r="BK54" s="14">
        <f>SUMIFS('Retiro Mensual'!$E$2:$E$2629,'Retiro Mensual'!$A$2:$A$2629,BK$4,'Retiro Mensual'!$B$2:$B$2629,$B54,'Retiro Mensual'!$C$2:$C$2629,BK$5)</f>
        <v>0</v>
      </c>
      <c r="BL54" s="12">
        <f>SUMIFS('Retiro Mensual'!$E$2:$E$2629,'Retiro Mensual'!$A$2:$A$2629,BL$4,'Retiro Mensual'!$B$2:$B$2629,$B54,'Retiro Mensual'!$C$2:$C$2629,BL$5)</f>
        <v>0</v>
      </c>
      <c r="BM54" s="13">
        <f>SUMIFS('Retiro Mensual'!$E$2:$E$2629,'Retiro Mensual'!$A$2:$A$2629,BM$4,'Retiro Mensual'!$B$2:$B$2629,$B54,'Retiro Mensual'!$C$2:$C$2629,BM$5)</f>
        <v>0</v>
      </c>
      <c r="BN54" s="13">
        <f>SUMIFS('Retiro Mensual'!$E$2:$E$2629,'Retiro Mensual'!$A$2:$A$2629,BN$4,'Retiro Mensual'!$B$2:$B$2629,$B54,'Retiro Mensual'!$C$2:$C$2629,BN$5)</f>
        <v>0</v>
      </c>
      <c r="BO54" s="13">
        <f>SUMIFS('Retiro Mensual'!$E$2:$E$2629,'Retiro Mensual'!$A$2:$A$2629,BO$4,'Retiro Mensual'!$B$2:$B$2629,$B54,'Retiro Mensual'!$C$2:$C$2629,BO$5)</f>
        <v>0</v>
      </c>
      <c r="BP54" s="13">
        <f>SUMIFS('Retiro Mensual'!$E$2:$E$2629,'Retiro Mensual'!$A$2:$A$2629,BP$4,'Retiro Mensual'!$B$2:$B$2629,$B54,'Retiro Mensual'!$C$2:$C$2629,BP$5)</f>
        <v>0</v>
      </c>
      <c r="BQ54" s="13">
        <f>SUMIFS('Retiro Mensual'!$E$2:$E$2629,'Retiro Mensual'!$A$2:$A$2629,BQ$4,'Retiro Mensual'!$B$2:$B$2629,$B54,'Retiro Mensual'!$C$2:$C$2629,BQ$5)</f>
        <v>0</v>
      </c>
      <c r="BR54" s="13">
        <f>SUMIFS('Retiro Mensual'!$E$2:$E$2629,'Retiro Mensual'!$A$2:$A$2629,BR$4,'Retiro Mensual'!$B$2:$B$2629,$B54,'Retiro Mensual'!$C$2:$C$2629,BR$5)</f>
        <v>0</v>
      </c>
      <c r="BS54" s="13">
        <f>SUMIFS('Retiro Mensual'!$E$2:$E$2629,'Retiro Mensual'!$A$2:$A$2629,BS$4,'Retiro Mensual'!$B$2:$B$2629,$B54,'Retiro Mensual'!$C$2:$C$2629,BS$5)</f>
        <v>0</v>
      </c>
      <c r="BT54" s="13">
        <f>SUMIFS('Retiro Mensual'!$E$2:$E$2629,'Retiro Mensual'!$A$2:$A$2629,BT$4,'Retiro Mensual'!$B$2:$B$2629,$B54,'Retiro Mensual'!$C$2:$C$2629,BT$5)</f>
        <v>0</v>
      </c>
      <c r="BU54" s="13">
        <f>SUMIFS('Retiro Mensual'!$E$2:$E$2629,'Retiro Mensual'!$A$2:$A$2629,BU$4,'Retiro Mensual'!$B$2:$B$2629,$B54,'Retiro Mensual'!$C$2:$C$2629,BU$5)</f>
        <v>0</v>
      </c>
      <c r="BV54" s="13">
        <f>SUMIFS('Retiro Mensual'!$E$2:$E$2629,'Retiro Mensual'!$A$2:$A$2629,BV$4,'Retiro Mensual'!$B$2:$B$2629,$B54,'Retiro Mensual'!$C$2:$C$2629,BV$5)</f>
        <v>0</v>
      </c>
      <c r="BW54" s="14">
        <f>SUMIFS('Retiro Mensual'!$E$2:$E$2629,'Retiro Mensual'!$A$2:$A$2629,BW$4,'Retiro Mensual'!$B$2:$B$2629,$B54,'Retiro Mensual'!$C$2:$C$2629,BW$5)</f>
        <v>0</v>
      </c>
      <c r="BX54" s="13"/>
      <c r="BY54" s="12">
        <f>SUMIFS('Compra Ventas'!$E$2:$E$2700,'Compra Ventas'!$A$2:$A$2700,BY$4,'Compra Ventas'!$B$2:$B$2700,$B54,'Compra Ventas'!$C$2:$C$2700,BY$5)</f>
        <v>0</v>
      </c>
      <c r="BZ54" s="13">
        <f>SUMIFS('Compra Ventas'!$E$2:$E$2700,'Compra Ventas'!$A$2:$A$2700,BZ$4,'Compra Ventas'!$B$2:$B$2700,$B54,'Compra Ventas'!$C$2:$C$2700,BZ$5)</f>
        <v>0</v>
      </c>
      <c r="CA54" s="13">
        <f>SUMIFS('Compra Ventas'!$E$2:$E$2700,'Compra Ventas'!$A$2:$A$2700,CA$4,'Compra Ventas'!$B$2:$B$2700,$B54,'Compra Ventas'!$C$2:$C$2700,CA$5)</f>
        <v>0</v>
      </c>
      <c r="CB54" s="13">
        <f>SUMIFS('Compra Ventas'!$E$2:$E$2700,'Compra Ventas'!$A$2:$A$2700,CB$4,'Compra Ventas'!$B$2:$B$2700,$B54,'Compra Ventas'!$C$2:$C$2700,CB$5)</f>
        <v>0</v>
      </c>
      <c r="CC54" s="13">
        <f>SUMIFS('Compra Ventas'!$E$2:$E$2700,'Compra Ventas'!$A$2:$A$2700,CC$4,'Compra Ventas'!$B$2:$B$2700,$B54,'Compra Ventas'!$C$2:$C$2700,CC$5)</f>
        <v>0</v>
      </c>
      <c r="CD54" s="13">
        <f>SUMIFS('Compra Ventas'!$E$2:$E$2700,'Compra Ventas'!$A$2:$A$2700,CD$4,'Compra Ventas'!$B$2:$B$2700,$B54,'Compra Ventas'!$C$2:$C$2700,CD$5)</f>
        <v>0</v>
      </c>
      <c r="CE54" s="13">
        <f>SUMIFS('Compra Ventas'!$E$2:$E$2700,'Compra Ventas'!$A$2:$A$2700,CE$4,'Compra Ventas'!$B$2:$B$2700,$B54,'Compra Ventas'!$C$2:$C$2700,CE$5)</f>
        <v>0</v>
      </c>
      <c r="CF54" s="13">
        <f>SUMIFS('Compra Ventas'!$E$2:$E$2700,'Compra Ventas'!$A$2:$A$2700,CF$4,'Compra Ventas'!$B$2:$B$2700,$B54,'Compra Ventas'!$C$2:$C$2700,CF$5)</f>
        <v>0</v>
      </c>
      <c r="CG54" s="13">
        <f>SUMIFS('Compra Ventas'!$E$2:$E$2700,'Compra Ventas'!$A$2:$A$2700,CG$4,'Compra Ventas'!$B$2:$B$2700,$B54,'Compra Ventas'!$C$2:$C$2700,CG$5)</f>
        <v>0</v>
      </c>
      <c r="CH54" s="13">
        <f>SUMIFS('Compra Ventas'!$E$2:$E$2700,'Compra Ventas'!$A$2:$A$2700,CH$4,'Compra Ventas'!$B$2:$B$2700,$B54,'Compra Ventas'!$C$2:$C$2700,CH$5)</f>
        <v>0</v>
      </c>
      <c r="CI54" s="13">
        <f>SUMIFS('Compra Ventas'!$E$2:$E$2700,'Compra Ventas'!$A$2:$A$2700,CI$4,'Compra Ventas'!$B$2:$B$2700,$B54,'Compra Ventas'!$C$2:$C$2700,CI$5)</f>
        <v>0</v>
      </c>
      <c r="CJ54" s="14">
        <f>SUMIFS('Compra Ventas'!$E$2:$E$2700,'Compra Ventas'!$A$2:$A$2700,CJ$4,'Compra Ventas'!$B$2:$B$2700,$B54,'Compra Ventas'!$C$2:$C$2700,CJ$5)</f>
        <v>0</v>
      </c>
      <c r="CK54" s="12">
        <f>SUMIFS('Compra Ventas'!$E$2:$E$2700,'Compra Ventas'!$A$2:$A$2700,CK$4,'Compra Ventas'!$B$2:$B$2700,$B54,'Compra Ventas'!$C$2:$C$2700,CK$5)</f>
        <v>0</v>
      </c>
      <c r="CL54" s="13">
        <f>SUMIFS('Compra Ventas'!$E$2:$E$2700,'Compra Ventas'!$A$2:$A$2700,CL$4,'Compra Ventas'!$B$2:$B$2700,$B54,'Compra Ventas'!$C$2:$C$2700,CL$5)</f>
        <v>0</v>
      </c>
      <c r="CM54" s="13">
        <f>SUMIFS('Compra Ventas'!$E$2:$E$2700,'Compra Ventas'!$A$2:$A$2700,CM$4,'Compra Ventas'!$B$2:$B$2700,$B54,'Compra Ventas'!$C$2:$C$2700,CM$5)</f>
        <v>0</v>
      </c>
      <c r="CN54" s="13">
        <f>SUMIFS('Compra Ventas'!$E$2:$E$2700,'Compra Ventas'!$A$2:$A$2700,CN$4,'Compra Ventas'!$B$2:$B$2700,$B54,'Compra Ventas'!$C$2:$C$2700,CN$5)</f>
        <v>0</v>
      </c>
      <c r="CO54" s="13">
        <f>SUMIFS('Compra Ventas'!$E$2:$E$2700,'Compra Ventas'!$A$2:$A$2700,CO$4,'Compra Ventas'!$B$2:$B$2700,$B54,'Compra Ventas'!$C$2:$C$2700,CO$5)</f>
        <v>0</v>
      </c>
      <c r="CP54" s="13">
        <f>SUMIFS('Compra Ventas'!$E$2:$E$2700,'Compra Ventas'!$A$2:$A$2700,CP$4,'Compra Ventas'!$B$2:$B$2700,$B54,'Compra Ventas'!$C$2:$C$2700,CP$5)</f>
        <v>0</v>
      </c>
      <c r="CQ54" s="13">
        <f>SUMIFS('Compra Ventas'!$E$2:$E$2700,'Compra Ventas'!$A$2:$A$2700,CQ$4,'Compra Ventas'!$B$2:$B$2700,$B54,'Compra Ventas'!$C$2:$C$2700,CQ$5)</f>
        <v>0</v>
      </c>
      <c r="CR54" s="13">
        <f>SUMIFS('Compra Ventas'!$E$2:$E$2700,'Compra Ventas'!$A$2:$A$2700,CR$4,'Compra Ventas'!$B$2:$B$2700,$B54,'Compra Ventas'!$C$2:$C$2700,CR$5)</f>
        <v>0</v>
      </c>
      <c r="CS54" s="13">
        <f>SUMIFS('Compra Ventas'!$E$2:$E$2700,'Compra Ventas'!$A$2:$A$2700,CS$4,'Compra Ventas'!$B$2:$B$2700,$B54,'Compra Ventas'!$C$2:$C$2700,CS$5)</f>
        <v>0</v>
      </c>
      <c r="CT54" s="13">
        <f>SUMIFS('Compra Ventas'!$E$2:$E$2700,'Compra Ventas'!$A$2:$A$2700,CT$4,'Compra Ventas'!$B$2:$B$2700,$B54,'Compra Ventas'!$C$2:$C$2700,CT$5)</f>
        <v>0</v>
      </c>
      <c r="CU54" s="13">
        <f>SUMIFS('Compra Ventas'!$E$2:$E$2700,'Compra Ventas'!$A$2:$A$2700,CU$4,'Compra Ventas'!$B$2:$B$2700,$B54,'Compra Ventas'!$C$2:$C$2700,CU$5)</f>
        <v>0</v>
      </c>
      <c r="CV54" s="14">
        <f>SUMIFS('Compra Ventas'!$E$2:$E$2700,'Compra Ventas'!$A$2:$A$2700,CV$4,'Compra Ventas'!$B$2:$B$2700,$B54,'Compra Ventas'!$C$2:$C$2700,CV$5)</f>
        <v>0</v>
      </c>
      <c r="CW54" s="12">
        <f>SUMIFS('Compra Ventas'!$E$2:$E$2700,'Compra Ventas'!$A$2:$A$2700,CW$4,'Compra Ventas'!$B$2:$B$2700,$B54,'Compra Ventas'!$C$2:$C$2700,CW$5)</f>
        <v>0</v>
      </c>
      <c r="CX54" s="13">
        <f>SUMIFS('Compra Ventas'!$E$2:$E$2700,'Compra Ventas'!$A$2:$A$2700,CX$4,'Compra Ventas'!$B$2:$B$2700,$B54,'Compra Ventas'!$C$2:$C$2700,CX$5)</f>
        <v>0</v>
      </c>
      <c r="CY54" s="13">
        <f>SUMIFS('Compra Ventas'!$E$2:$E$2700,'Compra Ventas'!$A$2:$A$2700,CY$4,'Compra Ventas'!$B$2:$B$2700,$B54,'Compra Ventas'!$C$2:$C$2700,CY$5)</f>
        <v>0</v>
      </c>
      <c r="CZ54" s="13">
        <f>SUMIFS('Compra Ventas'!$E$2:$E$2700,'Compra Ventas'!$A$2:$A$2700,CZ$4,'Compra Ventas'!$B$2:$B$2700,$B54,'Compra Ventas'!$C$2:$C$2700,CZ$5)</f>
        <v>0</v>
      </c>
      <c r="DA54" s="13">
        <f>SUMIFS('Compra Ventas'!$E$2:$E$2700,'Compra Ventas'!$A$2:$A$2700,DA$4,'Compra Ventas'!$B$2:$B$2700,$B54,'Compra Ventas'!$C$2:$C$2700,DA$5)</f>
        <v>0</v>
      </c>
      <c r="DB54" s="13">
        <f>SUMIFS('Compra Ventas'!$E$2:$E$2700,'Compra Ventas'!$A$2:$A$2700,DB$4,'Compra Ventas'!$B$2:$B$2700,$B54,'Compra Ventas'!$C$2:$C$2700,DB$5)</f>
        <v>0</v>
      </c>
      <c r="DC54" s="13">
        <f>SUMIFS('Compra Ventas'!$E$2:$E$2700,'Compra Ventas'!$A$2:$A$2700,DC$4,'Compra Ventas'!$B$2:$B$2700,$B54,'Compra Ventas'!$C$2:$C$2700,DC$5)</f>
        <v>0</v>
      </c>
      <c r="DD54" s="13">
        <f>SUMIFS('Compra Ventas'!$E$2:$E$2700,'Compra Ventas'!$A$2:$A$2700,DD$4,'Compra Ventas'!$B$2:$B$2700,$B54,'Compra Ventas'!$C$2:$C$2700,DD$5)</f>
        <v>0</v>
      </c>
      <c r="DE54" s="13">
        <f>SUMIFS('Compra Ventas'!$E$2:$E$2700,'Compra Ventas'!$A$2:$A$2700,DE$4,'Compra Ventas'!$B$2:$B$2700,$B54,'Compra Ventas'!$C$2:$C$2700,DE$5)</f>
        <v>0</v>
      </c>
      <c r="DF54" s="13">
        <f>SUMIFS('Compra Ventas'!$E$2:$E$2700,'Compra Ventas'!$A$2:$A$2700,DF$4,'Compra Ventas'!$B$2:$B$2700,$B54,'Compra Ventas'!$C$2:$C$2700,DF$5)</f>
        <v>0</v>
      </c>
      <c r="DG54" s="13">
        <f>SUMIFS('Compra Ventas'!$E$2:$E$2700,'Compra Ventas'!$A$2:$A$2700,DG$4,'Compra Ventas'!$B$2:$B$2700,$B54,'Compra Ventas'!$C$2:$C$2700,DG$5)</f>
        <v>0</v>
      </c>
      <c r="DH54" s="14">
        <f>SUMIFS('Compra Ventas'!$E$2:$E$2700,'Compra Ventas'!$A$2:$A$2700,DH$4,'Compra Ventas'!$B$2:$B$2700,$B54,'Compra Ventas'!$C$2:$C$2700,DH$5)</f>
        <v>0</v>
      </c>
      <c r="DI54" s="84"/>
      <c r="DJ54" s="98">
        <f>SUMIFS('Ajuste Ciclado'!D$5:D$47,'Ajuste Ciclado'!$C$5:$C$47,Balance!DJ$4,'Ajuste Ciclado'!$B$5:$B$47,Balance!$B54)</f>
        <v>0</v>
      </c>
      <c r="DK54" s="99">
        <f>SUMIFS('Ajuste Ciclado'!E$5:E$47,'Ajuste Ciclado'!$C$5:$C$47,Balance!DK$4,'Ajuste Ciclado'!$B$5:$B$47,Balance!$B54)</f>
        <v>0</v>
      </c>
      <c r="DL54" s="99">
        <f>SUMIFS('Ajuste Ciclado'!F$5:F$47,'Ajuste Ciclado'!$C$5:$C$47,Balance!DL$4,'Ajuste Ciclado'!$B$5:$B$47,Balance!$B54)</f>
        <v>0</v>
      </c>
      <c r="DM54" s="99">
        <f>SUMIFS('Ajuste Ciclado'!G$5:G$47,'Ajuste Ciclado'!$C$5:$C$47,Balance!DM$4,'Ajuste Ciclado'!$B$5:$B$47,Balance!$B54)</f>
        <v>0</v>
      </c>
      <c r="DN54" s="99">
        <f>SUMIFS('Ajuste Ciclado'!H$5:H$47,'Ajuste Ciclado'!$C$5:$C$47,Balance!DN$4,'Ajuste Ciclado'!$B$5:$B$47,Balance!$B54)</f>
        <v>0</v>
      </c>
      <c r="DO54" s="99">
        <f>SUMIFS('Ajuste Ciclado'!I$5:I$47,'Ajuste Ciclado'!$C$5:$C$47,Balance!DO$4,'Ajuste Ciclado'!$B$5:$B$47,Balance!$B54)</f>
        <v>0</v>
      </c>
      <c r="DP54" s="99">
        <f>SUMIFS('Ajuste Ciclado'!J$5:J$47,'Ajuste Ciclado'!$C$5:$C$47,Balance!DP$4,'Ajuste Ciclado'!$B$5:$B$47,Balance!$B54)</f>
        <v>0</v>
      </c>
      <c r="DQ54" s="99">
        <f>SUMIFS('Ajuste Ciclado'!K$5:K$47,'Ajuste Ciclado'!$C$5:$C$47,Balance!DQ$4,'Ajuste Ciclado'!$B$5:$B$47,Balance!$B54)</f>
        <v>0</v>
      </c>
      <c r="DR54" s="99">
        <f>SUMIFS('Ajuste Ciclado'!L$5:L$47,'Ajuste Ciclado'!$C$5:$C$47,Balance!DR$4,'Ajuste Ciclado'!$B$5:$B$47,Balance!$B54)</f>
        <v>0</v>
      </c>
      <c r="DS54" s="99">
        <f>SUMIFS('Ajuste Ciclado'!M$5:M$47,'Ajuste Ciclado'!$C$5:$C$47,Balance!DS$4,'Ajuste Ciclado'!$B$5:$B$47,Balance!$B54)</f>
        <v>0</v>
      </c>
      <c r="DT54" s="99">
        <f>SUMIFS('Ajuste Ciclado'!N$5:N$47,'Ajuste Ciclado'!$C$5:$C$47,Balance!DT$4,'Ajuste Ciclado'!$B$5:$B$47,Balance!$B54)</f>
        <v>0</v>
      </c>
      <c r="DU54" s="100">
        <f>SUMIFS('Ajuste Ciclado'!O$5:O$47,'Ajuste Ciclado'!$C$5:$C$47,Balance!DU$4,'Ajuste Ciclado'!$B$5:$B$47,Balance!$B54)</f>
        <v>0</v>
      </c>
      <c r="DV54" s="98">
        <f>SUMIFS('Ajuste Ciclado'!D$5:D$47,'Ajuste Ciclado'!$C$5:$C$47,Balance!DV$4,'Ajuste Ciclado'!$B$5:$B$47,Balance!$B54)</f>
        <v>0</v>
      </c>
      <c r="DW54" s="99">
        <f>SUMIFS('Ajuste Ciclado'!E$5:E$47,'Ajuste Ciclado'!$C$5:$C$47,Balance!DW$4,'Ajuste Ciclado'!$B$5:$B$47,Balance!$B54)</f>
        <v>0</v>
      </c>
      <c r="DX54" s="99">
        <f>SUMIFS('Ajuste Ciclado'!F$5:F$47,'Ajuste Ciclado'!$C$5:$C$47,Balance!DX$4,'Ajuste Ciclado'!$B$5:$B$47,Balance!$B54)</f>
        <v>0</v>
      </c>
      <c r="DY54" s="99">
        <f>SUMIFS('Ajuste Ciclado'!G$5:G$47,'Ajuste Ciclado'!$C$5:$C$47,Balance!DY$4,'Ajuste Ciclado'!$B$5:$B$47,Balance!$B54)</f>
        <v>0</v>
      </c>
      <c r="DZ54" s="99">
        <f>SUMIFS('Ajuste Ciclado'!H$5:H$47,'Ajuste Ciclado'!$C$5:$C$47,Balance!DZ$4,'Ajuste Ciclado'!$B$5:$B$47,Balance!$B54)</f>
        <v>0</v>
      </c>
      <c r="EA54" s="99">
        <f>SUMIFS('Ajuste Ciclado'!I$5:I$47,'Ajuste Ciclado'!$C$5:$C$47,Balance!EA$4,'Ajuste Ciclado'!$B$5:$B$47,Balance!$B54)</f>
        <v>0</v>
      </c>
      <c r="EB54" s="99">
        <f>SUMIFS('Ajuste Ciclado'!J$5:J$47,'Ajuste Ciclado'!$C$5:$C$47,Balance!EB$4,'Ajuste Ciclado'!$B$5:$B$47,Balance!$B54)</f>
        <v>0</v>
      </c>
      <c r="EC54" s="99">
        <f>SUMIFS('Ajuste Ciclado'!K$5:K$47,'Ajuste Ciclado'!$C$5:$C$47,Balance!EC$4,'Ajuste Ciclado'!$B$5:$B$47,Balance!$B54)</f>
        <v>0</v>
      </c>
      <c r="ED54" s="99">
        <f>SUMIFS('Ajuste Ciclado'!L$5:L$47,'Ajuste Ciclado'!$C$5:$C$47,Balance!ED$4,'Ajuste Ciclado'!$B$5:$B$47,Balance!$B54)</f>
        <v>0</v>
      </c>
      <c r="EE54" s="99">
        <f>SUMIFS('Ajuste Ciclado'!M$5:M$47,'Ajuste Ciclado'!$C$5:$C$47,Balance!EE$4,'Ajuste Ciclado'!$B$5:$B$47,Balance!$B54)</f>
        <v>0</v>
      </c>
      <c r="EF54" s="99">
        <f>SUMIFS('Ajuste Ciclado'!N$5:N$47,'Ajuste Ciclado'!$C$5:$C$47,Balance!EF$4,'Ajuste Ciclado'!$B$5:$B$47,Balance!$B54)</f>
        <v>0</v>
      </c>
      <c r="EG54" s="100">
        <f>SUMIFS('Ajuste Ciclado'!O$5:O$47,'Ajuste Ciclado'!$C$5:$C$47,Balance!EG$4,'Ajuste Ciclado'!$B$5:$B$47,Balance!$B54)</f>
        <v>0</v>
      </c>
      <c r="EH54" s="98">
        <f>SUMIFS('Ajuste Ciclado'!D$5:D$47,'Ajuste Ciclado'!$C$5:$C$47,Balance!EH$4,'Ajuste Ciclado'!$B$5:$B$47,Balance!$B54)</f>
        <v>0</v>
      </c>
      <c r="EI54" s="99">
        <f>SUMIFS('Ajuste Ciclado'!E$5:E$47,'Ajuste Ciclado'!$C$5:$C$47,Balance!EI$4,'Ajuste Ciclado'!$B$5:$B$47,Balance!$B54)</f>
        <v>0</v>
      </c>
      <c r="EJ54" s="99">
        <f>SUMIFS('Ajuste Ciclado'!F$5:F$47,'Ajuste Ciclado'!$C$5:$C$47,Balance!EJ$4,'Ajuste Ciclado'!$B$5:$B$47,Balance!$B54)</f>
        <v>0</v>
      </c>
      <c r="EK54" s="99">
        <f>SUMIFS('Ajuste Ciclado'!G$5:G$47,'Ajuste Ciclado'!$C$5:$C$47,Balance!EK$4,'Ajuste Ciclado'!$B$5:$B$47,Balance!$B54)</f>
        <v>0</v>
      </c>
      <c r="EL54" s="99">
        <f>SUMIFS('Ajuste Ciclado'!H$5:H$47,'Ajuste Ciclado'!$C$5:$C$47,Balance!EL$4,'Ajuste Ciclado'!$B$5:$B$47,Balance!$B54)</f>
        <v>0</v>
      </c>
      <c r="EM54" s="99">
        <f>SUMIFS('Ajuste Ciclado'!I$5:I$47,'Ajuste Ciclado'!$C$5:$C$47,Balance!EM$4,'Ajuste Ciclado'!$B$5:$B$47,Balance!$B54)</f>
        <v>0</v>
      </c>
      <c r="EN54" s="99">
        <f>SUMIFS('Ajuste Ciclado'!J$5:J$47,'Ajuste Ciclado'!$C$5:$C$47,Balance!EN$4,'Ajuste Ciclado'!$B$5:$B$47,Balance!$B54)</f>
        <v>0</v>
      </c>
      <c r="EO54" s="99">
        <f>SUMIFS('Ajuste Ciclado'!K$5:K$47,'Ajuste Ciclado'!$C$5:$C$47,Balance!EO$4,'Ajuste Ciclado'!$B$5:$B$47,Balance!$B54)</f>
        <v>0</v>
      </c>
      <c r="EP54" s="99">
        <f>SUMIFS('Ajuste Ciclado'!L$5:L$47,'Ajuste Ciclado'!$C$5:$C$47,Balance!EP$4,'Ajuste Ciclado'!$B$5:$B$47,Balance!$B54)</f>
        <v>0</v>
      </c>
      <c r="EQ54" s="99">
        <f>SUMIFS('Ajuste Ciclado'!M$5:M$47,'Ajuste Ciclado'!$C$5:$C$47,Balance!EQ$4,'Ajuste Ciclado'!$B$5:$B$47,Balance!$B54)</f>
        <v>0</v>
      </c>
      <c r="ER54" s="99">
        <f>SUMIFS('Ajuste Ciclado'!N$5:N$47,'Ajuste Ciclado'!$C$5:$C$47,Balance!ER$4,'Ajuste Ciclado'!$B$5:$B$47,Balance!$B54)</f>
        <v>0</v>
      </c>
      <c r="ES54" s="100">
        <f>SUMIFS('Ajuste Ciclado'!O$5:O$47,'Ajuste Ciclado'!$C$5:$C$47,Balance!ES$4,'Ajuste Ciclado'!$B$5:$B$47,Balance!$B54)</f>
        <v>0</v>
      </c>
      <c r="ET54" s="84"/>
      <c r="EU54" s="12">
        <f t="shared" si="129"/>
        <v>91189.995938431501</v>
      </c>
      <c r="EV54" s="13">
        <f t="shared" si="93"/>
        <v>84459.299127787497</v>
      </c>
      <c r="EW54" s="13">
        <f t="shared" si="94"/>
        <v>97654.870561456162</v>
      </c>
      <c r="EX54" s="13">
        <f t="shared" si="95"/>
        <v>67606.484185434092</v>
      </c>
      <c r="EY54" s="13">
        <f t="shared" si="96"/>
        <v>50889.96482929065</v>
      </c>
      <c r="EZ54" s="13">
        <f t="shared" si="97"/>
        <v>30213.140335845521</v>
      </c>
      <c r="FA54" s="13">
        <f t="shared" si="98"/>
        <v>40759.864911858836</v>
      </c>
      <c r="FB54" s="13">
        <f t="shared" si="99"/>
        <v>56022.331334081813</v>
      </c>
      <c r="FC54" s="13">
        <f t="shared" si="100"/>
        <v>60330.898002229973</v>
      </c>
      <c r="FD54" s="13">
        <f t="shared" si="101"/>
        <v>15988.296027988279</v>
      </c>
      <c r="FE54" s="13">
        <f t="shared" si="102"/>
        <v>3714.1792768577661</v>
      </c>
      <c r="FF54" s="14">
        <f t="shared" si="103"/>
        <v>7904.669509716392</v>
      </c>
      <c r="FG54" s="12">
        <f t="shared" si="104"/>
        <v>91379.841375307791</v>
      </c>
      <c r="FH54" s="13">
        <f t="shared" si="105"/>
        <v>85093.561722277591</v>
      </c>
      <c r="FI54" s="13">
        <f t="shared" si="106"/>
        <v>98633.967443288479</v>
      </c>
      <c r="FJ54" s="13">
        <f t="shared" si="107"/>
        <v>71762.275901309651</v>
      </c>
      <c r="FK54" s="13">
        <f t="shared" si="108"/>
        <v>49715.855360595589</v>
      </c>
      <c r="FL54" s="13">
        <f t="shared" si="109"/>
        <v>30550.56294742781</v>
      </c>
      <c r="FM54" s="13">
        <f t="shared" si="110"/>
        <v>43240.357501998267</v>
      </c>
      <c r="FN54" s="13">
        <f t="shared" si="111"/>
        <v>56361.061087934919</v>
      </c>
      <c r="FO54" s="13">
        <f t="shared" si="112"/>
        <v>61653.905337735152</v>
      </c>
      <c r="FP54" s="13">
        <f t="shared" si="113"/>
        <v>24804.61377104382</v>
      </c>
      <c r="FQ54" s="13">
        <f t="shared" si="114"/>
        <v>30627.739431899521</v>
      </c>
      <c r="FR54" s="14">
        <f t="shared" si="115"/>
        <v>41814.278104748977</v>
      </c>
      <c r="FS54" s="12">
        <f t="shared" si="116"/>
        <v>91411.564768583878</v>
      </c>
      <c r="FT54" s="13">
        <f t="shared" si="117"/>
        <v>85107.840096918633</v>
      </c>
      <c r="FU54" s="13">
        <f t="shared" si="118"/>
        <v>98266.665229729406</v>
      </c>
      <c r="FV54" s="13">
        <f t="shared" si="119"/>
        <v>71209.959093236568</v>
      </c>
      <c r="FW54" s="13">
        <f t="shared" si="120"/>
        <v>51778.900323210983</v>
      </c>
      <c r="FX54" s="13">
        <f t="shared" si="121"/>
        <v>32793.780916283737</v>
      </c>
      <c r="FY54" s="13">
        <f t="shared" si="122"/>
        <v>47099.20636062228</v>
      </c>
      <c r="FZ54" s="13">
        <f t="shared" si="123"/>
        <v>62610.735411027468</v>
      </c>
      <c r="GA54" s="13">
        <f t="shared" si="124"/>
        <v>67177.062590223373</v>
      </c>
      <c r="GB54" s="13">
        <f t="shared" si="125"/>
        <v>56635.621589328453</v>
      </c>
      <c r="GC54" s="13">
        <f t="shared" si="126"/>
        <v>63527.689509570191</v>
      </c>
      <c r="GD54" s="14">
        <f t="shared" si="127"/>
        <v>68912.802517411852</v>
      </c>
      <c r="GE54" s="84"/>
      <c r="GF54" s="12">
        <f t="shared" si="130"/>
        <v>606733.99404097849</v>
      </c>
      <c r="GG54" s="13">
        <f t="shared" si="130"/>
        <v>685638.01998556755</v>
      </c>
      <c r="GH54" s="14">
        <f t="shared" si="130"/>
        <v>796531.82840614684</v>
      </c>
      <c r="GI54" s="6">
        <f t="shared" si="131"/>
        <v>1</v>
      </c>
      <c r="GJ54" s="12">
        <f t="shared" si="132"/>
        <v>0</v>
      </c>
      <c r="GK54" s="13">
        <f t="shared" si="133"/>
        <v>0</v>
      </c>
      <c r="GL54" s="14">
        <f t="shared" si="134"/>
        <v>0</v>
      </c>
      <c r="GM54" s="84"/>
      <c r="GN54" s="66">
        <f t="shared" si="135"/>
        <v>0</v>
      </c>
      <c r="GO54" s="84"/>
      <c r="GP54" s="63" t="str" cm="1">
        <f t="array" ref="GP54">INDEX($GF$4:$GH$4,1,GI54)</f>
        <v>Sample 1</v>
      </c>
      <c r="GQ54" s="12">
        <f t="shared" si="142"/>
        <v>3714.1792768577661</v>
      </c>
      <c r="GR54" s="13">
        <f t="shared" si="142"/>
        <v>7904.669509716392</v>
      </c>
      <c r="GS54" s="14">
        <f t="shared" si="142"/>
        <v>15988.296027988279</v>
      </c>
      <c r="GT54" s="12">
        <f t="shared" si="143"/>
        <v>24804.61377104382</v>
      </c>
      <c r="GU54" s="13">
        <f t="shared" si="143"/>
        <v>30550.56294742781</v>
      </c>
      <c r="GV54" s="14">
        <f t="shared" si="143"/>
        <v>30627.739431899521</v>
      </c>
      <c r="GW54" s="12">
        <f t="shared" si="144"/>
        <v>32793.780916283737</v>
      </c>
      <c r="GX54" s="13">
        <f t="shared" si="144"/>
        <v>47099.20636062228</v>
      </c>
      <c r="GY54" s="14">
        <f t="shared" si="144"/>
        <v>51778.900323210983</v>
      </c>
      <c r="GZ54" s="84" t="str">
        <f t="shared" si="128"/>
        <v>Sample 1</v>
      </c>
      <c r="HA54" s="12">
        <f t="shared" si="139"/>
        <v>0</v>
      </c>
      <c r="HB54" s="13">
        <f t="shared" si="139"/>
        <v>0</v>
      </c>
      <c r="HC54" s="14">
        <f t="shared" si="139"/>
        <v>0</v>
      </c>
      <c r="HD54" s="6">
        <f t="shared" si="140"/>
        <v>0</v>
      </c>
      <c r="HE54" s="84" t="str">
        <f t="shared" si="141"/>
        <v>Ok</v>
      </c>
    </row>
    <row r="55" spans="2:213" hidden="1" x14ac:dyDescent="0.3">
      <c r="B55" s="84" t="s">
        <v>386</v>
      </c>
      <c r="C55" s="12">
        <f>SUMIFS(Inyecciones!$E$2:$E$14185,Inyecciones!$A$2:$A$14185,Balance!C$4,Inyecciones!$B$2:$B$14185,Balance!$B55,Inyecciones!$C$2:$C$14185,Balance!C$5)</f>
        <v>58047.620716092788</v>
      </c>
      <c r="D55" s="13">
        <f>SUMIFS(Inyecciones!$E$2:$E$14185,Inyecciones!$A$2:$A$14185,Balance!D$4,Inyecciones!$B$2:$B$14185,Balance!$B55,Inyecciones!$C$2:$C$14185,Balance!D$5)</f>
        <v>38274.52558466218</v>
      </c>
      <c r="E55" s="13">
        <f>SUMIFS(Inyecciones!$E$2:$E$14185,Inyecciones!$A$2:$A$14185,Balance!E$4,Inyecciones!$B$2:$B$14185,Balance!$B55,Inyecciones!$C$2:$C$14185,Balance!E$5)</f>
        <v>41444.258226026242</v>
      </c>
      <c r="F55" s="13">
        <f>SUMIFS(Inyecciones!$E$2:$E$14185,Inyecciones!$A$2:$A$14185,Balance!F$4,Inyecciones!$B$2:$B$14185,Balance!$B55,Inyecciones!$C$2:$C$14185,Balance!F$5)</f>
        <v>29936.00060527791</v>
      </c>
      <c r="G55" s="13">
        <f>SUMIFS(Inyecciones!$E$2:$E$14185,Inyecciones!$A$2:$A$14185,Balance!G$4,Inyecciones!$B$2:$B$14185,Balance!$B55,Inyecciones!$C$2:$C$14185,Balance!G$5)</f>
        <v>18880.26057423605</v>
      </c>
      <c r="H55" s="13">
        <f>SUMIFS(Inyecciones!$E$2:$E$14185,Inyecciones!$A$2:$A$14185,Balance!H$4,Inyecciones!$B$2:$B$14185,Balance!$B55,Inyecciones!$C$2:$C$14185,Balance!H$5)</f>
        <v>15207.29901927127</v>
      </c>
      <c r="I55" s="13">
        <f>SUMIFS(Inyecciones!$E$2:$E$14185,Inyecciones!$A$2:$A$14185,Balance!I$4,Inyecciones!$B$2:$B$14185,Balance!$B55,Inyecciones!$C$2:$C$14185,Balance!I$5)</f>
        <v>18875.7766901549</v>
      </c>
      <c r="J55" s="13">
        <f>SUMIFS(Inyecciones!$E$2:$E$14185,Inyecciones!$A$2:$A$14185,Balance!J$4,Inyecciones!$B$2:$B$14185,Balance!$B55,Inyecciones!$C$2:$C$14185,Balance!J$5)</f>
        <v>25287.24949646699</v>
      </c>
      <c r="K55" s="13">
        <f>SUMIFS(Inyecciones!$E$2:$E$14185,Inyecciones!$A$2:$A$14185,Balance!K$4,Inyecciones!$B$2:$B$14185,Balance!$B55,Inyecciones!$C$2:$C$14185,Balance!K$5)</f>
        <v>26463.64989248394</v>
      </c>
      <c r="L55" s="13">
        <f>SUMIFS(Inyecciones!$E$2:$E$14185,Inyecciones!$A$2:$A$14185,Balance!L$4,Inyecciones!$B$2:$B$14185,Balance!$B55,Inyecciones!$C$2:$C$14185,Balance!L$5)</f>
        <v>5753.3146578173146</v>
      </c>
      <c r="M55" s="13">
        <f>SUMIFS(Inyecciones!$E$2:$E$14185,Inyecciones!$A$2:$A$14185,Balance!M$4,Inyecciones!$B$2:$B$14185,Balance!$B55,Inyecciones!$C$2:$C$14185,Balance!M$5)</f>
        <v>1233.4582825085761</v>
      </c>
      <c r="N55" s="14">
        <f>SUMIFS(Inyecciones!$E$2:$E$14185,Inyecciones!$A$2:$A$14185,Balance!N$4,Inyecciones!$B$2:$B$14185,Balance!$B55,Inyecciones!$C$2:$C$14185,Balance!N$5)</f>
        <v>2474.1158974163318</v>
      </c>
      <c r="O55" s="12">
        <f>SUMIFS(Inyecciones!$E$2:$E$14185,Inyecciones!$A$2:$A$14185,Balance!O$4,Inyecciones!$B$2:$B$14185,Balance!$B55,Inyecciones!$C$2:$C$14185,Balance!O$5)</f>
        <v>58207.024360182702</v>
      </c>
      <c r="P55" s="13">
        <f>SUMIFS(Inyecciones!$E$2:$E$14185,Inyecciones!$A$2:$A$14185,Balance!P$4,Inyecciones!$B$2:$B$14185,Balance!$B55,Inyecciones!$C$2:$C$14185,Balance!P$5)</f>
        <v>38796.438406474786</v>
      </c>
      <c r="Q55" s="13">
        <f>SUMIFS(Inyecciones!$E$2:$E$14185,Inyecciones!$A$2:$A$14185,Balance!Q$4,Inyecciones!$B$2:$B$14185,Balance!$B55,Inyecciones!$C$2:$C$14185,Balance!Q$5)</f>
        <v>41859.505263098647</v>
      </c>
      <c r="R55" s="13">
        <f>SUMIFS(Inyecciones!$E$2:$E$14185,Inyecciones!$A$2:$A$14185,Balance!R$4,Inyecciones!$B$2:$B$14185,Balance!$B55,Inyecciones!$C$2:$C$14185,Balance!R$5)</f>
        <v>31714.61269326738</v>
      </c>
      <c r="S55" s="13">
        <f>SUMIFS(Inyecciones!$E$2:$E$14185,Inyecciones!$A$2:$A$14185,Balance!S$4,Inyecciones!$B$2:$B$14185,Balance!$B55,Inyecciones!$C$2:$C$14185,Balance!S$5)</f>
        <v>18307.21299188038</v>
      </c>
      <c r="T55" s="13">
        <f>SUMIFS(Inyecciones!$E$2:$E$14185,Inyecciones!$A$2:$A$14185,Balance!T$4,Inyecciones!$B$2:$B$14185,Balance!$B55,Inyecciones!$C$2:$C$14185,Balance!T$5)</f>
        <v>15526.53085601087</v>
      </c>
      <c r="U55" s="13">
        <f>SUMIFS(Inyecciones!$E$2:$E$14185,Inyecciones!$A$2:$A$14185,Balance!U$4,Inyecciones!$B$2:$B$14185,Balance!$B55,Inyecciones!$C$2:$C$14185,Balance!U$5)</f>
        <v>20498.931064692089</v>
      </c>
      <c r="V55" s="13">
        <f>SUMIFS(Inyecciones!$E$2:$E$14185,Inyecciones!$A$2:$A$14185,Balance!V$4,Inyecciones!$B$2:$B$14185,Balance!$B55,Inyecciones!$C$2:$C$14185,Balance!V$5)</f>
        <v>25520.934472447621</v>
      </c>
      <c r="W55" s="13">
        <f>SUMIFS(Inyecciones!$E$2:$E$14185,Inyecciones!$A$2:$A$14185,Balance!W$4,Inyecciones!$B$2:$B$14185,Balance!$B55,Inyecciones!$C$2:$C$14185,Balance!W$5)</f>
        <v>27253.638813039601</v>
      </c>
      <c r="X55" s="13">
        <f>SUMIFS(Inyecciones!$E$2:$E$14185,Inyecciones!$A$2:$A$14185,Balance!X$4,Inyecciones!$B$2:$B$14185,Balance!$B55,Inyecciones!$C$2:$C$14185,Balance!X$5)</f>
        <v>9536.0174741551582</v>
      </c>
      <c r="Y55" s="13">
        <f>SUMIFS(Inyecciones!$E$2:$E$14185,Inyecciones!$A$2:$A$14185,Balance!Y$4,Inyecciones!$B$2:$B$14185,Balance!$B55,Inyecciones!$C$2:$C$14185,Balance!Y$5)</f>
        <v>12760.152066158391</v>
      </c>
      <c r="Z55" s="14">
        <f>SUMIFS(Inyecciones!$E$2:$E$14185,Inyecciones!$A$2:$A$14185,Balance!Z$4,Inyecciones!$B$2:$B$14185,Balance!$B55,Inyecciones!$C$2:$C$14185,Balance!Z$5)</f>
        <v>16934.924319790622</v>
      </c>
      <c r="AA55" s="12">
        <f>SUMIFS(Inyecciones!$E$2:$E$14185,Inyecciones!$A$2:$A$14185,Balance!AA$4,Inyecciones!$B$2:$B$14185,Balance!$B55,Inyecciones!$C$2:$C$14185,Balance!AA$5)</f>
        <v>58231.91692317753</v>
      </c>
      <c r="AB55" s="13">
        <f>SUMIFS(Inyecciones!$E$2:$E$14185,Inyecciones!$A$2:$A$14185,Balance!AB$4,Inyecciones!$B$2:$B$14185,Balance!$B55,Inyecciones!$C$2:$C$14185,Balance!AB$5)</f>
        <v>38873.941163229661</v>
      </c>
      <c r="AC55" s="13">
        <f>SUMIFS(Inyecciones!$E$2:$E$14185,Inyecciones!$A$2:$A$14185,Balance!AC$4,Inyecciones!$B$2:$B$14185,Balance!$B55,Inyecciones!$C$2:$C$14185,Balance!AC$5)</f>
        <v>41717.211818668497</v>
      </c>
      <c r="AD55" s="13">
        <f>SUMIFS(Inyecciones!$E$2:$E$14185,Inyecciones!$A$2:$A$14185,Balance!AD$4,Inyecciones!$B$2:$B$14185,Balance!$B55,Inyecciones!$C$2:$C$14185,Balance!AD$5)</f>
        <v>31522.97495619113</v>
      </c>
      <c r="AE55" s="13">
        <f>SUMIFS(Inyecciones!$E$2:$E$14185,Inyecciones!$A$2:$A$14185,Balance!AE$4,Inyecciones!$B$2:$B$14185,Balance!$B55,Inyecciones!$C$2:$C$14185,Balance!AE$5)</f>
        <v>19211.556024878089</v>
      </c>
      <c r="AF55" s="13">
        <f>SUMIFS(Inyecciones!$E$2:$E$14185,Inyecciones!$A$2:$A$14185,Balance!AF$4,Inyecciones!$B$2:$B$14185,Balance!$B55,Inyecciones!$C$2:$C$14185,Balance!AF$5)</f>
        <v>17060.091462721659</v>
      </c>
      <c r="AG55" s="13">
        <f>SUMIFS(Inyecciones!$E$2:$E$14185,Inyecciones!$A$2:$A$14185,Balance!AG$4,Inyecciones!$B$2:$B$14185,Balance!$B55,Inyecciones!$C$2:$C$14185,Balance!AG$5)</f>
        <v>22897.815632758779</v>
      </c>
      <c r="AH55" s="13">
        <f>SUMIFS(Inyecciones!$E$2:$E$14185,Inyecciones!$A$2:$A$14185,Balance!AH$4,Inyecciones!$B$2:$B$14185,Balance!$B55,Inyecciones!$C$2:$C$14185,Balance!AH$5)</f>
        <v>28372.430959654452</v>
      </c>
      <c r="AI55" s="13">
        <f>SUMIFS(Inyecciones!$E$2:$E$14185,Inyecciones!$A$2:$A$14185,Balance!AI$4,Inyecciones!$B$2:$B$14185,Balance!$B55,Inyecciones!$C$2:$C$14185,Balance!AI$5)</f>
        <v>30286.18231004796</v>
      </c>
      <c r="AJ55" s="13">
        <f>SUMIFS(Inyecciones!$E$2:$E$14185,Inyecciones!$A$2:$A$14185,Balance!AJ$4,Inyecciones!$B$2:$B$14185,Balance!$B55,Inyecciones!$C$2:$C$14185,Balance!AJ$5)</f>
        <v>22300.975269985691</v>
      </c>
      <c r="AK55" s="13">
        <f>SUMIFS(Inyecciones!$E$2:$E$14185,Inyecciones!$A$2:$A$14185,Balance!AK$4,Inyecciones!$B$2:$B$14185,Balance!$B55,Inyecciones!$C$2:$C$14185,Balance!AK$5)</f>
        <v>29106.269119553239</v>
      </c>
      <c r="AL55" s="14">
        <f>SUMIFS(Inyecciones!$E$2:$E$14185,Inyecciones!$A$2:$A$14185,Balance!AL$4,Inyecciones!$B$2:$B$14185,Balance!$B55,Inyecciones!$C$2:$C$14185,Balance!AL$5)</f>
        <v>30210.42225868113</v>
      </c>
      <c r="AM55" s="13"/>
      <c r="AN55" s="12">
        <f>SUMIFS('Retiro Mensual'!$E$2:$E$2629,'Retiro Mensual'!$A$2:$A$2629,AN$4,'Retiro Mensual'!$B$2:$B$2629,$B55,'Retiro Mensual'!$C$2:$C$2629,AN$5)</f>
        <v>0</v>
      </c>
      <c r="AO55" s="13">
        <f>SUMIFS('Retiro Mensual'!$E$2:$E$2629,'Retiro Mensual'!$A$2:$A$2629,AO$4,'Retiro Mensual'!$B$2:$B$2629,$B55,'Retiro Mensual'!$C$2:$C$2629,AO$5)</f>
        <v>0</v>
      </c>
      <c r="AP55" s="13">
        <f>SUMIFS('Retiro Mensual'!$E$2:$E$2629,'Retiro Mensual'!$A$2:$A$2629,AP$4,'Retiro Mensual'!$B$2:$B$2629,$B55,'Retiro Mensual'!$C$2:$C$2629,AP$5)</f>
        <v>0</v>
      </c>
      <c r="AQ55" s="13">
        <f>SUMIFS('Retiro Mensual'!$E$2:$E$2629,'Retiro Mensual'!$A$2:$A$2629,AQ$4,'Retiro Mensual'!$B$2:$B$2629,$B55,'Retiro Mensual'!$C$2:$C$2629,AQ$5)</f>
        <v>0</v>
      </c>
      <c r="AR55" s="13">
        <f>SUMIFS('Retiro Mensual'!$E$2:$E$2629,'Retiro Mensual'!$A$2:$A$2629,AR$4,'Retiro Mensual'!$B$2:$B$2629,$B55,'Retiro Mensual'!$C$2:$C$2629,AR$5)</f>
        <v>0</v>
      </c>
      <c r="AS55" s="13">
        <f>SUMIFS('Retiro Mensual'!$E$2:$E$2629,'Retiro Mensual'!$A$2:$A$2629,AS$4,'Retiro Mensual'!$B$2:$B$2629,$B55,'Retiro Mensual'!$C$2:$C$2629,AS$5)</f>
        <v>0</v>
      </c>
      <c r="AT55" s="13">
        <f>SUMIFS('Retiro Mensual'!$E$2:$E$2629,'Retiro Mensual'!$A$2:$A$2629,AT$4,'Retiro Mensual'!$B$2:$B$2629,$B55,'Retiro Mensual'!$C$2:$C$2629,AT$5)</f>
        <v>0</v>
      </c>
      <c r="AU55" s="13">
        <f>SUMIFS('Retiro Mensual'!$E$2:$E$2629,'Retiro Mensual'!$A$2:$A$2629,AU$4,'Retiro Mensual'!$B$2:$B$2629,$B55,'Retiro Mensual'!$C$2:$C$2629,AU$5)</f>
        <v>0</v>
      </c>
      <c r="AV55" s="13">
        <f>SUMIFS('Retiro Mensual'!$E$2:$E$2629,'Retiro Mensual'!$A$2:$A$2629,AV$4,'Retiro Mensual'!$B$2:$B$2629,$B55,'Retiro Mensual'!$C$2:$C$2629,AV$5)</f>
        <v>0</v>
      </c>
      <c r="AW55" s="13">
        <f>SUMIFS('Retiro Mensual'!$E$2:$E$2629,'Retiro Mensual'!$A$2:$A$2629,AW$4,'Retiro Mensual'!$B$2:$B$2629,$B55,'Retiro Mensual'!$C$2:$C$2629,AW$5)</f>
        <v>0</v>
      </c>
      <c r="AX55" s="13">
        <f>SUMIFS('Retiro Mensual'!$E$2:$E$2629,'Retiro Mensual'!$A$2:$A$2629,AX$4,'Retiro Mensual'!$B$2:$B$2629,$B55,'Retiro Mensual'!$C$2:$C$2629,AX$5)</f>
        <v>0</v>
      </c>
      <c r="AY55" s="14">
        <f>SUMIFS('Retiro Mensual'!$E$2:$E$2629,'Retiro Mensual'!$A$2:$A$2629,AY$4,'Retiro Mensual'!$B$2:$B$2629,$B55,'Retiro Mensual'!$C$2:$C$2629,AY$5)</f>
        <v>0</v>
      </c>
      <c r="AZ55" s="12">
        <f>SUMIFS('Retiro Mensual'!$E$2:$E$2629,'Retiro Mensual'!$A$2:$A$2629,AZ$4,'Retiro Mensual'!$B$2:$B$2629,$B55,'Retiro Mensual'!$C$2:$C$2629,AZ$5)</f>
        <v>0</v>
      </c>
      <c r="BA55" s="13">
        <f>SUMIFS('Retiro Mensual'!$E$2:$E$2629,'Retiro Mensual'!$A$2:$A$2629,BA$4,'Retiro Mensual'!$B$2:$B$2629,$B55,'Retiro Mensual'!$C$2:$C$2629,BA$5)</f>
        <v>0</v>
      </c>
      <c r="BB55" s="13">
        <f>SUMIFS('Retiro Mensual'!$E$2:$E$2629,'Retiro Mensual'!$A$2:$A$2629,BB$4,'Retiro Mensual'!$B$2:$B$2629,$B55,'Retiro Mensual'!$C$2:$C$2629,BB$5)</f>
        <v>0</v>
      </c>
      <c r="BC55" s="13">
        <f>SUMIFS('Retiro Mensual'!$E$2:$E$2629,'Retiro Mensual'!$A$2:$A$2629,BC$4,'Retiro Mensual'!$B$2:$B$2629,$B55,'Retiro Mensual'!$C$2:$C$2629,BC$5)</f>
        <v>0</v>
      </c>
      <c r="BD55" s="13">
        <f>SUMIFS('Retiro Mensual'!$E$2:$E$2629,'Retiro Mensual'!$A$2:$A$2629,BD$4,'Retiro Mensual'!$B$2:$B$2629,$B55,'Retiro Mensual'!$C$2:$C$2629,BD$5)</f>
        <v>0</v>
      </c>
      <c r="BE55" s="13">
        <f>SUMIFS('Retiro Mensual'!$E$2:$E$2629,'Retiro Mensual'!$A$2:$A$2629,BE$4,'Retiro Mensual'!$B$2:$B$2629,$B55,'Retiro Mensual'!$C$2:$C$2629,BE$5)</f>
        <v>0</v>
      </c>
      <c r="BF55" s="13">
        <f>SUMIFS('Retiro Mensual'!$E$2:$E$2629,'Retiro Mensual'!$A$2:$A$2629,BF$4,'Retiro Mensual'!$B$2:$B$2629,$B55,'Retiro Mensual'!$C$2:$C$2629,BF$5)</f>
        <v>0</v>
      </c>
      <c r="BG55" s="13">
        <f>SUMIFS('Retiro Mensual'!$E$2:$E$2629,'Retiro Mensual'!$A$2:$A$2629,BG$4,'Retiro Mensual'!$B$2:$B$2629,$B55,'Retiro Mensual'!$C$2:$C$2629,BG$5)</f>
        <v>0</v>
      </c>
      <c r="BH55" s="13">
        <f>SUMIFS('Retiro Mensual'!$E$2:$E$2629,'Retiro Mensual'!$A$2:$A$2629,BH$4,'Retiro Mensual'!$B$2:$B$2629,$B55,'Retiro Mensual'!$C$2:$C$2629,BH$5)</f>
        <v>0</v>
      </c>
      <c r="BI55" s="13">
        <f>SUMIFS('Retiro Mensual'!$E$2:$E$2629,'Retiro Mensual'!$A$2:$A$2629,BI$4,'Retiro Mensual'!$B$2:$B$2629,$B55,'Retiro Mensual'!$C$2:$C$2629,BI$5)</f>
        <v>0</v>
      </c>
      <c r="BJ55" s="13">
        <f>SUMIFS('Retiro Mensual'!$E$2:$E$2629,'Retiro Mensual'!$A$2:$A$2629,BJ$4,'Retiro Mensual'!$B$2:$B$2629,$B55,'Retiro Mensual'!$C$2:$C$2629,BJ$5)</f>
        <v>0</v>
      </c>
      <c r="BK55" s="14">
        <f>SUMIFS('Retiro Mensual'!$E$2:$E$2629,'Retiro Mensual'!$A$2:$A$2629,BK$4,'Retiro Mensual'!$B$2:$B$2629,$B55,'Retiro Mensual'!$C$2:$C$2629,BK$5)</f>
        <v>0</v>
      </c>
      <c r="BL55" s="12">
        <f>SUMIFS('Retiro Mensual'!$E$2:$E$2629,'Retiro Mensual'!$A$2:$A$2629,BL$4,'Retiro Mensual'!$B$2:$B$2629,$B55,'Retiro Mensual'!$C$2:$C$2629,BL$5)</f>
        <v>0</v>
      </c>
      <c r="BM55" s="13">
        <f>SUMIFS('Retiro Mensual'!$E$2:$E$2629,'Retiro Mensual'!$A$2:$A$2629,BM$4,'Retiro Mensual'!$B$2:$B$2629,$B55,'Retiro Mensual'!$C$2:$C$2629,BM$5)</f>
        <v>0</v>
      </c>
      <c r="BN55" s="13">
        <f>SUMIFS('Retiro Mensual'!$E$2:$E$2629,'Retiro Mensual'!$A$2:$A$2629,BN$4,'Retiro Mensual'!$B$2:$B$2629,$B55,'Retiro Mensual'!$C$2:$C$2629,BN$5)</f>
        <v>0</v>
      </c>
      <c r="BO55" s="13">
        <f>SUMIFS('Retiro Mensual'!$E$2:$E$2629,'Retiro Mensual'!$A$2:$A$2629,BO$4,'Retiro Mensual'!$B$2:$B$2629,$B55,'Retiro Mensual'!$C$2:$C$2629,BO$5)</f>
        <v>0</v>
      </c>
      <c r="BP55" s="13">
        <f>SUMIFS('Retiro Mensual'!$E$2:$E$2629,'Retiro Mensual'!$A$2:$A$2629,BP$4,'Retiro Mensual'!$B$2:$B$2629,$B55,'Retiro Mensual'!$C$2:$C$2629,BP$5)</f>
        <v>0</v>
      </c>
      <c r="BQ55" s="13">
        <f>SUMIFS('Retiro Mensual'!$E$2:$E$2629,'Retiro Mensual'!$A$2:$A$2629,BQ$4,'Retiro Mensual'!$B$2:$B$2629,$B55,'Retiro Mensual'!$C$2:$C$2629,BQ$5)</f>
        <v>0</v>
      </c>
      <c r="BR55" s="13">
        <f>SUMIFS('Retiro Mensual'!$E$2:$E$2629,'Retiro Mensual'!$A$2:$A$2629,BR$4,'Retiro Mensual'!$B$2:$B$2629,$B55,'Retiro Mensual'!$C$2:$C$2629,BR$5)</f>
        <v>0</v>
      </c>
      <c r="BS55" s="13">
        <f>SUMIFS('Retiro Mensual'!$E$2:$E$2629,'Retiro Mensual'!$A$2:$A$2629,BS$4,'Retiro Mensual'!$B$2:$B$2629,$B55,'Retiro Mensual'!$C$2:$C$2629,BS$5)</f>
        <v>0</v>
      </c>
      <c r="BT55" s="13">
        <f>SUMIFS('Retiro Mensual'!$E$2:$E$2629,'Retiro Mensual'!$A$2:$A$2629,BT$4,'Retiro Mensual'!$B$2:$B$2629,$B55,'Retiro Mensual'!$C$2:$C$2629,BT$5)</f>
        <v>0</v>
      </c>
      <c r="BU55" s="13">
        <f>SUMIFS('Retiro Mensual'!$E$2:$E$2629,'Retiro Mensual'!$A$2:$A$2629,BU$4,'Retiro Mensual'!$B$2:$B$2629,$B55,'Retiro Mensual'!$C$2:$C$2629,BU$5)</f>
        <v>0</v>
      </c>
      <c r="BV55" s="13">
        <f>SUMIFS('Retiro Mensual'!$E$2:$E$2629,'Retiro Mensual'!$A$2:$A$2629,BV$4,'Retiro Mensual'!$B$2:$B$2629,$B55,'Retiro Mensual'!$C$2:$C$2629,BV$5)</f>
        <v>0</v>
      </c>
      <c r="BW55" s="14">
        <f>SUMIFS('Retiro Mensual'!$E$2:$E$2629,'Retiro Mensual'!$A$2:$A$2629,BW$4,'Retiro Mensual'!$B$2:$B$2629,$B55,'Retiro Mensual'!$C$2:$C$2629,BW$5)</f>
        <v>0</v>
      </c>
      <c r="BX55" s="13"/>
      <c r="BY55" s="12">
        <f>SUMIFS('Compra Ventas'!$E$2:$E$2700,'Compra Ventas'!$A$2:$A$2700,BY$4,'Compra Ventas'!$B$2:$B$2700,$B55,'Compra Ventas'!$C$2:$C$2700,BY$5)</f>
        <v>0</v>
      </c>
      <c r="BZ55" s="13">
        <f>SUMIFS('Compra Ventas'!$E$2:$E$2700,'Compra Ventas'!$A$2:$A$2700,BZ$4,'Compra Ventas'!$B$2:$B$2700,$B55,'Compra Ventas'!$C$2:$C$2700,BZ$5)</f>
        <v>0</v>
      </c>
      <c r="CA55" s="13">
        <f>SUMIFS('Compra Ventas'!$E$2:$E$2700,'Compra Ventas'!$A$2:$A$2700,CA$4,'Compra Ventas'!$B$2:$B$2700,$B55,'Compra Ventas'!$C$2:$C$2700,CA$5)</f>
        <v>0</v>
      </c>
      <c r="CB55" s="13">
        <f>SUMIFS('Compra Ventas'!$E$2:$E$2700,'Compra Ventas'!$A$2:$A$2700,CB$4,'Compra Ventas'!$B$2:$B$2700,$B55,'Compra Ventas'!$C$2:$C$2700,CB$5)</f>
        <v>0</v>
      </c>
      <c r="CC55" s="13">
        <f>SUMIFS('Compra Ventas'!$E$2:$E$2700,'Compra Ventas'!$A$2:$A$2700,CC$4,'Compra Ventas'!$B$2:$B$2700,$B55,'Compra Ventas'!$C$2:$C$2700,CC$5)</f>
        <v>0</v>
      </c>
      <c r="CD55" s="13">
        <f>SUMIFS('Compra Ventas'!$E$2:$E$2700,'Compra Ventas'!$A$2:$A$2700,CD$4,'Compra Ventas'!$B$2:$B$2700,$B55,'Compra Ventas'!$C$2:$C$2700,CD$5)</f>
        <v>0</v>
      </c>
      <c r="CE55" s="13">
        <f>SUMIFS('Compra Ventas'!$E$2:$E$2700,'Compra Ventas'!$A$2:$A$2700,CE$4,'Compra Ventas'!$B$2:$B$2700,$B55,'Compra Ventas'!$C$2:$C$2700,CE$5)</f>
        <v>0</v>
      </c>
      <c r="CF55" s="13">
        <f>SUMIFS('Compra Ventas'!$E$2:$E$2700,'Compra Ventas'!$A$2:$A$2700,CF$4,'Compra Ventas'!$B$2:$B$2700,$B55,'Compra Ventas'!$C$2:$C$2700,CF$5)</f>
        <v>0</v>
      </c>
      <c r="CG55" s="13">
        <f>SUMIFS('Compra Ventas'!$E$2:$E$2700,'Compra Ventas'!$A$2:$A$2700,CG$4,'Compra Ventas'!$B$2:$B$2700,$B55,'Compra Ventas'!$C$2:$C$2700,CG$5)</f>
        <v>0</v>
      </c>
      <c r="CH55" s="13">
        <f>SUMIFS('Compra Ventas'!$E$2:$E$2700,'Compra Ventas'!$A$2:$A$2700,CH$4,'Compra Ventas'!$B$2:$B$2700,$B55,'Compra Ventas'!$C$2:$C$2700,CH$5)</f>
        <v>0</v>
      </c>
      <c r="CI55" s="13">
        <f>SUMIFS('Compra Ventas'!$E$2:$E$2700,'Compra Ventas'!$A$2:$A$2700,CI$4,'Compra Ventas'!$B$2:$B$2700,$B55,'Compra Ventas'!$C$2:$C$2700,CI$5)</f>
        <v>0</v>
      </c>
      <c r="CJ55" s="14">
        <f>SUMIFS('Compra Ventas'!$E$2:$E$2700,'Compra Ventas'!$A$2:$A$2700,CJ$4,'Compra Ventas'!$B$2:$B$2700,$B55,'Compra Ventas'!$C$2:$C$2700,CJ$5)</f>
        <v>0</v>
      </c>
      <c r="CK55" s="12">
        <f>SUMIFS('Compra Ventas'!$E$2:$E$2700,'Compra Ventas'!$A$2:$A$2700,CK$4,'Compra Ventas'!$B$2:$B$2700,$B55,'Compra Ventas'!$C$2:$C$2700,CK$5)</f>
        <v>0</v>
      </c>
      <c r="CL55" s="13">
        <f>SUMIFS('Compra Ventas'!$E$2:$E$2700,'Compra Ventas'!$A$2:$A$2700,CL$4,'Compra Ventas'!$B$2:$B$2700,$B55,'Compra Ventas'!$C$2:$C$2700,CL$5)</f>
        <v>0</v>
      </c>
      <c r="CM55" s="13">
        <f>SUMIFS('Compra Ventas'!$E$2:$E$2700,'Compra Ventas'!$A$2:$A$2700,CM$4,'Compra Ventas'!$B$2:$B$2700,$B55,'Compra Ventas'!$C$2:$C$2700,CM$5)</f>
        <v>0</v>
      </c>
      <c r="CN55" s="13">
        <f>SUMIFS('Compra Ventas'!$E$2:$E$2700,'Compra Ventas'!$A$2:$A$2700,CN$4,'Compra Ventas'!$B$2:$B$2700,$B55,'Compra Ventas'!$C$2:$C$2700,CN$5)</f>
        <v>0</v>
      </c>
      <c r="CO55" s="13">
        <f>SUMIFS('Compra Ventas'!$E$2:$E$2700,'Compra Ventas'!$A$2:$A$2700,CO$4,'Compra Ventas'!$B$2:$B$2700,$B55,'Compra Ventas'!$C$2:$C$2700,CO$5)</f>
        <v>0</v>
      </c>
      <c r="CP55" s="13">
        <f>SUMIFS('Compra Ventas'!$E$2:$E$2700,'Compra Ventas'!$A$2:$A$2700,CP$4,'Compra Ventas'!$B$2:$B$2700,$B55,'Compra Ventas'!$C$2:$C$2700,CP$5)</f>
        <v>0</v>
      </c>
      <c r="CQ55" s="13">
        <f>SUMIFS('Compra Ventas'!$E$2:$E$2700,'Compra Ventas'!$A$2:$A$2700,CQ$4,'Compra Ventas'!$B$2:$B$2700,$B55,'Compra Ventas'!$C$2:$C$2700,CQ$5)</f>
        <v>0</v>
      </c>
      <c r="CR55" s="13">
        <f>SUMIFS('Compra Ventas'!$E$2:$E$2700,'Compra Ventas'!$A$2:$A$2700,CR$4,'Compra Ventas'!$B$2:$B$2700,$B55,'Compra Ventas'!$C$2:$C$2700,CR$5)</f>
        <v>0</v>
      </c>
      <c r="CS55" s="13">
        <f>SUMIFS('Compra Ventas'!$E$2:$E$2700,'Compra Ventas'!$A$2:$A$2700,CS$4,'Compra Ventas'!$B$2:$B$2700,$B55,'Compra Ventas'!$C$2:$C$2700,CS$5)</f>
        <v>0</v>
      </c>
      <c r="CT55" s="13">
        <f>SUMIFS('Compra Ventas'!$E$2:$E$2700,'Compra Ventas'!$A$2:$A$2700,CT$4,'Compra Ventas'!$B$2:$B$2700,$B55,'Compra Ventas'!$C$2:$C$2700,CT$5)</f>
        <v>0</v>
      </c>
      <c r="CU55" s="13">
        <f>SUMIFS('Compra Ventas'!$E$2:$E$2700,'Compra Ventas'!$A$2:$A$2700,CU$4,'Compra Ventas'!$B$2:$B$2700,$B55,'Compra Ventas'!$C$2:$C$2700,CU$5)</f>
        <v>0</v>
      </c>
      <c r="CV55" s="14">
        <f>SUMIFS('Compra Ventas'!$E$2:$E$2700,'Compra Ventas'!$A$2:$A$2700,CV$4,'Compra Ventas'!$B$2:$B$2700,$B55,'Compra Ventas'!$C$2:$C$2700,CV$5)</f>
        <v>0</v>
      </c>
      <c r="CW55" s="12">
        <f>SUMIFS('Compra Ventas'!$E$2:$E$2700,'Compra Ventas'!$A$2:$A$2700,CW$4,'Compra Ventas'!$B$2:$B$2700,$B55,'Compra Ventas'!$C$2:$C$2700,CW$5)</f>
        <v>0</v>
      </c>
      <c r="CX55" s="13">
        <f>SUMIFS('Compra Ventas'!$E$2:$E$2700,'Compra Ventas'!$A$2:$A$2700,CX$4,'Compra Ventas'!$B$2:$B$2700,$B55,'Compra Ventas'!$C$2:$C$2700,CX$5)</f>
        <v>0</v>
      </c>
      <c r="CY55" s="13">
        <f>SUMIFS('Compra Ventas'!$E$2:$E$2700,'Compra Ventas'!$A$2:$A$2700,CY$4,'Compra Ventas'!$B$2:$B$2700,$B55,'Compra Ventas'!$C$2:$C$2700,CY$5)</f>
        <v>0</v>
      </c>
      <c r="CZ55" s="13">
        <f>SUMIFS('Compra Ventas'!$E$2:$E$2700,'Compra Ventas'!$A$2:$A$2700,CZ$4,'Compra Ventas'!$B$2:$B$2700,$B55,'Compra Ventas'!$C$2:$C$2700,CZ$5)</f>
        <v>0</v>
      </c>
      <c r="DA55" s="13">
        <f>SUMIFS('Compra Ventas'!$E$2:$E$2700,'Compra Ventas'!$A$2:$A$2700,DA$4,'Compra Ventas'!$B$2:$B$2700,$B55,'Compra Ventas'!$C$2:$C$2700,DA$5)</f>
        <v>0</v>
      </c>
      <c r="DB55" s="13">
        <f>SUMIFS('Compra Ventas'!$E$2:$E$2700,'Compra Ventas'!$A$2:$A$2700,DB$4,'Compra Ventas'!$B$2:$B$2700,$B55,'Compra Ventas'!$C$2:$C$2700,DB$5)</f>
        <v>0</v>
      </c>
      <c r="DC55" s="13">
        <f>SUMIFS('Compra Ventas'!$E$2:$E$2700,'Compra Ventas'!$A$2:$A$2700,DC$4,'Compra Ventas'!$B$2:$B$2700,$B55,'Compra Ventas'!$C$2:$C$2700,DC$5)</f>
        <v>0</v>
      </c>
      <c r="DD55" s="13">
        <f>SUMIFS('Compra Ventas'!$E$2:$E$2700,'Compra Ventas'!$A$2:$A$2700,DD$4,'Compra Ventas'!$B$2:$B$2700,$B55,'Compra Ventas'!$C$2:$C$2700,DD$5)</f>
        <v>0</v>
      </c>
      <c r="DE55" s="13">
        <f>SUMIFS('Compra Ventas'!$E$2:$E$2700,'Compra Ventas'!$A$2:$A$2700,DE$4,'Compra Ventas'!$B$2:$B$2700,$B55,'Compra Ventas'!$C$2:$C$2700,DE$5)</f>
        <v>0</v>
      </c>
      <c r="DF55" s="13">
        <f>SUMIFS('Compra Ventas'!$E$2:$E$2700,'Compra Ventas'!$A$2:$A$2700,DF$4,'Compra Ventas'!$B$2:$B$2700,$B55,'Compra Ventas'!$C$2:$C$2700,DF$5)</f>
        <v>0</v>
      </c>
      <c r="DG55" s="13">
        <f>SUMIFS('Compra Ventas'!$E$2:$E$2700,'Compra Ventas'!$A$2:$A$2700,DG$4,'Compra Ventas'!$B$2:$B$2700,$B55,'Compra Ventas'!$C$2:$C$2700,DG$5)</f>
        <v>0</v>
      </c>
      <c r="DH55" s="14">
        <f>SUMIFS('Compra Ventas'!$E$2:$E$2700,'Compra Ventas'!$A$2:$A$2700,DH$4,'Compra Ventas'!$B$2:$B$2700,$B55,'Compra Ventas'!$C$2:$C$2700,DH$5)</f>
        <v>0</v>
      </c>
      <c r="DI55" s="84"/>
      <c r="DJ55" s="98">
        <f>SUMIFS('Ajuste Ciclado'!D$5:D$47,'Ajuste Ciclado'!$C$5:$C$47,Balance!DJ$4,'Ajuste Ciclado'!$B$5:$B$47,Balance!$B55)</f>
        <v>0</v>
      </c>
      <c r="DK55" s="99">
        <f>SUMIFS('Ajuste Ciclado'!E$5:E$47,'Ajuste Ciclado'!$C$5:$C$47,Balance!DK$4,'Ajuste Ciclado'!$B$5:$B$47,Balance!$B55)</f>
        <v>0</v>
      </c>
      <c r="DL55" s="99">
        <f>SUMIFS('Ajuste Ciclado'!F$5:F$47,'Ajuste Ciclado'!$C$5:$C$47,Balance!DL$4,'Ajuste Ciclado'!$B$5:$B$47,Balance!$B55)</f>
        <v>0</v>
      </c>
      <c r="DM55" s="99">
        <f>SUMIFS('Ajuste Ciclado'!G$5:G$47,'Ajuste Ciclado'!$C$5:$C$47,Balance!DM$4,'Ajuste Ciclado'!$B$5:$B$47,Balance!$B55)</f>
        <v>0</v>
      </c>
      <c r="DN55" s="99">
        <f>SUMIFS('Ajuste Ciclado'!H$5:H$47,'Ajuste Ciclado'!$C$5:$C$47,Balance!DN$4,'Ajuste Ciclado'!$B$5:$B$47,Balance!$B55)</f>
        <v>0</v>
      </c>
      <c r="DO55" s="99">
        <f>SUMIFS('Ajuste Ciclado'!I$5:I$47,'Ajuste Ciclado'!$C$5:$C$47,Balance!DO$4,'Ajuste Ciclado'!$B$5:$B$47,Balance!$B55)</f>
        <v>0</v>
      </c>
      <c r="DP55" s="99">
        <f>SUMIFS('Ajuste Ciclado'!J$5:J$47,'Ajuste Ciclado'!$C$5:$C$47,Balance!DP$4,'Ajuste Ciclado'!$B$5:$B$47,Balance!$B55)</f>
        <v>0</v>
      </c>
      <c r="DQ55" s="99">
        <f>SUMIFS('Ajuste Ciclado'!K$5:K$47,'Ajuste Ciclado'!$C$5:$C$47,Balance!DQ$4,'Ajuste Ciclado'!$B$5:$B$47,Balance!$B55)</f>
        <v>0</v>
      </c>
      <c r="DR55" s="99">
        <f>SUMIFS('Ajuste Ciclado'!L$5:L$47,'Ajuste Ciclado'!$C$5:$C$47,Balance!DR$4,'Ajuste Ciclado'!$B$5:$B$47,Balance!$B55)</f>
        <v>0</v>
      </c>
      <c r="DS55" s="99">
        <f>SUMIFS('Ajuste Ciclado'!M$5:M$47,'Ajuste Ciclado'!$C$5:$C$47,Balance!DS$4,'Ajuste Ciclado'!$B$5:$B$47,Balance!$B55)</f>
        <v>0</v>
      </c>
      <c r="DT55" s="99">
        <f>SUMIFS('Ajuste Ciclado'!N$5:N$47,'Ajuste Ciclado'!$C$5:$C$47,Balance!DT$4,'Ajuste Ciclado'!$B$5:$B$47,Balance!$B55)</f>
        <v>0</v>
      </c>
      <c r="DU55" s="100">
        <f>SUMIFS('Ajuste Ciclado'!O$5:O$47,'Ajuste Ciclado'!$C$5:$C$47,Balance!DU$4,'Ajuste Ciclado'!$B$5:$B$47,Balance!$B55)</f>
        <v>0</v>
      </c>
      <c r="DV55" s="98">
        <f>SUMIFS('Ajuste Ciclado'!D$5:D$47,'Ajuste Ciclado'!$C$5:$C$47,Balance!DV$4,'Ajuste Ciclado'!$B$5:$B$47,Balance!$B55)</f>
        <v>0</v>
      </c>
      <c r="DW55" s="99">
        <f>SUMIFS('Ajuste Ciclado'!E$5:E$47,'Ajuste Ciclado'!$C$5:$C$47,Balance!DW$4,'Ajuste Ciclado'!$B$5:$B$47,Balance!$B55)</f>
        <v>0</v>
      </c>
      <c r="DX55" s="99">
        <f>SUMIFS('Ajuste Ciclado'!F$5:F$47,'Ajuste Ciclado'!$C$5:$C$47,Balance!DX$4,'Ajuste Ciclado'!$B$5:$B$47,Balance!$B55)</f>
        <v>0</v>
      </c>
      <c r="DY55" s="99">
        <f>SUMIFS('Ajuste Ciclado'!G$5:G$47,'Ajuste Ciclado'!$C$5:$C$47,Balance!DY$4,'Ajuste Ciclado'!$B$5:$B$47,Balance!$B55)</f>
        <v>0</v>
      </c>
      <c r="DZ55" s="99">
        <f>SUMIFS('Ajuste Ciclado'!H$5:H$47,'Ajuste Ciclado'!$C$5:$C$47,Balance!DZ$4,'Ajuste Ciclado'!$B$5:$B$47,Balance!$B55)</f>
        <v>0</v>
      </c>
      <c r="EA55" s="99">
        <f>SUMIFS('Ajuste Ciclado'!I$5:I$47,'Ajuste Ciclado'!$C$5:$C$47,Balance!EA$4,'Ajuste Ciclado'!$B$5:$B$47,Balance!$B55)</f>
        <v>0</v>
      </c>
      <c r="EB55" s="99">
        <f>SUMIFS('Ajuste Ciclado'!J$5:J$47,'Ajuste Ciclado'!$C$5:$C$47,Balance!EB$4,'Ajuste Ciclado'!$B$5:$B$47,Balance!$B55)</f>
        <v>0</v>
      </c>
      <c r="EC55" s="99">
        <f>SUMIFS('Ajuste Ciclado'!K$5:K$47,'Ajuste Ciclado'!$C$5:$C$47,Balance!EC$4,'Ajuste Ciclado'!$B$5:$B$47,Balance!$B55)</f>
        <v>0</v>
      </c>
      <c r="ED55" s="99">
        <f>SUMIFS('Ajuste Ciclado'!L$5:L$47,'Ajuste Ciclado'!$C$5:$C$47,Balance!ED$4,'Ajuste Ciclado'!$B$5:$B$47,Balance!$B55)</f>
        <v>0</v>
      </c>
      <c r="EE55" s="99">
        <f>SUMIFS('Ajuste Ciclado'!M$5:M$47,'Ajuste Ciclado'!$C$5:$C$47,Balance!EE$4,'Ajuste Ciclado'!$B$5:$B$47,Balance!$B55)</f>
        <v>0</v>
      </c>
      <c r="EF55" s="99">
        <f>SUMIFS('Ajuste Ciclado'!N$5:N$47,'Ajuste Ciclado'!$C$5:$C$47,Balance!EF$4,'Ajuste Ciclado'!$B$5:$B$47,Balance!$B55)</f>
        <v>0</v>
      </c>
      <c r="EG55" s="100">
        <f>SUMIFS('Ajuste Ciclado'!O$5:O$47,'Ajuste Ciclado'!$C$5:$C$47,Balance!EG$4,'Ajuste Ciclado'!$B$5:$B$47,Balance!$B55)</f>
        <v>0</v>
      </c>
      <c r="EH55" s="98">
        <f>SUMIFS('Ajuste Ciclado'!D$5:D$47,'Ajuste Ciclado'!$C$5:$C$47,Balance!EH$4,'Ajuste Ciclado'!$B$5:$B$47,Balance!$B55)</f>
        <v>0</v>
      </c>
      <c r="EI55" s="99">
        <f>SUMIFS('Ajuste Ciclado'!E$5:E$47,'Ajuste Ciclado'!$C$5:$C$47,Balance!EI$4,'Ajuste Ciclado'!$B$5:$B$47,Balance!$B55)</f>
        <v>0</v>
      </c>
      <c r="EJ55" s="99">
        <f>SUMIFS('Ajuste Ciclado'!F$5:F$47,'Ajuste Ciclado'!$C$5:$C$47,Balance!EJ$4,'Ajuste Ciclado'!$B$5:$B$47,Balance!$B55)</f>
        <v>0</v>
      </c>
      <c r="EK55" s="99">
        <f>SUMIFS('Ajuste Ciclado'!G$5:G$47,'Ajuste Ciclado'!$C$5:$C$47,Balance!EK$4,'Ajuste Ciclado'!$B$5:$B$47,Balance!$B55)</f>
        <v>0</v>
      </c>
      <c r="EL55" s="99">
        <f>SUMIFS('Ajuste Ciclado'!H$5:H$47,'Ajuste Ciclado'!$C$5:$C$47,Balance!EL$4,'Ajuste Ciclado'!$B$5:$B$47,Balance!$B55)</f>
        <v>0</v>
      </c>
      <c r="EM55" s="99">
        <f>SUMIFS('Ajuste Ciclado'!I$5:I$47,'Ajuste Ciclado'!$C$5:$C$47,Balance!EM$4,'Ajuste Ciclado'!$B$5:$B$47,Balance!$B55)</f>
        <v>0</v>
      </c>
      <c r="EN55" s="99">
        <f>SUMIFS('Ajuste Ciclado'!J$5:J$47,'Ajuste Ciclado'!$C$5:$C$47,Balance!EN$4,'Ajuste Ciclado'!$B$5:$B$47,Balance!$B55)</f>
        <v>0</v>
      </c>
      <c r="EO55" s="99">
        <f>SUMIFS('Ajuste Ciclado'!K$5:K$47,'Ajuste Ciclado'!$C$5:$C$47,Balance!EO$4,'Ajuste Ciclado'!$B$5:$B$47,Balance!$B55)</f>
        <v>0</v>
      </c>
      <c r="EP55" s="99">
        <f>SUMIFS('Ajuste Ciclado'!L$5:L$47,'Ajuste Ciclado'!$C$5:$C$47,Balance!EP$4,'Ajuste Ciclado'!$B$5:$B$47,Balance!$B55)</f>
        <v>0</v>
      </c>
      <c r="EQ55" s="99">
        <f>SUMIFS('Ajuste Ciclado'!M$5:M$47,'Ajuste Ciclado'!$C$5:$C$47,Balance!EQ$4,'Ajuste Ciclado'!$B$5:$B$47,Balance!$B55)</f>
        <v>0</v>
      </c>
      <c r="ER55" s="99">
        <f>SUMIFS('Ajuste Ciclado'!N$5:N$47,'Ajuste Ciclado'!$C$5:$C$47,Balance!ER$4,'Ajuste Ciclado'!$B$5:$B$47,Balance!$B55)</f>
        <v>0</v>
      </c>
      <c r="ES55" s="100">
        <f>SUMIFS('Ajuste Ciclado'!O$5:O$47,'Ajuste Ciclado'!$C$5:$C$47,Balance!ES$4,'Ajuste Ciclado'!$B$5:$B$47,Balance!$B55)</f>
        <v>0</v>
      </c>
      <c r="ET55" s="84"/>
      <c r="EU55" s="12">
        <f t="shared" si="129"/>
        <v>58047.620716092788</v>
      </c>
      <c r="EV55" s="13">
        <f t="shared" si="93"/>
        <v>38274.52558466218</v>
      </c>
      <c r="EW55" s="13">
        <f t="shared" si="94"/>
        <v>41444.258226026242</v>
      </c>
      <c r="EX55" s="13">
        <f t="shared" si="95"/>
        <v>29936.00060527791</v>
      </c>
      <c r="EY55" s="13">
        <f t="shared" si="96"/>
        <v>18880.26057423605</v>
      </c>
      <c r="EZ55" s="13">
        <f t="shared" si="97"/>
        <v>15207.29901927127</v>
      </c>
      <c r="FA55" s="13">
        <f t="shared" si="98"/>
        <v>18875.7766901549</v>
      </c>
      <c r="FB55" s="13">
        <f t="shared" si="99"/>
        <v>25287.24949646699</v>
      </c>
      <c r="FC55" s="13">
        <f t="shared" si="100"/>
        <v>26463.64989248394</v>
      </c>
      <c r="FD55" s="13">
        <f t="shared" si="101"/>
        <v>5753.3146578173146</v>
      </c>
      <c r="FE55" s="13">
        <f t="shared" si="102"/>
        <v>1233.4582825085761</v>
      </c>
      <c r="FF55" s="14">
        <f t="shared" si="103"/>
        <v>2474.1158974163318</v>
      </c>
      <c r="FG55" s="12">
        <f t="shared" si="104"/>
        <v>58207.024360182702</v>
      </c>
      <c r="FH55" s="13">
        <f t="shared" si="105"/>
        <v>38796.438406474786</v>
      </c>
      <c r="FI55" s="13">
        <f t="shared" si="106"/>
        <v>41859.505263098647</v>
      </c>
      <c r="FJ55" s="13">
        <f t="shared" si="107"/>
        <v>31714.61269326738</v>
      </c>
      <c r="FK55" s="13">
        <f t="shared" si="108"/>
        <v>18307.21299188038</v>
      </c>
      <c r="FL55" s="13">
        <f t="shared" si="109"/>
        <v>15526.53085601087</v>
      </c>
      <c r="FM55" s="13">
        <f t="shared" si="110"/>
        <v>20498.931064692089</v>
      </c>
      <c r="FN55" s="13">
        <f t="shared" si="111"/>
        <v>25520.934472447621</v>
      </c>
      <c r="FO55" s="13">
        <f t="shared" si="112"/>
        <v>27253.638813039601</v>
      </c>
      <c r="FP55" s="13">
        <f t="shared" si="113"/>
        <v>9536.0174741551582</v>
      </c>
      <c r="FQ55" s="13">
        <f t="shared" si="114"/>
        <v>12760.152066158391</v>
      </c>
      <c r="FR55" s="14">
        <f t="shared" si="115"/>
        <v>16934.924319790622</v>
      </c>
      <c r="FS55" s="12">
        <f t="shared" si="116"/>
        <v>58231.91692317753</v>
      </c>
      <c r="FT55" s="13">
        <f t="shared" si="117"/>
        <v>38873.941163229661</v>
      </c>
      <c r="FU55" s="13">
        <f t="shared" si="118"/>
        <v>41717.211818668497</v>
      </c>
      <c r="FV55" s="13">
        <f t="shared" si="119"/>
        <v>31522.97495619113</v>
      </c>
      <c r="FW55" s="13">
        <f t="shared" si="120"/>
        <v>19211.556024878089</v>
      </c>
      <c r="FX55" s="13">
        <f t="shared" si="121"/>
        <v>17060.091462721659</v>
      </c>
      <c r="FY55" s="13">
        <f t="shared" si="122"/>
        <v>22897.815632758779</v>
      </c>
      <c r="FZ55" s="13">
        <f t="shared" si="123"/>
        <v>28372.430959654452</v>
      </c>
      <c r="GA55" s="13">
        <f t="shared" si="124"/>
        <v>30286.18231004796</v>
      </c>
      <c r="GB55" s="13">
        <f t="shared" si="125"/>
        <v>22300.975269985691</v>
      </c>
      <c r="GC55" s="13">
        <f t="shared" si="126"/>
        <v>29106.269119553239</v>
      </c>
      <c r="GD55" s="14">
        <f t="shared" si="127"/>
        <v>30210.42225868113</v>
      </c>
      <c r="GE55" s="84"/>
      <c r="GF55" s="12">
        <f t="shared" si="130"/>
        <v>281877.52964241453</v>
      </c>
      <c r="GG55" s="13">
        <f t="shared" si="130"/>
        <v>316915.92278119823</v>
      </c>
      <c r="GH55" s="14">
        <f t="shared" si="130"/>
        <v>369791.78789954784</v>
      </c>
      <c r="GI55" s="6">
        <f t="shared" si="131"/>
        <v>1</v>
      </c>
      <c r="GJ55" s="12">
        <f t="shared" si="132"/>
        <v>0</v>
      </c>
      <c r="GK55" s="13">
        <f t="shared" si="133"/>
        <v>0</v>
      </c>
      <c r="GL55" s="14">
        <f t="shared" si="134"/>
        <v>0</v>
      </c>
      <c r="GM55" s="84"/>
      <c r="GN55" s="66">
        <f t="shared" si="135"/>
        <v>0</v>
      </c>
      <c r="GO55" s="84"/>
      <c r="GP55" s="63" t="str" cm="1">
        <f t="array" ref="GP55">INDEX($GF$4:$GH$4,1,GI55)</f>
        <v>Sample 1</v>
      </c>
      <c r="GQ55" s="12">
        <f t="shared" si="142"/>
        <v>1233.4582825085761</v>
      </c>
      <c r="GR55" s="13">
        <f t="shared" si="142"/>
        <v>2474.1158974163318</v>
      </c>
      <c r="GS55" s="14">
        <f t="shared" si="142"/>
        <v>5753.3146578173146</v>
      </c>
      <c r="GT55" s="12">
        <f t="shared" si="143"/>
        <v>9536.0174741551582</v>
      </c>
      <c r="GU55" s="13">
        <f t="shared" si="143"/>
        <v>12760.152066158391</v>
      </c>
      <c r="GV55" s="14">
        <f t="shared" si="143"/>
        <v>15526.53085601087</v>
      </c>
      <c r="GW55" s="12">
        <f t="shared" si="144"/>
        <v>17060.091462721659</v>
      </c>
      <c r="GX55" s="13">
        <f t="shared" si="144"/>
        <v>19211.556024878089</v>
      </c>
      <c r="GY55" s="14">
        <f t="shared" si="144"/>
        <v>22300.975269985691</v>
      </c>
      <c r="GZ55" s="84" t="str">
        <f t="shared" si="128"/>
        <v>Sample 1</v>
      </c>
      <c r="HA55" s="12">
        <f t="shared" si="139"/>
        <v>0</v>
      </c>
      <c r="HB55" s="13">
        <f t="shared" si="139"/>
        <v>0</v>
      </c>
      <c r="HC55" s="14">
        <f t="shared" si="139"/>
        <v>0</v>
      </c>
      <c r="HD55" s="6">
        <f t="shared" si="140"/>
        <v>0</v>
      </c>
      <c r="HE55" s="84" t="str">
        <f t="shared" si="141"/>
        <v>Ok</v>
      </c>
    </row>
    <row r="56" spans="2:213" hidden="1" x14ac:dyDescent="0.3">
      <c r="B56" s="84" t="s">
        <v>385</v>
      </c>
      <c r="C56" s="12">
        <f>SUMIFS(Inyecciones!$E$2:$E$14185,Inyecciones!$A$2:$A$14185,Balance!C$4,Inyecciones!$B$2:$B$14185,Balance!$B56,Inyecciones!$C$2:$C$14185,Balance!C$5)</f>
        <v>0</v>
      </c>
      <c r="D56" s="13">
        <f>SUMIFS(Inyecciones!$E$2:$E$14185,Inyecciones!$A$2:$A$14185,Balance!D$4,Inyecciones!$B$2:$B$14185,Balance!$B56,Inyecciones!$C$2:$C$14185,Balance!D$5)</f>
        <v>0</v>
      </c>
      <c r="E56" s="13">
        <f>SUMIFS(Inyecciones!$E$2:$E$14185,Inyecciones!$A$2:$A$14185,Balance!E$4,Inyecciones!$B$2:$B$14185,Balance!$B56,Inyecciones!$C$2:$C$14185,Balance!E$5)</f>
        <v>0</v>
      </c>
      <c r="F56" s="13">
        <f>SUMIFS(Inyecciones!$E$2:$E$14185,Inyecciones!$A$2:$A$14185,Balance!F$4,Inyecciones!$B$2:$B$14185,Balance!$B56,Inyecciones!$C$2:$C$14185,Balance!F$5)</f>
        <v>0</v>
      </c>
      <c r="G56" s="13">
        <f>SUMIFS(Inyecciones!$E$2:$E$14185,Inyecciones!$A$2:$A$14185,Balance!G$4,Inyecciones!$B$2:$B$14185,Balance!$B56,Inyecciones!$C$2:$C$14185,Balance!G$5)</f>
        <v>0</v>
      </c>
      <c r="H56" s="13">
        <f>SUMIFS(Inyecciones!$E$2:$E$14185,Inyecciones!$A$2:$A$14185,Balance!H$4,Inyecciones!$B$2:$B$14185,Balance!$B56,Inyecciones!$C$2:$C$14185,Balance!H$5)</f>
        <v>0</v>
      </c>
      <c r="I56" s="13">
        <f>SUMIFS(Inyecciones!$E$2:$E$14185,Inyecciones!$A$2:$A$14185,Balance!I$4,Inyecciones!$B$2:$B$14185,Balance!$B56,Inyecciones!$C$2:$C$14185,Balance!I$5)</f>
        <v>0</v>
      </c>
      <c r="J56" s="13">
        <f>SUMIFS(Inyecciones!$E$2:$E$14185,Inyecciones!$A$2:$A$14185,Balance!J$4,Inyecciones!$B$2:$B$14185,Balance!$B56,Inyecciones!$C$2:$C$14185,Balance!J$5)</f>
        <v>0</v>
      </c>
      <c r="K56" s="13">
        <f>SUMIFS(Inyecciones!$E$2:$E$14185,Inyecciones!$A$2:$A$14185,Balance!K$4,Inyecciones!$B$2:$B$14185,Balance!$B56,Inyecciones!$C$2:$C$14185,Balance!K$5)</f>
        <v>0</v>
      </c>
      <c r="L56" s="13">
        <f>SUMIFS(Inyecciones!$E$2:$E$14185,Inyecciones!$A$2:$A$14185,Balance!L$4,Inyecciones!$B$2:$B$14185,Balance!$B56,Inyecciones!$C$2:$C$14185,Balance!L$5)</f>
        <v>0</v>
      </c>
      <c r="M56" s="13">
        <f>SUMIFS(Inyecciones!$E$2:$E$14185,Inyecciones!$A$2:$A$14185,Balance!M$4,Inyecciones!$B$2:$B$14185,Balance!$B56,Inyecciones!$C$2:$C$14185,Balance!M$5)</f>
        <v>0</v>
      </c>
      <c r="N56" s="14">
        <f>SUMIFS(Inyecciones!$E$2:$E$14185,Inyecciones!$A$2:$A$14185,Balance!N$4,Inyecciones!$B$2:$B$14185,Balance!$B56,Inyecciones!$C$2:$C$14185,Balance!N$5)</f>
        <v>0</v>
      </c>
      <c r="O56" s="12">
        <f>SUMIFS(Inyecciones!$E$2:$E$14185,Inyecciones!$A$2:$A$14185,Balance!O$4,Inyecciones!$B$2:$B$14185,Balance!$B56,Inyecciones!$C$2:$C$14185,Balance!O$5)</f>
        <v>0</v>
      </c>
      <c r="P56" s="13">
        <f>SUMIFS(Inyecciones!$E$2:$E$14185,Inyecciones!$A$2:$A$14185,Balance!P$4,Inyecciones!$B$2:$B$14185,Balance!$B56,Inyecciones!$C$2:$C$14185,Balance!P$5)</f>
        <v>0</v>
      </c>
      <c r="Q56" s="13">
        <f>SUMIFS(Inyecciones!$E$2:$E$14185,Inyecciones!$A$2:$A$14185,Balance!Q$4,Inyecciones!$B$2:$B$14185,Balance!$B56,Inyecciones!$C$2:$C$14185,Balance!Q$5)</f>
        <v>0</v>
      </c>
      <c r="R56" s="13">
        <f>SUMIFS(Inyecciones!$E$2:$E$14185,Inyecciones!$A$2:$A$14185,Balance!R$4,Inyecciones!$B$2:$B$14185,Balance!$B56,Inyecciones!$C$2:$C$14185,Balance!R$5)</f>
        <v>0</v>
      </c>
      <c r="S56" s="13">
        <f>SUMIFS(Inyecciones!$E$2:$E$14185,Inyecciones!$A$2:$A$14185,Balance!S$4,Inyecciones!$B$2:$B$14185,Balance!$B56,Inyecciones!$C$2:$C$14185,Balance!S$5)</f>
        <v>0</v>
      </c>
      <c r="T56" s="13">
        <f>SUMIFS(Inyecciones!$E$2:$E$14185,Inyecciones!$A$2:$A$14185,Balance!T$4,Inyecciones!$B$2:$B$14185,Balance!$B56,Inyecciones!$C$2:$C$14185,Balance!T$5)</f>
        <v>0</v>
      </c>
      <c r="U56" s="13">
        <f>SUMIFS(Inyecciones!$E$2:$E$14185,Inyecciones!$A$2:$A$14185,Balance!U$4,Inyecciones!$B$2:$B$14185,Balance!$B56,Inyecciones!$C$2:$C$14185,Balance!U$5)</f>
        <v>0</v>
      </c>
      <c r="V56" s="13">
        <f>SUMIFS(Inyecciones!$E$2:$E$14185,Inyecciones!$A$2:$A$14185,Balance!V$4,Inyecciones!$B$2:$B$14185,Balance!$B56,Inyecciones!$C$2:$C$14185,Balance!V$5)</f>
        <v>0</v>
      </c>
      <c r="W56" s="13">
        <f>SUMIFS(Inyecciones!$E$2:$E$14185,Inyecciones!$A$2:$A$14185,Balance!W$4,Inyecciones!$B$2:$B$14185,Balance!$B56,Inyecciones!$C$2:$C$14185,Balance!W$5)</f>
        <v>0</v>
      </c>
      <c r="X56" s="13">
        <f>SUMIFS(Inyecciones!$E$2:$E$14185,Inyecciones!$A$2:$A$14185,Balance!X$4,Inyecciones!$B$2:$B$14185,Balance!$B56,Inyecciones!$C$2:$C$14185,Balance!X$5)</f>
        <v>0</v>
      </c>
      <c r="Y56" s="13">
        <f>SUMIFS(Inyecciones!$E$2:$E$14185,Inyecciones!$A$2:$A$14185,Balance!Y$4,Inyecciones!$B$2:$B$14185,Balance!$B56,Inyecciones!$C$2:$C$14185,Balance!Y$5)</f>
        <v>0</v>
      </c>
      <c r="Z56" s="14">
        <f>SUMIFS(Inyecciones!$E$2:$E$14185,Inyecciones!$A$2:$A$14185,Balance!Z$4,Inyecciones!$B$2:$B$14185,Balance!$B56,Inyecciones!$C$2:$C$14185,Balance!Z$5)</f>
        <v>0</v>
      </c>
      <c r="AA56" s="12">
        <f>SUMIFS(Inyecciones!$E$2:$E$14185,Inyecciones!$A$2:$A$14185,Balance!AA$4,Inyecciones!$B$2:$B$14185,Balance!$B56,Inyecciones!$C$2:$C$14185,Balance!AA$5)</f>
        <v>0</v>
      </c>
      <c r="AB56" s="13">
        <f>SUMIFS(Inyecciones!$E$2:$E$14185,Inyecciones!$A$2:$A$14185,Balance!AB$4,Inyecciones!$B$2:$B$14185,Balance!$B56,Inyecciones!$C$2:$C$14185,Balance!AB$5)</f>
        <v>0</v>
      </c>
      <c r="AC56" s="13">
        <f>SUMIFS(Inyecciones!$E$2:$E$14185,Inyecciones!$A$2:$A$14185,Balance!AC$4,Inyecciones!$B$2:$B$14185,Balance!$B56,Inyecciones!$C$2:$C$14185,Balance!AC$5)</f>
        <v>0</v>
      </c>
      <c r="AD56" s="13">
        <f>SUMIFS(Inyecciones!$E$2:$E$14185,Inyecciones!$A$2:$A$14185,Balance!AD$4,Inyecciones!$B$2:$B$14185,Balance!$B56,Inyecciones!$C$2:$C$14185,Balance!AD$5)</f>
        <v>0</v>
      </c>
      <c r="AE56" s="13">
        <f>SUMIFS(Inyecciones!$E$2:$E$14185,Inyecciones!$A$2:$A$14185,Balance!AE$4,Inyecciones!$B$2:$B$14185,Balance!$B56,Inyecciones!$C$2:$C$14185,Balance!AE$5)</f>
        <v>0</v>
      </c>
      <c r="AF56" s="13">
        <f>SUMIFS(Inyecciones!$E$2:$E$14185,Inyecciones!$A$2:$A$14185,Balance!AF$4,Inyecciones!$B$2:$B$14185,Balance!$B56,Inyecciones!$C$2:$C$14185,Balance!AF$5)</f>
        <v>0</v>
      </c>
      <c r="AG56" s="13">
        <f>SUMIFS(Inyecciones!$E$2:$E$14185,Inyecciones!$A$2:$A$14185,Balance!AG$4,Inyecciones!$B$2:$B$14185,Balance!$B56,Inyecciones!$C$2:$C$14185,Balance!AG$5)</f>
        <v>0</v>
      </c>
      <c r="AH56" s="13">
        <f>SUMIFS(Inyecciones!$E$2:$E$14185,Inyecciones!$A$2:$A$14185,Balance!AH$4,Inyecciones!$B$2:$B$14185,Balance!$B56,Inyecciones!$C$2:$C$14185,Balance!AH$5)</f>
        <v>0</v>
      </c>
      <c r="AI56" s="13">
        <f>SUMIFS(Inyecciones!$E$2:$E$14185,Inyecciones!$A$2:$A$14185,Balance!AI$4,Inyecciones!$B$2:$B$14185,Balance!$B56,Inyecciones!$C$2:$C$14185,Balance!AI$5)</f>
        <v>0</v>
      </c>
      <c r="AJ56" s="13">
        <f>SUMIFS(Inyecciones!$E$2:$E$14185,Inyecciones!$A$2:$A$14185,Balance!AJ$4,Inyecciones!$B$2:$B$14185,Balance!$B56,Inyecciones!$C$2:$C$14185,Balance!AJ$5)</f>
        <v>0</v>
      </c>
      <c r="AK56" s="13">
        <f>SUMIFS(Inyecciones!$E$2:$E$14185,Inyecciones!$A$2:$A$14185,Balance!AK$4,Inyecciones!$B$2:$B$14185,Balance!$B56,Inyecciones!$C$2:$C$14185,Balance!AK$5)</f>
        <v>0</v>
      </c>
      <c r="AL56" s="14">
        <f>SUMIFS(Inyecciones!$E$2:$E$14185,Inyecciones!$A$2:$A$14185,Balance!AL$4,Inyecciones!$B$2:$B$14185,Balance!$B56,Inyecciones!$C$2:$C$14185,Balance!AL$5)</f>
        <v>0</v>
      </c>
      <c r="AM56" s="13"/>
      <c r="AN56" s="12">
        <f>SUMIFS('Retiro Mensual'!$E$2:$E$2629,'Retiro Mensual'!$A$2:$A$2629,AN$4,'Retiro Mensual'!$B$2:$B$2629,$B56,'Retiro Mensual'!$C$2:$C$2629,AN$5)</f>
        <v>0</v>
      </c>
      <c r="AO56" s="13">
        <f>SUMIFS('Retiro Mensual'!$E$2:$E$2629,'Retiro Mensual'!$A$2:$A$2629,AO$4,'Retiro Mensual'!$B$2:$B$2629,$B56,'Retiro Mensual'!$C$2:$C$2629,AO$5)</f>
        <v>0</v>
      </c>
      <c r="AP56" s="13">
        <f>SUMIFS('Retiro Mensual'!$E$2:$E$2629,'Retiro Mensual'!$A$2:$A$2629,AP$4,'Retiro Mensual'!$B$2:$B$2629,$B56,'Retiro Mensual'!$C$2:$C$2629,AP$5)</f>
        <v>0</v>
      </c>
      <c r="AQ56" s="13">
        <f>SUMIFS('Retiro Mensual'!$E$2:$E$2629,'Retiro Mensual'!$A$2:$A$2629,AQ$4,'Retiro Mensual'!$B$2:$B$2629,$B56,'Retiro Mensual'!$C$2:$C$2629,AQ$5)</f>
        <v>0</v>
      </c>
      <c r="AR56" s="13">
        <f>SUMIFS('Retiro Mensual'!$E$2:$E$2629,'Retiro Mensual'!$A$2:$A$2629,AR$4,'Retiro Mensual'!$B$2:$B$2629,$B56,'Retiro Mensual'!$C$2:$C$2629,AR$5)</f>
        <v>0</v>
      </c>
      <c r="AS56" s="13">
        <f>SUMIFS('Retiro Mensual'!$E$2:$E$2629,'Retiro Mensual'!$A$2:$A$2629,AS$4,'Retiro Mensual'!$B$2:$B$2629,$B56,'Retiro Mensual'!$C$2:$C$2629,AS$5)</f>
        <v>0</v>
      </c>
      <c r="AT56" s="13">
        <f>SUMIFS('Retiro Mensual'!$E$2:$E$2629,'Retiro Mensual'!$A$2:$A$2629,AT$4,'Retiro Mensual'!$B$2:$B$2629,$B56,'Retiro Mensual'!$C$2:$C$2629,AT$5)</f>
        <v>0</v>
      </c>
      <c r="AU56" s="13">
        <f>SUMIFS('Retiro Mensual'!$E$2:$E$2629,'Retiro Mensual'!$A$2:$A$2629,AU$4,'Retiro Mensual'!$B$2:$B$2629,$B56,'Retiro Mensual'!$C$2:$C$2629,AU$5)</f>
        <v>0</v>
      </c>
      <c r="AV56" s="13">
        <f>SUMIFS('Retiro Mensual'!$E$2:$E$2629,'Retiro Mensual'!$A$2:$A$2629,AV$4,'Retiro Mensual'!$B$2:$B$2629,$B56,'Retiro Mensual'!$C$2:$C$2629,AV$5)</f>
        <v>0</v>
      </c>
      <c r="AW56" s="13">
        <f>SUMIFS('Retiro Mensual'!$E$2:$E$2629,'Retiro Mensual'!$A$2:$A$2629,AW$4,'Retiro Mensual'!$B$2:$B$2629,$B56,'Retiro Mensual'!$C$2:$C$2629,AW$5)</f>
        <v>0</v>
      </c>
      <c r="AX56" s="13">
        <f>SUMIFS('Retiro Mensual'!$E$2:$E$2629,'Retiro Mensual'!$A$2:$A$2629,AX$4,'Retiro Mensual'!$B$2:$B$2629,$B56,'Retiro Mensual'!$C$2:$C$2629,AX$5)</f>
        <v>0</v>
      </c>
      <c r="AY56" s="14">
        <f>SUMIFS('Retiro Mensual'!$E$2:$E$2629,'Retiro Mensual'!$A$2:$A$2629,AY$4,'Retiro Mensual'!$B$2:$B$2629,$B56,'Retiro Mensual'!$C$2:$C$2629,AY$5)</f>
        <v>0</v>
      </c>
      <c r="AZ56" s="12">
        <f>SUMIFS('Retiro Mensual'!$E$2:$E$2629,'Retiro Mensual'!$A$2:$A$2629,AZ$4,'Retiro Mensual'!$B$2:$B$2629,$B56,'Retiro Mensual'!$C$2:$C$2629,AZ$5)</f>
        <v>0</v>
      </c>
      <c r="BA56" s="13">
        <f>SUMIFS('Retiro Mensual'!$E$2:$E$2629,'Retiro Mensual'!$A$2:$A$2629,BA$4,'Retiro Mensual'!$B$2:$B$2629,$B56,'Retiro Mensual'!$C$2:$C$2629,BA$5)</f>
        <v>0</v>
      </c>
      <c r="BB56" s="13">
        <f>SUMIFS('Retiro Mensual'!$E$2:$E$2629,'Retiro Mensual'!$A$2:$A$2629,BB$4,'Retiro Mensual'!$B$2:$B$2629,$B56,'Retiro Mensual'!$C$2:$C$2629,BB$5)</f>
        <v>0</v>
      </c>
      <c r="BC56" s="13">
        <f>SUMIFS('Retiro Mensual'!$E$2:$E$2629,'Retiro Mensual'!$A$2:$A$2629,BC$4,'Retiro Mensual'!$B$2:$B$2629,$B56,'Retiro Mensual'!$C$2:$C$2629,BC$5)</f>
        <v>0</v>
      </c>
      <c r="BD56" s="13">
        <f>SUMIFS('Retiro Mensual'!$E$2:$E$2629,'Retiro Mensual'!$A$2:$A$2629,BD$4,'Retiro Mensual'!$B$2:$B$2629,$B56,'Retiro Mensual'!$C$2:$C$2629,BD$5)</f>
        <v>0</v>
      </c>
      <c r="BE56" s="13">
        <f>SUMIFS('Retiro Mensual'!$E$2:$E$2629,'Retiro Mensual'!$A$2:$A$2629,BE$4,'Retiro Mensual'!$B$2:$B$2629,$B56,'Retiro Mensual'!$C$2:$C$2629,BE$5)</f>
        <v>0</v>
      </c>
      <c r="BF56" s="13">
        <f>SUMIFS('Retiro Mensual'!$E$2:$E$2629,'Retiro Mensual'!$A$2:$A$2629,BF$4,'Retiro Mensual'!$B$2:$B$2629,$B56,'Retiro Mensual'!$C$2:$C$2629,BF$5)</f>
        <v>0</v>
      </c>
      <c r="BG56" s="13">
        <f>SUMIFS('Retiro Mensual'!$E$2:$E$2629,'Retiro Mensual'!$A$2:$A$2629,BG$4,'Retiro Mensual'!$B$2:$B$2629,$B56,'Retiro Mensual'!$C$2:$C$2629,BG$5)</f>
        <v>0</v>
      </c>
      <c r="BH56" s="13">
        <f>SUMIFS('Retiro Mensual'!$E$2:$E$2629,'Retiro Mensual'!$A$2:$A$2629,BH$4,'Retiro Mensual'!$B$2:$B$2629,$B56,'Retiro Mensual'!$C$2:$C$2629,BH$5)</f>
        <v>0</v>
      </c>
      <c r="BI56" s="13">
        <f>SUMIFS('Retiro Mensual'!$E$2:$E$2629,'Retiro Mensual'!$A$2:$A$2629,BI$4,'Retiro Mensual'!$B$2:$B$2629,$B56,'Retiro Mensual'!$C$2:$C$2629,BI$5)</f>
        <v>0</v>
      </c>
      <c r="BJ56" s="13">
        <f>SUMIFS('Retiro Mensual'!$E$2:$E$2629,'Retiro Mensual'!$A$2:$A$2629,BJ$4,'Retiro Mensual'!$B$2:$B$2629,$B56,'Retiro Mensual'!$C$2:$C$2629,BJ$5)</f>
        <v>0</v>
      </c>
      <c r="BK56" s="14">
        <f>SUMIFS('Retiro Mensual'!$E$2:$E$2629,'Retiro Mensual'!$A$2:$A$2629,BK$4,'Retiro Mensual'!$B$2:$B$2629,$B56,'Retiro Mensual'!$C$2:$C$2629,BK$5)</f>
        <v>0</v>
      </c>
      <c r="BL56" s="12">
        <f>SUMIFS('Retiro Mensual'!$E$2:$E$2629,'Retiro Mensual'!$A$2:$A$2629,BL$4,'Retiro Mensual'!$B$2:$B$2629,$B56,'Retiro Mensual'!$C$2:$C$2629,BL$5)</f>
        <v>0</v>
      </c>
      <c r="BM56" s="13">
        <f>SUMIFS('Retiro Mensual'!$E$2:$E$2629,'Retiro Mensual'!$A$2:$A$2629,BM$4,'Retiro Mensual'!$B$2:$B$2629,$B56,'Retiro Mensual'!$C$2:$C$2629,BM$5)</f>
        <v>0</v>
      </c>
      <c r="BN56" s="13">
        <f>SUMIFS('Retiro Mensual'!$E$2:$E$2629,'Retiro Mensual'!$A$2:$A$2629,BN$4,'Retiro Mensual'!$B$2:$B$2629,$B56,'Retiro Mensual'!$C$2:$C$2629,BN$5)</f>
        <v>0</v>
      </c>
      <c r="BO56" s="13">
        <f>SUMIFS('Retiro Mensual'!$E$2:$E$2629,'Retiro Mensual'!$A$2:$A$2629,BO$4,'Retiro Mensual'!$B$2:$B$2629,$B56,'Retiro Mensual'!$C$2:$C$2629,BO$5)</f>
        <v>0</v>
      </c>
      <c r="BP56" s="13">
        <f>SUMIFS('Retiro Mensual'!$E$2:$E$2629,'Retiro Mensual'!$A$2:$A$2629,BP$4,'Retiro Mensual'!$B$2:$B$2629,$B56,'Retiro Mensual'!$C$2:$C$2629,BP$5)</f>
        <v>0</v>
      </c>
      <c r="BQ56" s="13">
        <f>SUMIFS('Retiro Mensual'!$E$2:$E$2629,'Retiro Mensual'!$A$2:$A$2629,BQ$4,'Retiro Mensual'!$B$2:$B$2629,$B56,'Retiro Mensual'!$C$2:$C$2629,BQ$5)</f>
        <v>0</v>
      </c>
      <c r="BR56" s="13">
        <f>SUMIFS('Retiro Mensual'!$E$2:$E$2629,'Retiro Mensual'!$A$2:$A$2629,BR$4,'Retiro Mensual'!$B$2:$B$2629,$B56,'Retiro Mensual'!$C$2:$C$2629,BR$5)</f>
        <v>0</v>
      </c>
      <c r="BS56" s="13">
        <f>SUMIFS('Retiro Mensual'!$E$2:$E$2629,'Retiro Mensual'!$A$2:$A$2629,BS$4,'Retiro Mensual'!$B$2:$B$2629,$B56,'Retiro Mensual'!$C$2:$C$2629,BS$5)</f>
        <v>0</v>
      </c>
      <c r="BT56" s="13">
        <f>SUMIFS('Retiro Mensual'!$E$2:$E$2629,'Retiro Mensual'!$A$2:$A$2629,BT$4,'Retiro Mensual'!$B$2:$B$2629,$B56,'Retiro Mensual'!$C$2:$C$2629,BT$5)</f>
        <v>0</v>
      </c>
      <c r="BU56" s="13">
        <f>SUMIFS('Retiro Mensual'!$E$2:$E$2629,'Retiro Mensual'!$A$2:$A$2629,BU$4,'Retiro Mensual'!$B$2:$B$2629,$B56,'Retiro Mensual'!$C$2:$C$2629,BU$5)</f>
        <v>0</v>
      </c>
      <c r="BV56" s="13">
        <f>SUMIFS('Retiro Mensual'!$E$2:$E$2629,'Retiro Mensual'!$A$2:$A$2629,BV$4,'Retiro Mensual'!$B$2:$B$2629,$B56,'Retiro Mensual'!$C$2:$C$2629,BV$5)</f>
        <v>0</v>
      </c>
      <c r="BW56" s="14">
        <f>SUMIFS('Retiro Mensual'!$E$2:$E$2629,'Retiro Mensual'!$A$2:$A$2629,BW$4,'Retiro Mensual'!$B$2:$B$2629,$B56,'Retiro Mensual'!$C$2:$C$2629,BW$5)</f>
        <v>0</v>
      </c>
      <c r="BX56" s="13"/>
      <c r="BY56" s="12">
        <f>SUMIFS('Compra Ventas'!$E$2:$E$2700,'Compra Ventas'!$A$2:$A$2700,BY$4,'Compra Ventas'!$B$2:$B$2700,$B56,'Compra Ventas'!$C$2:$C$2700,BY$5)</f>
        <v>0</v>
      </c>
      <c r="BZ56" s="13">
        <f>SUMIFS('Compra Ventas'!$E$2:$E$2700,'Compra Ventas'!$A$2:$A$2700,BZ$4,'Compra Ventas'!$B$2:$B$2700,$B56,'Compra Ventas'!$C$2:$C$2700,BZ$5)</f>
        <v>0</v>
      </c>
      <c r="CA56" s="13">
        <f>SUMIFS('Compra Ventas'!$E$2:$E$2700,'Compra Ventas'!$A$2:$A$2700,CA$4,'Compra Ventas'!$B$2:$B$2700,$B56,'Compra Ventas'!$C$2:$C$2700,CA$5)</f>
        <v>0</v>
      </c>
      <c r="CB56" s="13">
        <f>SUMIFS('Compra Ventas'!$E$2:$E$2700,'Compra Ventas'!$A$2:$A$2700,CB$4,'Compra Ventas'!$B$2:$B$2700,$B56,'Compra Ventas'!$C$2:$C$2700,CB$5)</f>
        <v>0</v>
      </c>
      <c r="CC56" s="13">
        <f>SUMIFS('Compra Ventas'!$E$2:$E$2700,'Compra Ventas'!$A$2:$A$2700,CC$4,'Compra Ventas'!$B$2:$B$2700,$B56,'Compra Ventas'!$C$2:$C$2700,CC$5)</f>
        <v>0</v>
      </c>
      <c r="CD56" s="13">
        <f>SUMIFS('Compra Ventas'!$E$2:$E$2700,'Compra Ventas'!$A$2:$A$2700,CD$4,'Compra Ventas'!$B$2:$B$2700,$B56,'Compra Ventas'!$C$2:$C$2700,CD$5)</f>
        <v>0</v>
      </c>
      <c r="CE56" s="13">
        <f>SUMIFS('Compra Ventas'!$E$2:$E$2700,'Compra Ventas'!$A$2:$A$2700,CE$4,'Compra Ventas'!$B$2:$B$2700,$B56,'Compra Ventas'!$C$2:$C$2700,CE$5)</f>
        <v>0</v>
      </c>
      <c r="CF56" s="13">
        <f>SUMIFS('Compra Ventas'!$E$2:$E$2700,'Compra Ventas'!$A$2:$A$2700,CF$4,'Compra Ventas'!$B$2:$B$2700,$B56,'Compra Ventas'!$C$2:$C$2700,CF$5)</f>
        <v>0</v>
      </c>
      <c r="CG56" s="13">
        <f>SUMIFS('Compra Ventas'!$E$2:$E$2700,'Compra Ventas'!$A$2:$A$2700,CG$4,'Compra Ventas'!$B$2:$B$2700,$B56,'Compra Ventas'!$C$2:$C$2700,CG$5)</f>
        <v>0</v>
      </c>
      <c r="CH56" s="13">
        <f>SUMIFS('Compra Ventas'!$E$2:$E$2700,'Compra Ventas'!$A$2:$A$2700,CH$4,'Compra Ventas'!$B$2:$B$2700,$B56,'Compra Ventas'!$C$2:$C$2700,CH$5)</f>
        <v>0</v>
      </c>
      <c r="CI56" s="13">
        <f>SUMIFS('Compra Ventas'!$E$2:$E$2700,'Compra Ventas'!$A$2:$A$2700,CI$4,'Compra Ventas'!$B$2:$B$2700,$B56,'Compra Ventas'!$C$2:$C$2700,CI$5)</f>
        <v>0</v>
      </c>
      <c r="CJ56" s="14">
        <f>SUMIFS('Compra Ventas'!$E$2:$E$2700,'Compra Ventas'!$A$2:$A$2700,CJ$4,'Compra Ventas'!$B$2:$B$2700,$B56,'Compra Ventas'!$C$2:$C$2700,CJ$5)</f>
        <v>0</v>
      </c>
      <c r="CK56" s="12">
        <f>SUMIFS('Compra Ventas'!$E$2:$E$2700,'Compra Ventas'!$A$2:$A$2700,CK$4,'Compra Ventas'!$B$2:$B$2700,$B56,'Compra Ventas'!$C$2:$C$2700,CK$5)</f>
        <v>0</v>
      </c>
      <c r="CL56" s="13">
        <f>SUMIFS('Compra Ventas'!$E$2:$E$2700,'Compra Ventas'!$A$2:$A$2700,CL$4,'Compra Ventas'!$B$2:$B$2700,$B56,'Compra Ventas'!$C$2:$C$2700,CL$5)</f>
        <v>0</v>
      </c>
      <c r="CM56" s="13">
        <f>SUMIFS('Compra Ventas'!$E$2:$E$2700,'Compra Ventas'!$A$2:$A$2700,CM$4,'Compra Ventas'!$B$2:$B$2700,$B56,'Compra Ventas'!$C$2:$C$2700,CM$5)</f>
        <v>0</v>
      </c>
      <c r="CN56" s="13">
        <f>SUMIFS('Compra Ventas'!$E$2:$E$2700,'Compra Ventas'!$A$2:$A$2700,CN$4,'Compra Ventas'!$B$2:$B$2700,$B56,'Compra Ventas'!$C$2:$C$2700,CN$5)</f>
        <v>0</v>
      </c>
      <c r="CO56" s="13">
        <f>SUMIFS('Compra Ventas'!$E$2:$E$2700,'Compra Ventas'!$A$2:$A$2700,CO$4,'Compra Ventas'!$B$2:$B$2700,$B56,'Compra Ventas'!$C$2:$C$2700,CO$5)</f>
        <v>0</v>
      </c>
      <c r="CP56" s="13">
        <f>SUMIFS('Compra Ventas'!$E$2:$E$2700,'Compra Ventas'!$A$2:$A$2700,CP$4,'Compra Ventas'!$B$2:$B$2700,$B56,'Compra Ventas'!$C$2:$C$2700,CP$5)</f>
        <v>0</v>
      </c>
      <c r="CQ56" s="13">
        <f>SUMIFS('Compra Ventas'!$E$2:$E$2700,'Compra Ventas'!$A$2:$A$2700,CQ$4,'Compra Ventas'!$B$2:$B$2700,$B56,'Compra Ventas'!$C$2:$C$2700,CQ$5)</f>
        <v>0</v>
      </c>
      <c r="CR56" s="13">
        <f>SUMIFS('Compra Ventas'!$E$2:$E$2700,'Compra Ventas'!$A$2:$A$2700,CR$4,'Compra Ventas'!$B$2:$B$2700,$B56,'Compra Ventas'!$C$2:$C$2700,CR$5)</f>
        <v>0</v>
      </c>
      <c r="CS56" s="13">
        <f>SUMIFS('Compra Ventas'!$E$2:$E$2700,'Compra Ventas'!$A$2:$A$2700,CS$4,'Compra Ventas'!$B$2:$B$2700,$B56,'Compra Ventas'!$C$2:$C$2700,CS$5)</f>
        <v>0</v>
      </c>
      <c r="CT56" s="13">
        <f>SUMIFS('Compra Ventas'!$E$2:$E$2700,'Compra Ventas'!$A$2:$A$2700,CT$4,'Compra Ventas'!$B$2:$B$2700,$B56,'Compra Ventas'!$C$2:$C$2700,CT$5)</f>
        <v>0</v>
      </c>
      <c r="CU56" s="13">
        <f>SUMIFS('Compra Ventas'!$E$2:$E$2700,'Compra Ventas'!$A$2:$A$2700,CU$4,'Compra Ventas'!$B$2:$B$2700,$B56,'Compra Ventas'!$C$2:$C$2700,CU$5)</f>
        <v>0</v>
      </c>
      <c r="CV56" s="14">
        <f>SUMIFS('Compra Ventas'!$E$2:$E$2700,'Compra Ventas'!$A$2:$A$2700,CV$4,'Compra Ventas'!$B$2:$B$2700,$B56,'Compra Ventas'!$C$2:$C$2700,CV$5)</f>
        <v>0</v>
      </c>
      <c r="CW56" s="12">
        <f>SUMIFS('Compra Ventas'!$E$2:$E$2700,'Compra Ventas'!$A$2:$A$2700,CW$4,'Compra Ventas'!$B$2:$B$2700,$B56,'Compra Ventas'!$C$2:$C$2700,CW$5)</f>
        <v>0</v>
      </c>
      <c r="CX56" s="13">
        <f>SUMIFS('Compra Ventas'!$E$2:$E$2700,'Compra Ventas'!$A$2:$A$2700,CX$4,'Compra Ventas'!$B$2:$B$2700,$B56,'Compra Ventas'!$C$2:$C$2700,CX$5)</f>
        <v>0</v>
      </c>
      <c r="CY56" s="13">
        <f>SUMIFS('Compra Ventas'!$E$2:$E$2700,'Compra Ventas'!$A$2:$A$2700,CY$4,'Compra Ventas'!$B$2:$B$2700,$B56,'Compra Ventas'!$C$2:$C$2700,CY$5)</f>
        <v>0</v>
      </c>
      <c r="CZ56" s="13">
        <f>SUMIFS('Compra Ventas'!$E$2:$E$2700,'Compra Ventas'!$A$2:$A$2700,CZ$4,'Compra Ventas'!$B$2:$B$2700,$B56,'Compra Ventas'!$C$2:$C$2700,CZ$5)</f>
        <v>0</v>
      </c>
      <c r="DA56" s="13">
        <f>SUMIFS('Compra Ventas'!$E$2:$E$2700,'Compra Ventas'!$A$2:$A$2700,DA$4,'Compra Ventas'!$B$2:$B$2700,$B56,'Compra Ventas'!$C$2:$C$2700,DA$5)</f>
        <v>0</v>
      </c>
      <c r="DB56" s="13">
        <f>SUMIFS('Compra Ventas'!$E$2:$E$2700,'Compra Ventas'!$A$2:$A$2700,DB$4,'Compra Ventas'!$B$2:$B$2700,$B56,'Compra Ventas'!$C$2:$C$2700,DB$5)</f>
        <v>0</v>
      </c>
      <c r="DC56" s="13">
        <f>SUMIFS('Compra Ventas'!$E$2:$E$2700,'Compra Ventas'!$A$2:$A$2700,DC$4,'Compra Ventas'!$B$2:$B$2700,$B56,'Compra Ventas'!$C$2:$C$2700,DC$5)</f>
        <v>0</v>
      </c>
      <c r="DD56" s="13">
        <f>SUMIFS('Compra Ventas'!$E$2:$E$2700,'Compra Ventas'!$A$2:$A$2700,DD$4,'Compra Ventas'!$B$2:$B$2700,$B56,'Compra Ventas'!$C$2:$C$2700,DD$5)</f>
        <v>0</v>
      </c>
      <c r="DE56" s="13">
        <f>SUMIFS('Compra Ventas'!$E$2:$E$2700,'Compra Ventas'!$A$2:$A$2700,DE$4,'Compra Ventas'!$B$2:$B$2700,$B56,'Compra Ventas'!$C$2:$C$2700,DE$5)</f>
        <v>0</v>
      </c>
      <c r="DF56" s="13">
        <f>SUMIFS('Compra Ventas'!$E$2:$E$2700,'Compra Ventas'!$A$2:$A$2700,DF$4,'Compra Ventas'!$B$2:$B$2700,$B56,'Compra Ventas'!$C$2:$C$2700,DF$5)</f>
        <v>0</v>
      </c>
      <c r="DG56" s="13">
        <f>SUMIFS('Compra Ventas'!$E$2:$E$2700,'Compra Ventas'!$A$2:$A$2700,DG$4,'Compra Ventas'!$B$2:$B$2700,$B56,'Compra Ventas'!$C$2:$C$2700,DG$5)</f>
        <v>0</v>
      </c>
      <c r="DH56" s="14">
        <f>SUMIFS('Compra Ventas'!$E$2:$E$2700,'Compra Ventas'!$A$2:$A$2700,DH$4,'Compra Ventas'!$B$2:$B$2700,$B56,'Compra Ventas'!$C$2:$C$2700,DH$5)</f>
        <v>0</v>
      </c>
      <c r="DI56" s="84"/>
      <c r="DJ56" s="98">
        <f>SUMIFS('Ajuste Ciclado'!D$5:D$47,'Ajuste Ciclado'!$C$5:$C$47,Balance!DJ$4,'Ajuste Ciclado'!$B$5:$B$47,Balance!$B56)</f>
        <v>0</v>
      </c>
      <c r="DK56" s="99">
        <f>SUMIFS('Ajuste Ciclado'!E$5:E$47,'Ajuste Ciclado'!$C$5:$C$47,Balance!DK$4,'Ajuste Ciclado'!$B$5:$B$47,Balance!$B56)</f>
        <v>0</v>
      </c>
      <c r="DL56" s="99">
        <f>SUMIFS('Ajuste Ciclado'!F$5:F$47,'Ajuste Ciclado'!$C$5:$C$47,Balance!DL$4,'Ajuste Ciclado'!$B$5:$B$47,Balance!$B56)</f>
        <v>0</v>
      </c>
      <c r="DM56" s="99">
        <f>SUMIFS('Ajuste Ciclado'!G$5:G$47,'Ajuste Ciclado'!$C$5:$C$47,Balance!DM$4,'Ajuste Ciclado'!$B$5:$B$47,Balance!$B56)</f>
        <v>0</v>
      </c>
      <c r="DN56" s="99">
        <f>SUMIFS('Ajuste Ciclado'!H$5:H$47,'Ajuste Ciclado'!$C$5:$C$47,Balance!DN$4,'Ajuste Ciclado'!$B$5:$B$47,Balance!$B56)</f>
        <v>0</v>
      </c>
      <c r="DO56" s="99">
        <f>SUMIFS('Ajuste Ciclado'!I$5:I$47,'Ajuste Ciclado'!$C$5:$C$47,Balance!DO$4,'Ajuste Ciclado'!$B$5:$B$47,Balance!$B56)</f>
        <v>0</v>
      </c>
      <c r="DP56" s="99">
        <f>SUMIFS('Ajuste Ciclado'!J$5:J$47,'Ajuste Ciclado'!$C$5:$C$47,Balance!DP$4,'Ajuste Ciclado'!$B$5:$B$47,Balance!$B56)</f>
        <v>0</v>
      </c>
      <c r="DQ56" s="99">
        <f>SUMIFS('Ajuste Ciclado'!K$5:K$47,'Ajuste Ciclado'!$C$5:$C$47,Balance!DQ$4,'Ajuste Ciclado'!$B$5:$B$47,Balance!$B56)</f>
        <v>0</v>
      </c>
      <c r="DR56" s="99">
        <f>SUMIFS('Ajuste Ciclado'!L$5:L$47,'Ajuste Ciclado'!$C$5:$C$47,Balance!DR$4,'Ajuste Ciclado'!$B$5:$B$47,Balance!$B56)</f>
        <v>0</v>
      </c>
      <c r="DS56" s="99">
        <f>SUMIFS('Ajuste Ciclado'!M$5:M$47,'Ajuste Ciclado'!$C$5:$C$47,Balance!DS$4,'Ajuste Ciclado'!$B$5:$B$47,Balance!$B56)</f>
        <v>0</v>
      </c>
      <c r="DT56" s="99">
        <f>SUMIFS('Ajuste Ciclado'!N$5:N$47,'Ajuste Ciclado'!$C$5:$C$47,Balance!DT$4,'Ajuste Ciclado'!$B$5:$B$47,Balance!$B56)</f>
        <v>0</v>
      </c>
      <c r="DU56" s="100">
        <f>SUMIFS('Ajuste Ciclado'!O$5:O$47,'Ajuste Ciclado'!$C$5:$C$47,Balance!DU$4,'Ajuste Ciclado'!$B$5:$B$47,Balance!$B56)</f>
        <v>0</v>
      </c>
      <c r="DV56" s="98">
        <f>SUMIFS('Ajuste Ciclado'!D$5:D$47,'Ajuste Ciclado'!$C$5:$C$47,Balance!DV$4,'Ajuste Ciclado'!$B$5:$B$47,Balance!$B56)</f>
        <v>0</v>
      </c>
      <c r="DW56" s="99">
        <f>SUMIFS('Ajuste Ciclado'!E$5:E$47,'Ajuste Ciclado'!$C$5:$C$47,Balance!DW$4,'Ajuste Ciclado'!$B$5:$B$47,Balance!$B56)</f>
        <v>0</v>
      </c>
      <c r="DX56" s="99">
        <f>SUMIFS('Ajuste Ciclado'!F$5:F$47,'Ajuste Ciclado'!$C$5:$C$47,Balance!DX$4,'Ajuste Ciclado'!$B$5:$B$47,Balance!$B56)</f>
        <v>0</v>
      </c>
      <c r="DY56" s="99">
        <f>SUMIFS('Ajuste Ciclado'!G$5:G$47,'Ajuste Ciclado'!$C$5:$C$47,Balance!DY$4,'Ajuste Ciclado'!$B$5:$B$47,Balance!$B56)</f>
        <v>0</v>
      </c>
      <c r="DZ56" s="99">
        <f>SUMIFS('Ajuste Ciclado'!H$5:H$47,'Ajuste Ciclado'!$C$5:$C$47,Balance!DZ$4,'Ajuste Ciclado'!$B$5:$B$47,Balance!$B56)</f>
        <v>0</v>
      </c>
      <c r="EA56" s="99">
        <f>SUMIFS('Ajuste Ciclado'!I$5:I$47,'Ajuste Ciclado'!$C$5:$C$47,Balance!EA$4,'Ajuste Ciclado'!$B$5:$B$47,Balance!$B56)</f>
        <v>0</v>
      </c>
      <c r="EB56" s="99">
        <f>SUMIFS('Ajuste Ciclado'!J$5:J$47,'Ajuste Ciclado'!$C$5:$C$47,Balance!EB$4,'Ajuste Ciclado'!$B$5:$B$47,Balance!$B56)</f>
        <v>0</v>
      </c>
      <c r="EC56" s="99">
        <f>SUMIFS('Ajuste Ciclado'!K$5:K$47,'Ajuste Ciclado'!$C$5:$C$47,Balance!EC$4,'Ajuste Ciclado'!$B$5:$B$47,Balance!$B56)</f>
        <v>0</v>
      </c>
      <c r="ED56" s="99">
        <f>SUMIFS('Ajuste Ciclado'!L$5:L$47,'Ajuste Ciclado'!$C$5:$C$47,Balance!ED$4,'Ajuste Ciclado'!$B$5:$B$47,Balance!$B56)</f>
        <v>0</v>
      </c>
      <c r="EE56" s="99">
        <f>SUMIFS('Ajuste Ciclado'!M$5:M$47,'Ajuste Ciclado'!$C$5:$C$47,Balance!EE$4,'Ajuste Ciclado'!$B$5:$B$47,Balance!$B56)</f>
        <v>0</v>
      </c>
      <c r="EF56" s="99">
        <f>SUMIFS('Ajuste Ciclado'!N$5:N$47,'Ajuste Ciclado'!$C$5:$C$47,Balance!EF$4,'Ajuste Ciclado'!$B$5:$B$47,Balance!$B56)</f>
        <v>0</v>
      </c>
      <c r="EG56" s="100">
        <f>SUMIFS('Ajuste Ciclado'!O$5:O$47,'Ajuste Ciclado'!$C$5:$C$47,Balance!EG$4,'Ajuste Ciclado'!$B$5:$B$47,Balance!$B56)</f>
        <v>0</v>
      </c>
      <c r="EH56" s="98">
        <f>SUMIFS('Ajuste Ciclado'!D$5:D$47,'Ajuste Ciclado'!$C$5:$C$47,Balance!EH$4,'Ajuste Ciclado'!$B$5:$B$47,Balance!$B56)</f>
        <v>0</v>
      </c>
      <c r="EI56" s="99">
        <f>SUMIFS('Ajuste Ciclado'!E$5:E$47,'Ajuste Ciclado'!$C$5:$C$47,Balance!EI$4,'Ajuste Ciclado'!$B$5:$B$47,Balance!$B56)</f>
        <v>0</v>
      </c>
      <c r="EJ56" s="99">
        <f>SUMIFS('Ajuste Ciclado'!F$5:F$47,'Ajuste Ciclado'!$C$5:$C$47,Balance!EJ$4,'Ajuste Ciclado'!$B$5:$B$47,Balance!$B56)</f>
        <v>0</v>
      </c>
      <c r="EK56" s="99">
        <f>SUMIFS('Ajuste Ciclado'!G$5:G$47,'Ajuste Ciclado'!$C$5:$C$47,Balance!EK$4,'Ajuste Ciclado'!$B$5:$B$47,Balance!$B56)</f>
        <v>0</v>
      </c>
      <c r="EL56" s="99">
        <f>SUMIFS('Ajuste Ciclado'!H$5:H$47,'Ajuste Ciclado'!$C$5:$C$47,Balance!EL$4,'Ajuste Ciclado'!$B$5:$B$47,Balance!$B56)</f>
        <v>0</v>
      </c>
      <c r="EM56" s="99">
        <f>SUMIFS('Ajuste Ciclado'!I$5:I$47,'Ajuste Ciclado'!$C$5:$C$47,Balance!EM$4,'Ajuste Ciclado'!$B$5:$B$47,Balance!$B56)</f>
        <v>0</v>
      </c>
      <c r="EN56" s="99">
        <f>SUMIFS('Ajuste Ciclado'!J$5:J$47,'Ajuste Ciclado'!$C$5:$C$47,Balance!EN$4,'Ajuste Ciclado'!$B$5:$B$47,Balance!$B56)</f>
        <v>0</v>
      </c>
      <c r="EO56" s="99">
        <f>SUMIFS('Ajuste Ciclado'!K$5:K$47,'Ajuste Ciclado'!$C$5:$C$47,Balance!EO$4,'Ajuste Ciclado'!$B$5:$B$47,Balance!$B56)</f>
        <v>0</v>
      </c>
      <c r="EP56" s="99">
        <f>SUMIFS('Ajuste Ciclado'!L$5:L$47,'Ajuste Ciclado'!$C$5:$C$47,Balance!EP$4,'Ajuste Ciclado'!$B$5:$B$47,Balance!$B56)</f>
        <v>0</v>
      </c>
      <c r="EQ56" s="99">
        <f>SUMIFS('Ajuste Ciclado'!M$5:M$47,'Ajuste Ciclado'!$C$5:$C$47,Balance!EQ$4,'Ajuste Ciclado'!$B$5:$B$47,Balance!$B56)</f>
        <v>0</v>
      </c>
      <c r="ER56" s="99">
        <f>SUMIFS('Ajuste Ciclado'!N$5:N$47,'Ajuste Ciclado'!$C$5:$C$47,Balance!ER$4,'Ajuste Ciclado'!$B$5:$B$47,Balance!$B56)</f>
        <v>0</v>
      </c>
      <c r="ES56" s="100">
        <f>SUMIFS('Ajuste Ciclado'!O$5:O$47,'Ajuste Ciclado'!$C$5:$C$47,Balance!ES$4,'Ajuste Ciclado'!$B$5:$B$47,Balance!$B56)</f>
        <v>0</v>
      </c>
      <c r="ET56" s="84"/>
      <c r="EU56" s="12">
        <f t="shared" si="129"/>
        <v>0</v>
      </c>
      <c r="EV56" s="13">
        <f t="shared" si="93"/>
        <v>0</v>
      </c>
      <c r="EW56" s="13">
        <f t="shared" si="94"/>
        <v>0</v>
      </c>
      <c r="EX56" s="13">
        <f t="shared" si="95"/>
        <v>0</v>
      </c>
      <c r="EY56" s="13">
        <f t="shared" si="96"/>
        <v>0</v>
      </c>
      <c r="EZ56" s="13">
        <f t="shared" si="97"/>
        <v>0</v>
      </c>
      <c r="FA56" s="13">
        <f t="shared" si="98"/>
        <v>0</v>
      </c>
      <c r="FB56" s="13">
        <f t="shared" si="99"/>
        <v>0</v>
      </c>
      <c r="FC56" s="13">
        <f t="shared" si="100"/>
        <v>0</v>
      </c>
      <c r="FD56" s="13">
        <f t="shared" si="101"/>
        <v>0</v>
      </c>
      <c r="FE56" s="13">
        <f t="shared" si="102"/>
        <v>0</v>
      </c>
      <c r="FF56" s="14">
        <f t="shared" si="103"/>
        <v>0</v>
      </c>
      <c r="FG56" s="12">
        <f t="shared" si="104"/>
        <v>0</v>
      </c>
      <c r="FH56" s="13">
        <f t="shared" si="105"/>
        <v>0</v>
      </c>
      <c r="FI56" s="13">
        <f t="shared" si="106"/>
        <v>0</v>
      </c>
      <c r="FJ56" s="13">
        <f t="shared" si="107"/>
        <v>0</v>
      </c>
      <c r="FK56" s="13">
        <f t="shared" si="108"/>
        <v>0</v>
      </c>
      <c r="FL56" s="13">
        <f t="shared" si="109"/>
        <v>0</v>
      </c>
      <c r="FM56" s="13">
        <f t="shared" si="110"/>
        <v>0</v>
      </c>
      <c r="FN56" s="13">
        <f t="shared" si="111"/>
        <v>0</v>
      </c>
      <c r="FO56" s="13">
        <f t="shared" si="112"/>
        <v>0</v>
      </c>
      <c r="FP56" s="13">
        <f t="shared" si="113"/>
        <v>0</v>
      </c>
      <c r="FQ56" s="13">
        <f t="shared" si="114"/>
        <v>0</v>
      </c>
      <c r="FR56" s="14">
        <f t="shared" si="115"/>
        <v>0</v>
      </c>
      <c r="FS56" s="12">
        <f t="shared" si="116"/>
        <v>0</v>
      </c>
      <c r="FT56" s="13">
        <f t="shared" si="117"/>
        <v>0</v>
      </c>
      <c r="FU56" s="13">
        <f t="shared" si="118"/>
        <v>0</v>
      </c>
      <c r="FV56" s="13">
        <f t="shared" si="119"/>
        <v>0</v>
      </c>
      <c r="FW56" s="13">
        <f t="shared" si="120"/>
        <v>0</v>
      </c>
      <c r="FX56" s="13">
        <f t="shared" si="121"/>
        <v>0</v>
      </c>
      <c r="FY56" s="13">
        <f t="shared" si="122"/>
        <v>0</v>
      </c>
      <c r="FZ56" s="13">
        <f t="shared" si="123"/>
        <v>0</v>
      </c>
      <c r="GA56" s="13">
        <f t="shared" si="124"/>
        <v>0</v>
      </c>
      <c r="GB56" s="13">
        <f t="shared" si="125"/>
        <v>0</v>
      </c>
      <c r="GC56" s="13">
        <f t="shared" si="126"/>
        <v>0</v>
      </c>
      <c r="GD56" s="14">
        <f t="shared" si="127"/>
        <v>0</v>
      </c>
      <c r="GE56" s="84"/>
      <c r="GF56" s="12">
        <f t="shared" si="130"/>
        <v>0</v>
      </c>
      <c r="GG56" s="13">
        <f t="shared" si="130"/>
        <v>0</v>
      </c>
      <c r="GH56" s="14">
        <f t="shared" si="130"/>
        <v>0</v>
      </c>
      <c r="GI56" s="6">
        <f t="shared" si="131"/>
        <v>1</v>
      </c>
      <c r="GJ56" s="12">
        <f t="shared" si="132"/>
        <v>0</v>
      </c>
      <c r="GK56" s="13">
        <f t="shared" si="133"/>
        <v>0</v>
      </c>
      <c r="GL56" s="14">
        <f t="shared" si="134"/>
        <v>0</v>
      </c>
      <c r="GM56" s="84"/>
      <c r="GN56" s="66">
        <f t="shared" si="135"/>
        <v>0</v>
      </c>
      <c r="GO56" s="84"/>
      <c r="GP56" s="63" t="str" cm="1">
        <f t="array" ref="GP56">INDEX($GF$4:$GH$4,1,GI56)</f>
        <v>Sample 1</v>
      </c>
      <c r="GQ56" s="12">
        <f t="shared" si="142"/>
        <v>0</v>
      </c>
      <c r="GR56" s="13">
        <f t="shared" si="142"/>
        <v>0</v>
      </c>
      <c r="GS56" s="14">
        <f t="shared" si="142"/>
        <v>0</v>
      </c>
      <c r="GT56" s="12">
        <f t="shared" si="143"/>
        <v>0</v>
      </c>
      <c r="GU56" s="13">
        <f t="shared" si="143"/>
        <v>0</v>
      </c>
      <c r="GV56" s="14">
        <f t="shared" si="143"/>
        <v>0</v>
      </c>
      <c r="GW56" s="12">
        <f t="shared" si="144"/>
        <v>0</v>
      </c>
      <c r="GX56" s="13">
        <f t="shared" si="144"/>
        <v>0</v>
      </c>
      <c r="GY56" s="14">
        <f t="shared" si="144"/>
        <v>0</v>
      </c>
      <c r="GZ56" s="84" t="str">
        <f t="shared" si="128"/>
        <v>Sample 1</v>
      </c>
      <c r="HA56" s="12">
        <f t="shared" si="139"/>
        <v>0</v>
      </c>
      <c r="HB56" s="13">
        <f t="shared" si="139"/>
        <v>0</v>
      </c>
      <c r="HC56" s="14">
        <f t="shared" si="139"/>
        <v>0</v>
      </c>
      <c r="HD56" s="6">
        <f t="shared" si="140"/>
        <v>0</v>
      </c>
      <c r="HE56" s="84" t="str">
        <f t="shared" si="141"/>
        <v>Ok</v>
      </c>
    </row>
    <row r="57" spans="2:213" hidden="1" x14ac:dyDescent="0.3">
      <c r="B57" s="84" t="s">
        <v>384</v>
      </c>
      <c r="C57" s="12">
        <f>SUMIFS(Inyecciones!$E$2:$E$14185,Inyecciones!$A$2:$A$14185,Balance!C$4,Inyecciones!$B$2:$B$14185,Balance!$B57,Inyecciones!$C$2:$C$14185,Balance!C$5)</f>
        <v>268598.02522377629</v>
      </c>
      <c r="D57" s="13">
        <f>SUMIFS(Inyecciones!$E$2:$E$14185,Inyecciones!$A$2:$A$14185,Balance!D$4,Inyecciones!$B$2:$B$14185,Balance!$B57,Inyecciones!$C$2:$C$14185,Balance!D$5)</f>
        <v>241594.9856516787</v>
      </c>
      <c r="E57" s="13">
        <f>SUMIFS(Inyecciones!$E$2:$E$14185,Inyecciones!$A$2:$A$14185,Balance!E$4,Inyecciones!$B$2:$B$14185,Balance!$B57,Inyecciones!$C$2:$C$14185,Balance!E$5)</f>
        <v>238807.6122465893</v>
      </c>
      <c r="F57" s="13">
        <f>SUMIFS(Inyecciones!$E$2:$E$14185,Inyecciones!$A$2:$A$14185,Balance!F$4,Inyecciones!$B$2:$B$14185,Balance!$B57,Inyecciones!$C$2:$C$14185,Balance!F$5)</f>
        <v>159834.47657147449</v>
      </c>
      <c r="G57" s="13">
        <f>SUMIFS(Inyecciones!$E$2:$E$14185,Inyecciones!$A$2:$A$14185,Balance!G$4,Inyecciones!$B$2:$B$14185,Balance!$B57,Inyecciones!$C$2:$C$14185,Balance!G$5)</f>
        <v>106928.7727939297</v>
      </c>
      <c r="H57" s="13">
        <f>SUMIFS(Inyecciones!$E$2:$E$14185,Inyecciones!$A$2:$A$14185,Balance!H$4,Inyecciones!$B$2:$B$14185,Balance!$B57,Inyecciones!$C$2:$C$14185,Balance!H$5)</f>
        <v>83414.147851439528</v>
      </c>
      <c r="I57" s="13">
        <f>SUMIFS(Inyecciones!$E$2:$E$14185,Inyecciones!$A$2:$A$14185,Balance!I$4,Inyecciones!$B$2:$B$14185,Balance!$B57,Inyecciones!$C$2:$C$14185,Balance!I$5)</f>
        <v>99109.267251916768</v>
      </c>
      <c r="J57" s="13">
        <f>SUMIFS(Inyecciones!$E$2:$E$14185,Inyecciones!$A$2:$A$14185,Balance!J$4,Inyecciones!$B$2:$B$14185,Balance!$B57,Inyecciones!$C$2:$C$14185,Balance!J$5)</f>
        <v>124491.1590699623</v>
      </c>
      <c r="K57" s="13">
        <f>SUMIFS(Inyecciones!$E$2:$E$14185,Inyecciones!$A$2:$A$14185,Balance!K$4,Inyecciones!$B$2:$B$14185,Balance!$B57,Inyecciones!$C$2:$C$14185,Balance!K$5)</f>
        <v>120954.8512976207</v>
      </c>
      <c r="L57" s="13">
        <f>SUMIFS(Inyecciones!$E$2:$E$14185,Inyecciones!$A$2:$A$14185,Balance!L$4,Inyecciones!$B$2:$B$14185,Balance!$B57,Inyecciones!$C$2:$C$14185,Balance!L$5)</f>
        <v>29344.269832208669</v>
      </c>
      <c r="M57" s="13">
        <f>SUMIFS(Inyecciones!$E$2:$E$14185,Inyecciones!$A$2:$A$14185,Balance!M$4,Inyecciones!$B$2:$B$14185,Balance!$B57,Inyecciones!$C$2:$C$14185,Balance!M$5)</f>
        <v>18621.323140601231</v>
      </c>
      <c r="N57" s="14">
        <f>SUMIFS(Inyecciones!$E$2:$E$14185,Inyecciones!$A$2:$A$14185,Balance!N$4,Inyecciones!$B$2:$B$14185,Balance!$B57,Inyecciones!$C$2:$C$14185,Balance!N$5)</f>
        <v>31206.088134709909</v>
      </c>
      <c r="O57" s="12">
        <f>SUMIFS(Inyecciones!$E$2:$E$14185,Inyecciones!$A$2:$A$14185,Balance!O$4,Inyecciones!$B$2:$B$14185,Balance!$B57,Inyecciones!$C$2:$C$14185,Balance!O$5)</f>
        <v>269132.75728232251</v>
      </c>
      <c r="P57" s="13">
        <f>SUMIFS(Inyecciones!$E$2:$E$14185,Inyecciones!$A$2:$A$14185,Balance!P$4,Inyecciones!$B$2:$B$14185,Balance!$B57,Inyecciones!$C$2:$C$14185,Balance!P$5)</f>
        <v>243116.1276109051</v>
      </c>
      <c r="Q57" s="13">
        <f>SUMIFS(Inyecciones!$E$2:$E$14185,Inyecciones!$A$2:$A$14185,Balance!Q$4,Inyecciones!$B$2:$B$14185,Balance!$B57,Inyecciones!$C$2:$C$14185,Balance!Q$5)</f>
        <v>241099.63383616289</v>
      </c>
      <c r="R57" s="13">
        <f>SUMIFS(Inyecciones!$E$2:$E$14185,Inyecciones!$A$2:$A$14185,Balance!R$4,Inyecciones!$B$2:$B$14185,Balance!$B57,Inyecciones!$C$2:$C$14185,Balance!R$5)</f>
        <v>169435.67893114351</v>
      </c>
      <c r="S57" s="13">
        <f>SUMIFS(Inyecciones!$E$2:$E$14185,Inyecciones!$A$2:$A$14185,Balance!S$4,Inyecciones!$B$2:$B$14185,Balance!$B57,Inyecciones!$C$2:$C$14185,Balance!S$5)</f>
        <v>104968.5664337162</v>
      </c>
      <c r="T57" s="13">
        <f>SUMIFS(Inyecciones!$E$2:$E$14185,Inyecciones!$A$2:$A$14185,Balance!T$4,Inyecciones!$B$2:$B$14185,Balance!$B57,Inyecciones!$C$2:$C$14185,Balance!T$5)</f>
        <v>84274.01175486602</v>
      </c>
      <c r="U57" s="13">
        <f>SUMIFS(Inyecciones!$E$2:$E$14185,Inyecciones!$A$2:$A$14185,Balance!U$4,Inyecciones!$B$2:$B$14185,Balance!$B57,Inyecciones!$C$2:$C$14185,Balance!U$5)</f>
        <v>104590.1209311696</v>
      </c>
      <c r="V57" s="13">
        <f>SUMIFS(Inyecciones!$E$2:$E$14185,Inyecciones!$A$2:$A$14185,Balance!V$4,Inyecciones!$B$2:$B$14185,Balance!$B57,Inyecciones!$C$2:$C$14185,Balance!V$5)</f>
        <v>125361.1235633391</v>
      </c>
      <c r="W57" s="13">
        <f>SUMIFS(Inyecciones!$E$2:$E$14185,Inyecciones!$A$2:$A$14185,Balance!W$4,Inyecciones!$B$2:$B$14185,Balance!$B57,Inyecciones!$C$2:$C$14185,Balance!W$5)</f>
        <v>123351.7838642398</v>
      </c>
      <c r="X57" s="13">
        <f>SUMIFS(Inyecciones!$E$2:$E$14185,Inyecciones!$A$2:$A$14185,Balance!X$4,Inyecciones!$B$2:$B$14185,Balance!$B57,Inyecciones!$C$2:$C$14185,Balance!X$5)</f>
        <v>43632.701117278739</v>
      </c>
      <c r="Y57" s="13">
        <f>SUMIFS(Inyecciones!$E$2:$E$14185,Inyecciones!$A$2:$A$14185,Balance!Y$4,Inyecciones!$B$2:$B$14185,Balance!$B57,Inyecciones!$C$2:$C$14185,Balance!Y$5)</f>
        <v>74414.090740296655</v>
      </c>
      <c r="Z57" s="14">
        <f>SUMIFS(Inyecciones!$E$2:$E$14185,Inyecciones!$A$2:$A$14185,Balance!Z$4,Inyecciones!$B$2:$B$14185,Balance!$B57,Inyecciones!$C$2:$C$14185,Balance!Z$5)</f>
        <v>100892.41588831801</v>
      </c>
      <c r="AA57" s="12">
        <f>SUMIFS(Inyecciones!$E$2:$E$14185,Inyecciones!$A$2:$A$14185,Balance!AA$4,Inyecciones!$B$2:$B$14185,Balance!$B57,Inyecciones!$C$2:$C$14185,Balance!AA$5)</f>
        <v>269224.12596245081</v>
      </c>
      <c r="AB57" s="13">
        <f>SUMIFS(Inyecciones!$E$2:$E$14185,Inyecciones!$A$2:$A$14185,Balance!AB$4,Inyecciones!$B$2:$B$14185,Balance!$B57,Inyecciones!$C$2:$C$14185,Balance!AB$5)</f>
        <v>243217.3620314853</v>
      </c>
      <c r="AC57" s="13">
        <f>SUMIFS(Inyecciones!$E$2:$E$14185,Inyecciones!$A$2:$A$14185,Balance!AC$4,Inyecciones!$B$2:$B$14185,Balance!$B57,Inyecciones!$C$2:$C$14185,Balance!AC$5)</f>
        <v>240250.49426428069</v>
      </c>
      <c r="AD57" s="13">
        <f>SUMIFS(Inyecciones!$E$2:$E$14185,Inyecciones!$A$2:$A$14185,Balance!AD$4,Inyecciones!$B$2:$B$14185,Balance!$B57,Inyecciones!$C$2:$C$14185,Balance!AD$5)</f>
        <v>168101.57688787591</v>
      </c>
      <c r="AE57" s="13">
        <f>SUMIFS(Inyecciones!$E$2:$E$14185,Inyecciones!$A$2:$A$14185,Balance!AE$4,Inyecciones!$B$2:$B$14185,Balance!$B57,Inyecciones!$C$2:$C$14185,Balance!AE$5)</f>
        <v>108715.05517428269</v>
      </c>
      <c r="AF57" s="13">
        <f>SUMIFS(Inyecciones!$E$2:$E$14185,Inyecciones!$A$2:$A$14185,Balance!AF$4,Inyecciones!$B$2:$B$14185,Balance!$B57,Inyecciones!$C$2:$C$14185,Balance!AF$5)</f>
        <v>89997.412432920712</v>
      </c>
      <c r="AG57" s="13">
        <f>SUMIFS(Inyecciones!$E$2:$E$14185,Inyecciones!$A$2:$A$14185,Balance!AG$4,Inyecciones!$B$2:$B$14185,Balance!$B57,Inyecciones!$C$2:$C$14185,Balance!AG$5)</f>
        <v>113648.1668609163</v>
      </c>
      <c r="AH57" s="13">
        <f>SUMIFS(Inyecciones!$E$2:$E$14185,Inyecciones!$A$2:$A$14185,Balance!AH$4,Inyecciones!$B$2:$B$14185,Balance!$B57,Inyecciones!$C$2:$C$14185,Balance!AH$5)</f>
        <v>138591.93170741579</v>
      </c>
      <c r="AI57" s="13">
        <f>SUMIFS(Inyecciones!$E$2:$E$14185,Inyecciones!$A$2:$A$14185,Balance!AI$4,Inyecciones!$B$2:$B$14185,Balance!$B57,Inyecciones!$C$2:$C$14185,Balance!AI$5)</f>
        <v>133896.17021764189</v>
      </c>
      <c r="AJ57" s="13">
        <f>SUMIFS(Inyecciones!$E$2:$E$14185,Inyecciones!$A$2:$A$14185,Balance!AJ$4,Inyecciones!$B$2:$B$14185,Balance!$B57,Inyecciones!$C$2:$C$14185,Balance!AJ$5)</f>
        <v>94518.415786289814</v>
      </c>
      <c r="AK57" s="13">
        <f>SUMIFS(Inyecciones!$E$2:$E$14185,Inyecciones!$A$2:$A$14185,Balance!AK$4,Inyecciones!$B$2:$B$14185,Balance!$B57,Inyecciones!$C$2:$C$14185,Balance!AK$5)</f>
        <v>143744.67764822961</v>
      </c>
      <c r="AL57" s="14">
        <f>SUMIFS(Inyecciones!$E$2:$E$14185,Inyecciones!$A$2:$A$14185,Balance!AL$4,Inyecciones!$B$2:$B$14185,Balance!$B57,Inyecciones!$C$2:$C$14185,Balance!AL$5)</f>
        <v>156804.8085984003</v>
      </c>
      <c r="AM57" s="13"/>
      <c r="AN57" s="12">
        <f>SUMIFS('Retiro Mensual'!$E$2:$E$2629,'Retiro Mensual'!$A$2:$A$2629,AN$4,'Retiro Mensual'!$B$2:$B$2629,$B57,'Retiro Mensual'!$C$2:$C$2629,AN$5)</f>
        <v>0</v>
      </c>
      <c r="AO57" s="13">
        <f>SUMIFS('Retiro Mensual'!$E$2:$E$2629,'Retiro Mensual'!$A$2:$A$2629,AO$4,'Retiro Mensual'!$B$2:$B$2629,$B57,'Retiro Mensual'!$C$2:$C$2629,AO$5)</f>
        <v>0</v>
      </c>
      <c r="AP57" s="13">
        <f>SUMIFS('Retiro Mensual'!$E$2:$E$2629,'Retiro Mensual'!$A$2:$A$2629,AP$4,'Retiro Mensual'!$B$2:$B$2629,$B57,'Retiro Mensual'!$C$2:$C$2629,AP$5)</f>
        <v>0</v>
      </c>
      <c r="AQ57" s="13">
        <f>SUMIFS('Retiro Mensual'!$E$2:$E$2629,'Retiro Mensual'!$A$2:$A$2629,AQ$4,'Retiro Mensual'!$B$2:$B$2629,$B57,'Retiro Mensual'!$C$2:$C$2629,AQ$5)</f>
        <v>0</v>
      </c>
      <c r="AR57" s="13">
        <f>SUMIFS('Retiro Mensual'!$E$2:$E$2629,'Retiro Mensual'!$A$2:$A$2629,AR$4,'Retiro Mensual'!$B$2:$B$2629,$B57,'Retiro Mensual'!$C$2:$C$2629,AR$5)</f>
        <v>0</v>
      </c>
      <c r="AS57" s="13">
        <f>SUMIFS('Retiro Mensual'!$E$2:$E$2629,'Retiro Mensual'!$A$2:$A$2629,AS$4,'Retiro Mensual'!$B$2:$B$2629,$B57,'Retiro Mensual'!$C$2:$C$2629,AS$5)</f>
        <v>0</v>
      </c>
      <c r="AT57" s="13">
        <f>SUMIFS('Retiro Mensual'!$E$2:$E$2629,'Retiro Mensual'!$A$2:$A$2629,AT$4,'Retiro Mensual'!$B$2:$B$2629,$B57,'Retiro Mensual'!$C$2:$C$2629,AT$5)</f>
        <v>0</v>
      </c>
      <c r="AU57" s="13">
        <f>SUMIFS('Retiro Mensual'!$E$2:$E$2629,'Retiro Mensual'!$A$2:$A$2629,AU$4,'Retiro Mensual'!$B$2:$B$2629,$B57,'Retiro Mensual'!$C$2:$C$2629,AU$5)</f>
        <v>0</v>
      </c>
      <c r="AV57" s="13">
        <f>SUMIFS('Retiro Mensual'!$E$2:$E$2629,'Retiro Mensual'!$A$2:$A$2629,AV$4,'Retiro Mensual'!$B$2:$B$2629,$B57,'Retiro Mensual'!$C$2:$C$2629,AV$5)</f>
        <v>0</v>
      </c>
      <c r="AW57" s="13">
        <f>SUMIFS('Retiro Mensual'!$E$2:$E$2629,'Retiro Mensual'!$A$2:$A$2629,AW$4,'Retiro Mensual'!$B$2:$B$2629,$B57,'Retiro Mensual'!$C$2:$C$2629,AW$5)</f>
        <v>0</v>
      </c>
      <c r="AX57" s="13">
        <f>SUMIFS('Retiro Mensual'!$E$2:$E$2629,'Retiro Mensual'!$A$2:$A$2629,AX$4,'Retiro Mensual'!$B$2:$B$2629,$B57,'Retiro Mensual'!$C$2:$C$2629,AX$5)</f>
        <v>0</v>
      </c>
      <c r="AY57" s="14">
        <f>SUMIFS('Retiro Mensual'!$E$2:$E$2629,'Retiro Mensual'!$A$2:$A$2629,AY$4,'Retiro Mensual'!$B$2:$B$2629,$B57,'Retiro Mensual'!$C$2:$C$2629,AY$5)</f>
        <v>0</v>
      </c>
      <c r="AZ57" s="12">
        <f>SUMIFS('Retiro Mensual'!$E$2:$E$2629,'Retiro Mensual'!$A$2:$A$2629,AZ$4,'Retiro Mensual'!$B$2:$B$2629,$B57,'Retiro Mensual'!$C$2:$C$2629,AZ$5)</f>
        <v>0</v>
      </c>
      <c r="BA57" s="13">
        <f>SUMIFS('Retiro Mensual'!$E$2:$E$2629,'Retiro Mensual'!$A$2:$A$2629,BA$4,'Retiro Mensual'!$B$2:$B$2629,$B57,'Retiro Mensual'!$C$2:$C$2629,BA$5)</f>
        <v>0</v>
      </c>
      <c r="BB57" s="13">
        <f>SUMIFS('Retiro Mensual'!$E$2:$E$2629,'Retiro Mensual'!$A$2:$A$2629,BB$4,'Retiro Mensual'!$B$2:$B$2629,$B57,'Retiro Mensual'!$C$2:$C$2629,BB$5)</f>
        <v>0</v>
      </c>
      <c r="BC57" s="13">
        <f>SUMIFS('Retiro Mensual'!$E$2:$E$2629,'Retiro Mensual'!$A$2:$A$2629,BC$4,'Retiro Mensual'!$B$2:$B$2629,$B57,'Retiro Mensual'!$C$2:$C$2629,BC$5)</f>
        <v>0</v>
      </c>
      <c r="BD57" s="13">
        <f>SUMIFS('Retiro Mensual'!$E$2:$E$2629,'Retiro Mensual'!$A$2:$A$2629,BD$4,'Retiro Mensual'!$B$2:$B$2629,$B57,'Retiro Mensual'!$C$2:$C$2629,BD$5)</f>
        <v>0</v>
      </c>
      <c r="BE57" s="13">
        <f>SUMIFS('Retiro Mensual'!$E$2:$E$2629,'Retiro Mensual'!$A$2:$A$2629,BE$4,'Retiro Mensual'!$B$2:$B$2629,$B57,'Retiro Mensual'!$C$2:$C$2629,BE$5)</f>
        <v>0</v>
      </c>
      <c r="BF57" s="13">
        <f>SUMIFS('Retiro Mensual'!$E$2:$E$2629,'Retiro Mensual'!$A$2:$A$2629,BF$4,'Retiro Mensual'!$B$2:$B$2629,$B57,'Retiro Mensual'!$C$2:$C$2629,BF$5)</f>
        <v>0</v>
      </c>
      <c r="BG57" s="13">
        <f>SUMIFS('Retiro Mensual'!$E$2:$E$2629,'Retiro Mensual'!$A$2:$A$2629,BG$4,'Retiro Mensual'!$B$2:$B$2629,$B57,'Retiro Mensual'!$C$2:$C$2629,BG$5)</f>
        <v>0</v>
      </c>
      <c r="BH57" s="13">
        <f>SUMIFS('Retiro Mensual'!$E$2:$E$2629,'Retiro Mensual'!$A$2:$A$2629,BH$4,'Retiro Mensual'!$B$2:$B$2629,$B57,'Retiro Mensual'!$C$2:$C$2629,BH$5)</f>
        <v>0</v>
      </c>
      <c r="BI57" s="13">
        <f>SUMIFS('Retiro Mensual'!$E$2:$E$2629,'Retiro Mensual'!$A$2:$A$2629,BI$4,'Retiro Mensual'!$B$2:$B$2629,$B57,'Retiro Mensual'!$C$2:$C$2629,BI$5)</f>
        <v>0</v>
      </c>
      <c r="BJ57" s="13">
        <f>SUMIFS('Retiro Mensual'!$E$2:$E$2629,'Retiro Mensual'!$A$2:$A$2629,BJ$4,'Retiro Mensual'!$B$2:$B$2629,$B57,'Retiro Mensual'!$C$2:$C$2629,BJ$5)</f>
        <v>0</v>
      </c>
      <c r="BK57" s="14">
        <f>SUMIFS('Retiro Mensual'!$E$2:$E$2629,'Retiro Mensual'!$A$2:$A$2629,BK$4,'Retiro Mensual'!$B$2:$B$2629,$B57,'Retiro Mensual'!$C$2:$C$2629,BK$5)</f>
        <v>0</v>
      </c>
      <c r="BL57" s="12">
        <f>SUMIFS('Retiro Mensual'!$E$2:$E$2629,'Retiro Mensual'!$A$2:$A$2629,BL$4,'Retiro Mensual'!$B$2:$B$2629,$B57,'Retiro Mensual'!$C$2:$C$2629,BL$5)</f>
        <v>0</v>
      </c>
      <c r="BM57" s="13">
        <f>SUMIFS('Retiro Mensual'!$E$2:$E$2629,'Retiro Mensual'!$A$2:$A$2629,BM$4,'Retiro Mensual'!$B$2:$B$2629,$B57,'Retiro Mensual'!$C$2:$C$2629,BM$5)</f>
        <v>0</v>
      </c>
      <c r="BN57" s="13">
        <f>SUMIFS('Retiro Mensual'!$E$2:$E$2629,'Retiro Mensual'!$A$2:$A$2629,BN$4,'Retiro Mensual'!$B$2:$B$2629,$B57,'Retiro Mensual'!$C$2:$C$2629,BN$5)</f>
        <v>0</v>
      </c>
      <c r="BO57" s="13">
        <f>SUMIFS('Retiro Mensual'!$E$2:$E$2629,'Retiro Mensual'!$A$2:$A$2629,BO$4,'Retiro Mensual'!$B$2:$B$2629,$B57,'Retiro Mensual'!$C$2:$C$2629,BO$5)</f>
        <v>0</v>
      </c>
      <c r="BP57" s="13">
        <f>SUMIFS('Retiro Mensual'!$E$2:$E$2629,'Retiro Mensual'!$A$2:$A$2629,BP$4,'Retiro Mensual'!$B$2:$B$2629,$B57,'Retiro Mensual'!$C$2:$C$2629,BP$5)</f>
        <v>0</v>
      </c>
      <c r="BQ57" s="13">
        <f>SUMIFS('Retiro Mensual'!$E$2:$E$2629,'Retiro Mensual'!$A$2:$A$2629,BQ$4,'Retiro Mensual'!$B$2:$B$2629,$B57,'Retiro Mensual'!$C$2:$C$2629,BQ$5)</f>
        <v>0</v>
      </c>
      <c r="BR57" s="13">
        <f>SUMIFS('Retiro Mensual'!$E$2:$E$2629,'Retiro Mensual'!$A$2:$A$2629,BR$4,'Retiro Mensual'!$B$2:$B$2629,$B57,'Retiro Mensual'!$C$2:$C$2629,BR$5)</f>
        <v>0</v>
      </c>
      <c r="BS57" s="13">
        <f>SUMIFS('Retiro Mensual'!$E$2:$E$2629,'Retiro Mensual'!$A$2:$A$2629,BS$4,'Retiro Mensual'!$B$2:$B$2629,$B57,'Retiro Mensual'!$C$2:$C$2629,BS$5)</f>
        <v>0</v>
      </c>
      <c r="BT57" s="13">
        <f>SUMIFS('Retiro Mensual'!$E$2:$E$2629,'Retiro Mensual'!$A$2:$A$2629,BT$4,'Retiro Mensual'!$B$2:$B$2629,$B57,'Retiro Mensual'!$C$2:$C$2629,BT$5)</f>
        <v>0</v>
      </c>
      <c r="BU57" s="13">
        <f>SUMIFS('Retiro Mensual'!$E$2:$E$2629,'Retiro Mensual'!$A$2:$A$2629,BU$4,'Retiro Mensual'!$B$2:$B$2629,$B57,'Retiro Mensual'!$C$2:$C$2629,BU$5)</f>
        <v>0</v>
      </c>
      <c r="BV57" s="13">
        <f>SUMIFS('Retiro Mensual'!$E$2:$E$2629,'Retiro Mensual'!$A$2:$A$2629,BV$4,'Retiro Mensual'!$B$2:$B$2629,$B57,'Retiro Mensual'!$C$2:$C$2629,BV$5)</f>
        <v>0</v>
      </c>
      <c r="BW57" s="14">
        <f>SUMIFS('Retiro Mensual'!$E$2:$E$2629,'Retiro Mensual'!$A$2:$A$2629,BW$4,'Retiro Mensual'!$B$2:$B$2629,$B57,'Retiro Mensual'!$C$2:$C$2629,BW$5)</f>
        <v>0</v>
      </c>
      <c r="BX57" s="13"/>
      <c r="BY57" s="12">
        <f>SUMIFS('Compra Ventas'!$E$2:$E$2700,'Compra Ventas'!$A$2:$A$2700,BY$4,'Compra Ventas'!$B$2:$B$2700,$B57,'Compra Ventas'!$C$2:$C$2700,BY$5)</f>
        <v>0</v>
      </c>
      <c r="BZ57" s="13">
        <f>SUMIFS('Compra Ventas'!$E$2:$E$2700,'Compra Ventas'!$A$2:$A$2700,BZ$4,'Compra Ventas'!$B$2:$B$2700,$B57,'Compra Ventas'!$C$2:$C$2700,BZ$5)</f>
        <v>0</v>
      </c>
      <c r="CA57" s="13">
        <f>SUMIFS('Compra Ventas'!$E$2:$E$2700,'Compra Ventas'!$A$2:$A$2700,CA$4,'Compra Ventas'!$B$2:$B$2700,$B57,'Compra Ventas'!$C$2:$C$2700,CA$5)</f>
        <v>0</v>
      </c>
      <c r="CB57" s="13">
        <f>SUMIFS('Compra Ventas'!$E$2:$E$2700,'Compra Ventas'!$A$2:$A$2700,CB$4,'Compra Ventas'!$B$2:$B$2700,$B57,'Compra Ventas'!$C$2:$C$2700,CB$5)</f>
        <v>0</v>
      </c>
      <c r="CC57" s="13">
        <f>SUMIFS('Compra Ventas'!$E$2:$E$2700,'Compra Ventas'!$A$2:$A$2700,CC$4,'Compra Ventas'!$B$2:$B$2700,$B57,'Compra Ventas'!$C$2:$C$2700,CC$5)</f>
        <v>0</v>
      </c>
      <c r="CD57" s="13">
        <f>SUMIFS('Compra Ventas'!$E$2:$E$2700,'Compra Ventas'!$A$2:$A$2700,CD$4,'Compra Ventas'!$B$2:$B$2700,$B57,'Compra Ventas'!$C$2:$C$2700,CD$5)</f>
        <v>0</v>
      </c>
      <c r="CE57" s="13">
        <f>SUMIFS('Compra Ventas'!$E$2:$E$2700,'Compra Ventas'!$A$2:$A$2700,CE$4,'Compra Ventas'!$B$2:$B$2700,$B57,'Compra Ventas'!$C$2:$C$2700,CE$5)</f>
        <v>0</v>
      </c>
      <c r="CF57" s="13">
        <f>SUMIFS('Compra Ventas'!$E$2:$E$2700,'Compra Ventas'!$A$2:$A$2700,CF$4,'Compra Ventas'!$B$2:$B$2700,$B57,'Compra Ventas'!$C$2:$C$2700,CF$5)</f>
        <v>0</v>
      </c>
      <c r="CG57" s="13">
        <f>SUMIFS('Compra Ventas'!$E$2:$E$2700,'Compra Ventas'!$A$2:$A$2700,CG$4,'Compra Ventas'!$B$2:$B$2700,$B57,'Compra Ventas'!$C$2:$C$2700,CG$5)</f>
        <v>0</v>
      </c>
      <c r="CH57" s="13">
        <f>SUMIFS('Compra Ventas'!$E$2:$E$2700,'Compra Ventas'!$A$2:$A$2700,CH$4,'Compra Ventas'!$B$2:$B$2700,$B57,'Compra Ventas'!$C$2:$C$2700,CH$5)</f>
        <v>0</v>
      </c>
      <c r="CI57" s="13">
        <f>SUMIFS('Compra Ventas'!$E$2:$E$2700,'Compra Ventas'!$A$2:$A$2700,CI$4,'Compra Ventas'!$B$2:$B$2700,$B57,'Compra Ventas'!$C$2:$C$2700,CI$5)</f>
        <v>0</v>
      </c>
      <c r="CJ57" s="14">
        <f>SUMIFS('Compra Ventas'!$E$2:$E$2700,'Compra Ventas'!$A$2:$A$2700,CJ$4,'Compra Ventas'!$B$2:$B$2700,$B57,'Compra Ventas'!$C$2:$C$2700,CJ$5)</f>
        <v>0</v>
      </c>
      <c r="CK57" s="12">
        <f>SUMIFS('Compra Ventas'!$E$2:$E$2700,'Compra Ventas'!$A$2:$A$2700,CK$4,'Compra Ventas'!$B$2:$B$2700,$B57,'Compra Ventas'!$C$2:$C$2700,CK$5)</f>
        <v>0</v>
      </c>
      <c r="CL57" s="13">
        <f>SUMIFS('Compra Ventas'!$E$2:$E$2700,'Compra Ventas'!$A$2:$A$2700,CL$4,'Compra Ventas'!$B$2:$B$2700,$B57,'Compra Ventas'!$C$2:$C$2700,CL$5)</f>
        <v>0</v>
      </c>
      <c r="CM57" s="13">
        <f>SUMIFS('Compra Ventas'!$E$2:$E$2700,'Compra Ventas'!$A$2:$A$2700,CM$4,'Compra Ventas'!$B$2:$B$2700,$B57,'Compra Ventas'!$C$2:$C$2700,CM$5)</f>
        <v>0</v>
      </c>
      <c r="CN57" s="13">
        <f>SUMIFS('Compra Ventas'!$E$2:$E$2700,'Compra Ventas'!$A$2:$A$2700,CN$4,'Compra Ventas'!$B$2:$B$2700,$B57,'Compra Ventas'!$C$2:$C$2700,CN$5)</f>
        <v>0</v>
      </c>
      <c r="CO57" s="13">
        <f>SUMIFS('Compra Ventas'!$E$2:$E$2700,'Compra Ventas'!$A$2:$A$2700,CO$4,'Compra Ventas'!$B$2:$B$2700,$B57,'Compra Ventas'!$C$2:$C$2700,CO$5)</f>
        <v>0</v>
      </c>
      <c r="CP57" s="13">
        <f>SUMIFS('Compra Ventas'!$E$2:$E$2700,'Compra Ventas'!$A$2:$A$2700,CP$4,'Compra Ventas'!$B$2:$B$2700,$B57,'Compra Ventas'!$C$2:$C$2700,CP$5)</f>
        <v>0</v>
      </c>
      <c r="CQ57" s="13">
        <f>SUMIFS('Compra Ventas'!$E$2:$E$2700,'Compra Ventas'!$A$2:$A$2700,CQ$4,'Compra Ventas'!$B$2:$B$2700,$B57,'Compra Ventas'!$C$2:$C$2700,CQ$5)</f>
        <v>0</v>
      </c>
      <c r="CR57" s="13">
        <f>SUMIFS('Compra Ventas'!$E$2:$E$2700,'Compra Ventas'!$A$2:$A$2700,CR$4,'Compra Ventas'!$B$2:$B$2700,$B57,'Compra Ventas'!$C$2:$C$2700,CR$5)</f>
        <v>0</v>
      </c>
      <c r="CS57" s="13">
        <f>SUMIFS('Compra Ventas'!$E$2:$E$2700,'Compra Ventas'!$A$2:$A$2700,CS$4,'Compra Ventas'!$B$2:$B$2700,$B57,'Compra Ventas'!$C$2:$C$2700,CS$5)</f>
        <v>0</v>
      </c>
      <c r="CT57" s="13">
        <f>SUMIFS('Compra Ventas'!$E$2:$E$2700,'Compra Ventas'!$A$2:$A$2700,CT$4,'Compra Ventas'!$B$2:$B$2700,$B57,'Compra Ventas'!$C$2:$C$2700,CT$5)</f>
        <v>0</v>
      </c>
      <c r="CU57" s="13">
        <f>SUMIFS('Compra Ventas'!$E$2:$E$2700,'Compra Ventas'!$A$2:$A$2700,CU$4,'Compra Ventas'!$B$2:$B$2700,$B57,'Compra Ventas'!$C$2:$C$2700,CU$5)</f>
        <v>0</v>
      </c>
      <c r="CV57" s="14">
        <f>SUMIFS('Compra Ventas'!$E$2:$E$2700,'Compra Ventas'!$A$2:$A$2700,CV$4,'Compra Ventas'!$B$2:$B$2700,$B57,'Compra Ventas'!$C$2:$C$2700,CV$5)</f>
        <v>0</v>
      </c>
      <c r="CW57" s="12">
        <f>SUMIFS('Compra Ventas'!$E$2:$E$2700,'Compra Ventas'!$A$2:$A$2700,CW$4,'Compra Ventas'!$B$2:$B$2700,$B57,'Compra Ventas'!$C$2:$C$2700,CW$5)</f>
        <v>0</v>
      </c>
      <c r="CX57" s="13">
        <f>SUMIFS('Compra Ventas'!$E$2:$E$2700,'Compra Ventas'!$A$2:$A$2700,CX$4,'Compra Ventas'!$B$2:$B$2700,$B57,'Compra Ventas'!$C$2:$C$2700,CX$5)</f>
        <v>0</v>
      </c>
      <c r="CY57" s="13">
        <f>SUMIFS('Compra Ventas'!$E$2:$E$2700,'Compra Ventas'!$A$2:$A$2700,CY$4,'Compra Ventas'!$B$2:$B$2700,$B57,'Compra Ventas'!$C$2:$C$2700,CY$5)</f>
        <v>0</v>
      </c>
      <c r="CZ57" s="13">
        <f>SUMIFS('Compra Ventas'!$E$2:$E$2700,'Compra Ventas'!$A$2:$A$2700,CZ$4,'Compra Ventas'!$B$2:$B$2700,$B57,'Compra Ventas'!$C$2:$C$2700,CZ$5)</f>
        <v>0</v>
      </c>
      <c r="DA57" s="13">
        <f>SUMIFS('Compra Ventas'!$E$2:$E$2700,'Compra Ventas'!$A$2:$A$2700,DA$4,'Compra Ventas'!$B$2:$B$2700,$B57,'Compra Ventas'!$C$2:$C$2700,DA$5)</f>
        <v>0</v>
      </c>
      <c r="DB57" s="13">
        <f>SUMIFS('Compra Ventas'!$E$2:$E$2700,'Compra Ventas'!$A$2:$A$2700,DB$4,'Compra Ventas'!$B$2:$B$2700,$B57,'Compra Ventas'!$C$2:$C$2700,DB$5)</f>
        <v>0</v>
      </c>
      <c r="DC57" s="13">
        <f>SUMIFS('Compra Ventas'!$E$2:$E$2700,'Compra Ventas'!$A$2:$A$2700,DC$4,'Compra Ventas'!$B$2:$B$2700,$B57,'Compra Ventas'!$C$2:$C$2700,DC$5)</f>
        <v>0</v>
      </c>
      <c r="DD57" s="13">
        <f>SUMIFS('Compra Ventas'!$E$2:$E$2700,'Compra Ventas'!$A$2:$A$2700,DD$4,'Compra Ventas'!$B$2:$B$2700,$B57,'Compra Ventas'!$C$2:$C$2700,DD$5)</f>
        <v>0</v>
      </c>
      <c r="DE57" s="13">
        <f>SUMIFS('Compra Ventas'!$E$2:$E$2700,'Compra Ventas'!$A$2:$A$2700,DE$4,'Compra Ventas'!$B$2:$B$2700,$B57,'Compra Ventas'!$C$2:$C$2700,DE$5)</f>
        <v>0</v>
      </c>
      <c r="DF57" s="13">
        <f>SUMIFS('Compra Ventas'!$E$2:$E$2700,'Compra Ventas'!$A$2:$A$2700,DF$4,'Compra Ventas'!$B$2:$B$2700,$B57,'Compra Ventas'!$C$2:$C$2700,DF$5)</f>
        <v>0</v>
      </c>
      <c r="DG57" s="13">
        <f>SUMIFS('Compra Ventas'!$E$2:$E$2700,'Compra Ventas'!$A$2:$A$2700,DG$4,'Compra Ventas'!$B$2:$B$2700,$B57,'Compra Ventas'!$C$2:$C$2700,DG$5)</f>
        <v>0</v>
      </c>
      <c r="DH57" s="14">
        <f>SUMIFS('Compra Ventas'!$E$2:$E$2700,'Compra Ventas'!$A$2:$A$2700,DH$4,'Compra Ventas'!$B$2:$B$2700,$B57,'Compra Ventas'!$C$2:$C$2700,DH$5)</f>
        <v>0</v>
      </c>
      <c r="DI57" s="84"/>
      <c r="DJ57" s="98">
        <f>SUMIFS('Ajuste Ciclado'!D$5:D$47,'Ajuste Ciclado'!$C$5:$C$47,Balance!DJ$4,'Ajuste Ciclado'!$B$5:$B$47,Balance!$B57)</f>
        <v>0</v>
      </c>
      <c r="DK57" s="99">
        <f>SUMIFS('Ajuste Ciclado'!E$5:E$47,'Ajuste Ciclado'!$C$5:$C$47,Balance!DK$4,'Ajuste Ciclado'!$B$5:$B$47,Balance!$B57)</f>
        <v>0</v>
      </c>
      <c r="DL57" s="99">
        <f>SUMIFS('Ajuste Ciclado'!F$5:F$47,'Ajuste Ciclado'!$C$5:$C$47,Balance!DL$4,'Ajuste Ciclado'!$B$5:$B$47,Balance!$B57)</f>
        <v>0</v>
      </c>
      <c r="DM57" s="99">
        <f>SUMIFS('Ajuste Ciclado'!G$5:G$47,'Ajuste Ciclado'!$C$5:$C$47,Balance!DM$4,'Ajuste Ciclado'!$B$5:$B$47,Balance!$B57)</f>
        <v>0</v>
      </c>
      <c r="DN57" s="99">
        <f>SUMIFS('Ajuste Ciclado'!H$5:H$47,'Ajuste Ciclado'!$C$5:$C$47,Balance!DN$4,'Ajuste Ciclado'!$B$5:$B$47,Balance!$B57)</f>
        <v>0</v>
      </c>
      <c r="DO57" s="99">
        <f>SUMIFS('Ajuste Ciclado'!I$5:I$47,'Ajuste Ciclado'!$C$5:$C$47,Balance!DO$4,'Ajuste Ciclado'!$B$5:$B$47,Balance!$B57)</f>
        <v>0</v>
      </c>
      <c r="DP57" s="99">
        <f>SUMIFS('Ajuste Ciclado'!J$5:J$47,'Ajuste Ciclado'!$C$5:$C$47,Balance!DP$4,'Ajuste Ciclado'!$B$5:$B$47,Balance!$B57)</f>
        <v>0</v>
      </c>
      <c r="DQ57" s="99">
        <f>SUMIFS('Ajuste Ciclado'!K$5:K$47,'Ajuste Ciclado'!$C$5:$C$47,Balance!DQ$4,'Ajuste Ciclado'!$B$5:$B$47,Balance!$B57)</f>
        <v>0</v>
      </c>
      <c r="DR57" s="99">
        <f>SUMIFS('Ajuste Ciclado'!L$5:L$47,'Ajuste Ciclado'!$C$5:$C$47,Balance!DR$4,'Ajuste Ciclado'!$B$5:$B$47,Balance!$B57)</f>
        <v>0</v>
      </c>
      <c r="DS57" s="99">
        <f>SUMIFS('Ajuste Ciclado'!M$5:M$47,'Ajuste Ciclado'!$C$5:$C$47,Balance!DS$4,'Ajuste Ciclado'!$B$5:$B$47,Balance!$B57)</f>
        <v>0</v>
      </c>
      <c r="DT57" s="99">
        <f>SUMIFS('Ajuste Ciclado'!N$5:N$47,'Ajuste Ciclado'!$C$5:$C$47,Balance!DT$4,'Ajuste Ciclado'!$B$5:$B$47,Balance!$B57)</f>
        <v>0</v>
      </c>
      <c r="DU57" s="100">
        <f>SUMIFS('Ajuste Ciclado'!O$5:O$47,'Ajuste Ciclado'!$C$5:$C$47,Balance!DU$4,'Ajuste Ciclado'!$B$5:$B$47,Balance!$B57)</f>
        <v>0</v>
      </c>
      <c r="DV57" s="98">
        <f>SUMIFS('Ajuste Ciclado'!D$5:D$47,'Ajuste Ciclado'!$C$5:$C$47,Balance!DV$4,'Ajuste Ciclado'!$B$5:$B$47,Balance!$B57)</f>
        <v>0</v>
      </c>
      <c r="DW57" s="99">
        <f>SUMIFS('Ajuste Ciclado'!E$5:E$47,'Ajuste Ciclado'!$C$5:$C$47,Balance!DW$4,'Ajuste Ciclado'!$B$5:$B$47,Balance!$B57)</f>
        <v>0</v>
      </c>
      <c r="DX57" s="99">
        <f>SUMIFS('Ajuste Ciclado'!F$5:F$47,'Ajuste Ciclado'!$C$5:$C$47,Balance!DX$4,'Ajuste Ciclado'!$B$5:$B$47,Balance!$B57)</f>
        <v>0</v>
      </c>
      <c r="DY57" s="99">
        <f>SUMIFS('Ajuste Ciclado'!G$5:G$47,'Ajuste Ciclado'!$C$5:$C$47,Balance!DY$4,'Ajuste Ciclado'!$B$5:$B$47,Balance!$B57)</f>
        <v>0</v>
      </c>
      <c r="DZ57" s="99">
        <f>SUMIFS('Ajuste Ciclado'!H$5:H$47,'Ajuste Ciclado'!$C$5:$C$47,Balance!DZ$4,'Ajuste Ciclado'!$B$5:$B$47,Balance!$B57)</f>
        <v>0</v>
      </c>
      <c r="EA57" s="99">
        <f>SUMIFS('Ajuste Ciclado'!I$5:I$47,'Ajuste Ciclado'!$C$5:$C$47,Balance!EA$4,'Ajuste Ciclado'!$B$5:$B$47,Balance!$B57)</f>
        <v>0</v>
      </c>
      <c r="EB57" s="99">
        <f>SUMIFS('Ajuste Ciclado'!J$5:J$47,'Ajuste Ciclado'!$C$5:$C$47,Balance!EB$4,'Ajuste Ciclado'!$B$5:$B$47,Balance!$B57)</f>
        <v>0</v>
      </c>
      <c r="EC57" s="99">
        <f>SUMIFS('Ajuste Ciclado'!K$5:K$47,'Ajuste Ciclado'!$C$5:$C$47,Balance!EC$4,'Ajuste Ciclado'!$B$5:$B$47,Balance!$B57)</f>
        <v>0</v>
      </c>
      <c r="ED57" s="99">
        <f>SUMIFS('Ajuste Ciclado'!L$5:L$47,'Ajuste Ciclado'!$C$5:$C$47,Balance!ED$4,'Ajuste Ciclado'!$B$5:$B$47,Balance!$B57)</f>
        <v>0</v>
      </c>
      <c r="EE57" s="99">
        <f>SUMIFS('Ajuste Ciclado'!M$5:M$47,'Ajuste Ciclado'!$C$5:$C$47,Balance!EE$4,'Ajuste Ciclado'!$B$5:$B$47,Balance!$B57)</f>
        <v>0</v>
      </c>
      <c r="EF57" s="99">
        <f>SUMIFS('Ajuste Ciclado'!N$5:N$47,'Ajuste Ciclado'!$C$5:$C$47,Balance!EF$4,'Ajuste Ciclado'!$B$5:$B$47,Balance!$B57)</f>
        <v>0</v>
      </c>
      <c r="EG57" s="100">
        <f>SUMIFS('Ajuste Ciclado'!O$5:O$47,'Ajuste Ciclado'!$C$5:$C$47,Balance!EG$4,'Ajuste Ciclado'!$B$5:$B$47,Balance!$B57)</f>
        <v>0</v>
      </c>
      <c r="EH57" s="98">
        <f>SUMIFS('Ajuste Ciclado'!D$5:D$47,'Ajuste Ciclado'!$C$5:$C$47,Balance!EH$4,'Ajuste Ciclado'!$B$5:$B$47,Balance!$B57)</f>
        <v>0</v>
      </c>
      <c r="EI57" s="99">
        <f>SUMIFS('Ajuste Ciclado'!E$5:E$47,'Ajuste Ciclado'!$C$5:$C$47,Balance!EI$4,'Ajuste Ciclado'!$B$5:$B$47,Balance!$B57)</f>
        <v>0</v>
      </c>
      <c r="EJ57" s="99">
        <f>SUMIFS('Ajuste Ciclado'!F$5:F$47,'Ajuste Ciclado'!$C$5:$C$47,Balance!EJ$4,'Ajuste Ciclado'!$B$5:$B$47,Balance!$B57)</f>
        <v>0</v>
      </c>
      <c r="EK57" s="99">
        <f>SUMIFS('Ajuste Ciclado'!G$5:G$47,'Ajuste Ciclado'!$C$5:$C$47,Balance!EK$4,'Ajuste Ciclado'!$B$5:$B$47,Balance!$B57)</f>
        <v>0</v>
      </c>
      <c r="EL57" s="99">
        <f>SUMIFS('Ajuste Ciclado'!H$5:H$47,'Ajuste Ciclado'!$C$5:$C$47,Balance!EL$4,'Ajuste Ciclado'!$B$5:$B$47,Balance!$B57)</f>
        <v>0</v>
      </c>
      <c r="EM57" s="99">
        <f>SUMIFS('Ajuste Ciclado'!I$5:I$47,'Ajuste Ciclado'!$C$5:$C$47,Balance!EM$4,'Ajuste Ciclado'!$B$5:$B$47,Balance!$B57)</f>
        <v>0</v>
      </c>
      <c r="EN57" s="99">
        <f>SUMIFS('Ajuste Ciclado'!J$5:J$47,'Ajuste Ciclado'!$C$5:$C$47,Balance!EN$4,'Ajuste Ciclado'!$B$5:$B$47,Balance!$B57)</f>
        <v>0</v>
      </c>
      <c r="EO57" s="99">
        <f>SUMIFS('Ajuste Ciclado'!K$5:K$47,'Ajuste Ciclado'!$C$5:$C$47,Balance!EO$4,'Ajuste Ciclado'!$B$5:$B$47,Balance!$B57)</f>
        <v>0</v>
      </c>
      <c r="EP57" s="99">
        <f>SUMIFS('Ajuste Ciclado'!L$5:L$47,'Ajuste Ciclado'!$C$5:$C$47,Balance!EP$4,'Ajuste Ciclado'!$B$5:$B$47,Balance!$B57)</f>
        <v>0</v>
      </c>
      <c r="EQ57" s="99">
        <f>SUMIFS('Ajuste Ciclado'!M$5:M$47,'Ajuste Ciclado'!$C$5:$C$47,Balance!EQ$4,'Ajuste Ciclado'!$B$5:$B$47,Balance!$B57)</f>
        <v>0</v>
      </c>
      <c r="ER57" s="99">
        <f>SUMIFS('Ajuste Ciclado'!N$5:N$47,'Ajuste Ciclado'!$C$5:$C$47,Balance!ER$4,'Ajuste Ciclado'!$B$5:$B$47,Balance!$B57)</f>
        <v>0</v>
      </c>
      <c r="ES57" s="100">
        <f>SUMIFS('Ajuste Ciclado'!O$5:O$47,'Ajuste Ciclado'!$C$5:$C$47,Balance!ES$4,'Ajuste Ciclado'!$B$5:$B$47,Balance!$B57)</f>
        <v>0</v>
      </c>
      <c r="ET57" s="84"/>
      <c r="EU57" s="12">
        <f t="shared" si="129"/>
        <v>268598.02522377629</v>
      </c>
      <c r="EV57" s="13">
        <f t="shared" si="93"/>
        <v>241594.9856516787</v>
      </c>
      <c r="EW57" s="13">
        <f t="shared" si="94"/>
        <v>238807.6122465893</v>
      </c>
      <c r="EX57" s="13">
        <f t="shared" si="95"/>
        <v>159834.47657147449</v>
      </c>
      <c r="EY57" s="13">
        <f t="shared" si="96"/>
        <v>106928.7727939297</v>
      </c>
      <c r="EZ57" s="13">
        <f t="shared" si="97"/>
        <v>83414.147851439528</v>
      </c>
      <c r="FA57" s="13">
        <f t="shared" si="98"/>
        <v>99109.267251916768</v>
      </c>
      <c r="FB57" s="13">
        <f t="shared" si="99"/>
        <v>124491.1590699623</v>
      </c>
      <c r="FC57" s="13">
        <f t="shared" si="100"/>
        <v>120954.8512976207</v>
      </c>
      <c r="FD57" s="13">
        <f t="shared" si="101"/>
        <v>29344.269832208669</v>
      </c>
      <c r="FE57" s="13">
        <f t="shared" si="102"/>
        <v>18621.323140601231</v>
      </c>
      <c r="FF57" s="14">
        <f t="shared" si="103"/>
        <v>31206.088134709909</v>
      </c>
      <c r="FG57" s="12">
        <f t="shared" si="104"/>
        <v>269132.75728232251</v>
      </c>
      <c r="FH57" s="13">
        <f t="shared" si="105"/>
        <v>243116.1276109051</v>
      </c>
      <c r="FI57" s="13">
        <f t="shared" si="106"/>
        <v>241099.63383616289</v>
      </c>
      <c r="FJ57" s="13">
        <f t="shared" si="107"/>
        <v>169435.67893114351</v>
      </c>
      <c r="FK57" s="13">
        <f t="shared" si="108"/>
        <v>104968.5664337162</v>
      </c>
      <c r="FL57" s="13">
        <f t="shared" si="109"/>
        <v>84274.01175486602</v>
      </c>
      <c r="FM57" s="13">
        <f t="shared" si="110"/>
        <v>104590.1209311696</v>
      </c>
      <c r="FN57" s="13">
        <f t="shared" si="111"/>
        <v>125361.1235633391</v>
      </c>
      <c r="FO57" s="13">
        <f t="shared" si="112"/>
        <v>123351.7838642398</v>
      </c>
      <c r="FP57" s="13">
        <f t="shared" si="113"/>
        <v>43632.701117278739</v>
      </c>
      <c r="FQ57" s="13">
        <f t="shared" si="114"/>
        <v>74414.090740296655</v>
      </c>
      <c r="FR57" s="14">
        <f t="shared" si="115"/>
        <v>100892.41588831801</v>
      </c>
      <c r="FS57" s="12">
        <f t="shared" si="116"/>
        <v>269224.12596245081</v>
      </c>
      <c r="FT57" s="13">
        <f t="shared" si="117"/>
        <v>243217.3620314853</v>
      </c>
      <c r="FU57" s="13">
        <f t="shared" si="118"/>
        <v>240250.49426428069</v>
      </c>
      <c r="FV57" s="13">
        <f t="shared" si="119"/>
        <v>168101.57688787591</v>
      </c>
      <c r="FW57" s="13">
        <f t="shared" si="120"/>
        <v>108715.05517428269</v>
      </c>
      <c r="FX57" s="13">
        <f t="shared" si="121"/>
        <v>89997.412432920712</v>
      </c>
      <c r="FY57" s="13">
        <f t="shared" si="122"/>
        <v>113648.1668609163</v>
      </c>
      <c r="FZ57" s="13">
        <f t="shared" si="123"/>
        <v>138591.93170741579</v>
      </c>
      <c r="GA57" s="13">
        <f t="shared" si="124"/>
        <v>133896.17021764189</v>
      </c>
      <c r="GB57" s="13">
        <f t="shared" si="125"/>
        <v>94518.415786289814</v>
      </c>
      <c r="GC57" s="13">
        <f t="shared" si="126"/>
        <v>143744.67764822961</v>
      </c>
      <c r="GD57" s="14">
        <f t="shared" si="127"/>
        <v>156804.8085984003</v>
      </c>
      <c r="GE57" s="84"/>
      <c r="GF57" s="12">
        <f t="shared" si="130"/>
        <v>1522904.9790659074</v>
      </c>
      <c r="GG57" s="13">
        <f t="shared" si="130"/>
        <v>1684269.0119537583</v>
      </c>
      <c r="GH57" s="14">
        <f t="shared" si="130"/>
        <v>1900710.1975721896</v>
      </c>
      <c r="GI57" s="6">
        <f t="shared" si="131"/>
        <v>1</v>
      </c>
      <c r="GJ57" s="12">
        <f t="shared" si="132"/>
        <v>0</v>
      </c>
      <c r="GK57" s="13">
        <f t="shared" si="133"/>
        <v>0</v>
      </c>
      <c r="GL57" s="14">
        <f t="shared" si="134"/>
        <v>0</v>
      </c>
      <c r="GM57" s="84"/>
      <c r="GN57" s="66">
        <f t="shared" si="135"/>
        <v>0</v>
      </c>
      <c r="GO57" s="84"/>
      <c r="GP57" s="63" t="str" cm="1">
        <f t="array" ref="GP57">INDEX($GF$4:$GH$4,1,GI57)</f>
        <v>Sample 1</v>
      </c>
      <c r="GQ57" s="12">
        <f t="shared" si="142"/>
        <v>18621.323140601231</v>
      </c>
      <c r="GR57" s="13">
        <f t="shared" si="142"/>
        <v>29344.269832208669</v>
      </c>
      <c r="GS57" s="14">
        <f t="shared" si="142"/>
        <v>31206.088134709909</v>
      </c>
      <c r="GT57" s="12">
        <f t="shared" si="143"/>
        <v>43632.701117278739</v>
      </c>
      <c r="GU57" s="13">
        <f t="shared" si="143"/>
        <v>74414.090740296655</v>
      </c>
      <c r="GV57" s="14">
        <f t="shared" si="143"/>
        <v>84274.01175486602</v>
      </c>
      <c r="GW57" s="12">
        <f t="shared" si="144"/>
        <v>89997.412432920712</v>
      </c>
      <c r="GX57" s="13">
        <f t="shared" si="144"/>
        <v>94518.415786289814</v>
      </c>
      <c r="GY57" s="14">
        <f t="shared" si="144"/>
        <v>108715.05517428269</v>
      </c>
      <c r="GZ57" s="84" t="str">
        <f t="shared" si="128"/>
        <v>Sample 1</v>
      </c>
      <c r="HA57" s="12">
        <f t="shared" si="139"/>
        <v>0</v>
      </c>
      <c r="HB57" s="13">
        <f t="shared" si="139"/>
        <v>0</v>
      </c>
      <c r="HC57" s="14">
        <f t="shared" si="139"/>
        <v>0</v>
      </c>
      <c r="HD57" s="6">
        <f t="shared" si="140"/>
        <v>0</v>
      </c>
      <c r="HE57" s="84" t="str">
        <f t="shared" si="141"/>
        <v>Ok</v>
      </c>
    </row>
    <row r="58" spans="2:213" hidden="1" x14ac:dyDescent="0.3">
      <c r="B58" s="84" t="s">
        <v>364</v>
      </c>
      <c r="C58" s="12">
        <f>SUMIFS(Inyecciones!$E$2:$E$14185,Inyecciones!$A$2:$A$14185,Balance!C$4,Inyecciones!$B$2:$B$14185,Balance!$B58,Inyecciones!$C$2:$C$14185,Balance!C$5)</f>
        <v>47332.990981860799</v>
      </c>
      <c r="D58" s="13">
        <f>SUMIFS(Inyecciones!$E$2:$E$14185,Inyecciones!$A$2:$A$14185,Balance!D$4,Inyecciones!$B$2:$B$14185,Balance!$B58,Inyecciones!$C$2:$C$14185,Balance!D$5)</f>
        <v>26643.403145705321</v>
      </c>
      <c r="E58" s="13">
        <f>SUMIFS(Inyecciones!$E$2:$E$14185,Inyecciones!$A$2:$A$14185,Balance!E$4,Inyecciones!$B$2:$B$14185,Balance!$B58,Inyecciones!$C$2:$C$14185,Balance!E$5)</f>
        <v>31133.49199593567</v>
      </c>
      <c r="F58" s="13">
        <f>SUMIFS(Inyecciones!$E$2:$E$14185,Inyecciones!$A$2:$A$14185,Balance!F$4,Inyecciones!$B$2:$B$14185,Balance!$B58,Inyecciones!$C$2:$C$14185,Balance!F$5)</f>
        <v>28462.90952987763</v>
      </c>
      <c r="G58" s="13">
        <f>SUMIFS(Inyecciones!$E$2:$E$14185,Inyecciones!$A$2:$A$14185,Balance!G$4,Inyecciones!$B$2:$B$14185,Balance!$B58,Inyecciones!$C$2:$C$14185,Balance!G$5)</f>
        <v>28170.293065090191</v>
      </c>
      <c r="H58" s="13">
        <f>SUMIFS(Inyecciones!$E$2:$E$14185,Inyecciones!$A$2:$A$14185,Balance!H$4,Inyecciones!$B$2:$B$14185,Balance!$B58,Inyecciones!$C$2:$C$14185,Balance!H$5)</f>
        <v>7968.636810340071</v>
      </c>
      <c r="I58" s="13">
        <f>SUMIFS(Inyecciones!$E$2:$E$14185,Inyecciones!$A$2:$A$14185,Balance!I$4,Inyecciones!$B$2:$B$14185,Balance!$B58,Inyecciones!$C$2:$C$14185,Balance!I$5)</f>
        <v>23455.53046854791</v>
      </c>
      <c r="J58" s="13">
        <f>SUMIFS(Inyecciones!$E$2:$E$14185,Inyecciones!$A$2:$A$14185,Balance!J$4,Inyecciones!$B$2:$B$14185,Balance!$B58,Inyecciones!$C$2:$C$14185,Balance!J$5)</f>
        <v>24771.72505730694</v>
      </c>
      <c r="K58" s="13">
        <f>SUMIFS(Inyecciones!$E$2:$E$14185,Inyecciones!$A$2:$A$14185,Balance!K$4,Inyecciones!$B$2:$B$14185,Balance!$B58,Inyecciones!$C$2:$C$14185,Balance!K$5)</f>
        <v>20838.788397038181</v>
      </c>
      <c r="L58" s="13">
        <f>SUMIFS(Inyecciones!$E$2:$E$14185,Inyecciones!$A$2:$A$14185,Balance!L$4,Inyecciones!$B$2:$B$14185,Balance!$B58,Inyecciones!$C$2:$C$14185,Balance!L$5)</f>
        <v>8519.8126198426726</v>
      </c>
      <c r="M58" s="13">
        <f>SUMIFS(Inyecciones!$E$2:$E$14185,Inyecciones!$A$2:$A$14185,Balance!M$4,Inyecciones!$B$2:$B$14185,Balance!$B58,Inyecciones!$C$2:$C$14185,Balance!M$5)</f>
        <v>3512.8677897595112</v>
      </c>
      <c r="N58" s="14">
        <f>SUMIFS(Inyecciones!$E$2:$E$14185,Inyecciones!$A$2:$A$14185,Balance!N$4,Inyecciones!$B$2:$B$14185,Balance!$B58,Inyecciones!$C$2:$C$14185,Balance!N$5)</f>
        <v>2017.6925374788259</v>
      </c>
      <c r="O58" s="12">
        <f>SUMIFS(Inyecciones!$E$2:$E$14185,Inyecciones!$A$2:$A$14185,Balance!O$4,Inyecciones!$B$2:$B$14185,Balance!$B58,Inyecciones!$C$2:$C$14185,Balance!O$5)</f>
        <v>47402.35932331434</v>
      </c>
      <c r="P58" s="13">
        <f>SUMIFS(Inyecciones!$E$2:$E$14185,Inyecciones!$A$2:$A$14185,Balance!P$4,Inyecciones!$B$2:$B$14185,Balance!$B58,Inyecciones!$C$2:$C$14185,Balance!P$5)</f>
        <v>26955.47606563619</v>
      </c>
      <c r="Q58" s="13">
        <f>SUMIFS(Inyecciones!$E$2:$E$14185,Inyecciones!$A$2:$A$14185,Balance!Q$4,Inyecciones!$B$2:$B$14185,Balance!$B58,Inyecciones!$C$2:$C$14185,Balance!Q$5)</f>
        <v>31451.04034599357</v>
      </c>
      <c r="R58" s="13">
        <f>SUMIFS(Inyecciones!$E$2:$E$14185,Inyecciones!$A$2:$A$14185,Balance!R$4,Inyecciones!$B$2:$B$14185,Balance!$B58,Inyecciones!$C$2:$C$14185,Balance!R$5)</f>
        <v>30045.166475781811</v>
      </c>
      <c r="S58" s="13">
        <f>SUMIFS(Inyecciones!$E$2:$E$14185,Inyecciones!$A$2:$A$14185,Balance!S$4,Inyecciones!$B$2:$B$14185,Balance!$B58,Inyecciones!$C$2:$C$14185,Balance!S$5)</f>
        <v>27770.3853197311</v>
      </c>
      <c r="T58" s="13">
        <f>SUMIFS(Inyecciones!$E$2:$E$14185,Inyecciones!$A$2:$A$14185,Balance!T$4,Inyecciones!$B$2:$B$14185,Balance!$B58,Inyecciones!$C$2:$C$14185,Balance!T$5)</f>
        <v>7863.8933292652291</v>
      </c>
      <c r="U58" s="13">
        <f>SUMIFS(Inyecciones!$E$2:$E$14185,Inyecciones!$A$2:$A$14185,Balance!U$4,Inyecciones!$B$2:$B$14185,Balance!$B58,Inyecciones!$C$2:$C$14185,Balance!U$5)</f>
        <v>25609.221688459322</v>
      </c>
      <c r="V58" s="13">
        <f>SUMIFS(Inyecciones!$E$2:$E$14185,Inyecciones!$A$2:$A$14185,Balance!V$4,Inyecciones!$B$2:$B$14185,Balance!$B58,Inyecciones!$C$2:$C$14185,Balance!V$5)</f>
        <v>25170.42996499181</v>
      </c>
      <c r="W58" s="13">
        <f>SUMIFS(Inyecciones!$E$2:$E$14185,Inyecciones!$A$2:$A$14185,Balance!W$4,Inyecciones!$B$2:$B$14185,Balance!$B58,Inyecciones!$C$2:$C$14185,Balance!W$5)</f>
        <v>21445.865923236332</v>
      </c>
      <c r="X58" s="13">
        <f>SUMIFS(Inyecciones!$E$2:$E$14185,Inyecciones!$A$2:$A$14185,Balance!X$4,Inyecciones!$B$2:$B$14185,Balance!$B58,Inyecciones!$C$2:$C$14185,Balance!X$5)</f>
        <v>10845.909053069299</v>
      </c>
      <c r="Y58" s="13">
        <f>SUMIFS(Inyecciones!$E$2:$E$14185,Inyecciones!$A$2:$A$14185,Balance!Y$4,Inyecciones!$B$2:$B$14185,Balance!$B58,Inyecciones!$C$2:$C$14185,Balance!Y$5)</f>
        <v>9689.0915007710755</v>
      </c>
      <c r="Z58" s="14">
        <f>SUMIFS(Inyecciones!$E$2:$E$14185,Inyecciones!$A$2:$A$14185,Balance!Z$4,Inyecciones!$B$2:$B$14185,Balance!$B58,Inyecciones!$C$2:$C$14185,Balance!Z$5)</f>
        <v>11684.30089242573</v>
      </c>
      <c r="AA58" s="12">
        <f>SUMIFS(Inyecciones!$E$2:$E$14185,Inyecciones!$A$2:$A$14185,Balance!AA$4,Inyecciones!$B$2:$B$14185,Balance!$B58,Inyecciones!$C$2:$C$14185,Balance!AA$5)</f>
        <v>47414.529124169982</v>
      </c>
      <c r="AB58" s="13">
        <f>SUMIFS(Inyecciones!$E$2:$E$14185,Inyecciones!$A$2:$A$14185,Balance!AB$4,Inyecciones!$B$2:$B$14185,Balance!$B58,Inyecciones!$C$2:$C$14185,Balance!AB$5)</f>
        <v>26967.57786139458</v>
      </c>
      <c r="AC58" s="13">
        <f>SUMIFS(Inyecciones!$E$2:$E$14185,Inyecciones!$A$2:$A$14185,Balance!AC$4,Inyecciones!$B$2:$B$14185,Balance!$B58,Inyecciones!$C$2:$C$14185,Balance!AC$5)</f>
        <v>31348.552154851201</v>
      </c>
      <c r="AD58" s="13">
        <f>SUMIFS(Inyecciones!$E$2:$E$14185,Inyecciones!$A$2:$A$14185,Balance!AD$4,Inyecciones!$B$2:$B$14185,Balance!$B58,Inyecciones!$C$2:$C$14185,Balance!AD$5)</f>
        <v>29715.79712173358</v>
      </c>
      <c r="AE58" s="13">
        <f>SUMIFS(Inyecciones!$E$2:$E$14185,Inyecciones!$A$2:$A$14185,Balance!AE$4,Inyecciones!$B$2:$B$14185,Balance!$B58,Inyecciones!$C$2:$C$14185,Balance!AE$5)</f>
        <v>28926.93903414431</v>
      </c>
      <c r="AF58" s="13">
        <f>SUMIFS(Inyecciones!$E$2:$E$14185,Inyecciones!$A$2:$A$14185,Balance!AF$4,Inyecciones!$B$2:$B$14185,Balance!$B58,Inyecciones!$C$2:$C$14185,Balance!AF$5)</f>
        <v>8969.5173506123156</v>
      </c>
      <c r="AG58" s="13">
        <f>SUMIFS(Inyecciones!$E$2:$E$14185,Inyecciones!$A$2:$A$14185,Balance!AG$4,Inyecciones!$B$2:$B$14185,Balance!$B58,Inyecciones!$C$2:$C$14185,Balance!AG$5)</f>
        <v>28410.739567670342</v>
      </c>
      <c r="AH58" s="13">
        <f>SUMIFS(Inyecciones!$E$2:$E$14185,Inyecciones!$A$2:$A$14185,Balance!AH$4,Inyecciones!$B$2:$B$14185,Balance!$B58,Inyecciones!$C$2:$C$14185,Balance!AH$5)</f>
        <v>28044.370877593581</v>
      </c>
      <c r="AI58" s="13">
        <f>SUMIFS(Inyecciones!$E$2:$E$14185,Inyecciones!$A$2:$A$14185,Balance!AI$4,Inyecciones!$B$2:$B$14185,Balance!$B58,Inyecciones!$C$2:$C$14185,Balance!AI$5)</f>
        <v>23309.182470456712</v>
      </c>
      <c r="AJ58" s="13">
        <f>SUMIFS(Inyecciones!$E$2:$E$14185,Inyecciones!$A$2:$A$14185,Balance!AJ$4,Inyecciones!$B$2:$B$14185,Balance!$B58,Inyecciones!$C$2:$C$14185,Balance!AJ$5)</f>
        <v>17742.528673450492</v>
      </c>
      <c r="AK58" s="13">
        <f>SUMIFS(Inyecciones!$E$2:$E$14185,Inyecciones!$A$2:$A$14185,Balance!AK$4,Inyecciones!$B$2:$B$14185,Balance!$B58,Inyecciones!$C$2:$C$14185,Balance!AK$5)</f>
        <v>15503.52437240886</v>
      </c>
      <c r="AL58" s="14">
        <f>SUMIFS(Inyecciones!$E$2:$E$14185,Inyecciones!$A$2:$A$14185,Balance!AL$4,Inyecciones!$B$2:$B$14185,Balance!$B58,Inyecciones!$C$2:$C$14185,Balance!AL$5)</f>
        <v>16825.099781511752</v>
      </c>
      <c r="AM58" s="13"/>
      <c r="AN58" s="12">
        <f>SUMIFS('Retiro Mensual'!$E$2:$E$2629,'Retiro Mensual'!$A$2:$A$2629,AN$4,'Retiro Mensual'!$B$2:$B$2629,$B58,'Retiro Mensual'!$C$2:$C$2629,AN$5)</f>
        <v>0</v>
      </c>
      <c r="AO58" s="13">
        <f>SUMIFS('Retiro Mensual'!$E$2:$E$2629,'Retiro Mensual'!$A$2:$A$2629,AO$4,'Retiro Mensual'!$B$2:$B$2629,$B58,'Retiro Mensual'!$C$2:$C$2629,AO$5)</f>
        <v>0</v>
      </c>
      <c r="AP58" s="13">
        <f>SUMIFS('Retiro Mensual'!$E$2:$E$2629,'Retiro Mensual'!$A$2:$A$2629,AP$4,'Retiro Mensual'!$B$2:$B$2629,$B58,'Retiro Mensual'!$C$2:$C$2629,AP$5)</f>
        <v>0</v>
      </c>
      <c r="AQ58" s="13">
        <f>SUMIFS('Retiro Mensual'!$E$2:$E$2629,'Retiro Mensual'!$A$2:$A$2629,AQ$4,'Retiro Mensual'!$B$2:$B$2629,$B58,'Retiro Mensual'!$C$2:$C$2629,AQ$5)</f>
        <v>0</v>
      </c>
      <c r="AR58" s="13">
        <f>SUMIFS('Retiro Mensual'!$E$2:$E$2629,'Retiro Mensual'!$A$2:$A$2629,AR$4,'Retiro Mensual'!$B$2:$B$2629,$B58,'Retiro Mensual'!$C$2:$C$2629,AR$5)</f>
        <v>0</v>
      </c>
      <c r="AS58" s="13">
        <f>SUMIFS('Retiro Mensual'!$E$2:$E$2629,'Retiro Mensual'!$A$2:$A$2629,AS$4,'Retiro Mensual'!$B$2:$B$2629,$B58,'Retiro Mensual'!$C$2:$C$2629,AS$5)</f>
        <v>0</v>
      </c>
      <c r="AT58" s="13">
        <f>SUMIFS('Retiro Mensual'!$E$2:$E$2629,'Retiro Mensual'!$A$2:$A$2629,AT$4,'Retiro Mensual'!$B$2:$B$2629,$B58,'Retiro Mensual'!$C$2:$C$2629,AT$5)</f>
        <v>0</v>
      </c>
      <c r="AU58" s="13">
        <f>SUMIFS('Retiro Mensual'!$E$2:$E$2629,'Retiro Mensual'!$A$2:$A$2629,AU$4,'Retiro Mensual'!$B$2:$B$2629,$B58,'Retiro Mensual'!$C$2:$C$2629,AU$5)</f>
        <v>0</v>
      </c>
      <c r="AV58" s="13">
        <f>SUMIFS('Retiro Mensual'!$E$2:$E$2629,'Retiro Mensual'!$A$2:$A$2629,AV$4,'Retiro Mensual'!$B$2:$B$2629,$B58,'Retiro Mensual'!$C$2:$C$2629,AV$5)</f>
        <v>0</v>
      </c>
      <c r="AW58" s="13">
        <f>SUMIFS('Retiro Mensual'!$E$2:$E$2629,'Retiro Mensual'!$A$2:$A$2629,AW$4,'Retiro Mensual'!$B$2:$B$2629,$B58,'Retiro Mensual'!$C$2:$C$2629,AW$5)</f>
        <v>0</v>
      </c>
      <c r="AX58" s="13">
        <f>SUMIFS('Retiro Mensual'!$E$2:$E$2629,'Retiro Mensual'!$A$2:$A$2629,AX$4,'Retiro Mensual'!$B$2:$B$2629,$B58,'Retiro Mensual'!$C$2:$C$2629,AX$5)</f>
        <v>0</v>
      </c>
      <c r="AY58" s="14">
        <f>SUMIFS('Retiro Mensual'!$E$2:$E$2629,'Retiro Mensual'!$A$2:$A$2629,AY$4,'Retiro Mensual'!$B$2:$B$2629,$B58,'Retiro Mensual'!$C$2:$C$2629,AY$5)</f>
        <v>0</v>
      </c>
      <c r="AZ58" s="12">
        <f>SUMIFS('Retiro Mensual'!$E$2:$E$2629,'Retiro Mensual'!$A$2:$A$2629,AZ$4,'Retiro Mensual'!$B$2:$B$2629,$B58,'Retiro Mensual'!$C$2:$C$2629,AZ$5)</f>
        <v>0</v>
      </c>
      <c r="BA58" s="13">
        <f>SUMIFS('Retiro Mensual'!$E$2:$E$2629,'Retiro Mensual'!$A$2:$A$2629,BA$4,'Retiro Mensual'!$B$2:$B$2629,$B58,'Retiro Mensual'!$C$2:$C$2629,BA$5)</f>
        <v>0</v>
      </c>
      <c r="BB58" s="13">
        <f>SUMIFS('Retiro Mensual'!$E$2:$E$2629,'Retiro Mensual'!$A$2:$A$2629,BB$4,'Retiro Mensual'!$B$2:$B$2629,$B58,'Retiro Mensual'!$C$2:$C$2629,BB$5)</f>
        <v>0</v>
      </c>
      <c r="BC58" s="13">
        <f>SUMIFS('Retiro Mensual'!$E$2:$E$2629,'Retiro Mensual'!$A$2:$A$2629,BC$4,'Retiro Mensual'!$B$2:$B$2629,$B58,'Retiro Mensual'!$C$2:$C$2629,BC$5)</f>
        <v>0</v>
      </c>
      <c r="BD58" s="13">
        <f>SUMIFS('Retiro Mensual'!$E$2:$E$2629,'Retiro Mensual'!$A$2:$A$2629,BD$4,'Retiro Mensual'!$B$2:$B$2629,$B58,'Retiro Mensual'!$C$2:$C$2629,BD$5)</f>
        <v>0</v>
      </c>
      <c r="BE58" s="13">
        <f>SUMIFS('Retiro Mensual'!$E$2:$E$2629,'Retiro Mensual'!$A$2:$A$2629,BE$4,'Retiro Mensual'!$B$2:$B$2629,$B58,'Retiro Mensual'!$C$2:$C$2629,BE$5)</f>
        <v>0</v>
      </c>
      <c r="BF58" s="13">
        <f>SUMIFS('Retiro Mensual'!$E$2:$E$2629,'Retiro Mensual'!$A$2:$A$2629,BF$4,'Retiro Mensual'!$B$2:$B$2629,$B58,'Retiro Mensual'!$C$2:$C$2629,BF$5)</f>
        <v>0</v>
      </c>
      <c r="BG58" s="13">
        <f>SUMIFS('Retiro Mensual'!$E$2:$E$2629,'Retiro Mensual'!$A$2:$A$2629,BG$4,'Retiro Mensual'!$B$2:$B$2629,$B58,'Retiro Mensual'!$C$2:$C$2629,BG$5)</f>
        <v>0</v>
      </c>
      <c r="BH58" s="13">
        <f>SUMIFS('Retiro Mensual'!$E$2:$E$2629,'Retiro Mensual'!$A$2:$A$2629,BH$4,'Retiro Mensual'!$B$2:$B$2629,$B58,'Retiro Mensual'!$C$2:$C$2629,BH$5)</f>
        <v>0</v>
      </c>
      <c r="BI58" s="13">
        <f>SUMIFS('Retiro Mensual'!$E$2:$E$2629,'Retiro Mensual'!$A$2:$A$2629,BI$4,'Retiro Mensual'!$B$2:$B$2629,$B58,'Retiro Mensual'!$C$2:$C$2629,BI$5)</f>
        <v>0</v>
      </c>
      <c r="BJ58" s="13">
        <f>SUMIFS('Retiro Mensual'!$E$2:$E$2629,'Retiro Mensual'!$A$2:$A$2629,BJ$4,'Retiro Mensual'!$B$2:$B$2629,$B58,'Retiro Mensual'!$C$2:$C$2629,BJ$5)</f>
        <v>0</v>
      </c>
      <c r="BK58" s="14">
        <f>SUMIFS('Retiro Mensual'!$E$2:$E$2629,'Retiro Mensual'!$A$2:$A$2629,BK$4,'Retiro Mensual'!$B$2:$B$2629,$B58,'Retiro Mensual'!$C$2:$C$2629,BK$5)</f>
        <v>0</v>
      </c>
      <c r="BL58" s="12">
        <f>SUMIFS('Retiro Mensual'!$E$2:$E$2629,'Retiro Mensual'!$A$2:$A$2629,BL$4,'Retiro Mensual'!$B$2:$B$2629,$B58,'Retiro Mensual'!$C$2:$C$2629,BL$5)</f>
        <v>0</v>
      </c>
      <c r="BM58" s="13">
        <f>SUMIFS('Retiro Mensual'!$E$2:$E$2629,'Retiro Mensual'!$A$2:$A$2629,BM$4,'Retiro Mensual'!$B$2:$B$2629,$B58,'Retiro Mensual'!$C$2:$C$2629,BM$5)</f>
        <v>0</v>
      </c>
      <c r="BN58" s="13">
        <f>SUMIFS('Retiro Mensual'!$E$2:$E$2629,'Retiro Mensual'!$A$2:$A$2629,BN$4,'Retiro Mensual'!$B$2:$B$2629,$B58,'Retiro Mensual'!$C$2:$C$2629,BN$5)</f>
        <v>0</v>
      </c>
      <c r="BO58" s="13">
        <f>SUMIFS('Retiro Mensual'!$E$2:$E$2629,'Retiro Mensual'!$A$2:$A$2629,BO$4,'Retiro Mensual'!$B$2:$B$2629,$B58,'Retiro Mensual'!$C$2:$C$2629,BO$5)</f>
        <v>0</v>
      </c>
      <c r="BP58" s="13">
        <f>SUMIFS('Retiro Mensual'!$E$2:$E$2629,'Retiro Mensual'!$A$2:$A$2629,BP$4,'Retiro Mensual'!$B$2:$B$2629,$B58,'Retiro Mensual'!$C$2:$C$2629,BP$5)</f>
        <v>0</v>
      </c>
      <c r="BQ58" s="13">
        <f>SUMIFS('Retiro Mensual'!$E$2:$E$2629,'Retiro Mensual'!$A$2:$A$2629,BQ$4,'Retiro Mensual'!$B$2:$B$2629,$B58,'Retiro Mensual'!$C$2:$C$2629,BQ$5)</f>
        <v>0</v>
      </c>
      <c r="BR58" s="13">
        <f>SUMIFS('Retiro Mensual'!$E$2:$E$2629,'Retiro Mensual'!$A$2:$A$2629,BR$4,'Retiro Mensual'!$B$2:$B$2629,$B58,'Retiro Mensual'!$C$2:$C$2629,BR$5)</f>
        <v>0</v>
      </c>
      <c r="BS58" s="13">
        <f>SUMIFS('Retiro Mensual'!$E$2:$E$2629,'Retiro Mensual'!$A$2:$A$2629,BS$4,'Retiro Mensual'!$B$2:$B$2629,$B58,'Retiro Mensual'!$C$2:$C$2629,BS$5)</f>
        <v>0</v>
      </c>
      <c r="BT58" s="13">
        <f>SUMIFS('Retiro Mensual'!$E$2:$E$2629,'Retiro Mensual'!$A$2:$A$2629,BT$4,'Retiro Mensual'!$B$2:$B$2629,$B58,'Retiro Mensual'!$C$2:$C$2629,BT$5)</f>
        <v>0</v>
      </c>
      <c r="BU58" s="13">
        <f>SUMIFS('Retiro Mensual'!$E$2:$E$2629,'Retiro Mensual'!$A$2:$A$2629,BU$4,'Retiro Mensual'!$B$2:$B$2629,$B58,'Retiro Mensual'!$C$2:$C$2629,BU$5)</f>
        <v>0</v>
      </c>
      <c r="BV58" s="13">
        <f>SUMIFS('Retiro Mensual'!$E$2:$E$2629,'Retiro Mensual'!$A$2:$A$2629,BV$4,'Retiro Mensual'!$B$2:$B$2629,$B58,'Retiro Mensual'!$C$2:$C$2629,BV$5)</f>
        <v>0</v>
      </c>
      <c r="BW58" s="14">
        <f>SUMIFS('Retiro Mensual'!$E$2:$E$2629,'Retiro Mensual'!$A$2:$A$2629,BW$4,'Retiro Mensual'!$B$2:$B$2629,$B58,'Retiro Mensual'!$C$2:$C$2629,BW$5)</f>
        <v>0</v>
      </c>
      <c r="BX58" s="13"/>
      <c r="BY58" s="12">
        <f>SUMIFS('Compra Ventas'!$E$2:$E$2700,'Compra Ventas'!$A$2:$A$2700,BY$4,'Compra Ventas'!$B$2:$B$2700,$B58,'Compra Ventas'!$C$2:$C$2700,BY$5)</f>
        <v>0</v>
      </c>
      <c r="BZ58" s="13">
        <f>SUMIFS('Compra Ventas'!$E$2:$E$2700,'Compra Ventas'!$A$2:$A$2700,BZ$4,'Compra Ventas'!$B$2:$B$2700,$B58,'Compra Ventas'!$C$2:$C$2700,BZ$5)</f>
        <v>0</v>
      </c>
      <c r="CA58" s="13">
        <f>SUMIFS('Compra Ventas'!$E$2:$E$2700,'Compra Ventas'!$A$2:$A$2700,CA$4,'Compra Ventas'!$B$2:$B$2700,$B58,'Compra Ventas'!$C$2:$C$2700,CA$5)</f>
        <v>0</v>
      </c>
      <c r="CB58" s="13">
        <f>SUMIFS('Compra Ventas'!$E$2:$E$2700,'Compra Ventas'!$A$2:$A$2700,CB$4,'Compra Ventas'!$B$2:$B$2700,$B58,'Compra Ventas'!$C$2:$C$2700,CB$5)</f>
        <v>0</v>
      </c>
      <c r="CC58" s="13">
        <f>SUMIFS('Compra Ventas'!$E$2:$E$2700,'Compra Ventas'!$A$2:$A$2700,CC$4,'Compra Ventas'!$B$2:$B$2700,$B58,'Compra Ventas'!$C$2:$C$2700,CC$5)</f>
        <v>0</v>
      </c>
      <c r="CD58" s="13">
        <f>SUMIFS('Compra Ventas'!$E$2:$E$2700,'Compra Ventas'!$A$2:$A$2700,CD$4,'Compra Ventas'!$B$2:$B$2700,$B58,'Compra Ventas'!$C$2:$C$2700,CD$5)</f>
        <v>0</v>
      </c>
      <c r="CE58" s="13">
        <f>SUMIFS('Compra Ventas'!$E$2:$E$2700,'Compra Ventas'!$A$2:$A$2700,CE$4,'Compra Ventas'!$B$2:$B$2700,$B58,'Compra Ventas'!$C$2:$C$2700,CE$5)</f>
        <v>0</v>
      </c>
      <c r="CF58" s="13">
        <f>SUMIFS('Compra Ventas'!$E$2:$E$2700,'Compra Ventas'!$A$2:$A$2700,CF$4,'Compra Ventas'!$B$2:$B$2700,$B58,'Compra Ventas'!$C$2:$C$2700,CF$5)</f>
        <v>0</v>
      </c>
      <c r="CG58" s="13">
        <f>SUMIFS('Compra Ventas'!$E$2:$E$2700,'Compra Ventas'!$A$2:$A$2700,CG$4,'Compra Ventas'!$B$2:$B$2700,$B58,'Compra Ventas'!$C$2:$C$2700,CG$5)</f>
        <v>0</v>
      </c>
      <c r="CH58" s="13">
        <f>SUMIFS('Compra Ventas'!$E$2:$E$2700,'Compra Ventas'!$A$2:$A$2700,CH$4,'Compra Ventas'!$B$2:$B$2700,$B58,'Compra Ventas'!$C$2:$C$2700,CH$5)</f>
        <v>0</v>
      </c>
      <c r="CI58" s="13">
        <f>SUMIFS('Compra Ventas'!$E$2:$E$2700,'Compra Ventas'!$A$2:$A$2700,CI$4,'Compra Ventas'!$B$2:$B$2700,$B58,'Compra Ventas'!$C$2:$C$2700,CI$5)</f>
        <v>0</v>
      </c>
      <c r="CJ58" s="14">
        <f>SUMIFS('Compra Ventas'!$E$2:$E$2700,'Compra Ventas'!$A$2:$A$2700,CJ$4,'Compra Ventas'!$B$2:$B$2700,$B58,'Compra Ventas'!$C$2:$C$2700,CJ$5)</f>
        <v>0</v>
      </c>
      <c r="CK58" s="12">
        <f>SUMIFS('Compra Ventas'!$E$2:$E$2700,'Compra Ventas'!$A$2:$A$2700,CK$4,'Compra Ventas'!$B$2:$B$2700,$B58,'Compra Ventas'!$C$2:$C$2700,CK$5)</f>
        <v>0</v>
      </c>
      <c r="CL58" s="13">
        <f>SUMIFS('Compra Ventas'!$E$2:$E$2700,'Compra Ventas'!$A$2:$A$2700,CL$4,'Compra Ventas'!$B$2:$B$2700,$B58,'Compra Ventas'!$C$2:$C$2700,CL$5)</f>
        <v>0</v>
      </c>
      <c r="CM58" s="13">
        <f>SUMIFS('Compra Ventas'!$E$2:$E$2700,'Compra Ventas'!$A$2:$A$2700,CM$4,'Compra Ventas'!$B$2:$B$2700,$B58,'Compra Ventas'!$C$2:$C$2700,CM$5)</f>
        <v>0</v>
      </c>
      <c r="CN58" s="13">
        <f>SUMIFS('Compra Ventas'!$E$2:$E$2700,'Compra Ventas'!$A$2:$A$2700,CN$4,'Compra Ventas'!$B$2:$B$2700,$B58,'Compra Ventas'!$C$2:$C$2700,CN$5)</f>
        <v>0</v>
      </c>
      <c r="CO58" s="13">
        <f>SUMIFS('Compra Ventas'!$E$2:$E$2700,'Compra Ventas'!$A$2:$A$2700,CO$4,'Compra Ventas'!$B$2:$B$2700,$B58,'Compra Ventas'!$C$2:$C$2700,CO$5)</f>
        <v>0</v>
      </c>
      <c r="CP58" s="13">
        <f>SUMIFS('Compra Ventas'!$E$2:$E$2700,'Compra Ventas'!$A$2:$A$2700,CP$4,'Compra Ventas'!$B$2:$B$2700,$B58,'Compra Ventas'!$C$2:$C$2700,CP$5)</f>
        <v>0</v>
      </c>
      <c r="CQ58" s="13">
        <f>SUMIFS('Compra Ventas'!$E$2:$E$2700,'Compra Ventas'!$A$2:$A$2700,CQ$4,'Compra Ventas'!$B$2:$B$2700,$B58,'Compra Ventas'!$C$2:$C$2700,CQ$5)</f>
        <v>0</v>
      </c>
      <c r="CR58" s="13">
        <f>SUMIFS('Compra Ventas'!$E$2:$E$2700,'Compra Ventas'!$A$2:$A$2700,CR$4,'Compra Ventas'!$B$2:$B$2700,$B58,'Compra Ventas'!$C$2:$C$2700,CR$5)</f>
        <v>0</v>
      </c>
      <c r="CS58" s="13">
        <f>SUMIFS('Compra Ventas'!$E$2:$E$2700,'Compra Ventas'!$A$2:$A$2700,CS$4,'Compra Ventas'!$B$2:$B$2700,$B58,'Compra Ventas'!$C$2:$C$2700,CS$5)</f>
        <v>0</v>
      </c>
      <c r="CT58" s="13">
        <f>SUMIFS('Compra Ventas'!$E$2:$E$2700,'Compra Ventas'!$A$2:$A$2700,CT$4,'Compra Ventas'!$B$2:$B$2700,$B58,'Compra Ventas'!$C$2:$C$2700,CT$5)</f>
        <v>0</v>
      </c>
      <c r="CU58" s="13">
        <f>SUMIFS('Compra Ventas'!$E$2:$E$2700,'Compra Ventas'!$A$2:$A$2700,CU$4,'Compra Ventas'!$B$2:$B$2700,$B58,'Compra Ventas'!$C$2:$C$2700,CU$5)</f>
        <v>0</v>
      </c>
      <c r="CV58" s="14">
        <f>SUMIFS('Compra Ventas'!$E$2:$E$2700,'Compra Ventas'!$A$2:$A$2700,CV$4,'Compra Ventas'!$B$2:$B$2700,$B58,'Compra Ventas'!$C$2:$C$2700,CV$5)</f>
        <v>0</v>
      </c>
      <c r="CW58" s="12">
        <f>SUMIFS('Compra Ventas'!$E$2:$E$2700,'Compra Ventas'!$A$2:$A$2700,CW$4,'Compra Ventas'!$B$2:$B$2700,$B58,'Compra Ventas'!$C$2:$C$2700,CW$5)</f>
        <v>0</v>
      </c>
      <c r="CX58" s="13">
        <f>SUMIFS('Compra Ventas'!$E$2:$E$2700,'Compra Ventas'!$A$2:$A$2700,CX$4,'Compra Ventas'!$B$2:$B$2700,$B58,'Compra Ventas'!$C$2:$C$2700,CX$5)</f>
        <v>0</v>
      </c>
      <c r="CY58" s="13">
        <f>SUMIFS('Compra Ventas'!$E$2:$E$2700,'Compra Ventas'!$A$2:$A$2700,CY$4,'Compra Ventas'!$B$2:$B$2700,$B58,'Compra Ventas'!$C$2:$C$2700,CY$5)</f>
        <v>0</v>
      </c>
      <c r="CZ58" s="13">
        <f>SUMIFS('Compra Ventas'!$E$2:$E$2700,'Compra Ventas'!$A$2:$A$2700,CZ$4,'Compra Ventas'!$B$2:$B$2700,$B58,'Compra Ventas'!$C$2:$C$2700,CZ$5)</f>
        <v>0</v>
      </c>
      <c r="DA58" s="13">
        <f>SUMIFS('Compra Ventas'!$E$2:$E$2700,'Compra Ventas'!$A$2:$A$2700,DA$4,'Compra Ventas'!$B$2:$B$2700,$B58,'Compra Ventas'!$C$2:$C$2700,DA$5)</f>
        <v>0</v>
      </c>
      <c r="DB58" s="13">
        <f>SUMIFS('Compra Ventas'!$E$2:$E$2700,'Compra Ventas'!$A$2:$A$2700,DB$4,'Compra Ventas'!$B$2:$B$2700,$B58,'Compra Ventas'!$C$2:$C$2700,DB$5)</f>
        <v>0</v>
      </c>
      <c r="DC58" s="13">
        <f>SUMIFS('Compra Ventas'!$E$2:$E$2700,'Compra Ventas'!$A$2:$A$2700,DC$4,'Compra Ventas'!$B$2:$B$2700,$B58,'Compra Ventas'!$C$2:$C$2700,DC$5)</f>
        <v>0</v>
      </c>
      <c r="DD58" s="13">
        <f>SUMIFS('Compra Ventas'!$E$2:$E$2700,'Compra Ventas'!$A$2:$A$2700,DD$4,'Compra Ventas'!$B$2:$B$2700,$B58,'Compra Ventas'!$C$2:$C$2700,DD$5)</f>
        <v>0</v>
      </c>
      <c r="DE58" s="13">
        <f>SUMIFS('Compra Ventas'!$E$2:$E$2700,'Compra Ventas'!$A$2:$A$2700,DE$4,'Compra Ventas'!$B$2:$B$2700,$B58,'Compra Ventas'!$C$2:$C$2700,DE$5)</f>
        <v>0</v>
      </c>
      <c r="DF58" s="13">
        <f>SUMIFS('Compra Ventas'!$E$2:$E$2700,'Compra Ventas'!$A$2:$A$2700,DF$4,'Compra Ventas'!$B$2:$B$2700,$B58,'Compra Ventas'!$C$2:$C$2700,DF$5)</f>
        <v>0</v>
      </c>
      <c r="DG58" s="13">
        <f>SUMIFS('Compra Ventas'!$E$2:$E$2700,'Compra Ventas'!$A$2:$A$2700,DG$4,'Compra Ventas'!$B$2:$B$2700,$B58,'Compra Ventas'!$C$2:$C$2700,DG$5)</f>
        <v>0</v>
      </c>
      <c r="DH58" s="14">
        <f>SUMIFS('Compra Ventas'!$E$2:$E$2700,'Compra Ventas'!$A$2:$A$2700,DH$4,'Compra Ventas'!$B$2:$B$2700,$B58,'Compra Ventas'!$C$2:$C$2700,DH$5)</f>
        <v>0</v>
      </c>
      <c r="DI58" s="84"/>
      <c r="DJ58" s="98">
        <f>SUMIFS('Ajuste Ciclado'!D$5:D$47,'Ajuste Ciclado'!$C$5:$C$47,Balance!DJ$4,'Ajuste Ciclado'!$B$5:$B$47,Balance!$B58)</f>
        <v>0</v>
      </c>
      <c r="DK58" s="99">
        <f>SUMIFS('Ajuste Ciclado'!E$5:E$47,'Ajuste Ciclado'!$C$5:$C$47,Balance!DK$4,'Ajuste Ciclado'!$B$5:$B$47,Balance!$B58)</f>
        <v>0</v>
      </c>
      <c r="DL58" s="99">
        <f>SUMIFS('Ajuste Ciclado'!F$5:F$47,'Ajuste Ciclado'!$C$5:$C$47,Balance!DL$4,'Ajuste Ciclado'!$B$5:$B$47,Balance!$B58)</f>
        <v>0</v>
      </c>
      <c r="DM58" s="99">
        <f>SUMIFS('Ajuste Ciclado'!G$5:G$47,'Ajuste Ciclado'!$C$5:$C$47,Balance!DM$4,'Ajuste Ciclado'!$B$5:$B$47,Balance!$B58)</f>
        <v>0</v>
      </c>
      <c r="DN58" s="99">
        <f>SUMIFS('Ajuste Ciclado'!H$5:H$47,'Ajuste Ciclado'!$C$5:$C$47,Balance!DN$4,'Ajuste Ciclado'!$B$5:$B$47,Balance!$B58)</f>
        <v>0</v>
      </c>
      <c r="DO58" s="99">
        <f>SUMIFS('Ajuste Ciclado'!I$5:I$47,'Ajuste Ciclado'!$C$5:$C$47,Balance!DO$4,'Ajuste Ciclado'!$B$5:$B$47,Balance!$B58)</f>
        <v>0</v>
      </c>
      <c r="DP58" s="99">
        <f>SUMIFS('Ajuste Ciclado'!J$5:J$47,'Ajuste Ciclado'!$C$5:$C$47,Balance!DP$4,'Ajuste Ciclado'!$B$5:$B$47,Balance!$B58)</f>
        <v>0</v>
      </c>
      <c r="DQ58" s="99">
        <f>SUMIFS('Ajuste Ciclado'!K$5:K$47,'Ajuste Ciclado'!$C$5:$C$47,Balance!DQ$4,'Ajuste Ciclado'!$B$5:$B$47,Balance!$B58)</f>
        <v>0</v>
      </c>
      <c r="DR58" s="99">
        <f>SUMIFS('Ajuste Ciclado'!L$5:L$47,'Ajuste Ciclado'!$C$5:$C$47,Balance!DR$4,'Ajuste Ciclado'!$B$5:$B$47,Balance!$B58)</f>
        <v>0</v>
      </c>
      <c r="DS58" s="99">
        <f>SUMIFS('Ajuste Ciclado'!M$5:M$47,'Ajuste Ciclado'!$C$5:$C$47,Balance!DS$4,'Ajuste Ciclado'!$B$5:$B$47,Balance!$B58)</f>
        <v>0</v>
      </c>
      <c r="DT58" s="99">
        <f>SUMIFS('Ajuste Ciclado'!N$5:N$47,'Ajuste Ciclado'!$C$5:$C$47,Balance!DT$4,'Ajuste Ciclado'!$B$5:$B$47,Balance!$B58)</f>
        <v>0</v>
      </c>
      <c r="DU58" s="100">
        <f>SUMIFS('Ajuste Ciclado'!O$5:O$47,'Ajuste Ciclado'!$C$5:$C$47,Balance!DU$4,'Ajuste Ciclado'!$B$5:$B$47,Balance!$B58)</f>
        <v>0</v>
      </c>
      <c r="DV58" s="98">
        <f>SUMIFS('Ajuste Ciclado'!D$5:D$47,'Ajuste Ciclado'!$C$5:$C$47,Balance!DV$4,'Ajuste Ciclado'!$B$5:$B$47,Balance!$B58)</f>
        <v>0</v>
      </c>
      <c r="DW58" s="99">
        <f>SUMIFS('Ajuste Ciclado'!E$5:E$47,'Ajuste Ciclado'!$C$5:$C$47,Balance!DW$4,'Ajuste Ciclado'!$B$5:$B$47,Balance!$B58)</f>
        <v>0</v>
      </c>
      <c r="DX58" s="99">
        <f>SUMIFS('Ajuste Ciclado'!F$5:F$47,'Ajuste Ciclado'!$C$5:$C$47,Balance!DX$4,'Ajuste Ciclado'!$B$5:$B$47,Balance!$B58)</f>
        <v>0</v>
      </c>
      <c r="DY58" s="99">
        <f>SUMIFS('Ajuste Ciclado'!G$5:G$47,'Ajuste Ciclado'!$C$5:$C$47,Balance!DY$4,'Ajuste Ciclado'!$B$5:$B$47,Balance!$B58)</f>
        <v>0</v>
      </c>
      <c r="DZ58" s="99">
        <f>SUMIFS('Ajuste Ciclado'!H$5:H$47,'Ajuste Ciclado'!$C$5:$C$47,Balance!DZ$4,'Ajuste Ciclado'!$B$5:$B$47,Balance!$B58)</f>
        <v>0</v>
      </c>
      <c r="EA58" s="99">
        <f>SUMIFS('Ajuste Ciclado'!I$5:I$47,'Ajuste Ciclado'!$C$5:$C$47,Balance!EA$4,'Ajuste Ciclado'!$B$5:$B$47,Balance!$B58)</f>
        <v>0</v>
      </c>
      <c r="EB58" s="99">
        <f>SUMIFS('Ajuste Ciclado'!J$5:J$47,'Ajuste Ciclado'!$C$5:$C$47,Balance!EB$4,'Ajuste Ciclado'!$B$5:$B$47,Balance!$B58)</f>
        <v>0</v>
      </c>
      <c r="EC58" s="99">
        <f>SUMIFS('Ajuste Ciclado'!K$5:K$47,'Ajuste Ciclado'!$C$5:$C$47,Balance!EC$4,'Ajuste Ciclado'!$B$5:$B$47,Balance!$B58)</f>
        <v>0</v>
      </c>
      <c r="ED58" s="99">
        <f>SUMIFS('Ajuste Ciclado'!L$5:L$47,'Ajuste Ciclado'!$C$5:$C$47,Balance!ED$4,'Ajuste Ciclado'!$B$5:$B$47,Balance!$B58)</f>
        <v>0</v>
      </c>
      <c r="EE58" s="99">
        <f>SUMIFS('Ajuste Ciclado'!M$5:M$47,'Ajuste Ciclado'!$C$5:$C$47,Balance!EE$4,'Ajuste Ciclado'!$B$5:$B$47,Balance!$B58)</f>
        <v>0</v>
      </c>
      <c r="EF58" s="99">
        <f>SUMIFS('Ajuste Ciclado'!N$5:N$47,'Ajuste Ciclado'!$C$5:$C$47,Balance!EF$4,'Ajuste Ciclado'!$B$5:$B$47,Balance!$B58)</f>
        <v>0</v>
      </c>
      <c r="EG58" s="100">
        <f>SUMIFS('Ajuste Ciclado'!O$5:O$47,'Ajuste Ciclado'!$C$5:$C$47,Balance!EG$4,'Ajuste Ciclado'!$B$5:$B$47,Balance!$B58)</f>
        <v>0</v>
      </c>
      <c r="EH58" s="98">
        <f>SUMIFS('Ajuste Ciclado'!D$5:D$47,'Ajuste Ciclado'!$C$5:$C$47,Balance!EH$4,'Ajuste Ciclado'!$B$5:$B$47,Balance!$B58)</f>
        <v>0</v>
      </c>
      <c r="EI58" s="99">
        <f>SUMIFS('Ajuste Ciclado'!E$5:E$47,'Ajuste Ciclado'!$C$5:$C$47,Balance!EI$4,'Ajuste Ciclado'!$B$5:$B$47,Balance!$B58)</f>
        <v>0</v>
      </c>
      <c r="EJ58" s="99">
        <f>SUMIFS('Ajuste Ciclado'!F$5:F$47,'Ajuste Ciclado'!$C$5:$C$47,Balance!EJ$4,'Ajuste Ciclado'!$B$5:$B$47,Balance!$B58)</f>
        <v>0</v>
      </c>
      <c r="EK58" s="99">
        <f>SUMIFS('Ajuste Ciclado'!G$5:G$47,'Ajuste Ciclado'!$C$5:$C$47,Balance!EK$4,'Ajuste Ciclado'!$B$5:$B$47,Balance!$B58)</f>
        <v>0</v>
      </c>
      <c r="EL58" s="99">
        <f>SUMIFS('Ajuste Ciclado'!H$5:H$47,'Ajuste Ciclado'!$C$5:$C$47,Balance!EL$4,'Ajuste Ciclado'!$B$5:$B$47,Balance!$B58)</f>
        <v>0</v>
      </c>
      <c r="EM58" s="99">
        <f>SUMIFS('Ajuste Ciclado'!I$5:I$47,'Ajuste Ciclado'!$C$5:$C$47,Balance!EM$4,'Ajuste Ciclado'!$B$5:$B$47,Balance!$B58)</f>
        <v>0</v>
      </c>
      <c r="EN58" s="99">
        <f>SUMIFS('Ajuste Ciclado'!J$5:J$47,'Ajuste Ciclado'!$C$5:$C$47,Balance!EN$4,'Ajuste Ciclado'!$B$5:$B$47,Balance!$B58)</f>
        <v>0</v>
      </c>
      <c r="EO58" s="99">
        <f>SUMIFS('Ajuste Ciclado'!K$5:K$47,'Ajuste Ciclado'!$C$5:$C$47,Balance!EO$4,'Ajuste Ciclado'!$B$5:$B$47,Balance!$B58)</f>
        <v>0</v>
      </c>
      <c r="EP58" s="99">
        <f>SUMIFS('Ajuste Ciclado'!L$5:L$47,'Ajuste Ciclado'!$C$5:$C$47,Balance!EP$4,'Ajuste Ciclado'!$B$5:$B$47,Balance!$B58)</f>
        <v>0</v>
      </c>
      <c r="EQ58" s="99">
        <f>SUMIFS('Ajuste Ciclado'!M$5:M$47,'Ajuste Ciclado'!$C$5:$C$47,Balance!EQ$4,'Ajuste Ciclado'!$B$5:$B$47,Balance!$B58)</f>
        <v>0</v>
      </c>
      <c r="ER58" s="99">
        <f>SUMIFS('Ajuste Ciclado'!N$5:N$47,'Ajuste Ciclado'!$C$5:$C$47,Balance!ER$4,'Ajuste Ciclado'!$B$5:$B$47,Balance!$B58)</f>
        <v>0</v>
      </c>
      <c r="ES58" s="100">
        <f>SUMIFS('Ajuste Ciclado'!O$5:O$47,'Ajuste Ciclado'!$C$5:$C$47,Balance!ES$4,'Ajuste Ciclado'!$B$5:$B$47,Balance!$B58)</f>
        <v>0</v>
      </c>
      <c r="ET58" s="84"/>
      <c r="EU58" s="12">
        <f t="shared" si="129"/>
        <v>47332.990981860799</v>
      </c>
      <c r="EV58" s="13">
        <f t="shared" si="93"/>
        <v>26643.403145705321</v>
      </c>
      <c r="EW58" s="13">
        <f t="shared" si="94"/>
        <v>31133.49199593567</v>
      </c>
      <c r="EX58" s="13">
        <f t="shared" si="95"/>
        <v>28462.90952987763</v>
      </c>
      <c r="EY58" s="13">
        <f t="shared" si="96"/>
        <v>28170.293065090191</v>
      </c>
      <c r="EZ58" s="13">
        <f t="shared" si="97"/>
        <v>7968.636810340071</v>
      </c>
      <c r="FA58" s="13">
        <f t="shared" si="98"/>
        <v>23455.53046854791</v>
      </c>
      <c r="FB58" s="13">
        <f t="shared" si="99"/>
        <v>24771.72505730694</v>
      </c>
      <c r="FC58" s="13">
        <f t="shared" si="100"/>
        <v>20838.788397038181</v>
      </c>
      <c r="FD58" s="13">
        <f t="shared" si="101"/>
        <v>8519.8126198426726</v>
      </c>
      <c r="FE58" s="13">
        <f t="shared" si="102"/>
        <v>3512.8677897595112</v>
      </c>
      <c r="FF58" s="14">
        <f t="shared" si="103"/>
        <v>2017.6925374788259</v>
      </c>
      <c r="FG58" s="12">
        <f t="shared" si="104"/>
        <v>47402.35932331434</v>
      </c>
      <c r="FH58" s="13">
        <f t="shared" si="105"/>
        <v>26955.47606563619</v>
      </c>
      <c r="FI58" s="13">
        <f t="shared" si="106"/>
        <v>31451.04034599357</v>
      </c>
      <c r="FJ58" s="13">
        <f t="shared" si="107"/>
        <v>30045.166475781811</v>
      </c>
      <c r="FK58" s="13">
        <f t="shared" si="108"/>
        <v>27770.3853197311</v>
      </c>
      <c r="FL58" s="13">
        <f t="shared" si="109"/>
        <v>7863.8933292652291</v>
      </c>
      <c r="FM58" s="13">
        <f t="shared" si="110"/>
        <v>25609.221688459322</v>
      </c>
      <c r="FN58" s="13">
        <f t="shared" si="111"/>
        <v>25170.42996499181</v>
      </c>
      <c r="FO58" s="13">
        <f t="shared" si="112"/>
        <v>21445.865923236332</v>
      </c>
      <c r="FP58" s="13">
        <f t="shared" si="113"/>
        <v>10845.909053069299</v>
      </c>
      <c r="FQ58" s="13">
        <f t="shared" si="114"/>
        <v>9689.0915007710755</v>
      </c>
      <c r="FR58" s="14">
        <f t="shared" si="115"/>
        <v>11684.30089242573</v>
      </c>
      <c r="FS58" s="12">
        <f t="shared" si="116"/>
        <v>47414.529124169982</v>
      </c>
      <c r="FT58" s="13">
        <f t="shared" si="117"/>
        <v>26967.57786139458</v>
      </c>
      <c r="FU58" s="13">
        <f t="shared" si="118"/>
        <v>31348.552154851201</v>
      </c>
      <c r="FV58" s="13">
        <f t="shared" si="119"/>
        <v>29715.79712173358</v>
      </c>
      <c r="FW58" s="13">
        <f t="shared" si="120"/>
        <v>28926.93903414431</v>
      </c>
      <c r="FX58" s="13">
        <f t="shared" si="121"/>
        <v>8969.5173506123156</v>
      </c>
      <c r="FY58" s="13">
        <f t="shared" si="122"/>
        <v>28410.739567670342</v>
      </c>
      <c r="FZ58" s="13">
        <f t="shared" si="123"/>
        <v>28044.370877593581</v>
      </c>
      <c r="GA58" s="13">
        <f t="shared" si="124"/>
        <v>23309.182470456712</v>
      </c>
      <c r="GB58" s="13">
        <f t="shared" si="125"/>
        <v>17742.528673450492</v>
      </c>
      <c r="GC58" s="13">
        <f t="shared" si="126"/>
        <v>15503.52437240886</v>
      </c>
      <c r="GD58" s="14">
        <f t="shared" si="127"/>
        <v>16825.099781511752</v>
      </c>
      <c r="GE58" s="84"/>
      <c r="GF58" s="12">
        <f t="shared" si="130"/>
        <v>252828.1423987837</v>
      </c>
      <c r="GG58" s="13">
        <f t="shared" si="130"/>
        <v>275933.13988267584</v>
      </c>
      <c r="GH58" s="14">
        <f t="shared" si="130"/>
        <v>303178.35838999768</v>
      </c>
      <c r="GI58" s="6">
        <f t="shared" si="131"/>
        <v>1</v>
      </c>
      <c r="GJ58" s="12">
        <f t="shared" si="132"/>
        <v>0</v>
      </c>
      <c r="GK58" s="13">
        <f t="shared" si="133"/>
        <v>0</v>
      </c>
      <c r="GL58" s="14">
        <f t="shared" si="134"/>
        <v>0</v>
      </c>
      <c r="GM58" s="84"/>
      <c r="GN58" s="66">
        <f t="shared" si="135"/>
        <v>0</v>
      </c>
      <c r="GO58" s="84"/>
      <c r="GP58" s="63" t="str" cm="1">
        <f t="array" ref="GP58">INDEX($GF$4:$GH$4,1,GI58)</f>
        <v>Sample 1</v>
      </c>
      <c r="GQ58" s="12">
        <f t="shared" si="142"/>
        <v>2017.6925374788259</v>
      </c>
      <c r="GR58" s="13">
        <f t="shared" si="142"/>
        <v>3512.8677897595112</v>
      </c>
      <c r="GS58" s="14">
        <f t="shared" si="142"/>
        <v>7968.636810340071</v>
      </c>
      <c r="GT58" s="12">
        <f t="shared" si="143"/>
        <v>7863.8933292652291</v>
      </c>
      <c r="GU58" s="13">
        <f t="shared" si="143"/>
        <v>9689.0915007710755</v>
      </c>
      <c r="GV58" s="14">
        <f t="shared" si="143"/>
        <v>10845.909053069299</v>
      </c>
      <c r="GW58" s="12">
        <f t="shared" si="144"/>
        <v>8969.5173506123156</v>
      </c>
      <c r="GX58" s="13">
        <f t="shared" si="144"/>
        <v>15503.52437240886</v>
      </c>
      <c r="GY58" s="14">
        <f t="shared" si="144"/>
        <v>16825.099781511752</v>
      </c>
      <c r="GZ58" s="84" t="str">
        <f t="shared" si="128"/>
        <v>Sample 1</v>
      </c>
      <c r="HA58" s="12">
        <f t="shared" si="139"/>
        <v>0</v>
      </c>
      <c r="HB58" s="13">
        <f t="shared" si="139"/>
        <v>0</v>
      </c>
      <c r="HC58" s="14">
        <f t="shared" si="139"/>
        <v>0</v>
      </c>
      <c r="HD58" s="6">
        <f t="shared" si="140"/>
        <v>0</v>
      </c>
      <c r="HE58" s="84" t="str">
        <f t="shared" si="141"/>
        <v>Ok</v>
      </c>
    </row>
    <row r="59" spans="2:213" x14ac:dyDescent="0.3">
      <c r="B59" s="84" t="s">
        <v>19</v>
      </c>
      <c r="C59" s="12">
        <f>SUMIFS(Inyecciones!$E$2:$E$14185,Inyecciones!$A$2:$A$14185,Balance!C$4,Inyecciones!$B$2:$B$14185,Balance!$B59,Inyecciones!$C$2:$C$14185,Balance!C$5)</f>
        <v>1205815.813007405</v>
      </c>
      <c r="D59" s="13">
        <f>SUMIFS(Inyecciones!$E$2:$E$14185,Inyecciones!$A$2:$A$14185,Balance!D$4,Inyecciones!$B$2:$B$14185,Balance!$B59,Inyecciones!$C$2:$C$14185,Balance!D$5)</f>
        <v>5465174.7644189755</v>
      </c>
      <c r="E59" s="13">
        <f>SUMIFS(Inyecciones!$E$2:$E$14185,Inyecciones!$A$2:$A$14185,Balance!E$4,Inyecciones!$B$2:$B$14185,Balance!$B59,Inyecciones!$C$2:$C$14185,Balance!E$5)</f>
        <v>6497792.9835064542</v>
      </c>
      <c r="F59" s="13">
        <f>SUMIFS(Inyecciones!$E$2:$E$14185,Inyecciones!$A$2:$A$14185,Balance!F$4,Inyecciones!$B$2:$B$14185,Balance!$B59,Inyecciones!$C$2:$C$14185,Balance!F$5)</f>
        <v>5752769.5847865772</v>
      </c>
      <c r="G59" s="13">
        <f>SUMIFS(Inyecciones!$E$2:$E$14185,Inyecciones!$A$2:$A$14185,Balance!G$4,Inyecciones!$B$2:$B$14185,Balance!$B59,Inyecciones!$C$2:$C$14185,Balance!G$5)</f>
        <v>5451366.0347330179</v>
      </c>
      <c r="H59" s="13">
        <f>SUMIFS(Inyecciones!$E$2:$E$14185,Inyecciones!$A$2:$A$14185,Balance!H$4,Inyecciones!$B$2:$B$14185,Balance!$B59,Inyecciones!$C$2:$C$14185,Balance!H$5)</f>
        <v>3852191.275969326</v>
      </c>
      <c r="I59" s="13">
        <f>SUMIFS(Inyecciones!$E$2:$E$14185,Inyecciones!$A$2:$A$14185,Balance!I$4,Inyecciones!$B$2:$B$14185,Balance!$B59,Inyecciones!$C$2:$C$14185,Balance!I$5)</f>
        <v>3846360.689894652</v>
      </c>
      <c r="J59" s="13">
        <f>SUMIFS(Inyecciones!$E$2:$E$14185,Inyecciones!$A$2:$A$14185,Balance!J$4,Inyecciones!$B$2:$B$14185,Balance!$B59,Inyecciones!$C$2:$C$14185,Balance!J$5)</f>
        <v>3420037.0330425841</v>
      </c>
      <c r="K59" s="13">
        <f>SUMIFS(Inyecciones!$E$2:$E$14185,Inyecciones!$A$2:$A$14185,Balance!K$4,Inyecciones!$B$2:$B$14185,Balance!$B59,Inyecciones!$C$2:$C$14185,Balance!K$5)</f>
        <v>3227269.30122593</v>
      </c>
      <c r="L59" s="13">
        <f>SUMIFS(Inyecciones!$E$2:$E$14185,Inyecciones!$A$2:$A$14185,Balance!L$4,Inyecciones!$B$2:$B$14185,Balance!$B59,Inyecciones!$C$2:$C$14185,Balance!L$5)</f>
        <v>1743626.0399632191</v>
      </c>
      <c r="M59" s="13">
        <f>SUMIFS(Inyecciones!$E$2:$E$14185,Inyecciones!$A$2:$A$14185,Balance!M$4,Inyecciones!$B$2:$B$14185,Balance!$B59,Inyecciones!$C$2:$C$14185,Balance!M$5)</f>
        <v>1741402.953020284</v>
      </c>
      <c r="N59" s="14">
        <f>SUMIFS(Inyecciones!$E$2:$E$14185,Inyecciones!$A$2:$A$14185,Balance!N$4,Inyecciones!$B$2:$B$14185,Balance!$B59,Inyecciones!$C$2:$C$14185,Balance!N$5)</f>
        <v>1807080.9602357689</v>
      </c>
      <c r="O59" s="12">
        <f>SUMIFS(Inyecciones!$E$2:$E$14185,Inyecciones!$A$2:$A$14185,Balance!O$4,Inyecciones!$B$2:$B$14185,Balance!$B59,Inyecciones!$C$2:$C$14185,Balance!O$5)</f>
        <v>1208448.1402383661</v>
      </c>
      <c r="P59" s="13">
        <f>SUMIFS(Inyecciones!$E$2:$E$14185,Inyecciones!$A$2:$A$14185,Balance!P$4,Inyecciones!$B$2:$B$14185,Balance!$B59,Inyecciones!$C$2:$C$14185,Balance!P$5)</f>
        <v>5485622.100833185</v>
      </c>
      <c r="Q59" s="13">
        <f>SUMIFS(Inyecciones!$E$2:$E$14185,Inyecciones!$A$2:$A$14185,Balance!Q$4,Inyecciones!$B$2:$B$14185,Balance!$B59,Inyecciones!$C$2:$C$14185,Balance!Q$5)</f>
        <v>6522107.5879121143</v>
      </c>
      <c r="R59" s="13">
        <f>SUMIFS(Inyecciones!$E$2:$E$14185,Inyecciones!$A$2:$A$14185,Balance!R$4,Inyecciones!$B$2:$B$14185,Balance!$B59,Inyecciones!$C$2:$C$14185,Balance!R$5)</f>
        <v>5860532.6046322668</v>
      </c>
      <c r="S59" s="13">
        <f>SUMIFS(Inyecciones!$E$2:$E$14185,Inyecciones!$A$2:$A$14185,Balance!S$4,Inyecciones!$B$2:$B$14185,Balance!$B59,Inyecciones!$C$2:$C$14185,Balance!S$5)</f>
        <v>5419339.8713770192</v>
      </c>
      <c r="T59" s="13">
        <f>SUMIFS(Inyecciones!$E$2:$E$14185,Inyecciones!$A$2:$A$14185,Balance!T$4,Inyecciones!$B$2:$B$14185,Balance!$B59,Inyecciones!$C$2:$C$14185,Balance!T$5)</f>
        <v>3854266.3883052068</v>
      </c>
      <c r="U59" s="13">
        <f>SUMIFS(Inyecciones!$E$2:$E$14185,Inyecciones!$A$2:$A$14185,Balance!U$4,Inyecciones!$B$2:$B$14185,Balance!$B59,Inyecciones!$C$2:$C$14185,Balance!U$5)</f>
        <v>3970154.1554075871</v>
      </c>
      <c r="V59" s="13">
        <f>SUMIFS(Inyecciones!$E$2:$E$14185,Inyecciones!$A$2:$A$14185,Balance!V$4,Inyecciones!$B$2:$B$14185,Balance!$B59,Inyecciones!$C$2:$C$14185,Balance!V$5)</f>
        <v>3385233.790376897</v>
      </c>
      <c r="W59" s="13">
        <f>SUMIFS(Inyecciones!$E$2:$E$14185,Inyecciones!$A$2:$A$14185,Balance!W$4,Inyecciones!$B$2:$B$14185,Balance!$B59,Inyecciones!$C$2:$C$14185,Balance!W$5)</f>
        <v>3243032.0447291289</v>
      </c>
      <c r="X59" s="13">
        <f>SUMIFS(Inyecciones!$E$2:$E$14185,Inyecciones!$A$2:$A$14185,Balance!X$4,Inyecciones!$B$2:$B$14185,Balance!$B59,Inyecciones!$C$2:$C$14185,Balance!X$5)</f>
        <v>1796400.2879909959</v>
      </c>
      <c r="Y59" s="13">
        <f>SUMIFS(Inyecciones!$E$2:$E$14185,Inyecciones!$A$2:$A$14185,Balance!Y$4,Inyecciones!$B$2:$B$14185,Balance!$B59,Inyecciones!$C$2:$C$14185,Balance!Y$5)</f>
        <v>1773856.8612844071</v>
      </c>
      <c r="Z59" s="14">
        <f>SUMIFS(Inyecciones!$E$2:$E$14185,Inyecciones!$A$2:$A$14185,Balance!Z$4,Inyecciones!$B$2:$B$14185,Balance!$B59,Inyecciones!$C$2:$C$14185,Balance!Z$5)</f>
        <v>1876687.1554916799</v>
      </c>
      <c r="AA59" s="12">
        <f>SUMIFS(Inyecciones!$E$2:$E$14185,Inyecciones!$A$2:$A$14185,Balance!AA$4,Inyecciones!$B$2:$B$14185,Balance!$B59,Inyecciones!$C$2:$C$14185,Balance!AA$5)</f>
        <v>1208344.9139162409</v>
      </c>
      <c r="AB59" s="13">
        <f>SUMIFS(Inyecciones!$E$2:$E$14185,Inyecciones!$A$2:$A$14185,Balance!AB$4,Inyecciones!$B$2:$B$14185,Balance!$B59,Inyecciones!$C$2:$C$14185,Balance!AB$5)</f>
        <v>5484090.8028136091</v>
      </c>
      <c r="AC59" s="13">
        <f>SUMIFS(Inyecciones!$E$2:$E$14185,Inyecciones!$A$2:$A$14185,Balance!AC$4,Inyecciones!$B$2:$B$14185,Balance!$B59,Inyecciones!$C$2:$C$14185,Balance!AC$5)</f>
        <v>6508352.3823217452</v>
      </c>
      <c r="AD59" s="13">
        <f>SUMIFS(Inyecciones!$E$2:$E$14185,Inyecciones!$A$2:$A$14185,Balance!AD$4,Inyecciones!$B$2:$B$14185,Balance!$B59,Inyecciones!$C$2:$C$14185,Balance!AD$5)</f>
        <v>5831314.4562528329</v>
      </c>
      <c r="AE59" s="13">
        <f>SUMIFS(Inyecciones!$E$2:$E$14185,Inyecciones!$A$2:$A$14185,Balance!AE$4,Inyecciones!$B$2:$B$14185,Balance!$B59,Inyecciones!$C$2:$C$14185,Balance!AE$5)</f>
        <v>5473219.242995875</v>
      </c>
      <c r="AF59" s="13">
        <f>SUMIFS(Inyecciones!$E$2:$E$14185,Inyecciones!$A$2:$A$14185,Balance!AF$4,Inyecciones!$B$2:$B$14185,Balance!$B59,Inyecciones!$C$2:$C$14185,Balance!AF$5)</f>
        <v>3997459.9131751559</v>
      </c>
      <c r="AG59" s="13">
        <f>SUMIFS(Inyecciones!$E$2:$E$14185,Inyecciones!$A$2:$A$14185,Balance!AG$4,Inyecciones!$B$2:$B$14185,Balance!$B59,Inyecciones!$C$2:$C$14185,Balance!AG$5)</f>
        <v>4125606.00458107</v>
      </c>
      <c r="AH59" s="13">
        <f>SUMIFS(Inyecciones!$E$2:$E$14185,Inyecciones!$A$2:$A$14185,Balance!AH$4,Inyecciones!$B$2:$B$14185,Balance!$B59,Inyecciones!$C$2:$C$14185,Balance!AH$5)</f>
        <v>3550733.6550391391</v>
      </c>
      <c r="AI59" s="13">
        <f>SUMIFS(Inyecciones!$E$2:$E$14185,Inyecciones!$A$2:$A$14185,Balance!AI$4,Inyecciones!$B$2:$B$14185,Balance!$B59,Inyecciones!$C$2:$C$14185,Balance!AI$5)</f>
        <v>3324363.9425434358</v>
      </c>
      <c r="AJ59" s="13">
        <f>SUMIFS(Inyecciones!$E$2:$E$14185,Inyecciones!$A$2:$A$14185,Balance!AJ$4,Inyecciones!$B$2:$B$14185,Balance!$B59,Inyecciones!$C$2:$C$14185,Balance!AJ$5)</f>
        <v>1907667.648082742</v>
      </c>
      <c r="AK59" s="13">
        <f>SUMIFS(Inyecciones!$E$2:$E$14185,Inyecciones!$A$2:$A$14185,Balance!AK$4,Inyecciones!$B$2:$B$14185,Balance!$B59,Inyecciones!$C$2:$C$14185,Balance!AK$5)</f>
        <v>1836362.2176206911</v>
      </c>
      <c r="AL59" s="14">
        <f>SUMIFS(Inyecciones!$E$2:$E$14185,Inyecciones!$A$2:$A$14185,Balance!AL$4,Inyecciones!$B$2:$B$14185,Balance!$B59,Inyecciones!$C$2:$C$14185,Balance!AL$5)</f>
        <v>1950567.7035359771</v>
      </c>
      <c r="AM59" s="13"/>
      <c r="AN59" s="12">
        <f>SUMIFS('Retiro Mensual'!$E$2:$E$2629,'Retiro Mensual'!$A$2:$A$2629,AN$4,'Retiro Mensual'!$B$2:$B$2629,$B59,'Retiro Mensual'!$C$2:$C$2629,AN$5)</f>
        <v>6442620.7439999999</v>
      </c>
      <c r="AO59" s="13">
        <f>SUMIFS('Retiro Mensual'!$E$2:$E$2629,'Retiro Mensual'!$A$2:$A$2629,AO$4,'Retiro Mensual'!$B$2:$B$2629,$B59,'Retiro Mensual'!$C$2:$C$2629,AO$5)</f>
        <v>5335863.6849999996</v>
      </c>
      <c r="AP59" s="13">
        <f>SUMIFS('Retiro Mensual'!$E$2:$E$2629,'Retiro Mensual'!$A$2:$A$2629,AP$4,'Retiro Mensual'!$B$2:$B$2629,$B59,'Retiro Mensual'!$C$2:$C$2629,AP$5)</f>
        <v>5987632.2630000003</v>
      </c>
      <c r="AQ59" s="13">
        <f>SUMIFS('Retiro Mensual'!$E$2:$E$2629,'Retiro Mensual'!$A$2:$A$2629,AQ$4,'Retiro Mensual'!$B$2:$B$2629,$B59,'Retiro Mensual'!$C$2:$C$2629,AQ$5)</f>
        <v>4705577.4119999995</v>
      </c>
      <c r="AR59" s="13">
        <f>SUMIFS('Retiro Mensual'!$E$2:$E$2629,'Retiro Mensual'!$A$2:$A$2629,AR$4,'Retiro Mensual'!$B$2:$B$2629,$B59,'Retiro Mensual'!$C$2:$C$2629,AR$5)</f>
        <v>4865157.625</v>
      </c>
      <c r="AS59" s="13">
        <f>SUMIFS('Retiro Mensual'!$E$2:$E$2629,'Retiro Mensual'!$A$2:$A$2629,AS$4,'Retiro Mensual'!$B$2:$B$2629,$B59,'Retiro Mensual'!$C$2:$C$2629,AS$5)</f>
        <v>4464057.4989999998</v>
      </c>
      <c r="AT59" s="13">
        <f>SUMIFS('Retiro Mensual'!$E$2:$E$2629,'Retiro Mensual'!$A$2:$A$2629,AT$4,'Retiro Mensual'!$B$2:$B$2629,$B59,'Retiro Mensual'!$C$2:$C$2629,AT$5)</f>
        <v>4363074.9850000003</v>
      </c>
      <c r="AU59" s="13">
        <f>SUMIFS('Retiro Mensual'!$E$2:$E$2629,'Retiro Mensual'!$A$2:$A$2629,AU$4,'Retiro Mensual'!$B$2:$B$2629,$B59,'Retiro Mensual'!$C$2:$C$2629,AU$5)</f>
        <v>4569417.3140000002</v>
      </c>
      <c r="AV59" s="13">
        <f>SUMIFS('Retiro Mensual'!$E$2:$E$2629,'Retiro Mensual'!$A$2:$A$2629,AV$4,'Retiro Mensual'!$B$2:$B$2629,$B59,'Retiro Mensual'!$C$2:$C$2629,AV$5)</f>
        <v>4158710.9530000002</v>
      </c>
      <c r="AW59" s="13">
        <f>SUMIFS('Retiro Mensual'!$E$2:$E$2629,'Retiro Mensual'!$A$2:$A$2629,AW$4,'Retiro Mensual'!$B$2:$B$2629,$B59,'Retiro Mensual'!$C$2:$C$2629,AW$5)</f>
        <v>2349005.5320000001</v>
      </c>
      <c r="AX59" s="13">
        <f>SUMIFS('Retiro Mensual'!$E$2:$E$2629,'Retiro Mensual'!$A$2:$A$2629,AX$4,'Retiro Mensual'!$B$2:$B$2629,$B59,'Retiro Mensual'!$C$2:$C$2629,AX$5)</f>
        <v>2138058.0550000002</v>
      </c>
      <c r="AY59" s="14">
        <f>SUMIFS('Retiro Mensual'!$E$2:$E$2629,'Retiro Mensual'!$A$2:$A$2629,AY$4,'Retiro Mensual'!$B$2:$B$2629,$B59,'Retiro Mensual'!$C$2:$C$2629,AY$5)</f>
        <v>2189799.0490000001</v>
      </c>
      <c r="AZ59" s="12">
        <f>SUMIFS('Retiro Mensual'!$E$2:$E$2629,'Retiro Mensual'!$A$2:$A$2629,AZ$4,'Retiro Mensual'!$B$2:$B$2629,$B59,'Retiro Mensual'!$C$2:$C$2629,AZ$5)</f>
        <v>6452564.7939999998</v>
      </c>
      <c r="BA59" s="13">
        <f>SUMIFS('Retiro Mensual'!$E$2:$E$2629,'Retiro Mensual'!$A$2:$A$2629,BA$4,'Retiro Mensual'!$B$2:$B$2629,$B59,'Retiro Mensual'!$C$2:$C$2629,BA$5)</f>
        <v>5400863.7949999999</v>
      </c>
      <c r="BB59" s="13">
        <f>SUMIFS('Retiro Mensual'!$E$2:$E$2629,'Retiro Mensual'!$A$2:$A$2629,BB$4,'Retiro Mensual'!$B$2:$B$2629,$B59,'Retiro Mensual'!$C$2:$C$2629,BB$5)</f>
        <v>6143431.5250000004</v>
      </c>
      <c r="BC59" s="13">
        <f>SUMIFS('Retiro Mensual'!$E$2:$E$2629,'Retiro Mensual'!$A$2:$A$2629,BC$4,'Retiro Mensual'!$B$2:$B$2629,$B59,'Retiro Mensual'!$C$2:$C$2629,BC$5)</f>
        <v>4934153.83</v>
      </c>
      <c r="BD59" s="13">
        <f>SUMIFS('Retiro Mensual'!$E$2:$E$2629,'Retiro Mensual'!$A$2:$A$2629,BD$4,'Retiro Mensual'!$B$2:$B$2629,$B59,'Retiro Mensual'!$C$2:$C$2629,BD$5)</f>
        <v>4907992.932</v>
      </c>
      <c r="BE59" s="13">
        <f>SUMIFS('Retiro Mensual'!$E$2:$E$2629,'Retiro Mensual'!$A$2:$A$2629,BE$4,'Retiro Mensual'!$B$2:$B$2629,$B59,'Retiro Mensual'!$C$2:$C$2629,BE$5)</f>
        <v>4832412.5559999999</v>
      </c>
      <c r="BF59" s="13">
        <f>SUMIFS('Retiro Mensual'!$E$2:$E$2629,'Retiro Mensual'!$A$2:$A$2629,BF$4,'Retiro Mensual'!$B$2:$B$2629,$B59,'Retiro Mensual'!$C$2:$C$2629,BF$5)</f>
        <v>5030573.6030000001</v>
      </c>
      <c r="BG59" s="13">
        <f>SUMIFS('Retiro Mensual'!$E$2:$E$2629,'Retiro Mensual'!$A$2:$A$2629,BG$4,'Retiro Mensual'!$B$2:$B$2629,$B59,'Retiro Mensual'!$C$2:$C$2629,BG$5)</f>
        <v>4606008.87</v>
      </c>
      <c r="BH59" s="13">
        <f>SUMIFS('Retiro Mensual'!$E$2:$E$2629,'Retiro Mensual'!$A$2:$A$2629,BH$4,'Retiro Mensual'!$B$2:$B$2629,$B59,'Retiro Mensual'!$C$2:$C$2629,BH$5)</f>
        <v>4238476.4819999998</v>
      </c>
      <c r="BI59" s="13">
        <f>SUMIFS('Retiro Mensual'!$E$2:$E$2629,'Retiro Mensual'!$A$2:$A$2629,BI$4,'Retiro Mensual'!$B$2:$B$2629,$B59,'Retiro Mensual'!$C$2:$C$2629,BI$5)</f>
        <v>2790852.5060000001</v>
      </c>
      <c r="BJ59" s="13">
        <f>SUMIFS('Retiro Mensual'!$E$2:$E$2629,'Retiro Mensual'!$A$2:$A$2629,BJ$4,'Retiro Mensual'!$B$2:$B$2629,$B59,'Retiro Mensual'!$C$2:$C$2629,BJ$5)</f>
        <v>2903090.2940000002</v>
      </c>
      <c r="BK59" s="14">
        <f>SUMIFS('Retiro Mensual'!$E$2:$E$2629,'Retiro Mensual'!$A$2:$A$2629,BK$4,'Retiro Mensual'!$B$2:$B$2629,$B59,'Retiro Mensual'!$C$2:$C$2629,BK$5)</f>
        <v>3457985.3080000002</v>
      </c>
      <c r="BL59" s="12">
        <f>SUMIFS('Retiro Mensual'!$E$2:$E$2629,'Retiro Mensual'!$A$2:$A$2629,BL$4,'Retiro Mensual'!$B$2:$B$2629,$B59,'Retiro Mensual'!$C$2:$C$2629,BL$5)</f>
        <v>6454403.1919999998</v>
      </c>
      <c r="BM59" s="13">
        <f>SUMIFS('Retiro Mensual'!$E$2:$E$2629,'Retiro Mensual'!$A$2:$A$2629,BM$4,'Retiro Mensual'!$B$2:$B$2629,$B59,'Retiro Mensual'!$C$2:$C$2629,BM$5)</f>
        <v>5527936.1519999998</v>
      </c>
      <c r="BN59" s="13">
        <f>SUMIFS('Retiro Mensual'!$E$2:$E$2629,'Retiro Mensual'!$A$2:$A$2629,BN$4,'Retiro Mensual'!$B$2:$B$2629,$B59,'Retiro Mensual'!$C$2:$C$2629,BN$5)</f>
        <v>6127589.8339999998</v>
      </c>
      <c r="BO59" s="13">
        <f>SUMIFS('Retiro Mensual'!$E$2:$E$2629,'Retiro Mensual'!$A$2:$A$2629,BO$4,'Retiro Mensual'!$B$2:$B$2629,$B59,'Retiro Mensual'!$C$2:$C$2629,BO$5)</f>
        <v>4892883.9009999996</v>
      </c>
      <c r="BP59" s="13">
        <f>SUMIFS('Retiro Mensual'!$E$2:$E$2629,'Retiro Mensual'!$A$2:$A$2629,BP$4,'Retiro Mensual'!$B$2:$B$2629,$B59,'Retiro Mensual'!$C$2:$C$2629,BP$5)</f>
        <v>5042417.0779999997</v>
      </c>
      <c r="BQ59" s="13">
        <f>SUMIFS('Retiro Mensual'!$E$2:$E$2629,'Retiro Mensual'!$A$2:$A$2629,BQ$4,'Retiro Mensual'!$B$2:$B$2629,$B59,'Retiro Mensual'!$C$2:$C$2629,BQ$5)</f>
        <v>5331598.6390000004</v>
      </c>
      <c r="BR59" s="13">
        <f>SUMIFS('Retiro Mensual'!$E$2:$E$2629,'Retiro Mensual'!$A$2:$A$2629,BR$4,'Retiro Mensual'!$B$2:$B$2629,$B59,'Retiro Mensual'!$C$2:$C$2629,BR$5)</f>
        <v>5393021.159</v>
      </c>
      <c r="BS59" s="13">
        <f>SUMIFS('Retiro Mensual'!$E$2:$E$2629,'Retiro Mensual'!$A$2:$A$2629,BS$4,'Retiro Mensual'!$B$2:$B$2629,$B59,'Retiro Mensual'!$C$2:$C$2629,BS$5)</f>
        <v>5135260.9009999996</v>
      </c>
      <c r="BT59" s="13">
        <f>SUMIFS('Retiro Mensual'!$E$2:$E$2629,'Retiro Mensual'!$A$2:$A$2629,BT$4,'Retiro Mensual'!$B$2:$B$2629,$B59,'Retiro Mensual'!$C$2:$C$2629,BT$5)</f>
        <v>4435468.0640000002</v>
      </c>
      <c r="BU59" s="13">
        <f>SUMIFS('Retiro Mensual'!$E$2:$E$2629,'Retiro Mensual'!$A$2:$A$2629,BU$4,'Retiro Mensual'!$B$2:$B$2629,$B59,'Retiro Mensual'!$C$2:$C$2629,BU$5)</f>
        <v>3260021.7340000002</v>
      </c>
      <c r="BV59" s="13">
        <f>SUMIFS('Retiro Mensual'!$E$2:$E$2629,'Retiro Mensual'!$A$2:$A$2629,BV$4,'Retiro Mensual'!$B$2:$B$2629,$B59,'Retiro Mensual'!$C$2:$C$2629,BV$5)</f>
        <v>3598090.4419999998</v>
      </c>
      <c r="BW59" s="14">
        <f>SUMIFS('Retiro Mensual'!$E$2:$E$2629,'Retiro Mensual'!$A$2:$A$2629,BW$4,'Retiro Mensual'!$B$2:$B$2629,$B59,'Retiro Mensual'!$C$2:$C$2629,BW$5)</f>
        <v>4035054.449</v>
      </c>
      <c r="BX59" s="13"/>
      <c r="BY59" s="12">
        <f>SUMIFS('Compra Ventas'!$E$2:$E$2700,'Compra Ventas'!$A$2:$A$2700,BY$4,'Compra Ventas'!$B$2:$B$2700,$B59,'Compra Ventas'!$C$2:$C$2700,BY$5)</f>
        <v>-1205815.813007405</v>
      </c>
      <c r="BZ59" s="13">
        <f>SUMIFS('Compra Ventas'!$E$2:$E$2700,'Compra Ventas'!$A$2:$A$2700,BZ$4,'Compra Ventas'!$B$2:$B$2700,$B59,'Compra Ventas'!$C$2:$C$2700,BZ$5)</f>
        <v>-4721099.6713491855</v>
      </c>
      <c r="CA59" s="13">
        <f>SUMIFS('Compra Ventas'!$E$2:$E$2700,'Compra Ventas'!$A$2:$A$2700,CA$4,'Compra Ventas'!$B$2:$B$2700,$B59,'Compra Ventas'!$C$2:$C$2700,CA$5)</f>
        <v>-5576129.6562225036</v>
      </c>
      <c r="CB59" s="13">
        <f>SUMIFS('Compra Ventas'!$E$2:$E$2700,'Compra Ventas'!$A$2:$A$2700,CB$4,'Compra Ventas'!$B$2:$B$2700,$B59,'Compra Ventas'!$C$2:$C$2700,CB$5)</f>
        <v>-4860979.4989337055</v>
      </c>
      <c r="CC59" s="13">
        <f>SUMIFS('Compra Ventas'!$E$2:$E$2700,'Compra Ventas'!$A$2:$A$2700,CC$4,'Compra Ventas'!$B$2:$B$2700,$B59,'Compra Ventas'!$C$2:$C$2700,CC$5)</f>
        <v>-5072605.2696780656</v>
      </c>
      <c r="CD59" s="13">
        <f>SUMIFS('Compra Ventas'!$E$2:$E$2700,'Compra Ventas'!$A$2:$A$2700,CD$4,'Compra Ventas'!$B$2:$B$2700,$B59,'Compra Ventas'!$C$2:$C$2700,CD$5)</f>
        <v>-3653389.2210864555</v>
      </c>
      <c r="CE59" s="13">
        <f>SUMIFS('Compra Ventas'!$E$2:$E$2700,'Compra Ventas'!$A$2:$A$2700,CE$4,'Compra Ventas'!$B$2:$B$2700,$B59,'Compra Ventas'!$C$2:$C$2700,CE$5)</f>
        <v>-4456198.7795620123</v>
      </c>
      <c r="CF59" s="13">
        <f>SUMIFS('Compra Ventas'!$E$2:$E$2700,'Compra Ventas'!$A$2:$A$2700,CF$4,'Compra Ventas'!$B$2:$B$2700,$B59,'Compra Ventas'!$C$2:$C$2700,CF$5)</f>
        <v>-4140799.5455870805</v>
      </c>
      <c r="CG59" s="13">
        <f>SUMIFS('Compra Ventas'!$E$2:$E$2700,'Compra Ventas'!$A$2:$A$2700,CG$4,'Compra Ventas'!$B$2:$B$2700,$B59,'Compra Ventas'!$C$2:$C$2700,CG$5)</f>
        <v>-4172611.0222451859</v>
      </c>
      <c r="CH59" s="13">
        <f>SUMIFS('Compra Ventas'!$E$2:$E$2700,'Compra Ventas'!$A$2:$A$2700,CH$4,'Compra Ventas'!$B$2:$B$2700,$B59,'Compra Ventas'!$C$2:$C$2700,CH$5)</f>
        <v>-3176265.3614551462</v>
      </c>
      <c r="CI59" s="13">
        <f>SUMIFS('Compra Ventas'!$E$2:$E$2700,'Compra Ventas'!$A$2:$A$2700,CI$4,'Compra Ventas'!$B$2:$B$2700,$B59,'Compra Ventas'!$C$2:$C$2700,CI$5)</f>
        <v>-3006684.9890414872</v>
      </c>
      <c r="CJ59" s="14">
        <f>SUMIFS('Compra Ventas'!$E$2:$E$2700,'Compra Ventas'!$A$2:$A$2700,CJ$4,'Compra Ventas'!$B$2:$B$2700,$B59,'Compra Ventas'!$C$2:$C$2700,CJ$5)</f>
        <v>-3099930.4584353208</v>
      </c>
      <c r="CK59" s="12">
        <f>SUMIFS('Compra Ventas'!$E$2:$E$2700,'Compra Ventas'!$A$2:$A$2700,CK$4,'Compra Ventas'!$B$2:$B$2700,$B59,'Compra Ventas'!$C$2:$C$2700,CK$5)</f>
        <v>-1208448.1402383661</v>
      </c>
      <c r="CL59" s="13">
        <f>SUMIFS('Compra Ventas'!$E$2:$E$2700,'Compra Ventas'!$A$2:$A$2700,CL$4,'Compra Ventas'!$B$2:$B$2700,$B59,'Compra Ventas'!$C$2:$C$2700,CL$5)</f>
        <v>-4744479.2148230169</v>
      </c>
      <c r="CM59" s="13">
        <f>SUMIFS('Compra Ventas'!$E$2:$E$2700,'Compra Ventas'!$A$2:$A$2700,CM$4,'Compra Ventas'!$B$2:$B$2700,$B59,'Compra Ventas'!$C$2:$C$2700,CM$5)</f>
        <v>-5599556.6011528298</v>
      </c>
      <c r="CN59" s="13">
        <f>SUMIFS('Compra Ventas'!$E$2:$E$2700,'Compra Ventas'!$A$2:$A$2700,CN$4,'Compra Ventas'!$B$2:$B$2700,$B59,'Compra Ventas'!$C$2:$C$2700,CN$5)</f>
        <v>-4921407.7818943243</v>
      </c>
      <c r="CO59" s="13">
        <f>SUMIFS('Compra Ventas'!$E$2:$E$2700,'Compra Ventas'!$A$2:$A$2700,CO$4,'Compra Ventas'!$B$2:$B$2700,$B59,'Compra Ventas'!$C$2:$C$2700,CO$5)</f>
        <v>-5132430.0151161673</v>
      </c>
      <c r="CP59" s="13">
        <f>SUMIFS('Compra Ventas'!$E$2:$E$2700,'Compra Ventas'!$A$2:$A$2700,CP$4,'Compra Ventas'!$B$2:$B$2700,$B59,'Compra Ventas'!$C$2:$C$2700,CP$5)</f>
        <v>-3674993.8616795633</v>
      </c>
      <c r="CQ59" s="13">
        <f>SUMIFS('Compra Ventas'!$E$2:$E$2700,'Compra Ventas'!$A$2:$A$2700,CQ$4,'Compra Ventas'!$B$2:$B$2700,$B59,'Compra Ventas'!$C$2:$C$2700,CQ$5)</f>
        <v>-4517847.3977075322</v>
      </c>
      <c r="CR59" s="13">
        <f>SUMIFS('Compra Ventas'!$E$2:$E$2700,'Compra Ventas'!$A$2:$A$2700,CR$4,'Compra Ventas'!$B$2:$B$2700,$B59,'Compra Ventas'!$C$2:$C$2700,CR$5)</f>
        <v>-4174672.7409863239</v>
      </c>
      <c r="CS59" s="13">
        <f>SUMIFS('Compra Ventas'!$E$2:$E$2700,'Compra Ventas'!$A$2:$A$2700,CS$4,'Compra Ventas'!$B$2:$B$2700,$B59,'Compra Ventas'!$C$2:$C$2700,CS$5)</f>
        <v>-4209965.6239009099</v>
      </c>
      <c r="CT59" s="13">
        <f>SUMIFS('Compra Ventas'!$E$2:$E$2700,'Compra Ventas'!$A$2:$A$2700,CT$4,'Compra Ventas'!$B$2:$B$2700,$B59,'Compra Ventas'!$C$2:$C$2700,CT$5)</f>
        <v>-3182112.6427805489</v>
      </c>
      <c r="CU59" s="13">
        <f>SUMIFS('Compra Ventas'!$E$2:$E$2700,'Compra Ventas'!$A$2:$A$2700,CU$4,'Compra Ventas'!$B$2:$B$2700,$B59,'Compra Ventas'!$C$2:$C$2700,CU$5)</f>
        <v>-2699404.0305174575</v>
      </c>
      <c r="CV59" s="14">
        <f>SUMIFS('Compra Ventas'!$E$2:$E$2700,'Compra Ventas'!$A$2:$A$2700,CV$4,'Compra Ventas'!$B$2:$B$2700,$B59,'Compra Ventas'!$C$2:$C$2700,CV$5)</f>
        <v>-2774074.5002489635</v>
      </c>
      <c r="CW59" s="12">
        <f>SUMIFS('Compra Ventas'!$E$2:$E$2700,'Compra Ventas'!$A$2:$A$2700,CW$4,'Compra Ventas'!$B$2:$B$2700,$B59,'Compra Ventas'!$C$2:$C$2700,CW$5)</f>
        <v>-1208344.9139162409</v>
      </c>
      <c r="CX59" s="13">
        <f>SUMIFS('Compra Ventas'!$E$2:$E$2700,'Compra Ventas'!$A$2:$A$2700,CX$4,'Compra Ventas'!$B$2:$B$2700,$B59,'Compra Ventas'!$C$2:$C$2700,CX$5)</f>
        <v>-4779009.9022512324</v>
      </c>
      <c r="CY59" s="13">
        <f>SUMIFS('Compra Ventas'!$E$2:$E$2700,'Compra Ventas'!$A$2:$A$2700,CY$4,'Compra Ventas'!$B$2:$B$2700,$B59,'Compra Ventas'!$C$2:$C$2700,CY$5)</f>
        <v>-5639766.524546504</v>
      </c>
      <c r="CZ59" s="13">
        <f>SUMIFS('Compra Ventas'!$E$2:$E$2700,'Compra Ventas'!$A$2:$A$2700,CZ$4,'Compra Ventas'!$B$2:$B$2700,$B59,'Compra Ventas'!$C$2:$C$2700,CZ$5)</f>
        <v>-4981177.4356587194</v>
      </c>
      <c r="DA59" s="13">
        <f>SUMIFS('Compra Ventas'!$E$2:$E$2700,'Compra Ventas'!$A$2:$A$2700,DA$4,'Compra Ventas'!$B$2:$B$2700,$B59,'Compra Ventas'!$C$2:$C$2700,DA$5)</f>
        <v>-5174825.4140658369</v>
      </c>
      <c r="DB59" s="13">
        <f>SUMIFS('Compra Ventas'!$E$2:$E$2700,'Compra Ventas'!$A$2:$A$2700,DB$4,'Compra Ventas'!$B$2:$B$2700,$B59,'Compra Ventas'!$C$2:$C$2700,DB$5)</f>
        <v>-3756032.6371979457</v>
      </c>
      <c r="DC59" s="13">
        <f>SUMIFS('Compra Ventas'!$E$2:$E$2700,'Compra Ventas'!$A$2:$A$2700,DC$4,'Compra Ventas'!$B$2:$B$2700,$B59,'Compra Ventas'!$C$2:$C$2700,DC$5)</f>
        <v>-4593503.8748997226</v>
      </c>
      <c r="DD59" s="13">
        <f>SUMIFS('Compra Ventas'!$E$2:$E$2700,'Compra Ventas'!$A$2:$A$2700,DD$4,'Compra Ventas'!$B$2:$B$2700,$B59,'Compra Ventas'!$C$2:$C$2700,DD$5)</f>
        <v>-4252032.152100822</v>
      </c>
      <c r="DE59" s="13">
        <f>SUMIFS('Compra Ventas'!$E$2:$E$2700,'Compra Ventas'!$A$2:$A$2700,DE$4,'Compra Ventas'!$B$2:$B$2700,$B59,'Compra Ventas'!$C$2:$C$2700,DE$5)</f>
        <v>-4299613.1579792332</v>
      </c>
      <c r="DF59" s="13">
        <f>SUMIFS('Compra Ventas'!$E$2:$E$2700,'Compra Ventas'!$A$2:$A$2700,DF$4,'Compra Ventas'!$B$2:$B$2700,$B59,'Compra Ventas'!$C$2:$C$2700,DF$5)</f>
        <v>-3282911.8031415953</v>
      </c>
      <c r="DG59" s="13">
        <f>SUMIFS('Compra Ventas'!$E$2:$E$2700,'Compra Ventas'!$A$2:$A$2700,DG$4,'Compra Ventas'!$B$2:$B$2700,$B59,'Compra Ventas'!$C$2:$C$2700,DG$5)</f>
        <v>-2678114.4292026972</v>
      </c>
      <c r="DH59" s="14">
        <f>SUMIFS('Compra Ventas'!$E$2:$E$2700,'Compra Ventas'!$A$2:$A$2700,DH$4,'Compra Ventas'!$B$2:$B$2700,$B59,'Compra Ventas'!$C$2:$C$2700,DH$5)</f>
        <v>-2999349.1424593488</v>
      </c>
      <c r="DI59" s="84"/>
      <c r="DJ59" s="98">
        <f>SUMIFS('Ajuste Ciclado'!D$5:D$47,'Ajuste Ciclado'!$C$5:$C$47,Balance!DJ$4,'Ajuste Ciclado'!$B$5:$B$47,Balance!$B59)</f>
        <v>0</v>
      </c>
      <c r="DK59" s="99">
        <f>SUMIFS('Ajuste Ciclado'!E$5:E$47,'Ajuste Ciclado'!$C$5:$C$47,Balance!DK$4,'Ajuste Ciclado'!$B$5:$B$47,Balance!$B59)</f>
        <v>0</v>
      </c>
      <c r="DL59" s="99">
        <f>SUMIFS('Ajuste Ciclado'!F$5:F$47,'Ajuste Ciclado'!$C$5:$C$47,Balance!DL$4,'Ajuste Ciclado'!$B$5:$B$47,Balance!$B59)</f>
        <v>0</v>
      </c>
      <c r="DM59" s="99">
        <f>SUMIFS('Ajuste Ciclado'!G$5:G$47,'Ajuste Ciclado'!$C$5:$C$47,Balance!DM$4,'Ajuste Ciclado'!$B$5:$B$47,Balance!$B59)</f>
        <v>0</v>
      </c>
      <c r="DN59" s="99">
        <f>SUMIFS('Ajuste Ciclado'!H$5:H$47,'Ajuste Ciclado'!$C$5:$C$47,Balance!DN$4,'Ajuste Ciclado'!$B$5:$B$47,Balance!$B59)</f>
        <v>0</v>
      </c>
      <c r="DO59" s="99">
        <f>SUMIFS('Ajuste Ciclado'!I$5:I$47,'Ajuste Ciclado'!$C$5:$C$47,Balance!DO$4,'Ajuste Ciclado'!$B$5:$B$47,Balance!$B59)</f>
        <v>0</v>
      </c>
      <c r="DP59" s="99">
        <f>SUMIFS('Ajuste Ciclado'!J$5:J$47,'Ajuste Ciclado'!$C$5:$C$47,Balance!DP$4,'Ajuste Ciclado'!$B$5:$B$47,Balance!$B59)</f>
        <v>0</v>
      </c>
      <c r="DQ59" s="99">
        <f>SUMIFS('Ajuste Ciclado'!K$5:K$47,'Ajuste Ciclado'!$C$5:$C$47,Balance!DQ$4,'Ajuste Ciclado'!$B$5:$B$47,Balance!$B59)</f>
        <v>0</v>
      </c>
      <c r="DR59" s="99">
        <f>SUMIFS('Ajuste Ciclado'!L$5:L$47,'Ajuste Ciclado'!$C$5:$C$47,Balance!DR$4,'Ajuste Ciclado'!$B$5:$B$47,Balance!$B59)</f>
        <v>0</v>
      </c>
      <c r="DS59" s="99">
        <f>SUMIFS('Ajuste Ciclado'!M$5:M$47,'Ajuste Ciclado'!$C$5:$C$47,Balance!DS$4,'Ajuste Ciclado'!$B$5:$B$47,Balance!$B59)</f>
        <v>0</v>
      </c>
      <c r="DT59" s="99">
        <f>SUMIFS('Ajuste Ciclado'!N$5:N$47,'Ajuste Ciclado'!$C$5:$C$47,Balance!DT$4,'Ajuste Ciclado'!$B$5:$B$47,Balance!$B59)</f>
        <v>0</v>
      </c>
      <c r="DU59" s="100">
        <f>SUMIFS('Ajuste Ciclado'!O$5:O$47,'Ajuste Ciclado'!$C$5:$C$47,Balance!DU$4,'Ajuste Ciclado'!$B$5:$B$47,Balance!$B59)</f>
        <v>0</v>
      </c>
      <c r="DV59" s="98">
        <f>SUMIFS('Ajuste Ciclado'!D$5:D$47,'Ajuste Ciclado'!$C$5:$C$47,Balance!DV$4,'Ajuste Ciclado'!$B$5:$B$47,Balance!$B59)</f>
        <v>0</v>
      </c>
      <c r="DW59" s="99">
        <f>SUMIFS('Ajuste Ciclado'!E$5:E$47,'Ajuste Ciclado'!$C$5:$C$47,Balance!DW$4,'Ajuste Ciclado'!$B$5:$B$47,Balance!$B59)</f>
        <v>0</v>
      </c>
      <c r="DX59" s="99">
        <f>SUMIFS('Ajuste Ciclado'!F$5:F$47,'Ajuste Ciclado'!$C$5:$C$47,Balance!DX$4,'Ajuste Ciclado'!$B$5:$B$47,Balance!$B59)</f>
        <v>0</v>
      </c>
      <c r="DY59" s="99">
        <f>SUMIFS('Ajuste Ciclado'!G$5:G$47,'Ajuste Ciclado'!$C$5:$C$47,Balance!DY$4,'Ajuste Ciclado'!$B$5:$B$47,Balance!$B59)</f>
        <v>0</v>
      </c>
      <c r="DZ59" s="99">
        <f>SUMIFS('Ajuste Ciclado'!H$5:H$47,'Ajuste Ciclado'!$C$5:$C$47,Balance!DZ$4,'Ajuste Ciclado'!$B$5:$B$47,Balance!$B59)</f>
        <v>0</v>
      </c>
      <c r="EA59" s="99">
        <f>SUMIFS('Ajuste Ciclado'!I$5:I$47,'Ajuste Ciclado'!$C$5:$C$47,Balance!EA$4,'Ajuste Ciclado'!$B$5:$B$47,Balance!$B59)</f>
        <v>0</v>
      </c>
      <c r="EB59" s="99">
        <f>SUMIFS('Ajuste Ciclado'!J$5:J$47,'Ajuste Ciclado'!$C$5:$C$47,Balance!EB$4,'Ajuste Ciclado'!$B$5:$B$47,Balance!$B59)</f>
        <v>0</v>
      </c>
      <c r="EC59" s="99">
        <f>SUMIFS('Ajuste Ciclado'!K$5:K$47,'Ajuste Ciclado'!$C$5:$C$47,Balance!EC$4,'Ajuste Ciclado'!$B$5:$B$47,Balance!$B59)</f>
        <v>0</v>
      </c>
      <c r="ED59" s="99">
        <f>SUMIFS('Ajuste Ciclado'!L$5:L$47,'Ajuste Ciclado'!$C$5:$C$47,Balance!ED$4,'Ajuste Ciclado'!$B$5:$B$47,Balance!$B59)</f>
        <v>0</v>
      </c>
      <c r="EE59" s="99">
        <f>SUMIFS('Ajuste Ciclado'!M$5:M$47,'Ajuste Ciclado'!$C$5:$C$47,Balance!EE$4,'Ajuste Ciclado'!$B$5:$B$47,Balance!$B59)</f>
        <v>0</v>
      </c>
      <c r="EF59" s="99">
        <f>SUMIFS('Ajuste Ciclado'!N$5:N$47,'Ajuste Ciclado'!$C$5:$C$47,Balance!EF$4,'Ajuste Ciclado'!$B$5:$B$47,Balance!$B59)</f>
        <v>0</v>
      </c>
      <c r="EG59" s="100">
        <f>SUMIFS('Ajuste Ciclado'!O$5:O$47,'Ajuste Ciclado'!$C$5:$C$47,Balance!EG$4,'Ajuste Ciclado'!$B$5:$B$47,Balance!$B59)</f>
        <v>0</v>
      </c>
      <c r="EH59" s="98">
        <f>SUMIFS('Ajuste Ciclado'!D$5:D$47,'Ajuste Ciclado'!$C$5:$C$47,Balance!EH$4,'Ajuste Ciclado'!$B$5:$B$47,Balance!$B59)</f>
        <v>0</v>
      </c>
      <c r="EI59" s="99">
        <f>SUMIFS('Ajuste Ciclado'!E$5:E$47,'Ajuste Ciclado'!$C$5:$C$47,Balance!EI$4,'Ajuste Ciclado'!$B$5:$B$47,Balance!$B59)</f>
        <v>0</v>
      </c>
      <c r="EJ59" s="99">
        <f>SUMIFS('Ajuste Ciclado'!F$5:F$47,'Ajuste Ciclado'!$C$5:$C$47,Balance!EJ$4,'Ajuste Ciclado'!$B$5:$B$47,Balance!$B59)</f>
        <v>0</v>
      </c>
      <c r="EK59" s="99">
        <f>SUMIFS('Ajuste Ciclado'!G$5:G$47,'Ajuste Ciclado'!$C$5:$C$47,Balance!EK$4,'Ajuste Ciclado'!$B$5:$B$47,Balance!$B59)</f>
        <v>0</v>
      </c>
      <c r="EL59" s="99">
        <f>SUMIFS('Ajuste Ciclado'!H$5:H$47,'Ajuste Ciclado'!$C$5:$C$47,Balance!EL$4,'Ajuste Ciclado'!$B$5:$B$47,Balance!$B59)</f>
        <v>0</v>
      </c>
      <c r="EM59" s="99">
        <f>SUMIFS('Ajuste Ciclado'!I$5:I$47,'Ajuste Ciclado'!$C$5:$C$47,Balance!EM$4,'Ajuste Ciclado'!$B$5:$B$47,Balance!$B59)</f>
        <v>0</v>
      </c>
      <c r="EN59" s="99">
        <f>SUMIFS('Ajuste Ciclado'!J$5:J$47,'Ajuste Ciclado'!$C$5:$C$47,Balance!EN$4,'Ajuste Ciclado'!$B$5:$B$47,Balance!$B59)</f>
        <v>0</v>
      </c>
      <c r="EO59" s="99">
        <f>SUMIFS('Ajuste Ciclado'!K$5:K$47,'Ajuste Ciclado'!$C$5:$C$47,Balance!EO$4,'Ajuste Ciclado'!$B$5:$B$47,Balance!$B59)</f>
        <v>0</v>
      </c>
      <c r="EP59" s="99">
        <f>SUMIFS('Ajuste Ciclado'!L$5:L$47,'Ajuste Ciclado'!$C$5:$C$47,Balance!EP$4,'Ajuste Ciclado'!$B$5:$B$47,Balance!$B59)</f>
        <v>0</v>
      </c>
      <c r="EQ59" s="99">
        <f>SUMIFS('Ajuste Ciclado'!M$5:M$47,'Ajuste Ciclado'!$C$5:$C$47,Balance!EQ$4,'Ajuste Ciclado'!$B$5:$B$47,Balance!$B59)</f>
        <v>0</v>
      </c>
      <c r="ER59" s="99">
        <f>SUMIFS('Ajuste Ciclado'!N$5:N$47,'Ajuste Ciclado'!$C$5:$C$47,Balance!ER$4,'Ajuste Ciclado'!$B$5:$B$47,Balance!$B59)</f>
        <v>0</v>
      </c>
      <c r="ES59" s="100">
        <f>SUMIFS('Ajuste Ciclado'!O$5:O$47,'Ajuste Ciclado'!$C$5:$C$47,Balance!ES$4,'Ajuste Ciclado'!$B$5:$B$47,Balance!$B59)</f>
        <v>0</v>
      </c>
      <c r="ET59" s="84"/>
      <c r="EU59" s="12">
        <f t="shared" si="129"/>
        <v>-6442620.7439999999</v>
      </c>
      <c r="EV59" s="13">
        <f t="shared" si="93"/>
        <v>-4591788.5919302097</v>
      </c>
      <c r="EW59" s="13">
        <f t="shared" si="94"/>
        <v>-5065968.9357160497</v>
      </c>
      <c r="EX59" s="13">
        <f t="shared" si="95"/>
        <v>-3813787.3261471279</v>
      </c>
      <c r="EY59" s="13">
        <f t="shared" si="96"/>
        <v>-4486396.8599450476</v>
      </c>
      <c r="EZ59" s="13">
        <f t="shared" si="97"/>
        <v>-4265255.4441171288</v>
      </c>
      <c r="FA59" s="13">
        <f t="shared" si="98"/>
        <v>-4972913.0746673606</v>
      </c>
      <c r="FB59" s="13">
        <f t="shared" si="99"/>
        <v>-5290179.8265444972</v>
      </c>
      <c r="FC59" s="13">
        <f t="shared" si="100"/>
        <v>-5104052.6740192566</v>
      </c>
      <c r="FD59" s="13">
        <f t="shared" si="101"/>
        <v>-3781644.8534919275</v>
      </c>
      <c r="FE59" s="13">
        <f t="shared" si="102"/>
        <v>-3403340.0910212034</v>
      </c>
      <c r="FF59" s="14">
        <f t="shared" si="103"/>
        <v>-3482648.5471995519</v>
      </c>
      <c r="FG59" s="12">
        <f t="shared" si="104"/>
        <v>-6452564.7939999998</v>
      </c>
      <c r="FH59" s="13">
        <f t="shared" si="105"/>
        <v>-4659720.9089898318</v>
      </c>
      <c r="FI59" s="13">
        <f t="shared" si="106"/>
        <v>-5220880.5382407159</v>
      </c>
      <c r="FJ59" s="13">
        <f t="shared" si="107"/>
        <v>-3995029.0072620576</v>
      </c>
      <c r="FK59" s="13">
        <f t="shared" si="108"/>
        <v>-4621083.0757391481</v>
      </c>
      <c r="FL59" s="13">
        <f t="shared" si="109"/>
        <v>-4653140.0293743564</v>
      </c>
      <c r="FM59" s="13">
        <f t="shared" si="110"/>
        <v>-5578266.8452999452</v>
      </c>
      <c r="FN59" s="13">
        <f t="shared" si="111"/>
        <v>-5395447.8206094271</v>
      </c>
      <c r="FO59" s="13">
        <f t="shared" si="112"/>
        <v>-5205410.0611717813</v>
      </c>
      <c r="FP59" s="13">
        <f t="shared" si="113"/>
        <v>-4176564.8607895533</v>
      </c>
      <c r="FQ59" s="13">
        <f t="shared" si="114"/>
        <v>-3828637.4632330509</v>
      </c>
      <c r="FR59" s="14">
        <f t="shared" si="115"/>
        <v>-4355372.6527572833</v>
      </c>
      <c r="FS59" s="12">
        <f t="shared" si="116"/>
        <v>-6454403.1919999998</v>
      </c>
      <c r="FT59" s="13">
        <f t="shared" si="117"/>
        <v>-4822855.2514376231</v>
      </c>
      <c r="FU59" s="13">
        <f t="shared" si="118"/>
        <v>-5259003.9762247587</v>
      </c>
      <c r="FV59" s="13">
        <f t="shared" si="119"/>
        <v>-4042746.8804058861</v>
      </c>
      <c r="FW59" s="13">
        <f t="shared" si="120"/>
        <v>-4744023.2490699617</v>
      </c>
      <c r="FX59" s="13">
        <f t="shared" si="121"/>
        <v>-5090171.3630227903</v>
      </c>
      <c r="FY59" s="13">
        <f t="shared" si="122"/>
        <v>-5860919.029318653</v>
      </c>
      <c r="FZ59" s="13">
        <f t="shared" si="123"/>
        <v>-5836559.3980616825</v>
      </c>
      <c r="GA59" s="13">
        <f t="shared" si="124"/>
        <v>-5410717.2794357976</v>
      </c>
      <c r="GB59" s="13">
        <f t="shared" si="125"/>
        <v>-4635265.8890588535</v>
      </c>
      <c r="GC59" s="13">
        <f t="shared" si="126"/>
        <v>-4439842.6535820058</v>
      </c>
      <c r="GD59" s="14">
        <f t="shared" si="127"/>
        <v>-5083835.887923372</v>
      </c>
      <c r="GE59" s="84"/>
      <c r="GF59" s="12">
        <f t="shared" si="130"/>
        <v>-54700596.968799353</v>
      </c>
      <c r="GG59" s="13">
        <f t="shared" si="130"/>
        <v>-58142118.057467163</v>
      </c>
      <c r="GH59" s="14">
        <f t="shared" si="130"/>
        <v>-61680344.049541384</v>
      </c>
      <c r="GI59" s="6">
        <f t="shared" si="131"/>
        <v>3</v>
      </c>
      <c r="GJ59" s="12">
        <f t="shared" si="132"/>
        <v>-16836853.244563751</v>
      </c>
      <c r="GK59" s="13">
        <f t="shared" si="133"/>
        <v>-17426279.459909372</v>
      </c>
      <c r="GL59" s="14">
        <f t="shared" si="134"/>
        <v>-18151881.619380336</v>
      </c>
      <c r="GM59" s="84"/>
      <c r="GN59" s="66">
        <f t="shared" si="135"/>
        <v>-18151881.619380336</v>
      </c>
      <c r="GO59" s="84"/>
      <c r="GP59" s="63" t="str" cm="1">
        <f t="array" ref="GP59">INDEX($GF$4:$GH$4,1,GI59)</f>
        <v>Sample 6</v>
      </c>
      <c r="GQ59" s="12">
        <f t="shared" si="142"/>
        <v>-6442620.7439999999</v>
      </c>
      <c r="GR59" s="13">
        <f t="shared" si="142"/>
        <v>-5290179.8265444972</v>
      </c>
      <c r="GS59" s="14">
        <f t="shared" si="142"/>
        <v>-5104052.6740192566</v>
      </c>
      <c r="GT59" s="12">
        <f t="shared" si="143"/>
        <v>-6452564.7939999998</v>
      </c>
      <c r="GU59" s="13">
        <f t="shared" si="143"/>
        <v>-5578266.8452999452</v>
      </c>
      <c r="GV59" s="14">
        <f t="shared" si="143"/>
        <v>-5395447.8206094271</v>
      </c>
      <c r="GW59" s="12">
        <f t="shared" si="144"/>
        <v>-6454403.1919999998</v>
      </c>
      <c r="GX59" s="13">
        <f t="shared" si="144"/>
        <v>-5860919.029318653</v>
      </c>
      <c r="GY59" s="14">
        <f t="shared" si="144"/>
        <v>-5836559.3980616825</v>
      </c>
      <c r="GZ59" s="84" t="str">
        <f t="shared" si="128"/>
        <v>Sample 6</v>
      </c>
      <c r="HA59" s="12">
        <f t="shared" si="139"/>
        <v>-6454403.1919999998</v>
      </c>
      <c r="HB59" s="13">
        <f t="shared" si="139"/>
        <v>-5860919.029318653</v>
      </c>
      <c r="HC59" s="14">
        <f t="shared" si="139"/>
        <v>-5836559.3980616825</v>
      </c>
      <c r="HD59" s="6">
        <f t="shared" si="140"/>
        <v>-18151881.619380336</v>
      </c>
      <c r="HE59" s="84" t="str">
        <f t="shared" si="141"/>
        <v>Ok</v>
      </c>
    </row>
    <row r="60" spans="2:213" x14ac:dyDescent="0.3">
      <c r="B60" s="84" t="s">
        <v>20</v>
      </c>
      <c r="C60" s="12">
        <f>SUMIFS(Inyecciones!$E$2:$E$14185,Inyecciones!$A$2:$A$14185,Balance!C$4,Inyecciones!$B$2:$B$14185,Balance!$B60,Inyecciones!$C$2:$C$14185,Balance!C$5)</f>
        <v>0</v>
      </c>
      <c r="D60" s="13">
        <f>SUMIFS(Inyecciones!$E$2:$E$14185,Inyecciones!$A$2:$A$14185,Balance!D$4,Inyecciones!$B$2:$B$14185,Balance!$B60,Inyecciones!$C$2:$C$14185,Balance!D$5)</f>
        <v>0</v>
      </c>
      <c r="E60" s="13">
        <f>SUMIFS(Inyecciones!$E$2:$E$14185,Inyecciones!$A$2:$A$14185,Balance!E$4,Inyecciones!$B$2:$B$14185,Balance!$B60,Inyecciones!$C$2:$C$14185,Balance!E$5)</f>
        <v>0</v>
      </c>
      <c r="F60" s="13">
        <f>SUMIFS(Inyecciones!$E$2:$E$14185,Inyecciones!$A$2:$A$14185,Balance!F$4,Inyecciones!$B$2:$B$14185,Balance!$B60,Inyecciones!$C$2:$C$14185,Balance!F$5)</f>
        <v>0</v>
      </c>
      <c r="G60" s="13">
        <f>SUMIFS(Inyecciones!$E$2:$E$14185,Inyecciones!$A$2:$A$14185,Balance!G$4,Inyecciones!$B$2:$B$14185,Balance!$B60,Inyecciones!$C$2:$C$14185,Balance!G$5)</f>
        <v>0</v>
      </c>
      <c r="H60" s="13">
        <f>SUMIFS(Inyecciones!$E$2:$E$14185,Inyecciones!$A$2:$A$14185,Balance!H$4,Inyecciones!$B$2:$B$14185,Balance!$B60,Inyecciones!$C$2:$C$14185,Balance!H$5)</f>
        <v>0</v>
      </c>
      <c r="I60" s="13">
        <f>SUMIFS(Inyecciones!$E$2:$E$14185,Inyecciones!$A$2:$A$14185,Balance!I$4,Inyecciones!$B$2:$B$14185,Balance!$B60,Inyecciones!$C$2:$C$14185,Balance!I$5)</f>
        <v>0</v>
      </c>
      <c r="J60" s="13">
        <f>SUMIFS(Inyecciones!$E$2:$E$14185,Inyecciones!$A$2:$A$14185,Balance!J$4,Inyecciones!$B$2:$B$14185,Balance!$B60,Inyecciones!$C$2:$C$14185,Balance!J$5)</f>
        <v>0</v>
      </c>
      <c r="K60" s="13">
        <f>SUMIFS(Inyecciones!$E$2:$E$14185,Inyecciones!$A$2:$A$14185,Balance!K$4,Inyecciones!$B$2:$B$14185,Balance!$B60,Inyecciones!$C$2:$C$14185,Balance!K$5)</f>
        <v>0</v>
      </c>
      <c r="L60" s="13">
        <f>SUMIFS(Inyecciones!$E$2:$E$14185,Inyecciones!$A$2:$A$14185,Balance!L$4,Inyecciones!$B$2:$B$14185,Balance!$B60,Inyecciones!$C$2:$C$14185,Balance!L$5)</f>
        <v>0</v>
      </c>
      <c r="M60" s="13">
        <f>SUMIFS(Inyecciones!$E$2:$E$14185,Inyecciones!$A$2:$A$14185,Balance!M$4,Inyecciones!$B$2:$B$14185,Balance!$B60,Inyecciones!$C$2:$C$14185,Balance!M$5)</f>
        <v>0</v>
      </c>
      <c r="N60" s="14">
        <f>SUMIFS(Inyecciones!$E$2:$E$14185,Inyecciones!$A$2:$A$14185,Balance!N$4,Inyecciones!$B$2:$B$14185,Balance!$B60,Inyecciones!$C$2:$C$14185,Balance!N$5)</f>
        <v>0</v>
      </c>
      <c r="O60" s="12">
        <f>SUMIFS(Inyecciones!$E$2:$E$14185,Inyecciones!$A$2:$A$14185,Balance!O$4,Inyecciones!$B$2:$B$14185,Balance!$B60,Inyecciones!$C$2:$C$14185,Balance!O$5)</f>
        <v>0</v>
      </c>
      <c r="P60" s="13">
        <f>SUMIFS(Inyecciones!$E$2:$E$14185,Inyecciones!$A$2:$A$14185,Balance!P$4,Inyecciones!$B$2:$B$14185,Balance!$B60,Inyecciones!$C$2:$C$14185,Balance!P$5)</f>
        <v>0</v>
      </c>
      <c r="Q60" s="13">
        <f>SUMIFS(Inyecciones!$E$2:$E$14185,Inyecciones!$A$2:$A$14185,Balance!Q$4,Inyecciones!$B$2:$B$14185,Balance!$B60,Inyecciones!$C$2:$C$14185,Balance!Q$5)</f>
        <v>0</v>
      </c>
      <c r="R60" s="13">
        <f>SUMIFS(Inyecciones!$E$2:$E$14185,Inyecciones!$A$2:$A$14185,Balance!R$4,Inyecciones!$B$2:$B$14185,Balance!$B60,Inyecciones!$C$2:$C$14185,Balance!R$5)</f>
        <v>0</v>
      </c>
      <c r="S60" s="13">
        <f>SUMIFS(Inyecciones!$E$2:$E$14185,Inyecciones!$A$2:$A$14185,Balance!S$4,Inyecciones!$B$2:$B$14185,Balance!$B60,Inyecciones!$C$2:$C$14185,Balance!S$5)</f>
        <v>0</v>
      </c>
      <c r="T60" s="13">
        <f>SUMIFS(Inyecciones!$E$2:$E$14185,Inyecciones!$A$2:$A$14185,Balance!T$4,Inyecciones!$B$2:$B$14185,Balance!$B60,Inyecciones!$C$2:$C$14185,Balance!T$5)</f>
        <v>0</v>
      </c>
      <c r="U60" s="13">
        <f>SUMIFS(Inyecciones!$E$2:$E$14185,Inyecciones!$A$2:$A$14185,Balance!U$4,Inyecciones!$B$2:$B$14185,Balance!$B60,Inyecciones!$C$2:$C$14185,Balance!U$5)</f>
        <v>0</v>
      </c>
      <c r="V60" s="13">
        <f>SUMIFS(Inyecciones!$E$2:$E$14185,Inyecciones!$A$2:$A$14185,Balance!V$4,Inyecciones!$B$2:$B$14185,Balance!$B60,Inyecciones!$C$2:$C$14185,Balance!V$5)</f>
        <v>0</v>
      </c>
      <c r="W60" s="13">
        <f>SUMIFS(Inyecciones!$E$2:$E$14185,Inyecciones!$A$2:$A$14185,Balance!W$4,Inyecciones!$B$2:$B$14185,Balance!$B60,Inyecciones!$C$2:$C$14185,Balance!W$5)</f>
        <v>0</v>
      </c>
      <c r="X60" s="13">
        <f>SUMIFS(Inyecciones!$E$2:$E$14185,Inyecciones!$A$2:$A$14185,Balance!X$4,Inyecciones!$B$2:$B$14185,Balance!$B60,Inyecciones!$C$2:$C$14185,Balance!X$5)</f>
        <v>0</v>
      </c>
      <c r="Y60" s="13">
        <f>SUMIFS(Inyecciones!$E$2:$E$14185,Inyecciones!$A$2:$A$14185,Balance!Y$4,Inyecciones!$B$2:$B$14185,Balance!$B60,Inyecciones!$C$2:$C$14185,Balance!Y$5)</f>
        <v>0</v>
      </c>
      <c r="Z60" s="14">
        <f>SUMIFS(Inyecciones!$E$2:$E$14185,Inyecciones!$A$2:$A$14185,Balance!Z$4,Inyecciones!$B$2:$B$14185,Balance!$B60,Inyecciones!$C$2:$C$14185,Balance!Z$5)</f>
        <v>0</v>
      </c>
      <c r="AA60" s="12">
        <f>SUMIFS(Inyecciones!$E$2:$E$14185,Inyecciones!$A$2:$A$14185,Balance!AA$4,Inyecciones!$B$2:$B$14185,Balance!$B60,Inyecciones!$C$2:$C$14185,Balance!AA$5)</f>
        <v>0</v>
      </c>
      <c r="AB60" s="13">
        <f>SUMIFS(Inyecciones!$E$2:$E$14185,Inyecciones!$A$2:$A$14185,Balance!AB$4,Inyecciones!$B$2:$B$14185,Balance!$B60,Inyecciones!$C$2:$C$14185,Balance!AB$5)</f>
        <v>0</v>
      </c>
      <c r="AC60" s="13">
        <f>SUMIFS(Inyecciones!$E$2:$E$14185,Inyecciones!$A$2:$A$14185,Balance!AC$4,Inyecciones!$B$2:$B$14185,Balance!$B60,Inyecciones!$C$2:$C$14185,Balance!AC$5)</f>
        <v>0</v>
      </c>
      <c r="AD60" s="13">
        <f>SUMIFS(Inyecciones!$E$2:$E$14185,Inyecciones!$A$2:$A$14185,Balance!AD$4,Inyecciones!$B$2:$B$14185,Balance!$B60,Inyecciones!$C$2:$C$14185,Balance!AD$5)</f>
        <v>0</v>
      </c>
      <c r="AE60" s="13">
        <f>SUMIFS(Inyecciones!$E$2:$E$14185,Inyecciones!$A$2:$A$14185,Balance!AE$4,Inyecciones!$B$2:$B$14185,Balance!$B60,Inyecciones!$C$2:$C$14185,Balance!AE$5)</f>
        <v>0</v>
      </c>
      <c r="AF60" s="13">
        <f>SUMIFS(Inyecciones!$E$2:$E$14185,Inyecciones!$A$2:$A$14185,Balance!AF$4,Inyecciones!$B$2:$B$14185,Balance!$B60,Inyecciones!$C$2:$C$14185,Balance!AF$5)</f>
        <v>0</v>
      </c>
      <c r="AG60" s="13">
        <f>SUMIFS(Inyecciones!$E$2:$E$14185,Inyecciones!$A$2:$A$14185,Balance!AG$4,Inyecciones!$B$2:$B$14185,Balance!$B60,Inyecciones!$C$2:$C$14185,Balance!AG$5)</f>
        <v>0</v>
      </c>
      <c r="AH60" s="13">
        <f>SUMIFS(Inyecciones!$E$2:$E$14185,Inyecciones!$A$2:$A$14185,Balance!AH$4,Inyecciones!$B$2:$B$14185,Balance!$B60,Inyecciones!$C$2:$C$14185,Balance!AH$5)</f>
        <v>0</v>
      </c>
      <c r="AI60" s="13">
        <f>SUMIFS(Inyecciones!$E$2:$E$14185,Inyecciones!$A$2:$A$14185,Balance!AI$4,Inyecciones!$B$2:$B$14185,Balance!$B60,Inyecciones!$C$2:$C$14185,Balance!AI$5)</f>
        <v>0</v>
      </c>
      <c r="AJ60" s="13">
        <f>SUMIFS(Inyecciones!$E$2:$E$14185,Inyecciones!$A$2:$A$14185,Balance!AJ$4,Inyecciones!$B$2:$B$14185,Balance!$B60,Inyecciones!$C$2:$C$14185,Balance!AJ$5)</f>
        <v>0</v>
      </c>
      <c r="AK60" s="13">
        <f>SUMIFS(Inyecciones!$E$2:$E$14185,Inyecciones!$A$2:$A$14185,Balance!AK$4,Inyecciones!$B$2:$B$14185,Balance!$B60,Inyecciones!$C$2:$C$14185,Balance!AK$5)</f>
        <v>0</v>
      </c>
      <c r="AL60" s="14">
        <f>SUMIFS(Inyecciones!$E$2:$E$14185,Inyecciones!$A$2:$A$14185,Balance!AL$4,Inyecciones!$B$2:$B$14185,Balance!$B60,Inyecciones!$C$2:$C$14185,Balance!AL$5)</f>
        <v>0</v>
      </c>
      <c r="AM60" s="13"/>
      <c r="AN60" s="12">
        <f>SUMIFS('Retiro Mensual'!$E$2:$E$2629,'Retiro Mensual'!$A$2:$A$2629,AN$4,'Retiro Mensual'!$B$2:$B$2629,$B60,'Retiro Mensual'!$C$2:$C$2629,AN$5)</f>
        <v>11605.495440000001</v>
      </c>
      <c r="AO60" s="13">
        <f>SUMIFS('Retiro Mensual'!$E$2:$E$2629,'Retiro Mensual'!$A$2:$A$2629,AO$4,'Retiro Mensual'!$B$2:$B$2629,$B60,'Retiro Mensual'!$C$2:$C$2629,AO$5)</f>
        <v>8412.634403</v>
      </c>
      <c r="AP60" s="13">
        <f>SUMIFS('Retiro Mensual'!$E$2:$E$2629,'Retiro Mensual'!$A$2:$A$2629,AP$4,'Retiro Mensual'!$B$2:$B$2629,$B60,'Retiro Mensual'!$C$2:$C$2629,AP$5)</f>
        <v>10102.28059</v>
      </c>
      <c r="AQ60" s="13">
        <f>SUMIFS('Retiro Mensual'!$E$2:$E$2629,'Retiro Mensual'!$A$2:$A$2629,AQ$4,'Retiro Mensual'!$B$2:$B$2629,$B60,'Retiro Mensual'!$C$2:$C$2629,AQ$5)</f>
        <v>8572.1840570000004</v>
      </c>
      <c r="AR60" s="13">
        <f>SUMIFS('Retiro Mensual'!$E$2:$E$2629,'Retiro Mensual'!$A$2:$A$2629,AR$4,'Retiro Mensual'!$B$2:$B$2629,$B60,'Retiro Mensual'!$C$2:$C$2629,AR$5)</f>
        <v>9946.7368719999995</v>
      </c>
      <c r="AS60" s="13">
        <f>SUMIFS('Retiro Mensual'!$E$2:$E$2629,'Retiro Mensual'!$A$2:$A$2629,AS$4,'Retiro Mensual'!$B$2:$B$2629,$B60,'Retiro Mensual'!$C$2:$C$2629,AS$5)</f>
        <v>8268.2223979999999</v>
      </c>
      <c r="AT60" s="13">
        <f>SUMIFS('Retiro Mensual'!$E$2:$E$2629,'Retiro Mensual'!$A$2:$A$2629,AT$4,'Retiro Mensual'!$B$2:$B$2629,$B60,'Retiro Mensual'!$C$2:$C$2629,AT$5)</f>
        <v>8074.6962190000004</v>
      </c>
      <c r="AU60" s="13">
        <f>SUMIFS('Retiro Mensual'!$E$2:$E$2629,'Retiro Mensual'!$A$2:$A$2629,AU$4,'Retiro Mensual'!$B$2:$B$2629,$B60,'Retiro Mensual'!$C$2:$C$2629,AU$5)</f>
        <v>8741.4695919999995</v>
      </c>
      <c r="AV60" s="13">
        <f>SUMIFS('Retiro Mensual'!$E$2:$E$2629,'Retiro Mensual'!$A$2:$A$2629,AV$4,'Retiro Mensual'!$B$2:$B$2629,$B60,'Retiro Mensual'!$C$2:$C$2629,AV$5)</f>
        <v>8211.5307229999999</v>
      </c>
      <c r="AW60" s="13">
        <f>SUMIFS('Retiro Mensual'!$E$2:$E$2629,'Retiro Mensual'!$A$2:$A$2629,AW$4,'Retiro Mensual'!$B$2:$B$2629,$B60,'Retiro Mensual'!$C$2:$C$2629,AW$5)</f>
        <v>5661.284114</v>
      </c>
      <c r="AX60" s="13">
        <f>SUMIFS('Retiro Mensual'!$E$2:$E$2629,'Retiro Mensual'!$A$2:$A$2629,AX$4,'Retiro Mensual'!$B$2:$B$2629,$B60,'Retiro Mensual'!$C$2:$C$2629,AX$5)</f>
        <v>5183.5505020000001</v>
      </c>
      <c r="AY60" s="14">
        <f>SUMIFS('Retiro Mensual'!$E$2:$E$2629,'Retiro Mensual'!$A$2:$A$2629,AY$4,'Retiro Mensual'!$B$2:$B$2629,$B60,'Retiro Mensual'!$C$2:$C$2629,AY$5)</f>
        <v>5658.9334319999998</v>
      </c>
      <c r="AZ60" s="12">
        <f>SUMIFS('Retiro Mensual'!$E$2:$E$2629,'Retiro Mensual'!$A$2:$A$2629,AZ$4,'Retiro Mensual'!$B$2:$B$2629,$B60,'Retiro Mensual'!$C$2:$C$2629,AZ$5)</f>
        <v>11612.14516</v>
      </c>
      <c r="BA60" s="13">
        <f>SUMIFS('Retiro Mensual'!$E$2:$E$2629,'Retiro Mensual'!$A$2:$A$2629,BA$4,'Retiro Mensual'!$B$2:$B$2629,$B60,'Retiro Mensual'!$C$2:$C$2629,BA$5)</f>
        <v>8480.8099989999992</v>
      </c>
      <c r="BB60" s="13">
        <f>SUMIFS('Retiro Mensual'!$E$2:$E$2629,'Retiro Mensual'!$A$2:$A$2629,BB$4,'Retiro Mensual'!$B$2:$B$2629,$B60,'Retiro Mensual'!$C$2:$C$2629,BB$5)</f>
        <v>10200.42232</v>
      </c>
      <c r="BC60" s="13">
        <f>SUMIFS('Retiro Mensual'!$E$2:$E$2629,'Retiro Mensual'!$A$2:$A$2629,BC$4,'Retiro Mensual'!$B$2:$B$2629,$B60,'Retiro Mensual'!$C$2:$C$2629,BC$5)</f>
        <v>8995.4970190000004</v>
      </c>
      <c r="BD60" s="13">
        <f>SUMIFS('Retiro Mensual'!$E$2:$E$2629,'Retiro Mensual'!$A$2:$A$2629,BD$4,'Retiro Mensual'!$B$2:$B$2629,$B60,'Retiro Mensual'!$C$2:$C$2629,BD$5)</f>
        <v>9813.4577910000007</v>
      </c>
      <c r="BE60" s="13">
        <f>SUMIFS('Retiro Mensual'!$E$2:$E$2629,'Retiro Mensual'!$A$2:$A$2629,BE$4,'Retiro Mensual'!$B$2:$B$2629,$B60,'Retiro Mensual'!$C$2:$C$2629,BE$5)</f>
        <v>8336.0116830000006</v>
      </c>
      <c r="BF60" s="13">
        <f>SUMIFS('Retiro Mensual'!$E$2:$E$2629,'Retiro Mensual'!$A$2:$A$2629,BF$4,'Retiro Mensual'!$B$2:$B$2629,$B60,'Retiro Mensual'!$C$2:$C$2629,BF$5)</f>
        <v>8385.8213269999997</v>
      </c>
      <c r="BG60" s="13">
        <f>SUMIFS('Retiro Mensual'!$E$2:$E$2629,'Retiro Mensual'!$A$2:$A$2629,BG$4,'Retiro Mensual'!$B$2:$B$2629,$B60,'Retiro Mensual'!$C$2:$C$2629,BG$5)</f>
        <v>8792.2721089999995</v>
      </c>
      <c r="BH60" s="13">
        <f>SUMIFS('Retiro Mensual'!$E$2:$E$2629,'Retiro Mensual'!$A$2:$A$2629,BH$4,'Retiro Mensual'!$B$2:$B$2629,$B60,'Retiro Mensual'!$C$2:$C$2629,BH$5)</f>
        <v>8312.1550449999995</v>
      </c>
      <c r="BI60" s="13">
        <f>SUMIFS('Retiro Mensual'!$E$2:$E$2629,'Retiro Mensual'!$A$2:$A$2629,BI$4,'Retiro Mensual'!$B$2:$B$2629,$B60,'Retiro Mensual'!$C$2:$C$2629,BI$5)</f>
        <v>6134.0936519999996</v>
      </c>
      <c r="BJ60" s="13">
        <f>SUMIFS('Retiro Mensual'!$E$2:$E$2629,'Retiro Mensual'!$A$2:$A$2629,BJ$4,'Retiro Mensual'!$B$2:$B$2629,$B60,'Retiro Mensual'!$C$2:$C$2629,BJ$5)</f>
        <v>6453.189292</v>
      </c>
      <c r="BK60" s="14">
        <f>SUMIFS('Retiro Mensual'!$E$2:$E$2629,'Retiro Mensual'!$A$2:$A$2629,BK$4,'Retiro Mensual'!$B$2:$B$2629,$B60,'Retiro Mensual'!$C$2:$C$2629,BK$5)</f>
        <v>7077.4077470000002</v>
      </c>
      <c r="BL60" s="12">
        <f>SUMIFS('Retiro Mensual'!$E$2:$E$2629,'Retiro Mensual'!$A$2:$A$2629,BL$4,'Retiro Mensual'!$B$2:$B$2629,$B60,'Retiro Mensual'!$C$2:$C$2629,BL$5)</f>
        <v>11614.771570000001</v>
      </c>
      <c r="BM60" s="13">
        <f>SUMIFS('Retiro Mensual'!$E$2:$E$2629,'Retiro Mensual'!$A$2:$A$2629,BM$4,'Retiro Mensual'!$B$2:$B$2629,$B60,'Retiro Mensual'!$C$2:$C$2629,BM$5)</f>
        <v>8475.1801070000001</v>
      </c>
      <c r="BN60" s="13">
        <f>SUMIFS('Retiro Mensual'!$E$2:$E$2629,'Retiro Mensual'!$A$2:$A$2629,BN$4,'Retiro Mensual'!$B$2:$B$2629,$B60,'Retiro Mensual'!$C$2:$C$2629,BN$5)</f>
        <v>10156.883830000001</v>
      </c>
      <c r="BO60" s="13">
        <f>SUMIFS('Retiro Mensual'!$E$2:$E$2629,'Retiro Mensual'!$A$2:$A$2629,BO$4,'Retiro Mensual'!$B$2:$B$2629,$B60,'Retiro Mensual'!$C$2:$C$2629,BO$5)</f>
        <v>8925.172047</v>
      </c>
      <c r="BP60" s="13">
        <f>SUMIFS('Retiro Mensual'!$E$2:$E$2629,'Retiro Mensual'!$A$2:$A$2629,BP$4,'Retiro Mensual'!$B$2:$B$2629,$B60,'Retiro Mensual'!$C$2:$C$2629,BP$5)</f>
        <v>10135.51512</v>
      </c>
      <c r="BQ60" s="13">
        <f>SUMIFS('Retiro Mensual'!$E$2:$E$2629,'Retiro Mensual'!$A$2:$A$2629,BQ$4,'Retiro Mensual'!$B$2:$B$2629,$B60,'Retiro Mensual'!$C$2:$C$2629,BQ$5)</f>
        <v>8875.3201079999999</v>
      </c>
      <c r="BR60" s="13">
        <f>SUMIFS('Retiro Mensual'!$E$2:$E$2629,'Retiro Mensual'!$A$2:$A$2629,BR$4,'Retiro Mensual'!$B$2:$B$2629,$B60,'Retiro Mensual'!$C$2:$C$2629,BR$5)</f>
        <v>9082.4446840000001</v>
      </c>
      <c r="BS60" s="13">
        <f>SUMIFS('Retiro Mensual'!$E$2:$E$2629,'Retiro Mensual'!$A$2:$A$2629,BS$4,'Retiro Mensual'!$B$2:$B$2629,$B60,'Retiro Mensual'!$C$2:$C$2629,BS$5)</f>
        <v>9562.5682579999993</v>
      </c>
      <c r="BT60" s="13">
        <f>SUMIFS('Retiro Mensual'!$E$2:$E$2629,'Retiro Mensual'!$A$2:$A$2629,BT$4,'Retiro Mensual'!$B$2:$B$2629,$B60,'Retiro Mensual'!$C$2:$C$2629,BT$5)</f>
        <v>8778.4801640000005</v>
      </c>
      <c r="BU60" s="13">
        <f>SUMIFS('Retiro Mensual'!$E$2:$E$2629,'Retiro Mensual'!$A$2:$A$2629,BU$4,'Retiro Mensual'!$B$2:$B$2629,$B60,'Retiro Mensual'!$C$2:$C$2629,BU$5)</f>
        <v>7408.3551129999996</v>
      </c>
      <c r="BV60" s="13">
        <f>SUMIFS('Retiro Mensual'!$E$2:$E$2629,'Retiro Mensual'!$A$2:$A$2629,BV$4,'Retiro Mensual'!$B$2:$B$2629,$B60,'Retiro Mensual'!$C$2:$C$2629,BV$5)</f>
        <v>7793.9034160000001</v>
      </c>
      <c r="BW60" s="14">
        <f>SUMIFS('Retiro Mensual'!$E$2:$E$2629,'Retiro Mensual'!$A$2:$A$2629,BW$4,'Retiro Mensual'!$B$2:$B$2629,$B60,'Retiro Mensual'!$C$2:$C$2629,BW$5)</f>
        <v>8208.8933919999999</v>
      </c>
      <c r="BX60" s="13"/>
      <c r="BY60" s="12">
        <f>SUMIFS('Compra Ventas'!$E$2:$E$2700,'Compra Ventas'!$A$2:$A$2700,BY$4,'Compra Ventas'!$B$2:$B$2700,$B60,'Compra Ventas'!$C$2:$C$2700,BY$5)</f>
        <v>6372.0505387816374</v>
      </c>
      <c r="BZ60" s="13">
        <f>SUMIFS('Compra Ventas'!$E$2:$E$2700,'Compra Ventas'!$A$2:$A$2700,BZ$4,'Compra Ventas'!$B$2:$B$2700,$B60,'Compra Ventas'!$C$2:$C$2700,BZ$5)</f>
        <v>4606.3319296208456</v>
      </c>
      <c r="CA60" s="13">
        <f>SUMIFS('Compra Ventas'!$E$2:$E$2700,'Compra Ventas'!$A$2:$A$2700,CA$4,'Compra Ventas'!$B$2:$B$2700,$B60,'Compra Ventas'!$C$2:$C$2700,CA$5)</f>
        <v>5663.5465947330567</v>
      </c>
      <c r="CB60" s="13">
        <f>SUMIFS('Compra Ventas'!$E$2:$E$2700,'Compra Ventas'!$A$2:$A$2700,CB$4,'Compra Ventas'!$B$2:$B$2700,$B60,'Compra Ventas'!$C$2:$C$2700,CB$5)</f>
        <v>4763.0033951098521</v>
      </c>
      <c r="CC60" s="13">
        <f>SUMIFS('Compra Ventas'!$E$2:$E$2700,'Compra Ventas'!$A$2:$A$2700,CC$4,'Compra Ventas'!$B$2:$B$2700,$B60,'Compra Ventas'!$C$2:$C$2700,CC$5)</f>
        <v>5512.2313231045828</v>
      </c>
      <c r="CD60" s="13">
        <f>SUMIFS('Compra Ventas'!$E$2:$E$2700,'Compra Ventas'!$A$2:$A$2700,CD$4,'Compra Ventas'!$B$2:$B$2700,$B60,'Compra Ventas'!$C$2:$C$2700,CD$5)</f>
        <v>4594.6821555539473</v>
      </c>
      <c r="CE60" s="13">
        <f>SUMIFS('Compra Ventas'!$E$2:$E$2700,'Compra Ventas'!$A$2:$A$2700,CE$4,'Compra Ventas'!$B$2:$B$2700,$B60,'Compra Ventas'!$C$2:$C$2700,CE$5)</f>
        <v>4328.4024021339555</v>
      </c>
      <c r="CF60" s="13">
        <f>SUMIFS('Compra Ventas'!$E$2:$E$2700,'Compra Ventas'!$A$2:$A$2700,CF$4,'Compra Ventas'!$B$2:$B$2700,$B60,'Compra Ventas'!$C$2:$C$2700,CF$5)</f>
        <v>4840.2028208298707</v>
      </c>
      <c r="CG60" s="13">
        <f>SUMIFS('Compra Ventas'!$E$2:$E$2700,'Compra Ventas'!$A$2:$A$2700,CG$4,'Compra Ventas'!$B$2:$B$2700,$B60,'Compra Ventas'!$C$2:$C$2700,CG$5)</f>
        <v>4515.4756908764048</v>
      </c>
      <c r="CH60" s="13">
        <f>SUMIFS('Compra Ventas'!$E$2:$E$2700,'Compra Ventas'!$A$2:$A$2700,CH$4,'Compra Ventas'!$B$2:$B$2700,$B60,'Compra Ventas'!$C$2:$C$2700,CH$5)</f>
        <v>2909.107223146751</v>
      </c>
      <c r="CI60" s="13">
        <f>SUMIFS('Compra Ventas'!$E$2:$E$2700,'Compra Ventas'!$A$2:$A$2700,CI$4,'Compra Ventas'!$B$2:$B$2700,$B60,'Compra Ventas'!$C$2:$C$2700,CI$5)</f>
        <v>2689.0299506762331</v>
      </c>
      <c r="CJ60" s="14">
        <f>SUMIFS('Compra Ventas'!$E$2:$E$2700,'Compra Ventas'!$A$2:$A$2700,CJ$4,'Compra Ventas'!$B$2:$B$2700,$B60,'Compra Ventas'!$C$2:$C$2700,CJ$5)</f>
        <v>3087.1367505535259</v>
      </c>
      <c r="CK60" s="12">
        <f>SUMIFS('Compra Ventas'!$E$2:$E$2700,'Compra Ventas'!$A$2:$A$2700,CK$4,'Compra Ventas'!$B$2:$B$2700,$B60,'Compra Ventas'!$C$2:$C$2700,CK$5)</f>
        <v>6374.424152589052</v>
      </c>
      <c r="CL60" s="13">
        <f>SUMIFS('Compra Ventas'!$E$2:$E$2700,'Compra Ventas'!$A$2:$A$2700,CL$4,'Compra Ventas'!$B$2:$B$2700,$B60,'Compra Ventas'!$C$2:$C$2700,CL$5)</f>
        <v>4653.0534514808987</v>
      </c>
      <c r="CM60" s="13">
        <f>SUMIFS('Compra Ventas'!$E$2:$E$2700,'Compra Ventas'!$A$2:$A$2700,CM$4,'Compra Ventas'!$B$2:$B$2700,$B60,'Compra Ventas'!$C$2:$C$2700,CM$5)</f>
        <v>5724.767236437081</v>
      </c>
      <c r="CN60" s="13">
        <f>SUMIFS('Compra Ventas'!$E$2:$E$2700,'Compra Ventas'!$A$2:$A$2700,CN$4,'Compra Ventas'!$B$2:$B$2700,$B60,'Compra Ventas'!$C$2:$C$2700,CN$5)</f>
        <v>5014.6428233451088</v>
      </c>
      <c r="CO60" s="13">
        <f>SUMIFS('Compra Ventas'!$E$2:$E$2700,'Compra Ventas'!$A$2:$A$2700,CO$4,'Compra Ventas'!$B$2:$B$2700,$B60,'Compra Ventas'!$C$2:$C$2700,CO$5)</f>
        <v>5427.9146174220687</v>
      </c>
      <c r="CP60" s="13">
        <f>SUMIFS('Compra Ventas'!$E$2:$E$2700,'Compra Ventas'!$A$2:$A$2700,CP$4,'Compra Ventas'!$B$2:$B$2700,$B60,'Compra Ventas'!$C$2:$C$2700,CP$5)</f>
        <v>4646.3762097968965</v>
      </c>
      <c r="CQ60" s="13">
        <f>SUMIFS('Compra Ventas'!$E$2:$E$2700,'Compra Ventas'!$A$2:$A$2700,CQ$4,'Compra Ventas'!$B$2:$B$2700,$B60,'Compra Ventas'!$C$2:$C$2700,CQ$5)</f>
        <v>4512.4688223232361</v>
      </c>
      <c r="CR60" s="13">
        <f>SUMIFS('Compra Ventas'!$E$2:$E$2700,'Compra Ventas'!$A$2:$A$2700,CR$4,'Compra Ventas'!$B$2:$B$2700,$B60,'Compra Ventas'!$C$2:$C$2700,CR$5)</f>
        <v>4871.8952251954324</v>
      </c>
      <c r="CS60" s="13">
        <f>SUMIFS('Compra Ventas'!$E$2:$E$2700,'Compra Ventas'!$A$2:$A$2700,CS$4,'Compra Ventas'!$B$2:$B$2700,$B60,'Compra Ventas'!$C$2:$C$2700,CS$5)</f>
        <v>4579.2768529272416</v>
      </c>
      <c r="CT60" s="13">
        <f>SUMIFS('Compra Ventas'!$E$2:$E$2700,'Compra Ventas'!$A$2:$A$2700,CT$4,'Compra Ventas'!$B$2:$B$2700,$B60,'Compra Ventas'!$C$2:$C$2700,CT$5)</f>
        <v>3179.620955566525</v>
      </c>
      <c r="CU60" s="13">
        <f>SUMIFS('Compra Ventas'!$E$2:$E$2700,'Compra Ventas'!$A$2:$A$2700,CU$4,'Compra Ventas'!$B$2:$B$2700,$B60,'Compra Ventas'!$C$2:$C$2700,CU$5)</f>
        <v>3470.426225045022</v>
      </c>
      <c r="CV60" s="14">
        <f>SUMIFS('Compra Ventas'!$E$2:$E$2700,'Compra Ventas'!$A$2:$A$2700,CV$4,'Compra Ventas'!$B$2:$B$2700,$B60,'Compra Ventas'!$C$2:$C$2700,CV$5)</f>
        <v>3894.5901637527631</v>
      </c>
      <c r="CW60" s="12">
        <f>SUMIFS('Compra Ventas'!$E$2:$E$2700,'Compra Ventas'!$A$2:$A$2700,CW$4,'Compra Ventas'!$B$2:$B$2700,$B60,'Compra Ventas'!$C$2:$C$2700,CW$5)</f>
        <v>6374.9736513866465</v>
      </c>
      <c r="CX60" s="13">
        <f>SUMIFS('Compra Ventas'!$E$2:$E$2700,'Compra Ventas'!$A$2:$A$2700,CX$4,'Compra Ventas'!$B$2:$B$2700,$B60,'Compra Ventas'!$C$2:$C$2700,CX$5)</f>
        <v>4647.3247321953422</v>
      </c>
      <c r="CY60" s="13">
        <f>SUMIFS('Compra Ventas'!$E$2:$E$2700,'Compra Ventas'!$A$2:$A$2700,CY$4,'Compra Ventas'!$B$2:$B$2700,$B60,'Compra Ventas'!$C$2:$C$2700,CY$5)</f>
        <v>5697.8101611330758</v>
      </c>
      <c r="CZ60" s="13">
        <f>SUMIFS('Compra Ventas'!$E$2:$E$2700,'Compra Ventas'!$A$2:$A$2700,CZ$4,'Compra Ventas'!$B$2:$B$2700,$B60,'Compra Ventas'!$C$2:$C$2700,CZ$5)</f>
        <v>4972.2673904460671</v>
      </c>
      <c r="DA60" s="13">
        <f>SUMIFS('Compra Ventas'!$E$2:$E$2700,'Compra Ventas'!$A$2:$A$2700,DA$4,'Compra Ventas'!$B$2:$B$2700,$B60,'Compra Ventas'!$C$2:$C$2700,DA$5)</f>
        <v>5620.5975202624686</v>
      </c>
      <c r="DB60" s="13">
        <f>SUMIFS('Compra Ventas'!$E$2:$E$2700,'Compra Ventas'!$A$2:$A$2700,DB$4,'Compra Ventas'!$B$2:$B$2700,$B60,'Compra Ventas'!$C$2:$C$2700,DB$5)</f>
        <v>4990.2282424020759</v>
      </c>
      <c r="DC60" s="13">
        <f>SUMIFS('Compra Ventas'!$E$2:$E$2700,'Compra Ventas'!$A$2:$A$2700,DC$4,'Compra Ventas'!$B$2:$B$2700,$B60,'Compra Ventas'!$C$2:$C$2700,DC$5)</f>
        <v>4943.0306831059343</v>
      </c>
      <c r="DD60" s="13">
        <f>SUMIFS('Compra Ventas'!$E$2:$E$2700,'Compra Ventas'!$A$2:$A$2700,DD$4,'Compra Ventas'!$B$2:$B$2700,$B60,'Compra Ventas'!$C$2:$C$2700,DD$5)</f>
        <v>5346.2569813011542</v>
      </c>
      <c r="DE60" s="13">
        <f>SUMIFS('Compra Ventas'!$E$2:$E$2700,'Compra Ventas'!$A$2:$A$2700,DE$4,'Compra Ventas'!$B$2:$B$2700,$B60,'Compra Ventas'!$C$2:$C$2700,DE$5)</f>
        <v>4864.7284439679224</v>
      </c>
      <c r="DF60" s="13">
        <f>SUMIFS('Compra Ventas'!$E$2:$E$2700,'Compra Ventas'!$A$2:$A$2700,DF$4,'Compra Ventas'!$B$2:$B$2700,$B60,'Compra Ventas'!$C$2:$C$2700,DF$5)</f>
        <v>3886.7388219167042</v>
      </c>
      <c r="DG60" s="13">
        <f>SUMIFS('Compra Ventas'!$E$2:$E$2700,'Compra Ventas'!$A$2:$A$2700,DG$4,'Compra Ventas'!$B$2:$B$2700,$B60,'Compra Ventas'!$C$2:$C$2700,DG$5)</f>
        <v>4211.9831798182049</v>
      </c>
      <c r="DH60" s="14">
        <f>SUMIFS('Compra Ventas'!$E$2:$E$2700,'Compra Ventas'!$A$2:$A$2700,DH$4,'Compra Ventas'!$B$2:$B$2700,$B60,'Compra Ventas'!$C$2:$C$2700,DH$5)</f>
        <v>4532.1262601104481</v>
      </c>
      <c r="DI60" s="84"/>
      <c r="DJ60" s="98">
        <f>SUMIFS('Ajuste Ciclado'!D$5:D$47,'Ajuste Ciclado'!$C$5:$C$47,Balance!DJ$4,'Ajuste Ciclado'!$B$5:$B$47,Balance!$B60)</f>
        <v>0</v>
      </c>
      <c r="DK60" s="99">
        <f>SUMIFS('Ajuste Ciclado'!E$5:E$47,'Ajuste Ciclado'!$C$5:$C$47,Balance!DK$4,'Ajuste Ciclado'!$B$5:$B$47,Balance!$B60)</f>
        <v>0</v>
      </c>
      <c r="DL60" s="99">
        <f>SUMIFS('Ajuste Ciclado'!F$5:F$47,'Ajuste Ciclado'!$C$5:$C$47,Balance!DL$4,'Ajuste Ciclado'!$B$5:$B$47,Balance!$B60)</f>
        <v>0</v>
      </c>
      <c r="DM60" s="99">
        <f>SUMIFS('Ajuste Ciclado'!G$5:G$47,'Ajuste Ciclado'!$C$5:$C$47,Balance!DM$4,'Ajuste Ciclado'!$B$5:$B$47,Balance!$B60)</f>
        <v>0</v>
      </c>
      <c r="DN60" s="99">
        <f>SUMIFS('Ajuste Ciclado'!H$5:H$47,'Ajuste Ciclado'!$C$5:$C$47,Balance!DN$4,'Ajuste Ciclado'!$B$5:$B$47,Balance!$B60)</f>
        <v>0</v>
      </c>
      <c r="DO60" s="99">
        <f>SUMIFS('Ajuste Ciclado'!I$5:I$47,'Ajuste Ciclado'!$C$5:$C$47,Balance!DO$4,'Ajuste Ciclado'!$B$5:$B$47,Balance!$B60)</f>
        <v>0</v>
      </c>
      <c r="DP60" s="99">
        <f>SUMIFS('Ajuste Ciclado'!J$5:J$47,'Ajuste Ciclado'!$C$5:$C$47,Balance!DP$4,'Ajuste Ciclado'!$B$5:$B$47,Balance!$B60)</f>
        <v>0</v>
      </c>
      <c r="DQ60" s="99">
        <f>SUMIFS('Ajuste Ciclado'!K$5:K$47,'Ajuste Ciclado'!$C$5:$C$47,Balance!DQ$4,'Ajuste Ciclado'!$B$5:$B$47,Balance!$B60)</f>
        <v>0</v>
      </c>
      <c r="DR60" s="99">
        <f>SUMIFS('Ajuste Ciclado'!L$5:L$47,'Ajuste Ciclado'!$C$5:$C$47,Balance!DR$4,'Ajuste Ciclado'!$B$5:$B$47,Balance!$B60)</f>
        <v>0</v>
      </c>
      <c r="DS60" s="99">
        <f>SUMIFS('Ajuste Ciclado'!M$5:M$47,'Ajuste Ciclado'!$C$5:$C$47,Balance!DS$4,'Ajuste Ciclado'!$B$5:$B$47,Balance!$B60)</f>
        <v>0</v>
      </c>
      <c r="DT60" s="99">
        <f>SUMIFS('Ajuste Ciclado'!N$5:N$47,'Ajuste Ciclado'!$C$5:$C$47,Balance!DT$4,'Ajuste Ciclado'!$B$5:$B$47,Balance!$B60)</f>
        <v>0</v>
      </c>
      <c r="DU60" s="100">
        <f>SUMIFS('Ajuste Ciclado'!O$5:O$47,'Ajuste Ciclado'!$C$5:$C$47,Balance!DU$4,'Ajuste Ciclado'!$B$5:$B$47,Balance!$B60)</f>
        <v>0</v>
      </c>
      <c r="DV60" s="98">
        <f>SUMIFS('Ajuste Ciclado'!D$5:D$47,'Ajuste Ciclado'!$C$5:$C$47,Balance!DV$4,'Ajuste Ciclado'!$B$5:$B$47,Balance!$B60)</f>
        <v>0</v>
      </c>
      <c r="DW60" s="99">
        <f>SUMIFS('Ajuste Ciclado'!E$5:E$47,'Ajuste Ciclado'!$C$5:$C$47,Balance!DW$4,'Ajuste Ciclado'!$B$5:$B$47,Balance!$B60)</f>
        <v>0</v>
      </c>
      <c r="DX60" s="99">
        <f>SUMIFS('Ajuste Ciclado'!F$5:F$47,'Ajuste Ciclado'!$C$5:$C$47,Balance!DX$4,'Ajuste Ciclado'!$B$5:$B$47,Balance!$B60)</f>
        <v>0</v>
      </c>
      <c r="DY60" s="99">
        <f>SUMIFS('Ajuste Ciclado'!G$5:G$47,'Ajuste Ciclado'!$C$5:$C$47,Balance!DY$4,'Ajuste Ciclado'!$B$5:$B$47,Balance!$B60)</f>
        <v>0</v>
      </c>
      <c r="DZ60" s="99">
        <f>SUMIFS('Ajuste Ciclado'!H$5:H$47,'Ajuste Ciclado'!$C$5:$C$47,Balance!DZ$4,'Ajuste Ciclado'!$B$5:$B$47,Balance!$B60)</f>
        <v>0</v>
      </c>
      <c r="EA60" s="99">
        <f>SUMIFS('Ajuste Ciclado'!I$5:I$47,'Ajuste Ciclado'!$C$5:$C$47,Balance!EA$4,'Ajuste Ciclado'!$B$5:$B$47,Balance!$B60)</f>
        <v>0</v>
      </c>
      <c r="EB60" s="99">
        <f>SUMIFS('Ajuste Ciclado'!J$5:J$47,'Ajuste Ciclado'!$C$5:$C$47,Balance!EB$4,'Ajuste Ciclado'!$B$5:$B$47,Balance!$B60)</f>
        <v>0</v>
      </c>
      <c r="EC60" s="99">
        <f>SUMIFS('Ajuste Ciclado'!K$5:K$47,'Ajuste Ciclado'!$C$5:$C$47,Balance!EC$4,'Ajuste Ciclado'!$B$5:$B$47,Balance!$B60)</f>
        <v>0</v>
      </c>
      <c r="ED60" s="99">
        <f>SUMIFS('Ajuste Ciclado'!L$5:L$47,'Ajuste Ciclado'!$C$5:$C$47,Balance!ED$4,'Ajuste Ciclado'!$B$5:$B$47,Balance!$B60)</f>
        <v>0</v>
      </c>
      <c r="EE60" s="99">
        <f>SUMIFS('Ajuste Ciclado'!M$5:M$47,'Ajuste Ciclado'!$C$5:$C$47,Balance!EE$4,'Ajuste Ciclado'!$B$5:$B$47,Balance!$B60)</f>
        <v>0</v>
      </c>
      <c r="EF60" s="99">
        <f>SUMIFS('Ajuste Ciclado'!N$5:N$47,'Ajuste Ciclado'!$C$5:$C$47,Balance!EF$4,'Ajuste Ciclado'!$B$5:$B$47,Balance!$B60)</f>
        <v>0</v>
      </c>
      <c r="EG60" s="100">
        <f>SUMIFS('Ajuste Ciclado'!O$5:O$47,'Ajuste Ciclado'!$C$5:$C$47,Balance!EG$4,'Ajuste Ciclado'!$B$5:$B$47,Balance!$B60)</f>
        <v>0</v>
      </c>
      <c r="EH60" s="98">
        <f>SUMIFS('Ajuste Ciclado'!D$5:D$47,'Ajuste Ciclado'!$C$5:$C$47,Balance!EH$4,'Ajuste Ciclado'!$B$5:$B$47,Balance!$B60)</f>
        <v>0</v>
      </c>
      <c r="EI60" s="99">
        <f>SUMIFS('Ajuste Ciclado'!E$5:E$47,'Ajuste Ciclado'!$C$5:$C$47,Balance!EI$4,'Ajuste Ciclado'!$B$5:$B$47,Balance!$B60)</f>
        <v>0</v>
      </c>
      <c r="EJ60" s="99">
        <f>SUMIFS('Ajuste Ciclado'!F$5:F$47,'Ajuste Ciclado'!$C$5:$C$47,Balance!EJ$4,'Ajuste Ciclado'!$B$5:$B$47,Balance!$B60)</f>
        <v>0</v>
      </c>
      <c r="EK60" s="99">
        <f>SUMIFS('Ajuste Ciclado'!G$5:G$47,'Ajuste Ciclado'!$C$5:$C$47,Balance!EK$4,'Ajuste Ciclado'!$B$5:$B$47,Balance!$B60)</f>
        <v>0</v>
      </c>
      <c r="EL60" s="99">
        <f>SUMIFS('Ajuste Ciclado'!H$5:H$47,'Ajuste Ciclado'!$C$5:$C$47,Balance!EL$4,'Ajuste Ciclado'!$B$5:$B$47,Balance!$B60)</f>
        <v>0</v>
      </c>
      <c r="EM60" s="99">
        <f>SUMIFS('Ajuste Ciclado'!I$5:I$47,'Ajuste Ciclado'!$C$5:$C$47,Balance!EM$4,'Ajuste Ciclado'!$B$5:$B$47,Balance!$B60)</f>
        <v>0</v>
      </c>
      <c r="EN60" s="99">
        <f>SUMIFS('Ajuste Ciclado'!J$5:J$47,'Ajuste Ciclado'!$C$5:$C$47,Balance!EN$4,'Ajuste Ciclado'!$B$5:$B$47,Balance!$B60)</f>
        <v>0</v>
      </c>
      <c r="EO60" s="99">
        <f>SUMIFS('Ajuste Ciclado'!K$5:K$47,'Ajuste Ciclado'!$C$5:$C$47,Balance!EO$4,'Ajuste Ciclado'!$B$5:$B$47,Balance!$B60)</f>
        <v>0</v>
      </c>
      <c r="EP60" s="99">
        <f>SUMIFS('Ajuste Ciclado'!L$5:L$47,'Ajuste Ciclado'!$C$5:$C$47,Balance!EP$4,'Ajuste Ciclado'!$B$5:$B$47,Balance!$B60)</f>
        <v>0</v>
      </c>
      <c r="EQ60" s="99">
        <f>SUMIFS('Ajuste Ciclado'!M$5:M$47,'Ajuste Ciclado'!$C$5:$C$47,Balance!EQ$4,'Ajuste Ciclado'!$B$5:$B$47,Balance!$B60)</f>
        <v>0</v>
      </c>
      <c r="ER60" s="99">
        <f>SUMIFS('Ajuste Ciclado'!N$5:N$47,'Ajuste Ciclado'!$C$5:$C$47,Balance!ER$4,'Ajuste Ciclado'!$B$5:$B$47,Balance!$B60)</f>
        <v>0</v>
      </c>
      <c r="ES60" s="100">
        <f>SUMIFS('Ajuste Ciclado'!O$5:O$47,'Ajuste Ciclado'!$C$5:$C$47,Balance!ES$4,'Ajuste Ciclado'!$B$5:$B$47,Balance!$B60)</f>
        <v>0</v>
      </c>
      <c r="ET60" s="84"/>
      <c r="EU60" s="12">
        <f t="shared" si="129"/>
        <v>-5233.4449012183632</v>
      </c>
      <c r="EV60" s="13">
        <f t="shared" si="93"/>
        <v>-3806.3024733791544</v>
      </c>
      <c r="EW60" s="13">
        <f t="shared" si="94"/>
        <v>-4438.7339952669436</v>
      </c>
      <c r="EX60" s="13">
        <f t="shared" si="95"/>
        <v>-3809.1806618901483</v>
      </c>
      <c r="EY60" s="13">
        <f t="shared" si="96"/>
        <v>-4434.5055488954167</v>
      </c>
      <c r="EZ60" s="13">
        <f t="shared" si="97"/>
        <v>-3673.5402424460526</v>
      </c>
      <c r="FA60" s="13">
        <f t="shared" si="98"/>
        <v>-3746.2938168660448</v>
      </c>
      <c r="FB60" s="13">
        <f t="shared" si="99"/>
        <v>-3901.2667711701288</v>
      </c>
      <c r="FC60" s="13">
        <f t="shared" si="100"/>
        <v>-3696.0550321235951</v>
      </c>
      <c r="FD60" s="13">
        <f t="shared" si="101"/>
        <v>-2752.176890853249</v>
      </c>
      <c r="FE60" s="13">
        <f t="shared" si="102"/>
        <v>-2494.520551323767</v>
      </c>
      <c r="FF60" s="14">
        <f t="shared" si="103"/>
        <v>-2571.7966814464739</v>
      </c>
      <c r="FG60" s="12">
        <f t="shared" si="104"/>
        <v>-5237.721007410948</v>
      </c>
      <c r="FH60" s="13">
        <f t="shared" si="105"/>
        <v>-3827.7565475191004</v>
      </c>
      <c r="FI60" s="13">
        <f t="shared" si="106"/>
        <v>-4475.6550835629187</v>
      </c>
      <c r="FJ60" s="13">
        <f t="shared" si="107"/>
        <v>-3980.8541956548916</v>
      </c>
      <c r="FK60" s="13">
        <f t="shared" si="108"/>
        <v>-4385.5431735779321</v>
      </c>
      <c r="FL60" s="13">
        <f t="shared" si="109"/>
        <v>-3689.6354732031041</v>
      </c>
      <c r="FM60" s="13">
        <f t="shared" si="110"/>
        <v>-3873.3525046767636</v>
      </c>
      <c r="FN60" s="13">
        <f t="shared" si="111"/>
        <v>-3920.3768838045671</v>
      </c>
      <c r="FO60" s="13">
        <f t="shared" si="112"/>
        <v>-3732.8781920727579</v>
      </c>
      <c r="FP60" s="13">
        <f t="shared" si="113"/>
        <v>-2954.4726964334745</v>
      </c>
      <c r="FQ60" s="13">
        <f t="shared" si="114"/>
        <v>-2982.7630669549781</v>
      </c>
      <c r="FR60" s="14">
        <f t="shared" si="115"/>
        <v>-3182.8175832472371</v>
      </c>
      <c r="FS60" s="12">
        <f t="shared" si="116"/>
        <v>-5239.7979186133543</v>
      </c>
      <c r="FT60" s="13">
        <f t="shared" si="117"/>
        <v>-3827.8553748046579</v>
      </c>
      <c r="FU60" s="13">
        <f t="shared" si="118"/>
        <v>-4459.0736688669249</v>
      </c>
      <c r="FV60" s="13">
        <f t="shared" si="119"/>
        <v>-3952.9046565539329</v>
      </c>
      <c r="FW60" s="13">
        <f t="shared" si="120"/>
        <v>-4514.9175997375314</v>
      </c>
      <c r="FX60" s="13">
        <f t="shared" si="121"/>
        <v>-3885.091865597924</v>
      </c>
      <c r="FY60" s="13">
        <f t="shared" si="122"/>
        <v>-4139.4140008940658</v>
      </c>
      <c r="FZ60" s="13">
        <f t="shared" si="123"/>
        <v>-4216.3112766988452</v>
      </c>
      <c r="GA60" s="13">
        <f t="shared" si="124"/>
        <v>-3913.7517200320781</v>
      </c>
      <c r="GB60" s="13">
        <f t="shared" si="125"/>
        <v>-3521.6162910832954</v>
      </c>
      <c r="GC60" s="13">
        <f t="shared" si="126"/>
        <v>-3581.9202361817952</v>
      </c>
      <c r="GD60" s="14">
        <f t="shared" si="127"/>
        <v>-3676.7671318895518</v>
      </c>
      <c r="GE60" s="84"/>
      <c r="GF60" s="12">
        <f t="shared" si="130"/>
        <v>-44557.817566879334</v>
      </c>
      <c r="GG60" s="13">
        <f t="shared" si="130"/>
        <v>-46243.826408118664</v>
      </c>
      <c r="GH60" s="14">
        <f t="shared" si="130"/>
        <v>-48929.421740953963</v>
      </c>
      <c r="GI60" s="6">
        <f t="shared" si="131"/>
        <v>3</v>
      </c>
      <c r="GJ60" s="12">
        <f t="shared" si="132"/>
        <v>-14106.684445380724</v>
      </c>
      <c r="GK60" s="13">
        <f t="shared" si="133"/>
        <v>-14098.919264551798</v>
      </c>
      <c r="GL60" s="14">
        <f t="shared" si="134"/>
        <v>-14213.789187217812</v>
      </c>
      <c r="GM60" s="84"/>
      <c r="GN60" s="66">
        <f t="shared" si="135"/>
        <v>-14213.789187217812</v>
      </c>
      <c r="GO60" s="84"/>
      <c r="GP60" s="63" t="str" cm="1">
        <f t="array" ref="GP60">INDEX($GF$4:$GH$4,1,GI60)</f>
        <v>Sample 6</v>
      </c>
      <c r="GQ60" s="12">
        <f t="shared" si="142"/>
        <v>-5233.4449012183632</v>
      </c>
      <c r="GR60" s="13">
        <f t="shared" si="142"/>
        <v>-4438.7339952669436</v>
      </c>
      <c r="GS60" s="14">
        <f t="shared" si="142"/>
        <v>-4434.5055488954167</v>
      </c>
      <c r="GT60" s="12">
        <f t="shared" si="143"/>
        <v>-5237.721007410948</v>
      </c>
      <c r="GU60" s="13">
        <f t="shared" si="143"/>
        <v>-4475.6550835629187</v>
      </c>
      <c r="GV60" s="14">
        <f t="shared" si="143"/>
        <v>-4385.5431735779321</v>
      </c>
      <c r="GW60" s="12">
        <f t="shared" si="144"/>
        <v>-5239.7979186133543</v>
      </c>
      <c r="GX60" s="13">
        <f t="shared" si="144"/>
        <v>-4514.9175997375314</v>
      </c>
      <c r="GY60" s="14">
        <f t="shared" si="144"/>
        <v>-4459.0736688669249</v>
      </c>
      <c r="GZ60" s="84" t="str">
        <f t="shared" si="128"/>
        <v>Sample 6</v>
      </c>
      <c r="HA60" s="12">
        <f t="shared" si="139"/>
        <v>-5239.7979186133543</v>
      </c>
      <c r="HB60" s="13">
        <f t="shared" si="139"/>
        <v>-4514.9175997375314</v>
      </c>
      <c r="HC60" s="14">
        <f t="shared" si="139"/>
        <v>-4459.0736688669249</v>
      </c>
      <c r="HD60" s="6">
        <f t="shared" si="140"/>
        <v>-14213.789187217812</v>
      </c>
      <c r="HE60" s="84" t="str">
        <f t="shared" si="141"/>
        <v>Ok</v>
      </c>
    </row>
    <row r="61" spans="2:213" hidden="1" x14ac:dyDescent="0.3">
      <c r="B61" s="84" t="s">
        <v>383</v>
      </c>
      <c r="C61" s="12">
        <f>SUMIFS(Inyecciones!$E$2:$E$14185,Inyecciones!$A$2:$A$14185,Balance!C$4,Inyecciones!$B$2:$B$14185,Balance!$B61,Inyecciones!$C$2:$C$14185,Balance!C$5)</f>
        <v>2278.665998126824</v>
      </c>
      <c r="D61" s="13">
        <f>SUMIFS(Inyecciones!$E$2:$E$14185,Inyecciones!$A$2:$A$14185,Balance!D$4,Inyecciones!$B$2:$B$14185,Balance!$B61,Inyecciones!$C$2:$C$14185,Balance!D$5)</f>
        <v>26737.640079012821</v>
      </c>
      <c r="E61" s="13">
        <f>SUMIFS(Inyecciones!$E$2:$E$14185,Inyecciones!$A$2:$A$14185,Balance!E$4,Inyecciones!$B$2:$B$14185,Balance!$B61,Inyecciones!$C$2:$C$14185,Balance!E$5)</f>
        <v>19531.831336262148</v>
      </c>
      <c r="F61" s="13">
        <f>SUMIFS(Inyecciones!$E$2:$E$14185,Inyecciones!$A$2:$A$14185,Balance!F$4,Inyecciones!$B$2:$B$14185,Balance!$B61,Inyecciones!$C$2:$C$14185,Balance!F$5)</f>
        <v>45202.026419126087</v>
      </c>
      <c r="G61" s="13">
        <f>SUMIFS(Inyecciones!$E$2:$E$14185,Inyecciones!$A$2:$A$14185,Balance!G$4,Inyecciones!$B$2:$B$14185,Balance!$B61,Inyecciones!$C$2:$C$14185,Balance!G$5)</f>
        <v>80809.61452859042</v>
      </c>
      <c r="H61" s="13">
        <f>SUMIFS(Inyecciones!$E$2:$E$14185,Inyecciones!$A$2:$A$14185,Balance!H$4,Inyecciones!$B$2:$B$14185,Balance!$B61,Inyecciones!$C$2:$C$14185,Balance!H$5)</f>
        <v>82270.569503303326</v>
      </c>
      <c r="I61" s="13">
        <f>SUMIFS(Inyecciones!$E$2:$E$14185,Inyecciones!$A$2:$A$14185,Balance!I$4,Inyecciones!$B$2:$B$14185,Balance!$B61,Inyecciones!$C$2:$C$14185,Balance!I$5)</f>
        <v>84295.422595855649</v>
      </c>
      <c r="J61" s="13">
        <f>SUMIFS(Inyecciones!$E$2:$E$14185,Inyecciones!$A$2:$A$14185,Balance!J$4,Inyecciones!$B$2:$B$14185,Balance!$B61,Inyecciones!$C$2:$C$14185,Balance!J$5)</f>
        <v>100897.664359459</v>
      </c>
      <c r="K61" s="13">
        <f>SUMIFS(Inyecciones!$E$2:$E$14185,Inyecciones!$A$2:$A$14185,Balance!K$4,Inyecciones!$B$2:$B$14185,Balance!$B61,Inyecciones!$C$2:$C$14185,Balance!K$5)</f>
        <v>85073.842843757302</v>
      </c>
      <c r="L61" s="13">
        <f>SUMIFS(Inyecciones!$E$2:$E$14185,Inyecciones!$A$2:$A$14185,Balance!L$4,Inyecciones!$B$2:$B$14185,Balance!$B61,Inyecciones!$C$2:$C$14185,Balance!L$5)</f>
        <v>28066.10484838955</v>
      </c>
      <c r="M61" s="13">
        <f>SUMIFS(Inyecciones!$E$2:$E$14185,Inyecciones!$A$2:$A$14185,Balance!M$4,Inyecciones!$B$2:$B$14185,Balance!$B61,Inyecciones!$C$2:$C$14185,Balance!M$5)</f>
        <v>30368.566172104791</v>
      </c>
      <c r="N61" s="14">
        <f>SUMIFS(Inyecciones!$E$2:$E$14185,Inyecciones!$A$2:$A$14185,Balance!N$4,Inyecciones!$B$2:$B$14185,Balance!$B61,Inyecciones!$C$2:$C$14185,Balance!N$5)</f>
        <v>36974.024183508947</v>
      </c>
      <c r="O61" s="12">
        <f>SUMIFS(Inyecciones!$E$2:$E$14185,Inyecciones!$A$2:$A$14185,Balance!O$4,Inyecciones!$B$2:$B$14185,Balance!$B61,Inyecciones!$C$2:$C$14185,Balance!O$5)</f>
        <v>1908.8123495377679</v>
      </c>
      <c r="P61" s="13">
        <f>SUMIFS(Inyecciones!$E$2:$E$14185,Inyecciones!$A$2:$A$14185,Balance!P$4,Inyecciones!$B$2:$B$14185,Balance!$B61,Inyecciones!$C$2:$C$14185,Balance!P$5)</f>
        <v>25510.255170367011</v>
      </c>
      <c r="Q61" s="13">
        <f>SUMIFS(Inyecciones!$E$2:$E$14185,Inyecciones!$A$2:$A$14185,Balance!Q$4,Inyecciones!$B$2:$B$14185,Balance!$B61,Inyecciones!$C$2:$C$14185,Balance!Q$5)</f>
        <v>20009.091514014599</v>
      </c>
      <c r="R61" s="13">
        <f>SUMIFS(Inyecciones!$E$2:$E$14185,Inyecciones!$A$2:$A$14185,Balance!R$4,Inyecciones!$B$2:$B$14185,Balance!$B61,Inyecciones!$C$2:$C$14185,Balance!R$5)</f>
        <v>24804.397697500121</v>
      </c>
      <c r="S61" s="13">
        <f>SUMIFS(Inyecciones!$E$2:$E$14185,Inyecciones!$A$2:$A$14185,Balance!S$4,Inyecciones!$B$2:$B$14185,Balance!$B61,Inyecciones!$C$2:$C$14185,Balance!S$5)</f>
        <v>66987.735487878002</v>
      </c>
      <c r="T61" s="13">
        <f>SUMIFS(Inyecciones!$E$2:$E$14185,Inyecciones!$A$2:$A$14185,Balance!T$4,Inyecciones!$B$2:$B$14185,Balance!$B61,Inyecciones!$C$2:$C$14185,Balance!T$5)</f>
        <v>108898.4123204658</v>
      </c>
      <c r="U61" s="13">
        <f>SUMIFS(Inyecciones!$E$2:$E$14185,Inyecciones!$A$2:$A$14185,Balance!U$4,Inyecciones!$B$2:$B$14185,Balance!$B61,Inyecciones!$C$2:$C$14185,Balance!U$5)</f>
        <v>120086.3751692777</v>
      </c>
      <c r="V61" s="13">
        <f>SUMIFS(Inyecciones!$E$2:$E$14185,Inyecciones!$A$2:$A$14185,Balance!V$4,Inyecciones!$B$2:$B$14185,Balance!$B61,Inyecciones!$C$2:$C$14185,Balance!V$5)</f>
        <v>108128.91268022321</v>
      </c>
      <c r="W61" s="13">
        <f>SUMIFS(Inyecciones!$E$2:$E$14185,Inyecciones!$A$2:$A$14185,Balance!W$4,Inyecciones!$B$2:$B$14185,Balance!$B61,Inyecciones!$C$2:$C$14185,Balance!W$5)</f>
        <v>74451.653848452814</v>
      </c>
      <c r="X61" s="13">
        <f>SUMIFS(Inyecciones!$E$2:$E$14185,Inyecciones!$A$2:$A$14185,Balance!X$4,Inyecciones!$B$2:$B$14185,Balance!$B61,Inyecciones!$C$2:$C$14185,Balance!X$5)</f>
        <v>47582.241127285932</v>
      </c>
      <c r="Y61" s="13">
        <f>SUMIFS(Inyecciones!$E$2:$E$14185,Inyecciones!$A$2:$A$14185,Balance!Y$4,Inyecciones!$B$2:$B$14185,Balance!$B61,Inyecciones!$C$2:$C$14185,Balance!Y$5)</f>
        <v>37584.17202296808</v>
      </c>
      <c r="Z61" s="14">
        <f>SUMIFS(Inyecciones!$E$2:$E$14185,Inyecciones!$A$2:$A$14185,Balance!Z$4,Inyecciones!$B$2:$B$14185,Balance!$B61,Inyecciones!$C$2:$C$14185,Balance!Z$5)</f>
        <v>40737.105287361323</v>
      </c>
      <c r="AA61" s="12">
        <f>SUMIFS(Inyecciones!$E$2:$E$14185,Inyecciones!$A$2:$A$14185,Balance!AA$4,Inyecciones!$B$2:$B$14185,Balance!$B61,Inyecciones!$C$2:$C$14185,Balance!AA$5)</f>
        <v>701.47312024574717</v>
      </c>
      <c r="AB61" s="13">
        <f>SUMIFS(Inyecciones!$E$2:$E$14185,Inyecciones!$A$2:$A$14185,Balance!AB$4,Inyecciones!$B$2:$B$14185,Balance!$B61,Inyecciones!$C$2:$C$14185,Balance!AB$5)</f>
        <v>1290.662038768598</v>
      </c>
      <c r="AC61" s="13">
        <f>SUMIFS(Inyecciones!$E$2:$E$14185,Inyecciones!$A$2:$A$14185,Balance!AC$4,Inyecciones!$B$2:$B$14185,Balance!$B61,Inyecciones!$C$2:$C$14185,Balance!AC$5)</f>
        <v>703.09089158504833</v>
      </c>
      <c r="AD61" s="13">
        <f>SUMIFS(Inyecciones!$E$2:$E$14185,Inyecciones!$A$2:$A$14185,Balance!AD$4,Inyecciones!$B$2:$B$14185,Balance!$B61,Inyecciones!$C$2:$C$14185,Balance!AD$5)</f>
        <v>23325.772912616809</v>
      </c>
      <c r="AE61" s="13">
        <f>SUMIFS(Inyecciones!$E$2:$E$14185,Inyecciones!$A$2:$A$14185,Balance!AE$4,Inyecciones!$B$2:$B$14185,Balance!$B61,Inyecciones!$C$2:$C$14185,Balance!AE$5)</f>
        <v>30761.587384240211</v>
      </c>
      <c r="AF61" s="13">
        <f>SUMIFS(Inyecciones!$E$2:$E$14185,Inyecciones!$A$2:$A$14185,Balance!AF$4,Inyecciones!$B$2:$B$14185,Balance!$B61,Inyecciones!$C$2:$C$14185,Balance!AF$5)</f>
        <v>69026.04738818905</v>
      </c>
      <c r="AG61" s="13">
        <f>SUMIFS(Inyecciones!$E$2:$E$14185,Inyecciones!$A$2:$A$14185,Balance!AG$4,Inyecciones!$B$2:$B$14185,Balance!$B61,Inyecciones!$C$2:$C$14185,Balance!AG$5)</f>
        <v>130292.06373518069</v>
      </c>
      <c r="AH61" s="13">
        <f>SUMIFS(Inyecciones!$E$2:$E$14185,Inyecciones!$A$2:$A$14185,Balance!AH$4,Inyecciones!$B$2:$B$14185,Balance!$B61,Inyecciones!$C$2:$C$14185,Balance!AH$5)</f>
        <v>93542.148074635115</v>
      </c>
      <c r="AI61" s="13">
        <f>SUMIFS(Inyecciones!$E$2:$E$14185,Inyecciones!$A$2:$A$14185,Balance!AI$4,Inyecciones!$B$2:$B$14185,Balance!$B61,Inyecciones!$C$2:$C$14185,Balance!AI$5)</f>
        <v>73059.518586782549</v>
      </c>
      <c r="AJ61" s="13">
        <f>SUMIFS(Inyecciones!$E$2:$E$14185,Inyecciones!$A$2:$A$14185,Balance!AJ$4,Inyecciones!$B$2:$B$14185,Balance!$B61,Inyecciones!$C$2:$C$14185,Balance!AJ$5)</f>
        <v>63427.031005670149</v>
      </c>
      <c r="AK61" s="13">
        <f>SUMIFS(Inyecciones!$E$2:$E$14185,Inyecciones!$A$2:$A$14185,Balance!AK$4,Inyecciones!$B$2:$B$14185,Balance!$B61,Inyecciones!$C$2:$C$14185,Balance!AK$5)</f>
        <v>58303.643642626121</v>
      </c>
      <c r="AL61" s="14">
        <f>SUMIFS(Inyecciones!$E$2:$E$14185,Inyecciones!$A$2:$A$14185,Balance!AL$4,Inyecciones!$B$2:$B$14185,Balance!$B61,Inyecciones!$C$2:$C$14185,Balance!AL$5)</f>
        <v>38276.485965371037</v>
      </c>
      <c r="AM61" s="13"/>
      <c r="AN61" s="12">
        <f>SUMIFS('Retiro Mensual'!$E$2:$E$2629,'Retiro Mensual'!$A$2:$A$2629,AN$4,'Retiro Mensual'!$B$2:$B$2629,$B61,'Retiro Mensual'!$C$2:$C$2629,AN$5)</f>
        <v>0</v>
      </c>
      <c r="AO61" s="13">
        <f>SUMIFS('Retiro Mensual'!$E$2:$E$2629,'Retiro Mensual'!$A$2:$A$2629,AO$4,'Retiro Mensual'!$B$2:$B$2629,$B61,'Retiro Mensual'!$C$2:$C$2629,AO$5)</f>
        <v>0</v>
      </c>
      <c r="AP61" s="13">
        <f>SUMIFS('Retiro Mensual'!$E$2:$E$2629,'Retiro Mensual'!$A$2:$A$2629,AP$4,'Retiro Mensual'!$B$2:$B$2629,$B61,'Retiro Mensual'!$C$2:$C$2629,AP$5)</f>
        <v>0</v>
      </c>
      <c r="AQ61" s="13">
        <f>SUMIFS('Retiro Mensual'!$E$2:$E$2629,'Retiro Mensual'!$A$2:$A$2629,AQ$4,'Retiro Mensual'!$B$2:$B$2629,$B61,'Retiro Mensual'!$C$2:$C$2629,AQ$5)</f>
        <v>0</v>
      </c>
      <c r="AR61" s="13">
        <f>SUMIFS('Retiro Mensual'!$E$2:$E$2629,'Retiro Mensual'!$A$2:$A$2629,AR$4,'Retiro Mensual'!$B$2:$B$2629,$B61,'Retiro Mensual'!$C$2:$C$2629,AR$5)</f>
        <v>0</v>
      </c>
      <c r="AS61" s="13">
        <f>SUMIFS('Retiro Mensual'!$E$2:$E$2629,'Retiro Mensual'!$A$2:$A$2629,AS$4,'Retiro Mensual'!$B$2:$B$2629,$B61,'Retiro Mensual'!$C$2:$C$2629,AS$5)</f>
        <v>0</v>
      </c>
      <c r="AT61" s="13">
        <f>SUMIFS('Retiro Mensual'!$E$2:$E$2629,'Retiro Mensual'!$A$2:$A$2629,AT$4,'Retiro Mensual'!$B$2:$B$2629,$B61,'Retiro Mensual'!$C$2:$C$2629,AT$5)</f>
        <v>0</v>
      </c>
      <c r="AU61" s="13">
        <f>SUMIFS('Retiro Mensual'!$E$2:$E$2629,'Retiro Mensual'!$A$2:$A$2629,AU$4,'Retiro Mensual'!$B$2:$B$2629,$B61,'Retiro Mensual'!$C$2:$C$2629,AU$5)</f>
        <v>0</v>
      </c>
      <c r="AV61" s="13">
        <f>SUMIFS('Retiro Mensual'!$E$2:$E$2629,'Retiro Mensual'!$A$2:$A$2629,AV$4,'Retiro Mensual'!$B$2:$B$2629,$B61,'Retiro Mensual'!$C$2:$C$2629,AV$5)</f>
        <v>0</v>
      </c>
      <c r="AW61" s="13">
        <f>SUMIFS('Retiro Mensual'!$E$2:$E$2629,'Retiro Mensual'!$A$2:$A$2629,AW$4,'Retiro Mensual'!$B$2:$B$2629,$B61,'Retiro Mensual'!$C$2:$C$2629,AW$5)</f>
        <v>0</v>
      </c>
      <c r="AX61" s="13">
        <f>SUMIFS('Retiro Mensual'!$E$2:$E$2629,'Retiro Mensual'!$A$2:$A$2629,AX$4,'Retiro Mensual'!$B$2:$B$2629,$B61,'Retiro Mensual'!$C$2:$C$2629,AX$5)</f>
        <v>0</v>
      </c>
      <c r="AY61" s="14">
        <f>SUMIFS('Retiro Mensual'!$E$2:$E$2629,'Retiro Mensual'!$A$2:$A$2629,AY$4,'Retiro Mensual'!$B$2:$B$2629,$B61,'Retiro Mensual'!$C$2:$C$2629,AY$5)</f>
        <v>0</v>
      </c>
      <c r="AZ61" s="12">
        <f>SUMIFS('Retiro Mensual'!$E$2:$E$2629,'Retiro Mensual'!$A$2:$A$2629,AZ$4,'Retiro Mensual'!$B$2:$B$2629,$B61,'Retiro Mensual'!$C$2:$C$2629,AZ$5)</f>
        <v>0</v>
      </c>
      <c r="BA61" s="13">
        <f>SUMIFS('Retiro Mensual'!$E$2:$E$2629,'Retiro Mensual'!$A$2:$A$2629,BA$4,'Retiro Mensual'!$B$2:$B$2629,$B61,'Retiro Mensual'!$C$2:$C$2629,BA$5)</f>
        <v>0</v>
      </c>
      <c r="BB61" s="13">
        <f>SUMIFS('Retiro Mensual'!$E$2:$E$2629,'Retiro Mensual'!$A$2:$A$2629,BB$4,'Retiro Mensual'!$B$2:$B$2629,$B61,'Retiro Mensual'!$C$2:$C$2629,BB$5)</f>
        <v>0</v>
      </c>
      <c r="BC61" s="13">
        <f>SUMIFS('Retiro Mensual'!$E$2:$E$2629,'Retiro Mensual'!$A$2:$A$2629,BC$4,'Retiro Mensual'!$B$2:$B$2629,$B61,'Retiro Mensual'!$C$2:$C$2629,BC$5)</f>
        <v>0</v>
      </c>
      <c r="BD61" s="13">
        <f>SUMIFS('Retiro Mensual'!$E$2:$E$2629,'Retiro Mensual'!$A$2:$A$2629,BD$4,'Retiro Mensual'!$B$2:$B$2629,$B61,'Retiro Mensual'!$C$2:$C$2629,BD$5)</f>
        <v>0</v>
      </c>
      <c r="BE61" s="13">
        <f>SUMIFS('Retiro Mensual'!$E$2:$E$2629,'Retiro Mensual'!$A$2:$A$2629,BE$4,'Retiro Mensual'!$B$2:$B$2629,$B61,'Retiro Mensual'!$C$2:$C$2629,BE$5)</f>
        <v>0</v>
      </c>
      <c r="BF61" s="13">
        <f>SUMIFS('Retiro Mensual'!$E$2:$E$2629,'Retiro Mensual'!$A$2:$A$2629,BF$4,'Retiro Mensual'!$B$2:$B$2629,$B61,'Retiro Mensual'!$C$2:$C$2629,BF$5)</f>
        <v>0</v>
      </c>
      <c r="BG61" s="13">
        <f>SUMIFS('Retiro Mensual'!$E$2:$E$2629,'Retiro Mensual'!$A$2:$A$2629,BG$4,'Retiro Mensual'!$B$2:$B$2629,$B61,'Retiro Mensual'!$C$2:$C$2629,BG$5)</f>
        <v>0</v>
      </c>
      <c r="BH61" s="13">
        <f>SUMIFS('Retiro Mensual'!$E$2:$E$2629,'Retiro Mensual'!$A$2:$A$2629,BH$4,'Retiro Mensual'!$B$2:$B$2629,$B61,'Retiro Mensual'!$C$2:$C$2629,BH$5)</f>
        <v>0</v>
      </c>
      <c r="BI61" s="13">
        <f>SUMIFS('Retiro Mensual'!$E$2:$E$2629,'Retiro Mensual'!$A$2:$A$2629,BI$4,'Retiro Mensual'!$B$2:$B$2629,$B61,'Retiro Mensual'!$C$2:$C$2629,BI$5)</f>
        <v>0</v>
      </c>
      <c r="BJ61" s="13">
        <f>SUMIFS('Retiro Mensual'!$E$2:$E$2629,'Retiro Mensual'!$A$2:$A$2629,BJ$4,'Retiro Mensual'!$B$2:$B$2629,$B61,'Retiro Mensual'!$C$2:$C$2629,BJ$5)</f>
        <v>0</v>
      </c>
      <c r="BK61" s="14">
        <f>SUMIFS('Retiro Mensual'!$E$2:$E$2629,'Retiro Mensual'!$A$2:$A$2629,BK$4,'Retiro Mensual'!$B$2:$B$2629,$B61,'Retiro Mensual'!$C$2:$C$2629,BK$5)</f>
        <v>0</v>
      </c>
      <c r="BL61" s="12">
        <f>SUMIFS('Retiro Mensual'!$E$2:$E$2629,'Retiro Mensual'!$A$2:$A$2629,BL$4,'Retiro Mensual'!$B$2:$B$2629,$B61,'Retiro Mensual'!$C$2:$C$2629,BL$5)</f>
        <v>0</v>
      </c>
      <c r="BM61" s="13">
        <f>SUMIFS('Retiro Mensual'!$E$2:$E$2629,'Retiro Mensual'!$A$2:$A$2629,BM$4,'Retiro Mensual'!$B$2:$B$2629,$B61,'Retiro Mensual'!$C$2:$C$2629,BM$5)</f>
        <v>0</v>
      </c>
      <c r="BN61" s="13">
        <f>SUMIFS('Retiro Mensual'!$E$2:$E$2629,'Retiro Mensual'!$A$2:$A$2629,BN$4,'Retiro Mensual'!$B$2:$B$2629,$B61,'Retiro Mensual'!$C$2:$C$2629,BN$5)</f>
        <v>0</v>
      </c>
      <c r="BO61" s="13">
        <f>SUMIFS('Retiro Mensual'!$E$2:$E$2629,'Retiro Mensual'!$A$2:$A$2629,BO$4,'Retiro Mensual'!$B$2:$B$2629,$B61,'Retiro Mensual'!$C$2:$C$2629,BO$5)</f>
        <v>0</v>
      </c>
      <c r="BP61" s="13">
        <f>SUMIFS('Retiro Mensual'!$E$2:$E$2629,'Retiro Mensual'!$A$2:$A$2629,BP$4,'Retiro Mensual'!$B$2:$B$2629,$B61,'Retiro Mensual'!$C$2:$C$2629,BP$5)</f>
        <v>0</v>
      </c>
      <c r="BQ61" s="13">
        <f>SUMIFS('Retiro Mensual'!$E$2:$E$2629,'Retiro Mensual'!$A$2:$A$2629,BQ$4,'Retiro Mensual'!$B$2:$B$2629,$B61,'Retiro Mensual'!$C$2:$C$2629,BQ$5)</f>
        <v>0</v>
      </c>
      <c r="BR61" s="13">
        <f>SUMIFS('Retiro Mensual'!$E$2:$E$2629,'Retiro Mensual'!$A$2:$A$2629,BR$4,'Retiro Mensual'!$B$2:$B$2629,$B61,'Retiro Mensual'!$C$2:$C$2629,BR$5)</f>
        <v>0</v>
      </c>
      <c r="BS61" s="13">
        <f>SUMIFS('Retiro Mensual'!$E$2:$E$2629,'Retiro Mensual'!$A$2:$A$2629,BS$4,'Retiro Mensual'!$B$2:$B$2629,$B61,'Retiro Mensual'!$C$2:$C$2629,BS$5)</f>
        <v>0</v>
      </c>
      <c r="BT61" s="13">
        <f>SUMIFS('Retiro Mensual'!$E$2:$E$2629,'Retiro Mensual'!$A$2:$A$2629,BT$4,'Retiro Mensual'!$B$2:$B$2629,$B61,'Retiro Mensual'!$C$2:$C$2629,BT$5)</f>
        <v>0</v>
      </c>
      <c r="BU61" s="13">
        <f>SUMIFS('Retiro Mensual'!$E$2:$E$2629,'Retiro Mensual'!$A$2:$A$2629,BU$4,'Retiro Mensual'!$B$2:$B$2629,$B61,'Retiro Mensual'!$C$2:$C$2629,BU$5)</f>
        <v>0</v>
      </c>
      <c r="BV61" s="13">
        <f>SUMIFS('Retiro Mensual'!$E$2:$E$2629,'Retiro Mensual'!$A$2:$A$2629,BV$4,'Retiro Mensual'!$B$2:$B$2629,$B61,'Retiro Mensual'!$C$2:$C$2629,BV$5)</f>
        <v>0</v>
      </c>
      <c r="BW61" s="14">
        <f>SUMIFS('Retiro Mensual'!$E$2:$E$2629,'Retiro Mensual'!$A$2:$A$2629,BW$4,'Retiro Mensual'!$B$2:$B$2629,$B61,'Retiro Mensual'!$C$2:$C$2629,BW$5)</f>
        <v>0</v>
      </c>
      <c r="BX61" s="13"/>
      <c r="BY61" s="12">
        <f>SUMIFS('Compra Ventas'!$E$2:$E$2700,'Compra Ventas'!$A$2:$A$2700,BY$4,'Compra Ventas'!$B$2:$B$2700,$B61,'Compra Ventas'!$C$2:$C$2700,BY$5)</f>
        <v>0</v>
      </c>
      <c r="BZ61" s="13">
        <f>SUMIFS('Compra Ventas'!$E$2:$E$2700,'Compra Ventas'!$A$2:$A$2700,BZ$4,'Compra Ventas'!$B$2:$B$2700,$B61,'Compra Ventas'!$C$2:$C$2700,BZ$5)</f>
        <v>0</v>
      </c>
      <c r="CA61" s="13">
        <f>SUMIFS('Compra Ventas'!$E$2:$E$2700,'Compra Ventas'!$A$2:$A$2700,CA$4,'Compra Ventas'!$B$2:$B$2700,$B61,'Compra Ventas'!$C$2:$C$2700,CA$5)</f>
        <v>0</v>
      </c>
      <c r="CB61" s="13">
        <f>SUMIFS('Compra Ventas'!$E$2:$E$2700,'Compra Ventas'!$A$2:$A$2700,CB$4,'Compra Ventas'!$B$2:$B$2700,$B61,'Compra Ventas'!$C$2:$C$2700,CB$5)</f>
        <v>0</v>
      </c>
      <c r="CC61" s="13">
        <f>SUMIFS('Compra Ventas'!$E$2:$E$2700,'Compra Ventas'!$A$2:$A$2700,CC$4,'Compra Ventas'!$B$2:$B$2700,$B61,'Compra Ventas'!$C$2:$C$2700,CC$5)</f>
        <v>0</v>
      </c>
      <c r="CD61" s="13">
        <f>SUMIFS('Compra Ventas'!$E$2:$E$2700,'Compra Ventas'!$A$2:$A$2700,CD$4,'Compra Ventas'!$B$2:$B$2700,$B61,'Compra Ventas'!$C$2:$C$2700,CD$5)</f>
        <v>0</v>
      </c>
      <c r="CE61" s="13">
        <f>SUMIFS('Compra Ventas'!$E$2:$E$2700,'Compra Ventas'!$A$2:$A$2700,CE$4,'Compra Ventas'!$B$2:$B$2700,$B61,'Compra Ventas'!$C$2:$C$2700,CE$5)</f>
        <v>0</v>
      </c>
      <c r="CF61" s="13">
        <f>SUMIFS('Compra Ventas'!$E$2:$E$2700,'Compra Ventas'!$A$2:$A$2700,CF$4,'Compra Ventas'!$B$2:$B$2700,$B61,'Compra Ventas'!$C$2:$C$2700,CF$5)</f>
        <v>0</v>
      </c>
      <c r="CG61" s="13">
        <f>SUMIFS('Compra Ventas'!$E$2:$E$2700,'Compra Ventas'!$A$2:$A$2700,CG$4,'Compra Ventas'!$B$2:$B$2700,$B61,'Compra Ventas'!$C$2:$C$2700,CG$5)</f>
        <v>0</v>
      </c>
      <c r="CH61" s="13">
        <f>SUMIFS('Compra Ventas'!$E$2:$E$2700,'Compra Ventas'!$A$2:$A$2700,CH$4,'Compra Ventas'!$B$2:$B$2700,$B61,'Compra Ventas'!$C$2:$C$2700,CH$5)</f>
        <v>0</v>
      </c>
      <c r="CI61" s="13">
        <f>SUMIFS('Compra Ventas'!$E$2:$E$2700,'Compra Ventas'!$A$2:$A$2700,CI$4,'Compra Ventas'!$B$2:$B$2700,$B61,'Compra Ventas'!$C$2:$C$2700,CI$5)</f>
        <v>0</v>
      </c>
      <c r="CJ61" s="14">
        <f>SUMIFS('Compra Ventas'!$E$2:$E$2700,'Compra Ventas'!$A$2:$A$2700,CJ$4,'Compra Ventas'!$B$2:$B$2700,$B61,'Compra Ventas'!$C$2:$C$2700,CJ$5)</f>
        <v>0</v>
      </c>
      <c r="CK61" s="12">
        <f>SUMIFS('Compra Ventas'!$E$2:$E$2700,'Compra Ventas'!$A$2:$A$2700,CK$4,'Compra Ventas'!$B$2:$B$2700,$B61,'Compra Ventas'!$C$2:$C$2700,CK$5)</f>
        <v>0</v>
      </c>
      <c r="CL61" s="13">
        <f>SUMIFS('Compra Ventas'!$E$2:$E$2700,'Compra Ventas'!$A$2:$A$2700,CL$4,'Compra Ventas'!$B$2:$B$2700,$B61,'Compra Ventas'!$C$2:$C$2700,CL$5)</f>
        <v>0</v>
      </c>
      <c r="CM61" s="13">
        <f>SUMIFS('Compra Ventas'!$E$2:$E$2700,'Compra Ventas'!$A$2:$A$2700,CM$4,'Compra Ventas'!$B$2:$B$2700,$B61,'Compra Ventas'!$C$2:$C$2700,CM$5)</f>
        <v>0</v>
      </c>
      <c r="CN61" s="13">
        <f>SUMIFS('Compra Ventas'!$E$2:$E$2700,'Compra Ventas'!$A$2:$A$2700,CN$4,'Compra Ventas'!$B$2:$B$2700,$B61,'Compra Ventas'!$C$2:$C$2700,CN$5)</f>
        <v>0</v>
      </c>
      <c r="CO61" s="13">
        <f>SUMIFS('Compra Ventas'!$E$2:$E$2700,'Compra Ventas'!$A$2:$A$2700,CO$4,'Compra Ventas'!$B$2:$B$2700,$B61,'Compra Ventas'!$C$2:$C$2700,CO$5)</f>
        <v>0</v>
      </c>
      <c r="CP61" s="13">
        <f>SUMIFS('Compra Ventas'!$E$2:$E$2700,'Compra Ventas'!$A$2:$A$2700,CP$4,'Compra Ventas'!$B$2:$B$2700,$B61,'Compra Ventas'!$C$2:$C$2700,CP$5)</f>
        <v>0</v>
      </c>
      <c r="CQ61" s="13">
        <f>SUMIFS('Compra Ventas'!$E$2:$E$2700,'Compra Ventas'!$A$2:$A$2700,CQ$4,'Compra Ventas'!$B$2:$B$2700,$B61,'Compra Ventas'!$C$2:$C$2700,CQ$5)</f>
        <v>0</v>
      </c>
      <c r="CR61" s="13">
        <f>SUMIFS('Compra Ventas'!$E$2:$E$2700,'Compra Ventas'!$A$2:$A$2700,CR$4,'Compra Ventas'!$B$2:$B$2700,$B61,'Compra Ventas'!$C$2:$C$2700,CR$5)</f>
        <v>0</v>
      </c>
      <c r="CS61" s="13">
        <f>SUMIFS('Compra Ventas'!$E$2:$E$2700,'Compra Ventas'!$A$2:$A$2700,CS$4,'Compra Ventas'!$B$2:$B$2700,$B61,'Compra Ventas'!$C$2:$C$2700,CS$5)</f>
        <v>0</v>
      </c>
      <c r="CT61" s="13">
        <f>SUMIFS('Compra Ventas'!$E$2:$E$2700,'Compra Ventas'!$A$2:$A$2700,CT$4,'Compra Ventas'!$B$2:$B$2700,$B61,'Compra Ventas'!$C$2:$C$2700,CT$5)</f>
        <v>0</v>
      </c>
      <c r="CU61" s="13">
        <f>SUMIFS('Compra Ventas'!$E$2:$E$2700,'Compra Ventas'!$A$2:$A$2700,CU$4,'Compra Ventas'!$B$2:$B$2700,$B61,'Compra Ventas'!$C$2:$C$2700,CU$5)</f>
        <v>0</v>
      </c>
      <c r="CV61" s="14">
        <f>SUMIFS('Compra Ventas'!$E$2:$E$2700,'Compra Ventas'!$A$2:$A$2700,CV$4,'Compra Ventas'!$B$2:$B$2700,$B61,'Compra Ventas'!$C$2:$C$2700,CV$5)</f>
        <v>0</v>
      </c>
      <c r="CW61" s="12">
        <f>SUMIFS('Compra Ventas'!$E$2:$E$2700,'Compra Ventas'!$A$2:$A$2700,CW$4,'Compra Ventas'!$B$2:$B$2700,$B61,'Compra Ventas'!$C$2:$C$2700,CW$5)</f>
        <v>0</v>
      </c>
      <c r="CX61" s="13">
        <f>SUMIFS('Compra Ventas'!$E$2:$E$2700,'Compra Ventas'!$A$2:$A$2700,CX$4,'Compra Ventas'!$B$2:$B$2700,$B61,'Compra Ventas'!$C$2:$C$2700,CX$5)</f>
        <v>0</v>
      </c>
      <c r="CY61" s="13">
        <f>SUMIFS('Compra Ventas'!$E$2:$E$2700,'Compra Ventas'!$A$2:$A$2700,CY$4,'Compra Ventas'!$B$2:$B$2700,$B61,'Compra Ventas'!$C$2:$C$2700,CY$5)</f>
        <v>0</v>
      </c>
      <c r="CZ61" s="13">
        <f>SUMIFS('Compra Ventas'!$E$2:$E$2700,'Compra Ventas'!$A$2:$A$2700,CZ$4,'Compra Ventas'!$B$2:$B$2700,$B61,'Compra Ventas'!$C$2:$C$2700,CZ$5)</f>
        <v>0</v>
      </c>
      <c r="DA61" s="13">
        <f>SUMIFS('Compra Ventas'!$E$2:$E$2700,'Compra Ventas'!$A$2:$A$2700,DA$4,'Compra Ventas'!$B$2:$B$2700,$B61,'Compra Ventas'!$C$2:$C$2700,DA$5)</f>
        <v>0</v>
      </c>
      <c r="DB61" s="13">
        <f>SUMIFS('Compra Ventas'!$E$2:$E$2700,'Compra Ventas'!$A$2:$A$2700,DB$4,'Compra Ventas'!$B$2:$B$2700,$B61,'Compra Ventas'!$C$2:$C$2700,DB$5)</f>
        <v>0</v>
      </c>
      <c r="DC61" s="13">
        <f>SUMIFS('Compra Ventas'!$E$2:$E$2700,'Compra Ventas'!$A$2:$A$2700,DC$4,'Compra Ventas'!$B$2:$B$2700,$B61,'Compra Ventas'!$C$2:$C$2700,DC$5)</f>
        <v>0</v>
      </c>
      <c r="DD61" s="13">
        <f>SUMIFS('Compra Ventas'!$E$2:$E$2700,'Compra Ventas'!$A$2:$A$2700,DD$4,'Compra Ventas'!$B$2:$B$2700,$B61,'Compra Ventas'!$C$2:$C$2700,DD$5)</f>
        <v>0</v>
      </c>
      <c r="DE61" s="13">
        <f>SUMIFS('Compra Ventas'!$E$2:$E$2700,'Compra Ventas'!$A$2:$A$2700,DE$4,'Compra Ventas'!$B$2:$B$2700,$B61,'Compra Ventas'!$C$2:$C$2700,DE$5)</f>
        <v>0</v>
      </c>
      <c r="DF61" s="13">
        <f>SUMIFS('Compra Ventas'!$E$2:$E$2700,'Compra Ventas'!$A$2:$A$2700,DF$4,'Compra Ventas'!$B$2:$B$2700,$B61,'Compra Ventas'!$C$2:$C$2700,DF$5)</f>
        <v>0</v>
      </c>
      <c r="DG61" s="13">
        <f>SUMIFS('Compra Ventas'!$E$2:$E$2700,'Compra Ventas'!$A$2:$A$2700,DG$4,'Compra Ventas'!$B$2:$B$2700,$B61,'Compra Ventas'!$C$2:$C$2700,DG$5)</f>
        <v>0</v>
      </c>
      <c r="DH61" s="14">
        <f>SUMIFS('Compra Ventas'!$E$2:$E$2700,'Compra Ventas'!$A$2:$A$2700,DH$4,'Compra Ventas'!$B$2:$B$2700,$B61,'Compra Ventas'!$C$2:$C$2700,DH$5)</f>
        <v>0</v>
      </c>
      <c r="DI61" s="84"/>
      <c r="DJ61" s="98">
        <f>SUMIFS('Ajuste Ciclado'!D$5:D$47,'Ajuste Ciclado'!$C$5:$C$47,Balance!DJ$4,'Ajuste Ciclado'!$B$5:$B$47,Balance!$B61)</f>
        <v>0</v>
      </c>
      <c r="DK61" s="99">
        <f>SUMIFS('Ajuste Ciclado'!E$5:E$47,'Ajuste Ciclado'!$C$5:$C$47,Balance!DK$4,'Ajuste Ciclado'!$B$5:$B$47,Balance!$B61)</f>
        <v>0</v>
      </c>
      <c r="DL61" s="99">
        <f>SUMIFS('Ajuste Ciclado'!F$5:F$47,'Ajuste Ciclado'!$C$5:$C$47,Balance!DL$4,'Ajuste Ciclado'!$B$5:$B$47,Balance!$B61)</f>
        <v>0</v>
      </c>
      <c r="DM61" s="99">
        <f>SUMIFS('Ajuste Ciclado'!G$5:G$47,'Ajuste Ciclado'!$C$5:$C$47,Balance!DM$4,'Ajuste Ciclado'!$B$5:$B$47,Balance!$B61)</f>
        <v>0</v>
      </c>
      <c r="DN61" s="99">
        <f>SUMIFS('Ajuste Ciclado'!H$5:H$47,'Ajuste Ciclado'!$C$5:$C$47,Balance!DN$4,'Ajuste Ciclado'!$B$5:$B$47,Balance!$B61)</f>
        <v>0</v>
      </c>
      <c r="DO61" s="99">
        <f>SUMIFS('Ajuste Ciclado'!I$5:I$47,'Ajuste Ciclado'!$C$5:$C$47,Balance!DO$4,'Ajuste Ciclado'!$B$5:$B$47,Balance!$B61)</f>
        <v>0</v>
      </c>
      <c r="DP61" s="99">
        <f>SUMIFS('Ajuste Ciclado'!J$5:J$47,'Ajuste Ciclado'!$C$5:$C$47,Balance!DP$4,'Ajuste Ciclado'!$B$5:$B$47,Balance!$B61)</f>
        <v>0</v>
      </c>
      <c r="DQ61" s="99">
        <f>SUMIFS('Ajuste Ciclado'!K$5:K$47,'Ajuste Ciclado'!$C$5:$C$47,Balance!DQ$4,'Ajuste Ciclado'!$B$5:$B$47,Balance!$B61)</f>
        <v>0</v>
      </c>
      <c r="DR61" s="99">
        <f>SUMIFS('Ajuste Ciclado'!L$5:L$47,'Ajuste Ciclado'!$C$5:$C$47,Balance!DR$4,'Ajuste Ciclado'!$B$5:$B$47,Balance!$B61)</f>
        <v>0</v>
      </c>
      <c r="DS61" s="99">
        <f>SUMIFS('Ajuste Ciclado'!M$5:M$47,'Ajuste Ciclado'!$C$5:$C$47,Balance!DS$4,'Ajuste Ciclado'!$B$5:$B$47,Balance!$B61)</f>
        <v>0</v>
      </c>
      <c r="DT61" s="99">
        <f>SUMIFS('Ajuste Ciclado'!N$5:N$47,'Ajuste Ciclado'!$C$5:$C$47,Balance!DT$4,'Ajuste Ciclado'!$B$5:$B$47,Balance!$B61)</f>
        <v>0</v>
      </c>
      <c r="DU61" s="100">
        <f>SUMIFS('Ajuste Ciclado'!O$5:O$47,'Ajuste Ciclado'!$C$5:$C$47,Balance!DU$4,'Ajuste Ciclado'!$B$5:$B$47,Balance!$B61)</f>
        <v>0</v>
      </c>
      <c r="DV61" s="98">
        <f>SUMIFS('Ajuste Ciclado'!D$5:D$47,'Ajuste Ciclado'!$C$5:$C$47,Balance!DV$4,'Ajuste Ciclado'!$B$5:$B$47,Balance!$B61)</f>
        <v>0</v>
      </c>
      <c r="DW61" s="99">
        <f>SUMIFS('Ajuste Ciclado'!E$5:E$47,'Ajuste Ciclado'!$C$5:$C$47,Balance!DW$4,'Ajuste Ciclado'!$B$5:$B$47,Balance!$B61)</f>
        <v>0</v>
      </c>
      <c r="DX61" s="99">
        <f>SUMIFS('Ajuste Ciclado'!F$5:F$47,'Ajuste Ciclado'!$C$5:$C$47,Balance!DX$4,'Ajuste Ciclado'!$B$5:$B$47,Balance!$B61)</f>
        <v>0</v>
      </c>
      <c r="DY61" s="99">
        <f>SUMIFS('Ajuste Ciclado'!G$5:G$47,'Ajuste Ciclado'!$C$5:$C$47,Balance!DY$4,'Ajuste Ciclado'!$B$5:$B$47,Balance!$B61)</f>
        <v>0</v>
      </c>
      <c r="DZ61" s="99">
        <f>SUMIFS('Ajuste Ciclado'!H$5:H$47,'Ajuste Ciclado'!$C$5:$C$47,Balance!DZ$4,'Ajuste Ciclado'!$B$5:$B$47,Balance!$B61)</f>
        <v>0</v>
      </c>
      <c r="EA61" s="99">
        <f>SUMIFS('Ajuste Ciclado'!I$5:I$47,'Ajuste Ciclado'!$C$5:$C$47,Balance!EA$4,'Ajuste Ciclado'!$B$5:$B$47,Balance!$B61)</f>
        <v>0</v>
      </c>
      <c r="EB61" s="99">
        <f>SUMIFS('Ajuste Ciclado'!J$5:J$47,'Ajuste Ciclado'!$C$5:$C$47,Balance!EB$4,'Ajuste Ciclado'!$B$5:$B$47,Balance!$B61)</f>
        <v>0</v>
      </c>
      <c r="EC61" s="99">
        <f>SUMIFS('Ajuste Ciclado'!K$5:K$47,'Ajuste Ciclado'!$C$5:$C$47,Balance!EC$4,'Ajuste Ciclado'!$B$5:$B$47,Balance!$B61)</f>
        <v>0</v>
      </c>
      <c r="ED61" s="99">
        <f>SUMIFS('Ajuste Ciclado'!L$5:L$47,'Ajuste Ciclado'!$C$5:$C$47,Balance!ED$4,'Ajuste Ciclado'!$B$5:$B$47,Balance!$B61)</f>
        <v>0</v>
      </c>
      <c r="EE61" s="99">
        <f>SUMIFS('Ajuste Ciclado'!M$5:M$47,'Ajuste Ciclado'!$C$5:$C$47,Balance!EE$4,'Ajuste Ciclado'!$B$5:$B$47,Balance!$B61)</f>
        <v>0</v>
      </c>
      <c r="EF61" s="99">
        <f>SUMIFS('Ajuste Ciclado'!N$5:N$47,'Ajuste Ciclado'!$C$5:$C$47,Balance!EF$4,'Ajuste Ciclado'!$B$5:$B$47,Balance!$B61)</f>
        <v>0</v>
      </c>
      <c r="EG61" s="100">
        <f>SUMIFS('Ajuste Ciclado'!O$5:O$47,'Ajuste Ciclado'!$C$5:$C$47,Balance!EG$4,'Ajuste Ciclado'!$B$5:$B$47,Balance!$B61)</f>
        <v>0</v>
      </c>
      <c r="EH61" s="98">
        <f>SUMIFS('Ajuste Ciclado'!D$5:D$47,'Ajuste Ciclado'!$C$5:$C$47,Balance!EH$4,'Ajuste Ciclado'!$B$5:$B$47,Balance!$B61)</f>
        <v>0</v>
      </c>
      <c r="EI61" s="99">
        <f>SUMIFS('Ajuste Ciclado'!E$5:E$47,'Ajuste Ciclado'!$C$5:$C$47,Balance!EI$4,'Ajuste Ciclado'!$B$5:$B$47,Balance!$B61)</f>
        <v>0</v>
      </c>
      <c r="EJ61" s="99">
        <f>SUMIFS('Ajuste Ciclado'!F$5:F$47,'Ajuste Ciclado'!$C$5:$C$47,Balance!EJ$4,'Ajuste Ciclado'!$B$5:$B$47,Balance!$B61)</f>
        <v>0</v>
      </c>
      <c r="EK61" s="99">
        <f>SUMIFS('Ajuste Ciclado'!G$5:G$47,'Ajuste Ciclado'!$C$5:$C$47,Balance!EK$4,'Ajuste Ciclado'!$B$5:$B$47,Balance!$B61)</f>
        <v>0</v>
      </c>
      <c r="EL61" s="99">
        <f>SUMIFS('Ajuste Ciclado'!H$5:H$47,'Ajuste Ciclado'!$C$5:$C$47,Balance!EL$4,'Ajuste Ciclado'!$B$5:$B$47,Balance!$B61)</f>
        <v>0</v>
      </c>
      <c r="EM61" s="99">
        <f>SUMIFS('Ajuste Ciclado'!I$5:I$47,'Ajuste Ciclado'!$C$5:$C$47,Balance!EM$4,'Ajuste Ciclado'!$B$5:$B$47,Balance!$B61)</f>
        <v>0</v>
      </c>
      <c r="EN61" s="99">
        <f>SUMIFS('Ajuste Ciclado'!J$5:J$47,'Ajuste Ciclado'!$C$5:$C$47,Balance!EN$4,'Ajuste Ciclado'!$B$5:$B$47,Balance!$B61)</f>
        <v>0</v>
      </c>
      <c r="EO61" s="99">
        <f>SUMIFS('Ajuste Ciclado'!K$5:K$47,'Ajuste Ciclado'!$C$5:$C$47,Balance!EO$4,'Ajuste Ciclado'!$B$5:$B$47,Balance!$B61)</f>
        <v>0</v>
      </c>
      <c r="EP61" s="99">
        <f>SUMIFS('Ajuste Ciclado'!L$5:L$47,'Ajuste Ciclado'!$C$5:$C$47,Balance!EP$4,'Ajuste Ciclado'!$B$5:$B$47,Balance!$B61)</f>
        <v>0</v>
      </c>
      <c r="EQ61" s="99">
        <f>SUMIFS('Ajuste Ciclado'!M$5:M$47,'Ajuste Ciclado'!$C$5:$C$47,Balance!EQ$4,'Ajuste Ciclado'!$B$5:$B$47,Balance!$B61)</f>
        <v>0</v>
      </c>
      <c r="ER61" s="99">
        <f>SUMIFS('Ajuste Ciclado'!N$5:N$47,'Ajuste Ciclado'!$C$5:$C$47,Balance!ER$4,'Ajuste Ciclado'!$B$5:$B$47,Balance!$B61)</f>
        <v>0</v>
      </c>
      <c r="ES61" s="100">
        <f>SUMIFS('Ajuste Ciclado'!O$5:O$47,'Ajuste Ciclado'!$C$5:$C$47,Balance!ES$4,'Ajuste Ciclado'!$B$5:$B$47,Balance!$B61)</f>
        <v>0</v>
      </c>
      <c r="ET61" s="84"/>
      <c r="EU61" s="12">
        <f t="shared" si="129"/>
        <v>2278.665998126824</v>
      </c>
      <c r="EV61" s="13">
        <f t="shared" si="93"/>
        <v>26737.640079012821</v>
      </c>
      <c r="EW61" s="13">
        <f t="shared" si="94"/>
        <v>19531.831336262148</v>
      </c>
      <c r="EX61" s="13">
        <f t="shared" si="95"/>
        <v>45202.026419126087</v>
      </c>
      <c r="EY61" s="13">
        <f t="shared" si="96"/>
        <v>80809.61452859042</v>
      </c>
      <c r="EZ61" s="13">
        <f t="shared" si="97"/>
        <v>82270.569503303326</v>
      </c>
      <c r="FA61" s="13">
        <f t="shared" si="98"/>
        <v>84295.422595855649</v>
      </c>
      <c r="FB61" s="13">
        <f t="shared" si="99"/>
        <v>100897.664359459</v>
      </c>
      <c r="FC61" s="13">
        <f t="shared" si="100"/>
        <v>85073.842843757302</v>
      </c>
      <c r="FD61" s="13">
        <f t="shared" si="101"/>
        <v>28066.10484838955</v>
      </c>
      <c r="FE61" s="13">
        <f t="shared" si="102"/>
        <v>30368.566172104791</v>
      </c>
      <c r="FF61" s="14">
        <f t="shared" si="103"/>
        <v>36974.024183508947</v>
      </c>
      <c r="FG61" s="12">
        <f t="shared" si="104"/>
        <v>1908.8123495377679</v>
      </c>
      <c r="FH61" s="13">
        <f t="shared" si="105"/>
        <v>25510.255170367011</v>
      </c>
      <c r="FI61" s="13">
        <f t="shared" si="106"/>
        <v>20009.091514014599</v>
      </c>
      <c r="FJ61" s="13">
        <f t="shared" si="107"/>
        <v>24804.397697500121</v>
      </c>
      <c r="FK61" s="13">
        <f t="shared" si="108"/>
        <v>66987.735487878002</v>
      </c>
      <c r="FL61" s="13">
        <f t="shared" si="109"/>
        <v>108898.4123204658</v>
      </c>
      <c r="FM61" s="13">
        <f t="shared" si="110"/>
        <v>120086.3751692777</v>
      </c>
      <c r="FN61" s="13">
        <f t="shared" si="111"/>
        <v>108128.91268022321</v>
      </c>
      <c r="FO61" s="13">
        <f t="shared" si="112"/>
        <v>74451.653848452814</v>
      </c>
      <c r="FP61" s="13">
        <f t="shared" si="113"/>
        <v>47582.241127285932</v>
      </c>
      <c r="FQ61" s="13">
        <f t="shared" si="114"/>
        <v>37584.17202296808</v>
      </c>
      <c r="FR61" s="14">
        <f t="shared" si="115"/>
        <v>40737.105287361323</v>
      </c>
      <c r="FS61" s="12">
        <f t="shared" si="116"/>
        <v>701.47312024574717</v>
      </c>
      <c r="FT61" s="13">
        <f t="shared" si="117"/>
        <v>1290.662038768598</v>
      </c>
      <c r="FU61" s="13">
        <f t="shared" si="118"/>
        <v>703.09089158504833</v>
      </c>
      <c r="FV61" s="13">
        <f t="shared" si="119"/>
        <v>23325.772912616809</v>
      </c>
      <c r="FW61" s="13">
        <f t="shared" si="120"/>
        <v>30761.587384240211</v>
      </c>
      <c r="FX61" s="13">
        <f t="shared" si="121"/>
        <v>69026.04738818905</v>
      </c>
      <c r="FY61" s="13">
        <f t="shared" si="122"/>
        <v>130292.06373518069</v>
      </c>
      <c r="FZ61" s="13">
        <f t="shared" si="123"/>
        <v>93542.148074635115</v>
      </c>
      <c r="GA61" s="13">
        <f t="shared" si="124"/>
        <v>73059.518586782549</v>
      </c>
      <c r="GB61" s="13">
        <f t="shared" si="125"/>
        <v>63427.031005670149</v>
      </c>
      <c r="GC61" s="13">
        <f t="shared" si="126"/>
        <v>58303.643642626121</v>
      </c>
      <c r="GD61" s="14">
        <f t="shared" si="127"/>
        <v>38276.485965371037</v>
      </c>
      <c r="GE61" s="84"/>
      <c r="GF61" s="12">
        <f t="shared" si="130"/>
        <v>622505.97286749678</v>
      </c>
      <c r="GG61" s="13">
        <f t="shared" si="130"/>
        <v>676689.16467533226</v>
      </c>
      <c r="GH61" s="14">
        <f t="shared" si="130"/>
        <v>582709.52474591113</v>
      </c>
      <c r="GI61" s="6">
        <f t="shared" si="131"/>
        <v>3</v>
      </c>
      <c r="GJ61" s="12">
        <f t="shared" si="132"/>
        <v>0</v>
      </c>
      <c r="GK61" s="13">
        <f t="shared" si="133"/>
        <v>0</v>
      </c>
      <c r="GL61" s="14">
        <f t="shared" si="134"/>
        <v>0</v>
      </c>
      <c r="GM61" s="84"/>
      <c r="GN61" s="66">
        <f t="shared" si="135"/>
        <v>0</v>
      </c>
      <c r="GO61" s="84"/>
      <c r="GP61" s="63" t="str" cm="1">
        <f t="array" ref="GP61">INDEX($GF$4:$GH$4,1,GI61)</f>
        <v>Sample 6</v>
      </c>
      <c r="GQ61" s="12">
        <f t="shared" si="142"/>
        <v>2278.665998126824</v>
      </c>
      <c r="GR61" s="13">
        <f t="shared" si="142"/>
        <v>19531.831336262148</v>
      </c>
      <c r="GS61" s="14">
        <f t="shared" si="142"/>
        <v>26737.640079012821</v>
      </c>
      <c r="GT61" s="12">
        <f t="shared" si="143"/>
        <v>1908.8123495377679</v>
      </c>
      <c r="GU61" s="13">
        <f t="shared" si="143"/>
        <v>20009.091514014599</v>
      </c>
      <c r="GV61" s="14">
        <f t="shared" si="143"/>
        <v>24804.397697500121</v>
      </c>
      <c r="GW61" s="12">
        <f t="shared" si="144"/>
        <v>701.47312024574717</v>
      </c>
      <c r="GX61" s="13">
        <f t="shared" si="144"/>
        <v>703.09089158504833</v>
      </c>
      <c r="GY61" s="14">
        <f t="shared" si="144"/>
        <v>1290.662038768598</v>
      </c>
      <c r="GZ61" s="84" t="str">
        <f t="shared" si="128"/>
        <v>Sample 6</v>
      </c>
      <c r="HA61" s="12">
        <f t="shared" si="139"/>
        <v>0</v>
      </c>
      <c r="HB61" s="13">
        <f t="shared" si="139"/>
        <v>0</v>
      </c>
      <c r="HC61" s="14">
        <f t="shared" si="139"/>
        <v>0</v>
      </c>
      <c r="HD61" s="6">
        <f t="shared" si="140"/>
        <v>0</v>
      </c>
      <c r="HE61" s="84" t="str">
        <f t="shared" si="141"/>
        <v>Ok</v>
      </c>
    </row>
    <row r="62" spans="2:213" hidden="1" x14ac:dyDescent="0.3">
      <c r="B62" s="84" t="s">
        <v>89</v>
      </c>
      <c r="C62" s="12">
        <f>SUMIFS(Inyecciones!$E$2:$E$14185,Inyecciones!$A$2:$A$14185,Balance!C$4,Inyecciones!$B$2:$B$14185,Balance!$B62,Inyecciones!$C$2:$C$14185,Balance!C$5)</f>
        <v>31497.365111009549</v>
      </c>
      <c r="D62" s="13">
        <f>SUMIFS(Inyecciones!$E$2:$E$14185,Inyecciones!$A$2:$A$14185,Balance!D$4,Inyecciones!$B$2:$B$14185,Balance!$B62,Inyecciones!$C$2:$C$14185,Balance!D$5)</f>
        <v>257820.48023890951</v>
      </c>
      <c r="E62" s="13">
        <f>SUMIFS(Inyecciones!$E$2:$E$14185,Inyecciones!$A$2:$A$14185,Balance!E$4,Inyecciones!$B$2:$B$14185,Balance!$B62,Inyecciones!$C$2:$C$14185,Balance!E$5)</f>
        <v>286726.91423098452</v>
      </c>
      <c r="F62" s="13">
        <f>SUMIFS(Inyecciones!$E$2:$E$14185,Inyecciones!$A$2:$A$14185,Balance!F$4,Inyecciones!$B$2:$B$14185,Balance!$B62,Inyecciones!$C$2:$C$14185,Balance!F$5)</f>
        <v>278060.47133966611</v>
      </c>
      <c r="G62" s="13">
        <f>SUMIFS(Inyecciones!$E$2:$E$14185,Inyecciones!$A$2:$A$14185,Balance!G$4,Inyecciones!$B$2:$B$14185,Balance!$B62,Inyecciones!$C$2:$C$14185,Balance!G$5)</f>
        <v>838431.98644700903</v>
      </c>
      <c r="H62" s="13">
        <f>SUMIFS(Inyecciones!$E$2:$E$14185,Inyecciones!$A$2:$A$14185,Balance!H$4,Inyecciones!$B$2:$B$14185,Balance!$B62,Inyecciones!$C$2:$C$14185,Balance!H$5)</f>
        <v>701083.88598697295</v>
      </c>
      <c r="I62" s="13">
        <f>SUMIFS(Inyecciones!$E$2:$E$14185,Inyecciones!$A$2:$A$14185,Balance!I$4,Inyecciones!$B$2:$B$14185,Balance!$B62,Inyecciones!$C$2:$C$14185,Balance!I$5)</f>
        <v>671801.69795565109</v>
      </c>
      <c r="J62" s="13">
        <f>SUMIFS(Inyecciones!$E$2:$E$14185,Inyecciones!$A$2:$A$14185,Balance!J$4,Inyecciones!$B$2:$B$14185,Balance!$B62,Inyecciones!$C$2:$C$14185,Balance!J$5)</f>
        <v>692082.97945522796</v>
      </c>
      <c r="K62" s="13">
        <f>SUMIFS(Inyecciones!$E$2:$E$14185,Inyecciones!$A$2:$A$14185,Balance!K$4,Inyecciones!$B$2:$B$14185,Balance!$B62,Inyecciones!$C$2:$C$14185,Balance!K$5)</f>
        <v>213296.67077085041</v>
      </c>
      <c r="L62" s="13">
        <f>SUMIFS(Inyecciones!$E$2:$E$14185,Inyecciones!$A$2:$A$14185,Balance!L$4,Inyecciones!$B$2:$B$14185,Balance!$B62,Inyecciones!$C$2:$C$14185,Balance!L$5)</f>
        <v>104889.54801414331</v>
      </c>
      <c r="M62" s="13">
        <f>SUMIFS(Inyecciones!$E$2:$E$14185,Inyecciones!$A$2:$A$14185,Balance!M$4,Inyecciones!$B$2:$B$14185,Balance!$B62,Inyecciones!$C$2:$C$14185,Balance!M$5)</f>
        <v>55192.542650830626</v>
      </c>
      <c r="N62" s="14">
        <f>SUMIFS(Inyecciones!$E$2:$E$14185,Inyecciones!$A$2:$A$14185,Balance!N$4,Inyecciones!$B$2:$B$14185,Balance!$B62,Inyecciones!$C$2:$C$14185,Balance!N$5)</f>
        <v>52784.480085099327</v>
      </c>
      <c r="O62" s="12">
        <f>SUMIFS(Inyecciones!$E$2:$E$14185,Inyecciones!$A$2:$A$14185,Balance!O$4,Inyecciones!$B$2:$B$14185,Balance!$B62,Inyecciones!$C$2:$C$14185,Balance!O$5)</f>
        <v>32812.237143343642</v>
      </c>
      <c r="P62" s="13">
        <f>SUMIFS(Inyecciones!$E$2:$E$14185,Inyecciones!$A$2:$A$14185,Balance!P$4,Inyecciones!$B$2:$B$14185,Balance!$B62,Inyecciones!$C$2:$C$14185,Balance!P$5)</f>
        <v>262089.0898364032</v>
      </c>
      <c r="Q62" s="13">
        <f>SUMIFS(Inyecciones!$E$2:$E$14185,Inyecciones!$A$2:$A$14185,Balance!Q$4,Inyecciones!$B$2:$B$14185,Balance!$B62,Inyecciones!$C$2:$C$14185,Balance!Q$5)</f>
        <v>289721.22906354262</v>
      </c>
      <c r="R62" s="13">
        <f>SUMIFS(Inyecciones!$E$2:$E$14185,Inyecciones!$A$2:$A$14185,Balance!R$4,Inyecciones!$B$2:$B$14185,Balance!$B62,Inyecciones!$C$2:$C$14185,Balance!R$5)</f>
        <v>291057.38240334758</v>
      </c>
      <c r="S62" s="13">
        <f>SUMIFS(Inyecciones!$E$2:$E$14185,Inyecciones!$A$2:$A$14185,Balance!S$4,Inyecciones!$B$2:$B$14185,Balance!$B62,Inyecciones!$C$2:$C$14185,Balance!S$5)</f>
        <v>817754.6605989082</v>
      </c>
      <c r="T62" s="13">
        <f>SUMIFS(Inyecciones!$E$2:$E$14185,Inyecciones!$A$2:$A$14185,Balance!T$4,Inyecciones!$B$2:$B$14185,Balance!$B62,Inyecciones!$C$2:$C$14185,Balance!T$5)</f>
        <v>716617.14745146502</v>
      </c>
      <c r="U62" s="13">
        <f>SUMIFS(Inyecciones!$E$2:$E$14185,Inyecciones!$A$2:$A$14185,Balance!U$4,Inyecciones!$B$2:$B$14185,Balance!$B62,Inyecciones!$C$2:$C$14185,Balance!U$5)</f>
        <v>724650.52234050969</v>
      </c>
      <c r="V62" s="13">
        <f>SUMIFS(Inyecciones!$E$2:$E$14185,Inyecciones!$A$2:$A$14185,Balance!V$4,Inyecciones!$B$2:$B$14185,Balance!$B62,Inyecciones!$C$2:$C$14185,Balance!V$5)</f>
        <v>698018.13573339686</v>
      </c>
      <c r="W62" s="13">
        <f>SUMIFS(Inyecciones!$E$2:$E$14185,Inyecciones!$A$2:$A$14185,Balance!W$4,Inyecciones!$B$2:$B$14185,Balance!$B62,Inyecciones!$C$2:$C$14185,Balance!W$5)</f>
        <v>218484.29643532101</v>
      </c>
      <c r="X62" s="13">
        <f>SUMIFS(Inyecciones!$E$2:$E$14185,Inyecciones!$A$2:$A$14185,Balance!X$4,Inyecciones!$B$2:$B$14185,Balance!$B62,Inyecciones!$C$2:$C$14185,Balance!X$5)</f>
        <v>153144.7966746678</v>
      </c>
      <c r="Y62" s="13">
        <f>SUMIFS(Inyecciones!$E$2:$E$14185,Inyecciones!$A$2:$A$14185,Balance!Y$4,Inyecciones!$B$2:$B$14185,Balance!$B62,Inyecciones!$C$2:$C$14185,Balance!Y$5)</f>
        <v>141311.93676558911</v>
      </c>
      <c r="Z62" s="14">
        <f>SUMIFS(Inyecciones!$E$2:$E$14185,Inyecciones!$A$2:$A$14185,Balance!Z$4,Inyecciones!$B$2:$B$14185,Balance!$B62,Inyecciones!$C$2:$C$14185,Balance!Z$5)</f>
        <v>180711.99181573509</v>
      </c>
      <c r="AA62" s="12">
        <f>SUMIFS(Inyecciones!$E$2:$E$14185,Inyecciones!$A$2:$A$14185,Balance!AA$4,Inyecciones!$B$2:$B$14185,Balance!$B62,Inyecciones!$C$2:$C$14185,Balance!AA$5)</f>
        <v>32988.719822899999</v>
      </c>
      <c r="AB62" s="13">
        <f>SUMIFS(Inyecciones!$E$2:$E$14185,Inyecciones!$A$2:$A$14185,Balance!AB$4,Inyecciones!$B$2:$B$14185,Balance!$B62,Inyecciones!$C$2:$C$14185,Balance!AB$5)</f>
        <v>262417.75717786333</v>
      </c>
      <c r="AC62" s="13">
        <f>SUMIFS(Inyecciones!$E$2:$E$14185,Inyecciones!$A$2:$A$14185,Balance!AC$4,Inyecciones!$B$2:$B$14185,Balance!$B62,Inyecciones!$C$2:$C$14185,Balance!AC$5)</f>
        <v>288556.34648620768</v>
      </c>
      <c r="AD62" s="13">
        <f>SUMIFS(Inyecciones!$E$2:$E$14185,Inyecciones!$A$2:$A$14185,Balance!AD$4,Inyecciones!$B$2:$B$14185,Balance!$B62,Inyecciones!$C$2:$C$14185,Balance!AD$5)</f>
        <v>289402.84565308341</v>
      </c>
      <c r="AE62" s="13">
        <f>SUMIFS(Inyecciones!$E$2:$E$14185,Inyecciones!$A$2:$A$14185,Balance!AE$4,Inyecciones!$B$2:$B$14185,Balance!$B62,Inyecciones!$C$2:$C$14185,Balance!AE$5)</f>
        <v>853936.12461247074</v>
      </c>
      <c r="AF62" s="13">
        <f>SUMIFS(Inyecciones!$E$2:$E$14185,Inyecciones!$A$2:$A$14185,Balance!AF$4,Inyecciones!$B$2:$B$14185,Balance!$B62,Inyecciones!$C$2:$C$14185,Balance!AF$5)</f>
        <v>787560.3169233381</v>
      </c>
      <c r="AG62" s="13">
        <f>SUMIFS(Inyecciones!$E$2:$E$14185,Inyecciones!$A$2:$A$14185,Balance!AG$4,Inyecciones!$B$2:$B$14185,Balance!$B62,Inyecciones!$C$2:$C$14185,Balance!AG$5)</f>
        <v>811014.07547973108</v>
      </c>
      <c r="AH62" s="13">
        <f>SUMIFS(Inyecciones!$E$2:$E$14185,Inyecciones!$A$2:$A$14185,Balance!AH$4,Inyecciones!$B$2:$B$14185,Balance!$B62,Inyecciones!$C$2:$C$14185,Balance!AH$5)</f>
        <v>777272.44049795112</v>
      </c>
      <c r="AI62" s="13">
        <f>SUMIFS(Inyecciones!$E$2:$E$14185,Inyecciones!$A$2:$A$14185,Balance!AI$4,Inyecciones!$B$2:$B$14185,Balance!$B62,Inyecciones!$C$2:$C$14185,Balance!AI$5)</f>
        <v>241297.83611406229</v>
      </c>
      <c r="AJ62" s="13">
        <f>SUMIFS(Inyecciones!$E$2:$E$14185,Inyecciones!$A$2:$A$14185,Balance!AJ$4,Inyecciones!$B$2:$B$14185,Balance!$B62,Inyecciones!$C$2:$C$14185,Balance!AJ$5)</f>
        <v>322580.26515535748</v>
      </c>
      <c r="AK62" s="13">
        <f>SUMIFS(Inyecciones!$E$2:$E$14185,Inyecciones!$A$2:$A$14185,Balance!AK$4,Inyecciones!$B$2:$B$14185,Balance!$B62,Inyecciones!$C$2:$C$14185,Balance!AK$5)</f>
        <v>309936.08710602799</v>
      </c>
      <c r="AL62" s="14">
        <f>SUMIFS(Inyecciones!$E$2:$E$14185,Inyecciones!$A$2:$A$14185,Balance!AL$4,Inyecciones!$B$2:$B$14185,Balance!$B62,Inyecciones!$C$2:$C$14185,Balance!AL$5)</f>
        <v>320091.51493085228</v>
      </c>
      <c r="AM62" s="13"/>
      <c r="AN62" s="12">
        <f>SUMIFS('Retiro Mensual'!$E$2:$E$2629,'Retiro Mensual'!$A$2:$A$2629,AN$4,'Retiro Mensual'!$B$2:$B$2629,$B62,'Retiro Mensual'!$C$2:$C$2629,AN$5)</f>
        <v>0</v>
      </c>
      <c r="AO62" s="13">
        <f>SUMIFS('Retiro Mensual'!$E$2:$E$2629,'Retiro Mensual'!$A$2:$A$2629,AO$4,'Retiro Mensual'!$B$2:$B$2629,$B62,'Retiro Mensual'!$C$2:$C$2629,AO$5)</f>
        <v>0</v>
      </c>
      <c r="AP62" s="13">
        <f>SUMIFS('Retiro Mensual'!$E$2:$E$2629,'Retiro Mensual'!$A$2:$A$2629,AP$4,'Retiro Mensual'!$B$2:$B$2629,$B62,'Retiro Mensual'!$C$2:$C$2629,AP$5)</f>
        <v>0</v>
      </c>
      <c r="AQ62" s="13">
        <f>SUMIFS('Retiro Mensual'!$E$2:$E$2629,'Retiro Mensual'!$A$2:$A$2629,AQ$4,'Retiro Mensual'!$B$2:$B$2629,$B62,'Retiro Mensual'!$C$2:$C$2629,AQ$5)</f>
        <v>0</v>
      </c>
      <c r="AR62" s="13">
        <f>SUMIFS('Retiro Mensual'!$E$2:$E$2629,'Retiro Mensual'!$A$2:$A$2629,AR$4,'Retiro Mensual'!$B$2:$B$2629,$B62,'Retiro Mensual'!$C$2:$C$2629,AR$5)</f>
        <v>0</v>
      </c>
      <c r="AS62" s="13">
        <f>SUMIFS('Retiro Mensual'!$E$2:$E$2629,'Retiro Mensual'!$A$2:$A$2629,AS$4,'Retiro Mensual'!$B$2:$B$2629,$B62,'Retiro Mensual'!$C$2:$C$2629,AS$5)</f>
        <v>0</v>
      </c>
      <c r="AT62" s="13">
        <f>SUMIFS('Retiro Mensual'!$E$2:$E$2629,'Retiro Mensual'!$A$2:$A$2629,AT$4,'Retiro Mensual'!$B$2:$B$2629,$B62,'Retiro Mensual'!$C$2:$C$2629,AT$5)</f>
        <v>0</v>
      </c>
      <c r="AU62" s="13">
        <f>SUMIFS('Retiro Mensual'!$E$2:$E$2629,'Retiro Mensual'!$A$2:$A$2629,AU$4,'Retiro Mensual'!$B$2:$B$2629,$B62,'Retiro Mensual'!$C$2:$C$2629,AU$5)</f>
        <v>0</v>
      </c>
      <c r="AV62" s="13">
        <f>SUMIFS('Retiro Mensual'!$E$2:$E$2629,'Retiro Mensual'!$A$2:$A$2629,AV$4,'Retiro Mensual'!$B$2:$B$2629,$B62,'Retiro Mensual'!$C$2:$C$2629,AV$5)</f>
        <v>0</v>
      </c>
      <c r="AW62" s="13">
        <f>SUMIFS('Retiro Mensual'!$E$2:$E$2629,'Retiro Mensual'!$A$2:$A$2629,AW$4,'Retiro Mensual'!$B$2:$B$2629,$B62,'Retiro Mensual'!$C$2:$C$2629,AW$5)</f>
        <v>0</v>
      </c>
      <c r="AX62" s="13">
        <f>SUMIFS('Retiro Mensual'!$E$2:$E$2629,'Retiro Mensual'!$A$2:$A$2629,AX$4,'Retiro Mensual'!$B$2:$B$2629,$B62,'Retiro Mensual'!$C$2:$C$2629,AX$5)</f>
        <v>0</v>
      </c>
      <c r="AY62" s="14">
        <f>SUMIFS('Retiro Mensual'!$E$2:$E$2629,'Retiro Mensual'!$A$2:$A$2629,AY$4,'Retiro Mensual'!$B$2:$B$2629,$B62,'Retiro Mensual'!$C$2:$C$2629,AY$5)</f>
        <v>0</v>
      </c>
      <c r="AZ62" s="12">
        <f>SUMIFS('Retiro Mensual'!$E$2:$E$2629,'Retiro Mensual'!$A$2:$A$2629,AZ$4,'Retiro Mensual'!$B$2:$B$2629,$B62,'Retiro Mensual'!$C$2:$C$2629,AZ$5)</f>
        <v>0</v>
      </c>
      <c r="BA62" s="13">
        <f>SUMIFS('Retiro Mensual'!$E$2:$E$2629,'Retiro Mensual'!$A$2:$A$2629,BA$4,'Retiro Mensual'!$B$2:$B$2629,$B62,'Retiro Mensual'!$C$2:$C$2629,BA$5)</f>
        <v>0</v>
      </c>
      <c r="BB62" s="13">
        <f>SUMIFS('Retiro Mensual'!$E$2:$E$2629,'Retiro Mensual'!$A$2:$A$2629,BB$4,'Retiro Mensual'!$B$2:$B$2629,$B62,'Retiro Mensual'!$C$2:$C$2629,BB$5)</f>
        <v>0</v>
      </c>
      <c r="BC62" s="13">
        <f>SUMIFS('Retiro Mensual'!$E$2:$E$2629,'Retiro Mensual'!$A$2:$A$2629,BC$4,'Retiro Mensual'!$B$2:$B$2629,$B62,'Retiro Mensual'!$C$2:$C$2629,BC$5)</f>
        <v>0</v>
      </c>
      <c r="BD62" s="13">
        <f>SUMIFS('Retiro Mensual'!$E$2:$E$2629,'Retiro Mensual'!$A$2:$A$2629,BD$4,'Retiro Mensual'!$B$2:$B$2629,$B62,'Retiro Mensual'!$C$2:$C$2629,BD$5)</f>
        <v>0</v>
      </c>
      <c r="BE62" s="13">
        <f>SUMIFS('Retiro Mensual'!$E$2:$E$2629,'Retiro Mensual'!$A$2:$A$2629,BE$4,'Retiro Mensual'!$B$2:$B$2629,$B62,'Retiro Mensual'!$C$2:$C$2629,BE$5)</f>
        <v>0</v>
      </c>
      <c r="BF62" s="13">
        <f>SUMIFS('Retiro Mensual'!$E$2:$E$2629,'Retiro Mensual'!$A$2:$A$2629,BF$4,'Retiro Mensual'!$B$2:$B$2629,$B62,'Retiro Mensual'!$C$2:$C$2629,BF$5)</f>
        <v>0</v>
      </c>
      <c r="BG62" s="13">
        <f>SUMIFS('Retiro Mensual'!$E$2:$E$2629,'Retiro Mensual'!$A$2:$A$2629,BG$4,'Retiro Mensual'!$B$2:$B$2629,$B62,'Retiro Mensual'!$C$2:$C$2629,BG$5)</f>
        <v>0</v>
      </c>
      <c r="BH62" s="13">
        <f>SUMIFS('Retiro Mensual'!$E$2:$E$2629,'Retiro Mensual'!$A$2:$A$2629,BH$4,'Retiro Mensual'!$B$2:$B$2629,$B62,'Retiro Mensual'!$C$2:$C$2629,BH$5)</f>
        <v>0</v>
      </c>
      <c r="BI62" s="13">
        <f>SUMIFS('Retiro Mensual'!$E$2:$E$2629,'Retiro Mensual'!$A$2:$A$2629,BI$4,'Retiro Mensual'!$B$2:$B$2629,$B62,'Retiro Mensual'!$C$2:$C$2629,BI$5)</f>
        <v>0</v>
      </c>
      <c r="BJ62" s="13">
        <f>SUMIFS('Retiro Mensual'!$E$2:$E$2629,'Retiro Mensual'!$A$2:$A$2629,BJ$4,'Retiro Mensual'!$B$2:$B$2629,$B62,'Retiro Mensual'!$C$2:$C$2629,BJ$5)</f>
        <v>0</v>
      </c>
      <c r="BK62" s="14">
        <f>SUMIFS('Retiro Mensual'!$E$2:$E$2629,'Retiro Mensual'!$A$2:$A$2629,BK$4,'Retiro Mensual'!$B$2:$B$2629,$B62,'Retiro Mensual'!$C$2:$C$2629,BK$5)</f>
        <v>0</v>
      </c>
      <c r="BL62" s="12">
        <f>SUMIFS('Retiro Mensual'!$E$2:$E$2629,'Retiro Mensual'!$A$2:$A$2629,BL$4,'Retiro Mensual'!$B$2:$B$2629,$B62,'Retiro Mensual'!$C$2:$C$2629,BL$5)</f>
        <v>0</v>
      </c>
      <c r="BM62" s="13">
        <f>SUMIFS('Retiro Mensual'!$E$2:$E$2629,'Retiro Mensual'!$A$2:$A$2629,BM$4,'Retiro Mensual'!$B$2:$B$2629,$B62,'Retiro Mensual'!$C$2:$C$2629,BM$5)</f>
        <v>0</v>
      </c>
      <c r="BN62" s="13">
        <f>SUMIFS('Retiro Mensual'!$E$2:$E$2629,'Retiro Mensual'!$A$2:$A$2629,BN$4,'Retiro Mensual'!$B$2:$B$2629,$B62,'Retiro Mensual'!$C$2:$C$2629,BN$5)</f>
        <v>0</v>
      </c>
      <c r="BO62" s="13">
        <f>SUMIFS('Retiro Mensual'!$E$2:$E$2629,'Retiro Mensual'!$A$2:$A$2629,BO$4,'Retiro Mensual'!$B$2:$B$2629,$B62,'Retiro Mensual'!$C$2:$C$2629,BO$5)</f>
        <v>0</v>
      </c>
      <c r="BP62" s="13">
        <f>SUMIFS('Retiro Mensual'!$E$2:$E$2629,'Retiro Mensual'!$A$2:$A$2629,BP$4,'Retiro Mensual'!$B$2:$B$2629,$B62,'Retiro Mensual'!$C$2:$C$2629,BP$5)</f>
        <v>0</v>
      </c>
      <c r="BQ62" s="13">
        <f>SUMIFS('Retiro Mensual'!$E$2:$E$2629,'Retiro Mensual'!$A$2:$A$2629,BQ$4,'Retiro Mensual'!$B$2:$B$2629,$B62,'Retiro Mensual'!$C$2:$C$2629,BQ$5)</f>
        <v>0</v>
      </c>
      <c r="BR62" s="13">
        <f>SUMIFS('Retiro Mensual'!$E$2:$E$2629,'Retiro Mensual'!$A$2:$A$2629,BR$4,'Retiro Mensual'!$B$2:$B$2629,$B62,'Retiro Mensual'!$C$2:$C$2629,BR$5)</f>
        <v>0</v>
      </c>
      <c r="BS62" s="13">
        <f>SUMIFS('Retiro Mensual'!$E$2:$E$2629,'Retiro Mensual'!$A$2:$A$2629,BS$4,'Retiro Mensual'!$B$2:$B$2629,$B62,'Retiro Mensual'!$C$2:$C$2629,BS$5)</f>
        <v>0</v>
      </c>
      <c r="BT62" s="13">
        <f>SUMIFS('Retiro Mensual'!$E$2:$E$2629,'Retiro Mensual'!$A$2:$A$2629,BT$4,'Retiro Mensual'!$B$2:$B$2629,$B62,'Retiro Mensual'!$C$2:$C$2629,BT$5)</f>
        <v>0</v>
      </c>
      <c r="BU62" s="13">
        <f>SUMIFS('Retiro Mensual'!$E$2:$E$2629,'Retiro Mensual'!$A$2:$A$2629,BU$4,'Retiro Mensual'!$B$2:$B$2629,$B62,'Retiro Mensual'!$C$2:$C$2629,BU$5)</f>
        <v>0</v>
      </c>
      <c r="BV62" s="13">
        <f>SUMIFS('Retiro Mensual'!$E$2:$E$2629,'Retiro Mensual'!$A$2:$A$2629,BV$4,'Retiro Mensual'!$B$2:$B$2629,$B62,'Retiro Mensual'!$C$2:$C$2629,BV$5)</f>
        <v>0</v>
      </c>
      <c r="BW62" s="14">
        <f>SUMIFS('Retiro Mensual'!$E$2:$E$2629,'Retiro Mensual'!$A$2:$A$2629,BW$4,'Retiro Mensual'!$B$2:$B$2629,$B62,'Retiro Mensual'!$C$2:$C$2629,BW$5)</f>
        <v>0</v>
      </c>
      <c r="BX62" s="13"/>
      <c r="BY62" s="12">
        <f>SUMIFS('Compra Ventas'!$E$2:$E$2700,'Compra Ventas'!$A$2:$A$2700,BY$4,'Compra Ventas'!$B$2:$B$2700,$B62,'Compra Ventas'!$C$2:$C$2700,BY$5)</f>
        <v>0</v>
      </c>
      <c r="BZ62" s="13">
        <f>SUMIFS('Compra Ventas'!$E$2:$E$2700,'Compra Ventas'!$A$2:$A$2700,BZ$4,'Compra Ventas'!$B$2:$B$2700,$B62,'Compra Ventas'!$C$2:$C$2700,BZ$5)</f>
        <v>0</v>
      </c>
      <c r="CA62" s="13">
        <f>SUMIFS('Compra Ventas'!$E$2:$E$2700,'Compra Ventas'!$A$2:$A$2700,CA$4,'Compra Ventas'!$B$2:$B$2700,$B62,'Compra Ventas'!$C$2:$C$2700,CA$5)</f>
        <v>0</v>
      </c>
      <c r="CB62" s="13">
        <f>SUMIFS('Compra Ventas'!$E$2:$E$2700,'Compra Ventas'!$A$2:$A$2700,CB$4,'Compra Ventas'!$B$2:$B$2700,$B62,'Compra Ventas'!$C$2:$C$2700,CB$5)</f>
        <v>0</v>
      </c>
      <c r="CC62" s="13">
        <f>SUMIFS('Compra Ventas'!$E$2:$E$2700,'Compra Ventas'!$A$2:$A$2700,CC$4,'Compra Ventas'!$B$2:$B$2700,$B62,'Compra Ventas'!$C$2:$C$2700,CC$5)</f>
        <v>0</v>
      </c>
      <c r="CD62" s="13">
        <f>SUMIFS('Compra Ventas'!$E$2:$E$2700,'Compra Ventas'!$A$2:$A$2700,CD$4,'Compra Ventas'!$B$2:$B$2700,$B62,'Compra Ventas'!$C$2:$C$2700,CD$5)</f>
        <v>0</v>
      </c>
      <c r="CE62" s="13">
        <f>SUMIFS('Compra Ventas'!$E$2:$E$2700,'Compra Ventas'!$A$2:$A$2700,CE$4,'Compra Ventas'!$B$2:$B$2700,$B62,'Compra Ventas'!$C$2:$C$2700,CE$5)</f>
        <v>0</v>
      </c>
      <c r="CF62" s="13">
        <f>SUMIFS('Compra Ventas'!$E$2:$E$2700,'Compra Ventas'!$A$2:$A$2700,CF$4,'Compra Ventas'!$B$2:$B$2700,$B62,'Compra Ventas'!$C$2:$C$2700,CF$5)</f>
        <v>0</v>
      </c>
      <c r="CG62" s="13">
        <f>SUMIFS('Compra Ventas'!$E$2:$E$2700,'Compra Ventas'!$A$2:$A$2700,CG$4,'Compra Ventas'!$B$2:$B$2700,$B62,'Compra Ventas'!$C$2:$C$2700,CG$5)</f>
        <v>0</v>
      </c>
      <c r="CH62" s="13">
        <f>SUMIFS('Compra Ventas'!$E$2:$E$2700,'Compra Ventas'!$A$2:$A$2700,CH$4,'Compra Ventas'!$B$2:$B$2700,$B62,'Compra Ventas'!$C$2:$C$2700,CH$5)</f>
        <v>0</v>
      </c>
      <c r="CI62" s="13">
        <f>SUMIFS('Compra Ventas'!$E$2:$E$2700,'Compra Ventas'!$A$2:$A$2700,CI$4,'Compra Ventas'!$B$2:$B$2700,$B62,'Compra Ventas'!$C$2:$C$2700,CI$5)</f>
        <v>0</v>
      </c>
      <c r="CJ62" s="14">
        <f>SUMIFS('Compra Ventas'!$E$2:$E$2700,'Compra Ventas'!$A$2:$A$2700,CJ$4,'Compra Ventas'!$B$2:$B$2700,$B62,'Compra Ventas'!$C$2:$C$2700,CJ$5)</f>
        <v>0</v>
      </c>
      <c r="CK62" s="12">
        <f>SUMIFS('Compra Ventas'!$E$2:$E$2700,'Compra Ventas'!$A$2:$A$2700,CK$4,'Compra Ventas'!$B$2:$B$2700,$B62,'Compra Ventas'!$C$2:$C$2700,CK$5)</f>
        <v>0</v>
      </c>
      <c r="CL62" s="13">
        <f>SUMIFS('Compra Ventas'!$E$2:$E$2700,'Compra Ventas'!$A$2:$A$2700,CL$4,'Compra Ventas'!$B$2:$B$2700,$B62,'Compra Ventas'!$C$2:$C$2700,CL$5)</f>
        <v>0</v>
      </c>
      <c r="CM62" s="13">
        <f>SUMIFS('Compra Ventas'!$E$2:$E$2700,'Compra Ventas'!$A$2:$A$2700,CM$4,'Compra Ventas'!$B$2:$B$2700,$B62,'Compra Ventas'!$C$2:$C$2700,CM$5)</f>
        <v>0</v>
      </c>
      <c r="CN62" s="13">
        <f>SUMIFS('Compra Ventas'!$E$2:$E$2700,'Compra Ventas'!$A$2:$A$2700,CN$4,'Compra Ventas'!$B$2:$B$2700,$B62,'Compra Ventas'!$C$2:$C$2700,CN$5)</f>
        <v>0</v>
      </c>
      <c r="CO62" s="13">
        <f>SUMIFS('Compra Ventas'!$E$2:$E$2700,'Compra Ventas'!$A$2:$A$2700,CO$4,'Compra Ventas'!$B$2:$B$2700,$B62,'Compra Ventas'!$C$2:$C$2700,CO$5)</f>
        <v>0</v>
      </c>
      <c r="CP62" s="13">
        <f>SUMIFS('Compra Ventas'!$E$2:$E$2700,'Compra Ventas'!$A$2:$A$2700,CP$4,'Compra Ventas'!$B$2:$B$2700,$B62,'Compra Ventas'!$C$2:$C$2700,CP$5)</f>
        <v>0</v>
      </c>
      <c r="CQ62" s="13">
        <f>SUMIFS('Compra Ventas'!$E$2:$E$2700,'Compra Ventas'!$A$2:$A$2700,CQ$4,'Compra Ventas'!$B$2:$B$2700,$B62,'Compra Ventas'!$C$2:$C$2700,CQ$5)</f>
        <v>0</v>
      </c>
      <c r="CR62" s="13">
        <f>SUMIFS('Compra Ventas'!$E$2:$E$2700,'Compra Ventas'!$A$2:$A$2700,CR$4,'Compra Ventas'!$B$2:$B$2700,$B62,'Compra Ventas'!$C$2:$C$2700,CR$5)</f>
        <v>0</v>
      </c>
      <c r="CS62" s="13">
        <f>SUMIFS('Compra Ventas'!$E$2:$E$2700,'Compra Ventas'!$A$2:$A$2700,CS$4,'Compra Ventas'!$B$2:$B$2700,$B62,'Compra Ventas'!$C$2:$C$2700,CS$5)</f>
        <v>0</v>
      </c>
      <c r="CT62" s="13">
        <f>SUMIFS('Compra Ventas'!$E$2:$E$2700,'Compra Ventas'!$A$2:$A$2700,CT$4,'Compra Ventas'!$B$2:$B$2700,$B62,'Compra Ventas'!$C$2:$C$2700,CT$5)</f>
        <v>0</v>
      </c>
      <c r="CU62" s="13">
        <f>SUMIFS('Compra Ventas'!$E$2:$E$2700,'Compra Ventas'!$A$2:$A$2700,CU$4,'Compra Ventas'!$B$2:$B$2700,$B62,'Compra Ventas'!$C$2:$C$2700,CU$5)</f>
        <v>0</v>
      </c>
      <c r="CV62" s="14">
        <f>SUMIFS('Compra Ventas'!$E$2:$E$2700,'Compra Ventas'!$A$2:$A$2700,CV$4,'Compra Ventas'!$B$2:$B$2700,$B62,'Compra Ventas'!$C$2:$C$2700,CV$5)</f>
        <v>0</v>
      </c>
      <c r="CW62" s="12">
        <f>SUMIFS('Compra Ventas'!$E$2:$E$2700,'Compra Ventas'!$A$2:$A$2700,CW$4,'Compra Ventas'!$B$2:$B$2700,$B62,'Compra Ventas'!$C$2:$C$2700,CW$5)</f>
        <v>0</v>
      </c>
      <c r="CX62" s="13">
        <f>SUMIFS('Compra Ventas'!$E$2:$E$2700,'Compra Ventas'!$A$2:$A$2700,CX$4,'Compra Ventas'!$B$2:$B$2700,$B62,'Compra Ventas'!$C$2:$C$2700,CX$5)</f>
        <v>0</v>
      </c>
      <c r="CY62" s="13">
        <f>SUMIFS('Compra Ventas'!$E$2:$E$2700,'Compra Ventas'!$A$2:$A$2700,CY$4,'Compra Ventas'!$B$2:$B$2700,$B62,'Compra Ventas'!$C$2:$C$2700,CY$5)</f>
        <v>0</v>
      </c>
      <c r="CZ62" s="13">
        <f>SUMIFS('Compra Ventas'!$E$2:$E$2700,'Compra Ventas'!$A$2:$A$2700,CZ$4,'Compra Ventas'!$B$2:$B$2700,$B62,'Compra Ventas'!$C$2:$C$2700,CZ$5)</f>
        <v>0</v>
      </c>
      <c r="DA62" s="13">
        <f>SUMIFS('Compra Ventas'!$E$2:$E$2700,'Compra Ventas'!$A$2:$A$2700,DA$4,'Compra Ventas'!$B$2:$B$2700,$B62,'Compra Ventas'!$C$2:$C$2700,DA$5)</f>
        <v>0</v>
      </c>
      <c r="DB62" s="13">
        <f>SUMIFS('Compra Ventas'!$E$2:$E$2700,'Compra Ventas'!$A$2:$A$2700,DB$4,'Compra Ventas'!$B$2:$B$2700,$B62,'Compra Ventas'!$C$2:$C$2700,DB$5)</f>
        <v>0</v>
      </c>
      <c r="DC62" s="13">
        <f>SUMIFS('Compra Ventas'!$E$2:$E$2700,'Compra Ventas'!$A$2:$A$2700,DC$4,'Compra Ventas'!$B$2:$B$2700,$B62,'Compra Ventas'!$C$2:$C$2700,DC$5)</f>
        <v>0</v>
      </c>
      <c r="DD62" s="13">
        <f>SUMIFS('Compra Ventas'!$E$2:$E$2700,'Compra Ventas'!$A$2:$A$2700,DD$4,'Compra Ventas'!$B$2:$B$2700,$B62,'Compra Ventas'!$C$2:$C$2700,DD$5)</f>
        <v>0</v>
      </c>
      <c r="DE62" s="13">
        <f>SUMIFS('Compra Ventas'!$E$2:$E$2700,'Compra Ventas'!$A$2:$A$2700,DE$4,'Compra Ventas'!$B$2:$B$2700,$B62,'Compra Ventas'!$C$2:$C$2700,DE$5)</f>
        <v>0</v>
      </c>
      <c r="DF62" s="13">
        <f>SUMIFS('Compra Ventas'!$E$2:$E$2700,'Compra Ventas'!$A$2:$A$2700,DF$4,'Compra Ventas'!$B$2:$B$2700,$B62,'Compra Ventas'!$C$2:$C$2700,DF$5)</f>
        <v>0</v>
      </c>
      <c r="DG62" s="13">
        <f>SUMIFS('Compra Ventas'!$E$2:$E$2700,'Compra Ventas'!$A$2:$A$2700,DG$4,'Compra Ventas'!$B$2:$B$2700,$B62,'Compra Ventas'!$C$2:$C$2700,DG$5)</f>
        <v>0</v>
      </c>
      <c r="DH62" s="14">
        <f>SUMIFS('Compra Ventas'!$E$2:$E$2700,'Compra Ventas'!$A$2:$A$2700,DH$4,'Compra Ventas'!$B$2:$B$2700,$B62,'Compra Ventas'!$C$2:$C$2700,DH$5)</f>
        <v>0</v>
      </c>
      <c r="DI62" s="84"/>
      <c r="DJ62" s="98">
        <f>SUMIFS('Ajuste Ciclado'!D$5:D$47,'Ajuste Ciclado'!$C$5:$C$47,Balance!DJ$4,'Ajuste Ciclado'!$B$5:$B$47,Balance!$B62)</f>
        <v>0</v>
      </c>
      <c r="DK62" s="99">
        <f>SUMIFS('Ajuste Ciclado'!E$5:E$47,'Ajuste Ciclado'!$C$5:$C$47,Balance!DK$4,'Ajuste Ciclado'!$B$5:$B$47,Balance!$B62)</f>
        <v>0</v>
      </c>
      <c r="DL62" s="99">
        <f>SUMIFS('Ajuste Ciclado'!F$5:F$47,'Ajuste Ciclado'!$C$5:$C$47,Balance!DL$4,'Ajuste Ciclado'!$B$5:$B$47,Balance!$B62)</f>
        <v>0</v>
      </c>
      <c r="DM62" s="99">
        <f>SUMIFS('Ajuste Ciclado'!G$5:G$47,'Ajuste Ciclado'!$C$5:$C$47,Balance!DM$4,'Ajuste Ciclado'!$B$5:$B$47,Balance!$B62)</f>
        <v>0</v>
      </c>
      <c r="DN62" s="99">
        <f>SUMIFS('Ajuste Ciclado'!H$5:H$47,'Ajuste Ciclado'!$C$5:$C$47,Balance!DN$4,'Ajuste Ciclado'!$B$5:$B$47,Balance!$B62)</f>
        <v>0</v>
      </c>
      <c r="DO62" s="99">
        <f>SUMIFS('Ajuste Ciclado'!I$5:I$47,'Ajuste Ciclado'!$C$5:$C$47,Balance!DO$4,'Ajuste Ciclado'!$B$5:$B$47,Balance!$B62)</f>
        <v>0</v>
      </c>
      <c r="DP62" s="99">
        <f>SUMIFS('Ajuste Ciclado'!J$5:J$47,'Ajuste Ciclado'!$C$5:$C$47,Balance!DP$4,'Ajuste Ciclado'!$B$5:$B$47,Balance!$B62)</f>
        <v>0</v>
      </c>
      <c r="DQ62" s="99">
        <f>SUMIFS('Ajuste Ciclado'!K$5:K$47,'Ajuste Ciclado'!$C$5:$C$47,Balance!DQ$4,'Ajuste Ciclado'!$B$5:$B$47,Balance!$B62)</f>
        <v>0</v>
      </c>
      <c r="DR62" s="99">
        <f>SUMIFS('Ajuste Ciclado'!L$5:L$47,'Ajuste Ciclado'!$C$5:$C$47,Balance!DR$4,'Ajuste Ciclado'!$B$5:$B$47,Balance!$B62)</f>
        <v>0</v>
      </c>
      <c r="DS62" s="99">
        <f>SUMIFS('Ajuste Ciclado'!M$5:M$47,'Ajuste Ciclado'!$C$5:$C$47,Balance!DS$4,'Ajuste Ciclado'!$B$5:$B$47,Balance!$B62)</f>
        <v>0</v>
      </c>
      <c r="DT62" s="99">
        <f>SUMIFS('Ajuste Ciclado'!N$5:N$47,'Ajuste Ciclado'!$C$5:$C$47,Balance!DT$4,'Ajuste Ciclado'!$B$5:$B$47,Balance!$B62)</f>
        <v>0</v>
      </c>
      <c r="DU62" s="100">
        <f>SUMIFS('Ajuste Ciclado'!O$5:O$47,'Ajuste Ciclado'!$C$5:$C$47,Balance!DU$4,'Ajuste Ciclado'!$B$5:$B$47,Balance!$B62)</f>
        <v>0</v>
      </c>
      <c r="DV62" s="98">
        <f>SUMIFS('Ajuste Ciclado'!D$5:D$47,'Ajuste Ciclado'!$C$5:$C$47,Balance!DV$4,'Ajuste Ciclado'!$B$5:$B$47,Balance!$B62)</f>
        <v>0</v>
      </c>
      <c r="DW62" s="99">
        <f>SUMIFS('Ajuste Ciclado'!E$5:E$47,'Ajuste Ciclado'!$C$5:$C$47,Balance!DW$4,'Ajuste Ciclado'!$B$5:$B$47,Balance!$B62)</f>
        <v>0</v>
      </c>
      <c r="DX62" s="99">
        <f>SUMIFS('Ajuste Ciclado'!F$5:F$47,'Ajuste Ciclado'!$C$5:$C$47,Balance!DX$4,'Ajuste Ciclado'!$B$5:$B$47,Balance!$B62)</f>
        <v>0</v>
      </c>
      <c r="DY62" s="99">
        <f>SUMIFS('Ajuste Ciclado'!G$5:G$47,'Ajuste Ciclado'!$C$5:$C$47,Balance!DY$4,'Ajuste Ciclado'!$B$5:$B$47,Balance!$B62)</f>
        <v>0</v>
      </c>
      <c r="DZ62" s="99">
        <f>SUMIFS('Ajuste Ciclado'!H$5:H$47,'Ajuste Ciclado'!$C$5:$C$47,Balance!DZ$4,'Ajuste Ciclado'!$B$5:$B$47,Balance!$B62)</f>
        <v>0</v>
      </c>
      <c r="EA62" s="99">
        <f>SUMIFS('Ajuste Ciclado'!I$5:I$47,'Ajuste Ciclado'!$C$5:$C$47,Balance!EA$4,'Ajuste Ciclado'!$B$5:$B$47,Balance!$B62)</f>
        <v>0</v>
      </c>
      <c r="EB62" s="99">
        <f>SUMIFS('Ajuste Ciclado'!J$5:J$47,'Ajuste Ciclado'!$C$5:$C$47,Balance!EB$4,'Ajuste Ciclado'!$B$5:$B$47,Balance!$B62)</f>
        <v>0</v>
      </c>
      <c r="EC62" s="99">
        <f>SUMIFS('Ajuste Ciclado'!K$5:K$47,'Ajuste Ciclado'!$C$5:$C$47,Balance!EC$4,'Ajuste Ciclado'!$B$5:$B$47,Balance!$B62)</f>
        <v>0</v>
      </c>
      <c r="ED62" s="99">
        <f>SUMIFS('Ajuste Ciclado'!L$5:L$47,'Ajuste Ciclado'!$C$5:$C$47,Balance!ED$4,'Ajuste Ciclado'!$B$5:$B$47,Balance!$B62)</f>
        <v>0</v>
      </c>
      <c r="EE62" s="99">
        <f>SUMIFS('Ajuste Ciclado'!M$5:M$47,'Ajuste Ciclado'!$C$5:$C$47,Balance!EE$4,'Ajuste Ciclado'!$B$5:$B$47,Balance!$B62)</f>
        <v>0</v>
      </c>
      <c r="EF62" s="99">
        <f>SUMIFS('Ajuste Ciclado'!N$5:N$47,'Ajuste Ciclado'!$C$5:$C$47,Balance!EF$4,'Ajuste Ciclado'!$B$5:$B$47,Balance!$B62)</f>
        <v>0</v>
      </c>
      <c r="EG62" s="100">
        <f>SUMIFS('Ajuste Ciclado'!O$5:O$47,'Ajuste Ciclado'!$C$5:$C$47,Balance!EG$4,'Ajuste Ciclado'!$B$5:$B$47,Balance!$B62)</f>
        <v>0</v>
      </c>
      <c r="EH62" s="98">
        <f>SUMIFS('Ajuste Ciclado'!D$5:D$47,'Ajuste Ciclado'!$C$5:$C$47,Balance!EH$4,'Ajuste Ciclado'!$B$5:$B$47,Balance!$B62)</f>
        <v>0</v>
      </c>
      <c r="EI62" s="99">
        <f>SUMIFS('Ajuste Ciclado'!E$5:E$47,'Ajuste Ciclado'!$C$5:$C$47,Balance!EI$4,'Ajuste Ciclado'!$B$5:$B$47,Balance!$B62)</f>
        <v>0</v>
      </c>
      <c r="EJ62" s="99">
        <f>SUMIFS('Ajuste Ciclado'!F$5:F$47,'Ajuste Ciclado'!$C$5:$C$47,Balance!EJ$4,'Ajuste Ciclado'!$B$5:$B$47,Balance!$B62)</f>
        <v>0</v>
      </c>
      <c r="EK62" s="99">
        <f>SUMIFS('Ajuste Ciclado'!G$5:G$47,'Ajuste Ciclado'!$C$5:$C$47,Balance!EK$4,'Ajuste Ciclado'!$B$5:$B$47,Balance!$B62)</f>
        <v>0</v>
      </c>
      <c r="EL62" s="99">
        <f>SUMIFS('Ajuste Ciclado'!H$5:H$47,'Ajuste Ciclado'!$C$5:$C$47,Balance!EL$4,'Ajuste Ciclado'!$B$5:$B$47,Balance!$B62)</f>
        <v>0</v>
      </c>
      <c r="EM62" s="99">
        <f>SUMIFS('Ajuste Ciclado'!I$5:I$47,'Ajuste Ciclado'!$C$5:$C$47,Balance!EM$4,'Ajuste Ciclado'!$B$5:$B$47,Balance!$B62)</f>
        <v>0</v>
      </c>
      <c r="EN62" s="99">
        <f>SUMIFS('Ajuste Ciclado'!J$5:J$47,'Ajuste Ciclado'!$C$5:$C$47,Balance!EN$4,'Ajuste Ciclado'!$B$5:$B$47,Balance!$B62)</f>
        <v>0</v>
      </c>
      <c r="EO62" s="99">
        <f>SUMIFS('Ajuste Ciclado'!K$5:K$47,'Ajuste Ciclado'!$C$5:$C$47,Balance!EO$4,'Ajuste Ciclado'!$B$5:$B$47,Balance!$B62)</f>
        <v>0</v>
      </c>
      <c r="EP62" s="99">
        <f>SUMIFS('Ajuste Ciclado'!L$5:L$47,'Ajuste Ciclado'!$C$5:$C$47,Balance!EP$4,'Ajuste Ciclado'!$B$5:$B$47,Balance!$B62)</f>
        <v>0</v>
      </c>
      <c r="EQ62" s="99">
        <f>SUMIFS('Ajuste Ciclado'!M$5:M$47,'Ajuste Ciclado'!$C$5:$C$47,Balance!EQ$4,'Ajuste Ciclado'!$B$5:$B$47,Balance!$B62)</f>
        <v>0</v>
      </c>
      <c r="ER62" s="99">
        <f>SUMIFS('Ajuste Ciclado'!N$5:N$47,'Ajuste Ciclado'!$C$5:$C$47,Balance!ER$4,'Ajuste Ciclado'!$B$5:$B$47,Balance!$B62)</f>
        <v>0</v>
      </c>
      <c r="ES62" s="100">
        <f>SUMIFS('Ajuste Ciclado'!O$5:O$47,'Ajuste Ciclado'!$C$5:$C$47,Balance!ES$4,'Ajuste Ciclado'!$B$5:$B$47,Balance!$B62)</f>
        <v>0</v>
      </c>
      <c r="ET62" s="84"/>
      <c r="EU62" s="12">
        <f t="shared" si="129"/>
        <v>31497.365111009549</v>
      </c>
      <c r="EV62" s="13">
        <f t="shared" si="93"/>
        <v>257820.48023890951</v>
      </c>
      <c r="EW62" s="13">
        <f t="shared" si="94"/>
        <v>286726.91423098452</v>
      </c>
      <c r="EX62" s="13">
        <f t="shared" si="95"/>
        <v>278060.47133966611</v>
      </c>
      <c r="EY62" s="13">
        <f t="shared" si="96"/>
        <v>838431.98644700903</v>
      </c>
      <c r="EZ62" s="13">
        <f t="shared" si="97"/>
        <v>701083.88598697295</v>
      </c>
      <c r="FA62" s="13">
        <f t="shared" si="98"/>
        <v>671801.69795565109</v>
      </c>
      <c r="FB62" s="13">
        <f t="shared" si="99"/>
        <v>692082.97945522796</v>
      </c>
      <c r="FC62" s="13">
        <f t="shared" si="100"/>
        <v>213296.67077085041</v>
      </c>
      <c r="FD62" s="13">
        <f t="shared" si="101"/>
        <v>104889.54801414331</v>
      </c>
      <c r="FE62" s="13">
        <f t="shared" si="102"/>
        <v>55192.542650830626</v>
      </c>
      <c r="FF62" s="14">
        <f t="shared" si="103"/>
        <v>52784.480085099327</v>
      </c>
      <c r="FG62" s="12">
        <f t="shared" si="104"/>
        <v>32812.237143343642</v>
      </c>
      <c r="FH62" s="13">
        <f t="shared" si="105"/>
        <v>262089.0898364032</v>
      </c>
      <c r="FI62" s="13">
        <f t="shared" si="106"/>
        <v>289721.22906354262</v>
      </c>
      <c r="FJ62" s="13">
        <f t="shared" si="107"/>
        <v>291057.38240334758</v>
      </c>
      <c r="FK62" s="13">
        <f t="shared" si="108"/>
        <v>817754.6605989082</v>
      </c>
      <c r="FL62" s="13">
        <f t="shared" si="109"/>
        <v>716617.14745146502</v>
      </c>
      <c r="FM62" s="13">
        <f t="shared" si="110"/>
        <v>724650.52234050969</v>
      </c>
      <c r="FN62" s="13">
        <f t="shared" si="111"/>
        <v>698018.13573339686</v>
      </c>
      <c r="FO62" s="13">
        <f t="shared" si="112"/>
        <v>218484.29643532101</v>
      </c>
      <c r="FP62" s="13">
        <f t="shared" si="113"/>
        <v>153144.7966746678</v>
      </c>
      <c r="FQ62" s="13">
        <f t="shared" si="114"/>
        <v>141311.93676558911</v>
      </c>
      <c r="FR62" s="14">
        <f t="shared" si="115"/>
        <v>180711.99181573509</v>
      </c>
      <c r="FS62" s="12">
        <f t="shared" si="116"/>
        <v>32988.719822899999</v>
      </c>
      <c r="FT62" s="13">
        <f t="shared" si="117"/>
        <v>262417.75717786333</v>
      </c>
      <c r="FU62" s="13">
        <f t="shared" si="118"/>
        <v>288556.34648620768</v>
      </c>
      <c r="FV62" s="13">
        <f t="shared" si="119"/>
        <v>289402.84565308341</v>
      </c>
      <c r="FW62" s="13">
        <f t="shared" si="120"/>
        <v>853936.12461247074</v>
      </c>
      <c r="FX62" s="13">
        <f t="shared" si="121"/>
        <v>787560.3169233381</v>
      </c>
      <c r="FY62" s="13">
        <f t="shared" si="122"/>
        <v>811014.07547973108</v>
      </c>
      <c r="FZ62" s="13">
        <f t="shared" si="123"/>
        <v>777272.44049795112</v>
      </c>
      <c r="GA62" s="13">
        <f t="shared" si="124"/>
        <v>241297.83611406229</v>
      </c>
      <c r="GB62" s="13">
        <f t="shared" si="125"/>
        <v>322580.26515535748</v>
      </c>
      <c r="GC62" s="13">
        <f t="shared" si="126"/>
        <v>309936.08710602799</v>
      </c>
      <c r="GD62" s="14">
        <f t="shared" si="127"/>
        <v>320091.51493085228</v>
      </c>
      <c r="GE62" s="84"/>
      <c r="GF62" s="12">
        <f t="shared" si="130"/>
        <v>4183669.0222863546</v>
      </c>
      <c r="GG62" s="13">
        <f t="shared" si="130"/>
        <v>4526373.4262622287</v>
      </c>
      <c r="GH62" s="14">
        <f t="shared" si="130"/>
        <v>5297054.3299598452</v>
      </c>
      <c r="GI62" s="6">
        <f t="shared" si="131"/>
        <v>1</v>
      </c>
      <c r="GJ62" s="12">
        <f t="shared" si="132"/>
        <v>0</v>
      </c>
      <c r="GK62" s="13">
        <f t="shared" si="133"/>
        <v>0</v>
      </c>
      <c r="GL62" s="14">
        <f t="shared" si="134"/>
        <v>0</v>
      </c>
      <c r="GM62" s="84"/>
      <c r="GN62" s="66">
        <f t="shared" si="135"/>
        <v>0</v>
      </c>
      <c r="GO62" s="84"/>
      <c r="GP62" s="63" t="str" cm="1">
        <f t="array" ref="GP62">INDEX($GF$4:$GH$4,1,GI62)</f>
        <v>Sample 1</v>
      </c>
      <c r="GQ62" s="12">
        <f t="shared" si="142"/>
        <v>31497.365111009549</v>
      </c>
      <c r="GR62" s="13">
        <f t="shared" si="142"/>
        <v>52784.480085099327</v>
      </c>
      <c r="GS62" s="14">
        <f t="shared" si="142"/>
        <v>55192.542650830626</v>
      </c>
      <c r="GT62" s="12">
        <f t="shared" si="143"/>
        <v>32812.237143343642</v>
      </c>
      <c r="GU62" s="13">
        <f t="shared" si="143"/>
        <v>141311.93676558911</v>
      </c>
      <c r="GV62" s="14">
        <f t="shared" si="143"/>
        <v>153144.7966746678</v>
      </c>
      <c r="GW62" s="12">
        <f t="shared" si="144"/>
        <v>32988.719822899999</v>
      </c>
      <c r="GX62" s="13">
        <f t="shared" si="144"/>
        <v>241297.83611406229</v>
      </c>
      <c r="GY62" s="14">
        <f t="shared" si="144"/>
        <v>262417.75717786333</v>
      </c>
      <c r="GZ62" s="84" t="str">
        <f t="shared" si="128"/>
        <v>Sample 1</v>
      </c>
      <c r="HA62" s="12">
        <f t="shared" si="139"/>
        <v>0</v>
      </c>
      <c r="HB62" s="13">
        <f t="shared" si="139"/>
        <v>0</v>
      </c>
      <c r="HC62" s="14">
        <f t="shared" si="139"/>
        <v>0</v>
      </c>
      <c r="HD62" s="6">
        <f t="shared" si="140"/>
        <v>0</v>
      </c>
      <c r="HE62" s="84" t="str">
        <f t="shared" si="141"/>
        <v>Ok</v>
      </c>
    </row>
    <row r="63" spans="2:213" hidden="1" x14ac:dyDescent="0.3">
      <c r="B63" s="84" t="s">
        <v>374</v>
      </c>
      <c r="C63" s="12">
        <f>SUMIFS(Inyecciones!$E$2:$E$14185,Inyecciones!$A$2:$A$14185,Balance!C$4,Inyecciones!$B$2:$B$14185,Balance!$B63,Inyecciones!$C$2:$C$14185,Balance!C$5)</f>
        <v>15228.94323317325</v>
      </c>
      <c r="D63" s="13">
        <f>SUMIFS(Inyecciones!$E$2:$E$14185,Inyecciones!$A$2:$A$14185,Balance!D$4,Inyecciones!$B$2:$B$14185,Balance!$B63,Inyecciones!$C$2:$C$14185,Balance!D$5)</f>
        <v>161468.09982667811</v>
      </c>
      <c r="E63" s="13">
        <f>SUMIFS(Inyecciones!$E$2:$E$14185,Inyecciones!$A$2:$A$14185,Balance!E$4,Inyecciones!$B$2:$B$14185,Balance!$B63,Inyecciones!$C$2:$C$14185,Balance!E$5)</f>
        <v>168720.5212654694</v>
      </c>
      <c r="F63" s="13">
        <f>SUMIFS(Inyecciones!$E$2:$E$14185,Inyecciones!$A$2:$A$14185,Balance!F$4,Inyecciones!$B$2:$B$14185,Balance!$B63,Inyecciones!$C$2:$C$14185,Balance!F$5)</f>
        <v>240639.1765232897</v>
      </c>
      <c r="G63" s="13">
        <f>SUMIFS(Inyecciones!$E$2:$E$14185,Inyecciones!$A$2:$A$14185,Balance!G$4,Inyecciones!$B$2:$B$14185,Balance!$B63,Inyecciones!$C$2:$C$14185,Balance!G$5)</f>
        <v>262961.17359056277</v>
      </c>
      <c r="H63" s="13">
        <f>SUMIFS(Inyecciones!$E$2:$E$14185,Inyecciones!$A$2:$A$14185,Balance!H$4,Inyecciones!$B$2:$B$14185,Balance!$B63,Inyecciones!$C$2:$C$14185,Balance!H$5)</f>
        <v>214275.44843091941</v>
      </c>
      <c r="I63" s="13">
        <f>SUMIFS(Inyecciones!$E$2:$E$14185,Inyecciones!$A$2:$A$14185,Balance!I$4,Inyecciones!$B$2:$B$14185,Balance!$B63,Inyecciones!$C$2:$C$14185,Balance!I$5)</f>
        <v>206401.246378468</v>
      </c>
      <c r="J63" s="13">
        <f>SUMIFS(Inyecciones!$E$2:$E$14185,Inyecciones!$A$2:$A$14185,Balance!J$4,Inyecciones!$B$2:$B$14185,Balance!$B63,Inyecciones!$C$2:$C$14185,Balance!J$5)</f>
        <v>215908.7504361879</v>
      </c>
      <c r="K63" s="13">
        <f>SUMIFS(Inyecciones!$E$2:$E$14185,Inyecciones!$A$2:$A$14185,Balance!K$4,Inyecciones!$B$2:$B$14185,Balance!$B63,Inyecciones!$C$2:$C$14185,Balance!K$5)</f>
        <v>182771.6945303352</v>
      </c>
      <c r="L63" s="13">
        <f>SUMIFS(Inyecciones!$E$2:$E$14185,Inyecciones!$A$2:$A$14185,Balance!L$4,Inyecciones!$B$2:$B$14185,Balance!$B63,Inyecciones!$C$2:$C$14185,Balance!L$5)</f>
        <v>75875.079266857705</v>
      </c>
      <c r="M63" s="13">
        <f>SUMIFS(Inyecciones!$E$2:$E$14185,Inyecciones!$A$2:$A$14185,Balance!M$4,Inyecciones!$B$2:$B$14185,Balance!$B63,Inyecciones!$C$2:$C$14185,Balance!M$5)</f>
        <v>41507.622396032792</v>
      </c>
      <c r="N63" s="14">
        <f>SUMIFS(Inyecciones!$E$2:$E$14185,Inyecciones!$A$2:$A$14185,Balance!N$4,Inyecciones!$B$2:$B$14185,Balance!$B63,Inyecciones!$C$2:$C$14185,Balance!N$5)</f>
        <v>34213.145409376957</v>
      </c>
      <c r="O63" s="12">
        <f>SUMIFS(Inyecciones!$E$2:$E$14185,Inyecciones!$A$2:$A$14185,Balance!O$4,Inyecciones!$B$2:$B$14185,Balance!$B63,Inyecciones!$C$2:$C$14185,Balance!O$5)</f>
        <v>19868.39987645307</v>
      </c>
      <c r="P63" s="13">
        <f>SUMIFS(Inyecciones!$E$2:$E$14185,Inyecciones!$A$2:$A$14185,Balance!P$4,Inyecciones!$B$2:$B$14185,Balance!$B63,Inyecciones!$C$2:$C$14185,Balance!P$5)</f>
        <v>202620.10034267689</v>
      </c>
      <c r="Q63" s="13">
        <f>SUMIFS(Inyecciones!$E$2:$E$14185,Inyecciones!$A$2:$A$14185,Balance!Q$4,Inyecciones!$B$2:$B$14185,Balance!$B63,Inyecciones!$C$2:$C$14185,Balance!Q$5)</f>
        <v>31482.406845828409</v>
      </c>
      <c r="R63" s="13">
        <f>SUMIFS(Inyecciones!$E$2:$E$14185,Inyecciones!$A$2:$A$14185,Balance!R$4,Inyecciones!$B$2:$B$14185,Balance!$B63,Inyecciones!$C$2:$C$14185,Balance!R$5)</f>
        <v>144639.77667903359</v>
      </c>
      <c r="S63" s="13">
        <f>SUMIFS(Inyecciones!$E$2:$E$14185,Inyecciones!$A$2:$A$14185,Balance!S$4,Inyecciones!$B$2:$B$14185,Balance!$B63,Inyecciones!$C$2:$C$14185,Balance!S$5)</f>
        <v>209052.30882185139</v>
      </c>
      <c r="T63" s="13">
        <f>SUMIFS(Inyecciones!$E$2:$E$14185,Inyecciones!$A$2:$A$14185,Balance!T$4,Inyecciones!$B$2:$B$14185,Balance!$B63,Inyecciones!$C$2:$C$14185,Balance!T$5)</f>
        <v>218843.48215153129</v>
      </c>
      <c r="U63" s="13">
        <f>SUMIFS(Inyecciones!$E$2:$E$14185,Inyecciones!$A$2:$A$14185,Balance!U$4,Inyecciones!$B$2:$B$14185,Balance!$B63,Inyecciones!$C$2:$C$14185,Balance!U$5)</f>
        <v>225410.91495885569</v>
      </c>
      <c r="V63" s="13">
        <f>SUMIFS(Inyecciones!$E$2:$E$14185,Inyecciones!$A$2:$A$14185,Balance!V$4,Inyecciones!$B$2:$B$14185,Balance!$B63,Inyecciones!$C$2:$C$14185,Balance!V$5)</f>
        <v>219196.79861604131</v>
      </c>
      <c r="W63" s="13">
        <f>SUMIFS(Inyecciones!$E$2:$E$14185,Inyecciones!$A$2:$A$14185,Balance!W$4,Inyecciones!$B$2:$B$14185,Balance!$B63,Inyecciones!$C$2:$C$14185,Balance!W$5)</f>
        <v>188260.3229473785</v>
      </c>
      <c r="X63" s="13">
        <f>SUMIFS(Inyecciones!$E$2:$E$14185,Inyecciones!$A$2:$A$14185,Balance!X$4,Inyecciones!$B$2:$B$14185,Balance!$B63,Inyecciones!$C$2:$C$14185,Balance!X$5)</f>
        <v>96700.66508988975</v>
      </c>
      <c r="Y63" s="13">
        <f>SUMIFS(Inyecciones!$E$2:$E$14185,Inyecciones!$A$2:$A$14185,Balance!Y$4,Inyecciones!$B$2:$B$14185,Balance!$B63,Inyecciones!$C$2:$C$14185,Balance!Y$5)</f>
        <v>87821.690262951524</v>
      </c>
      <c r="Z63" s="14">
        <f>SUMIFS(Inyecciones!$E$2:$E$14185,Inyecciones!$A$2:$A$14185,Balance!Z$4,Inyecciones!$B$2:$B$14185,Balance!$B63,Inyecciones!$C$2:$C$14185,Balance!Z$5)</f>
        <v>101871.67111707581</v>
      </c>
      <c r="AA63" s="12">
        <f>SUMIFS(Inyecciones!$E$2:$E$14185,Inyecciones!$A$2:$A$14185,Balance!AA$4,Inyecciones!$B$2:$B$14185,Balance!$B63,Inyecciones!$C$2:$C$14185,Balance!AA$5)</f>
        <v>22107.302108726559</v>
      </c>
      <c r="AB63" s="13">
        <f>SUMIFS(Inyecciones!$E$2:$E$14185,Inyecciones!$A$2:$A$14185,Balance!AB$4,Inyecciones!$B$2:$B$14185,Balance!$B63,Inyecciones!$C$2:$C$14185,Balance!AB$5)</f>
        <v>237653.06742018531</v>
      </c>
      <c r="AC63" s="13">
        <f>SUMIFS(Inyecciones!$E$2:$E$14185,Inyecciones!$A$2:$A$14185,Balance!AC$4,Inyecciones!$B$2:$B$14185,Balance!$B63,Inyecciones!$C$2:$C$14185,Balance!AC$5)</f>
        <v>244260.51486978951</v>
      </c>
      <c r="AD63" s="13">
        <f>SUMIFS(Inyecciones!$E$2:$E$14185,Inyecciones!$A$2:$A$14185,Balance!AD$4,Inyecciones!$B$2:$B$14185,Balance!$B63,Inyecciones!$C$2:$C$14185,Balance!AD$5)</f>
        <v>170001.16329493339</v>
      </c>
      <c r="AE63" s="13">
        <f>SUMIFS(Inyecciones!$E$2:$E$14185,Inyecciones!$A$2:$A$14185,Balance!AE$4,Inyecciones!$B$2:$B$14185,Balance!$B63,Inyecciones!$C$2:$C$14185,Balance!AE$5)</f>
        <v>163786.27128344961</v>
      </c>
      <c r="AF63" s="13">
        <f>SUMIFS(Inyecciones!$E$2:$E$14185,Inyecciones!$A$2:$A$14185,Balance!AF$4,Inyecciones!$B$2:$B$14185,Balance!$B63,Inyecciones!$C$2:$C$14185,Balance!AF$5)</f>
        <v>145961.3323897901</v>
      </c>
      <c r="AG63" s="13">
        <f>SUMIFS(Inyecciones!$E$2:$E$14185,Inyecciones!$A$2:$A$14185,Balance!AG$4,Inyecciones!$B$2:$B$14185,Balance!$B63,Inyecciones!$C$2:$C$14185,Balance!AG$5)</f>
        <v>215388.83886681439</v>
      </c>
      <c r="AH63" s="13">
        <f>SUMIFS(Inyecciones!$E$2:$E$14185,Inyecciones!$A$2:$A$14185,Balance!AH$4,Inyecciones!$B$2:$B$14185,Balance!$B63,Inyecciones!$C$2:$C$14185,Balance!AH$5)</f>
        <v>172502.36520918101</v>
      </c>
      <c r="AI63" s="13">
        <f>SUMIFS(Inyecciones!$E$2:$E$14185,Inyecciones!$A$2:$A$14185,Balance!AI$4,Inyecciones!$B$2:$B$14185,Balance!$B63,Inyecciones!$C$2:$C$14185,Balance!AI$5)</f>
        <v>158458.3702400779</v>
      </c>
      <c r="AJ63" s="13">
        <f>SUMIFS(Inyecciones!$E$2:$E$14185,Inyecciones!$A$2:$A$14185,Balance!AJ$4,Inyecciones!$B$2:$B$14185,Balance!$B63,Inyecciones!$C$2:$C$14185,Balance!AJ$5)</f>
        <v>156267.9532738105</v>
      </c>
      <c r="AK63" s="13">
        <f>SUMIFS(Inyecciones!$E$2:$E$14185,Inyecciones!$A$2:$A$14185,Balance!AK$4,Inyecciones!$B$2:$B$14185,Balance!$B63,Inyecciones!$C$2:$C$14185,Balance!AK$5)</f>
        <v>142304.10054524409</v>
      </c>
      <c r="AL63" s="14">
        <f>SUMIFS(Inyecciones!$E$2:$E$14185,Inyecciones!$A$2:$A$14185,Balance!AL$4,Inyecciones!$B$2:$B$14185,Balance!$B63,Inyecciones!$C$2:$C$14185,Balance!AL$5)</f>
        <v>133043.00407917891</v>
      </c>
      <c r="AM63" s="13"/>
      <c r="AN63" s="12">
        <f>SUMIFS('Retiro Mensual'!$E$2:$E$2629,'Retiro Mensual'!$A$2:$A$2629,AN$4,'Retiro Mensual'!$B$2:$B$2629,$B63,'Retiro Mensual'!$C$2:$C$2629,AN$5)</f>
        <v>0</v>
      </c>
      <c r="AO63" s="13">
        <f>SUMIFS('Retiro Mensual'!$E$2:$E$2629,'Retiro Mensual'!$A$2:$A$2629,AO$4,'Retiro Mensual'!$B$2:$B$2629,$B63,'Retiro Mensual'!$C$2:$C$2629,AO$5)</f>
        <v>0</v>
      </c>
      <c r="AP63" s="13">
        <f>SUMIFS('Retiro Mensual'!$E$2:$E$2629,'Retiro Mensual'!$A$2:$A$2629,AP$4,'Retiro Mensual'!$B$2:$B$2629,$B63,'Retiro Mensual'!$C$2:$C$2629,AP$5)</f>
        <v>0</v>
      </c>
      <c r="AQ63" s="13">
        <f>SUMIFS('Retiro Mensual'!$E$2:$E$2629,'Retiro Mensual'!$A$2:$A$2629,AQ$4,'Retiro Mensual'!$B$2:$B$2629,$B63,'Retiro Mensual'!$C$2:$C$2629,AQ$5)</f>
        <v>0</v>
      </c>
      <c r="AR63" s="13">
        <f>SUMIFS('Retiro Mensual'!$E$2:$E$2629,'Retiro Mensual'!$A$2:$A$2629,AR$4,'Retiro Mensual'!$B$2:$B$2629,$B63,'Retiro Mensual'!$C$2:$C$2629,AR$5)</f>
        <v>0</v>
      </c>
      <c r="AS63" s="13">
        <f>SUMIFS('Retiro Mensual'!$E$2:$E$2629,'Retiro Mensual'!$A$2:$A$2629,AS$4,'Retiro Mensual'!$B$2:$B$2629,$B63,'Retiro Mensual'!$C$2:$C$2629,AS$5)</f>
        <v>0</v>
      </c>
      <c r="AT63" s="13">
        <f>SUMIFS('Retiro Mensual'!$E$2:$E$2629,'Retiro Mensual'!$A$2:$A$2629,AT$4,'Retiro Mensual'!$B$2:$B$2629,$B63,'Retiro Mensual'!$C$2:$C$2629,AT$5)</f>
        <v>0</v>
      </c>
      <c r="AU63" s="13">
        <f>SUMIFS('Retiro Mensual'!$E$2:$E$2629,'Retiro Mensual'!$A$2:$A$2629,AU$4,'Retiro Mensual'!$B$2:$B$2629,$B63,'Retiro Mensual'!$C$2:$C$2629,AU$5)</f>
        <v>0</v>
      </c>
      <c r="AV63" s="13">
        <f>SUMIFS('Retiro Mensual'!$E$2:$E$2629,'Retiro Mensual'!$A$2:$A$2629,AV$4,'Retiro Mensual'!$B$2:$B$2629,$B63,'Retiro Mensual'!$C$2:$C$2629,AV$5)</f>
        <v>0</v>
      </c>
      <c r="AW63" s="13">
        <f>SUMIFS('Retiro Mensual'!$E$2:$E$2629,'Retiro Mensual'!$A$2:$A$2629,AW$4,'Retiro Mensual'!$B$2:$B$2629,$B63,'Retiro Mensual'!$C$2:$C$2629,AW$5)</f>
        <v>0</v>
      </c>
      <c r="AX63" s="13">
        <f>SUMIFS('Retiro Mensual'!$E$2:$E$2629,'Retiro Mensual'!$A$2:$A$2629,AX$4,'Retiro Mensual'!$B$2:$B$2629,$B63,'Retiro Mensual'!$C$2:$C$2629,AX$5)</f>
        <v>0</v>
      </c>
      <c r="AY63" s="14">
        <f>SUMIFS('Retiro Mensual'!$E$2:$E$2629,'Retiro Mensual'!$A$2:$A$2629,AY$4,'Retiro Mensual'!$B$2:$B$2629,$B63,'Retiro Mensual'!$C$2:$C$2629,AY$5)</f>
        <v>0</v>
      </c>
      <c r="AZ63" s="12">
        <f>SUMIFS('Retiro Mensual'!$E$2:$E$2629,'Retiro Mensual'!$A$2:$A$2629,AZ$4,'Retiro Mensual'!$B$2:$B$2629,$B63,'Retiro Mensual'!$C$2:$C$2629,AZ$5)</f>
        <v>0</v>
      </c>
      <c r="BA63" s="13">
        <f>SUMIFS('Retiro Mensual'!$E$2:$E$2629,'Retiro Mensual'!$A$2:$A$2629,BA$4,'Retiro Mensual'!$B$2:$B$2629,$B63,'Retiro Mensual'!$C$2:$C$2629,BA$5)</f>
        <v>0</v>
      </c>
      <c r="BB63" s="13">
        <f>SUMIFS('Retiro Mensual'!$E$2:$E$2629,'Retiro Mensual'!$A$2:$A$2629,BB$4,'Retiro Mensual'!$B$2:$B$2629,$B63,'Retiro Mensual'!$C$2:$C$2629,BB$5)</f>
        <v>0</v>
      </c>
      <c r="BC63" s="13">
        <f>SUMIFS('Retiro Mensual'!$E$2:$E$2629,'Retiro Mensual'!$A$2:$A$2629,BC$4,'Retiro Mensual'!$B$2:$B$2629,$B63,'Retiro Mensual'!$C$2:$C$2629,BC$5)</f>
        <v>0</v>
      </c>
      <c r="BD63" s="13">
        <f>SUMIFS('Retiro Mensual'!$E$2:$E$2629,'Retiro Mensual'!$A$2:$A$2629,BD$4,'Retiro Mensual'!$B$2:$B$2629,$B63,'Retiro Mensual'!$C$2:$C$2629,BD$5)</f>
        <v>0</v>
      </c>
      <c r="BE63" s="13">
        <f>SUMIFS('Retiro Mensual'!$E$2:$E$2629,'Retiro Mensual'!$A$2:$A$2629,BE$4,'Retiro Mensual'!$B$2:$B$2629,$B63,'Retiro Mensual'!$C$2:$C$2629,BE$5)</f>
        <v>0</v>
      </c>
      <c r="BF63" s="13">
        <f>SUMIFS('Retiro Mensual'!$E$2:$E$2629,'Retiro Mensual'!$A$2:$A$2629,BF$4,'Retiro Mensual'!$B$2:$B$2629,$B63,'Retiro Mensual'!$C$2:$C$2629,BF$5)</f>
        <v>0</v>
      </c>
      <c r="BG63" s="13">
        <f>SUMIFS('Retiro Mensual'!$E$2:$E$2629,'Retiro Mensual'!$A$2:$A$2629,BG$4,'Retiro Mensual'!$B$2:$B$2629,$B63,'Retiro Mensual'!$C$2:$C$2629,BG$5)</f>
        <v>0</v>
      </c>
      <c r="BH63" s="13">
        <f>SUMIFS('Retiro Mensual'!$E$2:$E$2629,'Retiro Mensual'!$A$2:$A$2629,BH$4,'Retiro Mensual'!$B$2:$B$2629,$B63,'Retiro Mensual'!$C$2:$C$2629,BH$5)</f>
        <v>0</v>
      </c>
      <c r="BI63" s="13">
        <f>SUMIFS('Retiro Mensual'!$E$2:$E$2629,'Retiro Mensual'!$A$2:$A$2629,BI$4,'Retiro Mensual'!$B$2:$B$2629,$B63,'Retiro Mensual'!$C$2:$C$2629,BI$5)</f>
        <v>0</v>
      </c>
      <c r="BJ63" s="13">
        <f>SUMIFS('Retiro Mensual'!$E$2:$E$2629,'Retiro Mensual'!$A$2:$A$2629,BJ$4,'Retiro Mensual'!$B$2:$B$2629,$B63,'Retiro Mensual'!$C$2:$C$2629,BJ$5)</f>
        <v>0</v>
      </c>
      <c r="BK63" s="14">
        <f>SUMIFS('Retiro Mensual'!$E$2:$E$2629,'Retiro Mensual'!$A$2:$A$2629,BK$4,'Retiro Mensual'!$B$2:$B$2629,$B63,'Retiro Mensual'!$C$2:$C$2629,BK$5)</f>
        <v>0</v>
      </c>
      <c r="BL63" s="12">
        <f>SUMIFS('Retiro Mensual'!$E$2:$E$2629,'Retiro Mensual'!$A$2:$A$2629,BL$4,'Retiro Mensual'!$B$2:$B$2629,$B63,'Retiro Mensual'!$C$2:$C$2629,BL$5)</f>
        <v>0</v>
      </c>
      <c r="BM63" s="13">
        <f>SUMIFS('Retiro Mensual'!$E$2:$E$2629,'Retiro Mensual'!$A$2:$A$2629,BM$4,'Retiro Mensual'!$B$2:$B$2629,$B63,'Retiro Mensual'!$C$2:$C$2629,BM$5)</f>
        <v>0</v>
      </c>
      <c r="BN63" s="13">
        <f>SUMIFS('Retiro Mensual'!$E$2:$E$2629,'Retiro Mensual'!$A$2:$A$2629,BN$4,'Retiro Mensual'!$B$2:$B$2629,$B63,'Retiro Mensual'!$C$2:$C$2629,BN$5)</f>
        <v>0</v>
      </c>
      <c r="BO63" s="13">
        <f>SUMIFS('Retiro Mensual'!$E$2:$E$2629,'Retiro Mensual'!$A$2:$A$2629,BO$4,'Retiro Mensual'!$B$2:$B$2629,$B63,'Retiro Mensual'!$C$2:$C$2629,BO$5)</f>
        <v>0</v>
      </c>
      <c r="BP63" s="13">
        <f>SUMIFS('Retiro Mensual'!$E$2:$E$2629,'Retiro Mensual'!$A$2:$A$2629,BP$4,'Retiro Mensual'!$B$2:$B$2629,$B63,'Retiro Mensual'!$C$2:$C$2629,BP$5)</f>
        <v>0</v>
      </c>
      <c r="BQ63" s="13">
        <f>SUMIFS('Retiro Mensual'!$E$2:$E$2629,'Retiro Mensual'!$A$2:$A$2629,BQ$4,'Retiro Mensual'!$B$2:$B$2629,$B63,'Retiro Mensual'!$C$2:$C$2629,BQ$5)</f>
        <v>0</v>
      </c>
      <c r="BR63" s="13">
        <f>SUMIFS('Retiro Mensual'!$E$2:$E$2629,'Retiro Mensual'!$A$2:$A$2629,BR$4,'Retiro Mensual'!$B$2:$B$2629,$B63,'Retiro Mensual'!$C$2:$C$2629,BR$5)</f>
        <v>0</v>
      </c>
      <c r="BS63" s="13">
        <f>SUMIFS('Retiro Mensual'!$E$2:$E$2629,'Retiro Mensual'!$A$2:$A$2629,BS$4,'Retiro Mensual'!$B$2:$B$2629,$B63,'Retiro Mensual'!$C$2:$C$2629,BS$5)</f>
        <v>0</v>
      </c>
      <c r="BT63" s="13">
        <f>SUMIFS('Retiro Mensual'!$E$2:$E$2629,'Retiro Mensual'!$A$2:$A$2629,BT$4,'Retiro Mensual'!$B$2:$B$2629,$B63,'Retiro Mensual'!$C$2:$C$2629,BT$5)</f>
        <v>0</v>
      </c>
      <c r="BU63" s="13">
        <f>SUMIFS('Retiro Mensual'!$E$2:$E$2629,'Retiro Mensual'!$A$2:$A$2629,BU$4,'Retiro Mensual'!$B$2:$B$2629,$B63,'Retiro Mensual'!$C$2:$C$2629,BU$5)</f>
        <v>0</v>
      </c>
      <c r="BV63" s="13">
        <f>SUMIFS('Retiro Mensual'!$E$2:$E$2629,'Retiro Mensual'!$A$2:$A$2629,BV$4,'Retiro Mensual'!$B$2:$B$2629,$B63,'Retiro Mensual'!$C$2:$C$2629,BV$5)</f>
        <v>0</v>
      </c>
      <c r="BW63" s="14">
        <f>SUMIFS('Retiro Mensual'!$E$2:$E$2629,'Retiro Mensual'!$A$2:$A$2629,BW$4,'Retiro Mensual'!$B$2:$B$2629,$B63,'Retiro Mensual'!$C$2:$C$2629,BW$5)</f>
        <v>0</v>
      </c>
      <c r="BX63" s="13"/>
      <c r="BY63" s="12">
        <f>SUMIFS('Compra Ventas'!$E$2:$E$2700,'Compra Ventas'!$A$2:$A$2700,BY$4,'Compra Ventas'!$B$2:$B$2700,$B63,'Compra Ventas'!$C$2:$C$2700,BY$5)</f>
        <v>0</v>
      </c>
      <c r="BZ63" s="13">
        <f>SUMIFS('Compra Ventas'!$E$2:$E$2700,'Compra Ventas'!$A$2:$A$2700,BZ$4,'Compra Ventas'!$B$2:$B$2700,$B63,'Compra Ventas'!$C$2:$C$2700,BZ$5)</f>
        <v>0</v>
      </c>
      <c r="CA63" s="13">
        <f>SUMIFS('Compra Ventas'!$E$2:$E$2700,'Compra Ventas'!$A$2:$A$2700,CA$4,'Compra Ventas'!$B$2:$B$2700,$B63,'Compra Ventas'!$C$2:$C$2700,CA$5)</f>
        <v>0</v>
      </c>
      <c r="CB63" s="13">
        <f>SUMIFS('Compra Ventas'!$E$2:$E$2700,'Compra Ventas'!$A$2:$A$2700,CB$4,'Compra Ventas'!$B$2:$B$2700,$B63,'Compra Ventas'!$C$2:$C$2700,CB$5)</f>
        <v>0</v>
      </c>
      <c r="CC63" s="13">
        <f>SUMIFS('Compra Ventas'!$E$2:$E$2700,'Compra Ventas'!$A$2:$A$2700,CC$4,'Compra Ventas'!$B$2:$B$2700,$B63,'Compra Ventas'!$C$2:$C$2700,CC$5)</f>
        <v>0</v>
      </c>
      <c r="CD63" s="13">
        <f>SUMIFS('Compra Ventas'!$E$2:$E$2700,'Compra Ventas'!$A$2:$A$2700,CD$4,'Compra Ventas'!$B$2:$B$2700,$B63,'Compra Ventas'!$C$2:$C$2700,CD$5)</f>
        <v>0</v>
      </c>
      <c r="CE63" s="13">
        <f>SUMIFS('Compra Ventas'!$E$2:$E$2700,'Compra Ventas'!$A$2:$A$2700,CE$4,'Compra Ventas'!$B$2:$B$2700,$B63,'Compra Ventas'!$C$2:$C$2700,CE$5)</f>
        <v>0</v>
      </c>
      <c r="CF63" s="13">
        <f>SUMIFS('Compra Ventas'!$E$2:$E$2700,'Compra Ventas'!$A$2:$A$2700,CF$4,'Compra Ventas'!$B$2:$B$2700,$B63,'Compra Ventas'!$C$2:$C$2700,CF$5)</f>
        <v>0</v>
      </c>
      <c r="CG63" s="13">
        <f>SUMIFS('Compra Ventas'!$E$2:$E$2700,'Compra Ventas'!$A$2:$A$2700,CG$4,'Compra Ventas'!$B$2:$B$2700,$B63,'Compra Ventas'!$C$2:$C$2700,CG$5)</f>
        <v>0</v>
      </c>
      <c r="CH63" s="13">
        <f>SUMIFS('Compra Ventas'!$E$2:$E$2700,'Compra Ventas'!$A$2:$A$2700,CH$4,'Compra Ventas'!$B$2:$B$2700,$B63,'Compra Ventas'!$C$2:$C$2700,CH$5)</f>
        <v>0</v>
      </c>
      <c r="CI63" s="13">
        <f>SUMIFS('Compra Ventas'!$E$2:$E$2700,'Compra Ventas'!$A$2:$A$2700,CI$4,'Compra Ventas'!$B$2:$B$2700,$B63,'Compra Ventas'!$C$2:$C$2700,CI$5)</f>
        <v>0</v>
      </c>
      <c r="CJ63" s="14">
        <f>SUMIFS('Compra Ventas'!$E$2:$E$2700,'Compra Ventas'!$A$2:$A$2700,CJ$4,'Compra Ventas'!$B$2:$B$2700,$B63,'Compra Ventas'!$C$2:$C$2700,CJ$5)</f>
        <v>0</v>
      </c>
      <c r="CK63" s="12">
        <f>SUMIFS('Compra Ventas'!$E$2:$E$2700,'Compra Ventas'!$A$2:$A$2700,CK$4,'Compra Ventas'!$B$2:$B$2700,$B63,'Compra Ventas'!$C$2:$C$2700,CK$5)</f>
        <v>0</v>
      </c>
      <c r="CL63" s="13">
        <f>SUMIFS('Compra Ventas'!$E$2:$E$2700,'Compra Ventas'!$A$2:$A$2700,CL$4,'Compra Ventas'!$B$2:$B$2700,$B63,'Compra Ventas'!$C$2:$C$2700,CL$5)</f>
        <v>0</v>
      </c>
      <c r="CM63" s="13">
        <f>SUMIFS('Compra Ventas'!$E$2:$E$2700,'Compra Ventas'!$A$2:$A$2700,CM$4,'Compra Ventas'!$B$2:$B$2700,$B63,'Compra Ventas'!$C$2:$C$2700,CM$5)</f>
        <v>0</v>
      </c>
      <c r="CN63" s="13">
        <f>SUMIFS('Compra Ventas'!$E$2:$E$2700,'Compra Ventas'!$A$2:$A$2700,CN$4,'Compra Ventas'!$B$2:$B$2700,$B63,'Compra Ventas'!$C$2:$C$2700,CN$5)</f>
        <v>0</v>
      </c>
      <c r="CO63" s="13">
        <f>SUMIFS('Compra Ventas'!$E$2:$E$2700,'Compra Ventas'!$A$2:$A$2700,CO$4,'Compra Ventas'!$B$2:$B$2700,$B63,'Compra Ventas'!$C$2:$C$2700,CO$5)</f>
        <v>0</v>
      </c>
      <c r="CP63" s="13">
        <f>SUMIFS('Compra Ventas'!$E$2:$E$2700,'Compra Ventas'!$A$2:$A$2700,CP$4,'Compra Ventas'!$B$2:$B$2700,$B63,'Compra Ventas'!$C$2:$C$2700,CP$5)</f>
        <v>0</v>
      </c>
      <c r="CQ63" s="13">
        <f>SUMIFS('Compra Ventas'!$E$2:$E$2700,'Compra Ventas'!$A$2:$A$2700,CQ$4,'Compra Ventas'!$B$2:$B$2700,$B63,'Compra Ventas'!$C$2:$C$2700,CQ$5)</f>
        <v>0</v>
      </c>
      <c r="CR63" s="13">
        <f>SUMIFS('Compra Ventas'!$E$2:$E$2700,'Compra Ventas'!$A$2:$A$2700,CR$4,'Compra Ventas'!$B$2:$B$2700,$B63,'Compra Ventas'!$C$2:$C$2700,CR$5)</f>
        <v>0</v>
      </c>
      <c r="CS63" s="13">
        <f>SUMIFS('Compra Ventas'!$E$2:$E$2700,'Compra Ventas'!$A$2:$A$2700,CS$4,'Compra Ventas'!$B$2:$B$2700,$B63,'Compra Ventas'!$C$2:$C$2700,CS$5)</f>
        <v>0</v>
      </c>
      <c r="CT63" s="13">
        <f>SUMIFS('Compra Ventas'!$E$2:$E$2700,'Compra Ventas'!$A$2:$A$2700,CT$4,'Compra Ventas'!$B$2:$B$2700,$B63,'Compra Ventas'!$C$2:$C$2700,CT$5)</f>
        <v>0</v>
      </c>
      <c r="CU63" s="13">
        <f>SUMIFS('Compra Ventas'!$E$2:$E$2700,'Compra Ventas'!$A$2:$A$2700,CU$4,'Compra Ventas'!$B$2:$B$2700,$B63,'Compra Ventas'!$C$2:$C$2700,CU$5)</f>
        <v>0</v>
      </c>
      <c r="CV63" s="14">
        <f>SUMIFS('Compra Ventas'!$E$2:$E$2700,'Compra Ventas'!$A$2:$A$2700,CV$4,'Compra Ventas'!$B$2:$B$2700,$B63,'Compra Ventas'!$C$2:$C$2700,CV$5)</f>
        <v>0</v>
      </c>
      <c r="CW63" s="12">
        <f>SUMIFS('Compra Ventas'!$E$2:$E$2700,'Compra Ventas'!$A$2:$A$2700,CW$4,'Compra Ventas'!$B$2:$B$2700,$B63,'Compra Ventas'!$C$2:$C$2700,CW$5)</f>
        <v>0</v>
      </c>
      <c r="CX63" s="13">
        <f>SUMIFS('Compra Ventas'!$E$2:$E$2700,'Compra Ventas'!$A$2:$A$2700,CX$4,'Compra Ventas'!$B$2:$B$2700,$B63,'Compra Ventas'!$C$2:$C$2700,CX$5)</f>
        <v>0</v>
      </c>
      <c r="CY63" s="13">
        <f>SUMIFS('Compra Ventas'!$E$2:$E$2700,'Compra Ventas'!$A$2:$A$2700,CY$4,'Compra Ventas'!$B$2:$B$2700,$B63,'Compra Ventas'!$C$2:$C$2700,CY$5)</f>
        <v>0</v>
      </c>
      <c r="CZ63" s="13">
        <f>SUMIFS('Compra Ventas'!$E$2:$E$2700,'Compra Ventas'!$A$2:$A$2700,CZ$4,'Compra Ventas'!$B$2:$B$2700,$B63,'Compra Ventas'!$C$2:$C$2700,CZ$5)</f>
        <v>0</v>
      </c>
      <c r="DA63" s="13">
        <f>SUMIFS('Compra Ventas'!$E$2:$E$2700,'Compra Ventas'!$A$2:$A$2700,DA$4,'Compra Ventas'!$B$2:$B$2700,$B63,'Compra Ventas'!$C$2:$C$2700,DA$5)</f>
        <v>0</v>
      </c>
      <c r="DB63" s="13">
        <f>SUMIFS('Compra Ventas'!$E$2:$E$2700,'Compra Ventas'!$A$2:$A$2700,DB$4,'Compra Ventas'!$B$2:$B$2700,$B63,'Compra Ventas'!$C$2:$C$2700,DB$5)</f>
        <v>0</v>
      </c>
      <c r="DC63" s="13">
        <f>SUMIFS('Compra Ventas'!$E$2:$E$2700,'Compra Ventas'!$A$2:$A$2700,DC$4,'Compra Ventas'!$B$2:$B$2700,$B63,'Compra Ventas'!$C$2:$C$2700,DC$5)</f>
        <v>0</v>
      </c>
      <c r="DD63" s="13">
        <f>SUMIFS('Compra Ventas'!$E$2:$E$2700,'Compra Ventas'!$A$2:$A$2700,DD$4,'Compra Ventas'!$B$2:$B$2700,$B63,'Compra Ventas'!$C$2:$C$2700,DD$5)</f>
        <v>0</v>
      </c>
      <c r="DE63" s="13">
        <f>SUMIFS('Compra Ventas'!$E$2:$E$2700,'Compra Ventas'!$A$2:$A$2700,DE$4,'Compra Ventas'!$B$2:$B$2700,$B63,'Compra Ventas'!$C$2:$C$2700,DE$5)</f>
        <v>0</v>
      </c>
      <c r="DF63" s="13">
        <f>SUMIFS('Compra Ventas'!$E$2:$E$2700,'Compra Ventas'!$A$2:$A$2700,DF$4,'Compra Ventas'!$B$2:$B$2700,$B63,'Compra Ventas'!$C$2:$C$2700,DF$5)</f>
        <v>0</v>
      </c>
      <c r="DG63" s="13">
        <f>SUMIFS('Compra Ventas'!$E$2:$E$2700,'Compra Ventas'!$A$2:$A$2700,DG$4,'Compra Ventas'!$B$2:$B$2700,$B63,'Compra Ventas'!$C$2:$C$2700,DG$5)</f>
        <v>0</v>
      </c>
      <c r="DH63" s="14">
        <f>SUMIFS('Compra Ventas'!$E$2:$E$2700,'Compra Ventas'!$A$2:$A$2700,DH$4,'Compra Ventas'!$B$2:$B$2700,$B63,'Compra Ventas'!$C$2:$C$2700,DH$5)</f>
        <v>0</v>
      </c>
      <c r="DI63" s="84"/>
      <c r="DJ63" s="98">
        <f>SUMIFS('Ajuste Ciclado'!D$5:D$47,'Ajuste Ciclado'!$C$5:$C$47,Balance!DJ$4,'Ajuste Ciclado'!$B$5:$B$47,Balance!$B63)</f>
        <v>0</v>
      </c>
      <c r="DK63" s="99">
        <f>SUMIFS('Ajuste Ciclado'!E$5:E$47,'Ajuste Ciclado'!$C$5:$C$47,Balance!DK$4,'Ajuste Ciclado'!$B$5:$B$47,Balance!$B63)</f>
        <v>0</v>
      </c>
      <c r="DL63" s="99">
        <f>SUMIFS('Ajuste Ciclado'!F$5:F$47,'Ajuste Ciclado'!$C$5:$C$47,Balance!DL$4,'Ajuste Ciclado'!$B$5:$B$47,Balance!$B63)</f>
        <v>0</v>
      </c>
      <c r="DM63" s="99">
        <f>SUMIFS('Ajuste Ciclado'!G$5:G$47,'Ajuste Ciclado'!$C$5:$C$47,Balance!DM$4,'Ajuste Ciclado'!$B$5:$B$47,Balance!$B63)</f>
        <v>0</v>
      </c>
      <c r="DN63" s="99">
        <f>SUMIFS('Ajuste Ciclado'!H$5:H$47,'Ajuste Ciclado'!$C$5:$C$47,Balance!DN$4,'Ajuste Ciclado'!$B$5:$B$47,Balance!$B63)</f>
        <v>0</v>
      </c>
      <c r="DO63" s="99">
        <f>SUMIFS('Ajuste Ciclado'!I$5:I$47,'Ajuste Ciclado'!$C$5:$C$47,Balance!DO$4,'Ajuste Ciclado'!$B$5:$B$47,Balance!$B63)</f>
        <v>0</v>
      </c>
      <c r="DP63" s="99">
        <f>SUMIFS('Ajuste Ciclado'!J$5:J$47,'Ajuste Ciclado'!$C$5:$C$47,Balance!DP$4,'Ajuste Ciclado'!$B$5:$B$47,Balance!$B63)</f>
        <v>0</v>
      </c>
      <c r="DQ63" s="99">
        <f>SUMIFS('Ajuste Ciclado'!K$5:K$47,'Ajuste Ciclado'!$C$5:$C$47,Balance!DQ$4,'Ajuste Ciclado'!$B$5:$B$47,Balance!$B63)</f>
        <v>0</v>
      </c>
      <c r="DR63" s="99">
        <f>SUMIFS('Ajuste Ciclado'!L$5:L$47,'Ajuste Ciclado'!$C$5:$C$47,Balance!DR$4,'Ajuste Ciclado'!$B$5:$B$47,Balance!$B63)</f>
        <v>0</v>
      </c>
      <c r="DS63" s="99">
        <f>SUMIFS('Ajuste Ciclado'!M$5:M$47,'Ajuste Ciclado'!$C$5:$C$47,Balance!DS$4,'Ajuste Ciclado'!$B$5:$B$47,Balance!$B63)</f>
        <v>0</v>
      </c>
      <c r="DT63" s="99">
        <f>SUMIFS('Ajuste Ciclado'!N$5:N$47,'Ajuste Ciclado'!$C$5:$C$47,Balance!DT$4,'Ajuste Ciclado'!$B$5:$B$47,Balance!$B63)</f>
        <v>0</v>
      </c>
      <c r="DU63" s="100">
        <f>SUMIFS('Ajuste Ciclado'!O$5:O$47,'Ajuste Ciclado'!$C$5:$C$47,Balance!DU$4,'Ajuste Ciclado'!$B$5:$B$47,Balance!$B63)</f>
        <v>0</v>
      </c>
      <c r="DV63" s="98">
        <f>SUMIFS('Ajuste Ciclado'!D$5:D$47,'Ajuste Ciclado'!$C$5:$C$47,Balance!DV$4,'Ajuste Ciclado'!$B$5:$B$47,Balance!$B63)</f>
        <v>0</v>
      </c>
      <c r="DW63" s="99">
        <f>SUMIFS('Ajuste Ciclado'!E$5:E$47,'Ajuste Ciclado'!$C$5:$C$47,Balance!DW$4,'Ajuste Ciclado'!$B$5:$B$47,Balance!$B63)</f>
        <v>0</v>
      </c>
      <c r="DX63" s="99">
        <f>SUMIFS('Ajuste Ciclado'!F$5:F$47,'Ajuste Ciclado'!$C$5:$C$47,Balance!DX$4,'Ajuste Ciclado'!$B$5:$B$47,Balance!$B63)</f>
        <v>0</v>
      </c>
      <c r="DY63" s="99">
        <f>SUMIFS('Ajuste Ciclado'!G$5:G$47,'Ajuste Ciclado'!$C$5:$C$47,Balance!DY$4,'Ajuste Ciclado'!$B$5:$B$47,Balance!$B63)</f>
        <v>0</v>
      </c>
      <c r="DZ63" s="99">
        <f>SUMIFS('Ajuste Ciclado'!H$5:H$47,'Ajuste Ciclado'!$C$5:$C$47,Balance!DZ$4,'Ajuste Ciclado'!$B$5:$B$47,Balance!$B63)</f>
        <v>0</v>
      </c>
      <c r="EA63" s="99">
        <f>SUMIFS('Ajuste Ciclado'!I$5:I$47,'Ajuste Ciclado'!$C$5:$C$47,Balance!EA$4,'Ajuste Ciclado'!$B$5:$B$47,Balance!$B63)</f>
        <v>0</v>
      </c>
      <c r="EB63" s="99">
        <f>SUMIFS('Ajuste Ciclado'!J$5:J$47,'Ajuste Ciclado'!$C$5:$C$47,Balance!EB$4,'Ajuste Ciclado'!$B$5:$B$47,Balance!$B63)</f>
        <v>0</v>
      </c>
      <c r="EC63" s="99">
        <f>SUMIFS('Ajuste Ciclado'!K$5:K$47,'Ajuste Ciclado'!$C$5:$C$47,Balance!EC$4,'Ajuste Ciclado'!$B$5:$B$47,Balance!$B63)</f>
        <v>0</v>
      </c>
      <c r="ED63" s="99">
        <f>SUMIFS('Ajuste Ciclado'!L$5:L$47,'Ajuste Ciclado'!$C$5:$C$47,Balance!ED$4,'Ajuste Ciclado'!$B$5:$B$47,Balance!$B63)</f>
        <v>0</v>
      </c>
      <c r="EE63" s="99">
        <f>SUMIFS('Ajuste Ciclado'!M$5:M$47,'Ajuste Ciclado'!$C$5:$C$47,Balance!EE$4,'Ajuste Ciclado'!$B$5:$B$47,Balance!$B63)</f>
        <v>0</v>
      </c>
      <c r="EF63" s="99">
        <f>SUMIFS('Ajuste Ciclado'!N$5:N$47,'Ajuste Ciclado'!$C$5:$C$47,Balance!EF$4,'Ajuste Ciclado'!$B$5:$B$47,Balance!$B63)</f>
        <v>0</v>
      </c>
      <c r="EG63" s="100">
        <f>SUMIFS('Ajuste Ciclado'!O$5:O$47,'Ajuste Ciclado'!$C$5:$C$47,Balance!EG$4,'Ajuste Ciclado'!$B$5:$B$47,Balance!$B63)</f>
        <v>0</v>
      </c>
      <c r="EH63" s="98">
        <f>SUMIFS('Ajuste Ciclado'!D$5:D$47,'Ajuste Ciclado'!$C$5:$C$47,Balance!EH$4,'Ajuste Ciclado'!$B$5:$B$47,Balance!$B63)</f>
        <v>0</v>
      </c>
      <c r="EI63" s="99">
        <f>SUMIFS('Ajuste Ciclado'!E$5:E$47,'Ajuste Ciclado'!$C$5:$C$47,Balance!EI$4,'Ajuste Ciclado'!$B$5:$B$47,Balance!$B63)</f>
        <v>0</v>
      </c>
      <c r="EJ63" s="99">
        <f>SUMIFS('Ajuste Ciclado'!F$5:F$47,'Ajuste Ciclado'!$C$5:$C$47,Balance!EJ$4,'Ajuste Ciclado'!$B$5:$B$47,Balance!$B63)</f>
        <v>0</v>
      </c>
      <c r="EK63" s="99">
        <f>SUMIFS('Ajuste Ciclado'!G$5:G$47,'Ajuste Ciclado'!$C$5:$C$47,Balance!EK$4,'Ajuste Ciclado'!$B$5:$B$47,Balance!$B63)</f>
        <v>0</v>
      </c>
      <c r="EL63" s="99">
        <f>SUMIFS('Ajuste Ciclado'!H$5:H$47,'Ajuste Ciclado'!$C$5:$C$47,Balance!EL$4,'Ajuste Ciclado'!$B$5:$B$47,Balance!$B63)</f>
        <v>0</v>
      </c>
      <c r="EM63" s="99">
        <f>SUMIFS('Ajuste Ciclado'!I$5:I$47,'Ajuste Ciclado'!$C$5:$C$47,Balance!EM$4,'Ajuste Ciclado'!$B$5:$B$47,Balance!$B63)</f>
        <v>0</v>
      </c>
      <c r="EN63" s="99">
        <f>SUMIFS('Ajuste Ciclado'!J$5:J$47,'Ajuste Ciclado'!$C$5:$C$47,Balance!EN$4,'Ajuste Ciclado'!$B$5:$B$47,Balance!$B63)</f>
        <v>0</v>
      </c>
      <c r="EO63" s="99">
        <f>SUMIFS('Ajuste Ciclado'!K$5:K$47,'Ajuste Ciclado'!$C$5:$C$47,Balance!EO$4,'Ajuste Ciclado'!$B$5:$B$47,Balance!$B63)</f>
        <v>0</v>
      </c>
      <c r="EP63" s="99">
        <f>SUMIFS('Ajuste Ciclado'!L$5:L$47,'Ajuste Ciclado'!$C$5:$C$47,Balance!EP$4,'Ajuste Ciclado'!$B$5:$B$47,Balance!$B63)</f>
        <v>0</v>
      </c>
      <c r="EQ63" s="99">
        <f>SUMIFS('Ajuste Ciclado'!M$5:M$47,'Ajuste Ciclado'!$C$5:$C$47,Balance!EQ$4,'Ajuste Ciclado'!$B$5:$B$47,Balance!$B63)</f>
        <v>0</v>
      </c>
      <c r="ER63" s="99">
        <f>SUMIFS('Ajuste Ciclado'!N$5:N$47,'Ajuste Ciclado'!$C$5:$C$47,Balance!ER$4,'Ajuste Ciclado'!$B$5:$B$47,Balance!$B63)</f>
        <v>0</v>
      </c>
      <c r="ES63" s="100">
        <f>SUMIFS('Ajuste Ciclado'!O$5:O$47,'Ajuste Ciclado'!$C$5:$C$47,Balance!ES$4,'Ajuste Ciclado'!$B$5:$B$47,Balance!$B63)</f>
        <v>0</v>
      </c>
      <c r="ET63" s="84"/>
      <c r="EU63" s="12">
        <f t="shared" si="129"/>
        <v>15228.94323317325</v>
      </c>
      <c r="EV63" s="13">
        <f t="shared" si="93"/>
        <v>161468.09982667811</v>
      </c>
      <c r="EW63" s="13">
        <f t="shared" si="94"/>
        <v>168720.5212654694</v>
      </c>
      <c r="EX63" s="13">
        <f t="shared" si="95"/>
        <v>240639.1765232897</v>
      </c>
      <c r="EY63" s="13">
        <f t="shared" si="96"/>
        <v>262961.17359056277</v>
      </c>
      <c r="EZ63" s="13">
        <f t="shared" si="97"/>
        <v>214275.44843091941</v>
      </c>
      <c r="FA63" s="13">
        <f t="shared" si="98"/>
        <v>206401.246378468</v>
      </c>
      <c r="FB63" s="13">
        <f t="shared" si="99"/>
        <v>215908.7504361879</v>
      </c>
      <c r="FC63" s="13">
        <f t="shared" si="100"/>
        <v>182771.6945303352</v>
      </c>
      <c r="FD63" s="13">
        <f t="shared" si="101"/>
        <v>75875.079266857705</v>
      </c>
      <c r="FE63" s="13">
        <f t="shared" si="102"/>
        <v>41507.622396032792</v>
      </c>
      <c r="FF63" s="14">
        <f t="shared" si="103"/>
        <v>34213.145409376957</v>
      </c>
      <c r="FG63" s="12">
        <f t="shared" si="104"/>
        <v>19868.39987645307</v>
      </c>
      <c r="FH63" s="13">
        <f t="shared" si="105"/>
        <v>202620.10034267689</v>
      </c>
      <c r="FI63" s="13">
        <f t="shared" si="106"/>
        <v>31482.406845828409</v>
      </c>
      <c r="FJ63" s="13">
        <f t="shared" si="107"/>
        <v>144639.77667903359</v>
      </c>
      <c r="FK63" s="13">
        <f t="shared" si="108"/>
        <v>209052.30882185139</v>
      </c>
      <c r="FL63" s="13">
        <f t="shared" si="109"/>
        <v>218843.48215153129</v>
      </c>
      <c r="FM63" s="13">
        <f t="shared" si="110"/>
        <v>225410.91495885569</v>
      </c>
      <c r="FN63" s="13">
        <f t="shared" si="111"/>
        <v>219196.79861604131</v>
      </c>
      <c r="FO63" s="13">
        <f t="shared" si="112"/>
        <v>188260.3229473785</v>
      </c>
      <c r="FP63" s="13">
        <f t="shared" si="113"/>
        <v>96700.66508988975</v>
      </c>
      <c r="FQ63" s="13">
        <f t="shared" si="114"/>
        <v>87821.690262951524</v>
      </c>
      <c r="FR63" s="14">
        <f t="shared" si="115"/>
        <v>101871.67111707581</v>
      </c>
      <c r="FS63" s="12">
        <f t="shared" si="116"/>
        <v>22107.302108726559</v>
      </c>
      <c r="FT63" s="13">
        <f t="shared" si="117"/>
        <v>237653.06742018531</v>
      </c>
      <c r="FU63" s="13">
        <f t="shared" si="118"/>
        <v>244260.51486978951</v>
      </c>
      <c r="FV63" s="13">
        <f t="shared" si="119"/>
        <v>170001.16329493339</v>
      </c>
      <c r="FW63" s="13">
        <f t="shared" si="120"/>
        <v>163786.27128344961</v>
      </c>
      <c r="FX63" s="13">
        <f t="shared" si="121"/>
        <v>145961.3323897901</v>
      </c>
      <c r="FY63" s="13">
        <f t="shared" si="122"/>
        <v>215388.83886681439</v>
      </c>
      <c r="FZ63" s="13">
        <f t="shared" si="123"/>
        <v>172502.36520918101</v>
      </c>
      <c r="GA63" s="13">
        <f t="shared" si="124"/>
        <v>158458.3702400779</v>
      </c>
      <c r="GB63" s="13">
        <f t="shared" si="125"/>
        <v>156267.9532738105</v>
      </c>
      <c r="GC63" s="13">
        <f t="shared" si="126"/>
        <v>142304.10054524409</v>
      </c>
      <c r="GD63" s="14">
        <f t="shared" si="127"/>
        <v>133043.00407917891</v>
      </c>
      <c r="GE63" s="84"/>
      <c r="GF63" s="12">
        <f t="shared" si="130"/>
        <v>1819970.901287351</v>
      </c>
      <c r="GG63" s="13">
        <f t="shared" si="130"/>
        <v>1745768.5377095668</v>
      </c>
      <c r="GH63" s="14">
        <f t="shared" si="130"/>
        <v>1961734.2835811812</v>
      </c>
      <c r="GI63" s="6">
        <f t="shared" si="131"/>
        <v>2</v>
      </c>
      <c r="GJ63" s="12">
        <f t="shared" si="132"/>
        <v>0</v>
      </c>
      <c r="GK63" s="13">
        <f t="shared" si="133"/>
        <v>0</v>
      </c>
      <c r="GL63" s="14">
        <f t="shared" si="134"/>
        <v>0</v>
      </c>
      <c r="GM63" s="84"/>
      <c r="GN63" s="66">
        <f t="shared" si="135"/>
        <v>0</v>
      </c>
      <c r="GO63" s="84"/>
      <c r="GP63" s="63" t="str" cm="1">
        <f t="array" ref="GP63">INDEX($GF$4:$GH$4,1,GI63)</f>
        <v>Sample 3</v>
      </c>
      <c r="GQ63" s="12">
        <f t="shared" si="142"/>
        <v>15228.94323317325</v>
      </c>
      <c r="GR63" s="13">
        <f t="shared" si="142"/>
        <v>34213.145409376957</v>
      </c>
      <c r="GS63" s="14">
        <f t="shared" si="142"/>
        <v>41507.622396032792</v>
      </c>
      <c r="GT63" s="12">
        <f t="shared" si="143"/>
        <v>19868.39987645307</v>
      </c>
      <c r="GU63" s="13">
        <f t="shared" si="143"/>
        <v>31482.406845828409</v>
      </c>
      <c r="GV63" s="14">
        <f t="shared" si="143"/>
        <v>87821.690262951524</v>
      </c>
      <c r="GW63" s="12">
        <f t="shared" si="144"/>
        <v>22107.302108726559</v>
      </c>
      <c r="GX63" s="13">
        <f t="shared" si="144"/>
        <v>133043.00407917891</v>
      </c>
      <c r="GY63" s="14">
        <f t="shared" si="144"/>
        <v>142304.10054524409</v>
      </c>
      <c r="GZ63" s="84" t="str">
        <f t="shared" si="128"/>
        <v>Sample 3</v>
      </c>
      <c r="HA63" s="12">
        <f t="shared" si="139"/>
        <v>0</v>
      </c>
      <c r="HB63" s="13">
        <f t="shared" si="139"/>
        <v>0</v>
      </c>
      <c r="HC63" s="14">
        <f t="shared" si="139"/>
        <v>0</v>
      </c>
      <c r="HD63" s="6">
        <f t="shared" si="140"/>
        <v>0</v>
      </c>
      <c r="HE63" s="84" t="str">
        <f t="shared" si="141"/>
        <v>Ok</v>
      </c>
    </row>
    <row r="64" spans="2:213" x14ac:dyDescent="0.3">
      <c r="B64" s="84" t="s">
        <v>382</v>
      </c>
      <c r="C64" s="12">
        <f>SUMIFS(Inyecciones!$E$2:$E$14185,Inyecciones!$A$2:$A$14185,Balance!C$4,Inyecciones!$B$2:$B$14185,Balance!$B64,Inyecciones!$C$2:$C$14185,Balance!C$5)</f>
        <v>4544152.1089410158</v>
      </c>
      <c r="D64" s="13">
        <f>SUMIFS(Inyecciones!$E$2:$E$14185,Inyecciones!$A$2:$A$14185,Balance!D$4,Inyecciones!$B$2:$B$14185,Balance!$B64,Inyecciones!$C$2:$C$14185,Balance!D$5)</f>
        <v>2702569.9120858442</v>
      </c>
      <c r="E64" s="13">
        <f>SUMIFS(Inyecciones!$E$2:$E$14185,Inyecciones!$A$2:$A$14185,Balance!E$4,Inyecciones!$B$2:$B$14185,Balance!$B64,Inyecciones!$C$2:$C$14185,Balance!E$5)</f>
        <v>2327738.392706594</v>
      </c>
      <c r="F64" s="13">
        <f>SUMIFS(Inyecciones!$E$2:$E$14185,Inyecciones!$A$2:$A$14185,Balance!F$4,Inyecciones!$B$2:$B$14185,Balance!$B64,Inyecciones!$C$2:$C$14185,Balance!F$5)</f>
        <v>2070185.6984496959</v>
      </c>
      <c r="G64" s="13">
        <f>SUMIFS(Inyecciones!$E$2:$E$14185,Inyecciones!$A$2:$A$14185,Balance!G$4,Inyecciones!$B$2:$B$14185,Balance!$B64,Inyecciones!$C$2:$C$14185,Balance!G$5)</f>
        <v>2034933.8098675129</v>
      </c>
      <c r="H64" s="13">
        <f>SUMIFS(Inyecciones!$E$2:$E$14185,Inyecciones!$A$2:$A$14185,Balance!H$4,Inyecciones!$B$2:$B$14185,Balance!$B64,Inyecciones!$C$2:$C$14185,Balance!H$5)</f>
        <v>1731571.22839492</v>
      </c>
      <c r="I64" s="13">
        <f>SUMIFS(Inyecciones!$E$2:$E$14185,Inyecciones!$A$2:$A$14185,Balance!I$4,Inyecciones!$B$2:$B$14185,Balance!$B64,Inyecciones!$C$2:$C$14185,Balance!I$5)</f>
        <v>1391482.219684124</v>
      </c>
      <c r="J64" s="13">
        <f>SUMIFS(Inyecciones!$E$2:$E$14185,Inyecciones!$A$2:$A$14185,Balance!J$4,Inyecciones!$B$2:$B$14185,Balance!$B64,Inyecciones!$C$2:$C$14185,Balance!J$5)</f>
        <v>1157024.603711871</v>
      </c>
      <c r="K64" s="13">
        <f>SUMIFS(Inyecciones!$E$2:$E$14185,Inyecciones!$A$2:$A$14185,Balance!K$4,Inyecciones!$B$2:$B$14185,Balance!$B64,Inyecciones!$C$2:$C$14185,Balance!K$5)</f>
        <v>1375115.297946678</v>
      </c>
      <c r="L64" s="13">
        <f>SUMIFS(Inyecciones!$E$2:$E$14185,Inyecciones!$A$2:$A$14185,Balance!L$4,Inyecciones!$B$2:$B$14185,Balance!$B64,Inyecciones!$C$2:$C$14185,Balance!L$5)</f>
        <v>2485203.771146284</v>
      </c>
      <c r="M64" s="13">
        <f>SUMIFS(Inyecciones!$E$2:$E$14185,Inyecciones!$A$2:$A$14185,Balance!M$4,Inyecciones!$B$2:$B$14185,Balance!$B64,Inyecciones!$C$2:$C$14185,Balance!M$5)</f>
        <v>2488997.412604236</v>
      </c>
      <c r="N64" s="14">
        <f>SUMIFS(Inyecciones!$E$2:$E$14185,Inyecciones!$A$2:$A$14185,Balance!N$4,Inyecciones!$B$2:$B$14185,Balance!$B64,Inyecciones!$C$2:$C$14185,Balance!N$5)</f>
        <v>2698033.7549825618</v>
      </c>
      <c r="O64" s="12">
        <f>SUMIFS(Inyecciones!$E$2:$E$14185,Inyecciones!$A$2:$A$14185,Balance!O$4,Inyecciones!$B$2:$B$14185,Balance!$B64,Inyecciones!$C$2:$C$14185,Balance!O$5)</f>
        <v>4583217.7591452776</v>
      </c>
      <c r="P64" s="13">
        <f>SUMIFS(Inyecciones!$E$2:$E$14185,Inyecciones!$A$2:$A$14185,Balance!P$4,Inyecciones!$B$2:$B$14185,Balance!$B64,Inyecciones!$C$2:$C$14185,Balance!P$5)</f>
        <v>2944151.361776412</v>
      </c>
      <c r="Q64" s="13">
        <f>SUMIFS(Inyecciones!$E$2:$E$14185,Inyecciones!$A$2:$A$14185,Balance!Q$4,Inyecciones!$B$2:$B$14185,Balance!$B64,Inyecciones!$C$2:$C$14185,Balance!Q$5)</f>
        <v>2400917.4647014118</v>
      </c>
      <c r="R64" s="13">
        <f>SUMIFS(Inyecciones!$E$2:$E$14185,Inyecciones!$A$2:$A$14185,Balance!R$4,Inyecciones!$B$2:$B$14185,Balance!$B64,Inyecciones!$C$2:$C$14185,Balance!R$5)</f>
        <v>1547325.6382915881</v>
      </c>
      <c r="S64" s="13">
        <f>SUMIFS(Inyecciones!$E$2:$E$14185,Inyecciones!$A$2:$A$14185,Balance!S$4,Inyecciones!$B$2:$B$14185,Balance!$B64,Inyecciones!$C$2:$C$14185,Balance!S$5)</f>
        <v>1994867.6113099861</v>
      </c>
      <c r="T64" s="13">
        <f>SUMIFS(Inyecciones!$E$2:$E$14185,Inyecciones!$A$2:$A$14185,Balance!T$4,Inyecciones!$B$2:$B$14185,Balance!$B64,Inyecciones!$C$2:$C$14185,Balance!T$5)</f>
        <v>2115967.367268113</v>
      </c>
      <c r="U64" s="13">
        <f>SUMIFS(Inyecciones!$E$2:$E$14185,Inyecciones!$A$2:$A$14185,Balance!U$4,Inyecciones!$B$2:$B$14185,Balance!$B64,Inyecciones!$C$2:$C$14185,Balance!U$5)</f>
        <v>2111938.8087902311</v>
      </c>
      <c r="V64" s="13">
        <f>SUMIFS(Inyecciones!$E$2:$E$14185,Inyecciones!$A$2:$A$14185,Balance!V$4,Inyecciones!$B$2:$B$14185,Balance!$B64,Inyecciones!$C$2:$C$14185,Balance!V$5)</f>
        <v>1820830.114278055</v>
      </c>
      <c r="W64" s="13">
        <f>SUMIFS(Inyecciones!$E$2:$E$14185,Inyecciones!$A$2:$A$14185,Balance!W$4,Inyecciones!$B$2:$B$14185,Balance!$B64,Inyecciones!$C$2:$C$14185,Balance!W$5)</f>
        <v>1927652.122903195</v>
      </c>
      <c r="X64" s="13">
        <f>SUMIFS(Inyecciones!$E$2:$E$14185,Inyecciones!$A$2:$A$14185,Balance!X$4,Inyecciones!$B$2:$B$14185,Balance!$B64,Inyecciones!$C$2:$C$14185,Balance!X$5)</f>
        <v>2707298.217644338</v>
      </c>
      <c r="Y64" s="13">
        <f>SUMIFS(Inyecciones!$E$2:$E$14185,Inyecciones!$A$2:$A$14185,Balance!Y$4,Inyecciones!$B$2:$B$14185,Balance!$B64,Inyecciones!$C$2:$C$14185,Balance!Y$5)</f>
        <v>3089465.8512233682</v>
      </c>
      <c r="Z64" s="14">
        <f>SUMIFS(Inyecciones!$E$2:$E$14185,Inyecciones!$A$2:$A$14185,Balance!Z$4,Inyecciones!$B$2:$B$14185,Balance!$B64,Inyecciones!$C$2:$C$14185,Balance!Z$5)</f>
        <v>3266785.458547289</v>
      </c>
      <c r="AA64" s="12">
        <f>SUMIFS(Inyecciones!$E$2:$E$14185,Inyecciones!$A$2:$A$14185,Balance!AA$4,Inyecciones!$B$2:$B$14185,Balance!$B64,Inyecciones!$C$2:$C$14185,Balance!AA$5)</f>
        <v>4619851.3777185706</v>
      </c>
      <c r="AB64" s="13">
        <f>SUMIFS(Inyecciones!$E$2:$E$14185,Inyecciones!$A$2:$A$14185,Balance!AB$4,Inyecciones!$B$2:$B$14185,Balance!$B64,Inyecciones!$C$2:$C$14185,Balance!AB$5)</f>
        <v>3159363.0811864352</v>
      </c>
      <c r="AC64" s="13">
        <f>SUMIFS(Inyecciones!$E$2:$E$14185,Inyecciones!$A$2:$A$14185,Balance!AC$4,Inyecciones!$B$2:$B$14185,Balance!$B64,Inyecciones!$C$2:$C$14185,Balance!AC$5)</f>
        <v>2982532.4632712239</v>
      </c>
      <c r="AD64" s="13">
        <f>SUMIFS(Inyecciones!$E$2:$E$14185,Inyecciones!$A$2:$A$14185,Balance!AD$4,Inyecciones!$B$2:$B$14185,Balance!$B64,Inyecciones!$C$2:$C$14185,Balance!AD$5)</f>
        <v>1982518.3146452131</v>
      </c>
      <c r="AE64" s="13">
        <f>SUMIFS(Inyecciones!$E$2:$E$14185,Inyecciones!$A$2:$A$14185,Balance!AE$4,Inyecciones!$B$2:$B$14185,Balance!$B64,Inyecciones!$C$2:$C$14185,Balance!AE$5)</f>
        <v>1497053.749450318</v>
      </c>
      <c r="AF64" s="13">
        <f>SUMIFS(Inyecciones!$E$2:$E$14185,Inyecciones!$A$2:$A$14185,Balance!AF$4,Inyecciones!$B$2:$B$14185,Balance!$B64,Inyecciones!$C$2:$C$14185,Balance!AF$5)</f>
        <v>1287634.7478808339</v>
      </c>
      <c r="AG64" s="13">
        <f>SUMIFS(Inyecciones!$E$2:$E$14185,Inyecciones!$A$2:$A$14185,Balance!AG$4,Inyecciones!$B$2:$B$14185,Balance!$B64,Inyecciones!$C$2:$C$14185,Balance!AG$5)</f>
        <v>1591108.2539224541</v>
      </c>
      <c r="AH64" s="13">
        <f>SUMIFS(Inyecciones!$E$2:$E$14185,Inyecciones!$A$2:$A$14185,Balance!AH$4,Inyecciones!$B$2:$B$14185,Balance!$B64,Inyecciones!$C$2:$C$14185,Balance!AH$5)</f>
        <v>1501619.38821515</v>
      </c>
      <c r="AI64" s="13">
        <f>SUMIFS(Inyecciones!$E$2:$E$14185,Inyecciones!$A$2:$A$14185,Balance!AI$4,Inyecciones!$B$2:$B$14185,Balance!$B64,Inyecciones!$C$2:$C$14185,Balance!AI$5)</f>
        <v>2402569.8835253692</v>
      </c>
      <c r="AJ64" s="13">
        <f>SUMIFS(Inyecciones!$E$2:$E$14185,Inyecciones!$A$2:$A$14185,Balance!AJ$4,Inyecciones!$B$2:$B$14185,Balance!$B64,Inyecciones!$C$2:$C$14185,Balance!AJ$5)</f>
        <v>2982193.3526230799</v>
      </c>
      <c r="AK64" s="13">
        <f>SUMIFS(Inyecciones!$E$2:$E$14185,Inyecciones!$A$2:$A$14185,Balance!AK$4,Inyecciones!$B$2:$B$14185,Balance!$B64,Inyecciones!$C$2:$C$14185,Balance!AK$5)</f>
        <v>3694916.06708998</v>
      </c>
      <c r="AL64" s="14">
        <f>SUMIFS(Inyecciones!$E$2:$E$14185,Inyecciones!$A$2:$A$14185,Balance!AL$4,Inyecciones!$B$2:$B$14185,Balance!$B64,Inyecciones!$C$2:$C$14185,Balance!AL$5)</f>
        <v>3462281.1633925848</v>
      </c>
      <c r="AM64" s="13"/>
      <c r="AN64" s="12">
        <f>SUMIFS('Retiro Mensual'!$E$2:$E$2629,'Retiro Mensual'!$A$2:$A$2629,AN$4,'Retiro Mensual'!$B$2:$B$2629,$B64,'Retiro Mensual'!$C$2:$C$2629,AN$5)</f>
        <v>0</v>
      </c>
      <c r="AO64" s="13">
        <f>SUMIFS('Retiro Mensual'!$E$2:$E$2629,'Retiro Mensual'!$A$2:$A$2629,AO$4,'Retiro Mensual'!$B$2:$B$2629,$B64,'Retiro Mensual'!$C$2:$C$2629,AO$5)</f>
        <v>0</v>
      </c>
      <c r="AP64" s="13">
        <f>SUMIFS('Retiro Mensual'!$E$2:$E$2629,'Retiro Mensual'!$A$2:$A$2629,AP$4,'Retiro Mensual'!$B$2:$B$2629,$B64,'Retiro Mensual'!$C$2:$C$2629,AP$5)</f>
        <v>0</v>
      </c>
      <c r="AQ64" s="13">
        <f>SUMIFS('Retiro Mensual'!$E$2:$E$2629,'Retiro Mensual'!$A$2:$A$2629,AQ$4,'Retiro Mensual'!$B$2:$B$2629,$B64,'Retiro Mensual'!$C$2:$C$2629,AQ$5)</f>
        <v>0</v>
      </c>
      <c r="AR64" s="13">
        <f>SUMIFS('Retiro Mensual'!$E$2:$E$2629,'Retiro Mensual'!$A$2:$A$2629,AR$4,'Retiro Mensual'!$B$2:$B$2629,$B64,'Retiro Mensual'!$C$2:$C$2629,AR$5)</f>
        <v>0</v>
      </c>
      <c r="AS64" s="13">
        <f>SUMIFS('Retiro Mensual'!$E$2:$E$2629,'Retiro Mensual'!$A$2:$A$2629,AS$4,'Retiro Mensual'!$B$2:$B$2629,$B64,'Retiro Mensual'!$C$2:$C$2629,AS$5)</f>
        <v>0</v>
      </c>
      <c r="AT64" s="13">
        <f>SUMIFS('Retiro Mensual'!$E$2:$E$2629,'Retiro Mensual'!$A$2:$A$2629,AT$4,'Retiro Mensual'!$B$2:$B$2629,$B64,'Retiro Mensual'!$C$2:$C$2629,AT$5)</f>
        <v>0</v>
      </c>
      <c r="AU64" s="13">
        <f>SUMIFS('Retiro Mensual'!$E$2:$E$2629,'Retiro Mensual'!$A$2:$A$2629,AU$4,'Retiro Mensual'!$B$2:$B$2629,$B64,'Retiro Mensual'!$C$2:$C$2629,AU$5)</f>
        <v>0</v>
      </c>
      <c r="AV64" s="13">
        <f>SUMIFS('Retiro Mensual'!$E$2:$E$2629,'Retiro Mensual'!$A$2:$A$2629,AV$4,'Retiro Mensual'!$B$2:$B$2629,$B64,'Retiro Mensual'!$C$2:$C$2629,AV$5)</f>
        <v>0</v>
      </c>
      <c r="AW64" s="13">
        <f>SUMIFS('Retiro Mensual'!$E$2:$E$2629,'Retiro Mensual'!$A$2:$A$2629,AW$4,'Retiro Mensual'!$B$2:$B$2629,$B64,'Retiro Mensual'!$C$2:$C$2629,AW$5)</f>
        <v>0</v>
      </c>
      <c r="AX64" s="13">
        <f>SUMIFS('Retiro Mensual'!$E$2:$E$2629,'Retiro Mensual'!$A$2:$A$2629,AX$4,'Retiro Mensual'!$B$2:$B$2629,$B64,'Retiro Mensual'!$C$2:$C$2629,AX$5)</f>
        <v>0</v>
      </c>
      <c r="AY64" s="14">
        <f>SUMIFS('Retiro Mensual'!$E$2:$E$2629,'Retiro Mensual'!$A$2:$A$2629,AY$4,'Retiro Mensual'!$B$2:$B$2629,$B64,'Retiro Mensual'!$C$2:$C$2629,AY$5)</f>
        <v>0</v>
      </c>
      <c r="AZ64" s="12">
        <f>SUMIFS('Retiro Mensual'!$E$2:$E$2629,'Retiro Mensual'!$A$2:$A$2629,AZ$4,'Retiro Mensual'!$B$2:$B$2629,$B64,'Retiro Mensual'!$C$2:$C$2629,AZ$5)</f>
        <v>0</v>
      </c>
      <c r="BA64" s="13">
        <f>SUMIFS('Retiro Mensual'!$E$2:$E$2629,'Retiro Mensual'!$A$2:$A$2629,BA$4,'Retiro Mensual'!$B$2:$B$2629,$B64,'Retiro Mensual'!$C$2:$C$2629,BA$5)</f>
        <v>0</v>
      </c>
      <c r="BB64" s="13">
        <f>SUMIFS('Retiro Mensual'!$E$2:$E$2629,'Retiro Mensual'!$A$2:$A$2629,BB$4,'Retiro Mensual'!$B$2:$B$2629,$B64,'Retiro Mensual'!$C$2:$C$2629,BB$5)</f>
        <v>0</v>
      </c>
      <c r="BC64" s="13">
        <f>SUMIFS('Retiro Mensual'!$E$2:$E$2629,'Retiro Mensual'!$A$2:$A$2629,BC$4,'Retiro Mensual'!$B$2:$B$2629,$B64,'Retiro Mensual'!$C$2:$C$2629,BC$5)</f>
        <v>0</v>
      </c>
      <c r="BD64" s="13">
        <f>SUMIFS('Retiro Mensual'!$E$2:$E$2629,'Retiro Mensual'!$A$2:$A$2629,BD$4,'Retiro Mensual'!$B$2:$B$2629,$B64,'Retiro Mensual'!$C$2:$C$2629,BD$5)</f>
        <v>0</v>
      </c>
      <c r="BE64" s="13">
        <f>SUMIFS('Retiro Mensual'!$E$2:$E$2629,'Retiro Mensual'!$A$2:$A$2629,BE$4,'Retiro Mensual'!$B$2:$B$2629,$B64,'Retiro Mensual'!$C$2:$C$2629,BE$5)</f>
        <v>0</v>
      </c>
      <c r="BF64" s="13">
        <f>SUMIFS('Retiro Mensual'!$E$2:$E$2629,'Retiro Mensual'!$A$2:$A$2629,BF$4,'Retiro Mensual'!$B$2:$B$2629,$B64,'Retiro Mensual'!$C$2:$C$2629,BF$5)</f>
        <v>0</v>
      </c>
      <c r="BG64" s="13">
        <f>SUMIFS('Retiro Mensual'!$E$2:$E$2629,'Retiro Mensual'!$A$2:$A$2629,BG$4,'Retiro Mensual'!$B$2:$B$2629,$B64,'Retiro Mensual'!$C$2:$C$2629,BG$5)</f>
        <v>0</v>
      </c>
      <c r="BH64" s="13">
        <f>SUMIFS('Retiro Mensual'!$E$2:$E$2629,'Retiro Mensual'!$A$2:$A$2629,BH$4,'Retiro Mensual'!$B$2:$B$2629,$B64,'Retiro Mensual'!$C$2:$C$2629,BH$5)</f>
        <v>0</v>
      </c>
      <c r="BI64" s="13">
        <f>SUMIFS('Retiro Mensual'!$E$2:$E$2629,'Retiro Mensual'!$A$2:$A$2629,BI$4,'Retiro Mensual'!$B$2:$B$2629,$B64,'Retiro Mensual'!$C$2:$C$2629,BI$5)</f>
        <v>0</v>
      </c>
      <c r="BJ64" s="13">
        <f>SUMIFS('Retiro Mensual'!$E$2:$E$2629,'Retiro Mensual'!$A$2:$A$2629,BJ$4,'Retiro Mensual'!$B$2:$B$2629,$B64,'Retiro Mensual'!$C$2:$C$2629,BJ$5)</f>
        <v>0</v>
      </c>
      <c r="BK64" s="14">
        <f>SUMIFS('Retiro Mensual'!$E$2:$E$2629,'Retiro Mensual'!$A$2:$A$2629,BK$4,'Retiro Mensual'!$B$2:$B$2629,$B64,'Retiro Mensual'!$C$2:$C$2629,BK$5)</f>
        <v>0</v>
      </c>
      <c r="BL64" s="12">
        <f>SUMIFS('Retiro Mensual'!$E$2:$E$2629,'Retiro Mensual'!$A$2:$A$2629,BL$4,'Retiro Mensual'!$B$2:$B$2629,$B64,'Retiro Mensual'!$C$2:$C$2629,BL$5)</f>
        <v>0</v>
      </c>
      <c r="BM64" s="13">
        <f>SUMIFS('Retiro Mensual'!$E$2:$E$2629,'Retiro Mensual'!$A$2:$A$2629,BM$4,'Retiro Mensual'!$B$2:$B$2629,$B64,'Retiro Mensual'!$C$2:$C$2629,BM$5)</f>
        <v>0</v>
      </c>
      <c r="BN64" s="13">
        <f>SUMIFS('Retiro Mensual'!$E$2:$E$2629,'Retiro Mensual'!$A$2:$A$2629,BN$4,'Retiro Mensual'!$B$2:$B$2629,$B64,'Retiro Mensual'!$C$2:$C$2629,BN$5)</f>
        <v>0</v>
      </c>
      <c r="BO64" s="13">
        <f>SUMIFS('Retiro Mensual'!$E$2:$E$2629,'Retiro Mensual'!$A$2:$A$2629,BO$4,'Retiro Mensual'!$B$2:$B$2629,$B64,'Retiro Mensual'!$C$2:$C$2629,BO$5)</f>
        <v>0</v>
      </c>
      <c r="BP64" s="13">
        <f>SUMIFS('Retiro Mensual'!$E$2:$E$2629,'Retiro Mensual'!$A$2:$A$2629,BP$4,'Retiro Mensual'!$B$2:$B$2629,$B64,'Retiro Mensual'!$C$2:$C$2629,BP$5)</f>
        <v>0</v>
      </c>
      <c r="BQ64" s="13">
        <f>SUMIFS('Retiro Mensual'!$E$2:$E$2629,'Retiro Mensual'!$A$2:$A$2629,BQ$4,'Retiro Mensual'!$B$2:$B$2629,$B64,'Retiro Mensual'!$C$2:$C$2629,BQ$5)</f>
        <v>0</v>
      </c>
      <c r="BR64" s="13">
        <f>SUMIFS('Retiro Mensual'!$E$2:$E$2629,'Retiro Mensual'!$A$2:$A$2629,BR$4,'Retiro Mensual'!$B$2:$B$2629,$B64,'Retiro Mensual'!$C$2:$C$2629,BR$5)</f>
        <v>0</v>
      </c>
      <c r="BS64" s="13">
        <f>SUMIFS('Retiro Mensual'!$E$2:$E$2629,'Retiro Mensual'!$A$2:$A$2629,BS$4,'Retiro Mensual'!$B$2:$B$2629,$B64,'Retiro Mensual'!$C$2:$C$2629,BS$5)</f>
        <v>0</v>
      </c>
      <c r="BT64" s="13">
        <f>SUMIFS('Retiro Mensual'!$E$2:$E$2629,'Retiro Mensual'!$A$2:$A$2629,BT$4,'Retiro Mensual'!$B$2:$B$2629,$B64,'Retiro Mensual'!$C$2:$C$2629,BT$5)</f>
        <v>0</v>
      </c>
      <c r="BU64" s="13">
        <f>SUMIFS('Retiro Mensual'!$E$2:$E$2629,'Retiro Mensual'!$A$2:$A$2629,BU$4,'Retiro Mensual'!$B$2:$B$2629,$B64,'Retiro Mensual'!$C$2:$C$2629,BU$5)</f>
        <v>0</v>
      </c>
      <c r="BV64" s="13">
        <f>SUMIFS('Retiro Mensual'!$E$2:$E$2629,'Retiro Mensual'!$A$2:$A$2629,BV$4,'Retiro Mensual'!$B$2:$B$2629,$B64,'Retiro Mensual'!$C$2:$C$2629,BV$5)</f>
        <v>0</v>
      </c>
      <c r="BW64" s="14">
        <f>SUMIFS('Retiro Mensual'!$E$2:$E$2629,'Retiro Mensual'!$A$2:$A$2629,BW$4,'Retiro Mensual'!$B$2:$B$2629,$B64,'Retiro Mensual'!$C$2:$C$2629,BW$5)</f>
        <v>0</v>
      </c>
      <c r="BX64" s="13"/>
      <c r="BY64" s="12">
        <f>SUMIFS('Compra Ventas'!$E$2:$E$2700,'Compra Ventas'!$A$2:$A$2700,BY$4,'Compra Ventas'!$B$2:$B$2700,$B64,'Compra Ventas'!$C$2:$C$2700,BY$5)</f>
        <v>-2364296.0609287941</v>
      </c>
      <c r="BZ64" s="13">
        <f>SUMIFS('Compra Ventas'!$E$2:$E$2700,'Compra Ventas'!$A$2:$A$2700,BZ$4,'Compra Ventas'!$B$2:$B$2700,$B64,'Compra Ventas'!$C$2:$C$2700,BZ$5)</f>
        <v>-2022728.6568603853</v>
      </c>
      <c r="CA64" s="13">
        <f>SUMIFS('Compra Ventas'!$E$2:$E$2700,'Compra Ventas'!$A$2:$A$2700,CA$4,'Compra Ventas'!$B$2:$B$2700,$B64,'Compra Ventas'!$C$2:$C$2700,CA$5)</f>
        <v>-1711991.9046314755</v>
      </c>
      <c r="CB64" s="13">
        <f>SUMIFS('Compra Ventas'!$E$2:$E$2700,'Compra Ventas'!$A$2:$A$2700,CB$4,'Compra Ventas'!$B$2:$B$2700,$B64,'Compra Ventas'!$C$2:$C$2700,CB$5)</f>
        <v>-1610049.5181756127</v>
      </c>
      <c r="CC64" s="13">
        <f>SUMIFS('Compra Ventas'!$E$2:$E$2700,'Compra Ventas'!$A$2:$A$2700,CC$4,'Compra Ventas'!$B$2:$B$2700,$B64,'Compra Ventas'!$C$2:$C$2700,CC$5)</f>
        <v>-1785300.5305424391</v>
      </c>
      <c r="CD64" s="13">
        <f>SUMIFS('Compra Ventas'!$E$2:$E$2700,'Compra Ventas'!$A$2:$A$2700,CD$4,'Compra Ventas'!$B$2:$B$2700,$B64,'Compra Ventas'!$C$2:$C$2700,CD$5)</f>
        <v>-1507358.5144943229</v>
      </c>
      <c r="CE64" s="13">
        <f>SUMIFS('Compra Ventas'!$E$2:$E$2700,'Compra Ventas'!$A$2:$A$2700,CE$4,'Compra Ventas'!$B$2:$B$2700,$B64,'Compra Ventas'!$C$2:$C$2700,CE$5)</f>
        <v>-1455554.7716432868</v>
      </c>
      <c r="CF64" s="13">
        <f>SUMIFS('Compra Ventas'!$E$2:$E$2700,'Compra Ventas'!$A$2:$A$2700,CF$4,'Compra Ventas'!$B$2:$B$2700,$B64,'Compra Ventas'!$C$2:$C$2700,CF$5)</f>
        <v>-1443980.6313057998</v>
      </c>
      <c r="CG64" s="13">
        <f>SUMIFS('Compra Ventas'!$E$2:$E$2700,'Compra Ventas'!$A$2:$A$2700,CG$4,'Compra Ventas'!$B$2:$B$2700,$B64,'Compra Ventas'!$C$2:$C$2700,CG$5)</f>
        <v>-1614810.9047827667</v>
      </c>
      <c r="CH64" s="13">
        <f>SUMIFS('Compra Ventas'!$E$2:$E$2700,'Compra Ventas'!$A$2:$A$2700,CH$4,'Compra Ventas'!$B$2:$B$2700,$B64,'Compra Ventas'!$C$2:$C$2700,CH$5)</f>
        <v>-947605.62760428025</v>
      </c>
      <c r="CI64" s="13">
        <f>SUMIFS('Compra Ventas'!$E$2:$E$2700,'Compra Ventas'!$A$2:$A$2700,CI$4,'Compra Ventas'!$B$2:$B$2700,$B64,'Compra Ventas'!$C$2:$C$2700,CI$5)</f>
        <v>-848397.23297887866</v>
      </c>
      <c r="CJ64" s="14">
        <f>SUMIFS('Compra Ventas'!$E$2:$E$2700,'Compra Ventas'!$A$2:$A$2700,CJ$4,'Compra Ventas'!$B$2:$B$2700,$B64,'Compra Ventas'!$C$2:$C$2700,CJ$5)</f>
        <v>-984588.602480917</v>
      </c>
      <c r="CK64" s="12">
        <f>SUMIFS('Compra Ventas'!$E$2:$E$2700,'Compra Ventas'!$A$2:$A$2700,CK$4,'Compra Ventas'!$B$2:$B$2700,$B64,'Compra Ventas'!$C$2:$C$2700,CK$5)</f>
        <v>-2367890.5790208508</v>
      </c>
      <c r="CL64" s="13">
        <f>SUMIFS('Compra Ventas'!$E$2:$E$2700,'Compra Ventas'!$A$2:$A$2700,CL$4,'Compra Ventas'!$B$2:$B$2700,$B64,'Compra Ventas'!$C$2:$C$2700,CL$5)</f>
        <v>-2040035.9984683166</v>
      </c>
      <c r="CM64" s="13">
        <f>SUMIFS('Compra Ventas'!$E$2:$E$2700,'Compra Ventas'!$A$2:$A$2700,CM$4,'Compra Ventas'!$B$2:$B$2700,$B64,'Compra Ventas'!$C$2:$C$2700,CM$5)</f>
        <v>-1728086.4831510785</v>
      </c>
      <c r="CN64" s="13">
        <f>SUMIFS('Compra Ventas'!$E$2:$E$2700,'Compra Ventas'!$A$2:$A$2700,CN$4,'Compra Ventas'!$B$2:$B$2700,$B64,'Compra Ventas'!$C$2:$C$2700,CN$5)</f>
        <v>-1690493.7072792039</v>
      </c>
      <c r="CO64" s="13">
        <f>SUMIFS('Compra Ventas'!$E$2:$E$2700,'Compra Ventas'!$A$2:$A$2700,CO$4,'Compra Ventas'!$B$2:$B$2700,$B64,'Compra Ventas'!$C$2:$C$2700,CO$5)</f>
        <v>-1754689.5436139733</v>
      </c>
      <c r="CP64" s="13">
        <f>SUMIFS('Compra Ventas'!$E$2:$E$2700,'Compra Ventas'!$A$2:$A$2700,CP$4,'Compra Ventas'!$B$2:$B$2700,$B64,'Compra Ventas'!$C$2:$C$2700,CP$5)</f>
        <v>-1524105.8256316152</v>
      </c>
      <c r="CQ64" s="13">
        <f>SUMIFS('Compra Ventas'!$E$2:$E$2700,'Compra Ventas'!$A$2:$A$2700,CQ$4,'Compra Ventas'!$B$2:$B$2700,$B64,'Compra Ventas'!$C$2:$C$2700,CQ$5)</f>
        <v>-1520476.6030939035</v>
      </c>
      <c r="CR64" s="13">
        <f>SUMIFS('Compra Ventas'!$E$2:$E$2700,'Compra Ventas'!$A$2:$A$2700,CR$4,'Compra Ventas'!$B$2:$B$2700,$B64,'Compra Ventas'!$C$2:$C$2700,CR$5)</f>
        <v>-1453064.9360501498</v>
      </c>
      <c r="CS64" s="13">
        <f>SUMIFS('Compra Ventas'!$E$2:$E$2700,'Compra Ventas'!$A$2:$A$2700,CS$4,'Compra Ventas'!$B$2:$B$2700,$B64,'Compra Ventas'!$C$2:$C$2700,CS$5)</f>
        <v>-1638764.7603143551</v>
      </c>
      <c r="CT64" s="13">
        <f>SUMIFS('Compra Ventas'!$E$2:$E$2700,'Compra Ventas'!$A$2:$A$2700,CT$4,'Compra Ventas'!$B$2:$B$2700,$B64,'Compra Ventas'!$C$2:$C$2700,CT$5)</f>
        <v>-1048983.2536092824</v>
      </c>
      <c r="CU64" s="13">
        <f>SUMIFS('Compra Ventas'!$E$2:$E$2700,'Compra Ventas'!$A$2:$A$2700,CU$4,'Compra Ventas'!$B$2:$B$2700,$B64,'Compra Ventas'!$C$2:$C$2700,CU$5)</f>
        <v>-1103016.978371256</v>
      </c>
      <c r="CV64" s="14">
        <f>SUMIFS('Compra Ventas'!$E$2:$E$2700,'Compra Ventas'!$A$2:$A$2700,CV$4,'Compra Ventas'!$B$2:$B$2700,$B64,'Compra Ventas'!$C$2:$C$2700,CV$5)</f>
        <v>-1293027.9512257758</v>
      </c>
      <c r="CW64" s="12">
        <f>SUMIFS('Compra Ventas'!$E$2:$E$2700,'Compra Ventas'!$A$2:$A$2700,CW$4,'Compra Ventas'!$B$2:$B$2700,$B64,'Compra Ventas'!$C$2:$C$2700,CW$5)</f>
        <v>-2368664.8027191176</v>
      </c>
      <c r="CX64" s="13">
        <f>SUMIFS('Compra Ventas'!$E$2:$E$2700,'Compra Ventas'!$A$2:$A$2700,CX$4,'Compra Ventas'!$B$2:$B$2700,$B64,'Compra Ventas'!$C$2:$C$2700,CX$5)</f>
        <v>-2039632.9957902029</v>
      </c>
      <c r="CY64" s="13">
        <f>SUMIFS('Compra Ventas'!$E$2:$E$2700,'Compra Ventas'!$A$2:$A$2700,CY$4,'Compra Ventas'!$B$2:$B$2700,$B64,'Compra Ventas'!$C$2:$C$2700,CY$5)</f>
        <v>-1721311.6746165527</v>
      </c>
      <c r="CZ64" s="13">
        <f>SUMIFS('Compra Ventas'!$E$2:$E$2700,'Compra Ventas'!$A$2:$A$2700,CZ$4,'Compra Ventas'!$B$2:$B$2700,$B64,'Compra Ventas'!$C$2:$C$2700,CZ$5)</f>
        <v>-1677133.1802155608</v>
      </c>
      <c r="DA64" s="13">
        <f>SUMIFS('Compra Ventas'!$E$2:$E$2700,'Compra Ventas'!$A$2:$A$2700,DA$4,'Compra Ventas'!$B$2:$B$2700,$B64,'Compra Ventas'!$C$2:$C$2700,DA$5)</f>
        <v>-1819326.0677861415</v>
      </c>
      <c r="DB64" s="13">
        <f>SUMIFS('Compra Ventas'!$E$2:$E$2700,'Compra Ventas'!$A$2:$A$2700,DB$4,'Compra Ventas'!$B$2:$B$2700,$B64,'Compra Ventas'!$C$2:$C$2700,DB$5)</f>
        <v>-1629914.9670558565</v>
      </c>
      <c r="DC64" s="13">
        <f>SUMIFS('Compra Ventas'!$E$2:$E$2700,'Compra Ventas'!$A$2:$A$2700,DC$4,'Compra Ventas'!$B$2:$B$2700,$B64,'Compra Ventas'!$C$2:$C$2700,DC$5)</f>
        <v>-1651732.5298298812</v>
      </c>
      <c r="DD64" s="13">
        <f>SUMIFS('Compra Ventas'!$E$2:$E$2700,'Compra Ventas'!$A$2:$A$2700,DD$4,'Compra Ventas'!$B$2:$B$2700,$B64,'Compra Ventas'!$C$2:$C$2700,DD$5)</f>
        <v>-1591578.2709559756</v>
      </c>
      <c r="DE64" s="13">
        <f>SUMIFS('Compra Ventas'!$E$2:$E$2700,'Compra Ventas'!$A$2:$A$2700,DE$4,'Compra Ventas'!$B$2:$B$2700,$B64,'Compra Ventas'!$C$2:$C$2700,DE$5)</f>
        <v>-1747891.9757168377</v>
      </c>
      <c r="DF64" s="13">
        <f>SUMIFS('Compra Ventas'!$E$2:$E$2700,'Compra Ventas'!$A$2:$A$2700,DF$4,'Compra Ventas'!$B$2:$B$2700,$B64,'Compra Ventas'!$C$2:$C$2700,DF$5)</f>
        <v>-1331473.630859334</v>
      </c>
      <c r="DG64" s="13">
        <f>SUMIFS('Compra Ventas'!$E$2:$E$2700,'Compra Ventas'!$A$2:$A$2700,DG$4,'Compra Ventas'!$B$2:$B$2700,$B64,'Compra Ventas'!$C$2:$C$2700,DG$5)</f>
        <v>-1397666.7035555225</v>
      </c>
      <c r="DH64" s="14">
        <f>SUMIFS('Compra Ventas'!$E$2:$E$2700,'Compra Ventas'!$A$2:$A$2700,DH$4,'Compra Ventas'!$B$2:$B$2700,$B64,'Compra Ventas'!$C$2:$C$2700,DH$5)</f>
        <v>-1543001.4649433012</v>
      </c>
      <c r="DI64" s="84"/>
      <c r="DJ64" s="98">
        <f>SUMIFS('Ajuste Ciclado'!D$5:D$47,'Ajuste Ciclado'!$C$5:$C$47,Balance!DJ$4,'Ajuste Ciclado'!$B$5:$B$47,Balance!$B64)</f>
        <v>0</v>
      </c>
      <c r="DK64" s="99">
        <f>SUMIFS('Ajuste Ciclado'!E$5:E$47,'Ajuste Ciclado'!$C$5:$C$47,Balance!DK$4,'Ajuste Ciclado'!$B$5:$B$47,Balance!$B64)</f>
        <v>0</v>
      </c>
      <c r="DL64" s="99">
        <f>SUMIFS('Ajuste Ciclado'!F$5:F$47,'Ajuste Ciclado'!$C$5:$C$47,Balance!DL$4,'Ajuste Ciclado'!$B$5:$B$47,Balance!$B64)</f>
        <v>0</v>
      </c>
      <c r="DM64" s="99">
        <f>SUMIFS('Ajuste Ciclado'!G$5:G$47,'Ajuste Ciclado'!$C$5:$C$47,Balance!DM$4,'Ajuste Ciclado'!$B$5:$B$47,Balance!$B64)</f>
        <v>0</v>
      </c>
      <c r="DN64" s="99">
        <f>SUMIFS('Ajuste Ciclado'!H$5:H$47,'Ajuste Ciclado'!$C$5:$C$47,Balance!DN$4,'Ajuste Ciclado'!$B$5:$B$47,Balance!$B64)</f>
        <v>0</v>
      </c>
      <c r="DO64" s="99">
        <f>SUMIFS('Ajuste Ciclado'!I$5:I$47,'Ajuste Ciclado'!$C$5:$C$47,Balance!DO$4,'Ajuste Ciclado'!$B$5:$B$47,Balance!$B64)</f>
        <v>0</v>
      </c>
      <c r="DP64" s="99">
        <f>SUMIFS('Ajuste Ciclado'!J$5:J$47,'Ajuste Ciclado'!$C$5:$C$47,Balance!DP$4,'Ajuste Ciclado'!$B$5:$B$47,Balance!$B64)</f>
        <v>0</v>
      </c>
      <c r="DQ64" s="99">
        <f>SUMIFS('Ajuste Ciclado'!K$5:K$47,'Ajuste Ciclado'!$C$5:$C$47,Balance!DQ$4,'Ajuste Ciclado'!$B$5:$B$47,Balance!$B64)</f>
        <v>0</v>
      </c>
      <c r="DR64" s="99">
        <f>SUMIFS('Ajuste Ciclado'!L$5:L$47,'Ajuste Ciclado'!$C$5:$C$47,Balance!DR$4,'Ajuste Ciclado'!$B$5:$B$47,Balance!$B64)</f>
        <v>0</v>
      </c>
      <c r="DS64" s="99">
        <f>SUMIFS('Ajuste Ciclado'!M$5:M$47,'Ajuste Ciclado'!$C$5:$C$47,Balance!DS$4,'Ajuste Ciclado'!$B$5:$B$47,Balance!$B64)</f>
        <v>0</v>
      </c>
      <c r="DT64" s="99">
        <f>SUMIFS('Ajuste Ciclado'!N$5:N$47,'Ajuste Ciclado'!$C$5:$C$47,Balance!DT$4,'Ajuste Ciclado'!$B$5:$B$47,Balance!$B64)</f>
        <v>0</v>
      </c>
      <c r="DU64" s="100">
        <f>SUMIFS('Ajuste Ciclado'!O$5:O$47,'Ajuste Ciclado'!$C$5:$C$47,Balance!DU$4,'Ajuste Ciclado'!$B$5:$B$47,Balance!$B64)</f>
        <v>0</v>
      </c>
      <c r="DV64" s="98">
        <f>SUMIFS('Ajuste Ciclado'!D$5:D$47,'Ajuste Ciclado'!$C$5:$C$47,Balance!DV$4,'Ajuste Ciclado'!$B$5:$B$47,Balance!$B64)</f>
        <v>0</v>
      </c>
      <c r="DW64" s="99">
        <f>SUMIFS('Ajuste Ciclado'!E$5:E$47,'Ajuste Ciclado'!$C$5:$C$47,Balance!DW$4,'Ajuste Ciclado'!$B$5:$B$47,Balance!$B64)</f>
        <v>0</v>
      </c>
      <c r="DX64" s="99">
        <f>SUMIFS('Ajuste Ciclado'!F$5:F$47,'Ajuste Ciclado'!$C$5:$C$47,Balance!DX$4,'Ajuste Ciclado'!$B$5:$B$47,Balance!$B64)</f>
        <v>0</v>
      </c>
      <c r="DY64" s="99">
        <f>SUMIFS('Ajuste Ciclado'!G$5:G$47,'Ajuste Ciclado'!$C$5:$C$47,Balance!DY$4,'Ajuste Ciclado'!$B$5:$B$47,Balance!$B64)</f>
        <v>0</v>
      </c>
      <c r="DZ64" s="99">
        <f>SUMIFS('Ajuste Ciclado'!H$5:H$47,'Ajuste Ciclado'!$C$5:$C$47,Balance!DZ$4,'Ajuste Ciclado'!$B$5:$B$47,Balance!$B64)</f>
        <v>0</v>
      </c>
      <c r="EA64" s="99">
        <f>SUMIFS('Ajuste Ciclado'!I$5:I$47,'Ajuste Ciclado'!$C$5:$C$47,Balance!EA$4,'Ajuste Ciclado'!$B$5:$B$47,Balance!$B64)</f>
        <v>0</v>
      </c>
      <c r="EB64" s="99">
        <f>SUMIFS('Ajuste Ciclado'!J$5:J$47,'Ajuste Ciclado'!$C$5:$C$47,Balance!EB$4,'Ajuste Ciclado'!$B$5:$B$47,Balance!$B64)</f>
        <v>0</v>
      </c>
      <c r="EC64" s="99">
        <f>SUMIFS('Ajuste Ciclado'!K$5:K$47,'Ajuste Ciclado'!$C$5:$C$47,Balance!EC$4,'Ajuste Ciclado'!$B$5:$B$47,Balance!$B64)</f>
        <v>0</v>
      </c>
      <c r="ED64" s="99">
        <f>SUMIFS('Ajuste Ciclado'!L$5:L$47,'Ajuste Ciclado'!$C$5:$C$47,Balance!ED$4,'Ajuste Ciclado'!$B$5:$B$47,Balance!$B64)</f>
        <v>0</v>
      </c>
      <c r="EE64" s="99">
        <f>SUMIFS('Ajuste Ciclado'!M$5:M$47,'Ajuste Ciclado'!$C$5:$C$47,Balance!EE$4,'Ajuste Ciclado'!$B$5:$B$47,Balance!$B64)</f>
        <v>0</v>
      </c>
      <c r="EF64" s="99">
        <f>SUMIFS('Ajuste Ciclado'!N$5:N$47,'Ajuste Ciclado'!$C$5:$C$47,Balance!EF$4,'Ajuste Ciclado'!$B$5:$B$47,Balance!$B64)</f>
        <v>0</v>
      </c>
      <c r="EG64" s="100">
        <f>SUMIFS('Ajuste Ciclado'!O$5:O$47,'Ajuste Ciclado'!$C$5:$C$47,Balance!EG$4,'Ajuste Ciclado'!$B$5:$B$47,Balance!$B64)</f>
        <v>0</v>
      </c>
      <c r="EH64" s="98">
        <f>SUMIFS('Ajuste Ciclado'!D$5:D$47,'Ajuste Ciclado'!$C$5:$C$47,Balance!EH$4,'Ajuste Ciclado'!$B$5:$B$47,Balance!$B64)</f>
        <v>0</v>
      </c>
      <c r="EI64" s="99">
        <f>SUMIFS('Ajuste Ciclado'!E$5:E$47,'Ajuste Ciclado'!$C$5:$C$47,Balance!EI$4,'Ajuste Ciclado'!$B$5:$B$47,Balance!$B64)</f>
        <v>0</v>
      </c>
      <c r="EJ64" s="99">
        <f>SUMIFS('Ajuste Ciclado'!F$5:F$47,'Ajuste Ciclado'!$C$5:$C$47,Balance!EJ$4,'Ajuste Ciclado'!$B$5:$B$47,Balance!$B64)</f>
        <v>0</v>
      </c>
      <c r="EK64" s="99">
        <f>SUMIFS('Ajuste Ciclado'!G$5:G$47,'Ajuste Ciclado'!$C$5:$C$47,Balance!EK$4,'Ajuste Ciclado'!$B$5:$B$47,Balance!$B64)</f>
        <v>0</v>
      </c>
      <c r="EL64" s="99">
        <f>SUMIFS('Ajuste Ciclado'!H$5:H$47,'Ajuste Ciclado'!$C$5:$C$47,Balance!EL$4,'Ajuste Ciclado'!$B$5:$B$47,Balance!$B64)</f>
        <v>0</v>
      </c>
      <c r="EM64" s="99">
        <f>SUMIFS('Ajuste Ciclado'!I$5:I$47,'Ajuste Ciclado'!$C$5:$C$47,Balance!EM$4,'Ajuste Ciclado'!$B$5:$B$47,Balance!$B64)</f>
        <v>0</v>
      </c>
      <c r="EN64" s="99">
        <f>SUMIFS('Ajuste Ciclado'!J$5:J$47,'Ajuste Ciclado'!$C$5:$C$47,Balance!EN$4,'Ajuste Ciclado'!$B$5:$B$47,Balance!$B64)</f>
        <v>0</v>
      </c>
      <c r="EO64" s="99">
        <f>SUMIFS('Ajuste Ciclado'!K$5:K$47,'Ajuste Ciclado'!$C$5:$C$47,Balance!EO$4,'Ajuste Ciclado'!$B$5:$B$47,Balance!$B64)</f>
        <v>0</v>
      </c>
      <c r="EP64" s="99">
        <f>SUMIFS('Ajuste Ciclado'!L$5:L$47,'Ajuste Ciclado'!$C$5:$C$47,Balance!EP$4,'Ajuste Ciclado'!$B$5:$B$47,Balance!$B64)</f>
        <v>0</v>
      </c>
      <c r="EQ64" s="99">
        <f>SUMIFS('Ajuste Ciclado'!M$5:M$47,'Ajuste Ciclado'!$C$5:$C$47,Balance!EQ$4,'Ajuste Ciclado'!$B$5:$B$47,Balance!$B64)</f>
        <v>0</v>
      </c>
      <c r="ER64" s="99">
        <f>SUMIFS('Ajuste Ciclado'!N$5:N$47,'Ajuste Ciclado'!$C$5:$C$47,Balance!ER$4,'Ajuste Ciclado'!$B$5:$B$47,Balance!$B64)</f>
        <v>0</v>
      </c>
      <c r="ES64" s="100">
        <f>SUMIFS('Ajuste Ciclado'!O$5:O$47,'Ajuste Ciclado'!$C$5:$C$47,Balance!ES$4,'Ajuste Ciclado'!$B$5:$B$47,Balance!$B64)</f>
        <v>0</v>
      </c>
      <c r="ET64" s="84"/>
      <c r="EU64" s="12">
        <f t="shared" si="129"/>
        <v>2179856.0480122217</v>
      </c>
      <c r="EV64" s="13">
        <f t="shared" si="93"/>
        <v>679841.25522545888</v>
      </c>
      <c r="EW64" s="13">
        <f t="shared" si="94"/>
        <v>615746.48807511851</v>
      </c>
      <c r="EX64" s="13">
        <f t="shared" si="95"/>
        <v>460136.18027408328</v>
      </c>
      <c r="EY64" s="13">
        <f t="shared" si="96"/>
        <v>249633.27932507382</v>
      </c>
      <c r="EZ64" s="13">
        <f t="shared" si="97"/>
        <v>224212.71390059707</v>
      </c>
      <c r="FA64" s="13">
        <f t="shared" si="98"/>
        <v>-64072.551959162811</v>
      </c>
      <c r="FB64" s="13">
        <f t="shared" si="99"/>
        <v>-286956.02759392885</v>
      </c>
      <c r="FC64" s="13">
        <f t="shared" si="100"/>
        <v>-239695.6068360887</v>
      </c>
      <c r="FD64" s="13">
        <f t="shared" si="101"/>
        <v>1537598.1435420038</v>
      </c>
      <c r="FE64" s="13">
        <f t="shared" si="102"/>
        <v>1640600.1796253575</v>
      </c>
      <c r="FF64" s="14">
        <f t="shared" si="103"/>
        <v>1713445.1525016448</v>
      </c>
      <c r="FG64" s="12">
        <f t="shared" si="104"/>
        <v>2215327.1801244267</v>
      </c>
      <c r="FH64" s="13">
        <f t="shared" si="105"/>
        <v>904115.36330809537</v>
      </c>
      <c r="FI64" s="13">
        <f t="shared" si="106"/>
        <v>672830.98155033332</v>
      </c>
      <c r="FJ64" s="13">
        <f t="shared" si="107"/>
        <v>-143168.06898761587</v>
      </c>
      <c r="FK64" s="13">
        <f t="shared" si="108"/>
        <v>240178.06769601279</v>
      </c>
      <c r="FL64" s="13">
        <f t="shared" si="109"/>
        <v>591861.54163649771</v>
      </c>
      <c r="FM64" s="13">
        <f t="shared" si="110"/>
        <v>591462.20569632761</v>
      </c>
      <c r="FN64" s="13">
        <f t="shared" si="111"/>
        <v>367765.17822790518</v>
      </c>
      <c r="FO64" s="13">
        <f t="shared" si="112"/>
        <v>288887.36258883984</v>
      </c>
      <c r="FP64" s="13">
        <f t="shared" si="113"/>
        <v>1658314.9640350556</v>
      </c>
      <c r="FQ64" s="13">
        <f t="shared" si="114"/>
        <v>1986448.8728521122</v>
      </c>
      <c r="FR64" s="14">
        <f t="shared" si="115"/>
        <v>1973757.5073215133</v>
      </c>
      <c r="FS64" s="12">
        <f t="shared" si="116"/>
        <v>2251186.574999453</v>
      </c>
      <c r="FT64" s="13">
        <f t="shared" si="117"/>
        <v>1119730.0853962323</v>
      </c>
      <c r="FU64" s="13">
        <f t="shared" si="118"/>
        <v>1261220.7886546713</v>
      </c>
      <c r="FV64" s="13">
        <f t="shared" si="119"/>
        <v>305385.13442965224</v>
      </c>
      <c r="FW64" s="13">
        <f t="shared" si="120"/>
        <v>-322272.31833582348</v>
      </c>
      <c r="FX64" s="13">
        <f t="shared" si="121"/>
        <v>-342280.21917502256</v>
      </c>
      <c r="FY64" s="13">
        <f t="shared" si="122"/>
        <v>-60624.275907427073</v>
      </c>
      <c r="FZ64" s="13">
        <f t="shared" si="123"/>
        <v>-89958.882740825647</v>
      </c>
      <c r="GA64" s="13">
        <f t="shared" si="124"/>
        <v>654677.90780853154</v>
      </c>
      <c r="GB64" s="13">
        <f t="shared" si="125"/>
        <v>1650719.7217637459</v>
      </c>
      <c r="GC64" s="13">
        <f t="shared" si="126"/>
        <v>2297249.3635344575</v>
      </c>
      <c r="GD64" s="14">
        <f t="shared" si="127"/>
        <v>1919279.6984492836</v>
      </c>
      <c r="GE64" s="84"/>
      <c r="GF64" s="12">
        <f t="shared" si="130"/>
        <v>8710345.2540923785</v>
      </c>
      <c r="GG64" s="13">
        <f t="shared" si="130"/>
        <v>11347781.156049505</v>
      </c>
      <c r="GH64" s="14">
        <f t="shared" si="130"/>
        <v>10644313.578876927</v>
      </c>
      <c r="GI64" s="6">
        <f t="shared" si="131"/>
        <v>1</v>
      </c>
      <c r="GJ64" s="12">
        <f t="shared" si="132"/>
        <v>-590724.18638918037</v>
      </c>
      <c r="GK64" s="13">
        <f t="shared" si="133"/>
        <v>-143168.06898761587</v>
      </c>
      <c r="GL64" s="14">
        <f t="shared" si="134"/>
        <v>-754511.42025167169</v>
      </c>
      <c r="GM64" s="84"/>
      <c r="GN64" s="66">
        <f t="shared" si="135"/>
        <v>-590724.18638918037</v>
      </c>
      <c r="GO64" s="84"/>
      <c r="GP64" s="63" t="str" cm="1">
        <f t="array" ref="GP64">INDEX($GF$4:$GH$4,1,GI64)</f>
        <v>Sample 1</v>
      </c>
      <c r="GQ64" s="12">
        <f t="shared" si="142"/>
        <v>-286956.02759392885</v>
      </c>
      <c r="GR64" s="13">
        <f t="shared" si="142"/>
        <v>-239695.6068360887</v>
      </c>
      <c r="GS64" s="14">
        <f t="shared" si="142"/>
        <v>-64072.551959162811</v>
      </c>
      <c r="GT64" s="12">
        <f t="shared" si="143"/>
        <v>-143168.06898761587</v>
      </c>
      <c r="GU64" s="13">
        <f t="shared" si="143"/>
        <v>240178.06769601279</v>
      </c>
      <c r="GV64" s="14">
        <f t="shared" si="143"/>
        <v>288887.36258883984</v>
      </c>
      <c r="GW64" s="12">
        <f t="shared" si="144"/>
        <v>-342280.21917502256</v>
      </c>
      <c r="GX64" s="13">
        <f t="shared" si="144"/>
        <v>-322272.31833582348</v>
      </c>
      <c r="GY64" s="14">
        <f t="shared" si="144"/>
        <v>-89958.882740825647</v>
      </c>
      <c r="GZ64" s="84" t="str">
        <f t="shared" si="128"/>
        <v>Sample 1</v>
      </c>
      <c r="HA64" s="12">
        <f t="shared" si="139"/>
        <v>-286956.02759392885</v>
      </c>
      <c r="HB64" s="13">
        <f t="shared" si="139"/>
        <v>-239695.6068360887</v>
      </c>
      <c r="HC64" s="14">
        <f t="shared" si="139"/>
        <v>-64072.551959162811</v>
      </c>
      <c r="HD64" s="6">
        <f t="shared" si="140"/>
        <v>-590724.18638918037</v>
      </c>
      <c r="HE64" s="84" t="str">
        <f t="shared" si="141"/>
        <v>Ok</v>
      </c>
    </row>
    <row r="65" spans="2:213" hidden="1" x14ac:dyDescent="0.3">
      <c r="B65" s="84" t="s">
        <v>381</v>
      </c>
      <c r="C65" s="12">
        <f>SUMIFS(Inyecciones!$E$2:$E$14185,Inyecciones!$A$2:$A$14185,Balance!C$4,Inyecciones!$B$2:$B$14185,Balance!$B65,Inyecciones!$C$2:$C$14185,Balance!C$5)</f>
        <v>58140.054287293911</v>
      </c>
      <c r="D65" s="13">
        <f>SUMIFS(Inyecciones!$E$2:$E$14185,Inyecciones!$A$2:$A$14185,Balance!D$4,Inyecciones!$B$2:$B$14185,Balance!$B65,Inyecciones!$C$2:$C$14185,Balance!D$5)</f>
        <v>159335.8007692371</v>
      </c>
      <c r="E65" s="13">
        <f>SUMIFS(Inyecciones!$E$2:$E$14185,Inyecciones!$A$2:$A$14185,Balance!E$4,Inyecciones!$B$2:$B$14185,Balance!$B65,Inyecciones!$C$2:$C$14185,Balance!E$5)</f>
        <v>135693.66647661329</v>
      </c>
      <c r="F65" s="13">
        <f>SUMIFS(Inyecciones!$E$2:$E$14185,Inyecciones!$A$2:$A$14185,Balance!F$4,Inyecciones!$B$2:$B$14185,Balance!$B65,Inyecciones!$C$2:$C$14185,Balance!F$5)</f>
        <v>115295.48768272949</v>
      </c>
      <c r="G65" s="13">
        <f>SUMIFS(Inyecciones!$E$2:$E$14185,Inyecciones!$A$2:$A$14185,Balance!G$4,Inyecciones!$B$2:$B$14185,Balance!$B65,Inyecciones!$C$2:$C$14185,Balance!G$5)</f>
        <v>187986.8069992669</v>
      </c>
      <c r="H65" s="13">
        <f>SUMIFS(Inyecciones!$E$2:$E$14185,Inyecciones!$A$2:$A$14185,Balance!H$4,Inyecciones!$B$2:$B$14185,Balance!$B65,Inyecciones!$C$2:$C$14185,Balance!H$5)</f>
        <v>141573.1390765541</v>
      </c>
      <c r="I65" s="13">
        <f>SUMIFS(Inyecciones!$E$2:$E$14185,Inyecciones!$A$2:$A$14185,Balance!I$4,Inyecciones!$B$2:$B$14185,Balance!$B65,Inyecciones!$C$2:$C$14185,Balance!I$5)</f>
        <v>141761.2479180542</v>
      </c>
      <c r="J65" s="13">
        <f>SUMIFS(Inyecciones!$E$2:$E$14185,Inyecciones!$A$2:$A$14185,Balance!J$4,Inyecciones!$B$2:$B$14185,Balance!$B65,Inyecciones!$C$2:$C$14185,Balance!J$5)</f>
        <v>150344.49298478171</v>
      </c>
      <c r="K65" s="13">
        <f>SUMIFS(Inyecciones!$E$2:$E$14185,Inyecciones!$A$2:$A$14185,Balance!K$4,Inyecciones!$B$2:$B$14185,Balance!$B65,Inyecciones!$C$2:$C$14185,Balance!K$5)</f>
        <v>187498.43807306889</v>
      </c>
      <c r="L65" s="13">
        <f>SUMIFS(Inyecciones!$E$2:$E$14185,Inyecciones!$A$2:$A$14185,Balance!L$4,Inyecciones!$B$2:$B$14185,Balance!$B65,Inyecciones!$C$2:$C$14185,Balance!L$5)</f>
        <v>114776.2631889417</v>
      </c>
      <c r="M65" s="13">
        <f>SUMIFS(Inyecciones!$E$2:$E$14185,Inyecciones!$A$2:$A$14185,Balance!M$4,Inyecciones!$B$2:$B$14185,Balance!$B65,Inyecciones!$C$2:$C$14185,Balance!M$5)</f>
        <v>107396.3577667527</v>
      </c>
      <c r="N65" s="14">
        <f>SUMIFS(Inyecciones!$E$2:$E$14185,Inyecciones!$A$2:$A$14185,Balance!N$4,Inyecciones!$B$2:$B$14185,Balance!$B65,Inyecciones!$C$2:$C$14185,Balance!N$5)</f>
        <v>126218.6579320212</v>
      </c>
      <c r="O65" s="12">
        <f>SUMIFS(Inyecciones!$E$2:$E$14185,Inyecciones!$A$2:$A$14185,Balance!O$4,Inyecciones!$B$2:$B$14185,Balance!$B65,Inyecciones!$C$2:$C$14185,Balance!O$5)</f>
        <v>50767.579435886211</v>
      </c>
      <c r="P65" s="13">
        <f>SUMIFS(Inyecciones!$E$2:$E$14185,Inyecciones!$A$2:$A$14185,Balance!P$4,Inyecciones!$B$2:$B$14185,Balance!$B65,Inyecciones!$C$2:$C$14185,Balance!P$5)</f>
        <v>91794.00356996237</v>
      </c>
      <c r="Q65" s="13">
        <f>SUMIFS(Inyecciones!$E$2:$E$14185,Inyecciones!$A$2:$A$14185,Balance!Q$4,Inyecciones!$B$2:$B$14185,Balance!$B65,Inyecciones!$C$2:$C$14185,Balance!Q$5)</f>
        <v>95605.585942658334</v>
      </c>
      <c r="R65" s="13">
        <f>SUMIFS(Inyecciones!$E$2:$E$14185,Inyecciones!$A$2:$A$14185,Balance!R$4,Inyecciones!$B$2:$B$14185,Balance!$B65,Inyecciones!$C$2:$C$14185,Balance!R$5)</f>
        <v>164920.63200646621</v>
      </c>
      <c r="S65" s="13">
        <f>SUMIFS(Inyecciones!$E$2:$E$14185,Inyecciones!$A$2:$A$14185,Balance!S$4,Inyecciones!$B$2:$B$14185,Balance!$B65,Inyecciones!$C$2:$C$14185,Balance!S$5)</f>
        <v>203809.94483794199</v>
      </c>
      <c r="T65" s="13">
        <f>SUMIFS(Inyecciones!$E$2:$E$14185,Inyecciones!$A$2:$A$14185,Balance!T$4,Inyecciones!$B$2:$B$14185,Balance!$B65,Inyecciones!$C$2:$C$14185,Balance!T$5)</f>
        <v>190314.39686513759</v>
      </c>
      <c r="U65" s="13">
        <f>SUMIFS(Inyecciones!$E$2:$E$14185,Inyecciones!$A$2:$A$14185,Balance!U$4,Inyecciones!$B$2:$B$14185,Balance!$B65,Inyecciones!$C$2:$C$14185,Balance!U$5)</f>
        <v>207221.86771561039</v>
      </c>
      <c r="V65" s="13">
        <f>SUMIFS(Inyecciones!$E$2:$E$14185,Inyecciones!$A$2:$A$14185,Balance!V$4,Inyecciones!$B$2:$B$14185,Balance!$B65,Inyecciones!$C$2:$C$14185,Balance!V$5)</f>
        <v>159374.11243383129</v>
      </c>
      <c r="W65" s="13">
        <f>SUMIFS(Inyecciones!$E$2:$E$14185,Inyecciones!$A$2:$A$14185,Balance!W$4,Inyecciones!$B$2:$B$14185,Balance!$B65,Inyecciones!$C$2:$C$14185,Balance!W$5)</f>
        <v>194716.69199949849</v>
      </c>
      <c r="X65" s="13">
        <f>SUMIFS(Inyecciones!$E$2:$E$14185,Inyecciones!$A$2:$A$14185,Balance!X$4,Inyecciones!$B$2:$B$14185,Balance!$B65,Inyecciones!$C$2:$C$14185,Balance!X$5)</f>
        <v>127813.0718827102</v>
      </c>
      <c r="Y65" s="13">
        <f>SUMIFS(Inyecciones!$E$2:$E$14185,Inyecciones!$A$2:$A$14185,Balance!Y$4,Inyecciones!$B$2:$B$14185,Balance!$B65,Inyecciones!$C$2:$C$14185,Balance!Y$5)</f>
        <v>134139.87772582969</v>
      </c>
      <c r="Z65" s="14">
        <f>SUMIFS(Inyecciones!$E$2:$E$14185,Inyecciones!$A$2:$A$14185,Balance!Z$4,Inyecciones!$B$2:$B$14185,Balance!$B65,Inyecciones!$C$2:$C$14185,Balance!Z$5)</f>
        <v>155687.3335810657</v>
      </c>
      <c r="AA65" s="12">
        <f>SUMIFS(Inyecciones!$E$2:$E$14185,Inyecciones!$A$2:$A$14185,Balance!AA$4,Inyecciones!$B$2:$B$14185,Balance!$B65,Inyecciones!$C$2:$C$14185,Balance!AA$5)</f>
        <v>47982.618934403326</v>
      </c>
      <c r="AB65" s="13">
        <f>SUMIFS(Inyecciones!$E$2:$E$14185,Inyecciones!$A$2:$A$14185,Balance!AB$4,Inyecciones!$B$2:$B$14185,Balance!$B65,Inyecciones!$C$2:$C$14185,Balance!AB$5)</f>
        <v>30845.915908303159</v>
      </c>
      <c r="AC65" s="13">
        <f>SUMIFS(Inyecciones!$E$2:$E$14185,Inyecciones!$A$2:$A$14185,Balance!AC$4,Inyecciones!$B$2:$B$14185,Balance!$B65,Inyecciones!$C$2:$C$14185,Balance!AC$5)</f>
        <v>69569.325853462826</v>
      </c>
      <c r="AD65" s="13">
        <f>SUMIFS(Inyecciones!$E$2:$E$14185,Inyecciones!$A$2:$A$14185,Balance!AD$4,Inyecciones!$B$2:$B$14185,Balance!$B65,Inyecciones!$C$2:$C$14185,Balance!AD$5)</f>
        <v>108337.12190643531</v>
      </c>
      <c r="AE65" s="13">
        <f>SUMIFS(Inyecciones!$E$2:$E$14185,Inyecciones!$A$2:$A$14185,Balance!AE$4,Inyecciones!$B$2:$B$14185,Balance!$B65,Inyecciones!$C$2:$C$14185,Balance!AE$5)</f>
        <v>140409.0532624542</v>
      </c>
      <c r="AF65" s="13">
        <f>SUMIFS(Inyecciones!$E$2:$E$14185,Inyecciones!$A$2:$A$14185,Balance!AF$4,Inyecciones!$B$2:$B$14185,Balance!$B65,Inyecciones!$C$2:$C$14185,Balance!AF$5)</f>
        <v>187722.12988053149</v>
      </c>
      <c r="AG65" s="13">
        <f>SUMIFS(Inyecciones!$E$2:$E$14185,Inyecciones!$A$2:$A$14185,Balance!AG$4,Inyecciones!$B$2:$B$14185,Balance!$B65,Inyecciones!$C$2:$C$14185,Balance!AG$5)</f>
        <v>213272.21768280631</v>
      </c>
      <c r="AH65" s="13">
        <f>SUMIFS(Inyecciones!$E$2:$E$14185,Inyecciones!$A$2:$A$14185,Balance!AH$4,Inyecciones!$B$2:$B$14185,Balance!$B65,Inyecciones!$C$2:$C$14185,Balance!AH$5)</f>
        <v>161722.84720748421</v>
      </c>
      <c r="AI65" s="13">
        <f>SUMIFS(Inyecciones!$E$2:$E$14185,Inyecciones!$A$2:$A$14185,Balance!AI$4,Inyecciones!$B$2:$B$14185,Balance!$B65,Inyecciones!$C$2:$C$14185,Balance!AI$5)</f>
        <v>225285.48760003789</v>
      </c>
      <c r="AJ65" s="13">
        <f>SUMIFS(Inyecciones!$E$2:$E$14185,Inyecciones!$A$2:$A$14185,Balance!AJ$4,Inyecciones!$B$2:$B$14185,Balance!$B65,Inyecciones!$C$2:$C$14185,Balance!AJ$5)</f>
        <v>164036.26176353931</v>
      </c>
      <c r="AK65" s="13">
        <f>SUMIFS(Inyecciones!$E$2:$E$14185,Inyecciones!$A$2:$A$14185,Balance!AK$4,Inyecciones!$B$2:$B$14185,Balance!$B65,Inyecciones!$C$2:$C$14185,Balance!AK$5)</f>
        <v>165609.18778500991</v>
      </c>
      <c r="AL65" s="14">
        <f>SUMIFS(Inyecciones!$E$2:$E$14185,Inyecciones!$A$2:$A$14185,Balance!AL$4,Inyecciones!$B$2:$B$14185,Balance!$B65,Inyecciones!$C$2:$C$14185,Balance!AL$5)</f>
        <v>121591.8208228078</v>
      </c>
      <c r="AM65" s="13"/>
      <c r="AN65" s="12">
        <f>SUMIFS('Retiro Mensual'!$E$2:$E$2629,'Retiro Mensual'!$A$2:$A$2629,AN$4,'Retiro Mensual'!$B$2:$B$2629,$B65,'Retiro Mensual'!$C$2:$C$2629,AN$5)</f>
        <v>0</v>
      </c>
      <c r="AO65" s="13">
        <f>SUMIFS('Retiro Mensual'!$E$2:$E$2629,'Retiro Mensual'!$A$2:$A$2629,AO$4,'Retiro Mensual'!$B$2:$B$2629,$B65,'Retiro Mensual'!$C$2:$C$2629,AO$5)</f>
        <v>0</v>
      </c>
      <c r="AP65" s="13">
        <f>SUMIFS('Retiro Mensual'!$E$2:$E$2629,'Retiro Mensual'!$A$2:$A$2629,AP$4,'Retiro Mensual'!$B$2:$B$2629,$B65,'Retiro Mensual'!$C$2:$C$2629,AP$5)</f>
        <v>0</v>
      </c>
      <c r="AQ65" s="13">
        <f>SUMIFS('Retiro Mensual'!$E$2:$E$2629,'Retiro Mensual'!$A$2:$A$2629,AQ$4,'Retiro Mensual'!$B$2:$B$2629,$B65,'Retiro Mensual'!$C$2:$C$2629,AQ$5)</f>
        <v>0</v>
      </c>
      <c r="AR65" s="13">
        <f>SUMIFS('Retiro Mensual'!$E$2:$E$2629,'Retiro Mensual'!$A$2:$A$2629,AR$4,'Retiro Mensual'!$B$2:$B$2629,$B65,'Retiro Mensual'!$C$2:$C$2629,AR$5)</f>
        <v>0</v>
      </c>
      <c r="AS65" s="13">
        <f>SUMIFS('Retiro Mensual'!$E$2:$E$2629,'Retiro Mensual'!$A$2:$A$2629,AS$4,'Retiro Mensual'!$B$2:$B$2629,$B65,'Retiro Mensual'!$C$2:$C$2629,AS$5)</f>
        <v>0</v>
      </c>
      <c r="AT65" s="13">
        <f>SUMIFS('Retiro Mensual'!$E$2:$E$2629,'Retiro Mensual'!$A$2:$A$2629,AT$4,'Retiro Mensual'!$B$2:$B$2629,$B65,'Retiro Mensual'!$C$2:$C$2629,AT$5)</f>
        <v>0</v>
      </c>
      <c r="AU65" s="13">
        <f>SUMIFS('Retiro Mensual'!$E$2:$E$2629,'Retiro Mensual'!$A$2:$A$2629,AU$4,'Retiro Mensual'!$B$2:$B$2629,$B65,'Retiro Mensual'!$C$2:$C$2629,AU$5)</f>
        <v>0</v>
      </c>
      <c r="AV65" s="13">
        <f>SUMIFS('Retiro Mensual'!$E$2:$E$2629,'Retiro Mensual'!$A$2:$A$2629,AV$4,'Retiro Mensual'!$B$2:$B$2629,$B65,'Retiro Mensual'!$C$2:$C$2629,AV$5)</f>
        <v>0</v>
      </c>
      <c r="AW65" s="13">
        <f>SUMIFS('Retiro Mensual'!$E$2:$E$2629,'Retiro Mensual'!$A$2:$A$2629,AW$4,'Retiro Mensual'!$B$2:$B$2629,$B65,'Retiro Mensual'!$C$2:$C$2629,AW$5)</f>
        <v>0</v>
      </c>
      <c r="AX65" s="13">
        <f>SUMIFS('Retiro Mensual'!$E$2:$E$2629,'Retiro Mensual'!$A$2:$A$2629,AX$4,'Retiro Mensual'!$B$2:$B$2629,$B65,'Retiro Mensual'!$C$2:$C$2629,AX$5)</f>
        <v>0</v>
      </c>
      <c r="AY65" s="14">
        <f>SUMIFS('Retiro Mensual'!$E$2:$E$2629,'Retiro Mensual'!$A$2:$A$2629,AY$4,'Retiro Mensual'!$B$2:$B$2629,$B65,'Retiro Mensual'!$C$2:$C$2629,AY$5)</f>
        <v>0</v>
      </c>
      <c r="AZ65" s="12">
        <f>SUMIFS('Retiro Mensual'!$E$2:$E$2629,'Retiro Mensual'!$A$2:$A$2629,AZ$4,'Retiro Mensual'!$B$2:$B$2629,$B65,'Retiro Mensual'!$C$2:$C$2629,AZ$5)</f>
        <v>0</v>
      </c>
      <c r="BA65" s="13">
        <f>SUMIFS('Retiro Mensual'!$E$2:$E$2629,'Retiro Mensual'!$A$2:$A$2629,BA$4,'Retiro Mensual'!$B$2:$B$2629,$B65,'Retiro Mensual'!$C$2:$C$2629,BA$5)</f>
        <v>0</v>
      </c>
      <c r="BB65" s="13">
        <f>SUMIFS('Retiro Mensual'!$E$2:$E$2629,'Retiro Mensual'!$A$2:$A$2629,BB$4,'Retiro Mensual'!$B$2:$B$2629,$B65,'Retiro Mensual'!$C$2:$C$2629,BB$5)</f>
        <v>0</v>
      </c>
      <c r="BC65" s="13">
        <f>SUMIFS('Retiro Mensual'!$E$2:$E$2629,'Retiro Mensual'!$A$2:$A$2629,BC$4,'Retiro Mensual'!$B$2:$B$2629,$B65,'Retiro Mensual'!$C$2:$C$2629,BC$5)</f>
        <v>0</v>
      </c>
      <c r="BD65" s="13">
        <f>SUMIFS('Retiro Mensual'!$E$2:$E$2629,'Retiro Mensual'!$A$2:$A$2629,BD$4,'Retiro Mensual'!$B$2:$B$2629,$B65,'Retiro Mensual'!$C$2:$C$2629,BD$5)</f>
        <v>0</v>
      </c>
      <c r="BE65" s="13">
        <f>SUMIFS('Retiro Mensual'!$E$2:$E$2629,'Retiro Mensual'!$A$2:$A$2629,BE$4,'Retiro Mensual'!$B$2:$B$2629,$B65,'Retiro Mensual'!$C$2:$C$2629,BE$5)</f>
        <v>0</v>
      </c>
      <c r="BF65" s="13">
        <f>SUMIFS('Retiro Mensual'!$E$2:$E$2629,'Retiro Mensual'!$A$2:$A$2629,BF$4,'Retiro Mensual'!$B$2:$B$2629,$B65,'Retiro Mensual'!$C$2:$C$2629,BF$5)</f>
        <v>0</v>
      </c>
      <c r="BG65" s="13">
        <f>SUMIFS('Retiro Mensual'!$E$2:$E$2629,'Retiro Mensual'!$A$2:$A$2629,BG$4,'Retiro Mensual'!$B$2:$B$2629,$B65,'Retiro Mensual'!$C$2:$C$2629,BG$5)</f>
        <v>0</v>
      </c>
      <c r="BH65" s="13">
        <f>SUMIFS('Retiro Mensual'!$E$2:$E$2629,'Retiro Mensual'!$A$2:$A$2629,BH$4,'Retiro Mensual'!$B$2:$B$2629,$B65,'Retiro Mensual'!$C$2:$C$2629,BH$5)</f>
        <v>0</v>
      </c>
      <c r="BI65" s="13">
        <f>SUMIFS('Retiro Mensual'!$E$2:$E$2629,'Retiro Mensual'!$A$2:$A$2629,BI$4,'Retiro Mensual'!$B$2:$B$2629,$B65,'Retiro Mensual'!$C$2:$C$2629,BI$5)</f>
        <v>0</v>
      </c>
      <c r="BJ65" s="13">
        <f>SUMIFS('Retiro Mensual'!$E$2:$E$2629,'Retiro Mensual'!$A$2:$A$2629,BJ$4,'Retiro Mensual'!$B$2:$B$2629,$B65,'Retiro Mensual'!$C$2:$C$2629,BJ$5)</f>
        <v>0</v>
      </c>
      <c r="BK65" s="14">
        <f>SUMIFS('Retiro Mensual'!$E$2:$E$2629,'Retiro Mensual'!$A$2:$A$2629,BK$4,'Retiro Mensual'!$B$2:$B$2629,$B65,'Retiro Mensual'!$C$2:$C$2629,BK$5)</f>
        <v>0</v>
      </c>
      <c r="BL65" s="12">
        <f>SUMIFS('Retiro Mensual'!$E$2:$E$2629,'Retiro Mensual'!$A$2:$A$2629,BL$4,'Retiro Mensual'!$B$2:$B$2629,$B65,'Retiro Mensual'!$C$2:$C$2629,BL$5)</f>
        <v>0</v>
      </c>
      <c r="BM65" s="13">
        <f>SUMIFS('Retiro Mensual'!$E$2:$E$2629,'Retiro Mensual'!$A$2:$A$2629,BM$4,'Retiro Mensual'!$B$2:$B$2629,$B65,'Retiro Mensual'!$C$2:$C$2629,BM$5)</f>
        <v>0</v>
      </c>
      <c r="BN65" s="13">
        <f>SUMIFS('Retiro Mensual'!$E$2:$E$2629,'Retiro Mensual'!$A$2:$A$2629,BN$4,'Retiro Mensual'!$B$2:$B$2629,$B65,'Retiro Mensual'!$C$2:$C$2629,BN$5)</f>
        <v>0</v>
      </c>
      <c r="BO65" s="13">
        <f>SUMIFS('Retiro Mensual'!$E$2:$E$2629,'Retiro Mensual'!$A$2:$A$2629,BO$4,'Retiro Mensual'!$B$2:$B$2629,$B65,'Retiro Mensual'!$C$2:$C$2629,BO$5)</f>
        <v>0</v>
      </c>
      <c r="BP65" s="13">
        <f>SUMIFS('Retiro Mensual'!$E$2:$E$2629,'Retiro Mensual'!$A$2:$A$2629,BP$4,'Retiro Mensual'!$B$2:$B$2629,$B65,'Retiro Mensual'!$C$2:$C$2629,BP$5)</f>
        <v>0</v>
      </c>
      <c r="BQ65" s="13">
        <f>SUMIFS('Retiro Mensual'!$E$2:$E$2629,'Retiro Mensual'!$A$2:$A$2629,BQ$4,'Retiro Mensual'!$B$2:$B$2629,$B65,'Retiro Mensual'!$C$2:$C$2629,BQ$5)</f>
        <v>0</v>
      </c>
      <c r="BR65" s="13">
        <f>SUMIFS('Retiro Mensual'!$E$2:$E$2629,'Retiro Mensual'!$A$2:$A$2629,BR$4,'Retiro Mensual'!$B$2:$B$2629,$B65,'Retiro Mensual'!$C$2:$C$2629,BR$5)</f>
        <v>0</v>
      </c>
      <c r="BS65" s="13">
        <f>SUMIFS('Retiro Mensual'!$E$2:$E$2629,'Retiro Mensual'!$A$2:$A$2629,BS$4,'Retiro Mensual'!$B$2:$B$2629,$B65,'Retiro Mensual'!$C$2:$C$2629,BS$5)</f>
        <v>0</v>
      </c>
      <c r="BT65" s="13">
        <f>SUMIFS('Retiro Mensual'!$E$2:$E$2629,'Retiro Mensual'!$A$2:$A$2629,BT$4,'Retiro Mensual'!$B$2:$B$2629,$B65,'Retiro Mensual'!$C$2:$C$2629,BT$5)</f>
        <v>0</v>
      </c>
      <c r="BU65" s="13">
        <f>SUMIFS('Retiro Mensual'!$E$2:$E$2629,'Retiro Mensual'!$A$2:$A$2629,BU$4,'Retiro Mensual'!$B$2:$B$2629,$B65,'Retiro Mensual'!$C$2:$C$2629,BU$5)</f>
        <v>0</v>
      </c>
      <c r="BV65" s="13">
        <f>SUMIFS('Retiro Mensual'!$E$2:$E$2629,'Retiro Mensual'!$A$2:$A$2629,BV$4,'Retiro Mensual'!$B$2:$B$2629,$B65,'Retiro Mensual'!$C$2:$C$2629,BV$5)</f>
        <v>0</v>
      </c>
      <c r="BW65" s="14">
        <f>SUMIFS('Retiro Mensual'!$E$2:$E$2629,'Retiro Mensual'!$A$2:$A$2629,BW$4,'Retiro Mensual'!$B$2:$B$2629,$B65,'Retiro Mensual'!$C$2:$C$2629,BW$5)</f>
        <v>0</v>
      </c>
      <c r="BX65" s="13"/>
      <c r="BY65" s="12">
        <f>SUMIFS('Compra Ventas'!$E$2:$E$2700,'Compra Ventas'!$A$2:$A$2700,BY$4,'Compra Ventas'!$B$2:$B$2700,$B65,'Compra Ventas'!$C$2:$C$2700,BY$5)</f>
        <v>0</v>
      </c>
      <c r="BZ65" s="13">
        <f>SUMIFS('Compra Ventas'!$E$2:$E$2700,'Compra Ventas'!$A$2:$A$2700,BZ$4,'Compra Ventas'!$B$2:$B$2700,$B65,'Compra Ventas'!$C$2:$C$2700,BZ$5)</f>
        <v>0</v>
      </c>
      <c r="CA65" s="13">
        <f>SUMIFS('Compra Ventas'!$E$2:$E$2700,'Compra Ventas'!$A$2:$A$2700,CA$4,'Compra Ventas'!$B$2:$B$2700,$B65,'Compra Ventas'!$C$2:$C$2700,CA$5)</f>
        <v>0</v>
      </c>
      <c r="CB65" s="13">
        <f>SUMIFS('Compra Ventas'!$E$2:$E$2700,'Compra Ventas'!$A$2:$A$2700,CB$4,'Compra Ventas'!$B$2:$B$2700,$B65,'Compra Ventas'!$C$2:$C$2700,CB$5)</f>
        <v>0</v>
      </c>
      <c r="CC65" s="13">
        <f>SUMIFS('Compra Ventas'!$E$2:$E$2700,'Compra Ventas'!$A$2:$A$2700,CC$4,'Compra Ventas'!$B$2:$B$2700,$B65,'Compra Ventas'!$C$2:$C$2700,CC$5)</f>
        <v>0</v>
      </c>
      <c r="CD65" s="13">
        <f>SUMIFS('Compra Ventas'!$E$2:$E$2700,'Compra Ventas'!$A$2:$A$2700,CD$4,'Compra Ventas'!$B$2:$B$2700,$B65,'Compra Ventas'!$C$2:$C$2700,CD$5)</f>
        <v>0</v>
      </c>
      <c r="CE65" s="13">
        <f>SUMIFS('Compra Ventas'!$E$2:$E$2700,'Compra Ventas'!$A$2:$A$2700,CE$4,'Compra Ventas'!$B$2:$B$2700,$B65,'Compra Ventas'!$C$2:$C$2700,CE$5)</f>
        <v>0</v>
      </c>
      <c r="CF65" s="13">
        <f>SUMIFS('Compra Ventas'!$E$2:$E$2700,'Compra Ventas'!$A$2:$A$2700,CF$4,'Compra Ventas'!$B$2:$B$2700,$B65,'Compra Ventas'!$C$2:$C$2700,CF$5)</f>
        <v>0</v>
      </c>
      <c r="CG65" s="13">
        <f>SUMIFS('Compra Ventas'!$E$2:$E$2700,'Compra Ventas'!$A$2:$A$2700,CG$4,'Compra Ventas'!$B$2:$B$2700,$B65,'Compra Ventas'!$C$2:$C$2700,CG$5)</f>
        <v>0</v>
      </c>
      <c r="CH65" s="13">
        <f>SUMIFS('Compra Ventas'!$E$2:$E$2700,'Compra Ventas'!$A$2:$A$2700,CH$4,'Compra Ventas'!$B$2:$B$2700,$B65,'Compra Ventas'!$C$2:$C$2700,CH$5)</f>
        <v>0</v>
      </c>
      <c r="CI65" s="13">
        <f>SUMIFS('Compra Ventas'!$E$2:$E$2700,'Compra Ventas'!$A$2:$A$2700,CI$4,'Compra Ventas'!$B$2:$B$2700,$B65,'Compra Ventas'!$C$2:$C$2700,CI$5)</f>
        <v>0</v>
      </c>
      <c r="CJ65" s="14">
        <f>SUMIFS('Compra Ventas'!$E$2:$E$2700,'Compra Ventas'!$A$2:$A$2700,CJ$4,'Compra Ventas'!$B$2:$B$2700,$B65,'Compra Ventas'!$C$2:$C$2700,CJ$5)</f>
        <v>0</v>
      </c>
      <c r="CK65" s="12">
        <f>SUMIFS('Compra Ventas'!$E$2:$E$2700,'Compra Ventas'!$A$2:$A$2700,CK$4,'Compra Ventas'!$B$2:$B$2700,$B65,'Compra Ventas'!$C$2:$C$2700,CK$5)</f>
        <v>0</v>
      </c>
      <c r="CL65" s="13">
        <f>SUMIFS('Compra Ventas'!$E$2:$E$2700,'Compra Ventas'!$A$2:$A$2700,CL$4,'Compra Ventas'!$B$2:$B$2700,$B65,'Compra Ventas'!$C$2:$C$2700,CL$5)</f>
        <v>0</v>
      </c>
      <c r="CM65" s="13">
        <f>SUMIFS('Compra Ventas'!$E$2:$E$2700,'Compra Ventas'!$A$2:$A$2700,CM$4,'Compra Ventas'!$B$2:$B$2700,$B65,'Compra Ventas'!$C$2:$C$2700,CM$5)</f>
        <v>0</v>
      </c>
      <c r="CN65" s="13">
        <f>SUMIFS('Compra Ventas'!$E$2:$E$2700,'Compra Ventas'!$A$2:$A$2700,CN$4,'Compra Ventas'!$B$2:$B$2700,$B65,'Compra Ventas'!$C$2:$C$2700,CN$5)</f>
        <v>0</v>
      </c>
      <c r="CO65" s="13">
        <f>SUMIFS('Compra Ventas'!$E$2:$E$2700,'Compra Ventas'!$A$2:$A$2700,CO$4,'Compra Ventas'!$B$2:$B$2700,$B65,'Compra Ventas'!$C$2:$C$2700,CO$5)</f>
        <v>0</v>
      </c>
      <c r="CP65" s="13">
        <f>SUMIFS('Compra Ventas'!$E$2:$E$2700,'Compra Ventas'!$A$2:$A$2700,CP$4,'Compra Ventas'!$B$2:$B$2700,$B65,'Compra Ventas'!$C$2:$C$2700,CP$5)</f>
        <v>0</v>
      </c>
      <c r="CQ65" s="13">
        <f>SUMIFS('Compra Ventas'!$E$2:$E$2700,'Compra Ventas'!$A$2:$A$2700,CQ$4,'Compra Ventas'!$B$2:$B$2700,$B65,'Compra Ventas'!$C$2:$C$2700,CQ$5)</f>
        <v>0</v>
      </c>
      <c r="CR65" s="13">
        <f>SUMIFS('Compra Ventas'!$E$2:$E$2700,'Compra Ventas'!$A$2:$A$2700,CR$4,'Compra Ventas'!$B$2:$B$2700,$B65,'Compra Ventas'!$C$2:$C$2700,CR$5)</f>
        <v>0</v>
      </c>
      <c r="CS65" s="13">
        <f>SUMIFS('Compra Ventas'!$E$2:$E$2700,'Compra Ventas'!$A$2:$A$2700,CS$4,'Compra Ventas'!$B$2:$B$2700,$B65,'Compra Ventas'!$C$2:$C$2700,CS$5)</f>
        <v>0</v>
      </c>
      <c r="CT65" s="13">
        <f>SUMIFS('Compra Ventas'!$E$2:$E$2700,'Compra Ventas'!$A$2:$A$2700,CT$4,'Compra Ventas'!$B$2:$B$2700,$B65,'Compra Ventas'!$C$2:$C$2700,CT$5)</f>
        <v>0</v>
      </c>
      <c r="CU65" s="13">
        <f>SUMIFS('Compra Ventas'!$E$2:$E$2700,'Compra Ventas'!$A$2:$A$2700,CU$4,'Compra Ventas'!$B$2:$B$2700,$B65,'Compra Ventas'!$C$2:$C$2700,CU$5)</f>
        <v>0</v>
      </c>
      <c r="CV65" s="14">
        <f>SUMIFS('Compra Ventas'!$E$2:$E$2700,'Compra Ventas'!$A$2:$A$2700,CV$4,'Compra Ventas'!$B$2:$B$2700,$B65,'Compra Ventas'!$C$2:$C$2700,CV$5)</f>
        <v>0</v>
      </c>
      <c r="CW65" s="12">
        <f>SUMIFS('Compra Ventas'!$E$2:$E$2700,'Compra Ventas'!$A$2:$A$2700,CW$4,'Compra Ventas'!$B$2:$B$2700,$B65,'Compra Ventas'!$C$2:$C$2700,CW$5)</f>
        <v>0</v>
      </c>
      <c r="CX65" s="13">
        <f>SUMIFS('Compra Ventas'!$E$2:$E$2700,'Compra Ventas'!$A$2:$A$2700,CX$4,'Compra Ventas'!$B$2:$B$2700,$B65,'Compra Ventas'!$C$2:$C$2700,CX$5)</f>
        <v>0</v>
      </c>
      <c r="CY65" s="13">
        <f>SUMIFS('Compra Ventas'!$E$2:$E$2700,'Compra Ventas'!$A$2:$A$2700,CY$4,'Compra Ventas'!$B$2:$B$2700,$B65,'Compra Ventas'!$C$2:$C$2700,CY$5)</f>
        <v>0</v>
      </c>
      <c r="CZ65" s="13">
        <f>SUMIFS('Compra Ventas'!$E$2:$E$2700,'Compra Ventas'!$A$2:$A$2700,CZ$4,'Compra Ventas'!$B$2:$B$2700,$B65,'Compra Ventas'!$C$2:$C$2700,CZ$5)</f>
        <v>0</v>
      </c>
      <c r="DA65" s="13">
        <f>SUMIFS('Compra Ventas'!$E$2:$E$2700,'Compra Ventas'!$A$2:$A$2700,DA$4,'Compra Ventas'!$B$2:$B$2700,$B65,'Compra Ventas'!$C$2:$C$2700,DA$5)</f>
        <v>0</v>
      </c>
      <c r="DB65" s="13">
        <f>SUMIFS('Compra Ventas'!$E$2:$E$2700,'Compra Ventas'!$A$2:$A$2700,DB$4,'Compra Ventas'!$B$2:$B$2700,$B65,'Compra Ventas'!$C$2:$C$2700,DB$5)</f>
        <v>0</v>
      </c>
      <c r="DC65" s="13">
        <f>SUMIFS('Compra Ventas'!$E$2:$E$2700,'Compra Ventas'!$A$2:$A$2700,DC$4,'Compra Ventas'!$B$2:$B$2700,$B65,'Compra Ventas'!$C$2:$C$2700,DC$5)</f>
        <v>0</v>
      </c>
      <c r="DD65" s="13">
        <f>SUMIFS('Compra Ventas'!$E$2:$E$2700,'Compra Ventas'!$A$2:$A$2700,DD$4,'Compra Ventas'!$B$2:$B$2700,$B65,'Compra Ventas'!$C$2:$C$2700,DD$5)</f>
        <v>0</v>
      </c>
      <c r="DE65" s="13">
        <f>SUMIFS('Compra Ventas'!$E$2:$E$2700,'Compra Ventas'!$A$2:$A$2700,DE$4,'Compra Ventas'!$B$2:$B$2700,$B65,'Compra Ventas'!$C$2:$C$2700,DE$5)</f>
        <v>0</v>
      </c>
      <c r="DF65" s="13">
        <f>SUMIFS('Compra Ventas'!$E$2:$E$2700,'Compra Ventas'!$A$2:$A$2700,DF$4,'Compra Ventas'!$B$2:$B$2700,$B65,'Compra Ventas'!$C$2:$C$2700,DF$5)</f>
        <v>0</v>
      </c>
      <c r="DG65" s="13">
        <f>SUMIFS('Compra Ventas'!$E$2:$E$2700,'Compra Ventas'!$A$2:$A$2700,DG$4,'Compra Ventas'!$B$2:$B$2700,$B65,'Compra Ventas'!$C$2:$C$2700,DG$5)</f>
        <v>0</v>
      </c>
      <c r="DH65" s="14">
        <f>SUMIFS('Compra Ventas'!$E$2:$E$2700,'Compra Ventas'!$A$2:$A$2700,DH$4,'Compra Ventas'!$B$2:$B$2700,$B65,'Compra Ventas'!$C$2:$C$2700,DH$5)</f>
        <v>0</v>
      </c>
      <c r="DI65" s="84"/>
      <c r="DJ65" s="98">
        <f>SUMIFS('Ajuste Ciclado'!D$5:D$47,'Ajuste Ciclado'!$C$5:$C$47,Balance!DJ$4,'Ajuste Ciclado'!$B$5:$B$47,Balance!$B65)</f>
        <v>0</v>
      </c>
      <c r="DK65" s="99">
        <f>SUMIFS('Ajuste Ciclado'!E$5:E$47,'Ajuste Ciclado'!$C$5:$C$47,Balance!DK$4,'Ajuste Ciclado'!$B$5:$B$47,Balance!$B65)</f>
        <v>0</v>
      </c>
      <c r="DL65" s="99">
        <f>SUMIFS('Ajuste Ciclado'!F$5:F$47,'Ajuste Ciclado'!$C$5:$C$47,Balance!DL$4,'Ajuste Ciclado'!$B$5:$B$47,Balance!$B65)</f>
        <v>0</v>
      </c>
      <c r="DM65" s="99">
        <f>SUMIFS('Ajuste Ciclado'!G$5:G$47,'Ajuste Ciclado'!$C$5:$C$47,Balance!DM$4,'Ajuste Ciclado'!$B$5:$B$47,Balance!$B65)</f>
        <v>0</v>
      </c>
      <c r="DN65" s="99">
        <f>SUMIFS('Ajuste Ciclado'!H$5:H$47,'Ajuste Ciclado'!$C$5:$C$47,Balance!DN$4,'Ajuste Ciclado'!$B$5:$B$47,Balance!$B65)</f>
        <v>0</v>
      </c>
      <c r="DO65" s="99">
        <f>SUMIFS('Ajuste Ciclado'!I$5:I$47,'Ajuste Ciclado'!$C$5:$C$47,Balance!DO$4,'Ajuste Ciclado'!$B$5:$B$47,Balance!$B65)</f>
        <v>0</v>
      </c>
      <c r="DP65" s="99">
        <f>SUMIFS('Ajuste Ciclado'!J$5:J$47,'Ajuste Ciclado'!$C$5:$C$47,Balance!DP$4,'Ajuste Ciclado'!$B$5:$B$47,Balance!$B65)</f>
        <v>0</v>
      </c>
      <c r="DQ65" s="99">
        <f>SUMIFS('Ajuste Ciclado'!K$5:K$47,'Ajuste Ciclado'!$C$5:$C$47,Balance!DQ$4,'Ajuste Ciclado'!$B$5:$B$47,Balance!$B65)</f>
        <v>0</v>
      </c>
      <c r="DR65" s="99">
        <f>SUMIFS('Ajuste Ciclado'!L$5:L$47,'Ajuste Ciclado'!$C$5:$C$47,Balance!DR$4,'Ajuste Ciclado'!$B$5:$B$47,Balance!$B65)</f>
        <v>0</v>
      </c>
      <c r="DS65" s="99">
        <f>SUMIFS('Ajuste Ciclado'!M$5:M$47,'Ajuste Ciclado'!$C$5:$C$47,Balance!DS$4,'Ajuste Ciclado'!$B$5:$B$47,Balance!$B65)</f>
        <v>0</v>
      </c>
      <c r="DT65" s="99">
        <f>SUMIFS('Ajuste Ciclado'!N$5:N$47,'Ajuste Ciclado'!$C$5:$C$47,Balance!DT$4,'Ajuste Ciclado'!$B$5:$B$47,Balance!$B65)</f>
        <v>0</v>
      </c>
      <c r="DU65" s="100">
        <f>SUMIFS('Ajuste Ciclado'!O$5:O$47,'Ajuste Ciclado'!$C$5:$C$47,Balance!DU$4,'Ajuste Ciclado'!$B$5:$B$47,Balance!$B65)</f>
        <v>0</v>
      </c>
      <c r="DV65" s="98">
        <f>SUMIFS('Ajuste Ciclado'!D$5:D$47,'Ajuste Ciclado'!$C$5:$C$47,Balance!DV$4,'Ajuste Ciclado'!$B$5:$B$47,Balance!$B65)</f>
        <v>0</v>
      </c>
      <c r="DW65" s="99">
        <f>SUMIFS('Ajuste Ciclado'!E$5:E$47,'Ajuste Ciclado'!$C$5:$C$47,Balance!DW$4,'Ajuste Ciclado'!$B$5:$B$47,Balance!$B65)</f>
        <v>0</v>
      </c>
      <c r="DX65" s="99">
        <f>SUMIFS('Ajuste Ciclado'!F$5:F$47,'Ajuste Ciclado'!$C$5:$C$47,Balance!DX$4,'Ajuste Ciclado'!$B$5:$B$47,Balance!$B65)</f>
        <v>0</v>
      </c>
      <c r="DY65" s="99">
        <f>SUMIFS('Ajuste Ciclado'!G$5:G$47,'Ajuste Ciclado'!$C$5:$C$47,Balance!DY$4,'Ajuste Ciclado'!$B$5:$B$47,Balance!$B65)</f>
        <v>0</v>
      </c>
      <c r="DZ65" s="99">
        <f>SUMIFS('Ajuste Ciclado'!H$5:H$47,'Ajuste Ciclado'!$C$5:$C$47,Balance!DZ$4,'Ajuste Ciclado'!$B$5:$B$47,Balance!$B65)</f>
        <v>0</v>
      </c>
      <c r="EA65" s="99">
        <f>SUMIFS('Ajuste Ciclado'!I$5:I$47,'Ajuste Ciclado'!$C$5:$C$47,Balance!EA$4,'Ajuste Ciclado'!$B$5:$B$47,Balance!$B65)</f>
        <v>0</v>
      </c>
      <c r="EB65" s="99">
        <f>SUMIFS('Ajuste Ciclado'!J$5:J$47,'Ajuste Ciclado'!$C$5:$C$47,Balance!EB$4,'Ajuste Ciclado'!$B$5:$B$47,Balance!$B65)</f>
        <v>0</v>
      </c>
      <c r="EC65" s="99">
        <f>SUMIFS('Ajuste Ciclado'!K$5:K$47,'Ajuste Ciclado'!$C$5:$C$47,Balance!EC$4,'Ajuste Ciclado'!$B$5:$B$47,Balance!$B65)</f>
        <v>0</v>
      </c>
      <c r="ED65" s="99">
        <f>SUMIFS('Ajuste Ciclado'!L$5:L$47,'Ajuste Ciclado'!$C$5:$C$47,Balance!ED$4,'Ajuste Ciclado'!$B$5:$B$47,Balance!$B65)</f>
        <v>0</v>
      </c>
      <c r="EE65" s="99">
        <f>SUMIFS('Ajuste Ciclado'!M$5:M$47,'Ajuste Ciclado'!$C$5:$C$47,Balance!EE$4,'Ajuste Ciclado'!$B$5:$B$47,Balance!$B65)</f>
        <v>0</v>
      </c>
      <c r="EF65" s="99">
        <f>SUMIFS('Ajuste Ciclado'!N$5:N$47,'Ajuste Ciclado'!$C$5:$C$47,Balance!EF$4,'Ajuste Ciclado'!$B$5:$B$47,Balance!$B65)</f>
        <v>0</v>
      </c>
      <c r="EG65" s="100">
        <f>SUMIFS('Ajuste Ciclado'!O$5:O$47,'Ajuste Ciclado'!$C$5:$C$47,Balance!EG$4,'Ajuste Ciclado'!$B$5:$B$47,Balance!$B65)</f>
        <v>0</v>
      </c>
      <c r="EH65" s="98">
        <f>SUMIFS('Ajuste Ciclado'!D$5:D$47,'Ajuste Ciclado'!$C$5:$C$47,Balance!EH$4,'Ajuste Ciclado'!$B$5:$B$47,Balance!$B65)</f>
        <v>0</v>
      </c>
      <c r="EI65" s="99">
        <f>SUMIFS('Ajuste Ciclado'!E$5:E$47,'Ajuste Ciclado'!$C$5:$C$47,Balance!EI$4,'Ajuste Ciclado'!$B$5:$B$47,Balance!$B65)</f>
        <v>0</v>
      </c>
      <c r="EJ65" s="99">
        <f>SUMIFS('Ajuste Ciclado'!F$5:F$47,'Ajuste Ciclado'!$C$5:$C$47,Balance!EJ$4,'Ajuste Ciclado'!$B$5:$B$47,Balance!$B65)</f>
        <v>0</v>
      </c>
      <c r="EK65" s="99">
        <f>SUMIFS('Ajuste Ciclado'!G$5:G$47,'Ajuste Ciclado'!$C$5:$C$47,Balance!EK$4,'Ajuste Ciclado'!$B$5:$B$47,Balance!$B65)</f>
        <v>0</v>
      </c>
      <c r="EL65" s="99">
        <f>SUMIFS('Ajuste Ciclado'!H$5:H$47,'Ajuste Ciclado'!$C$5:$C$47,Balance!EL$4,'Ajuste Ciclado'!$B$5:$B$47,Balance!$B65)</f>
        <v>0</v>
      </c>
      <c r="EM65" s="99">
        <f>SUMIFS('Ajuste Ciclado'!I$5:I$47,'Ajuste Ciclado'!$C$5:$C$47,Balance!EM$4,'Ajuste Ciclado'!$B$5:$B$47,Balance!$B65)</f>
        <v>0</v>
      </c>
      <c r="EN65" s="99">
        <f>SUMIFS('Ajuste Ciclado'!J$5:J$47,'Ajuste Ciclado'!$C$5:$C$47,Balance!EN$4,'Ajuste Ciclado'!$B$5:$B$47,Balance!$B65)</f>
        <v>0</v>
      </c>
      <c r="EO65" s="99">
        <f>SUMIFS('Ajuste Ciclado'!K$5:K$47,'Ajuste Ciclado'!$C$5:$C$47,Balance!EO$4,'Ajuste Ciclado'!$B$5:$B$47,Balance!$B65)</f>
        <v>0</v>
      </c>
      <c r="EP65" s="99">
        <f>SUMIFS('Ajuste Ciclado'!L$5:L$47,'Ajuste Ciclado'!$C$5:$C$47,Balance!EP$4,'Ajuste Ciclado'!$B$5:$B$47,Balance!$B65)</f>
        <v>0</v>
      </c>
      <c r="EQ65" s="99">
        <f>SUMIFS('Ajuste Ciclado'!M$5:M$47,'Ajuste Ciclado'!$C$5:$C$47,Balance!EQ$4,'Ajuste Ciclado'!$B$5:$B$47,Balance!$B65)</f>
        <v>0</v>
      </c>
      <c r="ER65" s="99">
        <f>SUMIFS('Ajuste Ciclado'!N$5:N$47,'Ajuste Ciclado'!$C$5:$C$47,Balance!ER$4,'Ajuste Ciclado'!$B$5:$B$47,Balance!$B65)</f>
        <v>0</v>
      </c>
      <c r="ES65" s="100">
        <f>SUMIFS('Ajuste Ciclado'!O$5:O$47,'Ajuste Ciclado'!$C$5:$C$47,Balance!ES$4,'Ajuste Ciclado'!$B$5:$B$47,Balance!$B65)</f>
        <v>0</v>
      </c>
      <c r="ET65" s="84"/>
      <c r="EU65" s="12">
        <f t="shared" si="129"/>
        <v>58140.054287293911</v>
      </c>
      <c r="EV65" s="13">
        <f t="shared" si="93"/>
        <v>159335.8007692371</v>
      </c>
      <c r="EW65" s="13">
        <f t="shared" si="94"/>
        <v>135693.66647661329</v>
      </c>
      <c r="EX65" s="13">
        <f t="shared" si="95"/>
        <v>115295.48768272949</v>
      </c>
      <c r="EY65" s="13">
        <f t="shared" si="96"/>
        <v>187986.8069992669</v>
      </c>
      <c r="EZ65" s="13">
        <f t="shared" si="97"/>
        <v>141573.1390765541</v>
      </c>
      <c r="FA65" s="13">
        <f t="shared" si="98"/>
        <v>141761.2479180542</v>
      </c>
      <c r="FB65" s="13">
        <f t="shared" si="99"/>
        <v>150344.49298478171</v>
      </c>
      <c r="FC65" s="13">
        <f t="shared" si="100"/>
        <v>187498.43807306889</v>
      </c>
      <c r="FD65" s="13">
        <f t="shared" si="101"/>
        <v>114776.2631889417</v>
      </c>
      <c r="FE65" s="13">
        <f t="shared" si="102"/>
        <v>107396.3577667527</v>
      </c>
      <c r="FF65" s="14">
        <f t="shared" si="103"/>
        <v>126218.6579320212</v>
      </c>
      <c r="FG65" s="12">
        <f t="shared" si="104"/>
        <v>50767.579435886211</v>
      </c>
      <c r="FH65" s="13">
        <f t="shared" si="105"/>
        <v>91794.00356996237</v>
      </c>
      <c r="FI65" s="13">
        <f t="shared" si="106"/>
        <v>95605.585942658334</v>
      </c>
      <c r="FJ65" s="13">
        <f t="shared" si="107"/>
        <v>164920.63200646621</v>
      </c>
      <c r="FK65" s="13">
        <f t="shared" si="108"/>
        <v>203809.94483794199</v>
      </c>
      <c r="FL65" s="13">
        <f t="shared" si="109"/>
        <v>190314.39686513759</v>
      </c>
      <c r="FM65" s="13">
        <f t="shared" si="110"/>
        <v>207221.86771561039</v>
      </c>
      <c r="FN65" s="13">
        <f t="shared" si="111"/>
        <v>159374.11243383129</v>
      </c>
      <c r="FO65" s="13">
        <f t="shared" si="112"/>
        <v>194716.69199949849</v>
      </c>
      <c r="FP65" s="13">
        <f t="shared" si="113"/>
        <v>127813.0718827102</v>
      </c>
      <c r="FQ65" s="13">
        <f t="shared" si="114"/>
        <v>134139.87772582969</v>
      </c>
      <c r="FR65" s="14">
        <f t="shared" si="115"/>
        <v>155687.3335810657</v>
      </c>
      <c r="FS65" s="12">
        <f t="shared" si="116"/>
        <v>47982.618934403326</v>
      </c>
      <c r="FT65" s="13">
        <f t="shared" si="117"/>
        <v>30845.915908303159</v>
      </c>
      <c r="FU65" s="13">
        <f t="shared" si="118"/>
        <v>69569.325853462826</v>
      </c>
      <c r="FV65" s="13">
        <f t="shared" si="119"/>
        <v>108337.12190643531</v>
      </c>
      <c r="FW65" s="13">
        <f t="shared" si="120"/>
        <v>140409.0532624542</v>
      </c>
      <c r="FX65" s="13">
        <f t="shared" si="121"/>
        <v>187722.12988053149</v>
      </c>
      <c r="FY65" s="13">
        <f t="shared" si="122"/>
        <v>213272.21768280631</v>
      </c>
      <c r="FZ65" s="13">
        <f t="shared" si="123"/>
        <v>161722.84720748421</v>
      </c>
      <c r="GA65" s="13">
        <f t="shared" si="124"/>
        <v>225285.48760003789</v>
      </c>
      <c r="GB65" s="13">
        <f t="shared" si="125"/>
        <v>164036.26176353931</v>
      </c>
      <c r="GC65" s="13">
        <f t="shared" si="126"/>
        <v>165609.18778500991</v>
      </c>
      <c r="GD65" s="14">
        <f t="shared" si="127"/>
        <v>121591.8208228078</v>
      </c>
      <c r="GE65" s="84"/>
      <c r="GF65" s="12">
        <f t="shared" si="130"/>
        <v>1626020.413155315</v>
      </c>
      <c r="GG65" s="13">
        <f t="shared" si="130"/>
        <v>1776165.0979965983</v>
      </c>
      <c r="GH65" s="14">
        <f t="shared" si="130"/>
        <v>1636383.9886072755</v>
      </c>
      <c r="GI65" s="6">
        <f t="shared" si="131"/>
        <v>1</v>
      </c>
      <c r="GJ65" s="12">
        <f t="shared" si="132"/>
        <v>0</v>
      </c>
      <c r="GK65" s="13">
        <f t="shared" si="133"/>
        <v>0</v>
      </c>
      <c r="GL65" s="14">
        <f t="shared" si="134"/>
        <v>0</v>
      </c>
      <c r="GM65" s="84"/>
      <c r="GN65" s="66">
        <f t="shared" si="135"/>
        <v>0</v>
      </c>
      <c r="GO65" s="84"/>
      <c r="GP65" s="63" t="str" cm="1">
        <f t="array" ref="GP65">INDEX($GF$4:$GH$4,1,GI65)</f>
        <v>Sample 1</v>
      </c>
      <c r="GQ65" s="12">
        <f t="shared" si="142"/>
        <v>58140.054287293911</v>
      </c>
      <c r="GR65" s="13">
        <f t="shared" si="142"/>
        <v>107396.3577667527</v>
      </c>
      <c r="GS65" s="14">
        <f t="shared" si="142"/>
        <v>114776.2631889417</v>
      </c>
      <c r="GT65" s="12">
        <f t="shared" si="143"/>
        <v>50767.579435886211</v>
      </c>
      <c r="GU65" s="13">
        <f t="shared" si="143"/>
        <v>91794.00356996237</v>
      </c>
      <c r="GV65" s="14">
        <f t="shared" si="143"/>
        <v>95605.585942658334</v>
      </c>
      <c r="GW65" s="12">
        <f t="shared" si="144"/>
        <v>30845.915908303159</v>
      </c>
      <c r="GX65" s="13">
        <f t="shared" si="144"/>
        <v>47982.618934403326</v>
      </c>
      <c r="GY65" s="14">
        <f t="shared" si="144"/>
        <v>69569.325853462826</v>
      </c>
      <c r="GZ65" s="84" t="str">
        <f t="shared" si="128"/>
        <v>Sample 1</v>
      </c>
      <c r="HA65" s="12">
        <f t="shared" si="139"/>
        <v>0</v>
      </c>
      <c r="HB65" s="13">
        <f t="shared" si="139"/>
        <v>0</v>
      </c>
      <c r="HC65" s="14">
        <f t="shared" si="139"/>
        <v>0</v>
      </c>
      <c r="HD65" s="6">
        <f t="shared" si="140"/>
        <v>0</v>
      </c>
      <c r="HE65" s="84" t="str">
        <f t="shared" si="141"/>
        <v>Ok</v>
      </c>
    </row>
    <row r="66" spans="2:213" hidden="1" x14ac:dyDescent="0.3">
      <c r="B66" s="84" t="s">
        <v>379</v>
      </c>
      <c r="C66" s="12">
        <f>SUMIFS(Inyecciones!$E$2:$E$14185,Inyecciones!$A$2:$A$14185,Balance!C$4,Inyecciones!$B$2:$B$14185,Balance!$B66,Inyecciones!$C$2:$C$14185,Balance!C$5)</f>
        <v>115283.0624581356</v>
      </c>
      <c r="D66" s="13">
        <f>SUMIFS(Inyecciones!$E$2:$E$14185,Inyecciones!$A$2:$A$14185,Balance!D$4,Inyecciones!$B$2:$B$14185,Balance!$B66,Inyecciones!$C$2:$C$14185,Balance!D$5)</f>
        <v>96516.960196934626</v>
      </c>
      <c r="E66" s="13">
        <f>SUMIFS(Inyecciones!$E$2:$E$14185,Inyecciones!$A$2:$A$14185,Balance!E$4,Inyecciones!$B$2:$B$14185,Balance!$B66,Inyecciones!$C$2:$C$14185,Balance!E$5)</f>
        <v>95425.778861507846</v>
      </c>
      <c r="F66" s="13">
        <f>SUMIFS(Inyecciones!$E$2:$E$14185,Inyecciones!$A$2:$A$14185,Balance!F$4,Inyecciones!$B$2:$B$14185,Balance!$B66,Inyecciones!$C$2:$C$14185,Balance!F$5)</f>
        <v>63764.424102435623</v>
      </c>
      <c r="G66" s="13">
        <f>SUMIFS(Inyecciones!$E$2:$E$14185,Inyecciones!$A$2:$A$14185,Balance!G$4,Inyecciones!$B$2:$B$14185,Balance!$B66,Inyecciones!$C$2:$C$14185,Balance!G$5)</f>
        <v>48286.699242403869</v>
      </c>
      <c r="H66" s="13">
        <f>SUMIFS(Inyecciones!$E$2:$E$14185,Inyecciones!$A$2:$A$14185,Balance!H$4,Inyecciones!$B$2:$B$14185,Balance!$B66,Inyecciones!$C$2:$C$14185,Balance!H$5)</f>
        <v>32480.857414774979</v>
      </c>
      <c r="I66" s="13">
        <f>SUMIFS(Inyecciones!$E$2:$E$14185,Inyecciones!$A$2:$A$14185,Balance!I$4,Inyecciones!$B$2:$B$14185,Balance!$B66,Inyecciones!$C$2:$C$14185,Balance!I$5)</f>
        <v>34853.69438788182</v>
      </c>
      <c r="J66" s="13">
        <f>SUMIFS(Inyecciones!$E$2:$E$14185,Inyecciones!$A$2:$A$14185,Balance!J$4,Inyecciones!$B$2:$B$14185,Balance!$B66,Inyecciones!$C$2:$C$14185,Balance!J$5)</f>
        <v>47314.83031743249</v>
      </c>
      <c r="K66" s="13">
        <f>SUMIFS(Inyecciones!$E$2:$E$14185,Inyecciones!$A$2:$A$14185,Balance!K$4,Inyecciones!$B$2:$B$14185,Balance!$B66,Inyecciones!$C$2:$C$14185,Balance!K$5)</f>
        <v>53749.782096445633</v>
      </c>
      <c r="L66" s="13">
        <f>SUMIFS(Inyecciones!$E$2:$E$14185,Inyecciones!$A$2:$A$14185,Balance!L$4,Inyecciones!$B$2:$B$14185,Balance!$B66,Inyecciones!$C$2:$C$14185,Balance!L$5)</f>
        <v>14589.208527960811</v>
      </c>
      <c r="M66" s="13">
        <f>SUMIFS(Inyecciones!$E$2:$E$14185,Inyecciones!$A$2:$A$14185,Balance!M$4,Inyecciones!$B$2:$B$14185,Balance!$B66,Inyecciones!$C$2:$C$14185,Balance!M$5)</f>
        <v>3945.8598902133749</v>
      </c>
      <c r="N66" s="14">
        <f>SUMIFS(Inyecciones!$E$2:$E$14185,Inyecciones!$A$2:$A$14185,Balance!N$4,Inyecciones!$B$2:$B$14185,Balance!$B66,Inyecciones!$C$2:$C$14185,Balance!N$5)</f>
        <v>7632.867665918192</v>
      </c>
      <c r="O66" s="12">
        <f>SUMIFS(Inyecciones!$E$2:$E$14185,Inyecciones!$A$2:$A$14185,Balance!O$4,Inyecciones!$B$2:$B$14185,Balance!$B66,Inyecciones!$C$2:$C$14185,Balance!O$5)</f>
        <v>115506.5922478174</v>
      </c>
      <c r="P66" s="13">
        <f>SUMIFS(Inyecciones!$E$2:$E$14185,Inyecciones!$A$2:$A$14185,Balance!P$4,Inyecciones!$B$2:$B$14185,Balance!$B66,Inyecciones!$C$2:$C$14185,Balance!P$5)</f>
        <v>97023.492341224774</v>
      </c>
      <c r="Q66" s="13">
        <f>SUMIFS(Inyecciones!$E$2:$E$14185,Inyecciones!$A$2:$A$14185,Balance!Q$4,Inyecciones!$B$2:$B$14185,Balance!$B66,Inyecciones!$C$2:$C$14185,Balance!Q$5)</f>
        <v>96357.777338978762</v>
      </c>
      <c r="R66" s="13">
        <f>SUMIFS(Inyecciones!$E$2:$E$14185,Inyecciones!$A$2:$A$14185,Balance!R$4,Inyecciones!$B$2:$B$14185,Balance!$B66,Inyecciones!$C$2:$C$14185,Balance!R$5)</f>
        <v>67524.883073495628</v>
      </c>
      <c r="S66" s="13">
        <f>SUMIFS(Inyecciones!$E$2:$E$14185,Inyecciones!$A$2:$A$14185,Balance!S$4,Inyecciones!$B$2:$B$14185,Balance!$B66,Inyecciones!$C$2:$C$14185,Balance!S$5)</f>
        <v>47549.162060909308</v>
      </c>
      <c r="T66" s="13">
        <f>SUMIFS(Inyecciones!$E$2:$E$14185,Inyecciones!$A$2:$A$14185,Balance!T$4,Inyecciones!$B$2:$B$14185,Balance!$B66,Inyecciones!$C$2:$C$14185,Balance!T$5)</f>
        <v>32730.767966114981</v>
      </c>
      <c r="U66" s="13">
        <f>SUMIFS(Inyecciones!$E$2:$E$14185,Inyecciones!$A$2:$A$14185,Balance!U$4,Inyecciones!$B$2:$B$14185,Balance!$B66,Inyecciones!$C$2:$C$14185,Balance!U$5)</f>
        <v>36562.698397860739</v>
      </c>
      <c r="V66" s="13">
        <f>SUMIFS(Inyecciones!$E$2:$E$14185,Inyecciones!$A$2:$A$14185,Balance!V$4,Inyecciones!$B$2:$B$14185,Balance!$B66,Inyecciones!$C$2:$C$14185,Balance!V$5)</f>
        <v>47625.41171047392</v>
      </c>
      <c r="W66" s="13">
        <f>SUMIFS(Inyecciones!$E$2:$E$14185,Inyecciones!$A$2:$A$14185,Balance!W$4,Inyecciones!$B$2:$B$14185,Balance!$B66,Inyecciones!$C$2:$C$14185,Balance!W$5)</f>
        <v>54711.302864118763</v>
      </c>
      <c r="X66" s="13">
        <f>SUMIFS(Inyecciones!$E$2:$E$14185,Inyecciones!$A$2:$A$14185,Balance!X$4,Inyecciones!$B$2:$B$14185,Balance!$B66,Inyecciones!$C$2:$C$14185,Balance!X$5)</f>
        <v>22368.805766316051</v>
      </c>
      <c r="Y66" s="13">
        <f>SUMIFS(Inyecciones!$E$2:$E$14185,Inyecciones!$A$2:$A$14185,Balance!Y$4,Inyecciones!$B$2:$B$14185,Balance!$B66,Inyecciones!$C$2:$C$14185,Balance!Y$5)</f>
        <v>30576.4539770956</v>
      </c>
      <c r="Z66" s="14">
        <f>SUMIFS(Inyecciones!$E$2:$E$14185,Inyecciones!$A$2:$A$14185,Balance!Z$4,Inyecciones!$B$2:$B$14185,Balance!$B66,Inyecciones!$C$2:$C$14185,Balance!Z$5)</f>
        <v>38930.299983500117</v>
      </c>
      <c r="AA66" s="12">
        <f>SUMIFS(Inyecciones!$E$2:$E$14185,Inyecciones!$A$2:$A$14185,Balance!AA$4,Inyecciones!$B$2:$B$14185,Balance!$B66,Inyecciones!$C$2:$C$14185,Balance!AA$5)</f>
        <v>115549.8430789673</v>
      </c>
      <c r="AB66" s="13">
        <f>SUMIFS(Inyecciones!$E$2:$E$14185,Inyecciones!$A$2:$A$14185,Balance!AB$4,Inyecciones!$B$2:$B$14185,Balance!$B66,Inyecciones!$C$2:$C$14185,Balance!AB$5)</f>
        <v>97030.03648707697</v>
      </c>
      <c r="AC66" s="13">
        <f>SUMIFS(Inyecciones!$E$2:$E$14185,Inyecciones!$A$2:$A$14185,Balance!AC$4,Inyecciones!$B$2:$B$14185,Balance!$B66,Inyecciones!$C$2:$C$14185,Balance!AC$5)</f>
        <v>96000.618644032496</v>
      </c>
      <c r="AD66" s="13">
        <f>SUMIFS(Inyecciones!$E$2:$E$14185,Inyecciones!$A$2:$A$14185,Balance!AD$4,Inyecciones!$B$2:$B$14185,Balance!$B66,Inyecciones!$C$2:$C$14185,Balance!AD$5)</f>
        <v>67043.367029615969</v>
      </c>
      <c r="AE66" s="13">
        <f>SUMIFS(Inyecciones!$E$2:$E$14185,Inyecciones!$A$2:$A$14185,Balance!AE$4,Inyecciones!$B$2:$B$14185,Balance!$B66,Inyecciones!$C$2:$C$14185,Balance!AE$5)</f>
        <v>49042.270761298751</v>
      </c>
      <c r="AF66" s="13">
        <f>SUMIFS(Inyecciones!$E$2:$E$14185,Inyecciones!$A$2:$A$14185,Balance!AF$4,Inyecciones!$B$2:$B$14185,Balance!$B66,Inyecciones!$C$2:$C$14185,Balance!AF$5)</f>
        <v>34718.723672013854</v>
      </c>
      <c r="AG66" s="13">
        <f>SUMIFS(Inyecciones!$E$2:$E$14185,Inyecciones!$A$2:$A$14185,Balance!AG$4,Inyecciones!$B$2:$B$14185,Balance!$B66,Inyecciones!$C$2:$C$14185,Balance!AG$5)</f>
        <v>39487.933942357173</v>
      </c>
      <c r="AH66" s="13">
        <f>SUMIFS(Inyecciones!$E$2:$E$14185,Inyecciones!$A$2:$A$14185,Balance!AH$4,Inyecciones!$B$2:$B$14185,Balance!$B66,Inyecciones!$C$2:$C$14185,Balance!AH$5)</f>
        <v>52468.82435227235</v>
      </c>
      <c r="AI66" s="13">
        <f>SUMIFS(Inyecciones!$E$2:$E$14185,Inyecciones!$A$2:$A$14185,Balance!AI$4,Inyecciones!$B$2:$B$14185,Balance!$B66,Inyecciones!$C$2:$C$14185,Balance!AI$5)</f>
        <v>59074.240633102439</v>
      </c>
      <c r="AJ66" s="13">
        <f>SUMIFS(Inyecciones!$E$2:$E$14185,Inyecciones!$A$2:$A$14185,Balance!AJ$4,Inyecciones!$B$2:$B$14185,Balance!$B66,Inyecciones!$C$2:$C$14185,Balance!AJ$5)</f>
        <v>51054.121383694437</v>
      </c>
      <c r="AK66" s="13">
        <f>SUMIFS(Inyecciones!$E$2:$E$14185,Inyecciones!$A$2:$A$14185,Balance!AK$4,Inyecciones!$B$2:$B$14185,Balance!$B66,Inyecciones!$C$2:$C$14185,Balance!AK$5)</f>
        <v>62919.786314253717</v>
      </c>
      <c r="AL66" s="14">
        <f>SUMIFS(Inyecciones!$E$2:$E$14185,Inyecciones!$A$2:$A$14185,Balance!AL$4,Inyecciones!$B$2:$B$14185,Balance!$B66,Inyecciones!$C$2:$C$14185,Balance!AL$5)</f>
        <v>63701.692122656037</v>
      </c>
      <c r="AM66" s="13"/>
      <c r="AN66" s="12">
        <f>SUMIFS('Retiro Mensual'!$E$2:$E$2629,'Retiro Mensual'!$A$2:$A$2629,AN$4,'Retiro Mensual'!$B$2:$B$2629,$B66,'Retiro Mensual'!$C$2:$C$2629,AN$5)</f>
        <v>0</v>
      </c>
      <c r="AO66" s="13">
        <f>SUMIFS('Retiro Mensual'!$E$2:$E$2629,'Retiro Mensual'!$A$2:$A$2629,AO$4,'Retiro Mensual'!$B$2:$B$2629,$B66,'Retiro Mensual'!$C$2:$C$2629,AO$5)</f>
        <v>0</v>
      </c>
      <c r="AP66" s="13">
        <f>SUMIFS('Retiro Mensual'!$E$2:$E$2629,'Retiro Mensual'!$A$2:$A$2629,AP$4,'Retiro Mensual'!$B$2:$B$2629,$B66,'Retiro Mensual'!$C$2:$C$2629,AP$5)</f>
        <v>0</v>
      </c>
      <c r="AQ66" s="13">
        <f>SUMIFS('Retiro Mensual'!$E$2:$E$2629,'Retiro Mensual'!$A$2:$A$2629,AQ$4,'Retiro Mensual'!$B$2:$B$2629,$B66,'Retiro Mensual'!$C$2:$C$2629,AQ$5)</f>
        <v>0</v>
      </c>
      <c r="AR66" s="13">
        <f>SUMIFS('Retiro Mensual'!$E$2:$E$2629,'Retiro Mensual'!$A$2:$A$2629,AR$4,'Retiro Mensual'!$B$2:$B$2629,$B66,'Retiro Mensual'!$C$2:$C$2629,AR$5)</f>
        <v>0</v>
      </c>
      <c r="AS66" s="13">
        <f>SUMIFS('Retiro Mensual'!$E$2:$E$2629,'Retiro Mensual'!$A$2:$A$2629,AS$4,'Retiro Mensual'!$B$2:$B$2629,$B66,'Retiro Mensual'!$C$2:$C$2629,AS$5)</f>
        <v>0</v>
      </c>
      <c r="AT66" s="13">
        <f>SUMIFS('Retiro Mensual'!$E$2:$E$2629,'Retiro Mensual'!$A$2:$A$2629,AT$4,'Retiro Mensual'!$B$2:$B$2629,$B66,'Retiro Mensual'!$C$2:$C$2629,AT$5)</f>
        <v>0</v>
      </c>
      <c r="AU66" s="13">
        <f>SUMIFS('Retiro Mensual'!$E$2:$E$2629,'Retiro Mensual'!$A$2:$A$2629,AU$4,'Retiro Mensual'!$B$2:$B$2629,$B66,'Retiro Mensual'!$C$2:$C$2629,AU$5)</f>
        <v>0</v>
      </c>
      <c r="AV66" s="13">
        <f>SUMIFS('Retiro Mensual'!$E$2:$E$2629,'Retiro Mensual'!$A$2:$A$2629,AV$4,'Retiro Mensual'!$B$2:$B$2629,$B66,'Retiro Mensual'!$C$2:$C$2629,AV$5)</f>
        <v>0</v>
      </c>
      <c r="AW66" s="13">
        <f>SUMIFS('Retiro Mensual'!$E$2:$E$2629,'Retiro Mensual'!$A$2:$A$2629,AW$4,'Retiro Mensual'!$B$2:$B$2629,$B66,'Retiro Mensual'!$C$2:$C$2629,AW$5)</f>
        <v>0</v>
      </c>
      <c r="AX66" s="13">
        <f>SUMIFS('Retiro Mensual'!$E$2:$E$2629,'Retiro Mensual'!$A$2:$A$2629,AX$4,'Retiro Mensual'!$B$2:$B$2629,$B66,'Retiro Mensual'!$C$2:$C$2629,AX$5)</f>
        <v>0</v>
      </c>
      <c r="AY66" s="14">
        <f>SUMIFS('Retiro Mensual'!$E$2:$E$2629,'Retiro Mensual'!$A$2:$A$2629,AY$4,'Retiro Mensual'!$B$2:$B$2629,$B66,'Retiro Mensual'!$C$2:$C$2629,AY$5)</f>
        <v>0</v>
      </c>
      <c r="AZ66" s="12">
        <f>SUMIFS('Retiro Mensual'!$E$2:$E$2629,'Retiro Mensual'!$A$2:$A$2629,AZ$4,'Retiro Mensual'!$B$2:$B$2629,$B66,'Retiro Mensual'!$C$2:$C$2629,AZ$5)</f>
        <v>0</v>
      </c>
      <c r="BA66" s="13">
        <f>SUMIFS('Retiro Mensual'!$E$2:$E$2629,'Retiro Mensual'!$A$2:$A$2629,BA$4,'Retiro Mensual'!$B$2:$B$2629,$B66,'Retiro Mensual'!$C$2:$C$2629,BA$5)</f>
        <v>0</v>
      </c>
      <c r="BB66" s="13">
        <f>SUMIFS('Retiro Mensual'!$E$2:$E$2629,'Retiro Mensual'!$A$2:$A$2629,BB$4,'Retiro Mensual'!$B$2:$B$2629,$B66,'Retiro Mensual'!$C$2:$C$2629,BB$5)</f>
        <v>0</v>
      </c>
      <c r="BC66" s="13">
        <f>SUMIFS('Retiro Mensual'!$E$2:$E$2629,'Retiro Mensual'!$A$2:$A$2629,BC$4,'Retiro Mensual'!$B$2:$B$2629,$B66,'Retiro Mensual'!$C$2:$C$2629,BC$5)</f>
        <v>0</v>
      </c>
      <c r="BD66" s="13">
        <f>SUMIFS('Retiro Mensual'!$E$2:$E$2629,'Retiro Mensual'!$A$2:$A$2629,BD$4,'Retiro Mensual'!$B$2:$B$2629,$B66,'Retiro Mensual'!$C$2:$C$2629,BD$5)</f>
        <v>0</v>
      </c>
      <c r="BE66" s="13">
        <f>SUMIFS('Retiro Mensual'!$E$2:$E$2629,'Retiro Mensual'!$A$2:$A$2629,BE$4,'Retiro Mensual'!$B$2:$B$2629,$B66,'Retiro Mensual'!$C$2:$C$2629,BE$5)</f>
        <v>0</v>
      </c>
      <c r="BF66" s="13">
        <f>SUMIFS('Retiro Mensual'!$E$2:$E$2629,'Retiro Mensual'!$A$2:$A$2629,BF$4,'Retiro Mensual'!$B$2:$B$2629,$B66,'Retiro Mensual'!$C$2:$C$2629,BF$5)</f>
        <v>0</v>
      </c>
      <c r="BG66" s="13">
        <f>SUMIFS('Retiro Mensual'!$E$2:$E$2629,'Retiro Mensual'!$A$2:$A$2629,BG$4,'Retiro Mensual'!$B$2:$B$2629,$B66,'Retiro Mensual'!$C$2:$C$2629,BG$5)</f>
        <v>0</v>
      </c>
      <c r="BH66" s="13">
        <f>SUMIFS('Retiro Mensual'!$E$2:$E$2629,'Retiro Mensual'!$A$2:$A$2629,BH$4,'Retiro Mensual'!$B$2:$B$2629,$B66,'Retiro Mensual'!$C$2:$C$2629,BH$5)</f>
        <v>0</v>
      </c>
      <c r="BI66" s="13">
        <f>SUMIFS('Retiro Mensual'!$E$2:$E$2629,'Retiro Mensual'!$A$2:$A$2629,BI$4,'Retiro Mensual'!$B$2:$B$2629,$B66,'Retiro Mensual'!$C$2:$C$2629,BI$5)</f>
        <v>0</v>
      </c>
      <c r="BJ66" s="13">
        <f>SUMIFS('Retiro Mensual'!$E$2:$E$2629,'Retiro Mensual'!$A$2:$A$2629,BJ$4,'Retiro Mensual'!$B$2:$B$2629,$B66,'Retiro Mensual'!$C$2:$C$2629,BJ$5)</f>
        <v>0</v>
      </c>
      <c r="BK66" s="14">
        <f>SUMIFS('Retiro Mensual'!$E$2:$E$2629,'Retiro Mensual'!$A$2:$A$2629,BK$4,'Retiro Mensual'!$B$2:$B$2629,$B66,'Retiro Mensual'!$C$2:$C$2629,BK$5)</f>
        <v>0</v>
      </c>
      <c r="BL66" s="12">
        <f>SUMIFS('Retiro Mensual'!$E$2:$E$2629,'Retiro Mensual'!$A$2:$A$2629,BL$4,'Retiro Mensual'!$B$2:$B$2629,$B66,'Retiro Mensual'!$C$2:$C$2629,BL$5)</f>
        <v>0</v>
      </c>
      <c r="BM66" s="13">
        <f>SUMIFS('Retiro Mensual'!$E$2:$E$2629,'Retiro Mensual'!$A$2:$A$2629,BM$4,'Retiro Mensual'!$B$2:$B$2629,$B66,'Retiro Mensual'!$C$2:$C$2629,BM$5)</f>
        <v>0</v>
      </c>
      <c r="BN66" s="13">
        <f>SUMIFS('Retiro Mensual'!$E$2:$E$2629,'Retiro Mensual'!$A$2:$A$2629,BN$4,'Retiro Mensual'!$B$2:$B$2629,$B66,'Retiro Mensual'!$C$2:$C$2629,BN$5)</f>
        <v>0</v>
      </c>
      <c r="BO66" s="13">
        <f>SUMIFS('Retiro Mensual'!$E$2:$E$2629,'Retiro Mensual'!$A$2:$A$2629,BO$4,'Retiro Mensual'!$B$2:$B$2629,$B66,'Retiro Mensual'!$C$2:$C$2629,BO$5)</f>
        <v>0</v>
      </c>
      <c r="BP66" s="13">
        <f>SUMIFS('Retiro Mensual'!$E$2:$E$2629,'Retiro Mensual'!$A$2:$A$2629,BP$4,'Retiro Mensual'!$B$2:$B$2629,$B66,'Retiro Mensual'!$C$2:$C$2629,BP$5)</f>
        <v>0</v>
      </c>
      <c r="BQ66" s="13">
        <f>SUMIFS('Retiro Mensual'!$E$2:$E$2629,'Retiro Mensual'!$A$2:$A$2629,BQ$4,'Retiro Mensual'!$B$2:$B$2629,$B66,'Retiro Mensual'!$C$2:$C$2629,BQ$5)</f>
        <v>0</v>
      </c>
      <c r="BR66" s="13">
        <f>SUMIFS('Retiro Mensual'!$E$2:$E$2629,'Retiro Mensual'!$A$2:$A$2629,BR$4,'Retiro Mensual'!$B$2:$B$2629,$B66,'Retiro Mensual'!$C$2:$C$2629,BR$5)</f>
        <v>0</v>
      </c>
      <c r="BS66" s="13">
        <f>SUMIFS('Retiro Mensual'!$E$2:$E$2629,'Retiro Mensual'!$A$2:$A$2629,BS$4,'Retiro Mensual'!$B$2:$B$2629,$B66,'Retiro Mensual'!$C$2:$C$2629,BS$5)</f>
        <v>0</v>
      </c>
      <c r="BT66" s="13">
        <f>SUMIFS('Retiro Mensual'!$E$2:$E$2629,'Retiro Mensual'!$A$2:$A$2629,BT$4,'Retiro Mensual'!$B$2:$B$2629,$B66,'Retiro Mensual'!$C$2:$C$2629,BT$5)</f>
        <v>0</v>
      </c>
      <c r="BU66" s="13">
        <f>SUMIFS('Retiro Mensual'!$E$2:$E$2629,'Retiro Mensual'!$A$2:$A$2629,BU$4,'Retiro Mensual'!$B$2:$B$2629,$B66,'Retiro Mensual'!$C$2:$C$2629,BU$5)</f>
        <v>0</v>
      </c>
      <c r="BV66" s="13">
        <f>SUMIFS('Retiro Mensual'!$E$2:$E$2629,'Retiro Mensual'!$A$2:$A$2629,BV$4,'Retiro Mensual'!$B$2:$B$2629,$B66,'Retiro Mensual'!$C$2:$C$2629,BV$5)</f>
        <v>0</v>
      </c>
      <c r="BW66" s="14">
        <f>SUMIFS('Retiro Mensual'!$E$2:$E$2629,'Retiro Mensual'!$A$2:$A$2629,BW$4,'Retiro Mensual'!$B$2:$B$2629,$B66,'Retiro Mensual'!$C$2:$C$2629,BW$5)</f>
        <v>0</v>
      </c>
      <c r="BX66" s="13"/>
      <c r="BY66" s="12">
        <f>SUMIFS('Compra Ventas'!$E$2:$E$2700,'Compra Ventas'!$A$2:$A$2700,BY$4,'Compra Ventas'!$B$2:$B$2700,$B66,'Compra Ventas'!$C$2:$C$2700,BY$5)</f>
        <v>0</v>
      </c>
      <c r="BZ66" s="13">
        <f>SUMIFS('Compra Ventas'!$E$2:$E$2700,'Compra Ventas'!$A$2:$A$2700,BZ$4,'Compra Ventas'!$B$2:$B$2700,$B66,'Compra Ventas'!$C$2:$C$2700,BZ$5)</f>
        <v>0</v>
      </c>
      <c r="CA66" s="13">
        <f>SUMIFS('Compra Ventas'!$E$2:$E$2700,'Compra Ventas'!$A$2:$A$2700,CA$4,'Compra Ventas'!$B$2:$B$2700,$B66,'Compra Ventas'!$C$2:$C$2700,CA$5)</f>
        <v>0</v>
      </c>
      <c r="CB66" s="13">
        <f>SUMIFS('Compra Ventas'!$E$2:$E$2700,'Compra Ventas'!$A$2:$A$2700,CB$4,'Compra Ventas'!$B$2:$B$2700,$B66,'Compra Ventas'!$C$2:$C$2700,CB$5)</f>
        <v>0</v>
      </c>
      <c r="CC66" s="13">
        <f>SUMIFS('Compra Ventas'!$E$2:$E$2700,'Compra Ventas'!$A$2:$A$2700,CC$4,'Compra Ventas'!$B$2:$B$2700,$B66,'Compra Ventas'!$C$2:$C$2700,CC$5)</f>
        <v>0</v>
      </c>
      <c r="CD66" s="13">
        <f>SUMIFS('Compra Ventas'!$E$2:$E$2700,'Compra Ventas'!$A$2:$A$2700,CD$4,'Compra Ventas'!$B$2:$B$2700,$B66,'Compra Ventas'!$C$2:$C$2700,CD$5)</f>
        <v>0</v>
      </c>
      <c r="CE66" s="13">
        <f>SUMIFS('Compra Ventas'!$E$2:$E$2700,'Compra Ventas'!$A$2:$A$2700,CE$4,'Compra Ventas'!$B$2:$B$2700,$B66,'Compra Ventas'!$C$2:$C$2700,CE$5)</f>
        <v>0</v>
      </c>
      <c r="CF66" s="13">
        <f>SUMIFS('Compra Ventas'!$E$2:$E$2700,'Compra Ventas'!$A$2:$A$2700,CF$4,'Compra Ventas'!$B$2:$B$2700,$B66,'Compra Ventas'!$C$2:$C$2700,CF$5)</f>
        <v>0</v>
      </c>
      <c r="CG66" s="13">
        <f>SUMIFS('Compra Ventas'!$E$2:$E$2700,'Compra Ventas'!$A$2:$A$2700,CG$4,'Compra Ventas'!$B$2:$B$2700,$B66,'Compra Ventas'!$C$2:$C$2700,CG$5)</f>
        <v>0</v>
      </c>
      <c r="CH66" s="13">
        <f>SUMIFS('Compra Ventas'!$E$2:$E$2700,'Compra Ventas'!$A$2:$A$2700,CH$4,'Compra Ventas'!$B$2:$B$2700,$B66,'Compra Ventas'!$C$2:$C$2700,CH$5)</f>
        <v>0</v>
      </c>
      <c r="CI66" s="13">
        <f>SUMIFS('Compra Ventas'!$E$2:$E$2700,'Compra Ventas'!$A$2:$A$2700,CI$4,'Compra Ventas'!$B$2:$B$2700,$B66,'Compra Ventas'!$C$2:$C$2700,CI$5)</f>
        <v>0</v>
      </c>
      <c r="CJ66" s="14">
        <f>SUMIFS('Compra Ventas'!$E$2:$E$2700,'Compra Ventas'!$A$2:$A$2700,CJ$4,'Compra Ventas'!$B$2:$B$2700,$B66,'Compra Ventas'!$C$2:$C$2700,CJ$5)</f>
        <v>0</v>
      </c>
      <c r="CK66" s="12">
        <f>SUMIFS('Compra Ventas'!$E$2:$E$2700,'Compra Ventas'!$A$2:$A$2700,CK$4,'Compra Ventas'!$B$2:$B$2700,$B66,'Compra Ventas'!$C$2:$C$2700,CK$5)</f>
        <v>0</v>
      </c>
      <c r="CL66" s="13">
        <f>SUMIFS('Compra Ventas'!$E$2:$E$2700,'Compra Ventas'!$A$2:$A$2700,CL$4,'Compra Ventas'!$B$2:$B$2700,$B66,'Compra Ventas'!$C$2:$C$2700,CL$5)</f>
        <v>0</v>
      </c>
      <c r="CM66" s="13">
        <f>SUMIFS('Compra Ventas'!$E$2:$E$2700,'Compra Ventas'!$A$2:$A$2700,CM$4,'Compra Ventas'!$B$2:$B$2700,$B66,'Compra Ventas'!$C$2:$C$2700,CM$5)</f>
        <v>0</v>
      </c>
      <c r="CN66" s="13">
        <f>SUMIFS('Compra Ventas'!$E$2:$E$2700,'Compra Ventas'!$A$2:$A$2700,CN$4,'Compra Ventas'!$B$2:$B$2700,$B66,'Compra Ventas'!$C$2:$C$2700,CN$5)</f>
        <v>0</v>
      </c>
      <c r="CO66" s="13">
        <f>SUMIFS('Compra Ventas'!$E$2:$E$2700,'Compra Ventas'!$A$2:$A$2700,CO$4,'Compra Ventas'!$B$2:$B$2700,$B66,'Compra Ventas'!$C$2:$C$2700,CO$5)</f>
        <v>0</v>
      </c>
      <c r="CP66" s="13">
        <f>SUMIFS('Compra Ventas'!$E$2:$E$2700,'Compra Ventas'!$A$2:$A$2700,CP$4,'Compra Ventas'!$B$2:$B$2700,$B66,'Compra Ventas'!$C$2:$C$2700,CP$5)</f>
        <v>0</v>
      </c>
      <c r="CQ66" s="13">
        <f>SUMIFS('Compra Ventas'!$E$2:$E$2700,'Compra Ventas'!$A$2:$A$2700,CQ$4,'Compra Ventas'!$B$2:$B$2700,$B66,'Compra Ventas'!$C$2:$C$2700,CQ$5)</f>
        <v>0</v>
      </c>
      <c r="CR66" s="13">
        <f>SUMIFS('Compra Ventas'!$E$2:$E$2700,'Compra Ventas'!$A$2:$A$2700,CR$4,'Compra Ventas'!$B$2:$B$2700,$B66,'Compra Ventas'!$C$2:$C$2700,CR$5)</f>
        <v>0</v>
      </c>
      <c r="CS66" s="13">
        <f>SUMIFS('Compra Ventas'!$E$2:$E$2700,'Compra Ventas'!$A$2:$A$2700,CS$4,'Compra Ventas'!$B$2:$B$2700,$B66,'Compra Ventas'!$C$2:$C$2700,CS$5)</f>
        <v>0</v>
      </c>
      <c r="CT66" s="13">
        <f>SUMIFS('Compra Ventas'!$E$2:$E$2700,'Compra Ventas'!$A$2:$A$2700,CT$4,'Compra Ventas'!$B$2:$B$2700,$B66,'Compra Ventas'!$C$2:$C$2700,CT$5)</f>
        <v>0</v>
      </c>
      <c r="CU66" s="13">
        <f>SUMIFS('Compra Ventas'!$E$2:$E$2700,'Compra Ventas'!$A$2:$A$2700,CU$4,'Compra Ventas'!$B$2:$B$2700,$B66,'Compra Ventas'!$C$2:$C$2700,CU$5)</f>
        <v>0</v>
      </c>
      <c r="CV66" s="14">
        <f>SUMIFS('Compra Ventas'!$E$2:$E$2700,'Compra Ventas'!$A$2:$A$2700,CV$4,'Compra Ventas'!$B$2:$B$2700,$B66,'Compra Ventas'!$C$2:$C$2700,CV$5)</f>
        <v>0</v>
      </c>
      <c r="CW66" s="12">
        <f>SUMIFS('Compra Ventas'!$E$2:$E$2700,'Compra Ventas'!$A$2:$A$2700,CW$4,'Compra Ventas'!$B$2:$B$2700,$B66,'Compra Ventas'!$C$2:$C$2700,CW$5)</f>
        <v>0</v>
      </c>
      <c r="CX66" s="13">
        <f>SUMIFS('Compra Ventas'!$E$2:$E$2700,'Compra Ventas'!$A$2:$A$2700,CX$4,'Compra Ventas'!$B$2:$B$2700,$B66,'Compra Ventas'!$C$2:$C$2700,CX$5)</f>
        <v>0</v>
      </c>
      <c r="CY66" s="13">
        <f>SUMIFS('Compra Ventas'!$E$2:$E$2700,'Compra Ventas'!$A$2:$A$2700,CY$4,'Compra Ventas'!$B$2:$B$2700,$B66,'Compra Ventas'!$C$2:$C$2700,CY$5)</f>
        <v>0</v>
      </c>
      <c r="CZ66" s="13">
        <f>SUMIFS('Compra Ventas'!$E$2:$E$2700,'Compra Ventas'!$A$2:$A$2700,CZ$4,'Compra Ventas'!$B$2:$B$2700,$B66,'Compra Ventas'!$C$2:$C$2700,CZ$5)</f>
        <v>0</v>
      </c>
      <c r="DA66" s="13">
        <f>SUMIFS('Compra Ventas'!$E$2:$E$2700,'Compra Ventas'!$A$2:$A$2700,DA$4,'Compra Ventas'!$B$2:$B$2700,$B66,'Compra Ventas'!$C$2:$C$2700,DA$5)</f>
        <v>0</v>
      </c>
      <c r="DB66" s="13">
        <f>SUMIFS('Compra Ventas'!$E$2:$E$2700,'Compra Ventas'!$A$2:$A$2700,DB$4,'Compra Ventas'!$B$2:$B$2700,$B66,'Compra Ventas'!$C$2:$C$2700,DB$5)</f>
        <v>0</v>
      </c>
      <c r="DC66" s="13">
        <f>SUMIFS('Compra Ventas'!$E$2:$E$2700,'Compra Ventas'!$A$2:$A$2700,DC$4,'Compra Ventas'!$B$2:$B$2700,$B66,'Compra Ventas'!$C$2:$C$2700,DC$5)</f>
        <v>0</v>
      </c>
      <c r="DD66" s="13">
        <f>SUMIFS('Compra Ventas'!$E$2:$E$2700,'Compra Ventas'!$A$2:$A$2700,DD$4,'Compra Ventas'!$B$2:$B$2700,$B66,'Compra Ventas'!$C$2:$C$2700,DD$5)</f>
        <v>0</v>
      </c>
      <c r="DE66" s="13">
        <f>SUMIFS('Compra Ventas'!$E$2:$E$2700,'Compra Ventas'!$A$2:$A$2700,DE$4,'Compra Ventas'!$B$2:$B$2700,$B66,'Compra Ventas'!$C$2:$C$2700,DE$5)</f>
        <v>0</v>
      </c>
      <c r="DF66" s="13">
        <f>SUMIFS('Compra Ventas'!$E$2:$E$2700,'Compra Ventas'!$A$2:$A$2700,DF$4,'Compra Ventas'!$B$2:$B$2700,$B66,'Compra Ventas'!$C$2:$C$2700,DF$5)</f>
        <v>0</v>
      </c>
      <c r="DG66" s="13">
        <f>SUMIFS('Compra Ventas'!$E$2:$E$2700,'Compra Ventas'!$A$2:$A$2700,DG$4,'Compra Ventas'!$B$2:$B$2700,$B66,'Compra Ventas'!$C$2:$C$2700,DG$5)</f>
        <v>0</v>
      </c>
      <c r="DH66" s="14">
        <f>SUMIFS('Compra Ventas'!$E$2:$E$2700,'Compra Ventas'!$A$2:$A$2700,DH$4,'Compra Ventas'!$B$2:$B$2700,$B66,'Compra Ventas'!$C$2:$C$2700,DH$5)</f>
        <v>0</v>
      </c>
      <c r="DI66" s="84"/>
      <c r="DJ66" s="98">
        <f>SUMIFS('Ajuste Ciclado'!D$5:D$47,'Ajuste Ciclado'!$C$5:$C$47,Balance!DJ$4,'Ajuste Ciclado'!$B$5:$B$47,Balance!$B66)</f>
        <v>0</v>
      </c>
      <c r="DK66" s="99">
        <f>SUMIFS('Ajuste Ciclado'!E$5:E$47,'Ajuste Ciclado'!$C$5:$C$47,Balance!DK$4,'Ajuste Ciclado'!$B$5:$B$47,Balance!$B66)</f>
        <v>0</v>
      </c>
      <c r="DL66" s="99">
        <f>SUMIFS('Ajuste Ciclado'!F$5:F$47,'Ajuste Ciclado'!$C$5:$C$47,Balance!DL$4,'Ajuste Ciclado'!$B$5:$B$47,Balance!$B66)</f>
        <v>0</v>
      </c>
      <c r="DM66" s="99">
        <f>SUMIFS('Ajuste Ciclado'!G$5:G$47,'Ajuste Ciclado'!$C$5:$C$47,Balance!DM$4,'Ajuste Ciclado'!$B$5:$B$47,Balance!$B66)</f>
        <v>0</v>
      </c>
      <c r="DN66" s="99">
        <f>SUMIFS('Ajuste Ciclado'!H$5:H$47,'Ajuste Ciclado'!$C$5:$C$47,Balance!DN$4,'Ajuste Ciclado'!$B$5:$B$47,Balance!$B66)</f>
        <v>0</v>
      </c>
      <c r="DO66" s="99">
        <f>SUMIFS('Ajuste Ciclado'!I$5:I$47,'Ajuste Ciclado'!$C$5:$C$47,Balance!DO$4,'Ajuste Ciclado'!$B$5:$B$47,Balance!$B66)</f>
        <v>0</v>
      </c>
      <c r="DP66" s="99">
        <f>SUMIFS('Ajuste Ciclado'!J$5:J$47,'Ajuste Ciclado'!$C$5:$C$47,Balance!DP$4,'Ajuste Ciclado'!$B$5:$B$47,Balance!$B66)</f>
        <v>0</v>
      </c>
      <c r="DQ66" s="99">
        <f>SUMIFS('Ajuste Ciclado'!K$5:K$47,'Ajuste Ciclado'!$C$5:$C$47,Balance!DQ$4,'Ajuste Ciclado'!$B$5:$B$47,Balance!$B66)</f>
        <v>0</v>
      </c>
      <c r="DR66" s="99">
        <f>SUMIFS('Ajuste Ciclado'!L$5:L$47,'Ajuste Ciclado'!$C$5:$C$47,Balance!DR$4,'Ajuste Ciclado'!$B$5:$B$47,Balance!$B66)</f>
        <v>0</v>
      </c>
      <c r="DS66" s="99">
        <f>SUMIFS('Ajuste Ciclado'!M$5:M$47,'Ajuste Ciclado'!$C$5:$C$47,Balance!DS$4,'Ajuste Ciclado'!$B$5:$B$47,Balance!$B66)</f>
        <v>0</v>
      </c>
      <c r="DT66" s="99">
        <f>SUMIFS('Ajuste Ciclado'!N$5:N$47,'Ajuste Ciclado'!$C$5:$C$47,Balance!DT$4,'Ajuste Ciclado'!$B$5:$B$47,Balance!$B66)</f>
        <v>0</v>
      </c>
      <c r="DU66" s="100">
        <f>SUMIFS('Ajuste Ciclado'!O$5:O$47,'Ajuste Ciclado'!$C$5:$C$47,Balance!DU$4,'Ajuste Ciclado'!$B$5:$B$47,Balance!$B66)</f>
        <v>0</v>
      </c>
      <c r="DV66" s="98">
        <f>SUMIFS('Ajuste Ciclado'!D$5:D$47,'Ajuste Ciclado'!$C$5:$C$47,Balance!DV$4,'Ajuste Ciclado'!$B$5:$B$47,Balance!$B66)</f>
        <v>0</v>
      </c>
      <c r="DW66" s="99">
        <f>SUMIFS('Ajuste Ciclado'!E$5:E$47,'Ajuste Ciclado'!$C$5:$C$47,Balance!DW$4,'Ajuste Ciclado'!$B$5:$B$47,Balance!$B66)</f>
        <v>0</v>
      </c>
      <c r="DX66" s="99">
        <f>SUMIFS('Ajuste Ciclado'!F$5:F$47,'Ajuste Ciclado'!$C$5:$C$47,Balance!DX$4,'Ajuste Ciclado'!$B$5:$B$47,Balance!$B66)</f>
        <v>0</v>
      </c>
      <c r="DY66" s="99">
        <f>SUMIFS('Ajuste Ciclado'!G$5:G$47,'Ajuste Ciclado'!$C$5:$C$47,Balance!DY$4,'Ajuste Ciclado'!$B$5:$B$47,Balance!$B66)</f>
        <v>0</v>
      </c>
      <c r="DZ66" s="99">
        <f>SUMIFS('Ajuste Ciclado'!H$5:H$47,'Ajuste Ciclado'!$C$5:$C$47,Balance!DZ$4,'Ajuste Ciclado'!$B$5:$B$47,Balance!$B66)</f>
        <v>0</v>
      </c>
      <c r="EA66" s="99">
        <f>SUMIFS('Ajuste Ciclado'!I$5:I$47,'Ajuste Ciclado'!$C$5:$C$47,Balance!EA$4,'Ajuste Ciclado'!$B$5:$B$47,Balance!$B66)</f>
        <v>0</v>
      </c>
      <c r="EB66" s="99">
        <f>SUMIFS('Ajuste Ciclado'!J$5:J$47,'Ajuste Ciclado'!$C$5:$C$47,Balance!EB$4,'Ajuste Ciclado'!$B$5:$B$47,Balance!$B66)</f>
        <v>0</v>
      </c>
      <c r="EC66" s="99">
        <f>SUMIFS('Ajuste Ciclado'!K$5:K$47,'Ajuste Ciclado'!$C$5:$C$47,Balance!EC$4,'Ajuste Ciclado'!$B$5:$B$47,Balance!$B66)</f>
        <v>0</v>
      </c>
      <c r="ED66" s="99">
        <f>SUMIFS('Ajuste Ciclado'!L$5:L$47,'Ajuste Ciclado'!$C$5:$C$47,Balance!ED$4,'Ajuste Ciclado'!$B$5:$B$47,Balance!$B66)</f>
        <v>0</v>
      </c>
      <c r="EE66" s="99">
        <f>SUMIFS('Ajuste Ciclado'!M$5:M$47,'Ajuste Ciclado'!$C$5:$C$47,Balance!EE$4,'Ajuste Ciclado'!$B$5:$B$47,Balance!$B66)</f>
        <v>0</v>
      </c>
      <c r="EF66" s="99">
        <f>SUMIFS('Ajuste Ciclado'!N$5:N$47,'Ajuste Ciclado'!$C$5:$C$47,Balance!EF$4,'Ajuste Ciclado'!$B$5:$B$47,Balance!$B66)</f>
        <v>0</v>
      </c>
      <c r="EG66" s="100">
        <f>SUMIFS('Ajuste Ciclado'!O$5:O$47,'Ajuste Ciclado'!$C$5:$C$47,Balance!EG$4,'Ajuste Ciclado'!$B$5:$B$47,Balance!$B66)</f>
        <v>0</v>
      </c>
      <c r="EH66" s="98">
        <f>SUMIFS('Ajuste Ciclado'!D$5:D$47,'Ajuste Ciclado'!$C$5:$C$47,Balance!EH$4,'Ajuste Ciclado'!$B$5:$B$47,Balance!$B66)</f>
        <v>0</v>
      </c>
      <c r="EI66" s="99">
        <f>SUMIFS('Ajuste Ciclado'!E$5:E$47,'Ajuste Ciclado'!$C$5:$C$47,Balance!EI$4,'Ajuste Ciclado'!$B$5:$B$47,Balance!$B66)</f>
        <v>0</v>
      </c>
      <c r="EJ66" s="99">
        <f>SUMIFS('Ajuste Ciclado'!F$5:F$47,'Ajuste Ciclado'!$C$5:$C$47,Balance!EJ$4,'Ajuste Ciclado'!$B$5:$B$47,Balance!$B66)</f>
        <v>0</v>
      </c>
      <c r="EK66" s="99">
        <f>SUMIFS('Ajuste Ciclado'!G$5:G$47,'Ajuste Ciclado'!$C$5:$C$47,Balance!EK$4,'Ajuste Ciclado'!$B$5:$B$47,Balance!$B66)</f>
        <v>0</v>
      </c>
      <c r="EL66" s="99">
        <f>SUMIFS('Ajuste Ciclado'!H$5:H$47,'Ajuste Ciclado'!$C$5:$C$47,Balance!EL$4,'Ajuste Ciclado'!$B$5:$B$47,Balance!$B66)</f>
        <v>0</v>
      </c>
      <c r="EM66" s="99">
        <f>SUMIFS('Ajuste Ciclado'!I$5:I$47,'Ajuste Ciclado'!$C$5:$C$47,Balance!EM$4,'Ajuste Ciclado'!$B$5:$B$47,Balance!$B66)</f>
        <v>0</v>
      </c>
      <c r="EN66" s="99">
        <f>SUMIFS('Ajuste Ciclado'!J$5:J$47,'Ajuste Ciclado'!$C$5:$C$47,Balance!EN$4,'Ajuste Ciclado'!$B$5:$B$47,Balance!$B66)</f>
        <v>0</v>
      </c>
      <c r="EO66" s="99">
        <f>SUMIFS('Ajuste Ciclado'!K$5:K$47,'Ajuste Ciclado'!$C$5:$C$47,Balance!EO$4,'Ajuste Ciclado'!$B$5:$B$47,Balance!$B66)</f>
        <v>0</v>
      </c>
      <c r="EP66" s="99">
        <f>SUMIFS('Ajuste Ciclado'!L$5:L$47,'Ajuste Ciclado'!$C$5:$C$47,Balance!EP$4,'Ajuste Ciclado'!$B$5:$B$47,Balance!$B66)</f>
        <v>0</v>
      </c>
      <c r="EQ66" s="99">
        <f>SUMIFS('Ajuste Ciclado'!M$5:M$47,'Ajuste Ciclado'!$C$5:$C$47,Balance!EQ$4,'Ajuste Ciclado'!$B$5:$B$47,Balance!$B66)</f>
        <v>0</v>
      </c>
      <c r="ER66" s="99">
        <f>SUMIFS('Ajuste Ciclado'!N$5:N$47,'Ajuste Ciclado'!$C$5:$C$47,Balance!ER$4,'Ajuste Ciclado'!$B$5:$B$47,Balance!$B66)</f>
        <v>0</v>
      </c>
      <c r="ES66" s="100">
        <f>SUMIFS('Ajuste Ciclado'!O$5:O$47,'Ajuste Ciclado'!$C$5:$C$47,Balance!ES$4,'Ajuste Ciclado'!$B$5:$B$47,Balance!$B66)</f>
        <v>0</v>
      </c>
      <c r="ET66" s="84"/>
      <c r="EU66" s="12">
        <f t="shared" si="129"/>
        <v>115283.0624581356</v>
      </c>
      <c r="EV66" s="13">
        <f t="shared" si="93"/>
        <v>96516.960196934626</v>
      </c>
      <c r="EW66" s="13">
        <f t="shared" si="94"/>
        <v>95425.778861507846</v>
      </c>
      <c r="EX66" s="13">
        <f t="shared" si="95"/>
        <v>63764.424102435623</v>
      </c>
      <c r="EY66" s="13">
        <f t="shared" si="96"/>
        <v>48286.699242403869</v>
      </c>
      <c r="EZ66" s="13">
        <f t="shared" si="97"/>
        <v>32480.857414774979</v>
      </c>
      <c r="FA66" s="13">
        <f t="shared" si="98"/>
        <v>34853.69438788182</v>
      </c>
      <c r="FB66" s="13">
        <f t="shared" si="99"/>
        <v>47314.83031743249</v>
      </c>
      <c r="FC66" s="13">
        <f t="shared" si="100"/>
        <v>53749.782096445633</v>
      </c>
      <c r="FD66" s="13">
        <f t="shared" si="101"/>
        <v>14589.208527960811</v>
      </c>
      <c r="FE66" s="13">
        <f t="shared" si="102"/>
        <v>3945.8598902133749</v>
      </c>
      <c r="FF66" s="14">
        <f t="shared" si="103"/>
        <v>7632.867665918192</v>
      </c>
      <c r="FG66" s="12">
        <f t="shared" si="104"/>
        <v>115506.5922478174</v>
      </c>
      <c r="FH66" s="13">
        <f t="shared" si="105"/>
        <v>97023.492341224774</v>
      </c>
      <c r="FI66" s="13">
        <f t="shared" si="106"/>
        <v>96357.777338978762</v>
      </c>
      <c r="FJ66" s="13">
        <f t="shared" si="107"/>
        <v>67524.883073495628</v>
      </c>
      <c r="FK66" s="13">
        <f t="shared" si="108"/>
        <v>47549.162060909308</v>
      </c>
      <c r="FL66" s="13">
        <f t="shared" si="109"/>
        <v>32730.767966114981</v>
      </c>
      <c r="FM66" s="13">
        <f t="shared" si="110"/>
        <v>36562.698397860739</v>
      </c>
      <c r="FN66" s="13">
        <f t="shared" si="111"/>
        <v>47625.41171047392</v>
      </c>
      <c r="FO66" s="13">
        <f t="shared" si="112"/>
        <v>54711.302864118763</v>
      </c>
      <c r="FP66" s="13">
        <f t="shared" si="113"/>
        <v>22368.805766316051</v>
      </c>
      <c r="FQ66" s="13">
        <f t="shared" si="114"/>
        <v>30576.4539770956</v>
      </c>
      <c r="FR66" s="14">
        <f t="shared" si="115"/>
        <v>38930.299983500117</v>
      </c>
      <c r="FS66" s="12">
        <f t="shared" si="116"/>
        <v>115549.8430789673</v>
      </c>
      <c r="FT66" s="13">
        <f t="shared" si="117"/>
        <v>97030.03648707697</v>
      </c>
      <c r="FU66" s="13">
        <f t="shared" si="118"/>
        <v>96000.618644032496</v>
      </c>
      <c r="FV66" s="13">
        <f t="shared" si="119"/>
        <v>67043.367029615969</v>
      </c>
      <c r="FW66" s="13">
        <f t="shared" si="120"/>
        <v>49042.270761298751</v>
      </c>
      <c r="FX66" s="13">
        <f t="shared" si="121"/>
        <v>34718.723672013854</v>
      </c>
      <c r="FY66" s="13">
        <f t="shared" si="122"/>
        <v>39487.933942357173</v>
      </c>
      <c r="FZ66" s="13">
        <f t="shared" si="123"/>
        <v>52468.82435227235</v>
      </c>
      <c r="GA66" s="13">
        <f t="shared" si="124"/>
        <v>59074.240633102439</v>
      </c>
      <c r="GB66" s="13">
        <f t="shared" si="125"/>
        <v>51054.121383694437</v>
      </c>
      <c r="GC66" s="13">
        <f t="shared" si="126"/>
        <v>62919.786314253717</v>
      </c>
      <c r="GD66" s="14">
        <f t="shared" si="127"/>
        <v>63701.692122656037</v>
      </c>
      <c r="GE66" s="84"/>
      <c r="GF66" s="12">
        <f t="shared" si="130"/>
        <v>613844.02516204491</v>
      </c>
      <c r="GG66" s="13">
        <f t="shared" si="130"/>
        <v>687467.64772790601</v>
      </c>
      <c r="GH66" s="14">
        <f t="shared" si="130"/>
        <v>788091.45842134161</v>
      </c>
      <c r="GI66" s="6">
        <f t="shared" si="131"/>
        <v>1</v>
      </c>
      <c r="GJ66" s="12">
        <f t="shared" si="132"/>
        <v>0</v>
      </c>
      <c r="GK66" s="13">
        <f t="shared" si="133"/>
        <v>0</v>
      </c>
      <c r="GL66" s="14">
        <f t="shared" si="134"/>
        <v>0</v>
      </c>
      <c r="GM66" s="84"/>
      <c r="GN66" s="66">
        <f t="shared" si="135"/>
        <v>0</v>
      </c>
      <c r="GO66" s="84"/>
      <c r="GP66" s="63" t="str" cm="1">
        <f t="array" ref="GP66">INDEX($GF$4:$GH$4,1,GI66)</f>
        <v>Sample 1</v>
      </c>
      <c r="GQ66" s="12">
        <f t="shared" si="142"/>
        <v>3945.8598902133749</v>
      </c>
      <c r="GR66" s="13">
        <f t="shared" si="142"/>
        <v>7632.867665918192</v>
      </c>
      <c r="GS66" s="14">
        <f t="shared" si="142"/>
        <v>14589.208527960811</v>
      </c>
      <c r="GT66" s="12">
        <f t="shared" si="143"/>
        <v>22368.805766316051</v>
      </c>
      <c r="GU66" s="13">
        <f t="shared" si="143"/>
        <v>30576.4539770956</v>
      </c>
      <c r="GV66" s="14">
        <f t="shared" si="143"/>
        <v>32730.767966114981</v>
      </c>
      <c r="GW66" s="12">
        <f t="shared" si="144"/>
        <v>34718.723672013854</v>
      </c>
      <c r="GX66" s="13">
        <f t="shared" si="144"/>
        <v>39487.933942357173</v>
      </c>
      <c r="GY66" s="14">
        <f t="shared" si="144"/>
        <v>49042.270761298751</v>
      </c>
      <c r="GZ66" s="84" t="str">
        <f t="shared" si="128"/>
        <v>Sample 1</v>
      </c>
      <c r="HA66" s="12">
        <f t="shared" si="139"/>
        <v>0</v>
      </c>
      <c r="HB66" s="13">
        <f t="shared" si="139"/>
        <v>0</v>
      </c>
      <c r="HC66" s="14">
        <f t="shared" si="139"/>
        <v>0</v>
      </c>
      <c r="HD66" s="6">
        <f t="shared" si="140"/>
        <v>0</v>
      </c>
      <c r="HE66" s="84" t="str">
        <f t="shared" si="141"/>
        <v>Ok</v>
      </c>
    </row>
    <row r="67" spans="2:213" hidden="1" x14ac:dyDescent="0.3">
      <c r="B67" s="84" t="s">
        <v>380</v>
      </c>
      <c r="C67" s="12">
        <f>SUMIFS(Inyecciones!$E$2:$E$14185,Inyecciones!$A$2:$A$14185,Balance!C$4,Inyecciones!$B$2:$B$14185,Balance!$B67,Inyecciones!$C$2:$C$14185,Balance!C$5)</f>
        <v>156705.15291011671</v>
      </c>
      <c r="D67" s="13">
        <f>SUMIFS(Inyecciones!$E$2:$E$14185,Inyecciones!$A$2:$A$14185,Balance!D$4,Inyecciones!$B$2:$B$14185,Balance!$B67,Inyecciones!$C$2:$C$14185,Balance!D$5)</f>
        <v>112761.644374283</v>
      </c>
      <c r="E67" s="13">
        <f>SUMIFS(Inyecciones!$E$2:$E$14185,Inyecciones!$A$2:$A$14185,Balance!E$4,Inyecciones!$B$2:$B$14185,Balance!$B67,Inyecciones!$C$2:$C$14185,Balance!E$5)</f>
        <v>131903.12645481291</v>
      </c>
      <c r="F67" s="13">
        <f>SUMIFS(Inyecciones!$E$2:$E$14185,Inyecciones!$A$2:$A$14185,Balance!F$4,Inyecciones!$B$2:$B$14185,Balance!$B67,Inyecciones!$C$2:$C$14185,Balance!F$5)</f>
        <v>83302.246150118008</v>
      </c>
      <c r="G67" s="13">
        <f>SUMIFS(Inyecciones!$E$2:$E$14185,Inyecciones!$A$2:$A$14185,Balance!G$4,Inyecciones!$B$2:$B$14185,Balance!$B67,Inyecciones!$C$2:$C$14185,Balance!G$5)</f>
        <v>55748.370062826238</v>
      </c>
      <c r="H67" s="13">
        <f>SUMIFS(Inyecciones!$E$2:$E$14185,Inyecciones!$A$2:$A$14185,Balance!H$4,Inyecciones!$B$2:$B$14185,Balance!$B67,Inyecciones!$C$2:$C$14185,Balance!H$5)</f>
        <v>38703.173345581134</v>
      </c>
      <c r="I67" s="13">
        <f>SUMIFS(Inyecciones!$E$2:$E$14185,Inyecciones!$A$2:$A$14185,Balance!I$4,Inyecciones!$B$2:$B$14185,Balance!$B67,Inyecciones!$C$2:$C$14185,Balance!I$5)</f>
        <v>48009.772413582054</v>
      </c>
      <c r="J67" s="13">
        <f>SUMIFS(Inyecciones!$E$2:$E$14185,Inyecciones!$A$2:$A$14185,Balance!J$4,Inyecciones!$B$2:$B$14185,Balance!$B67,Inyecciones!$C$2:$C$14185,Balance!J$5)</f>
        <v>71514.652215547103</v>
      </c>
      <c r="K67" s="13">
        <f>SUMIFS(Inyecciones!$E$2:$E$14185,Inyecciones!$A$2:$A$14185,Balance!K$4,Inyecciones!$B$2:$B$14185,Balance!$B67,Inyecciones!$C$2:$C$14185,Balance!K$5)</f>
        <v>73166.267533379316</v>
      </c>
      <c r="L67" s="13">
        <f>SUMIFS(Inyecciones!$E$2:$E$14185,Inyecciones!$A$2:$A$14185,Balance!L$4,Inyecciones!$B$2:$B$14185,Balance!$B67,Inyecciones!$C$2:$C$14185,Balance!L$5)</f>
        <v>22165.692354066039</v>
      </c>
      <c r="M67" s="13">
        <f>SUMIFS(Inyecciones!$E$2:$E$14185,Inyecciones!$A$2:$A$14185,Balance!M$4,Inyecciones!$B$2:$B$14185,Balance!$B67,Inyecciones!$C$2:$C$14185,Balance!M$5)</f>
        <v>7554.831564855941</v>
      </c>
      <c r="N67" s="14">
        <f>SUMIFS(Inyecciones!$E$2:$E$14185,Inyecciones!$A$2:$A$14185,Balance!N$4,Inyecciones!$B$2:$B$14185,Balance!$B67,Inyecciones!$C$2:$C$14185,Balance!N$5)</f>
        <v>18056.925153332049</v>
      </c>
      <c r="O67" s="12">
        <f>SUMIFS(Inyecciones!$E$2:$E$14185,Inyecciones!$A$2:$A$14185,Balance!O$4,Inyecciones!$B$2:$B$14185,Balance!$B67,Inyecciones!$C$2:$C$14185,Balance!O$5)</f>
        <v>157029.16527606139</v>
      </c>
      <c r="P67" s="13">
        <f>SUMIFS(Inyecciones!$E$2:$E$14185,Inyecciones!$A$2:$A$14185,Balance!P$4,Inyecciones!$B$2:$B$14185,Balance!$B67,Inyecciones!$C$2:$C$14185,Balance!P$5)</f>
        <v>113517.33789697661</v>
      </c>
      <c r="Q67" s="13">
        <f>SUMIFS(Inyecciones!$E$2:$E$14185,Inyecciones!$A$2:$A$14185,Balance!Q$4,Inyecciones!$B$2:$B$14185,Balance!$B67,Inyecciones!$C$2:$C$14185,Balance!Q$5)</f>
        <v>133202.2059099825</v>
      </c>
      <c r="R67" s="13">
        <f>SUMIFS(Inyecciones!$E$2:$E$14185,Inyecciones!$A$2:$A$14185,Balance!R$4,Inyecciones!$B$2:$B$14185,Balance!$B67,Inyecciones!$C$2:$C$14185,Balance!R$5)</f>
        <v>88360.32495078769</v>
      </c>
      <c r="S67" s="13">
        <f>SUMIFS(Inyecciones!$E$2:$E$14185,Inyecciones!$A$2:$A$14185,Balance!S$4,Inyecciones!$B$2:$B$14185,Balance!$B67,Inyecciones!$C$2:$C$14185,Balance!S$5)</f>
        <v>53439.283959881774</v>
      </c>
      <c r="T67" s="13">
        <f>SUMIFS(Inyecciones!$E$2:$E$14185,Inyecciones!$A$2:$A$14185,Balance!T$4,Inyecciones!$B$2:$B$14185,Balance!$B67,Inyecciones!$C$2:$C$14185,Balance!T$5)</f>
        <v>39129.243978788028</v>
      </c>
      <c r="U67" s="13">
        <f>SUMIFS(Inyecciones!$E$2:$E$14185,Inyecciones!$A$2:$A$14185,Balance!U$4,Inyecciones!$B$2:$B$14185,Balance!$B67,Inyecciones!$C$2:$C$14185,Balance!U$5)</f>
        <v>50839.362699343583</v>
      </c>
      <c r="V67" s="13">
        <f>SUMIFS(Inyecciones!$E$2:$E$14185,Inyecciones!$A$2:$A$14185,Balance!V$4,Inyecciones!$B$2:$B$14185,Balance!$B67,Inyecciones!$C$2:$C$14185,Balance!V$5)</f>
        <v>71809.335934197909</v>
      </c>
      <c r="W67" s="13">
        <f>SUMIFS(Inyecciones!$E$2:$E$14185,Inyecciones!$A$2:$A$14185,Balance!W$4,Inyecciones!$B$2:$B$14185,Balance!$B67,Inyecciones!$C$2:$C$14185,Balance!W$5)</f>
        <v>74397.994974656118</v>
      </c>
      <c r="X67" s="13">
        <f>SUMIFS(Inyecciones!$E$2:$E$14185,Inyecciones!$A$2:$A$14185,Balance!X$4,Inyecciones!$B$2:$B$14185,Balance!$B67,Inyecciones!$C$2:$C$14185,Balance!X$5)</f>
        <v>33277.936074599107</v>
      </c>
      <c r="Y67" s="13">
        <f>SUMIFS(Inyecciones!$E$2:$E$14185,Inyecciones!$A$2:$A$14185,Balance!Y$4,Inyecciones!$B$2:$B$14185,Balance!$B67,Inyecciones!$C$2:$C$14185,Balance!Y$5)</f>
        <v>31824.733936799341</v>
      </c>
      <c r="Z67" s="14">
        <f>SUMIFS(Inyecciones!$E$2:$E$14185,Inyecciones!$A$2:$A$14185,Balance!Z$4,Inyecciones!$B$2:$B$14185,Balance!$B67,Inyecciones!$C$2:$C$14185,Balance!Z$5)</f>
        <v>61304.932494799687</v>
      </c>
      <c r="AA67" s="12">
        <f>SUMIFS(Inyecciones!$E$2:$E$14185,Inyecciones!$A$2:$A$14185,Balance!AA$4,Inyecciones!$B$2:$B$14185,Balance!$B67,Inyecciones!$C$2:$C$14185,Balance!AA$5)</f>
        <v>157082.9274442126</v>
      </c>
      <c r="AB67" s="13">
        <f>SUMIFS(Inyecciones!$E$2:$E$14185,Inyecciones!$A$2:$A$14185,Balance!AB$4,Inyecciones!$B$2:$B$14185,Balance!$B67,Inyecciones!$C$2:$C$14185,Balance!AB$5)</f>
        <v>113555.7039332234</v>
      </c>
      <c r="AC67" s="13">
        <f>SUMIFS(Inyecciones!$E$2:$E$14185,Inyecciones!$A$2:$A$14185,Balance!AC$4,Inyecciones!$B$2:$B$14185,Balance!$B67,Inyecciones!$C$2:$C$14185,Balance!AC$5)</f>
        <v>132704.44084554989</v>
      </c>
      <c r="AD67" s="13">
        <f>SUMIFS(Inyecciones!$E$2:$E$14185,Inyecciones!$A$2:$A$14185,Balance!AD$4,Inyecciones!$B$2:$B$14185,Balance!$B67,Inyecciones!$C$2:$C$14185,Balance!AD$5)</f>
        <v>87702.149013575516</v>
      </c>
      <c r="AE67" s="13">
        <f>SUMIFS(Inyecciones!$E$2:$E$14185,Inyecciones!$A$2:$A$14185,Balance!AE$4,Inyecciones!$B$2:$B$14185,Balance!$B67,Inyecciones!$C$2:$C$14185,Balance!AE$5)</f>
        <v>56803.035807058222</v>
      </c>
      <c r="AF67" s="13">
        <f>SUMIFS(Inyecciones!$E$2:$E$14185,Inyecciones!$A$2:$A$14185,Balance!AF$4,Inyecciones!$B$2:$B$14185,Balance!$B67,Inyecciones!$C$2:$C$14185,Balance!AF$5)</f>
        <v>42656.805423017831</v>
      </c>
      <c r="AG67" s="13">
        <f>SUMIFS(Inyecciones!$E$2:$E$14185,Inyecciones!$A$2:$A$14185,Balance!AG$4,Inyecciones!$B$2:$B$14185,Balance!$B67,Inyecciones!$C$2:$C$14185,Balance!AG$5)</f>
        <v>56062.240428081474</v>
      </c>
      <c r="AH67" s="13">
        <f>SUMIFS(Inyecciones!$E$2:$E$14185,Inyecciones!$A$2:$A$14185,Balance!AH$4,Inyecciones!$B$2:$B$14185,Balance!$B67,Inyecciones!$C$2:$C$14185,Balance!AH$5)</f>
        <v>81494.781931543446</v>
      </c>
      <c r="AI67" s="13">
        <f>SUMIFS(Inyecciones!$E$2:$E$14185,Inyecciones!$A$2:$A$14185,Balance!AI$4,Inyecciones!$B$2:$B$14185,Balance!$B67,Inyecciones!$C$2:$C$14185,Balance!AI$5)</f>
        <v>81348.704878612916</v>
      </c>
      <c r="AJ67" s="13">
        <f>SUMIFS(Inyecciones!$E$2:$E$14185,Inyecciones!$A$2:$A$14185,Balance!AJ$4,Inyecciones!$B$2:$B$14185,Balance!$B67,Inyecciones!$C$2:$C$14185,Balance!AJ$5)</f>
        <v>72900.719582434889</v>
      </c>
      <c r="AK67" s="13">
        <f>SUMIFS(Inyecciones!$E$2:$E$14185,Inyecciones!$A$2:$A$14185,Balance!AK$4,Inyecciones!$B$2:$B$14185,Balance!$B67,Inyecciones!$C$2:$C$14185,Balance!AK$5)</f>
        <v>62335.911032500968</v>
      </c>
      <c r="AL67" s="14">
        <f>SUMIFS(Inyecciones!$E$2:$E$14185,Inyecciones!$A$2:$A$14185,Balance!AL$4,Inyecciones!$B$2:$B$14185,Balance!$B67,Inyecciones!$C$2:$C$14185,Balance!AL$5)</f>
        <v>96303.522975724612</v>
      </c>
      <c r="AM67" s="13"/>
      <c r="AN67" s="12">
        <f>SUMIFS('Retiro Mensual'!$E$2:$E$2629,'Retiro Mensual'!$A$2:$A$2629,AN$4,'Retiro Mensual'!$B$2:$B$2629,$B67,'Retiro Mensual'!$C$2:$C$2629,AN$5)</f>
        <v>0</v>
      </c>
      <c r="AO67" s="13">
        <f>SUMIFS('Retiro Mensual'!$E$2:$E$2629,'Retiro Mensual'!$A$2:$A$2629,AO$4,'Retiro Mensual'!$B$2:$B$2629,$B67,'Retiro Mensual'!$C$2:$C$2629,AO$5)</f>
        <v>0</v>
      </c>
      <c r="AP67" s="13">
        <f>SUMIFS('Retiro Mensual'!$E$2:$E$2629,'Retiro Mensual'!$A$2:$A$2629,AP$4,'Retiro Mensual'!$B$2:$B$2629,$B67,'Retiro Mensual'!$C$2:$C$2629,AP$5)</f>
        <v>0</v>
      </c>
      <c r="AQ67" s="13">
        <f>SUMIFS('Retiro Mensual'!$E$2:$E$2629,'Retiro Mensual'!$A$2:$A$2629,AQ$4,'Retiro Mensual'!$B$2:$B$2629,$B67,'Retiro Mensual'!$C$2:$C$2629,AQ$5)</f>
        <v>0</v>
      </c>
      <c r="AR67" s="13">
        <f>SUMIFS('Retiro Mensual'!$E$2:$E$2629,'Retiro Mensual'!$A$2:$A$2629,AR$4,'Retiro Mensual'!$B$2:$B$2629,$B67,'Retiro Mensual'!$C$2:$C$2629,AR$5)</f>
        <v>0</v>
      </c>
      <c r="AS67" s="13">
        <f>SUMIFS('Retiro Mensual'!$E$2:$E$2629,'Retiro Mensual'!$A$2:$A$2629,AS$4,'Retiro Mensual'!$B$2:$B$2629,$B67,'Retiro Mensual'!$C$2:$C$2629,AS$5)</f>
        <v>0</v>
      </c>
      <c r="AT67" s="13">
        <f>SUMIFS('Retiro Mensual'!$E$2:$E$2629,'Retiro Mensual'!$A$2:$A$2629,AT$4,'Retiro Mensual'!$B$2:$B$2629,$B67,'Retiro Mensual'!$C$2:$C$2629,AT$5)</f>
        <v>0</v>
      </c>
      <c r="AU67" s="13">
        <f>SUMIFS('Retiro Mensual'!$E$2:$E$2629,'Retiro Mensual'!$A$2:$A$2629,AU$4,'Retiro Mensual'!$B$2:$B$2629,$B67,'Retiro Mensual'!$C$2:$C$2629,AU$5)</f>
        <v>0</v>
      </c>
      <c r="AV67" s="13">
        <f>SUMIFS('Retiro Mensual'!$E$2:$E$2629,'Retiro Mensual'!$A$2:$A$2629,AV$4,'Retiro Mensual'!$B$2:$B$2629,$B67,'Retiro Mensual'!$C$2:$C$2629,AV$5)</f>
        <v>0</v>
      </c>
      <c r="AW67" s="13">
        <f>SUMIFS('Retiro Mensual'!$E$2:$E$2629,'Retiro Mensual'!$A$2:$A$2629,AW$4,'Retiro Mensual'!$B$2:$B$2629,$B67,'Retiro Mensual'!$C$2:$C$2629,AW$5)</f>
        <v>0</v>
      </c>
      <c r="AX67" s="13">
        <f>SUMIFS('Retiro Mensual'!$E$2:$E$2629,'Retiro Mensual'!$A$2:$A$2629,AX$4,'Retiro Mensual'!$B$2:$B$2629,$B67,'Retiro Mensual'!$C$2:$C$2629,AX$5)</f>
        <v>0</v>
      </c>
      <c r="AY67" s="14">
        <f>SUMIFS('Retiro Mensual'!$E$2:$E$2629,'Retiro Mensual'!$A$2:$A$2629,AY$4,'Retiro Mensual'!$B$2:$B$2629,$B67,'Retiro Mensual'!$C$2:$C$2629,AY$5)</f>
        <v>0</v>
      </c>
      <c r="AZ67" s="12">
        <f>SUMIFS('Retiro Mensual'!$E$2:$E$2629,'Retiro Mensual'!$A$2:$A$2629,AZ$4,'Retiro Mensual'!$B$2:$B$2629,$B67,'Retiro Mensual'!$C$2:$C$2629,AZ$5)</f>
        <v>0</v>
      </c>
      <c r="BA67" s="13">
        <f>SUMIFS('Retiro Mensual'!$E$2:$E$2629,'Retiro Mensual'!$A$2:$A$2629,BA$4,'Retiro Mensual'!$B$2:$B$2629,$B67,'Retiro Mensual'!$C$2:$C$2629,BA$5)</f>
        <v>0</v>
      </c>
      <c r="BB67" s="13">
        <f>SUMIFS('Retiro Mensual'!$E$2:$E$2629,'Retiro Mensual'!$A$2:$A$2629,BB$4,'Retiro Mensual'!$B$2:$B$2629,$B67,'Retiro Mensual'!$C$2:$C$2629,BB$5)</f>
        <v>0</v>
      </c>
      <c r="BC67" s="13">
        <f>SUMIFS('Retiro Mensual'!$E$2:$E$2629,'Retiro Mensual'!$A$2:$A$2629,BC$4,'Retiro Mensual'!$B$2:$B$2629,$B67,'Retiro Mensual'!$C$2:$C$2629,BC$5)</f>
        <v>0</v>
      </c>
      <c r="BD67" s="13">
        <f>SUMIFS('Retiro Mensual'!$E$2:$E$2629,'Retiro Mensual'!$A$2:$A$2629,BD$4,'Retiro Mensual'!$B$2:$B$2629,$B67,'Retiro Mensual'!$C$2:$C$2629,BD$5)</f>
        <v>0</v>
      </c>
      <c r="BE67" s="13">
        <f>SUMIFS('Retiro Mensual'!$E$2:$E$2629,'Retiro Mensual'!$A$2:$A$2629,BE$4,'Retiro Mensual'!$B$2:$B$2629,$B67,'Retiro Mensual'!$C$2:$C$2629,BE$5)</f>
        <v>0</v>
      </c>
      <c r="BF67" s="13">
        <f>SUMIFS('Retiro Mensual'!$E$2:$E$2629,'Retiro Mensual'!$A$2:$A$2629,BF$4,'Retiro Mensual'!$B$2:$B$2629,$B67,'Retiro Mensual'!$C$2:$C$2629,BF$5)</f>
        <v>0</v>
      </c>
      <c r="BG67" s="13">
        <f>SUMIFS('Retiro Mensual'!$E$2:$E$2629,'Retiro Mensual'!$A$2:$A$2629,BG$4,'Retiro Mensual'!$B$2:$B$2629,$B67,'Retiro Mensual'!$C$2:$C$2629,BG$5)</f>
        <v>0</v>
      </c>
      <c r="BH67" s="13">
        <f>SUMIFS('Retiro Mensual'!$E$2:$E$2629,'Retiro Mensual'!$A$2:$A$2629,BH$4,'Retiro Mensual'!$B$2:$B$2629,$B67,'Retiro Mensual'!$C$2:$C$2629,BH$5)</f>
        <v>0</v>
      </c>
      <c r="BI67" s="13">
        <f>SUMIFS('Retiro Mensual'!$E$2:$E$2629,'Retiro Mensual'!$A$2:$A$2629,BI$4,'Retiro Mensual'!$B$2:$B$2629,$B67,'Retiro Mensual'!$C$2:$C$2629,BI$5)</f>
        <v>0</v>
      </c>
      <c r="BJ67" s="13">
        <f>SUMIFS('Retiro Mensual'!$E$2:$E$2629,'Retiro Mensual'!$A$2:$A$2629,BJ$4,'Retiro Mensual'!$B$2:$B$2629,$B67,'Retiro Mensual'!$C$2:$C$2629,BJ$5)</f>
        <v>0</v>
      </c>
      <c r="BK67" s="14">
        <f>SUMIFS('Retiro Mensual'!$E$2:$E$2629,'Retiro Mensual'!$A$2:$A$2629,BK$4,'Retiro Mensual'!$B$2:$B$2629,$B67,'Retiro Mensual'!$C$2:$C$2629,BK$5)</f>
        <v>0</v>
      </c>
      <c r="BL67" s="12">
        <f>SUMIFS('Retiro Mensual'!$E$2:$E$2629,'Retiro Mensual'!$A$2:$A$2629,BL$4,'Retiro Mensual'!$B$2:$B$2629,$B67,'Retiro Mensual'!$C$2:$C$2629,BL$5)</f>
        <v>0</v>
      </c>
      <c r="BM67" s="13">
        <f>SUMIFS('Retiro Mensual'!$E$2:$E$2629,'Retiro Mensual'!$A$2:$A$2629,BM$4,'Retiro Mensual'!$B$2:$B$2629,$B67,'Retiro Mensual'!$C$2:$C$2629,BM$5)</f>
        <v>0</v>
      </c>
      <c r="BN67" s="13">
        <f>SUMIFS('Retiro Mensual'!$E$2:$E$2629,'Retiro Mensual'!$A$2:$A$2629,BN$4,'Retiro Mensual'!$B$2:$B$2629,$B67,'Retiro Mensual'!$C$2:$C$2629,BN$5)</f>
        <v>0</v>
      </c>
      <c r="BO67" s="13">
        <f>SUMIFS('Retiro Mensual'!$E$2:$E$2629,'Retiro Mensual'!$A$2:$A$2629,BO$4,'Retiro Mensual'!$B$2:$B$2629,$B67,'Retiro Mensual'!$C$2:$C$2629,BO$5)</f>
        <v>0</v>
      </c>
      <c r="BP67" s="13">
        <f>SUMIFS('Retiro Mensual'!$E$2:$E$2629,'Retiro Mensual'!$A$2:$A$2629,BP$4,'Retiro Mensual'!$B$2:$B$2629,$B67,'Retiro Mensual'!$C$2:$C$2629,BP$5)</f>
        <v>0</v>
      </c>
      <c r="BQ67" s="13">
        <f>SUMIFS('Retiro Mensual'!$E$2:$E$2629,'Retiro Mensual'!$A$2:$A$2629,BQ$4,'Retiro Mensual'!$B$2:$B$2629,$B67,'Retiro Mensual'!$C$2:$C$2629,BQ$5)</f>
        <v>0</v>
      </c>
      <c r="BR67" s="13">
        <f>SUMIFS('Retiro Mensual'!$E$2:$E$2629,'Retiro Mensual'!$A$2:$A$2629,BR$4,'Retiro Mensual'!$B$2:$B$2629,$B67,'Retiro Mensual'!$C$2:$C$2629,BR$5)</f>
        <v>0</v>
      </c>
      <c r="BS67" s="13">
        <f>SUMIFS('Retiro Mensual'!$E$2:$E$2629,'Retiro Mensual'!$A$2:$A$2629,BS$4,'Retiro Mensual'!$B$2:$B$2629,$B67,'Retiro Mensual'!$C$2:$C$2629,BS$5)</f>
        <v>0</v>
      </c>
      <c r="BT67" s="13">
        <f>SUMIFS('Retiro Mensual'!$E$2:$E$2629,'Retiro Mensual'!$A$2:$A$2629,BT$4,'Retiro Mensual'!$B$2:$B$2629,$B67,'Retiro Mensual'!$C$2:$C$2629,BT$5)</f>
        <v>0</v>
      </c>
      <c r="BU67" s="13">
        <f>SUMIFS('Retiro Mensual'!$E$2:$E$2629,'Retiro Mensual'!$A$2:$A$2629,BU$4,'Retiro Mensual'!$B$2:$B$2629,$B67,'Retiro Mensual'!$C$2:$C$2629,BU$5)</f>
        <v>0</v>
      </c>
      <c r="BV67" s="13">
        <f>SUMIFS('Retiro Mensual'!$E$2:$E$2629,'Retiro Mensual'!$A$2:$A$2629,BV$4,'Retiro Mensual'!$B$2:$B$2629,$B67,'Retiro Mensual'!$C$2:$C$2629,BV$5)</f>
        <v>0</v>
      </c>
      <c r="BW67" s="14">
        <f>SUMIFS('Retiro Mensual'!$E$2:$E$2629,'Retiro Mensual'!$A$2:$A$2629,BW$4,'Retiro Mensual'!$B$2:$B$2629,$B67,'Retiro Mensual'!$C$2:$C$2629,BW$5)</f>
        <v>0</v>
      </c>
      <c r="BX67" s="13"/>
      <c r="BY67" s="12">
        <f>SUMIFS('Compra Ventas'!$E$2:$E$2700,'Compra Ventas'!$A$2:$A$2700,BY$4,'Compra Ventas'!$B$2:$B$2700,$B67,'Compra Ventas'!$C$2:$C$2700,BY$5)</f>
        <v>0</v>
      </c>
      <c r="BZ67" s="13">
        <f>SUMIFS('Compra Ventas'!$E$2:$E$2700,'Compra Ventas'!$A$2:$A$2700,BZ$4,'Compra Ventas'!$B$2:$B$2700,$B67,'Compra Ventas'!$C$2:$C$2700,BZ$5)</f>
        <v>0</v>
      </c>
      <c r="CA67" s="13">
        <f>SUMIFS('Compra Ventas'!$E$2:$E$2700,'Compra Ventas'!$A$2:$A$2700,CA$4,'Compra Ventas'!$B$2:$B$2700,$B67,'Compra Ventas'!$C$2:$C$2700,CA$5)</f>
        <v>0</v>
      </c>
      <c r="CB67" s="13">
        <f>SUMIFS('Compra Ventas'!$E$2:$E$2700,'Compra Ventas'!$A$2:$A$2700,CB$4,'Compra Ventas'!$B$2:$B$2700,$B67,'Compra Ventas'!$C$2:$C$2700,CB$5)</f>
        <v>0</v>
      </c>
      <c r="CC67" s="13">
        <f>SUMIFS('Compra Ventas'!$E$2:$E$2700,'Compra Ventas'!$A$2:$A$2700,CC$4,'Compra Ventas'!$B$2:$B$2700,$B67,'Compra Ventas'!$C$2:$C$2700,CC$5)</f>
        <v>0</v>
      </c>
      <c r="CD67" s="13">
        <f>SUMIFS('Compra Ventas'!$E$2:$E$2700,'Compra Ventas'!$A$2:$A$2700,CD$4,'Compra Ventas'!$B$2:$B$2700,$B67,'Compra Ventas'!$C$2:$C$2700,CD$5)</f>
        <v>0</v>
      </c>
      <c r="CE67" s="13">
        <f>SUMIFS('Compra Ventas'!$E$2:$E$2700,'Compra Ventas'!$A$2:$A$2700,CE$4,'Compra Ventas'!$B$2:$B$2700,$B67,'Compra Ventas'!$C$2:$C$2700,CE$5)</f>
        <v>0</v>
      </c>
      <c r="CF67" s="13">
        <f>SUMIFS('Compra Ventas'!$E$2:$E$2700,'Compra Ventas'!$A$2:$A$2700,CF$4,'Compra Ventas'!$B$2:$B$2700,$B67,'Compra Ventas'!$C$2:$C$2700,CF$5)</f>
        <v>0</v>
      </c>
      <c r="CG67" s="13">
        <f>SUMIFS('Compra Ventas'!$E$2:$E$2700,'Compra Ventas'!$A$2:$A$2700,CG$4,'Compra Ventas'!$B$2:$B$2700,$B67,'Compra Ventas'!$C$2:$C$2700,CG$5)</f>
        <v>0</v>
      </c>
      <c r="CH67" s="13">
        <f>SUMIFS('Compra Ventas'!$E$2:$E$2700,'Compra Ventas'!$A$2:$A$2700,CH$4,'Compra Ventas'!$B$2:$B$2700,$B67,'Compra Ventas'!$C$2:$C$2700,CH$5)</f>
        <v>0</v>
      </c>
      <c r="CI67" s="13">
        <f>SUMIFS('Compra Ventas'!$E$2:$E$2700,'Compra Ventas'!$A$2:$A$2700,CI$4,'Compra Ventas'!$B$2:$B$2700,$B67,'Compra Ventas'!$C$2:$C$2700,CI$5)</f>
        <v>0</v>
      </c>
      <c r="CJ67" s="14">
        <f>SUMIFS('Compra Ventas'!$E$2:$E$2700,'Compra Ventas'!$A$2:$A$2700,CJ$4,'Compra Ventas'!$B$2:$B$2700,$B67,'Compra Ventas'!$C$2:$C$2700,CJ$5)</f>
        <v>0</v>
      </c>
      <c r="CK67" s="12">
        <f>SUMIFS('Compra Ventas'!$E$2:$E$2700,'Compra Ventas'!$A$2:$A$2700,CK$4,'Compra Ventas'!$B$2:$B$2700,$B67,'Compra Ventas'!$C$2:$C$2700,CK$5)</f>
        <v>0</v>
      </c>
      <c r="CL67" s="13">
        <f>SUMIFS('Compra Ventas'!$E$2:$E$2700,'Compra Ventas'!$A$2:$A$2700,CL$4,'Compra Ventas'!$B$2:$B$2700,$B67,'Compra Ventas'!$C$2:$C$2700,CL$5)</f>
        <v>0</v>
      </c>
      <c r="CM67" s="13">
        <f>SUMIFS('Compra Ventas'!$E$2:$E$2700,'Compra Ventas'!$A$2:$A$2700,CM$4,'Compra Ventas'!$B$2:$B$2700,$B67,'Compra Ventas'!$C$2:$C$2700,CM$5)</f>
        <v>0</v>
      </c>
      <c r="CN67" s="13">
        <f>SUMIFS('Compra Ventas'!$E$2:$E$2700,'Compra Ventas'!$A$2:$A$2700,CN$4,'Compra Ventas'!$B$2:$B$2700,$B67,'Compra Ventas'!$C$2:$C$2700,CN$5)</f>
        <v>0</v>
      </c>
      <c r="CO67" s="13">
        <f>SUMIFS('Compra Ventas'!$E$2:$E$2700,'Compra Ventas'!$A$2:$A$2700,CO$4,'Compra Ventas'!$B$2:$B$2700,$B67,'Compra Ventas'!$C$2:$C$2700,CO$5)</f>
        <v>0</v>
      </c>
      <c r="CP67" s="13">
        <f>SUMIFS('Compra Ventas'!$E$2:$E$2700,'Compra Ventas'!$A$2:$A$2700,CP$4,'Compra Ventas'!$B$2:$B$2700,$B67,'Compra Ventas'!$C$2:$C$2700,CP$5)</f>
        <v>0</v>
      </c>
      <c r="CQ67" s="13">
        <f>SUMIFS('Compra Ventas'!$E$2:$E$2700,'Compra Ventas'!$A$2:$A$2700,CQ$4,'Compra Ventas'!$B$2:$B$2700,$B67,'Compra Ventas'!$C$2:$C$2700,CQ$5)</f>
        <v>0</v>
      </c>
      <c r="CR67" s="13">
        <f>SUMIFS('Compra Ventas'!$E$2:$E$2700,'Compra Ventas'!$A$2:$A$2700,CR$4,'Compra Ventas'!$B$2:$B$2700,$B67,'Compra Ventas'!$C$2:$C$2700,CR$5)</f>
        <v>0</v>
      </c>
      <c r="CS67" s="13">
        <f>SUMIFS('Compra Ventas'!$E$2:$E$2700,'Compra Ventas'!$A$2:$A$2700,CS$4,'Compra Ventas'!$B$2:$B$2700,$B67,'Compra Ventas'!$C$2:$C$2700,CS$5)</f>
        <v>0</v>
      </c>
      <c r="CT67" s="13">
        <f>SUMIFS('Compra Ventas'!$E$2:$E$2700,'Compra Ventas'!$A$2:$A$2700,CT$4,'Compra Ventas'!$B$2:$B$2700,$B67,'Compra Ventas'!$C$2:$C$2700,CT$5)</f>
        <v>0</v>
      </c>
      <c r="CU67" s="13">
        <f>SUMIFS('Compra Ventas'!$E$2:$E$2700,'Compra Ventas'!$A$2:$A$2700,CU$4,'Compra Ventas'!$B$2:$B$2700,$B67,'Compra Ventas'!$C$2:$C$2700,CU$5)</f>
        <v>0</v>
      </c>
      <c r="CV67" s="14">
        <f>SUMIFS('Compra Ventas'!$E$2:$E$2700,'Compra Ventas'!$A$2:$A$2700,CV$4,'Compra Ventas'!$B$2:$B$2700,$B67,'Compra Ventas'!$C$2:$C$2700,CV$5)</f>
        <v>0</v>
      </c>
      <c r="CW67" s="12">
        <f>SUMIFS('Compra Ventas'!$E$2:$E$2700,'Compra Ventas'!$A$2:$A$2700,CW$4,'Compra Ventas'!$B$2:$B$2700,$B67,'Compra Ventas'!$C$2:$C$2700,CW$5)</f>
        <v>0</v>
      </c>
      <c r="CX67" s="13">
        <f>SUMIFS('Compra Ventas'!$E$2:$E$2700,'Compra Ventas'!$A$2:$A$2700,CX$4,'Compra Ventas'!$B$2:$B$2700,$B67,'Compra Ventas'!$C$2:$C$2700,CX$5)</f>
        <v>0</v>
      </c>
      <c r="CY67" s="13">
        <f>SUMIFS('Compra Ventas'!$E$2:$E$2700,'Compra Ventas'!$A$2:$A$2700,CY$4,'Compra Ventas'!$B$2:$B$2700,$B67,'Compra Ventas'!$C$2:$C$2700,CY$5)</f>
        <v>0</v>
      </c>
      <c r="CZ67" s="13">
        <f>SUMIFS('Compra Ventas'!$E$2:$E$2700,'Compra Ventas'!$A$2:$A$2700,CZ$4,'Compra Ventas'!$B$2:$B$2700,$B67,'Compra Ventas'!$C$2:$C$2700,CZ$5)</f>
        <v>0</v>
      </c>
      <c r="DA67" s="13">
        <f>SUMIFS('Compra Ventas'!$E$2:$E$2700,'Compra Ventas'!$A$2:$A$2700,DA$4,'Compra Ventas'!$B$2:$B$2700,$B67,'Compra Ventas'!$C$2:$C$2700,DA$5)</f>
        <v>0</v>
      </c>
      <c r="DB67" s="13">
        <f>SUMIFS('Compra Ventas'!$E$2:$E$2700,'Compra Ventas'!$A$2:$A$2700,DB$4,'Compra Ventas'!$B$2:$B$2700,$B67,'Compra Ventas'!$C$2:$C$2700,DB$5)</f>
        <v>0</v>
      </c>
      <c r="DC67" s="13">
        <f>SUMIFS('Compra Ventas'!$E$2:$E$2700,'Compra Ventas'!$A$2:$A$2700,DC$4,'Compra Ventas'!$B$2:$B$2700,$B67,'Compra Ventas'!$C$2:$C$2700,DC$5)</f>
        <v>0</v>
      </c>
      <c r="DD67" s="13">
        <f>SUMIFS('Compra Ventas'!$E$2:$E$2700,'Compra Ventas'!$A$2:$A$2700,DD$4,'Compra Ventas'!$B$2:$B$2700,$B67,'Compra Ventas'!$C$2:$C$2700,DD$5)</f>
        <v>0</v>
      </c>
      <c r="DE67" s="13">
        <f>SUMIFS('Compra Ventas'!$E$2:$E$2700,'Compra Ventas'!$A$2:$A$2700,DE$4,'Compra Ventas'!$B$2:$B$2700,$B67,'Compra Ventas'!$C$2:$C$2700,DE$5)</f>
        <v>0</v>
      </c>
      <c r="DF67" s="13">
        <f>SUMIFS('Compra Ventas'!$E$2:$E$2700,'Compra Ventas'!$A$2:$A$2700,DF$4,'Compra Ventas'!$B$2:$B$2700,$B67,'Compra Ventas'!$C$2:$C$2700,DF$5)</f>
        <v>0</v>
      </c>
      <c r="DG67" s="13">
        <f>SUMIFS('Compra Ventas'!$E$2:$E$2700,'Compra Ventas'!$A$2:$A$2700,DG$4,'Compra Ventas'!$B$2:$B$2700,$B67,'Compra Ventas'!$C$2:$C$2700,DG$5)</f>
        <v>0</v>
      </c>
      <c r="DH67" s="14">
        <f>SUMIFS('Compra Ventas'!$E$2:$E$2700,'Compra Ventas'!$A$2:$A$2700,DH$4,'Compra Ventas'!$B$2:$B$2700,$B67,'Compra Ventas'!$C$2:$C$2700,DH$5)</f>
        <v>0</v>
      </c>
      <c r="DI67" s="84"/>
      <c r="DJ67" s="98">
        <f>SUMIFS('Ajuste Ciclado'!D$5:D$47,'Ajuste Ciclado'!$C$5:$C$47,Balance!DJ$4,'Ajuste Ciclado'!$B$5:$B$47,Balance!$B67)</f>
        <v>0</v>
      </c>
      <c r="DK67" s="99">
        <f>SUMIFS('Ajuste Ciclado'!E$5:E$47,'Ajuste Ciclado'!$C$5:$C$47,Balance!DK$4,'Ajuste Ciclado'!$B$5:$B$47,Balance!$B67)</f>
        <v>0</v>
      </c>
      <c r="DL67" s="99">
        <f>SUMIFS('Ajuste Ciclado'!F$5:F$47,'Ajuste Ciclado'!$C$5:$C$47,Balance!DL$4,'Ajuste Ciclado'!$B$5:$B$47,Balance!$B67)</f>
        <v>0</v>
      </c>
      <c r="DM67" s="99">
        <f>SUMIFS('Ajuste Ciclado'!G$5:G$47,'Ajuste Ciclado'!$C$5:$C$47,Balance!DM$4,'Ajuste Ciclado'!$B$5:$B$47,Balance!$B67)</f>
        <v>0</v>
      </c>
      <c r="DN67" s="99">
        <f>SUMIFS('Ajuste Ciclado'!H$5:H$47,'Ajuste Ciclado'!$C$5:$C$47,Balance!DN$4,'Ajuste Ciclado'!$B$5:$B$47,Balance!$B67)</f>
        <v>0</v>
      </c>
      <c r="DO67" s="99">
        <f>SUMIFS('Ajuste Ciclado'!I$5:I$47,'Ajuste Ciclado'!$C$5:$C$47,Balance!DO$4,'Ajuste Ciclado'!$B$5:$B$47,Balance!$B67)</f>
        <v>0</v>
      </c>
      <c r="DP67" s="99">
        <f>SUMIFS('Ajuste Ciclado'!J$5:J$47,'Ajuste Ciclado'!$C$5:$C$47,Balance!DP$4,'Ajuste Ciclado'!$B$5:$B$47,Balance!$B67)</f>
        <v>0</v>
      </c>
      <c r="DQ67" s="99">
        <f>SUMIFS('Ajuste Ciclado'!K$5:K$47,'Ajuste Ciclado'!$C$5:$C$47,Balance!DQ$4,'Ajuste Ciclado'!$B$5:$B$47,Balance!$B67)</f>
        <v>0</v>
      </c>
      <c r="DR67" s="99">
        <f>SUMIFS('Ajuste Ciclado'!L$5:L$47,'Ajuste Ciclado'!$C$5:$C$47,Balance!DR$4,'Ajuste Ciclado'!$B$5:$B$47,Balance!$B67)</f>
        <v>0</v>
      </c>
      <c r="DS67" s="99">
        <f>SUMIFS('Ajuste Ciclado'!M$5:M$47,'Ajuste Ciclado'!$C$5:$C$47,Balance!DS$4,'Ajuste Ciclado'!$B$5:$B$47,Balance!$B67)</f>
        <v>0</v>
      </c>
      <c r="DT67" s="99">
        <f>SUMIFS('Ajuste Ciclado'!N$5:N$47,'Ajuste Ciclado'!$C$5:$C$47,Balance!DT$4,'Ajuste Ciclado'!$B$5:$B$47,Balance!$B67)</f>
        <v>0</v>
      </c>
      <c r="DU67" s="100">
        <f>SUMIFS('Ajuste Ciclado'!O$5:O$47,'Ajuste Ciclado'!$C$5:$C$47,Balance!DU$4,'Ajuste Ciclado'!$B$5:$B$47,Balance!$B67)</f>
        <v>0</v>
      </c>
      <c r="DV67" s="98">
        <f>SUMIFS('Ajuste Ciclado'!D$5:D$47,'Ajuste Ciclado'!$C$5:$C$47,Balance!DV$4,'Ajuste Ciclado'!$B$5:$B$47,Balance!$B67)</f>
        <v>0</v>
      </c>
      <c r="DW67" s="99">
        <f>SUMIFS('Ajuste Ciclado'!E$5:E$47,'Ajuste Ciclado'!$C$5:$C$47,Balance!DW$4,'Ajuste Ciclado'!$B$5:$B$47,Balance!$B67)</f>
        <v>0</v>
      </c>
      <c r="DX67" s="99">
        <f>SUMIFS('Ajuste Ciclado'!F$5:F$47,'Ajuste Ciclado'!$C$5:$C$47,Balance!DX$4,'Ajuste Ciclado'!$B$5:$B$47,Balance!$B67)</f>
        <v>0</v>
      </c>
      <c r="DY67" s="99">
        <f>SUMIFS('Ajuste Ciclado'!G$5:G$47,'Ajuste Ciclado'!$C$5:$C$47,Balance!DY$4,'Ajuste Ciclado'!$B$5:$B$47,Balance!$B67)</f>
        <v>0</v>
      </c>
      <c r="DZ67" s="99">
        <f>SUMIFS('Ajuste Ciclado'!H$5:H$47,'Ajuste Ciclado'!$C$5:$C$47,Balance!DZ$4,'Ajuste Ciclado'!$B$5:$B$47,Balance!$B67)</f>
        <v>0</v>
      </c>
      <c r="EA67" s="99">
        <f>SUMIFS('Ajuste Ciclado'!I$5:I$47,'Ajuste Ciclado'!$C$5:$C$47,Balance!EA$4,'Ajuste Ciclado'!$B$5:$B$47,Balance!$B67)</f>
        <v>0</v>
      </c>
      <c r="EB67" s="99">
        <f>SUMIFS('Ajuste Ciclado'!J$5:J$47,'Ajuste Ciclado'!$C$5:$C$47,Balance!EB$4,'Ajuste Ciclado'!$B$5:$B$47,Balance!$B67)</f>
        <v>0</v>
      </c>
      <c r="EC67" s="99">
        <f>SUMIFS('Ajuste Ciclado'!K$5:K$47,'Ajuste Ciclado'!$C$5:$C$47,Balance!EC$4,'Ajuste Ciclado'!$B$5:$B$47,Balance!$B67)</f>
        <v>0</v>
      </c>
      <c r="ED67" s="99">
        <f>SUMIFS('Ajuste Ciclado'!L$5:L$47,'Ajuste Ciclado'!$C$5:$C$47,Balance!ED$4,'Ajuste Ciclado'!$B$5:$B$47,Balance!$B67)</f>
        <v>0</v>
      </c>
      <c r="EE67" s="99">
        <f>SUMIFS('Ajuste Ciclado'!M$5:M$47,'Ajuste Ciclado'!$C$5:$C$47,Balance!EE$4,'Ajuste Ciclado'!$B$5:$B$47,Balance!$B67)</f>
        <v>0</v>
      </c>
      <c r="EF67" s="99">
        <f>SUMIFS('Ajuste Ciclado'!N$5:N$47,'Ajuste Ciclado'!$C$5:$C$47,Balance!EF$4,'Ajuste Ciclado'!$B$5:$B$47,Balance!$B67)</f>
        <v>0</v>
      </c>
      <c r="EG67" s="100">
        <f>SUMIFS('Ajuste Ciclado'!O$5:O$47,'Ajuste Ciclado'!$C$5:$C$47,Balance!EG$4,'Ajuste Ciclado'!$B$5:$B$47,Balance!$B67)</f>
        <v>0</v>
      </c>
      <c r="EH67" s="98">
        <f>SUMIFS('Ajuste Ciclado'!D$5:D$47,'Ajuste Ciclado'!$C$5:$C$47,Balance!EH$4,'Ajuste Ciclado'!$B$5:$B$47,Balance!$B67)</f>
        <v>0</v>
      </c>
      <c r="EI67" s="99">
        <f>SUMIFS('Ajuste Ciclado'!E$5:E$47,'Ajuste Ciclado'!$C$5:$C$47,Balance!EI$4,'Ajuste Ciclado'!$B$5:$B$47,Balance!$B67)</f>
        <v>0</v>
      </c>
      <c r="EJ67" s="99">
        <f>SUMIFS('Ajuste Ciclado'!F$5:F$47,'Ajuste Ciclado'!$C$5:$C$47,Balance!EJ$4,'Ajuste Ciclado'!$B$5:$B$47,Balance!$B67)</f>
        <v>0</v>
      </c>
      <c r="EK67" s="99">
        <f>SUMIFS('Ajuste Ciclado'!G$5:G$47,'Ajuste Ciclado'!$C$5:$C$47,Balance!EK$4,'Ajuste Ciclado'!$B$5:$B$47,Balance!$B67)</f>
        <v>0</v>
      </c>
      <c r="EL67" s="99">
        <f>SUMIFS('Ajuste Ciclado'!H$5:H$47,'Ajuste Ciclado'!$C$5:$C$47,Balance!EL$4,'Ajuste Ciclado'!$B$5:$B$47,Balance!$B67)</f>
        <v>0</v>
      </c>
      <c r="EM67" s="99">
        <f>SUMIFS('Ajuste Ciclado'!I$5:I$47,'Ajuste Ciclado'!$C$5:$C$47,Balance!EM$4,'Ajuste Ciclado'!$B$5:$B$47,Balance!$B67)</f>
        <v>0</v>
      </c>
      <c r="EN67" s="99">
        <f>SUMIFS('Ajuste Ciclado'!J$5:J$47,'Ajuste Ciclado'!$C$5:$C$47,Balance!EN$4,'Ajuste Ciclado'!$B$5:$B$47,Balance!$B67)</f>
        <v>0</v>
      </c>
      <c r="EO67" s="99">
        <f>SUMIFS('Ajuste Ciclado'!K$5:K$47,'Ajuste Ciclado'!$C$5:$C$47,Balance!EO$4,'Ajuste Ciclado'!$B$5:$B$47,Balance!$B67)</f>
        <v>0</v>
      </c>
      <c r="EP67" s="99">
        <f>SUMIFS('Ajuste Ciclado'!L$5:L$47,'Ajuste Ciclado'!$C$5:$C$47,Balance!EP$4,'Ajuste Ciclado'!$B$5:$B$47,Balance!$B67)</f>
        <v>0</v>
      </c>
      <c r="EQ67" s="99">
        <f>SUMIFS('Ajuste Ciclado'!M$5:M$47,'Ajuste Ciclado'!$C$5:$C$47,Balance!EQ$4,'Ajuste Ciclado'!$B$5:$B$47,Balance!$B67)</f>
        <v>0</v>
      </c>
      <c r="ER67" s="99">
        <f>SUMIFS('Ajuste Ciclado'!N$5:N$47,'Ajuste Ciclado'!$C$5:$C$47,Balance!ER$4,'Ajuste Ciclado'!$B$5:$B$47,Balance!$B67)</f>
        <v>0</v>
      </c>
      <c r="ES67" s="100">
        <f>SUMIFS('Ajuste Ciclado'!O$5:O$47,'Ajuste Ciclado'!$C$5:$C$47,Balance!ES$4,'Ajuste Ciclado'!$B$5:$B$47,Balance!$B67)</f>
        <v>0</v>
      </c>
      <c r="ET67" s="84"/>
      <c r="EU67" s="12">
        <f t="shared" si="129"/>
        <v>156705.15291011671</v>
      </c>
      <c r="EV67" s="13">
        <f t="shared" si="93"/>
        <v>112761.644374283</v>
      </c>
      <c r="EW67" s="13">
        <f t="shared" si="94"/>
        <v>131903.12645481291</v>
      </c>
      <c r="EX67" s="13">
        <f t="shared" si="95"/>
        <v>83302.246150118008</v>
      </c>
      <c r="EY67" s="13">
        <f t="shared" si="96"/>
        <v>55748.370062826238</v>
      </c>
      <c r="EZ67" s="13">
        <f t="shared" si="97"/>
        <v>38703.173345581134</v>
      </c>
      <c r="FA67" s="13">
        <f t="shared" si="98"/>
        <v>48009.772413582054</v>
      </c>
      <c r="FB67" s="13">
        <f t="shared" si="99"/>
        <v>71514.652215547103</v>
      </c>
      <c r="FC67" s="13">
        <f t="shared" si="100"/>
        <v>73166.267533379316</v>
      </c>
      <c r="FD67" s="13">
        <f t="shared" si="101"/>
        <v>22165.692354066039</v>
      </c>
      <c r="FE67" s="13">
        <f t="shared" si="102"/>
        <v>7554.831564855941</v>
      </c>
      <c r="FF67" s="14">
        <f t="shared" si="103"/>
        <v>18056.925153332049</v>
      </c>
      <c r="FG67" s="12">
        <f t="shared" si="104"/>
        <v>157029.16527606139</v>
      </c>
      <c r="FH67" s="13">
        <f t="shared" si="105"/>
        <v>113517.33789697661</v>
      </c>
      <c r="FI67" s="13">
        <f t="shared" si="106"/>
        <v>133202.2059099825</v>
      </c>
      <c r="FJ67" s="13">
        <f t="shared" si="107"/>
        <v>88360.32495078769</v>
      </c>
      <c r="FK67" s="13">
        <f t="shared" si="108"/>
        <v>53439.283959881774</v>
      </c>
      <c r="FL67" s="13">
        <f t="shared" si="109"/>
        <v>39129.243978788028</v>
      </c>
      <c r="FM67" s="13">
        <f t="shared" si="110"/>
        <v>50839.362699343583</v>
      </c>
      <c r="FN67" s="13">
        <f t="shared" si="111"/>
        <v>71809.335934197909</v>
      </c>
      <c r="FO67" s="13">
        <f t="shared" si="112"/>
        <v>74397.994974656118</v>
      </c>
      <c r="FP67" s="13">
        <f t="shared" si="113"/>
        <v>33277.936074599107</v>
      </c>
      <c r="FQ67" s="13">
        <f t="shared" si="114"/>
        <v>31824.733936799341</v>
      </c>
      <c r="FR67" s="14">
        <f t="shared" si="115"/>
        <v>61304.932494799687</v>
      </c>
      <c r="FS67" s="12">
        <f t="shared" si="116"/>
        <v>157082.9274442126</v>
      </c>
      <c r="FT67" s="13">
        <f t="shared" si="117"/>
        <v>113555.7039332234</v>
      </c>
      <c r="FU67" s="13">
        <f t="shared" si="118"/>
        <v>132704.44084554989</v>
      </c>
      <c r="FV67" s="13">
        <f t="shared" si="119"/>
        <v>87702.149013575516</v>
      </c>
      <c r="FW67" s="13">
        <f t="shared" si="120"/>
        <v>56803.035807058222</v>
      </c>
      <c r="FX67" s="13">
        <f t="shared" si="121"/>
        <v>42656.805423017831</v>
      </c>
      <c r="FY67" s="13">
        <f t="shared" si="122"/>
        <v>56062.240428081474</v>
      </c>
      <c r="FZ67" s="13">
        <f t="shared" si="123"/>
        <v>81494.781931543446</v>
      </c>
      <c r="GA67" s="13">
        <f t="shared" si="124"/>
        <v>81348.704878612916</v>
      </c>
      <c r="GB67" s="13">
        <f t="shared" si="125"/>
        <v>72900.719582434889</v>
      </c>
      <c r="GC67" s="13">
        <f t="shared" si="126"/>
        <v>62335.911032500968</v>
      </c>
      <c r="GD67" s="14">
        <f t="shared" si="127"/>
        <v>96303.522975724612</v>
      </c>
      <c r="GE67" s="84"/>
      <c r="GF67" s="12">
        <f t="shared" si="130"/>
        <v>819591.85453250073</v>
      </c>
      <c r="GG67" s="13">
        <f t="shared" si="130"/>
        <v>908131.85808687389</v>
      </c>
      <c r="GH67" s="14">
        <f t="shared" si="130"/>
        <v>1040950.9432955359</v>
      </c>
      <c r="GI67" s="6">
        <f t="shared" si="131"/>
        <v>1</v>
      </c>
      <c r="GJ67" s="12">
        <f t="shared" si="132"/>
        <v>0</v>
      </c>
      <c r="GK67" s="13">
        <f t="shared" si="133"/>
        <v>0</v>
      </c>
      <c r="GL67" s="14">
        <f t="shared" si="134"/>
        <v>0</v>
      </c>
      <c r="GM67" s="84"/>
      <c r="GN67" s="66">
        <f t="shared" si="135"/>
        <v>0</v>
      </c>
      <c r="GO67" s="84"/>
      <c r="GP67" s="63" t="str" cm="1">
        <f t="array" ref="GP67">INDEX($GF$4:$GH$4,1,GI67)</f>
        <v>Sample 1</v>
      </c>
      <c r="GQ67" s="12">
        <f t="shared" si="142"/>
        <v>7554.831564855941</v>
      </c>
      <c r="GR67" s="13">
        <f t="shared" si="142"/>
        <v>18056.925153332049</v>
      </c>
      <c r="GS67" s="14">
        <f t="shared" si="142"/>
        <v>22165.692354066039</v>
      </c>
      <c r="GT67" s="12">
        <f t="shared" si="143"/>
        <v>31824.733936799341</v>
      </c>
      <c r="GU67" s="13">
        <f t="shared" si="143"/>
        <v>33277.936074599107</v>
      </c>
      <c r="GV67" s="14">
        <f t="shared" si="143"/>
        <v>39129.243978788028</v>
      </c>
      <c r="GW67" s="12">
        <f t="shared" si="144"/>
        <v>42656.805423017831</v>
      </c>
      <c r="GX67" s="13">
        <f t="shared" si="144"/>
        <v>56062.240428081474</v>
      </c>
      <c r="GY67" s="14">
        <f t="shared" si="144"/>
        <v>56803.035807058222</v>
      </c>
      <c r="GZ67" s="84" t="str">
        <f t="shared" si="128"/>
        <v>Sample 1</v>
      </c>
      <c r="HA67" s="12">
        <f t="shared" si="139"/>
        <v>0</v>
      </c>
      <c r="HB67" s="13">
        <f t="shared" si="139"/>
        <v>0</v>
      </c>
      <c r="HC67" s="14">
        <f t="shared" si="139"/>
        <v>0</v>
      </c>
      <c r="HD67" s="6">
        <f t="shared" si="140"/>
        <v>0</v>
      </c>
      <c r="HE67" s="84" t="str">
        <f t="shared" si="141"/>
        <v>Ok</v>
      </c>
    </row>
    <row r="68" spans="2:213" hidden="1" x14ac:dyDescent="0.3">
      <c r="B68" s="84" t="s">
        <v>378</v>
      </c>
      <c r="C68" s="12">
        <f>SUMIFS(Inyecciones!$E$2:$E$14185,Inyecciones!$A$2:$A$14185,Balance!C$4,Inyecciones!$B$2:$B$14185,Balance!$B68,Inyecciones!$C$2:$C$14185,Balance!C$5)</f>
        <v>55630.693101189921</v>
      </c>
      <c r="D68" s="13">
        <f>SUMIFS(Inyecciones!$E$2:$E$14185,Inyecciones!$A$2:$A$14185,Balance!D$4,Inyecciones!$B$2:$B$14185,Balance!$B68,Inyecciones!$C$2:$C$14185,Balance!D$5)</f>
        <v>40722.747564644967</v>
      </c>
      <c r="E68" s="13">
        <f>SUMIFS(Inyecciones!$E$2:$E$14185,Inyecciones!$A$2:$A$14185,Balance!E$4,Inyecciones!$B$2:$B$14185,Balance!$B68,Inyecciones!$C$2:$C$14185,Balance!E$5)</f>
        <v>42848.866355770959</v>
      </c>
      <c r="F68" s="13">
        <f>SUMIFS(Inyecciones!$E$2:$E$14185,Inyecciones!$A$2:$A$14185,Balance!F$4,Inyecciones!$B$2:$B$14185,Balance!$B68,Inyecciones!$C$2:$C$14185,Balance!F$5)</f>
        <v>29192.810609836411</v>
      </c>
      <c r="G68" s="13">
        <f>SUMIFS(Inyecciones!$E$2:$E$14185,Inyecciones!$A$2:$A$14185,Balance!G$4,Inyecciones!$B$2:$B$14185,Balance!$B68,Inyecciones!$C$2:$C$14185,Balance!G$5)</f>
        <v>18106.362272499529</v>
      </c>
      <c r="H68" s="13">
        <f>SUMIFS(Inyecciones!$E$2:$E$14185,Inyecciones!$A$2:$A$14185,Balance!H$4,Inyecciones!$B$2:$B$14185,Balance!$B68,Inyecciones!$C$2:$C$14185,Balance!H$5)</f>
        <v>11972.005018557989</v>
      </c>
      <c r="I68" s="13">
        <f>SUMIFS(Inyecciones!$E$2:$E$14185,Inyecciones!$A$2:$A$14185,Balance!I$4,Inyecciones!$B$2:$B$14185,Balance!$B68,Inyecciones!$C$2:$C$14185,Balance!I$5)</f>
        <v>14939.918982939689</v>
      </c>
      <c r="J68" s="13">
        <f>SUMIFS(Inyecciones!$E$2:$E$14185,Inyecciones!$A$2:$A$14185,Balance!J$4,Inyecciones!$B$2:$B$14185,Balance!$B68,Inyecciones!$C$2:$C$14185,Balance!J$5)</f>
        <v>23674.681259584351</v>
      </c>
      <c r="K68" s="13">
        <f>SUMIFS(Inyecciones!$E$2:$E$14185,Inyecciones!$A$2:$A$14185,Balance!K$4,Inyecciones!$B$2:$B$14185,Balance!$B68,Inyecciones!$C$2:$C$14185,Balance!K$5)</f>
        <v>26436.888453515781</v>
      </c>
      <c r="L68" s="13">
        <f>SUMIFS(Inyecciones!$E$2:$E$14185,Inyecciones!$A$2:$A$14185,Balance!L$4,Inyecciones!$B$2:$B$14185,Balance!$B68,Inyecciones!$C$2:$C$14185,Balance!L$5)</f>
        <v>6845.7122453469792</v>
      </c>
      <c r="M68" s="13">
        <f>SUMIFS(Inyecciones!$E$2:$E$14185,Inyecciones!$A$2:$A$14185,Balance!M$4,Inyecciones!$B$2:$B$14185,Balance!$B68,Inyecciones!$C$2:$C$14185,Balance!M$5)</f>
        <v>3335.7172177309499</v>
      </c>
      <c r="N68" s="14">
        <f>SUMIFS(Inyecciones!$E$2:$E$14185,Inyecciones!$A$2:$A$14185,Balance!N$4,Inyecciones!$B$2:$B$14185,Balance!$B68,Inyecciones!$C$2:$C$14185,Balance!N$5)</f>
        <v>5959.6927122745137</v>
      </c>
      <c r="O68" s="12">
        <f>SUMIFS(Inyecciones!$E$2:$E$14185,Inyecciones!$A$2:$A$14185,Balance!O$4,Inyecciones!$B$2:$B$14185,Balance!$B68,Inyecciones!$C$2:$C$14185,Balance!O$5)</f>
        <v>55746.638417728223</v>
      </c>
      <c r="P68" s="13">
        <f>SUMIFS(Inyecciones!$E$2:$E$14185,Inyecciones!$A$2:$A$14185,Balance!P$4,Inyecciones!$B$2:$B$14185,Balance!$B68,Inyecciones!$C$2:$C$14185,Balance!P$5)</f>
        <v>40997.210099572483</v>
      </c>
      <c r="Q68" s="13">
        <f>SUMIFS(Inyecciones!$E$2:$E$14185,Inyecciones!$A$2:$A$14185,Balance!Q$4,Inyecciones!$B$2:$B$14185,Balance!$B68,Inyecciones!$C$2:$C$14185,Balance!Q$5)</f>
        <v>43270.611403712028</v>
      </c>
      <c r="R68" s="13">
        <f>SUMIFS(Inyecciones!$E$2:$E$14185,Inyecciones!$A$2:$A$14185,Balance!R$4,Inyecciones!$B$2:$B$14185,Balance!$B68,Inyecciones!$C$2:$C$14185,Balance!R$5)</f>
        <v>30951.607835050501</v>
      </c>
      <c r="S68" s="13">
        <f>SUMIFS(Inyecciones!$E$2:$E$14185,Inyecciones!$A$2:$A$14185,Balance!S$4,Inyecciones!$B$2:$B$14185,Balance!$B68,Inyecciones!$C$2:$C$14185,Balance!S$5)</f>
        <v>17356.47803558837</v>
      </c>
      <c r="T68" s="13">
        <f>SUMIFS(Inyecciones!$E$2:$E$14185,Inyecciones!$A$2:$A$14185,Balance!T$4,Inyecciones!$B$2:$B$14185,Balance!$B68,Inyecciones!$C$2:$C$14185,Balance!T$5)</f>
        <v>12103.899906825211</v>
      </c>
      <c r="U68" s="13">
        <f>SUMIFS(Inyecciones!$E$2:$E$14185,Inyecciones!$A$2:$A$14185,Balance!U$4,Inyecciones!$B$2:$B$14185,Balance!$B68,Inyecciones!$C$2:$C$14185,Balance!U$5)</f>
        <v>15819.253098599371</v>
      </c>
      <c r="V68" s="13">
        <f>SUMIFS(Inyecciones!$E$2:$E$14185,Inyecciones!$A$2:$A$14185,Balance!V$4,Inyecciones!$B$2:$B$14185,Balance!$B68,Inyecciones!$C$2:$C$14185,Balance!V$5)</f>
        <v>23770.895306197599</v>
      </c>
      <c r="W68" s="13">
        <f>SUMIFS(Inyecciones!$E$2:$E$14185,Inyecciones!$A$2:$A$14185,Balance!W$4,Inyecciones!$B$2:$B$14185,Balance!$B68,Inyecciones!$C$2:$C$14185,Balance!W$5)</f>
        <v>26884.84684266867</v>
      </c>
      <c r="X68" s="13">
        <f>SUMIFS(Inyecciones!$E$2:$E$14185,Inyecciones!$A$2:$A$14185,Balance!X$4,Inyecciones!$B$2:$B$14185,Balance!$B68,Inyecciones!$C$2:$C$14185,Balance!X$5)</f>
        <v>10381.348546498341</v>
      </c>
      <c r="Y68" s="13">
        <f>SUMIFS(Inyecciones!$E$2:$E$14185,Inyecciones!$A$2:$A$14185,Balance!Y$4,Inyecciones!$B$2:$B$14185,Balance!$B68,Inyecciones!$C$2:$C$14185,Balance!Y$5)</f>
        <v>14420.94477471682</v>
      </c>
      <c r="Z68" s="14">
        <f>SUMIFS(Inyecciones!$E$2:$E$14185,Inyecciones!$A$2:$A$14185,Balance!Z$4,Inyecciones!$B$2:$B$14185,Balance!$B68,Inyecciones!$C$2:$C$14185,Balance!Z$5)</f>
        <v>20291.52176452893</v>
      </c>
      <c r="AA68" s="12">
        <f>SUMIFS(Inyecciones!$E$2:$E$14185,Inyecciones!$A$2:$A$14185,Balance!AA$4,Inyecciones!$B$2:$B$14185,Balance!$B68,Inyecciones!$C$2:$C$14185,Balance!AA$5)</f>
        <v>55765.729922703817</v>
      </c>
      <c r="AB68" s="13">
        <f>SUMIFS(Inyecciones!$E$2:$E$14185,Inyecciones!$A$2:$A$14185,Balance!AB$4,Inyecciones!$B$2:$B$14185,Balance!$B68,Inyecciones!$C$2:$C$14185,Balance!AB$5)</f>
        <v>41011.078561132374</v>
      </c>
      <c r="AC68" s="13">
        <f>SUMIFS(Inyecciones!$E$2:$E$14185,Inyecciones!$A$2:$A$14185,Balance!AC$4,Inyecciones!$B$2:$B$14185,Balance!$B68,Inyecciones!$C$2:$C$14185,Balance!AC$5)</f>
        <v>43111.6221712767</v>
      </c>
      <c r="AD68" s="13">
        <f>SUMIFS(Inyecciones!$E$2:$E$14185,Inyecciones!$A$2:$A$14185,Balance!AD$4,Inyecciones!$B$2:$B$14185,Balance!$B68,Inyecciones!$C$2:$C$14185,Balance!AD$5)</f>
        <v>30720.909361210259</v>
      </c>
      <c r="AE68" s="13">
        <f>SUMIFS(Inyecciones!$E$2:$E$14185,Inyecciones!$A$2:$A$14185,Balance!AE$4,Inyecciones!$B$2:$B$14185,Balance!$B68,Inyecciones!$C$2:$C$14185,Balance!AE$5)</f>
        <v>18446.714360237591</v>
      </c>
      <c r="AF68" s="13">
        <f>SUMIFS(Inyecciones!$E$2:$E$14185,Inyecciones!$A$2:$A$14185,Balance!AF$4,Inyecciones!$B$2:$B$14185,Balance!$B68,Inyecciones!$C$2:$C$14185,Balance!AF$5)</f>
        <v>13193.651988200259</v>
      </c>
      <c r="AG68" s="13">
        <f>SUMIFS(Inyecciones!$E$2:$E$14185,Inyecciones!$A$2:$A$14185,Balance!AG$4,Inyecciones!$B$2:$B$14185,Balance!$B68,Inyecciones!$C$2:$C$14185,Balance!AG$5)</f>
        <v>17445.905897157769</v>
      </c>
      <c r="AH68" s="13">
        <f>SUMIFS(Inyecciones!$E$2:$E$14185,Inyecciones!$A$2:$A$14185,Balance!AH$4,Inyecciones!$B$2:$B$14185,Balance!$B68,Inyecciones!$C$2:$C$14185,Balance!AH$5)</f>
        <v>26980.398626665399</v>
      </c>
      <c r="AI68" s="13">
        <f>SUMIFS(Inyecciones!$E$2:$E$14185,Inyecciones!$A$2:$A$14185,Balance!AI$4,Inyecciones!$B$2:$B$14185,Balance!$B68,Inyecciones!$C$2:$C$14185,Balance!AI$5)</f>
        <v>29393.115135499291</v>
      </c>
      <c r="AJ68" s="13">
        <f>SUMIFS(Inyecciones!$E$2:$E$14185,Inyecciones!$A$2:$A$14185,Balance!AJ$4,Inyecciones!$B$2:$B$14185,Balance!$B68,Inyecciones!$C$2:$C$14185,Balance!AJ$5)</f>
        <v>22987.266282581058</v>
      </c>
      <c r="AK68" s="13">
        <f>SUMIFS(Inyecciones!$E$2:$E$14185,Inyecciones!$A$2:$A$14185,Balance!AK$4,Inyecciones!$B$2:$B$14185,Balance!$B68,Inyecciones!$C$2:$C$14185,Balance!AK$5)</f>
        <v>28338.45133007906</v>
      </c>
      <c r="AL68" s="14">
        <f>SUMIFS(Inyecciones!$E$2:$E$14185,Inyecciones!$A$2:$A$14185,Balance!AL$4,Inyecciones!$B$2:$B$14185,Balance!$B68,Inyecciones!$C$2:$C$14185,Balance!AL$5)</f>
        <v>31901.496525807041</v>
      </c>
      <c r="AM68" s="13"/>
      <c r="AN68" s="12">
        <f>SUMIFS('Retiro Mensual'!$E$2:$E$2629,'Retiro Mensual'!$A$2:$A$2629,AN$4,'Retiro Mensual'!$B$2:$B$2629,$B68,'Retiro Mensual'!$C$2:$C$2629,AN$5)</f>
        <v>0</v>
      </c>
      <c r="AO68" s="13">
        <f>SUMIFS('Retiro Mensual'!$E$2:$E$2629,'Retiro Mensual'!$A$2:$A$2629,AO$4,'Retiro Mensual'!$B$2:$B$2629,$B68,'Retiro Mensual'!$C$2:$C$2629,AO$5)</f>
        <v>0</v>
      </c>
      <c r="AP68" s="13">
        <f>SUMIFS('Retiro Mensual'!$E$2:$E$2629,'Retiro Mensual'!$A$2:$A$2629,AP$4,'Retiro Mensual'!$B$2:$B$2629,$B68,'Retiro Mensual'!$C$2:$C$2629,AP$5)</f>
        <v>0</v>
      </c>
      <c r="AQ68" s="13">
        <f>SUMIFS('Retiro Mensual'!$E$2:$E$2629,'Retiro Mensual'!$A$2:$A$2629,AQ$4,'Retiro Mensual'!$B$2:$B$2629,$B68,'Retiro Mensual'!$C$2:$C$2629,AQ$5)</f>
        <v>0</v>
      </c>
      <c r="AR68" s="13">
        <f>SUMIFS('Retiro Mensual'!$E$2:$E$2629,'Retiro Mensual'!$A$2:$A$2629,AR$4,'Retiro Mensual'!$B$2:$B$2629,$B68,'Retiro Mensual'!$C$2:$C$2629,AR$5)</f>
        <v>0</v>
      </c>
      <c r="AS68" s="13">
        <f>SUMIFS('Retiro Mensual'!$E$2:$E$2629,'Retiro Mensual'!$A$2:$A$2629,AS$4,'Retiro Mensual'!$B$2:$B$2629,$B68,'Retiro Mensual'!$C$2:$C$2629,AS$5)</f>
        <v>0</v>
      </c>
      <c r="AT68" s="13">
        <f>SUMIFS('Retiro Mensual'!$E$2:$E$2629,'Retiro Mensual'!$A$2:$A$2629,AT$4,'Retiro Mensual'!$B$2:$B$2629,$B68,'Retiro Mensual'!$C$2:$C$2629,AT$5)</f>
        <v>0</v>
      </c>
      <c r="AU68" s="13">
        <f>SUMIFS('Retiro Mensual'!$E$2:$E$2629,'Retiro Mensual'!$A$2:$A$2629,AU$4,'Retiro Mensual'!$B$2:$B$2629,$B68,'Retiro Mensual'!$C$2:$C$2629,AU$5)</f>
        <v>0</v>
      </c>
      <c r="AV68" s="13">
        <f>SUMIFS('Retiro Mensual'!$E$2:$E$2629,'Retiro Mensual'!$A$2:$A$2629,AV$4,'Retiro Mensual'!$B$2:$B$2629,$B68,'Retiro Mensual'!$C$2:$C$2629,AV$5)</f>
        <v>0</v>
      </c>
      <c r="AW68" s="13">
        <f>SUMIFS('Retiro Mensual'!$E$2:$E$2629,'Retiro Mensual'!$A$2:$A$2629,AW$4,'Retiro Mensual'!$B$2:$B$2629,$B68,'Retiro Mensual'!$C$2:$C$2629,AW$5)</f>
        <v>0</v>
      </c>
      <c r="AX68" s="13">
        <f>SUMIFS('Retiro Mensual'!$E$2:$E$2629,'Retiro Mensual'!$A$2:$A$2629,AX$4,'Retiro Mensual'!$B$2:$B$2629,$B68,'Retiro Mensual'!$C$2:$C$2629,AX$5)</f>
        <v>0</v>
      </c>
      <c r="AY68" s="14">
        <f>SUMIFS('Retiro Mensual'!$E$2:$E$2629,'Retiro Mensual'!$A$2:$A$2629,AY$4,'Retiro Mensual'!$B$2:$B$2629,$B68,'Retiro Mensual'!$C$2:$C$2629,AY$5)</f>
        <v>0</v>
      </c>
      <c r="AZ68" s="12">
        <f>SUMIFS('Retiro Mensual'!$E$2:$E$2629,'Retiro Mensual'!$A$2:$A$2629,AZ$4,'Retiro Mensual'!$B$2:$B$2629,$B68,'Retiro Mensual'!$C$2:$C$2629,AZ$5)</f>
        <v>0</v>
      </c>
      <c r="BA68" s="13">
        <f>SUMIFS('Retiro Mensual'!$E$2:$E$2629,'Retiro Mensual'!$A$2:$A$2629,BA$4,'Retiro Mensual'!$B$2:$B$2629,$B68,'Retiro Mensual'!$C$2:$C$2629,BA$5)</f>
        <v>0</v>
      </c>
      <c r="BB68" s="13">
        <f>SUMIFS('Retiro Mensual'!$E$2:$E$2629,'Retiro Mensual'!$A$2:$A$2629,BB$4,'Retiro Mensual'!$B$2:$B$2629,$B68,'Retiro Mensual'!$C$2:$C$2629,BB$5)</f>
        <v>0</v>
      </c>
      <c r="BC68" s="13">
        <f>SUMIFS('Retiro Mensual'!$E$2:$E$2629,'Retiro Mensual'!$A$2:$A$2629,BC$4,'Retiro Mensual'!$B$2:$B$2629,$B68,'Retiro Mensual'!$C$2:$C$2629,BC$5)</f>
        <v>0</v>
      </c>
      <c r="BD68" s="13">
        <f>SUMIFS('Retiro Mensual'!$E$2:$E$2629,'Retiro Mensual'!$A$2:$A$2629,BD$4,'Retiro Mensual'!$B$2:$B$2629,$B68,'Retiro Mensual'!$C$2:$C$2629,BD$5)</f>
        <v>0</v>
      </c>
      <c r="BE68" s="13">
        <f>SUMIFS('Retiro Mensual'!$E$2:$E$2629,'Retiro Mensual'!$A$2:$A$2629,BE$4,'Retiro Mensual'!$B$2:$B$2629,$B68,'Retiro Mensual'!$C$2:$C$2629,BE$5)</f>
        <v>0</v>
      </c>
      <c r="BF68" s="13">
        <f>SUMIFS('Retiro Mensual'!$E$2:$E$2629,'Retiro Mensual'!$A$2:$A$2629,BF$4,'Retiro Mensual'!$B$2:$B$2629,$B68,'Retiro Mensual'!$C$2:$C$2629,BF$5)</f>
        <v>0</v>
      </c>
      <c r="BG68" s="13">
        <f>SUMIFS('Retiro Mensual'!$E$2:$E$2629,'Retiro Mensual'!$A$2:$A$2629,BG$4,'Retiro Mensual'!$B$2:$B$2629,$B68,'Retiro Mensual'!$C$2:$C$2629,BG$5)</f>
        <v>0</v>
      </c>
      <c r="BH68" s="13">
        <f>SUMIFS('Retiro Mensual'!$E$2:$E$2629,'Retiro Mensual'!$A$2:$A$2629,BH$4,'Retiro Mensual'!$B$2:$B$2629,$B68,'Retiro Mensual'!$C$2:$C$2629,BH$5)</f>
        <v>0</v>
      </c>
      <c r="BI68" s="13">
        <f>SUMIFS('Retiro Mensual'!$E$2:$E$2629,'Retiro Mensual'!$A$2:$A$2629,BI$4,'Retiro Mensual'!$B$2:$B$2629,$B68,'Retiro Mensual'!$C$2:$C$2629,BI$5)</f>
        <v>0</v>
      </c>
      <c r="BJ68" s="13">
        <f>SUMIFS('Retiro Mensual'!$E$2:$E$2629,'Retiro Mensual'!$A$2:$A$2629,BJ$4,'Retiro Mensual'!$B$2:$B$2629,$B68,'Retiro Mensual'!$C$2:$C$2629,BJ$5)</f>
        <v>0</v>
      </c>
      <c r="BK68" s="14">
        <f>SUMIFS('Retiro Mensual'!$E$2:$E$2629,'Retiro Mensual'!$A$2:$A$2629,BK$4,'Retiro Mensual'!$B$2:$B$2629,$B68,'Retiro Mensual'!$C$2:$C$2629,BK$5)</f>
        <v>0</v>
      </c>
      <c r="BL68" s="12">
        <f>SUMIFS('Retiro Mensual'!$E$2:$E$2629,'Retiro Mensual'!$A$2:$A$2629,BL$4,'Retiro Mensual'!$B$2:$B$2629,$B68,'Retiro Mensual'!$C$2:$C$2629,BL$5)</f>
        <v>0</v>
      </c>
      <c r="BM68" s="13">
        <f>SUMIFS('Retiro Mensual'!$E$2:$E$2629,'Retiro Mensual'!$A$2:$A$2629,BM$4,'Retiro Mensual'!$B$2:$B$2629,$B68,'Retiro Mensual'!$C$2:$C$2629,BM$5)</f>
        <v>0</v>
      </c>
      <c r="BN68" s="13">
        <f>SUMIFS('Retiro Mensual'!$E$2:$E$2629,'Retiro Mensual'!$A$2:$A$2629,BN$4,'Retiro Mensual'!$B$2:$B$2629,$B68,'Retiro Mensual'!$C$2:$C$2629,BN$5)</f>
        <v>0</v>
      </c>
      <c r="BO68" s="13">
        <f>SUMIFS('Retiro Mensual'!$E$2:$E$2629,'Retiro Mensual'!$A$2:$A$2629,BO$4,'Retiro Mensual'!$B$2:$B$2629,$B68,'Retiro Mensual'!$C$2:$C$2629,BO$5)</f>
        <v>0</v>
      </c>
      <c r="BP68" s="13">
        <f>SUMIFS('Retiro Mensual'!$E$2:$E$2629,'Retiro Mensual'!$A$2:$A$2629,BP$4,'Retiro Mensual'!$B$2:$B$2629,$B68,'Retiro Mensual'!$C$2:$C$2629,BP$5)</f>
        <v>0</v>
      </c>
      <c r="BQ68" s="13">
        <f>SUMIFS('Retiro Mensual'!$E$2:$E$2629,'Retiro Mensual'!$A$2:$A$2629,BQ$4,'Retiro Mensual'!$B$2:$B$2629,$B68,'Retiro Mensual'!$C$2:$C$2629,BQ$5)</f>
        <v>0</v>
      </c>
      <c r="BR68" s="13">
        <f>SUMIFS('Retiro Mensual'!$E$2:$E$2629,'Retiro Mensual'!$A$2:$A$2629,BR$4,'Retiro Mensual'!$B$2:$B$2629,$B68,'Retiro Mensual'!$C$2:$C$2629,BR$5)</f>
        <v>0</v>
      </c>
      <c r="BS68" s="13">
        <f>SUMIFS('Retiro Mensual'!$E$2:$E$2629,'Retiro Mensual'!$A$2:$A$2629,BS$4,'Retiro Mensual'!$B$2:$B$2629,$B68,'Retiro Mensual'!$C$2:$C$2629,BS$5)</f>
        <v>0</v>
      </c>
      <c r="BT68" s="13">
        <f>SUMIFS('Retiro Mensual'!$E$2:$E$2629,'Retiro Mensual'!$A$2:$A$2629,BT$4,'Retiro Mensual'!$B$2:$B$2629,$B68,'Retiro Mensual'!$C$2:$C$2629,BT$5)</f>
        <v>0</v>
      </c>
      <c r="BU68" s="13">
        <f>SUMIFS('Retiro Mensual'!$E$2:$E$2629,'Retiro Mensual'!$A$2:$A$2629,BU$4,'Retiro Mensual'!$B$2:$B$2629,$B68,'Retiro Mensual'!$C$2:$C$2629,BU$5)</f>
        <v>0</v>
      </c>
      <c r="BV68" s="13">
        <f>SUMIFS('Retiro Mensual'!$E$2:$E$2629,'Retiro Mensual'!$A$2:$A$2629,BV$4,'Retiro Mensual'!$B$2:$B$2629,$B68,'Retiro Mensual'!$C$2:$C$2629,BV$5)</f>
        <v>0</v>
      </c>
      <c r="BW68" s="14">
        <f>SUMIFS('Retiro Mensual'!$E$2:$E$2629,'Retiro Mensual'!$A$2:$A$2629,BW$4,'Retiro Mensual'!$B$2:$B$2629,$B68,'Retiro Mensual'!$C$2:$C$2629,BW$5)</f>
        <v>0</v>
      </c>
      <c r="BX68" s="13"/>
      <c r="BY68" s="12">
        <f>SUMIFS('Compra Ventas'!$E$2:$E$2700,'Compra Ventas'!$A$2:$A$2700,BY$4,'Compra Ventas'!$B$2:$B$2700,$B68,'Compra Ventas'!$C$2:$C$2700,BY$5)</f>
        <v>0</v>
      </c>
      <c r="BZ68" s="13">
        <f>SUMIFS('Compra Ventas'!$E$2:$E$2700,'Compra Ventas'!$A$2:$A$2700,BZ$4,'Compra Ventas'!$B$2:$B$2700,$B68,'Compra Ventas'!$C$2:$C$2700,BZ$5)</f>
        <v>0</v>
      </c>
      <c r="CA68" s="13">
        <f>SUMIFS('Compra Ventas'!$E$2:$E$2700,'Compra Ventas'!$A$2:$A$2700,CA$4,'Compra Ventas'!$B$2:$B$2700,$B68,'Compra Ventas'!$C$2:$C$2700,CA$5)</f>
        <v>0</v>
      </c>
      <c r="CB68" s="13">
        <f>SUMIFS('Compra Ventas'!$E$2:$E$2700,'Compra Ventas'!$A$2:$A$2700,CB$4,'Compra Ventas'!$B$2:$B$2700,$B68,'Compra Ventas'!$C$2:$C$2700,CB$5)</f>
        <v>0</v>
      </c>
      <c r="CC68" s="13">
        <f>SUMIFS('Compra Ventas'!$E$2:$E$2700,'Compra Ventas'!$A$2:$A$2700,CC$4,'Compra Ventas'!$B$2:$B$2700,$B68,'Compra Ventas'!$C$2:$C$2700,CC$5)</f>
        <v>0</v>
      </c>
      <c r="CD68" s="13">
        <f>SUMIFS('Compra Ventas'!$E$2:$E$2700,'Compra Ventas'!$A$2:$A$2700,CD$4,'Compra Ventas'!$B$2:$B$2700,$B68,'Compra Ventas'!$C$2:$C$2700,CD$5)</f>
        <v>0</v>
      </c>
      <c r="CE68" s="13">
        <f>SUMIFS('Compra Ventas'!$E$2:$E$2700,'Compra Ventas'!$A$2:$A$2700,CE$4,'Compra Ventas'!$B$2:$B$2700,$B68,'Compra Ventas'!$C$2:$C$2700,CE$5)</f>
        <v>0</v>
      </c>
      <c r="CF68" s="13">
        <f>SUMIFS('Compra Ventas'!$E$2:$E$2700,'Compra Ventas'!$A$2:$A$2700,CF$4,'Compra Ventas'!$B$2:$B$2700,$B68,'Compra Ventas'!$C$2:$C$2700,CF$5)</f>
        <v>0</v>
      </c>
      <c r="CG68" s="13">
        <f>SUMIFS('Compra Ventas'!$E$2:$E$2700,'Compra Ventas'!$A$2:$A$2700,CG$4,'Compra Ventas'!$B$2:$B$2700,$B68,'Compra Ventas'!$C$2:$C$2700,CG$5)</f>
        <v>0</v>
      </c>
      <c r="CH68" s="13">
        <f>SUMIFS('Compra Ventas'!$E$2:$E$2700,'Compra Ventas'!$A$2:$A$2700,CH$4,'Compra Ventas'!$B$2:$B$2700,$B68,'Compra Ventas'!$C$2:$C$2700,CH$5)</f>
        <v>0</v>
      </c>
      <c r="CI68" s="13">
        <f>SUMIFS('Compra Ventas'!$E$2:$E$2700,'Compra Ventas'!$A$2:$A$2700,CI$4,'Compra Ventas'!$B$2:$B$2700,$B68,'Compra Ventas'!$C$2:$C$2700,CI$5)</f>
        <v>0</v>
      </c>
      <c r="CJ68" s="14">
        <f>SUMIFS('Compra Ventas'!$E$2:$E$2700,'Compra Ventas'!$A$2:$A$2700,CJ$4,'Compra Ventas'!$B$2:$B$2700,$B68,'Compra Ventas'!$C$2:$C$2700,CJ$5)</f>
        <v>0</v>
      </c>
      <c r="CK68" s="12">
        <f>SUMIFS('Compra Ventas'!$E$2:$E$2700,'Compra Ventas'!$A$2:$A$2700,CK$4,'Compra Ventas'!$B$2:$B$2700,$B68,'Compra Ventas'!$C$2:$C$2700,CK$5)</f>
        <v>0</v>
      </c>
      <c r="CL68" s="13">
        <f>SUMIFS('Compra Ventas'!$E$2:$E$2700,'Compra Ventas'!$A$2:$A$2700,CL$4,'Compra Ventas'!$B$2:$B$2700,$B68,'Compra Ventas'!$C$2:$C$2700,CL$5)</f>
        <v>0</v>
      </c>
      <c r="CM68" s="13">
        <f>SUMIFS('Compra Ventas'!$E$2:$E$2700,'Compra Ventas'!$A$2:$A$2700,CM$4,'Compra Ventas'!$B$2:$B$2700,$B68,'Compra Ventas'!$C$2:$C$2700,CM$5)</f>
        <v>0</v>
      </c>
      <c r="CN68" s="13">
        <f>SUMIFS('Compra Ventas'!$E$2:$E$2700,'Compra Ventas'!$A$2:$A$2700,CN$4,'Compra Ventas'!$B$2:$B$2700,$B68,'Compra Ventas'!$C$2:$C$2700,CN$5)</f>
        <v>0</v>
      </c>
      <c r="CO68" s="13">
        <f>SUMIFS('Compra Ventas'!$E$2:$E$2700,'Compra Ventas'!$A$2:$A$2700,CO$4,'Compra Ventas'!$B$2:$B$2700,$B68,'Compra Ventas'!$C$2:$C$2700,CO$5)</f>
        <v>0</v>
      </c>
      <c r="CP68" s="13">
        <f>SUMIFS('Compra Ventas'!$E$2:$E$2700,'Compra Ventas'!$A$2:$A$2700,CP$4,'Compra Ventas'!$B$2:$B$2700,$B68,'Compra Ventas'!$C$2:$C$2700,CP$5)</f>
        <v>0</v>
      </c>
      <c r="CQ68" s="13">
        <f>SUMIFS('Compra Ventas'!$E$2:$E$2700,'Compra Ventas'!$A$2:$A$2700,CQ$4,'Compra Ventas'!$B$2:$B$2700,$B68,'Compra Ventas'!$C$2:$C$2700,CQ$5)</f>
        <v>0</v>
      </c>
      <c r="CR68" s="13">
        <f>SUMIFS('Compra Ventas'!$E$2:$E$2700,'Compra Ventas'!$A$2:$A$2700,CR$4,'Compra Ventas'!$B$2:$B$2700,$B68,'Compra Ventas'!$C$2:$C$2700,CR$5)</f>
        <v>0</v>
      </c>
      <c r="CS68" s="13">
        <f>SUMIFS('Compra Ventas'!$E$2:$E$2700,'Compra Ventas'!$A$2:$A$2700,CS$4,'Compra Ventas'!$B$2:$B$2700,$B68,'Compra Ventas'!$C$2:$C$2700,CS$5)</f>
        <v>0</v>
      </c>
      <c r="CT68" s="13">
        <f>SUMIFS('Compra Ventas'!$E$2:$E$2700,'Compra Ventas'!$A$2:$A$2700,CT$4,'Compra Ventas'!$B$2:$B$2700,$B68,'Compra Ventas'!$C$2:$C$2700,CT$5)</f>
        <v>0</v>
      </c>
      <c r="CU68" s="13">
        <f>SUMIFS('Compra Ventas'!$E$2:$E$2700,'Compra Ventas'!$A$2:$A$2700,CU$4,'Compra Ventas'!$B$2:$B$2700,$B68,'Compra Ventas'!$C$2:$C$2700,CU$5)</f>
        <v>0</v>
      </c>
      <c r="CV68" s="14">
        <f>SUMIFS('Compra Ventas'!$E$2:$E$2700,'Compra Ventas'!$A$2:$A$2700,CV$4,'Compra Ventas'!$B$2:$B$2700,$B68,'Compra Ventas'!$C$2:$C$2700,CV$5)</f>
        <v>0</v>
      </c>
      <c r="CW68" s="12">
        <f>SUMIFS('Compra Ventas'!$E$2:$E$2700,'Compra Ventas'!$A$2:$A$2700,CW$4,'Compra Ventas'!$B$2:$B$2700,$B68,'Compra Ventas'!$C$2:$C$2700,CW$5)</f>
        <v>0</v>
      </c>
      <c r="CX68" s="13">
        <f>SUMIFS('Compra Ventas'!$E$2:$E$2700,'Compra Ventas'!$A$2:$A$2700,CX$4,'Compra Ventas'!$B$2:$B$2700,$B68,'Compra Ventas'!$C$2:$C$2700,CX$5)</f>
        <v>0</v>
      </c>
      <c r="CY68" s="13">
        <f>SUMIFS('Compra Ventas'!$E$2:$E$2700,'Compra Ventas'!$A$2:$A$2700,CY$4,'Compra Ventas'!$B$2:$B$2700,$B68,'Compra Ventas'!$C$2:$C$2700,CY$5)</f>
        <v>0</v>
      </c>
      <c r="CZ68" s="13">
        <f>SUMIFS('Compra Ventas'!$E$2:$E$2700,'Compra Ventas'!$A$2:$A$2700,CZ$4,'Compra Ventas'!$B$2:$B$2700,$B68,'Compra Ventas'!$C$2:$C$2700,CZ$5)</f>
        <v>0</v>
      </c>
      <c r="DA68" s="13">
        <f>SUMIFS('Compra Ventas'!$E$2:$E$2700,'Compra Ventas'!$A$2:$A$2700,DA$4,'Compra Ventas'!$B$2:$B$2700,$B68,'Compra Ventas'!$C$2:$C$2700,DA$5)</f>
        <v>0</v>
      </c>
      <c r="DB68" s="13">
        <f>SUMIFS('Compra Ventas'!$E$2:$E$2700,'Compra Ventas'!$A$2:$A$2700,DB$4,'Compra Ventas'!$B$2:$B$2700,$B68,'Compra Ventas'!$C$2:$C$2700,DB$5)</f>
        <v>0</v>
      </c>
      <c r="DC68" s="13">
        <f>SUMIFS('Compra Ventas'!$E$2:$E$2700,'Compra Ventas'!$A$2:$A$2700,DC$4,'Compra Ventas'!$B$2:$B$2700,$B68,'Compra Ventas'!$C$2:$C$2700,DC$5)</f>
        <v>0</v>
      </c>
      <c r="DD68" s="13">
        <f>SUMIFS('Compra Ventas'!$E$2:$E$2700,'Compra Ventas'!$A$2:$A$2700,DD$4,'Compra Ventas'!$B$2:$B$2700,$B68,'Compra Ventas'!$C$2:$C$2700,DD$5)</f>
        <v>0</v>
      </c>
      <c r="DE68" s="13">
        <f>SUMIFS('Compra Ventas'!$E$2:$E$2700,'Compra Ventas'!$A$2:$A$2700,DE$4,'Compra Ventas'!$B$2:$B$2700,$B68,'Compra Ventas'!$C$2:$C$2700,DE$5)</f>
        <v>0</v>
      </c>
      <c r="DF68" s="13">
        <f>SUMIFS('Compra Ventas'!$E$2:$E$2700,'Compra Ventas'!$A$2:$A$2700,DF$4,'Compra Ventas'!$B$2:$B$2700,$B68,'Compra Ventas'!$C$2:$C$2700,DF$5)</f>
        <v>0</v>
      </c>
      <c r="DG68" s="13">
        <f>SUMIFS('Compra Ventas'!$E$2:$E$2700,'Compra Ventas'!$A$2:$A$2700,DG$4,'Compra Ventas'!$B$2:$B$2700,$B68,'Compra Ventas'!$C$2:$C$2700,DG$5)</f>
        <v>0</v>
      </c>
      <c r="DH68" s="14">
        <f>SUMIFS('Compra Ventas'!$E$2:$E$2700,'Compra Ventas'!$A$2:$A$2700,DH$4,'Compra Ventas'!$B$2:$B$2700,$B68,'Compra Ventas'!$C$2:$C$2700,DH$5)</f>
        <v>0</v>
      </c>
      <c r="DI68" s="84"/>
      <c r="DJ68" s="98">
        <f>SUMIFS('Ajuste Ciclado'!D$5:D$47,'Ajuste Ciclado'!$C$5:$C$47,Balance!DJ$4,'Ajuste Ciclado'!$B$5:$B$47,Balance!$B68)</f>
        <v>0</v>
      </c>
      <c r="DK68" s="99">
        <f>SUMIFS('Ajuste Ciclado'!E$5:E$47,'Ajuste Ciclado'!$C$5:$C$47,Balance!DK$4,'Ajuste Ciclado'!$B$5:$B$47,Balance!$B68)</f>
        <v>0</v>
      </c>
      <c r="DL68" s="99">
        <f>SUMIFS('Ajuste Ciclado'!F$5:F$47,'Ajuste Ciclado'!$C$5:$C$47,Balance!DL$4,'Ajuste Ciclado'!$B$5:$B$47,Balance!$B68)</f>
        <v>0</v>
      </c>
      <c r="DM68" s="99">
        <f>SUMIFS('Ajuste Ciclado'!G$5:G$47,'Ajuste Ciclado'!$C$5:$C$47,Balance!DM$4,'Ajuste Ciclado'!$B$5:$B$47,Balance!$B68)</f>
        <v>0</v>
      </c>
      <c r="DN68" s="99">
        <f>SUMIFS('Ajuste Ciclado'!H$5:H$47,'Ajuste Ciclado'!$C$5:$C$47,Balance!DN$4,'Ajuste Ciclado'!$B$5:$B$47,Balance!$B68)</f>
        <v>0</v>
      </c>
      <c r="DO68" s="99">
        <f>SUMIFS('Ajuste Ciclado'!I$5:I$47,'Ajuste Ciclado'!$C$5:$C$47,Balance!DO$4,'Ajuste Ciclado'!$B$5:$B$47,Balance!$B68)</f>
        <v>0</v>
      </c>
      <c r="DP68" s="99">
        <f>SUMIFS('Ajuste Ciclado'!J$5:J$47,'Ajuste Ciclado'!$C$5:$C$47,Balance!DP$4,'Ajuste Ciclado'!$B$5:$B$47,Balance!$B68)</f>
        <v>0</v>
      </c>
      <c r="DQ68" s="99">
        <f>SUMIFS('Ajuste Ciclado'!K$5:K$47,'Ajuste Ciclado'!$C$5:$C$47,Balance!DQ$4,'Ajuste Ciclado'!$B$5:$B$47,Balance!$B68)</f>
        <v>0</v>
      </c>
      <c r="DR68" s="99">
        <f>SUMIFS('Ajuste Ciclado'!L$5:L$47,'Ajuste Ciclado'!$C$5:$C$47,Balance!DR$4,'Ajuste Ciclado'!$B$5:$B$47,Balance!$B68)</f>
        <v>0</v>
      </c>
      <c r="DS68" s="99">
        <f>SUMIFS('Ajuste Ciclado'!M$5:M$47,'Ajuste Ciclado'!$C$5:$C$47,Balance!DS$4,'Ajuste Ciclado'!$B$5:$B$47,Balance!$B68)</f>
        <v>0</v>
      </c>
      <c r="DT68" s="99">
        <f>SUMIFS('Ajuste Ciclado'!N$5:N$47,'Ajuste Ciclado'!$C$5:$C$47,Balance!DT$4,'Ajuste Ciclado'!$B$5:$B$47,Balance!$B68)</f>
        <v>0</v>
      </c>
      <c r="DU68" s="100">
        <f>SUMIFS('Ajuste Ciclado'!O$5:O$47,'Ajuste Ciclado'!$C$5:$C$47,Balance!DU$4,'Ajuste Ciclado'!$B$5:$B$47,Balance!$B68)</f>
        <v>0</v>
      </c>
      <c r="DV68" s="98">
        <f>SUMIFS('Ajuste Ciclado'!D$5:D$47,'Ajuste Ciclado'!$C$5:$C$47,Balance!DV$4,'Ajuste Ciclado'!$B$5:$B$47,Balance!$B68)</f>
        <v>0</v>
      </c>
      <c r="DW68" s="99">
        <f>SUMIFS('Ajuste Ciclado'!E$5:E$47,'Ajuste Ciclado'!$C$5:$C$47,Balance!DW$4,'Ajuste Ciclado'!$B$5:$B$47,Balance!$B68)</f>
        <v>0</v>
      </c>
      <c r="DX68" s="99">
        <f>SUMIFS('Ajuste Ciclado'!F$5:F$47,'Ajuste Ciclado'!$C$5:$C$47,Balance!DX$4,'Ajuste Ciclado'!$B$5:$B$47,Balance!$B68)</f>
        <v>0</v>
      </c>
      <c r="DY68" s="99">
        <f>SUMIFS('Ajuste Ciclado'!G$5:G$47,'Ajuste Ciclado'!$C$5:$C$47,Balance!DY$4,'Ajuste Ciclado'!$B$5:$B$47,Balance!$B68)</f>
        <v>0</v>
      </c>
      <c r="DZ68" s="99">
        <f>SUMIFS('Ajuste Ciclado'!H$5:H$47,'Ajuste Ciclado'!$C$5:$C$47,Balance!DZ$4,'Ajuste Ciclado'!$B$5:$B$47,Balance!$B68)</f>
        <v>0</v>
      </c>
      <c r="EA68" s="99">
        <f>SUMIFS('Ajuste Ciclado'!I$5:I$47,'Ajuste Ciclado'!$C$5:$C$47,Balance!EA$4,'Ajuste Ciclado'!$B$5:$B$47,Balance!$B68)</f>
        <v>0</v>
      </c>
      <c r="EB68" s="99">
        <f>SUMIFS('Ajuste Ciclado'!J$5:J$47,'Ajuste Ciclado'!$C$5:$C$47,Balance!EB$4,'Ajuste Ciclado'!$B$5:$B$47,Balance!$B68)</f>
        <v>0</v>
      </c>
      <c r="EC68" s="99">
        <f>SUMIFS('Ajuste Ciclado'!K$5:K$47,'Ajuste Ciclado'!$C$5:$C$47,Balance!EC$4,'Ajuste Ciclado'!$B$5:$B$47,Balance!$B68)</f>
        <v>0</v>
      </c>
      <c r="ED68" s="99">
        <f>SUMIFS('Ajuste Ciclado'!L$5:L$47,'Ajuste Ciclado'!$C$5:$C$47,Balance!ED$4,'Ajuste Ciclado'!$B$5:$B$47,Balance!$B68)</f>
        <v>0</v>
      </c>
      <c r="EE68" s="99">
        <f>SUMIFS('Ajuste Ciclado'!M$5:M$47,'Ajuste Ciclado'!$C$5:$C$47,Balance!EE$4,'Ajuste Ciclado'!$B$5:$B$47,Balance!$B68)</f>
        <v>0</v>
      </c>
      <c r="EF68" s="99">
        <f>SUMIFS('Ajuste Ciclado'!N$5:N$47,'Ajuste Ciclado'!$C$5:$C$47,Balance!EF$4,'Ajuste Ciclado'!$B$5:$B$47,Balance!$B68)</f>
        <v>0</v>
      </c>
      <c r="EG68" s="100">
        <f>SUMIFS('Ajuste Ciclado'!O$5:O$47,'Ajuste Ciclado'!$C$5:$C$47,Balance!EG$4,'Ajuste Ciclado'!$B$5:$B$47,Balance!$B68)</f>
        <v>0</v>
      </c>
      <c r="EH68" s="98">
        <f>SUMIFS('Ajuste Ciclado'!D$5:D$47,'Ajuste Ciclado'!$C$5:$C$47,Balance!EH$4,'Ajuste Ciclado'!$B$5:$B$47,Balance!$B68)</f>
        <v>0</v>
      </c>
      <c r="EI68" s="99">
        <f>SUMIFS('Ajuste Ciclado'!E$5:E$47,'Ajuste Ciclado'!$C$5:$C$47,Balance!EI$4,'Ajuste Ciclado'!$B$5:$B$47,Balance!$B68)</f>
        <v>0</v>
      </c>
      <c r="EJ68" s="99">
        <f>SUMIFS('Ajuste Ciclado'!F$5:F$47,'Ajuste Ciclado'!$C$5:$C$47,Balance!EJ$4,'Ajuste Ciclado'!$B$5:$B$47,Balance!$B68)</f>
        <v>0</v>
      </c>
      <c r="EK68" s="99">
        <f>SUMIFS('Ajuste Ciclado'!G$5:G$47,'Ajuste Ciclado'!$C$5:$C$47,Balance!EK$4,'Ajuste Ciclado'!$B$5:$B$47,Balance!$B68)</f>
        <v>0</v>
      </c>
      <c r="EL68" s="99">
        <f>SUMIFS('Ajuste Ciclado'!H$5:H$47,'Ajuste Ciclado'!$C$5:$C$47,Balance!EL$4,'Ajuste Ciclado'!$B$5:$B$47,Balance!$B68)</f>
        <v>0</v>
      </c>
      <c r="EM68" s="99">
        <f>SUMIFS('Ajuste Ciclado'!I$5:I$47,'Ajuste Ciclado'!$C$5:$C$47,Balance!EM$4,'Ajuste Ciclado'!$B$5:$B$47,Balance!$B68)</f>
        <v>0</v>
      </c>
      <c r="EN68" s="99">
        <f>SUMIFS('Ajuste Ciclado'!J$5:J$47,'Ajuste Ciclado'!$C$5:$C$47,Balance!EN$4,'Ajuste Ciclado'!$B$5:$B$47,Balance!$B68)</f>
        <v>0</v>
      </c>
      <c r="EO68" s="99">
        <f>SUMIFS('Ajuste Ciclado'!K$5:K$47,'Ajuste Ciclado'!$C$5:$C$47,Balance!EO$4,'Ajuste Ciclado'!$B$5:$B$47,Balance!$B68)</f>
        <v>0</v>
      </c>
      <c r="EP68" s="99">
        <f>SUMIFS('Ajuste Ciclado'!L$5:L$47,'Ajuste Ciclado'!$C$5:$C$47,Balance!EP$4,'Ajuste Ciclado'!$B$5:$B$47,Balance!$B68)</f>
        <v>0</v>
      </c>
      <c r="EQ68" s="99">
        <f>SUMIFS('Ajuste Ciclado'!M$5:M$47,'Ajuste Ciclado'!$C$5:$C$47,Balance!EQ$4,'Ajuste Ciclado'!$B$5:$B$47,Balance!$B68)</f>
        <v>0</v>
      </c>
      <c r="ER68" s="99">
        <f>SUMIFS('Ajuste Ciclado'!N$5:N$47,'Ajuste Ciclado'!$C$5:$C$47,Balance!ER$4,'Ajuste Ciclado'!$B$5:$B$47,Balance!$B68)</f>
        <v>0</v>
      </c>
      <c r="ES68" s="100">
        <f>SUMIFS('Ajuste Ciclado'!O$5:O$47,'Ajuste Ciclado'!$C$5:$C$47,Balance!ES$4,'Ajuste Ciclado'!$B$5:$B$47,Balance!$B68)</f>
        <v>0</v>
      </c>
      <c r="ET68" s="84"/>
      <c r="EU68" s="12">
        <f t="shared" si="129"/>
        <v>55630.693101189921</v>
      </c>
      <c r="EV68" s="13">
        <f t="shared" si="93"/>
        <v>40722.747564644967</v>
      </c>
      <c r="EW68" s="13">
        <f t="shared" si="94"/>
        <v>42848.866355770959</v>
      </c>
      <c r="EX68" s="13">
        <f t="shared" si="95"/>
        <v>29192.810609836411</v>
      </c>
      <c r="EY68" s="13">
        <f t="shared" si="96"/>
        <v>18106.362272499529</v>
      </c>
      <c r="EZ68" s="13">
        <f t="shared" si="97"/>
        <v>11972.005018557989</v>
      </c>
      <c r="FA68" s="13">
        <f t="shared" si="98"/>
        <v>14939.918982939689</v>
      </c>
      <c r="FB68" s="13">
        <f t="shared" si="99"/>
        <v>23674.681259584351</v>
      </c>
      <c r="FC68" s="13">
        <f t="shared" si="100"/>
        <v>26436.888453515781</v>
      </c>
      <c r="FD68" s="13">
        <f t="shared" si="101"/>
        <v>6845.7122453469792</v>
      </c>
      <c r="FE68" s="13">
        <f t="shared" si="102"/>
        <v>3335.7172177309499</v>
      </c>
      <c r="FF68" s="14">
        <f t="shared" si="103"/>
        <v>5959.6927122745137</v>
      </c>
      <c r="FG68" s="12">
        <f t="shared" si="104"/>
        <v>55746.638417728223</v>
      </c>
      <c r="FH68" s="13">
        <f t="shared" si="105"/>
        <v>40997.210099572483</v>
      </c>
      <c r="FI68" s="13">
        <f t="shared" si="106"/>
        <v>43270.611403712028</v>
      </c>
      <c r="FJ68" s="13">
        <f t="shared" si="107"/>
        <v>30951.607835050501</v>
      </c>
      <c r="FK68" s="13">
        <f t="shared" si="108"/>
        <v>17356.47803558837</v>
      </c>
      <c r="FL68" s="13">
        <f t="shared" si="109"/>
        <v>12103.899906825211</v>
      </c>
      <c r="FM68" s="13">
        <f t="shared" si="110"/>
        <v>15819.253098599371</v>
      </c>
      <c r="FN68" s="13">
        <f t="shared" si="111"/>
        <v>23770.895306197599</v>
      </c>
      <c r="FO68" s="13">
        <f t="shared" si="112"/>
        <v>26884.84684266867</v>
      </c>
      <c r="FP68" s="13">
        <f t="shared" si="113"/>
        <v>10381.348546498341</v>
      </c>
      <c r="FQ68" s="13">
        <f t="shared" si="114"/>
        <v>14420.94477471682</v>
      </c>
      <c r="FR68" s="14">
        <f t="shared" si="115"/>
        <v>20291.52176452893</v>
      </c>
      <c r="FS68" s="12">
        <f t="shared" si="116"/>
        <v>55765.729922703817</v>
      </c>
      <c r="FT68" s="13">
        <f t="shared" si="117"/>
        <v>41011.078561132374</v>
      </c>
      <c r="FU68" s="13">
        <f t="shared" si="118"/>
        <v>43111.6221712767</v>
      </c>
      <c r="FV68" s="13">
        <f t="shared" si="119"/>
        <v>30720.909361210259</v>
      </c>
      <c r="FW68" s="13">
        <f t="shared" si="120"/>
        <v>18446.714360237591</v>
      </c>
      <c r="FX68" s="13">
        <f t="shared" si="121"/>
        <v>13193.651988200259</v>
      </c>
      <c r="FY68" s="13">
        <f t="shared" si="122"/>
        <v>17445.905897157769</v>
      </c>
      <c r="FZ68" s="13">
        <f t="shared" si="123"/>
        <v>26980.398626665399</v>
      </c>
      <c r="GA68" s="13">
        <f t="shared" si="124"/>
        <v>29393.115135499291</v>
      </c>
      <c r="GB68" s="13">
        <f t="shared" si="125"/>
        <v>22987.266282581058</v>
      </c>
      <c r="GC68" s="13">
        <f t="shared" si="126"/>
        <v>28338.45133007906</v>
      </c>
      <c r="GD68" s="14">
        <f t="shared" si="127"/>
        <v>31901.496525807041</v>
      </c>
      <c r="GE68" s="84"/>
      <c r="GF68" s="12">
        <f t="shared" si="130"/>
        <v>279666.09579389205</v>
      </c>
      <c r="GG68" s="13">
        <f t="shared" si="130"/>
        <v>311995.25603168656</v>
      </c>
      <c r="GH68" s="14">
        <f t="shared" si="130"/>
        <v>359296.34016255062</v>
      </c>
      <c r="GI68" s="6">
        <f t="shared" si="131"/>
        <v>1</v>
      </c>
      <c r="GJ68" s="12">
        <f t="shared" si="132"/>
        <v>0</v>
      </c>
      <c r="GK68" s="13">
        <f t="shared" si="133"/>
        <v>0</v>
      </c>
      <c r="GL68" s="14">
        <f t="shared" si="134"/>
        <v>0</v>
      </c>
      <c r="GM68" s="84"/>
      <c r="GN68" s="66">
        <f t="shared" si="135"/>
        <v>0</v>
      </c>
      <c r="GO68" s="84"/>
      <c r="GP68" s="63" t="str" cm="1">
        <f t="array" ref="GP68">INDEX($GF$4:$GH$4,1,GI68)</f>
        <v>Sample 1</v>
      </c>
      <c r="GQ68" s="12">
        <f t="shared" si="142"/>
        <v>3335.7172177309499</v>
      </c>
      <c r="GR68" s="13">
        <f t="shared" si="142"/>
        <v>5959.6927122745137</v>
      </c>
      <c r="GS68" s="14">
        <f t="shared" si="142"/>
        <v>6845.7122453469792</v>
      </c>
      <c r="GT68" s="12">
        <f t="shared" si="143"/>
        <v>10381.348546498341</v>
      </c>
      <c r="GU68" s="13">
        <f t="shared" si="143"/>
        <v>12103.899906825211</v>
      </c>
      <c r="GV68" s="14">
        <f t="shared" si="143"/>
        <v>14420.94477471682</v>
      </c>
      <c r="GW68" s="12">
        <f t="shared" si="144"/>
        <v>13193.651988200259</v>
      </c>
      <c r="GX68" s="13">
        <f t="shared" si="144"/>
        <v>17445.905897157769</v>
      </c>
      <c r="GY68" s="14">
        <f t="shared" si="144"/>
        <v>18446.714360237591</v>
      </c>
      <c r="GZ68" s="84" t="str">
        <f t="shared" si="128"/>
        <v>Sample 1</v>
      </c>
      <c r="HA68" s="12">
        <f t="shared" si="139"/>
        <v>0</v>
      </c>
      <c r="HB68" s="13">
        <f t="shared" si="139"/>
        <v>0</v>
      </c>
      <c r="HC68" s="14">
        <f t="shared" si="139"/>
        <v>0</v>
      </c>
      <c r="HD68" s="6">
        <f t="shared" si="140"/>
        <v>0</v>
      </c>
      <c r="HE68" s="84" t="str">
        <f t="shared" si="141"/>
        <v>Ok</v>
      </c>
    </row>
    <row r="69" spans="2:213" hidden="1" x14ac:dyDescent="0.3">
      <c r="B69" s="84" t="s">
        <v>377</v>
      </c>
      <c r="C69" s="12">
        <f>SUMIFS(Inyecciones!$E$2:$E$14185,Inyecciones!$A$2:$A$14185,Balance!C$4,Inyecciones!$B$2:$B$14185,Balance!$B69,Inyecciones!$C$2:$C$14185,Balance!C$5)</f>
        <v>70422.227607003209</v>
      </c>
      <c r="D69" s="13">
        <f>SUMIFS(Inyecciones!$E$2:$E$14185,Inyecciones!$A$2:$A$14185,Balance!D$4,Inyecciones!$B$2:$B$14185,Balance!$B69,Inyecciones!$C$2:$C$14185,Balance!D$5)</f>
        <v>76118.52947494945</v>
      </c>
      <c r="E69" s="13">
        <f>SUMIFS(Inyecciones!$E$2:$E$14185,Inyecciones!$A$2:$A$14185,Balance!E$4,Inyecciones!$B$2:$B$14185,Balance!$B69,Inyecciones!$C$2:$C$14185,Balance!E$5)</f>
        <v>51841.181516001772</v>
      </c>
      <c r="F69" s="13">
        <f>SUMIFS(Inyecciones!$E$2:$E$14185,Inyecciones!$A$2:$A$14185,Balance!F$4,Inyecciones!$B$2:$B$14185,Balance!$B69,Inyecciones!$C$2:$C$14185,Balance!F$5)</f>
        <v>31405.561059096181</v>
      </c>
      <c r="G69" s="13">
        <f>SUMIFS(Inyecciones!$E$2:$E$14185,Inyecciones!$A$2:$A$14185,Balance!G$4,Inyecciones!$B$2:$B$14185,Balance!$B69,Inyecciones!$C$2:$C$14185,Balance!G$5)</f>
        <v>17611.94814224348</v>
      </c>
      <c r="H69" s="13">
        <f>SUMIFS(Inyecciones!$E$2:$E$14185,Inyecciones!$A$2:$A$14185,Balance!H$4,Inyecciones!$B$2:$B$14185,Balance!$B69,Inyecciones!$C$2:$C$14185,Balance!H$5)</f>
        <v>11250.295704148441</v>
      </c>
      <c r="I69" s="13">
        <f>SUMIFS(Inyecciones!$E$2:$E$14185,Inyecciones!$A$2:$A$14185,Balance!I$4,Inyecciones!$B$2:$B$14185,Balance!$B69,Inyecciones!$C$2:$C$14185,Balance!I$5)</f>
        <v>14880.413603209499</v>
      </c>
      <c r="J69" s="13">
        <f>SUMIFS(Inyecciones!$E$2:$E$14185,Inyecciones!$A$2:$A$14185,Balance!J$4,Inyecciones!$B$2:$B$14185,Balance!$B69,Inyecciones!$C$2:$C$14185,Balance!J$5)</f>
        <v>22117.805224076761</v>
      </c>
      <c r="K69" s="13">
        <f>SUMIFS(Inyecciones!$E$2:$E$14185,Inyecciones!$A$2:$A$14185,Balance!K$4,Inyecciones!$B$2:$B$14185,Balance!$B69,Inyecciones!$C$2:$C$14185,Balance!K$5)</f>
        <v>26583.71496327854</v>
      </c>
      <c r="L69" s="13">
        <f>SUMIFS(Inyecciones!$E$2:$E$14185,Inyecciones!$A$2:$A$14185,Balance!L$4,Inyecciones!$B$2:$B$14185,Balance!$B69,Inyecciones!$C$2:$C$14185,Balance!L$5)</f>
        <v>7080.9420343886004</v>
      </c>
      <c r="M69" s="13">
        <f>SUMIFS(Inyecciones!$E$2:$E$14185,Inyecciones!$A$2:$A$14185,Balance!M$4,Inyecciones!$B$2:$B$14185,Balance!$B69,Inyecciones!$C$2:$C$14185,Balance!M$5)</f>
        <v>2002.383417708679</v>
      </c>
      <c r="N69" s="14">
        <f>SUMIFS(Inyecciones!$E$2:$E$14185,Inyecciones!$A$2:$A$14185,Balance!N$4,Inyecciones!$B$2:$B$14185,Balance!$B69,Inyecciones!$C$2:$C$14185,Balance!N$5)</f>
        <v>4993.7576504750177</v>
      </c>
      <c r="O69" s="12">
        <f>SUMIFS(Inyecciones!$E$2:$E$14185,Inyecciones!$A$2:$A$14185,Balance!O$4,Inyecciones!$B$2:$B$14185,Balance!$B69,Inyecciones!$C$2:$C$14185,Balance!O$5)</f>
        <v>70574.0769709749</v>
      </c>
      <c r="P69" s="13">
        <f>SUMIFS(Inyecciones!$E$2:$E$14185,Inyecciones!$A$2:$A$14185,Balance!P$4,Inyecciones!$B$2:$B$14185,Balance!$B69,Inyecciones!$C$2:$C$14185,Balance!P$5)</f>
        <v>76756.203805881654</v>
      </c>
      <c r="Q69" s="13">
        <f>SUMIFS(Inyecciones!$E$2:$E$14185,Inyecciones!$A$2:$A$14185,Balance!Q$4,Inyecciones!$B$2:$B$14185,Balance!$B69,Inyecciones!$C$2:$C$14185,Balance!Q$5)</f>
        <v>52275.273480013449</v>
      </c>
      <c r="R69" s="13">
        <f>SUMIFS(Inyecciones!$E$2:$E$14185,Inyecciones!$A$2:$A$14185,Balance!R$4,Inyecciones!$B$2:$B$14185,Balance!$B69,Inyecciones!$C$2:$C$14185,Balance!R$5)</f>
        <v>33331.612025537397</v>
      </c>
      <c r="S69" s="13">
        <f>SUMIFS(Inyecciones!$E$2:$E$14185,Inyecciones!$A$2:$A$14185,Balance!S$4,Inyecciones!$B$2:$B$14185,Balance!$B69,Inyecciones!$C$2:$C$14185,Balance!S$5)</f>
        <v>17177.65971114314</v>
      </c>
      <c r="T69" s="13">
        <f>SUMIFS(Inyecciones!$E$2:$E$14185,Inyecciones!$A$2:$A$14185,Balance!T$4,Inyecciones!$B$2:$B$14185,Balance!$B69,Inyecciones!$C$2:$C$14185,Balance!T$5)</f>
        <v>11507.83507515159</v>
      </c>
      <c r="U69" s="13">
        <f>SUMIFS(Inyecciones!$E$2:$E$14185,Inyecciones!$A$2:$A$14185,Balance!U$4,Inyecciones!$B$2:$B$14185,Balance!$B69,Inyecciones!$C$2:$C$14185,Balance!U$5)</f>
        <v>16104.94304737186</v>
      </c>
      <c r="V69" s="13">
        <f>SUMIFS(Inyecciones!$E$2:$E$14185,Inyecciones!$A$2:$A$14185,Balance!V$4,Inyecciones!$B$2:$B$14185,Balance!$B69,Inyecciones!$C$2:$C$14185,Balance!V$5)</f>
        <v>22379.02094763903</v>
      </c>
      <c r="W69" s="13">
        <f>SUMIFS(Inyecciones!$E$2:$E$14185,Inyecciones!$A$2:$A$14185,Balance!W$4,Inyecciones!$B$2:$B$14185,Balance!$B69,Inyecciones!$C$2:$C$14185,Balance!W$5)</f>
        <v>27331.332098262668</v>
      </c>
      <c r="X69" s="13">
        <f>SUMIFS(Inyecciones!$E$2:$E$14185,Inyecciones!$A$2:$A$14185,Balance!X$4,Inyecciones!$B$2:$B$14185,Balance!$B69,Inyecciones!$C$2:$C$14185,Balance!X$5)</f>
        <v>11119.194065554009</v>
      </c>
      <c r="Y69" s="13">
        <f>SUMIFS(Inyecciones!$E$2:$E$14185,Inyecciones!$A$2:$A$14185,Balance!Y$4,Inyecciones!$B$2:$B$14185,Balance!$B69,Inyecciones!$C$2:$C$14185,Balance!Y$5)</f>
        <v>11302.55074389177</v>
      </c>
      <c r="Z69" s="14">
        <f>SUMIFS(Inyecciones!$E$2:$E$14185,Inyecciones!$A$2:$A$14185,Balance!Z$4,Inyecciones!$B$2:$B$14185,Balance!$B69,Inyecciones!$C$2:$C$14185,Balance!Z$5)</f>
        <v>21423.034619434799</v>
      </c>
      <c r="AA69" s="12">
        <f>SUMIFS(Inyecciones!$E$2:$E$14185,Inyecciones!$A$2:$A$14185,Balance!AA$4,Inyecciones!$B$2:$B$14185,Balance!$B69,Inyecciones!$C$2:$C$14185,Balance!AA$5)</f>
        <v>70599.528473326514</v>
      </c>
      <c r="AB69" s="13">
        <f>SUMIFS(Inyecciones!$E$2:$E$14185,Inyecciones!$A$2:$A$14185,Balance!AB$4,Inyecciones!$B$2:$B$14185,Balance!$B69,Inyecciones!$C$2:$C$14185,Balance!AB$5)</f>
        <v>76854.831262270876</v>
      </c>
      <c r="AC69" s="13">
        <f>SUMIFS(Inyecciones!$E$2:$E$14185,Inyecciones!$A$2:$A$14185,Balance!AC$4,Inyecciones!$B$2:$B$14185,Balance!$B69,Inyecciones!$C$2:$C$14185,Balance!AC$5)</f>
        <v>52141.951431509478</v>
      </c>
      <c r="AD69" s="13">
        <f>SUMIFS(Inyecciones!$E$2:$E$14185,Inyecciones!$A$2:$A$14185,Balance!AD$4,Inyecciones!$B$2:$B$14185,Balance!$B69,Inyecciones!$C$2:$C$14185,Balance!AD$5)</f>
        <v>33057.636102694327</v>
      </c>
      <c r="AE69" s="13">
        <f>SUMIFS(Inyecciones!$E$2:$E$14185,Inyecciones!$A$2:$A$14185,Balance!AE$4,Inyecciones!$B$2:$B$14185,Balance!$B69,Inyecciones!$C$2:$C$14185,Balance!AE$5)</f>
        <v>17981.723289254391</v>
      </c>
      <c r="AF69" s="13">
        <f>SUMIFS(Inyecciones!$E$2:$E$14185,Inyecciones!$A$2:$A$14185,Balance!AF$4,Inyecciones!$B$2:$B$14185,Balance!$B69,Inyecciones!$C$2:$C$14185,Balance!AF$5)</f>
        <v>12552.944348966759</v>
      </c>
      <c r="AG69" s="13">
        <f>SUMIFS(Inyecciones!$E$2:$E$14185,Inyecciones!$A$2:$A$14185,Balance!AG$4,Inyecciones!$B$2:$B$14185,Balance!$B69,Inyecciones!$C$2:$C$14185,Balance!AG$5)</f>
        <v>17828.064298380588</v>
      </c>
      <c r="AH69" s="13">
        <f>SUMIFS(Inyecciones!$E$2:$E$14185,Inyecciones!$A$2:$A$14185,Balance!AH$4,Inyecciones!$B$2:$B$14185,Balance!$B69,Inyecciones!$C$2:$C$14185,Balance!AH$5)</f>
        <v>24879.65406375314</v>
      </c>
      <c r="AI69" s="13">
        <f>SUMIFS(Inyecciones!$E$2:$E$14185,Inyecciones!$A$2:$A$14185,Balance!AI$4,Inyecciones!$B$2:$B$14185,Balance!$B69,Inyecciones!$C$2:$C$14185,Balance!AI$5)</f>
        <v>30071.3594284309</v>
      </c>
      <c r="AJ69" s="13">
        <f>SUMIFS(Inyecciones!$E$2:$E$14185,Inyecciones!$A$2:$A$14185,Balance!AJ$4,Inyecciones!$B$2:$B$14185,Balance!$B69,Inyecciones!$C$2:$C$14185,Balance!AJ$5)</f>
        <v>25013.78841410371</v>
      </c>
      <c r="AK69" s="13">
        <f>SUMIFS(Inyecciones!$E$2:$E$14185,Inyecciones!$A$2:$A$14185,Balance!AK$4,Inyecciones!$B$2:$B$14185,Balance!$B69,Inyecciones!$C$2:$C$14185,Balance!AK$5)</f>
        <v>23539.326582333459</v>
      </c>
      <c r="AL69" s="14">
        <f>SUMIFS(Inyecciones!$E$2:$E$14185,Inyecciones!$A$2:$A$14185,Balance!AL$4,Inyecciones!$B$2:$B$14185,Balance!$B69,Inyecciones!$C$2:$C$14185,Balance!AL$5)</f>
        <v>35057.208827703384</v>
      </c>
      <c r="AM69" s="13"/>
      <c r="AN69" s="12">
        <f>SUMIFS('Retiro Mensual'!$E$2:$E$2629,'Retiro Mensual'!$A$2:$A$2629,AN$4,'Retiro Mensual'!$B$2:$B$2629,$B69,'Retiro Mensual'!$C$2:$C$2629,AN$5)</f>
        <v>0</v>
      </c>
      <c r="AO69" s="13">
        <f>SUMIFS('Retiro Mensual'!$E$2:$E$2629,'Retiro Mensual'!$A$2:$A$2629,AO$4,'Retiro Mensual'!$B$2:$B$2629,$B69,'Retiro Mensual'!$C$2:$C$2629,AO$5)</f>
        <v>0</v>
      </c>
      <c r="AP69" s="13">
        <f>SUMIFS('Retiro Mensual'!$E$2:$E$2629,'Retiro Mensual'!$A$2:$A$2629,AP$4,'Retiro Mensual'!$B$2:$B$2629,$B69,'Retiro Mensual'!$C$2:$C$2629,AP$5)</f>
        <v>0</v>
      </c>
      <c r="AQ69" s="13">
        <f>SUMIFS('Retiro Mensual'!$E$2:$E$2629,'Retiro Mensual'!$A$2:$A$2629,AQ$4,'Retiro Mensual'!$B$2:$B$2629,$B69,'Retiro Mensual'!$C$2:$C$2629,AQ$5)</f>
        <v>0</v>
      </c>
      <c r="AR69" s="13">
        <f>SUMIFS('Retiro Mensual'!$E$2:$E$2629,'Retiro Mensual'!$A$2:$A$2629,AR$4,'Retiro Mensual'!$B$2:$B$2629,$B69,'Retiro Mensual'!$C$2:$C$2629,AR$5)</f>
        <v>0</v>
      </c>
      <c r="AS69" s="13">
        <f>SUMIFS('Retiro Mensual'!$E$2:$E$2629,'Retiro Mensual'!$A$2:$A$2629,AS$4,'Retiro Mensual'!$B$2:$B$2629,$B69,'Retiro Mensual'!$C$2:$C$2629,AS$5)</f>
        <v>0</v>
      </c>
      <c r="AT69" s="13">
        <f>SUMIFS('Retiro Mensual'!$E$2:$E$2629,'Retiro Mensual'!$A$2:$A$2629,AT$4,'Retiro Mensual'!$B$2:$B$2629,$B69,'Retiro Mensual'!$C$2:$C$2629,AT$5)</f>
        <v>0</v>
      </c>
      <c r="AU69" s="13">
        <f>SUMIFS('Retiro Mensual'!$E$2:$E$2629,'Retiro Mensual'!$A$2:$A$2629,AU$4,'Retiro Mensual'!$B$2:$B$2629,$B69,'Retiro Mensual'!$C$2:$C$2629,AU$5)</f>
        <v>0</v>
      </c>
      <c r="AV69" s="13">
        <f>SUMIFS('Retiro Mensual'!$E$2:$E$2629,'Retiro Mensual'!$A$2:$A$2629,AV$4,'Retiro Mensual'!$B$2:$B$2629,$B69,'Retiro Mensual'!$C$2:$C$2629,AV$5)</f>
        <v>0</v>
      </c>
      <c r="AW69" s="13">
        <f>SUMIFS('Retiro Mensual'!$E$2:$E$2629,'Retiro Mensual'!$A$2:$A$2629,AW$4,'Retiro Mensual'!$B$2:$B$2629,$B69,'Retiro Mensual'!$C$2:$C$2629,AW$5)</f>
        <v>0</v>
      </c>
      <c r="AX69" s="13">
        <f>SUMIFS('Retiro Mensual'!$E$2:$E$2629,'Retiro Mensual'!$A$2:$A$2629,AX$4,'Retiro Mensual'!$B$2:$B$2629,$B69,'Retiro Mensual'!$C$2:$C$2629,AX$5)</f>
        <v>0</v>
      </c>
      <c r="AY69" s="14">
        <f>SUMIFS('Retiro Mensual'!$E$2:$E$2629,'Retiro Mensual'!$A$2:$A$2629,AY$4,'Retiro Mensual'!$B$2:$B$2629,$B69,'Retiro Mensual'!$C$2:$C$2629,AY$5)</f>
        <v>0</v>
      </c>
      <c r="AZ69" s="12">
        <f>SUMIFS('Retiro Mensual'!$E$2:$E$2629,'Retiro Mensual'!$A$2:$A$2629,AZ$4,'Retiro Mensual'!$B$2:$B$2629,$B69,'Retiro Mensual'!$C$2:$C$2629,AZ$5)</f>
        <v>0</v>
      </c>
      <c r="BA69" s="13">
        <f>SUMIFS('Retiro Mensual'!$E$2:$E$2629,'Retiro Mensual'!$A$2:$A$2629,BA$4,'Retiro Mensual'!$B$2:$B$2629,$B69,'Retiro Mensual'!$C$2:$C$2629,BA$5)</f>
        <v>0</v>
      </c>
      <c r="BB69" s="13">
        <f>SUMIFS('Retiro Mensual'!$E$2:$E$2629,'Retiro Mensual'!$A$2:$A$2629,BB$4,'Retiro Mensual'!$B$2:$B$2629,$B69,'Retiro Mensual'!$C$2:$C$2629,BB$5)</f>
        <v>0</v>
      </c>
      <c r="BC69" s="13">
        <f>SUMIFS('Retiro Mensual'!$E$2:$E$2629,'Retiro Mensual'!$A$2:$A$2629,BC$4,'Retiro Mensual'!$B$2:$B$2629,$B69,'Retiro Mensual'!$C$2:$C$2629,BC$5)</f>
        <v>0</v>
      </c>
      <c r="BD69" s="13">
        <f>SUMIFS('Retiro Mensual'!$E$2:$E$2629,'Retiro Mensual'!$A$2:$A$2629,BD$4,'Retiro Mensual'!$B$2:$B$2629,$B69,'Retiro Mensual'!$C$2:$C$2629,BD$5)</f>
        <v>0</v>
      </c>
      <c r="BE69" s="13">
        <f>SUMIFS('Retiro Mensual'!$E$2:$E$2629,'Retiro Mensual'!$A$2:$A$2629,BE$4,'Retiro Mensual'!$B$2:$B$2629,$B69,'Retiro Mensual'!$C$2:$C$2629,BE$5)</f>
        <v>0</v>
      </c>
      <c r="BF69" s="13">
        <f>SUMIFS('Retiro Mensual'!$E$2:$E$2629,'Retiro Mensual'!$A$2:$A$2629,BF$4,'Retiro Mensual'!$B$2:$B$2629,$B69,'Retiro Mensual'!$C$2:$C$2629,BF$5)</f>
        <v>0</v>
      </c>
      <c r="BG69" s="13">
        <f>SUMIFS('Retiro Mensual'!$E$2:$E$2629,'Retiro Mensual'!$A$2:$A$2629,BG$4,'Retiro Mensual'!$B$2:$B$2629,$B69,'Retiro Mensual'!$C$2:$C$2629,BG$5)</f>
        <v>0</v>
      </c>
      <c r="BH69" s="13">
        <f>SUMIFS('Retiro Mensual'!$E$2:$E$2629,'Retiro Mensual'!$A$2:$A$2629,BH$4,'Retiro Mensual'!$B$2:$B$2629,$B69,'Retiro Mensual'!$C$2:$C$2629,BH$5)</f>
        <v>0</v>
      </c>
      <c r="BI69" s="13">
        <f>SUMIFS('Retiro Mensual'!$E$2:$E$2629,'Retiro Mensual'!$A$2:$A$2629,BI$4,'Retiro Mensual'!$B$2:$B$2629,$B69,'Retiro Mensual'!$C$2:$C$2629,BI$5)</f>
        <v>0</v>
      </c>
      <c r="BJ69" s="13">
        <f>SUMIFS('Retiro Mensual'!$E$2:$E$2629,'Retiro Mensual'!$A$2:$A$2629,BJ$4,'Retiro Mensual'!$B$2:$B$2629,$B69,'Retiro Mensual'!$C$2:$C$2629,BJ$5)</f>
        <v>0</v>
      </c>
      <c r="BK69" s="14">
        <f>SUMIFS('Retiro Mensual'!$E$2:$E$2629,'Retiro Mensual'!$A$2:$A$2629,BK$4,'Retiro Mensual'!$B$2:$B$2629,$B69,'Retiro Mensual'!$C$2:$C$2629,BK$5)</f>
        <v>0</v>
      </c>
      <c r="BL69" s="12">
        <f>SUMIFS('Retiro Mensual'!$E$2:$E$2629,'Retiro Mensual'!$A$2:$A$2629,BL$4,'Retiro Mensual'!$B$2:$B$2629,$B69,'Retiro Mensual'!$C$2:$C$2629,BL$5)</f>
        <v>0</v>
      </c>
      <c r="BM69" s="13">
        <f>SUMIFS('Retiro Mensual'!$E$2:$E$2629,'Retiro Mensual'!$A$2:$A$2629,BM$4,'Retiro Mensual'!$B$2:$B$2629,$B69,'Retiro Mensual'!$C$2:$C$2629,BM$5)</f>
        <v>0</v>
      </c>
      <c r="BN69" s="13">
        <f>SUMIFS('Retiro Mensual'!$E$2:$E$2629,'Retiro Mensual'!$A$2:$A$2629,BN$4,'Retiro Mensual'!$B$2:$B$2629,$B69,'Retiro Mensual'!$C$2:$C$2629,BN$5)</f>
        <v>0</v>
      </c>
      <c r="BO69" s="13">
        <f>SUMIFS('Retiro Mensual'!$E$2:$E$2629,'Retiro Mensual'!$A$2:$A$2629,BO$4,'Retiro Mensual'!$B$2:$B$2629,$B69,'Retiro Mensual'!$C$2:$C$2629,BO$5)</f>
        <v>0</v>
      </c>
      <c r="BP69" s="13">
        <f>SUMIFS('Retiro Mensual'!$E$2:$E$2629,'Retiro Mensual'!$A$2:$A$2629,BP$4,'Retiro Mensual'!$B$2:$B$2629,$B69,'Retiro Mensual'!$C$2:$C$2629,BP$5)</f>
        <v>0</v>
      </c>
      <c r="BQ69" s="13">
        <f>SUMIFS('Retiro Mensual'!$E$2:$E$2629,'Retiro Mensual'!$A$2:$A$2629,BQ$4,'Retiro Mensual'!$B$2:$B$2629,$B69,'Retiro Mensual'!$C$2:$C$2629,BQ$5)</f>
        <v>0</v>
      </c>
      <c r="BR69" s="13">
        <f>SUMIFS('Retiro Mensual'!$E$2:$E$2629,'Retiro Mensual'!$A$2:$A$2629,BR$4,'Retiro Mensual'!$B$2:$B$2629,$B69,'Retiro Mensual'!$C$2:$C$2629,BR$5)</f>
        <v>0</v>
      </c>
      <c r="BS69" s="13">
        <f>SUMIFS('Retiro Mensual'!$E$2:$E$2629,'Retiro Mensual'!$A$2:$A$2629,BS$4,'Retiro Mensual'!$B$2:$B$2629,$B69,'Retiro Mensual'!$C$2:$C$2629,BS$5)</f>
        <v>0</v>
      </c>
      <c r="BT69" s="13">
        <f>SUMIFS('Retiro Mensual'!$E$2:$E$2629,'Retiro Mensual'!$A$2:$A$2629,BT$4,'Retiro Mensual'!$B$2:$B$2629,$B69,'Retiro Mensual'!$C$2:$C$2629,BT$5)</f>
        <v>0</v>
      </c>
      <c r="BU69" s="13">
        <f>SUMIFS('Retiro Mensual'!$E$2:$E$2629,'Retiro Mensual'!$A$2:$A$2629,BU$4,'Retiro Mensual'!$B$2:$B$2629,$B69,'Retiro Mensual'!$C$2:$C$2629,BU$5)</f>
        <v>0</v>
      </c>
      <c r="BV69" s="13">
        <f>SUMIFS('Retiro Mensual'!$E$2:$E$2629,'Retiro Mensual'!$A$2:$A$2629,BV$4,'Retiro Mensual'!$B$2:$B$2629,$B69,'Retiro Mensual'!$C$2:$C$2629,BV$5)</f>
        <v>0</v>
      </c>
      <c r="BW69" s="14">
        <f>SUMIFS('Retiro Mensual'!$E$2:$E$2629,'Retiro Mensual'!$A$2:$A$2629,BW$4,'Retiro Mensual'!$B$2:$B$2629,$B69,'Retiro Mensual'!$C$2:$C$2629,BW$5)</f>
        <v>0</v>
      </c>
      <c r="BX69" s="13"/>
      <c r="BY69" s="12">
        <f>SUMIFS('Compra Ventas'!$E$2:$E$2700,'Compra Ventas'!$A$2:$A$2700,BY$4,'Compra Ventas'!$B$2:$B$2700,$B69,'Compra Ventas'!$C$2:$C$2700,BY$5)</f>
        <v>0</v>
      </c>
      <c r="BZ69" s="13">
        <f>SUMIFS('Compra Ventas'!$E$2:$E$2700,'Compra Ventas'!$A$2:$A$2700,BZ$4,'Compra Ventas'!$B$2:$B$2700,$B69,'Compra Ventas'!$C$2:$C$2700,BZ$5)</f>
        <v>0</v>
      </c>
      <c r="CA69" s="13">
        <f>SUMIFS('Compra Ventas'!$E$2:$E$2700,'Compra Ventas'!$A$2:$A$2700,CA$4,'Compra Ventas'!$B$2:$B$2700,$B69,'Compra Ventas'!$C$2:$C$2700,CA$5)</f>
        <v>0</v>
      </c>
      <c r="CB69" s="13">
        <f>SUMIFS('Compra Ventas'!$E$2:$E$2700,'Compra Ventas'!$A$2:$A$2700,CB$4,'Compra Ventas'!$B$2:$B$2700,$B69,'Compra Ventas'!$C$2:$C$2700,CB$5)</f>
        <v>0</v>
      </c>
      <c r="CC69" s="13">
        <f>SUMIFS('Compra Ventas'!$E$2:$E$2700,'Compra Ventas'!$A$2:$A$2700,CC$4,'Compra Ventas'!$B$2:$B$2700,$B69,'Compra Ventas'!$C$2:$C$2700,CC$5)</f>
        <v>0</v>
      </c>
      <c r="CD69" s="13">
        <f>SUMIFS('Compra Ventas'!$E$2:$E$2700,'Compra Ventas'!$A$2:$A$2700,CD$4,'Compra Ventas'!$B$2:$B$2700,$B69,'Compra Ventas'!$C$2:$C$2700,CD$5)</f>
        <v>0</v>
      </c>
      <c r="CE69" s="13">
        <f>SUMIFS('Compra Ventas'!$E$2:$E$2700,'Compra Ventas'!$A$2:$A$2700,CE$4,'Compra Ventas'!$B$2:$B$2700,$B69,'Compra Ventas'!$C$2:$C$2700,CE$5)</f>
        <v>0</v>
      </c>
      <c r="CF69" s="13">
        <f>SUMIFS('Compra Ventas'!$E$2:$E$2700,'Compra Ventas'!$A$2:$A$2700,CF$4,'Compra Ventas'!$B$2:$B$2700,$B69,'Compra Ventas'!$C$2:$C$2700,CF$5)</f>
        <v>0</v>
      </c>
      <c r="CG69" s="13">
        <f>SUMIFS('Compra Ventas'!$E$2:$E$2700,'Compra Ventas'!$A$2:$A$2700,CG$4,'Compra Ventas'!$B$2:$B$2700,$B69,'Compra Ventas'!$C$2:$C$2700,CG$5)</f>
        <v>0</v>
      </c>
      <c r="CH69" s="13">
        <f>SUMIFS('Compra Ventas'!$E$2:$E$2700,'Compra Ventas'!$A$2:$A$2700,CH$4,'Compra Ventas'!$B$2:$B$2700,$B69,'Compra Ventas'!$C$2:$C$2700,CH$5)</f>
        <v>0</v>
      </c>
      <c r="CI69" s="13">
        <f>SUMIFS('Compra Ventas'!$E$2:$E$2700,'Compra Ventas'!$A$2:$A$2700,CI$4,'Compra Ventas'!$B$2:$B$2700,$B69,'Compra Ventas'!$C$2:$C$2700,CI$5)</f>
        <v>0</v>
      </c>
      <c r="CJ69" s="14">
        <f>SUMIFS('Compra Ventas'!$E$2:$E$2700,'Compra Ventas'!$A$2:$A$2700,CJ$4,'Compra Ventas'!$B$2:$B$2700,$B69,'Compra Ventas'!$C$2:$C$2700,CJ$5)</f>
        <v>0</v>
      </c>
      <c r="CK69" s="12">
        <f>SUMIFS('Compra Ventas'!$E$2:$E$2700,'Compra Ventas'!$A$2:$A$2700,CK$4,'Compra Ventas'!$B$2:$B$2700,$B69,'Compra Ventas'!$C$2:$C$2700,CK$5)</f>
        <v>0</v>
      </c>
      <c r="CL69" s="13">
        <f>SUMIFS('Compra Ventas'!$E$2:$E$2700,'Compra Ventas'!$A$2:$A$2700,CL$4,'Compra Ventas'!$B$2:$B$2700,$B69,'Compra Ventas'!$C$2:$C$2700,CL$5)</f>
        <v>0</v>
      </c>
      <c r="CM69" s="13">
        <f>SUMIFS('Compra Ventas'!$E$2:$E$2700,'Compra Ventas'!$A$2:$A$2700,CM$4,'Compra Ventas'!$B$2:$B$2700,$B69,'Compra Ventas'!$C$2:$C$2700,CM$5)</f>
        <v>0</v>
      </c>
      <c r="CN69" s="13">
        <f>SUMIFS('Compra Ventas'!$E$2:$E$2700,'Compra Ventas'!$A$2:$A$2700,CN$4,'Compra Ventas'!$B$2:$B$2700,$B69,'Compra Ventas'!$C$2:$C$2700,CN$5)</f>
        <v>0</v>
      </c>
      <c r="CO69" s="13">
        <f>SUMIFS('Compra Ventas'!$E$2:$E$2700,'Compra Ventas'!$A$2:$A$2700,CO$4,'Compra Ventas'!$B$2:$B$2700,$B69,'Compra Ventas'!$C$2:$C$2700,CO$5)</f>
        <v>0</v>
      </c>
      <c r="CP69" s="13">
        <f>SUMIFS('Compra Ventas'!$E$2:$E$2700,'Compra Ventas'!$A$2:$A$2700,CP$4,'Compra Ventas'!$B$2:$B$2700,$B69,'Compra Ventas'!$C$2:$C$2700,CP$5)</f>
        <v>0</v>
      </c>
      <c r="CQ69" s="13">
        <f>SUMIFS('Compra Ventas'!$E$2:$E$2700,'Compra Ventas'!$A$2:$A$2700,CQ$4,'Compra Ventas'!$B$2:$B$2700,$B69,'Compra Ventas'!$C$2:$C$2700,CQ$5)</f>
        <v>0</v>
      </c>
      <c r="CR69" s="13">
        <f>SUMIFS('Compra Ventas'!$E$2:$E$2700,'Compra Ventas'!$A$2:$A$2700,CR$4,'Compra Ventas'!$B$2:$B$2700,$B69,'Compra Ventas'!$C$2:$C$2700,CR$5)</f>
        <v>0</v>
      </c>
      <c r="CS69" s="13">
        <f>SUMIFS('Compra Ventas'!$E$2:$E$2700,'Compra Ventas'!$A$2:$A$2700,CS$4,'Compra Ventas'!$B$2:$B$2700,$B69,'Compra Ventas'!$C$2:$C$2700,CS$5)</f>
        <v>0</v>
      </c>
      <c r="CT69" s="13">
        <f>SUMIFS('Compra Ventas'!$E$2:$E$2700,'Compra Ventas'!$A$2:$A$2700,CT$4,'Compra Ventas'!$B$2:$B$2700,$B69,'Compra Ventas'!$C$2:$C$2700,CT$5)</f>
        <v>0</v>
      </c>
      <c r="CU69" s="13">
        <f>SUMIFS('Compra Ventas'!$E$2:$E$2700,'Compra Ventas'!$A$2:$A$2700,CU$4,'Compra Ventas'!$B$2:$B$2700,$B69,'Compra Ventas'!$C$2:$C$2700,CU$5)</f>
        <v>0</v>
      </c>
      <c r="CV69" s="14">
        <f>SUMIFS('Compra Ventas'!$E$2:$E$2700,'Compra Ventas'!$A$2:$A$2700,CV$4,'Compra Ventas'!$B$2:$B$2700,$B69,'Compra Ventas'!$C$2:$C$2700,CV$5)</f>
        <v>0</v>
      </c>
      <c r="CW69" s="12">
        <f>SUMIFS('Compra Ventas'!$E$2:$E$2700,'Compra Ventas'!$A$2:$A$2700,CW$4,'Compra Ventas'!$B$2:$B$2700,$B69,'Compra Ventas'!$C$2:$C$2700,CW$5)</f>
        <v>0</v>
      </c>
      <c r="CX69" s="13">
        <f>SUMIFS('Compra Ventas'!$E$2:$E$2700,'Compra Ventas'!$A$2:$A$2700,CX$4,'Compra Ventas'!$B$2:$B$2700,$B69,'Compra Ventas'!$C$2:$C$2700,CX$5)</f>
        <v>0</v>
      </c>
      <c r="CY69" s="13">
        <f>SUMIFS('Compra Ventas'!$E$2:$E$2700,'Compra Ventas'!$A$2:$A$2700,CY$4,'Compra Ventas'!$B$2:$B$2700,$B69,'Compra Ventas'!$C$2:$C$2700,CY$5)</f>
        <v>0</v>
      </c>
      <c r="CZ69" s="13">
        <f>SUMIFS('Compra Ventas'!$E$2:$E$2700,'Compra Ventas'!$A$2:$A$2700,CZ$4,'Compra Ventas'!$B$2:$B$2700,$B69,'Compra Ventas'!$C$2:$C$2700,CZ$5)</f>
        <v>0</v>
      </c>
      <c r="DA69" s="13">
        <f>SUMIFS('Compra Ventas'!$E$2:$E$2700,'Compra Ventas'!$A$2:$A$2700,DA$4,'Compra Ventas'!$B$2:$B$2700,$B69,'Compra Ventas'!$C$2:$C$2700,DA$5)</f>
        <v>0</v>
      </c>
      <c r="DB69" s="13">
        <f>SUMIFS('Compra Ventas'!$E$2:$E$2700,'Compra Ventas'!$A$2:$A$2700,DB$4,'Compra Ventas'!$B$2:$B$2700,$B69,'Compra Ventas'!$C$2:$C$2700,DB$5)</f>
        <v>0</v>
      </c>
      <c r="DC69" s="13">
        <f>SUMIFS('Compra Ventas'!$E$2:$E$2700,'Compra Ventas'!$A$2:$A$2700,DC$4,'Compra Ventas'!$B$2:$B$2700,$B69,'Compra Ventas'!$C$2:$C$2700,DC$5)</f>
        <v>0</v>
      </c>
      <c r="DD69" s="13">
        <f>SUMIFS('Compra Ventas'!$E$2:$E$2700,'Compra Ventas'!$A$2:$A$2700,DD$4,'Compra Ventas'!$B$2:$B$2700,$B69,'Compra Ventas'!$C$2:$C$2700,DD$5)</f>
        <v>0</v>
      </c>
      <c r="DE69" s="13">
        <f>SUMIFS('Compra Ventas'!$E$2:$E$2700,'Compra Ventas'!$A$2:$A$2700,DE$4,'Compra Ventas'!$B$2:$B$2700,$B69,'Compra Ventas'!$C$2:$C$2700,DE$5)</f>
        <v>0</v>
      </c>
      <c r="DF69" s="13">
        <f>SUMIFS('Compra Ventas'!$E$2:$E$2700,'Compra Ventas'!$A$2:$A$2700,DF$4,'Compra Ventas'!$B$2:$B$2700,$B69,'Compra Ventas'!$C$2:$C$2700,DF$5)</f>
        <v>0</v>
      </c>
      <c r="DG69" s="13">
        <f>SUMIFS('Compra Ventas'!$E$2:$E$2700,'Compra Ventas'!$A$2:$A$2700,DG$4,'Compra Ventas'!$B$2:$B$2700,$B69,'Compra Ventas'!$C$2:$C$2700,DG$5)</f>
        <v>0</v>
      </c>
      <c r="DH69" s="14">
        <f>SUMIFS('Compra Ventas'!$E$2:$E$2700,'Compra Ventas'!$A$2:$A$2700,DH$4,'Compra Ventas'!$B$2:$B$2700,$B69,'Compra Ventas'!$C$2:$C$2700,DH$5)</f>
        <v>0</v>
      </c>
      <c r="DI69" s="84"/>
      <c r="DJ69" s="98">
        <f>SUMIFS('Ajuste Ciclado'!D$5:D$47,'Ajuste Ciclado'!$C$5:$C$47,Balance!DJ$4,'Ajuste Ciclado'!$B$5:$B$47,Balance!$B69)</f>
        <v>0</v>
      </c>
      <c r="DK69" s="99">
        <f>SUMIFS('Ajuste Ciclado'!E$5:E$47,'Ajuste Ciclado'!$C$5:$C$47,Balance!DK$4,'Ajuste Ciclado'!$B$5:$B$47,Balance!$B69)</f>
        <v>0</v>
      </c>
      <c r="DL69" s="99">
        <f>SUMIFS('Ajuste Ciclado'!F$5:F$47,'Ajuste Ciclado'!$C$5:$C$47,Balance!DL$4,'Ajuste Ciclado'!$B$5:$B$47,Balance!$B69)</f>
        <v>0</v>
      </c>
      <c r="DM69" s="99">
        <f>SUMIFS('Ajuste Ciclado'!G$5:G$47,'Ajuste Ciclado'!$C$5:$C$47,Balance!DM$4,'Ajuste Ciclado'!$B$5:$B$47,Balance!$B69)</f>
        <v>0</v>
      </c>
      <c r="DN69" s="99">
        <f>SUMIFS('Ajuste Ciclado'!H$5:H$47,'Ajuste Ciclado'!$C$5:$C$47,Balance!DN$4,'Ajuste Ciclado'!$B$5:$B$47,Balance!$B69)</f>
        <v>0</v>
      </c>
      <c r="DO69" s="99">
        <f>SUMIFS('Ajuste Ciclado'!I$5:I$47,'Ajuste Ciclado'!$C$5:$C$47,Balance!DO$4,'Ajuste Ciclado'!$B$5:$B$47,Balance!$B69)</f>
        <v>0</v>
      </c>
      <c r="DP69" s="99">
        <f>SUMIFS('Ajuste Ciclado'!J$5:J$47,'Ajuste Ciclado'!$C$5:$C$47,Balance!DP$4,'Ajuste Ciclado'!$B$5:$B$47,Balance!$B69)</f>
        <v>0</v>
      </c>
      <c r="DQ69" s="99">
        <f>SUMIFS('Ajuste Ciclado'!K$5:K$47,'Ajuste Ciclado'!$C$5:$C$47,Balance!DQ$4,'Ajuste Ciclado'!$B$5:$B$47,Balance!$B69)</f>
        <v>0</v>
      </c>
      <c r="DR69" s="99">
        <f>SUMIFS('Ajuste Ciclado'!L$5:L$47,'Ajuste Ciclado'!$C$5:$C$47,Balance!DR$4,'Ajuste Ciclado'!$B$5:$B$47,Balance!$B69)</f>
        <v>0</v>
      </c>
      <c r="DS69" s="99">
        <f>SUMIFS('Ajuste Ciclado'!M$5:M$47,'Ajuste Ciclado'!$C$5:$C$47,Balance!DS$4,'Ajuste Ciclado'!$B$5:$B$47,Balance!$B69)</f>
        <v>0</v>
      </c>
      <c r="DT69" s="99">
        <f>SUMIFS('Ajuste Ciclado'!N$5:N$47,'Ajuste Ciclado'!$C$5:$C$47,Balance!DT$4,'Ajuste Ciclado'!$B$5:$B$47,Balance!$B69)</f>
        <v>0</v>
      </c>
      <c r="DU69" s="100">
        <f>SUMIFS('Ajuste Ciclado'!O$5:O$47,'Ajuste Ciclado'!$C$5:$C$47,Balance!DU$4,'Ajuste Ciclado'!$B$5:$B$47,Balance!$B69)</f>
        <v>0</v>
      </c>
      <c r="DV69" s="98">
        <f>SUMIFS('Ajuste Ciclado'!D$5:D$47,'Ajuste Ciclado'!$C$5:$C$47,Balance!DV$4,'Ajuste Ciclado'!$B$5:$B$47,Balance!$B69)</f>
        <v>0</v>
      </c>
      <c r="DW69" s="99">
        <f>SUMIFS('Ajuste Ciclado'!E$5:E$47,'Ajuste Ciclado'!$C$5:$C$47,Balance!DW$4,'Ajuste Ciclado'!$B$5:$B$47,Balance!$B69)</f>
        <v>0</v>
      </c>
      <c r="DX69" s="99">
        <f>SUMIFS('Ajuste Ciclado'!F$5:F$47,'Ajuste Ciclado'!$C$5:$C$47,Balance!DX$4,'Ajuste Ciclado'!$B$5:$B$47,Balance!$B69)</f>
        <v>0</v>
      </c>
      <c r="DY69" s="99">
        <f>SUMIFS('Ajuste Ciclado'!G$5:G$47,'Ajuste Ciclado'!$C$5:$C$47,Balance!DY$4,'Ajuste Ciclado'!$B$5:$B$47,Balance!$B69)</f>
        <v>0</v>
      </c>
      <c r="DZ69" s="99">
        <f>SUMIFS('Ajuste Ciclado'!H$5:H$47,'Ajuste Ciclado'!$C$5:$C$47,Balance!DZ$4,'Ajuste Ciclado'!$B$5:$B$47,Balance!$B69)</f>
        <v>0</v>
      </c>
      <c r="EA69" s="99">
        <f>SUMIFS('Ajuste Ciclado'!I$5:I$47,'Ajuste Ciclado'!$C$5:$C$47,Balance!EA$4,'Ajuste Ciclado'!$B$5:$B$47,Balance!$B69)</f>
        <v>0</v>
      </c>
      <c r="EB69" s="99">
        <f>SUMIFS('Ajuste Ciclado'!J$5:J$47,'Ajuste Ciclado'!$C$5:$C$47,Balance!EB$4,'Ajuste Ciclado'!$B$5:$B$47,Balance!$B69)</f>
        <v>0</v>
      </c>
      <c r="EC69" s="99">
        <f>SUMIFS('Ajuste Ciclado'!K$5:K$47,'Ajuste Ciclado'!$C$5:$C$47,Balance!EC$4,'Ajuste Ciclado'!$B$5:$B$47,Balance!$B69)</f>
        <v>0</v>
      </c>
      <c r="ED69" s="99">
        <f>SUMIFS('Ajuste Ciclado'!L$5:L$47,'Ajuste Ciclado'!$C$5:$C$47,Balance!ED$4,'Ajuste Ciclado'!$B$5:$B$47,Balance!$B69)</f>
        <v>0</v>
      </c>
      <c r="EE69" s="99">
        <f>SUMIFS('Ajuste Ciclado'!M$5:M$47,'Ajuste Ciclado'!$C$5:$C$47,Balance!EE$4,'Ajuste Ciclado'!$B$5:$B$47,Balance!$B69)</f>
        <v>0</v>
      </c>
      <c r="EF69" s="99">
        <f>SUMIFS('Ajuste Ciclado'!N$5:N$47,'Ajuste Ciclado'!$C$5:$C$47,Balance!EF$4,'Ajuste Ciclado'!$B$5:$B$47,Balance!$B69)</f>
        <v>0</v>
      </c>
      <c r="EG69" s="100">
        <f>SUMIFS('Ajuste Ciclado'!O$5:O$47,'Ajuste Ciclado'!$C$5:$C$47,Balance!EG$4,'Ajuste Ciclado'!$B$5:$B$47,Balance!$B69)</f>
        <v>0</v>
      </c>
      <c r="EH69" s="98">
        <f>SUMIFS('Ajuste Ciclado'!D$5:D$47,'Ajuste Ciclado'!$C$5:$C$47,Balance!EH$4,'Ajuste Ciclado'!$B$5:$B$47,Balance!$B69)</f>
        <v>0</v>
      </c>
      <c r="EI69" s="99">
        <f>SUMIFS('Ajuste Ciclado'!E$5:E$47,'Ajuste Ciclado'!$C$5:$C$47,Balance!EI$4,'Ajuste Ciclado'!$B$5:$B$47,Balance!$B69)</f>
        <v>0</v>
      </c>
      <c r="EJ69" s="99">
        <f>SUMIFS('Ajuste Ciclado'!F$5:F$47,'Ajuste Ciclado'!$C$5:$C$47,Balance!EJ$4,'Ajuste Ciclado'!$B$5:$B$47,Balance!$B69)</f>
        <v>0</v>
      </c>
      <c r="EK69" s="99">
        <f>SUMIFS('Ajuste Ciclado'!G$5:G$47,'Ajuste Ciclado'!$C$5:$C$47,Balance!EK$4,'Ajuste Ciclado'!$B$5:$B$47,Balance!$B69)</f>
        <v>0</v>
      </c>
      <c r="EL69" s="99">
        <f>SUMIFS('Ajuste Ciclado'!H$5:H$47,'Ajuste Ciclado'!$C$5:$C$47,Balance!EL$4,'Ajuste Ciclado'!$B$5:$B$47,Balance!$B69)</f>
        <v>0</v>
      </c>
      <c r="EM69" s="99">
        <f>SUMIFS('Ajuste Ciclado'!I$5:I$47,'Ajuste Ciclado'!$C$5:$C$47,Balance!EM$4,'Ajuste Ciclado'!$B$5:$B$47,Balance!$B69)</f>
        <v>0</v>
      </c>
      <c r="EN69" s="99">
        <f>SUMIFS('Ajuste Ciclado'!J$5:J$47,'Ajuste Ciclado'!$C$5:$C$47,Balance!EN$4,'Ajuste Ciclado'!$B$5:$B$47,Balance!$B69)</f>
        <v>0</v>
      </c>
      <c r="EO69" s="99">
        <f>SUMIFS('Ajuste Ciclado'!K$5:K$47,'Ajuste Ciclado'!$C$5:$C$47,Balance!EO$4,'Ajuste Ciclado'!$B$5:$B$47,Balance!$B69)</f>
        <v>0</v>
      </c>
      <c r="EP69" s="99">
        <f>SUMIFS('Ajuste Ciclado'!L$5:L$47,'Ajuste Ciclado'!$C$5:$C$47,Balance!EP$4,'Ajuste Ciclado'!$B$5:$B$47,Balance!$B69)</f>
        <v>0</v>
      </c>
      <c r="EQ69" s="99">
        <f>SUMIFS('Ajuste Ciclado'!M$5:M$47,'Ajuste Ciclado'!$C$5:$C$47,Balance!EQ$4,'Ajuste Ciclado'!$B$5:$B$47,Balance!$B69)</f>
        <v>0</v>
      </c>
      <c r="ER69" s="99">
        <f>SUMIFS('Ajuste Ciclado'!N$5:N$47,'Ajuste Ciclado'!$C$5:$C$47,Balance!ER$4,'Ajuste Ciclado'!$B$5:$B$47,Balance!$B69)</f>
        <v>0</v>
      </c>
      <c r="ES69" s="100">
        <f>SUMIFS('Ajuste Ciclado'!O$5:O$47,'Ajuste Ciclado'!$C$5:$C$47,Balance!ES$4,'Ajuste Ciclado'!$B$5:$B$47,Balance!$B69)</f>
        <v>0</v>
      </c>
      <c r="ET69" s="84"/>
      <c r="EU69" s="12">
        <f t="shared" si="129"/>
        <v>70422.227607003209</v>
      </c>
      <c r="EV69" s="13">
        <f t="shared" si="93"/>
        <v>76118.52947494945</v>
      </c>
      <c r="EW69" s="13">
        <f t="shared" si="94"/>
        <v>51841.181516001772</v>
      </c>
      <c r="EX69" s="13">
        <f t="shared" si="95"/>
        <v>31405.561059096181</v>
      </c>
      <c r="EY69" s="13">
        <f t="shared" si="96"/>
        <v>17611.94814224348</v>
      </c>
      <c r="EZ69" s="13">
        <f t="shared" si="97"/>
        <v>11250.295704148441</v>
      </c>
      <c r="FA69" s="13">
        <f t="shared" si="98"/>
        <v>14880.413603209499</v>
      </c>
      <c r="FB69" s="13">
        <f t="shared" si="99"/>
        <v>22117.805224076761</v>
      </c>
      <c r="FC69" s="13">
        <f t="shared" si="100"/>
        <v>26583.71496327854</v>
      </c>
      <c r="FD69" s="13">
        <f t="shared" si="101"/>
        <v>7080.9420343886004</v>
      </c>
      <c r="FE69" s="13">
        <f t="shared" si="102"/>
        <v>2002.383417708679</v>
      </c>
      <c r="FF69" s="14">
        <f t="shared" si="103"/>
        <v>4993.7576504750177</v>
      </c>
      <c r="FG69" s="12">
        <f t="shared" si="104"/>
        <v>70574.0769709749</v>
      </c>
      <c r="FH69" s="13">
        <f t="shared" si="105"/>
        <v>76756.203805881654</v>
      </c>
      <c r="FI69" s="13">
        <f t="shared" si="106"/>
        <v>52275.273480013449</v>
      </c>
      <c r="FJ69" s="13">
        <f t="shared" si="107"/>
        <v>33331.612025537397</v>
      </c>
      <c r="FK69" s="13">
        <f t="shared" si="108"/>
        <v>17177.65971114314</v>
      </c>
      <c r="FL69" s="13">
        <f t="shared" si="109"/>
        <v>11507.83507515159</v>
      </c>
      <c r="FM69" s="13">
        <f t="shared" si="110"/>
        <v>16104.94304737186</v>
      </c>
      <c r="FN69" s="13">
        <f t="shared" si="111"/>
        <v>22379.02094763903</v>
      </c>
      <c r="FO69" s="13">
        <f t="shared" si="112"/>
        <v>27331.332098262668</v>
      </c>
      <c r="FP69" s="13">
        <f t="shared" si="113"/>
        <v>11119.194065554009</v>
      </c>
      <c r="FQ69" s="13">
        <f t="shared" si="114"/>
        <v>11302.55074389177</v>
      </c>
      <c r="FR69" s="14">
        <f t="shared" si="115"/>
        <v>21423.034619434799</v>
      </c>
      <c r="FS69" s="12">
        <f t="shared" si="116"/>
        <v>70599.528473326514</v>
      </c>
      <c r="FT69" s="13">
        <f t="shared" si="117"/>
        <v>76854.831262270876</v>
      </c>
      <c r="FU69" s="13">
        <f t="shared" si="118"/>
        <v>52141.951431509478</v>
      </c>
      <c r="FV69" s="13">
        <f t="shared" si="119"/>
        <v>33057.636102694327</v>
      </c>
      <c r="FW69" s="13">
        <f t="shared" si="120"/>
        <v>17981.723289254391</v>
      </c>
      <c r="FX69" s="13">
        <f t="shared" si="121"/>
        <v>12552.944348966759</v>
      </c>
      <c r="FY69" s="13">
        <f t="shared" si="122"/>
        <v>17828.064298380588</v>
      </c>
      <c r="FZ69" s="13">
        <f t="shared" si="123"/>
        <v>24879.65406375314</v>
      </c>
      <c r="GA69" s="13">
        <f t="shared" si="124"/>
        <v>30071.3594284309</v>
      </c>
      <c r="GB69" s="13">
        <f t="shared" si="125"/>
        <v>25013.78841410371</v>
      </c>
      <c r="GC69" s="13">
        <f t="shared" si="126"/>
        <v>23539.326582333459</v>
      </c>
      <c r="GD69" s="14">
        <f t="shared" si="127"/>
        <v>35057.208827703384</v>
      </c>
      <c r="GE69" s="84"/>
      <c r="GF69" s="12">
        <f t="shared" si="130"/>
        <v>336308.76039657969</v>
      </c>
      <c r="GG69" s="13">
        <f t="shared" si="130"/>
        <v>371282.73659085628</v>
      </c>
      <c r="GH69" s="14">
        <f t="shared" si="130"/>
        <v>419578.01652272756</v>
      </c>
      <c r="GI69" s="6">
        <f t="shared" si="131"/>
        <v>1</v>
      </c>
      <c r="GJ69" s="12">
        <f t="shared" si="132"/>
        <v>0</v>
      </c>
      <c r="GK69" s="13">
        <f t="shared" si="133"/>
        <v>0</v>
      </c>
      <c r="GL69" s="14">
        <f t="shared" si="134"/>
        <v>0</v>
      </c>
      <c r="GM69" s="84"/>
      <c r="GN69" s="66">
        <f t="shared" si="135"/>
        <v>0</v>
      </c>
      <c r="GO69" s="84"/>
      <c r="GP69" s="63" t="str" cm="1">
        <f t="array" ref="GP69">INDEX($GF$4:$GH$4,1,GI69)</f>
        <v>Sample 1</v>
      </c>
      <c r="GQ69" s="12">
        <f t="shared" si="142"/>
        <v>2002.383417708679</v>
      </c>
      <c r="GR69" s="13">
        <f t="shared" si="142"/>
        <v>4993.7576504750177</v>
      </c>
      <c r="GS69" s="14">
        <f t="shared" si="142"/>
        <v>7080.9420343886004</v>
      </c>
      <c r="GT69" s="12">
        <f t="shared" si="143"/>
        <v>11119.194065554009</v>
      </c>
      <c r="GU69" s="13">
        <f t="shared" si="143"/>
        <v>11302.55074389177</v>
      </c>
      <c r="GV69" s="14">
        <f t="shared" si="143"/>
        <v>11507.83507515159</v>
      </c>
      <c r="GW69" s="12">
        <f t="shared" si="144"/>
        <v>12552.944348966759</v>
      </c>
      <c r="GX69" s="13">
        <f t="shared" si="144"/>
        <v>17828.064298380588</v>
      </c>
      <c r="GY69" s="14">
        <f t="shared" si="144"/>
        <v>17981.723289254391</v>
      </c>
      <c r="GZ69" s="84" t="str">
        <f t="shared" si="128"/>
        <v>Sample 1</v>
      </c>
      <c r="HA69" s="12">
        <f t="shared" si="139"/>
        <v>0</v>
      </c>
      <c r="HB69" s="13">
        <f t="shared" si="139"/>
        <v>0</v>
      </c>
      <c r="HC69" s="14">
        <f t="shared" si="139"/>
        <v>0</v>
      </c>
      <c r="HD69" s="6">
        <f t="shared" si="140"/>
        <v>0</v>
      </c>
      <c r="HE69" s="84" t="str">
        <f t="shared" si="141"/>
        <v>Ok</v>
      </c>
    </row>
    <row r="70" spans="2:213" x14ac:dyDescent="0.3">
      <c r="B70" s="84" t="s">
        <v>376</v>
      </c>
      <c r="C70" s="12">
        <f>SUMIFS(Inyecciones!$E$2:$E$14185,Inyecciones!$A$2:$A$14185,Balance!C$4,Inyecciones!$B$2:$B$14185,Balance!$B70,Inyecciones!$C$2:$C$14185,Balance!C$5)</f>
        <v>1932775.2139254289</v>
      </c>
      <c r="D70" s="13">
        <f>SUMIFS(Inyecciones!$E$2:$E$14185,Inyecciones!$A$2:$A$14185,Balance!D$4,Inyecciones!$B$2:$B$14185,Balance!$B70,Inyecciones!$C$2:$C$14185,Balance!D$5)</f>
        <v>1565543.3595651321</v>
      </c>
      <c r="E70" s="13">
        <f>SUMIFS(Inyecciones!$E$2:$E$14185,Inyecciones!$A$2:$A$14185,Balance!E$4,Inyecciones!$B$2:$B$14185,Balance!$B70,Inyecciones!$C$2:$C$14185,Balance!E$5)</f>
        <v>1566616.130648315</v>
      </c>
      <c r="F70" s="13">
        <f>SUMIFS(Inyecciones!$E$2:$E$14185,Inyecciones!$A$2:$A$14185,Balance!F$4,Inyecciones!$B$2:$B$14185,Balance!$B70,Inyecciones!$C$2:$C$14185,Balance!F$5)</f>
        <v>1049220.962395164</v>
      </c>
      <c r="G70" s="13">
        <f>SUMIFS(Inyecciones!$E$2:$E$14185,Inyecciones!$A$2:$A$14185,Balance!G$4,Inyecciones!$B$2:$B$14185,Balance!$B70,Inyecciones!$C$2:$C$14185,Balance!G$5)</f>
        <v>735413.27324536443</v>
      </c>
      <c r="H70" s="13">
        <f>SUMIFS(Inyecciones!$E$2:$E$14185,Inyecciones!$A$2:$A$14185,Balance!H$4,Inyecciones!$B$2:$B$14185,Balance!$B70,Inyecciones!$C$2:$C$14185,Balance!H$5)</f>
        <v>540476.73477632774</v>
      </c>
      <c r="I70" s="13">
        <f>SUMIFS(Inyecciones!$E$2:$E$14185,Inyecciones!$A$2:$A$14185,Balance!I$4,Inyecciones!$B$2:$B$14185,Balance!$B70,Inyecciones!$C$2:$C$14185,Balance!I$5)</f>
        <v>660938.21847327694</v>
      </c>
      <c r="J70" s="13">
        <f>SUMIFS(Inyecciones!$E$2:$E$14185,Inyecciones!$A$2:$A$14185,Balance!J$4,Inyecciones!$B$2:$B$14185,Balance!$B70,Inyecciones!$C$2:$C$14185,Balance!J$5)</f>
        <v>725301.91729087301</v>
      </c>
      <c r="K70" s="13">
        <f>SUMIFS(Inyecciones!$E$2:$E$14185,Inyecciones!$A$2:$A$14185,Balance!K$4,Inyecciones!$B$2:$B$14185,Balance!$B70,Inyecciones!$C$2:$C$14185,Balance!K$5)</f>
        <v>770013.46374559135</v>
      </c>
      <c r="L70" s="13">
        <f>SUMIFS(Inyecciones!$E$2:$E$14185,Inyecciones!$A$2:$A$14185,Balance!L$4,Inyecciones!$B$2:$B$14185,Balance!$B70,Inyecciones!$C$2:$C$14185,Balance!L$5)</f>
        <v>209468.38994007761</v>
      </c>
      <c r="M70" s="13">
        <f>SUMIFS(Inyecciones!$E$2:$E$14185,Inyecciones!$A$2:$A$14185,Balance!M$4,Inyecciones!$B$2:$B$14185,Balance!$B70,Inyecciones!$C$2:$C$14185,Balance!M$5)</f>
        <v>114338.7704084111</v>
      </c>
      <c r="N70" s="14">
        <f>SUMIFS(Inyecciones!$E$2:$E$14185,Inyecciones!$A$2:$A$14185,Balance!N$4,Inyecciones!$B$2:$B$14185,Balance!$B70,Inyecciones!$C$2:$C$14185,Balance!N$5)</f>
        <v>202661.44033822921</v>
      </c>
      <c r="O70" s="12">
        <f>SUMIFS(Inyecciones!$E$2:$E$14185,Inyecciones!$A$2:$A$14185,Balance!O$4,Inyecciones!$B$2:$B$14185,Balance!$B70,Inyecciones!$C$2:$C$14185,Balance!O$5)</f>
        <v>1936484.0393396281</v>
      </c>
      <c r="P70" s="13">
        <f>SUMIFS(Inyecciones!$E$2:$E$14185,Inyecciones!$A$2:$A$14185,Balance!P$4,Inyecciones!$B$2:$B$14185,Balance!$B70,Inyecciones!$C$2:$C$14185,Balance!P$5)</f>
        <v>1573815.5147366051</v>
      </c>
      <c r="Q70" s="13">
        <f>SUMIFS(Inyecciones!$E$2:$E$14185,Inyecciones!$A$2:$A$14185,Balance!Q$4,Inyecciones!$B$2:$B$14185,Balance!$B70,Inyecciones!$C$2:$C$14185,Balance!Q$5)</f>
        <v>1581636.2078947639</v>
      </c>
      <c r="R70" s="13">
        <f>SUMIFS(Inyecciones!$E$2:$E$14185,Inyecciones!$A$2:$A$14185,Balance!R$4,Inyecciones!$B$2:$B$14185,Balance!$B70,Inyecciones!$C$2:$C$14185,Balance!R$5)</f>
        <v>1113166.2381807531</v>
      </c>
      <c r="S70" s="13">
        <f>SUMIFS(Inyecciones!$E$2:$E$14185,Inyecciones!$A$2:$A$14185,Balance!S$4,Inyecciones!$B$2:$B$14185,Balance!$B70,Inyecciones!$C$2:$C$14185,Balance!S$5)</f>
        <v>723490.81723015709</v>
      </c>
      <c r="T70" s="13">
        <f>SUMIFS(Inyecciones!$E$2:$E$14185,Inyecciones!$A$2:$A$14185,Balance!T$4,Inyecciones!$B$2:$B$14185,Balance!$B70,Inyecciones!$C$2:$C$14185,Balance!T$5)</f>
        <v>544735.47911098448</v>
      </c>
      <c r="U70" s="13">
        <f>SUMIFS(Inyecciones!$E$2:$E$14185,Inyecciones!$A$2:$A$14185,Balance!U$4,Inyecciones!$B$2:$B$14185,Balance!$B70,Inyecciones!$C$2:$C$14185,Balance!U$5)</f>
        <v>692831.43217169319</v>
      </c>
      <c r="V70" s="13">
        <f>SUMIFS(Inyecciones!$E$2:$E$14185,Inyecciones!$A$2:$A$14185,Balance!V$4,Inyecciones!$B$2:$B$14185,Balance!$B70,Inyecciones!$C$2:$C$14185,Balance!V$5)</f>
        <v>730126.54097816721</v>
      </c>
      <c r="W70" s="13">
        <f>SUMIFS(Inyecciones!$E$2:$E$14185,Inyecciones!$A$2:$A$14185,Balance!W$4,Inyecciones!$B$2:$B$14185,Balance!$B70,Inyecciones!$C$2:$C$14185,Balance!W$5)</f>
        <v>783681.51601362729</v>
      </c>
      <c r="X70" s="13">
        <f>SUMIFS(Inyecciones!$E$2:$E$14185,Inyecciones!$A$2:$A$14185,Balance!X$4,Inyecciones!$B$2:$B$14185,Balance!$B70,Inyecciones!$C$2:$C$14185,Balance!X$5)</f>
        <v>311407.96157244907</v>
      </c>
      <c r="Y70" s="13">
        <f>SUMIFS(Inyecciones!$E$2:$E$14185,Inyecciones!$A$2:$A$14185,Balance!Y$4,Inyecciones!$B$2:$B$14185,Balance!$B70,Inyecciones!$C$2:$C$14185,Balance!Y$5)</f>
        <v>482587.71704180259</v>
      </c>
      <c r="Z70" s="14">
        <f>SUMIFS(Inyecciones!$E$2:$E$14185,Inyecciones!$A$2:$A$14185,Balance!Z$4,Inyecciones!$B$2:$B$14185,Balance!$B70,Inyecciones!$C$2:$C$14185,Balance!Z$5)</f>
        <v>678880.5342210196</v>
      </c>
      <c r="AA70" s="12">
        <f>SUMIFS(Inyecciones!$E$2:$E$14185,Inyecciones!$A$2:$A$14185,Balance!AA$4,Inyecciones!$B$2:$B$14185,Balance!$B70,Inyecciones!$C$2:$C$14185,Balance!AA$5)</f>
        <v>1937178.504498983</v>
      </c>
      <c r="AB70" s="13">
        <f>SUMIFS(Inyecciones!$E$2:$E$14185,Inyecciones!$A$2:$A$14185,Balance!AB$4,Inyecciones!$B$2:$B$14185,Balance!$B70,Inyecciones!$C$2:$C$14185,Balance!AB$5)</f>
        <v>1574333.16383455</v>
      </c>
      <c r="AC70" s="13">
        <f>SUMIFS(Inyecciones!$E$2:$E$14185,Inyecciones!$A$2:$A$14185,Balance!AC$4,Inyecciones!$B$2:$B$14185,Balance!$B70,Inyecciones!$C$2:$C$14185,Balance!AC$5)</f>
        <v>1575929.192952011</v>
      </c>
      <c r="AD70" s="13">
        <f>SUMIFS(Inyecciones!$E$2:$E$14185,Inyecciones!$A$2:$A$14185,Balance!AD$4,Inyecciones!$B$2:$B$14185,Balance!$B70,Inyecciones!$C$2:$C$14185,Balance!AD$5)</f>
        <v>1105333.782482041</v>
      </c>
      <c r="AE70" s="13">
        <f>SUMIFS(Inyecciones!$E$2:$E$14185,Inyecciones!$A$2:$A$14185,Balance!AE$4,Inyecciones!$B$2:$B$14185,Balance!$B70,Inyecciones!$C$2:$C$14185,Balance!AE$5)</f>
        <v>747484.11861305614</v>
      </c>
      <c r="AF70" s="13">
        <f>SUMIFS(Inyecciones!$E$2:$E$14185,Inyecciones!$A$2:$A$14185,Balance!AF$4,Inyecciones!$B$2:$B$14185,Balance!$B70,Inyecciones!$C$2:$C$14185,Balance!AF$5)</f>
        <v>578178.02582581562</v>
      </c>
      <c r="AG70" s="13">
        <f>SUMIFS(Inyecciones!$E$2:$E$14185,Inyecciones!$A$2:$A$14185,Balance!AG$4,Inyecciones!$B$2:$B$14185,Balance!$B70,Inyecciones!$C$2:$C$14185,Balance!AG$5)</f>
        <v>748581.34479689971</v>
      </c>
      <c r="AH70" s="13">
        <f>SUMIFS(Inyecciones!$E$2:$E$14185,Inyecciones!$A$2:$A$14185,Balance!AH$4,Inyecciones!$B$2:$B$14185,Balance!$B70,Inyecciones!$C$2:$C$14185,Balance!AH$5)</f>
        <v>804239.7150697289</v>
      </c>
      <c r="AI70" s="13">
        <f>SUMIFS(Inyecciones!$E$2:$E$14185,Inyecciones!$A$2:$A$14185,Balance!AI$4,Inyecciones!$B$2:$B$14185,Balance!$B70,Inyecciones!$C$2:$C$14185,Balance!AI$5)</f>
        <v>847175.68353172007</v>
      </c>
      <c r="AJ70" s="13">
        <f>SUMIFS(Inyecciones!$E$2:$E$14185,Inyecciones!$A$2:$A$14185,Balance!AJ$4,Inyecciones!$B$2:$B$14185,Balance!$B70,Inyecciones!$C$2:$C$14185,Balance!AJ$5)</f>
        <v>679859.05035262508</v>
      </c>
      <c r="AK70" s="13">
        <f>SUMIFS(Inyecciones!$E$2:$E$14185,Inyecciones!$A$2:$A$14185,Balance!AK$4,Inyecciones!$B$2:$B$14185,Balance!$B70,Inyecciones!$C$2:$C$14185,Balance!AK$5)</f>
        <v>939964.25638362393</v>
      </c>
      <c r="AL70" s="14">
        <f>SUMIFS(Inyecciones!$E$2:$E$14185,Inyecciones!$A$2:$A$14185,Balance!AL$4,Inyecciones!$B$2:$B$14185,Balance!$B70,Inyecciones!$C$2:$C$14185,Balance!AL$5)</f>
        <v>1059434.8539415379</v>
      </c>
      <c r="AM70" s="13"/>
      <c r="AN70" s="12">
        <f>SUMIFS('Retiro Mensual'!$E$2:$E$2629,'Retiro Mensual'!$A$2:$A$2629,AN$4,'Retiro Mensual'!$B$2:$B$2629,$B70,'Retiro Mensual'!$C$2:$C$2629,AN$5)</f>
        <v>926514.90540000005</v>
      </c>
      <c r="AO70" s="13">
        <f>SUMIFS('Retiro Mensual'!$E$2:$E$2629,'Retiro Mensual'!$A$2:$A$2629,AO$4,'Retiro Mensual'!$B$2:$B$2629,$B70,'Retiro Mensual'!$C$2:$C$2629,AO$5)</f>
        <v>793912.96510000003</v>
      </c>
      <c r="AP70" s="13">
        <f>SUMIFS('Retiro Mensual'!$E$2:$E$2629,'Retiro Mensual'!$A$2:$A$2629,AP$4,'Retiro Mensual'!$B$2:$B$2629,$B70,'Retiro Mensual'!$C$2:$C$2629,AP$5)</f>
        <v>871467.86320000002</v>
      </c>
      <c r="AQ70" s="13">
        <f>SUMIFS('Retiro Mensual'!$E$2:$E$2629,'Retiro Mensual'!$A$2:$A$2629,AQ$4,'Retiro Mensual'!$B$2:$B$2629,$B70,'Retiro Mensual'!$C$2:$C$2629,AQ$5)</f>
        <v>683203.56110000005</v>
      </c>
      <c r="AR70" s="13">
        <f>SUMIFS('Retiro Mensual'!$E$2:$E$2629,'Retiro Mensual'!$A$2:$A$2629,AR$4,'Retiro Mensual'!$B$2:$B$2629,$B70,'Retiro Mensual'!$C$2:$C$2629,AR$5)</f>
        <v>721777.98540000001</v>
      </c>
      <c r="AS70" s="13">
        <f>SUMIFS('Retiro Mensual'!$E$2:$E$2629,'Retiro Mensual'!$A$2:$A$2629,AS$4,'Retiro Mensual'!$B$2:$B$2629,$B70,'Retiro Mensual'!$C$2:$C$2629,AS$5)</f>
        <v>719753.33429999999</v>
      </c>
      <c r="AT70" s="13">
        <f>SUMIFS('Retiro Mensual'!$E$2:$E$2629,'Retiro Mensual'!$A$2:$A$2629,AT$4,'Retiro Mensual'!$B$2:$B$2629,$B70,'Retiro Mensual'!$C$2:$C$2629,AT$5)</f>
        <v>705143.60239999997</v>
      </c>
      <c r="AU70" s="13">
        <f>SUMIFS('Retiro Mensual'!$E$2:$E$2629,'Retiro Mensual'!$A$2:$A$2629,AU$4,'Retiro Mensual'!$B$2:$B$2629,$B70,'Retiro Mensual'!$C$2:$C$2629,AU$5)</f>
        <v>674976.29610000004</v>
      </c>
      <c r="AV70" s="13">
        <f>SUMIFS('Retiro Mensual'!$E$2:$E$2629,'Retiro Mensual'!$A$2:$A$2629,AV$4,'Retiro Mensual'!$B$2:$B$2629,$B70,'Retiro Mensual'!$C$2:$C$2629,AV$5)</f>
        <v>562109.60549999995</v>
      </c>
      <c r="AW70" s="13">
        <f>SUMIFS('Retiro Mensual'!$E$2:$E$2629,'Retiro Mensual'!$A$2:$A$2629,AW$4,'Retiro Mensual'!$B$2:$B$2629,$B70,'Retiro Mensual'!$C$2:$C$2629,AW$5)</f>
        <v>182886.40239999999</v>
      </c>
      <c r="AX70" s="13">
        <f>SUMIFS('Retiro Mensual'!$E$2:$E$2629,'Retiro Mensual'!$A$2:$A$2629,AX$4,'Retiro Mensual'!$B$2:$B$2629,$B70,'Retiro Mensual'!$C$2:$C$2629,AX$5)</f>
        <v>108900.9856</v>
      </c>
      <c r="AY70" s="14">
        <f>SUMIFS('Retiro Mensual'!$E$2:$E$2629,'Retiro Mensual'!$A$2:$A$2629,AY$4,'Retiro Mensual'!$B$2:$B$2629,$B70,'Retiro Mensual'!$C$2:$C$2629,AY$5)</f>
        <v>123328.4366</v>
      </c>
      <c r="AZ70" s="12">
        <f>SUMIFS('Retiro Mensual'!$E$2:$E$2629,'Retiro Mensual'!$A$2:$A$2629,AZ$4,'Retiro Mensual'!$B$2:$B$2629,$B70,'Retiro Mensual'!$C$2:$C$2629,AZ$5)</f>
        <v>928298.97589999996</v>
      </c>
      <c r="BA70" s="13">
        <f>SUMIFS('Retiro Mensual'!$E$2:$E$2629,'Retiro Mensual'!$A$2:$A$2629,BA$4,'Retiro Mensual'!$B$2:$B$2629,$B70,'Retiro Mensual'!$C$2:$C$2629,BA$5)</f>
        <v>804751.77399999998</v>
      </c>
      <c r="BB70" s="13">
        <f>SUMIFS('Retiro Mensual'!$E$2:$E$2629,'Retiro Mensual'!$A$2:$A$2629,BB$4,'Retiro Mensual'!$B$2:$B$2629,$B70,'Retiro Mensual'!$C$2:$C$2629,BB$5)</f>
        <v>886967.92409999995</v>
      </c>
      <c r="BC70" s="13">
        <f>SUMIFS('Retiro Mensual'!$E$2:$E$2629,'Retiro Mensual'!$A$2:$A$2629,BC$4,'Retiro Mensual'!$B$2:$B$2629,$B70,'Retiro Mensual'!$C$2:$C$2629,BC$5)</f>
        <v>724630.51049999997</v>
      </c>
      <c r="BD70" s="13">
        <f>SUMIFS('Retiro Mensual'!$E$2:$E$2629,'Retiro Mensual'!$A$2:$A$2629,BD$4,'Retiro Mensual'!$B$2:$B$2629,$B70,'Retiro Mensual'!$C$2:$C$2629,BD$5)</f>
        <v>724022.4166</v>
      </c>
      <c r="BE70" s="13">
        <f>SUMIFS('Retiro Mensual'!$E$2:$E$2629,'Retiro Mensual'!$A$2:$A$2629,BE$4,'Retiro Mensual'!$B$2:$B$2629,$B70,'Retiro Mensual'!$C$2:$C$2629,BE$5)</f>
        <v>774842.11199999996</v>
      </c>
      <c r="BF70" s="13">
        <f>SUMIFS('Retiro Mensual'!$E$2:$E$2629,'Retiro Mensual'!$A$2:$A$2629,BF$4,'Retiro Mensual'!$B$2:$B$2629,$B70,'Retiro Mensual'!$C$2:$C$2629,BF$5)</f>
        <v>770091.98320000002</v>
      </c>
      <c r="BG70" s="13">
        <f>SUMIFS('Retiro Mensual'!$E$2:$E$2629,'Retiro Mensual'!$A$2:$A$2629,BG$4,'Retiro Mensual'!$B$2:$B$2629,$B70,'Retiro Mensual'!$C$2:$C$2629,BG$5)</f>
        <v>681422.23580000002</v>
      </c>
      <c r="BH70" s="13">
        <f>SUMIFS('Retiro Mensual'!$E$2:$E$2629,'Retiro Mensual'!$A$2:$A$2629,BH$4,'Retiro Mensual'!$B$2:$B$2629,$B70,'Retiro Mensual'!$C$2:$C$2629,BH$5)</f>
        <v>576659.78599999996</v>
      </c>
      <c r="BI70" s="13">
        <f>SUMIFS('Retiro Mensual'!$E$2:$E$2629,'Retiro Mensual'!$A$2:$A$2629,BI$4,'Retiro Mensual'!$B$2:$B$2629,$B70,'Retiro Mensual'!$C$2:$C$2629,BI$5)</f>
        <v>254828.19829999999</v>
      </c>
      <c r="BJ70" s="13">
        <f>SUMIFS('Retiro Mensual'!$E$2:$E$2629,'Retiro Mensual'!$A$2:$A$2629,BJ$4,'Retiro Mensual'!$B$2:$B$2629,$B70,'Retiro Mensual'!$C$2:$C$2629,BJ$5)</f>
        <v>290817.94530000002</v>
      </c>
      <c r="BK70" s="14">
        <f>SUMIFS('Retiro Mensual'!$E$2:$E$2629,'Retiro Mensual'!$A$2:$A$2629,BK$4,'Retiro Mensual'!$B$2:$B$2629,$B70,'Retiro Mensual'!$C$2:$C$2629,BK$5)</f>
        <v>352379.39799999999</v>
      </c>
      <c r="BL70" s="12">
        <f>SUMIFS('Retiro Mensual'!$E$2:$E$2629,'Retiro Mensual'!$A$2:$A$2629,BL$4,'Retiro Mensual'!$B$2:$B$2629,$B70,'Retiro Mensual'!$C$2:$C$2629,BL$5)</f>
        <v>928557.3162</v>
      </c>
      <c r="BM70" s="13">
        <f>SUMIFS('Retiro Mensual'!$E$2:$E$2629,'Retiro Mensual'!$A$2:$A$2629,BM$4,'Retiro Mensual'!$B$2:$B$2629,$B70,'Retiro Mensual'!$C$2:$C$2629,BM$5)</f>
        <v>813188.36589999998</v>
      </c>
      <c r="BN70" s="13">
        <f>SUMIFS('Retiro Mensual'!$E$2:$E$2629,'Retiro Mensual'!$A$2:$A$2629,BN$4,'Retiro Mensual'!$B$2:$B$2629,$B70,'Retiro Mensual'!$C$2:$C$2629,BN$5)</f>
        <v>885170.77489999996</v>
      </c>
      <c r="BO70" s="13">
        <f>SUMIFS('Retiro Mensual'!$E$2:$E$2629,'Retiro Mensual'!$A$2:$A$2629,BO$4,'Retiro Mensual'!$B$2:$B$2629,$B70,'Retiro Mensual'!$C$2:$C$2629,BO$5)</f>
        <v>718048.89760000003</v>
      </c>
      <c r="BP70" s="13">
        <f>SUMIFS('Retiro Mensual'!$E$2:$E$2629,'Retiro Mensual'!$A$2:$A$2629,BP$4,'Retiro Mensual'!$B$2:$B$2629,$B70,'Retiro Mensual'!$C$2:$C$2629,BP$5)</f>
        <v>745643.08920000005</v>
      </c>
      <c r="BQ70" s="13">
        <f>SUMIFS('Retiro Mensual'!$E$2:$E$2629,'Retiro Mensual'!$A$2:$A$2629,BQ$4,'Retiro Mensual'!$B$2:$B$2629,$B70,'Retiro Mensual'!$C$2:$C$2629,BQ$5)</f>
        <v>853374.9094</v>
      </c>
      <c r="BR70" s="13">
        <f>SUMIFS('Retiro Mensual'!$E$2:$E$2629,'Retiro Mensual'!$A$2:$A$2629,BR$4,'Retiro Mensual'!$B$2:$B$2629,$B70,'Retiro Mensual'!$C$2:$C$2629,BR$5)</f>
        <v>828436.8014</v>
      </c>
      <c r="BS70" s="13">
        <f>SUMIFS('Retiro Mensual'!$E$2:$E$2629,'Retiro Mensual'!$A$2:$A$2629,BS$4,'Retiro Mensual'!$B$2:$B$2629,$B70,'Retiro Mensual'!$C$2:$C$2629,BS$5)</f>
        <v>756419.39569999999</v>
      </c>
      <c r="BT70" s="13">
        <f>SUMIFS('Retiro Mensual'!$E$2:$E$2629,'Retiro Mensual'!$A$2:$A$2629,BT$4,'Retiro Mensual'!$B$2:$B$2629,$B70,'Retiro Mensual'!$C$2:$C$2629,BT$5)</f>
        <v>609173.78260000004</v>
      </c>
      <c r="BU70" s="13">
        <f>SUMIFS('Retiro Mensual'!$E$2:$E$2629,'Retiro Mensual'!$A$2:$A$2629,BU$4,'Retiro Mensual'!$B$2:$B$2629,$B70,'Retiro Mensual'!$C$2:$C$2629,BU$5)</f>
        <v>398144.39419999998</v>
      </c>
      <c r="BV70" s="13">
        <f>SUMIFS('Retiro Mensual'!$E$2:$E$2629,'Retiro Mensual'!$A$2:$A$2629,BV$4,'Retiro Mensual'!$B$2:$B$2629,$B70,'Retiro Mensual'!$C$2:$C$2629,BV$5)</f>
        <v>474276.09169999999</v>
      </c>
      <c r="BW70" s="14">
        <f>SUMIFS('Retiro Mensual'!$E$2:$E$2629,'Retiro Mensual'!$A$2:$A$2629,BW$4,'Retiro Mensual'!$B$2:$B$2629,$B70,'Retiro Mensual'!$C$2:$C$2629,BW$5)</f>
        <v>490374.24589999998</v>
      </c>
      <c r="BX70" s="13"/>
      <c r="BY70" s="12">
        <f>SUMIFS('Compra Ventas'!$E$2:$E$2700,'Compra Ventas'!$A$2:$A$2700,BY$4,'Compra Ventas'!$B$2:$B$2700,$B70,'Compra Ventas'!$C$2:$C$2700,BY$5)</f>
        <v>0</v>
      </c>
      <c r="BZ70" s="13">
        <f>SUMIFS('Compra Ventas'!$E$2:$E$2700,'Compra Ventas'!$A$2:$A$2700,BZ$4,'Compra Ventas'!$B$2:$B$2700,$B70,'Compra Ventas'!$C$2:$C$2700,BZ$5)</f>
        <v>0</v>
      </c>
      <c r="CA70" s="13">
        <f>SUMIFS('Compra Ventas'!$E$2:$E$2700,'Compra Ventas'!$A$2:$A$2700,CA$4,'Compra Ventas'!$B$2:$B$2700,$B70,'Compra Ventas'!$C$2:$C$2700,CA$5)</f>
        <v>0</v>
      </c>
      <c r="CB70" s="13">
        <f>SUMIFS('Compra Ventas'!$E$2:$E$2700,'Compra Ventas'!$A$2:$A$2700,CB$4,'Compra Ventas'!$B$2:$B$2700,$B70,'Compra Ventas'!$C$2:$C$2700,CB$5)</f>
        <v>0</v>
      </c>
      <c r="CC70" s="13">
        <f>SUMIFS('Compra Ventas'!$E$2:$E$2700,'Compra Ventas'!$A$2:$A$2700,CC$4,'Compra Ventas'!$B$2:$B$2700,$B70,'Compra Ventas'!$C$2:$C$2700,CC$5)</f>
        <v>0</v>
      </c>
      <c r="CD70" s="13">
        <f>SUMIFS('Compra Ventas'!$E$2:$E$2700,'Compra Ventas'!$A$2:$A$2700,CD$4,'Compra Ventas'!$B$2:$B$2700,$B70,'Compra Ventas'!$C$2:$C$2700,CD$5)</f>
        <v>0</v>
      </c>
      <c r="CE70" s="13">
        <f>SUMIFS('Compra Ventas'!$E$2:$E$2700,'Compra Ventas'!$A$2:$A$2700,CE$4,'Compra Ventas'!$B$2:$B$2700,$B70,'Compra Ventas'!$C$2:$C$2700,CE$5)</f>
        <v>0</v>
      </c>
      <c r="CF70" s="13">
        <f>SUMIFS('Compra Ventas'!$E$2:$E$2700,'Compra Ventas'!$A$2:$A$2700,CF$4,'Compra Ventas'!$B$2:$B$2700,$B70,'Compra Ventas'!$C$2:$C$2700,CF$5)</f>
        <v>0</v>
      </c>
      <c r="CG70" s="13">
        <f>SUMIFS('Compra Ventas'!$E$2:$E$2700,'Compra Ventas'!$A$2:$A$2700,CG$4,'Compra Ventas'!$B$2:$B$2700,$B70,'Compra Ventas'!$C$2:$C$2700,CG$5)</f>
        <v>0</v>
      </c>
      <c r="CH70" s="13">
        <f>SUMIFS('Compra Ventas'!$E$2:$E$2700,'Compra Ventas'!$A$2:$A$2700,CH$4,'Compra Ventas'!$B$2:$B$2700,$B70,'Compra Ventas'!$C$2:$C$2700,CH$5)</f>
        <v>0</v>
      </c>
      <c r="CI70" s="13">
        <f>SUMIFS('Compra Ventas'!$E$2:$E$2700,'Compra Ventas'!$A$2:$A$2700,CI$4,'Compra Ventas'!$B$2:$B$2700,$B70,'Compra Ventas'!$C$2:$C$2700,CI$5)</f>
        <v>0</v>
      </c>
      <c r="CJ70" s="14">
        <f>SUMIFS('Compra Ventas'!$E$2:$E$2700,'Compra Ventas'!$A$2:$A$2700,CJ$4,'Compra Ventas'!$B$2:$B$2700,$B70,'Compra Ventas'!$C$2:$C$2700,CJ$5)</f>
        <v>0</v>
      </c>
      <c r="CK70" s="12">
        <f>SUMIFS('Compra Ventas'!$E$2:$E$2700,'Compra Ventas'!$A$2:$A$2700,CK$4,'Compra Ventas'!$B$2:$B$2700,$B70,'Compra Ventas'!$C$2:$C$2700,CK$5)</f>
        <v>0</v>
      </c>
      <c r="CL70" s="13">
        <f>SUMIFS('Compra Ventas'!$E$2:$E$2700,'Compra Ventas'!$A$2:$A$2700,CL$4,'Compra Ventas'!$B$2:$B$2700,$B70,'Compra Ventas'!$C$2:$C$2700,CL$5)</f>
        <v>0</v>
      </c>
      <c r="CM70" s="13">
        <f>SUMIFS('Compra Ventas'!$E$2:$E$2700,'Compra Ventas'!$A$2:$A$2700,CM$4,'Compra Ventas'!$B$2:$B$2700,$B70,'Compra Ventas'!$C$2:$C$2700,CM$5)</f>
        <v>0</v>
      </c>
      <c r="CN70" s="13">
        <f>SUMIFS('Compra Ventas'!$E$2:$E$2700,'Compra Ventas'!$A$2:$A$2700,CN$4,'Compra Ventas'!$B$2:$B$2700,$B70,'Compra Ventas'!$C$2:$C$2700,CN$5)</f>
        <v>0</v>
      </c>
      <c r="CO70" s="13">
        <f>SUMIFS('Compra Ventas'!$E$2:$E$2700,'Compra Ventas'!$A$2:$A$2700,CO$4,'Compra Ventas'!$B$2:$B$2700,$B70,'Compra Ventas'!$C$2:$C$2700,CO$5)</f>
        <v>0</v>
      </c>
      <c r="CP70" s="13">
        <f>SUMIFS('Compra Ventas'!$E$2:$E$2700,'Compra Ventas'!$A$2:$A$2700,CP$4,'Compra Ventas'!$B$2:$B$2700,$B70,'Compra Ventas'!$C$2:$C$2700,CP$5)</f>
        <v>0</v>
      </c>
      <c r="CQ70" s="13">
        <f>SUMIFS('Compra Ventas'!$E$2:$E$2700,'Compra Ventas'!$A$2:$A$2700,CQ$4,'Compra Ventas'!$B$2:$B$2700,$B70,'Compra Ventas'!$C$2:$C$2700,CQ$5)</f>
        <v>0</v>
      </c>
      <c r="CR70" s="13">
        <f>SUMIFS('Compra Ventas'!$E$2:$E$2700,'Compra Ventas'!$A$2:$A$2700,CR$4,'Compra Ventas'!$B$2:$B$2700,$B70,'Compra Ventas'!$C$2:$C$2700,CR$5)</f>
        <v>0</v>
      </c>
      <c r="CS70" s="13">
        <f>SUMIFS('Compra Ventas'!$E$2:$E$2700,'Compra Ventas'!$A$2:$A$2700,CS$4,'Compra Ventas'!$B$2:$B$2700,$B70,'Compra Ventas'!$C$2:$C$2700,CS$5)</f>
        <v>0</v>
      </c>
      <c r="CT70" s="13">
        <f>SUMIFS('Compra Ventas'!$E$2:$E$2700,'Compra Ventas'!$A$2:$A$2700,CT$4,'Compra Ventas'!$B$2:$B$2700,$B70,'Compra Ventas'!$C$2:$C$2700,CT$5)</f>
        <v>0</v>
      </c>
      <c r="CU70" s="13">
        <f>SUMIFS('Compra Ventas'!$E$2:$E$2700,'Compra Ventas'!$A$2:$A$2700,CU$4,'Compra Ventas'!$B$2:$B$2700,$B70,'Compra Ventas'!$C$2:$C$2700,CU$5)</f>
        <v>0</v>
      </c>
      <c r="CV70" s="14">
        <f>SUMIFS('Compra Ventas'!$E$2:$E$2700,'Compra Ventas'!$A$2:$A$2700,CV$4,'Compra Ventas'!$B$2:$B$2700,$B70,'Compra Ventas'!$C$2:$C$2700,CV$5)</f>
        <v>0</v>
      </c>
      <c r="CW70" s="12">
        <f>SUMIFS('Compra Ventas'!$E$2:$E$2700,'Compra Ventas'!$A$2:$A$2700,CW$4,'Compra Ventas'!$B$2:$B$2700,$B70,'Compra Ventas'!$C$2:$C$2700,CW$5)</f>
        <v>0</v>
      </c>
      <c r="CX70" s="13">
        <f>SUMIFS('Compra Ventas'!$E$2:$E$2700,'Compra Ventas'!$A$2:$A$2700,CX$4,'Compra Ventas'!$B$2:$B$2700,$B70,'Compra Ventas'!$C$2:$C$2700,CX$5)</f>
        <v>0</v>
      </c>
      <c r="CY70" s="13">
        <f>SUMIFS('Compra Ventas'!$E$2:$E$2700,'Compra Ventas'!$A$2:$A$2700,CY$4,'Compra Ventas'!$B$2:$B$2700,$B70,'Compra Ventas'!$C$2:$C$2700,CY$5)</f>
        <v>0</v>
      </c>
      <c r="CZ70" s="13">
        <f>SUMIFS('Compra Ventas'!$E$2:$E$2700,'Compra Ventas'!$A$2:$A$2700,CZ$4,'Compra Ventas'!$B$2:$B$2700,$B70,'Compra Ventas'!$C$2:$C$2700,CZ$5)</f>
        <v>0</v>
      </c>
      <c r="DA70" s="13">
        <f>SUMIFS('Compra Ventas'!$E$2:$E$2700,'Compra Ventas'!$A$2:$A$2700,DA$4,'Compra Ventas'!$B$2:$B$2700,$B70,'Compra Ventas'!$C$2:$C$2700,DA$5)</f>
        <v>0</v>
      </c>
      <c r="DB70" s="13">
        <f>SUMIFS('Compra Ventas'!$E$2:$E$2700,'Compra Ventas'!$A$2:$A$2700,DB$4,'Compra Ventas'!$B$2:$B$2700,$B70,'Compra Ventas'!$C$2:$C$2700,DB$5)</f>
        <v>0</v>
      </c>
      <c r="DC70" s="13">
        <f>SUMIFS('Compra Ventas'!$E$2:$E$2700,'Compra Ventas'!$A$2:$A$2700,DC$4,'Compra Ventas'!$B$2:$B$2700,$B70,'Compra Ventas'!$C$2:$C$2700,DC$5)</f>
        <v>0</v>
      </c>
      <c r="DD70" s="13">
        <f>SUMIFS('Compra Ventas'!$E$2:$E$2700,'Compra Ventas'!$A$2:$A$2700,DD$4,'Compra Ventas'!$B$2:$B$2700,$B70,'Compra Ventas'!$C$2:$C$2700,DD$5)</f>
        <v>0</v>
      </c>
      <c r="DE70" s="13">
        <f>SUMIFS('Compra Ventas'!$E$2:$E$2700,'Compra Ventas'!$A$2:$A$2700,DE$4,'Compra Ventas'!$B$2:$B$2700,$B70,'Compra Ventas'!$C$2:$C$2700,DE$5)</f>
        <v>0</v>
      </c>
      <c r="DF70" s="13">
        <f>SUMIFS('Compra Ventas'!$E$2:$E$2700,'Compra Ventas'!$A$2:$A$2700,DF$4,'Compra Ventas'!$B$2:$B$2700,$B70,'Compra Ventas'!$C$2:$C$2700,DF$5)</f>
        <v>0</v>
      </c>
      <c r="DG70" s="13">
        <f>SUMIFS('Compra Ventas'!$E$2:$E$2700,'Compra Ventas'!$A$2:$A$2700,DG$4,'Compra Ventas'!$B$2:$B$2700,$B70,'Compra Ventas'!$C$2:$C$2700,DG$5)</f>
        <v>0</v>
      </c>
      <c r="DH70" s="14">
        <f>SUMIFS('Compra Ventas'!$E$2:$E$2700,'Compra Ventas'!$A$2:$A$2700,DH$4,'Compra Ventas'!$B$2:$B$2700,$B70,'Compra Ventas'!$C$2:$C$2700,DH$5)</f>
        <v>0</v>
      </c>
      <c r="DI70" s="84"/>
      <c r="DJ70" s="98">
        <f>SUMIFS('Ajuste Ciclado'!D$5:D$47,'Ajuste Ciclado'!$C$5:$C$47,Balance!DJ$4,'Ajuste Ciclado'!$B$5:$B$47,Balance!$B70)</f>
        <v>0</v>
      </c>
      <c r="DK70" s="99">
        <f>SUMIFS('Ajuste Ciclado'!E$5:E$47,'Ajuste Ciclado'!$C$5:$C$47,Balance!DK$4,'Ajuste Ciclado'!$B$5:$B$47,Balance!$B70)</f>
        <v>0</v>
      </c>
      <c r="DL70" s="99">
        <f>SUMIFS('Ajuste Ciclado'!F$5:F$47,'Ajuste Ciclado'!$C$5:$C$47,Balance!DL$4,'Ajuste Ciclado'!$B$5:$B$47,Balance!$B70)</f>
        <v>0</v>
      </c>
      <c r="DM70" s="99">
        <f>SUMIFS('Ajuste Ciclado'!G$5:G$47,'Ajuste Ciclado'!$C$5:$C$47,Balance!DM$4,'Ajuste Ciclado'!$B$5:$B$47,Balance!$B70)</f>
        <v>0</v>
      </c>
      <c r="DN70" s="99">
        <f>SUMIFS('Ajuste Ciclado'!H$5:H$47,'Ajuste Ciclado'!$C$5:$C$47,Balance!DN$4,'Ajuste Ciclado'!$B$5:$B$47,Balance!$B70)</f>
        <v>0</v>
      </c>
      <c r="DO70" s="99">
        <f>SUMIFS('Ajuste Ciclado'!I$5:I$47,'Ajuste Ciclado'!$C$5:$C$47,Balance!DO$4,'Ajuste Ciclado'!$B$5:$B$47,Balance!$B70)</f>
        <v>0</v>
      </c>
      <c r="DP70" s="99">
        <f>SUMIFS('Ajuste Ciclado'!J$5:J$47,'Ajuste Ciclado'!$C$5:$C$47,Balance!DP$4,'Ajuste Ciclado'!$B$5:$B$47,Balance!$B70)</f>
        <v>0</v>
      </c>
      <c r="DQ70" s="99">
        <f>SUMIFS('Ajuste Ciclado'!K$5:K$47,'Ajuste Ciclado'!$C$5:$C$47,Balance!DQ$4,'Ajuste Ciclado'!$B$5:$B$47,Balance!$B70)</f>
        <v>0</v>
      </c>
      <c r="DR70" s="99">
        <f>SUMIFS('Ajuste Ciclado'!L$5:L$47,'Ajuste Ciclado'!$C$5:$C$47,Balance!DR$4,'Ajuste Ciclado'!$B$5:$B$47,Balance!$B70)</f>
        <v>0</v>
      </c>
      <c r="DS70" s="99">
        <f>SUMIFS('Ajuste Ciclado'!M$5:M$47,'Ajuste Ciclado'!$C$5:$C$47,Balance!DS$4,'Ajuste Ciclado'!$B$5:$B$47,Balance!$B70)</f>
        <v>0</v>
      </c>
      <c r="DT70" s="99">
        <f>SUMIFS('Ajuste Ciclado'!N$5:N$47,'Ajuste Ciclado'!$C$5:$C$47,Balance!DT$4,'Ajuste Ciclado'!$B$5:$B$47,Balance!$B70)</f>
        <v>0</v>
      </c>
      <c r="DU70" s="100">
        <f>SUMIFS('Ajuste Ciclado'!O$5:O$47,'Ajuste Ciclado'!$C$5:$C$47,Balance!DU$4,'Ajuste Ciclado'!$B$5:$B$47,Balance!$B70)</f>
        <v>0</v>
      </c>
      <c r="DV70" s="98">
        <f>SUMIFS('Ajuste Ciclado'!D$5:D$47,'Ajuste Ciclado'!$C$5:$C$47,Balance!DV$4,'Ajuste Ciclado'!$B$5:$B$47,Balance!$B70)</f>
        <v>0</v>
      </c>
      <c r="DW70" s="99">
        <f>SUMIFS('Ajuste Ciclado'!E$5:E$47,'Ajuste Ciclado'!$C$5:$C$47,Balance!DW$4,'Ajuste Ciclado'!$B$5:$B$47,Balance!$B70)</f>
        <v>0</v>
      </c>
      <c r="DX70" s="99">
        <f>SUMIFS('Ajuste Ciclado'!F$5:F$47,'Ajuste Ciclado'!$C$5:$C$47,Balance!DX$4,'Ajuste Ciclado'!$B$5:$B$47,Balance!$B70)</f>
        <v>0</v>
      </c>
      <c r="DY70" s="99">
        <f>SUMIFS('Ajuste Ciclado'!G$5:G$47,'Ajuste Ciclado'!$C$5:$C$47,Balance!DY$4,'Ajuste Ciclado'!$B$5:$B$47,Balance!$B70)</f>
        <v>0</v>
      </c>
      <c r="DZ70" s="99">
        <f>SUMIFS('Ajuste Ciclado'!H$5:H$47,'Ajuste Ciclado'!$C$5:$C$47,Balance!DZ$4,'Ajuste Ciclado'!$B$5:$B$47,Balance!$B70)</f>
        <v>0</v>
      </c>
      <c r="EA70" s="99">
        <f>SUMIFS('Ajuste Ciclado'!I$5:I$47,'Ajuste Ciclado'!$C$5:$C$47,Balance!EA$4,'Ajuste Ciclado'!$B$5:$B$47,Balance!$B70)</f>
        <v>0</v>
      </c>
      <c r="EB70" s="99">
        <f>SUMIFS('Ajuste Ciclado'!J$5:J$47,'Ajuste Ciclado'!$C$5:$C$47,Balance!EB$4,'Ajuste Ciclado'!$B$5:$B$47,Balance!$B70)</f>
        <v>0</v>
      </c>
      <c r="EC70" s="99">
        <f>SUMIFS('Ajuste Ciclado'!K$5:K$47,'Ajuste Ciclado'!$C$5:$C$47,Balance!EC$4,'Ajuste Ciclado'!$B$5:$B$47,Balance!$B70)</f>
        <v>0</v>
      </c>
      <c r="ED70" s="99">
        <f>SUMIFS('Ajuste Ciclado'!L$5:L$47,'Ajuste Ciclado'!$C$5:$C$47,Balance!ED$4,'Ajuste Ciclado'!$B$5:$B$47,Balance!$B70)</f>
        <v>0</v>
      </c>
      <c r="EE70" s="99">
        <f>SUMIFS('Ajuste Ciclado'!M$5:M$47,'Ajuste Ciclado'!$C$5:$C$47,Balance!EE$4,'Ajuste Ciclado'!$B$5:$B$47,Balance!$B70)</f>
        <v>0</v>
      </c>
      <c r="EF70" s="99">
        <f>SUMIFS('Ajuste Ciclado'!N$5:N$47,'Ajuste Ciclado'!$C$5:$C$47,Balance!EF$4,'Ajuste Ciclado'!$B$5:$B$47,Balance!$B70)</f>
        <v>0</v>
      </c>
      <c r="EG70" s="100">
        <f>SUMIFS('Ajuste Ciclado'!O$5:O$47,'Ajuste Ciclado'!$C$5:$C$47,Balance!EG$4,'Ajuste Ciclado'!$B$5:$B$47,Balance!$B70)</f>
        <v>0</v>
      </c>
      <c r="EH70" s="98">
        <f>SUMIFS('Ajuste Ciclado'!D$5:D$47,'Ajuste Ciclado'!$C$5:$C$47,Balance!EH$4,'Ajuste Ciclado'!$B$5:$B$47,Balance!$B70)</f>
        <v>0</v>
      </c>
      <c r="EI70" s="99">
        <f>SUMIFS('Ajuste Ciclado'!E$5:E$47,'Ajuste Ciclado'!$C$5:$C$47,Balance!EI$4,'Ajuste Ciclado'!$B$5:$B$47,Balance!$B70)</f>
        <v>0</v>
      </c>
      <c r="EJ70" s="99">
        <f>SUMIFS('Ajuste Ciclado'!F$5:F$47,'Ajuste Ciclado'!$C$5:$C$47,Balance!EJ$4,'Ajuste Ciclado'!$B$5:$B$47,Balance!$B70)</f>
        <v>0</v>
      </c>
      <c r="EK70" s="99">
        <f>SUMIFS('Ajuste Ciclado'!G$5:G$47,'Ajuste Ciclado'!$C$5:$C$47,Balance!EK$4,'Ajuste Ciclado'!$B$5:$B$47,Balance!$B70)</f>
        <v>0</v>
      </c>
      <c r="EL70" s="99">
        <f>SUMIFS('Ajuste Ciclado'!H$5:H$47,'Ajuste Ciclado'!$C$5:$C$47,Balance!EL$4,'Ajuste Ciclado'!$B$5:$B$47,Balance!$B70)</f>
        <v>0</v>
      </c>
      <c r="EM70" s="99">
        <f>SUMIFS('Ajuste Ciclado'!I$5:I$47,'Ajuste Ciclado'!$C$5:$C$47,Balance!EM$4,'Ajuste Ciclado'!$B$5:$B$47,Balance!$B70)</f>
        <v>0</v>
      </c>
      <c r="EN70" s="99">
        <f>SUMIFS('Ajuste Ciclado'!J$5:J$47,'Ajuste Ciclado'!$C$5:$C$47,Balance!EN$4,'Ajuste Ciclado'!$B$5:$B$47,Balance!$B70)</f>
        <v>0</v>
      </c>
      <c r="EO70" s="99">
        <f>SUMIFS('Ajuste Ciclado'!K$5:K$47,'Ajuste Ciclado'!$C$5:$C$47,Balance!EO$4,'Ajuste Ciclado'!$B$5:$B$47,Balance!$B70)</f>
        <v>0</v>
      </c>
      <c r="EP70" s="99">
        <f>SUMIFS('Ajuste Ciclado'!L$5:L$47,'Ajuste Ciclado'!$C$5:$C$47,Balance!EP$4,'Ajuste Ciclado'!$B$5:$B$47,Balance!$B70)</f>
        <v>0</v>
      </c>
      <c r="EQ70" s="99">
        <f>SUMIFS('Ajuste Ciclado'!M$5:M$47,'Ajuste Ciclado'!$C$5:$C$47,Balance!EQ$4,'Ajuste Ciclado'!$B$5:$B$47,Balance!$B70)</f>
        <v>0</v>
      </c>
      <c r="ER70" s="99">
        <f>SUMIFS('Ajuste Ciclado'!N$5:N$47,'Ajuste Ciclado'!$C$5:$C$47,Balance!ER$4,'Ajuste Ciclado'!$B$5:$B$47,Balance!$B70)</f>
        <v>0</v>
      </c>
      <c r="ES70" s="100">
        <f>SUMIFS('Ajuste Ciclado'!O$5:O$47,'Ajuste Ciclado'!$C$5:$C$47,Balance!ES$4,'Ajuste Ciclado'!$B$5:$B$47,Balance!$B70)</f>
        <v>0</v>
      </c>
      <c r="ET70" s="84"/>
      <c r="EU70" s="12">
        <f t="shared" si="129"/>
        <v>1006260.3085254289</v>
      </c>
      <c r="EV70" s="13">
        <f t="shared" ref="EV70:EV134" si="145">D70-AO70+BZ70+DK70</f>
        <v>771630.39446513203</v>
      </c>
      <c r="EW70" s="13">
        <f t="shared" ref="EW70:EW134" si="146">E70-AP70+CA70+DL70</f>
        <v>695148.26744831493</v>
      </c>
      <c r="EX70" s="13">
        <f t="shared" ref="EX70:EX134" si="147">F70-AQ70+CB70+DM70</f>
        <v>366017.4012951639</v>
      </c>
      <c r="EY70" s="13">
        <f t="shared" ref="EY70:EY134" si="148">G70-AR70+CC70+DN70</f>
        <v>13635.287845364423</v>
      </c>
      <c r="EZ70" s="13">
        <f t="shared" ref="EZ70:EZ134" si="149">H70-AS70+CD70+DO70</f>
        <v>-179276.59952367225</v>
      </c>
      <c r="FA70" s="13">
        <f t="shared" ref="FA70:FA134" si="150">I70-AT70+CE70+DP70</f>
        <v>-44205.383926723036</v>
      </c>
      <c r="FB70" s="13">
        <f t="shared" ref="FB70:FB134" si="151">J70-AU70+CF70+DQ70</f>
        <v>50325.621190872975</v>
      </c>
      <c r="FC70" s="13">
        <f t="shared" ref="FC70:FC134" si="152">K70-AV70+CG70+DR70</f>
        <v>207903.8582455914</v>
      </c>
      <c r="FD70" s="13">
        <f t="shared" ref="FD70:FD134" si="153">L70-AW70+CH70+DS70</f>
        <v>26581.987540077622</v>
      </c>
      <c r="FE70" s="13">
        <f t="shared" ref="FE70:FE134" si="154">M70-AX70+CI70+DT70</f>
        <v>5437.7848084111029</v>
      </c>
      <c r="FF70" s="14">
        <f t="shared" ref="FF70:FF134" si="155">N70-AY70+CJ70+DU70</f>
        <v>79333.003738229207</v>
      </c>
      <c r="FG70" s="12">
        <f t="shared" ref="FG70:FG134" si="156">O70-AZ70+CK70+DV70</f>
        <v>1008185.0634396281</v>
      </c>
      <c r="FH70" s="13">
        <f t="shared" ref="FH70:FH134" si="157">P70-BA70+CL70+DW70</f>
        <v>769063.74073660513</v>
      </c>
      <c r="FI70" s="13">
        <f t="shared" ref="FI70:FI134" si="158">Q70-BB70+CM70+DX70</f>
        <v>694668.28379476396</v>
      </c>
      <c r="FJ70" s="13">
        <f t="shared" ref="FJ70:FJ134" si="159">R70-BC70+CN70+DY70</f>
        <v>388535.7276807531</v>
      </c>
      <c r="FK70" s="13">
        <f t="shared" ref="FK70:FK134" si="160">S70-BD70+CO70+DZ70</f>
        <v>-531.59936984290835</v>
      </c>
      <c r="FL70" s="13">
        <f t="shared" ref="FL70:FL134" si="161">T70-BE70+CP70+EA70</f>
        <v>-230106.63288901548</v>
      </c>
      <c r="FM70" s="13">
        <f t="shared" ref="FM70:FM134" si="162">U70-BF70+CQ70+EB70</f>
        <v>-77260.551028306829</v>
      </c>
      <c r="FN70" s="13">
        <f t="shared" ref="FN70:FN134" si="163">V70-BG70+CR70+EC70</f>
        <v>48704.305178167182</v>
      </c>
      <c r="FO70" s="13">
        <f t="shared" ref="FO70:FO134" si="164">W70-BH70+CS70+ED70</f>
        <v>207021.73001362733</v>
      </c>
      <c r="FP70" s="13">
        <f t="shared" ref="FP70:FP134" si="165">X70-BI70+CT70+EE70</f>
        <v>56579.763272449083</v>
      </c>
      <c r="FQ70" s="13">
        <f t="shared" ref="FQ70:FQ134" si="166">Y70-BJ70+CU70+EF70</f>
        <v>191769.77174180257</v>
      </c>
      <c r="FR70" s="14">
        <f t="shared" ref="FR70:FR134" si="167">Z70-BK70+CV70+EG70</f>
        <v>326501.13622101961</v>
      </c>
      <c r="FS70" s="12">
        <f t="shared" ref="FS70:FS134" si="168">AA70-BL70+CW70+EH70</f>
        <v>1008621.188298983</v>
      </c>
      <c r="FT70" s="13">
        <f t="shared" ref="FT70:FT134" si="169">AB70-BM70+CX70+EI70</f>
        <v>761144.79793454998</v>
      </c>
      <c r="FU70" s="13">
        <f t="shared" ref="FU70:FU134" si="170">AC70-BN70+CY70+EJ70</f>
        <v>690758.41805201105</v>
      </c>
      <c r="FV70" s="13">
        <f t="shared" ref="FV70:FV134" si="171">AD70-BO70+CZ70+EK70</f>
        <v>387284.88488204102</v>
      </c>
      <c r="FW70" s="13">
        <f t="shared" ref="FW70:FW134" si="172">AE70-BP70+DA70+EL70</f>
        <v>1841.0294130560942</v>
      </c>
      <c r="FX70" s="13">
        <f t="shared" ref="FX70:FX134" si="173">AF70-BQ70+DB70+EM70</f>
        <v>-275196.88357418438</v>
      </c>
      <c r="FY70" s="13">
        <f t="shared" ref="FY70:FY134" si="174">AG70-BR70+DC70+EN70</f>
        <v>-79855.456603100291</v>
      </c>
      <c r="FZ70" s="13">
        <f t="shared" ref="FZ70:FZ134" si="175">AH70-BS70+DD70+EO70</f>
        <v>47820.31936972891</v>
      </c>
      <c r="GA70" s="13">
        <f t="shared" ref="GA70:GA134" si="176">AI70-BT70+DE70+EP70</f>
        <v>238001.90093172004</v>
      </c>
      <c r="GB70" s="13">
        <f t="shared" ref="GB70:GB134" si="177">AJ70-BU70+DF70+EQ70</f>
        <v>281714.6561526251</v>
      </c>
      <c r="GC70" s="13">
        <f t="shared" ref="GC70:GC134" si="178">AK70-BV70+DG70+ER70</f>
        <v>465688.16468362394</v>
      </c>
      <c r="GD70" s="14">
        <f t="shared" ref="GD70:GD134" si="179">AL70-BW70+DH70+ES70</f>
        <v>569060.60804153793</v>
      </c>
      <c r="GE70" s="84"/>
      <c r="GF70" s="12">
        <f t="shared" si="130"/>
        <v>2998791.9316521911</v>
      </c>
      <c r="GG70" s="13">
        <f t="shared" si="130"/>
        <v>3383130.7387916502</v>
      </c>
      <c r="GH70" s="14">
        <f t="shared" si="130"/>
        <v>4096883.627582592</v>
      </c>
      <c r="GI70" s="6">
        <f t="shared" si="131"/>
        <v>1</v>
      </c>
      <c r="GJ70" s="12">
        <f t="shared" si="132"/>
        <v>-223481.98345039529</v>
      </c>
      <c r="GK70" s="13">
        <f t="shared" si="133"/>
        <v>-307898.78328716522</v>
      </c>
      <c r="GL70" s="14">
        <f t="shared" si="134"/>
        <v>-355052.34017728467</v>
      </c>
      <c r="GM70" s="84"/>
      <c r="GN70" s="66">
        <f t="shared" si="135"/>
        <v>-223481.98345039529</v>
      </c>
      <c r="GO70" s="84"/>
      <c r="GP70" s="63" t="str" cm="1">
        <f t="array" ref="GP70">INDEX($GF$4:$GH$4,1,GI70)</f>
        <v>Sample 1</v>
      </c>
      <c r="GQ70" s="12">
        <f t="shared" si="142"/>
        <v>-179276.59952367225</v>
      </c>
      <c r="GR70" s="13">
        <f t="shared" si="142"/>
        <v>-44205.383926723036</v>
      </c>
      <c r="GS70" s="14">
        <f t="shared" si="142"/>
        <v>5437.7848084111029</v>
      </c>
      <c r="GT70" s="12">
        <f t="shared" si="143"/>
        <v>-230106.63288901548</v>
      </c>
      <c r="GU70" s="13">
        <f t="shared" si="143"/>
        <v>-77260.551028306829</v>
      </c>
      <c r="GV70" s="14">
        <f t="shared" si="143"/>
        <v>-531.59936984290835</v>
      </c>
      <c r="GW70" s="12">
        <f t="shared" si="144"/>
        <v>-275196.88357418438</v>
      </c>
      <c r="GX70" s="13">
        <f t="shared" si="144"/>
        <v>-79855.456603100291</v>
      </c>
      <c r="GY70" s="14">
        <f t="shared" si="144"/>
        <v>1841.0294130560942</v>
      </c>
      <c r="GZ70" s="84" t="str">
        <f t="shared" ref="GZ70:GZ115" si="180">GP70</f>
        <v>Sample 1</v>
      </c>
      <c r="HA70" s="12">
        <f t="shared" si="139"/>
        <v>-179276.59952367225</v>
      </c>
      <c r="HB70" s="13">
        <f t="shared" si="139"/>
        <v>-44205.383926723036</v>
      </c>
      <c r="HC70" s="14">
        <f t="shared" si="139"/>
        <v>0</v>
      </c>
      <c r="HD70" s="6">
        <f t="shared" si="140"/>
        <v>-223481.98345039529</v>
      </c>
      <c r="HE70" s="84" t="str">
        <f t="shared" si="141"/>
        <v>Ok</v>
      </c>
    </row>
    <row r="71" spans="2:213" hidden="1" x14ac:dyDescent="0.3">
      <c r="B71" s="84" t="s">
        <v>375</v>
      </c>
      <c r="C71" s="12">
        <f>SUMIFS(Inyecciones!$E$2:$E$14185,Inyecciones!$A$2:$A$14185,Balance!C$4,Inyecciones!$B$2:$B$14185,Balance!$B71,Inyecciones!$C$2:$C$14185,Balance!C$5)</f>
        <v>91583.84941140606</v>
      </c>
      <c r="D71" s="13">
        <f>SUMIFS(Inyecciones!$E$2:$E$14185,Inyecciones!$A$2:$A$14185,Balance!D$4,Inyecciones!$B$2:$B$14185,Balance!$B71,Inyecciones!$C$2:$C$14185,Balance!D$5)</f>
        <v>90406.43399629934</v>
      </c>
      <c r="E71" s="13">
        <f>SUMIFS(Inyecciones!$E$2:$E$14185,Inyecciones!$A$2:$A$14185,Balance!E$4,Inyecciones!$B$2:$B$14185,Balance!$B71,Inyecciones!$C$2:$C$14185,Balance!E$5)</f>
        <v>105905.65824805549</v>
      </c>
      <c r="F71" s="13">
        <f>SUMIFS(Inyecciones!$E$2:$E$14185,Inyecciones!$A$2:$A$14185,Balance!F$4,Inyecciones!$B$2:$B$14185,Balance!$B71,Inyecciones!$C$2:$C$14185,Balance!F$5)</f>
        <v>88177.609489353868</v>
      </c>
      <c r="G71" s="13">
        <f>SUMIFS(Inyecciones!$E$2:$E$14185,Inyecciones!$A$2:$A$14185,Balance!G$4,Inyecciones!$B$2:$B$14185,Balance!$B71,Inyecciones!$C$2:$C$14185,Balance!G$5)</f>
        <v>98589.494879734426</v>
      </c>
      <c r="H71" s="13">
        <f>SUMIFS(Inyecciones!$E$2:$E$14185,Inyecciones!$A$2:$A$14185,Balance!H$4,Inyecciones!$B$2:$B$14185,Balance!$B71,Inyecciones!$C$2:$C$14185,Balance!H$5)</f>
        <v>16916.03221894411</v>
      </c>
      <c r="I71" s="13">
        <f>SUMIFS(Inyecciones!$E$2:$E$14185,Inyecciones!$A$2:$A$14185,Balance!I$4,Inyecciones!$B$2:$B$14185,Balance!$B71,Inyecciones!$C$2:$C$14185,Balance!I$5)</f>
        <v>38871.455396214893</v>
      </c>
      <c r="J71" s="13">
        <f>SUMIFS(Inyecciones!$E$2:$E$14185,Inyecciones!$A$2:$A$14185,Balance!J$4,Inyecciones!$B$2:$B$14185,Balance!$B71,Inyecciones!$C$2:$C$14185,Balance!J$5)</f>
        <v>9837.3336003091008</v>
      </c>
      <c r="K71" s="13">
        <f>SUMIFS(Inyecciones!$E$2:$E$14185,Inyecciones!$A$2:$A$14185,Balance!K$4,Inyecciones!$B$2:$B$14185,Balance!$B71,Inyecciones!$C$2:$C$14185,Balance!K$5)</f>
        <v>8124.1034341570403</v>
      </c>
      <c r="L71" s="13">
        <f>SUMIFS(Inyecciones!$E$2:$E$14185,Inyecciones!$A$2:$A$14185,Balance!L$4,Inyecciones!$B$2:$B$14185,Balance!$B71,Inyecciones!$C$2:$C$14185,Balance!L$5)</f>
        <v>9512.011248363895</v>
      </c>
      <c r="M71" s="13">
        <f>SUMIFS(Inyecciones!$E$2:$E$14185,Inyecciones!$A$2:$A$14185,Balance!M$4,Inyecciones!$B$2:$B$14185,Balance!$B71,Inyecciones!$C$2:$C$14185,Balance!M$5)</f>
        <v>13730.600919160121</v>
      </c>
      <c r="N71" s="14">
        <f>SUMIFS(Inyecciones!$E$2:$E$14185,Inyecciones!$A$2:$A$14185,Balance!N$4,Inyecciones!$B$2:$B$14185,Balance!$B71,Inyecciones!$C$2:$C$14185,Balance!N$5)</f>
        <v>15454.277620133431</v>
      </c>
      <c r="O71" s="12">
        <f>SUMIFS(Inyecciones!$E$2:$E$14185,Inyecciones!$A$2:$A$14185,Balance!O$4,Inyecciones!$B$2:$B$14185,Balance!$B71,Inyecciones!$C$2:$C$14185,Balance!O$5)</f>
        <v>91783.91928015399</v>
      </c>
      <c r="P71" s="13">
        <f>SUMIFS(Inyecciones!$E$2:$E$14185,Inyecciones!$A$2:$A$14185,Balance!P$4,Inyecciones!$B$2:$B$14185,Balance!$B71,Inyecciones!$C$2:$C$14185,Balance!P$5)</f>
        <v>90885.871974089925</v>
      </c>
      <c r="Q71" s="13">
        <f>SUMIFS(Inyecciones!$E$2:$E$14185,Inyecciones!$A$2:$A$14185,Balance!Q$4,Inyecciones!$B$2:$B$14185,Balance!$B71,Inyecciones!$C$2:$C$14185,Balance!Q$5)</f>
        <v>106211.9809270593</v>
      </c>
      <c r="R71" s="13">
        <f>SUMIFS(Inyecciones!$E$2:$E$14185,Inyecciones!$A$2:$A$14185,Balance!R$4,Inyecciones!$B$2:$B$14185,Balance!$B71,Inyecciones!$C$2:$C$14185,Balance!R$5)</f>
        <v>88174.059017590436</v>
      </c>
      <c r="S71" s="13">
        <f>SUMIFS(Inyecciones!$E$2:$E$14185,Inyecciones!$A$2:$A$14185,Balance!S$4,Inyecciones!$B$2:$B$14185,Balance!$B71,Inyecciones!$C$2:$C$14185,Balance!S$5)</f>
        <v>98049.452618804717</v>
      </c>
      <c r="T71" s="13">
        <f>SUMIFS(Inyecciones!$E$2:$E$14185,Inyecciones!$A$2:$A$14185,Balance!T$4,Inyecciones!$B$2:$B$14185,Balance!$B71,Inyecciones!$C$2:$C$14185,Balance!T$5)</f>
        <v>17009.090611763771</v>
      </c>
      <c r="U71" s="13">
        <f>SUMIFS(Inyecciones!$E$2:$E$14185,Inyecciones!$A$2:$A$14185,Balance!U$4,Inyecciones!$B$2:$B$14185,Balance!$B71,Inyecciones!$C$2:$C$14185,Balance!U$5)</f>
        <v>41178.14569742747</v>
      </c>
      <c r="V71" s="13">
        <f>SUMIFS(Inyecciones!$E$2:$E$14185,Inyecciones!$A$2:$A$14185,Balance!V$4,Inyecciones!$B$2:$B$14185,Balance!$B71,Inyecciones!$C$2:$C$14185,Balance!V$5)</f>
        <v>9902.5101749348178</v>
      </c>
      <c r="W71" s="13">
        <f>SUMIFS(Inyecciones!$E$2:$E$14185,Inyecciones!$A$2:$A$14185,Balance!W$4,Inyecciones!$B$2:$B$14185,Balance!$B71,Inyecciones!$C$2:$C$14185,Balance!W$5)</f>
        <v>8136.4646937992757</v>
      </c>
      <c r="X71" s="13">
        <f>SUMIFS(Inyecciones!$E$2:$E$14185,Inyecciones!$A$2:$A$14185,Balance!X$4,Inyecciones!$B$2:$B$14185,Balance!$B71,Inyecciones!$C$2:$C$14185,Balance!X$5)</f>
        <v>10858.914090645691</v>
      </c>
      <c r="Y71" s="13">
        <f>SUMIFS(Inyecciones!$E$2:$E$14185,Inyecciones!$A$2:$A$14185,Balance!Y$4,Inyecciones!$B$2:$B$14185,Balance!$B71,Inyecciones!$C$2:$C$14185,Balance!Y$5)</f>
        <v>14040.792945864519</v>
      </c>
      <c r="Z71" s="14">
        <f>SUMIFS(Inyecciones!$E$2:$E$14185,Inyecciones!$A$2:$A$14185,Balance!Z$4,Inyecciones!$B$2:$B$14185,Balance!$B71,Inyecciones!$C$2:$C$14185,Balance!Z$5)</f>
        <v>18133.98435133466</v>
      </c>
      <c r="AA71" s="12">
        <f>SUMIFS(Inyecciones!$E$2:$E$14185,Inyecciones!$A$2:$A$14185,Balance!AA$4,Inyecciones!$B$2:$B$14185,Balance!$B71,Inyecciones!$C$2:$C$14185,Balance!AA$5)</f>
        <v>91765.17593873103</v>
      </c>
      <c r="AB71" s="13">
        <f>SUMIFS(Inyecciones!$E$2:$E$14185,Inyecciones!$A$2:$A$14185,Balance!AB$4,Inyecciones!$B$2:$B$14185,Balance!$B71,Inyecciones!$C$2:$C$14185,Balance!AB$5)</f>
        <v>90660.659970668421</v>
      </c>
      <c r="AC71" s="13">
        <f>SUMIFS(Inyecciones!$E$2:$E$14185,Inyecciones!$A$2:$A$14185,Balance!AC$4,Inyecciones!$B$2:$B$14185,Balance!$B71,Inyecciones!$C$2:$C$14185,Balance!AC$5)</f>
        <v>105987.0005834988</v>
      </c>
      <c r="AD71" s="13">
        <f>SUMIFS(Inyecciones!$E$2:$E$14185,Inyecciones!$A$2:$A$14185,Balance!AD$4,Inyecciones!$B$2:$B$14185,Balance!$B71,Inyecciones!$C$2:$C$14185,Balance!AD$5)</f>
        <v>87942.505864202147</v>
      </c>
      <c r="AE71" s="13">
        <f>SUMIFS(Inyecciones!$E$2:$E$14185,Inyecciones!$A$2:$A$14185,Balance!AE$4,Inyecciones!$B$2:$B$14185,Balance!$B71,Inyecciones!$C$2:$C$14185,Balance!AE$5)</f>
        <v>99033.847206189763</v>
      </c>
      <c r="AF71" s="13">
        <f>SUMIFS(Inyecciones!$E$2:$E$14185,Inyecciones!$A$2:$A$14185,Balance!AF$4,Inyecciones!$B$2:$B$14185,Balance!$B71,Inyecciones!$C$2:$C$14185,Balance!AF$5)</f>
        <v>17797.499063457039</v>
      </c>
      <c r="AG71" s="13">
        <f>SUMIFS(Inyecciones!$E$2:$E$14185,Inyecciones!$A$2:$A$14185,Balance!AG$4,Inyecciones!$B$2:$B$14185,Balance!$B71,Inyecciones!$C$2:$C$14185,Balance!AG$5)</f>
        <v>42824.166417272849</v>
      </c>
      <c r="AH71" s="13">
        <f>SUMIFS(Inyecciones!$E$2:$E$14185,Inyecciones!$A$2:$A$14185,Balance!AH$4,Inyecciones!$B$2:$B$14185,Balance!$B71,Inyecciones!$C$2:$C$14185,Balance!AH$5)</f>
        <v>10066.66650319614</v>
      </c>
      <c r="AI71" s="13">
        <f>SUMIFS(Inyecciones!$E$2:$E$14185,Inyecciones!$A$2:$A$14185,Balance!AI$4,Inyecciones!$B$2:$B$14185,Balance!$B71,Inyecciones!$C$2:$C$14185,Balance!AI$5)</f>
        <v>8421.9460361386882</v>
      </c>
      <c r="AJ71" s="13">
        <f>SUMIFS(Inyecciones!$E$2:$E$14185,Inyecciones!$A$2:$A$14185,Balance!AJ$4,Inyecciones!$B$2:$B$14185,Balance!$B71,Inyecciones!$C$2:$C$14185,Balance!AJ$5)</f>
        <v>13491.54532723241</v>
      </c>
      <c r="AK71" s="13">
        <f>SUMIFS(Inyecciones!$E$2:$E$14185,Inyecciones!$A$2:$A$14185,Balance!AK$4,Inyecciones!$B$2:$B$14185,Balance!$B71,Inyecciones!$C$2:$C$14185,Balance!AK$5)</f>
        <v>14253.43653648693</v>
      </c>
      <c r="AL71" s="14">
        <f>SUMIFS(Inyecciones!$E$2:$E$14185,Inyecciones!$A$2:$A$14185,Balance!AL$4,Inyecciones!$B$2:$B$14185,Balance!$B71,Inyecciones!$C$2:$C$14185,Balance!AL$5)</f>
        <v>19082.309808333481</v>
      </c>
      <c r="AM71" s="13"/>
      <c r="AN71" s="12">
        <f>SUMIFS('Retiro Mensual'!$E$2:$E$2629,'Retiro Mensual'!$A$2:$A$2629,AN$4,'Retiro Mensual'!$B$2:$B$2629,$B71,'Retiro Mensual'!$C$2:$C$2629,AN$5)</f>
        <v>0</v>
      </c>
      <c r="AO71" s="13">
        <f>SUMIFS('Retiro Mensual'!$E$2:$E$2629,'Retiro Mensual'!$A$2:$A$2629,AO$4,'Retiro Mensual'!$B$2:$B$2629,$B71,'Retiro Mensual'!$C$2:$C$2629,AO$5)</f>
        <v>0</v>
      </c>
      <c r="AP71" s="13">
        <f>SUMIFS('Retiro Mensual'!$E$2:$E$2629,'Retiro Mensual'!$A$2:$A$2629,AP$4,'Retiro Mensual'!$B$2:$B$2629,$B71,'Retiro Mensual'!$C$2:$C$2629,AP$5)</f>
        <v>0</v>
      </c>
      <c r="AQ71" s="13">
        <f>SUMIFS('Retiro Mensual'!$E$2:$E$2629,'Retiro Mensual'!$A$2:$A$2629,AQ$4,'Retiro Mensual'!$B$2:$B$2629,$B71,'Retiro Mensual'!$C$2:$C$2629,AQ$5)</f>
        <v>0</v>
      </c>
      <c r="AR71" s="13">
        <f>SUMIFS('Retiro Mensual'!$E$2:$E$2629,'Retiro Mensual'!$A$2:$A$2629,AR$4,'Retiro Mensual'!$B$2:$B$2629,$B71,'Retiro Mensual'!$C$2:$C$2629,AR$5)</f>
        <v>0</v>
      </c>
      <c r="AS71" s="13">
        <f>SUMIFS('Retiro Mensual'!$E$2:$E$2629,'Retiro Mensual'!$A$2:$A$2629,AS$4,'Retiro Mensual'!$B$2:$B$2629,$B71,'Retiro Mensual'!$C$2:$C$2629,AS$5)</f>
        <v>0</v>
      </c>
      <c r="AT71" s="13">
        <f>SUMIFS('Retiro Mensual'!$E$2:$E$2629,'Retiro Mensual'!$A$2:$A$2629,AT$4,'Retiro Mensual'!$B$2:$B$2629,$B71,'Retiro Mensual'!$C$2:$C$2629,AT$5)</f>
        <v>0</v>
      </c>
      <c r="AU71" s="13">
        <f>SUMIFS('Retiro Mensual'!$E$2:$E$2629,'Retiro Mensual'!$A$2:$A$2629,AU$4,'Retiro Mensual'!$B$2:$B$2629,$B71,'Retiro Mensual'!$C$2:$C$2629,AU$5)</f>
        <v>0</v>
      </c>
      <c r="AV71" s="13">
        <f>SUMIFS('Retiro Mensual'!$E$2:$E$2629,'Retiro Mensual'!$A$2:$A$2629,AV$4,'Retiro Mensual'!$B$2:$B$2629,$B71,'Retiro Mensual'!$C$2:$C$2629,AV$5)</f>
        <v>0</v>
      </c>
      <c r="AW71" s="13">
        <f>SUMIFS('Retiro Mensual'!$E$2:$E$2629,'Retiro Mensual'!$A$2:$A$2629,AW$4,'Retiro Mensual'!$B$2:$B$2629,$B71,'Retiro Mensual'!$C$2:$C$2629,AW$5)</f>
        <v>0</v>
      </c>
      <c r="AX71" s="13">
        <f>SUMIFS('Retiro Mensual'!$E$2:$E$2629,'Retiro Mensual'!$A$2:$A$2629,AX$4,'Retiro Mensual'!$B$2:$B$2629,$B71,'Retiro Mensual'!$C$2:$C$2629,AX$5)</f>
        <v>0</v>
      </c>
      <c r="AY71" s="14">
        <f>SUMIFS('Retiro Mensual'!$E$2:$E$2629,'Retiro Mensual'!$A$2:$A$2629,AY$4,'Retiro Mensual'!$B$2:$B$2629,$B71,'Retiro Mensual'!$C$2:$C$2629,AY$5)</f>
        <v>0</v>
      </c>
      <c r="AZ71" s="12">
        <f>SUMIFS('Retiro Mensual'!$E$2:$E$2629,'Retiro Mensual'!$A$2:$A$2629,AZ$4,'Retiro Mensual'!$B$2:$B$2629,$B71,'Retiro Mensual'!$C$2:$C$2629,AZ$5)</f>
        <v>0</v>
      </c>
      <c r="BA71" s="13">
        <f>SUMIFS('Retiro Mensual'!$E$2:$E$2629,'Retiro Mensual'!$A$2:$A$2629,BA$4,'Retiro Mensual'!$B$2:$B$2629,$B71,'Retiro Mensual'!$C$2:$C$2629,BA$5)</f>
        <v>0</v>
      </c>
      <c r="BB71" s="13">
        <f>SUMIFS('Retiro Mensual'!$E$2:$E$2629,'Retiro Mensual'!$A$2:$A$2629,BB$4,'Retiro Mensual'!$B$2:$B$2629,$B71,'Retiro Mensual'!$C$2:$C$2629,BB$5)</f>
        <v>0</v>
      </c>
      <c r="BC71" s="13">
        <f>SUMIFS('Retiro Mensual'!$E$2:$E$2629,'Retiro Mensual'!$A$2:$A$2629,BC$4,'Retiro Mensual'!$B$2:$B$2629,$B71,'Retiro Mensual'!$C$2:$C$2629,BC$5)</f>
        <v>0</v>
      </c>
      <c r="BD71" s="13">
        <f>SUMIFS('Retiro Mensual'!$E$2:$E$2629,'Retiro Mensual'!$A$2:$A$2629,BD$4,'Retiro Mensual'!$B$2:$B$2629,$B71,'Retiro Mensual'!$C$2:$C$2629,BD$5)</f>
        <v>0</v>
      </c>
      <c r="BE71" s="13">
        <f>SUMIFS('Retiro Mensual'!$E$2:$E$2629,'Retiro Mensual'!$A$2:$A$2629,BE$4,'Retiro Mensual'!$B$2:$B$2629,$B71,'Retiro Mensual'!$C$2:$C$2629,BE$5)</f>
        <v>0</v>
      </c>
      <c r="BF71" s="13">
        <f>SUMIFS('Retiro Mensual'!$E$2:$E$2629,'Retiro Mensual'!$A$2:$A$2629,BF$4,'Retiro Mensual'!$B$2:$B$2629,$B71,'Retiro Mensual'!$C$2:$C$2629,BF$5)</f>
        <v>0</v>
      </c>
      <c r="BG71" s="13">
        <f>SUMIFS('Retiro Mensual'!$E$2:$E$2629,'Retiro Mensual'!$A$2:$A$2629,BG$4,'Retiro Mensual'!$B$2:$B$2629,$B71,'Retiro Mensual'!$C$2:$C$2629,BG$5)</f>
        <v>0</v>
      </c>
      <c r="BH71" s="13">
        <f>SUMIFS('Retiro Mensual'!$E$2:$E$2629,'Retiro Mensual'!$A$2:$A$2629,BH$4,'Retiro Mensual'!$B$2:$B$2629,$B71,'Retiro Mensual'!$C$2:$C$2629,BH$5)</f>
        <v>0</v>
      </c>
      <c r="BI71" s="13">
        <f>SUMIFS('Retiro Mensual'!$E$2:$E$2629,'Retiro Mensual'!$A$2:$A$2629,BI$4,'Retiro Mensual'!$B$2:$B$2629,$B71,'Retiro Mensual'!$C$2:$C$2629,BI$5)</f>
        <v>0</v>
      </c>
      <c r="BJ71" s="13">
        <f>SUMIFS('Retiro Mensual'!$E$2:$E$2629,'Retiro Mensual'!$A$2:$A$2629,BJ$4,'Retiro Mensual'!$B$2:$B$2629,$B71,'Retiro Mensual'!$C$2:$C$2629,BJ$5)</f>
        <v>0</v>
      </c>
      <c r="BK71" s="14">
        <f>SUMIFS('Retiro Mensual'!$E$2:$E$2629,'Retiro Mensual'!$A$2:$A$2629,BK$4,'Retiro Mensual'!$B$2:$B$2629,$B71,'Retiro Mensual'!$C$2:$C$2629,BK$5)</f>
        <v>0</v>
      </c>
      <c r="BL71" s="12">
        <f>SUMIFS('Retiro Mensual'!$E$2:$E$2629,'Retiro Mensual'!$A$2:$A$2629,BL$4,'Retiro Mensual'!$B$2:$B$2629,$B71,'Retiro Mensual'!$C$2:$C$2629,BL$5)</f>
        <v>0</v>
      </c>
      <c r="BM71" s="13">
        <f>SUMIFS('Retiro Mensual'!$E$2:$E$2629,'Retiro Mensual'!$A$2:$A$2629,BM$4,'Retiro Mensual'!$B$2:$B$2629,$B71,'Retiro Mensual'!$C$2:$C$2629,BM$5)</f>
        <v>0</v>
      </c>
      <c r="BN71" s="13">
        <f>SUMIFS('Retiro Mensual'!$E$2:$E$2629,'Retiro Mensual'!$A$2:$A$2629,BN$4,'Retiro Mensual'!$B$2:$B$2629,$B71,'Retiro Mensual'!$C$2:$C$2629,BN$5)</f>
        <v>0</v>
      </c>
      <c r="BO71" s="13">
        <f>SUMIFS('Retiro Mensual'!$E$2:$E$2629,'Retiro Mensual'!$A$2:$A$2629,BO$4,'Retiro Mensual'!$B$2:$B$2629,$B71,'Retiro Mensual'!$C$2:$C$2629,BO$5)</f>
        <v>0</v>
      </c>
      <c r="BP71" s="13">
        <f>SUMIFS('Retiro Mensual'!$E$2:$E$2629,'Retiro Mensual'!$A$2:$A$2629,BP$4,'Retiro Mensual'!$B$2:$B$2629,$B71,'Retiro Mensual'!$C$2:$C$2629,BP$5)</f>
        <v>0</v>
      </c>
      <c r="BQ71" s="13">
        <f>SUMIFS('Retiro Mensual'!$E$2:$E$2629,'Retiro Mensual'!$A$2:$A$2629,BQ$4,'Retiro Mensual'!$B$2:$B$2629,$B71,'Retiro Mensual'!$C$2:$C$2629,BQ$5)</f>
        <v>0</v>
      </c>
      <c r="BR71" s="13">
        <f>SUMIFS('Retiro Mensual'!$E$2:$E$2629,'Retiro Mensual'!$A$2:$A$2629,BR$4,'Retiro Mensual'!$B$2:$B$2629,$B71,'Retiro Mensual'!$C$2:$C$2629,BR$5)</f>
        <v>0</v>
      </c>
      <c r="BS71" s="13">
        <f>SUMIFS('Retiro Mensual'!$E$2:$E$2629,'Retiro Mensual'!$A$2:$A$2629,BS$4,'Retiro Mensual'!$B$2:$B$2629,$B71,'Retiro Mensual'!$C$2:$C$2629,BS$5)</f>
        <v>0</v>
      </c>
      <c r="BT71" s="13">
        <f>SUMIFS('Retiro Mensual'!$E$2:$E$2629,'Retiro Mensual'!$A$2:$A$2629,BT$4,'Retiro Mensual'!$B$2:$B$2629,$B71,'Retiro Mensual'!$C$2:$C$2629,BT$5)</f>
        <v>0</v>
      </c>
      <c r="BU71" s="13">
        <f>SUMIFS('Retiro Mensual'!$E$2:$E$2629,'Retiro Mensual'!$A$2:$A$2629,BU$4,'Retiro Mensual'!$B$2:$B$2629,$B71,'Retiro Mensual'!$C$2:$C$2629,BU$5)</f>
        <v>0</v>
      </c>
      <c r="BV71" s="13">
        <f>SUMIFS('Retiro Mensual'!$E$2:$E$2629,'Retiro Mensual'!$A$2:$A$2629,BV$4,'Retiro Mensual'!$B$2:$B$2629,$B71,'Retiro Mensual'!$C$2:$C$2629,BV$5)</f>
        <v>0</v>
      </c>
      <c r="BW71" s="14">
        <f>SUMIFS('Retiro Mensual'!$E$2:$E$2629,'Retiro Mensual'!$A$2:$A$2629,BW$4,'Retiro Mensual'!$B$2:$B$2629,$B71,'Retiro Mensual'!$C$2:$C$2629,BW$5)</f>
        <v>0</v>
      </c>
      <c r="BX71" s="13"/>
      <c r="BY71" s="12">
        <f>SUMIFS('Compra Ventas'!$E$2:$E$2700,'Compra Ventas'!$A$2:$A$2700,BY$4,'Compra Ventas'!$B$2:$B$2700,$B71,'Compra Ventas'!$C$2:$C$2700,BY$5)</f>
        <v>0</v>
      </c>
      <c r="BZ71" s="13">
        <f>SUMIFS('Compra Ventas'!$E$2:$E$2700,'Compra Ventas'!$A$2:$A$2700,BZ$4,'Compra Ventas'!$B$2:$B$2700,$B71,'Compra Ventas'!$C$2:$C$2700,BZ$5)</f>
        <v>0</v>
      </c>
      <c r="CA71" s="13">
        <f>SUMIFS('Compra Ventas'!$E$2:$E$2700,'Compra Ventas'!$A$2:$A$2700,CA$4,'Compra Ventas'!$B$2:$B$2700,$B71,'Compra Ventas'!$C$2:$C$2700,CA$5)</f>
        <v>0</v>
      </c>
      <c r="CB71" s="13">
        <f>SUMIFS('Compra Ventas'!$E$2:$E$2700,'Compra Ventas'!$A$2:$A$2700,CB$4,'Compra Ventas'!$B$2:$B$2700,$B71,'Compra Ventas'!$C$2:$C$2700,CB$5)</f>
        <v>0</v>
      </c>
      <c r="CC71" s="13">
        <f>SUMIFS('Compra Ventas'!$E$2:$E$2700,'Compra Ventas'!$A$2:$A$2700,CC$4,'Compra Ventas'!$B$2:$B$2700,$B71,'Compra Ventas'!$C$2:$C$2700,CC$5)</f>
        <v>0</v>
      </c>
      <c r="CD71" s="13">
        <f>SUMIFS('Compra Ventas'!$E$2:$E$2700,'Compra Ventas'!$A$2:$A$2700,CD$4,'Compra Ventas'!$B$2:$B$2700,$B71,'Compra Ventas'!$C$2:$C$2700,CD$5)</f>
        <v>0</v>
      </c>
      <c r="CE71" s="13">
        <f>SUMIFS('Compra Ventas'!$E$2:$E$2700,'Compra Ventas'!$A$2:$A$2700,CE$4,'Compra Ventas'!$B$2:$B$2700,$B71,'Compra Ventas'!$C$2:$C$2700,CE$5)</f>
        <v>0</v>
      </c>
      <c r="CF71" s="13">
        <f>SUMIFS('Compra Ventas'!$E$2:$E$2700,'Compra Ventas'!$A$2:$A$2700,CF$4,'Compra Ventas'!$B$2:$B$2700,$B71,'Compra Ventas'!$C$2:$C$2700,CF$5)</f>
        <v>0</v>
      </c>
      <c r="CG71" s="13">
        <f>SUMIFS('Compra Ventas'!$E$2:$E$2700,'Compra Ventas'!$A$2:$A$2700,CG$4,'Compra Ventas'!$B$2:$B$2700,$B71,'Compra Ventas'!$C$2:$C$2700,CG$5)</f>
        <v>0</v>
      </c>
      <c r="CH71" s="13">
        <f>SUMIFS('Compra Ventas'!$E$2:$E$2700,'Compra Ventas'!$A$2:$A$2700,CH$4,'Compra Ventas'!$B$2:$B$2700,$B71,'Compra Ventas'!$C$2:$C$2700,CH$5)</f>
        <v>0</v>
      </c>
      <c r="CI71" s="13">
        <f>SUMIFS('Compra Ventas'!$E$2:$E$2700,'Compra Ventas'!$A$2:$A$2700,CI$4,'Compra Ventas'!$B$2:$B$2700,$B71,'Compra Ventas'!$C$2:$C$2700,CI$5)</f>
        <v>0</v>
      </c>
      <c r="CJ71" s="14">
        <f>SUMIFS('Compra Ventas'!$E$2:$E$2700,'Compra Ventas'!$A$2:$A$2700,CJ$4,'Compra Ventas'!$B$2:$B$2700,$B71,'Compra Ventas'!$C$2:$C$2700,CJ$5)</f>
        <v>0</v>
      </c>
      <c r="CK71" s="12">
        <f>SUMIFS('Compra Ventas'!$E$2:$E$2700,'Compra Ventas'!$A$2:$A$2700,CK$4,'Compra Ventas'!$B$2:$B$2700,$B71,'Compra Ventas'!$C$2:$C$2700,CK$5)</f>
        <v>0</v>
      </c>
      <c r="CL71" s="13">
        <f>SUMIFS('Compra Ventas'!$E$2:$E$2700,'Compra Ventas'!$A$2:$A$2700,CL$4,'Compra Ventas'!$B$2:$B$2700,$B71,'Compra Ventas'!$C$2:$C$2700,CL$5)</f>
        <v>0</v>
      </c>
      <c r="CM71" s="13">
        <f>SUMIFS('Compra Ventas'!$E$2:$E$2700,'Compra Ventas'!$A$2:$A$2700,CM$4,'Compra Ventas'!$B$2:$B$2700,$B71,'Compra Ventas'!$C$2:$C$2700,CM$5)</f>
        <v>0</v>
      </c>
      <c r="CN71" s="13">
        <f>SUMIFS('Compra Ventas'!$E$2:$E$2700,'Compra Ventas'!$A$2:$A$2700,CN$4,'Compra Ventas'!$B$2:$B$2700,$B71,'Compra Ventas'!$C$2:$C$2700,CN$5)</f>
        <v>0</v>
      </c>
      <c r="CO71" s="13">
        <f>SUMIFS('Compra Ventas'!$E$2:$E$2700,'Compra Ventas'!$A$2:$A$2700,CO$4,'Compra Ventas'!$B$2:$B$2700,$B71,'Compra Ventas'!$C$2:$C$2700,CO$5)</f>
        <v>0</v>
      </c>
      <c r="CP71" s="13">
        <f>SUMIFS('Compra Ventas'!$E$2:$E$2700,'Compra Ventas'!$A$2:$A$2700,CP$4,'Compra Ventas'!$B$2:$B$2700,$B71,'Compra Ventas'!$C$2:$C$2700,CP$5)</f>
        <v>0</v>
      </c>
      <c r="CQ71" s="13">
        <f>SUMIFS('Compra Ventas'!$E$2:$E$2700,'Compra Ventas'!$A$2:$A$2700,CQ$4,'Compra Ventas'!$B$2:$B$2700,$B71,'Compra Ventas'!$C$2:$C$2700,CQ$5)</f>
        <v>0</v>
      </c>
      <c r="CR71" s="13">
        <f>SUMIFS('Compra Ventas'!$E$2:$E$2700,'Compra Ventas'!$A$2:$A$2700,CR$4,'Compra Ventas'!$B$2:$B$2700,$B71,'Compra Ventas'!$C$2:$C$2700,CR$5)</f>
        <v>0</v>
      </c>
      <c r="CS71" s="13">
        <f>SUMIFS('Compra Ventas'!$E$2:$E$2700,'Compra Ventas'!$A$2:$A$2700,CS$4,'Compra Ventas'!$B$2:$B$2700,$B71,'Compra Ventas'!$C$2:$C$2700,CS$5)</f>
        <v>0</v>
      </c>
      <c r="CT71" s="13">
        <f>SUMIFS('Compra Ventas'!$E$2:$E$2700,'Compra Ventas'!$A$2:$A$2700,CT$4,'Compra Ventas'!$B$2:$B$2700,$B71,'Compra Ventas'!$C$2:$C$2700,CT$5)</f>
        <v>0</v>
      </c>
      <c r="CU71" s="13">
        <f>SUMIFS('Compra Ventas'!$E$2:$E$2700,'Compra Ventas'!$A$2:$A$2700,CU$4,'Compra Ventas'!$B$2:$B$2700,$B71,'Compra Ventas'!$C$2:$C$2700,CU$5)</f>
        <v>0</v>
      </c>
      <c r="CV71" s="14">
        <f>SUMIFS('Compra Ventas'!$E$2:$E$2700,'Compra Ventas'!$A$2:$A$2700,CV$4,'Compra Ventas'!$B$2:$B$2700,$B71,'Compra Ventas'!$C$2:$C$2700,CV$5)</f>
        <v>0</v>
      </c>
      <c r="CW71" s="12">
        <f>SUMIFS('Compra Ventas'!$E$2:$E$2700,'Compra Ventas'!$A$2:$A$2700,CW$4,'Compra Ventas'!$B$2:$B$2700,$B71,'Compra Ventas'!$C$2:$C$2700,CW$5)</f>
        <v>0</v>
      </c>
      <c r="CX71" s="13">
        <f>SUMIFS('Compra Ventas'!$E$2:$E$2700,'Compra Ventas'!$A$2:$A$2700,CX$4,'Compra Ventas'!$B$2:$B$2700,$B71,'Compra Ventas'!$C$2:$C$2700,CX$5)</f>
        <v>0</v>
      </c>
      <c r="CY71" s="13">
        <f>SUMIFS('Compra Ventas'!$E$2:$E$2700,'Compra Ventas'!$A$2:$A$2700,CY$4,'Compra Ventas'!$B$2:$B$2700,$B71,'Compra Ventas'!$C$2:$C$2700,CY$5)</f>
        <v>0</v>
      </c>
      <c r="CZ71" s="13">
        <f>SUMIFS('Compra Ventas'!$E$2:$E$2700,'Compra Ventas'!$A$2:$A$2700,CZ$4,'Compra Ventas'!$B$2:$B$2700,$B71,'Compra Ventas'!$C$2:$C$2700,CZ$5)</f>
        <v>0</v>
      </c>
      <c r="DA71" s="13">
        <f>SUMIFS('Compra Ventas'!$E$2:$E$2700,'Compra Ventas'!$A$2:$A$2700,DA$4,'Compra Ventas'!$B$2:$B$2700,$B71,'Compra Ventas'!$C$2:$C$2700,DA$5)</f>
        <v>0</v>
      </c>
      <c r="DB71" s="13">
        <f>SUMIFS('Compra Ventas'!$E$2:$E$2700,'Compra Ventas'!$A$2:$A$2700,DB$4,'Compra Ventas'!$B$2:$B$2700,$B71,'Compra Ventas'!$C$2:$C$2700,DB$5)</f>
        <v>0</v>
      </c>
      <c r="DC71" s="13">
        <f>SUMIFS('Compra Ventas'!$E$2:$E$2700,'Compra Ventas'!$A$2:$A$2700,DC$4,'Compra Ventas'!$B$2:$B$2700,$B71,'Compra Ventas'!$C$2:$C$2700,DC$5)</f>
        <v>0</v>
      </c>
      <c r="DD71" s="13">
        <f>SUMIFS('Compra Ventas'!$E$2:$E$2700,'Compra Ventas'!$A$2:$A$2700,DD$4,'Compra Ventas'!$B$2:$B$2700,$B71,'Compra Ventas'!$C$2:$C$2700,DD$5)</f>
        <v>0</v>
      </c>
      <c r="DE71" s="13">
        <f>SUMIFS('Compra Ventas'!$E$2:$E$2700,'Compra Ventas'!$A$2:$A$2700,DE$4,'Compra Ventas'!$B$2:$B$2700,$B71,'Compra Ventas'!$C$2:$C$2700,DE$5)</f>
        <v>0</v>
      </c>
      <c r="DF71" s="13">
        <f>SUMIFS('Compra Ventas'!$E$2:$E$2700,'Compra Ventas'!$A$2:$A$2700,DF$4,'Compra Ventas'!$B$2:$B$2700,$B71,'Compra Ventas'!$C$2:$C$2700,DF$5)</f>
        <v>0</v>
      </c>
      <c r="DG71" s="13">
        <f>SUMIFS('Compra Ventas'!$E$2:$E$2700,'Compra Ventas'!$A$2:$A$2700,DG$4,'Compra Ventas'!$B$2:$B$2700,$B71,'Compra Ventas'!$C$2:$C$2700,DG$5)</f>
        <v>0</v>
      </c>
      <c r="DH71" s="14">
        <f>SUMIFS('Compra Ventas'!$E$2:$E$2700,'Compra Ventas'!$A$2:$A$2700,DH$4,'Compra Ventas'!$B$2:$B$2700,$B71,'Compra Ventas'!$C$2:$C$2700,DH$5)</f>
        <v>0</v>
      </c>
      <c r="DI71" s="84"/>
      <c r="DJ71" s="98">
        <f>SUMIFS('Ajuste Ciclado'!D$5:D$47,'Ajuste Ciclado'!$C$5:$C$47,Balance!DJ$4,'Ajuste Ciclado'!$B$5:$B$47,Balance!$B71)</f>
        <v>0</v>
      </c>
      <c r="DK71" s="99">
        <f>SUMIFS('Ajuste Ciclado'!E$5:E$47,'Ajuste Ciclado'!$C$5:$C$47,Balance!DK$4,'Ajuste Ciclado'!$B$5:$B$47,Balance!$B71)</f>
        <v>0</v>
      </c>
      <c r="DL71" s="99">
        <f>SUMIFS('Ajuste Ciclado'!F$5:F$47,'Ajuste Ciclado'!$C$5:$C$47,Balance!DL$4,'Ajuste Ciclado'!$B$5:$B$47,Balance!$B71)</f>
        <v>0</v>
      </c>
      <c r="DM71" s="99">
        <f>SUMIFS('Ajuste Ciclado'!G$5:G$47,'Ajuste Ciclado'!$C$5:$C$47,Balance!DM$4,'Ajuste Ciclado'!$B$5:$B$47,Balance!$B71)</f>
        <v>0</v>
      </c>
      <c r="DN71" s="99">
        <f>SUMIFS('Ajuste Ciclado'!H$5:H$47,'Ajuste Ciclado'!$C$5:$C$47,Balance!DN$4,'Ajuste Ciclado'!$B$5:$B$47,Balance!$B71)</f>
        <v>0</v>
      </c>
      <c r="DO71" s="99">
        <f>SUMIFS('Ajuste Ciclado'!I$5:I$47,'Ajuste Ciclado'!$C$5:$C$47,Balance!DO$4,'Ajuste Ciclado'!$B$5:$B$47,Balance!$B71)</f>
        <v>0</v>
      </c>
      <c r="DP71" s="99">
        <f>SUMIFS('Ajuste Ciclado'!J$5:J$47,'Ajuste Ciclado'!$C$5:$C$47,Balance!DP$4,'Ajuste Ciclado'!$B$5:$B$47,Balance!$B71)</f>
        <v>0</v>
      </c>
      <c r="DQ71" s="99">
        <f>SUMIFS('Ajuste Ciclado'!K$5:K$47,'Ajuste Ciclado'!$C$5:$C$47,Balance!DQ$4,'Ajuste Ciclado'!$B$5:$B$47,Balance!$B71)</f>
        <v>0</v>
      </c>
      <c r="DR71" s="99">
        <f>SUMIFS('Ajuste Ciclado'!L$5:L$47,'Ajuste Ciclado'!$C$5:$C$47,Balance!DR$4,'Ajuste Ciclado'!$B$5:$B$47,Balance!$B71)</f>
        <v>0</v>
      </c>
      <c r="DS71" s="99">
        <f>SUMIFS('Ajuste Ciclado'!M$5:M$47,'Ajuste Ciclado'!$C$5:$C$47,Balance!DS$4,'Ajuste Ciclado'!$B$5:$B$47,Balance!$B71)</f>
        <v>0</v>
      </c>
      <c r="DT71" s="99">
        <f>SUMIFS('Ajuste Ciclado'!N$5:N$47,'Ajuste Ciclado'!$C$5:$C$47,Balance!DT$4,'Ajuste Ciclado'!$B$5:$B$47,Balance!$B71)</f>
        <v>0</v>
      </c>
      <c r="DU71" s="100">
        <f>SUMIFS('Ajuste Ciclado'!O$5:O$47,'Ajuste Ciclado'!$C$5:$C$47,Balance!DU$4,'Ajuste Ciclado'!$B$5:$B$47,Balance!$B71)</f>
        <v>0</v>
      </c>
      <c r="DV71" s="98">
        <f>SUMIFS('Ajuste Ciclado'!D$5:D$47,'Ajuste Ciclado'!$C$5:$C$47,Balance!DV$4,'Ajuste Ciclado'!$B$5:$B$47,Balance!$B71)</f>
        <v>0</v>
      </c>
      <c r="DW71" s="99">
        <f>SUMIFS('Ajuste Ciclado'!E$5:E$47,'Ajuste Ciclado'!$C$5:$C$47,Balance!DW$4,'Ajuste Ciclado'!$B$5:$B$47,Balance!$B71)</f>
        <v>0</v>
      </c>
      <c r="DX71" s="99">
        <f>SUMIFS('Ajuste Ciclado'!F$5:F$47,'Ajuste Ciclado'!$C$5:$C$47,Balance!DX$4,'Ajuste Ciclado'!$B$5:$B$47,Balance!$B71)</f>
        <v>0</v>
      </c>
      <c r="DY71" s="99">
        <f>SUMIFS('Ajuste Ciclado'!G$5:G$47,'Ajuste Ciclado'!$C$5:$C$47,Balance!DY$4,'Ajuste Ciclado'!$B$5:$B$47,Balance!$B71)</f>
        <v>0</v>
      </c>
      <c r="DZ71" s="99">
        <f>SUMIFS('Ajuste Ciclado'!H$5:H$47,'Ajuste Ciclado'!$C$5:$C$47,Balance!DZ$4,'Ajuste Ciclado'!$B$5:$B$47,Balance!$B71)</f>
        <v>0</v>
      </c>
      <c r="EA71" s="99">
        <f>SUMIFS('Ajuste Ciclado'!I$5:I$47,'Ajuste Ciclado'!$C$5:$C$47,Balance!EA$4,'Ajuste Ciclado'!$B$5:$B$47,Balance!$B71)</f>
        <v>0</v>
      </c>
      <c r="EB71" s="99">
        <f>SUMIFS('Ajuste Ciclado'!J$5:J$47,'Ajuste Ciclado'!$C$5:$C$47,Balance!EB$4,'Ajuste Ciclado'!$B$5:$B$47,Balance!$B71)</f>
        <v>0</v>
      </c>
      <c r="EC71" s="99">
        <f>SUMIFS('Ajuste Ciclado'!K$5:K$47,'Ajuste Ciclado'!$C$5:$C$47,Balance!EC$4,'Ajuste Ciclado'!$B$5:$B$47,Balance!$B71)</f>
        <v>0</v>
      </c>
      <c r="ED71" s="99">
        <f>SUMIFS('Ajuste Ciclado'!L$5:L$47,'Ajuste Ciclado'!$C$5:$C$47,Balance!ED$4,'Ajuste Ciclado'!$B$5:$B$47,Balance!$B71)</f>
        <v>0</v>
      </c>
      <c r="EE71" s="99">
        <f>SUMIFS('Ajuste Ciclado'!M$5:M$47,'Ajuste Ciclado'!$C$5:$C$47,Balance!EE$4,'Ajuste Ciclado'!$B$5:$B$47,Balance!$B71)</f>
        <v>0</v>
      </c>
      <c r="EF71" s="99">
        <f>SUMIFS('Ajuste Ciclado'!N$5:N$47,'Ajuste Ciclado'!$C$5:$C$47,Balance!EF$4,'Ajuste Ciclado'!$B$5:$B$47,Balance!$B71)</f>
        <v>0</v>
      </c>
      <c r="EG71" s="100">
        <f>SUMIFS('Ajuste Ciclado'!O$5:O$47,'Ajuste Ciclado'!$C$5:$C$47,Balance!EG$4,'Ajuste Ciclado'!$B$5:$B$47,Balance!$B71)</f>
        <v>0</v>
      </c>
      <c r="EH71" s="98">
        <f>SUMIFS('Ajuste Ciclado'!D$5:D$47,'Ajuste Ciclado'!$C$5:$C$47,Balance!EH$4,'Ajuste Ciclado'!$B$5:$B$47,Balance!$B71)</f>
        <v>0</v>
      </c>
      <c r="EI71" s="99">
        <f>SUMIFS('Ajuste Ciclado'!E$5:E$47,'Ajuste Ciclado'!$C$5:$C$47,Balance!EI$4,'Ajuste Ciclado'!$B$5:$B$47,Balance!$B71)</f>
        <v>0</v>
      </c>
      <c r="EJ71" s="99">
        <f>SUMIFS('Ajuste Ciclado'!F$5:F$47,'Ajuste Ciclado'!$C$5:$C$47,Balance!EJ$4,'Ajuste Ciclado'!$B$5:$B$47,Balance!$B71)</f>
        <v>0</v>
      </c>
      <c r="EK71" s="99">
        <f>SUMIFS('Ajuste Ciclado'!G$5:G$47,'Ajuste Ciclado'!$C$5:$C$47,Balance!EK$4,'Ajuste Ciclado'!$B$5:$B$47,Balance!$B71)</f>
        <v>0</v>
      </c>
      <c r="EL71" s="99">
        <f>SUMIFS('Ajuste Ciclado'!H$5:H$47,'Ajuste Ciclado'!$C$5:$C$47,Balance!EL$4,'Ajuste Ciclado'!$B$5:$B$47,Balance!$B71)</f>
        <v>0</v>
      </c>
      <c r="EM71" s="99">
        <f>SUMIFS('Ajuste Ciclado'!I$5:I$47,'Ajuste Ciclado'!$C$5:$C$47,Balance!EM$4,'Ajuste Ciclado'!$B$5:$B$47,Balance!$B71)</f>
        <v>0</v>
      </c>
      <c r="EN71" s="99">
        <f>SUMIFS('Ajuste Ciclado'!J$5:J$47,'Ajuste Ciclado'!$C$5:$C$47,Balance!EN$4,'Ajuste Ciclado'!$B$5:$B$47,Balance!$B71)</f>
        <v>0</v>
      </c>
      <c r="EO71" s="99">
        <f>SUMIFS('Ajuste Ciclado'!K$5:K$47,'Ajuste Ciclado'!$C$5:$C$47,Balance!EO$4,'Ajuste Ciclado'!$B$5:$B$47,Balance!$B71)</f>
        <v>0</v>
      </c>
      <c r="EP71" s="99">
        <f>SUMIFS('Ajuste Ciclado'!L$5:L$47,'Ajuste Ciclado'!$C$5:$C$47,Balance!EP$4,'Ajuste Ciclado'!$B$5:$B$47,Balance!$B71)</f>
        <v>0</v>
      </c>
      <c r="EQ71" s="99">
        <f>SUMIFS('Ajuste Ciclado'!M$5:M$47,'Ajuste Ciclado'!$C$5:$C$47,Balance!EQ$4,'Ajuste Ciclado'!$B$5:$B$47,Balance!$B71)</f>
        <v>0</v>
      </c>
      <c r="ER71" s="99">
        <f>SUMIFS('Ajuste Ciclado'!N$5:N$47,'Ajuste Ciclado'!$C$5:$C$47,Balance!ER$4,'Ajuste Ciclado'!$B$5:$B$47,Balance!$B71)</f>
        <v>0</v>
      </c>
      <c r="ES71" s="100">
        <f>SUMIFS('Ajuste Ciclado'!O$5:O$47,'Ajuste Ciclado'!$C$5:$C$47,Balance!ES$4,'Ajuste Ciclado'!$B$5:$B$47,Balance!$B71)</f>
        <v>0</v>
      </c>
      <c r="ET71" s="84"/>
      <c r="EU71" s="12">
        <f t="shared" ref="EU71:EU135" si="181">C71-AN71+BY71+DJ71</f>
        <v>91583.84941140606</v>
      </c>
      <c r="EV71" s="13">
        <f t="shared" si="145"/>
        <v>90406.43399629934</v>
      </c>
      <c r="EW71" s="13">
        <f t="shared" si="146"/>
        <v>105905.65824805549</v>
      </c>
      <c r="EX71" s="13">
        <f t="shared" si="147"/>
        <v>88177.609489353868</v>
      </c>
      <c r="EY71" s="13">
        <f t="shared" si="148"/>
        <v>98589.494879734426</v>
      </c>
      <c r="EZ71" s="13">
        <f t="shared" si="149"/>
        <v>16916.03221894411</v>
      </c>
      <c r="FA71" s="13">
        <f t="shared" si="150"/>
        <v>38871.455396214893</v>
      </c>
      <c r="FB71" s="13">
        <f t="shared" si="151"/>
        <v>9837.3336003091008</v>
      </c>
      <c r="FC71" s="13">
        <f t="shared" si="152"/>
        <v>8124.1034341570403</v>
      </c>
      <c r="FD71" s="13">
        <f t="shared" si="153"/>
        <v>9512.011248363895</v>
      </c>
      <c r="FE71" s="13">
        <f t="shared" si="154"/>
        <v>13730.600919160121</v>
      </c>
      <c r="FF71" s="14">
        <f t="shared" si="155"/>
        <v>15454.277620133431</v>
      </c>
      <c r="FG71" s="12">
        <f t="shared" si="156"/>
        <v>91783.91928015399</v>
      </c>
      <c r="FH71" s="13">
        <f t="shared" si="157"/>
        <v>90885.871974089925</v>
      </c>
      <c r="FI71" s="13">
        <f t="shared" si="158"/>
        <v>106211.9809270593</v>
      </c>
      <c r="FJ71" s="13">
        <f t="shared" si="159"/>
        <v>88174.059017590436</v>
      </c>
      <c r="FK71" s="13">
        <f t="shared" si="160"/>
        <v>98049.452618804717</v>
      </c>
      <c r="FL71" s="13">
        <f t="shared" si="161"/>
        <v>17009.090611763771</v>
      </c>
      <c r="FM71" s="13">
        <f t="shared" si="162"/>
        <v>41178.14569742747</v>
      </c>
      <c r="FN71" s="13">
        <f t="shared" si="163"/>
        <v>9902.5101749348178</v>
      </c>
      <c r="FO71" s="13">
        <f t="shared" si="164"/>
        <v>8136.4646937992757</v>
      </c>
      <c r="FP71" s="13">
        <f t="shared" si="165"/>
        <v>10858.914090645691</v>
      </c>
      <c r="FQ71" s="13">
        <f t="shared" si="166"/>
        <v>14040.792945864519</v>
      </c>
      <c r="FR71" s="14">
        <f t="shared" si="167"/>
        <v>18133.98435133466</v>
      </c>
      <c r="FS71" s="12">
        <f t="shared" si="168"/>
        <v>91765.17593873103</v>
      </c>
      <c r="FT71" s="13">
        <f t="shared" si="169"/>
        <v>90660.659970668421</v>
      </c>
      <c r="FU71" s="13">
        <f t="shared" si="170"/>
        <v>105987.0005834988</v>
      </c>
      <c r="FV71" s="13">
        <f t="shared" si="171"/>
        <v>87942.505864202147</v>
      </c>
      <c r="FW71" s="13">
        <f t="shared" si="172"/>
        <v>99033.847206189763</v>
      </c>
      <c r="FX71" s="13">
        <f t="shared" si="173"/>
        <v>17797.499063457039</v>
      </c>
      <c r="FY71" s="13">
        <f t="shared" si="174"/>
        <v>42824.166417272849</v>
      </c>
      <c r="FZ71" s="13">
        <f t="shared" si="175"/>
        <v>10066.66650319614</v>
      </c>
      <c r="GA71" s="13">
        <f t="shared" si="176"/>
        <v>8421.9460361386882</v>
      </c>
      <c r="GB71" s="13">
        <f t="shared" si="177"/>
        <v>13491.54532723241</v>
      </c>
      <c r="GC71" s="13">
        <f t="shared" si="178"/>
        <v>14253.43653648693</v>
      </c>
      <c r="GD71" s="14">
        <f t="shared" si="179"/>
        <v>19082.309808333481</v>
      </c>
      <c r="GE71" s="84"/>
      <c r="GF71" s="12">
        <f t="shared" ref="GF71:GH135" si="182">SUMIF($EU$4:$GD$4,GF$4,$EU71:$GD71)</f>
        <v>587108.86046213179</v>
      </c>
      <c r="GG71" s="13">
        <f t="shared" si="182"/>
        <v>594365.18638346856</v>
      </c>
      <c r="GH71" s="14">
        <f t="shared" si="182"/>
        <v>601326.75925540773</v>
      </c>
      <c r="GI71" s="6">
        <f t="shared" ref="GI71:GI135" si="183">MATCH(MIN(GF71:GH71),GF71:GH71,0)</f>
        <v>1</v>
      </c>
      <c r="GJ71" s="12">
        <f t="shared" ref="GJ71:GJ135" si="184">MIN(SMALL(EU71:FF71,1),0)+MIN(SMALL(EU71:FF71,2),0)+MIN(SMALL(EU71:FF71,3),0)</f>
        <v>0</v>
      </c>
      <c r="GK71" s="13">
        <f t="shared" ref="GK71:GK135" si="185">MIN(SMALL(FG71:FR71,1),0)+MIN(SMALL(FG71:FR71,2),0)+MIN(SMALL(FG71:FR71,3),0)</f>
        <v>0</v>
      </c>
      <c r="GL71" s="14">
        <f t="shared" ref="GL71:GL135" si="186">MIN(SMALL(FS71:GD71,1),0)+MIN(SMALL(FS71:GD71,2),0)+MIN(SMALL(FS71:GD71,3),0)</f>
        <v>0</v>
      </c>
      <c r="GM71" s="84"/>
      <c r="GN71" s="66">
        <f t="shared" ref="GN71:GN135" si="187">MIN(INDEX(GJ71:GL71,1,GI71),0)</f>
        <v>0</v>
      </c>
      <c r="GO71" s="84"/>
      <c r="GP71" s="63" t="str" cm="1">
        <f t="array" ref="GP71">INDEX($GF$4:$GH$4,1,GI71)</f>
        <v>Sample 1</v>
      </c>
      <c r="GQ71" s="12">
        <f t="shared" ref="GQ71:GS156" si="188">SMALL($EU71:$FF71,GQ$5)</f>
        <v>8124.1034341570403</v>
      </c>
      <c r="GR71" s="13">
        <f t="shared" si="188"/>
        <v>9512.011248363895</v>
      </c>
      <c r="GS71" s="14">
        <f t="shared" si="188"/>
        <v>9837.3336003091008</v>
      </c>
      <c r="GT71" s="12">
        <f t="shared" ref="GT71:GV156" si="189">SMALL($FG71:$FR71,GT$5)</f>
        <v>8136.4646937992757</v>
      </c>
      <c r="GU71" s="13">
        <f t="shared" si="189"/>
        <v>9902.5101749348178</v>
      </c>
      <c r="GV71" s="14">
        <f t="shared" si="189"/>
        <v>10858.914090645691</v>
      </c>
      <c r="GW71" s="12">
        <f t="shared" ref="GW71:GY156" si="190">SMALL($FS71:$GD71,GW$5)</f>
        <v>8421.9460361386882</v>
      </c>
      <c r="GX71" s="13">
        <f t="shared" si="190"/>
        <v>10066.66650319614</v>
      </c>
      <c r="GY71" s="14">
        <f t="shared" si="190"/>
        <v>13491.54532723241</v>
      </c>
      <c r="GZ71" s="84" t="str">
        <f t="shared" si="180"/>
        <v>Sample 1</v>
      </c>
      <c r="HA71" s="12">
        <f t="shared" ref="HA71:HC135" si="191">MIN(SUMIFS($GQ71:$GY71,$GQ$2:$GY$2,$GZ71,$GQ$5:$GY$5,HA$5),0)</f>
        <v>0</v>
      </c>
      <c r="HB71" s="13">
        <f t="shared" si="191"/>
        <v>0</v>
      </c>
      <c r="HC71" s="14">
        <f t="shared" si="191"/>
        <v>0</v>
      </c>
      <c r="HD71" s="6">
        <f t="shared" ref="HD71:HD116" si="192">SUM(HA71:HC71)</f>
        <v>0</v>
      </c>
      <c r="HE71" s="84" t="str">
        <f t="shared" ref="HE71:HE116" si="193">IF(HD71=GN71,"Ok","NOT")</f>
        <v>Ok</v>
      </c>
    </row>
    <row r="72" spans="2:213" x14ac:dyDescent="0.3">
      <c r="B72" s="84" t="s">
        <v>26</v>
      </c>
      <c r="C72" s="12">
        <f>SUMIFS(Inyecciones!$E$2:$E$14185,Inyecciones!$A$2:$A$14185,Balance!C$4,Inyecciones!$B$2:$B$14185,Balance!$B72,Inyecciones!$C$2:$C$14185,Balance!C$5)</f>
        <v>0</v>
      </c>
      <c r="D72" s="13">
        <f>SUMIFS(Inyecciones!$E$2:$E$14185,Inyecciones!$A$2:$A$14185,Balance!D$4,Inyecciones!$B$2:$B$14185,Balance!$B72,Inyecciones!$C$2:$C$14185,Balance!D$5)</f>
        <v>0</v>
      </c>
      <c r="E72" s="13">
        <f>SUMIFS(Inyecciones!$E$2:$E$14185,Inyecciones!$A$2:$A$14185,Balance!E$4,Inyecciones!$B$2:$B$14185,Balance!$B72,Inyecciones!$C$2:$C$14185,Balance!E$5)</f>
        <v>0</v>
      </c>
      <c r="F72" s="13">
        <f>SUMIFS(Inyecciones!$E$2:$E$14185,Inyecciones!$A$2:$A$14185,Balance!F$4,Inyecciones!$B$2:$B$14185,Balance!$B72,Inyecciones!$C$2:$C$14185,Balance!F$5)</f>
        <v>0</v>
      </c>
      <c r="G72" s="13">
        <f>SUMIFS(Inyecciones!$E$2:$E$14185,Inyecciones!$A$2:$A$14185,Balance!G$4,Inyecciones!$B$2:$B$14185,Balance!$B72,Inyecciones!$C$2:$C$14185,Balance!G$5)</f>
        <v>0</v>
      </c>
      <c r="H72" s="13">
        <f>SUMIFS(Inyecciones!$E$2:$E$14185,Inyecciones!$A$2:$A$14185,Balance!H$4,Inyecciones!$B$2:$B$14185,Balance!$B72,Inyecciones!$C$2:$C$14185,Balance!H$5)</f>
        <v>0</v>
      </c>
      <c r="I72" s="13">
        <f>SUMIFS(Inyecciones!$E$2:$E$14185,Inyecciones!$A$2:$A$14185,Balance!I$4,Inyecciones!$B$2:$B$14185,Balance!$B72,Inyecciones!$C$2:$C$14185,Balance!I$5)</f>
        <v>0</v>
      </c>
      <c r="J72" s="13">
        <f>SUMIFS(Inyecciones!$E$2:$E$14185,Inyecciones!$A$2:$A$14185,Balance!J$4,Inyecciones!$B$2:$B$14185,Balance!$B72,Inyecciones!$C$2:$C$14185,Balance!J$5)</f>
        <v>0</v>
      </c>
      <c r="K72" s="13">
        <f>SUMIFS(Inyecciones!$E$2:$E$14185,Inyecciones!$A$2:$A$14185,Balance!K$4,Inyecciones!$B$2:$B$14185,Balance!$B72,Inyecciones!$C$2:$C$14185,Balance!K$5)</f>
        <v>0</v>
      </c>
      <c r="L72" s="13">
        <f>SUMIFS(Inyecciones!$E$2:$E$14185,Inyecciones!$A$2:$A$14185,Balance!L$4,Inyecciones!$B$2:$B$14185,Balance!$B72,Inyecciones!$C$2:$C$14185,Balance!L$5)</f>
        <v>0</v>
      </c>
      <c r="M72" s="13">
        <f>SUMIFS(Inyecciones!$E$2:$E$14185,Inyecciones!$A$2:$A$14185,Balance!M$4,Inyecciones!$B$2:$B$14185,Balance!$B72,Inyecciones!$C$2:$C$14185,Balance!M$5)</f>
        <v>0</v>
      </c>
      <c r="N72" s="14">
        <f>SUMIFS(Inyecciones!$E$2:$E$14185,Inyecciones!$A$2:$A$14185,Balance!N$4,Inyecciones!$B$2:$B$14185,Balance!$B72,Inyecciones!$C$2:$C$14185,Balance!N$5)</f>
        <v>0</v>
      </c>
      <c r="O72" s="12">
        <f>SUMIFS(Inyecciones!$E$2:$E$14185,Inyecciones!$A$2:$A$14185,Balance!O$4,Inyecciones!$B$2:$B$14185,Balance!$B72,Inyecciones!$C$2:$C$14185,Balance!O$5)</f>
        <v>0</v>
      </c>
      <c r="P72" s="13">
        <f>SUMIFS(Inyecciones!$E$2:$E$14185,Inyecciones!$A$2:$A$14185,Balance!P$4,Inyecciones!$B$2:$B$14185,Balance!$B72,Inyecciones!$C$2:$C$14185,Balance!P$5)</f>
        <v>0</v>
      </c>
      <c r="Q72" s="13">
        <f>SUMIFS(Inyecciones!$E$2:$E$14185,Inyecciones!$A$2:$A$14185,Balance!Q$4,Inyecciones!$B$2:$B$14185,Balance!$B72,Inyecciones!$C$2:$C$14185,Balance!Q$5)</f>
        <v>0</v>
      </c>
      <c r="R72" s="13">
        <f>SUMIFS(Inyecciones!$E$2:$E$14185,Inyecciones!$A$2:$A$14185,Balance!R$4,Inyecciones!$B$2:$B$14185,Balance!$B72,Inyecciones!$C$2:$C$14185,Balance!R$5)</f>
        <v>0</v>
      </c>
      <c r="S72" s="13">
        <f>SUMIFS(Inyecciones!$E$2:$E$14185,Inyecciones!$A$2:$A$14185,Balance!S$4,Inyecciones!$B$2:$B$14185,Balance!$B72,Inyecciones!$C$2:$C$14185,Balance!S$5)</f>
        <v>0</v>
      </c>
      <c r="T72" s="13">
        <f>SUMIFS(Inyecciones!$E$2:$E$14185,Inyecciones!$A$2:$A$14185,Balance!T$4,Inyecciones!$B$2:$B$14185,Balance!$B72,Inyecciones!$C$2:$C$14185,Balance!T$5)</f>
        <v>0</v>
      </c>
      <c r="U72" s="13">
        <f>SUMIFS(Inyecciones!$E$2:$E$14185,Inyecciones!$A$2:$A$14185,Balance!U$4,Inyecciones!$B$2:$B$14185,Balance!$B72,Inyecciones!$C$2:$C$14185,Balance!U$5)</f>
        <v>0</v>
      </c>
      <c r="V72" s="13">
        <f>SUMIFS(Inyecciones!$E$2:$E$14185,Inyecciones!$A$2:$A$14185,Balance!V$4,Inyecciones!$B$2:$B$14185,Balance!$B72,Inyecciones!$C$2:$C$14185,Balance!V$5)</f>
        <v>0</v>
      </c>
      <c r="W72" s="13">
        <f>SUMIFS(Inyecciones!$E$2:$E$14185,Inyecciones!$A$2:$A$14185,Balance!W$4,Inyecciones!$B$2:$B$14185,Balance!$B72,Inyecciones!$C$2:$C$14185,Balance!W$5)</f>
        <v>0</v>
      </c>
      <c r="X72" s="13">
        <f>SUMIFS(Inyecciones!$E$2:$E$14185,Inyecciones!$A$2:$A$14185,Balance!X$4,Inyecciones!$B$2:$B$14185,Balance!$B72,Inyecciones!$C$2:$C$14185,Balance!X$5)</f>
        <v>0</v>
      </c>
      <c r="Y72" s="13">
        <f>SUMIFS(Inyecciones!$E$2:$E$14185,Inyecciones!$A$2:$A$14185,Balance!Y$4,Inyecciones!$B$2:$B$14185,Balance!$B72,Inyecciones!$C$2:$C$14185,Balance!Y$5)</f>
        <v>0</v>
      </c>
      <c r="Z72" s="14">
        <f>SUMIFS(Inyecciones!$E$2:$E$14185,Inyecciones!$A$2:$A$14185,Balance!Z$4,Inyecciones!$B$2:$B$14185,Balance!$B72,Inyecciones!$C$2:$C$14185,Balance!Z$5)</f>
        <v>0</v>
      </c>
      <c r="AA72" s="12">
        <f>SUMIFS(Inyecciones!$E$2:$E$14185,Inyecciones!$A$2:$A$14185,Balance!AA$4,Inyecciones!$B$2:$B$14185,Balance!$B72,Inyecciones!$C$2:$C$14185,Balance!AA$5)</f>
        <v>0</v>
      </c>
      <c r="AB72" s="13">
        <f>SUMIFS(Inyecciones!$E$2:$E$14185,Inyecciones!$A$2:$A$14185,Balance!AB$4,Inyecciones!$B$2:$B$14185,Balance!$B72,Inyecciones!$C$2:$C$14185,Balance!AB$5)</f>
        <v>0</v>
      </c>
      <c r="AC72" s="13">
        <f>SUMIFS(Inyecciones!$E$2:$E$14185,Inyecciones!$A$2:$A$14185,Balance!AC$4,Inyecciones!$B$2:$B$14185,Balance!$B72,Inyecciones!$C$2:$C$14185,Balance!AC$5)</f>
        <v>0</v>
      </c>
      <c r="AD72" s="13">
        <f>SUMIFS(Inyecciones!$E$2:$E$14185,Inyecciones!$A$2:$A$14185,Balance!AD$4,Inyecciones!$B$2:$B$14185,Balance!$B72,Inyecciones!$C$2:$C$14185,Balance!AD$5)</f>
        <v>0</v>
      </c>
      <c r="AE72" s="13">
        <f>SUMIFS(Inyecciones!$E$2:$E$14185,Inyecciones!$A$2:$A$14185,Balance!AE$4,Inyecciones!$B$2:$B$14185,Balance!$B72,Inyecciones!$C$2:$C$14185,Balance!AE$5)</f>
        <v>0</v>
      </c>
      <c r="AF72" s="13">
        <f>SUMIFS(Inyecciones!$E$2:$E$14185,Inyecciones!$A$2:$A$14185,Balance!AF$4,Inyecciones!$B$2:$B$14185,Balance!$B72,Inyecciones!$C$2:$C$14185,Balance!AF$5)</f>
        <v>0</v>
      </c>
      <c r="AG72" s="13">
        <f>SUMIFS(Inyecciones!$E$2:$E$14185,Inyecciones!$A$2:$A$14185,Balance!AG$4,Inyecciones!$B$2:$B$14185,Balance!$B72,Inyecciones!$C$2:$C$14185,Balance!AG$5)</f>
        <v>0</v>
      </c>
      <c r="AH72" s="13">
        <f>SUMIFS(Inyecciones!$E$2:$E$14185,Inyecciones!$A$2:$A$14185,Balance!AH$4,Inyecciones!$B$2:$B$14185,Balance!$B72,Inyecciones!$C$2:$C$14185,Balance!AH$5)</f>
        <v>0</v>
      </c>
      <c r="AI72" s="13">
        <f>SUMIFS(Inyecciones!$E$2:$E$14185,Inyecciones!$A$2:$A$14185,Balance!AI$4,Inyecciones!$B$2:$B$14185,Balance!$B72,Inyecciones!$C$2:$C$14185,Balance!AI$5)</f>
        <v>0</v>
      </c>
      <c r="AJ72" s="13">
        <f>SUMIFS(Inyecciones!$E$2:$E$14185,Inyecciones!$A$2:$A$14185,Balance!AJ$4,Inyecciones!$B$2:$B$14185,Balance!$B72,Inyecciones!$C$2:$C$14185,Balance!AJ$5)</f>
        <v>0</v>
      </c>
      <c r="AK72" s="13">
        <f>SUMIFS(Inyecciones!$E$2:$E$14185,Inyecciones!$A$2:$A$14185,Balance!AK$4,Inyecciones!$B$2:$B$14185,Balance!$B72,Inyecciones!$C$2:$C$14185,Balance!AK$5)</f>
        <v>0</v>
      </c>
      <c r="AL72" s="14">
        <f>SUMIFS(Inyecciones!$E$2:$E$14185,Inyecciones!$A$2:$A$14185,Balance!AL$4,Inyecciones!$B$2:$B$14185,Balance!$B72,Inyecciones!$C$2:$C$14185,Balance!AL$5)</f>
        <v>0</v>
      </c>
      <c r="AM72" s="13"/>
      <c r="AN72" s="12">
        <f>SUMIFS('Retiro Mensual'!$E$2:$E$2629,'Retiro Mensual'!$A$2:$A$2629,AN$4,'Retiro Mensual'!$B$2:$B$2629,$B72,'Retiro Mensual'!$C$2:$C$2629,AN$5)</f>
        <v>150796.6496</v>
      </c>
      <c r="AO72" s="13">
        <f>SUMIFS('Retiro Mensual'!$E$2:$E$2629,'Retiro Mensual'!$A$2:$A$2629,AO$4,'Retiro Mensual'!$B$2:$B$2629,$B72,'Retiro Mensual'!$C$2:$C$2629,AO$5)</f>
        <v>109079.8913</v>
      </c>
      <c r="AP72" s="13">
        <f>SUMIFS('Retiro Mensual'!$E$2:$E$2629,'Retiro Mensual'!$A$2:$A$2629,AP$4,'Retiro Mensual'!$B$2:$B$2629,$B72,'Retiro Mensual'!$C$2:$C$2629,AP$5)</f>
        <v>130968.4</v>
      </c>
      <c r="AQ72" s="13">
        <f>SUMIFS('Retiro Mensual'!$E$2:$E$2629,'Retiro Mensual'!$A$2:$A$2629,AQ$4,'Retiro Mensual'!$B$2:$B$2629,$B72,'Retiro Mensual'!$C$2:$C$2629,AQ$5)</f>
        <v>111768.73420000001</v>
      </c>
      <c r="AR72" s="13">
        <f>SUMIFS('Retiro Mensual'!$E$2:$E$2629,'Retiro Mensual'!$A$2:$A$2629,AR$4,'Retiro Mensual'!$B$2:$B$2629,$B72,'Retiro Mensual'!$C$2:$C$2629,AR$5)</f>
        <v>130970.59570000001</v>
      </c>
      <c r="AS72" s="13">
        <f>SUMIFS('Retiro Mensual'!$E$2:$E$2629,'Retiro Mensual'!$A$2:$A$2629,AS$4,'Retiro Mensual'!$B$2:$B$2629,$B72,'Retiro Mensual'!$C$2:$C$2629,AS$5)</f>
        <v>104959.18550000001</v>
      </c>
      <c r="AT72" s="13">
        <f>SUMIFS('Retiro Mensual'!$E$2:$E$2629,'Retiro Mensual'!$A$2:$A$2629,AT$4,'Retiro Mensual'!$B$2:$B$2629,$B72,'Retiro Mensual'!$C$2:$C$2629,AT$5)</f>
        <v>101421.61229999999</v>
      </c>
      <c r="AU72" s="13">
        <f>SUMIFS('Retiro Mensual'!$E$2:$E$2629,'Retiro Mensual'!$A$2:$A$2629,AU$4,'Retiro Mensual'!$B$2:$B$2629,$B72,'Retiro Mensual'!$C$2:$C$2629,AU$5)</f>
        <v>108409.0723</v>
      </c>
      <c r="AV72" s="13">
        <f>SUMIFS('Retiro Mensual'!$E$2:$E$2629,'Retiro Mensual'!$A$2:$A$2629,AV$4,'Retiro Mensual'!$B$2:$B$2629,$B72,'Retiro Mensual'!$C$2:$C$2629,AV$5)</f>
        <v>97160.544460000005</v>
      </c>
      <c r="AW72" s="13">
        <f>SUMIFS('Retiro Mensual'!$E$2:$E$2629,'Retiro Mensual'!$A$2:$A$2629,AW$4,'Retiro Mensual'!$B$2:$B$2629,$B72,'Retiro Mensual'!$C$2:$C$2629,AW$5)</f>
        <v>35890.02233</v>
      </c>
      <c r="AX72" s="13">
        <f>SUMIFS('Retiro Mensual'!$E$2:$E$2629,'Retiro Mensual'!$A$2:$A$2629,AX$4,'Retiro Mensual'!$B$2:$B$2629,$B72,'Retiro Mensual'!$C$2:$C$2629,AX$5)</f>
        <v>26146.04898</v>
      </c>
      <c r="AY72" s="14">
        <f>SUMIFS('Retiro Mensual'!$E$2:$E$2629,'Retiro Mensual'!$A$2:$A$2629,AY$4,'Retiro Mensual'!$B$2:$B$2629,$B72,'Retiro Mensual'!$C$2:$C$2629,AY$5)</f>
        <v>28816.811860000002</v>
      </c>
      <c r="AZ72" s="12">
        <f>SUMIFS('Retiro Mensual'!$E$2:$E$2629,'Retiro Mensual'!$A$2:$A$2629,AZ$4,'Retiro Mensual'!$B$2:$B$2629,$B72,'Retiro Mensual'!$C$2:$C$2629,AZ$5)</f>
        <v>151006.64060000001</v>
      </c>
      <c r="BA72" s="13">
        <f>SUMIFS('Retiro Mensual'!$E$2:$E$2629,'Retiro Mensual'!$A$2:$A$2629,BA$4,'Retiro Mensual'!$B$2:$B$2629,$B72,'Retiro Mensual'!$C$2:$C$2629,BA$5)</f>
        <v>110403.6703</v>
      </c>
      <c r="BB72" s="13">
        <f>SUMIFS('Retiro Mensual'!$E$2:$E$2629,'Retiro Mensual'!$A$2:$A$2629,BB$4,'Retiro Mensual'!$B$2:$B$2629,$B72,'Retiro Mensual'!$C$2:$C$2629,BB$5)</f>
        <v>132428.83040000001</v>
      </c>
      <c r="BC72" s="13">
        <f>SUMIFS('Retiro Mensual'!$E$2:$E$2629,'Retiro Mensual'!$A$2:$A$2629,BC$4,'Retiro Mensual'!$B$2:$B$2629,$B72,'Retiro Mensual'!$C$2:$C$2629,BC$5)</f>
        <v>117730.541</v>
      </c>
      <c r="BD72" s="13">
        <f>SUMIFS('Retiro Mensual'!$E$2:$E$2629,'Retiro Mensual'!$A$2:$A$2629,BD$4,'Retiro Mensual'!$B$2:$B$2629,$B72,'Retiro Mensual'!$C$2:$C$2629,BD$5)</f>
        <v>127991.0836</v>
      </c>
      <c r="BE72" s="13">
        <f>SUMIFS('Retiro Mensual'!$E$2:$E$2629,'Retiro Mensual'!$A$2:$A$2629,BE$4,'Retiro Mensual'!$B$2:$B$2629,$B72,'Retiro Mensual'!$C$2:$C$2629,BE$5)</f>
        <v>106691.44130000001</v>
      </c>
      <c r="BF72" s="13">
        <f>SUMIFS('Retiro Mensual'!$E$2:$E$2629,'Retiro Mensual'!$A$2:$A$2629,BF$4,'Retiro Mensual'!$B$2:$B$2629,$B72,'Retiro Mensual'!$C$2:$C$2629,BF$5)</f>
        <v>107881.49679999999</v>
      </c>
      <c r="BG72" s="13">
        <f>SUMIFS('Retiro Mensual'!$E$2:$E$2629,'Retiro Mensual'!$A$2:$A$2629,BG$4,'Retiro Mensual'!$B$2:$B$2629,$B72,'Retiro Mensual'!$C$2:$C$2629,BG$5)</f>
        <v>109267.60370000001</v>
      </c>
      <c r="BH72" s="13">
        <f>SUMIFS('Retiro Mensual'!$E$2:$E$2629,'Retiro Mensual'!$A$2:$A$2629,BH$4,'Retiro Mensual'!$B$2:$B$2629,$B72,'Retiro Mensual'!$C$2:$C$2629,BH$5)</f>
        <v>99355.595459999997</v>
      </c>
      <c r="BI72" s="13">
        <f>SUMIFS('Retiro Mensual'!$E$2:$E$2629,'Retiro Mensual'!$A$2:$A$2629,BI$4,'Retiro Mensual'!$B$2:$B$2629,$B72,'Retiro Mensual'!$C$2:$C$2629,BI$5)</f>
        <v>45806.657879999999</v>
      </c>
      <c r="BJ72" s="13">
        <f>SUMIFS('Retiro Mensual'!$E$2:$E$2629,'Retiro Mensual'!$A$2:$A$2629,BJ$4,'Retiro Mensual'!$B$2:$B$2629,$B72,'Retiro Mensual'!$C$2:$C$2629,BJ$5)</f>
        <v>49318.49871</v>
      </c>
      <c r="BK72" s="14">
        <f>SUMIFS('Retiro Mensual'!$E$2:$E$2629,'Retiro Mensual'!$A$2:$A$2629,BK$4,'Retiro Mensual'!$B$2:$B$2629,$B72,'Retiro Mensual'!$C$2:$C$2629,BK$5)</f>
        <v>61974.512820000004</v>
      </c>
      <c r="BL72" s="12">
        <f>SUMIFS('Retiro Mensual'!$E$2:$E$2629,'Retiro Mensual'!$A$2:$A$2629,BL$4,'Retiro Mensual'!$B$2:$B$2629,$B72,'Retiro Mensual'!$C$2:$C$2629,BL$5)</f>
        <v>151043.82490000001</v>
      </c>
      <c r="BM72" s="13">
        <f>SUMIFS('Retiro Mensual'!$E$2:$E$2629,'Retiro Mensual'!$A$2:$A$2629,BM$4,'Retiro Mensual'!$B$2:$B$2629,$B72,'Retiro Mensual'!$C$2:$C$2629,BM$5)</f>
        <v>110441.03350000001</v>
      </c>
      <c r="BN72" s="13">
        <f>SUMIFS('Retiro Mensual'!$E$2:$E$2629,'Retiro Mensual'!$A$2:$A$2629,BN$4,'Retiro Mensual'!$B$2:$B$2629,$B72,'Retiro Mensual'!$C$2:$C$2629,BN$5)</f>
        <v>131831.44990000001</v>
      </c>
      <c r="BO72" s="13">
        <f>SUMIFS('Retiro Mensual'!$E$2:$E$2629,'Retiro Mensual'!$A$2:$A$2629,BO$4,'Retiro Mensual'!$B$2:$B$2629,$B72,'Retiro Mensual'!$C$2:$C$2629,BO$5)</f>
        <v>116864.6698</v>
      </c>
      <c r="BP72" s="13">
        <f>SUMIFS('Retiro Mensual'!$E$2:$E$2629,'Retiro Mensual'!$A$2:$A$2629,BP$4,'Retiro Mensual'!$B$2:$B$2629,$B72,'Retiro Mensual'!$C$2:$C$2629,BP$5)</f>
        <v>133609.8174</v>
      </c>
      <c r="BQ72" s="13">
        <f>SUMIFS('Retiro Mensual'!$E$2:$E$2629,'Retiro Mensual'!$A$2:$A$2629,BQ$4,'Retiro Mensual'!$B$2:$B$2629,$B72,'Retiro Mensual'!$C$2:$C$2629,BQ$5)</f>
        <v>115865.9284</v>
      </c>
      <c r="BR72" s="13">
        <f>SUMIFS('Retiro Mensual'!$E$2:$E$2629,'Retiro Mensual'!$A$2:$A$2629,BR$4,'Retiro Mensual'!$B$2:$B$2629,$B72,'Retiro Mensual'!$C$2:$C$2629,BR$5)</f>
        <v>119281.0178</v>
      </c>
      <c r="BS72" s="13">
        <f>SUMIFS('Retiro Mensual'!$E$2:$E$2629,'Retiro Mensual'!$A$2:$A$2629,BS$4,'Retiro Mensual'!$B$2:$B$2629,$B72,'Retiro Mensual'!$C$2:$C$2629,BS$5)</f>
        <v>121078.1479</v>
      </c>
      <c r="BT72" s="13">
        <f>SUMIFS('Retiro Mensual'!$E$2:$E$2629,'Retiro Mensual'!$A$2:$A$2629,BT$4,'Retiro Mensual'!$B$2:$B$2629,$B72,'Retiro Mensual'!$C$2:$C$2629,BT$5)</f>
        <v>107548.42690000001</v>
      </c>
      <c r="BU72" s="13">
        <f>SUMIFS('Retiro Mensual'!$E$2:$E$2629,'Retiro Mensual'!$A$2:$A$2629,BU$4,'Retiro Mensual'!$B$2:$B$2629,$B72,'Retiro Mensual'!$C$2:$C$2629,BU$5)</f>
        <v>80825.814060000004</v>
      </c>
      <c r="BV72" s="13">
        <f>SUMIFS('Retiro Mensual'!$E$2:$E$2629,'Retiro Mensual'!$A$2:$A$2629,BV$4,'Retiro Mensual'!$B$2:$B$2629,$B72,'Retiro Mensual'!$C$2:$C$2629,BV$5)</f>
        <v>85566.817420000007</v>
      </c>
      <c r="BW72" s="14">
        <f>SUMIFS('Retiro Mensual'!$E$2:$E$2629,'Retiro Mensual'!$A$2:$A$2629,BW$4,'Retiro Mensual'!$B$2:$B$2629,$B72,'Retiro Mensual'!$C$2:$C$2629,BW$5)</f>
        <v>93808.535140000007</v>
      </c>
      <c r="BX72" s="13"/>
      <c r="BY72" s="12">
        <f>SUMIFS('Compra Ventas'!$E$2:$E$2700,'Compra Ventas'!$A$2:$A$2700,BY$4,'Compra Ventas'!$B$2:$B$2700,$B72,'Compra Ventas'!$C$2:$C$2700,BY$5)</f>
        <v>140799.91520205207</v>
      </c>
      <c r="BZ72" s="13">
        <f>SUMIFS('Compra Ventas'!$E$2:$E$2700,'Compra Ventas'!$A$2:$A$2700,BZ$4,'Compra Ventas'!$B$2:$B$2700,$B72,'Compra Ventas'!$C$2:$C$2700,BZ$5)</f>
        <v>166722.92874298795</v>
      </c>
      <c r="CA72" s="13">
        <f>SUMIFS('Compra Ventas'!$E$2:$E$2700,'Compra Ventas'!$A$2:$A$2700,CA$4,'Compra Ventas'!$B$2:$B$2700,$B72,'Compra Ventas'!$C$2:$C$2700,CA$5)</f>
        <v>205205.81932939266</v>
      </c>
      <c r="CB72" s="13">
        <f>SUMIFS('Compra Ventas'!$E$2:$E$2700,'Compra Ventas'!$A$2:$A$2700,CB$4,'Compra Ventas'!$B$2:$B$2700,$B72,'Compra Ventas'!$C$2:$C$2700,CB$5)</f>
        <v>184348.75978974611</v>
      </c>
      <c r="CC72" s="13">
        <f>SUMIFS('Compra Ventas'!$E$2:$E$2700,'Compra Ventas'!$A$2:$A$2700,CC$4,'Compra Ventas'!$B$2:$B$2700,$B72,'Compra Ventas'!$C$2:$C$2700,CC$5)</f>
        <v>201896.40144912695</v>
      </c>
      <c r="CD72" s="13">
        <f>SUMIFS('Compra Ventas'!$E$2:$E$2700,'Compra Ventas'!$A$2:$A$2700,CD$4,'Compra Ventas'!$B$2:$B$2700,$B72,'Compra Ventas'!$C$2:$C$2700,CD$5)</f>
        <v>219893.28436967108</v>
      </c>
      <c r="CE72" s="13">
        <f>SUMIFS('Compra Ventas'!$E$2:$E$2700,'Compra Ventas'!$A$2:$A$2700,CE$4,'Compra Ventas'!$B$2:$B$2700,$B72,'Compra Ventas'!$C$2:$C$2700,CE$5)</f>
        <v>201743.6380301337</v>
      </c>
      <c r="CF72" s="13">
        <f>SUMIFS('Compra Ventas'!$E$2:$E$2700,'Compra Ventas'!$A$2:$A$2700,CF$4,'Compra Ventas'!$B$2:$B$2700,$B72,'Compra Ventas'!$C$2:$C$2700,CF$5)</f>
        <v>156163.56853110445</v>
      </c>
      <c r="CG72" s="13">
        <f>SUMIFS('Compra Ventas'!$E$2:$E$2700,'Compra Ventas'!$A$2:$A$2700,CG$4,'Compra Ventas'!$B$2:$B$2700,$B72,'Compra Ventas'!$C$2:$C$2700,CG$5)</f>
        <v>112220.76166227068</v>
      </c>
      <c r="CH72" s="13">
        <f>SUMIFS('Compra Ventas'!$E$2:$E$2700,'Compra Ventas'!$A$2:$A$2700,CH$4,'Compra Ventas'!$B$2:$B$2700,$B72,'Compra Ventas'!$C$2:$C$2700,CH$5)</f>
        <v>119185.08024198342</v>
      </c>
      <c r="CI72" s="13">
        <f>SUMIFS('Compra Ventas'!$E$2:$E$2700,'Compra Ventas'!$A$2:$A$2700,CI$4,'Compra Ventas'!$B$2:$B$2700,$B72,'Compra Ventas'!$C$2:$C$2700,CI$5)</f>
        <v>104784.74983907465</v>
      </c>
      <c r="CJ72" s="14">
        <f>SUMIFS('Compra Ventas'!$E$2:$E$2700,'Compra Ventas'!$A$2:$A$2700,CJ$4,'Compra Ventas'!$B$2:$B$2700,$B72,'Compra Ventas'!$C$2:$C$2700,CJ$5)</f>
        <v>100198.22188116846</v>
      </c>
      <c r="CK72" s="12">
        <f>SUMIFS('Compra Ventas'!$E$2:$E$2700,'Compra Ventas'!$A$2:$A$2700,CK$4,'Compra Ventas'!$B$2:$B$2700,$B72,'Compra Ventas'!$C$2:$C$2700,CK$5)</f>
        <v>144110.27813057267</v>
      </c>
      <c r="CL72" s="13">
        <f>SUMIFS('Compra Ventas'!$E$2:$E$2700,'Compra Ventas'!$A$2:$A$2700,CL$4,'Compra Ventas'!$B$2:$B$2700,$B72,'Compra Ventas'!$C$2:$C$2700,CL$5)</f>
        <v>168388.46934842537</v>
      </c>
      <c r="CM72" s="13">
        <f>SUMIFS('Compra Ventas'!$E$2:$E$2700,'Compra Ventas'!$A$2:$A$2700,CM$4,'Compra Ventas'!$B$2:$B$2700,$B72,'Compra Ventas'!$C$2:$C$2700,CM$5)</f>
        <v>208773.86393330322</v>
      </c>
      <c r="CN72" s="13">
        <f>SUMIFS('Compra Ventas'!$E$2:$E$2700,'Compra Ventas'!$A$2:$A$2700,CN$4,'Compra Ventas'!$B$2:$B$2700,$B72,'Compra Ventas'!$C$2:$C$2700,CN$5)</f>
        <v>185949.00404273186</v>
      </c>
      <c r="CO72" s="13">
        <f>SUMIFS('Compra Ventas'!$E$2:$E$2700,'Compra Ventas'!$A$2:$A$2700,CO$4,'Compra Ventas'!$B$2:$B$2700,$B72,'Compra Ventas'!$C$2:$C$2700,CO$5)</f>
        <v>200715.63181443181</v>
      </c>
      <c r="CP72" s="13">
        <f>SUMIFS('Compra Ventas'!$E$2:$E$2700,'Compra Ventas'!$A$2:$A$2700,CP$4,'Compra Ventas'!$B$2:$B$2700,$B72,'Compra Ventas'!$C$2:$C$2700,CP$5)</f>
        <v>224961.03354967717</v>
      </c>
      <c r="CQ72" s="13">
        <f>SUMIFS('Compra Ventas'!$E$2:$E$2700,'Compra Ventas'!$A$2:$A$2700,CQ$4,'Compra Ventas'!$B$2:$B$2700,$B72,'Compra Ventas'!$C$2:$C$2700,CQ$5)</f>
        <v>214513.44002263251</v>
      </c>
      <c r="CR72" s="13">
        <f>SUMIFS('Compra Ventas'!$E$2:$E$2700,'Compra Ventas'!$A$2:$A$2700,CR$4,'Compra Ventas'!$B$2:$B$2700,$B72,'Compra Ventas'!$C$2:$C$2700,CR$5)</f>
        <v>151405.1933013245</v>
      </c>
      <c r="CS72" s="13">
        <f>SUMIFS('Compra Ventas'!$E$2:$E$2700,'Compra Ventas'!$A$2:$A$2700,CS$4,'Compra Ventas'!$B$2:$B$2700,$B72,'Compra Ventas'!$C$2:$C$2700,CS$5)</f>
        <v>115130.37488951627</v>
      </c>
      <c r="CT72" s="13">
        <f>SUMIFS('Compra Ventas'!$E$2:$E$2700,'Compra Ventas'!$A$2:$A$2700,CT$4,'Compra Ventas'!$B$2:$B$2700,$B72,'Compra Ventas'!$C$2:$C$2700,CT$5)</f>
        <v>130112.5773049795</v>
      </c>
      <c r="CU72" s="13">
        <f>SUMIFS('Compra Ventas'!$E$2:$E$2700,'Compra Ventas'!$A$2:$A$2700,CU$4,'Compra Ventas'!$B$2:$B$2700,$B72,'Compra Ventas'!$C$2:$C$2700,CU$5)</f>
        <v>102125.64987962141</v>
      </c>
      <c r="CV72" s="14">
        <f>SUMIFS('Compra Ventas'!$E$2:$E$2700,'Compra Ventas'!$A$2:$A$2700,CV$4,'Compra Ventas'!$B$2:$B$2700,$B72,'Compra Ventas'!$C$2:$C$2700,CV$5)</f>
        <v>105140.06541380392</v>
      </c>
      <c r="CW72" s="12">
        <f>SUMIFS('Compra Ventas'!$E$2:$E$2700,'Compra Ventas'!$A$2:$A$2700,CW$4,'Compra Ventas'!$B$2:$B$2700,$B72,'Compra Ventas'!$C$2:$C$2700,CW$5)</f>
        <v>144239.66179204459</v>
      </c>
      <c r="CX72" s="13">
        <f>SUMIFS('Compra Ventas'!$E$2:$E$2700,'Compra Ventas'!$A$2:$A$2700,CX$4,'Compra Ventas'!$B$2:$B$2700,$B72,'Compra Ventas'!$C$2:$C$2700,CX$5)</f>
        <v>167200.80716713949</v>
      </c>
      <c r="CY72" s="13">
        <f>SUMIFS('Compra Ventas'!$E$2:$E$2700,'Compra Ventas'!$A$2:$A$2700,CY$4,'Compra Ventas'!$B$2:$B$2700,$B72,'Compra Ventas'!$C$2:$C$2700,CY$5)</f>
        <v>207973.58915854484</v>
      </c>
      <c r="CZ72" s="13">
        <f>SUMIFS('Compra Ventas'!$E$2:$E$2700,'Compra Ventas'!$A$2:$A$2700,CZ$4,'Compra Ventas'!$B$2:$B$2700,$B72,'Compra Ventas'!$C$2:$C$2700,CZ$5)</f>
        <v>187943.85180185526</v>
      </c>
      <c r="DA72" s="13">
        <f>SUMIFS('Compra Ventas'!$E$2:$E$2700,'Compra Ventas'!$A$2:$A$2700,DA$4,'Compra Ventas'!$B$2:$B$2700,$B72,'Compra Ventas'!$C$2:$C$2700,DA$5)</f>
        <v>206013.34038136038</v>
      </c>
      <c r="DB72" s="13">
        <f>SUMIFS('Compra Ventas'!$E$2:$E$2700,'Compra Ventas'!$A$2:$A$2700,DB$4,'Compra Ventas'!$B$2:$B$2700,$B72,'Compra Ventas'!$C$2:$C$2700,DB$5)</f>
        <v>238783.10807948874</v>
      </c>
      <c r="DC72" s="13">
        <f>SUMIFS('Compra Ventas'!$E$2:$E$2700,'Compra Ventas'!$A$2:$A$2700,DC$4,'Compra Ventas'!$B$2:$B$2700,$B72,'Compra Ventas'!$C$2:$C$2700,DC$5)</f>
        <v>226312.35984797354</v>
      </c>
      <c r="DD72" s="13">
        <f>SUMIFS('Compra Ventas'!$E$2:$E$2700,'Compra Ventas'!$A$2:$A$2700,DD$4,'Compra Ventas'!$B$2:$B$2700,$B72,'Compra Ventas'!$C$2:$C$2700,DD$5)</f>
        <v>156399.37667212117</v>
      </c>
      <c r="DE72" s="13">
        <f>SUMIFS('Compra Ventas'!$E$2:$E$2700,'Compra Ventas'!$A$2:$A$2700,DE$4,'Compra Ventas'!$B$2:$B$2700,$B72,'Compra Ventas'!$C$2:$C$2700,DE$5)</f>
        <v>112674.65129950475</v>
      </c>
      <c r="DF72" s="13">
        <f>SUMIFS('Compra Ventas'!$E$2:$E$2700,'Compra Ventas'!$A$2:$A$2700,DF$4,'Compra Ventas'!$B$2:$B$2700,$B72,'Compra Ventas'!$C$2:$C$2700,DF$5)</f>
        <v>130192.09181540296</v>
      </c>
      <c r="DG72" s="13">
        <f>SUMIFS('Compra Ventas'!$E$2:$E$2700,'Compra Ventas'!$A$2:$A$2700,DG$4,'Compra Ventas'!$B$2:$B$2700,$B72,'Compra Ventas'!$C$2:$C$2700,DG$5)</f>
        <v>100513.56313607538</v>
      </c>
      <c r="DH72" s="14">
        <f>SUMIFS('Compra Ventas'!$E$2:$E$2700,'Compra Ventas'!$A$2:$A$2700,DH$4,'Compra Ventas'!$B$2:$B$2700,$B72,'Compra Ventas'!$C$2:$C$2700,DH$5)</f>
        <v>109314.80234623626</v>
      </c>
      <c r="DI72" s="84"/>
      <c r="DJ72" s="98">
        <f>SUMIFS('Ajuste Ciclado'!D$5:D$47,'Ajuste Ciclado'!$C$5:$C$47,Balance!DJ$4,'Ajuste Ciclado'!$B$5:$B$47,Balance!$B72)</f>
        <v>0</v>
      </c>
      <c r="DK72" s="99">
        <f>SUMIFS('Ajuste Ciclado'!E$5:E$47,'Ajuste Ciclado'!$C$5:$C$47,Balance!DK$4,'Ajuste Ciclado'!$B$5:$B$47,Balance!$B72)</f>
        <v>0</v>
      </c>
      <c r="DL72" s="99">
        <f>SUMIFS('Ajuste Ciclado'!F$5:F$47,'Ajuste Ciclado'!$C$5:$C$47,Balance!DL$4,'Ajuste Ciclado'!$B$5:$B$47,Balance!$B72)</f>
        <v>0</v>
      </c>
      <c r="DM72" s="99">
        <f>SUMIFS('Ajuste Ciclado'!G$5:G$47,'Ajuste Ciclado'!$C$5:$C$47,Balance!DM$4,'Ajuste Ciclado'!$B$5:$B$47,Balance!$B72)</f>
        <v>0</v>
      </c>
      <c r="DN72" s="99">
        <f>SUMIFS('Ajuste Ciclado'!H$5:H$47,'Ajuste Ciclado'!$C$5:$C$47,Balance!DN$4,'Ajuste Ciclado'!$B$5:$B$47,Balance!$B72)</f>
        <v>0</v>
      </c>
      <c r="DO72" s="99">
        <f>SUMIFS('Ajuste Ciclado'!I$5:I$47,'Ajuste Ciclado'!$C$5:$C$47,Balance!DO$4,'Ajuste Ciclado'!$B$5:$B$47,Balance!$B72)</f>
        <v>0</v>
      </c>
      <c r="DP72" s="99">
        <f>SUMIFS('Ajuste Ciclado'!J$5:J$47,'Ajuste Ciclado'!$C$5:$C$47,Balance!DP$4,'Ajuste Ciclado'!$B$5:$B$47,Balance!$B72)</f>
        <v>0</v>
      </c>
      <c r="DQ72" s="99">
        <f>SUMIFS('Ajuste Ciclado'!K$5:K$47,'Ajuste Ciclado'!$C$5:$C$47,Balance!DQ$4,'Ajuste Ciclado'!$B$5:$B$47,Balance!$B72)</f>
        <v>0</v>
      </c>
      <c r="DR72" s="99">
        <f>SUMIFS('Ajuste Ciclado'!L$5:L$47,'Ajuste Ciclado'!$C$5:$C$47,Balance!DR$4,'Ajuste Ciclado'!$B$5:$B$47,Balance!$B72)</f>
        <v>0</v>
      </c>
      <c r="DS72" s="99">
        <f>SUMIFS('Ajuste Ciclado'!M$5:M$47,'Ajuste Ciclado'!$C$5:$C$47,Balance!DS$4,'Ajuste Ciclado'!$B$5:$B$47,Balance!$B72)</f>
        <v>0</v>
      </c>
      <c r="DT72" s="99">
        <f>SUMIFS('Ajuste Ciclado'!N$5:N$47,'Ajuste Ciclado'!$C$5:$C$47,Balance!DT$4,'Ajuste Ciclado'!$B$5:$B$47,Balance!$B72)</f>
        <v>0</v>
      </c>
      <c r="DU72" s="100">
        <f>SUMIFS('Ajuste Ciclado'!O$5:O$47,'Ajuste Ciclado'!$C$5:$C$47,Balance!DU$4,'Ajuste Ciclado'!$B$5:$B$47,Balance!$B72)</f>
        <v>0</v>
      </c>
      <c r="DV72" s="98">
        <f>SUMIFS('Ajuste Ciclado'!D$5:D$47,'Ajuste Ciclado'!$C$5:$C$47,Balance!DV$4,'Ajuste Ciclado'!$B$5:$B$47,Balance!$B72)</f>
        <v>0</v>
      </c>
      <c r="DW72" s="99">
        <f>SUMIFS('Ajuste Ciclado'!E$5:E$47,'Ajuste Ciclado'!$C$5:$C$47,Balance!DW$4,'Ajuste Ciclado'!$B$5:$B$47,Balance!$B72)</f>
        <v>0</v>
      </c>
      <c r="DX72" s="99">
        <f>SUMIFS('Ajuste Ciclado'!F$5:F$47,'Ajuste Ciclado'!$C$5:$C$47,Balance!DX$4,'Ajuste Ciclado'!$B$5:$B$47,Balance!$B72)</f>
        <v>0</v>
      </c>
      <c r="DY72" s="99">
        <f>SUMIFS('Ajuste Ciclado'!G$5:G$47,'Ajuste Ciclado'!$C$5:$C$47,Balance!DY$4,'Ajuste Ciclado'!$B$5:$B$47,Balance!$B72)</f>
        <v>0</v>
      </c>
      <c r="DZ72" s="99">
        <f>SUMIFS('Ajuste Ciclado'!H$5:H$47,'Ajuste Ciclado'!$C$5:$C$47,Balance!DZ$4,'Ajuste Ciclado'!$B$5:$B$47,Balance!$B72)</f>
        <v>0</v>
      </c>
      <c r="EA72" s="99">
        <f>SUMIFS('Ajuste Ciclado'!I$5:I$47,'Ajuste Ciclado'!$C$5:$C$47,Balance!EA$4,'Ajuste Ciclado'!$B$5:$B$47,Balance!$B72)</f>
        <v>0</v>
      </c>
      <c r="EB72" s="99">
        <f>SUMIFS('Ajuste Ciclado'!J$5:J$47,'Ajuste Ciclado'!$C$5:$C$47,Balance!EB$4,'Ajuste Ciclado'!$B$5:$B$47,Balance!$B72)</f>
        <v>0</v>
      </c>
      <c r="EC72" s="99">
        <f>SUMIFS('Ajuste Ciclado'!K$5:K$47,'Ajuste Ciclado'!$C$5:$C$47,Balance!EC$4,'Ajuste Ciclado'!$B$5:$B$47,Balance!$B72)</f>
        <v>0</v>
      </c>
      <c r="ED72" s="99">
        <f>SUMIFS('Ajuste Ciclado'!L$5:L$47,'Ajuste Ciclado'!$C$5:$C$47,Balance!ED$4,'Ajuste Ciclado'!$B$5:$B$47,Balance!$B72)</f>
        <v>0</v>
      </c>
      <c r="EE72" s="99">
        <f>SUMIFS('Ajuste Ciclado'!M$5:M$47,'Ajuste Ciclado'!$C$5:$C$47,Balance!EE$4,'Ajuste Ciclado'!$B$5:$B$47,Balance!$B72)</f>
        <v>0</v>
      </c>
      <c r="EF72" s="99">
        <f>SUMIFS('Ajuste Ciclado'!N$5:N$47,'Ajuste Ciclado'!$C$5:$C$47,Balance!EF$4,'Ajuste Ciclado'!$B$5:$B$47,Balance!$B72)</f>
        <v>0</v>
      </c>
      <c r="EG72" s="100">
        <f>SUMIFS('Ajuste Ciclado'!O$5:O$47,'Ajuste Ciclado'!$C$5:$C$47,Balance!EG$4,'Ajuste Ciclado'!$B$5:$B$47,Balance!$B72)</f>
        <v>0</v>
      </c>
      <c r="EH72" s="98">
        <f>SUMIFS('Ajuste Ciclado'!D$5:D$47,'Ajuste Ciclado'!$C$5:$C$47,Balance!EH$4,'Ajuste Ciclado'!$B$5:$B$47,Balance!$B72)</f>
        <v>0</v>
      </c>
      <c r="EI72" s="99">
        <f>SUMIFS('Ajuste Ciclado'!E$5:E$47,'Ajuste Ciclado'!$C$5:$C$47,Balance!EI$4,'Ajuste Ciclado'!$B$5:$B$47,Balance!$B72)</f>
        <v>0</v>
      </c>
      <c r="EJ72" s="99">
        <f>SUMIFS('Ajuste Ciclado'!F$5:F$47,'Ajuste Ciclado'!$C$5:$C$47,Balance!EJ$4,'Ajuste Ciclado'!$B$5:$B$47,Balance!$B72)</f>
        <v>0</v>
      </c>
      <c r="EK72" s="99">
        <f>SUMIFS('Ajuste Ciclado'!G$5:G$47,'Ajuste Ciclado'!$C$5:$C$47,Balance!EK$4,'Ajuste Ciclado'!$B$5:$B$47,Balance!$B72)</f>
        <v>0</v>
      </c>
      <c r="EL72" s="99">
        <f>SUMIFS('Ajuste Ciclado'!H$5:H$47,'Ajuste Ciclado'!$C$5:$C$47,Balance!EL$4,'Ajuste Ciclado'!$B$5:$B$47,Balance!$B72)</f>
        <v>0</v>
      </c>
      <c r="EM72" s="99">
        <f>SUMIFS('Ajuste Ciclado'!I$5:I$47,'Ajuste Ciclado'!$C$5:$C$47,Balance!EM$4,'Ajuste Ciclado'!$B$5:$B$47,Balance!$B72)</f>
        <v>0</v>
      </c>
      <c r="EN72" s="99">
        <f>SUMIFS('Ajuste Ciclado'!J$5:J$47,'Ajuste Ciclado'!$C$5:$C$47,Balance!EN$4,'Ajuste Ciclado'!$B$5:$B$47,Balance!$B72)</f>
        <v>0</v>
      </c>
      <c r="EO72" s="99">
        <f>SUMIFS('Ajuste Ciclado'!K$5:K$47,'Ajuste Ciclado'!$C$5:$C$47,Balance!EO$4,'Ajuste Ciclado'!$B$5:$B$47,Balance!$B72)</f>
        <v>0</v>
      </c>
      <c r="EP72" s="99">
        <f>SUMIFS('Ajuste Ciclado'!L$5:L$47,'Ajuste Ciclado'!$C$5:$C$47,Balance!EP$4,'Ajuste Ciclado'!$B$5:$B$47,Balance!$B72)</f>
        <v>0</v>
      </c>
      <c r="EQ72" s="99">
        <f>SUMIFS('Ajuste Ciclado'!M$5:M$47,'Ajuste Ciclado'!$C$5:$C$47,Balance!EQ$4,'Ajuste Ciclado'!$B$5:$B$47,Balance!$B72)</f>
        <v>0</v>
      </c>
      <c r="ER72" s="99">
        <f>SUMIFS('Ajuste Ciclado'!N$5:N$47,'Ajuste Ciclado'!$C$5:$C$47,Balance!ER$4,'Ajuste Ciclado'!$B$5:$B$47,Balance!$B72)</f>
        <v>0</v>
      </c>
      <c r="ES72" s="100">
        <f>SUMIFS('Ajuste Ciclado'!O$5:O$47,'Ajuste Ciclado'!$C$5:$C$47,Balance!ES$4,'Ajuste Ciclado'!$B$5:$B$47,Balance!$B72)</f>
        <v>0</v>
      </c>
      <c r="ET72" s="84"/>
      <c r="EU72" s="12">
        <f t="shared" si="181"/>
        <v>-9996.7343979479338</v>
      </c>
      <c r="EV72" s="13">
        <f t="shared" si="145"/>
        <v>57643.037442987945</v>
      </c>
      <c r="EW72" s="13">
        <f t="shared" si="146"/>
        <v>74237.419329392666</v>
      </c>
      <c r="EX72" s="13">
        <f t="shared" si="147"/>
        <v>72580.025589746103</v>
      </c>
      <c r="EY72" s="13">
        <f t="shared" si="148"/>
        <v>70925.805749126943</v>
      </c>
      <c r="EZ72" s="13">
        <f t="shared" si="149"/>
        <v>114934.09886967107</v>
      </c>
      <c r="FA72" s="13">
        <f t="shared" si="150"/>
        <v>100322.02573013371</v>
      </c>
      <c r="FB72" s="13">
        <f t="shared" si="151"/>
        <v>47754.496231104451</v>
      </c>
      <c r="FC72" s="13">
        <f t="shared" si="152"/>
        <v>15060.21720227068</v>
      </c>
      <c r="FD72" s="13">
        <f t="shared" si="153"/>
        <v>83295.057911983429</v>
      </c>
      <c r="FE72" s="13">
        <f t="shared" si="154"/>
        <v>78638.700859074655</v>
      </c>
      <c r="FF72" s="14">
        <f t="shared" si="155"/>
        <v>71381.410021168456</v>
      </c>
      <c r="FG72" s="12">
        <f t="shared" si="156"/>
        <v>-6896.3624694273458</v>
      </c>
      <c r="FH72" s="13">
        <f t="shared" si="157"/>
        <v>57984.799048425368</v>
      </c>
      <c r="FI72" s="13">
        <f t="shared" si="158"/>
        <v>76345.033533303213</v>
      </c>
      <c r="FJ72" s="13">
        <f t="shared" si="159"/>
        <v>68218.463042731863</v>
      </c>
      <c r="FK72" s="13">
        <f t="shared" si="160"/>
        <v>72724.548214431808</v>
      </c>
      <c r="FL72" s="13">
        <f t="shared" si="161"/>
        <v>118269.59224967717</v>
      </c>
      <c r="FM72" s="13">
        <f t="shared" si="162"/>
        <v>106631.94322263252</v>
      </c>
      <c r="FN72" s="13">
        <f t="shared" si="163"/>
        <v>42137.589601324493</v>
      </c>
      <c r="FO72" s="13">
        <f t="shared" si="164"/>
        <v>15774.779429516275</v>
      </c>
      <c r="FP72" s="13">
        <f t="shared" si="165"/>
        <v>84305.919424979496</v>
      </c>
      <c r="FQ72" s="13">
        <f t="shared" si="166"/>
        <v>52807.151169621415</v>
      </c>
      <c r="FR72" s="14">
        <f t="shared" si="167"/>
        <v>43165.552593803921</v>
      </c>
      <c r="FS72" s="12">
        <f t="shared" si="168"/>
        <v>-6804.1631079554209</v>
      </c>
      <c r="FT72" s="13">
        <f t="shared" si="169"/>
        <v>56759.773667139481</v>
      </c>
      <c r="FU72" s="13">
        <f t="shared" si="170"/>
        <v>76142.139258544834</v>
      </c>
      <c r="FV72" s="13">
        <f t="shared" si="171"/>
        <v>71079.182001855253</v>
      </c>
      <c r="FW72" s="13">
        <f t="shared" si="172"/>
        <v>72403.52298136038</v>
      </c>
      <c r="FX72" s="13">
        <f t="shared" si="173"/>
        <v>122917.17967948873</v>
      </c>
      <c r="FY72" s="13">
        <f t="shared" si="174"/>
        <v>107031.34204797354</v>
      </c>
      <c r="FZ72" s="13">
        <f t="shared" si="175"/>
        <v>35321.228772121176</v>
      </c>
      <c r="GA72" s="13">
        <f t="shared" si="176"/>
        <v>5126.2243995047465</v>
      </c>
      <c r="GB72" s="13">
        <f t="shared" si="177"/>
        <v>49366.27775540296</v>
      </c>
      <c r="GC72" s="13">
        <f t="shared" si="178"/>
        <v>14946.745716075369</v>
      </c>
      <c r="GD72" s="14">
        <f t="shared" si="179"/>
        <v>15506.267206236254</v>
      </c>
      <c r="GE72" s="84"/>
      <c r="GF72" s="12">
        <f t="shared" si="182"/>
        <v>776775.56053871219</v>
      </c>
      <c r="GG72" s="13">
        <f t="shared" si="182"/>
        <v>731469.00906102022</v>
      </c>
      <c r="GH72" s="14">
        <f t="shared" si="182"/>
        <v>619795.72037774732</v>
      </c>
      <c r="GI72" s="6">
        <f t="shared" si="183"/>
        <v>3</v>
      </c>
      <c r="GJ72" s="12">
        <f t="shared" si="184"/>
        <v>-9996.7343979479338</v>
      </c>
      <c r="GK72" s="13">
        <f t="shared" si="185"/>
        <v>-6896.3624694273458</v>
      </c>
      <c r="GL72" s="14">
        <f t="shared" si="186"/>
        <v>-6804.1631079554209</v>
      </c>
      <c r="GM72" s="84"/>
      <c r="GN72" s="66">
        <f t="shared" si="187"/>
        <v>-6804.1631079554209</v>
      </c>
      <c r="GO72" s="84"/>
      <c r="GP72" s="63" t="str" cm="1">
        <f t="array" ref="GP72">INDEX($GF$4:$GH$4,1,GI72)</f>
        <v>Sample 6</v>
      </c>
      <c r="GQ72" s="12">
        <f t="shared" si="188"/>
        <v>-9996.7343979479338</v>
      </c>
      <c r="GR72" s="13">
        <f t="shared" si="188"/>
        <v>15060.21720227068</v>
      </c>
      <c r="GS72" s="14">
        <f t="shared" si="188"/>
        <v>47754.496231104451</v>
      </c>
      <c r="GT72" s="12">
        <f t="shared" si="189"/>
        <v>-6896.3624694273458</v>
      </c>
      <c r="GU72" s="13">
        <f t="shared" si="189"/>
        <v>15774.779429516275</v>
      </c>
      <c r="GV72" s="14">
        <f t="shared" si="189"/>
        <v>42137.589601324493</v>
      </c>
      <c r="GW72" s="12">
        <f t="shared" si="190"/>
        <v>-6804.1631079554209</v>
      </c>
      <c r="GX72" s="13">
        <f t="shared" si="190"/>
        <v>5126.2243995047465</v>
      </c>
      <c r="GY72" s="14">
        <f t="shared" si="190"/>
        <v>14946.745716075369</v>
      </c>
      <c r="GZ72" s="84" t="str">
        <f t="shared" si="180"/>
        <v>Sample 6</v>
      </c>
      <c r="HA72" s="12">
        <f t="shared" si="191"/>
        <v>-6804.1631079554209</v>
      </c>
      <c r="HB72" s="13">
        <f t="shared" si="191"/>
        <v>0</v>
      </c>
      <c r="HC72" s="14">
        <f t="shared" si="191"/>
        <v>0</v>
      </c>
      <c r="HD72" s="6">
        <f t="shared" si="192"/>
        <v>-6804.1631079554209</v>
      </c>
      <c r="HE72" s="84" t="str">
        <f t="shared" si="193"/>
        <v>Ok</v>
      </c>
    </row>
    <row r="73" spans="2:213" hidden="1" x14ac:dyDescent="0.3">
      <c r="B73" s="84" t="s">
        <v>373</v>
      </c>
      <c r="C73" s="12">
        <f>SUMIFS(Inyecciones!$E$2:$E$14185,Inyecciones!$A$2:$A$14185,Balance!C$4,Inyecciones!$B$2:$B$14185,Balance!$B73,Inyecciones!$C$2:$C$14185,Balance!C$5)</f>
        <v>484879.65888049267</v>
      </c>
      <c r="D73" s="13">
        <f>SUMIFS(Inyecciones!$E$2:$E$14185,Inyecciones!$A$2:$A$14185,Balance!D$4,Inyecciones!$B$2:$B$14185,Balance!$B73,Inyecciones!$C$2:$C$14185,Balance!D$5)</f>
        <v>388780.75640851608</v>
      </c>
      <c r="E73" s="13">
        <f>SUMIFS(Inyecciones!$E$2:$E$14185,Inyecciones!$A$2:$A$14185,Balance!E$4,Inyecciones!$B$2:$B$14185,Balance!$B73,Inyecciones!$C$2:$C$14185,Balance!E$5)</f>
        <v>347052.68674669543</v>
      </c>
      <c r="F73" s="13">
        <f>SUMIFS(Inyecciones!$E$2:$E$14185,Inyecciones!$A$2:$A$14185,Balance!F$4,Inyecciones!$B$2:$B$14185,Balance!$B73,Inyecciones!$C$2:$C$14185,Balance!F$5)</f>
        <v>153942.4275731919</v>
      </c>
      <c r="G73" s="13">
        <f>SUMIFS(Inyecciones!$E$2:$E$14185,Inyecciones!$A$2:$A$14185,Balance!G$4,Inyecciones!$B$2:$B$14185,Balance!$B73,Inyecciones!$C$2:$C$14185,Balance!G$5)</f>
        <v>51070.777719485377</v>
      </c>
      <c r="H73" s="13">
        <f>SUMIFS(Inyecciones!$E$2:$E$14185,Inyecciones!$A$2:$A$14185,Balance!H$4,Inyecciones!$B$2:$B$14185,Balance!$B73,Inyecciones!$C$2:$C$14185,Balance!H$5)</f>
        <v>38673.249812353053</v>
      </c>
      <c r="I73" s="13">
        <f>SUMIFS(Inyecciones!$E$2:$E$14185,Inyecciones!$A$2:$A$14185,Balance!I$4,Inyecciones!$B$2:$B$14185,Balance!$B73,Inyecciones!$C$2:$C$14185,Balance!I$5)</f>
        <v>67903.740378227099</v>
      </c>
      <c r="J73" s="13">
        <f>SUMIFS(Inyecciones!$E$2:$E$14185,Inyecciones!$A$2:$A$14185,Balance!J$4,Inyecciones!$B$2:$B$14185,Balance!$B73,Inyecciones!$C$2:$C$14185,Balance!J$5)</f>
        <v>113371.8022331098</v>
      </c>
      <c r="K73" s="13">
        <f>SUMIFS(Inyecciones!$E$2:$E$14185,Inyecciones!$A$2:$A$14185,Balance!K$4,Inyecciones!$B$2:$B$14185,Balance!$B73,Inyecciones!$C$2:$C$14185,Balance!K$5)</f>
        <v>175448.32922398139</v>
      </c>
      <c r="L73" s="13">
        <f>SUMIFS(Inyecciones!$E$2:$E$14185,Inyecciones!$A$2:$A$14185,Balance!L$4,Inyecciones!$B$2:$B$14185,Balance!$B73,Inyecciones!$C$2:$C$14185,Balance!L$5)</f>
        <v>138455.60245314179</v>
      </c>
      <c r="M73" s="13">
        <f>SUMIFS(Inyecciones!$E$2:$E$14185,Inyecciones!$A$2:$A$14185,Balance!M$4,Inyecciones!$B$2:$B$14185,Balance!$B73,Inyecciones!$C$2:$C$14185,Balance!M$5)</f>
        <v>163494.01592758691</v>
      </c>
      <c r="N73" s="14">
        <f>SUMIFS(Inyecciones!$E$2:$E$14185,Inyecciones!$A$2:$A$14185,Balance!N$4,Inyecciones!$B$2:$B$14185,Balance!$B73,Inyecciones!$C$2:$C$14185,Balance!N$5)</f>
        <v>192478.69215448861</v>
      </c>
      <c r="O73" s="12">
        <f>SUMIFS(Inyecciones!$E$2:$E$14185,Inyecciones!$A$2:$A$14185,Balance!O$4,Inyecciones!$B$2:$B$14185,Balance!$B73,Inyecciones!$C$2:$C$14185,Balance!O$5)</f>
        <v>485386.253565058</v>
      </c>
      <c r="P73" s="13">
        <f>SUMIFS(Inyecciones!$E$2:$E$14185,Inyecciones!$A$2:$A$14185,Balance!P$4,Inyecciones!$B$2:$B$14185,Balance!$B73,Inyecciones!$C$2:$C$14185,Balance!P$5)</f>
        <v>391483.89447320229</v>
      </c>
      <c r="Q73" s="13">
        <f>SUMIFS(Inyecciones!$E$2:$E$14185,Inyecciones!$A$2:$A$14185,Balance!Q$4,Inyecciones!$B$2:$B$14185,Balance!$B73,Inyecciones!$C$2:$C$14185,Balance!Q$5)</f>
        <v>359126.75200261042</v>
      </c>
      <c r="R73" s="13">
        <f>SUMIFS(Inyecciones!$E$2:$E$14185,Inyecciones!$A$2:$A$14185,Balance!R$4,Inyecciones!$B$2:$B$14185,Balance!$B73,Inyecciones!$C$2:$C$14185,Balance!R$5)</f>
        <v>137385.5410399356</v>
      </c>
      <c r="S73" s="13">
        <f>SUMIFS(Inyecciones!$E$2:$E$14185,Inyecciones!$A$2:$A$14185,Balance!S$4,Inyecciones!$B$2:$B$14185,Balance!$B73,Inyecciones!$C$2:$C$14185,Balance!S$5)</f>
        <v>57064.123754968648</v>
      </c>
      <c r="T73" s="13">
        <f>SUMIFS(Inyecciones!$E$2:$E$14185,Inyecciones!$A$2:$A$14185,Balance!T$4,Inyecciones!$B$2:$B$14185,Balance!$B73,Inyecciones!$C$2:$C$14185,Balance!T$5)</f>
        <v>50986.303441404227</v>
      </c>
      <c r="U73" s="13">
        <f>SUMIFS(Inyecciones!$E$2:$E$14185,Inyecciones!$A$2:$A$14185,Balance!U$4,Inyecciones!$B$2:$B$14185,Balance!$B73,Inyecciones!$C$2:$C$14185,Balance!U$5)</f>
        <v>78128.04284473756</v>
      </c>
      <c r="V73" s="13">
        <f>SUMIFS(Inyecciones!$E$2:$E$14185,Inyecciones!$A$2:$A$14185,Balance!V$4,Inyecciones!$B$2:$B$14185,Balance!$B73,Inyecciones!$C$2:$C$14185,Balance!V$5)</f>
        <v>113924.8552790769</v>
      </c>
      <c r="W73" s="13">
        <f>SUMIFS(Inyecciones!$E$2:$E$14185,Inyecciones!$A$2:$A$14185,Balance!W$4,Inyecciones!$B$2:$B$14185,Balance!$B73,Inyecciones!$C$2:$C$14185,Balance!W$5)</f>
        <v>178188.6625334915</v>
      </c>
      <c r="X73" s="13">
        <f>SUMIFS(Inyecciones!$E$2:$E$14185,Inyecciones!$A$2:$A$14185,Balance!X$4,Inyecciones!$B$2:$B$14185,Balance!$B73,Inyecciones!$C$2:$C$14185,Balance!X$5)</f>
        <v>177044.21713565729</v>
      </c>
      <c r="Y73" s="13">
        <f>SUMIFS(Inyecciones!$E$2:$E$14185,Inyecciones!$A$2:$A$14185,Balance!Y$4,Inyecciones!$B$2:$B$14185,Balance!$B73,Inyecciones!$C$2:$C$14185,Balance!Y$5)</f>
        <v>209716.09557658801</v>
      </c>
      <c r="Z73" s="14">
        <f>SUMIFS(Inyecciones!$E$2:$E$14185,Inyecciones!$A$2:$A$14185,Balance!Z$4,Inyecciones!$B$2:$B$14185,Balance!$B73,Inyecciones!$C$2:$C$14185,Balance!Z$5)</f>
        <v>306465.7483441981</v>
      </c>
      <c r="AA73" s="12">
        <f>SUMIFS(Inyecciones!$E$2:$E$14185,Inyecciones!$A$2:$A$14185,Balance!AA$4,Inyecciones!$B$2:$B$14185,Balance!$B73,Inyecciones!$C$2:$C$14185,Balance!AA$5)</f>
        <v>485418.3643452283</v>
      </c>
      <c r="AB73" s="13">
        <f>SUMIFS(Inyecciones!$E$2:$E$14185,Inyecciones!$A$2:$A$14185,Balance!AB$4,Inyecciones!$B$2:$B$14185,Balance!$B73,Inyecciones!$C$2:$C$14185,Balance!AB$5)</f>
        <v>401067.96917078889</v>
      </c>
      <c r="AC73" s="13">
        <f>SUMIFS(Inyecciones!$E$2:$E$14185,Inyecciones!$A$2:$A$14185,Balance!AC$4,Inyecciones!$B$2:$B$14185,Balance!$B73,Inyecciones!$C$2:$C$14185,Balance!AC$5)</f>
        <v>359061.98375978618</v>
      </c>
      <c r="AD73" s="13">
        <f>SUMIFS(Inyecciones!$E$2:$E$14185,Inyecciones!$A$2:$A$14185,Balance!AD$4,Inyecciones!$B$2:$B$14185,Balance!$B73,Inyecciones!$C$2:$C$14185,Balance!AD$5)</f>
        <v>151235.906070742</v>
      </c>
      <c r="AE73" s="13">
        <f>SUMIFS(Inyecciones!$E$2:$E$14185,Inyecciones!$A$2:$A$14185,Balance!AE$4,Inyecciones!$B$2:$B$14185,Balance!$B73,Inyecciones!$C$2:$C$14185,Balance!AE$5)</f>
        <v>55965.220272497158</v>
      </c>
      <c r="AF73" s="13">
        <f>SUMIFS(Inyecciones!$E$2:$E$14185,Inyecciones!$A$2:$A$14185,Balance!AF$4,Inyecciones!$B$2:$B$14185,Balance!$B73,Inyecciones!$C$2:$C$14185,Balance!AF$5)</f>
        <v>59087.129846169752</v>
      </c>
      <c r="AG73" s="13">
        <f>SUMIFS(Inyecciones!$E$2:$E$14185,Inyecciones!$A$2:$A$14185,Balance!AG$4,Inyecciones!$B$2:$B$14185,Balance!$B73,Inyecciones!$C$2:$C$14185,Balance!AG$5)</f>
        <v>80495.511214776023</v>
      </c>
      <c r="AH73" s="13">
        <f>SUMIFS(Inyecciones!$E$2:$E$14185,Inyecciones!$A$2:$A$14185,Balance!AH$4,Inyecciones!$B$2:$B$14185,Balance!$B73,Inyecciones!$C$2:$C$14185,Balance!AH$5)</f>
        <v>125250.9877044578</v>
      </c>
      <c r="AI73" s="13">
        <f>SUMIFS(Inyecciones!$E$2:$E$14185,Inyecciones!$A$2:$A$14185,Balance!AI$4,Inyecciones!$B$2:$B$14185,Balance!$B73,Inyecciones!$C$2:$C$14185,Balance!AI$5)</f>
        <v>179154.31460064289</v>
      </c>
      <c r="AJ73" s="13">
        <f>SUMIFS(Inyecciones!$E$2:$E$14185,Inyecciones!$A$2:$A$14185,Balance!AJ$4,Inyecciones!$B$2:$B$14185,Balance!$B73,Inyecciones!$C$2:$C$14185,Balance!AJ$5)</f>
        <v>154236.85574771359</v>
      </c>
      <c r="AK73" s="13">
        <f>SUMIFS(Inyecciones!$E$2:$E$14185,Inyecciones!$A$2:$A$14185,Balance!AK$4,Inyecciones!$B$2:$B$14185,Balance!$B73,Inyecciones!$C$2:$C$14185,Balance!AK$5)</f>
        <v>215967.92057819889</v>
      </c>
      <c r="AL73" s="14">
        <f>SUMIFS(Inyecciones!$E$2:$E$14185,Inyecciones!$A$2:$A$14185,Balance!AL$4,Inyecciones!$B$2:$B$14185,Balance!$B73,Inyecciones!$C$2:$C$14185,Balance!AL$5)</f>
        <v>313520.05175295472</v>
      </c>
      <c r="AM73" s="13"/>
      <c r="AN73" s="12">
        <f>SUMIFS('Retiro Mensual'!$E$2:$E$2629,'Retiro Mensual'!$A$2:$A$2629,AN$4,'Retiro Mensual'!$B$2:$B$2629,$B73,'Retiro Mensual'!$C$2:$C$2629,AN$5)</f>
        <v>0</v>
      </c>
      <c r="AO73" s="13">
        <f>SUMIFS('Retiro Mensual'!$E$2:$E$2629,'Retiro Mensual'!$A$2:$A$2629,AO$4,'Retiro Mensual'!$B$2:$B$2629,$B73,'Retiro Mensual'!$C$2:$C$2629,AO$5)</f>
        <v>0</v>
      </c>
      <c r="AP73" s="13">
        <f>SUMIFS('Retiro Mensual'!$E$2:$E$2629,'Retiro Mensual'!$A$2:$A$2629,AP$4,'Retiro Mensual'!$B$2:$B$2629,$B73,'Retiro Mensual'!$C$2:$C$2629,AP$5)</f>
        <v>0</v>
      </c>
      <c r="AQ73" s="13">
        <f>SUMIFS('Retiro Mensual'!$E$2:$E$2629,'Retiro Mensual'!$A$2:$A$2629,AQ$4,'Retiro Mensual'!$B$2:$B$2629,$B73,'Retiro Mensual'!$C$2:$C$2629,AQ$5)</f>
        <v>0</v>
      </c>
      <c r="AR73" s="13">
        <f>SUMIFS('Retiro Mensual'!$E$2:$E$2629,'Retiro Mensual'!$A$2:$A$2629,AR$4,'Retiro Mensual'!$B$2:$B$2629,$B73,'Retiro Mensual'!$C$2:$C$2629,AR$5)</f>
        <v>0</v>
      </c>
      <c r="AS73" s="13">
        <f>SUMIFS('Retiro Mensual'!$E$2:$E$2629,'Retiro Mensual'!$A$2:$A$2629,AS$4,'Retiro Mensual'!$B$2:$B$2629,$B73,'Retiro Mensual'!$C$2:$C$2629,AS$5)</f>
        <v>0</v>
      </c>
      <c r="AT73" s="13">
        <f>SUMIFS('Retiro Mensual'!$E$2:$E$2629,'Retiro Mensual'!$A$2:$A$2629,AT$4,'Retiro Mensual'!$B$2:$B$2629,$B73,'Retiro Mensual'!$C$2:$C$2629,AT$5)</f>
        <v>0</v>
      </c>
      <c r="AU73" s="13">
        <f>SUMIFS('Retiro Mensual'!$E$2:$E$2629,'Retiro Mensual'!$A$2:$A$2629,AU$4,'Retiro Mensual'!$B$2:$B$2629,$B73,'Retiro Mensual'!$C$2:$C$2629,AU$5)</f>
        <v>0</v>
      </c>
      <c r="AV73" s="13">
        <f>SUMIFS('Retiro Mensual'!$E$2:$E$2629,'Retiro Mensual'!$A$2:$A$2629,AV$4,'Retiro Mensual'!$B$2:$B$2629,$B73,'Retiro Mensual'!$C$2:$C$2629,AV$5)</f>
        <v>0</v>
      </c>
      <c r="AW73" s="13">
        <f>SUMIFS('Retiro Mensual'!$E$2:$E$2629,'Retiro Mensual'!$A$2:$A$2629,AW$4,'Retiro Mensual'!$B$2:$B$2629,$B73,'Retiro Mensual'!$C$2:$C$2629,AW$5)</f>
        <v>0</v>
      </c>
      <c r="AX73" s="13">
        <f>SUMIFS('Retiro Mensual'!$E$2:$E$2629,'Retiro Mensual'!$A$2:$A$2629,AX$4,'Retiro Mensual'!$B$2:$B$2629,$B73,'Retiro Mensual'!$C$2:$C$2629,AX$5)</f>
        <v>0</v>
      </c>
      <c r="AY73" s="14">
        <f>SUMIFS('Retiro Mensual'!$E$2:$E$2629,'Retiro Mensual'!$A$2:$A$2629,AY$4,'Retiro Mensual'!$B$2:$B$2629,$B73,'Retiro Mensual'!$C$2:$C$2629,AY$5)</f>
        <v>0</v>
      </c>
      <c r="AZ73" s="12">
        <f>SUMIFS('Retiro Mensual'!$E$2:$E$2629,'Retiro Mensual'!$A$2:$A$2629,AZ$4,'Retiro Mensual'!$B$2:$B$2629,$B73,'Retiro Mensual'!$C$2:$C$2629,AZ$5)</f>
        <v>0</v>
      </c>
      <c r="BA73" s="13">
        <f>SUMIFS('Retiro Mensual'!$E$2:$E$2629,'Retiro Mensual'!$A$2:$A$2629,BA$4,'Retiro Mensual'!$B$2:$B$2629,$B73,'Retiro Mensual'!$C$2:$C$2629,BA$5)</f>
        <v>0</v>
      </c>
      <c r="BB73" s="13">
        <f>SUMIFS('Retiro Mensual'!$E$2:$E$2629,'Retiro Mensual'!$A$2:$A$2629,BB$4,'Retiro Mensual'!$B$2:$B$2629,$B73,'Retiro Mensual'!$C$2:$C$2629,BB$5)</f>
        <v>0</v>
      </c>
      <c r="BC73" s="13">
        <f>SUMIFS('Retiro Mensual'!$E$2:$E$2629,'Retiro Mensual'!$A$2:$A$2629,BC$4,'Retiro Mensual'!$B$2:$B$2629,$B73,'Retiro Mensual'!$C$2:$C$2629,BC$5)</f>
        <v>0</v>
      </c>
      <c r="BD73" s="13">
        <f>SUMIFS('Retiro Mensual'!$E$2:$E$2629,'Retiro Mensual'!$A$2:$A$2629,BD$4,'Retiro Mensual'!$B$2:$B$2629,$B73,'Retiro Mensual'!$C$2:$C$2629,BD$5)</f>
        <v>0</v>
      </c>
      <c r="BE73" s="13">
        <f>SUMIFS('Retiro Mensual'!$E$2:$E$2629,'Retiro Mensual'!$A$2:$A$2629,BE$4,'Retiro Mensual'!$B$2:$B$2629,$B73,'Retiro Mensual'!$C$2:$C$2629,BE$5)</f>
        <v>0</v>
      </c>
      <c r="BF73" s="13">
        <f>SUMIFS('Retiro Mensual'!$E$2:$E$2629,'Retiro Mensual'!$A$2:$A$2629,BF$4,'Retiro Mensual'!$B$2:$B$2629,$B73,'Retiro Mensual'!$C$2:$C$2629,BF$5)</f>
        <v>0</v>
      </c>
      <c r="BG73" s="13">
        <f>SUMIFS('Retiro Mensual'!$E$2:$E$2629,'Retiro Mensual'!$A$2:$A$2629,BG$4,'Retiro Mensual'!$B$2:$B$2629,$B73,'Retiro Mensual'!$C$2:$C$2629,BG$5)</f>
        <v>0</v>
      </c>
      <c r="BH73" s="13">
        <f>SUMIFS('Retiro Mensual'!$E$2:$E$2629,'Retiro Mensual'!$A$2:$A$2629,BH$4,'Retiro Mensual'!$B$2:$B$2629,$B73,'Retiro Mensual'!$C$2:$C$2629,BH$5)</f>
        <v>0</v>
      </c>
      <c r="BI73" s="13">
        <f>SUMIFS('Retiro Mensual'!$E$2:$E$2629,'Retiro Mensual'!$A$2:$A$2629,BI$4,'Retiro Mensual'!$B$2:$B$2629,$B73,'Retiro Mensual'!$C$2:$C$2629,BI$5)</f>
        <v>0</v>
      </c>
      <c r="BJ73" s="13">
        <f>SUMIFS('Retiro Mensual'!$E$2:$E$2629,'Retiro Mensual'!$A$2:$A$2629,BJ$4,'Retiro Mensual'!$B$2:$B$2629,$B73,'Retiro Mensual'!$C$2:$C$2629,BJ$5)</f>
        <v>0</v>
      </c>
      <c r="BK73" s="14">
        <f>SUMIFS('Retiro Mensual'!$E$2:$E$2629,'Retiro Mensual'!$A$2:$A$2629,BK$4,'Retiro Mensual'!$B$2:$B$2629,$B73,'Retiro Mensual'!$C$2:$C$2629,BK$5)</f>
        <v>0</v>
      </c>
      <c r="BL73" s="12">
        <f>SUMIFS('Retiro Mensual'!$E$2:$E$2629,'Retiro Mensual'!$A$2:$A$2629,BL$4,'Retiro Mensual'!$B$2:$B$2629,$B73,'Retiro Mensual'!$C$2:$C$2629,BL$5)</f>
        <v>0</v>
      </c>
      <c r="BM73" s="13">
        <f>SUMIFS('Retiro Mensual'!$E$2:$E$2629,'Retiro Mensual'!$A$2:$A$2629,BM$4,'Retiro Mensual'!$B$2:$B$2629,$B73,'Retiro Mensual'!$C$2:$C$2629,BM$5)</f>
        <v>0</v>
      </c>
      <c r="BN73" s="13">
        <f>SUMIFS('Retiro Mensual'!$E$2:$E$2629,'Retiro Mensual'!$A$2:$A$2629,BN$4,'Retiro Mensual'!$B$2:$B$2629,$B73,'Retiro Mensual'!$C$2:$C$2629,BN$5)</f>
        <v>0</v>
      </c>
      <c r="BO73" s="13">
        <f>SUMIFS('Retiro Mensual'!$E$2:$E$2629,'Retiro Mensual'!$A$2:$A$2629,BO$4,'Retiro Mensual'!$B$2:$B$2629,$B73,'Retiro Mensual'!$C$2:$C$2629,BO$5)</f>
        <v>0</v>
      </c>
      <c r="BP73" s="13">
        <f>SUMIFS('Retiro Mensual'!$E$2:$E$2629,'Retiro Mensual'!$A$2:$A$2629,BP$4,'Retiro Mensual'!$B$2:$B$2629,$B73,'Retiro Mensual'!$C$2:$C$2629,BP$5)</f>
        <v>0</v>
      </c>
      <c r="BQ73" s="13">
        <f>SUMIFS('Retiro Mensual'!$E$2:$E$2629,'Retiro Mensual'!$A$2:$A$2629,BQ$4,'Retiro Mensual'!$B$2:$B$2629,$B73,'Retiro Mensual'!$C$2:$C$2629,BQ$5)</f>
        <v>0</v>
      </c>
      <c r="BR73" s="13">
        <f>SUMIFS('Retiro Mensual'!$E$2:$E$2629,'Retiro Mensual'!$A$2:$A$2629,BR$4,'Retiro Mensual'!$B$2:$B$2629,$B73,'Retiro Mensual'!$C$2:$C$2629,BR$5)</f>
        <v>0</v>
      </c>
      <c r="BS73" s="13">
        <f>SUMIFS('Retiro Mensual'!$E$2:$E$2629,'Retiro Mensual'!$A$2:$A$2629,BS$4,'Retiro Mensual'!$B$2:$B$2629,$B73,'Retiro Mensual'!$C$2:$C$2629,BS$5)</f>
        <v>0</v>
      </c>
      <c r="BT73" s="13">
        <f>SUMIFS('Retiro Mensual'!$E$2:$E$2629,'Retiro Mensual'!$A$2:$A$2629,BT$4,'Retiro Mensual'!$B$2:$B$2629,$B73,'Retiro Mensual'!$C$2:$C$2629,BT$5)</f>
        <v>0</v>
      </c>
      <c r="BU73" s="13">
        <f>SUMIFS('Retiro Mensual'!$E$2:$E$2629,'Retiro Mensual'!$A$2:$A$2629,BU$4,'Retiro Mensual'!$B$2:$B$2629,$B73,'Retiro Mensual'!$C$2:$C$2629,BU$5)</f>
        <v>0</v>
      </c>
      <c r="BV73" s="13">
        <f>SUMIFS('Retiro Mensual'!$E$2:$E$2629,'Retiro Mensual'!$A$2:$A$2629,BV$4,'Retiro Mensual'!$B$2:$B$2629,$B73,'Retiro Mensual'!$C$2:$C$2629,BV$5)</f>
        <v>0</v>
      </c>
      <c r="BW73" s="14">
        <f>SUMIFS('Retiro Mensual'!$E$2:$E$2629,'Retiro Mensual'!$A$2:$A$2629,BW$4,'Retiro Mensual'!$B$2:$B$2629,$B73,'Retiro Mensual'!$C$2:$C$2629,BW$5)</f>
        <v>0</v>
      </c>
      <c r="BX73" s="13"/>
      <c r="BY73" s="12">
        <f>SUMIFS('Compra Ventas'!$E$2:$E$2700,'Compra Ventas'!$A$2:$A$2700,BY$4,'Compra Ventas'!$B$2:$B$2700,$B73,'Compra Ventas'!$C$2:$C$2700,BY$5)</f>
        <v>0</v>
      </c>
      <c r="BZ73" s="13">
        <f>SUMIFS('Compra Ventas'!$E$2:$E$2700,'Compra Ventas'!$A$2:$A$2700,BZ$4,'Compra Ventas'!$B$2:$B$2700,$B73,'Compra Ventas'!$C$2:$C$2700,BZ$5)</f>
        <v>0</v>
      </c>
      <c r="CA73" s="13">
        <f>SUMIFS('Compra Ventas'!$E$2:$E$2700,'Compra Ventas'!$A$2:$A$2700,CA$4,'Compra Ventas'!$B$2:$B$2700,$B73,'Compra Ventas'!$C$2:$C$2700,CA$5)</f>
        <v>0</v>
      </c>
      <c r="CB73" s="13">
        <f>SUMIFS('Compra Ventas'!$E$2:$E$2700,'Compra Ventas'!$A$2:$A$2700,CB$4,'Compra Ventas'!$B$2:$B$2700,$B73,'Compra Ventas'!$C$2:$C$2700,CB$5)</f>
        <v>0</v>
      </c>
      <c r="CC73" s="13">
        <f>SUMIFS('Compra Ventas'!$E$2:$E$2700,'Compra Ventas'!$A$2:$A$2700,CC$4,'Compra Ventas'!$B$2:$B$2700,$B73,'Compra Ventas'!$C$2:$C$2700,CC$5)</f>
        <v>0</v>
      </c>
      <c r="CD73" s="13">
        <f>SUMIFS('Compra Ventas'!$E$2:$E$2700,'Compra Ventas'!$A$2:$A$2700,CD$4,'Compra Ventas'!$B$2:$B$2700,$B73,'Compra Ventas'!$C$2:$C$2700,CD$5)</f>
        <v>0</v>
      </c>
      <c r="CE73" s="13">
        <f>SUMIFS('Compra Ventas'!$E$2:$E$2700,'Compra Ventas'!$A$2:$A$2700,CE$4,'Compra Ventas'!$B$2:$B$2700,$B73,'Compra Ventas'!$C$2:$C$2700,CE$5)</f>
        <v>0</v>
      </c>
      <c r="CF73" s="13">
        <f>SUMIFS('Compra Ventas'!$E$2:$E$2700,'Compra Ventas'!$A$2:$A$2700,CF$4,'Compra Ventas'!$B$2:$B$2700,$B73,'Compra Ventas'!$C$2:$C$2700,CF$5)</f>
        <v>0</v>
      </c>
      <c r="CG73" s="13">
        <f>SUMIFS('Compra Ventas'!$E$2:$E$2700,'Compra Ventas'!$A$2:$A$2700,CG$4,'Compra Ventas'!$B$2:$B$2700,$B73,'Compra Ventas'!$C$2:$C$2700,CG$5)</f>
        <v>0</v>
      </c>
      <c r="CH73" s="13">
        <f>SUMIFS('Compra Ventas'!$E$2:$E$2700,'Compra Ventas'!$A$2:$A$2700,CH$4,'Compra Ventas'!$B$2:$B$2700,$B73,'Compra Ventas'!$C$2:$C$2700,CH$5)</f>
        <v>0</v>
      </c>
      <c r="CI73" s="13">
        <f>SUMIFS('Compra Ventas'!$E$2:$E$2700,'Compra Ventas'!$A$2:$A$2700,CI$4,'Compra Ventas'!$B$2:$B$2700,$B73,'Compra Ventas'!$C$2:$C$2700,CI$5)</f>
        <v>0</v>
      </c>
      <c r="CJ73" s="14">
        <f>SUMIFS('Compra Ventas'!$E$2:$E$2700,'Compra Ventas'!$A$2:$A$2700,CJ$4,'Compra Ventas'!$B$2:$B$2700,$B73,'Compra Ventas'!$C$2:$C$2700,CJ$5)</f>
        <v>0</v>
      </c>
      <c r="CK73" s="12">
        <f>SUMIFS('Compra Ventas'!$E$2:$E$2700,'Compra Ventas'!$A$2:$A$2700,CK$4,'Compra Ventas'!$B$2:$B$2700,$B73,'Compra Ventas'!$C$2:$C$2700,CK$5)</f>
        <v>0</v>
      </c>
      <c r="CL73" s="13">
        <f>SUMIFS('Compra Ventas'!$E$2:$E$2700,'Compra Ventas'!$A$2:$A$2700,CL$4,'Compra Ventas'!$B$2:$B$2700,$B73,'Compra Ventas'!$C$2:$C$2700,CL$5)</f>
        <v>0</v>
      </c>
      <c r="CM73" s="13">
        <f>SUMIFS('Compra Ventas'!$E$2:$E$2700,'Compra Ventas'!$A$2:$A$2700,CM$4,'Compra Ventas'!$B$2:$B$2700,$B73,'Compra Ventas'!$C$2:$C$2700,CM$5)</f>
        <v>0</v>
      </c>
      <c r="CN73" s="13">
        <f>SUMIFS('Compra Ventas'!$E$2:$E$2700,'Compra Ventas'!$A$2:$A$2700,CN$4,'Compra Ventas'!$B$2:$B$2700,$B73,'Compra Ventas'!$C$2:$C$2700,CN$5)</f>
        <v>0</v>
      </c>
      <c r="CO73" s="13">
        <f>SUMIFS('Compra Ventas'!$E$2:$E$2700,'Compra Ventas'!$A$2:$A$2700,CO$4,'Compra Ventas'!$B$2:$B$2700,$B73,'Compra Ventas'!$C$2:$C$2700,CO$5)</f>
        <v>0</v>
      </c>
      <c r="CP73" s="13">
        <f>SUMIFS('Compra Ventas'!$E$2:$E$2700,'Compra Ventas'!$A$2:$A$2700,CP$4,'Compra Ventas'!$B$2:$B$2700,$B73,'Compra Ventas'!$C$2:$C$2700,CP$5)</f>
        <v>0</v>
      </c>
      <c r="CQ73" s="13">
        <f>SUMIFS('Compra Ventas'!$E$2:$E$2700,'Compra Ventas'!$A$2:$A$2700,CQ$4,'Compra Ventas'!$B$2:$B$2700,$B73,'Compra Ventas'!$C$2:$C$2700,CQ$5)</f>
        <v>0</v>
      </c>
      <c r="CR73" s="13">
        <f>SUMIFS('Compra Ventas'!$E$2:$E$2700,'Compra Ventas'!$A$2:$A$2700,CR$4,'Compra Ventas'!$B$2:$B$2700,$B73,'Compra Ventas'!$C$2:$C$2700,CR$5)</f>
        <v>0</v>
      </c>
      <c r="CS73" s="13">
        <f>SUMIFS('Compra Ventas'!$E$2:$E$2700,'Compra Ventas'!$A$2:$A$2700,CS$4,'Compra Ventas'!$B$2:$B$2700,$B73,'Compra Ventas'!$C$2:$C$2700,CS$5)</f>
        <v>0</v>
      </c>
      <c r="CT73" s="13">
        <f>SUMIFS('Compra Ventas'!$E$2:$E$2700,'Compra Ventas'!$A$2:$A$2700,CT$4,'Compra Ventas'!$B$2:$B$2700,$B73,'Compra Ventas'!$C$2:$C$2700,CT$5)</f>
        <v>0</v>
      </c>
      <c r="CU73" s="13">
        <f>SUMIFS('Compra Ventas'!$E$2:$E$2700,'Compra Ventas'!$A$2:$A$2700,CU$4,'Compra Ventas'!$B$2:$B$2700,$B73,'Compra Ventas'!$C$2:$C$2700,CU$5)</f>
        <v>0</v>
      </c>
      <c r="CV73" s="14">
        <f>SUMIFS('Compra Ventas'!$E$2:$E$2700,'Compra Ventas'!$A$2:$A$2700,CV$4,'Compra Ventas'!$B$2:$B$2700,$B73,'Compra Ventas'!$C$2:$C$2700,CV$5)</f>
        <v>0</v>
      </c>
      <c r="CW73" s="12">
        <f>SUMIFS('Compra Ventas'!$E$2:$E$2700,'Compra Ventas'!$A$2:$A$2700,CW$4,'Compra Ventas'!$B$2:$B$2700,$B73,'Compra Ventas'!$C$2:$C$2700,CW$5)</f>
        <v>0</v>
      </c>
      <c r="CX73" s="13">
        <f>SUMIFS('Compra Ventas'!$E$2:$E$2700,'Compra Ventas'!$A$2:$A$2700,CX$4,'Compra Ventas'!$B$2:$B$2700,$B73,'Compra Ventas'!$C$2:$C$2700,CX$5)</f>
        <v>0</v>
      </c>
      <c r="CY73" s="13">
        <f>SUMIFS('Compra Ventas'!$E$2:$E$2700,'Compra Ventas'!$A$2:$A$2700,CY$4,'Compra Ventas'!$B$2:$B$2700,$B73,'Compra Ventas'!$C$2:$C$2700,CY$5)</f>
        <v>0</v>
      </c>
      <c r="CZ73" s="13">
        <f>SUMIFS('Compra Ventas'!$E$2:$E$2700,'Compra Ventas'!$A$2:$A$2700,CZ$4,'Compra Ventas'!$B$2:$B$2700,$B73,'Compra Ventas'!$C$2:$C$2700,CZ$5)</f>
        <v>0</v>
      </c>
      <c r="DA73" s="13">
        <f>SUMIFS('Compra Ventas'!$E$2:$E$2700,'Compra Ventas'!$A$2:$A$2700,DA$4,'Compra Ventas'!$B$2:$B$2700,$B73,'Compra Ventas'!$C$2:$C$2700,DA$5)</f>
        <v>0</v>
      </c>
      <c r="DB73" s="13">
        <f>SUMIFS('Compra Ventas'!$E$2:$E$2700,'Compra Ventas'!$A$2:$A$2700,DB$4,'Compra Ventas'!$B$2:$B$2700,$B73,'Compra Ventas'!$C$2:$C$2700,DB$5)</f>
        <v>0</v>
      </c>
      <c r="DC73" s="13">
        <f>SUMIFS('Compra Ventas'!$E$2:$E$2700,'Compra Ventas'!$A$2:$A$2700,DC$4,'Compra Ventas'!$B$2:$B$2700,$B73,'Compra Ventas'!$C$2:$C$2700,DC$5)</f>
        <v>0</v>
      </c>
      <c r="DD73" s="13">
        <f>SUMIFS('Compra Ventas'!$E$2:$E$2700,'Compra Ventas'!$A$2:$A$2700,DD$4,'Compra Ventas'!$B$2:$B$2700,$B73,'Compra Ventas'!$C$2:$C$2700,DD$5)</f>
        <v>0</v>
      </c>
      <c r="DE73" s="13">
        <f>SUMIFS('Compra Ventas'!$E$2:$E$2700,'Compra Ventas'!$A$2:$A$2700,DE$4,'Compra Ventas'!$B$2:$B$2700,$B73,'Compra Ventas'!$C$2:$C$2700,DE$5)</f>
        <v>0</v>
      </c>
      <c r="DF73" s="13">
        <f>SUMIFS('Compra Ventas'!$E$2:$E$2700,'Compra Ventas'!$A$2:$A$2700,DF$4,'Compra Ventas'!$B$2:$B$2700,$B73,'Compra Ventas'!$C$2:$C$2700,DF$5)</f>
        <v>0</v>
      </c>
      <c r="DG73" s="13">
        <f>SUMIFS('Compra Ventas'!$E$2:$E$2700,'Compra Ventas'!$A$2:$A$2700,DG$4,'Compra Ventas'!$B$2:$B$2700,$B73,'Compra Ventas'!$C$2:$C$2700,DG$5)</f>
        <v>0</v>
      </c>
      <c r="DH73" s="14">
        <f>SUMIFS('Compra Ventas'!$E$2:$E$2700,'Compra Ventas'!$A$2:$A$2700,DH$4,'Compra Ventas'!$B$2:$B$2700,$B73,'Compra Ventas'!$C$2:$C$2700,DH$5)</f>
        <v>0</v>
      </c>
      <c r="DI73" s="84"/>
      <c r="DJ73" s="98">
        <f>SUMIFS('Ajuste Ciclado'!D$5:D$47,'Ajuste Ciclado'!$C$5:$C$47,Balance!DJ$4,'Ajuste Ciclado'!$B$5:$B$47,Balance!$B73)</f>
        <v>0</v>
      </c>
      <c r="DK73" s="99">
        <f>SUMIFS('Ajuste Ciclado'!E$5:E$47,'Ajuste Ciclado'!$C$5:$C$47,Balance!DK$4,'Ajuste Ciclado'!$B$5:$B$47,Balance!$B73)</f>
        <v>0</v>
      </c>
      <c r="DL73" s="99">
        <f>SUMIFS('Ajuste Ciclado'!F$5:F$47,'Ajuste Ciclado'!$C$5:$C$47,Balance!DL$4,'Ajuste Ciclado'!$B$5:$B$47,Balance!$B73)</f>
        <v>0</v>
      </c>
      <c r="DM73" s="99">
        <f>SUMIFS('Ajuste Ciclado'!G$5:G$47,'Ajuste Ciclado'!$C$5:$C$47,Balance!DM$4,'Ajuste Ciclado'!$B$5:$B$47,Balance!$B73)</f>
        <v>0</v>
      </c>
      <c r="DN73" s="99">
        <f>SUMIFS('Ajuste Ciclado'!H$5:H$47,'Ajuste Ciclado'!$C$5:$C$47,Balance!DN$4,'Ajuste Ciclado'!$B$5:$B$47,Balance!$B73)</f>
        <v>0</v>
      </c>
      <c r="DO73" s="99">
        <f>SUMIFS('Ajuste Ciclado'!I$5:I$47,'Ajuste Ciclado'!$C$5:$C$47,Balance!DO$4,'Ajuste Ciclado'!$B$5:$B$47,Balance!$B73)</f>
        <v>0</v>
      </c>
      <c r="DP73" s="99">
        <f>SUMIFS('Ajuste Ciclado'!J$5:J$47,'Ajuste Ciclado'!$C$5:$C$47,Balance!DP$4,'Ajuste Ciclado'!$B$5:$B$47,Balance!$B73)</f>
        <v>0</v>
      </c>
      <c r="DQ73" s="99">
        <f>SUMIFS('Ajuste Ciclado'!K$5:K$47,'Ajuste Ciclado'!$C$5:$C$47,Balance!DQ$4,'Ajuste Ciclado'!$B$5:$B$47,Balance!$B73)</f>
        <v>0</v>
      </c>
      <c r="DR73" s="99">
        <f>SUMIFS('Ajuste Ciclado'!L$5:L$47,'Ajuste Ciclado'!$C$5:$C$47,Balance!DR$4,'Ajuste Ciclado'!$B$5:$B$47,Balance!$B73)</f>
        <v>0</v>
      </c>
      <c r="DS73" s="99">
        <f>SUMIFS('Ajuste Ciclado'!M$5:M$47,'Ajuste Ciclado'!$C$5:$C$47,Balance!DS$4,'Ajuste Ciclado'!$B$5:$B$47,Balance!$B73)</f>
        <v>0</v>
      </c>
      <c r="DT73" s="99">
        <f>SUMIFS('Ajuste Ciclado'!N$5:N$47,'Ajuste Ciclado'!$C$5:$C$47,Balance!DT$4,'Ajuste Ciclado'!$B$5:$B$47,Balance!$B73)</f>
        <v>0</v>
      </c>
      <c r="DU73" s="100">
        <f>SUMIFS('Ajuste Ciclado'!O$5:O$47,'Ajuste Ciclado'!$C$5:$C$47,Balance!DU$4,'Ajuste Ciclado'!$B$5:$B$47,Balance!$B73)</f>
        <v>0</v>
      </c>
      <c r="DV73" s="98">
        <f>SUMIFS('Ajuste Ciclado'!D$5:D$47,'Ajuste Ciclado'!$C$5:$C$47,Balance!DV$4,'Ajuste Ciclado'!$B$5:$B$47,Balance!$B73)</f>
        <v>0</v>
      </c>
      <c r="DW73" s="99">
        <f>SUMIFS('Ajuste Ciclado'!E$5:E$47,'Ajuste Ciclado'!$C$5:$C$47,Balance!DW$4,'Ajuste Ciclado'!$B$5:$B$47,Balance!$B73)</f>
        <v>0</v>
      </c>
      <c r="DX73" s="99">
        <f>SUMIFS('Ajuste Ciclado'!F$5:F$47,'Ajuste Ciclado'!$C$5:$C$47,Balance!DX$4,'Ajuste Ciclado'!$B$5:$B$47,Balance!$B73)</f>
        <v>0</v>
      </c>
      <c r="DY73" s="99">
        <f>SUMIFS('Ajuste Ciclado'!G$5:G$47,'Ajuste Ciclado'!$C$5:$C$47,Balance!DY$4,'Ajuste Ciclado'!$B$5:$B$47,Balance!$B73)</f>
        <v>0</v>
      </c>
      <c r="DZ73" s="99">
        <f>SUMIFS('Ajuste Ciclado'!H$5:H$47,'Ajuste Ciclado'!$C$5:$C$47,Balance!DZ$4,'Ajuste Ciclado'!$B$5:$B$47,Balance!$B73)</f>
        <v>0</v>
      </c>
      <c r="EA73" s="99">
        <f>SUMIFS('Ajuste Ciclado'!I$5:I$47,'Ajuste Ciclado'!$C$5:$C$47,Balance!EA$4,'Ajuste Ciclado'!$B$5:$B$47,Balance!$B73)</f>
        <v>0</v>
      </c>
      <c r="EB73" s="99">
        <f>SUMIFS('Ajuste Ciclado'!J$5:J$47,'Ajuste Ciclado'!$C$5:$C$47,Balance!EB$4,'Ajuste Ciclado'!$B$5:$B$47,Balance!$B73)</f>
        <v>0</v>
      </c>
      <c r="EC73" s="99">
        <f>SUMIFS('Ajuste Ciclado'!K$5:K$47,'Ajuste Ciclado'!$C$5:$C$47,Balance!EC$4,'Ajuste Ciclado'!$B$5:$B$47,Balance!$B73)</f>
        <v>0</v>
      </c>
      <c r="ED73" s="99">
        <f>SUMIFS('Ajuste Ciclado'!L$5:L$47,'Ajuste Ciclado'!$C$5:$C$47,Balance!ED$4,'Ajuste Ciclado'!$B$5:$B$47,Balance!$B73)</f>
        <v>0</v>
      </c>
      <c r="EE73" s="99">
        <f>SUMIFS('Ajuste Ciclado'!M$5:M$47,'Ajuste Ciclado'!$C$5:$C$47,Balance!EE$4,'Ajuste Ciclado'!$B$5:$B$47,Balance!$B73)</f>
        <v>0</v>
      </c>
      <c r="EF73" s="99">
        <f>SUMIFS('Ajuste Ciclado'!N$5:N$47,'Ajuste Ciclado'!$C$5:$C$47,Balance!EF$4,'Ajuste Ciclado'!$B$5:$B$47,Balance!$B73)</f>
        <v>0</v>
      </c>
      <c r="EG73" s="100">
        <f>SUMIFS('Ajuste Ciclado'!O$5:O$47,'Ajuste Ciclado'!$C$5:$C$47,Balance!EG$4,'Ajuste Ciclado'!$B$5:$B$47,Balance!$B73)</f>
        <v>0</v>
      </c>
      <c r="EH73" s="98">
        <f>SUMIFS('Ajuste Ciclado'!D$5:D$47,'Ajuste Ciclado'!$C$5:$C$47,Balance!EH$4,'Ajuste Ciclado'!$B$5:$B$47,Balance!$B73)</f>
        <v>0</v>
      </c>
      <c r="EI73" s="99">
        <f>SUMIFS('Ajuste Ciclado'!E$5:E$47,'Ajuste Ciclado'!$C$5:$C$47,Balance!EI$4,'Ajuste Ciclado'!$B$5:$B$47,Balance!$B73)</f>
        <v>0</v>
      </c>
      <c r="EJ73" s="99">
        <f>SUMIFS('Ajuste Ciclado'!F$5:F$47,'Ajuste Ciclado'!$C$5:$C$47,Balance!EJ$4,'Ajuste Ciclado'!$B$5:$B$47,Balance!$B73)</f>
        <v>0</v>
      </c>
      <c r="EK73" s="99">
        <f>SUMIFS('Ajuste Ciclado'!G$5:G$47,'Ajuste Ciclado'!$C$5:$C$47,Balance!EK$4,'Ajuste Ciclado'!$B$5:$B$47,Balance!$B73)</f>
        <v>0</v>
      </c>
      <c r="EL73" s="99">
        <f>SUMIFS('Ajuste Ciclado'!H$5:H$47,'Ajuste Ciclado'!$C$5:$C$47,Balance!EL$4,'Ajuste Ciclado'!$B$5:$B$47,Balance!$B73)</f>
        <v>0</v>
      </c>
      <c r="EM73" s="99">
        <f>SUMIFS('Ajuste Ciclado'!I$5:I$47,'Ajuste Ciclado'!$C$5:$C$47,Balance!EM$4,'Ajuste Ciclado'!$B$5:$B$47,Balance!$B73)</f>
        <v>0</v>
      </c>
      <c r="EN73" s="99">
        <f>SUMIFS('Ajuste Ciclado'!J$5:J$47,'Ajuste Ciclado'!$C$5:$C$47,Balance!EN$4,'Ajuste Ciclado'!$B$5:$B$47,Balance!$B73)</f>
        <v>0</v>
      </c>
      <c r="EO73" s="99">
        <f>SUMIFS('Ajuste Ciclado'!K$5:K$47,'Ajuste Ciclado'!$C$5:$C$47,Balance!EO$4,'Ajuste Ciclado'!$B$5:$B$47,Balance!$B73)</f>
        <v>0</v>
      </c>
      <c r="EP73" s="99">
        <f>SUMIFS('Ajuste Ciclado'!L$5:L$47,'Ajuste Ciclado'!$C$5:$C$47,Balance!EP$4,'Ajuste Ciclado'!$B$5:$B$47,Balance!$B73)</f>
        <v>0</v>
      </c>
      <c r="EQ73" s="99">
        <f>SUMIFS('Ajuste Ciclado'!M$5:M$47,'Ajuste Ciclado'!$C$5:$C$47,Balance!EQ$4,'Ajuste Ciclado'!$B$5:$B$47,Balance!$B73)</f>
        <v>0</v>
      </c>
      <c r="ER73" s="99">
        <f>SUMIFS('Ajuste Ciclado'!N$5:N$47,'Ajuste Ciclado'!$C$5:$C$47,Balance!ER$4,'Ajuste Ciclado'!$B$5:$B$47,Balance!$B73)</f>
        <v>0</v>
      </c>
      <c r="ES73" s="100">
        <f>SUMIFS('Ajuste Ciclado'!O$5:O$47,'Ajuste Ciclado'!$C$5:$C$47,Balance!ES$4,'Ajuste Ciclado'!$B$5:$B$47,Balance!$B73)</f>
        <v>0</v>
      </c>
      <c r="ET73" s="84"/>
      <c r="EU73" s="12">
        <f t="shared" si="181"/>
        <v>484879.65888049267</v>
      </c>
      <c r="EV73" s="13">
        <f t="shared" si="145"/>
        <v>388780.75640851608</v>
      </c>
      <c r="EW73" s="13">
        <f t="shared" si="146"/>
        <v>347052.68674669543</v>
      </c>
      <c r="EX73" s="13">
        <f t="shared" si="147"/>
        <v>153942.4275731919</v>
      </c>
      <c r="EY73" s="13">
        <f t="shared" si="148"/>
        <v>51070.777719485377</v>
      </c>
      <c r="EZ73" s="13">
        <f t="shared" si="149"/>
        <v>38673.249812353053</v>
      </c>
      <c r="FA73" s="13">
        <f t="shared" si="150"/>
        <v>67903.740378227099</v>
      </c>
      <c r="FB73" s="13">
        <f t="shared" si="151"/>
        <v>113371.8022331098</v>
      </c>
      <c r="FC73" s="13">
        <f t="shared" si="152"/>
        <v>175448.32922398139</v>
      </c>
      <c r="FD73" s="13">
        <f t="shared" si="153"/>
        <v>138455.60245314179</v>
      </c>
      <c r="FE73" s="13">
        <f t="shared" si="154"/>
        <v>163494.01592758691</v>
      </c>
      <c r="FF73" s="14">
        <f t="shared" si="155"/>
        <v>192478.69215448861</v>
      </c>
      <c r="FG73" s="12">
        <f t="shared" si="156"/>
        <v>485386.253565058</v>
      </c>
      <c r="FH73" s="13">
        <f t="shared" si="157"/>
        <v>391483.89447320229</v>
      </c>
      <c r="FI73" s="13">
        <f t="shared" si="158"/>
        <v>359126.75200261042</v>
      </c>
      <c r="FJ73" s="13">
        <f t="shared" si="159"/>
        <v>137385.5410399356</v>
      </c>
      <c r="FK73" s="13">
        <f t="shared" si="160"/>
        <v>57064.123754968648</v>
      </c>
      <c r="FL73" s="13">
        <f t="shared" si="161"/>
        <v>50986.303441404227</v>
      </c>
      <c r="FM73" s="13">
        <f t="shared" si="162"/>
        <v>78128.04284473756</v>
      </c>
      <c r="FN73" s="13">
        <f t="shared" si="163"/>
        <v>113924.8552790769</v>
      </c>
      <c r="FO73" s="13">
        <f t="shared" si="164"/>
        <v>178188.6625334915</v>
      </c>
      <c r="FP73" s="13">
        <f t="shared" si="165"/>
        <v>177044.21713565729</v>
      </c>
      <c r="FQ73" s="13">
        <f t="shared" si="166"/>
        <v>209716.09557658801</v>
      </c>
      <c r="FR73" s="14">
        <f t="shared" si="167"/>
        <v>306465.7483441981</v>
      </c>
      <c r="FS73" s="12">
        <f t="shared" si="168"/>
        <v>485418.3643452283</v>
      </c>
      <c r="FT73" s="13">
        <f t="shared" si="169"/>
        <v>401067.96917078889</v>
      </c>
      <c r="FU73" s="13">
        <f t="shared" si="170"/>
        <v>359061.98375978618</v>
      </c>
      <c r="FV73" s="13">
        <f t="shared" si="171"/>
        <v>151235.906070742</v>
      </c>
      <c r="FW73" s="13">
        <f t="shared" si="172"/>
        <v>55965.220272497158</v>
      </c>
      <c r="FX73" s="13">
        <f t="shared" si="173"/>
        <v>59087.129846169752</v>
      </c>
      <c r="FY73" s="13">
        <f t="shared" si="174"/>
        <v>80495.511214776023</v>
      </c>
      <c r="FZ73" s="13">
        <f t="shared" si="175"/>
        <v>125250.9877044578</v>
      </c>
      <c r="GA73" s="13">
        <f t="shared" si="176"/>
        <v>179154.31460064289</v>
      </c>
      <c r="GB73" s="13">
        <f t="shared" si="177"/>
        <v>154236.85574771359</v>
      </c>
      <c r="GC73" s="13">
        <f t="shared" si="178"/>
        <v>215967.92057819889</v>
      </c>
      <c r="GD73" s="14">
        <f t="shared" si="179"/>
        <v>313520.05175295472</v>
      </c>
      <c r="GE73" s="84"/>
      <c r="GF73" s="12">
        <f t="shared" si="182"/>
        <v>2315551.7395112696</v>
      </c>
      <c r="GG73" s="13">
        <f t="shared" si="182"/>
        <v>2544900.4899909282</v>
      </c>
      <c r="GH73" s="14">
        <f t="shared" si="182"/>
        <v>2580462.2150639566</v>
      </c>
      <c r="GI73" s="6">
        <f t="shared" si="183"/>
        <v>1</v>
      </c>
      <c r="GJ73" s="12">
        <f t="shared" si="184"/>
        <v>0</v>
      </c>
      <c r="GK73" s="13">
        <f t="shared" si="185"/>
        <v>0</v>
      </c>
      <c r="GL73" s="14">
        <f t="shared" si="186"/>
        <v>0</v>
      </c>
      <c r="GM73" s="84"/>
      <c r="GN73" s="66">
        <f t="shared" si="187"/>
        <v>0</v>
      </c>
      <c r="GO73" s="84"/>
      <c r="GP73" s="63" t="str" cm="1">
        <f t="array" ref="GP73">INDEX($GF$4:$GH$4,1,GI73)</f>
        <v>Sample 1</v>
      </c>
      <c r="GQ73" s="12">
        <f t="shared" si="188"/>
        <v>38673.249812353053</v>
      </c>
      <c r="GR73" s="13">
        <f t="shared" si="188"/>
        <v>51070.777719485377</v>
      </c>
      <c r="GS73" s="14">
        <f t="shared" si="188"/>
        <v>67903.740378227099</v>
      </c>
      <c r="GT73" s="12">
        <f t="shared" si="189"/>
        <v>50986.303441404227</v>
      </c>
      <c r="GU73" s="13">
        <f t="shared" si="189"/>
        <v>57064.123754968648</v>
      </c>
      <c r="GV73" s="14">
        <f t="shared" si="189"/>
        <v>78128.04284473756</v>
      </c>
      <c r="GW73" s="12">
        <f t="shared" si="190"/>
        <v>55965.220272497158</v>
      </c>
      <c r="GX73" s="13">
        <f t="shared" si="190"/>
        <v>59087.129846169752</v>
      </c>
      <c r="GY73" s="14">
        <f t="shared" si="190"/>
        <v>80495.511214776023</v>
      </c>
      <c r="GZ73" s="84" t="str">
        <f t="shared" si="180"/>
        <v>Sample 1</v>
      </c>
      <c r="HA73" s="12">
        <f t="shared" si="191"/>
        <v>0</v>
      </c>
      <c r="HB73" s="13">
        <f t="shared" si="191"/>
        <v>0</v>
      </c>
      <c r="HC73" s="14">
        <f t="shared" si="191"/>
        <v>0</v>
      </c>
      <c r="HD73" s="6">
        <f t="shared" si="192"/>
        <v>0</v>
      </c>
      <c r="HE73" s="84" t="str">
        <f t="shared" si="193"/>
        <v>Ok</v>
      </c>
    </row>
    <row r="74" spans="2:213" x14ac:dyDescent="0.3">
      <c r="B74" s="84" t="s">
        <v>21</v>
      </c>
      <c r="C74" s="12">
        <f>SUMIFS(Inyecciones!$E$2:$E$14185,Inyecciones!$A$2:$A$14185,Balance!C$4,Inyecciones!$B$2:$B$14185,Balance!$B74,Inyecciones!$C$2:$C$14185,Balance!C$5)</f>
        <v>14190589.76380386</v>
      </c>
      <c r="D74" s="13">
        <f>SUMIFS(Inyecciones!$E$2:$E$14185,Inyecciones!$A$2:$A$14185,Balance!D$4,Inyecciones!$B$2:$B$14185,Balance!$B74,Inyecciones!$C$2:$C$14185,Balance!D$5)</f>
        <v>5947410.4227836002</v>
      </c>
      <c r="E74" s="13">
        <f>SUMIFS(Inyecciones!$E$2:$E$14185,Inyecciones!$A$2:$A$14185,Balance!E$4,Inyecciones!$B$2:$B$14185,Balance!$B74,Inyecciones!$C$2:$C$14185,Balance!E$5)</f>
        <v>13364040.63781338</v>
      </c>
      <c r="F74" s="13">
        <f>SUMIFS(Inyecciones!$E$2:$E$14185,Inyecciones!$A$2:$A$14185,Balance!F$4,Inyecciones!$B$2:$B$14185,Balance!$B74,Inyecciones!$C$2:$C$14185,Balance!F$5)</f>
        <v>14402573.946799129</v>
      </c>
      <c r="G74" s="13">
        <f>SUMIFS(Inyecciones!$E$2:$E$14185,Inyecciones!$A$2:$A$14185,Balance!G$4,Inyecciones!$B$2:$B$14185,Balance!$B74,Inyecciones!$C$2:$C$14185,Balance!G$5)</f>
        <v>12579483.34114911</v>
      </c>
      <c r="H74" s="13">
        <f>SUMIFS(Inyecciones!$E$2:$E$14185,Inyecciones!$A$2:$A$14185,Balance!H$4,Inyecciones!$B$2:$B$14185,Balance!$B74,Inyecciones!$C$2:$C$14185,Balance!H$5)</f>
        <v>10987056.042118641</v>
      </c>
      <c r="I74" s="13">
        <f>SUMIFS(Inyecciones!$E$2:$E$14185,Inyecciones!$A$2:$A$14185,Balance!I$4,Inyecciones!$B$2:$B$14185,Balance!$B74,Inyecciones!$C$2:$C$14185,Balance!I$5)</f>
        <v>11930771.91892672</v>
      </c>
      <c r="J74" s="13">
        <f>SUMIFS(Inyecciones!$E$2:$E$14185,Inyecciones!$A$2:$A$14185,Balance!J$4,Inyecciones!$B$2:$B$14185,Balance!$B74,Inyecciones!$C$2:$C$14185,Balance!J$5)</f>
        <v>12874924.262832319</v>
      </c>
      <c r="K74" s="13">
        <f>SUMIFS(Inyecciones!$E$2:$E$14185,Inyecciones!$A$2:$A$14185,Balance!K$4,Inyecciones!$B$2:$B$14185,Balance!$B74,Inyecciones!$C$2:$C$14185,Balance!K$5)</f>
        <v>10812454.19366231</v>
      </c>
      <c r="L74" s="13">
        <f>SUMIFS(Inyecciones!$E$2:$E$14185,Inyecciones!$A$2:$A$14185,Balance!L$4,Inyecciones!$B$2:$B$14185,Balance!$B74,Inyecciones!$C$2:$C$14185,Balance!L$5)</f>
        <v>8240996.8716563191</v>
      </c>
      <c r="M74" s="13">
        <f>SUMIFS(Inyecciones!$E$2:$E$14185,Inyecciones!$A$2:$A$14185,Balance!M$4,Inyecciones!$B$2:$B$14185,Balance!$B74,Inyecciones!$C$2:$C$14185,Balance!M$5)</f>
        <v>7950339.570318792</v>
      </c>
      <c r="N74" s="14">
        <f>SUMIFS(Inyecciones!$E$2:$E$14185,Inyecciones!$A$2:$A$14185,Balance!N$4,Inyecciones!$B$2:$B$14185,Balance!$B74,Inyecciones!$C$2:$C$14185,Balance!N$5)</f>
        <v>10671239.107644821</v>
      </c>
      <c r="O74" s="12">
        <f>SUMIFS(Inyecciones!$E$2:$E$14185,Inyecciones!$A$2:$A$14185,Balance!O$4,Inyecciones!$B$2:$B$14185,Balance!$B74,Inyecciones!$C$2:$C$14185,Balance!O$5)</f>
        <v>14292991.24130326</v>
      </c>
      <c r="P74" s="13">
        <f>SUMIFS(Inyecciones!$E$2:$E$14185,Inyecciones!$A$2:$A$14185,Balance!P$4,Inyecciones!$B$2:$B$14185,Balance!$B74,Inyecciones!$C$2:$C$14185,Balance!P$5)</f>
        <v>6041698.4146125484</v>
      </c>
      <c r="Q74" s="13">
        <f>SUMIFS(Inyecciones!$E$2:$E$14185,Inyecciones!$A$2:$A$14185,Balance!Q$4,Inyecciones!$B$2:$B$14185,Balance!$B74,Inyecciones!$C$2:$C$14185,Balance!Q$5)</f>
        <v>13692090.846572829</v>
      </c>
      <c r="R74" s="13">
        <f>SUMIFS(Inyecciones!$E$2:$E$14185,Inyecciones!$A$2:$A$14185,Balance!R$4,Inyecciones!$B$2:$B$14185,Balance!$B74,Inyecciones!$C$2:$C$14185,Balance!R$5)</f>
        <v>15043574.620942069</v>
      </c>
      <c r="S74" s="13">
        <f>SUMIFS(Inyecciones!$E$2:$E$14185,Inyecciones!$A$2:$A$14185,Balance!S$4,Inyecciones!$B$2:$B$14185,Balance!$B74,Inyecciones!$C$2:$C$14185,Balance!S$5)</f>
        <v>11952025.875258191</v>
      </c>
      <c r="T74" s="13">
        <f>SUMIFS(Inyecciones!$E$2:$E$14185,Inyecciones!$A$2:$A$14185,Balance!T$4,Inyecciones!$B$2:$B$14185,Balance!$B74,Inyecciones!$C$2:$C$14185,Balance!T$5)</f>
        <v>11629249.95807383</v>
      </c>
      <c r="U74" s="13">
        <f>SUMIFS(Inyecciones!$E$2:$E$14185,Inyecciones!$A$2:$A$14185,Balance!U$4,Inyecciones!$B$2:$B$14185,Balance!$B74,Inyecciones!$C$2:$C$14185,Balance!U$5)</f>
        <v>12916409.162186289</v>
      </c>
      <c r="V74" s="13">
        <f>SUMIFS(Inyecciones!$E$2:$E$14185,Inyecciones!$A$2:$A$14185,Balance!V$4,Inyecciones!$B$2:$B$14185,Balance!$B74,Inyecciones!$C$2:$C$14185,Balance!V$5)</f>
        <v>13600496.36754304</v>
      </c>
      <c r="W74" s="13">
        <f>SUMIFS(Inyecciones!$E$2:$E$14185,Inyecciones!$A$2:$A$14185,Balance!W$4,Inyecciones!$B$2:$B$14185,Balance!$B74,Inyecciones!$C$2:$C$14185,Balance!W$5)</f>
        <v>10786226.660496309</v>
      </c>
      <c r="X74" s="13">
        <f>SUMIFS(Inyecciones!$E$2:$E$14185,Inyecciones!$A$2:$A$14185,Balance!X$4,Inyecciones!$B$2:$B$14185,Balance!$B74,Inyecciones!$C$2:$C$14185,Balance!X$5)</f>
        <v>8917202.7996948753</v>
      </c>
      <c r="Y74" s="13">
        <f>SUMIFS(Inyecciones!$E$2:$E$14185,Inyecciones!$A$2:$A$14185,Balance!Y$4,Inyecciones!$B$2:$B$14185,Balance!$B74,Inyecciones!$C$2:$C$14185,Balance!Y$5)</f>
        <v>8542515.1819565017</v>
      </c>
      <c r="Z74" s="14">
        <f>SUMIFS(Inyecciones!$E$2:$E$14185,Inyecciones!$A$2:$A$14185,Balance!Z$4,Inyecciones!$B$2:$B$14185,Balance!$B74,Inyecciones!$C$2:$C$14185,Balance!Z$5)</f>
        <v>11040954.843635671</v>
      </c>
      <c r="AA74" s="12">
        <f>SUMIFS(Inyecciones!$E$2:$E$14185,Inyecciones!$A$2:$A$14185,Balance!AA$4,Inyecciones!$B$2:$B$14185,Balance!$B74,Inyecciones!$C$2:$C$14185,Balance!AA$5)</f>
        <v>14304554.661641341</v>
      </c>
      <c r="AB74" s="13">
        <f>SUMIFS(Inyecciones!$E$2:$E$14185,Inyecciones!$A$2:$A$14185,Balance!AB$4,Inyecciones!$B$2:$B$14185,Balance!$B74,Inyecciones!$C$2:$C$14185,Balance!AB$5)</f>
        <v>6053389.4104179647</v>
      </c>
      <c r="AC74" s="13">
        <f>SUMIFS(Inyecciones!$E$2:$E$14185,Inyecciones!$A$2:$A$14185,Balance!AC$4,Inyecciones!$B$2:$B$14185,Balance!$B74,Inyecciones!$C$2:$C$14185,Balance!AC$5)</f>
        <v>13527094.10174386</v>
      </c>
      <c r="AD74" s="13">
        <f>SUMIFS(Inyecciones!$E$2:$E$14185,Inyecciones!$A$2:$A$14185,Balance!AD$4,Inyecciones!$B$2:$B$14185,Balance!$B74,Inyecciones!$C$2:$C$14185,Balance!AD$5)</f>
        <v>14841581.37788054</v>
      </c>
      <c r="AE74" s="13">
        <f>SUMIFS(Inyecciones!$E$2:$E$14185,Inyecciones!$A$2:$A$14185,Balance!AE$4,Inyecciones!$B$2:$B$14185,Balance!$B74,Inyecciones!$C$2:$C$14185,Balance!AE$5)</f>
        <v>12880530.441582561</v>
      </c>
      <c r="AF74" s="13">
        <f>SUMIFS(Inyecciones!$E$2:$E$14185,Inyecciones!$A$2:$A$14185,Balance!AF$4,Inyecciones!$B$2:$B$14185,Balance!$B74,Inyecciones!$C$2:$C$14185,Balance!AF$5)</f>
        <v>13435303.812956329</v>
      </c>
      <c r="AG74" s="13">
        <f>SUMIFS(Inyecciones!$E$2:$E$14185,Inyecciones!$A$2:$A$14185,Balance!AG$4,Inyecciones!$B$2:$B$14185,Balance!$B74,Inyecciones!$C$2:$C$14185,Balance!AG$5)</f>
        <v>14506721.731720829</v>
      </c>
      <c r="AH74" s="13">
        <f>SUMIFS(Inyecciones!$E$2:$E$14185,Inyecciones!$A$2:$A$14185,Balance!AH$4,Inyecciones!$B$2:$B$14185,Balance!$B74,Inyecciones!$C$2:$C$14185,Balance!AH$5)</f>
        <v>14582538.33994332</v>
      </c>
      <c r="AI74" s="13">
        <f>SUMIFS(Inyecciones!$E$2:$E$14185,Inyecciones!$A$2:$A$14185,Balance!AI$4,Inyecciones!$B$2:$B$14185,Balance!$B74,Inyecciones!$C$2:$C$14185,Balance!AI$5)</f>
        <v>12049129.234679591</v>
      </c>
      <c r="AJ74" s="13">
        <f>SUMIFS(Inyecciones!$E$2:$E$14185,Inyecciones!$A$2:$A$14185,Balance!AJ$4,Inyecciones!$B$2:$B$14185,Balance!$B74,Inyecciones!$C$2:$C$14185,Balance!AJ$5)</f>
        <v>9320973.6148171127</v>
      </c>
      <c r="AK74" s="13">
        <f>SUMIFS(Inyecciones!$E$2:$E$14185,Inyecciones!$A$2:$A$14185,Balance!AK$4,Inyecciones!$B$2:$B$14185,Balance!$B74,Inyecciones!$C$2:$C$14185,Balance!AK$5)</f>
        <v>8831386.3890982363</v>
      </c>
      <c r="AL74" s="14">
        <f>SUMIFS(Inyecciones!$E$2:$E$14185,Inyecciones!$A$2:$A$14185,Balance!AL$4,Inyecciones!$B$2:$B$14185,Balance!$B74,Inyecciones!$C$2:$C$14185,Balance!AL$5)</f>
        <v>11227685.042380409</v>
      </c>
      <c r="AM74" s="13"/>
      <c r="AN74" s="12">
        <f>SUMIFS('Retiro Mensual'!$E$2:$E$2629,'Retiro Mensual'!$A$2:$A$2629,AN$4,'Retiro Mensual'!$B$2:$B$2629,$B74,'Retiro Mensual'!$C$2:$C$2629,AN$5)</f>
        <v>9017596.7139999997</v>
      </c>
      <c r="AO74" s="13">
        <f>SUMIFS('Retiro Mensual'!$E$2:$E$2629,'Retiro Mensual'!$A$2:$A$2629,AO$4,'Retiro Mensual'!$B$2:$B$2629,$B74,'Retiro Mensual'!$C$2:$C$2629,AO$5)</f>
        <v>10009527.640000001</v>
      </c>
      <c r="AP74" s="13">
        <f>SUMIFS('Retiro Mensual'!$E$2:$E$2629,'Retiro Mensual'!$A$2:$A$2629,AP$4,'Retiro Mensual'!$B$2:$B$2629,$B74,'Retiro Mensual'!$C$2:$C$2629,AP$5)</f>
        <v>12201672.68</v>
      </c>
      <c r="AQ74" s="13">
        <f>SUMIFS('Retiro Mensual'!$E$2:$E$2629,'Retiro Mensual'!$A$2:$A$2629,AQ$4,'Retiro Mensual'!$B$2:$B$2629,$B74,'Retiro Mensual'!$C$2:$C$2629,AQ$5)</f>
        <v>12192770.01</v>
      </c>
      <c r="AR74" s="13">
        <f>SUMIFS('Retiro Mensual'!$E$2:$E$2629,'Retiro Mensual'!$A$2:$A$2629,AR$4,'Retiro Mensual'!$B$2:$B$2629,$B74,'Retiro Mensual'!$C$2:$C$2629,AR$5)</f>
        <v>11338508.16</v>
      </c>
      <c r="AS74" s="13">
        <f>SUMIFS('Retiro Mensual'!$E$2:$E$2629,'Retiro Mensual'!$A$2:$A$2629,AS$4,'Retiro Mensual'!$B$2:$B$2629,$B74,'Retiro Mensual'!$C$2:$C$2629,AS$5)</f>
        <v>10948970.15</v>
      </c>
      <c r="AT74" s="13">
        <f>SUMIFS('Retiro Mensual'!$E$2:$E$2629,'Retiro Mensual'!$A$2:$A$2629,AT$4,'Retiro Mensual'!$B$2:$B$2629,$B74,'Retiro Mensual'!$C$2:$C$2629,AT$5)</f>
        <v>9417883.7249999996</v>
      </c>
      <c r="AU74" s="13">
        <f>SUMIFS('Retiro Mensual'!$E$2:$E$2629,'Retiro Mensual'!$A$2:$A$2629,AU$4,'Retiro Mensual'!$B$2:$B$2629,$B74,'Retiro Mensual'!$C$2:$C$2629,AU$5)</f>
        <v>9582432.8420000002</v>
      </c>
      <c r="AV74" s="13">
        <f>SUMIFS('Retiro Mensual'!$E$2:$E$2629,'Retiro Mensual'!$A$2:$A$2629,AV$4,'Retiro Mensual'!$B$2:$B$2629,$B74,'Retiro Mensual'!$C$2:$C$2629,AV$5)</f>
        <v>7962862.1239999998</v>
      </c>
      <c r="AW74" s="13">
        <f>SUMIFS('Retiro Mensual'!$E$2:$E$2629,'Retiro Mensual'!$A$2:$A$2629,AW$4,'Retiro Mensual'!$B$2:$B$2629,$B74,'Retiro Mensual'!$C$2:$C$2629,AW$5)</f>
        <v>6359357.0939999996</v>
      </c>
      <c r="AX74" s="13">
        <f>SUMIFS('Retiro Mensual'!$E$2:$E$2629,'Retiro Mensual'!$A$2:$A$2629,AX$4,'Retiro Mensual'!$B$2:$B$2629,$B74,'Retiro Mensual'!$C$2:$C$2629,AX$5)</f>
        <v>6667174.551</v>
      </c>
      <c r="AY74" s="14">
        <f>SUMIFS('Retiro Mensual'!$E$2:$E$2629,'Retiro Mensual'!$A$2:$A$2629,AY$4,'Retiro Mensual'!$B$2:$B$2629,$B74,'Retiro Mensual'!$C$2:$C$2629,AY$5)</f>
        <v>7605266.1440000003</v>
      </c>
      <c r="AZ74" s="12">
        <f>SUMIFS('Retiro Mensual'!$E$2:$E$2629,'Retiro Mensual'!$A$2:$A$2629,AZ$4,'Retiro Mensual'!$B$2:$B$2629,$B74,'Retiro Mensual'!$C$2:$C$2629,AZ$5)</f>
        <v>9014982.193</v>
      </c>
      <c r="BA74" s="13">
        <f>SUMIFS('Retiro Mensual'!$E$2:$E$2629,'Retiro Mensual'!$A$2:$A$2629,BA$4,'Retiro Mensual'!$B$2:$B$2629,$B74,'Retiro Mensual'!$C$2:$C$2629,BA$5)</f>
        <v>10038092.23</v>
      </c>
      <c r="BB74" s="13">
        <f>SUMIFS('Retiro Mensual'!$E$2:$E$2629,'Retiro Mensual'!$A$2:$A$2629,BB$4,'Retiro Mensual'!$B$2:$B$2629,$B74,'Retiro Mensual'!$C$2:$C$2629,BB$5)</f>
        <v>12237575.869999999</v>
      </c>
      <c r="BC74" s="13">
        <f>SUMIFS('Retiro Mensual'!$E$2:$E$2629,'Retiro Mensual'!$A$2:$A$2629,BC$4,'Retiro Mensual'!$B$2:$B$2629,$B74,'Retiro Mensual'!$C$2:$C$2629,BC$5)</f>
        <v>12458174.119999999</v>
      </c>
      <c r="BD74" s="13">
        <f>SUMIFS('Retiro Mensual'!$E$2:$E$2629,'Retiro Mensual'!$A$2:$A$2629,BD$4,'Retiro Mensual'!$B$2:$B$2629,$B74,'Retiro Mensual'!$C$2:$C$2629,BD$5)</f>
        <v>11258089.92</v>
      </c>
      <c r="BE74" s="13">
        <f>SUMIFS('Retiro Mensual'!$E$2:$E$2629,'Retiro Mensual'!$A$2:$A$2629,BE$4,'Retiro Mensual'!$B$2:$B$2629,$B74,'Retiro Mensual'!$C$2:$C$2629,BE$5)</f>
        <v>10968278.220000001</v>
      </c>
      <c r="BF74" s="13">
        <f>SUMIFS('Retiro Mensual'!$E$2:$E$2629,'Retiro Mensual'!$A$2:$A$2629,BF$4,'Retiro Mensual'!$B$2:$B$2629,$B74,'Retiro Mensual'!$C$2:$C$2629,BF$5)</f>
        <v>9653102.7620000001</v>
      </c>
      <c r="BG74" s="13">
        <f>SUMIFS('Retiro Mensual'!$E$2:$E$2629,'Retiro Mensual'!$A$2:$A$2629,BG$4,'Retiro Mensual'!$B$2:$B$2629,$B74,'Retiro Mensual'!$C$2:$C$2629,BG$5)</f>
        <v>9493311.1229999997</v>
      </c>
      <c r="BH74" s="13">
        <f>SUMIFS('Retiro Mensual'!$E$2:$E$2629,'Retiro Mensual'!$A$2:$A$2629,BH$4,'Retiro Mensual'!$B$2:$B$2629,$B74,'Retiro Mensual'!$C$2:$C$2629,BH$5)</f>
        <v>8038138.5109999999</v>
      </c>
      <c r="BI74" s="13">
        <f>SUMIFS('Retiro Mensual'!$E$2:$E$2629,'Retiro Mensual'!$A$2:$A$2629,BI$4,'Retiro Mensual'!$B$2:$B$2629,$B74,'Retiro Mensual'!$C$2:$C$2629,BI$5)</f>
        <v>6497010.1009999998</v>
      </c>
      <c r="BJ74" s="13">
        <f>SUMIFS('Retiro Mensual'!$E$2:$E$2629,'Retiro Mensual'!$A$2:$A$2629,BJ$4,'Retiro Mensual'!$B$2:$B$2629,$B74,'Retiro Mensual'!$C$2:$C$2629,BJ$5)</f>
        <v>6761459.6390000004</v>
      </c>
      <c r="BK74" s="14">
        <f>SUMIFS('Retiro Mensual'!$E$2:$E$2629,'Retiro Mensual'!$A$2:$A$2629,BK$4,'Retiro Mensual'!$B$2:$B$2629,$B74,'Retiro Mensual'!$C$2:$C$2629,BK$5)</f>
        <v>7721599.1950000003</v>
      </c>
      <c r="BL74" s="12">
        <f>SUMIFS('Retiro Mensual'!$E$2:$E$2629,'Retiro Mensual'!$A$2:$A$2629,BL$4,'Retiro Mensual'!$B$2:$B$2629,$B74,'Retiro Mensual'!$C$2:$C$2629,BL$5)</f>
        <v>9017274.1620000005</v>
      </c>
      <c r="BM74" s="13">
        <f>SUMIFS('Retiro Mensual'!$E$2:$E$2629,'Retiro Mensual'!$A$2:$A$2629,BM$4,'Retiro Mensual'!$B$2:$B$2629,$B74,'Retiro Mensual'!$C$2:$C$2629,BM$5)</f>
        <v>10049780.23</v>
      </c>
      <c r="BN74" s="13">
        <f>SUMIFS('Retiro Mensual'!$E$2:$E$2629,'Retiro Mensual'!$A$2:$A$2629,BN$4,'Retiro Mensual'!$B$2:$B$2629,$B74,'Retiro Mensual'!$C$2:$C$2629,BN$5)</f>
        <v>12214648.48</v>
      </c>
      <c r="BO74" s="13">
        <f>SUMIFS('Retiro Mensual'!$E$2:$E$2629,'Retiro Mensual'!$A$2:$A$2629,BO$4,'Retiro Mensual'!$B$2:$B$2629,$B74,'Retiro Mensual'!$C$2:$C$2629,BO$5)</f>
        <v>12380301.140000001</v>
      </c>
      <c r="BP74" s="13">
        <f>SUMIFS('Retiro Mensual'!$E$2:$E$2629,'Retiro Mensual'!$A$2:$A$2629,BP$4,'Retiro Mensual'!$B$2:$B$2629,$B74,'Retiro Mensual'!$C$2:$C$2629,BP$5)</f>
        <v>11379004.67</v>
      </c>
      <c r="BQ74" s="13">
        <f>SUMIFS('Retiro Mensual'!$E$2:$E$2629,'Retiro Mensual'!$A$2:$A$2629,BQ$4,'Retiro Mensual'!$B$2:$B$2629,$B74,'Retiro Mensual'!$C$2:$C$2629,BQ$5)</f>
        <v>11218469.51</v>
      </c>
      <c r="BR74" s="13">
        <f>SUMIFS('Retiro Mensual'!$E$2:$E$2629,'Retiro Mensual'!$A$2:$A$2629,BR$4,'Retiro Mensual'!$B$2:$B$2629,$B74,'Retiro Mensual'!$C$2:$C$2629,BR$5)</f>
        <v>9977151.8350000009</v>
      </c>
      <c r="BS74" s="13">
        <f>SUMIFS('Retiro Mensual'!$E$2:$E$2629,'Retiro Mensual'!$A$2:$A$2629,BS$4,'Retiro Mensual'!$B$2:$B$2629,$B74,'Retiro Mensual'!$C$2:$C$2629,BS$5)</f>
        <v>9914718.0050000008</v>
      </c>
      <c r="BT74" s="13">
        <f>SUMIFS('Retiro Mensual'!$E$2:$E$2629,'Retiro Mensual'!$A$2:$A$2629,BT$4,'Retiro Mensual'!$B$2:$B$2629,$B74,'Retiro Mensual'!$C$2:$C$2629,BT$5)</f>
        <v>8182904.1390000004</v>
      </c>
      <c r="BU74" s="13">
        <f>SUMIFS('Retiro Mensual'!$E$2:$E$2629,'Retiro Mensual'!$A$2:$A$2629,BU$4,'Retiro Mensual'!$B$2:$B$2629,$B74,'Retiro Mensual'!$C$2:$C$2629,BU$5)</f>
        <v>6674714.6059999997</v>
      </c>
      <c r="BV74" s="13">
        <f>SUMIFS('Retiro Mensual'!$E$2:$E$2629,'Retiro Mensual'!$A$2:$A$2629,BV$4,'Retiro Mensual'!$B$2:$B$2629,$B74,'Retiro Mensual'!$C$2:$C$2629,BV$5)</f>
        <v>6915366.9630000005</v>
      </c>
      <c r="BW74" s="14">
        <f>SUMIFS('Retiro Mensual'!$E$2:$E$2629,'Retiro Mensual'!$A$2:$A$2629,BW$4,'Retiro Mensual'!$B$2:$B$2629,$B74,'Retiro Mensual'!$C$2:$C$2629,BW$5)</f>
        <v>7849836.8810000001</v>
      </c>
      <c r="BX74" s="13"/>
      <c r="BY74" s="12">
        <f>SUMIFS('Compra Ventas'!$E$2:$E$2700,'Compra Ventas'!$A$2:$A$2700,BY$4,'Compra Ventas'!$B$2:$B$2700,$B74,'Compra Ventas'!$C$2:$C$2700,BY$5)</f>
        <v>0</v>
      </c>
      <c r="BZ74" s="13">
        <f>SUMIFS('Compra Ventas'!$E$2:$E$2700,'Compra Ventas'!$A$2:$A$2700,BZ$4,'Compra Ventas'!$B$2:$B$2700,$B74,'Compra Ventas'!$C$2:$C$2700,BZ$5)</f>
        <v>0</v>
      </c>
      <c r="CA74" s="13">
        <f>SUMIFS('Compra Ventas'!$E$2:$E$2700,'Compra Ventas'!$A$2:$A$2700,CA$4,'Compra Ventas'!$B$2:$B$2700,$B74,'Compra Ventas'!$C$2:$C$2700,CA$5)</f>
        <v>0</v>
      </c>
      <c r="CB74" s="13">
        <f>SUMIFS('Compra Ventas'!$E$2:$E$2700,'Compra Ventas'!$A$2:$A$2700,CB$4,'Compra Ventas'!$B$2:$B$2700,$B74,'Compra Ventas'!$C$2:$C$2700,CB$5)</f>
        <v>0</v>
      </c>
      <c r="CC74" s="13">
        <f>SUMIFS('Compra Ventas'!$E$2:$E$2700,'Compra Ventas'!$A$2:$A$2700,CC$4,'Compra Ventas'!$B$2:$B$2700,$B74,'Compra Ventas'!$C$2:$C$2700,CC$5)</f>
        <v>0</v>
      </c>
      <c r="CD74" s="13">
        <f>SUMIFS('Compra Ventas'!$E$2:$E$2700,'Compra Ventas'!$A$2:$A$2700,CD$4,'Compra Ventas'!$B$2:$B$2700,$B74,'Compra Ventas'!$C$2:$C$2700,CD$5)</f>
        <v>0</v>
      </c>
      <c r="CE74" s="13">
        <f>SUMIFS('Compra Ventas'!$E$2:$E$2700,'Compra Ventas'!$A$2:$A$2700,CE$4,'Compra Ventas'!$B$2:$B$2700,$B74,'Compra Ventas'!$C$2:$C$2700,CE$5)</f>
        <v>0</v>
      </c>
      <c r="CF74" s="13">
        <f>SUMIFS('Compra Ventas'!$E$2:$E$2700,'Compra Ventas'!$A$2:$A$2700,CF$4,'Compra Ventas'!$B$2:$B$2700,$B74,'Compra Ventas'!$C$2:$C$2700,CF$5)</f>
        <v>0</v>
      </c>
      <c r="CG74" s="13">
        <f>SUMIFS('Compra Ventas'!$E$2:$E$2700,'Compra Ventas'!$A$2:$A$2700,CG$4,'Compra Ventas'!$B$2:$B$2700,$B74,'Compra Ventas'!$C$2:$C$2700,CG$5)</f>
        <v>0</v>
      </c>
      <c r="CH74" s="13">
        <f>SUMIFS('Compra Ventas'!$E$2:$E$2700,'Compra Ventas'!$A$2:$A$2700,CH$4,'Compra Ventas'!$B$2:$B$2700,$B74,'Compra Ventas'!$C$2:$C$2700,CH$5)</f>
        <v>0</v>
      </c>
      <c r="CI74" s="13">
        <f>SUMIFS('Compra Ventas'!$E$2:$E$2700,'Compra Ventas'!$A$2:$A$2700,CI$4,'Compra Ventas'!$B$2:$B$2700,$B74,'Compra Ventas'!$C$2:$C$2700,CI$5)</f>
        <v>0</v>
      </c>
      <c r="CJ74" s="14">
        <f>SUMIFS('Compra Ventas'!$E$2:$E$2700,'Compra Ventas'!$A$2:$A$2700,CJ$4,'Compra Ventas'!$B$2:$B$2700,$B74,'Compra Ventas'!$C$2:$C$2700,CJ$5)</f>
        <v>0</v>
      </c>
      <c r="CK74" s="12">
        <f>SUMIFS('Compra Ventas'!$E$2:$E$2700,'Compra Ventas'!$A$2:$A$2700,CK$4,'Compra Ventas'!$B$2:$B$2700,$B74,'Compra Ventas'!$C$2:$C$2700,CK$5)</f>
        <v>0</v>
      </c>
      <c r="CL74" s="13">
        <f>SUMIFS('Compra Ventas'!$E$2:$E$2700,'Compra Ventas'!$A$2:$A$2700,CL$4,'Compra Ventas'!$B$2:$B$2700,$B74,'Compra Ventas'!$C$2:$C$2700,CL$5)</f>
        <v>0</v>
      </c>
      <c r="CM74" s="13">
        <f>SUMIFS('Compra Ventas'!$E$2:$E$2700,'Compra Ventas'!$A$2:$A$2700,CM$4,'Compra Ventas'!$B$2:$B$2700,$B74,'Compra Ventas'!$C$2:$C$2700,CM$5)</f>
        <v>0</v>
      </c>
      <c r="CN74" s="13">
        <f>SUMIFS('Compra Ventas'!$E$2:$E$2700,'Compra Ventas'!$A$2:$A$2700,CN$4,'Compra Ventas'!$B$2:$B$2700,$B74,'Compra Ventas'!$C$2:$C$2700,CN$5)</f>
        <v>0</v>
      </c>
      <c r="CO74" s="13">
        <f>SUMIFS('Compra Ventas'!$E$2:$E$2700,'Compra Ventas'!$A$2:$A$2700,CO$4,'Compra Ventas'!$B$2:$B$2700,$B74,'Compra Ventas'!$C$2:$C$2700,CO$5)</f>
        <v>0</v>
      </c>
      <c r="CP74" s="13">
        <f>SUMIFS('Compra Ventas'!$E$2:$E$2700,'Compra Ventas'!$A$2:$A$2700,CP$4,'Compra Ventas'!$B$2:$B$2700,$B74,'Compra Ventas'!$C$2:$C$2700,CP$5)</f>
        <v>0</v>
      </c>
      <c r="CQ74" s="13">
        <f>SUMIFS('Compra Ventas'!$E$2:$E$2700,'Compra Ventas'!$A$2:$A$2700,CQ$4,'Compra Ventas'!$B$2:$B$2700,$B74,'Compra Ventas'!$C$2:$C$2700,CQ$5)</f>
        <v>0</v>
      </c>
      <c r="CR74" s="13">
        <f>SUMIFS('Compra Ventas'!$E$2:$E$2700,'Compra Ventas'!$A$2:$A$2700,CR$4,'Compra Ventas'!$B$2:$B$2700,$B74,'Compra Ventas'!$C$2:$C$2700,CR$5)</f>
        <v>0</v>
      </c>
      <c r="CS74" s="13">
        <f>SUMIFS('Compra Ventas'!$E$2:$E$2700,'Compra Ventas'!$A$2:$A$2700,CS$4,'Compra Ventas'!$B$2:$B$2700,$B74,'Compra Ventas'!$C$2:$C$2700,CS$5)</f>
        <v>0</v>
      </c>
      <c r="CT74" s="13">
        <f>SUMIFS('Compra Ventas'!$E$2:$E$2700,'Compra Ventas'!$A$2:$A$2700,CT$4,'Compra Ventas'!$B$2:$B$2700,$B74,'Compra Ventas'!$C$2:$C$2700,CT$5)</f>
        <v>0</v>
      </c>
      <c r="CU74" s="13">
        <f>SUMIFS('Compra Ventas'!$E$2:$E$2700,'Compra Ventas'!$A$2:$A$2700,CU$4,'Compra Ventas'!$B$2:$B$2700,$B74,'Compra Ventas'!$C$2:$C$2700,CU$5)</f>
        <v>0</v>
      </c>
      <c r="CV74" s="14">
        <f>SUMIFS('Compra Ventas'!$E$2:$E$2700,'Compra Ventas'!$A$2:$A$2700,CV$4,'Compra Ventas'!$B$2:$B$2700,$B74,'Compra Ventas'!$C$2:$C$2700,CV$5)</f>
        <v>0</v>
      </c>
      <c r="CW74" s="12">
        <f>SUMIFS('Compra Ventas'!$E$2:$E$2700,'Compra Ventas'!$A$2:$A$2700,CW$4,'Compra Ventas'!$B$2:$B$2700,$B74,'Compra Ventas'!$C$2:$C$2700,CW$5)</f>
        <v>0</v>
      </c>
      <c r="CX74" s="13">
        <f>SUMIFS('Compra Ventas'!$E$2:$E$2700,'Compra Ventas'!$A$2:$A$2700,CX$4,'Compra Ventas'!$B$2:$B$2700,$B74,'Compra Ventas'!$C$2:$C$2700,CX$5)</f>
        <v>0</v>
      </c>
      <c r="CY74" s="13">
        <f>SUMIFS('Compra Ventas'!$E$2:$E$2700,'Compra Ventas'!$A$2:$A$2700,CY$4,'Compra Ventas'!$B$2:$B$2700,$B74,'Compra Ventas'!$C$2:$C$2700,CY$5)</f>
        <v>0</v>
      </c>
      <c r="CZ74" s="13">
        <f>SUMIFS('Compra Ventas'!$E$2:$E$2700,'Compra Ventas'!$A$2:$A$2700,CZ$4,'Compra Ventas'!$B$2:$B$2700,$B74,'Compra Ventas'!$C$2:$C$2700,CZ$5)</f>
        <v>0</v>
      </c>
      <c r="DA74" s="13">
        <f>SUMIFS('Compra Ventas'!$E$2:$E$2700,'Compra Ventas'!$A$2:$A$2700,DA$4,'Compra Ventas'!$B$2:$B$2700,$B74,'Compra Ventas'!$C$2:$C$2700,DA$5)</f>
        <v>0</v>
      </c>
      <c r="DB74" s="13">
        <f>SUMIFS('Compra Ventas'!$E$2:$E$2700,'Compra Ventas'!$A$2:$A$2700,DB$4,'Compra Ventas'!$B$2:$B$2700,$B74,'Compra Ventas'!$C$2:$C$2700,DB$5)</f>
        <v>0</v>
      </c>
      <c r="DC74" s="13">
        <f>SUMIFS('Compra Ventas'!$E$2:$E$2700,'Compra Ventas'!$A$2:$A$2700,DC$4,'Compra Ventas'!$B$2:$B$2700,$B74,'Compra Ventas'!$C$2:$C$2700,DC$5)</f>
        <v>0</v>
      </c>
      <c r="DD74" s="13">
        <f>SUMIFS('Compra Ventas'!$E$2:$E$2700,'Compra Ventas'!$A$2:$A$2700,DD$4,'Compra Ventas'!$B$2:$B$2700,$B74,'Compra Ventas'!$C$2:$C$2700,DD$5)</f>
        <v>0</v>
      </c>
      <c r="DE74" s="13">
        <f>SUMIFS('Compra Ventas'!$E$2:$E$2700,'Compra Ventas'!$A$2:$A$2700,DE$4,'Compra Ventas'!$B$2:$B$2700,$B74,'Compra Ventas'!$C$2:$C$2700,DE$5)</f>
        <v>0</v>
      </c>
      <c r="DF74" s="13">
        <f>SUMIFS('Compra Ventas'!$E$2:$E$2700,'Compra Ventas'!$A$2:$A$2700,DF$4,'Compra Ventas'!$B$2:$B$2700,$B74,'Compra Ventas'!$C$2:$C$2700,DF$5)</f>
        <v>0</v>
      </c>
      <c r="DG74" s="13">
        <f>SUMIFS('Compra Ventas'!$E$2:$E$2700,'Compra Ventas'!$A$2:$A$2700,DG$4,'Compra Ventas'!$B$2:$B$2700,$B74,'Compra Ventas'!$C$2:$C$2700,DG$5)</f>
        <v>0</v>
      </c>
      <c r="DH74" s="14">
        <f>SUMIFS('Compra Ventas'!$E$2:$E$2700,'Compra Ventas'!$A$2:$A$2700,DH$4,'Compra Ventas'!$B$2:$B$2700,$B74,'Compra Ventas'!$C$2:$C$2700,DH$5)</f>
        <v>0</v>
      </c>
      <c r="DI74" s="84"/>
      <c r="DJ74" s="98">
        <f>SUMIFS('Ajuste Ciclado'!D$5:D$47,'Ajuste Ciclado'!$C$5:$C$47,Balance!DJ$4,'Ajuste Ciclado'!$B$5:$B$47,Balance!$B74)</f>
        <v>2128136.1131854067</v>
      </c>
      <c r="DK74" s="99">
        <f>SUMIFS('Ajuste Ciclado'!E$5:E$47,'Ajuste Ciclado'!$C$5:$C$47,Balance!DK$4,'Ajuste Ciclado'!$B$5:$B$47,Balance!$B74)</f>
        <v>656314.90618243092</v>
      </c>
      <c r="DL74" s="99">
        <f>SUMIFS('Ajuste Ciclado'!F$5:F$47,'Ajuste Ciclado'!$C$5:$C$47,Balance!DL$4,'Ajuste Ciclado'!$B$5:$B$47,Balance!$B74)</f>
        <v>2096526.4085169451</v>
      </c>
      <c r="DM74" s="99">
        <f>SUMIFS('Ajuste Ciclado'!G$5:G$47,'Ajuste Ciclado'!$C$5:$C$47,Balance!DM$4,'Ajuste Ciclado'!$B$5:$B$47,Balance!$B74)</f>
        <v>2597445.7449900191</v>
      </c>
      <c r="DN74" s="99">
        <f>SUMIFS('Ajuste Ciclado'!H$5:H$47,'Ajuste Ciclado'!$C$5:$C$47,Balance!DN$4,'Ajuste Ciclado'!$B$5:$B$47,Balance!$B74)</f>
        <v>2793175.6669561956</v>
      </c>
      <c r="DO74" s="99">
        <f>SUMIFS('Ajuste Ciclado'!I$5:I$47,'Ajuste Ciclado'!$C$5:$C$47,Balance!DO$4,'Ajuste Ciclado'!$B$5:$B$47,Balance!$B74)</f>
        <v>2786192.3634608919</v>
      </c>
      <c r="DP74" s="99">
        <f>SUMIFS('Ajuste Ciclado'!J$5:J$47,'Ajuste Ciclado'!$C$5:$C$47,Balance!DP$4,'Ajuste Ciclado'!$B$5:$B$47,Balance!$B74)</f>
        <v>1671961.6491246591</v>
      </c>
      <c r="DQ74" s="99">
        <f>SUMIFS('Ajuste Ciclado'!K$5:K$47,'Ajuste Ciclado'!$C$5:$C$47,Balance!DQ$4,'Ajuste Ciclado'!$B$5:$B$47,Balance!$B74)</f>
        <v>705488.54815899977</v>
      </c>
      <c r="DR74" s="99">
        <f>SUMIFS('Ajuste Ciclado'!L$5:L$47,'Ajuste Ciclado'!$C$5:$C$47,Balance!DR$4,'Ajuste Ciclado'!$B$5:$B$47,Balance!$B74)</f>
        <v>598553.48597312521</v>
      </c>
      <c r="DS74" s="99">
        <f>SUMIFS('Ajuste Ciclado'!M$5:M$47,'Ajuste Ciclado'!$C$5:$C$47,Balance!DS$4,'Ajuste Ciclado'!$B$5:$B$47,Balance!$B74)</f>
        <v>660243.85718521359</v>
      </c>
      <c r="DT74" s="99">
        <f>SUMIFS('Ajuste Ciclado'!N$5:N$47,'Ajuste Ciclado'!$C$5:$C$47,Balance!DT$4,'Ajuste Ciclado'!$B$5:$B$47,Balance!$B74)</f>
        <v>659595.156475264</v>
      </c>
      <c r="DU74" s="100">
        <f>SUMIFS('Ajuste Ciclado'!O$5:O$47,'Ajuste Ciclado'!$C$5:$C$47,Balance!DU$4,'Ajuste Ciclado'!$B$5:$B$47,Balance!$B74)</f>
        <v>638311.05243029201</v>
      </c>
      <c r="DV74" s="98">
        <f>SUMIFS('Ajuste Ciclado'!D$5:D$47,'Ajuste Ciclado'!$C$5:$C$47,Balance!DV$4,'Ajuste Ciclado'!$B$5:$B$47,Balance!$B74)</f>
        <v>2106159.7772291047</v>
      </c>
      <c r="DW74" s="99">
        <f>SUMIFS('Ajuste Ciclado'!E$5:E$47,'Ajuste Ciclado'!$C$5:$C$47,Balance!DW$4,'Ajuste Ciclado'!$B$5:$B$47,Balance!$B74)</f>
        <v>663382.65566724399</v>
      </c>
      <c r="DX74" s="99">
        <f>SUMIFS('Ajuste Ciclado'!F$5:F$47,'Ajuste Ciclado'!$C$5:$C$47,Balance!DX$4,'Ajuste Ciclado'!$B$5:$B$47,Balance!$B74)</f>
        <v>2052914.5237283909</v>
      </c>
      <c r="DY74" s="99">
        <f>SUMIFS('Ajuste Ciclado'!G$5:G$47,'Ajuste Ciclado'!$C$5:$C$47,Balance!DY$4,'Ajuste Ciclado'!$B$5:$B$47,Balance!$B74)</f>
        <v>2567991.6236195955</v>
      </c>
      <c r="DZ74" s="99">
        <f>SUMIFS('Ajuste Ciclado'!H$5:H$47,'Ajuste Ciclado'!$C$5:$C$47,Balance!DZ$4,'Ajuste Ciclado'!$B$5:$B$47,Balance!$B74)</f>
        <v>2974821.0989841004</v>
      </c>
      <c r="EA74" s="99">
        <f>SUMIFS('Ajuste Ciclado'!I$5:I$47,'Ajuste Ciclado'!$C$5:$C$47,Balance!EA$4,'Ajuste Ciclado'!$B$5:$B$47,Balance!$B74)</f>
        <v>2795186.4276689664</v>
      </c>
      <c r="EB74" s="99">
        <f>SUMIFS('Ajuste Ciclado'!J$5:J$47,'Ajuste Ciclado'!$C$5:$C$47,Balance!EB$4,'Ajuste Ciclado'!$B$5:$B$47,Balance!$B74)</f>
        <v>1637122.5042278499</v>
      </c>
      <c r="EC74" s="99">
        <f>SUMIFS('Ajuste Ciclado'!K$5:K$47,'Ajuste Ciclado'!$C$5:$C$47,Balance!EC$4,'Ajuste Ciclado'!$B$5:$B$47,Balance!$B74)</f>
        <v>585393.76129606355</v>
      </c>
      <c r="ED74" s="99">
        <f>SUMIFS('Ajuste Ciclado'!L$5:L$47,'Ajuste Ciclado'!$C$5:$C$47,Balance!ED$4,'Ajuste Ciclado'!$B$5:$B$47,Balance!$B74)</f>
        <v>667183.25806023867</v>
      </c>
      <c r="EE74" s="99">
        <f>SUMIFS('Ajuste Ciclado'!M$5:M$47,'Ajuste Ciclado'!$C$5:$C$47,Balance!EE$4,'Ajuste Ciclado'!$B$5:$B$47,Balance!$B74)</f>
        <v>571863.39167743805</v>
      </c>
      <c r="EF74" s="99">
        <f>SUMIFS('Ajuste Ciclado'!N$5:N$47,'Ajuste Ciclado'!$C$5:$C$47,Balance!EF$4,'Ajuste Ciclado'!$B$5:$B$47,Balance!$B74)</f>
        <v>617713.56450719899</v>
      </c>
      <c r="EG74" s="100">
        <f>SUMIFS('Ajuste Ciclado'!O$5:O$47,'Ajuste Ciclado'!$C$5:$C$47,Balance!EG$4,'Ajuste Ciclado'!$B$5:$B$47,Balance!$B74)</f>
        <v>643013.30079914327</v>
      </c>
      <c r="EH74" s="98">
        <f>SUMIFS('Ajuste Ciclado'!D$5:D$47,'Ajuste Ciclado'!$C$5:$C$47,Balance!EH$4,'Ajuste Ciclado'!$B$5:$B$47,Balance!$B74)</f>
        <v>2109645.4910902097</v>
      </c>
      <c r="EI74" s="99">
        <f>SUMIFS('Ajuste Ciclado'!E$5:E$47,'Ajuste Ciclado'!$C$5:$C$47,Balance!EI$4,'Ajuste Ciclado'!$B$5:$B$47,Balance!$B74)</f>
        <v>656695.50156738842</v>
      </c>
      <c r="EJ74" s="99">
        <f>SUMIFS('Ajuste Ciclado'!F$5:F$47,'Ajuste Ciclado'!$C$5:$C$47,Balance!EJ$4,'Ajuste Ciclado'!$B$5:$B$47,Balance!$B74)</f>
        <v>2059915.6965164077</v>
      </c>
      <c r="EK74" s="99">
        <f>SUMIFS('Ajuste Ciclado'!G$5:G$47,'Ajuste Ciclado'!$C$5:$C$47,Balance!EK$4,'Ajuste Ciclado'!$B$5:$B$47,Balance!$B74)</f>
        <v>2579074.342568825</v>
      </c>
      <c r="EL74" s="99">
        <f>SUMIFS('Ajuste Ciclado'!H$5:H$47,'Ajuste Ciclado'!$C$5:$C$47,Balance!EL$4,'Ajuste Ciclado'!$B$5:$B$47,Balance!$B74)</f>
        <v>2785620.5334040327</v>
      </c>
      <c r="EM74" s="99">
        <f>SUMIFS('Ajuste Ciclado'!I$5:I$47,'Ajuste Ciclado'!$C$5:$C$47,Balance!EM$4,'Ajuste Ciclado'!$B$5:$B$47,Balance!$B74)</f>
        <v>2745457.979758685</v>
      </c>
      <c r="EN74" s="99">
        <f>SUMIFS('Ajuste Ciclado'!J$5:J$47,'Ajuste Ciclado'!$C$5:$C$47,Balance!EN$4,'Ajuste Ciclado'!$B$5:$B$47,Balance!$B74)</f>
        <v>1416929.4315096287</v>
      </c>
      <c r="EO74" s="99">
        <f>SUMIFS('Ajuste Ciclado'!K$5:K$47,'Ajuste Ciclado'!$C$5:$C$47,Balance!EO$4,'Ajuste Ciclado'!$B$5:$B$47,Balance!$B74)</f>
        <v>578856.42864061904</v>
      </c>
      <c r="EP74" s="99">
        <f>SUMIFS('Ajuste Ciclado'!L$5:L$47,'Ajuste Ciclado'!$C$5:$C$47,Balance!EP$4,'Ajuste Ciclado'!$B$5:$B$47,Balance!$B74)</f>
        <v>588996.45220210077</v>
      </c>
      <c r="EQ74" s="99">
        <f>SUMIFS('Ajuste Ciclado'!M$5:M$47,'Ajuste Ciclado'!$C$5:$C$47,Balance!EQ$4,'Ajuste Ciclado'!$B$5:$B$47,Balance!$B74)</f>
        <v>704737.18263945333</v>
      </c>
      <c r="ER74" s="99">
        <f>SUMIFS('Ajuste Ciclado'!N$5:N$47,'Ajuste Ciclado'!$C$5:$C$47,Balance!ER$4,'Ajuste Ciclado'!$B$5:$B$47,Balance!$B74)</f>
        <v>601848.98226735136</v>
      </c>
      <c r="ES74" s="100">
        <f>SUMIFS('Ajuste Ciclado'!O$5:O$47,'Ajuste Ciclado'!$C$5:$C$47,Balance!ES$4,'Ajuste Ciclado'!$B$5:$B$47,Balance!$B74)</f>
        <v>747931.8737703322</v>
      </c>
      <c r="ET74" s="84"/>
      <c r="EU74" s="12">
        <f t="shared" si="181"/>
        <v>7301129.1629892671</v>
      </c>
      <c r="EV74" s="13">
        <f t="shared" si="145"/>
        <v>-3405802.3110339697</v>
      </c>
      <c r="EW74" s="13">
        <f t="shared" si="146"/>
        <v>3258894.3663303256</v>
      </c>
      <c r="EX74" s="13">
        <f t="shared" si="147"/>
        <v>4807249.6817891486</v>
      </c>
      <c r="EY74" s="13">
        <f t="shared" si="148"/>
        <v>4034150.8481053058</v>
      </c>
      <c r="EZ74" s="13">
        <f t="shared" si="149"/>
        <v>2824278.2555795321</v>
      </c>
      <c r="FA74" s="13">
        <f t="shared" si="150"/>
        <v>4184849.8430513791</v>
      </c>
      <c r="FB74" s="13">
        <f t="shared" si="151"/>
        <v>3997979.9689913187</v>
      </c>
      <c r="FC74" s="13">
        <f t="shared" si="152"/>
        <v>3448145.5556354355</v>
      </c>
      <c r="FD74" s="13">
        <f t="shared" si="153"/>
        <v>2541883.6348415334</v>
      </c>
      <c r="FE74" s="13">
        <f t="shared" si="154"/>
        <v>1942760.1757940562</v>
      </c>
      <c r="FF74" s="14">
        <f t="shared" si="155"/>
        <v>3704284.0160751124</v>
      </c>
      <c r="FG74" s="12">
        <f t="shared" si="156"/>
        <v>7384168.8255323637</v>
      </c>
      <c r="FH74" s="13">
        <f t="shared" si="157"/>
        <v>-3333011.159720208</v>
      </c>
      <c r="FI74" s="13">
        <f t="shared" si="158"/>
        <v>3507429.5003012214</v>
      </c>
      <c r="FJ74" s="13">
        <f t="shared" si="159"/>
        <v>5153392.1245616656</v>
      </c>
      <c r="FK74" s="13">
        <f t="shared" si="160"/>
        <v>3668757.054242291</v>
      </c>
      <c r="FL74" s="13">
        <f t="shared" si="161"/>
        <v>3456158.1657427959</v>
      </c>
      <c r="FM74" s="13">
        <f t="shared" si="162"/>
        <v>4900428.9044141388</v>
      </c>
      <c r="FN74" s="13">
        <f t="shared" si="163"/>
        <v>4692579.0058391038</v>
      </c>
      <c r="FO74" s="13">
        <f t="shared" si="164"/>
        <v>3415271.4075565482</v>
      </c>
      <c r="FP74" s="13">
        <f t="shared" si="165"/>
        <v>2992056.0903723137</v>
      </c>
      <c r="FQ74" s="13">
        <f t="shared" si="166"/>
        <v>2398769.1074637002</v>
      </c>
      <c r="FR74" s="14">
        <f t="shared" si="167"/>
        <v>3962368.949434814</v>
      </c>
      <c r="FS74" s="12">
        <f t="shared" si="168"/>
        <v>7396925.9907315504</v>
      </c>
      <c r="FT74" s="13">
        <f t="shared" si="169"/>
        <v>-3339695.3180146473</v>
      </c>
      <c r="FU74" s="13">
        <f t="shared" si="170"/>
        <v>3372361.3182602674</v>
      </c>
      <c r="FV74" s="13">
        <f t="shared" si="171"/>
        <v>5040354.5804493641</v>
      </c>
      <c r="FW74" s="13">
        <f t="shared" si="172"/>
        <v>4287146.3049865933</v>
      </c>
      <c r="FX74" s="13">
        <f t="shared" si="173"/>
        <v>4962292.2827150151</v>
      </c>
      <c r="FY74" s="13">
        <f t="shared" si="174"/>
        <v>5946499.3282304574</v>
      </c>
      <c r="FZ74" s="13">
        <f t="shared" si="175"/>
        <v>5246676.7635839377</v>
      </c>
      <c r="GA74" s="13">
        <f t="shared" si="176"/>
        <v>4455221.5478816908</v>
      </c>
      <c r="GB74" s="13">
        <f t="shared" si="177"/>
        <v>3350996.1914565666</v>
      </c>
      <c r="GC74" s="13">
        <f t="shared" si="178"/>
        <v>2517868.4083655872</v>
      </c>
      <c r="GD74" s="14">
        <f t="shared" si="179"/>
        <v>4125780.0351507412</v>
      </c>
      <c r="GE74" s="84"/>
      <c r="GF74" s="12">
        <f t="shared" si="182"/>
        <v>38639803.198148444</v>
      </c>
      <c r="GG74" s="13">
        <f t="shared" si="182"/>
        <v>42198367.975740753</v>
      </c>
      <c r="GH74" s="14">
        <f t="shared" si="182"/>
        <v>47362427.433797121</v>
      </c>
      <c r="GI74" s="6">
        <f t="shared" si="183"/>
        <v>1</v>
      </c>
      <c r="GJ74" s="12">
        <f t="shared" si="184"/>
        <v>-3405802.3110339697</v>
      </c>
      <c r="GK74" s="13">
        <f t="shared" si="185"/>
        <v>-3333011.159720208</v>
      </c>
      <c r="GL74" s="14">
        <f t="shared" si="186"/>
        <v>-3339695.3180146473</v>
      </c>
      <c r="GM74" s="84"/>
      <c r="GN74" s="66">
        <f t="shared" si="187"/>
        <v>-3405802.3110339697</v>
      </c>
      <c r="GO74" s="84"/>
      <c r="GP74" s="63" t="str" cm="1">
        <f t="array" ref="GP74">INDEX($GF$4:$GH$4,1,GI74)</f>
        <v>Sample 1</v>
      </c>
      <c r="GQ74" s="12">
        <f t="shared" si="188"/>
        <v>-3405802.3110339697</v>
      </c>
      <c r="GR74" s="13">
        <f t="shared" si="188"/>
        <v>1942760.1757940562</v>
      </c>
      <c r="GS74" s="14">
        <f t="shared" si="188"/>
        <v>2541883.6348415334</v>
      </c>
      <c r="GT74" s="12">
        <f t="shared" si="189"/>
        <v>-3333011.159720208</v>
      </c>
      <c r="GU74" s="13">
        <f t="shared" si="189"/>
        <v>2398769.1074637002</v>
      </c>
      <c r="GV74" s="14">
        <f t="shared" si="189"/>
        <v>2992056.0903723137</v>
      </c>
      <c r="GW74" s="12">
        <f t="shared" si="190"/>
        <v>-3339695.3180146473</v>
      </c>
      <c r="GX74" s="13">
        <f t="shared" si="190"/>
        <v>2517868.4083655872</v>
      </c>
      <c r="GY74" s="14">
        <f t="shared" si="190"/>
        <v>3350996.1914565666</v>
      </c>
      <c r="GZ74" s="84" t="str">
        <f t="shared" si="180"/>
        <v>Sample 1</v>
      </c>
      <c r="HA74" s="12">
        <f t="shared" si="191"/>
        <v>-3405802.3110339697</v>
      </c>
      <c r="HB74" s="13">
        <f t="shared" si="191"/>
        <v>0</v>
      </c>
      <c r="HC74" s="14">
        <f t="shared" si="191"/>
        <v>0</v>
      </c>
      <c r="HD74" s="6">
        <f t="shared" si="192"/>
        <v>-3405802.3110339697</v>
      </c>
      <c r="HE74" s="84" t="str">
        <f t="shared" si="193"/>
        <v>Ok</v>
      </c>
    </row>
    <row r="75" spans="2:213" x14ac:dyDescent="0.3">
      <c r="B75" s="84" t="s">
        <v>22</v>
      </c>
      <c r="C75" s="12">
        <f>SUMIFS(Inyecciones!$E$2:$E$14185,Inyecciones!$A$2:$A$14185,Balance!C$4,Inyecciones!$B$2:$B$14185,Balance!$B75,Inyecciones!$C$2:$C$14185,Balance!C$5)</f>
        <v>86517852.465366736</v>
      </c>
      <c r="D75" s="13">
        <f>SUMIFS(Inyecciones!$E$2:$E$14185,Inyecciones!$A$2:$A$14185,Balance!D$4,Inyecciones!$B$2:$B$14185,Balance!$B75,Inyecciones!$C$2:$C$14185,Balance!D$5)</f>
        <v>76426467.573813632</v>
      </c>
      <c r="E75" s="13">
        <f>SUMIFS(Inyecciones!$E$2:$E$14185,Inyecciones!$A$2:$A$14185,Balance!E$4,Inyecciones!$B$2:$B$14185,Balance!$B75,Inyecciones!$C$2:$C$14185,Balance!E$5)</f>
        <v>85161470.143938825</v>
      </c>
      <c r="F75" s="13">
        <f>SUMIFS(Inyecciones!$E$2:$E$14185,Inyecciones!$A$2:$A$14185,Balance!F$4,Inyecciones!$B$2:$B$14185,Balance!$B75,Inyecciones!$C$2:$C$14185,Balance!F$5)</f>
        <v>71407308.503209054</v>
      </c>
      <c r="G75" s="13">
        <f>SUMIFS(Inyecciones!$E$2:$E$14185,Inyecciones!$A$2:$A$14185,Balance!G$4,Inyecciones!$B$2:$B$14185,Balance!$B75,Inyecciones!$C$2:$C$14185,Balance!G$5)</f>
        <v>65370260.595253587</v>
      </c>
      <c r="H75" s="13">
        <f>SUMIFS(Inyecciones!$E$2:$E$14185,Inyecciones!$A$2:$A$14185,Balance!H$4,Inyecciones!$B$2:$B$14185,Balance!$B75,Inyecciones!$C$2:$C$14185,Balance!H$5)</f>
        <v>50906245.622297622</v>
      </c>
      <c r="I75" s="13">
        <f>SUMIFS(Inyecciones!$E$2:$E$14185,Inyecciones!$A$2:$A$14185,Balance!I$4,Inyecciones!$B$2:$B$14185,Balance!$B75,Inyecciones!$C$2:$C$14185,Balance!I$5)</f>
        <v>50654538.652500801</v>
      </c>
      <c r="J75" s="13">
        <f>SUMIFS(Inyecciones!$E$2:$E$14185,Inyecciones!$A$2:$A$14185,Balance!J$4,Inyecciones!$B$2:$B$14185,Balance!$B75,Inyecciones!$C$2:$C$14185,Balance!J$5)</f>
        <v>47506189.739340857</v>
      </c>
      <c r="K75" s="13">
        <f>SUMIFS(Inyecciones!$E$2:$E$14185,Inyecciones!$A$2:$A$14185,Balance!K$4,Inyecciones!$B$2:$B$14185,Balance!$B75,Inyecciones!$C$2:$C$14185,Balance!K$5)</f>
        <v>44101207.81145297</v>
      </c>
      <c r="L75" s="13">
        <f>SUMIFS(Inyecciones!$E$2:$E$14185,Inyecciones!$A$2:$A$14185,Balance!L$4,Inyecciones!$B$2:$B$14185,Balance!$B75,Inyecciones!$C$2:$C$14185,Balance!L$5)</f>
        <v>17393783.778648201</v>
      </c>
      <c r="M75" s="13">
        <f>SUMIFS(Inyecciones!$E$2:$E$14185,Inyecciones!$A$2:$A$14185,Balance!M$4,Inyecciones!$B$2:$B$14185,Balance!$B75,Inyecciones!$C$2:$C$14185,Balance!M$5)</f>
        <v>13052036.345819769</v>
      </c>
      <c r="N75" s="14">
        <f>SUMIFS(Inyecciones!$E$2:$E$14185,Inyecciones!$A$2:$A$14185,Balance!N$4,Inyecciones!$B$2:$B$14185,Balance!$B75,Inyecciones!$C$2:$C$14185,Balance!N$5)</f>
        <v>12352024.211942971</v>
      </c>
      <c r="O75" s="12">
        <f>SUMIFS(Inyecciones!$E$2:$E$14185,Inyecciones!$A$2:$A$14185,Balance!O$4,Inyecciones!$B$2:$B$14185,Balance!$B75,Inyecciones!$C$2:$C$14185,Balance!O$5)</f>
        <v>86731389.934412241</v>
      </c>
      <c r="P75" s="13">
        <f>SUMIFS(Inyecciones!$E$2:$E$14185,Inyecciones!$A$2:$A$14185,Balance!P$4,Inyecciones!$B$2:$B$14185,Balance!$B75,Inyecciones!$C$2:$C$14185,Balance!P$5)</f>
        <v>76660766.009763584</v>
      </c>
      <c r="Q75" s="13">
        <f>SUMIFS(Inyecciones!$E$2:$E$14185,Inyecciones!$A$2:$A$14185,Balance!Q$4,Inyecciones!$B$2:$B$14185,Balance!$B75,Inyecciones!$C$2:$C$14185,Balance!Q$5)</f>
        <v>85368338.660342574</v>
      </c>
      <c r="R75" s="13">
        <f>SUMIFS(Inyecciones!$E$2:$E$14185,Inyecciones!$A$2:$A$14185,Balance!R$4,Inyecciones!$B$2:$B$14185,Balance!$B75,Inyecciones!$C$2:$C$14185,Balance!R$5)</f>
        <v>73248219.998156309</v>
      </c>
      <c r="S75" s="13">
        <f>SUMIFS(Inyecciones!$E$2:$E$14185,Inyecciones!$A$2:$A$14185,Balance!S$4,Inyecciones!$B$2:$B$14185,Balance!$B75,Inyecciones!$C$2:$C$14185,Balance!S$5)</f>
        <v>65878626.766051933</v>
      </c>
      <c r="T75" s="13">
        <f>SUMIFS(Inyecciones!$E$2:$E$14185,Inyecciones!$A$2:$A$14185,Balance!T$4,Inyecciones!$B$2:$B$14185,Balance!$B75,Inyecciones!$C$2:$C$14185,Balance!T$5)</f>
        <v>56904825.699772112</v>
      </c>
      <c r="U75" s="13">
        <f>SUMIFS(Inyecciones!$E$2:$E$14185,Inyecciones!$A$2:$A$14185,Balance!U$4,Inyecciones!$B$2:$B$14185,Balance!$B75,Inyecciones!$C$2:$C$14185,Balance!U$5)</f>
        <v>52258237.503482863</v>
      </c>
      <c r="V75" s="13">
        <f>SUMIFS(Inyecciones!$E$2:$E$14185,Inyecciones!$A$2:$A$14185,Balance!V$4,Inyecciones!$B$2:$B$14185,Balance!$B75,Inyecciones!$C$2:$C$14185,Balance!V$5)</f>
        <v>47978798.706567667</v>
      </c>
      <c r="W75" s="13">
        <f>SUMIFS(Inyecciones!$E$2:$E$14185,Inyecciones!$A$2:$A$14185,Balance!W$4,Inyecciones!$B$2:$B$14185,Balance!$B75,Inyecciones!$C$2:$C$14185,Balance!W$5)</f>
        <v>44948167.911655657</v>
      </c>
      <c r="X75" s="13">
        <f>SUMIFS(Inyecciones!$E$2:$E$14185,Inyecciones!$A$2:$A$14185,Balance!X$4,Inyecciones!$B$2:$B$14185,Balance!$B75,Inyecciones!$C$2:$C$14185,Balance!X$5)</f>
        <v>20589909.296872281</v>
      </c>
      <c r="Y75" s="13">
        <f>SUMIFS(Inyecciones!$E$2:$E$14185,Inyecciones!$A$2:$A$14185,Balance!Y$4,Inyecciones!$B$2:$B$14185,Balance!$B75,Inyecciones!$C$2:$C$14185,Balance!Y$5)</f>
        <v>22583856.718553528</v>
      </c>
      <c r="Z75" s="14">
        <f>SUMIFS(Inyecciones!$E$2:$E$14185,Inyecciones!$A$2:$A$14185,Balance!Z$4,Inyecciones!$B$2:$B$14185,Balance!$B75,Inyecciones!$C$2:$C$14185,Balance!Z$5)</f>
        <v>27896018.32690898</v>
      </c>
      <c r="AA75" s="12">
        <f>SUMIFS(Inyecciones!$E$2:$E$14185,Inyecciones!$A$2:$A$14185,Balance!AA$4,Inyecciones!$B$2:$B$14185,Balance!$B75,Inyecciones!$C$2:$C$14185,Balance!AA$5)</f>
        <v>86758168.417694986</v>
      </c>
      <c r="AB75" s="13">
        <f>SUMIFS(Inyecciones!$E$2:$E$14185,Inyecciones!$A$2:$A$14185,Balance!AB$4,Inyecciones!$B$2:$B$14185,Balance!$B75,Inyecciones!$C$2:$C$14185,Balance!AB$5)</f>
        <v>76818183.722088292</v>
      </c>
      <c r="AC75" s="13">
        <f>SUMIFS(Inyecciones!$E$2:$E$14185,Inyecciones!$A$2:$A$14185,Balance!AC$4,Inyecciones!$B$2:$B$14185,Balance!$B75,Inyecciones!$C$2:$C$14185,Balance!AC$5)</f>
        <v>85794347.559246823</v>
      </c>
      <c r="AD75" s="13">
        <f>SUMIFS(Inyecciones!$E$2:$E$14185,Inyecciones!$A$2:$A$14185,Balance!AD$4,Inyecciones!$B$2:$B$14185,Balance!$B75,Inyecciones!$C$2:$C$14185,Balance!AD$5)</f>
        <v>73136652.521894053</v>
      </c>
      <c r="AE75" s="13">
        <f>SUMIFS(Inyecciones!$E$2:$E$14185,Inyecciones!$A$2:$A$14185,Balance!AE$4,Inyecciones!$B$2:$B$14185,Balance!$B75,Inyecciones!$C$2:$C$14185,Balance!AE$5)</f>
        <v>67125376.642151698</v>
      </c>
      <c r="AF75" s="13">
        <f>SUMIFS(Inyecciones!$E$2:$E$14185,Inyecciones!$A$2:$A$14185,Balance!AF$4,Inyecciones!$B$2:$B$14185,Balance!$B75,Inyecciones!$C$2:$C$14185,Balance!AF$5)</f>
        <v>58435976.028467298</v>
      </c>
      <c r="AG75" s="13">
        <f>SUMIFS(Inyecciones!$E$2:$E$14185,Inyecciones!$A$2:$A$14185,Balance!AG$4,Inyecciones!$B$2:$B$14185,Balance!$B75,Inyecciones!$C$2:$C$14185,Balance!AG$5)</f>
        <v>47340711.375930794</v>
      </c>
      <c r="AH75" s="13">
        <f>SUMIFS(Inyecciones!$E$2:$E$14185,Inyecciones!$A$2:$A$14185,Balance!AH$4,Inyecciones!$B$2:$B$14185,Balance!$B75,Inyecciones!$C$2:$C$14185,Balance!AH$5)</f>
        <v>56434087.633566082</v>
      </c>
      <c r="AI75" s="13">
        <f>SUMIFS(Inyecciones!$E$2:$E$14185,Inyecciones!$A$2:$A$14185,Balance!AI$4,Inyecciones!$B$2:$B$14185,Balance!$B75,Inyecciones!$C$2:$C$14185,Balance!AI$5)</f>
        <v>46912274.247188278</v>
      </c>
      <c r="AJ75" s="13">
        <f>SUMIFS(Inyecciones!$E$2:$E$14185,Inyecciones!$A$2:$A$14185,Balance!AJ$4,Inyecciones!$B$2:$B$14185,Balance!$B75,Inyecciones!$C$2:$C$14185,Balance!AJ$5)</f>
        <v>32419350.2266725</v>
      </c>
      <c r="AK75" s="13">
        <f>SUMIFS(Inyecciones!$E$2:$E$14185,Inyecciones!$A$2:$A$14185,Balance!AK$4,Inyecciones!$B$2:$B$14185,Balance!$B75,Inyecciones!$C$2:$C$14185,Balance!AK$5)</f>
        <v>32700891.248378851</v>
      </c>
      <c r="AL75" s="14">
        <f>SUMIFS(Inyecciones!$E$2:$E$14185,Inyecciones!$A$2:$A$14185,Balance!AL$4,Inyecciones!$B$2:$B$14185,Balance!$B75,Inyecciones!$C$2:$C$14185,Balance!AL$5)</f>
        <v>41274767.53556928</v>
      </c>
      <c r="AM75" s="13"/>
      <c r="AN75" s="12">
        <f>SUMIFS('Retiro Mensual'!$E$2:$E$2629,'Retiro Mensual'!$A$2:$A$2629,AN$4,'Retiro Mensual'!$B$2:$B$2629,$B75,'Retiro Mensual'!$C$2:$C$2629,AN$5)</f>
        <v>66508198.409999996</v>
      </c>
      <c r="AO75" s="13">
        <f>SUMIFS('Retiro Mensual'!$E$2:$E$2629,'Retiro Mensual'!$A$2:$A$2629,AO$4,'Retiro Mensual'!$B$2:$B$2629,$B75,'Retiro Mensual'!$C$2:$C$2629,AO$5)</f>
        <v>60031191.5</v>
      </c>
      <c r="AP75" s="13">
        <f>SUMIFS('Retiro Mensual'!$E$2:$E$2629,'Retiro Mensual'!$A$2:$A$2629,AP$4,'Retiro Mensual'!$B$2:$B$2629,$B75,'Retiro Mensual'!$C$2:$C$2629,AP$5)</f>
        <v>73056069.769999996</v>
      </c>
      <c r="AQ75" s="13">
        <f>SUMIFS('Retiro Mensual'!$E$2:$E$2629,'Retiro Mensual'!$A$2:$A$2629,AQ$4,'Retiro Mensual'!$B$2:$B$2629,$B75,'Retiro Mensual'!$C$2:$C$2629,AQ$5)</f>
        <v>61900821.810000002</v>
      </c>
      <c r="AR75" s="13">
        <f>SUMIFS('Retiro Mensual'!$E$2:$E$2629,'Retiro Mensual'!$A$2:$A$2629,AR$4,'Retiro Mensual'!$B$2:$B$2629,$B75,'Retiro Mensual'!$C$2:$C$2629,AR$5)</f>
        <v>67730463.569999993</v>
      </c>
      <c r="AS75" s="13">
        <f>SUMIFS('Retiro Mensual'!$E$2:$E$2629,'Retiro Mensual'!$A$2:$A$2629,AS$4,'Retiro Mensual'!$B$2:$B$2629,$B75,'Retiro Mensual'!$C$2:$C$2629,AS$5)</f>
        <v>60122057.640000001</v>
      </c>
      <c r="AT75" s="13">
        <f>SUMIFS('Retiro Mensual'!$E$2:$E$2629,'Retiro Mensual'!$A$2:$A$2629,AT$4,'Retiro Mensual'!$B$2:$B$2629,$B75,'Retiro Mensual'!$C$2:$C$2629,AT$5)</f>
        <v>58475385.920000002</v>
      </c>
      <c r="AU75" s="13">
        <f>SUMIFS('Retiro Mensual'!$E$2:$E$2629,'Retiro Mensual'!$A$2:$A$2629,AU$4,'Retiro Mensual'!$B$2:$B$2629,$B75,'Retiro Mensual'!$C$2:$C$2629,AU$5)</f>
        <v>58132324.859999999</v>
      </c>
      <c r="AV75" s="13">
        <f>SUMIFS('Retiro Mensual'!$E$2:$E$2629,'Retiro Mensual'!$A$2:$A$2629,AV$4,'Retiro Mensual'!$B$2:$B$2629,$B75,'Retiro Mensual'!$C$2:$C$2629,AV$5)</f>
        <v>47667948.950000003</v>
      </c>
      <c r="AW75" s="13">
        <f>SUMIFS('Retiro Mensual'!$E$2:$E$2629,'Retiro Mensual'!$A$2:$A$2629,AW$4,'Retiro Mensual'!$B$2:$B$2629,$B75,'Retiro Mensual'!$C$2:$C$2629,AW$5)</f>
        <v>30420064.789999999</v>
      </c>
      <c r="AX75" s="13">
        <f>SUMIFS('Retiro Mensual'!$E$2:$E$2629,'Retiro Mensual'!$A$2:$A$2629,AX$4,'Retiro Mensual'!$B$2:$B$2629,$B75,'Retiro Mensual'!$C$2:$C$2629,AX$5)</f>
        <v>26668887.969999999</v>
      </c>
      <c r="AY75" s="14">
        <f>SUMIFS('Retiro Mensual'!$E$2:$E$2629,'Retiro Mensual'!$A$2:$A$2629,AY$4,'Retiro Mensual'!$B$2:$B$2629,$B75,'Retiro Mensual'!$C$2:$C$2629,AY$5)</f>
        <v>29147574.699999999</v>
      </c>
      <c r="AZ75" s="12">
        <f>SUMIFS('Retiro Mensual'!$E$2:$E$2629,'Retiro Mensual'!$A$2:$A$2629,AZ$4,'Retiro Mensual'!$B$2:$B$2629,$B75,'Retiro Mensual'!$C$2:$C$2629,AZ$5)</f>
        <v>66622758.600000001</v>
      </c>
      <c r="BA75" s="13">
        <f>SUMIFS('Retiro Mensual'!$E$2:$E$2629,'Retiro Mensual'!$A$2:$A$2629,BA$4,'Retiro Mensual'!$B$2:$B$2629,$B75,'Retiro Mensual'!$C$2:$C$2629,BA$5)</f>
        <v>60562277.280000001</v>
      </c>
      <c r="BB75" s="13">
        <f>SUMIFS('Retiro Mensual'!$E$2:$E$2629,'Retiro Mensual'!$A$2:$A$2629,BB$4,'Retiro Mensual'!$B$2:$B$2629,$B75,'Retiro Mensual'!$C$2:$C$2629,BB$5)</f>
        <v>73750712.519999996</v>
      </c>
      <c r="BC75" s="13">
        <f>SUMIFS('Retiro Mensual'!$E$2:$E$2629,'Retiro Mensual'!$A$2:$A$2629,BC$4,'Retiro Mensual'!$B$2:$B$2629,$B75,'Retiro Mensual'!$C$2:$C$2629,BC$5)</f>
        <v>64724204.259999998</v>
      </c>
      <c r="BD75" s="13">
        <f>SUMIFS('Retiro Mensual'!$E$2:$E$2629,'Retiro Mensual'!$A$2:$A$2629,BD$4,'Retiro Mensual'!$B$2:$B$2629,$B75,'Retiro Mensual'!$C$2:$C$2629,BD$5)</f>
        <v>66692470.969999999</v>
      </c>
      <c r="BE75" s="13">
        <f>SUMIFS('Retiro Mensual'!$E$2:$E$2629,'Retiro Mensual'!$A$2:$A$2629,BE$4,'Retiro Mensual'!$B$2:$B$2629,$B75,'Retiro Mensual'!$C$2:$C$2629,BE$5)</f>
        <v>61105699.740000002</v>
      </c>
      <c r="BF75" s="13">
        <f>SUMIFS('Retiro Mensual'!$E$2:$E$2629,'Retiro Mensual'!$A$2:$A$2629,BF$4,'Retiro Mensual'!$B$2:$B$2629,$B75,'Retiro Mensual'!$C$2:$C$2629,BF$5)</f>
        <v>61450636.909999996</v>
      </c>
      <c r="BG75" s="13">
        <f>SUMIFS('Retiro Mensual'!$E$2:$E$2629,'Retiro Mensual'!$A$2:$A$2629,BG$4,'Retiro Mensual'!$B$2:$B$2629,$B75,'Retiro Mensual'!$C$2:$C$2629,BG$5)</f>
        <v>58484587.579999998</v>
      </c>
      <c r="BH75" s="13">
        <f>SUMIFS('Retiro Mensual'!$E$2:$E$2629,'Retiro Mensual'!$A$2:$A$2629,BH$4,'Retiro Mensual'!$B$2:$B$2629,$B75,'Retiro Mensual'!$C$2:$C$2629,BH$5)</f>
        <v>48436795.770000003</v>
      </c>
      <c r="BI75" s="13">
        <f>SUMIFS('Retiro Mensual'!$E$2:$E$2629,'Retiro Mensual'!$A$2:$A$2629,BI$4,'Retiro Mensual'!$B$2:$B$2629,$B75,'Retiro Mensual'!$C$2:$C$2629,BI$5)</f>
        <v>33325089.629999999</v>
      </c>
      <c r="BJ75" s="13">
        <f>SUMIFS('Retiro Mensual'!$E$2:$E$2629,'Retiro Mensual'!$A$2:$A$2629,BJ$4,'Retiro Mensual'!$B$2:$B$2629,$B75,'Retiro Mensual'!$C$2:$C$2629,BJ$5)</f>
        <v>33225251.969999999</v>
      </c>
      <c r="BK75" s="14">
        <f>SUMIFS('Retiro Mensual'!$E$2:$E$2629,'Retiro Mensual'!$A$2:$A$2629,BK$4,'Retiro Mensual'!$B$2:$B$2629,$B75,'Retiro Mensual'!$C$2:$C$2629,BK$5)</f>
        <v>36744931.799999997</v>
      </c>
      <c r="BL75" s="12">
        <f>SUMIFS('Retiro Mensual'!$E$2:$E$2629,'Retiro Mensual'!$A$2:$A$2629,BL$4,'Retiro Mensual'!$B$2:$B$2629,$B75,'Retiro Mensual'!$C$2:$C$2629,BL$5)</f>
        <v>66646312.890000001</v>
      </c>
      <c r="BM75" s="13">
        <f>SUMIFS('Retiro Mensual'!$E$2:$E$2629,'Retiro Mensual'!$A$2:$A$2629,BM$4,'Retiro Mensual'!$B$2:$B$2629,$B75,'Retiro Mensual'!$C$2:$C$2629,BM$5)</f>
        <v>60630235.219999999</v>
      </c>
      <c r="BN75" s="13">
        <f>SUMIFS('Retiro Mensual'!$E$2:$E$2629,'Retiro Mensual'!$A$2:$A$2629,BN$4,'Retiro Mensual'!$B$2:$B$2629,$B75,'Retiro Mensual'!$C$2:$C$2629,BN$5)</f>
        <v>73491902.079999998</v>
      </c>
      <c r="BO75" s="13">
        <f>SUMIFS('Retiro Mensual'!$E$2:$E$2629,'Retiro Mensual'!$A$2:$A$2629,BO$4,'Retiro Mensual'!$B$2:$B$2629,$B75,'Retiro Mensual'!$C$2:$C$2629,BO$5)</f>
        <v>64235407.829999998</v>
      </c>
      <c r="BP75" s="13">
        <f>SUMIFS('Retiro Mensual'!$E$2:$E$2629,'Retiro Mensual'!$A$2:$A$2629,BP$4,'Retiro Mensual'!$B$2:$B$2629,$B75,'Retiro Mensual'!$C$2:$C$2629,BP$5)</f>
        <v>68993312.560000002</v>
      </c>
      <c r="BQ75" s="13">
        <f>SUMIFS('Retiro Mensual'!$E$2:$E$2629,'Retiro Mensual'!$A$2:$A$2629,BQ$4,'Retiro Mensual'!$B$2:$B$2629,$B75,'Retiro Mensual'!$C$2:$C$2629,BQ$5)</f>
        <v>65398202.659999996</v>
      </c>
      <c r="BR75" s="13">
        <f>SUMIFS('Retiro Mensual'!$E$2:$E$2629,'Retiro Mensual'!$A$2:$A$2629,BR$4,'Retiro Mensual'!$B$2:$B$2629,$B75,'Retiro Mensual'!$C$2:$C$2629,BR$5)</f>
        <v>66657118</v>
      </c>
      <c r="BS75" s="13">
        <f>SUMIFS('Retiro Mensual'!$E$2:$E$2629,'Retiro Mensual'!$A$2:$A$2629,BS$4,'Retiro Mensual'!$B$2:$B$2629,$B75,'Retiro Mensual'!$C$2:$C$2629,BS$5)</f>
        <v>63968009.920000002</v>
      </c>
      <c r="BT75" s="13">
        <f>SUMIFS('Retiro Mensual'!$E$2:$E$2629,'Retiro Mensual'!$A$2:$A$2629,BT$4,'Retiro Mensual'!$B$2:$B$2629,$B75,'Retiro Mensual'!$C$2:$C$2629,BT$5)</f>
        <v>51464371.850000001</v>
      </c>
      <c r="BU75" s="13">
        <f>SUMIFS('Retiro Mensual'!$E$2:$E$2629,'Retiro Mensual'!$A$2:$A$2629,BU$4,'Retiro Mensual'!$B$2:$B$2629,$B75,'Retiro Mensual'!$C$2:$C$2629,BU$5)</f>
        <v>40189795.549999997</v>
      </c>
      <c r="BV75" s="13">
        <f>SUMIFS('Retiro Mensual'!$E$2:$E$2629,'Retiro Mensual'!$A$2:$A$2629,BV$4,'Retiro Mensual'!$B$2:$B$2629,$B75,'Retiro Mensual'!$C$2:$C$2629,BV$5)</f>
        <v>40772532.990000002</v>
      </c>
      <c r="BW75" s="14">
        <f>SUMIFS('Retiro Mensual'!$E$2:$E$2629,'Retiro Mensual'!$A$2:$A$2629,BW$4,'Retiro Mensual'!$B$2:$B$2629,$B75,'Retiro Mensual'!$C$2:$C$2629,BW$5)</f>
        <v>42462116.789999999</v>
      </c>
      <c r="BX75" s="13"/>
      <c r="BY75" s="12">
        <f>SUMIFS('Compra Ventas'!$E$2:$E$2700,'Compra Ventas'!$A$2:$A$2700,BY$4,'Compra Ventas'!$B$2:$B$2700,$B75,'Compra Ventas'!$C$2:$C$2700,BY$5)</f>
        <v>351220.17651850614</v>
      </c>
      <c r="BZ75" s="13">
        <f>SUMIFS('Compra Ventas'!$E$2:$E$2700,'Compra Ventas'!$A$2:$A$2700,BZ$4,'Compra Ventas'!$B$2:$B$2700,$B75,'Compra Ventas'!$C$2:$C$2700,BZ$5)</f>
        <v>309230.42061258858</v>
      </c>
      <c r="CA75" s="13">
        <f>SUMIFS('Compra Ventas'!$E$2:$E$2700,'Compra Ventas'!$A$2:$A$2700,CA$4,'Compra Ventas'!$B$2:$B$2700,$B75,'Compra Ventas'!$C$2:$C$2700,CA$5)</f>
        <v>376763.28898901632</v>
      </c>
      <c r="CB75" s="13">
        <f>SUMIFS('Compra Ventas'!$E$2:$E$2700,'Compra Ventas'!$A$2:$A$2700,CB$4,'Compra Ventas'!$B$2:$B$2700,$B75,'Compra Ventas'!$C$2:$C$2700,CB$5)</f>
        <v>329178.26711198781</v>
      </c>
      <c r="CC75" s="13">
        <f>SUMIFS('Compra Ventas'!$E$2:$E$2700,'Compra Ventas'!$A$2:$A$2700,CC$4,'Compra Ventas'!$B$2:$B$2700,$B75,'Compra Ventas'!$C$2:$C$2700,CC$5)</f>
        <v>358546.74651447765</v>
      </c>
      <c r="CD75" s="13">
        <f>SUMIFS('Compra Ventas'!$E$2:$E$2700,'Compra Ventas'!$A$2:$A$2700,CD$4,'Compra Ventas'!$B$2:$B$2700,$B75,'Compra Ventas'!$C$2:$C$2700,CD$5)</f>
        <v>502939.80149609235</v>
      </c>
      <c r="CE75" s="13">
        <f>SUMIFS('Compra Ventas'!$E$2:$E$2700,'Compra Ventas'!$A$2:$A$2700,CE$4,'Compra Ventas'!$B$2:$B$2700,$B75,'Compra Ventas'!$C$2:$C$2700,CE$5)</f>
        <v>507474.09718044382</v>
      </c>
      <c r="CF75" s="13">
        <f>SUMIFS('Compra Ventas'!$E$2:$E$2700,'Compra Ventas'!$A$2:$A$2700,CF$4,'Compra Ventas'!$B$2:$B$2700,$B75,'Compra Ventas'!$C$2:$C$2700,CF$5)</f>
        <v>566483.23997257859</v>
      </c>
      <c r="CG75" s="13">
        <f>SUMIFS('Compra Ventas'!$E$2:$E$2700,'Compra Ventas'!$A$2:$A$2700,CG$4,'Compra Ventas'!$B$2:$B$2700,$B75,'Compra Ventas'!$C$2:$C$2700,CG$5)</f>
        <v>512846.91714930499</v>
      </c>
      <c r="CH75" s="13">
        <f>SUMIFS('Compra Ventas'!$E$2:$E$2700,'Compra Ventas'!$A$2:$A$2700,CH$4,'Compra Ventas'!$B$2:$B$2700,$B75,'Compra Ventas'!$C$2:$C$2700,CH$5)</f>
        <v>641409.96440666565</v>
      </c>
      <c r="CI75" s="13">
        <f>SUMIFS('Compra Ventas'!$E$2:$E$2700,'Compra Ventas'!$A$2:$A$2700,CI$4,'Compra Ventas'!$B$2:$B$2700,$B75,'Compra Ventas'!$C$2:$C$2700,CI$5)</f>
        <v>569319.14521337522</v>
      </c>
      <c r="CJ75" s="14">
        <f>SUMIFS('Compra Ventas'!$E$2:$E$2700,'Compra Ventas'!$A$2:$A$2700,CJ$4,'Compra Ventas'!$B$2:$B$2700,$B75,'Compra Ventas'!$C$2:$C$2700,CJ$5)</f>
        <v>561493.72548196872</v>
      </c>
      <c r="CK75" s="12">
        <f>SUMIFS('Compra Ventas'!$E$2:$E$2700,'Compra Ventas'!$A$2:$A$2700,CK$4,'Compra Ventas'!$B$2:$B$2700,$B75,'Compra Ventas'!$C$2:$C$2700,CK$5)</f>
        <v>364305.03595402779</v>
      </c>
      <c r="CL75" s="13">
        <f>SUMIFS('Compra Ventas'!$E$2:$E$2700,'Compra Ventas'!$A$2:$A$2700,CL$4,'Compra Ventas'!$B$2:$B$2700,$B75,'Compra Ventas'!$C$2:$C$2700,CL$5)</f>
        <v>315850.33212148206</v>
      </c>
      <c r="CM75" s="13">
        <f>SUMIFS('Compra Ventas'!$E$2:$E$2700,'Compra Ventas'!$A$2:$A$2700,CM$4,'Compra Ventas'!$B$2:$B$2700,$B75,'Compra Ventas'!$C$2:$C$2700,CM$5)</f>
        <v>384162.84807260381</v>
      </c>
      <c r="CN75" s="13">
        <f>SUMIFS('Compra Ventas'!$E$2:$E$2700,'Compra Ventas'!$A$2:$A$2700,CN$4,'Compra Ventas'!$B$2:$B$2700,$B75,'Compra Ventas'!$C$2:$C$2700,CN$5)</f>
        <v>333842.7391496682</v>
      </c>
      <c r="CO75" s="13">
        <f>SUMIFS('Compra Ventas'!$E$2:$E$2700,'Compra Ventas'!$A$2:$A$2700,CO$4,'Compra Ventas'!$B$2:$B$2700,$B75,'Compra Ventas'!$C$2:$C$2700,CO$5)</f>
        <v>369742.82889571151</v>
      </c>
      <c r="CP75" s="13">
        <f>SUMIFS('Compra Ventas'!$E$2:$E$2700,'Compra Ventas'!$A$2:$A$2700,CP$4,'Compra Ventas'!$B$2:$B$2700,$B75,'Compra Ventas'!$C$2:$C$2700,CP$5)</f>
        <v>519310.1255177923</v>
      </c>
      <c r="CQ75" s="13">
        <f>SUMIFS('Compra Ventas'!$E$2:$E$2700,'Compra Ventas'!$A$2:$A$2700,CQ$4,'Compra Ventas'!$B$2:$B$2700,$B75,'Compra Ventas'!$C$2:$C$2700,CQ$5)</f>
        <v>516539.0960113547</v>
      </c>
      <c r="CR75" s="13">
        <f>SUMIFS('Compra Ventas'!$E$2:$E$2700,'Compra Ventas'!$A$2:$A$2700,CR$4,'Compra Ventas'!$B$2:$B$2700,$B75,'Compra Ventas'!$C$2:$C$2700,CR$5)</f>
        <v>586473.41593443428</v>
      </c>
      <c r="CS75" s="13">
        <f>SUMIFS('Compra Ventas'!$E$2:$E$2700,'Compra Ventas'!$A$2:$A$2700,CS$4,'Compra Ventas'!$B$2:$B$2700,$B75,'Compra Ventas'!$C$2:$C$2700,CS$5)</f>
        <v>536284.49254851777</v>
      </c>
      <c r="CT75" s="13">
        <f>SUMIFS('Compra Ventas'!$E$2:$E$2700,'Compra Ventas'!$A$2:$A$2700,CT$4,'Compra Ventas'!$B$2:$B$2700,$B75,'Compra Ventas'!$C$2:$C$2700,CT$5)</f>
        <v>695862.4820236424</v>
      </c>
      <c r="CU75" s="13">
        <f>SUMIFS('Compra Ventas'!$E$2:$E$2700,'Compra Ventas'!$A$2:$A$2700,CU$4,'Compra Ventas'!$B$2:$B$2700,$B75,'Compra Ventas'!$C$2:$C$2700,CU$5)</f>
        <v>591802.82351936819</v>
      </c>
      <c r="CV75" s="14">
        <f>SUMIFS('Compra Ventas'!$E$2:$E$2700,'Compra Ventas'!$A$2:$A$2700,CV$4,'Compra Ventas'!$B$2:$B$2700,$B75,'Compra Ventas'!$C$2:$C$2700,CV$5)</f>
        <v>587046.54838223755</v>
      </c>
      <c r="CW75" s="12">
        <f>SUMIFS('Compra Ventas'!$E$2:$E$2700,'Compra Ventas'!$A$2:$A$2700,CW$4,'Compra Ventas'!$B$2:$B$2700,$B75,'Compra Ventas'!$C$2:$C$2700,CW$5)</f>
        <v>376380.32809931412</v>
      </c>
      <c r="CX75" s="13">
        <f>SUMIFS('Compra Ventas'!$E$2:$E$2700,'Compra Ventas'!$A$2:$A$2700,CX$4,'Compra Ventas'!$B$2:$B$2700,$B75,'Compra Ventas'!$C$2:$C$2700,CX$5)</f>
        <v>328323.60521808075</v>
      </c>
      <c r="CY75" s="13">
        <f>SUMIFS('Compra Ventas'!$E$2:$E$2700,'Compra Ventas'!$A$2:$A$2700,CY$4,'Compra Ventas'!$B$2:$B$2700,$B75,'Compra Ventas'!$C$2:$C$2700,CY$5)</f>
        <v>402337.70700898126</v>
      </c>
      <c r="CZ75" s="13">
        <f>SUMIFS('Compra Ventas'!$E$2:$E$2700,'Compra Ventas'!$A$2:$A$2700,CZ$4,'Compra Ventas'!$B$2:$B$2700,$B75,'Compra Ventas'!$C$2:$C$2700,CZ$5)</f>
        <v>359307.3031584642</v>
      </c>
      <c r="DA75" s="13">
        <f>SUMIFS('Compra Ventas'!$E$2:$E$2700,'Compra Ventas'!$A$2:$A$2700,DA$4,'Compra Ventas'!$B$2:$B$2700,$B75,'Compra Ventas'!$C$2:$C$2700,DA$5)</f>
        <v>387747.94754633517</v>
      </c>
      <c r="DB75" s="13">
        <f>SUMIFS('Compra Ventas'!$E$2:$E$2700,'Compra Ventas'!$A$2:$A$2700,DB$4,'Compra Ventas'!$B$2:$B$2700,$B75,'Compra Ventas'!$C$2:$C$2700,DB$5)</f>
        <v>556521.8328840551</v>
      </c>
      <c r="DC75" s="13">
        <f>SUMIFS('Compra Ventas'!$E$2:$E$2700,'Compra Ventas'!$A$2:$A$2700,DC$4,'Compra Ventas'!$B$2:$B$2700,$B75,'Compra Ventas'!$C$2:$C$2700,DC$5)</f>
        <v>539429.68945065048</v>
      </c>
      <c r="DD75" s="13">
        <f>SUMIFS('Compra Ventas'!$E$2:$E$2700,'Compra Ventas'!$A$2:$A$2700,DD$4,'Compra Ventas'!$B$2:$B$2700,$B75,'Compra Ventas'!$C$2:$C$2700,DD$5)</f>
        <v>627556.71590696392</v>
      </c>
      <c r="DE75" s="13">
        <f>SUMIFS('Compra Ventas'!$E$2:$E$2700,'Compra Ventas'!$A$2:$A$2700,DE$4,'Compra Ventas'!$B$2:$B$2700,$B75,'Compra Ventas'!$C$2:$C$2700,DE$5)</f>
        <v>561427.09174402652</v>
      </c>
      <c r="DF75" s="13">
        <f>SUMIFS('Compra Ventas'!$E$2:$E$2700,'Compra Ventas'!$A$2:$A$2700,DF$4,'Compra Ventas'!$B$2:$B$2700,$B75,'Compra Ventas'!$C$2:$C$2700,DF$5)</f>
        <v>724257.918446325</v>
      </c>
      <c r="DG75" s="13">
        <f>SUMIFS('Compra Ventas'!$E$2:$E$2700,'Compra Ventas'!$A$2:$A$2700,DG$4,'Compra Ventas'!$B$2:$B$2700,$B75,'Compra Ventas'!$C$2:$C$2700,DG$5)</f>
        <v>630702.31254662864</v>
      </c>
      <c r="DH75" s="14">
        <f>SUMIFS('Compra Ventas'!$E$2:$E$2700,'Compra Ventas'!$A$2:$A$2700,DH$4,'Compra Ventas'!$B$2:$B$2700,$B75,'Compra Ventas'!$C$2:$C$2700,DH$5)</f>
        <v>610541.58059675503</v>
      </c>
      <c r="DI75" s="84"/>
      <c r="DJ75" s="98">
        <f>SUMIFS('Ajuste Ciclado'!D$5:D$47,'Ajuste Ciclado'!$C$5:$C$47,Balance!DJ$4,'Ajuste Ciclado'!$B$5:$B$47,Balance!$B75)</f>
        <v>13517342.34307228</v>
      </c>
      <c r="DK75" s="99">
        <f>SUMIFS('Ajuste Ciclado'!E$5:E$47,'Ajuste Ciclado'!$C$5:$C$47,Balance!DK$4,'Ajuste Ciclado'!$B$5:$B$47,Balance!$B75)</f>
        <v>22575613.330999993</v>
      </c>
      <c r="DL75" s="99">
        <f>SUMIFS('Ajuste Ciclado'!F$5:F$47,'Ajuste Ciclado'!$C$5:$C$47,Balance!DL$4,'Ajuste Ciclado'!$B$5:$B$47,Balance!$B75)</f>
        <v>21370648.612999987</v>
      </c>
      <c r="DM75" s="99">
        <f>SUMIFS('Ajuste Ciclado'!G$5:G$47,'Ajuste Ciclado'!$C$5:$C$47,Balance!DM$4,'Ajuste Ciclado'!$B$5:$B$47,Balance!$B75)</f>
        <v>18439916.952999979</v>
      </c>
      <c r="DN75" s="99">
        <f>SUMIFS('Ajuste Ciclado'!H$5:H$47,'Ajuste Ciclado'!$C$5:$C$47,Balance!DN$4,'Ajuste Ciclado'!$B$5:$B$47,Balance!$B75)</f>
        <v>6449666.3480000058</v>
      </c>
      <c r="DO75" s="99">
        <f>SUMIFS('Ajuste Ciclado'!I$5:I$47,'Ajuste Ciclado'!$C$5:$C$47,Balance!DO$4,'Ajuste Ciclado'!$B$5:$B$47,Balance!$B75)</f>
        <v>18719795.075999986</v>
      </c>
      <c r="DP75" s="99">
        <f>SUMIFS('Ajuste Ciclado'!J$5:J$47,'Ajuste Ciclado'!$C$5:$C$47,Balance!DP$4,'Ajuste Ciclado'!$B$5:$B$47,Balance!$B75)</f>
        <v>10975820.129865749</v>
      </c>
      <c r="DQ75" s="99">
        <f>SUMIFS('Ajuste Ciclado'!K$5:K$47,'Ajuste Ciclado'!$C$5:$C$47,Balance!DQ$4,'Ajuste Ciclado'!$B$5:$B$47,Balance!$B75)</f>
        <v>6536664.2800000012</v>
      </c>
      <c r="DR75" s="99">
        <f>SUMIFS('Ajuste Ciclado'!L$5:L$47,'Ajuste Ciclado'!$C$5:$C$47,Balance!DR$4,'Ajuste Ciclado'!$B$5:$B$47,Balance!$B75)</f>
        <v>1621650.5524344468</v>
      </c>
      <c r="DS75" s="99">
        <f>SUMIFS('Ajuste Ciclado'!M$5:M$47,'Ajuste Ciclado'!$C$5:$C$47,Balance!DS$4,'Ajuste Ciclado'!$B$5:$B$47,Balance!$B75)</f>
        <v>711465.25818029477</v>
      </c>
      <c r="DT75" s="99">
        <f>SUMIFS('Ajuste Ciclado'!N$5:N$47,'Ajuste Ciclado'!$C$5:$C$47,Balance!DT$4,'Ajuste Ciclado'!$B$5:$B$47,Balance!$B75)</f>
        <v>0</v>
      </c>
      <c r="DU75" s="100">
        <f>SUMIFS('Ajuste Ciclado'!O$5:O$47,'Ajuste Ciclado'!$C$5:$C$47,Balance!DU$4,'Ajuste Ciclado'!$B$5:$B$47,Balance!$B75)</f>
        <v>0</v>
      </c>
      <c r="DV75" s="98">
        <f>SUMIFS('Ajuste Ciclado'!D$5:D$47,'Ajuste Ciclado'!$C$5:$C$47,Balance!DV$4,'Ajuste Ciclado'!$B$5:$B$47,Balance!$B75)</f>
        <v>6780327.1008670852</v>
      </c>
      <c r="DW75" s="99">
        <f>SUMIFS('Ajuste Ciclado'!E$5:E$47,'Ajuste Ciclado'!$C$5:$C$47,Balance!DW$4,'Ajuste Ciclado'!$B$5:$B$47,Balance!$B75)</f>
        <v>11203033.27999996</v>
      </c>
      <c r="DX75" s="99">
        <f>SUMIFS('Ajuste Ciclado'!F$5:F$47,'Ajuste Ciclado'!$C$5:$C$47,Balance!DX$4,'Ajuste Ciclado'!$B$5:$B$47,Balance!$B75)</f>
        <v>10755030.179999989</v>
      </c>
      <c r="DY75" s="99">
        <f>SUMIFS('Ajuste Ciclado'!G$5:G$47,'Ajuste Ciclado'!$C$5:$C$47,Balance!DY$4,'Ajuste Ciclado'!$B$5:$B$47,Balance!$B75)</f>
        <v>9681198.7119999956</v>
      </c>
      <c r="DZ75" s="99">
        <f>SUMIFS('Ajuste Ciclado'!H$5:H$47,'Ajuste Ciclado'!$C$5:$C$47,Balance!DZ$4,'Ajuste Ciclado'!$B$5:$B$47,Balance!$B75)</f>
        <v>2966375.2570000011</v>
      </c>
      <c r="EA75" s="99">
        <f>SUMIFS('Ajuste Ciclado'!I$5:I$47,'Ajuste Ciclado'!$C$5:$C$47,Balance!EA$4,'Ajuste Ciclado'!$B$5:$B$47,Balance!$B75)</f>
        <v>10216763.655999998</v>
      </c>
      <c r="EB75" s="99">
        <f>SUMIFS('Ajuste Ciclado'!J$5:J$47,'Ajuste Ciclado'!$C$5:$C$47,Balance!EB$4,'Ajuste Ciclado'!$B$5:$B$47,Balance!$B75)</f>
        <v>7571988.1489999993</v>
      </c>
      <c r="EC75" s="99">
        <f>SUMIFS('Ajuste Ciclado'!K$5:K$47,'Ajuste Ciclado'!$C$5:$C$47,Balance!EC$4,'Ajuste Ciclado'!$B$5:$B$47,Balance!$B75)</f>
        <v>7562579.5640000021</v>
      </c>
      <c r="ED75" s="99">
        <f>SUMIFS('Ajuste Ciclado'!L$5:L$47,'Ajuste Ciclado'!$C$5:$C$47,Balance!ED$4,'Ajuste Ciclado'!$B$5:$B$47,Balance!$B75)</f>
        <v>2623816.8741039052</v>
      </c>
      <c r="EE75" s="99">
        <f>SUMIFS('Ajuste Ciclado'!M$5:M$47,'Ajuste Ciclado'!$C$5:$C$47,Balance!EE$4,'Ajuste Ciclado'!$B$5:$B$47,Balance!$B75)</f>
        <v>883371.13414814882</v>
      </c>
      <c r="EF75" s="99">
        <f>SUMIFS('Ajuste Ciclado'!N$5:N$47,'Ajuste Ciclado'!$C$5:$C$47,Balance!EF$4,'Ajuste Ciclado'!$B$5:$B$47,Balance!$B75)</f>
        <v>0</v>
      </c>
      <c r="EG75" s="100">
        <f>SUMIFS('Ajuste Ciclado'!O$5:O$47,'Ajuste Ciclado'!$C$5:$C$47,Balance!EG$4,'Ajuste Ciclado'!$B$5:$B$47,Balance!$B75)</f>
        <v>843441.61428040289</v>
      </c>
      <c r="EH75" s="98">
        <f>SUMIFS('Ajuste Ciclado'!D$5:D$47,'Ajuste Ciclado'!$C$5:$C$47,Balance!EH$4,'Ajuste Ciclado'!$B$5:$B$47,Balance!$B75)</f>
        <v>3083.2398670825296</v>
      </c>
      <c r="EI75" s="99">
        <f>SUMIFS('Ajuste Ciclado'!E$5:E$47,'Ajuste Ciclado'!$C$5:$C$47,Balance!EI$4,'Ajuste Ciclado'!$B$5:$B$47,Balance!$B75)</f>
        <v>0</v>
      </c>
      <c r="EJ75" s="99">
        <f>SUMIFS('Ajuste Ciclado'!F$5:F$47,'Ajuste Ciclado'!$C$5:$C$47,Balance!EJ$4,'Ajuste Ciclado'!$B$5:$B$47,Balance!$B75)</f>
        <v>0</v>
      </c>
      <c r="EK75" s="99">
        <f>SUMIFS('Ajuste Ciclado'!G$5:G$47,'Ajuste Ciclado'!$C$5:$C$47,Balance!EK$4,'Ajuste Ciclado'!$B$5:$B$47,Balance!$B75)</f>
        <v>116691.76999999997</v>
      </c>
      <c r="EL75" s="99">
        <f>SUMIFS('Ajuste Ciclado'!H$5:H$47,'Ajuste Ciclado'!$C$5:$C$47,Balance!EL$4,'Ajuste Ciclado'!$B$5:$B$47,Balance!$B75)</f>
        <v>216552.47000000006</v>
      </c>
      <c r="EM75" s="99">
        <f>SUMIFS('Ajuste Ciclado'!I$5:I$47,'Ajuste Ciclado'!$C$5:$C$47,Balance!EM$4,'Ajuste Ciclado'!$B$5:$B$47,Balance!$B75)</f>
        <v>1228527.0249999999</v>
      </c>
      <c r="EN75" s="99">
        <f>SUMIFS('Ajuste Ciclado'!J$5:J$47,'Ajuste Ciclado'!$C$5:$C$47,Balance!EN$4,'Ajuste Ciclado'!$B$5:$B$47,Balance!$B75)</f>
        <v>9021267.9649999924</v>
      </c>
      <c r="EO75" s="99">
        <f>SUMIFS('Ajuste Ciclado'!K$5:K$47,'Ajuste Ciclado'!$C$5:$C$47,Balance!EO$4,'Ajuste Ciclado'!$B$5:$B$47,Balance!$B75)</f>
        <v>5344224.4599999981</v>
      </c>
      <c r="EP75" s="99">
        <f>SUMIFS('Ajuste Ciclado'!L$5:L$47,'Ajuste Ciclado'!$C$5:$C$47,Balance!EP$4,'Ajuste Ciclado'!$B$5:$B$47,Balance!$B75)</f>
        <v>2382597.5655381596</v>
      </c>
      <c r="EQ75" s="99">
        <f>SUMIFS('Ajuste Ciclado'!M$5:M$47,'Ajuste Ciclado'!$C$5:$C$47,Balance!EQ$4,'Ajuste Ciclado'!$B$5:$B$47,Balance!$B75)</f>
        <v>1476158.2060087635</v>
      </c>
      <c r="ER75" s="99">
        <f>SUMIFS('Ajuste Ciclado'!N$5:N$47,'Ajuste Ciclado'!$C$5:$C$47,Balance!ER$4,'Ajuste Ciclado'!$B$5:$B$47,Balance!$B75)</f>
        <v>94777.359328513325</v>
      </c>
      <c r="ES75" s="100">
        <f>SUMIFS('Ajuste Ciclado'!O$5:O$47,'Ajuste Ciclado'!$C$5:$C$47,Balance!ES$4,'Ajuste Ciclado'!$B$5:$B$47,Balance!$B75)</f>
        <v>89302.540792632572</v>
      </c>
      <c r="ET75" s="84"/>
      <c r="EU75" s="12">
        <f t="shared" si="181"/>
        <v>33878216.574957527</v>
      </c>
      <c r="EV75" s="13">
        <f t="shared" si="145"/>
        <v>39280119.825426213</v>
      </c>
      <c r="EW75" s="13">
        <f t="shared" si="146"/>
        <v>33852812.275927834</v>
      </c>
      <c r="EX75" s="13">
        <f t="shared" si="147"/>
        <v>28275581.913321018</v>
      </c>
      <c r="EY75" s="13">
        <f t="shared" si="148"/>
        <v>4448010.1197680775</v>
      </c>
      <c r="EZ75" s="13">
        <f t="shared" si="149"/>
        <v>10006922.8597937</v>
      </c>
      <c r="FA75" s="13">
        <f t="shared" si="150"/>
        <v>3662446.9595469916</v>
      </c>
      <c r="FB75" s="13">
        <f t="shared" si="151"/>
        <v>-3522987.6006865632</v>
      </c>
      <c r="FC75" s="13">
        <f t="shared" si="152"/>
        <v>-1432243.6689632814</v>
      </c>
      <c r="FD75" s="13">
        <f t="shared" si="153"/>
        <v>-11673405.788764838</v>
      </c>
      <c r="FE75" s="13">
        <f t="shared" si="154"/>
        <v>-13047532.478966855</v>
      </c>
      <c r="FF75" s="14">
        <f t="shared" si="155"/>
        <v>-16234056.76257506</v>
      </c>
      <c r="FG75" s="12">
        <f t="shared" si="156"/>
        <v>27253263.471233353</v>
      </c>
      <c r="FH75" s="13">
        <f t="shared" si="157"/>
        <v>27617372.341885023</v>
      </c>
      <c r="FI75" s="13">
        <f t="shared" si="158"/>
        <v>22756819.16841517</v>
      </c>
      <c r="FJ75" s="13">
        <f t="shared" si="159"/>
        <v>18539057.189305976</v>
      </c>
      <c r="FK75" s="13">
        <f t="shared" si="160"/>
        <v>2522273.8819476468</v>
      </c>
      <c r="FL75" s="13">
        <f t="shared" si="161"/>
        <v>6535199.7412898997</v>
      </c>
      <c r="FM75" s="13">
        <f t="shared" si="162"/>
        <v>-1103872.1615057783</v>
      </c>
      <c r="FN75" s="13">
        <f t="shared" si="163"/>
        <v>-2356735.8934978945</v>
      </c>
      <c r="FO75" s="13">
        <f t="shared" si="164"/>
        <v>-328526.49169192323</v>
      </c>
      <c r="FP75" s="13">
        <f t="shared" si="165"/>
        <v>-11155946.716955928</v>
      </c>
      <c r="FQ75" s="13">
        <f t="shared" si="166"/>
        <v>-10049592.427927103</v>
      </c>
      <c r="FR75" s="14">
        <f t="shared" si="167"/>
        <v>-7418425.3104283772</v>
      </c>
      <c r="FS75" s="12">
        <f t="shared" si="168"/>
        <v>20491319.095661383</v>
      </c>
      <c r="FT75" s="13">
        <f t="shared" si="169"/>
        <v>16516272.107306374</v>
      </c>
      <c r="FU75" s="13">
        <f t="shared" si="170"/>
        <v>12704783.186255807</v>
      </c>
      <c r="FV75" s="13">
        <f t="shared" si="171"/>
        <v>9377243.7650525179</v>
      </c>
      <c r="FW75" s="13">
        <f t="shared" si="172"/>
        <v>-1263635.5003019688</v>
      </c>
      <c r="FX75" s="13">
        <f t="shared" si="173"/>
        <v>-5177177.7736486439</v>
      </c>
      <c r="FY75" s="13">
        <f t="shared" si="174"/>
        <v>-9755708.9696185626</v>
      </c>
      <c r="FZ75" s="13">
        <f t="shared" si="175"/>
        <v>-1562141.1105269585</v>
      </c>
      <c r="GA75" s="13">
        <f t="shared" si="176"/>
        <v>-1608072.9455295377</v>
      </c>
      <c r="GB75" s="13">
        <f t="shared" si="177"/>
        <v>-5570029.1988724079</v>
      </c>
      <c r="GC75" s="13">
        <f t="shared" si="178"/>
        <v>-7346162.06974601</v>
      </c>
      <c r="GD75" s="14">
        <f t="shared" si="179"/>
        <v>-487505.13304133114</v>
      </c>
      <c r="GE75" s="84"/>
      <c r="GF75" s="12">
        <f t="shared" si="182"/>
        <v>107493884.22878477</v>
      </c>
      <c r="GG75" s="13">
        <f t="shared" si="182"/>
        <v>72810886.792070061</v>
      </c>
      <c r="GH75" s="14">
        <f t="shared" si="182"/>
        <v>26319185.452990666</v>
      </c>
      <c r="GI75" s="6">
        <f t="shared" si="183"/>
        <v>3</v>
      </c>
      <c r="GJ75" s="12">
        <f t="shared" si="184"/>
        <v>-40954995.030306756</v>
      </c>
      <c r="GK75" s="13">
        <f t="shared" si="185"/>
        <v>-28623964.455311406</v>
      </c>
      <c r="GL75" s="14">
        <f t="shared" si="186"/>
        <v>-22671900.238236979</v>
      </c>
      <c r="GM75" s="84"/>
      <c r="GN75" s="66">
        <f t="shared" si="187"/>
        <v>-22671900.238236979</v>
      </c>
      <c r="GO75" s="84"/>
      <c r="GP75" s="63" t="str" cm="1">
        <f t="array" ref="GP75">INDEX($GF$4:$GH$4,1,GI75)</f>
        <v>Sample 6</v>
      </c>
      <c r="GQ75" s="12">
        <f t="shared" si="188"/>
        <v>-16234056.76257506</v>
      </c>
      <c r="GR75" s="13">
        <f t="shared" si="188"/>
        <v>-13047532.478966855</v>
      </c>
      <c r="GS75" s="14">
        <f t="shared" si="188"/>
        <v>-11673405.788764838</v>
      </c>
      <c r="GT75" s="12">
        <f t="shared" si="189"/>
        <v>-11155946.716955928</v>
      </c>
      <c r="GU75" s="13">
        <f t="shared" si="189"/>
        <v>-10049592.427927103</v>
      </c>
      <c r="GV75" s="14">
        <f t="shared" si="189"/>
        <v>-7418425.3104283772</v>
      </c>
      <c r="GW75" s="12">
        <f t="shared" si="190"/>
        <v>-9755708.9696185626</v>
      </c>
      <c r="GX75" s="13">
        <f t="shared" si="190"/>
        <v>-7346162.06974601</v>
      </c>
      <c r="GY75" s="14">
        <f t="shared" si="190"/>
        <v>-5570029.1988724079</v>
      </c>
      <c r="GZ75" s="84" t="str">
        <f t="shared" si="180"/>
        <v>Sample 6</v>
      </c>
      <c r="HA75" s="12">
        <f t="shared" si="191"/>
        <v>-9755708.9696185626</v>
      </c>
      <c r="HB75" s="13">
        <f t="shared" si="191"/>
        <v>-7346162.06974601</v>
      </c>
      <c r="HC75" s="14">
        <f t="shared" si="191"/>
        <v>-5570029.1988724079</v>
      </c>
      <c r="HD75" s="6">
        <f t="shared" si="192"/>
        <v>-22671900.238236979</v>
      </c>
      <c r="HE75" s="84" t="str">
        <f t="shared" si="193"/>
        <v>Ok</v>
      </c>
    </row>
    <row r="76" spans="2:213" hidden="1" x14ac:dyDescent="0.3">
      <c r="B76" s="84" t="s">
        <v>372</v>
      </c>
      <c r="C76" s="12">
        <f>SUMIFS(Inyecciones!$E$2:$E$14185,Inyecciones!$A$2:$A$14185,Balance!C$4,Inyecciones!$B$2:$B$14185,Balance!$B76,Inyecciones!$C$2:$C$14185,Balance!C$5)</f>
        <v>55507.85316519584</v>
      </c>
      <c r="D76" s="13">
        <f>SUMIFS(Inyecciones!$E$2:$E$14185,Inyecciones!$A$2:$A$14185,Balance!D$4,Inyecciones!$B$2:$B$14185,Balance!$B76,Inyecciones!$C$2:$C$14185,Balance!D$5)</f>
        <v>260214.7035161781</v>
      </c>
      <c r="E76" s="13">
        <f>SUMIFS(Inyecciones!$E$2:$E$14185,Inyecciones!$A$2:$A$14185,Balance!E$4,Inyecciones!$B$2:$B$14185,Balance!$B76,Inyecciones!$C$2:$C$14185,Balance!E$5)</f>
        <v>688821.68377131503</v>
      </c>
      <c r="F76" s="13">
        <f>SUMIFS(Inyecciones!$E$2:$E$14185,Inyecciones!$A$2:$A$14185,Balance!F$4,Inyecciones!$B$2:$B$14185,Balance!$B76,Inyecciones!$C$2:$C$14185,Balance!F$5)</f>
        <v>516247.75705386372</v>
      </c>
      <c r="G76" s="13">
        <f>SUMIFS(Inyecciones!$E$2:$E$14185,Inyecciones!$A$2:$A$14185,Balance!G$4,Inyecciones!$B$2:$B$14185,Balance!$B76,Inyecciones!$C$2:$C$14185,Balance!G$5)</f>
        <v>399467.74406896229</v>
      </c>
      <c r="H76" s="13">
        <f>SUMIFS(Inyecciones!$E$2:$E$14185,Inyecciones!$A$2:$A$14185,Balance!H$4,Inyecciones!$B$2:$B$14185,Balance!$B76,Inyecciones!$C$2:$C$14185,Balance!H$5)</f>
        <v>301975.80935717077</v>
      </c>
      <c r="I76" s="13">
        <f>SUMIFS(Inyecciones!$E$2:$E$14185,Inyecciones!$A$2:$A$14185,Balance!I$4,Inyecciones!$B$2:$B$14185,Balance!$B76,Inyecciones!$C$2:$C$14185,Balance!I$5)</f>
        <v>302007.36491201929</v>
      </c>
      <c r="J76" s="13">
        <f>SUMIFS(Inyecciones!$E$2:$E$14185,Inyecciones!$A$2:$A$14185,Balance!J$4,Inyecciones!$B$2:$B$14185,Balance!$B76,Inyecciones!$C$2:$C$14185,Balance!J$5)</f>
        <v>422248.95500596892</v>
      </c>
      <c r="K76" s="13">
        <f>SUMIFS(Inyecciones!$E$2:$E$14185,Inyecciones!$A$2:$A$14185,Balance!K$4,Inyecciones!$B$2:$B$14185,Balance!$B76,Inyecciones!$C$2:$C$14185,Balance!K$5)</f>
        <v>428016.06020037929</v>
      </c>
      <c r="L76" s="13">
        <f>SUMIFS(Inyecciones!$E$2:$E$14185,Inyecciones!$A$2:$A$14185,Balance!L$4,Inyecciones!$B$2:$B$14185,Balance!$B76,Inyecciones!$C$2:$C$14185,Balance!L$5)</f>
        <v>161202.27962064941</v>
      </c>
      <c r="M76" s="13">
        <f>SUMIFS(Inyecciones!$E$2:$E$14185,Inyecciones!$A$2:$A$14185,Balance!M$4,Inyecciones!$B$2:$B$14185,Balance!$B76,Inyecciones!$C$2:$C$14185,Balance!M$5)</f>
        <v>125341.4426766088</v>
      </c>
      <c r="N76" s="14">
        <f>SUMIFS(Inyecciones!$E$2:$E$14185,Inyecciones!$A$2:$A$14185,Balance!N$4,Inyecciones!$B$2:$B$14185,Balance!$B76,Inyecciones!$C$2:$C$14185,Balance!N$5)</f>
        <v>149372.7758467168</v>
      </c>
      <c r="O76" s="12">
        <f>SUMIFS(Inyecciones!$E$2:$E$14185,Inyecciones!$A$2:$A$14185,Balance!O$4,Inyecciones!$B$2:$B$14185,Balance!$B76,Inyecciones!$C$2:$C$14185,Balance!O$5)</f>
        <v>40888.053486630073</v>
      </c>
      <c r="P76" s="13">
        <f>SUMIFS(Inyecciones!$E$2:$E$14185,Inyecciones!$A$2:$A$14185,Balance!P$4,Inyecciones!$B$2:$B$14185,Balance!$B76,Inyecciones!$C$2:$C$14185,Balance!P$5)</f>
        <v>163219.48616419529</v>
      </c>
      <c r="Q76" s="13">
        <f>SUMIFS(Inyecciones!$E$2:$E$14185,Inyecciones!$A$2:$A$14185,Balance!Q$4,Inyecciones!$B$2:$B$14185,Balance!$B76,Inyecciones!$C$2:$C$14185,Balance!Q$5)</f>
        <v>337060.59039401129</v>
      </c>
      <c r="R76" s="13">
        <f>SUMIFS(Inyecciones!$E$2:$E$14185,Inyecciones!$A$2:$A$14185,Balance!R$4,Inyecciones!$B$2:$B$14185,Balance!$B76,Inyecciones!$C$2:$C$14185,Balance!R$5)</f>
        <v>344719.25796796149</v>
      </c>
      <c r="S76" s="13">
        <f>SUMIFS(Inyecciones!$E$2:$E$14185,Inyecciones!$A$2:$A$14185,Balance!S$4,Inyecciones!$B$2:$B$14185,Balance!$B76,Inyecciones!$C$2:$C$14185,Balance!S$5)</f>
        <v>427255.83917019347</v>
      </c>
      <c r="T76" s="13">
        <f>SUMIFS(Inyecciones!$E$2:$E$14185,Inyecciones!$A$2:$A$14185,Balance!T$4,Inyecciones!$B$2:$B$14185,Balance!$B76,Inyecciones!$C$2:$C$14185,Balance!T$5)</f>
        <v>398644.76357316133</v>
      </c>
      <c r="U76" s="13">
        <f>SUMIFS(Inyecciones!$E$2:$E$14185,Inyecciones!$A$2:$A$14185,Balance!U$4,Inyecciones!$B$2:$B$14185,Balance!$B76,Inyecciones!$C$2:$C$14185,Balance!U$5)</f>
        <v>462243.61111340619</v>
      </c>
      <c r="V76" s="13">
        <f>SUMIFS(Inyecciones!$E$2:$E$14185,Inyecciones!$A$2:$A$14185,Balance!V$4,Inyecciones!$B$2:$B$14185,Balance!$B76,Inyecciones!$C$2:$C$14185,Balance!V$5)</f>
        <v>422234.62380196783</v>
      </c>
      <c r="W76" s="13">
        <f>SUMIFS(Inyecciones!$E$2:$E$14185,Inyecciones!$A$2:$A$14185,Balance!W$4,Inyecciones!$B$2:$B$14185,Balance!$B76,Inyecciones!$C$2:$C$14185,Balance!W$5)</f>
        <v>352673.47960101621</v>
      </c>
      <c r="X76" s="13">
        <f>SUMIFS(Inyecciones!$E$2:$E$14185,Inyecciones!$A$2:$A$14185,Balance!X$4,Inyecciones!$B$2:$B$14185,Balance!$B76,Inyecciones!$C$2:$C$14185,Balance!X$5)</f>
        <v>200129.11061211099</v>
      </c>
      <c r="Y76" s="13">
        <f>SUMIFS(Inyecciones!$E$2:$E$14185,Inyecciones!$A$2:$A$14185,Balance!Y$4,Inyecciones!$B$2:$B$14185,Balance!$B76,Inyecciones!$C$2:$C$14185,Balance!Y$5)</f>
        <v>149331.32192080299</v>
      </c>
      <c r="Z76" s="14">
        <f>SUMIFS(Inyecciones!$E$2:$E$14185,Inyecciones!$A$2:$A$14185,Balance!Z$4,Inyecciones!$B$2:$B$14185,Balance!$B76,Inyecciones!$C$2:$C$14185,Balance!Z$5)</f>
        <v>187293.34537815399</v>
      </c>
      <c r="AA76" s="12">
        <f>SUMIFS(Inyecciones!$E$2:$E$14185,Inyecciones!$A$2:$A$14185,Balance!AA$4,Inyecciones!$B$2:$B$14185,Balance!$B76,Inyecciones!$C$2:$C$14185,Balance!AA$5)</f>
        <v>35864.603304173012</v>
      </c>
      <c r="AB76" s="13">
        <f>SUMIFS(Inyecciones!$E$2:$E$14185,Inyecciones!$A$2:$A$14185,Balance!AB$4,Inyecciones!$B$2:$B$14185,Balance!$B76,Inyecciones!$C$2:$C$14185,Balance!AB$5)</f>
        <v>165364.9944351762</v>
      </c>
      <c r="AC76" s="13">
        <f>SUMIFS(Inyecciones!$E$2:$E$14185,Inyecciones!$A$2:$A$14185,Balance!AC$4,Inyecciones!$B$2:$B$14185,Balance!$B76,Inyecciones!$C$2:$C$14185,Balance!AC$5)</f>
        <v>139500.73121219579</v>
      </c>
      <c r="AD76" s="13">
        <f>SUMIFS(Inyecciones!$E$2:$E$14185,Inyecciones!$A$2:$A$14185,Balance!AD$4,Inyecciones!$B$2:$B$14185,Balance!$B76,Inyecciones!$C$2:$C$14185,Balance!AD$5)</f>
        <v>374460.99412881187</v>
      </c>
      <c r="AE76" s="13">
        <f>SUMIFS(Inyecciones!$E$2:$E$14185,Inyecciones!$A$2:$A$14185,Balance!AE$4,Inyecciones!$B$2:$B$14185,Balance!$B76,Inyecciones!$C$2:$C$14185,Balance!AE$5)</f>
        <v>225850.40437467009</v>
      </c>
      <c r="AF76" s="13">
        <f>SUMIFS(Inyecciones!$E$2:$E$14185,Inyecciones!$A$2:$A$14185,Balance!AF$4,Inyecciones!$B$2:$B$14185,Balance!$B76,Inyecciones!$C$2:$C$14185,Balance!AF$5)</f>
        <v>445308.94943110098</v>
      </c>
      <c r="AG76" s="13">
        <f>SUMIFS(Inyecciones!$E$2:$E$14185,Inyecciones!$A$2:$A$14185,Balance!AG$4,Inyecciones!$B$2:$B$14185,Balance!$B76,Inyecciones!$C$2:$C$14185,Balance!AG$5)</f>
        <v>423700.62390206708</v>
      </c>
      <c r="AH76" s="13">
        <f>SUMIFS(Inyecciones!$E$2:$E$14185,Inyecciones!$A$2:$A$14185,Balance!AH$4,Inyecciones!$B$2:$B$14185,Balance!$B76,Inyecciones!$C$2:$C$14185,Balance!AH$5)</f>
        <v>434822.8322667593</v>
      </c>
      <c r="AI76" s="13">
        <f>SUMIFS(Inyecciones!$E$2:$E$14185,Inyecciones!$A$2:$A$14185,Balance!AI$4,Inyecciones!$B$2:$B$14185,Balance!$B76,Inyecciones!$C$2:$C$14185,Balance!AI$5)</f>
        <v>468340.67828241951</v>
      </c>
      <c r="AJ76" s="13">
        <f>SUMIFS(Inyecciones!$E$2:$E$14185,Inyecciones!$A$2:$A$14185,Balance!AJ$4,Inyecciones!$B$2:$B$14185,Balance!$B76,Inyecciones!$C$2:$C$14185,Balance!AJ$5)</f>
        <v>335921.51332482899</v>
      </c>
      <c r="AK76" s="13">
        <f>SUMIFS(Inyecciones!$E$2:$E$14185,Inyecciones!$A$2:$A$14185,Balance!AK$4,Inyecciones!$B$2:$B$14185,Balance!$B76,Inyecciones!$C$2:$C$14185,Balance!AK$5)</f>
        <v>109384.4413016183</v>
      </c>
      <c r="AL76" s="14">
        <f>SUMIFS(Inyecciones!$E$2:$E$14185,Inyecciones!$A$2:$A$14185,Balance!AL$4,Inyecciones!$B$2:$B$14185,Balance!$B76,Inyecciones!$C$2:$C$14185,Balance!AL$5)</f>
        <v>97266.602461436836</v>
      </c>
      <c r="AM76" s="13"/>
      <c r="AN76" s="12">
        <f>SUMIFS('Retiro Mensual'!$E$2:$E$2629,'Retiro Mensual'!$A$2:$A$2629,AN$4,'Retiro Mensual'!$B$2:$B$2629,$B76,'Retiro Mensual'!$C$2:$C$2629,AN$5)</f>
        <v>0</v>
      </c>
      <c r="AO76" s="13">
        <f>SUMIFS('Retiro Mensual'!$E$2:$E$2629,'Retiro Mensual'!$A$2:$A$2629,AO$4,'Retiro Mensual'!$B$2:$B$2629,$B76,'Retiro Mensual'!$C$2:$C$2629,AO$5)</f>
        <v>0</v>
      </c>
      <c r="AP76" s="13">
        <f>SUMIFS('Retiro Mensual'!$E$2:$E$2629,'Retiro Mensual'!$A$2:$A$2629,AP$4,'Retiro Mensual'!$B$2:$B$2629,$B76,'Retiro Mensual'!$C$2:$C$2629,AP$5)</f>
        <v>0</v>
      </c>
      <c r="AQ76" s="13">
        <f>SUMIFS('Retiro Mensual'!$E$2:$E$2629,'Retiro Mensual'!$A$2:$A$2629,AQ$4,'Retiro Mensual'!$B$2:$B$2629,$B76,'Retiro Mensual'!$C$2:$C$2629,AQ$5)</f>
        <v>0</v>
      </c>
      <c r="AR76" s="13">
        <f>SUMIFS('Retiro Mensual'!$E$2:$E$2629,'Retiro Mensual'!$A$2:$A$2629,AR$4,'Retiro Mensual'!$B$2:$B$2629,$B76,'Retiro Mensual'!$C$2:$C$2629,AR$5)</f>
        <v>0</v>
      </c>
      <c r="AS76" s="13">
        <f>SUMIFS('Retiro Mensual'!$E$2:$E$2629,'Retiro Mensual'!$A$2:$A$2629,AS$4,'Retiro Mensual'!$B$2:$B$2629,$B76,'Retiro Mensual'!$C$2:$C$2629,AS$5)</f>
        <v>0</v>
      </c>
      <c r="AT76" s="13">
        <f>SUMIFS('Retiro Mensual'!$E$2:$E$2629,'Retiro Mensual'!$A$2:$A$2629,AT$4,'Retiro Mensual'!$B$2:$B$2629,$B76,'Retiro Mensual'!$C$2:$C$2629,AT$5)</f>
        <v>0</v>
      </c>
      <c r="AU76" s="13">
        <f>SUMIFS('Retiro Mensual'!$E$2:$E$2629,'Retiro Mensual'!$A$2:$A$2629,AU$4,'Retiro Mensual'!$B$2:$B$2629,$B76,'Retiro Mensual'!$C$2:$C$2629,AU$5)</f>
        <v>0</v>
      </c>
      <c r="AV76" s="13">
        <f>SUMIFS('Retiro Mensual'!$E$2:$E$2629,'Retiro Mensual'!$A$2:$A$2629,AV$4,'Retiro Mensual'!$B$2:$B$2629,$B76,'Retiro Mensual'!$C$2:$C$2629,AV$5)</f>
        <v>0</v>
      </c>
      <c r="AW76" s="13">
        <f>SUMIFS('Retiro Mensual'!$E$2:$E$2629,'Retiro Mensual'!$A$2:$A$2629,AW$4,'Retiro Mensual'!$B$2:$B$2629,$B76,'Retiro Mensual'!$C$2:$C$2629,AW$5)</f>
        <v>0</v>
      </c>
      <c r="AX76" s="13">
        <f>SUMIFS('Retiro Mensual'!$E$2:$E$2629,'Retiro Mensual'!$A$2:$A$2629,AX$4,'Retiro Mensual'!$B$2:$B$2629,$B76,'Retiro Mensual'!$C$2:$C$2629,AX$5)</f>
        <v>0</v>
      </c>
      <c r="AY76" s="14">
        <f>SUMIFS('Retiro Mensual'!$E$2:$E$2629,'Retiro Mensual'!$A$2:$A$2629,AY$4,'Retiro Mensual'!$B$2:$B$2629,$B76,'Retiro Mensual'!$C$2:$C$2629,AY$5)</f>
        <v>0</v>
      </c>
      <c r="AZ76" s="12">
        <f>SUMIFS('Retiro Mensual'!$E$2:$E$2629,'Retiro Mensual'!$A$2:$A$2629,AZ$4,'Retiro Mensual'!$B$2:$B$2629,$B76,'Retiro Mensual'!$C$2:$C$2629,AZ$5)</f>
        <v>0</v>
      </c>
      <c r="BA76" s="13">
        <f>SUMIFS('Retiro Mensual'!$E$2:$E$2629,'Retiro Mensual'!$A$2:$A$2629,BA$4,'Retiro Mensual'!$B$2:$B$2629,$B76,'Retiro Mensual'!$C$2:$C$2629,BA$5)</f>
        <v>0</v>
      </c>
      <c r="BB76" s="13">
        <f>SUMIFS('Retiro Mensual'!$E$2:$E$2629,'Retiro Mensual'!$A$2:$A$2629,BB$4,'Retiro Mensual'!$B$2:$B$2629,$B76,'Retiro Mensual'!$C$2:$C$2629,BB$5)</f>
        <v>0</v>
      </c>
      <c r="BC76" s="13">
        <f>SUMIFS('Retiro Mensual'!$E$2:$E$2629,'Retiro Mensual'!$A$2:$A$2629,BC$4,'Retiro Mensual'!$B$2:$B$2629,$B76,'Retiro Mensual'!$C$2:$C$2629,BC$5)</f>
        <v>0</v>
      </c>
      <c r="BD76" s="13">
        <f>SUMIFS('Retiro Mensual'!$E$2:$E$2629,'Retiro Mensual'!$A$2:$A$2629,BD$4,'Retiro Mensual'!$B$2:$B$2629,$B76,'Retiro Mensual'!$C$2:$C$2629,BD$5)</f>
        <v>0</v>
      </c>
      <c r="BE76" s="13">
        <f>SUMIFS('Retiro Mensual'!$E$2:$E$2629,'Retiro Mensual'!$A$2:$A$2629,BE$4,'Retiro Mensual'!$B$2:$B$2629,$B76,'Retiro Mensual'!$C$2:$C$2629,BE$5)</f>
        <v>0</v>
      </c>
      <c r="BF76" s="13">
        <f>SUMIFS('Retiro Mensual'!$E$2:$E$2629,'Retiro Mensual'!$A$2:$A$2629,BF$4,'Retiro Mensual'!$B$2:$B$2629,$B76,'Retiro Mensual'!$C$2:$C$2629,BF$5)</f>
        <v>0</v>
      </c>
      <c r="BG76" s="13">
        <f>SUMIFS('Retiro Mensual'!$E$2:$E$2629,'Retiro Mensual'!$A$2:$A$2629,BG$4,'Retiro Mensual'!$B$2:$B$2629,$B76,'Retiro Mensual'!$C$2:$C$2629,BG$5)</f>
        <v>0</v>
      </c>
      <c r="BH76" s="13">
        <f>SUMIFS('Retiro Mensual'!$E$2:$E$2629,'Retiro Mensual'!$A$2:$A$2629,BH$4,'Retiro Mensual'!$B$2:$B$2629,$B76,'Retiro Mensual'!$C$2:$C$2629,BH$5)</f>
        <v>0</v>
      </c>
      <c r="BI76" s="13">
        <f>SUMIFS('Retiro Mensual'!$E$2:$E$2629,'Retiro Mensual'!$A$2:$A$2629,BI$4,'Retiro Mensual'!$B$2:$B$2629,$B76,'Retiro Mensual'!$C$2:$C$2629,BI$5)</f>
        <v>0</v>
      </c>
      <c r="BJ76" s="13">
        <f>SUMIFS('Retiro Mensual'!$E$2:$E$2629,'Retiro Mensual'!$A$2:$A$2629,BJ$4,'Retiro Mensual'!$B$2:$B$2629,$B76,'Retiro Mensual'!$C$2:$C$2629,BJ$5)</f>
        <v>0</v>
      </c>
      <c r="BK76" s="14">
        <f>SUMIFS('Retiro Mensual'!$E$2:$E$2629,'Retiro Mensual'!$A$2:$A$2629,BK$4,'Retiro Mensual'!$B$2:$B$2629,$B76,'Retiro Mensual'!$C$2:$C$2629,BK$5)</f>
        <v>0</v>
      </c>
      <c r="BL76" s="12">
        <f>SUMIFS('Retiro Mensual'!$E$2:$E$2629,'Retiro Mensual'!$A$2:$A$2629,BL$4,'Retiro Mensual'!$B$2:$B$2629,$B76,'Retiro Mensual'!$C$2:$C$2629,BL$5)</f>
        <v>0</v>
      </c>
      <c r="BM76" s="13">
        <f>SUMIFS('Retiro Mensual'!$E$2:$E$2629,'Retiro Mensual'!$A$2:$A$2629,BM$4,'Retiro Mensual'!$B$2:$B$2629,$B76,'Retiro Mensual'!$C$2:$C$2629,BM$5)</f>
        <v>0</v>
      </c>
      <c r="BN76" s="13">
        <f>SUMIFS('Retiro Mensual'!$E$2:$E$2629,'Retiro Mensual'!$A$2:$A$2629,BN$4,'Retiro Mensual'!$B$2:$B$2629,$B76,'Retiro Mensual'!$C$2:$C$2629,BN$5)</f>
        <v>0</v>
      </c>
      <c r="BO76" s="13">
        <f>SUMIFS('Retiro Mensual'!$E$2:$E$2629,'Retiro Mensual'!$A$2:$A$2629,BO$4,'Retiro Mensual'!$B$2:$B$2629,$B76,'Retiro Mensual'!$C$2:$C$2629,BO$5)</f>
        <v>0</v>
      </c>
      <c r="BP76" s="13">
        <f>SUMIFS('Retiro Mensual'!$E$2:$E$2629,'Retiro Mensual'!$A$2:$A$2629,BP$4,'Retiro Mensual'!$B$2:$B$2629,$B76,'Retiro Mensual'!$C$2:$C$2629,BP$5)</f>
        <v>0</v>
      </c>
      <c r="BQ76" s="13">
        <f>SUMIFS('Retiro Mensual'!$E$2:$E$2629,'Retiro Mensual'!$A$2:$A$2629,BQ$4,'Retiro Mensual'!$B$2:$B$2629,$B76,'Retiro Mensual'!$C$2:$C$2629,BQ$5)</f>
        <v>0</v>
      </c>
      <c r="BR76" s="13">
        <f>SUMIFS('Retiro Mensual'!$E$2:$E$2629,'Retiro Mensual'!$A$2:$A$2629,BR$4,'Retiro Mensual'!$B$2:$B$2629,$B76,'Retiro Mensual'!$C$2:$C$2629,BR$5)</f>
        <v>0</v>
      </c>
      <c r="BS76" s="13">
        <f>SUMIFS('Retiro Mensual'!$E$2:$E$2629,'Retiro Mensual'!$A$2:$A$2629,BS$4,'Retiro Mensual'!$B$2:$B$2629,$B76,'Retiro Mensual'!$C$2:$C$2629,BS$5)</f>
        <v>0</v>
      </c>
      <c r="BT76" s="13">
        <f>SUMIFS('Retiro Mensual'!$E$2:$E$2629,'Retiro Mensual'!$A$2:$A$2629,BT$4,'Retiro Mensual'!$B$2:$B$2629,$B76,'Retiro Mensual'!$C$2:$C$2629,BT$5)</f>
        <v>0</v>
      </c>
      <c r="BU76" s="13">
        <f>SUMIFS('Retiro Mensual'!$E$2:$E$2629,'Retiro Mensual'!$A$2:$A$2629,BU$4,'Retiro Mensual'!$B$2:$B$2629,$B76,'Retiro Mensual'!$C$2:$C$2629,BU$5)</f>
        <v>0</v>
      </c>
      <c r="BV76" s="13">
        <f>SUMIFS('Retiro Mensual'!$E$2:$E$2629,'Retiro Mensual'!$A$2:$A$2629,BV$4,'Retiro Mensual'!$B$2:$B$2629,$B76,'Retiro Mensual'!$C$2:$C$2629,BV$5)</f>
        <v>0</v>
      </c>
      <c r="BW76" s="14">
        <f>SUMIFS('Retiro Mensual'!$E$2:$E$2629,'Retiro Mensual'!$A$2:$A$2629,BW$4,'Retiro Mensual'!$B$2:$B$2629,$B76,'Retiro Mensual'!$C$2:$C$2629,BW$5)</f>
        <v>0</v>
      </c>
      <c r="BX76" s="13"/>
      <c r="BY76" s="12">
        <f>SUMIFS('Compra Ventas'!$E$2:$E$2700,'Compra Ventas'!$A$2:$A$2700,BY$4,'Compra Ventas'!$B$2:$B$2700,$B76,'Compra Ventas'!$C$2:$C$2700,BY$5)</f>
        <v>0</v>
      </c>
      <c r="BZ76" s="13">
        <f>SUMIFS('Compra Ventas'!$E$2:$E$2700,'Compra Ventas'!$A$2:$A$2700,BZ$4,'Compra Ventas'!$B$2:$B$2700,$B76,'Compra Ventas'!$C$2:$C$2700,BZ$5)</f>
        <v>0</v>
      </c>
      <c r="CA76" s="13">
        <f>SUMIFS('Compra Ventas'!$E$2:$E$2700,'Compra Ventas'!$A$2:$A$2700,CA$4,'Compra Ventas'!$B$2:$B$2700,$B76,'Compra Ventas'!$C$2:$C$2700,CA$5)</f>
        <v>0</v>
      </c>
      <c r="CB76" s="13">
        <f>SUMIFS('Compra Ventas'!$E$2:$E$2700,'Compra Ventas'!$A$2:$A$2700,CB$4,'Compra Ventas'!$B$2:$B$2700,$B76,'Compra Ventas'!$C$2:$C$2700,CB$5)</f>
        <v>0</v>
      </c>
      <c r="CC76" s="13">
        <f>SUMIFS('Compra Ventas'!$E$2:$E$2700,'Compra Ventas'!$A$2:$A$2700,CC$4,'Compra Ventas'!$B$2:$B$2700,$B76,'Compra Ventas'!$C$2:$C$2700,CC$5)</f>
        <v>0</v>
      </c>
      <c r="CD76" s="13">
        <f>SUMIFS('Compra Ventas'!$E$2:$E$2700,'Compra Ventas'!$A$2:$A$2700,CD$4,'Compra Ventas'!$B$2:$B$2700,$B76,'Compra Ventas'!$C$2:$C$2700,CD$5)</f>
        <v>0</v>
      </c>
      <c r="CE76" s="13">
        <f>SUMIFS('Compra Ventas'!$E$2:$E$2700,'Compra Ventas'!$A$2:$A$2700,CE$4,'Compra Ventas'!$B$2:$B$2700,$B76,'Compra Ventas'!$C$2:$C$2700,CE$5)</f>
        <v>0</v>
      </c>
      <c r="CF76" s="13">
        <f>SUMIFS('Compra Ventas'!$E$2:$E$2700,'Compra Ventas'!$A$2:$A$2700,CF$4,'Compra Ventas'!$B$2:$B$2700,$B76,'Compra Ventas'!$C$2:$C$2700,CF$5)</f>
        <v>0</v>
      </c>
      <c r="CG76" s="13">
        <f>SUMIFS('Compra Ventas'!$E$2:$E$2700,'Compra Ventas'!$A$2:$A$2700,CG$4,'Compra Ventas'!$B$2:$B$2700,$B76,'Compra Ventas'!$C$2:$C$2700,CG$5)</f>
        <v>0</v>
      </c>
      <c r="CH76" s="13">
        <f>SUMIFS('Compra Ventas'!$E$2:$E$2700,'Compra Ventas'!$A$2:$A$2700,CH$4,'Compra Ventas'!$B$2:$B$2700,$B76,'Compra Ventas'!$C$2:$C$2700,CH$5)</f>
        <v>0</v>
      </c>
      <c r="CI76" s="13">
        <f>SUMIFS('Compra Ventas'!$E$2:$E$2700,'Compra Ventas'!$A$2:$A$2700,CI$4,'Compra Ventas'!$B$2:$B$2700,$B76,'Compra Ventas'!$C$2:$C$2700,CI$5)</f>
        <v>0</v>
      </c>
      <c r="CJ76" s="14">
        <f>SUMIFS('Compra Ventas'!$E$2:$E$2700,'Compra Ventas'!$A$2:$A$2700,CJ$4,'Compra Ventas'!$B$2:$B$2700,$B76,'Compra Ventas'!$C$2:$C$2700,CJ$5)</f>
        <v>0</v>
      </c>
      <c r="CK76" s="12">
        <f>SUMIFS('Compra Ventas'!$E$2:$E$2700,'Compra Ventas'!$A$2:$A$2700,CK$4,'Compra Ventas'!$B$2:$B$2700,$B76,'Compra Ventas'!$C$2:$C$2700,CK$5)</f>
        <v>0</v>
      </c>
      <c r="CL76" s="13">
        <f>SUMIFS('Compra Ventas'!$E$2:$E$2700,'Compra Ventas'!$A$2:$A$2700,CL$4,'Compra Ventas'!$B$2:$B$2700,$B76,'Compra Ventas'!$C$2:$C$2700,CL$5)</f>
        <v>0</v>
      </c>
      <c r="CM76" s="13">
        <f>SUMIFS('Compra Ventas'!$E$2:$E$2700,'Compra Ventas'!$A$2:$A$2700,CM$4,'Compra Ventas'!$B$2:$B$2700,$B76,'Compra Ventas'!$C$2:$C$2700,CM$5)</f>
        <v>0</v>
      </c>
      <c r="CN76" s="13">
        <f>SUMIFS('Compra Ventas'!$E$2:$E$2700,'Compra Ventas'!$A$2:$A$2700,CN$4,'Compra Ventas'!$B$2:$B$2700,$B76,'Compra Ventas'!$C$2:$C$2700,CN$5)</f>
        <v>0</v>
      </c>
      <c r="CO76" s="13">
        <f>SUMIFS('Compra Ventas'!$E$2:$E$2700,'Compra Ventas'!$A$2:$A$2700,CO$4,'Compra Ventas'!$B$2:$B$2700,$B76,'Compra Ventas'!$C$2:$C$2700,CO$5)</f>
        <v>0</v>
      </c>
      <c r="CP76" s="13">
        <f>SUMIFS('Compra Ventas'!$E$2:$E$2700,'Compra Ventas'!$A$2:$A$2700,CP$4,'Compra Ventas'!$B$2:$B$2700,$B76,'Compra Ventas'!$C$2:$C$2700,CP$5)</f>
        <v>0</v>
      </c>
      <c r="CQ76" s="13">
        <f>SUMIFS('Compra Ventas'!$E$2:$E$2700,'Compra Ventas'!$A$2:$A$2700,CQ$4,'Compra Ventas'!$B$2:$B$2700,$B76,'Compra Ventas'!$C$2:$C$2700,CQ$5)</f>
        <v>0</v>
      </c>
      <c r="CR76" s="13">
        <f>SUMIFS('Compra Ventas'!$E$2:$E$2700,'Compra Ventas'!$A$2:$A$2700,CR$4,'Compra Ventas'!$B$2:$B$2700,$B76,'Compra Ventas'!$C$2:$C$2700,CR$5)</f>
        <v>0</v>
      </c>
      <c r="CS76" s="13">
        <f>SUMIFS('Compra Ventas'!$E$2:$E$2700,'Compra Ventas'!$A$2:$A$2700,CS$4,'Compra Ventas'!$B$2:$B$2700,$B76,'Compra Ventas'!$C$2:$C$2700,CS$5)</f>
        <v>0</v>
      </c>
      <c r="CT76" s="13">
        <f>SUMIFS('Compra Ventas'!$E$2:$E$2700,'Compra Ventas'!$A$2:$A$2700,CT$4,'Compra Ventas'!$B$2:$B$2700,$B76,'Compra Ventas'!$C$2:$C$2700,CT$5)</f>
        <v>0</v>
      </c>
      <c r="CU76" s="13">
        <f>SUMIFS('Compra Ventas'!$E$2:$E$2700,'Compra Ventas'!$A$2:$A$2700,CU$4,'Compra Ventas'!$B$2:$B$2700,$B76,'Compra Ventas'!$C$2:$C$2700,CU$5)</f>
        <v>0</v>
      </c>
      <c r="CV76" s="14">
        <f>SUMIFS('Compra Ventas'!$E$2:$E$2700,'Compra Ventas'!$A$2:$A$2700,CV$4,'Compra Ventas'!$B$2:$B$2700,$B76,'Compra Ventas'!$C$2:$C$2700,CV$5)</f>
        <v>0</v>
      </c>
      <c r="CW76" s="12">
        <f>SUMIFS('Compra Ventas'!$E$2:$E$2700,'Compra Ventas'!$A$2:$A$2700,CW$4,'Compra Ventas'!$B$2:$B$2700,$B76,'Compra Ventas'!$C$2:$C$2700,CW$5)</f>
        <v>0</v>
      </c>
      <c r="CX76" s="13">
        <f>SUMIFS('Compra Ventas'!$E$2:$E$2700,'Compra Ventas'!$A$2:$A$2700,CX$4,'Compra Ventas'!$B$2:$B$2700,$B76,'Compra Ventas'!$C$2:$C$2700,CX$5)</f>
        <v>0</v>
      </c>
      <c r="CY76" s="13">
        <f>SUMIFS('Compra Ventas'!$E$2:$E$2700,'Compra Ventas'!$A$2:$A$2700,CY$4,'Compra Ventas'!$B$2:$B$2700,$B76,'Compra Ventas'!$C$2:$C$2700,CY$5)</f>
        <v>0</v>
      </c>
      <c r="CZ76" s="13">
        <f>SUMIFS('Compra Ventas'!$E$2:$E$2700,'Compra Ventas'!$A$2:$A$2700,CZ$4,'Compra Ventas'!$B$2:$B$2700,$B76,'Compra Ventas'!$C$2:$C$2700,CZ$5)</f>
        <v>0</v>
      </c>
      <c r="DA76" s="13">
        <f>SUMIFS('Compra Ventas'!$E$2:$E$2700,'Compra Ventas'!$A$2:$A$2700,DA$4,'Compra Ventas'!$B$2:$B$2700,$B76,'Compra Ventas'!$C$2:$C$2700,DA$5)</f>
        <v>0</v>
      </c>
      <c r="DB76" s="13">
        <f>SUMIFS('Compra Ventas'!$E$2:$E$2700,'Compra Ventas'!$A$2:$A$2700,DB$4,'Compra Ventas'!$B$2:$B$2700,$B76,'Compra Ventas'!$C$2:$C$2700,DB$5)</f>
        <v>0</v>
      </c>
      <c r="DC76" s="13">
        <f>SUMIFS('Compra Ventas'!$E$2:$E$2700,'Compra Ventas'!$A$2:$A$2700,DC$4,'Compra Ventas'!$B$2:$B$2700,$B76,'Compra Ventas'!$C$2:$C$2700,DC$5)</f>
        <v>0</v>
      </c>
      <c r="DD76" s="13">
        <f>SUMIFS('Compra Ventas'!$E$2:$E$2700,'Compra Ventas'!$A$2:$A$2700,DD$4,'Compra Ventas'!$B$2:$B$2700,$B76,'Compra Ventas'!$C$2:$C$2700,DD$5)</f>
        <v>0</v>
      </c>
      <c r="DE76" s="13">
        <f>SUMIFS('Compra Ventas'!$E$2:$E$2700,'Compra Ventas'!$A$2:$A$2700,DE$4,'Compra Ventas'!$B$2:$B$2700,$B76,'Compra Ventas'!$C$2:$C$2700,DE$5)</f>
        <v>0</v>
      </c>
      <c r="DF76" s="13">
        <f>SUMIFS('Compra Ventas'!$E$2:$E$2700,'Compra Ventas'!$A$2:$A$2700,DF$4,'Compra Ventas'!$B$2:$B$2700,$B76,'Compra Ventas'!$C$2:$C$2700,DF$5)</f>
        <v>0</v>
      </c>
      <c r="DG76" s="13">
        <f>SUMIFS('Compra Ventas'!$E$2:$E$2700,'Compra Ventas'!$A$2:$A$2700,DG$4,'Compra Ventas'!$B$2:$B$2700,$B76,'Compra Ventas'!$C$2:$C$2700,DG$5)</f>
        <v>0</v>
      </c>
      <c r="DH76" s="14">
        <f>SUMIFS('Compra Ventas'!$E$2:$E$2700,'Compra Ventas'!$A$2:$A$2700,DH$4,'Compra Ventas'!$B$2:$B$2700,$B76,'Compra Ventas'!$C$2:$C$2700,DH$5)</f>
        <v>0</v>
      </c>
      <c r="DI76" s="84"/>
      <c r="DJ76" s="98">
        <f>SUMIFS('Ajuste Ciclado'!D$5:D$47,'Ajuste Ciclado'!$C$5:$C$47,Balance!DJ$4,'Ajuste Ciclado'!$B$5:$B$47,Balance!$B76)</f>
        <v>0</v>
      </c>
      <c r="DK76" s="99">
        <f>SUMIFS('Ajuste Ciclado'!E$5:E$47,'Ajuste Ciclado'!$C$5:$C$47,Balance!DK$4,'Ajuste Ciclado'!$B$5:$B$47,Balance!$B76)</f>
        <v>0</v>
      </c>
      <c r="DL76" s="99">
        <f>SUMIFS('Ajuste Ciclado'!F$5:F$47,'Ajuste Ciclado'!$C$5:$C$47,Balance!DL$4,'Ajuste Ciclado'!$B$5:$B$47,Balance!$B76)</f>
        <v>0</v>
      </c>
      <c r="DM76" s="99">
        <f>SUMIFS('Ajuste Ciclado'!G$5:G$47,'Ajuste Ciclado'!$C$5:$C$47,Balance!DM$4,'Ajuste Ciclado'!$B$5:$B$47,Balance!$B76)</f>
        <v>0</v>
      </c>
      <c r="DN76" s="99">
        <f>SUMIFS('Ajuste Ciclado'!H$5:H$47,'Ajuste Ciclado'!$C$5:$C$47,Balance!DN$4,'Ajuste Ciclado'!$B$5:$B$47,Balance!$B76)</f>
        <v>0</v>
      </c>
      <c r="DO76" s="99">
        <f>SUMIFS('Ajuste Ciclado'!I$5:I$47,'Ajuste Ciclado'!$C$5:$C$47,Balance!DO$4,'Ajuste Ciclado'!$B$5:$B$47,Balance!$B76)</f>
        <v>0</v>
      </c>
      <c r="DP76" s="99">
        <f>SUMIFS('Ajuste Ciclado'!J$5:J$47,'Ajuste Ciclado'!$C$5:$C$47,Balance!DP$4,'Ajuste Ciclado'!$B$5:$B$47,Balance!$B76)</f>
        <v>0</v>
      </c>
      <c r="DQ76" s="99">
        <f>SUMIFS('Ajuste Ciclado'!K$5:K$47,'Ajuste Ciclado'!$C$5:$C$47,Balance!DQ$4,'Ajuste Ciclado'!$B$5:$B$47,Balance!$B76)</f>
        <v>0</v>
      </c>
      <c r="DR76" s="99">
        <f>SUMIFS('Ajuste Ciclado'!L$5:L$47,'Ajuste Ciclado'!$C$5:$C$47,Balance!DR$4,'Ajuste Ciclado'!$B$5:$B$47,Balance!$B76)</f>
        <v>0</v>
      </c>
      <c r="DS76" s="99">
        <f>SUMIFS('Ajuste Ciclado'!M$5:M$47,'Ajuste Ciclado'!$C$5:$C$47,Balance!DS$4,'Ajuste Ciclado'!$B$5:$B$47,Balance!$B76)</f>
        <v>0</v>
      </c>
      <c r="DT76" s="99">
        <f>SUMIFS('Ajuste Ciclado'!N$5:N$47,'Ajuste Ciclado'!$C$5:$C$47,Balance!DT$4,'Ajuste Ciclado'!$B$5:$B$47,Balance!$B76)</f>
        <v>0</v>
      </c>
      <c r="DU76" s="100">
        <f>SUMIFS('Ajuste Ciclado'!O$5:O$47,'Ajuste Ciclado'!$C$5:$C$47,Balance!DU$4,'Ajuste Ciclado'!$B$5:$B$47,Balance!$B76)</f>
        <v>0</v>
      </c>
      <c r="DV76" s="98">
        <f>SUMIFS('Ajuste Ciclado'!D$5:D$47,'Ajuste Ciclado'!$C$5:$C$47,Balance!DV$4,'Ajuste Ciclado'!$B$5:$B$47,Balance!$B76)</f>
        <v>0</v>
      </c>
      <c r="DW76" s="99">
        <f>SUMIFS('Ajuste Ciclado'!E$5:E$47,'Ajuste Ciclado'!$C$5:$C$47,Balance!DW$4,'Ajuste Ciclado'!$B$5:$B$47,Balance!$B76)</f>
        <v>0</v>
      </c>
      <c r="DX76" s="99">
        <f>SUMIFS('Ajuste Ciclado'!F$5:F$47,'Ajuste Ciclado'!$C$5:$C$47,Balance!DX$4,'Ajuste Ciclado'!$B$5:$B$47,Balance!$B76)</f>
        <v>0</v>
      </c>
      <c r="DY76" s="99">
        <f>SUMIFS('Ajuste Ciclado'!G$5:G$47,'Ajuste Ciclado'!$C$5:$C$47,Balance!DY$4,'Ajuste Ciclado'!$B$5:$B$47,Balance!$B76)</f>
        <v>0</v>
      </c>
      <c r="DZ76" s="99">
        <f>SUMIFS('Ajuste Ciclado'!H$5:H$47,'Ajuste Ciclado'!$C$5:$C$47,Balance!DZ$4,'Ajuste Ciclado'!$B$5:$B$47,Balance!$B76)</f>
        <v>0</v>
      </c>
      <c r="EA76" s="99">
        <f>SUMIFS('Ajuste Ciclado'!I$5:I$47,'Ajuste Ciclado'!$C$5:$C$47,Balance!EA$4,'Ajuste Ciclado'!$B$5:$B$47,Balance!$B76)</f>
        <v>0</v>
      </c>
      <c r="EB76" s="99">
        <f>SUMIFS('Ajuste Ciclado'!J$5:J$47,'Ajuste Ciclado'!$C$5:$C$47,Balance!EB$4,'Ajuste Ciclado'!$B$5:$B$47,Balance!$B76)</f>
        <v>0</v>
      </c>
      <c r="EC76" s="99">
        <f>SUMIFS('Ajuste Ciclado'!K$5:K$47,'Ajuste Ciclado'!$C$5:$C$47,Balance!EC$4,'Ajuste Ciclado'!$B$5:$B$47,Balance!$B76)</f>
        <v>0</v>
      </c>
      <c r="ED76" s="99">
        <f>SUMIFS('Ajuste Ciclado'!L$5:L$47,'Ajuste Ciclado'!$C$5:$C$47,Balance!ED$4,'Ajuste Ciclado'!$B$5:$B$47,Balance!$B76)</f>
        <v>0</v>
      </c>
      <c r="EE76" s="99">
        <f>SUMIFS('Ajuste Ciclado'!M$5:M$47,'Ajuste Ciclado'!$C$5:$C$47,Balance!EE$4,'Ajuste Ciclado'!$B$5:$B$47,Balance!$B76)</f>
        <v>0</v>
      </c>
      <c r="EF76" s="99">
        <f>SUMIFS('Ajuste Ciclado'!N$5:N$47,'Ajuste Ciclado'!$C$5:$C$47,Balance!EF$4,'Ajuste Ciclado'!$B$5:$B$47,Balance!$B76)</f>
        <v>0</v>
      </c>
      <c r="EG76" s="100">
        <f>SUMIFS('Ajuste Ciclado'!O$5:O$47,'Ajuste Ciclado'!$C$5:$C$47,Balance!EG$4,'Ajuste Ciclado'!$B$5:$B$47,Balance!$B76)</f>
        <v>0</v>
      </c>
      <c r="EH76" s="98">
        <f>SUMIFS('Ajuste Ciclado'!D$5:D$47,'Ajuste Ciclado'!$C$5:$C$47,Balance!EH$4,'Ajuste Ciclado'!$B$5:$B$47,Balance!$B76)</f>
        <v>0</v>
      </c>
      <c r="EI76" s="99">
        <f>SUMIFS('Ajuste Ciclado'!E$5:E$47,'Ajuste Ciclado'!$C$5:$C$47,Balance!EI$4,'Ajuste Ciclado'!$B$5:$B$47,Balance!$B76)</f>
        <v>0</v>
      </c>
      <c r="EJ76" s="99">
        <f>SUMIFS('Ajuste Ciclado'!F$5:F$47,'Ajuste Ciclado'!$C$5:$C$47,Balance!EJ$4,'Ajuste Ciclado'!$B$5:$B$47,Balance!$B76)</f>
        <v>0</v>
      </c>
      <c r="EK76" s="99">
        <f>SUMIFS('Ajuste Ciclado'!G$5:G$47,'Ajuste Ciclado'!$C$5:$C$47,Balance!EK$4,'Ajuste Ciclado'!$B$5:$B$47,Balance!$B76)</f>
        <v>0</v>
      </c>
      <c r="EL76" s="99">
        <f>SUMIFS('Ajuste Ciclado'!H$5:H$47,'Ajuste Ciclado'!$C$5:$C$47,Balance!EL$4,'Ajuste Ciclado'!$B$5:$B$47,Balance!$B76)</f>
        <v>0</v>
      </c>
      <c r="EM76" s="99">
        <f>SUMIFS('Ajuste Ciclado'!I$5:I$47,'Ajuste Ciclado'!$C$5:$C$47,Balance!EM$4,'Ajuste Ciclado'!$B$5:$B$47,Balance!$B76)</f>
        <v>0</v>
      </c>
      <c r="EN76" s="99">
        <f>SUMIFS('Ajuste Ciclado'!J$5:J$47,'Ajuste Ciclado'!$C$5:$C$47,Balance!EN$4,'Ajuste Ciclado'!$B$5:$B$47,Balance!$B76)</f>
        <v>0</v>
      </c>
      <c r="EO76" s="99">
        <f>SUMIFS('Ajuste Ciclado'!K$5:K$47,'Ajuste Ciclado'!$C$5:$C$47,Balance!EO$4,'Ajuste Ciclado'!$B$5:$B$47,Balance!$B76)</f>
        <v>0</v>
      </c>
      <c r="EP76" s="99">
        <f>SUMIFS('Ajuste Ciclado'!L$5:L$47,'Ajuste Ciclado'!$C$5:$C$47,Balance!EP$4,'Ajuste Ciclado'!$B$5:$B$47,Balance!$B76)</f>
        <v>0</v>
      </c>
      <c r="EQ76" s="99">
        <f>SUMIFS('Ajuste Ciclado'!M$5:M$47,'Ajuste Ciclado'!$C$5:$C$47,Balance!EQ$4,'Ajuste Ciclado'!$B$5:$B$47,Balance!$B76)</f>
        <v>0</v>
      </c>
      <c r="ER76" s="99">
        <f>SUMIFS('Ajuste Ciclado'!N$5:N$47,'Ajuste Ciclado'!$C$5:$C$47,Balance!ER$4,'Ajuste Ciclado'!$B$5:$B$47,Balance!$B76)</f>
        <v>0</v>
      </c>
      <c r="ES76" s="100">
        <f>SUMIFS('Ajuste Ciclado'!O$5:O$47,'Ajuste Ciclado'!$C$5:$C$47,Balance!ES$4,'Ajuste Ciclado'!$B$5:$B$47,Balance!$B76)</f>
        <v>0</v>
      </c>
      <c r="ET76" s="84"/>
      <c r="EU76" s="12">
        <f t="shared" si="181"/>
        <v>55507.85316519584</v>
      </c>
      <c r="EV76" s="13">
        <f t="shared" si="145"/>
        <v>260214.7035161781</v>
      </c>
      <c r="EW76" s="13">
        <f t="shared" si="146"/>
        <v>688821.68377131503</v>
      </c>
      <c r="EX76" s="13">
        <f t="shared" si="147"/>
        <v>516247.75705386372</v>
      </c>
      <c r="EY76" s="13">
        <f t="shared" si="148"/>
        <v>399467.74406896229</v>
      </c>
      <c r="EZ76" s="13">
        <f t="shared" si="149"/>
        <v>301975.80935717077</v>
      </c>
      <c r="FA76" s="13">
        <f t="shared" si="150"/>
        <v>302007.36491201929</v>
      </c>
      <c r="FB76" s="13">
        <f t="shared" si="151"/>
        <v>422248.95500596892</v>
      </c>
      <c r="FC76" s="13">
        <f t="shared" si="152"/>
        <v>428016.06020037929</v>
      </c>
      <c r="FD76" s="13">
        <f t="shared" si="153"/>
        <v>161202.27962064941</v>
      </c>
      <c r="FE76" s="13">
        <f t="shared" si="154"/>
        <v>125341.4426766088</v>
      </c>
      <c r="FF76" s="14">
        <f t="shared" si="155"/>
        <v>149372.7758467168</v>
      </c>
      <c r="FG76" s="12">
        <f t="shared" si="156"/>
        <v>40888.053486630073</v>
      </c>
      <c r="FH76" s="13">
        <f t="shared" si="157"/>
        <v>163219.48616419529</v>
      </c>
      <c r="FI76" s="13">
        <f t="shared" si="158"/>
        <v>337060.59039401129</v>
      </c>
      <c r="FJ76" s="13">
        <f t="shared" si="159"/>
        <v>344719.25796796149</v>
      </c>
      <c r="FK76" s="13">
        <f t="shared" si="160"/>
        <v>427255.83917019347</v>
      </c>
      <c r="FL76" s="13">
        <f t="shared" si="161"/>
        <v>398644.76357316133</v>
      </c>
      <c r="FM76" s="13">
        <f t="shared" si="162"/>
        <v>462243.61111340619</v>
      </c>
      <c r="FN76" s="13">
        <f t="shared" si="163"/>
        <v>422234.62380196783</v>
      </c>
      <c r="FO76" s="13">
        <f t="shared" si="164"/>
        <v>352673.47960101621</v>
      </c>
      <c r="FP76" s="13">
        <f t="shared" si="165"/>
        <v>200129.11061211099</v>
      </c>
      <c r="FQ76" s="13">
        <f t="shared" si="166"/>
        <v>149331.32192080299</v>
      </c>
      <c r="FR76" s="14">
        <f t="shared" si="167"/>
        <v>187293.34537815399</v>
      </c>
      <c r="FS76" s="12">
        <f t="shared" si="168"/>
        <v>35864.603304173012</v>
      </c>
      <c r="FT76" s="13">
        <f t="shared" si="169"/>
        <v>165364.9944351762</v>
      </c>
      <c r="FU76" s="13">
        <f t="shared" si="170"/>
        <v>139500.73121219579</v>
      </c>
      <c r="FV76" s="13">
        <f t="shared" si="171"/>
        <v>374460.99412881187</v>
      </c>
      <c r="FW76" s="13">
        <f t="shared" si="172"/>
        <v>225850.40437467009</v>
      </c>
      <c r="FX76" s="13">
        <f t="shared" si="173"/>
        <v>445308.94943110098</v>
      </c>
      <c r="FY76" s="13">
        <f t="shared" si="174"/>
        <v>423700.62390206708</v>
      </c>
      <c r="FZ76" s="13">
        <f t="shared" si="175"/>
        <v>434822.8322667593</v>
      </c>
      <c r="GA76" s="13">
        <f t="shared" si="176"/>
        <v>468340.67828241951</v>
      </c>
      <c r="GB76" s="13">
        <f t="shared" si="177"/>
        <v>335921.51332482899</v>
      </c>
      <c r="GC76" s="13">
        <f t="shared" si="178"/>
        <v>109384.4413016183</v>
      </c>
      <c r="GD76" s="14">
        <f t="shared" si="179"/>
        <v>97266.602461436836</v>
      </c>
      <c r="GE76" s="84"/>
      <c r="GF76" s="12">
        <f t="shared" si="182"/>
        <v>3810424.4291950283</v>
      </c>
      <c r="GG76" s="13">
        <f t="shared" si="182"/>
        <v>3485693.4831836112</v>
      </c>
      <c r="GH76" s="14">
        <f t="shared" si="182"/>
        <v>3255787.368425258</v>
      </c>
      <c r="GI76" s="6">
        <f t="shared" si="183"/>
        <v>3</v>
      </c>
      <c r="GJ76" s="12">
        <f t="shared" si="184"/>
        <v>0</v>
      </c>
      <c r="GK76" s="13">
        <f t="shared" si="185"/>
        <v>0</v>
      </c>
      <c r="GL76" s="14">
        <f t="shared" si="186"/>
        <v>0</v>
      </c>
      <c r="GM76" s="84"/>
      <c r="GN76" s="66">
        <f t="shared" si="187"/>
        <v>0</v>
      </c>
      <c r="GO76" s="84"/>
      <c r="GP76" s="63" t="str" cm="1">
        <f t="array" ref="GP76">INDEX($GF$4:$GH$4,1,GI76)</f>
        <v>Sample 6</v>
      </c>
      <c r="GQ76" s="12">
        <f t="shared" si="188"/>
        <v>55507.85316519584</v>
      </c>
      <c r="GR76" s="13">
        <f t="shared" si="188"/>
        <v>125341.4426766088</v>
      </c>
      <c r="GS76" s="14">
        <f t="shared" si="188"/>
        <v>149372.7758467168</v>
      </c>
      <c r="GT76" s="12">
        <f t="shared" si="189"/>
        <v>40888.053486630073</v>
      </c>
      <c r="GU76" s="13">
        <f t="shared" si="189"/>
        <v>149331.32192080299</v>
      </c>
      <c r="GV76" s="14">
        <f t="shared" si="189"/>
        <v>163219.48616419529</v>
      </c>
      <c r="GW76" s="12">
        <f t="shared" si="190"/>
        <v>35864.603304173012</v>
      </c>
      <c r="GX76" s="13">
        <f t="shared" si="190"/>
        <v>97266.602461436836</v>
      </c>
      <c r="GY76" s="14">
        <f t="shared" si="190"/>
        <v>109384.4413016183</v>
      </c>
      <c r="GZ76" s="84" t="str">
        <f t="shared" si="180"/>
        <v>Sample 6</v>
      </c>
      <c r="HA76" s="12">
        <f t="shared" si="191"/>
        <v>0</v>
      </c>
      <c r="HB76" s="13">
        <f t="shared" si="191"/>
        <v>0</v>
      </c>
      <c r="HC76" s="14">
        <f t="shared" si="191"/>
        <v>0</v>
      </c>
      <c r="HD76" s="6">
        <f t="shared" si="192"/>
        <v>0</v>
      </c>
      <c r="HE76" s="84" t="str">
        <f t="shared" si="193"/>
        <v>Ok</v>
      </c>
    </row>
    <row r="77" spans="2:213" hidden="1" x14ac:dyDescent="0.3">
      <c r="B77" s="84" t="s">
        <v>371</v>
      </c>
      <c r="C77" s="12">
        <f>SUMIFS(Inyecciones!$E$2:$E$14185,Inyecciones!$A$2:$A$14185,Balance!C$4,Inyecciones!$B$2:$B$14185,Balance!$B77,Inyecciones!$C$2:$C$14185,Balance!C$5)</f>
        <v>467181.97931734781</v>
      </c>
      <c r="D77" s="13">
        <f>SUMIFS(Inyecciones!$E$2:$E$14185,Inyecciones!$A$2:$A$14185,Balance!D$4,Inyecciones!$B$2:$B$14185,Balance!$B77,Inyecciones!$C$2:$C$14185,Balance!D$5)</f>
        <v>0</v>
      </c>
      <c r="E77" s="13">
        <f>SUMIFS(Inyecciones!$E$2:$E$14185,Inyecciones!$A$2:$A$14185,Balance!E$4,Inyecciones!$B$2:$B$14185,Balance!$B77,Inyecciones!$C$2:$C$14185,Balance!E$5)</f>
        <v>0</v>
      </c>
      <c r="F77" s="13">
        <f>SUMIFS(Inyecciones!$E$2:$E$14185,Inyecciones!$A$2:$A$14185,Balance!F$4,Inyecciones!$B$2:$B$14185,Balance!$B77,Inyecciones!$C$2:$C$14185,Balance!F$5)</f>
        <v>0</v>
      </c>
      <c r="G77" s="13">
        <f>SUMIFS(Inyecciones!$E$2:$E$14185,Inyecciones!$A$2:$A$14185,Balance!G$4,Inyecciones!$B$2:$B$14185,Balance!$B77,Inyecciones!$C$2:$C$14185,Balance!G$5)</f>
        <v>0</v>
      </c>
      <c r="H77" s="13">
        <f>SUMIFS(Inyecciones!$E$2:$E$14185,Inyecciones!$A$2:$A$14185,Balance!H$4,Inyecciones!$B$2:$B$14185,Balance!$B77,Inyecciones!$C$2:$C$14185,Balance!H$5)</f>
        <v>0</v>
      </c>
      <c r="I77" s="13">
        <f>SUMIFS(Inyecciones!$E$2:$E$14185,Inyecciones!$A$2:$A$14185,Balance!I$4,Inyecciones!$B$2:$B$14185,Balance!$B77,Inyecciones!$C$2:$C$14185,Balance!I$5)</f>
        <v>0</v>
      </c>
      <c r="J77" s="13">
        <f>SUMIFS(Inyecciones!$E$2:$E$14185,Inyecciones!$A$2:$A$14185,Balance!J$4,Inyecciones!$B$2:$B$14185,Balance!$B77,Inyecciones!$C$2:$C$14185,Balance!J$5)</f>
        <v>0</v>
      </c>
      <c r="K77" s="13">
        <f>SUMIFS(Inyecciones!$E$2:$E$14185,Inyecciones!$A$2:$A$14185,Balance!K$4,Inyecciones!$B$2:$B$14185,Balance!$B77,Inyecciones!$C$2:$C$14185,Balance!K$5)</f>
        <v>0</v>
      </c>
      <c r="L77" s="13">
        <f>SUMIFS(Inyecciones!$E$2:$E$14185,Inyecciones!$A$2:$A$14185,Balance!L$4,Inyecciones!$B$2:$B$14185,Balance!$B77,Inyecciones!$C$2:$C$14185,Balance!L$5)</f>
        <v>0</v>
      </c>
      <c r="M77" s="13">
        <f>SUMIFS(Inyecciones!$E$2:$E$14185,Inyecciones!$A$2:$A$14185,Balance!M$4,Inyecciones!$B$2:$B$14185,Balance!$B77,Inyecciones!$C$2:$C$14185,Balance!M$5)</f>
        <v>0</v>
      </c>
      <c r="N77" s="14">
        <f>SUMIFS(Inyecciones!$E$2:$E$14185,Inyecciones!$A$2:$A$14185,Balance!N$4,Inyecciones!$B$2:$B$14185,Balance!$B77,Inyecciones!$C$2:$C$14185,Balance!N$5)</f>
        <v>0</v>
      </c>
      <c r="O77" s="12">
        <f>SUMIFS(Inyecciones!$E$2:$E$14185,Inyecciones!$A$2:$A$14185,Balance!O$4,Inyecciones!$B$2:$B$14185,Balance!$B77,Inyecciones!$C$2:$C$14185,Balance!O$5)</f>
        <v>466719.80700633232</v>
      </c>
      <c r="P77" s="13">
        <f>SUMIFS(Inyecciones!$E$2:$E$14185,Inyecciones!$A$2:$A$14185,Balance!P$4,Inyecciones!$B$2:$B$14185,Balance!$B77,Inyecciones!$C$2:$C$14185,Balance!P$5)</f>
        <v>0</v>
      </c>
      <c r="Q77" s="13">
        <f>SUMIFS(Inyecciones!$E$2:$E$14185,Inyecciones!$A$2:$A$14185,Balance!Q$4,Inyecciones!$B$2:$B$14185,Balance!$B77,Inyecciones!$C$2:$C$14185,Balance!Q$5)</f>
        <v>0</v>
      </c>
      <c r="R77" s="13">
        <f>SUMIFS(Inyecciones!$E$2:$E$14185,Inyecciones!$A$2:$A$14185,Balance!R$4,Inyecciones!$B$2:$B$14185,Balance!$B77,Inyecciones!$C$2:$C$14185,Balance!R$5)</f>
        <v>0</v>
      </c>
      <c r="S77" s="13">
        <f>SUMIFS(Inyecciones!$E$2:$E$14185,Inyecciones!$A$2:$A$14185,Balance!S$4,Inyecciones!$B$2:$B$14185,Balance!$B77,Inyecciones!$C$2:$C$14185,Balance!S$5)</f>
        <v>0</v>
      </c>
      <c r="T77" s="13">
        <f>SUMIFS(Inyecciones!$E$2:$E$14185,Inyecciones!$A$2:$A$14185,Balance!T$4,Inyecciones!$B$2:$B$14185,Balance!$B77,Inyecciones!$C$2:$C$14185,Balance!T$5)</f>
        <v>0</v>
      </c>
      <c r="U77" s="13">
        <f>SUMIFS(Inyecciones!$E$2:$E$14185,Inyecciones!$A$2:$A$14185,Balance!U$4,Inyecciones!$B$2:$B$14185,Balance!$B77,Inyecciones!$C$2:$C$14185,Balance!U$5)</f>
        <v>0</v>
      </c>
      <c r="V77" s="13">
        <f>SUMIFS(Inyecciones!$E$2:$E$14185,Inyecciones!$A$2:$A$14185,Balance!V$4,Inyecciones!$B$2:$B$14185,Balance!$B77,Inyecciones!$C$2:$C$14185,Balance!V$5)</f>
        <v>0</v>
      </c>
      <c r="W77" s="13">
        <f>SUMIFS(Inyecciones!$E$2:$E$14185,Inyecciones!$A$2:$A$14185,Balance!W$4,Inyecciones!$B$2:$B$14185,Balance!$B77,Inyecciones!$C$2:$C$14185,Balance!W$5)</f>
        <v>0</v>
      </c>
      <c r="X77" s="13">
        <f>SUMIFS(Inyecciones!$E$2:$E$14185,Inyecciones!$A$2:$A$14185,Balance!X$4,Inyecciones!$B$2:$B$14185,Balance!$B77,Inyecciones!$C$2:$C$14185,Balance!X$5)</f>
        <v>0</v>
      </c>
      <c r="Y77" s="13">
        <f>SUMIFS(Inyecciones!$E$2:$E$14185,Inyecciones!$A$2:$A$14185,Balance!Y$4,Inyecciones!$B$2:$B$14185,Balance!$B77,Inyecciones!$C$2:$C$14185,Balance!Y$5)</f>
        <v>0</v>
      </c>
      <c r="Z77" s="14">
        <f>SUMIFS(Inyecciones!$E$2:$E$14185,Inyecciones!$A$2:$A$14185,Balance!Z$4,Inyecciones!$B$2:$B$14185,Balance!$B77,Inyecciones!$C$2:$C$14185,Balance!Z$5)</f>
        <v>0</v>
      </c>
      <c r="AA77" s="12">
        <f>SUMIFS(Inyecciones!$E$2:$E$14185,Inyecciones!$A$2:$A$14185,Balance!AA$4,Inyecciones!$B$2:$B$14185,Balance!$B77,Inyecciones!$C$2:$C$14185,Balance!AA$5)</f>
        <v>466719.80700633232</v>
      </c>
      <c r="AB77" s="13">
        <f>SUMIFS(Inyecciones!$E$2:$E$14185,Inyecciones!$A$2:$A$14185,Balance!AB$4,Inyecciones!$B$2:$B$14185,Balance!$B77,Inyecciones!$C$2:$C$14185,Balance!AB$5)</f>
        <v>0</v>
      </c>
      <c r="AC77" s="13">
        <f>SUMIFS(Inyecciones!$E$2:$E$14185,Inyecciones!$A$2:$A$14185,Balance!AC$4,Inyecciones!$B$2:$B$14185,Balance!$B77,Inyecciones!$C$2:$C$14185,Balance!AC$5)</f>
        <v>0</v>
      </c>
      <c r="AD77" s="13">
        <f>SUMIFS(Inyecciones!$E$2:$E$14185,Inyecciones!$A$2:$A$14185,Balance!AD$4,Inyecciones!$B$2:$B$14185,Balance!$B77,Inyecciones!$C$2:$C$14185,Balance!AD$5)</f>
        <v>0</v>
      </c>
      <c r="AE77" s="13">
        <f>SUMIFS(Inyecciones!$E$2:$E$14185,Inyecciones!$A$2:$A$14185,Balance!AE$4,Inyecciones!$B$2:$B$14185,Balance!$B77,Inyecciones!$C$2:$C$14185,Balance!AE$5)</f>
        <v>0</v>
      </c>
      <c r="AF77" s="13">
        <f>SUMIFS(Inyecciones!$E$2:$E$14185,Inyecciones!$A$2:$A$14185,Balance!AF$4,Inyecciones!$B$2:$B$14185,Balance!$B77,Inyecciones!$C$2:$C$14185,Balance!AF$5)</f>
        <v>0</v>
      </c>
      <c r="AG77" s="13">
        <f>SUMIFS(Inyecciones!$E$2:$E$14185,Inyecciones!$A$2:$A$14185,Balance!AG$4,Inyecciones!$B$2:$B$14185,Balance!$B77,Inyecciones!$C$2:$C$14185,Balance!AG$5)</f>
        <v>0</v>
      </c>
      <c r="AH77" s="13">
        <f>SUMIFS(Inyecciones!$E$2:$E$14185,Inyecciones!$A$2:$A$14185,Balance!AH$4,Inyecciones!$B$2:$B$14185,Balance!$B77,Inyecciones!$C$2:$C$14185,Balance!AH$5)</f>
        <v>0</v>
      </c>
      <c r="AI77" s="13">
        <f>SUMIFS(Inyecciones!$E$2:$E$14185,Inyecciones!$A$2:$A$14185,Balance!AI$4,Inyecciones!$B$2:$B$14185,Balance!$B77,Inyecciones!$C$2:$C$14185,Balance!AI$5)</f>
        <v>0</v>
      </c>
      <c r="AJ77" s="13">
        <f>SUMIFS(Inyecciones!$E$2:$E$14185,Inyecciones!$A$2:$A$14185,Balance!AJ$4,Inyecciones!$B$2:$B$14185,Balance!$B77,Inyecciones!$C$2:$C$14185,Balance!AJ$5)</f>
        <v>0</v>
      </c>
      <c r="AK77" s="13">
        <f>SUMIFS(Inyecciones!$E$2:$E$14185,Inyecciones!$A$2:$A$14185,Balance!AK$4,Inyecciones!$B$2:$B$14185,Balance!$B77,Inyecciones!$C$2:$C$14185,Balance!AK$5)</f>
        <v>0</v>
      </c>
      <c r="AL77" s="14">
        <f>SUMIFS(Inyecciones!$E$2:$E$14185,Inyecciones!$A$2:$A$14185,Balance!AL$4,Inyecciones!$B$2:$B$14185,Balance!$B77,Inyecciones!$C$2:$C$14185,Balance!AL$5)</f>
        <v>0</v>
      </c>
      <c r="AM77" s="13"/>
      <c r="AN77" s="12">
        <f>SUMIFS('Retiro Mensual'!$E$2:$E$2629,'Retiro Mensual'!$A$2:$A$2629,AN$4,'Retiro Mensual'!$B$2:$B$2629,$B77,'Retiro Mensual'!$C$2:$C$2629,AN$5)</f>
        <v>0</v>
      </c>
      <c r="AO77" s="13">
        <f>SUMIFS('Retiro Mensual'!$E$2:$E$2629,'Retiro Mensual'!$A$2:$A$2629,AO$4,'Retiro Mensual'!$B$2:$B$2629,$B77,'Retiro Mensual'!$C$2:$C$2629,AO$5)</f>
        <v>0</v>
      </c>
      <c r="AP77" s="13">
        <f>SUMIFS('Retiro Mensual'!$E$2:$E$2629,'Retiro Mensual'!$A$2:$A$2629,AP$4,'Retiro Mensual'!$B$2:$B$2629,$B77,'Retiro Mensual'!$C$2:$C$2629,AP$5)</f>
        <v>0</v>
      </c>
      <c r="AQ77" s="13">
        <f>SUMIFS('Retiro Mensual'!$E$2:$E$2629,'Retiro Mensual'!$A$2:$A$2629,AQ$4,'Retiro Mensual'!$B$2:$B$2629,$B77,'Retiro Mensual'!$C$2:$C$2629,AQ$5)</f>
        <v>0</v>
      </c>
      <c r="AR77" s="13">
        <f>SUMIFS('Retiro Mensual'!$E$2:$E$2629,'Retiro Mensual'!$A$2:$A$2629,AR$4,'Retiro Mensual'!$B$2:$B$2629,$B77,'Retiro Mensual'!$C$2:$C$2629,AR$5)</f>
        <v>0</v>
      </c>
      <c r="AS77" s="13">
        <f>SUMIFS('Retiro Mensual'!$E$2:$E$2629,'Retiro Mensual'!$A$2:$A$2629,AS$4,'Retiro Mensual'!$B$2:$B$2629,$B77,'Retiro Mensual'!$C$2:$C$2629,AS$5)</f>
        <v>0</v>
      </c>
      <c r="AT77" s="13">
        <f>SUMIFS('Retiro Mensual'!$E$2:$E$2629,'Retiro Mensual'!$A$2:$A$2629,AT$4,'Retiro Mensual'!$B$2:$B$2629,$B77,'Retiro Mensual'!$C$2:$C$2629,AT$5)</f>
        <v>0</v>
      </c>
      <c r="AU77" s="13">
        <f>SUMIFS('Retiro Mensual'!$E$2:$E$2629,'Retiro Mensual'!$A$2:$A$2629,AU$4,'Retiro Mensual'!$B$2:$B$2629,$B77,'Retiro Mensual'!$C$2:$C$2629,AU$5)</f>
        <v>0</v>
      </c>
      <c r="AV77" s="13">
        <f>SUMIFS('Retiro Mensual'!$E$2:$E$2629,'Retiro Mensual'!$A$2:$A$2629,AV$4,'Retiro Mensual'!$B$2:$B$2629,$B77,'Retiro Mensual'!$C$2:$C$2629,AV$5)</f>
        <v>0</v>
      </c>
      <c r="AW77" s="13">
        <f>SUMIFS('Retiro Mensual'!$E$2:$E$2629,'Retiro Mensual'!$A$2:$A$2629,AW$4,'Retiro Mensual'!$B$2:$B$2629,$B77,'Retiro Mensual'!$C$2:$C$2629,AW$5)</f>
        <v>0</v>
      </c>
      <c r="AX77" s="13">
        <f>SUMIFS('Retiro Mensual'!$E$2:$E$2629,'Retiro Mensual'!$A$2:$A$2629,AX$4,'Retiro Mensual'!$B$2:$B$2629,$B77,'Retiro Mensual'!$C$2:$C$2629,AX$5)</f>
        <v>0</v>
      </c>
      <c r="AY77" s="14">
        <f>SUMIFS('Retiro Mensual'!$E$2:$E$2629,'Retiro Mensual'!$A$2:$A$2629,AY$4,'Retiro Mensual'!$B$2:$B$2629,$B77,'Retiro Mensual'!$C$2:$C$2629,AY$5)</f>
        <v>0</v>
      </c>
      <c r="AZ77" s="12">
        <f>SUMIFS('Retiro Mensual'!$E$2:$E$2629,'Retiro Mensual'!$A$2:$A$2629,AZ$4,'Retiro Mensual'!$B$2:$B$2629,$B77,'Retiro Mensual'!$C$2:$C$2629,AZ$5)</f>
        <v>0</v>
      </c>
      <c r="BA77" s="13">
        <f>SUMIFS('Retiro Mensual'!$E$2:$E$2629,'Retiro Mensual'!$A$2:$A$2629,BA$4,'Retiro Mensual'!$B$2:$B$2629,$B77,'Retiro Mensual'!$C$2:$C$2629,BA$5)</f>
        <v>0</v>
      </c>
      <c r="BB77" s="13">
        <f>SUMIFS('Retiro Mensual'!$E$2:$E$2629,'Retiro Mensual'!$A$2:$A$2629,BB$4,'Retiro Mensual'!$B$2:$B$2629,$B77,'Retiro Mensual'!$C$2:$C$2629,BB$5)</f>
        <v>0</v>
      </c>
      <c r="BC77" s="13">
        <f>SUMIFS('Retiro Mensual'!$E$2:$E$2629,'Retiro Mensual'!$A$2:$A$2629,BC$4,'Retiro Mensual'!$B$2:$B$2629,$B77,'Retiro Mensual'!$C$2:$C$2629,BC$5)</f>
        <v>0</v>
      </c>
      <c r="BD77" s="13">
        <f>SUMIFS('Retiro Mensual'!$E$2:$E$2629,'Retiro Mensual'!$A$2:$A$2629,BD$4,'Retiro Mensual'!$B$2:$B$2629,$B77,'Retiro Mensual'!$C$2:$C$2629,BD$5)</f>
        <v>0</v>
      </c>
      <c r="BE77" s="13">
        <f>SUMIFS('Retiro Mensual'!$E$2:$E$2629,'Retiro Mensual'!$A$2:$A$2629,BE$4,'Retiro Mensual'!$B$2:$B$2629,$B77,'Retiro Mensual'!$C$2:$C$2629,BE$5)</f>
        <v>0</v>
      </c>
      <c r="BF77" s="13">
        <f>SUMIFS('Retiro Mensual'!$E$2:$E$2629,'Retiro Mensual'!$A$2:$A$2629,BF$4,'Retiro Mensual'!$B$2:$B$2629,$B77,'Retiro Mensual'!$C$2:$C$2629,BF$5)</f>
        <v>0</v>
      </c>
      <c r="BG77" s="13">
        <f>SUMIFS('Retiro Mensual'!$E$2:$E$2629,'Retiro Mensual'!$A$2:$A$2629,BG$4,'Retiro Mensual'!$B$2:$B$2629,$B77,'Retiro Mensual'!$C$2:$C$2629,BG$5)</f>
        <v>0</v>
      </c>
      <c r="BH77" s="13">
        <f>SUMIFS('Retiro Mensual'!$E$2:$E$2629,'Retiro Mensual'!$A$2:$A$2629,BH$4,'Retiro Mensual'!$B$2:$B$2629,$B77,'Retiro Mensual'!$C$2:$C$2629,BH$5)</f>
        <v>0</v>
      </c>
      <c r="BI77" s="13">
        <f>SUMIFS('Retiro Mensual'!$E$2:$E$2629,'Retiro Mensual'!$A$2:$A$2629,BI$4,'Retiro Mensual'!$B$2:$B$2629,$B77,'Retiro Mensual'!$C$2:$C$2629,BI$5)</f>
        <v>0</v>
      </c>
      <c r="BJ77" s="13">
        <f>SUMIFS('Retiro Mensual'!$E$2:$E$2629,'Retiro Mensual'!$A$2:$A$2629,BJ$4,'Retiro Mensual'!$B$2:$B$2629,$B77,'Retiro Mensual'!$C$2:$C$2629,BJ$5)</f>
        <v>0</v>
      </c>
      <c r="BK77" s="14">
        <f>SUMIFS('Retiro Mensual'!$E$2:$E$2629,'Retiro Mensual'!$A$2:$A$2629,BK$4,'Retiro Mensual'!$B$2:$B$2629,$B77,'Retiro Mensual'!$C$2:$C$2629,BK$5)</f>
        <v>0</v>
      </c>
      <c r="BL77" s="12">
        <f>SUMIFS('Retiro Mensual'!$E$2:$E$2629,'Retiro Mensual'!$A$2:$A$2629,BL$4,'Retiro Mensual'!$B$2:$B$2629,$B77,'Retiro Mensual'!$C$2:$C$2629,BL$5)</f>
        <v>0</v>
      </c>
      <c r="BM77" s="13">
        <f>SUMIFS('Retiro Mensual'!$E$2:$E$2629,'Retiro Mensual'!$A$2:$A$2629,BM$4,'Retiro Mensual'!$B$2:$B$2629,$B77,'Retiro Mensual'!$C$2:$C$2629,BM$5)</f>
        <v>0</v>
      </c>
      <c r="BN77" s="13">
        <f>SUMIFS('Retiro Mensual'!$E$2:$E$2629,'Retiro Mensual'!$A$2:$A$2629,BN$4,'Retiro Mensual'!$B$2:$B$2629,$B77,'Retiro Mensual'!$C$2:$C$2629,BN$5)</f>
        <v>0</v>
      </c>
      <c r="BO77" s="13">
        <f>SUMIFS('Retiro Mensual'!$E$2:$E$2629,'Retiro Mensual'!$A$2:$A$2629,BO$4,'Retiro Mensual'!$B$2:$B$2629,$B77,'Retiro Mensual'!$C$2:$C$2629,BO$5)</f>
        <v>0</v>
      </c>
      <c r="BP77" s="13">
        <f>SUMIFS('Retiro Mensual'!$E$2:$E$2629,'Retiro Mensual'!$A$2:$A$2629,BP$4,'Retiro Mensual'!$B$2:$B$2629,$B77,'Retiro Mensual'!$C$2:$C$2629,BP$5)</f>
        <v>0</v>
      </c>
      <c r="BQ77" s="13">
        <f>SUMIFS('Retiro Mensual'!$E$2:$E$2629,'Retiro Mensual'!$A$2:$A$2629,BQ$4,'Retiro Mensual'!$B$2:$B$2629,$B77,'Retiro Mensual'!$C$2:$C$2629,BQ$5)</f>
        <v>0</v>
      </c>
      <c r="BR77" s="13">
        <f>SUMIFS('Retiro Mensual'!$E$2:$E$2629,'Retiro Mensual'!$A$2:$A$2629,BR$4,'Retiro Mensual'!$B$2:$B$2629,$B77,'Retiro Mensual'!$C$2:$C$2629,BR$5)</f>
        <v>0</v>
      </c>
      <c r="BS77" s="13">
        <f>SUMIFS('Retiro Mensual'!$E$2:$E$2629,'Retiro Mensual'!$A$2:$A$2629,BS$4,'Retiro Mensual'!$B$2:$B$2629,$B77,'Retiro Mensual'!$C$2:$C$2629,BS$5)</f>
        <v>0</v>
      </c>
      <c r="BT77" s="13">
        <f>SUMIFS('Retiro Mensual'!$E$2:$E$2629,'Retiro Mensual'!$A$2:$A$2629,BT$4,'Retiro Mensual'!$B$2:$B$2629,$B77,'Retiro Mensual'!$C$2:$C$2629,BT$5)</f>
        <v>0</v>
      </c>
      <c r="BU77" s="13">
        <f>SUMIFS('Retiro Mensual'!$E$2:$E$2629,'Retiro Mensual'!$A$2:$A$2629,BU$4,'Retiro Mensual'!$B$2:$B$2629,$B77,'Retiro Mensual'!$C$2:$C$2629,BU$5)</f>
        <v>0</v>
      </c>
      <c r="BV77" s="13">
        <f>SUMIFS('Retiro Mensual'!$E$2:$E$2629,'Retiro Mensual'!$A$2:$A$2629,BV$4,'Retiro Mensual'!$B$2:$B$2629,$B77,'Retiro Mensual'!$C$2:$C$2629,BV$5)</f>
        <v>0</v>
      </c>
      <c r="BW77" s="14">
        <f>SUMIFS('Retiro Mensual'!$E$2:$E$2629,'Retiro Mensual'!$A$2:$A$2629,BW$4,'Retiro Mensual'!$B$2:$B$2629,$B77,'Retiro Mensual'!$C$2:$C$2629,BW$5)</f>
        <v>0</v>
      </c>
      <c r="BX77" s="13"/>
      <c r="BY77" s="12">
        <f>SUMIFS('Compra Ventas'!$E$2:$E$2700,'Compra Ventas'!$A$2:$A$2700,BY$4,'Compra Ventas'!$B$2:$B$2700,$B77,'Compra Ventas'!$C$2:$C$2700,BY$5)</f>
        <v>0</v>
      </c>
      <c r="BZ77" s="13">
        <f>SUMIFS('Compra Ventas'!$E$2:$E$2700,'Compra Ventas'!$A$2:$A$2700,BZ$4,'Compra Ventas'!$B$2:$B$2700,$B77,'Compra Ventas'!$C$2:$C$2700,BZ$5)</f>
        <v>0</v>
      </c>
      <c r="CA77" s="13">
        <f>SUMIFS('Compra Ventas'!$E$2:$E$2700,'Compra Ventas'!$A$2:$A$2700,CA$4,'Compra Ventas'!$B$2:$B$2700,$B77,'Compra Ventas'!$C$2:$C$2700,CA$5)</f>
        <v>0</v>
      </c>
      <c r="CB77" s="13">
        <f>SUMIFS('Compra Ventas'!$E$2:$E$2700,'Compra Ventas'!$A$2:$A$2700,CB$4,'Compra Ventas'!$B$2:$B$2700,$B77,'Compra Ventas'!$C$2:$C$2700,CB$5)</f>
        <v>0</v>
      </c>
      <c r="CC77" s="13">
        <f>SUMIFS('Compra Ventas'!$E$2:$E$2700,'Compra Ventas'!$A$2:$A$2700,CC$4,'Compra Ventas'!$B$2:$B$2700,$B77,'Compra Ventas'!$C$2:$C$2700,CC$5)</f>
        <v>0</v>
      </c>
      <c r="CD77" s="13">
        <f>SUMIFS('Compra Ventas'!$E$2:$E$2700,'Compra Ventas'!$A$2:$A$2700,CD$4,'Compra Ventas'!$B$2:$B$2700,$B77,'Compra Ventas'!$C$2:$C$2700,CD$5)</f>
        <v>0</v>
      </c>
      <c r="CE77" s="13">
        <f>SUMIFS('Compra Ventas'!$E$2:$E$2700,'Compra Ventas'!$A$2:$A$2700,CE$4,'Compra Ventas'!$B$2:$B$2700,$B77,'Compra Ventas'!$C$2:$C$2700,CE$5)</f>
        <v>0</v>
      </c>
      <c r="CF77" s="13">
        <f>SUMIFS('Compra Ventas'!$E$2:$E$2700,'Compra Ventas'!$A$2:$A$2700,CF$4,'Compra Ventas'!$B$2:$B$2700,$B77,'Compra Ventas'!$C$2:$C$2700,CF$5)</f>
        <v>0</v>
      </c>
      <c r="CG77" s="13">
        <f>SUMIFS('Compra Ventas'!$E$2:$E$2700,'Compra Ventas'!$A$2:$A$2700,CG$4,'Compra Ventas'!$B$2:$B$2700,$B77,'Compra Ventas'!$C$2:$C$2700,CG$5)</f>
        <v>0</v>
      </c>
      <c r="CH77" s="13">
        <f>SUMIFS('Compra Ventas'!$E$2:$E$2700,'Compra Ventas'!$A$2:$A$2700,CH$4,'Compra Ventas'!$B$2:$B$2700,$B77,'Compra Ventas'!$C$2:$C$2700,CH$5)</f>
        <v>0</v>
      </c>
      <c r="CI77" s="13">
        <f>SUMIFS('Compra Ventas'!$E$2:$E$2700,'Compra Ventas'!$A$2:$A$2700,CI$4,'Compra Ventas'!$B$2:$B$2700,$B77,'Compra Ventas'!$C$2:$C$2700,CI$5)</f>
        <v>0</v>
      </c>
      <c r="CJ77" s="14">
        <f>SUMIFS('Compra Ventas'!$E$2:$E$2700,'Compra Ventas'!$A$2:$A$2700,CJ$4,'Compra Ventas'!$B$2:$B$2700,$B77,'Compra Ventas'!$C$2:$C$2700,CJ$5)</f>
        <v>0</v>
      </c>
      <c r="CK77" s="12">
        <f>SUMIFS('Compra Ventas'!$E$2:$E$2700,'Compra Ventas'!$A$2:$A$2700,CK$4,'Compra Ventas'!$B$2:$B$2700,$B77,'Compra Ventas'!$C$2:$C$2700,CK$5)</f>
        <v>0</v>
      </c>
      <c r="CL77" s="13">
        <f>SUMIFS('Compra Ventas'!$E$2:$E$2700,'Compra Ventas'!$A$2:$A$2700,CL$4,'Compra Ventas'!$B$2:$B$2700,$B77,'Compra Ventas'!$C$2:$C$2700,CL$5)</f>
        <v>0</v>
      </c>
      <c r="CM77" s="13">
        <f>SUMIFS('Compra Ventas'!$E$2:$E$2700,'Compra Ventas'!$A$2:$A$2700,CM$4,'Compra Ventas'!$B$2:$B$2700,$B77,'Compra Ventas'!$C$2:$C$2700,CM$5)</f>
        <v>0</v>
      </c>
      <c r="CN77" s="13">
        <f>SUMIFS('Compra Ventas'!$E$2:$E$2700,'Compra Ventas'!$A$2:$A$2700,CN$4,'Compra Ventas'!$B$2:$B$2700,$B77,'Compra Ventas'!$C$2:$C$2700,CN$5)</f>
        <v>0</v>
      </c>
      <c r="CO77" s="13">
        <f>SUMIFS('Compra Ventas'!$E$2:$E$2700,'Compra Ventas'!$A$2:$A$2700,CO$4,'Compra Ventas'!$B$2:$B$2700,$B77,'Compra Ventas'!$C$2:$C$2700,CO$5)</f>
        <v>0</v>
      </c>
      <c r="CP77" s="13">
        <f>SUMIFS('Compra Ventas'!$E$2:$E$2700,'Compra Ventas'!$A$2:$A$2700,CP$4,'Compra Ventas'!$B$2:$B$2700,$B77,'Compra Ventas'!$C$2:$C$2700,CP$5)</f>
        <v>0</v>
      </c>
      <c r="CQ77" s="13">
        <f>SUMIFS('Compra Ventas'!$E$2:$E$2700,'Compra Ventas'!$A$2:$A$2700,CQ$4,'Compra Ventas'!$B$2:$B$2700,$B77,'Compra Ventas'!$C$2:$C$2700,CQ$5)</f>
        <v>0</v>
      </c>
      <c r="CR77" s="13">
        <f>SUMIFS('Compra Ventas'!$E$2:$E$2700,'Compra Ventas'!$A$2:$A$2700,CR$4,'Compra Ventas'!$B$2:$B$2700,$B77,'Compra Ventas'!$C$2:$C$2700,CR$5)</f>
        <v>0</v>
      </c>
      <c r="CS77" s="13">
        <f>SUMIFS('Compra Ventas'!$E$2:$E$2700,'Compra Ventas'!$A$2:$A$2700,CS$4,'Compra Ventas'!$B$2:$B$2700,$B77,'Compra Ventas'!$C$2:$C$2700,CS$5)</f>
        <v>0</v>
      </c>
      <c r="CT77" s="13">
        <f>SUMIFS('Compra Ventas'!$E$2:$E$2700,'Compra Ventas'!$A$2:$A$2700,CT$4,'Compra Ventas'!$B$2:$B$2700,$B77,'Compra Ventas'!$C$2:$C$2700,CT$5)</f>
        <v>0</v>
      </c>
      <c r="CU77" s="13">
        <f>SUMIFS('Compra Ventas'!$E$2:$E$2700,'Compra Ventas'!$A$2:$A$2700,CU$4,'Compra Ventas'!$B$2:$B$2700,$B77,'Compra Ventas'!$C$2:$C$2700,CU$5)</f>
        <v>0</v>
      </c>
      <c r="CV77" s="14">
        <f>SUMIFS('Compra Ventas'!$E$2:$E$2700,'Compra Ventas'!$A$2:$A$2700,CV$4,'Compra Ventas'!$B$2:$B$2700,$B77,'Compra Ventas'!$C$2:$C$2700,CV$5)</f>
        <v>0</v>
      </c>
      <c r="CW77" s="12">
        <f>SUMIFS('Compra Ventas'!$E$2:$E$2700,'Compra Ventas'!$A$2:$A$2700,CW$4,'Compra Ventas'!$B$2:$B$2700,$B77,'Compra Ventas'!$C$2:$C$2700,CW$5)</f>
        <v>0</v>
      </c>
      <c r="CX77" s="13">
        <f>SUMIFS('Compra Ventas'!$E$2:$E$2700,'Compra Ventas'!$A$2:$A$2700,CX$4,'Compra Ventas'!$B$2:$B$2700,$B77,'Compra Ventas'!$C$2:$C$2700,CX$5)</f>
        <v>0</v>
      </c>
      <c r="CY77" s="13">
        <f>SUMIFS('Compra Ventas'!$E$2:$E$2700,'Compra Ventas'!$A$2:$A$2700,CY$4,'Compra Ventas'!$B$2:$B$2700,$B77,'Compra Ventas'!$C$2:$C$2700,CY$5)</f>
        <v>0</v>
      </c>
      <c r="CZ77" s="13">
        <f>SUMIFS('Compra Ventas'!$E$2:$E$2700,'Compra Ventas'!$A$2:$A$2700,CZ$4,'Compra Ventas'!$B$2:$B$2700,$B77,'Compra Ventas'!$C$2:$C$2700,CZ$5)</f>
        <v>0</v>
      </c>
      <c r="DA77" s="13">
        <f>SUMIFS('Compra Ventas'!$E$2:$E$2700,'Compra Ventas'!$A$2:$A$2700,DA$4,'Compra Ventas'!$B$2:$B$2700,$B77,'Compra Ventas'!$C$2:$C$2700,DA$5)</f>
        <v>0</v>
      </c>
      <c r="DB77" s="13">
        <f>SUMIFS('Compra Ventas'!$E$2:$E$2700,'Compra Ventas'!$A$2:$A$2700,DB$4,'Compra Ventas'!$B$2:$B$2700,$B77,'Compra Ventas'!$C$2:$C$2700,DB$5)</f>
        <v>0</v>
      </c>
      <c r="DC77" s="13">
        <f>SUMIFS('Compra Ventas'!$E$2:$E$2700,'Compra Ventas'!$A$2:$A$2700,DC$4,'Compra Ventas'!$B$2:$B$2700,$B77,'Compra Ventas'!$C$2:$C$2700,DC$5)</f>
        <v>0</v>
      </c>
      <c r="DD77" s="13">
        <f>SUMIFS('Compra Ventas'!$E$2:$E$2700,'Compra Ventas'!$A$2:$A$2700,DD$4,'Compra Ventas'!$B$2:$B$2700,$B77,'Compra Ventas'!$C$2:$C$2700,DD$5)</f>
        <v>0</v>
      </c>
      <c r="DE77" s="13">
        <f>SUMIFS('Compra Ventas'!$E$2:$E$2700,'Compra Ventas'!$A$2:$A$2700,DE$4,'Compra Ventas'!$B$2:$B$2700,$B77,'Compra Ventas'!$C$2:$C$2700,DE$5)</f>
        <v>0</v>
      </c>
      <c r="DF77" s="13">
        <f>SUMIFS('Compra Ventas'!$E$2:$E$2700,'Compra Ventas'!$A$2:$A$2700,DF$4,'Compra Ventas'!$B$2:$B$2700,$B77,'Compra Ventas'!$C$2:$C$2700,DF$5)</f>
        <v>0</v>
      </c>
      <c r="DG77" s="13">
        <f>SUMIFS('Compra Ventas'!$E$2:$E$2700,'Compra Ventas'!$A$2:$A$2700,DG$4,'Compra Ventas'!$B$2:$B$2700,$B77,'Compra Ventas'!$C$2:$C$2700,DG$5)</f>
        <v>0</v>
      </c>
      <c r="DH77" s="14">
        <f>SUMIFS('Compra Ventas'!$E$2:$E$2700,'Compra Ventas'!$A$2:$A$2700,DH$4,'Compra Ventas'!$B$2:$B$2700,$B77,'Compra Ventas'!$C$2:$C$2700,DH$5)</f>
        <v>0</v>
      </c>
      <c r="DI77" s="84"/>
      <c r="DJ77" s="98">
        <f>SUMIFS('Ajuste Ciclado'!D$5:D$47,'Ajuste Ciclado'!$C$5:$C$47,Balance!DJ$4,'Ajuste Ciclado'!$B$5:$B$47,Balance!$B77)</f>
        <v>0</v>
      </c>
      <c r="DK77" s="99">
        <f>SUMIFS('Ajuste Ciclado'!E$5:E$47,'Ajuste Ciclado'!$C$5:$C$47,Balance!DK$4,'Ajuste Ciclado'!$B$5:$B$47,Balance!$B77)</f>
        <v>0</v>
      </c>
      <c r="DL77" s="99">
        <f>SUMIFS('Ajuste Ciclado'!F$5:F$47,'Ajuste Ciclado'!$C$5:$C$47,Balance!DL$4,'Ajuste Ciclado'!$B$5:$B$47,Balance!$B77)</f>
        <v>0</v>
      </c>
      <c r="DM77" s="99">
        <f>SUMIFS('Ajuste Ciclado'!G$5:G$47,'Ajuste Ciclado'!$C$5:$C$47,Balance!DM$4,'Ajuste Ciclado'!$B$5:$B$47,Balance!$B77)</f>
        <v>0</v>
      </c>
      <c r="DN77" s="99">
        <f>SUMIFS('Ajuste Ciclado'!H$5:H$47,'Ajuste Ciclado'!$C$5:$C$47,Balance!DN$4,'Ajuste Ciclado'!$B$5:$B$47,Balance!$B77)</f>
        <v>0</v>
      </c>
      <c r="DO77" s="99">
        <f>SUMIFS('Ajuste Ciclado'!I$5:I$47,'Ajuste Ciclado'!$C$5:$C$47,Balance!DO$4,'Ajuste Ciclado'!$B$5:$B$47,Balance!$B77)</f>
        <v>0</v>
      </c>
      <c r="DP77" s="99">
        <f>SUMIFS('Ajuste Ciclado'!J$5:J$47,'Ajuste Ciclado'!$C$5:$C$47,Balance!DP$4,'Ajuste Ciclado'!$B$5:$B$47,Balance!$B77)</f>
        <v>0</v>
      </c>
      <c r="DQ77" s="99">
        <f>SUMIFS('Ajuste Ciclado'!K$5:K$47,'Ajuste Ciclado'!$C$5:$C$47,Balance!DQ$4,'Ajuste Ciclado'!$B$5:$B$47,Balance!$B77)</f>
        <v>0</v>
      </c>
      <c r="DR77" s="99">
        <f>SUMIFS('Ajuste Ciclado'!L$5:L$47,'Ajuste Ciclado'!$C$5:$C$47,Balance!DR$4,'Ajuste Ciclado'!$B$5:$B$47,Balance!$B77)</f>
        <v>0</v>
      </c>
      <c r="DS77" s="99">
        <f>SUMIFS('Ajuste Ciclado'!M$5:M$47,'Ajuste Ciclado'!$C$5:$C$47,Balance!DS$4,'Ajuste Ciclado'!$B$5:$B$47,Balance!$B77)</f>
        <v>0</v>
      </c>
      <c r="DT77" s="99">
        <f>SUMIFS('Ajuste Ciclado'!N$5:N$47,'Ajuste Ciclado'!$C$5:$C$47,Balance!DT$4,'Ajuste Ciclado'!$B$5:$B$47,Balance!$B77)</f>
        <v>0</v>
      </c>
      <c r="DU77" s="100">
        <f>SUMIFS('Ajuste Ciclado'!O$5:O$47,'Ajuste Ciclado'!$C$5:$C$47,Balance!DU$4,'Ajuste Ciclado'!$B$5:$B$47,Balance!$B77)</f>
        <v>0</v>
      </c>
      <c r="DV77" s="98">
        <f>SUMIFS('Ajuste Ciclado'!D$5:D$47,'Ajuste Ciclado'!$C$5:$C$47,Balance!DV$4,'Ajuste Ciclado'!$B$5:$B$47,Balance!$B77)</f>
        <v>0</v>
      </c>
      <c r="DW77" s="99">
        <f>SUMIFS('Ajuste Ciclado'!E$5:E$47,'Ajuste Ciclado'!$C$5:$C$47,Balance!DW$4,'Ajuste Ciclado'!$B$5:$B$47,Balance!$B77)</f>
        <v>0</v>
      </c>
      <c r="DX77" s="99">
        <f>SUMIFS('Ajuste Ciclado'!F$5:F$47,'Ajuste Ciclado'!$C$5:$C$47,Balance!DX$4,'Ajuste Ciclado'!$B$5:$B$47,Balance!$B77)</f>
        <v>0</v>
      </c>
      <c r="DY77" s="99">
        <f>SUMIFS('Ajuste Ciclado'!G$5:G$47,'Ajuste Ciclado'!$C$5:$C$47,Balance!DY$4,'Ajuste Ciclado'!$B$5:$B$47,Balance!$B77)</f>
        <v>0</v>
      </c>
      <c r="DZ77" s="99">
        <f>SUMIFS('Ajuste Ciclado'!H$5:H$47,'Ajuste Ciclado'!$C$5:$C$47,Balance!DZ$4,'Ajuste Ciclado'!$B$5:$B$47,Balance!$B77)</f>
        <v>0</v>
      </c>
      <c r="EA77" s="99">
        <f>SUMIFS('Ajuste Ciclado'!I$5:I$47,'Ajuste Ciclado'!$C$5:$C$47,Balance!EA$4,'Ajuste Ciclado'!$B$5:$B$47,Balance!$B77)</f>
        <v>0</v>
      </c>
      <c r="EB77" s="99">
        <f>SUMIFS('Ajuste Ciclado'!J$5:J$47,'Ajuste Ciclado'!$C$5:$C$47,Balance!EB$4,'Ajuste Ciclado'!$B$5:$B$47,Balance!$B77)</f>
        <v>0</v>
      </c>
      <c r="EC77" s="99">
        <f>SUMIFS('Ajuste Ciclado'!K$5:K$47,'Ajuste Ciclado'!$C$5:$C$47,Balance!EC$4,'Ajuste Ciclado'!$B$5:$B$47,Balance!$B77)</f>
        <v>0</v>
      </c>
      <c r="ED77" s="99">
        <f>SUMIFS('Ajuste Ciclado'!L$5:L$47,'Ajuste Ciclado'!$C$5:$C$47,Balance!ED$4,'Ajuste Ciclado'!$B$5:$B$47,Balance!$B77)</f>
        <v>0</v>
      </c>
      <c r="EE77" s="99">
        <f>SUMIFS('Ajuste Ciclado'!M$5:M$47,'Ajuste Ciclado'!$C$5:$C$47,Balance!EE$4,'Ajuste Ciclado'!$B$5:$B$47,Balance!$B77)</f>
        <v>0</v>
      </c>
      <c r="EF77" s="99">
        <f>SUMIFS('Ajuste Ciclado'!N$5:N$47,'Ajuste Ciclado'!$C$5:$C$47,Balance!EF$4,'Ajuste Ciclado'!$B$5:$B$47,Balance!$B77)</f>
        <v>0</v>
      </c>
      <c r="EG77" s="100">
        <f>SUMIFS('Ajuste Ciclado'!O$5:O$47,'Ajuste Ciclado'!$C$5:$C$47,Balance!EG$4,'Ajuste Ciclado'!$B$5:$B$47,Balance!$B77)</f>
        <v>0</v>
      </c>
      <c r="EH77" s="98">
        <f>SUMIFS('Ajuste Ciclado'!D$5:D$47,'Ajuste Ciclado'!$C$5:$C$47,Balance!EH$4,'Ajuste Ciclado'!$B$5:$B$47,Balance!$B77)</f>
        <v>0</v>
      </c>
      <c r="EI77" s="99">
        <f>SUMIFS('Ajuste Ciclado'!E$5:E$47,'Ajuste Ciclado'!$C$5:$C$47,Balance!EI$4,'Ajuste Ciclado'!$B$5:$B$47,Balance!$B77)</f>
        <v>0</v>
      </c>
      <c r="EJ77" s="99">
        <f>SUMIFS('Ajuste Ciclado'!F$5:F$47,'Ajuste Ciclado'!$C$5:$C$47,Balance!EJ$4,'Ajuste Ciclado'!$B$5:$B$47,Balance!$B77)</f>
        <v>0</v>
      </c>
      <c r="EK77" s="99">
        <f>SUMIFS('Ajuste Ciclado'!G$5:G$47,'Ajuste Ciclado'!$C$5:$C$47,Balance!EK$4,'Ajuste Ciclado'!$B$5:$B$47,Balance!$B77)</f>
        <v>0</v>
      </c>
      <c r="EL77" s="99">
        <f>SUMIFS('Ajuste Ciclado'!H$5:H$47,'Ajuste Ciclado'!$C$5:$C$47,Balance!EL$4,'Ajuste Ciclado'!$B$5:$B$47,Balance!$B77)</f>
        <v>0</v>
      </c>
      <c r="EM77" s="99">
        <f>SUMIFS('Ajuste Ciclado'!I$5:I$47,'Ajuste Ciclado'!$C$5:$C$47,Balance!EM$4,'Ajuste Ciclado'!$B$5:$B$47,Balance!$B77)</f>
        <v>0</v>
      </c>
      <c r="EN77" s="99">
        <f>SUMIFS('Ajuste Ciclado'!J$5:J$47,'Ajuste Ciclado'!$C$5:$C$47,Balance!EN$4,'Ajuste Ciclado'!$B$5:$B$47,Balance!$B77)</f>
        <v>0</v>
      </c>
      <c r="EO77" s="99">
        <f>SUMIFS('Ajuste Ciclado'!K$5:K$47,'Ajuste Ciclado'!$C$5:$C$47,Balance!EO$4,'Ajuste Ciclado'!$B$5:$B$47,Balance!$B77)</f>
        <v>0</v>
      </c>
      <c r="EP77" s="99">
        <f>SUMIFS('Ajuste Ciclado'!L$5:L$47,'Ajuste Ciclado'!$C$5:$C$47,Balance!EP$4,'Ajuste Ciclado'!$B$5:$B$47,Balance!$B77)</f>
        <v>0</v>
      </c>
      <c r="EQ77" s="99">
        <f>SUMIFS('Ajuste Ciclado'!M$5:M$47,'Ajuste Ciclado'!$C$5:$C$47,Balance!EQ$4,'Ajuste Ciclado'!$B$5:$B$47,Balance!$B77)</f>
        <v>0</v>
      </c>
      <c r="ER77" s="99">
        <f>SUMIFS('Ajuste Ciclado'!N$5:N$47,'Ajuste Ciclado'!$C$5:$C$47,Balance!ER$4,'Ajuste Ciclado'!$B$5:$B$47,Balance!$B77)</f>
        <v>0</v>
      </c>
      <c r="ES77" s="100">
        <f>SUMIFS('Ajuste Ciclado'!O$5:O$47,'Ajuste Ciclado'!$C$5:$C$47,Balance!ES$4,'Ajuste Ciclado'!$B$5:$B$47,Balance!$B77)</f>
        <v>0</v>
      </c>
      <c r="ET77" s="84"/>
      <c r="EU77" s="12">
        <f t="shared" si="181"/>
        <v>467181.97931734781</v>
      </c>
      <c r="EV77" s="13">
        <f t="shared" si="145"/>
        <v>0</v>
      </c>
      <c r="EW77" s="13">
        <f t="shared" si="146"/>
        <v>0</v>
      </c>
      <c r="EX77" s="13">
        <f t="shared" si="147"/>
        <v>0</v>
      </c>
      <c r="EY77" s="13">
        <f t="shared" si="148"/>
        <v>0</v>
      </c>
      <c r="EZ77" s="13">
        <f t="shared" si="149"/>
        <v>0</v>
      </c>
      <c r="FA77" s="13">
        <f t="shared" si="150"/>
        <v>0</v>
      </c>
      <c r="FB77" s="13">
        <f t="shared" si="151"/>
        <v>0</v>
      </c>
      <c r="FC77" s="13">
        <f t="shared" si="152"/>
        <v>0</v>
      </c>
      <c r="FD77" s="13">
        <f t="shared" si="153"/>
        <v>0</v>
      </c>
      <c r="FE77" s="13">
        <f t="shared" si="154"/>
        <v>0</v>
      </c>
      <c r="FF77" s="14">
        <f t="shared" si="155"/>
        <v>0</v>
      </c>
      <c r="FG77" s="12">
        <f t="shared" si="156"/>
        <v>466719.80700633232</v>
      </c>
      <c r="FH77" s="13">
        <f t="shared" si="157"/>
        <v>0</v>
      </c>
      <c r="FI77" s="13">
        <f t="shared" si="158"/>
        <v>0</v>
      </c>
      <c r="FJ77" s="13">
        <f t="shared" si="159"/>
        <v>0</v>
      </c>
      <c r="FK77" s="13">
        <f t="shared" si="160"/>
        <v>0</v>
      </c>
      <c r="FL77" s="13">
        <f t="shared" si="161"/>
        <v>0</v>
      </c>
      <c r="FM77" s="13">
        <f t="shared" si="162"/>
        <v>0</v>
      </c>
      <c r="FN77" s="13">
        <f t="shared" si="163"/>
        <v>0</v>
      </c>
      <c r="FO77" s="13">
        <f t="shared" si="164"/>
        <v>0</v>
      </c>
      <c r="FP77" s="13">
        <f t="shared" si="165"/>
        <v>0</v>
      </c>
      <c r="FQ77" s="13">
        <f t="shared" si="166"/>
        <v>0</v>
      </c>
      <c r="FR77" s="14">
        <f t="shared" si="167"/>
        <v>0</v>
      </c>
      <c r="FS77" s="12">
        <f t="shared" si="168"/>
        <v>466719.80700633232</v>
      </c>
      <c r="FT77" s="13">
        <f t="shared" si="169"/>
        <v>0</v>
      </c>
      <c r="FU77" s="13">
        <f t="shared" si="170"/>
        <v>0</v>
      </c>
      <c r="FV77" s="13">
        <f t="shared" si="171"/>
        <v>0</v>
      </c>
      <c r="FW77" s="13">
        <f t="shared" si="172"/>
        <v>0</v>
      </c>
      <c r="FX77" s="13">
        <f t="shared" si="173"/>
        <v>0</v>
      </c>
      <c r="FY77" s="13">
        <f t="shared" si="174"/>
        <v>0</v>
      </c>
      <c r="FZ77" s="13">
        <f t="shared" si="175"/>
        <v>0</v>
      </c>
      <c r="GA77" s="13">
        <f t="shared" si="176"/>
        <v>0</v>
      </c>
      <c r="GB77" s="13">
        <f t="shared" si="177"/>
        <v>0</v>
      </c>
      <c r="GC77" s="13">
        <f t="shared" si="178"/>
        <v>0</v>
      </c>
      <c r="GD77" s="14">
        <f t="shared" si="179"/>
        <v>0</v>
      </c>
      <c r="GE77" s="84"/>
      <c r="GF77" s="12">
        <f t="shared" si="182"/>
        <v>467181.97931734781</v>
      </c>
      <c r="GG77" s="13">
        <f t="shared" si="182"/>
        <v>466719.80700633232</v>
      </c>
      <c r="GH77" s="14">
        <f t="shared" si="182"/>
        <v>466719.80700633232</v>
      </c>
      <c r="GI77" s="6">
        <f t="shared" si="183"/>
        <v>2</v>
      </c>
      <c r="GJ77" s="12">
        <f t="shared" si="184"/>
        <v>0</v>
      </c>
      <c r="GK77" s="13">
        <f t="shared" si="185"/>
        <v>0</v>
      </c>
      <c r="GL77" s="14">
        <f t="shared" si="186"/>
        <v>0</v>
      </c>
      <c r="GM77" s="84"/>
      <c r="GN77" s="66">
        <f t="shared" si="187"/>
        <v>0</v>
      </c>
      <c r="GO77" s="84"/>
      <c r="GP77" s="63" t="str" cm="1">
        <f t="array" ref="GP77">INDEX($GF$4:$GH$4,1,GI77)</f>
        <v>Sample 3</v>
      </c>
      <c r="GQ77" s="12">
        <f t="shared" si="188"/>
        <v>0</v>
      </c>
      <c r="GR77" s="13">
        <f t="shared" si="188"/>
        <v>0</v>
      </c>
      <c r="GS77" s="14">
        <f t="shared" si="188"/>
        <v>0</v>
      </c>
      <c r="GT77" s="12">
        <f t="shared" si="189"/>
        <v>0</v>
      </c>
      <c r="GU77" s="13">
        <f t="shared" si="189"/>
        <v>0</v>
      </c>
      <c r="GV77" s="14">
        <f t="shared" si="189"/>
        <v>0</v>
      </c>
      <c r="GW77" s="12">
        <f t="shared" si="190"/>
        <v>0</v>
      </c>
      <c r="GX77" s="13">
        <f t="shared" si="190"/>
        <v>0</v>
      </c>
      <c r="GY77" s="14">
        <f t="shared" si="190"/>
        <v>0</v>
      </c>
      <c r="GZ77" s="84" t="str">
        <f t="shared" si="180"/>
        <v>Sample 3</v>
      </c>
      <c r="HA77" s="12">
        <f t="shared" si="191"/>
        <v>0</v>
      </c>
      <c r="HB77" s="13">
        <f t="shared" si="191"/>
        <v>0</v>
      </c>
      <c r="HC77" s="14">
        <f t="shared" si="191"/>
        <v>0</v>
      </c>
      <c r="HD77" s="6">
        <f t="shared" si="192"/>
        <v>0</v>
      </c>
      <c r="HE77" s="84" t="str">
        <f t="shared" si="193"/>
        <v>Ok</v>
      </c>
    </row>
    <row r="78" spans="2:213" x14ac:dyDescent="0.3">
      <c r="B78" s="84" t="s">
        <v>23</v>
      </c>
      <c r="C78" s="12">
        <f>SUMIFS(Inyecciones!$E$2:$E$14185,Inyecciones!$A$2:$A$14185,Balance!C$4,Inyecciones!$B$2:$B$14185,Balance!$B78,Inyecciones!$C$2:$C$14185,Balance!C$5)</f>
        <v>1449917.2294715091</v>
      </c>
      <c r="D78" s="13">
        <f>SUMIFS(Inyecciones!$E$2:$E$14185,Inyecciones!$A$2:$A$14185,Balance!D$4,Inyecciones!$B$2:$B$14185,Balance!$B78,Inyecciones!$C$2:$C$14185,Balance!D$5)</f>
        <v>2004445.9187938441</v>
      </c>
      <c r="E78" s="13">
        <f>SUMIFS(Inyecciones!$E$2:$E$14185,Inyecciones!$A$2:$A$14185,Balance!E$4,Inyecciones!$B$2:$B$14185,Balance!$B78,Inyecciones!$C$2:$C$14185,Balance!E$5)</f>
        <v>2345431.8954654839</v>
      </c>
      <c r="F78" s="13">
        <f>SUMIFS(Inyecciones!$E$2:$E$14185,Inyecciones!$A$2:$A$14185,Balance!F$4,Inyecciones!$B$2:$B$14185,Balance!$B78,Inyecciones!$C$2:$C$14185,Balance!F$5)</f>
        <v>2108585.444764006</v>
      </c>
      <c r="G78" s="13">
        <f>SUMIFS(Inyecciones!$E$2:$E$14185,Inyecciones!$A$2:$A$14185,Balance!G$4,Inyecciones!$B$2:$B$14185,Balance!$B78,Inyecciones!$C$2:$C$14185,Balance!G$5)</f>
        <v>2268847.456761349</v>
      </c>
      <c r="H78" s="13">
        <f>SUMIFS(Inyecciones!$E$2:$E$14185,Inyecciones!$A$2:$A$14185,Balance!H$4,Inyecciones!$B$2:$B$14185,Balance!$B78,Inyecciones!$C$2:$C$14185,Balance!H$5)</f>
        <v>1752111.316509655</v>
      </c>
      <c r="I78" s="13">
        <f>SUMIFS(Inyecciones!$E$2:$E$14185,Inyecciones!$A$2:$A$14185,Balance!I$4,Inyecciones!$B$2:$B$14185,Balance!$B78,Inyecciones!$C$2:$C$14185,Balance!I$5)</f>
        <v>1641986.0782512219</v>
      </c>
      <c r="J78" s="13">
        <f>SUMIFS(Inyecciones!$E$2:$E$14185,Inyecciones!$A$2:$A$14185,Balance!J$4,Inyecciones!$B$2:$B$14185,Balance!$B78,Inyecciones!$C$2:$C$14185,Balance!J$5)</f>
        <v>1761213.2777019951</v>
      </c>
      <c r="K78" s="13">
        <f>SUMIFS(Inyecciones!$E$2:$E$14185,Inyecciones!$A$2:$A$14185,Balance!K$4,Inyecciones!$B$2:$B$14185,Balance!$B78,Inyecciones!$C$2:$C$14185,Balance!K$5)</f>
        <v>1361896.628916156</v>
      </c>
      <c r="L78" s="13">
        <f>SUMIFS(Inyecciones!$E$2:$E$14185,Inyecciones!$A$2:$A$14185,Balance!L$4,Inyecciones!$B$2:$B$14185,Balance!$B78,Inyecciones!$C$2:$C$14185,Balance!L$5)</f>
        <v>304545.04295995511</v>
      </c>
      <c r="M78" s="13">
        <f>SUMIFS(Inyecciones!$E$2:$E$14185,Inyecciones!$A$2:$A$14185,Balance!M$4,Inyecciones!$B$2:$B$14185,Balance!$B78,Inyecciones!$C$2:$C$14185,Balance!M$5)</f>
        <v>99633.960611752947</v>
      </c>
      <c r="N78" s="14">
        <f>SUMIFS(Inyecciones!$E$2:$E$14185,Inyecciones!$A$2:$A$14185,Balance!N$4,Inyecciones!$B$2:$B$14185,Balance!$B78,Inyecciones!$C$2:$C$14185,Balance!N$5)</f>
        <v>55739.184155265917</v>
      </c>
      <c r="O78" s="12">
        <f>SUMIFS(Inyecciones!$E$2:$E$14185,Inyecciones!$A$2:$A$14185,Balance!O$4,Inyecciones!$B$2:$B$14185,Balance!$B78,Inyecciones!$C$2:$C$14185,Balance!O$5)</f>
        <v>1461940.0956219849</v>
      </c>
      <c r="P78" s="13">
        <f>SUMIFS(Inyecciones!$E$2:$E$14185,Inyecciones!$A$2:$A$14185,Balance!P$4,Inyecciones!$B$2:$B$14185,Balance!$B78,Inyecciones!$C$2:$C$14185,Balance!P$5)</f>
        <v>2031509.16894617</v>
      </c>
      <c r="Q78" s="13">
        <f>SUMIFS(Inyecciones!$E$2:$E$14185,Inyecciones!$A$2:$A$14185,Balance!Q$4,Inyecciones!$B$2:$B$14185,Balance!$B78,Inyecciones!$C$2:$C$14185,Balance!Q$5)</f>
        <v>2375736.6684871679</v>
      </c>
      <c r="R78" s="13">
        <f>SUMIFS(Inyecciones!$E$2:$E$14185,Inyecciones!$A$2:$A$14185,Balance!R$4,Inyecciones!$B$2:$B$14185,Balance!$B78,Inyecciones!$C$2:$C$14185,Balance!R$5)</f>
        <v>2255650.1019166228</v>
      </c>
      <c r="S78" s="13">
        <f>SUMIFS(Inyecciones!$E$2:$E$14185,Inyecciones!$A$2:$A$14185,Balance!S$4,Inyecciones!$B$2:$B$14185,Balance!$B78,Inyecciones!$C$2:$C$14185,Balance!S$5)</f>
        <v>2255776.042044594</v>
      </c>
      <c r="T78" s="13">
        <f>SUMIFS(Inyecciones!$E$2:$E$14185,Inyecciones!$A$2:$A$14185,Balance!T$4,Inyecciones!$B$2:$B$14185,Balance!$B78,Inyecciones!$C$2:$C$14185,Balance!T$5)</f>
        <v>1850715.3181061561</v>
      </c>
      <c r="U78" s="13">
        <f>SUMIFS(Inyecciones!$E$2:$E$14185,Inyecciones!$A$2:$A$14185,Balance!U$4,Inyecciones!$B$2:$B$14185,Balance!$B78,Inyecciones!$C$2:$C$14185,Balance!U$5)</f>
        <v>1887556.6062623861</v>
      </c>
      <c r="V78" s="13">
        <f>SUMIFS(Inyecciones!$E$2:$E$14185,Inyecciones!$A$2:$A$14185,Balance!V$4,Inyecciones!$B$2:$B$14185,Balance!$B78,Inyecciones!$C$2:$C$14185,Balance!V$5)</f>
        <v>1796238.934145404</v>
      </c>
      <c r="W78" s="13">
        <f>SUMIFS(Inyecciones!$E$2:$E$14185,Inyecciones!$A$2:$A$14185,Balance!W$4,Inyecciones!$B$2:$B$14185,Balance!$B78,Inyecciones!$C$2:$C$14185,Balance!W$5)</f>
        <v>1423536.4353097421</v>
      </c>
      <c r="X78" s="13">
        <f>SUMIFS(Inyecciones!$E$2:$E$14185,Inyecciones!$A$2:$A$14185,Balance!X$4,Inyecciones!$B$2:$B$14185,Balance!$B78,Inyecciones!$C$2:$C$14185,Balance!X$5)</f>
        <v>529580.84422937944</v>
      </c>
      <c r="Y78" s="13">
        <f>SUMIFS(Inyecciones!$E$2:$E$14185,Inyecciones!$A$2:$A$14185,Balance!Y$4,Inyecciones!$B$2:$B$14185,Balance!$B78,Inyecciones!$C$2:$C$14185,Balance!Y$5)</f>
        <v>422423.95661732281</v>
      </c>
      <c r="Z78" s="14">
        <f>SUMIFS(Inyecciones!$E$2:$E$14185,Inyecciones!$A$2:$A$14185,Balance!Z$4,Inyecciones!$B$2:$B$14185,Balance!$B78,Inyecciones!$C$2:$C$14185,Balance!Z$5)</f>
        <v>560455.46227564861</v>
      </c>
      <c r="AA78" s="12">
        <f>SUMIFS(Inyecciones!$E$2:$E$14185,Inyecciones!$A$2:$A$14185,Balance!AA$4,Inyecciones!$B$2:$B$14185,Balance!$B78,Inyecciones!$C$2:$C$14185,Balance!AA$5)</f>
        <v>1464726.5094000699</v>
      </c>
      <c r="AB78" s="13">
        <f>SUMIFS(Inyecciones!$E$2:$E$14185,Inyecciones!$A$2:$A$14185,Balance!AB$4,Inyecciones!$B$2:$B$14185,Balance!$B78,Inyecciones!$C$2:$C$14185,Balance!AB$5)</f>
        <v>2034517.9484414449</v>
      </c>
      <c r="AC78" s="13">
        <f>SUMIFS(Inyecciones!$E$2:$E$14185,Inyecciones!$A$2:$A$14185,Balance!AC$4,Inyecciones!$B$2:$B$14185,Balance!$B78,Inyecciones!$C$2:$C$14185,Balance!AC$5)</f>
        <v>2367272.168652242</v>
      </c>
      <c r="AD78" s="13">
        <f>SUMIFS(Inyecciones!$E$2:$E$14185,Inyecciones!$A$2:$A$14185,Balance!AD$4,Inyecciones!$B$2:$B$14185,Balance!$B78,Inyecciones!$C$2:$C$14185,Balance!AD$5)</f>
        <v>2219687.966823196</v>
      </c>
      <c r="AE78" s="13">
        <f>SUMIFS(Inyecciones!$E$2:$E$14185,Inyecciones!$A$2:$A$14185,Balance!AE$4,Inyecciones!$B$2:$B$14185,Balance!$B78,Inyecciones!$C$2:$C$14185,Balance!AE$5)</f>
        <v>2352990.0414059069</v>
      </c>
      <c r="AF78" s="13">
        <f>SUMIFS(Inyecciones!$E$2:$E$14185,Inyecciones!$A$2:$A$14185,Balance!AF$4,Inyecciones!$B$2:$B$14185,Balance!$B78,Inyecciones!$C$2:$C$14185,Balance!AF$5)</f>
        <v>2088691.871572722</v>
      </c>
      <c r="AG78" s="13">
        <f>SUMIFS(Inyecciones!$E$2:$E$14185,Inyecciones!$A$2:$A$14185,Balance!AG$4,Inyecciones!$B$2:$B$14185,Balance!$B78,Inyecciones!$C$2:$C$14185,Balance!AG$5)</f>
        <v>2150431.3474623901</v>
      </c>
      <c r="AH78" s="13">
        <f>SUMIFS(Inyecciones!$E$2:$E$14185,Inyecciones!$A$2:$A$14185,Balance!AH$4,Inyecciones!$B$2:$B$14185,Balance!$B78,Inyecciones!$C$2:$C$14185,Balance!AH$5)</f>
        <v>2091952.7141988331</v>
      </c>
      <c r="AI78" s="13">
        <f>SUMIFS(Inyecciones!$E$2:$E$14185,Inyecciones!$A$2:$A$14185,Balance!AI$4,Inyecciones!$B$2:$B$14185,Balance!$B78,Inyecciones!$C$2:$C$14185,Balance!AI$5)</f>
        <v>1596129.663770722</v>
      </c>
      <c r="AJ78" s="13">
        <f>SUMIFS(Inyecciones!$E$2:$E$14185,Inyecciones!$A$2:$A$14185,Balance!AJ$4,Inyecciones!$B$2:$B$14185,Balance!$B78,Inyecciones!$C$2:$C$14185,Balance!AJ$5)</f>
        <v>1110540.3335914479</v>
      </c>
      <c r="AK78" s="13">
        <f>SUMIFS(Inyecciones!$E$2:$E$14185,Inyecciones!$A$2:$A$14185,Balance!AK$4,Inyecciones!$B$2:$B$14185,Balance!$B78,Inyecciones!$C$2:$C$14185,Balance!AK$5)</f>
        <v>986704.4346865844</v>
      </c>
      <c r="AL78" s="14">
        <f>SUMIFS(Inyecciones!$E$2:$E$14185,Inyecciones!$A$2:$A$14185,Balance!AL$4,Inyecciones!$B$2:$B$14185,Balance!$B78,Inyecciones!$C$2:$C$14185,Balance!AL$5)</f>
        <v>1018192.893204693</v>
      </c>
      <c r="AM78" s="13"/>
      <c r="AN78" s="12">
        <f>SUMIFS('Retiro Mensual'!$E$2:$E$2629,'Retiro Mensual'!$A$2:$A$2629,AN$4,'Retiro Mensual'!$B$2:$B$2629,$B78,'Retiro Mensual'!$C$2:$C$2629,AN$5)</f>
        <v>374415.63510000001</v>
      </c>
      <c r="AO78" s="13">
        <f>SUMIFS('Retiro Mensual'!$E$2:$E$2629,'Retiro Mensual'!$A$2:$A$2629,AO$4,'Retiro Mensual'!$B$2:$B$2629,$B78,'Retiro Mensual'!$C$2:$C$2629,AO$5)</f>
        <v>282029.90669999999</v>
      </c>
      <c r="AP78" s="13">
        <f>SUMIFS('Retiro Mensual'!$E$2:$E$2629,'Retiro Mensual'!$A$2:$A$2629,AP$4,'Retiro Mensual'!$B$2:$B$2629,$B78,'Retiro Mensual'!$C$2:$C$2629,AP$5)</f>
        <v>449101.17259999999</v>
      </c>
      <c r="AQ78" s="13">
        <f>SUMIFS('Retiro Mensual'!$E$2:$E$2629,'Retiro Mensual'!$A$2:$A$2629,AQ$4,'Retiro Mensual'!$B$2:$B$2629,$B78,'Retiro Mensual'!$C$2:$C$2629,AQ$5)</f>
        <v>328994.60889999999</v>
      </c>
      <c r="AR78" s="13">
        <f>SUMIFS('Retiro Mensual'!$E$2:$E$2629,'Retiro Mensual'!$A$2:$A$2629,AR$4,'Retiro Mensual'!$B$2:$B$2629,$B78,'Retiro Mensual'!$C$2:$C$2629,AR$5)</f>
        <v>432668.01520000002</v>
      </c>
      <c r="AS78" s="13">
        <f>SUMIFS('Retiro Mensual'!$E$2:$E$2629,'Retiro Mensual'!$A$2:$A$2629,AS$4,'Retiro Mensual'!$B$2:$B$2629,$B78,'Retiro Mensual'!$C$2:$C$2629,AS$5)</f>
        <v>398381.446</v>
      </c>
      <c r="AT78" s="13">
        <f>SUMIFS('Retiro Mensual'!$E$2:$E$2629,'Retiro Mensual'!$A$2:$A$2629,AT$4,'Retiro Mensual'!$B$2:$B$2629,$B78,'Retiro Mensual'!$C$2:$C$2629,AT$5)</f>
        <v>341252.17570000002</v>
      </c>
      <c r="AU78" s="13">
        <f>SUMIFS('Retiro Mensual'!$E$2:$E$2629,'Retiro Mensual'!$A$2:$A$2629,AU$4,'Retiro Mensual'!$B$2:$B$2629,$B78,'Retiro Mensual'!$C$2:$C$2629,AU$5)</f>
        <v>405407.51089999999</v>
      </c>
      <c r="AV78" s="13">
        <f>SUMIFS('Retiro Mensual'!$E$2:$E$2629,'Retiro Mensual'!$A$2:$A$2629,AV$4,'Retiro Mensual'!$B$2:$B$2629,$B78,'Retiro Mensual'!$C$2:$C$2629,AV$5)</f>
        <v>276360.8443</v>
      </c>
      <c r="AW78" s="13">
        <f>SUMIFS('Retiro Mensual'!$E$2:$E$2629,'Retiro Mensual'!$A$2:$A$2629,AW$4,'Retiro Mensual'!$B$2:$B$2629,$B78,'Retiro Mensual'!$C$2:$C$2629,AW$5)</f>
        <v>90507.520900000003</v>
      </c>
      <c r="AX78" s="13">
        <f>SUMIFS('Retiro Mensual'!$E$2:$E$2629,'Retiro Mensual'!$A$2:$A$2629,AX$4,'Retiro Mensual'!$B$2:$B$2629,$B78,'Retiro Mensual'!$C$2:$C$2629,AX$5)</f>
        <v>89249.945009999996</v>
      </c>
      <c r="AY78" s="14">
        <f>SUMIFS('Retiro Mensual'!$E$2:$E$2629,'Retiro Mensual'!$A$2:$A$2629,AY$4,'Retiro Mensual'!$B$2:$B$2629,$B78,'Retiro Mensual'!$C$2:$C$2629,AY$5)</f>
        <v>92058.315289999999</v>
      </c>
      <c r="AZ78" s="12">
        <f>SUMIFS('Retiro Mensual'!$E$2:$E$2629,'Retiro Mensual'!$A$2:$A$2629,AZ$4,'Retiro Mensual'!$B$2:$B$2629,$B78,'Retiro Mensual'!$C$2:$C$2629,AZ$5)</f>
        <v>375669.0012</v>
      </c>
      <c r="BA78" s="13">
        <f>SUMIFS('Retiro Mensual'!$E$2:$E$2629,'Retiro Mensual'!$A$2:$A$2629,BA$4,'Retiro Mensual'!$B$2:$B$2629,$B78,'Retiro Mensual'!$C$2:$C$2629,BA$5)</f>
        <v>285054.09850000002</v>
      </c>
      <c r="BB78" s="13">
        <f>SUMIFS('Retiro Mensual'!$E$2:$E$2629,'Retiro Mensual'!$A$2:$A$2629,BB$4,'Retiro Mensual'!$B$2:$B$2629,$B78,'Retiro Mensual'!$C$2:$C$2629,BB$5)</f>
        <v>452772.48930000002</v>
      </c>
      <c r="BC78" s="13">
        <f>SUMIFS('Retiro Mensual'!$E$2:$E$2629,'Retiro Mensual'!$A$2:$A$2629,BC$4,'Retiro Mensual'!$B$2:$B$2629,$B78,'Retiro Mensual'!$C$2:$C$2629,BC$5)</f>
        <v>345615.35869999998</v>
      </c>
      <c r="BD78" s="13">
        <f>SUMIFS('Retiro Mensual'!$E$2:$E$2629,'Retiro Mensual'!$A$2:$A$2629,BD$4,'Retiro Mensual'!$B$2:$B$2629,$B78,'Retiro Mensual'!$C$2:$C$2629,BD$5)</f>
        <v>425394.3651</v>
      </c>
      <c r="BE78" s="13">
        <f>SUMIFS('Retiro Mensual'!$E$2:$E$2629,'Retiro Mensual'!$A$2:$A$2629,BE$4,'Retiro Mensual'!$B$2:$B$2629,$B78,'Retiro Mensual'!$C$2:$C$2629,BE$5)</f>
        <v>408226.26679999998</v>
      </c>
      <c r="BF78" s="13">
        <f>SUMIFS('Retiro Mensual'!$E$2:$E$2629,'Retiro Mensual'!$A$2:$A$2629,BF$4,'Retiro Mensual'!$B$2:$B$2629,$B78,'Retiro Mensual'!$C$2:$C$2629,BF$5)</f>
        <v>366462.38900000002</v>
      </c>
      <c r="BG78" s="13">
        <f>SUMIFS('Retiro Mensual'!$E$2:$E$2629,'Retiro Mensual'!$A$2:$A$2629,BG$4,'Retiro Mensual'!$B$2:$B$2629,$B78,'Retiro Mensual'!$C$2:$C$2629,BG$5)</f>
        <v>409902.12609999999</v>
      </c>
      <c r="BH78" s="13">
        <f>SUMIFS('Retiro Mensual'!$E$2:$E$2629,'Retiro Mensual'!$A$2:$A$2629,BH$4,'Retiro Mensual'!$B$2:$B$2629,$B78,'Retiro Mensual'!$C$2:$C$2629,BH$5)</f>
        <v>283181.1764</v>
      </c>
      <c r="BI78" s="13">
        <f>SUMIFS('Retiro Mensual'!$E$2:$E$2629,'Retiro Mensual'!$A$2:$A$2629,BI$4,'Retiro Mensual'!$B$2:$B$2629,$B78,'Retiro Mensual'!$C$2:$C$2629,BI$5)</f>
        <v>112167.3939</v>
      </c>
      <c r="BJ78" s="13">
        <f>SUMIFS('Retiro Mensual'!$E$2:$E$2629,'Retiro Mensual'!$A$2:$A$2629,BJ$4,'Retiro Mensual'!$B$2:$B$2629,$B78,'Retiro Mensual'!$C$2:$C$2629,BJ$5)</f>
        <v>145924.7421</v>
      </c>
      <c r="BK78" s="14">
        <f>SUMIFS('Retiro Mensual'!$E$2:$E$2629,'Retiro Mensual'!$A$2:$A$2629,BK$4,'Retiro Mensual'!$B$2:$B$2629,$B78,'Retiro Mensual'!$C$2:$C$2629,BK$5)</f>
        <v>165545.34580000001</v>
      </c>
      <c r="BL78" s="12">
        <f>SUMIFS('Retiro Mensual'!$E$2:$E$2629,'Retiro Mensual'!$A$2:$A$2629,BL$4,'Retiro Mensual'!$B$2:$B$2629,$B78,'Retiro Mensual'!$C$2:$C$2629,BL$5)</f>
        <v>375862.18079999997</v>
      </c>
      <c r="BM78" s="13">
        <f>SUMIFS('Retiro Mensual'!$E$2:$E$2629,'Retiro Mensual'!$A$2:$A$2629,BM$4,'Retiro Mensual'!$B$2:$B$2629,$B78,'Retiro Mensual'!$C$2:$C$2629,BM$5)</f>
        <v>285230.1349</v>
      </c>
      <c r="BN78" s="13">
        <f>SUMIFS('Retiro Mensual'!$E$2:$E$2629,'Retiro Mensual'!$A$2:$A$2629,BN$4,'Retiro Mensual'!$B$2:$B$2629,$B78,'Retiro Mensual'!$C$2:$C$2629,BN$5)</f>
        <v>451540.5356</v>
      </c>
      <c r="BO78" s="13">
        <f>SUMIFS('Retiro Mensual'!$E$2:$E$2629,'Retiro Mensual'!$A$2:$A$2629,BO$4,'Retiro Mensual'!$B$2:$B$2629,$B78,'Retiro Mensual'!$C$2:$C$2629,BO$5)</f>
        <v>342824.3443</v>
      </c>
      <c r="BP78" s="13">
        <f>SUMIFS('Retiro Mensual'!$E$2:$E$2629,'Retiro Mensual'!$A$2:$A$2629,BP$4,'Retiro Mensual'!$B$2:$B$2629,$B78,'Retiro Mensual'!$C$2:$C$2629,BP$5)</f>
        <v>441220.20169999998</v>
      </c>
      <c r="BQ78" s="13">
        <f>SUMIFS('Retiro Mensual'!$E$2:$E$2629,'Retiro Mensual'!$A$2:$A$2629,BQ$4,'Retiro Mensual'!$B$2:$B$2629,$B78,'Retiro Mensual'!$C$2:$C$2629,BQ$5)</f>
        <v>444155.91249999998</v>
      </c>
      <c r="BR78" s="13">
        <f>SUMIFS('Retiro Mensual'!$E$2:$E$2629,'Retiro Mensual'!$A$2:$A$2629,BR$4,'Retiro Mensual'!$B$2:$B$2629,$B78,'Retiro Mensual'!$C$2:$C$2629,BR$5)</f>
        <v>406090.83110000001</v>
      </c>
      <c r="BS78" s="13">
        <f>SUMIFS('Retiro Mensual'!$E$2:$E$2629,'Retiro Mensual'!$A$2:$A$2629,BS$4,'Retiro Mensual'!$B$2:$B$2629,$B78,'Retiro Mensual'!$C$2:$C$2629,BS$5)</f>
        <v>455008.90620000003</v>
      </c>
      <c r="BT78" s="13">
        <f>SUMIFS('Retiro Mensual'!$E$2:$E$2629,'Retiro Mensual'!$A$2:$A$2629,BT$4,'Retiro Mensual'!$B$2:$B$2629,$B78,'Retiro Mensual'!$C$2:$C$2629,BT$5)</f>
        <v>306688.21380000003</v>
      </c>
      <c r="BU78" s="13">
        <f>SUMIFS('Retiro Mensual'!$E$2:$E$2629,'Retiro Mensual'!$A$2:$A$2629,BU$4,'Retiro Mensual'!$B$2:$B$2629,$B78,'Retiro Mensual'!$C$2:$C$2629,BU$5)</f>
        <v>180526.14369999999</v>
      </c>
      <c r="BV78" s="13">
        <f>SUMIFS('Retiro Mensual'!$E$2:$E$2629,'Retiro Mensual'!$A$2:$A$2629,BV$4,'Retiro Mensual'!$B$2:$B$2629,$B78,'Retiro Mensual'!$C$2:$C$2629,BV$5)</f>
        <v>240030.02729999999</v>
      </c>
      <c r="BW78" s="14">
        <f>SUMIFS('Retiro Mensual'!$E$2:$E$2629,'Retiro Mensual'!$A$2:$A$2629,BW$4,'Retiro Mensual'!$B$2:$B$2629,$B78,'Retiro Mensual'!$C$2:$C$2629,BW$5)</f>
        <v>233310.51370000001</v>
      </c>
      <c r="BX78" s="13"/>
      <c r="BY78" s="12">
        <f>SUMIFS('Compra Ventas'!$E$2:$E$2700,'Compra Ventas'!$A$2:$A$2700,BY$4,'Compra Ventas'!$B$2:$B$2700,$B78,'Compra Ventas'!$C$2:$C$2700,BY$5)</f>
        <v>0</v>
      </c>
      <c r="BZ78" s="13">
        <f>SUMIFS('Compra Ventas'!$E$2:$E$2700,'Compra Ventas'!$A$2:$A$2700,BZ$4,'Compra Ventas'!$B$2:$B$2700,$B78,'Compra Ventas'!$C$2:$C$2700,BZ$5)</f>
        <v>0</v>
      </c>
      <c r="CA78" s="13">
        <f>SUMIFS('Compra Ventas'!$E$2:$E$2700,'Compra Ventas'!$A$2:$A$2700,CA$4,'Compra Ventas'!$B$2:$B$2700,$B78,'Compra Ventas'!$C$2:$C$2700,CA$5)</f>
        <v>0</v>
      </c>
      <c r="CB78" s="13">
        <f>SUMIFS('Compra Ventas'!$E$2:$E$2700,'Compra Ventas'!$A$2:$A$2700,CB$4,'Compra Ventas'!$B$2:$B$2700,$B78,'Compra Ventas'!$C$2:$C$2700,CB$5)</f>
        <v>0</v>
      </c>
      <c r="CC78" s="13">
        <f>SUMIFS('Compra Ventas'!$E$2:$E$2700,'Compra Ventas'!$A$2:$A$2700,CC$4,'Compra Ventas'!$B$2:$B$2700,$B78,'Compra Ventas'!$C$2:$C$2700,CC$5)</f>
        <v>0</v>
      </c>
      <c r="CD78" s="13">
        <f>SUMIFS('Compra Ventas'!$E$2:$E$2700,'Compra Ventas'!$A$2:$A$2700,CD$4,'Compra Ventas'!$B$2:$B$2700,$B78,'Compra Ventas'!$C$2:$C$2700,CD$5)</f>
        <v>0</v>
      </c>
      <c r="CE78" s="13">
        <f>SUMIFS('Compra Ventas'!$E$2:$E$2700,'Compra Ventas'!$A$2:$A$2700,CE$4,'Compra Ventas'!$B$2:$B$2700,$B78,'Compra Ventas'!$C$2:$C$2700,CE$5)</f>
        <v>0</v>
      </c>
      <c r="CF78" s="13">
        <f>SUMIFS('Compra Ventas'!$E$2:$E$2700,'Compra Ventas'!$A$2:$A$2700,CF$4,'Compra Ventas'!$B$2:$B$2700,$B78,'Compra Ventas'!$C$2:$C$2700,CF$5)</f>
        <v>0</v>
      </c>
      <c r="CG78" s="13">
        <f>SUMIFS('Compra Ventas'!$E$2:$E$2700,'Compra Ventas'!$A$2:$A$2700,CG$4,'Compra Ventas'!$B$2:$B$2700,$B78,'Compra Ventas'!$C$2:$C$2700,CG$5)</f>
        <v>0</v>
      </c>
      <c r="CH78" s="13">
        <f>SUMIFS('Compra Ventas'!$E$2:$E$2700,'Compra Ventas'!$A$2:$A$2700,CH$4,'Compra Ventas'!$B$2:$B$2700,$B78,'Compra Ventas'!$C$2:$C$2700,CH$5)</f>
        <v>0</v>
      </c>
      <c r="CI78" s="13">
        <f>SUMIFS('Compra Ventas'!$E$2:$E$2700,'Compra Ventas'!$A$2:$A$2700,CI$4,'Compra Ventas'!$B$2:$B$2700,$B78,'Compra Ventas'!$C$2:$C$2700,CI$5)</f>
        <v>0</v>
      </c>
      <c r="CJ78" s="14">
        <f>SUMIFS('Compra Ventas'!$E$2:$E$2700,'Compra Ventas'!$A$2:$A$2700,CJ$4,'Compra Ventas'!$B$2:$B$2700,$B78,'Compra Ventas'!$C$2:$C$2700,CJ$5)</f>
        <v>0</v>
      </c>
      <c r="CK78" s="12">
        <f>SUMIFS('Compra Ventas'!$E$2:$E$2700,'Compra Ventas'!$A$2:$A$2700,CK$4,'Compra Ventas'!$B$2:$B$2700,$B78,'Compra Ventas'!$C$2:$C$2700,CK$5)</f>
        <v>0</v>
      </c>
      <c r="CL78" s="13">
        <f>SUMIFS('Compra Ventas'!$E$2:$E$2700,'Compra Ventas'!$A$2:$A$2700,CL$4,'Compra Ventas'!$B$2:$B$2700,$B78,'Compra Ventas'!$C$2:$C$2700,CL$5)</f>
        <v>0</v>
      </c>
      <c r="CM78" s="13">
        <f>SUMIFS('Compra Ventas'!$E$2:$E$2700,'Compra Ventas'!$A$2:$A$2700,CM$4,'Compra Ventas'!$B$2:$B$2700,$B78,'Compra Ventas'!$C$2:$C$2700,CM$5)</f>
        <v>0</v>
      </c>
      <c r="CN78" s="13">
        <f>SUMIFS('Compra Ventas'!$E$2:$E$2700,'Compra Ventas'!$A$2:$A$2700,CN$4,'Compra Ventas'!$B$2:$B$2700,$B78,'Compra Ventas'!$C$2:$C$2700,CN$5)</f>
        <v>0</v>
      </c>
      <c r="CO78" s="13">
        <f>SUMIFS('Compra Ventas'!$E$2:$E$2700,'Compra Ventas'!$A$2:$A$2700,CO$4,'Compra Ventas'!$B$2:$B$2700,$B78,'Compra Ventas'!$C$2:$C$2700,CO$5)</f>
        <v>0</v>
      </c>
      <c r="CP78" s="13">
        <f>SUMIFS('Compra Ventas'!$E$2:$E$2700,'Compra Ventas'!$A$2:$A$2700,CP$4,'Compra Ventas'!$B$2:$B$2700,$B78,'Compra Ventas'!$C$2:$C$2700,CP$5)</f>
        <v>0</v>
      </c>
      <c r="CQ78" s="13">
        <f>SUMIFS('Compra Ventas'!$E$2:$E$2700,'Compra Ventas'!$A$2:$A$2700,CQ$4,'Compra Ventas'!$B$2:$B$2700,$B78,'Compra Ventas'!$C$2:$C$2700,CQ$5)</f>
        <v>0</v>
      </c>
      <c r="CR78" s="13">
        <f>SUMIFS('Compra Ventas'!$E$2:$E$2700,'Compra Ventas'!$A$2:$A$2700,CR$4,'Compra Ventas'!$B$2:$B$2700,$B78,'Compra Ventas'!$C$2:$C$2700,CR$5)</f>
        <v>0</v>
      </c>
      <c r="CS78" s="13">
        <f>SUMIFS('Compra Ventas'!$E$2:$E$2700,'Compra Ventas'!$A$2:$A$2700,CS$4,'Compra Ventas'!$B$2:$B$2700,$B78,'Compra Ventas'!$C$2:$C$2700,CS$5)</f>
        <v>0</v>
      </c>
      <c r="CT78" s="13">
        <f>SUMIFS('Compra Ventas'!$E$2:$E$2700,'Compra Ventas'!$A$2:$A$2700,CT$4,'Compra Ventas'!$B$2:$B$2700,$B78,'Compra Ventas'!$C$2:$C$2700,CT$5)</f>
        <v>0</v>
      </c>
      <c r="CU78" s="13">
        <f>SUMIFS('Compra Ventas'!$E$2:$E$2700,'Compra Ventas'!$A$2:$A$2700,CU$4,'Compra Ventas'!$B$2:$B$2700,$B78,'Compra Ventas'!$C$2:$C$2700,CU$5)</f>
        <v>0</v>
      </c>
      <c r="CV78" s="14">
        <f>SUMIFS('Compra Ventas'!$E$2:$E$2700,'Compra Ventas'!$A$2:$A$2700,CV$4,'Compra Ventas'!$B$2:$B$2700,$B78,'Compra Ventas'!$C$2:$C$2700,CV$5)</f>
        <v>0</v>
      </c>
      <c r="CW78" s="12">
        <f>SUMIFS('Compra Ventas'!$E$2:$E$2700,'Compra Ventas'!$A$2:$A$2700,CW$4,'Compra Ventas'!$B$2:$B$2700,$B78,'Compra Ventas'!$C$2:$C$2700,CW$5)</f>
        <v>0</v>
      </c>
      <c r="CX78" s="13">
        <f>SUMIFS('Compra Ventas'!$E$2:$E$2700,'Compra Ventas'!$A$2:$A$2700,CX$4,'Compra Ventas'!$B$2:$B$2700,$B78,'Compra Ventas'!$C$2:$C$2700,CX$5)</f>
        <v>0</v>
      </c>
      <c r="CY78" s="13">
        <f>SUMIFS('Compra Ventas'!$E$2:$E$2700,'Compra Ventas'!$A$2:$A$2700,CY$4,'Compra Ventas'!$B$2:$B$2700,$B78,'Compra Ventas'!$C$2:$C$2700,CY$5)</f>
        <v>0</v>
      </c>
      <c r="CZ78" s="13">
        <f>SUMIFS('Compra Ventas'!$E$2:$E$2700,'Compra Ventas'!$A$2:$A$2700,CZ$4,'Compra Ventas'!$B$2:$B$2700,$B78,'Compra Ventas'!$C$2:$C$2700,CZ$5)</f>
        <v>0</v>
      </c>
      <c r="DA78" s="13">
        <f>SUMIFS('Compra Ventas'!$E$2:$E$2700,'Compra Ventas'!$A$2:$A$2700,DA$4,'Compra Ventas'!$B$2:$B$2700,$B78,'Compra Ventas'!$C$2:$C$2700,DA$5)</f>
        <v>0</v>
      </c>
      <c r="DB78" s="13">
        <f>SUMIFS('Compra Ventas'!$E$2:$E$2700,'Compra Ventas'!$A$2:$A$2700,DB$4,'Compra Ventas'!$B$2:$B$2700,$B78,'Compra Ventas'!$C$2:$C$2700,DB$5)</f>
        <v>0</v>
      </c>
      <c r="DC78" s="13">
        <f>SUMIFS('Compra Ventas'!$E$2:$E$2700,'Compra Ventas'!$A$2:$A$2700,DC$4,'Compra Ventas'!$B$2:$B$2700,$B78,'Compra Ventas'!$C$2:$C$2700,DC$5)</f>
        <v>0</v>
      </c>
      <c r="DD78" s="13">
        <f>SUMIFS('Compra Ventas'!$E$2:$E$2700,'Compra Ventas'!$A$2:$A$2700,DD$4,'Compra Ventas'!$B$2:$B$2700,$B78,'Compra Ventas'!$C$2:$C$2700,DD$5)</f>
        <v>0</v>
      </c>
      <c r="DE78" s="13">
        <f>SUMIFS('Compra Ventas'!$E$2:$E$2700,'Compra Ventas'!$A$2:$A$2700,DE$4,'Compra Ventas'!$B$2:$B$2700,$B78,'Compra Ventas'!$C$2:$C$2700,DE$5)</f>
        <v>0</v>
      </c>
      <c r="DF78" s="13">
        <f>SUMIFS('Compra Ventas'!$E$2:$E$2700,'Compra Ventas'!$A$2:$A$2700,DF$4,'Compra Ventas'!$B$2:$B$2700,$B78,'Compra Ventas'!$C$2:$C$2700,DF$5)</f>
        <v>0</v>
      </c>
      <c r="DG78" s="13">
        <f>SUMIFS('Compra Ventas'!$E$2:$E$2700,'Compra Ventas'!$A$2:$A$2700,DG$4,'Compra Ventas'!$B$2:$B$2700,$B78,'Compra Ventas'!$C$2:$C$2700,DG$5)</f>
        <v>0</v>
      </c>
      <c r="DH78" s="14">
        <f>SUMIFS('Compra Ventas'!$E$2:$E$2700,'Compra Ventas'!$A$2:$A$2700,DH$4,'Compra Ventas'!$B$2:$B$2700,$B78,'Compra Ventas'!$C$2:$C$2700,DH$5)</f>
        <v>0</v>
      </c>
      <c r="DI78" s="84"/>
      <c r="DJ78" s="98">
        <f>SUMIFS('Ajuste Ciclado'!D$5:D$47,'Ajuste Ciclado'!$C$5:$C$47,Balance!DJ$4,'Ajuste Ciclado'!$B$5:$B$47,Balance!$B78)</f>
        <v>0</v>
      </c>
      <c r="DK78" s="99">
        <f>SUMIFS('Ajuste Ciclado'!E$5:E$47,'Ajuste Ciclado'!$C$5:$C$47,Balance!DK$4,'Ajuste Ciclado'!$B$5:$B$47,Balance!$B78)</f>
        <v>0</v>
      </c>
      <c r="DL78" s="99">
        <f>SUMIFS('Ajuste Ciclado'!F$5:F$47,'Ajuste Ciclado'!$C$5:$C$47,Balance!DL$4,'Ajuste Ciclado'!$B$5:$B$47,Balance!$B78)</f>
        <v>0</v>
      </c>
      <c r="DM78" s="99">
        <f>SUMIFS('Ajuste Ciclado'!G$5:G$47,'Ajuste Ciclado'!$C$5:$C$47,Balance!DM$4,'Ajuste Ciclado'!$B$5:$B$47,Balance!$B78)</f>
        <v>0</v>
      </c>
      <c r="DN78" s="99">
        <f>SUMIFS('Ajuste Ciclado'!H$5:H$47,'Ajuste Ciclado'!$C$5:$C$47,Balance!DN$4,'Ajuste Ciclado'!$B$5:$B$47,Balance!$B78)</f>
        <v>0</v>
      </c>
      <c r="DO78" s="99">
        <f>SUMIFS('Ajuste Ciclado'!I$5:I$47,'Ajuste Ciclado'!$C$5:$C$47,Balance!DO$4,'Ajuste Ciclado'!$B$5:$B$47,Balance!$B78)</f>
        <v>0</v>
      </c>
      <c r="DP78" s="99">
        <f>SUMIFS('Ajuste Ciclado'!J$5:J$47,'Ajuste Ciclado'!$C$5:$C$47,Balance!DP$4,'Ajuste Ciclado'!$B$5:$B$47,Balance!$B78)</f>
        <v>0</v>
      </c>
      <c r="DQ78" s="99">
        <f>SUMIFS('Ajuste Ciclado'!K$5:K$47,'Ajuste Ciclado'!$C$5:$C$47,Balance!DQ$4,'Ajuste Ciclado'!$B$5:$B$47,Balance!$B78)</f>
        <v>0</v>
      </c>
      <c r="DR78" s="99">
        <f>SUMIFS('Ajuste Ciclado'!L$5:L$47,'Ajuste Ciclado'!$C$5:$C$47,Balance!DR$4,'Ajuste Ciclado'!$B$5:$B$47,Balance!$B78)</f>
        <v>0</v>
      </c>
      <c r="DS78" s="99">
        <f>SUMIFS('Ajuste Ciclado'!M$5:M$47,'Ajuste Ciclado'!$C$5:$C$47,Balance!DS$4,'Ajuste Ciclado'!$B$5:$B$47,Balance!$B78)</f>
        <v>0</v>
      </c>
      <c r="DT78" s="99">
        <f>SUMIFS('Ajuste Ciclado'!N$5:N$47,'Ajuste Ciclado'!$C$5:$C$47,Balance!DT$4,'Ajuste Ciclado'!$B$5:$B$47,Balance!$B78)</f>
        <v>0</v>
      </c>
      <c r="DU78" s="100">
        <f>SUMIFS('Ajuste Ciclado'!O$5:O$47,'Ajuste Ciclado'!$C$5:$C$47,Balance!DU$4,'Ajuste Ciclado'!$B$5:$B$47,Balance!$B78)</f>
        <v>0</v>
      </c>
      <c r="DV78" s="98">
        <f>SUMIFS('Ajuste Ciclado'!D$5:D$47,'Ajuste Ciclado'!$C$5:$C$47,Balance!DV$4,'Ajuste Ciclado'!$B$5:$B$47,Balance!$B78)</f>
        <v>0</v>
      </c>
      <c r="DW78" s="99">
        <f>SUMIFS('Ajuste Ciclado'!E$5:E$47,'Ajuste Ciclado'!$C$5:$C$47,Balance!DW$4,'Ajuste Ciclado'!$B$5:$B$47,Balance!$B78)</f>
        <v>0</v>
      </c>
      <c r="DX78" s="99">
        <f>SUMIFS('Ajuste Ciclado'!F$5:F$47,'Ajuste Ciclado'!$C$5:$C$47,Balance!DX$4,'Ajuste Ciclado'!$B$5:$B$47,Balance!$B78)</f>
        <v>0</v>
      </c>
      <c r="DY78" s="99">
        <f>SUMIFS('Ajuste Ciclado'!G$5:G$47,'Ajuste Ciclado'!$C$5:$C$47,Balance!DY$4,'Ajuste Ciclado'!$B$5:$B$47,Balance!$B78)</f>
        <v>0</v>
      </c>
      <c r="DZ78" s="99">
        <f>SUMIFS('Ajuste Ciclado'!H$5:H$47,'Ajuste Ciclado'!$C$5:$C$47,Balance!DZ$4,'Ajuste Ciclado'!$B$5:$B$47,Balance!$B78)</f>
        <v>0</v>
      </c>
      <c r="EA78" s="99">
        <f>SUMIFS('Ajuste Ciclado'!I$5:I$47,'Ajuste Ciclado'!$C$5:$C$47,Balance!EA$4,'Ajuste Ciclado'!$B$5:$B$47,Balance!$B78)</f>
        <v>0</v>
      </c>
      <c r="EB78" s="99">
        <f>SUMIFS('Ajuste Ciclado'!J$5:J$47,'Ajuste Ciclado'!$C$5:$C$47,Balance!EB$4,'Ajuste Ciclado'!$B$5:$B$47,Balance!$B78)</f>
        <v>0</v>
      </c>
      <c r="EC78" s="99">
        <f>SUMIFS('Ajuste Ciclado'!K$5:K$47,'Ajuste Ciclado'!$C$5:$C$47,Balance!EC$4,'Ajuste Ciclado'!$B$5:$B$47,Balance!$B78)</f>
        <v>0</v>
      </c>
      <c r="ED78" s="99">
        <f>SUMIFS('Ajuste Ciclado'!L$5:L$47,'Ajuste Ciclado'!$C$5:$C$47,Balance!ED$4,'Ajuste Ciclado'!$B$5:$B$47,Balance!$B78)</f>
        <v>0</v>
      </c>
      <c r="EE78" s="99">
        <f>SUMIFS('Ajuste Ciclado'!M$5:M$47,'Ajuste Ciclado'!$C$5:$C$47,Balance!EE$4,'Ajuste Ciclado'!$B$5:$B$47,Balance!$B78)</f>
        <v>0</v>
      </c>
      <c r="EF78" s="99">
        <f>SUMIFS('Ajuste Ciclado'!N$5:N$47,'Ajuste Ciclado'!$C$5:$C$47,Balance!EF$4,'Ajuste Ciclado'!$B$5:$B$47,Balance!$B78)</f>
        <v>0</v>
      </c>
      <c r="EG78" s="100">
        <f>SUMIFS('Ajuste Ciclado'!O$5:O$47,'Ajuste Ciclado'!$C$5:$C$47,Balance!EG$4,'Ajuste Ciclado'!$B$5:$B$47,Balance!$B78)</f>
        <v>0</v>
      </c>
      <c r="EH78" s="98">
        <f>SUMIFS('Ajuste Ciclado'!D$5:D$47,'Ajuste Ciclado'!$C$5:$C$47,Balance!EH$4,'Ajuste Ciclado'!$B$5:$B$47,Balance!$B78)</f>
        <v>0</v>
      </c>
      <c r="EI78" s="99">
        <f>SUMIFS('Ajuste Ciclado'!E$5:E$47,'Ajuste Ciclado'!$C$5:$C$47,Balance!EI$4,'Ajuste Ciclado'!$B$5:$B$47,Balance!$B78)</f>
        <v>0</v>
      </c>
      <c r="EJ78" s="99">
        <f>SUMIFS('Ajuste Ciclado'!F$5:F$47,'Ajuste Ciclado'!$C$5:$C$47,Balance!EJ$4,'Ajuste Ciclado'!$B$5:$B$47,Balance!$B78)</f>
        <v>0</v>
      </c>
      <c r="EK78" s="99">
        <f>SUMIFS('Ajuste Ciclado'!G$5:G$47,'Ajuste Ciclado'!$C$5:$C$47,Balance!EK$4,'Ajuste Ciclado'!$B$5:$B$47,Balance!$B78)</f>
        <v>0</v>
      </c>
      <c r="EL78" s="99">
        <f>SUMIFS('Ajuste Ciclado'!H$5:H$47,'Ajuste Ciclado'!$C$5:$C$47,Balance!EL$4,'Ajuste Ciclado'!$B$5:$B$47,Balance!$B78)</f>
        <v>0</v>
      </c>
      <c r="EM78" s="99">
        <f>SUMIFS('Ajuste Ciclado'!I$5:I$47,'Ajuste Ciclado'!$C$5:$C$47,Balance!EM$4,'Ajuste Ciclado'!$B$5:$B$47,Balance!$B78)</f>
        <v>0</v>
      </c>
      <c r="EN78" s="99">
        <f>SUMIFS('Ajuste Ciclado'!J$5:J$47,'Ajuste Ciclado'!$C$5:$C$47,Balance!EN$4,'Ajuste Ciclado'!$B$5:$B$47,Balance!$B78)</f>
        <v>0</v>
      </c>
      <c r="EO78" s="99">
        <f>SUMIFS('Ajuste Ciclado'!K$5:K$47,'Ajuste Ciclado'!$C$5:$C$47,Balance!EO$4,'Ajuste Ciclado'!$B$5:$B$47,Balance!$B78)</f>
        <v>0</v>
      </c>
      <c r="EP78" s="99">
        <f>SUMIFS('Ajuste Ciclado'!L$5:L$47,'Ajuste Ciclado'!$C$5:$C$47,Balance!EP$4,'Ajuste Ciclado'!$B$5:$B$47,Balance!$B78)</f>
        <v>0</v>
      </c>
      <c r="EQ78" s="99">
        <f>SUMIFS('Ajuste Ciclado'!M$5:M$47,'Ajuste Ciclado'!$C$5:$C$47,Balance!EQ$4,'Ajuste Ciclado'!$B$5:$B$47,Balance!$B78)</f>
        <v>0</v>
      </c>
      <c r="ER78" s="99">
        <f>SUMIFS('Ajuste Ciclado'!N$5:N$47,'Ajuste Ciclado'!$C$5:$C$47,Balance!ER$4,'Ajuste Ciclado'!$B$5:$B$47,Balance!$B78)</f>
        <v>0</v>
      </c>
      <c r="ES78" s="100">
        <f>SUMIFS('Ajuste Ciclado'!O$5:O$47,'Ajuste Ciclado'!$C$5:$C$47,Balance!ES$4,'Ajuste Ciclado'!$B$5:$B$47,Balance!$B78)</f>
        <v>0</v>
      </c>
      <c r="ET78" s="84"/>
      <c r="EU78" s="12">
        <f t="shared" si="181"/>
        <v>1075501.594371509</v>
      </c>
      <c r="EV78" s="13">
        <f t="shared" si="145"/>
        <v>1722416.0120938441</v>
      </c>
      <c r="EW78" s="13">
        <f t="shared" si="146"/>
        <v>1896330.722865484</v>
      </c>
      <c r="EX78" s="13">
        <f t="shared" si="147"/>
        <v>1779590.8358640061</v>
      </c>
      <c r="EY78" s="13">
        <f t="shared" si="148"/>
        <v>1836179.441561349</v>
      </c>
      <c r="EZ78" s="13">
        <f t="shared" si="149"/>
        <v>1353729.870509655</v>
      </c>
      <c r="FA78" s="13">
        <f t="shared" si="150"/>
        <v>1300733.9025512219</v>
      </c>
      <c r="FB78" s="13">
        <f t="shared" si="151"/>
        <v>1355805.7668019952</v>
      </c>
      <c r="FC78" s="13">
        <f t="shared" si="152"/>
        <v>1085535.784616156</v>
      </c>
      <c r="FD78" s="13">
        <f t="shared" si="153"/>
        <v>214037.52205995511</v>
      </c>
      <c r="FE78" s="13">
        <f t="shared" si="154"/>
        <v>10384.015601752952</v>
      </c>
      <c r="FF78" s="14">
        <f t="shared" si="155"/>
        <v>-36319.131134734082</v>
      </c>
      <c r="FG78" s="12">
        <f t="shared" si="156"/>
        <v>1086271.0944219849</v>
      </c>
      <c r="FH78" s="13">
        <f t="shared" si="157"/>
        <v>1746455.0704461699</v>
      </c>
      <c r="FI78" s="13">
        <f t="shared" si="158"/>
        <v>1922964.1791871679</v>
      </c>
      <c r="FJ78" s="13">
        <f t="shared" si="159"/>
        <v>1910034.7432166229</v>
      </c>
      <c r="FK78" s="13">
        <f t="shared" si="160"/>
        <v>1830381.6769445939</v>
      </c>
      <c r="FL78" s="13">
        <f t="shared" si="161"/>
        <v>1442489.051306156</v>
      </c>
      <c r="FM78" s="13">
        <f t="shared" si="162"/>
        <v>1521094.2172623861</v>
      </c>
      <c r="FN78" s="13">
        <f t="shared" si="163"/>
        <v>1386336.808045404</v>
      </c>
      <c r="FO78" s="13">
        <f t="shared" si="164"/>
        <v>1140355.2589097421</v>
      </c>
      <c r="FP78" s="13">
        <f t="shared" si="165"/>
        <v>417413.45032937941</v>
      </c>
      <c r="FQ78" s="13">
        <f t="shared" si="166"/>
        <v>276499.21451732283</v>
      </c>
      <c r="FR78" s="14">
        <f t="shared" si="167"/>
        <v>394910.1164756486</v>
      </c>
      <c r="FS78" s="12">
        <f t="shared" si="168"/>
        <v>1088864.32860007</v>
      </c>
      <c r="FT78" s="13">
        <f t="shared" si="169"/>
        <v>1749287.8135414449</v>
      </c>
      <c r="FU78" s="13">
        <f t="shared" si="170"/>
        <v>1915731.633052242</v>
      </c>
      <c r="FV78" s="13">
        <f t="shared" si="171"/>
        <v>1876863.622523196</v>
      </c>
      <c r="FW78" s="13">
        <f t="shared" si="172"/>
        <v>1911769.8397059068</v>
      </c>
      <c r="FX78" s="13">
        <f t="shared" si="173"/>
        <v>1644535.9590727221</v>
      </c>
      <c r="FY78" s="13">
        <f t="shared" si="174"/>
        <v>1744340.51636239</v>
      </c>
      <c r="FZ78" s="13">
        <f t="shared" si="175"/>
        <v>1636943.807998833</v>
      </c>
      <c r="GA78" s="13">
        <f t="shared" si="176"/>
        <v>1289441.449970722</v>
      </c>
      <c r="GB78" s="13">
        <f t="shared" si="177"/>
        <v>930014.1898914479</v>
      </c>
      <c r="GC78" s="13">
        <f t="shared" si="178"/>
        <v>746674.40738658444</v>
      </c>
      <c r="GD78" s="14">
        <f t="shared" si="179"/>
        <v>784882.37950469297</v>
      </c>
      <c r="GE78" s="84"/>
      <c r="GF78" s="12">
        <f t="shared" si="182"/>
        <v>13593926.337762192</v>
      </c>
      <c r="GG78" s="13">
        <f t="shared" si="182"/>
        <v>15075204.881062578</v>
      </c>
      <c r="GH78" s="14">
        <f t="shared" si="182"/>
        <v>17319349.947610252</v>
      </c>
      <c r="GI78" s="6">
        <f t="shared" si="183"/>
        <v>1</v>
      </c>
      <c r="GJ78" s="12">
        <f t="shared" si="184"/>
        <v>-36319.131134734082</v>
      </c>
      <c r="GK78" s="13">
        <f t="shared" si="185"/>
        <v>0</v>
      </c>
      <c r="GL78" s="14">
        <f t="shared" si="186"/>
        <v>0</v>
      </c>
      <c r="GM78" s="84"/>
      <c r="GN78" s="66">
        <f t="shared" si="187"/>
        <v>-36319.131134734082</v>
      </c>
      <c r="GO78" s="84"/>
      <c r="GP78" s="63" t="str" cm="1">
        <f t="array" ref="GP78">INDEX($GF$4:$GH$4,1,GI78)</f>
        <v>Sample 1</v>
      </c>
      <c r="GQ78" s="12">
        <f t="shared" si="188"/>
        <v>-36319.131134734082</v>
      </c>
      <c r="GR78" s="13">
        <f t="shared" si="188"/>
        <v>10384.015601752952</v>
      </c>
      <c r="GS78" s="14">
        <f t="shared" si="188"/>
        <v>214037.52205995511</v>
      </c>
      <c r="GT78" s="12">
        <f t="shared" si="189"/>
        <v>276499.21451732283</v>
      </c>
      <c r="GU78" s="13">
        <f t="shared" si="189"/>
        <v>394910.1164756486</v>
      </c>
      <c r="GV78" s="14">
        <f t="shared" si="189"/>
        <v>417413.45032937941</v>
      </c>
      <c r="GW78" s="12">
        <f t="shared" si="190"/>
        <v>746674.40738658444</v>
      </c>
      <c r="GX78" s="13">
        <f t="shared" si="190"/>
        <v>784882.37950469297</v>
      </c>
      <c r="GY78" s="14">
        <f t="shared" si="190"/>
        <v>930014.1898914479</v>
      </c>
      <c r="GZ78" s="84" t="str">
        <f t="shared" si="180"/>
        <v>Sample 1</v>
      </c>
      <c r="HA78" s="12">
        <f t="shared" si="191"/>
        <v>-36319.131134734082</v>
      </c>
      <c r="HB78" s="13">
        <f t="shared" si="191"/>
        <v>0</v>
      </c>
      <c r="HC78" s="14">
        <f t="shared" si="191"/>
        <v>0</v>
      </c>
      <c r="HD78" s="6">
        <f t="shared" si="192"/>
        <v>-36319.131134734082</v>
      </c>
      <c r="HE78" s="84" t="str">
        <f t="shared" si="193"/>
        <v>Ok</v>
      </c>
    </row>
    <row r="79" spans="2:213" hidden="1" x14ac:dyDescent="0.3">
      <c r="B79" s="84" t="s">
        <v>370</v>
      </c>
      <c r="C79" s="12">
        <f>SUMIFS(Inyecciones!$E$2:$E$14185,Inyecciones!$A$2:$A$14185,Balance!C$4,Inyecciones!$B$2:$B$14185,Balance!$B79,Inyecciones!$C$2:$C$14185,Balance!C$5)</f>
        <v>26794.091717080981</v>
      </c>
      <c r="D79" s="13">
        <f>SUMIFS(Inyecciones!$E$2:$E$14185,Inyecciones!$A$2:$A$14185,Balance!D$4,Inyecciones!$B$2:$B$14185,Balance!$B79,Inyecciones!$C$2:$C$14185,Balance!D$5)</f>
        <v>24294.194689395001</v>
      </c>
      <c r="E79" s="13">
        <f>SUMIFS(Inyecciones!$E$2:$E$14185,Inyecciones!$A$2:$A$14185,Balance!E$4,Inyecciones!$B$2:$B$14185,Balance!$B79,Inyecciones!$C$2:$C$14185,Balance!E$5)</f>
        <v>30018.406769496021</v>
      </c>
      <c r="F79" s="13">
        <f>SUMIFS(Inyecciones!$E$2:$E$14185,Inyecciones!$A$2:$A$14185,Balance!F$4,Inyecciones!$B$2:$B$14185,Balance!$B79,Inyecciones!$C$2:$C$14185,Balance!F$5)</f>
        <v>24486.113689087531</v>
      </c>
      <c r="G79" s="13">
        <f>SUMIFS(Inyecciones!$E$2:$E$14185,Inyecciones!$A$2:$A$14185,Balance!G$4,Inyecciones!$B$2:$B$14185,Balance!$B79,Inyecciones!$C$2:$C$14185,Balance!G$5)</f>
        <v>26683.383507445578</v>
      </c>
      <c r="H79" s="13">
        <f>SUMIFS(Inyecciones!$E$2:$E$14185,Inyecciones!$A$2:$A$14185,Balance!H$4,Inyecciones!$B$2:$B$14185,Balance!$B79,Inyecciones!$C$2:$C$14185,Balance!H$5)</f>
        <v>22492.76591896531</v>
      </c>
      <c r="I79" s="13">
        <f>SUMIFS(Inyecciones!$E$2:$E$14185,Inyecciones!$A$2:$A$14185,Balance!I$4,Inyecciones!$B$2:$B$14185,Balance!$B79,Inyecciones!$C$2:$C$14185,Balance!I$5)</f>
        <v>15711.341193630849</v>
      </c>
      <c r="J79" s="13">
        <f>SUMIFS(Inyecciones!$E$2:$E$14185,Inyecciones!$A$2:$A$14185,Balance!J$4,Inyecciones!$B$2:$B$14185,Balance!$B79,Inyecciones!$C$2:$C$14185,Balance!J$5)</f>
        <v>12004.0027731102</v>
      </c>
      <c r="K79" s="13">
        <f>SUMIFS(Inyecciones!$E$2:$E$14185,Inyecciones!$A$2:$A$14185,Balance!K$4,Inyecciones!$B$2:$B$14185,Balance!$B79,Inyecciones!$C$2:$C$14185,Balance!K$5)</f>
        <v>11761.973427936789</v>
      </c>
      <c r="L79" s="13">
        <f>SUMIFS(Inyecciones!$E$2:$E$14185,Inyecciones!$A$2:$A$14185,Balance!L$4,Inyecciones!$B$2:$B$14185,Balance!$B79,Inyecciones!$C$2:$C$14185,Balance!L$5)</f>
        <v>2369.6153795742262</v>
      </c>
      <c r="M79" s="13">
        <f>SUMIFS(Inyecciones!$E$2:$E$14185,Inyecciones!$A$2:$A$14185,Balance!M$4,Inyecciones!$B$2:$B$14185,Balance!$B79,Inyecciones!$C$2:$C$14185,Balance!M$5)</f>
        <v>835.30986522752778</v>
      </c>
      <c r="N79" s="14">
        <f>SUMIFS(Inyecciones!$E$2:$E$14185,Inyecciones!$A$2:$A$14185,Balance!N$4,Inyecciones!$B$2:$B$14185,Balance!$B79,Inyecciones!$C$2:$C$14185,Balance!N$5)</f>
        <v>1448.7430814318479</v>
      </c>
      <c r="O79" s="12">
        <f>SUMIFS(Inyecciones!$E$2:$E$14185,Inyecciones!$A$2:$A$14185,Balance!O$4,Inyecciones!$B$2:$B$14185,Balance!$B79,Inyecciones!$C$2:$C$14185,Balance!O$5)</f>
        <v>26833.30187153957</v>
      </c>
      <c r="P79" s="13">
        <f>SUMIFS(Inyecciones!$E$2:$E$14185,Inyecciones!$A$2:$A$14185,Balance!P$4,Inyecciones!$B$2:$B$14185,Balance!$B79,Inyecciones!$C$2:$C$14185,Balance!P$5)</f>
        <v>24428.077769559819</v>
      </c>
      <c r="Q79" s="13">
        <f>SUMIFS(Inyecciones!$E$2:$E$14185,Inyecciones!$A$2:$A$14185,Balance!Q$4,Inyecciones!$B$2:$B$14185,Balance!$B79,Inyecciones!$C$2:$C$14185,Balance!Q$5)</f>
        <v>30108.422680347991</v>
      </c>
      <c r="R79" s="13">
        <f>SUMIFS(Inyecciones!$E$2:$E$14185,Inyecciones!$A$2:$A$14185,Balance!R$4,Inyecciones!$B$2:$B$14185,Balance!$B79,Inyecciones!$C$2:$C$14185,Balance!R$5)</f>
        <v>25028.075455643469</v>
      </c>
      <c r="S79" s="13">
        <f>SUMIFS(Inyecciones!$E$2:$E$14185,Inyecciones!$A$2:$A$14185,Balance!S$4,Inyecciones!$B$2:$B$14185,Balance!$B79,Inyecciones!$C$2:$C$14185,Balance!S$5)</f>
        <v>26094.697398643901</v>
      </c>
      <c r="T79" s="13">
        <f>SUMIFS(Inyecciones!$E$2:$E$14185,Inyecciones!$A$2:$A$14185,Balance!T$4,Inyecciones!$B$2:$B$14185,Balance!$B79,Inyecciones!$C$2:$C$14185,Balance!T$5)</f>
        <v>22736.34356194923</v>
      </c>
      <c r="U79" s="13">
        <f>SUMIFS(Inyecciones!$E$2:$E$14185,Inyecciones!$A$2:$A$14185,Balance!U$4,Inyecciones!$B$2:$B$14185,Balance!$B79,Inyecciones!$C$2:$C$14185,Balance!U$5)</f>
        <v>16607.69880304618</v>
      </c>
      <c r="V79" s="13">
        <f>SUMIFS(Inyecciones!$E$2:$E$14185,Inyecciones!$A$2:$A$14185,Balance!V$4,Inyecciones!$B$2:$B$14185,Balance!$B79,Inyecciones!$C$2:$C$14185,Balance!V$5)</f>
        <v>12172.46984144168</v>
      </c>
      <c r="W79" s="13">
        <f>SUMIFS(Inyecciones!$E$2:$E$14185,Inyecciones!$A$2:$A$14185,Balance!W$4,Inyecciones!$B$2:$B$14185,Balance!$B79,Inyecciones!$C$2:$C$14185,Balance!W$5)</f>
        <v>11951.697754676559</v>
      </c>
      <c r="X79" s="13">
        <f>SUMIFS(Inyecciones!$E$2:$E$14185,Inyecciones!$A$2:$A$14185,Balance!X$4,Inyecciones!$B$2:$B$14185,Balance!$B79,Inyecciones!$C$2:$C$14185,Balance!X$5)</f>
        <v>3548.632494255628</v>
      </c>
      <c r="Y79" s="13">
        <f>SUMIFS(Inyecciones!$E$2:$E$14185,Inyecciones!$A$2:$A$14185,Balance!Y$4,Inyecciones!$B$2:$B$14185,Balance!$B79,Inyecciones!$C$2:$C$14185,Balance!Y$5)</f>
        <v>5109.9950850464111</v>
      </c>
      <c r="Z79" s="14">
        <f>SUMIFS(Inyecciones!$E$2:$E$14185,Inyecciones!$A$2:$A$14185,Balance!Z$4,Inyecciones!$B$2:$B$14185,Balance!$B79,Inyecciones!$C$2:$C$14185,Balance!Z$5)</f>
        <v>6528.0215819154273</v>
      </c>
      <c r="AA79" s="12">
        <f>SUMIFS(Inyecciones!$E$2:$E$14185,Inyecciones!$A$2:$A$14185,Balance!AA$4,Inyecciones!$B$2:$B$14185,Balance!$B79,Inyecciones!$C$2:$C$14185,Balance!AA$5)</f>
        <v>26837.015190974322</v>
      </c>
      <c r="AB79" s="13">
        <f>SUMIFS(Inyecciones!$E$2:$E$14185,Inyecciones!$A$2:$A$14185,Balance!AB$4,Inyecciones!$B$2:$B$14185,Balance!$B79,Inyecciones!$C$2:$C$14185,Balance!AB$5)</f>
        <v>24398.164141544519</v>
      </c>
      <c r="AC79" s="13">
        <f>SUMIFS(Inyecciones!$E$2:$E$14185,Inyecciones!$A$2:$A$14185,Balance!AC$4,Inyecciones!$B$2:$B$14185,Balance!$B79,Inyecciones!$C$2:$C$14185,Balance!AC$5)</f>
        <v>30039.325801972649</v>
      </c>
      <c r="AD79" s="13">
        <f>SUMIFS(Inyecciones!$E$2:$E$14185,Inyecciones!$A$2:$A$14185,Balance!AD$4,Inyecciones!$B$2:$B$14185,Balance!$B79,Inyecciones!$C$2:$C$14185,Balance!AD$5)</f>
        <v>24863.606897134159</v>
      </c>
      <c r="AE79" s="13">
        <f>SUMIFS(Inyecciones!$E$2:$E$14185,Inyecciones!$A$2:$A$14185,Balance!AE$4,Inyecciones!$B$2:$B$14185,Balance!$B79,Inyecciones!$C$2:$C$14185,Balance!AE$5)</f>
        <v>27107.32501433164</v>
      </c>
      <c r="AF79" s="13">
        <f>SUMIFS(Inyecciones!$E$2:$E$14185,Inyecciones!$A$2:$A$14185,Balance!AF$4,Inyecciones!$B$2:$B$14185,Balance!$B79,Inyecciones!$C$2:$C$14185,Balance!AF$5)</f>
        <v>24055.027625553761</v>
      </c>
      <c r="AG79" s="13">
        <f>SUMIFS(Inyecciones!$E$2:$E$14185,Inyecciones!$A$2:$A$14185,Balance!AG$4,Inyecciones!$B$2:$B$14185,Balance!$B79,Inyecciones!$C$2:$C$14185,Balance!AG$5)</f>
        <v>17565.439833308708</v>
      </c>
      <c r="AH79" s="13">
        <f>SUMIFS(Inyecciones!$E$2:$E$14185,Inyecciones!$A$2:$A$14185,Balance!AH$4,Inyecciones!$B$2:$B$14185,Balance!$B79,Inyecciones!$C$2:$C$14185,Balance!AH$5)</f>
        <v>13343.539408894339</v>
      </c>
      <c r="AI79" s="13">
        <f>SUMIFS(Inyecciones!$E$2:$E$14185,Inyecciones!$A$2:$A$14185,Balance!AI$4,Inyecciones!$B$2:$B$14185,Balance!$B79,Inyecciones!$C$2:$C$14185,Balance!AI$5)</f>
        <v>12745.448646289051</v>
      </c>
      <c r="AJ79" s="13">
        <f>SUMIFS(Inyecciones!$E$2:$E$14185,Inyecciones!$A$2:$A$14185,Balance!AJ$4,Inyecciones!$B$2:$B$14185,Balance!$B79,Inyecciones!$C$2:$C$14185,Balance!AJ$5)</f>
        <v>7440.6358554164926</v>
      </c>
      <c r="AK79" s="13">
        <f>SUMIFS(Inyecciones!$E$2:$E$14185,Inyecciones!$A$2:$A$14185,Balance!AK$4,Inyecciones!$B$2:$B$14185,Balance!$B79,Inyecciones!$C$2:$C$14185,Balance!AK$5)</f>
        <v>9998.0165282790676</v>
      </c>
      <c r="AL79" s="14">
        <f>SUMIFS(Inyecciones!$E$2:$E$14185,Inyecciones!$A$2:$A$14185,Balance!AL$4,Inyecciones!$B$2:$B$14185,Balance!$B79,Inyecciones!$C$2:$C$14185,Balance!AL$5)</f>
        <v>10105.46188945969</v>
      </c>
      <c r="AM79" s="13"/>
      <c r="AN79" s="12">
        <f>SUMIFS('Retiro Mensual'!$E$2:$E$2629,'Retiro Mensual'!$A$2:$A$2629,AN$4,'Retiro Mensual'!$B$2:$B$2629,$B79,'Retiro Mensual'!$C$2:$C$2629,AN$5)</f>
        <v>0</v>
      </c>
      <c r="AO79" s="13">
        <f>SUMIFS('Retiro Mensual'!$E$2:$E$2629,'Retiro Mensual'!$A$2:$A$2629,AO$4,'Retiro Mensual'!$B$2:$B$2629,$B79,'Retiro Mensual'!$C$2:$C$2629,AO$5)</f>
        <v>0</v>
      </c>
      <c r="AP79" s="13">
        <f>SUMIFS('Retiro Mensual'!$E$2:$E$2629,'Retiro Mensual'!$A$2:$A$2629,AP$4,'Retiro Mensual'!$B$2:$B$2629,$B79,'Retiro Mensual'!$C$2:$C$2629,AP$5)</f>
        <v>0</v>
      </c>
      <c r="AQ79" s="13">
        <f>SUMIFS('Retiro Mensual'!$E$2:$E$2629,'Retiro Mensual'!$A$2:$A$2629,AQ$4,'Retiro Mensual'!$B$2:$B$2629,$B79,'Retiro Mensual'!$C$2:$C$2629,AQ$5)</f>
        <v>0</v>
      </c>
      <c r="AR79" s="13">
        <f>SUMIFS('Retiro Mensual'!$E$2:$E$2629,'Retiro Mensual'!$A$2:$A$2629,AR$4,'Retiro Mensual'!$B$2:$B$2629,$B79,'Retiro Mensual'!$C$2:$C$2629,AR$5)</f>
        <v>0</v>
      </c>
      <c r="AS79" s="13">
        <f>SUMIFS('Retiro Mensual'!$E$2:$E$2629,'Retiro Mensual'!$A$2:$A$2629,AS$4,'Retiro Mensual'!$B$2:$B$2629,$B79,'Retiro Mensual'!$C$2:$C$2629,AS$5)</f>
        <v>0</v>
      </c>
      <c r="AT79" s="13">
        <f>SUMIFS('Retiro Mensual'!$E$2:$E$2629,'Retiro Mensual'!$A$2:$A$2629,AT$4,'Retiro Mensual'!$B$2:$B$2629,$B79,'Retiro Mensual'!$C$2:$C$2629,AT$5)</f>
        <v>0</v>
      </c>
      <c r="AU79" s="13">
        <f>SUMIFS('Retiro Mensual'!$E$2:$E$2629,'Retiro Mensual'!$A$2:$A$2629,AU$4,'Retiro Mensual'!$B$2:$B$2629,$B79,'Retiro Mensual'!$C$2:$C$2629,AU$5)</f>
        <v>0</v>
      </c>
      <c r="AV79" s="13">
        <f>SUMIFS('Retiro Mensual'!$E$2:$E$2629,'Retiro Mensual'!$A$2:$A$2629,AV$4,'Retiro Mensual'!$B$2:$B$2629,$B79,'Retiro Mensual'!$C$2:$C$2629,AV$5)</f>
        <v>0</v>
      </c>
      <c r="AW79" s="13">
        <f>SUMIFS('Retiro Mensual'!$E$2:$E$2629,'Retiro Mensual'!$A$2:$A$2629,AW$4,'Retiro Mensual'!$B$2:$B$2629,$B79,'Retiro Mensual'!$C$2:$C$2629,AW$5)</f>
        <v>0</v>
      </c>
      <c r="AX79" s="13">
        <f>SUMIFS('Retiro Mensual'!$E$2:$E$2629,'Retiro Mensual'!$A$2:$A$2629,AX$4,'Retiro Mensual'!$B$2:$B$2629,$B79,'Retiro Mensual'!$C$2:$C$2629,AX$5)</f>
        <v>0</v>
      </c>
      <c r="AY79" s="14">
        <f>SUMIFS('Retiro Mensual'!$E$2:$E$2629,'Retiro Mensual'!$A$2:$A$2629,AY$4,'Retiro Mensual'!$B$2:$B$2629,$B79,'Retiro Mensual'!$C$2:$C$2629,AY$5)</f>
        <v>0</v>
      </c>
      <c r="AZ79" s="12">
        <f>SUMIFS('Retiro Mensual'!$E$2:$E$2629,'Retiro Mensual'!$A$2:$A$2629,AZ$4,'Retiro Mensual'!$B$2:$B$2629,$B79,'Retiro Mensual'!$C$2:$C$2629,AZ$5)</f>
        <v>0</v>
      </c>
      <c r="BA79" s="13">
        <f>SUMIFS('Retiro Mensual'!$E$2:$E$2629,'Retiro Mensual'!$A$2:$A$2629,BA$4,'Retiro Mensual'!$B$2:$B$2629,$B79,'Retiro Mensual'!$C$2:$C$2629,BA$5)</f>
        <v>0</v>
      </c>
      <c r="BB79" s="13">
        <f>SUMIFS('Retiro Mensual'!$E$2:$E$2629,'Retiro Mensual'!$A$2:$A$2629,BB$4,'Retiro Mensual'!$B$2:$B$2629,$B79,'Retiro Mensual'!$C$2:$C$2629,BB$5)</f>
        <v>0</v>
      </c>
      <c r="BC79" s="13">
        <f>SUMIFS('Retiro Mensual'!$E$2:$E$2629,'Retiro Mensual'!$A$2:$A$2629,BC$4,'Retiro Mensual'!$B$2:$B$2629,$B79,'Retiro Mensual'!$C$2:$C$2629,BC$5)</f>
        <v>0</v>
      </c>
      <c r="BD79" s="13">
        <f>SUMIFS('Retiro Mensual'!$E$2:$E$2629,'Retiro Mensual'!$A$2:$A$2629,BD$4,'Retiro Mensual'!$B$2:$B$2629,$B79,'Retiro Mensual'!$C$2:$C$2629,BD$5)</f>
        <v>0</v>
      </c>
      <c r="BE79" s="13">
        <f>SUMIFS('Retiro Mensual'!$E$2:$E$2629,'Retiro Mensual'!$A$2:$A$2629,BE$4,'Retiro Mensual'!$B$2:$B$2629,$B79,'Retiro Mensual'!$C$2:$C$2629,BE$5)</f>
        <v>0</v>
      </c>
      <c r="BF79" s="13">
        <f>SUMIFS('Retiro Mensual'!$E$2:$E$2629,'Retiro Mensual'!$A$2:$A$2629,BF$4,'Retiro Mensual'!$B$2:$B$2629,$B79,'Retiro Mensual'!$C$2:$C$2629,BF$5)</f>
        <v>0</v>
      </c>
      <c r="BG79" s="13">
        <f>SUMIFS('Retiro Mensual'!$E$2:$E$2629,'Retiro Mensual'!$A$2:$A$2629,BG$4,'Retiro Mensual'!$B$2:$B$2629,$B79,'Retiro Mensual'!$C$2:$C$2629,BG$5)</f>
        <v>0</v>
      </c>
      <c r="BH79" s="13">
        <f>SUMIFS('Retiro Mensual'!$E$2:$E$2629,'Retiro Mensual'!$A$2:$A$2629,BH$4,'Retiro Mensual'!$B$2:$B$2629,$B79,'Retiro Mensual'!$C$2:$C$2629,BH$5)</f>
        <v>0</v>
      </c>
      <c r="BI79" s="13">
        <f>SUMIFS('Retiro Mensual'!$E$2:$E$2629,'Retiro Mensual'!$A$2:$A$2629,BI$4,'Retiro Mensual'!$B$2:$B$2629,$B79,'Retiro Mensual'!$C$2:$C$2629,BI$5)</f>
        <v>0</v>
      </c>
      <c r="BJ79" s="13">
        <f>SUMIFS('Retiro Mensual'!$E$2:$E$2629,'Retiro Mensual'!$A$2:$A$2629,BJ$4,'Retiro Mensual'!$B$2:$B$2629,$B79,'Retiro Mensual'!$C$2:$C$2629,BJ$5)</f>
        <v>0</v>
      </c>
      <c r="BK79" s="14">
        <f>SUMIFS('Retiro Mensual'!$E$2:$E$2629,'Retiro Mensual'!$A$2:$A$2629,BK$4,'Retiro Mensual'!$B$2:$B$2629,$B79,'Retiro Mensual'!$C$2:$C$2629,BK$5)</f>
        <v>0</v>
      </c>
      <c r="BL79" s="12">
        <f>SUMIFS('Retiro Mensual'!$E$2:$E$2629,'Retiro Mensual'!$A$2:$A$2629,BL$4,'Retiro Mensual'!$B$2:$B$2629,$B79,'Retiro Mensual'!$C$2:$C$2629,BL$5)</f>
        <v>0</v>
      </c>
      <c r="BM79" s="13">
        <f>SUMIFS('Retiro Mensual'!$E$2:$E$2629,'Retiro Mensual'!$A$2:$A$2629,BM$4,'Retiro Mensual'!$B$2:$B$2629,$B79,'Retiro Mensual'!$C$2:$C$2629,BM$5)</f>
        <v>0</v>
      </c>
      <c r="BN79" s="13">
        <f>SUMIFS('Retiro Mensual'!$E$2:$E$2629,'Retiro Mensual'!$A$2:$A$2629,BN$4,'Retiro Mensual'!$B$2:$B$2629,$B79,'Retiro Mensual'!$C$2:$C$2629,BN$5)</f>
        <v>0</v>
      </c>
      <c r="BO79" s="13">
        <f>SUMIFS('Retiro Mensual'!$E$2:$E$2629,'Retiro Mensual'!$A$2:$A$2629,BO$4,'Retiro Mensual'!$B$2:$B$2629,$B79,'Retiro Mensual'!$C$2:$C$2629,BO$5)</f>
        <v>0</v>
      </c>
      <c r="BP79" s="13">
        <f>SUMIFS('Retiro Mensual'!$E$2:$E$2629,'Retiro Mensual'!$A$2:$A$2629,BP$4,'Retiro Mensual'!$B$2:$B$2629,$B79,'Retiro Mensual'!$C$2:$C$2629,BP$5)</f>
        <v>0</v>
      </c>
      <c r="BQ79" s="13">
        <f>SUMIFS('Retiro Mensual'!$E$2:$E$2629,'Retiro Mensual'!$A$2:$A$2629,BQ$4,'Retiro Mensual'!$B$2:$B$2629,$B79,'Retiro Mensual'!$C$2:$C$2629,BQ$5)</f>
        <v>0</v>
      </c>
      <c r="BR79" s="13">
        <f>SUMIFS('Retiro Mensual'!$E$2:$E$2629,'Retiro Mensual'!$A$2:$A$2629,BR$4,'Retiro Mensual'!$B$2:$B$2629,$B79,'Retiro Mensual'!$C$2:$C$2629,BR$5)</f>
        <v>0</v>
      </c>
      <c r="BS79" s="13">
        <f>SUMIFS('Retiro Mensual'!$E$2:$E$2629,'Retiro Mensual'!$A$2:$A$2629,BS$4,'Retiro Mensual'!$B$2:$B$2629,$B79,'Retiro Mensual'!$C$2:$C$2629,BS$5)</f>
        <v>0</v>
      </c>
      <c r="BT79" s="13">
        <f>SUMIFS('Retiro Mensual'!$E$2:$E$2629,'Retiro Mensual'!$A$2:$A$2629,BT$4,'Retiro Mensual'!$B$2:$B$2629,$B79,'Retiro Mensual'!$C$2:$C$2629,BT$5)</f>
        <v>0</v>
      </c>
      <c r="BU79" s="13">
        <f>SUMIFS('Retiro Mensual'!$E$2:$E$2629,'Retiro Mensual'!$A$2:$A$2629,BU$4,'Retiro Mensual'!$B$2:$B$2629,$B79,'Retiro Mensual'!$C$2:$C$2629,BU$5)</f>
        <v>0</v>
      </c>
      <c r="BV79" s="13">
        <f>SUMIFS('Retiro Mensual'!$E$2:$E$2629,'Retiro Mensual'!$A$2:$A$2629,BV$4,'Retiro Mensual'!$B$2:$B$2629,$B79,'Retiro Mensual'!$C$2:$C$2629,BV$5)</f>
        <v>0</v>
      </c>
      <c r="BW79" s="14">
        <f>SUMIFS('Retiro Mensual'!$E$2:$E$2629,'Retiro Mensual'!$A$2:$A$2629,BW$4,'Retiro Mensual'!$B$2:$B$2629,$B79,'Retiro Mensual'!$C$2:$C$2629,BW$5)</f>
        <v>0</v>
      </c>
      <c r="BX79" s="13"/>
      <c r="BY79" s="12">
        <f>SUMIFS('Compra Ventas'!$E$2:$E$2700,'Compra Ventas'!$A$2:$A$2700,BY$4,'Compra Ventas'!$B$2:$B$2700,$B79,'Compra Ventas'!$C$2:$C$2700,BY$5)</f>
        <v>0</v>
      </c>
      <c r="BZ79" s="13">
        <f>SUMIFS('Compra Ventas'!$E$2:$E$2700,'Compra Ventas'!$A$2:$A$2700,BZ$4,'Compra Ventas'!$B$2:$B$2700,$B79,'Compra Ventas'!$C$2:$C$2700,BZ$5)</f>
        <v>0</v>
      </c>
      <c r="CA79" s="13">
        <f>SUMIFS('Compra Ventas'!$E$2:$E$2700,'Compra Ventas'!$A$2:$A$2700,CA$4,'Compra Ventas'!$B$2:$B$2700,$B79,'Compra Ventas'!$C$2:$C$2700,CA$5)</f>
        <v>0</v>
      </c>
      <c r="CB79" s="13">
        <f>SUMIFS('Compra Ventas'!$E$2:$E$2700,'Compra Ventas'!$A$2:$A$2700,CB$4,'Compra Ventas'!$B$2:$B$2700,$B79,'Compra Ventas'!$C$2:$C$2700,CB$5)</f>
        <v>0</v>
      </c>
      <c r="CC79" s="13">
        <f>SUMIFS('Compra Ventas'!$E$2:$E$2700,'Compra Ventas'!$A$2:$A$2700,CC$4,'Compra Ventas'!$B$2:$B$2700,$B79,'Compra Ventas'!$C$2:$C$2700,CC$5)</f>
        <v>0</v>
      </c>
      <c r="CD79" s="13">
        <f>SUMIFS('Compra Ventas'!$E$2:$E$2700,'Compra Ventas'!$A$2:$A$2700,CD$4,'Compra Ventas'!$B$2:$B$2700,$B79,'Compra Ventas'!$C$2:$C$2700,CD$5)</f>
        <v>0</v>
      </c>
      <c r="CE79" s="13">
        <f>SUMIFS('Compra Ventas'!$E$2:$E$2700,'Compra Ventas'!$A$2:$A$2700,CE$4,'Compra Ventas'!$B$2:$B$2700,$B79,'Compra Ventas'!$C$2:$C$2700,CE$5)</f>
        <v>0</v>
      </c>
      <c r="CF79" s="13">
        <f>SUMIFS('Compra Ventas'!$E$2:$E$2700,'Compra Ventas'!$A$2:$A$2700,CF$4,'Compra Ventas'!$B$2:$B$2700,$B79,'Compra Ventas'!$C$2:$C$2700,CF$5)</f>
        <v>0</v>
      </c>
      <c r="CG79" s="13">
        <f>SUMIFS('Compra Ventas'!$E$2:$E$2700,'Compra Ventas'!$A$2:$A$2700,CG$4,'Compra Ventas'!$B$2:$B$2700,$B79,'Compra Ventas'!$C$2:$C$2700,CG$5)</f>
        <v>0</v>
      </c>
      <c r="CH79" s="13">
        <f>SUMIFS('Compra Ventas'!$E$2:$E$2700,'Compra Ventas'!$A$2:$A$2700,CH$4,'Compra Ventas'!$B$2:$B$2700,$B79,'Compra Ventas'!$C$2:$C$2700,CH$5)</f>
        <v>0</v>
      </c>
      <c r="CI79" s="13">
        <f>SUMIFS('Compra Ventas'!$E$2:$E$2700,'Compra Ventas'!$A$2:$A$2700,CI$4,'Compra Ventas'!$B$2:$B$2700,$B79,'Compra Ventas'!$C$2:$C$2700,CI$5)</f>
        <v>0</v>
      </c>
      <c r="CJ79" s="14">
        <f>SUMIFS('Compra Ventas'!$E$2:$E$2700,'Compra Ventas'!$A$2:$A$2700,CJ$4,'Compra Ventas'!$B$2:$B$2700,$B79,'Compra Ventas'!$C$2:$C$2700,CJ$5)</f>
        <v>0</v>
      </c>
      <c r="CK79" s="12">
        <f>SUMIFS('Compra Ventas'!$E$2:$E$2700,'Compra Ventas'!$A$2:$A$2700,CK$4,'Compra Ventas'!$B$2:$B$2700,$B79,'Compra Ventas'!$C$2:$C$2700,CK$5)</f>
        <v>0</v>
      </c>
      <c r="CL79" s="13">
        <f>SUMIFS('Compra Ventas'!$E$2:$E$2700,'Compra Ventas'!$A$2:$A$2700,CL$4,'Compra Ventas'!$B$2:$B$2700,$B79,'Compra Ventas'!$C$2:$C$2700,CL$5)</f>
        <v>0</v>
      </c>
      <c r="CM79" s="13">
        <f>SUMIFS('Compra Ventas'!$E$2:$E$2700,'Compra Ventas'!$A$2:$A$2700,CM$4,'Compra Ventas'!$B$2:$B$2700,$B79,'Compra Ventas'!$C$2:$C$2700,CM$5)</f>
        <v>0</v>
      </c>
      <c r="CN79" s="13">
        <f>SUMIFS('Compra Ventas'!$E$2:$E$2700,'Compra Ventas'!$A$2:$A$2700,CN$4,'Compra Ventas'!$B$2:$B$2700,$B79,'Compra Ventas'!$C$2:$C$2700,CN$5)</f>
        <v>0</v>
      </c>
      <c r="CO79" s="13">
        <f>SUMIFS('Compra Ventas'!$E$2:$E$2700,'Compra Ventas'!$A$2:$A$2700,CO$4,'Compra Ventas'!$B$2:$B$2700,$B79,'Compra Ventas'!$C$2:$C$2700,CO$5)</f>
        <v>0</v>
      </c>
      <c r="CP79" s="13">
        <f>SUMIFS('Compra Ventas'!$E$2:$E$2700,'Compra Ventas'!$A$2:$A$2700,CP$4,'Compra Ventas'!$B$2:$B$2700,$B79,'Compra Ventas'!$C$2:$C$2700,CP$5)</f>
        <v>0</v>
      </c>
      <c r="CQ79" s="13">
        <f>SUMIFS('Compra Ventas'!$E$2:$E$2700,'Compra Ventas'!$A$2:$A$2700,CQ$4,'Compra Ventas'!$B$2:$B$2700,$B79,'Compra Ventas'!$C$2:$C$2700,CQ$5)</f>
        <v>0</v>
      </c>
      <c r="CR79" s="13">
        <f>SUMIFS('Compra Ventas'!$E$2:$E$2700,'Compra Ventas'!$A$2:$A$2700,CR$4,'Compra Ventas'!$B$2:$B$2700,$B79,'Compra Ventas'!$C$2:$C$2700,CR$5)</f>
        <v>0</v>
      </c>
      <c r="CS79" s="13">
        <f>SUMIFS('Compra Ventas'!$E$2:$E$2700,'Compra Ventas'!$A$2:$A$2700,CS$4,'Compra Ventas'!$B$2:$B$2700,$B79,'Compra Ventas'!$C$2:$C$2700,CS$5)</f>
        <v>0</v>
      </c>
      <c r="CT79" s="13">
        <f>SUMIFS('Compra Ventas'!$E$2:$E$2700,'Compra Ventas'!$A$2:$A$2700,CT$4,'Compra Ventas'!$B$2:$B$2700,$B79,'Compra Ventas'!$C$2:$C$2700,CT$5)</f>
        <v>0</v>
      </c>
      <c r="CU79" s="13">
        <f>SUMIFS('Compra Ventas'!$E$2:$E$2700,'Compra Ventas'!$A$2:$A$2700,CU$4,'Compra Ventas'!$B$2:$B$2700,$B79,'Compra Ventas'!$C$2:$C$2700,CU$5)</f>
        <v>0</v>
      </c>
      <c r="CV79" s="14">
        <f>SUMIFS('Compra Ventas'!$E$2:$E$2700,'Compra Ventas'!$A$2:$A$2700,CV$4,'Compra Ventas'!$B$2:$B$2700,$B79,'Compra Ventas'!$C$2:$C$2700,CV$5)</f>
        <v>0</v>
      </c>
      <c r="CW79" s="12">
        <f>SUMIFS('Compra Ventas'!$E$2:$E$2700,'Compra Ventas'!$A$2:$A$2700,CW$4,'Compra Ventas'!$B$2:$B$2700,$B79,'Compra Ventas'!$C$2:$C$2700,CW$5)</f>
        <v>0</v>
      </c>
      <c r="CX79" s="13">
        <f>SUMIFS('Compra Ventas'!$E$2:$E$2700,'Compra Ventas'!$A$2:$A$2700,CX$4,'Compra Ventas'!$B$2:$B$2700,$B79,'Compra Ventas'!$C$2:$C$2700,CX$5)</f>
        <v>0</v>
      </c>
      <c r="CY79" s="13">
        <f>SUMIFS('Compra Ventas'!$E$2:$E$2700,'Compra Ventas'!$A$2:$A$2700,CY$4,'Compra Ventas'!$B$2:$B$2700,$B79,'Compra Ventas'!$C$2:$C$2700,CY$5)</f>
        <v>0</v>
      </c>
      <c r="CZ79" s="13">
        <f>SUMIFS('Compra Ventas'!$E$2:$E$2700,'Compra Ventas'!$A$2:$A$2700,CZ$4,'Compra Ventas'!$B$2:$B$2700,$B79,'Compra Ventas'!$C$2:$C$2700,CZ$5)</f>
        <v>0</v>
      </c>
      <c r="DA79" s="13">
        <f>SUMIFS('Compra Ventas'!$E$2:$E$2700,'Compra Ventas'!$A$2:$A$2700,DA$4,'Compra Ventas'!$B$2:$B$2700,$B79,'Compra Ventas'!$C$2:$C$2700,DA$5)</f>
        <v>0</v>
      </c>
      <c r="DB79" s="13">
        <f>SUMIFS('Compra Ventas'!$E$2:$E$2700,'Compra Ventas'!$A$2:$A$2700,DB$4,'Compra Ventas'!$B$2:$B$2700,$B79,'Compra Ventas'!$C$2:$C$2700,DB$5)</f>
        <v>0</v>
      </c>
      <c r="DC79" s="13">
        <f>SUMIFS('Compra Ventas'!$E$2:$E$2700,'Compra Ventas'!$A$2:$A$2700,DC$4,'Compra Ventas'!$B$2:$B$2700,$B79,'Compra Ventas'!$C$2:$C$2700,DC$5)</f>
        <v>0</v>
      </c>
      <c r="DD79" s="13">
        <f>SUMIFS('Compra Ventas'!$E$2:$E$2700,'Compra Ventas'!$A$2:$A$2700,DD$4,'Compra Ventas'!$B$2:$B$2700,$B79,'Compra Ventas'!$C$2:$C$2700,DD$5)</f>
        <v>0</v>
      </c>
      <c r="DE79" s="13">
        <f>SUMIFS('Compra Ventas'!$E$2:$E$2700,'Compra Ventas'!$A$2:$A$2700,DE$4,'Compra Ventas'!$B$2:$B$2700,$B79,'Compra Ventas'!$C$2:$C$2700,DE$5)</f>
        <v>0</v>
      </c>
      <c r="DF79" s="13">
        <f>SUMIFS('Compra Ventas'!$E$2:$E$2700,'Compra Ventas'!$A$2:$A$2700,DF$4,'Compra Ventas'!$B$2:$B$2700,$B79,'Compra Ventas'!$C$2:$C$2700,DF$5)</f>
        <v>0</v>
      </c>
      <c r="DG79" s="13">
        <f>SUMIFS('Compra Ventas'!$E$2:$E$2700,'Compra Ventas'!$A$2:$A$2700,DG$4,'Compra Ventas'!$B$2:$B$2700,$B79,'Compra Ventas'!$C$2:$C$2700,DG$5)</f>
        <v>0</v>
      </c>
      <c r="DH79" s="14">
        <f>SUMIFS('Compra Ventas'!$E$2:$E$2700,'Compra Ventas'!$A$2:$A$2700,DH$4,'Compra Ventas'!$B$2:$B$2700,$B79,'Compra Ventas'!$C$2:$C$2700,DH$5)</f>
        <v>0</v>
      </c>
      <c r="DI79" s="84"/>
      <c r="DJ79" s="98">
        <f>SUMIFS('Ajuste Ciclado'!D$5:D$47,'Ajuste Ciclado'!$C$5:$C$47,Balance!DJ$4,'Ajuste Ciclado'!$B$5:$B$47,Balance!$B79)</f>
        <v>0</v>
      </c>
      <c r="DK79" s="99">
        <f>SUMIFS('Ajuste Ciclado'!E$5:E$47,'Ajuste Ciclado'!$C$5:$C$47,Balance!DK$4,'Ajuste Ciclado'!$B$5:$B$47,Balance!$B79)</f>
        <v>0</v>
      </c>
      <c r="DL79" s="99">
        <f>SUMIFS('Ajuste Ciclado'!F$5:F$47,'Ajuste Ciclado'!$C$5:$C$47,Balance!DL$4,'Ajuste Ciclado'!$B$5:$B$47,Balance!$B79)</f>
        <v>0</v>
      </c>
      <c r="DM79" s="99">
        <f>SUMIFS('Ajuste Ciclado'!G$5:G$47,'Ajuste Ciclado'!$C$5:$C$47,Balance!DM$4,'Ajuste Ciclado'!$B$5:$B$47,Balance!$B79)</f>
        <v>0</v>
      </c>
      <c r="DN79" s="99">
        <f>SUMIFS('Ajuste Ciclado'!H$5:H$47,'Ajuste Ciclado'!$C$5:$C$47,Balance!DN$4,'Ajuste Ciclado'!$B$5:$B$47,Balance!$B79)</f>
        <v>0</v>
      </c>
      <c r="DO79" s="99">
        <f>SUMIFS('Ajuste Ciclado'!I$5:I$47,'Ajuste Ciclado'!$C$5:$C$47,Balance!DO$4,'Ajuste Ciclado'!$B$5:$B$47,Balance!$B79)</f>
        <v>0</v>
      </c>
      <c r="DP79" s="99">
        <f>SUMIFS('Ajuste Ciclado'!J$5:J$47,'Ajuste Ciclado'!$C$5:$C$47,Balance!DP$4,'Ajuste Ciclado'!$B$5:$B$47,Balance!$B79)</f>
        <v>0</v>
      </c>
      <c r="DQ79" s="99">
        <f>SUMIFS('Ajuste Ciclado'!K$5:K$47,'Ajuste Ciclado'!$C$5:$C$47,Balance!DQ$4,'Ajuste Ciclado'!$B$5:$B$47,Balance!$B79)</f>
        <v>0</v>
      </c>
      <c r="DR79" s="99">
        <f>SUMIFS('Ajuste Ciclado'!L$5:L$47,'Ajuste Ciclado'!$C$5:$C$47,Balance!DR$4,'Ajuste Ciclado'!$B$5:$B$47,Balance!$B79)</f>
        <v>0</v>
      </c>
      <c r="DS79" s="99">
        <f>SUMIFS('Ajuste Ciclado'!M$5:M$47,'Ajuste Ciclado'!$C$5:$C$47,Balance!DS$4,'Ajuste Ciclado'!$B$5:$B$47,Balance!$B79)</f>
        <v>0</v>
      </c>
      <c r="DT79" s="99">
        <f>SUMIFS('Ajuste Ciclado'!N$5:N$47,'Ajuste Ciclado'!$C$5:$C$47,Balance!DT$4,'Ajuste Ciclado'!$B$5:$B$47,Balance!$B79)</f>
        <v>0</v>
      </c>
      <c r="DU79" s="100">
        <f>SUMIFS('Ajuste Ciclado'!O$5:O$47,'Ajuste Ciclado'!$C$5:$C$47,Balance!DU$4,'Ajuste Ciclado'!$B$5:$B$47,Balance!$B79)</f>
        <v>0</v>
      </c>
      <c r="DV79" s="98">
        <f>SUMIFS('Ajuste Ciclado'!D$5:D$47,'Ajuste Ciclado'!$C$5:$C$47,Balance!DV$4,'Ajuste Ciclado'!$B$5:$B$47,Balance!$B79)</f>
        <v>0</v>
      </c>
      <c r="DW79" s="99">
        <f>SUMIFS('Ajuste Ciclado'!E$5:E$47,'Ajuste Ciclado'!$C$5:$C$47,Balance!DW$4,'Ajuste Ciclado'!$B$5:$B$47,Balance!$B79)</f>
        <v>0</v>
      </c>
      <c r="DX79" s="99">
        <f>SUMIFS('Ajuste Ciclado'!F$5:F$47,'Ajuste Ciclado'!$C$5:$C$47,Balance!DX$4,'Ajuste Ciclado'!$B$5:$B$47,Balance!$B79)</f>
        <v>0</v>
      </c>
      <c r="DY79" s="99">
        <f>SUMIFS('Ajuste Ciclado'!G$5:G$47,'Ajuste Ciclado'!$C$5:$C$47,Balance!DY$4,'Ajuste Ciclado'!$B$5:$B$47,Balance!$B79)</f>
        <v>0</v>
      </c>
      <c r="DZ79" s="99">
        <f>SUMIFS('Ajuste Ciclado'!H$5:H$47,'Ajuste Ciclado'!$C$5:$C$47,Balance!DZ$4,'Ajuste Ciclado'!$B$5:$B$47,Balance!$B79)</f>
        <v>0</v>
      </c>
      <c r="EA79" s="99">
        <f>SUMIFS('Ajuste Ciclado'!I$5:I$47,'Ajuste Ciclado'!$C$5:$C$47,Balance!EA$4,'Ajuste Ciclado'!$B$5:$B$47,Balance!$B79)</f>
        <v>0</v>
      </c>
      <c r="EB79" s="99">
        <f>SUMIFS('Ajuste Ciclado'!J$5:J$47,'Ajuste Ciclado'!$C$5:$C$47,Balance!EB$4,'Ajuste Ciclado'!$B$5:$B$47,Balance!$B79)</f>
        <v>0</v>
      </c>
      <c r="EC79" s="99">
        <f>SUMIFS('Ajuste Ciclado'!K$5:K$47,'Ajuste Ciclado'!$C$5:$C$47,Balance!EC$4,'Ajuste Ciclado'!$B$5:$B$47,Balance!$B79)</f>
        <v>0</v>
      </c>
      <c r="ED79" s="99">
        <f>SUMIFS('Ajuste Ciclado'!L$5:L$47,'Ajuste Ciclado'!$C$5:$C$47,Balance!ED$4,'Ajuste Ciclado'!$B$5:$B$47,Balance!$B79)</f>
        <v>0</v>
      </c>
      <c r="EE79" s="99">
        <f>SUMIFS('Ajuste Ciclado'!M$5:M$47,'Ajuste Ciclado'!$C$5:$C$47,Balance!EE$4,'Ajuste Ciclado'!$B$5:$B$47,Balance!$B79)</f>
        <v>0</v>
      </c>
      <c r="EF79" s="99">
        <f>SUMIFS('Ajuste Ciclado'!N$5:N$47,'Ajuste Ciclado'!$C$5:$C$47,Balance!EF$4,'Ajuste Ciclado'!$B$5:$B$47,Balance!$B79)</f>
        <v>0</v>
      </c>
      <c r="EG79" s="100">
        <f>SUMIFS('Ajuste Ciclado'!O$5:O$47,'Ajuste Ciclado'!$C$5:$C$47,Balance!EG$4,'Ajuste Ciclado'!$B$5:$B$47,Balance!$B79)</f>
        <v>0</v>
      </c>
      <c r="EH79" s="98">
        <f>SUMIFS('Ajuste Ciclado'!D$5:D$47,'Ajuste Ciclado'!$C$5:$C$47,Balance!EH$4,'Ajuste Ciclado'!$B$5:$B$47,Balance!$B79)</f>
        <v>0</v>
      </c>
      <c r="EI79" s="99">
        <f>SUMIFS('Ajuste Ciclado'!E$5:E$47,'Ajuste Ciclado'!$C$5:$C$47,Balance!EI$4,'Ajuste Ciclado'!$B$5:$B$47,Balance!$B79)</f>
        <v>0</v>
      </c>
      <c r="EJ79" s="99">
        <f>SUMIFS('Ajuste Ciclado'!F$5:F$47,'Ajuste Ciclado'!$C$5:$C$47,Balance!EJ$4,'Ajuste Ciclado'!$B$5:$B$47,Balance!$B79)</f>
        <v>0</v>
      </c>
      <c r="EK79" s="99">
        <f>SUMIFS('Ajuste Ciclado'!G$5:G$47,'Ajuste Ciclado'!$C$5:$C$47,Balance!EK$4,'Ajuste Ciclado'!$B$5:$B$47,Balance!$B79)</f>
        <v>0</v>
      </c>
      <c r="EL79" s="99">
        <f>SUMIFS('Ajuste Ciclado'!H$5:H$47,'Ajuste Ciclado'!$C$5:$C$47,Balance!EL$4,'Ajuste Ciclado'!$B$5:$B$47,Balance!$B79)</f>
        <v>0</v>
      </c>
      <c r="EM79" s="99">
        <f>SUMIFS('Ajuste Ciclado'!I$5:I$47,'Ajuste Ciclado'!$C$5:$C$47,Balance!EM$4,'Ajuste Ciclado'!$B$5:$B$47,Balance!$B79)</f>
        <v>0</v>
      </c>
      <c r="EN79" s="99">
        <f>SUMIFS('Ajuste Ciclado'!J$5:J$47,'Ajuste Ciclado'!$C$5:$C$47,Balance!EN$4,'Ajuste Ciclado'!$B$5:$B$47,Balance!$B79)</f>
        <v>0</v>
      </c>
      <c r="EO79" s="99">
        <f>SUMIFS('Ajuste Ciclado'!K$5:K$47,'Ajuste Ciclado'!$C$5:$C$47,Balance!EO$4,'Ajuste Ciclado'!$B$5:$B$47,Balance!$B79)</f>
        <v>0</v>
      </c>
      <c r="EP79" s="99">
        <f>SUMIFS('Ajuste Ciclado'!L$5:L$47,'Ajuste Ciclado'!$C$5:$C$47,Balance!EP$4,'Ajuste Ciclado'!$B$5:$B$47,Balance!$B79)</f>
        <v>0</v>
      </c>
      <c r="EQ79" s="99">
        <f>SUMIFS('Ajuste Ciclado'!M$5:M$47,'Ajuste Ciclado'!$C$5:$C$47,Balance!EQ$4,'Ajuste Ciclado'!$B$5:$B$47,Balance!$B79)</f>
        <v>0</v>
      </c>
      <c r="ER79" s="99">
        <f>SUMIFS('Ajuste Ciclado'!N$5:N$47,'Ajuste Ciclado'!$C$5:$C$47,Balance!ER$4,'Ajuste Ciclado'!$B$5:$B$47,Balance!$B79)</f>
        <v>0</v>
      </c>
      <c r="ES79" s="100">
        <f>SUMIFS('Ajuste Ciclado'!O$5:O$47,'Ajuste Ciclado'!$C$5:$C$47,Balance!ES$4,'Ajuste Ciclado'!$B$5:$B$47,Balance!$B79)</f>
        <v>0</v>
      </c>
      <c r="ET79" s="84"/>
      <c r="EU79" s="12">
        <f t="shared" si="181"/>
        <v>26794.091717080981</v>
      </c>
      <c r="EV79" s="13">
        <f t="shared" si="145"/>
        <v>24294.194689395001</v>
      </c>
      <c r="EW79" s="13">
        <f t="shared" si="146"/>
        <v>30018.406769496021</v>
      </c>
      <c r="EX79" s="13">
        <f t="shared" si="147"/>
        <v>24486.113689087531</v>
      </c>
      <c r="EY79" s="13">
        <f t="shared" si="148"/>
        <v>26683.383507445578</v>
      </c>
      <c r="EZ79" s="13">
        <f t="shared" si="149"/>
        <v>22492.76591896531</v>
      </c>
      <c r="FA79" s="13">
        <f t="shared" si="150"/>
        <v>15711.341193630849</v>
      </c>
      <c r="FB79" s="13">
        <f t="shared" si="151"/>
        <v>12004.0027731102</v>
      </c>
      <c r="FC79" s="13">
        <f t="shared" si="152"/>
        <v>11761.973427936789</v>
      </c>
      <c r="FD79" s="13">
        <f t="shared" si="153"/>
        <v>2369.6153795742262</v>
      </c>
      <c r="FE79" s="13">
        <f t="shared" si="154"/>
        <v>835.30986522752778</v>
      </c>
      <c r="FF79" s="14">
        <f t="shared" si="155"/>
        <v>1448.7430814318479</v>
      </c>
      <c r="FG79" s="12">
        <f t="shared" si="156"/>
        <v>26833.30187153957</v>
      </c>
      <c r="FH79" s="13">
        <f t="shared" si="157"/>
        <v>24428.077769559819</v>
      </c>
      <c r="FI79" s="13">
        <f t="shared" si="158"/>
        <v>30108.422680347991</v>
      </c>
      <c r="FJ79" s="13">
        <f t="shared" si="159"/>
        <v>25028.075455643469</v>
      </c>
      <c r="FK79" s="13">
        <f t="shared" si="160"/>
        <v>26094.697398643901</v>
      </c>
      <c r="FL79" s="13">
        <f t="shared" si="161"/>
        <v>22736.34356194923</v>
      </c>
      <c r="FM79" s="13">
        <f t="shared" si="162"/>
        <v>16607.69880304618</v>
      </c>
      <c r="FN79" s="13">
        <f t="shared" si="163"/>
        <v>12172.46984144168</v>
      </c>
      <c r="FO79" s="13">
        <f t="shared" si="164"/>
        <v>11951.697754676559</v>
      </c>
      <c r="FP79" s="13">
        <f t="shared" si="165"/>
        <v>3548.632494255628</v>
      </c>
      <c r="FQ79" s="13">
        <f t="shared" si="166"/>
        <v>5109.9950850464111</v>
      </c>
      <c r="FR79" s="14">
        <f t="shared" si="167"/>
        <v>6528.0215819154273</v>
      </c>
      <c r="FS79" s="12">
        <f t="shared" si="168"/>
        <v>26837.015190974322</v>
      </c>
      <c r="FT79" s="13">
        <f t="shared" si="169"/>
        <v>24398.164141544519</v>
      </c>
      <c r="FU79" s="13">
        <f t="shared" si="170"/>
        <v>30039.325801972649</v>
      </c>
      <c r="FV79" s="13">
        <f t="shared" si="171"/>
        <v>24863.606897134159</v>
      </c>
      <c r="FW79" s="13">
        <f t="shared" si="172"/>
        <v>27107.32501433164</v>
      </c>
      <c r="FX79" s="13">
        <f t="shared" si="173"/>
        <v>24055.027625553761</v>
      </c>
      <c r="FY79" s="13">
        <f t="shared" si="174"/>
        <v>17565.439833308708</v>
      </c>
      <c r="FZ79" s="13">
        <f t="shared" si="175"/>
        <v>13343.539408894339</v>
      </c>
      <c r="GA79" s="13">
        <f t="shared" si="176"/>
        <v>12745.448646289051</v>
      </c>
      <c r="GB79" s="13">
        <f t="shared" si="177"/>
        <v>7440.6358554164926</v>
      </c>
      <c r="GC79" s="13">
        <f t="shared" si="178"/>
        <v>9998.0165282790676</v>
      </c>
      <c r="GD79" s="14">
        <f t="shared" si="179"/>
        <v>10105.46188945969</v>
      </c>
      <c r="GE79" s="84"/>
      <c r="GF79" s="12">
        <f t="shared" si="182"/>
        <v>198899.94201238183</v>
      </c>
      <c r="GG79" s="13">
        <f t="shared" si="182"/>
        <v>211147.43429806593</v>
      </c>
      <c r="GH79" s="14">
        <f t="shared" si="182"/>
        <v>228499.0068331584</v>
      </c>
      <c r="GI79" s="6">
        <f t="shared" si="183"/>
        <v>1</v>
      </c>
      <c r="GJ79" s="12">
        <f t="shared" si="184"/>
        <v>0</v>
      </c>
      <c r="GK79" s="13">
        <f t="shared" si="185"/>
        <v>0</v>
      </c>
      <c r="GL79" s="14">
        <f t="shared" si="186"/>
        <v>0</v>
      </c>
      <c r="GM79" s="84"/>
      <c r="GN79" s="66">
        <f t="shared" si="187"/>
        <v>0</v>
      </c>
      <c r="GO79" s="84"/>
      <c r="GP79" s="63" t="str" cm="1">
        <f t="array" ref="GP79">INDEX($GF$4:$GH$4,1,GI79)</f>
        <v>Sample 1</v>
      </c>
      <c r="GQ79" s="12">
        <f t="shared" si="188"/>
        <v>835.30986522752778</v>
      </c>
      <c r="GR79" s="13">
        <f t="shared" si="188"/>
        <v>1448.7430814318479</v>
      </c>
      <c r="GS79" s="14">
        <f t="shared" si="188"/>
        <v>2369.6153795742262</v>
      </c>
      <c r="GT79" s="12">
        <f t="shared" si="189"/>
        <v>3548.632494255628</v>
      </c>
      <c r="GU79" s="13">
        <f t="shared" si="189"/>
        <v>5109.9950850464111</v>
      </c>
      <c r="GV79" s="14">
        <f t="shared" si="189"/>
        <v>6528.0215819154273</v>
      </c>
      <c r="GW79" s="12">
        <f t="shared" si="190"/>
        <v>7440.6358554164926</v>
      </c>
      <c r="GX79" s="13">
        <f t="shared" si="190"/>
        <v>9998.0165282790676</v>
      </c>
      <c r="GY79" s="14">
        <f t="shared" si="190"/>
        <v>10105.46188945969</v>
      </c>
      <c r="GZ79" s="84" t="str">
        <f t="shared" si="180"/>
        <v>Sample 1</v>
      </c>
      <c r="HA79" s="12">
        <f t="shared" si="191"/>
        <v>0</v>
      </c>
      <c r="HB79" s="13">
        <f t="shared" si="191"/>
        <v>0</v>
      </c>
      <c r="HC79" s="14">
        <f t="shared" si="191"/>
        <v>0</v>
      </c>
      <c r="HD79" s="6">
        <f t="shared" si="192"/>
        <v>0</v>
      </c>
      <c r="HE79" s="84" t="str">
        <f t="shared" si="193"/>
        <v>Ok</v>
      </c>
    </row>
    <row r="80" spans="2:213" x14ac:dyDescent="0.3">
      <c r="B80" s="84" t="s">
        <v>369</v>
      </c>
      <c r="C80" s="12">
        <f>SUMIFS(Inyecciones!$E$2:$E$14185,Inyecciones!$A$2:$A$14185,Balance!C$4,Inyecciones!$B$2:$B$14185,Balance!$B80,Inyecciones!$C$2:$C$14185,Balance!C$5)</f>
        <v>8100743.4939107914</v>
      </c>
      <c r="D80" s="13">
        <f>SUMIFS(Inyecciones!$E$2:$E$14185,Inyecciones!$A$2:$A$14185,Balance!D$4,Inyecciones!$B$2:$B$14185,Balance!$B80,Inyecciones!$C$2:$C$14185,Balance!D$5)</f>
        <v>6412788.2387732016</v>
      </c>
      <c r="E80" s="13">
        <f>SUMIFS(Inyecciones!$E$2:$E$14185,Inyecciones!$A$2:$A$14185,Balance!E$4,Inyecciones!$B$2:$B$14185,Balance!$B80,Inyecciones!$C$2:$C$14185,Balance!E$5)</f>
        <v>8043537.9545426574</v>
      </c>
      <c r="F80" s="13">
        <f>SUMIFS(Inyecciones!$E$2:$E$14185,Inyecciones!$A$2:$A$14185,Balance!F$4,Inyecciones!$B$2:$B$14185,Balance!$B80,Inyecciones!$C$2:$C$14185,Balance!F$5)</f>
        <v>7418613.3257050971</v>
      </c>
      <c r="G80" s="13">
        <f>SUMIFS(Inyecciones!$E$2:$E$14185,Inyecciones!$A$2:$A$14185,Balance!G$4,Inyecciones!$B$2:$B$14185,Balance!$B80,Inyecciones!$C$2:$C$14185,Balance!G$5)</f>
        <v>7211599.3925832612</v>
      </c>
      <c r="H80" s="13">
        <f>SUMIFS(Inyecciones!$E$2:$E$14185,Inyecciones!$A$2:$A$14185,Balance!H$4,Inyecciones!$B$2:$B$14185,Balance!$B80,Inyecciones!$C$2:$C$14185,Balance!H$5)</f>
        <v>6956867.6747723008</v>
      </c>
      <c r="I80" s="13">
        <f>SUMIFS(Inyecciones!$E$2:$E$14185,Inyecciones!$A$2:$A$14185,Balance!I$4,Inyecciones!$B$2:$B$14185,Balance!$B80,Inyecciones!$C$2:$C$14185,Balance!I$5)</f>
        <v>6409355.3042841004</v>
      </c>
      <c r="J80" s="13">
        <f>SUMIFS(Inyecciones!$E$2:$E$14185,Inyecciones!$A$2:$A$14185,Balance!J$4,Inyecciones!$B$2:$B$14185,Balance!$B80,Inyecciones!$C$2:$C$14185,Balance!J$5)</f>
        <v>5960096.5144968871</v>
      </c>
      <c r="K80" s="13">
        <f>SUMIFS(Inyecciones!$E$2:$E$14185,Inyecciones!$A$2:$A$14185,Balance!K$4,Inyecciones!$B$2:$B$14185,Balance!$B80,Inyecciones!$C$2:$C$14185,Balance!K$5)</f>
        <v>4044737.1923855119</v>
      </c>
      <c r="L80" s="13">
        <f>SUMIFS(Inyecciones!$E$2:$E$14185,Inyecciones!$A$2:$A$14185,Balance!L$4,Inyecciones!$B$2:$B$14185,Balance!$B80,Inyecciones!$C$2:$C$14185,Balance!L$5)</f>
        <v>3568629.46034361</v>
      </c>
      <c r="M80" s="13">
        <f>SUMIFS(Inyecciones!$E$2:$E$14185,Inyecciones!$A$2:$A$14185,Balance!M$4,Inyecciones!$B$2:$B$14185,Balance!$B80,Inyecciones!$C$2:$C$14185,Balance!M$5)</f>
        <v>3399617.1357794381</v>
      </c>
      <c r="N80" s="14">
        <f>SUMIFS(Inyecciones!$E$2:$E$14185,Inyecciones!$A$2:$A$14185,Balance!N$4,Inyecciones!$B$2:$B$14185,Balance!$B80,Inyecciones!$C$2:$C$14185,Balance!N$5)</f>
        <v>3315385.9554013321</v>
      </c>
      <c r="O80" s="12">
        <f>SUMIFS(Inyecciones!$E$2:$E$14185,Inyecciones!$A$2:$A$14185,Balance!O$4,Inyecciones!$B$2:$B$14185,Balance!$B80,Inyecciones!$C$2:$C$14185,Balance!O$5)</f>
        <v>8112939.2482056972</v>
      </c>
      <c r="P80" s="13">
        <f>SUMIFS(Inyecciones!$E$2:$E$14185,Inyecciones!$A$2:$A$14185,Balance!P$4,Inyecciones!$B$2:$B$14185,Balance!$B80,Inyecciones!$C$2:$C$14185,Balance!P$5)</f>
        <v>6444692.0069073793</v>
      </c>
      <c r="Q80" s="13">
        <f>SUMIFS(Inyecciones!$E$2:$E$14185,Inyecciones!$A$2:$A$14185,Balance!Q$4,Inyecciones!$B$2:$B$14185,Balance!$B80,Inyecciones!$C$2:$C$14185,Balance!Q$5)</f>
        <v>8080382.7473727968</v>
      </c>
      <c r="R80" s="13">
        <f>SUMIFS(Inyecciones!$E$2:$E$14185,Inyecciones!$A$2:$A$14185,Balance!R$4,Inyecciones!$B$2:$B$14185,Balance!$B80,Inyecciones!$C$2:$C$14185,Balance!R$5)</f>
        <v>7560827.4465132244</v>
      </c>
      <c r="S80" s="13">
        <f>SUMIFS(Inyecciones!$E$2:$E$14185,Inyecciones!$A$2:$A$14185,Balance!S$4,Inyecciones!$B$2:$B$14185,Balance!$B80,Inyecciones!$C$2:$C$14185,Balance!S$5)</f>
        <v>7173775.7168236496</v>
      </c>
      <c r="T80" s="13">
        <f>SUMIFS(Inyecciones!$E$2:$E$14185,Inyecciones!$A$2:$A$14185,Balance!T$4,Inyecciones!$B$2:$B$14185,Balance!$B80,Inyecciones!$C$2:$C$14185,Balance!T$5)</f>
        <v>6991211.8069920586</v>
      </c>
      <c r="U80" s="13">
        <f>SUMIFS(Inyecciones!$E$2:$E$14185,Inyecciones!$A$2:$A$14185,Balance!U$4,Inyecciones!$B$2:$B$14185,Balance!$B80,Inyecciones!$C$2:$C$14185,Balance!U$5)</f>
        <v>6631427.6128129615</v>
      </c>
      <c r="V80" s="13">
        <f>SUMIFS(Inyecciones!$E$2:$E$14185,Inyecciones!$A$2:$A$14185,Balance!V$4,Inyecciones!$B$2:$B$14185,Balance!$B80,Inyecciones!$C$2:$C$14185,Balance!V$5)</f>
        <v>5912843.9746813579</v>
      </c>
      <c r="W80" s="13">
        <f>SUMIFS(Inyecciones!$E$2:$E$14185,Inyecciones!$A$2:$A$14185,Balance!W$4,Inyecciones!$B$2:$B$14185,Balance!$B80,Inyecciones!$C$2:$C$14185,Balance!W$5)</f>
        <v>4074300.700033329</v>
      </c>
      <c r="X80" s="13">
        <f>SUMIFS(Inyecciones!$E$2:$E$14185,Inyecciones!$A$2:$A$14185,Balance!X$4,Inyecciones!$B$2:$B$14185,Balance!$B80,Inyecciones!$C$2:$C$14185,Balance!X$5)</f>
        <v>3827163.434623613</v>
      </c>
      <c r="Y80" s="13">
        <f>SUMIFS(Inyecciones!$E$2:$E$14185,Inyecciones!$A$2:$A$14185,Balance!Y$4,Inyecciones!$B$2:$B$14185,Balance!$B80,Inyecciones!$C$2:$C$14185,Balance!Y$5)</f>
        <v>3795918.7222376019</v>
      </c>
      <c r="Z80" s="14">
        <f>SUMIFS(Inyecciones!$E$2:$E$14185,Inyecciones!$A$2:$A$14185,Balance!Z$4,Inyecciones!$B$2:$B$14185,Balance!$B80,Inyecciones!$C$2:$C$14185,Balance!Z$5)</f>
        <v>3859194.845395897</v>
      </c>
      <c r="AA80" s="12">
        <f>SUMIFS(Inyecciones!$E$2:$E$14185,Inyecciones!$A$2:$A$14185,Balance!AA$4,Inyecciones!$B$2:$B$14185,Balance!$B80,Inyecciones!$C$2:$C$14185,Balance!AA$5)</f>
        <v>8113308.1886440516</v>
      </c>
      <c r="AB80" s="13">
        <f>SUMIFS(Inyecciones!$E$2:$E$14185,Inyecciones!$A$2:$A$14185,Balance!AB$4,Inyecciones!$B$2:$B$14185,Balance!$B80,Inyecciones!$C$2:$C$14185,Balance!AB$5)</f>
        <v>6433487.1864821278</v>
      </c>
      <c r="AC80" s="13">
        <f>SUMIFS(Inyecciones!$E$2:$E$14185,Inyecciones!$A$2:$A$14185,Balance!AC$4,Inyecciones!$B$2:$B$14185,Balance!$B80,Inyecciones!$C$2:$C$14185,Balance!AC$5)</f>
        <v>8054453.8450902076</v>
      </c>
      <c r="AD80" s="13">
        <f>SUMIFS(Inyecciones!$E$2:$E$14185,Inyecciones!$A$2:$A$14185,Balance!AD$4,Inyecciones!$B$2:$B$14185,Balance!$B80,Inyecciones!$C$2:$C$14185,Balance!AD$5)</f>
        <v>7519520.6618864695</v>
      </c>
      <c r="AE80" s="13">
        <f>SUMIFS(Inyecciones!$E$2:$E$14185,Inyecciones!$A$2:$A$14185,Balance!AE$4,Inyecciones!$B$2:$B$14185,Balance!$B80,Inyecciones!$C$2:$C$14185,Balance!AE$5)</f>
        <v>7248450.9809676921</v>
      </c>
      <c r="AF80" s="13">
        <f>SUMIFS(Inyecciones!$E$2:$E$14185,Inyecciones!$A$2:$A$14185,Balance!AF$4,Inyecciones!$B$2:$B$14185,Balance!$B80,Inyecciones!$C$2:$C$14185,Balance!AF$5)</f>
        <v>7237862.2066423921</v>
      </c>
      <c r="AG80" s="13">
        <f>SUMIFS(Inyecciones!$E$2:$E$14185,Inyecciones!$A$2:$A$14185,Balance!AG$4,Inyecciones!$B$2:$B$14185,Balance!$B80,Inyecciones!$C$2:$C$14185,Balance!AG$5)</f>
        <v>6910192.8468269575</v>
      </c>
      <c r="AH80" s="13">
        <f>SUMIFS(Inyecciones!$E$2:$E$14185,Inyecciones!$A$2:$A$14185,Balance!AH$4,Inyecciones!$B$2:$B$14185,Balance!$B80,Inyecciones!$C$2:$C$14185,Balance!AH$5)</f>
        <v>6252402.9047782039</v>
      </c>
      <c r="AI80" s="13">
        <f>SUMIFS(Inyecciones!$E$2:$E$14185,Inyecciones!$A$2:$A$14185,Balance!AI$4,Inyecciones!$B$2:$B$14185,Balance!$B80,Inyecciones!$C$2:$C$14185,Balance!AI$5)</f>
        <v>4263647.2085597999</v>
      </c>
      <c r="AJ80" s="13">
        <f>SUMIFS(Inyecciones!$E$2:$E$14185,Inyecciones!$A$2:$A$14185,Balance!AJ$4,Inyecciones!$B$2:$B$14185,Balance!$B80,Inyecciones!$C$2:$C$14185,Balance!AJ$5)</f>
        <v>4492348.1873528808</v>
      </c>
      <c r="AK80" s="13">
        <f>SUMIFS(Inyecciones!$E$2:$E$14185,Inyecciones!$A$2:$A$14185,Balance!AK$4,Inyecciones!$B$2:$B$14185,Balance!$B80,Inyecciones!$C$2:$C$14185,Balance!AK$5)</f>
        <v>4436276.5746277766</v>
      </c>
      <c r="AL80" s="14">
        <f>SUMIFS(Inyecciones!$E$2:$E$14185,Inyecciones!$A$2:$A$14185,Balance!AL$4,Inyecciones!$B$2:$B$14185,Balance!$B80,Inyecciones!$C$2:$C$14185,Balance!AL$5)</f>
        <v>4352536.8404579489</v>
      </c>
      <c r="AM80" s="13"/>
      <c r="AN80" s="12">
        <f>SUMIFS('Retiro Mensual'!$E$2:$E$2629,'Retiro Mensual'!$A$2:$A$2629,AN$4,'Retiro Mensual'!$B$2:$B$2629,$B80,'Retiro Mensual'!$C$2:$C$2629,AN$5)</f>
        <v>2696925.219</v>
      </c>
      <c r="AO80" s="13">
        <f>SUMIFS('Retiro Mensual'!$E$2:$E$2629,'Retiro Mensual'!$A$2:$A$2629,AO$4,'Retiro Mensual'!$B$2:$B$2629,$B80,'Retiro Mensual'!$C$2:$C$2629,AO$5)</f>
        <v>2328951.54</v>
      </c>
      <c r="AP80" s="13">
        <f>SUMIFS('Retiro Mensual'!$E$2:$E$2629,'Retiro Mensual'!$A$2:$A$2629,AP$4,'Retiro Mensual'!$B$2:$B$2629,$B80,'Retiro Mensual'!$C$2:$C$2629,AP$5)</f>
        <v>2599070.8199999998</v>
      </c>
      <c r="AQ80" s="13">
        <f>SUMIFS('Retiro Mensual'!$E$2:$E$2629,'Retiro Mensual'!$A$2:$A$2629,AQ$4,'Retiro Mensual'!$B$2:$B$2629,$B80,'Retiro Mensual'!$C$2:$C$2629,AQ$5)</f>
        <v>2127870.5240000002</v>
      </c>
      <c r="AR80" s="13">
        <f>SUMIFS('Retiro Mensual'!$E$2:$E$2629,'Retiro Mensual'!$A$2:$A$2629,AR$4,'Retiro Mensual'!$B$2:$B$2629,$B80,'Retiro Mensual'!$C$2:$C$2629,AR$5)</f>
        <v>2228061.9900000002</v>
      </c>
      <c r="AS80" s="13">
        <f>SUMIFS('Retiro Mensual'!$E$2:$E$2629,'Retiro Mensual'!$A$2:$A$2629,AS$4,'Retiro Mensual'!$B$2:$B$2629,$B80,'Retiro Mensual'!$C$2:$C$2629,AS$5)</f>
        <v>2119612.9619999998</v>
      </c>
      <c r="AT80" s="13">
        <f>SUMIFS('Retiro Mensual'!$E$2:$E$2629,'Retiro Mensual'!$A$2:$A$2629,AT$4,'Retiro Mensual'!$B$2:$B$2629,$B80,'Retiro Mensual'!$C$2:$C$2629,AT$5)</f>
        <v>5757455.4890000001</v>
      </c>
      <c r="AU80" s="13">
        <f>SUMIFS('Retiro Mensual'!$E$2:$E$2629,'Retiro Mensual'!$A$2:$A$2629,AU$4,'Retiro Mensual'!$B$2:$B$2629,$B80,'Retiro Mensual'!$C$2:$C$2629,AU$5)</f>
        <v>5872540.8640000001</v>
      </c>
      <c r="AV80" s="13">
        <f>SUMIFS('Retiro Mensual'!$E$2:$E$2629,'Retiro Mensual'!$A$2:$A$2629,AV$4,'Retiro Mensual'!$B$2:$B$2629,$B80,'Retiro Mensual'!$C$2:$C$2629,AV$5)</f>
        <v>4825986.4639999997</v>
      </c>
      <c r="AW80" s="13">
        <f>SUMIFS('Retiro Mensual'!$E$2:$E$2629,'Retiro Mensual'!$A$2:$A$2629,AW$4,'Retiro Mensual'!$B$2:$B$2629,$B80,'Retiro Mensual'!$C$2:$C$2629,AW$5)</f>
        <v>2770558.0669999998</v>
      </c>
      <c r="AX80" s="13">
        <f>SUMIFS('Retiro Mensual'!$E$2:$E$2629,'Retiro Mensual'!$A$2:$A$2629,AX$4,'Retiro Mensual'!$B$2:$B$2629,$B80,'Retiro Mensual'!$C$2:$C$2629,AX$5)</f>
        <v>2475117.176</v>
      </c>
      <c r="AY80" s="14">
        <f>SUMIFS('Retiro Mensual'!$E$2:$E$2629,'Retiro Mensual'!$A$2:$A$2629,AY$4,'Retiro Mensual'!$B$2:$B$2629,$B80,'Retiro Mensual'!$C$2:$C$2629,AY$5)</f>
        <v>2692213.5929999999</v>
      </c>
      <c r="AZ80" s="12">
        <f>SUMIFS('Retiro Mensual'!$E$2:$E$2629,'Retiro Mensual'!$A$2:$A$2629,AZ$4,'Retiro Mensual'!$B$2:$B$2629,$B80,'Retiro Mensual'!$C$2:$C$2629,AZ$5)</f>
        <v>2701348.165</v>
      </c>
      <c r="BA80" s="13">
        <f>SUMIFS('Retiro Mensual'!$E$2:$E$2629,'Retiro Mensual'!$A$2:$A$2629,BA$4,'Retiro Mensual'!$B$2:$B$2629,$B80,'Retiro Mensual'!$C$2:$C$2629,BA$5)</f>
        <v>2357129.8829999999</v>
      </c>
      <c r="BB80" s="13">
        <f>SUMIFS('Retiro Mensual'!$E$2:$E$2629,'Retiro Mensual'!$A$2:$A$2629,BB$4,'Retiro Mensual'!$B$2:$B$2629,$B80,'Retiro Mensual'!$C$2:$C$2629,BB$5)</f>
        <v>2653750.9279999998</v>
      </c>
      <c r="BC80" s="13">
        <f>SUMIFS('Retiro Mensual'!$E$2:$E$2629,'Retiro Mensual'!$A$2:$A$2629,BC$4,'Retiro Mensual'!$B$2:$B$2629,$B80,'Retiro Mensual'!$C$2:$C$2629,BC$5)</f>
        <v>2248456.3849999998</v>
      </c>
      <c r="BD80" s="13">
        <f>SUMIFS('Retiro Mensual'!$E$2:$E$2629,'Retiro Mensual'!$A$2:$A$2629,BD$4,'Retiro Mensual'!$B$2:$B$2629,$B80,'Retiro Mensual'!$C$2:$C$2629,BD$5)</f>
        <v>2233796.1660000002</v>
      </c>
      <c r="BE80" s="13">
        <f>SUMIFS('Retiro Mensual'!$E$2:$E$2629,'Retiro Mensual'!$A$2:$A$2629,BE$4,'Retiro Mensual'!$B$2:$B$2629,$B80,'Retiro Mensual'!$C$2:$C$2629,BE$5)</f>
        <v>2250519.2209999999</v>
      </c>
      <c r="BF80" s="13">
        <f>SUMIFS('Retiro Mensual'!$E$2:$E$2629,'Retiro Mensual'!$A$2:$A$2629,BF$4,'Retiro Mensual'!$B$2:$B$2629,$B80,'Retiro Mensual'!$C$2:$C$2629,BF$5)</f>
        <v>6539837.8880000003</v>
      </c>
      <c r="BG80" s="13">
        <f>SUMIFS('Retiro Mensual'!$E$2:$E$2629,'Retiro Mensual'!$A$2:$A$2629,BG$4,'Retiro Mensual'!$B$2:$B$2629,$B80,'Retiro Mensual'!$C$2:$C$2629,BG$5)</f>
        <v>5918525.4979999997</v>
      </c>
      <c r="BH80" s="13">
        <f>SUMIFS('Retiro Mensual'!$E$2:$E$2629,'Retiro Mensual'!$A$2:$A$2629,BH$4,'Retiro Mensual'!$B$2:$B$2629,$B80,'Retiro Mensual'!$C$2:$C$2629,BH$5)</f>
        <v>4924157.3590000002</v>
      </c>
      <c r="BI80" s="13">
        <f>SUMIFS('Retiro Mensual'!$E$2:$E$2629,'Retiro Mensual'!$A$2:$A$2629,BI$4,'Retiro Mensual'!$B$2:$B$2629,$B80,'Retiro Mensual'!$C$2:$C$2629,BI$5)</f>
        <v>3237335.8059999999</v>
      </c>
      <c r="BJ80" s="13">
        <f>SUMIFS('Retiro Mensual'!$E$2:$E$2629,'Retiro Mensual'!$A$2:$A$2629,BJ$4,'Retiro Mensual'!$B$2:$B$2629,$B80,'Retiro Mensual'!$C$2:$C$2629,BJ$5)</f>
        <v>3352387.9350000001</v>
      </c>
      <c r="BK80" s="14">
        <f>SUMIFS('Retiro Mensual'!$E$2:$E$2629,'Retiro Mensual'!$A$2:$A$2629,BK$4,'Retiro Mensual'!$B$2:$B$2629,$B80,'Retiro Mensual'!$C$2:$C$2629,BK$5)</f>
        <v>4210309.3</v>
      </c>
      <c r="BL80" s="12">
        <f>SUMIFS('Retiro Mensual'!$E$2:$E$2629,'Retiro Mensual'!$A$2:$A$2629,BL$4,'Retiro Mensual'!$B$2:$B$2629,$B80,'Retiro Mensual'!$C$2:$C$2629,BL$5)</f>
        <v>2702239.7769999998</v>
      </c>
      <c r="BM80" s="13">
        <f>SUMIFS('Retiro Mensual'!$E$2:$E$2629,'Retiro Mensual'!$A$2:$A$2629,BM$4,'Retiro Mensual'!$B$2:$B$2629,$B80,'Retiro Mensual'!$C$2:$C$2629,BM$5)</f>
        <v>2402308.2990000001</v>
      </c>
      <c r="BN80" s="13">
        <f>SUMIFS('Retiro Mensual'!$E$2:$E$2629,'Retiro Mensual'!$A$2:$A$2629,BN$4,'Retiro Mensual'!$B$2:$B$2629,$B80,'Retiro Mensual'!$C$2:$C$2629,BN$5)</f>
        <v>2646516.014</v>
      </c>
      <c r="BO80" s="13">
        <f>SUMIFS('Retiro Mensual'!$E$2:$E$2629,'Retiro Mensual'!$A$2:$A$2629,BO$4,'Retiro Mensual'!$B$2:$B$2629,$B80,'Retiro Mensual'!$C$2:$C$2629,BO$5)</f>
        <v>2221673.1510000001</v>
      </c>
      <c r="BP80" s="13">
        <f>SUMIFS('Retiro Mensual'!$E$2:$E$2629,'Retiro Mensual'!$A$2:$A$2629,BP$4,'Retiro Mensual'!$B$2:$B$2629,$B80,'Retiro Mensual'!$C$2:$C$2629,BP$5)</f>
        <v>2299181.4369999999</v>
      </c>
      <c r="BQ80" s="13">
        <f>SUMIFS('Retiro Mensual'!$E$2:$E$2629,'Retiro Mensual'!$A$2:$A$2629,BQ$4,'Retiro Mensual'!$B$2:$B$2629,$B80,'Retiro Mensual'!$C$2:$C$2629,BQ$5)</f>
        <v>2462454.284</v>
      </c>
      <c r="BR80" s="13">
        <f>SUMIFS('Retiro Mensual'!$E$2:$E$2629,'Retiro Mensual'!$A$2:$A$2629,BR$4,'Retiro Mensual'!$B$2:$B$2629,$B80,'Retiro Mensual'!$C$2:$C$2629,BR$5)</f>
        <v>7017595.0829999996</v>
      </c>
      <c r="BS80" s="13">
        <f>SUMIFS('Retiro Mensual'!$E$2:$E$2629,'Retiro Mensual'!$A$2:$A$2629,BS$4,'Retiro Mensual'!$B$2:$B$2629,$B80,'Retiro Mensual'!$C$2:$C$2629,BS$5)</f>
        <v>6573493.3300000001</v>
      </c>
      <c r="BT80" s="13">
        <f>SUMIFS('Retiro Mensual'!$E$2:$E$2629,'Retiro Mensual'!$A$2:$A$2629,BT$4,'Retiro Mensual'!$B$2:$B$2629,$B80,'Retiro Mensual'!$C$2:$C$2629,BT$5)</f>
        <v>5163308.9790000003</v>
      </c>
      <c r="BU80" s="13">
        <f>SUMIFS('Retiro Mensual'!$E$2:$E$2629,'Retiro Mensual'!$A$2:$A$2629,BU$4,'Retiro Mensual'!$B$2:$B$2629,$B80,'Retiro Mensual'!$C$2:$C$2629,BU$5)</f>
        <v>3874540.1770000001</v>
      </c>
      <c r="BV80" s="13">
        <f>SUMIFS('Retiro Mensual'!$E$2:$E$2629,'Retiro Mensual'!$A$2:$A$2629,BV$4,'Retiro Mensual'!$B$2:$B$2629,$B80,'Retiro Mensual'!$C$2:$C$2629,BV$5)</f>
        <v>4237389.7929999996</v>
      </c>
      <c r="BW80" s="14">
        <f>SUMIFS('Retiro Mensual'!$E$2:$E$2629,'Retiro Mensual'!$A$2:$A$2629,BW$4,'Retiro Mensual'!$B$2:$B$2629,$B80,'Retiro Mensual'!$C$2:$C$2629,BW$5)</f>
        <v>5099774.4110000003</v>
      </c>
      <c r="BX80" s="13"/>
      <c r="BY80" s="12">
        <f>SUMIFS('Compra Ventas'!$E$2:$E$2700,'Compra Ventas'!$A$2:$A$2700,BY$4,'Compra Ventas'!$B$2:$B$2700,$B80,'Compra Ventas'!$C$2:$C$2700,BY$5)</f>
        <v>0</v>
      </c>
      <c r="BZ80" s="13">
        <f>SUMIFS('Compra Ventas'!$E$2:$E$2700,'Compra Ventas'!$A$2:$A$2700,BZ$4,'Compra Ventas'!$B$2:$B$2700,$B80,'Compra Ventas'!$C$2:$C$2700,BZ$5)</f>
        <v>0</v>
      </c>
      <c r="CA80" s="13">
        <f>SUMIFS('Compra Ventas'!$E$2:$E$2700,'Compra Ventas'!$A$2:$A$2700,CA$4,'Compra Ventas'!$B$2:$B$2700,$B80,'Compra Ventas'!$C$2:$C$2700,CA$5)</f>
        <v>0</v>
      </c>
      <c r="CB80" s="13">
        <f>SUMIFS('Compra Ventas'!$E$2:$E$2700,'Compra Ventas'!$A$2:$A$2700,CB$4,'Compra Ventas'!$B$2:$B$2700,$B80,'Compra Ventas'!$C$2:$C$2700,CB$5)</f>
        <v>0</v>
      </c>
      <c r="CC80" s="13">
        <f>SUMIFS('Compra Ventas'!$E$2:$E$2700,'Compra Ventas'!$A$2:$A$2700,CC$4,'Compra Ventas'!$B$2:$B$2700,$B80,'Compra Ventas'!$C$2:$C$2700,CC$5)</f>
        <v>0</v>
      </c>
      <c r="CD80" s="13">
        <f>SUMIFS('Compra Ventas'!$E$2:$E$2700,'Compra Ventas'!$A$2:$A$2700,CD$4,'Compra Ventas'!$B$2:$B$2700,$B80,'Compra Ventas'!$C$2:$C$2700,CD$5)</f>
        <v>0</v>
      </c>
      <c r="CE80" s="13">
        <f>SUMIFS('Compra Ventas'!$E$2:$E$2700,'Compra Ventas'!$A$2:$A$2700,CE$4,'Compra Ventas'!$B$2:$B$2700,$B80,'Compra Ventas'!$C$2:$C$2700,CE$5)</f>
        <v>0</v>
      </c>
      <c r="CF80" s="13">
        <f>SUMIFS('Compra Ventas'!$E$2:$E$2700,'Compra Ventas'!$A$2:$A$2700,CF$4,'Compra Ventas'!$B$2:$B$2700,$B80,'Compra Ventas'!$C$2:$C$2700,CF$5)</f>
        <v>0</v>
      </c>
      <c r="CG80" s="13">
        <f>SUMIFS('Compra Ventas'!$E$2:$E$2700,'Compra Ventas'!$A$2:$A$2700,CG$4,'Compra Ventas'!$B$2:$B$2700,$B80,'Compra Ventas'!$C$2:$C$2700,CG$5)</f>
        <v>0</v>
      </c>
      <c r="CH80" s="13">
        <f>SUMIFS('Compra Ventas'!$E$2:$E$2700,'Compra Ventas'!$A$2:$A$2700,CH$4,'Compra Ventas'!$B$2:$B$2700,$B80,'Compra Ventas'!$C$2:$C$2700,CH$5)</f>
        <v>0</v>
      </c>
      <c r="CI80" s="13">
        <f>SUMIFS('Compra Ventas'!$E$2:$E$2700,'Compra Ventas'!$A$2:$A$2700,CI$4,'Compra Ventas'!$B$2:$B$2700,$B80,'Compra Ventas'!$C$2:$C$2700,CI$5)</f>
        <v>0</v>
      </c>
      <c r="CJ80" s="14">
        <f>SUMIFS('Compra Ventas'!$E$2:$E$2700,'Compra Ventas'!$A$2:$A$2700,CJ$4,'Compra Ventas'!$B$2:$B$2700,$B80,'Compra Ventas'!$C$2:$C$2700,CJ$5)</f>
        <v>0</v>
      </c>
      <c r="CK80" s="12">
        <f>SUMIFS('Compra Ventas'!$E$2:$E$2700,'Compra Ventas'!$A$2:$A$2700,CK$4,'Compra Ventas'!$B$2:$B$2700,$B80,'Compra Ventas'!$C$2:$C$2700,CK$5)</f>
        <v>0</v>
      </c>
      <c r="CL80" s="13">
        <f>SUMIFS('Compra Ventas'!$E$2:$E$2700,'Compra Ventas'!$A$2:$A$2700,CL$4,'Compra Ventas'!$B$2:$B$2700,$B80,'Compra Ventas'!$C$2:$C$2700,CL$5)</f>
        <v>0</v>
      </c>
      <c r="CM80" s="13">
        <f>SUMIFS('Compra Ventas'!$E$2:$E$2700,'Compra Ventas'!$A$2:$A$2700,CM$4,'Compra Ventas'!$B$2:$B$2700,$B80,'Compra Ventas'!$C$2:$C$2700,CM$5)</f>
        <v>0</v>
      </c>
      <c r="CN80" s="13">
        <f>SUMIFS('Compra Ventas'!$E$2:$E$2700,'Compra Ventas'!$A$2:$A$2700,CN$4,'Compra Ventas'!$B$2:$B$2700,$B80,'Compra Ventas'!$C$2:$C$2700,CN$5)</f>
        <v>0</v>
      </c>
      <c r="CO80" s="13">
        <f>SUMIFS('Compra Ventas'!$E$2:$E$2700,'Compra Ventas'!$A$2:$A$2700,CO$4,'Compra Ventas'!$B$2:$B$2700,$B80,'Compra Ventas'!$C$2:$C$2700,CO$5)</f>
        <v>0</v>
      </c>
      <c r="CP80" s="13">
        <f>SUMIFS('Compra Ventas'!$E$2:$E$2700,'Compra Ventas'!$A$2:$A$2700,CP$4,'Compra Ventas'!$B$2:$B$2700,$B80,'Compra Ventas'!$C$2:$C$2700,CP$5)</f>
        <v>0</v>
      </c>
      <c r="CQ80" s="13">
        <f>SUMIFS('Compra Ventas'!$E$2:$E$2700,'Compra Ventas'!$A$2:$A$2700,CQ$4,'Compra Ventas'!$B$2:$B$2700,$B80,'Compra Ventas'!$C$2:$C$2700,CQ$5)</f>
        <v>0</v>
      </c>
      <c r="CR80" s="13">
        <f>SUMIFS('Compra Ventas'!$E$2:$E$2700,'Compra Ventas'!$A$2:$A$2700,CR$4,'Compra Ventas'!$B$2:$B$2700,$B80,'Compra Ventas'!$C$2:$C$2700,CR$5)</f>
        <v>0</v>
      </c>
      <c r="CS80" s="13">
        <f>SUMIFS('Compra Ventas'!$E$2:$E$2700,'Compra Ventas'!$A$2:$A$2700,CS$4,'Compra Ventas'!$B$2:$B$2700,$B80,'Compra Ventas'!$C$2:$C$2700,CS$5)</f>
        <v>0</v>
      </c>
      <c r="CT80" s="13">
        <f>SUMIFS('Compra Ventas'!$E$2:$E$2700,'Compra Ventas'!$A$2:$A$2700,CT$4,'Compra Ventas'!$B$2:$B$2700,$B80,'Compra Ventas'!$C$2:$C$2700,CT$5)</f>
        <v>0</v>
      </c>
      <c r="CU80" s="13">
        <f>SUMIFS('Compra Ventas'!$E$2:$E$2700,'Compra Ventas'!$A$2:$A$2700,CU$4,'Compra Ventas'!$B$2:$B$2700,$B80,'Compra Ventas'!$C$2:$C$2700,CU$5)</f>
        <v>0</v>
      </c>
      <c r="CV80" s="14">
        <f>SUMIFS('Compra Ventas'!$E$2:$E$2700,'Compra Ventas'!$A$2:$A$2700,CV$4,'Compra Ventas'!$B$2:$B$2700,$B80,'Compra Ventas'!$C$2:$C$2700,CV$5)</f>
        <v>0</v>
      </c>
      <c r="CW80" s="12">
        <f>SUMIFS('Compra Ventas'!$E$2:$E$2700,'Compra Ventas'!$A$2:$A$2700,CW$4,'Compra Ventas'!$B$2:$B$2700,$B80,'Compra Ventas'!$C$2:$C$2700,CW$5)</f>
        <v>0</v>
      </c>
      <c r="CX80" s="13">
        <f>SUMIFS('Compra Ventas'!$E$2:$E$2700,'Compra Ventas'!$A$2:$A$2700,CX$4,'Compra Ventas'!$B$2:$B$2700,$B80,'Compra Ventas'!$C$2:$C$2700,CX$5)</f>
        <v>0</v>
      </c>
      <c r="CY80" s="13">
        <f>SUMIFS('Compra Ventas'!$E$2:$E$2700,'Compra Ventas'!$A$2:$A$2700,CY$4,'Compra Ventas'!$B$2:$B$2700,$B80,'Compra Ventas'!$C$2:$C$2700,CY$5)</f>
        <v>0</v>
      </c>
      <c r="CZ80" s="13">
        <f>SUMIFS('Compra Ventas'!$E$2:$E$2700,'Compra Ventas'!$A$2:$A$2700,CZ$4,'Compra Ventas'!$B$2:$B$2700,$B80,'Compra Ventas'!$C$2:$C$2700,CZ$5)</f>
        <v>0</v>
      </c>
      <c r="DA80" s="13">
        <f>SUMIFS('Compra Ventas'!$E$2:$E$2700,'Compra Ventas'!$A$2:$A$2700,DA$4,'Compra Ventas'!$B$2:$B$2700,$B80,'Compra Ventas'!$C$2:$C$2700,DA$5)</f>
        <v>0</v>
      </c>
      <c r="DB80" s="13">
        <f>SUMIFS('Compra Ventas'!$E$2:$E$2700,'Compra Ventas'!$A$2:$A$2700,DB$4,'Compra Ventas'!$B$2:$B$2700,$B80,'Compra Ventas'!$C$2:$C$2700,DB$5)</f>
        <v>0</v>
      </c>
      <c r="DC80" s="13">
        <f>SUMIFS('Compra Ventas'!$E$2:$E$2700,'Compra Ventas'!$A$2:$A$2700,DC$4,'Compra Ventas'!$B$2:$B$2700,$B80,'Compra Ventas'!$C$2:$C$2700,DC$5)</f>
        <v>0</v>
      </c>
      <c r="DD80" s="13">
        <f>SUMIFS('Compra Ventas'!$E$2:$E$2700,'Compra Ventas'!$A$2:$A$2700,DD$4,'Compra Ventas'!$B$2:$B$2700,$B80,'Compra Ventas'!$C$2:$C$2700,DD$5)</f>
        <v>0</v>
      </c>
      <c r="DE80" s="13">
        <f>SUMIFS('Compra Ventas'!$E$2:$E$2700,'Compra Ventas'!$A$2:$A$2700,DE$4,'Compra Ventas'!$B$2:$B$2700,$B80,'Compra Ventas'!$C$2:$C$2700,DE$5)</f>
        <v>0</v>
      </c>
      <c r="DF80" s="13">
        <f>SUMIFS('Compra Ventas'!$E$2:$E$2700,'Compra Ventas'!$A$2:$A$2700,DF$4,'Compra Ventas'!$B$2:$B$2700,$B80,'Compra Ventas'!$C$2:$C$2700,DF$5)</f>
        <v>0</v>
      </c>
      <c r="DG80" s="13">
        <f>SUMIFS('Compra Ventas'!$E$2:$E$2700,'Compra Ventas'!$A$2:$A$2700,DG$4,'Compra Ventas'!$B$2:$B$2700,$B80,'Compra Ventas'!$C$2:$C$2700,DG$5)</f>
        <v>0</v>
      </c>
      <c r="DH80" s="14">
        <f>SUMIFS('Compra Ventas'!$E$2:$E$2700,'Compra Ventas'!$A$2:$A$2700,DH$4,'Compra Ventas'!$B$2:$B$2700,$B80,'Compra Ventas'!$C$2:$C$2700,DH$5)</f>
        <v>0</v>
      </c>
      <c r="DI80" s="84"/>
      <c r="DJ80" s="98">
        <f>SUMIFS('Ajuste Ciclado'!D$5:D$47,'Ajuste Ciclado'!$C$5:$C$47,Balance!DJ$4,'Ajuste Ciclado'!$B$5:$B$47,Balance!$B80)</f>
        <v>0</v>
      </c>
      <c r="DK80" s="99">
        <f>SUMIFS('Ajuste Ciclado'!E$5:E$47,'Ajuste Ciclado'!$C$5:$C$47,Balance!DK$4,'Ajuste Ciclado'!$B$5:$B$47,Balance!$B80)</f>
        <v>0</v>
      </c>
      <c r="DL80" s="99">
        <f>SUMIFS('Ajuste Ciclado'!F$5:F$47,'Ajuste Ciclado'!$C$5:$C$47,Balance!DL$4,'Ajuste Ciclado'!$B$5:$B$47,Balance!$B80)</f>
        <v>0</v>
      </c>
      <c r="DM80" s="99">
        <f>SUMIFS('Ajuste Ciclado'!G$5:G$47,'Ajuste Ciclado'!$C$5:$C$47,Balance!DM$4,'Ajuste Ciclado'!$B$5:$B$47,Balance!$B80)</f>
        <v>0</v>
      </c>
      <c r="DN80" s="99">
        <f>SUMIFS('Ajuste Ciclado'!H$5:H$47,'Ajuste Ciclado'!$C$5:$C$47,Balance!DN$4,'Ajuste Ciclado'!$B$5:$B$47,Balance!$B80)</f>
        <v>0</v>
      </c>
      <c r="DO80" s="99">
        <f>SUMIFS('Ajuste Ciclado'!I$5:I$47,'Ajuste Ciclado'!$C$5:$C$47,Balance!DO$4,'Ajuste Ciclado'!$B$5:$B$47,Balance!$B80)</f>
        <v>0</v>
      </c>
      <c r="DP80" s="99">
        <f>SUMIFS('Ajuste Ciclado'!J$5:J$47,'Ajuste Ciclado'!$C$5:$C$47,Balance!DP$4,'Ajuste Ciclado'!$B$5:$B$47,Balance!$B80)</f>
        <v>0</v>
      </c>
      <c r="DQ80" s="99">
        <f>SUMIFS('Ajuste Ciclado'!K$5:K$47,'Ajuste Ciclado'!$C$5:$C$47,Balance!DQ$4,'Ajuste Ciclado'!$B$5:$B$47,Balance!$B80)</f>
        <v>0</v>
      </c>
      <c r="DR80" s="99">
        <f>SUMIFS('Ajuste Ciclado'!L$5:L$47,'Ajuste Ciclado'!$C$5:$C$47,Balance!DR$4,'Ajuste Ciclado'!$B$5:$B$47,Balance!$B80)</f>
        <v>0</v>
      </c>
      <c r="DS80" s="99">
        <f>SUMIFS('Ajuste Ciclado'!M$5:M$47,'Ajuste Ciclado'!$C$5:$C$47,Balance!DS$4,'Ajuste Ciclado'!$B$5:$B$47,Balance!$B80)</f>
        <v>0</v>
      </c>
      <c r="DT80" s="99">
        <f>SUMIFS('Ajuste Ciclado'!N$5:N$47,'Ajuste Ciclado'!$C$5:$C$47,Balance!DT$4,'Ajuste Ciclado'!$B$5:$B$47,Balance!$B80)</f>
        <v>0</v>
      </c>
      <c r="DU80" s="100">
        <f>SUMIFS('Ajuste Ciclado'!O$5:O$47,'Ajuste Ciclado'!$C$5:$C$47,Balance!DU$4,'Ajuste Ciclado'!$B$5:$B$47,Balance!$B80)</f>
        <v>0</v>
      </c>
      <c r="DV80" s="98">
        <f>SUMIFS('Ajuste Ciclado'!D$5:D$47,'Ajuste Ciclado'!$C$5:$C$47,Balance!DV$4,'Ajuste Ciclado'!$B$5:$B$47,Balance!$B80)</f>
        <v>0</v>
      </c>
      <c r="DW80" s="99">
        <f>SUMIFS('Ajuste Ciclado'!E$5:E$47,'Ajuste Ciclado'!$C$5:$C$47,Balance!DW$4,'Ajuste Ciclado'!$B$5:$B$47,Balance!$B80)</f>
        <v>0</v>
      </c>
      <c r="DX80" s="99">
        <f>SUMIFS('Ajuste Ciclado'!F$5:F$47,'Ajuste Ciclado'!$C$5:$C$47,Balance!DX$4,'Ajuste Ciclado'!$B$5:$B$47,Balance!$B80)</f>
        <v>0</v>
      </c>
      <c r="DY80" s="99">
        <f>SUMIFS('Ajuste Ciclado'!G$5:G$47,'Ajuste Ciclado'!$C$5:$C$47,Balance!DY$4,'Ajuste Ciclado'!$B$5:$B$47,Balance!$B80)</f>
        <v>0</v>
      </c>
      <c r="DZ80" s="99">
        <f>SUMIFS('Ajuste Ciclado'!H$5:H$47,'Ajuste Ciclado'!$C$5:$C$47,Balance!DZ$4,'Ajuste Ciclado'!$B$5:$B$47,Balance!$B80)</f>
        <v>0</v>
      </c>
      <c r="EA80" s="99">
        <f>SUMIFS('Ajuste Ciclado'!I$5:I$47,'Ajuste Ciclado'!$C$5:$C$47,Balance!EA$4,'Ajuste Ciclado'!$B$5:$B$47,Balance!$B80)</f>
        <v>0</v>
      </c>
      <c r="EB80" s="99">
        <f>SUMIFS('Ajuste Ciclado'!J$5:J$47,'Ajuste Ciclado'!$C$5:$C$47,Balance!EB$4,'Ajuste Ciclado'!$B$5:$B$47,Balance!$B80)</f>
        <v>0</v>
      </c>
      <c r="EC80" s="99">
        <f>SUMIFS('Ajuste Ciclado'!K$5:K$47,'Ajuste Ciclado'!$C$5:$C$47,Balance!EC$4,'Ajuste Ciclado'!$B$5:$B$47,Balance!$B80)</f>
        <v>0</v>
      </c>
      <c r="ED80" s="99">
        <f>SUMIFS('Ajuste Ciclado'!L$5:L$47,'Ajuste Ciclado'!$C$5:$C$47,Balance!ED$4,'Ajuste Ciclado'!$B$5:$B$47,Balance!$B80)</f>
        <v>0</v>
      </c>
      <c r="EE80" s="99">
        <f>SUMIFS('Ajuste Ciclado'!M$5:M$47,'Ajuste Ciclado'!$C$5:$C$47,Balance!EE$4,'Ajuste Ciclado'!$B$5:$B$47,Balance!$B80)</f>
        <v>0</v>
      </c>
      <c r="EF80" s="99">
        <f>SUMIFS('Ajuste Ciclado'!N$5:N$47,'Ajuste Ciclado'!$C$5:$C$47,Balance!EF$4,'Ajuste Ciclado'!$B$5:$B$47,Balance!$B80)</f>
        <v>0</v>
      </c>
      <c r="EG80" s="100">
        <f>SUMIFS('Ajuste Ciclado'!O$5:O$47,'Ajuste Ciclado'!$C$5:$C$47,Balance!EG$4,'Ajuste Ciclado'!$B$5:$B$47,Balance!$B80)</f>
        <v>0</v>
      </c>
      <c r="EH80" s="98">
        <f>SUMIFS('Ajuste Ciclado'!D$5:D$47,'Ajuste Ciclado'!$C$5:$C$47,Balance!EH$4,'Ajuste Ciclado'!$B$5:$B$47,Balance!$B80)</f>
        <v>0</v>
      </c>
      <c r="EI80" s="99">
        <f>SUMIFS('Ajuste Ciclado'!E$5:E$47,'Ajuste Ciclado'!$C$5:$C$47,Balance!EI$4,'Ajuste Ciclado'!$B$5:$B$47,Balance!$B80)</f>
        <v>0</v>
      </c>
      <c r="EJ80" s="99">
        <f>SUMIFS('Ajuste Ciclado'!F$5:F$47,'Ajuste Ciclado'!$C$5:$C$47,Balance!EJ$4,'Ajuste Ciclado'!$B$5:$B$47,Balance!$B80)</f>
        <v>0</v>
      </c>
      <c r="EK80" s="99">
        <f>SUMIFS('Ajuste Ciclado'!G$5:G$47,'Ajuste Ciclado'!$C$5:$C$47,Balance!EK$4,'Ajuste Ciclado'!$B$5:$B$47,Balance!$B80)</f>
        <v>0</v>
      </c>
      <c r="EL80" s="99">
        <f>SUMIFS('Ajuste Ciclado'!H$5:H$47,'Ajuste Ciclado'!$C$5:$C$47,Balance!EL$4,'Ajuste Ciclado'!$B$5:$B$47,Balance!$B80)</f>
        <v>0</v>
      </c>
      <c r="EM80" s="99">
        <f>SUMIFS('Ajuste Ciclado'!I$5:I$47,'Ajuste Ciclado'!$C$5:$C$47,Balance!EM$4,'Ajuste Ciclado'!$B$5:$B$47,Balance!$B80)</f>
        <v>0</v>
      </c>
      <c r="EN80" s="99">
        <f>SUMIFS('Ajuste Ciclado'!J$5:J$47,'Ajuste Ciclado'!$C$5:$C$47,Balance!EN$4,'Ajuste Ciclado'!$B$5:$B$47,Balance!$B80)</f>
        <v>0</v>
      </c>
      <c r="EO80" s="99">
        <f>SUMIFS('Ajuste Ciclado'!K$5:K$47,'Ajuste Ciclado'!$C$5:$C$47,Balance!EO$4,'Ajuste Ciclado'!$B$5:$B$47,Balance!$B80)</f>
        <v>0</v>
      </c>
      <c r="EP80" s="99">
        <f>SUMIFS('Ajuste Ciclado'!L$5:L$47,'Ajuste Ciclado'!$C$5:$C$47,Balance!EP$4,'Ajuste Ciclado'!$B$5:$B$47,Balance!$B80)</f>
        <v>0</v>
      </c>
      <c r="EQ80" s="99">
        <f>SUMIFS('Ajuste Ciclado'!M$5:M$47,'Ajuste Ciclado'!$C$5:$C$47,Balance!EQ$4,'Ajuste Ciclado'!$B$5:$B$47,Balance!$B80)</f>
        <v>0</v>
      </c>
      <c r="ER80" s="99">
        <f>SUMIFS('Ajuste Ciclado'!N$5:N$47,'Ajuste Ciclado'!$C$5:$C$47,Balance!ER$4,'Ajuste Ciclado'!$B$5:$B$47,Balance!$B80)</f>
        <v>0</v>
      </c>
      <c r="ES80" s="100">
        <f>SUMIFS('Ajuste Ciclado'!O$5:O$47,'Ajuste Ciclado'!$C$5:$C$47,Balance!ES$4,'Ajuste Ciclado'!$B$5:$B$47,Balance!$B80)</f>
        <v>0</v>
      </c>
      <c r="ET80" s="84"/>
      <c r="EU80" s="12">
        <f t="shared" si="181"/>
        <v>5403818.2749107908</v>
      </c>
      <c r="EV80" s="13">
        <f t="shared" si="145"/>
        <v>4083836.6987732016</v>
      </c>
      <c r="EW80" s="13">
        <f t="shared" si="146"/>
        <v>5444467.1345426571</v>
      </c>
      <c r="EX80" s="13">
        <f t="shared" si="147"/>
        <v>5290742.8017050968</v>
      </c>
      <c r="EY80" s="13">
        <f t="shared" si="148"/>
        <v>4983537.402583261</v>
      </c>
      <c r="EZ80" s="13">
        <f t="shared" si="149"/>
        <v>4837254.7127723005</v>
      </c>
      <c r="FA80" s="13">
        <f t="shared" si="150"/>
        <v>651899.81528410036</v>
      </c>
      <c r="FB80" s="13">
        <f t="shared" si="151"/>
        <v>87555.650496887043</v>
      </c>
      <c r="FC80" s="13">
        <f t="shared" si="152"/>
        <v>-781249.27161448775</v>
      </c>
      <c r="FD80" s="13">
        <f t="shared" si="153"/>
        <v>798071.39334361022</v>
      </c>
      <c r="FE80" s="13">
        <f t="shared" si="154"/>
        <v>924499.9597794381</v>
      </c>
      <c r="FF80" s="14">
        <f t="shared" si="155"/>
        <v>623172.36240133224</v>
      </c>
      <c r="FG80" s="12">
        <f t="shared" si="156"/>
        <v>5411591.0832056971</v>
      </c>
      <c r="FH80" s="13">
        <f t="shared" si="157"/>
        <v>4087562.1239073793</v>
      </c>
      <c r="FI80" s="13">
        <f t="shared" si="158"/>
        <v>5426631.8193727974</v>
      </c>
      <c r="FJ80" s="13">
        <f t="shared" si="159"/>
        <v>5312371.0615132246</v>
      </c>
      <c r="FK80" s="13">
        <f t="shared" si="160"/>
        <v>4939979.5508236494</v>
      </c>
      <c r="FL80" s="13">
        <f t="shared" si="161"/>
        <v>4740692.5859920587</v>
      </c>
      <c r="FM80" s="13">
        <f t="shared" si="162"/>
        <v>91589.724812961183</v>
      </c>
      <c r="FN80" s="13">
        <f t="shared" si="163"/>
        <v>-5681.5233186418191</v>
      </c>
      <c r="FO80" s="13">
        <f t="shared" si="164"/>
        <v>-849856.65896667121</v>
      </c>
      <c r="FP80" s="13">
        <f t="shared" si="165"/>
        <v>589827.62862361316</v>
      </c>
      <c r="FQ80" s="13">
        <f t="shared" si="166"/>
        <v>443530.78723760182</v>
      </c>
      <c r="FR80" s="14">
        <f t="shared" si="167"/>
        <v>-351114.45460410276</v>
      </c>
      <c r="FS80" s="12">
        <f t="shared" si="168"/>
        <v>5411068.4116440518</v>
      </c>
      <c r="FT80" s="13">
        <f t="shared" si="169"/>
        <v>4031178.8874821276</v>
      </c>
      <c r="FU80" s="13">
        <f t="shared" si="170"/>
        <v>5407937.8310902081</v>
      </c>
      <c r="FV80" s="13">
        <f t="shared" si="171"/>
        <v>5297847.5108864699</v>
      </c>
      <c r="FW80" s="13">
        <f t="shared" si="172"/>
        <v>4949269.5439676922</v>
      </c>
      <c r="FX80" s="13">
        <f t="shared" si="173"/>
        <v>4775407.9226423921</v>
      </c>
      <c r="FY80" s="13">
        <f t="shared" si="174"/>
        <v>-107402.2361730421</v>
      </c>
      <c r="FZ80" s="13">
        <f t="shared" si="175"/>
        <v>-321090.42522179615</v>
      </c>
      <c r="GA80" s="13">
        <f t="shared" si="176"/>
        <v>-899661.77044020034</v>
      </c>
      <c r="GB80" s="13">
        <f t="shared" si="177"/>
        <v>617808.01035288069</v>
      </c>
      <c r="GC80" s="13">
        <f t="shared" si="178"/>
        <v>198886.78162777703</v>
      </c>
      <c r="GD80" s="14">
        <f t="shared" si="179"/>
        <v>-747237.57054205146</v>
      </c>
      <c r="GE80" s="84"/>
      <c r="GF80" s="12">
        <f t="shared" si="182"/>
        <v>32347606.934978187</v>
      </c>
      <c r="GG80" s="13">
        <f t="shared" si="182"/>
        <v>29837123.728599571</v>
      </c>
      <c r="GH80" s="14">
        <f t="shared" si="182"/>
        <v>28614012.897316512</v>
      </c>
      <c r="GI80" s="6">
        <f t="shared" si="183"/>
        <v>3</v>
      </c>
      <c r="GJ80" s="12">
        <f t="shared" si="184"/>
        <v>-781249.27161448775</v>
      </c>
      <c r="GK80" s="13">
        <f t="shared" si="185"/>
        <v>-1206652.6368894158</v>
      </c>
      <c r="GL80" s="14">
        <f t="shared" si="186"/>
        <v>-1967989.7662040479</v>
      </c>
      <c r="GM80" s="84"/>
      <c r="GN80" s="66">
        <f t="shared" si="187"/>
        <v>-1967989.7662040479</v>
      </c>
      <c r="GO80" s="84"/>
      <c r="GP80" s="63" t="str" cm="1">
        <f t="array" ref="GP80">INDEX($GF$4:$GH$4,1,GI80)</f>
        <v>Sample 6</v>
      </c>
      <c r="GQ80" s="12">
        <f t="shared" si="188"/>
        <v>-781249.27161448775</v>
      </c>
      <c r="GR80" s="13">
        <f t="shared" si="188"/>
        <v>87555.650496887043</v>
      </c>
      <c r="GS80" s="14">
        <f t="shared" si="188"/>
        <v>623172.36240133224</v>
      </c>
      <c r="GT80" s="12">
        <f t="shared" si="189"/>
        <v>-849856.65896667121</v>
      </c>
      <c r="GU80" s="13">
        <f t="shared" si="189"/>
        <v>-351114.45460410276</v>
      </c>
      <c r="GV80" s="14">
        <f t="shared" si="189"/>
        <v>-5681.5233186418191</v>
      </c>
      <c r="GW80" s="12">
        <f t="shared" si="190"/>
        <v>-899661.77044020034</v>
      </c>
      <c r="GX80" s="13">
        <f t="shared" si="190"/>
        <v>-747237.57054205146</v>
      </c>
      <c r="GY80" s="14">
        <f t="shared" si="190"/>
        <v>-321090.42522179615</v>
      </c>
      <c r="GZ80" s="84" t="str">
        <f t="shared" si="180"/>
        <v>Sample 6</v>
      </c>
      <c r="HA80" s="12">
        <f t="shared" si="191"/>
        <v>-899661.77044020034</v>
      </c>
      <c r="HB80" s="13">
        <f t="shared" si="191"/>
        <v>-747237.57054205146</v>
      </c>
      <c r="HC80" s="14">
        <f t="shared" si="191"/>
        <v>-321090.42522179615</v>
      </c>
      <c r="HD80" s="6">
        <f t="shared" si="192"/>
        <v>-1967989.7662040479</v>
      </c>
      <c r="HE80" s="84" t="str">
        <f t="shared" si="193"/>
        <v>Ok</v>
      </c>
    </row>
    <row r="81" spans="2:213" x14ac:dyDescent="0.3">
      <c r="B81" s="84" t="s">
        <v>24</v>
      </c>
      <c r="C81" s="12">
        <f>SUMIFS(Inyecciones!$E$2:$E$14185,Inyecciones!$A$2:$A$14185,Balance!C$4,Inyecciones!$B$2:$B$14185,Balance!$B81,Inyecciones!$C$2:$C$14185,Balance!C$5)</f>
        <v>1025025.9952255751</v>
      </c>
      <c r="D81" s="13">
        <f>SUMIFS(Inyecciones!$E$2:$E$14185,Inyecciones!$A$2:$A$14185,Balance!D$4,Inyecciones!$B$2:$B$14185,Balance!$B81,Inyecciones!$C$2:$C$14185,Balance!D$5)</f>
        <v>1013220.544818172</v>
      </c>
      <c r="E81" s="13">
        <f>SUMIFS(Inyecciones!$E$2:$E$14185,Inyecciones!$A$2:$A$14185,Balance!E$4,Inyecciones!$B$2:$B$14185,Balance!$B81,Inyecciones!$C$2:$C$14185,Balance!E$5)</f>
        <v>1243918.4309801599</v>
      </c>
      <c r="F81" s="13">
        <f>SUMIFS(Inyecciones!$E$2:$E$14185,Inyecciones!$A$2:$A$14185,Balance!F$4,Inyecciones!$B$2:$B$14185,Balance!$B81,Inyecciones!$C$2:$C$14185,Balance!F$5)</f>
        <v>976507.9777905196</v>
      </c>
      <c r="G81" s="13">
        <f>SUMIFS(Inyecciones!$E$2:$E$14185,Inyecciones!$A$2:$A$14185,Balance!G$4,Inyecciones!$B$2:$B$14185,Balance!$B81,Inyecciones!$C$2:$C$14185,Balance!G$5)</f>
        <v>1028316.1437419649</v>
      </c>
      <c r="H81" s="13">
        <f>SUMIFS(Inyecciones!$E$2:$E$14185,Inyecciones!$A$2:$A$14185,Balance!H$4,Inyecciones!$B$2:$B$14185,Balance!$B81,Inyecciones!$C$2:$C$14185,Balance!H$5)</f>
        <v>876718.37882754183</v>
      </c>
      <c r="I81" s="13">
        <f>SUMIFS(Inyecciones!$E$2:$E$14185,Inyecciones!$A$2:$A$14185,Balance!I$4,Inyecciones!$B$2:$B$14185,Balance!$B81,Inyecciones!$C$2:$C$14185,Balance!I$5)</f>
        <v>400633.77669864561</v>
      </c>
      <c r="J81" s="13">
        <f>SUMIFS(Inyecciones!$E$2:$E$14185,Inyecciones!$A$2:$A$14185,Balance!J$4,Inyecciones!$B$2:$B$14185,Balance!$B81,Inyecciones!$C$2:$C$14185,Balance!J$5)</f>
        <v>94327.843325927708</v>
      </c>
      <c r="K81" s="13">
        <f>SUMIFS(Inyecciones!$E$2:$E$14185,Inyecciones!$A$2:$A$14185,Balance!K$4,Inyecciones!$B$2:$B$14185,Balance!$B81,Inyecciones!$C$2:$C$14185,Balance!K$5)</f>
        <v>89145.648206755228</v>
      </c>
      <c r="L81" s="13">
        <f>SUMIFS(Inyecciones!$E$2:$E$14185,Inyecciones!$A$2:$A$14185,Balance!L$4,Inyecciones!$B$2:$B$14185,Balance!$B81,Inyecciones!$C$2:$C$14185,Balance!L$5)</f>
        <v>104700.62784680841</v>
      </c>
      <c r="M81" s="13">
        <f>SUMIFS(Inyecciones!$E$2:$E$14185,Inyecciones!$A$2:$A$14185,Balance!M$4,Inyecciones!$B$2:$B$14185,Balance!$B81,Inyecciones!$C$2:$C$14185,Balance!M$5)</f>
        <v>165988.7612086577</v>
      </c>
      <c r="N81" s="14">
        <f>SUMIFS(Inyecciones!$E$2:$E$14185,Inyecciones!$A$2:$A$14185,Balance!N$4,Inyecciones!$B$2:$B$14185,Balance!$B81,Inyecciones!$C$2:$C$14185,Balance!N$5)</f>
        <v>185452.3416022278</v>
      </c>
      <c r="O81" s="12">
        <f>SUMIFS(Inyecciones!$E$2:$E$14185,Inyecciones!$A$2:$A$14185,Balance!O$4,Inyecciones!$B$2:$B$14185,Balance!$B81,Inyecciones!$C$2:$C$14185,Balance!O$5)</f>
        <v>1027280.483972579</v>
      </c>
      <c r="P81" s="13">
        <f>SUMIFS(Inyecciones!$E$2:$E$14185,Inyecciones!$A$2:$A$14185,Balance!P$4,Inyecciones!$B$2:$B$14185,Balance!$B81,Inyecciones!$C$2:$C$14185,Balance!P$5)</f>
        <v>1018664.19366673</v>
      </c>
      <c r="Q81" s="13">
        <f>SUMIFS(Inyecciones!$E$2:$E$14185,Inyecciones!$A$2:$A$14185,Balance!Q$4,Inyecciones!$B$2:$B$14185,Balance!$B81,Inyecciones!$C$2:$C$14185,Balance!Q$5)</f>
        <v>1247170.8684453601</v>
      </c>
      <c r="R81" s="13">
        <f>SUMIFS(Inyecciones!$E$2:$E$14185,Inyecciones!$A$2:$A$14185,Balance!R$4,Inyecciones!$B$2:$B$14185,Balance!$B81,Inyecciones!$C$2:$C$14185,Balance!R$5)</f>
        <v>974416.53642172308</v>
      </c>
      <c r="S81" s="13">
        <f>SUMIFS(Inyecciones!$E$2:$E$14185,Inyecciones!$A$2:$A$14185,Balance!S$4,Inyecciones!$B$2:$B$14185,Balance!$B81,Inyecciones!$C$2:$C$14185,Balance!S$5)</f>
        <v>1022822.878676911</v>
      </c>
      <c r="T81" s="13">
        <f>SUMIFS(Inyecciones!$E$2:$E$14185,Inyecciones!$A$2:$A$14185,Balance!T$4,Inyecciones!$B$2:$B$14185,Balance!$B81,Inyecciones!$C$2:$C$14185,Balance!T$5)</f>
        <v>881562.85688897886</v>
      </c>
      <c r="U81" s="13">
        <f>SUMIFS(Inyecciones!$E$2:$E$14185,Inyecciones!$A$2:$A$14185,Balance!U$4,Inyecciones!$B$2:$B$14185,Balance!$B81,Inyecciones!$C$2:$C$14185,Balance!U$5)</f>
        <v>424811.42605793319</v>
      </c>
      <c r="V81" s="13">
        <f>SUMIFS(Inyecciones!$E$2:$E$14185,Inyecciones!$A$2:$A$14185,Balance!V$4,Inyecciones!$B$2:$B$14185,Balance!$B81,Inyecciones!$C$2:$C$14185,Balance!V$5)</f>
        <v>94747.67236221052</v>
      </c>
      <c r="W81" s="13">
        <f>SUMIFS(Inyecciones!$E$2:$E$14185,Inyecciones!$A$2:$A$14185,Balance!W$4,Inyecciones!$B$2:$B$14185,Balance!$B81,Inyecciones!$C$2:$C$14185,Balance!W$5)</f>
        <v>89289.180510082777</v>
      </c>
      <c r="X81" s="13">
        <f>SUMIFS(Inyecciones!$E$2:$E$14185,Inyecciones!$A$2:$A$14185,Balance!X$4,Inyecciones!$B$2:$B$14185,Balance!$B81,Inyecciones!$C$2:$C$14185,Balance!X$5)</f>
        <v>119381.4367045386</v>
      </c>
      <c r="Y81" s="13">
        <f>SUMIFS(Inyecciones!$E$2:$E$14185,Inyecciones!$A$2:$A$14185,Balance!Y$4,Inyecciones!$B$2:$B$14185,Balance!$B81,Inyecciones!$C$2:$C$14185,Balance!Y$5)</f>
        <v>169609.8969533052</v>
      </c>
      <c r="Z81" s="14">
        <f>SUMIFS(Inyecciones!$E$2:$E$14185,Inyecciones!$A$2:$A$14185,Balance!Z$4,Inyecciones!$B$2:$B$14185,Balance!$B81,Inyecciones!$C$2:$C$14185,Balance!Z$5)</f>
        <v>217332.81510816989</v>
      </c>
      <c r="AA81" s="12">
        <f>SUMIFS(Inyecciones!$E$2:$E$14185,Inyecciones!$A$2:$A$14185,Balance!AA$4,Inyecciones!$B$2:$B$14185,Balance!$B81,Inyecciones!$C$2:$C$14185,Balance!AA$5)</f>
        <v>1027038.025865054</v>
      </c>
      <c r="AB81" s="13">
        <f>SUMIFS(Inyecciones!$E$2:$E$14185,Inyecciones!$A$2:$A$14185,Balance!AB$4,Inyecciones!$B$2:$B$14185,Balance!$B81,Inyecciones!$C$2:$C$14185,Balance!AB$5)</f>
        <v>1016023.672677181</v>
      </c>
      <c r="AC81" s="13">
        <f>SUMIFS(Inyecciones!$E$2:$E$14185,Inyecciones!$A$2:$A$14185,Balance!AC$4,Inyecciones!$B$2:$B$14185,Balance!$B81,Inyecciones!$C$2:$C$14185,Balance!AC$5)</f>
        <v>1244602.065770671</v>
      </c>
      <c r="AD81" s="13">
        <f>SUMIFS(Inyecciones!$E$2:$E$14185,Inyecciones!$A$2:$A$14185,Balance!AD$4,Inyecciones!$B$2:$B$14185,Balance!$B81,Inyecciones!$C$2:$C$14185,Balance!AD$5)</f>
        <v>972015.89807449444</v>
      </c>
      <c r="AE81" s="13">
        <f>SUMIFS(Inyecciones!$E$2:$E$14185,Inyecciones!$A$2:$A$14185,Balance!AE$4,Inyecciones!$B$2:$B$14185,Balance!$B81,Inyecciones!$C$2:$C$14185,Balance!AE$5)</f>
        <v>1032660.812832125</v>
      </c>
      <c r="AF81" s="13">
        <f>SUMIFS(Inyecciones!$E$2:$E$14185,Inyecciones!$A$2:$A$14185,Balance!AF$4,Inyecciones!$B$2:$B$14185,Balance!$B81,Inyecciones!$C$2:$C$14185,Balance!AF$5)</f>
        <v>922317.7347543803</v>
      </c>
      <c r="AG81" s="13">
        <f>SUMIFS(Inyecciones!$E$2:$E$14185,Inyecciones!$A$2:$A$14185,Balance!AG$4,Inyecciones!$B$2:$B$14185,Balance!$B81,Inyecciones!$C$2:$C$14185,Balance!AG$5)</f>
        <v>440850.00325204327</v>
      </c>
      <c r="AH81" s="13">
        <f>SUMIFS(Inyecciones!$E$2:$E$14185,Inyecciones!$A$2:$A$14185,Balance!AH$4,Inyecciones!$B$2:$B$14185,Balance!$B81,Inyecciones!$C$2:$C$14185,Balance!AH$5)</f>
        <v>95587.227978329873</v>
      </c>
      <c r="AI81" s="13">
        <f>SUMIFS(Inyecciones!$E$2:$E$14185,Inyecciones!$A$2:$A$14185,Balance!AI$4,Inyecciones!$B$2:$B$14185,Balance!$B81,Inyecciones!$C$2:$C$14185,Balance!AI$5)</f>
        <v>92075.287977749409</v>
      </c>
      <c r="AJ81" s="13">
        <f>SUMIFS(Inyecciones!$E$2:$E$14185,Inyecciones!$A$2:$A$14185,Balance!AJ$4,Inyecciones!$B$2:$B$14185,Balance!$B81,Inyecciones!$C$2:$C$14185,Balance!AJ$5)</f>
        <v>147644.86067819261</v>
      </c>
      <c r="AK81" s="13">
        <f>SUMIFS(Inyecciones!$E$2:$E$14185,Inyecciones!$A$2:$A$14185,Balance!AK$4,Inyecciones!$B$2:$B$14185,Balance!$B81,Inyecciones!$C$2:$C$14185,Balance!AK$5)</f>
        <v>171417.5272953652</v>
      </c>
      <c r="AL81" s="14">
        <f>SUMIFS(Inyecciones!$E$2:$E$14185,Inyecciones!$A$2:$A$14185,Balance!AL$4,Inyecciones!$B$2:$B$14185,Balance!$B81,Inyecciones!$C$2:$C$14185,Balance!AL$5)</f>
        <v>227788.01826667169</v>
      </c>
      <c r="AM81" s="13"/>
      <c r="AN81" s="12">
        <f>SUMIFS('Retiro Mensual'!$E$2:$E$2629,'Retiro Mensual'!$A$2:$A$2629,AN$4,'Retiro Mensual'!$B$2:$B$2629,$B81,'Retiro Mensual'!$C$2:$C$2629,AN$5)</f>
        <v>1583074.1370000001</v>
      </c>
      <c r="AO81" s="13">
        <f>SUMIFS('Retiro Mensual'!$E$2:$E$2629,'Retiro Mensual'!$A$2:$A$2629,AO$4,'Retiro Mensual'!$B$2:$B$2629,$B81,'Retiro Mensual'!$C$2:$C$2629,AO$5)</f>
        <v>1332413.736</v>
      </c>
      <c r="AP81" s="13">
        <f>SUMIFS('Retiro Mensual'!$E$2:$E$2629,'Retiro Mensual'!$A$2:$A$2629,AP$4,'Retiro Mensual'!$B$2:$B$2629,$B81,'Retiro Mensual'!$C$2:$C$2629,AP$5)</f>
        <v>1421546.652</v>
      </c>
      <c r="AQ81" s="13">
        <f>SUMIFS('Retiro Mensual'!$E$2:$E$2629,'Retiro Mensual'!$A$2:$A$2629,AQ$4,'Retiro Mensual'!$B$2:$B$2629,$B81,'Retiro Mensual'!$C$2:$C$2629,AQ$5)</f>
        <v>1373608.716</v>
      </c>
      <c r="AR81" s="13">
        <f>SUMIFS('Retiro Mensual'!$E$2:$E$2629,'Retiro Mensual'!$A$2:$A$2629,AR$4,'Retiro Mensual'!$B$2:$B$2629,$B81,'Retiro Mensual'!$C$2:$C$2629,AR$5)</f>
        <v>1268168.1950000001</v>
      </c>
      <c r="AS81" s="13">
        <f>SUMIFS('Retiro Mensual'!$E$2:$E$2629,'Retiro Mensual'!$A$2:$A$2629,AS$4,'Retiro Mensual'!$B$2:$B$2629,$B81,'Retiro Mensual'!$C$2:$C$2629,AS$5)</f>
        <v>1189980.973</v>
      </c>
      <c r="AT81" s="13">
        <f>SUMIFS('Retiro Mensual'!$E$2:$E$2629,'Retiro Mensual'!$A$2:$A$2629,AT$4,'Retiro Mensual'!$B$2:$B$2629,$B81,'Retiro Mensual'!$C$2:$C$2629,AT$5)</f>
        <v>1156637.4939999999</v>
      </c>
      <c r="AU81" s="13">
        <f>SUMIFS('Retiro Mensual'!$E$2:$E$2629,'Retiro Mensual'!$A$2:$A$2629,AU$4,'Retiro Mensual'!$B$2:$B$2629,$B81,'Retiro Mensual'!$C$2:$C$2629,AU$5)</f>
        <v>1220376.601</v>
      </c>
      <c r="AV81" s="13">
        <f>SUMIFS('Retiro Mensual'!$E$2:$E$2629,'Retiro Mensual'!$A$2:$A$2629,AV$4,'Retiro Mensual'!$B$2:$B$2629,$B81,'Retiro Mensual'!$C$2:$C$2629,AV$5)</f>
        <v>1094406.594</v>
      </c>
      <c r="AW81" s="13">
        <f>SUMIFS('Retiro Mensual'!$E$2:$E$2629,'Retiro Mensual'!$A$2:$A$2629,AW$4,'Retiro Mensual'!$B$2:$B$2629,$B81,'Retiro Mensual'!$C$2:$C$2629,AW$5)</f>
        <v>654476.79339999997</v>
      </c>
      <c r="AX81" s="13">
        <f>SUMIFS('Retiro Mensual'!$E$2:$E$2629,'Retiro Mensual'!$A$2:$A$2629,AX$4,'Retiro Mensual'!$B$2:$B$2629,$B81,'Retiro Mensual'!$C$2:$C$2629,AX$5)</f>
        <v>726881.4399</v>
      </c>
      <c r="AY81" s="14">
        <f>SUMIFS('Retiro Mensual'!$E$2:$E$2629,'Retiro Mensual'!$A$2:$A$2629,AY$4,'Retiro Mensual'!$B$2:$B$2629,$B81,'Retiro Mensual'!$C$2:$C$2629,AY$5)</f>
        <v>705601.50679999997</v>
      </c>
      <c r="AZ81" s="12">
        <f>SUMIFS('Retiro Mensual'!$E$2:$E$2629,'Retiro Mensual'!$A$2:$A$2629,AZ$4,'Retiro Mensual'!$B$2:$B$2629,$B81,'Retiro Mensual'!$C$2:$C$2629,AZ$5)</f>
        <v>1585385.632</v>
      </c>
      <c r="BA81" s="13">
        <f>SUMIFS('Retiro Mensual'!$E$2:$E$2629,'Retiro Mensual'!$A$2:$A$2629,BA$4,'Retiro Mensual'!$B$2:$B$2629,$B81,'Retiro Mensual'!$C$2:$C$2629,BA$5)</f>
        <v>1340084.0930000001</v>
      </c>
      <c r="BB81" s="13">
        <f>SUMIFS('Retiro Mensual'!$E$2:$E$2629,'Retiro Mensual'!$A$2:$A$2629,BB$4,'Retiro Mensual'!$B$2:$B$2629,$B81,'Retiro Mensual'!$C$2:$C$2629,BB$5)</f>
        <v>1432973.629</v>
      </c>
      <c r="BC81" s="13">
        <f>SUMIFS('Retiro Mensual'!$E$2:$E$2629,'Retiro Mensual'!$A$2:$A$2629,BC$4,'Retiro Mensual'!$B$2:$B$2629,$B81,'Retiro Mensual'!$C$2:$C$2629,BC$5)</f>
        <v>1434289.327</v>
      </c>
      <c r="BD81" s="13">
        <f>SUMIFS('Retiro Mensual'!$E$2:$E$2629,'Retiro Mensual'!$A$2:$A$2629,BD$4,'Retiro Mensual'!$B$2:$B$2629,$B81,'Retiro Mensual'!$C$2:$C$2629,BD$5)</f>
        <v>1254140.9380000001</v>
      </c>
      <c r="BE81" s="13">
        <f>SUMIFS('Retiro Mensual'!$E$2:$E$2629,'Retiro Mensual'!$A$2:$A$2629,BE$4,'Retiro Mensual'!$B$2:$B$2629,$B81,'Retiro Mensual'!$C$2:$C$2629,BE$5)</f>
        <v>1194321.696</v>
      </c>
      <c r="BF81" s="13">
        <f>SUMIFS('Retiro Mensual'!$E$2:$E$2629,'Retiro Mensual'!$A$2:$A$2629,BF$4,'Retiro Mensual'!$B$2:$B$2629,$B81,'Retiro Mensual'!$C$2:$C$2629,BF$5)</f>
        <v>1195755.963</v>
      </c>
      <c r="BG81" s="13">
        <f>SUMIFS('Retiro Mensual'!$E$2:$E$2629,'Retiro Mensual'!$A$2:$A$2629,BG$4,'Retiro Mensual'!$B$2:$B$2629,$B81,'Retiro Mensual'!$C$2:$C$2629,BG$5)</f>
        <v>1225932.0020000001</v>
      </c>
      <c r="BH81" s="13">
        <f>SUMIFS('Retiro Mensual'!$E$2:$E$2629,'Retiro Mensual'!$A$2:$A$2629,BH$4,'Retiro Mensual'!$B$2:$B$2629,$B81,'Retiro Mensual'!$C$2:$C$2629,BH$5)</f>
        <v>1105425.5160000001</v>
      </c>
      <c r="BI81" s="13">
        <f>SUMIFS('Retiro Mensual'!$E$2:$E$2629,'Retiro Mensual'!$A$2:$A$2629,BI$4,'Retiro Mensual'!$B$2:$B$2629,$B81,'Retiro Mensual'!$C$2:$C$2629,BI$5)</f>
        <v>709797.91680000001</v>
      </c>
      <c r="BJ81" s="13">
        <f>SUMIFS('Retiro Mensual'!$E$2:$E$2629,'Retiro Mensual'!$A$2:$A$2629,BJ$4,'Retiro Mensual'!$B$2:$B$2629,$B81,'Retiro Mensual'!$C$2:$C$2629,BJ$5)</f>
        <v>890269.89350000001</v>
      </c>
      <c r="BK81" s="14">
        <f>SUMIFS('Retiro Mensual'!$E$2:$E$2629,'Retiro Mensual'!$A$2:$A$2629,BK$4,'Retiro Mensual'!$B$2:$B$2629,$B81,'Retiro Mensual'!$C$2:$C$2629,BK$5)</f>
        <v>879589.07050000003</v>
      </c>
      <c r="BL81" s="12">
        <f>SUMIFS('Retiro Mensual'!$E$2:$E$2629,'Retiro Mensual'!$A$2:$A$2629,BL$4,'Retiro Mensual'!$B$2:$B$2629,$B81,'Retiro Mensual'!$C$2:$C$2629,BL$5)</f>
        <v>1586191.0460000001</v>
      </c>
      <c r="BM81" s="13">
        <f>SUMIFS('Retiro Mensual'!$E$2:$E$2629,'Retiro Mensual'!$A$2:$A$2629,BM$4,'Retiro Mensual'!$B$2:$B$2629,$B81,'Retiro Mensual'!$C$2:$C$2629,BM$5)</f>
        <v>1340166.429</v>
      </c>
      <c r="BN81" s="13">
        <f>SUMIFS('Retiro Mensual'!$E$2:$E$2629,'Retiro Mensual'!$A$2:$A$2629,BN$4,'Retiro Mensual'!$B$2:$B$2629,$B81,'Retiro Mensual'!$C$2:$C$2629,BN$5)</f>
        <v>1428052.0290000001</v>
      </c>
      <c r="BO81" s="13">
        <f>SUMIFS('Retiro Mensual'!$E$2:$E$2629,'Retiro Mensual'!$A$2:$A$2629,BO$4,'Retiro Mensual'!$B$2:$B$2629,$B81,'Retiro Mensual'!$C$2:$C$2629,BO$5)</f>
        <v>1424399.1880000001</v>
      </c>
      <c r="BP81" s="13">
        <f>SUMIFS('Retiro Mensual'!$E$2:$E$2629,'Retiro Mensual'!$A$2:$A$2629,BP$4,'Retiro Mensual'!$B$2:$B$2629,$B81,'Retiro Mensual'!$C$2:$C$2629,BP$5)</f>
        <v>1290413.4129999999</v>
      </c>
      <c r="BQ81" s="13">
        <f>SUMIFS('Retiro Mensual'!$E$2:$E$2629,'Retiro Mensual'!$A$2:$A$2629,BQ$4,'Retiro Mensual'!$B$2:$B$2629,$B81,'Retiro Mensual'!$C$2:$C$2629,BQ$5)</f>
        <v>1258177.835</v>
      </c>
      <c r="BR81" s="13">
        <f>SUMIFS('Retiro Mensual'!$E$2:$E$2629,'Retiro Mensual'!$A$2:$A$2629,BR$4,'Retiro Mensual'!$B$2:$B$2629,$B81,'Retiro Mensual'!$C$2:$C$2629,BR$5)</f>
        <v>1278569.2409999999</v>
      </c>
      <c r="BS81" s="13">
        <f>SUMIFS('Retiro Mensual'!$E$2:$E$2629,'Retiro Mensual'!$A$2:$A$2629,BS$4,'Retiro Mensual'!$B$2:$B$2629,$B81,'Retiro Mensual'!$C$2:$C$2629,BS$5)</f>
        <v>1317024.3670000001</v>
      </c>
      <c r="BT81" s="13">
        <f>SUMIFS('Retiro Mensual'!$E$2:$E$2629,'Retiro Mensual'!$A$2:$A$2629,BT$4,'Retiro Mensual'!$B$2:$B$2629,$B81,'Retiro Mensual'!$C$2:$C$2629,BT$5)</f>
        <v>1160068.311</v>
      </c>
      <c r="BU81" s="13">
        <f>SUMIFS('Retiro Mensual'!$E$2:$E$2629,'Retiro Mensual'!$A$2:$A$2629,BU$4,'Retiro Mensual'!$B$2:$B$2629,$B81,'Retiro Mensual'!$C$2:$C$2629,BU$5)</f>
        <v>866729.75170000002</v>
      </c>
      <c r="BV81" s="13">
        <f>SUMIFS('Retiro Mensual'!$E$2:$E$2629,'Retiro Mensual'!$A$2:$A$2629,BV$4,'Retiro Mensual'!$B$2:$B$2629,$B81,'Retiro Mensual'!$C$2:$C$2629,BV$5)</f>
        <v>1095483.2450000001</v>
      </c>
      <c r="BW81" s="14">
        <f>SUMIFS('Retiro Mensual'!$E$2:$E$2629,'Retiro Mensual'!$A$2:$A$2629,BW$4,'Retiro Mensual'!$B$2:$B$2629,$B81,'Retiro Mensual'!$C$2:$C$2629,BW$5)</f>
        <v>1019941.436</v>
      </c>
      <c r="BX81" s="13"/>
      <c r="BY81" s="12">
        <f>SUMIFS('Compra Ventas'!$E$2:$E$2700,'Compra Ventas'!$A$2:$A$2700,BY$4,'Compra Ventas'!$B$2:$B$2700,$B81,'Compra Ventas'!$C$2:$C$2700,BY$5)</f>
        <v>0</v>
      </c>
      <c r="BZ81" s="13">
        <f>SUMIFS('Compra Ventas'!$E$2:$E$2700,'Compra Ventas'!$A$2:$A$2700,BZ$4,'Compra Ventas'!$B$2:$B$2700,$B81,'Compra Ventas'!$C$2:$C$2700,BZ$5)</f>
        <v>0</v>
      </c>
      <c r="CA81" s="13">
        <f>SUMIFS('Compra Ventas'!$E$2:$E$2700,'Compra Ventas'!$A$2:$A$2700,CA$4,'Compra Ventas'!$B$2:$B$2700,$B81,'Compra Ventas'!$C$2:$C$2700,CA$5)</f>
        <v>0</v>
      </c>
      <c r="CB81" s="13">
        <f>SUMIFS('Compra Ventas'!$E$2:$E$2700,'Compra Ventas'!$A$2:$A$2700,CB$4,'Compra Ventas'!$B$2:$B$2700,$B81,'Compra Ventas'!$C$2:$C$2700,CB$5)</f>
        <v>0</v>
      </c>
      <c r="CC81" s="13">
        <f>SUMIFS('Compra Ventas'!$E$2:$E$2700,'Compra Ventas'!$A$2:$A$2700,CC$4,'Compra Ventas'!$B$2:$B$2700,$B81,'Compra Ventas'!$C$2:$C$2700,CC$5)</f>
        <v>0</v>
      </c>
      <c r="CD81" s="13">
        <f>SUMIFS('Compra Ventas'!$E$2:$E$2700,'Compra Ventas'!$A$2:$A$2700,CD$4,'Compra Ventas'!$B$2:$B$2700,$B81,'Compra Ventas'!$C$2:$C$2700,CD$5)</f>
        <v>0</v>
      </c>
      <c r="CE81" s="13">
        <f>SUMIFS('Compra Ventas'!$E$2:$E$2700,'Compra Ventas'!$A$2:$A$2700,CE$4,'Compra Ventas'!$B$2:$B$2700,$B81,'Compra Ventas'!$C$2:$C$2700,CE$5)</f>
        <v>0</v>
      </c>
      <c r="CF81" s="13">
        <f>SUMIFS('Compra Ventas'!$E$2:$E$2700,'Compra Ventas'!$A$2:$A$2700,CF$4,'Compra Ventas'!$B$2:$B$2700,$B81,'Compra Ventas'!$C$2:$C$2700,CF$5)</f>
        <v>0</v>
      </c>
      <c r="CG81" s="13">
        <f>SUMIFS('Compra Ventas'!$E$2:$E$2700,'Compra Ventas'!$A$2:$A$2700,CG$4,'Compra Ventas'!$B$2:$B$2700,$B81,'Compra Ventas'!$C$2:$C$2700,CG$5)</f>
        <v>0</v>
      </c>
      <c r="CH81" s="13">
        <f>SUMIFS('Compra Ventas'!$E$2:$E$2700,'Compra Ventas'!$A$2:$A$2700,CH$4,'Compra Ventas'!$B$2:$B$2700,$B81,'Compra Ventas'!$C$2:$C$2700,CH$5)</f>
        <v>0</v>
      </c>
      <c r="CI81" s="13">
        <f>SUMIFS('Compra Ventas'!$E$2:$E$2700,'Compra Ventas'!$A$2:$A$2700,CI$4,'Compra Ventas'!$B$2:$B$2700,$B81,'Compra Ventas'!$C$2:$C$2700,CI$5)</f>
        <v>0</v>
      </c>
      <c r="CJ81" s="14">
        <f>SUMIFS('Compra Ventas'!$E$2:$E$2700,'Compra Ventas'!$A$2:$A$2700,CJ$4,'Compra Ventas'!$B$2:$B$2700,$B81,'Compra Ventas'!$C$2:$C$2700,CJ$5)</f>
        <v>0</v>
      </c>
      <c r="CK81" s="12">
        <f>SUMIFS('Compra Ventas'!$E$2:$E$2700,'Compra Ventas'!$A$2:$A$2700,CK$4,'Compra Ventas'!$B$2:$B$2700,$B81,'Compra Ventas'!$C$2:$C$2700,CK$5)</f>
        <v>0</v>
      </c>
      <c r="CL81" s="13">
        <f>SUMIFS('Compra Ventas'!$E$2:$E$2700,'Compra Ventas'!$A$2:$A$2700,CL$4,'Compra Ventas'!$B$2:$B$2700,$B81,'Compra Ventas'!$C$2:$C$2700,CL$5)</f>
        <v>0</v>
      </c>
      <c r="CM81" s="13">
        <f>SUMIFS('Compra Ventas'!$E$2:$E$2700,'Compra Ventas'!$A$2:$A$2700,CM$4,'Compra Ventas'!$B$2:$B$2700,$B81,'Compra Ventas'!$C$2:$C$2700,CM$5)</f>
        <v>0</v>
      </c>
      <c r="CN81" s="13">
        <f>SUMIFS('Compra Ventas'!$E$2:$E$2700,'Compra Ventas'!$A$2:$A$2700,CN$4,'Compra Ventas'!$B$2:$B$2700,$B81,'Compra Ventas'!$C$2:$C$2700,CN$5)</f>
        <v>0</v>
      </c>
      <c r="CO81" s="13">
        <f>SUMIFS('Compra Ventas'!$E$2:$E$2700,'Compra Ventas'!$A$2:$A$2700,CO$4,'Compra Ventas'!$B$2:$B$2700,$B81,'Compra Ventas'!$C$2:$C$2700,CO$5)</f>
        <v>0</v>
      </c>
      <c r="CP81" s="13">
        <f>SUMIFS('Compra Ventas'!$E$2:$E$2700,'Compra Ventas'!$A$2:$A$2700,CP$4,'Compra Ventas'!$B$2:$B$2700,$B81,'Compra Ventas'!$C$2:$C$2700,CP$5)</f>
        <v>0</v>
      </c>
      <c r="CQ81" s="13">
        <f>SUMIFS('Compra Ventas'!$E$2:$E$2700,'Compra Ventas'!$A$2:$A$2700,CQ$4,'Compra Ventas'!$B$2:$B$2700,$B81,'Compra Ventas'!$C$2:$C$2700,CQ$5)</f>
        <v>0</v>
      </c>
      <c r="CR81" s="13">
        <f>SUMIFS('Compra Ventas'!$E$2:$E$2700,'Compra Ventas'!$A$2:$A$2700,CR$4,'Compra Ventas'!$B$2:$B$2700,$B81,'Compra Ventas'!$C$2:$C$2700,CR$5)</f>
        <v>0</v>
      </c>
      <c r="CS81" s="13">
        <f>SUMIFS('Compra Ventas'!$E$2:$E$2700,'Compra Ventas'!$A$2:$A$2700,CS$4,'Compra Ventas'!$B$2:$B$2700,$B81,'Compra Ventas'!$C$2:$C$2700,CS$5)</f>
        <v>0</v>
      </c>
      <c r="CT81" s="13">
        <f>SUMIFS('Compra Ventas'!$E$2:$E$2700,'Compra Ventas'!$A$2:$A$2700,CT$4,'Compra Ventas'!$B$2:$B$2700,$B81,'Compra Ventas'!$C$2:$C$2700,CT$5)</f>
        <v>0</v>
      </c>
      <c r="CU81" s="13">
        <f>SUMIFS('Compra Ventas'!$E$2:$E$2700,'Compra Ventas'!$A$2:$A$2700,CU$4,'Compra Ventas'!$B$2:$B$2700,$B81,'Compra Ventas'!$C$2:$C$2700,CU$5)</f>
        <v>0</v>
      </c>
      <c r="CV81" s="14">
        <f>SUMIFS('Compra Ventas'!$E$2:$E$2700,'Compra Ventas'!$A$2:$A$2700,CV$4,'Compra Ventas'!$B$2:$B$2700,$B81,'Compra Ventas'!$C$2:$C$2700,CV$5)</f>
        <v>0</v>
      </c>
      <c r="CW81" s="12">
        <f>SUMIFS('Compra Ventas'!$E$2:$E$2700,'Compra Ventas'!$A$2:$A$2700,CW$4,'Compra Ventas'!$B$2:$B$2700,$B81,'Compra Ventas'!$C$2:$C$2700,CW$5)</f>
        <v>0</v>
      </c>
      <c r="CX81" s="13">
        <f>SUMIFS('Compra Ventas'!$E$2:$E$2700,'Compra Ventas'!$A$2:$A$2700,CX$4,'Compra Ventas'!$B$2:$B$2700,$B81,'Compra Ventas'!$C$2:$C$2700,CX$5)</f>
        <v>0</v>
      </c>
      <c r="CY81" s="13">
        <f>SUMIFS('Compra Ventas'!$E$2:$E$2700,'Compra Ventas'!$A$2:$A$2700,CY$4,'Compra Ventas'!$B$2:$B$2700,$B81,'Compra Ventas'!$C$2:$C$2700,CY$5)</f>
        <v>0</v>
      </c>
      <c r="CZ81" s="13">
        <f>SUMIFS('Compra Ventas'!$E$2:$E$2700,'Compra Ventas'!$A$2:$A$2700,CZ$4,'Compra Ventas'!$B$2:$B$2700,$B81,'Compra Ventas'!$C$2:$C$2700,CZ$5)</f>
        <v>0</v>
      </c>
      <c r="DA81" s="13">
        <f>SUMIFS('Compra Ventas'!$E$2:$E$2700,'Compra Ventas'!$A$2:$A$2700,DA$4,'Compra Ventas'!$B$2:$B$2700,$B81,'Compra Ventas'!$C$2:$C$2700,DA$5)</f>
        <v>0</v>
      </c>
      <c r="DB81" s="13">
        <f>SUMIFS('Compra Ventas'!$E$2:$E$2700,'Compra Ventas'!$A$2:$A$2700,DB$4,'Compra Ventas'!$B$2:$B$2700,$B81,'Compra Ventas'!$C$2:$C$2700,DB$5)</f>
        <v>0</v>
      </c>
      <c r="DC81" s="13">
        <f>SUMIFS('Compra Ventas'!$E$2:$E$2700,'Compra Ventas'!$A$2:$A$2700,DC$4,'Compra Ventas'!$B$2:$B$2700,$B81,'Compra Ventas'!$C$2:$C$2700,DC$5)</f>
        <v>0</v>
      </c>
      <c r="DD81" s="13">
        <f>SUMIFS('Compra Ventas'!$E$2:$E$2700,'Compra Ventas'!$A$2:$A$2700,DD$4,'Compra Ventas'!$B$2:$B$2700,$B81,'Compra Ventas'!$C$2:$C$2700,DD$5)</f>
        <v>0</v>
      </c>
      <c r="DE81" s="13">
        <f>SUMIFS('Compra Ventas'!$E$2:$E$2700,'Compra Ventas'!$A$2:$A$2700,DE$4,'Compra Ventas'!$B$2:$B$2700,$B81,'Compra Ventas'!$C$2:$C$2700,DE$5)</f>
        <v>0</v>
      </c>
      <c r="DF81" s="13">
        <f>SUMIFS('Compra Ventas'!$E$2:$E$2700,'Compra Ventas'!$A$2:$A$2700,DF$4,'Compra Ventas'!$B$2:$B$2700,$B81,'Compra Ventas'!$C$2:$C$2700,DF$5)</f>
        <v>0</v>
      </c>
      <c r="DG81" s="13">
        <f>SUMIFS('Compra Ventas'!$E$2:$E$2700,'Compra Ventas'!$A$2:$A$2700,DG$4,'Compra Ventas'!$B$2:$B$2700,$B81,'Compra Ventas'!$C$2:$C$2700,DG$5)</f>
        <v>0</v>
      </c>
      <c r="DH81" s="14">
        <f>SUMIFS('Compra Ventas'!$E$2:$E$2700,'Compra Ventas'!$A$2:$A$2700,DH$4,'Compra Ventas'!$B$2:$B$2700,$B81,'Compra Ventas'!$C$2:$C$2700,DH$5)</f>
        <v>0</v>
      </c>
      <c r="DI81" s="84"/>
      <c r="DJ81" s="98">
        <f>SUMIFS('Ajuste Ciclado'!D$5:D$47,'Ajuste Ciclado'!$C$5:$C$47,Balance!DJ$4,'Ajuste Ciclado'!$B$5:$B$47,Balance!$B81)</f>
        <v>0</v>
      </c>
      <c r="DK81" s="99">
        <f>SUMIFS('Ajuste Ciclado'!E$5:E$47,'Ajuste Ciclado'!$C$5:$C$47,Balance!DK$4,'Ajuste Ciclado'!$B$5:$B$47,Balance!$B81)</f>
        <v>0</v>
      </c>
      <c r="DL81" s="99">
        <f>SUMIFS('Ajuste Ciclado'!F$5:F$47,'Ajuste Ciclado'!$C$5:$C$47,Balance!DL$4,'Ajuste Ciclado'!$B$5:$B$47,Balance!$B81)</f>
        <v>0</v>
      </c>
      <c r="DM81" s="99">
        <f>SUMIFS('Ajuste Ciclado'!G$5:G$47,'Ajuste Ciclado'!$C$5:$C$47,Balance!DM$4,'Ajuste Ciclado'!$B$5:$B$47,Balance!$B81)</f>
        <v>0</v>
      </c>
      <c r="DN81" s="99">
        <f>SUMIFS('Ajuste Ciclado'!H$5:H$47,'Ajuste Ciclado'!$C$5:$C$47,Balance!DN$4,'Ajuste Ciclado'!$B$5:$B$47,Balance!$B81)</f>
        <v>0</v>
      </c>
      <c r="DO81" s="99">
        <f>SUMIFS('Ajuste Ciclado'!I$5:I$47,'Ajuste Ciclado'!$C$5:$C$47,Balance!DO$4,'Ajuste Ciclado'!$B$5:$B$47,Balance!$B81)</f>
        <v>0</v>
      </c>
      <c r="DP81" s="99">
        <f>SUMIFS('Ajuste Ciclado'!J$5:J$47,'Ajuste Ciclado'!$C$5:$C$47,Balance!DP$4,'Ajuste Ciclado'!$B$5:$B$47,Balance!$B81)</f>
        <v>0</v>
      </c>
      <c r="DQ81" s="99">
        <f>SUMIFS('Ajuste Ciclado'!K$5:K$47,'Ajuste Ciclado'!$C$5:$C$47,Balance!DQ$4,'Ajuste Ciclado'!$B$5:$B$47,Balance!$B81)</f>
        <v>0</v>
      </c>
      <c r="DR81" s="99">
        <f>SUMIFS('Ajuste Ciclado'!L$5:L$47,'Ajuste Ciclado'!$C$5:$C$47,Balance!DR$4,'Ajuste Ciclado'!$B$5:$B$47,Balance!$B81)</f>
        <v>0</v>
      </c>
      <c r="DS81" s="99">
        <f>SUMIFS('Ajuste Ciclado'!M$5:M$47,'Ajuste Ciclado'!$C$5:$C$47,Balance!DS$4,'Ajuste Ciclado'!$B$5:$B$47,Balance!$B81)</f>
        <v>0</v>
      </c>
      <c r="DT81" s="99">
        <f>SUMIFS('Ajuste Ciclado'!N$5:N$47,'Ajuste Ciclado'!$C$5:$C$47,Balance!DT$4,'Ajuste Ciclado'!$B$5:$B$47,Balance!$B81)</f>
        <v>0</v>
      </c>
      <c r="DU81" s="100">
        <f>SUMIFS('Ajuste Ciclado'!O$5:O$47,'Ajuste Ciclado'!$C$5:$C$47,Balance!DU$4,'Ajuste Ciclado'!$B$5:$B$47,Balance!$B81)</f>
        <v>0</v>
      </c>
      <c r="DV81" s="98">
        <f>SUMIFS('Ajuste Ciclado'!D$5:D$47,'Ajuste Ciclado'!$C$5:$C$47,Balance!DV$4,'Ajuste Ciclado'!$B$5:$B$47,Balance!$B81)</f>
        <v>0</v>
      </c>
      <c r="DW81" s="99">
        <f>SUMIFS('Ajuste Ciclado'!E$5:E$47,'Ajuste Ciclado'!$C$5:$C$47,Balance!DW$4,'Ajuste Ciclado'!$B$5:$B$47,Balance!$B81)</f>
        <v>0</v>
      </c>
      <c r="DX81" s="99">
        <f>SUMIFS('Ajuste Ciclado'!F$5:F$47,'Ajuste Ciclado'!$C$5:$C$47,Balance!DX$4,'Ajuste Ciclado'!$B$5:$B$47,Balance!$B81)</f>
        <v>0</v>
      </c>
      <c r="DY81" s="99">
        <f>SUMIFS('Ajuste Ciclado'!G$5:G$47,'Ajuste Ciclado'!$C$5:$C$47,Balance!DY$4,'Ajuste Ciclado'!$B$5:$B$47,Balance!$B81)</f>
        <v>0</v>
      </c>
      <c r="DZ81" s="99">
        <f>SUMIFS('Ajuste Ciclado'!H$5:H$47,'Ajuste Ciclado'!$C$5:$C$47,Balance!DZ$4,'Ajuste Ciclado'!$B$5:$B$47,Balance!$B81)</f>
        <v>0</v>
      </c>
      <c r="EA81" s="99">
        <f>SUMIFS('Ajuste Ciclado'!I$5:I$47,'Ajuste Ciclado'!$C$5:$C$47,Balance!EA$4,'Ajuste Ciclado'!$B$5:$B$47,Balance!$B81)</f>
        <v>0</v>
      </c>
      <c r="EB81" s="99">
        <f>SUMIFS('Ajuste Ciclado'!J$5:J$47,'Ajuste Ciclado'!$C$5:$C$47,Balance!EB$4,'Ajuste Ciclado'!$B$5:$B$47,Balance!$B81)</f>
        <v>0</v>
      </c>
      <c r="EC81" s="99">
        <f>SUMIFS('Ajuste Ciclado'!K$5:K$47,'Ajuste Ciclado'!$C$5:$C$47,Balance!EC$4,'Ajuste Ciclado'!$B$5:$B$47,Balance!$B81)</f>
        <v>0</v>
      </c>
      <c r="ED81" s="99">
        <f>SUMIFS('Ajuste Ciclado'!L$5:L$47,'Ajuste Ciclado'!$C$5:$C$47,Balance!ED$4,'Ajuste Ciclado'!$B$5:$B$47,Balance!$B81)</f>
        <v>0</v>
      </c>
      <c r="EE81" s="99">
        <f>SUMIFS('Ajuste Ciclado'!M$5:M$47,'Ajuste Ciclado'!$C$5:$C$47,Balance!EE$4,'Ajuste Ciclado'!$B$5:$B$47,Balance!$B81)</f>
        <v>0</v>
      </c>
      <c r="EF81" s="99">
        <f>SUMIFS('Ajuste Ciclado'!N$5:N$47,'Ajuste Ciclado'!$C$5:$C$47,Balance!EF$4,'Ajuste Ciclado'!$B$5:$B$47,Balance!$B81)</f>
        <v>0</v>
      </c>
      <c r="EG81" s="100">
        <f>SUMIFS('Ajuste Ciclado'!O$5:O$47,'Ajuste Ciclado'!$C$5:$C$47,Balance!EG$4,'Ajuste Ciclado'!$B$5:$B$47,Balance!$B81)</f>
        <v>0</v>
      </c>
      <c r="EH81" s="98">
        <f>SUMIFS('Ajuste Ciclado'!D$5:D$47,'Ajuste Ciclado'!$C$5:$C$47,Balance!EH$4,'Ajuste Ciclado'!$B$5:$B$47,Balance!$B81)</f>
        <v>0</v>
      </c>
      <c r="EI81" s="99">
        <f>SUMIFS('Ajuste Ciclado'!E$5:E$47,'Ajuste Ciclado'!$C$5:$C$47,Balance!EI$4,'Ajuste Ciclado'!$B$5:$B$47,Balance!$B81)</f>
        <v>0</v>
      </c>
      <c r="EJ81" s="99">
        <f>SUMIFS('Ajuste Ciclado'!F$5:F$47,'Ajuste Ciclado'!$C$5:$C$47,Balance!EJ$4,'Ajuste Ciclado'!$B$5:$B$47,Balance!$B81)</f>
        <v>0</v>
      </c>
      <c r="EK81" s="99">
        <f>SUMIFS('Ajuste Ciclado'!G$5:G$47,'Ajuste Ciclado'!$C$5:$C$47,Balance!EK$4,'Ajuste Ciclado'!$B$5:$B$47,Balance!$B81)</f>
        <v>0</v>
      </c>
      <c r="EL81" s="99">
        <f>SUMIFS('Ajuste Ciclado'!H$5:H$47,'Ajuste Ciclado'!$C$5:$C$47,Balance!EL$4,'Ajuste Ciclado'!$B$5:$B$47,Balance!$B81)</f>
        <v>0</v>
      </c>
      <c r="EM81" s="99">
        <f>SUMIFS('Ajuste Ciclado'!I$5:I$47,'Ajuste Ciclado'!$C$5:$C$47,Balance!EM$4,'Ajuste Ciclado'!$B$5:$B$47,Balance!$B81)</f>
        <v>0</v>
      </c>
      <c r="EN81" s="99">
        <f>SUMIFS('Ajuste Ciclado'!J$5:J$47,'Ajuste Ciclado'!$C$5:$C$47,Balance!EN$4,'Ajuste Ciclado'!$B$5:$B$47,Balance!$B81)</f>
        <v>0</v>
      </c>
      <c r="EO81" s="99">
        <f>SUMIFS('Ajuste Ciclado'!K$5:K$47,'Ajuste Ciclado'!$C$5:$C$47,Balance!EO$4,'Ajuste Ciclado'!$B$5:$B$47,Balance!$B81)</f>
        <v>0</v>
      </c>
      <c r="EP81" s="99">
        <f>SUMIFS('Ajuste Ciclado'!L$5:L$47,'Ajuste Ciclado'!$C$5:$C$47,Balance!EP$4,'Ajuste Ciclado'!$B$5:$B$47,Balance!$B81)</f>
        <v>0</v>
      </c>
      <c r="EQ81" s="99">
        <f>SUMIFS('Ajuste Ciclado'!M$5:M$47,'Ajuste Ciclado'!$C$5:$C$47,Balance!EQ$4,'Ajuste Ciclado'!$B$5:$B$47,Balance!$B81)</f>
        <v>0</v>
      </c>
      <c r="ER81" s="99">
        <f>SUMIFS('Ajuste Ciclado'!N$5:N$47,'Ajuste Ciclado'!$C$5:$C$47,Balance!ER$4,'Ajuste Ciclado'!$B$5:$B$47,Balance!$B81)</f>
        <v>0</v>
      </c>
      <c r="ES81" s="100">
        <f>SUMIFS('Ajuste Ciclado'!O$5:O$47,'Ajuste Ciclado'!$C$5:$C$47,Balance!ES$4,'Ajuste Ciclado'!$B$5:$B$47,Balance!$B81)</f>
        <v>0</v>
      </c>
      <c r="ET81" s="84"/>
      <c r="EU81" s="12">
        <f t="shared" si="181"/>
        <v>-558048.14177442505</v>
      </c>
      <c r="EV81" s="13">
        <f t="shared" si="145"/>
        <v>-319193.19118182804</v>
      </c>
      <c r="EW81" s="13">
        <f t="shared" si="146"/>
        <v>-177628.2210198401</v>
      </c>
      <c r="EX81" s="13">
        <f t="shared" si="147"/>
        <v>-397100.73820948042</v>
      </c>
      <c r="EY81" s="13">
        <f t="shared" si="148"/>
        <v>-239852.05125803512</v>
      </c>
      <c r="EZ81" s="13">
        <f t="shared" si="149"/>
        <v>-313262.59417245816</v>
      </c>
      <c r="FA81" s="13">
        <f t="shared" si="150"/>
        <v>-756003.71730135428</v>
      </c>
      <c r="FB81" s="13">
        <f t="shared" si="151"/>
        <v>-1126048.7576740724</v>
      </c>
      <c r="FC81" s="13">
        <f t="shared" si="152"/>
        <v>-1005260.9457932448</v>
      </c>
      <c r="FD81" s="13">
        <f t="shared" si="153"/>
        <v>-549776.16555319156</v>
      </c>
      <c r="FE81" s="13">
        <f t="shared" si="154"/>
        <v>-560892.67869134224</v>
      </c>
      <c r="FF81" s="14">
        <f t="shared" si="155"/>
        <v>-520149.16519777221</v>
      </c>
      <c r="FG81" s="12">
        <f t="shared" si="156"/>
        <v>-558105.14802742098</v>
      </c>
      <c r="FH81" s="13">
        <f t="shared" si="157"/>
        <v>-321419.89933327015</v>
      </c>
      <c r="FI81" s="13">
        <f t="shared" si="158"/>
        <v>-185802.76055463986</v>
      </c>
      <c r="FJ81" s="13">
        <f t="shared" si="159"/>
        <v>-459872.79057827697</v>
      </c>
      <c r="FK81" s="13">
        <f t="shared" si="160"/>
        <v>-231318.05932308908</v>
      </c>
      <c r="FL81" s="13">
        <f t="shared" si="161"/>
        <v>-312758.83911102114</v>
      </c>
      <c r="FM81" s="13">
        <f t="shared" si="162"/>
        <v>-770944.53694206686</v>
      </c>
      <c r="FN81" s="13">
        <f t="shared" si="163"/>
        <v>-1131184.3296377896</v>
      </c>
      <c r="FO81" s="13">
        <f t="shared" si="164"/>
        <v>-1016136.3354899173</v>
      </c>
      <c r="FP81" s="13">
        <f t="shared" si="165"/>
        <v>-590416.48009546136</v>
      </c>
      <c r="FQ81" s="13">
        <f t="shared" si="166"/>
        <v>-720659.99654669478</v>
      </c>
      <c r="FR81" s="14">
        <f t="shared" si="167"/>
        <v>-662256.25539183011</v>
      </c>
      <c r="FS81" s="12">
        <f t="shared" si="168"/>
        <v>-559153.0201349461</v>
      </c>
      <c r="FT81" s="13">
        <f t="shared" si="169"/>
        <v>-324142.75632281904</v>
      </c>
      <c r="FU81" s="13">
        <f t="shared" si="170"/>
        <v>-183449.96322932909</v>
      </c>
      <c r="FV81" s="13">
        <f t="shared" si="171"/>
        <v>-452383.28992550564</v>
      </c>
      <c r="FW81" s="13">
        <f t="shared" si="172"/>
        <v>-257752.60016787495</v>
      </c>
      <c r="FX81" s="13">
        <f t="shared" si="173"/>
        <v>-335860.10024561966</v>
      </c>
      <c r="FY81" s="13">
        <f t="shared" si="174"/>
        <v>-837719.23774795665</v>
      </c>
      <c r="FZ81" s="13">
        <f t="shared" si="175"/>
        <v>-1221437.1390216702</v>
      </c>
      <c r="GA81" s="13">
        <f t="shared" si="176"/>
        <v>-1067993.0230222505</v>
      </c>
      <c r="GB81" s="13">
        <f t="shared" si="177"/>
        <v>-719084.89102180745</v>
      </c>
      <c r="GC81" s="13">
        <f t="shared" si="178"/>
        <v>-924065.71770463488</v>
      </c>
      <c r="GD81" s="14">
        <f t="shared" si="179"/>
        <v>-792153.4177333283</v>
      </c>
      <c r="GE81" s="84"/>
      <c r="GF81" s="12">
        <f t="shared" si="182"/>
        <v>-6523216.3678270448</v>
      </c>
      <c r="GG81" s="13">
        <f t="shared" si="182"/>
        <v>-6960875.4310314786</v>
      </c>
      <c r="GH81" s="14">
        <f t="shared" si="182"/>
        <v>-7675195.1562777422</v>
      </c>
      <c r="GI81" s="6">
        <f t="shared" si="183"/>
        <v>3</v>
      </c>
      <c r="GJ81" s="12">
        <f t="shared" si="184"/>
        <v>-2887313.4207686712</v>
      </c>
      <c r="GK81" s="13">
        <f t="shared" si="185"/>
        <v>-2918265.2020697733</v>
      </c>
      <c r="GL81" s="14">
        <f t="shared" si="186"/>
        <v>-3213495.8797485558</v>
      </c>
      <c r="GM81" s="84"/>
      <c r="GN81" s="66">
        <f t="shared" si="187"/>
        <v>-3213495.8797485558</v>
      </c>
      <c r="GO81" s="84"/>
      <c r="GP81" s="63" t="str" cm="1">
        <f t="array" ref="GP81">INDEX($GF$4:$GH$4,1,GI81)</f>
        <v>Sample 6</v>
      </c>
      <c r="GQ81" s="12">
        <f t="shared" si="188"/>
        <v>-1126048.7576740724</v>
      </c>
      <c r="GR81" s="13">
        <f t="shared" si="188"/>
        <v>-1005260.9457932448</v>
      </c>
      <c r="GS81" s="14">
        <f t="shared" si="188"/>
        <v>-756003.71730135428</v>
      </c>
      <c r="GT81" s="12">
        <f t="shared" si="189"/>
        <v>-1131184.3296377896</v>
      </c>
      <c r="GU81" s="13">
        <f t="shared" si="189"/>
        <v>-1016136.3354899173</v>
      </c>
      <c r="GV81" s="14">
        <f t="shared" si="189"/>
        <v>-770944.53694206686</v>
      </c>
      <c r="GW81" s="12">
        <f t="shared" si="190"/>
        <v>-1221437.1390216702</v>
      </c>
      <c r="GX81" s="13">
        <f t="shared" si="190"/>
        <v>-1067993.0230222505</v>
      </c>
      <c r="GY81" s="14">
        <f t="shared" si="190"/>
        <v>-924065.71770463488</v>
      </c>
      <c r="GZ81" s="84" t="str">
        <f t="shared" si="180"/>
        <v>Sample 6</v>
      </c>
      <c r="HA81" s="12">
        <f t="shared" si="191"/>
        <v>-1221437.1390216702</v>
      </c>
      <c r="HB81" s="13">
        <f t="shared" si="191"/>
        <v>-1067993.0230222505</v>
      </c>
      <c r="HC81" s="14">
        <f t="shared" si="191"/>
        <v>-924065.71770463488</v>
      </c>
      <c r="HD81" s="6">
        <f t="shared" si="192"/>
        <v>-3213495.8797485558</v>
      </c>
      <c r="HE81" s="84" t="str">
        <f t="shared" si="193"/>
        <v>Ok</v>
      </c>
    </row>
    <row r="82" spans="2:213" hidden="1" x14ac:dyDescent="0.3">
      <c r="B82" s="84" t="s">
        <v>25</v>
      </c>
      <c r="C82" s="12">
        <f>SUMIFS(Inyecciones!$E$2:$E$14185,Inyecciones!$A$2:$A$14185,Balance!C$4,Inyecciones!$B$2:$B$14185,Balance!$B82,Inyecciones!$C$2:$C$14185,Balance!C$5)</f>
        <v>706118.02681095153</v>
      </c>
      <c r="D82" s="13">
        <f>SUMIFS(Inyecciones!$E$2:$E$14185,Inyecciones!$A$2:$A$14185,Balance!D$4,Inyecciones!$B$2:$B$14185,Balance!$B82,Inyecciones!$C$2:$C$14185,Balance!D$5)</f>
        <v>614944.84386666364</v>
      </c>
      <c r="E82" s="13">
        <f>SUMIFS(Inyecciones!$E$2:$E$14185,Inyecciones!$A$2:$A$14185,Balance!E$4,Inyecciones!$B$2:$B$14185,Balance!$B82,Inyecciones!$C$2:$C$14185,Balance!E$5)</f>
        <v>719094.26376486605</v>
      </c>
      <c r="F82" s="13">
        <f>SUMIFS(Inyecciones!$E$2:$E$14185,Inyecciones!$A$2:$A$14185,Balance!F$4,Inyecciones!$B$2:$B$14185,Balance!$B82,Inyecciones!$C$2:$C$14185,Balance!F$5)</f>
        <v>652386.58271059429</v>
      </c>
      <c r="G82" s="13">
        <f>SUMIFS(Inyecciones!$E$2:$E$14185,Inyecciones!$A$2:$A$14185,Balance!G$4,Inyecciones!$B$2:$B$14185,Balance!$B82,Inyecciones!$C$2:$C$14185,Balance!G$5)</f>
        <v>627430.35854615585</v>
      </c>
      <c r="H82" s="13">
        <f>SUMIFS(Inyecciones!$E$2:$E$14185,Inyecciones!$A$2:$A$14185,Balance!H$4,Inyecciones!$B$2:$B$14185,Balance!$B82,Inyecciones!$C$2:$C$14185,Balance!H$5)</f>
        <v>551913.32392163179</v>
      </c>
      <c r="I82" s="13">
        <f>SUMIFS(Inyecciones!$E$2:$E$14185,Inyecciones!$A$2:$A$14185,Balance!I$4,Inyecciones!$B$2:$B$14185,Balance!$B82,Inyecciones!$C$2:$C$14185,Balance!I$5)</f>
        <v>491972.18949113908</v>
      </c>
      <c r="J82" s="13">
        <f>SUMIFS(Inyecciones!$E$2:$E$14185,Inyecciones!$A$2:$A$14185,Balance!J$4,Inyecciones!$B$2:$B$14185,Balance!$B82,Inyecciones!$C$2:$C$14185,Balance!J$5)</f>
        <v>471255.10878224362</v>
      </c>
      <c r="K82" s="13">
        <f>SUMIFS(Inyecciones!$E$2:$E$14185,Inyecciones!$A$2:$A$14185,Balance!K$4,Inyecciones!$B$2:$B$14185,Balance!$B82,Inyecciones!$C$2:$C$14185,Balance!K$5)</f>
        <v>511466.91539559851</v>
      </c>
      <c r="L82" s="13">
        <f>SUMIFS(Inyecciones!$E$2:$E$14185,Inyecciones!$A$2:$A$14185,Balance!L$4,Inyecciones!$B$2:$B$14185,Balance!$B82,Inyecciones!$C$2:$C$14185,Balance!L$5)</f>
        <v>347462.55518382322</v>
      </c>
      <c r="M82" s="13">
        <f>SUMIFS(Inyecciones!$E$2:$E$14185,Inyecciones!$A$2:$A$14185,Balance!M$4,Inyecciones!$B$2:$B$14185,Balance!$B82,Inyecciones!$C$2:$C$14185,Balance!M$5)</f>
        <v>302622.48154665867</v>
      </c>
      <c r="N82" s="14">
        <f>SUMIFS(Inyecciones!$E$2:$E$14185,Inyecciones!$A$2:$A$14185,Balance!N$4,Inyecciones!$B$2:$B$14185,Balance!$B82,Inyecciones!$C$2:$C$14185,Balance!N$5)</f>
        <v>323353.17661110079</v>
      </c>
      <c r="O82" s="12">
        <f>SUMIFS(Inyecciones!$E$2:$E$14185,Inyecciones!$A$2:$A$14185,Balance!O$4,Inyecciones!$B$2:$B$14185,Balance!$B82,Inyecciones!$C$2:$C$14185,Balance!O$5)</f>
        <v>707395.49896870391</v>
      </c>
      <c r="P82" s="13">
        <f>SUMIFS(Inyecciones!$E$2:$E$14185,Inyecciones!$A$2:$A$14185,Balance!P$4,Inyecciones!$B$2:$B$14185,Balance!$B82,Inyecciones!$C$2:$C$14185,Balance!P$5)</f>
        <v>620379.4198532165</v>
      </c>
      <c r="Q82" s="13">
        <f>SUMIFS(Inyecciones!$E$2:$E$14185,Inyecciones!$A$2:$A$14185,Balance!Q$4,Inyecciones!$B$2:$B$14185,Balance!$B82,Inyecciones!$C$2:$C$14185,Balance!Q$5)</f>
        <v>725572.83879125502</v>
      </c>
      <c r="R82" s="13">
        <f>SUMIFS(Inyecciones!$E$2:$E$14185,Inyecciones!$A$2:$A$14185,Balance!R$4,Inyecciones!$B$2:$B$14185,Balance!$B82,Inyecciones!$C$2:$C$14185,Balance!R$5)</f>
        <v>493557.99985378282</v>
      </c>
      <c r="S82" s="13">
        <f>SUMIFS(Inyecciones!$E$2:$E$14185,Inyecciones!$A$2:$A$14185,Balance!S$4,Inyecciones!$B$2:$B$14185,Balance!$B82,Inyecciones!$C$2:$C$14185,Balance!S$5)</f>
        <v>478097.3410277997</v>
      </c>
      <c r="T82" s="13">
        <f>SUMIFS(Inyecciones!$E$2:$E$14185,Inyecciones!$A$2:$A$14185,Balance!T$4,Inyecciones!$B$2:$B$14185,Balance!$B82,Inyecciones!$C$2:$C$14185,Balance!T$5)</f>
        <v>516114.7567082789</v>
      </c>
      <c r="U82" s="13">
        <f>SUMIFS(Inyecciones!$E$2:$E$14185,Inyecciones!$A$2:$A$14185,Balance!U$4,Inyecciones!$B$2:$B$14185,Balance!$B82,Inyecciones!$C$2:$C$14185,Balance!U$5)</f>
        <v>425582.51578764583</v>
      </c>
      <c r="V82" s="13">
        <f>SUMIFS(Inyecciones!$E$2:$E$14185,Inyecciones!$A$2:$A$14185,Balance!V$4,Inyecciones!$B$2:$B$14185,Balance!$B82,Inyecciones!$C$2:$C$14185,Balance!V$5)</f>
        <v>415796.10316503543</v>
      </c>
      <c r="W82" s="13">
        <f>SUMIFS(Inyecciones!$E$2:$E$14185,Inyecciones!$A$2:$A$14185,Balance!W$4,Inyecciones!$B$2:$B$14185,Balance!$B82,Inyecciones!$C$2:$C$14185,Balance!W$5)</f>
        <v>486429.77586259128</v>
      </c>
      <c r="X82" s="13">
        <f>SUMIFS(Inyecciones!$E$2:$E$14185,Inyecciones!$A$2:$A$14185,Balance!X$4,Inyecciones!$B$2:$B$14185,Balance!$B82,Inyecciones!$C$2:$C$14185,Balance!X$5)</f>
        <v>378059.90878560301</v>
      </c>
      <c r="Y82" s="13">
        <f>SUMIFS(Inyecciones!$E$2:$E$14185,Inyecciones!$A$2:$A$14185,Balance!Y$4,Inyecciones!$B$2:$B$14185,Balance!$B82,Inyecciones!$C$2:$C$14185,Balance!Y$5)</f>
        <v>368856.77759563312</v>
      </c>
      <c r="Z82" s="14">
        <f>SUMIFS(Inyecciones!$E$2:$E$14185,Inyecciones!$A$2:$A$14185,Balance!Z$4,Inyecciones!$B$2:$B$14185,Balance!$B82,Inyecciones!$C$2:$C$14185,Balance!Z$5)</f>
        <v>393196.19252569613</v>
      </c>
      <c r="AA82" s="12">
        <f>SUMIFS(Inyecciones!$E$2:$E$14185,Inyecciones!$A$2:$A$14185,Balance!AA$4,Inyecciones!$B$2:$B$14185,Balance!$B82,Inyecciones!$C$2:$C$14185,Balance!AA$5)</f>
        <v>707665.31748163828</v>
      </c>
      <c r="AB82" s="13">
        <f>SUMIFS(Inyecciones!$E$2:$E$14185,Inyecciones!$A$2:$A$14185,Balance!AB$4,Inyecciones!$B$2:$B$14185,Balance!$B82,Inyecciones!$C$2:$C$14185,Balance!AB$5)</f>
        <v>620334.33634331508</v>
      </c>
      <c r="AC82" s="13">
        <f>SUMIFS(Inyecciones!$E$2:$E$14185,Inyecciones!$A$2:$A$14185,Balance!AC$4,Inyecciones!$B$2:$B$14185,Balance!$B82,Inyecciones!$C$2:$C$14185,Balance!AC$5)</f>
        <v>706646.3206269755</v>
      </c>
      <c r="AD82" s="13">
        <f>SUMIFS(Inyecciones!$E$2:$E$14185,Inyecciones!$A$2:$A$14185,Balance!AD$4,Inyecciones!$B$2:$B$14185,Balance!$B82,Inyecciones!$C$2:$C$14185,Balance!AD$5)</f>
        <v>677880.84683951887</v>
      </c>
      <c r="AE82" s="13">
        <f>SUMIFS(Inyecciones!$E$2:$E$14185,Inyecciones!$A$2:$A$14185,Balance!AE$4,Inyecciones!$B$2:$B$14185,Balance!$B82,Inyecciones!$C$2:$C$14185,Balance!AE$5)</f>
        <v>670176.58031222841</v>
      </c>
      <c r="AF82" s="13">
        <f>SUMIFS(Inyecciones!$E$2:$E$14185,Inyecciones!$A$2:$A$14185,Balance!AF$4,Inyecciones!$B$2:$B$14185,Balance!$B82,Inyecciones!$C$2:$C$14185,Balance!AF$5)</f>
        <v>577824.82190336322</v>
      </c>
      <c r="AG82" s="13">
        <f>SUMIFS(Inyecciones!$E$2:$E$14185,Inyecciones!$A$2:$A$14185,Balance!AG$4,Inyecciones!$B$2:$B$14185,Balance!$B82,Inyecciones!$C$2:$C$14185,Balance!AG$5)</f>
        <v>590067.37201364571</v>
      </c>
      <c r="AH82" s="13">
        <f>SUMIFS(Inyecciones!$E$2:$E$14185,Inyecciones!$A$2:$A$14185,Balance!AH$4,Inyecciones!$B$2:$B$14185,Balance!$B82,Inyecciones!$C$2:$C$14185,Balance!AH$5)</f>
        <v>547115.28572636074</v>
      </c>
      <c r="AI82" s="13">
        <f>SUMIFS(Inyecciones!$E$2:$E$14185,Inyecciones!$A$2:$A$14185,Balance!AI$4,Inyecciones!$B$2:$B$14185,Balance!$B82,Inyecciones!$C$2:$C$14185,Balance!AI$5)</f>
        <v>523760.06078765029</v>
      </c>
      <c r="AJ82" s="13">
        <f>SUMIFS(Inyecciones!$E$2:$E$14185,Inyecciones!$A$2:$A$14185,Balance!AJ$4,Inyecciones!$B$2:$B$14185,Balance!$B82,Inyecciones!$C$2:$C$14185,Balance!AJ$5)</f>
        <v>452802.8792492277</v>
      </c>
      <c r="AK82" s="13">
        <f>SUMIFS(Inyecciones!$E$2:$E$14185,Inyecciones!$A$2:$A$14185,Balance!AK$4,Inyecciones!$B$2:$B$14185,Balance!$B82,Inyecciones!$C$2:$C$14185,Balance!AK$5)</f>
        <v>445110.04269279202</v>
      </c>
      <c r="AL82" s="14">
        <f>SUMIFS(Inyecciones!$E$2:$E$14185,Inyecciones!$A$2:$A$14185,Balance!AL$4,Inyecciones!$B$2:$B$14185,Balance!$B82,Inyecciones!$C$2:$C$14185,Balance!AL$5)</f>
        <v>449517.93294770131</v>
      </c>
      <c r="AM82" s="13"/>
      <c r="AN82" s="12">
        <f>SUMIFS('Retiro Mensual'!$E$2:$E$2629,'Retiro Mensual'!$A$2:$A$2629,AN$4,'Retiro Mensual'!$B$2:$B$2629,$B82,'Retiro Mensual'!$C$2:$C$2629,AN$5)</f>
        <v>38162.275260000002</v>
      </c>
      <c r="AO82" s="13">
        <f>SUMIFS('Retiro Mensual'!$E$2:$E$2629,'Retiro Mensual'!$A$2:$A$2629,AO$4,'Retiro Mensual'!$B$2:$B$2629,$B82,'Retiro Mensual'!$C$2:$C$2629,AO$5)</f>
        <v>27322.71398</v>
      </c>
      <c r="AP82" s="13">
        <f>SUMIFS('Retiro Mensual'!$E$2:$E$2629,'Retiro Mensual'!$A$2:$A$2629,AP$4,'Retiro Mensual'!$B$2:$B$2629,$B82,'Retiro Mensual'!$C$2:$C$2629,AP$5)</f>
        <v>33025.278610000001</v>
      </c>
      <c r="AQ82" s="13">
        <f>SUMIFS('Retiro Mensual'!$E$2:$E$2629,'Retiro Mensual'!$A$2:$A$2629,AQ$4,'Retiro Mensual'!$B$2:$B$2629,$B82,'Retiro Mensual'!$C$2:$C$2629,AQ$5)</f>
        <v>27568.746060000001</v>
      </c>
      <c r="AR82" s="13">
        <f>SUMIFS('Retiro Mensual'!$E$2:$E$2629,'Retiro Mensual'!$A$2:$A$2629,AR$4,'Retiro Mensual'!$B$2:$B$2629,$B82,'Retiro Mensual'!$C$2:$C$2629,AR$5)</f>
        <v>33776.562389999999</v>
      </c>
      <c r="AS82" s="13">
        <f>SUMIFS('Retiro Mensual'!$E$2:$E$2629,'Retiro Mensual'!$A$2:$A$2629,AS$4,'Retiro Mensual'!$B$2:$B$2629,$B82,'Retiro Mensual'!$C$2:$C$2629,AS$5)</f>
        <v>28082.67755</v>
      </c>
      <c r="AT82" s="13">
        <f>SUMIFS('Retiro Mensual'!$E$2:$E$2629,'Retiro Mensual'!$A$2:$A$2629,AT$4,'Retiro Mensual'!$B$2:$B$2629,$B82,'Retiro Mensual'!$C$2:$C$2629,AT$5)</f>
        <v>31136.514159999999</v>
      </c>
      <c r="AU82" s="13">
        <f>SUMIFS('Retiro Mensual'!$E$2:$E$2629,'Retiro Mensual'!$A$2:$A$2629,AU$4,'Retiro Mensual'!$B$2:$B$2629,$B82,'Retiro Mensual'!$C$2:$C$2629,AU$5)</f>
        <v>32571.359209999999</v>
      </c>
      <c r="AV82" s="13">
        <f>SUMIFS('Retiro Mensual'!$E$2:$E$2629,'Retiro Mensual'!$A$2:$A$2629,AV$4,'Retiro Mensual'!$B$2:$B$2629,$B82,'Retiro Mensual'!$C$2:$C$2629,AV$5)</f>
        <v>26586.503430000001</v>
      </c>
      <c r="AW82" s="13">
        <f>SUMIFS('Retiro Mensual'!$E$2:$E$2629,'Retiro Mensual'!$A$2:$A$2629,AW$4,'Retiro Mensual'!$B$2:$B$2629,$B82,'Retiro Mensual'!$C$2:$C$2629,AW$5)</f>
        <v>15700.74173</v>
      </c>
      <c r="AX82" s="13">
        <f>SUMIFS('Retiro Mensual'!$E$2:$E$2629,'Retiro Mensual'!$A$2:$A$2629,AX$4,'Retiro Mensual'!$B$2:$B$2629,$B82,'Retiro Mensual'!$C$2:$C$2629,AX$5)</f>
        <v>13123.862069999999</v>
      </c>
      <c r="AY82" s="14">
        <f>SUMIFS('Retiro Mensual'!$E$2:$E$2629,'Retiro Mensual'!$A$2:$A$2629,AY$4,'Retiro Mensual'!$B$2:$B$2629,$B82,'Retiro Mensual'!$C$2:$C$2629,AY$5)</f>
        <v>12956.320460000001</v>
      </c>
      <c r="AZ82" s="12">
        <f>SUMIFS('Retiro Mensual'!$E$2:$E$2629,'Retiro Mensual'!$A$2:$A$2629,AZ$4,'Retiro Mensual'!$B$2:$B$2629,$B82,'Retiro Mensual'!$C$2:$C$2629,AZ$5)</f>
        <v>38192.949739999996</v>
      </c>
      <c r="BA82" s="13">
        <f>SUMIFS('Retiro Mensual'!$E$2:$E$2629,'Retiro Mensual'!$A$2:$A$2629,BA$4,'Retiro Mensual'!$B$2:$B$2629,$B82,'Retiro Mensual'!$C$2:$C$2629,BA$5)</f>
        <v>27602.05185</v>
      </c>
      <c r="BB82" s="13">
        <f>SUMIFS('Retiro Mensual'!$E$2:$E$2629,'Retiro Mensual'!$A$2:$A$2629,BB$4,'Retiro Mensual'!$B$2:$B$2629,$B82,'Retiro Mensual'!$C$2:$C$2629,BB$5)</f>
        <v>33347.44371</v>
      </c>
      <c r="BC82" s="13">
        <f>SUMIFS('Retiro Mensual'!$E$2:$E$2629,'Retiro Mensual'!$A$2:$A$2629,BC$4,'Retiro Mensual'!$B$2:$B$2629,$B82,'Retiro Mensual'!$C$2:$C$2629,BC$5)</f>
        <v>29023.040779999999</v>
      </c>
      <c r="BD82" s="13">
        <f>SUMIFS('Retiro Mensual'!$E$2:$E$2629,'Retiro Mensual'!$A$2:$A$2629,BD$4,'Retiro Mensual'!$B$2:$B$2629,$B82,'Retiro Mensual'!$C$2:$C$2629,BD$5)</f>
        <v>33166.307999999997</v>
      </c>
      <c r="BE82" s="13">
        <f>SUMIFS('Retiro Mensual'!$E$2:$E$2629,'Retiro Mensual'!$A$2:$A$2629,BE$4,'Retiro Mensual'!$B$2:$B$2629,$B82,'Retiro Mensual'!$C$2:$C$2629,BE$5)</f>
        <v>28529.541939999999</v>
      </c>
      <c r="BF82" s="13">
        <f>SUMIFS('Retiro Mensual'!$E$2:$E$2629,'Retiro Mensual'!$A$2:$A$2629,BF$4,'Retiro Mensual'!$B$2:$B$2629,$B82,'Retiro Mensual'!$C$2:$C$2629,BF$5)</f>
        <v>32760.218919999999</v>
      </c>
      <c r="BG82" s="13">
        <f>SUMIFS('Retiro Mensual'!$E$2:$E$2629,'Retiro Mensual'!$A$2:$A$2629,BG$4,'Retiro Mensual'!$B$2:$B$2629,$B82,'Retiro Mensual'!$C$2:$C$2629,BG$5)</f>
        <v>32850.742120000003</v>
      </c>
      <c r="BH82" s="13">
        <f>SUMIFS('Retiro Mensual'!$E$2:$E$2629,'Retiro Mensual'!$A$2:$A$2629,BH$4,'Retiro Mensual'!$B$2:$B$2629,$B82,'Retiro Mensual'!$C$2:$C$2629,BH$5)</f>
        <v>27127.032609999998</v>
      </c>
      <c r="BI82" s="13">
        <f>SUMIFS('Retiro Mensual'!$E$2:$E$2629,'Retiro Mensual'!$A$2:$A$2629,BI$4,'Retiro Mensual'!$B$2:$B$2629,$B82,'Retiro Mensual'!$C$2:$C$2629,BI$5)</f>
        <v>18019.938679999999</v>
      </c>
      <c r="BJ82" s="13">
        <f>SUMIFS('Retiro Mensual'!$E$2:$E$2629,'Retiro Mensual'!$A$2:$A$2629,BJ$4,'Retiro Mensual'!$B$2:$B$2629,$B82,'Retiro Mensual'!$C$2:$C$2629,BJ$5)</f>
        <v>19067.373159999999</v>
      </c>
      <c r="BK82" s="14">
        <f>SUMIFS('Retiro Mensual'!$E$2:$E$2629,'Retiro Mensual'!$A$2:$A$2629,BK$4,'Retiro Mensual'!$B$2:$B$2629,$B82,'Retiro Mensual'!$C$2:$C$2629,BK$5)</f>
        <v>19581.442910000002</v>
      </c>
      <c r="BL82" s="12">
        <f>SUMIFS('Retiro Mensual'!$E$2:$E$2629,'Retiro Mensual'!$A$2:$A$2629,BL$4,'Retiro Mensual'!$B$2:$B$2629,$B82,'Retiro Mensual'!$C$2:$C$2629,BL$5)</f>
        <v>38198.805</v>
      </c>
      <c r="BM82" s="13">
        <f>SUMIFS('Retiro Mensual'!$E$2:$E$2629,'Retiro Mensual'!$A$2:$A$2629,BM$4,'Retiro Mensual'!$B$2:$B$2629,$B82,'Retiro Mensual'!$C$2:$C$2629,BM$5)</f>
        <v>27583.76584</v>
      </c>
      <c r="BN82" s="13">
        <f>SUMIFS('Retiro Mensual'!$E$2:$E$2629,'Retiro Mensual'!$A$2:$A$2629,BN$4,'Retiro Mensual'!$B$2:$B$2629,$B82,'Retiro Mensual'!$C$2:$C$2629,BN$5)</f>
        <v>33221.183420000001</v>
      </c>
      <c r="BO82" s="13">
        <f>SUMIFS('Retiro Mensual'!$E$2:$E$2629,'Retiro Mensual'!$A$2:$A$2629,BO$4,'Retiro Mensual'!$B$2:$B$2629,$B82,'Retiro Mensual'!$C$2:$C$2629,BO$5)</f>
        <v>28775.63191</v>
      </c>
      <c r="BP82" s="13">
        <f>SUMIFS('Retiro Mensual'!$E$2:$E$2629,'Retiro Mensual'!$A$2:$A$2629,BP$4,'Retiro Mensual'!$B$2:$B$2629,$B82,'Retiro Mensual'!$C$2:$C$2629,BP$5)</f>
        <v>34472.075640000003</v>
      </c>
      <c r="BQ82" s="13">
        <f>SUMIFS('Retiro Mensual'!$E$2:$E$2629,'Retiro Mensual'!$A$2:$A$2629,BQ$4,'Retiro Mensual'!$B$2:$B$2629,$B82,'Retiro Mensual'!$C$2:$C$2629,BQ$5)</f>
        <v>30848.98054</v>
      </c>
      <c r="BR82" s="13">
        <f>SUMIFS('Retiro Mensual'!$E$2:$E$2629,'Retiro Mensual'!$A$2:$A$2629,BR$4,'Retiro Mensual'!$B$2:$B$2629,$B82,'Retiro Mensual'!$C$2:$C$2629,BR$5)</f>
        <v>35993.104780000001</v>
      </c>
      <c r="BS82" s="13">
        <f>SUMIFS('Retiro Mensual'!$E$2:$E$2629,'Retiro Mensual'!$A$2:$A$2629,BS$4,'Retiro Mensual'!$B$2:$B$2629,$B82,'Retiro Mensual'!$C$2:$C$2629,BS$5)</f>
        <v>36263.189969999999</v>
      </c>
      <c r="BT82" s="13">
        <f>SUMIFS('Retiro Mensual'!$E$2:$E$2629,'Retiro Mensual'!$A$2:$A$2629,BT$4,'Retiro Mensual'!$B$2:$B$2629,$B82,'Retiro Mensual'!$C$2:$C$2629,BT$5)</f>
        <v>29190.42398</v>
      </c>
      <c r="BU82" s="13">
        <f>SUMIFS('Retiro Mensual'!$E$2:$E$2629,'Retiro Mensual'!$A$2:$A$2629,BU$4,'Retiro Mensual'!$B$2:$B$2629,$B82,'Retiro Mensual'!$C$2:$C$2629,BU$5)</f>
        <v>25021.016530000001</v>
      </c>
      <c r="BV82" s="13">
        <f>SUMIFS('Retiro Mensual'!$E$2:$E$2629,'Retiro Mensual'!$A$2:$A$2629,BV$4,'Retiro Mensual'!$B$2:$B$2629,$B82,'Retiro Mensual'!$C$2:$C$2629,BV$5)</f>
        <v>26223.208620000001</v>
      </c>
      <c r="BW82" s="14">
        <f>SUMIFS('Retiro Mensual'!$E$2:$E$2629,'Retiro Mensual'!$A$2:$A$2629,BW$4,'Retiro Mensual'!$B$2:$B$2629,$B82,'Retiro Mensual'!$C$2:$C$2629,BW$5)</f>
        <v>25020.323769999999</v>
      </c>
      <c r="BX82" s="13"/>
      <c r="BY82" s="12">
        <f>SUMIFS('Compra Ventas'!$E$2:$E$2700,'Compra Ventas'!$A$2:$A$2700,BY$4,'Compra Ventas'!$B$2:$B$2700,$B82,'Compra Ventas'!$C$2:$C$2700,BY$5)</f>
        <v>0</v>
      </c>
      <c r="BZ82" s="13">
        <f>SUMIFS('Compra Ventas'!$E$2:$E$2700,'Compra Ventas'!$A$2:$A$2700,BZ$4,'Compra Ventas'!$B$2:$B$2700,$B82,'Compra Ventas'!$C$2:$C$2700,BZ$5)</f>
        <v>0</v>
      </c>
      <c r="CA82" s="13">
        <f>SUMIFS('Compra Ventas'!$E$2:$E$2700,'Compra Ventas'!$A$2:$A$2700,CA$4,'Compra Ventas'!$B$2:$B$2700,$B82,'Compra Ventas'!$C$2:$C$2700,CA$5)</f>
        <v>0</v>
      </c>
      <c r="CB82" s="13">
        <f>SUMIFS('Compra Ventas'!$E$2:$E$2700,'Compra Ventas'!$A$2:$A$2700,CB$4,'Compra Ventas'!$B$2:$B$2700,$B82,'Compra Ventas'!$C$2:$C$2700,CB$5)</f>
        <v>0</v>
      </c>
      <c r="CC82" s="13">
        <f>SUMIFS('Compra Ventas'!$E$2:$E$2700,'Compra Ventas'!$A$2:$A$2700,CC$4,'Compra Ventas'!$B$2:$B$2700,$B82,'Compra Ventas'!$C$2:$C$2700,CC$5)</f>
        <v>0</v>
      </c>
      <c r="CD82" s="13">
        <f>SUMIFS('Compra Ventas'!$E$2:$E$2700,'Compra Ventas'!$A$2:$A$2700,CD$4,'Compra Ventas'!$B$2:$B$2700,$B82,'Compra Ventas'!$C$2:$C$2700,CD$5)</f>
        <v>0</v>
      </c>
      <c r="CE82" s="13">
        <f>SUMIFS('Compra Ventas'!$E$2:$E$2700,'Compra Ventas'!$A$2:$A$2700,CE$4,'Compra Ventas'!$B$2:$B$2700,$B82,'Compra Ventas'!$C$2:$C$2700,CE$5)</f>
        <v>0</v>
      </c>
      <c r="CF82" s="13">
        <f>SUMIFS('Compra Ventas'!$E$2:$E$2700,'Compra Ventas'!$A$2:$A$2700,CF$4,'Compra Ventas'!$B$2:$B$2700,$B82,'Compra Ventas'!$C$2:$C$2700,CF$5)</f>
        <v>0</v>
      </c>
      <c r="CG82" s="13">
        <f>SUMIFS('Compra Ventas'!$E$2:$E$2700,'Compra Ventas'!$A$2:$A$2700,CG$4,'Compra Ventas'!$B$2:$B$2700,$B82,'Compra Ventas'!$C$2:$C$2700,CG$5)</f>
        <v>0</v>
      </c>
      <c r="CH82" s="13">
        <f>SUMIFS('Compra Ventas'!$E$2:$E$2700,'Compra Ventas'!$A$2:$A$2700,CH$4,'Compra Ventas'!$B$2:$B$2700,$B82,'Compra Ventas'!$C$2:$C$2700,CH$5)</f>
        <v>0</v>
      </c>
      <c r="CI82" s="13">
        <f>SUMIFS('Compra Ventas'!$E$2:$E$2700,'Compra Ventas'!$A$2:$A$2700,CI$4,'Compra Ventas'!$B$2:$B$2700,$B82,'Compra Ventas'!$C$2:$C$2700,CI$5)</f>
        <v>0</v>
      </c>
      <c r="CJ82" s="14">
        <f>SUMIFS('Compra Ventas'!$E$2:$E$2700,'Compra Ventas'!$A$2:$A$2700,CJ$4,'Compra Ventas'!$B$2:$B$2700,$B82,'Compra Ventas'!$C$2:$C$2700,CJ$5)</f>
        <v>0</v>
      </c>
      <c r="CK82" s="12">
        <f>SUMIFS('Compra Ventas'!$E$2:$E$2700,'Compra Ventas'!$A$2:$A$2700,CK$4,'Compra Ventas'!$B$2:$B$2700,$B82,'Compra Ventas'!$C$2:$C$2700,CK$5)</f>
        <v>0</v>
      </c>
      <c r="CL82" s="13">
        <f>SUMIFS('Compra Ventas'!$E$2:$E$2700,'Compra Ventas'!$A$2:$A$2700,CL$4,'Compra Ventas'!$B$2:$B$2700,$B82,'Compra Ventas'!$C$2:$C$2700,CL$5)</f>
        <v>0</v>
      </c>
      <c r="CM82" s="13">
        <f>SUMIFS('Compra Ventas'!$E$2:$E$2700,'Compra Ventas'!$A$2:$A$2700,CM$4,'Compra Ventas'!$B$2:$B$2700,$B82,'Compra Ventas'!$C$2:$C$2700,CM$5)</f>
        <v>0</v>
      </c>
      <c r="CN82" s="13">
        <f>SUMIFS('Compra Ventas'!$E$2:$E$2700,'Compra Ventas'!$A$2:$A$2700,CN$4,'Compra Ventas'!$B$2:$B$2700,$B82,'Compra Ventas'!$C$2:$C$2700,CN$5)</f>
        <v>0</v>
      </c>
      <c r="CO82" s="13">
        <f>SUMIFS('Compra Ventas'!$E$2:$E$2700,'Compra Ventas'!$A$2:$A$2700,CO$4,'Compra Ventas'!$B$2:$B$2700,$B82,'Compra Ventas'!$C$2:$C$2700,CO$5)</f>
        <v>0</v>
      </c>
      <c r="CP82" s="13">
        <f>SUMIFS('Compra Ventas'!$E$2:$E$2700,'Compra Ventas'!$A$2:$A$2700,CP$4,'Compra Ventas'!$B$2:$B$2700,$B82,'Compra Ventas'!$C$2:$C$2700,CP$5)</f>
        <v>0</v>
      </c>
      <c r="CQ82" s="13">
        <f>SUMIFS('Compra Ventas'!$E$2:$E$2700,'Compra Ventas'!$A$2:$A$2700,CQ$4,'Compra Ventas'!$B$2:$B$2700,$B82,'Compra Ventas'!$C$2:$C$2700,CQ$5)</f>
        <v>0</v>
      </c>
      <c r="CR82" s="13">
        <f>SUMIFS('Compra Ventas'!$E$2:$E$2700,'Compra Ventas'!$A$2:$A$2700,CR$4,'Compra Ventas'!$B$2:$B$2700,$B82,'Compra Ventas'!$C$2:$C$2700,CR$5)</f>
        <v>0</v>
      </c>
      <c r="CS82" s="13">
        <f>SUMIFS('Compra Ventas'!$E$2:$E$2700,'Compra Ventas'!$A$2:$A$2700,CS$4,'Compra Ventas'!$B$2:$B$2700,$B82,'Compra Ventas'!$C$2:$C$2700,CS$5)</f>
        <v>0</v>
      </c>
      <c r="CT82" s="13">
        <f>SUMIFS('Compra Ventas'!$E$2:$E$2700,'Compra Ventas'!$A$2:$A$2700,CT$4,'Compra Ventas'!$B$2:$B$2700,$B82,'Compra Ventas'!$C$2:$C$2700,CT$5)</f>
        <v>0</v>
      </c>
      <c r="CU82" s="13">
        <f>SUMIFS('Compra Ventas'!$E$2:$E$2700,'Compra Ventas'!$A$2:$A$2700,CU$4,'Compra Ventas'!$B$2:$B$2700,$B82,'Compra Ventas'!$C$2:$C$2700,CU$5)</f>
        <v>0</v>
      </c>
      <c r="CV82" s="14">
        <f>SUMIFS('Compra Ventas'!$E$2:$E$2700,'Compra Ventas'!$A$2:$A$2700,CV$4,'Compra Ventas'!$B$2:$B$2700,$B82,'Compra Ventas'!$C$2:$C$2700,CV$5)</f>
        <v>0</v>
      </c>
      <c r="CW82" s="12">
        <f>SUMIFS('Compra Ventas'!$E$2:$E$2700,'Compra Ventas'!$A$2:$A$2700,CW$4,'Compra Ventas'!$B$2:$B$2700,$B82,'Compra Ventas'!$C$2:$C$2700,CW$5)</f>
        <v>0</v>
      </c>
      <c r="CX82" s="13">
        <f>SUMIFS('Compra Ventas'!$E$2:$E$2700,'Compra Ventas'!$A$2:$A$2700,CX$4,'Compra Ventas'!$B$2:$B$2700,$B82,'Compra Ventas'!$C$2:$C$2700,CX$5)</f>
        <v>0</v>
      </c>
      <c r="CY82" s="13">
        <f>SUMIFS('Compra Ventas'!$E$2:$E$2700,'Compra Ventas'!$A$2:$A$2700,CY$4,'Compra Ventas'!$B$2:$B$2700,$B82,'Compra Ventas'!$C$2:$C$2700,CY$5)</f>
        <v>0</v>
      </c>
      <c r="CZ82" s="13">
        <f>SUMIFS('Compra Ventas'!$E$2:$E$2700,'Compra Ventas'!$A$2:$A$2700,CZ$4,'Compra Ventas'!$B$2:$B$2700,$B82,'Compra Ventas'!$C$2:$C$2700,CZ$5)</f>
        <v>0</v>
      </c>
      <c r="DA82" s="13">
        <f>SUMIFS('Compra Ventas'!$E$2:$E$2700,'Compra Ventas'!$A$2:$A$2700,DA$4,'Compra Ventas'!$B$2:$B$2700,$B82,'Compra Ventas'!$C$2:$C$2700,DA$5)</f>
        <v>0</v>
      </c>
      <c r="DB82" s="13">
        <f>SUMIFS('Compra Ventas'!$E$2:$E$2700,'Compra Ventas'!$A$2:$A$2700,DB$4,'Compra Ventas'!$B$2:$B$2700,$B82,'Compra Ventas'!$C$2:$C$2700,DB$5)</f>
        <v>0</v>
      </c>
      <c r="DC82" s="13">
        <f>SUMIFS('Compra Ventas'!$E$2:$E$2700,'Compra Ventas'!$A$2:$A$2700,DC$4,'Compra Ventas'!$B$2:$B$2700,$B82,'Compra Ventas'!$C$2:$C$2700,DC$5)</f>
        <v>0</v>
      </c>
      <c r="DD82" s="13">
        <f>SUMIFS('Compra Ventas'!$E$2:$E$2700,'Compra Ventas'!$A$2:$A$2700,DD$4,'Compra Ventas'!$B$2:$B$2700,$B82,'Compra Ventas'!$C$2:$C$2700,DD$5)</f>
        <v>0</v>
      </c>
      <c r="DE82" s="13">
        <f>SUMIFS('Compra Ventas'!$E$2:$E$2700,'Compra Ventas'!$A$2:$A$2700,DE$4,'Compra Ventas'!$B$2:$B$2700,$B82,'Compra Ventas'!$C$2:$C$2700,DE$5)</f>
        <v>0</v>
      </c>
      <c r="DF82" s="13">
        <f>SUMIFS('Compra Ventas'!$E$2:$E$2700,'Compra Ventas'!$A$2:$A$2700,DF$4,'Compra Ventas'!$B$2:$B$2700,$B82,'Compra Ventas'!$C$2:$C$2700,DF$5)</f>
        <v>0</v>
      </c>
      <c r="DG82" s="13">
        <f>SUMIFS('Compra Ventas'!$E$2:$E$2700,'Compra Ventas'!$A$2:$A$2700,DG$4,'Compra Ventas'!$B$2:$B$2700,$B82,'Compra Ventas'!$C$2:$C$2700,DG$5)</f>
        <v>0</v>
      </c>
      <c r="DH82" s="14">
        <f>SUMIFS('Compra Ventas'!$E$2:$E$2700,'Compra Ventas'!$A$2:$A$2700,DH$4,'Compra Ventas'!$B$2:$B$2700,$B82,'Compra Ventas'!$C$2:$C$2700,DH$5)</f>
        <v>0</v>
      </c>
      <c r="DI82" s="84"/>
      <c r="DJ82" s="98">
        <f>SUMIFS('Ajuste Ciclado'!D$5:D$47,'Ajuste Ciclado'!$C$5:$C$47,Balance!DJ$4,'Ajuste Ciclado'!$B$5:$B$47,Balance!$B82)</f>
        <v>0</v>
      </c>
      <c r="DK82" s="99">
        <f>SUMIFS('Ajuste Ciclado'!E$5:E$47,'Ajuste Ciclado'!$C$5:$C$47,Balance!DK$4,'Ajuste Ciclado'!$B$5:$B$47,Balance!$B82)</f>
        <v>0</v>
      </c>
      <c r="DL82" s="99">
        <f>SUMIFS('Ajuste Ciclado'!F$5:F$47,'Ajuste Ciclado'!$C$5:$C$47,Balance!DL$4,'Ajuste Ciclado'!$B$5:$B$47,Balance!$B82)</f>
        <v>0</v>
      </c>
      <c r="DM82" s="99">
        <f>SUMIFS('Ajuste Ciclado'!G$5:G$47,'Ajuste Ciclado'!$C$5:$C$47,Balance!DM$4,'Ajuste Ciclado'!$B$5:$B$47,Balance!$B82)</f>
        <v>0</v>
      </c>
      <c r="DN82" s="99">
        <f>SUMIFS('Ajuste Ciclado'!H$5:H$47,'Ajuste Ciclado'!$C$5:$C$47,Balance!DN$4,'Ajuste Ciclado'!$B$5:$B$47,Balance!$B82)</f>
        <v>0</v>
      </c>
      <c r="DO82" s="99">
        <f>SUMIFS('Ajuste Ciclado'!I$5:I$47,'Ajuste Ciclado'!$C$5:$C$47,Balance!DO$4,'Ajuste Ciclado'!$B$5:$B$47,Balance!$B82)</f>
        <v>0</v>
      </c>
      <c r="DP82" s="99">
        <f>SUMIFS('Ajuste Ciclado'!J$5:J$47,'Ajuste Ciclado'!$C$5:$C$47,Balance!DP$4,'Ajuste Ciclado'!$B$5:$B$47,Balance!$B82)</f>
        <v>0</v>
      </c>
      <c r="DQ82" s="99">
        <f>SUMIFS('Ajuste Ciclado'!K$5:K$47,'Ajuste Ciclado'!$C$5:$C$47,Balance!DQ$4,'Ajuste Ciclado'!$B$5:$B$47,Balance!$B82)</f>
        <v>0</v>
      </c>
      <c r="DR82" s="99">
        <f>SUMIFS('Ajuste Ciclado'!L$5:L$47,'Ajuste Ciclado'!$C$5:$C$47,Balance!DR$4,'Ajuste Ciclado'!$B$5:$B$47,Balance!$B82)</f>
        <v>0</v>
      </c>
      <c r="DS82" s="99">
        <f>SUMIFS('Ajuste Ciclado'!M$5:M$47,'Ajuste Ciclado'!$C$5:$C$47,Balance!DS$4,'Ajuste Ciclado'!$B$5:$B$47,Balance!$B82)</f>
        <v>0</v>
      </c>
      <c r="DT82" s="99">
        <f>SUMIFS('Ajuste Ciclado'!N$5:N$47,'Ajuste Ciclado'!$C$5:$C$47,Balance!DT$4,'Ajuste Ciclado'!$B$5:$B$47,Balance!$B82)</f>
        <v>0</v>
      </c>
      <c r="DU82" s="100">
        <f>SUMIFS('Ajuste Ciclado'!O$5:O$47,'Ajuste Ciclado'!$C$5:$C$47,Balance!DU$4,'Ajuste Ciclado'!$B$5:$B$47,Balance!$B82)</f>
        <v>0</v>
      </c>
      <c r="DV82" s="98">
        <f>SUMIFS('Ajuste Ciclado'!D$5:D$47,'Ajuste Ciclado'!$C$5:$C$47,Balance!DV$4,'Ajuste Ciclado'!$B$5:$B$47,Balance!$B82)</f>
        <v>0</v>
      </c>
      <c r="DW82" s="99">
        <f>SUMIFS('Ajuste Ciclado'!E$5:E$47,'Ajuste Ciclado'!$C$5:$C$47,Balance!DW$4,'Ajuste Ciclado'!$B$5:$B$47,Balance!$B82)</f>
        <v>0</v>
      </c>
      <c r="DX82" s="99">
        <f>SUMIFS('Ajuste Ciclado'!F$5:F$47,'Ajuste Ciclado'!$C$5:$C$47,Balance!DX$4,'Ajuste Ciclado'!$B$5:$B$47,Balance!$B82)</f>
        <v>0</v>
      </c>
      <c r="DY82" s="99">
        <f>SUMIFS('Ajuste Ciclado'!G$5:G$47,'Ajuste Ciclado'!$C$5:$C$47,Balance!DY$4,'Ajuste Ciclado'!$B$5:$B$47,Balance!$B82)</f>
        <v>0</v>
      </c>
      <c r="DZ82" s="99">
        <f>SUMIFS('Ajuste Ciclado'!H$5:H$47,'Ajuste Ciclado'!$C$5:$C$47,Balance!DZ$4,'Ajuste Ciclado'!$B$5:$B$47,Balance!$B82)</f>
        <v>0</v>
      </c>
      <c r="EA82" s="99">
        <f>SUMIFS('Ajuste Ciclado'!I$5:I$47,'Ajuste Ciclado'!$C$5:$C$47,Balance!EA$4,'Ajuste Ciclado'!$B$5:$B$47,Balance!$B82)</f>
        <v>0</v>
      </c>
      <c r="EB82" s="99">
        <f>SUMIFS('Ajuste Ciclado'!J$5:J$47,'Ajuste Ciclado'!$C$5:$C$47,Balance!EB$4,'Ajuste Ciclado'!$B$5:$B$47,Balance!$B82)</f>
        <v>0</v>
      </c>
      <c r="EC82" s="99">
        <f>SUMIFS('Ajuste Ciclado'!K$5:K$47,'Ajuste Ciclado'!$C$5:$C$47,Balance!EC$4,'Ajuste Ciclado'!$B$5:$B$47,Balance!$B82)</f>
        <v>0</v>
      </c>
      <c r="ED82" s="99">
        <f>SUMIFS('Ajuste Ciclado'!L$5:L$47,'Ajuste Ciclado'!$C$5:$C$47,Balance!ED$4,'Ajuste Ciclado'!$B$5:$B$47,Balance!$B82)</f>
        <v>0</v>
      </c>
      <c r="EE82" s="99">
        <f>SUMIFS('Ajuste Ciclado'!M$5:M$47,'Ajuste Ciclado'!$C$5:$C$47,Balance!EE$4,'Ajuste Ciclado'!$B$5:$B$47,Balance!$B82)</f>
        <v>0</v>
      </c>
      <c r="EF82" s="99">
        <f>SUMIFS('Ajuste Ciclado'!N$5:N$47,'Ajuste Ciclado'!$C$5:$C$47,Balance!EF$4,'Ajuste Ciclado'!$B$5:$B$47,Balance!$B82)</f>
        <v>0</v>
      </c>
      <c r="EG82" s="100">
        <f>SUMIFS('Ajuste Ciclado'!O$5:O$47,'Ajuste Ciclado'!$C$5:$C$47,Balance!EG$4,'Ajuste Ciclado'!$B$5:$B$47,Balance!$B82)</f>
        <v>0</v>
      </c>
      <c r="EH82" s="98">
        <f>SUMIFS('Ajuste Ciclado'!D$5:D$47,'Ajuste Ciclado'!$C$5:$C$47,Balance!EH$4,'Ajuste Ciclado'!$B$5:$B$47,Balance!$B82)</f>
        <v>0</v>
      </c>
      <c r="EI82" s="99">
        <f>SUMIFS('Ajuste Ciclado'!E$5:E$47,'Ajuste Ciclado'!$C$5:$C$47,Balance!EI$4,'Ajuste Ciclado'!$B$5:$B$47,Balance!$B82)</f>
        <v>0</v>
      </c>
      <c r="EJ82" s="99">
        <f>SUMIFS('Ajuste Ciclado'!F$5:F$47,'Ajuste Ciclado'!$C$5:$C$47,Balance!EJ$4,'Ajuste Ciclado'!$B$5:$B$47,Balance!$B82)</f>
        <v>0</v>
      </c>
      <c r="EK82" s="99">
        <f>SUMIFS('Ajuste Ciclado'!G$5:G$47,'Ajuste Ciclado'!$C$5:$C$47,Balance!EK$4,'Ajuste Ciclado'!$B$5:$B$47,Balance!$B82)</f>
        <v>0</v>
      </c>
      <c r="EL82" s="99">
        <f>SUMIFS('Ajuste Ciclado'!H$5:H$47,'Ajuste Ciclado'!$C$5:$C$47,Balance!EL$4,'Ajuste Ciclado'!$B$5:$B$47,Balance!$B82)</f>
        <v>0</v>
      </c>
      <c r="EM82" s="99">
        <f>SUMIFS('Ajuste Ciclado'!I$5:I$47,'Ajuste Ciclado'!$C$5:$C$47,Balance!EM$4,'Ajuste Ciclado'!$B$5:$B$47,Balance!$B82)</f>
        <v>0</v>
      </c>
      <c r="EN82" s="99">
        <f>SUMIFS('Ajuste Ciclado'!J$5:J$47,'Ajuste Ciclado'!$C$5:$C$47,Balance!EN$4,'Ajuste Ciclado'!$B$5:$B$47,Balance!$B82)</f>
        <v>0</v>
      </c>
      <c r="EO82" s="99">
        <f>SUMIFS('Ajuste Ciclado'!K$5:K$47,'Ajuste Ciclado'!$C$5:$C$47,Balance!EO$4,'Ajuste Ciclado'!$B$5:$B$47,Balance!$B82)</f>
        <v>0</v>
      </c>
      <c r="EP82" s="99">
        <f>SUMIFS('Ajuste Ciclado'!L$5:L$47,'Ajuste Ciclado'!$C$5:$C$47,Balance!EP$4,'Ajuste Ciclado'!$B$5:$B$47,Balance!$B82)</f>
        <v>0</v>
      </c>
      <c r="EQ82" s="99">
        <f>SUMIFS('Ajuste Ciclado'!M$5:M$47,'Ajuste Ciclado'!$C$5:$C$47,Balance!EQ$4,'Ajuste Ciclado'!$B$5:$B$47,Balance!$B82)</f>
        <v>0</v>
      </c>
      <c r="ER82" s="99">
        <f>SUMIFS('Ajuste Ciclado'!N$5:N$47,'Ajuste Ciclado'!$C$5:$C$47,Balance!ER$4,'Ajuste Ciclado'!$B$5:$B$47,Balance!$B82)</f>
        <v>0</v>
      </c>
      <c r="ES82" s="100">
        <f>SUMIFS('Ajuste Ciclado'!O$5:O$47,'Ajuste Ciclado'!$C$5:$C$47,Balance!ES$4,'Ajuste Ciclado'!$B$5:$B$47,Balance!$B82)</f>
        <v>0</v>
      </c>
      <c r="ET82" s="84"/>
      <c r="EU82" s="12">
        <f t="shared" si="181"/>
        <v>667955.75155095151</v>
      </c>
      <c r="EV82" s="13">
        <f t="shared" si="145"/>
        <v>587622.12988666364</v>
      </c>
      <c r="EW82" s="13">
        <f t="shared" si="146"/>
        <v>686068.98515486601</v>
      </c>
      <c r="EX82" s="13">
        <f t="shared" si="147"/>
        <v>624817.83665059425</v>
      </c>
      <c r="EY82" s="13">
        <f t="shared" si="148"/>
        <v>593653.79615615588</v>
      </c>
      <c r="EZ82" s="13">
        <f t="shared" si="149"/>
        <v>523830.64637163177</v>
      </c>
      <c r="FA82" s="13">
        <f t="shared" si="150"/>
        <v>460835.67533113906</v>
      </c>
      <c r="FB82" s="13">
        <f t="shared" si="151"/>
        <v>438683.7495722436</v>
      </c>
      <c r="FC82" s="13">
        <f t="shared" si="152"/>
        <v>484880.41196559853</v>
      </c>
      <c r="FD82" s="13">
        <f t="shared" si="153"/>
        <v>331761.81345382321</v>
      </c>
      <c r="FE82" s="13">
        <f t="shared" si="154"/>
        <v>289498.6194766587</v>
      </c>
      <c r="FF82" s="14">
        <f t="shared" si="155"/>
        <v>310396.85615110077</v>
      </c>
      <c r="FG82" s="12">
        <f t="shared" si="156"/>
        <v>669202.54922870395</v>
      </c>
      <c r="FH82" s="13">
        <f t="shared" si="157"/>
        <v>592777.36800321646</v>
      </c>
      <c r="FI82" s="13">
        <f t="shared" si="158"/>
        <v>692225.395081255</v>
      </c>
      <c r="FJ82" s="13">
        <f t="shared" si="159"/>
        <v>464534.95907378284</v>
      </c>
      <c r="FK82" s="13">
        <f t="shared" si="160"/>
        <v>444931.03302779968</v>
      </c>
      <c r="FL82" s="13">
        <f t="shared" si="161"/>
        <v>487585.21476827888</v>
      </c>
      <c r="FM82" s="13">
        <f t="shared" si="162"/>
        <v>392822.29686764581</v>
      </c>
      <c r="FN82" s="13">
        <f t="shared" si="163"/>
        <v>382945.36104503542</v>
      </c>
      <c r="FO82" s="13">
        <f t="shared" si="164"/>
        <v>459302.74325259129</v>
      </c>
      <c r="FP82" s="13">
        <f t="shared" si="165"/>
        <v>360039.97010560299</v>
      </c>
      <c r="FQ82" s="13">
        <f t="shared" si="166"/>
        <v>349789.4044356331</v>
      </c>
      <c r="FR82" s="14">
        <f t="shared" si="167"/>
        <v>373614.74961569614</v>
      </c>
      <c r="FS82" s="12">
        <f t="shared" si="168"/>
        <v>669466.51248163823</v>
      </c>
      <c r="FT82" s="13">
        <f t="shared" si="169"/>
        <v>592750.57050331507</v>
      </c>
      <c r="FU82" s="13">
        <f t="shared" si="170"/>
        <v>673425.13720697549</v>
      </c>
      <c r="FV82" s="13">
        <f t="shared" si="171"/>
        <v>649105.21492951887</v>
      </c>
      <c r="FW82" s="13">
        <f t="shared" si="172"/>
        <v>635704.50467222836</v>
      </c>
      <c r="FX82" s="13">
        <f t="shared" si="173"/>
        <v>546975.8413633632</v>
      </c>
      <c r="FY82" s="13">
        <f t="shared" si="174"/>
        <v>554074.26723364566</v>
      </c>
      <c r="FZ82" s="13">
        <f t="shared" si="175"/>
        <v>510852.09575636074</v>
      </c>
      <c r="GA82" s="13">
        <f t="shared" si="176"/>
        <v>494569.63680765027</v>
      </c>
      <c r="GB82" s="13">
        <f t="shared" si="177"/>
        <v>427781.86271922768</v>
      </c>
      <c r="GC82" s="13">
        <f t="shared" si="178"/>
        <v>418886.83407279203</v>
      </c>
      <c r="GD82" s="14">
        <f t="shared" si="179"/>
        <v>424497.60917770129</v>
      </c>
      <c r="GE82" s="84"/>
      <c r="GF82" s="12">
        <f t="shared" si="182"/>
        <v>6000006.2717214273</v>
      </c>
      <c r="GG82" s="13">
        <f t="shared" si="182"/>
        <v>5669771.0445052423</v>
      </c>
      <c r="GH82" s="14">
        <f t="shared" si="182"/>
        <v>6598090.086924416</v>
      </c>
      <c r="GI82" s="6">
        <f t="shared" si="183"/>
        <v>2</v>
      </c>
      <c r="GJ82" s="12">
        <f t="shared" si="184"/>
        <v>0</v>
      </c>
      <c r="GK82" s="13">
        <f t="shared" si="185"/>
        <v>0</v>
      </c>
      <c r="GL82" s="14">
        <f t="shared" si="186"/>
        <v>0</v>
      </c>
      <c r="GM82" s="84"/>
      <c r="GN82" s="66">
        <f t="shared" si="187"/>
        <v>0</v>
      </c>
      <c r="GO82" s="84"/>
      <c r="GP82" s="63" t="str" cm="1">
        <f t="array" ref="GP82">INDEX($GF$4:$GH$4,1,GI82)</f>
        <v>Sample 3</v>
      </c>
      <c r="GQ82" s="12">
        <f t="shared" si="188"/>
        <v>289498.6194766587</v>
      </c>
      <c r="GR82" s="13">
        <f t="shared" si="188"/>
        <v>310396.85615110077</v>
      </c>
      <c r="GS82" s="14">
        <f t="shared" si="188"/>
        <v>331761.81345382321</v>
      </c>
      <c r="GT82" s="12">
        <f t="shared" si="189"/>
        <v>349789.4044356331</v>
      </c>
      <c r="GU82" s="13">
        <f t="shared" si="189"/>
        <v>360039.97010560299</v>
      </c>
      <c r="GV82" s="14">
        <f t="shared" si="189"/>
        <v>373614.74961569614</v>
      </c>
      <c r="GW82" s="12">
        <f t="shared" si="190"/>
        <v>418886.83407279203</v>
      </c>
      <c r="GX82" s="13">
        <f t="shared" si="190"/>
        <v>424497.60917770129</v>
      </c>
      <c r="GY82" s="14">
        <f t="shared" si="190"/>
        <v>427781.86271922768</v>
      </c>
      <c r="GZ82" s="84" t="str">
        <f t="shared" si="180"/>
        <v>Sample 3</v>
      </c>
      <c r="HA82" s="12">
        <f t="shared" si="191"/>
        <v>0</v>
      </c>
      <c r="HB82" s="13">
        <f t="shared" si="191"/>
        <v>0</v>
      </c>
      <c r="HC82" s="14">
        <f t="shared" si="191"/>
        <v>0</v>
      </c>
      <c r="HD82" s="6">
        <f t="shared" si="192"/>
        <v>0</v>
      </c>
      <c r="HE82" s="84" t="str">
        <f t="shared" si="193"/>
        <v>Ok</v>
      </c>
    </row>
    <row r="83" spans="2:213" hidden="1" x14ac:dyDescent="0.3">
      <c r="B83" s="84" t="s">
        <v>368</v>
      </c>
      <c r="C83" s="12">
        <f>SUMIFS(Inyecciones!$E$2:$E$14185,Inyecciones!$A$2:$A$14185,Balance!C$4,Inyecciones!$B$2:$B$14185,Balance!$B83,Inyecciones!$C$2:$C$14185,Balance!C$5)</f>
        <v>61524.093433667622</v>
      </c>
      <c r="D83" s="13">
        <f>SUMIFS(Inyecciones!$E$2:$E$14185,Inyecciones!$A$2:$A$14185,Balance!D$4,Inyecciones!$B$2:$B$14185,Balance!$B83,Inyecciones!$C$2:$C$14185,Balance!D$5)</f>
        <v>44915.213378539367</v>
      </c>
      <c r="E83" s="13">
        <f>SUMIFS(Inyecciones!$E$2:$E$14185,Inyecciones!$A$2:$A$14185,Balance!E$4,Inyecciones!$B$2:$B$14185,Balance!$B83,Inyecciones!$C$2:$C$14185,Balance!E$5)</f>
        <v>47118.398977058401</v>
      </c>
      <c r="F83" s="13">
        <f>SUMIFS(Inyecciones!$E$2:$E$14185,Inyecciones!$A$2:$A$14185,Balance!F$4,Inyecciones!$B$2:$B$14185,Balance!$B83,Inyecciones!$C$2:$C$14185,Balance!F$5)</f>
        <v>23733.851107531471</v>
      </c>
      <c r="G83" s="13">
        <f>SUMIFS(Inyecciones!$E$2:$E$14185,Inyecciones!$A$2:$A$14185,Balance!G$4,Inyecciones!$B$2:$B$14185,Balance!$B83,Inyecciones!$C$2:$C$14185,Balance!G$5)</f>
        <v>16879.248643998992</v>
      </c>
      <c r="H83" s="13">
        <f>SUMIFS(Inyecciones!$E$2:$E$14185,Inyecciones!$A$2:$A$14185,Balance!H$4,Inyecciones!$B$2:$B$14185,Balance!$B83,Inyecciones!$C$2:$C$14185,Balance!H$5)</f>
        <v>13636.06697863453</v>
      </c>
      <c r="I83" s="13">
        <f>SUMIFS(Inyecciones!$E$2:$E$14185,Inyecciones!$A$2:$A$14185,Balance!I$4,Inyecciones!$B$2:$B$14185,Balance!$B83,Inyecciones!$C$2:$C$14185,Balance!I$5)</f>
        <v>17522.555009130891</v>
      </c>
      <c r="J83" s="13">
        <f>SUMIFS(Inyecciones!$E$2:$E$14185,Inyecciones!$A$2:$A$14185,Balance!J$4,Inyecciones!$B$2:$B$14185,Balance!$B83,Inyecciones!$C$2:$C$14185,Balance!J$5)</f>
        <v>24113.809232498519</v>
      </c>
      <c r="K83" s="13">
        <f>SUMIFS(Inyecciones!$E$2:$E$14185,Inyecciones!$A$2:$A$14185,Balance!K$4,Inyecciones!$B$2:$B$14185,Balance!$B83,Inyecciones!$C$2:$C$14185,Balance!K$5)</f>
        <v>27588.224465310359</v>
      </c>
      <c r="L83" s="13">
        <f>SUMIFS(Inyecciones!$E$2:$E$14185,Inyecciones!$A$2:$A$14185,Balance!L$4,Inyecciones!$B$2:$B$14185,Balance!$B83,Inyecciones!$C$2:$C$14185,Balance!L$5)</f>
        <v>8033.4714550564377</v>
      </c>
      <c r="M83" s="13">
        <f>SUMIFS(Inyecciones!$E$2:$E$14185,Inyecciones!$A$2:$A$14185,Balance!M$4,Inyecciones!$B$2:$B$14185,Balance!$B83,Inyecciones!$C$2:$C$14185,Balance!M$5)</f>
        <v>4144.8319672442494</v>
      </c>
      <c r="N83" s="14">
        <f>SUMIFS(Inyecciones!$E$2:$E$14185,Inyecciones!$A$2:$A$14185,Balance!N$4,Inyecciones!$B$2:$B$14185,Balance!$B83,Inyecciones!$C$2:$C$14185,Balance!N$5)</f>
        <v>6718.2138520636954</v>
      </c>
      <c r="O83" s="12">
        <f>SUMIFS(Inyecciones!$E$2:$E$14185,Inyecciones!$A$2:$A$14185,Balance!O$4,Inyecciones!$B$2:$B$14185,Balance!$B83,Inyecciones!$C$2:$C$14185,Balance!O$5)</f>
        <v>61650.033413368481</v>
      </c>
      <c r="P83" s="13">
        <f>SUMIFS(Inyecciones!$E$2:$E$14185,Inyecciones!$A$2:$A$14185,Balance!P$4,Inyecciones!$B$2:$B$14185,Balance!$B83,Inyecciones!$C$2:$C$14185,Balance!P$5)</f>
        <v>45219.024475687693</v>
      </c>
      <c r="Q83" s="13">
        <f>SUMIFS(Inyecciones!$E$2:$E$14185,Inyecciones!$A$2:$A$14185,Balance!Q$4,Inyecciones!$B$2:$B$14185,Balance!$B83,Inyecciones!$C$2:$C$14185,Balance!Q$5)</f>
        <v>47582.147331309992</v>
      </c>
      <c r="R83" s="13">
        <f>SUMIFS(Inyecciones!$E$2:$E$14185,Inyecciones!$A$2:$A$14185,Balance!R$4,Inyecciones!$B$2:$B$14185,Balance!$B83,Inyecciones!$C$2:$C$14185,Balance!R$5)</f>
        <v>25151.209083045949</v>
      </c>
      <c r="S83" s="13">
        <f>SUMIFS(Inyecciones!$E$2:$E$14185,Inyecciones!$A$2:$A$14185,Balance!S$4,Inyecciones!$B$2:$B$14185,Balance!$B83,Inyecciones!$C$2:$C$14185,Balance!S$5)</f>
        <v>16178.28229406908</v>
      </c>
      <c r="T83" s="13">
        <f>SUMIFS(Inyecciones!$E$2:$E$14185,Inyecciones!$A$2:$A$14185,Balance!T$4,Inyecciones!$B$2:$B$14185,Balance!$B83,Inyecciones!$C$2:$C$14185,Balance!T$5)</f>
        <v>13786.542771316361</v>
      </c>
      <c r="U83" s="13">
        <f>SUMIFS(Inyecciones!$E$2:$E$14185,Inyecciones!$A$2:$A$14185,Balance!U$4,Inyecciones!$B$2:$B$14185,Balance!$B83,Inyecciones!$C$2:$C$14185,Balance!U$5)</f>
        <v>18551.046227138781</v>
      </c>
      <c r="V83" s="13">
        <f>SUMIFS(Inyecciones!$E$2:$E$14185,Inyecciones!$A$2:$A$14185,Balance!V$4,Inyecciones!$B$2:$B$14185,Balance!$B83,Inyecciones!$C$2:$C$14185,Balance!V$5)</f>
        <v>24214.730794543051</v>
      </c>
      <c r="W83" s="13">
        <f>SUMIFS(Inyecciones!$E$2:$E$14185,Inyecciones!$A$2:$A$14185,Balance!W$4,Inyecciones!$B$2:$B$14185,Balance!$B83,Inyecciones!$C$2:$C$14185,Balance!W$5)</f>
        <v>28049.926766971999</v>
      </c>
      <c r="X83" s="13">
        <f>SUMIFS(Inyecciones!$E$2:$E$14185,Inyecciones!$A$2:$A$14185,Balance!X$4,Inyecciones!$B$2:$B$14185,Balance!$B83,Inyecciones!$C$2:$C$14185,Balance!X$5)</f>
        <v>11939.074567521269</v>
      </c>
      <c r="Y83" s="13">
        <f>SUMIFS(Inyecciones!$E$2:$E$14185,Inyecciones!$A$2:$A$14185,Balance!Y$4,Inyecciones!$B$2:$B$14185,Balance!$B83,Inyecciones!$C$2:$C$14185,Balance!Y$5)</f>
        <v>16156.63986120423</v>
      </c>
      <c r="Z83" s="14">
        <f>SUMIFS(Inyecciones!$E$2:$E$14185,Inyecciones!$A$2:$A$14185,Balance!Z$4,Inyecciones!$B$2:$B$14185,Balance!$B83,Inyecciones!$C$2:$C$14185,Balance!Z$5)</f>
        <v>21718.844565711071</v>
      </c>
      <c r="AA83" s="12">
        <f>SUMIFS(Inyecciones!$E$2:$E$14185,Inyecciones!$A$2:$A$14185,Balance!AA$4,Inyecciones!$B$2:$B$14185,Balance!$B83,Inyecciones!$C$2:$C$14185,Balance!AA$5)</f>
        <v>61671.040283673021</v>
      </c>
      <c r="AB83" s="13">
        <f>SUMIFS(Inyecciones!$E$2:$E$14185,Inyecciones!$A$2:$A$14185,Balance!AB$4,Inyecciones!$B$2:$B$14185,Balance!$B83,Inyecciones!$C$2:$C$14185,Balance!AB$5)</f>
        <v>45238.528324369392</v>
      </c>
      <c r="AC83" s="13">
        <f>SUMIFS(Inyecciones!$E$2:$E$14185,Inyecciones!$A$2:$A$14185,Balance!AC$4,Inyecciones!$B$2:$B$14185,Balance!$B83,Inyecciones!$C$2:$C$14185,Balance!AC$5)</f>
        <v>47404.432818998022</v>
      </c>
      <c r="AD83" s="13">
        <f>SUMIFS(Inyecciones!$E$2:$E$14185,Inyecciones!$A$2:$A$14185,Balance!AD$4,Inyecciones!$B$2:$B$14185,Balance!$B83,Inyecciones!$C$2:$C$14185,Balance!AD$5)</f>
        <v>24965.444991691729</v>
      </c>
      <c r="AE83" s="13">
        <f>SUMIFS(Inyecciones!$E$2:$E$14185,Inyecciones!$A$2:$A$14185,Balance!AE$4,Inyecciones!$B$2:$B$14185,Balance!$B83,Inyecciones!$C$2:$C$14185,Balance!AE$5)</f>
        <v>17202.22984224929</v>
      </c>
      <c r="AF83" s="13">
        <f>SUMIFS(Inyecciones!$E$2:$E$14185,Inyecciones!$A$2:$A$14185,Balance!AF$4,Inyecciones!$B$2:$B$14185,Balance!$B83,Inyecciones!$C$2:$C$14185,Balance!AF$5)</f>
        <v>15028.910727465751</v>
      </c>
      <c r="AG83" s="13">
        <f>SUMIFS(Inyecciones!$E$2:$E$14185,Inyecciones!$A$2:$A$14185,Balance!AG$4,Inyecciones!$B$2:$B$14185,Balance!$B83,Inyecciones!$C$2:$C$14185,Balance!AG$5)</f>
        <v>20453.407074939329</v>
      </c>
      <c r="AH83" s="13">
        <f>SUMIFS(Inyecciones!$E$2:$E$14185,Inyecciones!$A$2:$A$14185,Balance!AH$4,Inyecciones!$B$2:$B$14185,Balance!$B83,Inyecciones!$C$2:$C$14185,Balance!AH$5)</f>
        <v>27477.745957812251</v>
      </c>
      <c r="AI83" s="13">
        <f>SUMIFS(Inyecciones!$E$2:$E$14185,Inyecciones!$A$2:$A$14185,Balance!AI$4,Inyecciones!$B$2:$B$14185,Balance!$B83,Inyecciones!$C$2:$C$14185,Balance!AI$5)</f>
        <v>30666.08465112398</v>
      </c>
      <c r="AJ83" s="13">
        <f>SUMIFS(Inyecciones!$E$2:$E$14185,Inyecciones!$A$2:$A$14185,Balance!AJ$4,Inyecciones!$B$2:$B$14185,Balance!$B83,Inyecciones!$C$2:$C$14185,Balance!AJ$5)</f>
        <v>25825.79057782191</v>
      </c>
      <c r="AK83" s="13">
        <f>SUMIFS(Inyecciones!$E$2:$E$14185,Inyecciones!$A$2:$A$14185,Balance!AK$4,Inyecciones!$B$2:$B$14185,Balance!$B83,Inyecciones!$C$2:$C$14185,Balance!AK$5)</f>
        <v>31313.014034200882</v>
      </c>
      <c r="AL83" s="14">
        <f>SUMIFS(Inyecciones!$E$2:$E$14185,Inyecciones!$A$2:$A$14185,Balance!AL$4,Inyecciones!$B$2:$B$14185,Balance!$B83,Inyecciones!$C$2:$C$14185,Balance!AL$5)</f>
        <v>33880.55726408492</v>
      </c>
      <c r="AM83" s="13"/>
      <c r="AN83" s="12">
        <f>SUMIFS('Retiro Mensual'!$E$2:$E$2629,'Retiro Mensual'!$A$2:$A$2629,AN$4,'Retiro Mensual'!$B$2:$B$2629,$B83,'Retiro Mensual'!$C$2:$C$2629,AN$5)</f>
        <v>0</v>
      </c>
      <c r="AO83" s="13">
        <f>SUMIFS('Retiro Mensual'!$E$2:$E$2629,'Retiro Mensual'!$A$2:$A$2629,AO$4,'Retiro Mensual'!$B$2:$B$2629,$B83,'Retiro Mensual'!$C$2:$C$2629,AO$5)</f>
        <v>0</v>
      </c>
      <c r="AP83" s="13">
        <f>SUMIFS('Retiro Mensual'!$E$2:$E$2629,'Retiro Mensual'!$A$2:$A$2629,AP$4,'Retiro Mensual'!$B$2:$B$2629,$B83,'Retiro Mensual'!$C$2:$C$2629,AP$5)</f>
        <v>0</v>
      </c>
      <c r="AQ83" s="13">
        <f>SUMIFS('Retiro Mensual'!$E$2:$E$2629,'Retiro Mensual'!$A$2:$A$2629,AQ$4,'Retiro Mensual'!$B$2:$B$2629,$B83,'Retiro Mensual'!$C$2:$C$2629,AQ$5)</f>
        <v>0</v>
      </c>
      <c r="AR83" s="13">
        <f>SUMIFS('Retiro Mensual'!$E$2:$E$2629,'Retiro Mensual'!$A$2:$A$2629,AR$4,'Retiro Mensual'!$B$2:$B$2629,$B83,'Retiro Mensual'!$C$2:$C$2629,AR$5)</f>
        <v>0</v>
      </c>
      <c r="AS83" s="13">
        <f>SUMIFS('Retiro Mensual'!$E$2:$E$2629,'Retiro Mensual'!$A$2:$A$2629,AS$4,'Retiro Mensual'!$B$2:$B$2629,$B83,'Retiro Mensual'!$C$2:$C$2629,AS$5)</f>
        <v>0</v>
      </c>
      <c r="AT83" s="13">
        <f>SUMIFS('Retiro Mensual'!$E$2:$E$2629,'Retiro Mensual'!$A$2:$A$2629,AT$4,'Retiro Mensual'!$B$2:$B$2629,$B83,'Retiro Mensual'!$C$2:$C$2629,AT$5)</f>
        <v>0</v>
      </c>
      <c r="AU83" s="13">
        <f>SUMIFS('Retiro Mensual'!$E$2:$E$2629,'Retiro Mensual'!$A$2:$A$2629,AU$4,'Retiro Mensual'!$B$2:$B$2629,$B83,'Retiro Mensual'!$C$2:$C$2629,AU$5)</f>
        <v>0</v>
      </c>
      <c r="AV83" s="13">
        <f>SUMIFS('Retiro Mensual'!$E$2:$E$2629,'Retiro Mensual'!$A$2:$A$2629,AV$4,'Retiro Mensual'!$B$2:$B$2629,$B83,'Retiro Mensual'!$C$2:$C$2629,AV$5)</f>
        <v>0</v>
      </c>
      <c r="AW83" s="13">
        <f>SUMIFS('Retiro Mensual'!$E$2:$E$2629,'Retiro Mensual'!$A$2:$A$2629,AW$4,'Retiro Mensual'!$B$2:$B$2629,$B83,'Retiro Mensual'!$C$2:$C$2629,AW$5)</f>
        <v>0</v>
      </c>
      <c r="AX83" s="13">
        <f>SUMIFS('Retiro Mensual'!$E$2:$E$2629,'Retiro Mensual'!$A$2:$A$2629,AX$4,'Retiro Mensual'!$B$2:$B$2629,$B83,'Retiro Mensual'!$C$2:$C$2629,AX$5)</f>
        <v>0</v>
      </c>
      <c r="AY83" s="14">
        <f>SUMIFS('Retiro Mensual'!$E$2:$E$2629,'Retiro Mensual'!$A$2:$A$2629,AY$4,'Retiro Mensual'!$B$2:$B$2629,$B83,'Retiro Mensual'!$C$2:$C$2629,AY$5)</f>
        <v>0</v>
      </c>
      <c r="AZ83" s="12">
        <f>SUMIFS('Retiro Mensual'!$E$2:$E$2629,'Retiro Mensual'!$A$2:$A$2629,AZ$4,'Retiro Mensual'!$B$2:$B$2629,$B83,'Retiro Mensual'!$C$2:$C$2629,AZ$5)</f>
        <v>0</v>
      </c>
      <c r="BA83" s="13">
        <f>SUMIFS('Retiro Mensual'!$E$2:$E$2629,'Retiro Mensual'!$A$2:$A$2629,BA$4,'Retiro Mensual'!$B$2:$B$2629,$B83,'Retiro Mensual'!$C$2:$C$2629,BA$5)</f>
        <v>0</v>
      </c>
      <c r="BB83" s="13">
        <f>SUMIFS('Retiro Mensual'!$E$2:$E$2629,'Retiro Mensual'!$A$2:$A$2629,BB$4,'Retiro Mensual'!$B$2:$B$2629,$B83,'Retiro Mensual'!$C$2:$C$2629,BB$5)</f>
        <v>0</v>
      </c>
      <c r="BC83" s="13">
        <f>SUMIFS('Retiro Mensual'!$E$2:$E$2629,'Retiro Mensual'!$A$2:$A$2629,BC$4,'Retiro Mensual'!$B$2:$B$2629,$B83,'Retiro Mensual'!$C$2:$C$2629,BC$5)</f>
        <v>0</v>
      </c>
      <c r="BD83" s="13">
        <f>SUMIFS('Retiro Mensual'!$E$2:$E$2629,'Retiro Mensual'!$A$2:$A$2629,BD$4,'Retiro Mensual'!$B$2:$B$2629,$B83,'Retiro Mensual'!$C$2:$C$2629,BD$5)</f>
        <v>0</v>
      </c>
      <c r="BE83" s="13">
        <f>SUMIFS('Retiro Mensual'!$E$2:$E$2629,'Retiro Mensual'!$A$2:$A$2629,BE$4,'Retiro Mensual'!$B$2:$B$2629,$B83,'Retiro Mensual'!$C$2:$C$2629,BE$5)</f>
        <v>0</v>
      </c>
      <c r="BF83" s="13">
        <f>SUMIFS('Retiro Mensual'!$E$2:$E$2629,'Retiro Mensual'!$A$2:$A$2629,BF$4,'Retiro Mensual'!$B$2:$B$2629,$B83,'Retiro Mensual'!$C$2:$C$2629,BF$5)</f>
        <v>0</v>
      </c>
      <c r="BG83" s="13">
        <f>SUMIFS('Retiro Mensual'!$E$2:$E$2629,'Retiro Mensual'!$A$2:$A$2629,BG$4,'Retiro Mensual'!$B$2:$B$2629,$B83,'Retiro Mensual'!$C$2:$C$2629,BG$5)</f>
        <v>0</v>
      </c>
      <c r="BH83" s="13">
        <f>SUMIFS('Retiro Mensual'!$E$2:$E$2629,'Retiro Mensual'!$A$2:$A$2629,BH$4,'Retiro Mensual'!$B$2:$B$2629,$B83,'Retiro Mensual'!$C$2:$C$2629,BH$5)</f>
        <v>0</v>
      </c>
      <c r="BI83" s="13">
        <f>SUMIFS('Retiro Mensual'!$E$2:$E$2629,'Retiro Mensual'!$A$2:$A$2629,BI$4,'Retiro Mensual'!$B$2:$B$2629,$B83,'Retiro Mensual'!$C$2:$C$2629,BI$5)</f>
        <v>0</v>
      </c>
      <c r="BJ83" s="13">
        <f>SUMIFS('Retiro Mensual'!$E$2:$E$2629,'Retiro Mensual'!$A$2:$A$2629,BJ$4,'Retiro Mensual'!$B$2:$B$2629,$B83,'Retiro Mensual'!$C$2:$C$2629,BJ$5)</f>
        <v>0</v>
      </c>
      <c r="BK83" s="14">
        <f>SUMIFS('Retiro Mensual'!$E$2:$E$2629,'Retiro Mensual'!$A$2:$A$2629,BK$4,'Retiro Mensual'!$B$2:$B$2629,$B83,'Retiro Mensual'!$C$2:$C$2629,BK$5)</f>
        <v>0</v>
      </c>
      <c r="BL83" s="12">
        <f>SUMIFS('Retiro Mensual'!$E$2:$E$2629,'Retiro Mensual'!$A$2:$A$2629,BL$4,'Retiro Mensual'!$B$2:$B$2629,$B83,'Retiro Mensual'!$C$2:$C$2629,BL$5)</f>
        <v>0</v>
      </c>
      <c r="BM83" s="13">
        <f>SUMIFS('Retiro Mensual'!$E$2:$E$2629,'Retiro Mensual'!$A$2:$A$2629,BM$4,'Retiro Mensual'!$B$2:$B$2629,$B83,'Retiro Mensual'!$C$2:$C$2629,BM$5)</f>
        <v>0</v>
      </c>
      <c r="BN83" s="13">
        <f>SUMIFS('Retiro Mensual'!$E$2:$E$2629,'Retiro Mensual'!$A$2:$A$2629,BN$4,'Retiro Mensual'!$B$2:$B$2629,$B83,'Retiro Mensual'!$C$2:$C$2629,BN$5)</f>
        <v>0</v>
      </c>
      <c r="BO83" s="13">
        <f>SUMIFS('Retiro Mensual'!$E$2:$E$2629,'Retiro Mensual'!$A$2:$A$2629,BO$4,'Retiro Mensual'!$B$2:$B$2629,$B83,'Retiro Mensual'!$C$2:$C$2629,BO$5)</f>
        <v>0</v>
      </c>
      <c r="BP83" s="13">
        <f>SUMIFS('Retiro Mensual'!$E$2:$E$2629,'Retiro Mensual'!$A$2:$A$2629,BP$4,'Retiro Mensual'!$B$2:$B$2629,$B83,'Retiro Mensual'!$C$2:$C$2629,BP$5)</f>
        <v>0</v>
      </c>
      <c r="BQ83" s="13">
        <f>SUMIFS('Retiro Mensual'!$E$2:$E$2629,'Retiro Mensual'!$A$2:$A$2629,BQ$4,'Retiro Mensual'!$B$2:$B$2629,$B83,'Retiro Mensual'!$C$2:$C$2629,BQ$5)</f>
        <v>0</v>
      </c>
      <c r="BR83" s="13">
        <f>SUMIFS('Retiro Mensual'!$E$2:$E$2629,'Retiro Mensual'!$A$2:$A$2629,BR$4,'Retiro Mensual'!$B$2:$B$2629,$B83,'Retiro Mensual'!$C$2:$C$2629,BR$5)</f>
        <v>0</v>
      </c>
      <c r="BS83" s="13">
        <f>SUMIFS('Retiro Mensual'!$E$2:$E$2629,'Retiro Mensual'!$A$2:$A$2629,BS$4,'Retiro Mensual'!$B$2:$B$2629,$B83,'Retiro Mensual'!$C$2:$C$2629,BS$5)</f>
        <v>0</v>
      </c>
      <c r="BT83" s="13">
        <f>SUMIFS('Retiro Mensual'!$E$2:$E$2629,'Retiro Mensual'!$A$2:$A$2629,BT$4,'Retiro Mensual'!$B$2:$B$2629,$B83,'Retiro Mensual'!$C$2:$C$2629,BT$5)</f>
        <v>0</v>
      </c>
      <c r="BU83" s="13">
        <f>SUMIFS('Retiro Mensual'!$E$2:$E$2629,'Retiro Mensual'!$A$2:$A$2629,BU$4,'Retiro Mensual'!$B$2:$B$2629,$B83,'Retiro Mensual'!$C$2:$C$2629,BU$5)</f>
        <v>0</v>
      </c>
      <c r="BV83" s="13">
        <f>SUMIFS('Retiro Mensual'!$E$2:$E$2629,'Retiro Mensual'!$A$2:$A$2629,BV$4,'Retiro Mensual'!$B$2:$B$2629,$B83,'Retiro Mensual'!$C$2:$C$2629,BV$5)</f>
        <v>0</v>
      </c>
      <c r="BW83" s="14">
        <f>SUMIFS('Retiro Mensual'!$E$2:$E$2629,'Retiro Mensual'!$A$2:$A$2629,BW$4,'Retiro Mensual'!$B$2:$B$2629,$B83,'Retiro Mensual'!$C$2:$C$2629,BW$5)</f>
        <v>0</v>
      </c>
      <c r="BX83" s="13"/>
      <c r="BY83" s="12">
        <f>SUMIFS('Compra Ventas'!$E$2:$E$2700,'Compra Ventas'!$A$2:$A$2700,BY$4,'Compra Ventas'!$B$2:$B$2700,$B83,'Compra Ventas'!$C$2:$C$2700,BY$5)</f>
        <v>0</v>
      </c>
      <c r="BZ83" s="13">
        <f>SUMIFS('Compra Ventas'!$E$2:$E$2700,'Compra Ventas'!$A$2:$A$2700,BZ$4,'Compra Ventas'!$B$2:$B$2700,$B83,'Compra Ventas'!$C$2:$C$2700,BZ$5)</f>
        <v>0</v>
      </c>
      <c r="CA83" s="13">
        <f>SUMIFS('Compra Ventas'!$E$2:$E$2700,'Compra Ventas'!$A$2:$A$2700,CA$4,'Compra Ventas'!$B$2:$B$2700,$B83,'Compra Ventas'!$C$2:$C$2700,CA$5)</f>
        <v>0</v>
      </c>
      <c r="CB83" s="13">
        <f>SUMIFS('Compra Ventas'!$E$2:$E$2700,'Compra Ventas'!$A$2:$A$2700,CB$4,'Compra Ventas'!$B$2:$B$2700,$B83,'Compra Ventas'!$C$2:$C$2700,CB$5)</f>
        <v>0</v>
      </c>
      <c r="CC83" s="13">
        <f>SUMIFS('Compra Ventas'!$E$2:$E$2700,'Compra Ventas'!$A$2:$A$2700,CC$4,'Compra Ventas'!$B$2:$B$2700,$B83,'Compra Ventas'!$C$2:$C$2700,CC$5)</f>
        <v>0</v>
      </c>
      <c r="CD83" s="13">
        <f>SUMIFS('Compra Ventas'!$E$2:$E$2700,'Compra Ventas'!$A$2:$A$2700,CD$4,'Compra Ventas'!$B$2:$B$2700,$B83,'Compra Ventas'!$C$2:$C$2700,CD$5)</f>
        <v>0</v>
      </c>
      <c r="CE83" s="13">
        <f>SUMIFS('Compra Ventas'!$E$2:$E$2700,'Compra Ventas'!$A$2:$A$2700,CE$4,'Compra Ventas'!$B$2:$B$2700,$B83,'Compra Ventas'!$C$2:$C$2700,CE$5)</f>
        <v>0</v>
      </c>
      <c r="CF83" s="13">
        <f>SUMIFS('Compra Ventas'!$E$2:$E$2700,'Compra Ventas'!$A$2:$A$2700,CF$4,'Compra Ventas'!$B$2:$B$2700,$B83,'Compra Ventas'!$C$2:$C$2700,CF$5)</f>
        <v>0</v>
      </c>
      <c r="CG83" s="13">
        <f>SUMIFS('Compra Ventas'!$E$2:$E$2700,'Compra Ventas'!$A$2:$A$2700,CG$4,'Compra Ventas'!$B$2:$B$2700,$B83,'Compra Ventas'!$C$2:$C$2700,CG$5)</f>
        <v>0</v>
      </c>
      <c r="CH83" s="13">
        <f>SUMIFS('Compra Ventas'!$E$2:$E$2700,'Compra Ventas'!$A$2:$A$2700,CH$4,'Compra Ventas'!$B$2:$B$2700,$B83,'Compra Ventas'!$C$2:$C$2700,CH$5)</f>
        <v>0</v>
      </c>
      <c r="CI83" s="13">
        <f>SUMIFS('Compra Ventas'!$E$2:$E$2700,'Compra Ventas'!$A$2:$A$2700,CI$4,'Compra Ventas'!$B$2:$B$2700,$B83,'Compra Ventas'!$C$2:$C$2700,CI$5)</f>
        <v>0</v>
      </c>
      <c r="CJ83" s="14">
        <f>SUMIFS('Compra Ventas'!$E$2:$E$2700,'Compra Ventas'!$A$2:$A$2700,CJ$4,'Compra Ventas'!$B$2:$B$2700,$B83,'Compra Ventas'!$C$2:$C$2700,CJ$5)</f>
        <v>0</v>
      </c>
      <c r="CK83" s="12">
        <f>SUMIFS('Compra Ventas'!$E$2:$E$2700,'Compra Ventas'!$A$2:$A$2700,CK$4,'Compra Ventas'!$B$2:$B$2700,$B83,'Compra Ventas'!$C$2:$C$2700,CK$5)</f>
        <v>0</v>
      </c>
      <c r="CL83" s="13">
        <f>SUMIFS('Compra Ventas'!$E$2:$E$2700,'Compra Ventas'!$A$2:$A$2700,CL$4,'Compra Ventas'!$B$2:$B$2700,$B83,'Compra Ventas'!$C$2:$C$2700,CL$5)</f>
        <v>0</v>
      </c>
      <c r="CM83" s="13">
        <f>SUMIFS('Compra Ventas'!$E$2:$E$2700,'Compra Ventas'!$A$2:$A$2700,CM$4,'Compra Ventas'!$B$2:$B$2700,$B83,'Compra Ventas'!$C$2:$C$2700,CM$5)</f>
        <v>0</v>
      </c>
      <c r="CN83" s="13">
        <f>SUMIFS('Compra Ventas'!$E$2:$E$2700,'Compra Ventas'!$A$2:$A$2700,CN$4,'Compra Ventas'!$B$2:$B$2700,$B83,'Compra Ventas'!$C$2:$C$2700,CN$5)</f>
        <v>0</v>
      </c>
      <c r="CO83" s="13">
        <f>SUMIFS('Compra Ventas'!$E$2:$E$2700,'Compra Ventas'!$A$2:$A$2700,CO$4,'Compra Ventas'!$B$2:$B$2700,$B83,'Compra Ventas'!$C$2:$C$2700,CO$5)</f>
        <v>0</v>
      </c>
      <c r="CP83" s="13">
        <f>SUMIFS('Compra Ventas'!$E$2:$E$2700,'Compra Ventas'!$A$2:$A$2700,CP$4,'Compra Ventas'!$B$2:$B$2700,$B83,'Compra Ventas'!$C$2:$C$2700,CP$5)</f>
        <v>0</v>
      </c>
      <c r="CQ83" s="13">
        <f>SUMIFS('Compra Ventas'!$E$2:$E$2700,'Compra Ventas'!$A$2:$A$2700,CQ$4,'Compra Ventas'!$B$2:$B$2700,$B83,'Compra Ventas'!$C$2:$C$2700,CQ$5)</f>
        <v>0</v>
      </c>
      <c r="CR83" s="13">
        <f>SUMIFS('Compra Ventas'!$E$2:$E$2700,'Compra Ventas'!$A$2:$A$2700,CR$4,'Compra Ventas'!$B$2:$B$2700,$B83,'Compra Ventas'!$C$2:$C$2700,CR$5)</f>
        <v>0</v>
      </c>
      <c r="CS83" s="13">
        <f>SUMIFS('Compra Ventas'!$E$2:$E$2700,'Compra Ventas'!$A$2:$A$2700,CS$4,'Compra Ventas'!$B$2:$B$2700,$B83,'Compra Ventas'!$C$2:$C$2700,CS$5)</f>
        <v>0</v>
      </c>
      <c r="CT83" s="13">
        <f>SUMIFS('Compra Ventas'!$E$2:$E$2700,'Compra Ventas'!$A$2:$A$2700,CT$4,'Compra Ventas'!$B$2:$B$2700,$B83,'Compra Ventas'!$C$2:$C$2700,CT$5)</f>
        <v>0</v>
      </c>
      <c r="CU83" s="13">
        <f>SUMIFS('Compra Ventas'!$E$2:$E$2700,'Compra Ventas'!$A$2:$A$2700,CU$4,'Compra Ventas'!$B$2:$B$2700,$B83,'Compra Ventas'!$C$2:$C$2700,CU$5)</f>
        <v>0</v>
      </c>
      <c r="CV83" s="14">
        <f>SUMIFS('Compra Ventas'!$E$2:$E$2700,'Compra Ventas'!$A$2:$A$2700,CV$4,'Compra Ventas'!$B$2:$B$2700,$B83,'Compra Ventas'!$C$2:$C$2700,CV$5)</f>
        <v>0</v>
      </c>
      <c r="CW83" s="12">
        <f>SUMIFS('Compra Ventas'!$E$2:$E$2700,'Compra Ventas'!$A$2:$A$2700,CW$4,'Compra Ventas'!$B$2:$B$2700,$B83,'Compra Ventas'!$C$2:$C$2700,CW$5)</f>
        <v>0</v>
      </c>
      <c r="CX83" s="13">
        <f>SUMIFS('Compra Ventas'!$E$2:$E$2700,'Compra Ventas'!$A$2:$A$2700,CX$4,'Compra Ventas'!$B$2:$B$2700,$B83,'Compra Ventas'!$C$2:$C$2700,CX$5)</f>
        <v>0</v>
      </c>
      <c r="CY83" s="13">
        <f>SUMIFS('Compra Ventas'!$E$2:$E$2700,'Compra Ventas'!$A$2:$A$2700,CY$4,'Compra Ventas'!$B$2:$B$2700,$B83,'Compra Ventas'!$C$2:$C$2700,CY$5)</f>
        <v>0</v>
      </c>
      <c r="CZ83" s="13">
        <f>SUMIFS('Compra Ventas'!$E$2:$E$2700,'Compra Ventas'!$A$2:$A$2700,CZ$4,'Compra Ventas'!$B$2:$B$2700,$B83,'Compra Ventas'!$C$2:$C$2700,CZ$5)</f>
        <v>0</v>
      </c>
      <c r="DA83" s="13">
        <f>SUMIFS('Compra Ventas'!$E$2:$E$2700,'Compra Ventas'!$A$2:$A$2700,DA$4,'Compra Ventas'!$B$2:$B$2700,$B83,'Compra Ventas'!$C$2:$C$2700,DA$5)</f>
        <v>0</v>
      </c>
      <c r="DB83" s="13">
        <f>SUMIFS('Compra Ventas'!$E$2:$E$2700,'Compra Ventas'!$A$2:$A$2700,DB$4,'Compra Ventas'!$B$2:$B$2700,$B83,'Compra Ventas'!$C$2:$C$2700,DB$5)</f>
        <v>0</v>
      </c>
      <c r="DC83" s="13">
        <f>SUMIFS('Compra Ventas'!$E$2:$E$2700,'Compra Ventas'!$A$2:$A$2700,DC$4,'Compra Ventas'!$B$2:$B$2700,$B83,'Compra Ventas'!$C$2:$C$2700,DC$5)</f>
        <v>0</v>
      </c>
      <c r="DD83" s="13">
        <f>SUMIFS('Compra Ventas'!$E$2:$E$2700,'Compra Ventas'!$A$2:$A$2700,DD$4,'Compra Ventas'!$B$2:$B$2700,$B83,'Compra Ventas'!$C$2:$C$2700,DD$5)</f>
        <v>0</v>
      </c>
      <c r="DE83" s="13">
        <f>SUMIFS('Compra Ventas'!$E$2:$E$2700,'Compra Ventas'!$A$2:$A$2700,DE$4,'Compra Ventas'!$B$2:$B$2700,$B83,'Compra Ventas'!$C$2:$C$2700,DE$5)</f>
        <v>0</v>
      </c>
      <c r="DF83" s="13">
        <f>SUMIFS('Compra Ventas'!$E$2:$E$2700,'Compra Ventas'!$A$2:$A$2700,DF$4,'Compra Ventas'!$B$2:$B$2700,$B83,'Compra Ventas'!$C$2:$C$2700,DF$5)</f>
        <v>0</v>
      </c>
      <c r="DG83" s="13">
        <f>SUMIFS('Compra Ventas'!$E$2:$E$2700,'Compra Ventas'!$A$2:$A$2700,DG$4,'Compra Ventas'!$B$2:$B$2700,$B83,'Compra Ventas'!$C$2:$C$2700,DG$5)</f>
        <v>0</v>
      </c>
      <c r="DH83" s="14">
        <f>SUMIFS('Compra Ventas'!$E$2:$E$2700,'Compra Ventas'!$A$2:$A$2700,DH$4,'Compra Ventas'!$B$2:$B$2700,$B83,'Compra Ventas'!$C$2:$C$2700,DH$5)</f>
        <v>0</v>
      </c>
      <c r="DI83" s="84"/>
      <c r="DJ83" s="98">
        <f>SUMIFS('Ajuste Ciclado'!D$5:D$47,'Ajuste Ciclado'!$C$5:$C$47,Balance!DJ$4,'Ajuste Ciclado'!$B$5:$B$47,Balance!$B83)</f>
        <v>0</v>
      </c>
      <c r="DK83" s="99">
        <f>SUMIFS('Ajuste Ciclado'!E$5:E$47,'Ajuste Ciclado'!$C$5:$C$47,Balance!DK$4,'Ajuste Ciclado'!$B$5:$B$47,Balance!$B83)</f>
        <v>0</v>
      </c>
      <c r="DL83" s="99">
        <f>SUMIFS('Ajuste Ciclado'!F$5:F$47,'Ajuste Ciclado'!$C$5:$C$47,Balance!DL$4,'Ajuste Ciclado'!$B$5:$B$47,Balance!$B83)</f>
        <v>0</v>
      </c>
      <c r="DM83" s="99">
        <f>SUMIFS('Ajuste Ciclado'!G$5:G$47,'Ajuste Ciclado'!$C$5:$C$47,Balance!DM$4,'Ajuste Ciclado'!$B$5:$B$47,Balance!$B83)</f>
        <v>0</v>
      </c>
      <c r="DN83" s="99">
        <f>SUMIFS('Ajuste Ciclado'!H$5:H$47,'Ajuste Ciclado'!$C$5:$C$47,Balance!DN$4,'Ajuste Ciclado'!$B$5:$B$47,Balance!$B83)</f>
        <v>0</v>
      </c>
      <c r="DO83" s="99">
        <f>SUMIFS('Ajuste Ciclado'!I$5:I$47,'Ajuste Ciclado'!$C$5:$C$47,Balance!DO$4,'Ajuste Ciclado'!$B$5:$B$47,Balance!$B83)</f>
        <v>0</v>
      </c>
      <c r="DP83" s="99">
        <f>SUMIFS('Ajuste Ciclado'!J$5:J$47,'Ajuste Ciclado'!$C$5:$C$47,Balance!DP$4,'Ajuste Ciclado'!$B$5:$B$47,Balance!$B83)</f>
        <v>0</v>
      </c>
      <c r="DQ83" s="99">
        <f>SUMIFS('Ajuste Ciclado'!K$5:K$47,'Ajuste Ciclado'!$C$5:$C$47,Balance!DQ$4,'Ajuste Ciclado'!$B$5:$B$47,Balance!$B83)</f>
        <v>0</v>
      </c>
      <c r="DR83" s="99">
        <f>SUMIFS('Ajuste Ciclado'!L$5:L$47,'Ajuste Ciclado'!$C$5:$C$47,Balance!DR$4,'Ajuste Ciclado'!$B$5:$B$47,Balance!$B83)</f>
        <v>0</v>
      </c>
      <c r="DS83" s="99">
        <f>SUMIFS('Ajuste Ciclado'!M$5:M$47,'Ajuste Ciclado'!$C$5:$C$47,Balance!DS$4,'Ajuste Ciclado'!$B$5:$B$47,Balance!$B83)</f>
        <v>0</v>
      </c>
      <c r="DT83" s="99">
        <f>SUMIFS('Ajuste Ciclado'!N$5:N$47,'Ajuste Ciclado'!$C$5:$C$47,Balance!DT$4,'Ajuste Ciclado'!$B$5:$B$47,Balance!$B83)</f>
        <v>0</v>
      </c>
      <c r="DU83" s="100">
        <f>SUMIFS('Ajuste Ciclado'!O$5:O$47,'Ajuste Ciclado'!$C$5:$C$47,Balance!DU$4,'Ajuste Ciclado'!$B$5:$B$47,Balance!$B83)</f>
        <v>0</v>
      </c>
      <c r="DV83" s="98">
        <f>SUMIFS('Ajuste Ciclado'!D$5:D$47,'Ajuste Ciclado'!$C$5:$C$47,Balance!DV$4,'Ajuste Ciclado'!$B$5:$B$47,Balance!$B83)</f>
        <v>0</v>
      </c>
      <c r="DW83" s="99">
        <f>SUMIFS('Ajuste Ciclado'!E$5:E$47,'Ajuste Ciclado'!$C$5:$C$47,Balance!DW$4,'Ajuste Ciclado'!$B$5:$B$47,Balance!$B83)</f>
        <v>0</v>
      </c>
      <c r="DX83" s="99">
        <f>SUMIFS('Ajuste Ciclado'!F$5:F$47,'Ajuste Ciclado'!$C$5:$C$47,Balance!DX$4,'Ajuste Ciclado'!$B$5:$B$47,Balance!$B83)</f>
        <v>0</v>
      </c>
      <c r="DY83" s="99">
        <f>SUMIFS('Ajuste Ciclado'!G$5:G$47,'Ajuste Ciclado'!$C$5:$C$47,Balance!DY$4,'Ajuste Ciclado'!$B$5:$B$47,Balance!$B83)</f>
        <v>0</v>
      </c>
      <c r="DZ83" s="99">
        <f>SUMIFS('Ajuste Ciclado'!H$5:H$47,'Ajuste Ciclado'!$C$5:$C$47,Balance!DZ$4,'Ajuste Ciclado'!$B$5:$B$47,Balance!$B83)</f>
        <v>0</v>
      </c>
      <c r="EA83" s="99">
        <f>SUMIFS('Ajuste Ciclado'!I$5:I$47,'Ajuste Ciclado'!$C$5:$C$47,Balance!EA$4,'Ajuste Ciclado'!$B$5:$B$47,Balance!$B83)</f>
        <v>0</v>
      </c>
      <c r="EB83" s="99">
        <f>SUMIFS('Ajuste Ciclado'!J$5:J$47,'Ajuste Ciclado'!$C$5:$C$47,Balance!EB$4,'Ajuste Ciclado'!$B$5:$B$47,Balance!$B83)</f>
        <v>0</v>
      </c>
      <c r="EC83" s="99">
        <f>SUMIFS('Ajuste Ciclado'!K$5:K$47,'Ajuste Ciclado'!$C$5:$C$47,Balance!EC$4,'Ajuste Ciclado'!$B$5:$B$47,Balance!$B83)</f>
        <v>0</v>
      </c>
      <c r="ED83" s="99">
        <f>SUMIFS('Ajuste Ciclado'!L$5:L$47,'Ajuste Ciclado'!$C$5:$C$47,Balance!ED$4,'Ajuste Ciclado'!$B$5:$B$47,Balance!$B83)</f>
        <v>0</v>
      </c>
      <c r="EE83" s="99">
        <f>SUMIFS('Ajuste Ciclado'!M$5:M$47,'Ajuste Ciclado'!$C$5:$C$47,Balance!EE$4,'Ajuste Ciclado'!$B$5:$B$47,Balance!$B83)</f>
        <v>0</v>
      </c>
      <c r="EF83" s="99">
        <f>SUMIFS('Ajuste Ciclado'!N$5:N$47,'Ajuste Ciclado'!$C$5:$C$47,Balance!EF$4,'Ajuste Ciclado'!$B$5:$B$47,Balance!$B83)</f>
        <v>0</v>
      </c>
      <c r="EG83" s="100">
        <f>SUMIFS('Ajuste Ciclado'!O$5:O$47,'Ajuste Ciclado'!$C$5:$C$47,Balance!EG$4,'Ajuste Ciclado'!$B$5:$B$47,Balance!$B83)</f>
        <v>0</v>
      </c>
      <c r="EH83" s="98">
        <f>SUMIFS('Ajuste Ciclado'!D$5:D$47,'Ajuste Ciclado'!$C$5:$C$47,Balance!EH$4,'Ajuste Ciclado'!$B$5:$B$47,Balance!$B83)</f>
        <v>0</v>
      </c>
      <c r="EI83" s="99">
        <f>SUMIFS('Ajuste Ciclado'!E$5:E$47,'Ajuste Ciclado'!$C$5:$C$47,Balance!EI$4,'Ajuste Ciclado'!$B$5:$B$47,Balance!$B83)</f>
        <v>0</v>
      </c>
      <c r="EJ83" s="99">
        <f>SUMIFS('Ajuste Ciclado'!F$5:F$47,'Ajuste Ciclado'!$C$5:$C$47,Balance!EJ$4,'Ajuste Ciclado'!$B$5:$B$47,Balance!$B83)</f>
        <v>0</v>
      </c>
      <c r="EK83" s="99">
        <f>SUMIFS('Ajuste Ciclado'!G$5:G$47,'Ajuste Ciclado'!$C$5:$C$47,Balance!EK$4,'Ajuste Ciclado'!$B$5:$B$47,Balance!$B83)</f>
        <v>0</v>
      </c>
      <c r="EL83" s="99">
        <f>SUMIFS('Ajuste Ciclado'!H$5:H$47,'Ajuste Ciclado'!$C$5:$C$47,Balance!EL$4,'Ajuste Ciclado'!$B$5:$B$47,Balance!$B83)</f>
        <v>0</v>
      </c>
      <c r="EM83" s="99">
        <f>SUMIFS('Ajuste Ciclado'!I$5:I$47,'Ajuste Ciclado'!$C$5:$C$47,Balance!EM$4,'Ajuste Ciclado'!$B$5:$B$47,Balance!$B83)</f>
        <v>0</v>
      </c>
      <c r="EN83" s="99">
        <f>SUMIFS('Ajuste Ciclado'!J$5:J$47,'Ajuste Ciclado'!$C$5:$C$47,Balance!EN$4,'Ajuste Ciclado'!$B$5:$B$47,Balance!$B83)</f>
        <v>0</v>
      </c>
      <c r="EO83" s="99">
        <f>SUMIFS('Ajuste Ciclado'!K$5:K$47,'Ajuste Ciclado'!$C$5:$C$47,Balance!EO$4,'Ajuste Ciclado'!$B$5:$B$47,Balance!$B83)</f>
        <v>0</v>
      </c>
      <c r="EP83" s="99">
        <f>SUMIFS('Ajuste Ciclado'!L$5:L$47,'Ajuste Ciclado'!$C$5:$C$47,Balance!EP$4,'Ajuste Ciclado'!$B$5:$B$47,Balance!$B83)</f>
        <v>0</v>
      </c>
      <c r="EQ83" s="99">
        <f>SUMIFS('Ajuste Ciclado'!M$5:M$47,'Ajuste Ciclado'!$C$5:$C$47,Balance!EQ$4,'Ajuste Ciclado'!$B$5:$B$47,Balance!$B83)</f>
        <v>0</v>
      </c>
      <c r="ER83" s="99">
        <f>SUMIFS('Ajuste Ciclado'!N$5:N$47,'Ajuste Ciclado'!$C$5:$C$47,Balance!ER$4,'Ajuste Ciclado'!$B$5:$B$47,Balance!$B83)</f>
        <v>0</v>
      </c>
      <c r="ES83" s="100">
        <f>SUMIFS('Ajuste Ciclado'!O$5:O$47,'Ajuste Ciclado'!$C$5:$C$47,Balance!ES$4,'Ajuste Ciclado'!$B$5:$B$47,Balance!$B83)</f>
        <v>0</v>
      </c>
      <c r="ET83" s="84"/>
      <c r="EU83" s="12">
        <f t="shared" si="181"/>
        <v>61524.093433667622</v>
      </c>
      <c r="EV83" s="13">
        <f t="shared" si="145"/>
        <v>44915.213378539367</v>
      </c>
      <c r="EW83" s="13">
        <f t="shared" si="146"/>
        <v>47118.398977058401</v>
      </c>
      <c r="EX83" s="13">
        <f t="shared" si="147"/>
        <v>23733.851107531471</v>
      </c>
      <c r="EY83" s="13">
        <f t="shared" si="148"/>
        <v>16879.248643998992</v>
      </c>
      <c r="EZ83" s="13">
        <f t="shared" si="149"/>
        <v>13636.06697863453</v>
      </c>
      <c r="FA83" s="13">
        <f t="shared" si="150"/>
        <v>17522.555009130891</v>
      </c>
      <c r="FB83" s="13">
        <f t="shared" si="151"/>
        <v>24113.809232498519</v>
      </c>
      <c r="FC83" s="13">
        <f t="shared" si="152"/>
        <v>27588.224465310359</v>
      </c>
      <c r="FD83" s="13">
        <f t="shared" si="153"/>
        <v>8033.4714550564377</v>
      </c>
      <c r="FE83" s="13">
        <f t="shared" si="154"/>
        <v>4144.8319672442494</v>
      </c>
      <c r="FF83" s="14">
        <f t="shared" si="155"/>
        <v>6718.2138520636954</v>
      </c>
      <c r="FG83" s="12">
        <f t="shared" si="156"/>
        <v>61650.033413368481</v>
      </c>
      <c r="FH83" s="13">
        <f t="shared" si="157"/>
        <v>45219.024475687693</v>
      </c>
      <c r="FI83" s="13">
        <f t="shared" si="158"/>
        <v>47582.147331309992</v>
      </c>
      <c r="FJ83" s="13">
        <f t="shared" si="159"/>
        <v>25151.209083045949</v>
      </c>
      <c r="FK83" s="13">
        <f t="shared" si="160"/>
        <v>16178.28229406908</v>
      </c>
      <c r="FL83" s="13">
        <f t="shared" si="161"/>
        <v>13786.542771316361</v>
      </c>
      <c r="FM83" s="13">
        <f t="shared" si="162"/>
        <v>18551.046227138781</v>
      </c>
      <c r="FN83" s="13">
        <f t="shared" si="163"/>
        <v>24214.730794543051</v>
      </c>
      <c r="FO83" s="13">
        <f t="shared" si="164"/>
        <v>28049.926766971999</v>
      </c>
      <c r="FP83" s="13">
        <f t="shared" si="165"/>
        <v>11939.074567521269</v>
      </c>
      <c r="FQ83" s="13">
        <f t="shared" si="166"/>
        <v>16156.63986120423</v>
      </c>
      <c r="FR83" s="14">
        <f t="shared" si="167"/>
        <v>21718.844565711071</v>
      </c>
      <c r="FS83" s="12">
        <f t="shared" si="168"/>
        <v>61671.040283673021</v>
      </c>
      <c r="FT83" s="13">
        <f t="shared" si="169"/>
        <v>45238.528324369392</v>
      </c>
      <c r="FU83" s="13">
        <f t="shared" si="170"/>
        <v>47404.432818998022</v>
      </c>
      <c r="FV83" s="13">
        <f t="shared" si="171"/>
        <v>24965.444991691729</v>
      </c>
      <c r="FW83" s="13">
        <f t="shared" si="172"/>
        <v>17202.22984224929</v>
      </c>
      <c r="FX83" s="13">
        <f t="shared" si="173"/>
        <v>15028.910727465751</v>
      </c>
      <c r="FY83" s="13">
        <f t="shared" si="174"/>
        <v>20453.407074939329</v>
      </c>
      <c r="FZ83" s="13">
        <f t="shared" si="175"/>
        <v>27477.745957812251</v>
      </c>
      <c r="GA83" s="13">
        <f t="shared" si="176"/>
        <v>30666.08465112398</v>
      </c>
      <c r="GB83" s="13">
        <f t="shared" si="177"/>
        <v>25825.79057782191</v>
      </c>
      <c r="GC83" s="13">
        <f t="shared" si="178"/>
        <v>31313.014034200882</v>
      </c>
      <c r="GD83" s="14">
        <f t="shared" si="179"/>
        <v>33880.55726408492</v>
      </c>
      <c r="GE83" s="84"/>
      <c r="GF83" s="12">
        <f t="shared" si="182"/>
        <v>295927.97850073455</v>
      </c>
      <c r="GG83" s="13">
        <f t="shared" si="182"/>
        <v>330197.50215188798</v>
      </c>
      <c r="GH83" s="14">
        <f t="shared" si="182"/>
        <v>381127.18654843047</v>
      </c>
      <c r="GI83" s="6">
        <f t="shared" si="183"/>
        <v>1</v>
      </c>
      <c r="GJ83" s="12">
        <f t="shared" si="184"/>
        <v>0</v>
      </c>
      <c r="GK83" s="13">
        <f t="shared" si="185"/>
        <v>0</v>
      </c>
      <c r="GL83" s="14">
        <f t="shared" si="186"/>
        <v>0</v>
      </c>
      <c r="GM83" s="84"/>
      <c r="GN83" s="66">
        <f t="shared" si="187"/>
        <v>0</v>
      </c>
      <c r="GO83" s="84"/>
      <c r="GP83" s="63" t="str" cm="1">
        <f t="array" ref="GP83">INDEX($GF$4:$GH$4,1,GI83)</f>
        <v>Sample 1</v>
      </c>
      <c r="GQ83" s="12">
        <f t="shared" si="188"/>
        <v>4144.8319672442494</v>
      </c>
      <c r="GR83" s="13">
        <f t="shared" si="188"/>
        <v>6718.2138520636954</v>
      </c>
      <c r="GS83" s="14">
        <f t="shared" si="188"/>
        <v>8033.4714550564377</v>
      </c>
      <c r="GT83" s="12">
        <f t="shared" si="189"/>
        <v>11939.074567521269</v>
      </c>
      <c r="GU83" s="13">
        <f t="shared" si="189"/>
        <v>13786.542771316361</v>
      </c>
      <c r="GV83" s="14">
        <f t="shared" si="189"/>
        <v>16156.63986120423</v>
      </c>
      <c r="GW83" s="12">
        <f t="shared" si="190"/>
        <v>15028.910727465751</v>
      </c>
      <c r="GX83" s="13">
        <f t="shared" si="190"/>
        <v>17202.22984224929</v>
      </c>
      <c r="GY83" s="14">
        <f t="shared" si="190"/>
        <v>20453.407074939329</v>
      </c>
      <c r="GZ83" s="84" t="str">
        <f t="shared" si="180"/>
        <v>Sample 1</v>
      </c>
      <c r="HA83" s="12">
        <f t="shared" si="191"/>
        <v>0</v>
      </c>
      <c r="HB83" s="13">
        <f t="shared" si="191"/>
        <v>0</v>
      </c>
      <c r="HC83" s="14">
        <f t="shared" si="191"/>
        <v>0</v>
      </c>
      <c r="HD83" s="6">
        <f t="shared" si="192"/>
        <v>0</v>
      </c>
      <c r="HE83" s="84" t="str">
        <f t="shared" si="193"/>
        <v>Ok</v>
      </c>
    </row>
    <row r="84" spans="2:213" x14ac:dyDescent="0.3">
      <c r="B84" s="84" t="s">
        <v>91</v>
      </c>
      <c r="C84" s="12">
        <f>SUMIFS(Inyecciones!$E$2:$E$14185,Inyecciones!$A$2:$A$14185,Balance!C$4,Inyecciones!$B$2:$B$14185,Balance!$B84,Inyecciones!$C$2:$C$14185,Balance!C$5)</f>
        <v>83008.987051882519</v>
      </c>
      <c r="D84" s="13">
        <f>SUMIFS(Inyecciones!$E$2:$E$14185,Inyecciones!$A$2:$A$14185,Balance!D$4,Inyecciones!$B$2:$B$14185,Balance!$B84,Inyecciones!$C$2:$C$14185,Balance!D$5)</f>
        <v>156452.205940833</v>
      </c>
      <c r="E84" s="13">
        <f>SUMIFS(Inyecciones!$E$2:$E$14185,Inyecciones!$A$2:$A$14185,Balance!E$4,Inyecciones!$B$2:$B$14185,Balance!$B84,Inyecciones!$C$2:$C$14185,Balance!E$5)</f>
        <v>135229.48277118479</v>
      </c>
      <c r="F84" s="13">
        <f>SUMIFS(Inyecciones!$E$2:$E$14185,Inyecciones!$A$2:$A$14185,Balance!F$4,Inyecciones!$B$2:$B$14185,Balance!$B84,Inyecciones!$C$2:$C$14185,Balance!F$5)</f>
        <v>71214.221911936736</v>
      </c>
      <c r="G84" s="13">
        <f>SUMIFS(Inyecciones!$E$2:$E$14185,Inyecciones!$A$2:$A$14185,Balance!G$4,Inyecciones!$B$2:$B$14185,Balance!$B84,Inyecciones!$C$2:$C$14185,Balance!G$5)</f>
        <v>122163.7455221644</v>
      </c>
      <c r="H84" s="13">
        <f>SUMIFS(Inyecciones!$E$2:$E$14185,Inyecciones!$A$2:$A$14185,Balance!H$4,Inyecciones!$B$2:$B$14185,Balance!$B84,Inyecciones!$C$2:$C$14185,Balance!H$5)</f>
        <v>112375.5426241392</v>
      </c>
      <c r="I84" s="13">
        <f>SUMIFS(Inyecciones!$E$2:$E$14185,Inyecciones!$A$2:$A$14185,Balance!I$4,Inyecciones!$B$2:$B$14185,Balance!$B84,Inyecciones!$C$2:$C$14185,Balance!I$5)</f>
        <v>114594.6327776157</v>
      </c>
      <c r="J84" s="13">
        <f>SUMIFS(Inyecciones!$E$2:$E$14185,Inyecciones!$A$2:$A$14185,Balance!J$4,Inyecciones!$B$2:$B$14185,Balance!$B84,Inyecciones!$C$2:$C$14185,Balance!J$5)</f>
        <v>111669.6882578732</v>
      </c>
      <c r="K84" s="13">
        <f>SUMIFS(Inyecciones!$E$2:$E$14185,Inyecciones!$A$2:$A$14185,Balance!K$4,Inyecciones!$B$2:$B$14185,Balance!$B84,Inyecciones!$C$2:$C$14185,Balance!K$5)</f>
        <v>90899.594905535225</v>
      </c>
      <c r="L84" s="13">
        <f>SUMIFS(Inyecciones!$E$2:$E$14185,Inyecciones!$A$2:$A$14185,Balance!L$4,Inyecciones!$B$2:$B$14185,Balance!$B84,Inyecciones!$C$2:$C$14185,Balance!L$5)</f>
        <v>64732.595851877493</v>
      </c>
      <c r="M84" s="13">
        <f>SUMIFS(Inyecciones!$E$2:$E$14185,Inyecciones!$A$2:$A$14185,Balance!M$4,Inyecciones!$B$2:$B$14185,Balance!$B84,Inyecciones!$C$2:$C$14185,Balance!M$5)</f>
        <v>124341.929956641</v>
      </c>
      <c r="N84" s="14">
        <f>SUMIFS(Inyecciones!$E$2:$E$14185,Inyecciones!$A$2:$A$14185,Balance!N$4,Inyecciones!$B$2:$B$14185,Balance!$B84,Inyecciones!$C$2:$C$14185,Balance!N$5)</f>
        <v>186966.80291025821</v>
      </c>
      <c r="O84" s="12">
        <f>SUMIFS(Inyecciones!$E$2:$E$14185,Inyecciones!$A$2:$A$14185,Balance!O$4,Inyecciones!$B$2:$B$14185,Balance!$B84,Inyecciones!$C$2:$C$14185,Balance!O$5)</f>
        <v>78354.977401402837</v>
      </c>
      <c r="P84" s="13">
        <f>SUMIFS(Inyecciones!$E$2:$E$14185,Inyecciones!$A$2:$A$14185,Balance!P$4,Inyecciones!$B$2:$B$14185,Balance!$B84,Inyecciones!$C$2:$C$14185,Balance!P$5)</f>
        <v>160246.52292342021</v>
      </c>
      <c r="Q84" s="13">
        <f>SUMIFS(Inyecciones!$E$2:$E$14185,Inyecciones!$A$2:$A$14185,Balance!Q$4,Inyecciones!$B$2:$B$14185,Balance!$B84,Inyecciones!$C$2:$C$14185,Balance!Q$5)</f>
        <v>144702.3692913377</v>
      </c>
      <c r="R84" s="13">
        <f>SUMIFS(Inyecciones!$E$2:$E$14185,Inyecciones!$A$2:$A$14185,Balance!R$4,Inyecciones!$B$2:$B$14185,Balance!$B84,Inyecciones!$C$2:$C$14185,Balance!R$5)</f>
        <v>26206.783697787971</v>
      </c>
      <c r="S84" s="13">
        <f>SUMIFS(Inyecciones!$E$2:$E$14185,Inyecciones!$A$2:$A$14185,Balance!S$4,Inyecciones!$B$2:$B$14185,Balance!$B84,Inyecciones!$C$2:$C$14185,Balance!S$5)</f>
        <v>61190.473551229923</v>
      </c>
      <c r="T84" s="13">
        <f>SUMIFS(Inyecciones!$E$2:$E$14185,Inyecciones!$A$2:$A$14185,Balance!T$4,Inyecciones!$B$2:$B$14185,Balance!$B84,Inyecciones!$C$2:$C$14185,Balance!T$5)</f>
        <v>105372.8544110955</v>
      </c>
      <c r="U84" s="13">
        <f>SUMIFS(Inyecciones!$E$2:$E$14185,Inyecciones!$A$2:$A$14185,Balance!U$4,Inyecciones!$B$2:$B$14185,Balance!$B84,Inyecciones!$C$2:$C$14185,Balance!U$5)</f>
        <v>86054.57357151786</v>
      </c>
      <c r="V84" s="13">
        <f>SUMIFS(Inyecciones!$E$2:$E$14185,Inyecciones!$A$2:$A$14185,Balance!V$4,Inyecciones!$B$2:$B$14185,Balance!$B84,Inyecciones!$C$2:$C$14185,Balance!V$5)</f>
        <v>114526.4631422344</v>
      </c>
      <c r="W84" s="13">
        <f>SUMIFS(Inyecciones!$E$2:$E$14185,Inyecciones!$A$2:$A$14185,Balance!W$4,Inyecciones!$B$2:$B$14185,Balance!$B84,Inyecciones!$C$2:$C$14185,Balance!W$5)</f>
        <v>58544.280524141177</v>
      </c>
      <c r="X84" s="13">
        <f>SUMIFS(Inyecciones!$E$2:$E$14185,Inyecciones!$A$2:$A$14185,Balance!X$4,Inyecciones!$B$2:$B$14185,Balance!$B84,Inyecciones!$C$2:$C$14185,Balance!X$5)</f>
        <v>60060.546279590853</v>
      </c>
      <c r="Y84" s="13">
        <f>SUMIFS(Inyecciones!$E$2:$E$14185,Inyecciones!$A$2:$A$14185,Balance!Y$4,Inyecciones!$B$2:$B$14185,Balance!$B84,Inyecciones!$C$2:$C$14185,Balance!Y$5)</f>
        <v>95240.818167934412</v>
      </c>
      <c r="Z84" s="14">
        <f>SUMIFS(Inyecciones!$E$2:$E$14185,Inyecciones!$A$2:$A$14185,Balance!Z$4,Inyecciones!$B$2:$B$14185,Balance!$B84,Inyecciones!$C$2:$C$14185,Balance!Z$5)</f>
        <v>138572.27802630819</v>
      </c>
      <c r="AA84" s="12">
        <f>SUMIFS(Inyecciones!$E$2:$E$14185,Inyecciones!$A$2:$A$14185,Balance!AA$4,Inyecciones!$B$2:$B$14185,Balance!$B84,Inyecciones!$C$2:$C$14185,Balance!AA$5)</f>
        <v>74222.178549277654</v>
      </c>
      <c r="AB84" s="13">
        <f>SUMIFS(Inyecciones!$E$2:$E$14185,Inyecciones!$A$2:$A$14185,Balance!AB$4,Inyecciones!$B$2:$B$14185,Balance!$B84,Inyecciones!$C$2:$C$14185,Balance!AB$5)</f>
        <v>76648.787967664539</v>
      </c>
      <c r="AC84" s="13">
        <f>SUMIFS(Inyecciones!$E$2:$E$14185,Inyecciones!$A$2:$A$14185,Balance!AC$4,Inyecciones!$B$2:$B$14185,Balance!$B84,Inyecciones!$C$2:$C$14185,Balance!AC$5)</f>
        <v>59273.05007736689</v>
      </c>
      <c r="AD84" s="13">
        <f>SUMIFS(Inyecciones!$E$2:$E$14185,Inyecciones!$A$2:$A$14185,Balance!AD$4,Inyecciones!$B$2:$B$14185,Balance!$B84,Inyecciones!$C$2:$C$14185,Balance!AD$5)</f>
        <v>47185.69377833046</v>
      </c>
      <c r="AE84" s="13">
        <f>SUMIFS(Inyecciones!$E$2:$E$14185,Inyecciones!$A$2:$A$14185,Balance!AE$4,Inyecciones!$B$2:$B$14185,Balance!$B84,Inyecciones!$C$2:$C$14185,Balance!AE$5)</f>
        <v>33088.665354861703</v>
      </c>
      <c r="AF84" s="13">
        <f>SUMIFS(Inyecciones!$E$2:$E$14185,Inyecciones!$A$2:$A$14185,Balance!AF$4,Inyecciones!$B$2:$B$14185,Balance!$B84,Inyecciones!$C$2:$C$14185,Balance!AF$5)</f>
        <v>49153.950344179873</v>
      </c>
      <c r="AG84" s="13">
        <f>SUMIFS(Inyecciones!$E$2:$E$14185,Inyecciones!$A$2:$A$14185,Balance!AG$4,Inyecciones!$B$2:$B$14185,Balance!$B84,Inyecciones!$C$2:$C$14185,Balance!AG$5)</f>
        <v>112644.49774455</v>
      </c>
      <c r="AH84" s="13">
        <f>SUMIFS(Inyecciones!$E$2:$E$14185,Inyecciones!$A$2:$A$14185,Balance!AH$4,Inyecciones!$B$2:$B$14185,Balance!$B84,Inyecciones!$C$2:$C$14185,Balance!AH$5)</f>
        <v>64309.170885508538</v>
      </c>
      <c r="AI84" s="13">
        <f>SUMIFS(Inyecciones!$E$2:$E$14185,Inyecciones!$A$2:$A$14185,Balance!AI$4,Inyecciones!$B$2:$B$14185,Balance!$B84,Inyecciones!$C$2:$C$14185,Balance!AI$5)</f>
        <v>90595.498882355954</v>
      </c>
      <c r="AJ84" s="13">
        <f>SUMIFS(Inyecciones!$E$2:$E$14185,Inyecciones!$A$2:$A$14185,Balance!AJ$4,Inyecciones!$B$2:$B$14185,Balance!$B84,Inyecciones!$C$2:$C$14185,Balance!AJ$5)</f>
        <v>94697.890744294607</v>
      </c>
      <c r="AK84" s="13">
        <f>SUMIFS(Inyecciones!$E$2:$E$14185,Inyecciones!$A$2:$A$14185,Balance!AK$4,Inyecciones!$B$2:$B$14185,Balance!$B84,Inyecciones!$C$2:$C$14185,Balance!AK$5)</f>
        <v>119620.1962944253</v>
      </c>
      <c r="AL84" s="14">
        <f>SUMIFS(Inyecciones!$E$2:$E$14185,Inyecciones!$A$2:$A$14185,Balance!AL$4,Inyecciones!$B$2:$B$14185,Balance!$B84,Inyecciones!$C$2:$C$14185,Balance!AL$5)</f>
        <v>129522.5351198765</v>
      </c>
      <c r="AM84" s="13"/>
      <c r="AN84" s="12">
        <f>SUMIFS('Retiro Mensual'!$E$2:$E$2629,'Retiro Mensual'!$A$2:$A$2629,AN$4,'Retiro Mensual'!$B$2:$B$2629,$B84,'Retiro Mensual'!$C$2:$C$2629,AN$5)</f>
        <v>0</v>
      </c>
      <c r="AO84" s="13">
        <f>SUMIFS('Retiro Mensual'!$E$2:$E$2629,'Retiro Mensual'!$A$2:$A$2629,AO$4,'Retiro Mensual'!$B$2:$B$2629,$B84,'Retiro Mensual'!$C$2:$C$2629,AO$5)</f>
        <v>0</v>
      </c>
      <c r="AP84" s="13">
        <f>SUMIFS('Retiro Mensual'!$E$2:$E$2629,'Retiro Mensual'!$A$2:$A$2629,AP$4,'Retiro Mensual'!$B$2:$B$2629,$B84,'Retiro Mensual'!$C$2:$C$2629,AP$5)</f>
        <v>0</v>
      </c>
      <c r="AQ84" s="13">
        <f>SUMIFS('Retiro Mensual'!$E$2:$E$2629,'Retiro Mensual'!$A$2:$A$2629,AQ$4,'Retiro Mensual'!$B$2:$B$2629,$B84,'Retiro Mensual'!$C$2:$C$2629,AQ$5)</f>
        <v>0</v>
      </c>
      <c r="AR84" s="13">
        <f>SUMIFS('Retiro Mensual'!$E$2:$E$2629,'Retiro Mensual'!$A$2:$A$2629,AR$4,'Retiro Mensual'!$B$2:$B$2629,$B84,'Retiro Mensual'!$C$2:$C$2629,AR$5)</f>
        <v>0</v>
      </c>
      <c r="AS84" s="13">
        <f>SUMIFS('Retiro Mensual'!$E$2:$E$2629,'Retiro Mensual'!$A$2:$A$2629,AS$4,'Retiro Mensual'!$B$2:$B$2629,$B84,'Retiro Mensual'!$C$2:$C$2629,AS$5)</f>
        <v>0</v>
      </c>
      <c r="AT84" s="13">
        <f>SUMIFS('Retiro Mensual'!$E$2:$E$2629,'Retiro Mensual'!$A$2:$A$2629,AT$4,'Retiro Mensual'!$B$2:$B$2629,$B84,'Retiro Mensual'!$C$2:$C$2629,AT$5)</f>
        <v>0</v>
      </c>
      <c r="AU84" s="13">
        <f>SUMIFS('Retiro Mensual'!$E$2:$E$2629,'Retiro Mensual'!$A$2:$A$2629,AU$4,'Retiro Mensual'!$B$2:$B$2629,$B84,'Retiro Mensual'!$C$2:$C$2629,AU$5)</f>
        <v>0</v>
      </c>
      <c r="AV84" s="13">
        <f>SUMIFS('Retiro Mensual'!$E$2:$E$2629,'Retiro Mensual'!$A$2:$A$2629,AV$4,'Retiro Mensual'!$B$2:$B$2629,$B84,'Retiro Mensual'!$C$2:$C$2629,AV$5)</f>
        <v>0</v>
      </c>
      <c r="AW84" s="13">
        <f>SUMIFS('Retiro Mensual'!$E$2:$E$2629,'Retiro Mensual'!$A$2:$A$2629,AW$4,'Retiro Mensual'!$B$2:$B$2629,$B84,'Retiro Mensual'!$C$2:$C$2629,AW$5)</f>
        <v>0</v>
      </c>
      <c r="AX84" s="13">
        <f>SUMIFS('Retiro Mensual'!$E$2:$E$2629,'Retiro Mensual'!$A$2:$A$2629,AX$4,'Retiro Mensual'!$B$2:$B$2629,$B84,'Retiro Mensual'!$C$2:$C$2629,AX$5)</f>
        <v>0</v>
      </c>
      <c r="AY84" s="14">
        <f>SUMIFS('Retiro Mensual'!$E$2:$E$2629,'Retiro Mensual'!$A$2:$A$2629,AY$4,'Retiro Mensual'!$B$2:$B$2629,$B84,'Retiro Mensual'!$C$2:$C$2629,AY$5)</f>
        <v>0</v>
      </c>
      <c r="AZ84" s="12">
        <f>SUMIFS('Retiro Mensual'!$E$2:$E$2629,'Retiro Mensual'!$A$2:$A$2629,AZ$4,'Retiro Mensual'!$B$2:$B$2629,$B84,'Retiro Mensual'!$C$2:$C$2629,AZ$5)</f>
        <v>0</v>
      </c>
      <c r="BA84" s="13">
        <f>SUMIFS('Retiro Mensual'!$E$2:$E$2629,'Retiro Mensual'!$A$2:$A$2629,BA$4,'Retiro Mensual'!$B$2:$B$2629,$B84,'Retiro Mensual'!$C$2:$C$2629,BA$5)</f>
        <v>0</v>
      </c>
      <c r="BB84" s="13">
        <f>SUMIFS('Retiro Mensual'!$E$2:$E$2629,'Retiro Mensual'!$A$2:$A$2629,BB$4,'Retiro Mensual'!$B$2:$B$2629,$B84,'Retiro Mensual'!$C$2:$C$2629,BB$5)</f>
        <v>0</v>
      </c>
      <c r="BC84" s="13">
        <f>SUMIFS('Retiro Mensual'!$E$2:$E$2629,'Retiro Mensual'!$A$2:$A$2629,BC$4,'Retiro Mensual'!$B$2:$B$2629,$B84,'Retiro Mensual'!$C$2:$C$2629,BC$5)</f>
        <v>0</v>
      </c>
      <c r="BD84" s="13">
        <f>SUMIFS('Retiro Mensual'!$E$2:$E$2629,'Retiro Mensual'!$A$2:$A$2629,BD$4,'Retiro Mensual'!$B$2:$B$2629,$B84,'Retiro Mensual'!$C$2:$C$2629,BD$5)</f>
        <v>0</v>
      </c>
      <c r="BE84" s="13">
        <f>SUMIFS('Retiro Mensual'!$E$2:$E$2629,'Retiro Mensual'!$A$2:$A$2629,BE$4,'Retiro Mensual'!$B$2:$B$2629,$B84,'Retiro Mensual'!$C$2:$C$2629,BE$5)</f>
        <v>0</v>
      </c>
      <c r="BF84" s="13">
        <f>SUMIFS('Retiro Mensual'!$E$2:$E$2629,'Retiro Mensual'!$A$2:$A$2629,BF$4,'Retiro Mensual'!$B$2:$B$2629,$B84,'Retiro Mensual'!$C$2:$C$2629,BF$5)</f>
        <v>0</v>
      </c>
      <c r="BG84" s="13">
        <f>SUMIFS('Retiro Mensual'!$E$2:$E$2629,'Retiro Mensual'!$A$2:$A$2629,BG$4,'Retiro Mensual'!$B$2:$B$2629,$B84,'Retiro Mensual'!$C$2:$C$2629,BG$5)</f>
        <v>0</v>
      </c>
      <c r="BH84" s="13">
        <f>SUMIFS('Retiro Mensual'!$E$2:$E$2629,'Retiro Mensual'!$A$2:$A$2629,BH$4,'Retiro Mensual'!$B$2:$B$2629,$B84,'Retiro Mensual'!$C$2:$C$2629,BH$5)</f>
        <v>0</v>
      </c>
      <c r="BI84" s="13">
        <f>SUMIFS('Retiro Mensual'!$E$2:$E$2629,'Retiro Mensual'!$A$2:$A$2629,BI$4,'Retiro Mensual'!$B$2:$B$2629,$B84,'Retiro Mensual'!$C$2:$C$2629,BI$5)</f>
        <v>0</v>
      </c>
      <c r="BJ84" s="13">
        <f>SUMIFS('Retiro Mensual'!$E$2:$E$2629,'Retiro Mensual'!$A$2:$A$2629,BJ$4,'Retiro Mensual'!$B$2:$B$2629,$B84,'Retiro Mensual'!$C$2:$C$2629,BJ$5)</f>
        <v>0</v>
      </c>
      <c r="BK84" s="14">
        <f>SUMIFS('Retiro Mensual'!$E$2:$E$2629,'Retiro Mensual'!$A$2:$A$2629,BK$4,'Retiro Mensual'!$B$2:$B$2629,$B84,'Retiro Mensual'!$C$2:$C$2629,BK$5)</f>
        <v>0</v>
      </c>
      <c r="BL84" s="12">
        <f>SUMIFS('Retiro Mensual'!$E$2:$E$2629,'Retiro Mensual'!$A$2:$A$2629,BL$4,'Retiro Mensual'!$B$2:$B$2629,$B84,'Retiro Mensual'!$C$2:$C$2629,BL$5)</f>
        <v>0</v>
      </c>
      <c r="BM84" s="13">
        <f>SUMIFS('Retiro Mensual'!$E$2:$E$2629,'Retiro Mensual'!$A$2:$A$2629,BM$4,'Retiro Mensual'!$B$2:$B$2629,$B84,'Retiro Mensual'!$C$2:$C$2629,BM$5)</f>
        <v>0</v>
      </c>
      <c r="BN84" s="13">
        <f>SUMIFS('Retiro Mensual'!$E$2:$E$2629,'Retiro Mensual'!$A$2:$A$2629,BN$4,'Retiro Mensual'!$B$2:$B$2629,$B84,'Retiro Mensual'!$C$2:$C$2629,BN$5)</f>
        <v>0</v>
      </c>
      <c r="BO84" s="13">
        <f>SUMIFS('Retiro Mensual'!$E$2:$E$2629,'Retiro Mensual'!$A$2:$A$2629,BO$4,'Retiro Mensual'!$B$2:$B$2629,$B84,'Retiro Mensual'!$C$2:$C$2629,BO$5)</f>
        <v>0</v>
      </c>
      <c r="BP84" s="13">
        <f>SUMIFS('Retiro Mensual'!$E$2:$E$2629,'Retiro Mensual'!$A$2:$A$2629,BP$4,'Retiro Mensual'!$B$2:$B$2629,$B84,'Retiro Mensual'!$C$2:$C$2629,BP$5)</f>
        <v>0</v>
      </c>
      <c r="BQ84" s="13">
        <f>SUMIFS('Retiro Mensual'!$E$2:$E$2629,'Retiro Mensual'!$A$2:$A$2629,BQ$4,'Retiro Mensual'!$B$2:$B$2629,$B84,'Retiro Mensual'!$C$2:$C$2629,BQ$5)</f>
        <v>0</v>
      </c>
      <c r="BR84" s="13">
        <f>SUMIFS('Retiro Mensual'!$E$2:$E$2629,'Retiro Mensual'!$A$2:$A$2629,BR$4,'Retiro Mensual'!$B$2:$B$2629,$B84,'Retiro Mensual'!$C$2:$C$2629,BR$5)</f>
        <v>0</v>
      </c>
      <c r="BS84" s="13">
        <f>SUMIFS('Retiro Mensual'!$E$2:$E$2629,'Retiro Mensual'!$A$2:$A$2629,BS$4,'Retiro Mensual'!$B$2:$B$2629,$B84,'Retiro Mensual'!$C$2:$C$2629,BS$5)</f>
        <v>0</v>
      </c>
      <c r="BT84" s="13">
        <f>SUMIFS('Retiro Mensual'!$E$2:$E$2629,'Retiro Mensual'!$A$2:$A$2629,BT$4,'Retiro Mensual'!$B$2:$B$2629,$B84,'Retiro Mensual'!$C$2:$C$2629,BT$5)</f>
        <v>0</v>
      </c>
      <c r="BU84" s="13">
        <f>SUMIFS('Retiro Mensual'!$E$2:$E$2629,'Retiro Mensual'!$A$2:$A$2629,BU$4,'Retiro Mensual'!$B$2:$B$2629,$B84,'Retiro Mensual'!$C$2:$C$2629,BU$5)</f>
        <v>0</v>
      </c>
      <c r="BV84" s="13">
        <f>SUMIFS('Retiro Mensual'!$E$2:$E$2629,'Retiro Mensual'!$A$2:$A$2629,BV$4,'Retiro Mensual'!$B$2:$B$2629,$B84,'Retiro Mensual'!$C$2:$C$2629,BV$5)</f>
        <v>0</v>
      </c>
      <c r="BW84" s="14">
        <f>SUMIFS('Retiro Mensual'!$E$2:$E$2629,'Retiro Mensual'!$A$2:$A$2629,BW$4,'Retiro Mensual'!$B$2:$B$2629,$B84,'Retiro Mensual'!$C$2:$C$2629,BW$5)</f>
        <v>0</v>
      </c>
      <c r="BX84" s="13"/>
      <c r="BY84" s="12">
        <f>SUMIFS('Compra Ventas'!$E$2:$E$2700,'Compra Ventas'!$A$2:$A$2700,BY$4,'Compra Ventas'!$B$2:$B$2700,$B84,'Compra Ventas'!$C$2:$C$2700,BY$5)</f>
        <v>-166017.97410376504</v>
      </c>
      <c r="BZ84" s="13">
        <f>SUMIFS('Compra Ventas'!$E$2:$E$2700,'Compra Ventas'!$A$2:$A$2700,BZ$4,'Compra Ventas'!$B$2:$B$2700,$B84,'Compra Ventas'!$C$2:$C$2700,BZ$5)</f>
        <v>-312904.41188166599</v>
      </c>
      <c r="CA84" s="13">
        <f>SUMIFS('Compra Ventas'!$E$2:$E$2700,'Compra Ventas'!$A$2:$A$2700,CA$4,'Compra Ventas'!$B$2:$B$2700,$B84,'Compra Ventas'!$C$2:$C$2700,CA$5)</f>
        <v>-270458.96554236958</v>
      </c>
      <c r="CB84" s="13">
        <f>SUMIFS('Compra Ventas'!$E$2:$E$2700,'Compra Ventas'!$A$2:$A$2700,CB$4,'Compra Ventas'!$B$2:$B$2700,$B84,'Compra Ventas'!$C$2:$C$2700,CB$5)</f>
        <v>-142428.44382387347</v>
      </c>
      <c r="CC84" s="13">
        <f>SUMIFS('Compra Ventas'!$E$2:$E$2700,'Compra Ventas'!$A$2:$A$2700,CC$4,'Compra Ventas'!$B$2:$B$2700,$B84,'Compra Ventas'!$C$2:$C$2700,CC$5)</f>
        <v>-244327.49104432881</v>
      </c>
      <c r="CD84" s="13">
        <f>SUMIFS('Compra Ventas'!$E$2:$E$2700,'Compra Ventas'!$A$2:$A$2700,CD$4,'Compra Ventas'!$B$2:$B$2700,$B84,'Compra Ventas'!$C$2:$C$2700,CD$5)</f>
        <v>-224751.0852482784</v>
      </c>
      <c r="CE84" s="13">
        <f>SUMIFS('Compra Ventas'!$E$2:$E$2700,'Compra Ventas'!$A$2:$A$2700,CE$4,'Compra Ventas'!$B$2:$B$2700,$B84,'Compra Ventas'!$C$2:$C$2700,CE$5)</f>
        <v>-229189.2655552314</v>
      </c>
      <c r="CF84" s="13">
        <f>SUMIFS('Compra Ventas'!$E$2:$E$2700,'Compra Ventas'!$A$2:$A$2700,CF$4,'Compra Ventas'!$B$2:$B$2700,$B84,'Compra Ventas'!$C$2:$C$2700,CF$5)</f>
        <v>-223339.37651574641</v>
      </c>
      <c r="CG84" s="13">
        <f>SUMIFS('Compra Ventas'!$E$2:$E$2700,'Compra Ventas'!$A$2:$A$2700,CG$4,'Compra Ventas'!$B$2:$B$2700,$B84,'Compra Ventas'!$C$2:$C$2700,CG$5)</f>
        <v>-181799.18981107045</v>
      </c>
      <c r="CH84" s="13">
        <f>SUMIFS('Compra Ventas'!$E$2:$E$2700,'Compra Ventas'!$A$2:$A$2700,CH$4,'Compra Ventas'!$B$2:$B$2700,$B84,'Compra Ventas'!$C$2:$C$2700,CH$5)</f>
        <v>-129465.19170375499</v>
      </c>
      <c r="CI84" s="13">
        <f>SUMIFS('Compra Ventas'!$E$2:$E$2700,'Compra Ventas'!$A$2:$A$2700,CI$4,'Compra Ventas'!$B$2:$B$2700,$B84,'Compra Ventas'!$C$2:$C$2700,CI$5)</f>
        <v>-248683.85991328201</v>
      </c>
      <c r="CJ84" s="14">
        <f>SUMIFS('Compra Ventas'!$E$2:$E$2700,'Compra Ventas'!$A$2:$A$2700,CJ$4,'Compra Ventas'!$B$2:$B$2700,$B84,'Compra Ventas'!$C$2:$C$2700,CJ$5)</f>
        <v>-373933.60582051642</v>
      </c>
      <c r="CK84" s="12">
        <f>SUMIFS('Compra Ventas'!$E$2:$E$2700,'Compra Ventas'!$A$2:$A$2700,CK$4,'Compra Ventas'!$B$2:$B$2700,$B84,'Compra Ventas'!$C$2:$C$2700,CK$5)</f>
        <v>-156709.95480280567</v>
      </c>
      <c r="CL84" s="13">
        <f>SUMIFS('Compra Ventas'!$E$2:$E$2700,'Compra Ventas'!$A$2:$A$2700,CL$4,'Compra Ventas'!$B$2:$B$2700,$B84,'Compra Ventas'!$C$2:$C$2700,CL$5)</f>
        <v>-320493.04584684042</v>
      </c>
      <c r="CM84" s="13">
        <f>SUMIFS('Compra Ventas'!$E$2:$E$2700,'Compra Ventas'!$A$2:$A$2700,CM$4,'Compra Ventas'!$B$2:$B$2700,$B84,'Compra Ventas'!$C$2:$C$2700,CM$5)</f>
        <v>-289404.7385826754</v>
      </c>
      <c r="CN84" s="13">
        <f>SUMIFS('Compra Ventas'!$E$2:$E$2700,'Compra Ventas'!$A$2:$A$2700,CN$4,'Compra Ventas'!$B$2:$B$2700,$B84,'Compra Ventas'!$C$2:$C$2700,CN$5)</f>
        <v>-52413.567395575941</v>
      </c>
      <c r="CO84" s="13">
        <f>SUMIFS('Compra Ventas'!$E$2:$E$2700,'Compra Ventas'!$A$2:$A$2700,CO$4,'Compra Ventas'!$B$2:$B$2700,$B84,'Compra Ventas'!$C$2:$C$2700,CO$5)</f>
        <v>-122380.94710245985</v>
      </c>
      <c r="CP84" s="13">
        <f>SUMIFS('Compra Ventas'!$E$2:$E$2700,'Compra Ventas'!$A$2:$A$2700,CP$4,'Compra Ventas'!$B$2:$B$2700,$B84,'Compra Ventas'!$C$2:$C$2700,CP$5)</f>
        <v>-210745.70882219099</v>
      </c>
      <c r="CQ84" s="13">
        <f>SUMIFS('Compra Ventas'!$E$2:$E$2700,'Compra Ventas'!$A$2:$A$2700,CQ$4,'Compra Ventas'!$B$2:$B$2700,$B84,'Compra Ventas'!$C$2:$C$2700,CQ$5)</f>
        <v>-172109.14714303572</v>
      </c>
      <c r="CR84" s="13">
        <f>SUMIFS('Compra Ventas'!$E$2:$E$2700,'Compra Ventas'!$A$2:$A$2700,CR$4,'Compra Ventas'!$B$2:$B$2700,$B84,'Compra Ventas'!$C$2:$C$2700,CR$5)</f>
        <v>-229052.92628446879</v>
      </c>
      <c r="CS84" s="13">
        <f>SUMIFS('Compra Ventas'!$E$2:$E$2700,'Compra Ventas'!$A$2:$A$2700,CS$4,'Compra Ventas'!$B$2:$B$2700,$B84,'Compra Ventas'!$C$2:$C$2700,CS$5)</f>
        <v>-117088.56104828235</v>
      </c>
      <c r="CT84" s="13">
        <f>SUMIFS('Compra Ventas'!$E$2:$E$2700,'Compra Ventas'!$A$2:$A$2700,CT$4,'Compra Ventas'!$B$2:$B$2700,$B84,'Compra Ventas'!$C$2:$C$2700,CT$5)</f>
        <v>-120121.09255918171</v>
      </c>
      <c r="CU84" s="13">
        <f>SUMIFS('Compra Ventas'!$E$2:$E$2700,'Compra Ventas'!$A$2:$A$2700,CU$4,'Compra Ventas'!$B$2:$B$2700,$B84,'Compra Ventas'!$C$2:$C$2700,CU$5)</f>
        <v>-190481.63633586882</v>
      </c>
      <c r="CV84" s="14">
        <f>SUMIFS('Compra Ventas'!$E$2:$E$2700,'Compra Ventas'!$A$2:$A$2700,CV$4,'Compra Ventas'!$B$2:$B$2700,$B84,'Compra Ventas'!$C$2:$C$2700,CV$5)</f>
        <v>-277144.55605261639</v>
      </c>
      <c r="CW84" s="12">
        <f>SUMIFS('Compra Ventas'!$E$2:$E$2700,'Compra Ventas'!$A$2:$A$2700,CW$4,'Compra Ventas'!$B$2:$B$2700,$B84,'Compra Ventas'!$C$2:$C$2700,CW$5)</f>
        <v>-148444.35709855531</v>
      </c>
      <c r="CX84" s="13">
        <f>SUMIFS('Compra Ventas'!$E$2:$E$2700,'Compra Ventas'!$A$2:$A$2700,CX$4,'Compra Ventas'!$B$2:$B$2700,$B84,'Compra Ventas'!$C$2:$C$2700,CX$5)</f>
        <v>-153297.57593532908</v>
      </c>
      <c r="CY84" s="13">
        <f>SUMIFS('Compra Ventas'!$E$2:$E$2700,'Compra Ventas'!$A$2:$A$2700,CY$4,'Compra Ventas'!$B$2:$B$2700,$B84,'Compra Ventas'!$C$2:$C$2700,CY$5)</f>
        <v>-118546.10015473378</v>
      </c>
      <c r="CZ84" s="13">
        <f>SUMIFS('Compra Ventas'!$E$2:$E$2700,'Compra Ventas'!$A$2:$A$2700,CZ$4,'Compra Ventas'!$B$2:$B$2700,$B84,'Compra Ventas'!$C$2:$C$2700,CZ$5)</f>
        <v>-94371.38755666092</v>
      </c>
      <c r="DA84" s="13">
        <f>SUMIFS('Compra Ventas'!$E$2:$E$2700,'Compra Ventas'!$A$2:$A$2700,DA$4,'Compra Ventas'!$B$2:$B$2700,$B84,'Compra Ventas'!$C$2:$C$2700,DA$5)</f>
        <v>-66177.330709723406</v>
      </c>
      <c r="DB84" s="13">
        <f>SUMIFS('Compra Ventas'!$E$2:$E$2700,'Compra Ventas'!$A$2:$A$2700,DB$4,'Compra Ventas'!$B$2:$B$2700,$B84,'Compra Ventas'!$C$2:$C$2700,DB$5)</f>
        <v>-98307.900688359747</v>
      </c>
      <c r="DC84" s="13">
        <f>SUMIFS('Compra Ventas'!$E$2:$E$2700,'Compra Ventas'!$A$2:$A$2700,DC$4,'Compra Ventas'!$B$2:$B$2700,$B84,'Compra Ventas'!$C$2:$C$2700,DC$5)</f>
        <v>-225288.99548909999</v>
      </c>
      <c r="DD84" s="13">
        <f>SUMIFS('Compra Ventas'!$E$2:$E$2700,'Compra Ventas'!$A$2:$A$2700,DD$4,'Compra Ventas'!$B$2:$B$2700,$B84,'Compra Ventas'!$C$2:$C$2700,DD$5)</f>
        <v>-128618.34177101708</v>
      </c>
      <c r="DE84" s="13">
        <f>SUMIFS('Compra Ventas'!$E$2:$E$2700,'Compra Ventas'!$A$2:$A$2700,DE$4,'Compra Ventas'!$B$2:$B$2700,$B84,'Compra Ventas'!$C$2:$C$2700,DE$5)</f>
        <v>-181190.99776471191</v>
      </c>
      <c r="DF84" s="13">
        <f>SUMIFS('Compra Ventas'!$E$2:$E$2700,'Compra Ventas'!$A$2:$A$2700,DF$4,'Compra Ventas'!$B$2:$B$2700,$B84,'Compra Ventas'!$C$2:$C$2700,DF$5)</f>
        <v>-189395.78148858921</v>
      </c>
      <c r="DG84" s="13">
        <f>SUMIFS('Compra Ventas'!$E$2:$E$2700,'Compra Ventas'!$A$2:$A$2700,DG$4,'Compra Ventas'!$B$2:$B$2700,$B84,'Compra Ventas'!$C$2:$C$2700,DG$5)</f>
        <v>-239240.39258885061</v>
      </c>
      <c r="DH84" s="14">
        <f>SUMIFS('Compra Ventas'!$E$2:$E$2700,'Compra Ventas'!$A$2:$A$2700,DH$4,'Compra Ventas'!$B$2:$B$2700,$B84,'Compra Ventas'!$C$2:$C$2700,DH$5)</f>
        <v>-259045.070239753</v>
      </c>
      <c r="DI84" s="84"/>
      <c r="DJ84" s="98">
        <f>SUMIFS('Ajuste Ciclado'!D$5:D$47,'Ajuste Ciclado'!$C$5:$C$47,Balance!DJ$4,'Ajuste Ciclado'!$B$5:$B$47,Balance!$B84)</f>
        <v>0</v>
      </c>
      <c r="DK84" s="99">
        <f>SUMIFS('Ajuste Ciclado'!E$5:E$47,'Ajuste Ciclado'!$C$5:$C$47,Balance!DK$4,'Ajuste Ciclado'!$B$5:$B$47,Balance!$B84)</f>
        <v>0</v>
      </c>
      <c r="DL84" s="99">
        <f>SUMIFS('Ajuste Ciclado'!F$5:F$47,'Ajuste Ciclado'!$C$5:$C$47,Balance!DL$4,'Ajuste Ciclado'!$B$5:$B$47,Balance!$B84)</f>
        <v>0</v>
      </c>
      <c r="DM84" s="99">
        <f>SUMIFS('Ajuste Ciclado'!G$5:G$47,'Ajuste Ciclado'!$C$5:$C$47,Balance!DM$4,'Ajuste Ciclado'!$B$5:$B$47,Balance!$B84)</f>
        <v>0</v>
      </c>
      <c r="DN84" s="99">
        <f>SUMIFS('Ajuste Ciclado'!H$5:H$47,'Ajuste Ciclado'!$C$5:$C$47,Balance!DN$4,'Ajuste Ciclado'!$B$5:$B$47,Balance!$B84)</f>
        <v>0</v>
      </c>
      <c r="DO84" s="99">
        <f>SUMIFS('Ajuste Ciclado'!I$5:I$47,'Ajuste Ciclado'!$C$5:$C$47,Balance!DO$4,'Ajuste Ciclado'!$B$5:$B$47,Balance!$B84)</f>
        <v>0</v>
      </c>
      <c r="DP84" s="99">
        <f>SUMIFS('Ajuste Ciclado'!J$5:J$47,'Ajuste Ciclado'!$C$5:$C$47,Balance!DP$4,'Ajuste Ciclado'!$B$5:$B$47,Balance!$B84)</f>
        <v>0</v>
      </c>
      <c r="DQ84" s="99">
        <f>SUMIFS('Ajuste Ciclado'!K$5:K$47,'Ajuste Ciclado'!$C$5:$C$47,Balance!DQ$4,'Ajuste Ciclado'!$B$5:$B$47,Balance!$B84)</f>
        <v>0</v>
      </c>
      <c r="DR84" s="99">
        <f>SUMIFS('Ajuste Ciclado'!L$5:L$47,'Ajuste Ciclado'!$C$5:$C$47,Balance!DR$4,'Ajuste Ciclado'!$B$5:$B$47,Balance!$B84)</f>
        <v>0</v>
      </c>
      <c r="DS84" s="99">
        <f>SUMIFS('Ajuste Ciclado'!M$5:M$47,'Ajuste Ciclado'!$C$5:$C$47,Balance!DS$4,'Ajuste Ciclado'!$B$5:$B$47,Balance!$B84)</f>
        <v>0</v>
      </c>
      <c r="DT84" s="99">
        <f>SUMIFS('Ajuste Ciclado'!N$5:N$47,'Ajuste Ciclado'!$C$5:$C$47,Balance!DT$4,'Ajuste Ciclado'!$B$5:$B$47,Balance!$B84)</f>
        <v>0</v>
      </c>
      <c r="DU84" s="100">
        <f>SUMIFS('Ajuste Ciclado'!O$5:O$47,'Ajuste Ciclado'!$C$5:$C$47,Balance!DU$4,'Ajuste Ciclado'!$B$5:$B$47,Balance!$B84)</f>
        <v>0</v>
      </c>
      <c r="DV84" s="98">
        <f>SUMIFS('Ajuste Ciclado'!D$5:D$47,'Ajuste Ciclado'!$C$5:$C$47,Balance!DV$4,'Ajuste Ciclado'!$B$5:$B$47,Balance!$B84)</f>
        <v>0</v>
      </c>
      <c r="DW84" s="99">
        <f>SUMIFS('Ajuste Ciclado'!E$5:E$47,'Ajuste Ciclado'!$C$5:$C$47,Balance!DW$4,'Ajuste Ciclado'!$B$5:$B$47,Balance!$B84)</f>
        <v>0</v>
      </c>
      <c r="DX84" s="99">
        <f>SUMIFS('Ajuste Ciclado'!F$5:F$47,'Ajuste Ciclado'!$C$5:$C$47,Balance!DX$4,'Ajuste Ciclado'!$B$5:$B$47,Balance!$B84)</f>
        <v>0</v>
      </c>
      <c r="DY84" s="99">
        <f>SUMIFS('Ajuste Ciclado'!G$5:G$47,'Ajuste Ciclado'!$C$5:$C$47,Balance!DY$4,'Ajuste Ciclado'!$B$5:$B$47,Balance!$B84)</f>
        <v>0</v>
      </c>
      <c r="DZ84" s="99">
        <f>SUMIFS('Ajuste Ciclado'!H$5:H$47,'Ajuste Ciclado'!$C$5:$C$47,Balance!DZ$4,'Ajuste Ciclado'!$B$5:$B$47,Balance!$B84)</f>
        <v>0</v>
      </c>
      <c r="EA84" s="99">
        <f>SUMIFS('Ajuste Ciclado'!I$5:I$47,'Ajuste Ciclado'!$C$5:$C$47,Balance!EA$4,'Ajuste Ciclado'!$B$5:$B$47,Balance!$B84)</f>
        <v>0</v>
      </c>
      <c r="EB84" s="99">
        <f>SUMIFS('Ajuste Ciclado'!J$5:J$47,'Ajuste Ciclado'!$C$5:$C$47,Balance!EB$4,'Ajuste Ciclado'!$B$5:$B$47,Balance!$B84)</f>
        <v>0</v>
      </c>
      <c r="EC84" s="99">
        <f>SUMIFS('Ajuste Ciclado'!K$5:K$47,'Ajuste Ciclado'!$C$5:$C$47,Balance!EC$4,'Ajuste Ciclado'!$B$5:$B$47,Balance!$B84)</f>
        <v>0</v>
      </c>
      <c r="ED84" s="99">
        <f>SUMIFS('Ajuste Ciclado'!L$5:L$47,'Ajuste Ciclado'!$C$5:$C$47,Balance!ED$4,'Ajuste Ciclado'!$B$5:$B$47,Balance!$B84)</f>
        <v>0</v>
      </c>
      <c r="EE84" s="99">
        <f>SUMIFS('Ajuste Ciclado'!M$5:M$47,'Ajuste Ciclado'!$C$5:$C$47,Balance!EE$4,'Ajuste Ciclado'!$B$5:$B$47,Balance!$B84)</f>
        <v>0</v>
      </c>
      <c r="EF84" s="99">
        <f>SUMIFS('Ajuste Ciclado'!N$5:N$47,'Ajuste Ciclado'!$C$5:$C$47,Balance!EF$4,'Ajuste Ciclado'!$B$5:$B$47,Balance!$B84)</f>
        <v>0</v>
      </c>
      <c r="EG84" s="100">
        <f>SUMIFS('Ajuste Ciclado'!O$5:O$47,'Ajuste Ciclado'!$C$5:$C$47,Balance!EG$4,'Ajuste Ciclado'!$B$5:$B$47,Balance!$B84)</f>
        <v>0</v>
      </c>
      <c r="EH84" s="98">
        <f>SUMIFS('Ajuste Ciclado'!D$5:D$47,'Ajuste Ciclado'!$C$5:$C$47,Balance!EH$4,'Ajuste Ciclado'!$B$5:$B$47,Balance!$B84)</f>
        <v>0</v>
      </c>
      <c r="EI84" s="99">
        <f>SUMIFS('Ajuste Ciclado'!E$5:E$47,'Ajuste Ciclado'!$C$5:$C$47,Balance!EI$4,'Ajuste Ciclado'!$B$5:$B$47,Balance!$B84)</f>
        <v>0</v>
      </c>
      <c r="EJ84" s="99">
        <f>SUMIFS('Ajuste Ciclado'!F$5:F$47,'Ajuste Ciclado'!$C$5:$C$47,Balance!EJ$4,'Ajuste Ciclado'!$B$5:$B$47,Balance!$B84)</f>
        <v>0</v>
      </c>
      <c r="EK84" s="99">
        <f>SUMIFS('Ajuste Ciclado'!G$5:G$47,'Ajuste Ciclado'!$C$5:$C$47,Balance!EK$4,'Ajuste Ciclado'!$B$5:$B$47,Balance!$B84)</f>
        <v>0</v>
      </c>
      <c r="EL84" s="99">
        <f>SUMIFS('Ajuste Ciclado'!H$5:H$47,'Ajuste Ciclado'!$C$5:$C$47,Balance!EL$4,'Ajuste Ciclado'!$B$5:$B$47,Balance!$B84)</f>
        <v>0</v>
      </c>
      <c r="EM84" s="99">
        <f>SUMIFS('Ajuste Ciclado'!I$5:I$47,'Ajuste Ciclado'!$C$5:$C$47,Balance!EM$4,'Ajuste Ciclado'!$B$5:$B$47,Balance!$B84)</f>
        <v>0</v>
      </c>
      <c r="EN84" s="99">
        <f>SUMIFS('Ajuste Ciclado'!J$5:J$47,'Ajuste Ciclado'!$C$5:$C$47,Balance!EN$4,'Ajuste Ciclado'!$B$5:$B$47,Balance!$B84)</f>
        <v>0</v>
      </c>
      <c r="EO84" s="99">
        <f>SUMIFS('Ajuste Ciclado'!K$5:K$47,'Ajuste Ciclado'!$C$5:$C$47,Balance!EO$4,'Ajuste Ciclado'!$B$5:$B$47,Balance!$B84)</f>
        <v>0</v>
      </c>
      <c r="EP84" s="99">
        <f>SUMIFS('Ajuste Ciclado'!L$5:L$47,'Ajuste Ciclado'!$C$5:$C$47,Balance!EP$4,'Ajuste Ciclado'!$B$5:$B$47,Balance!$B84)</f>
        <v>0</v>
      </c>
      <c r="EQ84" s="99">
        <f>SUMIFS('Ajuste Ciclado'!M$5:M$47,'Ajuste Ciclado'!$C$5:$C$47,Balance!EQ$4,'Ajuste Ciclado'!$B$5:$B$47,Balance!$B84)</f>
        <v>0</v>
      </c>
      <c r="ER84" s="99">
        <f>SUMIFS('Ajuste Ciclado'!N$5:N$47,'Ajuste Ciclado'!$C$5:$C$47,Balance!ER$4,'Ajuste Ciclado'!$B$5:$B$47,Balance!$B84)</f>
        <v>0</v>
      </c>
      <c r="ES84" s="100">
        <f>SUMIFS('Ajuste Ciclado'!O$5:O$47,'Ajuste Ciclado'!$C$5:$C$47,Balance!ES$4,'Ajuste Ciclado'!$B$5:$B$47,Balance!$B84)</f>
        <v>0</v>
      </c>
      <c r="ET84" s="84"/>
      <c r="EU84" s="12">
        <f t="shared" si="181"/>
        <v>-83008.987051882519</v>
      </c>
      <c r="EV84" s="13">
        <f t="shared" si="145"/>
        <v>-156452.205940833</v>
      </c>
      <c r="EW84" s="13">
        <f t="shared" si="146"/>
        <v>-135229.48277118479</v>
      </c>
      <c r="EX84" s="13">
        <f t="shared" si="147"/>
        <v>-71214.221911936736</v>
      </c>
      <c r="EY84" s="13">
        <f t="shared" si="148"/>
        <v>-122163.7455221644</v>
      </c>
      <c r="EZ84" s="13">
        <f t="shared" si="149"/>
        <v>-112375.5426241392</v>
      </c>
      <c r="FA84" s="13">
        <f t="shared" si="150"/>
        <v>-114594.6327776157</v>
      </c>
      <c r="FB84" s="13">
        <f t="shared" si="151"/>
        <v>-111669.6882578732</v>
      </c>
      <c r="FC84" s="13">
        <f t="shared" si="152"/>
        <v>-90899.594905535225</v>
      </c>
      <c r="FD84" s="13">
        <f t="shared" si="153"/>
        <v>-64732.595851877493</v>
      </c>
      <c r="FE84" s="13">
        <f t="shared" si="154"/>
        <v>-124341.929956641</v>
      </c>
      <c r="FF84" s="14">
        <f t="shared" si="155"/>
        <v>-186966.80291025821</v>
      </c>
      <c r="FG84" s="12">
        <f t="shared" si="156"/>
        <v>-78354.977401402837</v>
      </c>
      <c r="FH84" s="13">
        <f t="shared" si="157"/>
        <v>-160246.52292342021</v>
      </c>
      <c r="FI84" s="13">
        <f t="shared" si="158"/>
        <v>-144702.3692913377</v>
      </c>
      <c r="FJ84" s="13">
        <f t="shared" si="159"/>
        <v>-26206.783697787971</v>
      </c>
      <c r="FK84" s="13">
        <f t="shared" si="160"/>
        <v>-61190.473551229923</v>
      </c>
      <c r="FL84" s="13">
        <f t="shared" si="161"/>
        <v>-105372.8544110955</v>
      </c>
      <c r="FM84" s="13">
        <f t="shared" si="162"/>
        <v>-86054.57357151786</v>
      </c>
      <c r="FN84" s="13">
        <f t="shared" si="163"/>
        <v>-114526.4631422344</v>
      </c>
      <c r="FO84" s="13">
        <f t="shared" si="164"/>
        <v>-58544.280524141177</v>
      </c>
      <c r="FP84" s="13">
        <f t="shared" si="165"/>
        <v>-60060.546279590853</v>
      </c>
      <c r="FQ84" s="13">
        <f t="shared" si="166"/>
        <v>-95240.818167934412</v>
      </c>
      <c r="FR84" s="14">
        <f t="shared" si="167"/>
        <v>-138572.27802630819</v>
      </c>
      <c r="FS84" s="12">
        <f t="shared" si="168"/>
        <v>-74222.178549277654</v>
      </c>
      <c r="FT84" s="13">
        <f t="shared" si="169"/>
        <v>-76648.787967664539</v>
      </c>
      <c r="FU84" s="13">
        <f t="shared" si="170"/>
        <v>-59273.05007736689</v>
      </c>
      <c r="FV84" s="13">
        <f t="shared" si="171"/>
        <v>-47185.69377833046</v>
      </c>
      <c r="FW84" s="13">
        <f t="shared" si="172"/>
        <v>-33088.665354861703</v>
      </c>
      <c r="FX84" s="13">
        <f t="shared" si="173"/>
        <v>-49153.950344179873</v>
      </c>
      <c r="FY84" s="13">
        <f t="shared" si="174"/>
        <v>-112644.49774455</v>
      </c>
      <c r="FZ84" s="13">
        <f t="shared" si="175"/>
        <v>-64309.170885508538</v>
      </c>
      <c r="GA84" s="13">
        <f t="shared" si="176"/>
        <v>-90595.498882355954</v>
      </c>
      <c r="GB84" s="13">
        <f t="shared" si="177"/>
        <v>-94697.890744294607</v>
      </c>
      <c r="GC84" s="13">
        <f t="shared" si="178"/>
        <v>-119620.1962944253</v>
      </c>
      <c r="GD84" s="14">
        <f t="shared" si="179"/>
        <v>-129522.5351198765</v>
      </c>
      <c r="GE84" s="84"/>
      <c r="GF84" s="12">
        <f t="shared" si="182"/>
        <v>-1373649.4304819417</v>
      </c>
      <c r="GG84" s="13">
        <f t="shared" si="182"/>
        <v>-1129072.9409880009</v>
      </c>
      <c r="GH84" s="14">
        <f t="shared" si="182"/>
        <v>-950962.11574269203</v>
      </c>
      <c r="GI84" s="6">
        <f t="shared" si="183"/>
        <v>1</v>
      </c>
      <c r="GJ84" s="12">
        <f t="shared" si="184"/>
        <v>-478648.49162227602</v>
      </c>
      <c r="GK84" s="13">
        <f t="shared" si="185"/>
        <v>-443521.17024106614</v>
      </c>
      <c r="GL84" s="14">
        <f t="shared" si="186"/>
        <v>-361787.22915885178</v>
      </c>
      <c r="GM84" s="84"/>
      <c r="GN84" s="66">
        <f t="shared" si="187"/>
        <v>-478648.49162227602</v>
      </c>
      <c r="GO84" s="84"/>
      <c r="GP84" s="63" t="str" cm="1">
        <f t="array" ref="GP84">INDEX($GF$4:$GH$4,1,GI84)</f>
        <v>Sample 1</v>
      </c>
      <c r="GQ84" s="12">
        <f t="shared" si="188"/>
        <v>-186966.80291025821</v>
      </c>
      <c r="GR84" s="13">
        <f t="shared" si="188"/>
        <v>-156452.205940833</v>
      </c>
      <c r="GS84" s="14">
        <f t="shared" si="188"/>
        <v>-135229.48277118479</v>
      </c>
      <c r="GT84" s="12">
        <f t="shared" si="189"/>
        <v>-160246.52292342021</v>
      </c>
      <c r="GU84" s="13">
        <f t="shared" si="189"/>
        <v>-144702.3692913377</v>
      </c>
      <c r="GV84" s="14">
        <f t="shared" si="189"/>
        <v>-138572.27802630819</v>
      </c>
      <c r="GW84" s="12">
        <f t="shared" si="190"/>
        <v>-129522.5351198765</v>
      </c>
      <c r="GX84" s="13">
        <f t="shared" si="190"/>
        <v>-119620.1962944253</v>
      </c>
      <c r="GY84" s="14">
        <f t="shared" si="190"/>
        <v>-112644.49774455</v>
      </c>
      <c r="GZ84" s="84" t="str">
        <f t="shared" si="180"/>
        <v>Sample 1</v>
      </c>
      <c r="HA84" s="12">
        <f t="shared" si="191"/>
        <v>-186966.80291025821</v>
      </c>
      <c r="HB84" s="13">
        <f t="shared" si="191"/>
        <v>-156452.205940833</v>
      </c>
      <c r="HC84" s="14">
        <f t="shared" si="191"/>
        <v>-135229.48277118479</v>
      </c>
      <c r="HD84" s="6">
        <f t="shared" si="192"/>
        <v>-478648.49162227602</v>
      </c>
      <c r="HE84" s="84" t="str">
        <f t="shared" si="193"/>
        <v>Ok</v>
      </c>
    </row>
    <row r="85" spans="2:213" hidden="1" x14ac:dyDescent="0.3">
      <c r="B85" s="84" t="s">
        <v>367</v>
      </c>
      <c r="C85" s="12">
        <f>SUMIFS(Inyecciones!$E$2:$E$14185,Inyecciones!$A$2:$A$14185,Balance!C$4,Inyecciones!$B$2:$B$14185,Balance!$B85,Inyecciones!$C$2:$C$14185,Balance!C$5)</f>
        <v>122966.1875745802</v>
      </c>
      <c r="D85" s="13">
        <f>SUMIFS(Inyecciones!$E$2:$E$14185,Inyecciones!$A$2:$A$14185,Balance!D$4,Inyecciones!$B$2:$B$14185,Balance!$B85,Inyecciones!$C$2:$C$14185,Balance!D$5)</f>
        <v>100784.9015187577</v>
      </c>
      <c r="E85" s="13">
        <f>SUMIFS(Inyecciones!$E$2:$E$14185,Inyecciones!$A$2:$A$14185,Balance!E$4,Inyecciones!$B$2:$B$14185,Balance!$B85,Inyecciones!$C$2:$C$14185,Balance!E$5)</f>
        <v>94912.141341028822</v>
      </c>
      <c r="F85" s="13">
        <f>SUMIFS(Inyecciones!$E$2:$E$14185,Inyecciones!$A$2:$A$14185,Balance!F$4,Inyecciones!$B$2:$B$14185,Balance!$B85,Inyecciones!$C$2:$C$14185,Balance!F$5)</f>
        <v>81863.469612836052</v>
      </c>
      <c r="G85" s="13">
        <f>SUMIFS(Inyecciones!$E$2:$E$14185,Inyecciones!$A$2:$A$14185,Balance!G$4,Inyecciones!$B$2:$B$14185,Balance!$B85,Inyecciones!$C$2:$C$14185,Balance!G$5)</f>
        <v>104901.1661668124</v>
      </c>
      <c r="H85" s="13">
        <f>SUMIFS(Inyecciones!$E$2:$E$14185,Inyecciones!$A$2:$A$14185,Balance!H$4,Inyecciones!$B$2:$B$14185,Balance!$B85,Inyecciones!$C$2:$C$14185,Balance!H$5)</f>
        <v>101459.71612313281</v>
      </c>
      <c r="I85" s="13">
        <f>SUMIFS(Inyecciones!$E$2:$E$14185,Inyecciones!$A$2:$A$14185,Balance!I$4,Inyecciones!$B$2:$B$14185,Balance!$B85,Inyecciones!$C$2:$C$14185,Balance!I$5)</f>
        <v>109541.0841777484</v>
      </c>
      <c r="J85" s="13">
        <f>SUMIFS(Inyecciones!$E$2:$E$14185,Inyecciones!$A$2:$A$14185,Balance!J$4,Inyecciones!$B$2:$B$14185,Balance!$B85,Inyecciones!$C$2:$C$14185,Balance!J$5)</f>
        <v>108964.98034459871</v>
      </c>
      <c r="K85" s="13">
        <f>SUMIFS(Inyecciones!$E$2:$E$14185,Inyecciones!$A$2:$A$14185,Balance!K$4,Inyecciones!$B$2:$B$14185,Balance!$B85,Inyecciones!$C$2:$C$14185,Balance!K$5)</f>
        <v>93257.990358420808</v>
      </c>
      <c r="L85" s="13">
        <f>SUMIFS(Inyecciones!$E$2:$E$14185,Inyecciones!$A$2:$A$14185,Balance!L$4,Inyecciones!$B$2:$B$14185,Balance!$B85,Inyecciones!$C$2:$C$14185,Balance!L$5)</f>
        <v>40768.612508824794</v>
      </c>
      <c r="M85" s="13">
        <f>SUMIFS(Inyecciones!$E$2:$E$14185,Inyecciones!$A$2:$A$14185,Balance!M$4,Inyecciones!$B$2:$B$14185,Balance!$B85,Inyecciones!$C$2:$C$14185,Balance!M$5)</f>
        <v>25666.187940923061</v>
      </c>
      <c r="N85" s="14">
        <f>SUMIFS(Inyecciones!$E$2:$E$14185,Inyecciones!$A$2:$A$14185,Balance!N$4,Inyecciones!$B$2:$B$14185,Balance!$B85,Inyecciones!$C$2:$C$14185,Balance!N$5)</f>
        <v>23566.225917784999</v>
      </c>
      <c r="O85" s="12">
        <f>SUMIFS(Inyecciones!$E$2:$E$14185,Inyecciones!$A$2:$A$14185,Balance!O$4,Inyecciones!$B$2:$B$14185,Balance!$B85,Inyecciones!$C$2:$C$14185,Balance!O$5)</f>
        <v>131862.94692792889</v>
      </c>
      <c r="P85" s="13">
        <f>SUMIFS(Inyecciones!$E$2:$E$14185,Inyecciones!$A$2:$A$14185,Balance!P$4,Inyecciones!$B$2:$B$14185,Balance!$B85,Inyecciones!$C$2:$C$14185,Balance!P$5)</f>
        <v>177179.9640703208</v>
      </c>
      <c r="Q85" s="13">
        <f>SUMIFS(Inyecciones!$E$2:$E$14185,Inyecciones!$A$2:$A$14185,Balance!Q$4,Inyecciones!$B$2:$B$14185,Balance!$B85,Inyecciones!$C$2:$C$14185,Balance!Q$5)</f>
        <v>130345.70465926859</v>
      </c>
      <c r="R85" s="13">
        <f>SUMIFS(Inyecciones!$E$2:$E$14185,Inyecciones!$A$2:$A$14185,Balance!R$4,Inyecciones!$B$2:$B$14185,Balance!$B85,Inyecciones!$C$2:$C$14185,Balance!R$5)</f>
        <v>90269.211548041378</v>
      </c>
      <c r="S85" s="13">
        <f>SUMIFS(Inyecciones!$E$2:$E$14185,Inyecciones!$A$2:$A$14185,Balance!S$4,Inyecciones!$B$2:$B$14185,Balance!$B85,Inyecciones!$C$2:$C$14185,Balance!S$5)</f>
        <v>135457.2429126222</v>
      </c>
      <c r="T85" s="13">
        <f>SUMIFS(Inyecciones!$E$2:$E$14185,Inyecciones!$A$2:$A$14185,Balance!T$4,Inyecciones!$B$2:$B$14185,Balance!$B85,Inyecciones!$C$2:$C$14185,Balance!T$5)</f>
        <v>137942.7261114291</v>
      </c>
      <c r="U85" s="13">
        <f>SUMIFS(Inyecciones!$E$2:$E$14185,Inyecciones!$A$2:$A$14185,Balance!U$4,Inyecciones!$B$2:$B$14185,Balance!$B85,Inyecciones!$C$2:$C$14185,Balance!U$5)</f>
        <v>114571.8174408288</v>
      </c>
      <c r="V85" s="13">
        <f>SUMIFS(Inyecciones!$E$2:$E$14185,Inyecciones!$A$2:$A$14185,Balance!V$4,Inyecciones!$B$2:$B$14185,Balance!$B85,Inyecciones!$C$2:$C$14185,Balance!V$5)</f>
        <v>113625.28192971781</v>
      </c>
      <c r="W85" s="13">
        <f>SUMIFS(Inyecciones!$E$2:$E$14185,Inyecciones!$A$2:$A$14185,Balance!W$4,Inyecciones!$B$2:$B$14185,Balance!$B85,Inyecciones!$C$2:$C$14185,Balance!W$5)</f>
        <v>107862.1142200522</v>
      </c>
      <c r="X85" s="13">
        <f>SUMIFS(Inyecciones!$E$2:$E$14185,Inyecciones!$A$2:$A$14185,Balance!X$4,Inyecciones!$B$2:$B$14185,Balance!$B85,Inyecciones!$C$2:$C$14185,Balance!X$5)</f>
        <v>72380.134916903407</v>
      </c>
      <c r="Y85" s="13">
        <f>SUMIFS(Inyecciones!$E$2:$E$14185,Inyecciones!$A$2:$A$14185,Balance!Y$4,Inyecciones!$B$2:$B$14185,Balance!$B85,Inyecciones!$C$2:$C$14185,Balance!Y$5)</f>
        <v>77686.817888424514</v>
      </c>
      <c r="Z85" s="14">
        <f>SUMIFS(Inyecciones!$E$2:$E$14185,Inyecciones!$A$2:$A$14185,Balance!Z$4,Inyecciones!$B$2:$B$14185,Balance!$B85,Inyecciones!$C$2:$C$14185,Balance!Z$5)</f>
        <v>99881.21444809722</v>
      </c>
      <c r="AA85" s="12">
        <f>SUMIFS(Inyecciones!$E$2:$E$14185,Inyecciones!$A$2:$A$14185,Balance!AA$4,Inyecciones!$B$2:$B$14185,Balance!$B85,Inyecciones!$C$2:$C$14185,Balance!AA$5)</f>
        <v>122279.65541628801</v>
      </c>
      <c r="AB85" s="13">
        <f>SUMIFS(Inyecciones!$E$2:$E$14185,Inyecciones!$A$2:$A$14185,Balance!AB$4,Inyecciones!$B$2:$B$14185,Balance!$B85,Inyecciones!$C$2:$C$14185,Balance!AB$5)</f>
        <v>98816.058633970009</v>
      </c>
      <c r="AC85" s="13">
        <f>SUMIFS(Inyecciones!$E$2:$E$14185,Inyecciones!$A$2:$A$14185,Balance!AC$4,Inyecciones!$B$2:$B$14185,Balance!$B85,Inyecciones!$C$2:$C$14185,Balance!AC$5)</f>
        <v>90670.353211060588</v>
      </c>
      <c r="AD85" s="13">
        <f>SUMIFS(Inyecciones!$E$2:$E$14185,Inyecciones!$A$2:$A$14185,Balance!AD$4,Inyecciones!$B$2:$B$14185,Balance!$B85,Inyecciones!$C$2:$C$14185,Balance!AD$5)</f>
        <v>113810.9544600814</v>
      </c>
      <c r="AE85" s="13">
        <f>SUMIFS(Inyecciones!$E$2:$E$14185,Inyecciones!$A$2:$A$14185,Balance!AE$4,Inyecciones!$B$2:$B$14185,Balance!$B85,Inyecciones!$C$2:$C$14185,Balance!AE$5)</f>
        <v>99845.484346313766</v>
      </c>
      <c r="AF85" s="13">
        <f>SUMIFS(Inyecciones!$E$2:$E$14185,Inyecciones!$A$2:$A$14185,Balance!AF$4,Inyecciones!$B$2:$B$14185,Balance!$B85,Inyecciones!$C$2:$C$14185,Balance!AF$5)</f>
        <v>92327.853166573695</v>
      </c>
      <c r="AG85" s="13">
        <f>SUMIFS(Inyecciones!$E$2:$E$14185,Inyecciones!$A$2:$A$14185,Balance!AG$4,Inyecciones!$B$2:$B$14185,Balance!$B85,Inyecciones!$C$2:$C$14185,Balance!AG$5)</f>
        <v>122983.7561510321</v>
      </c>
      <c r="AH85" s="13">
        <f>SUMIFS(Inyecciones!$E$2:$E$14185,Inyecciones!$A$2:$A$14185,Balance!AH$4,Inyecciones!$B$2:$B$14185,Balance!$B85,Inyecciones!$C$2:$C$14185,Balance!AH$5)</f>
        <v>104495.645786379</v>
      </c>
      <c r="AI85" s="13">
        <f>SUMIFS(Inyecciones!$E$2:$E$14185,Inyecciones!$A$2:$A$14185,Balance!AI$4,Inyecciones!$B$2:$B$14185,Balance!$B85,Inyecciones!$C$2:$C$14185,Balance!AI$5)</f>
        <v>121274.95976659541</v>
      </c>
      <c r="AJ85" s="13">
        <f>SUMIFS(Inyecciones!$E$2:$E$14185,Inyecciones!$A$2:$A$14185,Balance!AJ$4,Inyecciones!$B$2:$B$14185,Balance!$B85,Inyecciones!$C$2:$C$14185,Balance!AJ$5)</f>
        <v>168399.1953007156</v>
      </c>
      <c r="AK85" s="13">
        <f>SUMIFS(Inyecciones!$E$2:$E$14185,Inyecciones!$A$2:$A$14185,Balance!AK$4,Inyecciones!$B$2:$B$14185,Balance!$B85,Inyecciones!$C$2:$C$14185,Balance!AK$5)</f>
        <v>170005.1810386244</v>
      </c>
      <c r="AL85" s="14">
        <f>SUMIFS(Inyecciones!$E$2:$E$14185,Inyecciones!$A$2:$A$14185,Balance!AL$4,Inyecciones!$B$2:$B$14185,Balance!$B85,Inyecciones!$C$2:$C$14185,Balance!AL$5)</f>
        <v>159018.3362010195</v>
      </c>
      <c r="AM85" s="13"/>
      <c r="AN85" s="12">
        <f>SUMIFS('Retiro Mensual'!$E$2:$E$2629,'Retiro Mensual'!$A$2:$A$2629,AN$4,'Retiro Mensual'!$B$2:$B$2629,$B85,'Retiro Mensual'!$C$2:$C$2629,AN$5)</f>
        <v>0</v>
      </c>
      <c r="AO85" s="13">
        <f>SUMIFS('Retiro Mensual'!$E$2:$E$2629,'Retiro Mensual'!$A$2:$A$2629,AO$4,'Retiro Mensual'!$B$2:$B$2629,$B85,'Retiro Mensual'!$C$2:$C$2629,AO$5)</f>
        <v>0</v>
      </c>
      <c r="AP85" s="13">
        <f>SUMIFS('Retiro Mensual'!$E$2:$E$2629,'Retiro Mensual'!$A$2:$A$2629,AP$4,'Retiro Mensual'!$B$2:$B$2629,$B85,'Retiro Mensual'!$C$2:$C$2629,AP$5)</f>
        <v>0</v>
      </c>
      <c r="AQ85" s="13">
        <f>SUMIFS('Retiro Mensual'!$E$2:$E$2629,'Retiro Mensual'!$A$2:$A$2629,AQ$4,'Retiro Mensual'!$B$2:$B$2629,$B85,'Retiro Mensual'!$C$2:$C$2629,AQ$5)</f>
        <v>0</v>
      </c>
      <c r="AR85" s="13">
        <f>SUMIFS('Retiro Mensual'!$E$2:$E$2629,'Retiro Mensual'!$A$2:$A$2629,AR$4,'Retiro Mensual'!$B$2:$B$2629,$B85,'Retiro Mensual'!$C$2:$C$2629,AR$5)</f>
        <v>0</v>
      </c>
      <c r="AS85" s="13">
        <f>SUMIFS('Retiro Mensual'!$E$2:$E$2629,'Retiro Mensual'!$A$2:$A$2629,AS$4,'Retiro Mensual'!$B$2:$B$2629,$B85,'Retiro Mensual'!$C$2:$C$2629,AS$5)</f>
        <v>0</v>
      </c>
      <c r="AT85" s="13">
        <f>SUMIFS('Retiro Mensual'!$E$2:$E$2629,'Retiro Mensual'!$A$2:$A$2629,AT$4,'Retiro Mensual'!$B$2:$B$2629,$B85,'Retiro Mensual'!$C$2:$C$2629,AT$5)</f>
        <v>0</v>
      </c>
      <c r="AU85" s="13">
        <f>SUMIFS('Retiro Mensual'!$E$2:$E$2629,'Retiro Mensual'!$A$2:$A$2629,AU$4,'Retiro Mensual'!$B$2:$B$2629,$B85,'Retiro Mensual'!$C$2:$C$2629,AU$5)</f>
        <v>0</v>
      </c>
      <c r="AV85" s="13">
        <f>SUMIFS('Retiro Mensual'!$E$2:$E$2629,'Retiro Mensual'!$A$2:$A$2629,AV$4,'Retiro Mensual'!$B$2:$B$2629,$B85,'Retiro Mensual'!$C$2:$C$2629,AV$5)</f>
        <v>0</v>
      </c>
      <c r="AW85" s="13">
        <f>SUMIFS('Retiro Mensual'!$E$2:$E$2629,'Retiro Mensual'!$A$2:$A$2629,AW$4,'Retiro Mensual'!$B$2:$B$2629,$B85,'Retiro Mensual'!$C$2:$C$2629,AW$5)</f>
        <v>0</v>
      </c>
      <c r="AX85" s="13">
        <f>SUMIFS('Retiro Mensual'!$E$2:$E$2629,'Retiro Mensual'!$A$2:$A$2629,AX$4,'Retiro Mensual'!$B$2:$B$2629,$B85,'Retiro Mensual'!$C$2:$C$2629,AX$5)</f>
        <v>0</v>
      </c>
      <c r="AY85" s="14">
        <f>SUMIFS('Retiro Mensual'!$E$2:$E$2629,'Retiro Mensual'!$A$2:$A$2629,AY$4,'Retiro Mensual'!$B$2:$B$2629,$B85,'Retiro Mensual'!$C$2:$C$2629,AY$5)</f>
        <v>0</v>
      </c>
      <c r="AZ85" s="12">
        <f>SUMIFS('Retiro Mensual'!$E$2:$E$2629,'Retiro Mensual'!$A$2:$A$2629,AZ$4,'Retiro Mensual'!$B$2:$B$2629,$B85,'Retiro Mensual'!$C$2:$C$2629,AZ$5)</f>
        <v>0</v>
      </c>
      <c r="BA85" s="13">
        <f>SUMIFS('Retiro Mensual'!$E$2:$E$2629,'Retiro Mensual'!$A$2:$A$2629,BA$4,'Retiro Mensual'!$B$2:$B$2629,$B85,'Retiro Mensual'!$C$2:$C$2629,BA$5)</f>
        <v>0</v>
      </c>
      <c r="BB85" s="13">
        <f>SUMIFS('Retiro Mensual'!$E$2:$E$2629,'Retiro Mensual'!$A$2:$A$2629,BB$4,'Retiro Mensual'!$B$2:$B$2629,$B85,'Retiro Mensual'!$C$2:$C$2629,BB$5)</f>
        <v>0</v>
      </c>
      <c r="BC85" s="13">
        <f>SUMIFS('Retiro Mensual'!$E$2:$E$2629,'Retiro Mensual'!$A$2:$A$2629,BC$4,'Retiro Mensual'!$B$2:$B$2629,$B85,'Retiro Mensual'!$C$2:$C$2629,BC$5)</f>
        <v>0</v>
      </c>
      <c r="BD85" s="13">
        <f>SUMIFS('Retiro Mensual'!$E$2:$E$2629,'Retiro Mensual'!$A$2:$A$2629,BD$4,'Retiro Mensual'!$B$2:$B$2629,$B85,'Retiro Mensual'!$C$2:$C$2629,BD$5)</f>
        <v>0</v>
      </c>
      <c r="BE85" s="13">
        <f>SUMIFS('Retiro Mensual'!$E$2:$E$2629,'Retiro Mensual'!$A$2:$A$2629,BE$4,'Retiro Mensual'!$B$2:$B$2629,$B85,'Retiro Mensual'!$C$2:$C$2629,BE$5)</f>
        <v>0</v>
      </c>
      <c r="BF85" s="13">
        <f>SUMIFS('Retiro Mensual'!$E$2:$E$2629,'Retiro Mensual'!$A$2:$A$2629,BF$4,'Retiro Mensual'!$B$2:$B$2629,$B85,'Retiro Mensual'!$C$2:$C$2629,BF$5)</f>
        <v>0</v>
      </c>
      <c r="BG85" s="13">
        <f>SUMIFS('Retiro Mensual'!$E$2:$E$2629,'Retiro Mensual'!$A$2:$A$2629,BG$4,'Retiro Mensual'!$B$2:$B$2629,$B85,'Retiro Mensual'!$C$2:$C$2629,BG$5)</f>
        <v>0</v>
      </c>
      <c r="BH85" s="13">
        <f>SUMIFS('Retiro Mensual'!$E$2:$E$2629,'Retiro Mensual'!$A$2:$A$2629,BH$4,'Retiro Mensual'!$B$2:$B$2629,$B85,'Retiro Mensual'!$C$2:$C$2629,BH$5)</f>
        <v>0</v>
      </c>
      <c r="BI85" s="13">
        <f>SUMIFS('Retiro Mensual'!$E$2:$E$2629,'Retiro Mensual'!$A$2:$A$2629,BI$4,'Retiro Mensual'!$B$2:$B$2629,$B85,'Retiro Mensual'!$C$2:$C$2629,BI$5)</f>
        <v>0</v>
      </c>
      <c r="BJ85" s="13">
        <f>SUMIFS('Retiro Mensual'!$E$2:$E$2629,'Retiro Mensual'!$A$2:$A$2629,BJ$4,'Retiro Mensual'!$B$2:$B$2629,$B85,'Retiro Mensual'!$C$2:$C$2629,BJ$5)</f>
        <v>0</v>
      </c>
      <c r="BK85" s="14">
        <f>SUMIFS('Retiro Mensual'!$E$2:$E$2629,'Retiro Mensual'!$A$2:$A$2629,BK$4,'Retiro Mensual'!$B$2:$B$2629,$B85,'Retiro Mensual'!$C$2:$C$2629,BK$5)</f>
        <v>0</v>
      </c>
      <c r="BL85" s="12">
        <f>SUMIFS('Retiro Mensual'!$E$2:$E$2629,'Retiro Mensual'!$A$2:$A$2629,BL$4,'Retiro Mensual'!$B$2:$B$2629,$B85,'Retiro Mensual'!$C$2:$C$2629,BL$5)</f>
        <v>0</v>
      </c>
      <c r="BM85" s="13">
        <f>SUMIFS('Retiro Mensual'!$E$2:$E$2629,'Retiro Mensual'!$A$2:$A$2629,BM$4,'Retiro Mensual'!$B$2:$B$2629,$B85,'Retiro Mensual'!$C$2:$C$2629,BM$5)</f>
        <v>0</v>
      </c>
      <c r="BN85" s="13">
        <f>SUMIFS('Retiro Mensual'!$E$2:$E$2629,'Retiro Mensual'!$A$2:$A$2629,BN$4,'Retiro Mensual'!$B$2:$B$2629,$B85,'Retiro Mensual'!$C$2:$C$2629,BN$5)</f>
        <v>0</v>
      </c>
      <c r="BO85" s="13">
        <f>SUMIFS('Retiro Mensual'!$E$2:$E$2629,'Retiro Mensual'!$A$2:$A$2629,BO$4,'Retiro Mensual'!$B$2:$B$2629,$B85,'Retiro Mensual'!$C$2:$C$2629,BO$5)</f>
        <v>0</v>
      </c>
      <c r="BP85" s="13">
        <f>SUMIFS('Retiro Mensual'!$E$2:$E$2629,'Retiro Mensual'!$A$2:$A$2629,BP$4,'Retiro Mensual'!$B$2:$B$2629,$B85,'Retiro Mensual'!$C$2:$C$2629,BP$5)</f>
        <v>0</v>
      </c>
      <c r="BQ85" s="13">
        <f>SUMIFS('Retiro Mensual'!$E$2:$E$2629,'Retiro Mensual'!$A$2:$A$2629,BQ$4,'Retiro Mensual'!$B$2:$B$2629,$B85,'Retiro Mensual'!$C$2:$C$2629,BQ$5)</f>
        <v>0</v>
      </c>
      <c r="BR85" s="13">
        <f>SUMIFS('Retiro Mensual'!$E$2:$E$2629,'Retiro Mensual'!$A$2:$A$2629,BR$4,'Retiro Mensual'!$B$2:$B$2629,$B85,'Retiro Mensual'!$C$2:$C$2629,BR$5)</f>
        <v>0</v>
      </c>
      <c r="BS85" s="13">
        <f>SUMIFS('Retiro Mensual'!$E$2:$E$2629,'Retiro Mensual'!$A$2:$A$2629,BS$4,'Retiro Mensual'!$B$2:$B$2629,$B85,'Retiro Mensual'!$C$2:$C$2629,BS$5)</f>
        <v>0</v>
      </c>
      <c r="BT85" s="13">
        <f>SUMIFS('Retiro Mensual'!$E$2:$E$2629,'Retiro Mensual'!$A$2:$A$2629,BT$4,'Retiro Mensual'!$B$2:$B$2629,$B85,'Retiro Mensual'!$C$2:$C$2629,BT$5)</f>
        <v>0</v>
      </c>
      <c r="BU85" s="13">
        <f>SUMIFS('Retiro Mensual'!$E$2:$E$2629,'Retiro Mensual'!$A$2:$A$2629,BU$4,'Retiro Mensual'!$B$2:$B$2629,$B85,'Retiro Mensual'!$C$2:$C$2629,BU$5)</f>
        <v>0</v>
      </c>
      <c r="BV85" s="13">
        <f>SUMIFS('Retiro Mensual'!$E$2:$E$2629,'Retiro Mensual'!$A$2:$A$2629,BV$4,'Retiro Mensual'!$B$2:$B$2629,$B85,'Retiro Mensual'!$C$2:$C$2629,BV$5)</f>
        <v>0</v>
      </c>
      <c r="BW85" s="14">
        <f>SUMIFS('Retiro Mensual'!$E$2:$E$2629,'Retiro Mensual'!$A$2:$A$2629,BW$4,'Retiro Mensual'!$B$2:$B$2629,$B85,'Retiro Mensual'!$C$2:$C$2629,BW$5)</f>
        <v>0</v>
      </c>
      <c r="BX85" s="13"/>
      <c r="BY85" s="12">
        <f>SUMIFS('Compra Ventas'!$E$2:$E$2700,'Compra Ventas'!$A$2:$A$2700,BY$4,'Compra Ventas'!$B$2:$B$2700,$B85,'Compra Ventas'!$C$2:$C$2700,BY$5)</f>
        <v>0</v>
      </c>
      <c r="BZ85" s="13">
        <f>SUMIFS('Compra Ventas'!$E$2:$E$2700,'Compra Ventas'!$A$2:$A$2700,BZ$4,'Compra Ventas'!$B$2:$B$2700,$B85,'Compra Ventas'!$C$2:$C$2700,BZ$5)</f>
        <v>0</v>
      </c>
      <c r="CA85" s="13">
        <f>SUMIFS('Compra Ventas'!$E$2:$E$2700,'Compra Ventas'!$A$2:$A$2700,CA$4,'Compra Ventas'!$B$2:$B$2700,$B85,'Compra Ventas'!$C$2:$C$2700,CA$5)</f>
        <v>0</v>
      </c>
      <c r="CB85" s="13">
        <f>SUMIFS('Compra Ventas'!$E$2:$E$2700,'Compra Ventas'!$A$2:$A$2700,CB$4,'Compra Ventas'!$B$2:$B$2700,$B85,'Compra Ventas'!$C$2:$C$2700,CB$5)</f>
        <v>0</v>
      </c>
      <c r="CC85" s="13">
        <f>SUMIFS('Compra Ventas'!$E$2:$E$2700,'Compra Ventas'!$A$2:$A$2700,CC$4,'Compra Ventas'!$B$2:$B$2700,$B85,'Compra Ventas'!$C$2:$C$2700,CC$5)</f>
        <v>0</v>
      </c>
      <c r="CD85" s="13">
        <f>SUMIFS('Compra Ventas'!$E$2:$E$2700,'Compra Ventas'!$A$2:$A$2700,CD$4,'Compra Ventas'!$B$2:$B$2700,$B85,'Compra Ventas'!$C$2:$C$2700,CD$5)</f>
        <v>0</v>
      </c>
      <c r="CE85" s="13">
        <f>SUMIFS('Compra Ventas'!$E$2:$E$2700,'Compra Ventas'!$A$2:$A$2700,CE$4,'Compra Ventas'!$B$2:$B$2700,$B85,'Compra Ventas'!$C$2:$C$2700,CE$5)</f>
        <v>0</v>
      </c>
      <c r="CF85" s="13">
        <f>SUMIFS('Compra Ventas'!$E$2:$E$2700,'Compra Ventas'!$A$2:$A$2700,CF$4,'Compra Ventas'!$B$2:$B$2700,$B85,'Compra Ventas'!$C$2:$C$2700,CF$5)</f>
        <v>0</v>
      </c>
      <c r="CG85" s="13">
        <f>SUMIFS('Compra Ventas'!$E$2:$E$2700,'Compra Ventas'!$A$2:$A$2700,CG$4,'Compra Ventas'!$B$2:$B$2700,$B85,'Compra Ventas'!$C$2:$C$2700,CG$5)</f>
        <v>0</v>
      </c>
      <c r="CH85" s="13">
        <f>SUMIFS('Compra Ventas'!$E$2:$E$2700,'Compra Ventas'!$A$2:$A$2700,CH$4,'Compra Ventas'!$B$2:$B$2700,$B85,'Compra Ventas'!$C$2:$C$2700,CH$5)</f>
        <v>0</v>
      </c>
      <c r="CI85" s="13">
        <f>SUMIFS('Compra Ventas'!$E$2:$E$2700,'Compra Ventas'!$A$2:$A$2700,CI$4,'Compra Ventas'!$B$2:$B$2700,$B85,'Compra Ventas'!$C$2:$C$2700,CI$5)</f>
        <v>0</v>
      </c>
      <c r="CJ85" s="14">
        <f>SUMIFS('Compra Ventas'!$E$2:$E$2700,'Compra Ventas'!$A$2:$A$2700,CJ$4,'Compra Ventas'!$B$2:$B$2700,$B85,'Compra Ventas'!$C$2:$C$2700,CJ$5)</f>
        <v>0</v>
      </c>
      <c r="CK85" s="12">
        <f>SUMIFS('Compra Ventas'!$E$2:$E$2700,'Compra Ventas'!$A$2:$A$2700,CK$4,'Compra Ventas'!$B$2:$B$2700,$B85,'Compra Ventas'!$C$2:$C$2700,CK$5)</f>
        <v>0</v>
      </c>
      <c r="CL85" s="13">
        <f>SUMIFS('Compra Ventas'!$E$2:$E$2700,'Compra Ventas'!$A$2:$A$2700,CL$4,'Compra Ventas'!$B$2:$B$2700,$B85,'Compra Ventas'!$C$2:$C$2700,CL$5)</f>
        <v>0</v>
      </c>
      <c r="CM85" s="13">
        <f>SUMIFS('Compra Ventas'!$E$2:$E$2700,'Compra Ventas'!$A$2:$A$2700,CM$4,'Compra Ventas'!$B$2:$B$2700,$B85,'Compra Ventas'!$C$2:$C$2700,CM$5)</f>
        <v>0</v>
      </c>
      <c r="CN85" s="13">
        <f>SUMIFS('Compra Ventas'!$E$2:$E$2700,'Compra Ventas'!$A$2:$A$2700,CN$4,'Compra Ventas'!$B$2:$B$2700,$B85,'Compra Ventas'!$C$2:$C$2700,CN$5)</f>
        <v>0</v>
      </c>
      <c r="CO85" s="13">
        <f>SUMIFS('Compra Ventas'!$E$2:$E$2700,'Compra Ventas'!$A$2:$A$2700,CO$4,'Compra Ventas'!$B$2:$B$2700,$B85,'Compra Ventas'!$C$2:$C$2700,CO$5)</f>
        <v>0</v>
      </c>
      <c r="CP85" s="13">
        <f>SUMIFS('Compra Ventas'!$E$2:$E$2700,'Compra Ventas'!$A$2:$A$2700,CP$4,'Compra Ventas'!$B$2:$B$2700,$B85,'Compra Ventas'!$C$2:$C$2700,CP$5)</f>
        <v>0</v>
      </c>
      <c r="CQ85" s="13">
        <f>SUMIFS('Compra Ventas'!$E$2:$E$2700,'Compra Ventas'!$A$2:$A$2700,CQ$4,'Compra Ventas'!$B$2:$B$2700,$B85,'Compra Ventas'!$C$2:$C$2700,CQ$5)</f>
        <v>0</v>
      </c>
      <c r="CR85" s="13">
        <f>SUMIFS('Compra Ventas'!$E$2:$E$2700,'Compra Ventas'!$A$2:$A$2700,CR$4,'Compra Ventas'!$B$2:$B$2700,$B85,'Compra Ventas'!$C$2:$C$2700,CR$5)</f>
        <v>0</v>
      </c>
      <c r="CS85" s="13">
        <f>SUMIFS('Compra Ventas'!$E$2:$E$2700,'Compra Ventas'!$A$2:$A$2700,CS$4,'Compra Ventas'!$B$2:$B$2700,$B85,'Compra Ventas'!$C$2:$C$2700,CS$5)</f>
        <v>0</v>
      </c>
      <c r="CT85" s="13">
        <f>SUMIFS('Compra Ventas'!$E$2:$E$2700,'Compra Ventas'!$A$2:$A$2700,CT$4,'Compra Ventas'!$B$2:$B$2700,$B85,'Compra Ventas'!$C$2:$C$2700,CT$5)</f>
        <v>0</v>
      </c>
      <c r="CU85" s="13">
        <f>SUMIFS('Compra Ventas'!$E$2:$E$2700,'Compra Ventas'!$A$2:$A$2700,CU$4,'Compra Ventas'!$B$2:$B$2700,$B85,'Compra Ventas'!$C$2:$C$2700,CU$5)</f>
        <v>0</v>
      </c>
      <c r="CV85" s="14">
        <f>SUMIFS('Compra Ventas'!$E$2:$E$2700,'Compra Ventas'!$A$2:$A$2700,CV$4,'Compra Ventas'!$B$2:$B$2700,$B85,'Compra Ventas'!$C$2:$C$2700,CV$5)</f>
        <v>0</v>
      </c>
      <c r="CW85" s="12">
        <f>SUMIFS('Compra Ventas'!$E$2:$E$2700,'Compra Ventas'!$A$2:$A$2700,CW$4,'Compra Ventas'!$B$2:$B$2700,$B85,'Compra Ventas'!$C$2:$C$2700,CW$5)</f>
        <v>0</v>
      </c>
      <c r="CX85" s="13">
        <f>SUMIFS('Compra Ventas'!$E$2:$E$2700,'Compra Ventas'!$A$2:$A$2700,CX$4,'Compra Ventas'!$B$2:$B$2700,$B85,'Compra Ventas'!$C$2:$C$2700,CX$5)</f>
        <v>0</v>
      </c>
      <c r="CY85" s="13">
        <f>SUMIFS('Compra Ventas'!$E$2:$E$2700,'Compra Ventas'!$A$2:$A$2700,CY$4,'Compra Ventas'!$B$2:$B$2700,$B85,'Compra Ventas'!$C$2:$C$2700,CY$5)</f>
        <v>0</v>
      </c>
      <c r="CZ85" s="13">
        <f>SUMIFS('Compra Ventas'!$E$2:$E$2700,'Compra Ventas'!$A$2:$A$2700,CZ$4,'Compra Ventas'!$B$2:$B$2700,$B85,'Compra Ventas'!$C$2:$C$2700,CZ$5)</f>
        <v>0</v>
      </c>
      <c r="DA85" s="13">
        <f>SUMIFS('Compra Ventas'!$E$2:$E$2700,'Compra Ventas'!$A$2:$A$2700,DA$4,'Compra Ventas'!$B$2:$B$2700,$B85,'Compra Ventas'!$C$2:$C$2700,DA$5)</f>
        <v>0</v>
      </c>
      <c r="DB85" s="13">
        <f>SUMIFS('Compra Ventas'!$E$2:$E$2700,'Compra Ventas'!$A$2:$A$2700,DB$4,'Compra Ventas'!$B$2:$B$2700,$B85,'Compra Ventas'!$C$2:$C$2700,DB$5)</f>
        <v>0</v>
      </c>
      <c r="DC85" s="13">
        <f>SUMIFS('Compra Ventas'!$E$2:$E$2700,'Compra Ventas'!$A$2:$A$2700,DC$4,'Compra Ventas'!$B$2:$B$2700,$B85,'Compra Ventas'!$C$2:$C$2700,DC$5)</f>
        <v>0</v>
      </c>
      <c r="DD85" s="13">
        <f>SUMIFS('Compra Ventas'!$E$2:$E$2700,'Compra Ventas'!$A$2:$A$2700,DD$4,'Compra Ventas'!$B$2:$B$2700,$B85,'Compra Ventas'!$C$2:$C$2700,DD$5)</f>
        <v>0</v>
      </c>
      <c r="DE85" s="13">
        <f>SUMIFS('Compra Ventas'!$E$2:$E$2700,'Compra Ventas'!$A$2:$A$2700,DE$4,'Compra Ventas'!$B$2:$B$2700,$B85,'Compra Ventas'!$C$2:$C$2700,DE$5)</f>
        <v>0</v>
      </c>
      <c r="DF85" s="13">
        <f>SUMIFS('Compra Ventas'!$E$2:$E$2700,'Compra Ventas'!$A$2:$A$2700,DF$4,'Compra Ventas'!$B$2:$B$2700,$B85,'Compra Ventas'!$C$2:$C$2700,DF$5)</f>
        <v>0</v>
      </c>
      <c r="DG85" s="13">
        <f>SUMIFS('Compra Ventas'!$E$2:$E$2700,'Compra Ventas'!$A$2:$A$2700,DG$4,'Compra Ventas'!$B$2:$B$2700,$B85,'Compra Ventas'!$C$2:$C$2700,DG$5)</f>
        <v>0</v>
      </c>
      <c r="DH85" s="14">
        <f>SUMIFS('Compra Ventas'!$E$2:$E$2700,'Compra Ventas'!$A$2:$A$2700,DH$4,'Compra Ventas'!$B$2:$B$2700,$B85,'Compra Ventas'!$C$2:$C$2700,DH$5)</f>
        <v>0</v>
      </c>
      <c r="DI85" s="84"/>
      <c r="DJ85" s="98">
        <f>SUMIFS('Ajuste Ciclado'!D$5:D$47,'Ajuste Ciclado'!$C$5:$C$47,Balance!DJ$4,'Ajuste Ciclado'!$B$5:$B$47,Balance!$B85)</f>
        <v>0</v>
      </c>
      <c r="DK85" s="99">
        <f>SUMIFS('Ajuste Ciclado'!E$5:E$47,'Ajuste Ciclado'!$C$5:$C$47,Balance!DK$4,'Ajuste Ciclado'!$B$5:$B$47,Balance!$B85)</f>
        <v>0</v>
      </c>
      <c r="DL85" s="99">
        <f>SUMIFS('Ajuste Ciclado'!F$5:F$47,'Ajuste Ciclado'!$C$5:$C$47,Balance!DL$4,'Ajuste Ciclado'!$B$5:$B$47,Balance!$B85)</f>
        <v>0</v>
      </c>
      <c r="DM85" s="99">
        <f>SUMIFS('Ajuste Ciclado'!G$5:G$47,'Ajuste Ciclado'!$C$5:$C$47,Balance!DM$4,'Ajuste Ciclado'!$B$5:$B$47,Balance!$B85)</f>
        <v>0</v>
      </c>
      <c r="DN85" s="99">
        <f>SUMIFS('Ajuste Ciclado'!H$5:H$47,'Ajuste Ciclado'!$C$5:$C$47,Balance!DN$4,'Ajuste Ciclado'!$B$5:$B$47,Balance!$B85)</f>
        <v>0</v>
      </c>
      <c r="DO85" s="99">
        <f>SUMIFS('Ajuste Ciclado'!I$5:I$47,'Ajuste Ciclado'!$C$5:$C$47,Balance!DO$4,'Ajuste Ciclado'!$B$5:$B$47,Balance!$B85)</f>
        <v>0</v>
      </c>
      <c r="DP85" s="99">
        <f>SUMIFS('Ajuste Ciclado'!J$5:J$47,'Ajuste Ciclado'!$C$5:$C$47,Balance!DP$4,'Ajuste Ciclado'!$B$5:$B$47,Balance!$B85)</f>
        <v>0</v>
      </c>
      <c r="DQ85" s="99">
        <f>SUMIFS('Ajuste Ciclado'!K$5:K$47,'Ajuste Ciclado'!$C$5:$C$47,Balance!DQ$4,'Ajuste Ciclado'!$B$5:$B$47,Balance!$B85)</f>
        <v>0</v>
      </c>
      <c r="DR85" s="99">
        <f>SUMIFS('Ajuste Ciclado'!L$5:L$47,'Ajuste Ciclado'!$C$5:$C$47,Balance!DR$4,'Ajuste Ciclado'!$B$5:$B$47,Balance!$B85)</f>
        <v>0</v>
      </c>
      <c r="DS85" s="99">
        <f>SUMIFS('Ajuste Ciclado'!M$5:M$47,'Ajuste Ciclado'!$C$5:$C$47,Balance!DS$4,'Ajuste Ciclado'!$B$5:$B$47,Balance!$B85)</f>
        <v>0</v>
      </c>
      <c r="DT85" s="99">
        <f>SUMIFS('Ajuste Ciclado'!N$5:N$47,'Ajuste Ciclado'!$C$5:$C$47,Balance!DT$4,'Ajuste Ciclado'!$B$5:$B$47,Balance!$B85)</f>
        <v>0</v>
      </c>
      <c r="DU85" s="100">
        <f>SUMIFS('Ajuste Ciclado'!O$5:O$47,'Ajuste Ciclado'!$C$5:$C$47,Balance!DU$4,'Ajuste Ciclado'!$B$5:$B$47,Balance!$B85)</f>
        <v>0</v>
      </c>
      <c r="DV85" s="98">
        <f>SUMIFS('Ajuste Ciclado'!D$5:D$47,'Ajuste Ciclado'!$C$5:$C$47,Balance!DV$4,'Ajuste Ciclado'!$B$5:$B$47,Balance!$B85)</f>
        <v>0</v>
      </c>
      <c r="DW85" s="99">
        <f>SUMIFS('Ajuste Ciclado'!E$5:E$47,'Ajuste Ciclado'!$C$5:$C$47,Balance!DW$4,'Ajuste Ciclado'!$B$5:$B$47,Balance!$B85)</f>
        <v>0</v>
      </c>
      <c r="DX85" s="99">
        <f>SUMIFS('Ajuste Ciclado'!F$5:F$47,'Ajuste Ciclado'!$C$5:$C$47,Balance!DX$4,'Ajuste Ciclado'!$B$5:$B$47,Balance!$B85)</f>
        <v>0</v>
      </c>
      <c r="DY85" s="99">
        <f>SUMIFS('Ajuste Ciclado'!G$5:G$47,'Ajuste Ciclado'!$C$5:$C$47,Balance!DY$4,'Ajuste Ciclado'!$B$5:$B$47,Balance!$B85)</f>
        <v>0</v>
      </c>
      <c r="DZ85" s="99">
        <f>SUMIFS('Ajuste Ciclado'!H$5:H$47,'Ajuste Ciclado'!$C$5:$C$47,Balance!DZ$4,'Ajuste Ciclado'!$B$5:$B$47,Balance!$B85)</f>
        <v>0</v>
      </c>
      <c r="EA85" s="99">
        <f>SUMIFS('Ajuste Ciclado'!I$5:I$47,'Ajuste Ciclado'!$C$5:$C$47,Balance!EA$4,'Ajuste Ciclado'!$B$5:$B$47,Balance!$B85)</f>
        <v>0</v>
      </c>
      <c r="EB85" s="99">
        <f>SUMIFS('Ajuste Ciclado'!J$5:J$47,'Ajuste Ciclado'!$C$5:$C$47,Balance!EB$4,'Ajuste Ciclado'!$B$5:$B$47,Balance!$B85)</f>
        <v>0</v>
      </c>
      <c r="EC85" s="99">
        <f>SUMIFS('Ajuste Ciclado'!K$5:K$47,'Ajuste Ciclado'!$C$5:$C$47,Balance!EC$4,'Ajuste Ciclado'!$B$5:$B$47,Balance!$B85)</f>
        <v>0</v>
      </c>
      <c r="ED85" s="99">
        <f>SUMIFS('Ajuste Ciclado'!L$5:L$47,'Ajuste Ciclado'!$C$5:$C$47,Balance!ED$4,'Ajuste Ciclado'!$B$5:$B$47,Balance!$B85)</f>
        <v>0</v>
      </c>
      <c r="EE85" s="99">
        <f>SUMIFS('Ajuste Ciclado'!M$5:M$47,'Ajuste Ciclado'!$C$5:$C$47,Balance!EE$4,'Ajuste Ciclado'!$B$5:$B$47,Balance!$B85)</f>
        <v>0</v>
      </c>
      <c r="EF85" s="99">
        <f>SUMIFS('Ajuste Ciclado'!N$5:N$47,'Ajuste Ciclado'!$C$5:$C$47,Balance!EF$4,'Ajuste Ciclado'!$B$5:$B$47,Balance!$B85)</f>
        <v>0</v>
      </c>
      <c r="EG85" s="100">
        <f>SUMIFS('Ajuste Ciclado'!O$5:O$47,'Ajuste Ciclado'!$C$5:$C$47,Balance!EG$4,'Ajuste Ciclado'!$B$5:$B$47,Balance!$B85)</f>
        <v>0</v>
      </c>
      <c r="EH85" s="98">
        <f>SUMIFS('Ajuste Ciclado'!D$5:D$47,'Ajuste Ciclado'!$C$5:$C$47,Balance!EH$4,'Ajuste Ciclado'!$B$5:$B$47,Balance!$B85)</f>
        <v>0</v>
      </c>
      <c r="EI85" s="99">
        <f>SUMIFS('Ajuste Ciclado'!E$5:E$47,'Ajuste Ciclado'!$C$5:$C$47,Balance!EI$4,'Ajuste Ciclado'!$B$5:$B$47,Balance!$B85)</f>
        <v>0</v>
      </c>
      <c r="EJ85" s="99">
        <f>SUMIFS('Ajuste Ciclado'!F$5:F$47,'Ajuste Ciclado'!$C$5:$C$47,Balance!EJ$4,'Ajuste Ciclado'!$B$5:$B$47,Balance!$B85)</f>
        <v>0</v>
      </c>
      <c r="EK85" s="99">
        <f>SUMIFS('Ajuste Ciclado'!G$5:G$47,'Ajuste Ciclado'!$C$5:$C$47,Balance!EK$4,'Ajuste Ciclado'!$B$5:$B$47,Balance!$B85)</f>
        <v>0</v>
      </c>
      <c r="EL85" s="99">
        <f>SUMIFS('Ajuste Ciclado'!H$5:H$47,'Ajuste Ciclado'!$C$5:$C$47,Balance!EL$4,'Ajuste Ciclado'!$B$5:$B$47,Balance!$B85)</f>
        <v>0</v>
      </c>
      <c r="EM85" s="99">
        <f>SUMIFS('Ajuste Ciclado'!I$5:I$47,'Ajuste Ciclado'!$C$5:$C$47,Balance!EM$4,'Ajuste Ciclado'!$B$5:$B$47,Balance!$B85)</f>
        <v>0</v>
      </c>
      <c r="EN85" s="99">
        <f>SUMIFS('Ajuste Ciclado'!J$5:J$47,'Ajuste Ciclado'!$C$5:$C$47,Balance!EN$4,'Ajuste Ciclado'!$B$5:$B$47,Balance!$B85)</f>
        <v>0</v>
      </c>
      <c r="EO85" s="99">
        <f>SUMIFS('Ajuste Ciclado'!K$5:K$47,'Ajuste Ciclado'!$C$5:$C$47,Balance!EO$4,'Ajuste Ciclado'!$B$5:$B$47,Balance!$B85)</f>
        <v>0</v>
      </c>
      <c r="EP85" s="99">
        <f>SUMIFS('Ajuste Ciclado'!L$5:L$47,'Ajuste Ciclado'!$C$5:$C$47,Balance!EP$4,'Ajuste Ciclado'!$B$5:$B$47,Balance!$B85)</f>
        <v>0</v>
      </c>
      <c r="EQ85" s="99">
        <f>SUMIFS('Ajuste Ciclado'!M$5:M$47,'Ajuste Ciclado'!$C$5:$C$47,Balance!EQ$4,'Ajuste Ciclado'!$B$5:$B$47,Balance!$B85)</f>
        <v>0</v>
      </c>
      <c r="ER85" s="99">
        <f>SUMIFS('Ajuste Ciclado'!N$5:N$47,'Ajuste Ciclado'!$C$5:$C$47,Balance!ER$4,'Ajuste Ciclado'!$B$5:$B$47,Balance!$B85)</f>
        <v>0</v>
      </c>
      <c r="ES85" s="100">
        <f>SUMIFS('Ajuste Ciclado'!O$5:O$47,'Ajuste Ciclado'!$C$5:$C$47,Balance!ES$4,'Ajuste Ciclado'!$B$5:$B$47,Balance!$B85)</f>
        <v>0</v>
      </c>
      <c r="ET85" s="84"/>
      <c r="EU85" s="12">
        <f t="shared" si="181"/>
        <v>122966.1875745802</v>
      </c>
      <c r="EV85" s="13">
        <f t="shared" si="145"/>
        <v>100784.9015187577</v>
      </c>
      <c r="EW85" s="13">
        <f t="shared" si="146"/>
        <v>94912.141341028822</v>
      </c>
      <c r="EX85" s="13">
        <f t="shared" si="147"/>
        <v>81863.469612836052</v>
      </c>
      <c r="EY85" s="13">
        <f t="shared" si="148"/>
        <v>104901.1661668124</v>
      </c>
      <c r="EZ85" s="13">
        <f t="shared" si="149"/>
        <v>101459.71612313281</v>
      </c>
      <c r="FA85" s="13">
        <f t="shared" si="150"/>
        <v>109541.0841777484</v>
      </c>
      <c r="FB85" s="13">
        <f t="shared" si="151"/>
        <v>108964.98034459871</v>
      </c>
      <c r="FC85" s="13">
        <f t="shared" si="152"/>
        <v>93257.990358420808</v>
      </c>
      <c r="FD85" s="13">
        <f t="shared" si="153"/>
        <v>40768.612508824794</v>
      </c>
      <c r="FE85" s="13">
        <f t="shared" si="154"/>
        <v>25666.187940923061</v>
      </c>
      <c r="FF85" s="14">
        <f t="shared" si="155"/>
        <v>23566.225917784999</v>
      </c>
      <c r="FG85" s="12">
        <f t="shared" si="156"/>
        <v>131862.94692792889</v>
      </c>
      <c r="FH85" s="13">
        <f t="shared" si="157"/>
        <v>177179.9640703208</v>
      </c>
      <c r="FI85" s="13">
        <f t="shared" si="158"/>
        <v>130345.70465926859</v>
      </c>
      <c r="FJ85" s="13">
        <f t="shared" si="159"/>
        <v>90269.211548041378</v>
      </c>
      <c r="FK85" s="13">
        <f t="shared" si="160"/>
        <v>135457.2429126222</v>
      </c>
      <c r="FL85" s="13">
        <f t="shared" si="161"/>
        <v>137942.7261114291</v>
      </c>
      <c r="FM85" s="13">
        <f t="shared" si="162"/>
        <v>114571.8174408288</v>
      </c>
      <c r="FN85" s="13">
        <f t="shared" si="163"/>
        <v>113625.28192971781</v>
      </c>
      <c r="FO85" s="13">
        <f t="shared" si="164"/>
        <v>107862.1142200522</v>
      </c>
      <c r="FP85" s="13">
        <f t="shared" si="165"/>
        <v>72380.134916903407</v>
      </c>
      <c r="FQ85" s="13">
        <f t="shared" si="166"/>
        <v>77686.817888424514</v>
      </c>
      <c r="FR85" s="14">
        <f t="shared" si="167"/>
        <v>99881.21444809722</v>
      </c>
      <c r="FS85" s="12">
        <f t="shared" si="168"/>
        <v>122279.65541628801</v>
      </c>
      <c r="FT85" s="13">
        <f t="shared" si="169"/>
        <v>98816.058633970009</v>
      </c>
      <c r="FU85" s="13">
        <f t="shared" si="170"/>
        <v>90670.353211060588</v>
      </c>
      <c r="FV85" s="13">
        <f t="shared" si="171"/>
        <v>113810.9544600814</v>
      </c>
      <c r="FW85" s="13">
        <f t="shared" si="172"/>
        <v>99845.484346313766</v>
      </c>
      <c r="FX85" s="13">
        <f t="shared" si="173"/>
        <v>92327.853166573695</v>
      </c>
      <c r="FY85" s="13">
        <f t="shared" si="174"/>
        <v>122983.7561510321</v>
      </c>
      <c r="FZ85" s="13">
        <f t="shared" si="175"/>
        <v>104495.645786379</v>
      </c>
      <c r="GA85" s="13">
        <f t="shared" si="176"/>
        <v>121274.95976659541</v>
      </c>
      <c r="GB85" s="13">
        <f t="shared" si="177"/>
        <v>168399.1953007156</v>
      </c>
      <c r="GC85" s="13">
        <f t="shared" si="178"/>
        <v>170005.1810386244</v>
      </c>
      <c r="GD85" s="14">
        <f t="shared" si="179"/>
        <v>159018.3362010195</v>
      </c>
      <c r="GE85" s="84"/>
      <c r="GF85" s="12">
        <f t="shared" si="182"/>
        <v>1008652.6635854488</v>
      </c>
      <c r="GG85" s="13">
        <f t="shared" si="182"/>
        <v>1389065.1770736349</v>
      </c>
      <c r="GH85" s="14">
        <f t="shared" si="182"/>
        <v>1463927.4334786534</v>
      </c>
      <c r="GI85" s="6">
        <f t="shared" si="183"/>
        <v>1</v>
      </c>
      <c r="GJ85" s="12">
        <f t="shared" si="184"/>
        <v>0</v>
      </c>
      <c r="GK85" s="13">
        <f t="shared" si="185"/>
        <v>0</v>
      </c>
      <c r="GL85" s="14">
        <f t="shared" si="186"/>
        <v>0</v>
      </c>
      <c r="GM85" s="84"/>
      <c r="GN85" s="66">
        <f t="shared" si="187"/>
        <v>0</v>
      </c>
      <c r="GO85" s="84"/>
      <c r="GP85" s="63" t="str" cm="1">
        <f t="array" ref="GP85">INDEX($GF$4:$GH$4,1,GI85)</f>
        <v>Sample 1</v>
      </c>
      <c r="GQ85" s="12">
        <f t="shared" si="188"/>
        <v>23566.225917784999</v>
      </c>
      <c r="GR85" s="13">
        <f t="shared" si="188"/>
        <v>25666.187940923061</v>
      </c>
      <c r="GS85" s="14">
        <f t="shared" si="188"/>
        <v>40768.612508824794</v>
      </c>
      <c r="GT85" s="12">
        <f t="shared" si="189"/>
        <v>72380.134916903407</v>
      </c>
      <c r="GU85" s="13">
        <f t="shared" si="189"/>
        <v>77686.817888424514</v>
      </c>
      <c r="GV85" s="14">
        <f t="shared" si="189"/>
        <v>90269.211548041378</v>
      </c>
      <c r="GW85" s="12">
        <f t="shared" si="190"/>
        <v>90670.353211060588</v>
      </c>
      <c r="GX85" s="13">
        <f t="shared" si="190"/>
        <v>92327.853166573695</v>
      </c>
      <c r="GY85" s="14">
        <f t="shared" si="190"/>
        <v>98816.058633970009</v>
      </c>
      <c r="GZ85" s="84" t="str">
        <f t="shared" si="180"/>
        <v>Sample 1</v>
      </c>
      <c r="HA85" s="12">
        <f t="shared" si="191"/>
        <v>0</v>
      </c>
      <c r="HB85" s="13">
        <f t="shared" si="191"/>
        <v>0</v>
      </c>
      <c r="HC85" s="14">
        <f t="shared" si="191"/>
        <v>0</v>
      </c>
      <c r="HD85" s="6">
        <f t="shared" si="192"/>
        <v>0</v>
      </c>
      <c r="HE85" s="84" t="str">
        <f t="shared" si="193"/>
        <v>Ok</v>
      </c>
    </row>
    <row r="86" spans="2:213" hidden="1" x14ac:dyDescent="0.3">
      <c r="B86" s="84" t="s">
        <v>366</v>
      </c>
      <c r="C86" s="12">
        <f>SUMIFS(Inyecciones!$E$2:$E$14185,Inyecciones!$A$2:$A$14185,Balance!C$4,Inyecciones!$B$2:$B$14185,Balance!$B86,Inyecciones!$C$2:$C$14185,Balance!C$5)</f>
        <v>983.26050143756595</v>
      </c>
      <c r="D86" s="13">
        <f>SUMIFS(Inyecciones!$E$2:$E$14185,Inyecciones!$A$2:$A$14185,Balance!D$4,Inyecciones!$B$2:$B$14185,Balance!$B86,Inyecciones!$C$2:$C$14185,Balance!D$5)</f>
        <v>14007.61205750636</v>
      </c>
      <c r="E86" s="13">
        <f>SUMIFS(Inyecciones!$E$2:$E$14185,Inyecciones!$A$2:$A$14185,Balance!E$4,Inyecciones!$B$2:$B$14185,Balance!$B86,Inyecciones!$C$2:$C$14185,Balance!E$5)</f>
        <v>15402.29953575439</v>
      </c>
      <c r="F86" s="13">
        <f>SUMIFS(Inyecciones!$E$2:$E$14185,Inyecciones!$A$2:$A$14185,Balance!F$4,Inyecciones!$B$2:$B$14185,Balance!$B86,Inyecciones!$C$2:$C$14185,Balance!F$5)</f>
        <v>8010.5928752376294</v>
      </c>
      <c r="G86" s="13">
        <f>SUMIFS(Inyecciones!$E$2:$E$14185,Inyecciones!$A$2:$A$14185,Balance!G$4,Inyecciones!$B$2:$B$14185,Balance!$B86,Inyecciones!$C$2:$C$14185,Balance!G$5)</f>
        <v>12163.851785882051</v>
      </c>
      <c r="H86" s="13">
        <f>SUMIFS(Inyecciones!$E$2:$E$14185,Inyecciones!$A$2:$A$14185,Balance!H$4,Inyecciones!$B$2:$B$14185,Balance!$B86,Inyecciones!$C$2:$C$14185,Balance!H$5)</f>
        <v>9160.6145398270201</v>
      </c>
      <c r="I86" s="13">
        <f>SUMIFS(Inyecciones!$E$2:$E$14185,Inyecciones!$A$2:$A$14185,Balance!I$4,Inyecciones!$B$2:$B$14185,Balance!$B86,Inyecciones!$C$2:$C$14185,Balance!I$5)</f>
        <v>9176.4671943808189</v>
      </c>
      <c r="J86" s="13">
        <f>SUMIFS(Inyecciones!$E$2:$E$14185,Inyecciones!$A$2:$A$14185,Balance!J$4,Inyecciones!$B$2:$B$14185,Balance!$B86,Inyecciones!$C$2:$C$14185,Balance!J$5)</f>
        <v>13140.058509975001</v>
      </c>
      <c r="K86" s="13">
        <f>SUMIFS(Inyecciones!$E$2:$E$14185,Inyecciones!$A$2:$A$14185,Balance!K$4,Inyecciones!$B$2:$B$14185,Balance!$B86,Inyecciones!$C$2:$C$14185,Balance!K$5)</f>
        <v>14439.806141172559</v>
      </c>
      <c r="L86" s="13">
        <f>SUMIFS(Inyecciones!$E$2:$E$14185,Inyecciones!$A$2:$A$14185,Balance!L$4,Inyecciones!$B$2:$B$14185,Balance!$B86,Inyecciones!$C$2:$C$14185,Balance!L$5)</f>
        <v>9609.5315015849537</v>
      </c>
      <c r="M86" s="13">
        <f>SUMIFS(Inyecciones!$E$2:$E$14185,Inyecciones!$A$2:$A$14185,Balance!M$4,Inyecciones!$B$2:$B$14185,Balance!$B86,Inyecciones!$C$2:$C$14185,Balance!M$5)</f>
        <v>9055.7910665679574</v>
      </c>
      <c r="N86" s="14">
        <f>SUMIFS(Inyecciones!$E$2:$E$14185,Inyecciones!$A$2:$A$14185,Balance!N$4,Inyecciones!$B$2:$B$14185,Balance!$B86,Inyecciones!$C$2:$C$14185,Balance!N$5)</f>
        <v>8167.0891648467068</v>
      </c>
      <c r="O86" s="12">
        <f>SUMIFS(Inyecciones!$E$2:$E$14185,Inyecciones!$A$2:$A$14185,Balance!O$4,Inyecciones!$B$2:$B$14185,Balance!$B86,Inyecciones!$C$2:$C$14185,Balance!O$5)</f>
        <v>1028.082044854536</v>
      </c>
      <c r="P86" s="13">
        <f>SUMIFS(Inyecciones!$E$2:$E$14185,Inyecciones!$A$2:$A$14185,Balance!P$4,Inyecciones!$B$2:$B$14185,Balance!$B86,Inyecciones!$C$2:$C$14185,Balance!P$5)</f>
        <v>14634.70278530814</v>
      </c>
      <c r="Q86" s="13">
        <f>SUMIFS(Inyecciones!$E$2:$E$14185,Inyecciones!$A$2:$A$14185,Balance!Q$4,Inyecciones!$B$2:$B$14185,Balance!$B86,Inyecciones!$C$2:$C$14185,Balance!Q$5)</f>
        <v>16465.224091112919</v>
      </c>
      <c r="R86" s="13">
        <f>SUMIFS(Inyecciones!$E$2:$E$14185,Inyecciones!$A$2:$A$14185,Balance!R$4,Inyecciones!$B$2:$B$14185,Balance!$B86,Inyecciones!$C$2:$C$14185,Balance!R$5)</f>
        <v>11199.261787891201</v>
      </c>
      <c r="S86" s="13">
        <f>SUMIFS(Inyecciones!$E$2:$E$14185,Inyecciones!$A$2:$A$14185,Balance!S$4,Inyecciones!$B$2:$B$14185,Balance!$B86,Inyecciones!$C$2:$C$14185,Balance!S$5)</f>
        <v>13052.079866203499</v>
      </c>
      <c r="T86" s="13">
        <f>SUMIFS(Inyecciones!$E$2:$E$14185,Inyecciones!$A$2:$A$14185,Balance!T$4,Inyecciones!$B$2:$B$14185,Balance!$B86,Inyecciones!$C$2:$C$14185,Balance!T$5)</f>
        <v>10625.973253606549</v>
      </c>
      <c r="U86" s="13">
        <f>SUMIFS(Inyecciones!$E$2:$E$14185,Inyecciones!$A$2:$A$14185,Balance!U$4,Inyecciones!$B$2:$B$14185,Balance!$B86,Inyecciones!$C$2:$C$14185,Balance!U$5)</f>
        <v>10482.2409665831</v>
      </c>
      <c r="V86" s="13">
        <f>SUMIFS(Inyecciones!$E$2:$E$14185,Inyecciones!$A$2:$A$14185,Balance!V$4,Inyecciones!$B$2:$B$14185,Balance!$B86,Inyecciones!$C$2:$C$14185,Balance!V$5)</f>
        <v>11491.62143694004</v>
      </c>
      <c r="W86" s="13">
        <f>SUMIFS(Inyecciones!$E$2:$E$14185,Inyecciones!$A$2:$A$14185,Balance!W$4,Inyecciones!$B$2:$B$14185,Balance!$B86,Inyecciones!$C$2:$C$14185,Balance!W$5)</f>
        <v>14641.31837124531</v>
      </c>
      <c r="X86" s="13">
        <f>SUMIFS(Inyecciones!$E$2:$E$14185,Inyecciones!$A$2:$A$14185,Balance!X$4,Inyecciones!$B$2:$B$14185,Balance!$B86,Inyecciones!$C$2:$C$14185,Balance!X$5)</f>
        <v>12228.495078079921</v>
      </c>
      <c r="Y86" s="13">
        <f>SUMIFS(Inyecciones!$E$2:$E$14185,Inyecciones!$A$2:$A$14185,Balance!Y$4,Inyecciones!$B$2:$B$14185,Balance!$B86,Inyecciones!$C$2:$C$14185,Balance!Y$5)</f>
        <v>11974.185379847901</v>
      </c>
      <c r="Z86" s="14">
        <f>SUMIFS(Inyecciones!$E$2:$E$14185,Inyecciones!$A$2:$A$14185,Balance!Z$4,Inyecciones!$B$2:$B$14185,Balance!$B86,Inyecciones!$C$2:$C$14185,Balance!Z$5)</f>
        <v>14752.77260452349</v>
      </c>
      <c r="AA86" s="12">
        <f>SUMIFS(Inyecciones!$E$2:$E$14185,Inyecciones!$A$2:$A$14185,Balance!AA$4,Inyecciones!$B$2:$B$14185,Balance!$B86,Inyecciones!$C$2:$C$14185,Balance!AA$5)</f>
        <v>1032.4587621341041</v>
      </c>
      <c r="AB86" s="13">
        <f>SUMIFS(Inyecciones!$E$2:$E$14185,Inyecciones!$A$2:$A$14185,Balance!AB$4,Inyecciones!$B$2:$B$14185,Balance!$B86,Inyecciones!$C$2:$C$14185,Balance!AB$5)</f>
        <v>16263.1824078114</v>
      </c>
      <c r="AC86" s="13">
        <f>SUMIFS(Inyecciones!$E$2:$E$14185,Inyecciones!$A$2:$A$14185,Balance!AC$4,Inyecciones!$B$2:$B$14185,Balance!$B86,Inyecciones!$C$2:$C$14185,Balance!AC$5)</f>
        <v>16504.04372314128</v>
      </c>
      <c r="AD86" s="13">
        <f>SUMIFS(Inyecciones!$E$2:$E$14185,Inyecciones!$A$2:$A$14185,Balance!AD$4,Inyecciones!$B$2:$B$14185,Balance!$B86,Inyecciones!$C$2:$C$14185,Balance!AD$5)</f>
        <v>8720.0754913663841</v>
      </c>
      <c r="AE86" s="13">
        <f>SUMIFS(Inyecciones!$E$2:$E$14185,Inyecciones!$A$2:$A$14185,Balance!AE$4,Inyecciones!$B$2:$B$14185,Balance!$B86,Inyecciones!$C$2:$C$14185,Balance!AE$5)</f>
        <v>10803.68540621363</v>
      </c>
      <c r="AF86" s="13">
        <f>SUMIFS(Inyecciones!$E$2:$E$14185,Inyecciones!$A$2:$A$14185,Balance!AF$4,Inyecciones!$B$2:$B$14185,Balance!$B86,Inyecciones!$C$2:$C$14185,Balance!AF$5)</f>
        <v>11389.391259822591</v>
      </c>
      <c r="AG86" s="13">
        <f>SUMIFS(Inyecciones!$E$2:$E$14185,Inyecciones!$A$2:$A$14185,Balance!AG$4,Inyecciones!$B$2:$B$14185,Balance!$B86,Inyecciones!$C$2:$C$14185,Balance!AG$5)</f>
        <v>10791.115267970879</v>
      </c>
      <c r="AH86" s="13">
        <f>SUMIFS(Inyecciones!$E$2:$E$14185,Inyecciones!$A$2:$A$14185,Balance!AH$4,Inyecciones!$B$2:$B$14185,Balance!$B86,Inyecciones!$C$2:$C$14185,Balance!AH$5)</f>
        <v>12896.549566909431</v>
      </c>
      <c r="AI86" s="13">
        <f>SUMIFS(Inyecciones!$E$2:$E$14185,Inyecciones!$A$2:$A$14185,Balance!AI$4,Inyecciones!$B$2:$B$14185,Balance!$B86,Inyecciones!$C$2:$C$14185,Balance!AI$5)</f>
        <v>13472.07945768955</v>
      </c>
      <c r="AJ86" s="13">
        <f>SUMIFS(Inyecciones!$E$2:$E$14185,Inyecciones!$A$2:$A$14185,Balance!AJ$4,Inyecciones!$B$2:$B$14185,Balance!$B86,Inyecciones!$C$2:$C$14185,Balance!AJ$5)</f>
        <v>10660.49849096429</v>
      </c>
      <c r="AK86" s="13">
        <f>SUMIFS(Inyecciones!$E$2:$E$14185,Inyecciones!$A$2:$A$14185,Balance!AK$4,Inyecciones!$B$2:$B$14185,Balance!$B86,Inyecciones!$C$2:$C$14185,Balance!AK$5)</f>
        <v>12200.90347569408</v>
      </c>
      <c r="AL86" s="14">
        <f>SUMIFS(Inyecciones!$E$2:$E$14185,Inyecciones!$A$2:$A$14185,Balance!AL$4,Inyecciones!$B$2:$B$14185,Balance!$B86,Inyecciones!$C$2:$C$14185,Balance!AL$5)</f>
        <v>15236.392143137809</v>
      </c>
      <c r="AM86" s="13"/>
      <c r="AN86" s="12">
        <f>SUMIFS('Retiro Mensual'!$E$2:$E$2629,'Retiro Mensual'!$A$2:$A$2629,AN$4,'Retiro Mensual'!$B$2:$B$2629,$B86,'Retiro Mensual'!$C$2:$C$2629,AN$5)</f>
        <v>0</v>
      </c>
      <c r="AO86" s="13">
        <f>SUMIFS('Retiro Mensual'!$E$2:$E$2629,'Retiro Mensual'!$A$2:$A$2629,AO$4,'Retiro Mensual'!$B$2:$B$2629,$B86,'Retiro Mensual'!$C$2:$C$2629,AO$5)</f>
        <v>0</v>
      </c>
      <c r="AP86" s="13">
        <f>SUMIFS('Retiro Mensual'!$E$2:$E$2629,'Retiro Mensual'!$A$2:$A$2629,AP$4,'Retiro Mensual'!$B$2:$B$2629,$B86,'Retiro Mensual'!$C$2:$C$2629,AP$5)</f>
        <v>0</v>
      </c>
      <c r="AQ86" s="13">
        <f>SUMIFS('Retiro Mensual'!$E$2:$E$2629,'Retiro Mensual'!$A$2:$A$2629,AQ$4,'Retiro Mensual'!$B$2:$B$2629,$B86,'Retiro Mensual'!$C$2:$C$2629,AQ$5)</f>
        <v>0</v>
      </c>
      <c r="AR86" s="13">
        <f>SUMIFS('Retiro Mensual'!$E$2:$E$2629,'Retiro Mensual'!$A$2:$A$2629,AR$4,'Retiro Mensual'!$B$2:$B$2629,$B86,'Retiro Mensual'!$C$2:$C$2629,AR$5)</f>
        <v>0</v>
      </c>
      <c r="AS86" s="13">
        <f>SUMIFS('Retiro Mensual'!$E$2:$E$2629,'Retiro Mensual'!$A$2:$A$2629,AS$4,'Retiro Mensual'!$B$2:$B$2629,$B86,'Retiro Mensual'!$C$2:$C$2629,AS$5)</f>
        <v>0</v>
      </c>
      <c r="AT86" s="13">
        <f>SUMIFS('Retiro Mensual'!$E$2:$E$2629,'Retiro Mensual'!$A$2:$A$2629,AT$4,'Retiro Mensual'!$B$2:$B$2629,$B86,'Retiro Mensual'!$C$2:$C$2629,AT$5)</f>
        <v>0</v>
      </c>
      <c r="AU86" s="13">
        <f>SUMIFS('Retiro Mensual'!$E$2:$E$2629,'Retiro Mensual'!$A$2:$A$2629,AU$4,'Retiro Mensual'!$B$2:$B$2629,$B86,'Retiro Mensual'!$C$2:$C$2629,AU$5)</f>
        <v>0</v>
      </c>
      <c r="AV86" s="13">
        <f>SUMIFS('Retiro Mensual'!$E$2:$E$2629,'Retiro Mensual'!$A$2:$A$2629,AV$4,'Retiro Mensual'!$B$2:$B$2629,$B86,'Retiro Mensual'!$C$2:$C$2629,AV$5)</f>
        <v>0</v>
      </c>
      <c r="AW86" s="13">
        <f>SUMIFS('Retiro Mensual'!$E$2:$E$2629,'Retiro Mensual'!$A$2:$A$2629,AW$4,'Retiro Mensual'!$B$2:$B$2629,$B86,'Retiro Mensual'!$C$2:$C$2629,AW$5)</f>
        <v>0</v>
      </c>
      <c r="AX86" s="13">
        <f>SUMIFS('Retiro Mensual'!$E$2:$E$2629,'Retiro Mensual'!$A$2:$A$2629,AX$4,'Retiro Mensual'!$B$2:$B$2629,$B86,'Retiro Mensual'!$C$2:$C$2629,AX$5)</f>
        <v>0</v>
      </c>
      <c r="AY86" s="14">
        <f>SUMIFS('Retiro Mensual'!$E$2:$E$2629,'Retiro Mensual'!$A$2:$A$2629,AY$4,'Retiro Mensual'!$B$2:$B$2629,$B86,'Retiro Mensual'!$C$2:$C$2629,AY$5)</f>
        <v>0</v>
      </c>
      <c r="AZ86" s="12">
        <f>SUMIFS('Retiro Mensual'!$E$2:$E$2629,'Retiro Mensual'!$A$2:$A$2629,AZ$4,'Retiro Mensual'!$B$2:$B$2629,$B86,'Retiro Mensual'!$C$2:$C$2629,AZ$5)</f>
        <v>0</v>
      </c>
      <c r="BA86" s="13">
        <f>SUMIFS('Retiro Mensual'!$E$2:$E$2629,'Retiro Mensual'!$A$2:$A$2629,BA$4,'Retiro Mensual'!$B$2:$B$2629,$B86,'Retiro Mensual'!$C$2:$C$2629,BA$5)</f>
        <v>0</v>
      </c>
      <c r="BB86" s="13">
        <f>SUMIFS('Retiro Mensual'!$E$2:$E$2629,'Retiro Mensual'!$A$2:$A$2629,BB$4,'Retiro Mensual'!$B$2:$B$2629,$B86,'Retiro Mensual'!$C$2:$C$2629,BB$5)</f>
        <v>0</v>
      </c>
      <c r="BC86" s="13">
        <f>SUMIFS('Retiro Mensual'!$E$2:$E$2629,'Retiro Mensual'!$A$2:$A$2629,BC$4,'Retiro Mensual'!$B$2:$B$2629,$B86,'Retiro Mensual'!$C$2:$C$2629,BC$5)</f>
        <v>0</v>
      </c>
      <c r="BD86" s="13">
        <f>SUMIFS('Retiro Mensual'!$E$2:$E$2629,'Retiro Mensual'!$A$2:$A$2629,BD$4,'Retiro Mensual'!$B$2:$B$2629,$B86,'Retiro Mensual'!$C$2:$C$2629,BD$5)</f>
        <v>0</v>
      </c>
      <c r="BE86" s="13">
        <f>SUMIFS('Retiro Mensual'!$E$2:$E$2629,'Retiro Mensual'!$A$2:$A$2629,BE$4,'Retiro Mensual'!$B$2:$B$2629,$B86,'Retiro Mensual'!$C$2:$C$2629,BE$5)</f>
        <v>0</v>
      </c>
      <c r="BF86" s="13">
        <f>SUMIFS('Retiro Mensual'!$E$2:$E$2629,'Retiro Mensual'!$A$2:$A$2629,BF$4,'Retiro Mensual'!$B$2:$B$2629,$B86,'Retiro Mensual'!$C$2:$C$2629,BF$5)</f>
        <v>0</v>
      </c>
      <c r="BG86" s="13">
        <f>SUMIFS('Retiro Mensual'!$E$2:$E$2629,'Retiro Mensual'!$A$2:$A$2629,BG$4,'Retiro Mensual'!$B$2:$B$2629,$B86,'Retiro Mensual'!$C$2:$C$2629,BG$5)</f>
        <v>0</v>
      </c>
      <c r="BH86" s="13">
        <f>SUMIFS('Retiro Mensual'!$E$2:$E$2629,'Retiro Mensual'!$A$2:$A$2629,BH$4,'Retiro Mensual'!$B$2:$B$2629,$B86,'Retiro Mensual'!$C$2:$C$2629,BH$5)</f>
        <v>0</v>
      </c>
      <c r="BI86" s="13">
        <f>SUMIFS('Retiro Mensual'!$E$2:$E$2629,'Retiro Mensual'!$A$2:$A$2629,BI$4,'Retiro Mensual'!$B$2:$B$2629,$B86,'Retiro Mensual'!$C$2:$C$2629,BI$5)</f>
        <v>0</v>
      </c>
      <c r="BJ86" s="13">
        <f>SUMIFS('Retiro Mensual'!$E$2:$E$2629,'Retiro Mensual'!$A$2:$A$2629,BJ$4,'Retiro Mensual'!$B$2:$B$2629,$B86,'Retiro Mensual'!$C$2:$C$2629,BJ$5)</f>
        <v>0</v>
      </c>
      <c r="BK86" s="14">
        <f>SUMIFS('Retiro Mensual'!$E$2:$E$2629,'Retiro Mensual'!$A$2:$A$2629,BK$4,'Retiro Mensual'!$B$2:$B$2629,$B86,'Retiro Mensual'!$C$2:$C$2629,BK$5)</f>
        <v>0</v>
      </c>
      <c r="BL86" s="12">
        <f>SUMIFS('Retiro Mensual'!$E$2:$E$2629,'Retiro Mensual'!$A$2:$A$2629,BL$4,'Retiro Mensual'!$B$2:$B$2629,$B86,'Retiro Mensual'!$C$2:$C$2629,BL$5)</f>
        <v>0</v>
      </c>
      <c r="BM86" s="13">
        <f>SUMIFS('Retiro Mensual'!$E$2:$E$2629,'Retiro Mensual'!$A$2:$A$2629,BM$4,'Retiro Mensual'!$B$2:$B$2629,$B86,'Retiro Mensual'!$C$2:$C$2629,BM$5)</f>
        <v>0</v>
      </c>
      <c r="BN86" s="13">
        <f>SUMIFS('Retiro Mensual'!$E$2:$E$2629,'Retiro Mensual'!$A$2:$A$2629,BN$4,'Retiro Mensual'!$B$2:$B$2629,$B86,'Retiro Mensual'!$C$2:$C$2629,BN$5)</f>
        <v>0</v>
      </c>
      <c r="BO86" s="13">
        <f>SUMIFS('Retiro Mensual'!$E$2:$E$2629,'Retiro Mensual'!$A$2:$A$2629,BO$4,'Retiro Mensual'!$B$2:$B$2629,$B86,'Retiro Mensual'!$C$2:$C$2629,BO$5)</f>
        <v>0</v>
      </c>
      <c r="BP86" s="13">
        <f>SUMIFS('Retiro Mensual'!$E$2:$E$2629,'Retiro Mensual'!$A$2:$A$2629,BP$4,'Retiro Mensual'!$B$2:$B$2629,$B86,'Retiro Mensual'!$C$2:$C$2629,BP$5)</f>
        <v>0</v>
      </c>
      <c r="BQ86" s="13">
        <f>SUMIFS('Retiro Mensual'!$E$2:$E$2629,'Retiro Mensual'!$A$2:$A$2629,BQ$4,'Retiro Mensual'!$B$2:$B$2629,$B86,'Retiro Mensual'!$C$2:$C$2629,BQ$5)</f>
        <v>0</v>
      </c>
      <c r="BR86" s="13">
        <f>SUMIFS('Retiro Mensual'!$E$2:$E$2629,'Retiro Mensual'!$A$2:$A$2629,BR$4,'Retiro Mensual'!$B$2:$B$2629,$B86,'Retiro Mensual'!$C$2:$C$2629,BR$5)</f>
        <v>0</v>
      </c>
      <c r="BS86" s="13">
        <f>SUMIFS('Retiro Mensual'!$E$2:$E$2629,'Retiro Mensual'!$A$2:$A$2629,BS$4,'Retiro Mensual'!$B$2:$B$2629,$B86,'Retiro Mensual'!$C$2:$C$2629,BS$5)</f>
        <v>0</v>
      </c>
      <c r="BT86" s="13">
        <f>SUMIFS('Retiro Mensual'!$E$2:$E$2629,'Retiro Mensual'!$A$2:$A$2629,BT$4,'Retiro Mensual'!$B$2:$B$2629,$B86,'Retiro Mensual'!$C$2:$C$2629,BT$5)</f>
        <v>0</v>
      </c>
      <c r="BU86" s="13">
        <f>SUMIFS('Retiro Mensual'!$E$2:$E$2629,'Retiro Mensual'!$A$2:$A$2629,BU$4,'Retiro Mensual'!$B$2:$B$2629,$B86,'Retiro Mensual'!$C$2:$C$2629,BU$5)</f>
        <v>0</v>
      </c>
      <c r="BV86" s="13">
        <f>SUMIFS('Retiro Mensual'!$E$2:$E$2629,'Retiro Mensual'!$A$2:$A$2629,BV$4,'Retiro Mensual'!$B$2:$B$2629,$B86,'Retiro Mensual'!$C$2:$C$2629,BV$5)</f>
        <v>0</v>
      </c>
      <c r="BW86" s="14">
        <f>SUMIFS('Retiro Mensual'!$E$2:$E$2629,'Retiro Mensual'!$A$2:$A$2629,BW$4,'Retiro Mensual'!$B$2:$B$2629,$B86,'Retiro Mensual'!$C$2:$C$2629,BW$5)</f>
        <v>0</v>
      </c>
      <c r="BX86" s="13"/>
      <c r="BY86" s="12">
        <f>SUMIFS('Compra Ventas'!$E$2:$E$2700,'Compra Ventas'!$A$2:$A$2700,BY$4,'Compra Ventas'!$B$2:$B$2700,$B86,'Compra Ventas'!$C$2:$C$2700,BY$5)</f>
        <v>0</v>
      </c>
      <c r="BZ86" s="13">
        <f>SUMIFS('Compra Ventas'!$E$2:$E$2700,'Compra Ventas'!$A$2:$A$2700,BZ$4,'Compra Ventas'!$B$2:$B$2700,$B86,'Compra Ventas'!$C$2:$C$2700,BZ$5)</f>
        <v>0</v>
      </c>
      <c r="CA86" s="13">
        <f>SUMIFS('Compra Ventas'!$E$2:$E$2700,'Compra Ventas'!$A$2:$A$2700,CA$4,'Compra Ventas'!$B$2:$B$2700,$B86,'Compra Ventas'!$C$2:$C$2700,CA$5)</f>
        <v>0</v>
      </c>
      <c r="CB86" s="13">
        <f>SUMIFS('Compra Ventas'!$E$2:$E$2700,'Compra Ventas'!$A$2:$A$2700,CB$4,'Compra Ventas'!$B$2:$B$2700,$B86,'Compra Ventas'!$C$2:$C$2700,CB$5)</f>
        <v>0</v>
      </c>
      <c r="CC86" s="13">
        <f>SUMIFS('Compra Ventas'!$E$2:$E$2700,'Compra Ventas'!$A$2:$A$2700,CC$4,'Compra Ventas'!$B$2:$B$2700,$B86,'Compra Ventas'!$C$2:$C$2700,CC$5)</f>
        <v>0</v>
      </c>
      <c r="CD86" s="13">
        <f>SUMIFS('Compra Ventas'!$E$2:$E$2700,'Compra Ventas'!$A$2:$A$2700,CD$4,'Compra Ventas'!$B$2:$B$2700,$B86,'Compra Ventas'!$C$2:$C$2700,CD$5)</f>
        <v>0</v>
      </c>
      <c r="CE86" s="13">
        <f>SUMIFS('Compra Ventas'!$E$2:$E$2700,'Compra Ventas'!$A$2:$A$2700,CE$4,'Compra Ventas'!$B$2:$B$2700,$B86,'Compra Ventas'!$C$2:$C$2700,CE$5)</f>
        <v>0</v>
      </c>
      <c r="CF86" s="13">
        <f>SUMIFS('Compra Ventas'!$E$2:$E$2700,'Compra Ventas'!$A$2:$A$2700,CF$4,'Compra Ventas'!$B$2:$B$2700,$B86,'Compra Ventas'!$C$2:$C$2700,CF$5)</f>
        <v>0</v>
      </c>
      <c r="CG86" s="13">
        <f>SUMIFS('Compra Ventas'!$E$2:$E$2700,'Compra Ventas'!$A$2:$A$2700,CG$4,'Compra Ventas'!$B$2:$B$2700,$B86,'Compra Ventas'!$C$2:$C$2700,CG$5)</f>
        <v>0</v>
      </c>
      <c r="CH86" s="13">
        <f>SUMIFS('Compra Ventas'!$E$2:$E$2700,'Compra Ventas'!$A$2:$A$2700,CH$4,'Compra Ventas'!$B$2:$B$2700,$B86,'Compra Ventas'!$C$2:$C$2700,CH$5)</f>
        <v>0</v>
      </c>
      <c r="CI86" s="13">
        <f>SUMIFS('Compra Ventas'!$E$2:$E$2700,'Compra Ventas'!$A$2:$A$2700,CI$4,'Compra Ventas'!$B$2:$B$2700,$B86,'Compra Ventas'!$C$2:$C$2700,CI$5)</f>
        <v>0</v>
      </c>
      <c r="CJ86" s="14">
        <f>SUMIFS('Compra Ventas'!$E$2:$E$2700,'Compra Ventas'!$A$2:$A$2700,CJ$4,'Compra Ventas'!$B$2:$B$2700,$B86,'Compra Ventas'!$C$2:$C$2700,CJ$5)</f>
        <v>0</v>
      </c>
      <c r="CK86" s="12">
        <f>SUMIFS('Compra Ventas'!$E$2:$E$2700,'Compra Ventas'!$A$2:$A$2700,CK$4,'Compra Ventas'!$B$2:$B$2700,$B86,'Compra Ventas'!$C$2:$C$2700,CK$5)</f>
        <v>0</v>
      </c>
      <c r="CL86" s="13">
        <f>SUMIFS('Compra Ventas'!$E$2:$E$2700,'Compra Ventas'!$A$2:$A$2700,CL$4,'Compra Ventas'!$B$2:$B$2700,$B86,'Compra Ventas'!$C$2:$C$2700,CL$5)</f>
        <v>0</v>
      </c>
      <c r="CM86" s="13">
        <f>SUMIFS('Compra Ventas'!$E$2:$E$2700,'Compra Ventas'!$A$2:$A$2700,CM$4,'Compra Ventas'!$B$2:$B$2700,$B86,'Compra Ventas'!$C$2:$C$2700,CM$5)</f>
        <v>0</v>
      </c>
      <c r="CN86" s="13">
        <f>SUMIFS('Compra Ventas'!$E$2:$E$2700,'Compra Ventas'!$A$2:$A$2700,CN$4,'Compra Ventas'!$B$2:$B$2700,$B86,'Compra Ventas'!$C$2:$C$2700,CN$5)</f>
        <v>0</v>
      </c>
      <c r="CO86" s="13">
        <f>SUMIFS('Compra Ventas'!$E$2:$E$2700,'Compra Ventas'!$A$2:$A$2700,CO$4,'Compra Ventas'!$B$2:$B$2700,$B86,'Compra Ventas'!$C$2:$C$2700,CO$5)</f>
        <v>0</v>
      </c>
      <c r="CP86" s="13">
        <f>SUMIFS('Compra Ventas'!$E$2:$E$2700,'Compra Ventas'!$A$2:$A$2700,CP$4,'Compra Ventas'!$B$2:$B$2700,$B86,'Compra Ventas'!$C$2:$C$2700,CP$5)</f>
        <v>0</v>
      </c>
      <c r="CQ86" s="13">
        <f>SUMIFS('Compra Ventas'!$E$2:$E$2700,'Compra Ventas'!$A$2:$A$2700,CQ$4,'Compra Ventas'!$B$2:$B$2700,$B86,'Compra Ventas'!$C$2:$C$2700,CQ$5)</f>
        <v>0</v>
      </c>
      <c r="CR86" s="13">
        <f>SUMIFS('Compra Ventas'!$E$2:$E$2700,'Compra Ventas'!$A$2:$A$2700,CR$4,'Compra Ventas'!$B$2:$B$2700,$B86,'Compra Ventas'!$C$2:$C$2700,CR$5)</f>
        <v>0</v>
      </c>
      <c r="CS86" s="13">
        <f>SUMIFS('Compra Ventas'!$E$2:$E$2700,'Compra Ventas'!$A$2:$A$2700,CS$4,'Compra Ventas'!$B$2:$B$2700,$B86,'Compra Ventas'!$C$2:$C$2700,CS$5)</f>
        <v>0</v>
      </c>
      <c r="CT86" s="13">
        <f>SUMIFS('Compra Ventas'!$E$2:$E$2700,'Compra Ventas'!$A$2:$A$2700,CT$4,'Compra Ventas'!$B$2:$B$2700,$B86,'Compra Ventas'!$C$2:$C$2700,CT$5)</f>
        <v>0</v>
      </c>
      <c r="CU86" s="13">
        <f>SUMIFS('Compra Ventas'!$E$2:$E$2700,'Compra Ventas'!$A$2:$A$2700,CU$4,'Compra Ventas'!$B$2:$B$2700,$B86,'Compra Ventas'!$C$2:$C$2700,CU$5)</f>
        <v>0</v>
      </c>
      <c r="CV86" s="14">
        <f>SUMIFS('Compra Ventas'!$E$2:$E$2700,'Compra Ventas'!$A$2:$A$2700,CV$4,'Compra Ventas'!$B$2:$B$2700,$B86,'Compra Ventas'!$C$2:$C$2700,CV$5)</f>
        <v>0</v>
      </c>
      <c r="CW86" s="12">
        <f>SUMIFS('Compra Ventas'!$E$2:$E$2700,'Compra Ventas'!$A$2:$A$2700,CW$4,'Compra Ventas'!$B$2:$B$2700,$B86,'Compra Ventas'!$C$2:$C$2700,CW$5)</f>
        <v>0</v>
      </c>
      <c r="CX86" s="13">
        <f>SUMIFS('Compra Ventas'!$E$2:$E$2700,'Compra Ventas'!$A$2:$A$2700,CX$4,'Compra Ventas'!$B$2:$B$2700,$B86,'Compra Ventas'!$C$2:$C$2700,CX$5)</f>
        <v>0</v>
      </c>
      <c r="CY86" s="13">
        <f>SUMIFS('Compra Ventas'!$E$2:$E$2700,'Compra Ventas'!$A$2:$A$2700,CY$4,'Compra Ventas'!$B$2:$B$2700,$B86,'Compra Ventas'!$C$2:$C$2700,CY$5)</f>
        <v>0</v>
      </c>
      <c r="CZ86" s="13">
        <f>SUMIFS('Compra Ventas'!$E$2:$E$2700,'Compra Ventas'!$A$2:$A$2700,CZ$4,'Compra Ventas'!$B$2:$B$2700,$B86,'Compra Ventas'!$C$2:$C$2700,CZ$5)</f>
        <v>0</v>
      </c>
      <c r="DA86" s="13">
        <f>SUMIFS('Compra Ventas'!$E$2:$E$2700,'Compra Ventas'!$A$2:$A$2700,DA$4,'Compra Ventas'!$B$2:$B$2700,$B86,'Compra Ventas'!$C$2:$C$2700,DA$5)</f>
        <v>0</v>
      </c>
      <c r="DB86" s="13">
        <f>SUMIFS('Compra Ventas'!$E$2:$E$2700,'Compra Ventas'!$A$2:$A$2700,DB$4,'Compra Ventas'!$B$2:$B$2700,$B86,'Compra Ventas'!$C$2:$C$2700,DB$5)</f>
        <v>0</v>
      </c>
      <c r="DC86" s="13">
        <f>SUMIFS('Compra Ventas'!$E$2:$E$2700,'Compra Ventas'!$A$2:$A$2700,DC$4,'Compra Ventas'!$B$2:$B$2700,$B86,'Compra Ventas'!$C$2:$C$2700,DC$5)</f>
        <v>0</v>
      </c>
      <c r="DD86" s="13">
        <f>SUMIFS('Compra Ventas'!$E$2:$E$2700,'Compra Ventas'!$A$2:$A$2700,DD$4,'Compra Ventas'!$B$2:$B$2700,$B86,'Compra Ventas'!$C$2:$C$2700,DD$5)</f>
        <v>0</v>
      </c>
      <c r="DE86" s="13">
        <f>SUMIFS('Compra Ventas'!$E$2:$E$2700,'Compra Ventas'!$A$2:$A$2700,DE$4,'Compra Ventas'!$B$2:$B$2700,$B86,'Compra Ventas'!$C$2:$C$2700,DE$5)</f>
        <v>0</v>
      </c>
      <c r="DF86" s="13">
        <f>SUMIFS('Compra Ventas'!$E$2:$E$2700,'Compra Ventas'!$A$2:$A$2700,DF$4,'Compra Ventas'!$B$2:$B$2700,$B86,'Compra Ventas'!$C$2:$C$2700,DF$5)</f>
        <v>0</v>
      </c>
      <c r="DG86" s="13">
        <f>SUMIFS('Compra Ventas'!$E$2:$E$2700,'Compra Ventas'!$A$2:$A$2700,DG$4,'Compra Ventas'!$B$2:$B$2700,$B86,'Compra Ventas'!$C$2:$C$2700,DG$5)</f>
        <v>0</v>
      </c>
      <c r="DH86" s="14">
        <f>SUMIFS('Compra Ventas'!$E$2:$E$2700,'Compra Ventas'!$A$2:$A$2700,DH$4,'Compra Ventas'!$B$2:$B$2700,$B86,'Compra Ventas'!$C$2:$C$2700,DH$5)</f>
        <v>0</v>
      </c>
      <c r="DI86" s="84"/>
      <c r="DJ86" s="98">
        <f>SUMIFS('Ajuste Ciclado'!D$5:D$47,'Ajuste Ciclado'!$C$5:$C$47,Balance!DJ$4,'Ajuste Ciclado'!$B$5:$B$47,Balance!$B86)</f>
        <v>0</v>
      </c>
      <c r="DK86" s="99">
        <f>SUMIFS('Ajuste Ciclado'!E$5:E$47,'Ajuste Ciclado'!$C$5:$C$47,Balance!DK$4,'Ajuste Ciclado'!$B$5:$B$47,Balance!$B86)</f>
        <v>0</v>
      </c>
      <c r="DL86" s="99">
        <f>SUMIFS('Ajuste Ciclado'!F$5:F$47,'Ajuste Ciclado'!$C$5:$C$47,Balance!DL$4,'Ajuste Ciclado'!$B$5:$B$47,Balance!$B86)</f>
        <v>0</v>
      </c>
      <c r="DM86" s="99">
        <f>SUMIFS('Ajuste Ciclado'!G$5:G$47,'Ajuste Ciclado'!$C$5:$C$47,Balance!DM$4,'Ajuste Ciclado'!$B$5:$B$47,Balance!$B86)</f>
        <v>0</v>
      </c>
      <c r="DN86" s="99">
        <f>SUMIFS('Ajuste Ciclado'!H$5:H$47,'Ajuste Ciclado'!$C$5:$C$47,Balance!DN$4,'Ajuste Ciclado'!$B$5:$B$47,Balance!$B86)</f>
        <v>0</v>
      </c>
      <c r="DO86" s="99">
        <f>SUMIFS('Ajuste Ciclado'!I$5:I$47,'Ajuste Ciclado'!$C$5:$C$47,Balance!DO$4,'Ajuste Ciclado'!$B$5:$B$47,Balance!$B86)</f>
        <v>0</v>
      </c>
      <c r="DP86" s="99">
        <f>SUMIFS('Ajuste Ciclado'!J$5:J$47,'Ajuste Ciclado'!$C$5:$C$47,Balance!DP$4,'Ajuste Ciclado'!$B$5:$B$47,Balance!$B86)</f>
        <v>0</v>
      </c>
      <c r="DQ86" s="99">
        <f>SUMIFS('Ajuste Ciclado'!K$5:K$47,'Ajuste Ciclado'!$C$5:$C$47,Balance!DQ$4,'Ajuste Ciclado'!$B$5:$B$47,Balance!$B86)</f>
        <v>0</v>
      </c>
      <c r="DR86" s="99">
        <f>SUMIFS('Ajuste Ciclado'!L$5:L$47,'Ajuste Ciclado'!$C$5:$C$47,Balance!DR$4,'Ajuste Ciclado'!$B$5:$B$47,Balance!$B86)</f>
        <v>0</v>
      </c>
      <c r="DS86" s="99">
        <f>SUMIFS('Ajuste Ciclado'!M$5:M$47,'Ajuste Ciclado'!$C$5:$C$47,Balance!DS$4,'Ajuste Ciclado'!$B$5:$B$47,Balance!$B86)</f>
        <v>0</v>
      </c>
      <c r="DT86" s="99">
        <f>SUMIFS('Ajuste Ciclado'!N$5:N$47,'Ajuste Ciclado'!$C$5:$C$47,Balance!DT$4,'Ajuste Ciclado'!$B$5:$B$47,Balance!$B86)</f>
        <v>0</v>
      </c>
      <c r="DU86" s="100">
        <f>SUMIFS('Ajuste Ciclado'!O$5:O$47,'Ajuste Ciclado'!$C$5:$C$47,Balance!DU$4,'Ajuste Ciclado'!$B$5:$B$47,Balance!$B86)</f>
        <v>0</v>
      </c>
      <c r="DV86" s="98">
        <f>SUMIFS('Ajuste Ciclado'!D$5:D$47,'Ajuste Ciclado'!$C$5:$C$47,Balance!DV$4,'Ajuste Ciclado'!$B$5:$B$47,Balance!$B86)</f>
        <v>0</v>
      </c>
      <c r="DW86" s="99">
        <f>SUMIFS('Ajuste Ciclado'!E$5:E$47,'Ajuste Ciclado'!$C$5:$C$47,Balance!DW$4,'Ajuste Ciclado'!$B$5:$B$47,Balance!$B86)</f>
        <v>0</v>
      </c>
      <c r="DX86" s="99">
        <f>SUMIFS('Ajuste Ciclado'!F$5:F$47,'Ajuste Ciclado'!$C$5:$C$47,Balance!DX$4,'Ajuste Ciclado'!$B$5:$B$47,Balance!$B86)</f>
        <v>0</v>
      </c>
      <c r="DY86" s="99">
        <f>SUMIFS('Ajuste Ciclado'!G$5:G$47,'Ajuste Ciclado'!$C$5:$C$47,Balance!DY$4,'Ajuste Ciclado'!$B$5:$B$47,Balance!$B86)</f>
        <v>0</v>
      </c>
      <c r="DZ86" s="99">
        <f>SUMIFS('Ajuste Ciclado'!H$5:H$47,'Ajuste Ciclado'!$C$5:$C$47,Balance!DZ$4,'Ajuste Ciclado'!$B$5:$B$47,Balance!$B86)</f>
        <v>0</v>
      </c>
      <c r="EA86" s="99">
        <f>SUMIFS('Ajuste Ciclado'!I$5:I$47,'Ajuste Ciclado'!$C$5:$C$47,Balance!EA$4,'Ajuste Ciclado'!$B$5:$B$47,Balance!$B86)</f>
        <v>0</v>
      </c>
      <c r="EB86" s="99">
        <f>SUMIFS('Ajuste Ciclado'!J$5:J$47,'Ajuste Ciclado'!$C$5:$C$47,Balance!EB$4,'Ajuste Ciclado'!$B$5:$B$47,Balance!$B86)</f>
        <v>0</v>
      </c>
      <c r="EC86" s="99">
        <f>SUMIFS('Ajuste Ciclado'!K$5:K$47,'Ajuste Ciclado'!$C$5:$C$47,Balance!EC$4,'Ajuste Ciclado'!$B$5:$B$47,Balance!$B86)</f>
        <v>0</v>
      </c>
      <c r="ED86" s="99">
        <f>SUMIFS('Ajuste Ciclado'!L$5:L$47,'Ajuste Ciclado'!$C$5:$C$47,Balance!ED$4,'Ajuste Ciclado'!$B$5:$B$47,Balance!$B86)</f>
        <v>0</v>
      </c>
      <c r="EE86" s="99">
        <f>SUMIFS('Ajuste Ciclado'!M$5:M$47,'Ajuste Ciclado'!$C$5:$C$47,Balance!EE$4,'Ajuste Ciclado'!$B$5:$B$47,Balance!$B86)</f>
        <v>0</v>
      </c>
      <c r="EF86" s="99">
        <f>SUMIFS('Ajuste Ciclado'!N$5:N$47,'Ajuste Ciclado'!$C$5:$C$47,Balance!EF$4,'Ajuste Ciclado'!$B$5:$B$47,Balance!$B86)</f>
        <v>0</v>
      </c>
      <c r="EG86" s="100">
        <f>SUMIFS('Ajuste Ciclado'!O$5:O$47,'Ajuste Ciclado'!$C$5:$C$47,Balance!EG$4,'Ajuste Ciclado'!$B$5:$B$47,Balance!$B86)</f>
        <v>0</v>
      </c>
      <c r="EH86" s="98">
        <f>SUMIFS('Ajuste Ciclado'!D$5:D$47,'Ajuste Ciclado'!$C$5:$C$47,Balance!EH$4,'Ajuste Ciclado'!$B$5:$B$47,Balance!$B86)</f>
        <v>0</v>
      </c>
      <c r="EI86" s="99">
        <f>SUMIFS('Ajuste Ciclado'!E$5:E$47,'Ajuste Ciclado'!$C$5:$C$47,Balance!EI$4,'Ajuste Ciclado'!$B$5:$B$47,Balance!$B86)</f>
        <v>0</v>
      </c>
      <c r="EJ86" s="99">
        <f>SUMIFS('Ajuste Ciclado'!F$5:F$47,'Ajuste Ciclado'!$C$5:$C$47,Balance!EJ$4,'Ajuste Ciclado'!$B$5:$B$47,Balance!$B86)</f>
        <v>0</v>
      </c>
      <c r="EK86" s="99">
        <f>SUMIFS('Ajuste Ciclado'!G$5:G$47,'Ajuste Ciclado'!$C$5:$C$47,Balance!EK$4,'Ajuste Ciclado'!$B$5:$B$47,Balance!$B86)</f>
        <v>0</v>
      </c>
      <c r="EL86" s="99">
        <f>SUMIFS('Ajuste Ciclado'!H$5:H$47,'Ajuste Ciclado'!$C$5:$C$47,Balance!EL$4,'Ajuste Ciclado'!$B$5:$B$47,Balance!$B86)</f>
        <v>0</v>
      </c>
      <c r="EM86" s="99">
        <f>SUMIFS('Ajuste Ciclado'!I$5:I$47,'Ajuste Ciclado'!$C$5:$C$47,Balance!EM$4,'Ajuste Ciclado'!$B$5:$B$47,Balance!$B86)</f>
        <v>0</v>
      </c>
      <c r="EN86" s="99">
        <f>SUMIFS('Ajuste Ciclado'!J$5:J$47,'Ajuste Ciclado'!$C$5:$C$47,Balance!EN$4,'Ajuste Ciclado'!$B$5:$B$47,Balance!$B86)</f>
        <v>0</v>
      </c>
      <c r="EO86" s="99">
        <f>SUMIFS('Ajuste Ciclado'!K$5:K$47,'Ajuste Ciclado'!$C$5:$C$47,Balance!EO$4,'Ajuste Ciclado'!$B$5:$B$47,Balance!$B86)</f>
        <v>0</v>
      </c>
      <c r="EP86" s="99">
        <f>SUMIFS('Ajuste Ciclado'!L$5:L$47,'Ajuste Ciclado'!$C$5:$C$47,Balance!EP$4,'Ajuste Ciclado'!$B$5:$B$47,Balance!$B86)</f>
        <v>0</v>
      </c>
      <c r="EQ86" s="99">
        <f>SUMIFS('Ajuste Ciclado'!M$5:M$47,'Ajuste Ciclado'!$C$5:$C$47,Balance!EQ$4,'Ajuste Ciclado'!$B$5:$B$47,Balance!$B86)</f>
        <v>0</v>
      </c>
      <c r="ER86" s="99">
        <f>SUMIFS('Ajuste Ciclado'!N$5:N$47,'Ajuste Ciclado'!$C$5:$C$47,Balance!ER$4,'Ajuste Ciclado'!$B$5:$B$47,Balance!$B86)</f>
        <v>0</v>
      </c>
      <c r="ES86" s="100">
        <f>SUMIFS('Ajuste Ciclado'!O$5:O$47,'Ajuste Ciclado'!$C$5:$C$47,Balance!ES$4,'Ajuste Ciclado'!$B$5:$B$47,Balance!$B86)</f>
        <v>0</v>
      </c>
      <c r="ET86" s="84"/>
      <c r="EU86" s="12">
        <f t="shared" si="181"/>
        <v>983.26050143756595</v>
      </c>
      <c r="EV86" s="13">
        <f t="shared" si="145"/>
        <v>14007.61205750636</v>
      </c>
      <c r="EW86" s="13">
        <f t="shared" si="146"/>
        <v>15402.29953575439</v>
      </c>
      <c r="EX86" s="13">
        <f t="shared" si="147"/>
        <v>8010.5928752376294</v>
      </c>
      <c r="EY86" s="13">
        <f t="shared" si="148"/>
        <v>12163.851785882051</v>
      </c>
      <c r="EZ86" s="13">
        <f t="shared" si="149"/>
        <v>9160.6145398270201</v>
      </c>
      <c r="FA86" s="13">
        <f t="shared" si="150"/>
        <v>9176.4671943808189</v>
      </c>
      <c r="FB86" s="13">
        <f t="shared" si="151"/>
        <v>13140.058509975001</v>
      </c>
      <c r="FC86" s="13">
        <f t="shared" si="152"/>
        <v>14439.806141172559</v>
      </c>
      <c r="FD86" s="13">
        <f t="shared" si="153"/>
        <v>9609.5315015849537</v>
      </c>
      <c r="FE86" s="13">
        <f t="shared" si="154"/>
        <v>9055.7910665679574</v>
      </c>
      <c r="FF86" s="14">
        <f t="shared" si="155"/>
        <v>8167.0891648467068</v>
      </c>
      <c r="FG86" s="12">
        <f t="shared" si="156"/>
        <v>1028.082044854536</v>
      </c>
      <c r="FH86" s="13">
        <f t="shared" si="157"/>
        <v>14634.70278530814</v>
      </c>
      <c r="FI86" s="13">
        <f t="shared" si="158"/>
        <v>16465.224091112919</v>
      </c>
      <c r="FJ86" s="13">
        <f t="shared" si="159"/>
        <v>11199.261787891201</v>
      </c>
      <c r="FK86" s="13">
        <f t="shared" si="160"/>
        <v>13052.079866203499</v>
      </c>
      <c r="FL86" s="13">
        <f t="shared" si="161"/>
        <v>10625.973253606549</v>
      </c>
      <c r="FM86" s="13">
        <f t="shared" si="162"/>
        <v>10482.2409665831</v>
      </c>
      <c r="FN86" s="13">
        <f t="shared" si="163"/>
        <v>11491.62143694004</v>
      </c>
      <c r="FO86" s="13">
        <f t="shared" si="164"/>
        <v>14641.31837124531</v>
      </c>
      <c r="FP86" s="13">
        <f t="shared" si="165"/>
        <v>12228.495078079921</v>
      </c>
      <c r="FQ86" s="13">
        <f t="shared" si="166"/>
        <v>11974.185379847901</v>
      </c>
      <c r="FR86" s="14">
        <f t="shared" si="167"/>
        <v>14752.77260452349</v>
      </c>
      <c r="FS86" s="12">
        <f t="shared" si="168"/>
        <v>1032.4587621341041</v>
      </c>
      <c r="FT86" s="13">
        <f t="shared" si="169"/>
        <v>16263.1824078114</v>
      </c>
      <c r="FU86" s="13">
        <f t="shared" si="170"/>
        <v>16504.04372314128</v>
      </c>
      <c r="FV86" s="13">
        <f t="shared" si="171"/>
        <v>8720.0754913663841</v>
      </c>
      <c r="FW86" s="13">
        <f t="shared" si="172"/>
        <v>10803.68540621363</v>
      </c>
      <c r="FX86" s="13">
        <f t="shared" si="173"/>
        <v>11389.391259822591</v>
      </c>
      <c r="FY86" s="13">
        <f t="shared" si="174"/>
        <v>10791.115267970879</v>
      </c>
      <c r="FZ86" s="13">
        <f t="shared" si="175"/>
        <v>12896.549566909431</v>
      </c>
      <c r="GA86" s="13">
        <f t="shared" si="176"/>
        <v>13472.07945768955</v>
      </c>
      <c r="GB86" s="13">
        <f t="shared" si="177"/>
        <v>10660.49849096429</v>
      </c>
      <c r="GC86" s="13">
        <f t="shared" si="178"/>
        <v>12200.90347569408</v>
      </c>
      <c r="GD86" s="14">
        <f t="shared" si="179"/>
        <v>15236.392143137809</v>
      </c>
      <c r="GE86" s="84"/>
      <c r="GF86" s="12">
        <f t="shared" si="182"/>
        <v>123316.97487417301</v>
      </c>
      <c r="GG86" s="13">
        <f t="shared" si="182"/>
        <v>142575.95766619663</v>
      </c>
      <c r="GH86" s="14">
        <f t="shared" si="182"/>
        <v>139970.3754528554</v>
      </c>
      <c r="GI86" s="6">
        <f t="shared" si="183"/>
        <v>1</v>
      </c>
      <c r="GJ86" s="12">
        <f t="shared" si="184"/>
        <v>0</v>
      </c>
      <c r="GK86" s="13">
        <f t="shared" si="185"/>
        <v>0</v>
      </c>
      <c r="GL86" s="14">
        <f t="shared" si="186"/>
        <v>0</v>
      </c>
      <c r="GM86" s="84"/>
      <c r="GN86" s="66">
        <f t="shared" si="187"/>
        <v>0</v>
      </c>
      <c r="GO86" s="84"/>
      <c r="GP86" s="63" t="str" cm="1">
        <f t="array" ref="GP86">INDEX($GF$4:$GH$4,1,GI86)</f>
        <v>Sample 1</v>
      </c>
      <c r="GQ86" s="12">
        <f t="shared" si="188"/>
        <v>983.26050143756595</v>
      </c>
      <c r="GR86" s="13">
        <f t="shared" si="188"/>
        <v>8010.5928752376294</v>
      </c>
      <c r="GS86" s="14">
        <f t="shared" si="188"/>
        <v>8167.0891648467068</v>
      </c>
      <c r="GT86" s="12">
        <f t="shared" si="189"/>
        <v>1028.082044854536</v>
      </c>
      <c r="GU86" s="13">
        <f t="shared" si="189"/>
        <v>10482.2409665831</v>
      </c>
      <c r="GV86" s="14">
        <f t="shared" si="189"/>
        <v>10625.973253606549</v>
      </c>
      <c r="GW86" s="12">
        <f t="shared" si="190"/>
        <v>1032.4587621341041</v>
      </c>
      <c r="GX86" s="13">
        <f t="shared" si="190"/>
        <v>8720.0754913663841</v>
      </c>
      <c r="GY86" s="14">
        <f t="shared" si="190"/>
        <v>10660.49849096429</v>
      </c>
      <c r="GZ86" s="84" t="str">
        <f t="shared" si="180"/>
        <v>Sample 1</v>
      </c>
      <c r="HA86" s="12">
        <f t="shared" si="191"/>
        <v>0</v>
      </c>
      <c r="HB86" s="13">
        <f t="shared" si="191"/>
        <v>0</v>
      </c>
      <c r="HC86" s="14">
        <f t="shared" si="191"/>
        <v>0</v>
      </c>
      <c r="HD86" s="6">
        <f t="shared" si="192"/>
        <v>0</v>
      </c>
      <c r="HE86" s="84" t="str">
        <f t="shared" si="193"/>
        <v>Ok</v>
      </c>
    </row>
    <row r="87" spans="2:213" hidden="1" x14ac:dyDescent="0.3">
      <c r="B87" s="84" t="s">
        <v>365</v>
      </c>
      <c r="C87" s="12">
        <f>SUMIFS(Inyecciones!$E$2:$E$14185,Inyecciones!$A$2:$A$14185,Balance!C$4,Inyecciones!$B$2:$B$14185,Balance!$B87,Inyecciones!$C$2:$C$14185,Balance!C$5)</f>
        <v>59240.019529484904</v>
      </c>
      <c r="D87" s="13">
        <f>SUMIFS(Inyecciones!$E$2:$E$14185,Inyecciones!$A$2:$A$14185,Balance!D$4,Inyecciones!$B$2:$B$14185,Balance!$B87,Inyecciones!$C$2:$C$14185,Balance!D$5)</f>
        <v>48030.53969371393</v>
      </c>
      <c r="E87" s="13">
        <f>SUMIFS(Inyecciones!$E$2:$E$14185,Inyecciones!$A$2:$A$14185,Balance!E$4,Inyecciones!$B$2:$B$14185,Balance!$B87,Inyecciones!$C$2:$C$14185,Balance!E$5)</f>
        <v>49278.944536137002</v>
      </c>
      <c r="F87" s="13">
        <f>SUMIFS(Inyecciones!$E$2:$E$14185,Inyecciones!$A$2:$A$14185,Balance!F$4,Inyecciones!$B$2:$B$14185,Balance!$B87,Inyecciones!$C$2:$C$14185,Balance!F$5)</f>
        <v>34276.34156280251</v>
      </c>
      <c r="G87" s="13">
        <f>SUMIFS(Inyecciones!$E$2:$E$14185,Inyecciones!$A$2:$A$14185,Balance!G$4,Inyecciones!$B$2:$B$14185,Balance!$B87,Inyecciones!$C$2:$C$14185,Balance!G$5)</f>
        <v>18221.2826639792</v>
      </c>
      <c r="H87" s="13">
        <f>SUMIFS(Inyecciones!$E$2:$E$14185,Inyecciones!$A$2:$A$14185,Balance!H$4,Inyecciones!$B$2:$B$14185,Balance!$B87,Inyecciones!$C$2:$C$14185,Balance!H$5)</f>
        <v>16438.264450836701</v>
      </c>
      <c r="I87" s="13">
        <f>SUMIFS(Inyecciones!$E$2:$E$14185,Inyecciones!$A$2:$A$14185,Balance!I$4,Inyecciones!$B$2:$B$14185,Balance!$B87,Inyecciones!$C$2:$C$14185,Balance!I$5)</f>
        <v>21187.441967614039</v>
      </c>
      <c r="J87" s="13">
        <f>SUMIFS(Inyecciones!$E$2:$E$14185,Inyecciones!$A$2:$A$14185,Balance!J$4,Inyecciones!$B$2:$B$14185,Balance!$B87,Inyecciones!$C$2:$C$14185,Balance!J$5)</f>
        <v>22191.003936150799</v>
      </c>
      <c r="K87" s="13">
        <f>SUMIFS(Inyecciones!$E$2:$E$14185,Inyecciones!$A$2:$A$14185,Balance!K$4,Inyecciones!$B$2:$B$14185,Balance!$B87,Inyecciones!$C$2:$C$14185,Balance!K$5)</f>
        <v>22281.599690087151</v>
      </c>
      <c r="L87" s="13">
        <f>SUMIFS(Inyecciones!$E$2:$E$14185,Inyecciones!$A$2:$A$14185,Balance!L$4,Inyecciones!$B$2:$B$14185,Balance!$B87,Inyecciones!$C$2:$C$14185,Balance!L$5)</f>
        <v>5898.7509132600162</v>
      </c>
      <c r="M87" s="13">
        <f>SUMIFS(Inyecciones!$E$2:$E$14185,Inyecciones!$A$2:$A$14185,Balance!M$4,Inyecciones!$B$2:$B$14185,Balance!$B87,Inyecciones!$C$2:$C$14185,Balance!M$5)</f>
        <v>2348.3252503764479</v>
      </c>
      <c r="N87" s="14">
        <f>SUMIFS(Inyecciones!$E$2:$E$14185,Inyecciones!$A$2:$A$14185,Balance!N$4,Inyecciones!$B$2:$B$14185,Balance!$B87,Inyecciones!$C$2:$C$14185,Balance!N$5)</f>
        <v>4259.4365166766311</v>
      </c>
      <c r="O87" s="12">
        <f>SUMIFS(Inyecciones!$E$2:$E$14185,Inyecciones!$A$2:$A$14185,Balance!O$4,Inyecciones!$B$2:$B$14185,Balance!$B87,Inyecciones!$C$2:$C$14185,Balance!O$5)</f>
        <v>59357.041311339228</v>
      </c>
      <c r="P87" s="13">
        <f>SUMIFS(Inyecciones!$E$2:$E$14185,Inyecciones!$A$2:$A$14185,Balance!P$4,Inyecciones!$B$2:$B$14185,Balance!$B87,Inyecciones!$C$2:$C$14185,Balance!P$5)</f>
        <v>48258.861680851507</v>
      </c>
      <c r="Q87" s="13">
        <f>SUMIFS(Inyecciones!$E$2:$E$14185,Inyecciones!$A$2:$A$14185,Balance!Q$4,Inyecciones!$B$2:$B$14185,Balance!$B87,Inyecciones!$C$2:$C$14185,Balance!Q$5)</f>
        <v>49818.610611986289</v>
      </c>
      <c r="R87" s="13">
        <f>SUMIFS(Inyecciones!$E$2:$E$14185,Inyecciones!$A$2:$A$14185,Balance!R$4,Inyecciones!$B$2:$B$14185,Balance!$B87,Inyecciones!$C$2:$C$14185,Balance!R$5)</f>
        <v>37146.095901096298</v>
      </c>
      <c r="S87" s="13">
        <f>SUMIFS(Inyecciones!$E$2:$E$14185,Inyecciones!$A$2:$A$14185,Balance!S$4,Inyecciones!$B$2:$B$14185,Balance!$B87,Inyecciones!$C$2:$C$14185,Balance!S$5)</f>
        <v>18002.688199914672</v>
      </c>
      <c r="T87" s="13">
        <f>SUMIFS(Inyecciones!$E$2:$E$14185,Inyecciones!$A$2:$A$14185,Balance!T$4,Inyecciones!$B$2:$B$14185,Balance!$B87,Inyecciones!$C$2:$C$14185,Balance!T$5)</f>
        <v>16624.605038350379</v>
      </c>
      <c r="U87" s="13">
        <f>SUMIFS(Inyecciones!$E$2:$E$14185,Inyecciones!$A$2:$A$14185,Balance!U$4,Inyecciones!$B$2:$B$14185,Balance!$B87,Inyecciones!$C$2:$C$14185,Balance!U$5)</f>
        <v>22339.095703353749</v>
      </c>
      <c r="V87" s="13">
        <f>SUMIFS(Inyecciones!$E$2:$E$14185,Inyecciones!$A$2:$A$14185,Balance!V$4,Inyecciones!$B$2:$B$14185,Balance!$B87,Inyecciones!$C$2:$C$14185,Balance!V$5)</f>
        <v>23020.534735266421</v>
      </c>
      <c r="W87" s="13">
        <f>SUMIFS(Inyecciones!$E$2:$E$14185,Inyecciones!$A$2:$A$14185,Balance!W$4,Inyecciones!$B$2:$B$14185,Balance!$B87,Inyecciones!$C$2:$C$14185,Balance!W$5)</f>
        <v>26060.71846502279</v>
      </c>
      <c r="X87" s="13">
        <f>SUMIFS(Inyecciones!$E$2:$E$14185,Inyecciones!$A$2:$A$14185,Balance!X$4,Inyecciones!$B$2:$B$14185,Balance!$B87,Inyecciones!$C$2:$C$14185,Balance!X$5)</f>
        <v>8554.6325984019368</v>
      </c>
      <c r="Y87" s="13">
        <f>SUMIFS(Inyecciones!$E$2:$E$14185,Inyecciones!$A$2:$A$14185,Balance!Y$4,Inyecciones!$B$2:$B$14185,Balance!$B87,Inyecciones!$C$2:$C$14185,Balance!Y$5)</f>
        <v>15270.752685510641</v>
      </c>
      <c r="Z87" s="14">
        <f>SUMIFS(Inyecciones!$E$2:$E$14185,Inyecciones!$A$2:$A$14185,Balance!Z$4,Inyecciones!$B$2:$B$14185,Balance!$B87,Inyecciones!$C$2:$C$14185,Balance!Z$5)</f>
        <v>19937.42240906704</v>
      </c>
      <c r="AA87" s="12">
        <f>SUMIFS(Inyecciones!$E$2:$E$14185,Inyecciones!$A$2:$A$14185,Balance!AA$4,Inyecciones!$B$2:$B$14185,Balance!$B87,Inyecciones!$C$2:$C$14185,Balance!AA$5)</f>
        <v>59391.071343353789</v>
      </c>
      <c r="AB87" s="13">
        <f>SUMIFS(Inyecciones!$E$2:$E$14185,Inyecciones!$A$2:$A$14185,Balance!AB$4,Inyecciones!$B$2:$B$14185,Balance!$B87,Inyecciones!$C$2:$C$14185,Balance!AB$5)</f>
        <v>48356.417520344199</v>
      </c>
      <c r="AC87" s="13">
        <f>SUMIFS(Inyecciones!$E$2:$E$14185,Inyecciones!$A$2:$A$14185,Balance!AC$4,Inyecciones!$B$2:$B$14185,Balance!$B87,Inyecciones!$C$2:$C$14185,Balance!AC$5)</f>
        <v>49668.477288601978</v>
      </c>
      <c r="AD87" s="13">
        <f>SUMIFS(Inyecciones!$E$2:$E$14185,Inyecciones!$A$2:$A$14185,Balance!AD$4,Inyecciones!$B$2:$B$14185,Balance!$B87,Inyecciones!$C$2:$C$14185,Balance!AD$5)</f>
        <v>36827.449003276997</v>
      </c>
      <c r="AE87" s="13">
        <f>SUMIFS(Inyecciones!$E$2:$E$14185,Inyecciones!$A$2:$A$14185,Balance!AE$4,Inyecciones!$B$2:$B$14185,Balance!$B87,Inyecciones!$C$2:$C$14185,Balance!AE$5)</f>
        <v>18585.285512760209</v>
      </c>
      <c r="AF87" s="13">
        <f>SUMIFS(Inyecciones!$E$2:$E$14185,Inyecciones!$A$2:$A$14185,Balance!AF$4,Inyecciones!$B$2:$B$14185,Balance!$B87,Inyecciones!$C$2:$C$14185,Balance!AF$5)</f>
        <v>17627.185551522249</v>
      </c>
      <c r="AG87" s="13">
        <f>SUMIFS(Inyecciones!$E$2:$E$14185,Inyecciones!$A$2:$A$14185,Balance!AG$4,Inyecciones!$B$2:$B$14185,Balance!$B87,Inyecciones!$C$2:$C$14185,Balance!AG$5)</f>
        <v>24119.83387737862</v>
      </c>
      <c r="AH87" s="13">
        <f>SUMIFS(Inyecciones!$E$2:$E$14185,Inyecciones!$A$2:$A$14185,Balance!AH$4,Inyecciones!$B$2:$B$14185,Balance!$B87,Inyecciones!$C$2:$C$14185,Balance!AH$5)</f>
        <v>25432.438558442991</v>
      </c>
      <c r="AI87" s="13">
        <f>SUMIFS(Inyecciones!$E$2:$E$14185,Inyecciones!$A$2:$A$14185,Balance!AI$4,Inyecciones!$B$2:$B$14185,Balance!$B87,Inyecciones!$C$2:$C$14185,Balance!AI$5)</f>
        <v>24680.977816850562</v>
      </c>
      <c r="AJ87" s="13">
        <f>SUMIFS(Inyecciones!$E$2:$E$14185,Inyecciones!$A$2:$A$14185,Balance!AJ$4,Inyecciones!$B$2:$B$14185,Balance!$B87,Inyecciones!$C$2:$C$14185,Balance!AJ$5)</f>
        <v>18028.56778195102</v>
      </c>
      <c r="AK87" s="13">
        <f>SUMIFS(Inyecciones!$E$2:$E$14185,Inyecciones!$A$2:$A$14185,Balance!AK$4,Inyecciones!$B$2:$B$14185,Balance!$B87,Inyecciones!$C$2:$C$14185,Balance!AK$5)</f>
        <v>29672.217910269719</v>
      </c>
      <c r="AL87" s="14">
        <f>SUMIFS(Inyecciones!$E$2:$E$14185,Inyecciones!$A$2:$A$14185,Balance!AL$4,Inyecciones!$B$2:$B$14185,Balance!$B87,Inyecciones!$C$2:$C$14185,Balance!AL$5)</f>
        <v>28698.843500665309</v>
      </c>
      <c r="AM87" s="13"/>
      <c r="AN87" s="12">
        <f>SUMIFS('Retiro Mensual'!$E$2:$E$2629,'Retiro Mensual'!$A$2:$A$2629,AN$4,'Retiro Mensual'!$B$2:$B$2629,$B87,'Retiro Mensual'!$C$2:$C$2629,AN$5)</f>
        <v>0</v>
      </c>
      <c r="AO87" s="13">
        <f>SUMIFS('Retiro Mensual'!$E$2:$E$2629,'Retiro Mensual'!$A$2:$A$2629,AO$4,'Retiro Mensual'!$B$2:$B$2629,$B87,'Retiro Mensual'!$C$2:$C$2629,AO$5)</f>
        <v>0</v>
      </c>
      <c r="AP87" s="13">
        <f>SUMIFS('Retiro Mensual'!$E$2:$E$2629,'Retiro Mensual'!$A$2:$A$2629,AP$4,'Retiro Mensual'!$B$2:$B$2629,$B87,'Retiro Mensual'!$C$2:$C$2629,AP$5)</f>
        <v>0</v>
      </c>
      <c r="AQ87" s="13">
        <f>SUMIFS('Retiro Mensual'!$E$2:$E$2629,'Retiro Mensual'!$A$2:$A$2629,AQ$4,'Retiro Mensual'!$B$2:$B$2629,$B87,'Retiro Mensual'!$C$2:$C$2629,AQ$5)</f>
        <v>0</v>
      </c>
      <c r="AR87" s="13">
        <f>SUMIFS('Retiro Mensual'!$E$2:$E$2629,'Retiro Mensual'!$A$2:$A$2629,AR$4,'Retiro Mensual'!$B$2:$B$2629,$B87,'Retiro Mensual'!$C$2:$C$2629,AR$5)</f>
        <v>0</v>
      </c>
      <c r="AS87" s="13">
        <f>SUMIFS('Retiro Mensual'!$E$2:$E$2629,'Retiro Mensual'!$A$2:$A$2629,AS$4,'Retiro Mensual'!$B$2:$B$2629,$B87,'Retiro Mensual'!$C$2:$C$2629,AS$5)</f>
        <v>0</v>
      </c>
      <c r="AT87" s="13">
        <f>SUMIFS('Retiro Mensual'!$E$2:$E$2629,'Retiro Mensual'!$A$2:$A$2629,AT$4,'Retiro Mensual'!$B$2:$B$2629,$B87,'Retiro Mensual'!$C$2:$C$2629,AT$5)</f>
        <v>0</v>
      </c>
      <c r="AU87" s="13">
        <f>SUMIFS('Retiro Mensual'!$E$2:$E$2629,'Retiro Mensual'!$A$2:$A$2629,AU$4,'Retiro Mensual'!$B$2:$B$2629,$B87,'Retiro Mensual'!$C$2:$C$2629,AU$5)</f>
        <v>0</v>
      </c>
      <c r="AV87" s="13">
        <f>SUMIFS('Retiro Mensual'!$E$2:$E$2629,'Retiro Mensual'!$A$2:$A$2629,AV$4,'Retiro Mensual'!$B$2:$B$2629,$B87,'Retiro Mensual'!$C$2:$C$2629,AV$5)</f>
        <v>0</v>
      </c>
      <c r="AW87" s="13">
        <f>SUMIFS('Retiro Mensual'!$E$2:$E$2629,'Retiro Mensual'!$A$2:$A$2629,AW$4,'Retiro Mensual'!$B$2:$B$2629,$B87,'Retiro Mensual'!$C$2:$C$2629,AW$5)</f>
        <v>0</v>
      </c>
      <c r="AX87" s="13">
        <f>SUMIFS('Retiro Mensual'!$E$2:$E$2629,'Retiro Mensual'!$A$2:$A$2629,AX$4,'Retiro Mensual'!$B$2:$B$2629,$B87,'Retiro Mensual'!$C$2:$C$2629,AX$5)</f>
        <v>0</v>
      </c>
      <c r="AY87" s="14">
        <f>SUMIFS('Retiro Mensual'!$E$2:$E$2629,'Retiro Mensual'!$A$2:$A$2629,AY$4,'Retiro Mensual'!$B$2:$B$2629,$B87,'Retiro Mensual'!$C$2:$C$2629,AY$5)</f>
        <v>0</v>
      </c>
      <c r="AZ87" s="12">
        <f>SUMIFS('Retiro Mensual'!$E$2:$E$2629,'Retiro Mensual'!$A$2:$A$2629,AZ$4,'Retiro Mensual'!$B$2:$B$2629,$B87,'Retiro Mensual'!$C$2:$C$2629,AZ$5)</f>
        <v>0</v>
      </c>
      <c r="BA87" s="13">
        <f>SUMIFS('Retiro Mensual'!$E$2:$E$2629,'Retiro Mensual'!$A$2:$A$2629,BA$4,'Retiro Mensual'!$B$2:$B$2629,$B87,'Retiro Mensual'!$C$2:$C$2629,BA$5)</f>
        <v>0</v>
      </c>
      <c r="BB87" s="13">
        <f>SUMIFS('Retiro Mensual'!$E$2:$E$2629,'Retiro Mensual'!$A$2:$A$2629,BB$4,'Retiro Mensual'!$B$2:$B$2629,$B87,'Retiro Mensual'!$C$2:$C$2629,BB$5)</f>
        <v>0</v>
      </c>
      <c r="BC87" s="13">
        <f>SUMIFS('Retiro Mensual'!$E$2:$E$2629,'Retiro Mensual'!$A$2:$A$2629,BC$4,'Retiro Mensual'!$B$2:$B$2629,$B87,'Retiro Mensual'!$C$2:$C$2629,BC$5)</f>
        <v>0</v>
      </c>
      <c r="BD87" s="13">
        <f>SUMIFS('Retiro Mensual'!$E$2:$E$2629,'Retiro Mensual'!$A$2:$A$2629,BD$4,'Retiro Mensual'!$B$2:$B$2629,$B87,'Retiro Mensual'!$C$2:$C$2629,BD$5)</f>
        <v>0</v>
      </c>
      <c r="BE87" s="13">
        <f>SUMIFS('Retiro Mensual'!$E$2:$E$2629,'Retiro Mensual'!$A$2:$A$2629,BE$4,'Retiro Mensual'!$B$2:$B$2629,$B87,'Retiro Mensual'!$C$2:$C$2629,BE$5)</f>
        <v>0</v>
      </c>
      <c r="BF87" s="13">
        <f>SUMIFS('Retiro Mensual'!$E$2:$E$2629,'Retiro Mensual'!$A$2:$A$2629,BF$4,'Retiro Mensual'!$B$2:$B$2629,$B87,'Retiro Mensual'!$C$2:$C$2629,BF$5)</f>
        <v>0</v>
      </c>
      <c r="BG87" s="13">
        <f>SUMIFS('Retiro Mensual'!$E$2:$E$2629,'Retiro Mensual'!$A$2:$A$2629,BG$4,'Retiro Mensual'!$B$2:$B$2629,$B87,'Retiro Mensual'!$C$2:$C$2629,BG$5)</f>
        <v>0</v>
      </c>
      <c r="BH87" s="13">
        <f>SUMIFS('Retiro Mensual'!$E$2:$E$2629,'Retiro Mensual'!$A$2:$A$2629,BH$4,'Retiro Mensual'!$B$2:$B$2629,$B87,'Retiro Mensual'!$C$2:$C$2629,BH$5)</f>
        <v>0</v>
      </c>
      <c r="BI87" s="13">
        <f>SUMIFS('Retiro Mensual'!$E$2:$E$2629,'Retiro Mensual'!$A$2:$A$2629,BI$4,'Retiro Mensual'!$B$2:$B$2629,$B87,'Retiro Mensual'!$C$2:$C$2629,BI$5)</f>
        <v>0</v>
      </c>
      <c r="BJ87" s="13">
        <f>SUMIFS('Retiro Mensual'!$E$2:$E$2629,'Retiro Mensual'!$A$2:$A$2629,BJ$4,'Retiro Mensual'!$B$2:$B$2629,$B87,'Retiro Mensual'!$C$2:$C$2629,BJ$5)</f>
        <v>0</v>
      </c>
      <c r="BK87" s="14">
        <f>SUMIFS('Retiro Mensual'!$E$2:$E$2629,'Retiro Mensual'!$A$2:$A$2629,BK$4,'Retiro Mensual'!$B$2:$B$2629,$B87,'Retiro Mensual'!$C$2:$C$2629,BK$5)</f>
        <v>0</v>
      </c>
      <c r="BL87" s="12">
        <f>SUMIFS('Retiro Mensual'!$E$2:$E$2629,'Retiro Mensual'!$A$2:$A$2629,BL$4,'Retiro Mensual'!$B$2:$B$2629,$B87,'Retiro Mensual'!$C$2:$C$2629,BL$5)</f>
        <v>0</v>
      </c>
      <c r="BM87" s="13">
        <f>SUMIFS('Retiro Mensual'!$E$2:$E$2629,'Retiro Mensual'!$A$2:$A$2629,BM$4,'Retiro Mensual'!$B$2:$B$2629,$B87,'Retiro Mensual'!$C$2:$C$2629,BM$5)</f>
        <v>0</v>
      </c>
      <c r="BN87" s="13">
        <f>SUMIFS('Retiro Mensual'!$E$2:$E$2629,'Retiro Mensual'!$A$2:$A$2629,BN$4,'Retiro Mensual'!$B$2:$B$2629,$B87,'Retiro Mensual'!$C$2:$C$2629,BN$5)</f>
        <v>0</v>
      </c>
      <c r="BO87" s="13">
        <f>SUMIFS('Retiro Mensual'!$E$2:$E$2629,'Retiro Mensual'!$A$2:$A$2629,BO$4,'Retiro Mensual'!$B$2:$B$2629,$B87,'Retiro Mensual'!$C$2:$C$2629,BO$5)</f>
        <v>0</v>
      </c>
      <c r="BP87" s="13">
        <f>SUMIFS('Retiro Mensual'!$E$2:$E$2629,'Retiro Mensual'!$A$2:$A$2629,BP$4,'Retiro Mensual'!$B$2:$B$2629,$B87,'Retiro Mensual'!$C$2:$C$2629,BP$5)</f>
        <v>0</v>
      </c>
      <c r="BQ87" s="13">
        <f>SUMIFS('Retiro Mensual'!$E$2:$E$2629,'Retiro Mensual'!$A$2:$A$2629,BQ$4,'Retiro Mensual'!$B$2:$B$2629,$B87,'Retiro Mensual'!$C$2:$C$2629,BQ$5)</f>
        <v>0</v>
      </c>
      <c r="BR87" s="13">
        <f>SUMIFS('Retiro Mensual'!$E$2:$E$2629,'Retiro Mensual'!$A$2:$A$2629,BR$4,'Retiro Mensual'!$B$2:$B$2629,$B87,'Retiro Mensual'!$C$2:$C$2629,BR$5)</f>
        <v>0</v>
      </c>
      <c r="BS87" s="13">
        <f>SUMIFS('Retiro Mensual'!$E$2:$E$2629,'Retiro Mensual'!$A$2:$A$2629,BS$4,'Retiro Mensual'!$B$2:$B$2629,$B87,'Retiro Mensual'!$C$2:$C$2629,BS$5)</f>
        <v>0</v>
      </c>
      <c r="BT87" s="13">
        <f>SUMIFS('Retiro Mensual'!$E$2:$E$2629,'Retiro Mensual'!$A$2:$A$2629,BT$4,'Retiro Mensual'!$B$2:$B$2629,$B87,'Retiro Mensual'!$C$2:$C$2629,BT$5)</f>
        <v>0</v>
      </c>
      <c r="BU87" s="13">
        <f>SUMIFS('Retiro Mensual'!$E$2:$E$2629,'Retiro Mensual'!$A$2:$A$2629,BU$4,'Retiro Mensual'!$B$2:$B$2629,$B87,'Retiro Mensual'!$C$2:$C$2629,BU$5)</f>
        <v>0</v>
      </c>
      <c r="BV87" s="13">
        <f>SUMIFS('Retiro Mensual'!$E$2:$E$2629,'Retiro Mensual'!$A$2:$A$2629,BV$4,'Retiro Mensual'!$B$2:$B$2629,$B87,'Retiro Mensual'!$C$2:$C$2629,BV$5)</f>
        <v>0</v>
      </c>
      <c r="BW87" s="14">
        <f>SUMIFS('Retiro Mensual'!$E$2:$E$2629,'Retiro Mensual'!$A$2:$A$2629,BW$4,'Retiro Mensual'!$B$2:$B$2629,$B87,'Retiro Mensual'!$C$2:$C$2629,BW$5)</f>
        <v>0</v>
      </c>
      <c r="BX87" s="13"/>
      <c r="BY87" s="12">
        <f>SUMIFS('Compra Ventas'!$E$2:$E$2700,'Compra Ventas'!$A$2:$A$2700,BY$4,'Compra Ventas'!$B$2:$B$2700,$B87,'Compra Ventas'!$C$2:$C$2700,BY$5)</f>
        <v>0</v>
      </c>
      <c r="BZ87" s="13">
        <f>SUMIFS('Compra Ventas'!$E$2:$E$2700,'Compra Ventas'!$A$2:$A$2700,BZ$4,'Compra Ventas'!$B$2:$B$2700,$B87,'Compra Ventas'!$C$2:$C$2700,BZ$5)</f>
        <v>0</v>
      </c>
      <c r="CA87" s="13">
        <f>SUMIFS('Compra Ventas'!$E$2:$E$2700,'Compra Ventas'!$A$2:$A$2700,CA$4,'Compra Ventas'!$B$2:$B$2700,$B87,'Compra Ventas'!$C$2:$C$2700,CA$5)</f>
        <v>0</v>
      </c>
      <c r="CB87" s="13">
        <f>SUMIFS('Compra Ventas'!$E$2:$E$2700,'Compra Ventas'!$A$2:$A$2700,CB$4,'Compra Ventas'!$B$2:$B$2700,$B87,'Compra Ventas'!$C$2:$C$2700,CB$5)</f>
        <v>0</v>
      </c>
      <c r="CC87" s="13">
        <f>SUMIFS('Compra Ventas'!$E$2:$E$2700,'Compra Ventas'!$A$2:$A$2700,CC$4,'Compra Ventas'!$B$2:$B$2700,$B87,'Compra Ventas'!$C$2:$C$2700,CC$5)</f>
        <v>0</v>
      </c>
      <c r="CD87" s="13">
        <f>SUMIFS('Compra Ventas'!$E$2:$E$2700,'Compra Ventas'!$A$2:$A$2700,CD$4,'Compra Ventas'!$B$2:$B$2700,$B87,'Compra Ventas'!$C$2:$C$2700,CD$5)</f>
        <v>0</v>
      </c>
      <c r="CE87" s="13">
        <f>SUMIFS('Compra Ventas'!$E$2:$E$2700,'Compra Ventas'!$A$2:$A$2700,CE$4,'Compra Ventas'!$B$2:$B$2700,$B87,'Compra Ventas'!$C$2:$C$2700,CE$5)</f>
        <v>0</v>
      </c>
      <c r="CF87" s="13">
        <f>SUMIFS('Compra Ventas'!$E$2:$E$2700,'Compra Ventas'!$A$2:$A$2700,CF$4,'Compra Ventas'!$B$2:$B$2700,$B87,'Compra Ventas'!$C$2:$C$2700,CF$5)</f>
        <v>0</v>
      </c>
      <c r="CG87" s="13">
        <f>SUMIFS('Compra Ventas'!$E$2:$E$2700,'Compra Ventas'!$A$2:$A$2700,CG$4,'Compra Ventas'!$B$2:$B$2700,$B87,'Compra Ventas'!$C$2:$C$2700,CG$5)</f>
        <v>0</v>
      </c>
      <c r="CH87" s="13">
        <f>SUMIFS('Compra Ventas'!$E$2:$E$2700,'Compra Ventas'!$A$2:$A$2700,CH$4,'Compra Ventas'!$B$2:$B$2700,$B87,'Compra Ventas'!$C$2:$C$2700,CH$5)</f>
        <v>0</v>
      </c>
      <c r="CI87" s="13">
        <f>SUMIFS('Compra Ventas'!$E$2:$E$2700,'Compra Ventas'!$A$2:$A$2700,CI$4,'Compra Ventas'!$B$2:$B$2700,$B87,'Compra Ventas'!$C$2:$C$2700,CI$5)</f>
        <v>0</v>
      </c>
      <c r="CJ87" s="14">
        <f>SUMIFS('Compra Ventas'!$E$2:$E$2700,'Compra Ventas'!$A$2:$A$2700,CJ$4,'Compra Ventas'!$B$2:$B$2700,$B87,'Compra Ventas'!$C$2:$C$2700,CJ$5)</f>
        <v>0</v>
      </c>
      <c r="CK87" s="12">
        <f>SUMIFS('Compra Ventas'!$E$2:$E$2700,'Compra Ventas'!$A$2:$A$2700,CK$4,'Compra Ventas'!$B$2:$B$2700,$B87,'Compra Ventas'!$C$2:$C$2700,CK$5)</f>
        <v>0</v>
      </c>
      <c r="CL87" s="13">
        <f>SUMIFS('Compra Ventas'!$E$2:$E$2700,'Compra Ventas'!$A$2:$A$2700,CL$4,'Compra Ventas'!$B$2:$B$2700,$B87,'Compra Ventas'!$C$2:$C$2700,CL$5)</f>
        <v>0</v>
      </c>
      <c r="CM87" s="13">
        <f>SUMIFS('Compra Ventas'!$E$2:$E$2700,'Compra Ventas'!$A$2:$A$2700,CM$4,'Compra Ventas'!$B$2:$B$2700,$B87,'Compra Ventas'!$C$2:$C$2700,CM$5)</f>
        <v>0</v>
      </c>
      <c r="CN87" s="13">
        <f>SUMIFS('Compra Ventas'!$E$2:$E$2700,'Compra Ventas'!$A$2:$A$2700,CN$4,'Compra Ventas'!$B$2:$B$2700,$B87,'Compra Ventas'!$C$2:$C$2700,CN$5)</f>
        <v>0</v>
      </c>
      <c r="CO87" s="13">
        <f>SUMIFS('Compra Ventas'!$E$2:$E$2700,'Compra Ventas'!$A$2:$A$2700,CO$4,'Compra Ventas'!$B$2:$B$2700,$B87,'Compra Ventas'!$C$2:$C$2700,CO$5)</f>
        <v>0</v>
      </c>
      <c r="CP87" s="13">
        <f>SUMIFS('Compra Ventas'!$E$2:$E$2700,'Compra Ventas'!$A$2:$A$2700,CP$4,'Compra Ventas'!$B$2:$B$2700,$B87,'Compra Ventas'!$C$2:$C$2700,CP$5)</f>
        <v>0</v>
      </c>
      <c r="CQ87" s="13">
        <f>SUMIFS('Compra Ventas'!$E$2:$E$2700,'Compra Ventas'!$A$2:$A$2700,CQ$4,'Compra Ventas'!$B$2:$B$2700,$B87,'Compra Ventas'!$C$2:$C$2700,CQ$5)</f>
        <v>0</v>
      </c>
      <c r="CR87" s="13">
        <f>SUMIFS('Compra Ventas'!$E$2:$E$2700,'Compra Ventas'!$A$2:$A$2700,CR$4,'Compra Ventas'!$B$2:$B$2700,$B87,'Compra Ventas'!$C$2:$C$2700,CR$5)</f>
        <v>0</v>
      </c>
      <c r="CS87" s="13">
        <f>SUMIFS('Compra Ventas'!$E$2:$E$2700,'Compra Ventas'!$A$2:$A$2700,CS$4,'Compra Ventas'!$B$2:$B$2700,$B87,'Compra Ventas'!$C$2:$C$2700,CS$5)</f>
        <v>0</v>
      </c>
      <c r="CT87" s="13">
        <f>SUMIFS('Compra Ventas'!$E$2:$E$2700,'Compra Ventas'!$A$2:$A$2700,CT$4,'Compra Ventas'!$B$2:$B$2700,$B87,'Compra Ventas'!$C$2:$C$2700,CT$5)</f>
        <v>0</v>
      </c>
      <c r="CU87" s="13">
        <f>SUMIFS('Compra Ventas'!$E$2:$E$2700,'Compra Ventas'!$A$2:$A$2700,CU$4,'Compra Ventas'!$B$2:$B$2700,$B87,'Compra Ventas'!$C$2:$C$2700,CU$5)</f>
        <v>0</v>
      </c>
      <c r="CV87" s="14">
        <f>SUMIFS('Compra Ventas'!$E$2:$E$2700,'Compra Ventas'!$A$2:$A$2700,CV$4,'Compra Ventas'!$B$2:$B$2700,$B87,'Compra Ventas'!$C$2:$C$2700,CV$5)</f>
        <v>0</v>
      </c>
      <c r="CW87" s="12">
        <f>SUMIFS('Compra Ventas'!$E$2:$E$2700,'Compra Ventas'!$A$2:$A$2700,CW$4,'Compra Ventas'!$B$2:$B$2700,$B87,'Compra Ventas'!$C$2:$C$2700,CW$5)</f>
        <v>0</v>
      </c>
      <c r="CX87" s="13">
        <f>SUMIFS('Compra Ventas'!$E$2:$E$2700,'Compra Ventas'!$A$2:$A$2700,CX$4,'Compra Ventas'!$B$2:$B$2700,$B87,'Compra Ventas'!$C$2:$C$2700,CX$5)</f>
        <v>0</v>
      </c>
      <c r="CY87" s="13">
        <f>SUMIFS('Compra Ventas'!$E$2:$E$2700,'Compra Ventas'!$A$2:$A$2700,CY$4,'Compra Ventas'!$B$2:$B$2700,$B87,'Compra Ventas'!$C$2:$C$2700,CY$5)</f>
        <v>0</v>
      </c>
      <c r="CZ87" s="13">
        <f>SUMIFS('Compra Ventas'!$E$2:$E$2700,'Compra Ventas'!$A$2:$A$2700,CZ$4,'Compra Ventas'!$B$2:$B$2700,$B87,'Compra Ventas'!$C$2:$C$2700,CZ$5)</f>
        <v>0</v>
      </c>
      <c r="DA87" s="13">
        <f>SUMIFS('Compra Ventas'!$E$2:$E$2700,'Compra Ventas'!$A$2:$A$2700,DA$4,'Compra Ventas'!$B$2:$B$2700,$B87,'Compra Ventas'!$C$2:$C$2700,DA$5)</f>
        <v>0</v>
      </c>
      <c r="DB87" s="13">
        <f>SUMIFS('Compra Ventas'!$E$2:$E$2700,'Compra Ventas'!$A$2:$A$2700,DB$4,'Compra Ventas'!$B$2:$B$2700,$B87,'Compra Ventas'!$C$2:$C$2700,DB$5)</f>
        <v>0</v>
      </c>
      <c r="DC87" s="13">
        <f>SUMIFS('Compra Ventas'!$E$2:$E$2700,'Compra Ventas'!$A$2:$A$2700,DC$4,'Compra Ventas'!$B$2:$B$2700,$B87,'Compra Ventas'!$C$2:$C$2700,DC$5)</f>
        <v>0</v>
      </c>
      <c r="DD87" s="13">
        <f>SUMIFS('Compra Ventas'!$E$2:$E$2700,'Compra Ventas'!$A$2:$A$2700,DD$4,'Compra Ventas'!$B$2:$B$2700,$B87,'Compra Ventas'!$C$2:$C$2700,DD$5)</f>
        <v>0</v>
      </c>
      <c r="DE87" s="13">
        <f>SUMIFS('Compra Ventas'!$E$2:$E$2700,'Compra Ventas'!$A$2:$A$2700,DE$4,'Compra Ventas'!$B$2:$B$2700,$B87,'Compra Ventas'!$C$2:$C$2700,DE$5)</f>
        <v>0</v>
      </c>
      <c r="DF87" s="13">
        <f>SUMIFS('Compra Ventas'!$E$2:$E$2700,'Compra Ventas'!$A$2:$A$2700,DF$4,'Compra Ventas'!$B$2:$B$2700,$B87,'Compra Ventas'!$C$2:$C$2700,DF$5)</f>
        <v>0</v>
      </c>
      <c r="DG87" s="13">
        <f>SUMIFS('Compra Ventas'!$E$2:$E$2700,'Compra Ventas'!$A$2:$A$2700,DG$4,'Compra Ventas'!$B$2:$B$2700,$B87,'Compra Ventas'!$C$2:$C$2700,DG$5)</f>
        <v>0</v>
      </c>
      <c r="DH87" s="14">
        <f>SUMIFS('Compra Ventas'!$E$2:$E$2700,'Compra Ventas'!$A$2:$A$2700,DH$4,'Compra Ventas'!$B$2:$B$2700,$B87,'Compra Ventas'!$C$2:$C$2700,DH$5)</f>
        <v>0</v>
      </c>
      <c r="DI87" s="84"/>
      <c r="DJ87" s="98">
        <f>SUMIFS('Ajuste Ciclado'!D$5:D$47,'Ajuste Ciclado'!$C$5:$C$47,Balance!DJ$4,'Ajuste Ciclado'!$B$5:$B$47,Balance!$B87)</f>
        <v>0</v>
      </c>
      <c r="DK87" s="99">
        <f>SUMIFS('Ajuste Ciclado'!E$5:E$47,'Ajuste Ciclado'!$C$5:$C$47,Balance!DK$4,'Ajuste Ciclado'!$B$5:$B$47,Balance!$B87)</f>
        <v>0</v>
      </c>
      <c r="DL87" s="99">
        <f>SUMIFS('Ajuste Ciclado'!F$5:F$47,'Ajuste Ciclado'!$C$5:$C$47,Balance!DL$4,'Ajuste Ciclado'!$B$5:$B$47,Balance!$B87)</f>
        <v>0</v>
      </c>
      <c r="DM87" s="99">
        <f>SUMIFS('Ajuste Ciclado'!G$5:G$47,'Ajuste Ciclado'!$C$5:$C$47,Balance!DM$4,'Ajuste Ciclado'!$B$5:$B$47,Balance!$B87)</f>
        <v>0</v>
      </c>
      <c r="DN87" s="99">
        <f>SUMIFS('Ajuste Ciclado'!H$5:H$47,'Ajuste Ciclado'!$C$5:$C$47,Balance!DN$4,'Ajuste Ciclado'!$B$5:$B$47,Balance!$B87)</f>
        <v>0</v>
      </c>
      <c r="DO87" s="99">
        <f>SUMIFS('Ajuste Ciclado'!I$5:I$47,'Ajuste Ciclado'!$C$5:$C$47,Balance!DO$4,'Ajuste Ciclado'!$B$5:$B$47,Balance!$B87)</f>
        <v>0</v>
      </c>
      <c r="DP87" s="99">
        <f>SUMIFS('Ajuste Ciclado'!J$5:J$47,'Ajuste Ciclado'!$C$5:$C$47,Balance!DP$4,'Ajuste Ciclado'!$B$5:$B$47,Balance!$B87)</f>
        <v>0</v>
      </c>
      <c r="DQ87" s="99">
        <f>SUMIFS('Ajuste Ciclado'!K$5:K$47,'Ajuste Ciclado'!$C$5:$C$47,Balance!DQ$4,'Ajuste Ciclado'!$B$5:$B$47,Balance!$B87)</f>
        <v>0</v>
      </c>
      <c r="DR87" s="99">
        <f>SUMIFS('Ajuste Ciclado'!L$5:L$47,'Ajuste Ciclado'!$C$5:$C$47,Balance!DR$4,'Ajuste Ciclado'!$B$5:$B$47,Balance!$B87)</f>
        <v>0</v>
      </c>
      <c r="DS87" s="99">
        <f>SUMIFS('Ajuste Ciclado'!M$5:M$47,'Ajuste Ciclado'!$C$5:$C$47,Balance!DS$4,'Ajuste Ciclado'!$B$5:$B$47,Balance!$B87)</f>
        <v>0</v>
      </c>
      <c r="DT87" s="99">
        <f>SUMIFS('Ajuste Ciclado'!N$5:N$47,'Ajuste Ciclado'!$C$5:$C$47,Balance!DT$4,'Ajuste Ciclado'!$B$5:$B$47,Balance!$B87)</f>
        <v>0</v>
      </c>
      <c r="DU87" s="100">
        <f>SUMIFS('Ajuste Ciclado'!O$5:O$47,'Ajuste Ciclado'!$C$5:$C$47,Balance!DU$4,'Ajuste Ciclado'!$B$5:$B$47,Balance!$B87)</f>
        <v>0</v>
      </c>
      <c r="DV87" s="98">
        <f>SUMIFS('Ajuste Ciclado'!D$5:D$47,'Ajuste Ciclado'!$C$5:$C$47,Balance!DV$4,'Ajuste Ciclado'!$B$5:$B$47,Balance!$B87)</f>
        <v>0</v>
      </c>
      <c r="DW87" s="99">
        <f>SUMIFS('Ajuste Ciclado'!E$5:E$47,'Ajuste Ciclado'!$C$5:$C$47,Balance!DW$4,'Ajuste Ciclado'!$B$5:$B$47,Balance!$B87)</f>
        <v>0</v>
      </c>
      <c r="DX87" s="99">
        <f>SUMIFS('Ajuste Ciclado'!F$5:F$47,'Ajuste Ciclado'!$C$5:$C$47,Balance!DX$4,'Ajuste Ciclado'!$B$5:$B$47,Balance!$B87)</f>
        <v>0</v>
      </c>
      <c r="DY87" s="99">
        <f>SUMIFS('Ajuste Ciclado'!G$5:G$47,'Ajuste Ciclado'!$C$5:$C$47,Balance!DY$4,'Ajuste Ciclado'!$B$5:$B$47,Balance!$B87)</f>
        <v>0</v>
      </c>
      <c r="DZ87" s="99">
        <f>SUMIFS('Ajuste Ciclado'!H$5:H$47,'Ajuste Ciclado'!$C$5:$C$47,Balance!DZ$4,'Ajuste Ciclado'!$B$5:$B$47,Balance!$B87)</f>
        <v>0</v>
      </c>
      <c r="EA87" s="99">
        <f>SUMIFS('Ajuste Ciclado'!I$5:I$47,'Ajuste Ciclado'!$C$5:$C$47,Balance!EA$4,'Ajuste Ciclado'!$B$5:$B$47,Balance!$B87)</f>
        <v>0</v>
      </c>
      <c r="EB87" s="99">
        <f>SUMIFS('Ajuste Ciclado'!J$5:J$47,'Ajuste Ciclado'!$C$5:$C$47,Balance!EB$4,'Ajuste Ciclado'!$B$5:$B$47,Balance!$B87)</f>
        <v>0</v>
      </c>
      <c r="EC87" s="99">
        <f>SUMIFS('Ajuste Ciclado'!K$5:K$47,'Ajuste Ciclado'!$C$5:$C$47,Balance!EC$4,'Ajuste Ciclado'!$B$5:$B$47,Balance!$B87)</f>
        <v>0</v>
      </c>
      <c r="ED87" s="99">
        <f>SUMIFS('Ajuste Ciclado'!L$5:L$47,'Ajuste Ciclado'!$C$5:$C$47,Balance!ED$4,'Ajuste Ciclado'!$B$5:$B$47,Balance!$B87)</f>
        <v>0</v>
      </c>
      <c r="EE87" s="99">
        <f>SUMIFS('Ajuste Ciclado'!M$5:M$47,'Ajuste Ciclado'!$C$5:$C$47,Balance!EE$4,'Ajuste Ciclado'!$B$5:$B$47,Balance!$B87)</f>
        <v>0</v>
      </c>
      <c r="EF87" s="99">
        <f>SUMIFS('Ajuste Ciclado'!N$5:N$47,'Ajuste Ciclado'!$C$5:$C$47,Balance!EF$4,'Ajuste Ciclado'!$B$5:$B$47,Balance!$B87)</f>
        <v>0</v>
      </c>
      <c r="EG87" s="100">
        <f>SUMIFS('Ajuste Ciclado'!O$5:O$47,'Ajuste Ciclado'!$C$5:$C$47,Balance!EG$4,'Ajuste Ciclado'!$B$5:$B$47,Balance!$B87)</f>
        <v>0</v>
      </c>
      <c r="EH87" s="98">
        <f>SUMIFS('Ajuste Ciclado'!D$5:D$47,'Ajuste Ciclado'!$C$5:$C$47,Balance!EH$4,'Ajuste Ciclado'!$B$5:$B$47,Balance!$B87)</f>
        <v>0</v>
      </c>
      <c r="EI87" s="99">
        <f>SUMIFS('Ajuste Ciclado'!E$5:E$47,'Ajuste Ciclado'!$C$5:$C$47,Balance!EI$4,'Ajuste Ciclado'!$B$5:$B$47,Balance!$B87)</f>
        <v>0</v>
      </c>
      <c r="EJ87" s="99">
        <f>SUMIFS('Ajuste Ciclado'!F$5:F$47,'Ajuste Ciclado'!$C$5:$C$47,Balance!EJ$4,'Ajuste Ciclado'!$B$5:$B$47,Balance!$B87)</f>
        <v>0</v>
      </c>
      <c r="EK87" s="99">
        <f>SUMIFS('Ajuste Ciclado'!G$5:G$47,'Ajuste Ciclado'!$C$5:$C$47,Balance!EK$4,'Ajuste Ciclado'!$B$5:$B$47,Balance!$B87)</f>
        <v>0</v>
      </c>
      <c r="EL87" s="99">
        <f>SUMIFS('Ajuste Ciclado'!H$5:H$47,'Ajuste Ciclado'!$C$5:$C$47,Balance!EL$4,'Ajuste Ciclado'!$B$5:$B$47,Balance!$B87)</f>
        <v>0</v>
      </c>
      <c r="EM87" s="99">
        <f>SUMIFS('Ajuste Ciclado'!I$5:I$47,'Ajuste Ciclado'!$C$5:$C$47,Balance!EM$4,'Ajuste Ciclado'!$B$5:$B$47,Balance!$B87)</f>
        <v>0</v>
      </c>
      <c r="EN87" s="99">
        <f>SUMIFS('Ajuste Ciclado'!J$5:J$47,'Ajuste Ciclado'!$C$5:$C$47,Balance!EN$4,'Ajuste Ciclado'!$B$5:$B$47,Balance!$B87)</f>
        <v>0</v>
      </c>
      <c r="EO87" s="99">
        <f>SUMIFS('Ajuste Ciclado'!K$5:K$47,'Ajuste Ciclado'!$C$5:$C$47,Balance!EO$4,'Ajuste Ciclado'!$B$5:$B$47,Balance!$B87)</f>
        <v>0</v>
      </c>
      <c r="EP87" s="99">
        <f>SUMIFS('Ajuste Ciclado'!L$5:L$47,'Ajuste Ciclado'!$C$5:$C$47,Balance!EP$4,'Ajuste Ciclado'!$B$5:$B$47,Balance!$B87)</f>
        <v>0</v>
      </c>
      <c r="EQ87" s="99">
        <f>SUMIFS('Ajuste Ciclado'!M$5:M$47,'Ajuste Ciclado'!$C$5:$C$47,Balance!EQ$4,'Ajuste Ciclado'!$B$5:$B$47,Balance!$B87)</f>
        <v>0</v>
      </c>
      <c r="ER87" s="99">
        <f>SUMIFS('Ajuste Ciclado'!N$5:N$47,'Ajuste Ciclado'!$C$5:$C$47,Balance!ER$4,'Ajuste Ciclado'!$B$5:$B$47,Balance!$B87)</f>
        <v>0</v>
      </c>
      <c r="ES87" s="100">
        <f>SUMIFS('Ajuste Ciclado'!O$5:O$47,'Ajuste Ciclado'!$C$5:$C$47,Balance!ES$4,'Ajuste Ciclado'!$B$5:$B$47,Balance!$B87)</f>
        <v>0</v>
      </c>
      <c r="ET87" s="84"/>
      <c r="EU87" s="12">
        <f t="shared" si="181"/>
        <v>59240.019529484904</v>
      </c>
      <c r="EV87" s="13">
        <f t="shared" si="145"/>
        <v>48030.53969371393</v>
      </c>
      <c r="EW87" s="13">
        <f t="shared" si="146"/>
        <v>49278.944536137002</v>
      </c>
      <c r="EX87" s="13">
        <f t="shared" si="147"/>
        <v>34276.34156280251</v>
      </c>
      <c r="EY87" s="13">
        <f t="shared" si="148"/>
        <v>18221.2826639792</v>
      </c>
      <c r="EZ87" s="13">
        <f t="shared" si="149"/>
        <v>16438.264450836701</v>
      </c>
      <c r="FA87" s="13">
        <f t="shared" si="150"/>
        <v>21187.441967614039</v>
      </c>
      <c r="FB87" s="13">
        <f t="shared" si="151"/>
        <v>22191.003936150799</v>
      </c>
      <c r="FC87" s="13">
        <f t="shared" si="152"/>
        <v>22281.599690087151</v>
      </c>
      <c r="FD87" s="13">
        <f t="shared" si="153"/>
        <v>5898.7509132600162</v>
      </c>
      <c r="FE87" s="13">
        <f t="shared" si="154"/>
        <v>2348.3252503764479</v>
      </c>
      <c r="FF87" s="14">
        <f t="shared" si="155"/>
        <v>4259.4365166766311</v>
      </c>
      <c r="FG87" s="12">
        <f t="shared" si="156"/>
        <v>59357.041311339228</v>
      </c>
      <c r="FH87" s="13">
        <f t="shared" si="157"/>
        <v>48258.861680851507</v>
      </c>
      <c r="FI87" s="13">
        <f t="shared" si="158"/>
        <v>49818.610611986289</v>
      </c>
      <c r="FJ87" s="13">
        <f t="shared" si="159"/>
        <v>37146.095901096298</v>
      </c>
      <c r="FK87" s="13">
        <f t="shared" si="160"/>
        <v>18002.688199914672</v>
      </c>
      <c r="FL87" s="13">
        <f t="shared" si="161"/>
        <v>16624.605038350379</v>
      </c>
      <c r="FM87" s="13">
        <f t="shared" si="162"/>
        <v>22339.095703353749</v>
      </c>
      <c r="FN87" s="13">
        <f t="shared" si="163"/>
        <v>23020.534735266421</v>
      </c>
      <c r="FO87" s="13">
        <f t="shared" si="164"/>
        <v>26060.71846502279</v>
      </c>
      <c r="FP87" s="13">
        <f t="shared" si="165"/>
        <v>8554.6325984019368</v>
      </c>
      <c r="FQ87" s="13">
        <f t="shared" si="166"/>
        <v>15270.752685510641</v>
      </c>
      <c r="FR87" s="14">
        <f t="shared" si="167"/>
        <v>19937.42240906704</v>
      </c>
      <c r="FS87" s="12">
        <f t="shared" si="168"/>
        <v>59391.071343353789</v>
      </c>
      <c r="FT87" s="13">
        <f t="shared" si="169"/>
        <v>48356.417520344199</v>
      </c>
      <c r="FU87" s="13">
        <f t="shared" si="170"/>
        <v>49668.477288601978</v>
      </c>
      <c r="FV87" s="13">
        <f t="shared" si="171"/>
        <v>36827.449003276997</v>
      </c>
      <c r="FW87" s="13">
        <f t="shared" si="172"/>
        <v>18585.285512760209</v>
      </c>
      <c r="FX87" s="13">
        <f t="shared" si="173"/>
        <v>17627.185551522249</v>
      </c>
      <c r="FY87" s="13">
        <f t="shared" si="174"/>
        <v>24119.83387737862</v>
      </c>
      <c r="FZ87" s="13">
        <f t="shared" si="175"/>
        <v>25432.438558442991</v>
      </c>
      <c r="GA87" s="13">
        <f t="shared" si="176"/>
        <v>24680.977816850562</v>
      </c>
      <c r="GB87" s="13">
        <f t="shared" si="177"/>
        <v>18028.56778195102</v>
      </c>
      <c r="GC87" s="13">
        <f t="shared" si="178"/>
        <v>29672.217910269719</v>
      </c>
      <c r="GD87" s="14">
        <f t="shared" si="179"/>
        <v>28698.843500665309</v>
      </c>
      <c r="GE87" s="84"/>
      <c r="GF87" s="12">
        <f t="shared" si="182"/>
        <v>303651.95071111928</v>
      </c>
      <c r="GG87" s="13">
        <f t="shared" si="182"/>
        <v>344391.05934016092</v>
      </c>
      <c r="GH87" s="14">
        <f t="shared" si="182"/>
        <v>381088.76566541771</v>
      </c>
      <c r="GI87" s="6">
        <f t="shared" si="183"/>
        <v>1</v>
      </c>
      <c r="GJ87" s="12">
        <f t="shared" si="184"/>
        <v>0</v>
      </c>
      <c r="GK87" s="13">
        <f t="shared" si="185"/>
        <v>0</v>
      </c>
      <c r="GL87" s="14">
        <f t="shared" si="186"/>
        <v>0</v>
      </c>
      <c r="GM87" s="84"/>
      <c r="GN87" s="66">
        <f t="shared" si="187"/>
        <v>0</v>
      </c>
      <c r="GO87" s="84"/>
      <c r="GP87" s="63" t="str" cm="1">
        <f t="array" ref="GP87">INDEX($GF$4:$GH$4,1,GI87)</f>
        <v>Sample 1</v>
      </c>
      <c r="GQ87" s="12">
        <f t="shared" si="188"/>
        <v>2348.3252503764479</v>
      </c>
      <c r="GR87" s="13">
        <f t="shared" si="188"/>
        <v>4259.4365166766311</v>
      </c>
      <c r="GS87" s="14">
        <f t="shared" si="188"/>
        <v>5898.7509132600162</v>
      </c>
      <c r="GT87" s="12">
        <f t="shared" si="189"/>
        <v>8554.6325984019368</v>
      </c>
      <c r="GU87" s="13">
        <f t="shared" si="189"/>
        <v>15270.752685510641</v>
      </c>
      <c r="GV87" s="14">
        <f t="shared" si="189"/>
        <v>16624.605038350379</v>
      </c>
      <c r="GW87" s="12">
        <f t="shared" si="190"/>
        <v>17627.185551522249</v>
      </c>
      <c r="GX87" s="13">
        <f t="shared" si="190"/>
        <v>18028.56778195102</v>
      </c>
      <c r="GY87" s="14">
        <f t="shared" si="190"/>
        <v>18585.285512760209</v>
      </c>
      <c r="GZ87" s="84" t="str">
        <f t="shared" si="180"/>
        <v>Sample 1</v>
      </c>
      <c r="HA87" s="12">
        <f t="shared" si="191"/>
        <v>0</v>
      </c>
      <c r="HB87" s="13">
        <f t="shared" si="191"/>
        <v>0</v>
      </c>
      <c r="HC87" s="14">
        <f t="shared" si="191"/>
        <v>0</v>
      </c>
      <c r="HD87" s="6">
        <f t="shared" si="192"/>
        <v>0</v>
      </c>
      <c r="HE87" s="84" t="str">
        <f t="shared" si="193"/>
        <v>Ok</v>
      </c>
    </row>
    <row r="88" spans="2:213" hidden="1" x14ac:dyDescent="0.3">
      <c r="B88" s="84" t="s">
        <v>363</v>
      </c>
      <c r="C88" s="12">
        <f>SUMIFS(Inyecciones!$E$2:$E$14185,Inyecciones!$A$2:$A$14185,Balance!C$4,Inyecciones!$B$2:$B$14185,Balance!$B88,Inyecciones!$C$2:$C$14185,Balance!C$5)</f>
        <v>58301.575299634169</v>
      </c>
      <c r="D88" s="13">
        <f>SUMIFS(Inyecciones!$E$2:$E$14185,Inyecciones!$A$2:$A$14185,Balance!D$4,Inyecciones!$B$2:$B$14185,Balance!$B88,Inyecciones!$C$2:$C$14185,Balance!D$5)</f>
        <v>58569.505912455817</v>
      </c>
      <c r="E88" s="13">
        <f>SUMIFS(Inyecciones!$E$2:$E$14185,Inyecciones!$A$2:$A$14185,Balance!E$4,Inyecciones!$B$2:$B$14185,Balance!$B88,Inyecciones!$C$2:$C$14185,Balance!E$5)</f>
        <v>70547.773696808334</v>
      </c>
      <c r="F88" s="13">
        <f>SUMIFS(Inyecciones!$E$2:$E$14185,Inyecciones!$A$2:$A$14185,Balance!F$4,Inyecciones!$B$2:$B$14185,Balance!$B88,Inyecciones!$C$2:$C$14185,Balance!F$5)</f>
        <v>59374.476871048108</v>
      </c>
      <c r="G88" s="13">
        <f>SUMIFS(Inyecciones!$E$2:$E$14185,Inyecciones!$A$2:$A$14185,Balance!G$4,Inyecciones!$B$2:$B$14185,Balance!$B88,Inyecciones!$C$2:$C$14185,Balance!G$5)</f>
        <v>62834.719547270222</v>
      </c>
      <c r="H88" s="13">
        <f>SUMIFS(Inyecciones!$E$2:$E$14185,Inyecciones!$A$2:$A$14185,Balance!H$4,Inyecciones!$B$2:$B$14185,Balance!$B88,Inyecciones!$C$2:$C$14185,Balance!H$5)</f>
        <v>55112.330433435178</v>
      </c>
      <c r="I88" s="13">
        <f>SUMIFS(Inyecciones!$E$2:$E$14185,Inyecciones!$A$2:$A$14185,Balance!I$4,Inyecciones!$B$2:$B$14185,Balance!$B88,Inyecciones!$C$2:$C$14185,Balance!I$5)</f>
        <v>25435.84657476659</v>
      </c>
      <c r="J88" s="13">
        <f>SUMIFS(Inyecciones!$E$2:$E$14185,Inyecciones!$A$2:$A$14185,Balance!J$4,Inyecciones!$B$2:$B$14185,Balance!$B88,Inyecciones!$C$2:$C$14185,Balance!J$5)</f>
        <v>6254.6601567793796</v>
      </c>
      <c r="K88" s="13">
        <f>SUMIFS(Inyecciones!$E$2:$E$14185,Inyecciones!$A$2:$A$14185,Balance!K$4,Inyecciones!$B$2:$B$14185,Balance!$B88,Inyecciones!$C$2:$C$14185,Balance!K$5)</f>
        <v>5058.3972725502063</v>
      </c>
      <c r="L88" s="13">
        <f>SUMIFS(Inyecciones!$E$2:$E$14185,Inyecciones!$A$2:$A$14185,Balance!L$4,Inyecciones!$B$2:$B$14185,Balance!$B88,Inyecciones!$C$2:$C$14185,Balance!L$5)</f>
        <v>5300.5770674148735</v>
      </c>
      <c r="M88" s="13">
        <f>SUMIFS(Inyecciones!$E$2:$E$14185,Inyecciones!$A$2:$A$14185,Balance!M$4,Inyecciones!$B$2:$B$14185,Balance!$B88,Inyecciones!$C$2:$C$14185,Balance!M$5)</f>
        <v>7683.440443140229</v>
      </c>
      <c r="N88" s="14">
        <f>SUMIFS(Inyecciones!$E$2:$E$14185,Inyecciones!$A$2:$A$14185,Balance!N$4,Inyecciones!$B$2:$B$14185,Balance!$B88,Inyecciones!$C$2:$C$14185,Balance!N$5)</f>
        <v>9043.8515302599535</v>
      </c>
      <c r="O88" s="12">
        <f>SUMIFS(Inyecciones!$E$2:$E$14185,Inyecciones!$A$2:$A$14185,Balance!O$4,Inyecciones!$B$2:$B$14185,Balance!$B88,Inyecciones!$C$2:$C$14185,Balance!O$5)</f>
        <v>58429.352755772328</v>
      </c>
      <c r="P88" s="13">
        <f>SUMIFS(Inyecciones!$E$2:$E$14185,Inyecciones!$A$2:$A$14185,Balance!P$4,Inyecciones!$B$2:$B$14185,Balance!$B88,Inyecciones!$C$2:$C$14185,Balance!P$5)</f>
        <v>58883.703237031747</v>
      </c>
      <c r="Q88" s="13">
        <f>SUMIFS(Inyecciones!$E$2:$E$14185,Inyecciones!$A$2:$A$14185,Balance!Q$4,Inyecciones!$B$2:$B$14185,Balance!$B88,Inyecciones!$C$2:$C$14185,Balance!Q$5)</f>
        <v>70761.605375428757</v>
      </c>
      <c r="R88" s="13">
        <f>SUMIFS(Inyecciones!$E$2:$E$14185,Inyecciones!$A$2:$A$14185,Balance!R$4,Inyecciones!$B$2:$B$14185,Balance!$B88,Inyecciones!$C$2:$C$14185,Balance!R$5)</f>
        <v>59364.539238891994</v>
      </c>
      <c r="S88" s="13">
        <f>SUMIFS(Inyecciones!$E$2:$E$14185,Inyecciones!$A$2:$A$14185,Balance!S$4,Inyecciones!$B$2:$B$14185,Balance!$B88,Inyecciones!$C$2:$C$14185,Balance!S$5)</f>
        <v>62489.089892793891</v>
      </c>
      <c r="T88" s="13">
        <f>SUMIFS(Inyecciones!$E$2:$E$14185,Inyecciones!$A$2:$A$14185,Balance!T$4,Inyecciones!$B$2:$B$14185,Balance!$B88,Inyecciones!$C$2:$C$14185,Balance!T$5)</f>
        <v>55414.216345984489</v>
      </c>
      <c r="U88" s="13">
        <f>SUMIFS(Inyecciones!$E$2:$E$14185,Inyecciones!$A$2:$A$14185,Balance!U$4,Inyecciones!$B$2:$B$14185,Balance!$B88,Inyecciones!$C$2:$C$14185,Balance!U$5)</f>
        <v>26960.717894620371</v>
      </c>
      <c r="V88" s="13">
        <f>SUMIFS(Inyecciones!$E$2:$E$14185,Inyecciones!$A$2:$A$14185,Balance!V$4,Inyecciones!$B$2:$B$14185,Balance!$B88,Inyecciones!$C$2:$C$14185,Balance!V$5)</f>
        <v>6310.0076950485654</v>
      </c>
      <c r="W88" s="13">
        <f>SUMIFS(Inyecciones!$E$2:$E$14185,Inyecciones!$A$2:$A$14185,Balance!W$4,Inyecciones!$B$2:$B$14185,Balance!$B88,Inyecciones!$C$2:$C$14185,Balance!W$5)</f>
        <v>5071.2748984093387</v>
      </c>
      <c r="X88" s="13">
        <f>SUMIFS(Inyecciones!$E$2:$E$14185,Inyecciones!$A$2:$A$14185,Balance!X$4,Inyecciones!$B$2:$B$14185,Balance!$B88,Inyecciones!$C$2:$C$14185,Balance!X$5)</f>
        <v>6017.3546253629374</v>
      </c>
      <c r="Y88" s="13">
        <f>SUMIFS(Inyecciones!$E$2:$E$14185,Inyecciones!$A$2:$A$14185,Balance!Y$4,Inyecciones!$B$2:$B$14185,Balance!$B88,Inyecciones!$C$2:$C$14185,Balance!Y$5)</f>
        <v>7855.9933841992352</v>
      </c>
      <c r="Z88" s="14">
        <f>SUMIFS(Inyecciones!$E$2:$E$14185,Inyecciones!$A$2:$A$14185,Balance!Z$4,Inyecciones!$B$2:$B$14185,Balance!$B88,Inyecciones!$C$2:$C$14185,Balance!Z$5)</f>
        <v>10234.96710588629</v>
      </c>
      <c r="AA88" s="12">
        <f>SUMIFS(Inyecciones!$E$2:$E$14185,Inyecciones!$A$2:$A$14185,Balance!AA$4,Inyecciones!$B$2:$B$14185,Balance!$B88,Inyecciones!$C$2:$C$14185,Balance!AA$5)</f>
        <v>58418.656550529202</v>
      </c>
      <c r="AB88" s="13">
        <f>SUMIFS(Inyecciones!$E$2:$E$14185,Inyecciones!$A$2:$A$14185,Balance!AB$4,Inyecciones!$B$2:$B$14185,Balance!$B88,Inyecciones!$C$2:$C$14185,Balance!AB$5)</f>
        <v>58712.60817632181</v>
      </c>
      <c r="AC88" s="13">
        <f>SUMIFS(Inyecciones!$E$2:$E$14185,Inyecciones!$A$2:$A$14185,Balance!AC$4,Inyecciones!$B$2:$B$14185,Balance!$B88,Inyecciones!$C$2:$C$14185,Balance!AC$5)</f>
        <v>70590.927137715655</v>
      </c>
      <c r="AD88" s="13">
        <f>SUMIFS(Inyecciones!$E$2:$E$14185,Inyecciones!$A$2:$A$14185,Balance!AD$4,Inyecciones!$B$2:$B$14185,Balance!$B88,Inyecciones!$C$2:$C$14185,Balance!AD$5)</f>
        <v>59213.14754864548</v>
      </c>
      <c r="AE88" s="13">
        <f>SUMIFS(Inyecciones!$E$2:$E$14185,Inyecciones!$A$2:$A$14185,Balance!AE$4,Inyecciones!$B$2:$B$14185,Balance!$B88,Inyecciones!$C$2:$C$14185,Balance!AE$5)</f>
        <v>63109.57813000305</v>
      </c>
      <c r="AF88" s="13">
        <f>SUMIFS(Inyecciones!$E$2:$E$14185,Inyecciones!$A$2:$A$14185,Balance!AF$4,Inyecciones!$B$2:$B$14185,Balance!$B88,Inyecciones!$C$2:$C$14185,Balance!AF$5)</f>
        <v>57992.001920935123</v>
      </c>
      <c r="AG88" s="13">
        <f>SUMIFS(Inyecciones!$E$2:$E$14185,Inyecciones!$A$2:$A$14185,Balance!AG$4,Inyecciones!$B$2:$B$14185,Balance!$B88,Inyecciones!$C$2:$C$14185,Balance!AG$5)</f>
        <v>28046.633547081128</v>
      </c>
      <c r="AH88" s="13">
        <f>SUMIFS(Inyecciones!$E$2:$E$14185,Inyecciones!$A$2:$A$14185,Balance!AH$4,Inyecciones!$B$2:$B$14185,Balance!$B88,Inyecciones!$C$2:$C$14185,Balance!AH$5)</f>
        <v>6395.5373652746493</v>
      </c>
      <c r="AI88" s="13">
        <f>SUMIFS(Inyecciones!$E$2:$E$14185,Inyecciones!$A$2:$A$14185,Balance!AI$4,Inyecciones!$B$2:$B$14185,Balance!$B88,Inyecciones!$C$2:$C$14185,Balance!AI$5)</f>
        <v>5253.4865415939475</v>
      </c>
      <c r="AJ88" s="13">
        <f>SUMIFS(Inyecciones!$E$2:$E$14185,Inyecciones!$A$2:$A$14185,Balance!AJ$4,Inyecciones!$B$2:$B$14185,Balance!$B88,Inyecciones!$C$2:$C$14185,Balance!AJ$5)</f>
        <v>7440.5895660121041</v>
      </c>
      <c r="AK88" s="13">
        <f>SUMIFS(Inyecciones!$E$2:$E$14185,Inyecciones!$A$2:$A$14185,Balance!AK$4,Inyecciones!$B$2:$B$14185,Balance!$B88,Inyecciones!$C$2:$C$14185,Balance!AK$5)</f>
        <v>7993.6526979915679</v>
      </c>
      <c r="AL88" s="14">
        <f>SUMIFS(Inyecciones!$E$2:$E$14185,Inyecciones!$A$2:$A$14185,Balance!AL$4,Inyecciones!$B$2:$B$14185,Balance!$B88,Inyecciones!$C$2:$C$14185,Balance!AL$5)</f>
        <v>10726.10988287022</v>
      </c>
      <c r="AM88" s="13"/>
      <c r="AN88" s="12">
        <f>SUMIFS('Retiro Mensual'!$E$2:$E$2629,'Retiro Mensual'!$A$2:$A$2629,AN$4,'Retiro Mensual'!$B$2:$B$2629,$B88,'Retiro Mensual'!$C$2:$C$2629,AN$5)</f>
        <v>0</v>
      </c>
      <c r="AO88" s="13">
        <f>SUMIFS('Retiro Mensual'!$E$2:$E$2629,'Retiro Mensual'!$A$2:$A$2629,AO$4,'Retiro Mensual'!$B$2:$B$2629,$B88,'Retiro Mensual'!$C$2:$C$2629,AO$5)</f>
        <v>0</v>
      </c>
      <c r="AP88" s="13">
        <f>SUMIFS('Retiro Mensual'!$E$2:$E$2629,'Retiro Mensual'!$A$2:$A$2629,AP$4,'Retiro Mensual'!$B$2:$B$2629,$B88,'Retiro Mensual'!$C$2:$C$2629,AP$5)</f>
        <v>0</v>
      </c>
      <c r="AQ88" s="13">
        <f>SUMIFS('Retiro Mensual'!$E$2:$E$2629,'Retiro Mensual'!$A$2:$A$2629,AQ$4,'Retiro Mensual'!$B$2:$B$2629,$B88,'Retiro Mensual'!$C$2:$C$2629,AQ$5)</f>
        <v>0</v>
      </c>
      <c r="AR88" s="13">
        <f>SUMIFS('Retiro Mensual'!$E$2:$E$2629,'Retiro Mensual'!$A$2:$A$2629,AR$4,'Retiro Mensual'!$B$2:$B$2629,$B88,'Retiro Mensual'!$C$2:$C$2629,AR$5)</f>
        <v>0</v>
      </c>
      <c r="AS88" s="13">
        <f>SUMIFS('Retiro Mensual'!$E$2:$E$2629,'Retiro Mensual'!$A$2:$A$2629,AS$4,'Retiro Mensual'!$B$2:$B$2629,$B88,'Retiro Mensual'!$C$2:$C$2629,AS$5)</f>
        <v>0</v>
      </c>
      <c r="AT88" s="13">
        <f>SUMIFS('Retiro Mensual'!$E$2:$E$2629,'Retiro Mensual'!$A$2:$A$2629,AT$4,'Retiro Mensual'!$B$2:$B$2629,$B88,'Retiro Mensual'!$C$2:$C$2629,AT$5)</f>
        <v>0</v>
      </c>
      <c r="AU88" s="13">
        <f>SUMIFS('Retiro Mensual'!$E$2:$E$2629,'Retiro Mensual'!$A$2:$A$2629,AU$4,'Retiro Mensual'!$B$2:$B$2629,$B88,'Retiro Mensual'!$C$2:$C$2629,AU$5)</f>
        <v>0</v>
      </c>
      <c r="AV88" s="13">
        <f>SUMIFS('Retiro Mensual'!$E$2:$E$2629,'Retiro Mensual'!$A$2:$A$2629,AV$4,'Retiro Mensual'!$B$2:$B$2629,$B88,'Retiro Mensual'!$C$2:$C$2629,AV$5)</f>
        <v>0</v>
      </c>
      <c r="AW88" s="13">
        <f>SUMIFS('Retiro Mensual'!$E$2:$E$2629,'Retiro Mensual'!$A$2:$A$2629,AW$4,'Retiro Mensual'!$B$2:$B$2629,$B88,'Retiro Mensual'!$C$2:$C$2629,AW$5)</f>
        <v>0</v>
      </c>
      <c r="AX88" s="13">
        <f>SUMIFS('Retiro Mensual'!$E$2:$E$2629,'Retiro Mensual'!$A$2:$A$2629,AX$4,'Retiro Mensual'!$B$2:$B$2629,$B88,'Retiro Mensual'!$C$2:$C$2629,AX$5)</f>
        <v>0</v>
      </c>
      <c r="AY88" s="14">
        <f>SUMIFS('Retiro Mensual'!$E$2:$E$2629,'Retiro Mensual'!$A$2:$A$2629,AY$4,'Retiro Mensual'!$B$2:$B$2629,$B88,'Retiro Mensual'!$C$2:$C$2629,AY$5)</f>
        <v>0</v>
      </c>
      <c r="AZ88" s="12">
        <f>SUMIFS('Retiro Mensual'!$E$2:$E$2629,'Retiro Mensual'!$A$2:$A$2629,AZ$4,'Retiro Mensual'!$B$2:$B$2629,$B88,'Retiro Mensual'!$C$2:$C$2629,AZ$5)</f>
        <v>0</v>
      </c>
      <c r="BA88" s="13">
        <f>SUMIFS('Retiro Mensual'!$E$2:$E$2629,'Retiro Mensual'!$A$2:$A$2629,BA$4,'Retiro Mensual'!$B$2:$B$2629,$B88,'Retiro Mensual'!$C$2:$C$2629,BA$5)</f>
        <v>0</v>
      </c>
      <c r="BB88" s="13">
        <f>SUMIFS('Retiro Mensual'!$E$2:$E$2629,'Retiro Mensual'!$A$2:$A$2629,BB$4,'Retiro Mensual'!$B$2:$B$2629,$B88,'Retiro Mensual'!$C$2:$C$2629,BB$5)</f>
        <v>0</v>
      </c>
      <c r="BC88" s="13">
        <f>SUMIFS('Retiro Mensual'!$E$2:$E$2629,'Retiro Mensual'!$A$2:$A$2629,BC$4,'Retiro Mensual'!$B$2:$B$2629,$B88,'Retiro Mensual'!$C$2:$C$2629,BC$5)</f>
        <v>0</v>
      </c>
      <c r="BD88" s="13">
        <f>SUMIFS('Retiro Mensual'!$E$2:$E$2629,'Retiro Mensual'!$A$2:$A$2629,BD$4,'Retiro Mensual'!$B$2:$B$2629,$B88,'Retiro Mensual'!$C$2:$C$2629,BD$5)</f>
        <v>0</v>
      </c>
      <c r="BE88" s="13">
        <f>SUMIFS('Retiro Mensual'!$E$2:$E$2629,'Retiro Mensual'!$A$2:$A$2629,BE$4,'Retiro Mensual'!$B$2:$B$2629,$B88,'Retiro Mensual'!$C$2:$C$2629,BE$5)</f>
        <v>0</v>
      </c>
      <c r="BF88" s="13">
        <f>SUMIFS('Retiro Mensual'!$E$2:$E$2629,'Retiro Mensual'!$A$2:$A$2629,BF$4,'Retiro Mensual'!$B$2:$B$2629,$B88,'Retiro Mensual'!$C$2:$C$2629,BF$5)</f>
        <v>0</v>
      </c>
      <c r="BG88" s="13">
        <f>SUMIFS('Retiro Mensual'!$E$2:$E$2629,'Retiro Mensual'!$A$2:$A$2629,BG$4,'Retiro Mensual'!$B$2:$B$2629,$B88,'Retiro Mensual'!$C$2:$C$2629,BG$5)</f>
        <v>0</v>
      </c>
      <c r="BH88" s="13">
        <f>SUMIFS('Retiro Mensual'!$E$2:$E$2629,'Retiro Mensual'!$A$2:$A$2629,BH$4,'Retiro Mensual'!$B$2:$B$2629,$B88,'Retiro Mensual'!$C$2:$C$2629,BH$5)</f>
        <v>0</v>
      </c>
      <c r="BI88" s="13">
        <f>SUMIFS('Retiro Mensual'!$E$2:$E$2629,'Retiro Mensual'!$A$2:$A$2629,BI$4,'Retiro Mensual'!$B$2:$B$2629,$B88,'Retiro Mensual'!$C$2:$C$2629,BI$5)</f>
        <v>0</v>
      </c>
      <c r="BJ88" s="13">
        <f>SUMIFS('Retiro Mensual'!$E$2:$E$2629,'Retiro Mensual'!$A$2:$A$2629,BJ$4,'Retiro Mensual'!$B$2:$B$2629,$B88,'Retiro Mensual'!$C$2:$C$2629,BJ$5)</f>
        <v>0</v>
      </c>
      <c r="BK88" s="14">
        <f>SUMIFS('Retiro Mensual'!$E$2:$E$2629,'Retiro Mensual'!$A$2:$A$2629,BK$4,'Retiro Mensual'!$B$2:$B$2629,$B88,'Retiro Mensual'!$C$2:$C$2629,BK$5)</f>
        <v>0</v>
      </c>
      <c r="BL88" s="12">
        <f>SUMIFS('Retiro Mensual'!$E$2:$E$2629,'Retiro Mensual'!$A$2:$A$2629,BL$4,'Retiro Mensual'!$B$2:$B$2629,$B88,'Retiro Mensual'!$C$2:$C$2629,BL$5)</f>
        <v>0</v>
      </c>
      <c r="BM88" s="13">
        <f>SUMIFS('Retiro Mensual'!$E$2:$E$2629,'Retiro Mensual'!$A$2:$A$2629,BM$4,'Retiro Mensual'!$B$2:$B$2629,$B88,'Retiro Mensual'!$C$2:$C$2629,BM$5)</f>
        <v>0</v>
      </c>
      <c r="BN88" s="13">
        <f>SUMIFS('Retiro Mensual'!$E$2:$E$2629,'Retiro Mensual'!$A$2:$A$2629,BN$4,'Retiro Mensual'!$B$2:$B$2629,$B88,'Retiro Mensual'!$C$2:$C$2629,BN$5)</f>
        <v>0</v>
      </c>
      <c r="BO88" s="13">
        <f>SUMIFS('Retiro Mensual'!$E$2:$E$2629,'Retiro Mensual'!$A$2:$A$2629,BO$4,'Retiro Mensual'!$B$2:$B$2629,$B88,'Retiro Mensual'!$C$2:$C$2629,BO$5)</f>
        <v>0</v>
      </c>
      <c r="BP88" s="13">
        <f>SUMIFS('Retiro Mensual'!$E$2:$E$2629,'Retiro Mensual'!$A$2:$A$2629,BP$4,'Retiro Mensual'!$B$2:$B$2629,$B88,'Retiro Mensual'!$C$2:$C$2629,BP$5)</f>
        <v>0</v>
      </c>
      <c r="BQ88" s="13">
        <f>SUMIFS('Retiro Mensual'!$E$2:$E$2629,'Retiro Mensual'!$A$2:$A$2629,BQ$4,'Retiro Mensual'!$B$2:$B$2629,$B88,'Retiro Mensual'!$C$2:$C$2629,BQ$5)</f>
        <v>0</v>
      </c>
      <c r="BR88" s="13">
        <f>SUMIFS('Retiro Mensual'!$E$2:$E$2629,'Retiro Mensual'!$A$2:$A$2629,BR$4,'Retiro Mensual'!$B$2:$B$2629,$B88,'Retiro Mensual'!$C$2:$C$2629,BR$5)</f>
        <v>0</v>
      </c>
      <c r="BS88" s="13">
        <f>SUMIFS('Retiro Mensual'!$E$2:$E$2629,'Retiro Mensual'!$A$2:$A$2629,BS$4,'Retiro Mensual'!$B$2:$B$2629,$B88,'Retiro Mensual'!$C$2:$C$2629,BS$5)</f>
        <v>0</v>
      </c>
      <c r="BT88" s="13">
        <f>SUMIFS('Retiro Mensual'!$E$2:$E$2629,'Retiro Mensual'!$A$2:$A$2629,BT$4,'Retiro Mensual'!$B$2:$B$2629,$B88,'Retiro Mensual'!$C$2:$C$2629,BT$5)</f>
        <v>0</v>
      </c>
      <c r="BU88" s="13">
        <f>SUMIFS('Retiro Mensual'!$E$2:$E$2629,'Retiro Mensual'!$A$2:$A$2629,BU$4,'Retiro Mensual'!$B$2:$B$2629,$B88,'Retiro Mensual'!$C$2:$C$2629,BU$5)</f>
        <v>0</v>
      </c>
      <c r="BV88" s="13">
        <f>SUMIFS('Retiro Mensual'!$E$2:$E$2629,'Retiro Mensual'!$A$2:$A$2629,BV$4,'Retiro Mensual'!$B$2:$B$2629,$B88,'Retiro Mensual'!$C$2:$C$2629,BV$5)</f>
        <v>0</v>
      </c>
      <c r="BW88" s="14">
        <f>SUMIFS('Retiro Mensual'!$E$2:$E$2629,'Retiro Mensual'!$A$2:$A$2629,BW$4,'Retiro Mensual'!$B$2:$B$2629,$B88,'Retiro Mensual'!$C$2:$C$2629,BW$5)</f>
        <v>0</v>
      </c>
      <c r="BX88" s="13"/>
      <c r="BY88" s="12">
        <f>SUMIFS('Compra Ventas'!$E$2:$E$2700,'Compra Ventas'!$A$2:$A$2700,BY$4,'Compra Ventas'!$B$2:$B$2700,$B88,'Compra Ventas'!$C$2:$C$2700,BY$5)</f>
        <v>0</v>
      </c>
      <c r="BZ88" s="13">
        <f>SUMIFS('Compra Ventas'!$E$2:$E$2700,'Compra Ventas'!$A$2:$A$2700,BZ$4,'Compra Ventas'!$B$2:$B$2700,$B88,'Compra Ventas'!$C$2:$C$2700,BZ$5)</f>
        <v>0</v>
      </c>
      <c r="CA88" s="13">
        <f>SUMIFS('Compra Ventas'!$E$2:$E$2700,'Compra Ventas'!$A$2:$A$2700,CA$4,'Compra Ventas'!$B$2:$B$2700,$B88,'Compra Ventas'!$C$2:$C$2700,CA$5)</f>
        <v>0</v>
      </c>
      <c r="CB88" s="13">
        <f>SUMIFS('Compra Ventas'!$E$2:$E$2700,'Compra Ventas'!$A$2:$A$2700,CB$4,'Compra Ventas'!$B$2:$B$2700,$B88,'Compra Ventas'!$C$2:$C$2700,CB$5)</f>
        <v>0</v>
      </c>
      <c r="CC88" s="13">
        <f>SUMIFS('Compra Ventas'!$E$2:$E$2700,'Compra Ventas'!$A$2:$A$2700,CC$4,'Compra Ventas'!$B$2:$B$2700,$B88,'Compra Ventas'!$C$2:$C$2700,CC$5)</f>
        <v>0</v>
      </c>
      <c r="CD88" s="13">
        <f>SUMIFS('Compra Ventas'!$E$2:$E$2700,'Compra Ventas'!$A$2:$A$2700,CD$4,'Compra Ventas'!$B$2:$B$2700,$B88,'Compra Ventas'!$C$2:$C$2700,CD$5)</f>
        <v>0</v>
      </c>
      <c r="CE88" s="13">
        <f>SUMIFS('Compra Ventas'!$E$2:$E$2700,'Compra Ventas'!$A$2:$A$2700,CE$4,'Compra Ventas'!$B$2:$B$2700,$B88,'Compra Ventas'!$C$2:$C$2700,CE$5)</f>
        <v>0</v>
      </c>
      <c r="CF88" s="13">
        <f>SUMIFS('Compra Ventas'!$E$2:$E$2700,'Compra Ventas'!$A$2:$A$2700,CF$4,'Compra Ventas'!$B$2:$B$2700,$B88,'Compra Ventas'!$C$2:$C$2700,CF$5)</f>
        <v>0</v>
      </c>
      <c r="CG88" s="13">
        <f>SUMIFS('Compra Ventas'!$E$2:$E$2700,'Compra Ventas'!$A$2:$A$2700,CG$4,'Compra Ventas'!$B$2:$B$2700,$B88,'Compra Ventas'!$C$2:$C$2700,CG$5)</f>
        <v>0</v>
      </c>
      <c r="CH88" s="13">
        <f>SUMIFS('Compra Ventas'!$E$2:$E$2700,'Compra Ventas'!$A$2:$A$2700,CH$4,'Compra Ventas'!$B$2:$B$2700,$B88,'Compra Ventas'!$C$2:$C$2700,CH$5)</f>
        <v>0</v>
      </c>
      <c r="CI88" s="13">
        <f>SUMIFS('Compra Ventas'!$E$2:$E$2700,'Compra Ventas'!$A$2:$A$2700,CI$4,'Compra Ventas'!$B$2:$B$2700,$B88,'Compra Ventas'!$C$2:$C$2700,CI$5)</f>
        <v>0</v>
      </c>
      <c r="CJ88" s="14">
        <f>SUMIFS('Compra Ventas'!$E$2:$E$2700,'Compra Ventas'!$A$2:$A$2700,CJ$4,'Compra Ventas'!$B$2:$B$2700,$B88,'Compra Ventas'!$C$2:$C$2700,CJ$5)</f>
        <v>0</v>
      </c>
      <c r="CK88" s="12">
        <f>SUMIFS('Compra Ventas'!$E$2:$E$2700,'Compra Ventas'!$A$2:$A$2700,CK$4,'Compra Ventas'!$B$2:$B$2700,$B88,'Compra Ventas'!$C$2:$C$2700,CK$5)</f>
        <v>0</v>
      </c>
      <c r="CL88" s="13">
        <f>SUMIFS('Compra Ventas'!$E$2:$E$2700,'Compra Ventas'!$A$2:$A$2700,CL$4,'Compra Ventas'!$B$2:$B$2700,$B88,'Compra Ventas'!$C$2:$C$2700,CL$5)</f>
        <v>0</v>
      </c>
      <c r="CM88" s="13">
        <f>SUMIFS('Compra Ventas'!$E$2:$E$2700,'Compra Ventas'!$A$2:$A$2700,CM$4,'Compra Ventas'!$B$2:$B$2700,$B88,'Compra Ventas'!$C$2:$C$2700,CM$5)</f>
        <v>0</v>
      </c>
      <c r="CN88" s="13">
        <f>SUMIFS('Compra Ventas'!$E$2:$E$2700,'Compra Ventas'!$A$2:$A$2700,CN$4,'Compra Ventas'!$B$2:$B$2700,$B88,'Compra Ventas'!$C$2:$C$2700,CN$5)</f>
        <v>0</v>
      </c>
      <c r="CO88" s="13">
        <f>SUMIFS('Compra Ventas'!$E$2:$E$2700,'Compra Ventas'!$A$2:$A$2700,CO$4,'Compra Ventas'!$B$2:$B$2700,$B88,'Compra Ventas'!$C$2:$C$2700,CO$5)</f>
        <v>0</v>
      </c>
      <c r="CP88" s="13">
        <f>SUMIFS('Compra Ventas'!$E$2:$E$2700,'Compra Ventas'!$A$2:$A$2700,CP$4,'Compra Ventas'!$B$2:$B$2700,$B88,'Compra Ventas'!$C$2:$C$2700,CP$5)</f>
        <v>0</v>
      </c>
      <c r="CQ88" s="13">
        <f>SUMIFS('Compra Ventas'!$E$2:$E$2700,'Compra Ventas'!$A$2:$A$2700,CQ$4,'Compra Ventas'!$B$2:$B$2700,$B88,'Compra Ventas'!$C$2:$C$2700,CQ$5)</f>
        <v>0</v>
      </c>
      <c r="CR88" s="13">
        <f>SUMIFS('Compra Ventas'!$E$2:$E$2700,'Compra Ventas'!$A$2:$A$2700,CR$4,'Compra Ventas'!$B$2:$B$2700,$B88,'Compra Ventas'!$C$2:$C$2700,CR$5)</f>
        <v>0</v>
      </c>
      <c r="CS88" s="13">
        <f>SUMIFS('Compra Ventas'!$E$2:$E$2700,'Compra Ventas'!$A$2:$A$2700,CS$4,'Compra Ventas'!$B$2:$B$2700,$B88,'Compra Ventas'!$C$2:$C$2700,CS$5)</f>
        <v>0</v>
      </c>
      <c r="CT88" s="13">
        <f>SUMIFS('Compra Ventas'!$E$2:$E$2700,'Compra Ventas'!$A$2:$A$2700,CT$4,'Compra Ventas'!$B$2:$B$2700,$B88,'Compra Ventas'!$C$2:$C$2700,CT$5)</f>
        <v>0</v>
      </c>
      <c r="CU88" s="13">
        <f>SUMIFS('Compra Ventas'!$E$2:$E$2700,'Compra Ventas'!$A$2:$A$2700,CU$4,'Compra Ventas'!$B$2:$B$2700,$B88,'Compra Ventas'!$C$2:$C$2700,CU$5)</f>
        <v>0</v>
      </c>
      <c r="CV88" s="14">
        <f>SUMIFS('Compra Ventas'!$E$2:$E$2700,'Compra Ventas'!$A$2:$A$2700,CV$4,'Compra Ventas'!$B$2:$B$2700,$B88,'Compra Ventas'!$C$2:$C$2700,CV$5)</f>
        <v>0</v>
      </c>
      <c r="CW88" s="12">
        <f>SUMIFS('Compra Ventas'!$E$2:$E$2700,'Compra Ventas'!$A$2:$A$2700,CW$4,'Compra Ventas'!$B$2:$B$2700,$B88,'Compra Ventas'!$C$2:$C$2700,CW$5)</f>
        <v>0</v>
      </c>
      <c r="CX88" s="13">
        <f>SUMIFS('Compra Ventas'!$E$2:$E$2700,'Compra Ventas'!$A$2:$A$2700,CX$4,'Compra Ventas'!$B$2:$B$2700,$B88,'Compra Ventas'!$C$2:$C$2700,CX$5)</f>
        <v>0</v>
      </c>
      <c r="CY88" s="13">
        <f>SUMIFS('Compra Ventas'!$E$2:$E$2700,'Compra Ventas'!$A$2:$A$2700,CY$4,'Compra Ventas'!$B$2:$B$2700,$B88,'Compra Ventas'!$C$2:$C$2700,CY$5)</f>
        <v>0</v>
      </c>
      <c r="CZ88" s="13">
        <f>SUMIFS('Compra Ventas'!$E$2:$E$2700,'Compra Ventas'!$A$2:$A$2700,CZ$4,'Compra Ventas'!$B$2:$B$2700,$B88,'Compra Ventas'!$C$2:$C$2700,CZ$5)</f>
        <v>0</v>
      </c>
      <c r="DA88" s="13">
        <f>SUMIFS('Compra Ventas'!$E$2:$E$2700,'Compra Ventas'!$A$2:$A$2700,DA$4,'Compra Ventas'!$B$2:$B$2700,$B88,'Compra Ventas'!$C$2:$C$2700,DA$5)</f>
        <v>0</v>
      </c>
      <c r="DB88" s="13">
        <f>SUMIFS('Compra Ventas'!$E$2:$E$2700,'Compra Ventas'!$A$2:$A$2700,DB$4,'Compra Ventas'!$B$2:$B$2700,$B88,'Compra Ventas'!$C$2:$C$2700,DB$5)</f>
        <v>0</v>
      </c>
      <c r="DC88" s="13">
        <f>SUMIFS('Compra Ventas'!$E$2:$E$2700,'Compra Ventas'!$A$2:$A$2700,DC$4,'Compra Ventas'!$B$2:$B$2700,$B88,'Compra Ventas'!$C$2:$C$2700,DC$5)</f>
        <v>0</v>
      </c>
      <c r="DD88" s="13">
        <f>SUMIFS('Compra Ventas'!$E$2:$E$2700,'Compra Ventas'!$A$2:$A$2700,DD$4,'Compra Ventas'!$B$2:$B$2700,$B88,'Compra Ventas'!$C$2:$C$2700,DD$5)</f>
        <v>0</v>
      </c>
      <c r="DE88" s="13">
        <f>SUMIFS('Compra Ventas'!$E$2:$E$2700,'Compra Ventas'!$A$2:$A$2700,DE$4,'Compra Ventas'!$B$2:$B$2700,$B88,'Compra Ventas'!$C$2:$C$2700,DE$5)</f>
        <v>0</v>
      </c>
      <c r="DF88" s="13">
        <f>SUMIFS('Compra Ventas'!$E$2:$E$2700,'Compra Ventas'!$A$2:$A$2700,DF$4,'Compra Ventas'!$B$2:$B$2700,$B88,'Compra Ventas'!$C$2:$C$2700,DF$5)</f>
        <v>0</v>
      </c>
      <c r="DG88" s="13">
        <f>SUMIFS('Compra Ventas'!$E$2:$E$2700,'Compra Ventas'!$A$2:$A$2700,DG$4,'Compra Ventas'!$B$2:$B$2700,$B88,'Compra Ventas'!$C$2:$C$2700,DG$5)</f>
        <v>0</v>
      </c>
      <c r="DH88" s="14">
        <f>SUMIFS('Compra Ventas'!$E$2:$E$2700,'Compra Ventas'!$A$2:$A$2700,DH$4,'Compra Ventas'!$B$2:$B$2700,$B88,'Compra Ventas'!$C$2:$C$2700,DH$5)</f>
        <v>0</v>
      </c>
      <c r="DI88" s="84"/>
      <c r="DJ88" s="98">
        <f>SUMIFS('Ajuste Ciclado'!D$5:D$47,'Ajuste Ciclado'!$C$5:$C$47,Balance!DJ$4,'Ajuste Ciclado'!$B$5:$B$47,Balance!$B88)</f>
        <v>0</v>
      </c>
      <c r="DK88" s="99">
        <f>SUMIFS('Ajuste Ciclado'!E$5:E$47,'Ajuste Ciclado'!$C$5:$C$47,Balance!DK$4,'Ajuste Ciclado'!$B$5:$B$47,Balance!$B88)</f>
        <v>0</v>
      </c>
      <c r="DL88" s="99">
        <f>SUMIFS('Ajuste Ciclado'!F$5:F$47,'Ajuste Ciclado'!$C$5:$C$47,Balance!DL$4,'Ajuste Ciclado'!$B$5:$B$47,Balance!$B88)</f>
        <v>0</v>
      </c>
      <c r="DM88" s="99">
        <f>SUMIFS('Ajuste Ciclado'!G$5:G$47,'Ajuste Ciclado'!$C$5:$C$47,Balance!DM$4,'Ajuste Ciclado'!$B$5:$B$47,Balance!$B88)</f>
        <v>0</v>
      </c>
      <c r="DN88" s="99">
        <f>SUMIFS('Ajuste Ciclado'!H$5:H$47,'Ajuste Ciclado'!$C$5:$C$47,Balance!DN$4,'Ajuste Ciclado'!$B$5:$B$47,Balance!$B88)</f>
        <v>0</v>
      </c>
      <c r="DO88" s="99">
        <f>SUMIFS('Ajuste Ciclado'!I$5:I$47,'Ajuste Ciclado'!$C$5:$C$47,Balance!DO$4,'Ajuste Ciclado'!$B$5:$B$47,Balance!$B88)</f>
        <v>0</v>
      </c>
      <c r="DP88" s="99">
        <f>SUMIFS('Ajuste Ciclado'!J$5:J$47,'Ajuste Ciclado'!$C$5:$C$47,Balance!DP$4,'Ajuste Ciclado'!$B$5:$B$47,Balance!$B88)</f>
        <v>0</v>
      </c>
      <c r="DQ88" s="99">
        <f>SUMIFS('Ajuste Ciclado'!K$5:K$47,'Ajuste Ciclado'!$C$5:$C$47,Balance!DQ$4,'Ajuste Ciclado'!$B$5:$B$47,Balance!$B88)</f>
        <v>0</v>
      </c>
      <c r="DR88" s="99">
        <f>SUMIFS('Ajuste Ciclado'!L$5:L$47,'Ajuste Ciclado'!$C$5:$C$47,Balance!DR$4,'Ajuste Ciclado'!$B$5:$B$47,Balance!$B88)</f>
        <v>0</v>
      </c>
      <c r="DS88" s="99">
        <f>SUMIFS('Ajuste Ciclado'!M$5:M$47,'Ajuste Ciclado'!$C$5:$C$47,Balance!DS$4,'Ajuste Ciclado'!$B$5:$B$47,Balance!$B88)</f>
        <v>0</v>
      </c>
      <c r="DT88" s="99">
        <f>SUMIFS('Ajuste Ciclado'!N$5:N$47,'Ajuste Ciclado'!$C$5:$C$47,Balance!DT$4,'Ajuste Ciclado'!$B$5:$B$47,Balance!$B88)</f>
        <v>0</v>
      </c>
      <c r="DU88" s="100">
        <f>SUMIFS('Ajuste Ciclado'!O$5:O$47,'Ajuste Ciclado'!$C$5:$C$47,Balance!DU$4,'Ajuste Ciclado'!$B$5:$B$47,Balance!$B88)</f>
        <v>0</v>
      </c>
      <c r="DV88" s="98">
        <f>SUMIFS('Ajuste Ciclado'!D$5:D$47,'Ajuste Ciclado'!$C$5:$C$47,Balance!DV$4,'Ajuste Ciclado'!$B$5:$B$47,Balance!$B88)</f>
        <v>0</v>
      </c>
      <c r="DW88" s="99">
        <f>SUMIFS('Ajuste Ciclado'!E$5:E$47,'Ajuste Ciclado'!$C$5:$C$47,Balance!DW$4,'Ajuste Ciclado'!$B$5:$B$47,Balance!$B88)</f>
        <v>0</v>
      </c>
      <c r="DX88" s="99">
        <f>SUMIFS('Ajuste Ciclado'!F$5:F$47,'Ajuste Ciclado'!$C$5:$C$47,Balance!DX$4,'Ajuste Ciclado'!$B$5:$B$47,Balance!$B88)</f>
        <v>0</v>
      </c>
      <c r="DY88" s="99">
        <f>SUMIFS('Ajuste Ciclado'!G$5:G$47,'Ajuste Ciclado'!$C$5:$C$47,Balance!DY$4,'Ajuste Ciclado'!$B$5:$B$47,Balance!$B88)</f>
        <v>0</v>
      </c>
      <c r="DZ88" s="99">
        <f>SUMIFS('Ajuste Ciclado'!H$5:H$47,'Ajuste Ciclado'!$C$5:$C$47,Balance!DZ$4,'Ajuste Ciclado'!$B$5:$B$47,Balance!$B88)</f>
        <v>0</v>
      </c>
      <c r="EA88" s="99">
        <f>SUMIFS('Ajuste Ciclado'!I$5:I$47,'Ajuste Ciclado'!$C$5:$C$47,Balance!EA$4,'Ajuste Ciclado'!$B$5:$B$47,Balance!$B88)</f>
        <v>0</v>
      </c>
      <c r="EB88" s="99">
        <f>SUMIFS('Ajuste Ciclado'!J$5:J$47,'Ajuste Ciclado'!$C$5:$C$47,Balance!EB$4,'Ajuste Ciclado'!$B$5:$B$47,Balance!$B88)</f>
        <v>0</v>
      </c>
      <c r="EC88" s="99">
        <f>SUMIFS('Ajuste Ciclado'!K$5:K$47,'Ajuste Ciclado'!$C$5:$C$47,Balance!EC$4,'Ajuste Ciclado'!$B$5:$B$47,Balance!$B88)</f>
        <v>0</v>
      </c>
      <c r="ED88" s="99">
        <f>SUMIFS('Ajuste Ciclado'!L$5:L$47,'Ajuste Ciclado'!$C$5:$C$47,Balance!ED$4,'Ajuste Ciclado'!$B$5:$B$47,Balance!$B88)</f>
        <v>0</v>
      </c>
      <c r="EE88" s="99">
        <f>SUMIFS('Ajuste Ciclado'!M$5:M$47,'Ajuste Ciclado'!$C$5:$C$47,Balance!EE$4,'Ajuste Ciclado'!$B$5:$B$47,Balance!$B88)</f>
        <v>0</v>
      </c>
      <c r="EF88" s="99">
        <f>SUMIFS('Ajuste Ciclado'!N$5:N$47,'Ajuste Ciclado'!$C$5:$C$47,Balance!EF$4,'Ajuste Ciclado'!$B$5:$B$47,Balance!$B88)</f>
        <v>0</v>
      </c>
      <c r="EG88" s="100">
        <f>SUMIFS('Ajuste Ciclado'!O$5:O$47,'Ajuste Ciclado'!$C$5:$C$47,Balance!EG$4,'Ajuste Ciclado'!$B$5:$B$47,Balance!$B88)</f>
        <v>0</v>
      </c>
      <c r="EH88" s="98">
        <f>SUMIFS('Ajuste Ciclado'!D$5:D$47,'Ajuste Ciclado'!$C$5:$C$47,Balance!EH$4,'Ajuste Ciclado'!$B$5:$B$47,Balance!$B88)</f>
        <v>0</v>
      </c>
      <c r="EI88" s="99">
        <f>SUMIFS('Ajuste Ciclado'!E$5:E$47,'Ajuste Ciclado'!$C$5:$C$47,Balance!EI$4,'Ajuste Ciclado'!$B$5:$B$47,Balance!$B88)</f>
        <v>0</v>
      </c>
      <c r="EJ88" s="99">
        <f>SUMIFS('Ajuste Ciclado'!F$5:F$47,'Ajuste Ciclado'!$C$5:$C$47,Balance!EJ$4,'Ajuste Ciclado'!$B$5:$B$47,Balance!$B88)</f>
        <v>0</v>
      </c>
      <c r="EK88" s="99">
        <f>SUMIFS('Ajuste Ciclado'!G$5:G$47,'Ajuste Ciclado'!$C$5:$C$47,Balance!EK$4,'Ajuste Ciclado'!$B$5:$B$47,Balance!$B88)</f>
        <v>0</v>
      </c>
      <c r="EL88" s="99">
        <f>SUMIFS('Ajuste Ciclado'!H$5:H$47,'Ajuste Ciclado'!$C$5:$C$47,Balance!EL$4,'Ajuste Ciclado'!$B$5:$B$47,Balance!$B88)</f>
        <v>0</v>
      </c>
      <c r="EM88" s="99">
        <f>SUMIFS('Ajuste Ciclado'!I$5:I$47,'Ajuste Ciclado'!$C$5:$C$47,Balance!EM$4,'Ajuste Ciclado'!$B$5:$B$47,Balance!$B88)</f>
        <v>0</v>
      </c>
      <c r="EN88" s="99">
        <f>SUMIFS('Ajuste Ciclado'!J$5:J$47,'Ajuste Ciclado'!$C$5:$C$47,Balance!EN$4,'Ajuste Ciclado'!$B$5:$B$47,Balance!$B88)</f>
        <v>0</v>
      </c>
      <c r="EO88" s="99">
        <f>SUMIFS('Ajuste Ciclado'!K$5:K$47,'Ajuste Ciclado'!$C$5:$C$47,Balance!EO$4,'Ajuste Ciclado'!$B$5:$B$47,Balance!$B88)</f>
        <v>0</v>
      </c>
      <c r="EP88" s="99">
        <f>SUMIFS('Ajuste Ciclado'!L$5:L$47,'Ajuste Ciclado'!$C$5:$C$47,Balance!EP$4,'Ajuste Ciclado'!$B$5:$B$47,Balance!$B88)</f>
        <v>0</v>
      </c>
      <c r="EQ88" s="99">
        <f>SUMIFS('Ajuste Ciclado'!M$5:M$47,'Ajuste Ciclado'!$C$5:$C$47,Balance!EQ$4,'Ajuste Ciclado'!$B$5:$B$47,Balance!$B88)</f>
        <v>0</v>
      </c>
      <c r="ER88" s="99">
        <f>SUMIFS('Ajuste Ciclado'!N$5:N$47,'Ajuste Ciclado'!$C$5:$C$47,Balance!ER$4,'Ajuste Ciclado'!$B$5:$B$47,Balance!$B88)</f>
        <v>0</v>
      </c>
      <c r="ES88" s="100">
        <f>SUMIFS('Ajuste Ciclado'!O$5:O$47,'Ajuste Ciclado'!$C$5:$C$47,Balance!ES$4,'Ajuste Ciclado'!$B$5:$B$47,Balance!$B88)</f>
        <v>0</v>
      </c>
      <c r="ET88" s="84"/>
      <c r="EU88" s="12">
        <f t="shared" si="181"/>
        <v>58301.575299634169</v>
      </c>
      <c r="EV88" s="13">
        <f t="shared" si="145"/>
        <v>58569.505912455817</v>
      </c>
      <c r="EW88" s="13">
        <f t="shared" si="146"/>
        <v>70547.773696808334</v>
      </c>
      <c r="EX88" s="13">
        <f t="shared" si="147"/>
        <v>59374.476871048108</v>
      </c>
      <c r="EY88" s="13">
        <f t="shared" si="148"/>
        <v>62834.719547270222</v>
      </c>
      <c r="EZ88" s="13">
        <f t="shared" si="149"/>
        <v>55112.330433435178</v>
      </c>
      <c r="FA88" s="13">
        <f t="shared" si="150"/>
        <v>25435.84657476659</v>
      </c>
      <c r="FB88" s="13">
        <f t="shared" si="151"/>
        <v>6254.6601567793796</v>
      </c>
      <c r="FC88" s="13">
        <f t="shared" si="152"/>
        <v>5058.3972725502063</v>
      </c>
      <c r="FD88" s="13">
        <f t="shared" si="153"/>
        <v>5300.5770674148735</v>
      </c>
      <c r="FE88" s="13">
        <f t="shared" si="154"/>
        <v>7683.440443140229</v>
      </c>
      <c r="FF88" s="14">
        <f t="shared" si="155"/>
        <v>9043.8515302599535</v>
      </c>
      <c r="FG88" s="12">
        <f t="shared" si="156"/>
        <v>58429.352755772328</v>
      </c>
      <c r="FH88" s="13">
        <f t="shared" si="157"/>
        <v>58883.703237031747</v>
      </c>
      <c r="FI88" s="13">
        <f t="shared" si="158"/>
        <v>70761.605375428757</v>
      </c>
      <c r="FJ88" s="13">
        <f t="shared" si="159"/>
        <v>59364.539238891994</v>
      </c>
      <c r="FK88" s="13">
        <f t="shared" si="160"/>
        <v>62489.089892793891</v>
      </c>
      <c r="FL88" s="13">
        <f t="shared" si="161"/>
        <v>55414.216345984489</v>
      </c>
      <c r="FM88" s="13">
        <f t="shared" si="162"/>
        <v>26960.717894620371</v>
      </c>
      <c r="FN88" s="13">
        <f t="shared" si="163"/>
        <v>6310.0076950485654</v>
      </c>
      <c r="FO88" s="13">
        <f t="shared" si="164"/>
        <v>5071.2748984093387</v>
      </c>
      <c r="FP88" s="13">
        <f t="shared" si="165"/>
        <v>6017.3546253629374</v>
      </c>
      <c r="FQ88" s="13">
        <f t="shared" si="166"/>
        <v>7855.9933841992352</v>
      </c>
      <c r="FR88" s="14">
        <f t="shared" si="167"/>
        <v>10234.96710588629</v>
      </c>
      <c r="FS88" s="12">
        <f t="shared" si="168"/>
        <v>58418.656550529202</v>
      </c>
      <c r="FT88" s="13">
        <f t="shared" si="169"/>
        <v>58712.60817632181</v>
      </c>
      <c r="FU88" s="13">
        <f t="shared" si="170"/>
        <v>70590.927137715655</v>
      </c>
      <c r="FV88" s="13">
        <f t="shared" si="171"/>
        <v>59213.14754864548</v>
      </c>
      <c r="FW88" s="13">
        <f t="shared" si="172"/>
        <v>63109.57813000305</v>
      </c>
      <c r="FX88" s="13">
        <f t="shared" si="173"/>
        <v>57992.001920935123</v>
      </c>
      <c r="FY88" s="13">
        <f t="shared" si="174"/>
        <v>28046.633547081128</v>
      </c>
      <c r="FZ88" s="13">
        <f t="shared" si="175"/>
        <v>6395.5373652746493</v>
      </c>
      <c r="GA88" s="13">
        <f t="shared" si="176"/>
        <v>5253.4865415939475</v>
      </c>
      <c r="GB88" s="13">
        <f t="shared" si="177"/>
        <v>7440.5895660121041</v>
      </c>
      <c r="GC88" s="13">
        <f t="shared" si="178"/>
        <v>7993.6526979915679</v>
      </c>
      <c r="GD88" s="14">
        <f t="shared" si="179"/>
        <v>10726.10988287022</v>
      </c>
      <c r="GE88" s="84"/>
      <c r="GF88" s="12">
        <f t="shared" si="182"/>
        <v>423517.15480556304</v>
      </c>
      <c r="GG88" s="13">
        <f t="shared" si="182"/>
        <v>427792.82244943001</v>
      </c>
      <c r="GH88" s="14">
        <f t="shared" si="182"/>
        <v>433892.92906497396</v>
      </c>
      <c r="GI88" s="6">
        <f t="shared" si="183"/>
        <v>1</v>
      </c>
      <c r="GJ88" s="12">
        <f t="shared" si="184"/>
        <v>0</v>
      </c>
      <c r="GK88" s="13">
        <f t="shared" si="185"/>
        <v>0</v>
      </c>
      <c r="GL88" s="14">
        <f t="shared" si="186"/>
        <v>0</v>
      </c>
      <c r="GM88" s="84"/>
      <c r="GN88" s="66">
        <f t="shared" si="187"/>
        <v>0</v>
      </c>
      <c r="GO88" s="84"/>
      <c r="GP88" s="63" t="str" cm="1">
        <f t="array" ref="GP88">INDEX($GF$4:$GH$4,1,GI88)</f>
        <v>Sample 1</v>
      </c>
      <c r="GQ88" s="12">
        <f t="shared" si="188"/>
        <v>5058.3972725502063</v>
      </c>
      <c r="GR88" s="13">
        <f t="shared" si="188"/>
        <v>5300.5770674148735</v>
      </c>
      <c r="GS88" s="14">
        <f t="shared" si="188"/>
        <v>6254.6601567793796</v>
      </c>
      <c r="GT88" s="12">
        <f t="shared" si="189"/>
        <v>5071.2748984093387</v>
      </c>
      <c r="GU88" s="13">
        <f t="shared" si="189"/>
        <v>6017.3546253629374</v>
      </c>
      <c r="GV88" s="14">
        <f t="shared" si="189"/>
        <v>6310.0076950485654</v>
      </c>
      <c r="GW88" s="12">
        <f t="shared" si="190"/>
        <v>5253.4865415939475</v>
      </c>
      <c r="GX88" s="13">
        <f t="shared" si="190"/>
        <v>6395.5373652746493</v>
      </c>
      <c r="GY88" s="14">
        <f t="shared" si="190"/>
        <v>7440.5895660121041</v>
      </c>
      <c r="GZ88" s="84" t="str">
        <f t="shared" si="180"/>
        <v>Sample 1</v>
      </c>
      <c r="HA88" s="12">
        <f t="shared" si="191"/>
        <v>0</v>
      </c>
      <c r="HB88" s="13">
        <f t="shared" si="191"/>
        <v>0</v>
      </c>
      <c r="HC88" s="14">
        <f t="shared" si="191"/>
        <v>0</v>
      </c>
      <c r="HD88" s="6">
        <f t="shared" si="192"/>
        <v>0</v>
      </c>
      <c r="HE88" s="84" t="str">
        <f t="shared" si="193"/>
        <v>Ok</v>
      </c>
    </row>
    <row r="89" spans="2:213" hidden="1" x14ac:dyDescent="0.3">
      <c r="B89" s="84" t="s">
        <v>362</v>
      </c>
      <c r="C89" s="12">
        <f>SUMIFS(Inyecciones!$E$2:$E$14185,Inyecciones!$A$2:$A$14185,Balance!C$4,Inyecciones!$B$2:$B$14185,Balance!$B89,Inyecciones!$C$2:$C$14185,Balance!C$5)</f>
        <v>172520.28214948441</v>
      </c>
      <c r="D89" s="13">
        <f>SUMIFS(Inyecciones!$E$2:$E$14185,Inyecciones!$A$2:$A$14185,Balance!D$4,Inyecciones!$B$2:$B$14185,Balance!$B89,Inyecciones!$C$2:$C$14185,Balance!D$5)</f>
        <v>155819.32230224391</v>
      </c>
      <c r="E89" s="13">
        <f>SUMIFS(Inyecciones!$E$2:$E$14185,Inyecciones!$A$2:$A$14185,Balance!E$4,Inyecciones!$B$2:$B$14185,Balance!$B89,Inyecciones!$C$2:$C$14185,Balance!E$5)</f>
        <v>182391.6243613273</v>
      </c>
      <c r="F89" s="13">
        <f>SUMIFS(Inyecciones!$E$2:$E$14185,Inyecciones!$A$2:$A$14185,Balance!F$4,Inyecciones!$B$2:$B$14185,Balance!$B89,Inyecciones!$C$2:$C$14185,Balance!F$5)</f>
        <v>148270.64590574839</v>
      </c>
      <c r="G89" s="13">
        <f>SUMIFS(Inyecciones!$E$2:$E$14185,Inyecciones!$A$2:$A$14185,Balance!G$4,Inyecciones!$B$2:$B$14185,Balance!$B89,Inyecciones!$C$2:$C$14185,Balance!G$5)</f>
        <v>3804.231864978588</v>
      </c>
      <c r="H89" s="13">
        <f>SUMIFS(Inyecciones!$E$2:$E$14185,Inyecciones!$A$2:$A$14185,Balance!H$4,Inyecciones!$B$2:$B$14185,Balance!$B89,Inyecciones!$C$2:$C$14185,Balance!H$5)</f>
        <v>0</v>
      </c>
      <c r="I89" s="13">
        <f>SUMIFS(Inyecciones!$E$2:$E$14185,Inyecciones!$A$2:$A$14185,Balance!I$4,Inyecciones!$B$2:$B$14185,Balance!$B89,Inyecciones!$C$2:$C$14185,Balance!I$5)</f>
        <v>0</v>
      </c>
      <c r="J89" s="13">
        <f>SUMIFS(Inyecciones!$E$2:$E$14185,Inyecciones!$A$2:$A$14185,Balance!J$4,Inyecciones!$B$2:$B$14185,Balance!$B89,Inyecciones!$C$2:$C$14185,Balance!J$5)</f>
        <v>23142.292835890181</v>
      </c>
      <c r="K89" s="13">
        <f>SUMIFS(Inyecciones!$E$2:$E$14185,Inyecciones!$A$2:$A$14185,Balance!K$4,Inyecciones!$B$2:$B$14185,Balance!$B89,Inyecciones!$C$2:$C$14185,Balance!K$5)</f>
        <v>122126.49306188271</v>
      </c>
      <c r="L89" s="13">
        <f>SUMIFS(Inyecciones!$E$2:$E$14185,Inyecciones!$A$2:$A$14185,Balance!L$4,Inyecciones!$B$2:$B$14185,Balance!$B89,Inyecciones!$C$2:$C$14185,Balance!L$5)</f>
        <v>51545.759954835929</v>
      </c>
      <c r="M89" s="13">
        <f>SUMIFS(Inyecciones!$E$2:$E$14185,Inyecciones!$A$2:$A$14185,Balance!M$4,Inyecciones!$B$2:$B$14185,Balance!$B89,Inyecciones!$C$2:$C$14185,Balance!M$5)</f>
        <v>36466.56358402341</v>
      </c>
      <c r="N89" s="14">
        <f>SUMIFS(Inyecciones!$E$2:$E$14185,Inyecciones!$A$2:$A$14185,Balance!N$4,Inyecciones!$B$2:$B$14185,Balance!$B89,Inyecciones!$C$2:$C$14185,Balance!N$5)</f>
        <v>37910.13697979338</v>
      </c>
      <c r="O89" s="12">
        <f>SUMIFS(Inyecciones!$E$2:$E$14185,Inyecciones!$A$2:$A$14185,Balance!O$4,Inyecciones!$B$2:$B$14185,Balance!$B89,Inyecciones!$C$2:$C$14185,Balance!O$5)</f>
        <v>172909.03464845521</v>
      </c>
      <c r="P89" s="13">
        <f>SUMIFS(Inyecciones!$E$2:$E$14185,Inyecciones!$A$2:$A$14185,Balance!P$4,Inyecciones!$B$2:$B$14185,Balance!$B89,Inyecciones!$C$2:$C$14185,Balance!P$5)</f>
        <v>157490.77178300329</v>
      </c>
      <c r="Q89" s="13">
        <f>SUMIFS(Inyecciones!$E$2:$E$14185,Inyecciones!$A$2:$A$14185,Balance!Q$4,Inyecciones!$B$2:$B$14185,Balance!$B89,Inyecciones!$C$2:$C$14185,Balance!Q$5)</f>
        <v>183924.1768053555</v>
      </c>
      <c r="R89" s="13">
        <f>SUMIFS(Inyecciones!$E$2:$E$14185,Inyecciones!$A$2:$A$14185,Balance!R$4,Inyecciones!$B$2:$B$14185,Balance!$B89,Inyecciones!$C$2:$C$14185,Balance!R$5)</f>
        <v>121136.4565286631</v>
      </c>
      <c r="S89" s="13">
        <f>SUMIFS(Inyecciones!$E$2:$E$14185,Inyecciones!$A$2:$A$14185,Balance!S$4,Inyecciones!$B$2:$B$14185,Balance!$B89,Inyecciones!$C$2:$C$14185,Balance!S$5)</f>
        <v>2100.144188037702</v>
      </c>
      <c r="T89" s="13">
        <f>SUMIFS(Inyecciones!$E$2:$E$14185,Inyecciones!$A$2:$A$14185,Balance!T$4,Inyecciones!$B$2:$B$14185,Balance!$B89,Inyecciones!$C$2:$C$14185,Balance!T$5)</f>
        <v>0</v>
      </c>
      <c r="U89" s="13">
        <f>SUMIFS(Inyecciones!$E$2:$E$14185,Inyecciones!$A$2:$A$14185,Balance!U$4,Inyecciones!$B$2:$B$14185,Balance!$B89,Inyecciones!$C$2:$C$14185,Balance!U$5)</f>
        <v>0</v>
      </c>
      <c r="V89" s="13">
        <f>SUMIFS(Inyecciones!$E$2:$E$14185,Inyecciones!$A$2:$A$14185,Balance!V$4,Inyecciones!$B$2:$B$14185,Balance!$B89,Inyecciones!$C$2:$C$14185,Balance!V$5)</f>
        <v>23584.407207473469</v>
      </c>
      <c r="W89" s="13">
        <f>SUMIFS(Inyecciones!$E$2:$E$14185,Inyecciones!$A$2:$A$14185,Balance!W$4,Inyecciones!$B$2:$B$14185,Balance!$B89,Inyecciones!$C$2:$C$14185,Balance!W$5)</f>
        <v>125196.1745303955</v>
      </c>
      <c r="X89" s="13">
        <f>SUMIFS(Inyecciones!$E$2:$E$14185,Inyecciones!$A$2:$A$14185,Balance!X$4,Inyecciones!$B$2:$B$14185,Balance!$B89,Inyecciones!$C$2:$C$14185,Balance!X$5)</f>
        <v>64552.236442788351</v>
      </c>
      <c r="Y89" s="13">
        <f>SUMIFS(Inyecciones!$E$2:$E$14185,Inyecciones!$A$2:$A$14185,Balance!Y$4,Inyecciones!$B$2:$B$14185,Balance!$B89,Inyecciones!$C$2:$C$14185,Balance!Y$5)</f>
        <v>61007.331520788037</v>
      </c>
      <c r="Z89" s="14">
        <f>SUMIFS(Inyecciones!$E$2:$E$14185,Inyecciones!$A$2:$A$14185,Balance!Z$4,Inyecciones!$B$2:$B$14185,Balance!$B89,Inyecciones!$C$2:$C$14185,Balance!Z$5)</f>
        <v>71088.132562887724</v>
      </c>
      <c r="AA89" s="12">
        <f>SUMIFS(Inyecciones!$E$2:$E$14185,Inyecciones!$A$2:$A$14185,Balance!AA$4,Inyecciones!$B$2:$B$14185,Balance!$B89,Inyecciones!$C$2:$C$14185,Balance!AA$5)</f>
        <v>172974.20704383761</v>
      </c>
      <c r="AB89" s="13">
        <f>SUMIFS(Inyecciones!$E$2:$E$14185,Inyecciones!$A$2:$A$14185,Balance!AB$4,Inyecciones!$B$2:$B$14185,Balance!$B89,Inyecciones!$C$2:$C$14185,Balance!AB$5)</f>
        <v>157489.9707922269</v>
      </c>
      <c r="AC89" s="13">
        <f>SUMIFS(Inyecciones!$E$2:$E$14185,Inyecciones!$A$2:$A$14185,Balance!AC$4,Inyecciones!$B$2:$B$14185,Balance!$B89,Inyecciones!$C$2:$C$14185,Balance!AC$5)</f>
        <v>183367.69294967689</v>
      </c>
      <c r="AD89" s="13">
        <f>SUMIFS(Inyecciones!$E$2:$E$14185,Inyecciones!$A$2:$A$14185,Balance!AD$4,Inyecciones!$B$2:$B$14185,Balance!$B89,Inyecciones!$C$2:$C$14185,Balance!AD$5)</f>
        <v>135658.42809972569</v>
      </c>
      <c r="AE89" s="13">
        <f>SUMIFS(Inyecciones!$E$2:$E$14185,Inyecciones!$A$2:$A$14185,Balance!AE$4,Inyecciones!$B$2:$B$14185,Balance!$B89,Inyecciones!$C$2:$C$14185,Balance!AE$5)</f>
        <v>2492.3618234298769</v>
      </c>
      <c r="AF89" s="13">
        <f>SUMIFS(Inyecciones!$E$2:$E$14185,Inyecciones!$A$2:$A$14185,Balance!AF$4,Inyecciones!$B$2:$B$14185,Balance!$B89,Inyecciones!$C$2:$C$14185,Balance!AF$5)</f>
        <v>0</v>
      </c>
      <c r="AG89" s="13">
        <f>SUMIFS(Inyecciones!$E$2:$E$14185,Inyecciones!$A$2:$A$14185,Balance!AG$4,Inyecciones!$B$2:$B$14185,Balance!$B89,Inyecciones!$C$2:$C$14185,Balance!AG$5)</f>
        <v>0</v>
      </c>
      <c r="AH89" s="13">
        <f>SUMIFS(Inyecciones!$E$2:$E$14185,Inyecciones!$A$2:$A$14185,Balance!AH$4,Inyecciones!$B$2:$B$14185,Balance!$B89,Inyecciones!$C$2:$C$14185,Balance!AH$5)</f>
        <v>25976.776999227612</v>
      </c>
      <c r="AI89" s="13">
        <f>SUMIFS(Inyecciones!$E$2:$E$14185,Inyecciones!$A$2:$A$14185,Balance!AI$4,Inyecciones!$B$2:$B$14185,Balance!$B89,Inyecciones!$C$2:$C$14185,Balance!AI$5)</f>
        <v>136256.15741500689</v>
      </c>
      <c r="AJ89" s="13">
        <f>SUMIFS(Inyecciones!$E$2:$E$14185,Inyecciones!$A$2:$A$14185,Balance!AJ$4,Inyecciones!$B$2:$B$14185,Balance!$B89,Inyecciones!$C$2:$C$14185,Balance!AJ$5)</f>
        <v>104672.6998262086</v>
      </c>
      <c r="AK89" s="13">
        <f>SUMIFS(Inyecciones!$E$2:$E$14185,Inyecciones!$A$2:$A$14185,Balance!AK$4,Inyecciones!$B$2:$B$14185,Balance!$B89,Inyecciones!$C$2:$C$14185,Balance!AK$5)</f>
        <v>101342.6928889166</v>
      </c>
      <c r="AL89" s="14">
        <f>SUMIFS(Inyecciones!$E$2:$E$14185,Inyecciones!$A$2:$A$14185,Balance!AL$4,Inyecciones!$B$2:$B$14185,Balance!$B89,Inyecciones!$C$2:$C$14185,Balance!AL$5)</f>
        <v>100889.5167209334</v>
      </c>
      <c r="AM89" s="13"/>
      <c r="AN89" s="12">
        <f>SUMIFS('Retiro Mensual'!$E$2:$E$2629,'Retiro Mensual'!$A$2:$A$2629,AN$4,'Retiro Mensual'!$B$2:$B$2629,$B89,'Retiro Mensual'!$C$2:$C$2629,AN$5)</f>
        <v>0</v>
      </c>
      <c r="AO89" s="13">
        <f>SUMIFS('Retiro Mensual'!$E$2:$E$2629,'Retiro Mensual'!$A$2:$A$2629,AO$4,'Retiro Mensual'!$B$2:$B$2629,$B89,'Retiro Mensual'!$C$2:$C$2629,AO$5)</f>
        <v>0</v>
      </c>
      <c r="AP89" s="13">
        <f>SUMIFS('Retiro Mensual'!$E$2:$E$2629,'Retiro Mensual'!$A$2:$A$2629,AP$4,'Retiro Mensual'!$B$2:$B$2629,$B89,'Retiro Mensual'!$C$2:$C$2629,AP$5)</f>
        <v>0</v>
      </c>
      <c r="AQ89" s="13">
        <f>SUMIFS('Retiro Mensual'!$E$2:$E$2629,'Retiro Mensual'!$A$2:$A$2629,AQ$4,'Retiro Mensual'!$B$2:$B$2629,$B89,'Retiro Mensual'!$C$2:$C$2629,AQ$5)</f>
        <v>0</v>
      </c>
      <c r="AR89" s="13">
        <f>SUMIFS('Retiro Mensual'!$E$2:$E$2629,'Retiro Mensual'!$A$2:$A$2629,AR$4,'Retiro Mensual'!$B$2:$B$2629,$B89,'Retiro Mensual'!$C$2:$C$2629,AR$5)</f>
        <v>0</v>
      </c>
      <c r="AS89" s="13">
        <f>SUMIFS('Retiro Mensual'!$E$2:$E$2629,'Retiro Mensual'!$A$2:$A$2629,AS$4,'Retiro Mensual'!$B$2:$B$2629,$B89,'Retiro Mensual'!$C$2:$C$2629,AS$5)</f>
        <v>0</v>
      </c>
      <c r="AT89" s="13">
        <f>SUMIFS('Retiro Mensual'!$E$2:$E$2629,'Retiro Mensual'!$A$2:$A$2629,AT$4,'Retiro Mensual'!$B$2:$B$2629,$B89,'Retiro Mensual'!$C$2:$C$2629,AT$5)</f>
        <v>0</v>
      </c>
      <c r="AU89" s="13">
        <f>SUMIFS('Retiro Mensual'!$E$2:$E$2629,'Retiro Mensual'!$A$2:$A$2629,AU$4,'Retiro Mensual'!$B$2:$B$2629,$B89,'Retiro Mensual'!$C$2:$C$2629,AU$5)</f>
        <v>0</v>
      </c>
      <c r="AV89" s="13">
        <f>SUMIFS('Retiro Mensual'!$E$2:$E$2629,'Retiro Mensual'!$A$2:$A$2629,AV$4,'Retiro Mensual'!$B$2:$B$2629,$B89,'Retiro Mensual'!$C$2:$C$2629,AV$5)</f>
        <v>0</v>
      </c>
      <c r="AW89" s="13">
        <f>SUMIFS('Retiro Mensual'!$E$2:$E$2629,'Retiro Mensual'!$A$2:$A$2629,AW$4,'Retiro Mensual'!$B$2:$B$2629,$B89,'Retiro Mensual'!$C$2:$C$2629,AW$5)</f>
        <v>0</v>
      </c>
      <c r="AX89" s="13">
        <f>SUMIFS('Retiro Mensual'!$E$2:$E$2629,'Retiro Mensual'!$A$2:$A$2629,AX$4,'Retiro Mensual'!$B$2:$B$2629,$B89,'Retiro Mensual'!$C$2:$C$2629,AX$5)</f>
        <v>0</v>
      </c>
      <c r="AY89" s="14">
        <f>SUMIFS('Retiro Mensual'!$E$2:$E$2629,'Retiro Mensual'!$A$2:$A$2629,AY$4,'Retiro Mensual'!$B$2:$B$2629,$B89,'Retiro Mensual'!$C$2:$C$2629,AY$5)</f>
        <v>0</v>
      </c>
      <c r="AZ89" s="12">
        <f>SUMIFS('Retiro Mensual'!$E$2:$E$2629,'Retiro Mensual'!$A$2:$A$2629,AZ$4,'Retiro Mensual'!$B$2:$B$2629,$B89,'Retiro Mensual'!$C$2:$C$2629,AZ$5)</f>
        <v>0</v>
      </c>
      <c r="BA89" s="13">
        <f>SUMIFS('Retiro Mensual'!$E$2:$E$2629,'Retiro Mensual'!$A$2:$A$2629,BA$4,'Retiro Mensual'!$B$2:$B$2629,$B89,'Retiro Mensual'!$C$2:$C$2629,BA$5)</f>
        <v>0</v>
      </c>
      <c r="BB89" s="13">
        <f>SUMIFS('Retiro Mensual'!$E$2:$E$2629,'Retiro Mensual'!$A$2:$A$2629,BB$4,'Retiro Mensual'!$B$2:$B$2629,$B89,'Retiro Mensual'!$C$2:$C$2629,BB$5)</f>
        <v>0</v>
      </c>
      <c r="BC89" s="13">
        <f>SUMIFS('Retiro Mensual'!$E$2:$E$2629,'Retiro Mensual'!$A$2:$A$2629,BC$4,'Retiro Mensual'!$B$2:$B$2629,$B89,'Retiro Mensual'!$C$2:$C$2629,BC$5)</f>
        <v>0</v>
      </c>
      <c r="BD89" s="13">
        <f>SUMIFS('Retiro Mensual'!$E$2:$E$2629,'Retiro Mensual'!$A$2:$A$2629,BD$4,'Retiro Mensual'!$B$2:$B$2629,$B89,'Retiro Mensual'!$C$2:$C$2629,BD$5)</f>
        <v>0</v>
      </c>
      <c r="BE89" s="13">
        <f>SUMIFS('Retiro Mensual'!$E$2:$E$2629,'Retiro Mensual'!$A$2:$A$2629,BE$4,'Retiro Mensual'!$B$2:$B$2629,$B89,'Retiro Mensual'!$C$2:$C$2629,BE$5)</f>
        <v>0</v>
      </c>
      <c r="BF89" s="13">
        <f>SUMIFS('Retiro Mensual'!$E$2:$E$2629,'Retiro Mensual'!$A$2:$A$2629,BF$4,'Retiro Mensual'!$B$2:$B$2629,$B89,'Retiro Mensual'!$C$2:$C$2629,BF$5)</f>
        <v>0</v>
      </c>
      <c r="BG89" s="13">
        <f>SUMIFS('Retiro Mensual'!$E$2:$E$2629,'Retiro Mensual'!$A$2:$A$2629,BG$4,'Retiro Mensual'!$B$2:$B$2629,$B89,'Retiro Mensual'!$C$2:$C$2629,BG$5)</f>
        <v>0</v>
      </c>
      <c r="BH89" s="13">
        <f>SUMIFS('Retiro Mensual'!$E$2:$E$2629,'Retiro Mensual'!$A$2:$A$2629,BH$4,'Retiro Mensual'!$B$2:$B$2629,$B89,'Retiro Mensual'!$C$2:$C$2629,BH$5)</f>
        <v>0</v>
      </c>
      <c r="BI89" s="13">
        <f>SUMIFS('Retiro Mensual'!$E$2:$E$2629,'Retiro Mensual'!$A$2:$A$2629,BI$4,'Retiro Mensual'!$B$2:$B$2629,$B89,'Retiro Mensual'!$C$2:$C$2629,BI$5)</f>
        <v>0</v>
      </c>
      <c r="BJ89" s="13">
        <f>SUMIFS('Retiro Mensual'!$E$2:$E$2629,'Retiro Mensual'!$A$2:$A$2629,BJ$4,'Retiro Mensual'!$B$2:$B$2629,$B89,'Retiro Mensual'!$C$2:$C$2629,BJ$5)</f>
        <v>0</v>
      </c>
      <c r="BK89" s="14">
        <f>SUMIFS('Retiro Mensual'!$E$2:$E$2629,'Retiro Mensual'!$A$2:$A$2629,BK$4,'Retiro Mensual'!$B$2:$B$2629,$B89,'Retiro Mensual'!$C$2:$C$2629,BK$5)</f>
        <v>0</v>
      </c>
      <c r="BL89" s="12">
        <f>SUMIFS('Retiro Mensual'!$E$2:$E$2629,'Retiro Mensual'!$A$2:$A$2629,BL$4,'Retiro Mensual'!$B$2:$B$2629,$B89,'Retiro Mensual'!$C$2:$C$2629,BL$5)</f>
        <v>0</v>
      </c>
      <c r="BM89" s="13">
        <f>SUMIFS('Retiro Mensual'!$E$2:$E$2629,'Retiro Mensual'!$A$2:$A$2629,BM$4,'Retiro Mensual'!$B$2:$B$2629,$B89,'Retiro Mensual'!$C$2:$C$2629,BM$5)</f>
        <v>0</v>
      </c>
      <c r="BN89" s="13">
        <f>SUMIFS('Retiro Mensual'!$E$2:$E$2629,'Retiro Mensual'!$A$2:$A$2629,BN$4,'Retiro Mensual'!$B$2:$B$2629,$B89,'Retiro Mensual'!$C$2:$C$2629,BN$5)</f>
        <v>0</v>
      </c>
      <c r="BO89" s="13">
        <f>SUMIFS('Retiro Mensual'!$E$2:$E$2629,'Retiro Mensual'!$A$2:$A$2629,BO$4,'Retiro Mensual'!$B$2:$B$2629,$B89,'Retiro Mensual'!$C$2:$C$2629,BO$5)</f>
        <v>0</v>
      </c>
      <c r="BP89" s="13">
        <f>SUMIFS('Retiro Mensual'!$E$2:$E$2629,'Retiro Mensual'!$A$2:$A$2629,BP$4,'Retiro Mensual'!$B$2:$B$2629,$B89,'Retiro Mensual'!$C$2:$C$2629,BP$5)</f>
        <v>0</v>
      </c>
      <c r="BQ89" s="13">
        <f>SUMIFS('Retiro Mensual'!$E$2:$E$2629,'Retiro Mensual'!$A$2:$A$2629,BQ$4,'Retiro Mensual'!$B$2:$B$2629,$B89,'Retiro Mensual'!$C$2:$C$2629,BQ$5)</f>
        <v>0</v>
      </c>
      <c r="BR89" s="13">
        <f>SUMIFS('Retiro Mensual'!$E$2:$E$2629,'Retiro Mensual'!$A$2:$A$2629,BR$4,'Retiro Mensual'!$B$2:$B$2629,$B89,'Retiro Mensual'!$C$2:$C$2629,BR$5)</f>
        <v>0</v>
      </c>
      <c r="BS89" s="13">
        <f>SUMIFS('Retiro Mensual'!$E$2:$E$2629,'Retiro Mensual'!$A$2:$A$2629,BS$4,'Retiro Mensual'!$B$2:$B$2629,$B89,'Retiro Mensual'!$C$2:$C$2629,BS$5)</f>
        <v>0</v>
      </c>
      <c r="BT89" s="13">
        <f>SUMIFS('Retiro Mensual'!$E$2:$E$2629,'Retiro Mensual'!$A$2:$A$2629,BT$4,'Retiro Mensual'!$B$2:$B$2629,$B89,'Retiro Mensual'!$C$2:$C$2629,BT$5)</f>
        <v>0</v>
      </c>
      <c r="BU89" s="13">
        <f>SUMIFS('Retiro Mensual'!$E$2:$E$2629,'Retiro Mensual'!$A$2:$A$2629,BU$4,'Retiro Mensual'!$B$2:$B$2629,$B89,'Retiro Mensual'!$C$2:$C$2629,BU$5)</f>
        <v>0</v>
      </c>
      <c r="BV89" s="13">
        <f>SUMIFS('Retiro Mensual'!$E$2:$E$2629,'Retiro Mensual'!$A$2:$A$2629,BV$4,'Retiro Mensual'!$B$2:$B$2629,$B89,'Retiro Mensual'!$C$2:$C$2629,BV$5)</f>
        <v>0</v>
      </c>
      <c r="BW89" s="14">
        <f>SUMIFS('Retiro Mensual'!$E$2:$E$2629,'Retiro Mensual'!$A$2:$A$2629,BW$4,'Retiro Mensual'!$B$2:$B$2629,$B89,'Retiro Mensual'!$C$2:$C$2629,BW$5)</f>
        <v>0</v>
      </c>
      <c r="BX89" s="13"/>
      <c r="BY89" s="12">
        <f>SUMIFS('Compra Ventas'!$E$2:$E$2700,'Compra Ventas'!$A$2:$A$2700,BY$4,'Compra Ventas'!$B$2:$B$2700,$B89,'Compra Ventas'!$C$2:$C$2700,BY$5)</f>
        <v>0</v>
      </c>
      <c r="BZ89" s="13">
        <f>SUMIFS('Compra Ventas'!$E$2:$E$2700,'Compra Ventas'!$A$2:$A$2700,BZ$4,'Compra Ventas'!$B$2:$B$2700,$B89,'Compra Ventas'!$C$2:$C$2700,BZ$5)</f>
        <v>0</v>
      </c>
      <c r="CA89" s="13">
        <f>SUMIFS('Compra Ventas'!$E$2:$E$2700,'Compra Ventas'!$A$2:$A$2700,CA$4,'Compra Ventas'!$B$2:$B$2700,$B89,'Compra Ventas'!$C$2:$C$2700,CA$5)</f>
        <v>0</v>
      </c>
      <c r="CB89" s="13">
        <f>SUMIFS('Compra Ventas'!$E$2:$E$2700,'Compra Ventas'!$A$2:$A$2700,CB$4,'Compra Ventas'!$B$2:$B$2700,$B89,'Compra Ventas'!$C$2:$C$2700,CB$5)</f>
        <v>0</v>
      </c>
      <c r="CC89" s="13">
        <f>SUMIFS('Compra Ventas'!$E$2:$E$2700,'Compra Ventas'!$A$2:$A$2700,CC$4,'Compra Ventas'!$B$2:$B$2700,$B89,'Compra Ventas'!$C$2:$C$2700,CC$5)</f>
        <v>0</v>
      </c>
      <c r="CD89" s="13">
        <f>SUMIFS('Compra Ventas'!$E$2:$E$2700,'Compra Ventas'!$A$2:$A$2700,CD$4,'Compra Ventas'!$B$2:$B$2700,$B89,'Compra Ventas'!$C$2:$C$2700,CD$5)</f>
        <v>0</v>
      </c>
      <c r="CE89" s="13">
        <f>SUMIFS('Compra Ventas'!$E$2:$E$2700,'Compra Ventas'!$A$2:$A$2700,CE$4,'Compra Ventas'!$B$2:$B$2700,$B89,'Compra Ventas'!$C$2:$C$2700,CE$5)</f>
        <v>0</v>
      </c>
      <c r="CF89" s="13">
        <f>SUMIFS('Compra Ventas'!$E$2:$E$2700,'Compra Ventas'!$A$2:$A$2700,CF$4,'Compra Ventas'!$B$2:$B$2700,$B89,'Compra Ventas'!$C$2:$C$2700,CF$5)</f>
        <v>0</v>
      </c>
      <c r="CG89" s="13">
        <f>SUMIFS('Compra Ventas'!$E$2:$E$2700,'Compra Ventas'!$A$2:$A$2700,CG$4,'Compra Ventas'!$B$2:$B$2700,$B89,'Compra Ventas'!$C$2:$C$2700,CG$5)</f>
        <v>0</v>
      </c>
      <c r="CH89" s="13">
        <f>SUMIFS('Compra Ventas'!$E$2:$E$2700,'Compra Ventas'!$A$2:$A$2700,CH$4,'Compra Ventas'!$B$2:$B$2700,$B89,'Compra Ventas'!$C$2:$C$2700,CH$5)</f>
        <v>0</v>
      </c>
      <c r="CI89" s="13">
        <f>SUMIFS('Compra Ventas'!$E$2:$E$2700,'Compra Ventas'!$A$2:$A$2700,CI$4,'Compra Ventas'!$B$2:$B$2700,$B89,'Compra Ventas'!$C$2:$C$2700,CI$5)</f>
        <v>0</v>
      </c>
      <c r="CJ89" s="14">
        <f>SUMIFS('Compra Ventas'!$E$2:$E$2700,'Compra Ventas'!$A$2:$A$2700,CJ$4,'Compra Ventas'!$B$2:$B$2700,$B89,'Compra Ventas'!$C$2:$C$2700,CJ$5)</f>
        <v>0</v>
      </c>
      <c r="CK89" s="12">
        <f>SUMIFS('Compra Ventas'!$E$2:$E$2700,'Compra Ventas'!$A$2:$A$2700,CK$4,'Compra Ventas'!$B$2:$B$2700,$B89,'Compra Ventas'!$C$2:$C$2700,CK$5)</f>
        <v>0</v>
      </c>
      <c r="CL89" s="13">
        <f>SUMIFS('Compra Ventas'!$E$2:$E$2700,'Compra Ventas'!$A$2:$A$2700,CL$4,'Compra Ventas'!$B$2:$B$2700,$B89,'Compra Ventas'!$C$2:$C$2700,CL$5)</f>
        <v>0</v>
      </c>
      <c r="CM89" s="13">
        <f>SUMIFS('Compra Ventas'!$E$2:$E$2700,'Compra Ventas'!$A$2:$A$2700,CM$4,'Compra Ventas'!$B$2:$B$2700,$B89,'Compra Ventas'!$C$2:$C$2700,CM$5)</f>
        <v>0</v>
      </c>
      <c r="CN89" s="13">
        <f>SUMIFS('Compra Ventas'!$E$2:$E$2700,'Compra Ventas'!$A$2:$A$2700,CN$4,'Compra Ventas'!$B$2:$B$2700,$B89,'Compra Ventas'!$C$2:$C$2700,CN$5)</f>
        <v>0</v>
      </c>
      <c r="CO89" s="13">
        <f>SUMIFS('Compra Ventas'!$E$2:$E$2700,'Compra Ventas'!$A$2:$A$2700,CO$4,'Compra Ventas'!$B$2:$B$2700,$B89,'Compra Ventas'!$C$2:$C$2700,CO$5)</f>
        <v>0</v>
      </c>
      <c r="CP89" s="13">
        <f>SUMIFS('Compra Ventas'!$E$2:$E$2700,'Compra Ventas'!$A$2:$A$2700,CP$4,'Compra Ventas'!$B$2:$B$2700,$B89,'Compra Ventas'!$C$2:$C$2700,CP$5)</f>
        <v>0</v>
      </c>
      <c r="CQ89" s="13">
        <f>SUMIFS('Compra Ventas'!$E$2:$E$2700,'Compra Ventas'!$A$2:$A$2700,CQ$4,'Compra Ventas'!$B$2:$B$2700,$B89,'Compra Ventas'!$C$2:$C$2700,CQ$5)</f>
        <v>0</v>
      </c>
      <c r="CR89" s="13">
        <f>SUMIFS('Compra Ventas'!$E$2:$E$2700,'Compra Ventas'!$A$2:$A$2700,CR$4,'Compra Ventas'!$B$2:$B$2700,$B89,'Compra Ventas'!$C$2:$C$2700,CR$5)</f>
        <v>0</v>
      </c>
      <c r="CS89" s="13">
        <f>SUMIFS('Compra Ventas'!$E$2:$E$2700,'Compra Ventas'!$A$2:$A$2700,CS$4,'Compra Ventas'!$B$2:$B$2700,$B89,'Compra Ventas'!$C$2:$C$2700,CS$5)</f>
        <v>0</v>
      </c>
      <c r="CT89" s="13">
        <f>SUMIFS('Compra Ventas'!$E$2:$E$2700,'Compra Ventas'!$A$2:$A$2700,CT$4,'Compra Ventas'!$B$2:$B$2700,$B89,'Compra Ventas'!$C$2:$C$2700,CT$5)</f>
        <v>0</v>
      </c>
      <c r="CU89" s="13">
        <f>SUMIFS('Compra Ventas'!$E$2:$E$2700,'Compra Ventas'!$A$2:$A$2700,CU$4,'Compra Ventas'!$B$2:$B$2700,$B89,'Compra Ventas'!$C$2:$C$2700,CU$5)</f>
        <v>0</v>
      </c>
      <c r="CV89" s="14">
        <f>SUMIFS('Compra Ventas'!$E$2:$E$2700,'Compra Ventas'!$A$2:$A$2700,CV$4,'Compra Ventas'!$B$2:$B$2700,$B89,'Compra Ventas'!$C$2:$C$2700,CV$5)</f>
        <v>0</v>
      </c>
      <c r="CW89" s="12">
        <f>SUMIFS('Compra Ventas'!$E$2:$E$2700,'Compra Ventas'!$A$2:$A$2700,CW$4,'Compra Ventas'!$B$2:$B$2700,$B89,'Compra Ventas'!$C$2:$C$2700,CW$5)</f>
        <v>0</v>
      </c>
      <c r="CX89" s="13">
        <f>SUMIFS('Compra Ventas'!$E$2:$E$2700,'Compra Ventas'!$A$2:$A$2700,CX$4,'Compra Ventas'!$B$2:$B$2700,$B89,'Compra Ventas'!$C$2:$C$2700,CX$5)</f>
        <v>0</v>
      </c>
      <c r="CY89" s="13">
        <f>SUMIFS('Compra Ventas'!$E$2:$E$2700,'Compra Ventas'!$A$2:$A$2700,CY$4,'Compra Ventas'!$B$2:$B$2700,$B89,'Compra Ventas'!$C$2:$C$2700,CY$5)</f>
        <v>0</v>
      </c>
      <c r="CZ89" s="13">
        <f>SUMIFS('Compra Ventas'!$E$2:$E$2700,'Compra Ventas'!$A$2:$A$2700,CZ$4,'Compra Ventas'!$B$2:$B$2700,$B89,'Compra Ventas'!$C$2:$C$2700,CZ$5)</f>
        <v>0</v>
      </c>
      <c r="DA89" s="13">
        <f>SUMIFS('Compra Ventas'!$E$2:$E$2700,'Compra Ventas'!$A$2:$A$2700,DA$4,'Compra Ventas'!$B$2:$B$2700,$B89,'Compra Ventas'!$C$2:$C$2700,DA$5)</f>
        <v>0</v>
      </c>
      <c r="DB89" s="13">
        <f>SUMIFS('Compra Ventas'!$E$2:$E$2700,'Compra Ventas'!$A$2:$A$2700,DB$4,'Compra Ventas'!$B$2:$B$2700,$B89,'Compra Ventas'!$C$2:$C$2700,DB$5)</f>
        <v>0</v>
      </c>
      <c r="DC89" s="13">
        <f>SUMIFS('Compra Ventas'!$E$2:$E$2700,'Compra Ventas'!$A$2:$A$2700,DC$4,'Compra Ventas'!$B$2:$B$2700,$B89,'Compra Ventas'!$C$2:$C$2700,DC$5)</f>
        <v>0</v>
      </c>
      <c r="DD89" s="13">
        <f>SUMIFS('Compra Ventas'!$E$2:$E$2700,'Compra Ventas'!$A$2:$A$2700,DD$4,'Compra Ventas'!$B$2:$B$2700,$B89,'Compra Ventas'!$C$2:$C$2700,DD$5)</f>
        <v>0</v>
      </c>
      <c r="DE89" s="13">
        <f>SUMIFS('Compra Ventas'!$E$2:$E$2700,'Compra Ventas'!$A$2:$A$2700,DE$4,'Compra Ventas'!$B$2:$B$2700,$B89,'Compra Ventas'!$C$2:$C$2700,DE$5)</f>
        <v>0</v>
      </c>
      <c r="DF89" s="13">
        <f>SUMIFS('Compra Ventas'!$E$2:$E$2700,'Compra Ventas'!$A$2:$A$2700,DF$4,'Compra Ventas'!$B$2:$B$2700,$B89,'Compra Ventas'!$C$2:$C$2700,DF$5)</f>
        <v>0</v>
      </c>
      <c r="DG89" s="13">
        <f>SUMIFS('Compra Ventas'!$E$2:$E$2700,'Compra Ventas'!$A$2:$A$2700,DG$4,'Compra Ventas'!$B$2:$B$2700,$B89,'Compra Ventas'!$C$2:$C$2700,DG$5)</f>
        <v>0</v>
      </c>
      <c r="DH89" s="14">
        <f>SUMIFS('Compra Ventas'!$E$2:$E$2700,'Compra Ventas'!$A$2:$A$2700,DH$4,'Compra Ventas'!$B$2:$B$2700,$B89,'Compra Ventas'!$C$2:$C$2700,DH$5)</f>
        <v>0</v>
      </c>
      <c r="DI89" s="84"/>
      <c r="DJ89" s="98">
        <f>SUMIFS('Ajuste Ciclado'!D$5:D$47,'Ajuste Ciclado'!$C$5:$C$47,Balance!DJ$4,'Ajuste Ciclado'!$B$5:$B$47,Balance!$B89)</f>
        <v>0</v>
      </c>
      <c r="DK89" s="99">
        <f>SUMIFS('Ajuste Ciclado'!E$5:E$47,'Ajuste Ciclado'!$C$5:$C$47,Balance!DK$4,'Ajuste Ciclado'!$B$5:$B$47,Balance!$B89)</f>
        <v>0</v>
      </c>
      <c r="DL89" s="99">
        <f>SUMIFS('Ajuste Ciclado'!F$5:F$47,'Ajuste Ciclado'!$C$5:$C$47,Balance!DL$4,'Ajuste Ciclado'!$B$5:$B$47,Balance!$B89)</f>
        <v>0</v>
      </c>
      <c r="DM89" s="99">
        <f>SUMIFS('Ajuste Ciclado'!G$5:G$47,'Ajuste Ciclado'!$C$5:$C$47,Balance!DM$4,'Ajuste Ciclado'!$B$5:$B$47,Balance!$B89)</f>
        <v>0</v>
      </c>
      <c r="DN89" s="99">
        <f>SUMIFS('Ajuste Ciclado'!H$5:H$47,'Ajuste Ciclado'!$C$5:$C$47,Balance!DN$4,'Ajuste Ciclado'!$B$5:$B$47,Balance!$B89)</f>
        <v>0</v>
      </c>
      <c r="DO89" s="99">
        <f>SUMIFS('Ajuste Ciclado'!I$5:I$47,'Ajuste Ciclado'!$C$5:$C$47,Balance!DO$4,'Ajuste Ciclado'!$B$5:$B$47,Balance!$B89)</f>
        <v>0</v>
      </c>
      <c r="DP89" s="99">
        <f>SUMIFS('Ajuste Ciclado'!J$5:J$47,'Ajuste Ciclado'!$C$5:$C$47,Balance!DP$4,'Ajuste Ciclado'!$B$5:$B$47,Balance!$B89)</f>
        <v>0</v>
      </c>
      <c r="DQ89" s="99">
        <f>SUMIFS('Ajuste Ciclado'!K$5:K$47,'Ajuste Ciclado'!$C$5:$C$47,Balance!DQ$4,'Ajuste Ciclado'!$B$5:$B$47,Balance!$B89)</f>
        <v>0</v>
      </c>
      <c r="DR89" s="99">
        <f>SUMIFS('Ajuste Ciclado'!L$5:L$47,'Ajuste Ciclado'!$C$5:$C$47,Balance!DR$4,'Ajuste Ciclado'!$B$5:$B$47,Balance!$B89)</f>
        <v>0</v>
      </c>
      <c r="DS89" s="99">
        <f>SUMIFS('Ajuste Ciclado'!M$5:M$47,'Ajuste Ciclado'!$C$5:$C$47,Balance!DS$4,'Ajuste Ciclado'!$B$5:$B$47,Balance!$B89)</f>
        <v>0</v>
      </c>
      <c r="DT89" s="99">
        <f>SUMIFS('Ajuste Ciclado'!N$5:N$47,'Ajuste Ciclado'!$C$5:$C$47,Balance!DT$4,'Ajuste Ciclado'!$B$5:$B$47,Balance!$B89)</f>
        <v>0</v>
      </c>
      <c r="DU89" s="100">
        <f>SUMIFS('Ajuste Ciclado'!O$5:O$47,'Ajuste Ciclado'!$C$5:$C$47,Balance!DU$4,'Ajuste Ciclado'!$B$5:$B$47,Balance!$B89)</f>
        <v>0</v>
      </c>
      <c r="DV89" s="98">
        <f>SUMIFS('Ajuste Ciclado'!D$5:D$47,'Ajuste Ciclado'!$C$5:$C$47,Balance!DV$4,'Ajuste Ciclado'!$B$5:$B$47,Balance!$B89)</f>
        <v>0</v>
      </c>
      <c r="DW89" s="99">
        <f>SUMIFS('Ajuste Ciclado'!E$5:E$47,'Ajuste Ciclado'!$C$5:$C$47,Balance!DW$4,'Ajuste Ciclado'!$B$5:$B$47,Balance!$B89)</f>
        <v>0</v>
      </c>
      <c r="DX89" s="99">
        <f>SUMIFS('Ajuste Ciclado'!F$5:F$47,'Ajuste Ciclado'!$C$5:$C$47,Balance!DX$4,'Ajuste Ciclado'!$B$5:$B$47,Balance!$B89)</f>
        <v>0</v>
      </c>
      <c r="DY89" s="99">
        <f>SUMIFS('Ajuste Ciclado'!G$5:G$47,'Ajuste Ciclado'!$C$5:$C$47,Balance!DY$4,'Ajuste Ciclado'!$B$5:$B$47,Balance!$B89)</f>
        <v>0</v>
      </c>
      <c r="DZ89" s="99">
        <f>SUMIFS('Ajuste Ciclado'!H$5:H$47,'Ajuste Ciclado'!$C$5:$C$47,Balance!DZ$4,'Ajuste Ciclado'!$B$5:$B$47,Balance!$B89)</f>
        <v>0</v>
      </c>
      <c r="EA89" s="99">
        <f>SUMIFS('Ajuste Ciclado'!I$5:I$47,'Ajuste Ciclado'!$C$5:$C$47,Balance!EA$4,'Ajuste Ciclado'!$B$5:$B$47,Balance!$B89)</f>
        <v>0</v>
      </c>
      <c r="EB89" s="99">
        <f>SUMIFS('Ajuste Ciclado'!J$5:J$47,'Ajuste Ciclado'!$C$5:$C$47,Balance!EB$4,'Ajuste Ciclado'!$B$5:$B$47,Balance!$B89)</f>
        <v>0</v>
      </c>
      <c r="EC89" s="99">
        <f>SUMIFS('Ajuste Ciclado'!K$5:K$47,'Ajuste Ciclado'!$C$5:$C$47,Balance!EC$4,'Ajuste Ciclado'!$B$5:$B$47,Balance!$B89)</f>
        <v>0</v>
      </c>
      <c r="ED89" s="99">
        <f>SUMIFS('Ajuste Ciclado'!L$5:L$47,'Ajuste Ciclado'!$C$5:$C$47,Balance!ED$4,'Ajuste Ciclado'!$B$5:$B$47,Balance!$B89)</f>
        <v>0</v>
      </c>
      <c r="EE89" s="99">
        <f>SUMIFS('Ajuste Ciclado'!M$5:M$47,'Ajuste Ciclado'!$C$5:$C$47,Balance!EE$4,'Ajuste Ciclado'!$B$5:$B$47,Balance!$B89)</f>
        <v>0</v>
      </c>
      <c r="EF89" s="99">
        <f>SUMIFS('Ajuste Ciclado'!N$5:N$47,'Ajuste Ciclado'!$C$5:$C$47,Balance!EF$4,'Ajuste Ciclado'!$B$5:$B$47,Balance!$B89)</f>
        <v>0</v>
      </c>
      <c r="EG89" s="100">
        <f>SUMIFS('Ajuste Ciclado'!O$5:O$47,'Ajuste Ciclado'!$C$5:$C$47,Balance!EG$4,'Ajuste Ciclado'!$B$5:$B$47,Balance!$B89)</f>
        <v>0</v>
      </c>
      <c r="EH89" s="98">
        <f>SUMIFS('Ajuste Ciclado'!D$5:D$47,'Ajuste Ciclado'!$C$5:$C$47,Balance!EH$4,'Ajuste Ciclado'!$B$5:$B$47,Balance!$B89)</f>
        <v>0</v>
      </c>
      <c r="EI89" s="99">
        <f>SUMIFS('Ajuste Ciclado'!E$5:E$47,'Ajuste Ciclado'!$C$5:$C$47,Balance!EI$4,'Ajuste Ciclado'!$B$5:$B$47,Balance!$B89)</f>
        <v>0</v>
      </c>
      <c r="EJ89" s="99">
        <f>SUMIFS('Ajuste Ciclado'!F$5:F$47,'Ajuste Ciclado'!$C$5:$C$47,Balance!EJ$4,'Ajuste Ciclado'!$B$5:$B$47,Balance!$B89)</f>
        <v>0</v>
      </c>
      <c r="EK89" s="99">
        <f>SUMIFS('Ajuste Ciclado'!G$5:G$47,'Ajuste Ciclado'!$C$5:$C$47,Balance!EK$4,'Ajuste Ciclado'!$B$5:$B$47,Balance!$B89)</f>
        <v>0</v>
      </c>
      <c r="EL89" s="99">
        <f>SUMIFS('Ajuste Ciclado'!H$5:H$47,'Ajuste Ciclado'!$C$5:$C$47,Balance!EL$4,'Ajuste Ciclado'!$B$5:$B$47,Balance!$B89)</f>
        <v>0</v>
      </c>
      <c r="EM89" s="99">
        <f>SUMIFS('Ajuste Ciclado'!I$5:I$47,'Ajuste Ciclado'!$C$5:$C$47,Balance!EM$4,'Ajuste Ciclado'!$B$5:$B$47,Balance!$B89)</f>
        <v>0</v>
      </c>
      <c r="EN89" s="99">
        <f>SUMIFS('Ajuste Ciclado'!J$5:J$47,'Ajuste Ciclado'!$C$5:$C$47,Balance!EN$4,'Ajuste Ciclado'!$B$5:$B$47,Balance!$B89)</f>
        <v>0</v>
      </c>
      <c r="EO89" s="99">
        <f>SUMIFS('Ajuste Ciclado'!K$5:K$47,'Ajuste Ciclado'!$C$5:$C$47,Balance!EO$4,'Ajuste Ciclado'!$B$5:$B$47,Balance!$B89)</f>
        <v>0</v>
      </c>
      <c r="EP89" s="99">
        <f>SUMIFS('Ajuste Ciclado'!L$5:L$47,'Ajuste Ciclado'!$C$5:$C$47,Balance!EP$4,'Ajuste Ciclado'!$B$5:$B$47,Balance!$B89)</f>
        <v>0</v>
      </c>
      <c r="EQ89" s="99">
        <f>SUMIFS('Ajuste Ciclado'!M$5:M$47,'Ajuste Ciclado'!$C$5:$C$47,Balance!EQ$4,'Ajuste Ciclado'!$B$5:$B$47,Balance!$B89)</f>
        <v>0</v>
      </c>
      <c r="ER89" s="99">
        <f>SUMIFS('Ajuste Ciclado'!N$5:N$47,'Ajuste Ciclado'!$C$5:$C$47,Balance!ER$4,'Ajuste Ciclado'!$B$5:$B$47,Balance!$B89)</f>
        <v>0</v>
      </c>
      <c r="ES89" s="100">
        <f>SUMIFS('Ajuste Ciclado'!O$5:O$47,'Ajuste Ciclado'!$C$5:$C$47,Balance!ES$4,'Ajuste Ciclado'!$B$5:$B$47,Balance!$B89)</f>
        <v>0</v>
      </c>
      <c r="ET89" s="84"/>
      <c r="EU89" s="12">
        <f t="shared" si="181"/>
        <v>172520.28214948441</v>
      </c>
      <c r="EV89" s="13">
        <f t="shared" si="145"/>
        <v>155819.32230224391</v>
      </c>
      <c r="EW89" s="13">
        <f t="shared" si="146"/>
        <v>182391.6243613273</v>
      </c>
      <c r="EX89" s="13">
        <f t="shared" si="147"/>
        <v>148270.64590574839</v>
      </c>
      <c r="EY89" s="13">
        <f t="shared" si="148"/>
        <v>3804.231864978588</v>
      </c>
      <c r="EZ89" s="13">
        <f t="shared" si="149"/>
        <v>0</v>
      </c>
      <c r="FA89" s="13">
        <f t="shared" si="150"/>
        <v>0</v>
      </c>
      <c r="FB89" s="13">
        <f t="shared" si="151"/>
        <v>23142.292835890181</v>
      </c>
      <c r="FC89" s="13">
        <f t="shared" si="152"/>
        <v>122126.49306188271</v>
      </c>
      <c r="FD89" s="13">
        <f t="shared" si="153"/>
        <v>51545.759954835929</v>
      </c>
      <c r="FE89" s="13">
        <f t="shared" si="154"/>
        <v>36466.56358402341</v>
      </c>
      <c r="FF89" s="14">
        <f t="shared" si="155"/>
        <v>37910.13697979338</v>
      </c>
      <c r="FG89" s="12">
        <f t="shared" si="156"/>
        <v>172909.03464845521</v>
      </c>
      <c r="FH89" s="13">
        <f t="shared" si="157"/>
        <v>157490.77178300329</v>
      </c>
      <c r="FI89" s="13">
        <f t="shared" si="158"/>
        <v>183924.1768053555</v>
      </c>
      <c r="FJ89" s="13">
        <f t="shared" si="159"/>
        <v>121136.4565286631</v>
      </c>
      <c r="FK89" s="13">
        <f t="shared" si="160"/>
        <v>2100.144188037702</v>
      </c>
      <c r="FL89" s="13">
        <f t="shared" si="161"/>
        <v>0</v>
      </c>
      <c r="FM89" s="13">
        <f t="shared" si="162"/>
        <v>0</v>
      </c>
      <c r="FN89" s="13">
        <f t="shared" si="163"/>
        <v>23584.407207473469</v>
      </c>
      <c r="FO89" s="13">
        <f t="shared" si="164"/>
        <v>125196.1745303955</v>
      </c>
      <c r="FP89" s="13">
        <f t="shared" si="165"/>
        <v>64552.236442788351</v>
      </c>
      <c r="FQ89" s="13">
        <f t="shared" si="166"/>
        <v>61007.331520788037</v>
      </c>
      <c r="FR89" s="14">
        <f t="shared" si="167"/>
        <v>71088.132562887724</v>
      </c>
      <c r="FS89" s="12">
        <f t="shared" si="168"/>
        <v>172974.20704383761</v>
      </c>
      <c r="FT89" s="13">
        <f t="shared" si="169"/>
        <v>157489.9707922269</v>
      </c>
      <c r="FU89" s="13">
        <f t="shared" si="170"/>
        <v>183367.69294967689</v>
      </c>
      <c r="FV89" s="13">
        <f t="shared" si="171"/>
        <v>135658.42809972569</v>
      </c>
      <c r="FW89" s="13">
        <f t="shared" si="172"/>
        <v>2492.3618234298769</v>
      </c>
      <c r="FX89" s="13">
        <f t="shared" si="173"/>
        <v>0</v>
      </c>
      <c r="FY89" s="13">
        <f t="shared" si="174"/>
        <v>0</v>
      </c>
      <c r="FZ89" s="13">
        <f t="shared" si="175"/>
        <v>25976.776999227612</v>
      </c>
      <c r="GA89" s="13">
        <f t="shared" si="176"/>
        <v>136256.15741500689</v>
      </c>
      <c r="GB89" s="13">
        <f t="shared" si="177"/>
        <v>104672.6998262086</v>
      </c>
      <c r="GC89" s="13">
        <f t="shared" si="178"/>
        <v>101342.6928889166</v>
      </c>
      <c r="GD89" s="14">
        <f t="shared" si="179"/>
        <v>100889.5167209334</v>
      </c>
      <c r="GE89" s="84"/>
      <c r="GF89" s="12">
        <f t="shared" si="182"/>
        <v>933997.35300020804</v>
      </c>
      <c r="GG89" s="13">
        <f t="shared" si="182"/>
        <v>982988.86621784791</v>
      </c>
      <c r="GH89" s="14">
        <f t="shared" si="182"/>
        <v>1121120.50455919</v>
      </c>
      <c r="GI89" s="6">
        <f t="shared" si="183"/>
        <v>1</v>
      </c>
      <c r="GJ89" s="12">
        <f t="shared" si="184"/>
        <v>0</v>
      </c>
      <c r="GK89" s="13">
        <f t="shared" si="185"/>
        <v>0</v>
      </c>
      <c r="GL89" s="14">
        <f t="shared" si="186"/>
        <v>0</v>
      </c>
      <c r="GM89" s="84"/>
      <c r="GN89" s="66">
        <f t="shared" si="187"/>
        <v>0</v>
      </c>
      <c r="GO89" s="84"/>
      <c r="GP89" s="63" t="str" cm="1">
        <f t="array" ref="GP89">INDEX($GF$4:$GH$4,1,GI89)</f>
        <v>Sample 1</v>
      </c>
      <c r="GQ89" s="12">
        <f t="shared" si="188"/>
        <v>0</v>
      </c>
      <c r="GR89" s="13">
        <f t="shared" si="188"/>
        <v>0</v>
      </c>
      <c r="GS89" s="14">
        <f t="shared" si="188"/>
        <v>3804.231864978588</v>
      </c>
      <c r="GT89" s="12">
        <f t="shared" si="189"/>
        <v>0</v>
      </c>
      <c r="GU89" s="13">
        <f t="shared" si="189"/>
        <v>0</v>
      </c>
      <c r="GV89" s="14">
        <f t="shared" si="189"/>
        <v>2100.144188037702</v>
      </c>
      <c r="GW89" s="12">
        <f t="shared" si="190"/>
        <v>0</v>
      </c>
      <c r="GX89" s="13">
        <f t="shared" si="190"/>
        <v>0</v>
      </c>
      <c r="GY89" s="14">
        <f t="shared" si="190"/>
        <v>2492.3618234298769</v>
      </c>
      <c r="GZ89" s="84" t="str">
        <f t="shared" si="180"/>
        <v>Sample 1</v>
      </c>
      <c r="HA89" s="12">
        <f t="shared" si="191"/>
        <v>0</v>
      </c>
      <c r="HB89" s="13">
        <f t="shared" si="191"/>
        <v>0</v>
      </c>
      <c r="HC89" s="14">
        <f t="shared" si="191"/>
        <v>0</v>
      </c>
      <c r="HD89" s="6">
        <f t="shared" si="192"/>
        <v>0</v>
      </c>
      <c r="HE89" s="84" t="str">
        <f t="shared" si="193"/>
        <v>Ok</v>
      </c>
    </row>
    <row r="90" spans="2:213" hidden="1" x14ac:dyDescent="0.3">
      <c r="B90" s="84" t="s">
        <v>361</v>
      </c>
      <c r="C90" s="12">
        <f>SUMIFS(Inyecciones!$E$2:$E$14185,Inyecciones!$A$2:$A$14185,Balance!C$4,Inyecciones!$B$2:$B$14185,Balance!$B90,Inyecciones!$C$2:$C$14185,Balance!C$5)</f>
        <v>83205.302235826341</v>
      </c>
      <c r="D90" s="13">
        <f>SUMIFS(Inyecciones!$E$2:$E$14185,Inyecciones!$A$2:$A$14185,Balance!D$4,Inyecciones!$B$2:$B$14185,Balance!$B90,Inyecciones!$C$2:$C$14185,Balance!D$5)</f>
        <v>71329.216433196634</v>
      </c>
      <c r="E90" s="13">
        <f>SUMIFS(Inyecciones!$E$2:$E$14185,Inyecciones!$A$2:$A$14185,Balance!E$4,Inyecciones!$B$2:$B$14185,Balance!$B90,Inyecciones!$C$2:$C$14185,Balance!E$5)</f>
        <v>74544.378981637972</v>
      </c>
      <c r="F90" s="13">
        <f>SUMIFS(Inyecciones!$E$2:$E$14185,Inyecciones!$A$2:$A$14185,Balance!F$4,Inyecciones!$B$2:$B$14185,Balance!$B90,Inyecciones!$C$2:$C$14185,Balance!F$5)</f>
        <v>51904.926399765252</v>
      </c>
      <c r="G90" s="13">
        <f>SUMIFS(Inyecciones!$E$2:$E$14185,Inyecciones!$A$2:$A$14185,Balance!G$4,Inyecciones!$B$2:$B$14185,Balance!$B90,Inyecciones!$C$2:$C$14185,Balance!G$5)</f>
        <v>31002.22927447129</v>
      </c>
      <c r="H90" s="13">
        <f>SUMIFS(Inyecciones!$E$2:$E$14185,Inyecciones!$A$2:$A$14185,Balance!H$4,Inyecciones!$B$2:$B$14185,Balance!$B90,Inyecciones!$C$2:$C$14185,Balance!H$5)</f>
        <v>27407.691456586392</v>
      </c>
      <c r="I90" s="13">
        <f>SUMIFS(Inyecciones!$E$2:$E$14185,Inyecciones!$A$2:$A$14185,Balance!I$4,Inyecciones!$B$2:$B$14185,Balance!$B90,Inyecciones!$C$2:$C$14185,Balance!I$5)</f>
        <v>34148.043770711367</v>
      </c>
      <c r="J90" s="13">
        <f>SUMIFS(Inyecciones!$E$2:$E$14185,Inyecciones!$A$2:$A$14185,Balance!J$4,Inyecciones!$B$2:$B$14185,Balance!$B90,Inyecciones!$C$2:$C$14185,Balance!J$5)</f>
        <v>27739.843339279261</v>
      </c>
      <c r="K90" s="13">
        <f>SUMIFS(Inyecciones!$E$2:$E$14185,Inyecciones!$A$2:$A$14185,Balance!K$4,Inyecciones!$B$2:$B$14185,Balance!$B90,Inyecciones!$C$2:$C$14185,Balance!K$5)</f>
        <v>29511.552049592428</v>
      </c>
      <c r="L90" s="13">
        <f>SUMIFS(Inyecciones!$E$2:$E$14185,Inyecciones!$A$2:$A$14185,Balance!L$4,Inyecciones!$B$2:$B$14185,Balance!$B90,Inyecciones!$C$2:$C$14185,Balance!L$5)</f>
        <v>8513.7515621462826</v>
      </c>
      <c r="M90" s="13">
        <f>SUMIFS(Inyecciones!$E$2:$E$14185,Inyecciones!$A$2:$A$14185,Balance!M$4,Inyecciones!$B$2:$B$14185,Balance!$B90,Inyecciones!$C$2:$C$14185,Balance!M$5)</f>
        <v>7202.8169559192474</v>
      </c>
      <c r="N90" s="14">
        <f>SUMIFS(Inyecciones!$E$2:$E$14185,Inyecciones!$A$2:$A$14185,Balance!N$4,Inyecciones!$B$2:$B$14185,Balance!$B90,Inyecciones!$C$2:$C$14185,Balance!N$5)</f>
        <v>8374.5692027018868</v>
      </c>
      <c r="O90" s="12">
        <f>SUMIFS(Inyecciones!$E$2:$E$14185,Inyecciones!$A$2:$A$14185,Balance!O$4,Inyecciones!$B$2:$B$14185,Balance!$B90,Inyecciones!$C$2:$C$14185,Balance!O$5)</f>
        <v>83362.274381750351</v>
      </c>
      <c r="P90" s="13">
        <f>SUMIFS(Inyecciones!$E$2:$E$14185,Inyecciones!$A$2:$A$14185,Balance!P$4,Inyecciones!$B$2:$B$14185,Balance!$B90,Inyecciones!$C$2:$C$14185,Balance!P$5)</f>
        <v>71671.457527593171</v>
      </c>
      <c r="Q90" s="13">
        <f>SUMIFS(Inyecciones!$E$2:$E$14185,Inyecciones!$A$2:$A$14185,Balance!Q$4,Inyecciones!$B$2:$B$14185,Balance!$B90,Inyecciones!$C$2:$C$14185,Balance!Q$5)</f>
        <v>75344.099459687277</v>
      </c>
      <c r="R90" s="13">
        <f>SUMIFS(Inyecciones!$E$2:$E$14185,Inyecciones!$A$2:$A$14185,Balance!R$4,Inyecciones!$B$2:$B$14185,Balance!$B90,Inyecciones!$C$2:$C$14185,Balance!R$5)</f>
        <v>56119.687504916787</v>
      </c>
      <c r="S90" s="13">
        <f>SUMIFS(Inyecciones!$E$2:$E$14185,Inyecciones!$A$2:$A$14185,Balance!S$4,Inyecciones!$B$2:$B$14185,Balance!$B90,Inyecciones!$C$2:$C$14185,Balance!S$5)</f>
        <v>30623.61308006167</v>
      </c>
      <c r="T90" s="13">
        <f>SUMIFS(Inyecciones!$E$2:$E$14185,Inyecciones!$A$2:$A$14185,Balance!T$4,Inyecciones!$B$2:$B$14185,Balance!$B90,Inyecciones!$C$2:$C$14185,Balance!T$5)</f>
        <v>27718.007836939589</v>
      </c>
      <c r="U90" s="13">
        <f>SUMIFS(Inyecciones!$E$2:$E$14185,Inyecciones!$A$2:$A$14185,Balance!U$4,Inyecciones!$B$2:$B$14185,Balance!$B90,Inyecciones!$C$2:$C$14185,Balance!U$5)</f>
        <v>35997.149862121791</v>
      </c>
      <c r="V90" s="13">
        <f>SUMIFS(Inyecciones!$E$2:$E$14185,Inyecciones!$A$2:$A$14185,Balance!V$4,Inyecciones!$B$2:$B$14185,Balance!$B90,Inyecciones!$C$2:$C$14185,Balance!V$5)</f>
        <v>28705.09888477419</v>
      </c>
      <c r="W90" s="13">
        <f>SUMIFS(Inyecciones!$E$2:$E$14185,Inyecciones!$A$2:$A$14185,Balance!W$4,Inyecciones!$B$2:$B$14185,Balance!$B90,Inyecciones!$C$2:$C$14185,Balance!W$5)</f>
        <v>33712.738381100477</v>
      </c>
      <c r="X90" s="13">
        <f>SUMIFS(Inyecciones!$E$2:$E$14185,Inyecciones!$A$2:$A$14185,Balance!X$4,Inyecciones!$B$2:$B$14185,Balance!$B90,Inyecciones!$C$2:$C$14185,Balance!X$5)</f>
        <v>11537.433126983849</v>
      </c>
      <c r="Y90" s="13">
        <f>SUMIFS(Inyecciones!$E$2:$E$14185,Inyecciones!$A$2:$A$14185,Balance!Y$4,Inyecciones!$B$2:$B$14185,Balance!$B90,Inyecciones!$C$2:$C$14185,Balance!Y$5)</f>
        <v>19635.782718494091</v>
      </c>
      <c r="Z90" s="14">
        <f>SUMIFS(Inyecciones!$E$2:$E$14185,Inyecciones!$A$2:$A$14185,Balance!Z$4,Inyecciones!$B$2:$B$14185,Balance!$B90,Inyecciones!$C$2:$C$14185,Balance!Z$5)</f>
        <v>25463.809262209561</v>
      </c>
      <c r="AA90" s="12">
        <f>SUMIFS(Inyecciones!$E$2:$E$14185,Inyecciones!$A$2:$A$14185,Balance!AA$4,Inyecciones!$B$2:$B$14185,Balance!$B90,Inyecciones!$C$2:$C$14185,Balance!AA$5)</f>
        <v>83408.339413901893</v>
      </c>
      <c r="AB90" s="13">
        <f>SUMIFS(Inyecciones!$E$2:$E$14185,Inyecciones!$A$2:$A$14185,Balance!AB$4,Inyecciones!$B$2:$B$14185,Balance!$B90,Inyecciones!$C$2:$C$14185,Balance!AB$5)</f>
        <v>71827.028223672416</v>
      </c>
      <c r="AC90" s="13">
        <f>SUMIFS(Inyecciones!$E$2:$E$14185,Inyecciones!$A$2:$A$14185,Balance!AC$4,Inyecciones!$B$2:$B$14185,Balance!$B90,Inyecciones!$C$2:$C$14185,Balance!AC$5)</f>
        <v>75133.610831553175</v>
      </c>
      <c r="AD90" s="13">
        <f>SUMIFS(Inyecciones!$E$2:$E$14185,Inyecciones!$A$2:$A$14185,Balance!AD$4,Inyecciones!$B$2:$B$14185,Balance!$B90,Inyecciones!$C$2:$C$14185,Balance!AD$5)</f>
        <v>55639.541433435617</v>
      </c>
      <c r="AE90" s="13">
        <f>SUMIFS(Inyecciones!$E$2:$E$14185,Inyecciones!$A$2:$A$14185,Balance!AE$4,Inyecciones!$B$2:$B$14185,Balance!$B90,Inyecciones!$C$2:$C$14185,Balance!AE$5)</f>
        <v>31621.716987478459</v>
      </c>
      <c r="AF90" s="13">
        <f>SUMIFS(Inyecciones!$E$2:$E$14185,Inyecciones!$A$2:$A$14185,Balance!AF$4,Inyecciones!$B$2:$B$14185,Balance!$B90,Inyecciones!$C$2:$C$14185,Balance!AF$5)</f>
        <v>29386.01395555053</v>
      </c>
      <c r="AG90" s="13">
        <f>SUMIFS(Inyecciones!$E$2:$E$14185,Inyecciones!$A$2:$A$14185,Balance!AG$4,Inyecciones!$B$2:$B$14185,Balance!$B90,Inyecciones!$C$2:$C$14185,Balance!AG$5)</f>
        <v>38874.406844039353</v>
      </c>
      <c r="AH90" s="13">
        <f>SUMIFS(Inyecciones!$E$2:$E$14185,Inyecciones!$A$2:$A$14185,Balance!AH$4,Inyecciones!$B$2:$B$14185,Balance!$B90,Inyecciones!$C$2:$C$14185,Balance!AH$5)</f>
        <v>31697.14226488721</v>
      </c>
      <c r="AI90" s="13">
        <f>SUMIFS(Inyecciones!$E$2:$E$14185,Inyecciones!$A$2:$A$14185,Balance!AI$4,Inyecciones!$B$2:$B$14185,Balance!$B90,Inyecciones!$C$2:$C$14185,Balance!AI$5)</f>
        <v>32676.897341922318</v>
      </c>
      <c r="AJ90" s="13">
        <f>SUMIFS(Inyecciones!$E$2:$E$14185,Inyecciones!$A$2:$A$14185,Balance!AJ$4,Inyecciones!$B$2:$B$14185,Balance!$B90,Inyecciones!$C$2:$C$14185,Balance!AJ$5)</f>
        <v>21475.962521704649</v>
      </c>
      <c r="AK90" s="13">
        <f>SUMIFS(Inyecciones!$E$2:$E$14185,Inyecciones!$A$2:$A$14185,Balance!AK$4,Inyecciones!$B$2:$B$14185,Balance!$B90,Inyecciones!$C$2:$C$14185,Balance!AK$5)</f>
        <v>33964.051207919481</v>
      </c>
      <c r="AL90" s="14">
        <f>SUMIFS(Inyecciones!$E$2:$E$14185,Inyecciones!$A$2:$A$14185,Balance!AL$4,Inyecciones!$B$2:$B$14185,Balance!$B90,Inyecciones!$C$2:$C$14185,Balance!AL$5)</f>
        <v>35654.442887290461</v>
      </c>
      <c r="AM90" s="13"/>
      <c r="AN90" s="12">
        <f>SUMIFS('Retiro Mensual'!$E$2:$E$2629,'Retiro Mensual'!$A$2:$A$2629,AN$4,'Retiro Mensual'!$B$2:$B$2629,$B90,'Retiro Mensual'!$C$2:$C$2629,AN$5)</f>
        <v>0</v>
      </c>
      <c r="AO90" s="13">
        <f>SUMIFS('Retiro Mensual'!$E$2:$E$2629,'Retiro Mensual'!$A$2:$A$2629,AO$4,'Retiro Mensual'!$B$2:$B$2629,$B90,'Retiro Mensual'!$C$2:$C$2629,AO$5)</f>
        <v>0</v>
      </c>
      <c r="AP90" s="13">
        <f>SUMIFS('Retiro Mensual'!$E$2:$E$2629,'Retiro Mensual'!$A$2:$A$2629,AP$4,'Retiro Mensual'!$B$2:$B$2629,$B90,'Retiro Mensual'!$C$2:$C$2629,AP$5)</f>
        <v>0</v>
      </c>
      <c r="AQ90" s="13">
        <f>SUMIFS('Retiro Mensual'!$E$2:$E$2629,'Retiro Mensual'!$A$2:$A$2629,AQ$4,'Retiro Mensual'!$B$2:$B$2629,$B90,'Retiro Mensual'!$C$2:$C$2629,AQ$5)</f>
        <v>0</v>
      </c>
      <c r="AR90" s="13">
        <f>SUMIFS('Retiro Mensual'!$E$2:$E$2629,'Retiro Mensual'!$A$2:$A$2629,AR$4,'Retiro Mensual'!$B$2:$B$2629,$B90,'Retiro Mensual'!$C$2:$C$2629,AR$5)</f>
        <v>0</v>
      </c>
      <c r="AS90" s="13">
        <f>SUMIFS('Retiro Mensual'!$E$2:$E$2629,'Retiro Mensual'!$A$2:$A$2629,AS$4,'Retiro Mensual'!$B$2:$B$2629,$B90,'Retiro Mensual'!$C$2:$C$2629,AS$5)</f>
        <v>0</v>
      </c>
      <c r="AT90" s="13">
        <f>SUMIFS('Retiro Mensual'!$E$2:$E$2629,'Retiro Mensual'!$A$2:$A$2629,AT$4,'Retiro Mensual'!$B$2:$B$2629,$B90,'Retiro Mensual'!$C$2:$C$2629,AT$5)</f>
        <v>0</v>
      </c>
      <c r="AU90" s="13">
        <f>SUMIFS('Retiro Mensual'!$E$2:$E$2629,'Retiro Mensual'!$A$2:$A$2629,AU$4,'Retiro Mensual'!$B$2:$B$2629,$B90,'Retiro Mensual'!$C$2:$C$2629,AU$5)</f>
        <v>0</v>
      </c>
      <c r="AV90" s="13">
        <f>SUMIFS('Retiro Mensual'!$E$2:$E$2629,'Retiro Mensual'!$A$2:$A$2629,AV$4,'Retiro Mensual'!$B$2:$B$2629,$B90,'Retiro Mensual'!$C$2:$C$2629,AV$5)</f>
        <v>0</v>
      </c>
      <c r="AW90" s="13">
        <f>SUMIFS('Retiro Mensual'!$E$2:$E$2629,'Retiro Mensual'!$A$2:$A$2629,AW$4,'Retiro Mensual'!$B$2:$B$2629,$B90,'Retiro Mensual'!$C$2:$C$2629,AW$5)</f>
        <v>0</v>
      </c>
      <c r="AX90" s="13">
        <f>SUMIFS('Retiro Mensual'!$E$2:$E$2629,'Retiro Mensual'!$A$2:$A$2629,AX$4,'Retiro Mensual'!$B$2:$B$2629,$B90,'Retiro Mensual'!$C$2:$C$2629,AX$5)</f>
        <v>0</v>
      </c>
      <c r="AY90" s="14">
        <f>SUMIFS('Retiro Mensual'!$E$2:$E$2629,'Retiro Mensual'!$A$2:$A$2629,AY$4,'Retiro Mensual'!$B$2:$B$2629,$B90,'Retiro Mensual'!$C$2:$C$2629,AY$5)</f>
        <v>0</v>
      </c>
      <c r="AZ90" s="12">
        <f>SUMIFS('Retiro Mensual'!$E$2:$E$2629,'Retiro Mensual'!$A$2:$A$2629,AZ$4,'Retiro Mensual'!$B$2:$B$2629,$B90,'Retiro Mensual'!$C$2:$C$2629,AZ$5)</f>
        <v>0</v>
      </c>
      <c r="BA90" s="13">
        <f>SUMIFS('Retiro Mensual'!$E$2:$E$2629,'Retiro Mensual'!$A$2:$A$2629,BA$4,'Retiro Mensual'!$B$2:$B$2629,$B90,'Retiro Mensual'!$C$2:$C$2629,BA$5)</f>
        <v>0</v>
      </c>
      <c r="BB90" s="13">
        <f>SUMIFS('Retiro Mensual'!$E$2:$E$2629,'Retiro Mensual'!$A$2:$A$2629,BB$4,'Retiro Mensual'!$B$2:$B$2629,$B90,'Retiro Mensual'!$C$2:$C$2629,BB$5)</f>
        <v>0</v>
      </c>
      <c r="BC90" s="13">
        <f>SUMIFS('Retiro Mensual'!$E$2:$E$2629,'Retiro Mensual'!$A$2:$A$2629,BC$4,'Retiro Mensual'!$B$2:$B$2629,$B90,'Retiro Mensual'!$C$2:$C$2629,BC$5)</f>
        <v>0</v>
      </c>
      <c r="BD90" s="13">
        <f>SUMIFS('Retiro Mensual'!$E$2:$E$2629,'Retiro Mensual'!$A$2:$A$2629,BD$4,'Retiro Mensual'!$B$2:$B$2629,$B90,'Retiro Mensual'!$C$2:$C$2629,BD$5)</f>
        <v>0</v>
      </c>
      <c r="BE90" s="13">
        <f>SUMIFS('Retiro Mensual'!$E$2:$E$2629,'Retiro Mensual'!$A$2:$A$2629,BE$4,'Retiro Mensual'!$B$2:$B$2629,$B90,'Retiro Mensual'!$C$2:$C$2629,BE$5)</f>
        <v>0</v>
      </c>
      <c r="BF90" s="13">
        <f>SUMIFS('Retiro Mensual'!$E$2:$E$2629,'Retiro Mensual'!$A$2:$A$2629,BF$4,'Retiro Mensual'!$B$2:$B$2629,$B90,'Retiro Mensual'!$C$2:$C$2629,BF$5)</f>
        <v>0</v>
      </c>
      <c r="BG90" s="13">
        <f>SUMIFS('Retiro Mensual'!$E$2:$E$2629,'Retiro Mensual'!$A$2:$A$2629,BG$4,'Retiro Mensual'!$B$2:$B$2629,$B90,'Retiro Mensual'!$C$2:$C$2629,BG$5)</f>
        <v>0</v>
      </c>
      <c r="BH90" s="13">
        <f>SUMIFS('Retiro Mensual'!$E$2:$E$2629,'Retiro Mensual'!$A$2:$A$2629,BH$4,'Retiro Mensual'!$B$2:$B$2629,$B90,'Retiro Mensual'!$C$2:$C$2629,BH$5)</f>
        <v>0</v>
      </c>
      <c r="BI90" s="13">
        <f>SUMIFS('Retiro Mensual'!$E$2:$E$2629,'Retiro Mensual'!$A$2:$A$2629,BI$4,'Retiro Mensual'!$B$2:$B$2629,$B90,'Retiro Mensual'!$C$2:$C$2629,BI$5)</f>
        <v>0</v>
      </c>
      <c r="BJ90" s="13">
        <f>SUMIFS('Retiro Mensual'!$E$2:$E$2629,'Retiro Mensual'!$A$2:$A$2629,BJ$4,'Retiro Mensual'!$B$2:$B$2629,$B90,'Retiro Mensual'!$C$2:$C$2629,BJ$5)</f>
        <v>0</v>
      </c>
      <c r="BK90" s="14">
        <f>SUMIFS('Retiro Mensual'!$E$2:$E$2629,'Retiro Mensual'!$A$2:$A$2629,BK$4,'Retiro Mensual'!$B$2:$B$2629,$B90,'Retiro Mensual'!$C$2:$C$2629,BK$5)</f>
        <v>0</v>
      </c>
      <c r="BL90" s="12">
        <f>SUMIFS('Retiro Mensual'!$E$2:$E$2629,'Retiro Mensual'!$A$2:$A$2629,BL$4,'Retiro Mensual'!$B$2:$B$2629,$B90,'Retiro Mensual'!$C$2:$C$2629,BL$5)</f>
        <v>0</v>
      </c>
      <c r="BM90" s="13">
        <f>SUMIFS('Retiro Mensual'!$E$2:$E$2629,'Retiro Mensual'!$A$2:$A$2629,BM$4,'Retiro Mensual'!$B$2:$B$2629,$B90,'Retiro Mensual'!$C$2:$C$2629,BM$5)</f>
        <v>0</v>
      </c>
      <c r="BN90" s="13">
        <f>SUMIFS('Retiro Mensual'!$E$2:$E$2629,'Retiro Mensual'!$A$2:$A$2629,BN$4,'Retiro Mensual'!$B$2:$B$2629,$B90,'Retiro Mensual'!$C$2:$C$2629,BN$5)</f>
        <v>0</v>
      </c>
      <c r="BO90" s="13">
        <f>SUMIFS('Retiro Mensual'!$E$2:$E$2629,'Retiro Mensual'!$A$2:$A$2629,BO$4,'Retiro Mensual'!$B$2:$B$2629,$B90,'Retiro Mensual'!$C$2:$C$2629,BO$5)</f>
        <v>0</v>
      </c>
      <c r="BP90" s="13">
        <f>SUMIFS('Retiro Mensual'!$E$2:$E$2629,'Retiro Mensual'!$A$2:$A$2629,BP$4,'Retiro Mensual'!$B$2:$B$2629,$B90,'Retiro Mensual'!$C$2:$C$2629,BP$5)</f>
        <v>0</v>
      </c>
      <c r="BQ90" s="13">
        <f>SUMIFS('Retiro Mensual'!$E$2:$E$2629,'Retiro Mensual'!$A$2:$A$2629,BQ$4,'Retiro Mensual'!$B$2:$B$2629,$B90,'Retiro Mensual'!$C$2:$C$2629,BQ$5)</f>
        <v>0</v>
      </c>
      <c r="BR90" s="13">
        <f>SUMIFS('Retiro Mensual'!$E$2:$E$2629,'Retiro Mensual'!$A$2:$A$2629,BR$4,'Retiro Mensual'!$B$2:$B$2629,$B90,'Retiro Mensual'!$C$2:$C$2629,BR$5)</f>
        <v>0</v>
      </c>
      <c r="BS90" s="13">
        <f>SUMIFS('Retiro Mensual'!$E$2:$E$2629,'Retiro Mensual'!$A$2:$A$2629,BS$4,'Retiro Mensual'!$B$2:$B$2629,$B90,'Retiro Mensual'!$C$2:$C$2629,BS$5)</f>
        <v>0</v>
      </c>
      <c r="BT90" s="13">
        <f>SUMIFS('Retiro Mensual'!$E$2:$E$2629,'Retiro Mensual'!$A$2:$A$2629,BT$4,'Retiro Mensual'!$B$2:$B$2629,$B90,'Retiro Mensual'!$C$2:$C$2629,BT$5)</f>
        <v>0</v>
      </c>
      <c r="BU90" s="13">
        <f>SUMIFS('Retiro Mensual'!$E$2:$E$2629,'Retiro Mensual'!$A$2:$A$2629,BU$4,'Retiro Mensual'!$B$2:$B$2629,$B90,'Retiro Mensual'!$C$2:$C$2629,BU$5)</f>
        <v>0</v>
      </c>
      <c r="BV90" s="13">
        <f>SUMIFS('Retiro Mensual'!$E$2:$E$2629,'Retiro Mensual'!$A$2:$A$2629,BV$4,'Retiro Mensual'!$B$2:$B$2629,$B90,'Retiro Mensual'!$C$2:$C$2629,BV$5)</f>
        <v>0</v>
      </c>
      <c r="BW90" s="14">
        <f>SUMIFS('Retiro Mensual'!$E$2:$E$2629,'Retiro Mensual'!$A$2:$A$2629,BW$4,'Retiro Mensual'!$B$2:$B$2629,$B90,'Retiro Mensual'!$C$2:$C$2629,BW$5)</f>
        <v>0</v>
      </c>
      <c r="BX90" s="13"/>
      <c r="BY90" s="12">
        <f>SUMIFS('Compra Ventas'!$E$2:$E$2700,'Compra Ventas'!$A$2:$A$2700,BY$4,'Compra Ventas'!$B$2:$B$2700,$B90,'Compra Ventas'!$C$2:$C$2700,BY$5)</f>
        <v>0</v>
      </c>
      <c r="BZ90" s="13">
        <f>SUMIFS('Compra Ventas'!$E$2:$E$2700,'Compra Ventas'!$A$2:$A$2700,BZ$4,'Compra Ventas'!$B$2:$B$2700,$B90,'Compra Ventas'!$C$2:$C$2700,BZ$5)</f>
        <v>0</v>
      </c>
      <c r="CA90" s="13">
        <f>SUMIFS('Compra Ventas'!$E$2:$E$2700,'Compra Ventas'!$A$2:$A$2700,CA$4,'Compra Ventas'!$B$2:$B$2700,$B90,'Compra Ventas'!$C$2:$C$2700,CA$5)</f>
        <v>0</v>
      </c>
      <c r="CB90" s="13">
        <f>SUMIFS('Compra Ventas'!$E$2:$E$2700,'Compra Ventas'!$A$2:$A$2700,CB$4,'Compra Ventas'!$B$2:$B$2700,$B90,'Compra Ventas'!$C$2:$C$2700,CB$5)</f>
        <v>0</v>
      </c>
      <c r="CC90" s="13">
        <f>SUMIFS('Compra Ventas'!$E$2:$E$2700,'Compra Ventas'!$A$2:$A$2700,CC$4,'Compra Ventas'!$B$2:$B$2700,$B90,'Compra Ventas'!$C$2:$C$2700,CC$5)</f>
        <v>0</v>
      </c>
      <c r="CD90" s="13">
        <f>SUMIFS('Compra Ventas'!$E$2:$E$2700,'Compra Ventas'!$A$2:$A$2700,CD$4,'Compra Ventas'!$B$2:$B$2700,$B90,'Compra Ventas'!$C$2:$C$2700,CD$5)</f>
        <v>0</v>
      </c>
      <c r="CE90" s="13">
        <f>SUMIFS('Compra Ventas'!$E$2:$E$2700,'Compra Ventas'!$A$2:$A$2700,CE$4,'Compra Ventas'!$B$2:$B$2700,$B90,'Compra Ventas'!$C$2:$C$2700,CE$5)</f>
        <v>0</v>
      </c>
      <c r="CF90" s="13">
        <f>SUMIFS('Compra Ventas'!$E$2:$E$2700,'Compra Ventas'!$A$2:$A$2700,CF$4,'Compra Ventas'!$B$2:$B$2700,$B90,'Compra Ventas'!$C$2:$C$2700,CF$5)</f>
        <v>0</v>
      </c>
      <c r="CG90" s="13">
        <f>SUMIFS('Compra Ventas'!$E$2:$E$2700,'Compra Ventas'!$A$2:$A$2700,CG$4,'Compra Ventas'!$B$2:$B$2700,$B90,'Compra Ventas'!$C$2:$C$2700,CG$5)</f>
        <v>0</v>
      </c>
      <c r="CH90" s="13">
        <f>SUMIFS('Compra Ventas'!$E$2:$E$2700,'Compra Ventas'!$A$2:$A$2700,CH$4,'Compra Ventas'!$B$2:$B$2700,$B90,'Compra Ventas'!$C$2:$C$2700,CH$5)</f>
        <v>0</v>
      </c>
      <c r="CI90" s="13">
        <f>SUMIFS('Compra Ventas'!$E$2:$E$2700,'Compra Ventas'!$A$2:$A$2700,CI$4,'Compra Ventas'!$B$2:$B$2700,$B90,'Compra Ventas'!$C$2:$C$2700,CI$5)</f>
        <v>0</v>
      </c>
      <c r="CJ90" s="14">
        <f>SUMIFS('Compra Ventas'!$E$2:$E$2700,'Compra Ventas'!$A$2:$A$2700,CJ$4,'Compra Ventas'!$B$2:$B$2700,$B90,'Compra Ventas'!$C$2:$C$2700,CJ$5)</f>
        <v>0</v>
      </c>
      <c r="CK90" s="12">
        <f>SUMIFS('Compra Ventas'!$E$2:$E$2700,'Compra Ventas'!$A$2:$A$2700,CK$4,'Compra Ventas'!$B$2:$B$2700,$B90,'Compra Ventas'!$C$2:$C$2700,CK$5)</f>
        <v>0</v>
      </c>
      <c r="CL90" s="13">
        <f>SUMIFS('Compra Ventas'!$E$2:$E$2700,'Compra Ventas'!$A$2:$A$2700,CL$4,'Compra Ventas'!$B$2:$B$2700,$B90,'Compra Ventas'!$C$2:$C$2700,CL$5)</f>
        <v>0</v>
      </c>
      <c r="CM90" s="13">
        <f>SUMIFS('Compra Ventas'!$E$2:$E$2700,'Compra Ventas'!$A$2:$A$2700,CM$4,'Compra Ventas'!$B$2:$B$2700,$B90,'Compra Ventas'!$C$2:$C$2700,CM$5)</f>
        <v>0</v>
      </c>
      <c r="CN90" s="13">
        <f>SUMIFS('Compra Ventas'!$E$2:$E$2700,'Compra Ventas'!$A$2:$A$2700,CN$4,'Compra Ventas'!$B$2:$B$2700,$B90,'Compra Ventas'!$C$2:$C$2700,CN$5)</f>
        <v>0</v>
      </c>
      <c r="CO90" s="13">
        <f>SUMIFS('Compra Ventas'!$E$2:$E$2700,'Compra Ventas'!$A$2:$A$2700,CO$4,'Compra Ventas'!$B$2:$B$2700,$B90,'Compra Ventas'!$C$2:$C$2700,CO$5)</f>
        <v>0</v>
      </c>
      <c r="CP90" s="13">
        <f>SUMIFS('Compra Ventas'!$E$2:$E$2700,'Compra Ventas'!$A$2:$A$2700,CP$4,'Compra Ventas'!$B$2:$B$2700,$B90,'Compra Ventas'!$C$2:$C$2700,CP$5)</f>
        <v>0</v>
      </c>
      <c r="CQ90" s="13">
        <f>SUMIFS('Compra Ventas'!$E$2:$E$2700,'Compra Ventas'!$A$2:$A$2700,CQ$4,'Compra Ventas'!$B$2:$B$2700,$B90,'Compra Ventas'!$C$2:$C$2700,CQ$5)</f>
        <v>0</v>
      </c>
      <c r="CR90" s="13">
        <f>SUMIFS('Compra Ventas'!$E$2:$E$2700,'Compra Ventas'!$A$2:$A$2700,CR$4,'Compra Ventas'!$B$2:$B$2700,$B90,'Compra Ventas'!$C$2:$C$2700,CR$5)</f>
        <v>0</v>
      </c>
      <c r="CS90" s="13">
        <f>SUMIFS('Compra Ventas'!$E$2:$E$2700,'Compra Ventas'!$A$2:$A$2700,CS$4,'Compra Ventas'!$B$2:$B$2700,$B90,'Compra Ventas'!$C$2:$C$2700,CS$5)</f>
        <v>0</v>
      </c>
      <c r="CT90" s="13">
        <f>SUMIFS('Compra Ventas'!$E$2:$E$2700,'Compra Ventas'!$A$2:$A$2700,CT$4,'Compra Ventas'!$B$2:$B$2700,$B90,'Compra Ventas'!$C$2:$C$2700,CT$5)</f>
        <v>0</v>
      </c>
      <c r="CU90" s="13">
        <f>SUMIFS('Compra Ventas'!$E$2:$E$2700,'Compra Ventas'!$A$2:$A$2700,CU$4,'Compra Ventas'!$B$2:$B$2700,$B90,'Compra Ventas'!$C$2:$C$2700,CU$5)</f>
        <v>0</v>
      </c>
      <c r="CV90" s="14">
        <f>SUMIFS('Compra Ventas'!$E$2:$E$2700,'Compra Ventas'!$A$2:$A$2700,CV$4,'Compra Ventas'!$B$2:$B$2700,$B90,'Compra Ventas'!$C$2:$C$2700,CV$5)</f>
        <v>0</v>
      </c>
      <c r="CW90" s="12">
        <f>SUMIFS('Compra Ventas'!$E$2:$E$2700,'Compra Ventas'!$A$2:$A$2700,CW$4,'Compra Ventas'!$B$2:$B$2700,$B90,'Compra Ventas'!$C$2:$C$2700,CW$5)</f>
        <v>0</v>
      </c>
      <c r="CX90" s="13">
        <f>SUMIFS('Compra Ventas'!$E$2:$E$2700,'Compra Ventas'!$A$2:$A$2700,CX$4,'Compra Ventas'!$B$2:$B$2700,$B90,'Compra Ventas'!$C$2:$C$2700,CX$5)</f>
        <v>0</v>
      </c>
      <c r="CY90" s="13">
        <f>SUMIFS('Compra Ventas'!$E$2:$E$2700,'Compra Ventas'!$A$2:$A$2700,CY$4,'Compra Ventas'!$B$2:$B$2700,$B90,'Compra Ventas'!$C$2:$C$2700,CY$5)</f>
        <v>0</v>
      </c>
      <c r="CZ90" s="13">
        <f>SUMIFS('Compra Ventas'!$E$2:$E$2700,'Compra Ventas'!$A$2:$A$2700,CZ$4,'Compra Ventas'!$B$2:$B$2700,$B90,'Compra Ventas'!$C$2:$C$2700,CZ$5)</f>
        <v>0</v>
      </c>
      <c r="DA90" s="13">
        <f>SUMIFS('Compra Ventas'!$E$2:$E$2700,'Compra Ventas'!$A$2:$A$2700,DA$4,'Compra Ventas'!$B$2:$B$2700,$B90,'Compra Ventas'!$C$2:$C$2700,DA$5)</f>
        <v>0</v>
      </c>
      <c r="DB90" s="13">
        <f>SUMIFS('Compra Ventas'!$E$2:$E$2700,'Compra Ventas'!$A$2:$A$2700,DB$4,'Compra Ventas'!$B$2:$B$2700,$B90,'Compra Ventas'!$C$2:$C$2700,DB$5)</f>
        <v>0</v>
      </c>
      <c r="DC90" s="13">
        <f>SUMIFS('Compra Ventas'!$E$2:$E$2700,'Compra Ventas'!$A$2:$A$2700,DC$4,'Compra Ventas'!$B$2:$B$2700,$B90,'Compra Ventas'!$C$2:$C$2700,DC$5)</f>
        <v>0</v>
      </c>
      <c r="DD90" s="13">
        <f>SUMIFS('Compra Ventas'!$E$2:$E$2700,'Compra Ventas'!$A$2:$A$2700,DD$4,'Compra Ventas'!$B$2:$B$2700,$B90,'Compra Ventas'!$C$2:$C$2700,DD$5)</f>
        <v>0</v>
      </c>
      <c r="DE90" s="13">
        <f>SUMIFS('Compra Ventas'!$E$2:$E$2700,'Compra Ventas'!$A$2:$A$2700,DE$4,'Compra Ventas'!$B$2:$B$2700,$B90,'Compra Ventas'!$C$2:$C$2700,DE$5)</f>
        <v>0</v>
      </c>
      <c r="DF90" s="13">
        <f>SUMIFS('Compra Ventas'!$E$2:$E$2700,'Compra Ventas'!$A$2:$A$2700,DF$4,'Compra Ventas'!$B$2:$B$2700,$B90,'Compra Ventas'!$C$2:$C$2700,DF$5)</f>
        <v>0</v>
      </c>
      <c r="DG90" s="13">
        <f>SUMIFS('Compra Ventas'!$E$2:$E$2700,'Compra Ventas'!$A$2:$A$2700,DG$4,'Compra Ventas'!$B$2:$B$2700,$B90,'Compra Ventas'!$C$2:$C$2700,DG$5)</f>
        <v>0</v>
      </c>
      <c r="DH90" s="14">
        <f>SUMIFS('Compra Ventas'!$E$2:$E$2700,'Compra Ventas'!$A$2:$A$2700,DH$4,'Compra Ventas'!$B$2:$B$2700,$B90,'Compra Ventas'!$C$2:$C$2700,DH$5)</f>
        <v>0</v>
      </c>
      <c r="DI90" s="84"/>
      <c r="DJ90" s="98">
        <f>SUMIFS('Ajuste Ciclado'!D$5:D$47,'Ajuste Ciclado'!$C$5:$C$47,Balance!DJ$4,'Ajuste Ciclado'!$B$5:$B$47,Balance!$B90)</f>
        <v>0</v>
      </c>
      <c r="DK90" s="99">
        <f>SUMIFS('Ajuste Ciclado'!E$5:E$47,'Ajuste Ciclado'!$C$5:$C$47,Balance!DK$4,'Ajuste Ciclado'!$B$5:$B$47,Balance!$B90)</f>
        <v>0</v>
      </c>
      <c r="DL90" s="99">
        <f>SUMIFS('Ajuste Ciclado'!F$5:F$47,'Ajuste Ciclado'!$C$5:$C$47,Balance!DL$4,'Ajuste Ciclado'!$B$5:$B$47,Balance!$B90)</f>
        <v>0</v>
      </c>
      <c r="DM90" s="99">
        <f>SUMIFS('Ajuste Ciclado'!G$5:G$47,'Ajuste Ciclado'!$C$5:$C$47,Balance!DM$4,'Ajuste Ciclado'!$B$5:$B$47,Balance!$B90)</f>
        <v>0</v>
      </c>
      <c r="DN90" s="99">
        <f>SUMIFS('Ajuste Ciclado'!H$5:H$47,'Ajuste Ciclado'!$C$5:$C$47,Balance!DN$4,'Ajuste Ciclado'!$B$5:$B$47,Balance!$B90)</f>
        <v>0</v>
      </c>
      <c r="DO90" s="99">
        <f>SUMIFS('Ajuste Ciclado'!I$5:I$47,'Ajuste Ciclado'!$C$5:$C$47,Balance!DO$4,'Ajuste Ciclado'!$B$5:$B$47,Balance!$B90)</f>
        <v>0</v>
      </c>
      <c r="DP90" s="99">
        <f>SUMIFS('Ajuste Ciclado'!J$5:J$47,'Ajuste Ciclado'!$C$5:$C$47,Balance!DP$4,'Ajuste Ciclado'!$B$5:$B$47,Balance!$B90)</f>
        <v>0</v>
      </c>
      <c r="DQ90" s="99">
        <f>SUMIFS('Ajuste Ciclado'!K$5:K$47,'Ajuste Ciclado'!$C$5:$C$47,Balance!DQ$4,'Ajuste Ciclado'!$B$5:$B$47,Balance!$B90)</f>
        <v>0</v>
      </c>
      <c r="DR90" s="99">
        <f>SUMIFS('Ajuste Ciclado'!L$5:L$47,'Ajuste Ciclado'!$C$5:$C$47,Balance!DR$4,'Ajuste Ciclado'!$B$5:$B$47,Balance!$B90)</f>
        <v>0</v>
      </c>
      <c r="DS90" s="99">
        <f>SUMIFS('Ajuste Ciclado'!M$5:M$47,'Ajuste Ciclado'!$C$5:$C$47,Balance!DS$4,'Ajuste Ciclado'!$B$5:$B$47,Balance!$B90)</f>
        <v>0</v>
      </c>
      <c r="DT90" s="99">
        <f>SUMIFS('Ajuste Ciclado'!N$5:N$47,'Ajuste Ciclado'!$C$5:$C$47,Balance!DT$4,'Ajuste Ciclado'!$B$5:$B$47,Balance!$B90)</f>
        <v>0</v>
      </c>
      <c r="DU90" s="100">
        <f>SUMIFS('Ajuste Ciclado'!O$5:O$47,'Ajuste Ciclado'!$C$5:$C$47,Balance!DU$4,'Ajuste Ciclado'!$B$5:$B$47,Balance!$B90)</f>
        <v>0</v>
      </c>
      <c r="DV90" s="98">
        <f>SUMIFS('Ajuste Ciclado'!D$5:D$47,'Ajuste Ciclado'!$C$5:$C$47,Balance!DV$4,'Ajuste Ciclado'!$B$5:$B$47,Balance!$B90)</f>
        <v>0</v>
      </c>
      <c r="DW90" s="99">
        <f>SUMIFS('Ajuste Ciclado'!E$5:E$47,'Ajuste Ciclado'!$C$5:$C$47,Balance!DW$4,'Ajuste Ciclado'!$B$5:$B$47,Balance!$B90)</f>
        <v>0</v>
      </c>
      <c r="DX90" s="99">
        <f>SUMIFS('Ajuste Ciclado'!F$5:F$47,'Ajuste Ciclado'!$C$5:$C$47,Balance!DX$4,'Ajuste Ciclado'!$B$5:$B$47,Balance!$B90)</f>
        <v>0</v>
      </c>
      <c r="DY90" s="99">
        <f>SUMIFS('Ajuste Ciclado'!G$5:G$47,'Ajuste Ciclado'!$C$5:$C$47,Balance!DY$4,'Ajuste Ciclado'!$B$5:$B$47,Balance!$B90)</f>
        <v>0</v>
      </c>
      <c r="DZ90" s="99">
        <f>SUMIFS('Ajuste Ciclado'!H$5:H$47,'Ajuste Ciclado'!$C$5:$C$47,Balance!DZ$4,'Ajuste Ciclado'!$B$5:$B$47,Balance!$B90)</f>
        <v>0</v>
      </c>
      <c r="EA90" s="99">
        <f>SUMIFS('Ajuste Ciclado'!I$5:I$47,'Ajuste Ciclado'!$C$5:$C$47,Balance!EA$4,'Ajuste Ciclado'!$B$5:$B$47,Balance!$B90)</f>
        <v>0</v>
      </c>
      <c r="EB90" s="99">
        <f>SUMIFS('Ajuste Ciclado'!J$5:J$47,'Ajuste Ciclado'!$C$5:$C$47,Balance!EB$4,'Ajuste Ciclado'!$B$5:$B$47,Balance!$B90)</f>
        <v>0</v>
      </c>
      <c r="EC90" s="99">
        <f>SUMIFS('Ajuste Ciclado'!K$5:K$47,'Ajuste Ciclado'!$C$5:$C$47,Balance!EC$4,'Ajuste Ciclado'!$B$5:$B$47,Balance!$B90)</f>
        <v>0</v>
      </c>
      <c r="ED90" s="99">
        <f>SUMIFS('Ajuste Ciclado'!L$5:L$47,'Ajuste Ciclado'!$C$5:$C$47,Balance!ED$4,'Ajuste Ciclado'!$B$5:$B$47,Balance!$B90)</f>
        <v>0</v>
      </c>
      <c r="EE90" s="99">
        <f>SUMIFS('Ajuste Ciclado'!M$5:M$47,'Ajuste Ciclado'!$C$5:$C$47,Balance!EE$4,'Ajuste Ciclado'!$B$5:$B$47,Balance!$B90)</f>
        <v>0</v>
      </c>
      <c r="EF90" s="99">
        <f>SUMIFS('Ajuste Ciclado'!N$5:N$47,'Ajuste Ciclado'!$C$5:$C$47,Balance!EF$4,'Ajuste Ciclado'!$B$5:$B$47,Balance!$B90)</f>
        <v>0</v>
      </c>
      <c r="EG90" s="100">
        <f>SUMIFS('Ajuste Ciclado'!O$5:O$47,'Ajuste Ciclado'!$C$5:$C$47,Balance!EG$4,'Ajuste Ciclado'!$B$5:$B$47,Balance!$B90)</f>
        <v>0</v>
      </c>
      <c r="EH90" s="98">
        <f>SUMIFS('Ajuste Ciclado'!D$5:D$47,'Ajuste Ciclado'!$C$5:$C$47,Balance!EH$4,'Ajuste Ciclado'!$B$5:$B$47,Balance!$B90)</f>
        <v>0</v>
      </c>
      <c r="EI90" s="99">
        <f>SUMIFS('Ajuste Ciclado'!E$5:E$47,'Ajuste Ciclado'!$C$5:$C$47,Balance!EI$4,'Ajuste Ciclado'!$B$5:$B$47,Balance!$B90)</f>
        <v>0</v>
      </c>
      <c r="EJ90" s="99">
        <f>SUMIFS('Ajuste Ciclado'!F$5:F$47,'Ajuste Ciclado'!$C$5:$C$47,Balance!EJ$4,'Ajuste Ciclado'!$B$5:$B$47,Balance!$B90)</f>
        <v>0</v>
      </c>
      <c r="EK90" s="99">
        <f>SUMIFS('Ajuste Ciclado'!G$5:G$47,'Ajuste Ciclado'!$C$5:$C$47,Balance!EK$4,'Ajuste Ciclado'!$B$5:$B$47,Balance!$B90)</f>
        <v>0</v>
      </c>
      <c r="EL90" s="99">
        <f>SUMIFS('Ajuste Ciclado'!H$5:H$47,'Ajuste Ciclado'!$C$5:$C$47,Balance!EL$4,'Ajuste Ciclado'!$B$5:$B$47,Balance!$B90)</f>
        <v>0</v>
      </c>
      <c r="EM90" s="99">
        <f>SUMIFS('Ajuste Ciclado'!I$5:I$47,'Ajuste Ciclado'!$C$5:$C$47,Balance!EM$4,'Ajuste Ciclado'!$B$5:$B$47,Balance!$B90)</f>
        <v>0</v>
      </c>
      <c r="EN90" s="99">
        <f>SUMIFS('Ajuste Ciclado'!J$5:J$47,'Ajuste Ciclado'!$C$5:$C$47,Balance!EN$4,'Ajuste Ciclado'!$B$5:$B$47,Balance!$B90)</f>
        <v>0</v>
      </c>
      <c r="EO90" s="99">
        <f>SUMIFS('Ajuste Ciclado'!K$5:K$47,'Ajuste Ciclado'!$C$5:$C$47,Balance!EO$4,'Ajuste Ciclado'!$B$5:$B$47,Balance!$B90)</f>
        <v>0</v>
      </c>
      <c r="EP90" s="99">
        <f>SUMIFS('Ajuste Ciclado'!L$5:L$47,'Ajuste Ciclado'!$C$5:$C$47,Balance!EP$4,'Ajuste Ciclado'!$B$5:$B$47,Balance!$B90)</f>
        <v>0</v>
      </c>
      <c r="EQ90" s="99">
        <f>SUMIFS('Ajuste Ciclado'!M$5:M$47,'Ajuste Ciclado'!$C$5:$C$47,Balance!EQ$4,'Ajuste Ciclado'!$B$5:$B$47,Balance!$B90)</f>
        <v>0</v>
      </c>
      <c r="ER90" s="99">
        <f>SUMIFS('Ajuste Ciclado'!N$5:N$47,'Ajuste Ciclado'!$C$5:$C$47,Balance!ER$4,'Ajuste Ciclado'!$B$5:$B$47,Balance!$B90)</f>
        <v>0</v>
      </c>
      <c r="ES90" s="100">
        <f>SUMIFS('Ajuste Ciclado'!O$5:O$47,'Ajuste Ciclado'!$C$5:$C$47,Balance!ES$4,'Ajuste Ciclado'!$B$5:$B$47,Balance!$B90)</f>
        <v>0</v>
      </c>
      <c r="ET90" s="84"/>
      <c r="EU90" s="12">
        <f t="shared" si="181"/>
        <v>83205.302235826341</v>
      </c>
      <c r="EV90" s="13">
        <f t="shared" si="145"/>
        <v>71329.216433196634</v>
      </c>
      <c r="EW90" s="13">
        <f t="shared" si="146"/>
        <v>74544.378981637972</v>
      </c>
      <c r="EX90" s="13">
        <f t="shared" si="147"/>
        <v>51904.926399765252</v>
      </c>
      <c r="EY90" s="13">
        <f t="shared" si="148"/>
        <v>31002.22927447129</v>
      </c>
      <c r="EZ90" s="13">
        <f t="shared" si="149"/>
        <v>27407.691456586392</v>
      </c>
      <c r="FA90" s="13">
        <f t="shared" si="150"/>
        <v>34148.043770711367</v>
      </c>
      <c r="FB90" s="13">
        <f t="shared" si="151"/>
        <v>27739.843339279261</v>
      </c>
      <c r="FC90" s="13">
        <f t="shared" si="152"/>
        <v>29511.552049592428</v>
      </c>
      <c r="FD90" s="13">
        <f t="shared" si="153"/>
        <v>8513.7515621462826</v>
      </c>
      <c r="FE90" s="13">
        <f t="shared" si="154"/>
        <v>7202.8169559192474</v>
      </c>
      <c r="FF90" s="14">
        <f t="shared" si="155"/>
        <v>8374.5692027018868</v>
      </c>
      <c r="FG90" s="12">
        <f t="shared" si="156"/>
        <v>83362.274381750351</v>
      </c>
      <c r="FH90" s="13">
        <f t="shared" si="157"/>
        <v>71671.457527593171</v>
      </c>
      <c r="FI90" s="13">
        <f t="shared" si="158"/>
        <v>75344.099459687277</v>
      </c>
      <c r="FJ90" s="13">
        <f t="shared" si="159"/>
        <v>56119.687504916787</v>
      </c>
      <c r="FK90" s="13">
        <f t="shared" si="160"/>
        <v>30623.61308006167</v>
      </c>
      <c r="FL90" s="13">
        <f t="shared" si="161"/>
        <v>27718.007836939589</v>
      </c>
      <c r="FM90" s="13">
        <f t="shared" si="162"/>
        <v>35997.149862121791</v>
      </c>
      <c r="FN90" s="13">
        <f t="shared" si="163"/>
        <v>28705.09888477419</v>
      </c>
      <c r="FO90" s="13">
        <f t="shared" si="164"/>
        <v>33712.738381100477</v>
      </c>
      <c r="FP90" s="13">
        <f t="shared" si="165"/>
        <v>11537.433126983849</v>
      </c>
      <c r="FQ90" s="13">
        <f t="shared" si="166"/>
        <v>19635.782718494091</v>
      </c>
      <c r="FR90" s="14">
        <f t="shared" si="167"/>
        <v>25463.809262209561</v>
      </c>
      <c r="FS90" s="12">
        <f t="shared" si="168"/>
        <v>83408.339413901893</v>
      </c>
      <c r="FT90" s="13">
        <f t="shared" si="169"/>
        <v>71827.028223672416</v>
      </c>
      <c r="FU90" s="13">
        <f t="shared" si="170"/>
        <v>75133.610831553175</v>
      </c>
      <c r="FV90" s="13">
        <f t="shared" si="171"/>
        <v>55639.541433435617</v>
      </c>
      <c r="FW90" s="13">
        <f t="shared" si="172"/>
        <v>31621.716987478459</v>
      </c>
      <c r="FX90" s="13">
        <f t="shared" si="173"/>
        <v>29386.01395555053</v>
      </c>
      <c r="FY90" s="13">
        <f t="shared" si="174"/>
        <v>38874.406844039353</v>
      </c>
      <c r="FZ90" s="13">
        <f t="shared" si="175"/>
        <v>31697.14226488721</v>
      </c>
      <c r="GA90" s="13">
        <f t="shared" si="176"/>
        <v>32676.897341922318</v>
      </c>
      <c r="GB90" s="13">
        <f t="shared" si="177"/>
        <v>21475.962521704649</v>
      </c>
      <c r="GC90" s="13">
        <f t="shared" si="178"/>
        <v>33964.051207919481</v>
      </c>
      <c r="GD90" s="14">
        <f t="shared" si="179"/>
        <v>35654.442887290461</v>
      </c>
      <c r="GE90" s="84"/>
      <c r="GF90" s="12">
        <f t="shared" si="182"/>
        <v>454884.32166183437</v>
      </c>
      <c r="GG90" s="13">
        <f t="shared" si="182"/>
        <v>499891.1520266328</v>
      </c>
      <c r="GH90" s="14">
        <f t="shared" si="182"/>
        <v>541359.15391335567</v>
      </c>
      <c r="GI90" s="6">
        <f t="shared" si="183"/>
        <v>1</v>
      </c>
      <c r="GJ90" s="12">
        <f t="shared" si="184"/>
        <v>0</v>
      </c>
      <c r="GK90" s="13">
        <f t="shared" si="185"/>
        <v>0</v>
      </c>
      <c r="GL90" s="14">
        <f t="shared" si="186"/>
        <v>0</v>
      </c>
      <c r="GM90" s="84"/>
      <c r="GN90" s="66">
        <f t="shared" si="187"/>
        <v>0</v>
      </c>
      <c r="GO90" s="84"/>
      <c r="GP90" s="63" t="str" cm="1">
        <f t="array" ref="GP90">INDEX($GF$4:$GH$4,1,GI90)</f>
        <v>Sample 1</v>
      </c>
      <c r="GQ90" s="12">
        <f t="shared" si="188"/>
        <v>7202.8169559192474</v>
      </c>
      <c r="GR90" s="13">
        <f t="shared" si="188"/>
        <v>8374.5692027018868</v>
      </c>
      <c r="GS90" s="14">
        <f t="shared" si="188"/>
        <v>8513.7515621462826</v>
      </c>
      <c r="GT90" s="12">
        <f t="shared" si="189"/>
        <v>11537.433126983849</v>
      </c>
      <c r="GU90" s="13">
        <f t="shared" si="189"/>
        <v>19635.782718494091</v>
      </c>
      <c r="GV90" s="14">
        <f t="shared" si="189"/>
        <v>25463.809262209561</v>
      </c>
      <c r="GW90" s="12">
        <f t="shared" si="190"/>
        <v>21475.962521704649</v>
      </c>
      <c r="GX90" s="13">
        <f t="shared" si="190"/>
        <v>29386.01395555053</v>
      </c>
      <c r="GY90" s="14">
        <f t="shared" si="190"/>
        <v>31621.716987478459</v>
      </c>
      <c r="GZ90" s="84" t="str">
        <f t="shared" si="180"/>
        <v>Sample 1</v>
      </c>
      <c r="HA90" s="12">
        <f t="shared" si="191"/>
        <v>0</v>
      </c>
      <c r="HB90" s="13">
        <f t="shared" si="191"/>
        <v>0</v>
      </c>
      <c r="HC90" s="14">
        <f t="shared" si="191"/>
        <v>0</v>
      </c>
      <c r="HD90" s="6">
        <f t="shared" si="192"/>
        <v>0</v>
      </c>
      <c r="HE90" s="84" t="str">
        <f t="shared" si="193"/>
        <v>Ok</v>
      </c>
    </row>
    <row r="91" spans="2:213" hidden="1" x14ac:dyDescent="0.3">
      <c r="B91" s="84" t="s">
        <v>360</v>
      </c>
      <c r="C91" s="12">
        <f>SUMIFS(Inyecciones!$E$2:$E$14185,Inyecciones!$A$2:$A$14185,Balance!C$4,Inyecciones!$B$2:$B$14185,Balance!$B91,Inyecciones!$C$2:$C$14185,Balance!C$5)</f>
        <v>54798.160493272888</v>
      </c>
      <c r="D91" s="13">
        <f>SUMIFS(Inyecciones!$E$2:$E$14185,Inyecciones!$A$2:$A$14185,Balance!D$4,Inyecciones!$B$2:$B$14185,Balance!$B91,Inyecciones!$C$2:$C$14185,Balance!D$5)</f>
        <v>37451.282280680323</v>
      </c>
      <c r="E91" s="13">
        <f>SUMIFS(Inyecciones!$E$2:$E$14185,Inyecciones!$A$2:$A$14185,Balance!E$4,Inyecciones!$B$2:$B$14185,Balance!$B91,Inyecciones!$C$2:$C$14185,Balance!E$5)</f>
        <v>43233.257729275349</v>
      </c>
      <c r="F91" s="13">
        <f>SUMIFS(Inyecciones!$E$2:$E$14185,Inyecciones!$A$2:$A$14185,Balance!F$4,Inyecciones!$B$2:$B$14185,Balance!$B91,Inyecciones!$C$2:$C$14185,Balance!F$5)</f>
        <v>29804.850365524959</v>
      </c>
      <c r="G91" s="13">
        <f>SUMIFS(Inyecciones!$E$2:$E$14185,Inyecciones!$A$2:$A$14185,Balance!G$4,Inyecciones!$B$2:$B$14185,Balance!$B91,Inyecciones!$C$2:$C$14185,Balance!G$5)</f>
        <v>12262.356249554919</v>
      </c>
      <c r="H91" s="13">
        <f>SUMIFS(Inyecciones!$E$2:$E$14185,Inyecciones!$A$2:$A$14185,Balance!H$4,Inyecciones!$B$2:$B$14185,Balance!$B91,Inyecciones!$C$2:$C$14185,Balance!H$5)</f>
        <v>10411.520629928669</v>
      </c>
      <c r="I91" s="13">
        <f>SUMIFS(Inyecciones!$E$2:$E$14185,Inyecciones!$A$2:$A$14185,Balance!I$4,Inyecciones!$B$2:$B$14185,Balance!$B91,Inyecciones!$C$2:$C$14185,Balance!I$5)</f>
        <v>14729.912115237519</v>
      </c>
      <c r="J91" s="13">
        <f>SUMIFS(Inyecciones!$E$2:$E$14185,Inyecciones!$A$2:$A$14185,Balance!J$4,Inyecciones!$B$2:$B$14185,Balance!$B91,Inyecciones!$C$2:$C$14185,Balance!J$5)</f>
        <v>18386.160060544102</v>
      </c>
      <c r="K91" s="13">
        <f>SUMIFS(Inyecciones!$E$2:$E$14185,Inyecciones!$A$2:$A$14185,Balance!K$4,Inyecciones!$B$2:$B$14185,Balance!$B91,Inyecciones!$C$2:$C$14185,Balance!K$5)</f>
        <v>7369.8410413409774</v>
      </c>
      <c r="L91" s="13">
        <f>SUMIFS(Inyecciones!$E$2:$E$14185,Inyecciones!$A$2:$A$14185,Balance!L$4,Inyecciones!$B$2:$B$14185,Balance!$B91,Inyecciones!$C$2:$C$14185,Balance!L$5)</f>
        <v>4481.683263413729</v>
      </c>
      <c r="M91" s="13">
        <f>SUMIFS(Inyecciones!$E$2:$E$14185,Inyecciones!$A$2:$A$14185,Balance!M$4,Inyecciones!$B$2:$B$14185,Balance!$B91,Inyecciones!$C$2:$C$14185,Balance!M$5)</f>
        <v>1550.4163532222269</v>
      </c>
      <c r="N91" s="14">
        <f>SUMIFS(Inyecciones!$E$2:$E$14185,Inyecciones!$A$2:$A$14185,Balance!N$4,Inyecciones!$B$2:$B$14185,Balance!$B91,Inyecciones!$C$2:$C$14185,Balance!N$5)</f>
        <v>2996.4717114052942</v>
      </c>
      <c r="O91" s="12">
        <f>SUMIFS(Inyecciones!$E$2:$E$14185,Inyecciones!$A$2:$A$14185,Balance!O$4,Inyecciones!$B$2:$B$14185,Balance!$B91,Inyecciones!$C$2:$C$14185,Balance!O$5)</f>
        <v>54921.128199298117</v>
      </c>
      <c r="P91" s="13">
        <f>SUMIFS(Inyecciones!$E$2:$E$14185,Inyecciones!$A$2:$A$14185,Balance!P$4,Inyecciones!$B$2:$B$14185,Balance!$B91,Inyecciones!$C$2:$C$14185,Balance!P$5)</f>
        <v>37824.447006931099</v>
      </c>
      <c r="Q91" s="13">
        <f>SUMIFS(Inyecciones!$E$2:$E$14185,Inyecciones!$A$2:$A$14185,Balance!Q$4,Inyecciones!$B$2:$B$14185,Balance!$B91,Inyecciones!$C$2:$C$14185,Balance!Q$5)</f>
        <v>43766.771187567851</v>
      </c>
      <c r="R91" s="13">
        <f>SUMIFS(Inyecciones!$E$2:$E$14185,Inyecciones!$A$2:$A$14185,Balance!R$4,Inyecciones!$B$2:$B$14185,Balance!$B91,Inyecciones!$C$2:$C$14185,Balance!R$5)</f>
        <v>31652.282933559251</v>
      </c>
      <c r="S91" s="13">
        <f>SUMIFS(Inyecciones!$E$2:$E$14185,Inyecciones!$A$2:$A$14185,Balance!S$4,Inyecciones!$B$2:$B$14185,Balance!$B91,Inyecciones!$C$2:$C$14185,Balance!S$5)</f>
        <v>11959.234103635121</v>
      </c>
      <c r="T91" s="13">
        <f>SUMIFS(Inyecciones!$E$2:$E$14185,Inyecciones!$A$2:$A$14185,Balance!T$4,Inyecciones!$B$2:$B$14185,Balance!$B91,Inyecciones!$C$2:$C$14185,Balance!T$5)</f>
        <v>10546.79281348893</v>
      </c>
      <c r="U91" s="13">
        <f>SUMIFS(Inyecciones!$E$2:$E$14185,Inyecciones!$A$2:$A$14185,Balance!U$4,Inyecciones!$B$2:$B$14185,Balance!$B91,Inyecciones!$C$2:$C$14185,Balance!U$5)</f>
        <v>15768.467856091491</v>
      </c>
      <c r="V91" s="13">
        <f>SUMIFS(Inyecciones!$E$2:$E$14185,Inyecciones!$A$2:$A$14185,Balance!V$4,Inyecciones!$B$2:$B$14185,Balance!$B91,Inyecciones!$C$2:$C$14185,Balance!V$5)</f>
        <v>18523.71767897105</v>
      </c>
      <c r="W91" s="13">
        <f>SUMIFS(Inyecciones!$E$2:$E$14185,Inyecciones!$A$2:$A$14185,Balance!W$4,Inyecciones!$B$2:$B$14185,Balance!$B91,Inyecciones!$C$2:$C$14185,Balance!W$5)</f>
        <v>7547.4597744913744</v>
      </c>
      <c r="X91" s="13">
        <f>SUMIFS(Inyecciones!$E$2:$E$14185,Inyecciones!$A$2:$A$14185,Balance!X$4,Inyecciones!$B$2:$B$14185,Balance!$B91,Inyecciones!$C$2:$C$14185,Balance!X$5)</f>
        <v>7259.1011495391394</v>
      </c>
      <c r="Y91" s="13">
        <f>SUMIFS(Inyecciones!$E$2:$E$14185,Inyecciones!$A$2:$A$14185,Balance!Y$4,Inyecciones!$B$2:$B$14185,Balance!$B91,Inyecciones!$C$2:$C$14185,Balance!Y$5)</f>
        <v>12702.92679897454</v>
      </c>
      <c r="Z91" s="14">
        <f>SUMIFS(Inyecciones!$E$2:$E$14185,Inyecciones!$A$2:$A$14185,Balance!Z$4,Inyecciones!$B$2:$B$14185,Balance!$B91,Inyecciones!$C$2:$C$14185,Balance!Z$5)</f>
        <v>17576.693328394769</v>
      </c>
      <c r="AA91" s="12">
        <f>SUMIFS(Inyecciones!$E$2:$E$14185,Inyecciones!$A$2:$A$14185,Balance!AA$4,Inyecciones!$B$2:$B$14185,Balance!$B91,Inyecciones!$C$2:$C$14185,Balance!AA$5)</f>
        <v>54933.353686407077</v>
      </c>
      <c r="AB91" s="13">
        <f>SUMIFS(Inyecciones!$E$2:$E$14185,Inyecciones!$A$2:$A$14185,Balance!AB$4,Inyecciones!$B$2:$B$14185,Balance!$B91,Inyecciones!$C$2:$C$14185,Balance!AB$5)</f>
        <v>37810.505748048461</v>
      </c>
      <c r="AC91" s="13">
        <f>SUMIFS(Inyecciones!$E$2:$E$14185,Inyecciones!$A$2:$A$14185,Balance!AC$4,Inyecciones!$B$2:$B$14185,Balance!$B91,Inyecciones!$C$2:$C$14185,Balance!AC$5)</f>
        <v>43528.087214724947</v>
      </c>
      <c r="AD91" s="13">
        <f>SUMIFS(Inyecciones!$E$2:$E$14185,Inyecciones!$A$2:$A$14185,Balance!AD$4,Inyecciones!$B$2:$B$14185,Balance!$B91,Inyecciones!$C$2:$C$14185,Balance!AD$5)</f>
        <v>31399.69255656315</v>
      </c>
      <c r="AE91" s="13">
        <f>SUMIFS(Inyecciones!$E$2:$E$14185,Inyecciones!$A$2:$A$14185,Balance!AE$4,Inyecciones!$B$2:$B$14185,Balance!$B91,Inyecciones!$C$2:$C$14185,Balance!AE$5)</f>
        <v>12493.12380003563</v>
      </c>
      <c r="AF91" s="13">
        <f>SUMIFS(Inyecciones!$E$2:$E$14185,Inyecciones!$A$2:$A$14185,Balance!AF$4,Inyecciones!$B$2:$B$14185,Balance!$B91,Inyecciones!$C$2:$C$14185,Balance!AF$5)</f>
        <v>11425.94899225892</v>
      </c>
      <c r="AG91" s="13">
        <f>SUMIFS(Inyecciones!$E$2:$E$14185,Inyecciones!$A$2:$A$14185,Balance!AG$4,Inyecciones!$B$2:$B$14185,Balance!$B91,Inyecciones!$C$2:$C$14185,Balance!AG$5)</f>
        <v>17386.887467062501</v>
      </c>
      <c r="AH91" s="13">
        <f>SUMIFS(Inyecciones!$E$2:$E$14185,Inyecciones!$A$2:$A$14185,Balance!AH$4,Inyecciones!$B$2:$B$14185,Balance!$B91,Inyecciones!$C$2:$C$14185,Balance!AH$5)</f>
        <v>20575.150642797518</v>
      </c>
      <c r="AI91" s="13">
        <f>SUMIFS(Inyecciones!$E$2:$E$14185,Inyecciones!$A$2:$A$14185,Balance!AI$4,Inyecciones!$B$2:$B$14185,Balance!$B91,Inyecciones!$C$2:$C$14185,Balance!AI$5)</f>
        <v>8273.9621898180358</v>
      </c>
      <c r="AJ91" s="13">
        <f>SUMIFS(Inyecciones!$E$2:$E$14185,Inyecciones!$A$2:$A$14185,Balance!AJ$4,Inyecciones!$B$2:$B$14185,Balance!$B91,Inyecciones!$C$2:$C$14185,Balance!AJ$5)</f>
        <v>16829.772112908511</v>
      </c>
      <c r="AK91" s="13">
        <f>SUMIFS(Inyecciones!$E$2:$E$14185,Inyecciones!$A$2:$A$14185,Balance!AK$4,Inyecciones!$B$2:$B$14185,Balance!$B91,Inyecciones!$C$2:$C$14185,Balance!AK$5)</f>
        <v>28218.309426876109</v>
      </c>
      <c r="AL91" s="14">
        <f>SUMIFS(Inyecciones!$E$2:$E$14185,Inyecciones!$A$2:$A$14185,Balance!AL$4,Inyecciones!$B$2:$B$14185,Balance!$B91,Inyecciones!$C$2:$C$14185,Balance!AL$5)</f>
        <v>30389.025599552839</v>
      </c>
      <c r="AM91" s="13"/>
      <c r="AN91" s="12">
        <f>SUMIFS('Retiro Mensual'!$E$2:$E$2629,'Retiro Mensual'!$A$2:$A$2629,AN$4,'Retiro Mensual'!$B$2:$B$2629,$B91,'Retiro Mensual'!$C$2:$C$2629,AN$5)</f>
        <v>0</v>
      </c>
      <c r="AO91" s="13">
        <f>SUMIFS('Retiro Mensual'!$E$2:$E$2629,'Retiro Mensual'!$A$2:$A$2629,AO$4,'Retiro Mensual'!$B$2:$B$2629,$B91,'Retiro Mensual'!$C$2:$C$2629,AO$5)</f>
        <v>0</v>
      </c>
      <c r="AP91" s="13">
        <f>SUMIFS('Retiro Mensual'!$E$2:$E$2629,'Retiro Mensual'!$A$2:$A$2629,AP$4,'Retiro Mensual'!$B$2:$B$2629,$B91,'Retiro Mensual'!$C$2:$C$2629,AP$5)</f>
        <v>0</v>
      </c>
      <c r="AQ91" s="13">
        <f>SUMIFS('Retiro Mensual'!$E$2:$E$2629,'Retiro Mensual'!$A$2:$A$2629,AQ$4,'Retiro Mensual'!$B$2:$B$2629,$B91,'Retiro Mensual'!$C$2:$C$2629,AQ$5)</f>
        <v>0</v>
      </c>
      <c r="AR91" s="13">
        <f>SUMIFS('Retiro Mensual'!$E$2:$E$2629,'Retiro Mensual'!$A$2:$A$2629,AR$4,'Retiro Mensual'!$B$2:$B$2629,$B91,'Retiro Mensual'!$C$2:$C$2629,AR$5)</f>
        <v>0</v>
      </c>
      <c r="AS91" s="13">
        <f>SUMIFS('Retiro Mensual'!$E$2:$E$2629,'Retiro Mensual'!$A$2:$A$2629,AS$4,'Retiro Mensual'!$B$2:$B$2629,$B91,'Retiro Mensual'!$C$2:$C$2629,AS$5)</f>
        <v>0</v>
      </c>
      <c r="AT91" s="13">
        <f>SUMIFS('Retiro Mensual'!$E$2:$E$2629,'Retiro Mensual'!$A$2:$A$2629,AT$4,'Retiro Mensual'!$B$2:$B$2629,$B91,'Retiro Mensual'!$C$2:$C$2629,AT$5)</f>
        <v>0</v>
      </c>
      <c r="AU91" s="13">
        <f>SUMIFS('Retiro Mensual'!$E$2:$E$2629,'Retiro Mensual'!$A$2:$A$2629,AU$4,'Retiro Mensual'!$B$2:$B$2629,$B91,'Retiro Mensual'!$C$2:$C$2629,AU$5)</f>
        <v>0</v>
      </c>
      <c r="AV91" s="13">
        <f>SUMIFS('Retiro Mensual'!$E$2:$E$2629,'Retiro Mensual'!$A$2:$A$2629,AV$4,'Retiro Mensual'!$B$2:$B$2629,$B91,'Retiro Mensual'!$C$2:$C$2629,AV$5)</f>
        <v>0</v>
      </c>
      <c r="AW91" s="13">
        <f>SUMIFS('Retiro Mensual'!$E$2:$E$2629,'Retiro Mensual'!$A$2:$A$2629,AW$4,'Retiro Mensual'!$B$2:$B$2629,$B91,'Retiro Mensual'!$C$2:$C$2629,AW$5)</f>
        <v>0</v>
      </c>
      <c r="AX91" s="13">
        <f>SUMIFS('Retiro Mensual'!$E$2:$E$2629,'Retiro Mensual'!$A$2:$A$2629,AX$4,'Retiro Mensual'!$B$2:$B$2629,$B91,'Retiro Mensual'!$C$2:$C$2629,AX$5)</f>
        <v>0</v>
      </c>
      <c r="AY91" s="14">
        <f>SUMIFS('Retiro Mensual'!$E$2:$E$2629,'Retiro Mensual'!$A$2:$A$2629,AY$4,'Retiro Mensual'!$B$2:$B$2629,$B91,'Retiro Mensual'!$C$2:$C$2629,AY$5)</f>
        <v>0</v>
      </c>
      <c r="AZ91" s="12">
        <f>SUMIFS('Retiro Mensual'!$E$2:$E$2629,'Retiro Mensual'!$A$2:$A$2629,AZ$4,'Retiro Mensual'!$B$2:$B$2629,$B91,'Retiro Mensual'!$C$2:$C$2629,AZ$5)</f>
        <v>0</v>
      </c>
      <c r="BA91" s="13">
        <f>SUMIFS('Retiro Mensual'!$E$2:$E$2629,'Retiro Mensual'!$A$2:$A$2629,BA$4,'Retiro Mensual'!$B$2:$B$2629,$B91,'Retiro Mensual'!$C$2:$C$2629,BA$5)</f>
        <v>0</v>
      </c>
      <c r="BB91" s="13">
        <f>SUMIFS('Retiro Mensual'!$E$2:$E$2629,'Retiro Mensual'!$A$2:$A$2629,BB$4,'Retiro Mensual'!$B$2:$B$2629,$B91,'Retiro Mensual'!$C$2:$C$2629,BB$5)</f>
        <v>0</v>
      </c>
      <c r="BC91" s="13">
        <f>SUMIFS('Retiro Mensual'!$E$2:$E$2629,'Retiro Mensual'!$A$2:$A$2629,BC$4,'Retiro Mensual'!$B$2:$B$2629,$B91,'Retiro Mensual'!$C$2:$C$2629,BC$5)</f>
        <v>0</v>
      </c>
      <c r="BD91" s="13">
        <f>SUMIFS('Retiro Mensual'!$E$2:$E$2629,'Retiro Mensual'!$A$2:$A$2629,BD$4,'Retiro Mensual'!$B$2:$B$2629,$B91,'Retiro Mensual'!$C$2:$C$2629,BD$5)</f>
        <v>0</v>
      </c>
      <c r="BE91" s="13">
        <f>SUMIFS('Retiro Mensual'!$E$2:$E$2629,'Retiro Mensual'!$A$2:$A$2629,BE$4,'Retiro Mensual'!$B$2:$B$2629,$B91,'Retiro Mensual'!$C$2:$C$2629,BE$5)</f>
        <v>0</v>
      </c>
      <c r="BF91" s="13">
        <f>SUMIFS('Retiro Mensual'!$E$2:$E$2629,'Retiro Mensual'!$A$2:$A$2629,BF$4,'Retiro Mensual'!$B$2:$B$2629,$B91,'Retiro Mensual'!$C$2:$C$2629,BF$5)</f>
        <v>0</v>
      </c>
      <c r="BG91" s="13">
        <f>SUMIFS('Retiro Mensual'!$E$2:$E$2629,'Retiro Mensual'!$A$2:$A$2629,BG$4,'Retiro Mensual'!$B$2:$B$2629,$B91,'Retiro Mensual'!$C$2:$C$2629,BG$5)</f>
        <v>0</v>
      </c>
      <c r="BH91" s="13">
        <f>SUMIFS('Retiro Mensual'!$E$2:$E$2629,'Retiro Mensual'!$A$2:$A$2629,BH$4,'Retiro Mensual'!$B$2:$B$2629,$B91,'Retiro Mensual'!$C$2:$C$2629,BH$5)</f>
        <v>0</v>
      </c>
      <c r="BI91" s="13">
        <f>SUMIFS('Retiro Mensual'!$E$2:$E$2629,'Retiro Mensual'!$A$2:$A$2629,BI$4,'Retiro Mensual'!$B$2:$B$2629,$B91,'Retiro Mensual'!$C$2:$C$2629,BI$5)</f>
        <v>0</v>
      </c>
      <c r="BJ91" s="13">
        <f>SUMIFS('Retiro Mensual'!$E$2:$E$2629,'Retiro Mensual'!$A$2:$A$2629,BJ$4,'Retiro Mensual'!$B$2:$B$2629,$B91,'Retiro Mensual'!$C$2:$C$2629,BJ$5)</f>
        <v>0</v>
      </c>
      <c r="BK91" s="14">
        <f>SUMIFS('Retiro Mensual'!$E$2:$E$2629,'Retiro Mensual'!$A$2:$A$2629,BK$4,'Retiro Mensual'!$B$2:$B$2629,$B91,'Retiro Mensual'!$C$2:$C$2629,BK$5)</f>
        <v>0</v>
      </c>
      <c r="BL91" s="12">
        <f>SUMIFS('Retiro Mensual'!$E$2:$E$2629,'Retiro Mensual'!$A$2:$A$2629,BL$4,'Retiro Mensual'!$B$2:$B$2629,$B91,'Retiro Mensual'!$C$2:$C$2629,BL$5)</f>
        <v>0</v>
      </c>
      <c r="BM91" s="13">
        <f>SUMIFS('Retiro Mensual'!$E$2:$E$2629,'Retiro Mensual'!$A$2:$A$2629,BM$4,'Retiro Mensual'!$B$2:$B$2629,$B91,'Retiro Mensual'!$C$2:$C$2629,BM$5)</f>
        <v>0</v>
      </c>
      <c r="BN91" s="13">
        <f>SUMIFS('Retiro Mensual'!$E$2:$E$2629,'Retiro Mensual'!$A$2:$A$2629,BN$4,'Retiro Mensual'!$B$2:$B$2629,$B91,'Retiro Mensual'!$C$2:$C$2629,BN$5)</f>
        <v>0</v>
      </c>
      <c r="BO91" s="13">
        <f>SUMIFS('Retiro Mensual'!$E$2:$E$2629,'Retiro Mensual'!$A$2:$A$2629,BO$4,'Retiro Mensual'!$B$2:$B$2629,$B91,'Retiro Mensual'!$C$2:$C$2629,BO$5)</f>
        <v>0</v>
      </c>
      <c r="BP91" s="13">
        <f>SUMIFS('Retiro Mensual'!$E$2:$E$2629,'Retiro Mensual'!$A$2:$A$2629,BP$4,'Retiro Mensual'!$B$2:$B$2629,$B91,'Retiro Mensual'!$C$2:$C$2629,BP$5)</f>
        <v>0</v>
      </c>
      <c r="BQ91" s="13">
        <f>SUMIFS('Retiro Mensual'!$E$2:$E$2629,'Retiro Mensual'!$A$2:$A$2629,BQ$4,'Retiro Mensual'!$B$2:$B$2629,$B91,'Retiro Mensual'!$C$2:$C$2629,BQ$5)</f>
        <v>0</v>
      </c>
      <c r="BR91" s="13">
        <f>SUMIFS('Retiro Mensual'!$E$2:$E$2629,'Retiro Mensual'!$A$2:$A$2629,BR$4,'Retiro Mensual'!$B$2:$B$2629,$B91,'Retiro Mensual'!$C$2:$C$2629,BR$5)</f>
        <v>0</v>
      </c>
      <c r="BS91" s="13">
        <f>SUMIFS('Retiro Mensual'!$E$2:$E$2629,'Retiro Mensual'!$A$2:$A$2629,BS$4,'Retiro Mensual'!$B$2:$B$2629,$B91,'Retiro Mensual'!$C$2:$C$2629,BS$5)</f>
        <v>0</v>
      </c>
      <c r="BT91" s="13">
        <f>SUMIFS('Retiro Mensual'!$E$2:$E$2629,'Retiro Mensual'!$A$2:$A$2629,BT$4,'Retiro Mensual'!$B$2:$B$2629,$B91,'Retiro Mensual'!$C$2:$C$2629,BT$5)</f>
        <v>0</v>
      </c>
      <c r="BU91" s="13">
        <f>SUMIFS('Retiro Mensual'!$E$2:$E$2629,'Retiro Mensual'!$A$2:$A$2629,BU$4,'Retiro Mensual'!$B$2:$B$2629,$B91,'Retiro Mensual'!$C$2:$C$2629,BU$5)</f>
        <v>0</v>
      </c>
      <c r="BV91" s="13">
        <f>SUMIFS('Retiro Mensual'!$E$2:$E$2629,'Retiro Mensual'!$A$2:$A$2629,BV$4,'Retiro Mensual'!$B$2:$B$2629,$B91,'Retiro Mensual'!$C$2:$C$2629,BV$5)</f>
        <v>0</v>
      </c>
      <c r="BW91" s="14">
        <f>SUMIFS('Retiro Mensual'!$E$2:$E$2629,'Retiro Mensual'!$A$2:$A$2629,BW$4,'Retiro Mensual'!$B$2:$B$2629,$B91,'Retiro Mensual'!$C$2:$C$2629,BW$5)</f>
        <v>0</v>
      </c>
      <c r="BX91" s="13"/>
      <c r="BY91" s="12">
        <f>SUMIFS('Compra Ventas'!$E$2:$E$2700,'Compra Ventas'!$A$2:$A$2700,BY$4,'Compra Ventas'!$B$2:$B$2700,$B91,'Compra Ventas'!$C$2:$C$2700,BY$5)</f>
        <v>0</v>
      </c>
      <c r="BZ91" s="13">
        <f>SUMIFS('Compra Ventas'!$E$2:$E$2700,'Compra Ventas'!$A$2:$A$2700,BZ$4,'Compra Ventas'!$B$2:$B$2700,$B91,'Compra Ventas'!$C$2:$C$2700,BZ$5)</f>
        <v>0</v>
      </c>
      <c r="CA91" s="13">
        <f>SUMIFS('Compra Ventas'!$E$2:$E$2700,'Compra Ventas'!$A$2:$A$2700,CA$4,'Compra Ventas'!$B$2:$B$2700,$B91,'Compra Ventas'!$C$2:$C$2700,CA$5)</f>
        <v>0</v>
      </c>
      <c r="CB91" s="13">
        <f>SUMIFS('Compra Ventas'!$E$2:$E$2700,'Compra Ventas'!$A$2:$A$2700,CB$4,'Compra Ventas'!$B$2:$B$2700,$B91,'Compra Ventas'!$C$2:$C$2700,CB$5)</f>
        <v>0</v>
      </c>
      <c r="CC91" s="13">
        <f>SUMIFS('Compra Ventas'!$E$2:$E$2700,'Compra Ventas'!$A$2:$A$2700,CC$4,'Compra Ventas'!$B$2:$B$2700,$B91,'Compra Ventas'!$C$2:$C$2700,CC$5)</f>
        <v>0</v>
      </c>
      <c r="CD91" s="13">
        <f>SUMIFS('Compra Ventas'!$E$2:$E$2700,'Compra Ventas'!$A$2:$A$2700,CD$4,'Compra Ventas'!$B$2:$B$2700,$B91,'Compra Ventas'!$C$2:$C$2700,CD$5)</f>
        <v>0</v>
      </c>
      <c r="CE91" s="13">
        <f>SUMIFS('Compra Ventas'!$E$2:$E$2700,'Compra Ventas'!$A$2:$A$2700,CE$4,'Compra Ventas'!$B$2:$B$2700,$B91,'Compra Ventas'!$C$2:$C$2700,CE$5)</f>
        <v>0</v>
      </c>
      <c r="CF91" s="13">
        <f>SUMIFS('Compra Ventas'!$E$2:$E$2700,'Compra Ventas'!$A$2:$A$2700,CF$4,'Compra Ventas'!$B$2:$B$2700,$B91,'Compra Ventas'!$C$2:$C$2700,CF$5)</f>
        <v>0</v>
      </c>
      <c r="CG91" s="13">
        <f>SUMIFS('Compra Ventas'!$E$2:$E$2700,'Compra Ventas'!$A$2:$A$2700,CG$4,'Compra Ventas'!$B$2:$B$2700,$B91,'Compra Ventas'!$C$2:$C$2700,CG$5)</f>
        <v>0</v>
      </c>
      <c r="CH91" s="13">
        <f>SUMIFS('Compra Ventas'!$E$2:$E$2700,'Compra Ventas'!$A$2:$A$2700,CH$4,'Compra Ventas'!$B$2:$B$2700,$B91,'Compra Ventas'!$C$2:$C$2700,CH$5)</f>
        <v>0</v>
      </c>
      <c r="CI91" s="13">
        <f>SUMIFS('Compra Ventas'!$E$2:$E$2700,'Compra Ventas'!$A$2:$A$2700,CI$4,'Compra Ventas'!$B$2:$B$2700,$B91,'Compra Ventas'!$C$2:$C$2700,CI$5)</f>
        <v>0</v>
      </c>
      <c r="CJ91" s="14">
        <f>SUMIFS('Compra Ventas'!$E$2:$E$2700,'Compra Ventas'!$A$2:$A$2700,CJ$4,'Compra Ventas'!$B$2:$B$2700,$B91,'Compra Ventas'!$C$2:$C$2700,CJ$5)</f>
        <v>0</v>
      </c>
      <c r="CK91" s="12">
        <f>SUMIFS('Compra Ventas'!$E$2:$E$2700,'Compra Ventas'!$A$2:$A$2700,CK$4,'Compra Ventas'!$B$2:$B$2700,$B91,'Compra Ventas'!$C$2:$C$2700,CK$5)</f>
        <v>0</v>
      </c>
      <c r="CL91" s="13">
        <f>SUMIFS('Compra Ventas'!$E$2:$E$2700,'Compra Ventas'!$A$2:$A$2700,CL$4,'Compra Ventas'!$B$2:$B$2700,$B91,'Compra Ventas'!$C$2:$C$2700,CL$5)</f>
        <v>0</v>
      </c>
      <c r="CM91" s="13">
        <f>SUMIFS('Compra Ventas'!$E$2:$E$2700,'Compra Ventas'!$A$2:$A$2700,CM$4,'Compra Ventas'!$B$2:$B$2700,$B91,'Compra Ventas'!$C$2:$C$2700,CM$5)</f>
        <v>0</v>
      </c>
      <c r="CN91" s="13">
        <f>SUMIFS('Compra Ventas'!$E$2:$E$2700,'Compra Ventas'!$A$2:$A$2700,CN$4,'Compra Ventas'!$B$2:$B$2700,$B91,'Compra Ventas'!$C$2:$C$2700,CN$5)</f>
        <v>0</v>
      </c>
      <c r="CO91" s="13">
        <f>SUMIFS('Compra Ventas'!$E$2:$E$2700,'Compra Ventas'!$A$2:$A$2700,CO$4,'Compra Ventas'!$B$2:$B$2700,$B91,'Compra Ventas'!$C$2:$C$2700,CO$5)</f>
        <v>0</v>
      </c>
      <c r="CP91" s="13">
        <f>SUMIFS('Compra Ventas'!$E$2:$E$2700,'Compra Ventas'!$A$2:$A$2700,CP$4,'Compra Ventas'!$B$2:$B$2700,$B91,'Compra Ventas'!$C$2:$C$2700,CP$5)</f>
        <v>0</v>
      </c>
      <c r="CQ91" s="13">
        <f>SUMIFS('Compra Ventas'!$E$2:$E$2700,'Compra Ventas'!$A$2:$A$2700,CQ$4,'Compra Ventas'!$B$2:$B$2700,$B91,'Compra Ventas'!$C$2:$C$2700,CQ$5)</f>
        <v>0</v>
      </c>
      <c r="CR91" s="13">
        <f>SUMIFS('Compra Ventas'!$E$2:$E$2700,'Compra Ventas'!$A$2:$A$2700,CR$4,'Compra Ventas'!$B$2:$B$2700,$B91,'Compra Ventas'!$C$2:$C$2700,CR$5)</f>
        <v>0</v>
      </c>
      <c r="CS91" s="13">
        <f>SUMIFS('Compra Ventas'!$E$2:$E$2700,'Compra Ventas'!$A$2:$A$2700,CS$4,'Compra Ventas'!$B$2:$B$2700,$B91,'Compra Ventas'!$C$2:$C$2700,CS$5)</f>
        <v>0</v>
      </c>
      <c r="CT91" s="13">
        <f>SUMIFS('Compra Ventas'!$E$2:$E$2700,'Compra Ventas'!$A$2:$A$2700,CT$4,'Compra Ventas'!$B$2:$B$2700,$B91,'Compra Ventas'!$C$2:$C$2700,CT$5)</f>
        <v>0</v>
      </c>
      <c r="CU91" s="13">
        <f>SUMIFS('Compra Ventas'!$E$2:$E$2700,'Compra Ventas'!$A$2:$A$2700,CU$4,'Compra Ventas'!$B$2:$B$2700,$B91,'Compra Ventas'!$C$2:$C$2700,CU$5)</f>
        <v>0</v>
      </c>
      <c r="CV91" s="14">
        <f>SUMIFS('Compra Ventas'!$E$2:$E$2700,'Compra Ventas'!$A$2:$A$2700,CV$4,'Compra Ventas'!$B$2:$B$2700,$B91,'Compra Ventas'!$C$2:$C$2700,CV$5)</f>
        <v>0</v>
      </c>
      <c r="CW91" s="12">
        <f>SUMIFS('Compra Ventas'!$E$2:$E$2700,'Compra Ventas'!$A$2:$A$2700,CW$4,'Compra Ventas'!$B$2:$B$2700,$B91,'Compra Ventas'!$C$2:$C$2700,CW$5)</f>
        <v>0</v>
      </c>
      <c r="CX91" s="13">
        <f>SUMIFS('Compra Ventas'!$E$2:$E$2700,'Compra Ventas'!$A$2:$A$2700,CX$4,'Compra Ventas'!$B$2:$B$2700,$B91,'Compra Ventas'!$C$2:$C$2700,CX$5)</f>
        <v>0</v>
      </c>
      <c r="CY91" s="13">
        <f>SUMIFS('Compra Ventas'!$E$2:$E$2700,'Compra Ventas'!$A$2:$A$2700,CY$4,'Compra Ventas'!$B$2:$B$2700,$B91,'Compra Ventas'!$C$2:$C$2700,CY$5)</f>
        <v>0</v>
      </c>
      <c r="CZ91" s="13">
        <f>SUMIFS('Compra Ventas'!$E$2:$E$2700,'Compra Ventas'!$A$2:$A$2700,CZ$4,'Compra Ventas'!$B$2:$B$2700,$B91,'Compra Ventas'!$C$2:$C$2700,CZ$5)</f>
        <v>0</v>
      </c>
      <c r="DA91" s="13">
        <f>SUMIFS('Compra Ventas'!$E$2:$E$2700,'Compra Ventas'!$A$2:$A$2700,DA$4,'Compra Ventas'!$B$2:$B$2700,$B91,'Compra Ventas'!$C$2:$C$2700,DA$5)</f>
        <v>0</v>
      </c>
      <c r="DB91" s="13">
        <f>SUMIFS('Compra Ventas'!$E$2:$E$2700,'Compra Ventas'!$A$2:$A$2700,DB$4,'Compra Ventas'!$B$2:$B$2700,$B91,'Compra Ventas'!$C$2:$C$2700,DB$5)</f>
        <v>0</v>
      </c>
      <c r="DC91" s="13">
        <f>SUMIFS('Compra Ventas'!$E$2:$E$2700,'Compra Ventas'!$A$2:$A$2700,DC$4,'Compra Ventas'!$B$2:$B$2700,$B91,'Compra Ventas'!$C$2:$C$2700,DC$5)</f>
        <v>0</v>
      </c>
      <c r="DD91" s="13">
        <f>SUMIFS('Compra Ventas'!$E$2:$E$2700,'Compra Ventas'!$A$2:$A$2700,DD$4,'Compra Ventas'!$B$2:$B$2700,$B91,'Compra Ventas'!$C$2:$C$2700,DD$5)</f>
        <v>0</v>
      </c>
      <c r="DE91" s="13">
        <f>SUMIFS('Compra Ventas'!$E$2:$E$2700,'Compra Ventas'!$A$2:$A$2700,DE$4,'Compra Ventas'!$B$2:$B$2700,$B91,'Compra Ventas'!$C$2:$C$2700,DE$5)</f>
        <v>0</v>
      </c>
      <c r="DF91" s="13">
        <f>SUMIFS('Compra Ventas'!$E$2:$E$2700,'Compra Ventas'!$A$2:$A$2700,DF$4,'Compra Ventas'!$B$2:$B$2700,$B91,'Compra Ventas'!$C$2:$C$2700,DF$5)</f>
        <v>0</v>
      </c>
      <c r="DG91" s="13">
        <f>SUMIFS('Compra Ventas'!$E$2:$E$2700,'Compra Ventas'!$A$2:$A$2700,DG$4,'Compra Ventas'!$B$2:$B$2700,$B91,'Compra Ventas'!$C$2:$C$2700,DG$5)</f>
        <v>0</v>
      </c>
      <c r="DH91" s="14">
        <f>SUMIFS('Compra Ventas'!$E$2:$E$2700,'Compra Ventas'!$A$2:$A$2700,DH$4,'Compra Ventas'!$B$2:$B$2700,$B91,'Compra Ventas'!$C$2:$C$2700,DH$5)</f>
        <v>0</v>
      </c>
      <c r="DI91" s="84"/>
      <c r="DJ91" s="98">
        <f>SUMIFS('Ajuste Ciclado'!D$5:D$47,'Ajuste Ciclado'!$C$5:$C$47,Balance!DJ$4,'Ajuste Ciclado'!$B$5:$B$47,Balance!$B91)</f>
        <v>0</v>
      </c>
      <c r="DK91" s="99">
        <f>SUMIFS('Ajuste Ciclado'!E$5:E$47,'Ajuste Ciclado'!$C$5:$C$47,Balance!DK$4,'Ajuste Ciclado'!$B$5:$B$47,Balance!$B91)</f>
        <v>0</v>
      </c>
      <c r="DL91" s="99">
        <f>SUMIFS('Ajuste Ciclado'!F$5:F$47,'Ajuste Ciclado'!$C$5:$C$47,Balance!DL$4,'Ajuste Ciclado'!$B$5:$B$47,Balance!$B91)</f>
        <v>0</v>
      </c>
      <c r="DM91" s="99">
        <f>SUMIFS('Ajuste Ciclado'!G$5:G$47,'Ajuste Ciclado'!$C$5:$C$47,Balance!DM$4,'Ajuste Ciclado'!$B$5:$B$47,Balance!$B91)</f>
        <v>0</v>
      </c>
      <c r="DN91" s="99">
        <f>SUMIFS('Ajuste Ciclado'!H$5:H$47,'Ajuste Ciclado'!$C$5:$C$47,Balance!DN$4,'Ajuste Ciclado'!$B$5:$B$47,Balance!$B91)</f>
        <v>0</v>
      </c>
      <c r="DO91" s="99">
        <f>SUMIFS('Ajuste Ciclado'!I$5:I$47,'Ajuste Ciclado'!$C$5:$C$47,Balance!DO$4,'Ajuste Ciclado'!$B$5:$B$47,Balance!$B91)</f>
        <v>0</v>
      </c>
      <c r="DP91" s="99">
        <f>SUMIFS('Ajuste Ciclado'!J$5:J$47,'Ajuste Ciclado'!$C$5:$C$47,Balance!DP$4,'Ajuste Ciclado'!$B$5:$B$47,Balance!$B91)</f>
        <v>0</v>
      </c>
      <c r="DQ91" s="99">
        <f>SUMIFS('Ajuste Ciclado'!K$5:K$47,'Ajuste Ciclado'!$C$5:$C$47,Balance!DQ$4,'Ajuste Ciclado'!$B$5:$B$47,Balance!$B91)</f>
        <v>0</v>
      </c>
      <c r="DR91" s="99">
        <f>SUMIFS('Ajuste Ciclado'!L$5:L$47,'Ajuste Ciclado'!$C$5:$C$47,Balance!DR$4,'Ajuste Ciclado'!$B$5:$B$47,Balance!$B91)</f>
        <v>0</v>
      </c>
      <c r="DS91" s="99">
        <f>SUMIFS('Ajuste Ciclado'!M$5:M$47,'Ajuste Ciclado'!$C$5:$C$47,Balance!DS$4,'Ajuste Ciclado'!$B$5:$B$47,Balance!$B91)</f>
        <v>0</v>
      </c>
      <c r="DT91" s="99">
        <f>SUMIFS('Ajuste Ciclado'!N$5:N$47,'Ajuste Ciclado'!$C$5:$C$47,Balance!DT$4,'Ajuste Ciclado'!$B$5:$B$47,Balance!$B91)</f>
        <v>0</v>
      </c>
      <c r="DU91" s="100">
        <f>SUMIFS('Ajuste Ciclado'!O$5:O$47,'Ajuste Ciclado'!$C$5:$C$47,Balance!DU$4,'Ajuste Ciclado'!$B$5:$B$47,Balance!$B91)</f>
        <v>0</v>
      </c>
      <c r="DV91" s="98">
        <f>SUMIFS('Ajuste Ciclado'!D$5:D$47,'Ajuste Ciclado'!$C$5:$C$47,Balance!DV$4,'Ajuste Ciclado'!$B$5:$B$47,Balance!$B91)</f>
        <v>0</v>
      </c>
      <c r="DW91" s="99">
        <f>SUMIFS('Ajuste Ciclado'!E$5:E$47,'Ajuste Ciclado'!$C$5:$C$47,Balance!DW$4,'Ajuste Ciclado'!$B$5:$B$47,Balance!$B91)</f>
        <v>0</v>
      </c>
      <c r="DX91" s="99">
        <f>SUMIFS('Ajuste Ciclado'!F$5:F$47,'Ajuste Ciclado'!$C$5:$C$47,Balance!DX$4,'Ajuste Ciclado'!$B$5:$B$47,Balance!$B91)</f>
        <v>0</v>
      </c>
      <c r="DY91" s="99">
        <f>SUMIFS('Ajuste Ciclado'!G$5:G$47,'Ajuste Ciclado'!$C$5:$C$47,Balance!DY$4,'Ajuste Ciclado'!$B$5:$B$47,Balance!$B91)</f>
        <v>0</v>
      </c>
      <c r="DZ91" s="99">
        <f>SUMIFS('Ajuste Ciclado'!H$5:H$47,'Ajuste Ciclado'!$C$5:$C$47,Balance!DZ$4,'Ajuste Ciclado'!$B$5:$B$47,Balance!$B91)</f>
        <v>0</v>
      </c>
      <c r="EA91" s="99">
        <f>SUMIFS('Ajuste Ciclado'!I$5:I$47,'Ajuste Ciclado'!$C$5:$C$47,Balance!EA$4,'Ajuste Ciclado'!$B$5:$B$47,Balance!$B91)</f>
        <v>0</v>
      </c>
      <c r="EB91" s="99">
        <f>SUMIFS('Ajuste Ciclado'!J$5:J$47,'Ajuste Ciclado'!$C$5:$C$47,Balance!EB$4,'Ajuste Ciclado'!$B$5:$B$47,Balance!$B91)</f>
        <v>0</v>
      </c>
      <c r="EC91" s="99">
        <f>SUMIFS('Ajuste Ciclado'!K$5:K$47,'Ajuste Ciclado'!$C$5:$C$47,Balance!EC$4,'Ajuste Ciclado'!$B$5:$B$47,Balance!$B91)</f>
        <v>0</v>
      </c>
      <c r="ED91" s="99">
        <f>SUMIFS('Ajuste Ciclado'!L$5:L$47,'Ajuste Ciclado'!$C$5:$C$47,Balance!ED$4,'Ajuste Ciclado'!$B$5:$B$47,Balance!$B91)</f>
        <v>0</v>
      </c>
      <c r="EE91" s="99">
        <f>SUMIFS('Ajuste Ciclado'!M$5:M$47,'Ajuste Ciclado'!$C$5:$C$47,Balance!EE$4,'Ajuste Ciclado'!$B$5:$B$47,Balance!$B91)</f>
        <v>0</v>
      </c>
      <c r="EF91" s="99">
        <f>SUMIFS('Ajuste Ciclado'!N$5:N$47,'Ajuste Ciclado'!$C$5:$C$47,Balance!EF$4,'Ajuste Ciclado'!$B$5:$B$47,Balance!$B91)</f>
        <v>0</v>
      </c>
      <c r="EG91" s="100">
        <f>SUMIFS('Ajuste Ciclado'!O$5:O$47,'Ajuste Ciclado'!$C$5:$C$47,Balance!EG$4,'Ajuste Ciclado'!$B$5:$B$47,Balance!$B91)</f>
        <v>0</v>
      </c>
      <c r="EH91" s="98">
        <f>SUMIFS('Ajuste Ciclado'!D$5:D$47,'Ajuste Ciclado'!$C$5:$C$47,Balance!EH$4,'Ajuste Ciclado'!$B$5:$B$47,Balance!$B91)</f>
        <v>0</v>
      </c>
      <c r="EI91" s="99">
        <f>SUMIFS('Ajuste Ciclado'!E$5:E$47,'Ajuste Ciclado'!$C$5:$C$47,Balance!EI$4,'Ajuste Ciclado'!$B$5:$B$47,Balance!$B91)</f>
        <v>0</v>
      </c>
      <c r="EJ91" s="99">
        <f>SUMIFS('Ajuste Ciclado'!F$5:F$47,'Ajuste Ciclado'!$C$5:$C$47,Balance!EJ$4,'Ajuste Ciclado'!$B$5:$B$47,Balance!$B91)</f>
        <v>0</v>
      </c>
      <c r="EK91" s="99">
        <f>SUMIFS('Ajuste Ciclado'!G$5:G$47,'Ajuste Ciclado'!$C$5:$C$47,Balance!EK$4,'Ajuste Ciclado'!$B$5:$B$47,Balance!$B91)</f>
        <v>0</v>
      </c>
      <c r="EL91" s="99">
        <f>SUMIFS('Ajuste Ciclado'!H$5:H$47,'Ajuste Ciclado'!$C$5:$C$47,Balance!EL$4,'Ajuste Ciclado'!$B$5:$B$47,Balance!$B91)</f>
        <v>0</v>
      </c>
      <c r="EM91" s="99">
        <f>SUMIFS('Ajuste Ciclado'!I$5:I$47,'Ajuste Ciclado'!$C$5:$C$47,Balance!EM$4,'Ajuste Ciclado'!$B$5:$B$47,Balance!$B91)</f>
        <v>0</v>
      </c>
      <c r="EN91" s="99">
        <f>SUMIFS('Ajuste Ciclado'!J$5:J$47,'Ajuste Ciclado'!$C$5:$C$47,Balance!EN$4,'Ajuste Ciclado'!$B$5:$B$47,Balance!$B91)</f>
        <v>0</v>
      </c>
      <c r="EO91" s="99">
        <f>SUMIFS('Ajuste Ciclado'!K$5:K$47,'Ajuste Ciclado'!$C$5:$C$47,Balance!EO$4,'Ajuste Ciclado'!$B$5:$B$47,Balance!$B91)</f>
        <v>0</v>
      </c>
      <c r="EP91" s="99">
        <f>SUMIFS('Ajuste Ciclado'!L$5:L$47,'Ajuste Ciclado'!$C$5:$C$47,Balance!EP$4,'Ajuste Ciclado'!$B$5:$B$47,Balance!$B91)</f>
        <v>0</v>
      </c>
      <c r="EQ91" s="99">
        <f>SUMIFS('Ajuste Ciclado'!M$5:M$47,'Ajuste Ciclado'!$C$5:$C$47,Balance!EQ$4,'Ajuste Ciclado'!$B$5:$B$47,Balance!$B91)</f>
        <v>0</v>
      </c>
      <c r="ER91" s="99">
        <f>SUMIFS('Ajuste Ciclado'!N$5:N$47,'Ajuste Ciclado'!$C$5:$C$47,Balance!ER$4,'Ajuste Ciclado'!$B$5:$B$47,Balance!$B91)</f>
        <v>0</v>
      </c>
      <c r="ES91" s="100">
        <f>SUMIFS('Ajuste Ciclado'!O$5:O$47,'Ajuste Ciclado'!$C$5:$C$47,Balance!ES$4,'Ajuste Ciclado'!$B$5:$B$47,Balance!$B91)</f>
        <v>0</v>
      </c>
      <c r="ET91" s="84"/>
      <c r="EU91" s="12">
        <f t="shared" si="181"/>
        <v>54798.160493272888</v>
      </c>
      <c r="EV91" s="13">
        <f t="shared" si="145"/>
        <v>37451.282280680323</v>
      </c>
      <c r="EW91" s="13">
        <f t="shared" si="146"/>
        <v>43233.257729275349</v>
      </c>
      <c r="EX91" s="13">
        <f t="shared" si="147"/>
        <v>29804.850365524959</v>
      </c>
      <c r="EY91" s="13">
        <f t="shared" si="148"/>
        <v>12262.356249554919</v>
      </c>
      <c r="EZ91" s="13">
        <f t="shared" si="149"/>
        <v>10411.520629928669</v>
      </c>
      <c r="FA91" s="13">
        <f t="shared" si="150"/>
        <v>14729.912115237519</v>
      </c>
      <c r="FB91" s="13">
        <f t="shared" si="151"/>
        <v>18386.160060544102</v>
      </c>
      <c r="FC91" s="13">
        <f t="shared" si="152"/>
        <v>7369.8410413409774</v>
      </c>
      <c r="FD91" s="13">
        <f t="shared" si="153"/>
        <v>4481.683263413729</v>
      </c>
      <c r="FE91" s="13">
        <f t="shared" si="154"/>
        <v>1550.4163532222269</v>
      </c>
      <c r="FF91" s="14">
        <f t="shared" si="155"/>
        <v>2996.4717114052942</v>
      </c>
      <c r="FG91" s="12">
        <f t="shared" si="156"/>
        <v>54921.128199298117</v>
      </c>
      <c r="FH91" s="13">
        <f t="shared" si="157"/>
        <v>37824.447006931099</v>
      </c>
      <c r="FI91" s="13">
        <f t="shared" si="158"/>
        <v>43766.771187567851</v>
      </c>
      <c r="FJ91" s="13">
        <f t="shared" si="159"/>
        <v>31652.282933559251</v>
      </c>
      <c r="FK91" s="13">
        <f t="shared" si="160"/>
        <v>11959.234103635121</v>
      </c>
      <c r="FL91" s="13">
        <f t="shared" si="161"/>
        <v>10546.79281348893</v>
      </c>
      <c r="FM91" s="13">
        <f t="shared" si="162"/>
        <v>15768.467856091491</v>
      </c>
      <c r="FN91" s="13">
        <f t="shared" si="163"/>
        <v>18523.71767897105</v>
      </c>
      <c r="FO91" s="13">
        <f t="shared" si="164"/>
        <v>7547.4597744913744</v>
      </c>
      <c r="FP91" s="13">
        <f t="shared" si="165"/>
        <v>7259.1011495391394</v>
      </c>
      <c r="FQ91" s="13">
        <f t="shared" si="166"/>
        <v>12702.92679897454</v>
      </c>
      <c r="FR91" s="14">
        <f t="shared" si="167"/>
        <v>17576.693328394769</v>
      </c>
      <c r="FS91" s="12">
        <f t="shared" si="168"/>
        <v>54933.353686407077</v>
      </c>
      <c r="FT91" s="13">
        <f t="shared" si="169"/>
        <v>37810.505748048461</v>
      </c>
      <c r="FU91" s="13">
        <f t="shared" si="170"/>
        <v>43528.087214724947</v>
      </c>
      <c r="FV91" s="13">
        <f t="shared" si="171"/>
        <v>31399.69255656315</v>
      </c>
      <c r="FW91" s="13">
        <f t="shared" si="172"/>
        <v>12493.12380003563</v>
      </c>
      <c r="FX91" s="13">
        <f t="shared" si="173"/>
        <v>11425.94899225892</v>
      </c>
      <c r="FY91" s="13">
        <f t="shared" si="174"/>
        <v>17386.887467062501</v>
      </c>
      <c r="FZ91" s="13">
        <f t="shared" si="175"/>
        <v>20575.150642797518</v>
      </c>
      <c r="GA91" s="13">
        <f t="shared" si="176"/>
        <v>8273.9621898180358</v>
      </c>
      <c r="GB91" s="13">
        <f t="shared" si="177"/>
        <v>16829.772112908511</v>
      </c>
      <c r="GC91" s="13">
        <f t="shared" si="178"/>
        <v>28218.309426876109</v>
      </c>
      <c r="GD91" s="14">
        <f t="shared" si="179"/>
        <v>30389.025599552839</v>
      </c>
      <c r="GE91" s="84"/>
      <c r="GF91" s="12">
        <f t="shared" si="182"/>
        <v>237475.91229340096</v>
      </c>
      <c r="GG91" s="13">
        <f t="shared" si="182"/>
        <v>270049.02283094276</v>
      </c>
      <c r="GH91" s="14">
        <f t="shared" si="182"/>
        <v>313263.81943705375</v>
      </c>
      <c r="GI91" s="6">
        <f t="shared" si="183"/>
        <v>1</v>
      </c>
      <c r="GJ91" s="12">
        <f t="shared" si="184"/>
        <v>0</v>
      </c>
      <c r="GK91" s="13">
        <f t="shared" si="185"/>
        <v>0</v>
      </c>
      <c r="GL91" s="14">
        <f t="shared" si="186"/>
        <v>0</v>
      </c>
      <c r="GM91" s="84"/>
      <c r="GN91" s="66">
        <f t="shared" si="187"/>
        <v>0</v>
      </c>
      <c r="GO91" s="84"/>
      <c r="GP91" s="63" t="str" cm="1">
        <f t="array" ref="GP91">INDEX($GF$4:$GH$4,1,GI91)</f>
        <v>Sample 1</v>
      </c>
      <c r="GQ91" s="12">
        <f t="shared" si="188"/>
        <v>1550.4163532222269</v>
      </c>
      <c r="GR91" s="13">
        <f t="shared" si="188"/>
        <v>2996.4717114052942</v>
      </c>
      <c r="GS91" s="14">
        <f t="shared" si="188"/>
        <v>4481.683263413729</v>
      </c>
      <c r="GT91" s="12">
        <f t="shared" si="189"/>
        <v>7259.1011495391394</v>
      </c>
      <c r="GU91" s="13">
        <f t="shared" si="189"/>
        <v>7547.4597744913744</v>
      </c>
      <c r="GV91" s="14">
        <f t="shared" si="189"/>
        <v>10546.79281348893</v>
      </c>
      <c r="GW91" s="12">
        <f t="shared" si="190"/>
        <v>8273.9621898180358</v>
      </c>
      <c r="GX91" s="13">
        <f t="shared" si="190"/>
        <v>11425.94899225892</v>
      </c>
      <c r="GY91" s="14">
        <f t="shared" si="190"/>
        <v>12493.12380003563</v>
      </c>
      <c r="GZ91" s="84" t="str">
        <f t="shared" si="180"/>
        <v>Sample 1</v>
      </c>
      <c r="HA91" s="12">
        <f t="shared" si="191"/>
        <v>0</v>
      </c>
      <c r="HB91" s="13">
        <f t="shared" si="191"/>
        <v>0</v>
      </c>
      <c r="HC91" s="14">
        <f t="shared" si="191"/>
        <v>0</v>
      </c>
      <c r="HD91" s="6">
        <f t="shared" si="192"/>
        <v>0</v>
      </c>
      <c r="HE91" s="84" t="str">
        <f t="shared" si="193"/>
        <v>Ok</v>
      </c>
    </row>
    <row r="92" spans="2:213" hidden="1" x14ac:dyDescent="0.3">
      <c r="B92" s="84" t="s">
        <v>359</v>
      </c>
      <c r="C92" s="12">
        <f>SUMIFS(Inyecciones!$E$2:$E$14185,Inyecciones!$A$2:$A$14185,Balance!C$4,Inyecciones!$B$2:$B$14185,Balance!$B92,Inyecciones!$C$2:$C$14185,Balance!C$5)</f>
        <v>68578.095746606792</v>
      </c>
      <c r="D92" s="13">
        <f>SUMIFS(Inyecciones!$E$2:$E$14185,Inyecciones!$A$2:$A$14185,Balance!D$4,Inyecciones!$B$2:$B$14185,Balance!$B92,Inyecciones!$C$2:$C$14185,Balance!D$5)</f>
        <v>346546.74632771901</v>
      </c>
      <c r="E92" s="13">
        <f>SUMIFS(Inyecciones!$E$2:$E$14185,Inyecciones!$A$2:$A$14185,Balance!E$4,Inyecciones!$B$2:$B$14185,Balance!$B92,Inyecciones!$C$2:$C$14185,Balance!E$5)</f>
        <v>392304.1129985337</v>
      </c>
      <c r="F92" s="13">
        <f>SUMIFS(Inyecciones!$E$2:$E$14185,Inyecciones!$A$2:$A$14185,Balance!F$4,Inyecciones!$B$2:$B$14185,Balance!$B92,Inyecciones!$C$2:$C$14185,Balance!F$5)</f>
        <v>490230.37351727311</v>
      </c>
      <c r="G92" s="13">
        <f>SUMIFS(Inyecciones!$E$2:$E$14185,Inyecciones!$A$2:$A$14185,Balance!G$4,Inyecciones!$B$2:$B$14185,Balance!$B92,Inyecciones!$C$2:$C$14185,Balance!G$5)</f>
        <v>343460.56634070689</v>
      </c>
      <c r="H92" s="13">
        <f>SUMIFS(Inyecciones!$E$2:$E$14185,Inyecciones!$A$2:$A$14185,Balance!H$4,Inyecciones!$B$2:$B$14185,Balance!$B92,Inyecciones!$C$2:$C$14185,Balance!H$5)</f>
        <v>258836.40802043211</v>
      </c>
      <c r="I92" s="13">
        <f>SUMIFS(Inyecciones!$E$2:$E$14185,Inyecciones!$A$2:$A$14185,Balance!I$4,Inyecciones!$B$2:$B$14185,Balance!$B92,Inyecciones!$C$2:$C$14185,Balance!I$5)</f>
        <v>258863.45563887371</v>
      </c>
      <c r="J92" s="13">
        <f>SUMIFS(Inyecciones!$E$2:$E$14185,Inyecciones!$A$2:$A$14185,Balance!J$4,Inyecciones!$B$2:$B$14185,Balance!$B92,Inyecciones!$C$2:$C$14185,Balance!J$5)</f>
        <v>355890.61601286219</v>
      </c>
      <c r="K92" s="13">
        <f>SUMIFS(Inyecciones!$E$2:$E$14185,Inyecciones!$A$2:$A$14185,Balance!K$4,Inyecciones!$B$2:$B$14185,Balance!$B92,Inyecciones!$C$2:$C$14185,Balance!K$5)</f>
        <v>246544.37707363471</v>
      </c>
      <c r="L92" s="13">
        <f>SUMIFS(Inyecciones!$E$2:$E$14185,Inyecciones!$A$2:$A$14185,Balance!L$4,Inyecciones!$B$2:$B$14185,Balance!$B92,Inyecciones!$C$2:$C$14185,Balance!L$5)</f>
        <v>197246.9488701949</v>
      </c>
      <c r="M92" s="13">
        <f>SUMIFS(Inyecciones!$E$2:$E$14185,Inyecciones!$A$2:$A$14185,Balance!M$4,Inyecciones!$B$2:$B$14185,Balance!$B92,Inyecciones!$C$2:$C$14185,Balance!M$5)</f>
        <v>72847.949564208262</v>
      </c>
      <c r="N92" s="14">
        <f>SUMIFS(Inyecciones!$E$2:$E$14185,Inyecciones!$A$2:$A$14185,Balance!N$4,Inyecciones!$B$2:$B$14185,Balance!$B92,Inyecciones!$C$2:$C$14185,Balance!N$5)</f>
        <v>207627.72750954519</v>
      </c>
      <c r="O92" s="12">
        <f>SUMIFS(Inyecciones!$E$2:$E$14185,Inyecciones!$A$2:$A$14185,Balance!O$4,Inyecciones!$B$2:$B$14185,Balance!$B92,Inyecciones!$C$2:$C$14185,Balance!O$5)</f>
        <v>52467.292649511153</v>
      </c>
      <c r="P92" s="13">
        <f>SUMIFS(Inyecciones!$E$2:$E$14185,Inyecciones!$A$2:$A$14185,Balance!P$4,Inyecciones!$B$2:$B$14185,Balance!$B92,Inyecciones!$C$2:$C$14185,Balance!P$5)</f>
        <v>362263.12511872209</v>
      </c>
      <c r="Q92" s="13">
        <f>SUMIFS(Inyecciones!$E$2:$E$14185,Inyecciones!$A$2:$A$14185,Balance!Q$4,Inyecciones!$B$2:$B$14185,Balance!$B92,Inyecciones!$C$2:$C$14185,Balance!Q$5)</f>
        <v>198666.44296718799</v>
      </c>
      <c r="R92" s="13">
        <f>SUMIFS(Inyecciones!$E$2:$E$14185,Inyecciones!$A$2:$A$14185,Balance!R$4,Inyecciones!$B$2:$B$14185,Balance!$B92,Inyecciones!$C$2:$C$14185,Balance!R$5)</f>
        <v>108142.4415729591</v>
      </c>
      <c r="S92" s="13">
        <f>SUMIFS(Inyecciones!$E$2:$E$14185,Inyecciones!$A$2:$A$14185,Balance!S$4,Inyecciones!$B$2:$B$14185,Balance!$B92,Inyecciones!$C$2:$C$14185,Balance!S$5)</f>
        <v>362013.16916431283</v>
      </c>
      <c r="T92" s="13">
        <f>SUMIFS(Inyecciones!$E$2:$E$14185,Inyecciones!$A$2:$A$14185,Balance!T$4,Inyecciones!$B$2:$B$14185,Balance!$B92,Inyecciones!$C$2:$C$14185,Balance!T$5)</f>
        <v>341695.5116341383</v>
      </c>
      <c r="U92" s="13">
        <f>SUMIFS(Inyecciones!$E$2:$E$14185,Inyecciones!$A$2:$A$14185,Balance!U$4,Inyecciones!$B$2:$B$14185,Balance!$B92,Inyecciones!$C$2:$C$14185,Balance!U$5)</f>
        <v>396208.80952577671</v>
      </c>
      <c r="V92" s="13">
        <f>SUMIFS(Inyecciones!$E$2:$E$14185,Inyecciones!$A$2:$A$14185,Balance!V$4,Inyecciones!$B$2:$B$14185,Balance!$B92,Inyecciones!$C$2:$C$14185,Balance!V$5)</f>
        <v>356032.76665420528</v>
      </c>
      <c r="W92" s="13">
        <f>SUMIFS(Inyecciones!$E$2:$E$14185,Inyecciones!$A$2:$A$14185,Balance!W$4,Inyecciones!$B$2:$B$14185,Balance!$B92,Inyecciones!$C$2:$C$14185,Balance!W$5)</f>
        <v>194317.48434332019</v>
      </c>
      <c r="X92" s="13">
        <f>SUMIFS(Inyecciones!$E$2:$E$14185,Inyecciones!$A$2:$A$14185,Balance!X$4,Inyecciones!$B$2:$B$14185,Balance!$B92,Inyecciones!$C$2:$C$14185,Balance!X$5)</f>
        <v>297122.56609946588</v>
      </c>
      <c r="Y92" s="13">
        <f>SUMIFS(Inyecciones!$E$2:$E$14185,Inyecciones!$A$2:$A$14185,Balance!Y$4,Inyecciones!$B$2:$B$14185,Balance!$B92,Inyecciones!$C$2:$C$14185,Balance!Y$5)</f>
        <v>187408.2041940073</v>
      </c>
      <c r="Z92" s="14">
        <f>SUMIFS(Inyecciones!$E$2:$E$14185,Inyecciones!$A$2:$A$14185,Balance!Z$4,Inyecciones!$B$2:$B$14185,Balance!$B92,Inyecciones!$C$2:$C$14185,Balance!Z$5)</f>
        <v>114777.85108952819</v>
      </c>
      <c r="AA92" s="12">
        <f>SUMIFS(Inyecciones!$E$2:$E$14185,Inyecciones!$A$2:$A$14185,Balance!AA$4,Inyecciones!$B$2:$B$14185,Balance!$B92,Inyecciones!$C$2:$C$14185,Balance!AA$5)</f>
        <v>40001.395612469089</v>
      </c>
      <c r="AB92" s="13">
        <f>SUMIFS(Inyecciones!$E$2:$E$14185,Inyecciones!$A$2:$A$14185,Balance!AB$4,Inyecciones!$B$2:$B$14185,Balance!$B92,Inyecciones!$C$2:$C$14185,Balance!AB$5)</f>
        <v>148416.02537864199</v>
      </c>
      <c r="AC92" s="13">
        <f>SUMIFS(Inyecciones!$E$2:$E$14185,Inyecciones!$A$2:$A$14185,Balance!AC$4,Inyecciones!$B$2:$B$14185,Balance!$B92,Inyecciones!$C$2:$C$14185,Balance!AC$5)</f>
        <v>605719.33466221555</v>
      </c>
      <c r="AD92" s="13">
        <f>SUMIFS(Inyecciones!$E$2:$E$14185,Inyecciones!$A$2:$A$14185,Balance!AD$4,Inyecciones!$B$2:$B$14185,Balance!$B92,Inyecciones!$C$2:$C$14185,Balance!AD$5)</f>
        <v>411245.25962331687</v>
      </c>
      <c r="AE92" s="13">
        <f>SUMIFS(Inyecciones!$E$2:$E$14185,Inyecciones!$A$2:$A$14185,Balance!AE$4,Inyecciones!$B$2:$B$14185,Balance!$B92,Inyecciones!$C$2:$C$14185,Balance!AE$5)</f>
        <v>228872.56960436911</v>
      </c>
      <c r="AF92" s="13">
        <f>SUMIFS(Inyecciones!$E$2:$E$14185,Inyecciones!$A$2:$A$14185,Balance!AF$4,Inyecciones!$B$2:$B$14185,Balance!$B92,Inyecciones!$C$2:$C$14185,Balance!AF$5)</f>
        <v>390787.7523565864</v>
      </c>
      <c r="AG92" s="13">
        <f>SUMIFS(Inyecciones!$E$2:$E$14185,Inyecciones!$A$2:$A$14185,Balance!AG$4,Inyecciones!$B$2:$B$14185,Balance!$B92,Inyecciones!$C$2:$C$14185,Balance!AG$5)</f>
        <v>408143.60475760739</v>
      </c>
      <c r="AH92" s="13">
        <f>SUMIFS(Inyecciones!$E$2:$E$14185,Inyecciones!$A$2:$A$14185,Balance!AH$4,Inyecciones!$B$2:$B$14185,Balance!$B92,Inyecciones!$C$2:$C$14185,Balance!AH$5)</f>
        <v>415027.11392276757</v>
      </c>
      <c r="AI92" s="13">
        <f>SUMIFS(Inyecciones!$E$2:$E$14185,Inyecciones!$A$2:$A$14185,Balance!AI$4,Inyecciones!$B$2:$B$14185,Balance!$B92,Inyecciones!$C$2:$C$14185,Balance!AI$5)</f>
        <v>409715.07466536772</v>
      </c>
      <c r="AJ92" s="13">
        <f>SUMIFS(Inyecciones!$E$2:$E$14185,Inyecciones!$A$2:$A$14185,Balance!AJ$4,Inyecciones!$B$2:$B$14185,Balance!$B92,Inyecciones!$C$2:$C$14185,Balance!AJ$5)</f>
        <v>74683.593194158224</v>
      </c>
      <c r="AK92" s="13">
        <f>SUMIFS(Inyecciones!$E$2:$E$14185,Inyecciones!$A$2:$A$14185,Balance!AK$4,Inyecciones!$B$2:$B$14185,Balance!$B92,Inyecciones!$C$2:$C$14185,Balance!AK$5)</f>
        <v>81146.214121442201</v>
      </c>
      <c r="AL92" s="14">
        <f>SUMIFS(Inyecciones!$E$2:$E$14185,Inyecciones!$A$2:$A$14185,Balance!AL$4,Inyecciones!$B$2:$B$14185,Balance!$B92,Inyecciones!$C$2:$C$14185,Balance!AL$5)</f>
        <v>70413.189545533489</v>
      </c>
      <c r="AM92" s="13"/>
      <c r="AN92" s="12">
        <f>SUMIFS('Retiro Mensual'!$E$2:$E$2629,'Retiro Mensual'!$A$2:$A$2629,AN$4,'Retiro Mensual'!$B$2:$B$2629,$B92,'Retiro Mensual'!$C$2:$C$2629,AN$5)</f>
        <v>0</v>
      </c>
      <c r="AO92" s="13">
        <f>SUMIFS('Retiro Mensual'!$E$2:$E$2629,'Retiro Mensual'!$A$2:$A$2629,AO$4,'Retiro Mensual'!$B$2:$B$2629,$B92,'Retiro Mensual'!$C$2:$C$2629,AO$5)</f>
        <v>0</v>
      </c>
      <c r="AP92" s="13">
        <f>SUMIFS('Retiro Mensual'!$E$2:$E$2629,'Retiro Mensual'!$A$2:$A$2629,AP$4,'Retiro Mensual'!$B$2:$B$2629,$B92,'Retiro Mensual'!$C$2:$C$2629,AP$5)</f>
        <v>0</v>
      </c>
      <c r="AQ92" s="13">
        <f>SUMIFS('Retiro Mensual'!$E$2:$E$2629,'Retiro Mensual'!$A$2:$A$2629,AQ$4,'Retiro Mensual'!$B$2:$B$2629,$B92,'Retiro Mensual'!$C$2:$C$2629,AQ$5)</f>
        <v>0</v>
      </c>
      <c r="AR92" s="13">
        <f>SUMIFS('Retiro Mensual'!$E$2:$E$2629,'Retiro Mensual'!$A$2:$A$2629,AR$4,'Retiro Mensual'!$B$2:$B$2629,$B92,'Retiro Mensual'!$C$2:$C$2629,AR$5)</f>
        <v>0</v>
      </c>
      <c r="AS92" s="13">
        <f>SUMIFS('Retiro Mensual'!$E$2:$E$2629,'Retiro Mensual'!$A$2:$A$2629,AS$4,'Retiro Mensual'!$B$2:$B$2629,$B92,'Retiro Mensual'!$C$2:$C$2629,AS$5)</f>
        <v>0</v>
      </c>
      <c r="AT92" s="13">
        <f>SUMIFS('Retiro Mensual'!$E$2:$E$2629,'Retiro Mensual'!$A$2:$A$2629,AT$4,'Retiro Mensual'!$B$2:$B$2629,$B92,'Retiro Mensual'!$C$2:$C$2629,AT$5)</f>
        <v>0</v>
      </c>
      <c r="AU92" s="13">
        <f>SUMIFS('Retiro Mensual'!$E$2:$E$2629,'Retiro Mensual'!$A$2:$A$2629,AU$4,'Retiro Mensual'!$B$2:$B$2629,$B92,'Retiro Mensual'!$C$2:$C$2629,AU$5)</f>
        <v>0</v>
      </c>
      <c r="AV92" s="13">
        <f>SUMIFS('Retiro Mensual'!$E$2:$E$2629,'Retiro Mensual'!$A$2:$A$2629,AV$4,'Retiro Mensual'!$B$2:$B$2629,$B92,'Retiro Mensual'!$C$2:$C$2629,AV$5)</f>
        <v>0</v>
      </c>
      <c r="AW92" s="13">
        <f>SUMIFS('Retiro Mensual'!$E$2:$E$2629,'Retiro Mensual'!$A$2:$A$2629,AW$4,'Retiro Mensual'!$B$2:$B$2629,$B92,'Retiro Mensual'!$C$2:$C$2629,AW$5)</f>
        <v>0</v>
      </c>
      <c r="AX92" s="13">
        <f>SUMIFS('Retiro Mensual'!$E$2:$E$2629,'Retiro Mensual'!$A$2:$A$2629,AX$4,'Retiro Mensual'!$B$2:$B$2629,$B92,'Retiro Mensual'!$C$2:$C$2629,AX$5)</f>
        <v>0</v>
      </c>
      <c r="AY92" s="14">
        <f>SUMIFS('Retiro Mensual'!$E$2:$E$2629,'Retiro Mensual'!$A$2:$A$2629,AY$4,'Retiro Mensual'!$B$2:$B$2629,$B92,'Retiro Mensual'!$C$2:$C$2629,AY$5)</f>
        <v>0</v>
      </c>
      <c r="AZ92" s="12">
        <f>SUMIFS('Retiro Mensual'!$E$2:$E$2629,'Retiro Mensual'!$A$2:$A$2629,AZ$4,'Retiro Mensual'!$B$2:$B$2629,$B92,'Retiro Mensual'!$C$2:$C$2629,AZ$5)</f>
        <v>0</v>
      </c>
      <c r="BA92" s="13">
        <f>SUMIFS('Retiro Mensual'!$E$2:$E$2629,'Retiro Mensual'!$A$2:$A$2629,BA$4,'Retiro Mensual'!$B$2:$B$2629,$B92,'Retiro Mensual'!$C$2:$C$2629,BA$5)</f>
        <v>0</v>
      </c>
      <c r="BB92" s="13">
        <f>SUMIFS('Retiro Mensual'!$E$2:$E$2629,'Retiro Mensual'!$A$2:$A$2629,BB$4,'Retiro Mensual'!$B$2:$B$2629,$B92,'Retiro Mensual'!$C$2:$C$2629,BB$5)</f>
        <v>0</v>
      </c>
      <c r="BC92" s="13">
        <f>SUMIFS('Retiro Mensual'!$E$2:$E$2629,'Retiro Mensual'!$A$2:$A$2629,BC$4,'Retiro Mensual'!$B$2:$B$2629,$B92,'Retiro Mensual'!$C$2:$C$2629,BC$5)</f>
        <v>0</v>
      </c>
      <c r="BD92" s="13">
        <f>SUMIFS('Retiro Mensual'!$E$2:$E$2629,'Retiro Mensual'!$A$2:$A$2629,BD$4,'Retiro Mensual'!$B$2:$B$2629,$B92,'Retiro Mensual'!$C$2:$C$2629,BD$5)</f>
        <v>0</v>
      </c>
      <c r="BE92" s="13">
        <f>SUMIFS('Retiro Mensual'!$E$2:$E$2629,'Retiro Mensual'!$A$2:$A$2629,BE$4,'Retiro Mensual'!$B$2:$B$2629,$B92,'Retiro Mensual'!$C$2:$C$2629,BE$5)</f>
        <v>0</v>
      </c>
      <c r="BF92" s="13">
        <f>SUMIFS('Retiro Mensual'!$E$2:$E$2629,'Retiro Mensual'!$A$2:$A$2629,BF$4,'Retiro Mensual'!$B$2:$B$2629,$B92,'Retiro Mensual'!$C$2:$C$2629,BF$5)</f>
        <v>0</v>
      </c>
      <c r="BG92" s="13">
        <f>SUMIFS('Retiro Mensual'!$E$2:$E$2629,'Retiro Mensual'!$A$2:$A$2629,BG$4,'Retiro Mensual'!$B$2:$B$2629,$B92,'Retiro Mensual'!$C$2:$C$2629,BG$5)</f>
        <v>0</v>
      </c>
      <c r="BH92" s="13">
        <f>SUMIFS('Retiro Mensual'!$E$2:$E$2629,'Retiro Mensual'!$A$2:$A$2629,BH$4,'Retiro Mensual'!$B$2:$B$2629,$B92,'Retiro Mensual'!$C$2:$C$2629,BH$5)</f>
        <v>0</v>
      </c>
      <c r="BI92" s="13">
        <f>SUMIFS('Retiro Mensual'!$E$2:$E$2629,'Retiro Mensual'!$A$2:$A$2629,BI$4,'Retiro Mensual'!$B$2:$B$2629,$B92,'Retiro Mensual'!$C$2:$C$2629,BI$5)</f>
        <v>0</v>
      </c>
      <c r="BJ92" s="13">
        <f>SUMIFS('Retiro Mensual'!$E$2:$E$2629,'Retiro Mensual'!$A$2:$A$2629,BJ$4,'Retiro Mensual'!$B$2:$B$2629,$B92,'Retiro Mensual'!$C$2:$C$2629,BJ$5)</f>
        <v>0</v>
      </c>
      <c r="BK92" s="14">
        <f>SUMIFS('Retiro Mensual'!$E$2:$E$2629,'Retiro Mensual'!$A$2:$A$2629,BK$4,'Retiro Mensual'!$B$2:$B$2629,$B92,'Retiro Mensual'!$C$2:$C$2629,BK$5)</f>
        <v>0</v>
      </c>
      <c r="BL92" s="12">
        <f>SUMIFS('Retiro Mensual'!$E$2:$E$2629,'Retiro Mensual'!$A$2:$A$2629,BL$4,'Retiro Mensual'!$B$2:$B$2629,$B92,'Retiro Mensual'!$C$2:$C$2629,BL$5)</f>
        <v>0</v>
      </c>
      <c r="BM92" s="13">
        <f>SUMIFS('Retiro Mensual'!$E$2:$E$2629,'Retiro Mensual'!$A$2:$A$2629,BM$4,'Retiro Mensual'!$B$2:$B$2629,$B92,'Retiro Mensual'!$C$2:$C$2629,BM$5)</f>
        <v>0</v>
      </c>
      <c r="BN92" s="13">
        <f>SUMIFS('Retiro Mensual'!$E$2:$E$2629,'Retiro Mensual'!$A$2:$A$2629,BN$4,'Retiro Mensual'!$B$2:$B$2629,$B92,'Retiro Mensual'!$C$2:$C$2629,BN$5)</f>
        <v>0</v>
      </c>
      <c r="BO92" s="13">
        <f>SUMIFS('Retiro Mensual'!$E$2:$E$2629,'Retiro Mensual'!$A$2:$A$2629,BO$4,'Retiro Mensual'!$B$2:$B$2629,$B92,'Retiro Mensual'!$C$2:$C$2629,BO$5)</f>
        <v>0</v>
      </c>
      <c r="BP92" s="13">
        <f>SUMIFS('Retiro Mensual'!$E$2:$E$2629,'Retiro Mensual'!$A$2:$A$2629,BP$4,'Retiro Mensual'!$B$2:$B$2629,$B92,'Retiro Mensual'!$C$2:$C$2629,BP$5)</f>
        <v>0</v>
      </c>
      <c r="BQ92" s="13">
        <f>SUMIFS('Retiro Mensual'!$E$2:$E$2629,'Retiro Mensual'!$A$2:$A$2629,BQ$4,'Retiro Mensual'!$B$2:$B$2629,$B92,'Retiro Mensual'!$C$2:$C$2629,BQ$5)</f>
        <v>0</v>
      </c>
      <c r="BR92" s="13">
        <f>SUMIFS('Retiro Mensual'!$E$2:$E$2629,'Retiro Mensual'!$A$2:$A$2629,BR$4,'Retiro Mensual'!$B$2:$B$2629,$B92,'Retiro Mensual'!$C$2:$C$2629,BR$5)</f>
        <v>0</v>
      </c>
      <c r="BS92" s="13">
        <f>SUMIFS('Retiro Mensual'!$E$2:$E$2629,'Retiro Mensual'!$A$2:$A$2629,BS$4,'Retiro Mensual'!$B$2:$B$2629,$B92,'Retiro Mensual'!$C$2:$C$2629,BS$5)</f>
        <v>0</v>
      </c>
      <c r="BT92" s="13">
        <f>SUMIFS('Retiro Mensual'!$E$2:$E$2629,'Retiro Mensual'!$A$2:$A$2629,BT$4,'Retiro Mensual'!$B$2:$B$2629,$B92,'Retiro Mensual'!$C$2:$C$2629,BT$5)</f>
        <v>0</v>
      </c>
      <c r="BU92" s="13">
        <f>SUMIFS('Retiro Mensual'!$E$2:$E$2629,'Retiro Mensual'!$A$2:$A$2629,BU$4,'Retiro Mensual'!$B$2:$B$2629,$B92,'Retiro Mensual'!$C$2:$C$2629,BU$5)</f>
        <v>0</v>
      </c>
      <c r="BV92" s="13">
        <f>SUMIFS('Retiro Mensual'!$E$2:$E$2629,'Retiro Mensual'!$A$2:$A$2629,BV$4,'Retiro Mensual'!$B$2:$B$2629,$B92,'Retiro Mensual'!$C$2:$C$2629,BV$5)</f>
        <v>0</v>
      </c>
      <c r="BW92" s="14">
        <f>SUMIFS('Retiro Mensual'!$E$2:$E$2629,'Retiro Mensual'!$A$2:$A$2629,BW$4,'Retiro Mensual'!$B$2:$B$2629,$B92,'Retiro Mensual'!$C$2:$C$2629,BW$5)</f>
        <v>0</v>
      </c>
      <c r="BX92" s="13"/>
      <c r="BY92" s="12">
        <f>SUMIFS('Compra Ventas'!$E$2:$E$2700,'Compra Ventas'!$A$2:$A$2700,BY$4,'Compra Ventas'!$B$2:$B$2700,$B92,'Compra Ventas'!$C$2:$C$2700,BY$5)</f>
        <v>0</v>
      </c>
      <c r="BZ92" s="13">
        <f>SUMIFS('Compra Ventas'!$E$2:$E$2700,'Compra Ventas'!$A$2:$A$2700,BZ$4,'Compra Ventas'!$B$2:$B$2700,$B92,'Compra Ventas'!$C$2:$C$2700,BZ$5)</f>
        <v>0</v>
      </c>
      <c r="CA92" s="13">
        <f>SUMIFS('Compra Ventas'!$E$2:$E$2700,'Compra Ventas'!$A$2:$A$2700,CA$4,'Compra Ventas'!$B$2:$B$2700,$B92,'Compra Ventas'!$C$2:$C$2700,CA$5)</f>
        <v>0</v>
      </c>
      <c r="CB92" s="13">
        <f>SUMIFS('Compra Ventas'!$E$2:$E$2700,'Compra Ventas'!$A$2:$A$2700,CB$4,'Compra Ventas'!$B$2:$B$2700,$B92,'Compra Ventas'!$C$2:$C$2700,CB$5)</f>
        <v>0</v>
      </c>
      <c r="CC92" s="13">
        <f>SUMIFS('Compra Ventas'!$E$2:$E$2700,'Compra Ventas'!$A$2:$A$2700,CC$4,'Compra Ventas'!$B$2:$B$2700,$B92,'Compra Ventas'!$C$2:$C$2700,CC$5)</f>
        <v>0</v>
      </c>
      <c r="CD92" s="13">
        <f>SUMIFS('Compra Ventas'!$E$2:$E$2700,'Compra Ventas'!$A$2:$A$2700,CD$4,'Compra Ventas'!$B$2:$B$2700,$B92,'Compra Ventas'!$C$2:$C$2700,CD$5)</f>
        <v>0</v>
      </c>
      <c r="CE92" s="13">
        <f>SUMIFS('Compra Ventas'!$E$2:$E$2700,'Compra Ventas'!$A$2:$A$2700,CE$4,'Compra Ventas'!$B$2:$B$2700,$B92,'Compra Ventas'!$C$2:$C$2700,CE$5)</f>
        <v>0</v>
      </c>
      <c r="CF92" s="13">
        <f>SUMIFS('Compra Ventas'!$E$2:$E$2700,'Compra Ventas'!$A$2:$A$2700,CF$4,'Compra Ventas'!$B$2:$B$2700,$B92,'Compra Ventas'!$C$2:$C$2700,CF$5)</f>
        <v>0</v>
      </c>
      <c r="CG92" s="13">
        <f>SUMIFS('Compra Ventas'!$E$2:$E$2700,'Compra Ventas'!$A$2:$A$2700,CG$4,'Compra Ventas'!$B$2:$B$2700,$B92,'Compra Ventas'!$C$2:$C$2700,CG$5)</f>
        <v>0</v>
      </c>
      <c r="CH92" s="13">
        <f>SUMIFS('Compra Ventas'!$E$2:$E$2700,'Compra Ventas'!$A$2:$A$2700,CH$4,'Compra Ventas'!$B$2:$B$2700,$B92,'Compra Ventas'!$C$2:$C$2700,CH$5)</f>
        <v>0</v>
      </c>
      <c r="CI92" s="13">
        <f>SUMIFS('Compra Ventas'!$E$2:$E$2700,'Compra Ventas'!$A$2:$A$2700,CI$4,'Compra Ventas'!$B$2:$B$2700,$B92,'Compra Ventas'!$C$2:$C$2700,CI$5)</f>
        <v>0</v>
      </c>
      <c r="CJ92" s="14">
        <f>SUMIFS('Compra Ventas'!$E$2:$E$2700,'Compra Ventas'!$A$2:$A$2700,CJ$4,'Compra Ventas'!$B$2:$B$2700,$B92,'Compra Ventas'!$C$2:$C$2700,CJ$5)</f>
        <v>0</v>
      </c>
      <c r="CK92" s="12">
        <f>SUMIFS('Compra Ventas'!$E$2:$E$2700,'Compra Ventas'!$A$2:$A$2700,CK$4,'Compra Ventas'!$B$2:$B$2700,$B92,'Compra Ventas'!$C$2:$C$2700,CK$5)</f>
        <v>0</v>
      </c>
      <c r="CL92" s="13">
        <f>SUMIFS('Compra Ventas'!$E$2:$E$2700,'Compra Ventas'!$A$2:$A$2700,CL$4,'Compra Ventas'!$B$2:$B$2700,$B92,'Compra Ventas'!$C$2:$C$2700,CL$5)</f>
        <v>0</v>
      </c>
      <c r="CM92" s="13">
        <f>SUMIFS('Compra Ventas'!$E$2:$E$2700,'Compra Ventas'!$A$2:$A$2700,CM$4,'Compra Ventas'!$B$2:$B$2700,$B92,'Compra Ventas'!$C$2:$C$2700,CM$5)</f>
        <v>0</v>
      </c>
      <c r="CN92" s="13">
        <f>SUMIFS('Compra Ventas'!$E$2:$E$2700,'Compra Ventas'!$A$2:$A$2700,CN$4,'Compra Ventas'!$B$2:$B$2700,$B92,'Compra Ventas'!$C$2:$C$2700,CN$5)</f>
        <v>0</v>
      </c>
      <c r="CO92" s="13">
        <f>SUMIFS('Compra Ventas'!$E$2:$E$2700,'Compra Ventas'!$A$2:$A$2700,CO$4,'Compra Ventas'!$B$2:$B$2700,$B92,'Compra Ventas'!$C$2:$C$2700,CO$5)</f>
        <v>0</v>
      </c>
      <c r="CP92" s="13">
        <f>SUMIFS('Compra Ventas'!$E$2:$E$2700,'Compra Ventas'!$A$2:$A$2700,CP$4,'Compra Ventas'!$B$2:$B$2700,$B92,'Compra Ventas'!$C$2:$C$2700,CP$5)</f>
        <v>0</v>
      </c>
      <c r="CQ92" s="13">
        <f>SUMIFS('Compra Ventas'!$E$2:$E$2700,'Compra Ventas'!$A$2:$A$2700,CQ$4,'Compra Ventas'!$B$2:$B$2700,$B92,'Compra Ventas'!$C$2:$C$2700,CQ$5)</f>
        <v>0</v>
      </c>
      <c r="CR92" s="13">
        <f>SUMIFS('Compra Ventas'!$E$2:$E$2700,'Compra Ventas'!$A$2:$A$2700,CR$4,'Compra Ventas'!$B$2:$B$2700,$B92,'Compra Ventas'!$C$2:$C$2700,CR$5)</f>
        <v>0</v>
      </c>
      <c r="CS92" s="13">
        <f>SUMIFS('Compra Ventas'!$E$2:$E$2700,'Compra Ventas'!$A$2:$A$2700,CS$4,'Compra Ventas'!$B$2:$B$2700,$B92,'Compra Ventas'!$C$2:$C$2700,CS$5)</f>
        <v>0</v>
      </c>
      <c r="CT92" s="13">
        <f>SUMIFS('Compra Ventas'!$E$2:$E$2700,'Compra Ventas'!$A$2:$A$2700,CT$4,'Compra Ventas'!$B$2:$B$2700,$B92,'Compra Ventas'!$C$2:$C$2700,CT$5)</f>
        <v>0</v>
      </c>
      <c r="CU92" s="13">
        <f>SUMIFS('Compra Ventas'!$E$2:$E$2700,'Compra Ventas'!$A$2:$A$2700,CU$4,'Compra Ventas'!$B$2:$B$2700,$B92,'Compra Ventas'!$C$2:$C$2700,CU$5)</f>
        <v>0</v>
      </c>
      <c r="CV92" s="14">
        <f>SUMIFS('Compra Ventas'!$E$2:$E$2700,'Compra Ventas'!$A$2:$A$2700,CV$4,'Compra Ventas'!$B$2:$B$2700,$B92,'Compra Ventas'!$C$2:$C$2700,CV$5)</f>
        <v>0</v>
      </c>
      <c r="CW92" s="12">
        <f>SUMIFS('Compra Ventas'!$E$2:$E$2700,'Compra Ventas'!$A$2:$A$2700,CW$4,'Compra Ventas'!$B$2:$B$2700,$B92,'Compra Ventas'!$C$2:$C$2700,CW$5)</f>
        <v>0</v>
      </c>
      <c r="CX92" s="13">
        <f>SUMIFS('Compra Ventas'!$E$2:$E$2700,'Compra Ventas'!$A$2:$A$2700,CX$4,'Compra Ventas'!$B$2:$B$2700,$B92,'Compra Ventas'!$C$2:$C$2700,CX$5)</f>
        <v>0</v>
      </c>
      <c r="CY92" s="13">
        <f>SUMIFS('Compra Ventas'!$E$2:$E$2700,'Compra Ventas'!$A$2:$A$2700,CY$4,'Compra Ventas'!$B$2:$B$2700,$B92,'Compra Ventas'!$C$2:$C$2700,CY$5)</f>
        <v>0</v>
      </c>
      <c r="CZ92" s="13">
        <f>SUMIFS('Compra Ventas'!$E$2:$E$2700,'Compra Ventas'!$A$2:$A$2700,CZ$4,'Compra Ventas'!$B$2:$B$2700,$B92,'Compra Ventas'!$C$2:$C$2700,CZ$5)</f>
        <v>0</v>
      </c>
      <c r="DA92" s="13">
        <f>SUMIFS('Compra Ventas'!$E$2:$E$2700,'Compra Ventas'!$A$2:$A$2700,DA$4,'Compra Ventas'!$B$2:$B$2700,$B92,'Compra Ventas'!$C$2:$C$2700,DA$5)</f>
        <v>0</v>
      </c>
      <c r="DB92" s="13">
        <f>SUMIFS('Compra Ventas'!$E$2:$E$2700,'Compra Ventas'!$A$2:$A$2700,DB$4,'Compra Ventas'!$B$2:$B$2700,$B92,'Compra Ventas'!$C$2:$C$2700,DB$5)</f>
        <v>0</v>
      </c>
      <c r="DC92" s="13">
        <f>SUMIFS('Compra Ventas'!$E$2:$E$2700,'Compra Ventas'!$A$2:$A$2700,DC$4,'Compra Ventas'!$B$2:$B$2700,$B92,'Compra Ventas'!$C$2:$C$2700,DC$5)</f>
        <v>0</v>
      </c>
      <c r="DD92" s="13">
        <f>SUMIFS('Compra Ventas'!$E$2:$E$2700,'Compra Ventas'!$A$2:$A$2700,DD$4,'Compra Ventas'!$B$2:$B$2700,$B92,'Compra Ventas'!$C$2:$C$2700,DD$5)</f>
        <v>0</v>
      </c>
      <c r="DE92" s="13">
        <f>SUMIFS('Compra Ventas'!$E$2:$E$2700,'Compra Ventas'!$A$2:$A$2700,DE$4,'Compra Ventas'!$B$2:$B$2700,$B92,'Compra Ventas'!$C$2:$C$2700,DE$5)</f>
        <v>0</v>
      </c>
      <c r="DF92" s="13">
        <f>SUMIFS('Compra Ventas'!$E$2:$E$2700,'Compra Ventas'!$A$2:$A$2700,DF$4,'Compra Ventas'!$B$2:$B$2700,$B92,'Compra Ventas'!$C$2:$C$2700,DF$5)</f>
        <v>0</v>
      </c>
      <c r="DG92" s="13">
        <f>SUMIFS('Compra Ventas'!$E$2:$E$2700,'Compra Ventas'!$A$2:$A$2700,DG$4,'Compra Ventas'!$B$2:$B$2700,$B92,'Compra Ventas'!$C$2:$C$2700,DG$5)</f>
        <v>0</v>
      </c>
      <c r="DH92" s="14">
        <f>SUMIFS('Compra Ventas'!$E$2:$E$2700,'Compra Ventas'!$A$2:$A$2700,DH$4,'Compra Ventas'!$B$2:$B$2700,$B92,'Compra Ventas'!$C$2:$C$2700,DH$5)</f>
        <v>0</v>
      </c>
      <c r="DI92" s="84"/>
      <c r="DJ92" s="98">
        <f>SUMIFS('Ajuste Ciclado'!D$5:D$47,'Ajuste Ciclado'!$C$5:$C$47,Balance!DJ$4,'Ajuste Ciclado'!$B$5:$B$47,Balance!$B92)</f>
        <v>0</v>
      </c>
      <c r="DK92" s="99">
        <f>SUMIFS('Ajuste Ciclado'!E$5:E$47,'Ajuste Ciclado'!$C$5:$C$47,Balance!DK$4,'Ajuste Ciclado'!$B$5:$B$47,Balance!$B92)</f>
        <v>0</v>
      </c>
      <c r="DL92" s="99">
        <f>SUMIFS('Ajuste Ciclado'!F$5:F$47,'Ajuste Ciclado'!$C$5:$C$47,Balance!DL$4,'Ajuste Ciclado'!$B$5:$B$47,Balance!$B92)</f>
        <v>0</v>
      </c>
      <c r="DM92" s="99">
        <f>SUMIFS('Ajuste Ciclado'!G$5:G$47,'Ajuste Ciclado'!$C$5:$C$47,Balance!DM$4,'Ajuste Ciclado'!$B$5:$B$47,Balance!$B92)</f>
        <v>0</v>
      </c>
      <c r="DN92" s="99">
        <f>SUMIFS('Ajuste Ciclado'!H$5:H$47,'Ajuste Ciclado'!$C$5:$C$47,Balance!DN$4,'Ajuste Ciclado'!$B$5:$B$47,Balance!$B92)</f>
        <v>0</v>
      </c>
      <c r="DO92" s="99">
        <f>SUMIFS('Ajuste Ciclado'!I$5:I$47,'Ajuste Ciclado'!$C$5:$C$47,Balance!DO$4,'Ajuste Ciclado'!$B$5:$B$47,Balance!$B92)</f>
        <v>0</v>
      </c>
      <c r="DP92" s="99">
        <f>SUMIFS('Ajuste Ciclado'!J$5:J$47,'Ajuste Ciclado'!$C$5:$C$47,Balance!DP$4,'Ajuste Ciclado'!$B$5:$B$47,Balance!$B92)</f>
        <v>0</v>
      </c>
      <c r="DQ92" s="99">
        <f>SUMIFS('Ajuste Ciclado'!K$5:K$47,'Ajuste Ciclado'!$C$5:$C$47,Balance!DQ$4,'Ajuste Ciclado'!$B$5:$B$47,Balance!$B92)</f>
        <v>0</v>
      </c>
      <c r="DR92" s="99">
        <f>SUMIFS('Ajuste Ciclado'!L$5:L$47,'Ajuste Ciclado'!$C$5:$C$47,Balance!DR$4,'Ajuste Ciclado'!$B$5:$B$47,Balance!$B92)</f>
        <v>0</v>
      </c>
      <c r="DS92" s="99">
        <f>SUMIFS('Ajuste Ciclado'!M$5:M$47,'Ajuste Ciclado'!$C$5:$C$47,Balance!DS$4,'Ajuste Ciclado'!$B$5:$B$47,Balance!$B92)</f>
        <v>0</v>
      </c>
      <c r="DT92" s="99">
        <f>SUMIFS('Ajuste Ciclado'!N$5:N$47,'Ajuste Ciclado'!$C$5:$C$47,Balance!DT$4,'Ajuste Ciclado'!$B$5:$B$47,Balance!$B92)</f>
        <v>0</v>
      </c>
      <c r="DU92" s="100">
        <f>SUMIFS('Ajuste Ciclado'!O$5:O$47,'Ajuste Ciclado'!$C$5:$C$47,Balance!DU$4,'Ajuste Ciclado'!$B$5:$B$47,Balance!$B92)</f>
        <v>0</v>
      </c>
      <c r="DV92" s="98">
        <f>SUMIFS('Ajuste Ciclado'!D$5:D$47,'Ajuste Ciclado'!$C$5:$C$47,Balance!DV$4,'Ajuste Ciclado'!$B$5:$B$47,Balance!$B92)</f>
        <v>0</v>
      </c>
      <c r="DW92" s="99">
        <f>SUMIFS('Ajuste Ciclado'!E$5:E$47,'Ajuste Ciclado'!$C$5:$C$47,Balance!DW$4,'Ajuste Ciclado'!$B$5:$B$47,Balance!$B92)</f>
        <v>0</v>
      </c>
      <c r="DX92" s="99">
        <f>SUMIFS('Ajuste Ciclado'!F$5:F$47,'Ajuste Ciclado'!$C$5:$C$47,Balance!DX$4,'Ajuste Ciclado'!$B$5:$B$47,Balance!$B92)</f>
        <v>0</v>
      </c>
      <c r="DY92" s="99">
        <f>SUMIFS('Ajuste Ciclado'!G$5:G$47,'Ajuste Ciclado'!$C$5:$C$47,Balance!DY$4,'Ajuste Ciclado'!$B$5:$B$47,Balance!$B92)</f>
        <v>0</v>
      </c>
      <c r="DZ92" s="99">
        <f>SUMIFS('Ajuste Ciclado'!H$5:H$47,'Ajuste Ciclado'!$C$5:$C$47,Balance!DZ$4,'Ajuste Ciclado'!$B$5:$B$47,Balance!$B92)</f>
        <v>0</v>
      </c>
      <c r="EA92" s="99">
        <f>SUMIFS('Ajuste Ciclado'!I$5:I$47,'Ajuste Ciclado'!$C$5:$C$47,Balance!EA$4,'Ajuste Ciclado'!$B$5:$B$47,Balance!$B92)</f>
        <v>0</v>
      </c>
      <c r="EB92" s="99">
        <f>SUMIFS('Ajuste Ciclado'!J$5:J$47,'Ajuste Ciclado'!$C$5:$C$47,Balance!EB$4,'Ajuste Ciclado'!$B$5:$B$47,Balance!$B92)</f>
        <v>0</v>
      </c>
      <c r="EC92" s="99">
        <f>SUMIFS('Ajuste Ciclado'!K$5:K$47,'Ajuste Ciclado'!$C$5:$C$47,Balance!EC$4,'Ajuste Ciclado'!$B$5:$B$47,Balance!$B92)</f>
        <v>0</v>
      </c>
      <c r="ED92" s="99">
        <f>SUMIFS('Ajuste Ciclado'!L$5:L$47,'Ajuste Ciclado'!$C$5:$C$47,Balance!ED$4,'Ajuste Ciclado'!$B$5:$B$47,Balance!$B92)</f>
        <v>0</v>
      </c>
      <c r="EE92" s="99">
        <f>SUMIFS('Ajuste Ciclado'!M$5:M$47,'Ajuste Ciclado'!$C$5:$C$47,Balance!EE$4,'Ajuste Ciclado'!$B$5:$B$47,Balance!$B92)</f>
        <v>0</v>
      </c>
      <c r="EF92" s="99">
        <f>SUMIFS('Ajuste Ciclado'!N$5:N$47,'Ajuste Ciclado'!$C$5:$C$47,Balance!EF$4,'Ajuste Ciclado'!$B$5:$B$47,Balance!$B92)</f>
        <v>0</v>
      </c>
      <c r="EG92" s="100">
        <f>SUMIFS('Ajuste Ciclado'!O$5:O$47,'Ajuste Ciclado'!$C$5:$C$47,Balance!EG$4,'Ajuste Ciclado'!$B$5:$B$47,Balance!$B92)</f>
        <v>0</v>
      </c>
      <c r="EH92" s="98">
        <f>SUMIFS('Ajuste Ciclado'!D$5:D$47,'Ajuste Ciclado'!$C$5:$C$47,Balance!EH$4,'Ajuste Ciclado'!$B$5:$B$47,Balance!$B92)</f>
        <v>0</v>
      </c>
      <c r="EI92" s="99">
        <f>SUMIFS('Ajuste Ciclado'!E$5:E$47,'Ajuste Ciclado'!$C$5:$C$47,Balance!EI$4,'Ajuste Ciclado'!$B$5:$B$47,Balance!$B92)</f>
        <v>0</v>
      </c>
      <c r="EJ92" s="99">
        <f>SUMIFS('Ajuste Ciclado'!F$5:F$47,'Ajuste Ciclado'!$C$5:$C$47,Balance!EJ$4,'Ajuste Ciclado'!$B$5:$B$47,Balance!$B92)</f>
        <v>0</v>
      </c>
      <c r="EK92" s="99">
        <f>SUMIFS('Ajuste Ciclado'!G$5:G$47,'Ajuste Ciclado'!$C$5:$C$47,Balance!EK$4,'Ajuste Ciclado'!$B$5:$B$47,Balance!$B92)</f>
        <v>0</v>
      </c>
      <c r="EL92" s="99">
        <f>SUMIFS('Ajuste Ciclado'!H$5:H$47,'Ajuste Ciclado'!$C$5:$C$47,Balance!EL$4,'Ajuste Ciclado'!$B$5:$B$47,Balance!$B92)</f>
        <v>0</v>
      </c>
      <c r="EM92" s="99">
        <f>SUMIFS('Ajuste Ciclado'!I$5:I$47,'Ajuste Ciclado'!$C$5:$C$47,Balance!EM$4,'Ajuste Ciclado'!$B$5:$B$47,Balance!$B92)</f>
        <v>0</v>
      </c>
      <c r="EN92" s="99">
        <f>SUMIFS('Ajuste Ciclado'!J$5:J$47,'Ajuste Ciclado'!$C$5:$C$47,Balance!EN$4,'Ajuste Ciclado'!$B$5:$B$47,Balance!$B92)</f>
        <v>0</v>
      </c>
      <c r="EO92" s="99">
        <f>SUMIFS('Ajuste Ciclado'!K$5:K$47,'Ajuste Ciclado'!$C$5:$C$47,Balance!EO$4,'Ajuste Ciclado'!$B$5:$B$47,Balance!$B92)</f>
        <v>0</v>
      </c>
      <c r="EP92" s="99">
        <f>SUMIFS('Ajuste Ciclado'!L$5:L$47,'Ajuste Ciclado'!$C$5:$C$47,Balance!EP$4,'Ajuste Ciclado'!$B$5:$B$47,Balance!$B92)</f>
        <v>0</v>
      </c>
      <c r="EQ92" s="99">
        <f>SUMIFS('Ajuste Ciclado'!M$5:M$47,'Ajuste Ciclado'!$C$5:$C$47,Balance!EQ$4,'Ajuste Ciclado'!$B$5:$B$47,Balance!$B92)</f>
        <v>0</v>
      </c>
      <c r="ER92" s="99">
        <f>SUMIFS('Ajuste Ciclado'!N$5:N$47,'Ajuste Ciclado'!$C$5:$C$47,Balance!ER$4,'Ajuste Ciclado'!$B$5:$B$47,Balance!$B92)</f>
        <v>0</v>
      </c>
      <c r="ES92" s="100">
        <f>SUMIFS('Ajuste Ciclado'!O$5:O$47,'Ajuste Ciclado'!$C$5:$C$47,Balance!ES$4,'Ajuste Ciclado'!$B$5:$B$47,Balance!$B92)</f>
        <v>0</v>
      </c>
      <c r="ET92" s="84"/>
      <c r="EU92" s="12">
        <f t="shared" si="181"/>
        <v>68578.095746606792</v>
      </c>
      <c r="EV92" s="13">
        <f t="shared" si="145"/>
        <v>346546.74632771901</v>
      </c>
      <c r="EW92" s="13">
        <f t="shared" si="146"/>
        <v>392304.1129985337</v>
      </c>
      <c r="EX92" s="13">
        <f t="shared" si="147"/>
        <v>490230.37351727311</v>
      </c>
      <c r="EY92" s="13">
        <f t="shared" si="148"/>
        <v>343460.56634070689</v>
      </c>
      <c r="EZ92" s="13">
        <f t="shared" si="149"/>
        <v>258836.40802043211</v>
      </c>
      <c r="FA92" s="13">
        <f t="shared" si="150"/>
        <v>258863.45563887371</v>
      </c>
      <c r="FB92" s="13">
        <f t="shared" si="151"/>
        <v>355890.61601286219</v>
      </c>
      <c r="FC92" s="13">
        <f t="shared" si="152"/>
        <v>246544.37707363471</v>
      </c>
      <c r="FD92" s="13">
        <f t="shared" si="153"/>
        <v>197246.9488701949</v>
      </c>
      <c r="FE92" s="13">
        <f t="shared" si="154"/>
        <v>72847.949564208262</v>
      </c>
      <c r="FF92" s="14">
        <f t="shared" si="155"/>
        <v>207627.72750954519</v>
      </c>
      <c r="FG92" s="12">
        <f t="shared" si="156"/>
        <v>52467.292649511153</v>
      </c>
      <c r="FH92" s="13">
        <f t="shared" si="157"/>
        <v>362263.12511872209</v>
      </c>
      <c r="FI92" s="13">
        <f t="shared" si="158"/>
        <v>198666.44296718799</v>
      </c>
      <c r="FJ92" s="13">
        <f t="shared" si="159"/>
        <v>108142.4415729591</v>
      </c>
      <c r="FK92" s="13">
        <f t="shared" si="160"/>
        <v>362013.16916431283</v>
      </c>
      <c r="FL92" s="13">
        <f t="shared" si="161"/>
        <v>341695.5116341383</v>
      </c>
      <c r="FM92" s="13">
        <f t="shared" si="162"/>
        <v>396208.80952577671</v>
      </c>
      <c r="FN92" s="13">
        <f t="shared" si="163"/>
        <v>356032.76665420528</v>
      </c>
      <c r="FO92" s="13">
        <f t="shared" si="164"/>
        <v>194317.48434332019</v>
      </c>
      <c r="FP92" s="13">
        <f t="shared" si="165"/>
        <v>297122.56609946588</v>
      </c>
      <c r="FQ92" s="13">
        <f t="shared" si="166"/>
        <v>187408.2041940073</v>
      </c>
      <c r="FR92" s="14">
        <f t="shared" si="167"/>
        <v>114777.85108952819</v>
      </c>
      <c r="FS92" s="12">
        <f t="shared" si="168"/>
        <v>40001.395612469089</v>
      </c>
      <c r="FT92" s="13">
        <f t="shared" si="169"/>
        <v>148416.02537864199</v>
      </c>
      <c r="FU92" s="13">
        <f t="shared" si="170"/>
        <v>605719.33466221555</v>
      </c>
      <c r="FV92" s="13">
        <f t="shared" si="171"/>
        <v>411245.25962331687</v>
      </c>
      <c r="FW92" s="13">
        <f t="shared" si="172"/>
        <v>228872.56960436911</v>
      </c>
      <c r="FX92" s="13">
        <f t="shared" si="173"/>
        <v>390787.7523565864</v>
      </c>
      <c r="FY92" s="13">
        <f t="shared" si="174"/>
        <v>408143.60475760739</v>
      </c>
      <c r="FZ92" s="13">
        <f t="shared" si="175"/>
        <v>415027.11392276757</v>
      </c>
      <c r="GA92" s="13">
        <f t="shared" si="176"/>
        <v>409715.07466536772</v>
      </c>
      <c r="GB92" s="13">
        <f t="shared" si="177"/>
        <v>74683.593194158224</v>
      </c>
      <c r="GC92" s="13">
        <f t="shared" si="178"/>
        <v>81146.214121442201</v>
      </c>
      <c r="GD92" s="14">
        <f t="shared" si="179"/>
        <v>70413.189545533489</v>
      </c>
      <c r="GE92" s="84"/>
      <c r="GF92" s="12">
        <f t="shared" si="182"/>
        <v>3238977.3776205913</v>
      </c>
      <c r="GG92" s="13">
        <f t="shared" si="182"/>
        <v>2971115.6650131349</v>
      </c>
      <c r="GH92" s="14">
        <f t="shared" si="182"/>
        <v>3284171.1274444754</v>
      </c>
      <c r="GI92" s="6">
        <f t="shared" si="183"/>
        <v>2</v>
      </c>
      <c r="GJ92" s="12">
        <f t="shared" si="184"/>
        <v>0</v>
      </c>
      <c r="GK92" s="13">
        <f t="shared" si="185"/>
        <v>0</v>
      </c>
      <c r="GL92" s="14">
        <f t="shared" si="186"/>
        <v>0</v>
      </c>
      <c r="GM92" s="84"/>
      <c r="GN92" s="66">
        <f t="shared" si="187"/>
        <v>0</v>
      </c>
      <c r="GO92" s="84"/>
      <c r="GP92" s="63" t="str" cm="1">
        <f t="array" ref="GP92">INDEX($GF$4:$GH$4,1,GI92)</f>
        <v>Sample 3</v>
      </c>
      <c r="GQ92" s="12">
        <f t="shared" si="188"/>
        <v>68578.095746606792</v>
      </c>
      <c r="GR92" s="13">
        <f t="shared" si="188"/>
        <v>72847.949564208262</v>
      </c>
      <c r="GS92" s="14">
        <f t="shared" si="188"/>
        <v>197246.9488701949</v>
      </c>
      <c r="GT92" s="12">
        <f t="shared" si="189"/>
        <v>52467.292649511153</v>
      </c>
      <c r="GU92" s="13">
        <f t="shared" si="189"/>
        <v>108142.4415729591</v>
      </c>
      <c r="GV92" s="14">
        <f t="shared" si="189"/>
        <v>114777.85108952819</v>
      </c>
      <c r="GW92" s="12">
        <f t="shared" si="190"/>
        <v>40001.395612469089</v>
      </c>
      <c r="GX92" s="13">
        <f t="shared" si="190"/>
        <v>70413.189545533489</v>
      </c>
      <c r="GY92" s="14">
        <f t="shared" si="190"/>
        <v>74683.593194158224</v>
      </c>
      <c r="GZ92" s="84" t="str">
        <f t="shared" si="180"/>
        <v>Sample 3</v>
      </c>
      <c r="HA92" s="12">
        <f t="shared" si="191"/>
        <v>0</v>
      </c>
      <c r="HB92" s="13">
        <f t="shared" si="191"/>
        <v>0</v>
      </c>
      <c r="HC92" s="14">
        <f t="shared" si="191"/>
        <v>0</v>
      </c>
      <c r="HD92" s="6">
        <f t="shared" si="192"/>
        <v>0</v>
      </c>
      <c r="HE92" s="84" t="str">
        <f t="shared" si="193"/>
        <v>Ok</v>
      </c>
    </row>
    <row r="93" spans="2:213" hidden="1" x14ac:dyDescent="0.3">
      <c r="B93" s="84" t="s">
        <v>357</v>
      </c>
      <c r="C93" s="12">
        <f>SUMIFS(Inyecciones!$E$2:$E$14185,Inyecciones!$A$2:$A$14185,Balance!C$4,Inyecciones!$B$2:$B$14185,Balance!$B93,Inyecciones!$C$2:$C$14185,Balance!C$5)</f>
        <v>23339.38005658413</v>
      </c>
      <c r="D93" s="13">
        <f>SUMIFS(Inyecciones!$E$2:$E$14185,Inyecciones!$A$2:$A$14185,Balance!D$4,Inyecciones!$B$2:$B$14185,Balance!$B93,Inyecciones!$C$2:$C$14185,Balance!D$5)</f>
        <v>147089.17300162619</v>
      </c>
      <c r="E93" s="13">
        <f>SUMIFS(Inyecciones!$E$2:$E$14185,Inyecciones!$A$2:$A$14185,Balance!E$4,Inyecciones!$B$2:$B$14185,Balance!$B93,Inyecciones!$C$2:$C$14185,Balance!E$5)</f>
        <v>173075.73020338829</v>
      </c>
      <c r="F93" s="13">
        <f>SUMIFS(Inyecciones!$E$2:$E$14185,Inyecciones!$A$2:$A$14185,Balance!F$4,Inyecciones!$B$2:$B$14185,Balance!$B93,Inyecciones!$C$2:$C$14185,Balance!F$5)</f>
        <v>91749.851571093415</v>
      </c>
      <c r="G93" s="13">
        <f>SUMIFS(Inyecciones!$E$2:$E$14185,Inyecciones!$A$2:$A$14185,Balance!G$4,Inyecciones!$B$2:$B$14185,Balance!$B93,Inyecciones!$C$2:$C$14185,Balance!G$5)</f>
        <v>16576.430571746962</v>
      </c>
      <c r="H93" s="13">
        <f>SUMIFS(Inyecciones!$E$2:$E$14185,Inyecciones!$A$2:$A$14185,Balance!H$4,Inyecciones!$B$2:$B$14185,Balance!$B93,Inyecciones!$C$2:$C$14185,Balance!H$5)</f>
        <v>21281.017838316959</v>
      </c>
      <c r="I93" s="13">
        <f>SUMIFS(Inyecciones!$E$2:$E$14185,Inyecciones!$A$2:$A$14185,Balance!I$4,Inyecciones!$B$2:$B$14185,Balance!$B93,Inyecciones!$C$2:$C$14185,Balance!I$5)</f>
        <v>15039.0691565586</v>
      </c>
      <c r="J93" s="13">
        <f>SUMIFS(Inyecciones!$E$2:$E$14185,Inyecciones!$A$2:$A$14185,Balance!J$4,Inyecciones!$B$2:$B$14185,Balance!$B93,Inyecciones!$C$2:$C$14185,Balance!J$5)</f>
        <v>3479.8252819637451</v>
      </c>
      <c r="K93" s="13">
        <f>SUMIFS(Inyecciones!$E$2:$E$14185,Inyecciones!$A$2:$A$14185,Balance!K$4,Inyecciones!$B$2:$B$14185,Balance!$B93,Inyecciones!$C$2:$C$14185,Balance!K$5)</f>
        <v>9459.6467771519747</v>
      </c>
      <c r="L93" s="13">
        <f>SUMIFS(Inyecciones!$E$2:$E$14185,Inyecciones!$A$2:$A$14185,Balance!L$4,Inyecciones!$B$2:$B$14185,Balance!$B93,Inyecciones!$C$2:$C$14185,Balance!L$5)</f>
        <v>4708.1121556751004</v>
      </c>
      <c r="M93" s="13">
        <f>SUMIFS(Inyecciones!$E$2:$E$14185,Inyecciones!$A$2:$A$14185,Balance!M$4,Inyecciones!$B$2:$B$14185,Balance!$B93,Inyecciones!$C$2:$C$14185,Balance!M$5)</f>
        <v>131.13808925009491</v>
      </c>
      <c r="N93" s="14">
        <f>SUMIFS(Inyecciones!$E$2:$E$14185,Inyecciones!$A$2:$A$14185,Balance!N$4,Inyecciones!$B$2:$B$14185,Balance!$B93,Inyecciones!$C$2:$C$14185,Balance!N$5)</f>
        <v>2520.8945850757</v>
      </c>
      <c r="O93" s="12">
        <f>SUMIFS(Inyecciones!$E$2:$E$14185,Inyecciones!$A$2:$A$14185,Balance!O$4,Inyecciones!$B$2:$B$14185,Balance!$B93,Inyecciones!$C$2:$C$14185,Balance!O$5)</f>
        <v>23773.83745507917</v>
      </c>
      <c r="P93" s="13">
        <f>SUMIFS(Inyecciones!$E$2:$E$14185,Inyecciones!$A$2:$A$14185,Balance!P$4,Inyecciones!$B$2:$B$14185,Balance!$B93,Inyecciones!$C$2:$C$14185,Balance!P$5)</f>
        <v>148803.480362292</v>
      </c>
      <c r="Q93" s="13">
        <f>SUMIFS(Inyecciones!$E$2:$E$14185,Inyecciones!$A$2:$A$14185,Balance!Q$4,Inyecciones!$B$2:$B$14185,Balance!$B93,Inyecciones!$C$2:$C$14185,Balance!Q$5)</f>
        <v>92183.213624923897</v>
      </c>
      <c r="R93" s="13">
        <f>SUMIFS(Inyecciones!$E$2:$E$14185,Inyecciones!$A$2:$A$14185,Balance!R$4,Inyecciones!$B$2:$B$14185,Balance!$B93,Inyecciones!$C$2:$C$14185,Balance!R$5)</f>
        <v>41524.963273501271</v>
      </c>
      <c r="S93" s="13">
        <f>SUMIFS(Inyecciones!$E$2:$E$14185,Inyecciones!$A$2:$A$14185,Balance!S$4,Inyecciones!$B$2:$B$14185,Balance!$B93,Inyecciones!$C$2:$C$14185,Balance!S$5)</f>
        <v>15540.49365505686</v>
      </c>
      <c r="T93" s="13">
        <f>SUMIFS(Inyecciones!$E$2:$E$14185,Inyecciones!$A$2:$A$14185,Balance!T$4,Inyecciones!$B$2:$B$14185,Balance!$B93,Inyecciones!$C$2:$C$14185,Balance!T$5)</f>
        <v>17137.875000235748</v>
      </c>
      <c r="U93" s="13">
        <f>SUMIFS(Inyecciones!$E$2:$E$14185,Inyecciones!$A$2:$A$14185,Balance!U$4,Inyecciones!$B$2:$B$14185,Balance!$B93,Inyecciones!$C$2:$C$14185,Balance!U$5)</f>
        <v>11553.947493261339</v>
      </c>
      <c r="V93" s="13">
        <f>SUMIFS(Inyecciones!$E$2:$E$14185,Inyecciones!$A$2:$A$14185,Balance!V$4,Inyecciones!$B$2:$B$14185,Balance!$B93,Inyecciones!$C$2:$C$14185,Balance!V$5)</f>
        <v>612.28672685104459</v>
      </c>
      <c r="W93" s="13">
        <f>SUMIFS(Inyecciones!$E$2:$E$14185,Inyecciones!$A$2:$A$14185,Balance!W$4,Inyecciones!$B$2:$B$14185,Balance!$B93,Inyecciones!$C$2:$C$14185,Balance!W$5)</f>
        <v>1905.146207671419</v>
      </c>
      <c r="X93" s="13">
        <f>SUMIFS(Inyecciones!$E$2:$E$14185,Inyecciones!$A$2:$A$14185,Balance!X$4,Inyecciones!$B$2:$B$14185,Balance!$B93,Inyecciones!$C$2:$C$14185,Balance!X$5)</f>
        <v>6764.1340570150578</v>
      </c>
      <c r="Y93" s="13">
        <f>SUMIFS(Inyecciones!$E$2:$E$14185,Inyecciones!$A$2:$A$14185,Balance!Y$4,Inyecciones!$B$2:$B$14185,Balance!$B93,Inyecciones!$C$2:$C$14185,Balance!Y$5)</f>
        <v>28885.915174959831</v>
      </c>
      <c r="Z93" s="14">
        <f>SUMIFS(Inyecciones!$E$2:$E$14185,Inyecciones!$A$2:$A$14185,Balance!Z$4,Inyecciones!$B$2:$B$14185,Balance!$B93,Inyecciones!$C$2:$C$14185,Balance!Z$5)</f>
        <v>40590.02145263378</v>
      </c>
      <c r="AA93" s="12">
        <f>SUMIFS(Inyecciones!$E$2:$E$14185,Inyecciones!$A$2:$A$14185,Balance!AA$4,Inyecciones!$B$2:$B$14185,Balance!$B93,Inyecciones!$C$2:$C$14185,Balance!AA$5)</f>
        <v>23831.350965215439</v>
      </c>
      <c r="AB93" s="13">
        <f>SUMIFS(Inyecciones!$E$2:$E$14185,Inyecciones!$A$2:$A$14185,Balance!AB$4,Inyecciones!$B$2:$B$14185,Balance!$B93,Inyecciones!$C$2:$C$14185,Balance!AB$5)</f>
        <v>147804.46829597349</v>
      </c>
      <c r="AC93" s="13">
        <f>SUMIFS(Inyecciones!$E$2:$E$14185,Inyecciones!$A$2:$A$14185,Balance!AC$4,Inyecciones!$B$2:$B$14185,Balance!$B93,Inyecciones!$C$2:$C$14185,Balance!AC$5)</f>
        <v>96320.035266677543</v>
      </c>
      <c r="AD93" s="13">
        <f>SUMIFS(Inyecciones!$E$2:$E$14185,Inyecciones!$A$2:$A$14185,Balance!AD$4,Inyecciones!$B$2:$B$14185,Balance!$B93,Inyecciones!$C$2:$C$14185,Balance!AD$5)</f>
        <v>71944.671441396786</v>
      </c>
      <c r="AE93" s="13">
        <f>SUMIFS(Inyecciones!$E$2:$E$14185,Inyecciones!$A$2:$A$14185,Balance!AE$4,Inyecciones!$B$2:$B$14185,Balance!$B93,Inyecciones!$C$2:$C$14185,Balance!AE$5)</f>
        <v>10871.2575475959</v>
      </c>
      <c r="AF93" s="13">
        <f>SUMIFS(Inyecciones!$E$2:$E$14185,Inyecciones!$A$2:$A$14185,Balance!AF$4,Inyecciones!$B$2:$B$14185,Balance!$B93,Inyecciones!$C$2:$C$14185,Balance!AF$5)</f>
        <v>8424.349277362935</v>
      </c>
      <c r="AG93" s="13">
        <f>SUMIFS(Inyecciones!$E$2:$E$14185,Inyecciones!$A$2:$A$14185,Balance!AG$4,Inyecciones!$B$2:$B$14185,Balance!$B93,Inyecciones!$C$2:$C$14185,Balance!AG$5)</f>
        <v>7552.2758588790557</v>
      </c>
      <c r="AH93" s="13">
        <f>SUMIFS(Inyecciones!$E$2:$E$14185,Inyecciones!$A$2:$A$14185,Balance!AH$4,Inyecciones!$B$2:$B$14185,Balance!$B93,Inyecciones!$C$2:$C$14185,Balance!AH$5)</f>
        <v>417.92320552673073</v>
      </c>
      <c r="AI93" s="13">
        <f>SUMIFS(Inyecciones!$E$2:$E$14185,Inyecciones!$A$2:$A$14185,Balance!AI$4,Inyecciones!$B$2:$B$14185,Balance!$B93,Inyecciones!$C$2:$C$14185,Balance!AI$5)</f>
        <v>2063.4158597013302</v>
      </c>
      <c r="AJ93" s="13">
        <f>SUMIFS(Inyecciones!$E$2:$E$14185,Inyecciones!$A$2:$A$14185,Balance!AJ$4,Inyecciones!$B$2:$B$14185,Balance!$B93,Inyecciones!$C$2:$C$14185,Balance!AJ$5)</f>
        <v>21234.90703370039</v>
      </c>
      <c r="AK93" s="13">
        <f>SUMIFS(Inyecciones!$E$2:$E$14185,Inyecciones!$A$2:$A$14185,Balance!AK$4,Inyecciones!$B$2:$B$14185,Balance!$B93,Inyecciones!$C$2:$C$14185,Balance!AK$5)</f>
        <v>94932.205004572257</v>
      </c>
      <c r="AL93" s="14">
        <f>SUMIFS(Inyecciones!$E$2:$E$14185,Inyecciones!$A$2:$A$14185,Balance!AL$4,Inyecciones!$B$2:$B$14185,Balance!$B93,Inyecciones!$C$2:$C$14185,Balance!AL$5)</f>
        <v>99603.096999215515</v>
      </c>
      <c r="AM93" s="13"/>
      <c r="AN93" s="12">
        <f>SUMIFS('Retiro Mensual'!$E$2:$E$2629,'Retiro Mensual'!$A$2:$A$2629,AN$4,'Retiro Mensual'!$B$2:$B$2629,$B93,'Retiro Mensual'!$C$2:$C$2629,AN$5)</f>
        <v>0</v>
      </c>
      <c r="AO93" s="13">
        <f>SUMIFS('Retiro Mensual'!$E$2:$E$2629,'Retiro Mensual'!$A$2:$A$2629,AO$4,'Retiro Mensual'!$B$2:$B$2629,$B93,'Retiro Mensual'!$C$2:$C$2629,AO$5)</f>
        <v>0</v>
      </c>
      <c r="AP93" s="13">
        <f>SUMIFS('Retiro Mensual'!$E$2:$E$2629,'Retiro Mensual'!$A$2:$A$2629,AP$4,'Retiro Mensual'!$B$2:$B$2629,$B93,'Retiro Mensual'!$C$2:$C$2629,AP$5)</f>
        <v>0</v>
      </c>
      <c r="AQ93" s="13">
        <f>SUMIFS('Retiro Mensual'!$E$2:$E$2629,'Retiro Mensual'!$A$2:$A$2629,AQ$4,'Retiro Mensual'!$B$2:$B$2629,$B93,'Retiro Mensual'!$C$2:$C$2629,AQ$5)</f>
        <v>0</v>
      </c>
      <c r="AR93" s="13">
        <f>SUMIFS('Retiro Mensual'!$E$2:$E$2629,'Retiro Mensual'!$A$2:$A$2629,AR$4,'Retiro Mensual'!$B$2:$B$2629,$B93,'Retiro Mensual'!$C$2:$C$2629,AR$5)</f>
        <v>0</v>
      </c>
      <c r="AS93" s="13">
        <f>SUMIFS('Retiro Mensual'!$E$2:$E$2629,'Retiro Mensual'!$A$2:$A$2629,AS$4,'Retiro Mensual'!$B$2:$B$2629,$B93,'Retiro Mensual'!$C$2:$C$2629,AS$5)</f>
        <v>0</v>
      </c>
      <c r="AT93" s="13">
        <f>SUMIFS('Retiro Mensual'!$E$2:$E$2629,'Retiro Mensual'!$A$2:$A$2629,AT$4,'Retiro Mensual'!$B$2:$B$2629,$B93,'Retiro Mensual'!$C$2:$C$2629,AT$5)</f>
        <v>0</v>
      </c>
      <c r="AU93" s="13">
        <f>SUMIFS('Retiro Mensual'!$E$2:$E$2629,'Retiro Mensual'!$A$2:$A$2629,AU$4,'Retiro Mensual'!$B$2:$B$2629,$B93,'Retiro Mensual'!$C$2:$C$2629,AU$5)</f>
        <v>0</v>
      </c>
      <c r="AV93" s="13">
        <f>SUMIFS('Retiro Mensual'!$E$2:$E$2629,'Retiro Mensual'!$A$2:$A$2629,AV$4,'Retiro Mensual'!$B$2:$B$2629,$B93,'Retiro Mensual'!$C$2:$C$2629,AV$5)</f>
        <v>0</v>
      </c>
      <c r="AW93" s="13">
        <f>SUMIFS('Retiro Mensual'!$E$2:$E$2629,'Retiro Mensual'!$A$2:$A$2629,AW$4,'Retiro Mensual'!$B$2:$B$2629,$B93,'Retiro Mensual'!$C$2:$C$2629,AW$5)</f>
        <v>0</v>
      </c>
      <c r="AX93" s="13">
        <f>SUMIFS('Retiro Mensual'!$E$2:$E$2629,'Retiro Mensual'!$A$2:$A$2629,AX$4,'Retiro Mensual'!$B$2:$B$2629,$B93,'Retiro Mensual'!$C$2:$C$2629,AX$5)</f>
        <v>0</v>
      </c>
      <c r="AY93" s="14">
        <f>SUMIFS('Retiro Mensual'!$E$2:$E$2629,'Retiro Mensual'!$A$2:$A$2629,AY$4,'Retiro Mensual'!$B$2:$B$2629,$B93,'Retiro Mensual'!$C$2:$C$2629,AY$5)</f>
        <v>0</v>
      </c>
      <c r="AZ93" s="12">
        <f>SUMIFS('Retiro Mensual'!$E$2:$E$2629,'Retiro Mensual'!$A$2:$A$2629,AZ$4,'Retiro Mensual'!$B$2:$B$2629,$B93,'Retiro Mensual'!$C$2:$C$2629,AZ$5)</f>
        <v>0</v>
      </c>
      <c r="BA93" s="13">
        <f>SUMIFS('Retiro Mensual'!$E$2:$E$2629,'Retiro Mensual'!$A$2:$A$2629,BA$4,'Retiro Mensual'!$B$2:$B$2629,$B93,'Retiro Mensual'!$C$2:$C$2629,BA$5)</f>
        <v>0</v>
      </c>
      <c r="BB93" s="13">
        <f>SUMIFS('Retiro Mensual'!$E$2:$E$2629,'Retiro Mensual'!$A$2:$A$2629,BB$4,'Retiro Mensual'!$B$2:$B$2629,$B93,'Retiro Mensual'!$C$2:$C$2629,BB$5)</f>
        <v>0</v>
      </c>
      <c r="BC93" s="13">
        <f>SUMIFS('Retiro Mensual'!$E$2:$E$2629,'Retiro Mensual'!$A$2:$A$2629,BC$4,'Retiro Mensual'!$B$2:$B$2629,$B93,'Retiro Mensual'!$C$2:$C$2629,BC$5)</f>
        <v>0</v>
      </c>
      <c r="BD93" s="13">
        <f>SUMIFS('Retiro Mensual'!$E$2:$E$2629,'Retiro Mensual'!$A$2:$A$2629,BD$4,'Retiro Mensual'!$B$2:$B$2629,$B93,'Retiro Mensual'!$C$2:$C$2629,BD$5)</f>
        <v>0</v>
      </c>
      <c r="BE93" s="13">
        <f>SUMIFS('Retiro Mensual'!$E$2:$E$2629,'Retiro Mensual'!$A$2:$A$2629,BE$4,'Retiro Mensual'!$B$2:$B$2629,$B93,'Retiro Mensual'!$C$2:$C$2629,BE$5)</f>
        <v>0</v>
      </c>
      <c r="BF93" s="13">
        <f>SUMIFS('Retiro Mensual'!$E$2:$E$2629,'Retiro Mensual'!$A$2:$A$2629,BF$4,'Retiro Mensual'!$B$2:$B$2629,$B93,'Retiro Mensual'!$C$2:$C$2629,BF$5)</f>
        <v>0</v>
      </c>
      <c r="BG93" s="13">
        <f>SUMIFS('Retiro Mensual'!$E$2:$E$2629,'Retiro Mensual'!$A$2:$A$2629,BG$4,'Retiro Mensual'!$B$2:$B$2629,$B93,'Retiro Mensual'!$C$2:$C$2629,BG$5)</f>
        <v>0</v>
      </c>
      <c r="BH93" s="13">
        <f>SUMIFS('Retiro Mensual'!$E$2:$E$2629,'Retiro Mensual'!$A$2:$A$2629,BH$4,'Retiro Mensual'!$B$2:$B$2629,$B93,'Retiro Mensual'!$C$2:$C$2629,BH$5)</f>
        <v>0</v>
      </c>
      <c r="BI93" s="13">
        <f>SUMIFS('Retiro Mensual'!$E$2:$E$2629,'Retiro Mensual'!$A$2:$A$2629,BI$4,'Retiro Mensual'!$B$2:$B$2629,$B93,'Retiro Mensual'!$C$2:$C$2629,BI$5)</f>
        <v>0</v>
      </c>
      <c r="BJ93" s="13">
        <f>SUMIFS('Retiro Mensual'!$E$2:$E$2629,'Retiro Mensual'!$A$2:$A$2629,BJ$4,'Retiro Mensual'!$B$2:$B$2629,$B93,'Retiro Mensual'!$C$2:$C$2629,BJ$5)</f>
        <v>0</v>
      </c>
      <c r="BK93" s="14">
        <f>SUMIFS('Retiro Mensual'!$E$2:$E$2629,'Retiro Mensual'!$A$2:$A$2629,BK$4,'Retiro Mensual'!$B$2:$B$2629,$B93,'Retiro Mensual'!$C$2:$C$2629,BK$5)</f>
        <v>0</v>
      </c>
      <c r="BL93" s="12">
        <f>SUMIFS('Retiro Mensual'!$E$2:$E$2629,'Retiro Mensual'!$A$2:$A$2629,BL$4,'Retiro Mensual'!$B$2:$B$2629,$B93,'Retiro Mensual'!$C$2:$C$2629,BL$5)</f>
        <v>0</v>
      </c>
      <c r="BM93" s="13">
        <f>SUMIFS('Retiro Mensual'!$E$2:$E$2629,'Retiro Mensual'!$A$2:$A$2629,BM$4,'Retiro Mensual'!$B$2:$B$2629,$B93,'Retiro Mensual'!$C$2:$C$2629,BM$5)</f>
        <v>0</v>
      </c>
      <c r="BN93" s="13">
        <f>SUMIFS('Retiro Mensual'!$E$2:$E$2629,'Retiro Mensual'!$A$2:$A$2629,BN$4,'Retiro Mensual'!$B$2:$B$2629,$B93,'Retiro Mensual'!$C$2:$C$2629,BN$5)</f>
        <v>0</v>
      </c>
      <c r="BO93" s="13">
        <f>SUMIFS('Retiro Mensual'!$E$2:$E$2629,'Retiro Mensual'!$A$2:$A$2629,BO$4,'Retiro Mensual'!$B$2:$B$2629,$B93,'Retiro Mensual'!$C$2:$C$2629,BO$5)</f>
        <v>0</v>
      </c>
      <c r="BP93" s="13">
        <f>SUMIFS('Retiro Mensual'!$E$2:$E$2629,'Retiro Mensual'!$A$2:$A$2629,BP$4,'Retiro Mensual'!$B$2:$B$2629,$B93,'Retiro Mensual'!$C$2:$C$2629,BP$5)</f>
        <v>0</v>
      </c>
      <c r="BQ93" s="13">
        <f>SUMIFS('Retiro Mensual'!$E$2:$E$2629,'Retiro Mensual'!$A$2:$A$2629,BQ$4,'Retiro Mensual'!$B$2:$B$2629,$B93,'Retiro Mensual'!$C$2:$C$2629,BQ$5)</f>
        <v>0</v>
      </c>
      <c r="BR93" s="13">
        <f>SUMIFS('Retiro Mensual'!$E$2:$E$2629,'Retiro Mensual'!$A$2:$A$2629,BR$4,'Retiro Mensual'!$B$2:$B$2629,$B93,'Retiro Mensual'!$C$2:$C$2629,BR$5)</f>
        <v>0</v>
      </c>
      <c r="BS93" s="13">
        <f>SUMIFS('Retiro Mensual'!$E$2:$E$2629,'Retiro Mensual'!$A$2:$A$2629,BS$4,'Retiro Mensual'!$B$2:$B$2629,$B93,'Retiro Mensual'!$C$2:$C$2629,BS$5)</f>
        <v>0</v>
      </c>
      <c r="BT93" s="13">
        <f>SUMIFS('Retiro Mensual'!$E$2:$E$2629,'Retiro Mensual'!$A$2:$A$2629,BT$4,'Retiro Mensual'!$B$2:$B$2629,$B93,'Retiro Mensual'!$C$2:$C$2629,BT$5)</f>
        <v>0</v>
      </c>
      <c r="BU93" s="13">
        <f>SUMIFS('Retiro Mensual'!$E$2:$E$2629,'Retiro Mensual'!$A$2:$A$2629,BU$4,'Retiro Mensual'!$B$2:$B$2629,$B93,'Retiro Mensual'!$C$2:$C$2629,BU$5)</f>
        <v>0</v>
      </c>
      <c r="BV93" s="13">
        <f>SUMIFS('Retiro Mensual'!$E$2:$E$2629,'Retiro Mensual'!$A$2:$A$2629,BV$4,'Retiro Mensual'!$B$2:$B$2629,$B93,'Retiro Mensual'!$C$2:$C$2629,BV$5)</f>
        <v>0</v>
      </c>
      <c r="BW93" s="14">
        <f>SUMIFS('Retiro Mensual'!$E$2:$E$2629,'Retiro Mensual'!$A$2:$A$2629,BW$4,'Retiro Mensual'!$B$2:$B$2629,$B93,'Retiro Mensual'!$C$2:$C$2629,BW$5)</f>
        <v>0</v>
      </c>
      <c r="BX93" s="13"/>
      <c r="BY93" s="12">
        <f>SUMIFS('Compra Ventas'!$E$2:$E$2700,'Compra Ventas'!$A$2:$A$2700,BY$4,'Compra Ventas'!$B$2:$B$2700,$B93,'Compra Ventas'!$C$2:$C$2700,BY$5)</f>
        <v>0</v>
      </c>
      <c r="BZ93" s="13">
        <f>SUMIFS('Compra Ventas'!$E$2:$E$2700,'Compra Ventas'!$A$2:$A$2700,BZ$4,'Compra Ventas'!$B$2:$B$2700,$B93,'Compra Ventas'!$C$2:$C$2700,BZ$5)</f>
        <v>0</v>
      </c>
      <c r="CA93" s="13">
        <f>SUMIFS('Compra Ventas'!$E$2:$E$2700,'Compra Ventas'!$A$2:$A$2700,CA$4,'Compra Ventas'!$B$2:$B$2700,$B93,'Compra Ventas'!$C$2:$C$2700,CA$5)</f>
        <v>0</v>
      </c>
      <c r="CB93" s="13">
        <f>SUMIFS('Compra Ventas'!$E$2:$E$2700,'Compra Ventas'!$A$2:$A$2700,CB$4,'Compra Ventas'!$B$2:$B$2700,$B93,'Compra Ventas'!$C$2:$C$2700,CB$5)</f>
        <v>0</v>
      </c>
      <c r="CC93" s="13">
        <f>SUMIFS('Compra Ventas'!$E$2:$E$2700,'Compra Ventas'!$A$2:$A$2700,CC$4,'Compra Ventas'!$B$2:$B$2700,$B93,'Compra Ventas'!$C$2:$C$2700,CC$5)</f>
        <v>0</v>
      </c>
      <c r="CD93" s="13">
        <f>SUMIFS('Compra Ventas'!$E$2:$E$2700,'Compra Ventas'!$A$2:$A$2700,CD$4,'Compra Ventas'!$B$2:$B$2700,$B93,'Compra Ventas'!$C$2:$C$2700,CD$5)</f>
        <v>0</v>
      </c>
      <c r="CE93" s="13">
        <f>SUMIFS('Compra Ventas'!$E$2:$E$2700,'Compra Ventas'!$A$2:$A$2700,CE$4,'Compra Ventas'!$B$2:$B$2700,$B93,'Compra Ventas'!$C$2:$C$2700,CE$5)</f>
        <v>0</v>
      </c>
      <c r="CF93" s="13">
        <f>SUMIFS('Compra Ventas'!$E$2:$E$2700,'Compra Ventas'!$A$2:$A$2700,CF$4,'Compra Ventas'!$B$2:$B$2700,$B93,'Compra Ventas'!$C$2:$C$2700,CF$5)</f>
        <v>0</v>
      </c>
      <c r="CG93" s="13">
        <f>SUMIFS('Compra Ventas'!$E$2:$E$2700,'Compra Ventas'!$A$2:$A$2700,CG$4,'Compra Ventas'!$B$2:$B$2700,$B93,'Compra Ventas'!$C$2:$C$2700,CG$5)</f>
        <v>0</v>
      </c>
      <c r="CH93" s="13">
        <f>SUMIFS('Compra Ventas'!$E$2:$E$2700,'Compra Ventas'!$A$2:$A$2700,CH$4,'Compra Ventas'!$B$2:$B$2700,$B93,'Compra Ventas'!$C$2:$C$2700,CH$5)</f>
        <v>0</v>
      </c>
      <c r="CI93" s="13">
        <f>SUMIFS('Compra Ventas'!$E$2:$E$2700,'Compra Ventas'!$A$2:$A$2700,CI$4,'Compra Ventas'!$B$2:$B$2700,$B93,'Compra Ventas'!$C$2:$C$2700,CI$5)</f>
        <v>0</v>
      </c>
      <c r="CJ93" s="14">
        <f>SUMIFS('Compra Ventas'!$E$2:$E$2700,'Compra Ventas'!$A$2:$A$2700,CJ$4,'Compra Ventas'!$B$2:$B$2700,$B93,'Compra Ventas'!$C$2:$C$2700,CJ$5)</f>
        <v>0</v>
      </c>
      <c r="CK93" s="12">
        <f>SUMIFS('Compra Ventas'!$E$2:$E$2700,'Compra Ventas'!$A$2:$A$2700,CK$4,'Compra Ventas'!$B$2:$B$2700,$B93,'Compra Ventas'!$C$2:$C$2700,CK$5)</f>
        <v>0</v>
      </c>
      <c r="CL93" s="13">
        <f>SUMIFS('Compra Ventas'!$E$2:$E$2700,'Compra Ventas'!$A$2:$A$2700,CL$4,'Compra Ventas'!$B$2:$B$2700,$B93,'Compra Ventas'!$C$2:$C$2700,CL$5)</f>
        <v>0</v>
      </c>
      <c r="CM93" s="13">
        <f>SUMIFS('Compra Ventas'!$E$2:$E$2700,'Compra Ventas'!$A$2:$A$2700,CM$4,'Compra Ventas'!$B$2:$B$2700,$B93,'Compra Ventas'!$C$2:$C$2700,CM$5)</f>
        <v>0</v>
      </c>
      <c r="CN93" s="13">
        <f>SUMIFS('Compra Ventas'!$E$2:$E$2700,'Compra Ventas'!$A$2:$A$2700,CN$4,'Compra Ventas'!$B$2:$B$2700,$B93,'Compra Ventas'!$C$2:$C$2700,CN$5)</f>
        <v>0</v>
      </c>
      <c r="CO93" s="13">
        <f>SUMIFS('Compra Ventas'!$E$2:$E$2700,'Compra Ventas'!$A$2:$A$2700,CO$4,'Compra Ventas'!$B$2:$B$2700,$B93,'Compra Ventas'!$C$2:$C$2700,CO$5)</f>
        <v>0</v>
      </c>
      <c r="CP93" s="13">
        <f>SUMIFS('Compra Ventas'!$E$2:$E$2700,'Compra Ventas'!$A$2:$A$2700,CP$4,'Compra Ventas'!$B$2:$B$2700,$B93,'Compra Ventas'!$C$2:$C$2700,CP$5)</f>
        <v>0</v>
      </c>
      <c r="CQ93" s="13">
        <f>SUMIFS('Compra Ventas'!$E$2:$E$2700,'Compra Ventas'!$A$2:$A$2700,CQ$4,'Compra Ventas'!$B$2:$B$2700,$B93,'Compra Ventas'!$C$2:$C$2700,CQ$5)</f>
        <v>0</v>
      </c>
      <c r="CR93" s="13">
        <f>SUMIFS('Compra Ventas'!$E$2:$E$2700,'Compra Ventas'!$A$2:$A$2700,CR$4,'Compra Ventas'!$B$2:$B$2700,$B93,'Compra Ventas'!$C$2:$C$2700,CR$5)</f>
        <v>0</v>
      </c>
      <c r="CS93" s="13">
        <f>SUMIFS('Compra Ventas'!$E$2:$E$2700,'Compra Ventas'!$A$2:$A$2700,CS$4,'Compra Ventas'!$B$2:$B$2700,$B93,'Compra Ventas'!$C$2:$C$2700,CS$5)</f>
        <v>0</v>
      </c>
      <c r="CT93" s="13">
        <f>SUMIFS('Compra Ventas'!$E$2:$E$2700,'Compra Ventas'!$A$2:$A$2700,CT$4,'Compra Ventas'!$B$2:$B$2700,$B93,'Compra Ventas'!$C$2:$C$2700,CT$5)</f>
        <v>0</v>
      </c>
      <c r="CU93" s="13">
        <f>SUMIFS('Compra Ventas'!$E$2:$E$2700,'Compra Ventas'!$A$2:$A$2700,CU$4,'Compra Ventas'!$B$2:$B$2700,$B93,'Compra Ventas'!$C$2:$C$2700,CU$5)</f>
        <v>0</v>
      </c>
      <c r="CV93" s="14">
        <f>SUMIFS('Compra Ventas'!$E$2:$E$2700,'Compra Ventas'!$A$2:$A$2700,CV$4,'Compra Ventas'!$B$2:$B$2700,$B93,'Compra Ventas'!$C$2:$C$2700,CV$5)</f>
        <v>0</v>
      </c>
      <c r="CW93" s="12">
        <f>SUMIFS('Compra Ventas'!$E$2:$E$2700,'Compra Ventas'!$A$2:$A$2700,CW$4,'Compra Ventas'!$B$2:$B$2700,$B93,'Compra Ventas'!$C$2:$C$2700,CW$5)</f>
        <v>0</v>
      </c>
      <c r="CX93" s="13">
        <f>SUMIFS('Compra Ventas'!$E$2:$E$2700,'Compra Ventas'!$A$2:$A$2700,CX$4,'Compra Ventas'!$B$2:$B$2700,$B93,'Compra Ventas'!$C$2:$C$2700,CX$5)</f>
        <v>0</v>
      </c>
      <c r="CY93" s="13">
        <f>SUMIFS('Compra Ventas'!$E$2:$E$2700,'Compra Ventas'!$A$2:$A$2700,CY$4,'Compra Ventas'!$B$2:$B$2700,$B93,'Compra Ventas'!$C$2:$C$2700,CY$5)</f>
        <v>0</v>
      </c>
      <c r="CZ93" s="13">
        <f>SUMIFS('Compra Ventas'!$E$2:$E$2700,'Compra Ventas'!$A$2:$A$2700,CZ$4,'Compra Ventas'!$B$2:$B$2700,$B93,'Compra Ventas'!$C$2:$C$2700,CZ$5)</f>
        <v>0</v>
      </c>
      <c r="DA93" s="13">
        <f>SUMIFS('Compra Ventas'!$E$2:$E$2700,'Compra Ventas'!$A$2:$A$2700,DA$4,'Compra Ventas'!$B$2:$B$2700,$B93,'Compra Ventas'!$C$2:$C$2700,DA$5)</f>
        <v>0</v>
      </c>
      <c r="DB93" s="13">
        <f>SUMIFS('Compra Ventas'!$E$2:$E$2700,'Compra Ventas'!$A$2:$A$2700,DB$4,'Compra Ventas'!$B$2:$B$2700,$B93,'Compra Ventas'!$C$2:$C$2700,DB$5)</f>
        <v>0</v>
      </c>
      <c r="DC93" s="13">
        <f>SUMIFS('Compra Ventas'!$E$2:$E$2700,'Compra Ventas'!$A$2:$A$2700,DC$4,'Compra Ventas'!$B$2:$B$2700,$B93,'Compra Ventas'!$C$2:$C$2700,DC$5)</f>
        <v>0</v>
      </c>
      <c r="DD93" s="13">
        <f>SUMIFS('Compra Ventas'!$E$2:$E$2700,'Compra Ventas'!$A$2:$A$2700,DD$4,'Compra Ventas'!$B$2:$B$2700,$B93,'Compra Ventas'!$C$2:$C$2700,DD$5)</f>
        <v>0</v>
      </c>
      <c r="DE93" s="13">
        <f>SUMIFS('Compra Ventas'!$E$2:$E$2700,'Compra Ventas'!$A$2:$A$2700,DE$4,'Compra Ventas'!$B$2:$B$2700,$B93,'Compra Ventas'!$C$2:$C$2700,DE$5)</f>
        <v>0</v>
      </c>
      <c r="DF93" s="13">
        <f>SUMIFS('Compra Ventas'!$E$2:$E$2700,'Compra Ventas'!$A$2:$A$2700,DF$4,'Compra Ventas'!$B$2:$B$2700,$B93,'Compra Ventas'!$C$2:$C$2700,DF$5)</f>
        <v>0</v>
      </c>
      <c r="DG93" s="13">
        <f>SUMIFS('Compra Ventas'!$E$2:$E$2700,'Compra Ventas'!$A$2:$A$2700,DG$4,'Compra Ventas'!$B$2:$B$2700,$B93,'Compra Ventas'!$C$2:$C$2700,DG$5)</f>
        <v>0</v>
      </c>
      <c r="DH93" s="14">
        <f>SUMIFS('Compra Ventas'!$E$2:$E$2700,'Compra Ventas'!$A$2:$A$2700,DH$4,'Compra Ventas'!$B$2:$B$2700,$B93,'Compra Ventas'!$C$2:$C$2700,DH$5)</f>
        <v>0</v>
      </c>
      <c r="DI93" s="84"/>
      <c r="DJ93" s="98">
        <f>SUMIFS('Ajuste Ciclado'!D$5:D$47,'Ajuste Ciclado'!$C$5:$C$47,Balance!DJ$4,'Ajuste Ciclado'!$B$5:$B$47,Balance!$B93)</f>
        <v>0</v>
      </c>
      <c r="DK93" s="99">
        <f>SUMIFS('Ajuste Ciclado'!E$5:E$47,'Ajuste Ciclado'!$C$5:$C$47,Balance!DK$4,'Ajuste Ciclado'!$B$5:$B$47,Balance!$B93)</f>
        <v>0</v>
      </c>
      <c r="DL93" s="99">
        <f>SUMIFS('Ajuste Ciclado'!F$5:F$47,'Ajuste Ciclado'!$C$5:$C$47,Balance!DL$4,'Ajuste Ciclado'!$B$5:$B$47,Balance!$B93)</f>
        <v>0</v>
      </c>
      <c r="DM93" s="99">
        <f>SUMIFS('Ajuste Ciclado'!G$5:G$47,'Ajuste Ciclado'!$C$5:$C$47,Balance!DM$4,'Ajuste Ciclado'!$B$5:$B$47,Balance!$B93)</f>
        <v>0</v>
      </c>
      <c r="DN93" s="99">
        <f>SUMIFS('Ajuste Ciclado'!H$5:H$47,'Ajuste Ciclado'!$C$5:$C$47,Balance!DN$4,'Ajuste Ciclado'!$B$5:$B$47,Balance!$B93)</f>
        <v>0</v>
      </c>
      <c r="DO93" s="99">
        <f>SUMIFS('Ajuste Ciclado'!I$5:I$47,'Ajuste Ciclado'!$C$5:$C$47,Balance!DO$4,'Ajuste Ciclado'!$B$5:$B$47,Balance!$B93)</f>
        <v>0</v>
      </c>
      <c r="DP93" s="99">
        <f>SUMIFS('Ajuste Ciclado'!J$5:J$47,'Ajuste Ciclado'!$C$5:$C$47,Balance!DP$4,'Ajuste Ciclado'!$B$5:$B$47,Balance!$B93)</f>
        <v>0</v>
      </c>
      <c r="DQ93" s="99">
        <f>SUMIFS('Ajuste Ciclado'!K$5:K$47,'Ajuste Ciclado'!$C$5:$C$47,Balance!DQ$4,'Ajuste Ciclado'!$B$5:$B$47,Balance!$B93)</f>
        <v>0</v>
      </c>
      <c r="DR93" s="99">
        <f>SUMIFS('Ajuste Ciclado'!L$5:L$47,'Ajuste Ciclado'!$C$5:$C$47,Balance!DR$4,'Ajuste Ciclado'!$B$5:$B$47,Balance!$B93)</f>
        <v>0</v>
      </c>
      <c r="DS93" s="99">
        <f>SUMIFS('Ajuste Ciclado'!M$5:M$47,'Ajuste Ciclado'!$C$5:$C$47,Balance!DS$4,'Ajuste Ciclado'!$B$5:$B$47,Balance!$B93)</f>
        <v>0</v>
      </c>
      <c r="DT93" s="99">
        <f>SUMIFS('Ajuste Ciclado'!N$5:N$47,'Ajuste Ciclado'!$C$5:$C$47,Balance!DT$4,'Ajuste Ciclado'!$B$5:$B$47,Balance!$B93)</f>
        <v>0</v>
      </c>
      <c r="DU93" s="100">
        <f>SUMIFS('Ajuste Ciclado'!O$5:O$47,'Ajuste Ciclado'!$C$5:$C$47,Balance!DU$4,'Ajuste Ciclado'!$B$5:$B$47,Balance!$B93)</f>
        <v>0</v>
      </c>
      <c r="DV93" s="98">
        <f>SUMIFS('Ajuste Ciclado'!D$5:D$47,'Ajuste Ciclado'!$C$5:$C$47,Balance!DV$4,'Ajuste Ciclado'!$B$5:$B$47,Balance!$B93)</f>
        <v>0</v>
      </c>
      <c r="DW93" s="99">
        <f>SUMIFS('Ajuste Ciclado'!E$5:E$47,'Ajuste Ciclado'!$C$5:$C$47,Balance!DW$4,'Ajuste Ciclado'!$B$5:$B$47,Balance!$B93)</f>
        <v>0</v>
      </c>
      <c r="DX93" s="99">
        <f>SUMIFS('Ajuste Ciclado'!F$5:F$47,'Ajuste Ciclado'!$C$5:$C$47,Balance!DX$4,'Ajuste Ciclado'!$B$5:$B$47,Balance!$B93)</f>
        <v>0</v>
      </c>
      <c r="DY93" s="99">
        <f>SUMIFS('Ajuste Ciclado'!G$5:G$47,'Ajuste Ciclado'!$C$5:$C$47,Balance!DY$4,'Ajuste Ciclado'!$B$5:$B$47,Balance!$B93)</f>
        <v>0</v>
      </c>
      <c r="DZ93" s="99">
        <f>SUMIFS('Ajuste Ciclado'!H$5:H$47,'Ajuste Ciclado'!$C$5:$C$47,Balance!DZ$4,'Ajuste Ciclado'!$B$5:$B$47,Balance!$B93)</f>
        <v>0</v>
      </c>
      <c r="EA93" s="99">
        <f>SUMIFS('Ajuste Ciclado'!I$5:I$47,'Ajuste Ciclado'!$C$5:$C$47,Balance!EA$4,'Ajuste Ciclado'!$B$5:$B$47,Balance!$B93)</f>
        <v>0</v>
      </c>
      <c r="EB93" s="99">
        <f>SUMIFS('Ajuste Ciclado'!J$5:J$47,'Ajuste Ciclado'!$C$5:$C$47,Balance!EB$4,'Ajuste Ciclado'!$B$5:$B$47,Balance!$B93)</f>
        <v>0</v>
      </c>
      <c r="EC93" s="99">
        <f>SUMIFS('Ajuste Ciclado'!K$5:K$47,'Ajuste Ciclado'!$C$5:$C$47,Balance!EC$4,'Ajuste Ciclado'!$B$5:$B$47,Balance!$B93)</f>
        <v>0</v>
      </c>
      <c r="ED93" s="99">
        <f>SUMIFS('Ajuste Ciclado'!L$5:L$47,'Ajuste Ciclado'!$C$5:$C$47,Balance!ED$4,'Ajuste Ciclado'!$B$5:$B$47,Balance!$B93)</f>
        <v>0</v>
      </c>
      <c r="EE93" s="99">
        <f>SUMIFS('Ajuste Ciclado'!M$5:M$47,'Ajuste Ciclado'!$C$5:$C$47,Balance!EE$4,'Ajuste Ciclado'!$B$5:$B$47,Balance!$B93)</f>
        <v>0</v>
      </c>
      <c r="EF93" s="99">
        <f>SUMIFS('Ajuste Ciclado'!N$5:N$47,'Ajuste Ciclado'!$C$5:$C$47,Balance!EF$4,'Ajuste Ciclado'!$B$5:$B$47,Balance!$B93)</f>
        <v>0</v>
      </c>
      <c r="EG93" s="100">
        <f>SUMIFS('Ajuste Ciclado'!O$5:O$47,'Ajuste Ciclado'!$C$5:$C$47,Balance!EG$4,'Ajuste Ciclado'!$B$5:$B$47,Balance!$B93)</f>
        <v>0</v>
      </c>
      <c r="EH93" s="98">
        <f>SUMIFS('Ajuste Ciclado'!D$5:D$47,'Ajuste Ciclado'!$C$5:$C$47,Balance!EH$4,'Ajuste Ciclado'!$B$5:$B$47,Balance!$B93)</f>
        <v>0</v>
      </c>
      <c r="EI93" s="99">
        <f>SUMIFS('Ajuste Ciclado'!E$5:E$47,'Ajuste Ciclado'!$C$5:$C$47,Balance!EI$4,'Ajuste Ciclado'!$B$5:$B$47,Balance!$B93)</f>
        <v>0</v>
      </c>
      <c r="EJ93" s="99">
        <f>SUMIFS('Ajuste Ciclado'!F$5:F$47,'Ajuste Ciclado'!$C$5:$C$47,Balance!EJ$4,'Ajuste Ciclado'!$B$5:$B$47,Balance!$B93)</f>
        <v>0</v>
      </c>
      <c r="EK93" s="99">
        <f>SUMIFS('Ajuste Ciclado'!G$5:G$47,'Ajuste Ciclado'!$C$5:$C$47,Balance!EK$4,'Ajuste Ciclado'!$B$5:$B$47,Balance!$B93)</f>
        <v>0</v>
      </c>
      <c r="EL93" s="99">
        <f>SUMIFS('Ajuste Ciclado'!H$5:H$47,'Ajuste Ciclado'!$C$5:$C$47,Balance!EL$4,'Ajuste Ciclado'!$B$5:$B$47,Balance!$B93)</f>
        <v>0</v>
      </c>
      <c r="EM93" s="99">
        <f>SUMIFS('Ajuste Ciclado'!I$5:I$47,'Ajuste Ciclado'!$C$5:$C$47,Balance!EM$4,'Ajuste Ciclado'!$B$5:$B$47,Balance!$B93)</f>
        <v>0</v>
      </c>
      <c r="EN93" s="99">
        <f>SUMIFS('Ajuste Ciclado'!J$5:J$47,'Ajuste Ciclado'!$C$5:$C$47,Balance!EN$4,'Ajuste Ciclado'!$B$5:$B$47,Balance!$B93)</f>
        <v>0</v>
      </c>
      <c r="EO93" s="99">
        <f>SUMIFS('Ajuste Ciclado'!K$5:K$47,'Ajuste Ciclado'!$C$5:$C$47,Balance!EO$4,'Ajuste Ciclado'!$B$5:$B$47,Balance!$B93)</f>
        <v>0</v>
      </c>
      <c r="EP93" s="99">
        <f>SUMIFS('Ajuste Ciclado'!L$5:L$47,'Ajuste Ciclado'!$C$5:$C$47,Balance!EP$4,'Ajuste Ciclado'!$B$5:$B$47,Balance!$B93)</f>
        <v>0</v>
      </c>
      <c r="EQ93" s="99">
        <f>SUMIFS('Ajuste Ciclado'!M$5:M$47,'Ajuste Ciclado'!$C$5:$C$47,Balance!EQ$4,'Ajuste Ciclado'!$B$5:$B$47,Balance!$B93)</f>
        <v>0</v>
      </c>
      <c r="ER93" s="99">
        <f>SUMIFS('Ajuste Ciclado'!N$5:N$47,'Ajuste Ciclado'!$C$5:$C$47,Balance!ER$4,'Ajuste Ciclado'!$B$5:$B$47,Balance!$B93)</f>
        <v>0</v>
      </c>
      <c r="ES93" s="100">
        <f>SUMIFS('Ajuste Ciclado'!O$5:O$47,'Ajuste Ciclado'!$C$5:$C$47,Balance!ES$4,'Ajuste Ciclado'!$B$5:$B$47,Balance!$B93)</f>
        <v>0</v>
      </c>
      <c r="ET93" s="84"/>
      <c r="EU93" s="12">
        <f t="shared" si="181"/>
        <v>23339.38005658413</v>
      </c>
      <c r="EV93" s="13">
        <f t="shared" si="145"/>
        <v>147089.17300162619</v>
      </c>
      <c r="EW93" s="13">
        <f t="shared" si="146"/>
        <v>173075.73020338829</v>
      </c>
      <c r="EX93" s="13">
        <f t="shared" si="147"/>
        <v>91749.851571093415</v>
      </c>
      <c r="EY93" s="13">
        <f t="shared" si="148"/>
        <v>16576.430571746962</v>
      </c>
      <c r="EZ93" s="13">
        <f t="shared" si="149"/>
        <v>21281.017838316959</v>
      </c>
      <c r="FA93" s="13">
        <f t="shared" si="150"/>
        <v>15039.0691565586</v>
      </c>
      <c r="FB93" s="13">
        <f t="shared" si="151"/>
        <v>3479.8252819637451</v>
      </c>
      <c r="FC93" s="13">
        <f t="shared" si="152"/>
        <v>9459.6467771519747</v>
      </c>
      <c r="FD93" s="13">
        <f t="shared" si="153"/>
        <v>4708.1121556751004</v>
      </c>
      <c r="FE93" s="13">
        <f t="shared" si="154"/>
        <v>131.13808925009491</v>
      </c>
      <c r="FF93" s="14">
        <f t="shared" si="155"/>
        <v>2520.8945850757</v>
      </c>
      <c r="FG93" s="12">
        <f t="shared" si="156"/>
        <v>23773.83745507917</v>
      </c>
      <c r="FH93" s="13">
        <f t="shared" si="157"/>
        <v>148803.480362292</v>
      </c>
      <c r="FI93" s="13">
        <f t="shared" si="158"/>
        <v>92183.213624923897</v>
      </c>
      <c r="FJ93" s="13">
        <f t="shared" si="159"/>
        <v>41524.963273501271</v>
      </c>
      <c r="FK93" s="13">
        <f t="shared" si="160"/>
        <v>15540.49365505686</v>
      </c>
      <c r="FL93" s="13">
        <f t="shared" si="161"/>
        <v>17137.875000235748</v>
      </c>
      <c r="FM93" s="13">
        <f t="shared" si="162"/>
        <v>11553.947493261339</v>
      </c>
      <c r="FN93" s="13">
        <f t="shared" si="163"/>
        <v>612.28672685104459</v>
      </c>
      <c r="FO93" s="13">
        <f t="shared" si="164"/>
        <v>1905.146207671419</v>
      </c>
      <c r="FP93" s="13">
        <f t="shared" si="165"/>
        <v>6764.1340570150578</v>
      </c>
      <c r="FQ93" s="13">
        <f t="shared" si="166"/>
        <v>28885.915174959831</v>
      </c>
      <c r="FR93" s="14">
        <f t="shared" si="167"/>
        <v>40590.02145263378</v>
      </c>
      <c r="FS93" s="12">
        <f t="shared" si="168"/>
        <v>23831.350965215439</v>
      </c>
      <c r="FT93" s="13">
        <f t="shared" si="169"/>
        <v>147804.46829597349</v>
      </c>
      <c r="FU93" s="13">
        <f t="shared" si="170"/>
        <v>96320.035266677543</v>
      </c>
      <c r="FV93" s="13">
        <f t="shared" si="171"/>
        <v>71944.671441396786</v>
      </c>
      <c r="FW93" s="13">
        <f t="shared" si="172"/>
        <v>10871.2575475959</v>
      </c>
      <c r="FX93" s="13">
        <f t="shared" si="173"/>
        <v>8424.349277362935</v>
      </c>
      <c r="FY93" s="13">
        <f t="shared" si="174"/>
        <v>7552.2758588790557</v>
      </c>
      <c r="FZ93" s="13">
        <f t="shared" si="175"/>
        <v>417.92320552673073</v>
      </c>
      <c r="GA93" s="13">
        <f t="shared" si="176"/>
        <v>2063.4158597013302</v>
      </c>
      <c r="GB93" s="13">
        <f t="shared" si="177"/>
        <v>21234.90703370039</v>
      </c>
      <c r="GC93" s="13">
        <f t="shared" si="178"/>
        <v>94932.205004572257</v>
      </c>
      <c r="GD93" s="14">
        <f t="shared" si="179"/>
        <v>99603.096999215515</v>
      </c>
      <c r="GE93" s="84"/>
      <c r="GF93" s="12">
        <f t="shared" si="182"/>
        <v>508450.2692884311</v>
      </c>
      <c r="GG93" s="13">
        <f t="shared" si="182"/>
        <v>429275.3144834814</v>
      </c>
      <c r="GH93" s="14">
        <f t="shared" si="182"/>
        <v>584999.9567558174</v>
      </c>
      <c r="GI93" s="6">
        <f t="shared" si="183"/>
        <v>2</v>
      </c>
      <c r="GJ93" s="12">
        <f t="shared" si="184"/>
        <v>0</v>
      </c>
      <c r="GK93" s="13">
        <f t="shared" si="185"/>
        <v>0</v>
      </c>
      <c r="GL93" s="14">
        <f t="shared" si="186"/>
        <v>0</v>
      </c>
      <c r="GM93" s="84"/>
      <c r="GN93" s="66">
        <f t="shared" si="187"/>
        <v>0</v>
      </c>
      <c r="GO93" s="84"/>
      <c r="GP93" s="63" t="str" cm="1">
        <f t="array" ref="GP93">INDEX($GF$4:$GH$4,1,GI93)</f>
        <v>Sample 3</v>
      </c>
      <c r="GQ93" s="12">
        <f t="shared" si="188"/>
        <v>131.13808925009491</v>
      </c>
      <c r="GR93" s="13">
        <f t="shared" si="188"/>
        <v>2520.8945850757</v>
      </c>
      <c r="GS93" s="14">
        <f t="shared" si="188"/>
        <v>3479.8252819637451</v>
      </c>
      <c r="GT93" s="12">
        <f t="shared" si="189"/>
        <v>612.28672685104459</v>
      </c>
      <c r="GU93" s="13">
        <f t="shared" si="189"/>
        <v>1905.146207671419</v>
      </c>
      <c r="GV93" s="14">
        <f t="shared" si="189"/>
        <v>6764.1340570150578</v>
      </c>
      <c r="GW93" s="12">
        <f t="shared" si="190"/>
        <v>417.92320552673073</v>
      </c>
      <c r="GX93" s="13">
        <f t="shared" si="190"/>
        <v>2063.4158597013302</v>
      </c>
      <c r="GY93" s="14">
        <f t="shared" si="190"/>
        <v>7552.2758588790557</v>
      </c>
      <c r="GZ93" s="84" t="str">
        <f t="shared" si="180"/>
        <v>Sample 3</v>
      </c>
      <c r="HA93" s="12">
        <f t="shared" si="191"/>
        <v>0</v>
      </c>
      <c r="HB93" s="13">
        <f t="shared" si="191"/>
        <v>0</v>
      </c>
      <c r="HC93" s="14">
        <f t="shared" si="191"/>
        <v>0</v>
      </c>
      <c r="HD93" s="6">
        <f t="shared" si="192"/>
        <v>0</v>
      </c>
      <c r="HE93" s="84" t="str">
        <f t="shared" si="193"/>
        <v>Ok</v>
      </c>
    </row>
    <row r="94" spans="2:213" hidden="1" x14ac:dyDescent="0.3">
      <c r="B94" s="84" t="s">
        <v>358</v>
      </c>
      <c r="C94" s="12">
        <f>SUMIFS(Inyecciones!$E$2:$E$14185,Inyecciones!$A$2:$A$14185,Balance!C$4,Inyecciones!$B$2:$B$14185,Balance!$B94,Inyecciones!$C$2:$C$14185,Balance!C$5)</f>
        <v>1202.9362719606841</v>
      </c>
      <c r="D94" s="13">
        <f>SUMIFS(Inyecciones!$E$2:$E$14185,Inyecciones!$A$2:$A$14185,Balance!D$4,Inyecciones!$B$2:$B$14185,Balance!$B94,Inyecciones!$C$2:$C$14185,Balance!D$5)</f>
        <v>13108.30187413356</v>
      </c>
      <c r="E94" s="13">
        <f>SUMIFS(Inyecciones!$E$2:$E$14185,Inyecciones!$A$2:$A$14185,Balance!E$4,Inyecciones!$B$2:$B$14185,Balance!$B94,Inyecciones!$C$2:$C$14185,Balance!E$5)</f>
        <v>13344.24026517667</v>
      </c>
      <c r="F94" s="13">
        <f>SUMIFS(Inyecciones!$E$2:$E$14185,Inyecciones!$A$2:$A$14185,Balance!F$4,Inyecciones!$B$2:$B$14185,Balance!$B94,Inyecciones!$C$2:$C$14185,Balance!F$5)</f>
        <v>7856.6010017053986</v>
      </c>
      <c r="G94" s="13">
        <f>SUMIFS(Inyecciones!$E$2:$E$14185,Inyecciones!$A$2:$A$14185,Balance!G$4,Inyecciones!$B$2:$B$14185,Balance!$B94,Inyecciones!$C$2:$C$14185,Balance!G$5)</f>
        <v>3884.6877115356851</v>
      </c>
      <c r="H94" s="13">
        <f>SUMIFS(Inyecciones!$E$2:$E$14185,Inyecciones!$A$2:$A$14185,Balance!H$4,Inyecciones!$B$2:$B$14185,Balance!$B94,Inyecciones!$C$2:$C$14185,Balance!H$5)</f>
        <v>2363.8970493965712</v>
      </c>
      <c r="I94" s="13">
        <f>SUMIFS(Inyecciones!$E$2:$E$14185,Inyecciones!$A$2:$A$14185,Balance!I$4,Inyecciones!$B$2:$B$14185,Balance!$B94,Inyecciones!$C$2:$C$14185,Balance!I$5)</f>
        <v>2162.83086091322</v>
      </c>
      <c r="J94" s="13">
        <f>SUMIFS(Inyecciones!$E$2:$E$14185,Inyecciones!$A$2:$A$14185,Balance!J$4,Inyecciones!$B$2:$B$14185,Balance!$B94,Inyecciones!$C$2:$C$14185,Balance!J$5)</f>
        <v>1080.4488325980481</v>
      </c>
      <c r="K94" s="13">
        <f>SUMIFS(Inyecciones!$E$2:$E$14185,Inyecciones!$A$2:$A$14185,Balance!K$4,Inyecciones!$B$2:$B$14185,Balance!$B94,Inyecciones!$C$2:$C$14185,Balance!K$5)</f>
        <v>1527.9237979282491</v>
      </c>
      <c r="L94" s="13">
        <f>SUMIFS(Inyecciones!$E$2:$E$14185,Inyecciones!$A$2:$A$14185,Balance!L$4,Inyecciones!$B$2:$B$14185,Balance!$B94,Inyecciones!$C$2:$C$14185,Balance!L$5)</f>
        <v>1011.176202386716</v>
      </c>
      <c r="M94" s="13">
        <f>SUMIFS(Inyecciones!$E$2:$E$14185,Inyecciones!$A$2:$A$14185,Balance!M$4,Inyecciones!$B$2:$B$14185,Balance!$B94,Inyecciones!$C$2:$C$14185,Balance!M$5)</f>
        <v>1760.541351415206</v>
      </c>
      <c r="N94" s="14">
        <f>SUMIFS(Inyecciones!$E$2:$E$14185,Inyecciones!$A$2:$A$14185,Balance!N$4,Inyecciones!$B$2:$B$14185,Balance!$B94,Inyecciones!$C$2:$C$14185,Balance!N$5)</f>
        <v>1837.2427950046449</v>
      </c>
      <c r="O94" s="12">
        <f>SUMIFS(Inyecciones!$E$2:$E$14185,Inyecciones!$A$2:$A$14185,Balance!O$4,Inyecciones!$B$2:$B$14185,Balance!$B94,Inyecciones!$C$2:$C$14185,Balance!O$5)</f>
        <v>1246.7242336464431</v>
      </c>
      <c r="P94" s="13">
        <f>SUMIFS(Inyecciones!$E$2:$E$14185,Inyecciones!$A$2:$A$14185,Balance!P$4,Inyecciones!$B$2:$B$14185,Balance!$B94,Inyecciones!$C$2:$C$14185,Balance!P$5)</f>
        <v>12921.62908291617</v>
      </c>
      <c r="Q94" s="13">
        <f>SUMIFS(Inyecciones!$E$2:$E$14185,Inyecciones!$A$2:$A$14185,Balance!Q$4,Inyecciones!$B$2:$B$14185,Balance!$B94,Inyecciones!$C$2:$C$14185,Balance!Q$5)</f>
        <v>6853.6713219320054</v>
      </c>
      <c r="R94" s="13">
        <f>SUMIFS(Inyecciones!$E$2:$E$14185,Inyecciones!$A$2:$A$14185,Balance!R$4,Inyecciones!$B$2:$B$14185,Balance!$B94,Inyecciones!$C$2:$C$14185,Balance!R$5)</f>
        <v>4932.5031277815306</v>
      </c>
      <c r="S94" s="13">
        <f>SUMIFS(Inyecciones!$E$2:$E$14185,Inyecciones!$A$2:$A$14185,Balance!S$4,Inyecciones!$B$2:$B$14185,Balance!$B94,Inyecciones!$C$2:$C$14185,Balance!S$5)</f>
        <v>3695.3229072653348</v>
      </c>
      <c r="T94" s="13">
        <f>SUMIFS(Inyecciones!$E$2:$E$14185,Inyecciones!$A$2:$A$14185,Balance!T$4,Inyecciones!$B$2:$B$14185,Balance!$B94,Inyecciones!$C$2:$C$14185,Balance!T$5)</f>
        <v>1982.528527048664</v>
      </c>
      <c r="U94" s="13">
        <f>SUMIFS(Inyecciones!$E$2:$E$14185,Inyecciones!$A$2:$A$14185,Balance!U$4,Inyecciones!$B$2:$B$14185,Balance!$B94,Inyecciones!$C$2:$C$14185,Balance!U$5)</f>
        <v>1872.642707311599</v>
      </c>
      <c r="V94" s="13">
        <f>SUMIFS(Inyecciones!$E$2:$E$14185,Inyecciones!$A$2:$A$14185,Balance!V$4,Inyecciones!$B$2:$B$14185,Balance!$B94,Inyecciones!$C$2:$C$14185,Balance!V$5)</f>
        <v>1014.394865359408</v>
      </c>
      <c r="W94" s="13">
        <f>SUMIFS(Inyecciones!$E$2:$E$14185,Inyecciones!$A$2:$A$14185,Balance!W$4,Inyecciones!$B$2:$B$14185,Balance!$B94,Inyecciones!$C$2:$C$14185,Balance!W$5)</f>
        <v>1166.1662979914679</v>
      </c>
      <c r="X94" s="13">
        <f>SUMIFS(Inyecciones!$E$2:$E$14185,Inyecciones!$A$2:$A$14185,Balance!X$4,Inyecciones!$B$2:$B$14185,Balance!$B94,Inyecciones!$C$2:$C$14185,Balance!X$5)</f>
        <v>1057.8683933611351</v>
      </c>
      <c r="Y94" s="13">
        <f>SUMIFS(Inyecciones!$E$2:$E$14185,Inyecciones!$A$2:$A$14185,Balance!Y$4,Inyecciones!$B$2:$B$14185,Balance!$B94,Inyecciones!$C$2:$C$14185,Balance!Y$5)</f>
        <v>3615.8648641414102</v>
      </c>
      <c r="Z94" s="14">
        <f>SUMIFS(Inyecciones!$E$2:$E$14185,Inyecciones!$A$2:$A$14185,Balance!Z$4,Inyecciones!$B$2:$B$14185,Balance!$B94,Inyecciones!$C$2:$C$14185,Balance!Z$5)</f>
        <v>5231.8266575384423</v>
      </c>
      <c r="AA94" s="12">
        <f>SUMIFS(Inyecciones!$E$2:$E$14185,Inyecciones!$A$2:$A$14185,Balance!AA$4,Inyecciones!$B$2:$B$14185,Balance!$B94,Inyecciones!$C$2:$C$14185,Balance!AA$5)</f>
        <v>1205.880545948299</v>
      </c>
      <c r="AB94" s="13">
        <f>SUMIFS(Inyecciones!$E$2:$E$14185,Inyecciones!$A$2:$A$14185,Balance!AB$4,Inyecciones!$B$2:$B$14185,Balance!$B94,Inyecciones!$C$2:$C$14185,Balance!AB$5)</f>
        <v>12424.282977926299</v>
      </c>
      <c r="AC94" s="13">
        <f>SUMIFS(Inyecciones!$E$2:$E$14185,Inyecciones!$A$2:$A$14185,Balance!AC$4,Inyecciones!$B$2:$B$14185,Balance!$B94,Inyecciones!$C$2:$C$14185,Balance!AC$5)</f>
        <v>6859.1564576173132</v>
      </c>
      <c r="AD94" s="13">
        <f>SUMIFS(Inyecciones!$E$2:$E$14185,Inyecciones!$A$2:$A$14185,Balance!AD$4,Inyecciones!$B$2:$B$14185,Balance!$B94,Inyecciones!$C$2:$C$14185,Balance!AD$5)</f>
        <v>6933.9581146614364</v>
      </c>
      <c r="AE94" s="13">
        <f>SUMIFS(Inyecciones!$E$2:$E$14185,Inyecciones!$A$2:$A$14185,Balance!AE$4,Inyecciones!$B$2:$B$14185,Balance!$B94,Inyecciones!$C$2:$C$14185,Balance!AE$5)</f>
        <v>2840.7867110080169</v>
      </c>
      <c r="AF94" s="13">
        <f>SUMIFS(Inyecciones!$E$2:$E$14185,Inyecciones!$A$2:$A$14185,Balance!AF$4,Inyecciones!$B$2:$B$14185,Balance!$B94,Inyecciones!$C$2:$C$14185,Balance!AF$5)</f>
        <v>1591.968860163453</v>
      </c>
      <c r="AG94" s="13">
        <f>SUMIFS(Inyecciones!$E$2:$E$14185,Inyecciones!$A$2:$A$14185,Balance!AG$4,Inyecciones!$B$2:$B$14185,Balance!$B94,Inyecciones!$C$2:$C$14185,Balance!AG$5)</f>
        <v>1550.196303059955</v>
      </c>
      <c r="AH94" s="13">
        <f>SUMIFS(Inyecciones!$E$2:$E$14185,Inyecciones!$A$2:$A$14185,Balance!AH$4,Inyecciones!$B$2:$B$14185,Balance!$B94,Inyecciones!$C$2:$C$14185,Balance!AH$5)</f>
        <v>1039.295555963266</v>
      </c>
      <c r="AI94" s="13">
        <f>SUMIFS(Inyecciones!$E$2:$E$14185,Inyecciones!$A$2:$A$14185,Balance!AI$4,Inyecciones!$B$2:$B$14185,Balance!$B94,Inyecciones!$C$2:$C$14185,Balance!AI$5)</f>
        <v>869.02156239540716</v>
      </c>
      <c r="AJ94" s="13">
        <f>SUMIFS(Inyecciones!$E$2:$E$14185,Inyecciones!$A$2:$A$14185,Balance!AJ$4,Inyecciones!$B$2:$B$14185,Balance!$B94,Inyecciones!$C$2:$C$14185,Balance!AJ$5)</f>
        <v>2197.3927708118372</v>
      </c>
      <c r="AK94" s="13">
        <f>SUMIFS(Inyecciones!$E$2:$E$14185,Inyecciones!$A$2:$A$14185,Balance!AK$4,Inyecciones!$B$2:$B$14185,Balance!$B94,Inyecciones!$C$2:$C$14185,Balance!AK$5)</f>
        <v>8356.414066448544</v>
      </c>
      <c r="AL94" s="14">
        <f>SUMIFS(Inyecciones!$E$2:$E$14185,Inyecciones!$A$2:$A$14185,Balance!AL$4,Inyecciones!$B$2:$B$14185,Balance!$B94,Inyecciones!$C$2:$C$14185,Balance!AL$5)</f>
        <v>8964.7357890018502</v>
      </c>
      <c r="AM94" s="13"/>
      <c r="AN94" s="12">
        <f>SUMIFS('Retiro Mensual'!$E$2:$E$2629,'Retiro Mensual'!$A$2:$A$2629,AN$4,'Retiro Mensual'!$B$2:$B$2629,$B94,'Retiro Mensual'!$C$2:$C$2629,AN$5)</f>
        <v>0</v>
      </c>
      <c r="AO94" s="13">
        <f>SUMIFS('Retiro Mensual'!$E$2:$E$2629,'Retiro Mensual'!$A$2:$A$2629,AO$4,'Retiro Mensual'!$B$2:$B$2629,$B94,'Retiro Mensual'!$C$2:$C$2629,AO$5)</f>
        <v>0</v>
      </c>
      <c r="AP94" s="13">
        <f>SUMIFS('Retiro Mensual'!$E$2:$E$2629,'Retiro Mensual'!$A$2:$A$2629,AP$4,'Retiro Mensual'!$B$2:$B$2629,$B94,'Retiro Mensual'!$C$2:$C$2629,AP$5)</f>
        <v>0</v>
      </c>
      <c r="AQ94" s="13">
        <f>SUMIFS('Retiro Mensual'!$E$2:$E$2629,'Retiro Mensual'!$A$2:$A$2629,AQ$4,'Retiro Mensual'!$B$2:$B$2629,$B94,'Retiro Mensual'!$C$2:$C$2629,AQ$5)</f>
        <v>0</v>
      </c>
      <c r="AR94" s="13">
        <f>SUMIFS('Retiro Mensual'!$E$2:$E$2629,'Retiro Mensual'!$A$2:$A$2629,AR$4,'Retiro Mensual'!$B$2:$B$2629,$B94,'Retiro Mensual'!$C$2:$C$2629,AR$5)</f>
        <v>0</v>
      </c>
      <c r="AS94" s="13">
        <f>SUMIFS('Retiro Mensual'!$E$2:$E$2629,'Retiro Mensual'!$A$2:$A$2629,AS$4,'Retiro Mensual'!$B$2:$B$2629,$B94,'Retiro Mensual'!$C$2:$C$2629,AS$5)</f>
        <v>0</v>
      </c>
      <c r="AT94" s="13">
        <f>SUMIFS('Retiro Mensual'!$E$2:$E$2629,'Retiro Mensual'!$A$2:$A$2629,AT$4,'Retiro Mensual'!$B$2:$B$2629,$B94,'Retiro Mensual'!$C$2:$C$2629,AT$5)</f>
        <v>0</v>
      </c>
      <c r="AU94" s="13">
        <f>SUMIFS('Retiro Mensual'!$E$2:$E$2629,'Retiro Mensual'!$A$2:$A$2629,AU$4,'Retiro Mensual'!$B$2:$B$2629,$B94,'Retiro Mensual'!$C$2:$C$2629,AU$5)</f>
        <v>0</v>
      </c>
      <c r="AV94" s="13">
        <f>SUMIFS('Retiro Mensual'!$E$2:$E$2629,'Retiro Mensual'!$A$2:$A$2629,AV$4,'Retiro Mensual'!$B$2:$B$2629,$B94,'Retiro Mensual'!$C$2:$C$2629,AV$5)</f>
        <v>0</v>
      </c>
      <c r="AW94" s="13">
        <f>SUMIFS('Retiro Mensual'!$E$2:$E$2629,'Retiro Mensual'!$A$2:$A$2629,AW$4,'Retiro Mensual'!$B$2:$B$2629,$B94,'Retiro Mensual'!$C$2:$C$2629,AW$5)</f>
        <v>0</v>
      </c>
      <c r="AX94" s="13">
        <f>SUMIFS('Retiro Mensual'!$E$2:$E$2629,'Retiro Mensual'!$A$2:$A$2629,AX$4,'Retiro Mensual'!$B$2:$B$2629,$B94,'Retiro Mensual'!$C$2:$C$2629,AX$5)</f>
        <v>0</v>
      </c>
      <c r="AY94" s="14">
        <f>SUMIFS('Retiro Mensual'!$E$2:$E$2629,'Retiro Mensual'!$A$2:$A$2629,AY$4,'Retiro Mensual'!$B$2:$B$2629,$B94,'Retiro Mensual'!$C$2:$C$2629,AY$5)</f>
        <v>0</v>
      </c>
      <c r="AZ94" s="12">
        <f>SUMIFS('Retiro Mensual'!$E$2:$E$2629,'Retiro Mensual'!$A$2:$A$2629,AZ$4,'Retiro Mensual'!$B$2:$B$2629,$B94,'Retiro Mensual'!$C$2:$C$2629,AZ$5)</f>
        <v>0</v>
      </c>
      <c r="BA94" s="13">
        <f>SUMIFS('Retiro Mensual'!$E$2:$E$2629,'Retiro Mensual'!$A$2:$A$2629,BA$4,'Retiro Mensual'!$B$2:$B$2629,$B94,'Retiro Mensual'!$C$2:$C$2629,BA$5)</f>
        <v>0</v>
      </c>
      <c r="BB94" s="13">
        <f>SUMIFS('Retiro Mensual'!$E$2:$E$2629,'Retiro Mensual'!$A$2:$A$2629,BB$4,'Retiro Mensual'!$B$2:$B$2629,$B94,'Retiro Mensual'!$C$2:$C$2629,BB$5)</f>
        <v>0</v>
      </c>
      <c r="BC94" s="13">
        <f>SUMIFS('Retiro Mensual'!$E$2:$E$2629,'Retiro Mensual'!$A$2:$A$2629,BC$4,'Retiro Mensual'!$B$2:$B$2629,$B94,'Retiro Mensual'!$C$2:$C$2629,BC$5)</f>
        <v>0</v>
      </c>
      <c r="BD94" s="13">
        <f>SUMIFS('Retiro Mensual'!$E$2:$E$2629,'Retiro Mensual'!$A$2:$A$2629,BD$4,'Retiro Mensual'!$B$2:$B$2629,$B94,'Retiro Mensual'!$C$2:$C$2629,BD$5)</f>
        <v>0</v>
      </c>
      <c r="BE94" s="13">
        <f>SUMIFS('Retiro Mensual'!$E$2:$E$2629,'Retiro Mensual'!$A$2:$A$2629,BE$4,'Retiro Mensual'!$B$2:$B$2629,$B94,'Retiro Mensual'!$C$2:$C$2629,BE$5)</f>
        <v>0</v>
      </c>
      <c r="BF94" s="13">
        <f>SUMIFS('Retiro Mensual'!$E$2:$E$2629,'Retiro Mensual'!$A$2:$A$2629,BF$4,'Retiro Mensual'!$B$2:$B$2629,$B94,'Retiro Mensual'!$C$2:$C$2629,BF$5)</f>
        <v>0</v>
      </c>
      <c r="BG94" s="13">
        <f>SUMIFS('Retiro Mensual'!$E$2:$E$2629,'Retiro Mensual'!$A$2:$A$2629,BG$4,'Retiro Mensual'!$B$2:$B$2629,$B94,'Retiro Mensual'!$C$2:$C$2629,BG$5)</f>
        <v>0</v>
      </c>
      <c r="BH94" s="13">
        <f>SUMIFS('Retiro Mensual'!$E$2:$E$2629,'Retiro Mensual'!$A$2:$A$2629,BH$4,'Retiro Mensual'!$B$2:$B$2629,$B94,'Retiro Mensual'!$C$2:$C$2629,BH$5)</f>
        <v>0</v>
      </c>
      <c r="BI94" s="13">
        <f>SUMIFS('Retiro Mensual'!$E$2:$E$2629,'Retiro Mensual'!$A$2:$A$2629,BI$4,'Retiro Mensual'!$B$2:$B$2629,$B94,'Retiro Mensual'!$C$2:$C$2629,BI$5)</f>
        <v>0</v>
      </c>
      <c r="BJ94" s="13">
        <f>SUMIFS('Retiro Mensual'!$E$2:$E$2629,'Retiro Mensual'!$A$2:$A$2629,BJ$4,'Retiro Mensual'!$B$2:$B$2629,$B94,'Retiro Mensual'!$C$2:$C$2629,BJ$5)</f>
        <v>0</v>
      </c>
      <c r="BK94" s="14">
        <f>SUMIFS('Retiro Mensual'!$E$2:$E$2629,'Retiro Mensual'!$A$2:$A$2629,BK$4,'Retiro Mensual'!$B$2:$B$2629,$B94,'Retiro Mensual'!$C$2:$C$2629,BK$5)</f>
        <v>0</v>
      </c>
      <c r="BL94" s="12">
        <f>SUMIFS('Retiro Mensual'!$E$2:$E$2629,'Retiro Mensual'!$A$2:$A$2629,BL$4,'Retiro Mensual'!$B$2:$B$2629,$B94,'Retiro Mensual'!$C$2:$C$2629,BL$5)</f>
        <v>0</v>
      </c>
      <c r="BM94" s="13">
        <f>SUMIFS('Retiro Mensual'!$E$2:$E$2629,'Retiro Mensual'!$A$2:$A$2629,BM$4,'Retiro Mensual'!$B$2:$B$2629,$B94,'Retiro Mensual'!$C$2:$C$2629,BM$5)</f>
        <v>0</v>
      </c>
      <c r="BN94" s="13">
        <f>SUMIFS('Retiro Mensual'!$E$2:$E$2629,'Retiro Mensual'!$A$2:$A$2629,BN$4,'Retiro Mensual'!$B$2:$B$2629,$B94,'Retiro Mensual'!$C$2:$C$2629,BN$5)</f>
        <v>0</v>
      </c>
      <c r="BO94" s="13">
        <f>SUMIFS('Retiro Mensual'!$E$2:$E$2629,'Retiro Mensual'!$A$2:$A$2629,BO$4,'Retiro Mensual'!$B$2:$B$2629,$B94,'Retiro Mensual'!$C$2:$C$2629,BO$5)</f>
        <v>0</v>
      </c>
      <c r="BP94" s="13">
        <f>SUMIFS('Retiro Mensual'!$E$2:$E$2629,'Retiro Mensual'!$A$2:$A$2629,BP$4,'Retiro Mensual'!$B$2:$B$2629,$B94,'Retiro Mensual'!$C$2:$C$2629,BP$5)</f>
        <v>0</v>
      </c>
      <c r="BQ94" s="13">
        <f>SUMIFS('Retiro Mensual'!$E$2:$E$2629,'Retiro Mensual'!$A$2:$A$2629,BQ$4,'Retiro Mensual'!$B$2:$B$2629,$B94,'Retiro Mensual'!$C$2:$C$2629,BQ$5)</f>
        <v>0</v>
      </c>
      <c r="BR94" s="13">
        <f>SUMIFS('Retiro Mensual'!$E$2:$E$2629,'Retiro Mensual'!$A$2:$A$2629,BR$4,'Retiro Mensual'!$B$2:$B$2629,$B94,'Retiro Mensual'!$C$2:$C$2629,BR$5)</f>
        <v>0</v>
      </c>
      <c r="BS94" s="13">
        <f>SUMIFS('Retiro Mensual'!$E$2:$E$2629,'Retiro Mensual'!$A$2:$A$2629,BS$4,'Retiro Mensual'!$B$2:$B$2629,$B94,'Retiro Mensual'!$C$2:$C$2629,BS$5)</f>
        <v>0</v>
      </c>
      <c r="BT94" s="13">
        <f>SUMIFS('Retiro Mensual'!$E$2:$E$2629,'Retiro Mensual'!$A$2:$A$2629,BT$4,'Retiro Mensual'!$B$2:$B$2629,$B94,'Retiro Mensual'!$C$2:$C$2629,BT$5)</f>
        <v>0</v>
      </c>
      <c r="BU94" s="13">
        <f>SUMIFS('Retiro Mensual'!$E$2:$E$2629,'Retiro Mensual'!$A$2:$A$2629,BU$4,'Retiro Mensual'!$B$2:$B$2629,$B94,'Retiro Mensual'!$C$2:$C$2629,BU$5)</f>
        <v>0</v>
      </c>
      <c r="BV94" s="13">
        <f>SUMIFS('Retiro Mensual'!$E$2:$E$2629,'Retiro Mensual'!$A$2:$A$2629,BV$4,'Retiro Mensual'!$B$2:$B$2629,$B94,'Retiro Mensual'!$C$2:$C$2629,BV$5)</f>
        <v>0</v>
      </c>
      <c r="BW94" s="14">
        <f>SUMIFS('Retiro Mensual'!$E$2:$E$2629,'Retiro Mensual'!$A$2:$A$2629,BW$4,'Retiro Mensual'!$B$2:$B$2629,$B94,'Retiro Mensual'!$C$2:$C$2629,BW$5)</f>
        <v>0</v>
      </c>
      <c r="BX94" s="13"/>
      <c r="BY94" s="12">
        <f>SUMIFS('Compra Ventas'!$E$2:$E$2700,'Compra Ventas'!$A$2:$A$2700,BY$4,'Compra Ventas'!$B$2:$B$2700,$B94,'Compra Ventas'!$C$2:$C$2700,BY$5)</f>
        <v>0</v>
      </c>
      <c r="BZ94" s="13">
        <f>SUMIFS('Compra Ventas'!$E$2:$E$2700,'Compra Ventas'!$A$2:$A$2700,BZ$4,'Compra Ventas'!$B$2:$B$2700,$B94,'Compra Ventas'!$C$2:$C$2700,BZ$5)</f>
        <v>0</v>
      </c>
      <c r="CA94" s="13">
        <f>SUMIFS('Compra Ventas'!$E$2:$E$2700,'Compra Ventas'!$A$2:$A$2700,CA$4,'Compra Ventas'!$B$2:$B$2700,$B94,'Compra Ventas'!$C$2:$C$2700,CA$5)</f>
        <v>0</v>
      </c>
      <c r="CB94" s="13">
        <f>SUMIFS('Compra Ventas'!$E$2:$E$2700,'Compra Ventas'!$A$2:$A$2700,CB$4,'Compra Ventas'!$B$2:$B$2700,$B94,'Compra Ventas'!$C$2:$C$2700,CB$5)</f>
        <v>0</v>
      </c>
      <c r="CC94" s="13">
        <f>SUMIFS('Compra Ventas'!$E$2:$E$2700,'Compra Ventas'!$A$2:$A$2700,CC$4,'Compra Ventas'!$B$2:$B$2700,$B94,'Compra Ventas'!$C$2:$C$2700,CC$5)</f>
        <v>0</v>
      </c>
      <c r="CD94" s="13">
        <f>SUMIFS('Compra Ventas'!$E$2:$E$2700,'Compra Ventas'!$A$2:$A$2700,CD$4,'Compra Ventas'!$B$2:$B$2700,$B94,'Compra Ventas'!$C$2:$C$2700,CD$5)</f>
        <v>0</v>
      </c>
      <c r="CE94" s="13">
        <f>SUMIFS('Compra Ventas'!$E$2:$E$2700,'Compra Ventas'!$A$2:$A$2700,CE$4,'Compra Ventas'!$B$2:$B$2700,$B94,'Compra Ventas'!$C$2:$C$2700,CE$5)</f>
        <v>0</v>
      </c>
      <c r="CF94" s="13">
        <f>SUMIFS('Compra Ventas'!$E$2:$E$2700,'Compra Ventas'!$A$2:$A$2700,CF$4,'Compra Ventas'!$B$2:$B$2700,$B94,'Compra Ventas'!$C$2:$C$2700,CF$5)</f>
        <v>0</v>
      </c>
      <c r="CG94" s="13">
        <f>SUMIFS('Compra Ventas'!$E$2:$E$2700,'Compra Ventas'!$A$2:$A$2700,CG$4,'Compra Ventas'!$B$2:$B$2700,$B94,'Compra Ventas'!$C$2:$C$2700,CG$5)</f>
        <v>0</v>
      </c>
      <c r="CH94" s="13">
        <f>SUMIFS('Compra Ventas'!$E$2:$E$2700,'Compra Ventas'!$A$2:$A$2700,CH$4,'Compra Ventas'!$B$2:$B$2700,$B94,'Compra Ventas'!$C$2:$C$2700,CH$5)</f>
        <v>0</v>
      </c>
      <c r="CI94" s="13">
        <f>SUMIFS('Compra Ventas'!$E$2:$E$2700,'Compra Ventas'!$A$2:$A$2700,CI$4,'Compra Ventas'!$B$2:$B$2700,$B94,'Compra Ventas'!$C$2:$C$2700,CI$5)</f>
        <v>0</v>
      </c>
      <c r="CJ94" s="14">
        <f>SUMIFS('Compra Ventas'!$E$2:$E$2700,'Compra Ventas'!$A$2:$A$2700,CJ$4,'Compra Ventas'!$B$2:$B$2700,$B94,'Compra Ventas'!$C$2:$C$2700,CJ$5)</f>
        <v>0</v>
      </c>
      <c r="CK94" s="12">
        <f>SUMIFS('Compra Ventas'!$E$2:$E$2700,'Compra Ventas'!$A$2:$A$2700,CK$4,'Compra Ventas'!$B$2:$B$2700,$B94,'Compra Ventas'!$C$2:$C$2700,CK$5)</f>
        <v>0</v>
      </c>
      <c r="CL94" s="13">
        <f>SUMIFS('Compra Ventas'!$E$2:$E$2700,'Compra Ventas'!$A$2:$A$2700,CL$4,'Compra Ventas'!$B$2:$B$2700,$B94,'Compra Ventas'!$C$2:$C$2700,CL$5)</f>
        <v>0</v>
      </c>
      <c r="CM94" s="13">
        <f>SUMIFS('Compra Ventas'!$E$2:$E$2700,'Compra Ventas'!$A$2:$A$2700,CM$4,'Compra Ventas'!$B$2:$B$2700,$B94,'Compra Ventas'!$C$2:$C$2700,CM$5)</f>
        <v>0</v>
      </c>
      <c r="CN94" s="13">
        <f>SUMIFS('Compra Ventas'!$E$2:$E$2700,'Compra Ventas'!$A$2:$A$2700,CN$4,'Compra Ventas'!$B$2:$B$2700,$B94,'Compra Ventas'!$C$2:$C$2700,CN$5)</f>
        <v>0</v>
      </c>
      <c r="CO94" s="13">
        <f>SUMIFS('Compra Ventas'!$E$2:$E$2700,'Compra Ventas'!$A$2:$A$2700,CO$4,'Compra Ventas'!$B$2:$B$2700,$B94,'Compra Ventas'!$C$2:$C$2700,CO$5)</f>
        <v>0</v>
      </c>
      <c r="CP94" s="13">
        <f>SUMIFS('Compra Ventas'!$E$2:$E$2700,'Compra Ventas'!$A$2:$A$2700,CP$4,'Compra Ventas'!$B$2:$B$2700,$B94,'Compra Ventas'!$C$2:$C$2700,CP$5)</f>
        <v>0</v>
      </c>
      <c r="CQ94" s="13">
        <f>SUMIFS('Compra Ventas'!$E$2:$E$2700,'Compra Ventas'!$A$2:$A$2700,CQ$4,'Compra Ventas'!$B$2:$B$2700,$B94,'Compra Ventas'!$C$2:$C$2700,CQ$5)</f>
        <v>0</v>
      </c>
      <c r="CR94" s="13">
        <f>SUMIFS('Compra Ventas'!$E$2:$E$2700,'Compra Ventas'!$A$2:$A$2700,CR$4,'Compra Ventas'!$B$2:$B$2700,$B94,'Compra Ventas'!$C$2:$C$2700,CR$5)</f>
        <v>0</v>
      </c>
      <c r="CS94" s="13">
        <f>SUMIFS('Compra Ventas'!$E$2:$E$2700,'Compra Ventas'!$A$2:$A$2700,CS$4,'Compra Ventas'!$B$2:$B$2700,$B94,'Compra Ventas'!$C$2:$C$2700,CS$5)</f>
        <v>0</v>
      </c>
      <c r="CT94" s="13">
        <f>SUMIFS('Compra Ventas'!$E$2:$E$2700,'Compra Ventas'!$A$2:$A$2700,CT$4,'Compra Ventas'!$B$2:$B$2700,$B94,'Compra Ventas'!$C$2:$C$2700,CT$5)</f>
        <v>0</v>
      </c>
      <c r="CU94" s="13">
        <f>SUMIFS('Compra Ventas'!$E$2:$E$2700,'Compra Ventas'!$A$2:$A$2700,CU$4,'Compra Ventas'!$B$2:$B$2700,$B94,'Compra Ventas'!$C$2:$C$2700,CU$5)</f>
        <v>0</v>
      </c>
      <c r="CV94" s="14">
        <f>SUMIFS('Compra Ventas'!$E$2:$E$2700,'Compra Ventas'!$A$2:$A$2700,CV$4,'Compra Ventas'!$B$2:$B$2700,$B94,'Compra Ventas'!$C$2:$C$2700,CV$5)</f>
        <v>0</v>
      </c>
      <c r="CW94" s="12">
        <f>SUMIFS('Compra Ventas'!$E$2:$E$2700,'Compra Ventas'!$A$2:$A$2700,CW$4,'Compra Ventas'!$B$2:$B$2700,$B94,'Compra Ventas'!$C$2:$C$2700,CW$5)</f>
        <v>0</v>
      </c>
      <c r="CX94" s="13">
        <f>SUMIFS('Compra Ventas'!$E$2:$E$2700,'Compra Ventas'!$A$2:$A$2700,CX$4,'Compra Ventas'!$B$2:$B$2700,$B94,'Compra Ventas'!$C$2:$C$2700,CX$5)</f>
        <v>0</v>
      </c>
      <c r="CY94" s="13">
        <f>SUMIFS('Compra Ventas'!$E$2:$E$2700,'Compra Ventas'!$A$2:$A$2700,CY$4,'Compra Ventas'!$B$2:$B$2700,$B94,'Compra Ventas'!$C$2:$C$2700,CY$5)</f>
        <v>0</v>
      </c>
      <c r="CZ94" s="13">
        <f>SUMIFS('Compra Ventas'!$E$2:$E$2700,'Compra Ventas'!$A$2:$A$2700,CZ$4,'Compra Ventas'!$B$2:$B$2700,$B94,'Compra Ventas'!$C$2:$C$2700,CZ$5)</f>
        <v>0</v>
      </c>
      <c r="DA94" s="13">
        <f>SUMIFS('Compra Ventas'!$E$2:$E$2700,'Compra Ventas'!$A$2:$A$2700,DA$4,'Compra Ventas'!$B$2:$B$2700,$B94,'Compra Ventas'!$C$2:$C$2700,DA$5)</f>
        <v>0</v>
      </c>
      <c r="DB94" s="13">
        <f>SUMIFS('Compra Ventas'!$E$2:$E$2700,'Compra Ventas'!$A$2:$A$2700,DB$4,'Compra Ventas'!$B$2:$B$2700,$B94,'Compra Ventas'!$C$2:$C$2700,DB$5)</f>
        <v>0</v>
      </c>
      <c r="DC94" s="13">
        <f>SUMIFS('Compra Ventas'!$E$2:$E$2700,'Compra Ventas'!$A$2:$A$2700,DC$4,'Compra Ventas'!$B$2:$B$2700,$B94,'Compra Ventas'!$C$2:$C$2700,DC$5)</f>
        <v>0</v>
      </c>
      <c r="DD94" s="13">
        <f>SUMIFS('Compra Ventas'!$E$2:$E$2700,'Compra Ventas'!$A$2:$A$2700,DD$4,'Compra Ventas'!$B$2:$B$2700,$B94,'Compra Ventas'!$C$2:$C$2700,DD$5)</f>
        <v>0</v>
      </c>
      <c r="DE94" s="13">
        <f>SUMIFS('Compra Ventas'!$E$2:$E$2700,'Compra Ventas'!$A$2:$A$2700,DE$4,'Compra Ventas'!$B$2:$B$2700,$B94,'Compra Ventas'!$C$2:$C$2700,DE$5)</f>
        <v>0</v>
      </c>
      <c r="DF94" s="13">
        <f>SUMIFS('Compra Ventas'!$E$2:$E$2700,'Compra Ventas'!$A$2:$A$2700,DF$4,'Compra Ventas'!$B$2:$B$2700,$B94,'Compra Ventas'!$C$2:$C$2700,DF$5)</f>
        <v>0</v>
      </c>
      <c r="DG94" s="13">
        <f>SUMIFS('Compra Ventas'!$E$2:$E$2700,'Compra Ventas'!$A$2:$A$2700,DG$4,'Compra Ventas'!$B$2:$B$2700,$B94,'Compra Ventas'!$C$2:$C$2700,DG$5)</f>
        <v>0</v>
      </c>
      <c r="DH94" s="14">
        <f>SUMIFS('Compra Ventas'!$E$2:$E$2700,'Compra Ventas'!$A$2:$A$2700,DH$4,'Compra Ventas'!$B$2:$B$2700,$B94,'Compra Ventas'!$C$2:$C$2700,DH$5)</f>
        <v>0</v>
      </c>
      <c r="DI94" s="84"/>
      <c r="DJ94" s="98">
        <f>SUMIFS('Ajuste Ciclado'!D$5:D$47,'Ajuste Ciclado'!$C$5:$C$47,Balance!DJ$4,'Ajuste Ciclado'!$B$5:$B$47,Balance!$B94)</f>
        <v>0</v>
      </c>
      <c r="DK94" s="99">
        <f>SUMIFS('Ajuste Ciclado'!E$5:E$47,'Ajuste Ciclado'!$C$5:$C$47,Balance!DK$4,'Ajuste Ciclado'!$B$5:$B$47,Balance!$B94)</f>
        <v>0</v>
      </c>
      <c r="DL94" s="99">
        <f>SUMIFS('Ajuste Ciclado'!F$5:F$47,'Ajuste Ciclado'!$C$5:$C$47,Balance!DL$4,'Ajuste Ciclado'!$B$5:$B$47,Balance!$B94)</f>
        <v>0</v>
      </c>
      <c r="DM94" s="99">
        <f>SUMIFS('Ajuste Ciclado'!G$5:G$47,'Ajuste Ciclado'!$C$5:$C$47,Balance!DM$4,'Ajuste Ciclado'!$B$5:$B$47,Balance!$B94)</f>
        <v>0</v>
      </c>
      <c r="DN94" s="99">
        <f>SUMIFS('Ajuste Ciclado'!H$5:H$47,'Ajuste Ciclado'!$C$5:$C$47,Balance!DN$4,'Ajuste Ciclado'!$B$5:$B$47,Balance!$B94)</f>
        <v>0</v>
      </c>
      <c r="DO94" s="99">
        <f>SUMIFS('Ajuste Ciclado'!I$5:I$47,'Ajuste Ciclado'!$C$5:$C$47,Balance!DO$4,'Ajuste Ciclado'!$B$5:$B$47,Balance!$B94)</f>
        <v>0</v>
      </c>
      <c r="DP94" s="99">
        <f>SUMIFS('Ajuste Ciclado'!J$5:J$47,'Ajuste Ciclado'!$C$5:$C$47,Balance!DP$4,'Ajuste Ciclado'!$B$5:$B$47,Balance!$B94)</f>
        <v>0</v>
      </c>
      <c r="DQ94" s="99">
        <f>SUMIFS('Ajuste Ciclado'!K$5:K$47,'Ajuste Ciclado'!$C$5:$C$47,Balance!DQ$4,'Ajuste Ciclado'!$B$5:$B$47,Balance!$B94)</f>
        <v>0</v>
      </c>
      <c r="DR94" s="99">
        <f>SUMIFS('Ajuste Ciclado'!L$5:L$47,'Ajuste Ciclado'!$C$5:$C$47,Balance!DR$4,'Ajuste Ciclado'!$B$5:$B$47,Balance!$B94)</f>
        <v>0</v>
      </c>
      <c r="DS94" s="99">
        <f>SUMIFS('Ajuste Ciclado'!M$5:M$47,'Ajuste Ciclado'!$C$5:$C$47,Balance!DS$4,'Ajuste Ciclado'!$B$5:$B$47,Balance!$B94)</f>
        <v>0</v>
      </c>
      <c r="DT94" s="99">
        <f>SUMIFS('Ajuste Ciclado'!N$5:N$47,'Ajuste Ciclado'!$C$5:$C$47,Balance!DT$4,'Ajuste Ciclado'!$B$5:$B$47,Balance!$B94)</f>
        <v>0</v>
      </c>
      <c r="DU94" s="100">
        <f>SUMIFS('Ajuste Ciclado'!O$5:O$47,'Ajuste Ciclado'!$C$5:$C$47,Balance!DU$4,'Ajuste Ciclado'!$B$5:$B$47,Balance!$B94)</f>
        <v>0</v>
      </c>
      <c r="DV94" s="98">
        <f>SUMIFS('Ajuste Ciclado'!D$5:D$47,'Ajuste Ciclado'!$C$5:$C$47,Balance!DV$4,'Ajuste Ciclado'!$B$5:$B$47,Balance!$B94)</f>
        <v>0</v>
      </c>
      <c r="DW94" s="99">
        <f>SUMIFS('Ajuste Ciclado'!E$5:E$47,'Ajuste Ciclado'!$C$5:$C$47,Balance!DW$4,'Ajuste Ciclado'!$B$5:$B$47,Balance!$B94)</f>
        <v>0</v>
      </c>
      <c r="DX94" s="99">
        <f>SUMIFS('Ajuste Ciclado'!F$5:F$47,'Ajuste Ciclado'!$C$5:$C$47,Balance!DX$4,'Ajuste Ciclado'!$B$5:$B$47,Balance!$B94)</f>
        <v>0</v>
      </c>
      <c r="DY94" s="99">
        <f>SUMIFS('Ajuste Ciclado'!G$5:G$47,'Ajuste Ciclado'!$C$5:$C$47,Balance!DY$4,'Ajuste Ciclado'!$B$5:$B$47,Balance!$B94)</f>
        <v>0</v>
      </c>
      <c r="DZ94" s="99">
        <f>SUMIFS('Ajuste Ciclado'!H$5:H$47,'Ajuste Ciclado'!$C$5:$C$47,Balance!DZ$4,'Ajuste Ciclado'!$B$5:$B$47,Balance!$B94)</f>
        <v>0</v>
      </c>
      <c r="EA94" s="99">
        <f>SUMIFS('Ajuste Ciclado'!I$5:I$47,'Ajuste Ciclado'!$C$5:$C$47,Balance!EA$4,'Ajuste Ciclado'!$B$5:$B$47,Balance!$B94)</f>
        <v>0</v>
      </c>
      <c r="EB94" s="99">
        <f>SUMIFS('Ajuste Ciclado'!J$5:J$47,'Ajuste Ciclado'!$C$5:$C$47,Balance!EB$4,'Ajuste Ciclado'!$B$5:$B$47,Balance!$B94)</f>
        <v>0</v>
      </c>
      <c r="EC94" s="99">
        <f>SUMIFS('Ajuste Ciclado'!K$5:K$47,'Ajuste Ciclado'!$C$5:$C$47,Balance!EC$4,'Ajuste Ciclado'!$B$5:$B$47,Balance!$B94)</f>
        <v>0</v>
      </c>
      <c r="ED94" s="99">
        <f>SUMIFS('Ajuste Ciclado'!L$5:L$47,'Ajuste Ciclado'!$C$5:$C$47,Balance!ED$4,'Ajuste Ciclado'!$B$5:$B$47,Balance!$B94)</f>
        <v>0</v>
      </c>
      <c r="EE94" s="99">
        <f>SUMIFS('Ajuste Ciclado'!M$5:M$47,'Ajuste Ciclado'!$C$5:$C$47,Balance!EE$4,'Ajuste Ciclado'!$B$5:$B$47,Balance!$B94)</f>
        <v>0</v>
      </c>
      <c r="EF94" s="99">
        <f>SUMIFS('Ajuste Ciclado'!N$5:N$47,'Ajuste Ciclado'!$C$5:$C$47,Balance!EF$4,'Ajuste Ciclado'!$B$5:$B$47,Balance!$B94)</f>
        <v>0</v>
      </c>
      <c r="EG94" s="100">
        <f>SUMIFS('Ajuste Ciclado'!O$5:O$47,'Ajuste Ciclado'!$C$5:$C$47,Balance!EG$4,'Ajuste Ciclado'!$B$5:$B$47,Balance!$B94)</f>
        <v>0</v>
      </c>
      <c r="EH94" s="98">
        <f>SUMIFS('Ajuste Ciclado'!D$5:D$47,'Ajuste Ciclado'!$C$5:$C$47,Balance!EH$4,'Ajuste Ciclado'!$B$5:$B$47,Balance!$B94)</f>
        <v>0</v>
      </c>
      <c r="EI94" s="99">
        <f>SUMIFS('Ajuste Ciclado'!E$5:E$47,'Ajuste Ciclado'!$C$5:$C$47,Balance!EI$4,'Ajuste Ciclado'!$B$5:$B$47,Balance!$B94)</f>
        <v>0</v>
      </c>
      <c r="EJ94" s="99">
        <f>SUMIFS('Ajuste Ciclado'!F$5:F$47,'Ajuste Ciclado'!$C$5:$C$47,Balance!EJ$4,'Ajuste Ciclado'!$B$5:$B$47,Balance!$B94)</f>
        <v>0</v>
      </c>
      <c r="EK94" s="99">
        <f>SUMIFS('Ajuste Ciclado'!G$5:G$47,'Ajuste Ciclado'!$C$5:$C$47,Balance!EK$4,'Ajuste Ciclado'!$B$5:$B$47,Balance!$B94)</f>
        <v>0</v>
      </c>
      <c r="EL94" s="99">
        <f>SUMIFS('Ajuste Ciclado'!H$5:H$47,'Ajuste Ciclado'!$C$5:$C$47,Balance!EL$4,'Ajuste Ciclado'!$B$5:$B$47,Balance!$B94)</f>
        <v>0</v>
      </c>
      <c r="EM94" s="99">
        <f>SUMIFS('Ajuste Ciclado'!I$5:I$47,'Ajuste Ciclado'!$C$5:$C$47,Balance!EM$4,'Ajuste Ciclado'!$B$5:$B$47,Balance!$B94)</f>
        <v>0</v>
      </c>
      <c r="EN94" s="99">
        <f>SUMIFS('Ajuste Ciclado'!J$5:J$47,'Ajuste Ciclado'!$C$5:$C$47,Balance!EN$4,'Ajuste Ciclado'!$B$5:$B$47,Balance!$B94)</f>
        <v>0</v>
      </c>
      <c r="EO94" s="99">
        <f>SUMIFS('Ajuste Ciclado'!K$5:K$47,'Ajuste Ciclado'!$C$5:$C$47,Balance!EO$4,'Ajuste Ciclado'!$B$5:$B$47,Balance!$B94)</f>
        <v>0</v>
      </c>
      <c r="EP94" s="99">
        <f>SUMIFS('Ajuste Ciclado'!L$5:L$47,'Ajuste Ciclado'!$C$5:$C$47,Balance!EP$4,'Ajuste Ciclado'!$B$5:$B$47,Balance!$B94)</f>
        <v>0</v>
      </c>
      <c r="EQ94" s="99">
        <f>SUMIFS('Ajuste Ciclado'!M$5:M$47,'Ajuste Ciclado'!$C$5:$C$47,Balance!EQ$4,'Ajuste Ciclado'!$B$5:$B$47,Balance!$B94)</f>
        <v>0</v>
      </c>
      <c r="ER94" s="99">
        <f>SUMIFS('Ajuste Ciclado'!N$5:N$47,'Ajuste Ciclado'!$C$5:$C$47,Balance!ER$4,'Ajuste Ciclado'!$B$5:$B$47,Balance!$B94)</f>
        <v>0</v>
      </c>
      <c r="ES94" s="100">
        <f>SUMIFS('Ajuste Ciclado'!O$5:O$47,'Ajuste Ciclado'!$C$5:$C$47,Balance!ES$4,'Ajuste Ciclado'!$B$5:$B$47,Balance!$B94)</f>
        <v>0</v>
      </c>
      <c r="ET94" s="84"/>
      <c r="EU94" s="12">
        <f t="shared" si="181"/>
        <v>1202.9362719606841</v>
      </c>
      <c r="EV94" s="13">
        <f t="shared" si="145"/>
        <v>13108.30187413356</v>
      </c>
      <c r="EW94" s="13">
        <f t="shared" si="146"/>
        <v>13344.24026517667</v>
      </c>
      <c r="EX94" s="13">
        <f t="shared" si="147"/>
        <v>7856.6010017053986</v>
      </c>
      <c r="EY94" s="13">
        <f t="shared" si="148"/>
        <v>3884.6877115356851</v>
      </c>
      <c r="EZ94" s="13">
        <f t="shared" si="149"/>
        <v>2363.8970493965712</v>
      </c>
      <c r="FA94" s="13">
        <f t="shared" si="150"/>
        <v>2162.83086091322</v>
      </c>
      <c r="FB94" s="13">
        <f t="shared" si="151"/>
        <v>1080.4488325980481</v>
      </c>
      <c r="FC94" s="13">
        <f t="shared" si="152"/>
        <v>1527.9237979282491</v>
      </c>
      <c r="FD94" s="13">
        <f t="shared" si="153"/>
        <v>1011.176202386716</v>
      </c>
      <c r="FE94" s="13">
        <f t="shared" si="154"/>
        <v>1760.541351415206</v>
      </c>
      <c r="FF94" s="14">
        <f t="shared" si="155"/>
        <v>1837.2427950046449</v>
      </c>
      <c r="FG94" s="12">
        <f t="shared" si="156"/>
        <v>1246.7242336464431</v>
      </c>
      <c r="FH94" s="13">
        <f t="shared" si="157"/>
        <v>12921.62908291617</v>
      </c>
      <c r="FI94" s="13">
        <f t="shared" si="158"/>
        <v>6853.6713219320054</v>
      </c>
      <c r="FJ94" s="13">
        <f t="shared" si="159"/>
        <v>4932.5031277815306</v>
      </c>
      <c r="FK94" s="13">
        <f t="shared" si="160"/>
        <v>3695.3229072653348</v>
      </c>
      <c r="FL94" s="13">
        <f t="shared" si="161"/>
        <v>1982.528527048664</v>
      </c>
      <c r="FM94" s="13">
        <f t="shared" si="162"/>
        <v>1872.642707311599</v>
      </c>
      <c r="FN94" s="13">
        <f t="shared" si="163"/>
        <v>1014.394865359408</v>
      </c>
      <c r="FO94" s="13">
        <f t="shared" si="164"/>
        <v>1166.1662979914679</v>
      </c>
      <c r="FP94" s="13">
        <f t="shared" si="165"/>
        <v>1057.8683933611351</v>
      </c>
      <c r="FQ94" s="13">
        <f t="shared" si="166"/>
        <v>3615.8648641414102</v>
      </c>
      <c r="FR94" s="14">
        <f t="shared" si="167"/>
        <v>5231.8266575384423</v>
      </c>
      <c r="FS94" s="12">
        <f t="shared" si="168"/>
        <v>1205.880545948299</v>
      </c>
      <c r="FT94" s="13">
        <f t="shared" si="169"/>
        <v>12424.282977926299</v>
      </c>
      <c r="FU94" s="13">
        <f t="shared" si="170"/>
        <v>6859.1564576173132</v>
      </c>
      <c r="FV94" s="13">
        <f t="shared" si="171"/>
        <v>6933.9581146614364</v>
      </c>
      <c r="FW94" s="13">
        <f t="shared" si="172"/>
        <v>2840.7867110080169</v>
      </c>
      <c r="FX94" s="13">
        <f t="shared" si="173"/>
        <v>1591.968860163453</v>
      </c>
      <c r="FY94" s="13">
        <f t="shared" si="174"/>
        <v>1550.196303059955</v>
      </c>
      <c r="FZ94" s="13">
        <f t="shared" si="175"/>
        <v>1039.295555963266</v>
      </c>
      <c r="GA94" s="13">
        <f t="shared" si="176"/>
        <v>869.02156239540716</v>
      </c>
      <c r="GB94" s="13">
        <f t="shared" si="177"/>
        <v>2197.3927708118372</v>
      </c>
      <c r="GC94" s="13">
        <f t="shared" si="178"/>
        <v>8356.414066448544</v>
      </c>
      <c r="GD94" s="14">
        <f t="shared" si="179"/>
        <v>8964.7357890018502</v>
      </c>
      <c r="GE94" s="84"/>
      <c r="GF94" s="12">
        <f t="shared" si="182"/>
        <v>51140.828014154649</v>
      </c>
      <c r="GG94" s="13">
        <f t="shared" si="182"/>
        <v>45591.142986293606</v>
      </c>
      <c r="GH94" s="14">
        <f t="shared" si="182"/>
        <v>54833.089715005684</v>
      </c>
      <c r="GI94" s="6">
        <f t="shared" si="183"/>
        <v>2</v>
      </c>
      <c r="GJ94" s="12">
        <f t="shared" si="184"/>
        <v>0</v>
      </c>
      <c r="GK94" s="13">
        <f t="shared" si="185"/>
        <v>0</v>
      </c>
      <c r="GL94" s="14">
        <f t="shared" si="186"/>
        <v>0</v>
      </c>
      <c r="GM94" s="84"/>
      <c r="GN94" s="66">
        <f t="shared" si="187"/>
        <v>0</v>
      </c>
      <c r="GO94" s="84"/>
      <c r="GP94" s="63" t="str" cm="1">
        <f t="array" ref="GP94">INDEX($GF$4:$GH$4,1,GI94)</f>
        <v>Sample 3</v>
      </c>
      <c r="GQ94" s="12">
        <f t="shared" si="188"/>
        <v>1011.176202386716</v>
      </c>
      <c r="GR94" s="13">
        <f t="shared" si="188"/>
        <v>1080.4488325980481</v>
      </c>
      <c r="GS94" s="14">
        <f t="shared" si="188"/>
        <v>1202.9362719606841</v>
      </c>
      <c r="GT94" s="12">
        <f t="shared" si="189"/>
        <v>1014.394865359408</v>
      </c>
      <c r="GU94" s="13">
        <f t="shared" si="189"/>
        <v>1057.8683933611351</v>
      </c>
      <c r="GV94" s="14">
        <f t="shared" si="189"/>
        <v>1166.1662979914679</v>
      </c>
      <c r="GW94" s="12">
        <f t="shared" si="190"/>
        <v>869.02156239540716</v>
      </c>
      <c r="GX94" s="13">
        <f t="shared" si="190"/>
        <v>1039.295555963266</v>
      </c>
      <c r="GY94" s="14">
        <f t="shared" si="190"/>
        <v>1205.880545948299</v>
      </c>
      <c r="GZ94" s="84" t="str">
        <f t="shared" si="180"/>
        <v>Sample 3</v>
      </c>
      <c r="HA94" s="12">
        <f t="shared" si="191"/>
        <v>0</v>
      </c>
      <c r="HB94" s="13">
        <f t="shared" si="191"/>
        <v>0</v>
      </c>
      <c r="HC94" s="14">
        <f t="shared" si="191"/>
        <v>0</v>
      </c>
      <c r="HD94" s="6">
        <f t="shared" si="192"/>
        <v>0</v>
      </c>
      <c r="HE94" s="84" t="str">
        <f t="shared" si="193"/>
        <v>Ok</v>
      </c>
    </row>
    <row r="95" spans="2:213" x14ac:dyDescent="0.3">
      <c r="B95" s="84" t="s">
        <v>27</v>
      </c>
      <c r="C95" s="12">
        <f>SUMIFS(Inyecciones!$E$2:$E$14185,Inyecciones!$A$2:$A$14185,Balance!C$4,Inyecciones!$B$2:$B$14185,Balance!$B95,Inyecciones!$C$2:$C$14185,Balance!C$5)</f>
        <v>2091541.4170766789</v>
      </c>
      <c r="D95" s="13">
        <f>SUMIFS(Inyecciones!$E$2:$E$14185,Inyecciones!$A$2:$A$14185,Balance!D$4,Inyecciones!$B$2:$B$14185,Balance!$B95,Inyecciones!$C$2:$C$14185,Balance!D$5)</f>
        <v>694274.73070390115</v>
      </c>
      <c r="E95" s="13">
        <f>SUMIFS(Inyecciones!$E$2:$E$14185,Inyecciones!$A$2:$A$14185,Balance!E$4,Inyecciones!$B$2:$B$14185,Balance!$B95,Inyecciones!$C$2:$C$14185,Balance!E$5)</f>
        <v>304296.50213515508</v>
      </c>
      <c r="F95" s="13">
        <f>SUMIFS(Inyecciones!$E$2:$E$14185,Inyecciones!$A$2:$A$14185,Balance!F$4,Inyecciones!$B$2:$B$14185,Balance!$B95,Inyecciones!$C$2:$C$14185,Balance!F$5)</f>
        <v>875973.8163116324</v>
      </c>
      <c r="G95" s="13">
        <f>SUMIFS(Inyecciones!$E$2:$E$14185,Inyecciones!$A$2:$A$14185,Balance!G$4,Inyecciones!$B$2:$B$14185,Balance!$B95,Inyecciones!$C$2:$C$14185,Balance!G$5)</f>
        <v>1513760.7927815991</v>
      </c>
      <c r="H95" s="13">
        <f>SUMIFS(Inyecciones!$E$2:$E$14185,Inyecciones!$A$2:$A$14185,Balance!H$4,Inyecciones!$B$2:$B$14185,Balance!$B95,Inyecciones!$C$2:$C$14185,Balance!H$5)</f>
        <v>1938300.8273911059</v>
      </c>
      <c r="I95" s="13">
        <f>SUMIFS(Inyecciones!$E$2:$E$14185,Inyecciones!$A$2:$A$14185,Balance!I$4,Inyecciones!$B$2:$B$14185,Balance!$B95,Inyecciones!$C$2:$C$14185,Balance!I$5)</f>
        <v>1833655.391811901</v>
      </c>
      <c r="J95" s="13">
        <f>SUMIFS(Inyecciones!$E$2:$E$14185,Inyecciones!$A$2:$A$14185,Balance!J$4,Inyecciones!$B$2:$B$14185,Balance!$B95,Inyecciones!$C$2:$C$14185,Balance!J$5)</f>
        <v>1237307.0876399679</v>
      </c>
      <c r="K95" s="13">
        <f>SUMIFS(Inyecciones!$E$2:$E$14185,Inyecciones!$A$2:$A$14185,Balance!K$4,Inyecciones!$B$2:$B$14185,Balance!$B95,Inyecciones!$C$2:$C$14185,Balance!K$5)</f>
        <v>1268279.8126608131</v>
      </c>
      <c r="L95" s="13">
        <f>SUMIFS(Inyecciones!$E$2:$E$14185,Inyecciones!$A$2:$A$14185,Balance!L$4,Inyecciones!$B$2:$B$14185,Balance!$B95,Inyecciones!$C$2:$C$14185,Balance!L$5)</f>
        <v>1153181.5382190719</v>
      </c>
      <c r="M95" s="13">
        <f>SUMIFS(Inyecciones!$E$2:$E$14185,Inyecciones!$A$2:$A$14185,Balance!M$4,Inyecciones!$B$2:$B$14185,Balance!$B95,Inyecciones!$C$2:$C$14185,Balance!M$5)</f>
        <v>1118546.4750278599</v>
      </c>
      <c r="N95" s="14">
        <f>SUMIFS(Inyecciones!$E$2:$E$14185,Inyecciones!$A$2:$A$14185,Balance!N$4,Inyecciones!$B$2:$B$14185,Balance!$B95,Inyecciones!$C$2:$C$14185,Balance!N$5)</f>
        <v>838867.35994341678</v>
      </c>
      <c r="O95" s="12">
        <f>SUMIFS(Inyecciones!$E$2:$E$14185,Inyecciones!$A$2:$A$14185,Balance!O$4,Inyecciones!$B$2:$B$14185,Balance!$B95,Inyecciones!$C$2:$C$14185,Balance!O$5)</f>
        <v>2093746.985115417</v>
      </c>
      <c r="P95" s="13">
        <f>SUMIFS(Inyecciones!$E$2:$E$14185,Inyecciones!$A$2:$A$14185,Balance!P$4,Inyecciones!$B$2:$B$14185,Balance!$B95,Inyecciones!$C$2:$C$14185,Balance!P$5)</f>
        <v>690550.26972145401</v>
      </c>
      <c r="Q95" s="13">
        <f>SUMIFS(Inyecciones!$E$2:$E$14185,Inyecciones!$A$2:$A$14185,Balance!Q$4,Inyecciones!$B$2:$B$14185,Balance!$B95,Inyecciones!$C$2:$C$14185,Balance!Q$5)</f>
        <v>300687.54061131692</v>
      </c>
      <c r="R95" s="13">
        <f>SUMIFS(Inyecciones!$E$2:$E$14185,Inyecciones!$A$2:$A$14185,Balance!R$4,Inyecciones!$B$2:$B$14185,Balance!$B95,Inyecciones!$C$2:$C$14185,Balance!R$5)</f>
        <v>250089.3891315517</v>
      </c>
      <c r="S95" s="13">
        <f>SUMIFS(Inyecciones!$E$2:$E$14185,Inyecciones!$A$2:$A$14185,Balance!S$4,Inyecciones!$B$2:$B$14185,Balance!$B95,Inyecciones!$C$2:$C$14185,Balance!S$5)</f>
        <v>1389518.296009016</v>
      </c>
      <c r="T95" s="13">
        <f>SUMIFS(Inyecciones!$E$2:$E$14185,Inyecciones!$A$2:$A$14185,Balance!T$4,Inyecciones!$B$2:$B$14185,Balance!$B95,Inyecciones!$C$2:$C$14185,Balance!T$5)</f>
        <v>1867262.1010707701</v>
      </c>
      <c r="U95" s="13">
        <f>SUMIFS(Inyecciones!$E$2:$E$14185,Inyecciones!$A$2:$A$14185,Balance!U$4,Inyecciones!$B$2:$B$14185,Balance!$B95,Inyecciones!$C$2:$C$14185,Balance!U$5)</f>
        <v>1586625.4514559971</v>
      </c>
      <c r="V95" s="13">
        <f>SUMIFS(Inyecciones!$E$2:$E$14185,Inyecciones!$A$2:$A$14185,Balance!V$4,Inyecciones!$B$2:$B$14185,Balance!$B95,Inyecciones!$C$2:$C$14185,Balance!V$5)</f>
        <v>1256764.2549112779</v>
      </c>
      <c r="W95" s="13">
        <f>SUMIFS(Inyecciones!$E$2:$E$14185,Inyecciones!$A$2:$A$14185,Balance!W$4,Inyecciones!$B$2:$B$14185,Balance!$B95,Inyecciones!$C$2:$C$14185,Balance!W$5)</f>
        <v>1574446.7939360959</v>
      </c>
      <c r="X95" s="13">
        <f>SUMIFS(Inyecciones!$E$2:$E$14185,Inyecciones!$A$2:$A$14185,Balance!X$4,Inyecciones!$B$2:$B$14185,Balance!$B95,Inyecciones!$C$2:$C$14185,Balance!X$5)</f>
        <v>1451958.7254467991</v>
      </c>
      <c r="Y95" s="13">
        <f>SUMIFS(Inyecciones!$E$2:$E$14185,Inyecciones!$A$2:$A$14185,Balance!Y$4,Inyecciones!$B$2:$B$14185,Balance!$B95,Inyecciones!$C$2:$C$14185,Balance!Y$5)</f>
        <v>1159494.0559047649</v>
      </c>
      <c r="Z95" s="14">
        <f>SUMIFS(Inyecciones!$E$2:$E$14185,Inyecciones!$A$2:$A$14185,Balance!Z$4,Inyecciones!$B$2:$B$14185,Balance!$B95,Inyecciones!$C$2:$C$14185,Balance!Z$5)</f>
        <v>885399.04218024353</v>
      </c>
      <c r="AA95" s="12">
        <f>SUMIFS(Inyecciones!$E$2:$E$14185,Inyecciones!$A$2:$A$14185,Balance!AA$4,Inyecciones!$B$2:$B$14185,Balance!$B95,Inyecciones!$C$2:$C$14185,Balance!AA$5)</f>
        <v>2093878.2052765</v>
      </c>
      <c r="AB95" s="13">
        <f>SUMIFS(Inyecciones!$E$2:$E$14185,Inyecciones!$A$2:$A$14185,Balance!AB$4,Inyecciones!$B$2:$B$14185,Balance!$B95,Inyecciones!$C$2:$C$14185,Balance!AB$5)</f>
        <v>812308.62959049421</v>
      </c>
      <c r="AC95" s="13">
        <f>SUMIFS(Inyecciones!$E$2:$E$14185,Inyecciones!$A$2:$A$14185,Balance!AC$4,Inyecciones!$B$2:$B$14185,Balance!$B95,Inyecciones!$C$2:$C$14185,Balance!AC$5)</f>
        <v>347354.26862211619</v>
      </c>
      <c r="AD95" s="13">
        <f>SUMIFS(Inyecciones!$E$2:$E$14185,Inyecciones!$A$2:$A$14185,Balance!AD$4,Inyecciones!$B$2:$B$14185,Balance!$B95,Inyecciones!$C$2:$C$14185,Balance!AD$5)</f>
        <v>658401.5296650118</v>
      </c>
      <c r="AE95" s="13">
        <f>SUMIFS(Inyecciones!$E$2:$E$14185,Inyecciones!$A$2:$A$14185,Balance!AE$4,Inyecciones!$B$2:$B$14185,Balance!$B95,Inyecciones!$C$2:$C$14185,Balance!AE$5)</f>
        <v>994626.00123401417</v>
      </c>
      <c r="AF95" s="13">
        <f>SUMIFS(Inyecciones!$E$2:$E$14185,Inyecciones!$A$2:$A$14185,Balance!AF$4,Inyecciones!$B$2:$B$14185,Balance!$B95,Inyecciones!$C$2:$C$14185,Balance!AF$5)</f>
        <v>979227.0403459809</v>
      </c>
      <c r="AG95" s="13">
        <f>SUMIFS(Inyecciones!$E$2:$E$14185,Inyecciones!$A$2:$A$14185,Balance!AG$4,Inyecciones!$B$2:$B$14185,Balance!$B95,Inyecciones!$C$2:$C$14185,Balance!AG$5)</f>
        <v>1404393.025121378</v>
      </c>
      <c r="AH95" s="13">
        <f>SUMIFS(Inyecciones!$E$2:$E$14185,Inyecciones!$A$2:$A$14185,Balance!AH$4,Inyecciones!$B$2:$B$14185,Balance!$B95,Inyecciones!$C$2:$C$14185,Balance!AH$5)</f>
        <v>1065836.1028333229</v>
      </c>
      <c r="AI95" s="13">
        <f>SUMIFS(Inyecciones!$E$2:$E$14185,Inyecciones!$A$2:$A$14185,Balance!AI$4,Inyecciones!$B$2:$B$14185,Balance!$B95,Inyecciones!$C$2:$C$14185,Balance!AI$5)</f>
        <v>1258750.3010973879</v>
      </c>
      <c r="AJ95" s="13">
        <f>SUMIFS(Inyecciones!$E$2:$E$14185,Inyecciones!$A$2:$A$14185,Balance!AJ$4,Inyecciones!$B$2:$B$14185,Balance!$B95,Inyecciones!$C$2:$C$14185,Balance!AJ$5)</f>
        <v>2087068.8362775359</v>
      </c>
      <c r="AK95" s="13">
        <f>SUMIFS(Inyecciones!$E$2:$E$14185,Inyecciones!$A$2:$A$14185,Balance!AK$4,Inyecciones!$B$2:$B$14185,Balance!$B95,Inyecciones!$C$2:$C$14185,Balance!AK$5)</f>
        <v>2004218.7179375149</v>
      </c>
      <c r="AL95" s="14">
        <f>SUMIFS(Inyecciones!$E$2:$E$14185,Inyecciones!$A$2:$A$14185,Balance!AL$4,Inyecciones!$B$2:$B$14185,Balance!$B95,Inyecciones!$C$2:$C$14185,Balance!AL$5)</f>
        <v>1305938.7672473809</v>
      </c>
      <c r="AM95" s="13"/>
      <c r="AN95" s="12">
        <f>SUMIFS('Retiro Mensual'!$E$2:$E$2629,'Retiro Mensual'!$A$2:$A$2629,AN$4,'Retiro Mensual'!$B$2:$B$2629,$B95,'Retiro Mensual'!$C$2:$C$2629,AN$5)</f>
        <v>226285.27189999999</v>
      </c>
      <c r="AO95" s="13">
        <f>SUMIFS('Retiro Mensual'!$E$2:$E$2629,'Retiro Mensual'!$A$2:$A$2629,AO$4,'Retiro Mensual'!$B$2:$B$2629,$B95,'Retiro Mensual'!$C$2:$C$2629,AO$5)</f>
        <v>160342.44620000001</v>
      </c>
      <c r="AP95" s="13">
        <f>SUMIFS('Retiro Mensual'!$E$2:$E$2629,'Retiro Mensual'!$A$2:$A$2629,AP$4,'Retiro Mensual'!$B$2:$B$2629,$B95,'Retiro Mensual'!$C$2:$C$2629,AP$5)</f>
        <v>191589.60860000001</v>
      </c>
      <c r="AQ95" s="13">
        <f>SUMIFS('Retiro Mensual'!$E$2:$E$2629,'Retiro Mensual'!$A$2:$A$2629,AQ$4,'Retiro Mensual'!$B$2:$B$2629,$B95,'Retiro Mensual'!$C$2:$C$2629,AQ$5)</f>
        <v>145497.38209999999</v>
      </c>
      <c r="AR95" s="13">
        <f>SUMIFS('Retiro Mensual'!$E$2:$E$2629,'Retiro Mensual'!$A$2:$A$2629,AR$4,'Retiro Mensual'!$B$2:$B$2629,$B95,'Retiro Mensual'!$C$2:$C$2629,AR$5)</f>
        <v>177129.43220000001</v>
      </c>
      <c r="AS95" s="13">
        <f>SUMIFS('Retiro Mensual'!$E$2:$E$2629,'Retiro Mensual'!$A$2:$A$2629,AS$4,'Retiro Mensual'!$B$2:$B$2629,$B95,'Retiro Mensual'!$C$2:$C$2629,AS$5)</f>
        <v>133498.9148</v>
      </c>
      <c r="AT95" s="13">
        <f>SUMIFS('Retiro Mensual'!$E$2:$E$2629,'Retiro Mensual'!$A$2:$A$2629,AT$4,'Retiro Mensual'!$B$2:$B$2629,$B95,'Retiro Mensual'!$C$2:$C$2629,AT$5)</f>
        <v>147587.49919999999</v>
      </c>
      <c r="AU95" s="13">
        <f>SUMIFS('Retiro Mensual'!$E$2:$E$2629,'Retiro Mensual'!$A$2:$A$2629,AU$4,'Retiro Mensual'!$B$2:$B$2629,$B95,'Retiro Mensual'!$C$2:$C$2629,AU$5)</f>
        <v>181033.95120000001</v>
      </c>
      <c r="AV95" s="13">
        <f>SUMIFS('Retiro Mensual'!$E$2:$E$2629,'Retiro Mensual'!$A$2:$A$2629,AV$4,'Retiro Mensual'!$B$2:$B$2629,$B95,'Retiro Mensual'!$C$2:$C$2629,AV$5)</f>
        <v>166439.2818</v>
      </c>
      <c r="AW95" s="13">
        <f>SUMIFS('Retiro Mensual'!$E$2:$E$2629,'Retiro Mensual'!$A$2:$A$2629,AW$4,'Retiro Mensual'!$B$2:$B$2629,$B95,'Retiro Mensual'!$C$2:$C$2629,AW$5)</f>
        <v>98022.008100000006</v>
      </c>
      <c r="AX95" s="13">
        <f>SUMIFS('Retiro Mensual'!$E$2:$E$2629,'Retiro Mensual'!$A$2:$A$2629,AX$4,'Retiro Mensual'!$B$2:$B$2629,$B95,'Retiro Mensual'!$C$2:$C$2629,AX$5)</f>
        <v>95046.575809999995</v>
      </c>
      <c r="AY95" s="14">
        <f>SUMIFS('Retiro Mensual'!$E$2:$E$2629,'Retiro Mensual'!$A$2:$A$2629,AY$4,'Retiro Mensual'!$B$2:$B$2629,$B95,'Retiro Mensual'!$C$2:$C$2629,AY$5)</f>
        <v>100089.21679999999</v>
      </c>
      <c r="AZ95" s="12">
        <f>SUMIFS('Retiro Mensual'!$E$2:$E$2629,'Retiro Mensual'!$A$2:$A$2629,AZ$4,'Retiro Mensual'!$B$2:$B$2629,$B95,'Retiro Mensual'!$C$2:$C$2629,AZ$5)</f>
        <v>226525.04209999999</v>
      </c>
      <c r="BA95" s="13">
        <f>SUMIFS('Retiro Mensual'!$E$2:$E$2629,'Retiro Mensual'!$A$2:$A$2629,BA$4,'Retiro Mensual'!$B$2:$B$2629,$B95,'Retiro Mensual'!$C$2:$C$2629,BA$5)</f>
        <v>164227.53599999999</v>
      </c>
      <c r="BB95" s="13">
        <f>SUMIFS('Retiro Mensual'!$E$2:$E$2629,'Retiro Mensual'!$A$2:$A$2629,BB$4,'Retiro Mensual'!$B$2:$B$2629,$B95,'Retiro Mensual'!$C$2:$C$2629,BB$5)</f>
        <v>197230.90410000001</v>
      </c>
      <c r="BC95" s="13">
        <f>SUMIFS('Retiro Mensual'!$E$2:$E$2629,'Retiro Mensual'!$A$2:$A$2629,BC$4,'Retiro Mensual'!$B$2:$B$2629,$B95,'Retiro Mensual'!$C$2:$C$2629,BC$5)</f>
        <v>156329.92920000001</v>
      </c>
      <c r="BD95" s="13">
        <f>SUMIFS('Retiro Mensual'!$E$2:$E$2629,'Retiro Mensual'!$A$2:$A$2629,BD$4,'Retiro Mensual'!$B$2:$B$2629,$B95,'Retiro Mensual'!$C$2:$C$2629,BD$5)</f>
        <v>179516.73370000001</v>
      </c>
      <c r="BE95" s="13">
        <f>SUMIFS('Retiro Mensual'!$E$2:$E$2629,'Retiro Mensual'!$A$2:$A$2629,BE$4,'Retiro Mensual'!$B$2:$B$2629,$B95,'Retiro Mensual'!$C$2:$C$2629,BE$5)</f>
        <v>146766.51920000001</v>
      </c>
      <c r="BF95" s="13">
        <f>SUMIFS('Retiro Mensual'!$E$2:$E$2629,'Retiro Mensual'!$A$2:$A$2629,BF$4,'Retiro Mensual'!$B$2:$B$2629,$B95,'Retiro Mensual'!$C$2:$C$2629,BF$5)</f>
        <v>168179.02789999999</v>
      </c>
      <c r="BG95" s="13">
        <f>SUMIFS('Retiro Mensual'!$E$2:$E$2629,'Retiro Mensual'!$A$2:$A$2629,BG$4,'Retiro Mensual'!$B$2:$B$2629,$B95,'Retiro Mensual'!$C$2:$C$2629,BG$5)</f>
        <v>182394.9975</v>
      </c>
      <c r="BH95" s="13">
        <f>SUMIFS('Retiro Mensual'!$E$2:$E$2629,'Retiro Mensual'!$A$2:$A$2629,BH$4,'Retiro Mensual'!$B$2:$B$2629,$B95,'Retiro Mensual'!$C$2:$C$2629,BH$5)</f>
        <v>169456.21830000001</v>
      </c>
      <c r="BI95" s="13">
        <f>SUMIFS('Retiro Mensual'!$E$2:$E$2629,'Retiro Mensual'!$A$2:$A$2629,BI$4,'Retiro Mensual'!$B$2:$B$2629,$B95,'Retiro Mensual'!$C$2:$C$2629,BI$5)</f>
        <v>116320.3866</v>
      </c>
      <c r="BJ95" s="13">
        <f>SUMIFS('Retiro Mensual'!$E$2:$E$2629,'Retiro Mensual'!$A$2:$A$2629,BJ$4,'Retiro Mensual'!$B$2:$B$2629,$B95,'Retiro Mensual'!$C$2:$C$2629,BJ$5)</f>
        <v>128288.5355</v>
      </c>
      <c r="BK95" s="14">
        <f>SUMIFS('Retiro Mensual'!$E$2:$E$2629,'Retiro Mensual'!$A$2:$A$2629,BK$4,'Retiro Mensual'!$B$2:$B$2629,$B95,'Retiro Mensual'!$C$2:$C$2629,BK$5)</f>
        <v>156106.58619999999</v>
      </c>
      <c r="BL95" s="12">
        <f>SUMIFS('Retiro Mensual'!$E$2:$E$2629,'Retiro Mensual'!$A$2:$A$2629,BL$4,'Retiro Mensual'!$B$2:$B$2629,$B95,'Retiro Mensual'!$C$2:$C$2629,BL$5)</f>
        <v>226566.5178</v>
      </c>
      <c r="BM95" s="13">
        <f>SUMIFS('Retiro Mensual'!$E$2:$E$2629,'Retiro Mensual'!$A$2:$A$2629,BM$4,'Retiro Mensual'!$B$2:$B$2629,$B95,'Retiro Mensual'!$C$2:$C$2629,BM$5)</f>
        <v>171430.3884</v>
      </c>
      <c r="BN95" s="13">
        <f>SUMIFS('Retiro Mensual'!$E$2:$E$2629,'Retiro Mensual'!$A$2:$A$2629,BN$4,'Retiro Mensual'!$B$2:$B$2629,$B95,'Retiro Mensual'!$C$2:$C$2629,BN$5)</f>
        <v>196855.16190000001</v>
      </c>
      <c r="BO95" s="13">
        <f>SUMIFS('Retiro Mensual'!$E$2:$E$2629,'Retiro Mensual'!$A$2:$A$2629,BO$4,'Retiro Mensual'!$B$2:$B$2629,$B95,'Retiro Mensual'!$C$2:$C$2629,BO$5)</f>
        <v>152910.22010000001</v>
      </c>
      <c r="BP95" s="13">
        <f>SUMIFS('Retiro Mensual'!$E$2:$E$2629,'Retiro Mensual'!$A$2:$A$2629,BP$4,'Retiro Mensual'!$B$2:$B$2629,$B95,'Retiro Mensual'!$C$2:$C$2629,BP$5)</f>
        <v>183903.60079999999</v>
      </c>
      <c r="BQ95" s="13">
        <f>SUMIFS('Retiro Mensual'!$E$2:$E$2629,'Retiro Mensual'!$A$2:$A$2629,BQ$4,'Retiro Mensual'!$B$2:$B$2629,$B95,'Retiro Mensual'!$C$2:$C$2629,BQ$5)</f>
        <v>161788.87710000001</v>
      </c>
      <c r="BR95" s="13">
        <f>SUMIFS('Retiro Mensual'!$E$2:$E$2629,'Retiro Mensual'!$A$2:$A$2629,BR$4,'Retiro Mensual'!$B$2:$B$2629,$B95,'Retiro Mensual'!$C$2:$C$2629,BR$5)</f>
        <v>180775.7242</v>
      </c>
      <c r="BS95" s="13">
        <f>SUMIFS('Retiro Mensual'!$E$2:$E$2629,'Retiro Mensual'!$A$2:$A$2629,BS$4,'Retiro Mensual'!$B$2:$B$2629,$B95,'Retiro Mensual'!$C$2:$C$2629,BS$5)</f>
        <v>203725.7794</v>
      </c>
      <c r="BT95" s="13">
        <f>SUMIFS('Retiro Mensual'!$E$2:$E$2629,'Retiro Mensual'!$A$2:$A$2629,BT$4,'Retiro Mensual'!$B$2:$B$2629,$B95,'Retiro Mensual'!$C$2:$C$2629,BT$5)</f>
        <v>177920.7702</v>
      </c>
      <c r="BU95" s="13">
        <f>SUMIFS('Retiro Mensual'!$E$2:$E$2629,'Retiro Mensual'!$A$2:$A$2629,BU$4,'Retiro Mensual'!$B$2:$B$2629,$B95,'Retiro Mensual'!$C$2:$C$2629,BU$5)</f>
        <v>134500.4901</v>
      </c>
      <c r="BV95" s="13">
        <f>SUMIFS('Retiro Mensual'!$E$2:$E$2629,'Retiro Mensual'!$A$2:$A$2629,BV$4,'Retiro Mensual'!$B$2:$B$2629,$B95,'Retiro Mensual'!$C$2:$C$2629,BV$5)</f>
        <v>153715.29089999999</v>
      </c>
      <c r="BW95" s="14">
        <f>SUMIFS('Retiro Mensual'!$E$2:$E$2629,'Retiro Mensual'!$A$2:$A$2629,BW$4,'Retiro Mensual'!$B$2:$B$2629,$B95,'Retiro Mensual'!$C$2:$C$2629,BW$5)</f>
        <v>178392.97779999999</v>
      </c>
      <c r="BX95" s="13"/>
      <c r="BY95" s="12">
        <f>SUMIFS('Compra Ventas'!$E$2:$E$2700,'Compra Ventas'!$A$2:$A$2700,BY$4,'Compra Ventas'!$B$2:$B$2700,$B95,'Compra Ventas'!$C$2:$C$2700,BY$5)</f>
        <v>-765333.74574515561</v>
      </c>
      <c r="BZ95" s="13">
        <f>SUMIFS('Compra Ventas'!$E$2:$E$2700,'Compra Ventas'!$A$2:$A$2700,BZ$4,'Compra Ventas'!$B$2:$B$2700,$B95,'Compra Ventas'!$C$2:$C$2700,BZ$5)</f>
        <v>-728622.9047786583</v>
      </c>
      <c r="CA95" s="13">
        <f>SUMIFS('Compra Ventas'!$E$2:$E$2700,'Compra Ventas'!$A$2:$A$2700,CA$4,'Compra Ventas'!$B$2:$B$2700,$B95,'Compra Ventas'!$C$2:$C$2700,CA$5)</f>
        <v>-790929.3835803651</v>
      </c>
      <c r="CB95" s="13">
        <f>SUMIFS('Compra Ventas'!$E$2:$E$2700,'Compra Ventas'!$A$2:$A$2700,CB$4,'Compra Ventas'!$B$2:$B$2700,$B95,'Compra Ventas'!$C$2:$C$2700,CB$5)</f>
        <v>-788020.72682173154</v>
      </c>
      <c r="CC95" s="13">
        <f>SUMIFS('Compra Ventas'!$E$2:$E$2700,'Compra Ventas'!$A$2:$A$2700,CC$4,'Compra Ventas'!$B$2:$B$2700,$B95,'Compra Ventas'!$C$2:$C$2700,CC$5)</f>
        <v>-791361.84858997492</v>
      </c>
      <c r="CD95" s="13">
        <f>SUMIFS('Compra Ventas'!$E$2:$E$2700,'Compra Ventas'!$A$2:$A$2700,CD$4,'Compra Ventas'!$B$2:$B$2700,$B95,'Compra Ventas'!$C$2:$C$2700,CD$5)</f>
        <v>-919735.25289284729</v>
      </c>
      <c r="CE95" s="13">
        <f>SUMIFS('Compra Ventas'!$E$2:$E$2700,'Compra Ventas'!$A$2:$A$2700,CE$4,'Compra Ventas'!$B$2:$B$2700,$B95,'Compra Ventas'!$C$2:$C$2700,CE$5)</f>
        <v>-1255426.7011763854</v>
      </c>
      <c r="CF95" s="13">
        <f>SUMIFS('Compra Ventas'!$E$2:$E$2700,'Compra Ventas'!$A$2:$A$2700,CF$4,'Compra Ventas'!$B$2:$B$2700,$B95,'Compra Ventas'!$C$2:$C$2700,CF$5)</f>
        <v>-1254602.891233834</v>
      </c>
      <c r="CG95" s="13">
        <f>SUMIFS('Compra Ventas'!$E$2:$E$2700,'Compra Ventas'!$A$2:$A$2700,CG$4,'Compra Ventas'!$B$2:$B$2700,$B95,'Compra Ventas'!$C$2:$C$2700,CG$5)</f>
        <v>-1076922.4663267466</v>
      </c>
      <c r="CH95" s="13">
        <f>SUMIFS('Compra Ventas'!$E$2:$E$2700,'Compra Ventas'!$A$2:$A$2700,CH$4,'Compra Ventas'!$B$2:$B$2700,$B95,'Compra Ventas'!$C$2:$C$2700,CH$5)</f>
        <v>-599693.94097766979</v>
      </c>
      <c r="CI95" s="13">
        <f>SUMIFS('Compra Ventas'!$E$2:$E$2700,'Compra Ventas'!$A$2:$A$2700,CI$4,'Compra Ventas'!$B$2:$B$2700,$B95,'Compra Ventas'!$C$2:$C$2700,CI$5)</f>
        <v>-466348.48365421442</v>
      </c>
      <c r="CJ95" s="14">
        <f>SUMIFS('Compra Ventas'!$E$2:$E$2700,'Compra Ventas'!$A$2:$A$2700,CJ$4,'Compra Ventas'!$B$2:$B$2700,$B95,'Compra Ventas'!$C$2:$C$2700,CJ$5)</f>
        <v>-467039.52710356825</v>
      </c>
      <c r="CK95" s="12">
        <f>SUMIFS('Compra Ventas'!$E$2:$E$2700,'Compra Ventas'!$A$2:$A$2700,CK$4,'Compra Ventas'!$B$2:$B$2700,$B95,'Compra Ventas'!$C$2:$C$2700,CK$5)</f>
        <v>-766497.30814370944</v>
      </c>
      <c r="CL95" s="13">
        <f>SUMIFS('Compra Ventas'!$E$2:$E$2700,'Compra Ventas'!$A$2:$A$2700,CL$4,'Compra Ventas'!$B$2:$B$2700,$B95,'Compra Ventas'!$C$2:$C$2700,CL$5)</f>
        <v>-734857.31762172247</v>
      </c>
      <c r="CM95" s="13">
        <f>SUMIFS('Compra Ventas'!$E$2:$E$2700,'Compra Ventas'!$A$2:$A$2700,CM$4,'Compra Ventas'!$B$2:$B$2700,$B95,'Compra Ventas'!$C$2:$C$2700,CM$5)</f>
        <v>-798364.97660686425</v>
      </c>
      <c r="CN95" s="13">
        <f>SUMIFS('Compra Ventas'!$E$2:$E$2700,'Compra Ventas'!$A$2:$A$2700,CN$4,'Compra Ventas'!$B$2:$B$2700,$B95,'Compra Ventas'!$C$2:$C$2700,CN$5)</f>
        <v>-827393.23533800791</v>
      </c>
      <c r="CO95" s="13">
        <f>SUMIFS('Compra Ventas'!$E$2:$E$2700,'Compra Ventas'!$A$2:$A$2700,CO$4,'Compra Ventas'!$B$2:$B$2700,$B95,'Compra Ventas'!$C$2:$C$2700,CO$5)</f>
        <v>-777793.0590285263</v>
      </c>
      <c r="CP95" s="13">
        <f>SUMIFS('Compra Ventas'!$E$2:$E$2700,'Compra Ventas'!$A$2:$A$2700,CP$4,'Compra Ventas'!$B$2:$B$2700,$B95,'Compra Ventas'!$C$2:$C$2700,CP$5)</f>
        <v>-929953.8520489349</v>
      </c>
      <c r="CQ95" s="13">
        <f>SUMIFS('Compra Ventas'!$E$2:$E$2700,'Compra Ventas'!$A$2:$A$2700,CQ$4,'Compra Ventas'!$B$2:$B$2700,$B95,'Compra Ventas'!$C$2:$C$2700,CQ$5)</f>
        <v>-1311422.2585269087</v>
      </c>
      <c r="CR95" s="13">
        <f>SUMIFS('Compra Ventas'!$E$2:$E$2700,'Compra Ventas'!$A$2:$A$2700,CR$4,'Compra Ventas'!$B$2:$B$2700,$B95,'Compra Ventas'!$C$2:$C$2700,CR$5)</f>
        <v>-1262495.791422395</v>
      </c>
      <c r="CS95" s="13">
        <f>SUMIFS('Compra Ventas'!$E$2:$E$2700,'Compra Ventas'!$A$2:$A$2700,CS$4,'Compra Ventas'!$B$2:$B$2700,$B95,'Compra Ventas'!$C$2:$C$2700,CS$5)</f>
        <v>-1092897.3678466121</v>
      </c>
      <c r="CT95" s="13">
        <f>SUMIFS('Compra Ventas'!$E$2:$E$2700,'Compra Ventas'!$A$2:$A$2700,CT$4,'Compra Ventas'!$B$2:$B$2700,$B95,'Compra Ventas'!$C$2:$C$2700,CT$5)</f>
        <v>-663850.95555724972</v>
      </c>
      <c r="CU95" s="13">
        <f>SUMIFS('Compra Ventas'!$E$2:$E$2700,'Compra Ventas'!$A$2:$A$2700,CU$4,'Compra Ventas'!$B$2:$B$2700,$B95,'Compra Ventas'!$C$2:$C$2700,CU$5)</f>
        <v>-606308.3132675587</v>
      </c>
      <c r="CV95" s="14">
        <f>SUMIFS('Compra Ventas'!$E$2:$E$2700,'Compra Ventas'!$A$2:$A$2700,CV$4,'Compra Ventas'!$B$2:$B$2700,$B95,'Compra Ventas'!$C$2:$C$2700,CV$5)</f>
        <v>-613347.70822099329</v>
      </c>
      <c r="CW95" s="12">
        <f>SUMIFS('Compra Ventas'!$E$2:$E$2700,'Compra Ventas'!$A$2:$A$2700,CW$4,'Compra Ventas'!$B$2:$B$2700,$B95,'Compra Ventas'!$C$2:$C$2700,CW$5)</f>
        <v>-766747.9279932403</v>
      </c>
      <c r="CX95" s="13">
        <f>SUMIFS('Compra Ventas'!$E$2:$E$2700,'Compra Ventas'!$A$2:$A$2700,CX$4,'Compra Ventas'!$B$2:$B$2700,$B95,'Compra Ventas'!$C$2:$C$2700,CX$5)</f>
        <v>-734712.14887604443</v>
      </c>
      <c r="CY95" s="13">
        <f>SUMIFS('Compra Ventas'!$E$2:$E$2700,'Compra Ventas'!$A$2:$A$2700,CY$4,'Compra Ventas'!$B$2:$B$2700,$B95,'Compra Ventas'!$C$2:$C$2700,CY$5)</f>
        <v>-795235.05810456793</v>
      </c>
      <c r="CZ95" s="13">
        <f>SUMIFS('Compra Ventas'!$E$2:$E$2700,'Compra Ventas'!$A$2:$A$2700,CZ$4,'Compra Ventas'!$B$2:$B$2700,$B95,'Compra Ventas'!$C$2:$C$2700,CZ$5)</f>
        <v>-820854.07481619855</v>
      </c>
      <c r="DA95" s="13">
        <f>SUMIFS('Compra Ventas'!$E$2:$E$2700,'Compra Ventas'!$A$2:$A$2700,DA$4,'Compra Ventas'!$B$2:$B$2700,$B95,'Compra Ventas'!$C$2:$C$2700,DA$5)</f>
        <v>-806444.18996152142</v>
      </c>
      <c r="DB95" s="13">
        <f>SUMIFS('Compra Ventas'!$E$2:$E$2700,'Compra Ventas'!$A$2:$A$2700,DB$4,'Compra Ventas'!$B$2:$B$2700,$B95,'Compra Ventas'!$C$2:$C$2700,DB$5)</f>
        <v>-994514.73554840276</v>
      </c>
      <c r="DC95" s="13">
        <f>SUMIFS('Compra Ventas'!$E$2:$E$2700,'Compra Ventas'!$A$2:$A$2700,DC$4,'Compra Ventas'!$B$2:$B$2700,$B95,'Compra Ventas'!$C$2:$C$2700,DC$5)</f>
        <v>-1424631.4611775011</v>
      </c>
      <c r="DD95" s="13">
        <f>SUMIFS('Compra Ventas'!$E$2:$E$2700,'Compra Ventas'!$A$2:$A$2700,DD$4,'Compra Ventas'!$B$2:$B$2700,$B95,'Compra Ventas'!$C$2:$C$2700,DD$5)</f>
        <v>-1382843.1331247143</v>
      </c>
      <c r="DE95" s="13">
        <f>SUMIFS('Compra Ventas'!$E$2:$E$2700,'Compra Ventas'!$A$2:$A$2700,DE$4,'Compra Ventas'!$B$2:$B$2700,$B95,'Compra Ventas'!$C$2:$C$2700,DE$5)</f>
        <v>-1165674.6506891637</v>
      </c>
      <c r="DF95" s="13">
        <f>SUMIFS('Compra Ventas'!$E$2:$E$2700,'Compra Ventas'!$A$2:$A$2700,DF$4,'Compra Ventas'!$B$2:$B$2700,$B95,'Compra Ventas'!$C$2:$C$2700,DF$5)</f>
        <v>-842625.50341388129</v>
      </c>
      <c r="DG95" s="13">
        <f>SUMIFS('Compra Ventas'!$E$2:$E$2700,'Compra Ventas'!$A$2:$A$2700,DG$4,'Compra Ventas'!$B$2:$B$2700,$B95,'Compra Ventas'!$C$2:$C$2700,DG$5)</f>
        <v>-768271.89259978384</v>
      </c>
      <c r="DH95" s="14">
        <f>SUMIFS('Compra Ventas'!$E$2:$E$2700,'Compra Ventas'!$A$2:$A$2700,DH$4,'Compra Ventas'!$B$2:$B$2700,$B95,'Compra Ventas'!$C$2:$C$2700,DH$5)</f>
        <v>-731922.62503485393</v>
      </c>
      <c r="DI95" s="84"/>
      <c r="DJ95" s="98">
        <f>SUMIFS('Ajuste Ciclado'!D$5:D$47,'Ajuste Ciclado'!$C$5:$C$47,Balance!DJ$4,'Ajuste Ciclado'!$B$5:$B$47,Balance!$B95)</f>
        <v>0</v>
      </c>
      <c r="DK95" s="99">
        <f>SUMIFS('Ajuste Ciclado'!E$5:E$47,'Ajuste Ciclado'!$C$5:$C$47,Balance!DK$4,'Ajuste Ciclado'!$B$5:$B$47,Balance!$B95)</f>
        <v>0</v>
      </c>
      <c r="DL95" s="99">
        <f>SUMIFS('Ajuste Ciclado'!F$5:F$47,'Ajuste Ciclado'!$C$5:$C$47,Balance!DL$4,'Ajuste Ciclado'!$B$5:$B$47,Balance!$B95)</f>
        <v>0</v>
      </c>
      <c r="DM95" s="99">
        <f>SUMIFS('Ajuste Ciclado'!G$5:G$47,'Ajuste Ciclado'!$C$5:$C$47,Balance!DM$4,'Ajuste Ciclado'!$B$5:$B$47,Balance!$B95)</f>
        <v>0</v>
      </c>
      <c r="DN95" s="99">
        <f>SUMIFS('Ajuste Ciclado'!H$5:H$47,'Ajuste Ciclado'!$C$5:$C$47,Balance!DN$4,'Ajuste Ciclado'!$B$5:$B$47,Balance!$B95)</f>
        <v>0</v>
      </c>
      <c r="DO95" s="99">
        <f>SUMIFS('Ajuste Ciclado'!I$5:I$47,'Ajuste Ciclado'!$C$5:$C$47,Balance!DO$4,'Ajuste Ciclado'!$B$5:$B$47,Balance!$B95)</f>
        <v>0</v>
      </c>
      <c r="DP95" s="99">
        <f>SUMIFS('Ajuste Ciclado'!J$5:J$47,'Ajuste Ciclado'!$C$5:$C$47,Balance!DP$4,'Ajuste Ciclado'!$B$5:$B$47,Balance!$B95)</f>
        <v>0</v>
      </c>
      <c r="DQ95" s="99">
        <f>SUMIFS('Ajuste Ciclado'!K$5:K$47,'Ajuste Ciclado'!$C$5:$C$47,Balance!DQ$4,'Ajuste Ciclado'!$B$5:$B$47,Balance!$B95)</f>
        <v>0</v>
      </c>
      <c r="DR95" s="99">
        <f>SUMIFS('Ajuste Ciclado'!L$5:L$47,'Ajuste Ciclado'!$C$5:$C$47,Balance!DR$4,'Ajuste Ciclado'!$B$5:$B$47,Balance!$B95)</f>
        <v>0</v>
      </c>
      <c r="DS95" s="99">
        <f>SUMIFS('Ajuste Ciclado'!M$5:M$47,'Ajuste Ciclado'!$C$5:$C$47,Balance!DS$4,'Ajuste Ciclado'!$B$5:$B$47,Balance!$B95)</f>
        <v>0</v>
      </c>
      <c r="DT95" s="99">
        <f>SUMIFS('Ajuste Ciclado'!N$5:N$47,'Ajuste Ciclado'!$C$5:$C$47,Balance!DT$4,'Ajuste Ciclado'!$B$5:$B$47,Balance!$B95)</f>
        <v>0</v>
      </c>
      <c r="DU95" s="100">
        <f>SUMIFS('Ajuste Ciclado'!O$5:O$47,'Ajuste Ciclado'!$C$5:$C$47,Balance!DU$4,'Ajuste Ciclado'!$B$5:$B$47,Balance!$B95)</f>
        <v>0</v>
      </c>
      <c r="DV95" s="98">
        <f>SUMIFS('Ajuste Ciclado'!D$5:D$47,'Ajuste Ciclado'!$C$5:$C$47,Balance!DV$4,'Ajuste Ciclado'!$B$5:$B$47,Balance!$B95)</f>
        <v>0</v>
      </c>
      <c r="DW95" s="99">
        <f>SUMIFS('Ajuste Ciclado'!E$5:E$47,'Ajuste Ciclado'!$C$5:$C$47,Balance!DW$4,'Ajuste Ciclado'!$B$5:$B$47,Balance!$B95)</f>
        <v>0</v>
      </c>
      <c r="DX95" s="99">
        <f>SUMIFS('Ajuste Ciclado'!F$5:F$47,'Ajuste Ciclado'!$C$5:$C$47,Balance!DX$4,'Ajuste Ciclado'!$B$5:$B$47,Balance!$B95)</f>
        <v>0</v>
      </c>
      <c r="DY95" s="99">
        <f>SUMIFS('Ajuste Ciclado'!G$5:G$47,'Ajuste Ciclado'!$C$5:$C$47,Balance!DY$4,'Ajuste Ciclado'!$B$5:$B$47,Balance!$B95)</f>
        <v>0</v>
      </c>
      <c r="DZ95" s="99">
        <f>SUMIFS('Ajuste Ciclado'!H$5:H$47,'Ajuste Ciclado'!$C$5:$C$47,Balance!DZ$4,'Ajuste Ciclado'!$B$5:$B$47,Balance!$B95)</f>
        <v>0</v>
      </c>
      <c r="EA95" s="99">
        <f>SUMIFS('Ajuste Ciclado'!I$5:I$47,'Ajuste Ciclado'!$C$5:$C$47,Balance!EA$4,'Ajuste Ciclado'!$B$5:$B$47,Balance!$B95)</f>
        <v>0</v>
      </c>
      <c r="EB95" s="99">
        <f>SUMIFS('Ajuste Ciclado'!J$5:J$47,'Ajuste Ciclado'!$C$5:$C$47,Balance!EB$4,'Ajuste Ciclado'!$B$5:$B$47,Balance!$B95)</f>
        <v>0</v>
      </c>
      <c r="EC95" s="99">
        <f>SUMIFS('Ajuste Ciclado'!K$5:K$47,'Ajuste Ciclado'!$C$5:$C$47,Balance!EC$4,'Ajuste Ciclado'!$B$5:$B$47,Balance!$B95)</f>
        <v>0</v>
      </c>
      <c r="ED95" s="99">
        <f>SUMIFS('Ajuste Ciclado'!L$5:L$47,'Ajuste Ciclado'!$C$5:$C$47,Balance!ED$4,'Ajuste Ciclado'!$B$5:$B$47,Balance!$B95)</f>
        <v>0</v>
      </c>
      <c r="EE95" s="99">
        <f>SUMIFS('Ajuste Ciclado'!M$5:M$47,'Ajuste Ciclado'!$C$5:$C$47,Balance!EE$4,'Ajuste Ciclado'!$B$5:$B$47,Balance!$B95)</f>
        <v>0</v>
      </c>
      <c r="EF95" s="99">
        <f>SUMIFS('Ajuste Ciclado'!N$5:N$47,'Ajuste Ciclado'!$C$5:$C$47,Balance!EF$4,'Ajuste Ciclado'!$B$5:$B$47,Balance!$B95)</f>
        <v>0</v>
      </c>
      <c r="EG95" s="100">
        <f>SUMIFS('Ajuste Ciclado'!O$5:O$47,'Ajuste Ciclado'!$C$5:$C$47,Balance!EG$4,'Ajuste Ciclado'!$B$5:$B$47,Balance!$B95)</f>
        <v>0</v>
      </c>
      <c r="EH95" s="98">
        <f>SUMIFS('Ajuste Ciclado'!D$5:D$47,'Ajuste Ciclado'!$C$5:$C$47,Balance!EH$4,'Ajuste Ciclado'!$B$5:$B$47,Balance!$B95)</f>
        <v>0</v>
      </c>
      <c r="EI95" s="99">
        <f>SUMIFS('Ajuste Ciclado'!E$5:E$47,'Ajuste Ciclado'!$C$5:$C$47,Balance!EI$4,'Ajuste Ciclado'!$B$5:$B$47,Balance!$B95)</f>
        <v>0</v>
      </c>
      <c r="EJ95" s="99">
        <f>SUMIFS('Ajuste Ciclado'!F$5:F$47,'Ajuste Ciclado'!$C$5:$C$47,Balance!EJ$4,'Ajuste Ciclado'!$B$5:$B$47,Balance!$B95)</f>
        <v>0</v>
      </c>
      <c r="EK95" s="99">
        <f>SUMIFS('Ajuste Ciclado'!G$5:G$47,'Ajuste Ciclado'!$C$5:$C$47,Balance!EK$4,'Ajuste Ciclado'!$B$5:$B$47,Balance!$B95)</f>
        <v>0</v>
      </c>
      <c r="EL95" s="99">
        <f>SUMIFS('Ajuste Ciclado'!H$5:H$47,'Ajuste Ciclado'!$C$5:$C$47,Balance!EL$4,'Ajuste Ciclado'!$B$5:$B$47,Balance!$B95)</f>
        <v>0</v>
      </c>
      <c r="EM95" s="99">
        <f>SUMIFS('Ajuste Ciclado'!I$5:I$47,'Ajuste Ciclado'!$C$5:$C$47,Balance!EM$4,'Ajuste Ciclado'!$B$5:$B$47,Balance!$B95)</f>
        <v>0</v>
      </c>
      <c r="EN95" s="99">
        <f>SUMIFS('Ajuste Ciclado'!J$5:J$47,'Ajuste Ciclado'!$C$5:$C$47,Balance!EN$4,'Ajuste Ciclado'!$B$5:$B$47,Balance!$B95)</f>
        <v>0</v>
      </c>
      <c r="EO95" s="99">
        <f>SUMIFS('Ajuste Ciclado'!K$5:K$47,'Ajuste Ciclado'!$C$5:$C$47,Balance!EO$4,'Ajuste Ciclado'!$B$5:$B$47,Balance!$B95)</f>
        <v>0</v>
      </c>
      <c r="EP95" s="99">
        <f>SUMIFS('Ajuste Ciclado'!L$5:L$47,'Ajuste Ciclado'!$C$5:$C$47,Balance!EP$4,'Ajuste Ciclado'!$B$5:$B$47,Balance!$B95)</f>
        <v>0</v>
      </c>
      <c r="EQ95" s="99">
        <f>SUMIFS('Ajuste Ciclado'!M$5:M$47,'Ajuste Ciclado'!$C$5:$C$47,Balance!EQ$4,'Ajuste Ciclado'!$B$5:$B$47,Balance!$B95)</f>
        <v>0</v>
      </c>
      <c r="ER95" s="99">
        <f>SUMIFS('Ajuste Ciclado'!N$5:N$47,'Ajuste Ciclado'!$C$5:$C$47,Balance!ER$4,'Ajuste Ciclado'!$B$5:$B$47,Balance!$B95)</f>
        <v>0</v>
      </c>
      <c r="ES95" s="100">
        <f>SUMIFS('Ajuste Ciclado'!O$5:O$47,'Ajuste Ciclado'!$C$5:$C$47,Balance!ES$4,'Ajuste Ciclado'!$B$5:$B$47,Balance!$B95)</f>
        <v>0</v>
      </c>
      <c r="ET95" s="84"/>
      <c r="EU95" s="12">
        <f t="shared" si="181"/>
        <v>1099922.3994315234</v>
      </c>
      <c r="EV95" s="13">
        <f t="shared" si="145"/>
        <v>-194690.62027475715</v>
      </c>
      <c r="EW95" s="13">
        <f t="shared" si="146"/>
        <v>-678222.49004521</v>
      </c>
      <c r="EX95" s="13">
        <f t="shared" si="147"/>
        <v>-57544.292610099073</v>
      </c>
      <c r="EY95" s="13">
        <f t="shared" si="148"/>
        <v>545269.51199162425</v>
      </c>
      <c r="EZ95" s="13">
        <f t="shared" si="149"/>
        <v>885066.65969825874</v>
      </c>
      <c r="FA95" s="13">
        <f t="shared" si="150"/>
        <v>430641.19143551565</v>
      </c>
      <c r="FB95" s="13">
        <f t="shared" si="151"/>
        <v>-198329.75479386607</v>
      </c>
      <c r="FC95" s="13">
        <f t="shared" si="152"/>
        <v>24918.064534066478</v>
      </c>
      <c r="FD95" s="13">
        <f t="shared" si="153"/>
        <v>455465.58914140216</v>
      </c>
      <c r="FE95" s="13">
        <f t="shared" si="154"/>
        <v>557151.41556364554</v>
      </c>
      <c r="FF95" s="14">
        <f t="shared" si="155"/>
        <v>271738.6160398486</v>
      </c>
      <c r="FG95" s="12">
        <f t="shared" si="156"/>
        <v>1100724.6348717078</v>
      </c>
      <c r="FH95" s="13">
        <f t="shared" si="157"/>
        <v>-208534.58390026842</v>
      </c>
      <c r="FI95" s="13">
        <f t="shared" si="158"/>
        <v>-694908.34009554738</v>
      </c>
      <c r="FJ95" s="13">
        <f t="shared" si="159"/>
        <v>-733633.7754064562</v>
      </c>
      <c r="FK95" s="13">
        <f t="shared" si="160"/>
        <v>432208.50328048971</v>
      </c>
      <c r="FL95" s="13">
        <f t="shared" si="161"/>
        <v>790541.72982183518</v>
      </c>
      <c r="FM95" s="13">
        <f t="shared" si="162"/>
        <v>107024.1650290885</v>
      </c>
      <c r="FN95" s="13">
        <f t="shared" si="163"/>
        <v>-188126.53401111718</v>
      </c>
      <c r="FO95" s="13">
        <f t="shared" si="164"/>
        <v>312093.20778948371</v>
      </c>
      <c r="FP95" s="13">
        <f t="shared" si="165"/>
        <v>671787.38328954927</v>
      </c>
      <c r="FQ95" s="13">
        <f t="shared" si="166"/>
        <v>424897.20713720622</v>
      </c>
      <c r="FR95" s="14">
        <f t="shared" si="167"/>
        <v>115944.74775925023</v>
      </c>
      <c r="FS95" s="12">
        <f t="shared" si="168"/>
        <v>1100563.7594832596</v>
      </c>
      <c r="FT95" s="13">
        <f t="shared" si="169"/>
        <v>-93833.907685550163</v>
      </c>
      <c r="FU95" s="13">
        <f t="shared" si="170"/>
        <v>-644735.95138245169</v>
      </c>
      <c r="FV95" s="13">
        <f t="shared" si="171"/>
        <v>-315362.76525118679</v>
      </c>
      <c r="FW95" s="13">
        <f t="shared" si="172"/>
        <v>4278.210472492734</v>
      </c>
      <c r="FX95" s="13">
        <f t="shared" si="173"/>
        <v>-177076.5723024219</v>
      </c>
      <c r="FY95" s="13">
        <f t="shared" si="174"/>
        <v>-201014.16025612317</v>
      </c>
      <c r="FZ95" s="13">
        <f t="shared" si="175"/>
        <v>-520732.8096913913</v>
      </c>
      <c r="GA95" s="13">
        <f t="shared" si="176"/>
        <v>-84845.119791775709</v>
      </c>
      <c r="GB95" s="13">
        <f t="shared" si="177"/>
        <v>1109942.8427636544</v>
      </c>
      <c r="GC95" s="13">
        <f t="shared" si="178"/>
        <v>1082231.5344377311</v>
      </c>
      <c r="GD95" s="14">
        <f t="shared" si="179"/>
        <v>395623.164412527</v>
      </c>
      <c r="GE95" s="84"/>
      <c r="GF95" s="12">
        <f t="shared" si="182"/>
        <v>3141386.2901119529</v>
      </c>
      <c r="GG95" s="13">
        <f t="shared" si="182"/>
        <v>2130018.3455652213</v>
      </c>
      <c r="GH95" s="14">
        <f t="shared" si="182"/>
        <v>1655038.225208764</v>
      </c>
      <c r="GI95" s="6">
        <f t="shared" si="183"/>
        <v>3</v>
      </c>
      <c r="GJ95" s="12">
        <f t="shared" si="184"/>
        <v>-1071242.8651138332</v>
      </c>
      <c r="GK95" s="13">
        <f t="shared" si="185"/>
        <v>-1637076.699402272</v>
      </c>
      <c r="GL95" s="14">
        <f t="shared" si="186"/>
        <v>-1480831.5263250298</v>
      </c>
      <c r="GM95" s="84"/>
      <c r="GN95" s="66">
        <f t="shared" si="187"/>
        <v>-1480831.5263250298</v>
      </c>
      <c r="GO95" s="84"/>
      <c r="GP95" s="63" t="str" cm="1">
        <f t="array" ref="GP95">INDEX($GF$4:$GH$4,1,GI95)</f>
        <v>Sample 6</v>
      </c>
      <c r="GQ95" s="12">
        <f t="shared" si="188"/>
        <v>-678222.49004521</v>
      </c>
      <c r="GR95" s="13">
        <f t="shared" si="188"/>
        <v>-198329.75479386607</v>
      </c>
      <c r="GS95" s="14">
        <f t="shared" si="188"/>
        <v>-194690.62027475715</v>
      </c>
      <c r="GT95" s="12">
        <f t="shared" si="189"/>
        <v>-733633.7754064562</v>
      </c>
      <c r="GU95" s="13">
        <f t="shared" si="189"/>
        <v>-694908.34009554738</v>
      </c>
      <c r="GV95" s="14">
        <f t="shared" si="189"/>
        <v>-208534.58390026842</v>
      </c>
      <c r="GW95" s="12">
        <f t="shared" si="190"/>
        <v>-644735.95138245169</v>
      </c>
      <c r="GX95" s="13">
        <f t="shared" si="190"/>
        <v>-520732.8096913913</v>
      </c>
      <c r="GY95" s="14">
        <f t="shared" si="190"/>
        <v>-315362.76525118679</v>
      </c>
      <c r="GZ95" s="84" t="str">
        <f t="shared" si="180"/>
        <v>Sample 6</v>
      </c>
      <c r="HA95" s="12">
        <f t="shared" si="191"/>
        <v>-644735.95138245169</v>
      </c>
      <c r="HB95" s="13">
        <f t="shared" si="191"/>
        <v>-520732.8096913913</v>
      </c>
      <c r="HC95" s="14">
        <f t="shared" si="191"/>
        <v>-315362.76525118679</v>
      </c>
      <c r="HD95" s="6">
        <f t="shared" si="192"/>
        <v>-1480831.5263250298</v>
      </c>
      <c r="HE95" s="84" t="str">
        <f t="shared" si="193"/>
        <v>Ok</v>
      </c>
    </row>
    <row r="96" spans="2:213" hidden="1" x14ac:dyDescent="0.3">
      <c r="B96" s="84" t="s">
        <v>356</v>
      </c>
      <c r="C96" s="12">
        <f>SUMIFS(Inyecciones!$E$2:$E$14185,Inyecciones!$A$2:$A$14185,Balance!C$4,Inyecciones!$B$2:$B$14185,Balance!$B96,Inyecciones!$C$2:$C$14185,Balance!C$5)</f>
        <v>5037.6739826893663</v>
      </c>
      <c r="D96" s="13">
        <f>SUMIFS(Inyecciones!$E$2:$E$14185,Inyecciones!$A$2:$A$14185,Balance!D$4,Inyecciones!$B$2:$B$14185,Balance!$B96,Inyecciones!$C$2:$C$14185,Balance!D$5)</f>
        <v>7292.6559065037109</v>
      </c>
      <c r="E96" s="13">
        <f>SUMIFS(Inyecciones!$E$2:$E$14185,Inyecciones!$A$2:$A$14185,Balance!E$4,Inyecciones!$B$2:$B$14185,Balance!$B96,Inyecciones!$C$2:$C$14185,Balance!E$5)</f>
        <v>11274.542749068551</v>
      </c>
      <c r="F96" s="13">
        <f>SUMIFS(Inyecciones!$E$2:$E$14185,Inyecciones!$A$2:$A$14185,Balance!F$4,Inyecciones!$B$2:$B$14185,Balance!$B96,Inyecciones!$C$2:$C$14185,Balance!F$5)</f>
        <v>10409.524584526031</v>
      </c>
      <c r="G96" s="13">
        <f>SUMIFS(Inyecciones!$E$2:$E$14185,Inyecciones!$A$2:$A$14185,Balance!G$4,Inyecciones!$B$2:$B$14185,Balance!$B96,Inyecciones!$C$2:$C$14185,Balance!G$5)</f>
        <v>10932.12336270074</v>
      </c>
      <c r="H96" s="13">
        <f>SUMIFS(Inyecciones!$E$2:$E$14185,Inyecciones!$A$2:$A$14185,Balance!H$4,Inyecciones!$B$2:$B$14185,Balance!$B96,Inyecciones!$C$2:$C$14185,Balance!H$5)</f>
        <v>11632.385388461409</v>
      </c>
      <c r="I96" s="13">
        <f>SUMIFS(Inyecciones!$E$2:$E$14185,Inyecciones!$A$2:$A$14185,Balance!I$4,Inyecciones!$B$2:$B$14185,Balance!$B96,Inyecciones!$C$2:$C$14185,Balance!I$5)</f>
        <v>3003.794649091265</v>
      </c>
      <c r="J96" s="13">
        <f>SUMIFS(Inyecciones!$E$2:$E$14185,Inyecciones!$A$2:$A$14185,Balance!J$4,Inyecciones!$B$2:$B$14185,Balance!$B96,Inyecciones!$C$2:$C$14185,Balance!J$5)</f>
        <v>567.98987173727573</v>
      </c>
      <c r="K96" s="13">
        <f>SUMIFS(Inyecciones!$E$2:$E$14185,Inyecciones!$A$2:$A$14185,Balance!K$4,Inyecciones!$B$2:$B$14185,Balance!$B96,Inyecciones!$C$2:$C$14185,Balance!K$5)</f>
        <v>676.24465017786395</v>
      </c>
      <c r="L96" s="13">
        <f>SUMIFS(Inyecciones!$E$2:$E$14185,Inyecciones!$A$2:$A$14185,Balance!L$4,Inyecciones!$B$2:$B$14185,Balance!$B96,Inyecciones!$C$2:$C$14185,Balance!L$5)</f>
        <v>335.34499657021559</v>
      </c>
      <c r="M96" s="13">
        <f>SUMIFS(Inyecciones!$E$2:$E$14185,Inyecciones!$A$2:$A$14185,Balance!M$4,Inyecciones!$B$2:$B$14185,Balance!$B96,Inyecciones!$C$2:$C$14185,Balance!M$5)</f>
        <v>197.2099869493284</v>
      </c>
      <c r="N96" s="14">
        <f>SUMIFS(Inyecciones!$E$2:$E$14185,Inyecciones!$A$2:$A$14185,Balance!N$4,Inyecciones!$B$2:$B$14185,Balance!$B96,Inyecciones!$C$2:$C$14185,Balance!N$5)</f>
        <v>170.59329207986411</v>
      </c>
      <c r="O96" s="12">
        <f>SUMIFS(Inyecciones!$E$2:$E$14185,Inyecciones!$A$2:$A$14185,Balance!O$4,Inyecciones!$B$2:$B$14185,Balance!$B96,Inyecciones!$C$2:$C$14185,Balance!O$5)</f>
        <v>5057.5169874776911</v>
      </c>
      <c r="P96" s="13">
        <f>SUMIFS(Inyecciones!$E$2:$E$14185,Inyecciones!$A$2:$A$14185,Balance!P$4,Inyecciones!$B$2:$B$14185,Balance!$B96,Inyecciones!$C$2:$C$14185,Balance!P$5)</f>
        <v>7337.5329620914981</v>
      </c>
      <c r="Q96" s="13">
        <f>SUMIFS(Inyecciones!$E$2:$E$14185,Inyecciones!$A$2:$A$14185,Balance!Q$4,Inyecciones!$B$2:$B$14185,Balance!$B96,Inyecciones!$C$2:$C$14185,Balance!Q$5)</f>
        <v>11289.95511252976</v>
      </c>
      <c r="R96" s="13">
        <f>SUMIFS(Inyecciones!$E$2:$E$14185,Inyecciones!$A$2:$A$14185,Balance!R$4,Inyecciones!$B$2:$B$14185,Balance!$B96,Inyecciones!$C$2:$C$14185,Balance!R$5)</f>
        <v>10154.459473048861</v>
      </c>
      <c r="S96" s="13">
        <f>SUMIFS(Inyecciones!$E$2:$E$14185,Inyecciones!$A$2:$A$14185,Balance!S$4,Inyecciones!$B$2:$B$14185,Balance!$B96,Inyecciones!$C$2:$C$14185,Balance!S$5)</f>
        <v>11009.608481300151</v>
      </c>
      <c r="T96" s="13">
        <f>SUMIFS(Inyecciones!$E$2:$E$14185,Inyecciones!$A$2:$A$14185,Balance!T$4,Inyecciones!$B$2:$B$14185,Balance!$B96,Inyecciones!$C$2:$C$14185,Balance!T$5)</f>
        <v>11655.546780764</v>
      </c>
      <c r="U96" s="13">
        <f>SUMIFS(Inyecciones!$E$2:$E$14185,Inyecciones!$A$2:$A$14185,Balance!U$4,Inyecciones!$B$2:$B$14185,Balance!$B96,Inyecciones!$C$2:$C$14185,Balance!U$5)</f>
        <v>3145.599816870345</v>
      </c>
      <c r="V96" s="13">
        <f>SUMIFS(Inyecciones!$E$2:$E$14185,Inyecciones!$A$2:$A$14185,Balance!V$4,Inyecciones!$B$2:$B$14185,Balance!$B96,Inyecciones!$C$2:$C$14185,Balance!V$5)</f>
        <v>557.15723635425172</v>
      </c>
      <c r="W96" s="13">
        <f>SUMIFS(Inyecciones!$E$2:$E$14185,Inyecciones!$A$2:$A$14185,Balance!W$4,Inyecciones!$B$2:$B$14185,Balance!$B96,Inyecciones!$C$2:$C$14185,Balance!W$5)</f>
        <v>623.30762024660817</v>
      </c>
      <c r="X96" s="13">
        <f>SUMIFS(Inyecciones!$E$2:$E$14185,Inyecciones!$A$2:$A$14185,Balance!X$4,Inyecciones!$B$2:$B$14185,Balance!$B96,Inyecciones!$C$2:$C$14185,Balance!X$5)</f>
        <v>364.54567550015929</v>
      </c>
      <c r="Y96" s="13">
        <f>SUMIFS(Inyecciones!$E$2:$E$14185,Inyecciones!$A$2:$A$14185,Balance!Y$4,Inyecciones!$B$2:$B$14185,Balance!$B96,Inyecciones!$C$2:$C$14185,Balance!Y$5)</f>
        <v>213.42812698063059</v>
      </c>
      <c r="Z96" s="14">
        <f>SUMIFS(Inyecciones!$E$2:$E$14185,Inyecciones!$A$2:$A$14185,Balance!Z$4,Inyecciones!$B$2:$B$14185,Balance!$B96,Inyecciones!$C$2:$C$14185,Balance!Z$5)</f>
        <v>184.0562031086703</v>
      </c>
      <c r="AA96" s="12">
        <f>SUMIFS(Inyecciones!$E$2:$E$14185,Inyecciones!$A$2:$A$14185,Balance!AA$4,Inyecciones!$B$2:$B$14185,Balance!$B96,Inyecciones!$C$2:$C$14185,Balance!AA$5)</f>
        <v>5056.1574685280348</v>
      </c>
      <c r="AB96" s="13">
        <f>SUMIFS(Inyecciones!$E$2:$E$14185,Inyecciones!$A$2:$A$14185,Balance!AB$4,Inyecciones!$B$2:$B$14185,Balance!$B96,Inyecciones!$C$2:$C$14185,Balance!AB$5)</f>
        <v>7297.3226805243157</v>
      </c>
      <c r="AC96" s="13">
        <f>SUMIFS(Inyecciones!$E$2:$E$14185,Inyecciones!$A$2:$A$14185,Balance!AC$4,Inyecciones!$B$2:$B$14185,Balance!$B96,Inyecciones!$C$2:$C$14185,Balance!AC$5)</f>
        <v>11264.681298478219</v>
      </c>
      <c r="AD96" s="13">
        <f>SUMIFS(Inyecciones!$E$2:$E$14185,Inyecciones!$A$2:$A$14185,Balance!AD$4,Inyecciones!$B$2:$B$14185,Balance!$B96,Inyecciones!$C$2:$C$14185,Balance!AD$5)</f>
        <v>10155.98045540042</v>
      </c>
      <c r="AE96" s="13">
        <f>SUMIFS(Inyecciones!$E$2:$E$14185,Inyecciones!$A$2:$A$14185,Balance!AE$4,Inyecciones!$B$2:$B$14185,Balance!$B96,Inyecciones!$C$2:$C$14185,Balance!AE$5)</f>
        <v>10866.537699038539</v>
      </c>
      <c r="AF96" s="13">
        <f>SUMIFS(Inyecciones!$E$2:$E$14185,Inyecciones!$A$2:$A$14185,Balance!AF$4,Inyecciones!$B$2:$B$14185,Balance!$B96,Inyecciones!$C$2:$C$14185,Balance!AF$5)</f>
        <v>12136.183103235489</v>
      </c>
      <c r="AG96" s="13">
        <f>SUMIFS(Inyecciones!$E$2:$E$14185,Inyecciones!$A$2:$A$14185,Balance!AG$4,Inyecciones!$B$2:$B$14185,Balance!$B96,Inyecciones!$C$2:$C$14185,Balance!AG$5)</f>
        <v>3171.820346595649</v>
      </c>
      <c r="AH96" s="13">
        <f>SUMIFS(Inyecciones!$E$2:$E$14185,Inyecciones!$A$2:$A$14185,Balance!AH$4,Inyecciones!$B$2:$B$14185,Balance!$B96,Inyecciones!$C$2:$C$14185,Balance!AH$5)</f>
        <v>569.57575160056183</v>
      </c>
      <c r="AI96" s="13">
        <f>SUMIFS(Inyecciones!$E$2:$E$14185,Inyecciones!$A$2:$A$14185,Balance!AI$4,Inyecciones!$B$2:$B$14185,Balance!$B96,Inyecciones!$C$2:$C$14185,Balance!AI$5)</f>
        <v>673.81455003454857</v>
      </c>
      <c r="AJ96" s="13">
        <f>SUMIFS(Inyecciones!$E$2:$E$14185,Inyecciones!$A$2:$A$14185,Balance!AJ$4,Inyecciones!$B$2:$B$14185,Balance!$B96,Inyecciones!$C$2:$C$14185,Balance!AJ$5)</f>
        <v>415.45177994798053</v>
      </c>
      <c r="AK96" s="13">
        <f>SUMIFS(Inyecciones!$E$2:$E$14185,Inyecciones!$A$2:$A$14185,Balance!AK$4,Inyecciones!$B$2:$B$14185,Balance!$B96,Inyecciones!$C$2:$C$14185,Balance!AK$5)</f>
        <v>215.73310487221829</v>
      </c>
      <c r="AL96" s="14">
        <f>SUMIFS(Inyecciones!$E$2:$E$14185,Inyecciones!$A$2:$A$14185,Balance!AL$4,Inyecciones!$B$2:$B$14185,Balance!$B96,Inyecciones!$C$2:$C$14185,Balance!AL$5)</f>
        <v>195.36782569444841</v>
      </c>
      <c r="AM96" s="13"/>
      <c r="AN96" s="12">
        <f>SUMIFS('Retiro Mensual'!$E$2:$E$2629,'Retiro Mensual'!$A$2:$A$2629,AN$4,'Retiro Mensual'!$B$2:$B$2629,$B96,'Retiro Mensual'!$C$2:$C$2629,AN$5)</f>
        <v>0</v>
      </c>
      <c r="AO96" s="13">
        <f>SUMIFS('Retiro Mensual'!$E$2:$E$2629,'Retiro Mensual'!$A$2:$A$2629,AO$4,'Retiro Mensual'!$B$2:$B$2629,$B96,'Retiro Mensual'!$C$2:$C$2629,AO$5)</f>
        <v>0</v>
      </c>
      <c r="AP96" s="13">
        <f>SUMIFS('Retiro Mensual'!$E$2:$E$2629,'Retiro Mensual'!$A$2:$A$2629,AP$4,'Retiro Mensual'!$B$2:$B$2629,$B96,'Retiro Mensual'!$C$2:$C$2629,AP$5)</f>
        <v>0</v>
      </c>
      <c r="AQ96" s="13">
        <f>SUMIFS('Retiro Mensual'!$E$2:$E$2629,'Retiro Mensual'!$A$2:$A$2629,AQ$4,'Retiro Mensual'!$B$2:$B$2629,$B96,'Retiro Mensual'!$C$2:$C$2629,AQ$5)</f>
        <v>0</v>
      </c>
      <c r="AR96" s="13">
        <f>SUMIFS('Retiro Mensual'!$E$2:$E$2629,'Retiro Mensual'!$A$2:$A$2629,AR$4,'Retiro Mensual'!$B$2:$B$2629,$B96,'Retiro Mensual'!$C$2:$C$2629,AR$5)</f>
        <v>0</v>
      </c>
      <c r="AS96" s="13">
        <f>SUMIFS('Retiro Mensual'!$E$2:$E$2629,'Retiro Mensual'!$A$2:$A$2629,AS$4,'Retiro Mensual'!$B$2:$B$2629,$B96,'Retiro Mensual'!$C$2:$C$2629,AS$5)</f>
        <v>0</v>
      </c>
      <c r="AT96" s="13">
        <f>SUMIFS('Retiro Mensual'!$E$2:$E$2629,'Retiro Mensual'!$A$2:$A$2629,AT$4,'Retiro Mensual'!$B$2:$B$2629,$B96,'Retiro Mensual'!$C$2:$C$2629,AT$5)</f>
        <v>0</v>
      </c>
      <c r="AU96" s="13">
        <f>SUMIFS('Retiro Mensual'!$E$2:$E$2629,'Retiro Mensual'!$A$2:$A$2629,AU$4,'Retiro Mensual'!$B$2:$B$2629,$B96,'Retiro Mensual'!$C$2:$C$2629,AU$5)</f>
        <v>0</v>
      </c>
      <c r="AV96" s="13">
        <f>SUMIFS('Retiro Mensual'!$E$2:$E$2629,'Retiro Mensual'!$A$2:$A$2629,AV$4,'Retiro Mensual'!$B$2:$B$2629,$B96,'Retiro Mensual'!$C$2:$C$2629,AV$5)</f>
        <v>0</v>
      </c>
      <c r="AW96" s="13">
        <f>SUMIFS('Retiro Mensual'!$E$2:$E$2629,'Retiro Mensual'!$A$2:$A$2629,AW$4,'Retiro Mensual'!$B$2:$B$2629,$B96,'Retiro Mensual'!$C$2:$C$2629,AW$5)</f>
        <v>0</v>
      </c>
      <c r="AX96" s="13">
        <f>SUMIFS('Retiro Mensual'!$E$2:$E$2629,'Retiro Mensual'!$A$2:$A$2629,AX$4,'Retiro Mensual'!$B$2:$B$2629,$B96,'Retiro Mensual'!$C$2:$C$2629,AX$5)</f>
        <v>0</v>
      </c>
      <c r="AY96" s="14">
        <f>SUMIFS('Retiro Mensual'!$E$2:$E$2629,'Retiro Mensual'!$A$2:$A$2629,AY$4,'Retiro Mensual'!$B$2:$B$2629,$B96,'Retiro Mensual'!$C$2:$C$2629,AY$5)</f>
        <v>0</v>
      </c>
      <c r="AZ96" s="12">
        <f>SUMIFS('Retiro Mensual'!$E$2:$E$2629,'Retiro Mensual'!$A$2:$A$2629,AZ$4,'Retiro Mensual'!$B$2:$B$2629,$B96,'Retiro Mensual'!$C$2:$C$2629,AZ$5)</f>
        <v>0</v>
      </c>
      <c r="BA96" s="13">
        <f>SUMIFS('Retiro Mensual'!$E$2:$E$2629,'Retiro Mensual'!$A$2:$A$2629,BA$4,'Retiro Mensual'!$B$2:$B$2629,$B96,'Retiro Mensual'!$C$2:$C$2629,BA$5)</f>
        <v>0</v>
      </c>
      <c r="BB96" s="13">
        <f>SUMIFS('Retiro Mensual'!$E$2:$E$2629,'Retiro Mensual'!$A$2:$A$2629,BB$4,'Retiro Mensual'!$B$2:$B$2629,$B96,'Retiro Mensual'!$C$2:$C$2629,BB$5)</f>
        <v>0</v>
      </c>
      <c r="BC96" s="13">
        <f>SUMIFS('Retiro Mensual'!$E$2:$E$2629,'Retiro Mensual'!$A$2:$A$2629,BC$4,'Retiro Mensual'!$B$2:$B$2629,$B96,'Retiro Mensual'!$C$2:$C$2629,BC$5)</f>
        <v>0</v>
      </c>
      <c r="BD96" s="13">
        <f>SUMIFS('Retiro Mensual'!$E$2:$E$2629,'Retiro Mensual'!$A$2:$A$2629,BD$4,'Retiro Mensual'!$B$2:$B$2629,$B96,'Retiro Mensual'!$C$2:$C$2629,BD$5)</f>
        <v>0</v>
      </c>
      <c r="BE96" s="13">
        <f>SUMIFS('Retiro Mensual'!$E$2:$E$2629,'Retiro Mensual'!$A$2:$A$2629,BE$4,'Retiro Mensual'!$B$2:$B$2629,$B96,'Retiro Mensual'!$C$2:$C$2629,BE$5)</f>
        <v>0</v>
      </c>
      <c r="BF96" s="13">
        <f>SUMIFS('Retiro Mensual'!$E$2:$E$2629,'Retiro Mensual'!$A$2:$A$2629,BF$4,'Retiro Mensual'!$B$2:$B$2629,$B96,'Retiro Mensual'!$C$2:$C$2629,BF$5)</f>
        <v>0</v>
      </c>
      <c r="BG96" s="13">
        <f>SUMIFS('Retiro Mensual'!$E$2:$E$2629,'Retiro Mensual'!$A$2:$A$2629,BG$4,'Retiro Mensual'!$B$2:$B$2629,$B96,'Retiro Mensual'!$C$2:$C$2629,BG$5)</f>
        <v>0</v>
      </c>
      <c r="BH96" s="13">
        <f>SUMIFS('Retiro Mensual'!$E$2:$E$2629,'Retiro Mensual'!$A$2:$A$2629,BH$4,'Retiro Mensual'!$B$2:$B$2629,$B96,'Retiro Mensual'!$C$2:$C$2629,BH$5)</f>
        <v>0</v>
      </c>
      <c r="BI96" s="13">
        <f>SUMIFS('Retiro Mensual'!$E$2:$E$2629,'Retiro Mensual'!$A$2:$A$2629,BI$4,'Retiro Mensual'!$B$2:$B$2629,$B96,'Retiro Mensual'!$C$2:$C$2629,BI$5)</f>
        <v>0</v>
      </c>
      <c r="BJ96" s="13">
        <f>SUMIFS('Retiro Mensual'!$E$2:$E$2629,'Retiro Mensual'!$A$2:$A$2629,BJ$4,'Retiro Mensual'!$B$2:$B$2629,$B96,'Retiro Mensual'!$C$2:$C$2629,BJ$5)</f>
        <v>0</v>
      </c>
      <c r="BK96" s="14">
        <f>SUMIFS('Retiro Mensual'!$E$2:$E$2629,'Retiro Mensual'!$A$2:$A$2629,BK$4,'Retiro Mensual'!$B$2:$B$2629,$B96,'Retiro Mensual'!$C$2:$C$2629,BK$5)</f>
        <v>0</v>
      </c>
      <c r="BL96" s="12">
        <f>SUMIFS('Retiro Mensual'!$E$2:$E$2629,'Retiro Mensual'!$A$2:$A$2629,BL$4,'Retiro Mensual'!$B$2:$B$2629,$B96,'Retiro Mensual'!$C$2:$C$2629,BL$5)</f>
        <v>0</v>
      </c>
      <c r="BM96" s="13">
        <f>SUMIFS('Retiro Mensual'!$E$2:$E$2629,'Retiro Mensual'!$A$2:$A$2629,BM$4,'Retiro Mensual'!$B$2:$B$2629,$B96,'Retiro Mensual'!$C$2:$C$2629,BM$5)</f>
        <v>0</v>
      </c>
      <c r="BN96" s="13">
        <f>SUMIFS('Retiro Mensual'!$E$2:$E$2629,'Retiro Mensual'!$A$2:$A$2629,BN$4,'Retiro Mensual'!$B$2:$B$2629,$B96,'Retiro Mensual'!$C$2:$C$2629,BN$5)</f>
        <v>0</v>
      </c>
      <c r="BO96" s="13">
        <f>SUMIFS('Retiro Mensual'!$E$2:$E$2629,'Retiro Mensual'!$A$2:$A$2629,BO$4,'Retiro Mensual'!$B$2:$B$2629,$B96,'Retiro Mensual'!$C$2:$C$2629,BO$5)</f>
        <v>0</v>
      </c>
      <c r="BP96" s="13">
        <f>SUMIFS('Retiro Mensual'!$E$2:$E$2629,'Retiro Mensual'!$A$2:$A$2629,BP$4,'Retiro Mensual'!$B$2:$B$2629,$B96,'Retiro Mensual'!$C$2:$C$2629,BP$5)</f>
        <v>0</v>
      </c>
      <c r="BQ96" s="13">
        <f>SUMIFS('Retiro Mensual'!$E$2:$E$2629,'Retiro Mensual'!$A$2:$A$2629,BQ$4,'Retiro Mensual'!$B$2:$B$2629,$B96,'Retiro Mensual'!$C$2:$C$2629,BQ$5)</f>
        <v>0</v>
      </c>
      <c r="BR96" s="13">
        <f>SUMIFS('Retiro Mensual'!$E$2:$E$2629,'Retiro Mensual'!$A$2:$A$2629,BR$4,'Retiro Mensual'!$B$2:$B$2629,$B96,'Retiro Mensual'!$C$2:$C$2629,BR$5)</f>
        <v>0</v>
      </c>
      <c r="BS96" s="13">
        <f>SUMIFS('Retiro Mensual'!$E$2:$E$2629,'Retiro Mensual'!$A$2:$A$2629,BS$4,'Retiro Mensual'!$B$2:$B$2629,$B96,'Retiro Mensual'!$C$2:$C$2629,BS$5)</f>
        <v>0</v>
      </c>
      <c r="BT96" s="13">
        <f>SUMIFS('Retiro Mensual'!$E$2:$E$2629,'Retiro Mensual'!$A$2:$A$2629,BT$4,'Retiro Mensual'!$B$2:$B$2629,$B96,'Retiro Mensual'!$C$2:$C$2629,BT$5)</f>
        <v>0</v>
      </c>
      <c r="BU96" s="13">
        <f>SUMIFS('Retiro Mensual'!$E$2:$E$2629,'Retiro Mensual'!$A$2:$A$2629,BU$4,'Retiro Mensual'!$B$2:$B$2629,$B96,'Retiro Mensual'!$C$2:$C$2629,BU$5)</f>
        <v>0</v>
      </c>
      <c r="BV96" s="13">
        <f>SUMIFS('Retiro Mensual'!$E$2:$E$2629,'Retiro Mensual'!$A$2:$A$2629,BV$4,'Retiro Mensual'!$B$2:$B$2629,$B96,'Retiro Mensual'!$C$2:$C$2629,BV$5)</f>
        <v>0</v>
      </c>
      <c r="BW96" s="14">
        <f>SUMIFS('Retiro Mensual'!$E$2:$E$2629,'Retiro Mensual'!$A$2:$A$2629,BW$4,'Retiro Mensual'!$B$2:$B$2629,$B96,'Retiro Mensual'!$C$2:$C$2629,BW$5)</f>
        <v>0</v>
      </c>
      <c r="BX96" s="13"/>
      <c r="BY96" s="12">
        <f>SUMIFS('Compra Ventas'!$E$2:$E$2700,'Compra Ventas'!$A$2:$A$2700,BY$4,'Compra Ventas'!$B$2:$B$2700,$B96,'Compra Ventas'!$C$2:$C$2700,BY$5)</f>
        <v>0</v>
      </c>
      <c r="BZ96" s="13">
        <f>SUMIFS('Compra Ventas'!$E$2:$E$2700,'Compra Ventas'!$A$2:$A$2700,BZ$4,'Compra Ventas'!$B$2:$B$2700,$B96,'Compra Ventas'!$C$2:$C$2700,BZ$5)</f>
        <v>0</v>
      </c>
      <c r="CA96" s="13">
        <f>SUMIFS('Compra Ventas'!$E$2:$E$2700,'Compra Ventas'!$A$2:$A$2700,CA$4,'Compra Ventas'!$B$2:$B$2700,$B96,'Compra Ventas'!$C$2:$C$2700,CA$5)</f>
        <v>0</v>
      </c>
      <c r="CB96" s="13">
        <f>SUMIFS('Compra Ventas'!$E$2:$E$2700,'Compra Ventas'!$A$2:$A$2700,CB$4,'Compra Ventas'!$B$2:$B$2700,$B96,'Compra Ventas'!$C$2:$C$2700,CB$5)</f>
        <v>0</v>
      </c>
      <c r="CC96" s="13">
        <f>SUMIFS('Compra Ventas'!$E$2:$E$2700,'Compra Ventas'!$A$2:$A$2700,CC$4,'Compra Ventas'!$B$2:$B$2700,$B96,'Compra Ventas'!$C$2:$C$2700,CC$5)</f>
        <v>0</v>
      </c>
      <c r="CD96" s="13">
        <f>SUMIFS('Compra Ventas'!$E$2:$E$2700,'Compra Ventas'!$A$2:$A$2700,CD$4,'Compra Ventas'!$B$2:$B$2700,$B96,'Compra Ventas'!$C$2:$C$2700,CD$5)</f>
        <v>0</v>
      </c>
      <c r="CE96" s="13">
        <f>SUMIFS('Compra Ventas'!$E$2:$E$2700,'Compra Ventas'!$A$2:$A$2700,CE$4,'Compra Ventas'!$B$2:$B$2700,$B96,'Compra Ventas'!$C$2:$C$2700,CE$5)</f>
        <v>0</v>
      </c>
      <c r="CF96" s="13">
        <f>SUMIFS('Compra Ventas'!$E$2:$E$2700,'Compra Ventas'!$A$2:$A$2700,CF$4,'Compra Ventas'!$B$2:$B$2700,$B96,'Compra Ventas'!$C$2:$C$2700,CF$5)</f>
        <v>0</v>
      </c>
      <c r="CG96" s="13">
        <f>SUMIFS('Compra Ventas'!$E$2:$E$2700,'Compra Ventas'!$A$2:$A$2700,CG$4,'Compra Ventas'!$B$2:$B$2700,$B96,'Compra Ventas'!$C$2:$C$2700,CG$5)</f>
        <v>0</v>
      </c>
      <c r="CH96" s="13">
        <f>SUMIFS('Compra Ventas'!$E$2:$E$2700,'Compra Ventas'!$A$2:$A$2700,CH$4,'Compra Ventas'!$B$2:$B$2700,$B96,'Compra Ventas'!$C$2:$C$2700,CH$5)</f>
        <v>0</v>
      </c>
      <c r="CI96" s="13">
        <f>SUMIFS('Compra Ventas'!$E$2:$E$2700,'Compra Ventas'!$A$2:$A$2700,CI$4,'Compra Ventas'!$B$2:$B$2700,$B96,'Compra Ventas'!$C$2:$C$2700,CI$5)</f>
        <v>0</v>
      </c>
      <c r="CJ96" s="14">
        <f>SUMIFS('Compra Ventas'!$E$2:$E$2700,'Compra Ventas'!$A$2:$A$2700,CJ$4,'Compra Ventas'!$B$2:$B$2700,$B96,'Compra Ventas'!$C$2:$C$2700,CJ$5)</f>
        <v>0</v>
      </c>
      <c r="CK96" s="12">
        <f>SUMIFS('Compra Ventas'!$E$2:$E$2700,'Compra Ventas'!$A$2:$A$2700,CK$4,'Compra Ventas'!$B$2:$B$2700,$B96,'Compra Ventas'!$C$2:$C$2700,CK$5)</f>
        <v>0</v>
      </c>
      <c r="CL96" s="13">
        <f>SUMIFS('Compra Ventas'!$E$2:$E$2700,'Compra Ventas'!$A$2:$A$2700,CL$4,'Compra Ventas'!$B$2:$B$2700,$B96,'Compra Ventas'!$C$2:$C$2700,CL$5)</f>
        <v>0</v>
      </c>
      <c r="CM96" s="13">
        <f>SUMIFS('Compra Ventas'!$E$2:$E$2700,'Compra Ventas'!$A$2:$A$2700,CM$4,'Compra Ventas'!$B$2:$B$2700,$B96,'Compra Ventas'!$C$2:$C$2700,CM$5)</f>
        <v>0</v>
      </c>
      <c r="CN96" s="13">
        <f>SUMIFS('Compra Ventas'!$E$2:$E$2700,'Compra Ventas'!$A$2:$A$2700,CN$4,'Compra Ventas'!$B$2:$B$2700,$B96,'Compra Ventas'!$C$2:$C$2700,CN$5)</f>
        <v>0</v>
      </c>
      <c r="CO96" s="13">
        <f>SUMIFS('Compra Ventas'!$E$2:$E$2700,'Compra Ventas'!$A$2:$A$2700,CO$4,'Compra Ventas'!$B$2:$B$2700,$B96,'Compra Ventas'!$C$2:$C$2700,CO$5)</f>
        <v>0</v>
      </c>
      <c r="CP96" s="13">
        <f>SUMIFS('Compra Ventas'!$E$2:$E$2700,'Compra Ventas'!$A$2:$A$2700,CP$4,'Compra Ventas'!$B$2:$B$2700,$B96,'Compra Ventas'!$C$2:$C$2700,CP$5)</f>
        <v>0</v>
      </c>
      <c r="CQ96" s="13">
        <f>SUMIFS('Compra Ventas'!$E$2:$E$2700,'Compra Ventas'!$A$2:$A$2700,CQ$4,'Compra Ventas'!$B$2:$B$2700,$B96,'Compra Ventas'!$C$2:$C$2700,CQ$5)</f>
        <v>0</v>
      </c>
      <c r="CR96" s="13">
        <f>SUMIFS('Compra Ventas'!$E$2:$E$2700,'Compra Ventas'!$A$2:$A$2700,CR$4,'Compra Ventas'!$B$2:$B$2700,$B96,'Compra Ventas'!$C$2:$C$2700,CR$5)</f>
        <v>0</v>
      </c>
      <c r="CS96" s="13">
        <f>SUMIFS('Compra Ventas'!$E$2:$E$2700,'Compra Ventas'!$A$2:$A$2700,CS$4,'Compra Ventas'!$B$2:$B$2700,$B96,'Compra Ventas'!$C$2:$C$2700,CS$5)</f>
        <v>0</v>
      </c>
      <c r="CT96" s="13">
        <f>SUMIFS('Compra Ventas'!$E$2:$E$2700,'Compra Ventas'!$A$2:$A$2700,CT$4,'Compra Ventas'!$B$2:$B$2700,$B96,'Compra Ventas'!$C$2:$C$2700,CT$5)</f>
        <v>0</v>
      </c>
      <c r="CU96" s="13">
        <f>SUMIFS('Compra Ventas'!$E$2:$E$2700,'Compra Ventas'!$A$2:$A$2700,CU$4,'Compra Ventas'!$B$2:$B$2700,$B96,'Compra Ventas'!$C$2:$C$2700,CU$5)</f>
        <v>0</v>
      </c>
      <c r="CV96" s="14">
        <f>SUMIFS('Compra Ventas'!$E$2:$E$2700,'Compra Ventas'!$A$2:$A$2700,CV$4,'Compra Ventas'!$B$2:$B$2700,$B96,'Compra Ventas'!$C$2:$C$2700,CV$5)</f>
        <v>0</v>
      </c>
      <c r="CW96" s="12">
        <f>SUMIFS('Compra Ventas'!$E$2:$E$2700,'Compra Ventas'!$A$2:$A$2700,CW$4,'Compra Ventas'!$B$2:$B$2700,$B96,'Compra Ventas'!$C$2:$C$2700,CW$5)</f>
        <v>0</v>
      </c>
      <c r="CX96" s="13">
        <f>SUMIFS('Compra Ventas'!$E$2:$E$2700,'Compra Ventas'!$A$2:$A$2700,CX$4,'Compra Ventas'!$B$2:$B$2700,$B96,'Compra Ventas'!$C$2:$C$2700,CX$5)</f>
        <v>0</v>
      </c>
      <c r="CY96" s="13">
        <f>SUMIFS('Compra Ventas'!$E$2:$E$2700,'Compra Ventas'!$A$2:$A$2700,CY$4,'Compra Ventas'!$B$2:$B$2700,$B96,'Compra Ventas'!$C$2:$C$2700,CY$5)</f>
        <v>0</v>
      </c>
      <c r="CZ96" s="13">
        <f>SUMIFS('Compra Ventas'!$E$2:$E$2700,'Compra Ventas'!$A$2:$A$2700,CZ$4,'Compra Ventas'!$B$2:$B$2700,$B96,'Compra Ventas'!$C$2:$C$2700,CZ$5)</f>
        <v>0</v>
      </c>
      <c r="DA96" s="13">
        <f>SUMIFS('Compra Ventas'!$E$2:$E$2700,'Compra Ventas'!$A$2:$A$2700,DA$4,'Compra Ventas'!$B$2:$B$2700,$B96,'Compra Ventas'!$C$2:$C$2700,DA$5)</f>
        <v>0</v>
      </c>
      <c r="DB96" s="13">
        <f>SUMIFS('Compra Ventas'!$E$2:$E$2700,'Compra Ventas'!$A$2:$A$2700,DB$4,'Compra Ventas'!$B$2:$B$2700,$B96,'Compra Ventas'!$C$2:$C$2700,DB$5)</f>
        <v>0</v>
      </c>
      <c r="DC96" s="13">
        <f>SUMIFS('Compra Ventas'!$E$2:$E$2700,'Compra Ventas'!$A$2:$A$2700,DC$4,'Compra Ventas'!$B$2:$B$2700,$B96,'Compra Ventas'!$C$2:$C$2700,DC$5)</f>
        <v>0</v>
      </c>
      <c r="DD96" s="13">
        <f>SUMIFS('Compra Ventas'!$E$2:$E$2700,'Compra Ventas'!$A$2:$A$2700,DD$4,'Compra Ventas'!$B$2:$B$2700,$B96,'Compra Ventas'!$C$2:$C$2700,DD$5)</f>
        <v>0</v>
      </c>
      <c r="DE96" s="13">
        <f>SUMIFS('Compra Ventas'!$E$2:$E$2700,'Compra Ventas'!$A$2:$A$2700,DE$4,'Compra Ventas'!$B$2:$B$2700,$B96,'Compra Ventas'!$C$2:$C$2700,DE$5)</f>
        <v>0</v>
      </c>
      <c r="DF96" s="13">
        <f>SUMIFS('Compra Ventas'!$E$2:$E$2700,'Compra Ventas'!$A$2:$A$2700,DF$4,'Compra Ventas'!$B$2:$B$2700,$B96,'Compra Ventas'!$C$2:$C$2700,DF$5)</f>
        <v>0</v>
      </c>
      <c r="DG96" s="13">
        <f>SUMIFS('Compra Ventas'!$E$2:$E$2700,'Compra Ventas'!$A$2:$A$2700,DG$4,'Compra Ventas'!$B$2:$B$2700,$B96,'Compra Ventas'!$C$2:$C$2700,DG$5)</f>
        <v>0</v>
      </c>
      <c r="DH96" s="14">
        <f>SUMIFS('Compra Ventas'!$E$2:$E$2700,'Compra Ventas'!$A$2:$A$2700,DH$4,'Compra Ventas'!$B$2:$B$2700,$B96,'Compra Ventas'!$C$2:$C$2700,DH$5)</f>
        <v>0</v>
      </c>
      <c r="DI96" s="84"/>
      <c r="DJ96" s="98">
        <f>SUMIFS('Ajuste Ciclado'!D$5:D$47,'Ajuste Ciclado'!$C$5:$C$47,Balance!DJ$4,'Ajuste Ciclado'!$B$5:$B$47,Balance!$B96)</f>
        <v>0</v>
      </c>
      <c r="DK96" s="99">
        <f>SUMIFS('Ajuste Ciclado'!E$5:E$47,'Ajuste Ciclado'!$C$5:$C$47,Balance!DK$4,'Ajuste Ciclado'!$B$5:$B$47,Balance!$B96)</f>
        <v>0</v>
      </c>
      <c r="DL96" s="99">
        <f>SUMIFS('Ajuste Ciclado'!F$5:F$47,'Ajuste Ciclado'!$C$5:$C$47,Balance!DL$4,'Ajuste Ciclado'!$B$5:$B$47,Balance!$B96)</f>
        <v>0</v>
      </c>
      <c r="DM96" s="99">
        <f>SUMIFS('Ajuste Ciclado'!G$5:G$47,'Ajuste Ciclado'!$C$5:$C$47,Balance!DM$4,'Ajuste Ciclado'!$B$5:$B$47,Balance!$B96)</f>
        <v>0</v>
      </c>
      <c r="DN96" s="99">
        <f>SUMIFS('Ajuste Ciclado'!H$5:H$47,'Ajuste Ciclado'!$C$5:$C$47,Balance!DN$4,'Ajuste Ciclado'!$B$5:$B$47,Balance!$B96)</f>
        <v>0</v>
      </c>
      <c r="DO96" s="99">
        <f>SUMIFS('Ajuste Ciclado'!I$5:I$47,'Ajuste Ciclado'!$C$5:$C$47,Balance!DO$4,'Ajuste Ciclado'!$B$5:$B$47,Balance!$B96)</f>
        <v>0</v>
      </c>
      <c r="DP96" s="99">
        <f>SUMIFS('Ajuste Ciclado'!J$5:J$47,'Ajuste Ciclado'!$C$5:$C$47,Balance!DP$4,'Ajuste Ciclado'!$B$5:$B$47,Balance!$B96)</f>
        <v>0</v>
      </c>
      <c r="DQ96" s="99">
        <f>SUMIFS('Ajuste Ciclado'!K$5:K$47,'Ajuste Ciclado'!$C$5:$C$47,Balance!DQ$4,'Ajuste Ciclado'!$B$5:$B$47,Balance!$B96)</f>
        <v>0</v>
      </c>
      <c r="DR96" s="99">
        <f>SUMIFS('Ajuste Ciclado'!L$5:L$47,'Ajuste Ciclado'!$C$5:$C$47,Balance!DR$4,'Ajuste Ciclado'!$B$5:$B$47,Balance!$B96)</f>
        <v>0</v>
      </c>
      <c r="DS96" s="99">
        <f>SUMIFS('Ajuste Ciclado'!M$5:M$47,'Ajuste Ciclado'!$C$5:$C$47,Balance!DS$4,'Ajuste Ciclado'!$B$5:$B$47,Balance!$B96)</f>
        <v>0</v>
      </c>
      <c r="DT96" s="99">
        <f>SUMIFS('Ajuste Ciclado'!N$5:N$47,'Ajuste Ciclado'!$C$5:$C$47,Balance!DT$4,'Ajuste Ciclado'!$B$5:$B$47,Balance!$B96)</f>
        <v>0</v>
      </c>
      <c r="DU96" s="100">
        <f>SUMIFS('Ajuste Ciclado'!O$5:O$47,'Ajuste Ciclado'!$C$5:$C$47,Balance!DU$4,'Ajuste Ciclado'!$B$5:$B$47,Balance!$B96)</f>
        <v>0</v>
      </c>
      <c r="DV96" s="98">
        <f>SUMIFS('Ajuste Ciclado'!D$5:D$47,'Ajuste Ciclado'!$C$5:$C$47,Balance!DV$4,'Ajuste Ciclado'!$B$5:$B$47,Balance!$B96)</f>
        <v>0</v>
      </c>
      <c r="DW96" s="99">
        <f>SUMIFS('Ajuste Ciclado'!E$5:E$47,'Ajuste Ciclado'!$C$5:$C$47,Balance!DW$4,'Ajuste Ciclado'!$B$5:$B$47,Balance!$B96)</f>
        <v>0</v>
      </c>
      <c r="DX96" s="99">
        <f>SUMIFS('Ajuste Ciclado'!F$5:F$47,'Ajuste Ciclado'!$C$5:$C$47,Balance!DX$4,'Ajuste Ciclado'!$B$5:$B$47,Balance!$B96)</f>
        <v>0</v>
      </c>
      <c r="DY96" s="99">
        <f>SUMIFS('Ajuste Ciclado'!G$5:G$47,'Ajuste Ciclado'!$C$5:$C$47,Balance!DY$4,'Ajuste Ciclado'!$B$5:$B$47,Balance!$B96)</f>
        <v>0</v>
      </c>
      <c r="DZ96" s="99">
        <f>SUMIFS('Ajuste Ciclado'!H$5:H$47,'Ajuste Ciclado'!$C$5:$C$47,Balance!DZ$4,'Ajuste Ciclado'!$B$5:$B$47,Balance!$B96)</f>
        <v>0</v>
      </c>
      <c r="EA96" s="99">
        <f>SUMIFS('Ajuste Ciclado'!I$5:I$47,'Ajuste Ciclado'!$C$5:$C$47,Balance!EA$4,'Ajuste Ciclado'!$B$5:$B$47,Balance!$B96)</f>
        <v>0</v>
      </c>
      <c r="EB96" s="99">
        <f>SUMIFS('Ajuste Ciclado'!J$5:J$47,'Ajuste Ciclado'!$C$5:$C$47,Balance!EB$4,'Ajuste Ciclado'!$B$5:$B$47,Balance!$B96)</f>
        <v>0</v>
      </c>
      <c r="EC96" s="99">
        <f>SUMIFS('Ajuste Ciclado'!K$5:K$47,'Ajuste Ciclado'!$C$5:$C$47,Balance!EC$4,'Ajuste Ciclado'!$B$5:$B$47,Balance!$B96)</f>
        <v>0</v>
      </c>
      <c r="ED96" s="99">
        <f>SUMIFS('Ajuste Ciclado'!L$5:L$47,'Ajuste Ciclado'!$C$5:$C$47,Balance!ED$4,'Ajuste Ciclado'!$B$5:$B$47,Balance!$B96)</f>
        <v>0</v>
      </c>
      <c r="EE96" s="99">
        <f>SUMIFS('Ajuste Ciclado'!M$5:M$47,'Ajuste Ciclado'!$C$5:$C$47,Balance!EE$4,'Ajuste Ciclado'!$B$5:$B$47,Balance!$B96)</f>
        <v>0</v>
      </c>
      <c r="EF96" s="99">
        <f>SUMIFS('Ajuste Ciclado'!N$5:N$47,'Ajuste Ciclado'!$C$5:$C$47,Balance!EF$4,'Ajuste Ciclado'!$B$5:$B$47,Balance!$B96)</f>
        <v>0</v>
      </c>
      <c r="EG96" s="100">
        <f>SUMIFS('Ajuste Ciclado'!O$5:O$47,'Ajuste Ciclado'!$C$5:$C$47,Balance!EG$4,'Ajuste Ciclado'!$B$5:$B$47,Balance!$B96)</f>
        <v>0</v>
      </c>
      <c r="EH96" s="98">
        <f>SUMIFS('Ajuste Ciclado'!D$5:D$47,'Ajuste Ciclado'!$C$5:$C$47,Balance!EH$4,'Ajuste Ciclado'!$B$5:$B$47,Balance!$B96)</f>
        <v>0</v>
      </c>
      <c r="EI96" s="99">
        <f>SUMIFS('Ajuste Ciclado'!E$5:E$47,'Ajuste Ciclado'!$C$5:$C$47,Balance!EI$4,'Ajuste Ciclado'!$B$5:$B$47,Balance!$B96)</f>
        <v>0</v>
      </c>
      <c r="EJ96" s="99">
        <f>SUMIFS('Ajuste Ciclado'!F$5:F$47,'Ajuste Ciclado'!$C$5:$C$47,Balance!EJ$4,'Ajuste Ciclado'!$B$5:$B$47,Balance!$B96)</f>
        <v>0</v>
      </c>
      <c r="EK96" s="99">
        <f>SUMIFS('Ajuste Ciclado'!G$5:G$47,'Ajuste Ciclado'!$C$5:$C$47,Balance!EK$4,'Ajuste Ciclado'!$B$5:$B$47,Balance!$B96)</f>
        <v>0</v>
      </c>
      <c r="EL96" s="99">
        <f>SUMIFS('Ajuste Ciclado'!H$5:H$47,'Ajuste Ciclado'!$C$5:$C$47,Balance!EL$4,'Ajuste Ciclado'!$B$5:$B$47,Balance!$B96)</f>
        <v>0</v>
      </c>
      <c r="EM96" s="99">
        <f>SUMIFS('Ajuste Ciclado'!I$5:I$47,'Ajuste Ciclado'!$C$5:$C$47,Balance!EM$4,'Ajuste Ciclado'!$B$5:$B$47,Balance!$B96)</f>
        <v>0</v>
      </c>
      <c r="EN96" s="99">
        <f>SUMIFS('Ajuste Ciclado'!J$5:J$47,'Ajuste Ciclado'!$C$5:$C$47,Balance!EN$4,'Ajuste Ciclado'!$B$5:$B$47,Balance!$B96)</f>
        <v>0</v>
      </c>
      <c r="EO96" s="99">
        <f>SUMIFS('Ajuste Ciclado'!K$5:K$47,'Ajuste Ciclado'!$C$5:$C$47,Balance!EO$4,'Ajuste Ciclado'!$B$5:$B$47,Balance!$B96)</f>
        <v>0</v>
      </c>
      <c r="EP96" s="99">
        <f>SUMIFS('Ajuste Ciclado'!L$5:L$47,'Ajuste Ciclado'!$C$5:$C$47,Balance!EP$4,'Ajuste Ciclado'!$B$5:$B$47,Balance!$B96)</f>
        <v>0</v>
      </c>
      <c r="EQ96" s="99">
        <f>SUMIFS('Ajuste Ciclado'!M$5:M$47,'Ajuste Ciclado'!$C$5:$C$47,Balance!EQ$4,'Ajuste Ciclado'!$B$5:$B$47,Balance!$B96)</f>
        <v>0</v>
      </c>
      <c r="ER96" s="99">
        <f>SUMIFS('Ajuste Ciclado'!N$5:N$47,'Ajuste Ciclado'!$C$5:$C$47,Balance!ER$4,'Ajuste Ciclado'!$B$5:$B$47,Balance!$B96)</f>
        <v>0</v>
      </c>
      <c r="ES96" s="100">
        <f>SUMIFS('Ajuste Ciclado'!O$5:O$47,'Ajuste Ciclado'!$C$5:$C$47,Balance!ES$4,'Ajuste Ciclado'!$B$5:$B$47,Balance!$B96)</f>
        <v>0</v>
      </c>
      <c r="ET96" s="84"/>
      <c r="EU96" s="12">
        <f t="shared" si="181"/>
        <v>5037.6739826893663</v>
      </c>
      <c r="EV96" s="13">
        <f t="shared" si="145"/>
        <v>7292.6559065037109</v>
      </c>
      <c r="EW96" s="13">
        <f t="shared" si="146"/>
        <v>11274.542749068551</v>
      </c>
      <c r="EX96" s="13">
        <f t="shared" si="147"/>
        <v>10409.524584526031</v>
      </c>
      <c r="EY96" s="13">
        <f t="shared" si="148"/>
        <v>10932.12336270074</v>
      </c>
      <c r="EZ96" s="13">
        <f t="shared" si="149"/>
        <v>11632.385388461409</v>
      </c>
      <c r="FA96" s="13">
        <f t="shared" si="150"/>
        <v>3003.794649091265</v>
      </c>
      <c r="FB96" s="13">
        <f t="shared" si="151"/>
        <v>567.98987173727573</v>
      </c>
      <c r="FC96" s="13">
        <f t="shared" si="152"/>
        <v>676.24465017786395</v>
      </c>
      <c r="FD96" s="13">
        <f t="shared" si="153"/>
        <v>335.34499657021559</v>
      </c>
      <c r="FE96" s="13">
        <f t="shared" si="154"/>
        <v>197.2099869493284</v>
      </c>
      <c r="FF96" s="14">
        <f t="shared" si="155"/>
        <v>170.59329207986411</v>
      </c>
      <c r="FG96" s="12">
        <f t="shared" si="156"/>
        <v>5057.5169874776911</v>
      </c>
      <c r="FH96" s="13">
        <f t="shared" si="157"/>
        <v>7337.5329620914981</v>
      </c>
      <c r="FI96" s="13">
        <f t="shared" si="158"/>
        <v>11289.95511252976</v>
      </c>
      <c r="FJ96" s="13">
        <f t="shared" si="159"/>
        <v>10154.459473048861</v>
      </c>
      <c r="FK96" s="13">
        <f t="shared" si="160"/>
        <v>11009.608481300151</v>
      </c>
      <c r="FL96" s="13">
        <f t="shared" si="161"/>
        <v>11655.546780764</v>
      </c>
      <c r="FM96" s="13">
        <f t="shared" si="162"/>
        <v>3145.599816870345</v>
      </c>
      <c r="FN96" s="13">
        <f t="shared" si="163"/>
        <v>557.15723635425172</v>
      </c>
      <c r="FO96" s="13">
        <f t="shared" si="164"/>
        <v>623.30762024660817</v>
      </c>
      <c r="FP96" s="13">
        <f t="shared" si="165"/>
        <v>364.54567550015929</v>
      </c>
      <c r="FQ96" s="13">
        <f t="shared" si="166"/>
        <v>213.42812698063059</v>
      </c>
      <c r="FR96" s="14">
        <f t="shared" si="167"/>
        <v>184.0562031086703</v>
      </c>
      <c r="FS96" s="12">
        <f t="shared" si="168"/>
        <v>5056.1574685280348</v>
      </c>
      <c r="FT96" s="13">
        <f t="shared" si="169"/>
        <v>7297.3226805243157</v>
      </c>
      <c r="FU96" s="13">
        <f t="shared" si="170"/>
        <v>11264.681298478219</v>
      </c>
      <c r="FV96" s="13">
        <f t="shared" si="171"/>
        <v>10155.98045540042</v>
      </c>
      <c r="FW96" s="13">
        <f t="shared" si="172"/>
        <v>10866.537699038539</v>
      </c>
      <c r="FX96" s="13">
        <f t="shared" si="173"/>
        <v>12136.183103235489</v>
      </c>
      <c r="FY96" s="13">
        <f t="shared" si="174"/>
        <v>3171.820346595649</v>
      </c>
      <c r="FZ96" s="13">
        <f t="shared" si="175"/>
        <v>569.57575160056183</v>
      </c>
      <c r="GA96" s="13">
        <f t="shared" si="176"/>
        <v>673.81455003454857</v>
      </c>
      <c r="GB96" s="13">
        <f t="shared" si="177"/>
        <v>415.45177994798053</v>
      </c>
      <c r="GC96" s="13">
        <f t="shared" si="178"/>
        <v>215.73310487221829</v>
      </c>
      <c r="GD96" s="14">
        <f t="shared" si="179"/>
        <v>195.36782569444841</v>
      </c>
      <c r="GE96" s="84"/>
      <c r="GF96" s="12">
        <f t="shared" si="182"/>
        <v>61530.083420555617</v>
      </c>
      <c r="GG96" s="13">
        <f t="shared" si="182"/>
        <v>61592.714476272631</v>
      </c>
      <c r="GH96" s="14">
        <f t="shared" si="182"/>
        <v>62018.626063950425</v>
      </c>
      <c r="GI96" s="6">
        <f t="shared" si="183"/>
        <v>1</v>
      </c>
      <c r="GJ96" s="12">
        <f t="shared" si="184"/>
        <v>0</v>
      </c>
      <c r="GK96" s="13">
        <f t="shared" si="185"/>
        <v>0</v>
      </c>
      <c r="GL96" s="14">
        <f t="shared" si="186"/>
        <v>0</v>
      </c>
      <c r="GM96" s="84"/>
      <c r="GN96" s="66">
        <f t="shared" si="187"/>
        <v>0</v>
      </c>
      <c r="GO96" s="84"/>
      <c r="GP96" s="63" t="str" cm="1">
        <f t="array" ref="GP96">INDEX($GF$4:$GH$4,1,GI96)</f>
        <v>Sample 1</v>
      </c>
      <c r="GQ96" s="12">
        <f t="shared" si="188"/>
        <v>170.59329207986411</v>
      </c>
      <c r="GR96" s="13">
        <f t="shared" si="188"/>
        <v>197.2099869493284</v>
      </c>
      <c r="GS96" s="14">
        <f t="shared" si="188"/>
        <v>335.34499657021559</v>
      </c>
      <c r="GT96" s="12">
        <f t="shared" si="189"/>
        <v>184.0562031086703</v>
      </c>
      <c r="GU96" s="13">
        <f t="shared" si="189"/>
        <v>213.42812698063059</v>
      </c>
      <c r="GV96" s="14">
        <f t="shared" si="189"/>
        <v>364.54567550015929</v>
      </c>
      <c r="GW96" s="12">
        <f t="shared" si="190"/>
        <v>195.36782569444841</v>
      </c>
      <c r="GX96" s="13">
        <f t="shared" si="190"/>
        <v>215.73310487221829</v>
      </c>
      <c r="GY96" s="14">
        <f t="shared" si="190"/>
        <v>415.45177994798053</v>
      </c>
      <c r="GZ96" s="84" t="str">
        <f t="shared" si="180"/>
        <v>Sample 1</v>
      </c>
      <c r="HA96" s="12">
        <f t="shared" si="191"/>
        <v>0</v>
      </c>
      <c r="HB96" s="13">
        <f t="shared" si="191"/>
        <v>0</v>
      </c>
      <c r="HC96" s="14">
        <f t="shared" si="191"/>
        <v>0</v>
      </c>
      <c r="HD96" s="6">
        <f t="shared" si="192"/>
        <v>0</v>
      </c>
      <c r="HE96" s="84" t="str">
        <f t="shared" si="193"/>
        <v>Ok</v>
      </c>
    </row>
    <row r="97" spans="2:213" hidden="1" x14ac:dyDescent="0.3">
      <c r="B97" s="84" t="s">
        <v>355</v>
      </c>
      <c r="C97" s="12">
        <f>SUMIFS(Inyecciones!$E$2:$E$14185,Inyecciones!$A$2:$A$14185,Balance!C$4,Inyecciones!$B$2:$B$14185,Balance!$B97,Inyecciones!$C$2:$C$14185,Balance!C$5)</f>
        <v>142064.23702727331</v>
      </c>
      <c r="D97" s="13">
        <f>SUMIFS(Inyecciones!$E$2:$E$14185,Inyecciones!$A$2:$A$14185,Balance!D$4,Inyecciones!$B$2:$B$14185,Balance!$B97,Inyecciones!$C$2:$C$14185,Balance!D$5)</f>
        <v>110009.3954282137</v>
      </c>
      <c r="E97" s="13">
        <f>SUMIFS(Inyecciones!$E$2:$E$14185,Inyecciones!$A$2:$A$14185,Balance!E$4,Inyecciones!$B$2:$B$14185,Balance!$B97,Inyecciones!$C$2:$C$14185,Balance!E$5)</f>
        <v>123172.5353520037</v>
      </c>
      <c r="F97" s="13">
        <f>SUMIFS(Inyecciones!$E$2:$E$14185,Inyecciones!$A$2:$A$14185,Balance!F$4,Inyecciones!$B$2:$B$14185,Balance!$B97,Inyecciones!$C$2:$C$14185,Balance!F$5)</f>
        <v>80881.332275272522</v>
      </c>
      <c r="G97" s="13">
        <f>SUMIFS(Inyecciones!$E$2:$E$14185,Inyecciones!$A$2:$A$14185,Balance!G$4,Inyecciones!$B$2:$B$14185,Balance!$B97,Inyecciones!$C$2:$C$14185,Balance!G$5)</f>
        <v>70924.42382248315</v>
      </c>
      <c r="H97" s="13">
        <f>SUMIFS(Inyecciones!$E$2:$E$14185,Inyecciones!$A$2:$A$14185,Balance!H$4,Inyecciones!$B$2:$B$14185,Balance!$B97,Inyecciones!$C$2:$C$14185,Balance!H$5)</f>
        <v>43735.62422975072</v>
      </c>
      <c r="I97" s="13">
        <f>SUMIFS(Inyecciones!$E$2:$E$14185,Inyecciones!$A$2:$A$14185,Balance!I$4,Inyecciones!$B$2:$B$14185,Balance!$B97,Inyecciones!$C$2:$C$14185,Balance!I$5)</f>
        <v>55649.836258915428</v>
      </c>
      <c r="J97" s="13">
        <f>SUMIFS(Inyecciones!$E$2:$E$14185,Inyecciones!$A$2:$A$14185,Balance!J$4,Inyecciones!$B$2:$B$14185,Balance!$B97,Inyecciones!$C$2:$C$14185,Balance!J$5)</f>
        <v>77851.265320486185</v>
      </c>
      <c r="K97" s="13">
        <f>SUMIFS(Inyecciones!$E$2:$E$14185,Inyecciones!$A$2:$A$14185,Balance!K$4,Inyecciones!$B$2:$B$14185,Balance!$B97,Inyecciones!$C$2:$C$14185,Balance!K$5)</f>
        <v>77353.42764600557</v>
      </c>
      <c r="L97" s="13">
        <f>SUMIFS(Inyecciones!$E$2:$E$14185,Inyecciones!$A$2:$A$14185,Balance!L$4,Inyecciones!$B$2:$B$14185,Balance!$B97,Inyecciones!$C$2:$C$14185,Balance!L$5)</f>
        <v>19083.35694078694</v>
      </c>
      <c r="M97" s="13">
        <f>SUMIFS(Inyecciones!$E$2:$E$14185,Inyecciones!$A$2:$A$14185,Balance!M$4,Inyecciones!$B$2:$B$14185,Balance!$B97,Inyecciones!$C$2:$C$14185,Balance!M$5)</f>
        <v>4401.8055570346733</v>
      </c>
      <c r="N97" s="14">
        <f>SUMIFS(Inyecciones!$E$2:$E$14185,Inyecciones!$A$2:$A$14185,Balance!N$4,Inyecciones!$B$2:$B$14185,Balance!$B97,Inyecciones!$C$2:$C$14185,Balance!N$5)</f>
        <v>9192.4923819798532</v>
      </c>
      <c r="O97" s="12">
        <f>SUMIFS(Inyecciones!$E$2:$E$14185,Inyecciones!$A$2:$A$14185,Balance!O$4,Inyecciones!$B$2:$B$14185,Balance!$B97,Inyecciones!$C$2:$C$14185,Balance!O$5)</f>
        <v>142356.7802985411</v>
      </c>
      <c r="P97" s="13">
        <f>SUMIFS(Inyecciones!$E$2:$E$14185,Inyecciones!$A$2:$A$14185,Balance!P$4,Inyecciones!$B$2:$B$14185,Balance!$B97,Inyecciones!$C$2:$C$14185,Balance!P$5)</f>
        <v>110748.5434096008</v>
      </c>
      <c r="Q97" s="13">
        <f>SUMIFS(Inyecciones!$E$2:$E$14185,Inyecciones!$A$2:$A$14185,Balance!Q$4,Inyecciones!$B$2:$B$14185,Balance!$B97,Inyecciones!$C$2:$C$14185,Balance!Q$5)</f>
        <v>124405.04056283159</v>
      </c>
      <c r="R97" s="13">
        <f>SUMIFS(Inyecciones!$E$2:$E$14185,Inyecciones!$A$2:$A$14185,Balance!R$4,Inyecciones!$B$2:$B$14185,Balance!$B97,Inyecciones!$C$2:$C$14185,Balance!R$5)</f>
        <v>85812.471081278432</v>
      </c>
      <c r="S97" s="13">
        <f>SUMIFS(Inyecciones!$E$2:$E$14185,Inyecciones!$A$2:$A$14185,Balance!S$4,Inyecciones!$B$2:$B$14185,Balance!$B97,Inyecciones!$C$2:$C$14185,Balance!S$5)</f>
        <v>68773.856432722838</v>
      </c>
      <c r="T97" s="13">
        <f>SUMIFS(Inyecciones!$E$2:$E$14185,Inyecciones!$A$2:$A$14185,Balance!T$4,Inyecciones!$B$2:$B$14185,Balance!$B97,Inyecciones!$C$2:$C$14185,Balance!T$5)</f>
        <v>44212.657208999794</v>
      </c>
      <c r="U97" s="13">
        <f>SUMIFS(Inyecciones!$E$2:$E$14185,Inyecciones!$A$2:$A$14185,Balance!U$4,Inyecciones!$B$2:$B$14185,Balance!$B97,Inyecciones!$C$2:$C$14185,Balance!U$5)</f>
        <v>58894.95684681947</v>
      </c>
      <c r="V97" s="13">
        <f>SUMIFS(Inyecciones!$E$2:$E$14185,Inyecciones!$A$2:$A$14185,Balance!V$4,Inyecciones!$B$2:$B$14185,Balance!$B97,Inyecciones!$C$2:$C$14185,Balance!V$5)</f>
        <v>78268.772218942919</v>
      </c>
      <c r="W97" s="13">
        <f>SUMIFS(Inyecciones!$E$2:$E$14185,Inyecciones!$A$2:$A$14185,Balance!W$4,Inyecciones!$B$2:$B$14185,Balance!$B97,Inyecciones!$C$2:$C$14185,Balance!W$5)</f>
        <v>78858.890549403994</v>
      </c>
      <c r="X97" s="13">
        <f>SUMIFS(Inyecciones!$E$2:$E$14185,Inyecciones!$A$2:$A$14185,Balance!X$4,Inyecciones!$B$2:$B$14185,Balance!$B97,Inyecciones!$C$2:$C$14185,Balance!X$5)</f>
        <v>29316.41844361469</v>
      </c>
      <c r="Y97" s="13">
        <f>SUMIFS(Inyecciones!$E$2:$E$14185,Inyecciones!$A$2:$A$14185,Balance!Y$4,Inyecciones!$B$2:$B$14185,Balance!$B97,Inyecciones!$C$2:$C$14185,Balance!Y$5)</f>
        <v>33711.441920807592</v>
      </c>
      <c r="Z97" s="14">
        <f>SUMIFS(Inyecciones!$E$2:$E$14185,Inyecciones!$A$2:$A$14185,Balance!Z$4,Inyecciones!$B$2:$B$14185,Balance!$B97,Inyecciones!$C$2:$C$14185,Balance!Z$5)</f>
        <v>45842.780434917608</v>
      </c>
      <c r="AA97" s="12">
        <f>SUMIFS(Inyecciones!$E$2:$E$14185,Inyecciones!$A$2:$A$14185,Balance!AA$4,Inyecciones!$B$2:$B$14185,Balance!$B97,Inyecciones!$C$2:$C$14185,Balance!AA$5)</f>
        <v>142407.95678341709</v>
      </c>
      <c r="AB97" s="13">
        <f>SUMIFS(Inyecciones!$E$2:$E$14185,Inyecciones!$A$2:$A$14185,Balance!AB$4,Inyecciones!$B$2:$B$14185,Balance!$B97,Inyecciones!$C$2:$C$14185,Balance!AB$5)</f>
        <v>110761.3069347764</v>
      </c>
      <c r="AC97" s="13">
        <f>SUMIFS(Inyecciones!$E$2:$E$14185,Inyecciones!$A$2:$A$14185,Balance!AC$4,Inyecciones!$B$2:$B$14185,Balance!$B97,Inyecciones!$C$2:$C$14185,Balance!AC$5)</f>
        <v>123918.7760950688</v>
      </c>
      <c r="AD97" s="13">
        <f>SUMIFS(Inyecciones!$E$2:$E$14185,Inyecciones!$A$2:$A$14185,Balance!AD$4,Inyecciones!$B$2:$B$14185,Balance!$B97,Inyecciones!$C$2:$C$14185,Balance!AD$5)</f>
        <v>85165.490181504807</v>
      </c>
      <c r="AE97" s="13">
        <f>SUMIFS(Inyecciones!$E$2:$E$14185,Inyecciones!$A$2:$A$14185,Balance!AE$4,Inyecciones!$B$2:$B$14185,Balance!$B97,Inyecciones!$C$2:$C$14185,Balance!AE$5)</f>
        <v>72196.225674269925</v>
      </c>
      <c r="AF97" s="13">
        <f>SUMIFS(Inyecciones!$E$2:$E$14185,Inyecciones!$A$2:$A$14185,Balance!AF$4,Inyecciones!$B$2:$B$14185,Balance!$B97,Inyecciones!$C$2:$C$14185,Balance!AF$5)</f>
        <v>47724.581409897182</v>
      </c>
      <c r="AG97" s="13">
        <f>SUMIFS(Inyecciones!$E$2:$E$14185,Inyecciones!$A$2:$A$14185,Balance!AG$4,Inyecciones!$B$2:$B$14185,Balance!$B97,Inyecciones!$C$2:$C$14185,Balance!AG$5)</f>
        <v>64485.327266996857</v>
      </c>
      <c r="AH97" s="13">
        <f>SUMIFS(Inyecciones!$E$2:$E$14185,Inyecciones!$A$2:$A$14185,Balance!AH$4,Inyecciones!$B$2:$B$14185,Balance!$B97,Inyecciones!$C$2:$C$14185,Balance!AH$5)</f>
        <v>87682.21502373254</v>
      </c>
      <c r="AI97" s="13">
        <f>SUMIFS(Inyecciones!$E$2:$E$14185,Inyecciones!$A$2:$A$14185,Balance!AI$4,Inyecciones!$B$2:$B$14185,Balance!$B97,Inyecciones!$C$2:$C$14185,Balance!AI$5)</f>
        <v>85858.478013959771</v>
      </c>
      <c r="AJ97" s="13">
        <f>SUMIFS(Inyecciones!$E$2:$E$14185,Inyecciones!$A$2:$A$14185,Balance!AJ$4,Inyecciones!$B$2:$B$14185,Balance!$B97,Inyecciones!$C$2:$C$14185,Balance!AJ$5)</f>
        <v>67080.872550261163</v>
      </c>
      <c r="AK97" s="13">
        <f>SUMIFS(Inyecciones!$E$2:$E$14185,Inyecciones!$A$2:$A$14185,Balance!AK$4,Inyecciones!$B$2:$B$14185,Balance!$B97,Inyecciones!$C$2:$C$14185,Balance!AK$5)</f>
        <v>69723.846906408638</v>
      </c>
      <c r="AL97" s="14">
        <f>SUMIFS(Inyecciones!$E$2:$E$14185,Inyecciones!$A$2:$A$14185,Balance!AL$4,Inyecciones!$B$2:$B$14185,Balance!$B97,Inyecciones!$C$2:$C$14185,Balance!AL$5)</f>
        <v>75050.73738870502</v>
      </c>
      <c r="AM97" s="13"/>
      <c r="AN97" s="12">
        <f>SUMIFS('Retiro Mensual'!$E$2:$E$2629,'Retiro Mensual'!$A$2:$A$2629,AN$4,'Retiro Mensual'!$B$2:$B$2629,$B97,'Retiro Mensual'!$C$2:$C$2629,AN$5)</f>
        <v>0</v>
      </c>
      <c r="AO97" s="13">
        <f>SUMIFS('Retiro Mensual'!$E$2:$E$2629,'Retiro Mensual'!$A$2:$A$2629,AO$4,'Retiro Mensual'!$B$2:$B$2629,$B97,'Retiro Mensual'!$C$2:$C$2629,AO$5)</f>
        <v>0</v>
      </c>
      <c r="AP97" s="13">
        <f>SUMIFS('Retiro Mensual'!$E$2:$E$2629,'Retiro Mensual'!$A$2:$A$2629,AP$4,'Retiro Mensual'!$B$2:$B$2629,$B97,'Retiro Mensual'!$C$2:$C$2629,AP$5)</f>
        <v>0</v>
      </c>
      <c r="AQ97" s="13">
        <f>SUMIFS('Retiro Mensual'!$E$2:$E$2629,'Retiro Mensual'!$A$2:$A$2629,AQ$4,'Retiro Mensual'!$B$2:$B$2629,$B97,'Retiro Mensual'!$C$2:$C$2629,AQ$5)</f>
        <v>0</v>
      </c>
      <c r="AR97" s="13">
        <f>SUMIFS('Retiro Mensual'!$E$2:$E$2629,'Retiro Mensual'!$A$2:$A$2629,AR$4,'Retiro Mensual'!$B$2:$B$2629,$B97,'Retiro Mensual'!$C$2:$C$2629,AR$5)</f>
        <v>0</v>
      </c>
      <c r="AS97" s="13">
        <f>SUMIFS('Retiro Mensual'!$E$2:$E$2629,'Retiro Mensual'!$A$2:$A$2629,AS$4,'Retiro Mensual'!$B$2:$B$2629,$B97,'Retiro Mensual'!$C$2:$C$2629,AS$5)</f>
        <v>0</v>
      </c>
      <c r="AT97" s="13">
        <f>SUMIFS('Retiro Mensual'!$E$2:$E$2629,'Retiro Mensual'!$A$2:$A$2629,AT$4,'Retiro Mensual'!$B$2:$B$2629,$B97,'Retiro Mensual'!$C$2:$C$2629,AT$5)</f>
        <v>0</v>
      </c>
      <c r="AU97" s="13">
        <f>SUMIFS('Retiro Mensual'!$E$2:$E$2629,'Retiro Mensual'!$A$2:$A$2629,AU$4,'Retiro Mensual'!$B$2:$B$2629,$B97,'Retiro Mensual'!$C$2:$C$2629,AU$5)</f>
        <v>0</v>
      </c>
      <c r="AV97" s="13">
        <f>SUMIFS('Retiro Mensual'!$E$2:$E$2629,'Retiro Mensual'!$A$2:$A$2629,AV$4,'Retiro Mensual'!$B$2:$B$2629,$B97,'Retiro Mensual'!$C$2:$C$2629,AV$5)</f>
        <v>0</v>
      </c>
      <c r="AW97" s="13">
        <f>SUMIFS('Retiro Mensual'!$E$2:$E$2629,'Retiro Mensual'!$A$2:$A$2629,AW$4,'Retiro Mensual'!$B$2:$B$2629,$B97,'Retiro Mensual'!$C$2:$C$2629,AW$5)</f>
        <v>0</v>
      </c>
      <c r="AX97" s="13">
        <f>SUMIFS('Retiro Mensual'!$E$2:$E$2629,'Retiro Mensual'!$A$2:$A$2629,AX$4,'Retiro Mensual'!$B$2:$B$2629,$B97,'Retiro Mensual'!$C$2:$C$2629,AX$5)</f>
        <v>0</v>
      </c>
      <c r="AY97" s="14">
        <f>SUMIFS('Retiro Mensual'!$E$2:$E$2629,'Retiro Mensual'!$A$2:$A$2629,AY$4,'Retiro Mensual'!$B$2:$B$2629,$B97,'Retiro Mensual'!$C$2:$C$2629,AY$5)</f>
        <v>0</v>
      </c>
      <c r="AZ97" s="12">
        <f>SUMIFS('Retiro Mensual'!$E$2:$E$2629,'Retiro Mensual'!$A$2:$A$2629,AZ$4,'Retiro Mensual'!$B$2:$B$2629,$B97,'Retiro Mensual'!$C$2:$C$2629,AZ$5)</f>
        <v>0</v>
      </c>
      <c r="BA97" s="13">
        <f>SUMIFS('Retiro Mensual'!$E$2:$E$2629,'Retiro Mensual'!$A$2:$A$2629,BA$4,'Retiro Mensual'!$B$2:$B$2629,$B97,'Retiro Mensual'!$C$2:$C$2629,BA$5)</f>
        <v>0</v>
      </c>
      <c r="BB97" s="13">
        <f>SUMIFS('Retiro Mensual'!$E$2:$E$2629,'Retiro Mensual'!$A$2:$A$2629,BB$4,'Retiro Mensual'!$B$2:$B$2629,$B97,'Retiro Mensual'!$C$2:$C$2629,BB$5)</f>
        <v>0</v>
      </c>
      <c r="BC97" s="13">
        <f>SUMIFS('Retiro Mensual'!$E$2:$E$2629,'Retiro Mensual'!$A$2:$A$2629,BC$4,'Retiro Mensual'!$B$2:$B$2629,$B97,'Retiro Mensual'!$C$2:$C$2629,BC$5)</f>
        <v>0</v>
      </c>
      <c r="BD97" s="13">
        <f>SUMIFS('Retiro Mensual'!$E$2:$E$2629,'Retiro Mensual'!$A$2:$A$2629,BD$4,'Retiro Mensual'!$B$2:$B$2629,$B97,'Retiro Mensual'!$C$2:$C$2629,BD$5)</f>
        <v>0</v>
      </c>
      <c r="BE97" s="13">
        <f>SUMIFS('Retiro Mensual'!$E$2:$E$2629,'Retiro Mensual'!$A$2:$A$2629,BE$4,'Retiro Mensual'!$B$2:$B$2629,$B97,'Retiro Mensual'!$C$2:$C$2629,BE$5)</f>
        <v>0</v>
      </c>
      <c r="BF97" s="13">
        <f>SUMIFS('Retiro Mensual'!$E$2:$E$2629,'Retiro Mensual'!$A$2:$A$2629,BF$4,'Retiro Mensual'!$B$2:$B$2629,$B97,'Retiro Mensual'!$C$2:$C$2629,BF$5)</f>
        <v>0</v>
      </c>
      <c r="BG97" s="13">
        <f>SUMIFS('Retiro Mensual'!$E$2:$E$2629,'Retiro Mensual'!$A$2:$A$2629,BG$4,'Retiro Mensual'!$B$2:$B$2629,$B97,'Retiro Mensual'!$C$2:$C$2629,BG$5)</f>
        <v>0</v>
      </c>
      <c r="BH97" s="13">
        <f>SUMIFS('Retiro Mensual'!$E$2:$E$2629,'Retiro Mensual'!$A$2:$A$2629,BH$4,'Retiro Mensual'!$B$2:$B$2629,$B97,'Retiro Mensual'!$C$2:$C$2629,BH$5)</f>
        <v>0</v>
      </c>
      <c r="BI97" s="13">
        <f>SUMIFS('Retiro Mensual'!$E$2:$E$2629,'Retiro Mensual'!$A$2:$A$2629,BI$4,'Retiro Mensual'!$B$2:$B$2629,$B97,'Retiro Mensual'!$C$2:$C$2629,BI$5)</f>
        <v>0</v>
      </c>
      <c r="BJ97" s="13">
        <f>SUMIFS('Retiro Mensual'!$E$2:$E$2629,'Retiro Mensual'!$A$2:$A$2629,BJ$4,'Retiro Mensual'!$B$2:$B$2629,$B97,'Retiro Mensual'!$C$2:$C$2629,BJ$5)</f>
        <v>0</v>
      </c>
      <c r="BK97" s="14">
        <f>SUMIFS('Retiro Mensual'!$E$2:$E$2629,'Retiro Mensual'!$A$2:$A$2629,BK$4,'Retiro Mensual'!$B$2:$B$2629,$B97,'Retiro Mensual'!$C$2:$C$2629,BK$5)</f>
        <v>0</v>
      </c>
      <c r="BL97" s="12">
        <f>SUMIFS('Retiro Mensual'!$E$2:$E$2629,'Retiro Mensual'!$A$2:$A$2629,BL$4,'Retiro Mensual'!$B$2:$B$2629,$B97,'Retiro Mensual'!$C$2:$C$2629,BL$5)</f>
        <v>0</v>
      </c>
      <c r="BM97" s="13">
        <f>SUMIFS('Retiro Mensual'!$E$2:$E$2629,'Retiro Mensual'!$A$2:$A$2629,BM$4,'Retiro Mensual'!$B$2:$B$2629,$B97,'Retiro Mensual'!$C$2:$C$2629,BM$5)</f>
        <v>0</v>
      </c>
      <c r="BN97" s="13">
        <f>SUMIFS('Retiro Mensual'!$E$2:$E$2629,'Retiro Mensual'!$A$2:$A$2629,BN$4,'Retiro Mensual'!$B$2:$B$2629,$B97,'Retiro Mensual'!$C$2:$C$2629,BN$5)</f>
        <v>0</v>
      </c>
      <c r="BO97" s="13">
        <f>SUMIFS('Retiro Mensual'!$E$2:$E$2629,'Retiro Mensual'!$A$2:$A$2629,BO$4,'Retiro Mensual'!$B$2:$B$2629,$B97,'Retiro Mensual'!$C$2:$C$2629,BO$5)</f>
        <v>0</v>
      </c>
      <c r="BP97" s="13">
        <f>SUMIFS('Retiro Mensual'!$E$2:$E$2629,'Retiro Mensual'!$A$2:$A$2629,BP$4,'Retiro Mensual'!$B$2:$B$2629,$B97,'Retiro Mensual'!$C$2:$C$2629,BP$5)</f>
        <v>0</v>
      </c>
      <c r="BQ97" s="13">
        <f>SUMIFS('Retiro Mensual'!$E$2:$E$2629,'Retiro Mensual'!$A$2:$A$2629,BQ$4,'Retiro Mensual'!$B$2:$B$2629,$B97,'Retiro Mensual'!$C$2:$C$2629,BQ$5)</f>
        <v>0</v>
      </c>
      <c r="BR97" s="13">
        <f>SUMIFS('Retiro Mensual'!$E$2:$E$2629,'Retiro Mensual'!$A$2:$A$2629,BR$4,'Retiro Mensual'!$B$2:$B$2629,$B97,'Retiro Mensual'!$C$2:$C$2629,BR$5)</f>
        <v>0</v>
      </c>
      <c r="BS97" s="13">
        <f>SUMIFS('Retiro Mensual'!$E$2:$E$2629,'Retiro Mensual'!$A$2:$A$2629,BS$4,'Retiro Mensual'!$B$2:$B$2629,$B97,'Retiro Mensual'!$C$2:$C$2629,BS$5)</f>
        <v>0</v>
      </c>
      <c r="BT97" s="13">
        <f>SUMIFS('Retiro Mensual'!$E$2:$E$2629,'Retiro Mensual'!$A$2:$A$2629,BT$4,'Retiro Mensual'!$B$2:$B$2629,$B97,'Retiro Mensual'!$C$2:$C$2629,BT$5)</f>
        <v>0</v>
      </c>
      <c r="BU97" s="13">
        <f>SUMIFS('Retiro Mensual'!$E$2:$E$2629,'Retiro Mensual'!$A$2:$A$2629,BU$4,'Retiro Mensual'!$B$2:$B$2629,$B97,'Retiro Mensual'!$C$2:$C$2629,BU$5)</f>
        <v>0</v>
      </c>
      <c r="BV97" s="13">
        <f>SUMIFS('Retiro Mensual'!$E$2:$E$2629,'Retiro Mensual'!$A$2:$A$2629,BV$4,'Retiro Mensual'!$B$2:$B$2629,$B97,'Retiro Mensual'!$C$2:$C$2629,BV$5)</f>
        <v>0</v>
      </c>
      <c r="BW97" s="14">
        <f>SUMIFS('Retiro Mensual'!$E$2:$E$2629,'Retiro Mensual'!$A$2:$A$2629,BW$4,'Retiro Mensual'!$B$2:$B$2629,$B97,'Retiro Mensual'!$C$2:$C$2629,BW$5)</f>
        <v>0</v>
      </c>
      <c r="BX97" s="13"/>
      <c r="BY97" s="12">
        <f>SUMIFS('Compra Ventas'!$E$2:$E$2700,'Compra Ventas'!$A$2:$A$2700,BY$4,'Compra Ventas'!$B$2:$B$2700,$B97,'Compra Ventas'!$C$2:$C$2700,BY$5)</f>
        <v>0</v>
      </c>
      <c r="BZ97" s="13">
        <f>SUMIFS('Compra Ventas'!$E$2:$E$2700,'Compra Ventas'!$A$2:$A$2700,BZ$4,'Compra Ventas'!$B$2:$B$2700,$B97,'Compra Ventas'!$C$2:$C$2700,BZ$5)</f>
        <v>0</v>
      </c>
      <c r="CA97" s="13">
        <f>SUMIFS('Compra Ventas'!$E$2:$E$2700,'Compra Ventas'!$A$2:$A$2700,CA$4,'Compra Ventas'!$B$2:$B$2700,$B97,'Compra Ventas'!$C$2:$C$2700,CA$5)</f>
        <v>0</v>
      </c>
      <c r="CB97" s="13">
        <f>SUMIFS('Compra Ventas'!$E$2:$E$2700,'Compra Ventas'!$A$2:$A$2700,CB$4,'Compra Ventas'!$B$2:$B$2700,$B97,'Compra Ventas'!$C$2:$C$2700,CB$5)</f>
        <v>0</v>
      </c>
      <c r="CC97" s="13">
        <f>SUMIFS('Compra Ventas'!$E$2:$E$2700,'Compra Ventas'!$A$2:$A$2700,CC$4,'Compra Ventas'!$B$2:$B$2700,$B97,'Compra Ventas'!$C$2:$C$2700,CC$5)</f>
        <v>0</v>
      </c>
      <c r="CD97" s="13">
        <f>SUMIFS('Compra Ventas'!$E$2:$E$2700,'Compra Ventas'!$A$2:$A$2700,CD$4,'Compra Ventas'!$B$2:$B$2700,$B97,'Compra Ventas'!$C$2:$C$2700,CD$5)</f>
        <v>0</v>
      </c>
      <c r="CE97" s="13">
        <f>SUMIFS('Compra Ventas'!$E$2:$E$2700,'Compra Ventas'!$A$2:$A$2700,CE$4,'Compra Ventas'!$B$2:$B$2700,$B97,'Compra Ventas'!$C$2:$C$2700,CE$5)</f>
        <v>0</v>
      </c>
      <c r="CF97" s="13">
        <f>SUMIFS('Compra Ventas'!$E$2:$E$2700,'Compra Ventas'!$A$2:$A$2700,CF$4,'Compra Ventas'!$B$2:$B$2700,$B97,'Compra Ventas'!$C$2:$C$2700,CF$5)</f>
        <v>0</v>
      </c>
      <c r="CG97" s="13">
        <f>SUMIFS('Compra Ventas'!$E$2:$E$2700,'Compra Ventas'!$A$2:$A$2700,CG$4,'Compra Ventas'!$B$2:$B$2700,$B97,'Compra Ventas'!$C$2:$C$2700,CG$5)</f>
        <v>0</v>
      </c>
      <c r="CH97" s="13">
        <f>SUMIFS('Compra Ventas'!$E$2:$E$2700,'Compra Ventas'!$A$2:$A$2700,CH$4,'Compra Ventas'!$B$2:$B$2700,$B97,'Compra Ventas'!$C$2:$C$2700,CH$5)</f>
        <v>0</v>
      </c>
      <c r="CI97" s="13">
        <f>SUMIFS('Compra Ventas'!$E$2:$E$2700,'Compra Ventas'!$A$2:$A$2700,CI$4,'Compra Ventas'!$B$2:$B$2700,$B97,'Compra Ventas'!$C$2:$C$2700,CI$5)</f>
        <v>0</v>
      </c>
      <c r="CJ97" s="14">
        <f>SUMIFS('Compra Ventas'!$E$2:$E$2700,'Compra Ventas'!$A$2:$A$2700,CJ$4,'Compra Ventas'!$B$2:$B$2700,$B97,'Compra Ventas'!$C$2:$C$2700,CJ$5)</f>
        <v>0</v>
      </c>
      <c r="CK97" s="12">
        <f>SUMIFS('Compra Ventas'!$E$2:$E$2700,'Compra Ventas'!$A$2:$A$2700,CK$4,'Compra Ventas'!$B$2:$B$2700,$B97,'Compra Ventas'!$C$2:$C$2700,CK$5)</f>
        <v>0</v>
      </c>
      <c r="CL97" s="13">
        <f>SUMIFS('Compra Ventas'!$E$2:$E$2700,'Compra Ventas'!$A$2:$A$2700,CL$4,'Compra Ventas'!$B$2:$B$2700,$B97,'Compra Ventas'!$C$2:$C$2700,CL$5)</f>
        <v>0</v>
      </c>
      <c r="CM97" s="13">
        <f>SUMIFS('Compra Ventas'!$E$2:$E$2700,'Compra Ventas'!$A$2:$A$2700,CM$4,'Compra Ventas'!$B$2:$B$2700,$B97,'Compra Ventas'!$C$2:$C$2700,CM$5)</f>
        <v>0</v>
      </c>
      <c r="CN97" s="13">
        <f>SUMIFS('Compra Ventas'!$E$2:$E$2700,'Compra Ventas'!$A$2:$A$2700,CN$4,'Compra Ventas'!$B$2:$B$2700,$B97,'Compra Ventas'!$C$2:$C$2700,CN$5)</f>
        <v>0</v>
      </c>
      <c r="CO97" s="13">
        <f>SUMIFS('Compra Ventas'!$E$2:$E$2700,'Compra Ventas'!$A$2:$A$2700,CO$4,'Compra Ventas'!$B$2:$B$2700,$B97,'Compra Ventas'!$C$2:$C$2700,CO$5)</f>
        <v>0</v>
      </c>
      <c r="CP97" s="13">
        <f>SUMIFS('Compra Ventas'!$E$2:$E$2700,'Compra Ventas'!$A$2:$A$2700,CP$4,'Compra Ventas'!$B$2:$B$2700,$B97,'Compra Ventas'!$C$2:$C$2700,CP$5)</f>
        <v>0</v>
      </c>
      <c r="CQ97" s="13">
        <f>SUMIFS('Compra Ventas'!$E$2:$E$2700,'Compra Ventas'!$A$2:$A$2700,CQ$4,'Compra Ventas'!$B$2:$B$2700,$B97,'Compra Ventas'!$C$2:$C$2700,CQ$5)</f>
        <v>0</v>
      </c>
      <c r="CR97" s="13">
        <f>SUMIFS('Compra Ventas'!$E$2:$E$2700,'Compra Ventas'!$A$2:$A$2700,CR$4,'Compra Ventas'!$B$2:$B$2700,$B97,'Compra Ventas'!$C$2:$C$2700,CR$5)</f>
        <v>0</v>
      </c>
      <c r="CS97" s="13">
        <f>SUMIFS('Compra Ventas'!$E$2:$E$2700,'Compra Ventas'!$A$2:$A$2700,CS$4,'Compra Ventas'!$B$2:$B$2700,$B97,'Compra Ventas'!$C$2:$C$2700,CS$5)</f>
        <v>0</v>
      </c>
      <c r="CT97" s="13">
        <f>SUMIFS('Compra Ventas'!$E$2:$E$2700,'Compra Ventas'!$A$2:$A$2700,CT$4,'Compra Ventas'!$B$2:$B$2700,$B97,'Compra Ventas'!$C$2:$C$2700,CT$5)</f>
        <v>0</v>
      </c>
      <c r="CU97" s="13">
        <f>SUMIFS('Compra Ventas'!$E$2:$E$2700,'Compra Ventas'!$A$2:$A$2700,CU$4,'Compra Ventas'!$B$2:$B$2700,$B97,'Compra Ventas'!$C$2:$C$2700,CU$5)</f>
        <v>0</v>
      </c>
      <c r="CV97" s="14">
        <f>SUMIFS('Compra Ventas'!$E$2:$E$2700,'Compra Ventas'!$A$2:$A$2700,CV$4,'Compra Ventas'!$B$2:$B$2700,$B97,'Compra Ventas'!$C$2:$C$2700,CV$5)</f>
        <v>0</v>
      </c>
      <c r="CW97" s="12">
        <f>SUMIFS('Compra Ventas'!$E$2:$E$2700,'Compra Ventas'!$A$2:$A$2700,CW$4,'Compra Ventas'!$B$2:$B$2700,$B97,'Compra Ventas'!$C$2:$C$2700,CW$5)</f>
        <v>0</v>
      </c>
      <c r="CX97" s="13">
        <f>SUMIFS('Compra Ventas'!$E$2:$E$2700,'Compra Ventas'!$A$2:$A$2700,CX$4,'Compra Ventas'!$B$2:$B$2700,$B97,'Compra Ventas'!$C$2:$C$2700,CX$5)</f>
        <v>0</v>
      </c>
      <c r="CY97" s="13">
        <f>SUMIFS('Compra Ventas'!$E$2:$E$2700,'Compra Ventas'!$A$2:$A$2700,CY$4,'Compra Ventas'!$B$2:$B$2700,$B97,'Compra Ventas'!$C$2:$C$2700,CY$5)</f>
        <v>0</v>
      </c>
      <c r="CZ97" s="13">
        <f>SUMIFS('Compra Ventas'!$E$2:$E$2700,'Compra Ventas'!$A$2:$A$2700,CZ$4,'Compra Ventas'!$B$2:$B$2700,$B97,'Compra Ventas'!$C$2:$C$2700,CZ$5)</f>
        <v>0</v>
      </c>
      <c r="DA97" s="13">
        <f>SUMIFS('Compra Ventas'!$E$2:$E$2700,'Compra Ventas'!$A$2:$A$2700,DA$4,'Compra Ventas'!$B$2:$B$2700,$B97,'Compra Ventas'!$C$2:$C$2700,DA$5)</f>
        <v>0</v>
      </c>
      <c r="DB97" s="13">
        <f>SUMIFS('Compra Ventas'!$E$2:$E$2700,'Compra Ventas'!$A$2:$A$2700,DB$4,'Compra Ventas'!$B$2:$B$2700,$B97,'Compra Ventas'!$C$2:$C$2700,DB$5)</f>
        <v>0</v>
      </c>
      <c r="DC97" s="13">
        <f>SUMIFS('Compra Ventas'!$E$2:$E$2700,'Compra Ventas'!$A$2:$A$2700,DC$4,'Compra Ventas'!$B$2:$B$2700,$B97,'Compra Ventas'!$C$2:$C$2700,DC$5)</f>
        <v>0</v>
      </c>
      <c r="DD97" s="13">
        <f>SUMIFS('Compra Ventas'!$E$2:$E$2700,'Compra Ventas'!$A$2:$A$2700,DD$4,'Compra Ventas'!$B$2:$B$2700,$B97,'Compra Ventas'!$C$2:$C$2700,DD$5)</f>
        <v>0</v>
      </c>
      <c r="DE97" s="13">
        <f>SUMIFS('Compra Ventas'!$E$2:$E$2700,'Compra Ventas'!$A$2:$A$2700,DE$4,'Compra Ventas'!$B$2:$B$2700,$B97,'Compra Ventas'!$C$2:$C$2700,DE$5)</f>
        <v>0</v>
      </c>
      <c r="DF97" s="13">
        <f>SUMIFS('Compra Ventas'!$E$2:$E$2700,'Compra Ventas'!$A$2:$A$2700,DF$4,'Compra Ventas'!$B$2:$B$2700,$B97,'Compra Ventas'!$C$2:$C$2700,DF$5)</f>
        <v>0</v>
      </c>
      <c r="DG97" s="13">
        <f>SUMIFS('Compra Ventas'!$E$2:$E$2700,'Compra Ventas'!$A$2:$A$2700,DG$4,'Compra Ventas'!$B$2:$B$2700,$B97,'Compra Ventas'!$C$2:$C$2700,DG$5)</f>
        <v>0</v>
      </c>
      <c r="DH97" s="14">
        <f>SUMIFS('Compra Ventas'!$E$2:$E$2700,'Compra Ventas'!$A$2:$A$2700,DH$4,'Compra Ventas'!$B$2:$B$2700,$B97,'Compra Ventas'!$C$2:$C$2700,DH$5)</f>
        <v>0</v>
      </c>
      <c r="DI97" s="84"/>
      <c r="DJ97" s="98">
        <f>SUMIFS('Ajuste Ciclado'!D$5:D$47,'Ajuste Ciclado'!$C$5:$C$47,Balance!DJ$4,'Ajuste Ciclado'!$B$5:$B$47,Balance!$B97)</f>
        <v>0</v>
      </c>
      <c r="DK97" s="99">
        <f>SUMIFS('Ajuste Ciclado'!E$5:E$47,'Ajuste Ciclado'!$C$5:$C$47,Balance!DK$4,'Ajuste Ciclado'!$B$5:$B$47,Balance!$B97)</f>
        <v>0</v>
      </c>
      <c r="DL97" s="99">
        <f>SUMIFS('Ajuste Ciclado'!F$5:F$47,'Ajuste Ciclado'!$C$5:$C$47,Balance!DL$4,'Ajuste Ciclado'!$B$5:$B$47,Balance!$B97)</f>
        <v>0</v>
      </c>
      <c r="DM97" s="99">
        <f>SUMIFS('Ajuste Ciclado'!G$5:G$47,'Ajuste Ciclado'!$C$5:$C$47,Balance!DM$4,'Ajuste Ciclado'!$B$5:$B$47,Balance!$B97)</f>
        <v>0</v>
      </c>
      <c r="DN97" s="99">
        <f>SUMIFS('Ajuste Ciclado'!H$5:H$47,'Ajuste Ciclado'!$C$5:$C$47,Balance!DN$4,'Ajuste Ciclado'!$B$5:$B$47,Balance!$B97)</f>
        <v>0</v>
      </c>
      <c r="DO97" s="99">
        <f>SUMIFS('Ajuste Ciclado'!I$5:I$47,'Ajuste Ciclado'!$C$5:$C$47,Balance!DO$4,'Ajuste Ciclado'!$B$5:$B$47,Balance!$B97)</f>
        <v>0</v>
      </c>
      <c r="DP97" s="99">
        <f>SUMIFS('Ajuste Ciclado'!J$5:J$47,'Ajuste Ciclado'!$C$5:$C$47,Balance!DP$4,'Ajuste Ciclado'!$B$5:$B$47,Balance!$B97)</f>
        <v>0</v>
      </c>
      <c r="DQ97" s="99">
        <f>SUMIFS('Ajuste Ciclado'!K$5:K$47,'Ajuste Ciclado'!$C$5:$C$47,Balance!DQ$4,'Ajuste Ciclado'!$B$5:$B$47,Balance!$B97)</f>
        <v>0</v>
      </c>
      <c r="DR97" s="99">
        <f>SUMIFS('Ajuste Ciclado'!L$5:L$47,'Ajuste Ciclado'!$C$5:$C$47,Balance!DR$4,'Ajuste Ciclado'!$B$5:$B$47,Balance!$B97)</f>
        <v>0</v>
      </c>
      <c r="DS97" s="99">
        <f>SUMIFS('Ajuste Ciclado'!M$5:M$47,'Ajuste Ciclado'!$C$5:$C$47,Balance!DS$4,'Ajuste Ciclado'!$B$5:$B$47,Balance!$B97)</f>
        <v>0</v>
      </c>
      <c r="DT97" s="99">
        <f>SUMIFS('Ajuste Ciclado'!N$5:N$47,'Ajuste Ciclado'!$C$5:$C$47,Balance!DT$4,'Ajuste Ciclado'!$B$5:$B$47,Balance!$B97)</f>
        <v>0</v>
      </c>
      <c r="DU97" s="100">
        <f>SUMIFS('Ajuste Ciclado'!O$5:O$47,'Ajuste Ciclado'!$C$5:$C$47,Balance!DU$4,'Ajuste Ciclado'!$B$5:$B$47,Balance!$B97)</f>
        <v>0</v>
      </c>
      <c r="DV97" s="98">
        <f>SUMIFS('Ajuste Ciclado'!D$5:D$47,'Ajuste Ciclado'!$C$5:$C$47,Balance!DV$4,'Ajuste Ciclado'!$B$5:$B$47,Balance!$B97)</f>
        <v>0</v>
      </c>
      <c r="DW97" s="99">
        <f>SUMIFS('Ajuste Ciclado'!E$5:E$47,'Ajuste Ciclado'!$C$5:$C$47,Balance!DW$4,'Ajuste Ciclado'!$B$5:$B$47,Balance!$B97)</f>
        <v>0</v>
      </c>
      <c r="DX97" s="99">
        <f>SUMIFS('Ajuste Ciclado'!F$5:F$47,'Ajuste Ciclado'!$C$5:$C$47,Balance!DX$4,'Ajuste Ciclado'!$B$5:$B$47,Balance!$B97)</f>
        <v>0</v>
      </c>
      <c r="DY97" s="99">
        <f>SUMIFS('Ajuste Ciclado'!G$5:G$47,'Ajuste Ciclado'!$C$5:$C$47,Balance!DY$4,'Ajuste Ciclado'!$B$5:$B$47,Balance!$B97)</f>
        <v>0</v>
      </c>
      <c r="DZ97" s="99">
        <f>SUMIFS('Ajuste Ciclado'!H$5:H$47,'Ajuste Ciclado'!$C$5:$C$47,Balance!DZ$4,'Ajuste Ciclado'!$B$5:$B$47,Balance!$B97)</f>
        <v>0</v>
      </c>
      <c r="EA97" s="99">
        <f>SUMIFS('Ajuste Ciclado'!I$5:I$47,'Ajuste Ciclado'!$C$5:$C$47,Balance!EA$4,'Ajuste Ciclado'!$B$5:$B$47,Balance!$B97)</f>
        <v>0</v>
      </c>
      <c r="EB97" s="99">
        <f>SUMIFS('Ajuste Ciclado'!J$5:J$47,'Ajuste Ciclado'!$C$5:$C$47,Balance!EB$4,'Ajuste Ciclado'!$B$5:$B$47,Balance!$B97)</f>
        <v>0</v>
      </c>
      <c r="EC97" s="99">
        <f>SUMIFS('Ajuste Ciclado'!K$5:K$47,'Ajuste Ciclado'!$C$5:$C$47,Balance!EC$4,'Ajuste Ciclado'!$B$5:$B$47,Balance!$B97)</f>
        <v>0</v>
      </c>
      <c r="ED97" s="99">
        <f>SUMIFS('Ajuste Ciclado'!L$5:L$47,'Ajuste Ciclado'!$C$5:$C$47,Balance!ED$4,'Ajuste Ciclado'!$B$5:$B$47,Balance!$B97)</f>
        <v>0</v>
      </c>
      <c r="EE97" s="99">
        <f>SUMIFS('Ajuste Ciclado'!M$5:M$47,'Ajuste Ciclado'!$C$5:$C$47,Balance!EE$4,'Ajuste Ciclado'!$B$5:$B$47,Balance!$B97)</f>
        <v>0</v>
      </c>
      <c r="EF97" s="99">
        <f>SUMIFS('Ajuste Ciclado'!N$5:N$47,'Ajuste Ciclado'!$C$5:$C$47,Balance!EF$4,'Ajuste Ciclado'!$B$5:$B$47,Balance!$B97)</f>
        <v>0</v>
      </c>
      <c r="EG97" s="100">
        <f>SUMIFS('Ajuste Ciclado'!O$5:O$47,'Ajuste Ciclado'!$C$5:$C$47,Balance!EG$4,'Ajuste Ciclado'!$B$5:$B$47,Balance!$B97)</f>
        <v>0</v>
      </c>
      <c r="EH97" s="98">
        <f>SUMIFS('Ajuste Ciclado'!D$5:D$47,'Ajuste Ciclado'!$C$5:$C$47,Balance!EH$4,'Ajuste Ciclado'!$B$5:$B$47,Balance!$B97)</f>
        <v>0</v>
      </c>
      <c r="EI97" s="99">
        <f>SUMIFS('Ajuste Ciclado'!E$5:E$47,'Ajuste Ciclado'!$C$5:$C$47,Balance!EI$4,'Ajuste Ciclado'!$B$5:$B$47,Balance!$B97)</f>
        <v>0</v>
      </c>
      <c r="EJ97" s="99">
        <f>SUMIFS('Ajuste Ciclado'!F$5:F$47,'Ajuste Ciclado'!$C$5:$C$47,Balance!EJ$4,'Ajuste Ciclado'!$B$5:$B$47,Balance!$B97)</f>
        <v>0</v>
      </c>
      <c r="EK97" s="99">
        <f>SUMIFS('Ajuste Ciclado'!G$5:G$47,'Ajuste Ciclado'!$C$5:$C$47,Balance!EK$4,'Ajuste Ciclado'!$B$5:$B$47,Balance!$B97)</f>
        <v>0</v>
      </c>
      <c r="EL97" s="99">
        <f>SUMIFS('Ajuste Ciclado'!H$5:H$47,'Ajuste Ciclado'!$C$5:$C$47,Balance!EL$4,'Ajuste Ciclado'!$B$5:$B$47,Balance!$B97)</f>
        <v>0</v>
      </c>
      <c r="EM97" s="99">
        <f>SUMIFS('Ajuste Ciclado'!I$5:I$47,'Ajuste Ciclado'!$C$5:$C$47,Balance!EM$4,'Ajuste Ciclado'!$B$5:$B$47,Balance!$B97)</f>
        <v>0</v>
      </c>
      <c r="EN97" s="99">
        <f>SUMIFS('Ajuste Ciclado'!J$5:J$47,'Ajuste Ciclado'!$C$5:$C$47,Balance!EN$4,'Ajuste Ciclado'!$B$5:$B$47,Balance!$B97)</f>
        <v>0</v>
      </c>
      <c r="EO97" s="99">
        <f>SUMIFS('Ajuste Ciclado'!K$5:K$47,'Ajuste Ciclado'!$C$5:$C$47,Balance!EO$4,'Ajuste Ciclado'!$B$5:$B$47,Balance!$B97)</f>
        <v>0</v>
      </c>
      <c r="EP97" s="99">
        <f>SUMIFS('Ajuste Ciclado'!L$5:L$47,'Ajuste Ciclado'!$C$5:$C$47,Balance!EP$4,'Ajuste Ciclado'!$B$5:$B$47,Balance!$B97)</f>
        <v>0</v>
      </c>
      <c r="EQ97" s="99">
        <f>SUMIFS('Ajuste Ciclado'!M$5:M$47,'Ajuste Ciclado'!$C$5:$C$47,Balance!EQ$4,'Ajuste Ciclado'!$B$5:$B$47,Balance!$B97)</f>
        <v>0</v>
      </c>
      <c r="ER97" s="99">
        <f>SUMIFS('Ajuste Ciclado'!N$5:N$47,'Ajuste Ciclado'!$C$5:$C$47,Balance!ER$4,'Ajuste Ciclado'!$B$5:$B$47,Balance!$B97)</f>
        <v>0</v>
      </c>
      <c r="ES97" s="100">
        <f>SUMIFS('Ajuste Ciclado'!O$5:O$47,'Ajuste Ciclado'!$C$5:$C$47,Balance!ES$4,'Ajuste Ciclado'!$B$5:$B$47,Balance!$B97)</f>
        <v>0</v>
      </c>
      <c r="ET97" s="84"/>
      <c r="EU97" s="12">
        <f t="shared" si="181"/>
        <v>142064.23702727331</v>
      </c>
      <c r="EV97" s="13">
        <f t="shared" si="145"/>
        <v>110009.3954282137</v>
      </c>
      <c r="EW97" s="13">
        <f t="shared" si="146"/>
        <v>123172.5353520037</v>
      </c>
      <c r="EX97" s="13">
        <f t="shared" si="147"/>
        <v>80881.332275272522</v>
      </c>
      <c r="EY97" s="13">
        <f t="shared" si="148"/>
        <v>70924.42382248315</v>
      </c>
      <c r="EZ97" s="13">
        <f t="shared" si="149"/>
        <v>43735.62422975072</v>
      </c>
      <c r="FA97" s="13">
        <f t="shared" si="150"/>
        <v>55649.836258915428</v>
      </c>
      <c r="FB97" s="13">
        <f t="shared" si="151"/>
        <v>77851.265320486185</v>
      </c>
      <c r="FC97" s="13">
        <f t="shared" si="152"/>
        <v>77353.42764600557</v>
      </c>
      <c r="FD97" s="13">
        <f t="shared" si="153"/>
        <v>19083.35694078694</v>
      </c>
      <c r="FE97" s="13">
        <f t="shared" si="154"/>
        <v>4401.8055570346733</v>
      </c>
      <c r="FF97" s="14">
        <f t="shared" si="155"/>
        <v>9192.4923819798532</v>
      </c>
      <c r="FG97" s="12">
        <f t="shared" si="156"/>
        <v>142356.7802985411</v>
      </c>
      <c r="FH97" s="13">
        <f t="shared" si="157"/>
        <v>110748.5434096008</v>
      </c>
      <c r="FI97" s="13">
        <f t="shared" si="158"/>
        <v>124405.04056283159</v>
      </c>
      <c r="FJ97" s="13">
        <f t="shared" si="159"/>
        <v>85812.471081278432</v>
      </c>
      <c r="FK97" s="13">
        <f t="shared" si="160"/>
        <v>68773.856432722838</v>
      </c>
      <c r="FL97" s="13">
        <f t="shared" si="161"/>
        <v>44212.657208999794</v>
      </c>
      <c r="FM97" s="13">
        <f t="shared" si="162"/>
        <v>58894.95684681947</v>
      </c>
      <c r="FN97" s="13">
        <f t="shared" si="163"/>
        <v>78268.772218942919</v>
      </c>
      <c r="FO97" s="13">
        <f t="shared" si="164"/>
        <v>78858.890549403994</v>
      </c>
      <c r="FP97" s="13">
        <f t="shared" si="165"/>
        <v>29316.41844361469</v>
      </c>
      <c r="FQ97" s="13">
        <f t="shared" si="166"/>
        <v>33711.441920807592</v>
      </c>
      <c r="FR97" s="14">
        <f t="shared" si="167"/>
        <v>45842.780434917608</v>
      </c>
      <c r="FS97" s="12">
        <f t="shared" si="168"/>
        <v>142407.95678341709</v>
      </c>
      <c r="FT97" s="13">
        <f t="shared" si="169"/>
        <v>110761.3069347764</v>
      </c>
      <c r="FU97" s="13">
        <f t="shared" si="170"/>
        <v>123918.7760950688</v>
      </c>
      <c r="FV97" s="13">
        <f t="shared" si="171"/>
        <v>85165.490181504807</v>
      </c>
      <c r="FW97" s="13">
        <f t="shared" si="172"/>
        <v>72196.225674269925</v>
      </c>
      <c r="FX97" s="13">
        <f t="shared" si="173"/>
        <v>47724.581409897182</v>
      </c>
      <c r="FY97" s="13">
        <f t="shared" si="174"/>
        <v>64485.327266996857</v>
      </c>
      <c r="FZ97" s="13">
        <f t="shared" si="175"/>
        <v>87682.21502373254</v>
      </c>
      <c r="GA97" s="13">
        <f t="shared" si="176"/>
        <v>85858.478013959771</v>
      </c>
      <c r="GB97" s="13">
        <f t="shared" si="177"/>
        <v>67080.872550261163</v>
      </c>
      <c r="GC97" s="13">
        <f t="shared" si="178"/>
        <v>69723.846906408638</v>
      </c>
      <c r="GD97" s="14">
        <f t="shared" si="179"/>
        <v>75050.73738870502</v>
      </c>
      <c r="GE97" s="84"/>
      <c r="GF97" s="12">
        <f t="shared" si="182"/>
        <v>814319.73224020563</v>
      </c>
      <c r="GG97" s="13">
        <f t="shared" si="182"/>
        <v>901202.60940848081</v>
      </c>
      <c r="GH97" s="14">
        <f t="shared" si="182"/>
        <v>1032055.8142289981</v>
      </c>
      <c r="GI97" s="6">
        <f t="shared" si="183"/>
        <v>1</v>
      </c>
      <c r="GJ97" s="12">
        <f t="shared" si="184"/>
        <v>0</v>
      </c>
      <c r="GK97" s="13">
        <f t="shared" si="185"/>
        <v>0</v>
      </c>
      <c r="GL97" s="14">
        <f t="shared" si="186"/>
        <v>0</v>
      </c>
      <c r="GM97" s="84"/>
      <c r="GN97" s="66">
        <f t="shared" si="187"/>
        <v>0</v>
      </c>
      <c r="GO97" s="84"/>
      <c r="GP97" s="63" t="str" cm="1">
        <f t="array" ref="GP97">INDEX($GF$4:$GH$4,1,GI97)</f>
        <v>Sample 1</v>
      </c>
      <c r="GQ97" s="12">
        <f t="shared" si="188"/>
        <v>4401.8055570346733</v>
      </c>
      <c r="GR97" s="13">
        <f t="shared" si="188"/>
        <v>9192.4923819798532</v>
      </c>
      <c r="GS97" s="14">
        <f t="shared" si="188"/>
        <v>19083.35694078694</v>
      </c>
      <c r="GT97" s="12">
        <f t="shared" si="189"/>
        <v>29316.41844361469</v>
      </c>
      <c r="GU97" s="13">
        <f t="shared" si="189"/>
        <v>33711.441920807592</v>
      </c>
      <c r="GV97" s="14">
        <f t="shared" si="189"/>
        <v>44212.657208999794</v>
      </c>
      <c r="GW97" s="12">
        <f t="shared" si="190"/>
        <v>47724.581409897182</v>
      </c>
      <c r="GX97" s="13">
        <f t="shared" si="190"/>
        <v>64485.327266996857</v>
      </c>
      <c r="GY97" s="14">
        <f t="shared" si="190"/>
        <v>67080.872550261163</v>
      </c>
      <c r="GZ97" s="84" t="str">
        <f t="shared" si="180"/>
        <v>Sample 1</v>
      </c>
      <c r="HA97" s="12">
        <f t="shared" si="191"/>
        <v>0</v>
      </c>
      <c r="HB97" s="13">
        <f t="shared" si="191"/>
        <v>0</v>
      </c>
      <c r="HC97" s="14">
        <f t="shared" si="191"/>
        <v>0</v>
      </c>
      <c r="HD97" s="6">
        <f t="shared" si="192"/>
        <v>0</v>
      </c>
      <c r="HE97" s="84" t="str">
        <f t="shared" si="193"/>
        <v>Ok</v>
      </c>
    </row>
    <row r="98" spans="2:213" x14ac:dyDescent="0.3">
      <c r="B98" s="84" t="s">
        <v>28</v>
      </c>
      <c r="C98" s="12">
        <f>SUMIFS(Inyecciones!$E$2:$E$14185,Inyecciones!$A$2:$A$14185,Balance!C$4,Inyecciones!$B$2:$B$14185,Balance!$B98,Inyecciones!$C$2:$C$14185,Balance!C$5)</f>
        <v>33374.516671139179</v>
      </c>
      <c r="D98" s="13">
        <f>SUMIFS(Inyecciones!$E$2:$E$14185,Inyecciones!$A$2:$A$14185,Balance!D$4,Inyecciones!$B$2:$B$14185,Balance!$B98,Inyecciones!$C$2:$C$14185,Balance!D$5)</f>
        <v>28343.793487742889</v>
      </c>
      <c r="E98" s="13">
        <f>SUMIFS(Inyecciones!$E$2:$E$14185,Inyecciones!$A$2:$A$14185,Balance!E$4,Inyecciones!$B$2:$B$14185,Balance!$B98,Inyecciones!$C$2:$C$14185,Balance!E$5)</f>
        <v>27933.59470240659</v>
      </c>
      <c r="F98" s="13">
        <f>SUMIFS(Inyecciones!$E$2:$E$14185,Inyecciones!$A$2:$A$14185,Balance!F$4,Inyecciones!$B$2:$B$14185,Balance!$B98,Inyecciones!$C$2:$C$14185,Balance!F$5)</f>
        <v>21733.496835146601</v>
      </c>
      <c r="G98" s="13">
        <f>SUMIFS(Inyecciones!$E$2:$E$14185,Inyecciones!$A$2:$A$14185,Balance!G$4,Inyecciones!$B$2:$B$14185,Balance!$B98,Inyecciones!$C$2:$C$14185,Balance!G$5)</f>
        <v>17648.10160134374</v>
      </c>
      <c r="H98" s="13">
        <f>SUMIFS(Inyecciones!$E$2:$E$14185,Inyecciones!$A$2:$A$14185,Balance!H$4,Inyecciones!$B$2:$B$14185,Balance!$B98,Inyecciones!$C$2:$C$14185,Balance!H$5)</f>
        <v>11708.19865631723</v>
      </c>
      <c r="I98" s="13">
        <f>SUMIFS(Inyecciones!$E$2:$E$14185,Inyecciones!$A$2:$A$14185,Balance!I$4,Inyecciones!$B$2:$B$14185,Balance!$B98,Inyecciones!$C$2:$C$14185,Balance!I$5)</f>
        <v>15122.4605968988</v>
      </c>
      <c r="J98" s="13">
        <f>SUMIFS(Inyecciones!$E$2:$E$14185,Inyecciones!$A$2:$A$14185,Balance!J$4,Inyecciones!$B$2:$B$14185,Balance!$B98,Inyecciones!$C$2:$C$14185,Balance!J$5)</f>
        <v>18129.22606989948</v>
      </c>
      <c r="K98" s="13">
        <f>SUMIFS(Inyecciones!$E$2:$E$14185,Inyecciones!$A$2:$A$14185,Balance!K$4,Inyecciones!$B$2:$B$14185,Balance!$B98,Inyecciones!$C$2:$C$14185,Balance!K$5)</f>
        <v>18552.909411911329</v>
      </c>
      <c r="L98" s="13">
        <f>SUMIFS(Inyecciones!$E$2:$E$14185,Inyecciones!$A$2:$A$14185,Balance!L$4,Inyecciones!$B$2:$B$14185,Balance!$B98,Inyecciones!$C$2:$C$14185,Balance!L$5)</f>
        <v>4292.9125234275953</v>
      </c>
      <c r="M98" s="13">
        <f>SUMIFS(Inyecciones!$E$2:$E$14185,Inyecciones!$A$2:$A$14185,Balance!M$4,Inyecciones!$B$2:$B$14185,Balance!$B98,Inyecciones!$C$2:$C$14185,Balance!M$5)</f>
        <v>559.56197458125052</v>
      </c>
      <c r="N98" s="14">
        <f>SUMIFS(Inyecciones!$E$2:$E$14185,Inyecciones!$A$2:$A$14185,Balance!N$4,Inyecciones!$B$2:$B$14185,Balance!$B98,Inyecciones!$C$2:$C$14185,Balance!N$5)</f>
        <v>1490.3641979645611</v>
      </c>
      <c r="O98" s="12">
        <f>SUMIFS(Inyecciones!$E$2:$E$14185,Inyecciones!$A$2:$A$14185,Balance!O$4,Inyecciones!$B$2:$B$14185,Balance!$B98,Inyecciones!$C$2:$C$14185,Balance!O$5)</f>
        <v>33440.066847691203</v>
      </c>
      <c r="P98" s="13">
        <f>SUMIFS(Inyecciones!$E$2:$E$14185,Inyecciones!$A$2:$A$14185,Balance!P$4,Inyecciones!$B$2:$B$14185,Balance!$B98,Inyecciones!$C$2:$C$14185,Balance!P$5)</f>
        <v>28486.35542386867</v>
      </c>
      <c r="Q98" s="13">
        <f>SUMIFS(Inyecciones!$E$2:$E$14185,Inyecciones!$A$2:$A$14185,Balance!Q$4,Inyecciones!$B$2:$B$14185,Balance!$B98,Inyecciones!$C$2:$C$14185,Balance!Q$5)</f>
        <v>28213.517080895119</v>
      </c>
      <c r="R98" s="13">
        <f>SUMIFS(Inyecciones!$E$2:$E$14185,Inyecciones!$A$2:$A$14185,Balance!R$4,Inyecciones!$B$2:$B$14185,Balance!$B98,Inyecciones!$C$2:$C$14185,Balance!R$5)</f>
        <v>23008.74951015304</v>
      </c>
      <c r="S98" s="13">
        <f>SUMIFS(Inyecciones!$E$2:$E$14185,Inyecciones!$A$2:$A$14185,Balance!S$4,Inyecciones!$B$2:$B$14185,Balance!$B98,Inyecciones!$C$2:$C$14185,Balance!S$5)</f>
        <v>17376.360457475061</v>
      </c>
      <c r="T98" s="13">
        <f>SUMIFS(Inyecciones!$E$2:$E$14185,Inyecciones!$A$2:$A$14185,Balance!T$4,Inyecciones!$B$2:$B$14185,Balance!$B98,Inyecciones!$C$2:$C$14185,Balance!T$5)</f>
        <v>11788.2969402953</v>
      </c>
      <c r="U98" s="13">
        <f>SUMIFS(Inyecciones!$E$2:$E$14185,Inyecciones!$A$2:$A$14185,Balance!U$4,Inyecciones!$B$2:$B$14185,Balance!$B98,Inyecciones!$C$2:$C$14185,Balance!U$5)</f>
        <v>15841.308519800599</v>
      </c>
      <c r="V98" s="13">
        <f>SUMIFS(Inyecciones!$E$2:$E$14185,Inyecciones!$A$2:$A$14185,Balance!V$4,Inyecciones!$B$2:$B$14185,Balance!$B98,Inyecciones!$C$2:$C$14185,Balance!V$5)</f>
        <v>18239.16638288687</v>
      </c>
      <c r="W98" s="13">
        <f>SUMIFS(Inyecciones!$E$2:$E$14185,Inyecciones!$A$2:$A$14185,Balance!W$4,Inyecciones!$B$2:$B$14185,Balance!$B98,Inyecciones!$C$2:$C$14185,Balance!W$5)</f>
        <v>18881.941871083491</v>
      </c>
      <c r="X98" s="13">
        <f>SUMIFS(Inyecciones!$E$2:$E$14185,Inyecciones!$A$2:$A$14185,Balance!X$4,Inyecciones!$B$2:$B$14185,Balance!$B98,Inyecciones!$C$2:$C$14185,Balance!X$5)</f>
        <v>6718.40945385747</v>
      </c>
      <c r="Y98" s="13">
        <f>SUMIFS(Inyecciones!$E$2:$E$14185,Inyecciones!$A$2:$A$14185,Balance!Y$4,Inyecciones!$B$2:$B$14185,Balance!$B98,Inyecciones!$C$2:$C$14185,Balance!Y$5)</f>
        <v>8363.1448256266449</v>
      </c>
      <c r="Z98" s="14">
        <f>SUMIFS(Inyecciones!$E$2:$E$14185,Inyecciones!$A$2:$A$14185,Balance!Z$4,Inyecciones!$B$2:$B$14185,Balance!$B98,Inyecciones!$C$2:$C$14185,Balance!Z$5)</f>
        <v>10434.717942071209</v>
      </c>
      <c r="AA98" s="12">
        <f>SUMIFS(Inyecciones!$E$2:$E$14185,Inyecciones!$A$2:$A$14185,Balance!AA$4,Inyecciones!$B$2:$B$14185,Balance!$B98,Inyecciones!$C$2:$C$14185,Balance!AA$5)</f>
        <v>33452.694834569273</v>
      </c>
      <c r="AB98" s="13">
        <f>SUMIFS(Inyecciones!$E$2:$E$14185,Inyecciones!$A$2:$A$14185,Balance!AB$4,Inyecciones!$B$2:$B$14185,Balance!$B98,Inyecciones!$C$2:$C$14185,Balance!AB$5)</f>
        <v>28485.373702781199</v>
      </c>
      <c r="AC98" s="13">
        <f>SUMIFS(Inyecciones!$E$2:$E$14185,Inyecciones!$A$2:$A$14185,Balance!AC$4,Inyecciones!$B$2:$B$14185,Balance!$B98,Inyecciones!$C$2:$C$14185,Balance!AC$5)</f>
        <v>28103.097600580291</v>
      </c>
      <c r="AD98" s="13">
        <f>SUMIFS(Inyecciones!$E$2:$E$14185,Inyecciones!$A$2:$A$14185,Balance!AD$4,Inyecciones!$B$2:$B$14185,Balance!$B98,Inyecciones!$C$2:$C$14185,Balance!AD$5)</f>
        <v>22841.403888300581</v>
      </c>
      <c r="AE98" s="13">
        <f>SUMIFS(Inyecciones!$E$2:$E$14185,Inyecciones!$A$2:$A$14185,Balance!AE$4,Inyecciones!$B$2:$B$14185,Balance!$B98,Inyecciones!$C$2:$C$14185,Balance!AE$5)</f>
        <v>17925.514439346502</v>
      </c>
      <c r="AF98" s="13">
        <f>SUMIFS(Inyecciones!$E$2:$E$14185,Inyecciones!$A$2:$A$14185,Balance!AF$4,Inyecciones!$B$2:$B$14185,Balance!$B98,Inyecciones!$C$2:$C$14185,Balance!AF$5)</f>
        <v>12499.479009169971</v>
      </c>
      <c r="AG98" s="13">
        <f>SUMIFS(Inyecciones!$E$2:$E$14185,Inyecciones!$A$2:$A$14185,Balance!AG$4,Inyecciones!$B$2:$B$14185,Balance!$B98,Inyecciones!$C$2:$C$14185,Balance!AG$5)</f>
        <v>17084.170496375351</v>
      </c>
      <c r="AH98" s="13">
        <f>SUMIFS(Inyecciones!$E$2:$E$14185,Inyecciones!$A$2:$A$14185,Balance!AH$4,Inyecciones!$B$2:$B$14185,Balance!$B98,Inyecciones!$C$2:$C$14185,Balance!AH$5)</f>
        <v>20098.842083934229</v>
      </c>
      <c r="AI98" s="13">
        <f>SUMIFS(Inyecciones!$E$2:$E$14185,Inyecciones!$A$2:$A$14185,Balance!AI$4,Inyecciones!$B$2:$B$14185,Balance!$B98,Inyecciones!$C$2:$C$14185,Balance!AI$5)</f>
        <v>20376.974588182071</v>
      </c>
      <c r="AJ98" s="13">
        <f>SUMIFS(Inyecciones!$E$2:$E$14185,Inyecciones!$A$2:$A$14185,Balance!AJ$4,Inyecciones!$B$2:$B$14185,Balance!$B98,Inyecciones!$C$2:$C$14185,Balance!AJ$5)</f>
        <v>15864.42539392138</v>
      </c>
      <c r="AK98" s="13">
        <f>SUMIFS(Inyecciones!$E$2:$E$14185,Inyecciones!$A$2:$A$14185,Balance!AK$4,Inyecciones!$B$2:$B$14185,Balance!$B98,Inyecciones!$C$2:$C$14185,Balance!AK$5)</f>
        <v>17750.535659634821</v>
      </c>
      <c r="AL98" s="14">
        <f>SUMIFS(Inyecciones!$E$2:$E$14185,Inyecciones!$A$2:$A$14185,Balance!AL$4,Inyecciones!$B$2:$B$14185,Balance!$B98,Inyecciones!$C$2:$C$14185,Balance!AL$5)</f>
        <v>17449.976463440758</v>
      </c>
      <c r="AM98" s="13"/>
      <c r="AN98" s="12">
        <f>SUMIFS('Retiro Mensual'!$E$2:$E$2629,'Retiro Mensual'!$A$2:$A$2629,AN$4,'Retiro Mensual'!$B$2:$B$2629,$B98,'Retiro Mensual'!$C$2:$C$2629,AN$5)</f>
        <v>31861.89026</v>
      </c>
      <c r="AO98" s="13">
        <f>SUMIFS('Retiro Mensual'!$E$2:$E$2629,'Retiro Mensual'!$A$2:$A$2629,AO$4,'Retiro Mensual'!$B$2:$B$2629,$B98,'Retiro Mensual'!$C$2:$C$2629,AO$5)</f>
        <v>26026.17798</v>
      </c>
      <c r="AP98" s="13">
        <f>SUMIFS('Retiro Mensual'!$E$2:$E$2629,'Retiro Mensual'!$A$2:$A$2629,AP$4,'Retiro Mensual'!$B$2:$B$2629,$B98,'Retiro Mensual'!$C$2:$C$2629,AP$5)</f>
        <v>29399.354220000001</v>
      </c>
      <c r="AQ98" s="13">
        <f>SUMIFS('Retiro Mensual'!$E$2:$E$2629,'Retiro Mensual'!$A$2:$A$2629,AQ$4,'Retiro Mensual'!$B$2:$B$2629,$B98,'Retiro Mensual'!$C$2:$C$2629,AQ$5)</f>
        <v>25709.326990000001</v>
      </c>
      <c r="AR98" s="13">
        <f>SUMIFS('Retiro Mensual'!$E$2:$E$2629,'Retiro Mensual'!$A$2:$A$2629,AR$4,'Retiro Mensual'!$B$2:$B$2629,$B98,'Retiro Mensual'!$C$2:$C$2629,AR$5)</f>
        <v>30088.677640000002</v>
      </c>
      <c r="AS98" s="13">
        <f>SUMIFS('Retiro Mensual'!$E$2:$E$2629,'Retiro Mensual'!$A$2:$A$2629,AS$4,'Retiro Mensual'!$B$2:$B$2629,$B98,'Retiro Mensual'!$C$2:$C$2629,AS$5)</f>
        <v>25424.84762</v>
      </c>
      <c r="AT98" s="13">
        <f>SUMIFS('Retiro Mensual'!$E$2:$E$2629,'Retiro Mensual'!$A$2:$A$2629,AT$4,'Retiro Mensual'!$B$2:$B$2629,$B98,'Retiro Mensual'!$C$2:$C$2629,AT$5)</f>
        <v>23842.045450000001</v>
      </c>
      <c r="AU98" s="13">
        <f>SUMIFS('Retiro Mensual'!$E$2:$E$2629,'Retiro Mensual'!$A$2:$A$2629,AU$4,'Retiro Mensual'!$B$2:$B$2629,$B98,'Retiro Mensual'!$C$2:$C$2629,AU$5)</f>
        <v>26145.647209999999</v>
      </c>
      <c r="AV98" s="13">
        <f>SUMIFS('Retiro Mensual'!$E$2:$E$2629,'Retiro Mensual'!$A$2:$A$2629,AV$4,'Retiro Mensual'!$B$2:$B$2629,$B98,'Retiro Mensual'!$C$2:$C$2629,AV$5)</f>
        <v>22350.9398</v>
      </c>
      <c r="AW98" s="13">
        <f>SUMIFS('Retiro Mensual'!$E$2:$E$2629,'Retiro Mensual'!$A$2:$A$2629,AW$4,'Retiro Mensual'!$B$2:$B$2629,$B98,'Retiro Mensual'!$C$2:$C$2629,AW$5)</f>
        <v>15341.882519999999</v>
      </c>
      <c r="AX98" s="13">
        <f>SUMIFS('Retiro Mensual'!$E$2:$E$2629,'Retiro Mensual'!$A$2:$A$2629,AX$4,'Retiro Mensual'!$B$2:$B$2629,$B98,'Retiro Mensual'!$C$2:$C$2629,AX$5)</f>
        <v>13203.76384</v>
      </c>
      <c r="AY98" s="14">
        <f>SUMIFS('Retiro Mensual'!$E$2:$E$2629,'Retiro Mensual'!$A$2:$A$2629,AY$4,'Retiro Mensual'!$B$2:$B$2629,$B98,'Retiro Mensual'!$C$2:$C$2629,AY$5)</f>
        <v>14002.78393</v>
      </c>
      <c r="AZ98" s="12">
        <f>SUMIFS('Retiro Mensual'!$E$2:$E$2629,'Retiro Mensual'!$A$2:$A$2629,AZ$4,'Retiro Mensual'!$B$2:$B$2629,$B98,'Retiro Mensual'!$C$2:$C$2629,AZ$5)</f>
        <v>31885.79091</v>
      </c>
      <c r="BA98" s="13">
        <f>SUMIFS('Retiro Mensual'!$E$2:$E$2629,'Retiro Mensual'!$A$2:$A$2629,BA$4,'Retiro Mensual'!$B$2:$B$2629,$B98,'Retiro Mensual'!$C$2:$C$2629,BA$5)</f>
        <v>26244.29783</v>
      </c>
      <c r="BB98" s="13">
        <f>SUMIFS('Retiro Mensual'!$E$2:$E$2629,'Retiro Mensual'!$A$2:$A$2629,BB$4,'Retiro Mensual'!$B$2:$B$2629,$B98,'Retiro Mensual'!$C$2:$C$2629,BB$5)</f>
        <v>29693.985479999999</v>
      </c>
      <c r="BC98" s="13">
        <f>SUMIFS('Retiro Mensual'!$E$2:$E$2629,'Retiro Mensual'!$A$2:$A$2629,BC$4,'Retiro Mensual'!$B$2:$B$2629,$B98,'Retiro Mensual'!$C$2:$C$2629,BC$5)</f>
        <v>27008.987239999999</v>
      </c>
      <c r="BD98" s="13">
        <f>SUMIFS('Retiro Mensual'!$E$2:$E$2629,'Retiro Mensual'!$A$2:$A$2629,BD$4,'Retiro Mensual'!$B$2:$B$2629,$B98,'Retiro Mensual'!$C$2:$C$2629,BD$5)</f>
        <v>29679.25419</v>
      </c>
      <c r="BE98" s="13">
        <f>SUMIFS('Retiro Mensual'!$E$2:$E$2629,'Retiro Mensual'!$A$2:$A$2629,BE$4,'Retiro Mensual'!$B$2:$B$2629,$B98,'Retiro Mensual'!$C$2:$C$2629,BE$5)</f>
        <v>25749.199670000002</v>
      </c>
      <c r="BF98" s="13">
        <f>SUMIFS('Retiro Mensual'!$E$2:$E$2629,'Retiro Mensual'!$A$2:$A$2629,BF$4,'Retiro Mensual'!$B$2:$B$2629,$B98,'Retiro Mensual'!$C$2:$C$2629,BF$5)</f>
        <v>24930.59967</v>
      </c>
      <c r="BG98" s="13">
        <f>SUMIFS('Retiro Mensual'!$E$2:$E$2629,'Retiro Mensual'!$A$2:$A$2629,BG$4,'Retiro Mensual'!$B$2:$B$2629,$B98,'Retiro Mensual'!$C$2:$C$2629,BG$5)</f>
        <v>26319.753120000001</v>
      </c>
      <c r="BH98" s="13">
        <f>SUMIFS('Retiro Mensual'!$E$2:$E$2629,'Retiro Mensual'!$A$2:$A$2629,BH$4,'Retiro Mensual'!$B$2:$B$2629,$B98,'Retiro Mensual'!$C$2:$C$2629,BH$5)</f>
        <v>22671.640050000002</v>
      </c>
      <c r="BI98" s="13">
        <f>SUMIFS('Retiro Mensual'!$E$2:$E$2629,'Retiro Mensual'!$A$2:$A$2629,BI$4,'Retiro Mensual'!$B$2:$B$2629,$B98,'Retiro Mensual'!$C$2:$C$2629,BI$5)</f>
        <v>16866.73029</v>
      </c>
      <c r="BJ98" s="13">
        <f>SUMIFS('Retiro Mensual'!$E$2:$E$2629,'Retiro Mensual'!$A$2:$A$2629,BJ$4,'Retiro Mensual'!$B$2:$B$2629,$B98,'Retiro Mensual'!$C$2:$C$2629,BJ$5)</f>
        <v>17721.854220000001</v>
      </c>
      <c r="BK98" s="14">
        <f>SUMIFS('Retiro Mensual'!$E$2:$E$2629,'Retiro Mensual'!$A$2:$A$2629,BK$4,'Retiro Mensual'!$B$2:$B$2629,$B98,'Retiro Mensual'!$C$2:$C$2629,BK$5)</f>
        <v>19229.044580000002</v>
      </c>
      <c r="BL98" s="12">
        <f>SUMIFS('Retiro Mensual'!$E$2:$E$2629,'Retiro Mensual'!$A$2:$A$2629,BL$4,'Retiro Mensual'!$B$2:$B$2629,$B98,'Retiro Mensual'!$C$2:$C$2629,BL$5)</f>
        <v>31893.613979999998</v>
      </c>
      <c r="BM98" s="13">
        <f>SUMIFS('Retiro Mensual'!$E$2:$E$2629,'Retiro Mensual'!$A$2:$A$2629,BM$4,'Retiro Mensual'!$B$2:$B$2629,$B98,'Retiro Mensual'!$C$2:$C$2629,BM$5)</f>
        <v>26228.648990000002</v>
      </c>
      <c r="BN98" s="13">
        <f>SUMIFS('Retiro Mensual'!$E$2:$E$2629,'Retiro Mensual'!$A$2:$A$2629,BN$4,'Retiro Mensual'!$B$2:$B$2629,$B98,'Retiro Mensual'!$C$2:$C$2629,BN$5)</f>
        <v>29589.63175</v>
      </c>
      <c r="BO98" s="13">
        <f>SUMIFS('Retiro Mensual'!$E$2:$E$2629,'Retiro Mensual'!$A$2:$A$2629,BO$4,'Retiro Mensual'!$B$2:$B$2629,$B98,'Retiro Mensual'!$C$2:$C$2629,BO$5)</f>
        <v>26780.412939999998</v>
      </c>
      <c r="BP98" s="13">
        <f>SUMIFS('Retiro Mensual'!$E$2:$E$2629,'Retiro Mensual'!$A$2:$A$2629,BP$4,'Retiro Mensual'!$B$2:$B$2629,$B98,'Retiro Mensual'!$C$2:$C$2629,BP$5)</f>
        <v>30718.091550000001</v>
      </c>
      <c r="BQ98" s="13">
        <f>SUMIFS('Retiro Mensual'!$E$2:$E$2629,'Retiro Mensual'!$A$2:$A$2629,BQ$4,'Retiro Mensual'!$B$2:$B$2629,$B98,'Retiro Mensual'!$C$2:$C$2629,BQ$5)</f>
        <v>27551.82965</v>
      </c>
      <c r="BR98" s="13">
        <f>SUMIFS('Retiro Mensual'!$E$2:$E$2629,'Retiro Mensual'!$A$2:$A$2629,BR$4,'Retiro Mensual'!$B$2:$B$2629,$B98,'Retiro Mensual'!$C$2:$C$2629,BR$5)</f>
        <v>27096.330389999999</v>
      </c>
      <c r="BS98" s="13">
        <f>SUMIFS('Retiro Mensual'!$E$2:$E$2629,'Retiro Mensual'!$A$2:$A$2629,BS$4,'Retiro Mensual'!$B$2:$B$2629,$B98,'Retiro Mensual'!$C$2:$C$2629,BS$5)</f>
        <v>28793.103950000001</v>
      </c>
      <c r="BT98" s="13">
        <f>SUMIFS('Retiro Mensual'!$E$2:$E$2629,'Retiro Mensual'!$A$2:$A$2629,BT$4,'Retiro Mensual'!$B$2:$B$2629,$B98,'Retiro Mensual'!$C$2:$C$2629,BT$5)</f>
        <v>23946.914420000001</v>
      </c>
      <c r="BU98" s="13">
        <f>SUMIFS('Retiro Mensual'!$E$2:$E$2629,'Retiro Mensual'!$A$2:$A$2629,BU$4,'Retiro Mensual'!$B$2:$B$2629,$B98,'Retiro Mensual'!$C$2:$C$2629,BU$5)</f>
        <v>21440.674299999999</v>
      </c>
      <c r="BV98" s="13">
        <f>SUMIFS('Retiro Mensual'!$E$2:$E$2629,'Retiro Mensual'!$A$2:$A$2629,BV$4,'Retiro Mensual'!$B$2:$B$2629,$B98,'Retiro Mensual'!$C$2:$C$2629,BV$5)</f>
        <v>22257.68979</v>
      </c>
      <c r="BW98" s="14">
        <f>SUMIFS('Retiro Mensual'!$E$2:$E$2629,'Retiro Mensual'!$A$2:$A$2629,BW$4,'Retiro Mensual'!$B$2:$B$2629,$B98,'Retiro Mensual'!$C$2:$C$2629,BW$5)</f>
        <v>23200.259900000001</v>
      </c>
      <c r="BX98" s="13"/>
      <c r="BY98" s="12">
        <f>SUMIFS('Compra Ventas'!$E$2:$E$2700,'Compra Ventas'!$A$2:$A$2700,BY$4,'Compra Ventas'!$B$2:$B$2700,$B98,'Compra Ventas'!$C$2:$C$2700,BY$5)</f>
        <v>0</v>
      </c>
      <c r="BZ98" s="13">
        <f>SUMIFS('Compra Ventas'!$E$2:$E$2700,'Compra Ventas'!$A$2:$A$2700,BZ$4,'Compra Ventas'!$B$2:$B$2700,$B98,'Compra Ventas'!$C$2:$C$2700,BZ$5)</f>
        <v>0</v>
      </c>
      <c r="CA98" s="13">
        <f>SUMIFS('Compra Ventas'!$E$2:$E$2700,'Compra Ventas'!$A$2:$A$2700,CA$4,'Compra Ventas'!$B$2:$B$2700,$B98,'Compra Ventas'!$C$2:$C$2700,CA$5)</f>
        <v>0</v>
      </c>
      <c r="CB98" s="13">
        <f>SUMIFS('Compra Ventas'!$E$2:$E$2700,'Compra Ventas'!$A$2:$A$2700,CB$4,'Compra Ventas'!$B$2:$B$2700,$B98,'Compra Ventas'!$C$2:$C$2700,CB$5)</f>
        <v>0</v>
      </c>
      <c r="CC98" s="13">
        <f>SUMIFS('Compra Ventas'!$E$2:$E$2700,'Compra Ventas'!$A$2:$A$2700,CC$4,'Compra Ventas'!$B$2:$B$2700,$B98,'Compra Ventas'!$C$2:$C$2700,CC$5)</f>
        <v>0</v>
      </c>
      <c r="CD98" s="13">
        <f>SUMIFS('Compra Ventas'!$E$2:$E$2700,'Compra Ventas'!$A$2:$A$2700,CD$4,'Compra Ventas'!$B$2:$B$2700,$B98,'Compra Ventas'!$C$2:$C$2700,CD$5)</f>
        <v>0</v>
      </c>
      <c r="CE98" s="13">
        <f>SUMIFS('Compra Ventas'!$E$2:$E$2700,'Compra Ventas'!$A$2:$A$2700,CE$4,'Compra Ventas'!$B$2:$B$2700,$B98,'Compra Ventas'!$C$2:$C$2700,CE$5)</f>
        <v>0</v>
      </c>
      <c r="CF98" s="13">
        <f>SUMIFS('Compra Ventas'!$E$2:$E$2700,'Compra Ventas'!$A$2:$A$2700,CF$4,'Compra Ventas'!$B$2:$B$2700,$B98,'Compra Ventas'!$C$2:$C$2700,CF$5)</f>
        <v>0</v>
      </c>
      <c r="CG98" s="13">
        <f>SUMIFS('Compra Ventas'!$E$2:$E$2700,'Compra Ventas'!$A$2:$A$2700,CG$4,'Compra Ventas'!$B$2:$B$2700,$B98,'Compra Ventas'!$C$2:$C$2700,CG$5)</f>
        <v>0</v>
      </c>
      <c r="CH98" s="13">
        <f>SUMIFS('Compra Ventas'!$E$2:$E$2700,'Compra Ventas'!$A$2:$A$2700,CH$4,'Compra Ventas'!$B$2:$B$2700,$B98,'Compra Ventas'!$C$2:$C$2700,CH$5)</f>
        <v>0</v>
      </c>
      <c r="CI98" s="13">
        <f>SUMIFS('Compra Ventas'!$E$2:$E$2700,'Compra Ventas'!$A$2:$A$2700,CI$4,'Compra Ventas'!$B$2:$B$2700,$B98,'Compra Ventas'!$C$2:$C$2700,CI$5)</f>
        <v>0</v>
      </c>
      <c r="CJ98" s="14">
        <f>SUMIFS('Compra Ventas'!$E$2:$E$2700,'Compra Ventas'!$A$2:$A$2700,CJ$4,'Compra Ventas'!$B$2:$B$2700,$B98,'Compra Ventas'!$C$2:$C$2700,CJ$5)</f>
        <v>0</v>
      </c>
      <c r="CK98" s="12">
        <f>SUMIFS('Compra Ventas'!$E$2:$E$2700,'Compra Ventas'!$A$2:$A$2700,CK$4,'Compra Ventas'!$B$2:$B$2700,$B98,'Compra Ventas'!$C$2:$C$2700,CK$5)</f>
        <v>0</v>
      </c>
      <c r="CL98" s="13">
        <f>SUMIFS('Compra Ventas'!$E$2:$E$2700,'Compra Ventas'!$A$2:$A$2700,CL$4,'Compra Ventas'!$B$2:$B$2700,$B98,'Compra Ventas'!$C$2:$C$2700,CL$5)</f>
        <v>0</v>
      </c>
      <c r="CM98" s="13">
        <f>SUMIFS('Compra Ventas'!$E$2:$E$2700,'Compra Ventas'!$A$2:$A$2700,CM$4,'Compra Ventas'!$B$2:$B$2700,$B98,'Compra Ventas'!$C$2:$C$2700,CM$5)</f>
        <v>0</v>
      </c>
      <c r="CN98" s="13">
        <f>SUMIFS('Compra Ventas'!$E$2:$E$2700,'Compra Ventas'!$A$2:$A$2700,CN$4,'Compra Ventas'!$B$2:$B$2700,$B98,'Compra Ventas'!$C$2:$C$2700,CN$5)</f>
        <v>0</v>
      </c>
      <c r="CO98" s="13">
        <f>SUMIFS('Compra Ventas'!$E$2:$E$2700,'Compra Ventas'!$A$2:$A$2700,CO$4,'Compra Ventas'!$B$2:$B$2700,$B98,'Compra Ventas'!$C$2:$C$2700,CO$5)</f>
        <v>0</v>
      </c>
      <c r="CP98" s="13">
        <f>SUMIFS('Compra Ventas'!$E$2:$E$2700,'Compra Ventas'!$A$2:$A$2700,CP$4,'Compra Ventas'!$B$2:$B$2700,$B98,'Compra Ventas'!$C$2:$C$2700,CP$5)</f>
        <v>0</v>
      </c>
      <c r="CQ98" s="13">
        <f>SUMIFS('Compra Ventas'!$E$2:$E$2700,'Compra Ventas'!$A$2:$A$2700,CQ$4,'Compra Ventas'!$B$2:$B$2700,$B98,'Compra Ventas'!$C$2:$C$2700,CQ$5)</f>
        <v>0</v>
      </c>
      <c r="CR98" s="13">
        <f>SUMIFS('Compra Ventas'!$E$2:$E$2700,'Compra Ventas'!$A$2:$A$2700,CR$4,'Compra Ventas'!$B$2:$B$2700,$B98,'Compra Ventas'!$C$2:$C$2700,CR$5)</f>
        <v>0</v>
      </c>
      <c r="CS98" s="13">
        <f>SUMIFS('Compra Ventas'!$E$2:$E$2700,'Compra Ventas'!$A$2:$A$2700,CS$4,'Compra Ventas'!$B$2:$B$2700,$B98,'Compra Ventas'!$C$2:$C$2700,CS$5)</f>
        <v>0</v>
      </c>
      <c r="CT98" s="13">
        <f>SUMIFS('Compra Ventas'!$E$2:$E$2700,'Compra Ventas'!$A$2:$A$2700,CT$4,'Compra Ventas'!$B$2:$B$2700,$B98,'Compra Ventas'!$C$2:$C$2700,CT$5)</f>
        <v>0</v>
      </c>
      <c r="CU98" s="13">
        <f>SUMIFS('Compra Ventas'!$E$2:$E$2700,'Compra Ventas'!$A$2:$A$2700,CU$4,'Compra Ventas'!$B$2:$B$2700,$B98,'Compra Ventas'!$C$2:$C$2700,CU$5)</f>
        <v>0</v>
      </c>
      <c r="CV98" s="14">
        <f>SUMIFS('Compra Ventas'!$E$2:$E$2700,'Compra Ventas'!$A$2:$A$2700,CV$4,'Compra Ventas'!$B$2:$B$2700,$B98,'Compra Ventas'!$C$2:$C$2700,CV$5)</f>
        <v>0</v>
      </c>
      <c r="CW98" s="12">
        <f>SUMIFS('Compra Ventas'!$E$2:$E$2700,'Compra Ventas'!$A$2:$A$2700,CW$4,'Compra Ventas'!$B$2:$B$2700,$B98,'Compra Ventas'!$C$2:$C$2700,CW$5)</f>
        <v>0</v>
      </c>
      <c r="CX98" s="13">
        <f>SUMIFS('Compra Ventas'!$E$2:$E$2700,'Compra Ventas'!$A$2:$A$2700,CX$4,'Compra Ventas'!$B$2:$B$2700,$B98,'Compra Ventas'!$C$2:$C$2700,CX$5)</f>
        <v>0</v>
      </c>
      <c r="CY98" s="13">
        <f>SUMIFS('Compra Ventas'!$E$2:$E$2700,'Compra Ventas'!$A$2:$A$2700,CY$4,'Compra Ventas'!$B$2:$B$2700,$B98,'Compra Ventas'!$C$2:$C$2700,CY$5)</f>
        <v>0</v>
      </c>
      <c r="CZ98" s="13">
        <f>SUMIFS('Compra Ventas'!$E$2:$E$2700,'Compra Ventas'!$A$2:$A$2700,CZ$4,'Compra Ventas'!$B$2:$B$2700,$B98,'Compra Ventas'!$C$2:$C$2700,CZ$5)</f>
        <v>0</v>
      </c>
      <c r="DA98" s="13">
        <f>SUMIFS('Compra Ventas'!$E$2:$E$2700,'Compra Ventas'!$A$2:$A$2700,DA$4,'Compra Ventas'!$B$2:$B$2700,$B98,'Compra Ventas'!$C$2:$C$2700,DA$5)</f>
        <v>0</v>
      </c>
      <c r="DB98" s="13">
        <f>SUMIFS('Compra Ventas'!$E$2:$E$2700,'Compra Ventas'!$A$2:$A$2700,DB$4,'Compra Ventas'!$B$2:$B$2700,$B98,'Compra Ventas'!$C$2:$C$2700,DB$5)</f>
        <v>0</v>
      </c>
      <c r="DC98" s="13">
        <f>SUMIFS('Compra Ventas'!$E$2:$E$2700,'Compra Ventas'!$A$2:$A$2700,DC$4,'Compra Ventas'!$B$2:$B$2700,$B98,'Compra Ventas'!$C$2:$C$2700,DC$5)</f>
        <v>0</v>
      </c>
      <c r="DD98" s="13">
        <f>SUMIFS('Compra Ventas'!$E$2:$E$2700,'Compra Ventas'!$A$2:$A$2700,DD$4,'Compra Ventas'!$B$2:$B$2700,$B98,'Compra Ventas'!$C$2:$C$2700,DD$5)</f>
        <v>0</v>
      </c>
      <c r="DE98" s="13">
        <f>SUMIFS('Compra Ventas'!$E$2:$E$2700,'Compra Ventas'!$A$2:$A$2700,DE$4,'Compra Ventas'!$B$2:$B$2700,$B98,'Compra Ventas'!$C$2:$C$2700,DE$5)</f>
        <v>0</v>
      </c>
      <c r="DF98" s="13">
        <f>SUMIFS('Compra Ventas'!$E$2:$E$2700,'Compra Ventas'!$A$2:$A$2700,DF$4,'Compra Ventas'!$B$2:$B$2700,$B98,'Compra Ventas'!$C$2:$C$2700,DF$5)</f>
        <v>0</v>
      </c>
      <c r="DG98" s="13">
        <f>SUMIFS('Compra Ventas'!$E$2:$E$2700,'Compra Ventas'!$A$2:$A$2700,DG$4,'Compra Ventas'!$B$2:$B$2700,$B98,'Compra Ventas'!$C$2:$C$2700,DG$5)</f>
        <v>0</v>
      </c>
      <c r="DH98" s="14">
        <f>SUMIFS('Compra Ventas'!$E$2:$E$2700,'Compra Ventas'!$A$2:$A$2700,DH$4,'Compra Ventas'!$B$2:$B$2700,$B98,'Compra Ventas'!$C$2:$C$2700,DH$5)</f>
        <v>0</v>
      </c>
      <c r="DI98" s="84"/>
      <c r="DJ98" s="98">
        <f>SUMIFS('Ajuste Ciclado'!D$5:D$47,'Ajuste Ciclado'!$C$5:$C$47,Balance!DJ$4,'Ajuste Ciclado'!$B$5:$B$47,Balance!$B98)</f>
        <v>0</v>
      </c>
      <c r="DK98" s="99">
        <f>SUMIFS('Ajuste Ciclado'!E$5:E$47,'Ajuste Ciclado'!$C$5:$C$47,Balance!DK$4,'Ajuste Ciclado'!$B$5:$B$47,Balance!$B98)</f>
        <v>0</v>
      </c>
      <c r="DL98" s="99">
        <f>SUMIFS('Ajuste Ciclado'!F$5:F$47,'Ajuste Ciclado'!$C$5:$C$47,Balance!DL$4,'Ajuste Ciclado'!$B$5:$B$47,Balance!$B98)</f>
        <v>0</v>
      </c>
      <c r="DM98" s="99">
        <f>SUMIFS('Ajuste Ciclado'!G$5:G$47,'Ajuste Ciclado'!$C$5:$C$47,Balance!DM$4,'Ajuste Ciclado'!$B$5:$B$47,Balance!$B98)</f>
        <v>0</v>
      </c>
      <c r="DN98" s="99">
        <f>SUMIFS('Ajuste Ciclado'!H$5:H$47,'Ajuste Ciclado'!$C$5:$C$47,Balance!DN$4,'Ajuste Ciclado'!$B$5:$B$47,Balance!$B98)</f>
        <v>0</v>
      </c>
      <c r="DO98" s="99">
        <f>SUMIFS('Ajuste Ciclado'!I$5:I$47,'Ajuste Ciclado'!$C$5:$C$47,Balance!DO$4,'Ajuste Ciclado'!$B$5:$B$47,Balance!$B98)</f>
        <v>0</v>
      </c>
      <c r="DP98" s="99">
        <f>SUMIFS('Ajuste Ciclado'!J$5:J$47,'Ajuste Ciclado'!$C$5:$C$47,Balance!DP$4,'Ajuste Ciclado'!$B$5:$B$47,Balance!$B98)</f>
        <v>0</v>
      </c>
      <c r="DQ98" s="99">
        <f>SUMIFS('Ajuste Ciclado'!K$5:K$47,'Ajuste Ciclado'!$C$5:$C$47,Balance!DQ$4,'Ajuste Ciclado'!$B$5:$B$47,Balance!$B98)</f>
        <v>0</v>
      </c>
      <c r="DR98" s="99">
        <f>SUMIFS('Ajuste Ciclado'!L$5:L$47,'Ajuste Ciclado'!$C$5:$C$47,Balance!DR$4,'Ajuste Ciclado'!$B$5:$B$47,Balance!$B98)</f>
        <v>0</v>
      </c>
      <c r="DS98" s="99">
        <f>SUMIFS('Ajuste Ciclado'!M$5:M$47,'Ajuste Ciclado'!$C$5:$C$47,Balance!DS$4,'Ajuste Ciclado'!$B$5:$B$47,Balance!$B98)</f>
        <v>0</v>
      </c>
      <c r="DT98" s="99">
        <f>SUMIFS('Ajuste Ciclado'!N$5:N$47,'Ajuste Ciclado'!$C$5:$C$47,Balance!DT$4,'Ajuste Ciclado'!$B$5:$B$47,Balance!$B98)</f>
        <v>0</v>
      </c>
      <c r="DU98" s="100">
        <f>SUMIFS('Ajuste Ciclado'!O$5:O$47,'Ajuste Ciclado'!$C$5:$C$47,Balance!DU$4,'Ajuste Ciclado'!$B$5:$B$47,Balance!$B98)</f>
        <v>0</v>
      </c>
      <c r="DV98" s="98">
        <f>SUMIFS('Ajuste Ciclado'!D$5:D$47,'Ajuste Ciclado'!$C$5:$C$47,Balance!DV$4,'Ajuste Ciclado'!$B$5:$B$47,Balance!$B98)</f>
        <v>0</v>
      </c>
      <c r="DW98" s="99">
        <f>SUMIFS('Ajuste Ciclado'!E$5:E$47,'Ajuste Ciclado'!$C$5:$C$47,Balance!DW$4,'Ajuste Ciclado'!$B$5:$B$47,Balance!$B98)</f>
        <v>0</v>
      </c>
      <c r="DX98" s="99">
        <f>SUMIFS('Ajuste Ciclado'!F$5:F$47,'Ajuste Ciclado'!$C$5:$C$47,Balance!DX$4,'Ajuste Ciclado'!$B$5:$B$47,Balance!$B98)</f>
        <v>0</v>
      </c>
      <c r="DY98" s="99">
        <f>SUMIFS('Ajuste Ciclado'!G$5:G$47,'Ajuste Ciclado'!$C$5:$C$47,Balance!DY$4,'Ajuste Ciclado'!$B$5:$B$47,Balance!$B98)</f>
        <v>0</v>
      </c>
      <c r="DZ98" s="99">
        <f>SUMIFS('Ajuste Ciclado'!H$5:H$47,'Ajuste Ciclado'!$C$5:$C$47,Balance!DZ$4,'Ajuste Ciclado'!$B$5:$B$47,Balance!$B98)</f>
        <v>0</v>
      </c>
      <c r="EA98" s="99">
        <f>SUMIFS('Ajuste Ciclado'!I$5:I$47,'Ajuste Ciclado'!$C$5:$C$47,Balance!EA$4,'Ajuste Ciclado'!$B$5:$B$47,Balance!$B98)</f>
        <v>0</v>
      </c>
      <c r="EB98" s="99">
        <f>SUMIFS('Ajuste Ciclado'!J$5:J$47,'Ajuste Ciclado'!$C$5:$C$47,Balance!EB$4,'Ajuste Ciclado'!$B$5:$B$47,Balance!$B98)</f>
        <v>0</v>
      </c>
      <c r="EC98" s="99">
        <f>SUMIFS('Ajuste Ciclado'!K$5:K$47,'Ajuste Ciclado'!$C$5:$C$47,Balance!EC$4,'Ajuste Ciclado'!$B$5:$B$47,Balance!$B98)</f>
        <v>0</v>
      </c>
      <c r="ED98" s="99">
        <f>SUMIFS('Ajuste Ciclado'!L$5:L$47,'Ajuste Ciclado'!$C$5:$C$47,Balance!ED$4,'Ajuste Ciclado'!$B$5:$B$47,Balance!$B98)</f>
        <v>0</v>
      </c>
      <c r="EE98" s="99">
        <f>SUMIFS('Ajuste Ciclado'!M$5:M$47,'Ajuste Ciclado'!$C$5:$C$47,Balance!EE$4,'Ajuste Ciclado'!$B$5:$B$47,Balance!$B98)</f>
        <v>0</v>
      </c>
      <c r="EF98" s="99">
        <f>SUMIFS('Ajuste Ciclado'!N$5:N$47,'Ajuste Ciclado'!$C$5:$C$47,Balance!EF$4,'Ajuste Ciclado'!$B$5:$B$47,Balance!$B98)</f>
        <v>0</v>
      </c>
      <c r="EG98" s="100">
        <f>SUMIFS('Ajuste Ciclado'!O$5:O$47,'Ajuste Ciclado'!$C$5:$C$47,Balance!EG$4,'Ajuste Ciclado'!$B$5:$B$47,Balance!$B98)</f>
        <v>0</v>
      </c>
      <c r="EH98" s="98">
        <f>SUMIFS('Ajuste Ciclado'!D$5:D$47,'Ajuste Ciclado'!$C$5:$C$47,Balance!EH$4,'Ajuste Ciclado'!$B$5:$B$47,Balance!$B98)</f>
        <v>0</v>
      </c>
      <c r="EI98" s="99">
        <f>SUMIFS('Ajuste Ciclado'!E$5:E$47,'Ajuste Ciclado'!$C$5:$C$47,Balance!EI$4,'Ajuste Ciclado'!$B$5:$B$47,Balance!$B98)</f>
        <v>0</v>
      </c>
      <c r="EJ98" s="99">
        <f>SUMIFS('Ajuste Ciclado'!F$5:F$47,'Ajuste Ciclado'!$C$5:$C$47,Balance!EJ$4,'Ajuste Ciclado'!$B$5:$B$47,Balance!$B98)</f>
        <v>0</v>
      </c>
      <c r="EK98" s="99">
        <f>SUMIFS('Ajuste Ciclado'!G$5:G$47,'Ajuste Ciclado'!$C$5:$C$47,Balance!EK$4,'Ajuste Ciclado'!$B$5:$B$47,Balance!$B98)</f>
        <v>0</v>
      </c>
      <c r="EL98" s="99">
        <f>SUMIFS('Ajuste Ciclado'!H$5:H$47,'Ajuste Ciclado'!$C$5:$C$47,Balance!EL$4,'Ajuste Ciclado'!$B$5:$B$47,Balance!$B98)</f>
        <v>0</v>
      </c>
      <c r="EM98" s="99">
        <f>SUMIFS('Ajuste Ciclado'!I$5:I$47,'Ajuste Ciclado'!$C$5:$C$47,Balance!EM$4,'Ajuste Ciclado'!$B$5:$B$47,Balance!$B98)</f>
        <v>0</v>
      </c>
      <c r="EN98" s="99">
        <f>SUMIFS('Ajuste Ciclado'!J$5:J$47,'Ajuste Ciclado'!$C$5:$C$47,Balance!EN$4,'Ajuste Ciclado'!$B$5:$B$47,Balance!$B98)</f>
        <v>0</v>
      </c>
      <c r="EO98" s="99">
        <f>SUMIFS('Ajuste Ciclado'!K$5:K$47,'Ajuste Ciclado'!$C$5:$C$47,Balance!EO$4,'Ajuste Ciclado'!$B$5:$B$47,Balance!$B98)</f>
        <v>0</v>
      </c>
      <c r="EP98" s="99">
        <f>SUMIFS('Ajuste Ciclado'!L$5:L$47,'Ajuste Ciclado'!$C$5:$C$47,Balance!EP$4,'Ajuste Ciclado'!$B$5:$B$47,Balance!$B98)</f>
        <v>0</v>
      </c>
      <c r="EQ98" s="99">
        <f>SUMIFS('Ajuste Ciclado'!M$5:M$47,'Ajuste Ciclado'!$C$5:$C$47,Balance!EQ$4,'Ajuste Ciclado'!$B$5:$B$47,Balance!$B98)</f>
        <v>0</v>
      </c>
      <c r="ER98" s="99">
        <f>SUMIFS('Ajuste Ciclado'!N$5:N$47,'Ajuste Ciclado'!$C$5:$C$47,Balance!ER$4,'Ajuste Ciclado'!$B$5:$B$47,Balance!$B98)</f>
        <v>0</v>
      </c>
      <c r="ES98" s="100">
        <f>SUMIFS('Ajuste Ciclado'!O$5:O$47,'Ajuste Ciclado'!$C$5:$C$47,Balance!ES$4,'Ajuste Ciclado'!$B$5:$B$47,Balance!$B98)</f>
        <v>0</v>
      </c>
      <c r="ET98" s="84"/>
      <c r="EU98" s="12">
        <f t="shared" si="181"/>
        <v>1512.6264111391793</v>
      </c>
      <c r="EV98" s="13">
        <f t="shared" si="145"/>
        <v>2317.6155077428884</v>
      </c>
      <c r="EW98" s="13">
        <f t="shared" si="146"/>
        <v>-1465.7595175934111</v>
      </c>
      <c r="EX98" s="13">
        <f t="shared" si="147"/>
        <v>-3975.8301548534</v>
      </c>
      <c r="EY98" s="13">
        <f t="shared" si="148"/>
        <v>-12440.576038656262</v>
      </c>
      <c r="EZ98" s="13">
        <f t="shared" si="149"/>
        <v>-13716.64896368277</v>
      </c>
      <c r="FA98" s="13">
        <f t="shared" si="150"/>
        <v>-8719.5848531012016</v>
      </c>
      <c r="FB98" s="13">
        <f t="shared" si="151"/>
        <v>-8016.4211401005196</v>
      </c>
      <c r="FC98" s="13">
        <f t="shared" si="152"/>
        <v>-3798.0303880886713</v>
      </c>
      <c r="FD98" s="13">
        <f t="shared" si="153"/>
        <v>-11048.969996572403</v>
      </c>
      <c r="FE98" s="13">
        <f t="shared" si="154"/>
        <v>-12644.201865418749</v>
      </c>
      <c r="FF98" s="14">
        <f t="shared" si="155"/>
        <v>-12512.419732035438</v>
      </c>
      <c r="FG98" s="12">
        <f t="shared" si="156"/>
        <v>1554.2759376912036</v>
      </c>
      <c r="FH98" s="13">
        <f t="shared" si="157"/>
        <v>2242.0575938686707</v>
      </c>
      <c r="FI98" s="13">
        <f t="shared" si="158"/>
        <v>-1480.4683991048805</v>
      </c>
      <c r="FJ98" s="13">
        <f t="shared" si="159"/>
        <v>-4000.2377298469582</v>
      </c>
      <c r="FK98" s="13">
        <f t="shared" si="160"/>
        <v>-12302.893732524939</v>
      </c>
      <c r="FL98" s="13">
        <f t="shared" si="161"/>
        <v>-13960.902729704701</v>
      </c>
      <c r="FM98" s="13">
        <f t="shared" si="162"/>
        <v>-9089.2911501994004</v>
      </c>
      <c r="FN98" s="13">
        <f t="shared" si="163"/>
        <v>-8080.5867371131317</v>
      </c>
      <c r="FO98" s="13">
        <f t="shared" si="164"/>
        <v>-3789.6981789165111</v>
      </c>
      <c r="FP98" s="13">
        <f t="shared" si="165"/>
        <v>-10148.32083614253</v>
      </c>
      <c r="FQ98" s="13">
        <f t="shared" si="166"/>
        <v>-9358.7093943733562</v>
      </c>
      <c r="FR98" s="14">
        <f t="shared" si="167"/>
        <v>-8794.3266379287925</v>
      </c>
      <c r="FS98" s="12">
        <f t="shared" si="168"/>
        <v>1559.0808545692744</v>
      </c>
      <c r="FT98" s="13">
        <f t="shared" si="169"/>
        <v>2256.724712781197</v>
      </c>
      <c r="FU98" s="13">
        <f t="shared" si="170"/>
        <v>-1486.5341494197091</v>
      </c>
      <c r="FV98" s="13">
        <f t="shared" si="171"/>
        <v>-3939.0090516994169</v>
      </c>
      <c r="FW98" s="13">
        <f t="shared" si="172"/>
        <v>-12792.577110653499</v>
      </c>
      <c r="FX98" s="13">
        <f t="shared" si="173"/>
        <v>-15052.350640830029</v>
      </c>
      <c r="FY98" s="13">
        <f t="shared" si="174"/>
        <v>-10012.159893624648</v>
      </c>
      <c r="FZ98" s="13">
        <f t="shared" si="175"/>
        <v>-8694.2618660657718</v>
      </c>
      <c r="GA98" s="13">
        <f t="shared" si="176"/>
        <v>-3569.9398318179301</v>
      </c>
      <c r="GB98" s="13">
        <f t="shared" si="177"/>
        <v>-5576.2489060786193</v>
      </c>
      <c r="GC98" s="13">
        <f t="shared" si="178"/>
        <v>-4507.1541303651793</v>
      </c>
      <c r="GD98" s="14">
        <f t="shared" si="179"/>
        <v>-5750.2834365592425</v>
      </c>
      <c r="GE98" s="84"/>
      <c r="GF98" s="12">
        <f t="shared" si="182"/>
        <v>-84508.200731220757</v>
      </c>
      <c r="GG98" s="13">
        <f t="shared" si="182"/>
        <v>-77209.101994295328</v>
      </c>
      <c r="GH98" s="14">
        <f t="shared" si="182"/>
        <v>-67564.713449763571</v>
      </c>
      <c r="GI98" s="6">
        <f t="shared" si="183"/>
        <v>1</v>
      </c>
      <c r="GJ98" s="12">
        <f t="shared" si="184"/>
        <v>-38873.270561136953</v>
      </c>
      <c r="GK98" s="13">
        <f t="shared" si="185"/>
        <v>-36412.11729837217</v>
      </c>
      <c r="GL98" s="14">
        <f t="shared" si="186"/>
        <v>-37857.087645108171</v>
      </c>
      <c r="GM98" s="84"/>
      <c r="GN98" s="66">
        <f t="shared" si="187"/>
        <v>-38873.270561136953</v>
      </c>
      <c r="GO98" s="84"/>
      <c r="GP98" s="63" t="str" cm="1">
        <f t="array" ref="GP98">INDEX($GF$4:$GH$4,1,GI98)</f>
        <v>Sample 1</v>
      </c>
      <c r="GQ98" s="12">
        <f t="shared" si="188"/>
        <v>-13716.64896368277</v>
      </c>
      <c r="GR98" s="13">
        <f t="shared" si="188"/>
        <v>-12644.201865418749</v>
      </c>
      <c r="GS98" s="14">
        <f t="shared" si="188"/>
        <v>-12512.419732035438</v>
      </c>
      <c r="GT98" s="12">
        <f t="shared" si="189"/>
        <v>-13960.902729704701</v>
      </c>
      <c r="GU98" s="13">
        <f t="shared" si="189"/>
        <v>-12302.893732524939</v>
      </c>
      <c r="GV98" s="14">
        <f t="shared" si="189"/>
        <v>-10148.32083614253</v>
      </c>
      <c r="GW98" s="12">
        <f t="shared" si="190"/>
        <v>-15052.350640830029</v>
      </c>
      <c r="GX98" s="13">
        <f t="shared" si="190"/>
        <v>-12792.577110653499</v>
      </c>
      <c r="GY98" s="14">
        <f t="shared" si="190"/>
        <v>-10012.159893624648</v>
      </c>
      <c r="GZ98" s="84" t="str">
        <f t="shared" si="180"/>
        <v>Sample 1</v>
      </c>
      <c r="HA98" s="12">
        <f t="shared" si="191"/>
        <v>-13716.64896368277</v>
      </c>
      <c r="HB98" s="13">
        <f t="shared" si="191"/>
        <v>-12644.201865418749</v>
      </c>
      <c r="HC98" s="14">
        <f t="shared" si="191"/>
        <v>-12512.419732035438</v>
      </c>
      <c r="HD98" s="6">
        <f t="shared" si="192"/>
        <v>-38873.270561136953</v>
      </c>
      <c r="HE98" s="84" t="str">
        <f t="shared" si="193"/>
        <v>Ok</v>
      </c>
    </row>
    <row r="99" spans="2:213" x14ac:dyDescent="0.3">
      <c r="B99" s="84" t="s">
        <v>29</v>
      </c>
      <c r="C99" s="12">
        <f>SUMIFS(Inyecciones!$E$2:$E$14185,Inyecciones!$A$2:$A$14185,Balance!C$4,Inyecciones!$B$2:$B$14185,Balance!$B99,Inyecciones!$C$2:$C$14185,Balance!C$5)</f>
        <v>21945954.331260212</v>
      </c>
      <c r="D99" s="13">
        <f>SUMIFS(Inyecciones!$E$2:$E$14185,Inyecciones!$A$2:$A$14185,Balance!D$4,Inyecciones!$B$2:$B$14185,Balance!$B99,Inyecciones!$C$2:$C$14185,Balance!D$5)</f>
        <v>19706618.41904613</v>
      </c>
      <c r="E99" s="13">
        <f>SUMIFS(Inyecciones!$E$2:$E$14185,Inyecciones!$A$2:$A$14185,Balance!E$4,Inyecciones!$B$2:$B$14185,Balance!$B99,Inyecciones!$C$2:$C$14185,Balance!E$5)</f>
        <v>22527803.345142741</v>
      </c>
      <c r="F99" s="13">
        <f>SUMIFS(Inyecciones!$E$2:$E$14185,Inyecciones!$A$2:$A$14185,Balance!F$4,Inyecciones!$B$2:$B$14185,Balance!$B99,Inyecciones!$C$2:$C$14185,Balance!F$5)</f>
        <v>19185128.898479309</v>
      </c>
      <c r="G99" s="13">
        <f>SUMIFS(Inyecciones!$E$2:$E$14185,Inyecciones!$A$2:$A$14185,Balance!G$4,Inyecciones!$B$2:$B$14185,Balance!$B99,Inyecciones!$C$2:$C$14185,Balance!G$5)</f>
        <v>24495731.19051468</v>
      </c>
      <c r="H99" s="13">
        <f>SUMIFS(Inyecciones!$E$2:$E$14185,Inyecciones!$A$2:$A$14185,Balance!H$4,Inyecciones!$B$2:$B$14185,Balance!$B99,Inyecciones!$C$2:$C$14185,Balance!H$5)</f>
        <v>23483952.916950598</v>
      </c>
      <c r="I99" s="13">
        <f>SUMIFS(Inyecciones!$E$2:$E$14185,Inyecciones!$A$2:$A$14185,Balance!I$4,Inyecciones!$B$2:$B$14185,Balance!$B99,Inyecciones!$C$2:$C$14185,Balance!I$5)</f>
        <v>18094262.20403878</v>
      </c>
      <c r="J99" s="13">
        <f>SUMIFS(Inyecciones!$E$2:$E$14185,Inyecciones!$A$2:$A$14185,Balance!J$4,Inyecciones!$B$2:$B$14185,Balance!$B99,Inyecciones!$C$2:$C$14185,Balance!J$5)</f>
        <v>15058176.561666859</v>
      </c>
      <c r="K99" s="13">
        <f>SUMIFS(Inyecciones!$E$2:$E$14185,Inyecciones!$A$2:$A$14185,Balance!K$4,Inyecciones!$B$2:$B$14185,Balance!$B99,Inyecciones!$C$2:$C$14185,Balance!K$5)</f>
        <v>12865404.856892049</v>
      </c>
      <c r="L99" s="13">
        <f>SUMIFS(Inyecciones!$E$2:$E$14185,Inyecciones!$A$2:$A$14185,Balance!L$4,Inyecciones!$B$2:$B$14185,Balance!$B99,Inyecciones!$C$2:$C$14185,Balance!L$5)</f>
        <v>8672095.6289236583</v>
      </c>
      <c r="M99" s="13">
        <f>SUMIFS(Inyecciones!$E$2:$E$14185,Inyecciones!$A$2:$A$14185,Balance!M$4,Inyecciones!$B$2:$B$14185,Balance!$B99,Inyecciones!$C$2:$C$14185,Balance!M$5)</f>
        <v>8927996.7197764423</v>
      </c>
      <c r="N99" s="14">
        <f>SUMIFS(Inyecciones!$E$2:$E$14185,Inyecciones!$A$2:$A$14185,Balance!N$4,Inyecciones!$B$2:$B$14185,Balance!$B99,Inyecciones!$C$2:$C$14185,Balance!N$5)</f>
        <v>9317899.5794471242</v>
      </c>
      <c r="O99" s="12">
        <f>SUMIFS(Inyecciones!$E$2:$E$14185,Inyecciones!$A$2:$A$14185,Balance!O$4,Inyecciones!$B$2:$B$14185,Balance!$B99,Inyecciones!$C$2:$C$14185,Balance!O$5)</f>
        <v>21989410.593355712</v>
      </c>
      <c r="P99" s="13">
        <f>SUMIFS(Inyecciones!$E$2:$E$14185,Inyecciones!$A$2:$A$14185,Balance!P$4,Inyecciones!$B$2:$B$14185,Balance!$B99,Inyecciones!$C$2:$C$14185,Balance!P$5)</f>
        <v>19893897.143247239</v>
      </c>
      <c r="Q99" s="13">
        <f>SUMIFS(Inyecciones!$E$2:$E$14185,Inyecciones!$A$2:$A$14185,Balance!Q$4,Inyecciones!$B$2:$B$14185,Balance!$B99,Inyecciones!$C$2:$C$14185,Balance!Q$5)</f>
        <v>22856544.569927201</v>
      </c>
      <c r="R99" s="13">
        <f>SUMIFS(Inyecciones!$E$2:$E$14185,Inyecciones!$A$2:$A$14185,Balance!R$4,Inyecciones!$B$2:$B$14185,Balance!$B99,Inyecciones!$C$2:$C$14185,Balance!R$5)</f>
        <v>19244248.00269483</v>
      </c>
      <c r="S99" s="13">
        <f>SUMIFS(Inyecciones!$E$2:$E$14185,Inyecciones!$A$2:$A$14185,Balance!S$4,Inyecciones!$B$2:$B$14185,Balance!$B99,Inyecciones!$C$2:$C$14185,Balance!S$5)</f>
        <v>22748496.489329599</v>
      </c>
      <c r="T99" s="13">
        <f>SUMIFS(Inyecciones!$E$2:$E$14185,Inyecciones!$A$2:$A$14185,Balance!T$4,Inyecciones!$B$2:$B$14185,Balance!$B99,Inyecciones!$C$2:$C$14185,Balance!T$5)</f>
        <v>23390156.355270252</v>
      </c>
      <c r="U99" s="13">
        <f>SUMIFS(Inyecciones!$E$2:$E$14185,Inyecciones!$A$2:$A$14185,Balance!U$4,Inyecciones!$B$2:$B$14185,Balance!$B99,Inyecciones!$C$2:$C$14185,Balance!U$5)</f>
        <v>19469830.950315431</v>
      </c>
      <c r="V99" s="13">
        <f>SUMIFS(Inyecciones!$E$2:$E$14185,Inyecciones!$A$2:$A$14185,Balance!V$4,Inyecciones!$B$2:$B$14185,Balance!$B99,Inyecciones!$C$2:$C$14185,Balance!V$5)</f>
        <v>15180327.19648082</v>
      </c>
      <c r="W99" s="13">
        <f>SUMIFS(Inyecciones!$E$2:$E$14185,Inyecciones!$A$2:$A$14185,Balance!W$4,Inyecciones!$B$2:$B$14185,Balance!$B99,Inyecciones!$C$2:$C$14185,Balance!W$5)</f>
        <v>13143331.4029937</v>
      </c>
      <c r="X99" s="13">
        <f>SUMIFS(Inyecciones!$E$2:$E$14185,Inyecciones!$A$2:$A$14185,Balance!X$4,Inyecciones!$B$2:$B$14185,Balance!$B99,Inyecciones!$C$2:$C$14185,Balance!X$5)</f>
        <v>10062762.401926991</v>
      </c>
      <c r="Y99" s="13">
        <f>SUMIFS(Inyecciones!$E$2:$E$14185,Inyecciones!$A$2:$A$14185,Balance!Y$4,Inyecciones!$B$2:$B$14185,Balance!$B99,Inyecciones!$C$2:$C$14185,Balance!Y$5)</f>
        <v>10740194.46431892</v>
      </c>
      <c r="Z99" s="14">
        <f>SUMIFS(Inyecciones!$E$2:$E$14185,Inyecciones!$A$2:$A$14185,Balance!Z$4,Inyecciones!$B$2:$B$14185,Balance!$B99,Inyecciones!$C$2:$C$14185,Balance!Z$5)</f>
        <v>13410005.934199469</v>
      </c>
      <c r="AA99" s="12">
        <f>SUMIFS(Inyecciones!$E$2:$E$14185,Inyecciones!$A$2:$A$14185,Balance!AA$4,Inyecciones!$B$2:$B$14185,Balance!$B99,Inyecciones!$C$2:$C$14185,Balance!AA$5)</f>
        <v>21995386.5641919</v>
      </c>
      <c r="AB99" s="13">
        <f>SUMIFS(Inyecciones!$E$2:$E$14185,Inyecciones!$A$2:$A$14185,Balance!AB$4,Inyecciones!$B$2:$B$14185,Balance!$B99,Inyecciones!$C$2:$C$14185,Balance!AB$5)</f>
        <v>20343895.66090994</v>
      </c>
      <c r="AC99" s="13">
        <f>SUMIFS(Inyecciones!$E$2:$E$14185,Inyecciones!$A$2:$A$14185,Balance!AC$4,Inyecciones!$B$2:$B$14185,Balance!$B99,Inyecciones!$C$2:$C$14185,Balance!AC$5)</f>
        <v>22877249.98028677</v>
      </c>
      <c r="AD99" s="13">
        <f>SUMIFS(Inyecciones!$E$2:$E$14185,Inyecciones!$A$2:$A$14185,Balance!AD$4,Inyecciones!$B$2:$B$14185,Balance!$B99,Inyecciones!$C$2:$C$14185,Balance!AD$5)</f>
        <v>19111471.254072819</v>
      </c>
      <c r="AE99" s="13">
        <f>SUMIFS(Inyecciones!$E$2:$E$14185,Inyecciones!$A$2:$A$14185,Balance!AE$4,Inyecciones!$B$2:$B$14185,Balance!$B99,Inyecciones!$C$2:$C$14185,Balance!AE$5)</f>
        <v>23515909.08677562</v>
      </c>
      <c r="AF99" s="13">
        <f>SUMIFS(Inyecciones!$E$2:$E$14185,Inyecciones!$A$2:$A$14185,Balance!AF$4,Inyecciones!$B$2:$B$14185,Balance!$B99,Inyecciones!$C$2:$C$14185,Balance!AF$5)</f>
        <v>24414922.956015781</v>
      </c>
      <c r="AG99" s="13">
        <f>SUMIFS(Inyecciones!$E$2:$E$14185,Inyecciones!$A$2:$A$14185,Balance!AG$4,Inyecciones!$B$2:$B$14185,Balance!$B99,Inyecciones!$C$2:$C$14185,Balance!AG$5)</f>
        <v>20134403.055938009</v>
      </c>
      <c r="AH99" s="13">
        <f>SUMIFS(Inyecciones!$E$2:$E$14185,Inyecciones!$A$2:$A$14185,Balance!AH$4,Inyecciones!$B$2:$B$14185,Balance!$B99,Inyecciones!$C$2:$C$14185,Balance!AH$5)</f>
        <v>15977263.61956954</v>
      </c>
      <c r="AI99" s="13">
        <f>SUMIFS(Inyecciones!$E$2:$E$14185,Inyecciones!$A$2:$A$14185,Balance!AI$4,Inyecciones!$B$2:$B$14185,Balance!$B99,Inyecciones!$C$2:$C$14185,Balance!AI$5)</f>
        <v>13223239.021918019</v>
      </c>
      <c r="AJ99" s="13">
        <f>SUMIFS(Inyecciones!$E$2:$E$14185,Inyecciones!$A$2:$A$14185,Balance!AJ$4,Inyecciones!$B$2:$B$14185,Balance!$B99,Inyecciones!$C$2:$C$14185,Balance!AJ$5)</f>
        <v>11138967.81512126</v>
      </c>
      <c r="AK99" s="13">
        <f>SUMIFS(Inyecciones!$E$2:$E$14185,Inyecciones!$A$2:$A$14185,Balance!AK$4,Inyecciones!$B$2:$B$14185,Balance!$B99,Inyecciones!$C$2:$C$14185,Balance!AK$5)</f>
        <v>12193912.48718136</v>
      </c>
      <c r="AL99" s="14">
        <f>SUMIFS(Inyecciones!$E$2:$E$14185,Inyecciones!$A$2:$A$14185,Balance!AL$4,Inyecciones!$B$2:$B$14185,Balance!$B99,Inyecciones!$C$2:$C$14185,Balance!AL$5)</f>
        <v>14875259.60189227</v>
      </c>
      <c r="AM99" s="13"/>
      <c r="AN99" s="12">
        <f>SUMIFS('Retiro Mensual'!$E$2:$E$2629,'Retiro Mensual'!$A$2:$A$2629,AN$4,'Retiro Mensual'!$B$2:$B$2629,$B99,'Retiro Mensual'!$C$2:$C$2629,AN$5)</f>
        <v>3430705.304</v>
      </c>
      <c r="AO99" s="13">
        <f>SUMIFS('Retiro Mensual'!$E$2:$E$2629,'Retiro Mensual'!$A$2:$A$2629,AO$4,'Retiro Mensual'!$B$2:$B$2629,$B99,'Retiro Mensual'!$C$2:$C$2629,AO$5)</f>
        <v>2977590.736</v>
      </c>
      <c r="AP99" s="13">
        <f>SUMIFS('Retiro Mensual'!$E$2:$E$2629,'Retiro Mensual'!$A$2:$A$2629,AP$4,'Retiro Mensual'!$B$2:$B$2629,$B99,'Retiro Mensual'!$C$2:$C$2629,AP$5)</f>
        <v>3309826.2829999998</v>
      </c>
      <c r="AQ99" s="13">
        <f>SUMIFS('Retiro Mensual'!$E$2:$E$2629,'Retiro Mensual'!$A$2:$A$2629,AQ$4,'Retiro Mensual'!$B$2:$B$2629,$B99,'Retiro Mensual'!$C$2:$C$2629,AQ$5)</f>
        <v>2815040.3739999998</v>
      </c>
      <c r="AR99" s="13">
        <f>SUMIFS('Retiro Mensual'!$E$2:$E$2629,'Retiro Mensual'!$A$2:$A$2629,AR$4,'Retiro Mensual'!$B$2:$B$2629,$B99,'Retiro Mensual'!$C$2:$C$2629,AR$5)</f>
        <v>2975499.889</v>
      </c>
      <c r="AS99" s="13">
        <f>SUMIFS('Retiro Mensual'!$E$2:$E$2629,'Retiro Mensual'!$A$2:$A$2629,AS$4,'Retiro Mensual'!$B$2:$B$2629,$B99,'Retiro Mensual'!$C$2:$C$2629,AS$5)</f>
        <v>2886483.648</v>
      </c>
      <c r="AT99" s="13">
        <f>SUMIFS('Retiro Mensual'!$E$2:$E$2629,'Retiro Mensual'!$A$2:$A$2629,AT$4,'Retiro Mensual'!$B$2:$B$2629,$B99,'Retiro Mensual'!$C$2:$C$2629,AT$5)</f>
        <v>2848215.2</v>
      </c>
      <c r="AU99" s="13">
        <f>SUMIFS('Retiro Mensual'!$E$2:$E$2629,'Retiro Mensual'!$A$2:$A$2629,AU$4,'Retiro Mensual'!$B$2:$B$2629,$B99,'Retiro Mensual'!$C$2:$C$2629,AU$5)</f>
        <v>2785534.0630000001</v>
      </c>
      <c r="AV99" s="13">
        <f>SUMIFS('Retiro Mensual'!$E$2:$E$2629,'Retiro Mensual'!$A$2:$A$2629,AV$4,'Retiro Mensual'!$B$2:$B$2629,$B99,'Retiro Mensual'!$C$2:$C$2629,AV$5)</f>
        <v>2393515.5559999999</v>
      </c>
      <c r="AW99" s="13">
        <f>SUMIFS('Retiro Mensual'!$E$2:$E$2629,'Retiro Mensual'!$A$2:$A$2629,AW$4,'Retiro Mensual'!$B$2:$B$2629,$B99,'Retiro Mensual'!$C$2:$C$2629,AW$5)</f>
        <v>1402400.3970000001</v>
      </c>
      <c r="AX99" s="13">
        <f>SUMIFS('Retiro Mensual'!$E$2:$E$2629,'Retiro Mensual'!$A$2:$A$2629,AX$4,'Retiro Mensual'!$B$2:$B$2629,$B99,'Retiro Mensual'!$C$2:$C$2629,AX$5)</f>
        <v>1224004.459</v>
      </c>
      <c r="AY99" s="14">
        <f>SUMIFS('Retiro Mensual'!$E$2:$E$2629,'Retiro Mensual'!$A$2:$A$2629,AY$4,'Retiro Mensual'!$B$2:$B$2629,$B99,'Retiro Mensual'!$C$2:$C$2629,AY$5)</f>
        <v>1285519.3500000001</v>
      </c>
      <c r="AZ99" s="12">
        <f>SUMIFS('Retiro Mensual'!$E$2:$E$2629,'Retiro Mensual'!$A$2:$A$2629,AZ$4,'Retiro Mensual'!$B$2:$B$2629,$B99,'Retiro Mensual'!$C$2:$C$2629,AZ$5)</f>
        <v>3435756.5120000001</v>
      </c>
      <c r="BA99" s="13">
        <f>SUMIFS('Retiro Mensual'!$E$2:$E$2629,'Retiro Mensual'!$A$2:$A$2629,BA$4,'Retiro Mensual'!$B$2:$B$2629,$B99,'Retiro Mensual'!$C$2:$C$2629,BA$5)</f>
        <v>3003423.5750000002</v>
      </c>
      <c r="BB99" s="13">
        <f>SUMIFS('Retiro Mensual'!$E$2:$E$2629,'Retiro Mensual'!$A$2:$A$2629,BB$4,'Retiro Mensual'!$B$2:$B$2629,$B99,'Retiro Mensual'!$C$2:$C$2629,BB$5)</f>
        <v>3355797.4739999999</v>
      </c>
      <c r="BC99" s="13">
        <f>SUMIFS('Retiro Mensual'!$E$2:$E$2629,'Retiro Mensual'!$A$2:$A$2629,BC$4,'Retiro Mensual'!$B$2:$B$2629,$B99,'Retiro Mensual'!$C$2:$C$2629,BC$5)</f>
        <v>2959657.6519999998</v>
      </c>
      <c r="BD99" s="13">
        <f>SUMIFS('Retiro Mensual'!$E$2:$E$2629,'Retiro Mensual'!$A$2:$A$2629,BD$4,'Retiro Mensual'!$B$2:$B$2629,$B99,'Retiro Mensual'!$C$2:$C$2629,BD$5)</f>
        <v>2954202.2039999999</v>
      </c>
      <c r="BE99" s="13">
        <f>SUMIFS('Retiro Mensual'!$E$2:$E$2629,'Retiro Mensual'!$A$2:$A$2629,BE$4,'Retiro Mensual'!$B$2:$B$2629,$B99,'Retiro Mensual'!$C$2:$C$2629,BE$5)</f>
        <v>2967722.0890000002</v>
      </c>
      <c r="BF99" s="13">
        <f>SUMIFS('Retiro Mensual'!$E$2:$E$2629,'Retiro Mensual'!$A$2:$A$2629,BF$4,'Retiro Mensual'!$B$2:$B$2629,$B99,'Retiro Mensual'!$C$2:$C$2629,BF$5)</f>
        <v>3054532.4879999999</v>
      </c>
      <c r="BG99" s="13">
        <f>SUMIFS('Retiro Mensual'!$E$2:$E$2629,'Retiro Mensual'!$A$2:$A$2629,BG$4,'Retiro Mensual'!$B$2:$B$2629,$B99,'Retiro Mensual'!$C$2:$C$2629,BG$5)</f>
        <v>2805109.889</v>
      </c>
      <c r="BH99" s="13">
        <f>SUMIFS('Retiro Mensual'!$E$2:$E$2629,'Retiro Mensual'!$A$2:$A$2629,BH$4,'Retiro Mensual'!$B$2:$B$2629,$B99,'Retiro Mensual'!$C$2:$C$2629,BH$5)</f>
        <v>2430224.1269999999</v>
      </c>
      <c r="BI99" s="13">
        <f>SUMIFS('Retiro Mensual'!$E$2:$E$2629,'Retiro Mensual'!$A$2:$A$2629,BI$4,'Retiro Mensual'!$B$2:$B$2629,$B99,'Retiro Mensual'!$C$2:$C$2629,BI$5)</f>
        <v>1586297.5589999999</v>
      </c>
      <c r="BJ99" s="13">
        <f>SUMIFS('Retiro Mensual'!$E$2:$E$2629,'Retiro Mensual'!$A$2:$A$2629,BJ$4,'Retiro Mensual'!$B$2:$B$2629,$B99,'Retiro Mensual'!$C$2:$C$2629,BJ$5)</f>
        <v>1630375.216</v>
      </c>
      <c r="BK99" s="14">
        <f>SUMIFS('Retiro Mensual'!$E$2:$E$2629,'Retiro Mensual'!$A$2:$A$2629,BK$4,'Retiro Mensual'!$B$2:$B$2629,$B99,'Retiro Mensual'!$C$2:$C$2629,BK$5)</f>
        <v>1826688.23</v>
      </c>
      <c r="BL99" s="12">
        <f>SUMIFS('Retiro Mensual'!$E$2:$E$2629,'Retiro Mensual'!$A$2:$A$2629,BL$4,'Retiro Mensual'!$B$2:$B$2629,$B99,'Retiro Mensual'!$C$2:$C$2629,BL$5)</f>
        <v>3437130.6349999998</v>
      </c>
      <c r="BM99" s="13">
        <f>SUMIFS('Retiro Mensual'!$E$2:$E$2629,'Retiro Mensual'!$A$2:$A$2629,BM$4,'Retiro Mensual'!$B$2:$B$2629,$B99,'Retiro Mensual'!$C$2:$C$2629,BM$5)</f>
        <v>3026709.5430000001</v>
      </c>
      <c r="BN99" s="13">
        <f>SUMIFS('Retiro Mensual'!$E$2:$E$2629,'Retiro Mensual'!$A$2:$A$2629,BN$4,'Retiro Mensual'!$B$2:$B$2629,$B99,'Retiro Mensual'!$C$2:$C$2629,BN$5)</f>
        <v>3344454.2540000002</v>
      </c>
      <c r="BO99" s="13">
        <f>SUMIFS('Retiro Mensual'!$E$2:$E$2629,'Retiro Mensual'!$A$2:$A$2629,BO$4,'Retiro Mensual'!$B$2:$B$2629,$B99,'Retiro Mensual'!$C$2:$C$2629,BO$5)</f>
        <v>2933700.3119999999</v>
      </c>
      <c r="BP99" s="13">
        <f>SUMIFS('Retiro Mensual'!$E$2:$E$2629,'Retiro Mensual'!$A$2:$A$2629,BP$4,'Retiro Mensual'!$B$2:$B$2629,$B99,'Retiro Mensual'!$C$2:$C$2629,BP$5)</f>
        <v>3047604.8459999999</v>
      </c>
      <c r="BQ99" s="13">
        <f>SUMIFS('Retiro Mensual'!$E$2:$E$2629,'Retiro Mensual'!$A$2:$A$2629,BQ$4,'Retiro Mensual'!$B$2:$B$2629,$B99,'Retiro Mensual'!$C$2:$C$2629,BQ$5)</f>
        <v>3185019.986</v>
      </c>
      <c r="BR99" s="13">
        <f>SUMIFS('Retiro Mensual'!$E$2:$E$2629,'Retiro Mensual'!$A$2:$A$2629,BR$4,'Retiro Mensual'!$B$2:$B$2629,$B99,'Retiro Mensual'!$C$2:$C$2629,BR$5)</f>
        <v>3283122.9589999998</v>
      </c>
      <c r="BS99" s="13">
        <f>SUMIFS('Retiro Mensual'!$E$2:$E$2629,'Retiro Mensual'!$A$2:$A$2629,BS$4,'Retiro Mensual'!$B$2:$B$2629,$B99,'Retiro Mensual'!$C$2:$C$2629,BS$5)</f>
        <v>3060080.1460000002</v>
      </c>
      <c r="BT99" s="13">
        <f>SUMIFS('Retiro Mensual'!$E$2:$E$2629,'Retiro Mensual'!$A$2:$A$2629,BT$4,'Retiro Mensual'!$B$2:$B$2629,$B99,'Retiro Mensual'!$C$2:$C$2629,BT$5)</f>
        <v>2553220.2200000002</v>
      </c>
      <c r="BU99" s="13">
        <f>SUMIFS('Retiro Mensual'!$E$2:$E$2629,'Retiro Mensual'!$A$2:$A$2629,BU$4,'Retiro Mensual'!$B$2:$B$2629,$B99,'Retiro Mensual'!$C$2:$C$2629,BU$5)</f>
        <v>1998368.4669999999</v>
      </c>
      <c r="BV99" s="13">
        <f>SUMIFS('Retiro Mensual'!$E$2:$E$2629,'Retiro Mensual'!$A$2:$A$2629,BV$4,'Retiro Mensual'!$B$2:$B$2629,$B99,'Retiro Mensual'!$C$2:$C$2629,BV$5)</f>
        <v>2106337.1669999999</v>
      </c>
      <c r="BW99" s="14">
        <f>SUMIFS('Retiro Mensual'!$E$2:$E$2629,'Retiro Mensual'!$A$2:$A$2629,BW$4,'Retiro Mensual'!$B$2:$B$2629,$B99,'Retiro Mensual'!$C$2:$C$2629,BW$5)</f>
        <v>2200410.432</v>
      </c>
      <c r="BX99" s="13"/>
      <c r="BY99" s="12">
        <f>SUMIFS('Compra Ventas'!$E$2:$E$2700,'Compra Ventas'!$A$2:$A$2700,BY$4,'Compra Ventas'!$B$2:$B$2700,$B99,'Compra Ventas'!$C$2:$C$2700,BY$5)</f>
        <v>-38506612.048018076</v>
      </c>
      <c r="BZ99" s="13">
        <f>SUMIFS('Compra Ventas'!$E$2:$E$2700,'Compra Ventas'!$A$2:$A$2700,BZ$4,'Compra Ventas'!$B$2:$B$2700,$B99,'Compra Ventas'!$C$2:$C$2700,BZ$5)</f>
        <v>-34352567.058208272</v>
      </c>
      <c r="CA99" s="13">
        <f>SUMIFS('Compra Ventas'!$E$2:$E$2700,'Compra Ventas'!$A$2:$A$2700,CA$4,'Compra Ventas'!$B$2:$B$2700,$B99,'Compra Ventas'!$C$2:$C$2700,CA$5)</f>
        <v>-39428982.790497959</v>
      </c>
      <c r="CB99" s="13">
        <f>SUMIFS('Compra Ventas'!$E$2:$E$2700,'Compra Ventas'!$A$2:$A$2700,CB$4,'Compra Ventas'!$B$2:$B$2700,$B99,'Compra Ventas'!$C$2:$C$2700,CB$5)</f>
        <v>-32290744.956186526</v>
      </c>
      <c r="CC99" s="13">
        <f>SUMIFS('Compra Ventas'!$E$2:$E$2700,'Compra Ventas'!$A$2:$A$2700,CC$4,'Compra Ventas'!$B$2:$B$2700,$B99,'Compra Ventas'!$C$2:$C$2700,CC$5)</f>
        <v>-26661993.739650067</v>
      </c>
      <c r="CD99" s="13">
        <f>SUMIFS('Compra Ventas'!$E$2:$E$2700,'Compra Ventas'!$A$2:$A$2700,CD$4,'Compra Ventas'!$B$2:$B$2700,$B99,'Compra Ventas'!$C$2:$C$2700,CD$5)</f>
        <v>-22333577.014811859</v>
      </c>
      <c r="CE99" s="13">
        <f>SUMIFS('Compra Ventas'!$E$2:$E$2700,'Compra Ventas'!$A$2:$A$2700,CE$4,'Compra Ventas'!$B$2:$B$2700,$B99,'Compra Ventas'!$C$2:$C$2700,CE$5)</f>
        <v>-14636507.98131739</v>
      </c>
      <c r="CF99" s="13">
        <f>SUMIFS('Compra Ventas'!$E$2:$E$2700,'Compra Ventas'!$A$2:$A$2700,CF$4,'Compra Ventas'!$B$2:$B$2700,$B99,'Compra Ventas'!$C$2:$C$2700,CF$5)</f>
        <v>-11743959.798940059</v>
      </c>
      <c r="CG99" s="13">
        <f>SUMIFS('Compra Ventas'!$E$2:$E$2700,'Compra Ventas'!$A$2:$A$2700,CG$4,'Compra Ventas'!$B$2:$B$2700,$B99,'Compra Ventas'!$C$2:$C$2700,CG$5)</f>
        <v>-10660248.862768315</v>
      </c>
      <c r="CH99" s="13">
        <f>SUMIFS('Compra Ventas'!$E$2:$E$2700,'Compra Ventas'!$A$2:$A$2700,CH$4,'Compra Ventas'!$B$2:$B$2700,$B99,'Compra Ventas'!$C$2:$C$2700,CH$5)</f>
        <v>-8023683.2876210511</v>
      </c>
      <c r="CI99" s="13">
        <f>SUMIFS('Compra Ventas'!$E$2:$E$2700,'Compra Ventas'!$A$2:$A$2700,CI$4,'Compra Ventas'!$B$2:$B$2700,$B99,'Compra Ventas'!$C$2:$C$2700,CI$5)</f>
        <v>-8061685.1561281355</v>
      </c>
      <c r="CJ99" s="14">
        <f>SUMIFS('Compra Ventas'!$E$2:$E$2700,'Compra Ventas'!$A$2:$A$2700,CJ$4,'Compra Ventas'!$B$2:$B$2700,$B99,'Compra Ventas'!$C$2:$C$2700,CJ$5)</f>
        <v>-7663929.0093157068</v>
      </c>
      <c r="CK99" s="12">
        <f>SUMIFS('Compra Ventas'!$E$2:$E$2700,'Compra Ventas'!$A$2:$A$2700,CK$4,'Compra Ventas'!$B$2:$B$2700,$B99,'Compra Ventas'!$C$2:$C$2700,CK$5)</f>
        <v>-38567662.724344961</v>
      </c>
      <c r="CL99" s="13">
        <f>SUMIFS('Compra Ventas'!$E$2:$E$2700,'Compra Ventas'!$A$2:$A$2700,CL$4,'Compra Ventas'!$B$2:$B$2700,$B99,'Compra Ventas'!$C$2:$C$2700,CL$5)</f>
        <v>-34521345.916795798</v>
      </c>
      <c r="CM99" s="13">
        <f>SUMIFS('Compra Ventas'!$E$2:$E$2700,'Compra Ventas'!$A$2:$A$2700,CM$4,'Compra Ventas'!$B$2:$B$2700,$B99,'Compra Ventas'!$C$2:$C$2700,CM$5)</f>
        <v>-39634048.288009562</v>
      </c>
      <c r="CN99" s="13">
        <f>SUMIFS('Compra Ventas'!$E$2:$E$2700,'Compra Ventas'!$A$2:$A$2700,CN$4,'Compra Ventas'!$B$2:$B$2700,$B99,'Compra Ventas'!$C$2:$C$2700,CN$5)</f>
        <v>-32987934.178208172</v>
      </c>
      <c r="CO99" s="13">
        <f>SUMIFS('Compra Ventas'!$E$2:$E$2700,'Compra Ventas'!$A$2:$A$2700,CO$4,'Compra Ventas'!$B$2:$B$2700,$B99,'Compra Ventas'!$C$2:$C$2700,CO$5)</f>
        <v>-26530362.285370052</v>
      </c>
      <c r="CP99" s="13">
        <f>SUMIFS('Compra Ventas'!$E$2:$E$2700,'Compra Ventas'!$A$2:$A$2700,CP$4,'Compra Ventas'!$B$2:$B$2700,$B99,'Compra Ventas'!$C$2:$C$2700,CP$5)</f>
        <v>-22457614.782719456</v>
      </c>
      <c r="CQ99" s="13">
        <f>SUMIFS('Compra Ventas'!$E$2:$E$2700,'Compra Ventas'!$A$2:$A$2700,CQ$4,'Compra Ventas'!$B$2:$B$2700,$B99,'Compra Ventas'!$C$2:$C$2700,CQ$5)</f>
        <v>-15264046.216949826</v>
      </c>
      <c r="CR99" s="13">
        <f>SUMIFS('Compra Ventas'!$E$2:$E$2700,'Compra Ventas'!$A$2:$A$2700,CR$4,'Compra Ventas'!$B$2:$B$2700,$B99,'Compra Ventas'!$C$2:$C$2700,CR$5)</f>
        <v>-11730557.728950966</v>
      </c>
      <c r="CS99" s="13">
        <f>SUMIFS('Compra Ventas'!$E$2:$E$2700,'Compra Ventas'!$A$2:$A$2700,CS$4,'Compra Ventas'!$B$2:$B$2700,$B99,'Compra Ventas'!$C$2:$C$2700,CS$5)</f>
        <v>-10745820.168318992</v>
      </c>
      <c r="CT99" s="13">
        <f>SUMIFS('Compra Ventas'!$E$2:$E$2700,'Compra Ventas'!$A$2:$A$2700,CT$4,'Compra Ventas'!$B$2:$B$2700,$B99,'Compra Ventas'!$C$2:$C$2700,CT$5)</f>
        <v>-8797184.7475949284</v>
      </c>
      <c r="CU99" s="13">
        <f>SUMIFS('Compra Ventas'!$E$2:$E$2700,'Compra Ventas'!$A$2:$A$2700,CU$4,'Compra Ventas'!$B$2:$B$2700,$B99,'Compra Ventas'!$C$2:$C$2700,CU$5)</f>
        <v>-9447857.1927324533</v>
      </c>
      <c r="CV99" s="14">
        <f>SUMIFS('Compra Ventas'!$E$2:$E$2700,'Compra Ventas'!$A$2:$A$2700,CV$4,'Compra Ventas'!$B$2:$B$2700,$B99,'Compra Ventas'!$C$2:$C$2700,CV$5)</f>
        <v>-10290993.661642827</v>
      </c>
      <c r="CW99" s="12">
        <f>SUMIFS('Compra Ventas'!$E$2:$E$2700,'Compra Ventas'!$A$2:$A$2700,CW$4,'Compra Ventas'!$B$2:$B$2700,$B99,'Compra Ventas'!$C$2:$C$2700,CW$5)</f>
        <v>-38571035.013836749</v>
      </c>
      <c r="CX99" s="13">
        <f>SUMIFS('Compra Ventas'!$E$2:$E$2700,'Compra Ventas'!$A$2:$A$2700,CX$4,'Compra Ventas'!$B$2:$B$2700,$B99,'Compra Ventas'!$C$2:$C$2700,CX$5)</f>
        <v>-34493062.024834976</v>
      </c>
      <c r="CY99" s="13">
        <f>SUMIFS('Compra Ventas'!$E$2:$E$2700,'Compra Ventas'!$A$2:$A$2700,CY$4,'Compra Ventas'!$B$2:$B$2700,$B99,'Compra Ventas'!$C$2:$C$2700,CY$5)</f>
        <v>-39522346.3750901</v>
      </c>
      <c r="CZ99" s="13">
        <f>SUMIFS('Compra Ventas'!$E$2:$E$2700,'Compra Ventas'!$A$2:$A$2700,CZ$4,'Compra Ventas'!$B$2:$B$2700,$B99,'Compra Ventas'!$C$2:$C$2700,CZ$5)</f>
        <v>-32817590.939352103</v>
      </c>
      <c r="DA99" s="13">
        <f>SUMIFS('Compra Ventas'!$E$2:$E$2700,'Compra Ventas'!$A$2:$A$2700,DA$4,'Compra Ventas'!$B$2:$B$2700,$B99,'Compra Ventas'!$C$2:$C$2700,DA$5)</f>
        <v>-26825220.544980552</v>
      </c>
      <c r="DB99" s="13">
        <f>SUMIFS('Compra Ventas'!$E$2:$E$2700,'Compra Ventas'!$A$2:$A$2700,DB$4,'Compra Ventas'!$B$2:$B$2700,$B99,'Compra Ventas'!$C$2:$C$2700,DB$5)</f>
        <v>-23349299.10996706</v>
      </c>
      <c r="DC99" s="13">
        <f>SUMIFS('Compra Ventas'!$E$2:$E$2700,'Compra Ventas'!$A$2:$A$2700,DC$4,'Compra Ventas'!$B$2:$B$2700,$B99,'Compra Ventas'!$C$2:$C$2700,DC$5)</f>
        <v>-15996435.4804343</v>
      </c>
      <c r="DD99" s="13">
        <f>SUMIFS('Compra Ventas'!$E$2:$E$2700,'Compra Ventas'!$A$2:$A$2700,DD$4,'Compra Ventas'!$B$2:$B$2700,$B99,'Compra Ventas'!$C$2:$C$2700,DD$5)</f>
        <v>-12564972.105062107</v>
      </c>
      <c r="DE99" s="13">
        <f>SUMIFS('Compra Ventas'!$E$2:$E$2700,'Compra Ventas'!$A$2:$A$2700,DE$4,'Compra Ventas'!$B$2:$B$2700,$B99,'Compra Ventas'!$C$2:$C$2700,DE$5)</f>
        <v>-11317185.527417306</v>
      </c>
      <c r="DF99" s="13">
        <f>SUMIFS('Compra Ventas'!$E$2:$E$2700,'Compra Ventas'!$A$2:$A$2700,DF$4,'Compra Ventas'!$B$2:$B$2700,$B99,'Compra Ventas'!$C$2:$C$2700,DF$5)</f>
        <v>-10713474.417177264</v>
      </c>
      <c r="DG99" s="13">
        <f>SUMIFS('Compra Ventas'!$E$2:$E$2700,'Compra Ventas'!$A$2:$A$2700,DG$4,'Compra Ventas'!$B$2:$B$2700,$B99,'Compra Ventas'!$C$2:$C$2700,DG$5)</f>
        <v>-11146850.30358137</v>
      </c>
      <c r="DH99" s="14">
        <f>SUMIFS('Compra Ventas'!$E$2:$E$2700,'Compra Ventas'!$A$2:$A$2700,DH$4,'Compra Ventas'!$B$2:$B$2700,$B99,'Compra Ventas'!$C$2:$C$2700,DH$5)</f>
        <v>-12062533.674493589</v>
      </c>
      <c r="DI99" s="84"/>
      <c r="DJ99" s="98">
        <f>SUMIFS('Ajuste Ciclado'!D$5:D$47,'Ajuste Ciclado'!$C$5:$C$47,Balance!DJ$4,'Ajuste Ciclado'!$B$5:$B$47,Balance!$B99)</f>
        <v>0</v>
      </c>
      <c r="DK99" s="99">
        <f>SUMIFS('Ajuste Ciclado'!E$5:E$47,'Ajuste Ciclado'!$C$5:$C$47,Balance!DK$4,'Ajuste Ciclado'!$B$5:$B$47,Balance!$B99)</f>
        <v>0</v>
      </c>
      <c r="DL99" s="99">
        <f>SUMIFS('Ajuste Ciclado'!F$5:F$47,'Ajuste Ciclado'!$C$5:$C$47,Balance!DL$4,'Ajuste Ciclado'!$B$5:$B$47,Balance!$B99)</f>
        <v>0</v>
      </c>
      <c r="DM99" s="99">
        <f>SUMIFS('Ajuste Ciclado'!G$5:G$47,'Ajuste Ciclado'!$C$5:$C$47,Balance!DM$4,'Ajuste Ciclado'!$B$5:$B$47,Balance!$B99)</f>
        <v>0</v>
      </c>
      <c r="DN99" s="99">
        <f>SUMIFS('Ajuste Ciclado'!H$5:H$47,'Ajuste Ciclado'!$C$5:$C$47,Balance!DN$4,'Ajuste Ciclado'!$B$5:$B$47,Balance!$B99)</f>
        <v>0</v>
      </c>
      <c r="DO99" s="99">
        <f>SUMIFS('Ajuste Ciclado'!I$5:I$47,'Ajuste Ciclado'!$C$5:$C$47,Balance!DO$4,'Ajuste Ciclado'!$B$5:$B$47,Balance!$B99)</f>
        <v>0</v>
      </c>
      <c r="DP99" s="99">
        <f>SUMIFS('Ajuste Ciclado'!J$5:J$47,'Ajuste Ciclado'!$C$5:$C$47,Balance!DP$4,'Ajuste Ciclado'!$B$5:$B$47,Balance!$B99)</f>
        <v>0</v>
      </c>
      <c r="DQ99" s="99">
        <f>SUMIFS('Ajuste Ciclado'!K$5:K$47,'Ajuste Ciclado'!$C$5:$C$47,Balance!DQ$4,'Ajuste Ciclado'!$B$5:$B$47,Balance!$B99)</f>
        <v>0</v>
      </c>
      <c r="DR99" s="99">
        <f>SUMIFS('Ajuste Ciclado'!L$5:L$47,'Ajuste Ciclado'!$C$5:$C$47,Balance!DR$4,'Ajuste Ciclado'!$B$5:$B$47,Balance!$B99)</f>
        <v>0</v>
      </c>
      <c r="DS99" s="99">
        <f>SUMIFS('Ajuste Ciclado'!M$5:M$47,'Ajuste Ciclado'!$C$5:$C$47,Balance!DS$4,'Ajuste Ciclado'!$B$5:$B$47,Balance!$B99)</f>
        <v>0</v>
      </c>
      <c r="DT99" s="99">
        <f>SUMIFS('Ajuste Ciclado'!N$5:N$47,'Ajuste Ciclado'!$C$5:$C$47,Balance!DT$4,'Ajuste Ciclado'!$B$5:$B$47,Balance!$B99)</f>
        <v>0</v>
      </c>
      <c r="DU99" s="100">
        <f>SUMIFS('Ajuste Ciclado'!O$5:O$47,'Ajuste Ciclado'!$C$5:$C$47,Balance!DU$4,'Ajuste Ciclado'!$B$5:$B$47,Balance!$B99)</f>
        <v>0</v>
      </c>
      <c r="DV99" s="98">
        <f>SUMIFS('Ajuste Ciclado'!D$5:D$47,'Ajuste Ciclado'!$C$5:$C$47,Balance!DV$4,'Ajuste Ciclado'!$B$5:$B$47,Balance!$B99)</f>
        <v>0</v>
      </c>
      <c r="DW99" s="99">
        <f>SUMIFS('Ajuste Ciclado'!E$5:E$47,'Ajuste Ciclado'!$C$5:$C$47,Balance!DW$4,'Ajuste Ciclado'!$B$5:$B$47,Balance!$B99)</f>
        <v>0</v>
      </c>
      <c r="DX99" s="99">
        <f>SUMIFS('Ajuste Ciclado'!F$5:F$47,'Ajuste Ciclado'!$C$5:$C$47,Balance!DX$4,'Ajuste Ciclado'!$B$5:$B$47,Balance!$B99)</f>
        <v>0</v>
      </c>
      <c r="DY99" s="99">
        <f>SUMIFS('Ajuste Ciclado'!G$5:G$47,'Ajuste Ciclado'!$C$5:$C$47,Balance!DY$4,'Ajuste Ciclado'!$B$5:$B$47,Balance!$B99)</f>
        <v>0</v>
      </c>
      <c r="DZ99" s="99">
        <f>SUMIFS('Ajuste Ciclado'!H$5:H$47,'Ajuste Ciclado'!$C$5:$C$47,Balance!DZ$4,'Ajuste Ciclado'!$B$5:$B$47,Balance!$B99)</f>
        <v>0</v>
      </c>
      <c r="EA99" s="99">
        <f>SUMIFS('Ajuste Ciclado'!I$5:I$47,'Ajuste Ciclado'!$C$5:$C$47,Balance!EA$4,'Ajuste Ciclado'!$B$5:$B$47,Balance!$B99)</f>
        <v>0</v>
      </c>
      <c r="EB99" s="99">
        <f>SUMIFS('Ajuste Ciclado'!J$5:J$47,'Ajuste Ciclado'!$C$5:$C$47,Balance!EB$4,'Ajuste Ciclado'!$B$5:$B$47,Balance!$B99)</f>
        <v>0</v>
      </c>
      <c r="EC99" s="99">
        <f>SUMIFS('Ajuste Ciclado'!K$5:K$47,'Ajuste Ciclado'!$C$5:$C$47,Balance!EC$4,'Ajuste Ciclado'!$B$5:$B$47,Balance!$B99)</f>
        <v>0</v>
      </c>
      <c r="ED99" s="99">
        <f>SUMIFS('Ajuste Ciclado'!L$5:L$47,'Ajuste Ciclado'!$C$5:$C$47,Balance!ED$4,'Ajuste Ciclado'!$B$5:$B$47,Balance!$B99)</f>
        <v>0</v>
      </c>
      <c r="EE99" s="99">
        <f>SUMIFS('Ajuste Ciclado'!M$5:M$47,'Ajuste Ciclado'!$C$5:$C$47,Balance!EE$4,'Ajuste Ciclado'!$B$5:$B$47,Balance!$B99)</f>
        <v>0</v>
      </c>
      <c r="EF99" s="99">
        <f>SUMIFS('Ajuste Ciclado'!N$5:N$47,'Ajuste Ciclado'!$C$5:$C$47,Balance!EF$4,'Ajuste Ciclado'!$B$5:$B$47,Balance!$B99)</f>
        <v>0</v>
      </c>
      <c r="EG99" s="100">
        <f>SUMIFS('Ajuste Ciclado'!O$5:O$47,'Ajuste Ciclado'!$C$5:$C$47,Balance!EG$4,'Ajuste Ciclado'!$B$5:$B$47,Balance!$B99)</f>
        <v>0</v>
      </c>
      <c r="EH99" s="98">
        <f>SUMIFS('Ajuste Ciclado'!D$5:D$47,'Ajuste Ciclado'!$C$5:$C$47,Balance!EH$4,'Ajuste Ciclado'!$B$5:$B$47,Balance!$B99)</f>
        <v>0</v>
      </c>
      <c r="EI99" s="99">
        <f>SUMIFS('Ajuste Ciclado'!E$5:E$47,'Ajuste Ciclado'!$C$5:$C$47,Balance!EI$4,'Ajuste Ciclado'!$B$5:$B$47,Balance!$B99)</f>
        <v>0</v>
      </c>
      <c r="EJ99" s="99">
        <f>SUMIFS('Ajuste Ciclado'!F$5:F$47,'Ajuste Ciclado'!$C$5:$C$47,Balance!EJ$4,'Ajuste Ciclado'!$B$5:$B$47,Balance!$B99)</f>
        <v>0</v>
      </c>
      <c r="EK99" s="99">
        <f>SUMIFS('Ajuste Ciclado'!G$5:G$47,'Ajuste Ciclado'!$C$5:$C$47,Balance!EK$4,'Ajuste Ciclado'!$B$5:$B$47,Balance!$B99)</f>
        <v>0</v>
      </c>
      <c r="EL99" s="99">
        <f>SUMIFS('Ajuste Ciclado'!H$5:H$47,'Ajuste Ciclado'!$C$5:$C$47,Balance!EL$4,'Ajuste Ciclado'!$B$5:$B$47,Balance!$B99)</f>
        <v>0</v>
      </c>
      <c r="EM99" s="99">
        <f>SUMIFS('Ajuste Ciclado'!I$5:I$47,'Ajuste Ciclado'!$C$5:$C$47,Balance!EM$4,'Ajuste Ciclado'!$B$5:$B$47,Balance!$B99)</f>
        <v>0</v>
      </c>
      <c r="EN99" s="99">
        <f>SUMIFS('Ajuste Ciclado'!J$5:J$47,'Ajuste Ciclado'!$C$5:$C$47,Balance!EN$4,'Ajuste Ciclado'!$B$5:$B$47,Balance!$B99)</f>
        <v>0</v>
      </c>
      <c r="EO99" s="99">
        <f>SUMIFS('Ajuste Ciclado'!K$5:K$47,'Ajuste Ciclado'!$C$5:$C$47,Balance!EO$4,'Ajuste Ciclado'!$B$5:$B$47,Balance!$B99)</f>
        <v>0</v>
      </c>
      <c r="EP99" s="99">
        <f>SUMIFS('Ajuste Ciclado'!L$5:L$47,'Ajuste Ciclado'!$C$5:$C$47,Balance!EP$4,'Ajuste Ciclado'!$B$5:$B$47,Balance!$B99)</f>
        <v>0</v>
      </c>
      <c r="EQ99" s="99">
        <f>SUMIFS('Ajuste Ciclado'!M$5:M$47,'Ajuste Ciclado'!$C$5:$C$47,Balance!EQ$4,'Ajuste Ciclado'!$B$5:$B$47,Balance!$B99)</f>
        <v>0</v>
      </c>
      <c r="ER99" s="99">
        <f>SUMIFS('Ajuste Ciclado'!N$5:N$47,'Ajuste Ciclado'!$C$5:$C$47,Balance!ER$4,'Ajuste Ciclado'!$B$5:$B$47,Balance!$B99)</f>
        <v>0</v>
      </c>
      <c r="ES99" s="100">
        <f>SUMIFS('Ajuste Ciclado'!O$5:O$47,'Ajuste Ciclado'!$C$5:$C$47,Balance!ES$4,'Ajuste Ciclado'!$B$5:$B$47,Balance!$B99)</f>
        <v>0</v>
      </c>
      <c r="ET99" s="84"/>
      <c r="EU99" s="12">
        <f t="shared" si="181"/>
        <v>-19991363.020757865</v>
      </c>
      <c r="EV99" s="13">
        <f t="shared" si="145"/>
        <v>-17623539.37516214</v>
      </c>
      <c r="EW99" s="13">
        <f t="shared" si="146"/>
        <v>-20211005.728355218</v>
      </c>
      <c r="EX99" s="13">
        <f t="shared" si="147"/>
        <v>-15920656.431707216</v>
      </c>
      <c r="EY99" s="13">
        <f t="shared" si="148"/>
        <v>-5141762.4381353855</v>
      </c>
      <c r="EZ99" s="13">
        <f t="shared" si="149"/>
        <v>-1736107.7458612621</v>
      </c>
      <c r="FA99" s="13">
        <f t="shared" si="150"/>
        <v>609539.02272139117</v>
      </c>
      <c r="FB99" s="13">
        <f t="shared" si="151"/>
        <v>528682.69972680137</v>
      </c>
      <c r="FC99" s="13">
        <f t="shared" si="152"/>
        <v>-188359.56187626533</v>
      </c>
      <c r="FD99" s="13">
        <f t="shared" si="153"/>
        <v>-753988.05569739267</v>
      </c>
      <c r="FE99" s="13">
        <f t="shared" si="154"/>
        <v>-357692.89535169303</v>
      </c>
      <c r="FF99" s="14">
        <f t="shared" si="155"/>
        <v>368451.22013141774</v>
      </c>
      <c r="FG99" s="12">
        <f t="shared" si="156"/>
        <v>-20014008.642989248</v>
      </c>
      <c r="FH99" s="13">
        <f t="shared" si="157"/>
        <v>-17630872.348548558</v>
      </c>
      <c r="FI99" s="13">
        <f t="shared" si="158"/>
        <v>-20133301.19208236</v>
      </c>
      <c r="FJ99" s="13">
        <f t="shared" si="159"/>
        <v>-16703343.827513341</v>
      </c>
      <c r="FK99" s="13">
        <f t="shared" si="160"/>
        <v>-6736068.0000404529</v>
      </c>
      <c r="FL99" s="13">
        <f t="shared" si="161"/>
        <v>-2035180.5164492056</v>
      </c>
      <c r="FM99" s="13">
        <f t="shared" si="162"/>
        <v>1151252.2453656048</v>
      </c>
      <c r="FN99" s="13">
        <f t="shared" si="163"/>
        <v>644659.57852985337</v>
      </c>
      <c r="FO99" s="13">
        <f t="shared" si="164"/>
        <v>-32712.892325293273</v>
      </c>
      <c r="FP99" s="13">
        <f t="shared" si="165"/>
        <v>-320719.90466793813</v>
      </c>
      <c r="FQ99" s="13">
        <f t="shared" si="166"/>
        <v>-338037.94441353343</v>
      </c>
      <c r="FR99" s="14">
        <f t="shared" si="167"/>
        <v>1292324.0425566416</v>
      </c>
      <c r="FS99" s="12">
        <f t="shared" si="168"/>
        <v>-20012779.084644847</v>
      </c>
      <c r="FT99" s="13">
        <f t="shared" si="169"/>
        <v>-17175875.906925038</v>
      </c>
      <c r="FU99" s="13">
        <f t="shared" si="170"/>
        <v>-19989550.648803331</v>
      </c>
      <c r="FV99" s="13">
        <f t="shared" si="171"/>
        <v>-16639819.997279283</v>
      </c>
      <c r="FW99" s="13">
        <f t="shared" si="172"/>
        <v>-6356916.3042049333</v>
      </c>
      <c r="FX99" s="13">
        <f t="shared" si="173"/>
        <v>-2119396.1399512812</v>
      </c>
      <c r="FY99" s="13">
        <f t="shared" si="174"/>
        <v>854844.61650370993</v>
      </c>
      <c r="FZ99" s="13">
        <f t="shared" si="175"/>
        <v>352211.36850743368</v>
      </c>
      <c r="GA99" s="13">
        <f t="shared" si="176"/>
        <v>-647166.72549928725</v>
      </c>
      <c r="GB99" s="13">
        <f t="shared" si="177"/>
        <v>-1572875.0690560043</v>
      </c>
      <c r="GC99" s="13">
        <f t="shared" si="178"/>
        <v>-1059274.9834000096</v>
      </c>
      <c r="GD99" s="14">
        <f t="shared" si="179"/>
        <v>612315.49539868161</v>
      </c>
      <c r="GE99" s="84"/>
      <c r="GF99" s="12">
        <f t="shared" si="182"/>
        <v>-80417802.310324833</v>
      </c>
      <c r="GG99" s="13">
        <f t="shared" si="182"/>
        <v>-80856009.402577847</v>
      </c>
      <c r="GH99" s="14">
        <f t="shared" si="182"/>
        <v>-83754283.379354194</v>
      </c>
      <c r="GI99" s="6">
        <f t="shared" si="183"/>
        <v>3</v>
      </c>
      <c r="GJ99" s="12">
        <f t="shared" si="184"/>
        <v>-57825908.124275222</v>
      </c>
      <c r="GK99" s="13">
        <f t="shared" si="185"/>
        <v>-57778182.18362017</v>
      </c>
      <c r="GL99" s="14">
        <f t="shared" si="186"/>
        <v>-57178205.640373215</v>
      </c>
      <c r="GM99" s="84"/>
      <c r="GN99" s="66">
        <f t="shared" si="187"/>
        <v>-57178205.640373215</v>
      </c>
      <c r="GO99" s="84"/>
      <c r="GP99" s="63" t="str" cm="1">
        <f t="array" ref="GP99">INDEX($GF$4:$GH$4,1,GI99)</f>
        <v>Sample 6</v>
      </c>
      <c r="GQ99" s="12">
        <f t="shared" si="188"/>
        <v>-20211005.728355218</v>
      </c>
      <c r="GR99" s="13">
        <f t="shared" si="188"/>
        <v>-19991363.020757865</v>
      </c>
      <c r="GS99" s="14">
        <f t="shared" si="188"/>
        <v>-17623539.37516214</v>
      </c>
      <c r="GT99" s="12">
        <f t="shared" si="189"/>
        <v>-20133301.19208236</v>
      </c>
      <c r="GU99" s="13">
        <f t="shared" si="189"/>
        <v>-20014008.642989248</v>
      </c>
      <c r="GV99" s="14">
        <f t="shared" si="189"/>
        <v>-17630872.348548558</v>
      </c>
      <c r="GW99" s="12">
        <f t="shared" si="190"/>
        <v>-20012779.084644847</v>
      </c>
      <c r="GX99" s="13">
        <f t="shared" si="190"/>
        <v>-19989550.648803331</v>
      </c>
      <c r="GY99" s="14">
        <f t="shared" si="190"/>
        <v>-17175875.906925038</v>
      </c>
      <c r="GZ99" s="84" t="str">
        <f t="shared" si="180"/>
        <v>Sample 6</v>
      </c>
      <c r="HA99" s="12">
        <f t="shared" si="191"/>
        <v>-20012779.084644847</v>
      </c>
      <c r="HB99" s="13">
        <f t="shared" si="191"/>
        <v>-19989550.648803331</v>
      </c>
      <c r="HC99" s="14">
        <f t="shared" si="191"/>
        <v>-17175875.906925038</v>
      </c>
      <c r="HD99" s="6">
        <f t="shared" si="192"/>
        <v>-57178205.640373215</v>
      </c>
      <c r="HE99" s="84" t="str">
        <f t="shared" si="193"/>
        <v>Ok</v>
      </c>
    </row>
    <row r="100" spans="2:213" hidden="1" x14ac:dyDescent="0.3">
      <c r="B100" s="84" t="s">
        <v>354</v>
      </c>
      <c r="C100" s="12">
        <f>SUMIFS(Inyecciones!$E$2:$E$14185,Inyecciones!$A$2:$A$14185,Balance!C$4,Inyecciones!$B$2:$B$14185,Balance!$B100,Inyecciones!$C$2:$C$14185,Balance!C$5)</f>
        <v>9496.209114718873</v>
      </c>
      <c r="D100" s="13">
        <f>SUMIFS(Inyecciones!$E$2:$E$14185,Inyecciones!$A$2:$A$14185,Balance!D$4,Inyecciones!$B$2:$B$14185,Balance!$B100,Inyecciones!$C$2:$C$14185,Balance!D$5)</f>
        <v>104543.0096545152</v>
      </c>
      <c r="E100" s="13">
        <f>SUMIFS(Inyecciones!$E$2:$E$14185,Inyecciones!$A$2:$A$14185,Balance!E$4,Inyecciones!$B$2:$B$14185,Balance!$B100,Inyecciones!$C$2:$C$14185,Balance!E$5)</f>
        <v>123062.8211234573</v>
      </c>
      <c r="F100" s="13">
        <f>SUMIFS(Inyecciones!$E$2:$E$14185,Inyecciones!$A$2:$A$14185,Balance!F$4,Inyecciones!$B$2:$B$14185,Balance!$B100,Inyecciones!$C$2:$C$14185,Balance!F$5)</f>
        <v>167559.79469713289</v>
      </c>
      <c r="G100" s="13">
        <f>SUMIFS(Inyecciones!$E$2:$E$14185,Inyecciones!$A$2:$A$14185,Balance!G$4,Inyecciones!$B$2:$B$14185,Balance!$B100,Inyecciones!$C$2:$C$14185,Balance!G$5)</f>
        <v>210955.06460039821</v>
      </c>
      <c r="H100" s="13">
        <f>SUMIFS(Inyecciones!$E$2:$E$14185,Inyecciones!$A$2:$A$14185,Balance!H$4,Inyecciones!$B$2:$B$14185,Balance!$B100,Inyecciones!$C$2:$C$14185,Balance!H$5)</f>
        <v>229588.0500404014</v>
      </c>
      <c r="I100" s="13">
        <f>SUMIFS(Inyecciones!$E$2:$E$14185,Inyecciones!$A$2:$A$14185,Balance!I$4,Inyecciones!$B$2:$B$14185,Balance!$B100,Inyecciones!$C$2:$C$14185,Balance!I$5)</f>
        <v>226778.61922157169</v>
      </c>
      <c r="J100" s="13">
        <f>SUMIFS(Inyecciones!$E$2:$E$14185,Inyecciones!$A$2:$A$14185,Balance!J$4,Inyecciones!$B$2:$B$14185,Balance!$B100,Inyecciones!$C$2:$C$14185,Balance!J$5)</f>
        <v>185001.33626641179</v>
      </c>
      <c r="K100" s="13">
        <f>SUMIFS(Inyecciones!$E$2:$E$14185,Inyecciones!$A$2:$A$14185,Balance!K$4,Inyecciones!$B$2:$B$14185,Balance!$B100,Inyecciones!$C$2:$C$14185,Balance!K$5)</f>
        <v>123216.2315363363</v>
      </c>
      <c r="L100" s="13">
        <f>SUMIFS(Inyecciones!$E$2:$E$14185,Inyecciones!$A$2:$A$14185,Balance!L$4,Inyecciones!$B$2:$B$14185,Balance!$B100,Inyecciones!$C$2:$C$14185,Balance!L$5)</f>
        <v>43885.28771955557</v>
      </c>
      <c r="M100" s="13">
        <f>SUMIFS(Inyecciones!$E$2:$E$14185,Inyecciones!$A$2:$A$14185,Balance!M$4,Inyecciones!$B$2:$B$14185,Balance!$B100,Inyecciones!$C$2:$C$14185,Balance!M$5)</f>
        <v>25576.931879781681</v>
      </c>
      <c r="N100" s="14">
        <f>SUMIFS(Inyecciones!$E$2:$E$14185,Inyecciones!$A$2:$A$14185,Balance!N$4,Inyecciones!$B$2:$B$14185,Balance!$B100,Inyecciones!$C$2:$C$14185,Balance!N$5)</f>
        <v>29513.57683686478</v>
      </c>
      <c r="O100" s="12">
        <f>SUMIFS(Inyecciones!$E$2:$E$14185,Inyecciones!$A$2:$A$14185,Balance!O$4,Inyecciones!$B$2:$B$14185,Balance!$B100,Inyecciones!$C$2:$C$14185,Balance!O$5)</f>
        <v>12610.53639970286</v>
      </c>
      <c r="P100" s="13">
        <f>SUMIFS(Inyecciones!$E$2:$E$14185,Inyecciones!$A$2:$A$14185,Balance!P$4,Inyecciones!$B$2:$B$14185,Balance!$B100,Inyecciones!$C$2:$C$14185,Balance!P$5)</f>
        <v>140076.1561781686</v>
      </c>
      <c r="Q100" s="13">
        <f>SUMIFS(Inyecciones!$E$2:$E$14185,Inyecciones!$A$2:$A$14185,Balance!Q$4,Inyecciones!$B$2:$B$14185,Balance!$B100,Inyecciones!$C$2:$C$14185,Balance!Q$5)</f>
        <v>135928.126224223</v>
      </c>
      <c r="R100" s="13">
        <f>SUMIFS(Inyecciones!$E$2:$E$14185,Inyecciones!$A$2:$A$14185,Balance!R$4,Inyecciones!$B$2:$B$14185,Balance!$B100,Inyecciones!$C$2:$C$14185,Balance!R$5)</f>
        <v>116847.6039706814</v>
      </c>
      <c r="S100" s="13">
        <f>SUMIFS(Inyecciones!$E$2:$E$14185,Inyecciones!$A$2:$A$14185,Balance!S$4,Inyecciones!$B$2:$B$14185,Balance!$B100,Inyecciones!$C$2:$C$14185,Balance!S$5)</f>
        <v>146643.20356038969</v>
      </c>
      <c r="T100" s="13">
        <f>SUMIFS(Inyecciones!$E$2:$E$14185,Inyecciones!$A$2:$A$14185,Balance!T$4,Inyecciones!$B$2:$B$14185,Balance!$B100,Inyecciones!$C$2:$C$14185,Balance!T$5)</f>
        <v>220005.85897891421</v>
      </c>
      <c r="U100" s="13">
        <f>SUMIFS(Inyecciones!$E$2:$E$14185,Inyecciones!$A$2:$A$14185,Balance!U$4,Inyecciones!$B$2:$B$14185,Balance!$B100,Inyecciones!$C$2:$C$14185,Balance!U$5)</f>
        <v>175293.35757723541</v>
      </c>
      <c r="V100" s="13">
        <f>SUMIFS(Inyecciones!$E$2:$E$14185,Inyecciones!$A$2:$A$14185,Balance!V$4,Inyecciones!$B$2:$B$14185,Balance!$B100,Inyecciones!$C$2:$C$14185,Balance!V$5)</f>
        <v>183036.9848409947</v>
      </c>
      <c r="W100" s="13">
        <f>SUMIFS(Inyecciones!$E$2:$E$14185,Inyecciones!$A$2:$A$14185,Balance!W$4,Inyecciones!$B$2:$B$14185,Balance!$B100,Inyecciones!$C$2:$C$14185,Balance!W$5)</f>
        <v>104487.8489982778</v>
      </c>
      <c r="X100" s="13">
        <f>SUMIFS(Inyecciones!$E$2:$E$14185,Inyecciones!$A$2:$A$14185,Balance!X$4,Inyecciones!$B$2:$B$14185,Balance!$B100,Inyecciones!$C$2:$C$14185,Balance!X$5)</f>
        <v>45735.077687271441</v>
      </c>
      <c r="Y100" s="13">
        <f>SUMIFS(Inyecciones!$E$2:$E$14185,Inyecciones!$A$2:$A$14185,Balance!Y$4,Inyecciones!$B$2:$B$14185,Balance!$B100,Inyecciones!$C$2:$C$14185,Balance!Y$5)</f>
        <v>38612.044018681678</v>
      </c>
      <c r="Z100" s="14">
        <f>SUMIFS(Inyecciones!$E$2:$E$14185,Inyecciones!$A$2:$A$14185,Balance!Z$4,Inyecciones!$B$2:$B$14185,Balance!$B100,Inyecciones!$C$2:$C$14185,Balance!Z$5)</f>
        <v>48838.221495570477</v>
      </c>
      <c r="AA100" s="12">
        <f>SUMIFS(Inyecciones!$E$2:$E$14185,Inyecciones!$A$2:$A$14185,Balance!AA$4,Inyecciones!$B$2:$B$14185,Balance!$B100,Inyecciones!$C$2:$C$14185,Balance!AA$5)</f>
        <v>17184.439201289031</v>
      </c>
      <c r="AB100" s="13">
        <f>SUMIFS(Inyecciones!$E$2:$E$14185,Inyecciones!$A$2:$A$14185,Balance!AB$4,Inyecciones!$B$2:$B$14185,Balance!$B100,Inyecciones!$C$2:$C$14185,Balance!AB$5)</f>
        <v>172365.31143930971</v>
      </c>
      <c r="AC100" s="13">
        <f>SUMIFS(Inyecciones!$E$2:$E$14185,Inyecciones!$A$2:$A$14185,Balance!AC$4,Inyecciones!$B$2:$B$14185,Balance!$B100,Inyecciones!$C$2:$C$14185,Balance!AC$5)</f>
        <v>164468.2040937175</v>
      </c>
      <c r="AD100" s="13">
        <f>SUMIFS(Inyecciones!$E$2:$E$14185,Inyecciones!$A$2:$A$14185,Balance!AD$4,Inyecciones!$B$2:$B$14185,Balance!$B100,Inyecciones!$C$2:$C$14185,Balance!AD$5)</f>
        <v>133260.1403109963</v>
      </c>
      <c r="AE100" s="13">
        <f>SUMIFS(Inyecciones!$E$2:$E$14185,Inyecciones!$A$2:$A$14185,Balance!AE$4,Inyecciones!$B$2:$B$14185,Balance!$B100,Inyecciones!$C$2:$C$14185,Balance!AE$5)</f>
        <v>123271.3222576251</v>
      </c>
      <c r="AF100" s="13">
        <f>SUMIFS(Inyecciones!$E$2:$E$14185,Inyecciones!$A$2:$A$14185,Balance!AF$4,Inyecciones!$B$2:$B$14185,Balance!$B100,Inyecciones!$C$2:$C$14185,Balance!AF$5)</f>
        <v>124908.10320608241</v>
      </c>
      <c r="AG100" s="13">
        <f>SUMIFS(Inyecciones!$E$2:$E$14185,Inyecciones!$A$2:$A$14185,Balance!AG$4,Inyecciones!$B$2:$B$14185,Balance!$B100,Inyecciones!$C$2:$C$14185,Balance!AG$5)</f>
        <v>181288.36530967549</v>
      </c>
      <c r="AH100" s="13">
        <f>SUMIFS(Inyecciones!$E$2:$E$14185,Inyecciones!$A$2:$A$14185,Balance!AH$4,Inyecciones!$B$2:$B$14185,Balance!$B100,Inyecciones!$C$2:$C$14185,Balance!AH$5)</f>
        <v>148169.0797754956</v>
      </c>
      <c r="AI100" s="13">
        <f>SUMIFS(Inyecciones!$E$2:$E$14185,Inyecciones!$A$2:$A$14185,Balance!AI$4,Inyecciones!$B$2:$B$14185,Balance!$B100,Inyecciones!$C$2:$C$14185,Balance!AI$5)</f>
        <v>127586.7599843504</v>
      </c>
      <c r="AJ100" s="13">
        <f>SUMIFS(Inyecciones!$E$2:$E$14185,Inyecciones!$A$2:$A$14185,Balance!AJ$4,Inyecciones!$B$2:$B$14185,Balance!$B100,Inyecciones!$C$2:$C$14185,Balance!AJ$5)</f>
        <v>94501.409587786577</v>
      </c>
      <c r="AK100" s="13">
        <f>SUMIFS(Inyecciones!$E$2:$E$14185,Inyecciones!$A$2:$A$14185,Balance!AK$4,Inyecciones!$B$2:$B$14185,Balance!$B100,Inyecciones!$C$2:$C$14185,Balance!AK$5)</f>
        <v>79047.953416630291</v>
      </c>
      <c r="AL100" s="14">
        <f>SUMIFS(Inyecciones!$E$2:$E$14185,Inyecciones!$A$2:$A$14185,Balance!AL$4,Inyecciones!$B$2:$B$14185,Balance!$B100,Inyecciones!$C$2:$C$14185,Balance!AL$5)</f>
        <v>67494.921065160714</v>
      </c>
      <c r="AM100" s="13"/>
      <c r="AN100" s="12">
        <f>SUMIFS('Retiro Mensual'!$E$2:$E$2629,'Retiro Mensual'!$A$2:$A$2629,AN$4,'Retiro Mensual'!$B$2:$B$2629,$B100,'Retiro Mensual'!$C$2:$C$2629,AN$5)</f>
        <v>0</v>
      </c>
      <c r="AO100" s="13">
        <f>SUMIFS('Retiro Mensual'!$E$2:$E$2629,'Retiro Mensual'!$A$2:$A$2629,AO$4,'Retiro Mensual'!$B$2:$B$2629,$B100,'Retiro Mensual'!$C$2:$C$2629,AO$5)</f>
        <v>0</v>
      </c>
      <c r="AP100" s="13">
        <f>SUMIFS('Retiro Mensual'!$E$2:$E$2629,'Retiro Mensual'!$A$2:$A$2629,AP$4,'Retiro Mensual'!$B$2:$B$2629,$B100,'Retiro Mensual'!$C$2:$C$2629,AP$5)</f>
        <v>0</v>
      </c>
      <c r="AQ100" s="13">
        <f>SUMIFS('Retiro Mensual'!$E$2:$E$2629,'Retiro Mensual'!$A$2:$A$2629,AQ$4,'Retiro Mensual'!$B$2:$B$2629,$B100,'Retiro Mensual'!$C$2:$C$2629,AQ$5)</f>
        <v>0</v>
      </c>
      <c r="AR100" s="13">
        <f>SUMIFS('Retiro Mensual'!$E$2:$E$2629,'Retiro Mensual'!$A$2:$A$2629,AR$4,'Retiro Mensual'!$B$2:$B$2629,$B100,'Retiro Mensual'!$C$2:$C$2629,AR$5)</f>
        <v>0</v>
      </c>
      <c r="AS100" s="13">
        <f>SUMIFS('Retiro Mensual'!$E$2:$E$2629,'Retiro Mensual'!$A$2:$A$2629,AS$4,'Retiro Mensual'!$B$2:$B$2629,$B100,'Retiro Mensual'!$C$2:$C$2629,AS$5)</f>
        <v>0</v>
      </c>
      <c r="AT100" s="13">
        <f>SUMIFS('Retiro Mensual'!$E$2:$E$2629,'Retiro Mensual'!$A$2:$A$2629,AT$4,'Retiro Mensual'!$B$2:$B$2629,$B100,'Retiro Mensual'!$C$2:$C$2629,AT$5)</f>
        <v>0</v>
      </c>
      <c r="AU100" s="13">
        <f>SUMIFS('Retiro Mensual'!$E$2:$E$2629,'Retiro Mensual'!$A$2:$A$2629,AU$4,'Retiro Mensual'!$B$2:$B$2629,$B100,'Retiro Mensual'!$C$2:$C$2629,AU$5)</f>
        <v>0</v>
      </c>
      <c r="AV100" s="13">
        <f>SUMIFS('Retiro Mensual'!$E$2:$E$2629,'Retiro Mensual'!$A$2:$A$2629,AV$4,'Retiro Mensual'!$B$2:$B$2629,$B100,'Retiro Mensual'!$C$2:$C$2629,AV$5)</f>
        <v>0</v>
      </c>
      <c r="AW100" s="13">
        <f>SUMIFS('Retiro Mensual'!$E$2:$E$2629,'Retiro Mensual'!$A$2:$A$2629,AW$4,'Retiro Mensual'!$B$2:$B$2629,$B100,'Retiro Mensual'!$C$2:$C$2629,AW$5)</f>
        <v>0</v>
      </c>
      <c r="AX100" s="13">
        <f>SUMIFS('Retiro Mensual'!$E$2:$E$2629,'Retiro Mensual'!$A$2:$A$2629,AX$4,'Retiro Mensual'!$B$2:$B$2629,$B100,'Retiro Mensual'!$C$2:$C$2629,AX$5)</f>
        <v>0</v>
      </c>
      <c r="AY100" s="14">
        <f>SUMIFS('Retiro Mensual'!$E$2:$E$2629,'Retiro Mensual'!$A$2:$A$2629,AY$4,'Retiro Mensual'!$B$2:$B$2629,$B100,'Retiro Mensual'!$C$2:$C$2629,AY$5)</f>
        <v>0</v>
      </c>
      <c r="AZ100" s="12">
        <f>SUMIFS('Retiro Mensual'!$E$2:$E$2629,'Retiro Mensual'!$A$2:$A$2629,AZ$4,'Retiro Mensual'!$B$2:$B$2629,$B100,'Retiro Mensual'!$C$2:$C$2629,AZ$5)</f>
        <v>0</v>
      </c>
      <c r="BA100" s="13">
        <f>SUMIFS('Retiro Mensual'!$E$2:$E$2629,'Retiro Mensual'!$A$2:$A$2629,BA$4,'Retiro Mensual'!$B$2:$B$2629,$B100,'Retiro Mensual'!$C$2:$C$2629,BA$5)</f>
        <v>0</v>
      </c>
      <c r="BB100" s="13">
        <f>SUMIFS('Retiro Mensual'!$E$2:$E$2629,'Retiro Mensual'!$A$2:$A$2629,BB$4,'Retiro Mensual'!$B$2:$B$2629,$B100,'Retiro Mensual'!$C$2:$C$2629,BB$5)</f>
        <v>0</v>
      </c>
      <c r="BC100" s="13">
        <f>SUMIFS('Retiro Mensual'!$E$2:$E$2629,'Retiro Mensual'!$A$2:$A$2629,BC$4,'Retiro Mensual'!$B$2:$B$2629,$B100,'Retiro Mensual'!$C$2:$C$2629,BC$5)</f>
        <v>0</v>
      </c>
      <c r="BD100" s="13">
        <f>SUMIFS('Retiro Mensual'!$E$2:$E$2629,'Retiro Mensual'!$A$2:$A$2629,BD$4,'Retiro Mensual'!$B$2:$B$2629,$B100,'Retiro Mensual'!$C$2:$C$2629,BD$5)</f>
        <v>0</v>
      </c>
      <c r="BE100" s="13">
        <f>SUMIFS('Retiro Mensual'!$E$2:$E$2629,'Retiro Mensual'!$A$2:$A$2629,BE$4,'Retiro Mensual'!$B$2:$B$2629,$B100,'Retiro Mensual'!$C$2:$C$2629,BE$5)</f>
        <v>0</v>
      </c>
      <c r="BF100" s="13">
        <f>SUMIFS('Retiro Mensual'!$E$2:$E$2629,'Retiro Mensual'!$A$2:$A$2629,BF$4,'Retiro Mensual'!$B$2:$B$2629,$B100,'Retiro Mensual'!$C$2:$C$2629,BF$5)</f>
        <v>0</v>
      </c>
      <c r="BG100" s="13">
        <f>SUMIFS('Retiro Mensual'!$E$2:$E$2629,'Retiro Mensual'!$A$2:$A$2629,BG$4,'Retiro Mensual'!$B$2:$B$2629,$B100,'Retiro Mensual'!$C$2:$C$2629,BG$5)</f>
        <v>0</v>
      </c>
      <c r="BH100" s="13">
        <f>SUMIFS('Retiro Mensual'!$E$2:$E$2629,'Retiro Mensual'!$A$2:$A$2629,BH$4,'Retiro Mensual'!$B$2:$B$2629,$B100,'Retiro Mensual'!$C$2:$C$2629,BH$5)</f>
        <v>0</v>
      </c>
      <c r="BI100" s="13">
        <f>SUMIFS('Retiro Mensual'!$E$2:$E$2629,'Retiro Mensual'!$A$2:$A$2629,BI$4,'Retiro Mensual'!$B$2:$B$2629,$B100,'Retiro Mensual'!$C$2:$C$2629,BI$5)</f>
        <v>0</v>
      </c>
      <c r="BJ100" s="13">
        <f>SUMIFS('Retiro Mensual'!$E$2:$E$2629,'Retiro Mensual'!$A$2:$A$2629,BJ$4,'Retiro Mensual'!$B$2:$B$2629,$B100,'Retiro Mensual'!$C$2:$C$2629,BJ$5)</f>
        <v>0</v>
      </c>
      <c r="BK100" s="14">
        <f>SUMIFS('Retiro Mensual'!$E$2:$E$2629,'Retiro Mensual'!$A$2:$A$2629,BK$4,'Retiro Mensual'!$B$2:$B$2629,$B100,'Retiro Mensual'!$C$2:$C$2629,BK$5)</f>
        <v>0</v>
      </c>
      <c r="BL100" s="12">
        <f>SUMIFS('Retiro Mensual'!$E$2:$E$2629,'Retiro Mensual'!$A$2:$A$2629,BL$4,'Retiro Mensual'!$B$2:$B$2629,$B100,'Retiro Mensual'!$C$2:$C$2629,BL$5)</f>
        <v>0</v>
      </c>
      <c r="BM100" s="13">
        <f>SUMIFS('Retiro Mensual'!$E$2:$E$2629,'Retiro Mensual'!$A$2:$A$2629,BM$4,'Retiro Mensual'!$B$2:$B$2629,$B100,'Retiro Mensual'!$C$2:$C$2629,BM$5)</f>
        <v>0</v>
      </c>
      <c r="BN100" s="13">
        <f>SUMIFS('Retiro Mensual'!$E$2:$E$2629,'Retiro Mensual'!$A$2:$A$2629,BN$4,'Retiro Mensual'!$B$2:$B$2629,$B100,'Retiro Mensual'!$C$2:$C$2629,BN$5)</f>
        <v>0</v>
      </c>
      <c r="BO100" s="13">
        <f>SUMIFS('Retiro Mensual'!$E$2:$E$2629,'Retiro Mensual'!$A$2:$A$2629,BO$4,'Retiro Mensual'!$B$2:$B$2629,$B100,'Retiro Mensual'!$C$2:$C$2629,BO$5)</f>
        <v>0</v>
      </c>
      <c r="BP100" s="13">
        <f>SUMIFS('Retiro Mensual'!$E$2:$E$2629,'Retiro Mensual'!$A$2:$A$2629,BP$4,'Retiro Mensual'!$B$2:$B$2629,$B100,'Retiro Mensual'!$C$2:$C$2629,BP$5)</f>
        <v>0</v>
      </c>
      <c r="BQ100" s="13">
        <f>SUMIFS('Retiro Mensual'!$E$2:$E$2629,'Retiro Mensual'!$A$2:$A$2629,BQ$4,'Retiro Mensual'!$B$2:$B$2629,$B100,'Retiro Mensual'!$C$2:$C$2629,BQ$5)</f>
        <v>0</v>
      </c>
      <c r="BR100" s="13">
        <f>SUMIFS('Retiro Mensual'!$E$2:$E$2629,'Retiro Mensual'!$A$2:$A$2629,BR$4,'Retiro Mensual'!$B$2:$B$2629,$B100,'Retiro Mensual'!$C$2:$C$2629,BR$5)</f>
        <v>0</v>
      </c>
      <c r="BS100" s="13">
        <f>SUMIFS('Retiro Mensual'!$E$2:$E$2629,'Retiro Mensual'!$A$2:$A$2629,BS$4,'Retiro Mensual'!$B$2:$B$2629,$B100,'Retiro Mensual'!$C$2:$C$2629,BS$5)</f>
        <v>0</v>
      </c>
      <c r="BT100" s="13">
        <f>SUMIFS('Retiro Mensual'!$E$2:$E$2629,'Retiro Mensual'!$A$2:$A$2629,BT$4,'Retiro Mensual'!$B$2:$B$2629,$B100,'Retiro Mensual'!$C$2:$C$2629,BT$5)</f>
        <v>0</v>
      </c>
      <c r="BU100" s="13">
        <f>SUMIFS('Retiro Mensual'!$E$2:$E$2629,'Retiro Mensual'!$A$2:$A$2629,BU$4,'Retiro Mensual'!$B$2:$B$2629,$B100,'Retiro Mensual'!$C$2:$C$2629,BU$5)</f>
        <v>0</v>
      </c>
      <c r="BV100" s="13">
        <f>SUMIFS('Retiro Mensual'!$E$2:$E$2629,'Retiro Mensual'!$A$2:$A$2629,BV$4,'Retiro Mensual'!$B$2:$B$2629,$B100,'Retiro Mensual'!$C$2:$C$2629,BV$5)</f>
        <v>0</v>
      </c>
      <c r="BW100" s="14">
        <f>SUMIFS('Retiro Mensual'!$E$2:$E$2629,'Retiro Mensual'!$A$2:$A$2629,BW$4,'Retiro Mensual'!$B$2:$B$2629,$B100,'Retiro Mensual'!$C$2:$C$2629,BW$5)</f>
        <v>0</v>
      </c>
      <c r="BX100" s="13"/>
      <c r="BY100" s="12">
        <f>SUMIFS('Compra Ventas'!$E$2:$E$2700,'Compra Ventas'!$A$2:$A$2700,BY$4,'Compra Ventas'!$B$2:$B$2700,$B100,'Compra Ventas'!$C$2:$C$2700,BY$5)</f>
        <v>0</v>
      </c>
      <c r="BZ100" s="13">
        <f>SUMIFS('Compra Ventas'!$E$2:$E$2700,'Compra Ventas'!$A$2:$A$2700,BZ$4,'Compra Ventas'!$B$2:$B$2700,$B100,'Compra Ventas'!$C$2:$C$2700,BZ$5)</f>
        <v>0</v>
      </c>
      <c r="CA100" s="13">
        <f>SUMIFS('Compra Ventas'!$E$2:$E$2700,'Compra Ventas'!$A$2:$A$2700,CA$4,'Compra Ventas'!$B$2:$B$2700,$B100,'Compra Ventas'!$C$2:$C$2700,CA$5)</f>
        <v>0</v>
      </c>
      <c r="CB100" s="13">
        <f>SUMIFS('Compra Ventas'!$E$2:$E$2700,'Compra Ventas'!$A$2:$A$2700,CB$4,'Compra Ventas'!$B$2:$B$2700,$B100,'Compra Ventas'!$C$2:$C$2700,CB$5)</f>
        <v>0</v>
      </c>
      <c r="CC100" s="13">
        <f>SUMIFS('Compra Ventas'!$E$2:$E$2700,'Compra Ventas'!$A$2:$A$2700,CC$4,'Compra Ventas'!$B$2:$B$2700,$B100,'Compra Ventas'!$C$2:$C$2700,CC$5)</f>
        <v>0</v>
      </c>
      <c r="CD100" s="13">
        <f>SUMIFS('Compra Ventas'!$E$2:$E$2700,'Compra Ventas'!$A$2:$A$2700,CD$4,'Compra Ventas'!$B$2:$B$2700,$B100,'Compra Ventas'!$C$2:$C$2700,CD$5)</f>
        <v>0</v>
      </c>
      <c r="CE100" s="13">
        <f>SUMIFS('Compra Ventas'!$E$2:$E$2700,'Compra Ventas'!$A$2:$A$2700,CE$4,'Compra Ventas'!$B$2:$B$2700,$B100,'Compra Ventas'!$C$2:$C$2700,CE$5)</f>
        <v>0</v>
      </c>
      <c r="CF100" s="13">
        <f>SUMIFS('Compra Ventas'!$E$2:$E$2700,'Compra Ventas'!$A$2:$A$2700,CF$4,'Compra Ventas'!$B$2:$B$2700,$B100,'Compra Ventas'!$C$2:$C$2700,CF$5)</f>
        <v>0</v>
      </c>
      <c r="CG100" s="13">
        <f>SUMIFS('Compra Ventas'!$E$2:$E$2700,'Compra Ventas'!$A$2:$A$2700,CG$4,'Compra Ventas'!$B$2:$B$2700,$B100,'Compra Ventas'!$C$2:$C$2700,CG$5)</f>
        <v>0</v>
      </c>
      <c r="CH100" s="13">
        <f>SUMIFS('Compra Ventas'!$E$2:$E$2700,'Compra Ventas'!$A$2:$A$2700,CH$4,'Compra Ventas'!$B$2:$B$2700,$B100,'Compra Ventas'!$C$2:$C$2700,CH$5)</f>
        <v>0</v>
      </c>
      <c r="CI100" s="13">
        <f>SUMIFS('Compra Ventas'!$E$2:$E$2700,'Compra Ventas'!$A$2:$A$2700,CI$4,'Compra Ventas'!$B$2:$B$2700,$B100,'Compra Ventas'!$C$2:$C$2700,CI$5)</f>
        <v>0</v>
      </c>
      <c r="CJ100" s="14">
        <f>SUMIFS('Compra Ventas'!$E$2:$E$2700,'Compra Ventas'!$A$2:$A$2700,CJ$4,'Compra Ventas'!$B$2:$B$2700,$B100,'Compra Ventas'!$C$2:$C$2700,CJ$5)</f>
        <v>0</v>
      </c>
      <c r="CK100" s="12">
        <f>SUMIFS('Compra Ventas'!$E$2:$E$2700,'Compra Ventas'!$A$2:$A$2700,CK$4,'Compra Ventas'!$B$2:$B$2700,$B100,'Compra Ventas'!$C$2:$C$2700,CK$5)</f>
        <v>0</v>
      </c>
      <c r="CL100" s="13">
        <f>SUMIFS('Compra Ventas'!$E$2:$E$2700,'Compra Ventas'!$A$2:$A$2700,CL$4,'Compra Ventas'!$B$2:$B$2700,$B100,'Compra Ventas'!$C$2:$C$2700,CL$5)</f>
        <v>0</v>
      </c>
      <c r="CM100" s="13">
        <f>SUMIFS('Compra Ventas'!$E$2:$E$2700,'Compra Ventas'!$A$2:$A$2700,CM$4,'Compra Ventas'!$B$2:$B$2700,$B100,'Compra Ventas'!$C$2:$C$2700,CM$5)</f>
        <v>0</v>
      </c>
      <c r="CN100" s="13">
        <f>SUMIFS('Compra Ventas'!$E$2:$E$2700,'Compra Ventas'!$A$2:$A$2700,CN$4,'Compra Ventas'!$B$2:$B$2700,$B100,'Compra Ventas'!$C$2:$C$2700,CN$5)</f>
        <v>0</v>
      </c>
      <c r="CO100" s="13">
        <f>SUMIFS('Compra Ventas'!$E$2:$E$2700,'Compra Ventas'!$A$2:$A$2700,CO$4,'Compra Ventas'!$B$2:$B$2700,$B100,'Compra Ventas'!$C$2:$C$2700,CO$5)</f>
        <v>0</v>
      </c>
      <c r="CP100" s="13">
        <f>SUMIFS('Compra Ventas'!$E$2:$E$2700,'Compra Ventas'!$A$2:$A$2700,CP$4,'Compra Ventas'!$B$2:$B$2700,$B100,'Compra Ventas'!$C$2:$C$2700,CP$5)</f>
        <v>0</v>
      </c>
      <c r="CQ100" s="13">
        <f>SUMIFS('Compra Ventas'!$E$2:$E$2700,'Compra Ventas'!$A$2:$A$2700,CQ$4,'Compra Ventas'!$B$2:$B$2700,$B100,'Compra Ventas'!$C$2:$C$2700,CQ$5)</f>
        <v>0</v>
      </c>
      <c r="CR100" s="13">
        <f>SUMIFS('Compra Ventas'!$E$2:$E$2700,'Compra Ventas'!$A$2:$A$2700,CR$4,'Compra Ventas'!$B$2:$B$2700,$B100,'Compra Ventas'!$C$2:$C$2700,CR$5)</f>
        <v>0</v>
      </c>
      <c r="CS100" s="13">
        <f>SUMIFS('Compra Ventas'!$E$2:$E$2700,'Compra Ventas'!$A$2:$A$2700,CS$4,'Compra Ventas'!$B$2:$B$2700,$B100,'Compra Ventas'!$C$2:$C$2700,CS$5)</f>
        <v>0</v>
      </c>
      <c r="CT100" s="13">
        <f>SUMIFS('Compra Ventas'!$E$2:$E$2700,'Compra Ventas'!$A$2:$A$2700,CT$4,'Compra Ventas'!$B$2:$B$2700,$B100,'Compra Ventas'!$C$2:$C$2700,CT$5)</f>
        <v>0</v>
      </c>
      <c r="CU100" s="13">
        <f>SUMIFS('Compra Ventas'!$E$2:$E$2700,'Compra Ventas'!$A$2:$A$2700,CU$4,'Compra Ventas'!$B$2:$B$2700,$B100,'Compra Ventas'!$C$2:$C$2700,CU$5)</f>
        <v>0</v>
      </c>
      <c r="CV100" s="14">
        <f>SUMIFS('Compra Ventas'!$E$2:$E$2700,'Compra Ventas'!$A$2:$A$2700,CV$4,'Compra Ventas'!$B$2:$B$2700,$B100,'Compra Ventas'!$C$2:$C$2700,CV$5)</f>
        <v>0</v>
      </c>
      <c r="CW100" s="12">
        <f>SUMIFS('Compra Ventas'!$E$2:$E$2700,'Compra Ventas'!$A$2:$A$2700,CW$4,'Compra Ventas'!$B$2:$B$2700,$B100,'Compra Ventas'!$C$2:$C$2700,CW$5)</f>
        <v>0</v>
      </c>
      <c r="CX100" s="13">
        <f>SUMIFS('Compra Ventas'!$E$2:$E$2700,'Compra Ventas'!$A$2:$A$2700,CX$4,'Compra Ventas'!$B$2:$B$2700,$B100,'Compra Ventas'!$C$2:$C$2700,CX$5)</f>
        <v>0</v>
      </c>
      <c r="CY100" s="13">
        <f>SUMIFS('Compra Ventas'!$E$2:$E$2700,'Compra Ventas'!$A$2:$A$2700,CY$4,'Compra Ventas'!$B$2:$B$2700,$B100,'Compra Ventas'!$C$2:$C$2700,CY$5)</f>
        <v>0</v>
      </c>
      <c r="CZ100" s="13">
        <f>SUMIFS('Compra Ventas'!$E$2:$E$2700,'Compra Ventas'!$A$2:$A$2700,CZ$4,'Compra Ventas'!$B$2:$B$2700,$B100,'Compra Ventas'!$C$2:$C$2700,CZ$5)</f>
        <v>0</v>
      </c>
      <c r="DA100" s="13">
        <f>SUMIFS('Compra Ventas'!$E$2:$E$2700,'Compra Ventas'!$A$2:$A$2700,DA$4,'Compra Ventas'!$B$2:$B$2700,$B100,'Compra Ventas'!$C$2:$C$2700,DA$5)</f>
        <v>0</v>
      </c>
      <c r="DB100" s="13">
        <f>SUMIFS('Compra Ventas'!$E$2:$E$2700,'Compra Ventas'!$A$2:$A$2700,DB$4,'Compra Ventas'!$B$2:$B$2700,$B100,'Compra Ventas'!$C$2:$C$2700,DB$5)</f>
        <v>0</v>
      </c>
      <c r="DC100" s="13">
        <f>SUMIFS('Compra Ventas'!$E$2:$E$2700,'Compra Ventas'!$A$2:$A$2700,DC$4,'Compra Ventas'!$B$2:$B$2700,$B100,'Compra Ventas'!$C$2:$C$2700,DC$5)</f>
        <v>0</v>
      </c>
      <c r="DD100" s="13">
        <f>SUMIFS('Compra Ventas'!$E$2:$E$2700,'Compra Ventas'!$A$2:$A$2700,DD$4,'Compra Ventas'!$B$2:$B$2700,$B100,'Compra Ventas'!$C$2:$C$2700,DD$5)</f>
        <v>0</v>
      </c>
      <c r="DE100" s="13">
        <f>SUMIFS('Compra Ventas'!$E$2:$E$2700,'Compra Ventas'!$A$2:$A$2700,DE$4,'Compra Ventas'!$B$2:$B$2700,$B100,'Compra Ventas'!$C$2:$C$2700,DE$5)</f>
        <v>0</v>
      </c>
      <c r="DF100" s="13">
        <f>SUMIFS('Compra Ventas'!$E$2:$E$2700,'Compra Ventas'!$A$2:$A$2700,DF$4,'Compra Ventas'!$B$2:$B$2700,$B100,'Compra Ventas'!$C$2:$C$2700,DF$5)</f>
        <v>0</v>
      </c>
      <c r="DG100" s="13">
        <f>SUMIFS('Compra Ventas'!$E$2:$E$2700,'Compra Ventas'!$A$2:$A$2700,DG$4,'Compra Ventas'!$B$2:$B$2700,$B100,'Compra Ventas'!$C$2:$C$2700,DG$5)</f>
        <v>0</v>
      </c>
      <c r="DH100" s="14">
        <f>SUMIFS('Compra Ventas'!$E$2:$E$2700,'Compra Ventas'!$A$2:$A$2700,DH$4,'Compra Ventas'!$B$2:$B$2700,$B100,'Compra Ventas'!$C$2:$C$2700,DH$5)</f>
        <v>0</v>
      </c>
      <c r="DI100" s="84"/>
      <c r="DJ100" s="98">
        <f>SUMIFS('Ajuste Ciclado'!D$5:D$47,'Ajuste Ciclado'!$C$5:$C$47,Balance!DJ$4,'Ajuste Ciclado'!$B$5:$B$47,Balance!$B100)</f>
        <v>0</v>
      </c>
      <c r="DK100" s="99">
        <f>SUMIFS('Ajuste Ciclado'!E$5:E$47,'Ajuste Ciclado'!$C$5:$C$47,Balance!DK$4,'Ajuste Ciclado'!$B$5:$B$47,Balance!$B100)</f>
        <v>0</v>
      </c>
      <c r="DL100" s="99">
        <f>SUMIFS('Ajuste Ciclado'!F$5:F$47,'Ajuste Ciclado'!$C$5:$C$47,Balance!DL$4,'Ajuste Ciclado'!$B$5:$B$47,Balance!$B100)</f>
        <v>0</v>
      </c>
      <c r="DM100" s="99">
        <f>SUMIFS('Ajuste Ciclado'!G$5:G$47,'Ajuste Ciclado'!$C$5:$C$47,Balance!DM$4,'Ajuste Ciclado'!$B$5:$B$47,Balance!$B100)</f>
        <v>0</v>
      </c>
      <c r="DN100" s="99">
        <f>SUMIFS('Ajuste Ciclado'!H$5:H$47,'Ajuste Ciclado'!$C$5:$C$47,Balance!DN$4,'Ajuste Ciclado'!$B$5:$B$47,Balance!$B100)</f>
        <v>0</v>
      </c>
      <c r="DO100" s="99">
        <f>SUMIFS('Ajuste Ciclado'!I$5:I$47,'Ajuste Ciclado'!$C$5:$C$47,Balance!DO$4,'Ajuste Ciclado'!$B$5:$B$47,Balance!$B100)</f>
        <v>0</v>
      </c>
      <c r="DP100" s="99">
        <f>SUMIFS('Ajuste Ciclado'!J$5:J$47,'Ajuste Ciclado'!$C$5:$C$47,Balance!DP$4,'Ajuste Ciclado'!$B$5:$B$47,Balance!$B100)</f>
        <v>0</v>
      </c>
      <c r="DQ100" s="99">
        <f>SUMIFS('Ajuste Ciclado'!K$5:K$47,'Ajuste Ciclado'!$C$5:$C$47,Balance!DQ$4,'Ajuste Ciclado'!$B$5:$B$47,Balance!$B100)</f>
        <v>0</v>
      </c>
      <c r="DR100" s="99">
        <f>SUMIFS('Ajuste Ciclado'!L$5:L$47,'Ajuste Ciclado'!$C$5:$C$47,Balance!DR$4,'Ajuste Ciclado'!$B$5:$B$47,Balance!$B100)</f>
        <v>0</v>
      </c>
      <c r="DS100" s="99">
        <f>SUMIFS('Ajuste Ciclado'!M$5:M$47,'Ajuste Ciclado'!$C$5:$C$47,Balance!DS$4,'Ajuste Ciclado'!$B$5:$B$47,Balance!$B100)</f>
        <v>0</v>
      </c>
      <c r="DT100" s="99">
        <f>SUMIFS('Ajuste Ciclado'!N$5:N$47,'Ajuste Ciclado'!$C$5:$C$47,Balance!DT$4,'Ajuste Ciclado'!$B$5:$B$47,Balance!$B100)</f>
        <v>0</v>
      </c>
      <c r="DU100" s="100">
        <f>SUMIFS('Ajuste Ciclado'!O$5:O$47,'Ajuste Ciclado'!$C$5:$C$47,Balance!DU$4,'Ajuste Ciclado'!$B$5:$B$47,Balance!$B100)</f>
        <v>0</v>
      </c>
      <c r="DV100" s="98">
        <f>SUMIFS('Ajuste Ciclado'!D$5:D$47,'Ajuste Ciclado'!$C$5:$C$47,Balance!DV$4,'Ajuste Ciclado'!$B$5:$B$47,Balance!$B100)</f>
        <v>0</v>
      </c>
      <c r="DW100" s="99">
        <f>SUMIFS('Ajuste Ciclado'!E$5:E$47,'Ajuste Ciclado'!$C$5:$C$47,Balance!DW$4,'Ajuste Ciclado'!$B$5:$B$47,Balance!$B100)</f>
        <v>0</v>
      </c>
      <c r="DX100" s="99">
        <f>SUMIFS('Ajuste Ciclado'!F$5:F$47,'Ajuste Ciclado'!$C$5:$C$47,Balance!DX$4,'Ajuste Ciclado'!$B$5:$B$47,Balance!$B100)</f>
        <v>0</v>
      </c>
      <c r="DY100" s="99">
        <f>SUMIFS('Ajuste Ciclado'!G$5:G$47,'Ajuste Ciclado'!$C$5:$C$47,Balance!DY$4,'Ajuste Ciclado'!$B$5:$B$47,Balance!$B100)</f>
        <v>0</v>
      </c>
      <c r="DZ100" s="99">
        <f>SUMIFS('Ajuste Ciclado'!H$5:H$47,'Ajuste Ciclado'!$C$5:$C$47,Balance!DZ$4,'Ajuste Ciclado'!$B$5:$B$47,Balance!$B100)</f>
        <v>0</v>
      </c>
      <c r="EA100" s="99">
        <f>SUMIFS('Ajuste Ciclado'!I$5:I$47,'Ajuste Ciclado'!$C$5:$C$47,Balance!EA$4,'Ajuste Ciclado'!$B$5:$B$47,Balance!$B100)</f>
        <v>0</v>
      </c>
      <c r="EB100" s="99">
        <f>SUMIFS('Ajuste Ciclado'!J$5:J$47,'Ajuste Ciclado'!$C$5:$C$47,Balance!EB$4,'Ajuste Ciclado'!$B$5:$B$47,Balance!$B100)</f>
        <v>0</v>
      </c>
      <c r="EC100" s="99">
        <f>SUMIFS('Ajuste Ciclado'!K$5:K$47,'Ajuste Ciclado'!$C$5:$C$47,Balance!EC$4,'Ajuste Ciclado'!$B$5:$B$47,Balance!$B100)</f>
        <v>0</v>
      </c>
      <c r="ED100" s="99">
        <f>SUMIFS('Ajuste Ciclado'!L$5:L$47,'Ajuste Ciclado'!$C$5:$C$47,Balance!ED$4,'Ajuste Ciclado'!$B$5:$B$47,Balance!$B100)</f>
        <v>0</v>
      </c>
      <c r="EE100" s="99">
        <f>SUMIFS('Ajuste Ciclado'!M$5:M$47,'Ajuste Ciclado'!$C$5:$C$47,Balance!EE$4,'Ajuste Ciclado'!$B$5:$B$47,Balance!$B100)</f>
        <v>0</v>
      </c>
      <c r="EF100" s="99">
        <f>SUMIFS('Ajuste Ciclado'!N$5:N$47,'Ajuste Ciclado'!$C$5:$C$47,Balance!EF$4,'Ajuste Ciclado'!$B$5:$B$47,Balance!$B100)</f>
        <v>0</v>
      </c>
      <c r="EG100" s="100">
        <f>SUMIFS('Ajuste Ciclado'!O$5:O$47,'Ajuste Ciclado'!$C$5:$C$47,Balance!EG$4,'Ajuste Ciclado'!$B$5:$B$47,Balance!$B100)</f>
        <v>0</v>
      </c>
      <c r="EH100" s="98">
        <f>SUMIFS('Ajuste Ciclado'!D$5:D$47,'Ajuste Ciclado'!$C$5:$C$47,Balance!EH$4,'Ajuste Ciclado'!$B$5:$B$47,Balance!$B100)</f>
        <v>0</v>
      </c>
      <c r="EI100" s="99">
        <f>SUMIFS('Ajuste Ciclado'!E$5:E$47,'Ajuste Ciclado'!$C$5:$C$47,Balance!EI$4,'Ajuste Ciclado'!$B$5:$B$47,Balance!$B100)</f>
        <v>0</v>
      </c>
      <c r="EJ100" s="99">
        <f>SUMIFS('Ajuste Ciclado'!F$5:F$47,'Ajuste Ciclado'!$C$5:$C$47,Balance!EJ$4,'Ajuste Ciclado'!$B$5:$B$47,Balance!$B100)</f>
        <v>0</v>
      </c>
      <c r="EK100" s="99">
        <f>SUMIFS('Ajuste Ciclado'!G$5:G$47,'Ajuste Ciclado'!$C$5:$C$47,Balance!EK$4,'Ajuste Ciclado'!$B$5:$B$47,Balance!$B100)</f>
        <v>0</v>
      </c>
      <c r="EL100" s="99">
        <f>SUMIFS('Ajuste Ciclado'!H$5:H$47,'Ajuste Ciclado'!$C$5:$C$47,Balance!EL$4,'Ajuste Ciclado'!$B$5:$B$47,Balance!$B100)</f>
        <v>0</v>
      </c>
      <c r="EM100" s="99">
        <f>SUMIFS('Ajuste Ciclado'!I$5:I$47,'Ajuste Ciclado'!$C$5:$C$47,Balance!EM$4,'Ajuste Ciclado'!$B$5:$B$47,Balance!$B100)</f>
        <v>0</v>
      </c>
      <c r="EN100" s="99">
        <f>SUMIFS('Ajuste Ciclado'!J$5:J$47,'Ajuste Ciclado'!$C$5:$C$47,Balance!EN$4,'Ajuste Ciclado'!$B$5:$B$47,Balance!$B100)</f>
        <v>0</v>
      </c>
      <c r="EO100" s="99">
        <f>SUMIFS('Ajuste Ciclado'!K$5:K$47,'Ajuste Ciclado'!$C$5:$C$47,Balance!EO$4,'Ajuste Ciclado'!$B$5:$B$47,Balance!$B100)</f>
        <v>0</v>
      </c>
      <c r="EP100" s="99">
        <f>SUMIFS('Ajuste Ciclado'!L$5:L$47,'Ajuste Ciclado'!$C$5:$C$47,Balance!EP$4,'Ajuste Ciclado'!$B$5:$B$47,Balance!$B100)</f>
        <v>0</v>
      </c>
      <c r="EQ100" s="99">
        <f>SUMIFS('Ajuste Ciclado'!M$5:M$47,'Ajuste Ciclado'!$C$5:$C$47,Balance!EQ$4,'Ajuste Ciclado'!$B$5:$B$47,Balance!$B100)</f>
        <v>0</v>
      </c>
      <c r="ER100" s="99">
        <f>SUMIFS('Ajuste Ciclado'!N$5:N$47,'Ajuste Ciclado'!$C$5:$C$47,Balance!ER$4,'Ajuste Ciclado'!$B$5:$B$47,Balance!$B100)</f>
        <v>0</v>
      </c>
      <c r="ES100" s="100">
        <f>SUMIFS('Ajuste Ciclado'!O$5:O$47,'Ajuste Ciclado'!$C$5:$C$47,Balance!ES$4,'Ajuste Ciclado'!$B$5:$B$47,Balance!$B100)</f>
        <v>0</v>
      </c>
      <c r="ET100" s="84"/>
      <c r="EU100" s="12">
        <f t="shared" si="181"/>
        <v>9496.209114718873</v>
      </c>
      <c r="EV100" s="13">
        <f t="shared" si="145"/>
        <v>104543.0096545152</v>
      </c>
      <c r="EW100" s="13">
        <f t="shared" si="146"/>
        <v>123062.8211234573</v>
      </c>
      <c r="EX100" s="13">
        <f t="shared" si="147"/>
        <v>167559.79469713289</v>
      </c>
      <c r="EY100" s="13">
        <f t="shared" si="148"/>
        <v>210955.06460039821</v>
      </c>
      <c r="EZ100" s="13">
        <f t="shared" si="149"/>
        <v>229588.0500404014</v>
      </c>
      <c r="FA100" s="13">
        <f t="shared" si="150"/>
        <v>226778.61922157169</v>
      </c>
      <c r="FB100" s="13">
        <f t="shared" si="151"/>
        <v>185001.33626641179</v>
      </c>
      <c r="FC100" s="13">
        <f t="shared" si="152"/>
        <v>123216.2315363363</v>
      </c>
      <c r="FD100" s="13">
        <f t="shared" si="153"/>
        <v>43885.28771955557</v>
      </c>
      <c r="FE100" s="13">
        <f t="shared" si="154"/>
        <v>25576.931879781681</v>
      </c>
      <c r="FF100" s="14">
        <f t="shared" si="155"/>
        <v>29513.57683686478</v>
      </c>
      <c r="FG100" s="12">
        <f t="shared" si="156"/>
        <v>12610.53639970286</v>
      </c>
      <c r="FH100" s="13">
        <f t="shared" si="157"/>
        <v>140076.1561781686</v>
      </c>
      <c r="FI100" s="13">
        <f t="shared" si="158"/>
        <v>135928.126224223</v>
      </c>
      <c r="FJ100" s="13">
        <f t="shared" si="159"/>
        <v>116847.6039706814</v>
      </c>
      <c r="FK100" s="13">
        <f t="shared" si="160"/>
        <v>146643.20356038969</v>
      </c>
      <c r="FL100" s="13">
        <f t="shared" si="161"/>
        <v>220005.85897891421</v>
      </c>
      <c r="FM100" s="13">
        <f t="shared" si="162"/>
        <v>175293.35757723541</v>
      </c>
      <c r="FN100" s="13">
        <f t="shared" si="163"/>
        <v>183036.9848409947</v>
      </c>
      <c r="FO100" s="13">
        <f t="shared" si="164"/>
        <v>104487.8489982778</v>
      </c>
      <c r="FP100" s="13">
        <f t="shared" si="165"/>
        <v>45735.077687271441</v>
      </c>
      <c r="FQ100" s="13">
        <f t="shared" si="166"/>
        <v>38612.044018681678</v>
      </c>
      <c r="FR100" s="14">
        <f t="shared" si="167"/>
        <v>48838.221495570477</v>
      </c>
      <c r="FS100" s="12">
        <f t="shared" si="168"/>
        <v>17184.439201289031</v>
      </c>
      <c r="FT100" s="13">
        <f t="shared" si="169"/>
        <v>172365.31143930971</v>
      </c>
      <c r="FU100" s="13">
        <f t="shared" si="170"/>
        <v>164468.2040937175</v>
      </c>
      <c r="FV100" s="13">
        <f t="shared" si="171"/>
        <v>133260.1403109963</v>
      </c>
      <c r="FW100" s="13">
        <f t="shared" si="172"/>
        <v>123271.3222576251</v>
      </c>
      <c r="FX100" s="13">
        <f t="shared" si="173"/>
        <v>124908.10320608241</v>
      </c>
      <c r="FY100" s="13">
        <f t="shared" si="174"/>
        <v>181288.36530967549</v>
      </c>
      <c r="FZ100" s="13">
        <f t="shared" si="175"/>
        <v>148169.0797754956</v>
      </c>
      <c r="GA100" s="13">
        <f t="shared" si="176"/>
        <v>127586.7599843504</v>
      </c>
      <c r="GB100" s="13">
        <f t="shared" si="177"/>
        <v>94501.409587786577</v>
      </c>
      <c r="GC100" s="13">
        <f t="shared" si="178"/>
        <v>79047.953416630291</v>
      </c>
      <c r="GD100" s="14">
        <f t="shared" si="179"/>
        <v>67494.921065160714</v>
      </c>
      <c r="GE100" s="84"/>
      <c r="GF100" s="12">
        <f t="shared" si="182"/>
        <v>1479176.9326911455</v>
      </c>
      <c r="GG100" s="13">
        <f t="shared" si="182"/>
        <v>1368115.019930111</v>
      </c>
      <c r="GH100" s="14">
        <f t="shared" si="182"/>
        <v>1433546.0096481191</v>
      </c>
      <c r="GI100" s="6">
        <f t="shared" si="183"/>
        <v>2</v>
      </c>
      <c r="GJ100" s="12">
        <f t="shared" si="184"/>
        <v>0</v>
      </c>
      <c r="GK100" s="13">
        <f t="shared" si="185"/>
        <v>0</v>
      </c>
      <c r="GL100" s="14">
        <f t="shared" si="186"/>
        <v>0</v>
      </c>
      <c r="GM100" s="84"/>
      <c r="GN100" s="66">
        <f t="shared" si="187"/>
        <v>0</v>
      </c>
      <c r="GO100" s="84"/>
      <c r="GP100" s="63" t="str" cm="1">
        <f t="array" ref="GP100">INDEX($GF$4:$GH$4,1,GI100)</f>
        <v>Sample 3</v>
      </c>
      <c r="GQ100" s="12">
        <f t="shared" si="188"/>
        <v>9496.209114718873</v>
      </c>
      <c r="GR100" s="13">
        <f t="shared" si="188"/>
        <v>25576.931879781681</v>
      </c>
      <c r="GS100" s="14">
        <f t="shared" si="188"/>
        <v>29513.57683686478</v>
      </c>
      <c r="GT100" s="12">
        <f t="shared" si="189"/>
        <v>12610.53639970286</v>
      </c>
      <c r="GU100" s="13">
        <f t="shared" si="189"/>
        <v>38612.044018681678</v>
      </c>
      <c r="GV100" s="14">
        <f t="shared" si="189"/>
        <v>45735.077687271441</v>
      </c>
      <c r="GW100" s="12">
        <f t="shared" si="190"/>
        <v>17184.439201289031</v>
      </c>
      <c r="GX100" s="13">
        <f t="shared" si="190"/>
        <v>67494.921065160714</v>
      </c>
      <c r="GY100" s="14">
        <f t="shared" si="190"/>
        <v>79047.953416630291</v>
      </c>
      <c r="GZ100" s="84" t="str">
        <f t="shared" si="180"/>
        <v>Sample 3</v>
      </c>
      <c r="HA100" s="12">
        <f t="shared" si="191"/>
        <v>0</v>
      </c>
      <c r="HB100" s="13">
        <f t="shared" si="191"/>
        <v>0</v>
      </c>
      <c r="HC100" s="14">
        <f t="shared" si="191"/>
        <v>0</v>
      </c>
      <c r="HD100" s="6">
        <f t="shared" si="192"/>
        <v>0</v>
      </c>
      <c r="HE100" s="84" t="str">
        <f t="shared" si="193"/>
        <v>Ok</v>
      </c>
    </row>
    <row r="101" spans="2:213" hidden="1" x14ac:dyDescent="0.3">
      <c r="B101" s="84" t="s">
        <v>352</v>
      </c>
      <c r="C101" s="12">
        <f>SUMIFS(Inyecciones!$E$2:$E$14185,Inyecciones!$A$2:$A$14185,Balance!C$4,Inyecciones!$B$2:$B$14185,Balance!$B101,Inyecciones!$C$2:$C$14185,Balance!C$5)</f>
        <v>21713.171194342369</v>
      </c>
      <c r="D101" s="13">
        <f>SUMIFS(Inyecciones!$E$2:$E$14185,Inyecciones!$A$2:$A$14185,Balance!D$4,Inyecciones!$B$2:$B$14185,Balance!$B101,Inyecciones!$C$2:$C$14185,Balance!D$5)</f>
        <v>81157.510422870604</v>
      </c>
      <c r="E101" s="13">
        <f>SUMIFS(Inyecciones!$E$2:$E$14185,Inyecciones!$A$2:$A$14185,Balance!E$4,Inyecciones!$B$2:$B$14185,Balance!$B101,Inyecciones!$C$2:$C$14185,Balance!E$5)</f>
        <v>75575.445723759651</v>
      </c>
      <c r="F101" s="13">
        <f>SUMIFS(Inyecciones!$E$2:$E$14185,Inyecciones!$A$2:$A$14185,Balance!F$4,Inyecciones!$B$2:$B$14185,Balance!$B101,Inyecciones!$C$2:$C$14185,Balance!F$5)</f>
        <v>49805.768833908653</v>
      </c>
      <c r="G101" s="13">
        <f>SUMIFS(Inyecciones!$E$2:$E$14185,Inyecciones!$A$2:$A$14185,Balance!G$4,Inyecciones!$B$2:$B$14185,Balance!$B101,Inyecciones!$C$2:$C$14185,Balance!G$5)</f>
        <v>64269.242325500112</v>
      </c>
      <c r="H101" s="13">
        <f>SUMIFS(Inyecciones!$E$2:$E$14185,Inyecciones!$A$2:$A$14185,Balance!H$4,Inyecciones!$B$2:$B$14185,Balance!$B101,Inyecciones!$C$2:$C$14185,Balance!H$5)</f>
        <v>78623.842991084384</v>
      </c>
      <c r="I101" s="13">
        <f>SUMIFS(Inyecciones!$E$2:$E$14185,Inyecciones!$A$2:$A$14185,Balance!I$4,Inyecciones!$B$2:$B$14185,Balance!$B101,Inyecciones!$C$2:$C$14185,Balance!I$5)</f>
        <v>102800.5875042901</v>
      </c>
      <c r="J101" s="13">
        <f>SUMIFS(Inyecciones!$E$2:$E$14185,Inyecciones!$A$2:$A$14185,Balance!J$4,Inyecciones!$B$2:$B$14185,Balance!$B101,Inyecciones!$C$2:$C$14185,Balance!J$5)</f>
        <v>69984.083735056745</v>
      </c>
      <c r="K101" s="13">
        <f>SUMIFS(Inyecciones!$E$2:$E$14185,Inyecciones!$A$2:$A$14185,Balance!K$4,Inyecciones!$B$2:$B$14185,Balance!$B101,Inyecciones!$C$2:$C$14185,Balance!K$5)</f>
        <v>54847.74803572063</v>
      </c>
      <c r="L101" s="13">
        <f>SUMIFS(Inyecciones!$E$2:$E$14185,Inyecciones!$A$2:$A$14185,Balance!L$4,Inyecciones!$B$2:$B$14185,Balance!$B101,Inyecciones!$C$2:$C$14185,Balance!L$5)</f>
        <v>19449.516872892971</v>
      </c>
      <c r="M101" s="13">
        <f>SUMIFS(Inyecciones!$E$2:$E$14185,Inyecciones!$A$2:$A$14185,Balance!M$4,Inyecciones!$B$2:$B$14185,Balance!$B101,Inyecciones!$C$2:$C$14185,Balance!M$5)</f>
        <v>11937.216994897401</v>
      </c>
      <c r="N101" s="14">
        <f>SUMIFS(Inyecciones!$E$2:$E$14185,Inyecciones!$A$2:$A$14185,Balance!N$4,Inyecciones!$B$2:$B$14185,Balance!$B101,Inyecciones!$C$2:$C$14185,Balance!N$5)</f>
        <v>9100.7935303977501</v>
      </c>
      <c r="O101" s="12">
        <f>SUMIFS(Inyecciones!$E$2:$E$14185,Inyecciones!$A$2:$A$14185,Balance!O$4,Inyecciones!$B$2:$B$14185,Balance!$B101,Inyecciones!$C$2:$C$14185,Balance!O$5)</f>
        <v>19677.91865121726</v>
      </c>
      <c r="P101" s="13">
        <f>SUMIFS(Inyecciones!$E$2:$E$14185,Inyecciones!$A$2:$A$14185,Balance!P$4,Inyecciones!$B$2:$B$14185,Balance!$B101,Inyecciones!$C$2:$C$14185,Balance!P$5)</f>
        <v>78374.643890801744</v>
      </c>
      <c r="Q101" s="13">
        <f>SUMIFS(Inyecciones!$E$2:$E$14185,Inyecciones!$A$2:$A$14185,Balance!Q$4,Inyecciones!$B$2:$B$14185,Balance!$B101,Inyecciones!$C$2:$C$14185,Balance!Q$5)</f>
        <v>74190.200330559834</v>
      </c>
      <c r="R101" s="13">
        <f>SUMIFS(Inyecciones!$E$2:$E$14185,Inyecciones!$A$2:$A$14185,Balance!R$4,Inyecciones!$B$2:$B$14185,Balance!$B101,Inyecciones!$C$2:$C$14185,Balance!R$5)</f>
        <v>31976.87263194118</v>
      </c>
      <c r="S101" s="13">
        <f>SUMIFS(Inyecciones!$E$2:$E$14185,Inyecciones!$A$2:$A$14185,Balance!S$4,Inyecciones!$B$2:$B$14185,Balance!$B101,Inyecciones!$C$2:$C$14185,Balance!S$5)</f>
        <v>38722.882101322859</v>
      </c>
      <c r="T101" s="13">
        <f>SUMIFS(Inyecciones!$E$2:$E$14185,Inyecciones!$A$2:$A$14185,Balance!T$4,Inyecciones!$B$2:$B$14185,Balance!$B101,Inyecciones!$C$2:$C$14185,Balance!T$5)</f>
        <v>64488.225401734337</v>
      </c>
      <c r="U101" s="13">
        <f>SUMIFS(Inyecciones!$E$2:$E$14185,Inyecciones!$A$2:$A$14185,Balance!U$4,Inyecciones!$B$2:$B$14185,Balance!$B101,Inyecciones!$C$2:$C$14185,Balance!U$5)</f>
        <v>64682.358600478823</v>
      </c>
      <c r="V101" s="13">
        <f>SUMIFS(Inyecciones!$E$2:$E$14185,Inyecciones!$A$2:$A$14185,Balance!V$4,Inyecciones!$B$2:$B$14185,Balance!$B101,Inyecciones!$C$2:$C$14185,Balance!V$5)</f>
        <v>76841.725920560028</v>
      </c>
      <c r="W101" s="13">
        <f>SUMIFS(Inyecciones!$E$2:$E$14185,Inyecciones!$A$2:$A$14185,Balance!W$4,Inyecciones!$B$2:$B$14185,Balance!$B101,Inyecciones!$C$2:$C$14185,Balance!W$5)</f>
        <v>42248.872702636829</v>
      </c>
      <c r="X101" s="13">
        <f>SUMIFS(Inyecciones!$E$2:$E$14185,Inyecciones!$A$2:$A$14185,Balance!X$4,Inyecciones!$B$2:$B$14185,Balance!$B101,Inyecciones!$C$2:$C$14185,Balance!X$5)</f>
        <v>20402.094446890249</v>
      </c>
      <c r="Y101" s="13">
        <f>SUMIFS(Inyecciones!$E$2:$E$14185,Inyecciones!$A$2:$A$14185,Balance!Y$4,Inyecciones!$B$2:$B$14185,Balance!$B101,Inyecciones!$C$2:$C$14185,Balance!Y$5)</f>
        <v>18060.53111971488</v>
      </c>
      <c r="Z101" s="14">
        <f>SUMIFS(Inyecciones!$E$2:$E$14185,Inyecciones!$A$2:$A$14185,Balance!Z$4,Inyecciones!$B$2:$B$14185,Balance!$B101,Inyecciones!$C$2:$C$14185,Balance!Z$5)</f>
        <v>25746.99029947985</v>
      </c>
      <c r="AA101" s="12">
        <f>SUMIFS(Inyecciones!$E$2:$E$14185,Inyecciones!$A$2:$A$14185,Balance!AA$4,Inyecciones!$B$2:$B$14185,Balance!$B101,Inyecciones!$C$2:$C$14185,Balance!AA$5)</f>
        <v>16785.67629638041</v>
      </c>
      <c r="AB101" s="13">
        <f>SUMIFS(Inyecciones!$E$2:$E$14185,Inyecciones!$A$2:$A$14185,Balance!AB$4,Inyecciones!$B$2:$B$14185,Balance!$B101,Inyecciones!$C$2:$C$14185,Balance!AB$5)</f>
        <v>36904.621855551348</v>
      </c>
      <c r="AC101" s="13">
        <f>SUMIFS(Inyecciones!$E$2:$E$14185,Inyecciones!$A$2:$A$14185,Balance!AC$4,Inyecciones!$B$2:$B$14185,Balance!$B101,Inyecciones!$C$2:$C$14185,Balance!AC$5)</f>
        <v>40318.709068845688</v>
      </c>
      <c r="AD101" s="13">
        <f>SUMIFS(Inyecciones!$E$2:$E$14185,Inyecciones!$A$2:$A$14185,Balance!AD$4,Inyecciones!$B$2:$B$14185,Balance!$B101,Inyecciones!$C$2:$C$14185,Balance!AD$5)</f>
        <v>30988.341268163509</v>
      </c>
      <c r="AE101" s="13">
        <f>SUMIFS(Inyecciones!$E$2:$E$14185,Inyecciones!$A$2:$A$14185,Balance!AE$4,Inyecciones!$B$2:$B$14185,Balance!$B101,Inyecciones!$C$2:$C$14185,Balance!AE$5)</f>
        <v>29274.551541411081</v>
      </c>
      <c r="AF101" s="13">
        <f>SUMIFS(Inyecciones!$E$2:$E$14185,Inyecciones!$A$2:$A$14185,Balance!AF$4,Inyecciones!$B$2:$B$14185,Balance!$B101,Inyecciones!$C$2:$C$14185,Balance!AF$5)</f>
        <v>30184.745863969791</v>
      </c>
      <c r="AG101" s="13">
        <f>SUMIFS(Inyecciones!$E$2:$E$14185,Inyecciones!$A$2:$A$14185,Balance!AG$4,Inyecciones!$B$2:$B$14185,Balance!$B101,Inyecciones!$C$2:$C$14185,Balance!AG$5)</f>
        <v>68298.131697381526</v>
      </c>
      <c r="AH101" s="13">
        <f>SUMIFS(Inyecciones!$E$2:$E$14185,Inyecciones!$A$2:$A$14185,Balance!AH$4,Inyecciones!$B$2:$B$14185,Balance!$B101,Inyecciones!$C$2:$C$14185,Balance!AH$5)</f>
        <v>50243.554817862423</v>
      </c>
      <c r="AI101" s="13">
        <f>SUMIFS(Inyecciones!$E$2:$E$14185,Inyecciones!$A$2:$A$14185,Balance!AI$4,Inyecciones!$B$2:$B$14185,Balance!$B101,Inyecciones!$C$2:$C$14185,Balance!AI$5)</f>
        <v>40625.048929239252</v>
      </c>
      <c r="AJ101" s="13">
        <f>SUMIFS(Inyecciones!$E$2:$E$14185,Inyecciones!$A$2:$A$14185,Balance!AJ$4,Inyecciones!$B$2:$B$14185,Balance!$B101,Inyecciones!$C$2:$C$14185,Balance!AJ$5)</f>
        <v>42452.282117301773</v>
      </c>
      <c r="AK101" s="13">
        <f>SUMIFS(Inyecciones!$E$2:$E$14185,Inyecciones!$A$2:$A$14185,Balance!AK$4,Inyecciones!$B$2:$B$14185,Balance!$B101,Inyecciones!$C$2:$C$14185,Balance!AK$5)</f>
        <v>34874.5355325583</v>
      </c>
      <c r="AL101" s="14">
        <f>SUMIFS(Inyecciones!$E$2:$E$14185,Inyecciones!$A$2:$A$14185,Balance!AL$4,Inyecciones!$B$2:$B$14185,Balance!$B101,Inyecciones!$C$2:$C$14185,Balance!AL$5)</f>
        <v>27847.121512574198</v>
      </c>
      <c r="AM101" s="13"/>
      <c r="AN101" s="12">
        <f>SUMIFS('Retiro Mensual'!$E$2:$E$2629,'Retiro Mensual'!$A$2:$A$2629,AN$4,'Retiro Mensual'!$B$2:$B$2629,$B101,'Retiro Mensual'!$C$2:$C$2629,AN$5)</f>
        <v>0</v>
      </c>
      <c r="AO101" s="13">
        <f>SUMIFS('Retiro Mensual'!$E$2:$E$2629,'Retiro Mensual'!$A$2:$A$2629,AO$4,'Retiro Mensual'!$B$2:$B$2629,$B101,'Retiro Mensual'!$C$2:$C$2629,AO$5)</f>
        <v>0</v>
      </c>
      <c r="AP101" s="13">
        <f>SUMIFS('Retiro Mensual'!$E$2:$E$2629,'Retiro Mensual'!$A$2:$A$2629,AP$4,'Retiro Mensual'!$B$2:$B$2629,$B101,'Retiro Mensual'!$C$2:$C$2629,AP$5)</f>
        <v>0</v>
      </c>
      <c r="AQ101" s="13">
        <f>SUMIFS('Retiro Mensual'!$E$2:$E$2629,'Retiro Mensual'!$A$2:$A$2629,AQ$4,'Retiro Mensual'!$B$2:$B$2629,$B101,'Retiro Mensual'!$C$2:$C$2629,AQ$5)</f>
        <v>0</v>
      </c>
      <c r="AR101" s="13">
        <f>SUMIFS('Retiro Mensual'!$E$2:$E$2629,'Retiro Mensual'!$A$2:$A$2629,AR$4,'Retiro Mensual'!$B$2:$B$2629,$B101,'Retiro Mensual'!$C$2:$C$2629,AR$5)</f>
        <v>0</v>
      </c>
      <c r="AS101" s="13">
        <f>SUMIFS('Retiro Mensual'!$E$2:$E$2629,'Retiro Mensual'!$A$2:$A$2629,AS$4,'Retiro Mensual'!$B$2:$B$2629,$B101,'Retiro Mensual'!$C$2:$C$2629,AS$5)</f>
        <v>0</v>
      </c>
      <c r="AT101" s="13">
        <f>SUMIFS('Retiro Mensual'!$E$2:$E$2629,'Retiro Mensual'!$A$2:$A$2629,AT$4,'Retiro Mensual'!$B$2:$B$2629,$B101,'Retiro Mensual'!$C$2:$C$2629,AT$5)</f>
        <v>0</v>
      </c>
      <c r="AU101" s="13">
        <f>SUMIFS('Retiro Mensual'!$E$2:$E$2629,'Retiro Mensual'!$A$2:$A$2629,AU$4,'Retiro Mensual'!$B$2:$B$2629,$B101,'Retiro Mensual'!$C$2:$C$2629,AU$5)</f>
        <v>0</v>
      </c>
      <c r="AV101" s="13">
        <f>SUMIFS('Retiro Mensual'!$E$2:$E$2629,'Retiro Mensual'!$A$2:$A$2629,AV$4,'Retiro Mensual'!$B$2:$B$2629,$B101,'Retiro Mensual'!$C$2:$C$2629,AV$5)</f>
        <v>0</v>
      </c>
      <c r="AW101" s="13">
        <f>SUMIFS('Retiro Mensual'!$E$2:$E$2629,'Retiro Mensual'!$A$2:$A$2629,AW$4,'Retiro Mensual'!$B$2:$B$2629,$B101,'Retiro Mensual'!$C$2:$C$2629,AW$5)</f>
        <v>0</v>
      </c>
      <c r="AX101" s="13">
        <f>SUMIFS('Retiro Mensual'!$E$2:$E$2629,'Retiro Mensual'!$A$2:$A$2629,AX$4,'Retiro Mensual'!$B$2:$B$2629,$B101,'Retiro Mensual'!$C$2:$C$2629,AX$5)</f>
        <v>0</v>
      </c>
      <c r="AY101" s="14">
        <f>SUMIFS('Retiro Mensual'!$E$2:$E$2629,'Retiro Mensual'!$A$2:$A$2629,AY$4,'Retiro Mensual'!$B$2:$B$2629,$B101,'Retiro Mensual'!$C$2:$C$2629,AY$5)</f>
        <v>0</v>
      </c>
      <c r="AZ101" s="12">
        <f>SUMIFS('Retiro Mensual'!$E$2:$E$2629,'Retiro Mensual'!$A$2:$A$2629,AZ$4,'Retiro Mensual'!$B$2:$B$2629,$B101,'Retiro Mensual'!$C$2:$C$2629,AZ$5)</f>
        <v>0</v>
      </c>
      <c r="BA101" s="13">
        <f>SUMIFS('Retiro Mensual'!$E$2:$E$2629,'Retiro Mensual'!$A$2:$A$2629,BA$4,'Retiro Mensual'!$B$2:$B$2629,$B101,'Retiro Mensual'!$C$2:$C$2629,BA$5)</f>
        <v>0</v>
      </c>
      <c r="BB101" s="13">
        <f>SUMIFS('Retiro Mensual'!$E$2:$E$2629,'Retiro Mensual'!$A$2:$A$2629,BB$4,'Retiro Mensual'!$B$2:$B$2629,$B101,'Retiro Mensual'!$C$2:$C$2629,BB$5)</f>
        <v>0</v>
      </c>
      <c r="BC101" s="13">
        <f>SUMIFS('Retiro Mensual'!$E$2:$E$2629,'Retiro Mensual'!$A$2:$A$2629,BC$4,'Retiro Mensual'!$B$2:$B$2629,$B101,'Retiro Mensual'!$C$2:$C$2629,BC$5)</f>
        <v>0</v>
      </c>
      <c r="BD101" s="13">
        <f>SUMIFS('Retiro Mensual'!$E$2:$E$2629,'Retiro Mensual'!$A$2:$A$2629,BD$4,'Retiro Mensual'!$B$2:$B$2629,$B101,'Retiro Mensual'!$C$2:$C$2629,BD$5)</f>
        <v>0</v>
      </c>
      <c r="BE101" s="13">
        <f>SUMIFS('Retiro Mensual'!$E$2:$E$2629,'Retiro Mensual'!$A$2:$A$2629,BE$4,'Retiro Mensual'!$B$2:$B$2629,$B101,'Retiro Mensual'!$C$2:$C$2629,BE$5)</f>
        <v>0</v>
      </c>
      <c r="BF101" s="13">
        <f>SUMIFS('Retiro Mensual'!$E$2:$E$2629,'Retiro Mensual'!$A$2:$A$2629,BF$4,'Retiro Mensual'!$B$2:$B$2629,$B101,'Retiro Mensual'!$C$2:$C$2629,BF$5)</f>
        <v>0</v>
      </c>
      <c r="BG101" s="13">
        <f>SUMIFS('Retiro Mensual'!$E$2:$E$2629,'Retiro Mensual'!$A$2:$A$2629,BG$4,'Retiro Mensual'!$B$2:$B$2629,$B101,'Retiro Mensual'!$C$2:$C$2629,BG$5)</f>
        <v>0</v>
      </c>
      <c r="BH101" s="13">
        <f>SUMIFS('Retiro Mensual'!$E$2:$E$2629,'Retiro Mensual'!$A$2:$A$2629,BH$4,'Retiro Mensual'!$B$2:$B$2629,$B101,'Retiro Mensual'!$C$2:$C$2629,BH$5)</f>
        <v>0</v>
      </c>
      <c r="BI101" s="13">
        <f>SUMIFS('Retiro Mensual'!$E$2:$E$2629,'Retiro Mensual'!$A$2:$A$2629,BI$4,'Retiro Mensual'!$B$2:$B$2629,$B101,'Retiro Mensual'!$C$2:$C$2629,BI$5)</f>
        <v>0</v>
      </c>
      <c r="BJ101" s="13">
        <f>SUMIFS('Retiro Mensual'!$E$2:$E$2629,'Retiro Mensual'!$A$2:$A$2629,BJ$4,'Retiro Mensual'!$B$2:$B$2629,$B101,'Retiro Mensual'!$C$2:$C$2629,BJ$5)</f>
        <v>0</v>
      </c>
      <c r="BK101" s="14">
        <f>SUMIFS('Retiro Mensual'!$E$2:$E$2629,'Retiro Mensual'!$A$2:$A$2629,BK$4,'Retiro Mensual'!$B$2:$B$2629,$B101,'Retiro Mensual'!$C$2:$C$2629,BK$5)</f>
        <v>0</v>
      </c>
      <c r="BL101" s="12">
        <f>SUMIFS('Retiro Mensual'!$E$2:$E$2629,'Retiro Mensual'!$A$2:$A$2629,BL$4,'Retiro Mensual'!$B$2:$B$2629,$B101,'Retiro Mensual'!$C$2:$C$2629,BL$5)</f>
        <v>0</v>
      </c>
      <c r="BM101" s="13">
        <f>SUMIFS('Retiro Mensual'!$E$2:$E$2629,'Retiro Mensual'!$A$2:$A$2629,BM$4,'Retiro Mensual'!$B$2:$B$2629,$B101,'Retiro Mensual'!$C$2:$C$2629,BM$5)</f>
        <v>0</v>
      </c>
      <c r="BN101" s="13">
        <f>SUMIFS('Retiro Mensual'!$E$2:$E$2629,'Retiro Mensual'!$A$2:$A$2629,BN$4,'Retiro Mensual'!$B$2:$B$2629,$B101,'Retiro Mensual'!$C$2:$C$2629,BN$5)</f>
        <v>0</v>
      </c>
      <c r="BO101" s="13">
        <f>SUMIFS('Retiro Mensual'!$E$2:$E$2629,'Retiro Mensual'!$A$2:$A$2629,BO$4,'Retiro Mensual'!$B$2:$B$2629,$B101,'Retiro Mensual'!$C$2:$C$2629,BO$5)</f>
        <v>0</v>
      </c>
      <c r="BP101" s="13">
        <f>SUMIFS('Retiro Mensual'!$E$2:$E$2629,'Retiro Mensual'!$A$2:$A$2629,BP$4,'Retiro Mensual'!$B$2:$B$2629,$B101,'Retiro Mensual'!$C$2:$C$2629,BP$5)</f>
        <v>0</v>
      </c>
      <c r="BQ101" s="13">
        <f>SUMIFS('Retiro Mensual'!$E$2:$E$2629,'Retiro Mensual'!$A$2:$A$2629,BQ$4,'Retiro Mensual'!$B$2:$B$2629,$B101,'Retiro Mensual'!$C$2:$C$2629,BQ$5)</f>
        <v>0</v>
      </c>
      <c r="BR101" s="13">
        <f>SUMIFS('Retiro Mensual'!$E$2:$E$2629,'Retiro Mensual'!$A$2:$A$2629,BR$4,'Retiro Mensual'!$B$2:$B$2629,$B101,'Retiro Mensual'!$C$2:$C$2629,BR$5)</f>
        <v>0</v>
      </c>
      <c r="BS101" s="13">
        <f>SUMIFS('Retiro Mensual'!$E$2:$E$2629,'Retiro Mensual'!$A$2:$A$2629,BS$4,'Retiro Mensual'!$B$2:$B$2629,$B101,'Retiro Mensual'!$C$2:$C$2629,BS$5)</f>
        <v>0</v>
      </c>
      <c r="BT101" s="13">
        <f>SUMIFS('Retiro Mensual'!$E$2:$E$2629,'Retiro Mensual'!$A$2:$A$2629,BT$4,'Retiro Mensual'!$B$2:$B$2629,$B101,'Retiro Mensual'!$C$2:$C$2629,BT$5)</f>
        <v>0</v>
      </c>
      <c r="BU101" s="13">
        <f>SUMIFS('Retiro Mensual'!$E$2:$E$2629,'Retiro Mensual'!$A$2:$A$2629,BU$4,'Retiro Mensual'!$B$2:$B$2629,$B101,'Retiro Mensual'!$C$2:$C$2629,BU$5)</f>
        <v>0</v>
      </c>
      <c r="BV101" s="13">
        <f>SUMIFS('Retiro Mensual'!$E$2:$E$2629,'Retiro Mensual'!$A$2:$A$2629,BV$4,'Retiro Mensual'!$B$2:$B$2629,$B101,'Retiro Mensual'!$C$2:$C$2629,BV$5)</f>
        <v>0</v>
      </c>
      <c r="BW101" s="14">
        <f>SUMIFS('Retiro Mensual'!$E$2:$E$2629,'Retiro Mensual'!$A$2:$A$2629,BW$4,'Retiro Mensual'!$B$2:$B$2629,$B101,'Retiro Mensual'!$C$2:$C$2629,BW$5)</f>
        <v>0</v>
      </c>
      <c r="BX101" s="13"/>
      <c r="BY101" s="12">
        <f>SUMIFS('Compra Ventas'!$E$2:$E$2700,'Compra Ventas'!$A$2:$A$2700,BY$4,'Compra Ventas'!$B$2:$B$2700,$B101,'Compra Ventas'!$C$2:$C$2700,BY$5)</f>
        <v>0</v>
      </c>
      <c r="BZ101" s="13">
        <f>SUMIFS('Compra Ventas'!$E$2:$E$2700,'Compra Ventas'!$A$2:$A$2700,BZ$4,'Compra Ventas'!$B$2:$B$2700,$B101,'Compra Ventas'!$C$2:$C$2700,BZ$5)</f>
        <v>0</v>
      </c>
      <c r="CA101" s="13">
        <f>SUMIFS('Compra Ventas'!$E$2:$E$2700,'Compra Ventas'!$A$2:$A$2700,CA$4,'Compra Ventas'!$B$2:$B$2700,$B101,'Compra Ventas'!$C$2:$C$2700,CA$5)</f>
        <v>0</v>
      </c>
      <c r="CB101" s="13">
        <f>SUMIFS('Compra Ventas'!$E$2:$E$2700,'Compra Ventas'!$A$2:$A$2700,CB$4,'Compra Ventas'!$B$2:$B$2700,$B101,'Compra Ventas'!$C$2:$C$2700,CB$5)</f>
        <v>0</v>
      </c>
      <c r="CC101" s="13">
        <f>SUMIFS('Compra Ventas'!$E$2:$E$2700,'Compra Ventas'!$A$2:$A$2700,CC$4,'Compra Ventas'!$B$2:$B$2700,$B101,'Compra Ventas'!$C$2:$C$2700,CC$5)</f>
        <v>0</v>
      </c>
      <c r="CD101" s="13">
        <f>SUMIFS('Compra Ventas'!$E$2:$E$2700,'Compra Ventas'!$A$2:$A$2700,CD$4,'Compra Ventas'!$B$2:$B$2700,$B101,'Compra Ventas'!$C$2:$C$2700,CD$5)</f>
        <v>0</v>
      </c>
      <c r="CE101" s="13">
        <f>SUMIFS('Compra Ventas'!$E$2:$E$2700,'Compra Ventas'!$A$2:$A$2700,CE$4,'Compra Ventas'!$B$2:$B$2700,$B101,'Compra Ventas'!$C$2:$C$2700,CE$5)</f>
        <v>0</v>
      </c>
      <c r="CF101" s="13">
        <f>SUMIFS('Compra Ventas'!$E$2:$E$2700,'Compra Ventas'!$A$2:$A$2700,CF$4,'Compra Ventas'!$B$2:$B$2700,$B101,'Compra Ventas'!$C$2:$C$2700,CF$5)</f>
        <v>0</v>
      </c>
      <c r="CG101" s="13">
        <f>SUMIFS('Compra Ventas'!$E$2:$E$2700,'Compra Ventas'!$A$2:$A$2700,CG$4,'Compra Ventas'!$B$2:$B$2700,$B101,'Compra Ventas'!$C$2:$C$2700,CG$5)</f>
        <v>0</v>
      </c>
      <c r="CH101" s="13">
        <f>SUMIFS('Compra Ventas'!$E$2:$E$2700,'Compra Ventas'!$A$2:$A$2700,CH$4,'Compra Ventas'!$B$2:$B$2700,$B101,'Compra Ventas'!$C$2:$C$2700,CH$5)</f>
        <v>0</v>
      </c>
      <c r="CI101" s="13">
        <f>SUMIFS('Compra Ventas'!$E$2:$E$2700,'Compra Ventas'!$A$2:$A$2700,CI$4,'Compra Ventas'!$B$2:$B$2700,$B101,'Compra Ventas'!$C$2:$C$2700,CI$5)</f>
        <v>0</v>
      </c>
      <c r="CJ101" s="14">
        <f>SUMIFS('Compra Ventas'!$E$2:$E$2700,'Compra Ventas'!$A$2:$A$2700,CJ$4,'Compra Ventas'!$B$2:$B$2700,$B101,'Compra Ventas'!$C$2:$C$2700,CJ$5)</f>
        <v>0</v>
      </c>
      <c r="CK101" s="12">
        <f>SUMIFS('Compra Ventas'!$E$2:$E$2700,'Compra Ventas'!$A$2:$A$2700,CK$4,'Compra Ventas'!$B$2:$B$2700,$B101,'Compra Ventas'!$C$2:$C$2700,CK$5)</f>
        <v>0</v>
      </c>
      <c r="CL101" s="13">
        <f>SUMIFS('Compra Ventas'!$E$2:$E$2700,'Compra Ventas'!$A$2:$A$2700,CL$4,'Compra Ventas'!$B$2:$B$2700,$B101,'Compra Ventas'!$C$2:$C$2700,CL$5)</f>
        <v>0</v>
      </c>
      <c r="CM101" s="13">
        <f>SUMIFS('Compra Ventas'!$E$2:$E$2700,'Compra Ventas'!$A$2:$A$2700,CM$4,'Compra Ventas'!$B$2:$B$2700,$B101,'Compra Ventas'!$C$2:$C$2700,CM$5)</f>
        <v>0</v>
      </c>
      <c r="CN101" s="13">
        <f>SUMIFS('Compra Ventas'!$E$2:$E$2700,'Compra Ventas'!$A$2:$A$2700,CN$4,'Compra Ventas'!$B$2:$B$2700,$B101,'Compra Ventas'!$C$2:$C$2700,CN$5)</f>
        <v>0</v>
      </c>
      <c r="CO101" s="13">
        <f>SUMIFS('Compra Ventas'!$E$2:$E$2700,'Compra Ventas'!$A$2:$A$2700,CO$4,'Compra Ventas'!$B$2:$B$2700,$B101,'Compra Ventas'!$C$2:$C$2700,CO$5)</f>
        <v>0</v>
      </c>
      <c r="CP101" s="13">
        <f>SUMIFS('Compra Ventas'!$E$2:$E$2700,'Compra Ventas'!$A$2:$A$2700,CP$4,'Compra Ventas'!$B$2:$B$2700,$B101,'Compra Ventas'!$C$2:$C$2700,CP$5)</f>
        <v>0</v>
      </c>
      <c r="CQ101" s="13">
        <f>SUMIFS('Compra Ventas'!$E$2:$E$2700,'Compra Ventas'!$A$2:$A$2700,CQ$4,'Compra Ventas'!$B$2:$B$2700,$B101,'Compra Ventas'!$C$2:$C$2700,CQ$5)</f>
        <v>0</v>
      </c>
      <c r="CR101" s="13">
        <f>SUMIFS('Compra Ventas'!$E$2:$E$2700,'Compra Ventas'!$A$2:$A$2700,CR$4,'Compra Ventas'!$B$2:$B$2700,$B101,'Compra Ventas'!$C$2:$C$2700,CR$5)</f>
        <v>0</v>
      </c>
      <c r="CS101" s="13">
        <f>SUMIFS('Compra Ventas'!$E$2:$E$2700,'Compra Ventas'!$A$2:$A$2700,CS$4,'Compra Ventas'!$B$2:$B$2700,$B101,'Compra Ventas'!$C$2:$C$2700,CS$5)</f>
        <v>0</v>
      </c>
      <c r="CT101" s="13">
        <f>SUMIFS('Compra Ventas'!$E$2:$E$2700,'Compra Ventas'!$A$2:$A$2700,CT$4,'Compra Ventas'!$B$2:$B$2700,$B101,'Compra Ventas'!$C$2:$C$2700,CT$5)</f>
        <v>0</v>
      </c>
      <c r="CU101" s="13">
        <f>SUMIFS('Compra Ventas'!$E$2:$E$2700,'Compra Ventas'!$A$2:$A$2700,CU$4,'Compra Ventas'!$B$2:$B$2700,$B101,'Compra Ventas'!$C$2:$C$2700,CU$5)</f>
        <v>0</v>
      </c>
      <c r="CV101" s="14">
        <f>SUMIFS('Compra Ventas'!$E$2:$E$2700,'Compra Ventas'!$A$2:$A$2700,CV$4,'Compra Ventas'!$B$2:$B$2700,$B101,'Compra Ventas'!$C$2:$C$2700,CV$5)</f>
        <v>0</v>
      </c>
      <c r="CW101" s="12">
        <f>SUMIFS('Compra Ventas'!$E$2:$E$2700,'Compra Ventas'!$A$2:$A$2700,CW$4,'Compra Ventas'!$B$2:$B$2700,$B101,'Compra Ventas'!$C$2:$C$2700,CW$5)</f>
        <v>0</v>
      </c>
      <c r="CX101" s="13">
        <f>SUMIFS('Compra Ventas'!$E$2:$E$2700,'Compra Ventas'!$A$2:$A$2700,CX$4,'Compra Ventas'!$B$2:$B$2700,$B101,'Compra Ventas'!$C$2:$C$2700,CX$5)</f>
        <v>0</v>
      </c>
      <c r="CY101" s="13">
        <f>SUMIFS('Compra Ventas'!$E$2:$E$2700,'Compra Ventas'!$A$2:$A$2700,CY$4,'Compra Ventas'!$B$2:$B$2700,$B101,'Compra Ventas'!$C$2:$C$2700,CY$5)</f>
        <v>0</v>
      </c>
      <c r="CZ101" s="13">
        <f>SUMIFS('Compra Ventas'!$E$2:$E$2700,'Compra Ventas'!$A$2:$A$2700,CZ$4,'Compra Ventas'!$B$2:$B$2700,$B101,'Compra Ventas'!$C$2:$C$2700,CZ$5)</f>
        <v>0</v>
      </c>
      <c r="DA101" s="13">
        <f>SUMIFS('Compra Ventas'!$E$2:$E$2700,'Compra Ventas'!$A$2:$A$2700,DA$4,'Compra Ventas'!$B$2:$B$2700,$B101,'Compra Ventas'!$C$2:$C$2700,DA$5)</f>
        <v>0</v>
      </c>
      <c r="DB101" s="13">
        <f>SUMIFS('Compra Ventas'!$E$2:$E$2700,'Compra Ventas'!$A$2:$A$2700,DB$4,'Compra Ventas'!$B$2:$B$2700,$B101,'Compra Ventas'!$C$2:$C$2700,DB$5)</f>
        <v>0</v>
      </c>
      <c r="DC101" s="13">
        <f>SUMIFS('Compra Ventas'!$E$2:$E$2700,'Compra Ventas'!$A$2:$A$2700,DC$4,'Compra Ventas'!$B$2:$B$2700,$B101,'Compra Ventas'!$C$2:$C$2700,DC$5)</f>
        <v>0</v>
      </c>
      <c r="DD101" s="13">
        <f>SUMIFS('Compra Ventas'!$E$2:$E$2700,'Compra Ventas'!$A$2:$A$2700,DD$4,'Compra Ventas'!$B$2:$B$2700,$B101,'Compra Ventas'!$C$2:$C$2700,DD$5)</f>
        <v>0</v>
      </c>
      <c r="DE101" s="13">
        <f>SUMIFS('Compra Ventas'!$E$2:$E$2700,'Compra Ventas'!$A$2:$A$2700,DE$4,'Compra Ventas'!$B$2:$B$2700,$B101,'Compra Ventas'!$C$2:$C$2700,DE$5)</f>
        <v>0</v>
      </c>
      <c r="DF101" s="13">
        <f>SUMIFS('Compra Ventas'!$E$2:$E$2700,'Compra Ventas'!$A$2:$A$2700,DF$4,'Compra Ventas'!$B$2:$B$2700,$B101,'Compra Ventas'!$C$2:$C$2700,DF$5)</f>
        <v>0</v>
      </c>
      <c r="DG101" s="13">
        <f>SUMIFS('Compra Ventas'!$E$2:$E$2700,'Compra Ventas'!$A$2:$A$2700,DG$4,'Compra Ventas'!$B$2:$B$2700,$B101,'Compra Ventas'!$C$2:$C$2700,DG$5)</f>
        <v>0</v>
      </c>
      <c r="DH101" s="14">
        <f>SUMIFS('Compra Ventas'!$E$2:$E$2700,'Compra Ventas'!$A$2:$A$2700,DH$4,'Compra Ventas'!$B$2:$B$2700,$B101,'Compra Ventas'!$C$2:$C$2700,DH$5)</f>
        <v>0</v>
      </c>
      <c r="DI101" s="84"/>
      <c r="DJ101" s="98">
        <f>SUMIFS('Ajuste Ciclado'!D$5:D$47,'Ajuste Ciclado'!$C$5:$C$47,Balance!DJ$4,'Ajuste Ciclado'!$B$5:$B$47,Balance!$B101)</f>
        <v>0</v>
      </c>
      <c r="DK101" s="99">
        <f>SUMIFS('Ajuste Ciclado'!E$5:E$47,'Ajuste Ciclado'!$C$5:$C$47,Balance!DK$4,'Ajuste Ciclado'!$B$5:$B$47,Balance!$B101)</f>
        <v>0</v>
      </c>
      <c r="DL101" s="99">
        <f>SUMIFS('Ajuste Ciclado'!F$5:F$47,'Ajuste Ciclado'!$C$5:$C$47,Balance!DL$4,'Ajuste Ciclado'!$B$5:$B$47,Balance!$B101)</f>
        <v>0</v>
      </c>
      <c r="DM101" s="99">
        <f>SUMIFS('Ajuste Ciclado'!G$5:G$47,'Ajuste Ciclado'!$C$5:$C$47,Balance!DM$4,'Ajuste Ciclado'!$B$5:$B$47,Balance!$B101)</f>
        <v>0</v>
      </c>
      <c r="DN101" s="99">
        <f>SUMIFS('Ajuste Ciclado'!H$5:H$47,'Ajuste Ciclado'!$C$5:$C$47,Balance!DN$4,'Ajuste Ciclado'!$B$5:$B$47,Balance!$B101)</f>
        <v>0</v>
      </c>
      <c r="DO101" s="99">
        <f>SUMIFS('Ajuste Ciclado'!I$5:I$47,'Ajuste Ciclado'!$C$5:$C$47,Balance!DO$4,'Ajuste Ciclado'!$B$5:$B$47,Balance!$B101)</f>
        <v>0</v>
      </c>
      <c r="DP101" s="99">
        <f>SUMIFS('Ajuste Ciclado'!J$5:J$47,'Ajuste Ciclado'!$C$5:$C$47,Balance!DP$4,'Ajuste Ciclado'!$B$5:$B$47,Balance!$B101)</f>
        <v>0</v>
      </c>
      <c r="DQ101" s="99">
        <f>SUMIFS('Ajuste Ciclado'!K$5:K$47,'Ajuste Ciclado'!$C$5:$C$47,Balance!DQ$4,'Ajuste Ciclado'!$B$5:$B$47,Balance!$B101)</f>
        <v>0</v>
      </c>
      <c r="DR101" s="99">
        <f>SUMIFS('Ajuste Ciclado'!L$5:L$47,'Ajuste Ciclado'!$C$5:$C$47,Balance!DR$4,'Ajuste Ciclado'!$B$5:$B$47,Balance!$B101)</f>
        <v>0</v>
      </c>
      <c r="DS101" s="99">
        <f>SUMIFS('Ajuste Ciclado'!M$5:M$47,'Ajuste Ciclado'!$C$5:$C$47,Balance!DS$4,'Ajuste Ciclado'!$B$5:$B$47,Balance!$B101)</f>
        <v>0</v>
      </c>
      <c r="DT101" s="99">
        <f>SUMIFS('Ajuste Ciclado'!N$5:N$47,'Ajuste Ciclado'!$C$5:$C$47,Balance!DT$4,'Ajuste Ciclado'!$B$5:$B$47,Balance!$B101)</f>
        <v>0</v>
      </c>
      <c r="DU101" s="100">
        <f>SUMIFS('Ajuste Ciclado'!O$5:O$47,'Ajuste Ciclado'!$C$5:$C$47,Balance!DU$4,'Ajuste Ciclado'!$B$5:$B$47,Balance!$B101)</f>
        <v>0</v>
      </c>
      <c r="DV101" s="98">
        <f>SUMIFS('Ajuste Ciclado'!D$5:D$47,'Ajuste Ciclado'!$C$5:$C$47,Balance!DV$4,'Ajuste Ciclado'!$B$5:$B$47,Balance!$B101)</f>
        <v>0</v>
      </c>
      <c r="DW101" s="99">
        <f>SUMIFS('Ajuste Ciclado'!E$5:E$47,'Ajuste Ciclado'!$C$5:$C$47,Balance!DW$4,'Ajuste Ciclado'!$B$5:$B$47,Balance!$B101)</f>
        <v>0</v>
      </c>
      <c r="DX101" s="99">
        <f>SUMIFS('Ajuste Ciclado'!F$5:F$47,'Ajuste Ciclado'!$C$5:$C$47,Balance!DX$4,'Ajuste Ciclado'!$B$5:$B$47,Balance!$B101)</f>
        <v>0</v>
      </c>
      <c r="DY101" s="99">
        <f>SUMIFS('Ajuste Ciclado'!G$5:G$47,'Ajuste Ciclado'!$C$5:$C$47,Balance!DY$4,'Ajuste Ciclado'!$B$5:$B$47,Balance!$B101)</f>
        <v>0</v>
      </c>
      <c r="DZ101" s="99">
        <f>SUMIFS('Ajuste Ciclado'!H$5:H$47,'Ajuste Ciclado'!$C$5:$C$47,Balance!DZ$4,'Ajuste Ciclado'!$B$5:$B$47,Balance!$B101)</f>
        <v>0</v>
      </c>
      <c r="EA101" s="99">
        <f>SUMIFS('Ajuste Ciclado'!I$5:I$47,'Ajuste Ciclado'!$C$5:$C$47,Balance!EA$4,'Ajuste Ciclado'!$B$5:$B$47,Balance!$B101)</f>
        <v>0</v>
      </c>
      <c r="EB101" s="99">
        <f>SUMIFS('Ajuste Ciclado'!J$5:J$47,'Ajuste Ciclado'!$C$5:$C$47,Balance!EB$4,'Ajuste Ciclado'!$B$5:$B$47,Balance!$B101)</f>
        <v>0</v>
      </c>
      <c r="EC101" s="99">
        <f>SUMIFS('Ajuste Ciclado'!K$5:K$47,'Ajuste Ciclado'!$C$5:$C$47,Balance!EC$4,'Ajuste Ciclado'!$B$5:$B$47,Balance!$B101)</f>
        <v>0</v>
      </c>
      <c r="ED101" s="99">
        <f>SUMIFS('Ajuste Ciclado'!L$5:L$47,'Ajuste Ciclado'!$C$5:$C$47,Balance!ED$4,'Ajuste Ciclado'!$B$5:$B$47,Balance!$B101)</f>
        <v>0</v>
      </c>
      <c r="EE101" s="99">
        <f>SUMIFS('Ajuste Ciclado'!M$5:M$47,'Ajuste Ciclado'!$C$5:$C$47,Balance!EE$4,'Ajuste Ciclado'!$B$5:$B$47,Balance!$B101)</f>
        <v>0</v>
      </c>
      <c r="EF101" s="99">
        <f>SUMIFS('Ajuste Ciclado'!N$5:N$47,'Ajuste Ciclado'!$C$5:$C$47,Balance!EF$4,'Ajuste Ciclado'!$B$5:$B$47,Balance!$B101)</f>
        <v>0</v>
      </c>
      <c r="EG101" s="100">
        <f>SUMIFS('Ajuste Ciclado'!O$5:O$47,'Ajuste Ciclado'!$C$5:$C$47,Balance!EG$4,'Ajuste Ciclado'!$B$5:$B$47,Balance!$B101)</f>
        <v>0</v>
      </c>
      <c r="EH101" s="98">
        <f>SUMIFS('Ajuste Ciclado'!D$5:D$47,'Ajuste Ciclado'!$C$5:$C$47,Balance!EH$4,'Ajuste Ciclado'!$B$5:$B$47,Balance!$B101)</f>
        <v>0</v>
      </c>
      <c r="EI101" s="99">
        <f>SUMIFS('Ajuste Ciclado'!E$5:E$47,'Ajuste Ciclado'!$C$5:$C$47,Balance!EI$4,'Ajuste Ciclado'!$B$5:$B$47,Balance!$B101)</f>
        <v>0</v>
      </c>
      <c r="EJ101" s="99">
        <f>SUMIFS('Ajuste Ciclado'!F$5:F$47,'Ajuste Ciclado'!$C$5:$C$47,Balance!EJ$4,'Ajuste Ciclado'!$B$5:$B$47,Balance!$B101)</f>
        <v>0</v>
      </c>
      <c r="EK101" s="99">
        <f>SUMIFS('Ajuste Ciclado'!G$5:G$47,'Ajuste Ciclado'!$C$5:$C$47,Balance!EK$4,'Ajuste Ciclado'!$B$5:$B$47,Balance!$B101)</f>
        <v>0</v>
      </c>
      <c r="EL101" s="99">
        <f>SUMIFS('Ajuste Ciclado'!H$5:H$47,'Ajuste Ciclado'!$C$5:$C$47,Balance!EL$4,'Ajuste Ciclado'!$B$5:$B$47,Balance!$B101)</f>
        <v>0</v>
      </c>
      <c r="EM101" s="99">
        <f>SUMIFS('Ajuste Ciclado'!I$5:I$47,'Ajuste Ciclado'!$C$5:$C$47,Balance!EM$4,'Ajuste Ciclado'!$B$5:$B$47,Balance!$B101)</f>
        <v>0</v>
      </c>
      <c r="EN101" s="99">
        <f>SUMIFS('Ajuste Ciclado'!J$5:J$47,'Ajuste Ciclado'!$C$5:$C$47,Balance!EN$4,'Ajuste Ciclado'!$B$5:$B$47,Balance!$B101)</f>
        <v>0</v>
      </c>
      <c r="EO101" s="99">
        <f>SUMIFS('Ajuste Ciclado'!K$5:K$47,'Ajuste Ciclado'!$C$5:$C$47,Balance!EO$4,'Ajuste Ciclado'!$B$5:$B$47,Balance!$B101)</f>
        <v>0</v>
      </c>
      <c r="EP101" s="99">
        <f>SUMIFS('Ajuste Ciclado'!L$5:L$47,'Ajuste Ciclado'!$C$5:$C$47,Balance!EP$4,'Ajuste Ciclado'!$B$5:$B$47,Balance!$B101)</f>
        <v>0</v>
      </c>
      <c r="EQ101" s="99">
        <f>SUMIFS('Ajuste Ciclado'!M$5:M$47,'Ajuste Ciclado'!$C$5:$C$47,Balance!EQ$4,'Ajuste Ciclado'!$B$5:$B$47,Balance!$B101)</f>
        <v>0</v>
      </c>
      <c r="ER101" s="99">
        <f>SUMIFS('Ajuste Ciclado'!N$5:N$47,'Ajuste Ciclado'!$C$5:$C$47,Balance!ER$4,'Ajuste Ciclado'!$B$5:$B$47,Balance!$B101)</f>
        <v>0</v>
      </c>
      <c r="ES101" s="100">
        <f>SUMIFS('Ajuste Ciclado'!O$5:O$47,'Ajuste Ciclado'!$C$5:$C$47,Balance!ES$4,'Ajuste Ciclado'!$B$5:$B$47,Balance!$B101)</f>
        <v>0</v>
      </c>
      <c r="ET101" s="84"/>
      <c r="EU101" s="12">
        <f t="shared" si="181"/>
        <v>21713.171194342369</v>
      </c>
      <c r="EV101" s="13">
        <f t="shared" si="145"/>
        <v>81157.510422870604</v>
      </c>
      <c r="EW101" s="13">
        <f t="shared" si="146"/>
        <v>75575.445723759651</v>
      </c>
      <c r="EX101" s="13">
        <f t="shared" si="147"/>
        <v>49805.768833908653</v>
      </c>
      <c r="EY101" s="13">
        <f t="shared" si="148"/>
        <v>64269.242325500112</v>
      </c>
      <c r="EZ101" s="13">
        <f t="shared" si="149"/>
        <v>78623.842991084384</v>
      </c>
      <c r="FA101" s="13">
        <f t="shared" si="150"/>
        <v>102800.5875042901</v>
      </c>
      <c r="FB101" s="13">
        <f t="shared" si="151"/>
        <v>69984.083735056745</v>
      </c>
      <c r="FC101" s="13">
        <f t="shared" si="152"/>
        <v>54847.74803572063</v>
      </c>
      <c r="FD101" s="13">
        <f t="shared" si="153"/>
        <v>19449.516872892971</v>
      </c>
      <c r="FE101" s="13">
        <f t="shared" si="154"/>
        <v>11937.216994897401</v>
      </c>
      <c r="FF101" s="14">
        <f t="shared" si="155"/>
        <v>9100.7935303977501</v>
      </c>
      <c r="FG101" s="12">
        <f t="shared" si="156"/>
        <v>19677.91865121726</v>
      </c>
      <c r="FH101" s="13">
        <f t="shared" si="157"/>
        <v>78374.643890801744</v>
      </c>
      <c r="FI101" s="13">
        <f t="shared" si="158"/>
        <v>74190.200330559834</v>
      </c>
      <c r="FJ101" s="13">
        <f t="shared" si="159"/>
        <v>31976.87263194118</v>
      </c>
      <c r="FK101" s="13">
        <f t="shared" si="160"/>
        <v>38722.882101322859</v>
      </c>
      <c r="FL101" s="13">
        <f t="shared" si="161"/>
        <v>64488.225401734337</v>
      </c>
      <c r="FM101" s="13">
        <f t="shared" si="162"/>
        <v>64682.358600478823</v>
      </c>
      <c r="FN101" s="13">
        <f t="shared" si="163"/>
        <v>76841.725920560028</v>
      </c>
      <c r="FO101" s="13">
        <f t="shared" si="164"/>
        <v>42248.872702636829</v>
      </c>
      <c r="FP101" s="13">
        <f t="shared" si="165"/>
        <v>20402.094446890249</v>
      </c>
      <c r="FQ101" s="13">
        <f t="shared" si="166"/>
        <v>18060.53111971488</v>
      </c>
      <c r="FR101" s="14">
        <f t="shared" si="167"/>
        <v>25746.99029947985</v>
      </c>
      <c r="FS101" s="12">
        <f t="shared" si="168"/>
        <v>16785.67629638041</v>
      </c>
      <c r="FT101" s="13">
        <f t="shared" si="169"/>
        <v>36904.621855551348</v>
      </c>
      <c r="FU101" s="13">
        <f t="shared" si="170"/>
        <v>40318.709068845688</v>
      </c>
      <c r="FV101" s="13">
        <f t="shared" si="171"/>
        <v>30988.341268163509</v>
      </c>
      <c r="FW101" s="13">
        <f t="shared" si="172"/>
        <v>29274.551541411081</v>
      </c>
      <c r="FX101" s="13">
        <f t="shared" si="173"/>
        <v>30184.745863969791</v>
      </c>
      <c r="FY101" s="13">
        <f t="shared" si="174"/>
        <v>68298.131697381526</v>
      </c>
      <c r="FZ101" s="13">
        <f t="shared" si="175"/>
        <v>50243.554817862423</v>
      </c>
      <c r="GA101" s="13">
        <f t="shared" si="176"/>
        <v>40625.048929239252</v>
      </c>
      <c r="GB101" s="13">
        <f t="shared" si="177"/>
        <v>42452.282117301773</v>
      </c>
      <c r="GC101" s="13">
        <f t="shared" si="178"/>
        <v>34874.5355325583</v>
      </c>
      <c r="GD101" s="14">
        <f t="shared" si="179"/>
        <v>27847.121512574198</v>
      </c>
      <c r="GE101" s="84"/>
      <c r="GF101" s="12">
        <f t="shared" si="182"/>
        <v>639264.92816472123</v>
      </c>
      <c r="GG101" s="13">
        <f t="shared" si="182"/>
        <v>555413.31609733787</v>
      </c>
      <c r="GH101" s="14">
        <f t="shared" si="182"/>
        <v>448797.32050123927</v>
      </c>
      <c r="GI101" s="6">
        <f t="shared" si="183"/>
        <v>3</v>
      </c>
      <c r="GJ101" s="12">
        <f t="shared" si="184"/>
        <v>0</v>
      </c>
      <c r="GK101" s="13">
        <f t="shared" si="185"/>
        <v>0</v>
      </c>
      <c r="GL101" s="14">
        <f t="shared" si="186"/>
        <v>0</v>
      </c>
      <c r="GM101" s="84"/>
      <c r="GN101" s="66">
        <f t="shared" si="187"/>
        <v>0</v>
      </c>
      <c r="GO101" s="84"/>
      <c r="GP101" s="63" t="str" cm="1">
        <f t="array" ref="GP101">INDEX($GF$4:$GH$4,1,GI101)</f>
        <v>Sample 6</v>
      </c>
      <c r="GQ101" s="12">
        <f t="shared" si="188"/>
        <v>9100.7935303977501</v>
      </c>
      <c r="GR101" s="13">
        <f t="shared" si="188"/>
        <v>11937.216994897401</v>
      </c>
      <c r="GS101" s="14">
        <f t="shared" si="188"/>
        <v>19449.516872892971</v>
      </c>
      <c r="GT101" s="12">
        <f t="shared" si="189"/>
        <v>18060.53111971488</v>
      </c>
      <c r="GU101" s="13">
        <f t="shared" si="189"/>
        <v>19677.91865121726</v>
      </c>
      <c r="GV101" s="14">
        <f t="shared" si="189"/>
        <v>20402.094446890249</v>
      </c>
      <c r="GW101" s="12">
        <f t="shared" si="190"/>
        <v>16785.67629638041</v>
      </c>
      <c r="GX101" s="13">
        <f t="shared" si="190"/>
        <v>27847.121512574198</v>
      </c>
      <c r="GY101" s="14">
        <f t="shared" si="190"/>
        <v>29274.551541411081</v>
      </c>
      <c r="GZ101" s="84" t="str">
        <f t="shared" si="180"/>
        <v>Sample 6</v>
      </c>
      <c r="HA101" s="12">
        <f t="shared" si="191"/>
        <v>0</v>
      </c>
      <c r="HB101" s="13">
        <f t="shared" si="191"/>
        <v>0</v>
      </c>
      <c r="HC101" s="14">
        <f t="shared" si="191"/>
        <v>0</v>
      </c>
      <c r="HD101" s="6">
        <f t="shared" si="192"/>
        <v>0</v>
      </c>
      <c r="HE101" s="84" t="str">
        <f t="shared" si="193"/>
        <v>Ok</v>
      </c>
    </row>
    <row r="102" spans="2:213" hidden="1" x14ac:dyDescent="0.3">
      <c r="B102" s="84" t="s">
        <v>351</v>
      </c>
      <c r="C102" s="12">
        <f>SUMIFS(Inyecciones!$E$2:$E$14185,Inyecciones!$A$2:$A$14185,Balance!C$4,Inyecciones!$B$2:$B$14185,Balance!$B102,Inyecciones!$C$2:$C$14185,Balance!C$5)</f>
        <v>7419.147389847777</v>
      </c>
      <c r="D102" s="13">
        <f>SUMIFS(Inyecciones!$E$2:$E$14185,Inyecciones!$A$2:$A$14185,Balance!D$4,Inyecciones!$B$2:$B$14185,Balance!$B102,Inyecciones!$C$2:$C$14185,Balance!D$5)</f>
        <v>96691.984283819518</v>
      </c>
      <c r="E102" s="13">
        <f>SUMIFS(Inyecciones!$E$2:$E$14185,Inyecciones!$A$2:$A$14185,Balance!E$4,Inyecciones!$B$2:$B$14185,Balance!$B102,Inyecciones!$C$2:$C$14185,Balance!E$5)</f>
        <v>59524.120316468099</v>
      </c>
      <c r="F102" s="13">
        <f>SUMIFS(Inyecciones!$E$2:$E$14185,Inyecciones!$A$2:$A$14185,Balance!F$4,Inyecciones!$B$2:$B$14185,Balance!$B102,Inyecciones!$C$2:$C$14185,Balance!F$5)</f>
        <v>67564.751517892117</v>
      </c>
      <c r="G102" s="13">
        <f>SUMIFS(Inyecciones!$E$2:$E$14185,Inyecciones!$A$2:$A$14185,Balance!G$4,Inyecciones!$B$2:$B$14185,Balance!$B102,Inyecciones!$C$2:$C$14185,Balance!G$5)</f>
        <v>159037.79750217791</v>
      </c>
      <c r="H102" s="13">
        <f>SUMIFS(Inyecciones!$E$2:$E$14185,Inyecciones!$A$2:$A$14185,Balance!H$4,Inyecciones!$B$2:$B$14185,Balance!$B102,Inyecciones!$C$2:$C$14185,Balance!H$5)</f>
        <v>120753.5604250389</v>
      </c>
      <c r="I102" s="13">
        <f>SUMIFS(Inyecciones!$E$2:$E$14185,Inyecciones!$A$2:$A$14185,Balance!I$4,Inyecciones!$B$2:$B$14185,Balance!$B102,Inyecciones!$C$2:$C$14185,Balance!I$5)</f>
        <v>120962.5330148264</v>
      </c>
      <c r="J102" s="13">
        <f>SUMIFS(Inyecciones!$E$2:$E$14185,Inyecciones!$A$2:$A$14185,Balance!J$4,Inyecciones!$B$2:$B$14185,Balance!$B102,Inyecciones!$C$2:$C$14185,Balance!J$5)</f>
        <v>173209.8695056611</v>
      </c>
      <c r="K102" s="13">
        <f>SUMIFS(Inyecciones!$E$2:$E$14185,Inyecciones!$A$2:$A$14185,Balance!K$4,Inyecciones!$B$2:$B$14185,Balance!$B102,Inyecciones!$C$2:$C$14185,Balance!K$5)</f>
        <v>190342.9039636087</v>
      </c>
      <c r="L102" s="13">
        <f>SUMIFS(Inyecciones!$E$2:$E$14185,Inyecciones!$A$2:$A$14185,Balance!L$4,Inyecciones!$B$2:$B$14185,Balance!$B102,Inyecciones!$C$2:$C$14185,Balance!L$5)</f>
        <v>126357.7584297608</v>
      </c>
      <c r="M102" s="13">
        <f>SUMIFS(Inyecciones!$E$2:$E$14185,Inyecciones!$A$2:$A$14185,Balance!M$4,Inyecciones!$B$2:$B$14185,Balance!$B102,Inyecciones!$C$2:$C$14185,Balance!M$5)</f>
        <v>97988.340903861652</v>
      </c>
      <c r="N102" s="14">
        <f>SUMIFS(Inyecciones!$E$2:$E$14185,Inyecciones!$A$2:$A$14185,Balance!N$4,Inyecciones!$B$2:$B$14185,Balance!$B102,Inyecciones!$C$2:$C$14185,Balance!N$5)</f>
        <v>103235.04747073021</v>
      </c>
      <c r="O102" s="12">
        <f>SUMIFS(Inyecciones!$E$2:$E$14185,Inyecciones!$A$2:$A$14185,Balance!O$4,Inyecciones!$B$2:$B$14185,Balance!$B102,Inyecciones!$C$2:$C$14185,Balance!O$5)</f>
        <v>5841.375300521835</v>
      </c>
      <c r="P102" s="13">
        <f>SUMIFS(Inyecciones!$E$2:$E$14185,Inyecciones!$A$2:$A$14185,Balance!P$4,Inyecciones!$B$2:$B$14185,Balance!$B102,Inyecciones!$C$2:$C$14185,Balance!P$5)</f>
        <v>87915.709288808008</v>
      </c>
      <c r="Q102" s="13">
        <f>SUMIFS(Inyecciones!$E$2:$E$14185,Inyecciones!$A$2:$A$14185,Balance!Q$4,Inyecciones!$B$2:$B$14185,Balance!$B102,Inyecciones!$C$2:$C$14185,Balance!Q$5)</f>
        <v>52383.381794772729</v>
      </c>
      <c r="R102" s="13">
        <f>SUMIFS(Inyecciones!$E$2:$E$14185,Inyecciones!$A$2:$A$14185,Balance!R$4,Inyecciones!$B$2:$B$14185,Balance!$B102,Inyecciones!$C$2:$C$14185,Balance!R$5)</f>
        <v>31662.806584747861</v>
      </c>
      <c r="S102" s="13">
        <f>SUMIFS(Inyecciones!$E$2:$E$14185,Inyecciones!$A$2:$A$14185,Balance!S$4,Inyecciones!$B$2:$B$14185,Balance!$B102,Inyecciones!$C$2:$C$14185,Balance!S$5)</f>
        <v>170308.2588050238</v>
      </c>
      <c r="T102" s="13">
        <f>SUMIFS(Inyecciones!$E$2:$E$14185,Inyecciones!$A$2:$A$14185,Balance!T$4,Inyecciones!$B$2:$B$14185,Balance!$B102,Inyecciones!$C$2:$C$14185,Balance!T$5)</f>
        <v>162326.98641648761</v>
      </c>
      <c r="U102" s="13">
        <f>SUMIFS(Inyecciones!$E$2:$E$14185,Inyecciones!$A$2:$A$14185,Balance!U$4,Inyecciones!$B$2:$B$14185,Balance!$B102,Inyecciones!$C$2:$C$14185,Balance!U$5)</f>
        <v>188607.57335479869</v>
      </c>
      <c r="V102" s="13">
        <f>SUMIFS(Inyecciones!$E$2:$E$14185,Inyecciones!$A$2:$A$14185,Balance!V$4,Inyecciones!$B$2:$B$14185,Balance!$B102,Inyecciones!$C$2:$C$14185,Balance!V$5)</f>
        <v>175161.1488595299</v>
      </c>
      <c r="W102" s="13">
        <f>SUMIFS(Inyecciones!$E$2:$E$14185,Inyecciones!$A$2:$A$14185,Balance!W$4,Inyecciones!$B$2:$B$14185,Balance!$B102,Inyecciones!$C$2:$C$14185,Balance!W$5)</f>
        <v>193767.41569713931</v>
      </c>
      <c r="X102" s="13">
        <f>SUMIFS(Inyecciones!$E$2:$E$14185,Inyecciones!$A$2:$A$14185,Balance!X$4,Inyecciones!$B$2:$B$14185,Balance!$B102,Inyecciones!$C$2:$C$14185,Balance!X$5)</f>
        <v>160679.62938669531</v>
      </c>
      <c r="Y102" s="13">
        <f>SUMIFS(Inyecciones!$E$2:$E$14185,Inyecciones!$A$2:$A$14185,Balance!Y$4,Inyecciones!$B$2:$B$14185,Balance!$B102,Inyecciones!$C$2:$C$14185,Balance!Y$5)</f>
        <v>124065.68011677401</v>
      </c>
      <c r="Z102" s="14">
        <f>SUMIFS(Inyecciones!$E$2:$E$14185,Inyecciones!$A$2:$A$14185,Balance!Z$4,Inyecciones!$B$2:$B$14185,Balance!$B102,Inyecciones!$C$2:$C$14185,Balance!Z$5)</f>
        <v>129626.69796809769</v>
      </c>
      <c r="AA102" s="12">
        <f>SUMIFS(Inyecciones!$E$2:$E$14185,Inyecciones!$A$2:$A$14185,Balance!AA$4,Inyecciones!$B$2:$B$14185,Balance!$B102,Inyecciones!$C$2:$C$14185,Balance!AA$5)</f>
        <v>4129.8350485364144</v>
      </c>
      <c r="AB102" s="13">
        <f>SUMIFS(Inyecciones!$E$2:$E$14185,Inyecciones!$A$2:$A$14185,Balance!AB$4,Inyecciones!$B$2:$B$14185,Balance!$B102,Inyecciones!$C$2:$C$14185,Balance!AB$5)</f>
        <v>54622.541176519313</v>
      </c>
      <c r="AC102" s="13">
        <f>SUMIFS(Inyecciones!$E$2:$E$14185,Inyecciones!$A$2:$A$14185,Balance!AC$4,Inyecciones!$B$2:$B$14185,Balance!$B102,Inyecciones!$C$2:$C$14185,Balance!AC$5)</f>
        <v>42567.150384263929</v>
      </c>
      <c r="AD102" s="13">
        <f>SUMIFS(Inyecciones!$E$2:$E$14185,Inyecciones!$A$2:$A$14185,Balance!AD$4,Inyecciones!$B$2:$B$14185,Balance!$B102,Inyecciones!$C$2:$C$14185,Balance!AD$5)</f>
        <v>58894.921906769763</v>
      </c>
      <c r="AE102" s="13">
        <f>SUMIFS(Inyecciones!$E$2:$E$14185,Inyecciones!$A$2:$A$14185,Balance!AE$4,Inyecciones!$B$2:$B$14185,Balance!$B102,Inyecciones!$C$2:$C$14185,Balance!AE$5)</f>
        <v>81844.490478787397</v>
      </c>
      <c r="AF102" s="13">
        <f>SUMIFS(Inyecciones!$E$2:$E$14185,Inyecciones!$A$2:$A$14185,Balance!AF$4,Inyecciones!$B$2:$B$14185,Balance!$B102,Inyecciones!$C$2:$C$14185,Balance!AF$5)</f>
        <v>128193.14900661381</v>
      </c>
      <c r="AG102" s="13">
        <f>SUMIFS(Inyecciones!$E$2:$E$14185,Inyecciones!$A$2:$A$14185,Balance!AG$4,Inyecciones!$B$2:$B$14185,Balance!$B102,Inyecciones!$C$2:$C$14185,Balance!AG$5)</f>
        <v>189308.82698571539</v>
      </c>
      <c r="AH102" s="13">
        <f>SUMIFS(Inyecciones!$E$2:$E$14185,Inyecciones!$A$2:$A$14185,Balance!AH$4,Inyecciones!$B$2:$B$14185,Balance!$B102,Inyecciones!$C$2:$C$14185,Balance!AH$5)</f>
        <v>153372.67786453079</v>
      </c>
      <c r="AI102" s="13">
        <f>SUMIFS(Inyecciones!$E$2:$E$14185,Inyecciones!$A$2:$A$14185,Balance!AI$4,Inyecciones!$B$2:$B$14185,Balance!$B102,Inyecciones!$C$2:$C$14185,Balance!AI$5)</f>
        <v>193930.509922208</v>
      </c>
      <c r="AJ102" s="13">
        <f>SUMIFS(Inyecciones!$E$2:$E$14185,Inyecciones!$A$2:$A$14185,Balance!AJ$4,Inyecciones!$B$2:$B$14185,Balance!$B102,Inyecciones!$C$2:$C$14185,Balance!AJ$5)</f>
        <v>140524.75934318861</v>
      </c>
      <c r="AK102" s="13">
        <f>SUMIFS(Inyecciones!$E$2:$E$14185,Inyecciones!$A$2:$A$14185,Balance!AK$4,Inyecciones!$B$2:$B$14185,Balance!$B102,Inyecciones!$C$2:$C$14185,Balance!AK$5)</f>
        <v>158685.2107881218</v>
      </c>
      <c r="AL102" s="14">
        <f>SUMIFS(Inyecciones!$E$2:$E$14185,Inyecciones!$A$2:$A$14185,Balance!AL$4,Inyecciones!$B$2:$B$14185,Balance!$B102,Inyecciones!$C$2:$C$14185,Balance!AL$5)</f>
        <v>111315.1957398815</v>
      </c>
      <c r="AM102" s="13"/>
      <c r="AN102" s="12">
        <f>SUMIFS('Retiro Mensual'!$E$2:$E$2629,'Retiro Mensual'!$A$2:$A$2629,AN$4,'Retiro Mensual'!$B$2:$B$2629,$B102,'Retiro Mensual'!$C$2:$C$2629,AN$5)</f>
        <v>0</v>
      </c>
      <c r="AO102" s="13">
        <f>SUMIFS('Retiro Mensual'!$E$2:$E$2629,'Retiro Mensual'!$A$2:$A$2629,AO$4,'Retiro Mensual'!$B$2:$B$2629,$B102,'Retiro Mensual'!$C$2:$C$2629,AO$5)</f>
        <v>0</v>
      </c>
      <c r="AP102" s="13">
        <f>SUMIFS('Retiro Mensual'!$E$2:$E$2629,'Retiro Mensual'!$A$2:$A$2629,AP$4,'Retiro Mensual'!$B$2:$B$2629,$B102,'Retiro Mensual'!$C$2:$C$2629,AP$5)</f>
        <v>0</v>
      </c>
      <c r="AQ102" s="13">
        <f>SUMIFS('Retiro Mensual'!$E$2:$E$2629,'Retiro Mensual'!$A$2:$A$2629,AQ$4,'Retiro Mensual'!$B$2:$B$2629,$B102,'Retiro Mensual'!$C$2:$C$2629,AQ$5)</f>
        <v>0</v>
      </c>
      <c r="AR102" s="13">
        <f>SUMIFS('Retiro Mensual'!$E$2:$E$2629,'Retiro Mensual'!$A$2:$A$2629,AR$4,'Retiro Mensual'!$B$2:$B$2629,$B102,'Retiro Mensual'!$C$2:$C$2629,AR$5)</f>
        <v>0</v>
      </c>
      <c r="AS102" s="13">
        <f>SUMIFS('Retiro Mensual'!$E$2:$E$2629,'Retiro Mensual'!$A$2:$A$2629,AS$4,'Retiro Mensual'!$B$2:$B$2629,$B102,'Retiro Mensual'!$C$2:$C$2629,AS$5)</f>
        <v>0</v>
      </c>
      <c r="AT102" s="13">
        <f>SUMIFS('Retiro Mensual'!$E$2:$E$2629,'Retiro Mensual'!$A$2:$A$2629,AT$4,'Retiro Mensual'!$B$2:$B$2629,$B102,'Retiro Mensual'!$C$2:$C$2629,AT$5)</f>
        <v>0</v>
      </c>
      <c r="AU102" s="13">
        <f>SUMIFS('Retiro Mensual'!$E$2:$E$2629,'Retiro Mensual'!$A$2:$A$2629,AU$4,'Retiro Mensual'!$B$2:$B$2629,$B102,'Retiro Mensual'!$C$2:$C$2629,AU$5)</f>
        <v>0</v>
      </c>
      <c r="AV102" s="13">
        <f>SUMIFS('Retiro Mensual'!$E$2:$E$2629,'Retiro Mensual'!$A$2:$A$2629,AV$4,'Retiro Mensual'!$B$2:$B$2629,$B102,'Retiro Mensual'!$C$2:$C$2629,AV$5)</f>
        <v>0</v>
      </c>
      <c r="AW102" s="13">
        <f>SUMIFS('Retiro Mensual'!$E$2:$E$2629,'Retiro Mensual'!$A$2:$A$2629,AW$4,'Retiro Mensual'!$B$2:$B$2629,$B102,'Retiro Mensual'!$C$2:$C$2629,AW$5)</f>
        <v>0</v>
      </c>
      <c r="AX102" s="13">
        <f>SUMIFS('Retiro Mensual'!$E$2:$E$2629,'Retiro Mensual'!$A$2:$A$2629,AX$4,'Retiro Mensual'!$B$2:$B$2629,$B102,'Retiro Mensual'!$C$2:$C$2629,AX$5)</f>
        <v>0</v>
      </c>
      <c r="AY102" s="14">
        <f>SUMIFS('Retiro Mensual'!$E$2:$E$2629,'Retiro Mensual'!$A$2:$A$2629,AY$4,'Retiro Mensual'!$B$2:$B$2629,$B102,'Retiro Mensual'!$C$2:$C$2629,AY$5)</f>
        <v>0</v>
      </c>
      <c r="AZ102" s="12">
        <f>SUMIFS('Retiro Mensual'!$E$2:$E$2629,'Retiro Mensual'!$A$2:$A$2629,AZ$4,'Retiro Mensual'!$B$2:$B$2629,$B102,'Retiro Mensual'!$C$2:$C$2629,AZ$5)</f>
        <v>0</v>
      </c>
      <c r="BA102" s="13">
        <f>SUMIFS('Retiro Mensual'!$E$2:$E$2629,'Retiro Mensual'!$A$2:$A$2629,BA$4,'Retiro Mensual'!$B$2:$B$2629,$B102,'Retiro Mensual'!$C$2:$C$2629,BA$5)</f>
        <v>0</v>
      </c>
      <c r="BB102" s="13">
        <f>SUMIFS('Retiro Mensual'!$E$2:$E$2629,'Retiro Mensual'!$A$2:$A$2629,BB$4,'Retiro Mensual'!$B$2:$B$2629,$B102,'Retiro Mensual'!$C$2:$C$2629,BB$5)</f>
        <v>0</v>
      </c>
      <c r="BC102" s="13">
        <f>SUMIFS('Retiro Mensual'!$E$2:$E$2629,'Retiro Mensual'!$A$2:$A$2629,BC$4,'Retiro Mensual'!$B$2:$B$2629,$B102,'Retiro Mensual'!$C$2:$C$2629,BC$5)</f>
        <v>0</v>
      </c>
      <c r="BD102" s="13">
        <f>SUMIFS('Retiro Mensual'!$E$2:$E$2629,'Retiro Mensual'!$A$2:$A$2629,BD$4,'Retiro Mensual'!$B$2:$B$2629,$B102,'Retiro Mensual'!$C$2:$C$2629,BD$5)</f>
        <v>0</v>
      </c>
      <c r="BE102" s="13">
        <f>SUMIFS('Retiro Mensual'!$E$2:$E$2629,'Retiro Mensual'!$A$2:$A$2629,BE$4,'Retiro Mensual'!$B$2:$B$2629,$B102,'Retiro Mensual'!$C$2:$C$2629,BE$5)</f>
        <v>0</v>
      </c>
      <c r="BF102" s="13">
        <f>SUMIFS('Retiro Mensual'!$E$2:$E$2629,'Retiro Mensual'!$A$2:$A$2629,BF$4,'Retiro Mensual'!$B$2:$B$2629,$B102,'Retiro Mensual'!$C$2:$C$2629,BF$5)</f>
        <v>0</v>
      </c>
      <c r="BG102" s="13">
        <f>SUMIFS('Retiro Mensual'!$E$2:$E$2629,'Retiro Mensual'!$A$2:$A$2629,BG$4,'Retiro Mensual'!$B$2:$B$2629,$B102,'Retiro Mensual'!$C$2:$C$2629,BG$5)</f>
        <v>0</v>
      </c>
      <c r="BH102" s="13">
        <f>SUMIFS('Retiro Mensual'!$E$2:$E$2629,'Retiro Mensual'!$A$2:$A$2629,BH$4,'Retiro Mensual'!$B$2:$B$2629,$B102,'Retiro Mensual'!$C$2:$C$2629,BH$5)</f>
        <v>0</v>
      </c>
      <c r="BI102" s="13">
        <f>SUMIFS('Retiro Mensual'!$E$2:$E$2629,'Retiro Mensual'!$A$2:$A$2629,BI$4,'Retiro Mensual'!$B$2:$B$2629,$B102,'Retiro Mensual'!$C$2:$C$2629,BI$5)</f>
        <v>0</v>
      </c>
      <c r="BJ102" s="13">
        <f>SUMIFS('Retiro Mensual'!$E$2:$E$2629,'Retiro Mensual'!$A$2:$A$2629,BJ$4,'Retiro Mensual'!$B$2:$B$2629,$B102,'Retiro Mensual'!$C$2:$C$2629,BJ$5)</f>
        <v>0</v>
      </c>
      <c r="BK102" s="14">
        <f>SUMIFS('Retiro Mensual'!$E$2:$E$2629,'Retiro Mensual'!$A$2:$A$2629,BK$4,'Retiro Mensual'!$B$2:$B$2629,$B102,'Retiro Mensual'!$C$2:$C$2629,BK$5)</f>
        <v>0</v>
      </c>
      <c r="BL102" s="12">
        <f>SUMIFS('Retiro Mensual'!$E$2:$E$2629,'Retiro Mensual'!$A$2:$A$2629,BL$4,'Retiro Mensual'!$B$2:$B$2629,$B102,'Retiro Mensual'!$C$2:$C$2629,BL$5)</f>
        <v>0</v>
      </c>
      <c r="BM102" s="13">
        <f>SUMIFS('Retiro Mensual'!$E$2:$E$2629,'Retiro Mensual'!$A$2:$A$2629,BM$4,'Retiro Mensual'!$B$2:$B$2629,$B102,'Retiro Mensual'!$C$2:$C$2629,BM$5)</f>
        <v>0</v>
      </c>
      <c r="BN102" s="13">
        <f>SUMIFS('Retiro Mensual'!$E$2:$E$2629,'Retiro Mensual'!$A$2:$A$2629,BN$4,'Retiro Mensual'!$B$2:$B$2629,$B102,'Retiro Mensual'!$C$2:$C$2629,BN$5)</f>
        <v>0</v>
      </c>
      <c r="BO102" s="13">
        <f>SUMIFS('Retiro Mensual'!$E$2:$E$2629,'Retiro Mensual'!$A$2:$A$2629,BO$4,'Retiro Mensual'!$B$2:$B$2629,$B102,'Retiro Mensual'!$C$2:$C$2629,BO$5)</f>
        <v>0</v>
      </c>
      <c r="BP102" s="13">
        <f>SUMIFS('Retiro Mensual'!$E$2:$E$2629,'Retiro Mensual'!$A$2:$A$2629,BP$4,'Retiro Mensual'!$B$2:$B$2629,$B102,'Retiro Mensual'!$C$2:$C$2629,BP$5)</f>
        <v>0</v>
      </c>
      <c r="BQ102" s="13">
        <f>SUMIFS('Retiro Mensual'!$E$2:$E$2629,'Retiro Mensual'!$A$2:$A$2629,BQ$4,'Retiro Mensual'!$B$2:$B$2629,$B102,'Retiro Mensual'!$C$2:$C$2629,BQ$5)</f>
        <v>0</v>
      </c>
      <c r="BR102" s="13">
        <f>SUMIFS('Retiro Mensual'!$E$2:$E$2629,'Retiro Mensual'!$A$2:$A$2629,BR$4,'Retiro Mensual'!$B$2:$B$2629,$B102,'Retiro Mensual'!$C$2:$C$2629,BR$5)</f>
        <v>0</v>
      </c>
      <c r="BS102" s="13">
        <f>SUMIFS('Retiro Mensual'!$E$2:$E$2629,'Retiro Mensual'!$A$2:$A$2629,BS$4,'Retiro Mensual'!$B$2:$B$2629,$B102,'Retiro Mensual'!$C$2:$C$2629,BS$5)</f>
        <v>0</v>
      </c>
      <c r="BT102" s="13">
        <f>SUMIFS('Retiro Mensual'!$E$2:$E$2629,'Retiro Mensual'!$A$2:$A$2629,BT$4,'Retiro Mensual'!$B$2:$B$2629,$B102,'Retiro Mensual'!$C$2:$C$2629,BT$5)</f>
        <v>0</v>
      </c>
      <c r="BU102" s="13">
        <f>SUMIFS('Retiro Mensual'!$E$2:$E$2629,'Retiro Mensual'!$A$2:$A$2629,BU$4,'Retiro Mensual'!$B$2:$B$2629,$B102,'Retiro Mensual'!$C$2:$C$2629,BU$5)</f>
        <v>0</v>
      </c>
      <c r="BV102" s="13">
        <f>SUMIFS('Retiro Mensual'!$E$2:$E$2629,'Retiro Mensual'!$A$2:$A$2629,BV$4,'Retiro Mensual'!$B$2:$B$2629,$B102,'Retiro Mensual'!$C$2:$C$2629,BV$5)</f>
        <v>0</v>
      </c>
      <c r="BW102" s="14">
        <f>SUMIFS('Retiro Mensual'!$E$2:$E$2629,'Retiro Mensual'!$A$2:$A$2629,BW$4,'Retiro Mensual'!$B$2:$B$2629,$B102,'Retiro Mensual'!$C$2:$C$2629,BW$5)</f>
        <v>0</v>
      </c>
      <c r="BX102" s="13"/>
      <c r="BY102" s="12">
        <f>SUMIFS('Compra Ventas'!$E$2:$E$2700,'Compra Ventas'!$A$2:$A$2700,BY$4,'Compra Ventas'!$B$2:$B$2700,$B102,'Compra Ventas'!$C$2:$C$2700,BY$5)</f>
        <v>0</v>
      </c>
      <c r="BZ102" s="13">
        <f>SUMIFS('Compra Ventas'!$E$2:$E$2700,'Compra Ventas'!$A$2:$A$2700,BZ$4,'Compra Ventas'!$B$2:$B$2700,$B102,'Compra Ventas'!$C$2:$C$2700,BZ$5)</f>
        <v>0</v>
      </c>
      <c r="CA102" s="13">
        <f>SUMIFS('Compra Ventas'!$E$2:$E$2700,'Compra Ventas'!$A$2:$A$2700,CA$4,'Compra Ventas'!$B$2:$B$2700,$B102,'Compra Ventas'!$C$2:$C$2700,CA$5)</f>
        <v>0</v>
      </c>
      <c r="CB102" s="13">
        <f>SUMIFS('Compra Ventas'!$E$2:$E$2700,'Compra Ventas'!$A$2:$A$2700,CB$4,'Compra Ventas'!$B$2:$B$2700,$B102,'Compra Ventas'!$C$2:$C$2700,CB$5)</f>
        <v>0</v>
      </c>
      <c r="CC102" s="13">
        <f>SUMIFS('Compra Ventas'!$E$2:$E$2700,'Compra Ventas'!$A$2:$A$2700,CC$4,'Compra Ventas'!$B$2:$B$2700,$B102,'Compra Ventas'!$C$2:$C$2700,CC$5)</f>
        <v>0</v>
      </c>
      <c r="CD102" s="13">
        <f>SUMIFS('Compra Ventas'!$E$2:$E$2700,'Compra Ventas'!$A$2:$A$2700,CD$4,'Compra Ventas'!$B$2:$B$2700,$B102,'Compra Ventas'!$C$2:$C$2700,CD$5)</f>
        <v>0</v>
      </c>
      <c r="CE102" s="13">
        <f>SUMIFS('Compra Ventas'!$E$2:$E$2700,'Compra Ventas'!$A$2:$A$2700,CE$4,'Compra Ventas'!$B$2:$B$2700,$B102,'Compra Ventas'!$C$2:$C$2700,CE$5)</f>
        <v>0</v>
      </c>
      <c r="CF102" s="13">
        <f>SUMIFS('Compra Ventas'!$E$2:$E$2700,'Compra Ventas'!$A$2:$A$2700,CF$4,'Compra Ventas'!$B$2:$B$2700,$B102,'Compra Ventas'!$C$2:$C$2700,CF$5)</f>
        <v>0</v>
      </c>
      <c r="CG102" s="13">
        <f>SUMIFS('Compra Ventas'!$E$2:$E$2700,'Compra Ventas'!$A$2:$A$2700,CG$4,'Compra Ventas'!$B$2:$B$2700,$B102,'Compra Ventas'!$C$2:$C$2700,CG$5)</f>
        <v>0</v>
      </c>
      <c r="CH102" s="13">
        <f>SUMIFS('Compra Ventas'!$E$2:$E$2700,'Compra Ventas'!$A$2:$A$2700,CH$4,'Compra Ventas'!$B$2:$B$2700,$B102,'Compra Ventas'!$C$2:$C$2700,CH$5)</f>
        <v>0</v>
      </c>
      <c r="CI102" s="13">
        <f>SUMIFS('Compra Ventas'!$E$2:$E$2700,'Compra Ventas'!$A$2:$A$2700,CI$4,'Compra Ventas'!$B$2:$B$2700,$B102,'Compra Ventas'!$C$2:$C$2700,CI$5)</f>
        <v>0</v>
      </c>
      <c r="CJ102" s="14">
        <f>SUMIFS('Compra Ventas'!$E$2:$E$2700,'Compra Ventas'!$A$2:$A$2700,CJ$4,'Compra Ventas'!$B$2:$B$2700,$B102,'Compra Ventas'!$C$2:$C$2700,CJ$5)</f>
        <v>0</v>
      </c>
      <c r="CK102" s="12">
        <f>SUMIFS('Compra Ventas'!$E$2:$E$2700,'Compra Ventas'!$A$2:$A$2700,CK$4,'Compra Ventas'!$B$2:$B$2700,$B102,'Compra Ventas'!$C$2:$C$2700,CK$5)</f>
        <v>0</v>
      </c>
      <c r="CL102" s="13">
        <f>SUMIFS('Compra Ventas'!$E$2:$E$2700,'Compra Ventas'!$A$2:$A$2700,CL$4,'Compra Ventas'!$B$2:$B$2700,$B102,'Compra Ventas'!$C$2:$C$2700,CL$5)</f>
        <v>0</v>
      </c>
      <c r="CM102" s="13">
        <f>SUMIFS('Compra Ventas'!$E$2:$E$2700,'Compra Ventas'!$A$2:$A$2700,CM$4,'Compra Ventas'!$B$2:$B$2700,$B102,'Compra Ventas'!$C$2:$C$2700,CM$5)</f>
        <v>0</v>
      </c>
      <c r="CN102" s="13">
        <f>SUMIFS('Compra Ventas'!$E$2:$E$2700,'Compra Ventas'!$A$2:$A$2700,CN$4,'Compra Ventas'!$B$2:$B$2700,$B102,'Compra Ventas'!$C$2:$C$2700,CN$5)</f>
        <v>0</v>
      </c>
      <c r="CO102" s="13">
        <f>SUMIFS('Compra Ventas'!$E$2:$E$2700,'Compra Ventas'!$A$2:$A$2700,CO$4,'Compra Ventas'!$B$2:$B$2700,$B102,'Compra Ventas'!$C$2:$C$2700,CO$5)</f>
        <v>0</v>
      </c>
      <c r="CP102" s="13">
        <f>SUMIFS('Compra Ventas'!$E$2:$E$2700,'Compra Ventas'!$A$2:$A$2700,CP$4,'Compra Ventas'!$B$2:$B$2700,$B102,'Compra Ventas'!$C$2:$C$2700,CP$5)</f>
        <v>0</v>
      </c>
      <c r="CQ102" s="13">
        <f>SUMIFS('Compra Ventas'!$E$2:$E$2700,'Compra Ventas'!$A$2:$A$2700,CQ$4,'Compra Ventas'!$B$2:$B$2700,$B102,'Compra Ventas'!$C$2:$C$2700,CQ$5)</f>
        <v>0</v>
      </c>
      <c r="CR102" s="13">
        <f>SUMIFS('Compra Ventas'!$E$2:$E$2700,'Compra Ventas'!$A$2:$A$2700,CR$4,'Compra Ventas'!$B$2:$B$2700,$B102,'Compra Ventas'!$C$2:$C$2700,CR$5)</f>
        <v>0</v>
      </c>
      <c r="CS102" s="13">
        <f>SUMIFS('Compra Ventas'!$E$2:$E$2700,'Compra Ventas'!$A$2:$A$2700,CS$4,'Compra Ventas'!$B$2:$B$2700,$B102,'Compra Ventas'!$C$2:$C$2700,CS$5)</f>
        <v>0</v>
      </c>
      <c r="CT102" s="13">
        <f>SUMIFS('Compra Ventas'!$E$2:$E$2700,'Compra Ventas'!$A$2:$A$2700,CT$4,'Compra Ventas'!$B$2:$B$2700,$B102,'Compra Ventas'!$C$2:$C$2700,CT$5)</f>
        <v>0</v>
      </c>
      <c r="CU102" s="13">
        <f>SUMIFS('Compra Ventas'!$E$2:$E$2700,'Compra Ventas'!$A$2:$A$2700,CU$4,'Compra Ventas'!$B$2:$B$2700,$B102,'Compra Ventas'!$C$2:$C$2700,CU$5)</f>
        <v>0</v>
      </c>
      <c r="CV102" s="14">
        <f>SUMIFS('Compra Ventas'!$E$2:$E$2700,'Compra Ventas'!$A$2:$A$2700,CV$4,'Compra Ventas'!$B$2:$B$2700,$B102,'Compra Ventas'!$C$2:$C$2700,CV$5)</f>
        <v>0</v>
      </c>
      <c r="CW102" s="12">
        <f>SUMIFS('Compra Ventas'!$E$2:$E$2700,'Compra Ventas'!$A$2:$A$2700,CW$4,'Compra Ventas'!$B$2:$B$2700,$B102,'Compra Ventas'!$C$2:$C$2700,CW$5)</f>
        <v>0</v>
      </c>
      <c r="CX102" s="13">
        <f>SUMIFS('Compra Ventas'!$E$2:$E$2700,'Compra Ventas'!$A$2:$A$2700,CX$4,'Compra Ventas'!$B$2:$B$2700,$B102,'Compra Ventas'!$C$2:$C$2700,CX$5)</f>
        <v>0</v>
      </c>
      <c r="CY102" s="13">
        <f>SUMIFS('Compra Ventas'!$E$2:$E$2700,'Compra Ventas'!$A$2:$A$2700,CY$4,'Compra Ventas'!$B$2:$B$2700,$B102,'Compra Ventas'!$C$2:$C$2700,CY$5)</f>
        <v>0</v>
      </c>
      <c r="CZ102" s="13">
        <f>SUMIFS('Compra Ventas'!$E$2:$E$2700,'Compra Ventas'!$A$2:$A$2700,CZ$4,'Compra Ventas'!$B$2:$B$2700,$B102,'Compra Ventas'!$C$2:$C$2700,CZ$5)</f>
        <v>0</v>
      </c>
      <c r="DA102" s="13">
        <f>SUMIFS('Compra Ventas'!$E$2:$E$2700,'Compra Ventas'!$A$2:$A$2700,DA$4,'Compra Ventas'!$B$2:$B$2700,$B102,'Compra Ventas'!$C$2:$C$2700,DA$5)</f>
        <v>0</v>
      </c>
      <c r="DB102" s="13">
        <f>SUMIFS('Compra Ventas'!$E$2:$E$2700,'Compra Ventas'!$A$2:$A$2700,DB$4,'Compra Ventas'!$B$2:$B$2700,$B102,'Compra Ventas'!$C$2:$C$2700,DB$5)</f>
        <v>0</v>
      </c>
      <c r="DC102" s="13">
        <f>SUMIFS('Compra Ventas'!$E$2:$E$2700,'Compra Ventas'!$A$2:$A$2700,DC$4,'Compra Ventas'!$B$2:$B$2700,$B102,'Compra Ventas'!$C$2:$C$2700,DC$5)</f>
        <v>0</v>
      </c>
      <c r="DD102" s="13">
        <f>SUMIFS('Compra Ventas'!$E$2:$E$2700,'Compra Ventas'!$A$2:$A$2700,DD$4,'Compra Ventas'!$B$2:$B$2700,$B102,'Compra Ventas'!$C$2:$C$2700,DD$5)</f>
        <v>0</v>
      </c>
      <c r="DE102" s="13">
        <f>SUMIFS('Compra Ventas'!$E$2:$E$2700,'Compra Ventas'!$A$2:$A$2700,DE$4,'Compra Ventas'!$B$2:$B$2700,$B102,'Compra Ventas'!$C$2:$C$2700,DE$5)</f>
        <v>0</v>
      </c>
      <c r="DF102" s="13">
        <f>SUMIFS('Compra Ventas'!$E$2:$E$2700,'Compra Ventas'!$A$2:$A$2700,DF$4,'Compra Ventas'!$B$2:$B$2700,$B102,'Compra Ventas'!$C$2:$C$2700,DF$5)</f>
        <v>0</v>
      </c>
      <c r="DG102" s="13">
        <f>SUMIFS('Compra Ventas'!$E$2:$E$2700,'Compra Ventas'!$A$2:$A$2700,DG$4,'Compra Ventas'!$B$2:$B$2700,$B102,'Compra Ventas'!$C$2:$C$2700,DG$5)</f>
        <v>0</v>
      </c>
      <c r="DH102" s="14">
        <f>SUMIFS('Compra Ventas'!$E$2:$E$2700,'Compra Ventas'!$A$2:$A$2700,DH$4,'Compra Ventas'!$B$2:$B$2700,$B102,'Compra Ventas'!$C$2:$C$2700,DH$5)</f>
        <v>0</v>
      </c>
      <c r="DI102" s="84"/>
      <c r="DJ102" s="98">
        <f>SUMIFS('Ajuste Ciclado'!D$5:D$47,'Ajuste Ciclado'!$C$5:$C$47,Balance!DJ$4,'Ajuste Ciclado'!$B$5:$B$47,Balance!$B102)</f>
        <v>0</v>
      </c>
      <c r="DK102" s="99">
        <f>SUMIFS('Ajuste Ciclado'!E$5:E$47,'Ajuste Ciclado'!$C$5:$C$47,Balance!DK$4,'Ajuste Ciclado'!$B$5:$B$47,Balance!$B102)</f>
        <v>0</v>
      </c>
      <c r="DL102" s="99">
        <f>SUMIFS('Ajuste Ciclado'!F$5:F$47,'Ajuste Ciclado'!$C$5:$C$47,Balance!DL$4,'Ajuste Ciclado'!$B$5:$B$47,Balance!$B102)</f>
        <v>0</v>
      </c>
      <c r="DM102" s="99">
        <f>SUMIFS('Ajuste Ciclado'!G$5:G$47,'Ajuste Ciclado'!$C$5:$C$47,Balance!DM$4,'Ajuste Ciclado'!$B$5:$B$47,Balance!$B102)</f>
        <v>0</v>
      </c>
      <c r="DN102" s="99">
        <f>SUMIFS('Ajuste Ciclado'!H$5:H$47,'Ajuste Ciclado'!$C$5:$C$47,Balance!DN$4,'Ajuste Ciclado'!$B$5:$B$47,Balance!$B102)</f>
        <v>0</v>
      </c>
      <c r="DO102" s="99">
        <f>SUMIFS('Ajuste Ciclado'!I$5:I$47,'Ajuste Ciclado'!$C$5:$C$47,Balance!DO$4,'Ajuste Ciclado'!$B$5:$B$47,Balance!$B102)</f>
        <v>0</v>
      </c>
      <c r="DP102" s="99">
        <f>SUMIFS('Ajuste Ciclado'!J$5:J$47,'Ajuste Ciclado'!$C$5:$C$47,Balance!DP$4,'Ajuste Ciclado'!$B$5:$B$47,Balance!$B102)</f>
        <v>0</v>
      </c>
      <c r="DQ102" s="99">
        <f>SUMIFS('Ajuste Ciclado'!K$5:K$47,'Ajuste Ciclado'!$C$5:$C$47,Balance!DQ$4,'Ajuste Ciclado'!$B$5:$B$47,Balance!$B102)</f>
        <v>0</v>
      </c>
      <c r="DR102" s="99">
        <f>SUMIFS('Ajuste Ciclado'!L$5:L$47,'Ajuste Ciclado'!$C$5:$C$47,Balance!DR$4,'Ajuste Ciclado'!$B$5:$B$47,Balance!$B102)</f>
        <v>0</v>
      </c>
      <c r="DS102" s="99">
        <f>SUMIFS('Ajuste Ciclado'!M$5:M$47,'Ajuste Ciclado'!$C$5:$C$47,Balance!DS$4,'Ajuste Ciclado'!$B$5:$B$47,Balance!$B102)</f>
        <v>0</v>
      </c>
      <c r="DT102" s="99">
        <f>SUMIFS('Ajuste Ciclado'!N$5:N$47,'Ajuste Ciclado'!$C$5:$C$47,Balance!DT$4,'Ajuste Ciclado'!$B$5:$B$47,Balance!$B102)</f>
        <v>0</v>
      </c>
      <c r="DU102" s="100">
        <f>SUMIFS('Ajuste Ciclado'!O$5:O$47,'Ajuste Ciclado'!$C$5:$C$47,Balance!DU$4,'Ajuste Ciclado'!$B$5:$B$47,Balance!$B102)</f>
        <v>0</v>
      </c>
      <c r="DV102" s="98">
        <f>SUMIFS('Ajuste Ciclado'!D$5:D$47,'Ajuste Ciclado'!$C$5:$C$47,Balance!DV$4,'Ajuste Ciclado'!$B$5:$B$47,Balance!$B102)</f>
        <v>0</v>
      </c>
      <c r="DW102" s="99">
        <f>SUMIFS('Ajuste Ciclado'!E$5:E$47,'Ajuste Ciclado'!$C$5:$C$47,Balance!DW$4,'Ajuste Ciclado'!$B$5:$B$47,Balance!$B102)</f>
        <v>0</v>
      </c>
      <c r="DX102" s="99">
        <f>SUMIFS('Ajuste Ciclado'!F$5:F$47,'Ajuste Ciclado'!$C$5:$C$47,Balance!DX$4,'Ajuste Ciclado'!$B$5:$B$47,Balance!$B102)</f>
        <v>0</v>
      </c>
      <c r="DY102" s="99">
        <f>SUMIFS('Ajuste Ciclado'!G$5:G$47,'Ajuste Ciclado'!$C$5:$C$47,Balance!DY$4,'Ajuste Ciclado'!$B$5:$B$47,Balance!$B102)</f>
        <v>0</v>
      </c>
      <c r="DZ102" s="99">
        <f>SUMIFS('Ajuste Ciclado'!H$5:H$47,'Ajuste Ciclado'!$C$5:$C$47,Balance!DZ$4,'Ajuste Ciclado'!$B$5:$B$47,Balance!$B102)</f>
        <v>0</v>
      </c>
      <c r="EA102" s="99">
        <f>SUMIFS('Ajuste Ciclado'!I$5:I$47,'Ajuste Ciclado'!$C$5:$C$47,Balance!EA$4,'Ajuste Ciclado'!$B$5:$B$47,Balance!$B102)</f>
        <v>0</v>
      </c>
      <c r="EB102" s="99">
        <f>SUMIFS('Ajuste Ciclado'!J$5:J$47,'Ajuste Ciclado'!$C$5:$C$47,Balance!EB$4,'Ajuste Ciclado'!$B$5:$B$47,Balance!$B102)</f>
        <v>0</v>
      </c>
      <c r="EC102" s="99">
        <f>SUMIFS('Ajuste Ciclado'!K$5:K$47,'Ajuste Ciclado'!$C$5:$C$47,Balance!EC$4,'Ajuste Ciclado'!$B$5:$B$47,Balance!$B102)</f>
        <v>0</v>
      </c>
      <c r="ED102" s="99">
        <f>SUMIFS('Ajuste Ciclado'!L$5:L$47,'Ajuste Ciclado'!$C$5:$C$47,Balance!ED$4,'Ajuste Ciclado'!$B$5:$B$47,Balance!$B102)</f>
        <v>0</v>
      </c>
      <c r="EE102" s="99">
        <f>SUMIFS('Ajuste Ciclado'!M$5:M$47,'Ajuste Ciclado'!$C$5:$C$47,Balance!EE$4,'Ajuste Ciclado'!$B$5:$B$47,Balance!$B102)</f>
        <v>0</v>
      </c>
      <c r="EF102" s="99">
        <f>SUMIFS('Ajuste Ciclado'!N$5:N$47,'Ajuste Ciclado'!$C$5:$C$47,Balance!EF$4,'Ajuste Ciclado'!$B$5:$B$47,Balance!$B102)</f>
        <v>0</v>
      </c>
      <c r="EG102" s="100">
        <f>SUMIFS('Ajuste Ciclado'!O$5:O$47,'Ajuste Ciclado'!$C$5:$C$47,Balance!EG$4,'Ajuste Ciclado'!$B$5:$B$47,Balance!$B102)</f>
        <v>0</v>
      </c>
      <c r="EH102" s="98">
        <f>SUMIFS('Ajuste Ciclado'!D$5:D$47,'Ajuste Ciclado'!$C$5:$C$47,Balance!EH$4,'Ajuste Ciclado'!$B$5:$B$47,Balance!$B102)</f>
        <v>0</v>
      </c>
      <c r="EI102" s="99">
        <f>SUMIFS('Ajuste Ciclado'!E$5:E$47,'Ajuste Ciclado'!$C$5:$C$47,Balance!EI$4,'Ajuste Ciclado'!$B$5:$B$47,Balance!$B102)</f>
        <v>0</v>
      </c>
      <c r="EJ102" s="99">
        <f>SUMIFS('Ajuste Ciclado'!F$5:F$47,'Ajuste Ciclado'!$C$5:$C$47,Balance!EJ$4,'Ajuste Ciclado'!$B$5:$B$47,Balance!$B102)</f>
        <v>0</v>
      </c>
      <c r="EK102" s="99">
        <f>SUMIFS('Ajuste Ciclado'!G$5:G$47,'Ajuste Ciclado'!$C$5:$C$47,Balance!EK$4,'Ajuste Ciclado'!$B$5:$B$47,Balance!$B102)</f>
        <v>0</v>
      </c>
      <c r="EL102" s="99">
        <f>SUMIFS('Ajuste Ciclado'!H$5:H$47,'Ajuste Ciclado'!$C$5:$C$47,Balance!EL$4,'Ajuste Ciclado'!$B$5:$B$47,Balance!$B102)</f>
        <v>0</v>
      </c>
      <c r="EM102" s="99">
        <f>SUMIFS('Ajuste Ciclado'!I$5:I$47,'Ajuste Ciclado'!$C$5:$C$47,Balance!EM$4,'Ajuste Ciclado'!$B$5:$B$47,Balance!$B102)</f>
        <v>0</v>
      </c>
      <c r="EN102" s="99">
        <f>SUMIFS('Ajuste Ciclado'!J$5:J$47,'Ajuste Ciclado'!$C$5:$C$47,Balance!EN$4,'Ajuste Ciclado'!$B$5:$B$47,Balance!$B102)</f>
        <v>0</v>
      </c>
      <c r="EO102" s="99">
        <f>SUMIFS('Ajuste Ciclado'!K$5:K$47,'Ajuste Ciclado'!$C$5:$C$47,Balance!EO$4,'Ajuste Ciclado'!$B$5:$B$47,Balance!$B102)</f>
        <v>0</v>
      </c>
      <c r="EP102" s="99">
        <f>SUMIFS('Ajuste Ciclado'!L$5:L$47,'Ajuste Ciclado'!$C$5:$C$47,Balance!EP$4,'Ajuste Ciclado'!$B$5:$B$47,Balance!$B102)</f>
        <v>0</v>
      </c>
      <c r="EQ102" s="99">
        <f>SUMIFS('Ajuste Ciclado'!M$5:M$47,'Ajuste Ciclado'!$C$5:$C$47,Balance!EQ$4,'Ajuste Ciclado'!$B$5:$B$47,Balance!$B102)</f>
        <v>0</v>
      </c>
      <c r="ER102" s="99">
        <f>SUMIFS('Ajuste Ciclado'!N$5:N$47,'Ajuste Ciclado'!$C$5:$C$47,Balance!ER$4,'Ajuste Ciclado'!$B$5:$B$47,Balance!$B102)</f>
        <v>0</v>
      </c>
      <c r="ES102" s="100">
        <f>SUMIFS('Ajuste Ciclado'!O$5:O$47,'Ajuste Ciclado'!$C$5:$C$47,Balance!ES$4,'Ajuste Ciclado'!$B$5:$B$47,Balance!$B102)</f>
        <v>0</v>
      </c>
      <c r="ET102" s="84"/>
      <c r="EU102" s="12">
        <f t="shared" si="181"/>
        <v>7419.147389847777</v>
      </c>
      <c r="EV102" s="13">
        <f t="shared" si="145"/>
        <v>96691.984283819518</v>
      </c>
      <c r="EW102" s="13">
        <f t="shared" si="146"/>
        <v>59524.120316468099</v>
      </c>
      <c r="EX102" s="13">
        <f t="shared" si="147"/>
        <v>67564.751517892117</v>
      </c>
      <c r="EY102" s="13">
        <f t="shared" si="148"/>
        <v>159037.79750217791</v>
      </c>
      <c r="EZ102" s="13">
        <f t="shared" si="149"/>
        <v>120753.5604250389</v>
      </c>
      <c r="FA102" s="13">
        <f t="shared" si="150"/>
        <v>120962.5330148264</v>
      </c>
      <c r="FB102" s="13">
        <f t="shared" si="151"/>
        <v>173209.8695056611</v>
      </c>
      <c r="FC102" s="13">
        <f t="shared" si="152"/>
        <v>190342.9039636087</v>
      </c>
      <c r="FD102" s="13">
        <f t="shared" si="153"/>
        <v>126357.7584297608</v>
      </c>
      <c r="FE102" s="13">
        <f t="shared" si="154"/>
        <v>97988.340903861652</v>
      </c>
      <c r="FF102" s="14">
        <f t="shared" si="155"/>
        <v>103235.04747073021</v>
      </c>
      <c r="FG102" s="12">
        <f t="shared" si="156"/>
        <v>5841.375300521835</v>
      </c>
      <c r="FH102" s="13">
        <f t="shared" si="157"/>
        <v>87915.709288808008</v>
      </c>
      <c r="FI102" s="13">
        <f t="shared" si="158"/>
        <v>52383.381794772729</v>
      </c>
      <c r="FJ102" s="13">
        <f t="shared" si="159"/>
        <v>31662.806584747861</v>
      </c>
      <c r="FK102" s="13">
        <f t="shared" si="160"/>
        <v>170308.2588050238</v>
      </c>
      <c r="FL102" s="13">
        <f t="shared" si="161"/>
        <v>162326.98641648761</v>
      </c>
      <c r="FM102" s="13">
        <f t="shared" si="162"/>
        <v>188607.57335479869</v>
      </c>
      <c r="FN102" s="13">
        <f t="shared" si="163"/>
        <v>175161.1488595299</v>
      </c>
      <c r="FO102" s="13">
        <f t="shared" si="164"/>
        <v>193767.41569713931</v>
      </c>
      <c r="FP102" s="13">
        <f t="shared" si="165"/>
        <v>160679.62938669531</v>
      </c>
      <c r="FQ102" s="13">
        <f t="shared" si="166"/>
        <v>124065.68011677401</v>
      </c>
      <c r="FR102" s="14">
        <f t="shared" si="167"/>
        <v>129626.69796809769</v>
      </c>
      <c r="FS102" s="12">
        <f t="shared" si="168"/>
        <v>4129.8350485364144</v>
      </c>
      <c r="FT102" s="13">
        <f t="shared" si="169"/>
        <v>54622.541176519313</v>
      </c>
      <c r="FU102" s="13">
        <f t="shared" si="170"/>
        <v>42567.150384263929</v>
      </c>
      <c r="FV102" s="13">
        <f t="shared" si="171"/>
        <v>58894.921906769763</v>
      </c>
      <c r="FW102" s="13">
        <f t="shared" si="172"/>
        <v>81844.490478787397</v>
      </c>
      <c r="FX102" s="13">
        <f t="shared" si="173"/>
        <v>128193.14900661381</v>
      </c>
      <c r="FY102" s="13">
        <f t="shared" si="174"/>
        <v>189308.82698571539</v>
      </c>
      <c r="FZ102" s="13">
        <f t="shared" si="175"/>
        <v>153372.67786453079</v>
      </c>
      <c r="GA102" s="13">
        <f t="shared" si="176"/>
        <v>193930.509922208</v>
      </c>
      <c r="GB102" s="13">
        <f t="shared" si="177"/>
        <v>140524.75934318861</v>
      </c>
      <c r="GC102" s="13">
        <f t="shared" si="178"/>
        <v>158685.2107881218</v>
      </c>
      <c r="GD102" s="14">
        <f t="shared" si="179"/>
        <v>111315.1957398815</v>
      </c>
      <c r="GE102" s="84"/>
      <c r="GF102" s="12">
        <f t="shared" si="182"/>
        <v>1323087.8147236931</v>
      </c>
      <c r="GG102" s="13">
        <f t="shared" si="182"/>
        <v>1482346.6635733966</v>
      </c>
      <c r="GH102" s="14">
        <f t="shared" si="182"/>
        <v>1317389.2686451368</v>
      </c>
      <c r="GI102" s="6">
        <f t="shared" si="183"/>
        <v>3</v>
      </c>
      <c r="GJ102" s="12">
        <f t="shared" si="184"/>
        <v>0</v>
      </c>
      <c r="GK102" s="13">
        <f t="shared" si="185"/>
        <v>0</v>
      </c>
      <c r="GL102" s="14">
        <f t="shared" si="186"/>
        <v>0</v>
      </c>
      <c r="GM102" s="84"/>
      <c r="GN102" s="66">
        <f t="shared" si="187"/>
        <v>0</v>
      </c>
      <c r="GO102" s="84"/>
      <c r="GP102" s="63" t="str" cm="1">
        <f t="array" ref="GP102">INDEX($GF$4:$GH$4,1,GI102)</f>
        <v>Sample 6</v>
      </c>
      <c r="GQ102" s="12">
        <f t="shared" si="188"/>
        <v>7419.147389847777</v>
      </c>
      <c r="GR102" s="13">
        <f t="shared" si="188"/>
        <v>59524.120316468099</v>
      </c>
      <c r="GS102" s="14">
        <f t="shared" si="188"/>
        <v>67564.751517892117</v>
      </c>
      <c r="GT102" s="12">
        <f t="shared" si="189"/>
        <v>5841.375300521835</v>
      </c>
      <c r="GU102" s="13">
        <f t="shared" si="189"/>
        <v>31662.806584747861</v>
      </c>
      <c r="GV102" s="14">
        <f t="shared" si="189"/>
        <v>52383.381794772729</v>
      </c>
      <c r="GW102" s="12">
        <f t="shared" si="190"/>
        <v>4129.8350485364144</v>
      </c>
      <c r="GX102" s="13">
        <f t="shared" si="190"/>
        <v>42567.150384263929</v>
      </c>
      <c r="GY102" s="14">
        <f t="shared" si="190"/>
        <v>54622.541176519313</v>
      </c>
      <c r="GZ102" s="84" t="str">
        <f t="shared" si="180"/>
        <v>Sample 6</v>
      </c>
      <c r="HA102" s="12">
        <f t="shared" si="191"/>
        <v>0</v>
      </c>
      <c r="HB102" s="13">
        <f t="shared" si="191"/>
        <v>0</v>
      </c>
      <c r="HC102" s="14">
        <f t="shared" si="191"/>
        <v>0</v>
      </c>
      <c r="HD102" s="6">
        <f t="shared" si="192"/>
        <v>0</v>
      </c>
      <c r="HE102" s="84" t="str">
        <f t="shared" si="193"/>
        <v>Ok</v>
      </c>
    </row>
    <row r="103" spans="2:213" hidden="1" x14ac:dyDescent="0.3">
      <c r="B103" s="84" t="s">
        <v>350</v>
      </c>
      <c r="C103" s="12">
        <f>SUMIFS(Inyecciones!$E$2:$E$14185,Inyecciones!$A$2:$A$14185,Balance!C$4,Inyecciones!$B$2:$B$14185,Balance!$B103,Inyecciones!$C$2:$C$14185,Balance!C$5)</f>
        <v>42607.656281237687</v>
      </c>
      <c r="D103" s="13">
        <f>SUMIFS(Inyecciones!$E$2:$E$14185,Inyecciones!$A$2:$A$14185,Balance!D$4,Inyecciones!$B$2:$B$14185,Balance!$B103,Inyecciones!$C$2:$C$14185,Balance!D$5)</f>
        <v>33061.921755096802</v>
      </c>
      <c r="E103" s="13">
        <f>SUMIFS(Inyecciones!$E$2:$E$14185,Inyecciones!$A$2:$A$14185,Balance!E$4,Inyecciones!$B$2:$B$14185,Balance!$B103,Inyecciones!$C$2:$C$14185,Balance!E$5)</f>
        <v>34670.492139098351</v>
      </c>
      <c r="F103" s="13">
        <f>SUMIFS(Inyecciones!$E$2:$E$14185,Inyecciones!$A$2:$A$14185,Balance!F$4,Inyecciones!$B$2:$B$14185,Balance!$B103,Inyecciones!$C$2:$C$14185,Balance!F$5)</f>
        <v>24436.099952109911</v>
      </c>
      <c r="G103" s="13">
        <f>SUMIFS(Inyecciones!$E$2:$E$14185,Inyecciones!$A$2:$A$14185,Balance!G$4,Inyecciones!$B$2:$B$14185,Balance!$B103,Inyecciones!$C$2:$C$14185,Balance!G$5)</f>
        <v>25780.711318918002</v>
      </c>
      <c r="H103" s="13">
        <f>SUMIFS(Inyecciones!$E$2:$E$14185,Inyecciones!$A$2:$A$14185,Balance!H$4,Inyecciones!$B$2:$B$14185,Balance!$B103,Inyecciones!$C$2:$C$14185,Balance!H$5)</f>
        <v>19782.192821635588</v>
      </c>
      <c r="I103" s="13">
        <f>SUMIFS(Inyecciones!$E$2:$E$14185,Inyecciones!$A$2:$A$14185,Balance!I$4,Inyecciones!$B$2:$B$14185,Balance!$B103,Inyecciones!$C$2:$C$14185,Balance!I$5)</f>
        <v>27796.798059578989</v>
      </c>
      <c r="J103" s="13">
        <f>SUMIFS(Inyecciones!$E$2:$E$14185,Inyecciones!$A$2:$A$14185,Balance!J$4,Inyecciones!$B$2:$B$14185,Balance!$B103,Inyecciones!$C$2:$C$14185,Balance!J$5)</f>
        <v>25654.935058242259</v>
      </c>
      <c r="K103" s="13">
        <f>SUMIFS(Inyecciones!$E$2:$E$14185,Inyecciones!$A$2:$A$14185,Balance!K$4,Inyecciones!$B$2:$B$14185,Balance!$B103,Inyecciones!$C$2:$C$14185,Balance!K$5)</f>
        <v>25612.466468456409</v>
      </c>
      <c r="L103" s="13">
        <f>SUMIFS(Inyecciones!$E$2:$E$14185,Inyecciones!$A$2:$A$14185,Balance!L$4,Inyecciones!$B$2:$B$14185,Balance!$B103,Inyecciones!$C$2:$C$14185,Balance!L$5)</f>
        <v>6267.8121515239727</v>
      </c>
      <c r="M103" s="13">
        <f>SUMIFS(Inyecciones!$E$2:$E$14185,Inyecciones!$A$2:$A$14185,Balance!M$4,Inyecciones!$B$2:$B$14185,Balance!$B103,Inyecciones!$C$2:$C$14185,Balance!M$5)</f>
        <v>1445.769911292057</v>
      </c>
      <c r="N103" s="14">
        <f>SUMIFS(Inyecciones!$E$2:$E$14185,Inyecciones!$A$2:$A$14185,Balance!N$4,Inyecciones!$B$2:$B$14185,Balance!$B103,Inyecciones!$C$2:$C$14185,Balance!N$5)</f>
        <v>3049.1174509430739</v>
      </c>
      <c r="O103" s="12">
        <f>SUMIFS(Inyecciones!$E$2:$E$14185,Inyecciones!$A$2:$A$14185,Balance!O$4,Inyecciones!$B$2:$B$14185,Balance!$B103,Inyecciones!$C$2:$C$14185,Balance!O$5)</f>
        <v>42681.666783049979</v>
      </c>
      <c r="P103" s="13">
        <f>SUMIFS(Inyecciones!$E$2:$E$14185,Inyecciones!$A$2:$A$14185,Balance!P$4,Inyecciones!$B$2:$B$14185,Balance!$B103,Inyecciones!$C$2:$C$14185,Balance!P$5)</f>
        <v>33089.958162204377</v>
      </c>
      <c r="Q103" s="13">
        <f>SUMIFS(Inyecciones!$E$2:$E$14185,Inyecciones!$A$2:$A$14185,Balance!Q$4,Inyecciones!$B$2:$B$14185,Balance!$B103,Inyecciones!$C$2:$C$14185,Balance!Q$5)</f>
        <v>35000.107646074357</v>
      </c>
      <c r="R103" s="13">
        <f>SUMIFS(Inyecciones!$E$2:$E$14185,Inyecciones!$A$2:$A$14185,Balance!R$4,Inyecciones!$B$2:$B$14185,Balance!$B103,Inyecciones!$C$2:$C$14185,Balance!R$5)</f>
        <v>25789.282184268672</v>
      </c>
      <c r="S103" s="13">
        <f>SUMIFS(Inyecciones!$E$2:$E$14185,Inyecciones!$A$2:$A$14185,Balance!S$4,Inyecciones!$B$2:$B$14185,Balance!$B103,Inyecciones!$C$2:$C$14185,Balance!S$5)</f>
        <v>25719.18819106742</v>
      </c>
      <c r="T103" s="13">
        <f>SUMIFS(Inyecciones!$E$2:$E$14185,Inyecciones!$A$2:$A$14185,Balance!T$4,Inyecciones!$B$2:$B$14185,Balance!$B103,Inyecciones!$C$2:$C$14185,Balance!T$5)</f>
        <v>19777.607846929772</v>
      </c>
      <c r="U103" s="13">
        <f>SUMIFS(Inyecciones!$E$2:$E$14185,Inyecciones!$A$2:$A$14185,Balance!U$4,Inyecciones!$B$2:$B$14185,Balance!$B103,Inyecciones!$C$2:$C$14185,Balance!U$5)</f>
        <v>28528.223490478911</v>
      </c>
      <c r="V103" s="13">
        <f>SUMIFS(Inyecciones!$E$2:$E$14185,Inyecciones!$A$2:$A$14185,Balance!V$4,Inyecciones!$B$2:$B$14185,Balance!$B103,Inyecciones!$C$2:$C$14185,Balance!V$5)</f>
        <v>25810.4208053031</v>
      </c>
      <c r="W103" s="13">
        <f>SUMIFS(Inyecciones!$E$2:$E$14185,Inyecciones!$A$2:$A$14185,Balance!W$4,Inyecciones!$B$2:$B$14185,Balance!$B103,Inyecciones!$C$2:$C$14185,Balance!W$5)</f>
        <v>25882.709314783511</v>
      </c>
      <c r="X103" s="13">
        <f>SUMIFS(Inyecciones!$E$2:$E$14185,Inyecciones!$A$2:$A$14185,Balance!X$4,Inyecciones!$B$2:$B$14185,Balance!$B103,Inyecciones!$C$2:$C$14185,Balance!X$5)</f>
        <v>9484.9434087059999</v>
      </c>
      <c r="Y103" s="13">
        <f>SUMIFS(Inyecciones!$E$2:$E$14185,Inyecciones!$A$2:$A$14185,Balance!Y$4,Inyecciones!$B$2:$B$14185,Balance!$B103,Inyecciones!$C$2:$C$14185,Balance!Y$5)</f>
        <v>12672.3659963967</v>
      </c>
      <c r="Z103" s="14">
        <f>SUMIFS(Inyecciones!$E$2:$E$14185,Inyecciones!$A$2:$A$14185,Balance!Z$4,Inyecciones!$B$2:$B$14185,Balance!$B103,Inyecciones!$C$2:$C$14185,Balance!Z$5)</f>
        <v>16781.94797946807</v>
      </c>
      <c r="AA103" s="12">
        <f>SUMIFS(Inyecciones!$E$2:$E$14185,Inyecciones!$A$2:$A$14185,Balance!AA$4,Inyecciones!$B$2:$B$14185,Balance!$B103,Inyecciones!$C$2:$C$14185,Balance!AA$5)</f>
        <v>42699.434472317749</v>
      </c>
      <c r="AB103" s="13">
        <f>SUMIFS(Inyecciones!$E$2:$E$14185,Inyecciones!$A$2:$A$14185,Balance!AB$4,Inyecciones!$B$2:$B$14185,Balance!$B103,Inyecciones!$C$2:$C$14185,Balance!AB$5)</f>
        <v>33082.639728854432</v>
      </c>
      <c r="AC103" s="13">
        <f>SUMIFS(Inyecciones!$E$2:$E$14185,Inyecciones!$A$2:$A$14185,Balance!AC$4,Inyecciones!$B$2:$B$14185,Balance!$B103,Inyecciones!$C$2:$C$14185,Balance!AC$5)</f>
        <v>34861.290422814127</v>
      </c>
      <c r="AD103" s="13">
        <f>SUMIFS(Inyecciones!$E$2:$E$14185,Inyecciones!$A$2:$A$14185,Balance!AD$4,Inyecciones!$B$2:$B$14185,Balance!$B103,Inyecciones!$C$2:$C$14185,Balance!AD$5)</f>
        <v>25622.062184810758</v>
      </c>
      <c r="AE103" s="13">
        <f>SUMIFS(Inyecciones!$E$2:$E$14185,Inyecciones!$A$2:$A$14185,Balance!AE$4,Inyecciones!$B$2:$B$14185,Balance!$B103,Inyecciones!$C$2:$C$14185,Balance!AE$5)</f>
        <v>26114.1956500421</v>
      </c>
      <c r="AF103" s="13">
        <f>SUMIFS(Inyecciones!$E$2:$E$14185,Inyecciones!$A$2:$A$14185,Balance!AF$4,Inyecciones!$B$2:$B$14185,Balance!$B103,Inyecciones!$C$2:$C$14185,Balance!AF$5)</f>
        <v>20544.21136669378</v>
      </c>
      <c r="AG103" s="13">
        <f>SUMIFS(Inyecciones!$E$2:$E$14185,Inyecciones!$A$2:$A$14185,Balance!AG$4,Inyecciones!$B$2:$B$14185,Balance!$B103,Inyecciones!$C$2:$C$14185,Balance!AG$5)</f>
        <v>30239.32831738572</v>
      </c>
      <c r="AH103" s="13">
        <f>SUMIFS(Inyecciones!$E$2:$E$14185,Inyecciones!$A$2:$A$14185,Balance!AH$4,Inyecciones!$B$2:$B$14185,Balance!$B103,Inyecciones!$C$2:$C$14185,Balance!AH$5)</f>
        <v>28052.20541355947</v>
      </c>
      <c r="AI103" s="13">
        <f>SUMIFS(Inyecciones!$E$2:$E$14185,Inyecciones!$A$2:$A$14185,Balance!AI$4,Inyecciones!$B$2:$B$14185,Balance!$B103,Inyecciones!$C$2:$C$14185,Balance!AI$5)</f>
        <v>27531.143902944212</v>
      </c>
      <c r="AJ103" s="13">
        <f>SUMIFS(Inyecciones!$E$2:$E$14185,Inyecciones!$A$2:$A$14185,Balance!AJ$4,Inyecciones!$B$2:$B$14185,Balance!$B103,Inyecciones!$C$2:$C$14185,Balance!AJ$5)</f>
        <v>21880.156140651809</v>
      </c>
      <c r="AK103" s="13">
        <f>SUMIFS(Inyecciones!$E$2:$E$14185,Inyecciones!$A$2:$A$14185,Balance!AK$4,Inyecciones!$B$2:$B$14185,Balance!$B103,Inyecciones!$C$2:$C$14185,Balance!AK$5)</f>
        <v>26066.624324266511</v>
      </c>
      <c r="AL103" s="14">
        <f>SUMIFS(Inyecciones!$E$2:$E$14185,Inyecciones!$A$2:$A$14185,Balance!AL$4,Inyecciones!$B$2:$B$14185,Balance!$B103,Inyecciones!$C$2:$C$14185,Balance!AL$5)</f>
        <v>27385.28793629026</v>
      </c>
      <c r="AM103" s="13"/>
      <c r="AN103" s="12">
        <f>SUMIFS('Retiro Mensual'!$E$2:$E$2629,'Retiro Mensual'!$A$2:$A$2629,AN$4,'Retiro Mensual'!$B$2:$B$2629,$B103,'Retiro Mensual'!$C$2:$C$2629,AN$5)</f>
        <v>0</v>
      </c>
      <c r="AO103" s="13">
        <f>SUMIFS('Retiro Mensual'!$E$2:$E$2629,'Retiro Mensual'!$A$2:$A$2629,AO$4,'Retiro Mensual'!$B$2:$B$2629,$B103,'Retiro Mensual'!$C$2:$C$2629,AO$5)</f>
        <v>0</v>
      </c>
      <c r="AP103" s="13">
        <f>SUMIFS('Retiro Mensual'!$E$2:$E$2629,'Retiro Mensual'!$A$2:$A$2629,AP$4,'Retiro Mensual'!$B$2:$B$2629,$B103,'Retiro Mensual'!$C$2:$C$2629,AP$5)</f>
        <v>0</v>
      </c>
      <c r="AQ103" s="13">
        <f>SUMIFS('Retiro Mensual'!$E$2:$E$2629,'Retiro Mensual'!$A$2:$A$2629,AQ$4,'Retiro Mensual'!$B$2:$B$2629,$B103,'Retiro Mensual'!$C$2:$C$2629,AQ$5)</f>
        <v>0</v>
      </c>
      <c r="AR103" s="13">
        <f>SUMIFS('Retiro Mensual'!$E$2:$E$2629,'Retiro Mensual'!$A$2:$A$2629,AR$4,'Retiro Mensual'!$B$2:$B$2629,$B103,'Retiro Mensual'!$C$2:$C$2629,AR$5)</f>
        <v>0</v>
      </c>
      <c r="AS103" s="13">
        <f>SUMIFS('Retiro Mensual'!$E$2:$E$2629,'Retiro Mensual'!$A$2:$A$2629,AS$4,'Retiro Mensual'!$B$2:$B$2629,$B103,'Retiro Mensual'!$C$2:$C$2629,AS$5)</f>
        <v>0</v>
      </c>
      <c r="AT103" s="13">
        <f>SUMIFS('Retiro Mensual'!$E$2:$E$2629,'Retiro Mensual'!$A$2:$A$2629,AT$4,'Retiro Mensual'!$B$2:$B$2629,$B103,'Retiro Mensual'!$C$2:$C$2629,AT$5)</f>
        <v>0</v>
      </c>
      <c r="AU103" s="13">
        <f>SUMIFS('Retiro Mensual'!$E$2:$E$2629,'Retiro Mensual'!$A$2:$A$2629,AU$4,'Retiro Mensual'!$B$2:$B$2629,$B103,'Retiro Mensual'!$C$2:$C$2629,AU$5)</f>
        <v>0</v>
      </c>
      <c r="AV103" s="13">
        <f>SUMIFS('Retiro Mensual'!$E$2:$E$2629,'Retiro Mensual'!$A$2:$A$2629,AV$4,'Retiro Mensual'!$B$2:$B$2629,$B103,'Retiro Mensual'!$C$2:$C$2629,AV$5)</f>
        <v>0</v>
      </c>
      <c r="AW103" s="13">
        <f>SUMIFS('Retiro Mensual'!$E$2:$E$2629,'Retiro Mensual'!$A$2:$A$2629,AW$4,'Retiro Mensual'!$B$2:$B$2629,$B103,'Retiro Mensual'!$C$2:$C$2629,AW$5)</f>
        <v>0</v>
      </c>
      <c r="AX103" s="13">
        <f>SUMIFS('Retiro Mensual'!$E$2:$E$2629,'Retiro Mensual'!$A$2:$A$2629,AX$4,'Retiro Mensual'!$B$2:$B$2629,$B103,'Retiro Mensual'!$C$2:$C$2629,AX$5)</f>
        <v>0</v>
      </c>
      <c r="AY103" s="14">
        <f>SUMIFS('Retiro Mensual'!$E$2:$E$2629,'Retiro Mensual'!$A$2:$A$2629,AY$4,'Retiro Mensual'!$B$2:$B$2629,$B103,'Retiro Mensual'!$C$2:$C$2629,AY$5)</f>
        <v>0</v>
      </c>
      <c r="AZ103" s="12">
        <f>SUMIFS('Retiro Mensual'!$E$2:$E$2629,'Retiro Mensual'!$A$2:$A$2629,AZ$4,'Retiro Mensual'!$B$2:$B$2629,$B103,'Retiro Mensual'!$C$2:$C$2629,AZ$5)</f>
        <v>0</v>
      </c>
      <c r="BA103" s="13">
        <f>SUMIFS('Retiro Mensual'!$E$2:$E$2629,'Retiro Mensual'!$A$2:$A$2629,BA$4,'Retiro Mensual'!$B$2:$B$2629,$B103,'Retiro Mensual'!$C$2:$C$2629,BA$5)</f>
        <v>0</v>
      </c>
      <c r="BB103" s="13">
        <f>SUMIFS('Retiro Mensual'!$E$2:$E$2629,'Retiro Mensual'!$A$2:$A$2629,BB$4,'Retiro Mensual'!$B$2:$B$2629,$B103,'Retiro Mensual'!$C$2:$C$2629,BB$5)</f>
        <v>0</v>
      </c>
      <c r="BC103" s="13">
        <f>SUMIFS('Retiro Mensual'!$E$2:$E$2629,'Retiro Mensual'!$A$2:$A$2629,BC$4,'Retiro Mensual'!$B$2:$B$2629,$B103,'Retiro Mensual'!$C$2:$C$2629,BC$5)</f>
        <v>0</v>
      </c>
      <c r="BD103" s="13">
        <f>SUMIFS('Retiro Mensual'!$E$2:$E$2629,'Retiro Mensual'!$A$2:$A$2629,BD$4,'Retiro Mensual'!$B$2:$B$2629,$B103,'Retiro Mensual'!$C$2:$C$2629,BD$5)</f>
        <v>0</v>
      </c>
      <c r="BE103" s="13">
        <f>SUMIFS('Retiro Mensual'!$E$2:$E$2629,'Retiro Mensual'!$A$2:$A$2629,BE$4,'Retiro Mensual'!$B$2:$B$2629,$B103,'Retiro Mensual'!$C$2:$C$2629,BE$5)</f>
        <v>0</v>
      </c>
      <c r="BF103" s="13">
        <f>SUMIFS('Retiro Mensual'!$E$2:$E$2629,'Retiro Mensual'!$A$2:$A$2629,BF$4,'Retiro Mensual'!$B$2:$B$2629,$B103,'Retiro Mensual'!$C$2:$C$2629,BF$5)</f>
        <v>0</v>
      </c>
      <c r="BG103" s="13">
        <f>SUMIFS('Retiro Mensual'!$E$2:$E$2629,'Retiro Mensual'!$A$2:$A$2629,BG$4,'Retiro Mensual'!$B$2:$B$2629,$B103,'Retiro Mensual'!$C$2:$C$2629,BG$5)</f>
        <v>0</v>
      </c>
      <c r="BH103" s="13">
        <f>SUMIFS('Retiro Mensual'!$E$2:$E$2629,'Retiro Mensual'!$A$2:$A$2629,BH$4,'Retiro Mensual'!$B$2:$B$2629,$B103,'Retiro Mensual'!$C$2:$C$2629,BH$5)</f>
        <v>0</v>
      </c>
      <c r="BI103" s="13">
        <f>SUMIFS('Retiro Mensual'!$E$2:$E$2629,'Retiro Mensual'!$A$2:$A$2629,BI$4,'Retiro Mensual'!$B$2:$B$2629,$B103,'Retiro Mensual'!$C$2:$C$2629,BI$5)</f>
        <v>0</v>
      </c>
      <c r="BJ103" s="13">
        <f>SUMIFS('Retiro Mensual'!$E$2:$E$2629,'Retiro Mensual'!$A$2:$A$2629,BJ$4,'Retiro Mensual'!$B$2:$B$2629,$B103,'Retiro Mensual'!$C$2:$C$2629,BJ$5)</f>
        <v>0</v>
      </c>
      <c r="BK103" s="14">
        <f>SUMIFS('Retiro Mensual'!$E$2:$E$2629,'Retiro Mensual'!$A$2:$A$2629,BK$4,'Retiro Mensual'!$B$2:$B$2629,$B103,'Retiro Mensual'!$C$2:$C$2629,BK$5)</f>
        <v>0</v>
      </c>
      <c r="BL103" s="12">
        <f>SUMIFS('Retiro Mensual'!$E$2:$E$2629,'Retiro Mensual'!$A$2:$A$2629,BL$4,'Retiro Mensual'!$B$2:$B$2629,$B103,'Retiro Mensual'!$C$2:$C$2629,BL$5)</f>
        <v>0</v>
      </c>
      <c r="BM103" s="13">
        <f>SUMIFS('Retiro Mensual'!$E$2:$E$2629,'Retiro Mensual'!$A$2:$A$2629,BM$4,'Retiro Mensual'!$B$2:$B$2629,$B103,'Retiro Mensual'!$C$2:$C$2629,BM$5)</f>
        <v>0</v>
      </c>
      <c r="BN103" s="13">
        <f>SUMIFS('Retiro Mensual'!$E$2:$E$2629,'Retiro Mensual'!$A$2:$A$2629,BN$4,'Retiro Mensual'!$B$2:$B$2629,$B103,'Retiro Mensual'!$C$2:$C$2629,BN$5)</f>
        <v>0</v>
      </c>
      <c r="BO103" s="13">
        <f>SUMIFS('Retiro Mensual'!$E$2:$E$2629,'Retiro Mensual'!$A$2:$A$2629,BO$4,'Retiro Mensual'!$B$2:$B$2629,$B103,'Retiro Mensual'!$C$2:$C$2629,BO$5)</f>
        <v>0</v>
      </c>
      <c r="BP103" s="13">
        <f>SUMIFS('Retiro Mensual'!$E$2:$E$2629,'Retiro Mensual'!$A$2:$A$2629,BP$4,'Retiro Mensual'!$B$2:$B$2629,$B103,'Retiro Mensual'!$C$2:$C$2629,BP$5)</f>
        <v>0</v>
      </c>
      <c r="BQ103" s="13">
        <f>SUMIFS('Retiro Mensual'!$E$2:$E$2629,'Retiro Mensual'!$A$2:$A$2629,BQ$4,'Retiro Mensual'!$B$2:$B$2629,$B103,'Retiro Mensual'!$C$2:$C$2629,BQ$5)</f>
        <v>0</v>
      </c>
      <c r="BR103" s="13">
        <f>SUMIFS('Retiro Mensual'!$E$2:$E$2629,'Retiro Mensual'!$A$2:$A$2629,BR$4,'Retiro Mensual'!$B$2:$B$2629,$B103,'Retiro Mensual'!$C$2:$C$2629,BR$5)</f>
        <v>0</v>
      </c>
      <c r="BS103" s="13">
        <f>SUMIFS('Retiro Mensual'!$E$2:$E$2629,'Retiro Mensual'!$A$2:$A$2629,BS$4,'Retiro Mensual'!$B$2:$B$2629,$B103,'Retiro Mensual'!$C$2:$C$2629,BS$5)</f>
        <v>0</v>
      </c>
      <c r="BT103" s="13">
        <f>SUMIFS('Retiro Mensual'!$E$2:$E$2629,'Retiro Mensual'!$A$2:$A$2629,BT$4,'Retiro Mensual'!$B$2:$B$2629,$B103,'Retiro Mensual'!$C$2:$C$2629,BT$5)</f>
        <v>0</v>
      </c>
      <c r="BU103" s="13">
        <f>SUMIFS('Retiro Mensual'!$E$2:$E$2629,'Retiro Mensual'!$A$2:$A$2629,BU$4,'Retiro Mensual'!$B$2:$B$2629,$B103,'Retiro Mensual'!$C$2:$C$2629,BU$5)</f>
        <v>0</v>
      </c>
      <c r="BV103" s="13">
        <f>SUMIFS('Retiro Mensual'!$E$2:$E$2629,'Retiro Mensual'!$A$2:$A$2629,BV$4,'Retiro Mensual'!$B$2:$B$2629,$B103,'Retiro Mensual'!$C$2:$C$2629,BV$5)</f>
        <v>0</v>
      </c>
      <c r="BW103" s="14">
        <f>SUMIFS('Retiro Mensual'!$E$2:$E$2629,'Retiro Mensual'!$A$2:$A$2629,BW$4,'Retiro Mensual'!$B$2:$B$2629,$B103,'Retiro Mensual'!$C$2:$C$2629,BW$5)</f>
        <v>0</v>
      </c>
      <c r="BX103" s="13"/>
      <c r="BY103" s="12">
        <f>SUMIFS('Compra Ventas'!$E$2:$E$2700,'Compra Ventas'!$A$2:$A$2700,BY$4,'Compra Ventas'!$B$2:$B$2700,$B103,'Compra Ventas'!$C$2:$C$2700,BY$5)</f>
        <v>0</v>
      </c>
      <c r="BZ103" s="13">
        <f>SUMIFS('Compra Ventas'!$E$2:$E$2700,'Compra Ventas'!$A$2:$A$2700,BZ$4,'Compra Ventas'!$B$2:$B$2700,$B103,'Compra Ventas'!$C$2:$C$2700,BZ$5)</f>
        <v>0</v>
      </c>
      <c r="CA103" s="13">
        <f>SUMIFS('Compra Ventas'!$E$2:$E$2700,'Compra Ventas'!$A$2:$A$2700,CA$4,'Compra Ventas'!$B$2:$B$2700,$B103,'Compra Ventas'!$C$2:$C$2700,CA$5)</f>
        <v>0</v>
      </c>
      <c r="CB103" s="13">
        <f>SUMIFS('Compra Ventas'!$E$2:$E$2700,'Compra Ventas'!$A$2:$A$2700,CB$4,'Compra Ventas'!$B$2:$B$2700,$B103,'Compra Ventas'!$C$2:$C$2700,CB$5)</f>
        <v>0</v>
      </c>
      <c r="CC103" s="13">
        <f>SUMIFS('Compra Ventas'!$E$2:$E$2700,'Compra Ventas'!$A$2:$A$2700,CC$4,'Compra Ventas'!$B$2:$B$2700,$B103,'Compra Ventas'!$C$2:$C$2700,CC$5)</f>
        <v>0</v>
      </c>
      <c r="CD103" s="13">
        <f>SUMIFS('Compra Ventas'!$E$2:$E$2700,'Compra Ventas'!$A$2:$A$2700,CD$4,'Compra Ventas'!$B$2:$B$2700,$B103,'Compra Ventas'!$C$2:$C$2700,CD$5)</f>
        <v>0</v>
      </c>
      <c r="CE103" s="13">
        <f>SUMIFS('Compra Ventas'!$E$2:$E$2700,'Compra Ventas'!$A$2:$A$2700,CE$4,'Compra Ventas'!$B$2:$B$2700,$B103,'Compra Ventas'!$C$2:$C$2700,CE$5)</f>
        <v>0</v>
      </c>
      <c r="CF103" s="13">
        <f>SUMIFS('Compra Ventas'!$E$2:$E$2700,'Compra Ventas'!$A$2:$A$2700,CF$4,'Compra Ventas'!$B$2:$B$2700,$B103,'Compra Ventas'!$C$2:$C$2700,CF$5)</f>
        <v>0</v>
      </c>
      <c r="CG103" s="13">
        <f>SUMIFS('Compra Ventas'!$E$2:$E$2700,'Compra Ventas'!$A$2:$A$2700,CG$4,'Compra Ventas'!$B$2:$B$2700,$B103,'Compra Ventas'!$C$2:$C$2700,CG$5)</f>
        <v>0</v>
      </c>
      <c r="CH103" s="13">
        <f>SUMIFS('Compra Ventas'!$E$2:$E$2700,'Compra Ventas'!$A$2:$A$2700,CH$4,'Compra Ventas'!$B$2:$B$2700,$B103,'Compra Ventas'!$C$2:$C$2700,CH$5)</f>
        <v>0</v>
      </c>
      <c r="CI103" s="13">
        <f>SUMIFS('Compra Ventas'!$E$2:$E$2700,'Compra Ventas'!$A$2:$A$2700,CI$4,'Compra Ventas'!$B$2:$B$2700,$B103,'Compra Ventas'!$C$2:$C$2700,CI$5)</f>
        <v>0</v>
      </c>
      <c r="CJ103" s="14">
        <f>SUMIFS('Compra Ventas'!$E$2:$E$2700,'Compra Ventas'!$A$2:$A$2700,CJ$4,'Compra Ventas'!$B$2:$B$2700,$B103,'Compra Ventas'!$C$2:$C$2700,CJ$5)</f>
        <v>0</v>
      </c>
      <c r="CK103" s="12">
        <f>SUMIFS('Compra Ventas'!$E$2:$E$2700,'Compra Ventas'!$A$2:$A$2700,CK$4,'Compra Ventas'!$B$2:$B$2700,$B103,'Compra Ventas'!$C$2:$C$2700,CK$5)</f>
        <v>0</v>
      </c>
      <c r="CL103" s="13">
        <f>SUMIFS('Compra Ventas'!$E$2:$E$2700,'Compra Ventas'!$A$2:$A$2700,CL$4,'Compra Ventas'!$B$2:$B$2700,$B103,'Compra Ventas'!$C$2:$C$2700,CL$5)</f>
        <v>0</v>
      </c>
      <c r="CM103" s="13">
        <f>SUMIFS('Compra Ventas'!$E$2:$E$2700,'Compra Ventas'!$A$2:$A$2700,CM$4,'Compra Ventas'!$B$2:$B$2700,$B103,'Compra Ventas'!$C$2:$C$2700,CM$5)</f>
        <v>0</v>
      </c>
      <c r="CN103" s="13">
        <f>SUMIFS('Compra Ventas'!$E$2:$E$2700,'Compra Ventas'!$A$2:$A$2700,CN$4,'Compra Ventas'!$B$2:$B$2700,$B103,'Compra Ventas'!$C$2:$C$2700,CN$5)</f>
        <v>0</v>
      </c>
      <c r="CO103" s="13">
        <f>SUMIFS('Compra Ventas'!$E$2:$E$2700,'Compra Ventas'!$A$2:$A$2700,CO$4,'Compra Ventas'!$B$2:$B$2700,$B103,'Compra Ventas'!$C$2:$C$2700,CO$5)</f>
        <v>0</v>
      </c>
      <c r="CP103" s="13">
        <f>SUMIFS('Compra Ventas'!$E$2:$E$2700,'Compra Ventas'!$A$2:$A$2700,CP$4,'Compra Ventas'!$B$2:$B$2700,$B103,'Compra Ventas'!$C$2:$C$2700,CP$5)</f>
        <v>0</v>
      </c>
      <c r="CQ103" s="13">
        <f>SUMIFS('Compra Ventas'!$E$2:$E$2700,'Compra Ventas'!$A$2:$A$2700,CQ$4,'Compra Ventas'!$B$2:$B$2700,$B103,'Compra Ventas'!$C$2:$C$2700,CQ$5)</f>
        <v>0</v>
      </c>
      <c r="CR103" s="13">
        <f>SUMIFS('Compra Ventas'!$E$2:$E$2700,'Compra Ventas'!$A$2:$A$2700,CR$4,'Compra Ventas'!$B$2:$B$2700,$B103,'Compra Ventas'!$C$2:$C$2700,CR$5)</f>
        <v>0</v>
      </c>
      <c r="CS103" s="13">
        <f>SUMIFS('Compra Ventas'!$E$2:$E$2700,'Compra Ventas'!$A$2:$A$2700,CS$4,'Compra Ventas'!$B$2:$B$2700,$B103,'Compra Ventas'!$C$2:$C$2700,CS$5)</f>
        <v>0</v>
      </c>
      <c r="CT103" s="13">
        <f>SUMIFS('Compra Ventas'!$E$2:$E$2700,'Compra Ventas'!$A$2:$A$2700,CT$4,'Compra Ventas'!$B$2:$B$2700,$B103,'Compra Ventas'!$C$2:$C$2700,CT$5)</f>
        <v>0</v>
      </c>
      <c r="CU103" s="13">
        <f>SUMIFS('Compra Ventas'!$E$2:$E$2700,'Compra Ventas'!$A$2:$A$2700,CU$4,'Compra Ventas'!$B$2:$B$2700,$B103,'Compra Ventas'!$C$2:$C$2700,CU$5)</f>
        <v>0</v>
      </c>
      <c r="CV103" s="14">
        <f>SUMIFS('Compra Ventas'!$E$2:$E$2700,'Compra Ventas'!$A$2:$A$2700,CV$4,'Compra Ventas'!$B$2:$B$2700,$B103,'Compra Ventas'!$C$2:$C$2700,CV$5)</f>
        <v>0</v>
      </c>
      <c r="CW103" s="12">
        <f>SUMIFS('Compra Ventas'!$E$2:$E$2700,'Compra Ventas'!$A$2:$A$2700,CW$4,'Compra Ventas'!$B$2:$B$2700,$B103,'Compra Ventas'!$C$2:$C$2700,CW$5)</f>
        <v>0</v>
      </c>
      <c r="CX103" s="13">
        <f>SUMIFS('Compra Ventas'!$E$2:$E$2700,'Compra Ventas'!$A$2:$A$2700,CX$4,'Compra Ventas'!$B$2:$B$2700,$B103,'Compra Ventas'!$C$2:$C$2700,CX$5)</f>
        <v>0</v>
      </c>
      <c r="CY103" s="13">
        <f>SUMIFS('Compra Ventas'!$E$2:$E$2700,'Compra Ventas'!$A$2:$A$2700,CY$4,'Compra Ventas'!$B$2:$B$2700,$B103,'Compra Ventas'!$C$2:$C$2700,CY$5)</f>
        <v>0</v>
      </c>
      <c r="CZ103" s="13">
        <f>SUMIFS('Compra Ventas'!$E$2:$E$2700,'Compra Ventas'!$A$2:$A$2700,CZ$4,'Compra Ventas'!$B$2:$B$2700,$B103,'Compra Ventas'!$C$2:$C$2700,CZ$5)</f>
        <v>0</v>
      </c>
      <c r="DA103" s="13">
        <f>SUMIFS('Compra Ventas'!$E$2:$E$2700,'Compra Ventas'!$A$2:$A$2700,DA$4,'Compra Ventas'!$B$2:$B$2700,$B103,'Compra Ventas'!$C$2:$C$2700,DA$5)</f>
        <v>0</v>
      </c>
      <c r="DB103" s="13">
        <f>SUMIFS('Compra Ventas'!$E$2:$E$2700,'Compra Ventas'!$A$2:$A$2700,DB$4,'Compra Ventas'!$B$2:$B$2700,$B103,'Compra Ventas'!$C$2:$C$2700,DB$5)</f>
        <v>0</v>
      </c>
      <c r="DC103" s="13">
        <f>SUMIFS('Compra Ventas'!$E$2:$E$2700,'Compra Ventas'!$A$2:$A$2700,DC$4,'Compra Ventas'!$B$2:$B$2700,$B103,'Compra Ventas'!$C$2:$C$2700,DC$5)</f>
        <v>0</v>
      </c>
      <c r="DD103" s="13">
        <f>SUMIFS('Compra Ventas'!$E$2:$E$2700,'Compra Ventas'!$A$2:$A$2700,DD$4,'Compra Ventas'!$B$2:$B$2700,$B103,'Compra Ventas'!$C$2:$C$2700,DD$5)</f>
        <v>0</v>
      </c>
      <c r="DE103" s="13">
        <f>SUMIFS('Compra Ventas'!$E$2:$E$2700,'Compra Ventas'!$A$2:$A$2700,DE$4,'Compra Ventas'!$B$2:$B$2700,$B103,'Compra Ventas'!$C$2:$C$2700,DE$5)</f>
        <v>0</v>
      </c>
      <c r="DF103" s="13">
        <f>SUMIFS('Compra Ventas'!$E$2:$E$2700,'Compra Ventas'!$A$2:$A$2700,DF$4,'Compra Ventas'!$B$2:$B$2700,$B103,'Compra Ventas'!$C$2:$C$2700,DF$5)</f>
        <v>0</v>
      </c>
      <c r="DG103" s="13">
        <f>SUMIFS('Compra Ventas'!$E$2:$E$2700,'Compra Ventas'!$A$2:$A$2700,DG$4,'Compra Ventas'!$B$2:$B$2700,$B103,'Compra Ventas'!$C$2:$C$2700,DG$5)</f>
        <v>0</v>
      </c>
      <c r="DH103" s="14">
        <f>SUMIFS('Compra Ventas'!$E$2:$E$2700,'Compra Ventas'!$A$2:$A$2700,DH$4,'Compra Ventas'!$B$2:$B$2700,$B103,'Compra Ventas'!$C$2:$C$2700,DH$5)</f>
        <v>0</v>
      </c>
      <c r="DI103" s="84"/>
      <c r="DJ103" s="98">
        <f>SUMIFS('Ajuste Ciclado'!D$5:D$47,'Ajuste Ciclado'!$C$5:$C$47,Balance!DJ$4,'Ajuste Ciclado'!$B$5:$B$47,Balance!$B103)</f>
        <v>0</v>
      </c>
      <c r="DK103" s="99">
        <f>SUMIFS('Ajuste Ciclado'!E$5:E$47,'Ajuste Ciclado'!$C$5:$C$47,Balance!DK$4,'Ajuste Ciclado'!$B$5:$B$47,Balance!$B103)</f>
        <v>0</v>
      </c>
      <c r="DL103" s="99">
        <f>SUMIFS('Ajuste Ciclado'!F$5:F$47,'Ajuste Ciclado'!$C$5:$C$47,Balance!DL$4,'Ajuste Ciclado'!$B$5:$B$47,Balance!$B103)</f>
        <v>0</v>
      </c>
      <c r="DM103" s="99">
        <f>SUMIFS('Ajuste Ciclado'!G$5:G$47,'Ajuste Ciclado'!$C$5:$C$47,Balance!DM$4,'Ajuste Ciclado'!$B$5:$B$47,Balance!$B103)</f>
        <v>0</v>
      </c>
      <c r="DN103" s="99">
        <f>SUMIFS('Ajuste Ciclado'!H$5:H$47,'Ajuste Ciclado'!$C$5:$C$47,Balance!DN$4,'Ajuste Ciclado'!$B$5:$B$47,Balance!$B103)</f>
        <v>0</v>
      </c>
      <c r="DO103" s="99">
        <f>SUMIFS('Ajuste Ciclado'!I$5:I$47,'Ajuste Ciclado'!$C$5:$C$47,Balance!DO$4,'Ajuste Ciclado'!$B$5:$B$47,Balance!$B103)</f>
        <v>0</v>
      </c>
      <c r="DP103" s="99">
        <f>SUMIFS('Ajuste Ciclado'!J$5:J$47,'Ajuste Ciclado'!$C$5:$C$47,Balance!DP$4,'Ajuste Ciclado'!$B$5:$B$47,Balance!$B103)</f>
        <v>0</v>
      </c>
      <c r="DQ103" s="99">
        <f>SUMIFS('Ajuste Ciclado'!K$5:K$47,'Ajuste Ciclado'!$C$5:$C$47,Balance!DQ$4,'Ajuste Ciclado'!$B$5:$B$47,Balance!$B103)</f>
        <v>0</v>
      </c>
      <c r="DR103" s="99">
        <f>SUMIFS('Ajuste Ciclado'!L$5:L$47,'Ajuste Ciclado'!$C$5:$C$47,Balance!DR$4,'Ajuste Ciclado'!$B$5:$B$47,Balance!$B103)</f>
        <v>0</v>
      </c>
      <c r="DS103" s="99">
        <f>SUMIFS('Ajuste Ciclado'!M$5:M$47,'Ajuste Ciclado'!$C$5:$C$47,Balance!DS$4,'Ajuste Ciclado'!$B$5:$B$47,Balance!$B103)</f>
        <v>0</v>
      </c>
      <c r="DT103" s="99">
        <f>SUMIFS('Ajuste Ciclado'!N$5:N$47,'Ajuste Ciclado'!$C$5:$C$47,Balance!DT$4,'Ajuste Ciclado'!$B$5:$B$47,Balance!$B103)</f>
        <v>0</v>
      </c>
      <c r="DU103" s="100">
        <f>SUMIFS('Ajuste Ciclado'!O$5:O$47,'Ajuste Ciclado'!$C$5:$C$47,Balance!DU$4,'Ajuste Ciclado'!$B$5:$B$47,Balance!$B103)</f>
        <v>0</v>
      </c>
      <c r="DV103" s="98">
        <f>SUMIFS('Ajuste Ciclado'!D$5:D$47,'Ajuste Ciclado'!$C$5:$C$47,Balance!DV$4,'Ajuste Ciclado'!$B$5:$B$47,Balance!$B103)</f>
        <v>0</v>
      </c>
      <c r="DW103" s="99">
        <f>SUMIFS('Ajuste Ciclado'!E$5:E$47,'Ajuste Ciclado'!$C$5:$C$47,Balance!DW$4,'Ajuste Ciclado'!$B$5:$B$47,Balance!$B103)</f>
        <v>0</v>
      </c>
      <c r="DX103" s="99">
        <f>SUMIFS('Ajuste Ciclado'!F$5:F$47,'Ajuste Ciclado'!$C$5:$C$47,Balance!DX$4,'Ajuste Ciclado'!$B$5:$B$47,Balance!$B103)</f>
        <v>0</v>
      </c>
      <c r="DY103" s="99">
        <f>SUMIFS('Ajuste Ciclado'!G$5:G$47,'Ajuste Ciclado'!$C$5:$C$47,Balance!DY$4,'Ajuste Ciclado'!$B$5:$B$47,Balance!$B103)</f>
        <v>0</v>
      </c>
      <c r="DZ103" s="99">
        <f>SUMIFS('Ajuste Ciclado'!H$5:H$47,'Ajuste Ciclado'!$C$5:$C$47,Balance!DZ$4,'Ajuste Ciclado'!$B$5:$B$47,Balance!$B103)</f>
        <v>0</v>
      </c>
      <c r="EA103" s="99">
        <f>SUMIFS('Ajuste Ciclado'!I$5:I$47,'Ajuste Ciclado'!$C$5:$C$47,Balance!EA$4,'Ajuste Ciclado'!$B$5:$B$47,Balance!$B103)</f>
        <v>0</v>
      </c>
      <c r="EB103" s="99">
        <f>SUMIFS('Ajuste Ciclado'!J$5:J$47,'Ajuste Ciclado'!$C$5:$C$47,Balance!EB$4,'Ajuste Ciclado'!$B$5:$B$47,Balance!$B103)</f>
        <v>0</v>
      </c>
      <c r="EC103" s="99">
        <f>SUMIFS('Ajuste Ciclado'!K$5:K$47,'Ajuste Ciclado'!$C$5:$C$47,Balance!EC$4,'Ajuste Ciclado'!$B$5:$B$47,Balance!$B103)</f>
        <v>0</v>
      </c>
      <c r="ED103" s="99">
        <f>SUMIFS('Ajuste Ciclado'!L$5:L$47,'Ajuste Ciclado'!$C$5:$C$47,Balance!ED$4,'Ajuste Ciclado'!$B$5:$B$47,Balance!$B103)</f>
        <v>0</v>
      </c>
      <c r="EE103" s="99">
        <f>SUMIFS('Ajuste Ciclado'!M$5:M$47,'Ajuste Ciclado'!$C$5:$C$47,Balance!EE$4,'Ajuste Ciclado'!$B$5:$B$47,Balance!$B103)</f>
        <v>0</v>
      </c>
      <c r="EF103" s="99">
        <f>SUMIFS('Ajuste Ciclado'!N$5:N$47,'Ajuste Ciclado'!$C$5:$C$47,Balance!EF$4,'Ajuste Ciclado'!$B$5:$B$47,Balance!$B103)</f>
        <v>0</v>
      </c>
      <c r="EG103" s="100">
        <f>SUMIFS('Ajuste Ciclado'!O$5:O$47,'Ajuste Ciclado'!$C$5:$C$47,Balance!EG$4,'Ajuste Ciclado'!$B$5:$B$47,Balance!$B103)</f>
        <v>0</v>
      </c>
      <c r="EH103" s="98">
        <f>SUMIFS('Ajuste Ciclado'!D$5:D$47,'Ajuste Ciclado'!$C$5:$C$47,Balance!EH$4,'Ajuste Ciclado'!$B$5:$B$47,Balance!$B103)</f>
        <v>0</v>
      </c>
      <c r="EI103" s="99">
        <f>SUMIFS('Ajuste Ciclado'!E$5:E$47,'Ajuste Ciclado'!$C$5:$C$47,Balance!EI$4,'Ajuste Ciclado'!$B$5:$B$47,Balance!$B103)</f>
        <v>0</v>
      </c>
      <c r="EJ103" s="99">
        <f>SUMIFS('Ajuste Ciclado'!F$5:F$47,'Ajuste Ciclado'!$C$5:$C$47,Balance!EJ$4,'Ajuste Ciclado'!$B$5:$B$47,Balance!$B103)</f>
        <v>0</v>
      </c>
      <c r="EK103" s="99">
        <f>SUMIFS('Ajuste Ciclado'!G$5:G$47,'Ajuste Ciclado'!$C$5:$C$47,Balance!EK$4,'Ajuste Ciclado'!$B$5:$B$47,Balance!$B103)</f>
        <v>0</v>
      </c>
      <c r="EL103" s="99">
        <f>SUMIFS('Ajuste Ciclado'!H$5:H$47,'Ajuste Ciclado'!$C$5:$C$47,Balance!EL$4,'Ajuste Ciclado'!$B$5:$B$47,Balance!$B103)</f>
        <v>0</v>
      </c>
      <c r="EM103" s="99">
        <f>SUMIFS('Ajuste Ciclado'!I$5:I$47,'Ajuste Ciclado'!$C$5:$C$47,Balance!EM$4,'Ajuste Ciclado'!$B$5:$B$47,Balance!$B103)</f>
        <v>0</v>
      </c>
      <c r="EN103" s="99">
        <f>SUMIFS('Ajuste Ciclado'!J$5:J$47,'Ajuste Ciclado'!$C$5:$C$47,Balance!EN$4,'Ajuste Ciclado'!$B$5:$B$47,Balance!$B103)</f>
        <v>0</v>
      </c>
      <c r="EO103" s="99">
        <f>SUMIFS('Ajuste Ciclado'!K$5:K$47,'Ajuste Ciclado'!$C$5:$C$47,Balance!EO$4,'Ajuste Ciclado'!$B$5:$B$47,Balance!$B103)</f>
        <v>0</v>
      </c>
      <c r="EP103" s="99">
        <f>SUMIFS('Ajuste Ciclado'!L$5:L$47,'Ajuste Ciclado'!$C$5:$C$47,Balance!EP$4,'Ajuste Ciclado'!$B$5:$B$47,Balance!$B103)</f>
        <v>0</v>
      </c>
      <c r="EQ103" s="99">
        <f>SUMIFS('Ajuste Ciclado'!M$5:M$47,'Ajuste Ciclado'!$C$5:$C$47,Balance!EQ$4,'Ajuste Ciclado'!$B$5:$B$47,Balance!$B103)</f>
        <v>0</v>
      </c>
      <c r="ER103" s="99">
        <f>SUMIFS('Ajuste Ciclado'!N$5:N$47,'Ajuste Ciclado'!$C$5:$C$47,Balance!ER$4,'Ajuste Ciclado'!$B$5:$B$47,Balance!$B103)</f>
        <v>0</v>
      </c>
      <c r="ES103" s="100">
        <f>SUMIFS('Ajuste Ciclado'!O$5:O$47,'Ajuste Ciclado'!$C$5:$C$47,Balance!ES$4,'Ajuste Ciclado'!$B$5:$B$47,Balance!$B103)</f>
        <v>0</v>
      </c>
      <c r="ET103" s="84"/>
      <c r="EU103" s="12">
        <f t="shared" si="181"/>
        <v>42607.656281237687</v>
      </c>
      <c r="EV103" s="13">
        <f t="shared" si="145"/>
        <v>33061.921755096802</v>
      </c>
      <c r="EW103" s="13">
        <f t="shared" si="146"/>
        <v>34670.492139098351</v>
      </c>
      <c r="EX103" s="13">
        <f t="shared" si="147"/>
        <v>24436.099952109911</v>
      </c>
      <c r="EY103" s="13">
        <f t="shared" si="148"/>
        <v>25780.711318918002</v>
      </c>
      <c r="EZ103" s="13">
        <f t="shared" si="149"/>
        <v>19782.192821635588</v>
      </c>
      <c r="FA103" s="13">
        <f t="shared" si="150"/>
        <v>27796.798059578989</v>
      </c>
      <c r="FB103" s="13">
        <f t="shared" si="151"/>
        <v>25654.935058242259</v>
      </c>
      <c r="FC103" s="13">
        <f t="shared" si="152"/>
        <v>25612.466468456409</v>
      </c>
      <c r="FD103" s="13">
        <f t="shared" si="153"/>
        <v>6267.8121515239727</v>
      </c>
      <c r="FE103" s="13">
        <f t="shared" si="154"/>
        <v>1445.769911292057</v>
      </c>
      <c r="FF103" s="14">
        <f t="shared" si="155"/>
        <v>3049.1174509430739</v>
      </c>
      <c r="FG103" s="12">
        <f t="shared" si="156"/>
        <v>42681.666783049979</v>
      </c>
      <c r="FH103" s="13">
        <f t="shared" si="157"/>
        <v>33089.958162204377</v>
      </c>
      <c r="FI103" s="13">
        <f t="shared" si="158"/>
        <v>35000.107646074357</v>
      </c>
      <c r="FJ103" s="13">
        <f t="shared" si="159"/>
        <v>25789.282184268672</v>
      </c>
      <c r="FK103" s="13">
        <f t="shared" si="160"/>
        <v>25719.18819106742</v>
      </c>
      <c r="FL103" s="13">
        <f t="shared" si="161"/>
        <v>19777.607846929772</v>
      </c>
      <c r="FM103" s="13">
        <f t="shared" si="162"/>
        <v>28528.223490478911</v>
      </c>
      <c r="FN103" s="13">
        <f t="shared" si="163"/>
        <v>25810.4208053031</v>
      </c>
      <c r="FO103" s="13">
        <f t="shared" si="164"/>
        <v>25882.709314783511</v>
      </c>
      <c r="FP103" s="13">
        <f t="shared" si="165"/>
        <v>9484.9434087059999</v>
      </c>
      <c r="FQ103" s="13">
        <f t="shared" si="166"/>
        <v>12672.3659963967</v>
      </c>
      <c r="FR103" s="14">
        <f t="shared" si="167"/>
        <v>16781.94797946807</v>
      </c>
      <c r="FS103" s="12">
        <f t="shared" si="168"/>
        <v>42699.434472317749</v>
      </c>
      <c r="FT103" s="13">
        <f t="shared" si="169"/>
        <v>33082.639728854432</v>
      </c>
      <c r="FU103" s="13">
        <f t="shared" si="170"/>
        <v>34861.290422814127</v>
      </c>
      <c r="FV103" s="13">
        <f t="shared" si="171"/>
        <v>25622.062184810758</v>
      </c>
      <c r="FW103" s="13">
        <f t="shared" si="172"/>
        <v>26114.1956500421</v>
      </c>
      <c r="FX103" s="13">
        <f t="shared" si="173"/>
        <v>20544.21136669378</v>
      </c>
      <c r="FY103" s="13">
        <f t="shared" si="174"/>
        <v>30239.32831738572</v>
      </c>
      <c r="FZ103" s="13">
        <f t="shared" si="175"/>
        <v>28052.20541355947</v>
      </c>
      <c r="GA103" s="13">
        <f t="shared" si="176"/>
        <v>27531.143902944212</v>
      </c>
      <c r="GB103" s="13">
        <f t="shared" si="177"/>
        <v>21880.156140651809</v>
      </c>
      <c r="GC103" s="13">
        <f t="shared" si="178"/>
        <v>26066.624324266511</v>
      </c>
      <c r="GD103" s="14">
        <f t="shared" si="179"/>
        <v>27385.28793629026</v>
      </c>
      <c r="GE103" s="84"/>
      <c r="GF103" s="12">
        <f t="shared" si="182"/>
        <v>270165.97336813313</v>
      </c>
      <c r="GG103" s="13">
        <f t="shared" si="182"/>
        <v>301218.42180873087</v>
      </c>
      <c r="GH103" s="14">
        <f t="shared" si="182"/>
        <v>344078.57986063091</v>
      </c>
      <c r="GI103" s="6">
        <f t="shared" si="183"/>
        <v>1</v>
      </c>
      <c r="GJ103" s="12">
        <f t="shared" si="184"/>
        <v>0</v>
      </c>
      <c r="GK103" s="13">
        <f t="shared" si="185"/>
        <v>0</v>
      </c>
      <c r="GL103" s="14">
        <f t="shared" si="186"/>
        <v>0</v>
      </c>
      <c r="GM103" s="84"/>
      <c r="GN103" s="66">
        <f t="shared" si="187"/>
        <v>0</v>
      </c>
      <c r="GO103" s="84"/>
      <c r="GP103" s="63" t="str" cm="1">
        <f t="array" ref="GP103">INDEX($GF$4:$GH$4,1,GI103)</f>
        <v>Sample 1</v>
      </c>
      <c r="GQ103" s="12">
        <f t="shared" si="188"/>
        <v>1445.769911292057</v>
      </c>
      <c r="GR103" s="13">
        <f t="shared" si="188"/>
        <v>3049.1174509430739</v>
      </c>
      <c r="GS103" s="14">
        <f t="shared" si="188"/>
        <v>6267.8121515239727</v>
      </c>
      <c r="GT103" s="12">
        <f t="shared" si="189"/>
        <v>9484.9434087059999</v>
      </c>
      <c r="GU103" s="13">
        <f t="shared" si="189"/>
        <v>12672.3659963967</v>
      </c>
      <c r="GV103" s="14">
        <f t="shared" si="189"/>
        <v>16781.94797946807</v>
      </c>
      <c r="GW103" s="12">
        <f t="shared" si="190"/>
        <v>20544.21136669378</v>
      </c>
      <c r="GX103" s="13">
        <f t="shared" si="190"/>
        <v>21880.156140651809</v>
      </c>
      <c r="GY103" s="14">
        <f t="shared" si="190"/>
        <v>25622.062184810758</v>
      </c>
      <c r="GZ103" s="84" t="str">
        <f t="shared" si="180"/>
        <v>Sample 1</v>
      </c>
      <c r="HA103" s="12">
        <f t="shared" si="191"/>
        <v>0</v>
      </c>
      <c r="HB103" s="13">
        <f t="shared" si="191"/>
        <v>0</v>
      </c>
      <c r="HC103" s="14">
        <f t="shared" si="191"/>
        <v>0</v>
      </c>
      <c r="HD103" s="6">
        <f t="shared" si="192"/>
        <v>0</v>
      </c>
      <c r="HE103" s="84" t="str">
        <f t="shared" si="193"/>
        <v>Ok</v>
      </c>
    </row>
    <row r="104" spans="2:213" hidden="1" x14ac:dyDescent="0.3">
      <c r="B104" s="84" t="s">
        <v>349</v>
      </c>
      <c r="C104" s="12">
        <f>SUMIFS(Inyecciones!$E$2:$E$14185,Inyecciones!$A$2:$A$14185,Balance!C$4,Inyecciones!$B$2:$B$14185,Balance!$B104,Inyecciones!$C$2:$C$14185,Balance!C$5)</f>
        <v>68497.496725133286</v>
      </c>
      <c r="D104" s="13">
        <f>SUMIFS(Inyecciones!$E$2:$E$14185,Inyecciones!$A$2:$A$14185,Balance!D$4,Inyecciones!$B$2:$B$14185,Balance!$B104,Inyecciones!$C$2:$C$14185,Balance!D$5)</f>
        <v>61989.876938395428</v>
      </c>
      <c r="E104" s="13">
        <f>SUMIFS(Inyecciones!$E$2:$E$14185,Inyecciones!$A$2:$A$14185,Balance!E$4,Inyecciones!$B$2:$B$14185,Balance!$B104,Inyecciones!$C$2:$C$14185,Balance!E$5)</f>
        <v>53600.366806767677</v>
      </c>
      <c r="F104" s="13">
        <f>SUMIFS(Inyecciones!$E$2:$E$14185,Inyecciones!$A$2:$A$14185,Balance!F$4,Inyecciones!$B$2:$B$14185,Balance!$B104,Inyecciones!$C$2:$C$14185,Balance!F$5)</f>
        <v>32760.092764291549</v>
      </c>
      <c r="G104" s="13">
        <f>SUMIFS(Inyecciones!$E$2:$E$14185,Inyecciones!$A$2:$A$14185,Balance!G$4,Inyecciones!$B$2:$B$14185,Balance!$B104,Inyecciones!$C$2:$C$14185,Balance!G$5)</f>
        <v>18430.926902676511</v>
      </c>
      <c r="H104" s="13">
        <f>SUMIFS(Inyecciones!$E$2:$E$14185,Inyecciones!$A$2:$A$14185,Balance!H$4,Inyecciones!$B$2:$B$14185,Balance!$B104,Inyecciones!$C$2:$C$14185,Balance!H$5)</f>
        <v>11148.931472606009</v>
      </c>
      <c r="I104" s="13">
        <f>SUMIFS(Inyecciones!$E$2:$E$14185,Inyecciones!$A$2:$A$14185,Balance!I$4,Inyecciones!$B$2:$B$14185,Balance!$B104,Inyecciones!$C$2:$C$14185,Balance!I$5)</f>
        <v>15073.465439889091</v>
      </c>
      <c r="J104" s="13">
        <f>SUMIFS(Inyecciones!$E$2:$E$14185,Inyecciones!$A$2:$A$14185,Balance!J$4,Inyecciones!$B$2:$B$14185,Balance!$B104,Inyecciones!$C$2:$C$14185,Balance!J$5)</f>
        <v>22443.68926308542</v>
      </c>
      <c r="K104" s="13">
        <f>SUMIFS(Inyecciones!$E$2:$E$14185,Inyecciones!$A$2:$A$14185,Balance!K$4,Inyecciones!$B$2:$B$14185,Balance!$B104,Inyecciones!$C$2:$C$14185,Balance!K$5)</f>
        <v>26914.291343491012</v>
      </c>
      <c r="L104" s="13">
        <f>SUMIFS(Inyecciones!$E$2:$E$14185,Inyecciones!$A$2:$A$14185,Balance!L$4,Inyecciones!$B$2:$B$14185,Balance!$B104,Inyecciones!$C$2:$C$14185,Balance!L$5)</f>
        <v>6725.0584447441397</v>
      </c>
      <c r="M104" s="13">
        <f>SUMIFS(Inyecciones!$E$2:$E$14185,Inyecciones!$A$2:$A$14185,Balance!M$4,Inyecciones!$B$2:$B$14185,Balance!$B104,Inyecciones!$C$2:$C$14185,Balance!M$5)</f>
        <v>2725.2279184086369</v>
      </c>
      <c r="N104" s="14">
        <f>SUMIFS(Inyecciones!$E$2:$E$14185,Inyecciones!$A$2:$A$14185,Balance!N$4,Inyecciones!$B$2:$B$14185,Balance!$B104,Inyecciones!$C$2:$C$14185,Balance!N$5)</f>
        <v>4980.2507805356699</v>
      </c>
      <c r="O104" s="12">
        <f>SUMIFS(Inyecciones!$E$2:$E$14185,Inyecciones!$A$2:$A$14185,Balance!O$4,Inyecciones!$B$2:$B$14185,Balance!$B104,Inyecciones!$C$2:$C$14185,Balance!O$5)</f>
        <v>68644.658958607513</v>
      </c>
      <c r="P104" s="13">
        <f>SUMIFS(Inyecciones!$E$2:$E$14185,Inyecciones!$A$2:$A$14185,Balance!P$4,Inyecciones!$B$2:$B$14185,Balance!$B104,Inyecciones!$C$2:$C$14185,Balance!P$5)</f>
        <v>62500.508595995052</v>
      </c>
      <c r="Q104" s="13">
        <f>SUMIFS(Inyecciones!$E$2:$E$14185,Inyecciones!$A$2:$A$14185,Balance!Q$4,Inyecciones!$B$2:$B$14185,Balance!$B104,Inyecciones!$C$2:$C$14185,Balance!Q$5)</f>
        <v>54050.228256314149</v>
      </c>
      <c r="R104" s="13">
        <f>SUMIFS(Inyecciones!$E$2:$E$14185,Inyecciones!$A$2:$A$14185,Balance!R$4,Inyecciones!$B$2:$B$14185,Balance!$B104,Inyecciones!$C$2:$C$14185,Balance!R$5)</f>
        <v>34767.582784334962</v>
      </c>
      <c r="S104" s="13">
        <f>SUMIFS(Inyecciones!$E$2:$E$14185,Inyecciones!$A$2:$A$14185,Balance!S$4,Inyecciones!$B$2:$B$14185,Balance!$B104,Inyecciones!$C$2:$C$14185,Balance!S$5)</f>
        <v>17979.625813855859</v>
      </c>
      <c r="T104" s="13">
        <f>SUMIFS(Inyecciones!$E$2:$E$14185,Inyecciones!$A$2:$A$14185,Balance!T$4,Inyecciones!$B$2:$B$14185,Balance!$B104,Inyecciones!$C$2:$C$14185,Balance!T$5)</f>
        <v>11404.827797089039</v>
      </c>
      <c r="U104" s="13">
        <f>SUMIFS(Inyecciones!$E$2:$E$14185,Inyecciones!$A$2:$A$14185,Balance!U$4,Inyecciones!$B$2:$B$14185,Balance!$B104,Inyecciones!$C$2:$C$14185,Balance!U$5)</f>
        <v>16313.19345384297</v>
      </c>
      <c r="V104" s="13">
        <f>SUMIFS(Inyecciones!$E$2:$E$14185,Inyecciones!$A$2:$A$14185,Balance!V$4,Inyecciones!$B$2:$B$14185,Balance!$B104,Inyecciones!$C$2:$C$14185,Balance!V$5)</f>
        <v>22709.22660995182</v>
      </c>
      <c r="W104" s="13">
        <f>SUMIFS(Inyecciones!$E$2:$E$14185,Inyecciones!$A$2:$A$14185,Balance!W$4,Inyecciones!$B$2:$B$14185,Balance!$B104,Inyecciones!$C$2:$C$14185,Balance!W$5)</f>
        <v>27659.37653644567</v>
      </c>
      <c r="X104" s="13">
        <f>SUMIFS(Inyecciones!$E$2:$E$14185,Inyecciones!$A$2:$A$14185,Balance!X$4,Inyecciones!$B$2:$B$14185,Balance!$B104,Inyecciones!$C$2:$C$14185,Balance!X$5)</f>
        <v>10571.78608269012</v>
      </c>
      <c r="Y104" s="13">
        <f>SUMIFS(Inyecciones!$E$2:$E$14185,Inyecciones!$A$2:$A$14185,Balance!Y$4,Inyecciones!$B$2:$B$14185,Balance!$B104,Inyecciones!$C$2:$C$14185,Balance!Y$5)</f>
        <v>14861.135497720659</v>
      </c>
      <c r="Z104" s="14">
        <f>SUMIFS(Inyecciones!$E$2:$E$14185,Inyecciones!$A$2:$A$14185,Balance!Z$4,Inyecciones!$B$2:$B$14185,Balance!$B104,Inyecciones!$C$2:$C$14185,Balance!Z$5)</f>
        <v>21074.683883519869</v>
      </c>
      <c r="AA104" s="12">
        <f>SUMIFS(Inyecciones!$E$2:$E$14185,Inyecciones!$A$2:$A$14185,Balance!AA$4,Inyecciones!$B$2:$B$14185,Balance!$B104,Inyecciones!$C$2:$C$14185,Balance!AA$5)</f>
        <v>68669.427047050849</v>
      </c>
      <c r="AB104" s="13">
        <f>SUMIFS(Inyecciones!$E$2:$E$14185,Inyecciones!$A$2:$A$14185,Balance!AB$4,Inyecciones!$B$2:$B$14185,Balance!$B104,Inyecciones!$C$2:$C$14185,Balance!AB$5)</f>
        <v>62562.62852299447</v>
      </c>
      <c r="AC104" s="13">
        <f>SUMIFS(Inyecciones!$E$2:$E$14185,Inyecciones!$A$2:$A$14185,Balance!AC$4,Inyecciones!$B$2:$B$14185,Balance!$B104,Inyecciones!$C$2:$C$14185,Balance!AC$5)</f>
        <v>53911.922699323382</v>
      </c>
      <c r="AD104" s="13">
        <f>SUMIFS(Inyecciones!$E$2:$E$14185,Inyecciones!$A$2:$A$14185,Balance!AD$4,Inyecciones!$B$2:$B$14185,Balance!$B104,Inyecciones!$C$2:$C$14185,Balance!AD$5)</f>
        <v>34480.001723935842</v>
      </c>
      <c r="AE104" s="13">
        <f>SUMIFS(Inyecciones!$E$2:$E$14185,Inyecciones!$A$2:$A$14185,Balance!AE$4,Inyecciones!$B$2:$B$14185,Balance!$B104,Inyecciones!$C$2:$C$14185,Balance!AE$5)</f>
        <v>18816.90182317323</v>
      </c>
      <c r="AF104" s="13">
        <f>SUMIFS(Inyecciones!$E$2:$E$14185,Inyecciones!$A$2:$A$14185,Balance!AF$4,Inyecciones!$B$2:$B$14185,Balance!$B104,Inyecciones!$C$2:$C$14185,Balance!AF$5)</f>
        <v>12439.47678182229</v>
      </c>
      <c r="AG104" s="13">
        <f>SUMIFS(Inyecciones!$E$2:$E$14185,Inyecciones!$A$2:$A$14185,Balance!AG$4,Inyecciones!$B$2:$B$14185,Balance!$B104,Inyecciones!$C$2:$C$14185,Balance!AG$5)</f>
        <v>18058.726128829399</v>
      </c>
      <c r="AH104" s="13">
        <f>SUMIFS(Inyecciones!$E$2:$E$14185,Inyecciones!$A$2:$A$14185,Balance!AH$4,Inyecciones!$B$2:$B$14185,Balance!$B104,Inyecciones!$C$2:$C$14185,Balance!AH$5)</f>
        <v>25246.14915758801</v>
      </c>
      <c r="AI104" s="13">
        <f>SUMIFS(Inyecciones!$E$2:$E$14185,Inyecciones!$A$2:$A$14185,Balance!AI$4,Inyecciones!$B$2:$B$14185,Balance!$B104,Inyecciones!$C$2:$C$14185,Balance!AI$5)</f>
        <v>30458.22471941973</v>
      </c>
      <c r="AJ104" s="13">
        <f>SUMIFS(Inyecciones!$E$2:$E$14185,Inyecciones!$A$2:$A$14185,Balance!AJ$4,Inyecciones!$B$2:$B$14185,Balance!$B104,Inyecciones!$C$2:$C$14185,Balance!AJ$5)</f>
        <v>23749.371263492481</v>
      </c>
      <c r="AK104" s="13">
        <f>SUMIFS(Inyecciones!$E$2:$E$14185,Inyecciones!$A$2:$A$14185,Balance!AK$4,Inyecciones!$B$2:$B$14185,Balance!$B104,Inyecciones!$C$2:$C$14185,Balance!AK$5)</f>
        <v>30895.848199564021</v>
      </c>
      <c r="AL104" s="14">
        <f>SUMIFS(Inyecciones!$E$2:$E$14185,Inyecciones!$A$2:$A$14185,Balance!AL$4,Inyecciones!$B$2:$B$14185,Balance!$B104,Inyecciones!$C$2:$C$14185,Balance!AL$5)</f>
        <v>34447.916621763587</v>
      </c>
      <c r="AM104" s="13"/>
      <c r="AN104" s="12">
        <f>SUMIFS('Retiro Mensual'!$E$2:$E$2629,'Retiro Mensual'!$A$2:$A$2629,AN$4,'Retiro Mensual'!$B$2:$B$2629,$B104,'Retiro Mensual'!$C$2:$C$2629,AN$5)</f>
        <v>0</v>
      </c>
      <c r="AO104" s="13">
        <f>SUMIFS('Retiro Mensual'!$E$2:$E$2629,'Retiro Mensual'!$A$2:$A$2629,AO$4,'Retiro Mensual'!$B$2:$B$2629,$B104,'Retiro Mensual'!$C$2:$C$2629,AO$5)</f>
        <v>0</v>
      </c>
      <c r="AP104" s="13">
        <f>SUMIFS('Retiro Mensual'!$E$2:$E$2629,'Retiro Mensual'!$A$2:$A$2629,AP$4,'Retiro Mensual'!$B$2:$B$2629,$B104,'Retiro Mensual'!$C$2:$C$2629,AP$5)</f>
        <v>0</v>
      </c>
      <c r="AQ104" s="13">
        <f>SUMIFS('Retiro Mensual'!$E$2:$E$2629,'Retiro Mensual'!$A$2:$A$2629,AQ$4,'Retiro Mensual'!$B$2:$B$2629,$B104,'Retiro Mensual'!$C$2:$C$2629,AQ$5)</f>
        <v>0</v>
      </c>
      <c r="AR104" s="13">
        <f>SUMIFS('Retiro Mensual'!$E$2:$E$2629,'Retiro Mensual'!$A$2:$A$2629,AR$4,'Retiro Mensual'!$B$2:$B$2629,$B104,'Retiro Mensual'!$C$2:$C$2629,AR$5)</f>
        <v>0</v>
      </c>
      <c r="AS104" s="13">
        <f>SUMIFS('Retiro Mensual'!$E$2:$E$2629,'Retiro Mensual'!$A$2:$A$2629,AS$4,'Retiro Mensual'!$B$2:$B$2629,$B104,'Retiro Mensual'!$C$2:$C$2629,AS$5)</f>
        <v>0</v>
      </c>
      <c r="AT104" s="13">
        <f>SUMIFS('Retiro Mensual'!$E$2:$E$2629,'Retiro Mensual'!$A$2:$A$2629,AT$4,'Retiro Mensual'!$B$2:$B$2629,$B104,'Retiro Mensual'!$C$2:$C$2629,AT$5)</f>
        <v>0</v>
      </c>
      <c r="AU104" s="13">
        <f>SUMIFS('Retiro Mensual'!$E$2:$E$2629,'Retiro Mensual'!$A$2:$A$2629,AU$4,'Retiro Mensual'!$B$2:$B$2629,$B104,'Retiro Mensual'!$C$2:$C$2629,AU$5)</f>
        <v>0</v>
      </c>
      <c r="AV104" s="13">
        <f>SUMIFS('Retiro Mensual'!$E$2:$E$2629,'Retiro Mensual'!$A$2:$A$2629,AV$4,'Retiro Mensual'!$B$2:$B$2629,$B104,'Retiro Mensual'!$C$2:$C$2629,AV$5)</f>
        <v>0</v>
      </c>
      <c r="AW104" s="13">
        <f>SUMIFS('Retiro Mensual'!$E$2:$E$2629,'Retiro Mensual'!$A$2:$A$2629,AW$4,'Retiro Mensual'!$B$2:$B$2629,$B104,'Retiro Mensual'!$C$2:$C$2629,AW$5)</f>
        <v>0</v>
      </c>
      <c r="AX104" s="13">
        <f>SUMIFS('Retiro Mensual'!$E$2:$E$2629,'Retiro Mensual'!$A$2:$A$2629,AX$4,'Retiro Mensual'!$B$2:$B$2629,$B104,'Retiro Mensual'!$C$2:$C$2629,AX$5)</f>
        <v>0</v>
      </c>
      <c r="AY104" s="14">
        <f>SUMIFS('Retiro Mensual'!$E$2:$E$2629,'Retiro Mensual'!$A$2:$A$2629,AY$4,'Retiro Mensual'!$B$2:$B$2629,$B104,'Retiro Mensual'!$C$2:$C$2629,AY$5)</f>
        <v>0</v>
      </c>
      <c r="AZ104" s="12">
        <f>SUMIFS('Retiro Mensual'!$E$2:$E$2629,'Retiro Mensual'!$A$2:$A$2629,AZ$4,'Retiro Mensual'!$B$2:$B$2629,$B104,'Retiro Mensual'!$C$2:$C$2629,AZ$5)</f>
        <v>0</v>
      </c>
      <c r="BA104" s="13">
        <f>SUMIFS('Retiro Mensual'!$E$2:$E$2629,'Retiro Mensual'!$A$2:$A$2629,BA$4,'Retiro Mensual'!$B$2:$B$2629,$B104,'Retiro Mensual'!$C$2:$C$2629,BA$5)</f>
        <v>0</v>
      </c>
      <c r="BB104" s="13">
        <f>SUMIFS('Retiro Mensual'!$E$2:$E$2629,'Retiro Mensual'!$A$2:$A$2629,BB$4,'Retiro Mensual'!$B$2:$B$2629,$B104,'Retiro Mensual'!$C$2:$C$2629,BB$5)</f>
        <v>0</v>
      </c>
      <c r="BC104" s="13">
        <f>SUMIFS('Retiro Mensual'!$E$2:$E$2629,'Retiro Mensual'!$A$2:$A$2629,BC$4,'Retiro Mensual'!$B$2:$B$2629,$B104,'Retiro Mensual'!$C$2:$C$2629,BC$5)</f>
        <v>0</v>
      </c>
      <c r="BD104" s="13">
        <f>SUMIFS('Retiro Mensual'!$E$2:$E$2629,'Retiro Mensual'!$A$2:$A$2629,BD$4,'Retiro Mensual'!$B$2:$B$2629,$B104,'Retiro Mensual'!$C$2:$C$2629,BD$5)</f>
        <v>0</v>
      </c>
      <c r="BE104" s="13">
        <f>SUMIFS('Retiro Mensual'!$E$2:$E$2629,'Retiro Mensual'!$A$2:$A$2629,BE$4,'Retiro Mensual'!$B$2:$B$2629,$B104,'Retiro Mensual'!$C$2:$C$2629,BE$5)</f>
        <v>0</v>
      </c>
      <c r="BF104" s="13">
        <f>SUMIFS('Retiro Mensual'!$E$2:$E$2629,'Retiro Mensual'!$A$2:$A$2629,BF$4,'Retiro Mensual'!$B$2:$B$2629,$B104,'Retiro Mensual'!$C$2:$C$2629,BF$5)</f>
        <v>0</v>
      </c>
      <c r="BG104" s="13">
        <f>SUMIFS('Retiro Mensual'!$E$2:$E$2629,'Retiro Mensual'!$A$2:$A$2629,BG$4,'Retiro Mensual'!$B$2:$B$2629,$B104,'Retiro Mensual'!$C$2:$C$2629,BG$5)</f>
        <v>0</v>
      </c>
      <c r="BH104" s="13">
        <f>SUMIFS('Retiro Mensual'!$E$2:$E$2629,'Retiro Mensual'!$A$2:$A$2629,BH$4,'Retiro Mensual'!$B$2:$B$2629,$B104,'Retiro Mensual'!$C$2:$C$2629,BH$5)</f>
        <v>0</v>
      </c>
      <c r="BI104" s="13">
        <f>SUMIFS('Retiro Mensual'!$E$2:$E$2629,'Retiro Mensual'!$A$2:$A$2629,BI$4,'Retiro Mensual'!$B$2:$B$2629,$B104,'Retiro Mensual'!$C$2:$C$2629,BI$5)</f>
        <v>0</v>
      </c>
      <c r="BJ104" s="13">
        <f>SUMIFS('Retiro Mensual'!$E$2:$E$2629,'Retiro Mensual'!$A$2:$A$2629,BJ$4,'Retiro Mensual'!$B$2:$B$2629,$B104,'Retiro Mensual'!$C$2:$C$2629,BJ$5)</f>
        <v>0</v>
      </c>
      <c r="BK104" s="14">
        <f>SUMIFS('Retiro Mensual'!$E$2:$E$2629,'Retiro Mensual'!$A$2:$A$2629,BK$4,'Retiro Mensual'!$B$2:$B$2629,$B104,'Retiro Mensual'!$C$2:$C$2629,BK$5)</f>
        <v>0</v>
      </c>
      <c r="BL104" s="12">
        <f>SUMIFS('Retiro Mensual'!$E$2:$E$2629,'Retiro Mensual'!$A$2:$A$2629,BL$4,'Retiro Mensual'!$B$2:$B$2629,$B104,'Retiro Mensual'!$C$2:$C$2629,BL$5)</f>
        <v>0</v>
      </c>
      <c r="BM104" s="13">
        <f>SUMIFS('Retiro Mensual'!$E$2:$E$2629,'Retiro Mensual'!$A$2:$A$2629,BM$4,'Retiro Mensual'!$B$2:$B$2629,$B104,'Retiro Mensual'!$C$2:$C$2629,BM$5)</f>
        <v>0</v>
      </c>
      <c r="BN104" s="13">
        <f>SUMIFS('Retiro Mensual'!$E$2:$E$2629,'Retiro Mensual'!$A$2:$A$2629,BN$4,'Retiro Mensual'!$B$2:$B$2629,$B104,'Retiro Mensual'!$C$2:$C$2629,BN$5)</f>
        <v>0</v>
      </c>
      <c r="BO104" s="13">
        <f>SUMIFS('Retiro Mensual'!$E$2:$E$2629,'Retiro Mensual'!$A$2:$A$2629,BO$4,'Retiro Mensual'!$B$2:$B$2629,$B104,'Retiro Mensual'!$C$2:$C$2629,BO$5)</f>
        <v>0</v>
      </c>
      <c r="BP104" s="13">
        <f>SUMIFS('Retiro Mensual'!$E$2:$E$2629,'Retiro Mensual'!$A$2:$A$2629,BP$4,'Retiro Mensual'!$B$2:$B$2629,$B104,'Retiro Mensual'!$C$2:$C$2629,BP$5)</f>
        <v>0</v>
      </c>
      <c r="BQ104" s="13">
        <f>SUMIFS('Retiro Mensual'!$E$2:$E$2629,'Retiro Mensual'!$A$2:$A$2629,BQ$4,'Retiro Mensual'!$B$2:$B$2629,$B104,'Retiro Mensual'!$C$2:$C$2629,BQ$5)</f>
        <v>0</v>
      </c>
      <c r="BR104" s="13">
        <f>SUMIFS('Retiro Mensual'!$E$2:$E$2629,'Retiro Mensual'!$A$2:$A$2629,BR$4,'Retiro Mensual'!$B$2:$B$2629,$B104,'Retiro Mensual'!$C$2:$C$2629,BR$5)</f>
        <v>0</v>
      </c>
      <c r="BS104" s="13">
        <f>SUMIFS('Retiro Mensual'!$E$2:$E$2629,'Retiro Mensual'!$A$2:$A$2629,BS$4,'Retiro Mensual'!$B$2:$B$2629,$B104,'Retiro Mensual'!$C$2:$C$2629,BS$5)</f>
        <v>0</v>
      </c>
      <c r="BT104" s="13">
        <f>SUMIFS('Retiro Mensual'!$E$2:$E$2629,'Retiro Mensual'!$A$2:$A$2629,BT$4,'Retiro Mensual'!$B$2:$B$2629,$B104,'Retiro Mensual'!$C$2:$C$2629,BT$5)</f>
        <v>0</v>
      </c>
      <c r="BU104" s="13">
        <f>SUMIFS('Retiro Mensual'!$E$2:$E$2629,'Retiro Mensual'!$A$2:$A$2629,BU$4,'Retiro Mensual'!$B$2:$B$2629,$B104,'Retiro Mensual'!$C$2:$C$2629,BU$5)</f>
        <v>0</v>
      </c>
      <c r="BV104" s="13">
        <f>SUMIFS('Retiro Mensual'!$E$2:$E$2629,'Retiro Mensual'!$A$2:$A$2629,BV$4,'Retiro Mensual'!$B$2:$B$2629,$B104,'Retiro Mensual'!$C$2:$C$2629,BV$5)</f>
        <v>0</v>
      </c>
      <c r="BW104" s="14">
        <f>SUMIFS('Retiro Mensual'!$E$2:$E$2629,'Retiro Mensual'!$A$2:$A$2629,BW$4,'Retiro Mensual'!$B$2:$B$2629,$B104,'Retiro Mensual'!$C$2:$C$2629,BW$5)</f>
        <v>0</v>
      </c>
      <c r="BX104" s="13"/>
      <c r="BY104" s="12">
        <f>SUMIFS('Compra Ventas'!$E$2:$E$2700,'Compra Ventas'!$A$2:$A$2700,BY$4,'Compra Ventas'!$B$2:$B$2700,$B104,'Compra Ventas'!$C$2:$C$2700,BY$5)</f>
        <v>0</v>
      </c>
      <c r="BZ104" s="13">
        <f>SUMIFS('Compra Ventas'!$E$2:$E$2700,'Compra Ventas'!$A$2:$A$2700,BZ$4,'Compra Ventas'!$B$2:$B$2700,$B104,'Compra Ventas'!$C$2:$C$2700,BZ$5)</f>
        <v>0</v>
      </c>
      <c r="CA104" s="13">
        <f>SUMIFS('Compra Ventas'!$E$2:$E$2700,'Compra Ventas'!$A$2:$A$2700,CA$4,'Compra Ventas'!$B$2:$B$2700,$B104,'Compra Ventas'!$C$2:$C$2700,CA$5)</f>
        <v>0</v>
      </c>
      <c r="CB104" s="13">
        <f>SUMIFS('Compra Ventas'!$E$2:$E$2700,'Compra Ventas'!$A$2:$A$2700,CB$4,'Compra Ventas'!$B$2:$B$2700,$B104,'Compra Ventas'!$C$2:$C$2700,CB$5)</f>
        <v>0</v>
      </c>
      <c r="CC104" s="13">
        <f>SUMIFS('Compra Ventas'!$E$2:$E$2700,'Compra Ventas'!$A$2:$A$2700,CC$4,'Compra Ventas'!$B$2:$B$2700,$B104,'Compra Ventas'!$C$2:$C$2700,CC$5)</f>
        <v>0</v>
      </c>
      <c r="CD104" s="13">
        <f>SUMIFS('Compra Ventas'!$E$2:$E$2700,'Compra Ventas'!$A$2:$A$2700,CD$4,'Compra Ventas'!$B$2:$B$2700,$B104,'Compra Ventas'!$C$2:$C$2700,CD$5)</f>
        <v>0</v>
      </c>
      <c r="CE104" s="13">
        <f>SUMIFS('Compra Ventas'!$E$2:$E$2700,'Compra Ventas'!$A$2:$A$2700,CE$4,'Compra Ventas'!$B$2:$B$2700,$B104,'Compra Ventas'!$C$2:$C$2700,CE$5)</f>
        <v>0</v>
      </c>
      <c r="CF104" s="13">
        <f>SUMIFS('Compra Ventas'!$E$2:$E$2700,'Compra Ventas'!$A$2:$A$2700,CF$4,'Compra Ventas'!$B$2:$B$2700,$B104,'Compra Ventas'!$C$2:$C$2700,CF$5)</f>
        <v>0</v>
      </c>
      <c r="CG104" s="13">
        <f>SUMIFS('Compra Ventas'!$E$2:$E$2700,'Compra Ventas'!$A$2:$A$2700,CG$4,'Compra Ventas'!$B$2:$B$2700,$B104,'Compra Ventas'!$C$2:$C$2700,CG$5)</f>
        <v>0</v>
      </c>
      <c r="CH104" s="13">
        <f>SUMIFS('Compra Ventas'!$E$2:$E$2700,'Compra Ventas'!$A$2:$A$2700,CH$4,'Compra Ventas'!$B$2:$B$2700,$B104,'Compra Ventas'!$C$2:$C$2700,CH$5)</f>
        <v>0</v>
      </c>
      <c r="CI104" s="13">
        <f>SUMIFS('Compra Ventas'!$E$2:$E$2700,'Compra Ventas'!$A$2:$A$2700,CI$4,'Compra Ventas'!$B$2:$B$2700,$B104,'Compra Ventas'!$C$2:$C$2700,CI$5)</f>
        <v>0</v>
      </c>
      <c r="CJ104" s="14">
        <f>SUMIFS('Compra Ventas'!$E$2:$E$2700,'Compra Ventas'!$A$2:$A$2700,CJ$4,'Compra Ventas'!$B$2:$B$2700,$B104,'Compra Ventas'!$C$2:$C$2700,CJ$5)</f>
        <v>0</v>
      </c>
      <c r="CK104" s="12">
        <f>SUMIFS('Compra Ventas'!$E$2:$E$2700,'Compra Ventas'!$A$2:$A$2700,CK$4,'Compra Ventas'!$B$2:$B$2700,$B104,'Compra Ventas'!$C$2:$C$2700,CK$5)</f>
        <v>0</v>
      </c>
      <c r="CL104" s="13">
        <f>SUMIFS('Compra Ventas'!$E$2:$E$2700,'Compra Ventas'!$A$2:$A$2700,CL$4,'Compra Ventas'!$B$2:$B$2700,$B104,'Compra Ventas'!$C$2:$C$2700,CL$5)</f>
        <v>0</v>
      </c>
      <c r="CM104" s="13">
        <f>SUMIFS('Compra Ventas'!$E$2:$E$2700,'Compra Ventas'!$A$2:$A$2700,CM$4,'Compra Ventas'!$B$2:$B$2700,$B104,'Compra Ventas'!$C$2:$C$2700,CM$5)</f>
        <v>0</v>
      </c>
      <c r="CN104" s="13">
        <f>SUMIFS('Compra Ventas'!$E$2:$E$2700,'Compra Ventas'!$A$2:$A$2700,CN$4,'Compra Ventas'!$B$2:$B$2700,$B104,'Compra Ventas'!$C$2:$C$2700,CN$5)</f>
        <v>0</v>
      </c>
      <c r="CO104" s="13">
        <f>SUMIFS('Compra Ventas'!$E$2:$E$2700,'Compra Ventas'!$A$2:$A$2700,CO$4,'Compra Ventas'!$B$2:$B$2700,$B104,'Compra Ventas'!$C$2:$C$2700,CO$5)</f>
        <v>0</v>
      </c>
      <c r="CP104" s="13">
        <f>SUMIFS('Compra Ventas'!$E$2:$E$2700,'Compra Ventas'!$A$2:$A$2700,CP$4,'Compra Ventas'!$B$2:$B$2700,$B104,'Compra Ventas'!$C$2:$C$2700,CP$5)</f>
        <v>0</v>
      </c>
      <c r="CQ104" s="13">
        <f>SUMIFS('Compra Ventas'!$E$2:$E$2700,'Compra Ventas'!$A$2:$A$2700,CQ$4,'Compra Ventas'!$B$2:$B$2700,$B104,'Compra Ventas'!$C$2:$C$2700,CQ$5)</f>
        <v>0</v>
      </c>
      <c r="CR104" s="13">
        <f>SUMIFS('Compra Ventas'!$E$2:$E$2700,'Compra Ventas'!$A$2:$A$2700,CR$4,'Compra Ventas'!$B$2:$B$2700,$B104,'Compra Ventas'!$C$2:$C$2700,CR$5)</f>
        <v>0</v>
      </c>
      <c r="CS104" s="13">
        <f>SUMIFS('Compra Ventas'!$E$2:$E$2700,'Compra Ventas'!$A$2:$A$2700,CS$4,'Compra Ventas'!$B$2:$B$2700,$B104,'Compra Ventas'!$C$2:$C$2700,CS$5)</f>
        <v>0</v>
      </c>
      <c r="CT104" s="13">
        <f>SUMIFS('Compra Ventas'!$E$2:$E$2700,'Compra Ventas'!$A$2:$A$2700,CT$4,'Compra Ventas'!$B$2:$B$2700,$B104,'Compra Ventas'!$C$2:$C$2700,CT$5)</f>
        <v>0</v>
      </c>
      <c r="CU104" s="13">
        <f>SUMIFS('Compra Ventas'!$E$2:$E$2700,'Compra Ventas'!$A$2:$A$2700,CU$4,'Compra Ventas'!$B$2:$B$2700,$B104,'Compra Ventas'!$C$2:$C$2700,CU$5)</f>
        <v>0</v>
      </c>
      <c r="CV104" s="14">
        <f>SUMIFS('Compra Ventas'!$E$2:$E$2700,'Compra Ventas'!$A$2:$A$2700,CV$4,'Compra Ventas'!$B$2:$B$2700,$B104,'Compra Ventas'!$C$2:$C$2700,CV$5)</f>
        <v>0</v>
      </c>
      <c r="CW104" s="12">
        <f>SUMIFS('Compra Ventas'!$E$2:$E$2700,'Compra Ventas'!$A$2:$A$2700,CW$4,'Compra Ventas'!$B$2:$B$2700,$B104,'Compra Ventas'!$C$2:$C$2700,CW$5)</f>
        <v>0</v>
      </c>
      <c r="CX104" s="13">
        <f>SUMIFS('Compra Ventas'!$E$2:$E$2700,'Compra Ventas'!$A$2:$A$2700,CX$4,'Compra Ventas'!$B$2:$B$2700,$B104,'Compra Ventas'!$C$2:$C$2700,CX$5)</f>
        <v>0</v>
      </c>
      <c r="CY104" s="13">
        <f>SUMIFS('Compra Ventas'!$E$2:$E$2700,'Compra Ventas'!$A$2:$A$2700,CY$4,'Compra Ventas'!$B$2:$B$2700,$B104,'Compra Ventas'!$C$2:$C$2700,CY$5)</f>
        <v>0</v>
      </c>
      <c r="CZ104" s="13">
        <f>SUMIFS('Compra Ventas'!$E$2:$E$2700,'Compra Ventas'!$A$2:$A$2700,CZ$4,'Compra Ventas'!$B$2:$B$2700,$B104,'Compra Ventas'!$C$2:$C$2700,CZ$5)</f>
        <v>0</v>
      </c>
      <c r="DA104" s="13">
        <f>SUMIFS('Compra Ventas'!$E$2:$E$2700,'Compra Ventas'!$A$2:$A$2700,DA$4,'Compra Ventas'!$B$2:$B$2700,$B104,'Compra Ventas'!$C$2:$C$2700,DA$5)</f>
        <v>0</v>
      </c>
      <c r="DB104" s="13">
        <f>SUMIFS('Compra Ventas'!$E$2:$E$2700,'Compra Ventas'!$A$2:$A$2700,DB$4,'Compra Ventas'!$B$2:$B$2700,$B104,'Compra Ventas'!$C$2:$C$2700,DB$5)</f>
        <v>0</v>
      </c>
      <c r="DC104" s="13">
        <f>SUMIFS('Compra Ventas'!$E$2:$E$2700,'Compra Ventas'!$A$2:$A$2700,DC$4,'Compra Ventas'!$B$2:$B$2700,$B104,'Compra Ventas'!$C$2:$C$2700,DC$5)</f>
        <v>0</v>
      </c>
      <c r="DD104" s="13">
        <f>SUMIFS('Compra Ventas'!$E$2:$E$2700,'Compra Ventas'!$A$2:$A$2700,DD$4,'Compra Ventas'!$B$2:$B$2700,$B104,'Compra Ventas'!$C$2:$C$2700,DD$5)</f>
        <v>0</v>
      </c>
      <c r="DE104" s="13">
        <f>SUMIFS('Compra Ventas'!$E$2:$E$2700,'Compra Ventas'!$A$2:$A$2700,DE$4,'Compra Ventas'!$B$2:$B$2700,$B104,'Compra Ventas'!$C$2:$C$2700,DE$5)</f>
        <v>0</v>
      </c>
      <c r="DF104" s="13">
        <f>SUMIFS('Compra Ventas'!$E$2:$E$2700,'Compra Ventas'!$A$2:$A$2700,DF$4,'Compra Ventas'!$B$2:$B$2700,$B104,'Compra Ventas'!$C$2:$C$2700,DF$5)</f>
        <v>0</v>
      </c>
      <c r="DG104" s="13">
        <f>SUMIFS('Compra Ventas'!$E$2:$E$2700,'Compra Ventas'!$A$2:$A$2700,DG$4,'Compra Ventas'!$B$2:$B$2700,$B104,'Compra Ventas'!$C$2:$C$2700,DG$5)</f>
        <v>0</v>
      </c>
      <c r="DH104" s="14">
        <f>SUMIFS('Compra Ventas'!$E$2:$E$2700,'Compra Ventas'!$A$2:$A$2700,DH$4,'Compra Ventas'!$B$2:$B$2700,$B104,'Compra Ventas'!$C$2:$C$2700,DH$5)</f>
        <v>0</v>
      </c>
      <c r="DI104" s="84"/>
      <c r="DJ104" s="98">
        <f>SUMIFS('Ajuste Ciclado'!D$5:D$47,'Ajuste Ciclado'!$C$5:$C$47,Balance!DJ$4,'Ajuste Ciclado'!$B$5:$B$47,Balance!$B104)</f>
        <v>0</v>
      </c>
      <c r="DK104" s="99">
        <f>SUMIFS('Ajuste Ciclado'!E$5:E$47,'Ajuste Ciclado'!$C$5:$C$47,Balance!DK$4,'Ajuste Ciclado'!$B$5:$B$47,Balance!$B104)</f>
        <v>0</v>
      </c>
      <c r="DL104" s="99">
        <f>SUMIFS('Ajuste Ciclado'!F$5:F$47,'Ajuste Ciclado'!$C$5:$C$47,Balance!DL$4,'Ajuste Ciclado'!$B$5:$B$47,Balance!$B104)</f>
        <v>0</v>
      </c>
      <c r="DM104" s="99">
        <f>SUMIFS('Ajuste Ciclado'!G$5:G$47,'Ajuste Ciclado'!$C$5:$C$47,Balance!DM$4,'Ajuste Ciclado'!$B$5:$B$47,Balance!$B104)</f>
        <v>0</v>
      </c>
      <c r="DN104" s="99">
        <f>SUMIFS('Ajuste Ciclado'!H$5:H$47,'Ajuste Ciclado'!$C$5:$C$47,Balance!DN$4,'Ajuste Ciclado'!$B$5:$B$47,Balance!$B104)</f>
        <v>0</v>
      </c>
      <c r="DO104" s="99">
        <f>SUMIFS('Ajuste Ciclado'!I$5:I$47,'Ajuste Ciclado'!$C$5:$C$47,Balance!DO$4,'Ajuste Ciclado'!$B$5:$B$47,Balance!$B104)</f>
        <v>0</v>
      </c>
      <c r="DP104" s="99">
        <f>SUMIFS('Ajuste Ciclado'!J$5:J$47,'Ajuste Ciclado'!$C$5:$C$47,Balance!DP$4,'Ajuste Ciclado'!$B$5:$B$47,Balance!$B104)</f>
        <v>0</v>
      </c>
      <c r="DQ104" s="99">
        <f>SUMIFS('Ajuste Ciclado'!K$5:K$47,'Ajuste Ciclado'!$C$5:$C$47,Balance!DQ$4,'Ajuste Ciclado'!$B$5:$B$47,Balance!$B104)</f>
        <v>0</v>
      </c>
      <c r="DR104" s="99">
        <f>SUMIFS('Ajuste Ciclado'!L$5:L$47,'Ajuste Ciclado'!$C$5:$C$47,Balance!DR$4,'Ajuste Ciclado'!$B$5:$B$47,Balance!$B104)</f>
        <v>0</v>
      </c>
      <c r="DS104" s="99">
        <f>SUMIFS('Ajuste Ciclado'!M$5:M$47,'Ajuste Ciclado'!$C$5:$C$47,Balance!DS$4,'Ajuste Ciclado'!$B$5:$B$47,Balance!$B104)</f>
        <v>0</v>
      </c>
      <c r="DT104" s="99">
        <f>SUMIFS('Ajuste Ciclado'!N$5:N$47,'Ajuste Ciclado'!$C$5:$C$47,Balance!DT$4,'Ajuste Ciclado'!$B$5:$B$47,Balance!$B104)</f>
        <v>0</v>
      </c>
      <c r="DU104" s="100">
        <f>SUMIFS('Ajuste Ciclado'!O$5:O$47,'Ajuste Ciclado'!$C$5:$C$47,Balance!DU$4,'Ajuste Ciclado'!$B$5:$B$47,Balance!$B104)</f>
        <v>0</v>
      </c>
      <c r="DV104" s="98">
        <f>SUMIFS('Ajuste Ciclado'!D$5:D$47,'Ajuste Ciclado'!$C$5:$C$47,Balance!DV$4,'Ajuste Ciclado'!$B$5:$B$47,Balance!$B104)</f>
        <v>0</v>
      </c>
      <c r="DW104" s="99">
        <f>SUMIFS('Ajuste Ciclado'!E$5:E$47,'Ajuste Ciclado'!$C$5:$C$47,Balance!DW$4,'Ajuste Ciclado'!$B$5:$B$47,Balance!$B104)</f>
        <v>0</v>
      </c>
      <c r="DX104" s="99">
        <f>SUMIFS('Ajuste Ciclado'!F$5:F$47,'Ajuste Ciclado'!$C$5:$C$47,Balance!DX$4,'Ajuste Ciclado'!$B$5:$B$47,Balance!$B104)</f>
        <v>0</v>
      </c>
      <c r="DY104" s="99">
        <f>SUMIFS('Ajuste Ciclado'!G$5:G$47,'Ajuste Ciclado'!$C$5:$C$47,Balance!DY$4,'Ajuste Ciclado'!$B$5:$B$47,Balance!$B104)</f>
        <v>0</v>
      </c>
      <c r="DZ104" s="99">
        <f>SUMIFS('Ajuste Ciclado'!H$5:H$47,'Ajuste Ciclado'!$C$5:$C$47,Balance!DZ$4,'Ajuste Ciclado'!$B$5:$B$47,Balance!$B104)</f>
        <v>0</v>
      </c>
      <c r="EA104" s="99">
        <f>SUMIFS('Ajuste Ciclado'!I$5:I$47,'Ajuste Ciclado'!$C$5:$C$47,Balance!EA$4,'Ajuste Ciclado'!$B$5:$B$47,Balance!$B104)</f>
        <v>0</v>
      </c>
      <c r="EB104" s="99">
        <f>SUMIFS('Ajuste Ciclado'!J$5:J$47,'Ajuste Ciclado'!$C$5:$C$47,Balance!EB$4,'Ajuste Ciclado'!$B$5:$B$47,Balance!$B104)</f>
        <v>0</v>
      </c>
      <c r="EC104" s="99">
        <f>SUMIFS('Ajuste Ciclado'!K$5:K$47,'Ajuste Ciclado'!$C$5:$C$47,Balance!EC$4,'Ajuste Ciclado'!$B$5:$B$47,Balance!$B104)</f>
        <v>0</v>
      </c>
      <c r="ED104" s="99">
        <f>SUMIFS('Ajuste Ciclado'!L$5:L$47,'Ajuste Ciclado'!$C$5:$C$47,Balance!ED$4,'Ajuste Ciclado'!$B$5:$B$47,Balance!$B104)</f>
        <v>0</v>
      </c>
      <c r="EE104" s="99">
        <f>SUMIFS('Ajuste Ciclado'!M$5:M$47,'Ajuste Ciclado'!$C$5:$C$47,Balance!EE$4,'Ajuste Ciclado'!$B$5:$B$47,Balance!$B104)</f>
        <v>0</v>
      </c>
      <c r="EF104" s="99">
        <f>SUMIFS('Ajuste Ciclado'!N$5:N$47,'Ajuste Ciclado'!$C$5:$C$47,Balance!EF$4,'Ajuste Ciclado'!$B$5:$B$47,Balance!$B104)</f>
        <v>0</v>
      </c>
      <c r="EG104" s="100">
        <f>SUMIFS('Ajuste Ciclado'!O$5:O$47,'Ajuste Ciclado'!$C$5:$C$47,Balance!EG$4,'Ajuste Ciclado'!$B$5:$B$47,Balance!$B104)</f>
        <v>0</v>
      </c>
      <c r="EH104" s="98">
        <f>SUMIFS('Ajuste Ciclado'!D$5:D$47,'Ajuste Ciclado'!$C$5:$C$47,Balance!EH$4,'Ajuste Ciclado'!$B$5:$B$47,Balance!$B104)</f>
        <v>0</v>
      </c>
      <c r="EI104" s="99">
        <f>SUMIFS('Ajuste Ciclado'!E$5:E$47,'Ajuste Ciclado'!$C$5:$C$47,Balance!EI$4,'Ajuste Ciclado'!$B$5:$B$47,Balance!$B104)</f>
        <v>0</v>
      </c>
      <c r="EJ104" s="99">
        <f>SUMIFS('Ajuste Ciclado'!F$5:F$47,'Ajuste Ciclado'!$C$5:$C$47,Balance!EJ$4,'Ajuste Ciclado'!$B$5:$B$47,Balance!$B104)</f>
        <v>0</v>
      </c>
      <c r="EK104" s="99">
        <f>SUMIFS('Ajuste Ciclado'!G$5:G$47,'Ajuste Ciclado'!$C$5:$C$47,Balance!EK$4,'Ajuste Ciclado'!$B$5:$B$47,Balance!$B104)</f>
        <v>0</v>
      </c>
      <c r="EL104" s="99">
        <f>SUMIFS('Ajuste Ciclado'!H$5:H$47,'Ajuste Ciclado'!$C$5:$C$47,Balance!EL$4,'Ajuste Ciclado'!$B$5:$B$47,Balance!$B104)</f>
        <v>0</v>
      </c>
      <c r="EM104" s="99">
        <f>SUMIFS('Ajuste Ciclado'!I$5:I$47,'Ajuste Ciclado'!$C$5:$C$47,Balance!EM$4,'Ajuste Ciclado'!$B$5:$B$47,Balance!$B104)</f>
        <v>0</v>
      </c>
      <c r="EN104" s="99">
        <f>SUMIFS('Ajuste Ciclado'!J$5:J$47,'Ajuste Ciclado'!$C$5:$C$47,Balance!EN$4,'Ajuste Ciclado'!$B$5:$B$47,Balance!$B104)</f>
        <v>0</v>
      </c>
      <c r="EO104" s="99">
        <f>SUMIFS('Ajuste Ciclado'!K$5:K$47,'Ajuste Ciclado'!$C$5:$C$47,Balance!EO$4,'Ajuste Ciclado'!$B$5:$B$47,Balance!$B104)</f>
        <v>0</v>
      </c>
      <c r="EP104" s="99">
        <f>SUMIFS('Ajuste Ciclado'!L$5:L$47,'Ajuste Ciclado'!$C$5:$C$47,Balance!EP$4,'Ajuste Ciclado'!$B$5:$B$47,Balance!$B104)</f>
        <v>0</v>
      </c>
      <c r="EQ104" s="99">
        <f>SUMIFS('Ajuste Ciclado'!M$5:M$47,'Ajuste Ciclado'!$C$5:$C$47,Balance!EQ$4,'Ajuste Ciclado'!$B$5:$B$47,Balance!$B104)</f>
        <v>0</v>
      </c>
      <c r="ER104" s="99">
        <f>SUMIFS('Ajuste Ciclado'!N$5:N$47,'Ajuste Ciclado'!$C$5:$C$47,Balance!ER$4,'Ajuste Ciclado'!$B$5:$B$47,Balance!$B104)</f>
        <v>0</v>
      </c>
      <c r="ES104" s="100">
        <f>SUMIFS('Ajuste Ciclado'!O$5:O$47,'Ajuste Ciclado'!$C$5:$C$47,Balance!ES$4,'Ajuste Ciclado'!$B$5:$B$47,Balance!$B104)</f>
        <v>0</v>
      </c>
      <c r="ET104" s="84"/>
      <c r="EU104" s="12">
        <f t="shared" si="181"/>
        <v>68497.496725133286</v>
      </c>
      <c r="EV104" s="13">
        <f t="shared" si="145"/>
        <v>61989.876938395428</v>
      </c>
      <c r="EW104" s="13">
        <f t="shared" si="146"/>
        <v>53600.366806767677</v>
      </c>
      <c r="EX104" s="13">
        <f t="shared" si="147"/>
        <v>32760.092764291549</v>
      </c>
      <c r="EY104" s="13">
        <f t="shared" si="148"/>
        <v>18430.926902676511</v>
      </c>
      <c r="EZ104" s="13">
        <f t="shared" si="149"/>
        <v>11148.931472606009</v>
      </c>
      <c r="FA104" s="13">
        <f t="shared" si="150"/>
        <v>15073.465439889091</v>
      </c>
      <c r="FB104" s="13">
        <f t="shared" si="151"/>
        <v>22443.68926308542</v>
      </c>
      <c r="FC104" s="13">
        <f t="shared" si="152"/>
        <v>26914.291343491012</v>
      </c>
      <c r="FD104" s="13">
        <f t="shared" si="153"/>
        <v>6725.0584447441397</v>
      </c>
      <c r="FE104" s="13">
        <f t="shared" si="154"/>
        <v>2725.2279184086369</v>
      </c>
      <c r="FF104" s="14">
        <f t="shared" si="155"/>
        <v>4980.2507805356699</v>
      </c>
      <c r="FG104" s="12">
        <f t="shared" si="156"/>
        <v>68644.658958607513</v>
      </c>
      <c r="FH104" s="13">
        <f t="shared" si="157"/>
        <v>62500.508595995052</v>
      </c>
      <c r="FI104" s="13">
        <f t="shared" si="158"/>
        <v>54050.228256314149</v>
      </c>
      <c r="FJ104" s="13">
        <f t="shared" si="159"/>
        <v>34767.582784334962</v>
      </c>
      <c r="FK104" s="13">
        <f t="shared" si="160"/>
        <v>17979.625813855859</v>
      </c>
      <c r="FL104" s="13">
        <f t="shared" si="161"/>
        <v>11404.827797089039</v>
      </c>
      <c r="FM104" s="13">
        <f t="shared" si="162"/>
        <v>16313.19345384297</v>
      </c>
      <c r="FN104" s="13">
        <f t="shared" si="163"/>
        <v>22709.22660995182</v>
      </c>
      <c r="FO104" s="13">
        <f t="shared" si="164"/>
        <v>27659.37653644567</v>
      </c>
      <c r="FP104" s="13">
        <f t="shared" si="165"/>
        <v>10571.78608269012</v>
      </c>
      <c r="FQ104" s="13">
        <f t="shared" si="166"/>
        <v>14861.135497720659</v>
      </c>
      <c r="FR104" s="14">
        <f t="shared" si="167"/>
        <v>21074.683883519869</v>
      </c>
      <c r="FS104" s="12">
        <f t="shared" si="168"/>
        <v>68669.427047050849</v>
      </c>
      <c r="FT104" s="13">
        <f t="shared" si="169"/>
        <v>62562.62852299447</v>
      </c>
      <c r="FU104" s="13">
        <f t="shared" si="170"/>
        <v>53911.922699323382</v>
      </c>
      <c r="FV104" s="13">
        <f t="shared" si="171"/>
        <v>34480.001723935842</v>
      </c>
      <c r="FW104" s="13">
        <f t="shared" si="172"/>
        <v>18816.90182317323</v>
      </c>
      <c r="FX104" s="13">
        <f t="shared" si="173"/>
        <v>12439.47678182229</v>
      </c>
      <c r="FY104" s="13">
        <f t="shared" si="174"/>
        <v>18058.726128829399</v>
      </c>
      <c r="FZ104" s="13">
        <f t="shared" si="175"/>
        <v>25246.14915758801</v>
      </c>
      <c r="GA104" s="13">
        <f t="shared" si="176"/>
        <v>30458.22471941973</v>
      </c>
      <c r="GB104" s="13">
        <f t="shared" si="177"/>
        <v>23749.371263492481</v>
      </c>
      <c r="GC104" s="13">
        <f t="shared" si="178"/>
        <v>30895.848199564021</v>
      </c>
      <c r="GD104" s="14">
        <f t="shared" si="179"/>
        <v>34447.916621763587</v>
      </c>
      <c r="GE104" s="84"/>
      <c r="GF104" s="12">
        <f t="shared" si="182"/>
        <v>325289.67480002443</v>
      </c>
      <c r="GG104" s="13">
        <f t="shared" si="182"/>
        <v>362536.83427036763</v>
      </c>
      <c r="GH104" s="14">
        <f t="shared" si="182"/>
        <v>413736.59468895732</v>
      </c>
      <c r="GI104" s="6">
        <f t="shared" si="183"/>
        <v>1</v>
      </c>
      <c r="GJ104" s="12">
        <f t="shared" si="184"/>
        <v>0</v>
      </c>
      <c r="GK104" s="13">
        <f t="shared" si="185"/>
        <v>0</v>
      </c>
      <c r="GL104" s="14">
        <f t="shared" si="186"/>
        <v>0</v>
      </c>
      <c r="GM104" s="84"/>
      <c r="GN104" s="66">
        <f t="shared" si="187"/>
        <v>0</v>
      </c>
      <c r="GO104" s="84"/>
      <c r="GP104" s="63" t="str" cm="1">
        <f t="array" ref="GP104">INDEX($GF$4:$GH$4,1,GI104)</f>
        <v>Sample 1</v>
      </c>
      <c r="GQ104" s="12">
        <f t="shared" si="188"/>
        <v>2725.2279184086369</v>
      </c>
      <c r="GR104" s="13">
        <f t="shared" si="188"/>
        <v>4980.2507805356699</v>
      </c>
      <c r="GS104" s="14">
        <f t="shared" si="188"/>
        <v>6725.0584447441397</v>
      </c>
      <c r="GT104" s="12">
        <f t="shared" si="189"/>
        <v>10571.78608269012</v>
      </c>
      <c r="GU104" s="13">
        <f t="shared" si="189"/>
        <v>11404.827797089039</v>
      </c>
      <c r="GV104" s="14">
        <f t="shared" si="189"/>
        <v>14861.135497720659</v>
      </c>
      <c r="GW104" s="12">
        <f t="shared" si="190"/>
        <v>12439.47678182229</v>
      </c>
      <c r="GX104" s="13">
        <f t="shared" si="190"/>
        <v>18058.726128829399</v>
      </c>
      <c r="GY104" s="14">
        <f t="shared" si="190"/>
        <v>18816.90182317323</v>
      </c>
      <c r="GZ104" s="84" t="str">
        <f t="shared" si="180"/>
        <v>Sample 1</v>
      </c>
      <c r="HA104" s="12">
        <f t="shared" si="191"/>
        <v>0</v>
      </c>
      <c r="HB104" s="13">
        <f t="shared" si="191"/>
        <v>0</v>
      </c>
      <c r="HC104" s="14">
        <f t="shared" si="191"/>
        <v>0</v>
      </c>
      <c r="HD104" s="6">
        <f t="shared" si="192"/>
        <v>0</v>
      </c>
      <c r="HE104" s="84" t="str">
        <f t="shared" si="193"/>
        <v>Ok</v>
      </c>
    </row>
    <row r="105" spans="2:213" hidden="1" x14ac:dyDescent="0.3">
      <c r="B105" s="84" t="s">
        <v>348</v>
      </c>
      <c r="C105" s="12">
        <f>SUMIFS(Inyecciones!$E$2:$E$14185,Inyecciones!$A$2:$A$14185,Balance!C$4,Inyecciones!$B$2:$B$14185,Balance!$B105,Inyecciones!$C$2:$C$14185,Balance!C$5)</f>
        <v>17206.867496080369</v>
      </c>
      <c r="D105" s="13">
        <f>SUMIFS(Inyecciones!$E$2:$E$14185,Inyecciones!$A$2:$A$14185,Balance!D$4,Inyecciones!$B$2:$B$14185,Balance!$B105,Inyecciones!$C$2:$C$14185,Balance!D$5)</f>
        <v>89117.79206806318</v>
      </c>
      <c r="E105" s="13">
        <f>SUMIFS(Inyecciones!$E$2:$E$14185,Inyecciones!$A$2:$A$14185,Balance!E$4,Inyecciones!$B$2:$B$14185,Balance!$B105,Inyecciones!$C$2:$C$14185,Balance!E$5)</f>
        <v>67113.161304536014</v>
      </c>
      <c r="F105" s="13">
        <f>SUMIFS(Inyecciones!$E$2:$E$14185,Inyecciones!$A$2:$A$14185,Balance!F$4,Inyecciones!$B$2:$B$14185,Balance!$B105,Inyecciones!$C$2:$C$14185,Balance!F$5)</f>
        <v>55989.425224576153</v>
      </c>
      <c r="G105" s="13">
        <f>SUMIFS(Inyecciones!$E$2:$E$14185,Inyecciones!$A$2:$A$14185,Balance!G$4,Inyecciones!$B$2:$B$14185,Balance!$B105,Inyecciones!$C$2:$C$14185,Balance!G$5)</f>
        <v>91254.858572818557</v>
      </c>
      <c r="H105" s="13">
        <f>SUMIFS(Inyecciones!$E$2:$E$14185,Inyecciones!$A$2:$A$14185,Balance!H$4,Inyecciones!$B$2:$B$14185,Balance!$B105,Inyecciones!$C$2:$C$14185,Balance!H$5)</f>
        <v>115259.6092846121</v>
      </c>
      <c r="I105" s="13">
        <f>SUMIFS(Inyecciones!$E$2:$E$14185,Inyecciones!$A$2:$A$14185,Balance!I$4,Inyecciones!$B$2:$B$14185,Balance!$B105,Inyecciones!$C$2:$C$14185,Balance!I$5)</f>
        <v>127296.15931526769</v>
      </c>
      <c r="J105" s="13">
        <f>SUMIFS(Inyecciones!$E$2:$E$14185,Inyecciones!$A$2:$A$14185,Balance!J$4,Inyecciones!$B$2:$B$14185,Balance!$B105,Inyecciones!$C$2:$C$14185,Balance!J$5)</f>
        <v>133920.28114445481</v>
      </c>
      <c r="K105" s="13">
        <f>SUMIFS(Inyecciones!$E$2:$E$14185,Inyecciones!$A$2:$A$14185,Balance!K$4,Inyecciones!$B$2:$B$14185,Balance!$B105,Inyecciones!$C$2:$C$14185,Balance!K$5)</f>
        <v>112944.81076805219</v>
      </c>
      <c r="L105" s="13">
        <f>SUMIFS(Inyecciones!$E$2:$E$14185,Inyecciones!$A$2:$A$14185,Balance!L$4,Inyecciones!$B$2:$B$14185,Balance!$B105,Inyecciones!$C$2:$C$14185,Balance!L$5)</f>
        <v>48099.191207743061</v>
      </c>
      <c r="M105" s="13">
        <f>SUMIFS(Inyecciones!$E$2:$E$14185,Inyecciones!$A$2:$A$14185,Balance!M$4,Inyecciones!$B$2:$B$14185,Balance!$B105,Inyecciones!$C$2:$C$14185,Balance!M$5)</f>
        <v>34420.521792447988</v>
      </c>
      <c r="N105" s="14">
        <f>SUMIFS(Inyecciones!$E$2:$E$14185,Inyecciones!$A$2:$A$14185,Balance!N$4,Inyecciones!$B$2:$B$14185,Balance!$B105,Inyecciones!$C$2:$C$14185,Balance!N$5)</f>
        <v>35647.176819913228</v>
      </c>
      <c r="O105" s="12">
        <f>SUMIFS(Inyecciones!$E$2:$E$14185,Inyecciones!$A$2:$A$14185,Balance!O$4,Inyecciones!$B$2:$B$14185,Balance!$B105,Inyecciones!$C$2:$C$14185,Balance!O$5)</f>
        <v>11434.546642349471</v>
      </c>
      <c r="P105" s="13">
        <f>SUMIFS(Inyecciones!$E$2:$E$14185,Inyecciones!$A$2:$A$14185,Balance!P$4,Inyecciones!$B$2:$B$14185,Balance!$B105,Inyecciones!$C$2:$C$14185,Balance!P$5)</f>
        <v>54698.53568702659</v>
      </c>
      <c r="Q105" s="13">
        <f>SUMIFS(Inyecciones!$E$2:$E$14185,Inyecciones!$A$2:$A$14185,Balance!Q$4,Inyecciones!$B$2:$B$14185,Balance!$B105,Inyecciones!$C$2:$C$14185,Balance!Q$5)</f>
        <v>34555.983985245402</v>
      </c>
      <c r="R105" s="13">
        <f>SUMIFS(Inyecciones!$E$2:$E$14185,Inyecciones!$A$2:$A$14185,Balance!R$4,Inyecciones!$B$2:$B$14185,Balance!$B105,Inyecciones!$C$2:$C$14185,Balance!R$5)</f>
        <v>5510.353687956097</v>
      </c>
      <c r="S105" s="13">
        <f>SUMIFS(Inyecciones!$E$2:$E$14185,Inyecciones!$A$2:$A$14185,Balance!S$4,Inyecciones!$B$2:$B$14185,Balance!$B105,Inyecciones!$C$2:$C$14185,Balance!S$5)</f>
        <v>25580.41994159366</v>
      </c>
      <c r="T105" s="13">
        <f>SUMIFS(Inyecciones!$E$2:$E$14185,Inyecciones!$A$2:$A$14185,Balance!T$4,Inyecciones!$B$2:$B$14185,Balance!$B105,Inyecciones!$C$2:$C$14185,Balance!T$5)</f>
        <v>127826.7352595471</v>
      </c>
      <c r="U105" s="13">
        <f>SUMIFS(Inyecciones!$E$2:$E$14185,Inyecciones!$A$2:$A$14185,Balance!U$4,Inyecciones!$B$2:$B$14185,Balance!$B105,Inyecciones!$C$2:$C$14185,Balance!U$5)</f>
        <v>118012.2742697853</v>
      </c>
      <c r="V105" s="13">
        <f>SUMIFS(Inyecciones!$E$2:$E$14185,Inyecciones!$A$2:$A$14185,Balance!V$4,Inyecciones!$B$2:$B$14185,Balance!$B105,Inyecciones!$C$2:$C$14185,Balance!V$5)</f>
        <v>110923.76076001721</v>
      </c>
      <c r="W105" s="13">
        <f>SUMIFS(Inyecciones!$E$2:$E$14185,Inyecciones!$A$2:$A$14185,Balance!W$4,Inyecciones!$B$2:$B$14185,Balance!$B105,Inyecciones!$C$2:$C$14185,Balance!W$5)</f>
        <v>79035.977807405041</v>
      </c>
      <c r="X105" s="13">
        <f>SUMIFS(Inyecciones!$E$2:$E$14185,Inyecciones!$A$2:$A$14185,Balance!X$4,Inyecciones!$B$2:$B$14185,Balance!$B105,Inyecciones!$C$2:$C$14185,Balance!X$5)</f>
        <v>54835.158900441667</v>
      </c>
      <c r="Y105" s="13">
        <f>SUMIFS(Inyecciones!$E$2:$E$14185,Inyecciones!$A$2:$A$14185,Balance!Y$4,Inyecciones!$B$2:$B$14185,Balance!$B105,Inyecciones!$C$2:$C$14185,Balance!Y$5)</f>
        <v>48632.092245610758</v>
      </c>
      <c r="Z105" s="14">
        <f>SUMIFS(Inyecciones!$E$2:$E$14185,Inyecciones!$A$2:$A$14185,Balance!Z$4,Inyecciones!$B$2:$B$14185,Balance!$B105,Inyecciones!$C$2:$C$14185,Balance!Z$5)</f>
        <v>34652.981066938577</v>
      </c>
      <c r="AA105" s="12">
        <f>SUMIFS(Inyecciones!$E$2:$E$14185,Inyecciones!$A$2:$A$14185,Balance!AA$4,Inyecciones!$B$2:$B$14185,Balance!$B105,Inyecciones!$C$2:$C$14185,Balance!AA$5)</f>
        <v>10091.661185651221</v>
      </c>
      <c r="AB105" s="13">
        <f>SUMIFS(Inyecciones!$E$2:$E$14185,Inyecciones!$A$2:$A$14185,Balance!AB$4,Inyecciones!$B$2:$B$14185,Balance!$B105,Inyecciones!$C$2:$C$14185,Balance!AB$5)</f>
        <v>28436.666600773151</v>
      </c>
      <c r="AC105" s="13">
        <f>SUMIFS(Inyecciones!$E$2:$E$14185,Inyecciones!$A$2:$A$14185,Balance!AC$4,Inyecciones!$B$2:$B$14185,Balance!$B105,Inyecciones!$C$2:$C$14185,Balance!AC$5)</f>
        <v>20781.07130584247</v>
      </c>
      <c r="AD105" s="13">
        <f>SUMIFS(Inyecciones!$E$2:$E$14185,Inyecciones!$A$2:$A$14185,Balance!AD$4,Inyecciones!$B$2:$B$14185,Balance!$B105,Inyecciones!$C$2:$C$14185,Balance!AD$5)</f>
        <v>22251.053816502259</v>
      </c>
      <c r="AE105" s="13">
        <f>SUMIFS(Inyecciones!$E$2:$E$14185,Inyecciones!$A$2:$A$14185,Balance!AE$4,Inyecciones!$B$2:$B$14185,Balance!$B105,Inyecciones!$C$2:$C$14185,Balance!AE$5)</f>
        <v>638.32108892625604</v>
      </c>
      <c r="AF105" s="13">
        <f>SUMIFS(Inyecciones!$E$2:$E$14185,Inyecciones!$A$2:$A$14185,Balance!AF$4,Inyecciones!$B$2:$B$14185,Balance!$B105,Inyecciones!$C$2:$C$14185,Balance!AF$5)</f>
        <v>2680.3553493830332</v>
      </c>
      <c r="AG105" s="13">
        <f>SUMIFS(Inyecciones!$E$2:$E$14185,Inyecciones!$A$2:$A$14185,Balance!AG$4,Inyecciones!$B$2:$B$14185,Balance!$B105,Inyecciones!$C$2:$C$14185,Balance!AG$5)</f>
        <v>92594.500537104133</v>
      </c>
      <c r="AH105" s="13">
        <f>SUMIFS(Inyecciones!$E$2:$E$14185,Inyecciones!$A$2:$A$14185,Balance!AH$4,Inyecciones!$B$2:$B$14185,Balance!$B105,Inyecciones!$C$2:$C$14185,Balance!AH$5)</f>
        <v>50537.302610951643</v>
      </c>
      <c r="AI105" s="13">
        <f>SUMIFS(Inyecciones!$E$2:$E$14185,Inyecciones!$A$2:$A$14185,Balance!AI$4,Inyecciones!$B$2:$B$14185,Balance!$B105,Inyecciones!$C$2:$C$14185,Balance!AI$5)</f>
        <v>54567.63692591733</v>
      </c>
      <c r="AJ105" s="13">
        <f>SUMIFS(Inyecciones!$E$2:$E$14185,Inyecciones!$A$2:$A$14185,Balance!AJ$4,Inyecciones!$B$2:$B$14185,Balance!$B105,Inyecciones!$C$2:$C$14185,Balance!AJ$5)</f>
        <v>63066.943351007161</v>
      </c>
      <c r="AK105" s="13">
        <f>SUMIFS(Inyecciones!$E$2:$E$14185,Inyecciones!$A$2:$A$14185,Balance!AK$4,Inyecciones!$B$2:$B$14185,Balance!$B105,Inyecciones!$C$2:$C$14185,Balance!AK$5)</f>
        <v>61006.49209778518</v>
      </c>
      <c r="AL105" s="14">
        <f>SUMIFS(Inyecciones!$E$2:$E$14185,Inyecciones!$A$2:$A$14185,Balance!AL$4,Inyecciones!$B$2:$B$14185,Balance!$B105,Inyecciones!$C$2:$C$14185,Balance!AL$5)</f>
        <v>45975.717158238862</v>
      </c>
      <c r="AM105" s="13"/>
      <c r="AN105" s="12">
        <f>SUMIFS('Retiro Mensual'!$E$2:$E$2629,'Retiro Mensual'!$A$2:$A$2629,AN$4,'Retiro Mensual'!$B$2:$B$2629,$B105,'Retiro Mensual'!$C$2:$C$2629,AN$5)</f>
        <v>0</v>
      </c>
      <c r="AO105" s="13">
        <f>SUMIFS('Retiro Mensual'!$E$2:$E$2629,'Retiro Mensual'!$A$2:$A$2629,AO$4,'Retiro Mensual'!$B$2:$B$2629,$B105,'Retiro Mensual'!$C$2:$C$2629,AO$5)</f>
        <v>0</v>
      </c>
      <c r="AP105" s="13">
        <f>SUMIFS('Retiro Mensual'!$E$2:$E$2629,'Retiro Mensual'!$A$2:$A$2629,AP$4,'Retiro Mensual'!$B$2:$B$2629,$B105,'Retiro Mensual'!$C$2:$C$2629,AP$5)</f>
        <v>0</v>
      </c>
      <c r="AQ105" s="13">
        <f>SUMIFS('Retiro Mensual'!$E$2:$E$2629,'Retiro Mensual'!$A$2:$A$2629,AQ$4,'Retiro Mensual'!$B$2:$B$2629,$B105,'Retiro Mensual'!$C$2:$C$2629,AQ$5)</f>
        <v>0</v>
      </c>
      <c r="AR105" s="13">
        <f>SUMIFS('Retiro Mensual'!$E$2:$E$2629,'Retiro Mensual'!$A$2:$A$2629,AR$4,'Retiro Mensual'!$B$2:$B$2629,$B105,'Retiro Mensual'!$C$2:$C$2629,AR$5)</f>
        <v>0</v>
      </c>
      <c r="AS105" s="13">
        <f>SUMIFS('Retiro Mensual'!$E$2:$E$2629,'Retiro Mensual'!$A$2:$A$2629,AS$4,'Retiro Mensual'!$B$2:$B$2629,$B105,'Retiro Mensual'!$C$2:$C$2629,AS$5)</f>
        <v>0</v>
      </c>
      <c r="AT105" s="13">
        <f>SUMIFS('Retiro Mensual'!$E$2:$E$2629,'Retiro Mensual'!$A$2:$A$2629,AT$4,'Retiro Mensual'!$B$2:$B$2629,$B105,'Retiro Mensual'!$C$2:$C$2629,AT$5)</f>
        <v>0</v>
      </c>
      <c r="AU105" s="13">
        <f>SUMIFS('Retiro Mensual'!$E$2:$E$2629,'Retiro Mensual'!$A$2:$A$2629,AU$4,'Retiro Mensual'!$B$2:$B$2629,$B105,'Retiro Mensual'!$C$2:$C$2629,AU$5)</f>
        <v>0</v>
      </c>
      <c r="AV105" s="13">
        <f>SUMIFS('Retiro Mensual'!$E$2:$E$2629,'Retiro Mensual'!$A$2:$A$2629,AV$4,'Retiro Mensual'!$B$2:$B$2629,$B105,'Retiro Mensual'!$C$2:$C$2629,AV$5)</f>
        <v>0</v>
      </c>
      <c r="AW105" s="13">
        <f>SUMIFS('Retiro Mensual'!$E$2:$E$2629,'Retiro Mensual'!$A$2:$A$2629,AW$4,'Retiro Mensual'!$B$2:$B$2629,$B105,'Retiro Mensual'!$C$2:$C$2629,AW$5)</f>
        <v>0</v>
      </c>
      <c r="AX105" s="13">
        <f>SUMIFS('Retiro Mensual'!$E$2:$E$2629,'Retiro Mensual'!$A$2:$A$2629,AX$4,'Retiro Mensual'!$B$2:$B$2629,$B105,'Retiro Mensual'!$C$2:$C$2629,AX$5)</f>
        <v>0</v>
      </c>
      <c r="AY105" s="14">
        <f>SUMIFS('Retiro Mensual'!$E$2:$E$2629,'Retiro Mensual'!$A$2:$A$2629,AY$4,'Retiro Mensual'!$B$2:$B$2629,$B105,'Retiro Mensual'!$C$2:$C$2629,AY$5)</f>
        <v>0</v>
      </c>
      <c r="AZ105" s="12">
        <f>SUMIFS('Retiro Mensual'!$E$2:$E$2629,'Retiro Mensual'!$A$2:$A$2629,AZ$4,'Retiro Mensual'!$B$2:$B$2629,$B105,'Retiro Mensual'!$C$2:$C$2629,AZ$5)</f>
        <v>0</v>
      </c>
      <c r="BA105" s="13">
        <f>SUMIFS('Retiro Mensual'!$E$2:$E$2629,'Retiro Mensual'!$A$2:$A$2629,BA$4,'Retiro Mensual'!$B$2:$B$2629,$B105,'Retiro Mensual'!$C$2:$C$2629,BA$5)</f>
        <v>0</v>
      </c>
      <c r="BB105" s="13">
        <f>SUMIFS('Retiro Mensual'!$E$2:$E$2629,'Retiro Mensual'!$A$2:$A$2629,BB$4,'Retiro Mensual'!$B$2:$B$2629,$B105,'Retiro Mensual'!$C$2:$C$2629,BB$5)</f>
        <v>0</v>
      </c>
      <c r="BC105" s="13">
        <f>SUMIFS('Retiro Mensual'!$E$2:$E$2629,'Retiro Mensual'!$A$2:$A$2629,BC$4,'Retiro Mensual'!$B$2:$B$2629,$B105,'Retiro Mensual'!$C$2:$C$2629,BC$5)</f>
        <v>0</v>
      </c>
      <c r="BD105" s="13">
        <f>SUMIFS('Retiro Mensual'!$E$2:$E$2629,'Retiro Mensual'!$A$2:$A$2629,BD$4,'Retiro Mensual'!$B$2:$B$2629,$B105,'Retiro Mensual'!$C$2:$C$2629,BD$5)</f>
        <v>0</v>
      </c>
      <c r="BE105" s="13">
        <f>SUMIFS('Retiro Mensual'!$E$2:$E$2629,'Retiro Mensual'!$A$2:$A$2629,BE$4,'Retiro Mensual'!$B$2:$B$2629,$B105,'Retiro Mensual'!$C$2:$C$2629,BE$5)</f>
        <v>0</v>
      </c>
      <c r="BF105" s="13">
        <f>SUMIFS('Retiro Mensual'!$E$2:$E$2629,'Retiro Mensual'!$A$2:$A$2629,BF$4,'Retiro Mensual'!$B$2:$B$2629,$B105,'Retiro Mensual'!$C$2:$C$2629,BF$5)</f>
        <v>0</v>
      </c>
      <c r="BG105" s="13">
        <f>SUMIFS('Retiro Mensual'!$E$2:$E$2629,'Retiro Mensual'!$A$2:$A$2629,BG$4,'Retiro Mensual'!$B$2:$B$2629,$B105,'Retiro Mensual'!$C$2:$C$2629,BG$5)</f>
        <v>0</v>
      </c>
      <c r="BH105" s="13">
        <f>SUMIFS('Retiro Mensual'!$E$2:$E$2629,'Retiro Mensual'!$A$2:$A$2629,BH$4,'Retiro Mensual'!$B$2:$B$2629,$B105,'Retiro Mensual'!$C$2:$C$2629,BH$5)</f>
        <v>0</v>
      </c>
      <c r="BI105" s="13">
        <f>SUMIFS('Retiro Mensual'!$E$2:$E$2629,'Retiro Mensual'!$A$2:$A$2629,BI$4,'Retiro Mensual'!$B$2:$B$2629,$B105,'Retiro Mensual'!$C$2:$C$2629,BI$5)</f>
        <v>0</v>
      </c>
      <c r="BJ105" s="13">
        <f>SUMIFS('Retiro Mensual'!$E$2:$E$2629,'Retiro Mensual'!$A$2:$A$2629,BJ$4,'Retiro Mensual'!$B$2:$B$2629,$B105,'Retiro Mensual'!$C$2:$C$2629,BJ$5)</f>
        <v>0</v>
      </c>
      <c r="BK105" s="14">
        <f>SUMIFS('Retiro Mensual'!$E$2:$E$2629,'Retiro Mensual'!$A$2:$A$2629,BK$4,'Retiro Mensual'!$B$2:$B$2629,$B105,'Retiro Mensual'!$C$2:$C$2629,BK$5)</f>
        <v>0</v>
      </c>
      <c r="BL105" s="12">
        <f>SUMIFS('Retiro Mensual'!$E$2:$E$2629,'Retiro Mensual'!$A$2:$A$2629,BL$4,'Retiro Mensual'!$B$2:$B$2629,$B105,'Retiro Mensual'!$C$2:$C$2629,BL$5)</f>
        <v>0</v>
      </c>
      <c r="BM105" s="13">
        <f>SUMIFS('Retiro Mensual'!$E$2:$E$2629,'Retiro Mensual'!$A$2:$A$2629,BM$4,'Retiro Mensual'!$B$2:$B$2629,$B105,'Retiro Mensual'!$C$2:$C$2629,BM$5)</f>
        <v>0</v>
      </c>
      <c r="BN105" s="13">
        <f>SUMIFS('Retiro Mensual'!$E$2:$E$2629,'Retiro Mensual'!$A$2:$A$2629,BN$4,'Retiro Mensual'!$B$2:$B$2629,$B105,'Retiro Mensual'!$C$2:$C$2629,BN$5)</f>
        <v>0</v>
      </c>
      <c r="BO105" s="13">
        <f>SUMIFS('Retiro Mensual'!$E$2:$E$2629,'Retiro Mensual'!$A$2:$A$2629,BO$4,'Retiro Mensual'!$B$2:$B$2629,$B105,'Retiro Mensual'!$C$2:$C$2629,BO$5)</f>
        <v>0</v>
      </c>
      <c r="BP105" s="13">
        <f>SUMIFS('Retiro Mensual'!$E$2:$E$2629,'Retiro Mensual'!$A$2:$A$2629,BP$4,'Retiro Mensual'!$B$2:$B$2629,$B105,'Retiro Mensual'!$C$2:$C$2629,BP$5)</f>
        <v>0</v>
      </c>
      <c r="BQ105" s="13">
        <f>SUMIFS('Retiro Mensual'!$E$2:$E$2629,'Retiro Mensual'!$A$2:$A$2629,BQ$4,'Retiro Mensual'!$B$2:$B$2629,$B105,'Retiro Mensual'!$C$2:$C$2629,BQ$5)</f>
        <v>0</v>
      </c>
      <c r="BR105" s="13">
        <f>SUMIFS('Retiro Mensual'!$E$2:$E$2629,'Retiro Mensual'!$A$2:$A$2629,BR$4,'Retiro Mensual'!$B$2:$B$2629,$B105,'Retiro Mensual'!$C$2:$C$2629,BR$5)</f>
        <v>0</v>
      </c>
      <c r="BS105" s="13">
        <f>SUMIFS('Retiro Mensual'!$E$2:$E$2629,'Retiro Mensual'!$A$2:$A$2629,BS$4,'Retiro Mensual'!$B$2:$B$2629,$B105,'Retiro Mensual'!$C$2:$C$2629,BS$5)</f>
        <v>0</v>
      </c>
      <c r="BT105" s="13">
        <f>SUMIFS('Retiro Mensual'!$E$2:$E$2629,'Retiro Mensual'!$A$2:$A$2629,BT$4,'Retiro Mensual'!$B$2:$B$2629,$B105,'Retiro Mensual'!$C$2:$C$2629,BT$5)</f>
        <v>0</v>
      </c>
      <c r="BU105" s="13">
        <f>SUMIFS('Retiro Mensual'!$E$2:$E$2629,'Retiro Mensual'!$A$2:$A$2629,BU$4,'Retiro Mensual'!$B$2:$B$2629,$B105,'Retiro Mensual'!$C$2:$C$2629,BU$5)</f>
        <v>0</v>
      </c>
      <c r="BV105" s="13">
        <f>SUMIFS('Retiro Mensual'!$E$2:$E$2629,'Retiro Mensual'!$A$2:$A$2629,BV$4,'Retiro Mensual'!$B$2:$B$2629,$B105,'Retiro Mensual'!$C$2:$C$2629,BV$5)</f>
        <v>0</v>
      </c>
      <c r="BW105" s="14">
        <f>SUMIFS('Retiro Mensual'!$E$2:$E$2629,'Retiro Mensual'!$A$2:$A$2629,BW$4,'Retiro Mensual'!$B$2:$B$2629,$B105,'Retiro Mensual'!$C$2:$C$2629,BW$5)</f>
        <v>0</v>
      </c>
      <c r="BX105" s="13"/>
      <c r="BY105" s="12">
        <f>SUMIFS('Compra Ventas'!$E$2:$E$2700,'Compra Ventas'!$A$2:$A$2700,BY$4,'Compra Ventas'!$B$2:$B$2700,$B105,'Compra Ventas'!$C$2:$C$2700,BY$5)</f>
        <v>0</v>
      </c>
      <c r="BZ105" s="13">
        <f>SUMIFS('Compra Ventas'!$E$2:$E$2700,'Compra Ventas'!$A$2:$A$2700,BZ$4,'Compra Ventas'!$B$2:$B$2700,$B105,'Compra Ventas'!$C$2:$C$2700,BZ$5)</f>
        <v>0</v>
      </c>
      <c r="CA105" s="13">
        <f>SUMIFS('Compra Ventas'!$E$2:$E$2700,'Compra Ventas'!$A$2:$A$2700,CA$4,'Compra Ventas'!$B$2:$B$2700,$B105,'Compra Ventas'!$C$2:$C$2700,CA$5)</f>
        <v>0</v>
      </c>
      <c r="CB105" s="13">
        <f>SUMIFS('Compra Ventas'!$E$2:$E$2700,'Compra Ventas'!$A$2:$A$2700,CB$4,'Compra Ventas'!$B$2:$B$2700,$B105,'Compra Ventas'!$C$2:$C$2700,CB$5)</f>
        <v>0</v>
      </c>
      <c r="CC105" s="13">
        <f>SUMIFS('Compra Ventas'!$E$2:$E$2700,'Compra Ventas'!$A$2:$A$2700,CC$4,'Compra Ventas'!$B$2:$B$2700,$B105,'Compra Ventas'!$C$2:$C$2700,CC$5)</f>
        <v>0</v>
      </c>
      <c r="CD105" s="13">
        <f>SUMIFS('Compra Ventas'!$E$2:$E$2700,'Compra Ventas'!$A$2:$A$2700,CD$4,'Compra Ventas'!$B$2:$B$2700,$B105,'Compra Ventas'!$C$2:$C$2700,CD$5)</f>
        <v>0</v>
      </c>
      <c r="CE105" s="13">
        <f>SUMIFS('Compra Ventas'!$E$2:$E$2700,'Compra Ventas'!$A$2:$A$2700,CE$4,'Compra Ventas'!$B$2:$B$2700,$B105,'Compra Ventas'!$C$2:$C$2700,CE$5)</f>
        <v>0</v>
      </c>
      <c r="CF105" s="13">
        <f>SUMIFS('Compra Ventas'!$E$2:$E$2700,'Compra Ventas'!$A$2:$A$2700,CF$4,'Compra Ventas'!$B$2:$B$2700,$B105,'Compra Ventas'!$C$2:$C$2700,CF$5)</f>
        <v>0</v>
      </c>
      <c r="CG105" s="13">
        <f>SUMIFS('Compra Ventas'!$E$2:$E$2700,'Compra Ventas'!$A$2:$A$2700,CG$4,'Compra Ventas'!$B$2:$B$2700,$B105,'Compra Ventas'!$C$2:$C$2700,CG$5)</f>
        <v>0</v>
      </c>
      <c r="CH105" s="13">
        <f>SUMIFS('Compra Ventas'!$E$2:$E$2700,'Compra Ventas'!$A$2:$A$2700,CH$4,'Compra Ventas'!$B$2:$B$2700,$B105,'Compra Ventas'!$C$2:$C$2700,CH$5)</f>
        <v>0</v>
      </c>
      <c r="CI105" s="13">
        <f>SUMIFS('Compra Ventas'!$E$2:$E$2700,'Compra Ventas'!$A$2:$A$2700,CI$4,'Compra Ventas'!$B$2:$B$2700,$B105,'Compra Ventas'!$C$2:$C$2700,CI$5)</f>
        <v>0</v>
      </c>
      <c r="CJ105" s="14">
        <f>SUMIFS('Compra Ventas'!$E$2:$E$2700,'Compra Ventas'!$A$2:$A$2700,CJ$4,'Compra Ventas'!$B$2:$B$2700,$B105,'Compra Ventas'!$C$2:$C$2700,CJ$5)</f>
        <v>0</v>
      </c>
      <c r="CK105" s="12">
        <f>SUMIFS('Compra Ventas'!$E$2:$E$2700,'Compra Ventas'!$A$2:$A$2700,CK$4,'Compra Ventas'!$B$2:$B$2700,$B105,'Compra Ventas'!$C$2:$C$2700,CK$5)</f>
        <v>0</v>
      </c>
      <c r="CL105" s="13">
        <f>SUMIFS('Compra Ventas'!$E$2:$E$2700,'Compra Ventas'!$A$2:$A$2700,CL$4,'Compra Ventas'!$B$2:$B$2700,$B105,'Compra Ventas'!$C$2:$C$2700,CL$5)</f>
        <v>0</v>
      </c>
      <c r="CM105" s="13">
        <f>SUMIFS('Compra Ventas'!$E$2:$E$2700,'Compra Ventas'!$A$2:$A$2700,CM$4,'Compra Ventas'!$B$2:$B$2700,$B105,'Compra Ventas'!$C$2:$C$2700,CM$5)</f>
        <v>0</v>
      </c>
      <c r="CN105" s="13">
        <f>SUMIFS('Compra Ventas'!$E$2:$E$2700,'Compra Ventas'!$A$2:$A$2700,CN$4,'Compra Ventas'!$B$2:$B$2700,$B105,'Compra Ventas'!$C$2:$C$2700,CN$5)</f>
        <v>0</v>
      </c>
      <c r="CO105" s="13">
        <f>SUMIFS('Compra Ventas'!$E$2:$E$2700,'Compra Ventas'!$A$2:$A$2700,CO$4,'Compra Ventas'!$B$2:$B$2700,$B105,'Compra Ventas'!$C$2:$C$2700,CO$5)</f>
        <v>0</v>
      </c>
      <c r="CP105" s="13">
        <f>SUMIFS('Compra Ventas'!$E$2:$E$2700,'Compra Ventas'!$A$2:$A$2700,CP$4,'Compra Ventas'!$B$2:$B$2700,$B105,'Compra Ventas'!$C$2:$C$2700,CP$5)</f>
        <v>0</v>
      </c>
      <c r="CQ105" s="13">
        <f>SUMIFS('Compra Ventas'!$E$2:$E$2700,'Compra Ventas'!$A$2:$A$2700,CQ$4,'Compra Ventas'!$B$2:$B$2700,$B105,'Compra Ventas'!$C$2:$C$2700,CQ$5)</f>
        <v>0</v>
      </c>
      <c r="CR105" s="13">
        <f>SUMIFS('Compra Ventas'!$E$2:$E$2700,'Compra Ventas'!$A$2:$A$2700,CR$4,'Compra Ventas'!$B$2:$B$2700,$B105,'Compra Ventas'!$C$2:$C$2700,CR$5)</f>
        <v>0</v>
      </c>
      <c r="CS105" s="13">
        <f>SUMIFS('Compra Ventas'!$E$2:$E$2700,'Compra Ventas'!$A$2:$A$2700,CS$4,'Compra Ventas'!$B$2:$B$2700,$B105,'Compra Ventas'!$C$2:$C$2700,CS$5)</f>
        <v>0</v>
      </c>
      <c r="CT105" s="13">
        <f>SUMIFS('Compra Ventas'!$E$2:$E$2700,'Compra Ventas'!$A$2:$A$2700,CT$4,'Compra Ventas'!$B$2:$B$2700,$B105,'Compra Ventas'!$C$2:$C$2700,CT$5)</f>
        <v>0</v>
      </c>
      <c r="CU105" s="13">
        <f>SUMIFS('Compra Ventas'!$E$2:$E$2700,'Compra Ventas'!$A$2:$A$2700,CU$4,'Compra Ventas'!$B$2:$B$2700,$B105,'Compra Ventas'!$C$2:$C$2700,CU$5)</f>
        <v>0</v>
      </c>
      <c r="CV105" s="14">
        <f>SUMIFS('Compra Ventas'!$E$2:$E$2700,'Compra Ventas'!$A$2:$A$2700,CV$4,'Compra Ventas'!$B$2:$B$2700,$B105,'Compra Ventas'!$C$2:$C$2700,CV$5)</f>
        <v>0</v>
      </c>
      <c r="CW105" s="12">
        <f>SUMIFS('Compra Ventas'!$E$2:$E$2700,'Compra Ventas'!$A$2:$A$2700,CW$4,'Compra Ventas'!$B$2:$B$2700,$B105,'Compra Ventas'!$C$2:$C$2700,CW$5)</f>
        <v>0</v>
      </c>
      <c r="CX105" s="13">
        <f>SUMIFS('Compra Ventas'!$E$2:$E$2700,'Compra Ventas'!$A$2:$A$2700,CX$4,'Compra Ventas'!$B$2:$B$2700,$B105,'Compra Ventas'!$C$2:$C$2700,CX$5)</f>
        <v>0</v>
      </c>
      <c r="CY105" s="13">
        <f>SUMIFS('Compra Ventas'!$E$2:$E$2700,'Compra Ventas'!$A$2:$A$2700,CY$4,'Compra Ventas'!$B$2:$B$2700,$B105,'Compra Ventas'!$C$2:$C$2700,CY$5)</f>
        <v>0</v>
      </c>
      <c r="CZ105" s="13">
        <f>SUMIFS('Compra Ventas'!$E$2:$E$2700,'Compra Ventas'!$A$2:$A$2700,CZ$4,'Compra Ventas'!$B$2:$B$2700,$B105,'Compra Ventas'!$C$2:$C$2700,CZ$5)</f>
        <v>0</v>
      </c>
      <c r="DA105" s="13">
        <f>SUMIFS('Compra Ventas'!$E$2:$E$2700,'Compra Ventas'!$A$2:$A$2700,DA$4,'Compra Ventas'!$B$2:$B$2700,$B105,'Compra Ventas'!$C$2:$C$2700,DA$5)</f>
        <v>0</v>
      </c>
      <c r="DB105" s="13">
        <f>SUMIFS('Compra Ventas'!$E$2:$E$2700,'Compra Ventas'!$A$2:$A$2700,DB$4,'Compra Ventas'!$B$2:$B$2700,$B105,'Compra Ventas'!$C$2:$C$2700,DB$5)</f>
        <v>0</v>
      </c>
      <c r="DC105" s="13">
        <f>SUMIFS('Compra Ventas'!$E$2:$E$2700,'Compra Ventas'!$A$2:$A$2700,DC$4,'Compra Ventas'!$B$2:$B$2700,$B105,'Compra Ventas'!$C$2:$C$2700,DC$5)</f>
        <v>0</v>
      </c>
      <c r="DD105" s="13">
        <f>SUMIFS('Compra Ventas'!$E$2:$E$2700,'Compra Ventas'!$A$2:$A$2700,DD$4,'Compra Ventas'!$B$2:$B$2700,$B105,'Compra Ventas'!$C$2:$C$2700,DD$5)</f>
        <v>0</v>
      </c>
      <c r="DE105" s="13">
        <f>SUMIFS('Compra Ventas'!$E$2:$E$2700,'Compra Ventas'!$A$2:$A$2700,DE$4,'Compra Ventas'!$B$2:$B$2700,$B105,'Compra Ventas'!$C$2:$C$2700,DE$5)</f>
        <v>0</v>
      </c>
      <c r="DF105" s="13">
        <f>SUMIFS('Compra Ventas'!$E$2:$E$2700,'Compra Ventas'!$A$2:$A$2700,DF$4,'Compra Ventas'!$B$2:$B$2700,$B105,'Compra Ventas'!$C$2:$C$2700,DF$5)</f>
        <v>0</v>
      </c>
      <c r="DG105" s="13">
        <f>SUMIFS('Compra Ventas'!$E$2:$E$2700,'Compra Ventas'!$A$2:$A$2700,DG$4,'Compra Ventas'!$B$2:$B$2700,$B105,'Compra Ventas'!$C$2:$C$2700,DG$5)</f>
        <v>0</v>
      </c>
      <c r="DH105" s="14">
        <f>SUMIFS('Compra Ventas'!$E$2:$E$2700,'Compra Ventas'!$A$2:$A$2700,DH$4,'Compra Ventas'!$B$2:$B$2700,$B105,'Compra Ventas'!$C$2:$C$2700,DH$5)</f>
        <v>0</v>
      </c>
      <c r="DI105" s="84"/>
      <c r="DJ105" s="98">
        <f>SUMIFS('Ajuste Ciclado'!D$5:D$47,'Ajuste Ciclado'!$C$5:$C$47,Balance!DJ$4,'Ajuste Ciclado'!$B$5:$B$47,Balance!$B105)</f>
        <v>0</v>
      </c>
      <c r="DK105" s="99">
        <f>SUMIFS('Ajuste Ciclado'!E$5:E$47,'Ajuste Ciclado'!$C$5:$C$47,Balance!DK$4,'Ajuste Ciclado'!$B$5:$B$47,Balance!$B105)</f>
        <v>0</v>
      </c>
      <c r="DL105" s="99">
        <f>SUMIFS('Ajuste Ciclado'!F$5:F$47,'Ajuste Ciclado'!$C$5:$C$47,Balance!DL$4,'Ajuste Ciclado'!$B$5:$B$47,Balance!$B105)</f>
        <v>0</v>
      </c>
      <c r="DM105" s="99">
        <f>SUMIFS('Ajuste Ciclado'!G$5:G$47,'Ajuste Ciclado'!$C$5:$C$47,Balance!DM$4,'Ajuste Ciclado'!$B$5:$B$47,Balance!$B105)</f>
        <v>0</v>
      </c>
      <c r="DN105" s="99">
        <f>SUMIFS('Ajuste Ciclado'!H$5:H$47,'Ajuste Ciclado'!$C$5:$C$47,Balance!DN$4,'Ajuste Ciclado'!$B$5:$B$47,Balance!$B105)</f>
        <v>0</v>
      </c>
      <c r="DO105" s="99">
        <f>SUMIFS('Ajuste Ciclado'!I$5:I$47,'Ajuste Ciclado'!$C$5:$C$47,Balance!DO$4,'Ajuste Ciclado'!$B$5:$B$47,Balance!$B105)</f>
        <v>0</v>
      </c>
      <c r="DP105" s="99">
        <f>SUMIFS('Ajuste Ciclado'!J$5:J$47,'Ajuste Ciclado'!$C$5:$C$47,Balance!DP$4,'Ajuste Ciclado'!$B$5:$B$47,Balance!$B105)</f>
        <v>0</v>
      </c>
      <c r="DQ105" s="99">
        <f>SUMIFS('Ajuste Ciclado'!K$5:K$47,'Ajuste Ciclado'!$C$5:$C$47,Balance!DQ$4,'Ajuste Ciclado'!$B$5:$B$47,Balance!$B105)</f>
        <v>0</v>
      </c>
      <c r="DR105" s="99">
        <f>SUMIFS('Ajuste Ciclado'!L$5:L$47,'Ajuste Ciclado'!$C$5:$C$47,Balance!DR$4,'Ajuste Ciclado'!$B$5:$B$47,Balance!$B105)</f>
        <v>0</v>
      </c>
      <c r="DS105" s="99">
        <f>SUMIFS('Ajuste Ciclado'!M$5:M$47,'Ajuste Ciclado'!$C$5:$C$47,Balance!DS$4,'Ajuste Ciclado'!$B$5:$B$47,Balance!$B105)</f>
        <v>0</v>
      </c>
      <c r="DT105" s="99">
        <f>SUMIFS('Ajuste Ciclado'!N$5:N$47,'Ajuste Ciclado'!$C$5:$C$47,Balance!DT$4,'Ajuste Ciclado'!$B$5:$B$47,Balance!$B105)</f>
        <v>0</v>
      </c>
      <c r="DU105" s="100">
        <f>SUMIFS('Ajuste Ciclado'!O$5:O$47,'Ajuste Ciclado'!$C$5:$C$47,Balance!DU$4,'Ajuste Ciclado'!$B$5:$B$47,Balance!$B105)</f>
        <v>0</v>
      </c>
      <c r="DV105" s="98">
        <f>SUMIFS('Ajuste Ciclado'!D$5:D$47,'Ajuste Ciclado'!$C$5:$C$47,Balance!DV$4,'Ajuste Ciclado'!$B$5:$B$47,Balance!$B105)</f>
        <v>0</v>
      </c>
      <c r="DW105" s="99">
        <f>SUMIFS('Ajuste Ciclado'!E$5:E$47,'Ajuste Ciclado'!$C$5:$C$47,Balance!DW$4,'Ajuste Ciclado'!$B$5:$B$47,Balance!$B105)</f>
        <v>0</v>
      </c>
      <c r="DX105" s="99">
        <f>SUMIFS('Ajuste Ciclado'!F$5:F$47,'Ajuste Ciclado'!$C$5:$C$47,Balance!DX$4,'Ajuste Ciclado'!$B$5:$B$47,Balance!$B105)</f>
        <v>0</v>
      </c>
      <c r="DY105" s="99">
        <f>SUMIFS('Ajuste Ciclado'!G$5:G$47,'Ajuste Ciclado'!$C$5:$C$47,Balance!DY$4,'Ajuste Ciclado'!$B$5:$B$47,Balance!$B105)</f>
        <v>0</v>
      </c>
      <c r="DZ105" s="99">
        <f>SUMIFS('Ajuste Ciclado'!H$5:H$47,'Ajuste Ciclado'!$C$5:$C$47,Balance!DZ$4,'Ajuste Ciclado'!$B$5:$B$47,Balance!$B105)</f>
        <v>0</v>
      </c>
      <c r="EA105" s="99">
        <f>SUMIFS('Ajuste Ciclado'!I$5:I$47,'Ajuste Ciclado'!$C$5:$C$47,Balance!EA$4,'Ajuste Ciclado'!$B$5:$B$47,Balance!$B105)</f>
        <v>0</v>
      </c>
      <c r="EB105" s="99">
        <f>SUMIFS('Ajuste Ciclado'!J$5:J$47,'Ajuste Ciclado'!$C$5:$C$47,Balance!EB$4,'Ajuste Ciclado'!$B$5:$B$47,Balance!$B105)</f>
        <v>0</v>
      </c>
      <c r="EC105" s="99">
        <f>SUMIFS('Ajuste Ciclado'!K$5:K$47,'Ajuste Ciclado'!$C$5:$C$47,Balance!EC$4,'Ajuste Ciclado'!$B$5:$B$47,Balance!$B105)</f>
        <v>0</v>
      </c>
      <c r="ED105" s="99">
        <f>SUMIFS('Ajuste Ciclado'!L$5:L$47,'Ajuste Ciclado'!$C$5:$C$47,Balance!ED$4,'Ajuste Ciclado'!$B$5:$B$47,Balance!$B105)</f>
        <v>0</v>
      </c>
      <c r="EE105" s="99">
        <f>SUMIFS('Ajuste Ciclado'!M$5:M$47,'Ajuste Ciclado'!$C$5:$C$47,Balance!EE$4,'Ajuste Ciclado'!$B$5:$B$47,Balance!$B105)</f>
        <v>0</v>
      </c>
      <c r="EF105" s="99">
        <f>SUMIFS('Ajuste Ciclado'!N$5:N$47,'Ajuste Ciclado'!$C$5:$C$47,Balance!EF$4,'Ajuste Ciclado'!$B$5:$B$47,Balance!$B105)</f>
        <v>0</v>
      </c>
      <c r="EG105" s="100">
        <f>SUMIFS('Ajuste Ciclado'!O$5:O$47,'Ajuste Ciclado'!$C$5:$C$47,Balance!EG$4,'Ajuste Ciclado'!$B$5:$B$47,Balance!$B105)</f>
        <v>0</v>
      </c>
      <c r="EH105" s="98">
        <f>SUMIFS('Ajuste Ciclado'!D$5:D$47,'Ajuste Ciclado'!$C$5:$C$47,Balance!EH$4,'Ajuste Ciclado'!$B$5:$B$47,Balance!$B105)</f>
        <v>0</v>
      </c>
      <c r="EI105" s="99">
        <f>SUMIFS('Ajuste Ciclado'!E$5:E$47,'Ajuste Ciclado'!$C$5:$C$47,Balance!EI$4,'Ajuste Ciclado'!$B$5:$B$47,Balance!$B105)</f>
        <v>0</v>
      </c>
      <c r="EJ105" s="99">
        <f>SUMIFS('Ajuste Ciclado'!F$5:F$47,'Ajuste Ciclado'!$C$5:$C$47,Balance!EJ$4,'Ajuste Ciclado'!$B$5:$B$47,Balance!$B105)</f>
        <v>0</v>
      </c>
      <c r="EK105" s="99">
        <f>SUMIFS('Ajuste Ciclado'!G$5:G$47,'Ajuste Ciclado'!$C$5:$C$47,Balance!EK$4,'Ajuste Ciclado'!$B$5:$B$47,Balance!$B105)</f>
        <v>0</v>
      </c>
      <c r="EL105" s="99">
        <f>SUMIFS('Ajuste Ciclado'!H$5:H$47,'Ajuste Ciclado'!$C$5:$C$47,Balance!EL$4,'Ajuste Ciclado'!$B$5:$B$47,Balance!$B105)</f>
        <v>0</v>
      </c>
      <c r="EM105" s="99">
        <f>SUMIFS('Ajuste Ciclado'!I$5:I$47,'Ajuste Ciclado'!$C$5:$C$47,Balance!EM$4,'Ajuste Ciclado'!$B$5:$B$47,Balance!$B105)</f>
        <v>0</v>
      </c>
      <c r="EN105" s="99">
        <f>SUMIFS('Ajuste Ciclado'!J$5:J$47,'Ajuste Ciclado'!$C$5:$C$47,Balance!EN$4,'Ajuste Ciclado'!$B$5:$B$47,Balance!$B105)</f>
        <v>0</v>
      </c>
      <c r="EO105" s="99">
        <f>SUMIFS('Ajuste Ciclado'!K$5:K$47,'Ajuste Ciclado'!$C$5:$C$47,Balance!EO$4,'Ajuste Ciclado'!$B$5:$B$47,Balance!$B105)</f>
        <v>0</v>
      </c>
      <c r="EP105" s="99">
        <f>SUMIFS('Ajuste Ciclado'!L$5:L$47,'Ajuste Ciclado'!$C$5:$C$47,Balance!EP$4,'Ajuste Ciclado'!$B$5:$B$47,Balance!$B105)</f>
        <v>0</v>
      </c>
      <c r="EQ105" s="99">
        <f>SUMIFS('Ajuste Ciclado'!M$5:M$47,'Ajuste Ciclado'!$C$5:$C$47,Balance!EQ$4,'Ajuste Ciclado'!$B$5:$B$47,Balance!$B105)</f>
        <v>0</v>
      </c>
      <c r="ER105" s="99">
        <f>SUMIFS('Ajuste Ciclado'!N$5:N$47,'Ajuste Ciclado'!$C$5:$C$47,Balance!ER$4,'Ajuste Ciclado'!$B$5:$B$47,Balance!$B105)</f>
        <v>0</v>
      </c>
      <c r="ES105" s="100">
        <f>SUMIFS('Ajuste Ciclado'!O$5:O$47,'Ajuste Ciclado'!$C$5:$C$47,Balance!ES$4,'Ajuste Ciclado'!$B$5:$B$47,Balance!$B105)</f>
        <v>0</v>
      </c>
      <c r="ET105" s="84"/>
      <c r="EU105" s="12">
        <f t="shared" si="181"/>
        <v>17206.867496080369</v>
      </c>
      <c r="EV105" s="13">
        <f t="shared" si="145"/>
        <v>89117.79206806318</v>
      </c>
      <c r="EW105" s="13">
        <f t="shared" si="146"/>
        <v>67113.161304536014</v>
      </c>
      <c r="EX105" s="13">
        <f t="shared" si="147"/>
        <v>55989.425224576153</v>
      </c>
      <c r="EY105" s="13">
        <f t="shared" si="148"/>
        <v>91254.858572818557</v>
      </c>
      <c r="EZ105" s="13">
        <f t="shared" si="149"/>
        <v>115259.6092846121</v>
      </c>
      <c r="FA105" s="13">
        <f t="shared" si="150"/>
        <v>127296.15931526769</v>
      </c>
      <c r="FB105" s="13">
        <f t="shared" si="151"/>
        <v>133920.28114445481</v>
      </c>
      <c r="FC105" s="13">
        <f t="shared" si="152"/>
        <v>112944.81076805219</v>
      </c>
      <c r="FD105" s="13">
        <f t="shared" si="153"/>
        <v>48099.191207743061</v>
      </c>
      <c r="FE105" s="13">
        <f t="shared" si="154"/>
        <v>34420.521792447988</v>
      </c>
      <c r="FF105" s="14">
        <f t="shared" si="155"/>
        <v>35647.176819913228</v>
      </c>
      <c r="FG105" s="12">
        <f t="shared" si="156"/>
        <v>11434.546642349471</v>
      </c>
      <c r="FH105" s="13">
        <f t="shared" si="157"/>
        <v>54698.53568702659</v>
      </c>
      <c r="FI105" s="13">
        <f t="shared" si="158"/>
        <v>34555.983985245402</v>
      </c>
      <c r="FJ105" s="13">
        <f t="shared" si="159"/>
        <v>5510.353687956097</v>
      </c>
      <c r="FK105" s="13">
        <f t="shared" si="160"/>
        <v>25580.41994159366</v>
      </c>
      <c r="FL105" s="13">
        <f t="shared" si="161"/>
        <v>127826.7352595471</v>
      </c>
      <c r="FM105" s="13">
        <f t="shared" si="162"/>
        <v>118012.2742697853</v>
      </c>
      <c r="FN105" s="13">
        <f t="shared" si="163"/>
        <v>110923.76076001721</v>
      </c>
      <c r="FO105" s="13">
        <f t="shared" si="164"/>
        <v>79035.977807405041</v>
      </c>
      <c r="FP105" s="13">
        <f t="shared" si="165"/>
        <v>54835.158900441667</v>
      </c>
      <c r="FQ105" s="13">
        <f t="shared" si="166"/>
        <v>48632.092245610758</v>
      </c>
      <c r="FR105" s="14">
        <f t="shared" si="167"/>
        <v>34652.981066938577</v>
      </c>
      <c r="FS105" s="12">
        <f t="shared" si="168"/>
        <v>10091.661185651221</v>
      </c>
      <c r="FT105" s="13">
        <f t="shared" si="169"/>
        <v>28436.666600773151</v>
      </c>
      <c r="FU105" s="13">
        <f t="shared" si="170"/>
        <v>20781.07130584247</v>
      </c>
      <c r="FV105" s="13">
        <f t="shared" si="171"/>
        <v>22251.053816502259</v>
      </c>
      <c r="FW105" s="13">
        <f t="shared" si="172"/>
        <v>638.32108892625604</v>
      </c>
      <c r="FX105" s="13">
        <f t="shared" si="173"/>
        <v>2680.3553493830332</v>
      </c>
      <c r="FY105" s="13">
        <f t="shared" si="174"/>
        <v>92594.500537104133</v>
      </c>
      <c r="FZ105" s="13">
        <f t="shared" si="175"/>
        <v>50537.302610951643</v>
      </c>
      <c r="GA105" s="13">
        <f t="shared" si="176"/>
        <v>54567.63692591733</v>
      </c>
      <c r="GB105" s="13">
        <f t="shared" si="177"/>
        <v>63066.943351007161</v>
      </c>
      <c r="GC105" s="13">
        <f t="shared" si="178"/>
        <v>61006.49209778518</v>
      </c>
      <c r="GD105" s="14">
        <f t="shared" si="179"/>
        <v>45975.717158238862</v>
      </c>
      <c r="GE105" s="84"/>
      <c r="GF105" s="12">
        <f t="shared" si="182"/>
        <v>928269.8549985654</v>
      </c>
      <c r="GG105" s="13">
        <f t="shared" si="182"/>
        <v>705698.82025391702</v>
      </c>
      <c r="GH105" s="14">
        <f t="shared" si="182"/>
        <v>452627.72202808276</v>
      </c>
      <c r="GI105" s="6">
        <f t="shared" si="183"/>
        <v>3</v>
      </c>
      <c r="GJ105" s="12">
        <f t="shared" si="184"/>
        <v>0</v>
      </c>
      <c r="GK105" s="13">
        <f t="shared" si="185"/>
        <v>0</v>
      </c>
      <c r="GL105" s="14">
        <f t="shared" si="186"/>
        <v>0</v>
      </c>
      <c r="GM105" s="84"/>
      <c r="GN105" s="66">
        <f t="shared" si="187"/>
        <v>0</v>
      </c>
      <c r="GO105" s="84"/>
      <c r="GP105" s="63" t="str" cm="1">
        <f t="array" ref="GP105">INDEX($GF$4:$GH$4,1,GI105)</f>
        <v>Sample 6</v>
      </c>
      <c r="GQ105" s="12">
        <f t="shared" si="188"/>
        <v>17206.867496080369</v>
      </c>
      <c r="GR105" s="13">
        <f t="shared" si="188"/>
        <v>34420.521792447988</v>
      </c>
      <c r="GS105" s="14">
        <f t="shared" si="188"/>
        <v>35647.176819913228</v>
      </c>
      <c r="GT105" s="12">
        <f t="shared" si="189"/>
        <v>5510.353687956097</v>
      </c>
      <c r="GU105" s="13">
        <f t="shared" si="189"/>
        <v>11434.546642349471</v>
      </c>
      <c r="GV105" s="14">
        <f t="shared" si="189"/>
        <v>25580.41994159366</v>
      </c>
      <c r="GW105" s="12">
        <f t="shared" si="190"/>
        <v>638.32108892625604</v>
      </c>
      <c r="GX105" s="13">
        <f t="shared" si="190"/>
        <v>2680.3553493830332</v>
      </c>
      <c r="GY105" s="14">
        <f t="shared" si="190"/>
        <v>10091.661185651221</v>
      </c>
      <c r="GZ105" s="84" t="str">
        <f t="shared" si="180"/>
        <v>Sample 6</v>
      </c>
      <c r="HA105" s="12">
        <f t="shared" si="191"/>
        <v>0</v>
      </c>
      <c r="HB105" s="13">
        <f t="shared" si="191"/>
        <v>0</v>
      </c>
      <c r="HC105" s="14">
        <f t="shared" si="191"/>
        <v>0</v>
      </c>
      <c r="HD105" s="6">
        <f t="shared" si="192"/>
        <v>0</v>
      </c>
      <c r="HE105" s="84" t="str">
        <f t="shared" si="193"/>
        <v>Ok</v>
      </c>
    </row>
    <row r="106" spans="2:213" x14ac:dyDescent="0.3">
      <c r="B106" s="84" t="s">
        <v>347</v>
      </c>
      <c r="C106" s="12">
        <f>SUMIFS(Inyecciones!$E$2:$E$14185,Inyecciones!$A$2:$A$14185,Balance!C$4,Inyecciones!$B$2:$B$14185,Balance!$B106,Inyecciones!$C$2:$C$14185,Balance!C$5)</f>
        <v>464924.27365258778</v>
      </c>
      <c r="D106" s="13">
        <f>SUMIFS(Inyecciones!$E$2:$E$14185,Inyecciones!$A$2:$A$14185,Balance!D$4,Inyecciones!$B$2:$B$14185,Balance!$B106,Inyecciones!$C$2:$C$14185,Balance!D$5)</f>
        <v>341308.0930965388</v>
      </c>
      <c r="E106" s="13">
        <f>SUMIFS(Inyecciones!$E$2:$E$14185,Inyecciones!$A$2:$A$14185,Balance!E$4,Inyecciones!$B$2:$B$14185,Balance!$B106,Inyecciones!$C$2:$C$14185,Balance!E$5)</f>
        <v>313384.14597165771</v>
      </c>
      <c r="F106" s="13">
        <f>SUMIFS(Inyecciones!$E$2:$E$14185,Inyecciones!$A$2:$A$14185,Balance!F$4,Inyecciones!$B$2:$B$14185,Balance!$B106,Inyecciones!$C$2:$C$14185,Balance!F$5)</f>
        <v>258340.94043788331</v>
      </c>
      <c r="G106" s="13">
        <f>SUMIFS(Inyecciones!$E$2:$E$14185,Inyecciones!$A$2:$A$14185,Balance!G$4,Inyecciones!$B$2:$B$14185,Balance!$B106,Inyecciones!$C$2:$C$14185,Balance!G$5)</f>
        <v>251885.99594102171</v>
      </c>
      <c r="H106" s="13">
        <f>SUMIFS(Inyecciones!$E$2:$E$14185,Inyecciones!$A$2:$A$14185,Balance!H$4,Inyecciones!$B$2:$B$14185,Balance!$B106,Inyecciones!$C$2:$C$14185,Balance!H$5)</f>
        <v>168616.41935814661</v>
      </c>
      <c r="I106" s="13">
        <f>SUMIFS(Inyecciones!$E$2:$E$14185,Inyecciones!$A$2:$A$14185,Balance!I$4,Inyecciones!$B$2:$B$14185,Balance!$B106,Inyecciones!$C$2:$C$14185,Balance!I$5)</f>
        <v>197266.64760114721</v>
      </c>
      <c r="J106" s="13">
        <f>SUMIFS(Inyecciones!$E$2:$E$14185,Inyecciones!$A$2:$A$14185,Balance!J$4,Inyecciones!$B$2:$B$14185,Balance!$B106,Inyecciones!$C$2:$C$14185,Balance!J$5)</f>
        <v>211769.66935440761</v>
      </c>
      <c r="K106" s="13">
        <f>SUMIFS(Inyecciones!$E$2:$E$14185,Inyecciones!$A$2:$A$14185,Balance!K$4,Inyecciones!$B$2:$B$14185,Balance!$B106,Inyecciones!$C$2:$C$14185,Balance!K$5)</f>
        <v>235329.06902188421</v>
      </c>
      <c r="L106" s="13">
        <f>SUMIFS(Inyecciones!$E$2:$E$14185,Inyecciones!$A$2:$A$14185,Balance!L$4,Inyecciones!$B$2:$B$14185,Balance!$B106,Inyecciones!$C$2:$C$14185,Balance!L$5)</f>
        <v>63024.217667105069</v>
      </c>
      <c r="M106" s="13">
        <f>SUMIFS(Inyecciones!$E$2:$E$14185,Inyecciones!$A$2:$A$14185,Balance!M$4,Inyecciones!$B$2:$B$14185,Balance!$B106,Inyecciones!$C$2:$C$14185,Balance!M$5)</f>
        <v>16466.99294272708</v>
      </c>
      <c r="N106" s="14">
        <f>SUMIFS(Inyecciones!$E$2:$E$14185,Inyecciones!$A$2:$A$14185,Balance!N$4,Inyecciones!$B$2:$B$14185,Balance!$B106,Inyecciones!$C$2:$C$14185,Balance!N$5)</f>
        <v>30091.62000722871</v>
      </c>
      <c r="O106" s="12">
        <f>SUMIFS(Inyecciones!$E$2:$E$14185,Inyecciones!$A$2:$A$14185,Balance!O$4,Inyecciones!$B$2:$B$14185,Balance!$B106,Inyecciones!$C$2:$C$14185,Balance!O$5)</f>
        <v>465824.94797061972</v>
      </c>
      <c r="P106" s="13">
        <f>SUMIFS(Inyecciones!$E$2:$E$14185,Inyecciones!$A$2:$A$14185,Balance!P$4,Inyecciones!$B$2:$B$14185,Balance!$B106,Inyecciones!$C$2:$C$14185,Balance!P$5)</f>
        <v>342446.08922547242</v>
      </c>
      <c r="Q106" s="13">
        <f>SUMIFS(Inyecciones!$E$2:$E$14185,Inyecciones!$A$2:$A$14185,Balance!Q$4,Inyecciones!$B$2:$B$14185,Balance!$B106,Inyecciones!$C$2:$C$14185,Balance!Q$5)</f>
        <v>316391.74414610042</v>
      </c>
      <c r="R106" s="13">
        <f>SUMIFS(Inyecciones!$E$2:$E$14185,Inyecciones!$A$2:$A$14185,Balance!R$4,Inyecciones!$B$2:$B$14185,Balance!$B106,Inyecciones!$C$2:$C$14185,Balance!R$5)</f>
        <v>273317.93742675101</v>
      </c>
      <c r="S106" s="13">
        <f>SUMIFS(Inyecciones!$E$2:$E$14185,Inyecciones!$A$2:$A$14185,Balance!S$4,Inyecciones!$B$2:$B$14185,Balance!$B106,Inyecciones!$C$2:$C$14185,Balance!S$5)</f>
        <v>249256.11551364299</v>
      </c>
      <c r="T106" s="13">
        <f>SUMIFS(Inyecciones!$E$2:$E$14185,Inyecciones!$A$2:$A$14185,Balance!T$4,Inyecciones!$B$2:$B$14185,Balance!$B106,Inyecciones!$C$2:$C$14185,Balance!T$5)</f>
        <v>169421.5060769117</v>
      </c>
      <c r="U106" s="13">
        <f>SUMIFS(Inyecciones!$E$2:$E$14185,Inyecciones!$A$2:$A$14185,Balance!U$4,Inyecciones!$B$2:$B$14185,Balance!$B106,Inyecciones!$C$2:$C$14185,Balance!U$5)</f>
        <v>205020.750519261</v>
      </c>
      <c r="V106" s="13">
        <f>SUMIFS(Inyecciones!$E$2:$E$14185,Inyecciones!$A$2:$A$14185,Balance!V$4,Inyecciones!$B$2:$B$14185,Balance!$B106,Inyecciones!$C$2:$C$14185,Balance!V$5)</f>
        <v>213038.4435666581</v>
      </c>
      <c r="W106" s="13">
        <f>SUMIFS(Inyecciones!$E$2:$E$14185,Inyecciones!$A$2:$A$14185,Balance!W$4,Inyecciones!$B$2:$B$14185,Balance!$B106,Inyecciones!$C$2:$C$14185,Balance!W$5)</f>
        <v>238847.83570351329</v>
      </c>
      <c r="X106" s="13">
        <f>SUMIFS(Inyecciones!$E$2:$E$14185,Inyecciones!$A$2:$A$14185,Balance!X$4,Inyecciones!$B$2:$B$14185,Balance!$B106,Inyecciones!$C$2:$C$14185,Balance!X$5)</f>
        <v>95478.048660101078</v>
      </c>
      <c r="Y106" s="13">
        <f>SUMIFS(Inyecciones!$E$2:$E$14185,Inyecciones!$A$2:$A$14185,Balance!Y$4,Inyecciones!$B$2:$B$14185,Balance!$B106,Inyecciones!$C$2:$C$14185,Balance!Y$5)</f>
        <v>120648.01864749</v>
      </c>
      <c r="Z106" s="14">
        <f>SUMIFS(Inyecciones!$E$2:$E$14185,Inyecciones!$A$2:$A$14185,Balance!Z$4,Inyecciones!$B$2:$B$14185,Balance!$B106,Inyecciones!$C$2:$C$14185,Balance!Z$5)</f>
        <v>133395.363391917</v>
      </c>
      <c r="AA106" s="12">
        <f>SUMIFS(Inyecciones!$E$2:$E$14185,Inyecciones!$A$2:$A$14185,Balance!AA$4,Inyecciones!$B$2:$B$14185,Balance!$B106,Inyecciones!$C$2:$C$14185,Balance!AA$5)</f>
        <v>466008.66606352222</v>
      </c>
      <c r="AB106" s="13">
        <f>SUMIFS(Inyecciones!$E$2:$E$14185,Inyecciones!$A$2:$A$14185,Balance!AB$4,Inyecciones!$B$2:$B$14185,Balance!$B106,Inyecciones!$C$2:$C$14185,Balance!AB$5)</f>
        <v>342425.03573306749</v>
      </c>
      <c r="AC106" s="13">
        <f>SUMIFS(Inyecciones!$E$2:$E$14185,Inyecciones!$A$2:$A$14185,Balance!AC$4,Inyecciones!$B$2:$B$14185,Balance!$B106,Inyecciones!$C$2:$C$14185,Balance!AC$5)</f>
        <v>315101.0949268337</v>
      </c>
      <c r="AD106" s="13">
        <f>SUMIFS(Inyecciones!$E$2:$E$14185,Inyecciones!$A$2:$A$14185,Balance!AD$4,Inyecciones!$B$2:$B$14185,Balance!$B106,Inyecciones!$C$2:$C$14185,Balance!AD$5)</f>
        <v>271432.36274529091</v>
      </c>
      <c r="AE106" s="13">
        <f>SUMIFS(Inyecciones!$E$2:$E$14185,Inyecciones!$A$2:$A$14185,Balance!AE$4,Inyecciones!$B$2:$B$14185,Balance!$B106,Inyecciones!$C$2:$C$14185,Balance!AE$5)</f>
        <v>255566.35457707479</v>
      </c>
      <c r="AF106" s="13">
        <f>SUMIFS(Inyecciones!$E$2:$E$14185,Inyecciones!$A$2:$A$14185,Balance!AF$4,Inyecciones!$B$2:$B$14185,Balance!$B106,Inyecciones!$C$2:$C$14185,Balance!AF$5)</f>
        <v>178214.5610504263</v>
      </c>
      <c r="AG106" s="13">
        <f>SUMIFS(Inyecciones!$E$2:$E$14185,Inyecciones!$A$2:$A$14185,Balance!AG$4,Inyecciones!$B$2:$B$14185,Balance!$B106,Inyecciones!$C$2:$C$14185,Balance!AG$5)</f>
        <v>219451.07226622471</v>
      </c>
      <c r="AH106" s="13">
        <f>SUMIFS(Inyecciones!$E$2:$E$14185,Inyecciones!$A$2:$A$14185,Balance!AH$4,Inyecciones!$B$2:$B$14185,Balance!$B106,Inyecciones!$C$2:$C$14185,Balance!AH$5)</f>
        <v>233205.23596397729</v>
      </c>
      <c r="AI106" s="13">
        <f>SUMIFS(Inyecciones!$E$2:$E$14185,Inyecciones!$A$2:$A$14185,Balance!AI$4,Inyecciones!$B$2:$B$14185,Balance!$B106,Inyecciones!$C$2:$C$14185,Balance!AI$5)</f>
        <v>256252.41524913241</v>
      </c>
      <c r="AJ106" s="13">
        <f>SUMIFS(Inyecciones!$E$2:$E$14185,Inyecciones!$A$2:$A$14185,Balance!AJ$4,Inyecciones!$B$2:$B$14185,Balance!$B106,Inyecciones!$C$2:$C$14185,Balance!AJ$5)</f>
        <v>219211.6207237838</v>
      </c>
      <c r="AK106" s="13">
        <f>SUMIFS(Inyecciones!$E$2:$E$14185,Inyecciones!$A$2:$A$14185,Balance!AK$4,Inyecciones!$B$2:$B$14185,Balance!$B106,Inyecciones!$C$2:$C$14185,Balance!AK$5)</f>
        <v>246830.0577934529</v>
      </c>
      <c r="AL106" s="14">
        <f>SUMIFS(Inyecciones!$E$2:$E$14185,Inyecciones!$A$2:$A$14185,Balance!AL$4,Inyecciones!$B$2:$B$14185,Balance!$B106,Inyecciones!$C$2:$C$14185,Balance!AL$5)</f>
        <v>214107.14586968161</v>
      </c>
      <c r="AM106" s="13"/>
      <c r="AN106" s="12">
        <f>SUMIFS('Retiro Mensual'!$E$2:$E$2629,'Retiro Mensual'!$A$2:$A$2629,AN$4,'Retiro Mensual'!$B$2:$B$2629,$B106,'Retiro Mensual'!$C$2:$C$2629,AN$5)</f>
        <v>195077.6998</v>
      </c>
      <c r="AO106" s="13">
        <f>SUMIFS('Retiro Mensual'!$E$2:$E$2629,'Retiro Mensual'!$A$2:$A$2629,AO$4,'Retiro Mensual'!$B$2:$B$2629,$B106,'Retiro Mensual'!$C$2:$C$2629,AO$5)</f>
        <v>167159.4491</v>
      </c>
      <c r="AP106" s="13">
        <f>SUMIFS('Retiro Mensual'!$E$2:$E$2629,'Retiro Mensual'!$A$2:$A$2629,AP$4,'Retiro Mensual'!$B$2:$B$2629,$B106,'Retiro Mensual'!$C$2:$C$2629,AP$5)</f>
        <v>183479.22210000001</v>
      </c>
      <c r="AQ106" s="13">
        <f>SUMIFS('Retiro Mensual'!$E$2:$E$2629,'Retiro Mensual'!$A$2:$A$2629,AQ$4,'Retiro Mensual'!$B$2:$B$2629,$B106,'Retiro Mensual'!$C$2:$C$2629,AQ$5)</f>
        <v>143843.21849999999</v>
      </c>
      <c r="AR106" s="13">
        <f>SUMIFS('Retiro Mensual'!$E$2:$E$2629,'Retiro Mensual'!$A$2:$A$2629,AR$4,'Retiro Mensual'!$B$2:$B$2629,$B106,'Retiro Mensual'!$C$2:$C$2629,AR$5)</f>
        <v>151961.44820000001</v>
      </c>
      <c r="AS106" s="13">
        <f>SUMIFS('Retiro Mensual'!$E$2:$E$2629,'Retiro Mensual'!$A$2:$A$2629,AS$4,'Retiro Mensual'!$B$2:$B$2629,$B106,'Retiro Mensual'!$C$2:$C$2629,AS$5)</f>
        <v>151534.6986</v>
      </c>
      <c r="AT106" s="13">
        <f>SUMIFS('Retiro Mensual'!$E$2:$E$2629,'Retiro Mensual'!$A$2:$A$2629,AT$4,'Retiro Mensual'!$B$2:$B$2629,$B106,'Retiro Mensual'!$C$2:$C$2629,AT$5)</f>
        <v>148453.68309999999</v>
      </c>
      <c r="AU106" s="13">
        <f>SUMIFS('Retiro Mensual'!$E$2:$E$2629,'Retiro Mensual'!$A$2:$A$2629,AU$4,'Retiro Mensual'!$B$2:$B$2629,$B106,'Retiro Mensual'!$C$2:$C$2629,AU$5)</f>
        <v>142100.54070000001</v>
      </c>
      <c r="AV106" s="13">
        <f>SUMIFS('Retiro Mensual'!$E$2:$E$2629,'Retiro Mensual'!$A$2:$A$2629,AV$4,'Retiro Mensual'!$B$2:$B$2629,$B106,'Retiro Mensual'!$C$2:$C$2629,AV$5)</f>
        <v>118340.6001</v>
      </c>
      <c r="AW106" s="13">
        <f>SUMIFS('Retiro Mensual'!$E$2:$E$2629,'Retiro Mensual'!$A$2:$A$2629,AW$4,'Retiro Mensual'!$B$2:$B$2629,$B106,'Retiro Mensual'!$C$2:$C$2629,AW$5)</f>
        <v>38494.310649999999</v>
      </c>
      <c r="AX106" s="13">
        <f>SUMIFS('Retiro Mensual'!$E$2:$E$2629,'Retiro Mensual'!$A$2:$A$2629,AX$4,'Retiro Mensual'!$B$2:$B$2629,$B106,'Retiro Mensual'!$C$2:$C$2629,AX$5)</f>
        <v>22915.9336</v>
      </c>
      <c r="AY106" s="14">
        <f>SUMIFS('Retiro Mensual'!$E$2:$E$2629,'Retiro Mensual'!$A$2:$A$2629,AY$4,'Retiro Mensual'!$B$2:$B$2629,$B106,'Retiro Mensual'!$C$2:$C$2629,AY$5)</f>
        <v>25953.664229999998</v>
      </c>
      <c r="AZ106" s="12">
        <f>SUMIFS('Retiro Mensual'!$E$2:$E$2629,'Retiro Mensual'!$A$2:$A$2629,AZ$4,'Retiro Mensual'!$B$2:$B$2629,$B106,'Retiro Mensual'!$C$2:$C$2629,AZ$5)</f>
        <v>195453.34950000001</v>
      </c>
      <c r="BA106" s="13">
        <f>SUMIFS('Retiro Mensual'!$E$2:$E$2629,'Retiro Mensual'!$A$2:$A$2629,BA$4,'Retiro Mensual'!$B$2:$B$2629,$B106,'Retiro Mensual'!$C$2:$C$2629,BA$5)</f>
        <v>169441.2812</v>
      </c>
      <c r="BB106" s="13">
        <f>SUMIFS('Retiro Mensual'!$E$2:$E$2629,'Retiro Mensual'!$A$2:$A$2629,BB$4,'Retiro Mensual'!$B$2:$B$2629,$B106,'Retiro Mensual'!$C$2:$C$2629,BB$5)</f>
        <v>186742.44839999999</v>
      </c>
      <c r="BC106" s="13">
        <f>SUMIFS('Retiro Mensual'!$E$2:$E$2629,'Retiro Mensual'!$A$2:$A$2629,BC$4,'Retiro Mensual'!$B$2:$B$2629,$B106,'Retiro Mensual'!$C$2:$C$2629,BC$5)</f>
        <v>152565.33900000001</v>
      </c>
      <c r="BD106" s="13">
        <f>SUMIFS('Retiro Mensual'!$E$2:$E$2629,'Retiro Mensual'!$A$2:$A$2629,BD$4,'Retiro Mensual'!$B$2:$B$2629,$B106,'Retiro Mensual'!$C$2:$C$2629,BD$5)</f>
        <v>152433.9951</v>
      </c>
      <c r="BE106" s="13">
        <f>SUMIFS('Retiro Mensual'!$E$2:$E$2629,'Retiro Mensual'!$A$2:$A$2629,BE$4,'Retiro Mensual'!$B$2:$B$2629,$B106,'Retiro Mensual'!$C$2:$C$2629,BE$5)</f>
        <v>163132.17819999999</v>
      </c>
      <c r="BF106" s="13">
        <f>SUMIFS('Retiro Mensual'!$E$2:$E$2629,'Retiro Mensual'!$A$2:$A$2629,BF$4,'Retiro Mensual'!$B$2:$B$2629,$B106,'Retiro Mensual'!$C$2:$C$2629,BF$5)</f>
        <v>162127.01490000001</v>
      </c>
      <c r="BG106" s="13">
        <f>SUMIFS('Retiro Mensual'!$E$2:$E$2629,'Retiro Mensual'!$A$2:$A$2629,BG$4,'Retiro Mensual'!$B$2:$B$2629,$B106,'Retiro Mensual'!$C$2:$C$2629,BG$5)</f>
        <v>143457.51310000001</v>
      </c>
      <c r="BH106" s="13">
        <f>SUMIFS('Retiro Mensual'!$E$2:$E$2629,'Retiro Mensual'!$A$2:$A$2629,BH$4,'Retiro Mensual'!$B$2:$B$2629,$B106,'Retiro Mensual'!$C$2:$C$2629,BH$5)</f>
        <v>121403.8988</v>
      </c>
      <c r="BI106" s="13">
        <f>SUMIFS('Retiro Mensual'!$E$2:$E$2629,'Retiro Mensual'!$A$2:$A$2629,BI$4,'Retiro Mensual'!$B$2:$B$2629,$B106,'Retiro Mensual'!$C$2:$C$2629,BI$5)</f>
        <v>53641.231630000002</v>
      </c>
      <c r="BJ106" s="13">
        <f>SUMIFS('Retiro Mensual'!$E$2:$E$2629,'Retiro Mensual'!$A$2:$A$2629,BJ$4,'Retiro Mensual'!$B$2:$B$2629,$B106,'Retiro Mensual'!$C$2:$C$2629,BJ$5)</f>
        <v>61218.170359999996</v>
      </c>
      <c r="BK106" s="14">
        <f>SUMIFS('Retiro Mensual'!$E$2:$E$2629,'Retiro Mensual'!$A$2:$A$2629,BK$4,'Retiro Mensual'!$B$2:$B$2629,$B106,'Retiro Mensual'!$C$2:$C$2629,BK$5)</f>
        <v>74179.11464</v>
      </c>
      <c r="BL106" s="12">
        <f>SUMIFS('Retiro Mensual'!$E$2:$E$2629,'Retiro Mensual'!$A$2:$A$2629,BL$4,'Retiro Mensual'!$B$2:$B$2629,$B106,'Retiro Mensual'!$C$2:$C$2629,BL$5)</f>
        <v>195507.7181</v>
      </c>
      <c r="BM106" s="13">
        <f>SUMIFS('Retiro Mensual'!$E$2:$E$2629,'Retiro Mensual'!$A$2:$A$2629,BM$4,'Retiro Mensual'!$B$2:$B$2629,$B106,'Retiro Mensual'!$C$2:$C$2629,BM$5)</f>
        <v>171217.19620000001</v>
      </c>
      <c r="BN106" s="13">
        <f>SUMIFS('Retiro Mensual'!$E$2:$E$2629,'Retiro Mensual'!$A$2:$A$2629,BN$4,'Retiro Mensual'!$B$2:$B$2629,$B106,'Retiro Mensual'!$C$2:$C$2629,BN$5)</f>
        <v>186364.11619999999</v>
      </c>
      <c r="BO106" s="13">
        <f>SUMIFS('Retiro Mensual'!$E$2:$E$2629,'Retiro Mensual'!$A$2:$A$2629,BO$4,'Retiro Mensual'!$B$2:$B$2629,$B106,'Retiro Mensual'!$C$2:$C$2629,BO$5)</f>
        <v>151179.66529999999</v>
      </c>
      <c r="BP106" s="13">
        <f>SUMIFS('Retiro Mensual'!$E$2:$E$2629,'Retiro Mensual'!$A$2:$A$2629,BP$4,'Retiro Mensual'!$B$2:$B$2629,$B106,'Retiro Mensual'!$C$2:$C$2629,BP$5)</f>
        <v>156985.8119</v>
      </c>
      <c r="BQ106" s="13">
        <f>SUMIFS('Retiro Mensual'!$E$2:$E$2629,'Retiro Mensual'!$A$2:$A$2629,BQ$4,'Retiro Mensual'!$B$2:$B$2629,$B106,'Retiro Mensual'!$C$2:$C$2629,BQ$5)</f>
        <v>179665.59729999999</v>
      </c>
      <c r="BR106" s="13">
        <f>SUMIFS('Retiro Mensual'!$E$2:$E$2629,'Retiro Mensual'!$A$2:$A$2629,BR$4,'Retiro Mensual'!$B$2:$B$2629,$B106,'Retiro Mensual'!$C$2:$C$2629,BR$5)</f>
        <v>174410.3535</v>
      </c>
      <c r="BS106" s="13">
        <f>SUMIFS('Retiro Mensual'!$E$2:$E$2629,'Retiro Mensual'!$A$2:$A$2629,BS$4,'Retiro Mensual'!$B$2:$B$2629,$B106,'Retiro Mensual'!$C$2:$C$2629,BS$5)</f>
        <v>159247.0276</v>
      </c>
      <c r="BT106" s="13">
        <f>SUMIFS('Retiro Mensual'!$E$2:$E$2629,'Retiro Mensual'!$A$2:$A$2629,BT$4,'Retiro Mensual'!$B$2:$B$2629,$B106,'Retiro Mensual'!$C$2:$C$2629,BT$5)</f>
        <v>128249.5003</v>
      </c>
      <c r="BU106" s="13">
        <f>SUMIFS('Retiro Mensual'!$E$2:$E$2629,'Retiro Mensual'!$A$2:$A$2629,BU$4,'Retiro Mensual'!$B$2:$B$2629,$B106,'Retiro Mensual'!$C$2:$C$2629,BU$5)</f>
        <v>83817.992589999994</v>
      </c>
      <c r="BV106" s="13">
        <f>SUMIFS('Retiro Mensual'!$E$2:$E$2629,'Retiro Mensual'!$A$2:$A$2629,BV$4,'Retiro Mensual'!$B$2:$B$2629,$B106,'Retiro Mensual'!$C$2:$C$2629,BV$5)</f>
        <v>99845.530610000002</v>
      </c>
      <c r="BW106" s="14">
        <f>SUMIFS('Retiro Mensual'!$E$2:$E$2629,'Retiro Mensual'!$A$2:$A$2629,BW$4,'Retiro Mensual'!$B$2:$B$2629,$B106,'Retiro Mensual'!$C$2:$C$2629,BW$5)</f>
        <v>103233.9782</v>
      </c>
      <c r="BX106" s="13"/>
      <c r="BY106" s="12">
        <f>SUMIFS('Compra Ventas'!$E$2:$E$2700,'Compra Ventas'!$A$2:$A$2700,BY$4,'Compra Ventas'!$B$2:$B$2700,$B106,'Compra Ventas'!$C$2:$C$2700,BY$5)</f>
        <v>0</v>
      </c>
      <c r="BZ106" s="13">
        <f>SUMIFS('Compra Ventas'!$E$2:$E$2700,'Compra Ventas'!$A$2:$A$2700,BZ$4,'Compra Ventas'!$B$2:$B$2700,$B106,'Compra Ventas'!$C$2:$C$2700,BZ$5)</f>
        <v>0</v>
      </c>
      <c r="CA106" s="13">
        <f>SUMIFS('Compra Ventas'!$E$2:$E$2700,'Compra Ventas'!$A$2:$A$2700,CA$4,'Compra Ventas'!$B$2:$B$2700,$B106,'Compra Ventas'!$C$2:$C$2700,CA$5)</f>
        <v>0</v>
      </c>
      <c r="CB106" s="13">
        <f>SUMIFS('Compra Ventas'!$E$2:$E$2700,'Compra Ventas'!$A$2:$A$2700,CB$4,'Compra Ventas'!$B$2:$B$2700,$B106,'Compra Ventas'!$C$2:$C$2700,CB$5)</f>
        <v>0</v>
      </c>
      <c r="CC106" s="13">
        <f>SUMIFS('Compra Ventas'!$E$2:$E$2700,'Compra Ventas'!$A$2:$A$2700,CC$4,'Compra Ventas'!$B$2:$B$2700,$B106,'Compra Ventas'!$C$2:$C$2700,CC$5)</f>
        <v>0</v>
      </c>
      <c r="CD106" s="13">
        <f>SUMIFS('Compra Ventas'!$E$2:$E$2700,'Compra Ventas'!$A$2:$A$2700,CD$4,'Compra Ventas'!$B$2:$B$2700,$B106,'Compra Ventas'!$C$2:$C$2700,CD$5)</f>
        <v>0</v>
      </c>
      <c r="CE106" s="13">
        <f>SUMIFS('Compra Ventas'!$E$2:$E$2700,'Compra Ventas'!$A$2:$A$2700,CE$4,'Compra Ventas'!$B$2:$B$2700,$B106,'Compra Ventas'!$C$2:$C$2700,CE$5)</f>
        <v>0</v>
      </c>
      <c r="CF106" s="13">
        <f>SUMIFS('Compra Ventas'!$E$2:$E$2700,'Compra Ventas'!$A$2:$A$2700,CF$4,'Compra Ventas'!$B$2:$B$2700,$B106,'Compra Ventas'!$C$2:$C$2700,CF$5)</f>
        <v>0</v>
      </c>
      <c r="CG106" s="13">
        <f>SUMIFS('Compra Ventas'!$E$2:$E$2700,'Compra Ventas'!$A$2:$A$2700,CG$4,'Compra Ventas'!$B$2:$B$2700,$B106,'Compra Ventas'!$C$2:$C$2700,CG$5)</f>
        <v>0</v>
      </c>
      <c r="CH106" s="13">
        <f>SUMIFS('Compra Ventas'!$E$2:$E$2700,'Compra Ventas'!$A$2:$A$2700,CH$4,'Compra Ventas'!$B$2:$B$2700,$B106,'Compra Ventas'!$C$2:$C$2700,CH$5)</f>
        <v>0</v>
      </c>
      <c r="CI106" s="13">
        <f>SUMIFS('Compra Ventas'!$E$2:$E$2700,'Compra Ventas'!$A$2:$A$2700,CI$4,'Compra Ventas'!$B$2:$B$2700,$B106,'Compra Ventas'!$C$2:$C$2700,CI$5)</f>
        <v>0</v>
      </c>
      <c r="CJ106" s="14">
        <f>SUMIFS('Compra Ventas'!$E$2:$E$2700,'Compra Ventas'!$A$2:$A$2700,CJ$4,'Compra Ventas'!$B$2:$B$2700,$B106,'Compra Ventas'!$C$2:$C$2700,CJ$5)</f>
        <v>0</v>
      </c>
      <c r="CK106" s="12">
        <f>SUMIFS('Compra Ventas'!$E$2:$E$2700,'Compra Ventas'!$A$2:$A$2700,CK$4,'Compra Ventas'!$B$2:$B$2700,$B106,'Compra Ventas'!$C$2:$C$2700,CK$5)</f>
        <v>0</v>
      </c>
      <c r="CL106" s="13">
        <f>SUMIFS('Compra Ventas'!$E$2:$E$2700,'Compra Ventas'!$A$2:$A$2700,CL$4,'Compra Ventas'!$B$2:$B$2700,$B106,'Compra Ventas'!$C$2:$C$2700,CL$5)</f>
        <v>0</v>
      </c>
      <c r="CM106" s="13">
        <f>SUMIFS('Compra Ventas'!$E$2:$E$2700,'Compra Ventas'!$A$2:$A$2700,CM$4,'Compra Ventas'!$B$2:$B$2700,$B106,'Compra Ventas'!$C$2:$C$2700,CM$5)</f>
        <v>0</v>
      </c>
      <c r="CN106" s="13">
        <f>SUMIFS('Compra Ventas'!$E$2:$E$2700,'Compra Ventas'!$A$2:$A$2700,CN$4,'Compra Ventas'!$B$2:$B$2700,$B106,'Compra Ventas'!$C$2:$C$2700,CN$5)</f>
        <v>0</v>
      </c>
      <c r="CO106" s="13">
        <f>SUMIFS('Compra Ventas'!$E$2:$E$2700,'Compra Ventas'!$A$2:$A$2700,CO$4,'Compra Ventas'!$B$2:$B$2700,$B106,'Compra Ventas'!$C$2:$C$2700,CO$5)</f>
        <v>0</v>
      </c>
      <c r="CP106" s="13">
        <f>SUMIFS('Compra Ventas'!$E$2:$E$2700,'Compra Ventas'!$A$2:$A$2700,CP$4,'Compra Ventas'!$B$2:$B$2700,$B106,'Compra Ventas'!$C$2:$C$2700,CP$5)</f>
        <v>0</v>
      </c>
      <c r="CQ106" s="13">
        <f>SUMIFS('Compra Ventas'!$E$2:$E$2700,'Compra Ventas'!$A$2:$A$2700,CQ$4,'Compra Ventas'!$B$2:$B$2700,$B106,'Compra Ventas'!$C$2:$C$2700,CQ$5)</f>
        <v>0</v>
      </c>
      <c r="CR106" s="13">
        <f>SUMIFS('Compra Ventas'!$E$2:$E$2700,'Compra Ventas'!$A$2:$A$2700,CR$4,'Compra Ventas'!$B$2:$B$2700,$B106,'Compra Ventas'!$C$2:$C$2700,CR$5)</f>
        <v>0</v>
      </c>
      <c r="CS106" s="13">
        <f>SUMIFS('Compra Ventas'!$E$2:$E$2700,'Compra Ventas'!$A$2:$A$2700,CS$4,'Compra Ventas'!$B$2:$B$2700,$B106,'Compra Ventas'!$C$2:$C$2700,CS$5)</f>
        <v>0</v>
      </c>
      <c r="CT106" s="13">
        <f>SUMIFS('Compra Ventas'!$E$2:$E$2700,'Compra Ventas'!$A$2:$A$2700,CT$4,'Compra Ventas'!$B$2:$B$2700,$B106,'Compra Ventas'!$C$2:$C$2700,CT$5)</f>
        <v>0</v>
      </c>
      <c r="CU106" s="13">
        <f>SUMIFS('Compra Ventas'!$E$2:$E$2700,'Compra Ventas'!$A$2:$A$2700,CU$4,'Compra Ventas'!$B$2:$B$2700,$B106,'Compra Ventas'!$C$2:$C$2700,CU$5)</f>
        <v>0</v>
      </c>
      <c r="CV106" s="14">
        <f>SUMIFS('Compra Ventas'!$E$2:$E$2700,'Compra Ventas'!$A$2:$A$2700,CV$4,'Compra Ventas'!$B$2:$B$2700,$B106,'Compra Ventas'!$C$2:$C$2700,CV$5)</f>
        <v>0</v>
      </c>
      <c r="CW106" s="12">
        <f>SUMIFS('Compra Ventas'!$E$2:$E$2700,'Compra Ventas'!$A$2:$A$2700,CW$4,'Compra Ventas'!$B$2:$B$2700,$B106,'Compra Ventas'!$C$2:$C$2700,CW$5)</f>
        <v>0</v>
      </c>
      <c r="CX106" s="13">
        <f>SUMIFS('Compra Ventas'!$E$2:$E$2700,'Compra Ventas'!$A$2:$A$2700,CX$4,'Compra Ventas'!$B$2:$B$2700,$B106,'Compra Ventas'!$C$2:$C$2700,CX$5)</f>
        <v>0</v>
      </c>
      <c r="CY106" s="13">
        <f>SUMIFS('Compra Ventas'!$E$2:$E$2700,'Compra Ventas'!$A$2:$A$2700,CY$4,'Compra Ventas'!$B$2:$B$2700,$B106,'Compra Ventas'!$C$2:$C$2700,CY$5)</f>
        <v>0</v>
      </c>
      <c r="CZ106" s="13">
        <f>SUMIFS('Compra Ventas'!$E$2:$E$2700,'Compra Ventas'!$A$2:$A$2700,CZ$4,'Compra Ventas'!$B$2:$B$2700,$B106,'Compra Ventas'!$C$2:$C$2700,CZ$5)</f>
        <v>0</v>
      </c>
      <c r="DA106" s="13">
        <f>SUMIFS('Compra Ventas'!$E$2:$E$2700,'Compra Ventas'!$A$2:$A$2700,DA$4,'Compra Ventas'!$B$2:$B$2700,$B106,'Compra Ventas'!$C$2:$C$2700,DA$5)</f>
        <v>0</v>
      </c>
      <c r="DB106" s="13">
        <f>SUMIFS('Compra Ventas'!$E$2:$E$2700,'Compra Ventas'!$A$2:$A$2700,DB$4,'Compra Ventas'!$B$2:$B$2700,$B106,'Compra Ventas'!$C$2:$C$2700,DB$5)</f>
        <v>0</v>
      </c>
      <c r="DC106" s="13">
        <f>SUMIFS('Compra Ventas'!$E$2:$E$2700,'Compra Ventas'!$A$2:$A$2700,DC$4,'Compra Ventas'!$B$2:$B$2700,$B106,'Compra Ventas'!$C$2:$C$2700,DC$5)</f>
        <v>0</v>
      </c>
      <c r="DD106" s="13">
        <f>SUMIFS('Compra Ventas'!$E$2:$E$2700,'Compra Ventas'!$A$2:$A$2700,DD$4,'Compra Ventas'!$B$2:$B$2700,$B106,'Compra Ventas'!$C$2:$C$2700,DD$5)</f>
        <v>0</v>
      </c>
      <c r="DE106" s="13">
        <f>SUMIFS('Compra Ventas'!$E$2:$E$2700,'Compra Ventas'!$A$2:$A$2700,DE$4,'Compra Ventas'!$B$2:$B$2700,$B106,'Compra Ventas'!$C$2:$C$2700,DE$5)</f>
        <v>0</v>
      </c>
      <c r="DF106" s="13">
        <f>SUMIFS('Compra Ventas'!$E$2:$E$2700,'Compra Ventas'!$A$2:$A$2700,DF$4,'Compra Ventas'!$B$2:$B$2700,$B106,'Compra Ventas'!$C$2:$C$2700,DF$5)</f>
        <v>0</v>
      </c>
      <c r="DG106" s="13">
        <f>SUMIFS('Compra Ventas'!$E$2:$E$2700,'Compra Ventas'!$A$2:$A$2700,DG$4,'Compra Ventas'!$B$2:$B$2700,$B106,'Compra Ventas'!$C$2:$C$2700,DG$5)</f>
        <v>0</v>
      </c>
      <c r="DH106" s="14">
        <f>SUMIFS('Compra Ventas'!$E$2:$E$2700,'Compra Ventas'!$A$2:$A$2700,DH$4,'Compra Ventas'!$B$2:$B$2700,$B106,'Compra Ventas'!$C$2:$C$2700,DH$5)</f>
        <v>0</v>
      </c>
      <c r="DI106" s="84"/>
      <c r="DJ106" s="98">
        <f>SUMIFS('Ajuste Ciclado'!D$5:D$47,'Ajuste Ciclado'!$C$5:$C$47,Balance!DJ$4,'Ajuste Ciclado'!$B$5:$B$47,Balance!$B106)</f>
        <v>0</v>
      </c>
      <c r="DK106" s="99">
        <f>SUMIFS('Ajuste Ciclado'!E$5:E$47,'Ajuste Ciclado'!$C$5:$C$47,Balance!DK$4,'Ajuste Ciclado'!$B$5:$B$47,Balance!$B106)</f>
        <v>0</v>
      </c>
      <c r="DL106" s="99">
        <f>SUMIFS('Ajuste Ciclado'!F$5:F$47,'Ajuste Ciclado'!$C$5:$C$47,Balance!DL$4,'Ajuste Ciclado'!$B$5:$B$47,Balance!$B106)</f>
        <v>0</v>
      </c>
      <c r="DM106" s="99">
        <f>SUMIFS('Ajuste Ciclado'!G$5:G$47,'Ajuste Ciclado'!$C$5:$C$47,Balance!DM$4,'Ajuste Ciclado'!$B$5:$B$47,Balance!$B106)</f>
        <v>0</v>
      </c>
      <c r="DN106" s="99">
        <f>SUMIFS('Ajuste Ciclado'!H$5:H$47,'Ajuste Ciclado'!$C$5:$C$47,Balance!DN$4,'Ajuste Ciclado'!$B$5:$B$47,Balance!$B106)</f>
        <v>0</v>
      </c>
      <c r="DO106" s="99">
        <f>SUMIFS('Ajuste Ciclado'!I$5:I$47,'Ajuste Ciclado'!$C$5:$C$47,Balance!DO$4,'Ajuste Ciclado'!$B$5:$B$47,Balance!$B106)</f>
        <v>0</v>
      </c>
      <c r="DP106" s="99">
        <f>SUMIFS('Ajuste Ciclado'!J$5:J$47,'Ajuste Ciclado'!$C$5:$C$47,Balance!DP$4,'Ajuste Ciclado'!$B$5:$B$47,Balance!$B106)</f>
        <v>0</v>
      </c>
      <c r="DQ106" s="99">
        <f>SUMIFS('Ajuste Ciclado'!K$5:K$47,'Ajuste Ciclado'!$C$5:$C$47,Balance!DQ$4,'Ajuste Ciclado'!$B$5:$B$47,Balance!$B106)</f>
        <v>0</v>
      </c>
      <c r="DR106" s="99">
        <f>SUMIFS('Ajuste Ciclado'!L$5:L$47,'Ajuste Ciclado'!$C$5:$C$47,Balance!DR$4,'Ajuste Ciclado'!$B$5:$B$47,Balance!$B106)</f>
        <v>0</v>
      </c>
      <c r="DS106" s="99">
        <f>SUMIFS('Ajuste Ciclado'!M$5:M$47,'Ajuste Ciclado'!$C$5:$C$47,Balance!DS$4,'Ajuste Ciclado'!$B$5:$B$47,Balance!$B106)</f>
        <v>0</v>
      </c>
      <c r="DT106" s="99">
        <f>SUMIFS('Ajuste Ciclado'!N$5:N$47,'Ajuste Ciclado'!$C$5:$C$47,Balance!DT$4,'Ajuste Ciclado'!$B$5:$B$47,Balance!$B106)</f>
        <v>0</v>
      </c>
      <c r="DU106" s="100">
        <f>SUMIFS('Ajuste Ciclado'!O$5:O$47,'Ajuste Ciclado'!$C$5:$C$47,Balance!DU$4,'Ajuste Ciclado'!$B$5:$B$47,Balance!$B106)</f>
        <v>0</v>
      </c>
      <c r="DV106" s="98">
        <f>SUMIFS('Ajuste Ciclado'!D$5:D$47,'Ajuste Ciclado'!$C$5:$C$47,Balance!DV$4,'Ajuste Ciclado'!$B$5:$B$47,Balance!$B106)</f>
        <v>0</v>
      </c>
      <c r="DW106" s="99">
        <f>SUMIFS('Ajuste Ciclado'!E$5:E$47,'Ajuste Ciclado'!$C$5:$C$47,Balance!DW$4,'Ajuste Ciclado'!$B$5:$B$47,Balance!$B106)</f>
        <v>0</v>
      </c>
      <c r="DX106" s="99">
        <f>SUMIFS('Ajuste Ciclado'!F$5:F$47,'Ajuste Ciclado'!$C$5:$C$47,Balance!DX$4,'Ajuste Ciclado'!$B$5:$B$47,Balance!$B106)</f>
        <v>0</v>
      </c>
      <c r="DY106" s="99">
        <f>SUMIFS('Ajuste Ciclado'!G$5:G$47,'Ajuste Ciclado'!$C$5:$C$47,Balance!DY$4,'Ajuste Ciclado'!$B$5:$B$47,Balance!$B106)</f>
        <v>0</v>
      </c>
      <c r="DZ106" s="99">
        <f>SUMIFS('Ajuste Ciclado'!H$5:H$47,'Ajuste Ciclado'!$C$5:$C$47,Balance!DZ$4,'Ajuste Ciclado'!$B$5:$B$47,Balance!$B106)</f>
        <v>0</v>
      </c>
      <c r="EA106" s="99">
        <f>SUMIFS('Ajuste Ciclado'!I$5:I$47,'Ajuste Ciclado'!$C$5:$C$47,Balance!EA$4,'Ajuste Ciclado'!$B$5:$B$47,Balance!$B106)</f>
        <v>0</v>
      </c>
      <c r="EB106" s="99">
        <f>SUMIFS('Ajuste Ciclado'!J$5:J$47,'Ajuste Ciclado'!$C$5:$C$47,Balance!EB$4,'Ajuste Ciclado'!$B$5:$B$47,Balance!$B106)</f>
        <v>0</v>
      </c>
      <c r="EC106" s="99">
        <f>SUMIFS('Ajuste Ciclado'!K$5:K$47,'Ajuste Ciclado'!$C$5:$C$47,Balance!EC$4,'Ajuste Ciclado'!$B$5:$B$47,Balance!$B106)</f>
        <v>0</v>
      </c>
      <c r="ED106" s="99">
        <f>SUMIFS('Ajuste Ciclado'!L$5:L$47,'Ajuste Ciclado'!$C$5:$C$47,Balance!ED$4,'Ajuste Ciclado'!$B$5:$B$47,Balance!$B106)</f>
        <v>0</v>
      </c>
      <c r="EE106" s="99">
        <f>SUMIFS('Ajuste Ciclado'!M$5:M$47,'Ajuste Ciclado'!$C$5:$C$47,Balance!EE$4,'Ajuste Ciclado'!$B$5:$B$47,Balance!$B106)</f>
        <v>0</v>
      </c>
      <c r="EF106" s="99">
        <f>SUMIFS('Ajuste Ciclado'!N$5:N$47,'Ajuste Ciclado'!$C$5:$C$47,Balance!EF$4,'Ajuste Ciclado'!$B$5:$B$47,Balance!$B106)</f>
        <v>0</v>
      </c>
      <c r="EG106" s="100">
        <f>SUMIFS('Ajuste Ciclado'!O$5:O$47,'Ajuste Ciclado'!$C$5:$C$47,Balance!EG$4,'Ajuste Ciclado'!$B$5:$B$47,Balance!$B106)</f>
        <v>0</v>
      </c>
      <c r="EH106" s="98">
        <f>SUMIFS('Ajuste Ciclado'!D$5:D$47,'Ajuste Ciclado'!$C$5:$C$47,Balance!EH$4,'Ajuste Ciclado'!$B$5:$B$47,Balance!$B106)</f>
        <v>0</v>
      </c>
      <c r="EI106" s="99">
        <f>SUMIFS('Ajuste Ciclado'!E$5:E$47,'Ajuste Ciclado'!$C$5:$C$47,Balance!EI$4,'Ajuste Ciclado'!$B$5:$B$47,Balance!$B106)</f>
        <v>0</v>
      </c>
      <c r="EJ106" s="99">
        <f>SUMIFS('Ajuste Ciclado'!F$5:F$47,'Ajuste Ciclado'!$C$5:$C$47,Balance!EJ$4,'Ajuste Ciclado'!$B$5:$B$47,Balance!$B106)</f>
        <v>0</v>
      </c>
      <c r="EK106" s="99">
        <f>SUMIFS('Ajuste Ciclado'!G$5:G$47,'Ajuste Ciclado'!$C$5:$C$47,Balance!EK$4,'Ajuste Ciclado'!$B$5:$B$47,Balance!$B106)</f>
        <v>0</v>
      </c>
      <c r="EL106" s="99">
        <f>SUMIFS('Ajuste Ciclado'!H$5:H$47,'Ajuste Ciclado'!$C$5:$C$47,Balance!EL$4,'Ajuste Ciclado'!$B$5:$B$47,Balance!$B106)</f>
        <v>0</v>
      </c>
      <c r="EM106" s="99">
        <f>SUMIFS('Ajuste Ciclado'!I$5:I$47,'Ajuste Ciclado'!$C$5:$C$47,Balance!EM$4,'Ajuste Ciclado'!$B$5:$B$47,Balance!$B106)</f>
        <v>0</v>
      </c>
      <c r="EN106" s="99">
        <f>SUMIFS('Ajuste Ciclado'!J$5:J$47,'Ajuste Ciclado'!$C$5:$C$47,Balance!EN$4,'Ajuste Ciclado'!$B$5:$B$47,Balance!$B106)</f>
        <v>0</v>
      </c>
      <c r="EO106" s="99">
        <f>SUMIFS('Ajuste Ciclado'!K$5:K$47,'Ajuste Ciclado'!$C$5:$C$47,Balance!EO$4,'Ajuste Ciclado'!$B$5:$B$47,Balance!$B106)</f>
        <v>0</v>
      </c>
      <c r="EP106" s="99">
        <f>SUMIFS('Ajuste Ciclado'!L$5:L$47,'Ajuste Ciclado'!$C$5:$C$47,Balance!EP$4,'Ajuste Ciclado'!$B$5:$B$47,Balance!$B106)</f>
        <v>0</v>
      </c>
      <c r="EQ106" s="99">
        <f>SUMIFS('Ajuste Ciclado'!M$5:M$47,'Ajuste Ciclado'!$C$5:$C$47,Balance!EQ$4,'Ajuste Ciclado'!$B$5:$B$47,Balance!$B106)</f>
        <v>0</v>
      </c>
      <c r="ER106" s="99">
        <f>SUMIFS('Ajuste Ciclado'!N$5:N$47,'Ajuste Ciclado'!$C$5:$C$47,Balance!ER$4,'Ajuste Ciclado'!$B$5:$B$47,Balance!$B106)</f>
        <v>0</v>
      </c>
      <c r="ES106" s="100">
        <f>SUMIFS('Ajuste Ciclado'!O$5:O$47,'Ajuste Ciclado'!$C$5:$C$47,Balance!ES$4,'Ajuste Ciclado'!$B$5:$B$47,Balance!$B106)</f>
        <v>0</v>
      </c>
      <c r="ET106" s="84"/>
      <c r="EU106" s="12">
        <f t="shared" si="181"/>
        <v>269846.57385258778</v>
      </c>
      <c r="EV106" s="13">
        <f t="shared" si="145"/>
        <v>174148.6439965388</v>
      </c>
      <c r="EW106" s="13">
        <f t="shared" si="146"/>
        <v>129904.92387165769</v>
      </c>
      <c r="EX106" s="13">
        <f t="shared" si="147"/>
        <v>114497.72193788333</v>
      </c>
      <c r="EY106" s="13">
        <f t="shared" si="148"/>
        <v>99924.547741021699</v>
      </c>
      <c r="EZ106" s="13">
        <f t="shared" si="149"/>
        <v>17081.720758146606</v>
      </c>
      <c r="FA106" s="13">
        <f t="shared" si="150"/>
        <v>48812.964501147217</v>
      </c>
      <c r="FB106" s="13">
        <f t="shared" si="151"/>
        <v>69669.128654407599</v>
      </c>
      <c r="FC106" s="13">
        <f t="shared" si="152"/>
        <v>116988.46892188421</v>
      </c>
      <c r="FD106" s="13">
        <f t="shared" si="153"/>
        <v>24529.90701710507</v>
      </c>
      <c r="FE106" s="13">
        <f t="shared" si="154"/>
        <v>-6448.9406572729204</v>
      </c>
      <c r="FF106" s="14">
        <f t="shared" si="155"/>
        <v>4137.9557772287117</v>
      </c>
      <c r="FG106" s="12">
        <f t="shared" si="156"/>
        <v>270371.59847061971</v>
      </c>
      <c r="FH106" s="13">
        <f t="shared" si="157"/>
        <v>173004.80802547242</v>
      </c>
      <c r="FI106" s="13">
        <f t="shared" si="158"/>
        <v>129649.29574610043</v>
      </c>
      <c r="FJ106" s="13">
        <f t="shared" si="159"/>
        <v>120752.59842675101</v>
      </c>
      <c r="FK106" s="13">
        <f t="shared" si="160"/>
        <v>96822.120413642988</v>
      </c>
      <c r="FL106" s="13">
        <f t="shared" si="161"/>
        <v>6289.3278769117023</v>
      </c>
      <c r="FM106" s="13">
        <f t="shared" si="162"/>
        <v>42893.735619260988</v>
      </c>
      <c r="FN106" s="13">
        <f t="shared" si="163"/>
        <v>69580.930466658087</v>
      </c>
      <c r="FO106" s="13">
        <f t="shared" si="164"/>
        <v>117443.9369035133</v>
      </c>
      <c r="FP106" s="13">
        <f t="shared" si="165"/>
        <v>41836.817030101076</v>
      </c>
      <c r="FQ106" s="13">
        <f t="shared" si="166"/>
        <v>59429.84828749</v>
      </c>
      <c r="FR106" s="14">
        <f t="shared" si="167"/>
        <v>59216.248751916995</v>
      </c>
      <c r="FS106" s="12">
        <f t="shared" si="168"/>
        <v>270500.94796352222</v>
      </c>
      <c r="FT106" s="13">
        <f t="shared" si="169"/>
        <v>171207.83953306748</v>
      </c>
      <c r="FU106" s="13">
        <f t="shared" si="170"/>
        <v>128736.97872683371</v>
      </c>
      <c r="FV106" s="13">
        <f t="shared" si="171"/>
        <v>120252.69744529092</v>
      </c>
      <c r="FW106" s="13">
        <f t="shared" si="172"/>
        <v>98580.542677074787</v>
      </c>
      <c r="FX106" s="13">
        <f t="shared" si="173"/>
        <v>-1451.0362495736917</v>
      </c>
      <c r="FY106" s="13">
        <f t="shared" si="174"/>
        <v>45040.718766224716</v>
      </c>
      <c r="FZ106" s="13">
        <f t="shared" si="175"/>
        <v>73958.20836397729</v>
      </c>
      <c r="GA106" s="13">
        <f t="shared" si="176"/>
        <v>128002.91494913241</v>
      </c>
      <c r="GB106" s="13">
        <f t="shared" si="177"/>
        <v>135393.62813378382</v>
      </c>
      <c r="GC106" s="13">
        <f t="shared" si="178"/>
        <v>146984.52718345291</v>
      </c>
      <c r="GD106" s="14">
        <f t="shared" si="179"/>
        <v>110873.16766968161</v>
      </c>
      <c r="GE106" s="84"/>
      <c r="GF106" s="12">
        <f t="shared" si="182"/>
        <v>1063093.6163723357</v>
      </c>
      <c r="GG106" s="13">
        <f t="shared" si="182"/>
        <v>1187291.2660184384</v>
      </c>
      <c r="GH106" s="14">
        <f t="shared" si="182"/>
        <v>1428081.1351624681</v>
      </c>
      <c r="GI106" s="6">
        <f t="shared" si="183"/>
        <v>1</v>
      </c>
      <c r="GJ106" s="12">
        <f t="shared" si="184"/>
        <v>-6448.9406572729204</v>
      </c>
      <c r="GK106" s="13">
        <f t="shared" si="185"/>
        <v>0</v>
      </c>
      <c r="GL106" s="14">
        <f t="shared" si="186"/>
        <v>-1451.0362495736917</v>
      </c>
      <c r="GM106" s="84"/>
      <c r="GN106" s="66">
        <f t="shared" si="187"/>
        <v>-6448.9406572729204</v>
      </c>
      <c r="GO106" s="84"/>
      <c r="GP106" s="63" t="str" cm="1">
        <f t="array" ref="GP106">INDEX($GF$4:$GH$4,1,GI106)</f>
        <v>Sample 1</v>
      </c>
      <c r="GQ106" s="12">
        <f t="shared" si="188"/>
        <v>-6448.9406572729204</v>
      </c>
      <c r="GR106" s="13">
        <f t="shared" si="188"/>
        <v>4137.9557772287117</v>
      </c>
      <c r="GS106" s="14">
        <f t="shared" si="188"/>
        <v>17081.720758146606</v>
      </c>
      <c r="GT106" s="12">
        <f t="shared" si="189"/>
        <v>6289.3278769117023</v>
      </c>
      <c r="GU106" s="13">
        <f t="shared" si="189"/>
        <v>41836.817030101076</v>
      </c>
      <c r="GV106" s="14">
        <f t="shared" si="189"/>
        <v>42893.735619260988</v>
      </c>
      <c r="GW106" s="12">
        <f t="shared" si="190"/>
        <v>-1451.0362495736917</v>
      </c>
      <c r="GX106" s="13">
        <f t="shared" si="190"/>
        <v>45040.718766224716</v>
      </c>
      <c r="GY106" s="14">
        <f t="shared" si="190"/>
        <v>73958.20836397729</v>
      </c>
      <c r="GZ106" s="84" t="str">
        <f t="shared" si="180"/>
        <v>Sample 1</v>
      </c>
      <c r="HA106" s="12">
        <f t="shared" si="191"/>
        <v>-6448.9406572729204</v>
      </c>
      <c r="HB106" s="13">
        <f t="shared" si="191"/>
        <v>0</v>
      </c>
      <c r="HC106" s="14">
        <f t="shared" si="191"/>
        <v>0</v>
      </c>
      <c r="HD106" s="6">
        <f t="shared" si="192"/>
        <v>-6448.9406572729204</v>
      </c>
      <c r="HE106" s="84" t="str">
        <f t="shared" si="193"/>
        <v>Ok</v>
      </c>
    </row>
    <row r="107" spans="2:213" hidden="1" x14ac:dyDescent="0.3">
      <c r="B107" s="84" t="s">
        <v>346</v>
      </c>
      <c r="C107" s="12">
        <f>SUMIFS(Inyecciones!$E$2:$E$14185,Inyecciones!$A$2:$A$14185,Balance!C$4,Inyecciones!$B$2:$B$14185,Balance!$B107,Inyecciones!$C$2:$C$14185,Balance!C$5)</f>
        <v>222249.4180071539</v>
      </c>
      <c r="D107" s="13">
        <f>SUMIFS(Inyecciones!$E$2:$E$14185,Inyecciones!$A$2:$A$14185,Balance!D$4,Inyecciones!$B$2:$B$14185,Balance!$B107,Inyecciones!$C$2:$C$14185,Balance!D$5)</f>
        <v>159263.56436732231</v>
      </c>
      <c r="E107" s="13">
        <f>SUMIFS(Inyecciones!$E$2:$E$14185,Inyecciones!$A$2:$A$14185,Balance!E$4,Inyecciones!$B$2:$B$14185,Balance!$B107,Inyecciones!$C$2:$C$14185,Balance!E$5)</f>
        <v>170846.65224470649</v>
      </c>
      <c r="F107" s="13">
        <f>SUMIFS(Inyecciones!$E$2:$E$14185,Inyecciones!$A$2:$A$14185,Balance!F$4,Inyecciones!$B$2:$B$14185,Balance!$B107,Inyecciones!$C$2:$C$14185,Balance!F$5)</f>
        <v>137854.5942349738</v>
      </c>
      <c r="G107" s="13">
        <f>SUMIFS(Inyecciones!$E$2:$E$14185,Inyecciones!$A$2:$A$14185,Balance!G$4,Inyecciones!$B$2:$B$14185,Balance!$B107,Inyecciones!$C$2:$C$14185,Balance!G$5)</f>
        <v>131783.35280706291</v>
      </c>
      <c r="H107" s="13">
        <f>SUMIFS(Inyecciones!$E$2:$E$14185,Inyecciones!$A$2:$A$14185,Balance!H$4,Inyecciones!$B$2:$B$14185,Balance!$B107,Inyecciones!$C$2:$C$14185,Balance!H$5)</f>
        <v>102517.22382316231</v>
      </c>
      <c r="I107" s="13">
        <f>SUMIFS(Inyecciones!$E$2:$E$14185,Inyecciones!$A$2:$A$14185,Balance!I$4,Inyecciones!$B$2:$B$14185,Balance!$B107,Inyecciones!$C$2:$C$14185,Balance!I$5)</f>
        <v>113211.7713987545</v>
      </c>
      <c r="J107" s="13">
        <f>SUMIFS(Inyecciones!$E$2:$E$14185,Inyecciones!$A$2:$A$14185,Balance!J$4,Inyecciones!$B$2:$B$14185,Balance!$B107,Inyecciones!$C$2:$C$14185,Balance!J$5)</f>
        <v>80164.423021283059</v>
      </c>
      <c r="K107" s="13">
        <f>SUMIFS(Inyecciones!$E$2:$E$14185,Inyecciones!$A$2:$A$14185,Balance!K$4,Inyecciones!$B$2:$B$14185,Balance!$B107,Inyecciones!$C$2:$C$14185,Balance!K$5)</f>
        <v>115905.6205779414</v>
      </c>
      <c r="L107" s="13">
        <f>SUMIFS(Inyecciones!$E$2:$E$14185,Inyecciones!$A$2:$A$14185,Balance!L$4,Inyecciones!$B$2:$B$14185,Balance!$B107,Inyecciones!$C$2:$C$14185,Balance!L$5)</f>
        <v>46165.895256997013</v>
      </c>
      <c r="M107" s="13">
        <f>SUMIFS(Inyecciones!$E$2:$E$14185,Inyecciones!$A$2:$A$14185,Balance!M$4,Inyecciones!$B$2:$B$14185,Balance!$B107,Inyecciones!$C$2:$C$14185,Balance!M$5)</f>
        <v>23083.782923984461</v>
      </c>
      <c r="N107" s="14">
        <f>SUMIFS(Inyecciones!$E$2:$E$14185,Inyecciones!$A$2:$A$14185,Balance!N$4,Inyecciones!$B$2:$B$14185,Balance!$B107,Inyecciones!$C$2:$C$14185,Balance!N$5)</f>
        <v>13624.73492468603</v>
      </c>
      <c r="O107" s="12">
        <f>SUMIFS(Inyecciones!$E$2:$E$14185,Inyecciones!$A$2:$A$14185,Balance!O$4,Inyecciones!$B$2:$B$14185,Balance!$B107,Inyecciones!$C$2:$C$14185,Balance!O$5)</f>
        <v>222804.41676642219</v>
      </c>
      <c r="P107" s="13">
        <f>SUMIFS(Inyecciones!$E$2:$E$14185,Inyecciones!$A$2:$A$14185,Balance!P$4,Inyecciones!$B$2:$B$14185,Balance!$B107,Inyecciones!$C$2:$C$14185,Balance!P$5)</f>
        <v>161241.73364552631</v>
      </c>
      <c r="Q107" s="13">
        <f>SUMIFS(Inyecciones!$E$2:$E$14185,Inyecciones!$A$2:$A$14185,Balance!Q$4,Inyecciones!$B$2:$B$14185,Balance!$B107,Inyecciones!$C$2:$C$14185,Balance!Q$5)</f>
        <v>172602.72790086959</v>
      </c>
      <c r="R107" s="13">
        <f>SUMIFS(Inyecciones!$E$2:$E$14185,Inyecciones!$A$2:$A$14185,Balance!R$4,Inyecciones!$B$2:$B$14185,Balance!$B107,Inyecciones!$C$2:$C$14185,Balance!R$5)</f>
        <v>145114.29327631279</v>
      </c>
      <c r="S107" s="13">
        <f>SUMIFS(Inyecciones!$E$2:$E$14185,Inyecciones!$A$2:$A$14185,Balance!S$4,Inyecciones!$B$2:$B$14185,Balance!$B107,Inyecciones!$C$2:$C$14185,Balance!S$5)</f>
        <v>130054.6926808159</v>
      </c>
      <c r="T107" s="13">
        <f>SUMIFS(Inyecciones!$E$2:$E$14185,Inyecciones!$A$2:$A$14185,Balance!T$4,Inyecciones!$B$2:$B$14185,Balance!$B107,Inyecciones!$C$2:$C$14185,Balance!T$5)</f>
        <v>105770.6377315897</v>
      </c>
      <c r="U107" s="13">
        <f>SUMIFS(Inyecciones!$E$2:$E$14185,Inyecciones!$A$2:$A$14185,Balance!U$4,Inyecciones!$B$2:$B$14185,Balance!$B107,Inyecciones!$C$2:$C$14185,Balance!U$5)</f>
        <v>123000.8776380354</v>
      </c>
      <c r="V107" s="13">
        <f>SUMIFS(Inyecciones!$E$2:$E$14185,Inyecciones!$A$2:$A$14185,Balance!V$4,Inyecciones!$B$2:$B$14185,Balance!$B107,Inyecciones!$C$2:$C$14185,Balance!V$5)</f>
        <v>81314.777864743141</v>
      </c>
      <c r="W107" s="13">
        <f>SUMIFS(Inyecciones!$E$2:$E$14185,Inyecciones!$A$2:$A$14185,Balance!W$4,Inyecciones!$B$2:$B$14185,Balance!$B107,Inyecciones!$C$2:$C$14185,Balance!W$5)</f>
        <v>119102.4236551264</v>
      </c>
      <c r="X107" s="13">
        <f>SUMIFS(Inyecciones!$E$2:$E$14185,Inyecciones!$A$2:$A$14185,Balance!X$4,Inyecciones!$B$2:$B$14185,Balance!$B107,Inyecciones!$C$2:$C$14185,Balance!X$5)</f>
        <v>56555.240687282247</v>
      </c>
      <c r="Y107" s="13">
        <f>SUMIFS(Inyecciones!$E$2:$E$14185,Inyecciones!$A$2:$A$14185,Balance!Y$4,Inyecciones!$B$2:$B$14185,Balance!$B107,Inyecciones!$C$2:$C$14185,Balance!Y$5)</f>
        <v>56498.936830273837</v>
      </c>
      <c r="Z107" s="14">
        <f>SUMIFS(Inyecciones!$E$2:$E$14185,Inyecciones!$A$2:$A$14185,Balance!Z$4,Inyecciones!$B$2:$B$14185,Balance!$B107,Inyecciones!$C$2:$C$14185,Balance!Z$5)</f>
        <v>84678.414996118052</v>
      </c>
      <c r="AA107" s="12">
        <f>SUMIFS(Inyecciones!$E$2:$E$14185,Inyecciones!$A$2:$A$14185,Balance!AA$4,Inyecciones!$B$2:$B$14185,Balance!$B107,Inyecciones!$C$2:$C$14185,Balance!AA$5)</f>
        <v>222892.75676402071</v>
      </c>
      <c r="AB107" s="13">
        <f>SUMIFS(Inyecciones!$E$2:$E$14185,Inyecciones!$A$2:$A$14185,Balance!AB$4,Inyecciones!$B$2:$B$14185,Balance!$B107,Inyecciones!$C$2:$C$14185,Balance!AB$5)</f>
        <v>161264.17365037181</v>
      </c>
      <c r="AC107" s="13">
        <f>SUMIFS(Inyecciones!$E$2:$E$14185,Inyecciones!$A$2:$A$14185,Balance!AC$4,Inyecciones!$B$2:$B$14185,Balance!$B107,Inyecciones!$C$2:$C$14185,Balance!AC$5)</f>
        <v>172010.4582619553</v>
      </c>
      <c r="AD107" s="13">
        <f>SUMIFS(Inyecciones!$E$2:$E$14185,Inyecciones!$A$2:$A$14185,Balance!AD$4,Inyecciones!$B$2:$B$14185,Balance!$B107,Inyecciones!$C$2:$C$14185,Balance!AD$5)</f>
        <v>143534.35851471301</v>
      </c>
      <c r="AE107" s="13">
        <f>SUMIFS(Inyecciones!$E$2:$E$14185,Inyecciones!$A$2:$A$14185,Balance!AE$4,Inyecciones!$B$2:$B$14185,Balance!$B107,Inyecciones!$C$2:$C$14185,Balance!AE$5)</f>
        <v>135309.24833610971</v>
      </c>
      <c r="AF107" s="13">
        <f>SUMIFS(Inyecciones!$E$2:$E$14185,Inyecciones!$A$2:$A$14185,Balance!AF$4,Inyecciones!$B$2:$B$14185,Balance!$B107,Inyecciones!$C$2:$C$14185,Balance!AF$5)</f>
        <v>115608.9040931277</v>
      </c>
      <c r="AG107" s="13">
        <f>SUMIFS(Inyecciones!$E$2:$E$14185,Inyecciones!$A$2:$A$14185,Balance!AG$4,Inyecciones!$B$2:$B$14185,Balance!$B107,Inyecciones!$C$2:$C$14185,Balance!AG$5)</f>
        <v>136480.21985360139</v>
      </c>
      <c r="AH107" s="13">
        <f>SUMIFS(Inyecciones!$E$2:$E$14185,Inyecciones!$A$2:$A$14185,Balance!AH$4,Inyecciones!$B$2:$B$14185,Balance!$B107,Inyecciones!$C$2:$C$14185,Balance!AH$5)</f>
        <v>90574.591274757637</v>
      </c>
      <c r="AI107" s="13">
        <f>SUMIFS(Inyecciones!$E$2:$E$14185,Inyecciones!$A$2:$A$14185,Balance!AI$4,Inyecciones!$B$2:$B$14185,Balance!$B107,Inyecciones!$C$2:$C$14185,Balance!AI$5)</f>
        <v>128998.38108762341</v>
      </c>
      <c r="AJ107" s="13">
        <f>SUMIFS(Inyecciones!$E$2:$E$14185,Inyecciones!$A$2:$A$14185,Balance!AJ$4,Inyecciones!$B$2:$B$14185,Balance!$B107,Inyecciones!$C$2:$C$14185,Balance!AJ$5)</f>
        <v>86035.118539908523</v>
      </c>
      <c r="AK107" s="13">
        <f>SUMIFS(Inyecciones!$E$2:$E$14185,Inyecciones!$A$2:$A$14185,Balance!AK$4,Inyecciones!$B$2:$B$14185,Balance!$B107,Inyecciones!$C$2:$C$14185,Balance!AK$5)</f>
        <v>84644.643809431916</v>
      </c>
      <c r="AL107" s="14">
        <f>SUMIFS(Inyecciones!$E$2:$E$14185,Inyecciones!$A$2:$A$14185,Balance!AL$4,Inyecciones!$B$2:$B$14185,Balance!$B107,Inyecciones!$C$2:$C$14185,Balance!AL$5)</f>
        <v>119064.1520745039</v>
      </c>
      <c r="AM107" s="13"/>
      <c r="AN107" s="12">
        <f>SUMIFS('Retiro Mensual'!$E$2:$E$2629,'Retiro Mensual'!$A$2:$A$2629,AN$4,'Retiro Mensual'!$B$2:$B$2629,$B107,'Retiro Mensual'!$C$2:$C$2629,AN$5)</f>
        <v>0</v>
      </c>
      <c r="AO107" s="13">
        <f>SUMIFS('Retiro Mensual'!$E$2:$E$2629,'Retiro Mensual'!$A$2:$A$2629,AO$4,'Retiro Mensual'!$B$2:$B$2629,$B107,'Retiro Mensual'!$C$2:$C$2629,AO$5)</f>
        <v>0</v>
      </c>
      <c r="AP107" s="13">
        <f>SUMIFS('Retiro Mensual'!$E$2:$E$2629,'Retiro Mensual'!$A$2:$A$2629,AP$4,'Retiro Mensual'!$B$2:$B$2629,$B107,'Retiro Mensual'!$C$2:$C$2629,AP$5)</f>
        <v>0</v>
      </c>
      <c r="AQ107" s="13">
        <f>SUMIFS('Retiro Mensual'!$E$2:$E$2629,'Retiro Mensual'!$A$2:$A$2629,AQ$4,'Retiro Mensual'!$B$2:$B$2629,$B107,'Retiro Mensual'!$C$2:$C$2629,AQ$5)</f>
        <v>0</v>
      </c>
      <c r="AR107" s="13">
        <f>SUMIFS('Retiro Mensual'!$E$2:$E$2629,'Retiro Mensual'!$A$2:$A$2629,AR$4,'Retiro Mensual'!$B$2:$B$2629,$B107,'Retiro Mensual'!$C$2:$C$2629,AR$5)</f>
        <v>0</v>
      </c>
      <c r="AS107" s="13">
        <f>SUMIFS('Retiro Mensual'!$E$2:$E$2629,'Retiro Mensual'!$A$2:$A$2629,AS$4,'Retiro Mensual'!$B$2:$B$2629,$B107,'Retiro Mensual'!$C$2:$C$2629,AS$5)</f>
        <v>0</v>
      </c>
      <c r="AT107" s="13">
        <f>SUMIFS('Retiro Mensual'!$E$2:$E$2629,'Retiro Mensual'!$A$2:$A$2629,AT$4,'Retiro Mensual'!$B$2:$B$2629,$B107,'Retiro Mensual'!$C$2:$C$2629,AT$5)</f>
        <v>0</v>
      </c>
      <c r="AU107" s="13">
        <f>SUMIFS('Retiro Mensual'!$E$2:$E$2629,'Retiro Mensual'!$A$2:$A$2629,AU$4,'Retiro Mensual'!$B$2:$B$2629,$B107,'Retiro Mensual'!$C$2:$C$2629,AU$5)</f>
        <v>0</v>
      </c>
      <c r="AV107" s="13">
        <f>SUMIFS('Retiro Mensual'!$E$2:$E$2629,'Retiro Mensual'!$A$2:$A$2629,AV$4,'Retiro Mensual'!$B$2:$B$2629,$B107,'Retiro Mensual'!$C$2:$C$2629,AV$5)</f>
        <v>0</v>
      </c>
      <c r="AW107" s="13">
        <f>SUMIFS('Retiro Mensual'!$E$2:$E$2629,'Retiro Mensual'!$A$2:$A$2629,AW$4,'Retiro Mensual'!$B$2:$B$2629,$B107,'Retiro Mensual'!$C$2:$C$2629,AW$5)</f>
        <v>0</v>
      </c>
      <c r="AX107" s="13">
        <f>SUMIFS('Retiro Mensual'!$E$2:$E$2629,'Retiro Mensual'!$A$2:$A$2629,AX$4,'Retiro Mensual'!$B$2:$B$2629,$B107,'Retiro Mensual'!$C$2:$C$2629,AX$5)</f>
        <v>0</v>
      </c>
      <c r="AY107" s="14">
        <f>SUMIFS('Retiro Mensual'!$E$2:$E$2629,'Retiro Mensual'!$A$2:$A$2629,AY$4,'Retiro Mensual'!$B$2:$B$2629,$B107,'Retiro Mensual'!$C$2:$C$2629,AY$5)</f>
        <v>0</v>
      </c>
      <c r="AZ107" s="12">
        <f>SUMIFS('Retiro Mensual'!$E$2:$E$2629,'Retiro Mensual'!$A$2:$A$2629,AZ$4,'Retiro Mensual'!$B$2:$B$2629,$B107,'Retiro Mensual'!$C$2:$C$2629,AZ$5)</f>
        <v>0</v>
      </c>
      <c r="BA107" s="13">
        <f>SUMIFS('Retiro Mensual'!$E$2:$E$2629,'Retiro Mensual'!$A$2:$A$2629,BA$4,'Retiro Mensual'!$B$2:$B$2629,$B107,'Retiro Mensual'!$C$2:$C$2629,BA$5)</f>
        <v>0</v>
      </c>
      <c r="BB107" s="13">
        <f>SUMIFS('Retiro Mensual'!$E$2:$E$2629,'Retiro Mensual'!$A$2:$A$2629,BB$4,'Retiro Mensual'!$B$2:$B$2629,$B107,'Retiro Mensual'!$C$2:$C$2629,BB$5)</f>
        <v>0</v>
      </c>
      <c r="BC107" s="13">
        <f>SUMIFS('Retiro Mensual'!$E$2:$E$2629,'Retiro Mensual'!$A$2:$A$2629,BC$4,'Retiro Mensual'!$B$2:$B$2629,$B107,'Retiro Mensual'!$C$2:$C$2629,BC$5)</f>
        <v>0</v>
      </c>
      <c r="BD107" s="13">
        <f>SUMIFS('Retiro Mensual'!$E$2:$E$2629,'Retiro Mensual'!$A$2:$A$2629,BD$4,'Retiro Mensual'!$B$2:$B$2629,$B107,'Retiro Mensual'!$C$2:$C$2629,BD$5)</f>
        <v>0</v>
      </c>
      <c r="BE107" s="13">
        <f>SUMIFS('Retiro Mensual'!$E$2:$E$2629,'Retiro Mensual'!$A$2:$A$2629,BE$4,'Retiro Mensual'!$B$2:$B$2629,$B107,'Retiro Mensual'!$C$2:$C$2629,BE$5)</f>
        <v>0</v>
      </c>
      <c r="BF107" s="13">
        <f>SUMIFS('Retiro Mensual'!$E$2:$E$2629,'Retiro Mensual'!$A$2:$A$2629,BF$4,'Retiro Mensual'!$B$2:$B$2629,$B107,'Retiro Mensual'!$C$2:$C$2629,BF$5)</f>
        <v>0</v>
      </c>
      <c r="BG107" s="13">
        <f>SUMIFS('Retiro Mensual'!$E$2:$E$2629,'Retiro Mensual'!$A$2:$A$2629,BG$4,'Retiro Mensual'!$B$2:$B$2629,$B107,'Retiro Mensual'!$C$2:$C$2629,BG$5)</f>
        <v>0</v>
      </c>
      <c r="BH107" s="13">
        <f>SUMIFS('Retiro Mensual'!$E$2:$E$2629,'Retiro Mensual'!$A$2:$A$2629,BH$4,'Retiro Mensual'!$B$2:$B$2629,$B107,'Retiro Mensual'!$C$2:$C$2629,BH$5)</f>
        <v>0</v>
      </c>
      <c r="BI107" s="13">
        <f>SUMIFS('Retiro Mensual'!$E$2:$E$2629,'Retiro Mensual'!$A$2:$A$2629,BI$4,'Retiro Mensual'!$B$2:$B$2629,$B107,'Retiro Mensual'!$C$2:$C$2629,BI$5)</f>
        <v>0</v>
      </c>
      <c r="BJ107" s="13">
        <f>SUMIFS('Retiro Mensual'!$E$2:$E$2629,'Retiro Mensual'!$A$2:$A$2629,BJ$4,'Retiro Mensual'!$B$2:$B$2629,$B107,'Retiro Mensual'!$C$2:$C$2629,BJ$5)</f>
        <v>0</v>
      </c>
      <c r="BK107" s="14">
        <f>SUMIFS('Retiro Mensual'!$E$2:$E$2629,'Retiro Mensual'!$A$2:$A$2629,BK$4,'Retiro Mensual'!$B$2:$B$2629,$B107,'Retiro Mensual'!$C$2:$C$2629,BK$5)</f>
        <v>0</v>
      </c>
      <c r="BL107" s="12">
        <f>SUMIFS('Retiro Mensual'!$E$2:$E$2629,'Retiro Mensual'!$A$2:$A$2629,BL$4,'Retiro Mensual'!$B$2:$B$2629,$B107,'Retiro Mensual'!$C$2:$C$2629,BL$5)</f>
        <v>0</v>
      </c>
      <c r="BM107" s="13">
        <f>SUMIFS('Retiro Mensual'!$E$2:$E$2629,'Retiro Mensual'!$A$2:$A$2629,BM$4,'Retiro Mensual'!$B$2:$B$2629,$B107,'Retiro Mensual'!$C$2:$C$2629,BM$5)</f>
        <v>0</v>
      </c>
      <c r="BN107" s="13">
        <f>SUMIFS('Retiro Mensual'!$E$2:$E$2629,'Retiro Mensual'!$A$2:$A$2629,BN$4,'Retiro Mensual'!$B$2:$B$2629,$B107,'Retiro Mensual'!$C$2:$C$2629,BN$5)</f>
        <v>0</v>
      </c>
      <c r="BO107" s="13">
        <f>SUMIFS('Retiro Mensual'!$E$2:$E$2629,'Retiro Mensual'!$A$2:$A$2629,BO$4,'Retiro Mensual'!$B$2:$B$2629,$B107,'Retiro Mensual'!$C$2:$C$2629,BO$5)</f>
        <v>0</v>
      </c>
      <c r="BP107" s="13">
        <f>SUMIFS('Retiro Mensual'!$E$2:$E$2629,'Retiro Mensual'!$A$2:$A$2629,BP$4,'Retiro Mensual'!$B$2:$B$2629,$B107,'Retiro Mensual'!$C$2:$C$2629,BP$5)</f>
        <v>0</v>
      </c>
      <c r="BQ107" s="13">
        <f>SUMIFS('Retiro Mensual'!$E$2:$E$2629,'Retiro Mensual'!$A$2:$A$2629,BQ$4,'Retiro Mensual'!$B$2:$B$2629,$B107,'Retiro Mensual'!$C$2:$C$2629,BQ$5)</f>
        <v>0</v>
      </c>
      <c r="BR107" s="13">
        <f>SUMIFS('Retiro Mensual'!$E$2:$E$2629,'Retiro Mensual'!$A$2:$A$2629,BR$4,'Retiro Mensual'!$B$2:$B$2629,$B107,'Retiro Mensual'!$C$2:$C$2629,BR$5)</f>
        <v>0</v>
      </c>
      <c r="BS107" s="13">
        <f>SUMIFS('Retiro Mensual'!$E$2:$E$2629,'Retiro Mensual'!$A$2:$A$2629,BS$4,'Retiro Mensual'!$B$2:$B$2629,$B107,'Retiro Mensual'!$C$2:$C$2629,BS$5)</f>
        <v>0</v>
      </c>
      <c r="BT107" s="13">
        <f>SUMIFS('Retiro Mensual'!$E$2:$E$2629,'Retiro Mensual'!$A$2:$A$2629,BT$4,'Retiro Mensual'!$B$2:$B$2629,$B107,'Retiro Mensual'!$C$2:$C$2629,BT$5)</f>
        <v>0</v>
      </c>
      <c r="BU107" s="13">
        <f>SUMIFS('Retiro Mensual'!$E$2:$E$2629,'Retiro Mensual'!$A$2:$A$2629,BU$4,'Retiro Mensual'!$B$2:$B$2629,$B107,'Retiro Mensual'!$C$2:$C$2629,BU$5)</f>
        <v>0</v>
      </c>
      <c r="BV107" s="13">
        <f>SUMIFS('Retiro Mensual'!$E$2:$E$2629,'Retiro Mensual'!$A$2:$A$2629,BV$4,'Retiro Mensual'!$B$2:$B$2629,$B107,'Retiro Mensual'!$C$2:$C$2629,BV$5)</f>
        <v>0</v>
      </c>
      <c r="BW107" s="14">
        <f>SUMIFS('Retiro Mensual'!$E$2:$E$2629,'Retiro Mensual'!$A$2:$A$2629,BW$4,'Retiro Mensual'!$B$2:$B$2629,$B107,'Retiro Mensual'!$C$2:$C$2629,BW$5)</f>
        <v>0</v>
      </c>
      <c r="BX107" s="13"/>
      <c r="BY107" s="12">
        <f>SUMIFS('Compra Ventas'!$E$2:$E$2700,'Compra Ventas'!$A$2:$A$2700,BY$4,'Compra Ventas'!$B$2:$B$2700,$B107,'Compra Ventas'!$C$2:$C$2700,BY$5)</f>
        <v>0</v>
      </c>
      <c r="BZ107" s="13">
        <f>SUMIFS('Compra Ventas'!$E$2:$E$2700,'Compra Ventas'!$A$2:$A$2700,BZ$4,'Compra Ventas'!$B$2:$B$2700,$B107,'Compra Ventas'!$C$2:$C$2700,BZ$5)</f>
        <v>0</v>
      </c>
      <c r="CA107" s="13">
        <f>SUMIFS('Compra Ventas'!$E$2:$E$2700,'Compra Ventas'!$A$2:$A$2700,CA$4,'Compra Ventas'!$B$2:$B$2700,$B107,'Compra Ventas'!$C$2:$C$2700,CA$5)</f>
        <v>0</v>
      </c>
      <c r="CB107" s="13">
        <f>SUMIFS('Compra Ventas'!$E$2:$E$2700,'Compra Ventas'!$A$2:$A$2700,CB$4,'Compra Ventas'!$B$2:$B$2700,$B107,'Compra Ventas'!$C$2:$C$2700,CB$5)</f>
        <v>0</v>
      </c>
      <c r="CC107" s="13">
        <f>SUMIFS('Compra Ventas'!$E$2:$E$2700,'Compra Ventas'!$A$2:$A$2700,CC$4,'Compra Ventas'!$B$2:$B$2700,$B107,'Compra Ventas'!$C$2:$C$2700,CC$5)</f>
        <v>0</v>
      </c>
      <c r="CD107" s="13">
        <f>SUMIFS('Compra Ventas'!$E$2:$E$2700,'Compra Ventas'!$A$2:$A$2700,CD$4,'Compra Ventas'!$B$2:$B$2700,$B107,'Compra Ventas'!$C$2:$C$2700,CD$5)</f>
        <v>0</v>
      </c>
      <c r="CE107" s="13">
        <f>SUMIFS('Compra Ventas'!$E$2:$E$2700,'Compra Ventas'!$A$2:$A$2700,CE$4,'Compra Ventas'!$B$2:$B$2700,$B107,'Compra Ventas'!$C$2:$C$2700,CE$5)</f>
        <v>0</v>
      </c>
      <c r="CF107" s="13">
        <f>SUMIFS('Compra Ventas'!$E$2:$E$2700,'Compra Ventas'!$A$2:$A$2700,CF$4,'Compra Ventas'!$B$2:$B$2700,$B107,'Compra Ventas'!$C$2:$C$2700,CF$5)</f>
        <v>0</v>
      </c>
      <c r="CG107" s="13">
        <f>SUMIFS('Compra Ventas'!$E$2:$E$2700,'Compra Ventas'!$A$2:$A$2700,CG$4,'Compra Ventas'!$B$2:$B$2700,$B107,'Compra Ventas'!$C$2:$C$2700,CG$5)</f>
        <v>0</v>
      </c>
      <c r="CH107" s="13">
        <f>SUMIFS('Compra Ventas'!$E$2:$E$2700,'Compra Ventas'!$A$2:$A$2700,CH$4,'Compra Ventas'!$B$2:$B$2700,$B107,'Compra Ventas'!$C$2:$C$2700,CH$5)</f>
        <v>0</v>
      </c>
      <c r="CI107" s="13">
        <f>SUMIFS('Compra Ventas'!$E$2:$E$2700,'Compra Ventas'!$A$2:$A$2700,CI$4,'Compra Ventas'!$B$2:$B$2700,$B107,'Compra Ventas'!$C$2:$C$2700,CI$5)</f>
        <v>0</v>
      </c>
      <c r="CJ107" s="14">
        <f>SUMIFS('Compra Ventas'!$E$2:$E$2700,'Compra Ventas'!$A$2:$A$2700,CJ$4,'Compra Ventas'!$B$2:$B$2700,$B107,'Compra Ventas'!$C$2:$C$2700,CJ$5)</f>
        <v>0</v>
      </c>
      <c r="CK107" s="12">
        <f>SUMIFS('Compra Ventas'!$E$2:$E$2700,'Compra Ventas'!$A$2:$A$2700,CK$4,'Compra Ventas'!$B$2:$B$2700,$B107,'Compra Ventas'!$C$2:$C$2700,CK$5)</f>
        <v>0</v>
      </c>
      <c r="CL107" s="13">
        <f>SUMIFS('Compra Ventas'!$E$2:$E$2700,'Compra Ventas'!$A$2:$A$2700,CL$4,'Compra Ventas'!$B$2:$B$2700,$B107,'Compra Ventas'!$C$2:$C$2700,CL$5)</f>
        <v>0</v>
      </c>
      <c r="CM107" s="13">
        <f>SUMIFS('Compra Ventas'!$E$2:$E$2700,'Compra Ventas'!$A$2:$A$2700,CM$4,'Compra Ventas'!$B$2:$B$2700,$B107,'Compra Ventas'!$C$2:$C$2700,CM$5)</f>
        <v>0</v>
      </c>
      <c r="CN107" s="13">
        <f>SUMIFS('Compra Ventas'!$E$2:$E$2700,'Compra Ventas'!$A$2:$A$2700,CN$4,'Compra Ventas'!$B$2:$B$2700,$B107,'Compra Ventas'!$C$2:$C$2700,CN$5)</f>
        <v>0</v>
      </c>
      <c r="CO107" s="13">
        <f>SUMIFS('Compra Ventas'!$E$2:$E$2700,'Compra Ventas'!$A$2:$A$2700,CO$4,'Compra Ventas'!$B$2:$B$2700,$B107,'Compra Ventas'!$C$2:$C$2700,CO$5)</f>
        <v>0</v>
      </c>
      <c r="CP107" s="13">
        <f>SUMIFS('Compra Ventas'!$E$2:$E$2700,'Compra Ventas'!$A$2:$A$2700,CP$4,'Compra Ventas'!$B$2:$B$2700,$B107,'Compra Ventas'!$C$2:$C$2700,CP$5)</f>
        <v>0</v>
      </c>
      <c r="CQ107" s="13">
        <f>SUMIFS('Compra Ventas'!$E$2:$E$2700,'Compra Ventas'!$A$2:$A$2700,CQ$4,'Compra Ventas'!$B$2:$B$2700,$B107,'Compra Ventas'!$C$2:$C$2700,CQ$5)</f>
        <v>0</v>
      </c>
      <c r="CR107" s="13">
        <f>SUMIFS('Compra Ventas'!$E$2:$E$2700,'Compra Ventas'!$A$2:$A$2700,CR$4,'Compra Ventas'!$B$2:$B$2700,$B107,'Compra Ventas'!$C$2:$C$2700,CR$5)</f>
        <v>0</v>
      </c>
      <c r="CS107" s="13">
        <f>SUMIFS('Compra Ventas'!$E$2:$E$2700,'Compra Ventas'!$A$2:$A$2700,CS$4,'Compra Ventas'!$B$2:$B$2700,$B107,'Compra Ventas'!$C$2:$C$2700,CS$5)</f>
        <v>0</v>
      </c>
      <c r="CT107" s="13">
        <f>SUMIFS('Compra Ventas'!$E$2:$E$2700,'Compra Ventas'!$A$2:$A$2700,CT$4,'Compra Ventas'!$B$2:$B$2700,$B107,'Compra Ventas'!$C$2:$C$2700,CT$5)</f>
        <v>0</v>
      </c>
      <c r="CU107" s="13">
        <f>SUMIFS('Compra Ventas'!$E$2:$E$2700,'Compra Ventas'!$A$2:$A$2700,CU$4,'Compra Ventas'!$B$2:$B$2700,$B107,'Compra Ventas'!$C$2:$C$2700,CU$5)</f>
        <v>0</v>
      </c>
      <c r="CV107" s="14">
        <f>SUMIFS('Compra Ventas'!$E$2:$E$2700,'Compra Ventas'!$A$2:$A$2700,CV$4,'Compra Ventas'!$B$2:$B$2700,$B107,'Compra Ventas'!$C$2:$C$2700,CV$5)</f>
        <v>0</v>
      </c>
      <c r="CW107" s="12">
        <f>SUMIFS('Compra Ventas'!$E$2:$E$2700,'Compra Ventas'!$A$2:$A$2700,CW$4,'Compra Ventas'!$B$2:$B$2700,$B107,'Compra Ventas'!$C$2:$C$2700,CW$5)</f>
        <v>0</v>
      </c>
      <c r="CX107" s="13">
        <f>SUMIFS('Compra Ventas'!$E$2:$E$2700,'Compra Ventas'!$A$2:$A$2700,CX$4,'Compra Ventas'!$B$2:$B$2700,$B107,'Compra Ventas'!$C$2:$C$2700,CX$5)</f>
        <v>0</v>
      </c>
      <c r="CY107" s="13">
        <f>SUMIFS('Compra Ventas'!$E$2:$E$2700,'Compra Ventas'!$A$2:$A$2700,CY$4,'Compra Ventas'!$B$2:$B$2700,$B107,'Compra Ventas'!$C$2:$C$2700,CY$5)</f>
        <v>0</v>
      </c>
      <c r="CZ107" s="13">
        <f>SUMIFS('Compra Ventas'!$E$2:$E$2700,'Compra Ventas'!$A$2:$A$2700,CZ$4,'Compra Ventas'!$B$2:$B$2700,$B107,'Compra Ventas'!$C$2:$C$2700,CZ$5)</f>
        <v>0</v>
      </c>
      <c r="DA107" s="13">
        <f>SUMIFS('Compra Ventas'!$E$2:$E$2700,'Compra Ventas'!$A$2:$A$2700,DA$4,'Compra Ventas'!$B$2:$B$2700,$B107,'Compra Ventas'!$C$2:$C$2700,DA$5)</f>
        <v>0</v>
      </c>
      <c r="DB107" s="13">
        <f>SUMIFS('Compra Ventas'!$E$2:$E$2700,'Compra Ventas'!$A$2:$A$2700,DB$4,'Compra Ventas'!$B$2:$B$2700,$B107,'Compra Ventas'!$C$2:$C$2700,DB$5)</f>
        <v>0</v>
      </c>
      <c r="DC107" s="13">
        <f>SUMIFS('Compra Ventas'!$E$2:$E$2700,'Compra Ventas'!$A$2:$A$2700,DC$4,'Compra Ventas'!$B$2:$B$2700,$B107,'Compra Ventas'!$C$2:$C$2700,DC$5)</f>
        <v>0</v>
      </c>
      <c r="DD107" s="13">
        <f>SUMIFS('Compra Ventas'!$E$2:$E$2700,'Compra Ventas'!$A$2:$A$2700,DD$4,'Compra Ventas'!$B$2:$B$2700,$B107,'Compra Ventas'!$C$2:$C$2700,DD$5)</f>
        <v>0</v>
      </c>
      <c r="DE107" s="13">
        <f>SUMIFS('Compra Ventas'!$E$2:$E$2700,'Compra Ventas'!$A$2:$A$2700,DE$4,'Compra Ventas'!$B$2:$B$2700,$B107,'Compra Ventas'!$C$2:$C$2700,DE$5)</f>
        <v>0</v>
      </c>
      <c r="DF107" s="13">
        <f>SUMIFS('Compra Ventas'!$E$2:$E$2700,'Compra Ventas'!$A$2:$A$2700,DF$4,'Compra Ventas'!$B$2:$B$2700,$B107,'Compra Ventas'!$C$2:$C$2700,DF$5)</f>
        <v>0</v>
      </c>
      <c r="DG107" s="13">
        <f>SUMIFS('Compra Ventas'!$E$2:$E$2700,'Compra Ventas'!$A$2:$A$2700,DG$4,'Compra Ventas'!$B$2:$B$2700,$B107,'Compra Ventas'!$C$2:$C$2700,DG$5)</f>
        <v>0</v>
      </c>
      <c r="DH107" s="14">
        <f>SUMIFS('Compra Ventas'!$E$2:$E$2700,'Compra Ventas'!$A$2:$A$2700,DH$4,'Compra Ventas'!$B$2:$B$2700,$B107,'Compra Ventas'!$C$2:$C$2700,DH$5)</f>
        <v>0</v>
      </c>
      <c r="DI107" s="84"/>
      <c r="DJ107" s="98">
        <f>SUMIFS('Ajuste Ciclado'!D$5:D$47,'Ajuste Ciclado'!$C$5:$C$47,Balance!DJ$4,'Ajuste Ciclado'!$B$5:$B$47,Balance!$B107)</f>
        <v>0</v>
      </c>
      <c r="DK107" s="99">
        <f>SUMIFS('Ajuste Ciclado'!E$5:E$47,'Ajuste Ciclado'!$C$5:$C$47,Balance!DK$4,'Ajuste Ciclado'!$B$5:$B$47,Balance!$B107)</f>
        <v>0</v>
      </c>
      <c r="DL107" s="99">
        <f>SUMIFS('Ajuste Ciclado'!F$5:F$47,'Ajuste Ciclado'!$C$5:$C$47,Balance!DL$4,'Ajuste Ciclado'!$B$5:$B$47,Balance!$B107)</f>
        <v>0</v>
      </c>
      <c r="DM107" s="99">
        <f>SUMIFS('Ajuste Ciclado'!G$5:G$47,'Ajuste Ciclado'!$C$5:$C$47,Balance!DM$4,'Ajuste Ciclado'!$B$5:$B$47,Balance!$B107)</f>
        <v>0</v>
      </c>
      <c r="DN107" s="99">
        <f>SUMIFS('Ajuste Ciclado'!H$5:H$47,'Ajuste Ciclado'!$C$5:$C$47,Balance!DN$4,'Ajuste Ciclado'!$B$5:$B$47,Balance!$B107)</f>
        <v>0</v>
      </c>
      <c r="DO107" s="99">
        <f>SUMIFS('Ajuste Ciclado'!I$5:I$47,'Ajuste Ciclado'!$C$5:$C$47,Balance!DO$4,'Ajuste Ciclado'!$B$5:$B$47,Balance!$B107)</f>
        <v>0</v>
      </c>
      <c r="DP107" s="99">
        <f>SUMIFS('Ajuste Ciclado'!J$5:J$47,'Ajuste Ciclado'!$C$5:$C$47,Balance!DP$4,'Ajuste Ciclado'!$B$5:$B$47,Balance!$B107)</f>
        <v>0</v>
      </c>
      <c r="DQ107" s="99">
        <f>SUMIFS('Ajuste Ciclado'!K$5:K$47,'Ajuste Ciclado'!$C$5:$C$47,Balance!DQ$4,'Ajuste Ciclado'!$B$5:$B$47,Balance!$B107)</f>
        <v>0</v>
      </c>
      <c r="DR107" s="99">
        <f>SUMIFS('Ajuste Ciclado'!L$5:L$47,'Ajuste Ciclado'!$C$5:$C$47,Balance!DR$4,'Ajuste Ciclado'!$B$5:$B$47,Balance!$B107)</f>
        <v>0</v>
      </c>
      <c r="DS107" s="99">
        <f>SUMIFS('Ajuste Ciclado'!M$5:M$47,'Ajuste Ciclado'!$C$5:$C$47,Balance!DS$4,'Ajuste Ciclado'!$B$5:$B$47,Balance!$B107)</f>
        <v>0</v>
      </c>
      <c r="DT107" s="99">
        <f>SUMIFS('Ajuste Ciclado'!N$5:N$47,'Ajuste Ciclado'!$C$5:$C$47,Balance!DT$4,'Ajuste Ciclado'!$B$5:$B$47,Balance!$B107)</f>
        <v>0</v>
      </c>
      <c r="DU107" s="100">
        <f>SUMIFS('Ajuste Ciclado'!O$5:O$47,'Ajuste Ciclado'!$C$5:$C$47,Balance!DU$4,'Ajuste Ciclado'!$B$5:$B$47,Balance!$B107)</f>
        <v>0</v>
      </c>
      <c r="DV107" s="98">
        <f>SUMIFS('Ajuste Ciclado'!D$5:D$47,'Ajuste Ciclado'!$C$5:$C$47,Balance!DV$4,'Ajuste Ciclado'!$B$5:$B$47,Balance!$B107)</f>
        <v>0</v>
      </c>
      <c r="DW107" s="99">
        <f>SUMIFS('Ajuste Ciclado'!E$5:E$47,'Ajuste Ciclado'!$C$5:$C$47,Balance!DW$4,'Ajuste Ciclado'!$B$5:$B$47,Balance!$B107)</f>
        <v>0</v>
      </c>
      <c r="DX107" s="99">
        <f>SUMIFS('Ajuste Ciclado'!F$5:F$47,'Ajuste Ciclado'!$C$5:$C$47,Balance!DX$4,'Ajuste Ciclado'!$B$5:$B$47,Balance!$B107)</f>
        <v>0</v>
      </c>
      <c r="DY107" s="99">
        <f>SUMIFS('Ajuste Ciclado'!G$5:G$47,'Ajuste Ciclado'!$C$5:$C$47,Balance!DY$4,'Ajuste Ciclado'!$B$5:$B$47,Balance!$B107)</f>
        <v>0</v>
      </c>
      <c r="DZ107" s="99">
        <f>SUMIFS('Ajuste Ciclado'!H$5:H$47,'Ajuste Ciclado'!$C$5:$C$47,Balance!DZ$4,'Ajuste Ciclado'!$B$5:$B$47,Balance!$B107)</f>
        <v>0</v>
      </c>
      <c r="EA107" s="99">
        <f>SUMIFS('Ajuste Ciclado'!I$5:I$47,'Ajuste Ciclado'!$C$5:$C$47,Balance!EA$4,'Ajuste Ciclado'!$B$5:$B$47,Balance!$B107)</f>
        <v>0</v>
      </c>
      <c r="EB107" s="99">
        <f>SUMIFS('Ajuste Ciclado'!J$5:J$47,'Ajuste Ciclado'!$C$5:$C$47,Balance!EB$4,'Ajuste Ciclado'!$B$5:$B$47,Balance!$B107)</f>
        <v>0</v>
      </c>
      <c r="EC107" s="99">
        <f>SUMIFS('Ajuste Ciclado'!K$5:K$47,'Ajuste Ciclado'!$C$5:$C$47,Balance!EC$4,'Ajuste Ciclado'!$B$5:$B$47,Balance!$B107)</f>
        <v>0</v>
      </c>
      <c r="ED107" s="99">
        <f>SUMIFS('Ajuste Ciclado'!L$5:L$47,'Ajuste Ciclado'!$C$5:$C$47,Balance!ED$4,'Ajuste Ciclado'!$B$5:$B$47,Balance!$B107)</f>
        <v>0</v>
      </c>
      <c r="EE107" s="99">
        <f>SUMIFS('Ajuste Ciclado'!M$5:M$47,'Ajuste Ciclado'!$C$5:$C$47,Balance!EE$4,'Ajuste Ciclado'!$B$5:$B$47,Balance!$B107)</f>
        <v>0</v>
      </c>
      <c r="EF107" s="99">
        <f>SUMIFS('Ajuste Ciclado'!N$5:N$47,'Ajuste Ciclado'!$C$5:$C$47,Balance!EF$4,'Ajuste Ciclado'!$B$5:$B$47,Balance!$B107)</f>
        <v>0</v>
      </c>
      <c r="EG107" s="100">
        <f>SUMIFS('Ajuste Ciclado'!O$5:O$47,'Ajuste Ciclado'!$C$5:$C$47,Balance!EG$4,'Ajuste Ciclado'!$B$5:$B$47,Balance!$B107)</f>
        <v>0</v>
      </c>
      <c r="EH107" s="98">
        <f>SUMIFS('Ajuste Ciclado'!D$5:D$47,'Ajuste Ciclado'!$C$5:$C$47,Balance!EH$4,'Ajuste Ciclado'!$B$5:$B$47,Balance!$B107)</f>
        <v>0</v>
      </c>
      <c r="EI107" s="99">
        <f>SUMIFS('Ajuste Ciclado'!E$5:E$47,'Ajuste Ciclado'!$C$5:$C$47,Balance!EI$4,'Ajuste Ciclado'!$B$5:$B$47,Balance!$B107)</f>
        <v>0</v>
      </c>
      <c r="EJ107" s="99">
        <f>SUMIFS('Ajuste Ciclado'!F$5:F$47,'Ajuste Ciclado'!$C$5:$C$47,Balance!EJ$4,'Ajuste Ciclado'!$B$5:$B$47,Balance!$B107)</f>
        <v>0</v>
      </c>
      <c r="EK107" s="99">
        <f>SUMIFS('Ajuste Ciclado'!G$5:G$47,'Ajuste Ciclado'!$C$5:$C$47,Balance!EK$4,'Ajuste Ciclado'!$B$5:$B$47,Balance!$B107)</f>
        <v>0</v>
      </c>
      <c r="EL107" s="99">
        <f>SUMIFS('Ajuste Ciclado'!H$5:H$47,'Ajuste Ciclado'!$C$5:$C$47,Balance!EL$4,'Ajuste Ciclado'!$B$5:$B$47,Balance!$B107)</f>
        <v>0</v>
      </c>
      <c r="EM107" s="99">
        <f>SUMIFS('Ajuste Ciclado'!I$5:I$47,'Ajuste Ciclado'!$C$5:$C$47,Balance!EM$4,'Ajuste Ciclado'!$B$5:$B$47,Balance!$B107)</f>
        <v>0</v>
      </c>
      <c r="EN107" s="99">
        <f>SUMIFS('Ajuste Ciclado'!J$5:J$47,'Ajuste Ciclado'!$C$5:$C$47,Balance!EN$4,'Ajuste Ciclado'!$B$5:$B$47,Balance!$B107)</f>
        <v>0</v>
      </c>
      <c r="EO107" s="99">
        <f>SUMIFS('Ajuste Ciclado'!K$5:K$47,'Ajuste Ciclado'!$C$5:$C$47,Balance!EO$4,'Ajuste Ciclado'!$B$5:$B$47,Balance!$B107)</f>
        <v>0</v>
      </c>
      <c r="EP107" s="99">
        <f>SUMIFS('Ajuste Ciclado'!L$5:L$47,'Ajuste Ciclado'!$C$5:$C$47,Balance!EP$4,'Ajuste Ciclado'!$B$5:$B$47,Balance!$B107)</f>
        <v>0</v>
      </c>
      <c r="EQ107" s="99">
        <f>SUMIFS('Ajuste Ciclado'!M$5:M$47,'Ajuste Ciclado'!$C$5:$C$47,Balance!EQ$4,'Ajuste Ciclado'!$B$5:$B$47,Balance!$B107)</f>
        <v>0</v>
      </c>
      <c r="ER107" s="99">
        <f>SUMIFS('Ajuste Ciclado'!N$5:N$47,'Ajuste Ciclado'!$C$5:$C$47,Balance!ER$4,'Ajuste Ciclado'!$B$5:$B$47,Balance!$B107)</f>
        <v>0</v>
      </c>
      <c r="ES107" s="100">
        <f>SUMIFS('Ajuste Ciclado'!O$5:O$47,'Ajuste Ciclado'!$C$5:$C$47,Balance!ES$4,'Ajuste Ciclado'!$B$5:$B$47,Balance!$B107)</f>
        <v>0</v>
      </c>
      <c r="ET107" s="84"/>
      <c r="EU107" s="12">
        <f t="shared" si="181"/>
        <v>222249.4180071539</v>
      </c>
      <c r="EV107" s="13">
        <f t="shared" si="145"/>
        <v>159263.56436732231</v>
      </c>
      <c r="EW107" s="13">
        <f t="shared" si="146"/>
        <v>170846.65224470649</v>
      </c>
      <c r="EX107" s="13">
        <f t="shared" si="147"/>
        <v>137854.5942349738</v>
      </c>
      <c r="EY107" s="13">
        <f t="shared" si="148"/>
        <v>131783.35280706291</v>
      </c>
      <c r="EZ107" s="13">
        <f t="shared" si="149"/>
        <v>102517.22382316231</v>
      </c>
      <c r="FA107" s="13">
        <f t="shared" si="150"/>
        <v>113211.7713987545</v>
      </c>
      <c r="FB107" s="13">
        <f t="shared" si="151"/>
        <v>80164.423021283059</v>
      </c>
      <c r="FC107" s="13">
        <f t="shared" si="152"/>
        <v>115905.6205779414</v>
      </c>
      <c r="FD107" s="13">
        <f t="shared" si="153"/>
        <v>46165.895256997013</v>
      </c>
      <c r="FE107" s="13">
        <f t="shared" si="154"/>
        <v>23083.782923984461</v>
      </c>
      <c r="FF107" s="14">
        <f t="shared" si="155"/>
        <v>13624.73492468603</v>
      </c>
      <c r="FG107" s="12">
        <f t="shared" si="156"/>
        <v>222804.41676642219</v>
      </c>
      <c r="FH107" s="13">
        <f t="shared" si="157"/>
        <v>161241.73364552631</v>
      </c>
      <c r="FI107" s="13">
        <f t="shared" si="158"/>
        <v>172602.72790086959</v>
      </c>
      <c r="FJ107" s="13">
        <f t="shared" si="159"/>
        <v>145114.29327631279</v>
      </c>
      <c r="FK107" s="13">
        <f t="shared" si="160"/>
        <v>130054.6926808159</v>
      </c>
      <c r="FL107" s="13">
        <f t="shared" si="161"/>
        <v>105770.6377315897</v>
      </c>
      <c r="FM107" s="13">
        <f t="shared" si="162"/>
        <v>123000.8776380354</v>
      </c>
      <c r="FN107" s="13">
        <f t="shared" si="163"/>
        <v>81314.777864743141</v>
      </c>
      <c r="FO107" s="13">
        <f t="shared" si="164"/>
        <v>119102.4236551264</v>
      </c>
      <c r="FP107" s="13">
        <f t="shared" si="165"/>
        <v>56555.240687282247</v>
      </c>
      <c r="FQ107" s="13">
        <f t="shared" si="166"/>
        <v>56498.936830273837</v>
      </c>
      <c r="FR107" s="14">
        <f t="shared" si="167"/>
        <v>84678.414996118052</v>
      </c>
      <c r="FS107" s="12">
        <f t="shared" si="168"/>
        <v>222892.75676402071</v>
      </c>
      <c r="FT107" s="13">
        <f t="shared" si="169"/>
        <v>161264.17365037181</v>
      </c>
      <c r="FU107" s="13">
        <f t="shared" si="170"/>
        <v>172010.4582619553</v>
      </c>
      <c r="FV107" s="13">
        <f t="shared" si="171"/>
        <v>143534.35851471301</v>
      </c>
      <c r="FW107" s="13">
        <f t="shared" si="172"/>
        <v>135309.24833610971</v>
      </c>
      <c r="FX107" s="13">
        <f t="shared" si="173"/>
        <v>115608.9040931277</v>
      </c>
      <c r="FY107" s="13">
        <f t="shared" si="174"/>
        <v>136480.21985360139</v>
      </c>
      <c r="FZ107" s="13">
        <f t="shared" si="175"/>
        <v>90574.591274757637</v>
      </c>
      <c r="GA107" s="13">
        <f t="shared" si="176"/>
        <v>128998.38108762341</v>
      </c>
      <c r="GB107" s="13">
        <f t="shared" si="177"/>
        <v>86035.118539908523</v>
      </c>
      <c r="GC107" s="13">
        <f t="shared" si="178"/>
        <v>84644.643809431916</v>
      </c>
      <c r="GD107" s="14">
        <f t="shared" si="179"/>
        <v>119064.1520745039</v>
      </c>
      <c r="GE107" s="84"/>
      <c r="GF107" s="12">
        <f t="shared" si="182"/>
        <v>1316671.0335880283</v>
      </c>
      <c r="GG107" s="13">
        <f t="shared" si="182"/>
        <v>1458739.1736731157</v>
      </c>
      <c r="GH107" s="14">
        <f t="shared" si="182"/>
        <v>1596417.0062601247</v>
      </c>
      <c r="GI107" s="6">
        <f t="shared" si="183"/>
        <v>1</v>
      </c>
      <c r="GJ107" s="12">
        <f t="shared" si="184"/>
        <v>0</v>
      </c>
      <c r="GK107" s="13">
        <f t="shared" si="185"/>
        <v>0</v>
      </c>
      <c r="GL107" s="14">
        <f t="shared" si="186"/>
        <v>0</v>
      </c>
      <c r="GM107" s="84"/>
      <c r="GN107" s="66">
        <f t="shared" si="187"/>
        <v>0</v>
      </c>
      <c r="GO107" s="84"/>
      <c r="GP107" s="63" t="str" cm="1">
        <f t="array" ref="GP107">INDEX($GF$4:$GH$4,1,GI107)</f>
        <v>Sample 1</v>
      </c>
      <c r="GQ107" s="12">
        <f t="shared" si="188"/>
        <v>13624.73492468603</v>
      </c>
      <c r="GR107" s="13">
        <f t="shared" si="188"/>
        <v>23083.782923984461</v>
      </c>
      <c r="GS107" s="14">
        <f t="shared" si="188"/>
        <v>46165.895256997013</v>
      </c>
      <c r="GT107" s="12">
        <f t="shared" si="189"/>
        <v>56498.936830273837</v>
      </c>
      <c r="GU107" s="13">
        <f t="shared" si="189"/>
        <v>56555.240687282247</v>
      </c>
      <c r="GV107" s="14">
        <f t="shared" si="189"/>
        <v>81314.777864743141</v>
      </c>
      <c r="GW107" s="12">
        <f t="shared" si="190"/>
        <v>84644.643809431916</v>
      </c>
      <c r="GX107" s="13">
        <f t="shared" si="190"/>
        <v>86035.118539908523</v>
      </c>
      <c r="GY107" s="14">
        <f t="shared" si="190"/>
        <v>90574.591274757637</v>
      </c>
      <c r="GZ107" s="84" t="str">
        <f t="shared" si="180"/>
        <v>Sample 1</v>
      </c>
      <c r="HA107" s="12">
        <f t="shared" si="191"/>
        <v>0</v>
      </c>
      <c r="HB107" s="13">
        <f t="shared" si="191"/>
        <v>0</v>
      </c>
      <c r="HC107" s="14">
        <f t="shared" si="191"/>
        <v>0</v>
      </c>
      <c r="HD107" s="6">
        <f t="shared" si="192"/>
        <v>0</v>
      </c>
      <c r="HE107" s="84" t="str">
        <f t="shared" si="193"/>
        <v>Ok</v>
      </c>
    </row>
    <row r="108" spans="2:213" x14ac:dyDescent="0.3">
      <c r="B108" s="84" t="s">
        <v>30</v>
      </c>
      <c r="C108" s="12">
        <f>SUMIFS(Inyecciones!$E$2:$E$14185,Inyecciones!$A$2:$A$14185,Balance!C$4,Inyecciones!$B$2:$B$14185,Balance!$B108,Inyecciones!$C$2:$C$14185,Balance!C$5)</f>
        <v>744437.83934307727</v>
      </c>
      <c r="D108" s="13">
        <f>SUMIFS(Inyecciones!$E$2:$E$14185,Inyecciones!$A$2:$A$14185,Balance!D$4,Inyecciones!$B$2:$B$14185,Balance!$B108,Inyecciones!$C$2:$C$14185,Balance!D$5)</f>
        <v>830473.98336278915</v>
      </c>
      <c r="E108" s="13">
        <f>SUMIFS(Inyecciones!$E$2:$E$14185,Inyecciones!$A$2:$A$14185,Balance!E$4,Inyecciones!$B$2:$B$14185,Balance!$B108,Inyecciones!$C$2:$C$14185,Balance!E$5)</f>
        <v>1071640.5308926611</v>
      </c>
      <c r="F108" s="13">
        <f>SUMIFS(Inyecciones!$E$2:$E$14185,Inyecciones!$A$2:$A$14185,Balance!F$4,Inyecciones!$B$2:$B$14185,Balance!$B108,Inyecciones!$C$2:$C$14185,Balance!F$5)</f>
        <v>910476.36314580112</v>
      </c>
      <c r="G108" s="13">
        <f>SUMIFS(Inyecciones!$E$2:$E$14185,Inyecciones!$A$2:$A$14185,Balance!G$4,Inyecciones!$B$2:$B$14185,Balance!$B108,Inyecciones!$C$2:$C$14185,Balance!G$5)</f>
        <v>1069237.433576663</v>
      </c>
      <c r="H108" s="13">
        <f>SUMIFS(Inyecciones!$E$2:$E$14185,Inyecciones!$A$2:$A$14185,Balance!H$4,Inyecciones!$B$2:$B$14185,Balance!$B108,Inyecciones!$C$2:$C$14185,Balance!H$5)</f>
        <v>892622.2979987599</v>
      </c>
      <c r="I108" s="13">
        <f>SUMIFS(Inyecciones!$E$2:$E$14185,Inyecciones!$A$2:$A$14185,Balance!I$4,Inyecciones!$B$2:$B$14185,Balance!$B108,Inyecciones!$C$2:$C$14185,Balance!I$5)</f>
        <v>448040.9364423636</v>
      </c>
      <c r="J108" s="13">
        <f>SUMIFS(Inyecciones!$E$2:$E$14185,Inyecciones!$A$2:$A$14185,Balance!J$4,Inyecciones!$B$2:$B$14185,Balance!$B108,Inyecciones!$C$2:$C$14185,Balance!J$5)</f>
        <v>111681.54341462599</v>
      </c>
      <c r="K108" s="13">
        <f>SUMIFS(Inyecciones!$E$2:$E$14185,Inyecciones!$A$2:$A$14185,Balance!K$4,Inyecciones!$B$2:$B$14185,Balance!$B108,Inyecciones!$C$2:$C$14185,Balance!K$5)</f>
        <v>150237.1082793393</v>
      </c>
      <c r="L108" s="13">
        <f>SUMIFS(Inyecciones!$E$2:$E$14185,Inyecciones!$A$2:$A$14185,Balance!L$4,Inyecciones!$B$2:$B$14185,Balance!$B108,Inyecciones!$C$2:$C$14185,Balance!L$5)</f>
        <v>93237.854277212857</v>
      </c>
      <c r="M108" s="13">
        <f>SUMIFS(Inyecciones!$E$2:$E$14185,Inyecciones!$A$2:$A$14185,Balance!M$4,Inyecciones!$B$2:$B$14185,Balance!$B108,Inyecciones!$C$2:$C$14185,Balance!M$5)</f>
        <v>156369.8558662922</v>
      </c>
      <c r="N108" s="14">
        <f>SUMIFS(Inyecciones!$E$2:$E$14185,Inyecciones!$A$2:$A$14185,Balance!N$4,Inyecciones!$B$2:$B$14185,Balance!$B108,Inyecciones!$C$2:$C$14185,Balance!N$5)</f>
        <v>189576.3266565589</v>
      </c>
      <c r="O108" s="12">
        <f>SUMIFS(Inyecciones!$E$2:$E$14185,Inyecciones!$A$2:$A$14185,Balance!O$4,Inyecciones!$B$2:$B$14185,Balance!$B108,Inyecciones!$C$2:$C$14185,Balance!O$5)</f>
        <v>745291.10677817871</v>
      </c>
      <c r="P108" s="13">
        <f>SUMIFS(Inyecciones!$E$2:$E$14185,Inyecciones!$A$2:$A$14185,Balance!P$4,Inyecciones!$B$2:$B$14185,Balance!$B108,Inyecciones!$C$2:$C$14185,Balance!P$5)</f>
        <v>834623.36941516772</v>
      </c>
      <c r="Q108" s="13">
        <f>SUMIFS(Inyecciones!$E$2:$E$14185,Inyecciones!$A$2:$A$14185,Balance!Q$4,Inyecciones!$B$2:$B$14185,Balance!$B108,Inyecciones!$C$2:$C$14185,Balance!Q$5)</f>
        <v>1066078.8469479219</v>
      </c>
      <c r="R108" s="13">
        <f>SUMIFS(Inyecciones!$E$2:$E$14185,Inyecciones!$A$2:$A$14185,Balance!R$4,Inyecciones!$B$2:$B$14185,Balance!$B108,Inyecciones!$C$2:$C$14185,Balance!R$5)</f>
        <v>873999.74502309994</v>
      </c>
      <c r="S108" s="13">
        <f>SUMIFS(Inyecciones!$E$2:$E$14185,Inyecciones!$A$2:$A$14185,Balance!S$4,Inyecciones!$B$2:$B$14185,Balance!$B108,Inyecciones!$C$2:$C$14185,Balance!S$5)</f>
        <v>1051345.2825679251</v>
      </c>
      <c r="T108" s="13">
        <f>SUMIFS(Inyecciones!$E$2:$E$14185,Inyecciones!$A$2:$A$14185,Balance!T$4,Inyecciones!$B$2:$B$14185,Balance!$B108,Inyecciones!$C$2:$C$14185,Balance!T$5)</f>
        <v>900177.22639235575</v>
      </c>
      <c r="U108" s="13">
        <f>SUMIFS(Inyecciones!$E$2:$E$14185,Inyecciones!$A$2:$A$14185,Balance!U$4,Inyecciones!$B$2:$B$14185,Balance!$B108,Inyecciones!$C$2:$C$14185,Balance!U$5)</f>
        <v>473274.03231914662</v>
      </c>
      <c r="V108" s="13">
        <f>SUMIFS(Inyecciones!$E$2:$E$14185,Inyecciones!$A$2:$A$14185,Balance!V$4,Inyecciones!$B$2:$B$14185,Balance!$B108,Inyecciones!$C$2:$C$14185,Balance!V$5)</f>
        <v>111592.949175949</v>
      </c>
      <c r="W108" s="13">
        <f>SUMIFS(Inyecciones!$E$2:$E$14185,Inyecciones!$A$2:$A$14185,Balance!W$4,Inyecciones!$B$2:$B$14185,Balance!$B108,Inyecciones!$C$2:$C$14185,Balance!W$5)</f>
        <v>138854.77437952359</v>
      </c>
      <c r="X108" s="13">
        <f>SUMIFS(Inyecciones!$E$2:$E$14185,Inyecciones!$A$2:$A$14185,Balance!X$4,Inyecciones!$B$2:$B$14185,Balance!$B108,Inyecciones!$C$2:$C$14185,Balance!X$5)</f>
        <v>108446.3146738145</v>
      </c>
      <c r="Y108" s="13">
        <f>SUMIFS(Inyecciones!$E$2:$E$14185,Inyecciones!$A$2:$A$14185,Balance!Y$4,Inyecciones!$B$2:$B$14185,Balance!$B108,Inyecciones!$C$2:$C$14185,Balance!Y$5)</f>
        <v>193055.88397008789</v>
      </c>
      <c r="Z108" s="14">
        <f>SUMIFS(Inyecciones!$E$2:$E$14185,Inyecciones!$A$2:$A$14185,Balance!Z$4,Inyecciones!$B$2:$B$14185,Balance!$B108,Inyecciones!$C$2:$C$14185,Balance!Z$5)</f>
        <v>249898.08667064729</v>
      </c>
      <c r="AA108" s="12">
        <f>SUMIFS(Inyecciones!$E$2:$E$14185,Inyecciones!$A$2:$A$14185,Balance!AA$4,Inyecciones!$B$2:$B$14185,Balance!$B108,Inyecciones!$C$2:$C$14185,Balance!AA$5)</f>
        <v>744653.93333405536</v>
      </c>
      <c r="AB108" s="13">
        <f>SUMIFS(Inyecciones!$E$2:$E$14185,Inyecciones!$A$2:$A$14185,Balance!AB$4,Inyecciones!$B$2:$B$14185,Balance!$B108,Inyecciones!$C$2:$C$14185,Balance!AB$5)</f>
        <v>832129.70296045393</v>
      </c>
      <c r="AC108" s="13">
        <f>SUMIFS(Inyecciones!$E$2:$E$14185,Inyecciones!$A$2:$A$14185,Balance!AC$4,Inyecciones!$B$2:$B$14185,Balance!$B108,Inyecciones!$C$2:$C$14185,Balance!AC$5)</f>
        <v>1066014.6321440791</v>
      </c>
      <c r="AD108" s="13">
        <f>SUMIFS(Inyecciones!$E$2:$E$14185,Inyecciones!$A$2:$A$14185,Balance!AD$4,Inyecciones!$B$2:$B$14185,Balance!$B108,Inyecciones!$C$2:$C$14185,Balance!AD$5)</f>
        <v>874192.64856653323</v>
      </c>
      <c r="AE108" s="13">
        <f>SUMIFS(Inyecciones!$E$2:$E$14185,Inyecciones!$A$2:$A$14185,Balance!AE$4,Inyecciones!$B$2:$B$14185,Balance!$B108,Inyecciones!$C$2:$C$14185,Balance!AE$5)</f>
        <v>1080749.317950197</v>
      </c>
      <c r="AF108" s="13">
        <f>SUMIFS(Inyecciones!$E$2:$E$14185,Inyecciones!$A$2:$A$14185,Balance!AF$4,Inyecciones!$B$2:$B$14185,Balance!$B108,Inyecciones!$C$2:$C$14185,Balance!AF$5)</f>
        <v>949920.90950360906</v>
      </c>
      <c r="AG108" s="13">
        <f>SUMIFS(Inyecciones!$E$2:$E$14185,Inyecciones!$A$2:$A$14185,Balance!AG$4,Inyecciones!$B$2:$B$14185,Balance!$B108,Inyecciones!$C$2:$C$14185,Balance!AG$5)</f>
        <v>490092.77093441982</v>
      </c>
      <c r="AH108" s="13">
        <f>SUMIFS(Inyecciones!$E$2:$E$14185,Inyecciones!$A$2:$A$14185,Balance!AH$4,Inyecciones!$B$2:$B$14185,Balance!$B108,Inyecciones!$C$2:$C$14185,Balance!AH$5)</f>
        <v>118073.8407044779</v>
      </c>
      <c r="AI108" s="13">
        <f>SUMIFS(Inyecciones!$E$2:$E$14185,Inyecciones!$A$2:$A$14185,Balance!AI$4,Inyecciones!$B$2:$B$14185,Balance!$B108,Inyecciones!$C$2:$C$14185,Balance!AI$5)</f>
        <v>155327.15136792211</v>
      </c>
      <c r="AJ108" s="13">
        <f>SUMIFS(Inyecciones!$E$2:$E$14185,Inyecciones!$A$2:$A$14185,Balance!AJ$4,Inyecciones!$B$2:$B$14185,Balance!$B108,Inyecciones!$C$2:$C$14185,Balance!AJ$5)</f>
        <v>137950.62503812011</v>
      </c>
      <c r="AK108" s="13">
        <f>SUMIFS(Inyecciones!$E$2:$E$14185,Inyecciones!$A$2:$A$14185,Balance!AK$4,Inyecciones!$B$2:$B$14185,Balance!$B108,Inyecciones!$C$2:$C$14185,Balance!AK$5)</f>
        <v>225542.27186949979</v>
      </c>
      <c r="AL108" s="14">
        <f>SUMIFS(Inyecciones!$E$2:$E$14185,Inyecciones!$A$2:$A$14185,Balance!AL$4,Inyecciones!$B$2:$B$14185,Balance!$B108,Inyecciones!$C$2:$C$14185,Balance!AL$5)</f>
        <v>294294.08892569138</v>
      </c>
      <c r="AM108" s="13"/>
      <c r="AN108" s="12">
        <f>SUMIFS('Retiro Mensual'!$E$2:$E$2629,'Retiro Mensual'!$A$2:$A$2629,AN$4,'Retiro Mensual'!$B$2:$B$2629,$B108,'Retiro Mensual'!$C$2:$C$2629,AN$5)</f>
        <v>1455117.64</v>
      </c>
      <c r="AO108" s="13">
        <f>SUMIFS('Retiro Mensual'!$E$2:$E$2629,'Retiro Mensual'!$A$2:$A$2629,AO$4,'Retiro Mensual'!$B$2:$B$2629,$B108,'Retiro Mensual'!$C$2:$C$2629,AO$5)</f>
        <v>959483.21799999999</v>
      </c>
      <c r="AP108" s="13">
        <f>SUMIFS('Retiro Mensual'!$E$2:$E$2629,'Retiro Mensual'!$A$2:$A$2629,AP$4,'Retiro Mensual'!$B$2:$B$2629,$B108,'Retiro Mensual'!$C$2:$C$2629,AP$5)</f>
        <v>1299778.32</v>
      </c>
      <c r="AQ108" s="13">
        <f>SUMIFS('Retiro Mensual'!$E$2:$E$2629,'Retiro Mensual'!$A$2:$A$2629,AQ$4,'Retiro Mensual'!$B$2:$B$2629,$B108,'Retiro Mensual'!$C$2:$C$2629,AQ$5)</f>
        <v>1005787.151</v>
      </c>
      <c r="AR108" s="13">
        <f>SUMIFS('Retiro Mensual'!$E$2:$E$2629,'Retiro Mensual'!$A$2:$A$2629,AR$4,'Retiro Mensual'!$B$2:$B$2629,$B108,'Retiro Mensual'!$C$2:$C$2629,AR$5)</f>
        <v>1199126.6029999999</v>
      </c>
      <c r="AS108" s="13">
        <f>SUMIFS('Retiro Mensual'!$E$2:$E$2629,'Retiro Mensual'!$A$2:$A$2629,AS$4,'Retiro Mensual'!$B$2:$B$2629,$B108,'Retiro Mensual'!$C$2:$C$2629,AS$5)</f>
        <v>1000800.286</v>
      </c>
      <c r="AT108" s="13">
        <f>SUMIFS('Retiro Mensual'!$E$2:$E$2629,'Retiro Mensual'!$A$2:$A$2629,AT$4,'Retiro Mensual'!$B$2:$B$2629,$B108,'Retiro Mensual'!$C$2:$C$2629,AT$5)</f>
        <v>1062211.173</v>
      </c>
      <c r="AU108" s="13">
        <f>SUMIFS('Retiro Mensual'!$E$2:$E$2629,'Retiro Mensual'!$A$2:$A$2629,AU$4,'Retiro Mensual'!$B$2:$B$2629,$B108,'Retiro Mensual'!$C$2:$C$2629,AU$5)</f>
        <v>1127423.1140000001</v>
      </c>
      <c r="AV108" s="13">
        <f>SUMIFS('Retiro Mensual'!$E$2:$E$2629,'Retiro Mensual'!$A$2:$A$2629,AV$4,'Retiro Mensual'!$B$2:$B$2629,$B108,'Retiro Mensual'!$C$2:$C$2629,AV$5)</f>
        <v>1038360.372</v>
      </c>
      <c r="AW108" s="13">
        <f>SUMIFS('Retiro Mensual'!$E$2:$E$2629,'Retiro Mensual'!$A$2:$A$2629,AW$4,'Retiro Mensual'!$B$2:$B$2629,$B108,'Retiro Mensual'!$C$2:$C$2629,AW$5)</f>
        <v>601567.90930000006</v>
      </c>
      <c r="AX108" s="13">
        <f>SUMIFS('Retiro Mensual'!$E$2:$E$2629,'Retiro Mensual'!$A$2:$A$2629,AX$4,'Retiro Mensual'!$B$2:$B$2629,$B108,'Retiro Mensual'!$C$2:$C$2629,AX$5)</f>
        <v>474242.364</v>
      </c>
      <c r="AY108" s="14">
        <f>SUMIFS('Retiro Mensual'!$E$2:$E$2629,'Retiro Mensual'!$A$2:$A$2629,AY$4,'Retiro Mensual'!$B$2:$B$2629,$B108,'Retiro Mensual'!$C$2:$C$2629,AY$5)</f>
        <v>541553.60710000002</v>
      </c>
      <c r="AZ108" s="12">
        <f>SUMIFS('Retiro Mensual'!$E$2:$E$2629,'Retiro Mensual'!$A$2:$A$2629,AZ$4,'Retiro Mensual'!$B$2:$B$2629,$B108,'Retiro Mensual'!$C$2:$C$2629,AZ$5)</f>
        <v>1456822.034</v>
      </c>
      <c r="BA108" s="13">
        <f>SUMIFS('Retiro Mensual'!$E$2:$E$2629,'Retiro Mensual'!$A$2:$A$2629,BA$4,'Retiro Mensual'!$B$2:$B$2629,$B108,'Retiro Mensual'!$C$2:$C$2629,BA$5)</f>
        <v>967185.5172</v>
      </c>
      <c r="BB108" s="13">
        <f>SUMIFS('Retiro Mensual'!$E$2:$E$2629,'Retiro Mensual'!$A$2:$A$2629,BB$4,'Retiro Mensual'!$B$2:$B$2629,$B108,'Retiro Mensual'!$C$2:$C$2629,BB$5)</f>
        <v>1312714.9920000001</v>
      </c>
      <c r="BC108" s="13">
        <f>SUMIFS('Retiro Mensual'!$E$2:$E$2629,'Retiro Mensual'!$A$2:$A$2629,BC$4,'Retiro Mensual'!$B$2:$B$2629,$B108,'Retiro Mensual'!$C$2:$C$2629,BC$5)</f>
        <v>1058789.0290000001</v>
      </c>
      <c r="BD108" s="13">
        <f>SUMIFS('Retiro Mensual'!$E$2:$E$2629,'Retiro Mensual'!$A$2:$A$2629,BD$4,'Retiro Mensual'!$B$2:$B$2629,$B108,'Retiro Mensual'!$C$2:$C$2629,BD$5)</f>
        <v>1177069.8770000001</v>
      </c>
      <c r="BE108" s="13">
        <f>SUMIFS('Retiro Mensual'!$E$2:$E$2629,'Retiro Mensual'!$A$2:$A$2629,BE$4,'Retiro Mensual'!$B$2:$B$2629,$B108,'Retiro Mensual'!$C$2:$C$2629,BE$5)</f>
        <v>1012954.059</v>
      </c>
      <c r="BF108" s="13">
        <f>SUMIFS('Retiro Mensual'!$E$2:$E$2629,'Retiro Mensual'!$A$2:$A$2629,BF$4,'Retiro Mensual'!$B$2:$B$2629,$B108,'Retiro Mensual'!$C$2:$C$2629,BF$5)</f>
        <v>1112923.3810000001</v>
      </c>
      <c r="BG108" s="13">
        <f>SUMIFS('Retiro Mensual'!$E$2:$E$2629,'Retiro Mensual'!$A$2:$A$2629,BG$4,'Retiro Mensual'!$B$2:$B$2629,$B108,'Retiro Mensual'!$C$2:$C$2629,BG$5)</f>
        <v>1134946.402</v>
      </c>
      <c r="BH108" s="13">
        <f>SUMIFS('Retiro Mensual'!$E$2:$E$2629,'Retiro Mensual'!$A$2:$A$2629,BH$4,'Retiro Mensual'!$B$2:$B$2629,$B108,'Retiro Mensual'!$C$2:$C$2629,BH$5)</f>
        <v>1055344.068</v>
      </c>
      <c r="BI108" s="13">
        <f>SUMIFS('Retiro Mensual'!$E$2:$E$2629,'Retiro Mensual'!$A$2:$A$2629,BI$4,'Retiro Mensual'!$B$2:$B$2629,$B108,'Retiro Mensual'!$C$2:$C$2629,BI$5)</f>
        <v>688101.16949999996</v>
      </c>
      <c r="BJ108" s="13">
        <f>SUMIFS('Retiro Mensual'!$E$2:$E$2629,'Retiro Mensual'!$A$2:$A$2629,BJ$4,'Retiro Mensual'!$B$2:$B$2629,$B108,'Retiro Mensual'!$C$2:$C$2629,BJ$5)</f>
        <v>708985.52119999996</v>
      </c>
      <c r="BK108" s="14">
        <f>SUMIFS('Retiro Mensual'!$E$2:$E$2629,'Retiro Mensual'!$A$2:$A$2629,BK$4,'Retiro Mensual'!$B$2:$B$2629,$B108,'Retiro Mensual'!$C$2:$C$2629,BK$5)</f>
        <v>805007.9155</v>
      </c>
      <c r="BL108" s="12">
        <f>SUMIFS('Retiro Mensual'!$E$2:$E$2629,'Retiro Mensual'!$A$2:$A$2629,BL$4,'Retiro Mensual'!$B$2:$B$2629,$B108,'Retiro Mensual'!$C$2:$C$2629,BL$5)</f>
        <v>1457206.94</v>
      </c>
      <c r="BM108" s="13">
        <f>SUMIFS('Retiro Mensual'!$E$2:$E$2629,'Retiro Mensual'!$A$2:$A$2629,BM$4,'Retiro Mensual'!$B$2:$B$2629,$B108,'Retiro Mensual'!$C$2:$C$2629,BM$5)</f>
        <v>967519.71810000006</v>
      </c>
      <c r="BN108" s="13">
        <f>SUMIFS('Retiro Mensual'!$E$2:$E$2629,'Retiro Mensual'!$A$2:$A$2629,BN$4,'Retiro Mensual'!$B$2:$B$2629,$B108,'Retiro Mensual'!$C$2:$C$2629,BN$5)</f>
        <v>1307109.811</v>
      </c>
      <c r="BO108" s="13">
        <f>SUMIFS('Retiro Mensual'!$E$2:$E$2629,'Retiro Mensual'!$A$2:$A$2629,BO$4,'Retiro Mensual'!$B$2:$B$2629,$B108,'Retiro Mensual'!$C$2:$C$2629,BO$5)</f>
        <v>1050391.219</v>
      </c>
      <c r="BP108" s="13">
        <f>SUMIFS('Retiro Mensual'!$E$2:$E$2629,'Retiro Mensual'!$A$2:$A$2629,BP$4,'Retiro Mensual'!$B$2:$B$2629,$B108,'Retiro Mensual'!$C$2:$C$2629,BP$5)</f>
        <v>1222742.0719999999</v>
      </c>
      <c r="BQ108" s="13">
        <f>SUMIFS('Retiro Mensual'!$E$2:$E$2629,'Retiro Mensual'!$A$2:$A$2629,BQ$4,'Retiro Mensual'!$B$2:$B$2629,$B108,'Retiro Mensual'!$C$2:$C$2629,BQ$5)</f>
        <v>1083605.1429999999</v>
      </c>
      <c r="BR108" s="13">
        <f>SUMIFS('Retiro Mensual'!$E$2:$E$2629,'Retiro Mensual'!$A$2:$A$2629,BR$4,'Retiro Mensual'!$B$2:$B$2629,$B108,'Retiro Mensual'!$C$2:$C$2629,BR$5)</f>
        <v>1210003.5819999999</v>
      </c>
      <c r="BS108" s="13">
        <f>SUMIFS('Retiro Mensual'!$E$2:$E$2629,'Retiro Mensual'!$A$2:$A$2629,BS$4,'Retiro Mensual'!$B$2:$B$2629,$B108,'Retiro Mensual'!$C$2:$C$2629,BS$5)</f>
        <v>1246998.8389999999</v>
      </c>
      <c r="BT108" s="13">
        <f>SUMIFS('Retiro Mensual'!$E$2:$E$2629,'Retiro Mensual'!$A$2:$A$2629,BT$4,'Retiro Mensual'!$B$2:$B$2629,$B108,'Retiro Mensual'!$C$2:$C$2629,BT$5)</f>
        <v>1128822.3259999999</v>
      </c>
      <c r="BU108" s="13">
        <f>SUMIFS('Retiro Mensual'!$E$2:$E$2629,'Retiro Mensual'!$A$2:$A$2629,BU$4,'Retiro Mensual'!$B$2:$B$2629,$B108,'Retiro Mensual'!$C$2:$C$2629,BU$5)</f>
        <v>947448.73060000001</v>
      </c>
      <c r="BV108" s="13">
        <f>SUMIFS('Retiro Mensual'!$E$2:$E$2629,'Retiro Mensual'!$A$2:$A$2629,BV$4,'Retiro Mensual'!$B$2:$B$2629,$B108,'Retiro Mensual'!$C$2:$C$2629,BV$5)</f>
        <v>984982.3077</v>
      </c>
      <c r="BW108" s="14">
        <f>SUMIFS('Retiro Mensual'!$E$2:$E$2629,'Retiro Mensual'!$A$2:$A$2629,BW$4,'Retiro Mensual'!$B$2:$B$2629,$B108,'Retiro Mensual'!$C$2:$C$2629,BW$5)</f>
        <v>1019007.789</v>
      </c>
      <c r="BX108" s="13"/>
      <c r="BY108" s="12">
        <f>SUMIFS('Compra Ventas'!$E$2:$E$2700,'Compra Ventas'!$A$2:$A$2700,BY$4,'Compra Ventas'!$B$2:$B$2700,$B108,'Compra Ventas'!$C$2:$C$2700,BY$5)</f>
        <v>0</v>
      </c>
      <c r="BZ108" s="13">
        <f>SUMIFS('Compra Ventas'!$E$2:$E$2700,'Compra Ventas'!$A$2:$A$2700,BZ$4,'Compra Ventas'!$B$2:$B$2700,$B108,'Compra Ventas'!$C$2:$C$2700,BZ$5)</f>
        <v>0</v>
      </c>
      <c r="CA108" s="13">
        <f>SUMIFS('Compra Ventas'!$E$2:$E$2700,'Compra Ventas'!$A$2:$A$2700,CA$4,'Compra Ventas'!$B$2:$B$2700,$B108,'Compra Ventas'!$C$2:$C$2700,CA$5)</f>
        <v>0</v>
      </c>
      <c r="CB108" s="13">
        <f>SUMIFS('Compra Ventas'!$E$2:$E$2700,'Compra Ventas'!$A$2:$A$2700,CB$4,'Compra Ventas'!$B$2:$B$2700,$B108,'Compra Ventas'!$C$2:$C$2700,CB$5)</f>
        <v>0</v>
      </c>
      <c r="CC108" s="13">
        <f>SUMIFS('Compra Ventas'!$E$2:$E$2700,'Compra Ventas'!$A$2:$A$2700,CC$4,'Compra Ventas'!$B$2:$B$2700,$B108,'Compra Ventas'!$C$2:$C$2700,CC$5)</f>
        <v>0</v>
      </c>
      <c r="CD108" s="13">
        <f>SUMIFS('Compra Ventas'!$E$2:$E$2700,'Compra Ventas'!$A$2:$A$2700,CD$4,'Compra Ventas'!$B$2:$B$2700,$B108,'Compra Ventas'!$C$2:$C$2700,CD$5)</f>
        <v>0</v>
      </c>
      <c r="CE108" s="13">
        <f>SUMIFS('Compra Ventas'!$E$2:$E$2700,'Compra Ventas'!$A$2:$A$2700,CE$4,'Compra Ventas'!$B$2:$B$2700,$B108,'Compra Ventas'!$C$2:$C$2700,CE$5)</f>
        <v>0</v>
      </c>
      <c r="CF108" s="13">
        <f>SUMIFS('Compra Ventas'!$E$2:$E$2700,'Compra Ventas'!$A$2:$A$2700,CF$4,'Compra Ventas'!$B$2:$B$2700,$B108,'Compra Ventas'!$C$2:$C$2700,CF$5)</f>
        <v>0</v>
      </c>
      <c r="CG108" s="13">
        <f>SUMIFS('Compra Ventas'!$E$2:$E$2700,'Compra Ventas'!$A$2:$A$2700,CG$4,'Compra Ventas'!$B$2:$B$2700,$B108,'Compra Ventas'!$C$2:$C$2700,CG$5)</f>
        <v>0</v>
      </c>
      <c r="CH108" s="13">
        <f>SUMIFS('Compra Ventas'!$E$2:$E$2700,'Compra Ventas'!$A$2:$A$2700,CH$4,'Compra Ventas'!$B$2:$B$2700,$B108,'Compra Ventas'!$C$2:$C$2700,CH$5)</f>
        <v>0</v>
      </c>
      <c r="CI108" s="13">
        <f>SUMIFS('Compra Ventas'!$E$2:$E$2700,'Compra Ventas'!$A$2:$A$2700,CI$4,'Compra Ventas'!$B$2:$B$2700,$B108,'Compra Ventas'!$C$2:$C$2700,CI$5)</f>
        <v>0</v>
      </c>
      <c r="CJ108" s="14">
        <f>SUMIFS('Compra Ventas'!$E$2:$E$2700,'Compra Ventas'!$A$2:$A$2700,CJ$4,'Compra Ventas'!$B$2:$B$2700,$B108,'Compra Ventas'!$C$2:$C$2700,CJ$5)</f>
        <v>0</v>
      </c>
      <c r="CK108" s="12">
        <f>SUMIFS('Compra Ventas'!$E$2:$E$2700,'Compra Ventas'!$A$2:$A$2700,CK$4,'Compra Ventas'!$B$2:$B$2700,$B108,'Compra Ventas'!$C$2:$C$2700,CK$5)</f>
        <v>0</v>
      </c>
      <c r="CL108" s="13">
        <f>SUMIFS('Compra Ventas'!$E$2:$E$2700,'Compra Ventas'!$A$2:$A$2700,CL$4,'Compra Ventas'!$B$2:$B$2700,$B108,'Compra Ventas'!$C$2:$C$2700,CL$5)</f>
        <v>0</v>
      </c>
      <c r="CM108" s="13">
        <f>SUMIFS('Compra Ventas'!$E$2:$E$2700,'Compra Ventas'!$A$2:$A$2700,CM$4,'Compra Ventas'!$B$2:$B$2700,$B108,'Compra Ventas'!$C$2:$C$2700,CM$5)</f>
        <v>0</v>
      </c>
      <c r="CN108" s="13">
        <f>SUMIFS('Compra Ventas'!$E$2:$E$2700,'Compra Ventas'!$A$2:$A$2700,CN$4,'Compra Ventas'!$B$2:$B$2700,$B108,'Compra Ventas'!$C$2:$C$2700,CN$5)</f>
        <v>0</v>
      </c>
      <c r="CO108" s="13">
        <f>SUMIFS('Compra Ventas'!$E$2:$E$2700,'Compra Ventas'!$A$2:$A$2700,CO$4,'Compra Ventas'!$B$2:$B$2700,$B108,'Compra Ventas'!$C$2:$C$2700,CO$5)</f>
        <v>0</v>
      </c>
      <c r="CP108" s="13">
        <f>SUMIFS('Compra Ventas'!$E$2:$E$2700,'Compra Ventas'!$A$2:$A$2700,CP$4,'Compra Ventas'!$B$2:$B$2700,$B108,'Compra Ventas'!$C$2:$C$2700,CP$5)</f>
        <v>0</v>
      </c>
      <c r="CQ108" s="13">
        <f>SUMIFS('Compra Ventas'!$E$2:$E$2700,'Compra Ventas'!$A$2:$A$2700,CQ$4,'Compra Ventas'!$B$2:$B$2700,$B108,'Compra Ventas'!$C$2:$C$2700,CQ$5)</f>
        <v>0</v>
      </c>
      <c r="CR108" s="13">
        <f>SUMIFS('Compra Ventas'!$E$2:$E$2700,'Compra Ventas'!$A$2:$A$2700,CR$4,'Compra Ventas'!$B$2:$B$2700,$B108,'Compra Ventas'!$C$2:$C$2700,CR$5)</f>
        <v>0</v>
      </c>
      <c r="CS108" s="13">
        <f>SUMIFS('Compra Ventas'!$E$2:$E$2700,'Compra Ventas'!$A$2:$A$2700,CS$4,'Compra Ventas'!$B$2:$B$2700,$B108,'Compra Ventas'!$C$2:$C$2700,CS$5)</f>
        <v>0</v>
      </c>
      <c r="CT108" s="13">
        <f>SUMIFS('Compra Ventas'!$E$2:$E$2700,'Compra Ventas'!$A$2:$A$2700,CT$4,'Compra Ventas'!$B$2:$B$2700,$B108,'Compra Ventas'!$C$2:$C$2700,CT$5)</f>
        <v>0</v>
      </c>
      <c r="CU108" s="13">
        <f>SUMIFS('Compra Ventas'!$E$2:$E$2700,'Compra Ventas'!$A$2:$A$2700,CU$4,'Compra Ventas'!$B$2:$B$2700,$B108,'Compra Ventas'!$C$2:$C$2700,CU$5)</f>
        <v>0</v>
      </c>
      <c r="CV108" s="14">
        <f>SUMIFS('Compra Ventas'!$E$2:$E$2700,'Compra Ventas'!$A$2:$A$2700,CV$4,'Compra Ventas'!$B$2:$B$2700,$B108,'Compra Ventas'!$C$2:$C$2700,CV$5)</f>
        <v>0</v>
      </c>
      <c r="CW108" s="12">
        <f>SUMIFS('Compra Ventas'!$E$2:$E$2700,'Compra Ventas'!$A$2:$A$2700,CW$4,'Compra Ventas'!$B$2:$B$2700,$B108,'Compra Ventas'!$C$2:$C$2700,CW$5)</f>
        <v>0</v>
      </c>
      <c r="CX108" s="13">
        <f>SUMIFS('Compra Ventas'!$E$2:$E$2700,'Compra Ventas'!$A$2:$A$2700,CX$4,'Compra Ventas'!$B$2:$B$2700,$B108,'Compra Ventas'!$C$2:$C$2700,CX$5)</f>
        <v>0</v>
      </c>
      <c r="CY108" s="13">
        <f>SUMIFS('Compra Ventas'!$E$2:$E$2700,'Compra Ventas'!$A$2:$A$2700,CY$4,'Compra Ventas'!$B$2:$B$2700,$B108,'Compra Ventas'!$C$2:$C$2700,CY$5)</f>
        <v>0</v>
      </c>
      <c r="CZ108" s="13">
        <f>SUMIFS('Compra Ventas'!$E$2:$E$2700,'Compra Ventas'!$A$2:$A$2700,CZ$4,'Compra Ventas'!$B$2:$B$2700,$B108,'Compra Ventas'!$C$2:$C$2700,CZ$5)</f>
        <v>0</v>
      </c>
      <c r="DA108" s="13">
        <f>SUMIFS('Compra Ventas'!$E$2:$E$2700,'Compra Ventas'!$A$2:$A$2700,DA$4,'Compra Ventas'!$B$2:$B$2700,$B108,'Compra Ventas'!$C$2:$C$2700,DA$5)</f>
        <v>0</v>
      </c>
      <c r="DB108" s="13">
        <f>SUMIFS('Compra Ventas'!$E$2:$E$2700,'Compra Ventas'!$A$2:$A$2700,DB$4,'Compra Ventas'!$B$2:$B$2700,$B108,'Compra Ventas'!$C$2:$C$2700,DB$5)</f>
        <v>0</v>
      </c>
      <c r="DC108" s="13">
        <f>SUMIFS('Compra Ventas'!$E$2:$E$2700,'Compra Ventas'!$A$2:$A$2700,DC$4,'Compra Ventas'!$B$2:$B$2700,$B108,'Compra Ventas'!$C$2:$C$2700,DC$5)</f>
        <v>0</v>
      </c>
      <c r="DD108" s="13">
        <f>SUMIFS('Compra Ventas'!$E$2:$E$2700,'Compra Ventas'!$A$2:$A$2700,DD$4,'Compra Ventas'!$B$2:$B$2700,$B108,'Compra Ventas'!$C$2:$C$2700,DD$5)</f>
        <v>0</v>
      </c>
      <c r="DE108" s="13">
        <f>SUMIFS('Compra Ventas'!$E$2:$E$2700,'Compra Ventas'!$A$2:$A$2700,DE$4,'Compra Ventas'!$B$2:$B$2700,$B108,'Compra Ventas'!$C$2:$C$2700,DE$5)</f>
        <v>0</v>
      </c>
      <c r="DF108" s="13">
        <f>SUMIFS('Compra Ventas'!$E$2:$E$2700,'Compra Ventas'!$A$2:$A$2700,DF$4,'Compra Ventas'!$B$2:$B$2700,$B108,'Compra Ventas'!$C$2:$C$2700,DF$5)</f>
        <v>0</v>
      </c>
      <c r="DG108" s="13">
        <f>SUMIFS('Compra Ventas'!$E$2:$E$2700,'Compra Ventas'!$A$2:$A$2700,DG$4,'Compra Ventas'!$B$2:$B$2700,$B108,'Compra Ventas'!$C$2:$C$2700,DG$5)</f>
        <v>0</v>
      </c>
      <c r="DH108" s="14">
        <f>SUMIFS('Compra Ventas'!$E$2:$E$2700,'Compra Ventas'!$A$2:$A$2700,DH$4,'Compra Ventas'!$B$2:$B$2700,$B108,'Compra Ventas'!$C$2:$C$2700,DH$5)</f>
        <v>0</v>
      </c>
      <c r="DI108" s="84"/>
      <c r="DJ108" s="98">
        <f>SUMIFS('Ajuste Ciclado'!D$5:D$47,'Ajuste Ciclado'!$C$5:$C$47,Balance!DJ$4,'Ajuste Ciclado'!$B$5:$B$47,Balance!$B108)</f>
        <v>0</v>
      </c>
      <c r="DK108" s="99">
        <f>SUMIFS('Ajuste Ciclado'!E$5:E$47,'Ajuste Ciclado'!$C$5:$C$47,Balance!DK$4,'Ajuste Ciclado'!$B$5:$B$47,Balance!$B108)</f>
        <v>0</v>
      </c>
      <c r="DL108" s="99">
        <f>SUMIFS('Ajuste Ciclado'!F$5:F$47,'Ajuste Ciclado'!$C$5:$C$47,Balance!DL$4,'Ajuste Ciclado'!$B$5:$B$47,Balance!$B108)</f>
        <v>0</v>
      </c>
      <c r="DM108" s="99">
        <f>SUMIFS('Ajuste Ciclado'!G$5:G$47,'Ajuste Ciclado'!$C$5:$C$47,Balance!DM$4,'Ajuste Ciclado'!$B$5:$B$47,Balance!$B108)</f>
        <v>0</v>
      </c>
      <c r="DN108" s="99">
        <f>SUMIFS('Ajuste Ciclado'!H$5:H$47,'Ajuste Ciclado'!$C$5:$C$47,Balance!DN$4,'Ajuste Ciclado'!$B$5:$B$47,Balance!$B108)</f>
        <v>0</v>
      </c>
      <c r="DO108" s="99">
        <f>SUMIFS('Ajuste Ciclado'!I$5:I$47,'Ajuste Ciclado'!$C$5:$C$47,Balance!DO$4,'Ajuste Ciclado'!$B$5:$B$47,Balance!$B108)</f>
        <v>0</v>
      </c>
      <c r="DP108" s="99">
        <f>SUMIFS('Ajuste Ciclado'!J$5:J$47,'Ajuste Ciclado'!$C$5:$C$47,Balance!DP$4,'Ajuste Ciclado'!$B$5:$B$47,Balance!$B108)</f>
        <v>0</v>
      </c>
      <c r="DQ108" s="99">
        <f>SUMIFS('Ajuste Ciclado'!K$5:K$47,'Ajuste Ciclado'!$C$5:$C$47,Balance!DQ$4,'Ajuste Ciclado'!$B$5:$B$47,Balance!$B108)</f>
        <v>0</v>
      </c>
      <c r="DR108" s="99">
        <f>SUMIFS('Ajuste Ciclado'!L$5:L$47,'Ajuste Ciclado'!$C$5:$C$47,Balance!DR$4,'Ajuste Ciclado'!$B$5:$B$47,Balance!$B108)</f>
        <v>0</v>
      </c>
      <c r="DS108" s="99">
        <f>SUMIFS('Ajuste Ciclado'!M$5:M$47,'Ajuste Ciclado'!$C$5:$C$47,Balance!DS$4,'Ajuste Ciclado'!$B$5:$B$47,Balance!$B108)</f>
        <v>0</v>
      </c>
      <c r="DT108" s="99">
        <f>SUMIFS('Ajuste Ciclado'!N$5:N$47,'Ajuste Ciclado'!$C$5:$C$47,Balance!DT$4,'Ajuste Ciclado'!$B$5:$B$47,Balance!$B108)</f>
        <v>0</v>
      </c>
      <c r="DU108" s="100">
        <f>SUMIFS('Ajuste Ciclado'!O$5:O$47,'Ajuste Ciclado'!$C$5:$C$47,Balance!DU$4,'Ajuste Ciclado'!$B$5:$B$47,Balance!$B108)</f>
        <v>0</v>
      </c>
      <c r="DV108" s="98">
        <f>SUMIFS('Ajuste Ciclado'!D$5:D$47,'Ajuste Ciclado'!$C$5:$C$47,Balance!DV$4,'Ajuste Ciclado'!$B$5:$B$47,Balance!$B108)</f>
        <v>0</v>
      </c>
      <c r="DW108" s="99">
        <f>SUMIFS('Ajuste Ciclado'!E$5:E$47,'Ajuste Ciclado'!$C$5:$C$47,Balance!DW$4,'Ajuste Ciclado'!$B$5:$B$47,Balance!$B108)</f>
        <v>0</v>
      </c>
      <c r="DX108" s="99">
        <f>SUMIFS('Ajuste Ciclado'!F$5:F$47,'Ajuste Ciclado'!$C$5:$C$47,Balance!DX$4,'Ajuste Ciclado'!$B$5:$B$47,Balance!$B108)</f>
        <v>0</v>
      </c>
      <c r="DY108" s="99">
        <f>SUMIFS('Ajuste Ciclado'!G$5:G$47,'Ajuste Ciclado'!$C$5:$C$47,Balance!DY$4,'Ajuste Ciclado'!$B$5:$B$47,Balance!$B108)</f>
        <v>0</v>
      </c>
      <c r="DZ108" s="99">
        <f>SUMIFS('Ajuste Ciclado'!H$5:H$47,'Ajuste Ciclado'!$C$5:$C$47,Balance!DZ$4,'Ajuste Ciclado'!$B$5:$B$47,Balance!$B108)</f>
        <v>0</v>
      </c>
      <c r="EA108" s="99">
        <f>SUMIFS('Ajuste Ciclado'!I$5:I$47,'Ajuste Ciclado'!$C$5:$C$47,Balance!EA$4,'Ajuste Ciclado'!$B$5:$B$47,Balance!$B108)</f>
        <v>0</v>
      </c>
      <c r="EB108" s="99">
        <f>SUMIFS('Ajuste Ciclado'!J$5:J$47,'Ajuste Ciclado'!$C$5:$C$47,Balance!EB$4,'Ajuste Ciclado'!$B$5:$B$47,Balance!$B108)</f>
        <v>0</v>
      </c>
      <c r="EC108" s="99">
        <f>SUMIFS('Ajuste Ciclado'!K$5:K$47,'Ajuste Ciclado'!$C$5:$C$47,Balance!EC$4,'Ajuste Ciclado'!$B$5:$B$47,Balance!$B108)</f>
        <v>0</v>
      </c>
      <c r="ED108" s="99">
        <f>SUMIFS('Ajuste Ciclado'!L$5:L$47,'Ajuste Ciclado'!$C$5:$C$47,Balance!ED$4,'Ajuste Ciclado'!$B$5:$B$47,Balance!$B108)</f>
        <v>0</v>
      </c>
      <c r="EE108" s="99">
        <f>SUMIFS('Ajuste Ciclado'!M$5:M$47,'Ajuste Ciclado'!$C$5:$C$47,Balance!EE$4,'Ajuste Ciclado'!$B$5:$B$47,Balance!$B108)</f>
        <v>0</v>
      </c>
      <c r="EF108" s="99">
        <f>SUMIFS('Ajuste Ciclado'!N$5:N$47,'Ajuste Ciclado'!$C$5:$C$47,Balance!EF$4,'Ajuste Ciclado'!$B$5:$B$47,Balance!$B108)</f>
        <v>0</v>
      </c>
      <c r="EG108" s="100">
        <f>SUMIFS('Ajuste Ciclado'!O$5:O$47,'Ajuste Ciclado'!$C$5:$C$47,Balance!EG$4,'Ajuste Ciclado'!$B$5:$B$47,Balance!$B108)</f>
        <v>0</v>
      </c>
      <c r="EH108" s="98">
        <f>SUMIFS('Ajuste Ciclado'!D$5:D$47,'Ajuste Ciclado'!$C$5:$C$47,Balance!EH$4,'Ajuste Ciclado'!$B$5:$B$47,Balance!$B108)</f>
        <v>0</v>
      </c>
      <c r="EI108" s="99">
        <f>SUMIFS('Ajuste Ciclado'!E$5:E$47,'Ajuste Ciclado'!$C$5:$C$47,Balance!EI$4,'Ajuste Ciclado'!$B$5:$B$47,Balance!$B108)</f>
        <v>0</v>
      </c>
      <c r="EJ108" s="99">
        <f>SUMIFS('Ajuste Ciclado'!F$5:F$47,'Ajuste Ciclado'!$C$5:$C$47,Balance!EJ$4,'Ajuste Ciclado'!$B$5:$B$47,Balance!$B108)</f>
        <v>0</v>
      </c>
      <c r="EK108" s="99">
        <f>SUMIFS('Ajuste Ciclado'!G$5:G$47,'Ajuste Ciclado'!$C$5:$C$47,Balance!EK$4,'Ajuste Ciclado'!$B$5:$B$47,Balance!$B108)</f>
        <v>0</v>
      </c>
      <c r="EL108" s="99">
        <f>SUMIFS('Ajuste Ciclado'!H$5:H$47,'Ajuste Ciclado'!$C$5:$C$47,Balance!EL$4,'Ajuste Ciclado'!$B$5:$B$47,Balance!$B108)</f>
        <v>0</v>
      </c>
      <c r="EM108" s="99">
        <f>SUMIFS('Ajuste Ciclado'!I$5:I$47,'Ajuste Ciclado'!$C$5:$C$47,Balance!EM$4,'Ajuste Ciclado'!$B$5:$B$47,Balance!$B108)</f>
        <v>0</v>
      </c>
      <c r="EN108" s="99">
        <f>SUMIFS('Ajuste Ciclado'!J$5:J$47,'Ajuste Ciclado'!$C$5:$C$47,Balance!EN$4,'Ajuste Ciclado'!$B$5:$B$47,Balance!$B108)</f>
        <v>0</v>
      </c>
      <c r="EO108" s="99">
        <f>SUMIFS('Ajuste Ciclado'!K$5:K$47,'Ajuste Ciclado'!$C$5:$C$47,Balance!EO$4,'Ajuste Ciclado'!$B$5:$B$47,Balance!$B108)</f>
        <v>0</v>
      </c>
      <c r="EP108" s="99">
        <f>SUMIFS('Ajuste Ciclado'!L$5:L$47,'Ajuste Ciclado'!$C$5:$C$47,Balance!EP$4,'Ajuste Ciclado'!$B$5:$B$47,Balance!$B108)</f>
        <v>0</v>
      </c>
      <c r="EQ108" s="99">
        <f>SUMIFS('Ajuste Ciclado'!M$5:M$47,'Ajuste Ciclado'!$C$5:$C$47,Balance!EQ$4,'Ajuste Ciclado'!$B$5:$B$47,Balance!$B108)</f>
        <v>0</v>
      </c>
      <c r="ER108" s="99">
        <f>SUMIFS('Ajuste Ciclado'!N$5:N$47,'Ajuste Ciclado'!$C$5:$C$47,Balance!ER$4,'Ajuste Ciclado'!$B$5:$B$47,Balance!$B108)</f>
        <v>0</v>
      </c>
      <c r="ES108" s="100">
        <f>SUMIFS('Ajuste Ciclado'!O$5:O$47,'Ajuste Ciclado'!$C$5:$C$47,Balance!ES$4,'Ajuste Ciclado'!$B$5:$B$47,Balance!$B108)</f>
        <v>0</v>
      </c>
      <c r="ET108" s="84"/>
      <c r="EU108" s="12">
        <f t="shared" si="181"/>
        <v>-710679.80065692263</v>
      </c>
      <c r="EV108" s="13">
        <f t="shared" si="145"/>
        <v>-129009.23463721084</v>
      </c>
      <c r="EW108" s="13">
        <f t="shared" si="146"/>
        <v>-228137.78910733899</v>
      </c>
      <c r="EX108" s="13">
        <f t="shared" si="147"/>
        <v>-95310.787854198832</v>
      </c>
      <c r="EY108" s="13">
        <f t="shared" si="148"/>
        <v>-129889.16942333686</v>
      </c>
      <c r="EZ108" s="13">
        <f t="shared" si="149"/>
        <v>-108177.98800124007</v>
      </c>
      <c r="FA108" s="13">
        <f t="shared" si="150"/>
        <v>-614170.23655763641</v>
      </c>
      <c r="FB108" s="13">
        <f t="shared" si="151"/>
        <v>-1015741.570585374</v>
      </c>
      <c r="FC108" s="13">
        <f t="shared" si="152"/>
        <v>-888123.2637206607</v>
      </c>
      <c r="FD108" s="13">
        <f t="shared" si="153"/>
        <v>-508330.05502278719</v>
      </c>
      <c r="FE108" s="13">
        <f t="shared" si="154"/>
        <v>-317872.5081337078</v>
      </c>
      <c r="FF108" s="14">
        <f t="shared" si="155"/>
        <v>-351977.28044344112</v>
      </c>
      <c r="FG108" s="12">
        <f t="shared" si="156"/>
        <v>-711530.92722182127</v>
      </c>
      <c r="FH108" s="13">
        <f t="shared" si="157"/>
        <v>-132562.14778483228</v>
      </c>
      <c r="FI108" s="13">
        <f t="shared" si="158"/>
        <v>-246636.14505207818</v>
      </c>
      <c r="FJ108" s="13">
        <f t="shared" si="159"/>
        <v>-184789.28397690016</v>
      </c>
      <c r="FK108" s="13">
        <f t="shared" si="160"/>
        <v>-125724.59443207504</v>
      </c>
      <c r="FL108" s="13">
        <f t="shared" si="161"/>
        <v>-112776.83260764426</v>
      </c>
      <c r="FM108" s="13">
        <f t="shared" si="162"/>
        <v>-639649.34868085338</v>
      </c>
      <c r="FN108" s="13">
        <f t="shared" si="163"/>
        <v>-1023353.452824051</v>
      </c>
      <c r="FO108" s="13">
        <f t="shared" si="164"/>
        <v>-916489.29362047638</v>
      </c>
      <c r="FP108" s="13">
        <f t="shared" si="165"/>
        <v>-579654.8548261855</v>
      </c>
      <c r="FQ108" s="13">
        <f t="shared" si="166"/>
        <v>-515929.6372299121</v>
      </c>
      <c r="FR108" s="14">
        <f t="shared" si="167"/>
        <v>-555109.82882935274</v>
      </c>
      <c r="FS108" s="12">
        <f t="shared" si="168"/>
        <v>-712553.00666594459</v>
      </c>
      <c r="FT108" s="13">
        <f t="shared" si="169"/>
        <v>-135390.01513954613</v>
      </c>
      <c r="FU108" s="13">
        <f t="shared" si="170"/>
        <v>-241095.17885592091</v>
      </c>
      <c r="FV108" s="13">
        <f t="shared" si="171"/>
        <v>-176198.57043346681</v>
      </c>
      <c r="FW108" s="13">
        <f t="shared" si="172"/>
        <v>-141992.7540498029</v>
      </c>
      <c r="FX108" s="13">
        <f t="shared" si="173"/>
        <v>-133684.23349639087</v>
      </c>
      <c r="FY108" s="13">
        <f t="shared" si="174"/>
        <v>-719910.81106558011</v>
      </c>
      <c r="FZ108" s="13">
        <f t="shared" si="175"/>
        <v>-1128924.9982955221</v>
      </c>
      <c r="GA108" s="13">
        <f t="shared" si="176"/>
        <v>-973495.1746320778</v>
      </c>
      <c r="GB108" s="13">
        <f t="shared" si="177"/>
        <v>-809498.10556187993</v>
      </c>
      <c r="GC108" s="13">
        <f t="shared" si="178"/>
        <v>-759440.03583050019</v>
      </c>
      <c r="GD108" s="14">
        <f t="shared" si="179"/>
        <v>-724713.70007430855</v>
      </c>
      <c r="GE108" s="84"/>
      <c r="GF108" s="12">
        <f t="shared" si="182"/>
        <v>-5097419.6841438552</v>
      </c>
      <c r="GG108" s="13">
        <f t="shared" si="182"/>
        <v>-5744206.3470861828</v>
      </c>
      <c r="GH108" s="14">
        <f t="shared" si="182"/>
        <v>-6656896.5841009412</v>
      </c>
      <c r="GI108" s="6">
        <f t="shared" si="183"/>
        <v>3</v>
      </c>
      <c r="GJ108" s="12">
        <f t="shared" si="184"/>
        <v>-2614544.6349629574</v>
      </c>
      <c r="GK108" s="13">
        <f t="shared" si="185"/>
        <v>-2651373.6736663487</v>
      </c>
      <c r="GL108" s="14">
        <f t="shared" si="186"/>
        <v>-2911918.2784894798</v>
      </c>
      <c r="GM108" s="84"/>
      <c r="GN108" s="66">
        <f t="shared" si="187"/>
        <v>-2911918.2784894798</v>
      </c>
      <c r="GO108" s="84"/>
      <c r="GP108" s="63" t="str" cm="1">
        <f t="array" ref="GP108">INDEX($GF$4:$GH$4,1,GI108)</f>
        <v>Sample 6</v>
      </c>
      <c r="GQ108" s="12">
        <f t="shared" si="188"/>
        <v>-1015741.570585374</v>
      </c>
      <c r="GR108" s="13">
        <f t="shared" si="188"/>
        <v>-888123.2637206607</v>
      </c>
      <c r="GS108" s="14">
        <f t="shared" si="188"/>
        <v>-710679.80065692263</v>
      </c>
      <c r="GT108" s="12">
        <f t="shared" si="189"/>
        <v>-1023353.452824051</v>
      </c>
      <c r="GU108" s="13">
        <f t="shared" si="189"/>
        <v>-916489.29362047638</v>
      </c>
      <c r="GV108" s="14">
        <f t="shared" si="189"/>
        <v>-711530.92722182127</v>
      </c>
      <c r="GW108" s="12">
        <f t="shared" si="190"/>
        <v>-1128924.9982955221</v>
      </c>
      <c r="GX108" s="13">
        <f t="shared" si="190"/>
        <v>-973495.1746320778</v>
      </c>
      <c r="GY108" s="14">
        <f t="shared" si="190"/>
        <v>-809498.10556187993</v>
      </c>
      <c r="GZ108" s="84" t="str">
        <f t="shared" si="180"/>
        <v>Sample 6</v>
      </c>
      <c r="HA108" s="12">
        <f t="shared" si="191"/>
        <v>-1128924.9982955221</v>
      </c>
      <c r="HB108" s="13">
        <f t="shared" si="191"/>
        <v>-973495.1746320778</v>
      </c>
      <c r="HC108" s="14">
        <f t="shared" si="191"/>
        <v>-809498.10556187993</v>
      </c>
      <c r="HD108" s="6">
        <f t="shared" si="192"/>
        <v>-2911918.2784894798</v>
      </c>
      <c r="HE108" s="84" t="str">
        <f t="shared" si="193"/>
        <v>Ok</v>
      </c>
    </row>
    <row r="109" spans="2:213" hidden="1" x14ac:dyDescent="0.3">
      <c r="B109" s="84" t="s">
        <v>345</v>
      </c>
      <c r="C109" s="12">
        <f>SUMIFS(Inyecciones!$E$2:$E$14185,Inyecciones!$A$2:$A$14185,Balance!C$4,Inyecciones!$B$2:$B$14185,Balance!$B109,Inyecciones!$C$2:$C$14185,Balance!C$5)</f>
        <v>234319.56522730441</v>
      </c>
      <c r="D109" s="13">
        <f>SUMIFS(Inyecciones!$E$2:$E$14185,Inyecciones!$A$2:$A$14185,Balance!D$4,Inyecciones!$B$2:$B$14185,Balance!$B109,Inyecciones!$C$2:$C$14185,Balance!D$5)</f>
        <v>175607.7078867688</v>
      </c>
      <c r="E109" s="13">
        <f>SUMIFS(Inyecciones!$E$2:$E$14185,Inyecciones!$A$2:$A$14185,Balance!E$4,Inyecciones!$B$2:$B$14185,Balance!$B109,Inyecciones!$C$2:$C$14185,Balance!E$5)</f>
        <v>186455.08039250871</v>
      </c>
      <c r="F109" s="13">
        <f>SUMIFS(Inyecciones!$E$2:$E$14185,Inyecciones!$A$2:$A$14185,Balance!F$4,Inyecciones!$B$2:$B$14185,Balance!$B109,Inyecciones!$C$2:$C$14185,Balance!F$5)</f>
        <v>117587.8792590129</v>
      </c>
      <c r="G109" s="13">
        <f>SUMIFS(Inyecciones!$E$2:$E$14185,Inyecciones!$A$2:$A$14185,Balance!G$4,Inyecciones!$B$2:$B$14185,Balance!$B109,Inyecciones!$C$2:$C$14185,Balance!G$5)</f>
        <v>80756.948951182974</v>
      </c>
      <c r="H109" s="13">
        <f>SUMIFS(Inyecciones!$E$2:$E$14185,Inyecciones!$A$2:$A$14185,Balance!H$4,Inyecciones!$B$2:$B$14185,Balance!$B109,Inyecciones!$C$2:$C$14185,Balance!H$5)</f>
        <v>49595.288021696339</v>
      </c>
      <c r="I109" s="13">
        <f>SUMIFS(Inyecciones!$E$2:$E$14185,Inyecciones!$A$2:$A$14185,Balance!I$4,Inyecciones!$B$2:$B$14185,Balance!$B109,Inyecciones!$C$2:$C$14185,Balance!I$5)</f>
        <v>63905.992096848422</v>
      </c>
      <c r="J109" s="13">
        <f>SUMIFS(Inyecciones!$E$2:$E$14185,Inyecciones!$A$2:$A$14185,Balance!J$4,Inyecciones!$B$2:$B$14185,Balance!$B109,Inyecciones!$C$2:$C$14185,Balance!J$5)</f>
        <v>103568.32389710061</v>
      </c>
      <c r="K109" s="13">
        <f>SUMIFS(Inyecciones!$E$2:$E$14185,Inyecciones!$A$2:$A$14185,Balance!K$4,Inyecciones!$B$2:$B$14185,Balance!$B109,Inyecciones!$C$2:$C$14185,Balance!K$5)</f>
        <v>110255.5063521307</v>
      </c>
      <c r="L109" s="13">
        <f>SUMIFS(Inyecciones!$E$2:$E$14185,Inyecciones!$A$2:$A$14185,Balance!L$4,Inyecciones!$B$2:$B$14185,Balance!$B109,Inyecciones!$C$2:$C$14185,Balance!L$5)</f>
        <v>28458.802468941249</v>
      </c>
      <c r="M109" s="13">
        <f>SUMIFS(Inyecciones!$E$2:$E$14185,Inyecciones!$A$2:$A$14185,Balance!M$4,Inyecciones!$B$2:$B$14185,Balance!$B109,Inyecciones!$C$2:$C$14185,Balance!M$5)</f>
        <v>8014.7588945235111</v>
      </c>
      <c r="N109" s="14">
        <f>SUMIFS(Inyecciones!$E$2:$E$14185,Inyecciones!$A$2:$A$14185,Balance!N$4,Inyecciones!$B$2:$B$14185,Balance!$B109,Inyecciones!$C$2:$C$14185,Balance!N$5)</f>
        <v>14344.91977529249</v>
      </c>
      <c r="O109" s="12">
        <f>SUMIFS(Inyecciones!$E$2:$E$14185,Inyecciones!$A$2:$A$14185,Balance!O$4,Inyecciones!$B$2:$B$14185,Balance!$B109,Inyecciones!$C$2:$C$14185,Balance!O$5)</f>
        <v>234868.41613266739</v>
      </c>
      <c r="P109" s="13">
        <f>SUMIFS(Inyecciones!$E$2:$E$14185,Inyecciones!$A$2:$A$14185,Balance!P$4,Inyecciones!$B$2:$B$14185,Balance!$B109,Inyecciones!$C$2:$C$14185,Balance!P$5)</f>
        <v>177464.49242827549</v>
      </c>
      <c r="Q109" s="13">
        <f>SUMIFS(Inyecciones!$E$2:$E$14185,Inyecciones!$A$2:$A$14185,Balance!Q$4,Inyecciones!$B$2:$B$14185,Balance!$B109,Inyecciones!$C$2:$C$14185,Balance!Q$5)</f>
        <v>188472.99888349939</v>
      </c>
      <c r="R109" s="13">
        <f>SUMIFS(Inyecciones!$E$2:$E$14185,Inyecciones!$A$2:$A$14185,Balance!R$4,Inyecciones!$B$2:$B$14185,Balance!$B109,Inyecciones!$C$2:$C$14185,Balance!R$5)</f>
        <v>124488.7890588125</v>
      </c>
      <c r="S109" s="13">
        <f>SUMIFS(Inyecciones!$E$2:$E$14185,Inyecciones!$A$2:$A$14185,Balance!S$4,Inyecciones!$B$2:$B$14185,Balance!$B109,Inyecciones!$C$2:$C$14185,Balance!S$5)</f>
        <v>78687.638713117572</v>
      </c>
      <c r="T109" s="13">
        <f>SUMIFS(Inyecciones!$E$2:$E$14185,Inyecciones!$A$2:$A$14185,Balance!T$4,Inyecciones!$B$2:$B$14185,Balance!$B109,Inyecciones!$C$2:$C$14185,Balance!T$5)</f>
        <v>50291.718407865432</v>
      </c>
      <c r="U109" s="13">
        <f>SUMIFS(Inyecciones!$E$2:$E$14185,Inyecciones!$A$2:$A$14185,Balance!U$4,Inyecciones!$B$2:$B$14185,Balance!$B109,Inyecciones!$C$2:$C$14185,Balance!U$5)</f>
        <v>68468.204932836947</v>
      </c>
      <c r="V109" s="13">
        <f>SUMIFS(Inyecciones!$E$2:$E$14185,Inyecciones!$A$2:$A$14185,Balance!V$4,Inyecciones!$B$2:$B$14185,Balance!$B109,Inyecciones!$C$2:$C$14185,Balance!V$5)</f>
        <v>104341.3761899563</v>
      </c>
      <c r="W109" s="13">
        <f>SUMIFS(Inyecciones!$E$2:$E$14185,Inyecciones!$A$2:$A$14185,Balance!W$4,Inyecciones!$B$2:$B$14185,Balance!$B109,Inyecciones!$C$2:$C$14185,Balance!W$5)</f>
        <v>113057.52927736229</v>
      </c>
      <c r="X109" s="13">
        <f>SUMIFS(Inyecciones!$E$2:$E$14185,Inyecciones!$A$2:$A$14185,Balance!X$4,Inyecciones!$B$2:$B$14185,Balance!$B109,Inyecciones!$C$2:$C$14185,Balance!X$5)</f>
        <v>45551.810294843737</v>
      </c>
      <c r="Y109" s="13">
        <f>SUMIFS(Inyecciones!$E$2:$E$14185,Inyecciones!$A$2:$A$14185,Balance!Y$4,Inyecciones!$B$2:$B$14185,Balance!$B109,Inyecciones!$C$2:$C$14185,Balance!Y$5)</f>
        <v>57019.560038166717</v>
      </c>
      <c r="Z109" s="14">
        <f>SUMIFS(Inyecciones!$E$2:$E$14185,Inyecciones!$A$2:$A$14185,Balance!Z$4,Inyecciones!$B$2:$B$14185,Balance!$B109,Inyecciones!$C$2:$C$14185,Balance!Z$5)</f>
        <v>73361.743289203194</v>
      </c>
      <c r="AA109" s="12">
        <f>SUMIFS(Inyecciones!$E$2:$E$14185,Inyecciones!$A$2:$A$14185,Balance!AA$4,Inyecciones!$B$2:$B$14185,Balance!$B109,Inyecciones!$C$2:$C$14185,Balance!AA$5)</f>
        <v>234941.233722498</v>
      </c>
      <c r="AB109" s="13">
        <f>SUMIFS(Inyecciones!$E$2:$E$14185,Inyecciones!$A$2:$A$14185,Balance!AB$4,Inyecciones!$B$2:$B$14185,Balance!$B109,Inyecciones!$C$2:$C$14185,Balance!AB$5)</f>
        <v>177615.8372512428</v>
      </c>
      <c r="AC109" s="13">
        <f>SUMIFS(Inyecciones!$E$2:$E$14185,Inyecciones!$A$2:$A$14185,Balance!AC$4,Inyecciones!$B$2:$B$14185,Balance!$B109,Inyecciones!$C$2:$C$14185,Balance!AC$5)</f>
        <v>187812.63630582349</v>
      </c>
      <c r="AD109" s="13">
        <f>SUMIFS(Inyecciones!$E$2:$E$14185,Inyecciones!$A$2:$A$14185,Balance!AD$4,Inyecciones!$B$2:$B$14185,Balance!$B109,Inyecciones!$C$2:$C$14185,Balance!AD$5)</f>
        <v>123603.2738338936</v>
      </c>
      <c r="AE109" s="13">
        <f>SUMIFS(Inyecciones!$E$2:$E$14185,Inyecciones!$A$2:$A$14185,Balance!AE$4,Inyecciones!$B$2:$B$14185,Balance!$B109,Inyecciones!$C$2:$C$14185,Balance!AE$5)</f>
        <v>82264.197077362303</v>
      </c>
      <c r="AF109" s="13">
        <f>SUMIFS(Inyecciones!$E$2:$E$14185,Inyecciones!$A$2:$A$14185,Balance!AF$4,Inyecciones!$B$2:$B$14185,Balance!$B109,Inyecciones!$C$2:$C$14185,Balance!AF$5)</f>
        <v>54698.088215676296</v>
      </c>
      <c r="AG109" s="13">
        <f>SUMIFS(Inyecciones!$E$2:$E$14185,Inyecciones!$A$2:$A$14185,Balance!AG$4,Inyecciones!$B$2:$B$14185,Balance!$B109,Inyecciones!$C$2:$C$14185,Balance!AG$5)</f>
        <v>75650.666990012702</v>
      </c>
      <c r="AH109" s="13">
        <f>SUMIFS(Inyecciones!$E$2:$E$14185,Inyecciones!$A$2:$A$14185,Balance!AH$4,Inyecciones!$B$2:$B$14185,Balance!$B109,Inyecciones!$C$2:$C$14185,Balance!AH$5)</f>
        <v>116016.8832256536</v>
      </c>
      <c r="AI109" s="13">
        <f>SUMIFS(Inyecciones!$E$2:$E$14185,Inyecciones!$A$2:$A$14185,Balance!AI$4,Inyecciones!$B$2:$B$14185,Balance!$B109,Inyecciones!$C$2:$C$14185,Balance!AI$5)</f>
        <v>124334.9670644962</v>
      </c>
      <c r="AJ109" s="13">
        <f>SUMIFS(Inyecciones!$E$2:$E$14185,Inyecciones!$A$2:$A$14185,Balance!AJ$4,Inyecciones!$B$2:$B$14185,Balance!$B109,Inyecciones!$C$2:$C$14185,Balance!AJ$5)</f>
        <v>104714.59740019569</v>
      </c>
      <c r="AK109" s="13">
        <f>SUMIFS(Inyecciones!$E$2:$E$14185,Inyecciones!$A$2:$A$14185,Balance!AK$4,Inyecciones!$B$2:$B$14185,Balance!$B109,Inyecciones!$C$2:$C$14185,Balance!AK$5)</f>
        <v>123747.3212800162</v>
      </c>
      <c r="AL109" s="14">
        <f>SUMIFS(Inyecciones!$E$2:$E$14185,Inyecciones!$A$2:$A$14185,Balance!AL$4,Inyecciones!$B$2:$B$14185,Balance!$B109,Inyecciones!$C$2:$C$14185,Balance!AL$5)</f>
        <v>125077.63551087939</v>
      </c>
      <c r="AM109" s="13"/>
      <c r="AN109" s="12">
        <f>SUMIFS('Retiro Mensual'!$E$2:$E$2629,'Retiro Mensual'!$A$2:$A$2629,AN$4,'Retiro Mensual'!$B$2:$B$2629,$B109,'Retiro Mensual'!$C$2:$C$2629,AN$5)</f>
        <v>0</v>
      </c>
      <c r="AO109" s="13">
        <f>SUMIFS('Retiro Mensual'!$E$2:$E$2629,'Retiro Mensual'!$A$2:$A$2629,AO$4,'Retiro Mensual'!$B$2:$B$2629,$B109,'Retiro Mensual'!$C$2:$C$2629,AO$5)</f>
        <v>0</v>
      </c>
      <c r="AP109" s="13">
        <f>SUMIFS('Retiro Mensual'!$E$2:$E$2629,'Retiro Mensual'!$A$2:$A$2629,AP$4,'Retiro Mensual'!$B$2:$B$2629,$B109,'Retiro Mensual'!$C$2:$C$2629,AP$5)</f>
        <v>0</v>
      </c>
      <c r="AQ109" s="13">
        <f>SUMIFS('Retiro Mensual'!$E$2:$E$2629,'Retiro Mensual'!$A$2:$A$2629,AQ$4,'Retiro Mensual'!$B$2:$B$2629,$B109,'Retiro Mensual'!$C$2:$C$2629,AQ$5)</f>
        <v>0</v>
      </c>
      <c r="AR109" s="13">
        <f>SUMIFS('Retiro Mensual'!$E$2:$E$2629,'Retiro Mensual'!$A$2:$A$2629,AR$4,'Retiro Mensual'!$B$2:$B$2629,$B109,'Retiro Mensual'!$C$2:$C$2629,AR$5)</f>
        <v>0</v>
      </c>
      <c r="AS109" s="13">
        <f>SUMIFS('Retiro Mensual'!$E$2:$E$2629,'Retiro Mensual'!$A$2:$A$2629,AS$4,'Retiro Mensual'!$B$2:$B$2629,$B109,'Retiro Mensual'!$C$2:$C$2629,AS$5)</f>
        <v>0</v>
      </c>
      <c r="AT109" s="13">
        <f>SUMIFS('Retiro Mensual'!$E$2:$E$2629,'Retiro Mensual'!$A$2:$A$2629,AT$4,'Retiro Mensual'!$B$2:$B$2629,$B109,'Retiro Mensual'!$C$2:$C$2629,AT$5)</f>
        <v>0</v>
      </c>
      <c r="AU109" s="13">
        <f>SUMIFS('Retiro Mensual'!$E$2:$E$2629,'Retiro Mensual'!$A$2:$A$2629,AU$4,'Retiro Mensual'!$B$2:$B$2629,$B109,'Retiro Mensual'!$C$2:$C$2629,AU$5)</f>
        <v>0</v>
      </c>
      <c r="AV109" s="13">
        <f>SUMIFS('Retiro Mensual'!$E$2:$E$2629,'Retiro Mensual'!$A$2:$A$2629,AV$4,'Retiro Mensual'!$B$2:$B$2629,$B109,'Retiro Mensual'!$C$2:$C$2629,AV$5)</f>
        <v>0</v>
      </c>
      <c r="AW109" s="13">
        <f>SUMIFS('Retiro Mensual'!$E$2:$E$2629,'Retiro Mensual'!$A$2:$A$2629,AW$4,'Retiro Mensual'!$B$2:$B$2629,$B109,'Retiro Mensual'!$C$2:$C$2629,AW$5)</f>
        <v>0</v>
      </c>
      <c r="AX109" s="13">
        <f>SUMIFS('Retiro Mensual'!$E$2:$E$2629,'Retiro Mensual'!$A$2:$A$2629,AX$4,'Retiro Mensual'!$B$2:$B$2629,$B109,'Retiro Mensual'!$C$2:$C$2629,AX$5)</f>
        <v>0</v>
      </c>
      <c r="AY109" s="14">
        <f>SUMIFS('Retiro Mensual'!$E$2:$E$2629,'Retiro Mensual'!$A$2:$A$2629,AY$4,'Retiro Mensual'!$B$2:$B$2629,$B109,'Retiro Mensual'!$C$2:$C$2629,AY$5)</f>
        <v>0</v>
      </c>
      <c r="AZ109" s="12">
        <f>SUMIFS('Retiro Mensual'!$E$2:$E$2629,'Retiro Mensual'!$A$2:$A$2629,AZ$4,'Retiro Mensual'!$B$2:$B$2629,$B109,'Retiro Mensual'!$C$2:$C$2629,AZ$5)</f>
        <v>0</v>
      </c>
      <c r="BA109" s="13">
        <f>SUMIFS('Retiro Mensual'!$E$2:$E$2629,'Retiro Mensual'!$A$2:$A$2629,BA$4,'Retiro Mensual'!$B$2:$B$2629,$B109,'Retiro Mensual'!$C$2:$C$2629,BA$5)</f>
        <v>0</v>
      </c>
      <c r="BB109" s="13">
        <f>SUMIFS('Retiro Mensual'!$E$2:$E$2629,'Retiro Mensual'!$A$2:$A$2629,BB$4,'Retiro Mensual'!$B$2:$B$2629,$B109,'Retiro Mensual'!$C$2:$C$2629,BB$5)</f>
        <v>0</v>
      </c>
      <c r="BC109" s="13">
        <f>SUMIFS('Retiro Mensual'!$E$2:$E$2629,'Retiro Mensual'!$A$2:$A$2629,BC$4,'Retiro Mensual'!$B$2:$B$2629,$B109,'Retiro Mensual'!$C$2:$C$2629,BC$5)</f>
        <v>0</v>
      </c>
      <c r="BD109" s="13">
        <f>SUMIFS('Retiro Mensual'!$E$2:$E$2629,'Retiro Mensual'!$A$2:$A$2629,BD$4,'Retiro Mensual'!$B$2:$B$2629,$B109,'Retiro Mensual'!$C$2:$C$2629,BD$5)</f>
        <v>0</v>
      </c>
      <c r="BE109" s="13">
        <f>SUMIFS('Retiro Mensual'!$E$2:$E$2629,'Retiro Mensual'!$A$2:$A$2629,BE$4,'Retiro Mensual'!$B$2:$B$2629,$B109,'Retiro Mensual'!$C$2:$C$2629,BE$5)</f>
        <v>0</v>
      </c>
      <c r="BF109" s="13">
        <f>SUMIFS('Retiro Mensual'!$E$2:$E$2629,'Retiro Mensual'!$A$2:$A$2629,BF$4,'Retiro Mensual'!$B$2:$B$2629,$B109,'Retiro Mensual'!$C$2:$C$2629,BF$5)</f>
        <v>0</v>
      </c>
      <c r="BG109" s="13">
        <f>SUMIFS('Retiro Mensual'!$E$2:$E$2629,'Retiro Mensual'!$A$2:$A$2629,BG$4,'Retiro Mensual'!$B$2:$B$2629,$B109,'Retiro Mensual'!$C$2:$C$2629,BG$5)</f>
        <v>0</v>
      </c>
      <c r="BH109" s="13">
        <f>SUMIFS('Retiro Mensual'!$E$2:$E$2629,'Retiro Mensual'!$A$2:$A$2629,BH$4,'Retiro Mensual'!$B$2:$B$2629,$B109,'Retiro Mensual'!$C$2:$C$2629,BH$5)</f>
        <v>0</v>
      </c>
      <c r="BI109" s="13">
        <f>SUMIFS('Retiro Mensual'!$E$2:$E$2629,'Retiro Mensual'!$A$2:$A$2629,BI$4,'Retiro Mensual'!$B$2:$B$2629,$B109,'Retiro Mensual'!$C$2:$C$2629,BI$5)</f>
        <v>0</v>
      </c>
      <c r="BJ109" s="13">
        <f>SUMIFS('Retiro Mensual'!$E$2:$E$2629,'Retiro Mensual'!$A$2:$A$2629,BJ$4,'Retiro Mensual'!$B$2:$B$2629,$B109,'Retiro Mensual'!$C$2:$C$2629,BJ$5)</f>
        <v>0</v>
      </c>
      <c r="BK109" s="14">
        <f>SUMIFS('Retiro Mensual'!$E$2:$E$2629,'Retiro Mensual'!$A$2:$A$2629,BK$4,'Retiro Mensual'!$B$2:$B$2629,$B109,'Retiro Mensual'!$C$2:$C$2629,BK$5)</f>
        <v>0</v>
      </c>
      <c r="BL109" s="12">
        <f>SUMIFS('Retiro Mensual'!$E$2:$E$2629,'Retiro Mensual'!$A$2:$A$2629,BL$4,'Retiro Mensual'!$B$2:$B$2629,$B109,'Retiro Mensual'!$C$2:$C$2629,BL$5)</f>
        <v>0</v>
      </c>
      <c r="BM109" s="13">
        <f>SUMIFS('Retiro Mensual'!$E$2:$E$2629,'Retiro Mensual'!$A$2:$A$2629,BM$4,'Retiro Mensual'!$B$2:$B$2629,$B109,'Retiro Mensual'!$C$2:$C$2629,BM$5)</f>
        <v>0</v>
      </c>
      <c r="BN109" s="13">
        <f>SUMIFS('Retiro Mensual'!$E$2:$E$2629,'Retiro Mensual'!$A$2:$A$2629,BN$4,'Retiro Mensual'!$B$2:$B$2629,$B109,'Retiro Mensual'!$C$2:$C$2629,BN$5)</f>
        <v>0</v>
      </c>
      <c r="BO109" s="13">
        <f>SUMIFS('Retiro Mensual'!$E$2:$E$2629,'Retiro Mensual'!$A$2:$A$2629,BO$4,'Retiro Mensual'!$B$2:$B$2629,$B109,'Retiro Mensual'!$C$2:$C$2629,BO$5)</f>
        <v>0</v>
      </c>
      <c r="BP109" s="13">
        <f>SUMIFS('Retiro Mensual'!$E$2:$E$2629,'Retiro Mensual'!$A$2:$A$2629,BP$4,'Retiro Mensual'!$B$2:$B$2629,$B109,'Retiro Mensual'!$C$2:$C$2629,BP$5)</f>
        <v>0</v>
      </c>
      <c r="BQ109" s="13">
        <f>SUMIFS('Retiro Mensual'!$E$2:$E$2629,'Retiro Mensual'!$A$2:$A$2629,BQ$4,'Retiro Mensual'!$B$2:$B$2629,$B109,'Retiro Mensual'!$C$2:$C$2629,BQ$5)</f>
        <v>0</v>
      </c>
      <c r="BR109" s="13">
        <f>SUMIFS('Retiro Mensual'!$E$2:$E$2629,'Retiro Mensual'!$A$2:$A$2629,BR$4,'Retiro Mensual'!$B$2:$B$2629,$B109,'Retiro Mensual'!$C$2:$C$2629,BR$5)</f>
        <v>0</v>
      </c>
      <c r="BS109" s="13">
        <f>SUMIFS('Retiro Mensual'!$E$2:$E$2629,'Retiro Mensual'!$A$2:$A$2629,BS$4,'Retiro Mensual'!$B$2:$B$2629,$B109,'Retiro Mensual'!$C$2:$C$2629,BS$5)</f>
        <v>0</v>
      </c>
      <c r="BT109" s="13">
        <f>SUMIFS('Retiro Mensual'!$E$2:$E$2629,'Retiro Mensual'!$A$2:$A$2629,BT$4,'Retiro Mensual'!$B$2:$B$2629,$B109,'Retiro Mensual'!$C$2:$C$2629,BT$5)</f>
        <v>0</v>
      </c>
      <c r="BU109" s="13">
        <f>SUMIFS('Retiro Mensual'!$E$2:$E$2629,'Retiro Mensual'!$A$2:$A$2629,BU$4,'Retiro Mensual'!$B$2:$B$2629,$B109,'Retiro Mensual'!$C$2:$C$2629,BU$5)</f>
        <v>0</v>
      </c>
      <c r="BV109" s="13">
        <f>SUMIFS('Retiro Mensual'!$E$2:$E$2629,'Retiro Mensual'!$A$2:$A$2629,BV$4,'Retiro Mensual'!$B$2:$B$2629,$B109,'Retiro Mensual'!$C$2:$C$2629,BV$5)</f>
        <v>0</v>
      </c>
      <c r="BW109" s="14">
        <f>SUMIFS('Retiro Mensual'!$E$2:$E$2629,'Retiro Mensual'!$A$2:$A$2629,BW$4,'Retiro Mensual'!$B$2:$B$2629,$B109,'Retiro Mensual'!$C$2:$C$2629,BW$5)</f>
        <v>0</v>
      </c>
      <c r="BX109" s="13"/>
      <c r="BY109" s="12">
        <f>SUMIFS('Compra Ventas'!$E$2:$E$2700,'Compra Ventas'!$A$2:$A$2700,BY$4,'Compra Ventas'!$B$2:$B$2700,$B109,'Compra Ventas'!$C$2:$C$2700,BY$5)</f>
        <v>0</v>
      </c>
      <c r="BZ109" s="13">
        <f>SUMIFS('Compra Ventas'!$E$2:$E$2700,'Compra Ventas'!$A$2:$A$2700,BZ$4,'Compra Ventas'!$B$2:$B$2700,$B109,'Compra Ventas'!$C$2:$C$2700,BZ$5)</f>
        <v>0</v>
      </c>
      <c r="CA109" s="13">
        <f>SUMIFS('Compra Ventas'!$E$2:$E$2700,'Compra Ventas'!$A$2:$A$2700,CA$4,'Compra Ventas'!$B$2:$B$2700,$B109,'Compra Ventas'!$C$2:$C$2700,CA$5)</f>
        <v>0</v>
      </c>
      <c r="CB109" s="13">
        <f>SUMIFS('Compra Ventas'!$E$2:$E$2700,'Compra Ventas'!$A$2:$A$2700,CB$4,'Compra Ventas'!$B$2:$B$2700,$B109,'Compra Ventas'!$C$2:$C$2700,CB$5)</f>
        <v>0</v>
      </c>
      <c r="CC109" s="13">
        <f>SUMIFS('Compra Ventas'!$E$2:$E$2700,'Compra Ventas'!$A$2:$A$2700,CC$4,'Compra Ventas'!$B$2:$B$2700,$B109,'Compra Ventas'!$C$2:$C$2700,CC$5)</f>
        <v>0</v>
      </c>
      <c r="CD109" s="13">
        <f>SUMIFS('Compra Ventas'!$E$2:$E$2700,'Compra Ventas'!$A$2:$A$2700,CD$4,'Compra Ventas'!$B$2:$B$2700,$B109,'Compra Ventas'!$C$2:$C$2700,CD$5)</f>
        <v>0</v>
      </c>
      <c r="CE109" s="13">
        <f>SUMIFS('Compra Ventas'!$E$2:$E$2700,'Compra Ventas'!$A$2:$A$2700,CE$4,'Compra Ventas'!$B$2:$B$2700,$B109,'Compra Ventas'!$C$2:$C$2700,CE$5)</f>
        <v>0</v>
      </c>
      <c r="CF109" s="13">
        <f>SUMIFS('Compra Ventas'!$E$2:$E$2700,'Compra Ventas'!$A$2:$A$2700,CF$4,'Compra Ventas'!$B$2:$B$2700,$B109,'Compra Ventas'!$C$2:$C$2700,CF$5)</f>
        <v>0</v>
      </c>
      <c r="CG109" s="13">
        <f>SUMIFS('Compra Ventas'!$E$2:$E$2700,'Compra Ventas'!$A$2:$A$2700,CG$4,'Compra Ventas'!$B$2:$B$2700,$B109,'Compra Ventas'!$C$2:$C$2700,CG$5)</f>
        <v>0</v>
      </c>
      <c r="CH109" s="13">
        <f>SUMIFS('Compra Ventas'!$E$2:$E$2700,'Compra Ventas'!$A$2:$A$2700,CH$4,'Compra Ventas'!$B$2:$B$2700,$B109,'Compra Ventas'!$C$2:$C$2700,CH$5)</f>
        <v>0</v>
      </c>
      <c r="CI109" s="13">
        <f>SUMIFS('Compra Ventas'!$E$2:$E$2700,'Compra Ventas'!$A$2:$A$2700,CI$4,'Compra Ventas'!$B$2:$B$2700,$B109,'Compra Ventas'!$C$2:$C$2700,CI$5)</f>
        <v>0</v>
      </c>
      <c r="CJ109" s="14">
        <f>SUMIFS('Compra Ventas'!$E$2:$E$2700,'Compra Ventas'!$A$2:$A$2700,CJ$4,'Compra Ventas'!$B$2:$B$2700,$B109,'Compra Ventas'!$C$2:$C$2700,CJ$5)</f>
        <v>0</v>
      </c>
      <c r="CK109" s="12">
        <f>SUMIFS('Compra Ventas'!$E$2:$E$2700,'Compra Ventas'!$A$2:$A$2700,CK$4,'Compra Ventas'!$B$2:$B$2700,$B109,'Compra Ventas'!$C$2:$C$2700,CK$5)</f>
        <v>0</v>
      </c>
      <c r="CL109" s="13">
        <f>SUMIFS('Compra Ventas'!$E$2:$E$2700,'Compra Ventas'!$A$2:$A$2700,CL$4,'Compra Ventas'!$B$2:$B$2700,$B109,'Compra Ventas'!$C$2:$C$2700,CL$5)</f>
        <v>0</v>
      </c>
      <c r="CM109" s="13">
        <f>SUMIFS('Compra Ventas'!$E$2:$E$2700,'Compra Ventas'!$A$2:$A$2700,CM$4,'Compra Ventas'!$B$2:$B$2700,$B109,'Compra Ventas'!$C$2:$C$2700,CM$5)</f>
        <v>0</v>
      </c>
      <c r="CN109" s="13">
        <f>SUMIFS('Compra Ventas'!$E$2:$E$2700,'Compra Ventas'!$A$2:$A$2700,CN$4,'Compra Ventas'!$B$2:$B$2700,$B109,'Compra Ventas'!$C$2:$C$2700,CN$5)</f>
        <v>0</v>
      </c>
      <c r="CO109" s="13">
        <f>SUMIFS('Compra Ventas'!$E$2:$E$2700,'Compra Ventas'!$A$2:$A$2700,CO$4,'Compra Ventas'!$B$2:$B$2700,$B109,'Compra Ventas'!$C$2:$C$2700,CO$5)</f>
        <v>0</v>
      </c>
      <c r="CP109" s="13">
        <f>SUMIFS('Compra Ventas'!$E$2:$E$2700,'Compra Ventas'!$A$2:$A$2700,CP$4,'Compra Ventas'!$B$2:$B$2700,$B109,'Compra Ventas'!$C$2:$C$2700,CP$5)</f>
        <v>0</v>
      </c>
      <c r="CQ109" s="13">
        <f>SUMIFS('Compra Ventas'!$E$2:$E$2700,'Compra Ventas'!$A$2:$A$2700,CQ$4,'Compra Ventas'!$B$2:$B$2700,$B109,'Compra Ventas'!$C$2:$C$2700,CQ$5)</f>
        <v>0</v>
      </c>
      <c r="CR109" s="13">
        <f>SUMIFS('Compra Ventas'!$E$2:$E$2700,'Compra Ventas'!$A$2:$A$2700,CR$4,'Compra Ventas'!$B$2:$B$2700,$B109,'Compra Ventas'!$C$2:$C$2700,CR$5)</f>
        <v>0</v>
      </c>
      <c r="CS109" s="13">
        <f>SUMIFS('Compra Ventas'!$E$2:$E$2700,'Compra Ventas'!$A$2:$A$2700,CS$4,'Compra Ventas'!$B$2:$B$2700,$B109,'Compra Ventas'!$C$2:$C$2700,CS$5)</f>
        <v>0</v>
      </c>
      <c r="CT109" s="13">
        <f>SUMIFS('Compra Ventas'!$E$2:$E$2700,'Compra Ventas'!$A$2:$A$2700,CT$4,'Compra Ventas'!$B$2:$B$2700,$B109,'Compra Ventas'!$C$2:$C$2700,CT$5)</f>
        <v>0</v>
      </c>
      <c r="CU109" s="13">
        <f>SUMIFS('Compra Ventas'!$E$2:$E$2700,'Compra Ventas'!$A$2:$A$2700,CU$4,'Compra Ventas'!$B$2:$B$2700,$B109,'Compra Ventas'!$C$2:$C$2700,CU$5)</f>
        <v>0</v>
      </c>
      <c r="CV109" s="14">
        <f>SUMIFS('Compra Ventas'!$E$2:$E$2700,'Compra Ventas'!$A$2:$A$2700,CV$4,'Compra Ventas'!$B$2:$B$2700,$B109,'Compra Ventas'!$C$2:$C$2700,CV$5)</f>
        <v>0</v>
      </c>
      <c r="CW109" s="12">
        <f>SUMIFS('Compra Ventas'!$E$2:$E$2700,'Compra Ventas'!$A$2:$A$2700,CW$4,'Compra Ventas'!$B$2:$B$2700,$B109,'Compra Ventas'!$C$2:$C$2700,CW$5)</f>
        <v>0</v>
      </c>
      <c r="CX109" s="13">
        <f>SUMIFS('Compra Ventas'!$E$2:$E$2700,'Compra Ventas'!$A$2:$A$2700,CX$4,'Compra Ventas'!$B$2:$B$2700,$B109,'Compra Ventas'!$C$2:$C$2700,CX$5)</f>
        <v>0</v>
      </c>
      <c r="CY109" s="13">
        <f>SUMIFS('Compra Ventas'!$E$2:$E$2700,'Compra Ventas'!$A$2:$A$2700,CY$4,'Compra Ventas'!$B$2:$B$2700,$B109,'Compra Ventas'!$C$2:$C$2700,CY$5)</f>
        <v>0</v>
      </c>
      <c r="CZ109" s="13">
        <f>SUMIFS('Compra Ventas'!$E$2:$E$2700,'Compra Ventas'!$A$2:$A$2700,CZ$4,'Compra Ventas'!$B$2:$B$2700,$B109,'Compra Ventas'!$C$2:$C$2700,CZ$5)</f>
        <v>0</v>
      </c>
      <c r="DA109" s="13">
        <f>SUMIFS('Compra Ventas'!$E$2:$E$2700,'Compra Ventas'!$A$2:$A$2700,DA$4,'Compra Ventas'!$B$2:$B$2700,$B109,'Compra Ventas'!$C$2:$C$2700,DA$5)</f>
        <v>0</v>
      </c>
      <c r="DB109" s="13">
        <f>SUMIFS('Compra Ventas'!$E$2:$E$2700,'Compra Ventas'!$A$2:$A$2700,DB$4,'Compra Ventas'!$B$2:$B$2700,$B109,'Compra Ventas'!$C$2:$C$2700,DB$5)</f>
        <v>0</v>
      </c>
      <c r="DC109" s="13">
        <f>SUMIFS('Compra Ventas'!$E$2:$E$2700,'Compra Ventas'!$A$2:$A$2700,DC$4,'Compra Ventas'!$B$2:$B$2700,$B109,'Compra Ventas'!$C$2:$C$2700,DC$5)</f>
        <v>0</v>
      </c>
      <c r="DD109" s="13">
        <f>SUMIFS('Compra Ventas'!$E$2:$E$2700,'Compra Ventas'!$A$2:$A$2700,DD$4,'Compra Ventas'!$B$2:$B$2700,$B109,'Compra Ventas'!$C$2:$C$2700,DD$5)</f>
        <v>0</v>
      </c>
      <c r="DE109" s="13">
        <f>SUMIFS('Compra Ventas'!$E$2:$E$2700,'Compra Ventas'!$A$2:$A$2700,DE$4,'Compra Ventas'!$B$2:$B$2700,$B109,'Compra Ventas'!$C$2:$C$2700,DE$5)</f>
        <v>0</v>
      </c>
      <c r="DF109" s="13">
        <f>SUMIFS('Compra Ventas'!$E$2:$E$2700,'Compra Ventas'!$A$2:$A$2700,DF$4,'Compra Ventas'!$B$2:$B$2700,$B109,'Compra Ventas'!$C$2:$C$2700,DF$5)</f>
        <v>0</v>
      </c>
      <c r="DG109" s="13">
        <f>SUMIFS('Compra Ventas'!$E$2:$E$2700,'Compra Ventas'!$A$2:$A$2700,DG$4,'Compra Ventas'!$B$2:$B$2700,$B109,'Compra Ventas'!$C$2:$C$2700,DG$5)</f>
        <v>0</v>
      </c>
      <c r="DH109" s="14">
        <f>SUMIFS('Compra Ventas'!$E$2:$E$2700,'Compra Ventas'!$A$2:$A$2700,DH$4,'Compra Ventas'!$B$2:$B$2700,$B109,'Compra Ventas'!$C$2:$C$2700,DH$5)</f>
        <v>0</v>
      </c>
      <c r="DI109" s="84"/>
      <c r="DJ109" s="98">
        <f>SUMIFS('Ajuste Ciclado'!D$5:D$47,'Ajuste Ciclado'!$C$5:$C$47,Balance!DJ$4,'Ajuste Ciclado'!$B$5:$B$47,Balance!$B109)</f>
        <v>0</v>
      </c>
      <c r="DK109" s="99">
        <f>SUMIFS('Ajuste Ciclado'!E$5:E$47,'Ajuste Ciclado'!$C$5:$C$47,Balance!DK$4,'Ajuste Ciclado'!$B$5:$B$47,Balance!$B109)</f>
        <v>0</v>
      </c>
      <c r="DL109" s="99">
        <f>SUMIFS('Ajuste Ciclado'!F$5:F$47,'Ajuste Ciclado'!$C$5:$C$47,Balance!DL$4,'Ajuste Ciclado'!$B$5:$B$47,Balance!$B109)</f>
        <v>0</v>
      </c>
      <c r="DM109" s="99">
        <f>SUMIFS('Ajuste Ciclado'!G$5:G$47,'Ajuste Ciclado'!$C$5:$C$47,Balance!DM$4,'Ajuste Ciclado'!$B$5:$B$47,Balance!$B109)</f>
        <v>0</v>
      </c>
      <c r="DN109" s="99">
        <f>SUMIFS('Ajuste Ciclado'!H$5:H$47,'Ajuste Ciclado'!$C$5:$C$47,Balance!DN$4,'Ajuste Ciclado'!$B$5:$B$47,Balance!$B109)</f>
        <v>0</v>
      </c>
      <c r="DO109" s="99">
        <f>SUMIFS('Ajuste Ciclado'!I$5:I$47,'Ajuste Ciclado'!$C$5:$C$47,Balance!DO$4,'Ajuste Ciclado'!$B$5:$B$47,Balance!$B109)</f>
        <v>0</v>
      </c>
      <c r="DP109" s="99">
        <f>SUMIFS('Ajuste Ciclado'!J$5:J$47,'Ajuste Ciclado'!$C$5:$C$47,Balance!DP$4,'Ajuste Ciclado'!$B$5:$B$47,Balance!$B109)</f>
        <v>0</v>
      </c>
      <c r="DQ109" s="99">
        <f>SUMIFS('Ajuste Ciclado'!K$5:K$47,'Ajuste Ciclado'!$C$5:$C$47,Balance!DQ$4,'Ajuste Ciclado'!$B$5:$B$47,Balance!$B109)</f>
        <v>0</v>
      </c>
      <c r="DR109" s="99">
        <f>SUMIFS('Ajuste Ciclado'!L$5:L$47,'Ajuste Ciclado'!$C$5:$C$47,Balance!DR$4,'Ajuste Ciclado'!$B$5:$B$47,Balance!$B109)</f>
        <v>0</v>
      </c>
      <c r="DS109" s="99">
        <f>SUMIFS('Ajuste Ciclado'!M$5:M$47,'Ajuste Ciclado'!$C$5:$C$47,Balance!DS$4,'Ajuste Ciclado'!$B$5:$B$47,Balance!$B109)</f>
        <v>0</v>
      </c>
      <c r="DT109" s="99">
        <f>SUMIFS('Ajuste Ciclado'!N$5:N$47,'Ajuste Ciclado'!$C$5:$C$47,Balance!DT$4,'Ajuste Ciclado'!$B$5:$B$47,Balance!$B109)</f>
        <v>0</v>
      </c>
      <c r="DU109" s="100">
        <f>SUMIFS('Ajuste Ciclado'!O$5:O$47,'Ajuste Ciclado'!$C$5:$C$47,Balance!DU$4,'Ajuste Ciclado'!$B$5:$B$47,Balance!$B109)</f>
        <v>0</v>
      </c>
      <c r="DV109" s="98">
        <f>SUMIFS('Ajuste Ciclado'!D$5:D$47,'Ajuste Ciclado'!$C$5:$C$47,Balance!DV$4,'Ajuste Ciclado'!$B$5:$B$47,Balance!$B109)</f>
        <v>0</v>
      </c>
      <c r="DW109" s="99">
        <f>SUMIFS('Ajuste Ciclado'!E$5:E$47,'Ajuste Ciclado'!$C$5:$C$47,Balance!DW$4,'Ajuste Ciclado'!$B$5:$B$47,Balance!$B109)</f>
        <v>0</v>
      </c>
      <c r="DX109" s="99">
        <f>SUMIFS('Ajuste Ciclado'!F$5:F$47,'Ajuste Ciclado'!$C$5:$C$47,Balance!DX$4,'Ajuste Ciclado'!$B$5:$B$47,Balance!$B109)</f>
        <v>0</v>
      </c>
      <c r="DY109" s="99">
        <f>SUMIFS('Ajuste Ciclado'!G$5:G$47,'Ajuste Ciclado'!$C$5:$C$47,Balance!DY$4,'Ajuste Ciclado'!$B$5:$B$47,Balance!$B109)</f>
        <v>0</v>
      </c>
      <c r="DZ109" s="99">
        <f>SUMIFS('Ajuste Ciclado'!H$5:H$47,'Ajuste Ciclado'!$C$5:$C$47,Balance!DZ$4,'Ajuste Ciclado'!$B$5:$B$47,Balance!$B109)</f>
        <v>0</v>
      </c>
      <c r="EA109" s="99">
        <f>SUMIFS('Ajuste Ciclado'!I$5:I$47,'Ajuste Ciclado'!$C$5:$C$47,Balance!EA$4,'Ajuste Ciclado'!$B$5:$B$47,Balance!$B109)</f>
        <v>0</v>
      </c>
      <c r="EB109" s="99">
        <f>SUMIFS('Ajuste Ciclado'!J$5:J$47,'Ajuste Ciclado'!$C$5:$C$47,Balance!EB$4,'Ajuste Ciclado'!$B$5:$B$47,Balance!$B109)</f>
        <v>0</v>
      </c>
      <c r="EC109" s="99">
        <f>SUMIFS('Ajuste Ciclado'!K$5:K$47,'Ajuste Ciclado'!$C$5:$C$47,Balance!EC$4,'Ajuste Ciclado'!$B$5:$B$47,Balance!$B109)</f>
        <v>0</v>
      </c>
      <c r="ED109" s="99">
        <f>SUMIFS('Ajuste Ciclado'!L$5:L$47,'Ajuste Ciclado'!$C$5:$C$47,Balance!ED$4,'Ajuste Ciclado'!$B$5:$B$47,Balance!$B109)</f>
        <v>0</v>
      </c>
      <c r="EE109" s="99">
        <f>SUMIFS('Ajuste Ciclado'!M$5:M$47,'Ajuste Ciclado'!$C$5:$C$47,Balance!EE$4,'Ajuste Ciclado'!$B$5:$B$47,Balance!$B109)</f>
        <v>0</v>
      </c>
      <c r="EF109" s="99">
        <f>SUMIFS('Ajuste Ciclado'!N$5:N$47,'Ajuste Ciclado'!$C$5:$C$47,Balance!EF$4,'Ajuste Ciclado'!$B$5:$B$47,Balance!$B109)</f>
        <v>0</v>
      </c>
      <c r="EG109" s="100">
        <f>SUMIFS('Ajuste Ciclado'!O$5:O$47,'Ajuste Ciclado'!$C$5:$C$47,Balance!EG$4,'Ajuste Ciclado'!$B$5:$B$47,Balance!$B109)</f>
        <v>0</v>
      </c>
      <c r="EH109" s="98">
        <f>SUMIFS('Ajuste Ciclado'!D$5:D$47,'Ajuste Ciclado'!$C$5:$C$47,Balance!EH$4,'Ajuste Ciclado'!$B$5:$B$47,Balance!$B109)</f>
        <v>0</v>
      </c>
      <c r="EI109" s="99">
        <f>SUMIFS('Ajuste Ciclado'!E$5:E$47,'Ajuste Ciclado'!$C$5:$C$47,Balance!EI$4,'Ajuste Ciclado'!$B$5:$B$47,Balance!$B109)</f>
        <v>0</v>
      </c>
      <c r="EJ109" s="99">
        <f>SUMIFS('Ajuste Ciclado'!F$5:F$47,'Ajuste Ciclado'!$C$5:$C$47,Balance!EJ$4,'Ajuste Ciclado'!$B$5:$B$47,Balance!$B109)</f>
        <v>0</v>
      </c>
      <c r="EK109" s="99">
        <f>SUMIFS('Ajuste Ciclado'!G$5:G$47,'Ajuste Ciclado'!$C$5:$C$47,Balance!EK$4,'Ajuste Ciclado'!$B$5:$B$47,Balance!$B109)</f>
        <v>0</v>
      </c>
      <c r="EL109" s="99">
        <f>SUMIFS('Ajuste Ciclado'!H$5:H$47,'Ajuste Ciclado'!$C$5:$C$47,Balance!EL$4,'Ajuste Ciclado'!$B$5:$B$47,Balance!$B109)</f>
        <v>0</v>
      </c>
      <c r="EM109" s="99">
        <f>SUMIFS('Ajuste Ciclado'!I$5:I$47,'Ajuste Ciclado'!$C$5:$C$47,Balance!EM$4,'Ajuste Ciclado'!$B$5:$B$47,Balance!$B109)</f>
        <v>0</v>
      </c>
      <c r="EN109" s="99">
        <f>SUMIFS('Ajuste Ciclado'!J$5:J$47,'Ajuste Ciclado'!$C$5:$C$47,Balance!EN$4,'Ajuste Ciclado'!$B$5:$B$47,Balance!$B109)</f>
        <v>0</v>
      </c>
      <c r="EO109" s="99">
        <f>SUMIFS('Ajuste Ciclado'!K$5:K$47,'Ajuste Ciclado'!$C$5:$C$47,Balance!EO$4,'Ajuste Ciclado'!$B$5:$B$47,Balance!$B109)</f>
        <v>0</v>
      </c>
      <c r="EP109" s="99">
        <f>SUMIFS('Ajuste Ciclado'!L$5:L$47,'Ajuste Ciclado'!$C$5:$C$47,Balance!EP$4,'Ajuste Ciclado'!$B$5:$B$47,Balance!$B109)</f>
        <v>0</v>
      </c>
      <c r="EQ109" s="99">
        <f>SUMIFS('Ajuste Ciclado'!M$5:M$47,'Ajuste Ciclado'!$C$5:$C$47,Balance!EQ$4,'Ajuste Ciclado'!$B$5:$B$47,Balance!$B109)</f>
        <v>0</v>
      </c>
      <c r="ER109" s="99">
        <f>SUMIFS('Ajuste Ciclado'!N$5:N$47,'Ajuste Ciclado'!$C$5:$C$47,Balance!ER$4,'Ajuste Ciclado'!$B$5:$B$47,Balance!$B109)</f>
        <v>0</v>
      </c>
      <c r="ES109" s="100">
        <f>SUMIFS('Ajuste Ciclado'!O$5:O$47,'Ajuste Ciclado'!$C$5:$C$47,Balance!ES$4,'Ajuste Ciclado'!$B$5:$B$47,Balance!$B109)</f>
        <v>0</v>
      </c>
      <c r="ET109" s="84"/>
      <c r="EU109" s="12">
        <f t="shared" si="181"/>
        <v>234319.56522730441</v>
      </c>
      <c r="EV109" s="13">
        <f t="shared" si="145"/>
        <v>175607.7078867688</v>
      </c>
      <c r="EW109" s="13">
        <f t="shared" si="146"/>
        <v>186455.08039250871</v>
      </c>
      <c r="EX109" s="13">
        <f t="shared" si="147"/>
        <v>117587.8792590129</v>
      </c>
      <c r="EY109" s="13">
        <f t="shared" si="148"/>
        <v>80756.948951182974</v>
      </c>
      <c r="EZ109" s="13">
        <f t="shared" si="149"/>
        <v>49595.288021696339</v>
      </c>
      <c r="FA109" s="13">
        <f t="shared" si="150"/>
        <v>63905.992096848422</v>
      </c>
      <c r="FB109" s="13">
        <f t="shared" si="151"/>
        <v>103568.32389710061</v>
      </c>
      <c r="FC109" s="13">
        <f t="shared" si="152"/>
        <v>110255.5063521307</v>
      </c>
      <c r="FD109" s="13">
        <f t="shared" si="153"/>
        <v>28458.802468941249</v>
      </c>
      <c r="FE109" s="13">
        <f t="shared" si="154"/>
        <v>8014.7588945235111</v>
      </c>
      <c r="FF109" s="14">
        <f t="shared" si="155"/>
        <v>14344.91977529249</v>
      </c>
      <c r="FG109" s="12">
        <f t="shared" si="156"/>
        <v>234868.41613266739</v>
      </c>
      <c r="FH109" s="13">
        <f t="shared" si="157"/>
        <v>177464.49242827549</v>
      </c>
      <c r="FI109" s="13">
        <f t="shared" si="158"/>
        <v>188472.99888349939</v>
      </c>
      <c r="FJ109" s="13">
        <f t="shared" si="159"/>
        <v>124488.7890588125</v>
      </c>
      <c r="FK109" s="13">
        <f t="shared" si="160"/>
        <v>78687.638713117572</v>
      </c>
      <c r="FL109" s="13">
        <f t="shared" si="161"/>
        <v>50291.718407865432</v>
      </c>
      <c r="FM109" s="13">
        <f t="shared" si="162"/>
        <v>68468.204932836947</v>
      </c>
      <c r="FN109" s="13">
        <f t="shared" si="163"/>
        <v>104341.3761899563</v>
      </c>
      <c r="FO109" s="13">
        <f t="shared" si="164"/>
        <v>113057.52927736229</v>
      </c>
      <c r="FP109" s="13">
        <f t="shared" si="165"/>
        <v>45551.810294843737</v>
      </c>
      <c r="FQ109" s="13">
        <f t="shared" si="166"/>
        <v>57019.560038166717</v>
      </c>
      <c r="FR109" s="14">
        <f t="shared" si="167"/>
        <v>73361.743289203194</v>
      </c>
      <c r="FS109" s="12">
        <f t="shared" si="168"/>
        <v>234941.233722498</v>
      </c>
      <c r="FT109" s="13">
        <f t="shared" si="169"/>
        <v>177615.8372512428</v>
      </c>
      <c r="FU109" s="13">
        <f t="shared" si="170"/>
        <v>187812.63630582349</v>
      </c>
      <c r="FV109" s="13">
        <f t="shared" si="171"/>
        <v>123603.2738338936</v>
      </c>
      <c r="FW109" s="13">
        <f t="shared" si="172"/>
        <v>82264.197077362303</v>
      </c>
      <c r="FX109" s="13">
        <f t="shared" si="173"/>
        <v>54698.088215676296</v>
      </c>
      <c r="FY109" s="13">
        <f t="shared" si="174"/>
        <v>75650.666990012702</v>
      </c>
      <c r="FZ109" s="13">
        <f t="shared" si="175"/>
        <v>116016.8832256536</v>
      </c>
      <c r="GA109" s="13">
        <f t="shared" si="176"/>
        <v>124334.9670644962</v>
      </c>
      <c r="GB109" s="13">
        <f t="shared" si="177"/>
        <v>104714.59740019569</v>
      </c>
      <c r="GC109" s="13">
        <f t="shared" si="178"/>
        <v>123747.3212800162</v>
      </c>
      <c r="GD109" s="14">
        <f t="shared" si="179"/>
        <v>125077.63551087939</v>
      </c>
      <c r="GE109" s="84"/>
      <c r="GF109" s="12">
        <f t="shared" si="182"/>
        <v>1172870.7732233114</v>
      </c>
      <c r="GG109" s="13">
        <f t="shared" si="182"/>
        <v>1316074.277646607</v>
      </c>
      <c r="GH109" s="14">
        <f t="shared" si="182"/>
        <v>1530477.3378777499</v>
      </c>
      <c r="GI109" s="6">
        <f t="shared" si="183"/>
        <v>1</v>
      </c>
      <c r="GJ109" s="12">
        <f t="shared" si="184"/>
        <v>0</v>
      </c>
      <c r="GK109" s="13">
        <f t="shared" si="185"/>
        <v>0</v>
      </c>
      <c r="GL109" s="14">
        <f t="shared" si="186"/>
        <v>0</v>
      </c>
      <c r="GM109" s="84"/>
      <c r="GN109" s="66">
        <f t="shared" si="187"/>
        <v>0</v>
      </c>
      <c r="GO109" s="84"/>
      <c r="GP109" s="63" t="str" cm="1">
        <f t="array" ref="GP109">INDEX($GF$4:$GH$4,1,GI109)</f>
        <v>Sample 1</v>
      </c>
      <c r="GQ109" s="12">
        <f t="shared" si="188"/>
        <v>8014.7588945235111</v>
      </c>
      <c r="GR109" s="13">
        <f t="shared" si="188"/>
        <v>14344.91977529249</v>
      </c>
      <c r="GS109" s="14">
        <f t="shared" si="188"/>
        <v>28458.802468941249</v>
      </c>
      <c r="GT109" s="12">
        <f t="shared" si="189"/>
        <v>45551.810294843737</v>
      </c>
      <c r="GU109" s="13">
        <f t="shared" si="189"/>
        <v>50291.718407865432</v>
      </c>
      <c r="GV109" s="14">
        <f t="shared" si="189"/>
        <v>57019.560038166717</v>
      </c>
      <c r="GW109" s="12">
        <f t="shared" si="190"/>
        <v>54698.088215676296</v>
      </c>
      <c r="GX109" s="13">
        <f t="shared" si="190"/>
        <v>75650.666990012702</v>
      </c>
      <c r="GY109" s="14">
        <f t="shared" si="190"/>
        <v>82264.197077362303</v>
      </c>
      <c r="GZ109" s="84" t="str">
        <f t="shared" si="180"/>
        <v>Sample 1</v>
      </c>
      <c r="HA109" s="12">
        <f t="shared" si="191"/>
        <v>0</v>
      </c>
      <c r="HB109" s="13">
        <f t="shared" si="191"/>
        <v>0</v>
      </c>
      <c r="HC109" s="14">
        <f t="shared" si="191"/>
        <v>0</v>
      </c>
      <c r="HD109" s="6">
        <f t="shared" si="192"/>
        <v>0</v>
      </c>
      <c r="HE109" s="84" t="str">
        <f t="shared" si="193"/>
        <v>Ok</v>
      </c>
    </row>
    <row r="110" spans="2:213" hidden="1" x14ac:dyDescent="0.3">
      <c r="B110" s="84" t="s">
        <v>344</v>
      </c>
      <c r="C110" s="12">
        <f>SUMIFS(Inyecciones!$E$2:$E$14185,Inyecciones!$A$2:$A$14185,Balance!C$4,Inyecciones!$B$2:$B$14185,Balance!$B110,Inyecciones!$C$2:$C$14185,Balance!C$5)</f>
        <v>44193.927871950073</v>
      </c>
      <c r="D110" s="13">
        <f>SUMIFS(Inyecciones!$E$2:$E$14185,Inyecciones!$A$2:$A$14185,Balance!D$4,Inyecciones!$B$2:$B$14185,Balance!$B110,Inyecciones!$C$2:$C$14185,Balance!D$5)</f>
        <v>35095.628057800503</v>
      </c>
      <c r="E110" s="13">
        <f>SUMIFS(Inyecciones!$E$2:$E$14185,Inyecciones!$A$2:$A$14185,Balance!E$4,Inyecciones!$B$2:$B$14185,Balance!$B110,Inyecciones!$C$2:$C$14185,Balance!E$5)</f>
        <v>39716.168018757518</v>
      </c>
      <c r="F110" s="13">
        <f>SUMIFS(Inyecciones!$E$2:$E$14185,Inyecciones!$A$2:$A$14185,Balance!F$4,Inyecciones!$B$2:$B$14185,Balance!$B110,Inyecciones!$C$2:$C$14185,Balance!F$5)</f>
        <v>31130.896736765841</v>
      </c>
      <c r="G110" s="13">
        <f>SUMIFS(Inyecciones!$E$2:$E$14185,Inyecciones!$A$2:$A$14185,Balance!G$4,Inyecciones!$B$2:$B$14185,Balance!$B110,Inyecciones!$C$2:$C$14185,Balance!G$5)</f>
        <v>25203.967563315891</v>
      </c>
      <c r="H110" s="13">
        <f>SUMIFS(Inyecciones!$E$2:$E$14185,Inyecciones!$A$2:$A$14185,Balance!H$4,Inyecciones!$B$2:$B$14185,Balance!$B110,Inyecciones!$C$2:$C$14185,Balance!H$5)</f>
        <v>18438.32989589588</v>
      </c>
      <c r="I110" s="13">
        <f>SUMIFS(Inyecciones!$E$2:$E$14185,Inyecciones!$A$2:$A$14185,Balance!I$4,Inyecciones!$B$2:$B$14185,Balance!$B110,Inyecciones!$C$2:$C$14185,Balance!I$5)</f>
        <v>17727.504097070509</v>
      </c>
      <c r="J110" s="13">
        <f>SUMIFS(Inyecciones!$E$2:$E$14185,Inyecciones!$A$2:$A$14185,Balance!J$4,Inyecciones!$B$2:$B$14185,Balance!$B110,Inyecciones!$C$2:$C$14185,Balance!J$5)</f>
        <v>26233.94285200768</v>
      </c>
      <c r="K110" s="13">
        <f>SUMIFS(Inyecciones!$E$2:$E$14185,Inyecciones!$A$2:$A$14185,Balance!K$4,Inyecciones!$B$2:$B$14185,Balance!$B110,Inyecciones!$C$2:$C$14185,Balance!K$5)</f>
        <v>25543.69765861327</v>
      </c>
      <c r="L110" s="13">
        <f>SUMIFS(Inyecciones!$E$2:$E$14185,Inyecciones!$A$2:$A$14185,Balance!L$4,Inyecciones!$B$2:$B$14185,Balance!$B110,Inyecciones!$C$2:$C$14185,Balance!L$5)</f>
        <v>7022.3006111165914</v>
      </c>
      <c r="M110" s="13">
        <f>SUMIFS(Inyecciones!$E$2:$E$14185,Inyecciones!$A$2:$A$14185,Balance!M$4,Inyecciones!$B$2:$B$14185,Balance!$B110,Inyecciones!$C$2:$C$14185,Balance!M$5)</f>
        <v>3814.5954415254751</v>
      </c>
      <c r="N110" s="14">
        <f>SUMIFS(Inyecciones!$E$2:$E$14185,Inyecciones!$A$2:$A$14185,Balance!N$4,Inyecciones!$B$2:$B$14185,Balance!$B110,Inyecciones!$C$2:$C$14185,Balance!N$5)</f>
        <v>5337.4782845146983</v>
      </c>
      <c r="O110" s="12">
        <f>SUMIFS(Inyecciones!$E$2:$E$14185,Inyecciones!$A$2:$A$14185,Balance!O$4,Inyecciones!$B$2:$B$14185,Balance!$B110,Inyecciones!$C$2:$C$14185,Balance!O$5)</f>
        <v>44284.854049644651</v>
      </c>
      <c r="P110" s="13">
        <f>SUMIFS(Inyecciones!$E$2:$E$14185,Inyecciones!$A$2:$A$14185,Balance!P$4,Inyecciones!$B$2:$B$14185,Balance!$B110,Inyecciones!$C$2:$C$14185,Balance!P$5)</f>
        <v>35355.475454903783</v>
      </c>
      <c r="Q110" s="13">
        <f>SUMIFS(Inyecciones!$E$2:$E$14185,Inyecciones!$A$2:$A$14185,Balance!Q$4,Inyecciones!$B$2:$B$14185,Balance!$B110,Inyecciones!$C$2:$C$14185,Balance!Q$5)</f>
        <v>40107.282235501552</v>
      </c>
      <c r="R110" s="13">
        <f>SUMIFS(Inyecciones!$E$2:$E$14185,Inyecciones!$A$2:$A$14185,Balance!R$4,Inyecciones!$B$2:$B$14185,Balance!$B110,Inyecciones!$C$2:$C$14185,Balance!R$5)</f>
        <v>33002.130012393682</v>
      </c>
      <c r="S110" s="13">
        <f>SUMIFS(Inyecciones!$E$2:$E$14185,Inyecciones!$A$2:$A$14185,Balance!S$4,Inyecciones!$B$2:$B$14185,Balance!$B110,Inyecciones!$C$2:$C$14185,Balance!S$5)</f>
        <v>24639.50604872539</v>
      </c>
      <c r="T110" s="13">
        <f>SUMIFS(Inyecciones!$E$2:$E$14185,Inyecciones!$A$2:$A$14185,Balance!T$4,Inyecciones!$B$2:$B$14185,Balance!$B110,Inyecciones!$C$2:$C$14185,Balance!T$5)</f>
        <v>18670.58899675083</v>
      </c>
      <c r="U110" s="13">
        <f>SUMIFS(Inyecciones!$E$2:$E$14185,Inyecciones!$A$2:$A$14185,Balance!U$4,Inyecciones!$B$2:$B$14185,Balance!$B110,Inyecciones!$C$2:$C$14185,Balance!U$5)</f>
        <v>18819.580408722821</v>
      </c>
      <c r="V110" s="13">
        <f>SUMIFS(Inyecciones!$E$2:$E$14185,Inyecciones!$A$2:$A$14185,Balance!V$4,Inyecciones!$B$2:$B$14185,Balance!$B110,Inyecciones!$C$2:$C$14185,Balance!V$5)</f>
        <v>26424.346484509038</v>
      </c>
      <c r="W110" s="13">
        <f>SUMIFS(Inyecciones!$E$2:$E$14185,Inyecciones!$A$2:$A$14185,Balance!W$4,Inyecciones!$B$2:$B$14185,Balance!$B110,Inyecciones!$C$2:$C$14185,Balance!W$5)</f>
        <v>26097.130699686131</v>
      </c>
      <c r="X110" s="13">
        <f>SUMIFS(Inyecciones!$E$2:$E$14185,Inyecciones!$A$2:$A$14185,Balance!X$4,Inyecciones!$B$2:$B$14185,Balance!$B110,Inyecciones!$C$2:$C$14185,Balance!X$5)</f>
        <v>10295.662891395379</v>
      </c>
      <c r="Y110" s="13">
        <f>SUMIFS(Inyecciones!$E$2:$E$14185,Inyecciones!$A$2:$A$14185,Balance!Y$4,Inyecciones!$B$2:$B$14185,Balance!$B110,Inyecciones!$C$2:$C$14185,Balance!Y$5)</f>
        <v>12525.867033846071</v>
      </c>
      <c r="Z110" s="14">
        <f>SUMIFS(Inyecciones!$E$2:$E$14185,Inyecciones!$A$2:$A$14185,Balance!Z$4,Inyecciones!$B$2:$B$14185,Balance!$B110,Inyecciones!$C$2:$C$14185,Balance!Z$5)</f>
        <v>15209.624148570099</v>
      </c>
      <c r="AA110" s="12">
        <f>SUMIFS(Inyecciones!$E$2:$E$14185,Inyecciones!$A$2:$A$14185,Balance!AA$4,Inyecciones!$B$2:$B$14185,Balance!$B110,Inyecciones!$C$2:$C$14185,Balance!AA$5)</f>
        <v>44298.977152370593</v>
      </c>
      <c r="AB110" s="13">
        <f>SUMIFS(Inyecciones!$E$2:$E$14185,Inyecciones!$A$2:$A$14185,Balance!AB$4,Inyecciones!$B$2:$B$14185,Balance!$B110,Inyecciones!$C$2:$C$14185,Balance!AB$5)</f>
        <v>35370.974108493123</v>
      </c>
      <c r="AC110" s="13">
        <f>SUMIFS(Inyecciones!$E$2:$E$14185,Inyecciones!$A$2:$A$14185,Balance!AC$4,Inyecciones!$B$2:$B$14185,Balance!$B110,Inyecciones!$C$2:$C$14185,Balance!AC$5)</f>
        <v>39960.825813152762</v>
      </c>
      <c r="AD110" s="13">
        <f>SUMIFS(Inyecciones!$E$2:$E$14185,Inyecciones!$A$2:$A$14185,Balance!AD$4,Inyecciones!$B$2:$B$14185,Balance!$B110,Inyecciones!$C$2:$C$14185,Balance!AD$5)</f>
        <v>32748.922869890281</v>
      </c>
      <c r="AE110" s="13">
        <f>SUMIFS(Inyecciones!$E$2:$E$14185,Inyecciones!$A$2:$A$14185,Balance!AE$4,Inyecciones!$B$2:$B$14185,Balance!$B110,Inyecciones!$C$2:$C$14185,Balance!AE$5)</f>
        <v>25653.766759319151</v>
      </c>
      <c r="AF110" s="13">
        <f>SUMIFS(Inyecciones!$E$2:$E$14185,Inyecciones!$A$2:$A$14185,Balance!AF$4,Inyecciones!$B$2:$B$14185,Balance!$B110,Inyecciones!$C$2:$C$14185,Balance!AF$5)</f>
        <v>20077.020201305681</v>
      </c>
      <c r="AG110" s="13">
        <f>SUMIFS(Inyecciones!$E$2:$E$14185,Inyecciones!$A$2:$A$14185,Balance!AG$4,Inyecciones!$B$2:$B$14185,Balance!$B110,Inyecciones!$C$2:$C$14185,Balance!AG$5)</f>
        <v>20566.733702109621</v>
      </c>
      <c r="AH110" s="13">
        <f>SUMIFS(Inyecciones!$E$2:$E$14185,Inyecciones!$A$2:$A$14185,Balance!AH$4,Inyecciones!$B$2:$B$14185,Balance!$B110,Inyecciones!$C$2:$C$14185,Balance!AH$5)</f>
        <v>29321.574619349489</v>
      </c>
      <c r="AI110" s="13">
        <f>SUMIFS(Inyecciones!$E$2:$E$14185,Inyecciones!$A$2:$A$14185,Balance!AI$4,Inyecciones!$B$2:$B$14185,Balance!$B110,Inyecciones!$C$2:$C$14185,Balance!AI$5)</f>
        <v>28455.268462181059</v>
      </c>
      <c r="AJ110" s="13">
        <f>SUMIFS(Inyecciones!$E$2:$E$14185,Inyecciones!$A$2:$A$14185,Balance!AJ$4,Inyecciones!$B$2:$B$14185,Balance!$B110,Inyecciones!$C$2:$C$14185,Balance!AJ$5)</f>
        <v>21590.19684961448</v>
      </c>
      <c r="AK110" s="13">
        <f>SUMIFS(Inyecciones!$E$2:$E$14185,Inyecciones!$A$2:$A$14185,Balance!AK$4,Inyecciones!$B$2:$B$14185,Balance!$B110,Inyecciones!$C$2:$C$14185,Balance!AK$5)</f>
        <v>23449.901708380821</v>
      </c>
      <c r="AL110" s="14">
        <f>SUMIFS(Inyecciones!$E$2:$E$14185,Inyecciones!$A$2:$A$14185,Balance!AL$4,Inyecciones!$B$2:$B$14185,Balance!$B110,Inyecciones!$C$2:$C$14185,Balance!AL$5)</f>
        <v>23158.28307634333</v>
      </c>
      <c r="AM110" s="13"/>
      <c r="AN110" s="12">
        <f>SUMIFS('Retiro Mensual'!$E$2:$E$2629,'Retiro Mensual'!$A$2:$A$2629,AN$4,'Retiro Mensual'!$B$2:$B$2629,$B110,'Retiro Mensual'!$C$2:$C$2629,AN$5)</f>
        <v>0</v>
      </c>
      <c r="AO110" s="13">
        <f>SUMIFS('Retiro Mensual'!$E$2:$E$2629,'Retiro Mensual'!$A$2:$A$2629,AO$4,'Retiro Mensual'!$B$2:$B$2629,$B110,'Retiro Mensual'!$C$2:$C$2629,AO$5)</f>
        <v>0</v>
      </c>
      <c r="AP110" s="13">
        <f>SUMIFS('Retiro Mensual'!$E$2:$E$2629,'Retiro Mensual'!$A$2:$A$2629,AP$4,'Retiro Mensual'!$B$2:$B$2629,$B110,'Retiro Mensual'!$C$2:$C$2629,AP$5)</f>
        <v>0</v>
      </c>
      <c r="AQ110" s="13">
        <f>SUMIFS('Retiro Mensual'!$E$2:$E$2629,'Retiro Mensual'!$A$2:$A$2629,AQ$4,'Retiro Mensual'!$B$2:$B$2629,$B110,'Retiro Mensual'!$C$2:$C$2629,AQ$5)</f>
        <v>0</v>
      </c>
      <c r="AR110" s="13">
        <f>SUMIFS('Retiro Mensual'!$E$2:$E$2629,'Retiro Mensual'!$A$2:$A$2629,AR$4,'Retiro Mensual'!$B$2:$B$2629,$B110,'Retiro Mensual'!$C$2:$C$2629,AR$5)</f>
        <v>0</v>
      </c>
      <c r="AS110" s="13">
        <f>SUMIFS('Retiro Mensual'!$E$2:$E$2629,'Retiro Mensual'!$A$2:$A$2629,AS$4,'Retiro Mensual'!$B$2:$B$2629,$B110,'Retiro Mensual'!$C$2:$C$2629,AS$5)</f>
        <v>0</v>
      </c>
      <c r="AT110" s="13">
        <f>SUMIFS('Retiro Mensual'!$E$2:$E$2629,'Retiro Mensual'!$A$2:$A$2629,AT$4,'Retiro Mensual'!$B$2:$B$2629,$B110,'Retiro Mensual'!$C$2:$C$2629,AT$5)</f>
        <v>0</v>
      </c>
      <c r="AU110" s="13">
        <f>SUMIFS('Retiro Mensual'!$E$2:$E$2629,'Retiro Mensual'!$A$2:$A$2629,AU$4,'Retiro Mensual'!$B$2:$B$2629,$B110,'Retiro Mensual'!$C$2:$C$2629,AU$5)</f>
        <v>0</v>
      </c>
      <c r="AV110" s="13">
        <f>SUMIFS('Retiro Mensual'!$E$2:$E$2629,'Retiro Mensual'!$A$2:$A$2629,AV$4,'Retiro Mensual'!$B$2:$B$2629,$B110,'Retiro Mensual'!$C$2:$C$2629,AV$5)</f>
        <v>0</v>
      </c>
      <c r="AW110" s="13">
        <f>SUMIFS('Retiro Mensual'!$E$2:$E$2629,'Retiro Mensual'!$A$2:$A$2629,AW$4,'Retiro Mensual'!$B$2:$B$2629,$B110,'Retiro Mensual'!$C$2:$C$2629,AW$5)</f>
        <v>0</v>
      </c>
      <c r="AX110" s="13">
        <f>SUMIFS('Retiro Mensual'!$E$2:$E$2629,'Retiro Mensual'!$A$2:$A$2629,AX$4,'Retiro Mensual'!$B$2:$B$2629,$B110,'Retiro Mensual'!$C$2:$C$2629,AX$5)</f>
        <v>0</v>
      </c>
      <c r="AY110" s="14">
        <f>SUMIFS('Retiro Mensual'!$E$2:$E$2629,'Retiro Mensual'!$A$2:$A$2629,AY$4,'Retiro Mensual'!$B$2:$B$2629,$B110,'Retiro Mensual'!$C$2:$C$2629,AY$5)</f>
        <v>0</v>
      </c>
      <c r="AZ110" s="12">
        <f>SUMIFS('Retiro Mensual'!$E$2:$E$2629,'Retiro Mensual'!$A$2:$A$2629,AZ$4,'Retiro Mensual'!$B$2:$B$2629,$B110,'Retiro Mensual'!$C$2:$C$2629,AZ$5)</f>
        <v>0</v>
      </c>
      <c r="BA110" s="13">
        <f>SUMIFS('Retiro Mensual'!$E$2:$E$2629,'Retiro Mensual'!$A$2:$A$2629,BA$4,'Retiro Mensual'!$B$2:$B$2629,$B110,'Retiro Mensual'!$C$2:$C$2629,BA$5)</f>
        <v>0</v>
      </c>
      <c r="BB110" s="13">
        <f>SUMIFS('Retiro Mensual'!$E$2:$E$2629,'Retiro Mensual'!$A$2:$A$2629,BB$4,'Retiro Mensual'!$B$2:$B$2629,$B110,'Retiro Mensual'!$C$2:$C$2629,BB$5)</f>
        <v>0</v>
      </c>
      <c r="BC110" s="13">
        <f>SUMIFS('Retiro Mensual'!$E$2:$E$2629,'Retiro Mensual'!$A$2:$A$2629,BC$4,'Retiro Mensual'!$B$2:$B$2629,$B110,'Retiro Mensual'!$C$2:$C$2629,BC$5)</f>
        <v>0</v>
      </c>
      <c r="BD110" s="13">
        <f>SUMIFS('Retiro Mensual'!$E$2:$E$2629,'Retiro Mensual'!$A$2:$A$2629,BD$4,'Retiro Mensual'!$B$2:$B$2629,$B110,'Retiro Mensual'!$C$2:$C$2629,BD$5)</f>
        <v>0</v>
      </c>
      <c r="BE110" s="13">
        <f>SUMIFS('Retiro Mensual'!$E$2:$E$2629,'Retiro Mensual'!$A$2:$A$2629,BE$4,'Retiro Mensual'!$B$2:$B$2629,$B110,'Retiro Mensual'!$C$2:$C$2629,BE$5)</f>
        <v>0</v>
      </c>
      <c r="BF110" s="13">
        <f>SUMIFS('Retiro Mensual'!$E$2:$E$2629,'Retiro Mensual'!$A$2:$A$2629,BF$4,'Retiro Mensual'!$B$2:$B$2629,$B110,'Retiro Mensual'!$C$2:$C$2629,BF$5)</f>
        <v>0</v>
      </c>
      <c r="BG110" s="13">
        <f>SUMIFS('Retiro Mensual'!$E$2:$E$2629,'Retiro Mensual'!$A$2:$A$2629,BG$4,'Retiro Mensual'!$B$2:$B$2629,$B110,'Retiro Mensual'!$C$2:$C$2629,BG$5)</f>
        <v>0</v>
      </c>
      <c r="BH110" s="13">
        <f>SUMIFS('Retiro Mensual'!$E$2:$E$2629,'Retiro Mensual'!$A$2:$A$2629,BH$4,'Retiro Mensual'!$B$2:$B$2629,$B110,'Retiro Mensual'!$C$2:$C$2629,BH$5)</f>
        <v>0</v>
      </c>
      <c r="BI110" s="13">
        <f>SUMIFS('Retiro Mensual'!$E$2:$E$2629,'Retiro Mensual'!$A$2:$A$2629,BI$4,'Retiro Mensual'!$B$2:$B$2629,$B110,'Retiro Mensual'!$C$2:$C$2629,BI$5)</f>
        <v>0</v>
      </c>
      <c r="BJ110" s="13">
        <f>SUMIFS('Retiro Mensual'!$E$2:$E$2629,'Retiro Mensual'!$A$2:$A$2629,BJ$4,'Retiro Mensual'!$B$2:$B$2629,$B110,'Retiro Mensual'!$C$2:$C$2629,BJ$5)</f>
        <v>0</v>
      </c>
      <c r="BK110" s="14">
        <f>SUMIFS('Retiro Mensual'!$E$2:$E$2629,'Retiro Mensual'!$A$2:$A$2629,BK$4,'Retiro Mensual'!$B$2:$B$2629,$B110,'Retiro Mensual'!$C$2:$C$2629,BK$5)</f>
        <v>0</v>
      </c>
      <c r="BL110" s="12">
        <f>SUMIFS('Retiro Mensual'!$E$2:$E$2629,'Retiro Mensual'!$A$2:$A$2629,BL$4,'Retiro Mensual'!$B$2:$B$2629,$B110,'Retiro Mensual'!$C$2:$C$2629,BL$5)</f>
        <v>0</v>
      </c>
      <c r="BM110" s="13">
        <f>SUMIFS('Retiro Mensual'!$E$2:$E$2629,'Retiro Mensual'!$A$2:$A$2629,BM$4,'Retiro Mensual'!$B$2:$B$2629,$B110,'Retiro Mensual'!$C$2:$C$2629,BM$5)</f>
        <v>0</v>
      </c>
      <c r="BN110" s="13">
        <f>SUMIFS('Retiro Mensual'!$E$2:$E$2629,'Retiro Mensual'!$A$2:$A$2629,BN$4,'Retiro Mensual'!$B$2:$B$2629,$B110,'Retiro Mensual'!$C$2:$C$2629,BN$5)</f>
        <v>0</v>
      </c>
      <c r="BO110" s="13">
        <f>SUMIFS('Retiro Mensual'!$E$2:$E$2629,'Retiro Mensual'!$A$2:$A$2629,BO$4,'Retiro Mensual'!$B$2:$B$2629,$B110,'Retiro Mensual'!$C$2:$C$2629,BO$5)</f>
        <v>0</v>
      </c>
      <c r="BP110" s="13">
        <f>SUMIFS('Retiro Mensual'!$E$2:$E$2629,'Retiro Mensual'!$A$2:$A$2629,BP$4,'Retiro Mensual'!$B$2:$B$2629,$B110,'Retiro Mensual'!$C$2:$C$2629,BP$5)</f>
        <v>0</v>
      </c>
      <c r="BQ110" s="13">
        <f>SUMIFS('Retiro Mensual'!$E$2:$E$2629,'Retiro Mensual'!$A$2:$A$2629,BQ$4,'Retiro Mensual'!$B$2:$B$2629,$B110,'Retiro Mensual'!$C$2:$C$2629,BQ$5)</f>
        <v>0</v>
      </c>
      <c r="BR110" s="13">
        <f>SUMIFS('Retiro Mensual'!$E$2:$E$2629,'Retiro Mensual'!$A$2:$A$2629,BR$4,'Retiro Mensual'!$B$2:$B$2629,$B110,'Retiro Mensual'!$C$2:$C$2629,BR$5)</f>
        <v>0</v>
      </c>
      <c r="BS110" s="13">
        <f>SUMIFS('Retiro Mensual'!$E$2:$E$2629,'Retiro Mensual'!$A$2:$A$2629,BS$4,'Retiro Mensual'!$B$2:$B$2629,$B110,'Retiro Mensual'!$C$2:$C$2629,BS$5)</f>
        <v>0</v>
      </c>
      <c r="BT110" s="13">
        <f>SUMIFS('Retiro Mensual'!$E$2:$E$2629,'Retiro Mensual'!$A$2:$A$2629,BT$4,'Retiro Mensual'!$B$2:$B$2629,$B110,'Retiro Mensual'!$C$2:$C$2629,BT$5)</f>
        <v>0</v>
      </c>
      <c r="BU110" s="13">
        <f>SUMIFS('Retiro Mensual'!$E$2:$E$2629,'Retiro Mensual'!$A$2:$A$2629,BU$4,'Retiro Mensual'!$B$2:$B$2629,$B110,'Retiro Mensual'!$C$2:$C$2629,BU$5)</f>
        <v>0</v>
      </c>
      <c r="BV110" s="13">
        <f>SUMIFS('Retiro Mensual'!$E$2:$E$2629,'Retiro Mensual'!$A$2:$A$2629,BV$4,'Retiro Mensual'!$B$2:$B$2629,$B110,'Retiro Mensual'!$C$2:$C$2629,BV$5)</f>
        <v>0</v>
      </c>
      <c r="BW110" s="14">
        <f>SUMIFS('Retiro Mensual'!$E$2:$E$2629,'Retiro Mensual'!$A$2:$A$2629,BW$4,'Retiro Mensual'!$B$2:$B$2629,$B110,'Retiro Mensual'!$C$2:$C$2629,BW$5)</f>
        <v>0</v>
      </c>
      <c r="BX110" s="13"/>
      <c r="BY110" s="12">
        <f>SUMIFS('Compra Ventas'!$E$2:$E$2700,'Compra Ventas'!$A$2:$A$2700,BY$4,'Compra Ventas'!$B$2:$B$2700,$B110,'Compra Ventas'!$C$2:$C$2700,BY$5)</f>
        <v>0</v>
      </c>
      <c r="BZ110" s="13">
        <f>SUMIFS('Compra Ventas'!$E$2:$E$2700,'Compra Ventas'!$A$2:$A$2700,BZ$4,'Compra Ventas'!$B$2:$B$2700,$B110,'Compra Ventas'!$C$2:$C$2700,BZ$5)</f>
        <v>0</v>
      </c>
      <c r="CA110" s="13">
        <f>SUMIFS('Compra Ventas'!$E$2:$E$2700,'Compra Ventas'!$A$2:$A$2700,CA$4,'Compra Ventas'!$B$2:$B$2700,$B110,'Compra Ventas'!$C$2:$C$2700,CA$5)</f>
        <v>0</v>
      </c>
      <c r="CB110" s="13">
        <f>SUMIFS('Compra Ventas'!$E$2:$E$2700,'Compra Ventas'!$A$2:$A$2700,CB$4,'Compra Ventas'!$B$2:$B$2700,$B110,'Compra Ventas'!$C$2:$C$2700,CB$5)</f>
        <v>0</v>
      </c>
      <c r="CC110" s="13">
        <f>SUMIFS('Compra Ventas'!$E$2:$E$2700,'Compra Ventas'!$A$2:$A$2700,CC$4,'Compra Ventas'!$B$2:$B$2700,$B110,'Compra Ventas'!$C$2:$C$2700,CC$5)</f>
        <v>0</v>
      </c>
      <c r="CD110" s="13">
        <f>SUMIFS('Compra Ventas'!$E$2:$E$2700,'Compra Ventas'!$A$2:$A$2700,CD$4,'Compra Ventas'!$B$2:$B$2700,$B110,'Compra Ventas'!$C$2:$C$2700,CD$5)</f>
        <v>0</v>
      </c>
      <c r="CE110" s="13">
        <f>SUMIFS('Compra Ventas'!$E$2:$E$2700,'Compra Ventas'!$A$2:$A$2700,CE$4,'Compra Ventas'!$B$2:$B$2700,$B110,'Compra Ventas'!$C$2:$C$2700,CE$5)</f>
        <v>0</v>
      </c>
      <c r="CF110" s="13">
        <f>SUMIFS('Compra Ventas'!$E$2:$E$2700,'Compra Ventas'!$A$2:$A$2700,CF$4,'Compra Ventas'!$B$2:$B$2700,$B110,'Compra Ventas'!$C$2:$C$2700,CF$5)</f>
        <v>0</v>
      </c>
      <c r="CG110" s="13">
        <f>SUMIFS('Compra Ventas'!$E$2:$E$2700,'Compra Ventas'!$A$2:$A$2700,CG$4,'Compra Ventas'!$B$2:$B$2700,$B110,'Compra Ventas'!$C$2:$C$2700,CG$5)</f>
        <v>0</v>
      </c>
      <c r="CH110" s="13">
        <f>SUMIFS('Compra Ventas'!$E$2:$E$2700,'Compra Ventas'!$A$2:$A$2700,CH$4,'Compra Ventas'!$B$2:$B$2700,$B110,'Compra Ventas'!$C$2:$C$2700,CH$5)</f>
        <v>0</v>
      </c>
      <c r="CI110" s="13">
        <f>SUMIFS('Compra Ventas'!$E$2:$E$2700,'Compra Ventas'!$A$2:$A$2700,CI$4,'Compra Ventas'!$B$2:$B$2700,$B110,'Compra Ventas'!$C$2:$C$2700,CI$5)</f>
        <v>0</v>
      </c>
      <c r="CJ110" s="14">
        <f>SUMIFS('Compra Ventas'!$E$2:$E$2700,'Compra Ventas'!$A$2:$A$2700,CJ$4,'Compra Ventas'!$B$2:$B$2700,$B110,'Compra Ventas'!$C$2:$C$2700,CJ$5)</f>
        <v>0</v>
      </c>
      <c r="CK110" s="12">
        <f>SUMIFS('Compra Ventas'!$E$2:$E$2700,'Compra Ventas'!$A$2:$A$2700,CK$4,'Compra Ventas'!$B$2:$B$2700,$B110,'Compra Ventas'!$C$2:$C$2700,CK$5)</f>
        <v>0</v>
      </c>
      <c r="CL110" s="13">
        <f>SUMIFS('Compra Ventas'!$E$2:$E$2700,'Compra Ventas'!$A$2:$A$2700,CL$4,'Compra Ventas'!$B$2:$B$2700,$B110,'Compra Ventas'!$C$2:$C$2700,CL$5)</f>
        <v>0</v>
      </c>
      <c r="CM110" s="13">
        <f>SUMIFS('Compra Ventas'!$E$2:$E$2700,'Compra Ventas'!$A$2:$A$2700,CM$4,'Compra Ventas'!$B$2:$B$2700,$B110,'Compra Ventas'!$C$2:$C$2700,CM$5)</f>
        <v>0</v>
      </c>
      <c r="CN110" s="13">
        <f>SUMIFS('Compra Ventas'!$E$2:$E$2700,'Compra Ventas'!$A$2:$A$2700,CN$4,'Compra Ventas'!$B$2:$B$2700,$B110,'Compra Ventas'!$C$2:$C$2700,CN$5)</f>
        <v>0</v>
      </c>
      <c r="CO110" s="13">
        <f>SUMIFS('Compra Ventas'!$E$2:$E$2700,'Compra Ventas'!$A$2:$A$2700,CO$4,'Compra Ventas'!$B$2:$B$2700,$B110,'Compra Ventas'!$C$2:$C$2700,CO$5)</f>
        <v>0</v>
      </c>
      <c r="CP110" s="13">
        <f>SUMIFS('Compra Ventas'!$E$2:$E$2700,'Compra Ventas'!$A$2:$A$2700,CP$4,'Compra Ventas'!$B$2:$B$2700,$B110,'Compra Ventas'!$C$2:$C$2700,CP$5)</f>
        <v>0</v>
      </c>
      <c r="CQ110" s="13">
        <f>SUMIFS('Compra Ventas'!$E$2:$E$2700,'Compra Ventas'!$A$2:$A$2700,CQ$4,'Compra Ventas'!$B$2:$B$2700,$B110,'Compra Ventas'!$C$2:$C$2700,CQ$5)</f>
        <v>0</v>
      </c>
      <c r="CR110" s="13">
        <f>SUMIFS('Compra Ventas'!$E$2:$E$2700,'Compra Ventas'!$A$2:$A$2700,CR$4,'Compra Ventas'!$B$2:$B$2700,$B110,'Compra Ventas'!$C$2:$C$2700,CR$5)</f>
        <v>0</v>
      </c>
      <c r="CS110" s="13">
        <f>SUMIFS('Compra Ventas'!$E$2:$E$2700,'Compra Ventas'!$A$2:$A$2700,CS$4,'Compra Ventas'!$B$2:$B$2700,$B110,'Compra Ventas'!$C$2:$C$2700,CS$5)</f>
        <v>0</v>
      </c>
      <c r="CT110" s="13">
        <f>SUMIFS('Compra Ventas'!$E$2:$E$2700,'Compra Ventas'!$A$2:$A$2700,CT$4,'Compra Ventas'!$B$2:$B$2700,$B110,'Compra Ventas'!$C$2:$C$2700,CT$5)</f>
        <v>0</v>
      </c>
      <c r="CU110" s="13">
        <f>SUMIFS('Compra Ventas'!$E$2:$E$2700,'Compra Ventas'!$A$2:$A$2700,CU$4,'Compra Ventas'!$B$2:$B$2700,$B110,'Compra Ventas'!$C$2:$C$2700,CU$5)</f>
        <v>0</v>
      </c>
      <c r="CV110" s="14">
        <f>SUMIFS('Compra Ventas'!$E$2:$E$2700,'Compra Ventas'!$A$2:$A$2700,CV$4,'Compra Ventas'!$B$2:$B$2700,$B110,'Compra Ventas'!$C$2:$C$2700,CV$5)</f>
        <v>0</v>
      </c>
      <c r="CW110" s="12">
        <f>SUMIFS('Compra Ventas'!$E$2:$E$2700,'Compra Ventas'!$A$2:$A$2700,CW$4,'Compra Ventas'!$B$2:$B$2700,$B110,'Compra Ventas'!$C$2:$C$2700,CW$5)</f>
        <v>0</v>
      </c>
      <c r="CX110" s="13">
        <f>SUMIFS('Compra Ventas'!$E$2:$E$2700,'Compra Ventas'!$A$2:$A$2700,CX$4,'Compra Ventas'!$B$2:$B$2700,$B110,'Compra Ventas'!$C$2:$C$2700,CX$5)</f>
        <v>0</v>
      </c>
      <c r="CY110" s="13">
        <f>SUMIFS('Compra Ventas'!$E$2:$E$2700,'Compra Ventas'!$A$2:$A$2700,CY$4,'Compra Ventas'!$B$2:$B$2700,$B110,'Compra Ventas'!$C$2:$C$2700,CY$5)</f>
        <v>0</v>
      </c>
      <c r="CZ110" s="13">
        <f>SUMIFS('Compra Ventas'!$E$2:$E$2700,'Compra Ventas'!$A$2:$A$2700,CZ$4,'Compra Ventas'!$B$2:$B$2700,$B110,'Compra Ventas'!$C$2:$C$2700,CZ$5)</f>
        <v>0</v>
      </c>
      <c r="DA110" s="13">
        <f>SUMIFS('Compra Ventas'!$E$2:$E$2700,'Compra Ventas'!$A$2:$A$2700,DA$4,'Compra Ventas'!$B$2:$B$2700,$B110,'Compra Ventas'!$C$2:$C$2700,DA$5)</f>
        <v>0</v>
      </c>
      <c r="DB110" s="13">
        <f>SUMIFS('Compra Ventas'!$E$2:$E$2700,'Compra Ventas'!$A$2:$A$2700,DB$4,'Compra Ventas'!$B$2:$B$2700,$B110,'Compra Ventas'!$C$2:$C$2700,DB$5)</f>
        <v>0</v>
      </c>
      <c r="DC110" s="13">
        <f>SUMIFS('Compra Ventas'!$E$2:$E$2700,'Compra Ventas'!$A$2:$A$2700,DC$4,'Compra Ventas'!$B$2:$B$2700,$B110,'Compra Ventas'!$C$2:$C$2700,DC$5)</f>
        <v>0</v>
      </c>
      <c r="DD110" s="13">
        <f>SUMIFS('Compra Ventas'!$E$2:$E$2700,'Compra Ventas'!$A$2:$A$2700,DD$4,'Compra Ventas'!$B$2:$B$2700,$B110,'Compra Ventas'!$C$2:$C$2700,DD$5)</f>
        <v>0</v>
      </c>
      <c r="DE110" s="13">
        <f>SUMIFS('Compra Ventas'!$E$2:$E$2700,'Compra Ventas'!$A$2:$A$2700,DE$4,'Compra Ventas'!$B$2:$B$2700,$B110,'Compra Ventas'!$C$2:$C$2700,DE$5)</f>
        <v>0</v>
      </c>
      <c r="DF110" s="13">
        <f>SUMIFS('Compra Ventas'!$E$2:$E$2700,'Compra Ventas'!$A$2:$A$2700,DF$4,'Compra Ventas'!$B$2:$B$2700,$B110,'Compra Ventas'!$C$2:$C$2700,DF$5)</f>
        <v>0</v>
      </c>
      <c r="DG110" s="13">
        <f>SUMIFS('Compra Ventas'!$E$2:$E$2700,'Compra Ventas'!$A$2:$A$2700,DG$4,'Compra Ventas'!$B$2:$B$2700,$B110,'Compra Ventas'!$C$2:$C$2700,DG$5)</f>
        <v>0</v>
      </c>
      <c r="DH110" s="14">
        <f>SUMIFS('Compra Ventas'!$E$2:$E$2700,'Compra Ventas'!$A$2:$A$2700,DH$4,'Compra Ventas'!$B$2:$B$2700,$B110,'Compra Ventas'!$C$2:$C$2700,DH$5)</f>
        <v>0</v>
      </c>
      <c r="DI110" s="84"/>
      <c r="DJ110" s="98">
        <f>SUMIFS('Ajuste Ciclado'!D$5:D$47,'Ajuste Ciclado'!$C$5:$C$47,Balance!DJ$4,'Ajuste Ciclado'!$B$5:$B$47,Balance!$B110)</f>
        <v>0</v>
      </c>
      <c r="DK110" s="99">
        <f>SUMIFS('Ajuste Ciclado'!E$5:E$47,'Ajuste Ciclado'!$C$5:$C$47,Balance!DK$4,'Ajuste Ciclado'!$B$5:$B$47,Balance!$B110)</f>
        <v>0</v>
      </c>
      <c r="DL110" s="99">
        <f>SUMIFS('Ajuste Ciclado'!F$5:F$47,'Ajuste Ciclado'!$C$5:$C$47,Balance!DL$4,'Ajuste Ciclado'!$B$5:$B$47,Balance!$B110)</f>
        <v>0</v>
      </c>
      <c r="DM110" s="99">
        <f>SUMIFS('Ajuste Ciclado'!G$5:G$47,'Ajuste Ciclado'!$C$5:$C$47,Balance!DM$4,'Ajuste Ciclado'!$B$5:$B$47,Balance!$B110)</f>
        <v>0</v>
      </c>
      <c r="DN110" s="99">
        <f>SUMIFS('Ajuste Ciclado'!H$5:H$47,'Ajuste Ciclado'!$C$5:$C$47,Balance!DN$4,'Ajuste Ciclado'!$B$5:$B$47,Balance!$B110)</f>
        <v>0</v>
      </c>
      <c r="DO110" s="99">
        <f>SUMIFS('Ajuste Ciclado'!I$5:I$47,'Ajuste Ciclado'!$C$5:$C$47,Balance!DO$4,'Ajuste Ciclado'!$B$5:$B$47,Balance!$B110)</f>
        <v>0</v>
      </c>
      <c r="DP110" s="99">
        <f>SUMIFS('Ajuste Ciclado'!J$5:J$47,'Ajuste Ciclado'!$C$5:$C$47,Balance!DP$4,'Ajuste Ciclado'!$B$5:$B$47,Balance!$B110)</f>
        <v>0</v>
      </c>
      <c r="DQ110" s="99">
        <f>SUMIFS('Ajuste Ciclado'!K$5:K$47,'Ajuste Ciclado'!$C$5:$C$47,Balance!DQ$4,'Ajuste Ciclado'!$B$5:$B$47,Balance!$B110)</f>
        <v>0</v>
      </c>
      <c r="DR110" s="99">
        <f>SUMIFS('Ajuste Ciclado'!L$5:L$47,'Ajuste Ciclado'!$C$5:$C$47,Balance!DR$4,'Ajuste Ciclado'!$B$5:$B$47,Balance!$B110)</f>
        <v>0</v>
      </c>
      <c r="DS110" s="99">
        <f>SUMIFS('Ajuste Ciclado'!M$5:M$47,'Ajuste Ciclado'!$C$5:$C$47,Balance!DS$4,'Ajuste Ciclado'!$B$5:$B$47,Balance!$B110)</f>
        <v>0</v>
      </c>
      <c r="DT110" s="99">
        <f>SUMIFS('Ajuste Ciclado'!N$5:N$47,'Ajuste Ciclado'!$C$5:$C$47,Balance!DT$4,'Ajuste Ciclado'!$B$5:$B$47,Balance!$B110)</f>
        <v>0</v>
      </c>
      <c r="DU110" s="100">
        <f>SUMIFS('Ajuste Ciclado'!O$5:O$47,'Ajuste Ciclado'!$C$5:$C$47,Balance!DU$4,'Ajuste Ciclado'!$B$5:$B$47,Balance!$B110)</f>
        <v>0</v>
      </c>
      <c r="DV110" s="98">
        <f>SUMIFS('Ajuste Ciclado'!D$5:D$47,'Ajuste Ciclado'!$C$5:$C$47,Balance!DV$4,'Ajuste Ciclado'!$B$5:$B$47,Balance!$B110)</f>
        <v>0</v>
      </c>
      <c r="DW110" s="99">
        <f>SUMIFS('Ajuste Ciclado'!E$5:E$47,'Ajuste Ciclado'!$C$5:$C$47,Balance!DW$4,'Ajuste Ciclado'!$B$5:$B$47,Balance!$B110)</f>
        <v>0</v>
      </c>
      <c r="DX110" s="99">
        <f>SUMIFS('Ajuste Ciclado'!F$5:F$47,'Ajuste Ciclado'!$C$5:$C$47,Balance!DX$4,'Ajuste Ciclado'!$B$5:$B$47,Balance!$B110)</f>
        <v>0</v>
      </c>
      <c r="DY110" s="99">
        <f>SUMIFS('Ajuste Ciclado'!G$5:G$47,'Ajuste Ciclado'!$C$5:$C$47,Balance!DY$4,'Ajuste Ciclado'!$B$5:$B$47,Balance!$B110)</f>
        <v>0</v>
      </c>
      <c r="DZ110" s="99">
        <f>SUMIFS('Ajuste Ciclado'!H$5:H$47,'Ajuste Ciclado'!$C$5:$C$47,Balance!DZ$4,'Ajuste Ciclado'!$B$5:$B$47,Balance!$B110)</f>
        <v>0</v>
      </c>
      <c r="EA110" s="99">
        <f>SUMIFS('Ajuste Ciclado'!I$5:I$47,'Ajuste Ciclado'!$C$5:$C$47,Balance!EA$4,'Ajuste Ciclado'!$B$5:$B$47,Balance!$B110)</f>
        <v>0</v>
      </c>
      <c r="EB110" s="99">
        <f>SUMIFS('Ajuste Ciclado'!J$5:J$47,'Ajuste Ciclado'!$C$5:$C$47,Balance!EB$4,'Ajuste Ciclado'!$B$5:$B$47,Balance!$B110)</f>
        <v>0</v>
      </c>
      <c r="EC110" s="99">
        <f>SUMIFS('Ajuste Ciclado'!K$5:K$47,'Ajuste Ciclado'!$C$5:$C$47,Balance!EC$4,'Ajuste Ciclado'!$B$5:$B$47,Balance!$B110)</f>
        <v>0</v>
      </c>
      <c r="ED110" s="99">
        <f>SUMIFS('Ajuste Ciclado'!L$5:L$47,'Ajuste Ciclado'!$C$5:$C$47,Balance!ED$4,'Ajuste Ciclado'!$B$5:$B$47,Balance!$B110)</f>
        <v>0</v>
      </c>
      <c r="EE110" s="99">
        <f>SUMIFS('Ajuste Ciclado'!M$5:M$47,'Ajuste Ciclado'!$C$5:$C$47,Balance!EE$4,'Ajuste Ciclado'!$B$5:$B$47,Balance!$B110)</f>
        <v>0</v>
      </c>
      <c r="EF110" s="99">
        <f>SUMIFS('Ajuste Ciclado'!N$5:N$47,'Ajuste Ciclado'!$C$5:$C$47,Balance!EF$4,'Ajuste Ciclado'!$B$5:$B$47,Balance!$B110)</f>
        <v>0</v>
      </c>
      <c r="EG110" s="100">
        <f>SUMIFS('Ajuste Ciclado'!O$5:O$47,'Ajuste Ciclado'!$C$5:$C$47,Balance!EG$4,'Ajuste Ciclado'!$B$5:$B$47,Balance!$B110)</f>
        <v>0</v>
      </c>
      <c r="EH110" s="98">
        <f>SUMIFS('Ajuste Ciclado'!D$5:D$47,'Ajuste Ciclado'!$C$5:$C$47,Balance!EH$4,'Ajuste Ciclado'!$B$5:$B$47,Balance!$B110)</f>
        <v>0</v>
      </c>
      <c r="EI110" s="99">
        <f>SUMIFS('Ajuste Ciclado'!E$5:E$47,'Ajuste Ciclado'!$C$5:$C$47,Balance!EI$4,'Ajuste Ciclado'!$B$5:$B$47,Balance!$B110)</f>
        <v>0</v>
      </c>
      <c r="EJ110" s="99">
        <f>SUMIFS('Ajuste Ciclado'!F$5:F$47,'Ajuste Ciclado'!$C$5:$C$47,Balance!EJ$4,'Ajuste Ciclado'!$B$5:$B$47,Balance!$B110)</f>
        <v>0</v>
      </c>
      <c r="EK110" s="99">
        <f>SUMIFS('Ajuste Ciclado'!G$5:G$47,'Ajuste Ciclado'!$C$5:$C$47,Balance!EK$4,'Ajuste Ciclado'!$B$5:$B$47,Balance!$B110)</f>
        <v>0</v>
      </c>
      <c r="EL110" s="99">
        <f>SUMIFS('Ajuste Ciclado'!H$5:H$47,'Ajuste Ciclado'!$C$5:$C$47,Balance!EL$4,'Ajuste Ciclado'!$B$5:$B$47,Balance!$B110)</f>
        <v>0</v>
      </c>
      <c r="EM110" s="99">
        <f>SUMIFS('Ajuste Ciclado'!I$5:I$47,'Ajuste Ciclado'!$C$5:$C$47,Balance!EM$4,'Ajuste Ciclado'!$B$5:$B$47,Balance!$B110)</f>
        <v>0</v>
      </c>
      <c r="EN110" s="99">
        <f>SUMIFS('Ajuste Ciclado'!J$5:J$47,'Ajuste Ciclado'!$C$5:$C$47,Balance!EN$4,'Ajuste Ciclado'!$B$5:$B$47,Balance!$B110)</f>
        <v>0</v>
      </c>
      <c r="EO110" s="99">
        <f>SUMIFS('Ajuste Ciclado'!K$5:K$47,'Ajuste Ciclado'!$C$5:$C$47,Balance!EO$4,'Ajuste Ciclado'!$B$5:$B$47,Balance!$B110)</f>
        <v>0</v>
      </c>
      <c r="EP110" s="99">
        <f>SUMIFS('Ajuste Ciclado'!L$5:L$47,'Ajuste Ciclado'!$C$5:$C$47,Balance!EP$4,'Ajuste Ciclado'!$B$5:$B$47,Balance!$B110)</f>
        <v>0</v>
      </c>
      <c r="EQ110" s="99">
        <f>SUMIFS('Ajuste Ciclado'!M$5:M$47,'Ajuste Ciclado'!$C$5:$C$47,Balance!EQ$4,'Ajuste Ciclado'!$B$5:$B$47,Balance!$B110)</f>
        <v>0</v>
      </c>
      <c r="ER110" s="99">
        <f>SUMIFS('Ajuste Ciclado'!N$5:N$47,'Ajuste Ciclado'!$C$5:$C$47,Balance!ER$4,'Ajuste Ciclado'!$B$5:$B$47,Balance!$B110)</f>
        <v>0</v>
      </c>
      <c r="ES110" s="100">
        <f>SUMIFS('Ajuste Ciclado'!O$5:O$47,'Ajuste Ciclado'!$C$5:$C$47,Balance!ES$4,'Ajuste Ciclado'!$B$5:$B$47,Balance!$B110)</f>
        <v>0</v>
      </c>
      <c r="ET110" s="84"/>
      <c r="EU110" s="12">
        <f t="shared" si="181"/>
        <v>44193.927871950073</v>
      </c>
      <c r="EV110" s="13">
        <f t="shared" si="145"/>
        <v>35095.628057800503</v>
      </c>
      <c r="EW110" s="13">
        <f t="shared" si="146"/>
        <v>39716.168018757518</v>
      </c>
      <c r="EX110" s="13">
        <f t="shared" si="147"/>
        <v>31130.896736765841</v>
      </c>
      <c r="EY110" s="13">
        <f t="shared" si="148"/>
        <v>25203.967563315891</v>
      </c>
      <c r="EZ110" s="13">
        <f t="shared" si="149"/>
        <v>18438.32989589588</v>
      </c>
      <c r="FA110" s="13">
        <f t="shared" si="150"/>
        <v>17727.504097070509</v>
      </c>
      <c r="FB110" s="13">
        <f t="shared" si="151"/>
        <v>26233.94285200768</v>
      </c>
      <c r="FC110" s="13">
        <f t="shared" si="152"/>
        <v>25543.69765861327</v>
      </c>
      <c r="FD110" s="13">
        <f t="shared" si="153"/>
        <v>7022.3006111165914</v>
      </c>
      <c r="FE110" s="13">
        <f t="shared" si="154"/>
        <v>3814.5954415254751</v>
      </c>
      <c r="FF110" s="14">
        <f t="shared" si="155"/>
        <v>5337.4782845146983</v>
      </c>
      <c r="FG110" s="12">
        <f t="shared" si="156"/>
        <v>44284.854049644651</v>
      </c>
      <c r="FH110" s="13">
        <f t="shared" si="157"/>
        <v>35355.475454903783</v>
      </c>
      <c r="FI110" s="13">
        <f t="shared" si="158"/>
        <v>40107.282235501552</v>
      </c>
      <c r="FJ110" s="13">
        <f t="shared" si="159"/>
        <v>33002.130012393682</v>
      </c>
      <c r="FK110" s="13">
        <f t="shared" si="160"/>
        <v>24639.50604872539</v>
      </c>
      <c r="FL110" s="13">
        <f t="shared" si="161"/>
        <v>18670.58899675083</v>
      </c>
      <c r="FM110" s="13">
        <f t="shared" si="162"/>
        <v>18819.580408722821</v>
      </c>
      <c r="FN110" s="13">
        <f t="shared" si="163"/>
        <v>26424.346484509038</v>
      </c>
      <c r="FO110" s="13">
        <f t="shared" si="164"/>
        <v>26097.130699686131</v>
      </c>
      <c r="FP110" s="13">
        <f t="shared" si="165"/>
        <v>10295.662891395379</v>
      </c>
      <c r="FQ110" s="13">
        <f t="shared" si="166"/>
        <v>12525.867033846071</v>
      </c>
      <c r="FR110" s="14">
        <f t="shared" si="167"/>
        <v>15209.624148570099</v>
      </c>
      <c r="FS110" s="12">
        <f t="shared" si="168"/>
        <v>44298.977152370593</v>
      </c>
      <c r="FT110" s="13">
        <f t="shared" si="169"/>
        <v>35370.974108493123</v>
      </c>
      <c r="FU110" s="13">
        <f t="shared" si="170"/>
        <v>39960.825813152762</v>
      </c>
      <c r="FV110" s="13">
        <f t="shared" si="171"/>
        <v>32748.922869890281</v>
      </c>
      <c r="FW110" s="13">
        <f t="shared" si="172"/>
        <v>25653.766759319151</v>
      </c>
      <c r="FX110" s="13">
        <f t="shared" si="173"/>
        <v>20077.020201305681</v>
      </c>
      <c r="FY110" s="13">
        <f t="shared" si="174"/>
        <v>20566.733702109621</v>
      </c>
      <c r="FZ110" s="13">
        <f t="shared" si="175"/>
        <v>29321.574619349489</v>
      </c>
      <c r="GA110" s="13">
        <f t="shared" si="176"/>
        <v>28455.268462181059</v>
      </c>
      <c r="GB110" s="13">
        <f t="shared" si="177"/>
        <v>21590.19684961448</v>
      </c>
      <c r="GC110" s="13">
        <f t="shared" si="178"/>
        <v>23449.901708380821</v>
      </c>
      <c r="GD110" s="14">
        <f t="shared" si="179"/>
        <v>23158.28307634333</v>
      </c>
      <c r="GE110" s="84"/>
      <c r="GF110" s="12">
        <f t="shared" si="182"/>
        <v>279458.43708933389</v>
      </c>
      <c r="GG110" s="13">
        <f t="shared" si="182"/>
        <v>305432.04846464947</v>
      </c>
      <c r="GH110" s="14">
        <f t="shared" si="182"/>
        <v>344652.44532251044</v>
      </c>
      <c r="GI110" s="6">
        <f t="shared" si="183"/>
        <v>1</v>
      </c>
      <c r="GJ110" s="12">
        <f t="shared" si="184"/>
        <v>0</v>
      </c>
      <c r="GK110" s="13">
        <f t="shared" si="185"/>
        <v>0</v>
      </c>
      <c r="GL110" s="14">
        <f t="shared" si="186"/>
        <v>0</v>
      </c>
      <c r="GM110" s="84"/>
      <c r="GN110" s="66">
        <f t="shared" si="187"/>
        <v>0</v>
      </c>
      <c r="GO110" s="84"/>
      <c r="GP110" s="63" t="str" cm="1">
        <f t="array" ref="GP110">INDEX($GF$4:$GH$4,1,GI110)</f>
        <v>Sample 1</v>
      </c>
      <c r="GQ110" s="12">
        <f t="shared" si="188"/>
        <v>3814.5954415254751</v>
      </c>
      <c r="GR110" s="13">
        <f t="shared" si="188"/>
        <v>5337.4782845146983</v>
      </c>
      <c r="GS110" s="14">
        <f t="shared" si="188"/>
        <v>7022.3006111165914</v>
      </c>
      <c r="GT110" s="12">
        <f t="shared" si="189"/>
        <v>10295.662891395379</v>
      </c>
      <c r="GU110" s="13">
        <f t="shared" si="189"/>
        <v>12525.867033846071</v>
      </c>
      <c r="GV110" s="14">
        <f t="shared" si="189"/>
        <v>15209.624148570099</v>
      </c>
      <c r="GW110" s="12">
        <f t="shared" si="190"/>
        <v>20077.020201305681</v>
      </c>
      <c r="GX110" s="13">
        <f t="shared" si="190"/>
        <v>20566.733702109621</v>
      </c>
      <c r="GY110" s="14">
        <f t="shared" si="190"/>
        <v>21590.19684961448</v>
      </c>
      <c r="GZ110" s="84" t="str">
        <f t="shared" si="180"/>
        <v>Sample 1</v>
      </c>
      <c r="HA110" s="12">
        <f t="shared" si="191"/>
        <v>0</v>
      </c>
      <c r="HB110" s="13">
        <f t="shared" si="191"/>
        <v>0</v>
      </c>
      <c r="HC110" s="14">
        <f t="shared" si="191"/>
        <v>0</v>
      </c>
      <c r="HD110" s="6">
        <f t="shared" si="192"/>
        <v>0</v>
      </c>
      <c r="HE110" s="84" t="str">
        <f t="shared" si="193"/>
        <v>Ok</v>
      </c>
    </row>
    <row r="111" spans="2:213" hidden="1" x14ac:dyDescent="0.3">
      <c r="B111" s="84" t="s">
        <v>353</v>
      </c>
      <c r="C111" s="12">
        <f>SUMIFS(Inyecciones!$E$2:$E$14185,Inyecciones!$A$2:$A$14185,Balance!C$4,Inyecciones!$B$2:$B$14185,Balance!$B111,Inyecciones!$C$2:$C$14185,Balance!C$5)</f>
        <v>24974.529936397761</v>
      </c>
      <c r="D111" s="13">
        <f>SUMIFS(Inyecciones!$E$2:$E$14185,Inyecciones!$A$2:$A$14185,Balance!D$4,Inyecciones!$B$2:$B$14185,Balance!$B111,Inyecciones!$C$2:$C$14185,Balance!D$5)</f>
        <v>0</v>
      </c>
      <c r="E111" s="13">
        <f>SUMIFS(Inyecciones!$E$2:$E$14185,Inyecciones!$A$2:$A$14185,Balance!E$4,Inyecciones!$B$2:$B$14185,Balance!$B111,Inyecciones!$C$2:$C$14185,Balance!E$5)</f>
        <v>0</v>
      </c>
      <c r="F111" s="13">
        <f>SUMIFS(Inyecciones!$E$2:$E$14185,Inyecciones!$A$2:$A$14185,Balance!F$4,Inyecciones!$B$2:$B$14185,Balance!$B111,Inyecciones!$C$2:$C$14185,Balance!F$5)</f>
        <v>0</v>
      </c>
      <c r="G111" s="13">
        <f>SUMIFS(Inyecciones!$E$2:$E$14185,Inyecciones!$A$2:$A$14185,Balance!G$4,Inyecciones!$B$2:$B$14185,Balance!$B111,Inyecciones!$C$2:$C$14185,Balance!G$5)</f>
        <v>0</v>
      </c>
      <c r="H111" s="13">
        <f>SUMIFS(Inyecciones!$E$2:$E$14185,Inyecciones!$A$2:$A$14185,Balance!H$4,Inyecciones!$B$2:$B$14185,Balance!$B111,Inyecciones!$C$2:$C$14185,Balance!H$5)</f>
        <v>0</v>
      </c>
      <c r="I111" s="13">
        <f>SUMIFS(Inyecciones!$E$2:$E$14185,Inyecciones!$A$2:$A$14185,Balance!I$4,Inyecciones!$B$2:$B$14185,Balance!$B111,Inyecciones!$C$2:$C$14185,Balance!I$5)</f>
        <v>0</v>
      </c>
      <c r="J111" s="13">
        <f>SUMIFS(Inyecciones!$E$2:$E$14185,Inyecciones!$A$2:$A$14185,Balance!J$4,Inyecciones!$B$2:$B$14185,Balance!$B111,Inyecciones!$C$2:$C$14185,Balance!J$5)</f>
        <v>0</v>
      </c>
      <c r="K111" s="13">
        <f>SUMIFS(Inyecciones!$E$2:$E$14185,Inyecciones!$A$2:$A$14185,Balance!K$4,Inyecciones!$B$2:$B$14185,Balance!$B111,Inyecciones!$C$2:$C$14185,Balance!K$5)</f>
        <v>1789.3643016176111</v>
      </c>
      <c r="L111" s="13">
        <f>SUMIFS(Inyecciones!$E$2:$E$14185,Inyecciones!$A$2:$A$14185,Balance!L$4,Inyecciones!$B$2:$B$14185,Balance!$B111,Inyecciones!$C$2:$C$14185,Balance!L$5)</f>
        <v>12766.8561196763</v>
      </c>
      <c r="M111" s="13">
        <f>SUMIFS(Inyecciones!$E$2:$E$14185,Inyecciones!$A$2:$A$14185,Balance!M$4,Inyecciones!$B$2:$B$14185,Balance!$B111,Inyecciones!$C$2:$C$14185,Balance!M$5)</f>
        <v>18617.475650027711</v>
      </c>
      <c r="N111" s="14">
        <f>SUMIFS(Inyecciones!$E$2:$E$14185,Inyecciones!$A$2:$A$14185,Balance!N$4,Inyecciones!$B$2:$B$14185,Balance!$B111,Inyecciones!$C$2:$C$14185,Balance!N$5)</f>
        <v>17591.11400735857</v>
      </c>
      <c r="O111" s="12">
        <f>SUMIFS(Inyecciones!$E$2:$E$14185,Inyecciones!$A$2:$A$14185,Balance!O$4,Inyecciones!$B$2:$B$14185,Balance!$B111,Inyecciones!$C$2:$C$14185,Balance!O$5)</f>
        <v>24974.110677857061</v>
      </c>
      <c r="P111" s="13">
        <f>SUMIFS(Inyecciones!$E$2:$E$14185,Inyecciones!$A$2:$A$14185,Balance!P$4,Inyecciones!$B$2:$B$14185,Balance!$B111,Inyecciones!$C$2:$C$14185,Balance!P$5)</f>
        <v>0</v>
      </c>
      <c r="Q111" s="13">
        <f>SUMIFS(Inyecciones!$E$2:$E$14185,Inyecciones!$A$2:$A$14185,Balance!Q$4,Inyecciones!$B$2:$B$14185,Balance!$B111,Inyecciones!$C$2:$C$14185,Balance!Q$5)</f>
        <v>0</v>
      </c>
      <c r="R111" s="13">
        <f>SUMIFS(Inyecciones!$E$2:$E$14185,Inyecciones!$A$2:$A$14185,Balance!R$4,Inyecciones!$B$2:$B$14185,Balance!$B111,Inyecciones!$C$2:$C$14185,Balance!R$5)</f>
        <v>0</v>
      </c>
      <c r="S111" s="13">
        <f>SUMIFS(Inyecciones!$E$2:$E$14185,Inyecciones!$A$2:$A$14185,Balance!S$4,Inyecciones!$B$2:$B$14185,Balance!$B111,Inyecciones!$C$2:$C$14185,Balance!S$5)</f>
        <v>0</v>
      </c>
      <c r="T111" s="13">
        <f>SUMIFS(Inyecciones!$E$2:$E$14185,Inyecciones!$A$2:$A$14185,Balance!T$4,Inyecciones!$B$2:$B$14185,Balance!$B111,Inyecciones!$C$2:$C$14185,Balance!T$5)</f>
        <v>0</v>
      </c>
      <c r="U111" s="13">
        <f>SUMIFS(Inyecciones!$E$2:$E$14185,Inyecciones!$A$2:$A$14185,Balance!U$4,Inyecciones!$B$2:$B$14185,Balance!$B111,Inyecciones!$C$2:$C$14185,Balance!U$5)</f>
        <v>0</v>
      </c>
      <c r="V111" s="13">
        <f>SUMIFS(Inyecciones!$E$2:$E$14185,Inyecciones!$A$2:$A$14185,Balance!V$4,Inyecciones!$B$2:$B$14185,Balance!$B111,Inyecciones!$C$2:$C$14185,Balance!V$5)</f>
        <v>0</v>
      </c>
      <c r="W111" s="13">
        <f>SUMIFS(Inyecciones!$E$2:$E$14185,Inyecciones!$A$2:$A$14185,Balance!W$4,Inyecciones!$B$2:$B$14185,Balance!$B111,Inyecciones!$C$2:$C$14185,Balance!W$5)</f>
        <v>195.627640438306</v>
      </c>
      <c r="X111" s="13">
        <f>SUMIFS(Inyecciones!$E$2:$E$14185,Inyecciones!$A$2:$A$14185,Balance!X$4,Inyecciones!$B$2:$B$14185,Balance!$B111,Inyecciones!$C$2:$C$14185,Balance!X$5)</f>
        <v>15081.683577481221</v>
      </c>
      <c r="Y111" s="13">
        <f>SUMIFS(Inyecciones!$E$2:$E$14185,Inyecciones!$A$2:$A$14185,Balance!Y$4,Inyecciones!$B$2:$B$14185,Balance!$B111,Inyecciones!$C$2:$C$14185,Balance!Y$5)</f>
        <v>15093.75429597838</v>
      </c>
      <c r="Z111" s="14">
        <f>SUMIFS(Inyecciones!$E$2:$E$14185,Inyecciones!$A$2:$A$14185,Balance!Z$4,Inyecciones!$B$2:$B$14185,Balance!$B111,Inyecciones!$C$2:$C$14185,Balance!Z$5)</f>
        <v>24255.60906266846</v>
      </c>
      <c r="AA111" s="12">
        <f>SUMIFS(Inyecciones!$E$2:$E$14185,Inyecciones!$A$2:$A$14185,Balance!AA$4,Inyecciones!$B$2:$B$14185,Balance!$B111,Inyecciones!$C$2:$C$14185,Balance!AA$5)</f>
        <v>24974.110677857061</v>
      </c>
      <c r="AB111" s="13">
        <f>SUMIFS(Inyecciones!$E$2:$E$14185,Inyecciones!$A$2:$A$14185,Balance!AB$4,Inyecciones!$B$2:$B$14185,Balance!$B111,Inyecciones!$C$2:$C$14185,Balance!AB$5)</f>
        <v>0</v>
      </c>
      <c r="AC111" s="13">
        <f>SUMIFS(Inyecciones!$E$2:$E$14185,Inyecciones!$A$2:$A$14185,Balance!AC$4,Inyecciones!$B$2:$B$14185,Balance!$B111,Inyecciones!$C$2:$C$14185,Balance!AC$5)</f>
        <v>0</v>
      </c>
      <c r="AD111" s="13">
        <f>SUMIFS(Inyecciones!$E$2:$E$14185,Inyecciones!$A$2:$A$14185,Balance!AD$4,Inyecciones!$B$2:$B$14185,Balance!$B111,Inyecciones!$C$2:$C$14185,Balance!AD$5)</f>
        <v>0</v>
      </c>
      <c r="AE111" s="13">
        <f>SUMIFS(Inyecciones!$E$2:$E$14185,Inyecciones!$A$2:$A$14185,Balance!AE$4,Inyecciones!$B$2:$B$14185,Balance!$B111,Inyecciones!$C$2:$C$14185,Balance!AE$5)</f>
        <v>0</v>
      </c>
      <c r="AF111" s="13">
        <f>SUMIFS(Inyecciones!$E$2:$E$14185,Inyecciones!$A$2:$A$14185,Balance!AF$4,Inyecciones!$B$2:$B$14185,Balance!$B111,Inyecciones!$C$2:$C$14185,Balance!AF$5)</f>
        <v>0</v>
      </c>
      <c r="AG111" s="13">
        <f>SUMIFS(Inyecciones!$E$2:$E$14185,Inyecciones!$A$2:$A$14185,Balance!AG$4,Inyecciones!$B$2:$B$14185,Balance!$B111,Inyecciones!$C$2:$C$14185,Balance!AG$5)</f>
        <v>0</v>
      </c>
      <c r="AH111" s="13">
        <f>SUMIFS(Inyecciones!$E$2:$E$14185,Inyecciones!$A$2:$A$14185,Balance!AH$4,Inyecciones!$B$2:$B$14185,Balance!$B111,Inyecciones!$C$2:$C$14185,Balance!AH$5)</f>
        <v>0</v>
      </c>
      <c r="AI111" s="13">
        <f>SUMIFS(Inyecciones!$E$2:$E$14185,Inyecciones!$A$2:$A$14185,Balance!AI$4,Inyecciones!$B$2:$B$14185,Balance!$B111,Inyecciones!$C$2:$C$14185,Balance!AI$5)</f>
        <v>0</v>
      </c>
      <c r="AJ111" s="13">
        <f>SUMIFS(Inyecciones!$E$2:$E$14185,Inyecciones!$A$2:$A$14185,Balance!AJ$4,Inyecciones!$B$2:$B$14185,Balance!$B111,Inyecciones!$C$2:$C$14185,Balance!AJ$5)</f>
        <v>3724.1272826240802</v>
      </c>
      <c r="AK111" s="13">
        <f>SUMIFS(Inyecciones!$E$2:$E$14185,Inyecciones!$A$2:$A$14185,Balance!AK$4,Inyecciones!$B$2:$B$14185,Balance!$B111,Inyecciones!$C$2:$C$14185,Balance!AK$5)</f>
        <v>8759.3189727671743</v>
      </c>
      <c r="AL111" s="14">
        <f>SUMIFS(Inyecciones!$E$2:$E$14185,Inyecciones!$A$2:$A$14185,Balance!AL$4,Inyecciones!$B$2:$B$14185,Balance!$B111,Inyecciones!$C$2:$C$14185,Balance!AL$5)</f>
        <v>4800.6406011775307</v>
      </c>
      <c r="AM111" s="13"/>
      <c r="AN111" s="12">
        <f>SUMIFS('Retiro Mensual'!$E$2:$E$2629,'Retiro Mensual'!$A$2:$A$2629,AN$4,'Retiro Mensual'!$B$2:$B$2629,$B111,'Retiro Mensual'!$C$2:$C$2629,AN$5)</f>
        <v>0</v>
      </c>
      <c r="AO111" s="13">
        <f>SUMIFS('Retiro Mensual'!$E$2:$E$2629,'Retiro Mensual'!$A$2:$A$2629,AO$4,'Retiro Mensual'!$B$2:$B$2629,$B111,'Retiro Mensual'!$C$2:$C$2629,AO$5)</f>
        <v>0</v>
      </c>
      <c r="AP111" s="13">
        <f>SUMIFS('Retiro Mensual'!$E$2:$E$2629,'Retiro Mensual'!$A$2:$A$2629,AP$4,'Retiro Mensual'!$B$2:$B$2629,$B111,'Retiro Mensual'!$C$2:$C$2629,AP$5)</f>
        <v>0</v>
      </c>
      <c r="AQ111" s="13">
        <f>SUMIFS('Retiro Mensual'!$E$2:$E$2629,'Retiro Mensual'!$A$2:$A$2629,AQ$4,'Retiro Mensual'!$B$2:$B$2629,$B111,'Retiro Mensual'!$C$2:$C$2629,AQ$5)</f>
        <v>0</v>
      </c>
      <c r="AR111" s="13">
        <f>SUMIFS('Retiro Mensual'!$E$2:$E$2629,'Retiro Mensual'!$A$2:$A$2629,AR$4,'Retiro Mensual'!$B$2:$B$2629,$B111,'Retiro Mensual'!$C$2:$C$2629,AR$5)</f>
        <v>0</v>
      </c>
      <c r="AS111" s="13">
        <f>SUMIFS('Retiro Mensual'!$E$2:$E$2629,'Retiro Mensual'!$A$2:$A$2629,AS$4,'Retiro Mensual'!$B$2:$B$2629,$B111,'Retiro Mensual'!$C$2:$C$2629,AS$5)</f>
        <v>0</v>
      </c>
      <c r="AT111" s="13">
        <f>SUMIFS('Retiro Mensual'!$E$2:$E$2629,'Retiro Mensual'!$A$2:$A$2629,AT$4,'Retiro Mensual'!$B$2:$B$2629,$B111,'Retiro Mensual'!$C$2:$C$2629,AT$5)</f>
        <v>0</v>
      </c>
      <c r="AU111" s="13">
        <f>SUMIFS('Retiro Mensual'!$E$2:$E$2629,'Retiro Mensual'!$A$2:$A$2629,AU$4,'Retiro Mensual'!$B$2:$B$2629,$B111,'Retiro Mensual'!$C$2:$C$2629,AU$5)</f>
        <v>0</v>
      </c>
      <c r="AV111" s="13">
        <f>SUMIFS('Retiro Mensual'!$E$2:$E$2629,'Retiro Mensual'!$A$2:$A$2629,AV$4,'Retiro Mensual'!$B$2:$B$2629,$B111,'Retiro Mensual'!$C$2:$C$2629,AV$5)</f>
        <v>0</v>
      </c>
      <c r="AW111" s="13">
        <f>SUMIFS('Retiro Mensual'!$E$2:$E$2629,'Retiro Mensual'!$A$2:$A$2629,AW$4,'Retiro Mensual'!$B$2:$B$2629,$B111,'Retiro Mensual'!$C$2:$C$2629,AW$5)</f>
        <v>0</v>
      </c>
      <c r="AX111" s="13">
        <f>SUMIFS('Retiro Mensual'!$E$2:$E$2629,'Retiro Mensual'!$A$2:$A$2629,AX$4,'Retiro Mensual'!$B$2:$B$2629,$B111,'Retiro Mensual'!$C$2:$C$2629,AX$5)</f>
        <v>0</v>
      </c>
      <c r="AY111" s="14">
        <f>SUMIFS('Retiro Mensual'!$E$2:$E$2629,'Retiro Mensual'!$A$2:$A$2629,AY$4,'Retiro Mensual'!$B$2:$B$2629,$B111,'Retiro Mensual'!$C$2:$C$2629,AY$5)</f>
        <v>0</v>
      </c>
      <c r="AZ111" s="12">
        <f>SUMIFS('Retiro Mensual'!$E$2:$E$2629,'Retiro Mensual'!$A$2:$A$2629,AZ$4,'Retiro Mensual'!$B$2:$B$2629,$B111,'Retiro Mensual'!$C$2:$C$2629,AZ$5)</f>
        <v>0</v>
      </c>
      <c r="BA111" s="13">
        <f>SUMIFS('Retiro Mensual'!$E$2:$E$2629,'Retiro Mensual'!$A$2:$A$2629,BA$4,'Retiro Mensual'!$B$2:$B$2629,$B111,'Retiro Mensual'!$C$2:$C$2629,BA$5)</f>
        <v>0</v>
      </c>
      <c r="BB111" s="13">
        <f>SUMIFS('Retiro Mensual'!$E$2:$E$2629,'Retiro Mensual'!$A$2:$A$2629,BB$4,'Retiro Mensual'!$B$2:$B$2629,$B111,'Retiro Mensual'!$C$2:$C$2629,BB$5)</f>
        <v>0</v>
      </c>
      <c r="BC111" s="13">
        <f>SUMIFS('Retiro Mensual'!$E$2:$E$2629,'Retiro Mensual'!$A$2:$A$2629,BC$4,'Retiro Mensual'!$B$2:$B$2629,$B111,'Retiro Mensual'!$C$2:$C$2629,BC$5)</f>
        <v>0</v>
      </c>
      <c r="BD111" s="13">
        <f>SUMIFS('Retiro Mensual'!$E$2:$E$2629,'Retiro Mensual'!$A$2:$A$2629,BD$4,'Retiro Mensual'!$B$2:$B$2629,$B111,'Retiro Mensual'!$C$2:$C$2629,BD$5)</f>
        <v>0</v>
      </c>
      <c r="BE111" s="13">
        <f>SUMIFS('Retiro Mensual'!$E$2:$E$2629,'Retiro Mensual'!$A$2:$A$2629,BE$4,'Retiro Mensual'!$B$2:$B$2629,$B111,'Retiro Mensual'!$C$2:$C$2629,BE$5)</f>
        <v>0</v>
      </c>
      <c r="BF111" s="13">
        <f>SUMIFS('Retiro Mensual'!$E$2:$E$2629,'Retiro Mensual'!$A$2:$A$2629,BF$4,'Retiro Mensual'!$B$2:$B$2629,$B111,'Retiro Mensual'!$C$2:$C$2629,BF$5)</f>
        <v>0</v>
      </c>
      <c r="BG111" s="13">
        <f>SUMIFS('Retiro Mensual'!$E$2:$E$2629,'Retiro Mensual'!$A$2:$A$2629,BG$4,'Retiro Mensual'!$B$2:$B$2629,$B111,'Retiro Mensual'!$C$2:$C$2629,BG$5)</f>
        <v>0</v>
      </c>
      <c r="BH111" s="13">
        <f>SUMIFS('Retiro Mensual'!$E$2:$E$2629,'Retiro Mensual'!$A$2:$A$2629,BH$4,'Retiro Mensual'!$B$2:$B$2629,$B111,'Retiro Mensual'!$C$2:$C$2629,BH$5)</f>
        <v>0</v>
      </c>
      <c r="BI111" s="13">
        <f>SUMIFS('Retiro Mensual'!$E$2:$E$2629,'Retiro Mensual'!$A$2:$A$2629,BI$4,'Retiro Mensual'!$B$2:$B$2629,$B111,'Retiro Mensual'!$C$2:$C$2629,BI$5)</f>
        <v>0</v>
      </c>
      <c r="BJ111" s="13">
        <f>SUMIFS('Retiro Mensual'!$E$2:$E$2629,'Retiro Mensual'!$A$2:$A$2629,BJ$4,'Retiro Mensual'!$B$2:$B$2629,$B111,'Retiro Mensual'!$C$2:$C$2629,BJ$5)</f>
        <v>0</v>
      </c>
      <c r="BK111" s="14">
        <f>SUMIFS('Retiro Mensual'!$E$2:$E$2629,'Retiro Mensual'!$A$2:$A$2629,BK$4,'Retiro Mensual'!$B$2:$B$2629,$B111,'Retiro Mensual'!$C$2:$C$2629,BK$5)</f>
        <v>0</v>
      </c>
      <c r="BL111" s="12">
        <f>SUMIFS('Retiro Mensual'!$E$2:$E$2629,'Retiro Mensual'!$A$2:$A$2629,BL$4,'Retiro Mensual'!$B$2:$B$2629,$B111,'Retiro Mensual'!$C$2:$C$2629,BL$5)</f>
        <v>0</v>
      </c>
      <c r="BM111" s="13">
        <f>SUMIFS('Retiro Mensual'!$E$2:$E$2629,'Retiro Mensual'!$A$2:$A$2629,BM$4,'Retiro Mensual'!$B$2:$B$2629,$B111,'Retiro Mensual'!$C$2:$C$2629,BM$5)</f>
        <v>0</v>
      </c>
      <c r="BN111" s="13">
        <f>SUMIFS('Retiro Mensual'!$E$2:$E$2629,'Retiro Mensual'!$A$2:$A$2629,BN$4,'Retiro Mensual'!$B$2:$B$2629,$B111,'Retiro Mensual'!$C$2:$C$2629,BN$5)</f>
        <v>0</v>
      </c>
      <c r="BO111" s="13">
        <f>SUMIFS('Retiro Mensual'!$E$2:$E$2629,'Retiro Mensual'!$A$2:$A$2629,BO$4,'Retiro Mensual'!$B$2:$B$2629,$B111,'Retiro Mensual'!$C$2:$C$2629,BO$5)</f>
        <v>0</v>
      </c>
      <c r="BP111" s="13">
        <f>SUMIFS('Retiro Mensual'!$E$2:$E$2629,'Retiro Mensual'!$A$2:$A$2629,BP$4,'Retiro Mensual'!$B$2:$B$2629,$B111,'Retiro Mensual'!$C$2:$C$2629,BP$5)</f>
        <v>0</v>
      </c>
      <c r="BQ111" s="13">
        <f>SUMIFS('Retiro Mensual'!$E$2:$E$2629,'Retiro Mensual'!$A$2:$A$2629,BQ$4,'Retiro Mensual'!$B$2:$B$2629,$B111,'Retiro Mensual'!$C$2:$C$2629,BQ$5)</f>
        <v>0</v>
      </c>
      <c r="BR111" s="13">
        <f>SUMIFS('Retiro Mensual'!$E$2:$E$2629,'Retiro Mensual'!$A$2:$A$2629,BR$4,'Retiro Mensual'!$B$2:$B$2629,$B111,'Retiro Mensual'!$C$2:$C$2629,BR$5)</f>
        <v>0</v>
      </c>
      <c r="BS111" s="13">
        <f>SUMIFS('Retiro Mensual'!$E$2:$E$2629,'Retiro Mensual'!$A$2:$A$2629,BS$4,'Retiro Mensual'!$B$2:$B$2629,$B111,'Retiro Mensual'!$C$2:$C$2629,BS$5)</f>
        <v>0</v>
      </c>
      <c r="BT111" s="13">
        <f>SUMIFS('Retiro Mensual'!$E$2:$E$2629,'Retiro Mensual'!$A$2:$A$2629,BT$4,'Retiro Mensual'!$B$2:$B$2629,$B111,'Retiro Mensual'!$C$2:$C$2629,BT$5)</f>
        <v>0</v>
      </c>
      <c r="BU111" s="13">
        <f>SUMIFS('Retiro Mensual'!$E$2:$E$2629,'Retiro Mensual'!$A$2:$A$2629,BU$4,'Retiro Mensual'!$B$2:$B$2629,$B111,'Retiro Mensual'!$C$2:$C$2629,BU$5)</f>
        <v>0</v>
      </c>
      <c r="BV111" s="13">
        <f>SUMIFS('Retiro Mensual'!$E$2:$E$2629,'Retiro Mensual'!$A$2:$A$2629,BV$4,'Retiro Mensual'!$B$2:$B$2629,$B111,'Retiro Mensual'!$C$2:$C$2629,BV$5)</f>
        <v>0</v>
      </c>
      <c r="BW111" s="14">
        <f>SUMIFS('Retiro Mensual'!$E$2:$E$2629,'Retiro Mensual'!$A$2:$A$2629,BW$4,'Retiro Mensual'!$B$2:$B$2629,$B111,'Retiro Mensual'!$C$2:$C$2629,BW$5)</f>
        <v>0</v>
      </c>
      <c r="BX111" s="13"/>
      <c r="BY111" s="12">
        <f>SUMIFS('Compra Ventas'!$E$2:$E$2700,'Compra Ventas'!$A$2:$A$2700,BY$4,'Compra Ventas'!$B$2:$B$2700,$B111,'Compra Ventas'!$C$2:$C$2700,BY$5)</f>
        <v>0</v>
      </c>
      <c r="BZ111" s="13">
        <f>SUMIFS('Compra Ventas'!$E$2:$E$2700,'Compra Ventas'!$A$2:$A$2700,BZ$4,'Compra Ventas'!$B$2:$B$2700,$B111,'Compra Ventas'!$C$2:$C$2700,BZ$5)</f>
        <v>0</v>
      </c>
      <c r="CA111" s="13">
        <f>SUMIFS('Compra Ventas'!$E$2:$E$2700,'Compra Ventas'!$A$2:$A$2700,CA$4,'Compra Ventas'!$B$2:$B$2700,$B111,'Compra Ventas'!$C$2:$C$2700,CA$5)</f>
        <v>0</v>
      </c>
      <c r="CB111" s="13">
        <f>SUMIFS('Compra Ventas'!$E$2:$E$2700,'Compra Ventas'!$A$2:$A$2700,CB$4,'Compra Ventas'!$B$2:$B$2700,$B111,'Compra Ventas'!$C$2:$C$2700,CB$5)</f>
        <v>0</v>
      </c>
      <c r="CC111" s="13">
        <f>SUMIFS('Compra Ventas'!$E$2:$E$2700,'Compra Ventas'!$A$2:$A$2700,CC$4,'Compra Ventas'!$B$2:$B$2700,$B111,'Compra Ventas'!$C$2:$C$2700,CC$5)</f>
        <v>0</v>
      </c>
      <c r="CD111" s="13">
        <f>SUMIFS('Compra Ventas'!$E$2:$E$2700,'Compra Ventas'!$A$2:$A$2700,CD$4,'Compra Ventas'!$B$2:$B$2700,$B111,'Compra Ventas'!$C$2:$C$2700,CD$5)</f>
        <v>0</v>
      </c>
      <c r="CE111" s="13">
        <f>SUMIFS('Compra Ventas'!$E$2:$E$2700,'Compra Ventas'!$A$2:$A$2700,CE$4,'Compra Ventas'!$B$2:$B$2700,$B111,'Compra Ventas'!$C$2:$C$2700,CE$5)</f>
        <v>0</v>
      </c>
      <c r="CF111" s="13">
        <f>SUMIFS('Compra Ventas'!$E$2:$E$2700,'Compra Ventas'!$A$2:$A$2700,CF$4,'Compra Ventas'!$B$2:$B$2700,$B111,'Compra Ventas'!$C$2:$C$2700,CF$5)</f>
        <v>0</v>
      </c>
      <c r="CG111" s="13">
        <f>SUMIFS('Compra Ventas'!$E$2:$E$2700,'Compra Ventas'!$A$2:$A$2700,CG$4,'Compra Ventas'!$B$2:$B$2700,$B111,'Compra Ventas'!$C$2:$C$2700,CG$5)</f>
        <v>0</v>
      </c>
      <c r="CH111" s="13">
        <f>SUMIFS('Compra Ventas'!$E$2:$E$2700,'Compra Ventas'!$A$2:$A$2700,CH$4,'Compra Ventas'!$B$2:$B$2700,$B111,'Compra Ventas'!$C$2:$C$2700,CH$5)</f>
        <v>0</v>
      </c>
      <c r="CI111" s="13">
        <f>SUMIFS('Compra Ventas'!$E$2:$E$2700,'Compra Ventas'!$A$2:$A$2700,CI$4,'Compra Ventas'!$B$2:$B$2700,$B111,'Compra Ventas'!$C$2:$C$2700,CI$5)</f>
        <v>0</v>
      </c>
      <c r="CJ111" s="14">
        <f>SUMIFS('Compra Ventas'!$E$2:$E$2700,'Compra Ventas'!$A$2:$A$2700,CJ$4,'Compra Ventas'!$B$2:$B$2700,$B111,'Compra Ventas'!$C$2:$C$2700,CJ$5)</f>
        <v>0</v>
      </c>
      <c r="CK111" s="12">
        <f>SUMIFS('Compra Ventas'!$E$2:$E$2700,'Compra Ventas'!$A$2:$A$2700,CK$4,'Compra Ventas'!$B$2:$B$2700,$B111,'Compra Ventas'!$C$2:$C$2700,CK$5)</f>
        <v>0</v>
      </c>
      <c r="CL111" s="13">
        <f>SUMIFS('Compra Ventas'!$E$2:$E$2700,'Compra Ventas'!$A$2:$A$2700,CL$4,'Compra Ventas'!$B$2:$B$2700,$B111,'Compra Ventas'!$C$2:$C$2700,CL$5)</f>
        <v>0</v>
      </c>
      <c r="CM111" s="13">
        <f>SUMIFS('Compra Ventas'!$E$2:$E$2700,'Compra Ventas'!$A$2:$A$2700,CM$4,'Compra Ventas'!$B$2:$B$2700,$B111,'Compra Ventas'!$C$2:$C$2700,CM$5)</f>
        <v>0</v>
      </c>
      <c r="CN111" s="13">
        <f>SUMIFS('Compra Ventas'!$E$2:$E$2700,'Compra Ventas'!$A$2:$A$2700,CN$4,'Compra Ventas'!$B$2:$B$2700,$B111,'Compra Ventas'!$C$2:$C$2700,CN$5)</f>
        <v>0</v>
      </c>
      <c r="CO111" s="13">
        <f>SUMIFS('Compra Ventas'!$E$2:$E$2700,'Compra Ventas'!$A$2:$A$2700,CO$4,'Compra Ventas'!$B$2:$B$2700,$B111,'Compra Ventas'!$C$2:$C$2700,CO$5)</f>
        <v>0</v>
      </c>
      <c r="CP111" s="13">
        <f>SUMIFS('Compra Ventas'!$E$2:$E$2700,'Compra Ventas'!$A$2:$A$2700,CP$4,'Compra Ventas'!$B$2:$B$2700,$B111,'Compra Ventas'!$C$2:$C$2700,CP$5)</f>
        <v>0</v>
      </c>
      <c r="CQ111" s="13">
        <f>SUMIFS('Compra Ventas'!$E$2:$E$2700,'Compra Ventas'!$A$2:$A$2700,CQ$4,'Compra Ventas'!$B$2:$B$2700,$B111,'Compra Ventas'!$C$2:$C$2700,CQ$5)</f>
        <v>0</v>
      </c>
      <c r="CR111" s="13">
        <f>SUMIFS('Compra Ventas'!$E$2:$E$2700,'Compra Ventas'!$A$2:$A$2700,CR$4,'Compra Ventas'!$B$2:$B$2700,$B111,'Compra Ventas'!$C$2:$C$2700,CR$5)</f>
        <v>0</v>
      </c>
      <c r="CS111" s="13">
        <f>SUMIFS('Compra Ventas'!$E$2:$E$2700,'Compra Ventas'!$A$2:$A$2700,CS$4,'Compra Ventas'!$B$2:$B$2700,$B111,'Compra Ventas'!$C$2:$C$2700,CS$5)</f>
        <v>0</v>
      </c>
      <c r="CT111" s="13">
        <f>SUMIFS('Compra Ventas'!$E$2:$E$2700,'Compra Ventas'!$A$2:$A$2700,CT$4,'Compra Ventas'!$B$2:$B$2700,$B111,'Compra Ventas'!$C$2:$C$2700,CT$5)</f>
        <v>0</v>
      </c>
      <c r="CU111" s="13">
        <f>SUMIFS('Compra Ventas'!$E$2:$E$2700,'Compra Ventas'!$A$2:$A$2700,CU$4,'Compra Ventas'!$B$2:$B$2700,$B111,'Compra Ventas'!$C$2:$C$2700,CU$5)</f>
        <v>0</v>
      </c>
      <c r="CV111" s="14">
        <f>SUMIFS('Compra Ventas'!$E$2:$E$2700,'Compra Ventas'!$A$2:$A$2700,CV$4,'Compra Ventas'!$B$2:$B$2700,$B111,'Compra Ventas'!$C$2:$C$2700,CV$5)</f>
        <v>0</v>
      </c>
      <c r="CW111" s="12">
        <f>SUMIFS('Compra Ventas'!$E$2:$E$2700,'Compra Ventas'!$A$2:$A$2700,CW$4,'Compra Ventas'!$B$2:$B$2700,$B111,'Compra Ventas'!$C$2:$C$2700,CW$5)</f>
        <v>0</v>
      </c>
      <c r="CX111" s="13">
        <f>SUMIFS('Compra Ventas'!$E$2:$E$2700,'Compra Ventas'!$A$2:$A$2700,CX$4,'Compra Ventas'!$B$2:$B$2700,$B111,'Compra Ventas'!$C$2:$C$2700,CX$5)</f>
        <v>0</v>
      </c>
      <c r="CY111" s="13">
        <f>SUMIFS('Compra Ventas'!$E$2:$E$2700,'Compra Ventas'!$A$2:$A$2700,CY$4,'Compra Ventas'!$B$2:$B$2700,$B111,'Compra Ventas'!$C$2:$C$2700,CY$5)</f>
        <v>0</v>
      </c>
      <c r="CZ111" s="13">
        <f>SUMIFS('Compra Ventas'!$E$2:$E$2700,'Compra Ventas'!$A$2:$A$2700,CZ$4,'Compra Ventas'!$B$2:$B$2700,$B111,'Compra Ventas'!$C$2:$C$2700,CZ$5)</f>
        <v>0</v>
      </c>
      <c r="DA111" s="13">
        <f>SUMIFS('Compra Ventas'!$E$2:$E$2700,'Compra Ventas'!$A$2:$A$2700,DA$4,'Compra Ventas'!$B$2:$B$2700,$B111,'Compra Ventas'!$C$2:$C$2700,DA$5)</f>
        <v>0</v>
      </c>
      <c r="DB111" s="13">
        <f>SUMIFS('Compra Ventas'!$E$2:$E$2700,'Compra Ventas'!$A$2:$A$2700,DB$4,'Compra Ventas'!$B$2:$B$2700,$B111,'Compra Ventas'!$C$2:$C$2700,DB$5)</f>
        <v>0</v>
      </c>
      <c r="DC111" s="13">
        <f>SUMIFS('Compra Ventas'!$E$2:$E$2700,'Compra Ventas'!$A$2:$A$2700,DC$4,'Compra Ventas'!$B$2:$B$2700,$B111,'Compra Ventas'!$C$2:$C$2700,DC$5)</f>
        <v>0</v>
      </c>
      <c r="DD111" s="13">
        <f>SUMIFS('Compra Ventas'!$E$2:$E$2700,'Compra Ventas'!$A$2:$A$2700,DD$4,'Compra Ventas'!$B$2:$B$2700,$B111,'Compra Ventas'!$C$2:$C$2700,DD$5)</f>
        <v>0</v>
      </c>
      <c r="DE111" s="13">
        <f>SUMIFS('Compra Ventas'!$E$2:$E$2700,'Compra Ventas'!$A$2:$A$2700,DE$4,'Compra Ventas'!$B$2:$B$2700,$B111,'Compra Ventas'!$C$2:$C$2700,DE$5)</f>
        <v>0</v>
      </c>
      <c r="DF111" s="13">
        <f>SUMIFS('Compra Ventas'!$E$2:$E$2700,'Compra Ventas'!$A$2:$A$2700,DF$4,'Compra Ventas'!$B$2:$B$2700,$B111,'Compra Ventas'!$C$2:$C$2700,DF$5)</f>
        <v>0</v>
      </c>
      <c r="DG111" s="13">
        <f>SUMIFS('Compra Ventas'!$E$2:$E$2700,'Compra Ventas'!$A$2:$A$2700,DG$4,'Compra Ventas'!$B$2:$B$2700,$B111,'Compra Ventas'!$C$2:$C$2700,DG$5)</f>
        <v>0</v>
      </c>
      <c r="DH111" s="14">
        <f>SUMIFS('Compra Ventas'!$E$2:$E$2700,'Compra Ventas'!$A$2:$A$2700,DH$4,'Compra Ventas'!$B$2:$B$2700,$B111,'Compra Ventas'!$C$2:$C$2700,DH$5)</f>
        <v>0</v>
      </c>
      <c r="DI111" s="84"/>
      <c r="DJ111" s="98">
        <f>SUMIFS('Ajuste Ciclado'!D$5:D$47,'Ajuste Ciclado'!$C$5:$C$47,Balance!DJ$4,'Ajuste Ciclado'!$B$5:$B$47,Balance!$B111)</f>
        <v>0</v>
      </c>
      <c r="DK111" s="99">
        <f>SUMIFS('Ajuste Ciclado'!E$5:E$47,'Ajuste Ciclado'!$C$5:$C$47,Balance!DK$4,'Ajuste Ciclado'!$B$5:$B$47,Balance!$B111)</f>
        <v>0</v>
      </c>
      <c r="DL111" s="99">
        <f>SUMIFS('Ajuste Ciclado'!F$5:F$47,'Ajuste Ciclado'!$C$5:$C$47,Balance!DL$4,'Ajuste Ciclado'!$B$5:$B$47,Balance!$B111)</f>
        <v>0</v>
      </c>
      <c r="DM111" s="99">
        <f>SUMIFS('Ajuste Ciclado'!G$5:G$47,'Ajuste Ciclado'!$C$5:$C$47,Balance!DM$4,'Ajuste Ciclado'!$B$5:$B$47,Balance!$B111)</f>
        <v>0</v>
      </c>
      <c r="DN111" s="99">
        <f>SUMIFS('Ajuste Ciclado'!H$5:H$47,'Ajuste Ciclado'!$C$5:$C$47,Balance!DN$4,'Ajuste Ciclado'!$B$5:$B$47,Balance!$B111)</f>
        <v>0</v>
      </c>
      <c r="DO111" s="99">
        <f>SUMIFS('Ajuste Ciclado'!I$5:I$47,'Ajuste Ciclado'!$C$5:$C$47,Balance!DO$4,'Ajuste Ciclado'!$B$5:$B$47,Balance!$B111)</f>
        <v>0</v>
      </c>
      <c r="DP111" s="99">
        <f>SUMIFS('Ajuste Ciclado'!J$5:J$47,'Ajuste Ciclado'!$C$5:$C$47,Balance!DP$4,'Ajuste Ciclado'!$B$5:$B$47,Balance!$B111)</f>
        <v>0</v>
      </c>
      <c r="DQ111" s="99">
        <f>SUMIFS('Ajuste Ciclado'!K$5:K$47,'Ajuste Ciclado'!$C$5:$C$47,Balance!DQ$4,'Ajuste Ciclado'!$B$5:$B$47,Balance!$B111)</f>
        <v>0</v>
      </c>
      <c r="DR111" s="99">
        <f>SUMIFS('Ajuste Ciclado'!L$5:L$47,'Ajuste Ciclado'!$C$5:$C$47,Balance!DR$4,'Ajuste Ciclado'!$B$5:$B$47,Balance!$B111)</f>
        <v>0</v>
      </c>
      <c r="DS111" s="99">
        <f>SUMIFS('Ajuste Ciclado'!M$5:M$47,'Ajuste Ciclado'!$C$5:$C$47,Balance!DS$4,'Ajuste Ciclado'!$B$5:$B$47,Balance!$B111)</f>
        <v>0</v>
      </c>
      <c r="DT111" s="99">
        <f>SUMIFS('Ajuste Ciclado'!N$5:N$47,'Ajuste Ciclado'!$C$5:$C$47,Balance!DT$4,'Ajuste Ciclado'!$B$5:$B$47,Balance!$B111)</f>
        <v>0</v>
      </c>
      <c r="DU111" s="100">
        <f>SUMIFS('Ajuste Ciclado'!O$5:O$47,'Ajuste Ciclado'!$C$5:$C$47,Balance!DU$4,'Ajuste Ciclado'!$B$5:$B$47,Balance!$B111)</f>
        <v>0</v>
      </c>
      <c r="DV111" s="98">
        <f>SUMIFS('Ajuste Ciclado'!D$5:D$47,'Ajuste Ciclado'!$C$5:$C$47,Balance!DV$4,'Ajuste Ciclado'!$B$5:$B$47,Balance!$B111)</f>
        <v>0</v>
      </c>
      <c r="DW111" s="99">
        <f>SUMIFS('Ajuste Ciclado'!E$5:E$47,'Ajuste Ciclado'!$C$5:$C$47,Balance!DW$4,'Ajuste Ciclado'!$B$5:$B$47,Balance!$B111)</f>
        <v>0</v>
      </c>
      <c r="DX111" s="99">
        <f>SUMIFS('Ajuste Ciclado'!F$5:F$47,'Ajuste Ciclado'!$C$5:$C$47,Balance!DX$4,'Ajuste Ciclado'!$B$5:$B$47,Balance!$B111)</f>
        <v>0</v>
      </c>
      <c r="DY111" s="99">
        <f>SUMIFS('Ajuste Ciclado'!G$5:G$47,'Ajuste Ciclado'!$C$5:$C$47,Balance!DY$4,'Ajuste Ciclado'!$B$5:$B$47,Balance!$B111)</f>
        <v>0</v>
      </c>
      <c r="DZ111" s="99">
        <f>SUMIFS('Ajuste Ciclado'!H$5:H$47,'Ajuste Ciclado'!$C$5:$C$47,Balance!DZ$4,'Ajuste Ciclado'!$B$5:$B$47,Balance!$B111)</f>
        <v>0</v>
      </c>
      <c r="EA111" s="99">
        <f>SUMIFS('Ajuste Ciclado'!I$5:I$47,'Ajuste Ciclado'!$C$5:$C$47,Balance!EA$4,'Ajuste Ciclado'!$B$5:$B$47,Balance!$B111)</f>
        <v>0</v>
      </c>
      <c r="EB111" s="99">
        <f>SUMIFS('Ajuste Ciclado'!J$5:J$47,'Ajuste Ciclado'!$C$5:$C$47,Balance!EB$4,'Ajuste Ciclado'!$B$5:$B$47,Balance!$B111)</f>
        <v>0</v>
      </c>
      <c r="EC111" s="99">
        <f>SUMIFS('Ajuste Ciclado'!K$5:K$47,'Ajuste Ciclado'!$C$5:$C$47,Balance!EC$4,'Ajuste Ciclado'!$B$5:$B$47,Balance!$B111)</f>
        <v>0</v>
      </c>
      <c r="ED111" s="99">
        <f>SUMIFS('Ajuste Ciclado'!L$5:L$47,'Ajuste Ciclado'!$C$5:$C$47,Balance!ED$4,'Ajuste Ciclado'!$B$5:$B$47,Balance!$B111)</f>
        <v>0</v>
      </c>
      <c r="EE111" s="99">
        <f>SUMIFS('Ajuste Ciclado'!M$5:M$47,'Ajuste Ciclado'!$C$5:$C$47,Balance!EE$4,'Ajuste Ciclado'!$B$5:$B$47,Balance!$B111)</f>
        <v>0</v>
      </c>
      <c r="EF111" s="99">
        <f>SUMIFS('Ajuste Ciclado'!N$5:N$47,'Ajuste Ciclado'!$C$5:$C$47,Balance!EF$4,'Ajuste Ciclado'!$B$5:$B$47,Balance!$B111)</f>
        <v>0</v>
      </c>
      <c r="EG111" s="100">
        <f>SUMIFS('Ajuste Ciclado'!O$5:O$47,'Ajuste Ciclado'!$C$5:$C$47,Balance!EG$4,'Ajuste Ciclado'!$B$5:$B$47,Balance!$B111)</f>
        <v>0</v>
      </c>
      <c r="EH111" s="98">
        <f>SUMIFS('Ajuste Ciclado'!D$5:D$47,'Ajuste Ciclado'!$C$5:$C$47,Balance!EH$4,'Ajuste Ciclado'!$B$5:$B$47,Balance!$B111)</f>
        <v>0</v>
      </c>
      <c r="EI111" s="99">
        <f>SUMIFS('Ajuste Ciclado'!E$5:E$47,'Ajuste Ciclado'!$C$5:$C$47,Balance!EI$4,'Ajuste Ciclado'!$B$5:$B$47,Balance!$B111)</f>
        <v>0</v>
      </c>
      <c r="EJ111" s="99">
        <f>SUMIFS('Ajuste Ciclado'!F$5:F$47,'Ajuste Ciclado'!$C$5:$C$47,Balance!EJ$4,'Ajuste Ciclado'!$B$5:$B$47,Balance!$B111)</f>
        <v>0</v>
      </c>
      <c r="EK111" s="99">
        <f>SUMIFS('Ajuste Ciclado'!G$5:G$47,'Ajuste Ciclado'!$C$5:$C$47,Balance!EK$4,'Ajuste Ciclado'!$B$5:$B$47,Balance!$B111)</f>
        <v>0</v>
      </c>
      <c r="EL111" s="99">
        <f>SUMIFS('Ajuste Ciclado'!H$5:H$47,'Ajuste Ciclado'!$C$5:$C$47,Balance!EL$4,'Ajuste Ciclado'!$B$5:$B$47,Balance!$B111)</f>
        <v>0</v>
      </c>
      <c r="EM111" s="99">
        <f>SUMIFS('Ajuste Ciclado'!I$5:I$47,'Ajuste Ciclado'!$C$5:$C$47,Balance!EM$4,'Ajuste Ciclado'!$B$5:$B$47,Balance!$B111)</f>
        <v>0</v>
      </c>
      <c r="EN111" s="99">
        <f>SUMIFS('Ajuste Ciclado'!J$5:J$47,'Ajuste Ciclado'!$C$5:$C$47,Balance!EN$4,'Ajuste Ciclado'!$B$5:$B$47,Balance!$B111)</f>
        <v>0</v>
      </c>
      <c r="EO111" s="99">
        <f>SUMIFS('Ajuste Ciclado'!K$5:K$47,'Ajuste Ciclado'!$C$5:$C$47,Balance!EO$4,'Ajuste Ciclado'!$B$5:$B$47,Balance!$B111)</f>
        <v>0</v>
      </c>
      <c r="EP111" s="99">
        <f>SUMIFS('Ajuste Ciclado'!L$5:L$47,'Ajuste Ciclado'!$C$5:$C$47,Balance!EP$4,'Ajuste Ciclado'!$B$5:$B$47,Balance!$B111)</f>
        <v>0</v>
      </c>
      <c r="EQ111" s="99">
        <f>SUMIFS('Ajuste Ciclado'!M$5:M$47,'Ajuste Ciclado'!$C$5:$C$47,Balance!EQ$4,'Ajuste Ciclado'!$B$5:$B$47,Balance!$B111)</f>
        <v>0</v>
      </c>
      <c r="ER111" s="99">
        <f>SUMIFS('Ajuste Ciclado'!N$5:N$47,'Ajuste Ciclado'!$C$5:$C$47,Balance!ER$4,'Ajuste Ciclado'!$B$5:$B$47,Balance!$B111)</f>
        <v>0</v>
      </c>
      <c r="ES111" s="100">
        <f>SUMIFS('Ajuste Ciclado'!O$5:O$47,'Ajuste Ciclado'!$C$5:$C$47,Balance!ES$4,'Ajuste Ciclado'!$B$5:$B$47,Balance!$B111)</f>
        <v>0</v>
      </c>
      <c r="ET111" s="84"/>
      <c r="EU111" s="12">
        <f t="shared" si="181"/>
        <v>24974.529936397761</v>
      </c>
      <c r="EV111" s="13">
        <f t="shared" si="145"/>
        <v>0</v>
      </c>
      <c r="EW111" s="13">
        <f t="shared" si="146"/>
        <v>0</v>
      </c>
      <c r="EX111" s="13">
        <f t="shared" si="147"/>
        <v>0</v>
      </c>
      <c r="EY111" s="13">
        <f t="shared" si="148"/>
        <v>0</v>
      </c>
      <c r="EZ111" s="13">
        <f t="shared" si="149"/>
        <v>0</v>
      </c>
      <c r="FA111" s="13">
        <f t="shared" si="150"/>
        <v>0</v>
      </c>
      <c r="FB111" s="13">
        <f t="shared" si="151"/>
        <v>0</v>
      </c>
      <c r="FC111" s="13">
        <f t="shared" si="152"/>
        <v>1789.3643016176111</v>
      </c>
      <c r="FD111" s="13">
        <f t="shared" si="153"/>
        <v>12766.8561196763</v>
      </c>
      <c r="FE111" s="13">
        <f t="shared" si="154"/>
        <v>18617.475650027711</v>
      </c>
      <c r="FF111" s="14">
        <f t="shared" si="155"/>
        <v>17591.11400735857</v>
      </c>
      <c r="FG111" s="12">
        <f t="shared" si="156"/>
        <v>24974.110677857061</v>
      </c>
      <c r="FH111" s="13">
        <f t="shared" si="157"/>
        <v>0</v>
      </c>
      <c r="FI111" s="13">
        <f t="shared" si="158"/>
        <v>0</v>
      </c>
      <c r="FJ111" s="13">
        <f t="shared" si="159"/>
        <v>0</v>
      </c>
      <c r="FK111" s="13">
        <f t="shared" si="160"/>
        <v>0</v>
      </c>
      <c r="FL111" s="13">
        <f t="shared" si="161"/>
        <v>0</v>
      </c>
      <c r="FM111" s="13">
        <f t="shared" si="162"/>
        <v>0</v>
      </c>
      <c r="FN111" s="13">
        <f t="shared" si="163"/>
        <v>0</v>
      </c>
      <c r="FO111" s="13">
        <f t="shared" si="164"/>
        <v>195.627640438306</v>
      </c>
      <c r="FP111" s="13">
        <f t="shared" si="165"/>
        <v>15081.683577481221</v>
      </c>
      <c r="FQ111" s="13">
        <f t="shared" si="166"/>
        <v>15093.75429597838</v>
      </c>
      <c r="FR111" s="14">
        <f t="shared" si="167"/>
        <v>24255.60906266846</v>
      </c>
      <c r="FS111" s="12">
        <f t="shared" si="168"/>
        <v>24974.110677857061</v>
      </c>
      <c r="FT111" s="13">
        <f t="shared" si="169"/>
        <v>0</v>
      </c>
      <c r="FU111" s="13">
        <f t="shared" si="170"/>
        <v>0</v>
      </c>
      <c r="FV111" s="13">
        <f t="shared" si="171"/>
        <v>0</v>
      </c>
      <c r="FW111" s="13">
        <f t="shared" si="172"/>
        <v>0</v>
      </c>
      <c r="FX111" s="13">
        <f t="shared" si="173"/>
        <v>0</v>
      </c>
      <c r="FY111" s="13">
        <f t="shared" si="174"/>
        <v>0</v>
      </c>
      <c r="FZ111" s="13">
        <f t="shared" si="175"/>
        <v>0</v>
      </c>
      <c r="GA111" s="13">
        <f t="shared" si="176"/>
        <v>0</v>
      </c>
      <c r="GB111" s="13">
        <f t="shared" si="177"/>
        <v>3724.1272826240802</v>
      </c>
      <c r="GC111" s="13">
        <f t="shared" si="178"/>
        <v>8759.3189727671743</v>
      </c>
      <c r="GD111" s="14">
        <f t="shared" si="179"/>
        <v>4800.6406011775307</v>
      </c>
      <c r="GE111" s="84"/>
      <c r="GF111" s="12">
        <f t="shared" si="182"/>
        <v>75739.340015077949</v>
      </c>
      <c r="GG111" s="13">
        <f t="shared" si="182"/>
        <v>79600.785254423419</v>
      </c>
      <c r="GH111" s="14">
        <f t="shared" si="182"/>
        <v>42258.197534425846</v>
      </c>
      <c r="GI111" s="6">
        <f t="shared" si="183"/>
        <v>3</v>
      </c>
      <c r="GJ111" s="12">
        <f t="shared" si="184"/>
        <v>0</v>
      </c>
      <c r="GK111" s="13">
        <f t="shared" si="185"/>
        <v>0</v>
      </c>
      <c r="GL111" s="14">
        <f t="shared" si="186"/>
        <v>0</v>
      </c>
      <c r="GM111" s="84"/>
      <c r="GN111" s="66">
        <f t="shared" si="187"/>
        <v>0</v>
      </c>
      <c r="GO111" s="84"/>
      <c r="GP111" s="63" t="str" cm="1">
        <f t="array" ref="GP111">INDEX($GF$4:$GH$4,1,GI111)</f>
        <v>Sample 6</v>
      </c>
      <c r="GQ111" s="12">
        <f t="shared" si="188"/>
        <v>0</v>
      </c>
      <c r="GR111" s="13">
        <f t="shared" si="188"/>
        <v>0</v>
      </c>
      <c r="GS111" s="14">
        <f t="shared" si="188"/>
        <v>0</v>
      </c>
      <c r="GT111" s="12">
        <f t="shared" si="189"/>
        <v>0</v>
      </c>
      <c r="GU111" s="13">
        <f t="shared" si="189"/>
        <v>0</v>
      </c>
      <c r="GV111" s="14">
        <f t="shared" si="189"/>
        <v>0</v>
      </c>
      <c r="GW111" s="12">
        <f t="shared" si="190"/>
        <v>0</v>
      </c>
      <c r="GX111" s="13">
        <f t="shared" si="190"/>
        <v>0</v>
      </c>
      <c r="GY111" s="14">
        <f t="shared" si="190"/>
        <v>0</v>
      </c>
      <c r="GZ111" s="84" t="str">
        <f t="shared" si="180"/>
        <v>Sample 6</v>
      </c>
      <c r="HA111" s="12">
        <f t="shared" si="191"/>
        <v>0</v>
      </c>
      <c r="HB111" s="13">
        <f t="shared" si="191"/>
        <v>0</v>
      </c>
      <c r="HC111" s="14">
        <f t="shared" si="191"/>
        <v>0</v>
      </c>
      <c r="HD111" s="6">
        <f t="shared" si="192"/>
        <v>0</v>
      </c>
      <c r="HE111" s="84" t="str">
        <f t="shared" si="193"/>
        <v>Ok</v>
      </c>
    </row>
    <row r="112" spans="2:213" x14ac:dyDescent="0.3">
      <c r="B112" s="84" t="s">
        <v>31</v>
      </c>
      <c r="C112" s="12">
        <f>SUMIFS(Inyecciones!$E$2:$E$14185,Inyecciones!$A$2:$A$14185,Balance!C$4,Inyecciones!$B$2:$B$14185,Balance!$B112,Inyecciones!$C$2:$C$14185,Balance!C$5)</f>
        <v>1107395.981021926</v>
      </c>
      <c r="D112" s="13">
        <f>SUMIFS(Inyecciones!$E$2:$E$14185,Inyecciones!$A$2:$A$14185,Balance!D$4,Inyecciones!$B$2:$B$14185,Balance!$B112,Inyecciones!$C$2:$C$14185,Balance!D$5)</f>
        <v>1046978.463116718</v>
      </c>
      <c r="E112" s="13">
        <f>SUMIFS(Inyecciones!$E$2:$E$14185,Inyecciones!$A$2:$A$14185,Balance!E$4,Inyecciones!$B$2:$B$14185,Balance!$B112,Inyecciones!$C$2:$C$14185,Balance!E$5)</f>
        <v>719309.58513402974</v>
      </c>
      <c r="F112" s="13">
        <f>SUMIFS(Inyecciones!$E$2:$E$14185,Inyecciones!$A$2:$A$14185,Balance!F$4,Inyecciones!$B$2:$B$14185,Balance!$B112,Inyecciones!$C$2:$C$14185,Balance!F$5)</f>
        <v>626056.52784623636</v>
      </c>
      <c r="G112" s="13">
        <f>SUMIFS(Inyecciones!$E$2:$E$14185,Inyecciones!$A$2:$A$14185,Balance!G$4,Inyecciones!$B$2:$B$14185,Balance!$B112,Inyecciones!$C$2:$C$14185,Balance!G$5)</f>
        <v>18992.625178926861</v>
      </c>
      <c r="H112" s="13">
        <f>SUMIFS(Inyecciones!$E$2:$E$14185,Inyecciones!$A$2:$A$14185,Balance!H$4,Inyecciones!$B$2:$B$14185,Balance!$B112,Inyecciones!$C$2:$C$14185,Balance!H$5)</f>
        <v>785306.551124922</v>
      </c>
      <c r="I112" s="13">
        <f>SUMIFS(Inyecciones!$E$2:$E$14185,Inyecciones!$A$2:$A$14185,Balance!I$4,Inyecciones!$B$2:$B$14185,Balance!$B112,Inyecciones!$C$2:$C$14185,Balance!I$5)</f>
        <v>552364.84336212021</v>
      </c>
      <c r="J112" s="13">
        <f>SUMIFS(Inyecciones!$E$2:$E$14185,Inyecciones!$A$2:$A$14185,Balance!J$4,Inyecciones!$B$2:$B$14185,Balance!$B112,Inyecciones!$C$2:$C$14185,Balance!J$5)</f>
        <v>324039.54809384508</v>
      </c>
      <c r="K112" s="13">
        <f>SUMIFS(Inyecciones!$E$2:$E$14185,Inyecciones!$A$2:$A$14185,Balance!K$4,Inyecciones!$B$2:$B$14185,Balance!$B112,Inyecciones!$C$2:$C$14185,Balance!K$5)</f>
        <v>436749.90562483959</v>
      </c>
      <c r="L112" s="13">
        <f>SUMIFS(Inyecciones!$E$2:$E$14185,Inyecciones!$A$2:$A$14185,Balance!L$4,Inyecciones!$B$2:$B$14185,Balance!$B112,Inyecciones!$C$2:$C$14185,Balance!L$5)</f>
        <v>219576.32211454981</v>
      </c>
      <c r="M112" s="13">
        <f>SUMIFS(Inyecciones!$E$2:$E$14185,Inyecciones!$A$2:$A$14185,Balance!M$4,Inyecciones!$B$2:$B$14185,Balance!$B112,Inyecciones!$C$2:$C$14185,Balance!M$5)</f>
        <v>138043.1958406099</v>
      </c>
      <c r="N112" s="14">
        <f>SUMIFS(Inyecciones!$E$2:$E$14185,Inyecciones!$A$2:$A$14185,Balance!N$4,Inyecciones!$B$2:$B$14185,Balance!$B112,Inyecciones!$C$2:$C$14185,Balance!N$5)</f>
        <v>129805.960521709</v>
      </c>
      <c r="O112" s="12">
        <f>SUMIFS(Inyecciones!$E$2:$E$14185,Inyecciones!$A$2:$A$14185,Balance!O$4,Inyecciones!$B$2:$B$14185,Balance!$B112,Inyecciones!$C$2:$C$14185,Balance!O$5)</f>
        <v>1111487.336362083</v>
      </c>
      <c r="P112" s="13">
        <f>SUMIFS(Inyecciones!$E$2:$E$14185,Inyecciones!$A$2:$A$14185,Balance!P$4,Inyecciones!$B$2:$B$14185,Balance!$B112,Inyecciones!$C$2:$C$14185,Balance!P$5)</f>
        <v>1128578.793568135</v>
      </c>
      <c r="Q112" s="13">
        <f>SUMIFS(Inyecciones!$E$2:$E$14185,Inyecciones!$A$2:$A$14185,Balance!Q$4,Inyecciones!$B$2:$B$14185,Balance!$B112,Inyecciones!$C$2:$C$14185,Balance!Q$5)</f>
        <v>846082.59704770509</v>
      </c>
      <c r="R112" s="13">
        <f>SUMIFS(Inyecciones!$E$2:$E$14185,Inyecciones!$A$2:$A$14185,Balance!R$4,Inyecciones!$B$2:$B$14185,Balance!$B112,Inyecciones!$C$2:$C$14185,Balance!R$5)</f>
        <v>593195.28259646264</v>
      </c>
      <c r="S112" s="13">
        <f>SUMIFS(Inyecciones!$E$2:$E$14185,Inyecciones!$A$2:$A$14185,Balance!S$4,Inyecciones!$B$2:$B$14185,Balance!$B112,Inyecciones!$C$2:$C$14185,Balance!S$5)</f>
        <v>17265.677805025451</v>
      </c>
      <c r="T112" s="13">
        <f>SUMIFS(Inyecciones!$E$2:$E$14185,Inyecciones!$A$2:$A$14185,Balance!T$4,Inyecciones!$B$2:$B$14185,Balance!$B112,Inyecciones!$C$2:$C$14185,Balance!T$5)</f>
        <v>0</v>
      </c>
      <c r="U112" s="13">
        <f>SUMIFS(Inyecciones!$E$2:$E$14185,Inyecciones!$A$2:$A$14185,Balance!U$4,Inyecciones!$B$2:$B$14185,Balance!$B112,Inyecciones!$C$2:$C$14185,Balance!U$5)</f>
        <v>174853.69170941121</v>
      </c>
      <c r="V112" s="13">
        <f>SUMIFS(Inyecciones!$E$2:$E$14185,Inyecciones!$A$2:$A$14185,Balance!V$4,Inyecciones!$B$2:$B$14185,Balance!$B112,Inyecciones!$C$2:$C$14185,Balance!V$5)</f>
        <v>237420.10919467109</v>
      </c>
      <c r="W112" s="13">
        <f>SUMIFS(Inyecciones!$E$2:$E$14185,Inyecciones!$A$2:$A$14185,Balance!W$4,Inyecciones!$B$2:$B$14185,Balance!$B112,Inyecciones!$C$2:$C$14185,Balance!W$5)</f>
        <v>401928.04304516251</v>
      </c>
      <c r="X112" s="13">
        <f>SUMIFS(Inyecciones!$E$2:$E$14185,Inyecciones!$A$2:$A$14185,Balance!X$4,Inyecciones!$B$2:$B$14185,Balance!$B112,Inyecciones!$C$2:$C$14185,Balance!X$5)</f>
        <v>313587.7456460931</v>
      </c>
      <c r="Y112" s="13">
        <f>SUMIFS(Inyecciones!$E$2:$E$14185,Inyecciones!$A$2:$A$14185,Balance!Y$4,Inyecciones!$B$2:$B$14185,Balance!$B112,Inyecciones!$C$2:$C$14185,Balance!Y$5)</f>
        <v>324737.04941272928</v>
      </c>
      <c r="Z112" s="14">
        <f>SUMIFS(Inyecciones!$E$2:$E$14185,Inyecciones!$A$2:$A$14185,Balance!Z$4,Inyecciones!$B$2:$B$14185,Balance!$B112,Inyecciones!$C$2:$C$14185,Balance!Z$5)</f>
        <v>395317.87824978662</v>
      </c>
      <c r="AA112" s="12">
        <f>SUMIFS(Inyecciones!$E$2:$E$14185,Inyecciones!$A$2:$A$14185,Balance!AA$4,Inyecciones!$B$2:$B$14185,Balance!$B112,Inyecciones!$C$2:$C$14185,Balance!AA$5)</f>
        <v>1055119.832172337</v>
      </c>
      <c r="AB112" s="13">
        <f>SUMIFS(Inyecciones!$E$2:$E$14185,Inyecciones!$A$2:$A$14185,Balance!AB$4,Inyecciones!$B$2:$B$14185,Balance!$B112,Inyecciones!$C$2:$C$14185,Balance!AB$5)</f>
        <v>575125.02022101695</v>
      </c>
      <c r="AC112" s="13">
        <f>SUMIFS(Inyecciones!$E$2:$E$14185,Inyecciones!$A$2:$A$14185,Balance!AC$4,Inyecciones!$B$2:$B$14185,Balance!$B112,Inyecciones!$C$2:$C$14185,Balance!AC$5)</f>
        <v>667601.29208803864</v>
      </c>
      <c r="AD112" s="13">
        <f>SUMIFS(Inyecciones!$E$2:$E$14185,Inyecciones!$A$2:$A$14185,Balance!AD$4,Inyecciones!$B$2:$B$14185,Balance!$B112,Inyecciones!$C$2:$C$14185,Balance!AD$5)</f>
        <v>713973.12732600688</v>
      </c>
      <c r="AE112" s="13">
        <f>SUMIFS(Inyecciones!$E$2:$E$14185,Inyecciones!$A$2:$A$14185,Balance!AE$4,Inyecciones!$B$2:$B$14185,Balance!$B112,Inyecciones!$C$2:$C$14185,Balance!AE$5)</f>
        <v>366091.96888175199</v>
      </c>
      <c r="AF112" s="13">
        <f>SUMIFS(Inyecciones!$E$2:$E$14185,Inyecciones!$A$2:$A$14185,Balance!AF$4,Inyecciones!$B$2:$B$14185,Balance!$B112,Inyecciones!$C$2:$C$14185,Balance!AF$5)</f>
        <v>20842.937321328001</v>
      </c>
      <c r="AG112" s="13">
        <f>SUMIFS(Inyecciones!$E$2:$E$14185,Inyecciones!$A$2:$A$14185,Balance!AG$4,Inyecciones!$B$2:$B$14185,Balance!$B112,Inyecciones!$C$2:$C$14185,Balance!AG$5)</f>
        <v>0</v>
      </c>
      <c r="AH112" s="13">
        <f>SUMIFS(Inyecciones!$E$2:$E$14185,Inyecciones!$A$2:$A$14185,Balance!AH$4,Inyecciones!$B$2:$B$14185,Balance!$B112,Inyecciones!$C$2:$C$14185,Balance!AH$5)</f>
        <v>0</v>
      </c>
      <c r="AI112" s="13">
        <f>SUMIFS(Inyecciones!$E$2:$E$14185,Inyecciones!$A$2:$A$14185,Balance!AI$4,Inyecciones!$B$2:$B$14185,Balance!$B112,Inyecciones!$C$2:$C$14185,Balance!AI$5)</f>
        <v>0</v>
      </c>
      <c r="AJ112" s="13">
        <f>SUMIFS(Inyecciones!$E$2:$E$14185,Inyecciones!$A$2:$A$14185,Balance!AJ$4,Inyecciones!$B$2:$B$14185,Balance!$B112,Inyecciones!$C$2:$C$14185,Balance!AJ$5)</f>
        <v>631948.02553862834</v>
      </c>
      <c r="AK112" s="13">
        <f>SUMIFS(Inyecciones!$E$2:$E$14185,Inyecciones!$A$2:$A$14185,Balance!AK$4,Inyecciones!$B$2:$B$14185,Balance!$B112,Inyecciones!$C$2:$C$14185,Balance!AK$5)</f>
        <v>695562.10920993937</v>
      </c>
      <c r="AL112" s="14">
        <f>SUMIFS(Inyecciones!$E$2:$E$14185,Inyecciones!$A$2:$A$14185,Balance!AL$4,Inyecciones!$B$2:$B$14185,Balance!$B112,Inyecciones!$C$2:$C$14185,Balance!AL$5)</f>
        <v>761698.03006997122</v>
      </c>
      <c r="AM112" s="13"/>
      <c r="AN112" s="12">
        <f>SUMIFS('Retiro Mensual'!$E$2:$E$2629,'Retiro Mensual'!$A$2:$A$2629,AN$4,'Retiro Mensual'!$B$2:$B$2629,$B112,'Retiro Mensual'!$C$2:$C$2629,AN$5)</f>
        <v>75454.633059999993</v>
      </c>
      <c r="AO112" s="13">
        <f>SUMIFS('Retiro Mensual'!$E$2:$E$2629,'Retiro Mensual'!$A$2:$A$2629,AO$4,'Retiro Mensual'!$B$2:$B$2629,$B112,'Retiro Mensual'!$C$2:$C$2629,AO$5)</f>
        <v>56013.162250000001</v>
      </c>
      <c r="AP112" s="13">
        <f>SUMIFS('Retiro Mensual'!$E$2:$E$2629,'Retiro Mensual'!$A$2:$A$2629,AP$4,'Retiro Mensual'!$B$2:$B$2629,$B112,'Retiro Mensual'!$C$2:$C$2629,AP$5)</f>
        <v>65522.706689999999</v>
      </c>
      <c r="AQ112" s="13">
        <f>SUMIFS('Retiro Mensual'!$E$2:$E$2629,'Retiro Mensual'!$A$2:$A$2629,AQ$4,'Retiro Mensual'!$B$2:$B$2629,$B112,'Retiro Mensual'!$C$2:$C$2629,AQ$5)</f>
        <v>60860.003019999996</v>
      </c>
      <c r="AR112" s="13">
        <f>SUMIFS('Retiro Mensual'!$E$2:$E$2629,'Retiro Mensual'!$A$2:$A$2629,AR$4,'Retiro Mensual'!$B$2:$B$2629,$B112,'Retiro Mensual'!$C$2:$C$2629,AR$5)</f>
        <v>70030.65969</v>
      </c>
      <c r="AS112" s="13">
        <f>SUMIFS('Retiro Mensual'!$E$2:$E$2629,'Retiro Mensual'!$A$2:$A$2629,AS$4,'Retiro Mensual'!$B$2:$B$2629,$B112,'Retiro Mensual'!$C$2:$C$2629,AS$5)</f>
        <v>57110.851920000001</v>
      </c>
      <c r="AT112" s="13">
        <f>SUMIFS('Retiro Mensual'!$E$2:$E$2629,'Retiro Mensual'!$A$2:$A$2629,AT$4,'Retiro Mensual'!$B$2:$B$2629,$B112,'Retiro Mensual'!$C$2:$C$2629,AT$5)</f>
        <v>59425.553229999998</v>
      </c>
      <c r="AU112" s="13">
        <f>SUMIFS('Retiro Mensual'!$E$2:$E$2629,'Retiro Mensual'!$A$2:$A$2629,AU$4,'Retiro Mensual'!$B$2:$B$2629,$B112,'Retiro Mensual'!$C$2:$C$2629,AU$5)</f>
        <v>64896.034800000001</v>
      </c>
      <c r="AV112" s="13">
        <f>SUMIFS('Retiro Mensual'!$E$2:$E$2629,'Retiro Mensual'!$A$2:$A$2629,AV$4,'Retiro Mensual'!$B$2:$B$2629,$B112,'Retiro Mensual'!$C$2:$C$2629,AV$5)</f>
        <v>56556.87328</v>
      </c>
      <c r="AW112" s="13">
        <f>SUMIFS('Retiro Mensual'!$E$2:$E$2629,'Retiro Mensual'!$A$2:$A$2629,AW$4,'Retiro Mensual'!$B$2:$B$2629,$B112,'Retiro Mensual'!$C$2:$C$2629,AW$5)</f>
        <v>19779.613700000002</v>
      </c>
      <c r="AX112" s="13">
        <f>SUMIFS('Retiro Mensual'!$E$2:$E$2629,'Retiro Mensual'!$A$2:$A$2629,AX$4,'Retiro Mensual'!$B$2:$B$2629,$B112,'Retiro Mensual'!$C$2:$C$2629,AX$5)</f>
        <v>13660.306769999999</v>
      </c>
      <c r="AY112" s="14">
        <f>SUMIFS('Retiro Mensual'!$E$2:$E$2629,'Retiro Mensual'!$A$2:$A$2629,AY$4,'Retiro Mensual'!$B$2:$B$2629,$B112,'Retiro Mensual'!$C$2:$C$2629,AY$5)</f>
        <v>13849.17525</v>
      </c>
      <c r="AZ112" s="12">
        <f>SUMIFS('Retiro Mensual'!$E$2:$E$2629,'Retiro Mensual'!$A$2:$A$2629,AZ$4,'Retiro Mensual'!$B$2:$B$2629,$B112,'Retiro Mensual'!$C$2:$C$2629,AZ$5)</f>
        <v>75538.119980000003</v>
      </c>
      <c r="BA112" s="13">
        <f>SUMIFS('Retiro Mensual'!$E$2:$E$2629,'Retiro Mensual'!$A$2:$A$2629,BA$4,'Retiro Mensual'!$B$2:$B$2629,$B112,'Retiro Mensual'!$C$2:$C$2629,BA$5)</f>
        <v>56666.580430000002</v>
      </c>
      <c r="BB112" s="13">
        <f>SUMIFS('Retiro Mensual'!$E$2:$E$2629,'Retiro Mensual'!$A$2:$A$2629,BB$4,'Retiro Mensual'!$B$2:$B$2629,$B112,'Retiro Mensual'!$C$2:$C$2629,BB$5)</f>
        <v>66342.152329999997</v>
      </c>
      <c r="BC112" s="13">
        <f>SUMIFS('Retiro Mensual'!$E$2:$E$2629,'Retiro Mensual'!$A$2:$A$2629,BC$4,'Retiro Mensual'!$B$2:$B$2629,$B112,'Retiro Mensual'!$C$2:$C$2629,BC$5)</f>
        <v>64154.922180000001</v>
      </c>
      <c r="BD112" s="13">
        <f>SUMIFS('Retiro Mensual'!$E$2:$E$2629,'Retiro Mensual'!$A$2:$A$2629,BD$4,'Retiro Mensual'!$B$2:$B$2629,$B112,'Retiro Mensual'!$C$2:$C$2629,BD$5)</f>
        <v>68662.135890000005</v>
      </c>
      <c r="BE112" s="13">
        <f>SUMIFS('Retiro Mensual'!$E$2:$E$2629,'Retiro Mensual'!$A$2:$A$2629,BE$4,'Retiro Mensual'!$B$2:$B$2629,$B112,'Retiro Mensual'!$C$2:$C$2629,BE$5)</f>
        <v>57798.889000000003</v>
      </c>
      <c r="BF112" s="13">
        <f>SUMIFS('Retiro Mensual'!$E$2:$E$2629,'Retiro Mensual'!$A$2:$A$2629,BF$4,'Retiro Mensual'!$B$2:$B$2629,$B112,'Retiro Mensual'!$C$2:$C$2629,BF$5)</f>
        <v>62838.871740000002</v>
      </c>
      <c r="BG112" s="13">
        <f>SUMIFS('Retiro Mensual'!$E$2:$E$2629,'Retiro Mensual'!$A$2:$A$2629,BG$4,'Retiro Mensual'!$B$2:$B$2629,$B112,'Retiro Mensual'!$C$2:$C$2629,BG$5)</f>
        <v>65342.122889999999</v>
      </c>
      <c r="BH112" s="13">
        <f>SUMIFS('Retiro Mensual'!$E$2:$E$2629,'Retiro Mensual'!$A$2:$A$2629,BH$4,'Retiro Mensual'!$B$2:$B$2629,$B112,'Retiro Mensual'!$C$2:$C$2629,BH$5)</f>
        <v>57763.727379999997</v>
      </c>
      <c r="BI112" s="13">
        <f>SUMIFS('Retiro Mensual'!$E$2:$E$2629,'Retiro Mensual'!$A$2:$A$2629,BI$4,'Retiro Mensual'!$B$2:$B$2629,$B112,'Retiro Mensual'!$C$2:$C$2629,BI$5)</f>
        <v>25774.25388</v>
      </c>
      <c r="BJ112" s="13">
        <f>SUMIFS('Retiro Mensual'!$E$2:$E$2629,'Retiro Mensual'!$A$2:$A$2629,BJ$4,'Retiro Mensual'!$B$2:$B$2629,$B112,'Retiro Mensual'!$C$2:$C$2629,BJ$5)</f>
        <v>27642.705809999999</v>
      </c>
      <c r="BK112" s="14">
        <f>SUMIFS('Retiro Mensual'!$E$2:$E$2629,'Retiro Mensual'!$A$2:$A$2629,BK$4,'Retiro Mensual'!$B$2:$B$2629,$B112,'Retiro Mensual'!$C$2:$C$2629,BK$5)</f>
        <v>32913.437680000003</v>
      </c>
      <c r="BL112" s="12">
        <f>SUMIFS('Retiro Mensual'!$E$2:$E$2629,'Retiro Mensual'!$A$2:$A$2629,BL$4,'Retiro Mensual'!$B$2:$B$2629,$B112,'Retiro Mensual'!$C$2:$C$2629,BL$5)</f>
        <v>75548.670740000001</v>
      </c>
      <c r="BM112" s="13">
        <f>SUMIFS('Retiro Mensual'!$E$2:$E$2629,'Retiro Mensual'!$A$2:$A$2629,BM$4,'Retiro Mensual'!$B$2:$B$2629,$B112,'Retiro Mensual'!$C$2:$C$2629,BM$5)</f>
        <v>56608.166770000003</v>
      </c>
      <c r="BN112" s="13">
        <f>SUMIFS('Retiro Mensual'!$E$2:$E$2629,'Retiro Mensual'!$A$2:$A$2629,BN$4,'Retiro Mensual'!$B$2:$B$2629,$B112,'Retiro Mensual'!$C$2:$C$2629,BN$5)</f>
        <v>65964.590590000007</v>
      </c>
      <c r="BO112" s="13">
        <f>SUMIFS('Retiro Mensual'!$E$2:$E$2629,'Retiro Mensual'!$A$2:$A$2629,BO$4,'Retiro Mensual'!$B$2:$B$2629,$B112,'Retiro Mensual'!$C$2:$C$2629,BO$5)</f>
        <v>63631.123930000002</v>
      </c>
      <c r="BP112" s="13">
        <f>SUMIFS('Retiro Mensual'!$E$2:$E$2629,'Retiro Mensual'!$A$2:$A$2629,BP$4,'Retiro Mensual'!$B$2:$B$2629,$B112,'Retiro Mensual'!$C$2:$C$2629,BP$5)</f>
        <v>71463.697230000005</v>
      </c>
      <c r="BQ112" s="13">
        <f>SUMIFS('Retiro Mensual'!$E$2:$E$2629,'Retiro Mensual'!$A$2:$A$2629,BQ$4,'Retiro Mensual'!$B$2:$B$2629,$B112,'Retiro Mensual'!$C$2:$C$2629,BQ$5)</f>
        <v>62468.93017</v>
      </c>
      <c r="BR112" s="13">
        <f>SUMIFS('Retiro Mensual'!$E$2:$E$2629,'Retiro Mensual'!$A$2:$A$2629,BR$4,'Retiro Mensual'!$B$2:$B$2629,$B112,'Retiro Mensual'!$C$2:$C$2629,BR$5)</f>
        <v>69203.43879</v>
      </c>
      <c r="BS112" s="13">
        <f>SUMIFS('Retiro Mensual'!$E$2:$E$2629,'Retiro Mensual'!$A$2:$A$2629,BS$4,'Retiro Mensual'!$B$2:$B$2629,$B112,'Retiro Mensual'!$C$2:$C$2629,BS$5)</f>
        <v>72042.036999999997</v>
      </c>
      <c r="BT112" s="13">
        <f>SUMIFS('Retiro Mensual'!$E$2:$E$2629,'Retiro Mensual'!$A$2:$A$2629,BT$4,'Retiro Mensual'!$B$2:$B$2629,$B112,'Retiro Mensual'!$C$2:$C$2629,BT$5)</f>
        <v>62227.827069999999</v>
      </c>
      <c r="BU112" s="13">
        <f>SUMIFS('Retiro Mensual'!$E$2:$E$2629,'Retiro Mensual'!$A$2:$A$2629,BU$4,'Retiro Mensual'!$B$2:$B$2629,$B112,'Retiro Mensual'!$C$2:$C$2629,BU$5)</f>
        <v>48229.935010000001</v>
      </c>
      <c r="BV112" s="13">
        <f>SUMIFS('Retiro Mensual'!$E$2:$E$2629,'Retiro Mensual'!$A$2:$A$2629,BV$4,'Retiro Mensual'!$B$2:$B$2629,$B112,'Retiro Mensual'!$C$2:$C$2629,BV$5)</f>
        <v>50988.6204</v>
      </c>
      <c r="BW112" s="14">
        <f>SUMIFS('Retiro Mensual'!$E$2:$E$2629,'Retiro Mensual'!$A$2:$A$2629,BW$4,'Retiro Mensual'!$B$2:$B$2629,$B112,'Retiro Mensual'!$C$2:$C$2629,BW$5)</f>
        <v>51705.038350000003</v>
      </c>
      <c r="BX112" s="13"/>
      <c r="BY112" s="12">
        <f>SUMIFS('Compra Ventas'!$E$2:$E$2700,'Compra Ventas'!$A$2:$A$2700,BY$4,'Compra Ventas'!$B$2:$B$2700,$B112,'Compra Ventas'!$C$2:$C$2700,BY$5)</f>
        <v>0</v>
      </c>
      <c r="BZ112" s="13">
        <f>SUMIFS('Compra Ventas'!$E$2:$E$2700,'Compra Ventas'!$A$2:$A$2700,BZ$4,'Compra Ventas'!$B$2:$B$2700,$B112,'Compra Ventas'!$C$2:$C$2700,BZ$5)</f>
        <v>0</v>
      </c>
      <c r="CA112" s="13">
        <f>SUMIFS('Compra Ventas'!$E$2:$E$2700,'Compra Ventas'!$A$2:$A$2700,CA$4,'Compra Ventas'!$B$2:$B$2700,$B112,'Compra Ventas'!$C$2:$C$2700,CA$5)</f>
        <v>0</v>
      </c>
      <c r="CB112" s="13">
        <f>SUMIFS('Compra Ventas'!$E$2:$E$2700,'Compra Ventas'!$A$2:$A$2700,CB$4,'Compra Ventas'!$B$2:$B$2700,$B112,'Compra Ventas'!$C$2:$C$2700,CB$5)</f>
        <v>0</v>
      </c>
      <c r="CC112" s="13">
        <f>SUMIFS('Compra Ventas'!$E$2:$E$2700,'Compra Ventas'!$A$2:$A$2700,CC$4,'Compra Ventas'!$B$2:$B$2700,$B112,'Compra Ventas'!$C$2:$C$2700,CC$5)</f>
        <v>0</v>
      </c>
      <c r="CD112" s="13">
        <f>SUMIFS('Compra Ventas'!$E$2:$E$2700,'Compra Ventas'!$A$2:$A$2700,CD$4,'Compra Ventas'!$B$2:$B$2700,$B112,'Compra Ventas'!$C$2:$C$2700,CD$5)</f>
        <v>0</v>
      </c>
      <c r="CE112" s="13">
        <f>SUMIFS('Compra Ventas'!$E$2:$E$2700,'Compra Ventas'!$A$2:$A$2700,CE$4,'Compra Ventas'!$B$2:$B$2700,$B112,'Compra Ventas'!$C$2:$C$2700,CE$5)</f>
        <v>0</v>
      </c>
      <c r="CF112" s="13">
        <f>SUMIFS('Compra Ventas'!$E$2:$E$2700,'Compra Ventas'!$A$2:$A$2700,CF$4,'Compra Ventas'!$B$2:$B$2700,$B112,'Compra Ventas'!$C$2:$C$2700,CF$5)</f>
        <v>0</v>
      </c>
      <c r="CG112" s="13">
        <f>SUMIFS('Compra Ventas'!$E$2:$E$2700,'Compra Ventas'!$A$2:$A$2700,CG$4,'Compra Ventas'!$B$2:$B$2700,$B112,'Compra Ventas'!$C$2:$C$2700,CG$5)</f>
        <v>0</v>
      </c>
      <c r="CH112" s="13">
        <f>SUMIFS('Compra Ventas'!$E$2:$E$2700,'Compra Ventas'!$A$2:$A$2700,CH$4,'Compra Ventas'!$B$2:$B$2700,$B112,'Compra Ventas'!$C$2:$C$2700,CH$5)</f>
        <v>0</v>
      </c>
      <c r="CI112" s="13">
        <f>SUMIFS('Compra Ventas'!$E$2:$E$2700,'Compra Ventas'!$A$2:$A$2700,CI$4,'Compra Ventas'!$B$2:$B$2700,$B112,'Compra Ventas'!$C$2:$C$2700,CI$5)</f>
        <v>0</v>
      </c>
      <c r="CJ112" s="14">
        <f>SUMIFS('Compra Ventas'!$E$2:$E$2700,'Compra Ventas'!$A$2:$A$2700,CJ$4,'Compra Ventas'!$B$2:$B$2700,$B112,'Compra Ventas'!$C$2:$C$2700,CJ$5)</f>
        <v>0</v>
      </c>
      <c r="CK112" s="12">
        <f>SUMIFS('Compra Ventas'!$E$2:$E$2700,'Compra Ventas'!$A$2:$A$2700,CK$4,'Compra Ventas'!$B$2:$B$2700,$B112,'Compra Ventas'!$C$2:$C$2700,CK$5)</f>
        <v>0</v>
      </c>
      <c r="CL112" s="13">
        <f>SUMIFS('Compra Ventas'!$E$2:$E$2700,'Compra Ventas'!$A$2:$A$2700,CL$4,'Compra Ventas'!$B$2:$B$2700,$B112,'Compra Ventas'!$C$2:$C$2700,CL$5)</f>
        <v>0</v>
      </c>
      <c r="CM112" s="13">
        <f>SUMIFS('Compra Ventas'!$E$2:$E$2700,'Compra Ventas'!$A$2:$A$2700,CM$4,'Compra Ventas'!$B$2:$B$2700,$B112,'Compra Ventas'!$C$2:$C$2700,CM$5)</f>
        <v>0</v>
      </c>
      <c r="CN112" s="13">
        <f>SUMIFS('Compra Ventas'!$E$2:$E$2700,'Compra Ventas'!$A$2:$A$2700,CN$4,'Compra Ventas'!$B$2:$B$2700,$B112,'Compra Ventas'!$C$2:$C$2700,CN$5)</f>
        <v>0</v>
      </c>
      <c r="CO112" s="13">
        <f>SUMIFS('Compra Ventas'!$E$2:$E$2700,'Compra Ventas'!$A$2:$A$2700,CO$4,'Compra Ventas'!$B$2:$B$2700,$B112,'Compra Ventas'!$C$2:$C$2700,CO$5)</f>
        <v>0</v>
      </c>
      <c r="CP112" s="13">
        <f>SUMIFS('Compra Ventas'!$E$2:$E$2700,'Compra Ventas'!$A$2:$A$2700,CP$4,'Compra Ventas'!$B$2:$B$2700,$B112,'Compra Ventas'!$C$2:$C$2700,CP$5)</f>
        <v>0</v>
      </c>
      <c r="CQ112" s="13">
        <f>SUMIFS('Compra Ventas'!$E$2:$E$2700,'Compra Ventas'!$A$2:$A$2700,CQ$4,'Compra Ventas'!$B$2:$B$2700,$B112,'Compra Ventas'!$C$2:$C$2700,CQ$5)</f>
        <v>0</v>
      </c>
      <c r="CR112" s="13">
        <f>SUMIFS('Compra Ventas'!$E$2:$E$2700,'Compra Ventas'!$A$2:$A$2700,CR$4,'Compra Ventas'!$B$2:$B$2700,$B112,'Compra Ventas'!$C$2:$C$2700,CR$5)</f>
        <v>0</v>
      </c>
      <c r="CS112" s="13">
        <f>SUMIFS('Compra Ventas'!$E$2:$E$2700,'Compra Ventas'!$A$2:$A$2700,CS$4,'Compra Ventas'!$B$2:$B$2700,$B112,'Compra Ventas'!$C$2:$C$2700,CS$5)</f>
        <v>0</v>
      </c>
      <c r="CT112" s="13">
        <f>SUMIFS('Compra Ventas'!$E$2:$E$2700,'Compra Ventas'!$A$2:$A$2700,CT$4,'Compra Ventas'!$B$2:$B$2700,$B112,'Compra Ventas'!$C$2:$C$2700,CT$5)</f>
        <v>0</v>
      </c>
      <c r="CU112" s="13">
        <f>SUMIFS('Compra Ventas'!$E$2:$E$2700,'Compra Ventas'!$A$2:$A$2700,CU$4,'Compra Ventas'!$B$2:$B$2700,$B112,'Compra Ventas'!$C$2:$C$2700,CU$5)</f>
        <v>0</v>
      </c>
      <c r="CV112" s="14">
        <f>SUMIFS('Compra Ventas'!$E$2:$E$2700,'Compra Ventas'!$A$2:$A$2700,CV$4,'Compra Ventas'!$B$2:$B$2700,$B112,'Compra Ventas'!$C$2:$C$2700,CV$5)</f>
        <v>0</v>
      </c>
      <c r="CW112" s="12">
        <f>SUMIFS('Compra Ventas'!$E$2:$E$2700,'Compra Ventas'!$A$2:$A$2700,CW$4,'Compra Ventas'!$B$2:$B$2700,$B112,'Compra Ventas'!$C$2:$C$2700,CW$5)</f>
        <v>0</v>
      </c>
      <c r="CX112" s="13">
        <f>SUMIFS('Compra Ventas'!$E$2:$E$2700,'Compra Ventas'!$A$2:$A$2700,CX$4,'Compra Ventas'!$B$2:$B$2700,$B112,'Compra Ventas'!$C$2:$C$2700,CX$5)</f>
        <v>0</v>
      </c>
      <c r="CY112" s="13">
        <f>SUMIFS('Compra Ventas'!$E$2:$E$2700,'Compra Ventas'!$A$2:$A$2700,CY$4,'Compra Ventas'!$B$2:$B$2700,$B112,'Compra Ventas'!$C$2:$C$2700,CY$5)</f>
        <v>0</v>
      </c>
      <c r="CZ112" s="13">
        <f>SUMIFS('Compra Ventas'!$E$2:$E$2700,'Compra Ventas'!$A$2:$A$2700,CZ$4,'Compra Ventas'!$B$2:$B$2700,$B112,'Compra Ventas'!$C$2:$C$2700,CZ$5)</f>
        <v>0</v>
      </c>
      <c r="DA112" s="13">
        <f>SUMIFS('Compra Ventas'!$E$2:$E$2700,'Compra Ventas'!$A$2:$A$2700,DA$4,'Compra Ventas'!$B$2:$B$2700,$B112,'Compra Ventas'!$C$2:$C$2700,DA$5)</f>
        <v>0</v>
      </c>
      <c r="DB112" s="13">
        <f>SUMIFS('Compra Ventas'!$E$2:$E$2700,'Compra Ventas'!$A$2:$A$2700,DB$4,'Compra Ventas'!$B$2:$B$2700,$B112,'Compra Ventas'!$C$2:$C$2700,DB$5)</f>
        <v>0</v>
      </c>
      <c r="DC112" s="13">
        <f>SUMIFS('Compra Ventas'!$E$2:$E$2700,'Compra Ventas'!$A$2:$A$2700,DC$4,'Compra Ventas'!$B$2:$B$2700,$B112,'Compra Ventas'!$C$2:$C$2700,DC$5)</f>
        <v>0</v>
      </c>
      <c r="DD112" s="13">
        <f>SUMIFS('Compra Ventas'!$E$2:$E$2700,'Compra Ventas'!$A$2:$A$2700,DD$4,'Compra Ventas'!$B$2:$B$2700,$B112,'Compra Ventas'!$C$2:$C$2700,DD$5)</f>
        <v>0</v>
      </c>
      <c r="DE112" s="13">
        <f>SUMIFS('Compra Ventas'!$E$2:$E$2700,'Compra Ventas'!$A$2:$A$2700,DE$4,'Compra Ventas'!$B$2:$B$2700,$B112,'Compra Ventas'!$C$2:$C$2700,DE$5)</f>
        <v>0</v>
      </c>
      <c r="DF112" s="13">
        <f>SUMIFS('Compra Ventas'!$E$2:$E$2700,'Compra Ventas'!$A$2:$A$2700,DF$4,'Compra Ventas'!$B$2:$B$2700,$B112,'Compra Ventas'!$C$2:$C$2700,DF$5)</f>
        <v>0</v>
      </c>
      <c r="DG112" s="13">
        <f>SUMIFS('Compra Ventas'!$E$2:$E$2700,'Compra Ventas'!$A$2:$A$2700,DG$4,'Compra Ventas'!$B$2:$B$2700,$B112,'Compra Ventas'!$C$2:$C$2700,DG$5)</f>
        <v>0</v>
      </c>
      <c r="DH112" s="14">
        <f>SUMIFS('Compra Ventas'!$E$2:$E$2700,'Compra Ventas'!$A$2:$A$2700,DH$4,'Compra Ventas'!$B$2:$B$2700,$B112,'Compra Ventas'!$C$2:$C$2700,DH$5)</f>
        <v>0</v>
      </c>
      <c r="DI112" s="84"/>
      <c r="DJ112" s="98">
        <f>SUMIFS('Ajuste Ciclado'!D$5:D$47,'Ajuste Ciclado'!$C$5:$C$47,Balance!DJ$4,'Ajuste Ciclado'!$B$5:$B$47,Balance!$B112)</f>
        <v>0</v>
      </c>
      <c r="DK112" s="99">
        <f>SUMIFS('Ajuste Ciclado'!E$5:E$47,'Ajuste Ciclado'!$C$5:$C$47,Balance!DK$4,'Ajuste Ciclado'!$B$5:$B$47,Balance!$B112)</f>
        <v>0</v>
      </c>
      <c r="DL112" s="99">
        <f>SUMIFS('Ajuste Ciclado'!F$5:F$47,'Ajuste Ciclado'!$C$5:$C$47,Balance!DL$4,'Ajuste Ciclado'!$B$5:$B$47,Balance!$B112)</f>
        <v>0</v>
      </c>
      <c r="DM112" s="99">
        <f>SUMIFS('Ajuste Ciclado'!G$5:G$47,'Ajuste Ciclado'!$C$5:$C$47,Balance!DM$4,'Ajuste Ciclado'!$B$5:$B$47,Balance!$B112)</f>
        <v>0</v>
      </c>
      <c r="DN112" s="99">
        <f>SUMIFS('Ajuste Ciclado'!H$5:H$47,'Ajuste Ciclado'!$C$5:$C$47,Balance!DN$4,'Ajuste Ciclado'!$B$5:$B$47,Balance!$B112)</f>
        <v>0</v>
      </c>
      <c r="DO112" s="99">
        <f>SUMIFS('Ajuste Ciclado'!I$5:I$47,'Ajuste Ciclado'!$C$5:$C$47,Balance!DO$4,'Ajuste Ciclado'!$B$5:$B$47,Balance!$B112)</f>
        <v>0</v>
      </c>
      <c r="DP112" s="99">
        <f>SUMIFS('Ajuste Ciclado'!J$5:J$47,'Ajuste Ciclado'!$C$5:$C$47,Balance!DP$4,'Ajuste Ciclado'!$B$5:$B$47,Balance!$B112)</f>
        <v>0</v>
      </c>
      <c r="DQ112" s="99">
        <f>SUMIFS('Ajuste Ciclado'!K$5:K$47,'Ajuste Ciclado'!$C$5:$C$47,Balance!DQ$4,'Ajuste Ciclado'!$B$5:$B$47,Balance!$B112)</f>
        <v>0</v>
      </c>
      <c r="DR112" s="99">
        <f>SUMIFS('Ajuste Ciclado'!L$5:L$47,'Ajuste Ciclado'!$C$5:$C$47,Balance!DR$4,'Ajuste Ciclado'!$B$5:$B$47,Balance!$B112)</f>
        <v>0</v>
      </c>
      <c r="DS112" s="99">
        <f>SUMIFS('Ajuste Ciclado'!M$5:M$47,'Ajuste Ciclado'!$C$5:$C$47,Balance!DS$4,'Ajuste Ciclado'!$B$5:$B$47,Balance!$B112)</f>
        <v>0</v>
      </c>
      <c r="DT112" s="99">
        <f>SUMIFS('Ajuste Ciclado'!N$5:N$47,'Ajuste Ciclado'!$C$5:$C$47,Balance!DT$4,'Ajuste Ciclado'!$B$5:$B$47,Balance!$B112)</f>
        <v>0</v>
      </c>
      <c r="DU112" s="100">
        <f>SUMIFS('Ajuste Ciclado'!O$5:O$47,'Ajuste Ciclado'!$C$5:$C$47,Balance!DU$4,'Ajuste Ciclado'!$B$5:$B$47,Balance!$B112)</f>
        <v>0</v>
      </c>
      <c r="DV112" s="98">
        <f>SUMIFS('Ajuste Ciclado'!D$5:D$47,'Ajuste Ciclado'!$C$5:$C$47,Balance!DV$4,'Ajuste Ciclado'!$B$5:$B$47,Balance!$B112)</f>
        <v>0</v>
      </c>
      <c r="DW112" s="99">
        <f>SUMIFS('Ajuste Ciclado'!E$5:E$47,'Ajuste Ciclado'!$C$5:$C$47,Balance!DW$4,'Ajuste Ciclado'!$B$5:$B$47,Balance!$B112)</f>
        <v>0</v>
      </c>
      <c r="DX112" s="99">
        <f>SUMIFS('Ajuste Ciclado'!F$5:F$47,'Ajuste Ciclado'!$C$5:$C$47,Balance!DX$4,'Ajuste Ciclado'!$B$5:$B$47,Balance!$B112)</f>
        <v>0</v>
      </c>
      <c r="DY112" s="99">
        <f>SUMIFS('Ajuste Ciclado'!G$5:G$47,'Ajuste Ciclado'!$C$5:$C$47,Balance!DY$4,'Ajuste Ciclado'!$B$5:$B$47,Balance!$B112)</f>
        <v>0</v>
      </c>
      <c r="DZ112" s="99">
        <f>SUMIFS('Ajuste Ciclado'!H$5:H$47,'Ajuste Ciclado'!$C$5:$C$47,Balance!DZ$4,'Ajuste Ciclado'!$B$5:$B$47,Balance!$B112)</f>
        <v>0</v>
      </c>
      <c r="EA112" s="99">
        <f>SUMIFS('Ajuste Ciclado'!I$5:I$47,'Ajuste Ciclado'!$C$5:$C$47,Balance!EA$4,'Ajuste Ciclado'!$B$5:$B$47,Balance!$B112)</f>
        <v>0</v>
      </c>
      <c r="EB112" s="99">
        <f>SUMIFS('Ajuste Ciclado'!J$5:J$47,'Ajuste Ciclado'!$C$5:$C$47,Balance!EB$4,'Ajuste Ciclado'!$B$5:$B$47,Balance!$B112)</f>
        <v>0</v>
      </c>
      <c r="EC112" s="99">
        <f>SUMIFS('Ajuste Ciclado'!K$5:K$47,'Ajuste Ciclado'!$C$5:$C$47,Balance!EC$4,'Ajuste Ciclado'!$B$5:$B$47,Balance!$B112)</f>
        <v>0</v>
      </c>
      <c r="ED112" s="99">
        <f>SUMIFS('Ajuste Ciclado'!L$5:L$47,'Ajuste Ciclado'!$C$5:$C$47,Balance!ED$4,'Ajuste Ciclado'!$B$5:$B$47,Balance!$B112)</f>
        <v>0</v>
      </c>
      <c r="EE112" s="99">
        <f>SUMIFS('Ajuste Ciclado'!M$5:M$47,'Ajuste Ciclado'!$C$5:$C$47,Balance!EE$4,'Ajuste Ciclado'!$B$5:$B$47,Balance!$B112)</f>
        <v>0</v>
      </c>
      <c r="EF112" s="99">
        <f>SUMIFS('Ajuste Ciclado'!N$5:N$47,'Ajuste Ciclado'!$C$5:$C$47,Balance!EF$4,'Ajuste Ciclado'!$B$5:$B$47,Balance!$B112)</f>
        <v>0</v>
      </c>
      <c r="EG112" s="100">
        <f>SUMIFS('Ajuste Ciclado'!O$5:O$47,'Ajuste Ciclado'!$C$5:$C$47,Balance!EG$4,'Ajuste Ciclado'!$B$5:$B$47,Balance!$B112)</f>
        <v>0</v>
      </c>
      <c r="EH112" s="98">
        <f>SUMIFS('Ajuste Ciclado'!D$5:D$47,'Ajuste Ciclado'!$C$5:$C$47,Balance!EH$4,'Ajuste Ciclado'!$B$5:$B$47,Balance!$B112)</f>
        <v>0</v>
      </c>
      <c r="EI112" s="99">
        <f>SUMIFS('Ajuste Ciclado'!E$5:E$47,'Ajuste Ciclado'!$C$5:$C$47,Balance!EI$4,'Ajuste Ciclado'!$B$5:$B$47,Balance!$B112)</f>
        <v>0</v>
      </c>
      <c r="EJ112" s="99">
        <f>SUMIFS('Ajuste Ciclado'!F$5:F$47,'Ajuste Ciclado'!$C$5:$C$47,Balance!EJ$4,'Ajuste Ciclado'!$B$5:$B$47,Balance!$B112)</f>
        <v>0</v>
      </c>
      <c r="EK112" s="99">
        <f>SUMIFS('Ajuste Ciclado'!G$5:G$47,'Ajuste Ciclado'!$C$5:$C$47,Balance!EK$4,'Ajuste Ciclado'!$B$5:$B$47,Balance!$B112)</f>
        <v>0</v>
      </c>
      <c r="EL112" s="99">
        <f>SUMIFS('Ajuste Ciclado'!H$5:H$47,'Ajuste Ciclado'!$C$5:$C$47,Balance!EL$4,'Ajuste Ciclado'!$B$5:$B$47,Balance!$B112)</f>
        <v>0</v>
      </c>
      <c r="EM112" s="99">
        <f>SUMIFS('Ajuste Ciclado'!I$5:I$47,'Ajuste Ciclado'!$C$5:$C$47,Balance!EM$4,'Ajuste Ciclado'!$B$5:$B$47,Balance!$B112)</f>
        <v>0</v>
      </c>
      <c r="EN112" s="99">
        <f>SUMIFS('Ajuste Ciclado'!J$5:J$47,'Ajuste Ciclado'!$C$5:$C$47,Balance!EN$4,'Ajuste Ciclado'!$B$5:$B$47,Balance!$B112)</f>
        <v>0</v>
      </c>
      <c r="EO112" s="99">
        <f>SUMIFS('Ajuste Ciclado'!K$5:K$47,'Ajuste Ciclado'!$C$5:$C$47,Balance!EO$4,'Ajuste Ciclado'!$B$5:$B$47,Balance!$B112)</f>
        <v>0</v>
      </c>
      <c r="EP112" s="99">
        <f>SUMIFS('Ajuste Ciclado'!L$5:L$47,'Ajuste Ciclado'!$C$5:$C$47,Balance!EP$4,'Ajuste Ciclado'!$B$5:$B$47,Balance!$B112)</f>
        <v>0</v>
      </c>
      <c r="EQ112" s="99">
        <f>SUMIFS('Ajuste Ciclado'!M$5:M$47,'Ajuste Ciclado'!$C$5:$C$47,Balance!EQ$4,'Ajuste Ciclado'!$B$5:$B$47,Balance!$B112)</f>
        <v>0</v>
      </c>
      <c r="ER112" s="99">
        <f>SUMIFS('Ajuste Ciclado'!N$5:N$47,'Ajuste Ciclado'!$C$5:$C$47,Balance!ER$4,'Ajuste Ciclado'!$B$5:$B$47,Balance!$B112)</f>
        <v>0</v>
      </c>
      <c r="ES112" s="100">
        <f>SUMIFS('Ajuste Ciclado'!O$5:O$47,'Ajuste Ciclado'!$C$5:$C$47,Balance!ES$4,'Ajuste Ciclado'!$B$5:$B$47,Balance!$B112)</f>
        <v>0</v>
      </c>
      <c r="ET112" s="84"/>
      <c r="EU112" s="12">
        <f t="shared" si="181"/>
        <v>1031941.347961926</v>
      </c>
      <c r="EV112" s="13">
        <f t="shared" si="145"/>
        <v>990965.30086671794</v>
      </c>
      <c r="EW112" s="13">
        <f t="shared" si="146"/>
        <v>653786.87844402972</v>
      </c>
      <c r="EX112" s="13">
        <f t="shared" si="147"/>
        <v>565196.52482623642</v>
      </c>
      <c r="EY112" s="13">
        <f t="shared" si="148"/>
        <v>-51038.034511073143</v>
      </c>
      <c r="EZ112" s="13">
        <f t="shared" si="149"/>
        <v>728195.69920492196</v>
      </c>
      <c r="FA112" s="13">
        <f t="shared" si="150"/>
        <v>492939.29013212019</v>
      </c>
      <c r="FB112" s="13">
        <f t="shared" si="151"/>
        <v>259143.51329384508</v>
      </c>
      <c r="FC112" s="13">
        <f t="shared" si="152"/>
        <v>380193.03234483959</v>
      </c>
      <c r="FD112" s="13">
        <f t="shared" si="153"/>
        <v>199796.70841454982</v>
      </c>
      <c r="FE112" s="13">
        <f t="shared" si="154"/>
        <v>124382.8890706099</v>
      </c>
      <c r="FF112" s="14">
        <f t="shared" si="155"/>
        <v>115956.785271709</v>
      </c>
      <c r="FG112" s="12">
        <f t="shared" si="156"/>
        <v>1035949.216382083</v>
      </c>
      <c r="FH112" s="13">
        <f t="shared" si="157"/>
        <v>1071912.2131381349</v>
      </c>
      <c r="FI112" s="13">
        <f t="shared" si="158"/>
        <v>779740.44471770513</v>
      </c>
      <c r="FJ112" s="13">
        <f t="shared" si="159"/>
        <v>529040.36041646264</v>
      </c>
      <c r="FK112" s="13">
        <f t="shared" si="160"/>
        <v>-51396.458084974554</v>
      </c>
      <c r="FL112" s="13">
        <f t="shared" si="161"/>
        <v>-57798.889000000003</v>
      </c>
      <c r="FM112" s="13">
        <f t="shared" si="162"/>
        <v>112014.81996941121</v>
      </c>
      <c r="FN112" s="13">
        <f t="shared" si="163"/>
        <v>172077.9863046711</v>
      </c>
      <c r="FO112" s="13">
        <f t="shared" si="164"/>
        <v>344164.31566516252</v>
      </c>
      <c r="FP112" s="13">
        <f t="shared" si="165"/>
        <v>287813.49176609312</v>
      </c>
      <c r="FQ112" s="13">
        <f t="shared" si="166"/>
        <v>297094.34360272926</v>
      </c>
      <c r="FR112" s="14">
        <f t="shared" si="167"/>
        <v>362404.44056978659</v>
      </c>
      <c r="FS112" s="12">
        <f t="shared" si="168"/>
        <v>979571.16143233702</v>
      </c>
      <c r="FT112" s="13">
        <f t="shared" si="169"/>
        <v>518516.85345101694</v>
      </c>
      <c r="FU112" s="13">
        <f t="shared" si="170"/>
        <v>601636.7014980386</v>
      </c>
      <c r="FV112" s="13">
        <f t="shared" si="171"/>
        <v>650342.00339600688</v>
      </c>
      <c r="FW112" s="13">
        <f t="shared" si="172"/>
        <v>294628.271651752</v>
      </c>
      <c r="FX112" s="13">
        <f t="shared" si="173"/>
        <v>-41625.992848672002</v>
      </c>
      <c r="FY112" s="13">
        <f t="shared" si="174"/>
        <v>-69203.43879</v>
      </c>
      <c r="FZ112" s="13">
        <f t="shared" si="175"/>
        <v>-72042.036999999997</v>
      </c>
      <c r="GA112" s="13">
        <f t="shared" si="176"/>
        <v>-62227.827069999999</v>
      </c>
      <c r="GB112" s="13">
        <f t="shared" si="177"/>
        <v>583718.09052862832</v>
      </c>
      <c r="GC112" s="13">
        <f t="shared" si="178"/>
        <v>644573.48880993936</v>
      </c>
      <c r="GD112" s="14">
        <f t="shared" si="179"/>
        <v>709992.99171997118</v>
      </c>
      <c r="GE112" s="84"/>
      <c r="GF112" s="12">
        <f t="shared" si="182"/>
        <v>5491459.9353204314</v>
      </c>
      <c r="GG112" s="13">
        <f t="shared" si="182"/>
        <v>4883016.2854472641</v>
      </c>
      <c r="GH112" s="14">
        <f t="shared" si="182"/>
        <v>4737880.2667790176</v>
      </c>
      <c r="GI112" s="6">
        <f t="shared" si="183"/>
        <v>3</v>
      </c>
      <c r="GJ112" s="12">
        <f t="shared" si="184"/>
        <v>-51038.034511073143</v>
      </c>
      <c r="GK112" s="13">
        <f t="shared" si="185"/>
        <v>-109195.34708497455</v>
      </c>
      <c r="GL112" s="14">
        <f t="shared" si="186"/>
        <v>-203473.30286</v>
      </c>
      <c r="GM112" s="84"/>
      <c r="GN112" s="66">
        <f t="shared" si="187"/>
        <v>-203473.30286</v>
      </c>
      <c r="GO112" s="84"/>
      <c r="GP112" s="63" t="str" cm="1">
        <f t="array" ref="GP112">INDEX($GF$4:$GH$4,1,GI112)</f>
        <v>Sample 6</v>
      </c>
      <c r="GQ112" s="12">
        <f t="shared" si="188"/>
        <v>-51038.034511073143</v>
      </c>
      <c r="GR112" s="13">
        <f t="shared" si="188"/>
        <v>115956.785271709</v>
      </c>
      <c r="GS112" s="14">
        <f t="shared" si="188"/>
        <v>124382.8890706099</v>
      </c>
      <c r="GT112" s="12">
        <f t="shared" si="189"/>
        <v>-57798.889000000003</v>
      </c>
      <c r="GU112" s="13">
        <f t="shared" si="189"/>
        <v>-51396.458084974554</v>
      </c>
      <c r="GV112" s="14">
        <f t="shared" si="189"/>
        <v>112014.81996941121</v>
      </c>
      <c r="GW112" s="12">
        <f t="shared" si="190"/>
        <v>-72042.036999999997</v>
      </c>
      <c r="GX112" s="13">
        <f t="shared" si="190"/>
        <v>-69203.43879</v>
      </c>
      <c r="GY112" s="14">
        <f t="shared" si="190"/>
        <v>-62227.827069999999</v>
      </c>
      <c r="GZ112" s="84" t="str">
        <f t="shared" si="180"/>
        <v>Sample 6</v>
      </c>
      <c r="HA112" s="12">
        <f t="shared" si="191"/>
        <v>-72042.036999999997</v>
      </c>
      <c r="HB112" s="13">
        <f t="shared" si="191"/>
        <v>-69203.43879</v>
      </c>
      <c r="HC112" s="14">
        <f t="shared" si="191"/>
        <v>-62227.827069999999</v>
      </c>
      <c r="HD112" s="6">
        <f t="shared" si="192"/>
        <v>-203473.30286</v>
      </c>
      <c r="HE112" s="84" t="str">
        <f t="shared" si="193"/>
        <v>Ok</v>
      </c>
    </row>
    <row r="113" spans="2:213" hidden="1" x14ac:dyDescent="0.3">
      <c r="B113" s="84" t="s">
        <v>343</v>
      </c>
      <c r="C113" s="12">
        <f>SUMIFS(Inyecciones!$E$2:$E$14185,Inyecciones!$A$2:$A$14185,Balance!C$4,Inyecciones!$B$2:$B$14185,Balance!$B113,Inyecciones!$C$2:$C$14185,Balance!C$5)</f>
        <v>0</v>
      </c>
      <c r="D113" s="13">
        <f>SUMIFS(Inyecciones!$E$2:$E$14185,Inyecciones!$A$2:$A$14185,Balance!D$4,Inyecciones!$B$2:$B$14185,Balance!$B113,Inyecciones!$C$2:$C$14185,Balance!D$5)</f>
        <v>0</v>
      </c>
      <c r="E113" s="13">
        <f>SUMIFS(Inyecciones!$E$2:$E$14185,Inyecciones!$A$2:$A$14185,Balance!E$4,Inyecciones!$B$2:$B$14185,Balance!$B113,Inyecciones!$C$2:$C$14185,Balance!E$5)</f>
        <v>0</v>
      </c>
      <c r="F113" s="13">
        <f>SUMIFS(Inyecciones!$E$2:$E$14185,Inyecciones!$A$2:$A$14185,Balance!F$4,Inyecciones!$B$2:$B$14185,Balance!$B113,Inyecciones!$C$2:$C$14185,Balance!F$5)</f>
        <v>0</v>
      </c>
      <c r="G113" s="13">
        <f>SUMIFS(Inyecciones!$E$2:$E$14185,Inyecciones!$A$2:$A$14185,Balance!G$4,Inyecciones!$B$2:$B$14185,Balance!$B113,Inyecciones!$C$2:$C$14185,Balance!G$5)</f>
        <v>0</v>
      </c>
      <c r="H113" s="13">
        <f>SUMIFS(Inyecciones!$E$2:$E$14185,Inyecciones!$A$2:$A$14185,Balance!H$4,Inyecciones!$B$2:$B$14185,Balance!$B113,Inyecciones!$C$2:$C$14185,Balance!H$5)</f>
        <v>0</v>
      </c>
      <c r="I113" s="13">
        <f>SUMIFS(Inyecciones!$E$2:$E$14185,Inyecciones!$A$2:$A$14185,Balance!I$4,Inyecciones!$B$2:$B$14185,Balance!$B113,Inyecciones!$C$2:$C$14185,Balance!I$5)</f>
        <v>0</v>
      </c>
      <c r="J113" s="13">
        <f>SUMIFS(Inyecciones!$E$2:$E$14185,Inyecciones!$A$2:$A$14185,Balance!J$4,Inyecciones!$B$2:$B$14185,Balance!$B113,Inyecciones!$C$2:$C$14185,Balance!J$5)</f>
        <v>0</v>
      </c>
      <c r="K113" s="13">
        <f>SUMIFS(Inyecciones!$E$2:$E$14185,Inyecciones!$A$2:$A$14185,Balance!K$4,Inyecciones!$B$2:$B$14185,Balance!$B113,Inyecciones!$C$2:$C$14185,Balance!K$5)</f>
        <v>1.354561133353982</v>
      </c>
      <c r="L113" s="13">
        <f>SUMIFS(Inyecciones!$E$2:$E$14185,Inyecciones!$A$2:$A$14185,Balance!L$4,Inyecciones!$B$2:$B$14185,Balance!$B113,Inyecciones!$C$2:$C$14185,Balance!L$5)</f>
        <v>51.041184476675937</v>
      </c>
      <c r="M113" s="13">
        <f>SUMIFS(Inyecciones!$E$2:$E$14185,Inyecciones!$A$2:$A$14185,Balance!M$4,Inyecciones!$B$2:$B$14185,Balance!$B113,Inyecciones!$C$2:$C$14185,Balance!M$5)</f>
        <v>0.20473063997176269</v>
      </c>
      <c r="N113" s="14">
        <f>SUMIFS(Inyecciones!$E$2:$E$14185,Inyecciones!$A$2:$A$14185,Balance!N$4,Inyecciones!$B$2:$B$14185,Balance!$B113,Inyecciones!$C$2:$C$14185,Balance!N$5)</f>
        <v>19.905877868851839</v>
      </c>
      <c r="O113" s="12">
        <f>SUMIFS(Inyecciones!$E$2:$E$14185,Inyecciones!$A$2:$A$14185,Balance!O$4,Inyecciones!$B$2:$B$14185,Balance!$B113,Inyecciones!$C$2:$C$14185,Balance!O$5)</f>
        <v>0</v>
      </c>
      <c r="P113" s="13">
        <f>SUMIFS(Inyecciones!$E$2:$E$14185,Inyecciones!$A$2:$A$14185,Balance!P$4,Inyecciones!$B$2:$B$14185,Balance!$B113,Inyecciones!$C$2:$C$14185,Balance!P$5)</f>
        <v>0</v>
      </c>
      <c r="Q113" s="13">
        <f>SUMIFS(Inyecciones!$E$2:$E$14185,Inyecciones!$A$2:$A$14185,Balance!Q$4,Inyecciones!$B$2:$B$14185,Balance!$B113,Inyecciones!$C$2:$C$14185,Balance!Q$5)</f>
        <v>0</v>
      </c>
      <c r="R113" s="13">
        <f>SUMIFS(Inyecciones!$E$2:$E$14185,Inyecciones!$A$2:$A$14185,Balance!R$4,Inyecciones!$B$2:$B$14185,Balance!$B113,Inyecciones!$C$2:$C$14185,Balance!R$5)</f>
        <v>0</v>
      </c>
      <c r="S113" s="13">
        <f>SUMIFS(Inyecciones!$E$2:$E$14185,Inyecciones!$A$2:$A$14185,Balance!S$4,Inyecciones!$B$2:$B$14185,Balance!$B113,Inyecciones!$C$2:$C$14185,Balance!S$5)</f>
        <v>0</v>
      </c>
      <c r="T113" s="13">
        <f>SUMIFS(Inyecciones!$E$2:$E$14185,Inyecciones!$A$2:$A$14185,Balance!T$4,Inyecciones!$B$2:$B$14185,Balance!$B113,Inyecciones!$C$2:$C$14185,Balance!T$5)</f>
        <v>0</v>
      </c>
      <c r="U113" s="13">
        <f>SUMIFS(Inyecciones!$E$2:$E$14185,Inyecciones!$A$2:$A$14185,Balance!U$4,Inyecciones!$B$2:$B$14185,Balance!$B113,Inyecciones!$C$2:$C$14185,Balance!U$5)</f>
        <v>0</v>
      </c>
      <c r="V113" s="13">
        <f>SUMIFS(Inyecciones!$E$2:$E$14185,Inyecciones!$A$2:$A$14185,Balance!V$4,Inyecciones!$B$2:$B$14185,Balance!$B113,Inyecciones!$C$2:$C$14185,Balance!V$5)</f>
        <v>0</v>
      </c>
      <c r="W113" s="13">
        <f>SUMIFS(Inyecciones!$E$2:$E$14185,Inyecciones!$A$2:$A$14185,Balance!W$4,Inyecciones!$B$2:$B$14185,Balance!$B113,Inyecciones!$C$2:$C$14185,Balance!W$5)</f>
        <v>12.47632374270666</v>
      </c>
      <c r="X113" s="13">
        <f>SUMIFS(Inyecciones!$E$2:$E$14185,Inyecciones!$A$2:$A$14185,Balance!X$4,Inyecciones!$B$2:$B$14185,Balance!$B113,Inyecciones!$C$2:$C$14185,Balance!X$5)</f>
        <v>44.652715565087803</v>
      </c>
      <c r="Y113" s="13">
        <f>SUMIFS(Inyecciones!$E$2:$E$14185,Inyecciones!$A$2:$A$14185,Balance!Y$4,Inyecciones!$B$2:$B$14185,Balance!$B113,Inyecciones!$C$2:$C$14185,Balance!Y$5)</f>
        <v>0.2916649763777287</v>
      </c>
      <c r="Z113" s="14">
        <f>SUMIFS(Inyecciones!$E$2:$E$14185,Inyecciones!$A$2:$A$14185,Balance!Z$4,Inyecciones!$B$2:$B$14185,Balance!$B113,Inyecciones!$C$2:$C$14185,Balance!Z$5)</f>
        <v>4.0098045275159357</v>
      </c>
      <c r="AA113" s="12">
        <f>SUMIFS(Inyecciones!$E$2:$E$14185,Inyecciones!$A$2:$A$14185,Balance!AA$4,Inyecciones!$B$2:$B$14185,Balance!$B113,Inyecciones!$C$2:$C$14185,Balance!AA$5)</f>
        <v>0</v>
      </c>
      <c r="AB113" s="13">
        <f>SUMIFS(Inyecciones!$E$2:$E$14185,Inyecciones!$A$2:$A$14185,Balance!AB$4,Inyecciones!$B$2:$B$14185,Balance!$B113,Inyecciones!$C$2:$C$14185,Balance!AB$5)</f>
        <v>0</v>
      </c>
      <c r="AC113" s="13">
        <f>SUMIFS(Inyecciones!$E$2:$E$14185,Inyecciones!$A$2:$A$14185,Balance!AC$4,Inyecciones!$B$2:$B$14185,Balance!$B113,Inyecciones!$C$2:$C$14185,Balance!AC$5)</f>
        <v>0</v>
      </c>
      <c r="AD113" s="13">
        <f>SUMIFS(Inyecciones!$E$2:$E$14185,Inyecciones!$A$2:$A$14185,Balance!AD$4,Inyecciones!$B$2:$B$14185,Balance!$B113,Inyecciones!$C$2:$C$14185,Balance!AD$5)</f>
        <v>0</v>
      </c>
      <c r="AE113" s="13">
        <f>SUMIFS(Inyecciones!$E$2:$E$14185,Inyecciones!$A$2:$A$14185,Balance!AE$4,Inyecciones!$B$2:$B$14185,Balance!$B113,Inyecciones!$C$2:$C$14185,Balance!AE$5)</f>
        <v>0</v>
      </c>
      <c r="AF113" s="13">
        <f>SUMIFS(Inyecciones!$E$2:$E$14185,Inyecciones!$A$2:$A$14185,Balance!AF$4,Inyecciones!$B$2:$B$14185,Balance!$B113,Inyecciones!$C$2:$C$14185,Balance!AF$5)</f>
        <v>0</v>
      </c>
      <c r="AG113" s="13">
        <f>SUMIFS(Inyecciones!$E$2:$E$14185,Inyecciones!$A$2:$A$14185,Balance!AG$4,Inyecciones!$B$2:$B$14185,Balance!$B113,Inyecciones!$C$2:$C$14185,Balance!AG$5)</f>
        <v>0</v>
      </c>
      <c r="AH113" s="13">
        <f>SUMIFS(Inyecciones!$E$2:$E$14185,Inyecciones!$A$2:$A$14185,Balance!AH$4,Inyecciones!$B$2:$B$14185,Balance!$B113,Inyecciones!$C$2:$C$14185,Balance!AH$5)</f>
        <v>0</v>
      </c>
      <c r="AI113" s="13">
        <f>SUMIFS(Inyecciones!$E$2:$E$14185,Inyecciones!$A$2:$A$14185,Balance!AI$4,Inyecciones!$B$2:$B$14185,Balance!$B113,Inyecciones!$C$2:$C$14185,Balance!AI$5)</f>
        <v>0</v>
      </c>
      <c r="AJ113" s="13">
        <f>SUMIFS(Inyecciones!$E$2:$E$14185,Inyecciones!$A$2:$A$14185,Balance!AJ$4,Inyecciones!$B$2:$B$14185,Balance!$B113,Inyecciones!$C$2:$C$14185,Balance!AJ$5)</f>
        <v>48.383121280629233</v>
      </c>
      <c r="AK113" s="13">
        <f>SUMIFS(Inyecciones!$E$2:$E$14185,Inyecciones!$A$2:$A$14185,Balance!AK$4,Inyecciones!$B$2:$B$14185,Balance!$B113,Inyecciones!$C$2:$C$14185,Balance!AK$5)</f>
        <v>13.21336214966135</v>
      </c>
      <c r="AL113" s="14">
        <f>SUMIFS(Inyecciones!$E$2:$E$14185,Inyecciones!$A$2:$A$14185,Balance!AL$4,Inyecciones!$B$2:$B$14185,Balance!$B113,Inyecciones!$C$2:$C$14185,Balance!AL$5)</f>
        <v>118.0771505317793</v>
      </c>
      <c r="AM113" s="13"/>
      <c r="AN113" s="12">
        <f>SUMIFS('Retiro Mensual'!$E$2:$E$2629,'Retiro Mensual'!$A$2:$A$2629,AN$4,'Retiro Mensual'!$B$2:$B$2629,$B113,'Retiro Mensual'!$C$2:$C$2629,AN$5)</f>
        <v>0</v>
      </c>
      <c r="AO113" s="13">
        <f>SUMIFS('Retiro Mensual'!$E$2:$E$2629,'Retiro Mensual'!$A$2:$A$2629,AO$4,'Retiro Mensual'!$B$2:$B$2629,$B113,'Retiro Mensual'!$C$2:$C$2629,AO$5)</f>
        <v>0</v>
      </c>
      <c r="AP113" s="13">
        <f>SUMIFS('Retiro Mensual'!$E$2:$E$2629,'Retiro Mensual'!$A$2:$A$2629,AP$4,'Retiro Mensual'!$B$2:$B$2629,$B113,'Retiro Mensual'!$C$2:$C$2629,AP$5)</f>
        <v>0</v>
      </c>
      <c r="AQ113" s="13">
        <f>SUMIFS('Retiro Mensual'!$E$2:$E$2629,'Retiro Mensual'!$A$2:$A$2629,AQ$4,'Retiro Mensual'!$B$2:$B$2629,$B113,'Retiro Mensual'!$C$2:$C$2629,AQ$5)</f>
        <v>0</v>
      </c>
      <c r="AR113" s="13">
        <f>SUMIFS('Retiro Mensual'!$E$2:$E$2629,'Retiro Mensual'!$A$2:$A$2629,AR$4,'Retiro Mensual'!$B$2:$B$2629,$B113,'Retiro Mensual'!$C$2:$C$2629,AR$5)</f>
        <v>0</v>
      </c>
      <c r="AS113" s="13">
        <f>SUMIFS('Retiro Mensual'!$E$2:$E$2629,'Retiro Mensual'!$A$2:$A$2629,AS$4,'Retiro Mensual'!$B$2:$B$2629,$B113,'Retiro Mensual'!$C$2:$C$2629,AS$5)</f>
        <v>0</v>
      </c>
      <c r="AT113" s="13">
        <f>SUMIFS('Retiro Mensual'!$E$2:$E$2629,'Retiro Mensual'!$A$2:$A$2629,AT$4,'Retiro Mensual'!$B$2:$B$2629,$B113,'Retiro Mensual'!$C$2:$C$2629,AT$5)</f>
        <v>0</v>
      </c>
      <c r="AU113" s="13">
        <f>SUMIFS('Retiro Mensual'!$E$2:$E$2629,'Retiro Mensual'!$A$2:$A$2629,AU$4,'Retiro Mensual'!$B$2:$B$2629,$B113,'Retiro Mensual'!$C$2:$C$2629,AU$5)</f>
        <v>0</v>
      </c>
      <c r="AV113" s="13">
        <f>SUMIFS('Retiro Mensual'!$E$2:$E$2629,'Retiro Mensual'!$A$2:$A$2629,AV$4,'Retiro Mensual'!$B$2:$B$2629,$B113,'Retiro Mensual'!$C$2:$C$2629,AV$5)</f>
        <v>0</v>
      </c>
      <c r="AW113" s="13">
        <f>SUMIFS('Retiro Mensual'!$E$2:$E$2629,'Retiro Mensual'!$A$2:$A$2629,AW$4,'Retiro Mensual'!$B$2:$B$2629,$B113,'Retiro Mensual'!$C$2:$C$2629,AW$5)</f>
        <v>0</v>
      </c>
      <c r="AX113" s="13">
        <f>SUMIFS('Retiro Mensual'!$E$2:$E$2629,'Retiro Mensual'!$A$2:$A$2629,AX$4,'Retiro Mensual'!$B$2:$B$2629,$B113,'Retiro Mensual'!$C$2:$C$2629,AX$5)</f>
        <v>0</v>
      </c>
      <c r="AY113" s="14">
        <f>SUMIFS('Retiro Mensual'!$E$2:$E$2629,'Retiro Mensual'!$A$2:$A$2629,AY$4,'Retiro Mensual'!$B$2:$B$2629,$B113,'Retiro Mensual'!$C$2:$C$2629,AY$5)</f>
        <v>0</v>
      </c>
      <c r="AZ113" s="12">
        <f>SUMIFS('Retiro Mensual'!$E$2:$E$2629,'Retiro Mensual'!$A$2:$A$2629,AZ$4,'Retiro Mensual'!$B$2:$B$2629,$B113,'Retiro Mensual'!$C$2:$C$2629,AZ$5)</f>
        <v>0</v>
      </c>
      <c r="BA113" s="13">
        <f>SUMIFS('Retiro Mensual'!$E$2:$E$2629,'Retiro Mensual'!$A$2:$A$2629,BA$4,'Retiro Mensual'!$B$2:$B$2629,$B113,'Retiro Mensual'!$C$2:$C$2629,BA$5)</f>
        <v>0</v>
      </c>
      <c r="BB113" s="13">
        <f>SUMIFS('Retiro Mensual'!$E$2:$E$2629,'Retiro Mensual'!$A$2:$A$2629,BB$4,'Retiro Mensual'!$B$2:$B$2629,$B113,'Retiro Mensual'!$C$2:$C$2629,BB$5)</f>
        <v>0</v>
      </c>
      <c r="BC113" s="13">
        <f>SUMIFS('Retiro Mensual'!$E$2:$E$2629,'Retiro Mensual'!$A$2:$A$2629,BC$4,'Retiro Mensual'!$B$2:$B$2629,$B113,'Retiro Mensual'!$C$2:$C$2629,BC$5)</f>
        <v>0</v>
      </c>
      <c r="BD113" s="13">
        <f>SUMIFS('Retiro Mensual'!$E$2:$E$2629,'Retiro Mensual'!$A$2:$A$2629,BD$4,'Retiro Mensual'!$B$2:$B$2629,$B113,'Retiro Mensual'!$C$2:$C$2629,BD$5)</f>
        <v>0</v>
      </c>
      <c r="BE113" s="13">
        <f>SUMIFS('Retiro Mensual'!$E$2:$E$2629,'Retiro Mensual'!$A$2:$A$2629,BE$4,'Retiro Mensual'!$B$2:$B$2629,$B113,'Retiro Mensual'!$C$2:$C$2629,BE$5)</f>
        <v>0</v>
      </c>
      <c r="BF113" s="13">
        <f>SUMIFS('Retiro Mensual'!$E$2:$E$2629,'Retiro Mensual'!$A$2:$A$2629,BF$4,'Retiro Mensual'!$B$2:$B$2629,$B113,'Retiro Mensual'!$C$2:$C$2629,BF$5)</f>
        <v>0</v>
      </c>
      <c r="BG113" s="13">
        <f>SUMIFS('Retiro Mensual'!$E$2:$E$2629,'Retiro Mensual'!$A$2:$A$2629,BG$4,'Retiro Mensual'!$B$2:$B$2629,$B113,'Retiro Mensual'!$C$2:$C$2629,BG$5)</f>
        <v>0</v>
      </c>
      <c r="BH113" s="13">
        <f>SUMIFS('Retiro Mensual'!$E$2:$E$2629,'Retiro Mensual'!$A$2:$A$2629,BH$4,'Retiro Mensual'!$B$2:$B$2629,$B113,'Retiro Mensual'!$C$2:$C$2629,BH$5)</f>
        <v>0</v>
      </c>
      <c r="BI113" s="13">
        <f>SUMIFS('Retiro Mensual'!$E$2:$E$2629,'Retiro Mensual'!$A$2:$A$2629,BI$4,'Retiro Mensual'!$B$2:$B$2629,$B113,'Retiro Mensual'!$C$2:$C$2629,BI$5)</f>
        <v>0</v>
      </c>
      <c r="BJ113" s="13">
        <f>SUMIFS('Retiro Mensual'!$E$2:$E$2629,'Retiro Mensual'!$A$2:$A$2629,BJ$4,'Retiro Mensual'!$B$2:$B$2629,$B113,'Retiro Mensual'!$C$2:$C$2629,BJ$5)</f>
        <v>0</v>
      </c>
      <c r="BK113" s="14">
        <f>SUMIFS('Retiro Mensual'!$E$2:$E$2629,'Retiro Mensual'!$A$2:$A$2629,BK$4,'Retiro Mensual'!$B$2:$B$2629,$B113,'Retiro Mensual'!$C$2:$C$2629,BK$5)</f>
        <v>0</v>
      </c>
      <c r="BL113" s="12">
        <f>SUMIFS('Retiro Mensual'!$E$2:$E$2629,'Retiro Mensual'!$A$2:$A$2629,BL$4,'Retiro Mensual'!$B$2:$B$2629,$B113,'Retiro Mensual'!$C$2:$C$2629,BL$5)</f>
        <v>0</v>
      </c>
      <c r="BM113" s="13">
        <f>SUMIFS('Retiro Mensual'!$E$2:$E$2629,'Retiro Mensual'!$A$2:$A$2629,BM$4,'Retiro Mensual'!$B$2:$B$2629,$B113,'Retiro Mensual'!$C$2:$C$2629,BM$5)</f>
        <v>0</v>
      </c>
      <c r="BN113" s="13">
        <f>SUMIFS('Retiro Mensual'!$E$2:$E$2629,'Retiro Mensual'!$A$2:$A$2629,BN$4,'Retiro Mensual'!$B$2:$B$2629,$B113,'Retiro Mensual'!$C$2:$C$2629,BN$5)</f>
        <v>0</v>
      </c>
      <c r="BO113" s="13">
        <f>SUMIFS('Retiro Mensual'!$E$2:$E$2629,'Retiro Mensual'!$A$2:$A$2629,BO$4,'Retiro Mensual'!$B$2:$B$2629,$B113,'Retiro Mensual'!$C$2:$C$2629,BO$5)</f>
        <v>0</v>
      </c>
      <c r="BP113" s="13">
        <f>SUMIFS('Retiro Mensual'!$E$2:$E$2629,'Retiro Mensual'!$A$2:$A$2629,BP$4,'Retiro Mensual'!$B$2:$B$2629,$B113,'Retiro Mensual'!$C$2:$C$2629,BP$5)</f>
        <v>0</v>
      </c>
      <c r="BQ113" s="13">
        <f>SUMIFS('Retiro Mensual'!$E$2:$E$2629,'Retiro Mensual'!$A$2:$A$2629,BQ$4,'Retiro Mensual'!$B$2:$B$2629,$B113,'Retiro Mensual'!$C$2:$C$2629,BQ$5)</f>
        <v>0</v>
      </c>
      <c r="BR113" s="13">
        <f>SUMIFS('Retiro Mensual'!$E$2:$E$2629,'Retiro Mensual'!$A$2:$A$2629,BR$4,'Retiro Mensual'!$B$2:$B$2629,$B113,'Retiro Mensual'!$C$2:$C$2629,BR$5)</f>
        <v>0</v>
      </c>
      <c r="BS113" s="13">
        <f>SUMIFS('Retiro Mensual'!$E$2:$E$2629,'Retiro Mensual'!$A$2:$A$2629,BS$4,'Retiro Mensual'!$B$2:$B$2629,$B113,'Retiro Mensual'!$C$2:$C$2629,BS$5)</f>
        <v>0</v>
      </c>
      <c r="BT113" s="13">
        <f>SUMIFS('Retiro Mensual'!$E$2:$E$2629,'Retiro Mensual'!$A$2:$A$2629,BT$4,'Retiro Mensual'!$B$2:$B$2629,$B113,'Retiro Mensual'!$C$2:$C$2629,BT$5)</f>
        <v>0</v>
      </c>
      <c r="BU113" s="13">
        <f>SUMIFS('Retiro Mensual'!$E$2:$E$2629,'Retiro Mensual'!$A$2:$A$2629,BU$4,'Retiro Mensual'!$B$2:$B$2629,$B113,'Retiro Mensual'!$C$2:$C$2629,BU$5)</f>
        <v>0</v>
      </c>
      <c r="BV113" s="13">
        <f>SUMIFS('Retiro Mensual'!$E$2:$E$2629,'Retiro Mensual'!$A$2:$A$2629,BV$4,'Retiro Mensual'!$B$2:$B$2629,$B113,'Retiro Mensual'!$C$2:$C$2629,BV$5)</f>
        <v>0</v>
      </c>
      <c r="BW113" s="14">
        <f>SUMIFS('Retiro Mensual'!$E$2:$E$2629,'Retiro Mensual'!$A$2:$A$2629,BW$4,'Retiro Mensual'!$B$2:$B$2629,$B113,'Retiro Mensual'!$C$2:$C$2629,BW$5)</f>
        <v>0</v>
      </c>
      <c r="BX113" s="13"/>
      <c r="BY113" s="12">
        <f>SUMIFS('Compra Ventas'!$E$2:$E$2700,'Compra Ventas'!$A$2:$A$2700,BY$4,'Compra Ventas'!$B$2:$B$2700,$B113,'Compra Ventas'!$C$2:$C$2700,BY$5)</f>
        <v>0</v>
      </c>
      <c r="BZ113" s="13">
        <f>SUMIFS('Compra Ventas'!$E$2:$E$2700,'Compra Ventas'!$A$2:$A$2700,BZ$4,'Compra Ventas'!$B$2:$B$2700,$B113,'Compra Ventas'!$C$2:$C$2700,BZ$5)</f>
        <v>0</v>
      </c>
      <c r="CA113" s="13">
        <f>SUMIFS('Compra Ventas'!$E$2:$E$2700,'Compra Ventas'!$A$2:$A$2700,CA$4,'Compra Ventas'!$B$2:$B$2700,$B113,'Compra Ventas'!$C$2:$C$2700,CA$5)</f>
        <v>0</v>
      </c>
      <c r="CB113" s="13">
        <f>SUMIFS('Compra Ventas'!$E$2:$E$2700,'Compra Ventas'!$A$2:$A$2700,CB$4,'Compra Ventas'!$B$2:$B$2700,$B113,'Compra Ventas'!$C$2:$C$2700,CB$5)</f>
        <v>0</v>
      </c>
      <c r="CC113" s="13">
        <f>SUMIFS('Compra Ventas'!$E$2:$E$2700,'Compra Ventas'!$A$2:$A$2700,CC$4,'Compra Ventas'!$B$2:$B$2700,$B113,'Compra Ventas'!$C$2:$C$2700,CC$5)</f>
        <v>0</v>
      </c>
      <c r="CD113" s="13">
        <f>SUMIFS('Compra Ventas'!$E$2:$E$2700,'Compra Ventas'!$A$2:$A$2700,CD$4,'Compra Ventas'!$B$2:$B$2700,$B113,'Compra Ventas'!$C$2:$C$2700,CD$5)</f>
        <v>0</v>
      </c>
      <c r="CE113" s="13">
        <f>SUMIFS('Compra Ventas'!$E$2:$E$2700,'Compra Ventas'!$A$2:$A$2700,CE$4,'Compra Ventas'!$B$2:$B$2700,$B113,'Compra Ventas'!$C$2:$C$2700,CE$5)</f>
        <v>0</v>
      </c>
      <c r="CF113" s="13">
        <f>SUMIFS('Compra Ventas'!$E$2:$E$2700,'Compra Ventas'!$A$2:$A$2700,CF$4,'Compra Ventas'!$B$2:$B$2700,$B113,'Compra Ventas'!$C$2:$C$2700,CF$5)</f>
        <v>0</v>
      </c>
      <c r="CG113" s="13">
        <f>SUMIFS('Compra Ventas'!$E$2:$E$2700,'Compra Ventas'!$A$2:$A$2700,CG$4,'Compra Ventas'!$B$2:$B$2700,$B113,'Compra Ventas'!$C$2:$C$2700,CG$5)</f>
        <v>0</v>
      </c>
      <c r="CH113" s="13">
        <f>SUMIFS('Compra Ventas'!$E$2:$E$2700,'Compra Ventas'!$A$2:$A$2700,CH$4,'Compra Ventas'!$B$2:$B$2700,$B113,'Compra Ventas'!$C$2:$C$2700,CH$5)</f>
        <v>0</v>
      </c>
      <c r="CI113" s="13">
        <f>SUMIFS('Compra Ventas'!$E$2:$E$2700,'Compra Ventas'!$A$2:$A$2700,CI$4,'Compra Ventas'!$B$2:$B$2700,$B113,'Compra Ventas'!$C$2:$C$2700,CI$5)</f>
        <v>0</v>
      </c>
      <c r="CJ113" s="14">
        <f>SUMIFS('Compra Ventas'!$E$2:$E$2700,'Compra Ventas'!$A$2:$A$2700,CJ$4,'Compra Ventas'!$B$2:$B$2700,$B113,'Compra Ventas'!$C$2:$C$2700,CJ$5)</f>
        <v>0</v>
      </c>
      <c r="CK113" s="12">
        <f>SUMIFS('Compra Ventas'!$E$2:$E$2700,'Compra Ventas'!$A$2:$A$2700,CK$4,'Compra Ventas'!$B$2:$B$2700,$B113,'Compra Ventas'!$C$2:$C$2700,CK$5)</f>
        <v>0</v>
      </c>
      <c r="CL113" s="13">
        <f>SUMIFS('Compra Ventas'!$E$2:$E$2700,'Compra Ventas'!$A$2:$A$2700,CL$4,'Compra Ventas'!$B$2:$B$2700,$B113,'Compra Ventas'!$C$2:$C$2700,CL$5)</f>
        <v>0</v>
      </c>
      <c r="CM113" s="13">
        <f>SUMIFS('Compra Ventas'!$E$2:$E$2700,'Compra Ventas'!$A$2:$A$2700,CM$4,'Compra Ventas'!$B$2:$B$2700,$B113,'Compra Ventas'!$C$2:$C$2700,CM$5)</f>
        <v>0</v>
      </c>
      <c r="CN113" s="13">
        <f>SUMIFS('Compra Ventas'!$E$2:$E$2700,'Compra Ventas'!$A$2:$A$2700,CN$4,'Compra Ventas'!$B$2:$B$2700,$B113,'Compra Ventas'!$C$2:$C$2700,CN$5)</f>
        <v>0</v>
      </c>
      <c r="CO113" s="13">
        <f>SUMIFS('Compra Ventas'!$E$2:$E$2700,'Compra Ventas'!$A$2:$A$2700,CO$4,'Compra Ventas'!$B$2:$B$2700,$B113,'Compra Ventas'!$C$2:$C$2700,CO$5)</f>
        <v>0</v>
      </c>
      <c r="CP113" s="13">
        <f>SUMIFS('Compra Ventas'!$E$2:$E$2700,'Compra Ventas'!$A$2:$A$2700,CP$4,'Compra Ventas'!$B$2:$B$2700,$B113,'Compra Ventas'!$C$2:$C$2700,CP$5)</f>
        <v>0</v>
      </c>
      <c r="CQ113" s="13">
        <f>SUMIFS('Compra Ventas'!$E$2:$E$2700,'Compra Ventas'!$A$2:$A$2700,CQ$4,'Compra Ventas'!$B$2:$B$2700,$B113,'Compra Ventas'!$C$2:$C$2700,CQ$5)</f>
        <v>0</v>
      </c>
      <c r="CR113" s="13">
        <f>SUMIFS('Compra Ventas'!$E$2:$E$2700,'Compra Ventas'!$A$2:$A$2700,CR$4,'Compra Ventas'!$B$2:$B$2700,$B113,'Compra Ventas'!$C$2:$C$2700,CR$5)</f>
        <v>0</v>
      </c>
      <c r="CS113" s="13">
        <f>SUMIFS('Compra Ventas'!$E$2:$E$2700,'Compra Ventas'!$A$2:$A$2700,CS$4,'Compra Ventas'!$B$2:$B$2700,$B113,'Compra Ventas'!$C$2:$C$2700,CS$5)</f>
        <v>0</v>
      </c>
      <c r="CT113" s="13">
        <f>SUMIFS('Compra Ventas'!$E$2:$E$2700,'Compra Ventas'!$A$2:$A$2700,CT$4,'Compra Ventas'!$B$2:$B$2700,$B113,'Compra Ventas'!$C$2:$C$2700,CT$5)</f>
        <v>0</v>
      </c>
      <c r="CU113" s="13">
        <f>SUMIFS('Compra Ventas'!$E$2:$E$2700,'Compra Ventas'!$A$2:$A$2700,CU$4,'Compra Ventas'!$B$2:$B$2700,$B113,'Compra Ventas'!$C$2:$C$2700,CU$5)</f>
        <v>0</v>
      </c>
      <c r="CV113" s="14">
        <f>SUMIFS('Compra Ventas'!$E$2:$E$2700,'Compra Ventas'!$A$2:$A$2700,CV$4,'Compra Ventas'!$B$2:$B$2700,$B113,'Compra Ventas'!$C$2:$C$2700,CV$5)</f>
        <v>0</v>
      </c>
      <c r="CW113" s="12">
        <f>SUMIFS('Compra Ventas'!$E$2:$E$2700,'Compra Ventas'!$A$2:$A$2700,CW$4,'Compra Ventas'!$B$2:$B$2700,$B113,'Compra Ventas'!$C$2:$C$2700,CW$5)</f>
        <v>0</v>
      </c>
      <c r="CX113" s="13">
        <f>SUMIFS('Compra Ventas'!$E$2:$E$2700,'Compra Ventas'!$A$2:$A$2700,CX$4,'Compra Ventas'!$B$2:$B$2700,$B113,'Compra Ventas'!$C$2:$C$2700,CX$5)</f>
        <v>0</v>
      </c>
      <c r="CY113" s="13">
        <f>SUMIFS('Compra Ventas'!$E$2:$E$2700,'Compra Ventas'!$A$2:$A$2700,CY$4,'Compra Ventas'!$B$2:$B$2700,$B113,'Compra Ventas'!$C$2:$C$2700,CY$5)</f>
        <v>0</v>
      </c>
      <c r="CZ113" s="13">
        <f>SUMIFS('Compra Ventas'!$E$2:$E$2700,'Compra Ventas'!$A$2:$A$2700,CZ$4,'Compra Ventas'!$B$2:$B$2700,$B113,'Compra Ventas'!$C$2:$C$2700,CZ$5)</f>
        <v>0</v>
      </c>
      <c r="DA113" s="13">
        <f>SUMIFS('Compra Ventas'!$E$2:$E$2700,'Compra Ventas'!$A$2:$A$2700,DA$4,'Compra Ventas'!$B$2:$B$2700,$B113,'Compra Ventas'!$C$2:$C$2700,DA$5)</f>
        <v>0</v>
      </c>
      <c r="DB113" s="13">
        <f>SUMIFS('Compra Ventas'!$E$2:$E$2700,'Compra Ventas'!$A$2:$A$2700,DB$4,'Compra Ventas'!$B$2:$B$2700,$B113,'Compra Ventas'!$C$2:$C$2700,DB$5)</f>
        <v>0</v>
      </c>
      <c r="DC113" s="13">
        <f>SUMIFS('Compra Ventas'!$E$2:$E$2700,'Compra Ventas'!$A$2:$A$2700,DC$4,'Compra Ventas'!$B$2:$B$2700,$B113,'Compra Ventas'!$C$2:$C$2700,DC$5)</f>
        <v>0</v>
      </c>
      <c r="DD113" s="13">
        <f>SUMIFS('Compra Ventas'!$E$2:$E$2700,'Compra Ventas'!$A$2:$A$2700,DD$4,'Compra Ventas'!$B$2:$B$2700,$B113,'Compra Ventas'!$C$2:$C$2700,DD$5)</f>
        <v>0</v>
      </c>
      <c r="DE113" s="13">
        <f>SUMIFS('Compra Ventas'!$E$2:$E$2700,'Compra Ventas'!$A$2:$A$2700,DE$4,'Compra Ventas'!$B$2:$B$2700,$B113,'Compra Ventas'!$C$2:$C$2700,DE$5)</f>
        <v>0</v>
      </c>
      <c r="DF113" s="13">
        <f>SUMIFS('Compra Ventas'!$E$2:$E$2700,'Compra Ventas'!$A$2:$A$2700,DF$4,'Compra Ventas'!$B$2:$B$2700,$B113,'Compra Ventas'!$C$2:$C$2700,DF$5)</f>
        <v>0</v>
      </c>
      <c r="DG113" s="13">
        <f>SUMIFS('Compra Ventas'!$E$2:$E$2700,'Compra Ventas'!$A$2:$A$2700,DG$4,'Compra Ventas'!$B$2:$B$2700,$B113,'Compra Ventas'!$C$2:$C$2700,DG$5)</f>
        <v>0</v>
      </c>
      <c r="DH113" s="14">
        <f>SUMIFS('Compra Ventas'!$E$2:$E$2700,'Compra Ventas'!$A$2:$A$2700,DH$4,'Compra Ventas'!$B$2:$B$2700,$B113,'Compra Ventas'!$C$2:$C$2700,DH$5)</f>
        <v>0</v>
      </c>
      <c r="DI113" s="84"/>
      <c r="DJ113" s="98">
        <f>SUMIFS('Ajuste Ciclado'!D$5:D$47,'Ajuste Ciclado'!$C$5:$C$47,Balance!DJ$4,'Ajuste Ciclado'!$B$5:$B$47,Balance!$B113)</f>
        <v>0</v>
      </c>
      <c r="DK113" s="99">
        <f>SUMIFS('Ajuste Ciclado'!E$5:E$47,'Ajuste Ciclado'!$C$5:$C$47,Balance!DK$4,'Ajuste Ciclado'!$B$5:$B$47,Balance!$B113)</f>
        <v>0</v>
      </c>
      <c r="DL113" s="99">
        <f>SUMIFS('Ajuste Ciclado'!F$5:F$47,'Ajuste Ciclado'!$C$5:$C$47,Balance!DL$4,'Ajuste Ciclado'!$B$5:$B$47,Balance!$B113)</f>
        <v>0</v>
      </c>
      <c r="DM113" s="99">
        <f>SUMIFS('Ajuste Ciclado'!G$5:G$47,'Ajuste Ciclado'!$C$5:$C$47,Balance!DM$4,'Ajuste Ciclado'!$B$5:$B$47,Balance!$B113)</f>
        <v>0</v>
      </c>
      <c r="DN113" s="99">
        <f>SUMIFS('Ajuste Ciclado'!H$5:H$47,'Ajuste Ciclado'!$C$5:$C$47,Balance!DN$4,'Ajuste Ciclado'!$B$5:$B$47,Balance!$B113)</f>
        <v>0</v>
      </c>
      <c r="DO113" s="99">
        <f>SUMIFS('Ajuste Ciclado'!I$5:I$47,'Ajuste Ciclado'!$C$5:$C$47,Balance!DO$4,'Ajuste Ciclado'!$B$5:$B$47,Balance!$B113)</f>
        <v>0</v>
      </c>
      <c r="DP113" s="99">
        <f>SUMIFS('Ajuste Ciclado'!J$5:J$47,'Ajuste Ciclado'!$C$5:$C$47,Balance!DP$4,'Ajuste Ciclado'!$B$5:$B$47,Balance!$B113)</f>
        <v>0</v>
      </c>
      <c r="DQ113" s="99">
        <f>SUMIFS('Ajuste Ciclado'!K$5:K$47,'Ajuste Ciclado'!$C$5:$C$47,Balance!DQ$4,'Ajuste Ciclado'!$B$5:$B$47,Balance!$B113)</f>
        <v>0</v>
      </c>
      <c r="DR113" s="99">
        <f>SUMIFS('Ajuste Ciclado'!L$5:L$47,'Ajuste Ciclado'!$C$5:$C$47,Balance!DR$4,'Ajuste Ciclado'!$B$5:$B$47,Balance!$B113)</f>
        <v>0</v>
      </c>
      <c r="DS113" s="99">
        <f>SUMIFS('Ajuste Ciclado'!M$5:M$47,'Ajuste Ciclado'!$C$5:$C$47,Balance!DS$4,'Ajuste Ciclado'!$B$5:$B$47,Balance!$B113)</f>
        <v>0</v>
      </c>
      <c r="DT113" s="99">
        <f>SUMIFS('Ajuste Ciclado'!N$5:N$47,'Ajuste Ciclado'!$C$5:$C$47,Balance!DT$4,'Ajuste Ciclado'!$B$5:$B$47,Balance!$B113)</f>
        <v>0</v>
      </c>
      <c r="DU113" s="100">
        <f>SUMIFS('Ajuste Ciclado'!O$5:O$47,'Ajuste Ciclado'!$C$5:$C$47,Balance!DU$4,'Ajuste Ciclado'!$B$5:$B$47,Balance!$B113)</f>
        <v>0</v>
      </c>
      <c r="DV113" s="98">
        <f>SUMIFS('Ajuste Ciclado'!D$5:D$47,'Ajuste Ciclado'!$C$5:$C$47,Balance!DV$4,'Ajuste Ciclado'!$B$5:$B$47,Balance!$B113)</f>
        <v>0</v>
      </c>
      <c r="DW113" s="99">
        <f>SUMIFS('Ajuste Ciclado'!E$5:E$47,'Ajuste Ciclado'!$C$5:$C$47,Balance!DW$4,'Ajuste Ciclado'!$B$5:$B$47,Balance!$B113)</f>
        <v>0</v>
      </c>
      <c r="DX113" s="99">
        <f>SUMIFS('Ajuste Ciclado'!F$5:F$47,'Ajuste Ciclado'!$C$5:$C$47,Balance!DX$4,'Ajuste Ciclado'!$B$5:$B$47,Balance!$B113)</f>
        <v>0</v>
      </c>
      <c r="DY113" s="99">
        <f>SUMIFS('Ajuste Ciclado'!G$5:G$47,'Ajuste Ciclado'!$C$5:$C$47,Balance!DY$4,'Ajuste Ciclado'!$B$5:$B$47,Balance!$B113)</f>
        <v>0</v>
      </c>
      <c r="DZ113" s="99">
        <f>SUMIFS('Ajuste Ciclado'!H$5:H$47,'Ajuste Ciclado'!$C$5:$C$47,Balance!DZ$4,'Ajuste Ciclado'!$B$5:$B$47,Balance!$B113)</f>
        <v>0</v>
      </c>
      <c r="EA113" s="99">
        <f>SUMIFS('Ajuste Ciclado'!I$5:I$47,'Ajuste Ciclado'!$C$5:$C$47,Balance!EA$4,'Ajuste Ciclado'!$B$5:$B$47,Balance!$B113)</f>
        <v>0</v>
      </c>
      <c r="EB113" s="99">
        <f>SUMIFS('Ajuste Ciclado'!J$5:J$47,'Ajuste Ciclado'!$C$5:$C$47,Balance!EB$4,'Ajuste Ciclado'!$B$5:$B$47,Balance!$B113)</f>
        <v>0</v>
      </c>
      <c r="EC113" s="99">
        <f>SUMIFS('Ajuste Ciclado'!K$5:K$47,'Ajuste Ciclado'!$C$5:$C$47,Balance!EC$4,'Ajuste Ciclado'!$B$5:$B$47,Balance!$B113)</f>
        <v>0</v>
      </c>
      <c r="ED113" s="99">
        <f>SUMIFS('Ajuste Ciclado'!L$5:L$47,'Ajuste Ciclado'!$C$5:$C$47,Balance!ED$4,'Ajuste Ciclado'!$B$5:$B$47,Balance!$B113)</f>
        <v>0</v>
      </c>
      <c r="EE113" s="99">
        <f>SUMIFS('Ajuste Ciclado'!M$5:M$47,'Ajuste Ciclado'!$C$5:$C$47,Balance!EE$4,'Ajuste Ciclado'!$B$5:$B$47,Balance!$B113)</f>
        <v>0</v>
      </c>
      <c r="EF113" s="99">
        <f>SUMIFS('Ajuste Ciclado'!N$5:N$47,'Ajuste Ciclado'!$C$5:$C$47,Balance!EF$4,'Ajuste Ciclado'!$B$5:$B$47,Balance!$B113)</f>
        <v>0</v>
      </c>
      <c r="EG113" s="100">
        <f>SUMIFS('Ajuste Ciclado'!O$5:O$47,'Ajuste Ciclado'!$C$5:$C$47,Balance!EG$4,'Ajuste Ciclado'!$B$5:$B$47,Balance!$B113)</f>
        <v>0</v>
      </c>
      <c r="EH113" s="98">
        <f>SUMIFS('Ajuste Ciclado'!D$5:D$47,'Ajuste Ciclado'!$C$5:$C$47,Balance!EH$4,'Ajuste Ciclado'!$B$5:$B$47,Balance!$B113)</f>
        <v>0</v>
      </c>
      <c r="EI113" s="99">
        <f>SUMIFS('Ajuste Ciclado'!E$5:E$47,'Ajuste Ciclado'!$C$5:$C$47,Balance!EI$4,'Ajuste Ciclado'!$B$5:$B$47,Balance!$B113)</f>
        <v>0</v>
      </c>
      <c r="EJ113" s="99">
        <f>SUMIFS('Ajuste Ciclado'!F$5:F$47,'Ajuste Ciclado'!$C$5:$C$47,Balance!EJ$4,'Ajuste Ciclado'!$B$5:$B$47,Balance!$B113)</f>
        <v>0</v>
      </c>
      <c r="EK113" s="99">
        <f>SUMIFS('Ajuste Ciclado'!G$5:G$47,'Ajuste Ciclado'!$C$5:$C$47,Balance!EK$4,'Ajuste Ciclado'!$B$5:$B$47,Balance!$B113)</f>
        <v>0</v>
      </c>
      <c r="EL113" s="99">
        <f>SUMIFS('Ajuste Ciclado'!H$5:H$47,'Ajuste Ciclado'!$C$5:$C$47,Balance!EL$4,'Ajuste Ciclado'!$B$5:$B$47,Balance!$B113)</f>
        <v>0</v>
      </c>
      <c r="EM113" s="99">
        <f>SUMIFS('Ajuste Ciclado'!I$5:I$47,'Ajuste Ciclado'!$C$5:$C$47,Balance!EM$4,'Ajuste Ciclado'!$B$5:$B$47,Balance!$B113)</f>
        <v>0</v>
      </c>
      <c r="EN113" s="99">
        <f>SUMIFS('Ajuste Ciclado'!J$5:J$47,'Ajuste Ciclado'!$C$5:$C$47,Balance!EN$4,'Ajuste Ciclado'!$B$5:$B$47,Balance!$B113)</f>
        <v>0</v>
      </c>
      <c r="EO113" s="99">
        <f>SUMIFS('Ajuste Ciclado'!K$5:K$47,'Ajuste Ciclado'!$C$5:$C$47,Balance!EO$4,'Ajuste Ciclado'!$B$5:$B$47,Balance!$B113)</f>
        <v>0</v>
      </c>
      <c r="EP113" s="99">
        <f>SUMIFS('Ajuste Ciclado'!L$5:L$47,'Ajuste Ciclado'!$C$5:$C$47,Balance!EP$4,'Ajuste Ciclado'!$B$5:$B$47,Balance!$B113)</f>
        <v>0</v>
      </c>
      <c r="EQ113" s="99">
        <f>SUMIFS('Ajuste Ciclado'!M$5:M$47,'Ajuste Ciclado'!$C$5:$C$47,Balance!EQ$4,'Ajuste Ciclado'!$B$5:$B$47,Balance!$B113)</f>
        <v>0</v>
      </c>
      <c r="ER113" s="99">
        <f>SUMIFS('Ajuste Ciclado'!N$5:N$47,'Ajuste Ciclado'!$C$5:$C$47,Balance!ER$4,'Ajuste Ciclado'!$B$5:$B$47,Balance!$B113)</f>
        <v>0</v>
      </c>
      <c r="ES113" s="100">
        <f>SUMIFS('Ajuste Ciclado'!O$5:O$47,'Ajuste Ciclado'!$C$5:$C$47,Balance!ES$4,'Ajuste Ciclado'!$B$5:$B$47,Balance!$B113)</f>
        <v>0</v>
      </c>
      <c r="ET113" s="84"/>
      <c r="EU113" s="12">
        <f t="shared" si="181"/>
        <v>0</v>
      </c>
      <c r="EV113" s="13">
        <f t="shared" si="145"/>
        <v>0</v>
      </c>
      <c r="EW113" s="13">
        <f t="shared" si="146"/>
        <v>0</v>
      </c>
      <c r="EX113" s="13">
        <f t="shared" si="147"/>
        <v>0</v>
      </c>
      <c r="EY113" s="13">
        <f t="shared" si="148"/>
        <v>0</v>
      </c>
      <c r="EZ113" s="13">
        <f t="shared" si="149"/>
        <v>0</v>
      </c>
      <c r="FA113" s="13">
        <f t="shared" si="150"/>
        <v>0</v>
      </c>
      <c r="FB113" s="13">
        <f t="shared" si="151"/>
        <v>0</v>
      </c>
      <c r="FC113" s="13">
        <f t="shared" si="152"/>
        <v>1.354561133353982</v>
      </c>
      <c r="FD113" s="13">
        <f t="shared" si="153"/>
        <v>51.041184476675937</v>
      </c>
      <c r="FE113" s="13">
        <f t="shared" si="154"/>
        <v>0.20473063997176269</v>
      </c>
      <c r="FF113" s="14">
        <f t="shared" si="155"/>
        <v>19.905877868851839</v>
      </c>
      <c r="FG113" s="12">
        <f t="shared" si="156"/>
        <v>0</v>
      </c>
      <c r="FH113" s="13">
        <f t="shared" si="157"/>
        <v>0</v>
      </c>
      <c r="FI113" s="13">
        <f t="shared" si="158"/>
        <v>0</v>
      </c>
      <c r="FJ113" s="13">
        <f t="shared" si="159"/>
        <v>0</v>
      </c>
      <c r="FK113" s="13">
        <f t="shared" si="160"/>
        <v>0</v>
      </c>
      <c r="FL113" s="13">
        <f t="shared" si="161"/>
        <v>0</v>
      </c>
      <c r="FM113" s="13">
        <f t="shared" si="162"/>
        <v>0</v>
      </c>
      <c r="FN113" s="13">
        <f t="shared" si="163"/>
        <v>0</v>
      </c>
      <c r="FO113" s="13">
        <f t="shared" si="164"/>
        <v>12.47632374270666</v>
      </c>
      <c r="FP113" s="13">
        <f t="shared" si="165"/>
        <v>44.652715565087803</v>
      </c>
      <c r="FQ113" s="13">
        <f t="shared" si="166"/>
        <v>0.2916649763777287</v>
      </c>
      <c r="FR113" s="14">
        <f t="shared" si="167"/>
        <v>4.0098045275159357</v>
      </c>
      <c r="FS113" s="12">
        <f t="shared" si="168"/>
        <v>0</v>
      </c>
      <c r="FT113" s="13">
        <f t="shared" si="169"/>
        <v>0</v>
      </c>
      <c r="FU113" s="13">
        <f t="shared" si="170"/>
        <v>0</v>
      </c>
      <c r="FV113" s="13">
        <f t="shared" si="171"/>
        <v>0</v>
      </c>
      <c r="FW113" s="13">
        <f t="shared" si="172"/>
        <v>0</v>
      </c>
      <c r="FX113" s="13">
        <f t="shared" si="173"/>
        <v>0</v>
      </c>
      <c r="FY113" s="13">
        <f t="shared" si="174"/>
        <v>0</v>
      </c>
      <c r="FZ113" s="13">
        <f t="shared" si="175"/>
        <v>0</v>
      </c>
      <c r="GA113" s="13">
        <f t="shared" si="176"/>
        <v>0</v>
      </c>
      <c r="GB113" s="13">
        <f t="shared" si="177"/>
        <v>48.383121280629233</v>
      </c>
      <c r="GC113" s="13">
        <f t="shared" si="178"/>
        <v>13.21336214966135</v>
      </c>
      <c r="GD113" s="14">
        <f t="shared" si="179"/>
        <v>118.0771505317793</v>
      </c>
      <c r="GE113" s="84"/>
      <c r="GF113" s="12">
        <f t="shared" si="182"/>
        <v>72.506354118853523</v>
      </c>
      <c r="GG113" s="13">
        <f t="shared" si="182"/>
        <v>61.430508811688128</v>
      </c>
      <c r="GH113" s="14">
        <f t="shared" si="182"/>
        <v>179.67363396206989</v>
      </c>
      <c r="GI113" s="6">
        <f t="shared" si="183"/>
        <v>2</v>
      </c>
      <c r="GJ113" s="12">
        <f t="shared" si="184"/>
        <v>0</v>
      </c>
      <c r="GK113" s="13">
        <f t="shared" si="185"/>
        <v>0</v>
      </c>
      <c r="GL113" s="14">
        <f t="shared" si="186"/>
        <v>0</v>
      </c>
      <c r="GM113" s="84"/>
      <c r="GN113" s="66">
        <f t="shared" si="187"/>
        <v>0</v>
      </c>
      <c r="GO113" s="84"/>
      <c r="GP113" s="63" t="str" cm="1">
        <f t="array" ref="GP113">INDEX($GF$4:$GH$4,1,GI113)</f>
        <v>Sample 3</v>
      </c>
      <c r="GQ113" s="12">
        <f t="shared" si="188"/>
        <v>0</v>
      </c>
      <c r="GR113" s="13">
        <f t="shared" si="188"/>
        <v>0</v>
      </c>
      <c r="GS113" s="14">
        <f t="shared" si="188"/>
        <v>0</v>
      </c>
      <c r="GT113" s="12">
        <f t="shared" si="189"/>
        <v>0</v>
      </c>
      <c r="GU113" s="13">
        <f t="shared" si="189"/>
        <v>0</v>
      </c>
      <c r="GV113" s="14">
        <f t="shared" si="189"/>
        <v>0</v>
      </c>
      <c r="GW113" s="12">
        <f t="shared" si="190"/>
        <v>0</v>
      </c>
      <c r="GX113" s="13">
        <f t="shared" si="190"/>
        <v>0</v>
      </c>
      <c r="GY113" s="14">
        <f t="shared" si="190"/>
        <v>0</v>
      </c>
      <c r="GZ113" s="84" t="str">
        <f t="shared" si="180"/>
        <v>Sample 3</v>
      </c>
      <c r="HA113" s="12">
        <f t="shared" si="191"/>
        <v>0</v>
      </c>
      <c r="HB113" s="13">
        <f t="shared" si="191"/>
        <v>0</v>
      </c>
      <c r="HC113" s="14">
        <f t="shared" si="191"/>
        <v>0</v>
      </c>
      <c r="HD113" s="6">
        <f t="shared" si="192"/>
        <v>0</v>
      </c>
      <c r="HE113" s="84" t="str">
        <f t="shared" si="193"/>
        <v>Ok</v>
      </c>
    </row>
    <row r="114" spans="2:213" x14ac:dyDescent="0.3">
      <c r="B114" s="84" t="s">
        <v>32</v>
      </c>
      <c r="C114" s="12">
        <f>SUMIFS(Inyecciones!$E$2:$E$14185,Inyecciones!$A$2:$A$14185,Balance!C$4,Inyecciones!$B$2:$B$14185,Balance!$B114,Inyecciones!$C$2:$C$14185,Balance!C$5)</f>
        <v>409.5561090952487</v>
      </c>
      <c r="D114" s="13">
        <f>SUMIFS(Inyecciones!$E$2:$E$14185,Inyecciones!$A$2:$A$14185,Balance!D$4,Inyecciones!$B$2:$B$14185,Balance!$B114,Inyecciones!$C$2:$C$14185,Balance!D$5)</f>
        <v>687.18082664264296</v>
      </c>
      <c r="E114" s="13">
        <f>SUMIFS(Inyecciones!$E$2:$E$14185,Inyecciones!$A$2:$A$14185,Balance!E$4,Inyecciones!$B$2:$B$14185,Balance!$B114,Inyecciones!$C$2:$C$14185,Balance!E$5)</f>
        <v>893.73127120624463</v>
      </c>
      <c r="F114" s="13">
        <f>SUMIFS(Inyecciones!$E$2:$E$14185,Inyecciones!$A$2:$A$14185,Balance!F$4,Inyecciones!$B$2:$B$14185,Balance!$B114,Inyecciones!$C$2:$C$14185,Balance!F$5)</f>
        <v>808.55905069305425</v>
      </c>
      <c r="G114" s="13">
        <f>SUMIFS(Inyecciones!$E$2:$E$14185,Inyecciones!$A$2:$A$14185,Balance!G$4,Inyecciones!$B$2:$B$14185,Balance!$B114,Inyecciones!$C$2:$C$14185,Balance!G$5)</f>
        <v>875.91633447074537</v>
      </c>
      <c r="H114" s="13">
        <f>SUMIFS(Inyecciones!$E$2:$E$14185,Inyecciones!$A$2:$A$14185,Balance!H$4,Inyecciones!$B$2:$B$14185,Balance!$B114,Inyecciones!$C$2:$C$14185,Balance!H$5)</f>
        <v>1506.395408886159</v>
      </c>
      <c r="I114" s="13">
        <f>SUMIFS(Inyecciones!$E$2:$E$14185,Inyecciones!$A$2:$A$14185,Balance!I$4,Inyecciones!$B$2:$B$14185,Balance!$B114,Inyecciones!$C$2:$C$14185,Balance!I$5)</f>
        <v>592.74529029495761</v>
      </c>
      <c r="J114" s="13">
        <f>SUMIFS(Inyecciones!$E$2:$E$14185,Inyecciones!$A$2:$A$14185,Balance!J$4,Inyecciones!$B$2:$B$14185,Balance!$B114,Inyecciones!$C$2:$C$14185,Balance!J$5)</f>
        <v>370.97132655491959</v>
      </c>
      <c r="K114" s="13">
        <f>SUMIFS(Inyecciones!$E$2:$E$14185,Inyecciones!$A$2:$A$14185,Balance!K$4,Inyecciones!$B$2:$B$14185,Balance!$B114,Inyecciones!$C$2:$C$14185,Balance!K$5)</f>
        <v>275.42074180737637</v>
      </c>
      <c r="L114" s="13">
        <f>SUMIFS(Inyecciones!$E$2:$E$14185,Inyecciones!$A$2:$A$14185,Balance!L$4,Inyecciones!$B$2:$B$14185,Balance!$B114,Inyecciones!$C$2:$C$14185,Balance!L$5)</f>
        <v>144.23136593254881</v>
      </c>
      <c r="M114" s="13">
        <f>SUMIFS(Inyecciones!$E$2:$E$14185,Inyecciones!$A$2:$A$14185,Balance!M$4,Inyecciones!$B$2:$B$14185,Balance!$B114,Inyecciones!$C$2:$C$14185,Balance!M$5)</f>
        <v>146.4267617956406</v>
      </c>
      <c r="N114" s="14">
        <f>SUMIFS(Inyecciones!$E$2:$E$14185,Inyecciones!$A$2:$A$14185,Balance!N$4,Inyecciones!$B$2:$B$14185,Balance!$B114,Inyecciones!$C$2:$C$14185,Balance!N$5)</f>
        <v>126.9756686825145</v>
      </c>
      <c r="O114" s="12">
        <f>SUMIFS(Inyecciones!$E$2:$E$14185,Inyecciones!$A$2:$A$14185,Balance!O$4,Inyecciones!$B$2:$B$14185,Balance!$B114,Inyecciones!$C$2:$C$14185,Balance!O$5)</f>
        <v>411.09723906637117</v>
      </c>
      <c r="P114" s="13">
        <f>SUMIFS(Inyecciones!$E$2:$E$14185,Inyecciones!$A$2:$A$14185,Balance!P$4,Inyecciones!$B$2:$B$14185,Balance!$B114,Inyecciones!$C$2:$C$14185,Balance!P$5)</f>
        <v>691.61057833597897</v>
      </c>
      <c r="Q114" s="13">
        <f>SUMIFS(Inyecciones!$E$2:$E$14185,Inyecciones!$A$2:$A$14185,Balance!Q$4,Inyecciones!$B$2:$B$14185,Balance!$B114,Inyecciones!$C$2:$C$14185,Balance!Q$5)</f>
        <v>894.14312944684514</v>
      </c>
      <c r="R114" s="13">
        <f>SUMIFS(Inyecciones!$E$2:$E$14185,Inyecciones!$A$2:$A$14185,Balance!R$4,Inyecciones!$B$2:$B$14185,Balance!$B114,Inyecciones!$C$2:$C$14185,Balance!R$5)</f>
        <v>789.74502547670033</v>
      </c>
      <c r="S114" s="13">
        <f>SUMIFS(Inyecciones!$E$2:$E$14185,Inyecciones!$A$2:$A$14185,Balance!S$4,Inyecciones!$B$2:$B$14185,Balance!$B114,Inyecciones!$C$2:$C$14185,Balance!S$5)</f>
        <v>881.29551122946282</v>
      </c>
      <c r="T114" s="13">
        <f>SUMIFS(Inyecciones!$E$2:$E$14185,Inyecciones!$A$2:$A$14185,Balance!T$4,Inyecciones!$B$2:$B$14185,Balance!$B114,Inyecciones!$C$2:$C$14185,Balance!T$5)</f>
        <v>1514.487884312751</v>
      </c>
      <c r="U114" s="13">
        <f>SUMIFS(Inyecciones!$E$2:$E$14185,Inyecciones!$A$2:$A$14185,Balance!U$4,Inyecciones!$B$2:$B$14185,Balance!$B114,Inyecciones!$C$2:$C$14185,Balance!U$5)</f>
        <v>619.26136158130225</v>
      </c>
      <c r="V114" s="13">
        <f>SUMIFS(Inyecciones!$E$2:$E$14185,Inyecciones!$A$2:$A$14185,Balance!V$4,Inyecciones!$B$2:$B$14185,Balance!$B114,Inyecciones!$C$2:$C$14185,Balance!V$5)</f>
        <v>367.60387795167441</v>
      </c>
      <c r="W114" s="13">
        <f>SUMIFS(Inyecciones!$E$2:$E$14185,Inyecciones!$A$2:$A$14185,Balance!W$4,Inyecciones!$B$2:$B$14185,Balance!$B114,Inyecciones!$C$2:$C$14185,Balance!W$5)</f>
        <v>262.31800598415077</v>
      </c>
      <c r="X114" s="13">
        <f>SUMIFS(Inyecciones!$E$2:$E$14185,Inyecciones!$A$2:$A$14185,Balance!X$4,Inyecciones!$B$2:$B$14185,Balance!$B114,Inyecciones!$C$2:$C$14185,Balance!X$5)</f>
        <v>156.9588000379743</v>
      </c>
      <c r="Y114" s="13">
        <f>SUMIFS(Inyecciones!$E$2:$E$14185,Inyecciones!$A$2:$A$14185,Balance!Y$4,Inyecciones!$B$2:$B$14185,Balance!$B114,Inyecciones!$C$2:$C$14185,Balance!Y$5)</f>
        <v>156.94097543741739</v>
      </c>
      <c r="Z114" s="14">
        <f>SUMIFS(Inyecciones!$E$2:$E$14185,Inyecciones!$A$2:$A$14185,Balance!Z$4,Inyecciones!$B$2:$B$14185,Balance!$B114,Inyecciones!$C$2:$C$14185,Balance!Z$5)</f>
        <v>143.22497517561379</v>
      </c>
      <c r="AA114" s="12">
        <f>SUMIFS(Inyecciones!$E$2:$E$14185,Inyecciones!$A$2:$A$14185,Balance!AA$4,Inyecciones!$B$2:$B$14185,Balance!$B114,Inyecciones!$C$2:$C$14185,Balance!AA$5)</f>
        <v>411.0379841666516</v>
      </c>
      <c r="AB114" s="13">
        <f>SUMIFS(Inyecciones!$E$2:$E$14185,Inyecciones!$A$2:$A$14185,Balance!AB$4,Inyecciones!$B$2:$B$14185,Balance!$B114,Inyecciones!$C$2:$C$14185,Balance!AB$5)</f>
        <v>688.41604637160549</v>
      </c>
      <c r="AC114" s="13">
        <f>SUMIFS(Inyecciones!$E$2:$E$14185,Inyecciones!$A$2:$A$14185,Balance!AC$4,Inyecciones!$B$2:$B$14185,Balance!$B114,Inyecciones!$C$2:$C$14185,Balance!AC$5)</f>
        <v>893.09637367644257</v>
      </c>
      <c r="AD114" s="13">
        <f>SUMIFS(Inyecciones!$E$2:$E$14185,Inyecciones!$A$2:$A$14185,Balance!AD$4,Inyecciones!$B$2:$B$14185,Balance!$B114,Inyecciones!$C$2:$C$14185,Balance!AD$5)</f>
        <v>789.22806467232863</v>
      </c>
      <c r="AE114" s="13">
        <f>SUMIFS(Inyecciones!$E$2:$E$14185,Inyecciones!$A$2:$A$14185,Balance!AE$4,Inyecciones!$B$2:$B$14185,Balance!$B114,Inyecciones!$C$2:$C$14185,Balance!AE$5)</f>
        <v>871.57245432654599</v>
      </c>
      <c r="AF114" s="13">
        <f>SUMIFS(Inyecciones!$E$2:$E$14185,Inyecciones!$A$2:$A$14185,Balance!AF$4,Inyecciones!$B$2:$B$14185,Balance!$B114,Inyecciones!$C$2:$C$14185,Balance!AF$5)</f>
        <v>1550.747831735719</v>
      </c>
      <c r="AG114" s="13">
        <f>SUMIFS(Inyecciones!$E$2:$E$14185,Inyecciones!$A$2:$A$14185,Balance!AG$4,Inyecciones!$B$2:$B$14185,Balance!$B114,Inyecciones!$C$2:$C$14185,Balance!AG$5)</f>
        <v>616.2025712905064</v>
      </c>
      <c r="AH114" s="13">
        <f>SUMIFS(Inyecciones!$E$2:$E$14185,Inyecciones!$A$2:$A$14185,Balance!AH$4,Inyecciones!$B$2:$B$14185,Balance!$B114,Inyecciones!$C$2:$C$14185,Balance!AH$5)</f>
        <v>377.70108234268451</v>
      </c>
      <c r="AI114" s="13">
        <f>SUMIFS(Inyecciones!$E$2:$E$14185,Inyecciones!$A$2:$A$14185,Balance!AI$4,Inyecciones!$B$2:$B$14185,Balance!$B114,Inyecciones!$C$2:$C$14185,Balance!AI$5)</f>
        <v>278.55167590832377</v>
      </c>
      <c r="AJ114" s="13">
        <f>SUMIFS(Inyecciones!$E$2:$E$14185,Inyecciones!$A$2:$A$14185,Balance!AJ$4,Inyecciones!$B$2:$B$14185,Balance!$B114,Inyecciones!$C$2:$C$14185,Balance!AJ$5)</f>
        <v>177.03112324641759</v>
      </c>
      <c r="AK114" s="13">
        <f>SUMIFS(Inyecciones!$E$2:$E$14185,Inyecciones!$A$2:$A$14185,Balance!AK$4,Inyecciones!$B$2:$B$14185,Balance!$B114,Inyecciones!$C$2:$C$14185,Balance!AK$5)</f>
        <v>158.9063608904834</v>
      </c>
      <c r="AL114" s="14">
        <f>SUMIFS(Inyecciones!$E$2:$E$14185,Inyecciones!$A$2:$A$14185,Balance!AL$4,Inyecciones!$B$2:$B$14185,Balance!$B114,Inyecciones!$C$2:$C$14185,Balance!AL$5)</f>
        <v>154.97102151142931</v>
      </c>
      <c r="AM114" s="13"/>
      <c r="AN114" s="12">
        <f>SUMIFS('Retiro Mensual'!$E$2:$E$2629,'Retiro Mensual'!$A$2:$A$2629,AN$4,'Retiro Mensual'!$B$2:$B$2629,$B114,'Retiro Mensual'!$C$2:$C$2629,AN$5)</f>
        <v>1300933.0109999999</v>
      </c>
      <c r="AO114" s="13">
        <f>SUMIFS('Retiro Mensual'!$E$2:$E$2629,'Retiro Mensual'!$A$2:$A$2629,AO$4,'Retiro Mensual'!$B$2:$B$2629,$B114,'Retiro Mensual'!$C$2:$C$2629,AO$5)</f>
        <v>942451.33299999998</v>
      </c>
      <c r="AP114" s="13">
        <f>SUMIFS('Retiro Mensual'!$E$2:$E$2629,'Retiro Mensual'!$A$2:$A$2629,AP$4,'Retiro Mensual'!$B$2:$B$2629,$B114,'Retiro Mensual'!$C$2:$C$2629,AP$5)</f>
        <v>1125280.0190000001</v>
      </c>
      <c r="AQ114" s="13">
        <f>SUMIFS('Retiro Mensual'!$E$2:$E$2629,'Retiro Mensual'!$A$2:$A$2629,AQ$4,'Retiro Mensual'!$B$2:$B$2629,$B114,'Retiro Mensual'!$C$2:$C$2629,AQ$5)</f>
        <v>826161.40509999997</v>
      </c>
      <c r="AR114" s="13">
        <f>SUMIFS('Retiro Mensual'!$E$2:$E$2629,'Retiro Mensual'!$A$2:$A$2629,AR$4,'Retiro Mensual'!$B$2:$B$2629,$B114,'Retiro Mensual'!$C$2:$C$2629,AR$5)</f>
        <v>1027524.145</v>
      </c>
      <c r="AS114" s="13">
        <f>SUMIFS('Retiro Mensual'!$E$2:$E$2629,'Retiro Mensual'!$A$2:$A$2629,AS$4,'Retiro Mensual'!$B$2:$B$2629,$B114,'Retiro Mensual'!$C$2:$C$2629,AS$5)</f>
        <v>840846.94929999998</v>
      </c>
      <c r="AT114" s="13">
        <f>SUMIFS('Retiro Mensual'!$E$2:$E$2629,'Retiro Mensual'!$A$2:$A$2629,AT$4,'Retiro Mensual'!$B$2:$B$2629,$B114,'Retiro Mensual'!$C$2:$C$2629,AT$5)</f>
        <v>855175.18389999995</v>
      </c>
      <c r="AU114" s="13">
        <f>SUMIFS('Retiro Mensual'!$E$2:$E$2629,'Retiro Mensual'!$A$2:$A$2629,AU$4,'Retiro Mensual'!$B$2:$B$2629,$B114,'Retiro Mensual'!$C$2:$C$2629,AU$5)</f>
        <v>876612.28390000004</v>
      </c>
      <c r="AV114" s="13">
        <f>SUMIFS('Retiro Mensual'!$E$2:$E$2629,'Retiro Mensual'!$A$2:$A$2629,AV$4,'Retiro Mensual'!$B$2:$B$2629,$B114,'Retiro Mensual'!$C$2:$C$2629,AV$5)</f>
        <v>820110.35230000003</v>
      </c>
      <c r="AW114" s="13">
        <f>SUMIFS('Retiro Mensual'!$E$2:$E$2629,'Retiro Mensual'!$A$2:$A$2629,AW$4,'Retiro Mensual'!$B$2:$B$2629,$B114,'Retiro Mensual'!$C$2:$C$2629,AW$5)</f>
        <v>459843.46419999999</v>
      </c>
      <c r="AX114" s="13">
        <f>SUMIFS('Retiro Mensual'!$E$2:$E$2629,'Retiro Mensual'!$A$2:$A$2629,AX$4,'Retiro Mensual'!$B$2:$B$2629,$B114,'Retiro Mensual'!$C$2:$C$2629,AX$5)</f>
        <v>425492.56140000001</v>
      </c>
      <c r="AY114" s="14">
        <f>SUMIFS('Retiro Mensual'!$E$2:$E$2629,'Retiro Mensual'!$A$2:$A$2629,AY$4,'Retiro Mensual'!$B$2:$B$2629,$B114,'Retiro Mensual'!$C$2:$C$2629,AY$5)</f>
        <v>485740.88309999998</v>
      </c>
      <c r="AZ114" s="12">
        <f>SUMIFS('Retiro Mensual'!$E$2:$E$2629,'Retiro Mensual'!$A$2:$A$2629,AZ$4,'Retiro Mensual'!$B$2:$B$2629,$B114,'Retiro Mensual'!$C$2:$C$2629,AZ$5)</f>
        <v>1302349.6769999999</v>
      </c>
      <c r="BA114" s="13">
        <f>SUMIFS('Retiro Mensual'!$E$2:$E$2629,'Retiro Mensual'!$A$2:$A$2629,BA$4,'Retiro Mensual'!$B$2:$B$2629,$B114,'Retiro Mensual'!$C$2:$C$2629,BA$5)</f>
        <v>950962.94350000005</v>
      </c>
      <c r="BB114" s="13">
        <f>SUMIFS('Retiro Mensual'!$E$2:$E$2629,'Retiro Mensual'!$A$2:$A$2629,BB$4,'Retiro Mensual'!$B$2:$B$2629,$B114,'Retiro Mensual'!$C$2:$C$2629,BB$5)</f>
        <v>1138605.1029999999</v>
      </c>
      <c r="BC114" s="13">
        <f>SUMIFS('Retiro Mensual'!$E$2:$E$2629,'Retiro Mensual'!$A$2:$A$2629,BC$4,'Retiro Mensual'!$B$2:$B$2629,$B114,'Retiro Mensual'!$C$2:$C$2629,BC$5)</f>
        <v>867462.17520000006</v>
      </c>
      <c r="BD114" s="13">
        <f>SUMIFS('Retiro Mensual'!$E$2:$E$2629,'Retiro Mensual'!$A$2:$A$2629,BD$4,'Retiro Mensual'!$B$2:$B$2629,$B114,'Retiro Mensual'!$C$2:$C$2629,BD$5)</f>
        <v>1013507.823</v>
      </c>
      <c r="BE114" s="13">
        <f>SUMIFS('Retiro Mensual'!$E$2:$E$2629,'Retiro Mensual'!$A$2:$A$2629,BE$4,'Retiro Mensual'!$B$2:$B$2629,$B114,'Retiro Mensual'!$C$2:$C$2629,BE$5)</f>
        <v>856779.68130000005</v>
      </c>
      <c r="BF114" s="13">
        <f>SUMIFS('Retiro Mensual'!$E$2:$E$2629,'Retiro Mensual'!$A$2:$A$2629,BF$4,'Retiro Mensual'!$B$2:$B$2629,$B114,'Retiro Mensual'!$C$2:$C$2629,BF$5)</f>
        <v>904325.94510000001</v>
      </c>
      <c r="BG114" s="13">
        <f>SUMIFS('Retiro Mensual'!$E$2:$E$2629,'Retiro Mensual'!$A$2:$A$2629,BG$4,'Retiro Mensual'!$B$2:$B$2629,$B114,'Retiro Mensual'!$C$2:$C$2629,BG$5)</f>
        <v>882140.13820000004</v>
      </c>
      <c r="BH114" s="13">
        <f>SUMIFS('Retiro Mensual'!$E$2:$E$2629,'Retiro Mensual'!$A$2:$A$2629,BH$4,'Retiro Mensual'!$B$2:$B$2629,$B114,'Retiro Mensual'!$C$2:$C$2629,BH$5)</f>
        <v>836266.44240000006</v>
      </c>
      <c r="BI114" s="13">
        <f>SUMIFS('Retiro Mensual'!$E$2:$E$2629,'Retiro Mensual'!$A$2:$A$2629,BI$4,'Retiro Mensual'!$B$2:$B$2629,$B114,'Retiro Mensual'!$C$2:$C$2629,BI$5)</f>
        <v>520532.73839999997</v>
      </c>
      <c r="BJ114" s="13">
        <f>SUMIFS('Retiro Mensual'!$E$2:$E$2629,'Retiro Mensual'!$A$2:$A$2629,BJ$4,'Retiro Mensual'!$B$2:$B$2629,$B114,'Retiro Mensual'!$C$2:$C$2629,BJ$5)</f>
        <v>585522.92420000001</v>
      </c>
      <c r="BK114" s="14">
        <f>SUMIFS('Retiro Mensual'!$E$2:$E$2629,'Retiro Mensual'!$A$2:$A$2629,BK$4,'Retiro Mensual'!$B$2:$B$2629,$B114,'Retiro Mensual'!$C$2:$C$2629,BK$5)</f>
        <v>701385.12419999996</v>
      </c>
      <c r="BL114" s="12">
        <f>SUMIFS('Retiro Mensual'!$E$2:$E$2629,'Retiro Mensual'!$A$2:$A$2629,BL$4,'Retiro Mensual'!$B$2:$B$2629,$B114,'Retiro Mensual'!$C$2:$C$2629,BL$5)</f>
        <v>1302685.9410000001</v>
      </c>
      <c r="BM114" s="13">
        <f>SUMIFS('Retiro Mensual'!$E$2:$E$2629,'Retiro Mensual'!$A$2:$A$2629,BM$4,'Retiro Mensual'!$B$2:$B$2629,$B114,'Retiro Mensual'!$C$2:$C$2629,BM$5)</f>
        <v>954451.17819999997</v>
      </c>
      <c r="BN114" s="13">
        <f>SUMIFS('Retiro Mensual'!$E$2:$E$2629,'Retiro Mensual'!$A$2:$A$2629,BN$4,'Retiro Mensual'!$B$2:$B$2629,$B114,'Retiro Mensual'!$C$2:$C$2629,BN$5)</f>
        <v>1134619</v>
      </c>
      <c r="BO114" s="13">
        <f>SUMIFS('Retiro Mensual'!$E$2:$E$2629,'Retiro Mensual'!$A$2:$A$2629,BO$4,'Retiro Mensual'!$B$2:$B$2629,$B114,'Retiro Mensual'!$C$2:$C$2629,BO$5)</f>
        <v>860146.07750000001</v>
      </c>
      <c r="BP114" s="13">
        <f>SUMIFS('Retiro Mensual'!$E$2:$E$2629,'Retiro Mensual'!$A$2:$A$2629,BP$4,'Retiro Mensual'!$B$2:$B$2629,$B114,'Retiro Mensual'!$C$2:$C$2629,BP$5)</f>
        <v>1047968.794</v>
      </c>
      <c r="BQ114" s="13">
        <f>SUMIFS('Retiro Mensual'!$E$2:$E$2629,'Retiro Mensual'!$A$2:$A$2629,BQ$4,'Retiro Mensual'!$B$2:$B$2629,$B114,'Retiro Mensual'!$C$2:$C$2629,BQ$5)</f>
        <v>917065.79059999995</v>
      </c>
      <c r="BR114" s="13">
        <f>SUMIFS('Retiro Mensual'!$E$2:$E$2629,'Retiro Mensual'!$A$2:$A$2629,BR$4,'Retiro Mensual'!$B$2:$B$2629,$B114,'Retiro Mensual'!$C$2:$C$2629,BR$5)</f>
        <v>977893.3872</v>
      </c>
      <c r="BS114" s="13">
        <f>SUMIFS('Retiro Mensual'!$E$2:$E$2629,'Retiro Mensual'!$A$2:$A$2629,BS$4,'Retiro Mensual'!$B$2:$B$2629,$B114,'Retiro Mensual'!$C$2:$C$2629,BS$5)</f>
        <v>966262.85360000003</v>
      </c>
      <c r="BT114" s="13">
        <f>SUMIFS('Retiro Mensual'!$E$2:$E$2629,'Retiro Mensual'!$A$2:$A$2629,BT$4,'Retiro Mensual'!$B$2:$B$2629,$B114,'Retiro Mensual'!$C$2:$C$2629,BT$5)</f>
        <v>883574.97309999994</v>
      </c>
      <c r="BU114" s="13">
        <f>SUMIFS('Retiro Mensual'!$E$2:$E$2629,'Retiro Mensual'!$A$2:$A$2629,BU$4,'Retiro Mensual'!$B$2:$B$2629,$B114,'Retiro Mensual'!$C$2:$C$2629,BU$5)</f>
        <v>687585.43629999994</v>
      </c>
      <c r="BV114" s="13">
        <f>SUMIFS('Retiro Mensual'!$E$2:$E$2629,'Retiro Mensual'!$A$2:$A$2629,BV$4,'Retiro Mensual'!$B$2:$B$2629,$B114,'Retiro Mensual'!$C$2:$C$2629,BV$5)</f>
        <v>774837.46369999996</v>
      </c>
      <c r="BW114" s="14">
        <f>SUMIFS('Retiro Mensual'!$E$2:$E$2629,'Retiro Mensual'!$A$2:$A$2629,BW$4,'Retiro Mensual'!$B$2:$B$2629,$B114,'Retiro Mensual'!$C$2:$C$2629,BW$5)</f>
        <v>865889.48699999996</v>
      </c>
      <c r="BX114" s="13"/>
      <c r="BY114" s="12">
        <f>SUMIFS('Compra Ventas'!$E$2:$E$2700,'Compra Ventas'!$A$2:$A$2700,BY$4,'Compra Ventas'!$B$2:$B$2700,$B114,'Compra Ventas'!$C$2:$C$2700,BY$5)</f>
        <v>1296343.4181330649</v>
      </c>
      <c r="BZ114" s="13">
        <f>SUMIFS('Compra Ventas'!$E$2:$E$2700,'Compra Ventas'!$A$2:$A$2700,BZ$4,'Compra Ventas'!$B$2:$B$2700,$B114,'Compra Ventas'!$C$2:$C$2700,BZ$5)</f>
        <v>4782034.1700970158</v>
      </c>
      <c r="CA114" s="13">
        <f>SUMIFS('Compra Ventas'!$E$2:$E$2700,'Compra Ventas'!$A$2:$A$2700,CA$4,'Compra Ventas'!$B$2:$B$2700,$B114,'Compra Ventas'!$C$2:$C$2700,CA$5)</f>
        <v>5651942.7475177469</v>
      </c>
      <c r="CB114" s="13">
        <f>SUMIFS('Compra Ventas'!$E$2:$E$2700,'Compra Ventas'!$A$2:$A$2700,CB$4,'Compra Ventas'!$B$2:$B$2700,$B114,'Compra Ventas'!$C$2:$C$2700,CB$5)</f>
        <v>4927782.1256518709</v>
      </c>
      <c r="CC114" s="13">
        <f>SUMIFS('Compra Ventas'!$E$2:$E$2700,'Compra Ventas'!$A$2:$A$2700,CC$4,'Compra Ventas'!$B$2:$B$2700,$B114,'Compra Ventas'!$C$2:$C$2700,CC$5)</f>
        <v>5150326.7167835711</v>
      </c>
      <c r="CD114" s="13">
        <f>SUMIFS('Compra Ventas'!$E$2:$E$2700,'Compra Ventas'!$A$2:$A$2700,CD$4,'Compra Ventas'!$B$2:$B$2700,$B114,'Compra Ventas'!$C$2:$C$2700,CD$5)</f>
        <v>3717428.577207013</v>
      </c>
      <c r="CE114" s="13">
        <f>SUMIFS('Compra Ventas'!$E$2:$E$2700,'Compra Ventas'!$A$2:$A$2700,CE$4,'Compra Ventas'!$B$2:$B$2700,$B114,'Compra Ventas'!$C$2:$C$2700,CE$5)</f>
        <v>4520492.0317357806</v>
      </c>
      <c r="CF114" s="13">
        <f>SUMIFS('Compra Ventas'!$E$2:$E$2700,'Compra Ventas'!$A$2:$A$2700,CF$4,'Compra Ventas'!$B$2:$B$2700,$B114,'Compra Ventas'!$C$2:$C$2700,CF$5)</f>
        <v>4199514.6097491812</v>
      </c>
      <c r="CG114" s="13">
        <f>SUMIFS('Compra Ventas'!$E$2:$E$2700,'Compra Ventas'!$A$2:$A$2700,CG$4,'Compra Ventas'!$B$2:$B$2700,$B114,'Compra Ventas'!$C$2:$C$2700,CG$5)</f>
        <v>4227043.9075194262</v>
      </c>
      <c r="CH114" s="13">
        <f>SUMIFS('Compra Ventas'!$E$2:$E$2700,'Compra Ventas'!$A$2:$A$2700,CH$4,'Compra Ventas'!$B$2:$B$2700,$B114,'Compra Ventas'!$C$2:$C$2700,CH$5)</f>
        <v>3217196.1486533456</v>
      </c>
      <c r="CI114" s="13">
        <f>SUMIFS('Compra Ventas'!$E$2:$E$2700,'Compra Ventas'!$A$2:$A$2700,CI$4,'Compra Ventas'!$B$2:$B$2700,$B114,'Compra Ventas'!$C$2:$C$2700,CI$5)</f>
        <v>3050733.4988776101</v>
      </c>
      <c r="CJ114" s="14">
        <f>SUMIFS('Compra Ventas'!$E$2:$E$2700,'Compra Ventas'!$A$2:$A$2700,CJ$4,'Compra Ventas'!$B$2:$B$2700,$B114,'Compra Ventas'!$C$2:$C$2700,CJ$5)</f>
        <v>3145957.0346541125</v>
      </c>
      <c r="CK114" s="12">
        <f>SUMIFS('Compra Ventas'!$E$2:$E$2700,'Compra Ventas'!$A$2:$A$2700,CK$4,'Compra Ventas'!$B$2:$B$2700,$B114,'Compra Ventas'!$C$2:$C$2700,CK$5)</f>
        <v>1299047.5898408813</v>
      </c>
      <c r="CL114" s="13">
        <f>SUMIFS('Compra Ventas'!$E$2:$E$2700,'Compra Ventas'!$A$2:$A$2700,CL$4,'Compra Ventas'!$B$2:$B$2700,$B114,'Compra Ventas'!$C$2:$C$2700,CL$5)</f>
        <v>4806013.7777209058</v>
      </c>
      <c r="CM114" s="13">
        <f>SUMIFS('Compra Ventas'!$E$2:$E$2700,'Compra Ventas'!$A$2:$A$2700,CM$4,'Compra Ventas'!$B$2:$B$2700,$B114,'Compra Ventas'!$C$2:$C$2700,CM$5)</f>
        <v>5676110.4531701263</v>
      </c>
      <c r="CN114" s="13">
        <f>SUMIFS('Compra Ventas'!$E$2:$E$2700,'Compra Ventas'!$A$2:$A$2700,CN$4,'Compra Ventas'!$B$2:$B$2700,$B114,'Compra Ventas'!$C$2:$C$2700,CN$5)</f>
        <v>4991667.9439911675</v>
      </c>
      <c r="CO114" s="13">
        <f>SUMIFS('Compra Ventas'!$E$2:$E$2700,'Compra Ventas'!$A$2:$A$2700,CO$4,'Compra Ventas'!$B$2:$B$2700,$B114,'Compra Ventas'!$C$2:$C$2700,CO$5)</f>
        <v>5208780.8620853163</v>
      </c>
      <c r="CP114" s="13">
        <f>SUMIFS('Compra Ventas'!$E$2:$E$2700,'Compra Ventas'!$A$2:$A$2700,CP$4,'Compra Ventas'!$B$2:$B$2700,$B114,'Compra Ventas'!$C$2:$C$2700,CP$5)</f>
        <v>3739840.5191578651</v>
      </c>
      <c r="CQ114" s="13">
        <f>SUMIFS('Compra Ventas'!$E$2:$E$2700,'Compra Ventas'!$A$2:$A$2700,CQ$4,'Compra Ventas'!$B$2:$B$2700,$B114,'Compra Ventas'!$C$2:$C$2700,CQ$5)</f>
        <v>4584933.8873433704</v>
      </c>
      <c r="CR114" s="13">
        <f>SUMIFS('Compra Ventas'!$E$2:$E$2700,'Compra Ventas'!$A$2:$A$2700,CR$4,'Compra Ventas'!$B$2:$B$2700,$B114,'Compra Ventas'!$C$2:$C$2700,CR$5)</f>
        <v>4233638.6916647796</v>
      </c>
      <c r="CS114" s="13">
        <f>SUMIFS('Compra Ventas'!$E$2:$E$2700,'Compra Ventas'!$A$2:$A$2700,CS$4,'Compra Ventas'!$B$2:$B$2700,$B114,'Compra Ventas'!$C$2:$C$2700,CS$5)</f>
        <v>4265336.9200172909</v>
      </c>
      <c r="CT114" s="13">
        <f>SUMIFS('Compra Ventas'!$E$2:$E$2700,'Compra Ventas'!$A$2:$A$2700,CT$4,'Compra Ventas'!$B$2:$B$2700,$B114,'Compra Ventas'!$C$2:$C$2700,CT$5)</f>
        <v>3225793.0861985786</v>
      </c>
      <c r="CU114" s="13">
        <f>SUMIFS('Compra Ventas'!$E$2:$E$2700,'Compra Ventas'!$A$2:$A$2700,CU$4,'Compra Ventas'!$B$2:$B$2700,$B114,'Compra Ventas'!$C$2:$C$2700,CU$5)</f>
        <v>2751158.1864086855</v>
      </c>
      <c r="CV114" s="14">
        <f>SUMIFS('Compra Ventas'!$E$2:$E$2700,'Compra Ventas'!$A$2:$A$2700,CV$4,'Compra Ventas'!$B$2:$B$2700,$B114,'Compra Ventas'!$C$2:$C$2700,CV$5)</f>
        <v>2826887.5220599994</v>
      </c>
      <c r="CW114" s="12">
        <f>SUMIFS('Compra Ventas'!$E$2:$E$2700,'Compra Ventas'!$A$2:$A$2700,CW$4,'Compra Ventas'!$B$2:$B$2700,$B114,'Compra Ventas'!$C$2:$C$2700,CW$5)</f>
        <v>1298956.4731322695</v>
      </c>
      <c r="CX114" s="13">
        <f>SUMIFS('Compra Ventas'!$E$2:$E$2700,'Compra Ventas'!$A$2:$A$2700,CX$4,'Compra Ventas'!$B$2:$B$2700,$B114,'Compra Ventas'!$C$2:$C$2700,CX$5)</f>
        <v>4840483.8298603361</v>
      </c>
      <c r="CY114" s="13">
        <f>SUMIFS('Compra Ventas'!$E$2:$E$2700,'Compra Ventas'!$A$2:$A$2700,CY$4,'Compra Ventas'!$B$2:$B$2700,$B114,'Compra Ventas'!$C$2:$C$2700,CY$5)</f>
        <v>5716044.6782376934</v>
      </c>
      <c r="CZ114" s="13">
        <f>SUMIFS('Compra Ventas'!$E$2:$E$2700,'Compra Ventas'!$A$2:$A$2700,CZ$4,'Compra Ventas'!$B$2:$B$2700,$B114,'Compra Ventas'!$C$2:$C$2700,CZ$5)</f>
        <v>5050945.1559103504</v>
      </c>
      <c r="DA114" s="13">
        <f>SUMIFS('Compra Ventas'!$E$2:$E$2700,'Compra Ventas'!$A$2:$A$2700,DA$4,'Compra Ventas'!$B$2:$B$2700,$B114,'Compra Ventas'!$C$2:$C$2700,DA$5)</f>
        <v>5254029.6083030514</v>
      </c>
      <c r="DB114" s="13">
        <f>SUMIFS('Compra Ventas'!$E$2:$E$2700,'Compra Ventas'!$A$2:$A$2700,DB$4,'Compra Ventas'!$B$2:$B$2700,$B114,'Compra Ventas'!$C$2:$C$2700,DB$5)</f>
        <v>3825717.7436759947</v>
      </c>
      <c r="DC114" s="13">
        <f>SUMIFS('Compra Ventas'!$E$2:$E$2700,'Compra Ventas'!$A$2:$A$2700,DC$4,'Compra Ventas'!$B$2:$B$2700,$B114,'Compra Ventas'!$C$2:$C$2700,DC$5)</f>
        <v>4666442.1481203325</v>
      </c>
      <c r="DD114" s="13">
        <f>SUMIFS('Compra Ventas'!$E$2:$E$2700,'Compra Ventas'!$A$2:$A$2700,DD$4,'Compra Ventas'!$B$2:$B$2700,$B114,'Compra Ventas'!$C$2:$C$2700,DD$5)</f>
        <v>4316578.3546836255</v>
      </c>
      <c r="DE114" s="13">
        <f>SUMIFS('Compra Ventas'!$E$2:$E$2700,'Compra Ventas'!$A$2:$A$2700,DE$4,'Compra Ventas'!$B$2:$B$2700,$B114,'Compra Ventas'!$C$2:$C$2700,DE$5)</f>
        <v>4358430.4186448483</v>
      </c>
      <c r="DF114" s="13">
        <f>SUMIFS('Compra Ventas'!$E$2:$E$2700,'Compra Ventas'!$A$2:$A$2700,DF$4,'Compra Ventas'!$B$2:$B$2700,$B114,'Compra Ventas'!$C$2:$C$2700,DF$5)</f>
        <v>3333510.1560120797</v>
      </c>
      <c r="DG114" s="13">
        <f>SUMIFS('Compra Ventas'!$E$2:$E$2700,'Compra Ventas'!$A$2:$A$2700,DG$4,'Compra Ventas'!$B$2:$B$2700,$B114,'Compra Ventas'!$C$2:$C$2700,DG$5)</f>
        <v>2737592.4235866172</v>
      </c>
      <c r="DH114" s="14">
        <f>SUMIFS('Compra Ventas'!$E$2:$E$2700,'Compra Ventas'!$A$2:$A$2700,DH$4,'Compra Ventas'!$B$2:$B$2700,$B114,'Compra Ventas'!$C$2:$C$2700,DH$5)</f>
        <v>3057830.1770948642</v>
      </c>
      <c r="DI114" s="84"/>
      <c r="DJ114" s="98">
        <f>SUMIFS('Ajuste Ciclado'!D$5:D$47,'Ajuste Ciclado'!$C$5:$C$47,Balance!DJ$4,'Ajuste Ciclado'!$B$5:$B$47,Balance!$B114)</f>
        <v>0</v>
      </c>
      <c r="DK114" s="99">
        <f>SUMIFS('Ajuste Ciclado'!E$5:E$47,'Ajuste Ciclado'!$C$5:$C$47,Balance!DK$4,'Ajuste Ciclado'!$B$5:$B$47,Balance!$B114)</f>
        <v>0</v>
      </c>
      <c r="DL114" s="99">
        <f>SUMIFS('Ajuste Ciclado'!F$5:F$47,'Ajuste Ciclado'!$C$5:$C$47,Balance!DL$4,'Ajuste Ciclado'!$B$5:$B$47,Balance!$B114)</f>
        <v>0</v>
      </c>
      <c r="DM114" s="99">
        <f>SUMIFS('Ajuste Ciclado'!G$5:G$47,'Ajuste Ciclado'!$C$5:$C$47,Balance!DM$4,'Ajuste Ciclado'!$B$5:$B$47,Balance!$B114)</f>
        <v>0</v>
      </c>
      <c r="DN114" s="99">
        <f>SUMIFS('Ajuste Ciclado'!H$5:H$47,'Ajuste Ciclado'!$C$5:$C$47,Balance!DN$4,'Ajuste Ciclado'!$B$5:$B$47,Balance!$B114)</f>
        <v>0</v>
      </c>
      <c r="DO114" s="99">
        <f>SUMIFS('Ajuste Ciclado'!I$5:I$47,'Ajuste Ciclado'!$C$5:$C$47,Balance!DO$4,'Ajuste Ciclado'!$B$5:$B$47,Balance!$B114)</f>
        <v>0</v>
      </c>
      <c r="DP114" s="99">
        <f>SUMIFS('Ajuste Ciclado'!J$5:J$47,'Ajuste Ciclado'!$C$5:$C$47,Balance!DP$4,'Ajuste Ciclado'!$B$5:$B$47,Balance!$B114)</f>
        <v>0</v>
      </c>
      <c r="DQ114" s="99">
        <f>SUMIFS('Ajuste Ciclado'!K$5:K$47,'Ajuste Ciclado'!$C$5:$C$47,Balance!DQ$4,'Ajuste Ciclado'!$B$5:$B$47,Balance!$B114)</f>
        <v>0</v>
      </c>
      <c r="DR114" s="99">
        <f>SUMIFS('Ajuste Ciclado'!L$5:L$47,'Ajuste Ciclado'!$C$5:$C$47,Balance!DR$4,'Ajuste Ciclado'!$B$5:$B$47,Balance!$B114)</f>
        <v>0</v>
      </c>
      <c r="DS114" s="99">
        <f>SUMIFS('Ajuste Ciclado'!M$5:M$47,'Ajuste Ciclado'!$C$5:$C$47,Balance!DS$4,'Ajuste Ciclado'!$B$5:$B$47,Balance!$B114)</f>
        <v>0</v>
      </c>
      <c r="DT114" s="99">
        <f>SUMIFS('Ajuste Ciclado'!N$5:N$47,'Ajuste Ciclado'!$C$5:$C$47,Balance!DT$4,'Ajuste Ciclado'!$B$5:$B$47,Balance!$B114)</f>
        <v>0</v>
      </c>
      <c r="DU114" s="100">
        <f>SUMIFS('Ajuste Ciclado'!O$5:O$47,'Ajuste Ciclado'!$C$5:$C$47,Balance!DU$4,'Ajuste Ciclado'!$B$5:$B$47,Balance!$B114)</f>
        <v>0</v>
      </c>
      <c r="DV114" s="98">
        <f>SUMIFS('Ajuste Ciclado'!D$5:D$47,'Ajuste Ciclado'!$C$5:$C$47,Balance!DV$4,'Ajuste Ciclado'!$B$5:$B$47,Balance!$B114)</f>
        <v>0</v>
      </c>
      <c r="DW114" s="99">
        <f>SUMIFS('Ajuste Ciclado'!E$5:E$47,'Ajuste Ciclado'!$C$5:$C$47,Balance!DW$4,'Ajuste Ciclado'!$B$5:$B$47,Balance!$B114)</f>
        <v>0</v>
      </c>
      <c r="DX114" s="99">
        <f>SUMIFS('Ajuste Ciclado'!F$5:F$47,'Ajuste Ciclado'!$C$5:$C$47,Balance!DX$4,'Ajuste Ciclado'!$B$5:$B$47,Balance!$B114)</f>
        <v>0</v>
      </c>
      <c r="DY114" s="99">
        <f>SUMIFS('Ajuste Ciclado'!G$5:G$47,'Ajuste Ciclado'!$C$5:$C$47,Balance!DY$4,'Ajuste Ciclado'!$B$5:$B$47,Balance!$B114)</f>
        <v>0</v>
      </c>
      <c r="DZ114" s="99">
        <f>SUMIFS('Ajuste Ciclado'!H$5:H$47,'Ajuste Ciclado'!$C$5:$C$47,Balance!DZ$4,'Ajuste Ciclado'!$B$5:$B$47,Balance!$B114)</f>
        <v>0</v>
      </c>
      <c r="EA114" s="99">
        <f>SUMIFS('Ajuste Ciclado'!I$5:I$47,'Ajuste Ciclado'!$C$5:$C$47,Balance!EA$4,'Ajuste Ciclado'!$B$5:$B$47,Balance!$B114)</f>
        <v>0</v>
      </c>
      <c r="EB114" s="99">
        <f>SUMIFS('Ajuste Ciclado'!J$5:J$47,'Ajuste Ciclado'!$C$5:$C$47,Balance!EB$4,'Ajuste Ciclado'!$B$5:$B$47,Balance!$B114)</f>
        <v>0</v>
      </c>
      <c r="EC114" s="99">
        <f>SUMIFS('Ajuste Ciclado'!K$5:K$47,'Ajuste Ciclado'!$C$5:$C$47,Balance!EC$4,'Ajuste Ciclado'!$B$5:$B$47,Balance!$B114)</f>
        <v>0</v>
      </c>
      <c r="ED114" s="99">
        <f>SUMIFS('Ajuste Ciclado'!L$5:L$47,'Ajuste Ciclado'!$C$5:$C$47,Balance!ED$4,'Ajuste Ciclado'!$B$5:$B$47,Balance!$B114)</f>
        <v>0</v>
      </c>
      <c r="EE114" s="99">
        <f>SUMIFS('Ajuste Ciclado'!M$5:M$47,'Ajuste Ciclado'!$C$5:$C$47,Balance!EE$4,'Ajuste Ciclado'!$B$5:$B$47,Balance!$B114)</f>
        <v>0</v>
      </c>
      <c r="EF114" s="99">
        <f>SUMIFS('Ajuste Ciclado'!N$5:N$47,'Ajuste Ciclado'!$C$5:$C$47,Balance!EF$4,'Ajuste Ciclado'!$B$5:$B$47,Balance!$B114)</f>
        <v>0</v>
      </c>
      <c r="EG114" s="100">
        <f>SUMIFS('Ajuste Ciclado'!O$5:O$47,'Ajuste Ciclado'!$C$5:$C$47,Balance!EG$4,'Ajuste Ciclado'!$B$5:$B$47,Balance!$B114)</f>
        <v>0</v>
      </c>
      <c r="EH114" s="98">
        <f>SUMIFS('Ajuste Ciclado'!D$5:D$47,'Ajuste Ciclado'!$C$5:$C$47,Balance!EH$4,'Ajuste Ciclado'!$B$5:$B$47,Balance!$B114)</f>
        <v>0</v>
      </c>
      <c r="EI114" s="99">
        <f>SUMIFS('Ajuste Ciclado'!E$5:E$47,'Ajuste Ciclado'!$C$5:$C$47,Balance!EI$4,'Ajuste Ciclado'!$B$5:$B$47,Balance!$B114)</f>
        <v>0</v>
      </c>
      <c r="EJ114" s="99">
        <f>SUMIFS('Ajuste Ciclado'!F$5:F$47,'Ajuste Ciclado'!$C$5:$C$47,Balance!EJ$4,'Ajuste Ciclado'!$B$5:$B$47,Balance!$B114)</f>
        <v>0</v>
      </c>
      <c r="EK114" s="99">
        <f>SUMIFS('Ajuste Ciclado'!G$5:G$47,'Ajuste Ciclado'!$C$5:$C$47,Balance!EK$4,'Ajuste Ciclado'!$B$5:$B$47,Balance!$B114)</f>
        <v>0</v>
      </c>
      <c r="EL114" s="99">
        <f>SUMIFS('Ajuste Ciclado'!H$5:H$47,'Ajuste Ciclado'!$C$5:$C$47,Balance!EL$4,'Ajuste Ciclado'!$B$5:$B$47,Balance!$B114)</f>
        <v>0</v>
      </c>
      <c r="EM114" s="99">
        <f>SUMIFS('Ajuste Ciclado'!I$5:I$47,'Ajuste Ciclado'!$C$5:$C$47,Balance!EM$4,'Ajuste Ciclado'!$B$5:$B$47,Balance!$B114)</f>
        <v>0</v>
      </c>
      <c r="EN114" s="99">
        <f>SUMIFS('Ajuste Ciclado'!J$5:J$47,'Ajuste Ciclado'!$C$5:$C$47,Balance!EN$4,'Ajuste Ciclado'!$B$5:$B$47,Balance!$B114)</f>
        <v>0</v>
      </c>
      <c r="EO114" s="99">
        <f>SUMIFS('Ajuste Ciclado'!K$5:K$47,'Ajuste Ciclado'!$C$5:$C$47,Balance!EO$4,'Ajuste Ciclado'!$B$5:$B$47,Balance!$B114)</f>
        <v>0</v>
      </c>
      <c r="EP114" s="99">
        <f>SUMIFS('Ajuste Ciclado'!L$5:L$47,'Ajuste Ciclado'!$C$5:$C$47,Balance!EP$4,'Ajuste Ciclado'!$B$5:$B$47,Balance!$B114)</f>
        <v>0</v>
      </c>
      <c r="EQ114" s="99">
        <f>SUMIFS('Ajuste Ciclado'!M$5:M$47,'Ajuste Ciclado'!$C$5:$C$47,Balance!EQ$4,'Ajuste Ciclado'!$B$5:$B$47,Balance!$B114)</f>
        <v>0</v>
      </c>
      <c r="ER114" s="99">
        <f>SUMIFS('Ajuste Ciclado'!N$5:N$47,'Ajuste Ciclado'!$C$5:$C$47,Balance!ER$4,'Ajuste Ciclado'!$B$5:$B$47,Balance!$B114)</f>
        <v>0</v>
      </c>
      <c r="ES114" s="100">
        <f>SUMIFS('Ajuste Ciclado'!O$5:O$47,'Ajuste Ciclado'!$C$5:$C$47,Balance!ES$4,'Ajuste Ciclado'!$B$5:$B$47,Balance!$B114)</f>
        <v>0</v>
      </c>
      <c r="ET114" s="84"/>
      <c r="EU114" s="12">
        <f t="shared" si="181"/>
        <v>-4180.0367578398436</v>
      </c>
      <c r="EV114" s="13">
        <f t="shared" si="145"/>
        <v>3840270.0179236587</v>
      </c>
      <c r="EW114" s="13">
        <f t="shared" si="146"/>
        <v>4527556.459788953</v>
      </c>
      <c r="EX114" s="13">
        <f t="shared" si="147"/>
        <v>4102429.2796025639</v>
      </c>
      <c r="EY114" s="13">
        <f t="shared" si="148"/>
        <v>4123678.4881180418</v>
      </c>
      <c r="EZ114" s="13">
        <f t="shared" si="149"/>
        <v>2878088.0233158991</v>
      </c>
      <c r="FA114" s="13">
        <f t="shared" si="150"/>
        <v>3665909.5931260758</v>
      </c>
      <c r="FB114" s="13">
        <f t="shared" si="151"/>
        <v>3323273.2971757362</v>
      </c>
      <c r="FC114" s="13">
        <f t="shared" si="152"/>
        <v>3407208.9759612335</v>
      </c>
      <c r="FD114" s="13">
        <f t="shared" si="153"/>
        <v>2757496.915819278</v>
      </c>
      <c r="FE114" s="13">
        <f t="shared" si="154"/>
        <v>2625387.3642394058</v>
      </c>
      <c r="FF114" s="14">
        <f t="shared" si="155"/>
        <v>2660343.127222795</v>
      </c>
      <c r="FG114" s="12">
        <f t="shared" si="156"/>
        <v>-2890.9899200522341</v>
      </c>
      <c r="FH114" s="13">
        <f t="shared" si="157"/>
        <v>3855742.4447992416</v>
      </c>
      <c r="FI114" s="13">
        <f t="shared" si="158"/>
        <v>4538399.4932995737</v>
      </c>
      <c r="FJ114" s="13">
        <f t="shared" si="159"/>
        <v>4124995.513816644</v>
      </c>
      <c r="FK114" s="13">
        <f t="shared" si="160"/>
        <v>4196154.3345965454</v>
      </c>
      <c r="FL114" s="13">
        <f t="shared" si="161"/>
        <v>2884575.3257421777</v>
      </c>
      <c r="FM114" s="13">
        <f t="shared" si="162"/>
        <v>3681227.2036049515</v>
      </c>
      <c r="FN114" s="13">
        <f t="shared" si="163"/>
        <v>3351866.157342731</v>
      </c>
      <c r="FO114" s="13">
        <f t="shared" si="164"/>
        <v>3429332.795623275</v>
      </c>
      <c r="FP114" s="13">
        <f t="shared" si="165"/>
        <v>2705417.3065986168</v>
      </c>
      <c r="FQ114" s="13">
        <f t="shared" si="166"/>
        <v>2165792.2031841232</v>
      </c>
      <c r="FR114" s="14">
        <f t="shared" si="167"/>
        <v>2125645.6228351751</v>
      </c>
      <c r="FS114" s="12">
        <f t="shared" si="168"/>
        <v>-3318.4298835638911</v>
      </c>
      <c r="FT114" s="13">
        <f t="shared" si="169"/>
        <v>3886721.0677067079</v>
      </c>
      <c r="FU114" s="13">
        <f t="shared" si="170"/>
        <v>4582318.7746113697</v>
      </c>
      <c r="FV114" s="13">
        <f t="shared" si="171"/>
        <v>4191588.3064750228</v>
      </c>
      <c r="FW114" s="13">
        <f t="shared" si="172"/>
        <v>4206932.3867573775</v>
      </c>
      <c r="FX114" s="13">
        <f t="shared" si="173"/>
        <v>2910202.7009077305</v>
      </c>
      <c r="FY114" s="13">
        <f t="shared" si="174"/>
        <v>3689164.9634916233</v>
      </c>
      <c r="FZ114" s="13">
        <f t="shared" si="175"/>
        <v>3350693.2021659683</v>
      </c>
      <c r="GA114" s="13">
        <f t="shared" si="176"/>
        <v>3475133.9972207565</v>
      </c>
      <c r="GB114" s="13">
        <f t="shared" si="177"/>
        <v>2646101.750835326</v>
      </c>
      <c r="GC114" s="13">
        <f t="shared" si="178"/>
        <v>1962913.8662475077</v>
      </c>
      <c r="GD114" s="14">
        <f t="shared" si="179"/>
        <v>2192095.6611163756</v>
      </c>
      <c r="GE114" s="84"/>
      <c r="GF114" s="12">
        <f t="shared" si="182"/>
        <v>37907461.505535796</v>
      </c>
      <c r="GG114" s="13">
        <f t="shared" si="182"/>
        <v>37056257.411522999</v>
      </c>
      <c r="GH114" s="14">
        <f t="shared" si="182"/>
        <v>37090548.247652203</v>
      </c>
      <c r="GI114" s="6">
        <f t="shared" si="183"/>
        <v>2</v>
      </c>
      <c r="GJ114" s="12">
        <f t="shared" si="184"/>
        <v>-4180.0367578398436</v>
      </c>
      <c r="GK114" s="13">
        <f t="shared" si="185"/>
        <v>-2890.9899200522341</v>
      </c>
      <c r="GL114" s="14">
        <f t="shared" si="186"/>
        <v>-3318.4298835638911</v>
      </c>
      <c r="GM114" s="84"/>
      <c r="GN114" s="66">
        <f t="shared" si="187"/>
        <v>-2890.9899200522341</v>
      </c>
      <c r="GO114" s="84"/>
      <c r="GP114" s="63" t="str" cm="1">
        <f t="array" ref="GP114">INDEX($GF$4:$GH$4,1,GI114)</f>
        <v>Sample 3</v>
      </c>
      <c r="GQ114" s="12">
        <f t="shared" si="188"/>
        <v>-4180.0367578398436</v>
      </c>
      <c r="GR114" s="13">
        <f t="shared" si="188"/>
        <v>2625387.3642394058</v>
      </c>
      <c r="GS114" s="14">
        <f t="shared" si="188"/>
        <v>2660343.127222795</v>
      </c>
      <c r="GT114" s="12">
        <f t="shared" si="189"/>
        <v>-2890.9899200522341</v>
      </c>
      <c r="GU114" s="13">
        <f t="shared" si="189"/>
        <v>2125645.6228351751</v>
      </c>
      <c r="GV114" s="14">
        <f t="shared" si="189"/>
        <v>2165792.2031841232</v>
      </c>
      <c r="GW114" s="12">
        <f t="shared" si="190"/>
        <v>-3318.4298835638911</v>
      </c>
      <c r="GX114" s="13">
        <f t="shared" si="190"/>
        <v>1962913.8662475077</v>
      </c>
      <c r="GY114" s="14">
        <f t="shared" si="190"/>
        <v>2192095.6611163756</v>
      </c>
      <c r="GZ114" s="84" t="str">
        <f t="shared" si="180"/>
        <v>Sample 3</v>
      </c>
      <c r="HA114" s="12">
        <f t="shared" si="191"/>
        <v>-2890.9899200522341</v>
      </c>
      <c r="HB114" s="13">
        <f t="shared" si="191"/>
        <v>0</v>
      </c>
      <c r="HC114" s="14">
        <f t="shared" si="191"/>
        <v>0</v>
      </c>
      <c r="HD114" s="6">
        <f t="shared" si="192"/>
        <v>-2890.9899200522341</v>
      </c>
      <c r="HE114" s="84" t="str">
        <f t="shared" si="193"/>
        <v>Ok</v>
      </c>
    </row>
    <row r="115" spans="2:213" hidden="1" x14ac:dyDescent="0.3">
      <c r="B115" s="84" t="s">
        <v>342</v>
      </c>
      <c r="C115" s="12">
        <f>SUMIFS(Inyecciones!$E$2:$E$14185,Inyecciones!$A$2:$A$14185,Balance!C$4,Inyecciones!$B$2:$B$14185,Balance!$B115,Inyecciones!$C$2:$C$14185,Balance!C$5)</f>
        <v>190045.95464493689</v>
      </c>
      <c r="D115" s="13">
        <f>SUMIFS(Inyecciones!$E$2:$E$14185,Inyecciones!$A$2:$A$14185,Balance!D$4,Inyecciones!$B$2:$B$14185,Balance!$B115,Inyecciones!$C$2:$C$14185,Balance!D$5)</f>
        <v>282236.2647547712</v>
      </c>
      <c r="E115" s="13">
        <f>SUMIFS(Inyecciones!$E$2:$E$14185,Inyecciones!$A$2:$A$14185,Balance!E$4,Inyecciones!$B$2:$B$14185,Balance!$B115,Inyecciones!$C$2:$C$14185,Balance!E$5)</f>
        <v>327189.09870296193</v>
      </c>
      <c r="F115" s="13">
        <f>SUMIFS(Inyecciones!$E$2:$E$14185,Inyecciones!$A$2:$A$14185,Balance!F$4,Inyecciones!$B$2:$B$14185,Balance!$B115,Inyecciones!$C$2:$C$14185,Balance!F$5)</f>
        <v>191636.9656043897</v>
      </c>
      <c r="G115" s="13">
        <f>SUMIFS(Inyecciones!$E$2:$E$14185,Inyecciones!$A$2:$A$14185,Balance!G$4,Inyecciones!$B$2:$B$14185,Balance!$B115,Inyecciones!$C$2:$C$14185,Balance!G$5)</f>
        <v>143470.69738041839</v>
      </c>
      <c r="H115" s="13">
        <f>SUMIFS(Inyecciones!$E$2:$E$14185,Inyecciones!$A$2:$A$14185,Balance!H$4,Inyecciones!$B$2:$B$14185,Balance!$B115,Inyecciones!$C$2:$C$14185,Balance!H$5)</f>
        <v>107388.0792050302</v>
      </c>
      <c r="I115" s="13">
        <f>SUMIFS(Inyecciones!$E$2:$E$14185,Inyecciones!$A$2:$A$14185,Balance!I$4,Inyecciones!$B$2:$B$14185,Balance!$B115,Inyecciones!$C$2:$C$14185,Balance!I$5)</f>
        <v>107824.0886714623</v>
      </c>
      <c r="J115" s="13">
        <f>SUMIFS(Inyecciones!$E$2:$E$14185,Inyecciones!$A$2:$A$14185,Balance!J$4,Inyecciones!$B$2:$B$14185,Balance!$B115,Inyecciones!$C$2:$C$14185,Balance!J$5)</f>
        <v>153348.21180071431</v>
      </c>
      <c r="K115" s="13">
        <f>SUMIFS(Inyecciones!$E$2:$E$14185,Inyecciones!$A$2:$A$14185,Balance!K$4,Inyecciones!$B$2:$B$14185,Balance!$B115,Inyecciones!$C$2:$C$14185,Balance!K$5)</f>
        <v>168791.93773898989</v>
      </c>
      <c r="L115" s="13">
        <f>SUMIFS(Inyecciones!$E$2:$E$14185,Inyecciones!$A$2:$A$14185,Balance!L$4,Inyecciones!$B$2:$B$14185,Balance!$B115,Inyecciones!$C$2:$C$14185,Balance!L$5)</f>
        <v>112782.5293278442</v>
      </c>
      <c r="M115" s="13">
        <f>SUMIFS(Inyecciones!$E$2:$E$14185,Inyecciones!$A$2:$A$14185,Balance!M$4,Inyecciones!$B$2:$B$14185,Balance!$B115,Inyecciones!$C$2:$C$14185,Balance!M$5)</f>
        <v>106359.7827765026</v>
      </c>
      <c r="N115" s="14">
        <f>SUMIFS(Inyecciones!$E$2:$E$14185,Inyecciones!$A$2:$A$14185,Balance!N$4,Inyecciones!$B$2:$B$14185,Balance!$B115,Inyecciones!$C$2:$C$14185,Balance!N$5)</f>
        <v>96113.192878725851</v>
      </c>
      <c r="O115" s="12">
        <f>SUMIFS(Inyecciones!$E$2:$E$14185,Inyecciones!$A$2:$A$14185,Balance!O$4,Inyecciones!$B$2:$B$14185,Balance!$B115,Inyecciones!$C$2:$C$14185,Balance!O$5)</f>
        <v>190373.46710302829</v>
      </c>
      <c r="P115" s="13">
        <f>SUMIFS(Inyecciones!$E$2:$E$14185,Inyecciones!$A$2:$A$14185,Balance!P$4,Inyecciones!$B$2:$B$14185,Balance!$B115,Inyecciones!$C$2:$C$14185,Balance!P$5)</f>
        <v>282859.0056910594</v>
      </c>
      <c r="Q115" s="13">
        <f>SUMIFS(Inyecciones!$E$2:$E$14185,Inyecciones!$A$2:$A$14185,Balance!Q$4,Inyecciones!$B$2:$B$14185,Balance!$B115,Inyecciones!$C$2:$C$14185,Balance!Q$5)</f>
        <v>346557.46150842292</v>
      </c>
      <c r="R115" s="13">
        <f>SUMIFS(Inyecciones!$E$2:$E$14185,Inyecciones!$A$2:$A$14185,Balance!R$4,Inyecciones!$B$2:$B$14185,Balance!$B115,Inyecciones!$C$2:$C$14185,Balance!R$5)</f>
        <v>163282.68526935379</v>
      </c>
      <c r="S115" s="13">
        <f>SUMIFS(Inyecciones!$E$2:$E$14185,Inyecciones!$A$2:$A$14185,Balance!S$4,Inyecciones!$B$2:$B$14185,Balance!$B115,Inyecciones!$C$2:$C$14185,Balance!S$5)</f>
        <v>154858.4096449042</v>
      </c>
      <c r="T115" s="13">
        <f>SUMIFS(Inyecciones!$E$2:$E$14185,Inyecciones!$A$2:$A$14185,Balance!T$4,Inyecciones!$B$2:$B$14185,Balance!$B115,Inyecciones!$C$2:$C$14185,Balance!T$5)</f>
        <v>143383.8254535578</v>
      </c>
      <c r="U115" s="13">
        <f>SUMIFS(Inyecciones!$E$2:$E$14185,Inyecciones!$A$2:$A$14185,Balance!U$4,Inyecciones!$B$2:$B$14185,Balance!$B115,Inyecciones!$C$2:$C$14185,Balance!U$5)</f>
        <v>167021.29052118809</v>
      </c>
      <c r="V115" s="13">
        <f>SUMIFS(Inyecciones!$E$2:$E$14185,Inyecciones!$A$2:$A$14185,Balance!V$4,Inyecciones!$B$2:$B$14185,Balance!$B115,Inyecciones!$C$2:$C$14185,Balance!V$5)</f>
        <v>154983.76954503529</v>
      </c>
      <c r="W115" s="13">
        <f>SUMIFS(Inyecciones!$E$2:$E$14185,Inyecciones!$A$2:$A$14185,Balance!W$4,Inyecciones!$B$2:$B$14185,Balance!$B115,Inyecciones!$C$2:$C$14185,Balance!W$5)</f>
        <v>171727.80202917481</v>
      </c>
      <c r="X115" s="13">
        <f>SUMIFS(Inyecciones!$E$2:$E$14185,Inyecciones!$A$2:$A$14185,Balance!X$4,Inyecciones!$B$2:$B$14185,Balance!$B115,Inyecciones!$C$2:$C$14185,Balance!X$5)</f>
        <v>143126.7334656709</v>
      </c>
      <c r="Y115" s="13">
        <f>SUMIFS(Inyecciones!$E$2:$E$14185,Inyecciones!$A$2:$A$14185,Balance!Y$4,Inyecciones!$B$2:$B$14185,Balance!$B115,Inyecciones!$C$2:$C$14185,Balance!Y$5)</f>
        <v>140368.29825324041</v>
      </c>
      <c r="Z115" s="14">
        <f>SUMIFS(Inyecciones!$E$2:$E$14185,Inyecciones!$A$2:$A$14185,Balance!Z$4,Inyecciones!$B$2:$B$14185,Balance!$B115,Inyecciones!$C$2:$C$14185,Balance!Z$5)</f>
        <v>172570.19701859911</v>
      </c>
      <c r="AA115" s="12">
        <f>SUMIFS(Inyecciones!$E$2:$E$14185,Inyecciones!$A$2:$A$14185,Balance!AA$4,Inyecciones!$B$2:$B$14185,Balance!$B115,Inyecciones!$C$2:$C$14185,Balance!AA$5)</f>
        <v>190390.7062074694</v>
      </c>
      <c r="AB115" s="13">
        <f>SUMIFS(Inyecciones!$E$2:$E$14185,Inyecciones!$A$2:$A$14185,Balance!AB$4,Inyecciones!$B$2:$B$14185,Balance!$B115,Inyecciones!$C$2:$C$14185,Balance!AB$5)</f>
        <v>294801.0152380974</v>
      </c>
      <c r="AC115" s="13">
        <f>SUMIFS(Inyecciones!$E$2:$E$14185,Inyecciones!$A$2:$A$14185,Balance!AC$4,Inyecciones!$B$2:$B$14185,Balance!$B115,Inyecciones!$C$2:$C$14185,Balance!AC$5)</f>
        <v>345904.59318546782</v>
      </c>
      <c r="AD115" s="13">
        <f>SUMIFS(Inyecciones!$E$2:$E$14185,Inyecciones!$A$2:$A$14185,Balance!AD$4,Inyecciones!$B$2:$B$14185,Balance!$B115,Inyecciones!$C$2:$C$14185,Balance!AD$5)</f>
        <v>182200.28972352669</v>
      </c>
      <c r="AE115" s="13">
        <f>SUMIFS(Inyecciones!$E$2:$E$14185,Inyecciones!$A$2:$A$14185,Balance!AE$4,Inyecciones!$B$2:$B$14185,Balance!$B115,Inyecciones!$C$2:$C$14185,Balance!AE$5)</f>
        <v>155036.6699768801</v>
      </c>
      <c r="AF115" s="13">
        <f>SUMIFS(Inyecciones!$E$2:$E$14185,Inyecciones!$A$2:$A$14185,Balance!AF$4,Inyecciones!$B$2:$B$14185,Balance!$B115,Inyecciones!$C$2:$C$14185,Balance!AF$5)</f>
        <v>169754.63776833739</v>
      </c>
      <c r="AG115" s="13">
        <f>SUMIFS(Inyecciones!$E$2:$E$14185,Inyecciones!$A$2:$A$14185,Balance!AG$4,Inyecciones!$B$2:$B$14185,Balance!$B115,Inyecciones!$C$2:$C$14185,Balance!AG$5)</f>
        <v>171690.88910075219</v>
      </c>
      <c r="AH115" s="13">
        <f>SUMIFS(Inyecciones!$E$2:$E$14185,Inyecciones!$A$2:$A$14185,Balance!AH$4,Inyecciones!$B$2:$B$14185,Balance!$B115,Inyecciones!$C$2:$C$14185,Balance!AH$5)</f>
        <v>181459.3118462433</v>
      </c>
      <c r="AI115" s="13">
        <f>SUMIFS(Inyecciones!$E$2:$E$14185,Inyecciones!$A$2:$A$14185,Balance!AI$4,Inyecciones!$B$2:$B$14185,Balance!$B115,Inyecciones!$C$2:$C$14185,Balance!AI$5)</f>
        <v>127133.0241918362</v>
      </c>
      <c r="AJ115" s="13">
        <f>SUMIFS(Inyecciones!$E$2:$E$14185,Inyecciones!$A$2:$A$14185,Balance!AJ$4,Inyecciones!$B$2:$B$14185,Balance!$B115,Inyecciones!$C$2:$C$14185,Balance!AJ$5)</f>
        <v>125414.4130139544</v>
      </c>
      <c r="AK115" s="13">
        <f>SUMIFS(Inyecciones!$E$2:$E$14185,Inyecciones!$A$2:$A$14185,Balance!AK$4,Inyecciones!$B$2:$B$14185,Balance!$B115,Inyecciones!$C$2:$C$14185,Balance!AK$5)</f>
        <v>143430.14197988241</v>
      </c>
      <c r="AL115" s="14">
        <f>SUMIFS(Inyecciones!$E$2:$E$14185,Inyecciones!$A$2:$A$14185,Balance!AL$4,Inyecciones!$B$2:$B$14185,Balance!$B115,Inyecciones!$C$2:$C$14185,Balance!AL$5)</f>
        <v>178353.29982068061</v>
      </c>
      <c r="AM115" s="13"/>
      <c r="AN115" s="12">
        <f>SUMIFS('Retiro Mensual'!$E$2:$E$2629,'Retiro Mensual'!$A$2:$A$2629,AN$4,'Retiro Mensual'!$B$2:$B$2629,$B115,'Retiro Mensual'!$C$2:$C$2629,AN$5)</f>
        <v>0</v>
      </c>
      <c r="AO115" s="13">
        <f>SUMIFS('Retiro Mensual'!$E$2:$E$2629,'Retiro Mensual'!$A$2:$A$2629,AO$4,'Retiro Mensual'!$B$2:$B$2629,$B115,'Retiro Mensual'!$C$2:$C$2629,AO$5)</f>
        <v>0</v>
      </c>
      <c r="AP115" s="13">
        <f>SUMIFS('Retiro Mensual'!$E$2:$E$2629,'Retiro Mensual'!$A$2:$A$2629,AP$4,'Retiro Mensual'!$B$2:$B$2629,$B115,'Retiro Mensual'!$C$2:$C$2629,AP$5)</f>
        <v>0</v>
      </c>
      <c r="AQ115" s="13">
        <f>SUMIFS('Retiro Mensual'!$E$2:$E$2629,'Retiro Mensual'!$A$2:$A$2629,AQ$4,'Retiro Mensual'!$B$2:$B$2629,$B115,'Retiro Mensual'!$C$2:$C$2629,AQ$5)</f>
        <v>0</v>
      </c>
      <c r="AR115" s="13">
        <f>SUMIFS('Retiro Mensual'!$E$2:$E$2629,'Retiro Mensual'!$A$2:$A$2629,AR$4,'Retiro Mensual'!$B$2:$B$2629,$B115,'Retiro Mensual'!$C$2:$C$2629,AR$5)</f>
        <v>0</v>
      </c>
      <c r="AS115" s="13">
        <f>SUMIFS('Retiro Mensual'!$E$2:$E$2629,'Retiro Mensual'!$A$2:$A$2629,AS$4,'Retiro Mensual'!$B$2:$B$2629,$B115,'Retiro Mensual'!$C$2:$C$2629,AS$5)</f>
        <v>0</v>
      </c>
      <c r="AT115" s="13">
        <f>SUMIFS('Retiro Mensual'!$E$2:$E$2629,'Retiro Mensual'!$A$2:$A$2629,AT$4,'Retiro Mensual'!$B$2:$B$2629,$B115,'Retiro Mensual'!$C$2:$C$2629,AT$5)</f>
        <v>0</v>
      </c>
      <c r="AU115" s="13">
        <f>SUMIFS('Retiro Mensual'!$E$2:$E$2629,'Retiro Mensual'!$A$2:$A$2629,AU$4,'Retiro Mensual'!$B$2:$B$2629,$B115,'Retiro Mensual'!$C$2:$C$2629,AU$5)</f>
        <v>0</v>
      </c>
      <c r="AV115" s="13">
        <f>SUMIFS('Retiro Mensual'!$E$2:$E$2629,'Retiro Mensual'!$A$2:$A$2629,AV$4,'Retiro Mensual'!$B$2:$B$2629,$B115,'Retiro Mensual'!$C$2:$C$2629,AV$5)</f>
        <v>0</v>
      </c>
      <c r="AW115" s="13">
        <f>SUMIFS('Retiro Mensual'!$E$2:$E$2629,'Retiro Mensual'!$A$2:$A$2629,AW$4,'Retiro Mensual'!$B$2:$B$2629,$B115,'Retiro Mensual'!$C$2:$C$2629,AW$5)</f>
        <v>0</v>
      </c>
      <c r="AX115" s="13">
        <f>SUMIFS('Retiro Mensual'!$E$2:$E$2629,'Retiro Mensual'!$A$2:$A$2629,AX$4,'Retiro Mensual'!$B$2:$B$2629,$B115,'Retiro Mensual'!$C$2:$C$2629,AX$5)</f>
        <v>0</v>
      </c>
      <c r="AY115" s="14">
        <f>SUMIFS('Retiro Mensual'!$E$2:$E$2629,'Retiro Mensual'!$A$2:$A$2629,AY$4,'Retiro Mensual'!$B$2:$B$2629,$B115,'Retiro Mensual'!$C$2:$C$2629,AY$5)</f>
        <v>0</v>
      </c>
      <c r="AZ115" s="12">
        <f>SUMIFS('Retiro Mensual'!$E$2:$E$2629,'Retiro Mensual'!$A$2:$A$2629,AZ$4,'Retiro Mensual'!$B$2:$B$2629,$B115,'Retiro Mensual'!$C$2:$C$2629,AZ$5)</f>
        <v>0</v>
      </c>
      <c r="BA115" s="13">
        <f>SUMIFS('Retiro Mensual'!$E$2:$E$2629,'Retiro Mensual'!$A$2:$A$2629,BA$4,'Retiro Mensual'!$B$2:$B$2629,$B115,'Retiro Mensual'!$C$2:$C$2629,BA$5)</f>
        <v>0</v>
      </c>
      <c r="BB115" s="13">
        <f>SUMIFS('Retiro Mensual'!$E$2:$E$2629,'Retiro Mensual'!$A$2:$A$2629,BB$4,'Retiro Mensual'!$B$2:$B$2629,$B115,'Retiro Mensual'!$C$2:$C$2629,BB$5)</f>
        <v>0</v>
      </c>
      <c r="BC115" s="13">
        <f>SUMIFS('Retiro Mensual'!$E$2:$E$2629,'Retiro Mensual'!$A$2:$A$2629,BC$4,'Retiro Mensual'!$B$2:$B$2629,$B115,'Retiro Mensual'!$C$2:$C$2629,BC$5)</f>
        <v>0</v>
      </c>
      <c r="BD115" s="13">
        <f>SUMIFS('Retiro Mensual'!$E$2:$E$2629,'Retiro Mensual'!$A$2:$A$2629,BD$4,'Retiro Mensual'!$B$2:$B$2629,$B115,'Retiro Mensual'!$C$2:$C$2629,BD$5)</f>
        <v>0</v>
      </c>
      <c r="BE115" s="13">
        <f>SUMIFS('Retiro Mensual'!$E$2:$E$2629,'Retiro Mensual'!$A$2:$A$2629,BE$4,'Retiro Mensual'!$B$2:$B$2629,$B115,'Retiro Mensual'!$C$2:$C$2629,BE$5)</f>
        <v>0</v>
      </c>
      <c r="BF115" s="13">
        <f>SUMIFS('Retiro Mensual'!$E$2:$E$2629,'Retiro Mensual'!$A$2:$A$2629,BF$4,'Retiro Mensual'!$B$2:$B$2629,$B115,'Retiro Mensual'!$C$2:$C$2629,BF$5)</f>
        <v>0</v>
      </c>
      <c r="BG115" s="13">
        <f>SUMIFS('Retiro Mensual'!$E$2:$E$2629,'Retiro Mensual'!$A$2:$A$2629,BG$4,'Retiro Mensual'!$B$2:$B$2629,$B115,'Retiro Mensual'!$C$2:$C$2629,BG$5)</f>
        <v>0</v>
      </c>
      <c r="BH115" s="13">
        <f>SUMIFS('Retiro Mensual'!$E$2:$E$2629,'Retiro Mensual'!$A$2:$A$2629,BH$4,'Retiro Mensual'!$B$2:$B$2629,$B115,'Retiro Mensual'!$C$2:$C$2629,BH$5)</f>
        <v>0</v>
      </c>
      <c r="BI115" s="13">
        <f>SUMIFS('Retiro Mensual'!$E$2:$E$2629,'Retiro Mensual'!$A$2:$A$2629,BI$4,'Retiro Mensual'!$B$2:$B$2629,$B115,'Retiro Mensual'!$C$2:$C$2629,BI$5)</f>
        <v>0</v>
      </c>
      <c r="BJ115" s="13">
        <f>SUMIFS('Retiro Mensual'!$E$2:$E$2629,'Retiro Mensual'!$A$2:$A$2629,BJ$4,'Retiro Mensual'!$B$2:$B$2629,$B115,'Retiro Mensual'!$C$2:$C$2629,BJ$5)</f>
        <v>0</v>
      </c>
      <c r="BK115" s="14">
        <f>SUMIFS('Retiro Mensual'!$E$2:$E$2629,'Retiro Mensual'!$A$2:$A$2629,BK$4,'Retiro Mensual'!$B$2:$B$2629,$B115,'Retiro Mensual'!$C$2:$C$2629,BK$5)</f>
        <v>0</v>
      </c>
      <c r="BL115" s="12">
        <f>SUMIFS('Retiro Mensual'!$E$2:$E$2629,'Retiro Mensual'!$A$2:$A$2629,BL$4,'Retiro Mensual'!$B$2:$B$2629,$B115,'Retiro Mensual'!$C$2:$C$2629,BL$5)</f>
        <v>0</v>
      </c>
      <c r="BM115" s="13">
        <f>SUMIFS('Retiro Mensual'!$E$2:$E$2629,'Retiro Mensual'!$A$2:$A$2629,BM$4,'Retiro Mensual'!$B$2:$B$2629,$B115,'Retiro Mensual'!$C$2:$C$2629,BM$5)</f>
        <v>0</v>
      </c>
      <c r="BN115" s="13">
        <f>SUMIFS('Retiro Mensual'!$E$2:$E$2629,'Retiro Mensual'!$A$2:$A$2629,BN$4,'Retiro Mensual'!$B$2:$B$2629,$B115,'Retiro Mensual'!$C$2:$C$2629,BN$5)</f>
        <v>0</v>
      </c>
      <c r="BO115" s="13">
        <f>SUMIFS('Retiro Mensual'!$E$2:$E$2629,'Retiro Mensual'!$A$2:$A$2629,BO$4,'Retiro Mensual'!$B$2:$B$2629,$B115,'Retiro Mensual'!$C$2:$C$2629,BO$5)</f>
        <v>0</v>
      </c>
      <c r="BP115" s="13">
        <f>SUMIFS('Retiro Mensual'!$E$2:$E$2629,'Retiro Mensual'!$A$2:$A$2629,BP$4,'Retiro Mensual'!$B$2:$B$2629,$B115,'Retiro Mensual'!$C$2:$C$2629,BP$5)</f>
        <v>0</v>
      </c>
      <c r="BQ115" s="13">
        <f>SUMIFS('Retiro Mensual'!$E$2:$E$2629,'Retiro Mensual'!$A$2:$A$2629,BQ$4,'Retiro Mensual'!$B$2:$B$2629,$B115,'Retiro Mensual'!$C$2:$C$2629,BQ$5)</f>
        <v>0</v>
      </c>
      <c r="BR115" s="13">
        <f>SUMIFS('Retiro Mensual'!$E$2:$E$2629,'Retiro Mensual'!$A$2:$A$2629,BR$4,'Retiro Mensual'!$B$2:$B$2629,$B115,'Retiro Mensual'!$C$2:$C$2629,BR$5)</f>
        <v>0</v>
      </c>
      <c r="BS115" s="13">
        <f>SUMIFS('Retiro Mensual'!$E$2:$E$2629,'Retiro Mensual'!$A$2:$A$2629,BS$4,'Retiro Mensual'!$B$2:$B$2629,$B115,'Retiro Mensual'!$C$2:$C$2629,BS$5)</f>
        <v>0</v>
      </c>
      <c r="BT115" s="13">
        <f>SUMIFS('Retiro Mensual'!$E$2:$E$2629,'Retiro Mensual'!$A$2:$A$2629,BT$4,'Retiro Mensual'!$B$2:$B$2629,$B115,'Retiro Mensual'!$C$2:$C$2629,BT$5)</f>
        <v>0</v>
      </c>
      <c r="BU115" s="13">
        <f>SUMIFS('Retiro Mensual'!$E$2:$E$2629,'Retiro Mensual'!$A$2:$A$2629,BU$4,'Retiro Mensual'!$B$2:$B$2629,$B115,'Retiro Mensual'!$C$2:$C$2629,BU$5)</f>
        <v>0</v>
      </c>
      <c r="BV115" s="13">
        <f>SUMIFS('Retiro Mensual'!$E$2:$E$2629,'Retiro Mensual'!$A$2:$A$2629,BV$4,'Retiro Mensual'!$B$2:$B$2629,$B115,'Retiro Mensual'!$C$2:$C$2629,BV$5)</f>
        <v>0</v>
      </c>
      <c r="BW115" s="14">
        <f>SUMIFS('Retiro Mensual'!$E$2:$E$2629,'Retiro Mensual'!$A$2:$A$2629,BW$4,'Retiro Mensual'!$B$2:$B$2629,$B115,'Retiro Mensual'!$C$2:$C$2629,BW$5)</f>
        <v>0</v>
      </c>
      <c r="BX115" s="13"/>
      <c r="BY115" s="12">
        <f>SUMIFS('Compra Ventas'!$E$2:$E$2700,'Compra Ventas'!$A$2:$A$2700,BY$4,'Compra Ventas'!$B$2:$B$2700,$B115,'Compra Ventas'!$C$2:$C$2700,BY$5)</f>
        <v>0</v>
      </c>
      <c r="BZ115" s="13">
        <f>SUMIFS('Compra Ventas'!$E$2:$E$2700,'Compra Ventas'!$A$2:$A$2700,BZ$4,'Compra Ventas'!$B$2:$B$2700,$B115,'Compra Ventas'!$C$2:$C$2700,BZ$5)</f>
        <v>0</v>
      </c>
      <c r="CA115" s="13">
        <f>SUMIFS('Compra Ventas'!$E$2:$E$2700,'Compra Ventas'!$A$2:$A$2700,CA$4,'Compra Ventas'!$B$2:$B$2700,$B115,'Compra Ventas'!$C$2:$C$2700,CA$5)</f>
        <v>0</v>
      </c>
      <c r="CB115" s="13">
        <f>SUMIFS('Compra Ventas'!$E$2:$E$2700,'Compra Ventas'!$A$2:$A$2700,CB$4,'Compra Ventas'!$B$2:$B$2700,$B115,'Compra Ventas'!$C$2:$C$2700,CB$5)</f>
        <v>0</v>
      </c>
      <c r="CC115" s="13">
        <f>SUMIFS('Compra Ventas'!$E$2:$E$2700,'Compra Ventas'!$A$2:$A$2700,CC$4,'Compra Ventas'!$B$2:$B$2700,$B115,'Compra Ventas'!$C$2:$C$2700,CC$5)</f>
        <v>0</v>
      </c>
      <c r="CD115" s="13">
        <f>SUMIFS('Compra Ventas'!$E$2:$E$2700,'Compra Ventas'!$A$2:$A$2700,CD$4,'Compra Ventas'!$B$2:$B$2700,$B115,'Compra Ventas'!$C$2:$C$2700,CD$5)</f>
        <v>0</v>
      </c>
      <c r="CE115" s="13">
        <f>SUMIFS('Compra Ventas'!$E$2:$E$2700,'Compra Ventas'!$A$2:$A$2700,CE$4,'Compra Ventas'!$B$2:$B$2700,$B115,'Compra Ventas'!$C$2:$C$2700,CE$5)</f>
        <v>0</v>
      </c>
      <c r="CF115" s="13">
        <f>SUMIFS('Compra Ventas'!$E$2:$E$2700,'Compra Ventas'!$A$2:$A$2700,CF$4,'Compra Ventas'!$B$2:$B$2700,$B115,'Compra Ventas'!$C$2:$C$2700,CF$5)</f>
        <v>0</v>
      </c>
      <c r="CG115" s="13">
        <f>SUMIFS('Compra Ventas'!$E$2:$E$2700,'Compra Ventas'!$A$2:$A$2700,CG$4,'Compra Ventas'!$B$2:$B$2700,$B115,'Compra Ventas'!$C$2:$C$2700,CG$5)</f>
        <v>0</v>
      </c>
      <c r="CH115" s="13">
        <f>SUMIFS('Compra Ventas'!$E$2:$E$2700,'Compra Ventas'!$A$2:$A$2700,CH$4,'Compra Ventas'!$B$2:$B$2700,$B115,'Compra Ventas'!$C$2:$C$2700,CH$5)</f>
        <v>0</v>
      </c>
      <c r="CI115" s="13">
        <f>SUMIFS('Compra Ventas'!$E$2:$E$2700,'Compra Ventas'!$A$2:$A$2700,CI$4,'Compra Ventas'!$B$2:$B$2700,$B115,'Compra Ventas'!$C$2:$C$2700,CI$5)</f>
        <v>0</v>
      </c>
      <c r="CJ115" s="14">
        <f>SUMIFS('Compra Ventas'!$E$2:$E$2700,'Compra Ventas'!$A$2:$A$2700,CJ$4,'Compra Ventas'!$B$2:$B$2700,$B115,'Compra Ventas'!$C$2:$C$2700,CJ$5)</f>
        <v>0</v>
      </c>
      <c r="CK115" s="12">
        <f>SUMIFS('Compra Ventas'!$E$2:$E$2700,'Compra Ventas'!$A$2:$A$2700,CK$4,'Compra Ventas'!$B$2:$B$2700,$B115,'Compra Ventas'!$C$2:$C$2700,CK$5)</f>
        <v>0</v>
      </c>
      <c r="CL115" s="13">
        <f>SUMIFS('Compra Ventas'!$E$2:$E$2700,'Compra Ventas'!$A$2:$A$2700,CL$4,'Compra Ventas'!$B$2:$B$2700,$B115,'Compra Ventas'!$C$2:$C$2700,CL$5)</f>
        <v>0</v>
      </c>
      <c r="CM115" s="13">
        <f>SUMIFS('Compra Ventas'!$E$2:$E$2700,'Compra Ventas'!$A$2:$A$2700,CM$4,'Compra Ventas'!$B$2:$B$2700,$B115,'Compra Ventas'!$C$2:$C$2700,CM$5)</f>
        <v>0</v>
      </c>
      <c r="CN115" s="13">
        <f>SUMIFS('Compra Ventas'!$E$2:$E$2700,'Compra Ventas'!$A$2:$A$2700,CN$4,'Compra Ventas'!$B$2:$B$2700,$B115,'Compra Ventas'!$C$2:$C$2700,CN$5)</f>
        <v>0</v>
      </c>
      <c r="CO115" s="13">
        <f>SUMIFS('Compra Ventas'!$E$2:$E$2700,'Compra Ventas'!$A$2:$A$2700,CO$4,'Compra Ventas'!$B$2:$B$2700,$B115,'Compra Ventas'!$C$2:$C$2700,CO$5)</f>
        <v>0</v>
      </c>
      <c r="CP115" s="13">
        <f>SUMIFS('Compra Ventas'!$E$2:$E$2700,'Compra Ventas'!$A$2:$A$2700,CP$4,'Compra Ventas'!$B$2:$B$2700,$B115,'Compra Ventas'!$C$2:$C$2700,CP$5)</f>
        <v>0</v>
      </c>
      <c r="CQ115" s="13">
        <f>SUMIFS('Compra Ventas'!$E$2:$E$2700,'Compra Ventas'!$A$2:$A$2700,CQ$4,'Compra Ventas'!$B$2:$B$2700,$B115,'Compra Ventas'!$C$2:$C$2700,CQ$5)</f>
        <v>0</v>
      </c>
      <c r="CR115" s="13">
        <f>SUMIFS('Compra Ventas'!$E$2:$E$2700,'Compra Ventas'!$A$2:$A$2700,CR$4,'Compra Ventas'!$B$2:$B$2700,$B115,'Compra Ventas'!$C$2:$C$2700,CR$5)</f>
        <v>0</v>
      </c>
      <c r="CS115" s="13">
        <f>SUMIFS('Compra Ventas'!$E$2:$E$2700,'Compra Ventas'!$A$2:$A$2700,CS$4,'Compra Ventas'!$B$2:$B$2700,$B115,'Compra Ventas'!$C$2:$C$2700,CS$5)</f>
        <v>0</v>
      </c>
      <c r="CT115" s="13">
        <f>SUMIFS('Compra Ventas'!$E$2:$E$2700,'Compra Ventas'!$A$2:$A$2700,CT$4,'Compra Ventas'!$B$2:$B$2700,$B115,'Compra Ventas'!$C$2:$C$2700,CT$5)</f>
        <v>0</v>
      </c>
      <c r="CU115" s="13">
        <f>SUMIFS('Compra Ventas'!$E$2:$E$2700,'Compra Ventas'!$A$2:$A$2700,CU$4,'Compra Ventas'!$B$2:$B$2700,$B115,'Compra Ventas'!$C$2:$C$2700,CU$5)</f>
        <v>0</v>
      </c>
      <c r="CV115" s="14">
        <f>SUMIFS('Compra Ventas'!$E$2:$E$2700,'Compra Ventas'!$A$2:$A$2700,CV$4,'Compra Ventas'!$B$2:$B$2700,$B115,'Compra Ventas'!$C$2:$C$2700,CV$5)</f>
        <v>0</v>
      </c>
      <c r="CW115" s="12">
        <f>SUMIFS('Compra Ventas'!$E$2:$E$2700,'Compra Ventas'!$A$2:$A$2700,CW$4,'Compra Ventas'!$B$2:$B$2700,$B115,'Compra Ventas'!$C$2:$C$2700,CW$5)</f>
        <v>0</v>
      </c>
      <c r="CX115" s="13">
        <f>SUMIFS('Compra Ventas'!$E$2:$E$2700,'Compra Ventas'!$A$2:$A$2700,CX$4,'Compra Ventas'!$B$2:$B$2700,$B115,'Compra Ventas'!$C$2:$C$2700,CX$5)</f>
        <v>0</v>
      </c>
      <c r="CY115" s="13">
        <f>SUMIFS('Compra Ventas'!$E$2:$E$2700,'Compra Ventas'!$A$2:$A$2700,CY$4,'Compra Ventas'!$B$2:$B$2700,$B115,'Compra Ventas'!$C$2:$C$2700,CY$5)</f>
        <v>0</v>
      </c>
      <c r="CZ115" s="13">
        <f>SUMIFS('Compra Ventas'!$E$2:$E$2700,'Compra Ventas'!$A$2:$A$2700,CZ$4,'Compra Ventas'!$B$2:$B$2700,$B115,'Compra Ventas'!$C$2:$C$2700,CZ$5)</f>
        <v>0</v>
      </c>
      <c r="DA115" s="13">
        <f>SUMIFS('Compra Ventas'!$E$2:$E$2700,'Compra Ventas'!$A$2:$A$2700,DA$4,'Compra Ventas'!$B$2:$B$2700,$B115,'Compra Ventas'!$C$2:$C$2700,DA$5)</f>
        <v>0</v>
      </c>
      <c r="DB115" s="13">
        <f>SUMIFS('Compra Ventas'!$E$2:$E$2700,'Compra Ventas'!$A$2:$A$2700,DB$4,'Compra Ventas'!$B$2:$B$2700,$B115,'Compra Ventas'!$C$2:$C$2700,DB$5)</f>
        <v>0</v>
      </c>
      <c r="DC115" s="13">
        <f>SUMIFS('Compra Ventas'!$E$2:$E$2700,'Compra Ventas'!$A$2:$A$2700,DC$4,'Compra Ventas'!$B$2:$B$2700,$B115,'Compra Ventas'!$C$2:$C$2700,DC$5)</f>
        <v>0</v>
      </c>
      <c r="DD115" s="13">
        <f>SUMIFS('Compra Ventas'!$E$2:$E$2700,'Compra Ventas'!$A$2:$A$2700,DD$4,'Compra Ventas'!$B$2:$B$2700,$B115,'Compra Ventas'!$C$2:$C$2700,DD$5)</f>
        <v>0</v>
      </c>
      <c r="DE115" s="13">
        <f>SUMIFS('Compra Ventas'!$E$2:$E$2700,'Compra Ventas'!$A$2:$A$2700,DE$4,'Compra Ventas'!$B$2:$B$2700,$B115,'Compra Ventas'!$C$2:$C$2700,DE$5)</f>
        <v>0</v>
      </c>
      <c r="DF115" s="13">
        <f>SUMIFS('Compra Ventas'!$E$2:$E$2700,'Compra Ventas'!$A$2:$A$2700,DF$4,'Compra Ventas'!$B$2:$B$2700,$B115,'Compra Ventas'!$C$2:$C$2700,DF$5)</f>
        <v>0</v>
      </c>
      <c r="DG115" s="13">
        <f>SUMIFS('Compra Ventas'!$E$2:$E$2700,'Compra Ventas'!$A$2:$A$2700,DG$4,'Compra Ventas'!$B$2:$B$2700,$B115,'Compra Ventas'!$C$2:$C$2700,DG$5)</f>
        <v>0</v>
      </c>
      <c r="DH115" s="14">
        <f>SUMIFS('Compra Ventas'!$E$2:$E$2700,'Compra Ventas'!$A$2:$A$2700,DH$4,'Compra Ventas'!$B$2:$B$2700,$B115,'Compra Ventas'!$C$2:$C$2700,DH$5)</f>
        <v>0</v>
      </c>
      <c r="DI115" s="84"/>
      <c r="DJ115" s="98">
        <f>SUMIFS('Ajuste Ciclado'!D$5:D$47,'Ajuste Ciclado'!$C$5:$C$47,Balance!DJ$4,'Ajuste Ciclado'!$B$5:$B$47,Balance!$B115)</f>
        <v>0</v>
      </c>
      <c r="DK115" s="99">
        <f>SUMIFS('Ajuste Ciclado'!E$5:E$47,'Ajuste Ciclado'!$C$5:$C$47,Balance!DK$4,'Ajuste Ciclado'!$B$5:$B$47,Balance!$B115)</f>
        <v>0</v>
      </c>
      <c r="DL115" s="99">
        <f>SUMIFS('Ajuste Ciclado'!F$5:F$47,'Ajuste Ciclado'!$C$5:$C$47,Balance!DL$4,'Ajuste Ciclado'!$B$5:$B$47,Balance!$B115)</f>
        <v>0</v>
      </c>
      <c r="DM115" s="99">
        <f>SUMIFS('Ajuste Ciclado'!G$5:G$47,'Ajuste Ciclado'!$C$5:$C$47,Balance!DM$4,'Ajuste Ciclado'!$B$5:$B$47,Balance!$B115)</f>
        <v>0</v>
      </c>
      <c r="DN115" s="99">
        <f>SUMIFS('Ajuste Ciclado'!H$5:H$47,'Ajuste Ciclado'!$C$5:$C$47,Balance!DN$4,'Ajuste Ciclado'!$B$5:$B$47,Balance!$B115)</f>
        <v>0</v>
      </c>
      <c r="DO115" s="99">
        <f>SUMIFS('Ajuste Ciclado'!I$5:I$47,'Ajuste Ciclado'!$C$5:$C$47,Balance!DO$4,'Ajuste Ciclado'!$B$5:$B$47,Balance!$B115)</f>
        <v>0</v>
      </c>
      <c r="DP115" s="99">
        <f>SUMIFS('Ajuste Ciclado'!J$5:J$47,'Ajuste Ciclado'!$C$5:$C$47,Balance!DP$4,'Ajuste Ciclado'!$B$5:$B$47,Balance!$B115)</f>
        <v>0</v>
      </c>
      <c r="DQ115" s="99">
        <f>SUMIFS('Ajuste Ciclado'!K$5:K$47,'Ajuste Ciclado'!$C$5:$C$47,Balance!DQ$4,'Ajuste Ciclado'!$B$5:$B$47,Balance!$B115)</f>
        <v>0</v>
      </c>
      <c r="DR115" s="99">
        <f>SUMIFS('Ajuste Ciclado'!L$5:L$47,'Ajuste Ciclado'!$C$5:$C$47,Balance!DR$4,'Ajuste Ciclado'!$B$5:$B$47,Balance!$B115)</f>
        <v>0</v>
      </c>
      <c r="DS115" s="99">
        <f>SUMIFS('Ajuste Ciclado'!M$5:M$47,'Ajuste Ciclado'!$C$5:$C$47,Balance!DS$4,'Ajuste Ciclado'!$B$5:$B$47,Balance!$B115)</f>
        <v>0</v>
      </c>
      <c r="DT115" s="99">
        <f>SUMIFS('Ajuste Ciclado'!N$5:N$47,'Ajuste Ciclado'!$C$5:$C$47,Balance!DT$4,'Ajuste Ciclado'!$B$5:$B$47,Balance!$B115)</f>
        <v>0</v>
      </c>
      <c r="DU115" s="100">
        <f>SUMIFS('Ajuste Ciclado'!O$5:O$47,'Ajuste Ciclado'!$C$5:$C$47,Balance!DU$4,'Ajuste Ciclado'!$B$5:$B$47,Balance!$B115)</f>
        <v>0</v>
      </c>
      <c r="DV115" s="98">
        <f>SUMIFS('Ajuste Ciclado'!D$5:D$47,'Ajuste Ciclado'!$C$5:$C$47,Balance!DV$4,'Ajuste Ciclado'!$B$5:$B$47,Balance!$B115)</f>
        <v>0</v>
      </c>
      <c r="DW115" s="99">
        <f>SUMIFS('Ajuste Ciclado'!E$5:E$47,'Ajuste Ciclado'!$C$5:$C$47,Balance!DW$4,'Ajuste Ciclado'!$B$5:$B$47,Balance!$B115)</f>
        <v>0</v>
      </c>
      <c r="DX115" s="99">
        <f>SUMIFS('Ajuste Ciclado'!F$5:F$47,'Ajuste Ciclado'!$C$5:$C$47,Balance!DX$4,'Ajuste Ciclado'!$B$5:$B$47,Balance!$B115)</f>
        <v>0</v>
      </c>
      <c r="DY115" s="99">
        <f>SUMIFS('Ajuste Ciclado'!G$5:G$47,'Ajuste Ciclado'!$C$5:$C$47,Balance!DY$4,'Ajuste Ciclado'!$B$5:$B$47,Balance!$B115)</f>
        <v>0</v>
      </c>
      <c r="DZ115" s="99">
        <f>SUMIFS('Ajuste Ciclado'!H$5:H$47,'Ajuste Ciclado'!$C$5:$C$47,Balance!DZ$4,'Ajuste Ciclado'!$B$5:$B$47,Balance!$B115)</f>
        <v>0</v>
      </c>
      <c r="EA115" s="99">
        <f>SUMIFS('Ajuste Ciclado'!I$5:I$47,'Ajuste Ciclado'!$C$5:$C$47,Balance!EA$4,'Ajuste Ciclado'!$B$5:$B$47,Balance!$B115)</f>
        <v>0</v>
      </c>
      <c r="EB115" s="99">
        <f>SUMIFS('Ajuste Ciclado'!J$5:J$47,'Ajuste Ciclado'!$C$5:$C$47,Balance!EB$4,'Ajuste Ciclado'!$B$5:$B$47,Balance!$B115)</f>
        <v>0</v>
      </c>
      <c r="EC115" s="99">
        <f>SUMIFS('Ajuste Ciclado'!K$5:K$47,'Ajuste Ciclado'!$C$5:$C$47,Balance!EC$4,'Ajuste Ciclado'!$B$5:$B$47,Balance!$B115)</f>
        <v>0</v>
      </c>
      <c r="ED115" s="99">
        <f>SUMIFS('Ajuste Ciclado'!L$5:L$47,'Ajuste Ciclado'!$C$5:$C$47,Balance!ED$4,'Ajuste Ciclado'!$B$5:$B$47,Balance!$B115)</f>
        <v>0</v>
      </c>
      <c r="EE115" s="99">
        <f>SUMIFS('Ajuste Ciclado'!M$5:M$47,'Ajuste Ciclado'!$C$5:$C$47,Balance!EE$4,'Ajuste Ciclado'!$B$5:$B$47,Balance!$B115)</f>
        <v>0</v>
      </c>
      <c r="EF115" s="99">
        <f>SUMIFS('Ajuste Ciclado'!N$5:N$47,'Ajuste Ciclado'!$C$5:$C$47,Balance!EF$4,'Ajuste Ciclado'!$B$5:$B$47,Balance!$B115)</f>
        <v>0</v>
      </c>
      <c r="EG115" s="100">
        <f>SUMIFS('Ajuste Ciclado'!O$5:O$47,'Ajuste Ciclado'!$C$5:$C$47,Balance!EG$4,'Ajuste Ciclado'!$B$5:$B$47,Balance!$B115)</f>
        <v>0</v>
      </c>
      <c r="EH115" s="98">
        <f>SUMIFS('Ajuste Ciclado'!D$5:D$47,'Ajuste Ciclado'!$C$5:$C$47,Balance!EH$4,'Ajuste Ciclado'!$B$5:$B$47,Balance!$B115)</f>
        <v>0</v>
      </c>
      <c r="EI115" s="99">
        <f>SUMIFS('Ajuste Ciclado'!E$5:E$47,'Ajuste Ciclado'!$C$5:$C$47,Balance!EI$4,'Ajuste Ciclado'!$B$5:$B$47,Balance!$B115)</f>
        <v>0</v>
      </c>
      <c r="EJ115" s="99">
        <f>SUMIFS('Ajuste Ciclado'!F$5:F$47,'Ajuste Ciclado'!$C$5:$C$47,Balance!EJ$4,'Ajuste Ciclado'!$B$5:$B$47,Balance!$B115)</f>
        <v>0</v>
      </c>
      <c r="EK115" s="99">
        <f>SUMIFS('Ajuste Ciclado'!G$5:G$47,'Ajuste Ciclado'!$C$5:$C$47,Balance!EK$4,'Ajuste Ciclado'!$B$5:$B$47,Balance!$B115)</f>
        <v>0</v>
      </c>
      <c r="EL115" s="99">
        <f>SUMIFS('Ajuste Ciclado'!H$5:H$47,'Ajuste Ciclado'!$C$5:$C$47,Balance!EL$4,'Ajuste Ciclado'!$B$5:$B$47,Balance!$B115)</f>
        <v>0</v>
      </c>
      <c r="EM115" s="99">
        <f>SUMIFS('Ajuste Ciclado'!I$5:I$47,'Ajuste Ciclado'!$C$5:$C$47,Balance!EM$4,'Ajuste Ciclado'!$B$5:$B$47,Balance!$B115)</f>
        <v>0</v>
      </c>
      <c r="EN115" s="99">
        <f>SUMIFS('Ajuste Ciclado'!J$5:J$47,'Ajuste Ciclado'!$C$5:$C$47,Balance!EN$4,'Ajuste Ciclado'!$B$5:$B$47,Balance!$B115)</f>
        <v>0</v>
      </c>
      <c r="EO115" s="99">
        <f>SUMIFS('Ajuste Ciclado'!K$5:K$47,'Ajuste Ciclado'!$C$5:$C$47,Balance!EO$4,'Ajuste Ciclado'!$B$5:$B$47,Balance!$B115)</f>
        <v>0</v>
      </c>
      <c r="EP115" s="99">
        <f>SUMIFS('Ajuste Ciclado'!L$5:L$47,'Ajuste Ciclado'!$C$5:$C$47,Balance!EP$4,'Ajuste Ciclado'!$B$5:$B$47,Balance!$B115)</f>
        <v>0</v>
      </c>
      <c r="EQ115" s="99">
        <f>SUMIFS('Ajuste Ciclado'!M$5:M$47,'Ajuste Ciclado'!$C$5:$C$47,Balance!EQ$4,'Ajuste Ciclado'!$B$5:$B$47,Balance!$B115)</f>
        <v>0</v>
      </c>
      <c r="ER115" s="99">
        <f>SUMIFS('Ajuste Ciclado'!N$5:N$47,'Ajuste Ciclado'!$C$5:$C$47,Balance!ER$4,'Ajuste Ciclado'!$B$5:$B$47,Balance!$B115)</f>
        <v>0</v>
      </c>
      <c r="ES115" s="100">
        <f>SUMIFS('Ajuste Ciclado'!O$5:O$47,'Ajuste Ciclado'!$C$5:$C$47,Balance!ES$4,'Ajuste Ciclado'!$B$5:$B$47,Balance!$B115)</f>
        <v>0</v>
      </c>
      <c r="ET115" s="84"/>
      <c r="EU115" s="12">
        <f t="shared" si="181"/>
        <v>190045.95464493689</v>
      </c>
      <c r="EV115" s="13">
        <f t="shared" si="145"/>
        <v>282236.2647547712</v>
      </c>
      <c r="EW115" s="13">
        <f t="shared" si="146"/>
        <v>327189.09870296193</v>
      </c>
      <c r="EX115" s="13">
        <f t="shared" si="147"/>
        <v>191636.9656043897</v>
      </c>
      <c r="EY115" s="13">
        <f t="shared" si="148"/>
        <v>143470.69738041839</v>
      </c>
      <c r="EZ115" s="13">
        <f t="shared" si="149"/>
        <v>107388.0792050302</v>
      </c>
      <c r="FA115" s="13">
        <f t="shared" si="150"/>
        <v>107824.0886714623</v>
      </c>
      <c r="FB115" s="13">
        <f t="shared" si="151"/>
        <v>153348.21180071431</v>
      </c>
      <c r="FC115" s="13">
        <f t="shared" si="152"/>
        <v>168791.93773898989</v>
      </c>
      <c r="FD115" s="13">
        <f t="shared" si="153"/>
        <v>112782.5293278442</v>
      </c>
      <c r="FE115" s="13">
        <f t="shared" si="154"/>
        <v>106359.7827765026</v>
      </c>
      <c r="FF115" s="14">
        <f t="shared" si="155"/>
        <v>96113.192878725851</v>
      </c>
      <c r="FG115" s="12">
        <f t="shared" si="156"/>
        <v>190373.46710302829</v>
      </c>
      <c r="FH115" s="13">
        <f t="shared" si="157"/>
        <v>282859.0056910594</v>
      </c>
      <c r="FI115" s="13">
        <f t="shared" si="158"/>
        <v>346557.46150842292</v>
      </c>
      <c r="FJ115" s="13">
        <f t="shared" si="159"/>
        <v>163282.68526935379</v>
      </c>
      <c r="FK115" s="13">
        <f t="shared" si="160"/>
        <v>154858.4096449042</v>
      </c>
      <c r="FL115" s="13">
        <f t="shared" si="161"/>
        <v>143383.8254535578</v>
      </c>
      <c r="FM115" s="13">
        <f t="shared" si="162"/>
        <v>167021.29052118809</v>
      </c>
      <c r="FN115" s="13">
        <f t="shared" si="163"/>
        <v>154983.76954503529</v>
      </c>
      <c r="FO115" s="13">
        <f t="shared" si="164"/>
        <v>171727.80202917481</v>
      </c>
      <c r="FP115" s="13">
        <f t="shared" si="165"/>
        <v>143126.7334656709</v>
      </c>
      <c r="FQ115" s="13">
        <f t="shared" si="166"/>
        <v>140368.29825324041</v>
      </c>
      <c r="FR115" s="14">
        <f t="shared" si="167"/>
        <v>172570.19701859911</v>
      </c>
      <c r="FS115" s="12">
        <f t="shared" si="168"/>
        <v>190390.7062074694</v>
      </c>
      <c r="FT115" s="13">
        <f t="shared" si="169"/>
        <v>294801.0152380974</v>
      </c>
      <c r="FU115" s="13">
        <f t="shared" si="170"/>
        <v>345904.59318546782</v>
      </c>
      <c r="FV115" s="13">
        <f t="shared" si="171"/>
        <v>182200.28972352669</v>
      </c>
      <c r="FW115" s="13">
        <f t="shared" si="172"/>
        <v>155036.6699768801</v>
      </c>
      <c r="FX115" s="13">
        <f t="shared" si="173"/>
        <v>169754.63776833739</v>
      </c>
      <c r="FY115" s="13">
        <f t="shared" si="174"/>
        <v>171690.88910075219</v>
      </c>
      <c r="FZ115" s="13">
        <f t="shared" si="175"/>
        <v>181459.3118462433</v>
      </c>
      <c r="GA115" s="13">
        <f t="shared" si="176"/>
        <v>127133.0241918362</v>
      </c>
      <c r="GB115" s="13">
        <f t="shared" si="177"/>
        <v>125414.4130139544</v>
      </c>
      <c r="GC115" s="13">
        <f t="shared" si="178"/>
        <v>143430.14197988241</v>
      </c>
      <c r="GD115" s="14">
        <f t="shared" si="179"/>
        <v>178353.29982068061</v>
      </c>
      <c r="GE115" s="84"/>
      <c r="GF115" s="12">
        <f t="shared" si="182"/>
        <v>1987186.8034867477</v>
      </c>
      <c r="GG115" s="13">
        <f t="shared" si="182"/>
        <v>2231112.9455032349</v>
      </c>
      <c r="GH115" s="14">
        <f t="shared" si="182"/>
        <v>2265568.9920531278</v>
      </c>
      <c r="GI115" s="6">
        <f t="shared" si="183"/>
        <v>1</v>
      </c>
      <c r="GJ115" s="12">
        <f t="shared" si="184"/>
        <v>0</v>
      </c>
      <c r="GK115" s="13">
        <f t="shared" si="185"/>
        <v>0</v>
      </c>
      <c r="GL115" s="14">
        <f t="shared" si="186"/>
        <v>0</v>
      </c>
      <c r="GM115" s="84"/>
      <c r="GN115" s="66">
        <f t="shared" si="187"/>
        <v>0</v>
      </c>
      <c r="GO115" s="84"/>
      <c r="GP115" s="63" t="str" cm="1">
        <f t="array" ref="GP115">INDEX($GF$4:$GH$4,1,GI115)</f>
        <v>Sample 1</v>
      </c>
      <c r="GQ115" s="12">
        <f t="shared" si="188"/>
        <v>96113.192878725851</v>
      </c>
      <c r="GR115" s="13">
        <f t="shared" si="188"/>
        <v>106359.7827765026</v>
      </c>
      <c r="GS115" s="14">
        <f t="shared" si="188"/>
        <v>107388.0792050302</v>
      </c>
      <c r="GT115" s="12">
        <f t="shared" si="189"/>
        <v>140368.29825324041</v>
      </c>
      <c r="GU115" s="13">
        <f t="shared" si="189"/>
        <v>143126.7334656709</v>
      </c>
      <c r="GV115" s="14">
        <f t="shared" si="189"/>
        <v>143383.8254535578</v>
      </c>
      <c r="GW115" s="12">
        <f t="shared" si="190"/>
        <v>125414.4130139544</v>
      </c>
      <c r="GX115" s="13">
        <f t="shared" si="190"/>
        <v>127133.0241918362</v>
      </c>
      <c r="GY115" s="14">
        <f t="shared" si="190"/>
        <v>143430.14197988241</v>
      </c>
      <c r="GZ115" s="84" t="str">
        <f t="shared" si="180"/>
        <v>Sample 1</v>
      </c>
      <c r="HA115" s="12">
        <f t="shared" si="191"/>
        <v>0</v>
      </c>
      <c r="HB115" s="13">
        <f t="shared" si="191"/>
        <v>0</v>
      </c>
      <c r="HC115" s="14">
        <f t="shared" si="191"/>
        <v>0</v>
      </c>
      <c r="HD115" s="6">
        <f t="shared" si="192"/>
        <v>0</v>
      </c>
      <c r="HE115" s="84" t="str">
        <f t="shared" si="193"/>
        <v>Ok</v>
      </c>
    </row>
    <row r="116" spans="2:213" x14ac:dyDescent="0.3">
      <c r="B116" s="84" t="s">
        <v>33</v>
      </c>
      <c r="C116" s="12">
        <f>SUMIFS(Inyecciones!$E$2:$E$14185,Inyecciones!$A$2:$A$14185,Balance!C$4,Inyecciones!$B$2:$B$14185,Balance!$B116,Inyecciones!$C$2:$C$14185,Balance!C$5)</f>
        <v>93458902.270940185</v>
      </c>
      <c r="D116" s="13">
        <f>SUMIFS(Inyecciones!$E$2:$E$14185,Inyecciones!$A$2:$A$14185,Balance!D$4,Inyecciones!$B$2:$B$14185,Balance!$B116,Inyecciones!$C$2:$C$14185,Balance!D$5)</f>
        <v>78255128.098358825</v>
      </c>
      <c r="E116" s="13">
        <f>SUMIFS(Inyecciones!$E$2:$E$14185,Inyecciones!$A$2:$A$14185,Balance!E$4,Inyecciones!$B$2:$B$14185,Balance!$B116,Inyecciones!$C$2:$C$14185,Balance!E$5)</f>
        <v>100555688.7621002</v>
      </c>
      <c r="F116" s="13">
        <f>SUMIFS(Inyecciones!$E$2:$E$14185,Inyecciones!$A$2:$A$14185,Balance!F$4,Inyecciones!$B$2:$B$14185,Balance!$B116,Inyecciones!$C$2:$C$14185,Balance!F$5)</f>
        <v>81258667.636732966</v>
      </c>
      <c r="G116" s="13">
        <f>SUMIFS(Inyecciones!$E$2:$E$14185,Inyecciones!$A$2:$A$14185,Balance!G$4,Inyecciones!$B$2:$B$14185,Balance!$B116,Inyecciones!$C$2:$C$14185,Balance!G$5)</f>
        <v>81569993.774377644</v>
      </c>
      <c r="H116" s="13">
        <f>SUMIFS(Inyecciones!$E$2:$E$14185,Inyecciones!$A$2:$A$14185,Balance!H$4,Inyecciones!$B$2:$B$14185,Balance!$B116,Inyecciones!$C$2:$C$14185,Balance!H$5)</f>
        <v>82087818.095895186</v>
      </c>
      <c r="I116" s="13">
        <f>SUMIFS(Inyecciones!$E$2:$E$14185,Inyecciones!$A$2:$A$14185,Balance!I$4,Inyecciones!$B$2:$B$14185,Balance!$B116,Inyecciones!$C$2:$C$14185,Balance!I$5)</f>
        <v>77403012.344084978</v>
      </c>
      <c r="J116" s="13">
        <f>SUMIFS(Inyecciones!$E$2:$E$14185,Inyecciones!$A$2:$A$14185,Balance!J$4,Inyecciones!$B$2:$B$14185,Balance!$B116,Inyecciones!$C$2:$C$14185,Balance!J$5)</f>
        <v>58363503.973744228</v>
      </c>
      <c r="K116" s="13">
        <f>SUMIFS(Inyecciones!$E$2:$E$14185,Inyecciones!$A$2:$A$14185,Balance!K$4,Inyecciones!$B$2:$B$14185,Balance!$B116,Inyecciones!$C$2:$C$14185,Balance!K$5)</f>
        <v>48199181.170379117</v>
      </c>
      <c r="L116" s="13">
        <f>SUMIFS(Inyecciones!$E$2:$E$14185,Inyecciones!$A$2:$A$14185,Balance!L$4,Inyecciones!$B$2:$B$14185,Balance!$B116,Inyecciones!$C$2:$C$14185,Balance!L$5)</f>
        <v>25181182.41879195</v>
      </c>
      <c r="M116" s="13">
        <f>SUMIFS(Inyecciones!$E$2:$E$14185,Inyecciones!$A$2:$A$14185,Balance!M$4,Inyecciones!$B$2:$B$14185,Balance!$B116,Inyecciones!$C$2:$C$14185,Balance!M$5)</f>
        <v>18177760.674592551</v>
      </c>
      <c r="N116" s="14">
        <f>SUMIFS(Inyecciones!$E$2:$E$14185,Inyecciones!$A$2:$A$14185,Balance!N$4,Inyecciones!$B$2:$B$14185,Balance!$B116,Inyecciones!$C$2:$C$14185,Balance!N$5)</f>
        <v>22853821.780024718</v>
      </c>
      <c r="O116" s="12">
        <f>SUMIFS(Inyecciones!$E$2:$E$14185,Inyecciones!$A$2:$A$14185,Balance!O$4,Inyecciones!$B$2:$B$14185,Balance!$B116,Inyecciones!$C$2:$C$14185,Balance!O$5)</f>
        <v>93430009.203830019</v>
      </c>
      <c r="P116" s="13">
        <f>SUMIFS(Inyecciones!$E$2:$E$14185,Inyecciones!$A$2:$A$14185,Balance!P$4,Inyecciones!$B$2:$B$14185,Balance!$B116,Inyecciones!$C$2:$C$14185,Balance!P$5)</f>
        <v>80497593.253660709</v>
      </c>
      <c r="Q116" s="13">
        <f>SUMIFS(Inyecciones!$E$2:$E$14185,Inyecciones!$A$2:$A$14185,Balance!Q$4,Inyecciones!$B$2:$B$14185,Balance!$B116,Inyecciones!$C$2:$C$14185,Balance!Q$5)</f>
        <v>102695097.57932539</v>
      </c>
      <c r="R116" s="13">
        <f>SUMIFS(Inyecciones!$E$2:$E$14185,Inyecciones!$A$2:$A$14185,Balance!R$4,Inyecciones!$B$2:$B$14185,Balance!$B116,Inyecciones!$C$2:$C$14185,Balance!R$5)</f>
        <v>86081086.858066916</v>
      </c>
      <c r="S116" s="13">
        <f>SUMIFS(Inyecciones!$E$2:$E$14185,Inyecciones!$A$2:$A$14185,Balance!S$4,Inyecciones!$B$2:$B$14185,Balance!$B116,Inyecciones!$C$2:$C$14185,Balance!S$5)</f>
        <v>85063021.278112426</v>
      </c>
      <c r="T116" s="13">
        <f>SUMIFS(Inyecciones!$E$2:$E$14185,Inyecciones!$A$2:$A$14185,Balance!T$4,Inyecciones!$B$2:$B$14185,Balance!$B116,Inyecciones!$C$2:$C$14185,Balance!T$5)</f>
        <v>74149505.202642262</v>
      </c>
      <c r="U116" s="13">
        <f>SUMIFS(Inyecciones!$E$2:$E$14185,Inyecciones!$A$2:$A$14185,Balance!U$4,Inyecciones!$B$2:$B$14185,Balance!$B116,Inyecciones!$C$2:$C$14185,Balance!U$5)</f>
        <v>74888325.592420876</v>
      </c>
      <c r="V116" s="13">
        <f>SUMIFS(Inyecciones!$E$2:$E$14185,Inyecciones!$A$2:$A$14185,Balance!V$4,Inyecciones!$B$2:$B$14185,Balance!$B116,Inyecciones!$C$2:$C$14185,Balance!V$5)</f>
        <v>54076116.909652486</v>
      </c>
      <c r="W116" s="13">
        <f>SUMIFS(Inyecciones!$E$2:$E$14185,Inyecciones!$A$2:$A$14185,Balance!W$4,Inyecciones!$B$2:$B$14185,Balance!$B116,Inyecciones!$C$2:$C$14185,Balance!W$5)</f>
        <v>47711650.615460277</v>
      </c>
      <c r="X116" s="13">
        <f>SUMIFS(Inyecciones!$E$2:$E$14185,Inyecciones!$A$2:$A$14185,Balance!X$4,Inyecciones!$B$2:$B$14185,Balance!$B116,Inyecciones!$C$2:$C$14185,Balance!X$5)</f>
        <v>29062168.405998949</v>
      </c>
      <c r="Y116" s="13">
        <f>SUMIFS(Inyecciones!$E$2:$E$14185,Inyecciones!$A$2:$A$14185,Balance!Y$4,Inyecciones!$B$2:$B$14185,Balance!$B116,Inyecciones!$C$2:$C$14185,Balance!Y$5)</f>
        <v>28227171.883336991</v>
      </c>
      <c r="Z116" s="14">
        <f>SUMIFS(Inyecciones!$E$2:$E$14185,Inyecciones!$A$2:$A$14185,Balance!Z$4,Inyecciones!$B$2:$B$14185,Balance!$B116,Inyecciones!$C$2:$C$14185,Balance!Z$5)</f>
        <v>37627686.848895483</v>
      </c>
      <c r="AA116" s="12">
        <f>SUMIFS(Inyecciones!$E$2:$E$14185,Inyecciones!$A$2:$A$14185,Balance!AA$4,Inyecciones!$B$2:$B$14185,Balance!$B116,Inyecciones!$C$2:$C$14185,Balance!AA$5)</f>
        <v>93466652.120138258</v>
      </c>
      <c r="AB116" s="13">
        <f>SUMIFS(Inyecciones!$E$2:$E$14185,Inyecciones!$A$2:$A$14185,Balance!AB$4,Inyecciones!$B$2:$B$14185,Balance!$B116,Inyecciones!$C$2:$C$14185,Balance!AB$5)</f>
        <v>80995656.671257108</v>
      </c>
      <c r="AC116" s="13">
        <f>SUMIFS(Inyecciones!$E$2:$E$14185,Inyecciones!$A$2:$A$14185,Balance!AC$4,Inyecciones!$B$2:$B$14185,Balance!$B116,Inyecciones!$C$2:$C$14185,Balance!AC$5)</f>
        <v>100403448.7094388</v>
      </c>
      <c r="AD116" s="13">
        <f>SUMIFS(Inyecciones!$E$2:$E$14185,Inyecciones!$A$2:$A$14185,Balance!AD$4,Inyecciones!$B$2:$B$14185,Balance!$B116,Inyecciones!$C$2:$C$14185,Balance!AD$5)</f>
        <v>83540852.566522002</v>
      </c>
      <c r="AE116" s="13">
        <f>SUMIFS(Inyecciones!$E$2:$E$14185,Inyecciones!$A$2:$A$14185,Balance!AE$4,Inyecciones!$B$2:$B$14185,Balance!$B116,Inyecciones!$C$2:$C$14185,Balance!AE$5)</f>
        <v>85137026.176870078</v>
      </c>
      <c r="AF116" s="13">
        <f>SUMIFS(Inyecciones!$E$2:$E$14185,Inyecciones!$A$2:$A$14185,Balance!AF$4,Inyecciones!$B$2:$B$14185,Balance!$B116,Inyecciones!$C$2:$C$14185,Balance!AF$5)</f>
        <v>80293033.483025715</v>
      </c>
      <c r="AG116" s="13">
        <f>SUMIFS(Inyecciones!$E$2:$E$14185,Inyecciones!$A$2:$A$14185,Balance!AG$4,Inyecciones!$B$2:$B$14185,Balance!$B116,Inyecciones!$C$2:$C$14185,Balance!AG$5)</f>
        <v>76467037.678206056</v>
      </c>
      <c r="AH116" s="13">
        <f>SUMIFS(Inyecciones!$E$2:$E$14185,Inyecciones!$A$2:$A$14185,Balance!AH$4,Inyecciones!$B$2:$B$14185,Balance!$B116,Inyecciones!$C$2:$C$14185,Balance!AH$5)</f>
        <v>48927109.908586644</v>
      </c>
      <c r="AI116" s="13">
        <f>SUMIFS(Inyecciones!$E$2:$E$14185,Inyecciones!$A$2:$A$14185,Balance!AI$4,Inyecciones!$B$2:$B$14185,Balance!$B116,Inyecciones!$C$2:$C$14185,Balance!AI$5)</f>
        <v>47053806.076486073</v>
      </c>
      <c r="AJ116" s="13">
        <f>SUMIFS(Inyecciones!$E$2:$E$14185,Inyecciones!$A$2:$A$14185,Balance!AJ$4,Inyecciones!$B$2:$B$14185,Balance!$B116,Inyecciones!$C$2:$C$14185,Balance!AJ$5)</f>
        <v>36226649.986684717</v>
      </c>
      <c r="AK116" s="13">
        <f>SUMIFS(Inyecciones!$E$2:$E$14185,Inyecciones!$A$2:$A$14185,Balance!AK$4,Inyecciones!$B$2:$B$14185,Balance!$B116,Inyecciones!$C$2:$C$14185,Balance!AK$5)</f>
        <v>40604458.311250083</v>
      </c>
      <c r="AL116" s="14">
        <f>SUMIFS(Inyecciones!$E$2:$E$14185,Inyecciones!$A$2:$A$14185,Balance!AL$4,Inyecciones!$B$2:$B$14185,Balance!$B116,Inyecciones!$C$2:$C$14185,Balance!AL$5)</f>
        <v>46619504.935339652</v>
      </c>
      <c r="AM116" s="13"/>
      <c r="AN116" s="12">
        <f>SUMIFS('Retiro Mensual'!$E$2:$E$2629,'Retiro Mensual'!$A$2:$A$2629,AN$4,'Retiro Mensual'!$B$2:$B$2629,$B116,'Retiro Mensual'!$C$2:$C$2629,AN$5)</f>
        <v>169962672.59999999</v>
      </c>
      <c r="AO116" s="13">
        <f>SUMIFS('Retiro Mensual'!$E$2:$E$2629,'Retiro Mensual'!$A$2:$A$2629,AO$4,'Retiro Mensual'!$B$2:$B$2629,$B116,'Retiro Mensual'!$C$2:$C$2629,AO$5)</f>
        <v>149852914.80000001</v>
      </c>
      <c r="AP116" s="13">
        <f>SUMIFS('Retiro Mensual'!$E$2:$E$2629,'Retiro Mensual'!$A$2:$A$2629,AP$4,'Retiro Mensual'!$B$2:$B$2629,$B116,'Retiro Mensual'!$C$2:$C$2629,AP$5)</f>
        <v>176350888.40000001</v>
      </c>
      <c r="AQ116" s="13">
        <f>SUMIFS('Retiro Mensual'!$E$2:$E$2629,'Retiro Mensual'!$A$2:$A$2629,AQ$4,'Retiro Mensual'!$B$2:$B$2629,$B116,'Retiro Mensual'!$C$2:$C$2629,AQ$5)</f>
        <v>155098215.5</v>
      </c>
      <c r="AR116" s="13">
        <f>SUMIFS('Retiro Mensual'!$E$2:$E$2629,'Retiro Mensual'!$A$2:$A$2629,AR$4,'Retiro Mensual'!$B$2:$B$2629,$B116,'Retiro Mensual'!$C$2:$C$2629,AR$5)</f>
        <v>163058730</v>
      </c>
      <c r="AS116" s="13">
        <f>SUMIFS('Retiro Mensual'!$E$2:$E$2629,'Retiro Mensual'!$A$2:$A$2629,AS$4,'Retiro Mensual'!$B$2:$B$2629,$B116,'Retiro Mensual'!$C$2:$C$2629,AS$5)</f>
        <v>147482874.80000001</v>
      </c>
      <c r="AT116" s="13">
        <f>SUMIFS('Retiro Mensual'!$E$2:$E$2629,'Retiro Mensual'!$A$2:$A$2629,AT$4,'Retiro Mensual'!$B$2:$B$2629,$B116,'Retiro Mensual'!$C$2:$C$2629,AT$5)</f>
        <v>139950680.19999999</v>
      </c>
      <c r="AU116" s="13">
        <f>SUMIFS('Retiro Mensual'!$E$2:$E$2629,'Retiro Mensual'!$A$2:$A$2629,AU$4,'Retiro Mensual'!$B$2:$B$2629,$B116,'Retiro Mensual'!$C$2:$C$2629,AU$5)</f>
        <v>135468252.30000001</v>
      </c>
      <c r="AV116" s="13">
        <f>SUMIFS('Retiro Mensual'!$E$2:$E$2629,'Retiro Mensual'!$A$2:$A$2629,AV$4,'Retiro Mensual'!$B$2:$B$2629,$B116,'Retiro Mensual'!$C$2:$C$2629,AV$5)</f>
        <v>117590753</v>
      </c>
      <c r="AW116" s="13">
        <f>SUMIFS('Retiro Mensual'!$E$2:$E$2629,'Retiro Mensual'!$A$2:$A$2629,AW$4,'Retiro Mensual'!$B$2:$B$2629,$B116,'Retiro Mensual'!$C$2:$C$2629,AW$5)</f>
        <v>75597833.569999993</v>
      </c>
      <c r="AX116" s="13">
        <f>SUMIFS('Retiro Mensual'!$E$2:$E$2629,'Retiro Mensual'!$A$2:$A$2629,AX$4,'Retiro Mensual'!$B$2:$B$2629,$B116,'Retiro Mensual'!$C$2:$C$2629,AX$5)</f>
        <v>66939243.560000002</v>
      </c>
      <c r="AY116" s="14">
        <f>SUMIFS('Retiro Mensual'!$E$2:$E$2629,'Retiro Mensual'!$A$2:$A$2629,AY$4,'Retiro Mensual'!$B$2:$B$2629,$B116,'Retiro Mensual'!$C$2:$C$2629,AY$5)</f>
        <v>72335041.159999996</v>
      </c>
      <c r="AZ116" s="12">
        <f>SUMIFS('Retiro Mensual'!$E$2:$E$2629,'Retiro Mensual'!$A$2:$A$2629,AZ$4,'Retiro Mensual'!$B$2:$B$2629,$B116,'Retiro Mensual'!$C$2:$C$2629,AZ$5)</f>
        <v>170188522.40000001</v>
      </c>
      <c r="BA116" s="13">
        <f>SUMIFS('Retiro Mensual'!$E$2:$E$2629,'Retiro Mensual'!$A$2:$A$2629,BA$4,'Retiro Mensual'!$B$2:$B$2629,$B116,'Retiro Mensual'!$C$2:$C$2629,BA$5)</f>
        <v>151046957.90000001</v>
      </c>
      <c r="BB116" s="13">
        <f>SUMIFS('Retiro Mensual'!$E$2:$E$2629,'Retiro Mensual'!$A$2:$A$2629,BB$4,'Retiro Mensual'!$B$2:$B$2629,$B116,'Retiro Mensual'!$C$2:$C$2629,BB$5)</f>
        <v>178248161.80000001</v>
      </c>
      <c r="BC116" s="13">
        <f>SUMIFS('Retiro Mensual'!$E$2:$E$2629,'Retiro Mensual'!$A$2:$A$2629,BC$4,'Retiro Mensual'!$B$2:$B$2629,$B116,'Retiro Mensual'!$C$2:$C$2629,BC$5)</f>
        <v>161588190.90000001</v>
      </c>
      <c r="BD116" s="13">
        <f>SUMIFS('Retiro Mensual'!$E$2:$E$2629,'Retiro Mensual'!$A$2:$A$2629,BD$4,'Retiro Mensual'!$B$2:$B$2629,$B116,'Retiro Mensual'!$C$2:$C$2629,BD$5)</f>
        <v>161356853.40000001</v>
      </c>
      <c r="BE116" s="13">
        <f>SUMIFS('Retiro Mensual'!$E$2:$E$2629,'Retiro Mensual'!$A$2:$A$2629,BE$4,'Retiro Mensual'!$B$2:$B$2629,$B116,'Retiro Mensual'!$C$2:$C$2629,BE$5)</f>
        <v>150439074.80000001</v>
      </c>
      <c r="BF116" s="13">
        <f>SUMIFS('Retiro Mensual'!$E$2:$E$2629,'Retiro Mensual'!$A$2:$A$2629,BF$4,'Retiro Mensual'!$B$2:$B$2629,$B116,'Retiro Mensual'!$C$2:$C$2629,BF$5)</f>
        <v>148258819.40000001</v>
      </c>
      <c r="BG116" s="13">
        <f>SUMIFS('Retiro Mensual'!$E$2:$E$2629,'Retiro Mensual'!$A$2:$A$2629,BG$4,'Retiro Mensual'!$B$2:$B$2629,$B116,'Retiro Mensual'!$C$2:$C$2629,BG$5)</f>
        <v>136101228.5</v>
      </c>
      <c r="BH116" s="13">
        <f>SUMIFS('Retiro Mensual'!$E$2:$E$2629,'Retiro Mensual'!$A$2:$A$2629,BH$4,'Retiro Mensual'!$B$2:$B$2629,$B116,'Retiro Mensual'!$C$2:$C$2629,BH$5)</f>
        <v>119343538.40000001</v>
      </c>
      <c r="BI116" s="13">
        <f>SUMIFS('Retiro Mensual'!$E$2:$E$2629,'Retiro Mensual'!$A$2:$A$2629,BI$4,'Retiro Mensual'!$B$2:$B$2629,$B116,'Retiro Mensual'!$C$2:$C$2629,BI$5)</f>
        <v>83820805.75</v>
      </c>
      <c r="BJ116" s="13">
        <f>SUMIFS('Retiro Mensual'!$E$2:$E$2629,'Retiro Mensual'!$A$2:$A$2629,BJ$4,'Retiro Mensual'!$B$2:$B$2629,$B116,'Retiro Mensual'!$C$2:$C$2629,BJ$5)</f>
        <v>84493801.180000007</v>
      </c>
      <c r="BK116" s="14">
        <f>SUMIFS('Retiro Mensual'!$E$2:$E$2629,'Retiro Mensual'!$A$2:$A$2629,BK$4,'Retiro Mensual'!$B$2:$B$2629,$B116,'Retiro Mensual'!$C$2:$C$2629,BK$5)</f>
        <v>95652348.920000002</v>
      </c>
      <c r="BL116" s="12">
        <f>SUMIFS('Retiro Mensual'!$E$2:$E$2629,'Retiro Mensual'!$A$2:$A$2629,BL$4,'Retiro Mensual'!$B$2:$B$2629,$B116,'Retiro Mensual'!$C$2:$C$2629,BL$5)</f>
        <v>170241551.09999999</v>
      </c>
      <c r="BM116" s="13">
        <f>SUMIFS('Retiro Mensual'!$E$2:$E$2629,'Retiro Mensual'!$A$2:$A$2629,BM$4,'Retiro Mensual'!$B$2:$B$2629,$B116,'Retiro Mensual'!$C$2:$C$2629,BM$5)</f>
        <v>151703259.90000001</v>
      </c>
      <c r="BN116" s="13">
        <f>SUMIFS('Retiro Mensual'!$E$2:$E$2629,'Retiro Mensual'!$A$2:$A$2629,BN$4,'Retiro Mensual'!$B$2:$B$2629,$B116,'Retiro Mensual'!$C$2:$C$2629,BN$5)</f>
        <v>177685025.80000001</v>
      </c>
      <c r="BO116" s="13">
        <f>SUMIFS('Retiro Mensual'!$E$2:$E$2629,'Retiro Mensual'!$A$2:$A$2629,BO$4,'Retiro Mensual'!$B$2:$B$2629,$B116,'Retiro Mensual'!$C$2:$C$2629,BO$5)</f>
        <v>160387076.19999999</v>
      </c>
      <c r="BP116" s="13">
        <f>SUMIFS('Retiro Mensual'!$E$2:$E$2629,'Retiro Mensual'!$A$2:$A$2629,BP$4,'Retiro Mensual'!$B$2:$B$2629,$B116,'Retiro Mensual'!$C$2:$C$2629,BP$5)</f>
        <v>165986309.90000001</v>
      </c>
      <c r="BQ116" s="13">
        <f>SUMIFS('Retiro Mensual'!$E$2:$E$2629,'Retiro Mensual'!$A$2:$A$2629,BQ$4,'Retiro Mensual'!$B$2:$B$2629,$B116,'Retiro Mensual'!$C$2:$C$2629,BQ$5)</f>
        <v>160213225.5</v>
      </c>
      <c r="BR116" s="13">
        <f>SUMIFS('Retiro Mensual'!$E$2:$E$2629,'Retiro Mensual'!$A$2:$A$2629,BR$4,'Retiro Mensual'!$B$2:$B$2629,$B116,'Retiro Mensual'!$C$2:$C$2629,BR$5)</f>
        <v>159241514.19999999</v>
      </c>
      <c r="BS116" s="13">
        <f>SUMIFS('Retiro Mensual'!$E$2:$E$2629,'Retiro Mensual'!$A$2:$A$2629,BS$4,'Retiro Mensual'!$B$2:$B$2629,$B116,'Retiro Mensual'!$C$2:$C$2629,BS$5)</f>
        <v>148154762.90000001</v>
      </c>
      <c r="BT116" s="13">
        <f>SUMIFS('Retiro Mensual'!$E$2:$E$2629,'Retiro Mensual'!$A$2:$A$2629,BT$4,'Retiro Mensual'!$B$2:$B$2629,$B116,'Retiro Mensual'!$C$2:$C$2629,BT$5)</f>
        <v>125770018.09999999</v>
      </c>
      <c r="BU116" s="13">
        <f>SUMIFS('Retiro Mensual'!$E$2:$E$2629,'Retiro Mensual'!$A$2:$A$2629,BU$4,'Retiro Mensual'!$B$2:$B$2629,$B116,'Retiro Mensual'!$C$2:$C$2629,BU$5)</f>
        <v>102861530.5</v>
      </c>
      <c r="BV116" s="13">
        <f>SUMIFS('Retiro Mensual'!$E$2:$E$2629,'Retiro Mensual'!$A$2:$A$2629,BV$4,'Retiro Mensual'!$B$2:$B$2629,$B116,'Retiro Mensual'!$C$2:$C$2629,BV$5)</f>
        <v>105652998.59999999</v>
      </c>
      <c r="BW116" s="14">
        <f>SUMIFS('Retiro Mensual'!$E$2:$E$2629,'Retiro Mensual'!$A$2:$A$2629,BW$4,'Retiro Mensual'!$B$2:$B$2629,$B116,'Retiro Mensual'!$C$2:$C$2629,BW$5)</f>
        <v>112761384.2</v>
      </c>
      <c r="BX116" s="13"/>
      <c r="BY116" s="12">
        <f>SUMIFS('Compra Ventas'!$E$2:$E$2700,'Compra Ventas'!$A$2:$A$2700,BY$4,'Compra Ventas'!$B$2:$B$2700,$B116,'Compra Ventas'!$C$2:$C$2700,BY$5)</f>
        <v>27926821.739075359</v>
      </c>
      <c r="BZ116" s="13">
        <f>SUMIFS('Compra Ventas'!$E$2:$E$2700,'Compra Ventas'!$A$2:$A$2700,BZ$4,'Compra Ventas'!$B$2:$B$2700,$B116,'Compra Ventas'!$C$2:$C$2700,BZ$5)</f>
        <v>26925042.62219806</v>
      </c>
      <c r="CA116" s="13">
        <f>SUMIFS('Compra Ventas'!$E$2:$E$2700,'Compra Ventas'!$A$2:$A$2700,CA$4,'Compra Ventas'!$B$2:$B$2700,$B116,'Compra Ventas'!$C$2:$C$2700,CA$5)</f>
        <v>31625274.462313924</v>
      </c>
      <c r="CB116" s="13">
        <f>SUMIFS('Compra Ventas'!$E$2:$E$2700,'Compra Ventas'!$A$2:$A$2700,CB$4,'Compra Ventas'!$B$2:$B$2700,$B116,'Compra Ventas'!$C$2:$C$2700,CB$5)</f>
        <v>39416223.643282123</v>
      </c>
      <c r="CC116" s="13">
        <f>SUMIFS('Compra Ventas'!$E$2:$E$2700,'Compra Ventas'!$A$2:$A$2700,CC$4,'Compra Ventas'!$B$2:$B$2700,$B116,'Compra Ventas'!$C$2:$C$2700,CC$5)</f>
        <v>35034329.873221591</v>
      </c>
      <c r="CD116" s="13">
        <f>SUMIFS('Compra Ventas'!$E$2:$E$2700,'Compra Ventas'!$A$2:$A$2700,CD$4,'Compra Ventas'!$B$2:$B$2700,$B116,'Compra Ventas'!$C$2:$C$2700,CD$5)</f>
        <v>30068239.457045358</v>
      </c>
      <c r="CE116" s="13">
        <f>SUMIFS('Compra Ventas'!$E$2:$E$2700,'Compra Ventas'!$A$2:$A$2700,CE$4,'Compra Ventas'!$B$2:$B$2700,$B116,'Compra Ventas'!$C$2:$C$2700,CE$5)</f>
        <v>21175169.982371587</v>
      </c>
      <c r="CF116" s="13">
        <f>SUMIFS('Compra Ventas'!$E$2:$E$2700,'Compra Ventas'!$A$2:$A$2700,CF$4,'Compra Ventas'!$B$2:$B$2700,$B116,'Compra Ventas'!$C$2:$C$2700,CF$5)</f>
        <v>17815577.977779109</v>
      </c>
      <c r="CG116" s="13">
        <f>SUMIFS('Compra Ventas'!$E$2:$E$2700,'Compra Ventas'!$A$2:$A$2700,CG$4,'Compra Ventas'!$B$2:$B$2700,$B116,'Compra Ventas'!$C$2:$C$2700,CG$5)</f>
        <v>16347005.490046727</v>
      </c>
      <c r="CH116" s="13">
        <f>SUMIFS('Compra Ventas'!$E$2:$E$2700,'Compra Ventas'!$A$2:$A$2700,CH$4,'Compra Ventas'!$B$2:$B$2700,$B116,'Compra Ventas'!$C$2:$C$2700,CH$5)</f>
        <v>11879910.785435647</v>
      </c>
      <c r="CI116" s="13">
        <f>SUMIFS('Compra Ventas'!$E$2:$E$2700,'Compra Ventas'!$A$2:$A$2700,CI$4,'Compra Ventas'!$B$2:$B$2700,$B116,'Compra Ventas'!$C$2:$C$2700,CI$5)</f>
        <v>11721658.168167189</v>
      </c>
      <c r="CJ116" s="14">
        <f>SUMIFS('Compra Ventas'!$E$2:$E$2700,'Compra Ventas'!$A$2:$A$2700,CJ$4,'Compra Ventas'!$B$2:$B$2700,$B116,'Compra Ventas'!$C$2:$C$2700,CJ$5)</f>
        <v>11596395.280759525</v>
      </c>
      <c r="CK116" s="12">
        <f>SUMIFS('Compra Ventas'!$E$2:$E$2700,'Compra Ventas'!$A$2:$A$2700,CK$4,'Compra Ventas'!$B$2:$B$2700,$B116,'Compra Ventas'!$C$2:$C$2700,CK$5)</f>
        <v>27961032.103820451</v>
      </c>
      <c r="CL116" s="13">
        <f>SUMIFS('Compra Ventas'!$E$2:$E$2700,'Compra Ventas'!$A$2:$A$2700,CL$4,'Compra Ventas'!$B$2:$B$2700,$B116,'Compra Ventas'!$C$2:$C$2700,CL$5)</f>
        <v>26987964.277886778</v>
      </c>
      <c r="CM116" s="13">
        <f>SUMIFS('Compra Ventas'!$E$2:$E$2700,'Compra Ventas'!$A$2:$A$2700,CM$4,'Compra Ventas'!$B$2:$B$2700,$B116,'Compra Ventas'!$C$2:$C$2700,CM$5)</f>
        <v>31566597.397348046</v>
      </c>
      <c r="CN116" s="13">
        <f>SUMIFS('Compra Ventas'!$E$2:$E$2700,'Compra Ventas'!$A$2:$A$2700,CN$4,'Compra Ventas'!$B$2:$B$2700,$B116,'Compra Ventas'!$C$2:$C$2700,CN$5)</f>
        <v>39950442.261485651</v>
      </c>
      <c r="CO116" s="13">
        <f>SUMIFS('Compra Ventas'!$E$2:$E$2700,'Compra Ventas'!$A$2:$A$2700,CO$4,'Compra Ventas'!$B$2:$B$2700,$B116,'Compra Ventas'!$C$2:$C$2700,CO$5)</f>
        <v>34058699.106532343</v>
      </c>
      <c r="CP116" s="13">
        <f>SUMIFS('Compra Ventas'!$E$2:$E$2700,'Compra Ventas'!$A$2:$A$2700,CP$4,'Compra Ventas'!$B$2:$B$2700,$B116,'Compra Ventas'!$C$2:$C$2700,CP$5)</f>
        <v>30216747.348346397</v>
      </c>
      <c r="CQ116" s="13">
        <f>SUMIFS('Compra Ventas'!$E$2:$E$2700,'Compra Ventas'!$A$2:$A$2700,CQ$4,'Compra Ventas'!$B$2:$B$2700,$B116,'Compra Ventas'!$C$2:$C$2700,CQ$5)</f>
        <v>21786839.632855035</v>
      </c>
      <c r="CR116" s="13">
        <f>SUMIFS('Compra Ventas'!$E$2:$E$2700,'Compra Ventas'!$A$2:$A$2700,CR$4,'Compra Ventas'!$B$2:$B$2700,$B116,'Compra Ventas'!$C$2:$C$2700,CR$5)</f>
        <v>17891024.932503682</v>
      </c>
      <c r="CS116" s="13">
        <f>SUMIFS('Compra Ventas'!$E$2:$E$2700,'Compra Ventas'!$A$2:$A$2700,CS$4,'Compra Ventas'!$B$2:$B$2700,$B116,'Compra Ventas'!$C$2:$C$2700,CS$5)</f>
        <v>16339742.758868957</v>
      </c>
      <c r="CT116" s="13">
        <f>SUMIFS('Compra Ventas'!$E$2:$E$2700,'Compra Ventas'!$A$2:$A$2700,CT$4,'Compra Ventas'!$B$2:$B$2700,$B116,'Compra Ventas'!$C$2:$C$2700,CT$5)</f>
        <v>12981791.670997905</v>
      </c>
      <c r="CU116" s="13">
        <f>SUMIFS('Compra Ventas'!$E$2:$E$2700,'Compra Ventas'!$A$2:$A$2700,CU$4,'Compra Ventas'!$B$2:$B$2700,$B116,'Compra Ventas'!$C$2:$C$2700,CU$5)</f>
        <v>13781170.12237891</v>
      </c>
      <c r="CV116" s="14">
        <f>SUMIFS('Compra Ventas'!$E$2:$E$2700,'Compra Ventas'!$A$2:$A$2700,CV$4,'Compra Ventas'!$B$2:$B$2700,$B116,'Compra Ventas'!$C$2:$C$2700,CV$5)</f>
        <v>15085251.181892872</v>
      </c>
      <c r="CW116" s="12">
        <f>SUMIFS('Compra Ventas'!$E$2:$E$2700,'Compra Ventas'!$A$2:$A$2700,CW$4,'Compra Ventas'!$B$2:$B$2700,$B116,'Compra Ventas'!$C$2:$C$2700,CW$5)</f>
        <v>27951555.524401501</v>
      </c>
      <c r="CX116" s="13">
        <f>SUMIFS('Compra Ventas'!$E$2:$E$2700,'Compra Ventas'!$A$2:$A$2700,CX$4,'Compra Ventas'!$B$2:$B$2700,$B116,'Compra Ventas'!$C$2:$C$2700,CX$5)</f>
        <v>26292632.39126122</v>
      </c>
      <c r="CY116" s="13">
        <f>SUMIFS('Compra Ventas'!$E$2:$E$2700,'Compra Ventas'!$A$2:$A$2700,CY$4,'Compra Ventas'!$B$2:$B$2700,$B116,'Compra Ventas'!$C$2:$C$2700,CY$5)</f>
        <v>31094015.235670645</v>
      </c>
      <c r="CZ116" s="13">
        <f>SUMIFS('Compra Ventas'!$E$2:$E$2700,'Compra Ventas'!$A$2:$A$2700,CZ$4,'Compra Ventas'!$B$2:$B$2700,$B116,'Compra Ventas'!$C$2:$C$2700,CZ$5)</f>
        <v>40054240.057496563</v>
      </c>
      <c r="DA116" s="13">
        <f>SUMIFS('Compra Ventas'!$E$2:$E$2700,'Compra Ventas'!$A$2:$A$2700,DA$4,'Compra Ventas'!$B$2:$B$2700,$B116,'Compra Ventas'!$C$2:$C$2700,DA$5)</f>
        <v>34384100.713396363</v>
      </c>
      <c r="DB116" s="13">
        <f>SUMIFS('Compra Ventas'!$E$2:$E$2700,'Compra Ventas'!$A$2:$A$2700,DB$4,'Compra Ventas'!$B$2:$B$2700,$B116,'Compra Ventas'!$C$2:$C$2700,DB$5)</f>
        <v>31093213.458418705</v>
      </c>
      <c r="DC116" s="13">
        <f>SUMIFS('Compra Ventas'!$E$2:$E$2700,'Compra Ventas'!$A$2:$A$2700,DC$4,'Compra Ventas'!$B$2:$B$2700,$B116,'Compra Ventas'!$C$2:$C$2700,DC$5)</f>
        <v>23459188.887161154</v>
      </c>
      <c r="DD116" s="13">
        <f>SUMIFS('Compra Ventas'!$E$2:$E$2700,'Compra Ventas'!$A$2:$A$2700,DD$4,'Compra Ventas'!$B$2:$B$2700,$B116,'Compra Ventas'!$C$2:$C$2700,DD$5)</f>
        <v>18867700.618476488</v>
      </c>
      <c r="DE116" s="13">
        <f>SUMIFS('Compra Ventas'!$E$2:$E$2700,'Compra Ventas'!$A$2:$A$2700,DE$4,'Compra Ventas'!$B$2:$B$2700,$B116,'Compra Ventas'!$C$2:$C$2700,DE$5)</f>
        <v>17674244.136674784</v>
      </c>
      <c r="DF116" s="13">
        <f>SUMIFS('Compra Ventas'!$E$2:$E$2700,'Compra Ventas'!$A$2:$A$2700,DF$4,'Compra Ventas'!$B$2:$B$2700,$B116,'Compra Ventas'!$C$2:$C$2700,DF$5)</f>
        <v>16205544.171582438</v>
      </c>
      <c r="DG116" s="13">
        <f>SUMIFS('Compra Ventas'!$E$2:$E$2700,'Compra Ventas'!$A$2:$A$2700,DG$4,'Compra Ventas'!$B$2:$B$2700,$B116,'Compra Ventas'!$C$2:$C$2700,DG$5)</f>
        <v>16759676.335453667</v>
      </c>
      <c r="DH116" s="14">
        <f>SUMIFS('Compra Ventas'!$E$2:$E$2700,'Compra Ventas'!$A$2:$A$2700,DH$4,'Compra Ventas'!$B$2:$B$2700,$B116,'Compra Ventas'!$C$2:$C$2700,DH$5)</f>
        <v>17639377.235850684</v>
      </c>
      <c r="DI116" s="84"/>
      <c r="DJ116" s="98">
        <f>SUMIFS('Ajuste Ciclado'!D$5:D$47,'Ajuste Ciclado'!$C$5:$C$47,Balance!DJ$4,'Ajuste Ciclado'!$B$5:$B$47,Balance!$B116)</f>
        <v>8886952.6990000047</v>
      </c>
      <c r="DK116" s="99">
        <f>SUMIFS('Ajuste Ciclado'!E$5:E$47,'Ajuste Ciclado'!$C$5:$C$47,Balance!DK$4,'Ajuste Ciclado'!$B$5:$B$47,Balance!$B116)</f>
        <v>9582181.7230000012</v>
      </c>
      <c r="DL116" s="99">
        <f>SUMIFS('Ajuste Ciclado'!F$5:F$47,'Ajuste Ciclado'!$C$5:$C$47,Balance!DL$4,'Ajuste Ciclado'!$B$5:$B$47,Balance!$B116)</f>
        <v>9533850.1720000021</v>
      </c>
      <c r="DM116" s="99">
        <f>SUMIFS('Ajuste Ciclado'!G$5:G$47,'Ajuste Ciclado'!$C$5:$C$47,Balance!DM$4,'Ajuste Ciclado'!$B$5:$B$47,Balance!$B116)</f>
        <v>6706495.5889999941</v>
      </c>
      <c r="DN116" s="99">
        <f>SUMIFS('Ajuste Ciclado'!H$5:H$47,'Ajuste Ciclado'!$C$5:$C$47,Balance!DN$4,'Ajuste Ciclado'!$B$5:$B$47,Balance!$B116)</f>
        <v>740226.3350000002</v>
      </c>
      <c r="DO116" s="99">
        <f>SUMIFS('Ajuste Ciclado'!I$5:I$47,'Ajuste Ciclado'!$C$5:$C$47,Balance!DO$4,'Ajuste Ciclado'!$B$5:$B$47,Balance!$B116)</f>
        <v>2103820.1899999976</v>
      </c>
      <c r="DP116" s="99">
        <f>SUMIFS('Ajuste Ciclado'!J$5:J$47,'Ajuste Ciclado'!$C$5:$C$47,Balance!DP$4,'Ajuste Ciclado'!$B$5:$B$47,Balance!$B116)</f>
        <v>8205690.802000002</v>
      </c>
      <c r="DQ116" s="99">
        <f>SUMIFS('Ajuste Ciclado'!K$5:K$47,'Ajuste Ciclado'!$C$5:$C$47,Balance!DQ$4,'Ajuste Ciclado'!$B$5:$B$47,Balance!$B116)</f>
        <v>452552.02799999976</v>
      </c>
      <c r="DR116" s="99">
        <f>SUMIFS('Ajuste Ciclado'!L$5:L$47,'Ajuste Ciclado'!$C$5:$C$47,Balance!DR$4,'Ajuste Ciclado'!$B$5:$B$47,Balance!$B116)</f>
        <v>6132138.6400000053</v>
      </c>
      <c r="DS116" s="99">
        <f>SUMIFS('Ajuste Ciclado'!M$5:M$47,'Ajuste Ciclado'!$C$5:$C$47,Balance!DS$4,'Ajuste Ciclado'!$B$5:$B$47,Balance!$B116)</f>
        <v>1332412.4380000015</v>
      </c>
      <c r="DT116" s="99">
        <f>SUMIFS('Ajuste Ciclado'!N$5:N$47,'Ajuste Ciclado'!$C$5:$C$47,Balance!DT$4,'Ajuste Ciclado'!$B$5:$B$47,Balance!$B116)</f>
        <v>2283587.9659999977</v>
      </c>
      <c r="DU116" s="100">
        <f>SUMIFS('Ajuste Ciclado'!O$5:O$47,'Ajuste Ciclado'!$C$5:$C$47,Balance!DU$4,'Ajuste Ciclado'!$B$5:$B$47,Balance!$B116)</f>
        <v>7459203.6239999877</v>
      </c>
      <c r="DV116" s="98">
        <f>SUMIFS('Ajuste Ciclado'!D$5:D$47,'Ajuste Ciclado'!$C$5:$C$47,Balance!DV$4,'Ajuste Ciclado'!$B$5:$B$47,Balance!$B116)</f>
        <v>9122313.1589999981</v>
      </c>
      <c r="DW116" s="99">
        <f>SUMIFS('Ajuste Ciclado'!E$5:E$47,'Ajuste Ciclado'!$C$5:$C$47,Balance!DW$4,'Ajuste Ciclado'!$B$5:$B$47,Balance!$B116)</f>
        <v>9040169.0749999955</v>
      </c>
      <c r="DX116" s="99">
        <f>SUMIFS('Ajuste Ciclado'!F$5:F$47,'Ajuste Ciclado'!$C$5:$C$47,Balance!DX$4,'Ajuste Ciclado'!$B$5:$B$47,Balance!$B116)</f>
        <v>9508167.4849999994</v>
      </c>
      <c r="DY116" s="99">
        <f>SUMIFS('Ajuste Ciclado'!G$5:G$47,'Ajuste Ciclado'!$C$5:$C$47,Balance!DY$4,'Ajuste Ciclado'!$B$5:$B$47,Balance!$B116)</f>
        <v>7756287.2399999853</v>
      </c>
      <c r="DZ116" s="99">
        <f>SUMIFS('Ajuste Ciclado'!H$5:H$47,'Ajuste Ciclado'!$C$5:$C$47,Balance!DZ$4,'Ajuste Ciclado'!$B$5:$B$47,Balance!$B116)</f>
        <v>1719144.1919999991</v>
      </c>
      <c r="EA116" s="99">
        <f>SUMIFS('Ajuste Ciclado'!I$5:I$47,'Ajuste Ciclado'!$C$5:$C$47,Balance!EA$4,'Ajuste Ciclado'!$B$5:$B$47,Balance!$B116)</f>
        <v>2149806.5680000014</v>
      </c>
      <c r="EB116" s="99">
        <f>SUMIFS('Ajuste Ciclado'!J$5:J$47,'Ajuste Ciclado'!$C$5:$C$47,Balance!EB$4,'Ajuste Ciclado'!$B$5:$B$47,Balance!$B116)</f>
        <v>6620127.0380000053</v>
      </c>
      <c r="EC116" s="99">
        <f>SUMIFS('Ajuste Ciclado'!K$5:K$47,'Ajuste Ciclado'!$C$5:$C$47,Balance!EC$4,'Ajuste Ciclado'!$B$5:$B$47,Balance!$B116)</f>
        <v>209249.85799999986</v>
      </c>
      <c r="ED116" s="99">
        <f>SUMIFS('Ajuste Ciclado'!L$5:L$47,'Ajuste Ciclado'!$C$5:$C$47,Balance!ED$4,'Ajuste Ciclado'!$B$5:$B$47,Balance!$B116)</f>
        <v>5128519.5440000091</v>
      </c>
      <c r="EE116" s="99">
        <f>SUMIFS('Ajuste Ciclado'!M$5:M$47,'Ajuste Ciclado'!$C$5:$C$47,Balance!EE$4,'Ajuste Ciclado'!$B$5:$B$47,Balance!$B116)</f>
        <v>1161867.2060000012</v>
      </c>
      <c r="EF116" s="99">
        <f>SUMIFS('Ajuste Ciclado'!N$5:N$47,'Ajuste Ciclado'!$C$5:$C$47,Balance!EF$4,'Ajuste Ciclado'!$B$5:$B$47,Balance!$B116)</f>
        <v>4927042.9560000012</v>
      </c>
      <c r="EG116" s="100">
        <f>SUMIFS('Ajuste Ciclado'!O$5:O$47,'Ajuste Ciclado'!$C$5:$C$47,Balance!EG$4,'Ajuste Ciclado'!$B$5:$B$47,Balance!$B116)</f>
        <v>11217757.242000014</v>
      </c>
      <c r="EH116" s="98">
        <f>SUMIFS('Ajuste Ciclado'!D$5:D$47,'Ajuste Ciclado'!$C$5:$C$47,Balance!EH$4,'Ajuste Ciclado'!$B$5:$B$47,Balance!$B116)</f>
        <v>9132164.1030000038</v>
      </c>
      <c r="EI116" s="99">
        <f>SUMIFS('Ajuste Ciclado'!E$5:E$47,'Ajuste Ciclado'!$C$5:$C$47,Balance!EI$4,'Ajuste Ciclado'!$B$5:$B$47,Balance!$B116)</f>
        <v>8645341.3510000035</v>
      </c>
      <c r="EJ116" s="99">
        <f>SUMIFS('Ajuste Ciclado'!F$5:F$47,'Ajuste Ciclado'!$C$5:$C$47,Balance!EJ$4,'Ajuste Ciclado'!$B$5:$B$47,Balance!$B116)</f>
        <v>9672785.402999986</v>
      </c>
      <c r="EK116" s="99">
        <f>SUMIFS('Ajuste Ciclado'!G$5:G$47,'Ajuste Ciclado'!$C$5:$C$47,Balance!EK$4,'Ajuste Ciclado'!$B$5:$B$47,Balance!$B116)</f>
        <v>7348652.1320000002</v>
      </c>
      <c r="EL116" s="99">
        <f>SUMIFS('Ajuste Ciclado'!H$5:H$47,'Ajuste Ciclado'!$C$5:$C$47,Balance!EL$4,'Ajuste Ciclado'!$B$5:$B$47,Balance!$B116)</f>
        <v>203241.74999999994</v>
      </c>
      <c r="EM116" s="99">
        <f>SUMIFS('Ajuste Ciclado'!I$5:I$47,'Ajuste Ciclado'!$C$5:$C$47,Balance!EM$4,'Ajuste Ciclado'!$B$5:$B$47,Balance!$B116)</f>
        <v>255028.584</v>
      </c>
      <c r="EN116" s="99">
        <f>SUMIFS('Ajuste Ciclado'!J$5:J$47,'Ajuste Ciclado'!$C$5:$C$47,Balance!EN$4,'Ajuste Ciclado'!$B$5:$B$47,Balance!$B116)</f>
        <v>3875348.0240000021</v>
      </c>
      <c r="EO116" s="99">
        <f>SUMIFS('Ajuste Ciclado'!K$5:K$47,'Ajuste Ciclado'!$C$5:$C$47,Balance!EO$4,'Ajuste Ciclado'!$B$5:$B$47,Balance!$B116)</f>
        <v>33.413999999999994</v>
      </c>
      <c r="EP116" s="99">
        <f>SUMIFS('Ajuste Ciclado'!L$5:L$47,'Ajuste Ciclado'!$C$5:$C$47,Balance!EP$4,'Ajuste Ciclado'!$B$5:$B$47,Balance!$B116)</f>
        <v>4483375.4280000031</v>
      </c>
      <c r="EQ116" s="99">
        <f>SUMIFS('Ajuste Ciclado'!M$5:M$47,'Ajuste Ciclado'!$C$5:$C$47,Balance!EQ$4,'Ajuste Ciclado'!$B$5:$B$47,Balance!$B116)</f>
        <v>2256031.6079999986</v>
      </c>
      <c r="ER116" s="99">
        <f>SUMIFS('Ajuste Ciclado'!N$5:N$47,'Ajuste Ciclado'!$C$5:$C$47,Balance!ER$4,'Ajuste Ciclado'!$B$5:$B$47,Balance!$B116)</f>
        <v>6197311.020000007</v>
      </c>
      <c r="ES116" s="100">
        <f>SUMIFS('Ajuste Ciclado'!O$5:O$47,'Ajuste Ciclado'!$C$5:$C$47,Balance!ES$4,'Ajuste Ciclado'!$B$5:$B$47,Balance!$B116)</f>
        <v>13234056.084000006</v>
      </c>
      <c r="ET116" s="84"/>
      <c r="EU116" s="12">
        <f t="shared" si="181"/>
        <v>-39689995.890984446</v>
      </c>
      <c r="EV116" s="13">
        <f t="shared" si="145"/>
        <v>-35090562.356443122</v>
      </c>
      <c r="EW116" s="13">
        <f t="shared" si="146"/>
        <v>-34636075.003585875</v>
      </c>
      <c r="EX116" s="13">
        <f t="shared" si="147"/>
        <v>-27716828.630984917</v>
      </c>
      <c r="EY116" s="13">
        <f t="shared" si="148"/>
        <v>-45714180.017400764</v>
      </c>
      <c r="EZ116" s="13">
        <f t="shared" si="149"/>
        <v>-33222997.057059467</v>
      </c>
      <c r="FA116" s="13">
        <f t="shared" si="150"/>
        <v>-33166807.071543425</v>
      </c>
      <c r="FB116" s="13">
        <f t="shared" si="151"/>
        <v>-58836618.320476681</v>
      </c>
      <c r="FC116" s="13">
        <f t="shared" si="152"/>
        <v>-46912427.69957415</v>
      </c>
      <c r="FD116" s="13">
        <f t="shared" si="153"/>
        <v>-37204327.927772395</v>
      </c>
      <c r="FE116" s="13">
        <f t="shared" si="154"/>
        <v>-34756236.751240261</v>
      </c>
      <c r="FF116" s="14">
        <f t="shared" si="155"/>
        <v>-30425620.475215759</v>
      </c>
      <c r="FG116" s="12">
        <f t="shared" si="156"/>
        <v>-39675167.933349535</v>
      </c>
      <c r="FH116" s="13">
        <f t="shared" si="157"/>
        <v>-34521231.293452524</v>
      </c>
      <c r="FI116" s="13">
        <f t="shared" si="158"/>
        <v>-34478299.338326573</v>
      </c>
      <c r="FJ116" s="13">
        <f t="shared" si="159"/>
        <v>-27800374.540447451</v>
      </c>
      <c r="FK116" s="13">
        <f t="shared" si="160"/>
        <v>-40515988.823355235</v>
      </c>
      <c r="FL116" s="13">
        <f t="shared" si="161"/>
        <v>-43923015.681011349</v>
      </c>
      <c r="FM116" s="13">
        <f t="shared" si="162"/>
        <v>-44963527.136724092</v>
      </c>
      <c r="FN116" s="13">
        <f t="shared" si="163"/>
        <v>-63924836.799843825</v>
      </c>
      <c r="FO116" s="13">
        <f t="shared" si="164"/>
        <v>-50163625.481670767</v>
      </c>
      <c r="FP116" s="13">
        <f t="shared" si="165"/>
        <v>-40614978.467003152</v>
      </c>
      <c r="FQ116" s="13">
        <f t="shared" si="166"/>
        <v>-37558416.218284108</v>
      </c>
      <c r="FR116" s="14">
        <f t="shared" si="167"/>
        <v>-31721653.647211634</v>
      </c>
      <c r="FS116" s="12">
        <f t="shared" si="168"/>
        <v>-39691179.352460235</v>
      </c>
      <c r="FT116" s="13">
        <f t="shared" si="169"/>
        <v>-35769629.486481674</v>
      </c>
      <c r="FU116" s="13">
        <f t="shared" si="170"/>
        <v>-36514776.451890588</v>
      </c>
      <c r="FV116" s="13">
        <f t="shared" si="171"/>
        <v>-29443331.443981424</v>
      </c>
      <c r="FW116" s="13">
        <f t="shared" si="172"/>
        <v>-46261941.259733565</v>
      </c>
      <c r="FX116" s="13">
        <f t="shared" si="173"/>
        <v>-48571949.974555582</v>
      </c>
      <c r="FY116" s="13">
        <f t="shared" si="174"/>
        <v>-55439939.610632777</v>
      </c>
      <c r="FZ116" s="13">
        <f t="shared" si="175"/>
        <v>-80359918.95893687</v>
      </c>
      <c r="GA116" s="13">
        <f t="shared" si="176"/>
        <v>-56558592.458839126</v>
      </c>
      <c r="GB116" s="13">
        <f t="shared" si="177"/>
        <v>-48173304.733732849</v>
      </c>
      <c r="GC116" s="13">
        <f t="shared" si="178"/>
        <v>-42091552.933296233</v>
      </c>
      <c r="GD116" s="14">
        <f t="shared" si="179"/>
        <v>-35268445.94480966</v>
      </c>
      <c r="GE116" s="84"/>
      <c r="GF116" s="12">
        <f t="shared" si="182"/>
        <v>-457372677.20228124</v>
      </c>
      <c r="GG116" s="13">
        <f t="shared" si="182"/>
        <v>-489861115.36068022</v>
      </c>
      <c r="GH116" s="14">
        <f t="shared" si="182"/>
        <v>-554144562.60935056</v>
      </c>
      <c r="GI116" s="6">
        <f t="shared" si="183"/>
        <v>3</v>
      </c>
      <c r="GJ116" s="12">
        <f t="shared" si="184"/>
        <v>-151463226.0374516</v>
      </c>
      <c r="GK116" s="13">
        <f t="shared" si="185"/>
        <v>-159051989.41823867</v>
      </c>
      <c r="GL116" s="14">
        <f t="shared" si="186"/>
        <v>-192358451.02840877</v>
      </c>
      <c r="GM116" s="84"/>
      <c r="GN116" s="66">
        <f t="shared" si="187"/>
        <v>-192358451.02840877</v>
      </c>
      <c r="GO116" s="84"/>
      <c r="GP116" s="63" t="str" cm="1">
        <f t="array" ref="GP116">INDEX($GF$4:$GH$4,1,GI116)</f>
        <v>Sample 6</v>
      </c>
      <c r="GQ116" s="12">
        <f t="shared" si="188"/>
        <v>-58836618.320476681</v>
      </c>
      <c r="GR116" s="13">
        <f t="shared" si="188"/>
        <v>-46912427.69957415</v>
      </c>
      <c r="GS116" s="14">
        <f t="shared" si="188"/>
        <v>-45714180.017400764</v>
      </c>
      <c r="GT116" s="12">
        <f t="shared" si="189"/>
        <v>-63924836.799843825</v>
      </c>
      <c r="GU116" s="13">
        <f t="shared" si="189"/>
        <v>-50163625.481670767</v>
      </c>
      <c r="GV116" s="14">
        <f t="shared" si="189"/>
        <v>-44963527.136724092</v>
      </c>
      <c r="GW116" s="12">
        <f t="shared" si="190"/>
        <v>-80359918.95893687</v>
      </c>
      <c r="GX116" s="13">
        <f t="shared" si="190"/>
        <v>-56558592.458839126</v>
      </c>
      <c r="GY116" s="14">
        <f t="shared" si="190"/>
        <v>-55439939.610632777</v>
      </c>
      <c r="GZ116" s="84" t="str">
        <f>GP116</f>
        <v>Sample 6</v>
      </c>
      <c r="HA116" s="12">
        <f t="shared" si="191"/>
        <v>-80359918.95893687</v>
      </c>
      <c r="HB116" s="13">
        <f t="shared" si="191"/>
        <v>-56558592.458839126</v>
      </c>
      <c r="HC116" s="14">
        <f t="shared" si="191"/>
        <v>-55439939.610632777</v>
      </c>
      <c r="HD116" s="6">
        <f t="shared" si="192"/>
        <v>-192358451.02840877</v>
      </c>
      <c r="HE116" s="84" t="str">
        <f t="shared" si="193"/>
        <v>Ok</v>
      </c>
    </row>
    <row r="117" spans="2:213" hidden="1" x14ac:dyDescent="0.3">
      <c r="B117" s="84" t="s">
        <v>341</v>
      </c>
      <c r="C117" s="12">
        <f>SUMIFS(Inyecciones!$E$2:$E$14185,Inyecciones!$A$2:$A$14185,Balance!C$4,Inyecciones!$B$2:$B$14185,Balance!$B117,Inyecciones!$C$2:$C$14185,Balance!C$5)</f>
        <v>149890.84395209819</v>
      </c>
      <c r="D117" s="13">
        <f>SUMIFS(Inyecciones!$E$2:$E$14185,Inyecciones!$A$2:$A$14185,Balance!D$4,Inyecciones!$B$2:$B$14185,Balance!$B117,Inyecciones!$C$2:$C$14185,Balance!D$5)</f>
        <v>212158.8025885786</v>
      </c>
      <c r="E117" s="13">
        <f>SUMIFS(Inyecciones!$E$2:$E$14185,Inyecciones!$A$2:$A$14185,Balance!E$4,Inyecciones!$B$2:$B$14185,Balance!$B117,Inyecciones!$C$2:$C$14185,Balance!E$5)</f>
        <v>443837.46894864691</v>
      </c>
      <c r="F117" s="13">
        <f>SUMIFS(Inyecciones!$E$2:$E$14185,Inyecciones!$A$2:$A$14185,Balance!F$4,Inyecciones!$B$2:$B$14185,Balance!$B117,Inyecciones!$C$2:$C$14185,Balance!F$5)</f>
        <v>325241.31436104322</v>
      </c>
      <c r="G117" s="13">
        <f>SUMIFS(Inyecciones!$E$2:$E$14185,Inyecciones!$A$2:$A$14185,Balance!G$4,Inyecciones!$B$2:$B$14185,Balance!$B117,Inyecciones!$C$2:$C$14185,Balance!G$5)</f>
        <v>326029.96685804019</v>
      </c>
      <c r="H117" s="13">
        <f>SUMIFS(Inyecciones!$E$2:$E$14185,Inyecciones!$A$2:$A$14185,Balance!H$4,Inyecciones!$B$2:$B$14185,Balance!$B117,Inyecciones!$C$2:$C$14185,Balance!H$5)</f>
        <v>249392.6117726214</v>
      </c>
      <c r="I117" s="13">
        <f>SUMIFS(Inyecciones!$E$2:$E$14185,Inyecciones!$A$2:$A$14185,Balance!I$4,Inyecciones!$B$2:$B$14185,Balance!$B117,Inyecciones!$C$2:$C$14185,Balance!I$5)</f>
        <v>258986.32282543951</v>
      </c>
      <c r="J117" s="13">
        <f>SUMIFS(Inyecciones!$E$2:$E$14185,Inyecciones!$A$2:$A$14185,Balance!J$4,Inyecciones!$B$2:$B$14185,Balance!$B117,Inyecciones!$C$2:$C$14185,Balance!J$5)</f>
        <v>323826.08864943491</v>
      </c>
      <c r="K117" s="13">
        <f>SUMIFS(Inyecciones!$E$2:$E$14185,Inyecciones!$A$2:$A$14185,Balance!K$4,Inyecciones!$B$2:$B$14185,Balance!$B117,Inyecciones!$C$2:$C$14185,Balance!K$5)</f>
        <v>259326.39791021921</v>
      </c>
      <c r="L117" s="13">
        <f>SUMIFS(Inyecciones!$E$2:$E$14185,Inyecciones!$A$2:$A$14185,Balance!L$4,Inyecciones!$B$2:$B$14185,Balance!$B117,Inyecciones!$C$2:$C$14185,Balance!L$5)</f>
        <v>135814.81990133191</v>
      </c>
      <c r="M117" s="13">
        <f>SUMIFS(Inyecciones!$E$2:$E$14185,Inyecciones!$A$2:$A$14185,Balance!M$4,Inyecciones!$B$2:$B$14185,Balance!$B117,Inyecciones!$C$2:$C$14185,Balance!M$5)</f>
        <v>138632.74267507179</v>
      </c>
      <c r="N117" s="14">
        <f>SUMIFS(Inyecciones!$E$2:$E$14185,Inyecciones!$A$2:$A$14185,Balance!N$4,Inyecciones!$B$2:$B$14185,Balance!$B117,Inyecciones!$C$2:$C$14185,Balance!N$5)</f>
        <v>80354.006969978334</v>
      </c>
      <c r="O117" s="12">
        <f>SUMIFS(Inyecciones!$E$2:$E$14185,Inyecciones!$A$2:$A$14185,Balance!O$4,Inyecciones!$B$2:$B$14185,Balance!$B117,Inyecciones!$C$2:$C$14185,Balance!O$5)</f>
        <v>155288.80693770311</v>
      </c>
      <c r="P117" s="13">
        <f>SUMIFS(Inyecciones!$E$2:$E$14185,Inyecciones!$A$2:$A$14185,Balance!P$4,Inyecciones!$B$2:$B$14185,Balance!$B117,Inyecciones!$C$2:$C$14185,Balance!P$5)</f>
        <v>312881.94635454798</v>
      </c>
      <c r="Q117" s="13">
        <f>SUMIFS(Inyecciones!$E$2:$E$14185,Inyecciones!$A$2:$A$14185,Balance!Q$4,Inyecciones!$B$2:$B$14185,Balance!$B117,Inyecciones!$C$2:$C$14185,Balance!Q$5)</f>
        <v>358283.99079335411</v>
      </c>
      <c r="R117" s="13">
        <f>SUMIFS(Inyecciones!$E$2:$E$14185,Inyecciones!$A$2:$A$14185,Balance!R$4,Inyecciones!$B$2:$B$14185,Balance!$B117,Inyecciones!$C$2:$C$14185,Balance!R$5)</f>
        <v>364499.39268084738</v>
      </c>
      <c r="S117" s="13">
        <f>SUMIFS(Inyecciones!$E$2:$E$14185,Inyecciones!$A$2:$A$14185,Balance!S$4,Inyecciones!$B$2:$B$14185,Balance!$B117,Inyecciones!$C$2:$C$14185,Balance!S$5)</f>
        <v>344026.75371828763</v>
      </c>
      <c r="T117" s="13">
        <f>SUMIFS(Inyecciones!$E$2:$E$14185,Inyecciones!$A$2:$A$14185,Balance!T$4,Inyecciones!$B$2:$B$14185,Balance!$B117,Inyecciones!$C$2:$C$14185,Balance!T$5)</f>
        <v>305275.43994186842</v>
      </c>
      <c r="U117" s="13">
        <f>SUMIFS(Inyecciones!$E$2:$E$14185,Inyecciones!$A$2:$A$14185,Balance!U$4,Inyecciones!$B$2:$B$14185,Balance!$B117,Inyecciones!$C$2:$C$14185,Balance!U$5)</f>
        <v>351400.80146862823</v>
      </c>
      <c r="V117" s="13">
        <f>SUMIFS(Inyecciones!$E$2:$E$14185,Inyecciones!$A$2:$A$14185,Balance!V$4,Inyecciones!$B$2:$B$14185,Balance!$B117,Inyecciones!$C$2:$C$14185,Balance!V$5)</f>
        <v>331672.9533456706</v>
      </c>
      <c r="W117" s="13">
        <f>SUMIFS(Inyecciones!$E$2:$E$14185,Inyecciones!$A$2:$A$14185,Balance!W$4,Inyecciones!$B$2:$B$14185,Balance!$B117,Inyecciones!$C$2:$C$14185,Balance!W$5)</f>
        <v>337461.21361134562</v>
      </c>
      <c r="X117" s="13">
        <f>SUMIFS(Inyecciones!$E$2:$E$14185,Inyecciones!$A$2:$A$14185,Balance!X$4,Inyecciones!$B$2:$B$14185,Balance!$B117,Inyecciones!$C$2:$C$14185,Balance!X$5)</f>
        <v>163577.73920902249</v>
      </c>
      <c r="Y117" s="13">
        <f>SUMIFS(Inyecciones!$E$2:$E$14185,Inyecciones!$A$2:$A$14185,Balance!Y$4,Inyecciones!$B$2:$B$14185,Balance!$B117,Inyecciones!$C$2:$C$14185,Balance!Y$5)</f>
        <v>186077.99685050969</v>
      </c>
      <c r="Z117" s="14">
        <f>SUMIFS(Inyecciones!$E$2:$E$14185,Inyecciones!$A$2:$A$14185,Balance!Z$4,Inyecciones!$B$2:$B$14185,Balance!$B117,Inyecciones!$C$2:$C$14185,Balance!Z$5)</f>
        <v>200482.56514310569</v>
      </c>
      <c r="AA117" s="12">
        <f>SUMIFS(Inyecciones!$E$2:$E$14185,Inyecciones!$A$2:$A$14185,Balance!AA$4,Inyecciones!$B$2:$B$14185,Balance!$B117,Inyecciones!$C$2:$C$14185,Balance!AA$5)</f>
        <v>150792.93247995581</v>
      </c>
      <c r="AB117" s="13">
        <f>SUMIFS(Inyecciones!$E$2:$E$14185,Inyecciones!$A$2:$A$14185,Balance!AB$4,Inyecciones!$B$2:$B$14185,Balance!$B117,Inyecciones!$C$2:$C$14185,Balance!AB$5)</f>
        <v>275287.99460707832</v>
      </c>
      <c r="AC117" s="13">
        <f>SUMIFS(Inyecciones!$E$2:$E$14185,Inyecciones!$A$2:$A$14185,Balance!AC$4,Inyecciones!$B$2:$B$14185,Balance!$B117,Inyecciones!$C$2:$C$14185,Balance!AC$5)</f>
        <v>315093.9941992797</v>
      </c>
      <c r="AD117" s="13">
        <f>SUMIFS(Inyecciones!$E$2:$E$14185,Inyecciones!$A$2:$A$14185,Balance!AD$4,Inyecciones!$B$2:$B$14185,Balance!$B117,Inyecciones!$C$2:$C$14185,Balance!AD$5)</f>
        <v>358343.6902267657</v>
      </c>
      <c r="AE117" s="13">
        <f>SUMIFS(Inyecciones!$E$2:$E$14185,Inyecciones!$A$2:$A$14185,Balance!AE$4,Inyecciones!$B$2:$B$14185,Balance!$B117,Inyecciones!$C$2:$C$14185,Balance!AE$5)</f>
        <v>295120.72018420842</v>
      </c>
      <c r="AF117" s="13">
        <f>SUMIFS(Inyecciones!$E$2:$E$14185,Inyecciones!$A$2:$A$14185,Balance!AF$4,Inyecciones!$B$2:$B$14185,Balance!$B117,Inyecciones!$C$2:$C$14185,Balance!AF$5)</f>
        <v>345466.69659317809</v>
      </c>
      <c r="AG117" s="13">
        <f>SUMIFS(Inyecciones!$E$2:$E$14185,Inyecciones!$A$2:$A$14185,Balance!AG$4,Inyecciones!$B$2:$B$14185,Balance!$B117,Inyecciones!$C$2:$C$14185,Balance!AG$5)</f>
        <v>370668.58800081682</v>
      </c>
      <c r="AH117" s="13">
        <f>SUMIFS(Inyecciones!$E$2:$E$14185,Inyecciones!$A$2:$A$14185,Balance!AH$4,Inyecciones!$B$2:$B$14185,Balance!$B117,Inyecciones!$C$2:$C$14185,Balance!AH$5)</f>
        <v>364436.90409373387</v>
      </c>
      <c r="AI117" s="13">
        <f>SUMIFS(Inyecciones!$E$2:$E$14185,Inyecciones!$A$2:$A$14185,Balance!AI$4,Inyecciones!$B$2:$B$14185,Balance!$B117,Inyecciones!$C$2:$C$14185,Balance!AI$5)</f>
        <v>348087.66042056622</v>
      </c>
      <c r="AJ117" s="13">
        <f>SUMIFS(Inyecciones!$E$2:$E$14185,Inyecciones!$A$2:$A$14185,Balance!AJ$4,Inyecciones!$B$2:$B$14185,Balance!$B117,Inyecciones!$C$2:$C$14185,Balance!AJ$5)</f>
        <v>246876.2094642845</v>
      </c>
      <c r="AK117" s="13">
        <f>SUMIFS(Inyecciones!$E$2:$E$14185,Inyecciones!$A$2:$A$14185,Balance!AK$4,Inyecciones!$B$2:$B$14185,Balance!$B117,Inyecciones!$C$2:$C$14185,Balance!AK$5)</f>
        <v>187549.8950748585</v>
      </c>
      <c r="AL117" s="14">
        <f>SUMIFS(Inyecciones!$E$2:$E$14185,Inyecciones!$A$2:$A$14185,Balance!AL$4,Inyecciones!$B$2:$B$14185,Balance!$B117,Inyecciones!$C$2:$C$14185,Balance!AL$5)</f>
        <v>206681.50283079169</v>
      </c>
      <c r="AM117" s="13"/>
      <c r="AN117" s="12">
        <f>SUMIFS('Retiro Mensual'!$E$2:$E$2629,'Retiro Mensual'!$A$2:$A$2629,AN$4,'Retiro Mensual'!$B$2:$B$2629,$B117,'Retiro Mensual'!$C$2:$C$2629,AN$5)</f>
        <v>0</v>
      </c>
      <c r="AO117" s="13">
        <f>SUMIFS('Retiro Mensual'!$E$2:$E$2629,'Retiro Mensual'!$A$2:$A$2629,AO$4,'Retiro Mensual'!$B$2:$B$2629,$B117,'Retiro Mensual'!$C$2:$C$2629,AO$5)</f>
        <v>0</v>
      </c>
      <c r="AP117" s="13">
        <f>SUMIFS('Retiro Mensual'!$E$2:$E$2629,'Retiro Mensual'!$A$2:$A$2629,AP$4,'Retiro Mensual'!$B$2:$B$2629,$B117,'Retiro Mensual'!$C$2:$C$2629,AP$5)</f>
        <v>0</v>
      </c>
      <c r="AQ117" s="13">
        <f>SUMIFS('Retiro Mensual'!$E$2:$E$2629,'Retiro Mensual'!$A$2:$A$2629,AQ$4,'Retiro Mensual'!$B$2:$B$2629,$B117,'Retiro Mensual'!$C$2:$C$2629,AQ$5)</f>
        <v>0</v>
      </c>
      <c r="AR117" s="13">
        <f>SUMIFS('Retiro Mensual'!$E$2:$E$2629,'Retiro Mensual'!$A$2:$A$2629,AR$4,'Retiro Mensual'!$B$2:$B$2629,$B117,'Retiro Mensual'!$C$2:$C$2629,AR$5)</f>
        <v>0</v>
      </c>
      <c r="AS117" s="13">
        <f>SUMIFS('Retiro Mensual'!$E$2:$E$2629,'Retiro Mensual'!$A$2:$A$2629,AS$4,'Retiro Mensual'!$B$2:$B$2629,$B117,'Retiro Mensual'!$C$2:$C$2629,AS$5)</f>
        <v>0</v>
      </c>
      <c r="AT117" s="13">
        <f>SUMIFS('Retiro Mensual'!$E$2:$E$2629,'Retiro Mensual'!$A$2:$A$2629,AT$4,'Retiro Mensual'!$B$2:$B$2629,$B117,'Retiro Mensual'!$C$2:$C$2629,AT$5)</f>
        <v>0</v>
      </c>
      <c r="AU117" s="13">
        <f>SUMIFS('Retiro Mensual'!$E$2:$E$2629,'Retiro Mensual'!$A$2:$A$2629,AU$4,'Retiro Mensual'!$B$2:$B$2629,$B117,'Retiro Mensual'!$C$2:$C$2629,AU$5)</f>
        <v>0</v>
      </c>
      <c r="AV117" s="13">
        <f>SUMIFS('Retiro Mensual'!$E$2:$E$2629,'Retiro Mensual'!$A$2:$A$2629,AV$4,'Retiro Mensual'!$B$2:$B$2629,$B117,'Retiro Mensual'!$C$2:$C$2629,AV$5)</f>
        <v>0</v>
      </c>
      <c r="AW117" s="13">
        <f>SUMIFS('Retiro Mensual'!$E$2:$E$2629,'Retiro Mensual'!$A$2:$A$2629,AW$4,'Retiro Mensual'!$B$2:$B$2629,$B117,'Retiro Mensual'!$C$2:$C$2629,AW$5)</f>
        <v>0</v>
      </c>
      <c r="AX117" s="13">
        <f>SUMIFS('Retiro Mensual'!$E$2:$E$2629,'Retiro Mensual'!$A$2:$A$2629,AX$4,'Retiro Mensual'!$B$2:$B$2629,$B117,'Retiro Mensual'!$C$2:$C$2629,AX$5)</f>
        <v>0</v>
      </c>
      <c r="AY117" s="14">
        <f>SUMIFS('Retiro Mensual'!$E$2:$E$2629,'Retiro Mensual'!$A$2:$A$2629,AY$4,'Retiro Mensual'!$B$2:$B$2629,$B117,'Retiro Mensual'!$C$2:$C$2629,AY$5)</f>
        <v>0</v>
      </c>
      <c r="AZ117" s="12">
        <f>SUMIFS('Retiro Mensual'!$E$2:$E$2629,'Retiro Mensual'!$A$2:$A$2629,AZ$4,'Retiro Mensual'!$B$2:$B$2629,$B117,'Retiro Mensual'!$C$2:$C$2629,AZ$5)</f>
        <v>0</v>
      </c>
      <c r="BA117" s="13">
        <f>SUMIFS('Retiro Mensual'!$E$2:$E$2629,'Retiro Mensual'!$A$2:$A$2629,BA$4,'Retiro Mensual'!$B$2:$B$2629,$B117,'Retiro Mensual'!$C$2:$C$2629,BA$5)</f>
        <v>0</v>
      </c>
      <c r="BB117" s="13">
        <f>SUMIFS('Retiro Mensual'!$E$2:$E$2629,'Retiro Mensual'!$A$2:$A$2629,BB$4,'Retiro Mensual'!$B$2:$B$2629,$B117,'Retiro Mensual'!$C$2:$C$2629,BB$5)</f>
        <v>0</v>
      </c>
      <c r="BC117" s="13">
        <f>SUMIFS('Retiro Mensual'!$E$2:$E$2629,'Retiro Mensual'!$A$2:$A$2629,BC$4,'Retiro Mensual'!$B$2:$B$2629,$B117,'Retiro Mensual'!$C$2:$C$2629,BC$5)</f>
        <v>0</v>
      </c>
      <c r="BD117" s="13">
        <f>SUMIFS('Retiro Mensual'!$E$2:$E$2629,'Retiro Mensual'!$A$2:$A$2629,BD$4,'Retiro Mensual'!$B$2:$B$2629,$B117,'Retiro Mensual'!$C$2:$C$2629,BD$5)</f>
        <v>0</v>
      </c>
      <c r="BE117" s="13">
        <f>SUMIFS('Retiro Mensual'!$E$2:$E$2629,'Retiro Mensual'!$A$2:$A$2629,BE$4,'Retiro Mensual'!$B$2:$B$2629,$B117,'Retiro Mensual'!$C$2:$C$2629,BE$5)</f>
        <v>0</v>
      </c>
      <c r="BF117" s="13">
        <f>SUMIFS('Retiro Mensual'!$E$2:$E$2629,'Retiro Mensual'!$A$2:$A$2629,BF$4,'Retiro Mensual'!$B$2:$B$2629,$B117,'Retiro Mensual'!$C$2:$C$2629,BF$5)</f>
        <v>0</v>
      </c>
      <c r="BG117" s="13">
        <f>SUMIFS('Retiro Mensual'!$E$2:$E$2629,'Retiro Mensual'!$A$2:$A$2629,BG$4,'Retiro Mensual'!$B$2:$B$2629,$B117,'Retiro Mensual'!$C$2:$C$2629,BG$5)</f>
        <v>0</v>
      </c>
      <c r="BH117" s="13">
        <f>SUMIFS('Retiro Mensual'!$E$2:$E$2629,'Retiro Mensual'!$A$2:$A$2629,BH$4,'Retiro Mensual'!$B$2:$B$2629,$B117,'Retiro Mensual'!$C$2:$C$2629,BH$5)</f>
        <v>0</v>
      </c>
      <c r="BI117" s="13">
        <f>SUMIFS('Retiro Mensual'!$E$2:$E$2629,'Retiro Mensual'!$A$2:$A$2629,BI$4,'Retiro Mensual'!$B$2:$B$2629,$B117,'Retiro Mensual'!$C$2:$C$2629,BI$5)</f>
        <v>0</v>
      </c>
      <c r="BJ117" s="13">
        <f>SUMIFS('Retiro Mensual'!$E$2:$E$2629,'Retiro Mensual'!$A$2:$A$2629,BJ$4,'Retiro Mensual'!$B$2:$B$2629,$B117,'Retiro Mensual'!$C$2:$C$2629,BJ$5)</f>
        <v>0</v>
      </c>
      <c r="BK117" s="14">
        <f>SUMIFS('Retiro Mensual'!$E$2:$E$2629,'Retiro Mensual'!$A$2:$A$2629,BK$4,'Retiro Mensual'!$B$2:$B$2629,$B117,'Retiro Mensual'!$C$2:$C$2629,BK$5)</f>
        <v>0</v>
      </c>
      <c r="BL117" s="12">
        <f>SUMIFS('Retiro Mensual'!$E$2:$E$2629,'Retiro Mensual'!$A$2:$A$2629,BL$4,'Retiro Mensual'!$B$2:$B$2629,$B117,'Retiro Mensual'!$C$2:$C$2629,BL$5)</f>
        <v>0</v>
      </c>
      <c r="BM117" s="13">
        <f>SUMIFS('Retiro Mensual'!$E$2:$E$2629,'Retiro Mensual'!$A$2:$A$2629,BM$4,'Retiro Mensual'!$B$2:$B$2629,$B117,'Retiro Mensual'!$C$2:$C$2629,BM$5)</f>
        <v>0</v>
      </c>
      <c r="BN117" s="13">
        <f>SUMIFS('Retiro Mensual'!$E$2:$E$2629,'Retiro Mensual'!$A$2:$A$2629,BN$4,'Retiro Mensual'!$B$2:$B$2629,$B117,'Retiro Mensual'!$C$2:$C$2629,BN$5)</f>
        <v>0</v>
      </c>
      <c r="BO117" s="13">
        <f>SUMIFS('Retiro Mensual'!$E$2:$E$2629,'Retiro Mensual'!$A$2:$A$2629,BO$4,'Retiro Mensual'!$B$2:$B$2629,$B117,'Retiro Mensual'!$C$2:$C$2629,BO$5)</f>
        <v>0</v>
      </c>
      <c r="BP117" s="13">
        <f>SUMIFS('Retiro Mensual'!$E$2:$E$2629,'Retiro Mensual'!$A$2:$A$2629,BP$4,'Retiro Mensual'!$B$2:$B$2629,$B117,'Retiro Mensual'!$C$2:$C$2629,BP$5)</f>
        <v>0</v>
      </c>
      <c r="BQ117" s="13">
        <f>SUMIFS('Retiro Mensual'!$E$2:$E$2629,'Retiro Mensual'!$A$2:$A$2629,BQ$4,'Retiro Mensual'!$B$2:$B$2629,$B117,'Retiro Mensual'!$C$2:$C$2629,BQ$5)</f>
        <v>0</v>
      </c>
      <c r="BR117" s="13">
        <f>SUMIFS('Retiro Mensual'!$E$2:$E$2629,'Retiro Mensual'!$A$2:$A$2629,BR$4,'Retiro Mensual'!$B$2:$B$2629,$B117,'Retiro Mensual'!$C$2:$C$2629,BR$5)</f>
        <v>0</v>
      </c>
      <c r="BS117" s="13">
        <f>SUMIFS('Retiro Mensual'!$E$2:$E$2629,'Retiro Mensual'!$A$2:$A$2629,BS$4,'Retiro Mensual'!$B$2:$B$2629,$B117,'Retiro Mensual'!$C$2:$C$2629,BS$5)</f>
        <v>0</v>
      </c>
      <c r="BT117" s="13">
        <f>SUMIFS('Retiro Mensual'!$E$2:$E$2629,'Retiro Mensual'!$A$2:$A$2629,BT$4,'Retiro Mensual'!$B$2:$B$2629,$B117,'Retiro Mensual'!$C$2:$C$2629,BT$5)</f>
        <v>0</v>
      </c>
      <c r="BU117" s="13">
        <f>SUMIFS('Retiro Mensual'!$E$2:$E$2629,'Retiro Mensual'!$A$2:$A$2629,BU$4,'Retiro Mensual'!$B$2:$B$2629,$B117,'Retiro Mensual'!$C$2:$C$2629,BU$5)</f>
        <v>0</v>
      </c>
      <c r="BV117" s="13">
        <f>SUMIFS('Retiro Mensual'!$E$2:$E$2629,'Retiro Mensual'!$A$2:$A$2629,BV$4,'Retiro Mensual'!$B$2:$B$2629,$B117,'Retiro Mensual'!$C$2:$C$2629,BV$5)</f>
        <v>0</v>
      </c>
      <c r="BW117" s="14">
        <f>SUMIFS('Retiro Mensual'!$E$2:$E$2629,'Retiro Mensual'!$A$2:$A$2629,BW$4,'Retiro Mensual'!$B$2:$B$2629,$B117,'Retiro Mensual'!$C$2:$C$2629,BW$5)</f>
        <v>0</v>
      </c>
      <c r="BX117" s="13"/>
      <c r="BY117" s="12">
        <f>SUMIFS('Compra Ventas'!$E$2:$E$2700,'Compra Ventas'!$A$2:$A$2700,BY$4,'Compra Ventas'!$B$2:$B$2700,$B117,'Compra Ventas'!$C$2:$C$2700,BY$5)</f>
        <v>0</v>
      </c>
      <c r="BZ117" s="13">
        <f>SUMIFS('Compra Ventas'!$E$2:$E$2700,'Compra Ventas'!$A$2:$A$2700,BZ$4,'Compra Ventas'!$B$2:$B$2700,$B117,'Compra Ventas'!$C$2:$C$2700,BZ$5)</f>
        <v>0</v>
      </c>
      <c r="CA117" s="13">
        <f>SUMIFS('Compra Ventas'!$E$2:$E$2700,'Compra Ventas'!$A$2:$A$2700,CA$4,'Compra Ventas'!$B$2:$B$2700,$B117,'Compra Ventas'!$C$2:$C$2700,CA$5)</f>
        <v>0</v>
      </c>
      <c r="CB117" s="13">
        <f>SUMIFS('Compra Ventas'!$E$2:$E$2700,'Compra Ventas'!$A$2:$A$2700,CB$4,'Compra Ventas'!$B$2:$B$2700,$B117,'Compra Ventas'!$C$2:$C$2700,CB$5)</f>
        <v>0</v>
      </c>
      <c r="CC117" s="13">
        <f>SUMIFS('Compra Ventas'!$E$2:$E$2700,'Compra Ventas'!$A$2:$A$2700,CC$4,'Compra Ventas'!$B$2:$B$2700,$B117,'Compra Ventas'!$C$2:$C$2700,CC$5)</f>
        <v>0</v>
      </c>
      <c r="CD117" s="13">
        <f>SUMIFS('Compra Ventas'!$E$2:$E$2700,'Compra Ventas'!$A$2:$A$2700,CD$4,'Compra Ventas'!$B$2:$B$2700,$B117,'Compra Ventas'!$C$2:$C$2700,CD$5)</f>
        <v>0</v>
      </c>
      <c r="CE117" s="13">
        <f>SUMIFS('Compra Ventas'!$E$2:$E$2700,'Compra Ventas'!$A$2:$A$2700,CE$4,'Compra Ventas'!$B$2:$B$2700,$B117,'Compra Ventas'!$C$2:$C$2700,CE$5)</f>
        <v>0</v>
      </c>
      <c r="CF117" s="13">
        <f>SUMIFS('Compra Ventas'!$E$2:$E$2700,'Compra Ventas'!$A$2:$A$2700,CF$4,'Compra Ventas'!$B$2:$B$2700,$B117,'Compra Ventas'!$C$2:$C$2700,CF$5)</f>
        <v>0</v>
      </c>
      <c r="CG117" s="13">
        <f>SUMIFS('Compra Ventas'!$E$2:$E$2700,'Compra Ventas'!$A$2:$A$2700,CG$4,'Compra Ventas'!$B$2:$B$2700,$B117,'Compra Ventas'!$C$2:$C$2700,CG$5)</f>
        <v>0</v>
      </c>
      <c r="CH117" s="13">
        <f>SUMIFS('Compra Ventas'!$E$2:$E$2700,'Compra Ventas'!$A$2:$A$2700,CH$4,'Compra Ventas'!$B$2:$B$2700,$B117,'Compra Ventas'!$C$2:$C$2700,CH$5)</f>
        <v>0</v>
      </c>
      <c r="CI117" s="13">
        <f>SUMIFS('Compra Ventas'!$E$2:$E$2700,'Compra Ventas'!$A$2:$A$2700,CI$4,'Compra Ventas'!$B$2:$B$2700,$B117,'Compra Ventas'!$C$2:$C$2700,CI$5)</f>
        <v>0</v>
      </c>
      <c r="CJ117" s="14">
        <f>SUMIFS('Compra Ventas'!$E$2:$E$2700,'Compra Ventas'!$A$2:$A$2700,CJ$4,'Compra Ventas'!$B$2:$B$2700,$B117,'Compra Ventas'!$C$2:$C$2700,CJ$5)</f>
        <v>0</v>
      </c>
      <c r="CK117" s="12">
        <f>SUMIFS('Compra Ventas'!$E$2:$E$2700,'Compra Ventas'!$A$2:$A$2700,CK$4,'Compra Ventas'!$B$2:$B$2700,$B117,'Compra Ventas'!$C$2:$C$2700,CK$5)</f>
        <v>0</v>
      </c>
      <c r="CL117" s="13">
        <f>SUMIFS('Compra Ventas'!$E$2:$E$2700,'Compra Ventas'!$A$2:$A$2700,CL$4,'Compra Ventas'!$B$2:$B$2700,$B117,'Compra Ventas'!$C$2:$C$2700,CL$5)</f>
        <v>0</v>
      </c>
      <c r="CM117" s="13">
        <f>SUMIFS('Compra Ventas'!$E$2:$E$2700,'Compra Ventas'!$A$2:$A$2700,CM$4,'Compra Ventas'!$B$2:$B$2700,$B117,'Compra Ventas'!$C$2:$C$2700,CM$5)</f>
        <v>0</v>
      </c>
      <c r="CN117" s="13">
        <f>SUMIFS('Compra Ventas'!$E$2:$E$2700,'Compra Ventas'!$A$2:$A$2700,CN$4,'Compra Ventas'!$B$2:$B$2700,$B117,'Compra Ventas'!$C$2:$C$2700,CN$5)</f>
        <v>0</v>
      </c>
      <c r="CO117" s="13">
        <f>SUMIFS('Compra Ventas'!$E$2:$E$2700,'Compra Ventas'!$A$2:$A$2700,CO$4,'Compra Ventas'!$B$2:$B$2700,$B117,'Compra Ventas'!$C$2:$C$2700,CO$5)</f>
        <v>0</v>
      </c>
      <c r="CP117" s="13">
        <f>SUMIFS('Compra Ventas'!$E$2:$E$2700,'Compra Ventas'!$A$2:$A$2700,CP$4,'Compra Ventas'!$B$2:$B$2700,$B117,'Compra Ventas'!$C$2:$C$2700,CP$5)</f>
        <v>0</v>
      </c>
      <c r="CQ117" s="13">
        <f>SUMIFS('Compra Ventas'!$E$2:$E$2700,'Compra Ventas'!$A$2:$A$2700,CQ$4,'Compra Ventas'!$B$2:$B$2700,$B117,'Compra Ventas'!$C$2:$C$2700,CQ$5)</f>
        <v>0</v>
      </c>
      <c r="CR117" s="13">
        <f>SUMIFS('Compra Ventas'!$E$2:$E$2700,'Compra Ventas'!$A$2:$A$2700,CR$4,'Compra Ventas'!$B$2:$B$2700,$B117,'Compra Ventas'!$C$2:$C$2700,CR$5)</f>
        <v>0</v>
      </c>
      <c r="CS117" s="13">
        <f>SUMIFS('Compra Ventas'!$E$2:$E$2700,'Compra Ventas'!$A$2:$A$2700,CS$4,'Compra Ventas'!$B$2:$B$2700,$B117,'Compra Ventas'!$C$2:$C$2700,CS$5)</f>
        <v>0</v>
      </c>
      <c r="CT117" s="13">
        <f>SUMIFS('Compra Ventas'!$E$2:$E$2700,'Compra Ventas'!$A$2:$A$2700,CT$4,'Compra Ventas'!$B$2:$B$2700,$B117,'Compra Ventas'!$C$2:$C$2700,CT$5)</f>
        <v>0</v>
      </c>
      <c r="CU117" s="13">
        <f>SUMIFS('Compra Ventas'!$E$2:$E$2700,'Compra Ventas'!$A$2:$A$2700,CU$4,'Compra Ventas'!$B$2:$B$2700,$B117,'Compra Ventas'!$C$2:$C$2700,CU$5)</f>
        <v>0</v>
      </c>
      <c r="CV117" s="14">
        <f>SUMIFS('Compra Ventas'!$E$2:$E$2700,'Compra Ventas'!$A$2:$A$2700,CV$4,'Compra Ventas'!$B$2:$B$2700,$B117,'Compra Ventas'!$C$2:$C$2700,CV$5)</f>
        <v>0</v>
      </c>
      <c r="CW117" s="12">
        <f>SUMIFS('Compra Ventas'!$E$2:$E$2700,'Compra Ventas'!$A$2:$A$2700,CW$4,'Compra Ventas'!$B$2:$B$2700,$B117,'Compra Ventas'!$C$2:$C$2700,CW$5)</f>
        <v>0</v>
      </c>
      <c r="CX117" s="13">
        <f>SUMIFS('Compra Ventas'!$E$2:$E$2700,'Compra Ventas'!$A$2:$A$2700,CX$4,'Compra Ventas'!$B$2:$B$2700,$B117,'Compra Ventas'!$C$2:$C$2700,CX$5)</f>
        <v>0</v>
      </c>
      <c r="CY117" s="13">
        <f>SUMIFS('Compra Ventas'!$E$2:$E$2700,'Compra Ventas'!$A$2:$A$2700,CY$4,'Compra Ventas'!$B$2:$B$2700,$B117,'Compra Ventas'!$C$2:$C$2700,CY$5)</f>
        <v>0</v>
      </c>
      <c r="CZ117" s="13">
        <f>SUMIFS('Compra Ventas'!$E$2:$E$2700,'Compra Ventas'!$A$2:$A$2700,CZ$4,'Compra Ventas'!$B$2:$B$2700,$B117,'Compra Ventas'!$C$2:$C$2700,CZ$5)</f>
        <v>0</v>
      </c>
      <c r="DA117" s="13">
        <f>SUMIFS('Compra Ventas'!$E$2:$E$2700,'Compra Ventas'!$A$2:$A$2700,DA$4,'Compra Ventas'!$B$2:$B$2700,$B117,'Compra Ventas'!$C$2:$C$2700,DA$5)</f>
        <v>0</v>
      </c>
      <c r="DB117" s="13">
        <f>SUMIFS('Compra Ventas'!$E$2:$E$2700,'Compra Ventas'!$A$2:$A$2700,DB$4,'Compra Ventas'!$B$2:$B$2700,$B117,'Compra Ventas'!$C$2:$C$2700,DB$5)</f>
        <v>0</v>
      </c>
      <c r="DC117" s="13">
        <f>SUMIFS('Compra Ventas'!$E$2:$E$2700,'Compra Ventas'!$A$2:$A$2700,DC$4,'Compra Ventas'!$B$2:$B$2700,$B117,'Compra Ventas'!$C$2:$C$2700,DC$5)</f>
        <v>0</v>
      </c>
      <c r="DD117" s="13">
        <f>SUMIFS('Compra Ventas'!$E$2:$E$2700,'Compra Ventas'!$A$2:$A$2700,DD$4,'Compra Ventas'!$B$2:$B$2700,$B117,'Compra Ventas'!$C$2:$C$2700,DD$5)</f>
        <v>0</v>
      </c>
      <c r="DE117" s="13">
        <f>SUMIFS('Compra Ventas'!$E$2:$E$2700,'Compra Ventas'!$A$2:$A$2700,DE$4,'Compra Ventas'!$B$2:$B$2700,$B117,'Compra Ventas'!$C$2:$C$2700,DE$5)</f>
        <v>0</v>
      </c>
      <c r="DF117" s="13">
        <f>SUMIFS('Compra Ventas'!$E$2:$E$2700,'Compra Ventas'!$A$2:$A$2700,DF$4,'Compra Ventas'!$B$2:$B$2700,$B117,'Compra Ventas'!$C$2:$C$2700,DF$5)</f>
        <v>0</v>
      </c>
      <c r="DG117" s="13">
        <f>SUMIFS('Compra Ventas'!$E$2:$E$2700,'Compra Ventas'!$A$2:$A$2700,DG$4,'Compra Ventas'!$B$2:$B$2700,$B117,'Compra Ventas'!$C$2:$C$2700,DG$5)</f>
        <v>0</v>
      </c>
      <c r="DH117" s="14">
        <f>SUMIFS('Compra Ventas'!$E$2:$E$2700,'Compra Ventas'!$A$2:$A$2700,DH$4,'Compra Ventas'!$B$2:$B$2700,$B117,'Compra Ventas'!$C$2:$C$2700,DH$5)</f>
        <v>0</v>
      </c>
      <c r="DI117" s="84"/>
      <c r="DJ117" s="98">
        <f>SUMIFS('Ajuste Ciclado'!D$5:D$47,'Ajuste Ciclado'!$C$5:$C$47,Balance!DJ$4,'Ajuste Ciclado'!$B$5:$B$47,Balance!$B117)</f>
        <v>0</v>
      </c>
      <c r="DK117" s="99">
        <f>SUMIFS('Ajuste Ciclado'!E$5:E$47,'Ajuste Ciclado'!$C$5:$C$47,Balance!DK$4,'Ajuste Ciclado'!$B$5:$B$47,Balance!$B117)</f>
        <v>0</v>
      </c>
      <c r="DL117" s="99">
        <f>SUMIFS('Ajuste Ciclado'!F$5:F$47,'Ajuste Ciclado'!$C$5:$C$47,Balance!DL$4,'Ajuste Ciclado'!$B$5:$B$47,Balance!$B117)</f>
        <v>0</v>
      </c>
      <c r="DM117" s="99">
        <f>SUMIFS('Ajuste Ciclado'!G$5:G$47,'Ajuste Ciclado'!$C$5:$C$47,Balance!DM$4,'Ajuste Ciclado'!$B$5:$B$47,Balance!$B117)</f>
        <v>0</v>
      </c>
      <c r="DN117" s="99">
        <f>SUMIFS('Ajuste Ciclado'!H$5:H$47,'Ajuste Ciclado'!$C$5:$C$47,Balance!DN$4,'Ajuste Ciclado'!$B$5:$B$47,Balance!$B117)</f>
        <v>0</v>
      </c>
      <c r="DO117" s="99">
        <f>SUMIFS('Ajuste Ciclado'!I$5:I$47,'Ajuste Ciclado'!$C$5:$C$47,Balance!DO$4,'Ajuste Ciclado'!$B$5:$B$47,Balance!$B117)</f>
        <v>0</v>
      </c>
      <c r="DP117" s="99">
        <f>SUMIFS('Ajuste Ciclado'!J$5:J$47,'Ajuste Ciclado'!$C$5:$C$47,Balance!DP$4,'Ajuste Ciclado'!$B$5:$B$47,Balance!$B117)</f>
        <v>0</v>
      </c>
      <c r="DQ117" s="99">
        <f>SUMIFS('Ajuste Ciclado'!K$5:K$47,'Ajuste Ciclado'!$C$5:$C$47,Balance!DQ$4,'Ajuste Ciclado'!$B$5:$B$47,Balance!$B117)</f>
        <v>0</v>
      </c>
      <c r="DR117" s="99">
        <f>SUMIFS('Ajuste Ciclado'!L$5:L$47,'Ajuste Ciclado'!$C$5:$C$47,Balance!DR$4,'Ajuste Ciclado'!$B$5:$B$47,Balance!$B117)</f>
        <v>0</v>
      </c>
      <c r="DS117" s="99">
        <f>SUMIFS('Ajuste Ciclado'!M$5:M$47,'Ajuste Ciclado'!$C$5:$C$47,Balance!DS$4,'Ajuste Ciclado'!$B$5:$B$47,Balance!$B117)</f>
        <v>0</v>
      </c>
      <c r="DT117" s="99">
        <f>SUMIFS('Ajuste Ciclado'!N$5:N$47,'Ajuste Ciclado'!$C$5:$C$47,Balance!DT$4,'Ajuste Ciclado'!$B$5:$B$47,Balance!$B117)</f>
        <v>0</v>
      </c>
      <c r="DU117" s="100">
        <f>SUMIFS('Ajuste Ciclado'!O$5:O$47,'Ajuste Ciclado'!$C$5:$C$47,Balance!DU$4,'Ajuste Ciclado'!$B$5:$B$47,Balance!$B117)</f>
        <v>0</v>
      </c>
      <c r="DV117" s="98">
        <f>SUMIFS('Ajuste Ciclado'!D$5:D$47,'Ajuste Ciclado'!$C$5:$C$47,Balance!DV$4,'Ajuste Ciclado'!$B$5:$B$47,Balance!$B117)</f>
        <v>0</v>
      </c>
      <c r="DW117" s="99">
        <f>SUMIFS('Ajuste Ciclado'!E$5:E$47,'Ajuste Ciclado'!$C$5:$C$47,Balance!DW$4,'Ajuste Ciclado'!$B$5:$B$47,Balance!$B117)</f>
        <v>0</v>
      </c>
      <c r="DX117" s="99">
        <f>SUMIFS('Ajuste Ciclado'!F$5:F$47,'Ajuste Ciclado'!$C$5:$C$47,Balance!DX$4,'Ajuste Ciclado'!$B$5:$B$47,Balance!$B117)</f>
        <v>0</v>
      </c>
      <c r="DY117" s="99">
        <f>SUMIFS('Ajuste Ciclado'!G$5:G$47,'Ajuste Ciclado'!$C$5:$C$47,Balance!DY$4,'Ajuste Ciclado'!$B$5:$B$47,Balance!$B117)</f>
        <v>0</v>
      </c>
      <c r="DZ117" s="99">
        <f>SUMIFS('Ajuste Ciclado'!H$5:H$47,'Ajuste Ciclado'!$C$5:$C$47,Balance!DZ$4,'Ajuste Ciclado'!$B$5:$B$47,Balance!$B117)</f>
        <v>0</v>
      </c>
      <c r="EA117" s="99">
        <f>SUMIFS('Ajuste Ciclado'!I$5:I$47,'Ajuste Ciclado'!$C$5:$C$47,Balance!EA$4,'Ajuste Ciclado'!$B$5:$B$47,Balance!$B117)</f>
        <v>0</v>
      </c>
      <c r="EB117" s="99">
        <f>SUMIFS('Ajuste Ciclado'!J$5:J$47,'Ajuste Ciclado'!$C$5:$C$47,Balance!EB$4,'Ajuste Ciclado'!$B$5:$B$47,Balance!$B117)</f>
        <v>0</v>
      </c>
      <c r="EC117" s="99">
        <f>SUMIFS('Ajuste Ciclado'!K$5:K$47,'Ajuste Ciclado'!$C$5:$C$47,Balance!EC$4,'Ajuste Ciclado'!$B$5:$B$47,Balance!$B117)</f>
        <v>0</v>
      </c>
      <c r="ED117" s="99">
        <f>SUMIFS('Ajuste Ciclado'!L$5:L$47,'Ajuste Ciclado'!$C$5:$C$47,Balance!ED$4,'Ajuste Ciclado'!$B$5:$B$47,Balance!$B117)</f>
        <v>0</v>
      </c>
      <c r="EE117" s="99">
        <f>SUMIFS('Ajuste Ciclado'!M$5:M$47,'Ajuste Ciclado'!$C$5:$C$47,Balance!EE$4,'Ajuste Ciclado'!$B$5:$B$47,Balance!$B117)</f>
        <v>0</v>
      </c>
      <c r="EF117" s="99">
        <f>SUMIFS('Ajuste Ciclado'!N$5:N$47,'Ajuste Ciclado'!$C$5:$C$47,Balance!EF$4,'Ajuste Ciclado'!$B$5:$B$47,Balance!$B117)</f>
        <v>0</v>
      </c>
      <c r="EG117" s="100">
        <f>SUMIFS('Ajuste Ciclado'!O$5:O$47,'Ajuste Ciclado'!$C$5:$C$47,Balance!EG$4,'Ajuste Ciclado'!$B$5:$B$47,Balance!$B117)</f>
        <v>0</v>
      </c>
      <c r="EH117" s="98">
        <f>SUMIFS('Ajuste Ciclado'!D$5:D$47,'Ajuste Ciclado'!$C$5:$C$47,Balance!EH$4,'Ajuste Ciclado'!$B$5:$B$47,Balance!$B117)</f>
        <v>0</v>
      </c>
      <c r="EI117" s="99">
        <f>SUMIFS('Ajuste Ciclado'!E$5:E$47,'Ajuste Ciclado'!$C$5:$C$47,Balance!EI$4,'Ajuste Ciclado'!$B$5:$B$47,Balance!$B117)</f>
        <v>0</v>
      </c>
      <c r="EJ117" s="99">
        <f>SUMIFS('Ajuste Ciclado'!F$5:F$47,'Ajuste Ciclado'!$C$5:$C$47,Balance!EJ$4,'Ajuste Ciclado'!$B$5:$B$47,Balance!$B117)</f>
        <v>0</v>
      </c>
      <c r="EK117" s="99">
        <f>SUMIFS('Ajuste Ciclado'!G$5:G$47,'Ajuste Ciclado'!$C$5:$C$47,Balance!EK$4,'Ajuste Ciclado'!$B$5:$B$47,Balance!$B117)</f>
        <v>0</v>
      </c>
      <c r="EL117" s="99">
        <f>SUMIFS('Ajuste Ciclado'!H$5:H$47,'Ajuste Ciclado'!$C$5:$C$47,Balance!EL$4,'Ajuste Ciclado'!$B$5:$B$47,Balance!$B117)</f>
        <v>0</v>
      </c>
      <c r="EM117" s="99">
        <f>SUMIFS('Ajuste Ciclado'!I$5:I$47,'Ajuste Ciclado'!$C$5:$C$47,Balance!EM$4,'Ajuste Ciclado'!$B$5:$B$47,Balance!$B117)</f>
        <v>0</v>
      </c>
      <c r="EN117" s="99">
        <f>SUMIFS('Ajuste Ciclado'!J$5:J$47,'Ajuste Ciclado'!$C$5:$C$47,Balance!EN$4,'Ajuste Ciclado'!$B$5:$B$47,Balance!$B117)</f>
        <v>0</v>
      </c>
      <c r="EO117" s="99">
        <f>SUMIFS('Ajuste Ciclado'!K$5:K$47,'Ajuste Ciclado'!$C$5:$C$47,Balance!EO$4,'Ajuste Ciclado'!$B$5:$B$47,Balance!$B117)</f>
        <v>0</v>
      </c>
      <c r="EP117" s="99">
        <f>SUMIFS('Ajuste Ciclado'!L$5:L$47,'Ajuste Ciclado'!$C$5:$C$47,Balance!EP$4,'Ajuste Ciclado'!$B$5:$B$47,Balance!$B117)</f>
        <v>0</v>
      </c>
      <c r="EQ117" s="99">
        <f>SUMIFS('Ajuste Ciclado'!M$5:M$47,'Ajuste Ciclado'!$C$5:$C$47,Balance!EQ$4,'Ajuste Ciclado'!$B$5:$B$47,Balance!$B117)</f>
        <v>0</v>
      </c>
      <c r="ER117" s="99">
        <f>SUMIFS('Ajuste Ciclado'!N$5:N$47,'Ajuste Ciclado'!$C$5:$C$47,Balance!ER$4,'Ajuste Ciclado'!$B$5:$B$47,Balance!$B117)</f>
        <v>0</v>
      </c>
      <c r="ES117" s="100">
        <f>SUMIFS('Ajuste Ciclado'!O$5:O$47,'Ajuste Ciclado'!$C$5:$C$47,Balance!ES$4,'Ajuste Ciclado'!$B$5:$B$47,Balance!$B117)</f>
        <v>0</v>
      </c>
      <c r="ET117" s="84"/>
      <c r="EU117" s="12">
        <f t="shared" si="181"/>
        <v>149890.84395209819</v>
      </c>
      <c r="EV117" s="13">
        <f t="shared" si="145"/>
        <v>212158.8025885786</v>
      </c>
      <c r="EW117" s="13">
        <f t="shared" si="146"/>
        <v>443837.46894864691</v>
      </c>
      <c r="EX117" s="13">
        <f t="shared" si="147"/>
        <v>325241.31436104322</v>
      </c>
      <c r="EY117" s="13">
        <f t="shared" si="148"/>
        <v>326029.96685804019</v>
      </c>
      <c r="EZ117" s="13">
        <f t="shared" si="149"/>
        <v>249392.6117726214</v>
      </c>
      <c r="FA117" s="13">
        <f t="shared" si="150"/>
        <v>258986.32282543951</v>
      </c>
      <c r="FB117" s="13">
        <f t="shared" si="151"/>
        <v>323826.08864943491</v>
      </c>
      <c r="FC117" s="13">
        <f t="shared" si="152"/>
        <v>259326.39791021921</v>
      </c>
      <c r="FD117" s="13">
        <f t="shared" si="153"/>
        <v>135814.81990133191</v>
      </c>
      <c r="FE117" s="13">
        <f t="shared" si="154"/>
        <v>138632.74267507179</v>
      </c>
      <c r="FF117" s="14">
        <f t="shared" si="155"/>
        <v>80354.006969978334</v>
      </c>
      <c r="FG117" s="12">
        <f t="shared" si="156"/>
        <v>155288.80693770311</v>
      </c>
      <c r="FH117" s="13">
        <f t="shared" si="157"/>
        <v>312881.94635454798</v>
      </c>
      <c r="FI117" s="13">
        <f t="shared" si="158"/>
        <v>358283.99079335411</v>
      </c>
      <c r="FJ117" s="13">
        <f t="shared" si="159"/>
        <v>364499.39268084738</v>
      </c>
      <c r="FK117" s="13">
        <f t="shared" si="160"/>
        <v>344026.75371828763</v>
      </c>
      <c r="FL117" s="13">
        <f t="shared" si="161"/>
        <v>305275.43994186842</v>
      </c>
      <c r="FM117" s="13">
        <f t="shared" si="162"/>
        <v>351400.80146862823</v>
      </c>
      <c r="FN117" s="13">
        <f t="shared" si="163"/>
        <v>331672.9533456706</v>
      </c>
      <c r="FO117" s="13">
        <f t="shared" si="164"/>
        <v>337461.21361134562</v>
      </c>
      <c r="FP117" s="13">
        <f t="shared" si="165"/>
        <v>163577.73920902249</v>
      </c>
      <c r="FQ117" s="13">
        <f t="shared" si="166"/>
        <v>186077.99685050969</v>
      </c>
      <c r="FR117" s="14">
        <f t="shared" si="167"/>
        <v>200482.56514310569</v>
      </c>
      <c r="FS117" s="12">
        <f t="shared" si="168"/>
        <v>150792.93247995581</v>
      </c>
      <c r="FT117" s="13">
        <f t="shared" si="169"/>
        <v>275287.99460707832</v>
      </c>
      <c r="FU117" s="13">
        <f t="shared" si="170"/>
        <v>315093.9941992797</v>
      </c>
      <c r="FV117" s="13">
        <f t="shared" si="171"/>
        <v>358343.6902267657</v>
      </c>
      <c r="FW117" s="13">
        <f t="shared" si="172"/>
        <v>295120.72018420842</v>
      </c>
      <c r="FX117" s="13">
        <f t="shared" si="173"/>
        <v>345466.69659317809</v>
      </c>
      <c r="FY117" s="13">
        <f t="shared" si="174"/>
        <v>370668.58800081682</v>
      </c>
      <c r="FZ117" s="13">
        <f t="shared" si="175"/>
        <v>364436.90409373387</v>
      </c>
      <c r="GA117" s="13">
        <f t="shared" si="176"/>
        <v>348087.66042056622</v>
      </c>
      <c r="GB117" s="13">
        <f t="shared" si="177"/>
        <v>246876.2094642845</v>
      </c>
      <c r="GC117" s="13">
        <f t="shared" si="178"/>
        <v>187549.8950748585</v>
      </c>
      <c r="GD117" s="14">
        <f t="shared" si="179"/>
        <v>206681.50283079169</v>
      </c>
      <c r="GE117" s="84"/>
      <c r="GF117" s="12">
        <f t="shared" si="182"/>
        <v>2903491.3874125034</v>
      </c>
      <c r="GG117" s="13">
        <f t="shared" si="182"/>
        <v>3410929.6000548904</v>
      </c>
      <c r="GH117" s="14">
        <f t="shared" si="182"/>
        <v>3464406.7881755177</v>
      </c>
      <c r="GI117" s="6">
        <f t="shared" si="183"/>
        <v>1</v>
      </c>
      <c r="GJ117" s="12">
        <f t="shared" si="184"/>
        <v>0</v>
      </c>
      <c r="GK117" s="13">
        <f t="shared" si="185"/>
        <v>0</v>
      </c>
      <c r="GL117" s="14">
        <f t="shared" si="186"/>
        <v>0</v>
      </c>
      <c r="GM117" s="84"/>
      <c r="GN117" s="66">
        <f t="shared" si="187"/>
        <v>0</v>
      </c>
      <c r="GO117" s="84"/>
      <c r="GP117" s="63" t="str" cm="1">
        <f t="array" ref="GP117">INDEX($GF$4:$GH$4,1,GI117)</f>
        <v>Sample 1</v>
      </c>
      <c r="GQ117" s="12">
        <f t="shared" si="188"/>
        <v>80354.006969978334</v>
      </c>
      <c r="GR117" s="13">
        <f t="shared" si="188"/>
        <v>135814.81990133191</v>
      </c>
      <c r="GS117" s="14">
        <f t="shared" si="188"/>
        <v>138632.74267507179</v>
      </c>
      <c r="GT117" s="12">
        <f t="shared" si="189"/>
        <v>155288.80693770311</v>
      </c>
      <c r="GU117" s="13">
        <f t="shared" si="189"/>
        <v>163577.73920902249</v>
      </c>
      <c r="GV117" s="14">
        <f t="shared" si="189"/>
        <v>186077.99685050969</v>
      </c>
      <c r="GW117" s="12">
        <f t="shared" si="190"/>
        <v>150792.93247995581</v>
      </c>
      <c r="GX117" s="13">
        <f t="shared" si="190"/>
        <v>187549.8950748585</v>
      </c>
      <c r="GY117" s="14">
        <f t="shared" si="190"/>
        <v>206681.50283079169</v>
      </c>
      <c r="GZ117" s="84" t="str">
        <f t="shared" ref="GZ117:GZ181" si="194">GP117</f>
        <v>Sample 1</v>
      </c>
      <c r="HA117" s="12">
        <f t="shared" si="191"/>
        <v>0</v>
      </c>
      <c r="HB117" s="13">
        <f t="shared" si="191"/>
        <v>0</v>
      </c>
      <c r="HC117" s="14">
        <f t="shared" si="191"/>
        <v>0</v>
      </c>
      <c r="HD117" s="6">
        <f t="shared" ref="HD117:HD181" si="195">SUM(HA117:HC117)</f>
        <v>0</v>
      </c>
      <c r="HE117" s="84" t="str">
        <f t="shared" ref="HE117:HE181" si="196">IF(HD117=GN117,"Ok","NOT")</f>
        <v>Ok</v>
      </c>
    </row>
    <row r="118" spans="2:213" x14ac:dyDescent="0.3">
      <c r="B118" s="84" t="s">
        <v>34</v>
      </c>
      <c r="C118" s="12">
        <f>SUMIFS(Inyecciones!$E$2:$E$14185,Inyecciones!$A$2:$A$14185,Balance!C$4,Inyecciones!$B$2:$B$14185,Balance!$B118,Inyecciones!$C$2:$C$14185,Balance!C$5)</f>
        <v>211827.12245986459</v>
      </c>
      <c r="D118" s="13">
        <f>SUMIFS(Inyecciones!$E$2:$E$14185,Inyecciones!$A$2:$A$14185,Balance!D$4,Inyecciones!$B$2:$B$14185,Balance!$B118,Inyecciones!$C$2:$C$14185,Balance!D$5)</f>
        <v>712078.87536997721</v>
      </c>
      <c r="E118" s="13">
        <f>SUMIFS(Inyecciones!$E$2:$E$14185,Inyecciones!$A$2:$A$14185,Balance!E$4,Inyecciones!$B$2:$B$14185,Balance!$B118,Inyecciones!$C$2:$C$14185,Balance!E$5)</f>
        <v>246018.02473143759</v>
      </c>
      <c r="F118" s="13">
        <f>SUMIFS(Inyecciones!$E$2:$E$14185,Inyecciones!$A$2:$A$14185,Balance!F$4,Inyecciones!$B$2:$B$14185,Balance!$B118,Inyecciones!$C$2:$C$14185,Balance!F$5)</f>
        <v>0</v>
      </c>
      <c r="G118" s="13">
        <f>SUMIFS(Inyecciones!$E$2:$E$14185,Inyecciones!$A$2:$A$14185,Balance!G$4,Inyecciones!$B$2:$B$14185,Balance!$B118,Inyecciones!$C$2:$C$14185,Balance!G$5)</f>
        <v>664982.47647471365</v>
      </c>
      <c r="H118" s="13">
        <f>SUMIFS(Inyecciones!$E$2:$E$14185,Inyecciones!$A$2:$A$14185,Balance!H$4,Inyecciones!$B$2:$B$14185,Balance!$B118,Inyecciones!$C$2:$C$14185,Balance!H$5)</f>
        <v>678244.56733528816</v>
      </c>
      <c r="I118" s="13">
        <f>SUMIFS(Inyecciones!$E$2:$E$14185,Inyecciones!$A$2:$A$14185,Balance!I$4,Inyecciones!$B$2:$B$14185,Balance!$B118,Inyecciones!$C$2:$C$14185,Balance!I$5)</f>
        <v>646032.54201238323</v>
      </c>
      <c r="J118" s="13">
        <f>SUMIFS(Inyecciones!$E$2:$E$14185,Inyecciones!$A$2:$A$14185,Balance!J$4,Inyecciones!$B$2:$B$14185,Balance!$B118,Inyecciones!$C$2:$C$14185,Balance!J$5)</f>
        <v>659590.82560725161</v>
      </c>
      <c r="K118" s="13">
        <f>SUMIFS(Inyecciones!$E$2:$E$14185,Inyecciones!$A$2:$A$14185,Balance!K$4,Inyecciones!$B$2:$B$14185,Balance!$B118,Inyecciones!$C$2:$C$14185,Balance!K$5)</f>
        <v>548116.43532120564</v>
      </c>
      <c r="L118" s="13">
        <f>SUMIFS(Inyecciones!$E$2:$E$14185,Inyecciones!$A$2:$A$14185,Balance!L$4,Inyecciones!$B$2:$B$14185,Balance!$B118,Inyecciones!$C$2:$C$14185,Balance!L$5)</f>
        <v>256545.0331382986</v>
      </c>
      <c r="M118" s="13">
        <f>SUMIFS(Inyecciones!$E$2:$E$14185,Inyecciones!$A$2:$A$14185,Balance!M$4,Inyecciones!$B$2:$B$14185,Balance!$B118,Inyecciones!$C$2:$C$14185,Balance!M$5)</f>
        <v>203848.21656047029</v>
      </c>
      <c r="N118" s="14">
        <f>SUMIFS(Inyecciones!$E$2:$E$14185,Inyecciones!$A$2:$A$14185,Balance!N$4,Inyecciones!$B$2:$B$14185,Balance!$B118,Inyecciones!$C$2:$C$14185,Balance!N$5)</f>
        <v>215055.57634933229</v>
      </c>
      <c r="O118" s="12">
        <f>SUMIFS(Inyecciones!$E$2:$E$14185,Inyecciones!$A$2:$A$14185,Balance!O$4,Inyecciones!$B$2:$B$14185,Balance!$B118,Inyecciones!$C$2:$C$14185,Balance!O$5)</f>
        <v>214828.2153059112</v>
      </c>
      <c r="P118" s="13">
        <f>SUMIFS(Inyecciones!$E$2:$E$14185,Inyecciones!$A$2:$A$14185,Balance!P$4,Inyecciones!$B$2:$B$14185,Balance!$B118,Inyecciones!$C$2:$C$14185,Balance!P$5)</f>
        <v>719660.88791206793</v>
      </c>
      <c r="Q118" s="13">
        <f>SUMIFS(Inyecciones!$E$2:$E$14185,Inyecciones!$A$2:$A$14185,Balance!Q$4,Inyecciones!$B$2:$B$14185,Balance!$B118,Inyecciones!$C$2:$C$14185,Balance!Q$5)</f>
        <v>248407.69844201961</v>
      </c>
      <c r="R118" s="13">
        <f>SUMIFS(Inyecciones!$E$2:$E$14185,Inyecciones!$A$2:$A$14185,Balance!R$4,Inyecciones!$B$2:$B$14185,Balance!$B118,Inyecciones!$C$2:$C$14185,Balance!R$5)</f>
        <v>0</v>
      </c>
      <c r="S118" s="13">
        <f>SUMIFS(Inyecciones!$E$2:$E$14185,Inyecciones!$A$2:$A$14185,Balance!S$4,Inyecciones!$B$2:$B$14185,Balance!$B118,Inyecciones!$C$2:$C$14185,Balance!S$5)</f>
        <v>648191.70702121151</v>
      </c>
      <c r="T118" s="13">
        <f>SUMIFS(Inyecciones!$E$2:$E$14185,Inyecciones!$A$2:$A$14185,Balance!T$4,Inyecciones!$B$2:$B$14185,Balance!$B118,Inyecciones!$C$2:$C$14185,Balance!T$5)</f>
        <v>686149.02676451963</v>
      </c>
      <c r="U118" s="13">
        <f>SUMIFS(Inyecciones!$E$2:$E$14185,Inyecciones!$A$2:$A$14185,Balance!U$4,Inyecciones!$B$2:$B$14185,Balance!$B118,Inyecciones!$C$2:$C$14185,Balance!U$5)</f>
        <v>688357.479283105</v>
      </c>
      <c r="V118" s="13">
        <f>SUMIFS(Inyecciones!$E$2:$E$14185,Inyecciones!$A$2:$A$14185,Balance!V$4,Inyecciones!$B$2:$B$14185,Balance!$B118,Inyecciones!$C$2:$C$14185,Balance!V$5)</f>
        <v>665132.10049988993</v>
      </c>
      <c r="W118" s="13">
        <f>SUMIFS(Inyecciones!$E$2:$E$14185,Inyecciones!$A$2:$A$14185,Balance!W$4,Inyecciones!$B$2:$B$14185,Balance!$B118,Inyecciones!$C$2:$C$14185,Balance!W$5)</f>
        <v>563112.15700384765</v>
      </c>
      <c r="X118" s="13">
        <f>SUMIFS(Inyecciones!$E$2:$E$14185,Inyecciones!$A$2:$A$14185,Balance!X$4,Inyecciones!$B$2:$B$14185,Balance!$B118,Inyecciones!$C$2:$C$14185,Balance!X$5)</f>
        <v>310347.46919740381</v>
      </c>
      <c r="Y118" s="13">
        <f>SUMIFS(Inyecciones!$E$2:$E$14185,Inyecciones!$A$2:$A$14185,Balance!Y$4,Inyecciones!$B$2:$B$14185,Balance!$B118,Inyecciones!$C$2:$C$14185,Balance!Y$5)</f>
        <v>289580.98604518111</v>
      </c>
      <c r="Z118" s="14">
        <f>SUMIFS(Inyecciones!$E$2:$E$14185,Inyecciones!$A$2:$A$14185,Balance!Z$4,Inyecciones!$B$2:$B$14185,Balance!$B118,Inyecciones!$C$2:$C$14185,Balance!Z$5)</f>
        <v>328309.70711291238</v>
      </c>
      <c r="AA118" s="12">
        <f>SUMIFS(Inyecciones!$E$2:$E$14185,Inyecciones!$A$2:$A$14185,Balance!AA$4,Inyecciones!$B$2:$B$14185,Balance!$B118,Inyecciones!$C$2:$C$14185,Balance!AA$5)</f>
        <v>215090.65553869281</v>
      </c>
      <c r="AB118" s="13">
        <f>SUMIFS(Inyecciones!$E$2:$E$14185,Inyecciones!$A$2:$A$14185,Balance!AB$4,Inyecciones!$B$2:$B$14185,Balance!$B118,Inyecciones!$C$2:$C$14185,Balance!AB$5)</f>
        <v>718491.22848383919</v>
      </c>
      <c r="AC118" s="13">
        <f>SUMIFS(Inyecciones!$E$2:$E$14185,Inyecciones!$A$2:$A$14185,Balance!AC$4,Inyecciones!$B$2:$B$14185,Balance!$B118,Inyecciones!$C$2:$C$14185,Balance!AC$5)</f>
        <v>248844.61167833721</v>
      </c>
      <c r="AD118" s="13">
        <f>SUMIFS(Inyecciones!$E$2:$E$14185,Inyecciones!$A$2:$A$14185,Balance!AD$4,Inyecciones!$B$2:$B$14185,Balance!$B118,Inyecciones!$C$2:$C$14185,Balance!AD$5)</f>
        <v>0</v>
      </c>
      <c r="AE118" s="13">
        <f>SUMIFS(Inyecciones!$E$2:$E$14185,Inyecciones!$A$2:$A$14185,Balance!AE$4,Inyecciones!$B$2:$B$14185,Balance!$B118,Inyecciones!$C$2:$C$14185,Balance!AE$5)</f>
        <v>678024.05599223729</v>
      </c>
      <c r="AF118" s="13">
        <f>SUMIFS(Inyecciones!$E$2:$E$14185,Inyecciones!$A$2:$A$14185,Balance!AF$4,Inyecciones!$B$2:$B$14185,Balance!$B118,Inyecciones!$C$2:$C$14185,Balance!AF$5)</f>
        <v>740693.77171420492</v>
      </c>
      <c r="AG118" s="13">
        <f>SUMIFS(Inyecciones!$E$2:$E$14185,Inyecciones!$A$2:$A$14185,Balance!AG$4,Inyecciones!$B$2:$B$14185,Balance!$B118,Inyecciones!$C$2:$C$14185,Balance!AG$5)</f>
        <v>759785.68112234282</v>
      </c>
      <c r="AH118" s="13">
        <f>SUMIFS(Inyecciones!$E$2:$E$14185,Inyecciones!$A$2:$A$14185,Balance!AH$4,Inyecciones!$B$2:$B$14185,Balance!$B118,Inyecciones!$C$2:$C$14185,Balance!AH$5)</f>
        <v>742950.66274956369</v>
      </c>
      <c r="AI118" s="13">
        <f>SUMIFS(Inyecciones!$E$2:$E$14185,Inyecciones!$A$2:$A$14185,Balance!AI$4,Inyecciones!$B$2:$B$14185,Balance!$B118,Inyecciones!$C$2:$C$14185,Balance!AI$5)</f>
        <v>613290.93664264272</v>
      </c>
      <c r="AJ118" s="13">
        <f>SUMIFS(Inyecciones!$E$2:$E$14185,Inyecciones!$A$2:$A$14185,Balance!AJ$4,Inyecciones!$B$2:$B$14185,Balance!$B118,Inyecciones!$C$2:$C$14185,Balance!AJ$5)</f>
        <v>469996.92739303858</v>
      </c>
      <c r="AK118" s="13">
        <f>SUMIFS(Inyecciones!$E$2:$E$14185,Inyecciones!$A$2:$A$14185,Balance!AK$4,Inyecciones!$B$2:$B$14185,Balance!$B118,Inyecciones!$C$2:$C$14185,Balance!AK$5)</f>
        <v>445652.92842362379</v>
      </c>
      <c r="AL118" s="14">
        <f>SUMIFS(Inyecciones!$E$2:$E$14185,Inyecciones!$A$2:$A$14185,Balance!AL$4,Inyecciones!$B$2:$B$14185,Balance!$B118,Inyecciones!$C$2:$C$14185,Balance!AL$5)</f>
        <v>459061.4755757316</v>
      </c>
      <c r="AM118" s="13"/>
      <c r="AN118" s="12">
        <f>SUMIFS('Retiro Mensual'!$E$2:$E$2629,'Retiro Mensual'!$A$2:$A$2629,AN$4,'Retiro Mensual'!$B$2:$B$2629,$B118,'Retiro Mensual'!$C$2:$C$2629,AN$5)</f>
        <v>290332.19290000002</v>
      </c>
      <c r="AO118" s="13">
        <f>SUMIFS('Retiro Mensual'!$E$2:$E$2629,'Retiro Mensual'!$A$2:$A$2629,AO$4,'Retiro Mensual'!$B$2:$B$2629,$B118,'Retiro Mensual'!$C$2:$C$2629,AO$5)</f>
        <v>195322.8118</v>
      </c>
      <c r="AP118" s="13">
        <f>SUMIFS('Retiro Mensual'!$E$2:$E$2629,'Retiro Mensual'!$A$2:$A$2629,AP$4,'Retiro Mensual'!$B$2:$B$2629,$B118,'Retiro Mensual'!$C$2:$C$2629,AP$5)</f>
        <v>232171.4694</v>
      </c>
      <c r="AQ118" s="13">
        <f>SUMIFS('Retiro Mensual'!$E$2:$E$2629,'Retiro Mensual'!$A$2:$A$2629,AQ$4,'Retiro Mensual'!$B$2:$B$2629,$B118,'Retiro Mensual'!$C$2:$C$2629,AQ$5)</f>
        <v>224501.75520000001</v>
      </c>
      <c r="AR118" s="13">
        <f>SUMIFS('Retiro Mensual'!$E$2:$E$2629,'Retiro Mensual'!$A$2:$A$2629,AR$4,'Retiro Mensual'!$B$2:$B$2629,$B118,'Retiro Mensual'!$C$2:$C$2629,AR$5)</f>
        <v>272489.07929999998</v>
      </c>
      <c r="AS118" s="13">
        <f>SUMIFS('Retiro Mensual'!$E$2:$E$2629,'Retiro Mensual'!$A$2:$A$2629,AS$4,'Retiro Mensual'!$B$2:$B$2629,$B118,'Retiro Mensual'!$C$2:$C$2629,AS$5)</f>
        <v>283118.61869999999</v>
      </c>
      <c r="AT118" s="13">
        <f>SUMIFS('Retiro Mensual'!$E$2:$E$2629,'Retiro Mensual'!$A$2:$A$2629,AT$4,'Retiro Mensual'!$B$2:$B$2629,$B118,'Retiro Mensual'!$C$2:$C$2629,AT$5)</f>
        <v>281136.21779999998</v>
      </c>
      <c r="AU118" s="13">
        <f>SUMIFS('Retiro Mensual'!$E$2:$E$2629,'Retiro Mensual'!$A$2:$A$2629,AU$4,'Retiro Mensual'!$B$2:$B$2629,$B118,'Retiro Mensual'!$C$2:$C$2629,AU$5)</f>
        <v>273228.51659999997</v>
      </c>
      <c r="AV118" s="13">
        <f>SUMIFS('Retiro Mensual'!$E$2:$E$2629,'Retiro Mensual'!$A$2:$A$2629,AV$4,'Retiro Mensual'!$B$2:$B$2629,$B118,'Retiro Mensual'!$C$2:$C$2629,AV$5)</f>
        <v>245703.94380000001</v>
      </c>
      <c r="AW118" s="13">
        <f>SUMIFS('Retiro Mensual'!$E$2:$E$2629,'Retiro Mensual'!$A$2:$A$2629,AW$4,'Retiro Mensual'!$B$2:$B$2629,$B118,'Retiro Mensual'!$C$2:$C$2629,AW$5)</f>
        <v>115536.1881</v>
      </c>
      <c r="AX118" s="13">
        <f>SUMIFS('Retiro Mensual'!$E$2:$E$2629,'Retiro Mensual'!$A$2:$A$2629,AX$4,'Retiro Mensual'!$B$2:$B$2629,$B118,'Retiro Mensual'!$C$2:$C$2629,AX$5)</f>
        <v>99860.427830000001</v>
      </c>
      <c r="AY118" s="14">
        <f>SUMIFS('Retiro Mensual'!$E$2:$E$2629,'Retiro Mensual'!$A$2:$A$2629,AY$4,'Retiro Mensual'!$B$2:$B$2629,$B118,'Retiro Mensual'!$C$2:$C$2629,AY$5)</f>
        <v>103902.4782</v>
      </c>
      <c r="AZ118" s="12">
        <f>SUMIFS('Retiro Mensual'!$E$2:$E$2629,'Retiro Mensual'!$A$2:$A$2629,AZ$4,'Retiro Mensual'!$B$2:$B$2629,$B118,'Retiro Mensual'!$C$2:$C$2629,AZ$5)</f>
        <v>290732.2182</v>
      </c>
      <c r="BA118" s="13">
        <f>SUMIFS('Retiro Mensual'!$E$2:$E$2629,'Retiro Mensual'!$A$2:$A$2629,BA$4,'Retiro Mensual'!$B$2:$B$2629,$B118,'Retiro Mensual'!$C$2:$C$2629,BA$5)</f>
        <v>197199.50330000001</v>
      </c>
      <c r="BB118" s="13">
        <f>SUMIFS('Retiro Mensual'!$E$2:$E$2629,'Retiro Mensual'!$A$2:$A$2629,BB$4,'Retiro Mensual'!$B$2:$B$2629,$B118,'Retiro Mensual'!$C$2:$C$2629,BB$5)</f>
        <v>234567.34710000001</v>
      </c>
      <c r="BC118" s="13">
        <f>SUMIFS('Retiro Mensual'!$E$2:$E$2629,'Retiro Mensual'!$A$2:$A$2629,BC$4,'Retiro Mensual'!$B$2:$B$2629,$B118,'Retiro Mensual'!$C$2:$C$2629,BC$5)</f>
        <v>235567.13800000001</v>
      </c>
      <c r="BD118" s="13">
        <f>SUMIFS('Retiro Mensual'!$E$2:$E$2629,'Retiro Mensual'!$A$2:$A$2629,BD$4,'Retiro Mensual'!$B$2:$B$2629,$B118,'Retiro Mensual'!$C$2:$C$2629,BD$5)</f>
        <v>267297.10749999998</v>
      </c>
      <c r="BE118" s="13">
        <f>SUMIFS('Retiro Mensual'!$E$2:$E$2629,'Retiro Mensual'!$A$2:$A$2629,BE$4,'Retiro Mensual'!$B$2:$B$2629,$B118,'Retiro Mensual'!$C$2:$C$2629,BE$5)</f>
        <v>286375.34039999999</v>
      </c>
      <c r="BF118" s="13">
        <f>SUMIFS('Retiro Mensual'!$E$2:$E$2629,'Retiro Mensual'!$A$2:$A$2629,BF$4,'Retiro Mensual'!$B$2:$B$2629,$B118,'Retiro Mensual'!$C$2:$C$2629,BF$5)</f>
        <v>295960.0661</v>
      </c>
      <c r="BG118" s="13">
        <f>SUMIFS('Retiro Mensual'!$E$2:$E$2629,'Retiro Mensual'!$A$2:$A$2629,BG$4,'Retiro Mensual'!$B$2:$B$2629,$B118,'Retiro Mensual'!$C$2:$C$2629,BG$5)</f>
        <v>274665.4154</v>
      </c>
      <c r="BH118" s="13">
        <f>SUMIFS('Retiro Mensual'!$E$2:$E$2629,'Retiro Mensual'!$A$2:$A$2629,BH$4,'Retiro Mensual'!$B$2:$B$2629,$B118,'Retiro Mensual'!$C$2:$C$2629,BH$5)</f>
        <v>250118.31659999999</v>
      </c>
      <c r="BI118" s="13">
        <f>SUMIFS('Retiro Mensual'!$E$2:$E$2629,'Retiro Mensual'!$A$2:$A$2629,BI$4,'Retiro Mensual'!$B$2:$B$2629,$B118,'Retiro Mensual'!$C$2:$C$2629,BI$5)</f>
        <v>135442.2953</v>
      </c>
      <c r="BJ118" s="13">
        <f>SUMIFS('Retiro Mensual'!$E$2:$E$2629,'Retiro Mensual'!$A$2:$A$2629,BJ$4,'Retiro Mensual'!$B$2:$B$2629,$B118,'Retiro Mensual'!$C$2:$C$2629,BJ$5)</f>
        <v>139357.5325</v>
      </c>
      <c r="BK118" s="14">
        <f>SUMIFS('Retiro Mensual'!$E$2:$E$2629,'Retiro Mensual'!$A$2:$A$2629,BK$4,'Retiro Mensual'!$B$2:$B$2629,$B118,'Retiro Mensual'!$C$2:$C$2629,BK$5)</f>
        <v>158201.90960000001</v>
      </c>
      <c r="BL118" s="12">
        <f>SUMIFS('Retiro Mensual'!$E$2:$E$2629,'Retiro Mensual'!$A$2:$A$2629,BL$4,'Retiro Mensual'!$B$2:$B$2629,$B118,'Retiro Mensual'!$C$2:$C$2629,BL$5)</f>
        <v>290807.88770000002</v>
      </c>
      <c r="BM118" s="13">
        <f>SUMIFS('Retiro Mensual'!$E$2:$E$2629,'Retiro Mensual'!$A$2:$A$2629,BM$4,'Retiro Mensual'!$B$2:$B$2629,$B118,'Retiro Mensual'!$C$2:$C$2629,BM$5)</f>
        <v>197106.4344</v>
      </c>
      <c r="BN118" s="13">
        <f>SUMIFS('Retiro Mensual'!$E$2:$E$2629,'Retiro Mensual'!$A$2:$A$2629,BN$4,'Retiro Mensual'!$B$2:$B$2629,$B118,'Retiro Mensual'!$C$2:$C$2629,BN$5)</f>
        <v>233639.69930000001</v>
      </c>
      <c r="BO118" s="13">
        <f>SUMIFS('Retiro Mensual'!$E$2:$E$2629,'Retiro Mensual'!$A$2:$A$2629,BO$4,'Retiro Mensual'!$B$2:$B$2629,$B118,'Retiro Mensual'!$C$2:$C$2629,BO$5)</f>
        <v>233638.56630000001</v>
      </c>
      <c r="BP118" s="13">
        <f>SUMIFS('Retiro Mensual'!$E$2:$E$2629,'Retiro Mensual'!$A$2:$A$2629,BP$4,'Retiro Mensual'!$B$2:$B$2629,$B118,'Retiro Mensual'!$C$2:$C$2629,BP$5)</f>
        <v>277960.07179999998</v>
      </c>
      <c r="BQ118" s="13">
        <f>SUMIFS('Retiro Mensual'!$E$2:$E$2629,'Retiro Mensual'!$A$2:$A$2629,BQ$4,'Retiro Mensual'!$B$2:$B$2629,$B118,'Retiro Mensual'!$C$2:$C$2629,BQ$5)</f>
        <v>307919.82069999998</v>
      </c>
      <c r="BR118" s="13">
        <f>SUMIFS('Retiro Mensual'!$E$2:$E$2629,'Retiro Mensual'!$A$2:$A$2629,BR$4,'Retiro Mensual'!$B$2:$B$2629,$B118,'Retiro Mensual'!$C$2:$C$2629,BR$5)</f>
        <v>323183.7451</v>
      </c>
      <c r="BS118" s="13">
        <f>SUMIFS('Retiro Mensual'!$E$2:$E$2629,'Retiro Mensual'!$A$2:$A$2629,BS$4,'Retiro Mensual'!$B$2:$B$2629,$B118,'Retiro Mensual'!$C$2:$C$2629,BS$5)</f>
        <v>301567.60749999998</v>
      </c>
      <c r="BT118" s="13">
        <f>SUMIFS('Retiro Mensual'!$E$2:$E$2629,'Retiro Mensual'!$A$2:$A$2629,BT$4,'Retiro Mensual'!$B$2:$B$2629,$B118,'Retiro Mensual'!$C$2:$C$2629,BT$5)</f>
        <v>267693.41489999997</v>
      </c>
      <c r="BU118" s="13">
        <f>SUMIFS('Retiro Mensual'!$E$2:$E$2629,'Retiro Mensual'!$A$2:$A$2629,BU$4,'Retiro Mensual'!$B$2:$B$2629,$B118,'Retiro Mensual'!$C$2:$C$2629,BU$5)</f>
        <v>200410.1336</v>
      </c>
      <c r="BV118" s="13">
        <f>SUMIFS('Retiro Mensual'!$E$2:$E$2629,'Retiro Mensual'!$A$2:$A$2629,BV$4,'Retiro Mensual'!$B$2:$B$2629,$B118,'Retiro Mensual'!$C$2:$C$2629,BV$5)</f>
        <v>206667.11790000001</v>
      </c>
      <c r="BW118" s="14">
        <f>SUMIFS('Retiro Mensual'!$E$2:$E$2629,'Retiro Mensual'!$A$2:$A$2629,BW$4,'Retiro Mensual'!$B$2:$B$2629,$B118,'Retiro Mensual'!$C$2:$C$2629,BW$5)</f>
        <v>211714.81760000001</v>
      </c>
      <c r="BX118" s="13"/>
      <c r="BY118" s="12">
        <f>SUMIFS('Compra Ventas'!$E$2:$E$2700,'Compra Ventas'!$A$2:$A$2700,BY$4,'Compra Ventas'!$B$2:$B$2700,$B118,'Compra Ventas'!$C$2:$C$2700,BY$5)</f>
        <v>0</v>
      </c>
      <c r="BZ118" s="13">
        <f>SUMIFS('Compra Ventas'!$E$2:$E$2700,'Compra Ventas'!$A$2:$A$2700,BZ$4,'Compra Ventas'!$B$2:$B$2700,$B118,'Compra Ventas'!$C$2:$C$2700,BZ$5)</f>
        <v>0</v>
      </c>
      <c r="CA118" s="13">
        <f>SUMIFS('Compra Ventas'!$E$2:$E$2700,'Compra Ventas'!$A$2:$A$2700,CA$4,'Compra Ventas'!$B$2:$B$2700,$B118,'Compra Ventas'!$C$2:$C$2700,CA$5)</f>
        <v>0</v>
      </c>
      <c r="CB118" s="13">
        <f>SUMIFS('Compra Ventas'!$E$2:$E$2700,'Compra Ventas'!$A$2:$A$2700,CB$4,'Compra Ventas'!$B$2:$B$2700,$B118,'Compra Ventas'!$C$2:$C$2700,CB$5)</f>
        <v>0</v>
      </c>
      <c r="CC118" s="13">
        <f>SUMIFS('Compra Ventas'!$E$2:$E$2700,'Compra Ventas'!$A$2:$A$2700,CC$4,'Compra Ventas'!$B$2:$B$2700,$B118,'Compra Ventas'!$C$2:$C$2700,CC$5)</f>
        <v>0</v>
      </c>
      <c r="CD118" s="13">
        <f>SUMIFS('Compra Ventas'!$E$2:$E$2700,'Compra Ventas'!$A$2:$A$2700,CD$4,'Compra Ventas'!$B$2:$B$2700,$B118,'Compra Ventas'!$C$2:$C$2700,CD$5)</f>
        <v>0</v>
      </c>
      <c r="CE118" s="13">
        <f>SUMIFS('Compra Ventas'!$E$2:$E$2700,'Compra Ventas'!$A$2:$A$2700,CE$4,'Compra Ventas'!$B$2:$B$2700,$B118,'Compra Ventas'!$C$2:$C$2700,CE$5)</f>
        <v>0</v>
      </c>
      <c r="CF118" s="13">
        <f>SUMIFS('Compra Ventas'!$E$2:$E$2700,'Compra Ventas'!$A$2:$A$2700,CF$4,'Compra Ventas'!$B$2:$B$2700,$B118,'Compra Ventas'!$C$2:$C$2700,CF$5)</f>
        <v>0</v>
      </c>
      <c r="CG118" s="13">
        <f>SUMIFS('Compra Ventas'!$E$2:$E$2700,'Compra Ventas'!$A$2:$A$2700,CG$4,'Compra Ventas'!$B$2:$B$2700,$B118,'Compra Ventas'!$C$2:$C$2700,CG$5)</f>
        <v>0</v>
      </c>
      <c r="CH118" s="13">
        <f>SUMIFS('Compra Ventas'!$E$2:$E$2700,'Compra Ventas'!$A$2:$A$2700,CH$4,'Compra Ventas'!$B$2:$B$2700,$B118,'Compra Ventas'!$C$2:$C$2700,CH$5)</f>
        <v>0</v>
      </c>
      <c r="CI118" s="13">
        <f>SUMIFS('Compra Ventas'!$E$2:$E$2700,'Compra Ventas'!$A$2:$A$2700,CI$4,'Compra Ventas'!$B$2:$B$2700,$B118,'Compra Ventas'!$C$2:$C$2700,CI$5)</f>
        <v>0</v>
      </c>
      <c r="CJ118" s="14">
        <f>SUMIFS('Compra Ventas'!$E$2:$E$2700,'Compra Ventas'!$A$2:$A$2700,CJ$4,'Compra Ventas'!$B$2:$B$2700,$B118,'Compra Ventas'!$C$2:$C$2700,CJ$5)</f>
        <v>0</v>
      </c>
      <c r="CK118" s="12">
        <f>SUMIFS('Compra Ventas'!$E$2:$E$2700,'Compra Ventas'!$A$2:$A$2700,CK$4,'Compra Ventas'!$B$2:$B$2700,$B118,'Compra Ventas'!$C$2:$C$2700,CK$5)</f>
        <v>0</v>
      </c>
      <c r="CL118" s="13">
        <f>SUMIFS('Compra Ventas'!$E$2:$E$2700,'Compra Ventas'!$A$2:$A$2700,CL$4,'Compra Ventas'!$B$2:$B$2700,$B118,'Compra Ventas'!$C$2:$C$2700,CL$5)</f>
        <v>0</v>
      </c>
      <c r="CM118" s="13">
        <f>SUMIFS('Compra Ventas'!$E$2:$E$2700,'Compra Ventas'!$A$2:$A$2700,CM$4,'Compra Ventas'!$B$2:$B$2700,$B118,'Compra Ventas'!$C$2:$C$2700,CM$5)</f>
        <v>0</v>
      </c>
      <c r="CN118" s="13">
        <f>SUMIFS('Compra Ventas'!$E$2:$E$2700,'Compra Ventas'!$A$2:$A$2700,CN$4,'Compra Ventas'!$B$2:$B$2700,$B118,'Compra Ventas'!$C$2:$C$2700,CN$5)</f>
        <v>0</v>
      </c>
      <c r="CO118" s="13">
        <f>SUMIFS('Compra Ventas'!$E$2:$E$2700,'Compra Ventas'!$A$2:$A$2700,CO$4,'Compra Ventas'!$B$2:$B$2700,$B118,'Compra Ventas'!$C$2:$C$2700,CO$5)</f>
        <v>0</v>
      </c>
      <c r="CP118" s="13">
        <f>SUMIFS('Compra Ventas'!$E$2:$E$2700,'Compra Ventas'!$A$2:$A$2700,CP$4,'Compra Ventas'!$B$2:$B$2700,$B118,'Compra Ventas'!$C$2:$C$2700,CP$5)</f>
        <v>0</v>
      </c>
      <c r="CQ118" s="13">
        <f>SUMIFS('Compra Ventas'!$E$2:$E$2700,'Compra Ventas'!$A$2:$A$2700,CQ$4,'Compra Ventas'!$B$2:$B$2700,$B118,'Compra Ventas'!$C$2:$C$2700,CQ$5)</f>
        <v>0</v>
      </c>
      <c r="CR118" s="13">
        <f>SUMIFS('Compra Ventas'!$E$2:$E$2700,'Compra Ventas'!$A$2:$A$2700,CR$4,'Compra Ventas'!$B$2:$B$2700,$B118,'Compra Ventas'!$C$2:$C$2700,CR$5)</f>
        <v>0</v>
      </c>
      <c r="CS118" s="13">
        <f>SUMIFS('Compra Ventas'!$E$2:$E$2700,'Compra Ventas'!$A$2:$A$2700,CS$4,'Compra Ventas'!$B$2:$B$2700,$B118,'Compra Ventas'!$C$2:$C$2700,CS$5)</f>
        <v>0</v>
      </c>
      <c r="CT118" s="13">
        <f>SUMIFS('Compra Ventas'!$E$2:$E$2700,'Compra Ventas'!$A$2:$A$2700,CT$4,'Compra Ventas'!$B$2:$B$2700,$B118,'Compra Ventas'!$C$2:$C$2700,CT$5)</f>
        <v>0</v>
      </c>
      <c r="CU118" s="13">
        <f>SUMIFS('Compra Ventas'!$E$2:$E$2700,'Compra Ventas'!$A$2:$A$2700,CU$4,'Compra Ventas'!$B$2:$B$2700,$B118,'Compra Ventas'!$C$2:$C$2700,CU$5)</f>
        <v>0</v>
      </c>
      <c r="CV118" s="14">
        <f>SUMIFS('Compra Ventas'!$E$2:$E$2700,'Compra Ventas'!$A$2:$A$2700,CV$4,'Compra Ventas'!$B$2:$B$2700,$B118,'Compra Ventas'!$C$2:$C$2700,CV$5)</f>
        <v>0</v>
      </c>
      <c r="CW118" s="12">
        <f>SUMIFS('Compra Ventas'!$E$2:$E$2700,'Compra Ventas'!$A$2:$A$2700,CW$4,'Compra Ventas'!$B$2:$B$2700,$B118,'Compra Ventas'!$C$2:$C$2700,CW$5)</f>
        <v>0</v>
      </c>
      <c r="CX118" s="13">
        <f>SUMIFS('Compra Ventas'!$E$2:$E$2700,'Compra Ventas'!$A$2:$A$2700,CX$4,'Compra Ventas'!$B$2:$B$2700,$B118,'Compra Ventas'!$C$2:$C$2700,CX$5)</f>
        <v>0</v>
      </c>
      <c r="CY118" s="13">
        <f>SUMIFS('Compra Ventas'!$E$2:$E$2700,'Compra Ventas'!$A$2:$A$2700,CY$4,'Compra Ventas'!$B$2:$B$2700,$B118,'Compra Ventas'!$C$2:$C$2700,CY$5)</f>
        <v>0</v>
      </c>
      <c r="CZ118" s="13">
        <f>SUMIFS('Compra Ventas'!$E$2:$E$2700,'Compra Ventas'!$A$2:$A$2700,CZ$4,'Compra Ventas'!$B$2:$B$2700,$B118,'Compra Ventas'!$C$2:$C$2700,CZ$5)</f>
        <v>0</v>
      </c>
      <c r="DA118" s="13">
        <f>SUMIFS('Compra Ventas'!$E$2:$E$2700,'Compra Ventas'!$A$2:$A$2700,DA$4,'Compra Ventas'!$B$2:$B$2700,$B118,'Compra Ventas'!$C$2:$C$2700,DA$5)</f>
        <v>0</v>
      </c>
      <c r="DB118" s="13">
        <f>SUMIFS('Compra Ventas'!$E$2:$E$2700,'Compra Ventas'!$A$2:$A$2700,DB$4,'Compra Ventas'!$B$2:$B$2700,$B118,'Compra Ventas'!$C$2:$C$2700,DB$5)</f>
        <v>0</v>
      </c>
      <c r="DC118" s="13">
        <f>SUMIFS('Compra Ventas'!$E$2:$E$2700,'Compra Ventas'!$A$2:$A$2700,DC$4,'Compra Ventas'!$B$2:$B$2700,$B118,'Compra Ventas'!$C$2:$C$2700,DC$5)</f>
        <v>0</v>
      </c>
      <c r="DD118" s="13">
        <f>SUMIFS('Compra Ventas'!$E$2:$E$2700,'Compra Ventas'!$A$2:$A$2700,DD$4,'Compra Ventas'!$B$2:$B$2700,$B118,'Compra Ventas'!$C$2:$C$2700,DD$5)</f>
        <v>0</v>
      </c>
      <c r="DE118" s="13">
        <f>SUMIFS('Compra Ventas'!$E$2:$E$2700,'Compra Ventas'!$A$2:$A$2700,DE$4,'Compra Ventas'!$B$2:$B$2700,$B118,'Compra Ventas'!$C$2:$C$2700,DE$5)</f>
        <v>0</v>
      </c>
      <c r="DF118" s="13">
        <f>SUMIFS('Compra Ventas'!$E$2:$E$2700,'Compra Ventas'!$A$2:$A$2700,DF$4,'Compra Ventas'!$B$2:$B$2700,$B118,'Compra Ventas'!$C$2:$C$2700,DF$5)</f>
        <v>0</v>
      </c>
      <c r="DG118" s="13">
        <f>SUMIFS('Compra Ventas'!$E$2:$E$2700,'Compra Ventas'!$A$2:$A$2700,DG$4,'Compra Ventas'!$B$2:$B$2700,$B118,'Compra Ventas'!$C$2:$C$2700,DG$5)</f>
        <v>0</v>
      </c>
      <c r="DH118" s="14">
        <f>SUMIFS('Compra Ventas'!$E$2:$E$2700,'Compra Ventas'!$A$2:$A$2700,DH$4,'Compra Ventas'!$B$2:$B$2700,$B118,'Compra Ventas'!$C$2:$C$2700,DH$5)</f>
        <v>0</v>
      </c>
      <c r="DI118" s="84"/>
      <c r="DJ118" s="98">
        <f>SUMIFS('Ajuste Ciclado'!D$5:D$47,'Ajuste Ciclado'!$C$5:$C$47,Balance!DJ$4,'Ajuste Ciclado'!$B$5:$B$47,Balance!$B118)</f>
        <v>0</v>
      </c>
      <c r="DK118" s="99">
        <f>SUMIFS('Ajuste Ciclado'!E$5:E$47,'Ajuste Ciclado'!$C$5:$C$47,Balance!DK$4,'Ajuste Ciclado'!$B$5:$B$47,Balance!$B118)</f>
        <v>0</v>
      </c>
      <c r="DL118" s="99">
        <f>SUMIFS('Ajuste Ciclado'!F$5:F$47,'Ajuste Ciclado'!$C$5:$C$47,Balance!DL$4,'Ajuste Ciclado'!$B$5:$B$47,Balance!$B118)</f>
        <v>0</v>
      </c>
      <c r="DM118" s="99">
        <f>SUMIFS('Ajuste Ciclado'!G$5:G$47,'Ajuste Ciclado'!$C$5:$C$47,Balance!DM$4,'Ajuste Ciclado'!$B$5:$B$47,Balance!$B118)</f>
        <v>0</v>
      </c>
      <c r="DN118" s="99">
        <f>SUMIFS('Ajuste Ciclado'!H$5:H$47,'Ajuste Ciclado'!$C$5:$C$47,Balance!DN$4,'Ajuste Ciclado'!$B$5:$B$47,Balance!$B118)</f>
        <v>0</v>
      </c>
      <c r="DO118" s="99">
        <f>SUMIFS('Ajuste Ciclado'!I$5:I$47,'Ajuste Ciclado'!$C$5:$C$47,Balance!DO$4,'Ajuste Ciclado'!$B$5:$B$47,Balance!$B118)</f>
        <v>0</v>
      </c>
      <c r="DP118" s="99">
        <f>SUMIFS('Ajuste Ciclado'!J$5:J$47,'Ajuste Ciclado'!$C$5:$C$47,Balance!DP$4,'Ajuste Ciclado'!$B$5:$B$47,Balance!$B118)</f>
        <v>0</v>
      </c>
      <c r="DQ118" s="99">
        <f>SUMIFS('Ajuste Ciclado'!K$5:K$47,'Ajuste Ciclado'!$C$5:$C$47,Balance!DQ$4,'Ajuste Ciclado'!$B$5:$B$47,Balance!$B118)</f>
        <v>0</v>
      </c>
      <c r="DR118" s="99">
        <f>SUMIFS('Ajuste Ciclado'!L$5:L$47,'Ajuste Ciclado'!$C$5:$C$47,Balance!DR$4,'Ajuste Ciclado'!$B$5:$B$47,Balance!$B118)</f>
        <v>0</v>
      </c>
      <c r="DS118" s="99">
        <f>SUMIFS('Ajuste Ciclado'!M$5:M$47,'Ajuste Ciclado'!$C$5:$C$47,Balance!DS$4,'Ajuste Ciclado'!$B$5:$B$47,Balance!$B118)</f>
        <v>0</v>
      </c>
      <c r="DT118" s="99">
        <f>SUMIFS('Ajuste Ciclado'!N$5:N$47,'Ajuste Ciclado'!$C$5:$C$47,Balance!DT$4,'Ajuste Ciclado'!$B$5:$B$47,Balance!$B118)</f>
        <v>0</v>
      </c>
      <c r="DU118" s="100">
        <f>SUMIFS('Ajuste Ciclado'!O$5:O$47,'Ajuste Ciclado'!$C$5:$C$47,Balance!DU$4,'Ajuste Ciclado'!$B$5:$B$47,Balance!$B118)</f>
        <v>0</v>
      </c>
      <c r="DV118" s="98">
        <f>SUMIFS('Ajuste Ciclado'!D$5:D$47,'Ajuste Ciclado'!$C$5:$C$47,Balance!DV$4,'Ajuste Ciclado'!$B$5:$B$47,Balance!$B118)</f>
        <v>0</v>
      </c>
      <c r="DW118" s="99">
        <f>SUMIFS('Ajuste Ciclado'!E$5:E$47,'Ajuste Ciclado'!$C$5:$C$47,Balance!DW$4,'Ajuste Ciclado'!$B$5:$B$47,Balance!$B118)</f>
        <v>0</v>
      </c>
      <c r="DX118" s="99">
        <f>SUMIFS('Ajuste Ciclado'!F$5:F$47,'Ajuste Ciclado'!$C$5:$C$47,Balance!DX$4,'Ajuste Ciclado'!$B$5:$B$47,Balance!$B118)</f>
        <v>0</v>
      </c>
      <c r="DY118" s="99">
        <f>SUMIFS('Ajuste Ciclado'!G$5:G$47,'Ajuste Ciclado'!$C$5:$C$47,Balance!DY$4,'Ajuste Ciclado'!$B$5:$B$47,Balance!$B118)</f>
        <v>0</v>
      </c>
      <c r="DZ118" s="99">
        <f>SUMIFS('Ajuste Ciclado'!H$5:H$47,'Ajuste Ciclado'!$C$5:$C$47,Balance!DZ$4,'Ajuste Ciclado'!$B$5:$B$47,Balance!$B118)</f>
        <v>0</v>
      </c>
      <c r="EA118" s="99">
        <f>SUMIFS('Ajuste Ciclado'!I$5:I$47,'Ajuste Ciclado'!$C$5:$C$47,Balance!EA$4,'Ajuste Ciclado'!$B$5:$B$47,Balance!$B118)</f>
        <v>0</v>
      </c>
      <c r="EB118" s="99">
        <f>SUMIFS('Ajuste Ciclado'!J$5:J$47,'Ajuste Ciclado'!$C$5:$C$47,Balance!EB$4,'Ajuste Ciclado'!$B$5:$B$47,Balance!$B118)</f>
        <v>0</v>
      </c>
      <c r="EC118" s="99">
        <f>SUMIFS('Ajuste Ciclado'!K$5:K$47,'Ajuste Ciclado'!$C$5:$C$47,Balance!EC$4,'Ajuste Ciclado'!$B$5:$B$47,Balance!$B118)</f>
        <v>0</v>
      </c>
      <c r="ED118" s="99">
        <f>SUMIFS('Ajuste Ciclado'!L$5:L$47,'Ajuste Ciclado'!$C$5:$C$47,Balance!ED$4,'Ajuste Ciclado'!$B$5:$B$47,Balance!$B118)</f>
        <v>0</v>
      </c>
      <c r="EE118" s="99">
        <f>SUMIFS('Ajuste Ciclado'!M$5:M$47,'Ajuste Ciclado'!$C$5:$C$47,Balance!EE$4,'Ajuste Ciclado'!$B$5:$B$47,Balance!$B118)</f>
        <v>0</v>
      </c>
      <c r="EF118" s="99">
        <f>SUMIFS('Ajuste Ciclado'!N$5:N$47,'Ajuste Ciclado'!$C$5:$C$47,Balance!EF$4,'Ajuste Ciclado'!$B$5:$B$47,Balance!$B118)</f>
        <v>0</v>
      </c>
      <c r="EG118" s="100">
        <f>SUMIFS('Ajuste Ciclado'!O$5:O$47,'Ajuste Ciclado'!$C$5:$C$47,Balance!EG$4,'Ajuste Ciclado'!$B$5:$B$47,Balance!$B118)</f>
        <v>0</v>
      </c>
      <c r="EH118" s="98">
        <f>SUMIFS('Ajuste Ciclado'!D$5:D$47,'Ajuste Ciclado'!$C$5:$C$47,Balance!EH$4,'Ajuste Ciclado'!$B$5:$B$47,Balance!$B118)</f>
        <v>0</v>
      </c>
      <c r="EI118" s="99">
        <f>SUMIFS('Ajuste Ciclado'!E$5:E$47,'Ajuste Ciclado'!$C$5:$C$47,Balance!EI$4,'Ajuste Ciclado'!$B$5:$B$47,Balance!$B118)</f>
        <v>0</v>
      </c>
      <c r="EJ118" s="99">
        <f>SUMIFS('Ajuste Ciclado'!F$5:F$47,'Ajuste Ciclado'!$C$5:$C$47,Balance!EJ$4,'Ajuste Ciclado'!$B$5:$B$47,Balance!$B118)</f>
        <v>0</v>
      </c>
      <c r="EK118" s="99">
        <f>SUMIFS('Ajuste Ciclado'!G$5:G$47,'Ajuste Ciclado'!$C$5:$C$47,Balance!EK$4,'Ajuste Ciclado'!$B$5:$B$47,Balance!$B118)</f>
        <v>0</v>
      </c>
      <c r="EL118" s="99">
        <f>SUMIFS('Ajuste Ciclado'!H$5:H$47,'Ajuste Ciclado'!$C$5:$C$47,Balance!EL$4,'Ajuste Ciclado'!$B$5:$B$47,Balance!$B118)</f>
        <v>0</v>
      </c>
      <c r="EM118" s="99">
        <f>SUMIFS('Ajuste Ciclado'!I$5:I$47,'Ajuste Ciclado'!$C$5:$C$47,Balance!EM$4,'Ajuste Ciclado'!$B$5:$B$47,Balance!$B118)</f>
        <v>0</v>
      </c>
      <c r="EN118" s="99">
        <f>SUMIFS('Ajuste Ciclado'!J$5:J$47,'Ajuste Ciclado'!$C$5:$C$47,Balance!EN$4,'Ajuste Ciclado'!$B$5:$B$47,Balance!$B118)</f>
        <v>0</v>
      </c>
      <c r="EO118" s="99">
        <f>SUMIFS('Ajuste Ciclado'!K$5:K$47,'Ajuste Ciclado'!$C$5:$C$47,Balance!EO$4,'Ajuste Ciclado'!$B$5:$B$47,Balance!$B118)</f>
        <v>0</v>
      </c>
      <c r="EP118" s="99">
        <f>SUMIFS('Ajuste Ciclado'!L$5:L$47,'Ajuste Ciclado'!$C$5:$C$47,Balance!EP$4,'Ajuste Ciclado'!$B$5:$B$47,Balance!$B118)</f>
        <v>0</v>
      </c>
      <c r="EQ118" s="99">
        <f>SUMIFS('Ajuste Ciclado'!M$5:M$47,'Ajuste Ciclado'!$C$5:$C$47,Balance!EQ$4,'Ajuste Ciclado'!$B$5:$B$47,Balance!$B118)</f>
        <v>0</v>
      </c>
      <c r="ER118" s="99">
        <f>SUMIFS('Ajuste Ciclado'!N$5:N$47,'Ajuste Ciclado'!$C$5:$C$47,Balance!ER$4,'Ajuste Ciclado'!$B$5:$B$47,Balance!$B118)</f>
        <v>0</v>
      </c>
      <c r="ES118" s="100">
        <f>SUMIFS('Ajuste Ciclado'!O$5:O$47,'Ajuste Ciclado'!$C$5:$C$47,Balance!ES$4,'Ajuste Ciclado'!$B$5:$B$47,Balance!$B118)</f>
        <v>0</v>
      </c>
      <c r="ET118" s="84"/>
      <c r="EU118" s="12">
        <f t="shared" si="181"/>
        <v>-78505.070440135431</v>
      </c>
      <c r="EV118" s="13">
        <f t="shared" si="145"/>
        <v>516756.06356997718</v>
      </c>
      <c r="EW118" s="13">
        <f t="shared" si="146"/>
        <v>13846.555331437587</v>
      </c>
      <c r="EX118" s="13">
        <f t="shared" si="147"/>
        <v>-224501.75520000001</v>
      </c>
      <c r="EY118" s="13">
        <f t="shared" si="148"/>
        <v>392493.39717471367</v>
      </c>
      <c r="EZ118" s="13">
        <f t="shared" si="149"/>
        <v>395125.94863528816</v>
      </c>
      <c r="FA118" s="13">
        <f t="shared" si="150"/>
        <v>364896.32421238325</v>
      </c>
      <c r="FB118" s="13">
        <f t="shared" si="151"/>
        <v>386362.30900725164</v>
      </c>
      <c r="FC118" s="13">
        <f t="shared" si="152"/>
        <v>302412.49152120564</v>
      </c>
      <c r="FD118" s="13">
        <f t="shared" si="153"/>
        <v>141008.8450382986</v>
      </c>
      <c r="FE118" s="13">
        <f t="shared" si="154"/>
        <v>103987.78873047029</v>
      </c>
      <c r="FF118" s="14">
        <f t="shared" si="155"/>
        <v>111153.09814933229</v>
      </c>
      <c r="FG118" s="12">
        <f t="shared" si="156"/>
        <v>-75904.002894088801</v>
      </c>
      <c r="FH118" s="13">
        <f t="shared" si="157"/>
        <v>522461.38461206795</v>
      </c>
      <c r="FI118" s="13">
        <f t="shared" si="158"/>
        <v>13840.351342019596</v>
      </c>
      <c r="FJ118" s="13">
        <f t="shared" si="159"/>
        <v>-235567.13800000001</v>
      </c>
      <c r="FK118" s="13">
        <f t="shared" si="160"/>
        <v>380894.59952121152</v>
      </c>
      <c r="FL118" s="13">
        <f t="shared" si="161"/>
        <v>399773.68636451964</v>
      </c>
      <c r="FM118" s="13">
        <f t="shared" si="162"/>
        <v>392397.413183105</v>
      </c>
      <c r="FN118" s="13">
        <f t="shared" si="163"/>
        <v>390466.68509988993</v>
      </c>
      <c r="FO118" s="13">
        <f t="shared" si="164"/>
        <v>312993.84040384763</v>
      </c>
      <c r="FP118" s="13">
        <f t="shared" si="165"/>
        <v>174905.17389740382</v>
      </c>
      <c r="FQ118" s="13">
        <f t="shared" si="166"/>
        <v>150223.45354518111</v>
      </c>
      <c r="FR118" s="14">
        <f t="shared" si="167"/>
        <v>170107.79751291237</v>
      </c>
      <c r="FS118" s="12">
        <f t="shared" si="168"/>
        <v>-75717.232161307213</v>
      </c>
      <c r="FT118" s="13">
        <f t="shared" si="169"/>
        <v>521384.79408383917</v>
      </c>
      <c r="FU118" s="13">
        <f t="shared" si="170"/>
        <v>15204.912378337205</v>
      </c>
      <c r="FV118" s="13">
        <f t="shared" si="171"/>
        <v>-233638.56630000001</v>
      </c>
      <c r="FW118" s="13">
        <f t="shared" si="172"/>
        <v>400063.98419223732</v>
      </c>
      <c r="FX118" s="13">
        <f t="shared" si="173"/>
        <v>432773.95101420494</v>
      </c>
      <c r="FY118" s="13">
        <f t="shared" si="174"/>
        <v>436601.93602234282</v>
      </c>
      <c r="FZ118" s="13">
        <f t="shared" si="175"/>
        <v>441383.05524956371</v>
      </c>
      <c r="GA118" s="13">
        <f t="shared" si="176"/>
        <v>345597.52174264274</v>
      </c>
      <c r="GB118" s="13">
        <f t="shared" si="177"/>
        <v>269586.79379303858</v>
      </c>
      <c r="GC118" s="13">
        <f t="shared" si="178"/>
        <v>238985.81052362378</v>
      </c>
      <c r="GD118" s="14">
        <f t="shared" si="179"/>
        <v>247346.65797573159</v>
      </c>
      <c r="GE118" s="84"/>
      <c r="GF118" s="12">
        <f t="shared" si="182"/>
        <v>2425035.9957302231</v>
      </c>
      <c r="GG118" s="13">
        <f t="shared" si="182"/>
        <v>2596593.2445880696</v>
      </c>
      <c r="GH118" s="14">
        <f t="shared" si="182"/>
        <v>3039573.6185142542</v>
      </c>
      <c r="GI118" s="6">
        <f t="shared" si="183"/>
        <v>1</v>
      </c>
      <c r="GJ118" s="12">
        <f t="shared" si="184"/>
        <v>-303006.82564013544</v>
      </c>
      <c r="GK118" s="13">
        <f t="shared" si="185"/>
        <v>-311471.14089408878</v>
      </c>
      <c r="GL118" s="14">
        <f t="shared" si="186"/>
        <v>-309355.79846130719</v>
      </c>
      <c r="GM118" s="84"/>
      <c r="GN118" s="66">
        <f t="shared" si="187"/>
        <v>-303006.82564013544</v>
      </c>
      <c r="GO118" s="84"/>
      <c r="GP118" s="63" t="str" cm="1">
        <f t="array" ref="GP118">INDEX($GF$4:$GH$4,1,GI118)</f>
        <v>Sample 1</v>
      </c>
      <c r="GQ118" s="12">
        <f t="shared" si="188"/>
        <v>-224501.75520000001</v>
      </c>
      <c r="GR118" s="13">
        <f t="shared" si="188"/>
        <v>-78505.070440135431</v>
      </c>
      <c r="GS118" s="14">
        <f t="shared" si="188"/>
        <v>13846.555331437587</v>
      </c>
      <c r="GT118" s="12">
        <f t="shared" si="189"/>
        <v>-235567.13800000001</v>
      </c>
      <c r="GU118" s="13">
        <f t="shared" si="189"/>
        <v>-75904.002894088801</v>
      </c>
      <c r="GV118" s="14">
        <f t="shared" si="189"/>
        <v>13840.351342019596</v>
      </c>
      <c r="GW118" s="12">
        <f t="shared" si="190"/>
        <v>-233638.56630000001</v>
      </c>
      <c r="GX118" s="13">
        <f t="shared" si="190"/>
        <v>-75717.232161307213</v>
      </c>
      <c r="GY118" s="14">
        <f t="shared" si="190"/>
        <v>15204.912378337205</v>
      </c>
      <c r="GZ118" s="84" t="str">
        <f t="shared" si="194"/>
        <v>Sample 1</v>
      </c>
      <c r="HA118" s="12">
        <f t="shared" si="191"/>
        <v>-224501.75520000001</v>
      </c>
      <c r="HB118" s="13">
        <f t="shared" si="191"/>
        <v>-78505.070440135431</v>
      </c>
      <c r="HC118" s="14">
        <f t="shared" si="191"/>
        <v>0</v>
      </c>
      <c r="HD118" s="6">
        <f t="shared" si="195"/>
        <v>-303006.82564013544</v>
      </c>
      <c r="HE118" s="84" t="str">
        <f t="shared" si="196"/>
        <v>Ok</v>
      </c>
    </row>
    <row r="119" spans="2:213" hidden="1" x14ac:dyDescent="0.3">
      <c r="B119" s="84" t="s">
        <v>35</v>
      </c>
      <c r="C119" s="12">
        <f>SUMIFS(Inyecciones!$E$2:$E$14185,Inyecciones!$A$2:$A$14185,Balance!C$4,Inyecciones!$B$2:$B$14185,Balance!$B119,Inyecciones!$C$2:$C$14185,Balance!C$5)</f>
        <v>404977.26891079248</v>
      </c>
      <c r="D119" s="13">
        <f>SUMIFS(Inyecciones!$E$2:$E$14185,Inyecciones!$A$2:$A$14185,Balance!D$4,Inyecciones!$B$2:$B$14185,Balance!$B119,Inyecciones!$C$2:$C$14185,Balance!D$5)</f>
        <v>352196.48060898978</v>
      </c>
      <c r="E119" s="13">
        <f>SUMIFS(Inyecciones!$E$2:$E$14185,Inyecciones!$A$2:$A$14185,Balance!E$4,Inyecciones!$B$2:$B$14185,Balance!$B119,Inyecciones!$C$2:$C$14185,Balance!E$5)</f>
        <v>411006.78317230142</v>
      </c>
      <c r="F119" s="13">
        <f>SUMIFS(Inyecciones!$E$2:$E$14185,Inyecciones!$A$2:$A$14185,Balance!F$4,Inyecciones!$B$2:$B$14185,Balance!$B119,Inyecciones!$C$2:$C$14185,Balance!F$5)</f>
        <v>376657.35663078103</v>
      </c>
      <c r="G119" s="13">
        <f>SUMIFS(Inyecciones!$E$2:$E$14185,Inyecciones!$A$2:$A$14185,Balance!G$4,Inyecciones!$B$2:$B$14185,Balance!$B119,Inyecciones!$C$2:$C$14185,Balance!G$5)</f>
        <v>392913.37039377302</v>
      </c>
      <c r="H119" s="13">
        <f>SUMIFS(Inyecciones!$E$2:$E$14185,Inyecciones!$A$2:$A$14185,Balance!H$4,Inyecciones!$B$2:$B$14185,Balance!$B119,Inyecciones!$C$2:$C$14185,Balance!H$5)</f>
        <v>330946.82608906669</v>
      </c>
      <c r="I119" s="13">
        <f>SUMIFS(Inyecciones!$E$2:$E$14185,Inyecciones!$A$2:$A$14185,Balance!I$4,Inyecciones!$B$2:$B$14185,Balance!$B119,Inyecciones!$C$2:$C$14185,Balance!I$5)</f>
        <v>320243.536196217</v>
      </c>
      <c r="J119" s="13">
        <f>SUMIFS(Inyecciones!$E$2:$E$14185,Inyecciones!$A$2:$A$14185,Balance!J$4,Inyecciones!$B$2:$B$14185,Balance!$B119,Inyecciones!$C$2:$C$14185,Balance!J$5)</f>
        <v>335521.84400801332</v>
      </c>
      <c r="K119" s="13">
        <f>SUMIFS(Inyecciones!$E$2:$E$14185,Inyecciones!$A$2:$A$14185,Balance!K$4,Inyecciones!$B$2:$B$14185,Balance!$B119,Inyecciones!$C$2:$C$14185,Balance!K$5)</f>
        <v>283945.21538642672</v>
      </c>
      <c r="L119" s="13">
        <f>SUMIFS(Inyecciones!$E$2:$E$14185,Inyecciones!$A$2:$A$14185,Balance!L$4,Inyecciones!$B$2:$B$14185,Balance!$B119,Inyecciones!$C$2:$C$14185,Balance!L$5)</f>
        <v>123356.0505194646</v>
      </c>
      <c r="M119" s="13">
        <f>SUMIFS(Inyecciones!$E$2:$E$14185,Inyecciones!$A$2:$A$14185,Balance!M$4,Inyecciones!$B$2:$B$14185,Balance!$B119,Inyecciones!$C$2:$C$14185,Balance!M$5)</f>
        <v>89930.236785450237</v>
      </c>
      <c r="N119" s="14">
        <f>SUMIFS(Inyecciones!$E$2:$E$14185,Inyecciones!$A$2:$A$14185,Balance!N$4,Inyecciones!$B$2:$B$14185,Balance!$B119,Inyecciones!$C$2:$C$14185,Balance!N$5)</f>
        <v>92889.015111351895</v>
      </c>
      <c r="O119" s="12">
        <f>SUMIFS(Inyecciones!$E$2:$E$14185,Inyecciones!$A$2:$A$14185,Balance!O$4,Inyecciones!$B$2:$B$14185,Balance!$B119,Inyecciones!$C$2:$C$14185,Balance!O$5)</f>
        <v>405933.37996644649</v>
      </c>
      <c r="P119" s="13">
        <f>SUMIFS(Inyecciones!$E$2:$E$14185,Inyecciones!$A$2:$A$14185,Balance!P$4,Inyecciones!$B$2:$B$14185,Balance!$B119,Inyecciones!$C$2:$C$14185,Balance!P$5)</f>
        <v>356088.42326144967</v>
      </c>
      <c r="Q119" s="13">
        <f>SUMIFS(Inyecciones!$E$2:$E$14185,Inyecciones!$A$2:$A$14185,Balance!Q$4,Inyecciones!$B$2:$B$14185,Balance!$B119,Inyecciones!$C$2:$C$14185,Balance!Q$5)</f>
        <v>414619.92785251682</v>
      </c>
      <c r="R119" s="13">
        <f>SUMIFS(Inyecciones!$E$2:$E$14185,Inyecciones!$A$2:$A$14185,Balance!R$4,Inyecciones!$B$2:$B$14185,Balance!$B119,Inyecciones!$C$2:$C$14185,Balance!R$5)</f>
        <v>395282.29701523739</v>
      </c>
      <c r="S119" s="13">
        <f>SUMIFS(Inyecciones!$E$2:$E$14185,Inyecciones!$A$2:$A$14185,Balance!S$4,Inyecciones!$B$2:$B$14185,Balance!$B119,Inyecciones!$C$2:$C$14185,Balance!S$5)</f>
        <v>385685.88918966212</v>
      </c>
      <c r="T119" s="13">
        <f>SUMIFS(Inyecciones!$E$2:$E$14185,Inyecciones!$A$2:$A$14185,Balance!T$4,Inyecciones!$B$2:$B$14185,Balance!$B119,Inyecciones!$C$2:$C$14185,Balance!T$5)</f>
        <v>338858.94298074732</v>
      </c>
      <c r="U119" s="13">
        <f>SUMIFS(Inyecciones!$E$2:$E$14185,Inyecciones!$A$2:$A$14185,Balance!U$4,Inyecciones!$B$2:$B$14185,Balance!$B119,Inyecciones!$C$2:$C$14185,Balance!U$5)</f>
        <v>343565.16888086509</v>
      </c>
      <c r="V119" s="13">
        <f>SUMIFS(Inyecciones!$E$2:$E$14185,Inyecciones!$A$2:$A$14185,Balance!V$4,Inyecciones!$B$2:$B$14185,Balance!$B119,Inyecciones!$C$2:$C$14185,Balance!V$5)</f>
        <v>339257.22075445222</v>
      </c>
      <c r="W119" s="13">
        <f>SUMIFS(Inyecciones!$E$2:$E$14185,Inyecciones!$A$2:$A$14185,Balance!W$4,Inyecciones!$B$2:$B$14185,Balance!$B119,Inyecciones!$C$2:$C$14185,Balance!W$5)</f>
        <v>290850.12359293899</v>
      </c>
      <c r="X119" s="13">
        <f>SUMIFS(Inyecciones!$E$2:$E$14185,Inyecciones!$A$2:$A$14185,Balance!X$4,Inyecciones!$B$2:$B$14185,Balance!$B119,Inyecciones!$C$2:$C$14185,Balance!X$5)</f>
        <v>152639.58838909151</v>
      </c>
      <c r="Y119" s="13">
        <f>SUMIFS(Inyecciones!$E$2:$E$14185,Inyecciones!$A$2:$A$14185,Balance!Y$4,Inyecciones!$B$2:$B$14185,Balance!$B119,Inyecciones!$C$2:$C$14185,Balance!Y$5)</f>
        <v>145405.2205434585</v>
      </c>
      <c r="Z119" s="14">
        <f>SUMIFS(Inyecciones!$E$2:$E$14185,Inyecciones!$A$2:$A$14185,Balance!Z$4,Inyecciones!$B$2:$B$14185,Balance!$B119,Inyecciones!$C$2:$C$14185,Balance!Z$5)</f>
        <v>167292.56039796531</v>
      </c>
      <c r="AA119" s="12">
        <f>SUMIFS(Inyecciones!$E$2:$E$14185,Inyecciones!$A$2:$A$14185,Balance!AA$4,Inyecciones!$B$2:$B$14185,Balance!$B119,Inyecciones!$C$2:$C$14185,Balance!AA$5)</f>
        <v>406096.86873701168</v>
      </c>
      <c r="AB119" s="13">
        <f>SUMIFS(Inyecciones!$E$2:$E$14185,Inyecciones!$A$2:$A$14185,Balance!AB$4,Inyecciones!$B$2:$B$14185,Balance!$B119,Inyecciones!$C$2:$C$14185,Balance!AB$5)</f>
        <v>356174.74123825767</v>
      </c>
      <c r="AC119" s="13">
        <f>SUMIFS(Inyecciones!$E$2:$E$14185,Inyecciones!$A$2:$A$14185,Balance!AC$4,Inyecciones!$B$2:$B$14185,Balance!$B119,Inyecciones!$C$2:$C$14185,Balance!AC$5)</f>
        <v>413406.72473240271</v>
      </c>
      <c r="AD119" s="13">
        <f>SUMIFS(Inyecciones!$E$2:$E$14185,Inyecciones!$A$2:$A$14185,Balance!AD$4,Inyecciones!$B$2:$B$14185,Balance!$B119,Inyecciones!$C$2:$C$14185,Balance!AD$5)</f>
        <v>392122.41348501202</v>
      </c>
      <c r="AE119" s="13">
        <f>SUMIFS(Inyecciones!$E$2:$E$14185,Inyecciones!$A$2:$A$14185,Balance!AE$4,Inyecciones!$B$2:$B$14185,Balance!$B119,Inyecciones!$C$2:$C$14185,Balance!AE$5)</f>
        <v>400774.85539590142</v>
      </c>
      <c r="AF119" s="13">
        <f>SUMIFS(Inyecciones!$E$2:$E$14185,Inyecciones!$A$2:$A$14185,Balance!AF$4,Inyecciones!$B$2:$B$14185,Balance!$B119,Inyecciones!$C$2:$C$14185,Balance!AF$5)</f>
        <v>368438.27058280911</v>
      </c>
      <c r="AG119" s="13">
        <f>SUMIFS(Inyecciones!$E$2:$E$14185,Inyecciones!$A$2:$A$14185,Balance!AG$4,Inyecciones!$B$2:$B$14185,Balance!$B119,Inyecciones!$C$2:$C$14185,Balance!AG$5)</f>
        <v>380525.49160266243</v>
      </c>
      <c r="AH119" s="13">
        <f>SUMIFS(Inyecciones!$E$2:$E$14185,Inyecciones!$A$2:$A$14185,Balance!AH$4,Inyecciones!$B$2:$B$14185,Balance!$B119,Inyecciones!$C$2:$C$14185,Balance!AH$5)</f>
        <v>376362.10158076033</v>
      </c>
      <c r="AI119" s="13">
        <f>SUMIFS(Inyecciones!$E$2:$E$14185,Inyecciones!$A$2:$A$14185,Balance!AI$4,Inyecciones!$B$2:$B$14185,Balance!$B119,Inyecciones!$C$2:$C$14185,Balance!AI$5)</f>
        <v>315360.99042380077</v>
      </c>
      <c r="AJ119" s="13">
        <f>SUMIFS(Inyecciones!$E$2:$E$14185,Inyecciones!$A$2:$A$14185,Balance!AJ$4,Inyecciones!$B$2:$B$14185,Balance!$B119,Inyecciones!$C$2:$C$14185,Balance!AJ$5)</f>
        <v>243488.5399836773</v>
      </c>
      <c r="AK119" s="13">
        <f>SUMIFS(Inyecciones!$E$2:$E$14185,Inyecciones!$A$2:$A$14185,Balance!AK$4,Inyecciones!$B$2:$B$14185,Balance!$B119,Inyecciones!$C$2:$C$14185,Balance!AK$5)</f>
        <v>236427.94729919321</v>
      </c>
      <c r="AL119" s="14">
        <f>SUMIFS(Inyecciones!$E$2:$E$14185,Inyecciones!$A$2:$A$14185,Balance!AL$4,Inyecciones!$B$2:$B$14185,Balance!$B119,Inyecciones!$C$2:$C$14185,Balance!AL$5)</f>
        <v>234792.79352726889</v>
      </c>
      <c r="AM119" s="13"/>
      <c r="AN119" s="12">
        <f>SUMIFS('Retiro Mensual'!$E$2:$E$2629,'Retiro Mensual'!$A$2:$A$2629,AN$4,'Retiro Mensual'!$B$2:$B$2629,$B119,'Retiro Mensual'!$C$2:$C$2629,AN$5)</f>
        <v>78551.732090000005</v>
      </c>
      <c r="AO119" s="13">
        <f>SUMIFS('Retiro Mensual'!$E$2:$E$2629,'Retiro Mensual'!$A$2:$A$2629,AO$4,'Retiro Mensual'!$B$2:$B$2629,$B119,'Retiro Mensual'!$C$2:$C$2629,AO$5)</f>
        <v>59117.01066</v>
      </c>
      <c r="AP119" s="13">
        <f>SUMIFS('Retiro Mensual'!$E$2:$E$2629,'Retiro Mensual'!$A$2:$A$2629,AP$4,'Retiro Mensual'!$B$2:$B$2629,$B119,'Retiro Mensual'!$C$2:$C$2629,AP$5)</f>
        <v>70741.31684</v>
      </c>
      <c r="AQ119" s="13">
        <f>SUMIFS('Retiro Mensual'!$E$2:$E$2629,'Retiro Mensual'!$A$2:$A$2629,AQ$4,'Retiro Mensual'!$B$2:$B$2629,$B119,'Retiro Mensual'!$C$2:$C$2629,AQ$5)</f>
        <v>56686.993580000002</v>
      </c>
      <c r="AR119" s="13">
        <f>SUMIFS('Retiro Mensual'!$E$2:$E$2629,'Retiro Mensual'!$A$2:$A$2629,AR$4,'Retiro Mensual'!$B$2:$B$2629,$B119,'Retiro Mensual'!$C$2:$C$2629,AR$5)</f>
        <v>74125.825240000006</v>
      </c>
      <c r="AS119" s="13">
        <f>SUMIFS('Retiro Mensual'!$E$2:$E$2629,'Retiro Mensual'!$A$2:$A$2629,AS$4,'Retiro Mensual'!$B$2:$B$2629,$B119,'Retiro Mensual'!$C$2:$C$2629,AS$5)</f>
        <v>63390.150829999999</v>
      </c>
      <c r="AT119" s="13">
        <f>SUMIFS('Retiro Mensual'!$E$2:$E$2629,'Retiro Mensual'!$A$2:$A$2629,AT$4,'Retiro Mensual'!$B$2:$B$2629,$B119,'Retiro Mensual'!$C$2:$C$2629,AT$5)</f>
        <v>60821.508580000002</v>
      </c>
      <c r="AU119" s="13">
        <f>SUMIFS('Retiro Mensual'!$E$2:$E$2629,'Retiro Mensual'!$A$2:$A$2629,AU$4,'Retiro Mensual'!$B$2:$B$2629,$B119,'Retiro Mensual'!$C$2:$C$2629,AU$5)</f>
        <v>67144.844129999998</v>
      </c>
      <c r="AV119" s="13">
        <f>SUMIFS('Retiro Mensual'!$E$2:$E$2629,'Retiro Mensual'!$A$2:$A$2629,AV$4,'Retiro Mensual'!$B$2:$B$2629,$B119,'Retiro Mensual'!$C$2:$C$2629,AV$5)</f>
        <v>55979.383560000002</v>
      </c>
      <c r="AW119" s="13">
        <f>SUMIFS('Retiro Mensual'!$E$2:$E$2629,'Retiro Mensual'!$A$2:$A$2629,AW$4,'Retiro Mensual'!$B$2:$B$2629,$B119,'Retiro Mensual'!$C$2:$C$2629,AW$5)</f>
        <v>21915.081969999999</v>
      </c>
      <c r="AX119" s="13">
        <f>SUMIFS('Retiro Mensual'!$E$2:$E$2629,'Retiro Mensual'!$A$2:$A$2629,AX$4,'Retiro Mensual'!$B$2:$B$2629,$B119,'Retiro Mensual'!$C$2:$C$2629,AX$5)</f>
        <v>14052.54982</v>
      </c>
      <c r="AY119" s="14">
        <f>SUMIFS('Retiro Mensual'!$E$2:$E$2629,'Retiro Mensual'!$A$2:$A$2629,AY$4,'Retiro Mensual'!$B$2:$B$2629,$B119,'Retiro Mensual'!$C$2:$C$2629,AY$5)</f>
        <v>12490.968150000001</v>
      </c>
      <c r="AZ119" s="12">
        <f>SUMIFS('Retiro Mensual'!$E$2:$E$2629,'Retiro Mensual'!$A$2:$A$2629,AZ$4,'Retiro Mensual'!$B$2:$B$2629,$B119,'Retiro Mensual'!$C$2:$C$2629,AZ$5)</f>
        <v>78638.145340000003</v>
      </c>
      <c r="BA119" s="13">
        <f>SUMIFS('Retiro Mensual'!$E$2:$E$2629,'Retiro Mensual'!$A$2:$A$2629,BA$4,'Retiro Mensual'!$B$2:$B$2629,$B119,'Retiro Mensual'!$C$2:$C$2629,BA$5)</f>
        <v>59754.422500000001</v>
      </c>
      <c r="BB119" s="13">
        <f>SUMIFS('Retiro Mensual'!$E$2:$E$2629,'Retiro Mensual'!$A$2:$A$2629,BB$4,'Retiro Mensual'!$B$2:$B$2629,$B119,'Retiro Mensual'!$C$2:$C$2629,BB$5)</f>
        <v>71392.807669999995</v>
      </c>
      <c r="BC119" s="13">
        <f>SUMIFS('Retiro Mensual'!$E$2:$E$2629,'Retiro Mensual'!$A$2:$A$2629,BC$4,'Retiro Mensual'!$B$2:$B$2629,$B119,'Retiro Mensual'!$C$2:$C$2629,BC$5)</f>
        <v>59775.974069999997</v>
      </c>
      <c r="BD119" s="13">
        <f>SUMIFS('Retiro Mensual'!$E$2:$E$2629,'Retiro Mensual'!$A$2:$A$2629,BD$4,'Retiro Mensual'!$B$2:$B$2629,$B119,'Retiro Mensual'!$C$2:$C$2629,BD$5)</f>
        <v>72726.43462</v>
      </c>
      <c r="BE119" s="13">
        <f>SUMIFS('Retiro Mensual'!$E$2:$E$2629,'Retiro Mensual'!$A$2:$A$2629,BE$4,'Retiro Mensual'!$B$2:$B$2629,$B119,'Retiro Mensual'!$C$2:$C$2629,BE$5)</f>
        <v>64831.253129999997</v>
      </c>
      <c r="BF119" s="13">
        <f>SUMIFS('Retiro Mensual'!$E$2:$E$2629,'Retiro Mensual'!$A$2:$A$2629,BF$4,'Retiro Mensual'!$B$2:$B$2629,$B119,'Retiro Mensual'!$C$2:$C$2629,BF$5)</f>
        <v>65034.788800000002</v>
      </c>
      <c r="BG119" s="13">
        <f>SUMIFS('Retiro Mensual'!$E$2:$E$2629,'Retiro Mensual'!$A$2:$A$2629,BG$4,'Retiro Mensual'!$B$2:$B$2629,$B119,'Retiro Mensual'!$C$2:$C$2629,BG$5)</f>
        <v>67964.832089999996</v>
      </c>
      <c r="BH119" s="13">
        <f>SUMIFS('Retiro Mensual'!$E$2:$E$2629,'Retiro Mensual'!$A$2:$A$2629,BH$4,'Retiro Mensual'!$B$2:$B$2629,$B119,'Retiro Mensual'!$C$2:$C$2629,BH$5)</f>
        <v>57438.41085</v>
      </c>
      <c r="BI119" s="13">
        <f>SUMIFS('Retiro Mensual'!$E$2:$E$2629,'Retiro Mensual'!$A$2:$A$2629,BI$4,'Retiro Mensual'!$B$2:$B$2629,$B119,'Retiro Mensual'!$C$2:$C$2629,BI$5)</f>
        <v>28267.88003</v>
      </c>
      <c r="BJ119" s="13">
        <f>SUMIFS('Retiro Mensual'!$E$2:$E$2629,'Retiro Mensual'!$A$2:$A$2629,BJ$4,'Retiro Mensual'!$B$2:$B$2629,$B119,'Retiro Mensual'!$C$2:$C$2629,BJ$5)</f>
        <v>30581.482209999998</v>
      </c>
      <c r="BK119" s="14">
        <f>SUMIFS('Retiro Mensual'!$E$2:$E$2629,'Retiro Mensual'!$A$2:$A$2629,BK$4,'Retiro Mensual'!$B$2:$B$2629,$B119,'Retiro Mensual'!$C$2:$C$2629,BK$5)</f>
        <v>30357.230210000002</v>
      </c>
      <c r="BL119" s="12">
        <f>SUMIFS('Retiro Mensual'!$E$2:$E$2629,'Retiro Mensual'!$A$2:$A$2629,BL$4,'Retiro Mensual'!$B$2:$B$2629,$B119,'Retiro Mensual'!$C$2:$C$2629,BL$5)</f>
        <v>78653.7834</v>
      </c>
      <c r="BM119" s="13">
        <f>SUMIFS('Retiro Mensual'!$E$2:$E$2629,'Retiro Mensual'!$A$2:$A$2629,BM$4,'Retiro Mensual'!$B$2:$B$2629,$B119,'Retiro Mensual'!$C$2:$C$2629,BM$5)</f>
        <v>59760.543149999998</v>
      </c>
      <c r="BN119" s="13">
        <f>SUMIFS('Retiro Mensual'!$E$2:$E$2629,'Retiro Mensual'!$A$2:$A$2629,BN$4,'Retiro Mensual'!$B$2:$B$2629,$B119,'Retiro Mensual'!$C$2:$C$2629,BN$5)</f>
        <v>71194.597420000006</v>
      </c>
      <c r="BO119" s="13">
        <f>SUMIFS('Retiro Mensual'!$E$2:$E$2629,'Retiro Mensual'!$A$2:$A$2629,BO$4,'Retiro Mensual'!$B$2:$B$2629,$B119,'Retiro Mensual'!$C$2:$C$2629,BO$5)</f>
        <v>59343.968229999999</v>
      </c>
      <c r="BP119" s="13">
        <f>SUMIFS('Retiro Mensual'!$E$2:$E$2629,'Retiro Mensual'!$A$2:$A$2629,BP$4,'Retiro Mensual'!$B$2:$B$2629,$B119,'Retiro Mensual'!$C$2:$C$2629,BP$5)</f>
        <v>75615.638990000007</v>
      </c>
      <c r="BQ119" s="13">
        <f>SUMIFS('Retiro Mensual'!$E$2:$E$2629,'Retiro Mensual'!$A$2:$A$2629,BQ$4,'Retiro Mensual'!$B$2:$B$2629,$B119,'Retiro Mensual'!$C$2:$C$2629,BQ$5)</f>
        <v>70422.680089999994</v>
      </c>
      <c r="BR119" s="13">
        <f>SUMIFS('Retiro Mensual'!$E$2:$E$2629,'Retiro Mensual'!$A$2:$A$2629,BR$4,'Retiro Mensual'!$B$2:$B$2629,$B119,'Retiro Mensual'!$C$2:$C$2629,BR$5)</f>
        <v>72145.597259999995</v>
      </c>
      <c r="BS119" s="13">
        <f>SUMIFS('Retiro Mensual'!$E$2:$E$2629,'Retiro Mensual'!$A$2:$A$2629,BS$4,'Retiro Mensual'!$B$2:$B$2629,$B119,'Retiro Mensual'!$C$2:$C$2629,BS$5)</f>
        <v>75463.209579999995</v>
      </c>
      <c r="BT119" s="13">
        <f>SUMIFS('Retiro Mensual'!$E$2:$E$2629,'Retiro Mensual'!$A$2:$A$2629,BT$4,'Retiro Mensual'!$B$2:$B$2629,$B119,'Retiro Mensual'!$C$2:$C$2629,BT$5)</f>
        <v>62363.255190000003</v>
      </c>
      <c r="BU119" s="13">
        <f>SUMIFS('Retiro Mensual'!$E$2:$E$2629,'Retiro Mensual'!$A$2:$A$2629,BU$4,'Retiro Mensual'!$B$2:$B$2629,$B119,'Retiro Mensual'!$C$2:$C$2629,BU$5)</f>
        <v>49834.090320000003</v>
      </c>
      <c r="BV119" s="13">
        <f>SUMIFS('Retiro Mensual'!$E$2:$E$2629,'Retiro Mensual'!$A$2:$A$2629,BV$4,'Retiro Mensual'!$B$2:$B$2629,$B119,'Retiro Mensual'!$C$2:$C$2629,BV$5)</f>
        <v>52336.63048</v>
      </c>
      <c r="BW119" s="14">
        <f>SUMIFS('Retiro Mensual'!$E$2:$E$2629,'Retiro Mensual'!$A$2:$A$2629,BW$4,'Retiro Mensual'!$B$2:$B$2629,$B119,'Retiro Mensual'!$C$2:$C$2629,BW$5)</f>
        <v>45272.544699999999</v>
      </c>
      <c r="BX119" s="13"/>
      <c r="BY119" s="12">
        <f>SUMIFS('Compra Ventas'!$E$2:$E$2700,'Compra Ventas'!$A$2:$A$2700,BY$4,'Compra Ventas'!$B$2:$B$2700,$B119,'Compra Ventas'!$C$2:$C$2700,BY$5)</f>
        <v>0</v>
      </c>
      <c r="BZ119" s="13">
        <f>SUMIFS('Compra Ventas'!$E$2:$E$2700,'Compra Ventas'!$A$2:$A$2700,BZ$4,'Compra Ventas'!$B$2:$B$2700,$B119,'Compra Ventas'!$C$2:$C$2700,BZ$5)</f>
        <v>0</v>
      </c>
      <c r="CA119" s="13">
        <f>SUMIFS('Compra Ventas'!$E$2:$E$2700,'Compra Ventas'!$A$2:$A$2700,CA$4,'Compra Ventas'!$B$2:$B$2700,$B119,'Compra Ventas'!$C$2:$C$2700,CA$5)</f>
        <v>0</v>
      </c>
      <c r="CB119" s="13">
        <f>SUMIFS('Compra Ventas'!$E$2:$E$2700,'Compra Ventas'!$A$2:$A$2700,CB$4,'Compra Ventas'!$B$2:$B$2700,$B119,'Compra Ventas'!$C$2:$C$2700,CB$5)</f>
        <v>0</v>
      </c>
      <c r="CC119" s="13">
        <f>SUMIFS('Compra Ventas'!$E$2:$E$2700,'Compra Ventas'!$A$2:$A$2700,CC$4,'Compra Ventas'!$B$2:$B$2700,$B119,'Compra Ventas'!$C$2:$C$2700,CC$5)</f>
        <v>0</v>
      </c>
      <c r="CD119" s="13">
        <f>SUMIFS('Compra Ventas'!$E$2:$E$2700,'Compra Ventas'!$A$2:$A$2700,CD$4,'Compra Ventas'!$B$2:$B$2700,$B119,'Compra Ventas'!$C$2:$C$2700,CD$5)</f>
        <v>0</v>
      </c>
      <c r="CE119" s="13">
        <f>SUMIFS('Compra Ventas'!$E$2:$E$2700,'Compra Ventas'!$A$2:$A$2700,CE$4,'Compra Ventas'!$B$2:$B$2700,$B119,'Compra Ventas'!$C$2:$C$2700,CE$5)</f>
        <v>0</v>
      </c>
      <c r="CF119" s="13">
        <f>SUMIFS('Compra Ventas'!$E$2:$E$2700,'Compra Ventas'!$A$2:$A$2700,CF$4,'Compra Ventas'!$B$2:$B$2700,$B119,'Compra Ventas'!$C$2:$C$2700,CF$5)</f>
        <v>0</v>
      </c>
      <c r="CG119" s="13">
        <f>SUMIFS('Compra Ventas'!$E$2:$E$2700,'Compra Ventas'!$A$2:$A$2700,CG$4,'Compra Ventas'!$B$2:$B$2700,$B119,'Compra Ventas'!$C$2:$C$2700,CG$5)</f>
        <v>0</v>
      </c>
      <c r="CH119" s="13">
        <f>SUMIFS('Compra Ventas'!$E$2:$E$2700,'Compra Ventas'!$A$2:$A$2700,CH$4,'Compra Ventas'!$B$2:$B$2700,$B119,'Compra Ventas'!$C$2:$C$2700,CH$5)</f>
        <v>0</v>
      </c>
      <c r="CI119" s="13">
        <f>SUMIFS('Compra Ventas'!$E$2:$E$2700,'Compra Ventas'!$A$2:$A$2700,CI$4,'Compra Ventas'!$B$2:$B$2700,$B119,'Compra Ventas'!$C$2:$C$2700,CI$5)</f>
        <v>0</v>
      </c>
      <c r="CJ119" s="14">
        <f>SUMIFS('Compra Ventas'!$E$2:$E$2700,'Compra Ventas'!$A$2:$A$2700,CJ$4,'Compra Ventas'!$B$2:$B$2700,$B119,'Compra Ventas'!$C$2:$C$2700,CJ$5)</f>
        <v>0</v>
      </c>
      <c r="CK119" s="12">
        <f>SUMIFS('Compra Ventas'!$E$2:$E$2700,'Compra Ventas'!$A$2:$A$2700,CK$4,'Compra Ventas'!$B$2:$B$2700,$B119,'Compra Ventas'!$C$2:$C$2700,CK$5)</f>
        <v>0</v>
      </c>
      <c r="CL119" s="13">
        <f>SUMIFS('Compra Ventas'!$E$2:$E$2700,'Compra Ventas'!$A$2:$A$2700,CL$4,'Compra Ventas'!$B$2:$B$2700,$B119,'Compra Ventas'!$C$2:$C$2700,CL$5)</f>
        <v>0</v>
      </c>
      <c r="CM119" s="13">
        <f>SUMIFS('Compra Ventas'!$E$2:$E$2700,'Compra Ventas'!$A$2:$A$2700,CM$4,'Compra Ventas'!$B$2:$B$2700,$B119,'Compra Ventas'!$C$2:$C$2700,CM$5)</f>
        <v>0</v>
      </c>
      <c r="CN119" s="13">
        <f>SUMIFS('Compra Ventas'!$E$2:$E$2700,'Compra Ventas'!$A$2:$A$2700,CN$4,'Compra Ventas'!$B$2:$B$2700,$B119,'Compra Ventas'!$C$2:$C$2700,CN$5)</f>
        <v>0</v>
      </c>
      <c r="CO119" s="13">
        <f>SUMIFS('Compra Ventas'!$E$2:$E$2700,'Compra Ventas'!$A$2:$A$2700,CO$4,'Compra Ventas'!$B$2:$B$2700,$B119,'Compra Ventas'!$C$2:$C$2700,CO$5)</f>
        <v>0</v>
      </c>
      <c r="CP119" s="13">
        <f>SUMIFS('Compra Ventas'!$E$2:$E$2700,'Compra Ventas'!$A$2:$A$2700,CP$4,'Compra Ventas'!$B$2:$B$2700,$B119,'Compra Ventas'!$C$2:$C$2700,CP$5)</f>
        <v>0</v>
      </c>
      <c r="CQ119" s="13">
        <f>SUMIFS('Compra Ventas'!$E$2:$E$2700,'Compra Ventas'!$A$2:$A$2700,CQ$4,'Compra Ventas'!$B$2:$B$2700,$B119,'Compra Ventas'!$C$2:$C$2700,CQ$5)</f>
        <v>0</v>
      </c>
      <c r="CR119" s="13">
        <f>SUMIFS('Compra Ventas'!$E$2:$E$2700,'Compra Ventas'!$A$2:$A$2700,CR$4,'Compra Ventas'!$B$2:$B$2700,$B119,'Compra Ventas'!$C$2:$C$2700,CR$5)</f>
        <v>0</v>
      </c>
      <c r="CS119" s="13">
        <f>SUMIFS('Compra Ventas'!$E$2:$E$2700,'Compra Ventas'!$A$2:$A$2700,CS$4,'Compra Ventas'!$B$2:$B$2700,$B119,'Compra Ventas'!$C$2:$C$2700,CS$5)</f>
        <v>0</v>
      </c>
      <c r="CT119" s="13">
        <f>SUMIFS('Compra Ventas'!$E$2:$E$2700,'Compra Ventas'!$A$2:$A$2700,CT$4,'Compra Ventas'!$B$2:$B$2700,$B119,'Compra Ventas'!$C$2:$C$2700,CT$5)</f>
        <v>0</v>
      </c>
      <c r="CU119" s="13">
        <f>SUMIFS('Compra Ventas'!$E$2:$E$2700,'Compra Ventas'!$A$2:$A$2700,CU$4,'Compra Ventas'!$B$2:$B$2700,$B119,'Compra Ventas'!$C$2:$C$2700,CU$5)</f>
        <v>0</v>
      </c>
      <c r="CV119" s="14">
        <f>SUMIFS('Compra Ventas'!$E$2:$E$2700,'Compra Ventas'!$A$2:$A$2700,CV$4,'Compra Ventas'!$B$2:$B$2700,$B119,'Compra Ventas'!$C$2:$C$2700,CV$5)</f>
        <v>0</v>
      </c>
      <c r="CW119" s="12">
        <f>SUMIFS('Compra Ventas'!$E$2:$E$2700,'Compra Ventas'!$A$2:$A$2700,CW$4,'Compra Ventas'!$B$2:$B$2700,$B119,'Compra Ventas'!$C$2:$C$2700,CW$5)</f>
        <v>0</v>
      </c>
      <c r="CX119" s="13">
        <f>SUMIFS('Compra Ventas'!$E$2:$E$2700,'Compra Ventas'!$A$2:$A$2700,CX$4,'Compra Ventas'!$B$2:$B$2700,$B119,'Compra Ventas'!$C$2:$C$2700,CX$5)</f>
        <v>0</v>
      </c>
      <c r="CY119" s="13">
        <f>SUMIFS('Compra Ventas'!$E$2:$E$2700,'Compra Ventas'!$A$2:$A$2700,CY$4,'Compra Ventas'!$B$2:$B$2700,$B119,'Compra Ventas'!$C$2:$C$2700,CY$5)</f>
        <v>0</v>
      </c>
      <c r="CZ119" s="13">
        <f>SUMIFS('Compra Ventas'!$E$2:$E$2700,'Compra Ventas'!$A$2:$A$2700,CZ$4,'Compra Ventas'!$B$2:$B$2700,$B119,'Compra Ventas'!$C$2:$C$2700,CZ$5)</f>
        <v>0</v>
      </c>
      <c r="DA119" s="13">
        <f>SUMIFS('Compra Ventas'!$E$2:$E$2700,'Compra Ventas'!$A$2:$A$2700,DA$4,'Compra Ventas'!$B$2:$B$2700,$B119,'Compra Ventas'!$C$2:$C$2700,DA$5)</f>
        <v>0</v>
      </c>
      <c r="DB119" s="13">
        <f>SUMIFS('Compra Ventas'!$E$2:$E$2700,'Compra Ventas'!$A$2:$A$2700,DB$4,'Compra Ventas'!$B$2:$B$2700,$B119,'Compra Ventas'!$C$2:$C$2700,DB$5)</f>
        <v>0</v>
      </c>
      <c r="DC119" s="13">
        <f>SUMIFS('Compra Ventas'!$E$2:$E$2700,'Compra Ventas'!$A$2:$A$2700,DC$4,'Compra Ventas'!$B$2:$B$2700,$B119,'Compra Ventas'!$C$2:$C$2700,DC$5)</f>
        <v>0</v>
      </c>
      <c r="DD119" s="13">
        <f>SUMIFS('Compra Ventas'!$E$2:$E$2700,'Compra Ventas'!$A$2:$A$2700,DD$4,'Compra Ventas'!$B$2:$B$2700,$B119,'Compra Ventas'!$C$2:$C$2700,DD$5)</f>
        <v>0</v>
      </c>
      <c r="DE119" s="13">
        <f>SUMIFS('Compra Ventas'!$E$2:$E$2700,'Compra Ventas'!$A$2:$A$2700,DE$4,'Compra Ventas'!$B$2:$B$2700,$B119,'Compra Ventas'!$C$2:$C$2700,DE$5)</f>
        <v>0</v>
      </c>
      <c r="DF119" s="13">
        <f>SUMIFS('Compra Ventas'!$E$2:$E$2700,'Compra Ventas'!$A$2:$A$2700,DF$4,'Compra Ventas'!$B$2:$B$2700,$B119,'Compra Ventas'!$C$2:$C$2700,DF$5)</f>
        <v>0</v>
      </c>
      <c r="DG119" s="13">
        <f>SUMIFS('Compra Ventas'!$E$2:$E$2700,'Compra Ventas'!$A$2:$A$2700,DG$4,'Compra Ventas'!$B$2:$B$2700,$B119,'Compra Ventas'!$C$2:$C$2700,DG$5)</f>
        <v>0</v>
      </c>
      <c r="DH119" s="14">
        <f>SUMIFS('Compra Ventas'!$E$2:$E$2700,'Compra Ventas'!$A$2:$A$2700,DH$4,'Compra Ventas'!$B$2:$B$2700,$B119,'Compra Ventas'!$C$2:$C$2700,DH$5)</f>
        <v>0</v>
      </c>
      <c r="DI119" s="84"/>
      <c r="DJ119" s="98">
        <f>SUMIFS('Ajuste Ciclado'!D$5:D$47,'Ajuste Ciclado'!$C$5:$C$47,Balance!DJ$4,'Ajuste Ciclado'!$B$5:$B$47,Balance!$B119)</f>
        <v>0</v>
      </c>
      <c r="DK119" s="99">
        <f>SUMIFS('Ajuste Ciclado'!E$5:E$47,'Ajuste Ciclado'!$C$5:$C$47,Balance!DK$4,'Ajuste Ciclado'!$B$5:$B$47,Balance!$B119)</f>
        <v>0</v>
      </c>
      <c r="DL119" s="99">
        <f>SUMIFS('Ajuste Ciclado'!F$5:F$47,'Ajuste Ciclado'!$C$5:$C$47,Balance!DL$4,'Ajuste Ciclado'!$B$5:$B$47,Balance!$B119)</f>
        <v>0</v>
      </c>
      <c r="DM119" s="99">
        <f>SUMIFS('Ajuste Ciclado'!G$5:G$47,'Ajuste Ciclado'!$C$5:$C$47,Balance!DM$4,'Ajuste Ciclado'!$B$5:$B$47,Balance!$B119)</f>
        <v>0</v>
      </c>
      <c r="DN119" s="99">
        <f>SUMIFS('Ajuste Ciclado'!H$5:H$47,'Ajuste Ciclado'!$C$5:$C$47,Balance!DN$4,'Ajuste Ciclado'!$B$5:$B$47,Balance!$B119)</f>
        <v>0</v>
      </c>
      <c r="DO119" s="99">
        <f>SUMIFS('Ajuste Ciclado'!I$5:I$47,'Ajuste Ciclado'!$C$5:$C$47,Balance!DO$4,'Ajuste Ciclado'!$B$5:$B$47,Balance!$B119)</f>
        <v>0</v>
      </c>
      <c r="DP119" s="99">
        <f>SUMIFS('Ajuste Ciclado'!J$5:J$47,'Ajuste Ciclado'!$C$5:$C$47,Balance!DP$4,'Ajuste Ciclado'!$B$5:$B$47,Balance!$B119)</f>
        <v>0</v>
      </c>
      <c r="DQ119" s="99">
        <f>SUMIFS('Ajuste Ciclado'!K$5:K$47,'Ajuste Ciclado'!$C$5:$C$47,Balance!DQ$4,'Ajuste Ciclado'!$B$5:$B$47,Balance!$B119)</f>
        <v>0</v>
      </c>
      <c r="DR119" s="99">
        <f>SUMIFS('Ajuste Ciclado'!L$5:L$47,'Ajuste Ciclado'!$C$5:$C$47,Balance!DR$4,'Ajuste Ciclado'!$B$5:$B$47,Balance!$B119)</f>
        <v>0</v>
      </c>
      <c r="DS119" s="99">
        <f>SUMIFS('Ajuste Ciclado'!M$5:M$47,'Ajuste Ciclado'!$C$5:$C$47,Balance!DS$4,'Ajuste Ciclado'!$B$5:$B$47,Balance!$B119)</f>
        <v>0</v>
      </c>
      <c r="DT119" s="99">
        <f>SUMIFS('Ajuste Ciclado'!N$5:N$47,'Ajuste Ciclado'!$C$5:$C$47,Balance!DT$4,'Ajuste Ciclado'!$B$5:$B$47,Balance!$B119)</f>
        <v>0</v>
      </c>
      <c r="DU119" s="100">
        <f>SUMIFS('Ajuste Ciclado'!O$5:O$47,'Ajuste Ciclado'!$C$5:$C$47,Balance!DU$4,'Ajuste Ciclado'!$B$5:$B$47,Balance!$B119)</f>
        <v>0</v>
      </c>
      <c r="DV119" s="98">
        <f>SUMIFS('Ajuste Ciclado'!D$5:D$47,'Ajuste Ciclado'!$C$5:$C$47,Balance!DV$4,'Ajuste Ciclado'!$B$5:$B$47,Balance!$B119)</f>
        <v>0</v>
      </c>
      <c r="DW119" s="99">
        <f>SUMIFS('Ajuste Ciclado'!E$5:E$47,'Ajuste Ciclado'!$C$5:$C$47,Balance!DW$4,'Ajuste Ciclado'!$B$5:$B$47,Balance!$B119)</f>
        <v>0</v>
      </c>
      <c r="DX119" s="99">
        <f>SUMIFS('Ajuste Ciclado'!F$5:F$47,'Ajuste Ciclado'!$C$5:$C$47,Balance!DX$4,'Ajuste Ciclado'!$B$5:$B$47,Balance!$B119)</f>
        <v>0</v>
      </c>
      <c r="DY119" s="99">
        <f>SUMIFS('Ajuste Ciclado'!G$5:G$47,'Ajuste Ciclado'!$C$5:$C$47,Balance!DY$4,'Ajuste Ciclado'!$B$5:$B$47,Balance!$B119)</f>
        <v>0</v>
      </c>
      <c r="DZ119" s="99">
        <f>SUMIFS('Ajuste Ciclado'!H$5:H$47,'Ajuste Ciclado'!$C$5:$C$47,Balance!DZ$4,'Ajuste Ciclado'!$B$5:$B$47,Balance!$B119)</f>
        <v>0</v>
      </c>
      <c r="EA119" s="99">
        <f>SUMIFS('Ajuste Ciclado'!I$5:I$47,'Ajuste Ciclado'!$C$5:$C$47,Balance!EA$4,'Ajuste Ciclado'!$B$5:$B$47,Balance!$B119)</f>
        <v>0</v>
      </c>
      <c r="EB119" s="99">
        <f>SUMIFS('Ajuste Ciclado'!J$5:J$47,'Ajuste Ciclado'!$C$5:$C$47,Balance!EB$4,'Ajuste Ciclado'!$B$5:$B$47,Balance!$B119)</f>
        <v>0</v>
      </c>
      <c r="EC119" s="99">
        <f>SUMIFS('Ajuste Ciclado'!K$5:K$47,'Ajuste Ciclado'!$C$5:$C$47,Balance!EC$4,'Ajuste Ciclado'!$B$5:$B$47,Balance!$B119)</f>
        <v>0</v>
      </c>
      <c r="ED119" s="99">
        <f>SUMIFS('Ajuste Ciclado'!L$5:L$47,'Ajuste Ciclado'!$C$5:$C$47,Balance!ED$4,'Ajuste Ciclado'!$B$5:$B$47,Balance!$B119)</f>
        <v>0</v>
      </c>
      <c r="EE119" s="99">
        <f>SUMIFS('Ajuste Ciclado'!M$5:M$47,'Ajuste Ciclado'!$C$5:$C$47,Balance!EE$4,'Ajuste Ciclado'!$B$5:$B$47,Balance!$B119)</f>
        <v>0</v>
      </c>
      <c r="EF119" s="99">
        <f>SUMIFS('Ajuste Ciclado'!N$5:N$47,'Ajuste Ciclado'!$C$5:$C$47,Balance!EF$4,'Ajuste Ciclado'!$B$5:$B$47,Balance!$B119)</f>
        <v>0</v>
      </c>
      <c r="EG119" s="100">
        <f>SUMIFS('Ajuste Ciclado'!O$5:O$47,'Ajuste Ciclado'!$C$5:$C$47,Balance!EG$4,'Ajuste Ciclado'!$B$5:$B$47,Balance!$B119)</f>
        <v>0</v>
      </c>
      <c r="EH119" s="98">
        <f>SUMIFS('Ajuste Ciclado'!D$5:D$47,'Ajuste Ciclado'!$C$5:$C$47,Balance!EH$4,'Ajuste Ciclado'!$B$5:$B$47,Balance!$B119)</f>
        <v>0</v>
      </c>
      <c r="EI119" s="99">
        <f>SUMIFS('Ajuste Ciclado'!E$5:E$47,'Ajuste Ciclado'!$C$5:$C$47,Balance!EI$4,'Ajuste Ciclado'!$B$5:$B$47,Balance!$B119)</f>
        <v>0</v>
      </c>
      <c r="EJ119" s="99">
        <f>SUMIFS('Ajuste Ciclado'!F$5:F$47,'Ajuste Ciclado'!$C$5:$C$47,Balance!EJ$4,'Ajuste Ciclado'!$B$5:$B$47,Balance!$B119)</f>
        <v>0</v>
      </c>
      <c r="EK119" s="99">
        <f>SUMIFS('Ajuste Ciclado'!G$5:G$47,'Ajuste Ciclado'!$C$5:$C$47,Balance!EK$4,'Ajuste Ciclado'!$B$5:$B$47,Balance!$B119)</f>
        <v>0</v>
      </c>
      <c r="EL119" s="99">
        <f>SUMIFS('Ajuste Ciclado'!H$5:H$47,'Ajuste Ciclado'!$C$5:$C$47,Balance!EL$4,'Ajuste Ciclado'!$B$5:$B$47,Balance!$B119)</f>
        <v>0</v>
      </c>
      <c r="EM119" s="99">
        <f>SUMIFS('Ajuste Ciclado'!I$5:I$47,'Ajuste Ciclado'!$C$5:$C$47,Balance!EM$4,'Ajuste Ciclado'!$B$5:$B$47,Balance!$B119)</f>
        <v>0</v>
      </c>
      <c r="EN119" s="99">
        <f>SUMIFS('Ajuste Ciclado'!J$5:J$47,'Ajuste Ciclado'!$C$5:$C$47,Balance!EN$4,'Ajuste Ciclado'!$B$5:$B$47,Balance!$B119)</f>
        <v>0</v>
      </c>
      <c r="EO119" s="99">
        <f>SUMIFS('Ajuste Ciclado'!K$5:K$47,'Ajuste Ciclado'!$C$5:$C$47,Balance!EO$4,'Ajuste Ciclado'!$B$5:$B$47,Balance!$B119)</f>
        <v>0</v>
      </c>
      <c r="EP119" s="99">
        <f>SUMIFS('Ajuste Ciclado'!L$5:L$47,'Ajuste Ciclado'!$C$5:$C$47,Balance!EP$4,'Ajuste Ciclado'!$B$5:$B$47,Balance!$B119)</f>
        <v>0</v>
      </c>
      <c r="EQ119" s="99">
        <f>SUMIFS('Ajuste Ciclado'!M$5:M$47,'Ajuste Ciclado'!$C$5:$C$47,Balance!EQ$4,'Ajuste Ciclado'!$B$5:$B$47,Balance!$B119)</f>
        <v>0</v>
      </c>
      <c r="ER119" s="99">
        <f>SUMIFS('Ajuste Ciclado'!N$5:N$47,'Ajuste Ciclado'!$C$5:$C$47,Balance!ER$4,'Ajuste Ciclado'!$B$5:$B$47,Balance!$B119)</f>
        <v>0</v>
      </c>
      <c r="ES119" s="100">
        <f>SUMIFS('Ajuste Ciclado'!O$5:O$47,'Ajuste Ciclado'!$C$5:$C$47,Balance!ES$4,'Ajuste Ciclado'!$B$5:$B$47,Balance!$B119)</f>
        <v>0</v>
      </c>
      <c r="ET119" s="84"/>
      <c r="EU119" s="12">
        <f t="shared" si="181"/>
        <v>326425.53682079248</v>
      </c>
      <c r="EV119" s="13">
        <f t="shared" si="145"/>
        <v>293079.4699489898</v>
      </c>
      <c r="EW119" s="13">
        <f t="shared" si="146"/>
        <v>340265.46633230144</v>
      </c>
      <c r="EX119" s="13">
        <f t="shared" si="147"/>
        <v>319970.36305078102</v>
      </c>
      <c r="EY119" s="13">
        <f t="shared" si="148"/>
        <v>318787.54515377304</v>
      </c>
      <c r="EZ119" s="13">
        <f t="shared" si="149"/>
        <v>267556.67525906669</v>
      </c>
      <c r="FA119" s="13">
        <f t="shared" si="150"/>
        <v>259422.027616217</v>
      </c>
      <c r="FB119" s="13">
        <f t="shared" si="151"/>
        <v>268376.99987801333</v>
      </c>
      <c r="FC119" s="13">
        <f t="shared" si="152"/>
        <v>227965.83182642673</v>
      </c>
      <c r="FD119" s="13">
        <f t="shared" si="153"/>
        <v>101440.9685494646</v>
      </c>
      <c r="FE119" s="13">
        <f t="shared" si="154"/>
        <v>75877.686965450237</v>
      </c>
      <c r="FF119" s="14">
        <f t="shared" si="155"/>
        <v>80398.046961351894</v>
      </c>
      <c r="FG119" s="12">
        <f t="shared" si="156"/>
        <v>327295.2346264465</v>
      </c>
      <c r="FH119" s="13">
        <f t="shared" si="157"/>
        <v>296334.00076144969</v>
      </c>
      <c r="FI119" s="13">
        <f t="shared" si="158"/>
        <v>343227.12018251681</v>
      </c>
      <c r="FJ119" s="13">
        <f t="shared" si="159"/>
        <v>335506.32294523739</v>
      </c>
      <c r="FK119" s="13">
        <f t="shared" si="160"/>
        <v>312959.45456966211</v>
      </c>
      <c r="FL119" s="13">
        <f t="shared" si="161"/>
        <v>274027.68985074735</v>
      </c>
      <c r="FM119" s="13">
        <f t="shared" si="162"/>
        <v>278530.38008086511</v>
      </c>
      <c r="FN119" s="13">
        <f t="shared" si="163"/>
        <v>271292.38866445224</v>
      </c>
      <c r="FO119" s="13">
        <f t="shared" si="164"/>
        <v>233411.71274293901</v>
      </c>
      <c r="FP119" s="13">
        <f t="shared" si="165"/>
        <v>124371.70835909151</v>
      </c>
      <c r="FQ119" s="13">
        <f t="shared" si="166"/>
        <v>114823.7383334585</v>
      </c>
      <c r="FR119" s="14">
        <f t="shared" si="167"/>
        <v>136935.3301879653</v>
      </c>
      <c r="FS119" s="12">
        <f t="shared" si="168"/>
        <v>327443.08533701167</v>
      </c>
      <c r="FT119" s="13">
        <f t="shared" si="169"/>
        <v>296414.19808825769</v>
      </c>
      <c r="FU119" s="13">
        <f t="shared" si="170"/>
        <v>342212.12731240271</v>
      </c>
      <c r="FV119" s="13">
        <f t="shared" si="171"/>
        <v>332778.44525501202</v>
      </c>
      <c r="FW119" s="13">
        <f t="shared" si="172"/>
        <v>325159.21640590142</v>
      </c>
      <c r="FX119" s="13">
        <f t="shared" si="173"/>
        <v>298015.59049280913</v>
      </c>
      <c r="FY119" s="13">
        <f t="shared" si="174"/>
        <v>308379.89434266242</v>
      </c>
      <c r="FZ119" s="13">
        <f t="shared" si="175"/>
        <v>300898.8920007603</v>
      </c>
      <c r="GA119" s="13">
        <f t="shared" si="176"/>
        <v>252997.73523380078</v>
      </c>
      <c r="GB119" s="13">
        <f t="shared" si="177"/>
        <v>193654.44966367731</v>
      </c>
      <c r="GC119" s="13">
        <f t="shared" si="178"/>
        <v>184091.31681919322</v>
      </c>
      <c r="GD119" s="14">
        <f t="shared" si="179"/>
        <v>189520.24882726889</v>
      </c>
      <c r="GE119" s="84"/>
      <c r="GF119" s="12">
        <f t="shared" si="182"/>
        <v>2879566.6183626279</v>
      </c>
      <c r="GG119" s="13">
        <f t="shared" si="182"/>
        <v>3048715.0813048314</v>
      </c>
      <c r="GH119" s="14">
        <f t="shared" si="182"/>
        <v>3351565.199778758</v>
      </c>
      <c r="GI119" s="6">
        <f t="shared" si="183"/>
        <v>1</v>
      </c>
      <c r="GJ119" s="12">
        <f t="shared" si="184"/>
        <v>0</v>
      </c>
      <c r="GK119" s="13">
        <f t="shared" si="185"/>
        <v>0</v>
      </c>
      <c r="GL119" s="14">
        <f t="shared" si="186"/>
        <v>0</v>
      </c>
      <c r="GM119" s="84"/>
      <c r="GN119" s="66">
        <f t="shared" si="187"/>
        <v>0</v>
      </c>
      <c r="GO119" s="84"/>
      <c r="GP119" s="63" t="str" cm="1">
        <f t="array" ref="GP119">INDEX($GF$4:$GH$4,1,GI119)</f>
        <v>Sample 1</v>
      </c>
      <c r="GQ119" s="12">
        <f t="shared" si="188"/>
        <v>75877.686965450237</v>
      </c>
      <c r="GR119" s="13">
        <f t="shared" si="188"/>
        <v>80398.046961351894</v>
      </c>
      <c r="GS119" s="14">
        <f t="shared" si="188"/>
        <v>101440.9685494646</v>
      </c>
      <c r="GT119" s="12">
        <f t="shared" si="189"/>
        <v>114823.7383334585</v>
      </c>
      <c r="GU119" s="13">
        <f t="shared" si="189"/>
        <v>124371.70835909151</v>
      </c>
      <c r="GV119" s="14">
        <f t="shared" si="189"/>
        <v>136935.3301879653</v>
      </c>
      <c r="GW119" s="12">
        <f t="shared" si="190"/>
        <v>184091.31681919322</v>
      </c>
      <c r="GX119" s="13">
        <f t="shared" si="190"/>
        <v>189520.24882726889</v>
      </c>
      <c r="GY119" s="14">
        <f t="shared" si="190"/>
        <v>193654.44966367731</v>
      </c>
      <c r="GZ119" s="84" t="str">
        <f t="shared" si="194"/>
        <v>Sample 1</v>
      </c>
      <c r="HA119" s="12">
        <f t="shared" si="191"/>
        <v>0</v>
      </c>
      <c r="HB119" s="13">
        <f t="shared" si="191"/>
        <v>0</v>
      </c>
      <c r="HC119" s="14">
        <f t="shared" si="191"/>
        <v>0</v>
      </c>
      <c r="HD119" s="6">
        <f t="shared" si="195"/>
        <v>0</v>
      </c>
      <c r="HE119" s="84" t="str">
        <f t="shared" si="196"/>
        <v>Ok</v>
      </c>
    </row>
    <row r="120" spans="2:213" hidden="1" x14ac:dyDescent="0.3">
      <c r="B120" s="84" t="s">
        <v>339</v>
      </c>
      <c r="C120" s="12">
        <f>SUMIFS(Inyecciones!$E$2:$E$14185,Inyecciones!$A$2:$A$14185,Balance!C$4,Inyecciones!$B$2:$B$14185,Balance!$B120,Inyecciones!$C$2:$C$14185,Balance!C$5)</f>
        <v>1755738.8476283019</v>
      </c>
      <c r="D120" s="13">
        <f>SUMIFS(Inyecciones!$E$2:$E$14185,Inyecciones!$A$2:$A$14185,Balance!D$4,Inyecciones!$B$2:$B$14185,Balance!$B120,Inyecciones!$C$2:$C$14185,Balance!D$5)</f>
        <v>1041101.8780651879</v>
      </c>
      <c r="E120" s="13">
        <f>SUMIFS(Inyecciones!$E$2:$E$14185,Inyecciones!$A$2:$A$14185,Balance!E$4,Inyecciones!$B$2:$B$14185,Balance!$B120,Inyecciones!$C$2:$C$14185,Balance!E$5)</f>
        <v>1427645.4148273021</v>
      </c>
      <c r="F120" s="13">
        <f>SUMIFS(Inyecciones!$E$2:$E$14185,Inyecciones!$A$2:$A$14185,Balance!F$4,Inyecciones!$B$2:$B$14185,Balance!$B120,Inyecciones!$C$2:$C$14185,Balance!F$5)</f>
        <v>203069.61580714679</v>
      </c>
      <c r="G120" s="13">
        <f>SUMIFS(Inyecciones!$E$2:$E$14185,Inyecciones!$A$2:$A$14185,Balance!G$4,Inyecciones!$B$2:$B$14185,Balance!$B120,Inyecciones!$C$2:$C$14185,Balance!G$5)</f>
        <v>0</v>
      </c>
      <c r="H120" s="13">
        <f>SUMIFS(Inyecciones!$E$2:$E$14185,Inyecciones!$A$2:$A$14185,Balance!H$4,Inyecciones!$B$2:$B$14185,Balance!$B120,Inyecciones!$C$2:$C$14185,Balance!H$5)</f>
        <v>94087.403738879133</v>
      </c>
      <c r="I120" s="13">
        <f>SUMIFS(Inyecciones!$E$2:$E$14185,Inyecciones!$A$2:$A$14185,Balance!I$4,Inyecciones!$B$2:$B$14185,Balance!$B120,Inyecciones!$C$2:$C$14185,Balance!I$5)</f>
        <v>314136.46402725752</v>
      </c>
      <c r="J120" s="13">
        <f>SUMIFS(Inyecciones!$E$2:$E$14185,Inyecciones!$A$2:$A$14185,Balance!J$4,Inyecciones!$B$2:$B$14185,Balance!$B120,Inyecciones!$C$2:$C$14185,Balance!J$5)</f>
        <v>495286.06445857498</v>
      </c>
      <c r="K120" s="13">
        <f>SUMIFS(Inyecciones!$E$2:$E$14185,Inyecciones!$A$2:$A$14185,Balance!K$4,Inyecciones!$B$2:$B$14185,Balance!$B120,Inyecciones!$C$2:$C$14185,Balance!K$5)</f>
        <v>582836.38448594254</v>
      </c>
      <c r="L120" s="13">
        <f>SUMIFS(Inyecciones!$E$2:$E$14185,Inyecciones!$A$2:$A$14185,Balance!L$4,Inyecciones!$B$2:$B$14185,Balance!$B120,Inyecciones!$C$2:$C$14185,Balance!L$5)</f>
        <v>330289.5571563695</v>
      </c>
      <c r="M120" s="13">
        <f>SUMIFS(Inyecciones!$E$2:$E$14185,Inyecciones!$A$2:$A$14185,Balance!M$4,Inyecciones!$B$2:$B$14185,Balance!$B120,Inyecciones!$C$2:$C$14185,Balance!M$5)</f>
        <v>380583.35324488528</v>
      </c>
      <c r="N120" s="14">
        <f>SUMIFS(Inyecciones!$E$2:$E$14185,Inyecciones!$A$2:$A$14185,Balance!N$4,Inyecciones!$B$2:$B$14185,Balance!$B120,Inyecciones!$C$2:$C$14185,Balance!N$5)</f>
        <v>245385.88411629779</v>
      </c>
      <c r="O120" s="12">
        <f>SUMIFS(Inyecciones!$E$2:$E$14185,Inyecciones!$A$2:$A$14185,Balance!O$4,Inyecciones!$B$2:$B$14185,Balance!$B120,Inyecciones!$C$2:$C$14185,Balance!O$5)</f>
        <v>1768147.2800238971</v>
      </c>
      <c r="P120" s="13">
        <f>SUMIFS(Inyecciones!$E$2:$E$14185,Inyecciones!$A$2:$A$14185,Balance!P$4,Inyecciones!$B$2:$B$14185,Balance!$B120,Inyecciones!$C$2:$C$14185,Balance!P$5)</f>
        <v>1078845.917026035</v>
      </c>
      <c r="Q120" s="13">
        <f>SUMIFS(Inyecciones!$E$2:$E$14185,Inyecciones!$A$2:$A$14185,Balance!Q$4,Inyecciones!$B$2:$B$14185,Balance!$B120,Inyecciones!$C$2:$C$14185,Balance!Q$5)</f>
        <v>1601815.581600724</v>
      </c>
      <c r="R120" s="13">
        <f>SUMIFS(Inyecciones!$E$2:$E$14185,Inyecciones!$A$2:$A$14185,Balance!R$4,Inyecciones!$B$2:$B$14185,Balance!$B120,Inyecciones!$C$2:$C$14185,Balance!R$5)</f>
        <v>0</v>
      </c>
      <c r="S120" s="13">
        <f>SUMIFS(Inyecciones!$E$2:$E$14185,Inyecciones!$A$2:$A$14185,Balance!S$4,Inyecciones!$B$2:$B$14185,Balance!$B120,Inyecciones!$C$2:$C$14185,Balance!S$5)</f>
        <v>0</v>
      </c>
      <c r="T120" s="13">
        <f>SUMIFS(Inyecciones!$E$2:$E$14185,Inyecciones!$A$2:$A$14185,Balance!T$4,Inyecciones!$B$2:$B$14185,Balance!$B120,Inyecciones!$C$2:$C$14185,Balance!T$5)</f>
        <v>303962.00511647691</v>
      </c>
      <c r="U120" s="13">
        <f>SUMIFS(Inyecciones!$E$2:$E$14185,Inyecciones!$A$2:$A$14185,Balance!U$4,Inyecciones!$B$2:$B$14185,Balance!$B120,Inyecciones!$C$2:$C$14185,Balance!U$5)</f>
        <v>526195.04395322269</v>
      </c>
      <c r="V120" s="13">
        <f>SUMIFS(Inyecciones!$E$2:$E$14185,Inyecciones!$A$2:$A$14185,Balance!V$4,Inyecciones!$B$2:$B$14185,Balance!$B120,Inyecciones!$C$2:$C$14185,Balance!V$5)</f>
        <v>482543.90168202767</v>
      </c>
      <c r="W120" s="13">
        <f>SUMIFS(Inyecciones!$E$2:$E$14185,Inyecciones!$A$2:$A$14185,Balance!W$4,Inyecciones!$B$2:$B$14185,Balance!$B120,Inyecciones!$C$2:$C$14185,Balance!W$5)</f>
        <v>596235.5669939362</v>
      </c>
      <c r="X120" s="13">
        <f>SUMIFS(Inyecciones!$E$2:$E$14185,Inyecciones!$A$2:$A$14185,Balance!X$4,Inyecciones!$B$2:$B$14185,Balance!$B120,Inyecciones!$C$2:$C$14185,Balance!X$5)</f>
        <v>430643.69278822298</v>
      </c>
      <c r="Y120" s="13">
        <f>SUMIFS(Inyecciones!$E$2:$E$14185,Inyecciones!$A$2:$A$14185,Balance!Y$4,Inyecciones!$B$2:$B$14185,Balance!$B120,Inyecciones!$C$2:$C$14185,Balance!Y$5)</f>
        <v>468864.61301175068</v>
      </c>
      <c r="Z120" s="14">
        <f>SUMIFS(Inyecciones!$E$2:$E$14185,Inyecciones!$A$2:$A$14185,Balance!Z$4,Inyecciones!$B$2:$B$14185,Balance!$B120,Inyecciones!$C$2:$C$14185,Balance!Z$5)</f>
        <v>670862.82298231393</v>
      </c>
      <c r="AA120" s="12">
        <f>SUMIFS(Inyecciones!$E$2:$E$14185,Inyecciones!$A$2:$A$14185,Balance!AA$4,Inyecciones!$B$2:$B$14185,Balance!$B120,Inyecciones!$C$2:$C$14185,Balance!AA$5)</f>
        <v>1774918.602335993</v>
      </c>
      <c r="AB120" s="13">
        <f>SUMIFS(Inyecciones!$E$2:$E$14185,Inyecciones!$A$2:$A$14185,Balance!AB$4,Inyecciones!$B$2:$B$14185,Balance!$B120,Inyecciones!$C$2:$C$14185,Balance!AB$5)</f>
        <v>1333897.5785064721</v>
      </c>
      <c r="AC120" s="13">
        <f>SUMIFS(Inyecciones!$E$2:$E$14185,Inyecciones!$A$2:$A$14185,Balance!AC$4,Inyecciones!$B$2:$B$14185,Balance!$B120,Inyecciones!$C$2:$C$14185,Balance!AC$5)</f>
        <v>1578584.3555028611</v>
      </c>
      <c r="AD120" s="13">
        <f>SUMIFS(Inyecciones!$E$2:$E$14185,Inyecciones!$A$2:$A$14185,Balance!AD$4,Inyecciones!$B$2:$B$14185,Balance!$B120,Inyecciones!$C$2:$C$14185,Balance!AD$5)</f>
        <v>83939.713984253394</v>
      </c>
      <c r="AE120" s="13">
        <f>SUMIFS(Inyecciones!$E$2:$E$14185,Inyecciones!$A$2:$A$14185,Balance!AE$4,Inyecciones!$B$2:$B$14185,Balance!$B120,Inyecciones!$C$2:$C$14185,Balance!AE$5)</f>
        <v>0</v>
      </c>
      <c r="AF120" s="13">
        <f>SUMIFS(Inyecciones!$E$2:$E$14185,Inyecciones!$A$2:$A$14185,Balance!AF$4,Inyecciones!$B$2:$B$14185,Balance!$B120,Inyecciones!$C$2:$C$14185,Balance!AF$5)</f>
        <v>421108.64053396467</v>
      </c>
      <c r="AG120" s="13">
        <f>SUMIFS(Inyecciones!$E$2:$E$14185,Inyecciones!$A$2:$A$14185,Balance!AG$4,Inyecciones!$B$2:$B$14185,Balance!$B120,Inyecciones!$C$2:$C$14185,Balance!AG$5)</f>
        <v>489836.74969352089</v>
      </c>
      <c r="AH120" s="13">
        <f>SUMIFS(Inyecciones!$E$2:$E$14185,Inyecciones!$A$2:$A$14185,Balance!AH$4,Inyecciones!$B$2:$B$14185,Balance!$B120,Inyecciones!$C$2:$C$14185,Balance!AH$5)</f>
        <v>597424.056137437</v>
      </c>
      <c r="AI120" s="13">
        <f>SUMIFS(Inyecciones!$E$2:$E$14185,Inyecciones!$A$2:$A$14185,Balance!AI$4,Inyecciones!$B$2:$B$14185,Balance!$B120,Inyecciones!$C$2:$C$14185,Balance!AI$5)</f>
        <v>563215.66476823622</v>
      </c>
      <c r="AJ120" s="13">
        <f>SUMIFS(Inyecciones!$E$2:$E$14185,Inyecciones!$A$2:$A$14185,Balance!AJ$4,Inyecciones!$B$2:$B$14185,Balance!$B120,Inyecciones!$C$2:$C$14185,Balance!AJ$5)</f>
        <v>251180.23789288831</v>
      </c>
      <c r="AK120" s="13">
        <f>SUMIFS(Inyecciones!$E$2:$E$14185,Inyecciones!$A$2:$A$14185,Balance!AK$4,Inyecciones!$B$2:$B$14185,Balance!$B120,Inyecciones!$C$2:$C$14185,Balance!AK$5)</f>
        <v>413887.6172435793</v>
      </c>
      <c r="AL120" s="14">
        <f>SUMIFS(Inyecciones!$E$2:$E$14185,Inyecciones!$A$2:$A$14185,Balance!AL$4,Inyecciones!$B$2:$B$14185,Balance!$B120,Inyecciones!$C$2:$C$14185,Balance!AL$5)</f>
        <v>657231.38314865483</v>
      </c>
      <c r="AM120" s="13"/>
      <c r="AN120" s="12">
        <f>SUMIFS('Retiro Mensual'!$E$2:$E$2629,'Retiro Mensual'!$A$2:$A$2629,AN$4,'Retiro Mensual'!$B$2:$B$2629,$B120,'Retiro Mensual'!$C$2:$C$2629,AN$5)</f>
        <v>0</v>
      </c>
      <c r="AO120" s="13">
        <f>SUMIFS('Retiro Mensual'!$E$2:$E$2629,'Retiro Mensual'!$A$2:$A$2629,AO$4,'Retiro Mensual'!$B$2:$B$2629,$B120,'Retiro Mensual'!$C$2:$C$2629,AO$5)</f>
        <v>0</v>
      </c>
      <c r="AP120" s="13">
        <f>SUMIFS('Retiro Mensual'!$E$2:$E$2629,'Retiro Mensual'!$A$2:$A$2629,AP$4,'Retiro Mensual'!$B$2:$B$2629,$B120,'Retiro Mensual'!$C$2:$C$2629,AP$5)</f>
        <v>0</v>
      </c>
      <c r="AQ120" s="13">
        <f>SUMIFS('Retiro Mensual'!$E$2:$E$2629,'Retiro Mensual'!$A$2:$A$2629,AQ$4,'Retiro Mensual'!$B$2:$B$2629,$B120,'Retiro Mensual'!$C$2:$C$2629,AQ$5)</f>
        <v>0</v>
      </c>
      <c r="AR120" s="13">
        <f>SUMIFS('Retiro Mensual'!$E$2:$E$2629,'Retiro Mensual'!$A$2:$A$2629,AR$4,'Retiro Mensual'!$B$2:$B$2629,$B120,'Retiro Mensual'!$C$2:$C$2629,AR$5)</f>
        <v>0</v>
      </c>
      <c r="AS120" s="13">
        <f>SUMIFS('Retiro Mensual'!$E$2:$E$2629,'Retiro Mensual'!$A$2:$A$2629,AS$4,'Retiro Mensual'!$B$2:$B$2629,$B120,'Retiro Mensual'!$C$2:$C$2629,AS$5)</f>
        <v>0</v>
      </c>
      <c r="AT120" s="13">
        <f>SUMIFS('Retiro Mensual'!$E$2:$E$2629,'Retiro Mensual'!$A$2:$A$2629,AT$4,'Retiro Mensual'!$B$2:$B$2629,$B120,'Retiro Mensual'!$C$2:$C$2629,AT$5)</f>
        <v>0</v>
      </c>
      <c r="AU120" s="13">
        <f>SUMIFS('Retiro Mensual'!$E$2:$E$2629,'Retiro Mensual'!$A$2:$A$2629,AU$4,'Retiro Mensual'!$B$2:$B$2629,$B120,'Retiro Mensual'!$C$2:$C$2629,AU$5)</f>
        <v>0</v>
      </c>
      <c r="AV120" s="13">
        <f>SUMIFS('Retiro Mensual'!$E$2:$E$2629,'Retiro Mensual'!$A$2:$A$2629,AV$4,'Retiro Mensual'!$B$2:$B$2629,$B120,'Retiro Mensual'!$C$2:$C$2629,AV$5)</f>
        <v>0</v>
      </c>
      <c r="AW120" s="13">
        <f>SUMIFS('Retiro Mensual'!$E$2:$E$2629,'Retiro Mensual'!$A$2:$A$2629,AW$4,'Retiro Mensual'!$B$2:$B$2629,$B120,'Retiro Mensual'!$C$2:$C$2629,AW$5)</f>
        <v>0</v>
      </c>
      <c r="AX120" s="13">
        <f>SUMIFS('Retiro Mensual'!$E$2:$E$2629,'Retiro Mensual'!$A$2:$A$2629,AX$4,'Retiro Mensual'!$B$2:$B$2629,$B120,'Retiro Mensual'!$C$2:$C$2629,AX$5)</f>
        <v>0</v>
      </c>
      <c r="AY120" s="14">
        <f>SUMIFS('Retiro Mensual'!$E$2:$E$2629,'Retiro Mensual'!$A$2:$A$2629,AY$4,'Retiro Mensual'!$B$2:$B$2629,$B120,'Retiro Mensual'!$C$2:$C$2629,AY$5)</f>
        <v>0</v>
      </c>
      <c r="AZ120" s="12">
        <f>SUMIFS('Retiro Mensual'!$E$2:$E$2629,'Retiro Mensual'!$A$2:$A$2629,AZ$4,'Retiro Mensual'!$B$2:$B$2629,$B120,'Retiro Mensual'!$C$2:$C$2629,AZ$5)</f>
        <v>0</v>
      </c>
      <c r="BA120" s="13">
        <f>SUMIFS('Retiro Mensual'!$E$2:$E$2629,'Retiro Mensual'!$A$2:$A$2629,BA$4,'Retiro Mensual'!$B$2:$B$2629,$B120,'Retiro Mensual'!$C$2:$C$2629,BA$5)</f>
        <v>0</v>
      </c>
      <c r="BB120" s="13">
        <f>SUMIFS('Retiro Mensual'!$E$2:$E$2629,'Retiro Mensual'!$A$2:$A$2629,BB$4,'Retiro Mensual'!$B$2:$B$2629,$B120,'Retiro Mensual'!$C$2:$C$2629,BB$5)</f>
        <v>0</v>
      </c>
      <c r="BC120" s="13">
        <f>SUMIFS('Retiro Mensual'!$E$2:$E$2629,'Retiro Mensual'!$A$2:$A$2629,BC$4,'Retiro Mensual'!$B$2:$B$2629,$B120,'Retiro Mensual'!$C$2:$C$2629,BC$5)</f>
        <v>0</v>
      </c>
      <c r="BD120" s="13">
        <f>SUMIFS('Retiro Mensual'!$E$2:$E$2629,'Retiro Mensual'!$A$2:$A$2629,BD$4,'Retiro Mensual'!$B$2:$B$2629,$B120,'Retiro Mensual'!$C$2:$C$2629,BD$5)</f>
        <v>0</v>
      </c>
      <c r="BE120" s="13">
        <f>SUMIFS('Retiro Mensual'!$E$2:$E$2629,'Retiro Mensual'!$A$2:$A$2629,BE$4,'Retiro Mensual'!$B$2:$B$2629,$B120,'Retiro Mensual'!$C$2:$C$2629,BE$5)</f>
        <v>0</v>
      </c>
      <c r="BF120" s="13">
        <f>SUMIFS('Retiro Mensual'!$E$2:$E$2629,'Retiro Mensual'!$A$2:$A$2629,BF$4,'Retiro Mensual'!$B$2:$B$2629,$B120,'Retiro Mensual'!$C$2:$C$2629,BF$5)</f>
        <v>0</v>
      </c>
      <c r="BG120" s="13">
        <f>SUMIFS('Retiro Mensual'!$E$2:$E$2629,'Retiro Mensual'!$A$2:$A$2629,BG$4,'Retiro Mensual'!$B$2:$B$2629,$B120,'Retiro Mensual'!$C$2:$C$2629,BG$5)</f>
        <v>0</v>
      </c>
      <c r="BH120" s="13">
        <f>SUMIFS('Retiro Mensual'!$E$2:$E$2629,'Retiro Mensual'!$A$2:$A$2629,BH$4,'Retiro Mensual'!$B$2:$B$2629,$B120,'Retiro Mensual'!$C$2:$C$2629,BH$5)</f>
        <v>0</v>
      </c>
      <c r="BI120" s="13">
        <f>SUMIFS('Retiro Mensual'!$E$2:$E$2629,'Retiro Mensual'!$A$2:$A$2629,BI$4,'Retiro Mensual'!$B$2:$B$2629,$B120,'Retiro Mensual'!$C$2:$C$2629,BI$5)</f>
        <v>0</v>
      </c>
      <c r="BJ120" s="13">
        <f>SUMIFS('Retiro Mensual'!$E$2:$E$2629,'Retiro Mensual'!$A$2:$A$2629,BJ$4,'Retiro Mensual'!$B$2:$B$2629,$B120,'Retiro Mensual'!$C$2:$C$2629,BJ$5)</f>
        <v>0</v>
      </c>
      <c r="BK120" s="14">
        <f>SUMIFS('Retiro Mensual'!$E$2:$E$2629,'Retiro Mensual'!$A$2:$A$2629,BK$4,'Retiro Mensual'!$B$2:$B$2629,$B120,'Retiro Mensual'!$C$2:$C$2629,BK$5)</f>
        <v>0</v>
      </c>
      <c r="BL120" s="12">
        <f>SUMIFS('Retiro Mensual'!$E$2:$E$2629,'Retiro Mensual'!$A$2:$A$2629,BL$4,'Retiro Mensual'!$B$2:$B$2629,$B120,'Retiro Mensual'!$C$2:$C$2629,BL$5)</f>
        <v>0</v>
      </c>
      <c r="BM120" s="13">
        <f>SUMIFS('Retiro Mensual'!$E$2:$E$2629,'Retiro Mensual'!$A$2:$A$2629,BM$4,'Retiro Mensual'!$B$2:$B$2629,$B120,'Retiro Mensual'!$C$2:$C$2629,BM$5)</f>
        <v>0</v>
      </c>
      <c r="BN120" s="13">
        <f>SUMIFS('Retiro Mensual'!$E$2:$E$2629,'Retiro Mensual'!$A$2:$A$2629,BN$4,'Retiro Mensual'!$B$2:$B$2629,$B120,'Retiro Mensual'!$C$2:$C$2629,BN$5)</f>
        <v>0</v>
      </c>
      <c r="BO120" s="13">
        <f>SUMIFS('Retiro Mensual'!$E$2:$E$2629,'Retiro Mensual'!$A$2:$A$2629,BO$4,'Retiro Mensual'!$B$2:$B$2629,$B120,'Retiro Mensual'!$C$2:$C$2629,BO$5)</f>
        <v>0</v>
      </c>
      <c r="BP120" s="13">
        <f>SUMIFS('Retiro Mensual'!$E$2:$E$2629,'Retiro Mensual'!$A$2:$A$2629,BP$4,'Retiro Mensual'!$B$2:$B$2629,$B120,'Retiro Mensual'!$C$2:$C$2629,BP$5)</f>
        <v>0</v>
      </c>
      <c r="BQ120" s="13">
        <f>SUMIFS('Retiro Mensual'!$E$2:$E$2629,'Retiro Mensual'!$A$2:$A$2629,BQ$4,'Retiro Mensual'!$B$2:$B$2629,$B120,'Retiro Mensual'!$C$2:$C$2629,BQ$5)</f>
        <v>0</v>
      </c>
      <c r="BR120" s="13">
        <f>SUMIFS('Retiro Mensual'!$E$2:$E$2629,'Retiro Mensual'!$A$2:$A$2629,BR$4,'Retiro Mensual'!$B$2:$B$2629,$B120,'Retiro Mensual'!$C$2:$C$2629,BR$5)</f>
        <v>0</v>
      </c>
      <c r="BS120" s="13">
        <f>SUMIFS('Retiro Mensual'!$E$2:$E$2629,'Retiro Mensual'!$A$2:$A$2629,BS$4,'Retiro Mensual'!$B$2:$B$2629,$B120,'Retiro Mensual'!$C$2:$C$2629,BS$5)</f>
        <v>0</v>
      </c>
      <c r="BT120" s="13">
        <f>SUMIFS('Retiro Mensual'!$E$2:$E$2629,'Retiro Mensual'!$A$2:$A$2629,BT$4,'Retiro Mensual'!$B$2:$B$2629,$B120,'Retiro Mensual'!$C$2:$C$2629,BT$5)</f>
        <v>0</v>
      </c>
      <c r="BU120" s="13">
        <f>SUMIFS('Retiro Mensual'!$E$2:$E$2629,'Retiro Mensual'!$A$2:$A$2629,BU$4,'Retiro Mensual'!$B$2:$B$2629,$B120,'Retiro Mensual'!$C$2:$C$2629,BU$5)</f>
        <v>0</v>
      </c>
      <c r="BV120" s="13">
        <f>SUMIFS('Retiro Mensual'!$E$2:$E$2629,'Retiro Mensual'!$A$2:$A$2629,BV$4,'Retiro Mensual'!$B$2:$B$2629,$B120,'Retiro Mensual'!$C$2:$C$2629,BV$5)</f>
        <v>0</v>
      </c>
      <c r="BW120" s="14">
        <f>SUMIFS('Retiro Mensual'!$E$2:$E$2629,'Retiro Mensual'!$A$2:$A$2629,BW$4,'Retiro Mensual'!$B$2:$B$2629,$B120,'Retiro Mensual'!$C$2:$C$2629,BW$5)</f>
        <v>0</v>
      </c>
      <c r="BX120" s="13"/>
      <c r="BY120" s="12">
        <f>SUMIFS('Compra Ventas'!$E$2:$E$2700,'Compra Ventas'!$A$2:$A$2700,BY$4,'Compra Ventas'!$B$2:$B$2700,$B120,'Compra Ventas'!$C$2:$C$2700,BY$5)</f>
        <v>0</v>
      </c>
      <c r="BZ120" s="13">
        <f>SUMIFS('Compra Ventas'!$E$2:$E$2700,'Compra Ventas'!$A$2:$A$2700,BZ$4,'Compra Ventas'!$B$2:$B$2700,$B120,'Compra Ventas'!$C$2:$C$2700,BZ$5)</f>
        <v>0</v>
      </c>
      <c r="CA120" s="13">
        <f>SUMIFS('Compra Ventas'!$E$2:$E$2700,'Compra Ventas'!$A$2:$A$2700,CA$4,'Compra Ventas'!$B$2:$B$2700,$B120,'Compra Ventas'!$C$2:$C$2700,CA$5)</f>
        <v>0</v>
      </c>
      <c r="CB120" s="13">
        <f>SUMIFS('Compra Ventas'!$E$2:$E$2700,'Compra Ventas'!$A$2:$A$2700,CB$4,'Compra Ventas'!$B$2:$B$2700,$B120,'Compra Ventas'!$C$2:$C$2700,CB$5)</f>
        <v>0</v>
      </c>
      <c r="CC120" s="13">
        <f>SUMIFS('Compra Ventas'!$E$2:$E$2700,'Compra Ventas'!$A$2:$A$2700,CC$4,'Compra Ventas'!$B$2:$B$2700,$B120,'Compra Ventas'!$C$2:$C$2700,CC$5)</f>
        <v>0</v>
      </c>
      <c r="CD120" s="13">
        <f>SUMIFS('Compra Ventas'!$E$2:$E$2700,'Compra Ventas'!$A$2:$A$2700,CD$4,'Compra Ventas'!$B$2:$B$2700,$B120,'Compra Ventas'!$C$2:$C$2700,CD$5)</f>
        <v>0</v>
      </c>
      <c r="CE120" s="13">
        <f>SUMIFS('Compra Ventas'!$E$2:$E$2700,'Compra Ventas'!$A$2:$A$2700,CE$4,'Compra Ventas'!$B$2:$B$2700,$B120,'Compra Ventas'!$C$2:$C$2700,CE$5)</f>
        <v>0</v>
      </c>
      <c r="CF120" s="13">
        <f>SUMIFS('Compra Ventas'!$E$2:$E$2700,'Compra Ventas'!$A$2:$A$2700,CF$4,'Compra Ventas'!$B$2:$B$2700,$B120,'Compra Ventas'!$C$2:$C$2700,CF$5)</f>
        <v>0</v>
      </c>
      <c r="CG120" s="13">
        <f>SUMIFS('Compra Ventas'!$E$2:$E$2700,'Compra Ventas'!$A$2:$A$2700,CG$4,'Compra Ventas'!$B$2:$B$2700,$B120,'Compra Ventas'!$C$2:$C$2700,CG$5)</f>
        <v>0</v>
      </c>
      <c r="CH120" s="13">
        <f>SUMIFS('Compra Ventas'!$E$2:$E$2700,'Compra Ventas'!$A$2:$A$2700,CH$4,'Compra Ventas'!$B$2:$B$2700,$B120,'Compra Ventas'!$C$2:$C$2700,CH$5)</f>
        <v>0</v>
      </c>
      <c r="CI120" s="13">
        <f>SUMIFS('Compra Ventas'!$E$2:$E$2700,'Compra Ventas'!$A$2:$A$2700,CI$4,'Compra Ventas'!$B$2:$B$2700,$B120,'Compra Ventas'!$C$2:$C$2700,CI$5)</f>
        <v>0</v>
      </c>
      <c r="CJ120" s="14">
        <f>SUMIFS('Compra Ventas'!$E$2:$E$2700,'Compra Ventas'!$A$2:$A$2700,CJ$4,'Compra Ventas'!$B$2:$B$2700,$B120,'Compra Ventas'!$C$2:$C$2700,CJ$5)</f>
        <v>0</v>
      </c>
      <c r="CK120" s="12">
        <f>SUMIFS('Compra Ventas'!$E$2:$E$2700,'Compra Ventas'!$A$2:$A$2700,CK$4,'Compra Ventas'!$B$2:$B$2700,$B120,'Compra Ventas'!$C$2:$C$2700,CK$5)</f>
        <v>0</v>
      </c>
      <c r="CL120" s="13">
        <f>SUMIFS('Compra Ventas'!$E$2:$E$2700,'Compra Ventas'!$A$2:$A$2700,CL$4,'Compra Ventas'!$B$2:$B$2700,$B120,'Compra Ventas'!$C$2:$C$2700,CL$5)</f>
        <v>0</v>
      </c>
      <c r="CM120" s="13">
        <f>SUMIFS('Compra Ventas'!$E$2:$E$2700,'Compra Ventas'!$A$2:$A$2700,CM$4,'Compra Ventas'!$B$2:$B$2700,$B120,'Compra Ventas'!$C$2:$C$2700,CM$5)</f>
        <v>0</v>
      </c>
      <c r="CN120" s="13">
        <f>SUMIFS('Compra Ventas'!$E$2:$E$2700,'Compra Ventas'!$A$2:$A$2700,CN$4,'Compra Ventas'!$B$2:$B$2700,$B120,'Compra Ventas'!$C$2:$C$2700,CN$5)</f>
        <v>0</v>
      </c>
      <c r="CO120" s="13">
        <f>SUMIFS('Compra Ventas'!$E$2:$E$2700,'Compra Ventas'!$A$2:$A$2700,CO$4,'Compra Ventas'!$B$2:$B$2700,$B120,'Compra Ventas'!$C$2:$C$2700,CO$5)</f>
        <v>0</v>
      </c>
      <c r="CP120" s="13">
        <f>SUMIFS('Compra Ventas'!$E$2:$E$2700,'Compra Ventas'!$A$2:$A$2700,CP$4,'Compra Ventas'!$B$2:$B$2700,$B120,'Compra Ventas'!$C$2:$C$2700,CP$5)</f>
        <v>0</v>
      </c>
      <c r="CQ120" s="13">
        <f>SUMIFS('Compra Ventas'!$E$2:$E$2700,'Compra Ventas'!$A$2:$A$2700,CQ$4,'Compra Ventas'!$B$2:$B$2700,$B120,'Compra Ventas'!$C$2:$C$2700,CQ$5)</f>
        <v>0</v>
      </c>
      <c r="CR120" s="13">
        <f>SUMIFS('Compra Ventas'!$E$2:$E$2700,'Compra Ventas'!$A$2:$A$2700,CR$4,'Compra Ventas'!$B$2:$B$2700,$B120,'Compra Ventas'!$C$2:$C$2700,CR$5)</f>
        <v>0</v>
      </c>
      <c r="CS120" s="13">
        <f>SUMIFS('Compra Ventas'!$E$2:$E$2700,'Compra Ventas'!$A$2:$A$2700,CS$4,'Compra Ventas'!$B$2:$B$2700,$B120,'Compra Ventas'!$C$2:$C$2700,CS$5)</f>
        <v>0</v>
      </c>
      <c r="CT120" s="13">
        <f>SUMIFS('Compra Ventas'!$E$2:$E$2700,'Compra Ventas'!$A$2:$A$2700,CT$4,'Compra Ventas'!$B$2:$B$2700,$B120,'Compra Ventas'!$C$2:$C$2700,CT$5)</f>
        <v>0</v>
      </c>
      <c r="CU120" s="13">
        <f>SUMIFS('Compra Ventas'!$E$2:$E$2700,'Compra Ventas'!$A$2:$A$2700,CU$4,'Compra Ventas'!$B$2:$B$2700,$B120,'Compra Ventas'!$C$2:$C$2700,CU$5)</f>
        <v>0</v>
      </c>
      <c r="CV120" s="14">
        <f>SUMIFS('Compra Ventas'!$E$2:$E$2700,'Compra Ventas'!$A$2:$A$2700,CV$4,'Compra Ventas'!$B$2:$B$2700,$B120,'Compra Ventas'!$C$2:$C$2700,CV$5)</f>
        <v>0</v>
      </c>
      <c r="CW120" s="12">
        <f>SUMIFS('Compra Ventas'!$E$2:$E$2700,'Compra Ventas'!$A$2:$A$2700,CW$4,'Compra Ventas'!$B$2:$B$2700,$B120,'Compra Ventas'!$C$2:$C$2700,CW$5)</f>
        <v>0</v>
      </c>
      <c r="CX120" s="13">
        <f>SUMIFS('Compra Ventas'!$E$2:$E$2700,'Compra Ventas'!$A$2:$A$2700,CX$4,'Compra Ventas'!$B$2:$B$2700,$B120,'Compra Ventas'!$C$2:$C$2700,CX$5)</f>
        <v>0</v>
      </c>
      <c r="CY120" s="13">
        <f>SUMIFS('Compra Ventas'!$E$2:$E$2700,'Compra Ventas'!$A$2:$A$2700,CY$4,'Compra Ventas'!$B$2:$B$2700,$B120,'Compra Ventas'!$C$2:$C$2700,CY$5)</f>
        <v>0</v>
      </c>
      <c r="CZ120" s="13">
        <f>SUMIFS('Compra Ventas'!$E$2:$E$2700,'Compra Ventas'!$A$2:$A$2700,CZ$4,'Compra Ventas'!$B$2:$B$2700,$B120,'Compra Ventas'!$C$2:$C$2700,CZ$5)</f>
        <v>0</v>
      </c>
      <c r="DA120" s="13">
        <f>SUMIFS('Compra Ventas'!$E$2:$E$2700,'Compra Ventas'!$A$2:$A$2700,DA$4,'Compra Ventas'!$B$2:$B$2700,$B120,'Compra Ventas'!$C$2:$C$2700,DA$5)</f>
        <v>0</v>
      </c>
      <c r="DB120" s="13">
        <f>SUMIFS('Compra Ventas'!$E$2:$E$2700,'Compra Ventas'!$A$2:$A$2700,DB$4,'Compra Ventas'!$B$2:$B$2700,$B120,'Compra Ventas'!$C$2:$C$2700,DB$5)</f>
        <v>0</v>
      </c>
      <c r="DC120" s="13">
        <f>SUMIFS('Compra Ventas'!$E$2:$E$2700,'Compra Ventas'!$A$2:$A$2700,DC$4,'Compra Ventas'!$B$2:$B$2700,$B120,'Compra Ventas'!$C$2:$C$2700,DC$5)</f>
        <v>0</v>
      </c>
      <c r="DD120" s="13">
        <f>SUMIFS('Compra Ventas'!$E$2:$E$2700,'Compra Ventas'!$A$2:$A$2700,DD$4,'Compra Ventas'!$B$2:$B$2700,$B120,'Compra Ventas'!$C$2:$C$2700,DD$5)</f>
        <v>0</v>
      </c>
      <c r="DE120" s="13">
        <f>SUMIFS('Compra Ventas'!$E$2:$E$2700,'Compra Ventas'!$A$2:$A$2700,DE$4,'Compra Ventas'!$B$2:$B$2700,$B120,'Compra Ventas'!$C$2:$C$2700,DE$5)</f>
        <v>0</v>
      </c>
      <c r="DF120" s="13">
        <f>SUMIFS('Compra Ventas'!$E$2:$E$2700,'Compra Ventas'!$A$2:$A$2700,DF$4,'Compra Ventas'!$B$2:$B$2700,$B120,'Compra Ventas'!$C$2:$C$2700,DF$5)</f>
        <v>0</v>
      </c>
      <c r="DG120" s="13">
        <f>SUMIFS('Compra Ventas'!$E$2:$E$2700,'Compra Ventas'!$A$2:$A$2700,DG$4,'Compra Ventas'!$B$2:$B$2700,$B120,'Compra Ventas'!$C$2:$C$2700,DG$5)</f>
        <v>0</v>
      </c>
      <c r="DH120" s="14">
        <f>SUMIFS('Compra Ventas'!$E$2:$E$2700,'Compra Ventas'!$A$2:$A$2700,DH$4,'Compra Ventas'!$B$2:$B$2700,$B120,'Compra Ventas'!$C$2:$C$2700,DH$5)</f>
        <v>0</v>
      </c>
      <c r="DI120" s="84"/>
      <c r="DJ120" s="98">
        <f>SUMIFS('Ajuste Ciclado'!D$5:D$47,'Ajuste Ciclado'!$C$5:$C$47,Balance!DJ$4,'Ajuste Ciclado'!$B$5:$B$47,Balance!$B120)</f>
        <v>0</v>
      </c>
      <c r="DK120" s="99">
        <f>SUMIFS('Ajuste Ciclado'!E$5:E$47,'Ajuste Ciclado'!$C$5:$C$47,Balance!DK$4,'Ajuste Ciclado'!$B$5:$B$47,Balance!$B120)</f>
        <v>0</v>
      </c>
      <c r="DL120" s="99">
        <f>SUMIFS('Ajuste Ciclado'!F$5:F$47,'Ajuste Ciclado'!$C$5:$C$47,Balance!DL$4,'Ajuste Ciclado'!$B$5:$B$47,Balance!$B120)</f>
        <v>0</v>
      </c>
      <c r="DM120" s="99">
        <f>SUMIFS('Ajuste Ciclado'!G$5:G$47,'Ajuste Ciclado'!$C$5:$C$47,Balance!DM$4,'Ajuste Ciclado'!$B$5:$B$47,Balance!$B120)</f>
        <v>0</v>
      </c>
      <c r="DN120" s="99">
        <f>SUMIFS('Ajuste Ciclado'!H$5:H$47,'Ajuste Ciclado'!$C$5:$C$47,Balance!DN$4,'Ajuste Ciclado'!$B$5:$B$47,Balance!$B120)</f>
        <v>0</v>
      </c>
      <c r="DO120" s="99">
        <f>SUMIFS('Ajuste Ciclado'!I$5:I$47,'Ajuste Ciclado'!$C$5:$C$47,Balance!DO$4,'Ajuste Ciclado'!$B$5:$B$47,Balance!$B120)</f>
        <v>0</v>
      </c>
      <c r="DP120" s="99">
        <f>SUMIFS('Ajuste Ciclado'!J$5:J$47,'Ajuste Ciclado'!$C$5:$C$47,Balance!DP$4,'Ajuste Ciclado'!$B$5:$B$47,Balance!$B120)</f>
        <v>0</v>
      </c>
      <c r="DQ120" s="99">
        <f>SUMIFS('Ajuste Ciclado'!K$5:K$47,'Ajuste Ciclado'!$C$5:$C$47,Balance!DQ$4,'Ajuste Ciclado'!$B$5:$B$47,Balance!$B120)</f>
        <v>0</v>
      </c>
      <c r="DR120" s="99">
        <f>SUMIFS('Ajuste Ciclado'!L$5:L$47,'Ajuste Ciclado'!$C$5:$C$47,Balance!DR$4,'Ajuste Ciclado'!$B$5:$B$47,Balance!$B120)</f>
        <v>0</v>
      </c>
      <c r="DS120" s="99">
        <f>SUMIFS('Ajuste Ciclado'!M$5:M$47,'Ajuste Ciclado'!$C$5:$C$47,Balance!DS$4,'Ajuste Ciclado'!$B$5:$B$47,Balance!$B120)</f>
        <v>0</v>
      </c>
      <c r="DT120" s="99">
        <f>SUMIFS('Ajuste Ciclado'!N$5:N$47,'Ajuste Ciclado'!$C$5:$C$47,Balance!DT$4,'Ajuste Ciclado'!$B$5:$B$47,Balance!$B120)</f>
        <v>0</v>
      </c>
      <c r="DU120" s="100">
        <f>SUMIFS('Ajuste Ciclado'!O$5:O$47,'Ajuste Ciclado'!$C$5:$C$47,Balance!DU$4,'Ajuste Ciclado'!$B$5:$B$47,Balance!$B120)</f>
        <v>0</v>
      </c>
      <c r="DV120" s="98">
        <f>SUMIFS('Ajuste Ciclado'!D$5:D$47,'Ajuste Ciclado'!$C$5:$C$47,Balance!DV$4,'Ajuste Ciclado'!$B$5:$B$47,Balance!$B120)</f>
        <v>0</v>
      </c>
      <c r="DW120" s="99">
        <f>SUMIFS('Ajuste Ciclado'!E$5:E$47,'Ajuste Ciclado'!$C$5:$C$47,Balance!DW$4,'Ajuste Ciclado'!$B$5:$B$47,Balance!$B120)</f>
        <v>0</v>
      </c>
      <c r="DX120" s="99">
        <f>SUMIFS('Ajuste Ciclado'!F$5:F$47,'Ajuste Ciclado'!$C$5:$C$47,Balance!DX$4,'Ajuste Ciclado'!$B$5:$B$47,Balance!$B120)</f>
        <v>0</v>
      </c>
      <c r="DY120" s="99">
        <f>SUMIFS('Ajuste Ciclado'!G$5:G$47,'Ajuste Ciclado'!$C$5:$C$47,Balance!DY$4,'Ajuste Ciclado'!$B$5:$B$47,Balance!$B120)</f>
        <v>0</v>
      </c>
      <c r="DZ120" s="99">
        <f>SUMIFS('Ajuste Ciclado'!H$5:H$47,'Ajuste Ciclado'!$C$5:$C$47,Balance!DZ$4,'Ajuste Ciclado'!$B$5:$B$47,Balance!$B120)</f>
        <v>0</v>
      </c>
      <c r="EA120" s="99">
        <f>SUMIFS('Ajuste Ciclado'!I$5:I$47,'Ajuste Ciclado'!$C$5:$C$47,Balance!EA$4,'Ajuste Ciclado'!$B$5:$B$47,Balance!$B120)</f>
        <v>0</v>
      </c>
      <c r="EB120" s="99">
        <f>SUMIFS('Ajuste Ciclado'!J$5:J$47,'Ajuste Ciclado'!$C$5:$C$47,Balance!EB$4,'Ajuste Ciclado'!$B$5:$B$47,Balance!$B120)</f>
        <v>0</v>
      </c>
      <c r="EC120" s="99">
        <f>SUMIFS('Ajuste Ciclado'!K$5:K$47,'Ajuste Ciclado'!$C$5:$C$47,Balance!EC$4,'Ajuste Ciclado'!$B$5:$B$47,Balance!$B120)</f>
        <v>0</v>
      </c>
      <c r="ED120" s="99">
        <f>SUMIFS('Ajuste Ciclado'!L$5:L$47,'Ajuste Ciclado'!$C$5:$C$47,Balance!ED$4,'Ajuste Ciclado'!$B$5:$B$47,Balance!$B120)</f>
        <v>0</v>
      </c>
      <c r="EE120" s="99">
        <f>SUMIFS('Ajuste Ciclado'!M$5:M$47,'Ajuste Ciclado'!$C$5:$C$47,Balance!EE$4,'Ajuste Ciclado'!$B$5:$B$47,Balance!$B120)</f>
        <v>0</v>
      </c>
      <c r="EF120" s="99">
        <f>SUMIFS('Ajuste Ciclado'!N$5:N$47,'Ajuste Ciclado'!$C$5:$C$47,Balance!EF$4,'Ajuste Ciclado'!$B$5:$B$47,Balance!$B120)</f>
        <v>0</v>
      </c>
      <c r="EG120" s="100">
        <f>SUMIFS('Ajuste Ciclado'!O$5:O$47,'Ajuste Ciclado'!$C$5:$C$47,Balance!EG$4,'Ajuste Ciclado'!$B$5:$B$47,Balance!$B120)</f>
        <v>0</v>
      </c>
      <c r="EH120" s="98">
        <f>SUMIFS('Ajuste Ciclado'!D$5:D$47,'Ajuste Ciclado'!$C$5:$C$47,Balance!EH$4,'Ajuste Ciclado'!$B$5:$B$47,Balance!$B120)</f>
        <v>0</v>
      </c>
      <c r="EI120" s="99">
        <f>SUMIFS('Ajuste Ciclado'!E$5:E$47,'Ajuste Ciclado'!$C$5:$C$47,Balance!EI$4,'Ajuste Ciclado'!$B$5:$B$47,Balance!$B120)</f>
        <v>0</v>
      </c>
      <c r="EJ120" s="99">
        <f>SUMIFS('Ajuste Ciclado'!F$5:F$47,'Ajuste Ciclado'!$C$5:$C$47,Balance!EJ$4,'Ajuste Ciclado'!$B$5:$B$47,Balance!$B120)</f>
        <v>0</v>
      </c>
      <c r="EK120" s="99">
        <f>SUMIFS('Ajuste Ciclado'!G$5:G$47,'Ajuste Ciclado'!$C$5:$C$47,Balance!EK$4,'Ajuste Ciclado'!$B$5:$B$47,Balance!$B120)</f>
        <v>0</v>
      </c>
      <c r="EL120" s="99">
        <f>SUMIFS('Ajuste Ciclado'!H$5:H$47,'Ajuste Ciclado'!$C$5:$C$47,Balance!EL$4,'Ajuste Ciclado'!$B$5:$B$47,Balance!$B120)</f>
        <v>0</v>
      </c>
      <c r="EM120" s="99">
        <f>SUMIFS('Ajuste Ciclado'!I$5:I$47,'Ajuste Ciclado'!$C$5:$C$47,Balance!EM$4,'Ajuste Ciclado'!$B$5:$B$47,Balance!$B120)</f>
        <v>0</v>
      </c>
      <c r="EN120" s="99">
        <f>SUMIFS('Ajuste Ciclado'!J$5:J$47,'Ajuste Ciclado'!$C$5:$C$47,Balance!EN$4,'Ajuste Ciclado'!$B$5:$B$47,Balance!$B120)</f>
        <v>0</v>
      </c>
      <c r="EO120" s="99">
        <f>SUMIFS('Ajuste Ciclado'!K$5:K$47,'Ajuste Ciclado'!$C$5:$C$47,Balance!EO$4,'Ajuste Ciclado'!$B$5:$B$47,Balance!$B120)</f>
        <v>0</v>
      </c>
      <c r="EP120" s="99">
        <f>SUMIFS('Ajuste Ciclado'!L$5:L$47,'Ajuste Ciclado'!$C$5:$C$47,Balance!EP$4,'Ajuste Ciclado'!$B$5:$B$47,Balance!$B120)</f>
        <v>0</v>
      </c>
      <c r="EQ120" s="99">
        <f>SUMIFS('Ajuste Ciclado'!M$5:M$47,'Ajuste Ciclado'!$C$5:$C$47,Balance!EQ$4,'Ajuste Ciclado'!$B$5:$B$47,Balance!$B120)</f>
        <v>0</v>
      </c>
      <c r="ER120" s="99">
        <f>SUMIFS('Ajuste Ciclado'!N$5:N$47,'Ajuste Ciclado'!$C$5:$C$47,Balance!ER$4,'Ajuste Ciclado'!$B$5:$B$47,Balance!$B120)</f>
        <v>0</v>
      </c>
      <c r="ES120" s="100">
        <f>SUMIFS('Ajuste Ciclado'!O$5:O$47,'Ajuste Ciclado'!$C$5:$C$47,Balance!ES$4,'Ajuste Ciclado'!$B$5:$B$47,Balance!$B120)</f>
        <v>0</v>
      </c>
      <c r="ET120" s="84"/>
      <c r="EU120" s="12">
        <f t="shared" si="181"/>
        <v>1755738.8476283019</v>
      </c>
      <c r="EV120" s="13">
        <f t="shared" si="145"/>
        <v>1041101.8780651879</v>
      </c>
      <c r="EW120" s="13">
        <f t="shared" si="146"/>
        <v>1427645.4148273021</v>
      </c>
      <c r="EX120" s="13">
        <f t="shared" si="147"/>
        <v>203069.61580714679</v>
      </c>
      <c r="EY120" s="13">
        <f t="shared" si="148"/>
        <v>0</v>
      </c>
      <c r="EZ120" s="13">
        <f t="shared" si="149"/>
        <v>94087.403738879133</v>
      </c>
      <c r="FA120" s="13">
        <f t="shared" si="150"/>
        <v>314136.46402725752</v>
      </c>
      <c r="FB120" s="13">
        <f t="shared" si="151"/>
        <v>495286.06445857498</v>
      </c>
      <c r="FC120" s="13">
        <f t="shared" si="152"/>
        <v>582836.38448594254</v>
      </c>
      <c r="FD120" s="13">
        <f t="shared" si="153"/>
        <v>330289.5571563695</v>
      </c>
      <c r="FE120" s="13">
        <f t="shared" si="154"/>
        <v>380583.35324488528</v>
      </c>
      <c r="FF120" s="14">
        <f t="shared" si="155"/>
        <v>245385.88411629779</v>
      </c>
      <c r="FG120" s="12">
        <f t="shared" si="156"/>
        <v>1768147.2800238971</v>
      </c>
      <c r="FH120" s="13">
        <f t="shared" si="157"/>
        <v>1078845.917026035</v>
      </c>
      <c r="FI120" s="13">
        <f t="shared" si="158"/>
        <v>1601815.581600724</v>
      </c>
      <c r="FJ120" s="13">
        <f t="shared" si="159"/>
        <v>0</v>
      </c>
      <c r="FK120" s="13">
        <f t="shared" si="160"/>
        <v>0</v>
      </c>
      <c r="FL120" s="13">
        <f t="shared" si="161"/>
        <v>303962.00511647691</v>
      </c>
      <c r="FM120" s="13">
        <f t="shared" si="162"/>
        <v>526195.04395322269</v>
      </c>
      <c r="FN120" s="13">
        <f t="shared" si="163"/>
        <v>482543.90168202767</v>
      </c>
      <c r="FO120" s="13">
        <f t="shared" si="164"/>
        <v>596235.5669939362</v>
      </c>
      <c r="FP120" s="13">
        <f t="shared" si="165"/>
        <v>430643.69278822298</v>
      </c>
      <c r="FQ120" s="13">
        <f t="shared" si="166"/>
        <v>468864.61301175068</v>
      </c>
      <c r="FR120" s="14">
        <f t="shared" si="167"/>
        <v>670862.82298231393</v>
      </c>
      <c r="FS120" s="12">
        <f t="shared" si="168"/>
        <v>1774918.602335993</v>
      </c>
      <c r="FT120" s="13">
        <f t="shared" si="169"/>
        <v>1333897.5785064721</v>
      </c>
      <c r="FU120" s="13">
        <f t="shared" si="170"/>
        <v>1578584.3555028611</v>
      </c>
      <c r="FV120" s="13">
        <f t="shared" si="171"/>
        <v>83939.713984253394</v>
      </c>
      <c r="FW120" s="13">
        <f t="shared" si="172"/>
        <v>0</v>
      </c>
      <c r="FX120" s="13">
        <f t="shared" si="173"/>
        <v>421108.64053396467</v>
      </c>
      <c r="FY120" s="13">
        <f t="shared" si="174"/>
        <v>489836.74969352089</v>
      </c>
      <c r="FZ120" s="13">
        <f t="shared" si="175"/>
        <v>597424.056137437</v>
      </c>
      <c r="GA120" s="13">
        <f t="shared" si="176"/>
        <v>563215.66476823622</v>
      </c>
      <c r="GB120" s="13">
        <f t="shared" si="177"/>
        <v>251180.23789288831</v>
      </c>
      <c r="GC120" s="13">
        <f t="shared" si="178"/>
        <v>413887.6172435793</v>
      </c>
      <c r="GD120" s="14">
        <f t="shared" si="179"/>
        <v>657231.38314865483</v>
      </c>
      <c r="GE120" s="84"/>
      <c r="GF120" s="12">
        <f t="shared" si="182"/>
        <v>6870160.8675561454</v>
      </c>
      <c r="GG120" s="13">
        <f t="shared" si="182"/>
        <v>7928116.4251786061</v>
      </c>
      <c r="GH120" s="14">
        <f t="shared" si="182"/>
        <v>8165224.5997478608</v>
      </c>
      <c r="GI120" s="6">
        <f t="shared" si="183"/>
        <v>1</v>
      </c>
      <c r="GJ120" s="12">
        <f t="shared" si="184"/>
        <v>0</v>
      </c>
      <c r="GK120" s="13">
        <f t="shared" si="185"/>
        <v>0</v>
      </c>
      <c r="GL120" s="14">
        <f t="shared" si="186"/>
        <v>0</v>
      </c>
      <c r="GM120" s="84"/>
      <c r="GN120" s="66">
        <f t="shared" si="187"/>
        <v>0</v>
      </c>
      <c r="GO120" s="84"/>
      <c r="GP120" s="63" t="str" cm="1">
        <f t="array" ref="GP120">INDEX($GF$4:$GH$4,1,GI120)</f>
        <v>Sample 1</v>
      </c>
      <c r="GQ120" s="12">
        <f t="shared" si="188"/>
        <v>0</v>
      </c>
      <c r="GR120" s="13">
        <f t="shared" si="188"/>
        <v>94087.403738879133</v>
      </c>
      <c r="GS120" s="14">
        <f t="shared" si="188"/>
        <v>203069.61580714679</v>
      </c>
      <c r="GT120" s="12">
        <f t="shared" si="189"/>
        <v>0</v>
      </c>
      <c r="GU120" s="13">
        <f t="shared" si="189"/>
        <v>0</v>
      </c>
      <c r="GV120" s="14">
        <f t="shared" si="189"/>
        <v>303962.00511647691</v>
      </c>
      <c r="GW120" s="12">
        <f t="shared" si="190"/>
        <v>0</v>
      </c>
      <c r="GX120" s="13">
        <f t="shared" si="190"/>
        <v>83939.713984253394</v>
      </c>
      <c r="GY120" s="14">
        <f t="shared" si="190"/>
        <v>251180.23789288831</v>
      </c>
      <c r="GZ120" s="84" t="str">
        <f t="shared" si="194"/>
        <v>Sample 1</v>
      </c>
      <c r="HA120" s="12">
        <f t="shared" si="191"/>
        <v>0</v>
      </c>
      <c r="HB120" s="13">
        <f t="shared" si="191"/>
        <v>0</v>
      </c>
      <c r="HC120" s="14">
        <f t="shared" si="191"/>
        <v>0</v>
      </c>
      <c r="HD120" s="6">
        <f t="shared" si="195"/>
        <v>0</v>
      </c>
      <c r="HE120" s="84" t="str">
        <f t="shared" si="196"/>
        <v>Ok</v>
      </c>
    </row>
    <row r="121" spans="2:213" hidden="1" x14ac:dyDescent="0.3">
      <c r="B121" s="84" t="s">
        <v>340</v>
      </c>
      <c r="C121" s="12">
        <f>SUMIFS(Inyecciones!$E$2:$E$14185,Inyecciones!$A$2:$A$14185,Balance!C$4,Inyecciones!$B$2:$B$14185,Balance!$B121,Inyecciones!$C$2:$C$14185,Balance!C$5)</f>
        <v>891.78121034682545</v>
      </c>
      <c r="D121" s="13">
        <f>SUMIFS(Inyecciones!$E$2:$E$14185,Inyecciones!$A$2:$A$14185,Balance!D$4,Inyecciones!$B$2:$B$14185,Balance!$B121,Inyecciones!$C$2:$C$14185,Balance!D$5)</f>
        <v>760.43128191663061</v>
      </c>
      <c r="E121" s="13">
        <f>SUMIFS(Inyecciones!$E$2:$E$14185,Inyecciones!$A$2:$A$14185,Balance!E$4,Inyecciones!$B$2:$B$14185,Balance!$B121,Inyecciones!$C$2:$C$14185,Balance!E$5)</f>
        <v>984.13844244650352</v>
      </c>
      <c r="F121" s="13">
        <f>SUMIFS(Inyecciones!$E$2:$E$14185,Inyecciones!$A$2:$A$14185,Balance!F$4,Inyecciones!$B$2:$B$14185,Balance!$B121,Inyecciones!$C$2:$C$14185,Balance!F$5)</f>
        <v>448.34950851291859</v>
      </c>
      <c r="G121" s="13">
        <f>SUMIFS(Inyecciones!$E$2:$E$14185,Inyecciones!$A$2:$A$14185,Balance!G$4,Inyecciones!$B$2:$B$14185,Balance!$B121,Inyecciones!$C$2:$C$14185,Balance!G$5)</f>
        <v>368.25078665652131</v>
      </c>
      <c r="H121" s="13">
        <f>SUMIFS(Inyecciones!$E$2:$E$14185,Inyecciones!$A$2:$A$14185,Balance!H$4,Inyecciones!$B$2:$B$14185,Balance!$B121,Inyecciones!$C$2:$C$14185,Balance!H$5)</f>
        <v>248.34981023012111</v>
      </c>
      <c r="I121" s="13">
        <f>SUMIFS(Inyecciones!$E$2:$E$14185,Inyecciones!$A$2:$A$14185,Balance!I$4,Inyecciones!$B$2:$B$14185,Balance!$B121,Inyecciones!$C$2:$C$14185,Balance!I$5)</f>
        <v>288.12591804842742</v>
      </c>
      <c r="J121" s="13">
        <f>SUMIFS(Inyecciones!$E$2:$E$14185,Inyecciones!$A$2:$A$14185,Balance!J$4,Inyecciones!$B$2:$B$14185,Balance!$B121,Inyecciones!$C$2:$C$14185,Balance!J$5)</f>
        <v>375.85298766962029</v>
      </c>
      <c r="K121" s="13">
        <f>SUMIFS(Inyecciones!$E$2:$E$14185,Inyecciones!$A$2:$A$14185,Balance!K$4,Inyecciones!$B$2:$B$14185,Balance!$B121,Inyecciones!$C$2:$C$14185,Balance!K$5)</f>
        <v>328.66415834890012</v>
      </c>
      <c r="L121" s="13">
        <f>SUMIFS(Inyecciones!$E$2:$E$14185,Inyecciones!$A$2:$A$14185,Balance!L$4,Inyecciones!$B$2:$B$14185,Balance!$B121,Inyecciones!$C$2:$C$14185,Balance!L$5)</f>
        <v>143.28437781105291</v>
      </c>
      <c r="M121" s="13">
        <f>SUMIFS(Inyecciones!$E$2:$E$14185,Inyecciones!$A$2:$A$14185,Balance!M$4,Inyecciones!$B$2:$B$14185,Balance!$B121,Inyecciones!$C$2:$C$14185,Balance!M$5)</f>
        <v>60.997962275446412</v>
      </c>
      <c r="N121" s="14">
        <f>SUMIFS(Inyecciones!$E$2:$E$14185,Inyecciones!$A$2:$A$14185,Balance!N$4,Inyecciones!$B$2:$B$14185,Balance!$B121,Inyecciones!$C$2:$C$14185,Balance!N$5)</f>
        <v>103.5084176245</v>
      </c>
      <c r="O121" s="12">
        <f>SUMIFS(Inyecciones!$E$2:$E$14185,Inyecciones!$A$2:$A$14185,Balance!O$4,Inyecciones!$B$2:$B$14185,Balance!$B121,Inyecciones!$C$2:$C$14185,Balance!O$5)</f>
        <v>893.43445525840036</v>
      </c>
      <c r="P121" s="13">
        <f>SUMIFS(Inyecciones!$E$2:$E$14185,Inyecciones!$A$2:$A$14185,Balance!P$4,Inyecciones!$B$2:$B$14185,Balance!$B121,Inyecciones!$C$2:$C$14185,Balance!P$5)</f>
        <v>766.18404033747595</v>
      </c>
      <c r="Q121" s="13">
        <f>SUMIFS(Inyecciones!$E$2:$E$14185,Inyecciones!$A$2:$A$14185,Balance!Q$4,Inyecciones!$B$2:$B$14185,Balance!$B121,Inyecciones!$C$2:$C$14185,Balance!Q$5)</f>
        <v>993.2296783143355</v>
      </c>
      <c r="R121" s="13">
        <f>SUMIFS(Inyecciones!$E$2:$E$14185,Inyecciones!$A$2:$A$14185,Balance!R$4,Inyecciones!$B$2:$B$14185,Balance!$B121,Inyecciones!$C$2:$C$14185,Balance!R$5)</f>
        <v>474.35892589554152</v>
      </c>
      <c r="S121" s="13">
        <f>SUMIFS(Inyecciones!$E$2:$E$14185,Inyecciones!$A$2:$A$14185,Balance!S$4,Inyecciones!$B$2:$B$14185,Balance!$B121,Inyecciones!$C$2:$C$14185,Balance!S$5)</f>
        <v>360.63517196458457</v>
      </c>
      <c r="T121" s="13">
        <f>SUMIFS(Inyecciones!$E$2:$E$14185,Inyecciones!$A$2:$A$14185,Balance!T$4,Inyecciones!$B$2:$B$14185,Balance!$B121,Inyecciones!$C$2:$C$14185,Balance!T$5)</f>
        <v>251.38196760595901</v>
      </c>
      <c r="U121" s="13">
        <f>SUMIFS(Inyecciones!$E$2:$E$14185,Inyecciones!$A$2:$A$14185,Balance!U$4,Inyecciones!$B$2:$B$14185,Balance!$B121,Inyecciones!$C$2:$C$14185,Balance!U$5)</f>
        <v>305.53970088125919</v>
      </c>
      <c r="V121" s="13">
        <f>SUMIFS(Inyecciones!$E$2:$E$14185,Inyecciones!$A$2:$A$14185,Balance!V$4,Inyecciones!$B$2:$B$14185,Balance!$B121,Inyecciones!$C$2:$C$14185,Balance!V$5)</f>
        <v>378.52018024248571</v>
      </c>
      <c r="W121" s="13">
        <f>SUMIFS(Inyecciones!$E$2:$E$14185,Inyecciones!$A$2:$A$14185,Balance!W$4,Inyecciones!$B$2:$B$14185,Balance!$B121,Inyecciones!$C$2:$C$14185,Balance!W$5)</f>
        <v>335.24677061209582</v>
      </c>
      <c r="X121" s="13">
        <f>SUMIFS(Inyecciones!$E$2:$E$14185,Inyecciones!$A$2:$A$14185,Balance!X$4,Inyecciones!$B$2:$B$14185,Balance!$B121,Inyecciones!$C$2:$C$14185,Balance!X$5)</f>
        <v>192.9724581472272</v>
      </c>
      <c r="Y121" s="13">
        <f>SUMIFS(Inyecciones!$E$2:$E$14185,Inyecciones!$A$2:$A$14185,Balance!Y$4,Inyecciones!$B$2:$B$14185,Balance!$B121,Inyecciones!$C$2:$C$14185,Balance!Y$5)</f>
        <v>238.9831203243412</v>
      </c>
      <c r="Z121" s="14">
        <f>SUMIFS(Inyecciones!$E$2:$E$14185,Inyecciones!$A$2:$A$14185,Balance!Z$4,Inyecciones!$B$2:$B$14185,Balance!$B121,Inyecciones!$C$2:$C$14185,Balance!Z$5)</f>
        <v>306.73868216791192</v>
      </c>
      <c r="AA121" s="12">
        <f>SUMIFS(Inyecciones!$E$2:$E$14185,Inyecciones!$A$2:$A$14185,Balance!AA$4,Inyecciones!$B$2:$B$14185,Balance!$B121,Inyecciones!$C$2:$C$14185,Balance!AA$5)</f>
        <v>893.7061666784341</v>
      </c>
      <c r="AB121" s="13">
        <f>SUMIFS(Inyecciones!$E$2:$E$14185,Inyecciones!$A$2:$A$14185,Balance!AB$4,Inyecciones!$B$2:$B$14185,Balance!$B121,Inyecciones!$C$2:$C$14185,Balance!AB$5)</f>
        <v>766.61717829073814</v>
      </c>
      <c r="AC121" s="13">
        <f>SUMIFS(Inyecciones!$E$2:$E$14185,Inyecciones!$A$2:$A$14185,Balance!AC$4,Inyecciones!$B$2:$B$14185,Balance!$B121,Inyecciones!$C$2:$C$14185,Balance!AC$5)</f>
        <v>990.43596466129316</v>
      </c>
      <c r="AD121" s="13">
        <f>SUMIFS(Inyecciones!$E$2:$E$14185,Inyecciones!$A$2:$A$14185,Balance!AD$4,Inyecciones!$B$2:$B$14185,Balance!$B121,Inyecciones!$C$2:$C$14185,Balance!AD$5)</f>
        <v>470.27119755011392</v>
      </c>
      <c r="AE121" s="13">
        <f>SUMIFS(Inyecciones!$E$2:$E$14185,Inyecciones!$A$2:$A$14185,Balance!AE$4,Inyecciones!$B$2:$B$14185,Balance!$B121,Inyecciones!$C$2:$C$14185,Balance!AE$5)</f>
        <v>374.50002546765973</v>
      </c>
      <c r="AF121" s="13">
        <f>SUMIFS(Inyecciones!$E$2:$E$14185,Inyecciones!$A$2:$A$14185,Balance!AF$4,Inyecciones!$B$2:$B$14185,Balance!$B121,Inyecciones!$C$2:$C$14185,Balance!AF$5)</f>
        <v>269.79822088881031</v>
      </c>
      <c r="AG121" s="13">
        <f>SUMIFS(Inyecciones!$E$2:$E$14185,Inyecciones!$A$2:$A$14185,Balance!AG$4,Inyecciones!$B$2:$B$14185,Balance!$B121,Inyecciones!$C$2:$C$14185,Balance!AG$5)</f>
        <v>333.46291512978542</v>
      </c>
      <c r="AH121" s="13">
        <f>SUMIFS(Inyecciones!$E$2:$E$14185,Inyecciones!$A$2:$A$14185,Balance!AH$4,Inyecciones!$B$2:$B$14185,Balance!$B121,Inyecciones!$C$2:$C$14185,Balance!AH$5)</f>
        <v>419.50567815410528</v>
      </c>
      <c r="AI121" s="13">
        <f>SUMIFS(Inyecciones!$E$2:$E$14185,Inyecciones!$A$2:$A$14185,Balance!AI$4,Inyecciones!$B$2:$B$14185,Balance!$B121,Inyecciones!$C$2:$C$14185,Balance!AI$5)</f>
        <v>364.52682943352141</v>
      </c>
      <c r="AJ121" s="13">
        <f>SUMIFS(Inyecciones!$E$2:$E$14185,Inyecciones!$A$2:$A$14185,Balance!AJ$4,Inyecciones!$B$2:$B$14185,Balance!$B121,Inyecciones!$C$2:$C$14185,Balance!AJ$5)</f>
        <v>349.92712885958531</v>
      </c>
      <c r="AK121" s="13">
        <f>SUMIFS(Inyecciones!$E$2:$E$14185,Inyecciones!$A$2:$A$14185,Balance!AK$4,Inyecciones!$B$2:$B$14185,Balance!$B121,Inyecciones!$C$2:$C$14185,Balance!AK$5)</f>
        <v>452.2613657106802</v>
      </c>
      <c r="AL121" s="14">
        <f>SUMIFS(Inyecciones!$E$2:$E$14185,Inyecciones!$A$2:$A$14185,Balance!AL$4,Inyecciones!$B$2:$B$14185,Balance!$B121,Inyecciones!$C$2:$C$14185,Balance!AL$5)</f>
        <v>468.51190693789022</v>
      </c>
      <c r="AM121" s="13"/>
      <c r="AN121" s="12">
        <f>SUMIFS('Retiro Mensual'!$E$2:$E$2629,'Retiro Mensual'!$A$2:$A$2629,AN$4,'Retiro Mensual'!$B$2:$B$2629,$B121,'Retiro Mensual'!$C$2:$C$2629,AN$5)</f>
        <v>0</v>
      </c>
      <c r="AO121" s="13">
        <f>SUMIFS('Retiro Mensual'!$E$2:$E$2629,'Retiro Mensual'!$A$2:$A$2629,AO$4,'Retiro Mensual'!$B$2:$B$2629,$B121,'Retiro Mensual'!$C$2:$C$2629,AO$5)</f>
        <v>0</v>
      </c>
      <c r="AP121" s="13">
        <f>SUMIFS('Retiro Mensual'!$E$2:$E$2629,'Retiro Mensual'!$A$2:$A$2629,AP$4,'Retiro Mensual'!$B$2:$B$2629,$B121,'Retiro Mensual'!$C$2:$C$2629,AP$5)</f>
        <v>0</v>
      </c>
      <c r="AQ121" s="13">
        <f>SUMIFS('Retiro Mensual'!$E$2:$E$2629,'Retiro Mensual'!$A$2:$A$2629,AQ$4,'Retiro Mensual'!$B$2:$B$2629,$B121,'Retiro Mensual'!$C$2:$C$2629,AQ$5)</f>
        <v>0</v>
      </c>
      <c r="AR121" s="13">
        <f>SUMIFS('Retiro Mensual'!$E$2:$E$2629,'Retiro Mensual'!$A$2:$A$2629,AR$4,'Retiro Mensual'!$B$2:$B$2629,$B121,'Retiro Mensual'!$C$2:$C$2629,AR$5)</f>
        <v>0</v>
      </c>
      <c r="AS121" s="13">
        <f>SUMIFS('Retiro Mensual'!$E$2:$E$2629,'Retiro Mensual'!$A$2:$A$2629,AS$4,'Retiro Mensual'!$B$2:$B$2629,$B121,'Retiro Mensual'!$C$2:$C$2629,AS$5)</f>
        <v>0</v>
      </c>
      <c r="AT121" s="13">
        <f>SUMIFS('Retiro Mensual'!$E$2:$E$2629,'Retiro Mensual'!$A$2:$A$2629,AT$4,'Retiro Mensual'!$B$2:$B$2629,$B121,'Retiro Mensual'!$C$2:$C$2629,AT$5)</f>
        <v>0</v>
      </c>
      <c r="AU121" s="13">
        <f>SUMIFS('Retiro Mensual'!$E$2:$E$2629,'Retiro Mensual'!$A$2:$A$2629,AU$4,'Retiro Mensual'!$B$2:$B$2629,$B121,'Retiro Mensual'!$C$2:$C$2629,AU$5)</f>
        <v>0</v>
      </c>
      <c r="AV121" s="13">
        <f>SUMIFS('Retiro Mensual'!$E$2:$E$2629,'Retiro Mensual'!$A$2:$A$2629,AV$4,'Retiro Mensual'!$B$2:$B$2629,$B121,'Retiro Mensual'!$C$2:$C$2629,AV$5)</f>
        <v>0</v>
      </c>
      <c r="AW121" s="13">
        <f>SUMIFS('Retiro Mensual'!$E$2:$E$2629,'Retiro Mensual'!$A$2:$A$2629,AW$4,'Retiro Mensual'!$B$2:$B$2629,$B121,'Retiro Mensual'!$C$2:$C$2629,AW$5)</f>
        <v>0</v>
      </c>
      <c r="AX121" s="13">
        <f>SUMIFS('Retiro Mensual'!$E$2:$E$2629,'Retiro Mensual'!$A$2:$A$2629,AX$4,'Retiro Mensual'!$B$2:$B$2629,$B121,'Retiro Mensual'!$C$2:$C$2629,AX$5)</f>
        <v>0</v>
      </c>
      <c r="AY121" s="14">
        <f>SUMIFS('Retiro Mensual'!$E$2:$E$2629,'Retiro Mensual'!$A$2:$A$2629,AY$4,'Retiro Mensual'!$B$2:$B$2629,$B121,'Retiro Mensual'!$C$2:$C$2629,AY$5)</f>
        <v>0</v>
      </c>
      <c r="AZ121" s="12">
        <f>SUMIFS('Retiro Mensual'!$E$2:$E$2629,'Retiro Mensual'!$A$2:$A$2629,AZ$4,'Retiro Mensual'!$B$2:$B$2629,$B121,'Retiro Mensual'!$C$2:$C$2629,AZ$5)</f>
        <v>0</v>
      </c>
      <c r="BA121" s="13">
        <f>SUMIFS('Retiro Mensual'!$E$2:$E$2629,'Retiro Mensual'!$A$2:$A$2629,BA$4,'Retiro Mensual'!$B$2:$B$2629,$B121,'Retiro Mensual'!$C$2:$C$2629,BA$5)</f>
        <v>0</v>
      </c>
      <c r="BB121" s="13">
        <f>SUMIFS('Retiro Mensual'!$E$2:$E$2629,'Retiro Mensual'!$A$2:$A$2629,BB$4,'Retiro Mensual'!$B$2:$B$2629,$B121,'Retiro Mensual'!$C$2:$C$2629,BB$5)</f>
        <v>0</v>
      </c>
      <c r="BC121" s="13">
        <f>SUMIFS('Retiro Mensual'!$E$2:$E$2629,'Retiro Mensual'!$A$2:$A$2629,BC$4,'Retiro Mensual'!$B$2:$B$2629,$B121,'Retiro Mensual'!$C$2:$C$2629,BC$5)</f>
        <v>0</v>
      </c>
      <c r="BD121" s="13">
        <f>SUMIFS('Retiro Mensual'!$E$2:$E$2629,'Retiro Mensual'!$A$2:$A$2629,BD$4,'Retiro Mensual'!$B$2:$B$2629,$B121,'Retiro Mensual'!$C$2:$C$2629,BD$5)</f>
        <v>0</v>
      </c>
      <c r="BE121" s="13">
        <f>SUMIFS('Retiro Mensual'!$E$2:$E$2629,'Retiro Mensual'!$A$2:$A$2629,BE$4,'Retiro Mensual'!$B$2:$B$2629,$B121,'Retiro Mensual'!$C$2:$C$2629,BE$5)</f>
        <v>0</v>
      </c>
      <c r="BF121" s="13">
        <f>SUMIFS('Retiro Mensual'!$E$2:$E$2629,'Retiro Mensual'!$A$2:$A$2629,BF$4,'Retiro Mensual'!$B$2:$B$2629,$B121,'Retiro Mensual'!$C$2:$C$2629,BF$5)</f>
        <v>0</v>
      </c>
      <c r="BG121" s="13">
        <f>SUMIFS('Retiro Mensual'!$E$2:$E$2629,'Retiro Mensual'!$A$2:$A$2629,BG$4,'Retiro Mensual'!$B$2:$B$2629,$B121,'Retiro Mensual'!$C$2:$C$2629,BG$5)</f>
        <v>0</v>
      </c>
      <c r="BH121" s="13">
        <f>SUMIFS('Retiro Mensual'!$E$2:$E$2629,'Retiro Mensual'!$A$2:$A$2629,BH$4,'Retiro Mensual'!$B$2:$B$2629,$B121,'Retiro Mensual'!$C$2:$C$2629,BH$5)</f>
        <v>0</v>
      </c>
      <c r="BI121" s="13">
        <f>SUMIFS('Retiro Mensual'!$E$2:$E$2629,'Retiro Mensual'!$A$2:$A$2629,BI$4,'Retiro Mensual'!$B$2:$B$2629,$B121,'Retiro Mensual'!$C$2:$C$2629,BI$5)</f>
        <v>0</v>
      </c>
      <c r="BJ121" s="13">
        <f>SUMIFS('Retiro Mensual'!$E$2:$E$2629,'Retiro Mensual'!$A$2:$A$2629,BJ$4,'Retiro Mensual'!$B$2:$B$2629,$B121,'Retiro Mensual'!$C$2:$C$2629,BJ$5)</f>
        <v>0</v>
      </c>
      <c r="BK121" s="14">
        <f>SUMIFS('Retiro Mensual'!$E$2:$E$2629,'Retiro Mensual'!$A$2:$A$2629,BK$4,'Retiro Mensual'!$B$2:$B$2629,$B121,'Retiro Mensual'!$C$2:$C$2629,BK$5)</f>
        <v>0</v>
      </c>
      <c r="BL121" s="12">
        <f>SUMIFS('Retiro Mensual'!$E$2:$E$2629,'Retiro Mensual'!$A$2:$A$2629,BL$4,'Retiro Mensual'!$B$2:$B$2629,$B121,'Retiro Mensual'!$C$2:$C$2629,BL$5)</f>
        <v>0</v>
      </c>
      <c r="BM121" s="13">
        <f>SUMIFS('Retiro Mensual'!$E$2:$E$2629,'Retiro Mensual'!$A$2:$A$2629,BM$4,'Retiro Mensual'!$B$2:$B$2629,$B121,'Retiro Mensual'!$C$2:$C$2629,BM$5)</f>
        <v>0</v>
      </c>
      <c r="BN121" s="13">
        <f>SUMIFS('Retiro Mensual'!$E$2:$E$2629,'Retiro Mensual'!$A$2:$A$2629,BN$4,'Retiro Mensual'!$B$2:$B$2629,$B121,'Retiro Mensual'!$C$2:$C$2629,BN$5)</f>
        <v>0</v>
      </c>
      <c r="BO121" s="13">
        <f>SUMIFS('Retiro Mensual'!$E$2:$E$2629,'Retiro Mensual'!$A$2:$A$2629,BO$4,'Retiro Mensual'!$B$2:$B$2629,$B121,'Retiro Mensual'!$C$2:$C$2629,BO$5)</f>
        <v>0</v>
      </c>
      <c r="BP121" s="13">
        <f>SUMIFS('Retiro Mensual'!$E$2:$E$2629,'Retiro Mensual'!$A$2:$A$2629,BP$4,'Retiro Mensual'!$B$2:$B$2629,$B121,'Retiro Mensual'!$C$2:$C$2629,BP$5)</f>
        <v>0</v>
      </c>
      <c r="BQ121" s="13">
        <f>SUMIFS('Retiro Mensual'!$E$2:$E$2629,'Retiro Mensual'!$A$2:$A$2629,BQ$4,'Retiro Mensual'!$B$2:$B$2629,$B121,'Retiro Mensual'!$C$2:$C$2629,BQ$5)</f>
        <v>0</v>
      </c>
      <c r="BR121" s="13">
        <f>SUMIFS('Retiro Mensual'!$E$2:$E$2629,'Retiro Mensual'!$A$2:$A$2629,BR$4,'Retiro Mensual'!$B$2:$B$2629,$B121,'Retiro Mensual'!$C$2:$C$2629,BR$5)</f>
        <v>0</v>
      </c>
      <c r="BS121" s="13">
        <f>SUMIFS('Retiro Mensual'!$E$2:$E$2629,'Retiro Mensual'!$A$2:$A$2629,BS$4,'Retiro Mensual'!$B$2:$B$2629,$B121,'Retiro Mensual'!$C$2:$C$2629,BS$5)</f>
        <v>0</v>
      </c>
      <c r="BT121" s="13">
        <f>SUMIFS('Retiro Mensual'!$E$2:$E$2629,'Retiro Mensual'!$A$2:$A$2629,BT$4,'Retiro Mensual'!$B$2:$B$2629,$B121,'Retiro Mensual'!$C$2:$C$2629,BT$5)</f>
        <v>0</v>
      </c>
      <c r="BU121" s="13">
        <f>SUMIFS('Retiro Mensual'!$E$2:$E$2629,'Retiro Mensual'!$A$2:$A$2629,BU$4,'Retiro Mensual'!$B$2:$B$2629,$B121,'Retiro Mensual'!$C$2:$C$2629,BU$5)</f>
        <v>0</v>
      </c>
      <c r="BV121" s="13">
        <f>SUMIFS('Retiro Mensual'!$E$2:$E$2629,'Retiro Mensual'!$A$2:$A$2629,BV$4,'Retiro Mensual'!$B$2:$B$2629,$B121,'Retiro Mensual'!$C$2:$C$2629,BV$5)</f>
        <v>0</v>
      </c>
      <c r="BW121" s="14">
        <f>SUMIFS('Retiro Mensual'!$E$2:$E$2629,'Retiro Mensual'!$A$2:$A$2629,BW$4,'Retiro Mensual'!$B$2:$B$2629,$B121,'Retiro Mensual'!$C$2:$C$2629,BW$5)</f>
        <v>0</v>
      </c>
      <c r="BX121" s="13"/>
      <c r="BY121" s="12">
        <f>SUMIFS('Compra Ventas'!$E$2:$E$2700,'Compra Ventas'!$A$2:$A$2700,BY$4,'Compra Ventas'!$B$2:$B$2700,$B121,'Compra Ventas'!$C$2:$C$2700,BY$5)</f>
        <v>0</v>
      </c>
      <c r="BZ121" s="13">
        <f>SUMIFS('Compra Ventas'!$E$2:$E$2700,'Compra Ventas'!$A$2:$A$2700,BZ$4,'Compra Ventas'!$B$2:$B$2700,$B121,'Compra Ventas'!$C$2:$C$2700,BZ$5)</f>
        <v>0</v>
      </c>
      <c r="CA121" s="13">
        <f>SUMIFS('Compra Ventas'!$E$2:$E$2700,'Compra Ventas'!$A$2:$A$2700,CA$4,'Compra Ventas'!$B$2:$B$2700,$B121,'Compra Ventas'!$C$2:$C$2700,CA$5)</f>
        <v>0</v>
      </c>
      <c r="CB121" s="13">
        <f>SUMIFS('Compra Ventas'!$E$2:$E$2700,'Compra Ventas'!$A$2:$A$2700,CB$4,'Compra Ventas'!$B$2:$B$2700,$B121,'Compra Ventas'!$C$2:$C$2700,CB$5)</f>
        <v>0</v>
      </c>
      <c r="CC121" s="13">
        <f>SUMIFS('Compra Ventas'!$E$2:$E$2700,'Compra Ventas'!$A$2:$A$2700,CC$4,'Compra Ventas'!$B$2:$B$2700,$B121,'Compra Ventas'!$C$2:$C$2700,CC$5)</f>
        <v>0</v>
      </c>
      <c r="CD121" s="13">
        <f>SUMIFS('Compra Ventas'!$E$2:$E$2700,'Compra Ventas'!$A$2:$A$2700,CD$4,'Compra Ventas'!$B$2:$B$2700,$B121,'Compra Ventas'!$C$2:$C$2700,CD$5)</f>
        <v>0</v>
      </c>
      <c r="CE121" s="13">
        <f>SUMIFS('Compra Ventas'!$E$2:$E$2700,'Compra Ventas'!$A$2:$A$2700,CE$4,'Compra Ventas'!$B$2:$B$2700,$B121,'Compra Ventas'!$C$2:$C$2700,CE$5)</f>
        <v>0</v>
      </c>
      <c r="CF121" s="13">
        <f>SUMIFS('Compra Ventas'!$E$2:$E$2700,'Compra Ventas'!$A$2:$A$2700,CF$4,'Compra Ventas'!$B$2:$B$2700,$B121,'Compra Ventas'!$C$2:$C$2700,CF$5)</f>
        <v>0</v>
      </c>
      <c r="CG121" s="13">
        <f>SUMIFS('Compra Ventas'!$E$2:$E$2700,'Compra Ventas'!$A$2:$A$2700,CG$4,'Compra Ventas'!$B$2:$B$2700,$B121,'Compra Ventas'!$C$2:$C$2700,CG$5)</f>
        <v>0</v>
      </c>
      <c r="CH121" s="13">
        <f>SUMIFS('Compra Ventas'!$E$2:$E$2700,'Compra Ventas'!$A$2:$A$2700,CH$4,'Compra Ventas'!$B$2:$B$2700,$B121,'Compra Ventas'!$C$2:$C$2700,CH$5)</f>
        <v>0</v>
      </c>
      <c r="CI121" s="13">
        <f>SUMIFS('Compra Ventas'!$E$2:$E$2700,'Compra Ventas'!$A$2:$A$2700,CI$4,'Compra Ventas'!$B$2:$B$2700,$B121,'Compra Ventas'!$C$2:$C$2700,CI$5)</f>
        <v>0</v>
      </c>
      <c r="CJ121" s="14">
        <f>SUMIFS('Compra Ventas'!$E$2:$E$2700,'Compra Ventas'!$A$2:$A$2700,CJ$4,'Compra Ventas'!$B$2:$B$2700,$B121,'Compra Ventas'!$C$2:$C$2700,CJ$5)</f>
        <v>0</v>
      </c>
      <c r="CK121" s="12">
        <f>SUMIFS('Compra Ventas'!$E$2:$E$2700,'Compra Ventas'!$A$2:$A$2700,CK$4,'Compra Ventas'!$B$2:$B$2700,$B121,'Compra Ventas'!$C$2:$C$2700,CK$5)</f>
        <v>0</v>
      </c>
      <c r="CL121" s="13">
        <f>SUMIFS('Compra Ventas'!$E$2:$E$2700,'Compra Ventas'!$A$2:$A$2700,CL$4,'Compra Ventas'!$B$2:$B$2700,$B121,'Compra Ventas'!$C$2:$C$2700,CL$5)</f>
        <v>0</v>
      </c>
      <c r="CM121" s="13">
        <f>SUMIFS('Compra Ventas'!$E$2:$E$2700,'Compra Ventas'!$A$2:$A$2700,CM$4,'Compra Ventas'!$B$2:$B$2700,$B121,'Compra Ventas'!$C$2:$C$2700,CM$5)</f>
        <v>0</v>
      </c>
      <c r="CN121" s="13">
        <f>SUMIFS('Compra Ventas'!$E$2:$E$2700,'Compra Ventas'!$A$2:$A$2700,CN$4,'Compra Ventas'!$B$2:$B$2700,$B121,'Compra Ventas'!$C$2:$C$2700,CN$5)</f>
        <v>0</v>
      </c>
      <c r="CO121" s="13">
        <f>SUMIFS('Compra Ventas'!$E$2:$E$2700,'Compra Ventas'!$A$2:$A$2700,CO$4,'Compra Ventas'!$B$2:$B$2700,$B121,'Compra Ventas'!$C$2:$C$2700,CO$5)</f>
        <v>0</v>
      </c>
      <c r="CP121" s="13">
        <f>SUMIFS('Compra Ventas'!$E$2:$E$2700,'Compra Ventas'!$A$2:$A$2700,CP$4,'Compra Ventas'!$B$2:$B$2700,$B121,'Compra Ventas'!$C$2:$C$2700,CP$5)</f>
        <v>0</v>
      </c>
      <c r="CQ121" s="13">
        <f>SUMIFS('Compra Ventas'!$E$2:$E$2700,'Compra Ventas'!$A$2:$A$2700,CQ$4,'Compra Ventas'!$B$2:$B$2700,$B121,'Compra Ventas'!$C$2:$C$2700,CQ$5)</f>
        <v>0</v>
      </c>
      <c r="CR121" s="13">
        <f>SUMIFS('Compra Ventas'!$E$2:$E$2700,'Compra Ventas'!$A$2:$A$2700,CR$4,'Compra Ventas'!$B$2:$B$2700,$B121,'Compra Ventas'!$C$2:$C$2700,CR$5)</f>
        <v>0</v>
      </c>
      <c r="CS121" s="13">
        <f>SUMIFS('Compra Ventas'!$E$2:$E$2700,'Compra Ventas'!$A$2:$A$2700,CS$4,'Compra Ventas'!$B$2:$B$2700,$B121,'Compra Ventas'!$C$2:$C$2700,CS$5)</f>
        <v>0</v>
      </c>
      <c r="CT121" s="13">
        <f>SUMIFS('Compra Ventas'!$E$2:$E$2700,'Compra Ventas'!$A$2:$A$2700,CT$4,'Compra Ventas'!$B$2:$B$2700,$B121,'Compra Ventas'!$C$2:$C$2700,CT$5)</f>
        <v>0</v>
      </c>
      <c r="CU121" s="13">
        <f>SUMIFS('Compra Ventas'!$E$2:$E$2700,'Compra Ventas'!$A$2:$A$2700,CU$4,'Compra Ventas'!$B$2:$B$2700,$B121,'Compra Ventas'!$C$2:$C$2700,CU$5)</f>
        <v>0</v>
      </c>
      <c r="CV121" s="14">
        <f>SUMIFS('Compra Ventas'!$E$2:$E$2700,'Compra Ventas'!$A$2:$A$2700,CV$4,'Compra Ventas'!$B$2:$B$2700,$B121,'Compra Ventas'!$C$2:$C$2700,CV$5)</f>
        <v>0</v>
      </c>
      <c r="CW121" s="12">
        <f>SUMIFS('Compra Ventas'!$E$2:$E$2700,'Compra Ventas'!$A$2:$A$2700,CW$4,'Compra Ventas'!$B$2:$B$2700,$B121,'Compra Ventas'!$C$2:$C$2700,CW$5)</f>
        <v>0</v>
      </c>
      <c r="CX121" s="13">
        <f>SUMIFS('Compra Ventas'!$E$2:$E$2700,'Compra Ventas'!$A$2:$A$2700,CX$4,'Compra Ventas'!$B$2:$B$2700,$B121,'Compra Ventas'!$C$2:$C$2700,CX$5)</f>
        <v>0</v>
      </c>
      <c r="CY121" s="13">
        <f>SUMIFS('Compra Ventas'!$E$2:$E$2700,'Compra Ventas'!$A$2:$A$2700,CY$4,'Compra Ventas'!$B$2:$B$2700,$B121,'Compra Ventas'!$C$2:$C$2700,CY$5)</f>
        <v>0</v>
      </c>
      <c r="CZ121" s="13">
        <f>SUMIFS('Compra Ventas'!$E$2:$E$2700,'Compra Ventas'!$A$2:$A$2700,CZ$4,'Compra Ventas'!$B$2:$B$2700,$B121,'Compra Ventas'!$C$2:$C$2700,CZ$5)</f>
        <v>0</v>
      </c>
      <c r="DA121" s="13">
        <f>SUMIFS('Compra Ventas'!$E$2:$E$2700,'Compra Ventas'!$A$2:$A$2700,DA$4,'Compra Ventas'!$B$2:$B$2700,$B121,'Compra Ventas'!$C$2:$C$2700,DA$5)</f>
        <v>0</v>
      </c>
      <c r="DB121" s="13">
        <f>SUMIFS('Compra Ventas'!$E$2:$E$2700,'Compra Ventas'!$A$2:$A$2700,DB$4,'Compra Ventas'!$B$2:$B$2700,$B121,'Compra Ventas'!$C$2:$C$2700,DB$5)</f>
        <v>0</v>
      </c>
      <c r="DC121" s="13">
        <f>SUMIFS('Compra Ventas'!$E$2:$E$2700,'Compra Ventas'!$A$2:$A$2700,DC$4,'Compra Ventas'!$B$2:$B$2700,$B121,'Compra Ventas'!$C$2:$C$2700,DC$5)</f>
        <v>0</v>
      </c>
      <c r="DD121" s="13">
        <f>SUMIFS('Compra Ventas'!$E$2:$E$2700,'Compra Ventas'!$A$2:$A$2700,DD$4,'Compra Ventas'!$B$2:$B$2700,$B121,'Compra Ventas'!$C$2:$C$2700,DD$5)</f>
        <v>0</v>
      </c>
      <c r="DE121" s="13">
        <f>SUMIFS('Compra Ventas'!$E$2:$E$2700,'Compra Ventas'!$A$2:$A$2700,DE$4,'Compra Ventas'!$B$2:$B$2700,$B121,'Compra Ventas'!$C$2:$C$2700,DE$5)</f>
        <v>0</v>
      </c>
      <c r="DF121" s="13">
        <f>SUMIFS('Compra Ventas'!$E$2:$E$2700,'Compra Ventas'!$A$2:$A$2700,DF$4,'Compra Ventas'!$B$2:$B$2700,$B121,'Compra Ventas'!$C$2:$C$2700,DF$5)</f>
        <v>0</v>
      </c>
      <c r="DG121" s="13">
        <f>SUMIFS('Compra Ventas'!$E$2:$E$2700,'Compra Ventas'!$A$2:$A$2700,DG$4,'Compra Ventas'!$B$2:$B$2700,$B121,'Compra Ventas'!$C$2:$C$2700,DG$5)</f>
        <v>0</v>
      </c>
      <c r="DH121" s="14">
        <f>SUMIFS('Compra Ventas'!$E$2:$E$2700,'Compra Ventas'!$A$2:$A$2700,DH$4,'Compra Ventas'!$B$2:$B$2700,$B121,'Compra Ventas'!$C$2:$C$2700,DH$5)</f>
        <v>0</v>
      </c>
      <c r="DI121" s="84"/>
      <c r="DJ121" s="98">
        <f>SUMIFS('Ajuste Ciclado'!D$5:D$47,'Ajuste Ciclado'!$C$5:$C$47,Balance!DJ$4,'Ajuste Ciclado'!$B$5:$B$47,Balance!$B121)</f>
        <v>0</v>
      </c>
      <c r="DK121" s="99">
        <f>SUMIFS('Ajuste Ciclado'!E$5:E$47,'Ajuste Ciclado'!$C$5:$C$47,Balance!DK$4,'Ajuste Ciclado'!$B$5:$B$47,Balance!$B121)</f>
        <v>0</v>
      </c>
      <c r="DL121" s="99">
        <f>SUMIFS('Ajuste Ciclado'!F$5:F$47,'Ajuste Ciclado'!$C$5:$C$47,Balance!DL$4,'Ajuste Ciclado'!$B$5:$B$47,Balance!$B121)</f>
        <v>0</v>
      </c>
      <c r="DM121" s="99">
        <f>SUMIFS('Ajuste Ciclado'!G$5:G$47,'Ajuste Ciclado'!$C$5:$C$47,Balance!DM$4,'Ajuste Ciclado'!$B$5:$B$47,Balance!$B121)</f>
        <v>0</v>
      </c>
      <c r="DN121" s="99">
        <f>SUMIFS('Ajuste Ciclado'!H$5:H$47,'Ajuste Ciclado'!$C$5:$C$47,Balance!DN$4,'Ajuste Ciclado'!$B$5:$B$47,Balance!$B121)</f>
        <v>0</v>
      </c>
      <c r="DO121" s="99">
        <f>SUMIFS('Ajuste Ciclado'!I$5:I$47,'Ajuste Ciclado'!$C$5:$C$47,Balance!DO$4,'Ajuste Ciclado'!$B$5:$B$47,Balance!$B121)</f>
        <v>0</v>
      </c>
      <c r="DP121" s="99">
        <f>SUMIFS('Ajuste Ciclado'!J$5:J$47,'Ajuste Ciclado'!$C$5:$C$47,Balance!DP$4,'Ajuste Ciclado'!$B$5:$B$47,Balance!$B121)</f>
        <v>0</v>
      </c>
      <c r="DQ121" s="99">
        <f>SUMIFS('Ajuste Ciclado'!K$5:K$47,'Ajuste Ciclado'!$C$5:$C$47,Balance!DQ$4,'Ajuste Ciclado'!$B$5:$B$47,Balance!$B121)</f>
        <v>0</v>
      </c>
      <c r="DR121" s="99">
        <f>SUMIFS('Ajuste Ciclado'!L$5:L$47,'Ajuste Ciclado'!$C$5:$C$47,Balance!DR$4,'Ajuste Ciclado'!$B$5:$B$47,Balance!$B121)</f>
        <v>0</v>
      </c>
      <c r="DS121" s="99">
        <f>SUMIFS('Ajuste Ciclado'!M$5:M$47,'Ajuste Ciclado'!$C$5:$C$47,Balance!DS$4,'Ajuste Ciclado'!$B$5:$B$47,Balance!$B121)</f>
        <v>0</v>
      </c>
      <c r="DT121" s="99">
        <f>SUMIFS('Ajuste Ciclado'!N$5:N$47,'Ajuste Ciclado'!$C$5:$C$47,Balance!DT$4,'Ajuste Ciclado'!$B$5:$B$47,Balance!$B121)</f>
        <v>0</v>
      </c>
      <c r="DU121" s="100">
        <f>SUMIFS('Ajuste Ciclado'!O$5:O$47,'Ajuste Ciclado'!$C$5:$C$47,Balance!DU$4,'Ajuste Ciclado'!$B$5:$B$47,Balance!$B121)</f>
        <v>0</v>
      </c>
      <c r="DV121" s="98">
        <f>SUMIFS('Ajuste Ciclado'!D$5:D$47,'Ajuste Ciclado'!$C$5:$C$47,Balance!DV$4,'Ajuste Ciclado'!$B$5:$B$47,Balance!$B121)</f>
        <v>0</v>
      </c>
      <c r="DW121" s="99">
        <f>SUMIFS('Ajuste Ciclado'!E$5:E$47,'Ajuste Ciclado'!$C$5:$C$47,Balance!DW$4,'Ajuste Ciclado'!$B$5:$B$47,Balance!$B121)</f>
        <v>0</v>
      </c>
      <c r="DX121" s="99">
        <f>SUMIFS('Ajuste Ciclado'!F$5:F$47,'Ajuste Ciclado'!$C$5:$C$47,Balance!DX$4,'Ajuste Ciclado'!$B$5:$B$47,Balance!$B121)</f>
        <v>0</v>
      </c>
      <c r="DY121" s="99">
        <f>SUMIFS('Ajuste Ciclado'!G$5:G$47,'Ajuste Ciclado'!$C$5:$C$47,Balance!DY$4,'Ajuste Ciclado'!$B$5:$B$47,Balance!$B121)</f>
        <v>0</v>
      </c>
      <c r="DZ121" s="99">
        <f>SUMIFS('Ajuste Ciclado'!H$5:H$47,'Ajuste Ciclado'!$C$5:$C$47,Balance!DZ$4,'Ajuste Ciclado'!$B$5:$B$47,Balance!$B121)</f>
        <v>0</v>
      </c>
      <c r="EA121" s="99">
        <f>SUMIFS('Ajuste Ciclado'!I$5:I$47,'Ajuste Ciclado'!$C$5:$C$47,Balance!EA$4,'Ajuste Ciclado'!$B$5:$B$47,Balance!$B121)</f>
        <v>0</v>
      </c>
      <c r="EB121" s="99">
        <f>SUMIFS('Ajuste Ciclado'!J$5:J$47,'Ajuste Ciclado'!$C$5:$C$47,Balance!EB$4,'Ajuste Ciclado'!$B$5:$B$47,Balance!$B121)</f>
        <v>0</v>
      </c>
      <c r="EC121" s="99">
        <f>SUMIFS('Ajuste Ciclado'!K$5:K$47,'Ajuste Ciclado'!$C$5:$C$47,Balance!EC$4,'Ajuste Ciclado'!$B$5:$B$47,Balance!$B121)</f>
        <v>0</v>
      </c>
      <c r="ED121" s="99">
        <f>SUMIFS('Ajuste Ciclado'!L$5:L$47,'Ajuste Ciclado'!$C$5:$C$47,Balance!ED$4,'Ajuste Ciclado'!$B$5:$B$47,Balance!$B121)</f>
        <v>0</v>
      </c>
      <c r="EE121" s="99">
        <f>SUMIFS('Ajuste Ciclado'!M$5:M$47,'Ajuste Ciclado'!$C$5:$C$47,Balance!EE$4,'Ajuste Ciclado'!$B$5:$B$47,Balance!$B121)</f>
        <v>0</v>
      </c>
      <c r="EF121" s="99">
        <f>SUMIFS('Ajuste Ciclado'!N$5:N$47,'Ajuste Ciclado'!$C$5:$C$47,Balance!EF$4,'Ajuste Ciclado'!$B$5:$B$47,Balance!$B121)</f>
        <v>0</v>
      </c>
      <c r="EG121" s="100">
        <f>SUMIFS('Ajuste Ciclado'!O$5:O$47,'Ajuste Ciclado'!$C$5:$C$47,Balance!EG$4,'Ajuste Ciclado'!$B$5:$B$47,Balance!$B121)</f>
        <v>0</v>
      </c>
      <c r="EH121" s="98">
        <f>SUMIFS('Ajuste Ciclado'!D$5:D$47,'Ajuste Ciclado'!$C$5:$C$47,Balance!EH$4,'Ajuste Ciclado'!$B$5:$B$47,Balance!$B121)</f>
        <v>0</v>
      </c>
      <c r="EI121" s="99">
        <f>SUMIFS('Ajuste Ciclado'!E$5:E$47,'Ajuste Ciclado'!$C$5:$C$47,Balance!EI$4,'Ajuste Ciclado'!$B$5:$B$47,Balance!$B121)</f>
        <v>0</v>
      </c>
      <c r="EJ121" s="99">
        <f>SUMIFS('Ajuste Ciclado'!F$5:F$47,'Ajuste Ciclado'!$C$5:$C$47,Balance!EJ$4,'Ajuste Ciclado'!$B$5:$B$47,Balance!$B121)</f>
        <v>0</v>
      </c>
      <c r="EK121" s="99">
        <f>SUMIFS('Ajuste Ciclado'!G$5:G$47,'Ajuste Ciclado'!$C$5:$C$47,Balance!EK$4,'Ajuste Ciclado'!$B$5:$B$47,Balance!$B121)</f>
        <v>0</v>
      </c>
      <c r="EL121" s="99">
        <f>SUMIFS('Ajuste Ciclado'!H$5:H$47,'Ajuste Ciclado'!$C$5:$C$47,Balance!EL$4,'Ajuste Ciclado'!$B$5:$B$47,Balance!$B121)</f>
        <v>0</v>
      </c>
      <c r="EM121" s="99">
        <f>SUMIFS('Ajuste Ciclado'!I$5:I$47,'Ajuste Ciclado'!$C$5:$C$47,Balance!EM$4,'Ajuste Ciclado'!$B$5:$B$47,Balance!$B121)</f>
        <v>0</v>
      </c>
      <c r="EN121" s="99">
        <f>SUMIFS('Ajuste Ciclado'!J$5:J$47,'Ajuste Ciclado'!$C$5:$C$47,Balance!EN$4,'Ajuste Ciclado'!$B$5:$B$47,Balance!$B121)</f>
        <v>0</v>
      </c>
      <c r="EO121" s="99">
        <f>SUMIFS('Ajuste Ciclado'!K$5:K$47,'Ajuste Ciclado'!$C$5:$C$47,Balance!EO$4,'Ajuste Ciclado'!$B$5:$B$47,Balance!$B121)</f>
        <v>0</v>
      </c>
      <c r="EP121" s="99">
        <f>SUMIFS('Ajuste Ciclado'!L$5:L$47,'Ajuste Ciclado'!$C$5:$C$47,Balance!EP$4,'Ajuste Ciclado'!$B$5:$B$47,Balance!$B121)</f>
        <v>0</v>
      </c>
      <c r="EQ121" s="99">
        <f>SUMIFS('Ajuste Ciclado'!M$5:M$47,'Ajuste Ciclado'!$C$5:$C$47,Balance!EQ$4,'Ajuste Ciclado'!$B$5:$B$47,Balance!$B121)</f>
        <v>0</v>
      </c>
      <c r="ER121" s="99">
        <f>SUMIFS('Ajuste Ciclado'!N$5:N$47,'Ajuste Ciclado'!$C$5:$C$47,Balance!ER$4,'Ajuste Ciclado'!$B$5:$B$47,Balance!$B121)</f>
        <v>0</v>
      </c>
      <c r="ES121" s="100">
        <f>SUMIFS('Ajuste Ciclado'!O$5:O$47,'Ajuste Ciclado'!$C$5:$C$47,Balance!ES$4,'Ajuste Ciclado'!$B$5:$B$47,Balance!$B121)</f>
        <v>0</v>
      </c>
      <c r="ET121" s="84"/>
      <c r="EU121" s="12">
        <f t="shared" si="181"/>
        <v>891.78121034682545</v>
      </c>
      <c r="EV121" s="13">
        <f t="shared" si="145"/>
        <v>760.43128191663061</v>
      </c>
      <c r="EW121" s="13">
        <f t="shared" si="146"/>
        <v>984.13844244650352</v>
      </c>
      <c r="EX121" s="13">
        <f t="shared" si="147"/>
        <v>448.34950851291859</v>
      </c>
      <c r="EY121" s="13">
        <f t="shared" si="148"/>
        <v>368.25078665652131</v>
      </c>
      <c r="EZ121" s="13">
        <f t="shared" si="149"/>
        <v>248.34981023012111</v>
      </c>
      <c r="FA121" s="13">
        <f t="shared" si="150"/>
        <v>288.12591804842742</v>
      </c>
      <c r="FB121" s="13">
        <f t="shared" si="151"/>
        <v>375.85298766962029</v>
      </c>
      <c r="FC121" s="13">
        <f t="shared" si="152"/>
        <v>328.66415834890012</v>
      </c>
      <c r="FD121" s="13">
        <f t="shared" si="153"/>
        <v>143.28437781105291</v>
      </c>
      <c r="FE121" s="13">
        <f t="shared" si="154"/>
        <v>60.997962275446412</v>
      </c>
      <c r="FF121" s="14">
        <f t="shared" si="155"/>
        <v>103.5084176245</v>
      </c>
      <c r="FG121" s="12">
        <f t="shared" si="156"/>
        <v>893.43445525840036</v>
      </c>
      <c r="FH121" s="13">
        <f t="shared" si="157"/>
        <v>766.18404033747595</v>
      </c>
      <c r="FI121" s="13">
        <f t="shared" si="158"/>
        <v>993.2296783143355</v>
      </c>
      <c r="FJ121" s="13">
        <f t="shared" si="159"/>
        <v>474.35892589554152</v>
      </c>
      <c r="FK121" s="13">
        <f t="shared" si="160"/>
        <v>360.63517196458457</v>
      </c>
      <c r="FL121" s="13">
        <f t="shared" si="161"/>
        <v>251.38196760595901</v>
      </c>
      <c r="FM121" s="13">
        <f t="shared" si="162"/>
        <v>305.53970088125919</v>
      </c>
      <c r="FN121" s="13">
        <f t="shared" si="163"/>
        <v>378.52018024248571</v>
      </c>
      <c r="FO121" s="13">
        <f t="shared" si="164"/>
        <v>335.24677061209582</v>
      </c>
      <c r="FP121" s="13">
        <f t="shared" si="165"/>
        <v>192.9724581472272</v>
      </c>
      <c r="FQ121" s="13">
        <f t="shared" si="166"/>
        <v>238.9831203243412</v>
      </c>
      <c r="FR121" s="14">
        <f t="shared" si="167"/>
        <v>306.73868216791192</v>
      </c>
      <c r="FS121" s="12">
        <f t="shared" si="168"/>
        <v>893.7061666784341</v>
      </c>
      <c r="FT121" s="13">
        <f t="shared" si="169"/>
        <v>766.61717829073814</v>
      </c>
      <c r="FU121" s="13">
        <f t="shared" si="170"/>
        <v>990.43596466129316</v>
      </c>
      <c r="FV121" s="13">
        <f t="shared" si="171"/>
        <v>470.27119755011392</v>
      </c>
      <c r="FW121" s="13">
        <f t="shared" si="172"/>
        <v>374.50002546765973</v>
      </c>
      <c r="FX121" s="13">
        <f t="shared" si="173"/>
        <v>269.79822088881031</v>
      </c>
      <c r="FY121" s="13">
        <f t="shared" si="174"/>
        <v>333.46291512978542</v>
      </c>
      <c r="FZ121" s="13">
        <f t="shared" si="175"/>
        <v>419.50567815410528</v>
      </c>
      <c r="GA121" s="13">
        <f t="shared" si="176"/>
        <v>364.52682943352141</v>
      </c>
      <c r="GB121" s="13">
        <f t="shared" si="177"/>
        <v>349.92712885958531</v>
      </c>
      <c r="GC121" s="13">
        <f t="shared" si="178"/>
        <v>452.2613657106802</v>
      </c>
      <c r="GD121" s="14">
        <f t="shared" si="179"/>
        <v>468.51190693789022</v>
      </c>
      <c r="GE121" s="84"/>
      <c r="GF121" s="12">
        <f t="shared" si="182"/>
        <v>5001.7348618874676</v>
      </c>
      <c r="GG121" s="13">
        <f t="shared" si="182"/>
        <v>5497.2251517516179</v>
      </c>
      <c r="GH121" s="14">
        <f t="shared" si="182"/>
        <v>6153.5245777626169</v>
      </c>
      <c r="GI121" s="6">
        <f t="shared" si="183"/>
        <v>1</v>
      </c>
      <c r="GJ121" s="12">
        <f t="shared" si="184"/>
        <v>0</v>
      </c>
      <c r="GK121" s="13">
        <f t="shared" si="185"/>
        <v>0</v>
      </c>
      <c r="GL121" s="14">
        <f t="shared" si="186"/>
        <v>0</v>
      </c>
      <c r="GM121" s="84"/>
      <c r="GN121" s="66">
        <f t="shared" si="187"/>
        <v>0</v>
      </c>
      <c r="GO121" s="84"/>
      <c r="GP121" s="63" t="str" cm="1">
        <f t="array" ref="GP121">INDEX($GF$4:$GH$4,1,GI121)</f>
        <v>Sample 1</v>
      </c>
      <c r="GQ121" s="12">
        <f t="shared" si="188"/>
        <v>60.997962275446412</v>
      </c>
      <c r="GR121" s="13">
        <f t="shared" si="188"/>
        <v>103.5084176245</v>
      </c>
      <c r="GS121" s="14">
        <f t="shared" si="188"/>
        <v>143.28437781105291</v>
      </c>
      <c r="GT121" s="12">
        <f t="shared" si="189"/>
        <v>192.9724581472272</v>
      </c>
      <c r="GU121" s="13">
        <f t="shared" si="189"/>
        <v>238.9831203243412</v>
      </c>
      <c r="GV121" s="14">
        <f t="shared" si="189"/>
        <v>251.38196760595901</v>
      </c>
      <c r="GW121" s="12">
        <f t="shared" si="190"/>
        <v>269.79822088881031</v>
      </c>
      <c r="GX121" s="13">
        <f t="shared" si="190"/>
        <v>333.46291512978542</v>
      </c>
      <c r="GY121" s="14">
        <f t="shared" si="190"/>
        <v>349.92712885958531</v>
      </c>
      <c r="GZ121" s="84" t="str">
        <f t="shared" si="194"/>
        <v>Sample 1</v>
      </c>
      <c r="HA121" s="12">
        <f t="shared" si="191"/>
        <v>0</v>
      </c>
      <c r="HB121" s="13">
        <f t="shared" si="191"/>
        <v>0</v>
      </c>
      <c r="HC121" s="14">
        <f t="shared" si="191"/>
        <v>0</v>
      </c>
      <c r="HD121" s="6">
        <f t="shared" si="195"/>
        <v>0</v>
      </c>
      <c r="HE121" s="84" t="str">
        <f t="shared" si="196"/>
        <v>Ok</v>
      </c>
    </row>
    <row r="122" spans="2:213" x14ac:dyDescent="0.3">
      <c r="B122" s="84" t="s">
        <v>36</v>
      </c>
      <c r="C122" s="12">
        <f>SUMIFS(Inyecciones!$E$2:$E$14185,Inyecciones!$A$2:$A$14185,Balance!C$4,Inyecciones!$B$2:$B$14185,Balance!$B122,Inyecciones!$C$2:$C$14185,Balance!C$5)</f>
        <v>1096.884325911019</v>
      </c>
      <c r="D122" s="13">
        <f>SUMIFS(Inyecciones!$E$2:$E$14185,Inyecciones!$A$2:$A$14185,Balance!D$4,Inyecciones!$B$2:$B$14185,Balance!$B122,Inyecciones!$C$2:$C$14185,Balance!D$5)</f>
        <v>12214.35047839869</v>
      </c>
      <c r="E122" s="13">
        <f>SUMIFS(Inyecciones!$E$2:$E$14185,Inyecciones!$A$2:$A$14185,Balance!E$4,Inyecciones!$B$2:$B$14185,Balance!$B122,Inyecciones!$C$2:$C$14185,Balance!E$5)</f>
        <v>14237.00655386164</v>
      </c>
      <c r="F122" s="13">
        <f>SUMIFS(Inyecciones!$E$2:$E$14185,Inyecciones!$A$2:$A$14185,Balance!F$4,Inyecciones!$B$2:$B$14185,Balance!$B122,Inyecciones!$C$2:$C$14185,Balance!F$5)</f>
        <v>12961.61671881618</v>
      </c>
      <c r="G122" s="13">
        <f>SUMIFS(Inyecciones!$E$2:$E$14185,Inyecciones!$A$2:$A$14185,Balance!G$4,Inyecciones!$B$2:$B$14185,Balance!$B122,Inyecciones!$C$2:$C$14185,Balance!G$5)</f>
        <v>13594.96680234112</v>
      </c>
      <c r="H122" s="13">
        <f>SUMIFS(Inyecciones!$E$2:$E$14185,Inyecciones!$A$2:$A$14185,Balance!H$4,Inyecciones!$B$2:$B$14185,Balance!$B122,Inyecciones!$C$2:$C$14185,Balance!H$5)</f>
        <v>11084.42580949928</v>
      </c>
      <c r="I122" s="13">
        <f>SUMIFS(Inyecciones!$E$2:$E$14185,Inyecciones!$A$2:$A$14185,Balance!I$4,Inyecciones!$B$2:$B$14185,Balance!$B122,Inyecciones!$C$2:$C$14185,Balance!I$5)</f>
        <v>10680.15704694799</v>
      </c>
      <c r="J122" s="13">
        <f>SUMIFS(Inyecciones!$E$2:$E$14185,Inyecciones!$A$2:$A$14185,Balance!J$4,Inyecciones!$B$2:$B$14185,Balance!$B122,Inyecciones!$C$2:$C$14185,Balance!J$5)</f>
        <v>11170.13216426916</v>
      </c>
      <c r="K122" s="13">
        <f>SUMIFS(Inyecciones!$E$2:$E$14185,Inyecciones!$A$2:$A$14185,Balance!K$4,Inyecciones!$B$2:$B$14185,Balance!$B122,Inyecciones!$C$2:$C$14185,Balance!K$5)</f>
        <v>9456.550627212715</v>
      </c>
      <c r="L122" s="13">
        <f>SUMIFS(Inyecciones!$E$2:$E$14185,Inyecciones!$A$2:$A$14185,Balance!L$4,Inyecciones!$B$2:$B$14185,Balance!$B122,Inyecciones!$C$2:$C$14185,Balance!L$5)</f>
        <v>3934.255370551582</v>
      </c>
      <c r="M122" s="13">
        <f>SUMIFS(Inyecciones!$E$2:$E$14185,Inyecciones!$A$2:$A$14185,Balance!M$4,Inyecciones!$B$2:$B$14185,Balance!$B122,Inyecciones!$C$2:$C$14185,Balance!M$5)</f>
        <v>2160.829432758861</v>
      </c>
      <c r="N122" s="14">
        <f>SUMIFS(Inyecciones!$E$2:$E$14185,Inyecciones!$A$2:$A$14185,Balance!N$4,Inyecciones!$B$2:$B$14185,Balance!$B122,Inyecciones!$C$2:$C$14185,Balance!N$5)</f>
        <v>1786.6415770281369</v>
      </c>
      <c r="O122" s="12">
        <f>SUMIFS(Inyecciones!$E$2:$E$14185,Inyecciones!$A$2:$A$14185,Balance!O$4,Inyecciones!$B$2:$B$14185,Balance!$B122,Inyecciones!$C$2:$C$14185,Balance!O$5)</f>
        <v>1136.91397921778</v>
      </c>
      <c r="P122" s="13">
        <f>SUMIFS(Inyecciones!$E$2:$E$14185,Inyecciones!$A$2:$A$14185,Balance!P$4,Inyecciones!$B$2:$B$14185,Balance!$B122,Inyecciones!$C$2:$C$14185,Balance!P$5)</f>
        <v>12360.70647021404</v>
      </c>
      <c r="Q122" s="13">
        <f>SUMIFS(Inyecciones!$E$2:$E$14185,Inyecciones!$A$2:$A$14185,Balance!Q$4,Inyecciones!$B$2:$B$14185,Balance!$B122,Inyecciones!$C$2:$C$14185,Balance!Q$5)</f>
        <v>14418.039879109099</v>
      </c>
      <c r="R122" s="13">
        <f>SUMIFS(Inyecciones!$E$2:$E$14185,Inyecciones!$A$2:$A$14185,Balance!R$4,Inyecciones!$B$2:$B$14185,Balance!$B122,Inyecciones!$C$2:$C$14185,Balance!R$5)</f>
        <v>13800.383247584879</v>
      </c>
      <c r="S122" s="13">
        <f>SUMIFS(Inyecciones!$E$2:$E$14185,Inyecciones!$A$2:$A$14185,Balance!S$4,Inyecciones!$B$2:$B$14185,Balance!$B122,Inyecciones!$C$2:$C$14185,Balance!S$5)</f>
        <v>13520.02875692365</v>
      </c>
      <c r="T122" s="13">
        <f>SUMIFS(Inyecciones!$E$2:$E$14185,Inyecciones!$A$2:$A$14185,Balance!T$4,Inyecciones!$B$2:$B$14185,Balance!$B122,Inyecciones!$C$2:$C$14185,Balance!T$5)</f>
        <v>11461.655890534679</v>
      </c>
      <c r="U122" s="13">
        <f>SUMIFS(Inyecciones!$E$2:$E$14185,Inyecciones!$A$2:$A$14185,Balance!U$4,Inyecciones!$B$2:$B$14185,Balance!$B122,Inyecciones!$C$2:$C$14185,Balance!U$5)</f>
        <v>11660.923001976569</v>
      </c>
      <c r="V122" s="13">
        <f>SUMIFS(Inyecciones!$E$2:$E$14185,Inyecciones!$A$2:$A$14185,Balance!V$4,Inyecciones!$B$2:$B$14185,Balance!$B122,Inyecciones!$C$2:$C$14185,Balance!V$5)</f>
        <v>11339.68242427332</v>
      </c>
      <c r="W122" s="13">
        <f>SUMIFS(Inyecciones!$E$2:$E$14185,Inyecciones!$A$2:$A$14185,Balance!W$4,Inyecciones!$B$2:$B$14185,Balance!$B122,Inyecciones!$C$2:$C$14185,Balance!W$5)</f>
        <v>9739.6775194635047</v>
      </c>
      <c r="X122" s="13">
        <f>SUMIFS(Inyecciones!$E$2:$E$14185,Inyecciones!$A$2:$A$14185,Balance!X$4,Inyecciones!$B$2:$B$14185,Balance!$B122,Inyecciones!$C$2:$C$14185,Balance!X$5)</f>
        <v>5009.0454434565236</v>
      </c>
      <c r="Y122" s="13">
        <f>SUMIFS(Inyecciones!$E$2:$E$14185,Inyecciones!$A$2:$A$14185,Balance!Y$4,Inyecciones!$B$2:$B$14185,Balance!$B122,Inyecciones!$C$2:$C$14185,Balance!Y$5)</f>
        <v>4551.7521040124502</v>
      </c>
      <c r="Z122" s="14">
        <f>SUMIFS(Inyecciones!$E$2:$E$14185,Inyecciones!$A$2:$A$14185,Balance!Z$4,Inyecciones!$B$2:$B$14185,Balance!$B122,Inyecciones!$C$2:$C$14185,Balance!Z$5)</f>
        <v>5288.7265437394444</v>
      </c>
      <c r="AA122" s="12">
        <f>SUMIFS(Inyecciones!$E$2:$E$14185,Inyecciones!$A$2:$A$14185,Balance!AA$4,Inyecciones!$B$2:$B$14185,Balance!$B122,Inyecciones!$C$2:$C$14185,Balance!AA$5)</f>
        <v>1142.449769093814</v>
      </c>
      <c r="AB122" s="13">
        <f>SUMIFS(Inyecciones!$E$2:$E$14185,Inyecciones!$A$2:$A$14185,Balance!AB$4,Inyecciones!$B$2:$B$14185,Balance!$B122,Inyecciones!$C$2:$C$14185,Balance!AB$5)</f>
        <v>12375.968906359991</v>
      </c>
      <c r="AC122" s="13">
        <f>SUMIFS(Inyecciones!$E$2:$E$14185,Inyecciones!$A$2:$A$14185,Balance!AC$4,Inyecciones!$B$2:$B$14185,Balance!$B122,Inyecciones!$C$2:$C$14185,Balance!AC$5)</f>
        <v>14367.39717991665</v>
      </c>
      <c r="AD122" s="13">
        <f>SUMIFS(Inyecciones!$E$2:$E$14185,Inyecciones!$A$2:$A$14185,Balance!AD$4,Inyecciones!$B$2:$B$14185,Balance!$B122,Inyecciones!$C$2:$C$14185,Balance!AD$5)</f>
        <v>13597.06649306886</v>
      </c>
      <c r="AE122" s="13">
        <f>SUMIFS(Inyecciones!$E$2:$E$14185,Inyecciones!$A$2:$A$14185,Balance!AE$4,Inyecciones!$B$2:$B$14185,Balance!$B122,Inyecciones!$C$2:$C$14185,Balance!AE$5)</f>
        <v>14089.4865519513</v>
      </c>
      <c r="AF122" s="13">
        <f>SUMIFS(Inyecciones!$E$2:$E$14185,Inyecciones!$A$2:$A$14185,Balance!AF$4,Inyecciones!$B$2:$B$14185,Balance!$B122,Inyecciones!$C$2:$C$14185,Balance!AF$5)</f>
        <v>12569.47583946236</v>
      </c>
      <c r="AG122" s="13">
        <f>SUMIFS(Inyecciones!$E$2:$E$14185,Inyecciones!$A$2:$A$14185,Balance!AG$4,Inyecciones!$B$2:$B$14185,Balance!$B122,Inyecciones!$C$2:$C$14185,Balance!AG$5)</f>
        <v>12924.39126348864</v>
      </c>
      <c r="AH122" s="13">
        <f>SUMIFS(Inyecciones!$E$2:$E$14185,Inyecciones!$A$2:$A$14185,Balance!AH$4,Inyecciones!$B$2:$B$14185,Balance!$B122,Inyecciones!$C$2:$C$14185,Balance!AH$5)</f>
        <v>12656.354364696481</v>
      </c>
      <c r="AI122" s="13">
        <f>SUMIFS(Inyecciones!$E$2:$E$14185,Inyecciones!$A$2:$A$14185,Balance!AI$4,Inyecciones!$B$2:$B$14185,Balance!$B122,Inyecciones!$C$2:$C$14185,Balance!AI$5)</f>
        <v>10555.69219816974</v>
      </c>
      <c r="AJ122" s="13">
        <f>SUMIFS(Inyecciones!$E$2:$E$14185,Inyecciones!$A$2:$A$14185,Balance!AJ$4,Inyecciones!$B$2:$B$14185,Balance!$B122,Inyecciones!$C$2:$C$14185,Balance!AJ$5)</f>
        <v>8084.195650547169</v>
      </c>
      <c r="AK122" s="13">
        <f>SUMIFS(Inyecciones!$E$2:$E$14185,Inyecciones!$A$2:$A$14185,Balance!AK$4,Inyecciones!$B$2:$B$14185,Balance!$B122,Inyecciones!$C$2:$C$14185,Balance!AK$5)</f>
        <v>7393.3415101138544</v>
      </c>
      <c r="AL122" s="14">
        <f>SUMIFS(Inyecciones!$E$2:$E$14185,Inyecciones!$A$2:$A$14185,Balance!AL$4,Inyecciones!$B$2:$B$14185,Balance!$B122,Inyecciones!$C$2:$C$14185,Balance!AL$5)</f>
        <v>7597.037118458753</v>
      </c>
      <c r="AM122" s="13"/>
      <c r="AN122" s="12">
        <f>SUMIFS('Retiro Mensual'!$E$2:$E$2629,'Retiro Mensual'!$A$2:$A$2629,AN$4,'Retiro Mensual'!$B$2:$B$2629,$B122,'Retiro Mensual'!$C$2:$C$2629,AN$5)</f>
        <v>7063.9760560000004</v>
      </c>
      <c r="AO122" s="13">
        <f>SUMIFS('Retiro Mensual'!$E$2:$E$2629,'Retiro Mensual'!$A$2:$A$2629,AO$4,'Retiro Mensual'!$B$2:$B$2629,$B122,'Retiro Mensual'!$C$2:$C$2629,AO$5)</f>
        <v>4279.1033749999997</v>
      </c>
      <c r="AP122" s="13">
        <f>SUMIFS('Retiro Mensual'!$E$2:$E$2629,'Retiro Mensual'!$A$2:$A$2629,AP$4,'Retiro Mensual'!$B$2:$B$2629,$B122,'Retiro Mensual'!$C$2:$C$2629,AP$5)</f>
        <v>5924.1017940000002</v>
      </c>
      <c r="AQ122" s="13">
        <f>SUMIFS('Retiro Mensual'!$E$2:$E$2629,'Retiro Mensual'!$A$2:$A$2629,AQ$4,'Retiro Mensual'!$B$2:$B$2629,$B122,'Retiro Mensual'!$C$2:$C$2629,AQ$5)</f>
        <v>5110.6201289999999</v>
      </c>
      <c r="AR122" s="13">
        <f>SUMIFS('Retiro Mensual'!$E$2:$E$2629,'Retiro Mensual'!$A$2:$A$2629,AR$4,'Retiro Mensual'!$B$2:$B$2629,$B122,'Retiro Mensual'!$C$2:$C$2629,AR$5)</f>
        <v>7074.4033680000002</v>
      </c>
      <c r="AS122" s="13">
        <f>SUMIFS('Retiro Mensual'!$E$2:$E$2629,'Retiro Mensual'!$A$2:$A$2629,AS$4,'Retiro Mensual'!$B$2:$B$2629,$B122,'Retiro Mensual'!$C$2:$C$2629,AS$5)</f>
        <v>6113.0904010000004</v>
      </c>
      <c r="AT122" s="13">
        <f>SUMIFS('Retiro Mensual'!$E$2:$E$2629,'Retiro Mensual'!$A$2:$A$2629,AT$4,'Retiro Mensual'!$B$2:$B$2629,$B122,'Retiro Mensual'!$C$2:$C$2629,AT$5)</f>
        <v>5601.6791649999996</v>
      </c>
      <c r="AU122" s="13">
        <f>SUMIFS('Retiro Mensual'!$E$2:$E$2629,'Retiro Mensual'!$A$2:$A$2629,AU$4,'Retiro Mensual'!$B$2:$B$2629,$B122,'Retiro Mensual'!$C$2:$C$2629,AU$5)</f>
        <v>6604.321962</v>
      </c>
      <c r="AV122" s="13">
        <f>SUMIFS('Retiro Mensual'!$E$2:$E$2629,'Retiro Mensual'!$A$2:$A$2629,AV$4,'Retiro Mensual'!$B$2:$B$2629,$B122,'Retiro Mensual'!$C$2:$C$2629,AV$5)</f>
        <v>5242.7466000000004</v>
      </c>
      <c r="AW122" s="13">
        <f>SUMIFS('Retiro Mensual'!$E$2:$E$2629,'Retiro Mensual'!$A$2:$A$2629,AW$4,'Retiro Mensual'!$B$2:$B$2629,$B122,'Retiro Mensual'!$C$2:$C$2629,AW$5)</f>
        <v>2821.0788360000001</v>
      </c>
      <c r="AX122" s="13">
        <f>SUMIFS('Retiro Mensual'!$E$2:$E$2629,'Retiro Mensual'!$A$2:$A$2629,AX$4,'Retiro Mensual'!$B$2:$B$2629,$B122,'Retiro Mensual'!$C$2:$C$2629,AX$5)</f>
        <v>2370.881527</v>
      </c>
      <c r="AY122" s="14">
        <f>SUMIFS('Retiro Mensual'!$E$2:$E$2629,'Retiro Mensual'!$A$2:$A$2629,AY$4,'Retiro Mensual'!$B$2:$B$2629,$B122,'Retiro Mensual'!$C$2:$C$2629,AY$5)</f>
        <v>2444.859324</v>
      </c>
      <c r="AZ122" s="12">
        <f>SUMIFS('Retiro Mensual'!$E$2:$E$2629,'Retiro Mensual'!$A$2:$A$2629,AZ$4,'Retiro Mensual'!$B$2:$B$2629,$B122,'Retiro Mensual'!$C$2:$C$2629,AZ$5)</f>
        <v>7070.9655899999998</v>
      </c>
      <c r="BA122" s="13">
        <f>SUMIFS('Retiro Mensual'!$E$2:$E$2629,'Retiro Mensual'!$A$2:$A$2629,BA$4,'Retiro Mensual'!$B$2:$B$2629,$B122,'Retiro Mensual'!$C$2:$C$2629,BA$5)</f>
        <v>4320.0423199999996</v>
      </c>
      <c r="BB122" s="13">
        <f>SUMIFS('Retiro Mensual'!$E$2:$E$2629,'Retiro Mensual'!$A$2:$A$2629,BB$4,'Retiro Mensual'!$B$2:$B$2629,$B122,'Retiro Mensual'!$C$2:$C$2629,BB$5)</f>
        <v>5981.2057830000003</v>
      </c>
      <c r="BC122" s="13">
        <f>SUMIFS('Retiro Mensual'!$E$2:$E$2629,'Retiro Mensual'!$A$2:$A$2629,BC$4,'Retiro Mensual'!$B$2:$B$2629,$B122,'Retiro Mensual'!$C$2:$C$2629,BC$5)</f>
        <v>5374.0585229999997</v>
      </c>
      <c r="BD122" s="13">
        <f>SUMIFS('Retiro Mensual'!$E$2:$E$2629,'Retiro Mensual'!$A$2:$A$2629,BD$4,'Retiro Mensual'!$B$2:$B$2629,$B122,'Retiro Mensual'!$C$2:$C$2629,BD$5)</f>
        <v>6959.5476449999996</v>
      </c>
      <c r="BE122" s="13">
        <f>SUMIFS('Retiro Mensual'!$E$2:$E$2629,'Retiro Mensual'!$A$2:$A$2629,BE$4,'Retiro Mensual'!$B$2:$B$2629,$B122,'Retiro Mensual'!$C$2:$C$2629,BE$5)</f>
        <v>6213.5238929999996</v>
      </c>
      <c r="BF122" s="13">
        <f>SUMIFS('Retiro Mensual'!$E$2:$E$2629,'Retiro Mensual'!$A$2:$A$2629,BF$4,'Retiro Mensual'!$B$2:$B$2629,$B122,'Retiro Mensual'!$C$2:$C$2629,BF$5)</f>
        <v>5886.0805170000003</v>
      </c>
      <c r="BG122" s="13">
        <f>SUMIFS('Retiro Mensual'!$E$2:$E$2629,'Retiro Mensual'!$A$2:$A$2629,BG$4,'Retiro Mensual'!$B$2:$B$2629,$B122,'Retiro Mensual'!$C$2:$C$2629,BG$5)</f>
        <v>6667.5861539999996</v>
      </c>
      <c r="BH122" s="13">
        <f>SUMIFS('Retiro Mensual'!$E$2:$E$2629,'Retiro Mensual'!$A$2:$A$2629,BH$4,'Retiro Mensual'!$B$2:$B$2629,$B122,'Retiro Mensual'!$C$2:$C$2629,BH$5)</f>
        <v>5348.0083549999999</v>
      </c>
      <c r="BI122" s="13">
        <f>SUMIFS('Retiro Mensual'!$E$2:$E$2629,'Retiro Mensual'!$A$2:$A$2629,BI$4,'Retiro Mensual'!$B$2:$B$2629,$B122,'Retiro Mensual'!$C$2:$C$2629,BI$5)</f>
        <v>3264.9807719999999</v>
      </c>
      <c r="BJ122" s="13">
        <f>SUMIFS('Retiro Mensual'!$E$2:$E$2629,'Retiro Mensual'!$A$2:$A$2629,BJ$4,'Retiro Mensual'!$B$2:$B$2629,$B122,'Retiro Mensual'!$C$2:$C$2629,BJ$5)</f>
        <v>3612.3329899999999</v>
      </c>
      <c r="BK122" s="14">
        <f>SUMIFS('Retiro Mensual'!$E$2:$E$2629,'Retiro Mensual'!$A$2:$A$2629,BK$4,'Retiro Mensual'!$B$2:$B$2629,$B122,'Retiro Mensual'!$C$2:$C$2629,BK$5)</f>
        <v>3969.524371</v>
      </c>
      <c r="BL122" s="12">
        <f>SUMIFS('Retiro Mensual'!$E$2:$E$2629,'Retiro Mensual'!$A$2:$A$2629,BL$4,'Retiro Mensual'!$B$2:$B$2629,$B122,'Retiro Mensual'!$C$2:$C$2629,BL$5)</f>
        <v>7072.4771689999998</v>
      </c>
      <c r="BM122" s="13">
        <f>SUMIFS('Retiro Mensual'!$E$2:$E$2629,'Retiro Mensual'!$A$2:$A$2629,BM$4,'Retiro Mensual'!$B$2:$B$2629,$B122,'Retiro Mensual'!$C$2:$C$2629,BM$5)</f>
        <v>4319.9045210000004</v>
      </c>
      <c r="BN122" s="13">
        <f>SUMIFS('Retiro Mensual'!$E$2:$E$2629,'Retiro Mensual'!$A$2:$A$2629,BN$4,'Retiro Mensual'!$B$2:$B$2629,$B122,'Retiro Mensual'!$C$2:$C$2629,BN$5)</f>
        <v>5959.3408079999999</v>
      </c>
      <c r="BO122" s="13">
        <f>SUMIFS('Retiro Mensual'!$E$2:$E$2629,'Retiro Mensual'!$A$2:$A$2629,BO$4,'Retiro Mensual'!$B$2:$B$2629,$B122,'Retiro Mensual'!$C$2:$C$2629,BO$5)</f>
        <v>5333.8956420000004</v>
      </c>
      <c r="BP122" s="13">
        <f>SUMIFS('Retiro Mensual'!$E$2:$E$2629,'Retiro Mensual'!$A$2:$A$2629,BP$4,'Retiro Mensual'!$B$2:$B$2629,$B122,'Retiro Mensual'!$C$2:$C$2629,BP$5)</f>
        <v>7213.5358829999996</v>
      </c>
      <c r="BQ122" s="13">
        <f>SUMIFS('Retiro Mensual'!$E$2:$E$2629,'Retiro Mensual'!$A$2:$A$2629,BQ$4,'Retiro Mensual'!$B$2:$B$2629,$B122,'Retiro Mensual'!$C$2:$C$2629,BQ$5)</f>
        <v>6682.0285370000001</v>
      </c>
      <c r="BR122" s="13">
        <f>SUMIFS('Retiro Mensual'!$E$2:$E$2629,'Retiro Mensual'!$A$2:$A$2629,BR$4,'Retiro Mensual'!$B$2:$B$2629,$B122,'Retiro Mensual'!$C$2:$C$2629,BR$5)</f>
        <v>6442.6216379999996</v>
      </c>
      <c r="BS122" s="13">
        <f>SUMIFS('Retiro Mensual'!$E$2:$E$2629,'Retiro Mensual'!$A$2:$A$2629,BS$4,'Retiro Mensual'!$B$2:$B$2629,$B122,'Retiro Mensual'!$C$2:$C$2629,BS$5)</f>
        <v>7339.3068659999999</v>
      </c>
      <c r="BT122" s="13">
        <f>SUMIFS('Retiro Mensual'!$E$2:$E$2629,'Retiro Mensual'!$A$2:$A$2629,BT$4,'Retiro Mensual'!$B$2:$B$2629,$B122,'Retiro Mensual'!$C$2:$C$2629,BT$5)</f>
        <v>5738.5591139999997</v>
      </c>
      <c r="BU122" s="13">
        <f>SUMIFS('Retiro Mensual'!$E$2:$E$2629,'Retiro Mensual'!$A$2:$A$2629,BU$4,'Retiro Mensual'!$B$2:$B$2629,$B122,'Retiro Mensual'!$C$2:$C$2629,BU$5)</f>
        <v>4763.8724519999996</v>
      </c>
      <c r="BV122" s="13">
        <f>SUMIFS('Retiro Mensual'!$E$2:$E$2629,'Retiro Mensual'!$A$2:$A$2629,BV$4,'Retiro Mensual'!$B$2:$B$2629,$B122,'Retiro Mensual'!$C$2:$C$2629,BV$5)</f>
        <v>5136.6852339999996</v>
      </c>
      <c r="BW122" s="14">
        <f>SUMIFS('Retiro Mensual'!$E$2:$E$2629,'Retiro Mensual'!$A$2:$A$2629,BW$4,'Retiro Mensual'!$B$2:$B$2629,$B122,'Retiro Mensual'!$C$2:$C$2629,BW$5)</f>
        <v>5230.1291780000001</v>
      </c>
      <c r="BX122" s="13"/>
      <c r="BY122" s="12">
        <f>SUMIFS('Compra Ventas'!$E$2:$E$2700,'Compra Ventas'!$A$2:$A$2700,BY$4,'Compra Ventas'!$B$2:$B$2700,$B122,'Compra Ventas'!$C$2:$C$2700,BY$5)</f>
        <v>0</v>
      </c>
      <c r="BZ122" s="13">
        <f>SUMIFS('Compra Ventas'!$E$2:$E$2700,'Compra Ventas'!$A$2:$A$2700,BZ$4,'Compra Ventas'!$B$2:$B$2700,$B122,'Compra Ventas'!$C$2:$C$2700,BZ$5)</f>
        <v>0</v>
      </c>
      <c r="CA122" s="13">
        <f>SUMIFS('Compra Ventas'!$E$2:$E$2700,'Compra Ventas'!$A$2:$A$2700,CA$4,'Compra Ventas'!$B$2:$B$2700,$B122,'Compra Ventas'!$C$2:$C$2700,CA$5)</f>
        <v>0</v>
      </c>
      <c r="CB122" s="13">
        <f>SUMIFS('Compra Ventas'!$E$2:$E$2700,'Compra Ventas'!$A$2:$A$2700,CB$4,'Compra Ventas'!$B$2:$B$2700,$B122,'Compra Ventas'!$C$2:$C$2700,CB$5)</f>
        <v>0</v>
      </c>
      <c r="CC122" s="13">
        <f>SUMIFS('Compra Ventas'!$E$2:$E$2700,'Compra Ventas'!$A$2:$A$2700,CC$4,'Compra Ventas'!$B$2:$B$2700,$B122,'Compra Ventas'!$C$2:$C$2700,CC$5)</f>
        <v>0</v>
      </c>
      <c r="CD122" s="13">
        <f>SUMIFS('Compra Ventas'!$E$2:$E$2700,'Compra Ventas'!$A$2:$A$2700,CD$4,'Compra Ventas'!$B$2:$B$2700,$B122,'Compra Ventas'!$C$2:$C$2700,CD$5)</f>
        <v>0</v>
      </c>
      <c r="CE122" s="13">
        <f>SUMIFS('Compra Ventas'!$E$2:$E$2700,'Compra Ventas'!$A$2:$A$2700,CE$4,'Compra Ventas'!$B$2:$B$2700,$B122,'Compra Ventas'!$C$2:$C$2700,CE$5)</f>
        <v>0</v>
      </c>
      <c r="CF122" s="13">
        <f>SUMIFS('Compra Ventas'!$E$2:$E$2700,'Compra Ventas'!$A$2:$A$2700,CF$4,'Compra Ventas'!$B$2:$B$2700,$B122,'Compra Ventas'!$C$2:$C$2700,CF$5)</f>
        <v>0</v>
      </c>
      <c r="CG122" s="13">
        <f>SUMIFS('Compra Ventas'!$E$2:$E$2700,'Compra Ventas'!$A$2:$A$2700,CG$4,'Compra Ventas'!$B$2:$B$2700,$B122,'Compra Ventas'!$C$2:$C$2700,CG$5)</f>
        <v>0</v>
      </c>
      <c r="CH122" s="13">
        <f>SUMIFS('Compra Ventas'!$E$2:$E$2700,'Compra Ventas'!$A$2:$A$2700,CH$4,'Compra Ventas'!$B$2:$B$2700,$B122,'Compra Ventas'!$C$2:$C$2700,CH$5)</f>
        <v>0</v>
      </c>
      <c r="CI122" s="13">
        <f>SUMIFS('Compra Ventas'!$E$2:$E$2700,'Compra Ventas'!$A$2:$A$2700,CI$4,'Compra Ventas'!$B$2:$B$2700,$B122,'Compra Ventas'!$C$2:$C$2700,CI$5)</f>
        <v>0</v>
      </c>
      <c r="CJ122" s="14">
        <f>SUMIFS('Compra Ventas'!$E$2:$E$2700,'Compra Ventas'!$A$2:$A$2700,CJ$4,'Compra Ventas'!$B$2:$B$2700,$B122,'Compra Ventas'!$C$2:$C$2700,CJ$5)</f>
        <v>0</v>
      </c>
      <c r="CK122" s="12">
        <f>SUMIFS('Compra Ventas'!$E$2:$E$2700,'Compra Ventas'!$A$2:$A$2700,CK$4,'Compra Ventas'!$B$2:$B$2700,$B122,'Compra Ventas'!$C$2:$C$2700,CK$5)</f>
        <v>0</v>
      </c>
      <c r="CL122" s="13">
        <f>SUMIFS('Compra Ventas'!$E$2:$E$2700,'Compra Ventas'!$A$2:$A$2700,CL$4,'Compra Ventas'!$B$2:$B$2700,$B122,'Compra Ventas'!$C$2:$C$2700,CL$5)</f>
        <v>0</v>
      </c>
      <c r="CM122" s="13">
        <f>SUMIFS('Compra Ventas'!$E$2:$E$2700,'Compra Ventas'!$A$2:$A$2700,CM$4,'Compra Ventas'!$B$2:$B$2700,$B122,'Compra Ventas'!$C$2:$C$2700,CM$5)</f>
        <v>0</v>
      </c>
      <c r="CN122" s="13">
        <f>SUMIFS('Compra Ventas'!$E$2:$E$2700,'Compra Ventas'!$A$2:$A$2700,CN$4,'Compra Ventas'!$B$2:$B$2700,$B122,'Compra Ventas'!$C$2:$C$2700,CN$5)</f>
        <v>0</v>
      </c>
      <c r="CO122" s="13">
        <f>SUMIFS('Compra Ventas'!$E$2:$E$2700,'Compra Ventas'!$A$2:$A$2700,CO$4,'Compra Ventas'!$B$2:$B$2700,$B122,'Compra Ventas'!$C$2:$C$2700,CO$5)</f>
        <v>0</v>
      </c>
      <c r="CP122" s="13">
        <f>SUMIFS('Compra Ventas'!$E$2:$E$2700,'Compra Ventas'!$A$2:$A$2700,CP$4,'Compra Ventas'!$B$2:$B$2700,$B122,'Compra Ventas'!$C$2:$C$2700,CP$5)</f>
        <v>0</v>
      </c>
      <c r="CQ122" s="13">
        <f>SUMIFS('Compra Ventas'!$E$2:$E$2700,'Compra Ventas'!$A$2:$A$2700,CQ$4,'Compra Ventas'!$B$2:$B$2700,$B122,'Compra Ventas'!$C$2:$C$2700,CQ$5)</f>
        <v>0</v>
      </c>
      <c r="CR122" s="13">
        <f>SUMIFS('Compra Ventas'!$E$2:$E$2700,'Compra Ventas'!$A$2:$A$2700,CR$4,'Compra Ventas'!$B$2:$B$2700,$B122,'Compra Ventas'!$C$2:$C$2700,CR$5)</f>
        <v>0</v>
      </c>
      <c r="CS122" s="13">
        <f>SUMIFS('Compra Ventas'!$E$2:$E$2700,'Compra Ventas'!$A$2:$A$2700,CS$4,'Compra Ventas'!$B$2:$B$2700,$B122,'Compra Ventas'!$C$2:$C$2700,CS$5)</f>
        <v>0</v>
      </c>
      <c r="CT122" s="13">
        <f>SUMIFS('Compra Ventas'!$E$2:$E$2700,'Compra Ventas'!$A$2:$A$2700,CT$4,'Compra Ventas'!$B$2:$B$2700,$B122,'Compra Ventas'!$C$2:$C$2700,CT$5)</f>
        <v>0</v>
      </c>
      <c r="CU122" s="13">
        <f>SUMIFS('Compra Ventas'!$E$2:$E$2700,'Compra Ventas'!$A$2:$A$2700,CU$4,'Compra Ventas'!$B$2:$B$2700,$B122,'Compra Ventas'!$C$2:$C$2700,CU$5)</f>
        <v>0</v>
      </c>
      <c r="CV122" s="14">
        <f>SUMIFS('Compra Ventas'!$E$2:$E$2700,'Compra Ventas'!$A$2:$A$2700,CV$4,'Compra Ventas'!$B$2:$B$2700,$B122,'Compra Ventas'!$C$2:$C$2700,CV$5)</f>
        <v>0</v>
      </c>
      <c r="CW122" s="12">
        <f>SUMIFS('Compra Ventas'!$E$2:$E$2700,'Compra Ventas'!$A$2:$A$2700,CW$4,'Compra Ventas'!$B$2:$B$2700,$B122,'Compra Ventas'!$C$2:$C$2700,CW$5)</f>
        <v>0</v>
      </c>
      <c r="CX122" s="13">
        <f>SUMIFS('Compra Ventas'!$E$2:$E$2700,'Compra Ventas'!$A$2:$A$2700,CX$4,'Compra Ventas'!$B$2:$B$2700,$B122,'Compra Ventas'!$C$2:$C$2700,CX$5)</f>
        <v>0</v>
      </c>
      <c r="CY122" s="13">
        <f>SUMIFS('Compra Ventas'!$E$2:$E$2700,'Compra Ventas'!$A$2:$A$2700,CY$4,'Compra Ventas'!$B$2:$B$2700,$B122,'Compra Ventas'!$C$2:$C$2700,CY$5)</f>
        <v>0</v>
      </c>
      <c r="CZ122" s="13">
        <f>SUMIFS('Compra Ventas'!$E$2:$E$2700,'Compra Ventas'!$A$2:$A$2700,CZ$4,'Compra Ventas'!$B$2:$B$2700,$B122,'Compra Ventas'!$C$2:$C$2700,CZ$5)</f>
        <v>0</v>
      </c>
      <c r="DA122" s="13">
        <f>SUMIFS('Compra Ventas'!$E$2:$E$2700,'Compra Ventas'!$A$2:$A$2700,DA$4,'Compra Ventas'!$B$2:$B$2700,$B122,'Compra Ventas'!$C$2:$C$2700,DA$5)</f>
        <v>0</v>
      </c>
      <c r="DB122" s="13">
        <f>SUMIFS('Compra Ventas'!$E$2:$E$2700,'Compra Ventas'!$A$2:$A$2700,DB$4,'Compra Ventas'!$B$2:$B$2700,$B122,'Compra Ventas'!$C$2:$C$2700,DB$5)</f>
        <v>0</v>
      </c>
      <c r="DC122" s="13">
        <f>SUMIFS('Compra Ventas'!$E$2:$E$2700,'Compra Ventas'!$A$2:$A$2700,DC$4,'Compra Ventas'!$B$2:$B$2700,$B122,'Compra Ventas'!$C$2:$C$2700,DC$5)</f>
        <v>0</v>
      </c>
      <c r="DD122" s="13">
        <f>SUMIFS('Compra Ventas'!$E$2:$E$2700,'Compra Ventas'!$A$2:$A$2700,DD$4,'Compra Ventas'!$B$2:$B$2700,$B122,'Compra Ventas'!$C$2:$C$2700,DD$5)</f>
        <v>0</v>
      </c>
      <c r="DE122" s="13">
        <f>SUMIFS('Compra Ventas'!$E$2:$E$2700,'Compra Ventas'!$A$2:$A$2700,DE$4,'Compra Ventas'!$B$2:$B$2700,$B122,'Compra Ventas'!$C$2:$C$2700,DE$5)</f>
        <v>0</v>
      </c>
      <c r="DF122" s="13">
        <f>SUMIFS('Compra Ventas'!$E$2:$E$2700,'Compra Ventas'!$A$2:$A$2700,DF$4,'Compra Ventas'!$B$2:$B$2700,$B122,'Compra Ventas'!$C$2:$C$2700,DF$5)</f>
        <v>0</v>
      </c>
      <c r="DG122" s="13">
        <f>SUMIFS('Compra Ventas'!$E$2:$E$2700,'Compra Ventas'!$A$2:$A$2700,DG$4,'Compra Ventas'!$B$2:$B$2700,$B122,'Compra Ventas'!$C$2:$C$2700,DG$5)</f>
        <v>0</v>
      </c>
      <c r="DH122" s="14">
        <f>SUMIFS('Compra Ventas'!$E$2:$E$2700,'Compra Ventas'!$A$2:$A$2700,DH$4,'Compra Ventas'!$B$2:$B$2700,$B122,'Compra Ventas'!$C$2:$C$2700,DH$5)</f>
        <v>0</v>
      </c>
      <c r="DI122" s="84"/>
      <c r="DJ122" s="98">
        <f>SUMIFS('Ajuste Ciclado'!D$5:D$47,'Ajuste Ciclado'!$C$5:$C$47,Balance!DJ$4,'Ajuste Ciclado'!$B$5:$B$47,Balance!$B122)</f>
        <v>0</v>
      </c>
      <c r="DK122" s="99">
        <f>SUMIFS('Ajuste Ciclado'!E$5:E$47,'Ajuste Ciclado'!$C$5:$C$47,Balance!DK$4,'Ajuste Ciclado'!$B$5:$B$47,Balance!$B122)</f>
        <v>0</v>
      </c>
      <c r="DL122" s="99">
        <f>SUMIFS('Ajuste Ciclado'!F$5:F$47,'Ajuste Ciclado'!$C$5:$C$47,Balance!DL$4,'Ajuste Ciclado'!$B$5:$B$47,Balance!$B122)</f>
        <v>0</v>
      </c>
      <c r="DM122" s="99">
        <f>SUMIFS('Ajuste Ciclado'!G$5:G$47,'Ajuste Ciclado'!$C$5:$C$47,Balance!DM$4,'Ajuste Ciclado'!$B$5:$B$47,Balance!$B122)</f>
        <v>0</v>
      </c>
      <c r="DN122" s="99">
        <f>SUMIFS('Ajuste Ciclado'!H$5:H$47,'Ajuste Ciclado'!$C$5:$C$47,Balance!DN$4,'Ajuste Ciclado'!$B$5:$B$47,Balance!$B122)</f>
        <v>0</v>
      </c>
      <c r="DO122" s="99">
        <f>SUMIFS('Ajuste Ciclado'!I$5:I$47,'Ajuste Ciclado'!$C$5:$C$47,Balance!DO$4,'Ajuste Ciclado'!$B$5:$B$47,Balance!$B122)</f>
        <v>0</v>
      </c>
      <c r="DP122" s="99">
        <f>SUMIFS('Ajuste Ciclado'!J$5:J$47,'Ajuste Ciclado'!$C$5:$C$47,Balance!DP$4,'Ajuste Ciclado'!$B$5:$B$47,Balance!$B122)</f>
        <v>0</v>
      </c>
      <c r="DQ122" s="99">
        <f>SUMIFS('Ajuste Ciclado'!K$5:K$47,'Ajuste Ciclado'!$C$5:$C$47,Balance!DQ$4,'Ajuste Ciclado'!$B$5:$B$47,Balance!$B122)</f>
        <v>0</v>
      </c>
      <c r="DR122" s="99">
        <f>SUMIFS('Ajuste Ciclado'!L$5:L$47,'Ajuste Ciclado'!$C$5:$C$47,Balance!DR$4,'Ajuste Ciclado'!$B$5:$B$47,Balance!$B122)</f>
        <v>0</v>
      </c>
      <c r="DS122" s="99">
        <f>SUMIFS('Ajuste Ciclado'!M$5:M$47,'Ajuste Ciclado'!$C$5:$C$47,Balance!DS$4,'Ajuste Ciclado'!$B$5:$B$47,Balance!$B122)</f>
        <v>0</v>
      </c>
      <c r="DT122" s="99">
        <f>SUMIFS('Ajuste Ciclado'!N$5:N$47,'Ajuste Ciclado'!$C$5:$C$47,Balance!DT$4,'Ajuste Ciclado'!$B$5:$B$47,Balance!$B122)</f>
        <v>0</v>
      </c>
      <c r="DU122" s="100">
        <f>SUMIFS('Ajuste Ciclado'!O$5:O$47,'Ajuste Ciclado'!$C$5:$C$47,Balance!DU$4,'Ajuste Ciclado'!$B$5:$B$47,Balance!$B122)</f>
        <v>0</v>
      </c>
      <c r="DV122" s="98">
        <f>SUMIFS('Ajuste Ciclado'!D$5:D$47,'Ajuste Ciclado'!$C$5:$C$47,Balance!DV$4,'Ajuste Ciclado'!$B$5:$B$47,Balance!$B122)</f>
        <v>0</v>
      </c>
      <c r="DW122" s="99">
        <f>SUMIFS('Ajuste Ciclado'!E$5:E$47,'Ajuste Ciclado'!$C$5:$C$47,Balance!DW$4,'Ajuste Ciclado'!$B$5:$B$47,Balance!$B122)</f>
        <v>0</v>
      </c>
      <c r="DX122" s="99">
        <f>SUMIFS('Ajuste Ciclado'!F$5:F$47,'Ajuste Ciclado'!$C$5:$C$47,Balance!DX$4,'Ajuste Ciclado'!$B$5:$B$47,Balance!$B122)</f>
        <v>0</v>
      </c>
      <c r="DY122" s="99">
        <f>SUMIFS('Ajuste Ciclado'!G$5:G$47,'Ajuste Ciclado'!$C$5:$C$47,Balance!DY$4,'Ajuste Ciclado'!$B$5:$B$47,Balance!$B122)</f>
        <v>0</v>
      </c>
      <c r="DZ122" s="99">
        <f>SUMIFS('Ajuste Ciclado'!H$5:H$47,'Ajuste Ciclado'!$C$5:$C$47,Balance!DZ$4,'Ajuste Ciclado'!$B$5:$B$47,Balance!$B122)</f>
        <v>0</v>
      </c>
      <c r="EA122" s="99">
        <f>SUMIFS('Ajuste Ciclado'!I$5:I$47,'Ajuste Ciclado'!$C$5:$C$47,Balance!EA$4,'Ajuste Ciclado'!$B$5:$B$47,Balance!$B122)</f>
        <v>0</v>
      </c>
      <c r="EB122" s="99">
        <f>SUMIFS('Ajuste Ciclado'!J$5:J$47,'Ajuste Ciclado'!$C$5:$C$47,Balance!EB$4,'Ajuste Ciclado'!$B$5:$B$47,Balance!$B122)</f>
        <v>0</v>
      </c>
      <c r="EC122" s="99">
        <f>SUMIFS('Ajuste Ciclado'!K$5:K$47,'Ajuste Ciclado'!$C$5:$C$47,Balance!EC$4,'Ajuste Ciclado'!$B$5:$B$47,Balance!$B122)</f>
        <v>0</v>
      </c>
      <c r="ED122" s="99">
        <f>SUMIFS('Ajuste Ciclado'!L$5:L$47,'Ajuste Ciclado'!$C$5:$C$47,Balance!ED$4,'Ajuste Ciclado'!$B$5:$B$47,Balance!$B122)</f>
        <v>0</v>
      </c>
      <c r="EE122" s="99">
        <f>SUMIFS('Ajuste Ciclado'!M$5:M$47,'Ajuste Ciclado'!$C$5:$C$47,Balance!EE$4,'Ajuste Ciclado'!$B$5:$B$47,Balance!$B122)</f>
        <v>0</v>
      </c>
      <c r="EF122" s="99">
        <f>SUMIFS('Ajuste Ciclado'!N$5:N$47,'Ajuste Ciclado'!$C$5:$C$47,Balance!EF$4,'Ajuste Ciclado'!$B$5:$B$47,Balance!$B122)</f>
        <v>0</v>
      </c>
      <c r="EG122" s="100">
        <f>SUMIFS('Ajuste Ciclado'!O$5:O$47,'Ajuste Ciclado'!$C$5:$C$47,Balance!EG$4,'Ajuste Ciclado'!$B$5:$B$47,Balance!$B122)</f>
        <v>0</v>
      </c>
      <c r="EH122" s="98">
        <f>SUMIFS('Ajuste Ciclado'!D$5:D$47,'Ajuste Ciclado'!$C$5:$C$47,Balance!EH$4,'Ajuste Ciclado'!$B$5:$B$47,Balance!$B122)</f>
        <v>0</v>
      </c>
      <c r="EI122" s="99">
        <f>SUMIFS('Ajuste Ciclado'!E$5:E$47,'Ajuste Ciclado'!$C$5:$C$47,Balance!EI$4,'Ajuste Ciclado'!$B$5:$B$47,Balance!$B122)</f>
        <v>0</v>
      </c>
      <c r="EJ122" s="99">
        <f>SUMIFS('Ajuste Ciclado'!F$5:F$47,'Ajuste Ciclado'!$C$5:$C$47,Balance!EJ$4,'Ajuste Ciclado'!$B$5:$B$47,Balance!$B122)</f>
        <v>0</v>
      </c>
      <c r="EK122" s="99">
        <f>SUMIFS('Ajuste Ciclado'!G$5:G$47,'Ajuste Ciclado'!$C$5:$C$47,Balance!EK$4,'Ajuste Ciclado'!$B$5:$B$47,Balance!$B122)</f>
        <v>0</v>
      </c>
      <c r="EL122" s="99">
        <f>SUMIFS('Ajuste Ciclado'!H$5:H$47,'Ajuste Ciclado'!$C$5:$C$47,Balance!EL$4,'Ajuste Ciclado'!$B$5:$B$47,Balance!$B122)</f>
        <v>0</v>
      </c>
      <c r="EM122" s="99">
        <f>SUMIFS('Ajuste Ciclado'!I$5:I$47,'Ajuste Ciclado'!$C$5:$C$47,Balance!EM$4,'Ajuste Ciclado'!$B$5:$B$47,Balance!$B122)</f>
        <v>0</v>
      </c>
      <c r="EN122" s="99">
        <f>SUMIFS('Ajuste Ciclado'!J$5:J$47,'Ajuste Ciclado'!$C$5:$C$47,Balance!EN$4,'Ajuste Ciclado'!$B$5:$B$47,Balance!$B122)</f>
        <v>0</v>
      </c>
      <c r="EO122" s="99">
        <f>SUMIFS('Ajuste Ciclado'!K$5:K$47,'Ajuste Ciclado'!$C$5:$C$47,Balance!EO$4,'Ajuste Ciclado'!$B$5:$B$47,Balance!$B122)</f>
        <v>0</v>
      </c>
      <c r="EP122" s="99">
        <f>SUMIFS('Ajuste Ciclado'!L$5:L$47,'Ajuste Ciclado'!$C$5:$C$47,Balance!EP$4,'Ajuste Ciclado'!$B$5:$B$47,Balance!$B122)</f>
        <v>0</v>
      </c>
      <c r="EQ122" s="99">
        <f>SUMIFS('Ajuste Ciclado'!M$5:M$47,'Ajuste Ciclado'!$C$5:$C$47,Balance!EQ$4,'Ajuste Ciclado'!$B$5:$B$47,Balance!$B122)</f>
        <v>0</v>
      </c>
      <c r="ER122" s="99">
        <f>SUMIFS('Ajuste Ciclado'!N$5:N$47,'Ajuste Ciclado'!$C$5:$C$47,Balance!ER$4,'Ajuste Ciclado'!$B$5:$B$47,Balance!$B122)</f>
        <v>0</v>
      </c>
      <c r="ES122" s="100">
        <f>SUMIFS('Ajuste Ciclado'!O$5:O$47,'Ajuste Ciclado'!$C$5:$C$47,Balance!ES$4,'Ajuste Ciclado'!$B$5:$B$47,Balance!$B122)</f>
        <v>0</v>
      </c>
      <c r="ET122" s="84"/>
      <c r="EU122" s="12">
        <f t="shared" si="181"/>
        <v>-5967.0917300889814</v>
      </c>
      <c r="EV122" s="13">
        <f t="shared" si="145"/>
        <v>7935.2471033986903</v>
      </c>
      <c r="EW122" s="13">
        <f t="shared" si="146"/>
        <v>8312.9047598616398</v>
      </c>
      <c r="EX122" s="13">
        <f t="shared" si="147"/>
        <v>7850.9965898161799</v>
      </c>
      <c r="EY122" s="13">
        <f t="shared" si="148"/>
        <v>6520.5634343411193</v>
      </c>
      <c r="EZ122" s="13">
        <f t="shared" si="149"/>
        <v>4971.3354084992798</v>
      </c>
      <c r="FA122" s="13">
        <f t="shared" si="150"/>
        <v>5078.4778819479907</v>
      </c>
      <c r="FB122" s="13">
        <f t="shared" si="151"/>
        <v>4565.8102022691601</v>
      </c>
      <c r="FC122" s="13">
        <f t="shared" si="152"/>
        <v>4213.8040272127146</v>
      </c>
      <c r="FD122" s="13">
        <f t="shared" si="153"/>
        <v>1113.1765345515819</v>
      </c>
      <c r="FE122" s="13">
        <f t="shared" si="154"/>
        <v>-210.052094241139</v>
      </c>
      <c r="FF122" s="14">
        <f t="shared" si="155"/>
        <v>-658.21774697186311</v>
      </c>
      <c r="FG122" s="12">
        <f t="shared" si="156"/>
        <v>-5934.0516107822195</v>
      </c>
      <c r="FH122" s="13">
        <f t="shared" si="157"/>
        <v>8040.6641502140401</v>
      </c>
      <c r="FI122" s="13">
        <f t="shared" si="158"/>
        <v>8436.834096109098</v>
      </c>
      <c r="FJ122" s="13">
        <f t="shared" si="159"/>
        <v>8426.3247245848797</v>
      </c>
      <c r="FK122" s="13">
        <f t="shared" si="160"/>
        <v>6560.4811119236501</v>
      </c>
      <c r="FL122" s="13">
        <f t="shared" si="161"/>
        <v>5248.1319975346796</v>
      </c>
      <c r="FM122" s="13">
        <f t="shared" si="162"/>
        <v>5774.8424849765688</v>
      </c>
      <c r="FN122" s="13">
        <f t="shared" si="163"/>
        <v>4672.0962702733204</v>
      </c>
      <c r="FO122" s="13">
        <f t="shared" si="164"/>
        <v>4391.6691644635048</v>
      </c>
      <c r="FP122" s="13">
        <f t="shared" si="165"/>
        <v>1744.0646714565237</v>
      </c>
      <c r="FQ122" s="13">
        <f t="shared" si="166"/>
        <v>939.41911401245034</v>
      </c>
      <c r="FR122" s="14">
        <f t="shared" si="167"/>
        <v>1319.2021727394444</v>
      </c>
      <c r="FS122" s="12">
        <f t="shared" si="168"/>
        <v>-5930.0273999061856</v>
      </c>
      <c r="FT122" s="13">
        <f t="shared" si="169"/>
        <v>8056.0643853599904</v>
      </c>
      <c r="FU122" s="13">
        <f t="shared" si="170"/>
        <v>8408.0563719166494</v>
      </c>
      <c r="FV122" s="13">
        <f t="shared" si="171"/>
        <v>8263.1708510688586</v>
      </c>
      <c r="FW122" s="13">
        <f t="shared" si="172"/>
        <v>6875.9506689513009</v>
      </c>
      <c r="FX122" s="13">
        <f t="shared" si="173"/>
        <v>5887.4473024623603</v>
      </c>
      <c r="FY122" s="13">
        <f t="shared" si="174"/>
        <v>6481.7696254886405</v>
      </c>
      <c r="FZ122" s="13">
        <f t="shared" si="175"/>
        <v>5317.0474986964809</v>
      </c>
      <c r="GA122" s="13">
        <f t="shared" si="176"/>
        <v>4817.13308416974</v>
      </c>
      <c r="GB122" s="13">
        <f t="shared" si="177"/>
        <v>3320.3231985471693</v>
      </c>
      <c r="GC122" s="13">
        <f t="shared" si="178"/>
        <v>2256.6562761138548</v>
      </c>
      <c r="GD122" s="14">
        <f t="shared" si="179"/>
        <v>2366.9079404587528</v>
      </c>
      <c r="GE122" s="84"/>
      <c r="GF122" s="12">
        <f t="shared" si="182"/>
        <v>43726.954370596359</v>
      </c>
      <c r="GG122" s="13">
        <f t="shared" si="182"/>
        <v>49619.678347505949</v>
      </c>
      <c r="GH122" s="14">
        <f t="shared" si="182"/>
        <v>56120.499803327621</v>
      </c>
      <c r="GI122" s="6">
        <f t="shared" si="183"/>
        <v>1</v>
      </c>
      <c r="GJ122" s="12">
        <f t="shared" si="184"/>
        <v>-6835.3615713019826</v>
      </c>
      <c r="GK122" s="13">
        <f t="shared" si="185"/>
        <v>-5934.0516107822195</v>
      </c>
      <c r="GL122" s="14">
        <f t="shared" si="186"/>
        <v>-5930.0273999061856</v>
      </c>
      <c r="GM122" s="84"/>
      <c r="GN122" s="66">
        <f t="shared" si="187"/>
        <v>-6835.3615713019826</v>
      </c>
      <c r="GO122" s="84"/>
      <c r="GP122" s="63" t="str" cm="1">
        <f t="array" ref="GP122">INDEX($GF$4:$GH$4,1,GI122)</f>
        <v>Sample 1</v>
      </c>
      <c r="GQ122" s="12">
        <f t="shared" si="188"/>
        <v>-5967.0917300889814</v>
      </c>
      <c r="GR122" s="13">
        <f t="shared" si="188"/>
        <v>-658.21774697186311</v>
      </c>
      <c r="GS122" s="14">
        <f t="shared" si="188"/>
        <v>-210.052094241139</v>
      </c>
      <c r="GT122" s="12">
        <f t="shared" si="189"/>
        <v>-5934.0516107822195</v>
      </c>
      <c r="GU122" s="13">
        <f t="shared" si="189"/>
        <v>939.41911401245034</v>
      </c>
      <c r="GV122" s="14">
        <f t="shared" si="189"/>
        <v>1319.2021727394444</v>
      </c>
      <c r="GW122" s="12">
        <f t="shared" si="190"/>
        <v>-5930.0273999061856</v>
      </c>
      <c r="GX122" s="13">
        <f t="shared" si="190"/>
        <v>2256.6562761138548</v>
      </c>
      <c r="GY122" s="14">
        <f t="shared" si="190"/>
        <v>2366.9079404587528</v>
      </c>
      <c r="GZ122" s="84" t="str">
        <f t="shared" si="194"/>
        <v>Sample 1</v>
      </c>
      <c r="HA122" s="12">
        <f t="shared" si="191"/>
        <v>-5967.0917300889814</v>
      </c>
      <c r="HB122" s="13">
        <f t="shared" si="191"/>
        <v>-658.21774697186311</v>
      </c>
      <c r="HC122" s="14">
        <f t="shared" si="191"/>
        <v>-210.052094241139</v>
      </c>
      <c r="HD122" s="6">
        <f t="shared" si="195"/>
        <v>-6835.3615713019826</v>
      </c>
      <c r="HE122" s="84" t="str">
        <f t="shared" si="196"/>
        <v>Ok</v>
      </c>
    </row>
    <row r="123" spans="2:213" hidden="1" x14ac:dyDescent="0.3">
      <c r="B123" s="84" t="s">
        <v>338</v>
      </c>
      <c r="C123" s="12">
        <f>SUMIFS(Inyecciones!$E$2:$E$14185,Inyecciones!$A$2:$A$14185,Balance!C$4,Inyecciones!$B$2:$B$14185,Balance!$B123,Inyecciones!$C$2:$C$14185,Balance!C$5)</f>
        <v>0</v>
      </c>
      <c r="D123" s="13">
        <f>SUMIFS(Inyecciones!$E$2:$E$14185,Inyecciones!$A$2:$A$14185,Balance!D$4,Inyecciones!$B$2:$B$14185,Balance!$B123,Inyecciones!$C$2:$C$14185,Balance!D$5)</f>
        <v>0</v>
      </c>
      <c r="E123" s="13">
        <f>SUMIFS(Inyecciones!$E$2:$E$14185,Inyecciones!$A$2:$A$14185,Balance!E$4,Inyecciones!$B$2:$B$14185,Balance!$B123,Inyecciones!$C$2:$C$14185,Balance!E$5)</f>
        <v>0</v>
      </c>
      <c r="F123" s="13">
        <f>SUMIFS(Inyecciones!$E$2:$E$14185,Inyecciones!$A$2:$A$14185,Balance!F$4,Inyecciones!$B$2:$B$14185,Balance!$B123,Inyecciones!$C$2:$C$14185,Balance!F$5)</f>
        <v>0</v>
      </c>
      <c r="G123" s="13">
        <f>SUMIFS(Inyecciones!$E$2:$E$14185,Inyecciones!$A$2:$A$14185,Balance!G$4,Inyecciones!$B$2:$B$14185,Balance!$B123,Inyecciones!$C$2:$C$14185,Balance!G$5)</f>
        <v>0</v>
      </c>
      <c r="H123" s="13">
        <f>SUMIFS(Inyecciones!$E$2:$E$14185,Inyecciones!$A$2:$A$14185,Balance!H$4,Inyecciones!$B$2:$B$14185,Balance!$B123,Inyecciones!$C$2:$C$14185,Balance!H$5)</f>
        <v>0</v>
      </c>
      <c r="I123" s="13">
        <f>SUMIFS(Inyecciones!$E$2:$E$14185,Inyecciones!$A$2:$A$14185,Balance!I$4,Inyecciones!$B$2:$B$14185,Balance!$B123,Inyecciones!$C$2:$C$14185,Balance!I$5)</f>
        <v>0</v>
      </c>
      <c r="J123" s="13">
        <f>SUMIFS(Inyecciones!$E$2:$E$14185,Inyecciones!$A$2:$A$14185,Balance!J$4,Inyecciones!$B$2:$B$14185,Balance!$B123,Inyecciones!$C$2:$C$14185,Balance!J$5)</f>
        <v>0</v>
      </c>
      <c r="K123" s="13">
        <f>SUMIFS(Inyecciones!$E$2:$E$14185,Inyecciones!$A$2:$A$14185,Balance!K$4,Inyecciones!$B$2:$B$14185,Balance!$B123,Inyecciones!$C$2:$C$14185,Balance!K$5)</f>
        <v>0</v>
      </c>
      <c r="L123" s="13">
        <f>SUMIFS(Inyecciones!$E$2:$E$14185,Inyecciones!$A$2:$A$14185,Balance!L$4,Inyecciones!$B$2:$B$14185,Balance!$B123,Inyecciones!$C$2:$C$14185,Balance!L$5)</f>
        <v>0</v>
      </c>
      <c r="M123" s="13">
        <f>SUMIFS(Inyecciones!$E$2:$E$14185,Inyecciones!$A$2:$A$14185,Balance!M$4,Inyecciones!$B$2:$B$14185,Balance!$B123,Inyecciones!$C$2:$C$14185,Balance!M$5)</f>
        <v>0</v>
      </c>
      <c r="N123" s="14">
        <f>SUMIFS(Inyecciones!$E$2:$E$14185,Inyecciones!$A$2:$A$14185,Balance!N$4,Inyecciones!$B$2:$B$14185,Balance!$B123,Inyecciones!$C$2:$C$14185,Balance!N$5)</f>
        <v>0</v>
      </c>
      <c r="O123" s="12">
        <f>SUMIFS(Inyecciones!$E$2:$E$14185,Inyecciones!$A$2:$A$14185,Balance!O$4,Inyecciones!$B$2:$B$14185,Balance!$B123,Inyecciones!$C$2:$C$14185,Balance!O$5)</f>
        <v>0</v>
      </c>
      <c r="P123" s="13">
        <f>SUMIFS(Inyecciones!$E$2:$E$14185,Inyecciones!$A$2:$A$14185,Balance!P$4,Inyecciones!$B$2:$B$14185,Balance!$B123,Inyecciones!$C$2:$C$14185,Balance!P$5)</f>
        <v>0</v>
      </c>
      <c r="Q123" s="13">
        <f>SUMIFS(Inyecciones!$E$2:$E$14185,Inyecciones!$A$2:$A$14185,Balance!Q$4,Inyecciones!$B$2:$B$14185,Balance!$B123,Inyecciones!$C$2:$C$14185,Balance!Q$5)</f>
        <v>0</v>
      </c>
      <c r="R123" s="13">
        <f>SUMIFS(Inyecciones!$E$2:$E$14185,Inyecciones!$A$2:$A$14185,Balance!R$4,Inyecciones!$B$2:$B$14185,Balance!$B123,Inyecciones!$C$2:$C$14185,Balance!R$5)</f>
        <v>0</v>
      </c>
      <c r="S123" s="13">
        <f>SUMIFS(Inyecciones!$E$2:$E$14185,Inyecciones!$A$2:$A$14185,Balance!S$4,Inyecciones!$B$2:$B$14185,Balance!$B123,Inyecciones!$C$2:$C$14185,Balance!S$5)</f>
        <v>0</v>
      </c>
      <c r="T123" s="13">
        <f>SUMIFS(Inyecciones!$E$2:$E$14185,Inyecciones!$A$2:$A$14185,Balance!T$4,Inyecciones!$B$2:$B$14185,Balance!$B123,Inyecciones!$C$2:$C$14185,Balance!T$5)</f>
        <v>0</v>
      </c>
      <c r="U123" s="13">
        <f>SUMIFS(Inyecciones!$E$2:$E$14185,Inyecciones!$A$2:$A$14185,Balance!U$4,Inyecciones!$B$2:$B$14185,Balance!$B123,Inyecciones!$C$2:$C$14185,Balance!U$5)</f>
        <v>0</v>
      </c>
      <c r="V123" s="13">
        <f>SUMIFS(Inyecciones!$E$2:$E$14185,Inyecciones!$A$2:$A$14185,Balance!V$4,Inyecciones!$B$2:$B$14185,Balance!$B123,Inyecciones!$C$2:$C$14185,Balance!V$5)</f>
        <v>0</v>
      </c>
      <c r="W123" s="13">
        <f>SUMIFS(Inyecciones!$E$2:$E$14185,Inyecciones!$A$2:$A$14185,Balance!W$4,Inyecciones!$B$2:$B$14185,Balance!$B123,Inyecciones!$C$2:$C$14185,Balance!W$5)</f>
        <v>0</v>
      </c>
      <c r="X123" s="13">
        <f>SUMIFS(Inyecciones!$E$2:$E$14185,Inyecciones!$A$2:$A$14185,Balance!X$4,Inyecciones!$B$2:$B$14185,Balance!$B123,Inyecciones!$C$2:$C$14185,Balance!X$5)</f>
        <v>0</v>
      </c>
      <c r="Y123" s="13">
        <f>SUMIFS(Inyecciones!$E$2:$E$14185,Inyecciones!$A$2:$A$14185,Balance!Y$4,Inyecciones!$B$2:$B$14185,Balance!$B123,Inyecciones!$C$2:$C$14185,Balance!Y$5)</f>
        <v>0</v>
      </c>
      <c r="Z123" s="14">
        <f>SUMIFS(Inyecciones!$E$2:$E$14185,Inyecciones!$A$2:$A$14185,Balance!Z$4,Inyecciones!$B$2:$B$14185,Balance!$B123,Inyecciones!$C$2:$C$14185,Balance!Z$5)</f>
        <v>0</v>
      </c>
      <c r="AA123" s="12">
        <f>SUMIFS(Inyecciones!$E$2:$E$14185,Inyecciones!$A$2:$A$14185,Balance!AA$4,Inyecciones!$B$2:$B$14185,Balance!$B123,Inyecciones!$C$2:$C$14185,Balance!AA$5)</f>
        <v>0</v>
      </c>
      <c r="AB123" s="13">
        <f>SUMIFS(Inyecciones!$E$2:$E$14185,Inyecciones!$A$2:$A$14185,Balance!AB$4,Inyecciones!$B$2:$B$14185,Balance!$B123,Inyecciones!$C$2:$C$14185,Balance!AB$5)</f>
        <v>0</v>
      </c>
      <c r="AC123" s="13">
        <f>SUMIFS(Inyecciones!$E$2:$E$14185,Inyecciones!$A$2:$A$14185,Balance!AC$4,Inyecciones!$B$2:$B$14185,Balance!$B123,Inyecciones!$C$2:$C$14185,Balance!AC$5)</f>
        <v>0</v>
      </c>
      <c r="AD123" s="13">
        <f>SUMIFS(Inyecciones!$E$2:$E$14185,Inyecciones!$A$2:$A$14185,Balance!AD$4,Inyecciones!$B$2:$B$14185,Balance!$B123,Inyecciones!$C$2:$C$14185,Balance!AD$5)</f>
        <v>0</v>
      </c>
      <c r="AE123" s="13">
        <f>SUMIFS(Inyecciones!$E$2:$E$14185,Inyecciones!$A$2:$A$14185,Balance!AE$4,Inyecciones!$B$2:$B$14185,Balance!$B123,Inyecciones!$C$2:$C$14185,Balance!AE$5)</f>
        <v>0</v>
      </c>
      <c r="AF123" s="13">
        <f>SUMIFS(Inyecciones!$E$2:$E$14185,Inyecciones!$A$2:$A$14185,Balance!AF$4,Inyecciones!$B$2:$B$14185,Balance!$B123,Inyecciones!$C$2:$C$14185,Balance!AF$5)</f>
        <v>0</v>
      </c>
      <c r="AG123" s="13">
        <f>SUMIFS(Inyecciones!$E$2:$E$14185,Inyecciones!$A$2:$A$14185,Balance!AG$4,Inyecciones!$B$2:$B$14185,Balance!$B123,Inyecciones!$C$2:$C$14185,Balance!AG$5)</f>
        <v>0</v>
      </c>
      <c r="AH123" s="13">
        <f>SUMIFS(Inyecciones!$E$2:$E$14185,Inyecciones!$A$2:$A$14185,Balance!AH$4,Inyecciones!$B$2:$B$14185,Balance!$B123,Inyecciones!$C$2:$C$14185,Balance!AH$5)</f>
        <v>0</v>
      </c>
      <c r="AI123" s="13">
        <f>SUMIFS(Inyecciones!$E$2:$E$14185,Inyecciones!$A$2:$A$14185,Balance!AI$4,Inyecciones!$B$2:$B$14185,Balance!$B123,Inyecciones!$C$2:$C$14185,Balance!AI$5)</f>
        <v>0</v>
      </c>
      <c r="AJ123" s="13">
        <f>SUMIFS(Inyecciones!$E$2:$E$14185,Inyecciones!$A$2:$A$14185,Balance!AJ$4,Inyecciones!$B$2:$B$14185,Balance!$B123,Inyecciones!$C$2:$C$14185,Balance!AJ$5)</f>
        <v>0</v>
      </c>
      <c r="AK123" s="13">
        <f>SUMIFS(Inyecciones!$E$2:$E$14185,Inyecciones!$A$2:$A$14185,Balance!AK$4,Inyecciones!$B$2:$B$14185,Balance!$B123,Inyecciones!$C$2:$C$14185,Balance!AK$5)</f>
        <v>0</v>
      </c>
      <c r="AL123" s="14">
        <f>SUMIFS(Inyecciones!$E$2:$E$14185,Inyecciones!$A$2:$A$14185,Balance!AL$4,Inyecciones!$B$2:$B$14185,Balance!$B123,Inyecciones!$C$2:$C$14185,Balance!AL$5)</f>
        <v>0</v>
      </c>
      <c r="AM123" s="13"/>
      <c r="AN123" s="12">
        <f>SUMIFS('Retiro Mensual'!$E$2:$E$2629,'Retiro Mensual'!$A$2:$A$2629,AN$4,'Retiro Mensual'!$B$2:$B$2629,$B123,'Retiro Mensual'!$C$2:$C$2629,AN$5)</f>
        <v>0</v>
      </c>
      <c r="AO123" s="13">
        <f>SUMIFS('Retiro Mensual'!$E$2:$E$2629,'Retiro Mensual'!$A$2:$A$2629,AO$4,'Retiro Mensual'!$B$2:$B$2629,$B123,'Retiro Mensual'!$C$2:$C$2629,AO$5)</f>
        <v>0</v>
      </c>
      <c r="AP123" s="13">
        <f>SUMIFS('Retiro Mensual'!$E$2:$E$2629,'Retiro Mensual'!$A$2:$A$2629,AP$4,'Retiro Mensual'!$B$2:$B$2629,$B123,'Retiro Mensual'!$C$2:$C$2629,AP$5)</f>
        <v>0</v>
      </c>
      <c r="AQ123" s="13">
        <f>SUMIFS('Retiro Mensual'!$E$2:$E$2629,'Retiro Mensual'!$A$2:$A$2629,AQ$4,'Retiro Mensual'!$B$2:$B$2629,$B123,'Retiro Mensual'!$C$2:$C$2629,AQ$5)</f>
        <v>0</v>
      </c>
      <c r="AR123" s="13">
        <f>SUMIFS('Retiro Mensual'!$E$2:$E$2629,'Retiro Mensual'!$A$2:$A$2629,AR$4,'Retiro Mensual'!$B$2:$B$2629,$B123,'Retiro Mensual'!$C$2:$C$2629,AR$5)</f>
        <v>0</v>
      </c>
      <c r="AS123" s="13">
        <f>SUMIFS('Retiro Mensual'!$E$2:$E$2629,'Retiro Mensual'!$A$2:$A$2629,AS$4,'Retiro Mensual'!$B$2:$B$2629,$B123,'Retiro Mensual'!$C$2:$C$2629,AS$5)</f>
        <v>0</v>
      </c>
      <c r="AT123" s="13">
        <f>SUMIFS('Retiro Mensual'!$E$2:$E$2629,'Retiro Mensual'!$A$2:$A$2629,AT$4,'Retiro Mensual'!$B$2:$B$2629,$B123,'Retiro Mensual'!$C$2:$C$2629,AT$5)</f>
        <v>0</v>
      </c>
      <c r="AU123" s="13">
        <f>SUMIFS('Retiro Mensual'!$E$2:$E$2629,'Retiro Mensual'!$A$2:$A$2629,AU$4,'Retiro Mensual'!$B$2:$B$2629,$B123,'Retiro Mensual'!$C$2:$C$2629,AU$5)</f>
        <v>0</v>
      </c>
      <c r="AV123" s="13">
        <f>SUMIFS('Retiro Mensual'!$E$2:$E$2629,'Retiro Mensual'!$A$2:$A$2629,AV$4,'Retiro Mensual'!$B$2:$B$2629,$B123,'Retiro Mensual'!$C$2:$C$2629,AV$5)</f>
        <v>0</v>
      </c>
      <c r="AW123" s="13">
        <f>SUMIFS('Retiro Mensual'!$E$2:$E$2629,'Retiro Mensual'!$A$2:$A$2629,AW$4,'Retiro Mensual'!$B$2:$B$2629,$B123,'Retiro Mensual'!$C$2:$C$2629,AW$5)</f>
        <v>0</v>
      </c>
      <c r="AX123" s="13">
        <f>SUMIFS('Retiro Mensual'!$E$2:$E$2629,'Retiro Mensual'!$A$2:$A$2629,AX$4,'Retiro Mensual'!$B$2:$B$2629,$B123,'Retiro Mensual'!$C$2:$C$2629,AX$5)</f>
        <v>0</v>
      </c>
      <c r="AY123" s="14">
        <f>SUMIFS('Retiro Mensual'!$E$2:$E$2629,'Retiro Mensual'!$A$2:$A$2629,AY$4,'Retiro Mensual'!$B$2:$B$2629,$B123,'Retiro Mensual'!$C$2:$C$2629,AY$5)</f>
        <v>0</v>
      </c>
      <c r="AZ123" s="12">
        <f>SUMIFS('Retiro Mensual'!$E$2:$E$2629,'Retiro Mensual'!$A$2:$A$2629,AZ$4,'Retiro Mensual'!$B$2:$B$2629,$B123,'Retiro Mensual'!$C$2:$C$2629,AZ$5)</f>
        <v>0</v>
      </c>
      <c r="BA123" s="13">
        <f>SUMIFS('Retiro Mensual'!$E$2:$E$2629,'Retiro Mensual'!$A$2:$A$2629,BA$4,'Retiro Mensual'!$B$2:$B$2629,$B123,'Retiro Mensual'!$C$2:$C$2629,BA$5)</f>
        <v>0</v>
      </c>
      <c r="BB123" s="13">
        <f>SUMIFS('Retiro Mensual'!$E$2:$E$2629,'Retiro Mensual'!$A$2:$A$2629,BB$4,'Retiro Mensual'!$B$2:$B$2629,$B123,'Retiro Mensual'!$C$2:$C$2629,BB$5)</f>
        <v>0</v>
      </c>
      <c r="BC123" s="13">
        <f>SUMIFS('Retiro Mensual'!$E$2:$E$2629,'Retiro Mensual'!$A$2:$A$2629,BC$4,'Retiro Mensual'!$B$2:$B$2629,$B123,'Retiro Mensual'!$C$2:$C$2629,BC$5)</f>
        <v>0</v>
      </c>
      <c r="BD123" s="13">
        <f>SUMIFS('Retiro Mensual'!$E$2:$E$2629,'Retiro Mensual'!$A$2:$A$2629,BD$4,'Retiro Mensual'!$B$2:$B$2629,$B123,'Retiro Mensual'!$C$2:$C$2629,BD$5)</f>
        <v>0</v>
      </c>
      <c r="BE123" s="13">
        <f>SUMIFS('Retiro Mensual'!$E$2:$E$2629,'Retiro Mensual'!$A$2:$A$2629,BE$4,'Retiro Mensual'!$B$2:$B$2629,$B123,'Retiro Mensual'!$C$2:$C$2629,BE$5)</f>
        <v>0</v>
      </c>
      <c r="BF123" s="13">
        <f>SUMIFS('Retiro Mensual'!$E$2:$E$2629,'Retiro Mensual'!$A$2:$A$2629,BF$4,'Retiro Mensual'!$B$2:$B$2629,$B123,'Retiro Mensual'!$C$2:$C$2629,BF$5)</f>
        <v>0</v>
      </c>
      <c r="BG123" s="13">
        <f>SUMIFS('Retiro Mensual'!$E$2:$E$2629,'Retiro Mensual'!$A$2:$A$2629,BG$4,'Retiro Mensual'!$B$2:$B$2629,$B123,'Retiro Mensual'!$C$2:$C$2629,BG$5)</f>
        <v>0</v>
      </c>
      <c r="BH123" s="13">
        <f>SUMIFS('Retiro Mensual'!$E$2:$E$2629,'Retiro Mensual'!$A$2:$A$2629,BH$4,'Retiro Mensual'!$B$2:$B$2629,$B123,'Retiro Mensual'!$C$2:$C$2629,BH$5)</f>
        <v>0</v>
      </c>
      <c r="BI123" s="13">
        <f>SUMIFS('Retiro Mensual'!$E$2:$E$2629,'Retiro Mensual'!$A$2:$A$2629,BI$4,'Retiro Mensual'!$B$2:$B$2629,$B123,'Retiro Mensual'!$C$2:$C$2629,BI$5)</f>
        <v>0</v>
      </c>
      <c r="BJ123" s="13">
        <f>SUMIFS('Retiro Mensual'!$E$2:$E$2629,'Retiro Mensual'!$A$2:$A$2629,BJ$4,'Retiro Mensual'!$B$2:$B$2629,$B123,'Retiro Mensual'!$C$2:$C$2629,BJ$5)</f>
        <v>0</v>
      </c>
      <c r="BK123" s="14">
        <f>SUMIFS('Retiro Mensual'!$E$2:$E$2629,'Retiro Mensual'!$A$2:$A$2629,BK$4,'Retiro Mensual'!$B$2:$B$2629,$B123,'Retiro Mensual'!$C$2:$C$2629,BK$5)</f>
        <v>0</v>
      </c>
      <c r="BL123" s="12">
        <f>SUMIFS('Retiro Mensual'!$E$2:$E$2629,'Retiro Mensual'!$A$2:$A$2629,BL$4,'Retiro Mensual'!$B$2:$B$2629,$B123,'Retiro Mensual'!$C$2:$C$2629,BL$5)</f>
        <v>0</v>
      </c>
      <c r="BM123" s="13">
        <f>SUMIFS('Retiro Mensual'!$E$2:$E$2629,'Retiro Mensual'!$A$2:$A$2629,BM$4,'Retiro Mensual'!$B$2:$B$2629,$B123,'Retiro Mensual'!$C$2:$C$2629,BM$5)</f>
        <v>0</v>
      </c>
      <c r="BN123" s="13">
        <f>SUMIFS('Retiro Mensual'!$E$2:$E$2629,'Retiro Mensual'!$A$2:$A$2629,BN$4,'Retiro Mensual'!$B$2:$B$2629,$B123,'Retiro Mensual'!$C$2:$C$2629,BN$5)</f>
        <v>0</v>
      </c>
      <c r="BO123" s="13">
        <f>SUMIFS('Retiro Mensual'!$E$2:$E$2629,'Retiro Mensual'!$A$2:$A$2629,BO$4,'Retiro Mensual'!$B$2:$B$2629,$B123,'Retiro Mensual'!$C$2:$C$2629,BO$5)</f>
        <v>0</v>
      </c>
      <c r="BP123" s="13">
        <f>SUMIFS('Retiro Mensual'!$E$2:$E$2629,'Retiro Mensual'!$A$2:$A$2629,BP$4,'Retiro Mensual'!$B$2:$B$2629,$B123,'Retiro Mensual'!$C$2:$C$2629,BP$5)</f>
        <v>0</v>
      </c>
      <c r="BQ123" s="13">
        <f>SUMIFS('Retiro Mensual'!$E$2:$E$2629,'Retiro Mensual'!$A$2:$A$2629,BQ$4,'Retiro Mensual'!$B$2:$B$2629,$B123,'Retiro Mensual'!$C$2:$C$2629,BQ$5)</f>
        <v>0</v>
      </c>
      <c r="BR123" s="13">
        <f>SUMIFS('Retiro Mensual'!$E$2:$E$2629,'Retiro Mensual'!$A$2:$A$2629,BR$4,'Retiro Mensual'!$B$2:$B$2629,$B123,'Retiro Mensual'!$C$2:$C$2629,BR$5)</f>
        <v>0</v>
      </c>
      <c r="BS123" s="13">
        <f>SUMIFS('Retiro Mensual'!$E$2:$E$2629,'Retiro Mensual'!$A$2:$A$2629,BS$4,'Retiro Mensual'!$B$2:$B$2629,$B123,'Retiro Mensual'!$C$2:$C$2629,BS$5)</f>
        <v>0</v>
      </c>
      <c r="BT123" s="13">
        <f>SUMIFS('Retiro Mensual'!$E$2:$E$2629,'Retiro Mensual'!$A$2:$A$2629,BT$4,'Retiro Mensual'!$B$2:$B$2629,$B123,'Retiro Mensual'!$C$2:$C$2629,BT$5)</f>
        <v>0</v>
      </c>
      <c r="BU123" s="13">
        <f>SUMIFS('Retiro Mensual'!$E$2:$E$2629,'Retiro Mensual'!$A$2:$A$2629,BU$4,'Retiro Mensual'!$B$2:$B$2629,$B123,'Retiro Mensual'!$C$2:$C$2629,BU$5)</f>
        <v>0</v>
      </c>
      <c r="BV123" s="13">
        <f>SUMIFS('Retiro Mensual'!$E$2:$E$2629,'Retiro Mensual'!$A$2:$A$2629,BV$4,'Retiro Mensual'!$B$2:$B$2629,$B123,'Retiro Mensual'!$C$2:$C$2629,BV$5)</f>
        <v>0</v>
      </c>
      <c r="BW123" s="14">
        <f>SUMIFS('Retiro Mensual'!$E$2:$E$2629,'Retiro Mensual'!$A$2:$A$2629,BW$4,'Retiro Mensual'!$B$2:$B$2629,$B123,'Retiro Mensual'!$C$2:$C$2629,BW$5)</f>
        <v>0</v>
      </c>
      <c r="BX123" s="13"/>
      <c r="BY123" s="12">
        <f>SUMIFS('Compra Ventas'!$E$2:$E$2700,'Compra Ventas'!$A$2:$A$2700,BY$4,'Compra Ventas'!$B$2:$B$2700,$B123,'Compra Ventas'!$C$2:$C$2700,BY$5)</f>
        <v>0</v>
      </c>
      <c r="BZ123" s="13">
        <f>SUMIFS('Compra Ventas'!$E$2:$E$2700,'Compra Ventas'!$A$2:$A$2700,BZ$4,'Compra Ventas'!$B$2:$B$2700,$B123,'Compra Ventas'!$C$2:$C$2700,BZ$5)</f>
        <v>0</v>
      </c>
      <c r="CA123" s="13">
        <f>SUMIFS('Compra Ventas'!$E$2:$E$2700,'Compra Ventas'!$A$2:$A$2700,CA$4,'Compra Ventas'!$B$2:$B$2700,$B123,'Compra Ventas'!$C$2:$C$2700,CA$5)</f>
        <v>0</v>
      </c>
      <c r="CB123" s="13">
        <f>SUMIFS('Compra Ventas'!$E$2:$E$2700,'Compra Ventas'!$A$2:$A$2700,CB$4,'Compra Ventas'!$B$2:$B$2700,$B123,'Compra Ventas'!$C$2:$C$2700,CB$5)</f>
        <v>0</v>
      </c>
      <c r="CC123" s="13">
        <f>SUMIFS('Compra Ventas'!$E$2:$E$2700,'Compra Ventas'!$A$2:$A$2700,CC$4,'Compra Ventas'!$B$2:$B$2700,$B123,'Compra Ventas'!$C$2:$C$2700,CC$5)</f>
        <v>0</v>
      </c>
      <c r="CD123" s="13">
        <f>SUMIFS('Compra Ventas'!$E$2:$E$2700,'Compra Ventas'!$A$2:$A$2700,CD$4,'Compra Ventas'!$B$2:$B$2700,$B123,'Compra Ventas'!$C$2:$C$2700,CD$5)</f>
        <v>0</v>
      </c>
      <c r="CE123" s="13">
        <f>SUMIFS('Compra Ventas'!$E$2:$E$2700,'Compra Ventas'!$A$2:$A$2700,CE$4,'Compra Ventas'!$B$2:$B$2700,$B123,'Compra Ventas'!$C$2:$C$2700,CE$5)</f>
        <v>0</v>
      </c>
      <c r="CF123" s="13">
        <f>SUMIFS('Compra Ventas'!$E$2:$E$2700,'Compra Ventas'!$A$2:$A$2700,CF$4,'Compra Ventas'!$B$2:$B$2700,$B123,'Compra Ventas'!$C$2:$C$2700,CF$5)</f>
        <v>0</v>
      </c>
      <c r="CG123" s="13">
        <f>SUMIFS('Compra Ventas'!$E$2:$E$2700,'Compra Ventas'!$A$2:$A$2700,CG$4,'Compra Ventas'!$B$2:$B$2700,$B123,'Compra Ventas'!$C$2:$C$2700,CG$5)</f>
        <v>0</v>
      </c>
      <c r="CH123" s="13">
        <f>SUMIFS('Compra Ventas'!$E$2:$E$2700,'Compra Ventas'!$A$2:$A$2700,CH$4,'Compra Ventas'!$B$2:$B$2700,$B123,'Compra Ventas'!$C$2:$C$2700,CH$5)</f>
        <v>0</v>
      </c>
      <c r="CI123" s="13">
        <f>SUMIFS('Compra Ventas'!$E$2:$E$2700,'Compra Ventas'!$A$2:$A$2700,CI$4,'Compra Ventas'!$B$2:$B$2700,$B123,'Compra Ventas'!$C$2:$C$2700,CI$5)</f>
        <v>0</v>
      </c>
      <c r="CJ123" s="14">
        <f>SUMIFS('Compra Ventas'!$E$2:$E$2700,'Compra Ventas'!$A$2:$A$2700,CJ$4,'Compra Ventas'!$B$2:$B$2700,$B123,'Compra Ventas'!$C$2:$C$2700,CJ$5)</f>
        <v>0</v>
      </c>
      <c r="CK123" s="12">
        <f>SUMIFS('Compra Ventas'!$E$2:$E$2700,'Compra Ventas'!$A$2:$A$2700,CK$4,'Compra Ventas'!$B$2:$B$2700,$B123,'Compra Ventas'!$C$2:$C$2700,CK$5)</f>
        <v>0</v>
      </c>
      <c r="CL123" s="13">
        <f>SUMIFS('Compra Ventas'!$E$2:$E$2700,'Compra Ventas'!$A$2:$A$2700,CL$4,'Compra Ventas'!$B$2:$B$2700,$B123,'Compra Ventas'!$C$2:$C$2700,CL$5)</f>
        <v>0</v>
      </c>
      <c r="CM123" s="13">
        <f>SUMIFS('Compra Ventas'!$E$2:$E$2700,'Compra Ventas'!$A$2:$A$2700,CM$4,'Compra Ventas'!$B$2:$B$2700,$B123,'Compra Ventas'!$C$2:$C$2700,CM$5)</f>
        <v>0</v>
      </c>
      <c r="CN123" s="13">
        <f>SUMIFS('Compra Ventas'!$E$2:$E$2700,'Compra Ventas'!$A$2:$A$2700,CN$4,'Compra Ventas'!$B$2:$B$2700,$B123,'Compra Ventas'!$C$2:$C$2700,CN$5)</f>
        <v>0</v>
      </c>
      <c r="CO123" s="13">
        <f>SUMIFS('Compra Ventas'!$E$2:$E$2700,'Compra Ventas'!$A$2:$A$2700,CO$4,'Compra Ventas'!$B$2:$B$2700,$B123,'Compra Ventas'!$C$2:$C$2700,CO$5)</f>
        <v>0</v>
      </c>
      <c r="CP123" s="13">
        <f>SUMIFS('Compra Ventas'!$E$2:$E$2700,'Compra Ventas'!$A$2:$A$2700,CP$4,'Compra Ventas'!$B$2:$B$2700,$B123,'Compra Ventas'!$C$2:$C$2700,CP$5)</f>
        <v>0</v>
      </c>
      <c r="CQ123" s="13">
        <f>SUMIFS('Compra Ventas'!$E$2:$E$2700,'Compra Ventas'!$A$2:$A$2700,CQ$4,'Compra Ventas'!$B$2:$B$2700,$B123,'Compra Ventas'!$C$2:$C$2700,CQ$5)</f>
        <v>0</v>
      </c>
      <c r="CR123" s="13">
        <f>SUMIFS('Compra Ventas'!$E$2:$E$2700,'Compra Ventas'!$A$2:$A$2700,CR$4,'Compra Ventas'!$B$2:$B$2700,$B123,'Compra Ventas'!$C$2:$C$2700,CR$5)</f>
        <v>0</v>
      </c>
      <c r="CS123" s="13">
        <f>SUMIFS('Compra Ventas'!$E$2:$E$2700,'Compra Ventas'!$A$2:$A$2700,CS$4,'Compra Ventas'!$B$2:$B$2700,$B123,'Compra Ventas'!$C$2:$C$2700,CS$5)</f>
        <v>0</v>
      </c>
      <c r="CT123" s="13">
        <f>SUMIFS('Compra Ventas'!$E$2:$E$2700,'Compra Ventas'!$A$2:$A$2700,CT$4,'Compra Ventas'!$B$2:$B$2700,$B123,'Compra Ventas'!$C$2:$C$2700,CT$5)</f>
        <v>0</v>
      </c>
      <c r="CU123" s="13">
        <f>SUMIFS('Compra Ventas'!$E$2:$E$2700,'Compra Ventas'!$A$2:$A$2700,CU$4,'Compra Ventas'!$B$2:$B$2700,$B123,'Compra Ventas'!$C$2:$C$2700,CU$5)</f>
        <v>0</v>
      </c>
      <c r="CV123" s="14">
        <f>SUMIFS('Compra Ventas'!$E$2:$E$2700,'Compra Ventas'!$A$2:$A$2700,CV$4,'Compra Ventas'!$B$2:$B$2700,$B123,'Compra Ventas'!$C$2:$C$2700,CV$5)</f>
        <v>0</v>
      </c>
      <c r="CW123" s="12">
        <f>SUMIFS('Compra Ventas'!$E$2:$E$2700,'Compra Ventas'!$A$2:$A$2700,CW$4,'Compra Ventas'!$B$2:$B$2700,$B123,'Compra Ventas'!$C$2:$C$2700,CW$5)</f>
        <v>0</v>
      </c>
      <c r="CX123" s="13">
        <f>SUMIFS('Compra Ventas'!$E$2:$E$2700,'Compra Ventas'!$A$2:$A$2700,CX$4,'Compra Ventas'!$B$2:$B$2700,$B123,'Compra Ventas'!$C$2:$C$2700,CX$5)</f>
        <v>0</v>
      </c>
      <c r="CY123" s="13">
        <f>SUMIFS('Compra Ventas'!$E$2:$E$2700,'Compra Ventas'!$A$2:$A$2700,CY$4,'Compra Ventas'!$B$2:$B$2700,$B123,'Compra Ventas'!$C$2:$C$2700,CY$5)</f>
        <v>0</v>
      </c>
      <c r="CZ123" s="13">
        <f>SUMIFS('Compra Ventas'!$E$2:$E$2700,'Compra Ventas'!$A$2:$A$2700,CZ$4,'Compra Ventas'!$B$2:$B$2700,$B123,'Compra Ventas'!$C$2:$C$2700,CZ$5)</f>
        <v>0</v>
      </c>
      <c r="DA123" s="13">
        <f>SUMIFS('Compra Ventas'!$E$2:$E$2700,'Compra Ventas'!$A$2:$A$2700,DA$4,'Compra Ventas'!$B$2:$B$2700,$B123,'Compra Ventas'!$C$2:$C$2700,DA$5)</f>
        <v>0</v>
      </c>
      <c r="DB123" s="13">
        <f>SUMIFS('Compra Ventas'!$E$2:$E$2700,'Compra Ventas'!$A$2:$A$2700,DB$4,'Compra Ventas'!$B$2:$B$2700,$B123,'Compra Ventas'!$C$2:$C$2700,DB$5)</f>
        <v>0</v>
      </c>
      <c r="DC123" s="13">
        <f>SUMIFS('Compra Ventas'!$E$2:$E$2700,'Compra Ventas'!$A$2:$A$2700,DC$4,'Compra Ventas'!$B$2:$B$2700,$B123,'Compra Ventas'!$C$2:$C$2700,DC$5)</f>
        <v>0</v>
      </c>
      <c r="DD123" s="13">
        <f>SUMIFS('Compra Ventas'!$E$2:$E$2700,'Compra Ventas'!$A$2:$A$2700,DD$4,'Compra Ventas'!$B$2:$B$2700,$B123,'Compra Ventas'!$C$2:$C$2700,DD$5)</f>
        <v>0</v>
      </c>
      <c r="DE123" s="13">
        <f>SUMIFS('Compra Ventas'!$E$2:$E$2700,'Compra Ventas'!$A$2:$A$2700,DE$4,'Compra Ventas'!$B$2:$B$2700,$B123,'Compra Ventas'!$C$2:$C$2700,DE$5)</f>
        <v>0</v>
      </c>
      <c r="DF123" s="13">
        <f>SUMIFS('Compra Ventas'!$E$2:$E$2700,'Compra Ventas'!$A$2:$A$2700,DF$4,'Compra Ventas'!$B$2:$B$2700,$B123,'Compra Ventas'!$C$2:$C$2700,DF$5)</f>
        <v>0</v>
      </c>
      <c r="DG123" s="13">
        <f>SUMIFS('Compra Ventas'!$E$2:$E$2700,'Compra Ventas'!$A$2:$A$2700,DG$4,'Compra Ventas'!$B$2:$B$2700,$B123,'Compra Ventas'!$C$2:$C$2700,DG$5)</f>
        <v>0</v>
      </c>
      <c r="DH123" s="14">
        <f>SUMIFS('Compra Ventas'!$E$2:$E$2700,'Compra Ventas'!$A$2:$A$2700,DH$4,'Compra Ventas'!$B$2:$B$2700,$B123,'Compra Ventas'!$C$2:$C$2700,DH$5)</f>
        <v>0</v>
      </c>
      <c r="DI123" s="84"/>
      <c r="DJ123" s="98">
        <f>SUMIFS('Ajuste Ciclado'!D$5:D$47,'Ajuste Ciclado'!$C$5:$C$47,Balance!DJ$4,'Ajuste Ciclado'!$B$5:$B$47,Balance!$B123)</f>
        <v>0</v>
      </c>
      <c r="DK123" s="99">
        <f>SUMIFS('Ajuste Ciclado'!E$5:E$47,'Ajuste Ciclado'!$C$5:$C$47,Balance!DK$4,'Ajuste Ciclado'!$B$5:$B$47,Balance!$B123)</f>
        <v>0</v>
      </c>
      <c r="DL123" s="99">
        <f>SUMIFS('Ajuste Ciclado'!F$5:F$47,'Ajuste Ciclado'!$C$5:$C$47,Balance!DL$4,'Ajuste Ciclado'!$B$5:$B$47,Balance!$B123)</f>
        <v>0</v>
      </c>
      <c r="DM123" s="99">
        <f>SUMIFS('Ajuste Ciclado'!G$5:G$47,'Ajuste Ciclado'!$C$5:$C$47,Balance!DM$4,'Ajuste Ciclado'!$B$5:$B$47,Balance!$B123)</f>
        <v>0</v>
      </c>
      <c r="DN123" s="99">
        <f>SUMIFS('Ajuste Ciclado'!H$5:H$47,'Ajuste Ciclado'!$C$5:$C$47,Balance!DN$4,'Ajuste Ciclado'!$B$5:$B$47,Balance!$B123)</f>
        <v>0</v>
      </c>
      <c r="DO123" s="99">
        <f>SUMIFS('Ajuste Ciclado'!I$5:I$47,'Ajuste Ciclado'!$C$5:$C$47,Balance!DO$4,'Ajuste Ciclado'!$B$5:$B$47,Balance!$B123)</f>
        <v>0</v>
      </c>
      <c r="DP123" s="99">
        <f>SUMIFS('Ajuste Ciclado'!J$5:J$47,'Ajuste Ciclado'!$C$5:$C$47,Balance!DP$4,'Ajuste Ciclado'!$B$5:$B$47,Balance!$B123)</f>
        <v>0</v>
      </c>
      <c r="DQ123" s="99">
        <f>SUMIFS('Ajuste Ciclado'!K$5:K$47,'Ajuste Ciclado'!$C$5:$C$47,Balance!DQ$4,'Ajuste Ciclado'!$B$5:$B$47,Balance!$B123)</f>
        <v>0</v>
      </c>
      <c r="DR123" s="99">
        <f>SUMIFS('Ajuste Ciclado'!L$5:L$47,'Ajuste Ciclado'!$C$5:$C$47,Balance!DR$4,'Ajuste Ciclado'!$B$5:$B$47,Balance!$B123)</f>
        <v>0</v>
      </c>
      <c r="DS123" s="99">
        <f>SUMIFS('Ajuste Ciclado'!M$5:M$47,'Ajuste Ciclado'!$C$5:$C$47,Balance!DS$4,'Ajuste Ciclado'!$B$5:$B$47,Balance!$B123)</f>
        <v>0</v>
      </c>
      <c r="DT123" s="99">
        <f>SUMIFS('Ajuste Ciclado'!N$5:N$47,'Ajuste Ciclado'!$C$5:$C$47,Balance!DT$4,'Ajuste Ciclado'!$B$5:$B$47,Balance!$B123)</f>
        <v>0</v>
      </c>
      <c r="DU123" s="100">
        <f>SUMIFS('Ajuste Ciclado'!O$5:O$47,'Ajuste Ciclado'!$C$5:$C$47,Balance!DU$4,'Ajuste Ciclado'!$B$5:$B$47,Balance!$B123)</f>
        <v>0</v>
      </c>
      <c r="DV123" s="98">
        <f>SUMIFS('Ajuste Ciclado'!D$5:D$47,'Ajuste Ciclado'!$C$5:$C$47,Balance!DV$4,'Ajuste Ciclado'!$B$5:$B$47,Balance!$B123)</f>
        <v>0</v>
      </c>
      <c r="DW123" s="99">
        <f>SUMIFS('Ajuste Ciclado'!E$5:E$47,'Ajuste Ciclado'!$C$5:$C$47,Balance!DW$4,'Ajuste Ciclado'!$B$5:$B$47,Balance!$B123)</f>
        <v>0</v>
      </c>
      <c r="DX123" s="99">
        <f>SUMIFS('Ajuste Ciclado'!F$5:F$47,'Ajuste Ciclado'!$C$5:$C$47,Balance!DX$4,'Ajuste Ciclado'!$B$5:$B$47,Balance!$B123)</f>
        <v>0</v>
      </c>
      <c r="DY123" s="99">
        <f>SUMIFS('Ajuste Ciclado'!G$5:G$47,'Ajuste Ciclado'!$C$5:$C$47,Balance!DY$4,'Ajuste Ciclado'!$B$5:$B$47,Balance!$B123)</f>
        <v>0</v>
      </c>
      <c r="DZ123" s="99">
        <f>SUMIFS('Ajuste Ciclado'!H$5:H$47,'Ajuste Ciclado'!$C$5:$C$47,Balance!DZ$4,'Ajuste Ciclado'!$B$5:$B$47,Balance!$B123)</f>
        <v>0</v>
      </c>
      <c r="EA123" s="99">
        <f>SUMIFS('Ajuste Ciclado'!I$5:I$47,'Ajuste Ciclado'!$C$5:$C$47,Balance!EA$4,'Ajuste Ciclado'!$B$5:$B$47,Balance!$B123)</f>
        <v>0</v>
      </c>
      <c r="EB123" s="99">
        <f>SUMIFS('Ajuste Ciclado'!J$5:J$47,'Ajuste Ciclado'!$C$5:$C$47,Balance!EB$4,'Ajuste Ciclado'!$B$5:$B$47,Balance!$B123)</f>
        <v>0</v>
      </c>
      <c r="EC123" s="99">
        <f>SUMIFS('Ajuste Ciclado'!K$5:K$47,'Ajuste Ciclado'!$C$5:$C$47,Balance!EC$4,'Ajuste Ciclado'!$B$5:$B$47,Balance!$B123)</f>
        <v>0</v>
      </c>
      <c r="ED123" s="99">
        <f>SUMIFS('Ajuste Ciclado'!L$5:L$47,'Ajuste Ciclado'!$C$5:$C$47,Balance!ED$4,'Ajuste Ciclado'!$B$5:$B$47,Balance!$B123)</f>
        <v>0</v>
      </c>
      <c r="EE123" s="99">
        <f>SUMIFS('Ajuste Ciclado'!M$5:M$47,'Ajuste Ciclado'!$C$5:$C$47,Balance!EE$4,'Ajuste Ciclado'!$B$5:$B$47,Balance!$B123)</f>
        <v>0</v>
      </c>
      <c r="EF123" s="99">
        <f>SUMIFS('Ajuste Ciclado'!N$5:N$47,'Ajuste Ciclado'!$C$5:$C$47,Balance!EF$4,'Ajuste Ciclado'!$B$5:$B$47,Balance!$B123)</f>
        <v>0</v>
      </c>
      <c r="EG123" s="100">
        <f>SUMIFS('Ajuste Ciclado'!O$5:O$47,'Ajuste Ciclado'!$C$5:$C$47,Balance!EG$4,'Ajuste Ciclado'!$B$5:$B$47,Balance!$B123)</f>
        <v>0</v>
      </c>
      <c r="EH123" s="98">
        <f>SUMIFS('Ajuste Ciclado'!D$5:D$47,'Ajuste Ciclado'!$C$5:$C$47,Balance!EH$4,'Ajuste Ciclado'!$B$5:$B$47,Balance!$B123)</f>
        <v>0</v>
      </c>
      <c r="EI123" s="99">
        <f>SUMIFS('Ajuste Ciclado'!E$5:E$47,'Ajuste Ciclado'!$C$5:$C$47,Balance!EI$4,'Ajuste Ciclado'!$B$5:$B$47,Balance!$B123)</f>
        <v>0</v>
      </c>
      <c r="EJ123" s="99">
        <f>SUMIFS('Ajuste Ciclado'!F$5:F$47,'Ajuste Ciclado'!$C$5:$C$47,Balance!EJ$4,'Ajuste Ciclado'!$B$5:$B$47,Balance!$B123)</f>
        <v>0</v>
      </c>
      <c r="EK123" s="99">
        <f>SUMIFS('Ajuste Ciclado'!G$5:G$47,'Ajuste Ciclado'!$C$5:$C$47,Balance!EK$4,'Ajuste Ciclado'!$B$5:$B$47,Balance!$B123)</f>
        <v>0</v>
      </c>
      <c r="EL123" s="99">
        <f>SUMIFS('Ajuste Ciclado'!H$5:H$47,'Ajuste Ciclado'!$C$5:$C$47,Balance!EL$4,'Ajuste Ciclado'!$B$5:$B$47,Balance!$B123)</f>
        <v>0</v>
      </c>
      <c r="EM123" s="99">
        <f>SUMIFS('Ajuste Ciclado'!I$5:I$47,'Ajuste Ciclado'!$C$5:$C$47,Balance!EM$4,'Ajuste Ciclado'!$B$5:$B$47,Balance!$B123)</f>
        <v>0</v>
      </c>
      <c r="EN123" s="99">
        <f>SUMIFS('Ajuste Ciclado'!J$5:J$47,'Ajuste Ciclado'!$C$5:$C$47,Balance!EN$4,'Ajuste Ciclado'!$B$5:$B$47,Balance!$B123)</f>
        <v>0</v>
      </c>
      <c r="EO123" s="99">
        <f>SUMIFS('Ajuste Ciclado'!K$5:K$47,'Ajuste Ciclado'!$C$5:$C$47,Balance!EO$4,'Ajuste Ciclado'!$B$5:$B$47,Balance!$B123)</f>
        <v>0</v>
      </c>
      <c r="EP123" s="99">
        <f>SUMIFS('Ajuste Ciclado'!L$5:L$47,'Ajuste Ciclado'!$C$5:$C$47,Balance!EP$4,'Ajuste Ciclado'!$B$5:$B$47,Balance!$B123)</f>
        <v>0</v>
      </c>
      <c r="EQ123" s="99">
        <f>SUMIFS('Ajuste Ciclado'!M$5:M$47,'Ajuste Ciclado'!$C$5:$C$47,Balance!EQ$4,'Ajuste Ciclado'!$B$5:$B$47,Balance!$B123)</f>
        <v>0</v>
      </c>
      <c r="ER123" s="99">
        <f>SUMIFS('Ajuste Ciclado'!N$5:N$47,'Ajuste Ciclado'!$C$5:$C$47,Balance!ER$4,'Ajuste Ciclado'!$B$5:$B$47,Balance!$B123)</f>
        <v>0</v>
      </c>
      <c r="ES123" s="100">
        <f>SUMIFS('Ajuste Ciclado'!O$5:O$47,'Ajuste Ciclado'!$C$5:$C$47,Balance!ES$4,'Ajuste Ciclado'!$B$5:$B$47,Balance!$B123)</f>
        <v>0</v>
      </c>
      <c r="ET123" s="84"/>
      <c r="EU123" s="12">
        <f t="shared" si="181"/>
        <v>0</v>
      </c>
      <c r="EV123" s="13">
        <f t="shared" si="145"/>
        <v>0</v>
      </c>
      <c r="EW123" s="13">
        <f t="shared" si="146"/>
        <v>0</v>
      </c>
      <c r="EX123" s="13">
        <f t="shared" si="147"/>
        <v>0</v>
      </c>
      <c r="EY123" s="13">
        <f t="shared" si="148"/>
        <v>0</v>
      </c>
      <c r="EZ123" s="13">
        <f t="shared" si="149"/>
        <v>0</v>
      </c>
      <c r="FA123" s="13">
        <f t="shared" si="150"/>
        <v>0</v>
      </c>
      <c r="FB123" s="13">
        <f t="shared" si="151"/>
        <v>0</v>
      </c>
      <c r="FC123" s="13">
        <f t="shared" si="152"/>
        <v>0</v>
      </c>
      <c r="FD123" s="13">
        <f t="shared" si="153"/>
        <v>0</v>
      </c>
      <c r="FE123" s="13">
        <f t="shared" si="154"/>
        <v>0</v>
      </c>
      <c r="FF123" s="14">
        <f t="shared" si="155"/>
        <v>0</v>
      </c>
      <c r="FG123" s="12">
        <f t="shared" si="156"/>
        <v>0</v>
      </c>
      <c r="FH123" s="13">
        <f t="shared" si="157"/>
        <v>0</v>
      </c>
      <c r="FI123" s="13">
        <f t="shared" si="158"/>
        <v>0</v>
      </c>
      <c r="FJ123" s="13">
        <f t="shared" si="159"/>
        <v>0</v>
      </c>
      <c r="FK123" s="13">
        <f t="shared" si="160"/>
        <v>0</v>
      </c>
      <c r="FL123" s="13">
        <f t="shared" si="161"/>
        <v>0</v>
      </c>
      <c r="FM123" s="13">
        <f t="shared" si="162"/>
        <v>0</v>
      </c>
      <c r="FN123" s="13">
        <f t="shared" si="163"/>
        <v>0</v>
      </c>
      <c r="FO123" s="13">
        <f t="shared" si="164"/>
        <v>0</v>
      </c>
      <c r="FP123" s="13">
        <f t="shared" si="165"/>
        <v>0</v>
      </c>
      <c r="FQ123" s="13">
        <f t="shared" si="166"/>
        <v>0</v>
      </c>
      <c r="FR123" s="14">
        <f t="shared" si="167"/>
        <v>0</v>
      </c>
      <c r="FS123" s="12">
        <f t="shared" si="168"/>
        <v>0</v>
      </c>
      <c r="FT123" s="13">
        <f t="shared" si="169"/>
        <v>0</v>
      </c>
      <c r="FU123" s="13">
        <f t="shared" si="170"/>
        <v>0</v>
      </c>
      <c r="FV123" s="13">
        <f t="shared" si="171"/>
        <v>0</v>
      </c>
      <c r="FW123" s="13">
        <f t="shared" si="172"/>
        <v>0</v>
      </c>
      <c r="FX123" s="13">
        <f t="shared" si="173"/>
        <v>0</v>
      </c>
      <c r="FY123" s="13">
        <f t="shared" si="174"/>
        <v>0</v>
      </c>
      <c r="FZ123" s="13">
        <f t="shared" si="175"/>
        <v>0</v>
      </c>
      <c r="GA123" s="13">
        <f t="shared" si="176"/>
        <v>0</v>
      </c>
      <c r="GB123" s="13">
        <f t="shared" si="177"/>
        <v>0</v>
      </c>
      <c r="GC123" s="13">
        <f t="shared" si="178"/>
        <v>0</v>
      </c>
      <c r="GD123" s="14">
        <f t="shared" si="179"/>
        <v>0</v>
      </c>
      <c r="GE123" s="84"/>
      <c r="GF123" s="12">
        <f t="shared" si="182"/>
        <v>0</v>
      </c>
      <c r="GG123" s="13">
        <f t="shared" si="182"/>
        <v>0</v>
      </c>
      <c r="GH123" s="14">
        <f t="shared" si="182"/>
        <v>0</v>
      </c>
      <c r="GI123" s="6">
        <f t="shared" si="183"/>
        <v>1</v>
      </c>
      <c r="GJ123" s="12">
        <f t="shared" si="184"/>
        <v>0</v>
      </c>
      <c r="GK123" s="13">
        <f t="shared" si="185"/>
        <v>0</v>
      </c>
      <c r="GL123" s="14">
        <f t="shared" si="186"/>
        <v>0</v>
      </c>
      <c r="GM123" s="84"/>
      <c r="GN123" s="66">
        <f t="shared" si="187"/>
        <v>0</v>
      </c>
      <c r="GO123" s="84"/>
      <c r="GP123" s="63" t="str" cm="1">
        <f t="array" ref="GP123">INDEX($GF$4:$GH$4,1,GI123)</f>
        <v>Sample 1</v>
      </c>
      <c r="GQ123" s="12">
        <f t="shared" si="188"/>
        <v>0</v>
      </c>
      <c r="GR123" s="13">
        <f t="shared" si="188"/>
        <v>0</v>
      </c>
      <c r="GS123" s="14">
        <f t="shared" si="188"/>
        <v>0</v>
      </c>
      <c r="GT123" s="12">
        <f t="shared" si="189"/>
        <v>0</v>
      </c>
      <c r="GU123" s="13">
        <f t="shared" si="189"/>
        <v>0</v>
      </c>
      <c r="GV123" s="14">
        <f t="shared" si="189"/>
        <v>0</v>
      </c>
      <c r="GW123" s="12">
        <f t="shared" si="190"/>
        <v>0</v>
      </c>
      <c r="GX123" s="13">
        <f t="shared" si="190"/>
        <v>0</v>
      </c>
      <c r="GY123" s="14">
        <f t="shared" si="190"/>
        <v>0</v>
      </c>
      <c r="GZ123" s="84" t="str">
        <f t="shared" si="194"/>
        <v>Sample 1</v>
      </c>
      <c r="HA123" s="12">
        <f t="shared" si="191"/>
        <v>0</v>
      </c>
      <c r="HB123" s="13">
        <f t="shared" si="191"/>
        <v>0</v>
      </c>
      <c r="HC123" s="14">
        <f t="shared" si="191"/>
        <v>0</v>
      </c>
      <c r="HD123" s="6">
        <f t="shared" si="195"/>
        <v>0</v>
      </c>
      <c r="HE123" s="84" t="str">
        <f t="shared" si="196"/>
        <v>Ok</v>
      </c>
    </row>
    <row r="124" spans="2:213" s="111" customFormat="1" hidden="1" x14ac:dyDescent="0.3">
      <c r="B124" s="111" t="s">
        <v>425</v>
      </c>
      <c r="C124" s="12">
        <f>SUMIFS(Inyecciones!$E$2:$E$14185,Inyecciones!$A$2:$A$14185,Balance!C$4,Inyecciones!$B$2:$B$14185,Balance!$B124,Inyecciones!$C$2:$C$14185,Balance!C$5)</f>
        <v>22333.183858298009</v>
      </c>
      <c r="D124" s="13">
        <f>SUMIFS(Inyecciones!$E$2:$E$14185,Inyecciones!$A$2:$A$14185,Balance!D$4,Inyecciones!$B$2:$B$14185,Balance!$B124,Inyecciones!$C$2:$C$14185,Balance!D$5)</f>
        <v>21696.037384382918</v>
      </c>
      <c r="E124" s="13">
        <f>SUMIFS(Inyecciones!$E$2:$E$14185,Inyecciones!$A$2:$A$14185,Balance!E$4,Inyecciones!$B$2:$B$14185,Balance!$B124,Inyecciones!$C$2:$C$14185,Balance!E$5)</f>
        <v>15598.89477815944</v>
      </c>
      <c r="F124" s="13">
        <f>SUMIFS(Inyecciones!$E$2:$E$14185,Inyecciones!$A$2:$A$14185,Balance!F$4,Inyecciones!$B$2:$B$14185,Balance!$B124,Inyecciones!$C$2:$C$14185,Balance!F$5)</f>
        <v>14380.21661680199</v>
      </c>
      <c r="G124" s="13">
        <f>SUMIFS(Inyecciones!$E$2:$E$14185,Inyecciones!$A$2:$A$14185,Balance!G$4,Inyecciones!$B$2:$B$14185,Balance!$B124,Inyecciones!$C$2:$C$14185,Balance!G$5)</f>
        <v>14407.005797909809</v>
      </c>
      <c r="H124" s="13">
        <f>SUMIFS(Inyecciones!$E$2:$E$14185,Inyecciones!$A$2:$A$14185,Balance!H$4,Inyecciones!$B$2:$B$14185,Balance!$B124,Inyecciones!$C$2:$C$14185,Balance!H$5)</f>
        <v>13159.55835258584</v>
      </c>
      <c r="I124" s="13">
        <f>SUMIFS(Inyecciones!$E$2:$E$14185,Inyecciones!$A$2:$A$14185,Balance!I$4,Inyecciones!$B$2:$B$14185,Balance!$B124,Inyecciones!$C$2:$C$14185,Balance!I$5)</f>
        <v>12659.980082221669</v>
      </c>
      <c r="J124" s="13">
        <f>SUMIFS(Inyecciones!$E$2:$E$14185,Inyecciones!$A$2:$A$14185,Balance!J$4,Inyecciones!$B$2:$B$14185,Balance!$B124,Inyecciones!$C$2:$C$14185,Balance!J$5)</f>
        <v>13341.567219754779</v>
      </c>
      <c r="K124" s="13">
        <f>SUMIFS(Inyecciones!$E$2:$E$14185,Inyecciones!$A$2:$A$14185,Balance!K$4,Inyecciones!$B$2:$B$14185,Balance!$B124,Inyecciones!$C$2:$C$14185,Balance!K$5)</f>
        <v>17513.669755101859</v>
      </c>
      <c r="L124" s="13">
        <f>SUMIFS(Inyecciones!$E$2:$E$14185,Inyecciones!$A$2:$A$14185,Balance!L$4,Inyecciones!$B$2:$B$14185,Balance!$B124,Inyecciones!$C$2:$C$14185,Balance!L$5)</f>
        <v>19588.624241206329</v>
      </c>
      <c r="M124" s="13">
        <f>SUMIFS(Inyecciones!$E$2:$E$14185,Inyecciones!$A$2:$A$14185,Balance!M$4,Inyecciones!$B$2:$B$14185,Balance!$B124,Inyecciones!$C$2:$C$14185,Balance!M$5)</f>
        <v>26707.099284659609</v>
      </c>
      <c r="N124" s="14">
        <f>SUMIFS(Inyecciones!$E$2:$E$14185,Inyecciones!$A$2:$A$14185,Balance!N$4,Inyecciones!$B$2:$B$14185,Balance!$B124,Inyecciones!$C$2:$C$14185,Balance!N$5)</f>
        <v>31276.537217000321</v>
      </c>
      <c r="O124" s="12">
        <f>SUMIFS(Inyecciones!$E$2:$E$14185,Inyecciones!$A$2:$A$14185,Balance!O$4,Inyecciones!$B$2:$B$14185,Balance!$B124,Inyecciones!$C$2:$C$14185,Balance!O$5)</f>
        <v>22375.37911160295</v>
      </c>
      <c r="P124" s="13">
        <f>SUMIFS(Inyecciones!$E$2:$E$14185,Inyecciones!$A$2:$A$14185,Balance!P$4,Inyecciones!$B$2:$B$14185,Balance!$B124,Inyecciones!$C$2:$C$14185,Balance!P$5)</f>
        <v>21852.217453355759</v>
      </c>
      <c r="Q124" s="13">
        <f>SUMIFS(Inyecciones!$E$2:$E$14185,Inyecciones!$A$2:$A$14185,Balance!Q$4,Inyecciones!$B$2:$B$14185,Balance!$B124,Inyecciones!$C$2:$C$14185,Balance!Q$5)</f>
        <v>15729.189106008251</v>
      </c>
      <c r="R124" s="13">
        <f>SUMIFS(Inyecciones!$E$2:$E$14185,Inyecciones!$A$2:$A$14185,Balance!R$4,Inyecciones!$B$2:$B$14185,Balance!$B124,Inyecciones!$C$2:$C$14185,Balance!R$5)</f>
        <v>22785.817934926039</v>
      </c>
      <c r="S124" s="13">
        <f>SUMIFS(Inyecciones!$E$2:$E$14185,Inyecciones!$A$2:$A$14185,Balance!S$4,Inyecciones!$B$2:$B$14185,Balance!$B124,Inyecciones!$C$2:$C$14185,Balance!S$5)</f>
        <v>19640.708659271389</v>
      </c>
      <c r="T124" s="13">
        <f>SUMIFS(Inyecciones!$E$2:$E$14185,Inyecciones!$A$2:$A$14185,Balance!T$4,Inyecciones!$B$2:$B$14185,Balance!$B124,Inyecciones!$C$2:$C$14185,Balance!T$5)</f>
        <v>19427.822503862881</v>
      </c>
      <c r="U124" s="13">
        <f>SUMIFS(Inyecciones!$E$2:$E$14185,Inyecciones!$A$2:$A$14185,Balance!U$4,Inyecciones!$B$2:$B$14185,Balance!$B124,Inyecciones!$C$2:$C$14185,Balance!U$5)</f>
        <v>26295.928880643169</v>
      </c>
      <c r="V124" s="13">
        <f>SUMIFS(Inyecciones!$E$2:$E$14185,Inyecciones!$A$2:$A$14185,Balance!V$4,Inyecciones!$B$2:$B$14185,Balance!$B124,Inyecciones!$C$2:$C$14185,Balance!V$5)</f>
        <v>30732.087931205791</v>
      </c>
      <c r="W124" s="13">
        <f>SUMIFS(Inyecciones!$E$2:$E$14185,Inyecciones!$A$2:$A$14185,Balance!W$4,Inyecciones!$B$2:$B$14185,Balance!$B124,Inyecciones!$C$2:$C$14185,Balance!W$5)</f>
        <v>26326.28867845692</v>
      </c>
      <c r="X124" s="13">
        <f>SUMIFS(Inyecciones!$E$2:$E$14185,Inyecciones!$A$2:$A$14185,Balance!X$4,Inyecciones!$B$2:$B$14185,Balance!$B124,Inyecciones!$C$2:$C$14185,Balance!X$5)</f>
        <v>21365.155010514951</v>
      </c>
      <c r="Y124" s="13">
        <f>SUMIFS(Inyecciones!$E$2:$E$14185,Inyecciones!$A$2:$A$14185,Balance!Y$4,Inyecciones!$B$2:$B$14185,Balance!$B124,Inyecciones!$C$2:$C$14185,Balance!Y$5)</f>
        <v>22714.9551438374</v>
      </c>
      <c r="Z124" s="14">
        <f>SUMIFS(Inyecciones!$E$2:$E$14185,Inyecciones!$A$2:$A$14185,Balance!Z$4,Inyecciones!$B$2:$B$14185,Balance!$B124,Inyecciones!$C$2:$C$14185,Balance!Z$5)</f>
        <v>37760.028528237592</v>
      </c>
      <c r="AA124" s="12">
        <f>SUMIFS(Inyecciones!$E$2:$E$14185,Inyecciones!$A$2:$A$14185,Balance!AA$4,Inyecciones!$B$2:$B$14185,Balance!$B124,Inyecciones!$C$2:$C$14185,Balance!AA$5)</f>
        <v>22387.564332238919</v>
      </c>
      <c r="AB124" s="13">
        <f>SUMIFS(Inyecciones!$E$2:$E$14185,Inyecciones!$A$2:$A$14185,Balance!AB$4,Inyecciones!$B$2:$B$14185,Balance!$B124,Inyecciones!$C$2:$C$14185,Balance!AB$5)</f>
        <v>21847.212263084941</v>
      </c>
      <c r="AC124" s="13">
        <f>SUMIFS(Inyecciones!$E$2:$E$14185,Inyecciones!$A$2:$A$14185,Balance!AC$4,Inyecciones!$B$2:$B$14185,Balance!$B124,Inyecciones!$C$2:$C$14185,Balance!AC$5)</f>
        <v>15677.69584412804</v>
      </c>
      <c r="AD124" s="13">
        <f>SUMIFS(Inyecciones!$E$2:$E$14185,Inyecciones!$A$2:$A$14185,Balance!AD$4,Inyecciones!$B$2:$B$14185,Balance!$B124,Inyecciones!$C$2:$C$14185,Balance!AD$5)</f>
        <v>31495.831009495749</v>
      </c>
      <c r="AE124" s="13">
        <f>SUMIFS(Inyecciones!$E$2:$E$14185,Inyecciones!$A$2:$A$14185,Balance!AE$4,Inyecciones!$B$2:$B$14185,Balance!$B124,Inyecciones!$C$2:$C$14185,Balance!AE$5)</f>
        <v>31738.548383911952</v>
      </c>
      <c r="AF124" s="13">
        <f>SUMIFS(Inyecciones!$E$2:$E$14185,Inyecciones!$A$2:$A$14185,Balance!AF$4,Inyecciones!$B$2:$B$14185,Balance!$B124,Inyecciones!$C$2:$C$14185,Balance!AF$5)</f>
        <v>31328.321628348582</v>
      </c>
      <c r="AG124" s="13">
        <f>SUMIFS(Inyecciones!$E$2:$E$14185,Inyecciones!$A$2:$A$14185,Balance!AG$4,Inyecciones!$B$2:$B$14185,Balance!$B124,Inyecciones!$C$2:$C$14185,Balance!AG$5)</f>
        <v>38853.583516436411</v>
      </c>
      <c r="AH124" s="13">
        <f>SUMIFS(Inyecciones!$E$2:$E$14185,Inyecciones!$A$2:$A$14185,Balance!AH$4,Inyecciones!$B$2:$B$14185,Balance!$B124,Inyecciones!$C$2:$C$14185,Balance!AH$5)</f>
        <v>35424.440423585758</v>
      </c>
      <c r="AI124" s="13">
        <f>SUMIFS(Inyecciones!$E$2:$E$14185,Inyecciones!$A$2:$A$14185,Balance!AI$4,Inyecciones!$B$2:$B$14185,Balance!$B124,Inyecciones!$C$2:$C$14185,Balance!AI$5)</f>
        <v>39473.774812298383</v>
      </c>
      <c r="AJ124" s="13">
        <f>SUMIFS(Inyecciones!$E$2:$E$14185,Inyecciones!$A$2:$A$14185,Balance!AJ$4,Inyecciones!$B$2:$B$14185,Balance!$B124,Inyecciones!$C$2:$C$14185,Balance!AJ$5)</f>
        <v>38976.426461410752</v>
      </c>
      <c r="AK124" s="13">
        <f>SUMIFS(Inyecciones!$E$2:$E$14185,Inyecciones!$A$2:$A$14185,Balance!AK$4,Inyecciones!$B$2:$B$14185,Balance!$B124,Inyecciones!$C$2:$C$14185,Balance!AK$5)</f>
        <v>38928.298650548422</v>
      </c>
      <c r="AL124" s="14">
        <f>SUMIFS(Inyecciones!$E$2:$E$14185,Inyecciones!$A$2:$A$14185,Balance!AL$4,Inyecciones!$B$2:$B$14185,Balance!$B124,Inyecciones!$C$2:$C$14185,Balance!AL$5)</f>
        <v>39509.989550013248</v>
      </c>
      <c r="AM124" s="13"/>
      <c r="AN124" s="12">
        <f>SUMIFS('Retiro Mensual'!$E$2:$E$2629,'Retiro Mensual'!$A$2:$A$2629,AN$4,'Retiro Mensual'!$B$2:$B$2629,$B124,'Retiro Mensual'!$C$2:$C$2629,AN$5)</f>
        <v>0</v>
      </c>
      <c r="AO124" s="13">
        <f>SUMIFS('Retiro Mensual'!$E$2:$E$2629,'Retiro Mensual'!$A$2:$A$2629,AO$4,'Retiro Mensual'!$B$2:$B$2629,$B124,'Retiro Mensual'!$C$2:$C$2629,AO$5)</f>
        <v>0</v>
      </c>
      <c r="AP124" s="13">
        <f>SUMIFS('Retiro Mensual'!$E$2:$E$2629,'Retiro Mensual'!$A$2:$A$2629,AP$4,'Retiro Mensual'!$B$2:$B$2629,$B124,'Retiro Mensual'!$C$2:$C$2629,AP$5)</f>
        <v>0</v>
      </c>
      <c r="AQ124" s="13">
        <f>SUMIFS('Retiro Mensual'!$E$2:$E$2629,'Retiro Mensual'!$A$2:$A$2629,AQ$4,'Retiro Mensual'!$B$2:$B$2629,$B124,'Retiro Mensual'!$C$2:$C$2629,AQ$5)</f>
        <v>0</v>
      </c>
      <c r="AR124" s="13">
        <f>SUMIFS('Retiro Mensual'!$E$2:$E$2629,'Retiro Mensual'!$A$2:$A$2629,AR$4,'Retiro Mensual'!$B$2:$B$2629,$B124,'Retiro Mensual'!$C$2:$C$2629,AR$5)</f>
        <v>0</v>
      </c>
      <c r="AS124" s="13">
        <f>SUMIFS('Retiro Mensual'!$E$2:$E$2629,'Retiro Mensual'!$A$2:$A$2629,AS$4,'Retiro Mensual'!$B$2:$B$2629,$B124,'Retiro Mensual'!$C$2:$C$2629,AS$5)</f>
        <v>0</v>
      </c>
      <c r="AT124" s="13">
        <f>SUMIFS('Retiro Mensual'!$E$2:$E$2629,'Retiro Mensual'!$A$2:$A$2629,AT$4,'Retiro Mensual'!$B$2:$B$2629,$B124,'Retiro Mensual'!$C$2:$C$2629,AT$5)</f>
        <v>0</v>
      </c>
      <c r="AU124" s="13">
        <f>SUMIFS('Retiro Mensual'!$E$2:$E$2629,'Retiro Mensual'!$A$2:$A$2629,AU$4,'Retiro Mensual'!$B$2:$B$2629,$B124,'Retiro Mensual'!$C$2:$C$2629,AU$5)</f>
        <v>0</v>
      </c>
      <c r="AV124" s="13">
        <f>SUMIFS('Retiro Mensual'!$E$2:$E$2629,'Retiro Mensual'!$A$2:$A$2629,AV$4,'Retiro Mensual'!$B$2:$B$2629,$B124,'Retiro Mensual'!$C$2:$C$2629,AV$5)</f>
        <v>0</v>
      </c>
      <c r="AW124" s="13">
        <f>SUMIFS('Retiro Mensual'!$E$2:$E$2629,'Retiro Mensual'!$A$2:$A$2629,AW$4,'Retiro Mensual'!$B$2:$B$2629,$B124,'Retiro Mensual'!$C$2:$C$2629,AW$5)</f>
        <v>0</v>
      </c>
      <c r="AX124" s="13">
        <f>SUMIFS('Retiro Mensual'!$E$2:$E$2629,'Retiro Mensual'!$A$2:$A$2629,AX$4,'Retiro Mensual'!$B$2:$B$2629,$B124,'Retiro Mensual'!$C$2:$C$2629,AX$5)</f>
        <v>0</v>
      </c>
      <c r="AY124" s="14">
        <f>SUMIFS('Retiro Mensual'!$E$2:$E$2629,'Retiro Mensual'!$A$2:$A$2629,AY$4,'Retiro Mensual'!$B$2:$B$2629,$B124,'Retiro Mensual'!$C$2:$C$2629,AY$5)</f>
        <v>0</v>
      </c>
      <c r="AZ124" s="12">
        <f>SUMIFS('Retiro Mensual'!$E$2:$E$2629,'Retiro Mensual'!$A$2:$A$2629,AZ$4,'Retiro Mensual'!$B$2:$B$2629,$B124,'Retiro Mensual'!$C$2:$C$2629,AZ$5)</f>
        <v>0</v>
      </c>
      <c r="BA124" s="13">
        <f>SUMIFS('Retiro Mensual'!$E$2:$E$2629,'Retiro Mensual'!$A$2:$A$2629,BA$4,'Retiro Mensual'!$B$2:$B$2629,$B124,'Retiro Mensual'!$C$2:$C$2629,BA$5)</f>
        <v>0</v>
      </c>
      <c r="BB124" s="13">
        <f>SUMIFS('Retiro Mensual'!$E$2:$E$2629,'Retiro Mensual'!$A$2:$A$2629,BB$4,'Retiro Mensual'!$B$2:$B$2629,$B124,'Retiro Mensual'!$C$2:$C$2629,BB$5)</f>
        <v>0</v>
      </c>
      <c r="BC124" s="13">
        <f>SUMIFS('Retiro Mensual'!$E$2:$E$2629,'Retiro Mensual'!$A$2:$A$2629,BC$4,'Retiro Mensual'!$B$2:$B$2629,$B124,'Retiro Mensual'!$C$2:$C$2629,BC$5)</f>
        <v>0</v>
      </c>
      <c r="BD124" s="13">
        <f>SUMIFS('Retiro Mensual'!$E$2:$E$2629,'Retiro Mensual'!$A$2:$A$2629,BD$4,'Retiro Mensual'!$B$2:$B$2629,$B124,'Retiro Mensual'!$C$2:$C$2629,BD$5)</f>
        <v>0</v>
      </c>
      <c r="BE124" s="13">
        <f>SUMIFS('Retiro Mensual'!$E$2:$E$2629,'Retiro Mensual'!$A$2:$A$2629,BE$4,'Retiro Mensual'!$B$2:$B$2629,$B124,'Retiro Mensual'!$C$2:$C$2629,BE$5)</f>
        <v>0</v>
      </c>
      <c r="BF124" s="13">
        <f>SUMIFS('Retiro Mensual'!$E$2:$E$2629,'Retiro Mensual'!$A$2:$A$2629,BF$4,'Retiro Mensual'!$B$2:$B$2629,$B124,'Retiro Mensual'!$C$2:$C$2629,BF$5)</f>
        <v>0</v>
      </c>
      <c r="BG124" s="13">
        <f>SUMIFS('Retiro Mensual'!$E$2:$E$2629,'Retiro Mensual'!$A$2:$A$2629,BG$4,'Retiro Mensual'!$B$2:$B$2629,$B124,'Retiro Mensual'!$C$2:$C$2629,BG$5)</f>
        <v>0</v>
      </c>
      <c r="BH124" s="13">
        <f>SUMIFS('Retiro Mensual'!$E$2:$E$2629,'Retiro Mensual'!$A$2:$A$2629,BH$4,'Retiro Mensual'!$B$2:$B$2629,$B124,'Retiro Mensual'!$C$2:$C$2629,BH$5)</f>
        <v>0</v>
      </c>
      <c r="BI124" s="13">
        <f>SUMIFS('Retiro Mensual'!$E$2:$E$2629,'Retiro Mensual'!$A$2:$A$2629,BI$4,'Retiro Mensual'!$B$2:$B$2629,$B124,'Retiro Mensual'!$C$2:$C$2629,BI$5)</f>
        <v>0</v>
      </c>
      <c r="BJ124" s="13">
        <f>SUMIFS('Retiro Mensual'!$E$2:$E$2629,'Retiro Mensual'!$A$2:$A$2629,BJ$4,'Retiro Mensual'!$B$2:$B$2629,$B124,'Retiro Mensual'!$C$2:$C$2629,BJ$5)</f>
        <v>0</v>
      </c>
      <c r="BK124" s="14">
        <f>SUMIFS('Retiro Mensual'!$E$2:$E$2629,'Retiro Mensual'!$A$2:$A$2629,BK$4,'Retiro Mensual'!$B$2:$B$2629,$B124,'Retiro Mensual'!$C$2:$C$2629,BK$5)</f>
        <v>0</v>
      </c>
      <c r="BL124" s="12">
        <f>SUMIFS('Retiro Mensual'!$E$2:$E$2629,'Retiro Mensual'!$A$2:$A$2629,BL$4,'Retiro Mensual'!$B$2:$B$2629,$B124,'Retiro Mensual'!$C$2:$C$2629,BL$5)</f>
        <v>0</v>
      </c>
      <c r="BM124" s="13">
        <f>SUMIFS('Retiro Mensual'!$E$2:$E$2629,'Retiro Mensual'!$A$2:$A$2629,BM$4,'Retiro Mensual'!$B$2:$B$2629,$B124,'Retiro Mensual'!$C$2:$C$2629,BM$5)</f>
        <v>0</v>
      </c>
      <c r="BN124" s="13">
        <f>SUMIFS('Retiro Mensual'!$E$2:$E$2629,'Retiro Mensual'!$A$2:$A$2629,BN$4,'Retiro Mensual'!$B$2:$B$2629,$B124,'Retiro Mensual'!$C$2:$C$2629,BN$5)</f>
        <v>0</v>
      </c>
      <c r="BO124" s="13">
        <f>SUMIFS('Retiro Mensual'!$E$2:$E$2629,'Retiro Mensual'!$A$2:$A$2629,BO$4,'Retiro Mensual'!$B$2:$B$2629,$B124,'Retiro Mensual'!$C$2:$C$2629,BO$5)</f>
        <v>0</v>
      </c>
      <c r="BP124" s="13">
        <f>SUMIFS('Retiro Mensual'!$E$2:$E$2629,'Retiro Mensual'!$A$2:$A$2629,BP$4,'Retiro Mensual'!$B$2:$B$2629,$B124,'Retiro Mensual'!$C$2:$C$2629,BP$5)</f>
        <v>0</v>
      </c>
      <c r="BQ124" s="13">
        <f>SUMIFS('Retiro Mensual'!$E$2:$E$2629,'Retiro Mensual'!$A$2:$A$2629,BQ$4,'Retiro Mensual'!$B$2:$B$2629,$B124,'Retiro Mensual'!$C$2:$C$2629,BQ$5)</f>
        <v>0</v>
      </c>
      <c r="BR124" s="13">
        <f>SUMIFS('Retiro Mensual'!$E$2:$E$2629,'Retiro Mensual'!$A$2:$A$2629,BR$4,'Retiro Mensual'!$B$2:$B$2629,$B124,'Retiro Mensual'!$C$2:$C$2629,BR$5)</f>
        <v>0</v>
      </c>
      <c r="BS124" s="13">
        <f>SUMIFS('Retiro Mensual'!$E$2:$E$2629,'Retiro Mensual'!$A$2:$A$2629,BS$4,'Retiro Mensual'!$B$2:$B$2629,$B124,'Retiro Mensual'!$C$2:$C$2629,BS$5)</f>
        <v>0</v>
      </c>
      <c r="BT124" s="13">
        <f>SUMIFS('Retiro Mensual'!$E$2:$E$2629,'Retiro Mensual'!$A$2:$A$2629,BT$4,'Retiro Mensual'!$B$2:$B$2629,$B124,'Retiro Mensual'!$C$2:$C$2629,BT$5)</f>
        <v>0</v>
      </c>
      <c r="BU124" s="13">
        <f>SUMIFS('Retiro Mensual'!$E$2:$E$2629,'Retiro Mensual'!$A$2:$A$2629,BU$4,'Retiro Mensual'!$B$2:$B$2629,$B124,'Retiro Mensual'!$C$2:$C$2629,BU$5)</f>
        <v>0</v>
      </c>
      <c r="BV124" s="13">
        <f>SUMIFS('Retiro Mensual'!$E$2:$E$2629,'Retiro Mensual'!$A$2:$A$2629,BV$4,'Retiro Mensual'!$B$2:$B$2629,$B124,'Retiro Mensual'!$C$2:$C$2629,BV$5)</f>
        <v>0</v>
      </c>
      <c r="BW124" s="14">
        <f>SUMIFS('Retiro Mensual'!$E$2:$E$2629,'Retiro Mensual'!$A$2:$A$2629,BW$4,'Retiro Mensual'!$B$2:$B$2629,$B124,'Retiro Mensual'!$C$2:$C$2629,BW$5)</f>
        <v>0</v>
      </c>
      <c r="BX124" s="13"/>
      <c r="BY124" s="12">
        <f>SUMIFS('Compra Ventas'!$E$2:$E$2700,'Compra Ventas'!$A$2:$A$2700,BY$4,'Compra Ventas'!$B$2:$B$2700,$B124,'Compra Ventas'!$C$2:$C$2700,BY$5)</f>
        <v>1.9974221892380186</v>
      </c>
      <c r="BZ124" s="13">
        <f>SUMIFS('Compra Ventas'!$E$2:$E$2700,'Compra Ventas'!$A$2:$A$2700,BZ$4,'Compra Ventas'!$B$2:$B$2700,$B124,'Compra Ventas'!$C$2:$C$2700,BZ$5)</f>
        <v>1.5390352173884225</v>
      </c>
      <c r="CA124" s="13">
        <f>SUMIFS('Compra Ventas'!$E$2:$E$2700,'Compra Ventas'!$A$2:$A$2700,CA$4,'Compra Ventas'!$B$2:$B$2700,$B124,'Compra Ventas'!$C$2:$C$2700,CA$5)</f>
        <v>1.943741100118991</v>
      </c>
      <c r="CB124" s="13">
        <f>SUMIFS('Compra Ventas'!$E$2:$E$2700,'Compra Ventas'!$A$2:$A$2700,CB$4,'Compra Ventas'!$B$2:$B$2700,$B124,'Compra Ventas'!$C$2:$C$2700,CB$5)</f>
        <v>1.4251093122968348</v>
      </c>
      <c r="CC124" s="13">
        <f>SUMIFS('Compra Ventas'!$E$2:$E$2700,'Compra Ventas'!$A$2:$A$2700,CC$4,'Compra Ventas'!$B$2:$B$2700,$B124,'Compra Ventas'!$C$2:$C$2700,CC$5)</f>
        <v>1.8070056847728193</v>
      </c>
      <c r="CD124" s="13">
        <f>SUMIFS('Compra Ventas'!$E$2:$E$2700,'Compra Ventas'!$A$2:$A$2700,CD$4,'Compra Ventas'!$B$2:$B$2700,$B124,'Compra Ventas'!$C$2:$C$2700,CD$5)</f>
        <v>1.601031397489417</v>
      </c>
      <c r="CE124" s="13">
        <f>SUMIFS('Compra Ventas'!$E$2:$E$2700,'Compra Ventas'!$A$2:$A$2700,CE$4,'Compra Ventas'!$B$2:$B$2700,$B124,'Compra Ventas'!$C$2:$C$2700,CE$5)</f>
        <v>1.7731707116914504</v>
      </c>
      <c r="CF124" s="13">
        <f>SUMIFS('Compra Ventas'!$E$2:$E$2700,'Compra Ventas'!$A$2:$A$2700,CF$4,'Compra Ventas'!$B$2:$B$2700,$B124,'Compra Ventas'!$C$2:$C$2700,CF$5)</f>
        <v>1.753153708888334</v>
      </c>
      <c r="CG124" s="13">
        <f>SUMIFS('Compra Ventas'!$E$2:$E$2700,'Compra Ventas'!$A$2:$A$2700,CG$4,'Compra Ventas'!$B$2:$B$2700,$B124,'Compra Ventas'!$C$2:$C$2700,CG$5)</f>
        <v>1.8137261124012909</v>
      </c>
      <c r="CH124" s="13">
        <f>SUMIFS('Compra Ventas'!$E$2:$E$2700,'Compra Ventas'!$A$2:$A$2700,CH$4,'Compra Ventas'!$B$2:$B$2700,$B124,'Compra Ventas'!$C$2:$C$2700,CH$5)</f>
        <v>1.7894268914950964</v>
      </c>
      <c r="CI124" s="13">
        <f>SUMIFS('Compra Ventas'!$E$2:$E$2700,'Compra Ventas'!$A$2:$A$2700,CI$4,'Compra Ventas'!$B$2:$B$2700,$B124,'Compra Ventas'!$C$2:$C$2700,CI$5)</f>
        <v>2.145681814978297</v>
      </c>
      <c r="CJ124" s="14">
        <f>SUMIFS('Compra Ventas'!$E$2:$E$2700,'Compra Ventas'!$A$2:$A$2700,CJ$4,'Compra Ventas'!$B$2:$B$2700,$B124,'Compra Ventas'!$C$2:$C$2700,CJ$5)</f>
        <v>2.0792114158259096</v>
      </c>
      <c r="CK124" s="12">
        <f>SUMIFS('Compra Ventas'!$E$2:$E$2700,'Compra Ventas'!$A$2:$A$2700,CK$4,'Compra Ventas'!$B$2:$B$2700,$B124,'Compra Ventas'!$C$2:$C$2700,CK$5)</f>
        <v>2.0964041711715633</v>
      </c>
      <c r="CL124" s="13">
        <f>SUMIFS('Compra Ventas'!$E$2:$E$2700,'Compra Ventas'!$A$2:$A$2700,CL$4,'Compra Ventas'!$B$2:$B$2700,$B124,'Compra Ventas'!$C$2:$C$2700,CL$5)</f>
        <v>1.5811675759103887</v>
      </c>
      <c r="CM124" s="13">
        <f>SUMIFS('Compra Ventas'!$E$2:$E$2700,'Compra Ventas'!$A$2:$A$2700,CM$4,'Compra Ventas'!$B$2:$B$2700,$B124,'Compra Ventas'!$C$2:$C$2700,CM$5)</f>
        <v>1.9906917933903889</v>
      </c>
      <c r="CN124" s="13">
        <f>SUMIFS('Compra Ventas'!$E$2:$E$2700,'Compra Ventas'!$A$2:$A$2700,CN$4,'Compra Ventas'!$B$2:$B$2700,$B124,'Compra Ventas'!$C$2:$C$2700,CN$5)</f>
        <v>1.4718851609098722</v>
      </c>
      <c r="CO124" s="13">
        <f>SUMIFS('Compra Ventas'!$E$2:$E$2700,'Compra Ventas'!$A$2:$A$2700,CO$4,'Compra Ventas'!$B$2:$B$2700,$B124,'Compra Ventas'!$C$2:$C$2700,CO$5)</f>
        <v>1.8657158354317402</v>
      </c>
      <c r="CP124" s="13">
        <f>SUMIFS('Compra Ventas'!$E$2:$E$2700,'Compra Ventas'!$A$2:$A$2700,CP$4,'Compra Ventas'!$B$2:$B$2700,$B124,'Compra Ventas'!$C$2:$C$2700,CP$5)</f>
        <v>1.6620550263870386</v>
      </c>
      <c r="CQ124" s="13">
        <f>SUMIFS('Compra Ventas'!$E$2:$E$2700,'Compra Ventas'!$A$2:$A$2700,CQ$4,'Compra Ventas'!$B$2:$B$2700,$B124,'Compra Ventas'!$C$2:$C$2700,CQ$5)</f>
        <v>1.8239674472492526</v>
      </c>
      <c r="CR124" s="13">
        <f>SUMIFS('Compra Ventas'!$E$2:$E$2700,'Compra Ventas'!$A$2:$A$2700,CR$4,'Compra Ventas'!$B$2:$B$2700,$B124,'Compra Ventas'!$C$2:$C$2700,CR$5)</f>
        <v>1.8154541526668238</v>
      </c>
      <c r="CS124" s="13">
        <f>SUMIFS('Compra Ventas'!$E$2:$E$2700,'Compra Ventas'!$A$2:$A$2700,CS$4,'Compra Ventas'!$B$2:$B$2700,$B124,'Compra Ventas'!$C$2:$C$2700,CS$5)</f>
        <v>1.9357418069400543</v>
      </c>
      <c r="CT124" s="13">
        <f>SUMIFS('Compra Ventas'!$E$2:$E$2700,'Compra Ventas'!$A$2:$A$2700,CT$4,'Compra Ventas'!$B$2:$B$2700,$B124,'Compra Ventas'!$C$2:$C$2700,CT$5)</f>
        <v>1.9249144595333048</v>
      </c>
      <c r="CU124" s="13">
        <f>SUMIFS('Compra Ventas'!$E$2:$E$2700,'Compra Ventas'!$A$2:$A$2700,CU$4,'Compra Ventas'!$B$2:$B$2700,$B124,'Compra Ventas'!$C$2:$C$2700,CU$5)</f>
        <v>2.2005811338740298</v>
      </c>
      <c r="CV124" s="14">
        <f>SUMIFS('Compra Ventas'!$E$2:$E$2700,'Compra Ventas'!$A$2:$A$2700,CV$4,'Compra Ventas'!$B$2:$B$2700,$B124,'Compra Ventas'!$C$2:$C$2700,CV$5)</f>
        <v>2.2361530562582601</v>
      </c>
      <c r="CW124" s="12">
        <f>SUMIFS('Compra Ventas'!$E$2:$E$2700,'Compra Ventas'!$A$2:$A$2700,CW$4,'Compra Ventas'!$B$2:$B$2700,$B124,'Compra Ventas'!$C$2:$C$2700,CW$5)</f>
        <v>2.1602691633960154</v>
      </c>
      <c r="CX124" s="13">
        <f>SUMIFS('Compra Ventas'!$E$2:$E$2700,'Compra Ventas'!$A$2:$A$2700,CX$4,'Compra Ventas'!$B$2:$B$2700,$B124,'Compra Ventas'!$C$2:$C$2700,CX$5)</f>
        <v>1.6385896282834849</v>
      </c>
      <c r="CY124" s="13">
        <f>SUMIFS('Compra Ventas'!$E$2:$E$2700,'Compra Ventas'!$A$2:$A$2700,CY$4,'Compra Ventas'!$B$2:$B$2700,$B124,'Compra Ventas'!$C$2:$C$2700,CY$5)</f>
        <v>2.0849771174200611</v>
      </c>
      <c r="CZ124" s="13">
        <f>SUMIFS('Compra Ventas'!$E$2:$E$2700,'Compra Ventas'!$A$2:$A$2700,CZ$4,'Compra Ventas'!$B$2:$B$2700,$B124,'Compra Ventas'!$C$2:$C$2700,CZ$5)</f>
        <v>1.5981527971075664</v>
      </c>
      <c r="DA124" s="13">
        <f>SUMIFS('Compra Ventas'!$E$2:$E$2700,'Compra Ventas'!$A$2:$A$2700,DA$4,'Compra Ventas'!$B$2:$B$2700,$B124,'Compra Ventas'!$C$2:$C$2700,DA$5)</f>
        <v>1.9954446931254965</v>
      </c>
      <c r="DB124" s="13">
        <f>SUMIFS('Compra Ventas'!$E$2:$E$2700,'Compra Ventas'!$A$2:$A$2700,DB$4,'Compra Ventas'!$B$2:$B$2700,$B124,'Compra Ventas'!$C$2:$C$2700,DB$5)</f>
        <v>1.8374714247733883</v>
      </c>
      <c r="DC124" s="13">
        <f>SUMIFS('Compra Ventas'!$E$2:$E$2700,'Compra Ventas'!$A$2:$A$2700,DC$4,'Compra Ventas'!$B$2:$B$2700,$B124,'Compra Ventas'!$C$2:$C$2700,DC$5)</f>
        <v>1.9479158996462567</v>
      </c>
      <c r="DD124" s="13">
        <f>SUMIFS('Compra Ventas'!$E$2:$E$2700,'Compra Ventas'!$A$2:$A$2700,DD$4,'Compra Ventas'!$B$2:$B$2700,$B124,'Compra Ventas'!$C$2:$C$2700,DD$5)</f>
        <v>1.9929023641897587</v>
      </c>
      <c r="DE124" s="13">
        <f>SUMIFS('Compra Ventas'!$E$2:$E$2700,'Compra Ventas'!$A$2:$A$2700,DE$4,'Compra Ventas'!$B$2:$B$2700,$B124,'Compra Ventas'!$C$2:$C$2700,DE$5)</f>
        <v>2.0648661068773513</v>
      </c>
      <c r="DF124" s="13">
        <f>SUMIFS('Compra Ventas'!$E$2:$E$2700,'Compra Ventas'!$A$2:$A$2700,DF$4,'Compra Ventas'!$B$2:$B$2700,$B124,'Compra Ventas'!$C$2:$C$2700,DF$5)</f>
        <v>2.0424743473223779</v>
      </c>
      <c r="DG124" s="13">
        <f>SUMIFS('Compra Ventas'!$E$2:$E$2700,'Compra Ventas'!$A$2:$A$2700,DG$4,'Compra Ventas'!$B$2:$B$2700,$B124,'Compra Ventas'!$C$2:$C$2700,DG$5)</f>
        <v>2.3812021074660876</v>
      </c>
      <c r="DH124" s="14">
        <f>SUMIFS('Compra Ventas'!$E$2:$E$2700,'Compra Ventas'!$A$2:$A$2700,DH$4,'Compra Ventas'!$B$2:$B$2700,$B124,'Compra Ventas'!$C$2:$C$2700,DH$5)</f>
        <v>2.3533544488600291</v>
      </c>
      <c r="DJ124" s="98">
        <f>SUMIFS('Ajuste Ciclado'!D$5:D$47,'Ajuste Ciclado'!$C$5:$C$47,Balance!DJ$4,'Ajuste Ciclado'!$B$5:$B$47,Balance!$B124)</f>
        <v>0</v>
      </c>
      <c r="DK124" s="99">
        <f>SUMIFS('Ajuste Ciclado'!E$5:E$47,'Ajuste Ciclado'!$C$5:$C$47,Balance!DK$4,'Ajuste Ciclado'!$B$5:$B$47,Balance!$B124)</f>
        <v>0</v>
      </c>
      <c r="DL124" s="99">
        <f>SUMIFS('Ajuste Ciclado'!F$5:F$47,'Ajuste Ciclado'!$C$5:$C$47,Balance!DL$4,'Ajuste Ciclado'!$B$5:$B$47,Balance!$B124)</f>
        <v>0</v>
      </c>
      <c r="DM124" s="99">
        <f>SUMIFS('Ajuste Ciclado'!G$5:G$47,'Ajuste Ciclado'!$C$5:$C$47,Balance!DM$4,'Ajuste Ciclado'!$B$5:$B$47,Balance!$B124)</f>
        <v>0</v>
      </c>
      <c r="DN124" s="99">
        <f>SUMIFS('Ajuste Ciclado'!H$5:H$47,'Ajuste Ciclado'!$C$5:$C$47,Balance!DN$4,'Ajuste Ciclado'!$B$5:$B$47,Balance!$B124)</f>
        <v>0</v>
      </c>
      <c r="DO124" s="99">
        <f>SUMIFS('Ajuste Ciclado'!I$5:I$47,'Ajuste Ciclado'!$C$5:$C$47,Balance!DO$4,'Ajuste Ciclado'!$B$5:$B$47,Balance!$B124)</f>
        <v>0</v>
      </c>
      <c r="DP124" s="99">
        <f>SUMIFS('Ajuste Ciclado'!J$5:J$47,'Ajuste Ciclado'!$C$5:$C$47,Balance!DP$4,'Ajuste Ciclado'!$B$5:$B$47,Balance!$B124)</f>
        <v>0</v>
      </c>
      <c r="DQ124" s="99">
        <f>SUMIFS('Ajuste Ciclado'!K$5:K$47,'Ajuste Ciclado'!$C$5:$C$47,Balance!DQ$4,'Ajuste Ciclado'!$B$5:$B$47,Balance!$B124)</f>
        <v>0</v>
      </c>
      <c r="DR124" s="99">
        <f>SUMIFS('Ajuste Ciclado'!L$5:L$47,'Ajuste Ciclado'!$C$5:$C$47,Balance!DR$4,'Ajuste Ciclado'!$B$5:$B$47,Balance!$B124)</f>
        <v>0</v>
      </c>
      <c r="DS124" s="99">
        <f>SUMIFS('Ajuste Ciclado'!M$5:M$47,'Ajuste Ciclado'!$C$5:$C$47,Balance!DS$4,'Ajuste Ciclado'!$B$5:$B$47,Balance!$B124)</f>
        <v>0</v>
      </c>
      <c r="DT124" s="99">
        <f>SUMIFS('Ajuste Ciclado'!N$5:N$47,'Ajuste Ciclado'!$C$5:$C$47,Balance!DT$4,'Ajuste Ciclado'!$B$5:$B$47,Balance!$B124)</f>
        <v>0</v>
      </c>
      <c r="DU124" s="100">
        <f>SUMIFS('Ajuste Ciclado'!O$5:O$47,'Ajuste Ciclado'!$C$5:$C$47,Balance!DU$4,'Ajuste Ciclado'!$B$5:$B$47,Balance!$B124)</f>
        <v>0</v>
      </c>
      <c r="DV124" s="98">
        <f>SUMIFS('Ajuste Ciclado'!D$5:D$47,'Ajuste Ciclado'!$C$5:$C$47,Balance!DV$4,'Ajuste Ciclado'!$B$5:$B$47,Balance!$B124)</f>
        <v>0</v>
      </c>
      <c r="DW124" s="99">
        <f>SUMIFS('Ajuste Ciclado'!E$5:E$47,'Ajuste Ciclado'!$C$5:$C$47,Balance!DW$4,'Ajuste Ciclado'!$B$5:$B$47,Balance!$B124)</f>
        <v>0</v>
      </c>
      <c r="DX124" s="99">
        <f>SUMIFS('Ajuste Ciclado'!F$5:F$47,'Ajuste Ciclado'!$C$5:$C$47,Balance!DX$4,'Ajuste Ciclado'!$B$5:$B$47,Balance!$B124)</f>
        <v>0</v>
      </c>
      <c r="DY124" s="99">
        <f>SUMIFS('Ajuste Ciclado'!G$5:G$47,'Ajuste Ciclado'!$C$5:$C$47,Balance!DY$4,'Ajuste Ciclado'!$B$5:$B$47,Balance!$B124)</f>
        <v>0</v>
      </c>
      <c r="DZ124" s="99">
        <f>SUMIFS('Ajuste Ciclado'!H$5:H$47,'Ajuste Ciclado'!$C$5:$C$47,Balance!DZ$4,'Ajuste Ciclado'!$B$5:$B$47,Balance!$B124)</f>
        <v>0</v>
      </c>
      <c r="EA124" s="99">
        <f>SUMIFS('Ajuste Ciclado'!I$5:I$47,'Ajuste Ciclado'!$C$5:$C$47,Balance!EA$4,'Ajuste Ciclado'!$B$5:$B$47,Balance!$B124)</f>
        <v>0</v>
      </c>
      <c r="EB124" s="99">
        <f>SUMIFS('Ajuste Ciclado'!J$5:J$47,'Ajuste Ciclado'!$C$5:$C$47,Balance!EB$4,'Ajuste Ciclado'!$B$5:$B$47,Balance!$B124)</f>
        <v>0</v>
      </c>
      <c r="EC124" s="99">
        <f>SUMIFS('Ajuste Ciclado'!K$5:K$47,'Ajuste Ciclado'!$C$5:$C$47,Balance!EC$4,'Ajuste Ciclado'!$B$5:$B$47,Balance!$B124)</f>
        <v>0</v>
      </c>
      <c r="ED124" s="99">
        <f>SUMIFS('Ajuste Ciclado'!L$5:L$47,'Ajuste Ciclado'!$C$5:$C$47,Balance!ED$4,'Ajuste Ciclado'!$B$5:$B$47,Balance!$B124)</f>
        <v>0</v>
      </c>
      <c r="EE124" s="99">
        <f>SUMIFS('Ajuste Ciclado'!M$5:M$47,'Ajuste Ciclado'!$C$5:$C$47,Balance!EE$4,'Ajuste Ciclado'!$B$5:$B$47,Balance!$B124)</f>
        <v>0</v>
      </c>
      <c r="EF124" s="99">
        <f>SUMIFS('Ajuste Ciclado'!N$5:N$47,'Ajuste Ciclado'!$C$5:$C$47,Balance!EF$4,'Ajuste Ciclado'!$B$5:$B$47,Balance!$B124)</f>
        <v>0</v>
      </c>
      <c r="EG124" s="100">
        <f>SUMIFS('Ajuste Ciclado'!O$5:O$47,'Ajuste Ciclado'!$C$5:$C$47,Balance!EG$4,'Ajuste Ciclado'!$B$5:$B$47,Balance!$B124)</f>
        <v>0</v>
      </c>
      <c r="EH124" s="98">
        <f>SUMIFS('Ajuste Ciclado'!D$5:D$47,'Ajuste Ciclado'!$C$5:$C$47,Balance!EH$4,'Ajuste Ciclado'!$B$5:$B$47,Balance!$B124)</f>
        <v>0</v>
      </c>
      <c r="EI124" s="99">
        <f>SUMIFS('Ajuste Ciclado'!E$5:E$47,'Ajuste Ciclado'!$C$5:$C$47,Balance!EI$4,'Ajuste Ciclado'!$B$5:$B$47,Balance!$B124)</f>
        <v>0</v>
      </c>
      <c r="EJ124" s="99">
        <f>SUMIFS('Ajuste Ciclado'!F$5:F$47,'Ajuste Ciclado'!$C$5:$C$47,Balance!EJ$4,'Ajuste Ciclado'!$B$5:$B$47,Balance!$B124)</f>
        <v>0</v>
      </c>
      <c r="EK124" s="99">
        <f>SUMIFS('Ajuste Ciclado'!G$5:G$47,'Ajuste Ciclado'!$C$5:$C$47,Balance!EK$4,'Ajuste Ciclado'!$B$5:$B$47,Balance!$B124)</f>
        <v>0</v>
      </c>
      <c r="EL124" s="99">
        <f>SUMIFS('Ajuste Ciclado'!H$5:H$47,'Ajuste Ciclado'!$C$5:$C$47,Balance!EL$4,'Ajuste Ciclado'!$B$5:$B$47,Balance!$B124)</f>
        <v>0</v>
      </c>
      <c r="EM124" s="99">
        <f>SUMIFS('Ajuste Ciclado'!I$5:I$47,'Ajuste Ciclado'!$C$5:$C$47,Balance!EM$4,'Ajuste Ciclado'!$B$5:$B$47,Balance!$B124)</f>
        <v>0</v>
      </c>
      <c r="EN124" s="99">
        <f>SUMIFS('Ajuste Ciclado'!J$5:J$47,'Ajuste Ciclado'!$C$5:$C$47,Balance!EN$4,'Ajuste Ciclado'!$B$5:$B$47,Balance!$B124)</f>
        <v>0</v>
      </c>
      <c r="EO124" s="99">
        <f>SUMIFS('Ajuste Ciclado'!K$5:K$47,'Ajuste Ciclado'!$C$5:$C$47,Balance!EO$4,'Ajuste Ciclado'!$B$5:$B$47,Balance!$B124)</f>
        <v>0</v>
      </c>
      <c r="EP124" s="99">
        <f>SUMIFS('Ajuste Ciclado'!L$5:L$47,'Ajuste Ciclado'!$C$5:$C$47,Balance!EP$4,'Ajuste Ciclado'!$B$5:$B$47,Balance!$B124)</f>
        <v>0</v>
      </c>
      <c r="EQ124" s="99">
        <f>SUMIFS('Ajuste Ciclado'!M$5:M$47,'Ajuste Ciclado'!$C$5:$C$47,Balance!EQ$4,'Ajuste Ciclado'!$B$5:$B$47,Balance!$B124)</f>
        <v>0</v>
      </c>
      <c r="ER124" s="99">
        <f>SUMIFS('Ajuste Ciclado'!N$5:N$47,'Ajuste Ciclado'!$C$5:$C$47,Balance!ER$4,'Ajuste Ciclado'!$B$5:$B$47,Balance!$B124)</f>
        <v>0</v>
      </c>
      <c r="ES124" s="100">
        <f>SUMIFS('Ajuste Ciclado'!O$5:O$47,'Ajuste Ciclado'!$C$5:$C$47,Balance!ES$4,'Ajuste Ciclado'!$B$5:$B$47,Balance!$B124)</f>
        <v>0</v>
      </c>
      <c r="EU124" s="12">
        <f t="shared" ref="EU124" si="197">C124-AN124+BY124+DJ124</f>
        <v>22335.181280487246</v>
      </c>
      <c r="EV124" s="13">
        <f t="shared" ref="EV124" si="198">D124-AO124+BZ124+DK124</f>
        <v>21697.576419600307</v>
      </c>
      <c r="EW124" s="13">
        <f t="shared" ref="EW124" si="199">E124-AP124+CA124+DL124</f>
        <v>15600.838519259558</v>
      </c>
      <c r="EX124" s="13">
        <f t="shared" ref="EX124" si="200">F124-AQ124+CB124+DM124</f>
        <v>14381.641726114287</v>
      </c>
      <c r="EY124" s="13">
        <f t="shared" ref="EY124" si="201">G124-AR124+CC124+DN124</f>
        <v>14408.812803594583</v>
      </c>
      <c r="EZ124" s="13">
        <f t="shared" ref="EZ124" si="202">H124-AS124+CD124+DO124</f>
        <v>13161.159383983329</v>
      </c>
      <c r="FA124" s="13">
        <f t="shared" ref="FA124" si="203">I124-AT124+CE124+DP124</f>
        <v>12661.75325293336</v>
      </c>
      <c r="FB124" s="13">
        <f t="shared" ref="FB124" si="204">J124-AU124+CF124+DQ124</f>
        <v>13343.320373463668</v>
      </c>
      <c r="FC124" s="13">
        <f t="shared" ref="FC124" si="205">K124-AV124+CG124+DR124</f>
        <v>17515.483481214262</v>
      </c>
      <c r="FD124" s="13">
        <f t="shared" ref="FD124" si="206">L124-AW124+CH124+DS124</f>
        <v>19590.413668097823</v>
      </c>
      <c r="FE124" s="13">
        <f t="shared" ref="FE124" si="207">M124-AX124+CI124+DT124</f>
        <v>26709.244966474587</v>
      </c>
      <c r="FF124" s="14">
        <f t="shared" ref="FF124" si="208">N124-AY124+CJ124+DU124</f>
        <v>31278.616428416146</v>
      </c>
      <c r="FG124" s="12">
        <f t="shared" ref="FG124" si="209">O124-AZ124+CK124+DV124</f>
        <v>22377.47551577412</v>
      </c>
      <c r="FH124" s="13">
        <f t="shared" ref="FH124" si="210">P124-BA124+CL124+DW124</f>
        <v>21853.79862093167</v>
      </c>
      <c r="FI124" s="13">
        <f t="shared" ref="FI124" si="211">Q124-BB124+CM124+DX124</f>
        <v>15731.17979780164</v>
      </c>
      <c r="FJ124" s="13">
        <f t="shared" ref="FJ124" si="212">R124-BC124+CN124+DY124</f>
        <v>22787.289820086949</v>
      </c>
      <c r="FK124" s="13">
        <f t="shared" ref="FK124" si="213">S124-BD124+CO124+DZ124</f>
        <v>19642.574375106822</v>
      </c>
      <c r="FL124" s="13">
        <f t="shared" ref="FL124" si="214">T124-BE124+CP124+EA124</f>
        <v>19429.484558889268</v>
      </c>
      <c r="FM124" s="13">
        <f t="shared" ref="FM124" si="215">U124-BF124+CQ124+EB124</f>
        <v>26297.752848090418</v>
      </c>
      <c r="FN124" s="13">
        <f t="shared" ref="FN124" si="216">V124-BG124+CR124+EC124</f>
        <v>30733.903385358459</v>
      </c>
      <c r="FO124" s="13">
        <f t="shared" ref="FO124" si="217">W124-BH124+CS124+ED124</f>
        <v>26328.224420263861</v>
      </c>
      <c r="FP124" s="13">
        <f t="shared" ref="FP124" si="218">X124-BI124+CT124+EE124</f>
        <v>21367.079924974485</v>
      </c>
      <c r="FQ124" s="13">
        <f t="shared" ref="FQ124" si="219">Y124-BJ124+CU124+EF124</f>
        <v>22717.155724971275</v>
      </c>
      <c r="FR124" s="14">
        <f t="shared" ref="FR124" si="220">Z124-BK124+CV124+EG124</f>
        <v>37762.264681293847</v>
      </c>
      <c r="FS124" s="12">
        <f t="shared" ref="FS124" si="221">AA124-BL124+CW124+EH124</f>
        <v>22389.724601402315</v>
      </c>
      <c r="FT124" s="13">
        <f t="shared" ref="FT124" si="222">AB124-BM124+CX124+EI124</f>
        <v>21848.850852713225</v>
      </c>
      <c r="FU124" s="13">
        <f t="shared" ref="FU124" si="223">AC124-BN124+CY124+EJ124</f>
        <v>15679.78082124546</v>
      </c>
      <c r="FV124" s="13">
        <f t="shared" ref="FV124" si="224">AD124-BO124+CZ124+EK124</f>
        <v>31497.429162292858</v>
      </c>
      <c r="FW124" s="13">
        <f t="shared" ref="FW124" si="225">AE124-BP124+DA124+EL124</f>
        <v>31740.543828605078</v>
      </c>
      <c r="FX124" s="13">
        <f t="shared" ref="FX124" si="226">AF124-BQ124+DB124+EM124</f>
        <v>31330.159099773355</v>
      </c>
      <c r="FY124" s="13">
        <f t="shared" ref="FY124" si="227">AG124-BR124+DC124+EN124</f>
        <v>38855.531432336058</v>
      </c>
      <c r="FZ124" s="13">
        <f t="shared" ref="FZ124" si="228">AH124-BS124+DD124+EO124</f>
        <v>35426.433325949947</v>
      </c>
      <c r="GA124" s="13">
        <f t="shared" ref="GA124" si="229">AI124-BT124+DE124+EP124</f>
        <v>39475.83967840526</v>
      </c>
      <c r="GB124" s="13">
        <f t="shared" ref="GB124" si="230">AJ124-BU124+DF124+EQ124</f>
        <v>38978.468935758072</v>
      </c>
      <c r="GC124" s="13">
        <f t="shared" ref="GC124" si="231">AK124-BV124+DG124+ER124</f>
        <v>38930.679852655885</v>
      </c>
      <c r="GD124" s="14">
        <f t="shared" ref="GD124" si="232">AL124-BW124+DH124+ES124</f>
        <v>39512.342904462108</v>
      </c>
      <c r="GF124" s="12">
        <f t="shared" si="182"/>
        <v>222684.04230363911</v>
      </c>
      <c r="GG124" s="13">
        <f t="shared" si="182"/>
        <v>287028.18367354281</v>
      </c>
      <c r="GH124" s="14">
        <f t="shared" si="182"/>
        <v>385665.78449559957</v>
      </c>
      <c r="GI124" s="6">
        <f t="shared" ref="GI124" si="233">MATCH(MIN(GF124:GH124),GF124:GH124,0)</f>
        <v>1</v>
      </c>
      <c r="GJ124" s="12">
        <f t="shared" ref="GJ124" si="234">MIN(SMALL(EU124:FF124,1),0)+MIN(SMALL(EU124:FF124,2),0)+MIN(SMALL(EU124:FF124,3),0)</f>
        <v>0</v>
      </c>
      <c r="GK124" s="13">
        <f t="shared" ref="GK124" si="235">MIN(SMALL(FG124:FR124,1),0)+MIN(SMALL(FG124:FR124,2),0)+MIN(SMALL(FG124:FR124,3),0)</f>
        <v>0</v>
      </c>
      <c r="GL124" s="14">
        <f t="shared" ref="GL124" si="236">MIN(SMALL(FS124:GD124,1),0)+MIN(SMALL(FS124:GD124,2),0)+MIN(SMALL(FS124:GD124,3),0)</f>
        <v>0</v>
      </c>
      <c r="GN124" s="66">
        <f t="shared" ref="GN124" si="237">MIN(INDEX(GJ124:GL124,1,GI124),0)</f>
        <v>0</v>
      </c>
      <c r="GP124" s="63" t="str" cm="1">
        <f t="array" ref="GP124">INDEX($GF$4:$GH$4,1,GI124)</f>
        <v>Sample 1</v>
      </c>
      <c r="GQ124" s="12">
        <f t="shared" ref="GQ124:GS124" si="238">SMALL($EU124:$FF124,GQ$5)</f>
        <v>12661.75325293336</v>
      </c>
      <c r="GR124" s="13">
        <f t="shared" si="238"/>
        <v>13161.159383983329</v>
      </c>
      <c r="GS124" s="14">
        <f t="shared" si="238"/>
        <v>13343.320373463668</v>
      </c>
      <c r="GT124" s="12">
        <f t="shared" ref="GT124:GV124" si="239">SMALL($FG124:$FR124,GT$5)</f>
        <v>15731.17979780164</v>
      </c>
      <c r="GU124" s="13">
        <f t="shared" si="239"/>
        <v>19429.484558889268</v>
      </c>
      <c r="GV124" s="14">
        <f t="shared" si="239"/>
        <v>19642.574375106822</v>
      </c>
      <c r="GW124" s="12">
        <f t="shared" ref="GW124:GY124" si="240">SMALL($FS124:$GD124,GW$5)</f>
        <v>15679.78082124546</v>
      </c>
      <c r="GX124" s="13">
        <f t="shared" si="240"/>
        <v>21848.850852713225</v>
      </c>
      <c r="GY124" s="14">
        <f t="shared" si="240"/>
        <v>22389.724601402315</v>
      </c>
      <c r="GZ124" s="111" t="str">
        <f t="shared" ref="GZ124" si="241">GP124</f>
        <v>Sample 1</v>
      </c>
      <c r="HA124" s="12">
        <f t="shared" si="191"/>
        <v>0</v>
      </c>
      <c r="HB124" s="13">
        <f t="shared" si="191"/>
        <v>0</v>
      </c>
      <c r="HC124" s="14">
        <f t="shared" si="191"/>
        <v>0</v>
      </c>
      <c r="HD124" s="6">
        <f t="shared" ref="HD124" si="242">SUM(HA124:HC124)</f>
        <v>0</v>
      </c>
      <c r="HE124" s="111" t="str">
        <f t="shared" ref="HE124" si="243">IF(HD124=GN124,"Ok","NOT")</f>
        <v>Ok</v>
      </c>
    </row>
    <row r="125" spans="2:213" x14ac:dyDescent="0.3">
      <c r="B125" s="84" t="s">
        <v>37</v>
      </c>
      <c r="C125" s="12">
        <f>SUMIFS(Inyecciones!$E$2:$E$14185,Inyecciones!$A$2:$A$14185,Balance!C$4,Inyecciones!$B$2:$B$14185,Balance!$B125,Inyecciones!$C$2:$C$14185,Balance!C$5)</f>
        <v>22715191.74161157</v>
      </c>
      <c r="D125" s="13">
        <f>SUMIFS(Inyecciones!$E$2:$E$14185,Inyecciones!$A$2:$A$14185,Balance!D$4,Inyecciones!$B$2:$B$14185,Balance!$B125,Inyecciones!$C$2:$C$14185,Balance!D$5)</f>
        <v>22760367.505969901</v>
      </c>
      <c r="E125" s="13">
        <f>SUMIFS(Inyecciones!$E$2:$E$14185,Inyecciones!$A$2:$A$14185,Balance!E$4,Inyecciones!$B$2:$B$14185,Balance!$B125,Inyecciones!$C$2:$C$14185,Balance!E$5)</f>
        <v>29968367.747302569</v>
      </c>
      <c r="F125" s="13">
        <f>SUMIFS(Inyecciones!$E$2:$E$14185,Inyecciones!$A$2:$A$14185,Balance!F$4,Inyecciones!$B$2:$B$14185,Balance!$B125,Inyecciones!$C$2:$C$14185,Balance!F$5)</f>
        <v>31751735.875319991</v>
      </c>
      <c r="G125" s="13">
        <f>SUMIFS(Inyecciones!$E$2:$E$14185,Inyecciones!$A$2:$A$14185,Balance!G$4,Inyecciones!$B$2:$B$14185,Balance!$B125,Inyecciones!$C$2:$C$14185,Balance!G$5)</f>
        <v>38418559.700453728</v>
      </c>
      <c r="H125" s="13">
        <f>SUMIFS(Inyecciones!$E$2:$E$14185,Inyecciones!$A$2:$A$14185,Balance!H$4,Inyecciones!$B$2:$B$14185,Balance!$B125,Inyecciones!$C$2:$C$14185,Balance!H$5)</f>
        <v>32023782.732367471</v>
      </c>
      <c r="I125" s="13">
        <f>SUMIFS(Inyecciones!$E$2:$E$14185,Inyecciones!$A$2:$A$14185,Balance!I$4,Inyecciones!$B$2:$B$14185,Balance!$B125,Inyecciones!$C$2:$C$14185,Balance!I$5)</f>
        <v>31720797.46438282</v>
      </c>
      <c r="J125" s="13">
        <f>SUMIFS(Inyecciones!$E$2:$E$14185,Inyecciones!$A$2:$A$14185,Balance!J$4,Inyecciones!$B$2:$B$14185,Balance!$B125,Inyecciones!$C$2:$C$14185,Balance!J$5)</f>
        <v>28315748.137090709</v>
      </c>
      <c r="K125" s="13">
        <f>SUMIFS(Inyecciones!$E$2:$E$14185,Inyecciones!$A$2:$A$14185,Balance!K$4,Inyecciones!$B$2:$B$14185,Balance!$B125,Inyecciones!$C$2:$C$14185,Balance!K$5)</f>
        <v>26108621.53944153</v>
      </c>
      <c r="L125" s="13">
        <f>SUMIFS(Inyecciones!$E$2:$E$14185,Inyecciones!$A$2:$A$14185,Balance!L$4,Inyecciones!$B$2:$B$14185,Balance!$B125,Inyecciones!$C$2:$C$14185,Balance!L$5)</f>
        <v>26107287.865934361</v>
      </c>
      <c r="M125" s="13">
        <f>SUMIFS(Inyecciones!$E$2:$E$14185,Inyecciones!$A$2:$A$14185,Balance!M$4,Inyecciones!$B$2:$B$14185,Balance!$B125,Inyecciones!$C$2:$C$14185,Balance!M$5)</f>
        <v>19776616.86965495</v>
      </c>
      <c r="N125" s="14">
        <f>SUMIFS(Inyecciones!$E$2:$E$14185,Inyecciones!$A$2:$A$14185,Balance!N$4,Inyecciones!$B$2:$B$14185,Balance!$B125,Inyecciones!$C$2:$C$14185,Balance!N$5)</f>
        <v>14474341.422009811</v>
      </c>
      <c r="O125" s="12">
        <f>SUMIFS(Inyecciones!$E$2:$E$14185,Inyecciones!$A$2:$A$14185,Balance!O$4,Inyecciones!$B$2:$B$14185,Balance!$B125,Inyecciones!$C$2:$C$14185,Balance!O$5)</f>
        <v>22805974.754237588</v>
      </c>
      <c r="P125" s="13">
        <f>SUMIFS(Inyecciones!$E$2:$E$14185,Inyecciones!$A$2:$A$14185,Balance!P$4,Inyecciones!$B$2:$B$14185,Balance!$B125,Inyecciones!$C$2:$C$14185,Balance!P$5)</f>
        <v>22896633.158421431</v>
      </c>
      <c r="Q125" s="13">
        <f>SUMIFS(Inyecciones!$E$2:$E$14185,Inyecciones!$A$2:$A$14185,Balance!Q$4,Inyecciones!$B$2:$B$14185,Balance!$B125,Inyecciones!$C$2:$C$14185,Balance!Q$5)</f>
        <v>30224048.696205031</v>
      </c>
      <c r="R125" s="13">
        <f>SUMIFS(Inyecciones!$E$2:$E$14185,Inyecciones!$A$2:$A$14185,Balance!R$4,Inyecciones!$B$2:$B$14185,Balance!$B125,Inyecciones!$C$2:$C$14185,Balance!R$5)</f>
        <v>33487748.735150039</v>
      </c>
      <c r="S125" s="13">
        <f>SUMIFS(Inyecciones!$E$2:$E$14185,Inyecciones!$A$2:$A$14185,Balance!S$4,Inyecciones!$B$2:$B$14185,Balance!$B125,Inyecciones!$C$2:$C$14185,Balance!S$5)</f>
        <v>37804087.049161106</v>
      </c>
      <c r="T125" s="13">
        <f>SUMIFS(Inyecciones!$E$2:$E$14185,Inyecciones!$A$2:$A$14185,Balance!T$4,Inyecciones!$B$2:$B$14185,Balance!$B125,Inyecciones!$C$2:$C$14185,Balance!T$5)</f>
        <v>32318806.851748008</v>
      </c>
      <c r="U125" s="13">
        <f>SUMIFS(Inyecciones!$E$2:$E$14185,Inyecciones!$A$2:$A$14185,Balance!U$4,Inyecciones!$B$2:$B$14185,Balance!$B125,Inyecciones!$C$2:$C$14185,Balance!U$5)</f>
        <v>32687470.949696951</v>
      </c>
      <c r="V125" s="13">
        <f>SUMIFS(Inyecciones!$E$2:$E$14185,Inyecciones!$A$2:$A$14185,Balance!V$4,Inyecciones!$B$2:$B$14185,Balance!$B125,Inyecciones!$C$2:$C$14185,Balance!V$5)</f>
        <v>28335619.63211092</v>
      </c>
      <c r="W125" s="13">
        <f>SUMIFS(Inyecciones!$E$2:$E$14185,Inyecciones!$A$2:$A$14185,Balance!W$4,Inyecciones!$B$2:$B$14185,Balance!$B125,Inyecciones!$C$2:$C$14185,Balance!W$5)</f>
        <v>26340359.399986759</v>
      </c>
      <c r="X125" s="13">
        <f>SUMIFS(Inyecciones!$E$2:$E$14185,Inyecciones!$A$2:$A$14185,Balance!X$4,Inyecciones!$B$2:$B$14185,Balance!$B125,Inyecciones!$C$2:$C$14185,Balance!X$5)</f>
        <v>26652942.9905857</v>
      </c>
      <c r="Y125" s="13">
        <f>SUMIFS(Inyecciones!$E$2:$E$14185,Inyecciones!$A$2:$A$14185,Balance!Y$4,Inyecciones!$B$2:$B$14185,Balance!$B125,Inyecciones!$C$2:$C$14185,Balance!Y$5)</f>
        <v>20303356.298177779</v>
      </c>
      <c r="Z125" s="14">
        <f>SUMIFS(Inyecciones!$E$2:$E$14185,Inyecciones!$A$2:$A$14185,Balance!Z$4,Inyecciones!$B$2:$B$14185,Balance!$B125,Inyecciones!$C$2:$C$14185,Balance!Z$5)</f>
        <v>14725137.235215761</v>
      </c>
      <c r="AA125" s="12">
        <f>SUMIFS(Inyecciones!$E$2:$E$14185,Inyecciones!$A$2:$A$14185,Balance!AA$4,Inyecciones!$B$2:$B$14185,Balance!$B125,Inyecciones!$C$2:$C$14185,Balance!AA$5)</f>
        <v>22773969.995775402</v>
      </c>
      <c r="AB125" s="13">
        <f>SUMIFS(Inyecciones!$E$2:$E$14185,Inyecciones!$A$2:$A$14185,Balance!AB$4,Inyecciones!$B$2:$B$14185,Balance!$B125,Inyecciones!$C$2:$C$14185,Balance!AB$5)</f>
        <v>22999505.420026738</v>
      </c>
      <c r="AC125" s="13">
        <f>SUMIFS(Inyecciones!$E$2:$E$14185,Inyecciones!$A$2:$A$14185,Balance!AC$4,Inyecciones!$B$2:$B$14185,Balance!$B125,Inyecciones!$C$2:$C$14185,Balance!AC$5)</f>
        <v>30079662.392577</v>
      </c>
      <c r="AD125" s="13">
        <f>SUMIFS(Inyecciones!$E$2:$E$14185,Inyecciones!$A$2:$A$14185,Balance!AD$4,Inyecciones!$B$2:$B$14185,Balance!$B125,Inyecciones!$C$2:$C$14185,Balance!AD$5)</f>
        <v>33213186.594240591</v>
      </c>
      <c r="AE125" s="13">
        <f>SUMIFS(Inyecciones!$E$2:$E$14185,Inyecciones!$A$2:$A$14185,Balance!AE$4,Inyecciones!$B$2:$B$14185,Balance!$B125,Inyecciones!$C$2:$C$14185,Balance!AE$5)</f>
        <v>38774902.63692563</v>
      </c>
      <c r="AF125" s="13">
        <f>SUMIFS(Inyecciones!$E$2:$E$14185,Inyecciones!$A$2:$A$14185,Balance!AF$4,Inyecciones!$B$2:$B$14185,Balance!$B125,Inyecciones!$C$2:$C$14185,Balance!AF$5)</f>
        <v>33648015.020883732</v>
      </c>
      <c r="AG125" s="13">
        <f>SUMIFS(Inyecciones!$E$2:$E$14185,Inyecciones!$A$2:$A$14185,Balance!AG$4,Inyecciones!$B$2:$B$14185,Balance!$B125,Inyecciones!$C$2:$C$14185,Balance!AG$5)</f>
        <v>35840737.166704699</v>
      </c>
      <c r="AH125" s="13">
        <f>SUMIFS(Inyecciones!$E$2:$E$14185,Inyecciones!$A$2:$A$14185,Balance!AH$4,Inyecciones!$B$2:$B$14185,Balance!$B125,Inyecciones!$C$2:$C$14185,Balance!AH$5)</f>
        <v>30984129.724645279</v>
      </c>
      <c r="AI125" s="13">
        <f>SUMIFS(Inyecciones!$E$2:$E$14185,Inyecciones!$A$2:$A$14185,Balance!AI$4,Inyecciones!$B$2:$B$14185,Balance!$B125,Inyecciones!$C$2:$C$14185,Balance!AI$5)</f>
        <v>27152115.532340601</v>
      </c>
      <c r="AJ125" s="13">
        <f>SUMIFS(Inyecciones!$E$2:$E$14185,Inyecciones!$A$2:$A$14185,Balance!AJ$4,Inyecciones!$B$2:$B$14185,Balance!$B125,Inyecciones!$C$2:$C$14185,Balance!AJ$5)</f>
        <v>27324034.276736781</v>
      </c>
      <c r="AK125" s="13">
        <f>SUMIFS(Inyecciones!$E$2:$E$14185,Inyecciones!$A$2:$A$14185,Balance!AK$4,Inyecciones!$B$2:$B$14185,Balance!$B125,Inyecciones!$C$2:$C$14185,Balance!AK$5)</f>
        <v>20994554.199053209</v>
      </c>
      <c r="AL125" s="14">
        <f>SUMIFS(Inyecciones!$E$2:$E$14185,Inyecciones!$A$2:$A$14185,Balance!AL$4,Inyecciones!$B$2:$B$14185,Balance!$B125,Inyecciones!$C$2:$C$14185,Balance!AL$5)</f>
        <v>15374214.572695291</v>
      </c>
      <c r="AM125" s="13"/>
      <c r="AN125" s="12">
        <f>SUMIFS('Retiro Mensual'!$E$2:$E$2629,'Retiro Mensual'!$A$2:$A$2629,AN$4,'Retiro Mensual'!$B$2:$B$2629,$B125,'Retiro Mensual'!$C$2:$C$2629,AN$5)</f>
        <v>59633844.380000003</v>
      </c>
      <c r="AO125" s="13">
        <f>SUMIFS('Retiro Mensual'!$E$2:$E$2629,'Retiro Mensual'!$A$2:$A$2629,AO$4,'Retiro Mensual'!$B$2:$B$2629,$B125,'Retiro Mensual'!$C$2:$C$2629,AO$5)</f>
        <v>56817078.770000003</v>
      </c>
      <c r="AP125" s="13">
        <f>SUMIFS('Retiro Mensual'!$E$2:$E$2629,'Retiro Mensual'!$A$2:$A$2629,AP$4,'Retiro Mensual'!$B$2:$B$2629,$B125,'Retiro Mensual'!$C$2:$C$2629,AP$5)</f>
        <v>65392542.979999997</v>
      </c>
      <c r="AQ125" s="13">
        <f>SUMIFS('Retiro Mensual'!$E$2:$E$2629,'Retiro Mensual'!$A$2:$A$2629,AQ$4,'Retiro Mensual'!$B$2:$B$2629,$B125,'Retiro Mensual'!$C$2:$C$2629,AQ$5)</f>
        <v>58861788.289999999</v>
      </c>
      <c r="AR125" s="13">
        <f>SUMIFS('Retiro Mensual'!$E$2:$E$2629,'Retiro Mensual'!$A$2:$A$2629,AR$4,'Retiro Mensual'!$B$2:$B$2629,$B125,'Retiro Mensual'!$C$2:$C$2629,AR$5)</f>
        <v>59165879.210000001</v>
      </c>
      <c r="AS125" s="13">
        <f>SUMIFS('Retiro Mensual'!$E$2:$E$2629,'Retiro Mensual'!$A$2:$A$2629,AS$4,'Retiro Mensual'!$B$2:$B$2629,$B125,'Retiro Mensual'!$C$2:$C$2629,AS$5)</f>
        <v>56063461.850000001</v>
      </c>
      <c r="AT125" s="13">
        <f>SUMIFS('Retiro Mensual'!$E$2:$E$2629,'Retiro Mensual'!$A$2:$A$2629,AT$4,'Retiro Mensual'!$B$2:$B$2629,$B125,'Retiro Mensual'!$C$2:$C$2629,AT$5)</f>
        <v>50580115.530000001</v>
      </c>
      <c r="AU125" s="13">
        <f>SUMIFS('Retiro Mensual'!$E$2:$E$2629,'Retiro Mensual'!$A$2:$A$2629,AU$4,'Retiro Mensual'!$B$2:$B$2629,$B125,'Retiro Mensual'!$C$2:$C$2629,AU$5)</f>
        <v>48033971.060000002</v>
      </c>
      <c r="AV125" s="13">
        <f>SUMIFS('Retiro Mensual'!$E$2:$E$2629,'Retiro Mensual'!$A$2:$A$2629,AV$4,'Retiro Mensual'!$B$2:$B$2629,$B125,'Retiro Mensual'!$C$2:$C$2629,AV$5)</f>
        <v>38637306.060000002</v>
      </c>
      <c r="AW125" s="13">
        <f>SUMIFS('Retiro Mensual'!$E$2:$E$2629,'Retiro Mensual'!$A$2:$A$2629,AW$4,'Retiro Mensual'!$B$2:$B$2629,$B125,'Retiro Mensual'!$C$2:$C$2629,AW$5)</f>
        <v>29195723.34</v>
      </c>
      <c r="AX125" s="13">
        <f>SUMIFS('Retiro Mensual'!$E$2:$E$2629,'Retiro Mensual'!$A$2:$A$2629,AX$4,'Retiro Mensual'!$B$2:$B$2629,$B125,'Retiro Mensual'!$C$2:$C$2629,AX$5)</f>
        <v>28051054.670000002</v>
      </c>
      <c r="AY125" s="14">
        <f>SUMIFS('Retiro Mensual'!$E$2:$E$2629,'Retiro Mensual'!$A$2:$A$2629,AY$4,'Retiro Mensual'!$B$2:$B$2629,$B125,'Retiro Mensual'!$C$2:$C$2629,AY$5)</f>
        <v>29842392.350000001</v>
      </c>
      <c r="AZ125" s="12">
        <f>SUMIFS('Retiro Mensual'!$E$2:$E$2629,'Retiro Mensual'!$A$2:$A$2629,AZ$4,'Retiro Mensual'!$B$2:$B$2629,$B125,'Retiro Mensual'!$C$2:$C$2629,AZ$5)</f>
        <v>59688122.609999999</v>
      </c>
      <c r="BA125" s="13">
        <f>SUMIFS('Retiro Mensual'!$E$2:$E$2629,'Retiro Mensual'!$A$2:$A$2629,BA$4,'Retiro Mensual'!$B$2:$B$2629,$B125,'Retiro Mensual'!$C$2:$C$2629,BA$5)</f>
        <v>57220771.32</v>
      </c>
      <c r="BB125" s="13">
        <f>SUMIFS('Retiro Mensual'!$E$2:$E$2629,'Retiro Mensual'!$A$2:$A$2629,BB$4,'Retiro Mensual'!$B$2:$B$2629,$B125,'Retiro Mensual'!$C$2:$C$2629,BB$5)</f>
        <v>66063248.850000001</v>
      </c>
      <c r="BC125" s="13">
        <f>SUMIFS('Retiro Mensual'!$E$2:$E$2629,'Retiro Mensual'!$A$2:$A$2629,BC$4,'Retiro Mensual'!$B$2:$B$2629,$B125,'Retiro Mensual'!$C$2:$C$2629,BC$5)</f>
        <v>60909750.899999999</v>
      </c>
      <c r="BD125" s="13">
        <f>SUMIFS('Retiro Mensual'!$E$2:$E$2629,'Retiro Mensual'!$A$2:$A$2629,BD$4,'Retiro Mensual'!$B$2:$B$2629,$B125,'Retiro Mensual'!$C$2:$C$2629,BD$5)</f>
        <v>58884157.82</v>
      </c>
      <c r="BE125" s="13">
        <f>SUMIFS('Retiro Mensual'!$E$2:$E$2629,'Retiro Mensual'!$A$2:$A$2629,BE$4,'Retiro Mensual'!$B$2:$B$2629,$B125,'Retiro Mensual'!$C$2:$C$2629,BE$5)</f>
        <v>57428316.009999998</v>
      </c>
      <c r="BF125" s="13">
        <f>SUMIFS('Retiro Mensual'!$E$2:$E$2629,'Retiro Mensual'!$A$2:$A$2629,BF$4,'Retiro Mensual'!$B$2:$B$2629,$B125,'Retiro Mensual'!$C$2:$C$2629,BF$5)</f>
        <v>53992176.049999997</v>
      </c>
      <c r="BG125" s="13">
        <f>SUMIFS('Retiro Mensual'!$E$2:$E$2629,'Retiro Mensual'!$A$2:$A$2629,BG$4,'Retiro Mensual'!$B$2:$B$2629,$B125,'Retiro Mensual'!$C$2:$C$2629,BG$5)</f>
        <v>48019429.729999997</v>
      </c>
      <c r="BH125" s="13">
        <f>SUMIFS('Retiro Mensual'!$E$2:$E$2629,'Retiro Mensual'!$A$2:$A$2629,BH$4,'Retiro Mensual'!$B$2:$B$2629,$B125,'Retiro Mensual'!$C$2:$C$2629,BH$5)</f>
        <v>39172054.57</v>
      </c>
      <c r="BI125" s="13">
        <f>SUMIFS('Retiro Mensual'!$E$2:$E$2629,'Retiro Mensual'!$A$2:$A$2629,BI$4,'Retiro Mensual'!$B$2:$B$2629,$B125,'Retiro Mensual'!$C$2:$C$2629,BI$5)</f>
        <v>31578832.359999999</v>
      </c>
      <c r="BJ125" s="13">
        <f>SUMIFS('Retiro Mensual'!$E$2:$E$2629,'Retiro Mensual'!$A$2:$A$2629,BJ$4,'Retiro Mensual'!$B$2:$B$2629,$B125,'Retiro Mensual'!$C$2:$C$2629,BJ$5)</f>
        <v>32140226.879999999</v>
      </c>
      <c r="BK125" s="14">
        <f>SUMIFS('Retiro Mensual'!$E$2:$E$2629,'Retiro Mensual'!$A$2:$A$2629,BK$4,'Retiro Mensual'!$B$2:$B$2629,$B125,'Retiro Mensual'!$C$2:$C$2629,BK$5)</f>
        <v>35833492.609999999</v>
      </c>
      <c r="BL125" s="12">
        <f>SUMIFS('Retiro Mensual'!$E$2:$E$2629,'Retiro Mensual'!$A$2:$A$2629,BL$4,'Retiro Mensual'!$B$2:$B$2629,$B125,'Retiro Mensual'!$C$2:$C$2629,BL$5)</f>
        <v>59702975.359999999</v>
      </c>
      <c r="BM125" s="13">
        <f>SUMIFS('Retiro Mensual'!$E$2:$E$2629,'Retiro Mensual'!$A$2:$A$2629,BM$4,'Retiro Mensual'!$B$2:$B$2629,$B125,'Retiro Mensual'!$C$2:$C$2629,BM$5)</f>
        <v>57657857.649999999</v>
      </c>
      <c r="BN125" s="13">
        <f>SUMIFS('Retiro Mensual'!$E$2:$E$2629,'Retiro Mensual'!$A$2:$A$2629,BN$4,'Retiro Mensual'!$B$2:$B$2629,$B125,'Retiro Mensual'!$C$2:$C$2629,BN$5)</f>
        <v>65909317.670000002</v>
      </c>
      <c r="BO125" s="13">
        <f>SUMIFS('Retiro Mensual'!$E$2:$E$2629,'Retiro Mensual'!$A$2:$A$2629,BO$4,'Retiro Mensual'!$B$2:$B$2629,$B125,'Retiro Mensual'!$C$2:$C$2629,BO$5)</f>
        <v>60428960.369999997</v>
      </c>
      <c r="BP125" s="13">
        <f>SUMIFS('Retiro Mensual'!$E$2:$E$2629,'Retiro Mensual'!$A$2:$A$2629,BP$4,'Retiro Mensual'!$B$2:$B$2629,$B125,'Retiro Mensual'!$C$2:$C$2629,BP$5)</f>
        <v>60075215.439999998</v>
      </c>
      <c r="BQ125" s="13">
        <f>SUMIFS('Retiro Mensual'!$E$2:$E$2629,'Retiro Mensual'!$A$2:$A$2629,BQ$4,'Retiro Mensual'!$B$2:$B$2629,$B125,'Retiro Mensual'!$C$2:$C$2629,BQ$5)</f>
        <v>60641005.280000001</v>
      </c>
      <c r="BR125" s="13">
        <f>SUMIFS('Retiro Mensual'!$E$2:$E$2629,'Retiro Mensual'!$A$2:$A$2629,BR$4,'Retiro Mensual'!$B$2:$B$2629,$B125,'Retiro Mensual'!$C$2:$C$2629,BR$5)</f>
        <v>57009025.969999999</v>
      </c>
      <c r="BS125" s="13">
        <f>SUMIFS('Retiro Mensual'!$E$2:$E$2629,'Retiro Mensual'!$A$2:$A$2629,BS$4,'Retiro Mensual'!$B$2:$B$2629,$B125,'Retiro Mensual'!$C$2:$C$2629,BS$5)</f>
        <v>51646963.020000003</v>
      </c>
      <c r="BT125" s="13">
        <f>SUMIFS('Retiro Mensual'!$E$2:$E$2629,'Retiro Mensual'!$A$2:$A$2629,BT$4,'Retiro Mensual'!$B$2:$B$2629,$B125,'Retiro Mensual'!$C$2:$C$2629,BT$5)</f>
        <v>40676377.979999997</v>
      </c>
      <c r="BU125" s="13">
        <f>SUMIFS('Retiro Mensual'!$E$2:$E$2629,'Retiro Mensual'!$A$2:$A$2629,BU$4,'Retiro Mensual'!$B$2:$B$2629,$B125,'Retiro Mensual'!$C$2:$C$2629,BU$5)</f>
        <v>35548967.359999999</v>
      </c>
      <c r="BV125" s="13">
        <f>SUMIFS('Retiro Mensual'!$E$2:$E$2629,'Retiro Mensual'!$A$2:$A$2629,BV$4,'Retiro Mensual'!$B$2:$B$2629,$B125,'Retiro Mensual'!$C$2:$C$2629,BV$5)</f>
        <v>36770537.740000002</v>
      </c>
      <c r="BW125" s="14">
        <f>SUMIFS('Retiro Mensual'!$E$2:$E$2629,'Retiro Mensual'!$A$2:$A$2629,BW$4,'Retiro Mensual'!$B$2:$B$2629,$B125,'Retiro Mensual'!$C$2:$C$2629,BW$5)</f>
        <v>39609699.770000003</v>
      </c>
      <c r="BX125" s="13"/>
      <c r="BY125" s="12">
        <f>SUMIFS('Compra Ventas'!$E$2:$E$2700,'Compra Ventas'!$A$2:$A$2700,BY$4,'Compra Ventas'!$B$2:$B$2700,$B125,'Compra Ventas'!$C$2:$C$2700,BY$5)</f>
        <v>6804505.6210822519</v>
      </c>
      <c r="BZ125" s="13">
        <f>SUMIFS('Compra Ventas'!$E$2:$E$2700,'Compra Ventas'!$A$2:$A$2700,BZ$4,'Compra Ventas'!$B$2:$B$2700,$B125,'Compra Ventas'!$C$2:$C$2700,BZ$5)</f>
        <v>7029971.6522084437</v>
      </c>
      <c r="CA125" s="13">
        <f>SUMIFS('Compra Ventas'!$E$2:$E$2700,'Compra Ventas'!$A$2:$A$2700,CA$4,'Compra Ventas'!$B$2:$B$2700,$B125,'Compra Ventas'!$C$2:$C$2700,CA$5)</f>
        <v>12936580.942919146</v>
      </c>
      <c r="CB125" s="13">
        <f>SUMIFS('Compra Ventas'!$E$2:$E$2700,'Compra Ventas'!$A$2:$A$2700,CB$4,'Compra Ventas'!$B$2:$B$2700,$B125,'Compra Ventas'!$C$2:$C$2700,CB$5)</f>
        <v>10823263.243478775</v>
      </c>
      <c r="CC125" s="13">
        <f>SUMIFS('Compra Ventas'!$E$2:$E$2700,'Compra Ventas'!$A$2:$A$2700,CC$4,'Compra Ventas'!$B$2:$B$2700,$B125,'Compra Ventas'!$C$2:$C$2700,CC$5)</f>
        <v>9402528.0655454844</v>
      </c>
      <c r="CD125" s="13">
        <f>SUMIFS('Compra Ventas'!$E$2:$E$2700,'Compra Ventas'!$A$2:$A$2700,CD$4,'Compra Ventas'!$B$2:$B$2700,$B125,'Compra Ventas'!$C$2:$C$2700,CD$5)</f>
        <v>8973639.3019804824</v>
      </c>
      <c r="CE125" s="13">
        <f>SUMIFS('Compra Ventas'!$E$2:$E$2700,'Compra Ventas'!$A$2:$A$2700,CE$4,'Compra Ventas'!$B$2:$B$2700,$B125,'Compra Ventas'!$C$2:$C$2700,CE$5)</f>
        <v>5907036.8148413133</v>
      </c>
      <c r="CF125" s="13">
        <f>SUMIFS('Compra Ventas'!$E$2:$E$2700,'Compra Ventas'!$A$2:$A$2700,CF$4,'Compra Ventas'!$B$2:$B$2700,$B125,'Compra Ventas'!$C$2:$C$2700,CF$5)</f>
        <v>6782470.3510448439</v>
      </c>
      <c r="CG125" s="13">
        <f>SUMIFS('Compra Ventas'!$E$2:$E$2700,'Compra Ventas'!$A$2:$A$2700,CG$4,'Compra Ventas'!$B$2:$B$2700,$B125,'Compra Ventas'!$C$2:$C$2700,CG$5)</f>
        <v>7075145.7534641521</v>
      </c>
      <c r="CH125" s="13">
        <f>SUMIFS('Compra Ventas'!$E$2:$E$2700,'Compra Ventas'!$A$2:$A$2700,CH$4,'Compra Ventas'!$B$2:$B$2700,$B125,'Compra Ventas'!$C$2:$C$2700,CH$5)</f>
        <v>5020956.8626369471</v>
      </c>
      <c r="CI125" s="13">
        <f>SUMIFS('Compra Ventas'!$E$2:$E$2700,'Compra Ventas'!$A$2:$A$2700,CI$4,'Compra Ventas'!$B$2:$B$2700,$B125,'Compra Ventas'!$C$2:$C$2700,CI$5)</f>
        <v>6148056.1888126126</v>
      </c>
      <c r="CJ125" s="14">
        <f>SUMIFS('Compra Ventas'!$E$2:$E$2700,'Compra Ventas'!$A$2:$A$2700,CJ$4,'Compra Ventas'!$B$2:$B$2700,$B125,'Compra Ventas'!$C$2:$C$2700,CJ$5)</f>
        <v>8026432.4013843918</v>
      </c>
      <c r="CK125" s="12">
        <f>SUMIFS('Compra Ventas'!$E$2:$E$2700,'Compra Ventas'!$A$2:$A$2700,CK$4,'Compra Ventas'!$B$2:$B$2700,$B125,'Compra Ventas'!$C$2:$C$2700,CK$5)</f>
        <v>6837960.3204479888</v>
      </c>
      <c r="CL125" s="13">
        <f>SUMIFS('Compra Ventas'!$E$2:$E$2700,'Compra Ventas'!$A$2:$A$2700,CL$4,'Compra Ventas'!$B$2:$B$2700,$B125,'Compra Ventas'!$C$2:$C$2700,CL$5)</f>
        <v>7190443.2245217115</v>
      </c>
      <c r="CM125" s="13">
        <f>SUMIFS('Compra Ventas'!$E$2:$E$2700,'Compra Ventas'!$A$2:$A$2700,CM$4,'Compra Ventas'!$B$2:$B$2700,$B125,'Compra Ventas'!$C$2:$C$2700,CM$5)</f>
        <v>13072671.410288464</v>
      </c>
      <c r="CN125" s="13">
        <f>SUMIFS('Compra Ventas'!$E$2:$E$2700,'Compra Ventas'!$A$2:$A$2700,CN$4,'Compra Ventas'!$B$2:$B$2700,$B125,'Compra Ventas'!$C$2:$C$2700,CN$5)</f>
        <v>11734635.970751559</v>
      </c>
      <c r="CO125" s="13">
        <f>SUMIFS('Compra Ventas'!$E$2:$E$2700,'Compra Ventas'!$A$2:$A$2700,CO$4,'Compra Ventas'!$B$2:$B$2700,$B125,'Compra Ventas'!$C$2:$C$2700,CO$5)</f>
        <v>8443737.3244680502</v>
      </c>
      <c r="CP125" s="13">
        <f>SUMIFS('Compra Ventas'!$E$2:$E$2700,'Compra Ventas'!$A$2:$A$2700,CP$4,'Compra Ventas'!$B$2:$B$2700,$B125,'Compra Ventas'!$C$2:$C$2700,CP$5)</f>
        <v>9571536.4189182408</v>
      </c>
      <c r="CQ125" s="13">
        <f>SUMIFS('Compra Ventas'!$E$2:$E$2700,'Compra Ventas'!$A$2:$A$2700,CQ$4,'Compra Ventas'!$B$2:$B$2700,$B125,'Compra Ventas'!$C$2:$C$2700,CQ$5)</f>
        <v>6113258.9054736281</v>
      </c>
      <c r="CR125" s="13">
        <f>SUMIFS('Compra Ventas'!$E$2:$E$2700,'Compra Ventas'!$A$2:$A$2700,CR$4,'Compra Ventas'!$B$2:$B$2700,$B125,'Compra Ventas'!$C$2:$C$2700,CR$5)</f>
        <v>6829661.2732092207</v>
      </c>
      <c r="CS125" s="13">
        <f>SUMIFS('Compra Ventas'!$E$2:$E$2700,'Compra Ventas'!$A$2:$A$2700,CS$4,'Compra Ventas'!$B$2:$B$2700,$B125,'Compra Ventas'!$C$2:$C$2700,CS$5)</f>
        <v>7287657.2711060503</v>
      </c>
      <c r="CT125" s="13">
        <f>SUMIFS('Compra Ventas'!$E$2:$E$2700,'Compra Ventas'!$A$2:$A$2700,CT$4,'Compra Ventas'!$B$2:$B$2700,$B125,'Compra Ventas'!$C$2:$C$2700,CT$5)</f>
        <v>5785107.7957087485</v>
      </c>
      <c r="CU125" s="13">
        <f>SUMIFS('Compra Ventas'!$E$2:$E$2700,'Compra Ventas'!$A$2:$A$2700,CU$4,'Compra Ventas'!$B$2:$B$2700,$B125,'Compra Ventas'!$C$2:$C$2700,CU$5)</f>
        <v>6805139.5557378028</v>
      </c>
      <c r="CV125" s="14">
        <f>SUMIFS('Compra Ventas'!$E$2:$E$2700,'Compra Ventas'!$A$2:$A$2700,CV$4,'Compra Ventas'!$B$2:$B$2700,$B125,'Compra Ventas'!$C$2:$C$2700,CV$5)</f>
        <v>9127697.7452579793</v>
      </c>
      <c r="CW125" s="12">
        <f>SUMIFS('Compra Ventas'!$E$2:$E$2700,'Compra Ventas'!$A$2:$A$2700,CW$4,'Compra Ventas'!$B$2:$B$2700,$B125,'Compra Ventas'!$C$2:$C$2700,CW$5)</f>
        <v>6851944.8967309259</v>
      </c>
      <c r="CX125" s="13">
        <f>SUMIFS('Compra Ventas'!$E$2:$E$2700,'Compra Ventas'!$A$2:$A$2700,CX$4,'Compra Ventas'!$B$2:$B$2700,$B125,'Compra Ventas'!$C$2:$C$2700,CX$5)</f>
        <v>7204873.5482944055</v>
      </c>
      <c r="CY125" s="13">
        <f>SUMIFS('Compra Ventas'!$E$2:$E$2700,'Compra Ventas'!$A$2:$A$2700,CY$4,'Compra Ventas'!$B$2:$B$2700,$B125,'Compra Ventas'!$C$2:$C$2700,CY$5)</f>
        <v>12825240.376605269</v>
      </c>
      <c r="CZ125" s="13">
        <f>SUMIFS('Compra Ventas'!$E$2:$E$2700,'Compra Ventas'!$A$2:$A$2700,CZ$4,'Compra Ventas'!$B$2:$B$2700,$B125,'Compra Ventas'!$C$2:$C$2700,CZ$5)</f>
        <v>11449438.881076848</v>
      </c>
      <c r="DA125" s="13">
        <f>SUMIFS('Compra Ventas'!$E$2:$E$2700,'Compra Ventas'!$A$2:$A$2700,DA$4,'Compra Ventas'!$B$2:$B$2700,$B125,'Compra Ventas'!$C$2:$C$2700,DA$5)</f>
        <v>9916116.029095253</v>
      </c>
      <c r="DB125" s="13">
        <f>SUMIFS('Compra Ventas'!$E$2:$E$2700,'Compra Ventas'!$A$2:$A$2700,DB$4,'Compra Ventas'!$B$2:$B$2700,$B125,'Compra Ventas'!$C$2:$C$2700,DB$5)</f>
        <v>11396877.180174343</v>
      </c>
      <c r="DC125" s="13">
        <f>SUMIFS('Compra Ventas'!$E$2:$E$2700,'Compra Ventas'!$A$2:$A$2700,DC$4,'Compra Ventas'!$B$2:$B$2700,$B125,'Compra Ventas'!$C$2:$C$2700,DC$5)</f>
        <v>6514178.0129134022</v>
      </c>
      <c r="DD125" s="13">
        <f>SUMIFS('Compra Ventas'!$E$2:$E$2700,'Compra Ventas'!$A$2:$A$2700,DD$4,'Compra Ventas'!$B$2:$B$2700,$B125,'Compra Ventas'!$C$2:$C$2700,DD$5)</f>
        <v>8070004.0718095507</v>
      </c>
      <c r="DE125" s="13">
        <f>SUMIFS('Compra Ventas'!$E$2:$E$2700,'Compra Ventas'!$A$2:$A$2700,DE$4,'Compra Ventas'!$B$2:$B$2700,$B125,'Compra Ventas'!$C$2:$C$2700,DE$5)</f>
        <v>8679931.1271153074</v>
      </c>
      <c r="DF125" s="13">
        <f>SUMIFS('Compra Ventas'!$E$2:$E$2700,'Compra Ventas'!$A$2:$A$2700,DF$4,'Compra Ventas'!$B$2:$B$2700,$B125,'Compra Ventas'!$C$2:$C$2700,DF$5)</f>
        <v>7585680.752683524</v>
      </c>
      <c r="DG125" s="13">
        <f>SUMIFS('Compra Ventas'!$E$2:$E$2700,'Compra Ventas'!$A$2:$A$2700,DG$4,'Compra Ventas'!$B$2:$B$2700,$B125,'Compra Ventas'!$C$2:$C$2700,DG$5)</f>
        <v>9159519.8514252659</v>
      </c>
      <c r="DH125" s="14">
        <f>SUMIFS('Compra Ventas'!$E$2:$E$2700,'Compra Ventas'!$A$2:$A$2700,DH$4,'Compra Ventas'!$B$2:$B$2700,$B125,'Compra Ventas'!$C$2:$C$2700,DH$5)</f>
        <v>10197957.858495504</v>
      </c>
      <c r="DI125" s="84"/>
      <c r="DJ125" s="98">
        <f>SUMIFS('Ajuste Ciclado'!D$5:D$47,'Ajuste Ciclado'!$C$5:$C$47,Balance!DJ$4,'Ajuste Ciclado'!$B$5:$B$47,Balance!$B125)</f>
        <v>3221727.885778117</v>
      </c>
      <c r="DK125" s="99">
        <f>SUMIFS('Ajuste Ciclado'!E$5:E$47,'Ajuste Ciclado'!$C$5:$C$47,Balance!DK$4,'Ajuste Ciclado'!$B$5:$B$47,Balance!$B125)</f>
        <v>6607681.2372021386</v>
      </c>
      <c r="DL125" s="99">
        <f>SUMIFS('Ajuste Ciclado'!F$5:F$47,'Ajuste Ciclado'!$C$5:$C$47,Balance!DL$4,'Ajuste Ciclado'!$B$5:$B$47,Balance!$B125)</f>
        <v>6226668.4805174731</v>
      </c>
      <c r="DM125" s="99">
        <f>SUMIFS('Ajuste Ciclado'!G$5:G$47,'Ajuste Ciclado'!$C$5:$C$47,Balance!DM$4,'Ajuste Ciclado'!$B$5:$B$47,Balance!$B125)</f>
        <v>2710423.0656836308</v>
      </c>
      <c r="DN125" s="99">
        <f>SUMIFS('Ajuste Ciclado'!H$5:H$47,'Ajuste Ciclado'!$C$5:$C$47,Balance!DN$4,'Ajuste Ciclado'!$B$5:$B$47,Balance!$B125)</f>
        <v>2708094.0455138213</v>
      </c>
      <c r="DO125" s="99">
        <f>SUMIFS('Ajuste Ciclado'!I$5:I$47,'Ajuste Ciclado'!$C$5:$C$47,Balance!DO$4,'Ajuste Ciclado'!$B$5:$B$47,Balance!$B125)</f>
        <v>1832087.3831345011</v>
      </c>
      <c r="DP125" s="99">
        <f>SUMIFS('Ajuste Ciclado'!J$5:J$47,'Ajuste Ciclado'!$C$5:$C$47,Balance!DP$4,'Ajuste Ciclado'!$B$5:$B$47,Balance!$B125)</f>
        <v>3038196.5285304049</v>
      </c>
      <c r="DQ125" s="99">
        <f>SUMIFS('Ajuste Ciclado'!K$5:K$47,'Ajuste Ciclado'!$C$5:$C$47,Balance!DQ$4,'Ajuste Ciclado'!$B$5:$B$47,Balance!$B125)</f>
        <v>2992035.0597007442</v>
      </c>
      <c r="DR125" s="99">
        <f>SUMIFS('Ajuste Ciclado'!L$5:L$47,'Ajuste Ciclado'!$C$5:$C$47,Balance!DR$4,'Ajuste Ciclado'!$B$5:$B$47,Balance!$B125)</f>
        <v>1967245.9905891786</v>
      </c>
      <c r="DS125" s="99">
        <f>SUMIFS('Ajuste Ciclado'!M$5:M$47,'Ajuste Ciclado'!$C$5:$C$47,Balance!DS$4,'Ajuste Ciclado'!$B$5:$B$47,Balance!$B125)</f>
        <v>1837618.8643000023</v>
      </c>
      <c r="DT125" s="99">
        <f>SUMIFS('Ajuste Ciclado'!N$5:N$47,'Ajuste Ciclado'!$C$5:$C$47,Balance!DT$4,'Ajuste Ciclado'!$B$5:$B$47,Balance!$B125)</f>
        <v>1937927.4280887011</v>
      </c>
      <c r="DU125" s="100">
        <f>SUMIFS('Ajuste Ciclado'!O$5:O$47,'Ajuste Ciclado'!$C$5:$C$47,Balance!DU$4,'Ajuste Ciclado'!$B$5:$B$47,Balance!$B125)</f>
        <v>3841015.0548895039</v>
      </c>
      <c r="DV125" s="98">
        <f>SUMIFS('Ajuste Ciclado'!D$5:D$47,'Ajuste Ciclado'!$C$5:$C$47,Balance!DV$4,'Ajuste Ciclado'!$B$5:$B$47,Balance!$B125)</f>
        <v>3494698.2765866453</v>
      </c>
      <c r="DW125" s="99">
        <f>SUMIFS('Ajuste Ciclado'!E$5:E$47,'Ajuste Ciclado'!$C$5:$C$47,Balance!DW$4,'Ajuste Ciclado'!$B$5:$B$47,Balance!$B125)</f>
        <v>7221815.0062839584</v>
      </c>
      <c r="DX125" s="99">
        <f>SUMIFS('Ajuste Ciclado'!F$5:F$47,'Ajuste Ciclado'!$C$5:$C$47,Balance!DX$4,'Ajuste Ciclado'!$B$5:$B$47,Balance!$B125)</f>
        <v>6593300.8810697952</v>
      </c>
      <c r="DY125" s="99">
        <f>SUMIFS('Ajuste Ciclado'!G$5:G$47,'Ajuste Ciclado'!$C$5:$C$47,Balance!DY$4,'Ajuste Ciclado'!$B$5:$B$47,Balance!$B125)</f>
        <v>3464866.3453270942</v>
      </c>
      <c r="DZ125" s="99">
        <f>SUMIFS('Ajuste Ciclado'!H$5:H$47,'Ajuste Ciclado'!$C$5:$C$47,Balance!DZ$4,'Ajuste Ciclado'!$B$5:$B$47,Balance!$B125)</f>
        <v>2245875.0719412835</v>
      </c>
      <c r="EA125" s="99">
        <f>SUMIFS('Ajuste Ciclado'!I$5:I$47,'Ajuste Ciclado'!$C$5:$C$47,Balance!EA$4,'Ajuste Ciclado'!$B$5:$B$47,Balance!$B125)</f>
        <v>1967544.0104577849</v>
      </c>
      <c r="EB125" s="99">
        <f>SUMIFS('Ajuste Ciclado'!J$5:J$47,'Ajuste Ciclado'!$C$5:$C$47,Balance!EB$4,'Ajuste Ciclado'!$B$5:$B$47,Balance!$B125)</f>
        <v>3638601.3444242422</v>
      </c>
      <c r="EC125" s="99">
        <f>SUMIFS('Ajuste Ciclado'!K$5:K$47,'Ajuste Ciclado'!$C$5:$C$47,Balance!EC$4,'Ajuste Ciclado'!$B$5:$B$47,Balance!$B125)</f>
        <v>3099291.2479999987</v>
      </c>
      <c r="ED125" s="99">
        <f>SUMIFS('Ajuste Ciclado'!L$5:L$47,'Ajuste Ciclado'!$C$5:$C$47,Balance!ED$4,'Ajuste Ciclado'!$B$5:$B$47,Balance!$B125)</f>
        <v>1920687.7697575227</v>
      </c>
      <c r="EE125" s="99">
        <f>SUMIFS('Ajuste Ciclado'!M$5:M$47,'Ajuste Ciclado'!$C$5:$C$47,Balance!EE$4,'Ajuste Ciclado'!$B$5:$B$47,Balance!$B125)</f>
        <v>1840219.8694007741</v>
      </c>
      <c r="EF125" s="99">
        <f>SUMIFS('Ajuste Ciclado'!N$5:N$47,'Ajuste Ciclado'!$C$5:$C$47,Balance!EF$4,'Ajuste Ciclado'!$B$5:$B$47,Balance!$B125)</f>
        <v>2375753.578591601</v>
      </c>
      <c r="EG125" s="100">
        <f>SUMIFS('Ajuste Ciclado'!O$5:O$47,'Ajuste Ciclado'!$C$5:$C$47,Balance!EG$4,'Ajuste Ciclado'!$B$5:$B$47,Balance!$B125)</f>
        <v>3634751.2288043406</v>
      </c>
      <c r="EH125" s="98">
        <f>SUMIFS('Ajuste Ciclado'!D$5:D$47,'Ajuste Ciclado'!$C$5:$C$47,Balance!EH$4,'Ajuste Ciclado'!$B$5:$B$47,Balance!$B125)</f>
        <v>3512216.6838217946</v>
      </c>
      <c r="EI125" s="99">
        <f>SUMIFS('Ajuste Ciclado'!E$5:E$47,'Ajuste Ciclado'!$C$5:$C$47,Balance!EI$4,'Ajuste Ciclado'!$B$5:$B$47,Balance!$B125)</f>
        <v>6932047.2855500076</v>
      </c>
      <c r="EJ125" s="99">
        <f>SUMIFS('Ajuste Ciclado'!F$5:F$47,'Ajuste Ciclado'!$C$5:$C$47,Balance!EJ$4,'Ajuste Ciclado'!$B$5:$B$47,Balance!$B125)</f>
        <v>6612757.4738963898</v>
      </c>
      <c r="EK125" s="99">
        <f>SUMIFS('Ajuste Ciclado'!G$5:G$47,'Ajuste Ciclado'!$C$5:$C$47,Balance!EK$4,'Ajuste Ciclado'!$B$5:$B$47,Balance!$B125)</f>
        <v>3415379.2752166167</v>
      </c>
      <c r="EL125" s="99">
        <f>SUMIFS('Ajuste Ciclado'!H$5:H$47,'Ajuste Ciclado'!$C$5:$C$47,Balance!EL$4,'Ajuste Ciclado'!$B$5:$B$47,Balance!$B125)</f>
        <v>2672651.8071854375</v>
      </c>
      <c r="EM125" s="99">
        <f>SUMIFS('Ajuste Ciclado'!I$5:I$47,'Ajuste Ciclado'!$C$5:$C$47,Balance!EM$4,'Ajuste Ciclado'!$B$5:$B$47,Balance!$B125)</f>
        <v>3317694.3160264688</v>
      </c>
      <c r="EN125" s="99">
        <f>SUMIFS('Ajuste Ciclado'!J$5:J$47,'Ajuste Ciclado'!$C$5:$C$47,Balance!EN$4,'Ajuste Ciclado'!$B$5:$B$47,Balance!$B125)</f>
        <v>5185526.171419194</v>
      </c>
      <c r="EO125" s="99">
        <f>SUMIFS('Ajuste Ciclado'!K$5:K$47,'Ajuste Ciclado'!$C$5:$C$47,Balance!EO$4,'Ajuste Ciclado'!$B$5:$B$47,Balance!$B125)</f>
        <v>4682653.1400000025</v>
      </c>
      <c r="EP125" s="99">
        <f>SUMIFS('Ajuste Ciclado'!L$5:L$47,'Ajuste Ciclado'!$C$5:$C$47,Balance!EP$4,'Ajuste Ciclado'!$B$5:$B$47,Balance!$B125)</f>
        <v>2407125.9084480479</v>
      </c>
      <c r="EQ125" s="99">
        <f>SUMIFS('Ajuste Ciclado'!M$5:M$47,'Ajuste Ciclado'!$C$5:$C$47,Balance!EQ$4,'Ajuste Ciclado'!$B$5:$B$47,Balance!$B125)</f>
        <v>2100423.2225540727</v>
      </c>
      <c r="ER125" s="99">
        <f>SUMIFS('Ajuste Ciclado'!N$5:N$47,'Ajuste Ciclado'!$C$5:$C$47,Balance!ER$4,'Ajuste Ciclado'!$B$5:$B$47,Balance!$B125)</f>
        <v>2418208.6218588287</v>
      </c>
      <c r="ES125" s="100">
        <f>SUMIFS('Ajuste Ciclado'!O$5:O$47,'Ajuste Ciclado'!$C$5:$C$47,Balance!ES$4,'Ajuste Ciclado'!$B$5:$B$47,Balance!$B125)</f>
        <v>4014764.5713227182</v>
      </c>
      <c r="ET125" s="84"/>
      <c r="EU125" s="12">
        <f t="shared" si="181"/>
        <v>-26892419.131528061</v>
      </c>
      <c r="EV125" s="13">
        <f t="shared" si="145"/>
        <v>-20419058.374619517</v>
      </c>
      <c r="EW125" s="13">
        <f t="shared" si="146"/>
        <v>-16260925.809260808</v>
      </c>
      <c r="EX125" s="13">
        <f t="shared" si="147"/>
        <v>-13576366.105517602</v>
      </c>
      <c r="EY125" s="13">
        <f t="shared" si="148"/>
        <v>-8636697.3984869663</v>
      </c>
      <c r="EZ125" s="13">
        <f t="shared" si="149"/>
        <v>-13233952.432517547</v>
      </c>
      <c r="FA125" s="13">
        <f t="shared" si="150"/>
        <v>-9914084.7222454622</v>
      </c>
      <c r="FB125" s="13">
        <f t="shared" si="151"/>
        <v>-9943717.5121637043</v>
      </c>
      <c r="FC125" s="13">
        <f t="shared" si="152"/>
        <v>-3486292.776505142</v>
      </c>
      <c r="FD125" s="13">
        <f t="shared" si="153"/>
        <v>3770140.2528713103</v>
      </c>
      <c r="FE125" s="13">
        <f t="shared" si="154"/>
        <v>-188454.18344373838</v>
      </c>
      <c r="FF125" s="14">
        <f t="shared" si="155"/>
        <v>-3500603.471716295</v>
      </c>
      <c r="FG125" s="12">
        <f t="shared" si="156"/>
        <v>-26549489.258727774</v>
      </c>
      <c r="FH125" s="13">
        <f t="shared" si="157"/>
        <v>-19911879.930772897</v>
      </c>
      <c r="FI125" s="13">
        <f t="shared" si="158"/>
        <v>-16173227.862436716</v>
      </c>
      <c r="FJ125" s="13">
        <f t="shared" si="159"/>
        <v>-12222499.848771306</v>
      </c>
      <c r="FK125" s="13">
        <f t="shared" si="160"/>
        <v>-10390458.374429561</v>
      </c>
      <c r="FL125" s="13">
        <f t="shared" si="161"/>
        <v>-13570428.728875965</v>
      </c>
      <c r="FM125" s="13">
        <f t="shared" si="162"/>
        <v>-11552844.850405177</v>
      </c>
      <c r="FN125" s="13">
        <f t="shared" si="163"/>
        <v>-9754857.5766798556</v>
      </c>
      <c r="FO125" s="13">
        <f t="shared" si="164"/>
        <v>-3623350.1291496684</v>
      </c>
      <c r="FP125" s="13">
        <f t="shared" si="165"/>
        <v>2699438.2956952229</v>
      </c>
      <c r="FQ125" s="13">
        <f t="shared" si="166"/>
        <v>-2655977.4474928165</v>
      </c>
      <c r="FR125" s="14">
        <f t="shared" si="167"/>
        <v>-8345906.4007219188</v>
      </c>
      <c r="FS125" s="12">
        <f t="shared" si="168"/>
        <v>-26564843.783671878</v>
      </c>
      <c r="FT125" s="13">
        <f t="shared" si="169"/>
        <v>-20521431.396128841</v>
      </c>
      <c r="FU125" s="13">
        <f t="shared" si="170"/>
        <v>-16391657.426921343</v>
      </c>
      <c r="FV125" s="13">
        <f t="shared" si="171"/>
        <v>-12350955.619465942</v>
      </c>
      <c r="FW125" s="13">
        <f t="shared" si="172"/>
        <v>-8711544.9667936768</v>
      </c>
      <c r="FX125" s="13">
        <f t="shared" si="173"/>
        <v>-12278418.762915459</v>
      </c>
      <c r="FY125" s="13">
        <f t="shared" si="174"/>
        <v>-9468584.6189627033</v>
      </c>
      <c r="FZ125" s="13">
        <f t="shared" si="175"/>
        <v>-7910176.0835451707</v>
      </c>
      <c r="GA125" s="13">
        <f t="shared" si="176"/>
        <v>-2437205.4120960403</v>
      </c>
      <c r="GB125" s="13">
        <f t="shared" si="177"/>
        <v>1461170.8919743784</v>
      </c>
      <c r="GC125" s="13">
        <f t="shared" si="178"/>
        <v>-4198255.0676626982</v>
      </c>
      <c r="GD125" s="14">
        <f t="shared" si="179"/>
        <v>-10022762.767486488</v>
      </c>
      <c r="GE125" s="84"/>
      <c r="GF125" s="12">
        <f t="shared" si="182"/>
        <v>-122282431.66513354</v>
      </c>
      <c r="GG125" s="13">
        <f t="shared" si="182"/>
        <v>-132051482.11276844</v>
      </c>
      <c r="GH125" s="14">
        <f t="shared" si="182"/>
        <v>-129394665.01367585</v>
      </c>
      <c r="GI125" s="6">
        <f t="shared" si="183"/>
        <v>2</v>
      </c>
      <c r="GJ125" s="12">
        <f t="shared" si="184"/>
        <v>-63572403.315408386</v>
      </c>
      <c r="GK125" s="13">
        <f t="shared" si="185"/>
        <v>-62634597.051937386</v>
      </c>
      <c r="GL125" s="14">
        <f t="shared" si="186"/>
        <v>-63477932.606722064</v>
      </c>
      <c r="GM125" s="84"/>
      <c r="GN125" s="66">
        <f t="shared" si="187"/>
        <v>-62634597.051937386</v>
      </c>
      <c r="GO125" s="84"/>
      <c r="GP125" s="63" t="str" cm="1">
        <f t="array" ref="GP125">INDEX($GF$4:$GH$4,1,GI125)</f>
        <v>Sample 3</v>
      </c>
      <c r="GQ125" s="12">
        <f t="shared" si="188"/>
        <v>-26892419.131528061</v>
      </c>
      <c r="GR125" s="13">
        <f t="shared" si="188"/>
        <v>-20419058.374619517</v>
      </c>
      <c r="GS125" s="14">
        <f t="shared" si="188"/>
        <v>-16260925.809260808</v>
      </c>
      <c r="GT125" s="12">
        <f t="shared" si="189"/>
        <v>-26549489.258727774</v>
      </c>
      <c r="GU125" s="13">
        <f t="shared" si="189"/>
        <v>-19911879.930772897</v>
      </c>
      <c r="GV125" s="14">
        <f t="shared" si="189"/>
        <v>-16173227.862436716</v>
      </c>
      <c r="GW125" s="12">
        <f t="shared" si="190"/>
        <v>-26564843.783671878</v>
      </c>
      <c r="GX125" s="13">
        <f t="shared" si="190"/>
        <v>-20521431.396128841</v>
      </c>
      <c r="GY125" s="14">
        <f t="shared" si="190"/>
        <v>-16391657.426921343</v>
      </c>
      <c r="GZ125" s="84" t="str">
        <f t="shared" si="194"/>
        <v>Sample 3</v>
      </c>
      <c r="HA125" s="12">
        <f t="shared" si="191"/>
        <v>-26549489.258727774</v>
      </c>
      <c r="HB125" s="13">
        <f t="shared" si="191"/>
        <v>-19911879.930772897</v>
      </c>
      <c r="HC125" s="14">
        <f t="shared" si="191"/>
        <v>-16173227.862436716</v>
      </c>
      <c r="HD125" s="6">
        <f t="shared" si="195"/>
        <v>-62634597.051937386</v>
      </c>
      <c r="HE125" s="84" t="str">
        <f t="shared" si="196"/>
        <v>Ok</v>
      </c>
    </row>
    <row r="126" spans="2:213" hidden="1" x14ac:dyDescent="0.3">
      <c r="B126" s="84" t="s">
        <v>337</v>
      </c>
      <c r="C126" s="12">
        <f>SUMIFS(Inyecciones!$E$2:$E$14185,Inyecciones!$A$2:$A$14185,Balance!C$4,Inyecciones!$B$2:$B$14185,Balance!$B126,Inyecciones!$C$2:$C$14185,Balance!C$5)</f>
        <v>4846848.9070136128</v>
      </c>
      <c r="D126" s="13">
        <f>SUMIFS(Inyecciones!$E$2:$E$14185,Inyecciones!$A$2:$A$14185,Balance!D$4,Inyecciones!$B$2:$B$14185,Balance!$B126,Inyecciones!$C$2:$C$14185,Balance!D$5)</f>
        <v>1804686.9079303809</v>
      </c>
      <c r="E126" s="13">
        <f>SUMIFS(Inyecciones!$E$2:$E$14185,Inyecciones!$A$2:$A$14185,Balance!E$4,Inyecciones!$B$2:$B$14185,Balance!$B126,Inyecciones!$C$2:$C$14185,Balance!E$5)</f>
        <v>2298318.1739199129</v>
      </c>
      <c r="F126" s="13">
        <f>SUMIFS(Inyecciones!$E$2:$E$14185,Inyecciones!$A$2:$A$14185,Balance!F$4,Inyecciones!$B$2:$B$14185,Balance!$B126,Inyecciones!$C$2:$C$14185,Balance!F$5)</f>
        <v>2179.076200724623</v>
      </c>
      <c r="G126" s="13">
        <f>SUMIFS(Inyecciones!$E$2:$E$14185,Inyecciones!$A$2:$A$14185,Balance!G$4,Inyecciones!$B$2:$B$14185,Balance!$B126,Inyecciones!$C$2:$C$14185,Balance!G$5)</f>
        <v>0</v>
      </c>
      <c r="H126" s="13">
        <f>SUMIFS(Inyecciones!$E$2:$E$14185,Inyecciones!$A$2:$A$14185,Balance!H$4,Inyecciones!$B$2:$B$14185,Balance!$B126,Inyecciones!$C$2:$C$14185,Balance!H$5)</f>
        <v>14860.848342301761</v>
      </c>
      <c r="I126" s="13">
        <f>SUMIFS(Inyecciones!$E$2:$E$14185,Inyecciones!$A$2:$A$14185,Balance!I$4,Inyecciones!$B$2:$B$14185,Balance!$B126,Inyecciones!$C$2:$C$14185,Balance!I$5)</f>
        <v>645656.87353888992</v>
      </c>
      <c r="J126" s="13">
        <f>SUMIFS(Inyecciones!$E$2:$E$14185,Inyecciones!$A$2:$A$14185,Balance!J$4,Inyecciones!$B$2:$B$14185,Balance!$B126,Inyecciones!$C$2:$C$14185,Balance!J$5)</f>
        <v>812717.25639068731</v>
      </c>
      <c r="K126" s="13">
        <f>SUMIFS(Inyecciones!$E$2:$E$14185,Inyecciones!$A$2:$A$14185,Balance!K$4,Inyecciones!$B$2:$B$14185,Balance!$B126,Inyecciones!$C$2:$C$14185,Balance!K$5)</f>
        <v>1648262.187802224</v>
      </c>
      <c r="L126" s="13">
        <f>SUMIFS(Inyecciones!$E$2:$E$14185,Inyecciones!$A$2:$A$14185,Balance!L$4,Inyecciones!$B$2:$B$14185,Balance!$B126,Inyecciones!$C$2:$C$14185,Balance!L$5)</f>
        <v>641194.34593661595</v>
      </c>
      <c r="M126" s="13">
        <f>SUMIFS(Inyecciones!$E$2:$E$14185,Inyecciones!$A$2:$A$14185,Balance!M$4,Inyecciones!$B$2:$B$14185,Balance!$B126,Inyecciones!$C$2:$C$14185,Balance!M$5)</f>
        <v>489063.43620784662</v>
      </c>
      <c r="N126" s="14">
        <f>SUMIFS(Inyecciones!$E$2:$E$14185,Inyecciones!$A$2:$A$14185,Balance!N$4,Inyecciones!$B$2:$B$14185,Balance!$B126,Inyecciones!$C$2:$C$14185,Balance!N$5)</f>
        <v>157877.8346058091</v>
      </c>
      <c r="O126" s="12">
        <f>SUMIFS(Inyecciones!$E$2:$E$14185,Inyecciones!$A$2:$A$14185,Balance!O$4,Inyecciones!$B$2:$B$14185,Balance!$B126,Inyecciones!$C$2:$C$14185,Balance!O$5)</f>
        <v>4874557.515235438</v>
      </c>
      <c r="P126" s="13">
        <f>SUMIFS(Inyecciones!$E$2:$E$14185,Inyecciones!$A$2:$A$14185,Balance!P$4,Inyecciones!$B$2:$B$14185,Balance!$B126,Inyecciones!$C$2:$C$14185,Balance!P$5)</f>
        <v>1852720.058711306</v>
      </c>
      <c r="Q126" s="13">
        <f>SUMIFS(Inyecciones!$E$2:$E$14185,Inyecciones!$A$2:$A$14185,Balance!Q$4,Inyecciones!$B$2:$B$14185,Balance!$B126,Inyecciones!$C$2:$C$14185,Balance!Q$5)</f>
        <v>3014977.1123765879</v>
      </c>
      <c r="R126" s="13">
        <f>SUMIFS(Inyecciones!$E$2:$E$14185,Inyecciones!$A$2:$A$14185,Balance!R$4,Inyecciones!$B$2:$B$14185,Balance!$B126,Inyecciones!$C$2:$C$14185,Balance!R$5)</f>
        <v>186.43309678388721</v>
      </c>
      <c r="S126" s="13">
        <f>SUMIFS(Inyecciones!$E$2:$E$14185,Inyecciones!$A$2:$A$14185,Balance!S$4,Inyecciones!$B$2:$B$14185,Balance!$B126,Inyecciones!$C$2:$C$14185,Balance!S$5)</f>
        <v>0</v>
      </c>
      <c r="T126" s="13">
        <f>SUMIFS(Inyecciones!$E$2:$E$14185,Inyecciones!$A$2:$A$14185,Balance!T$4,Inyecciones!$B$2:$B$14185,Balance!$B126,Inyecciones!$C$2:$C$14185,Balance!T$5)</f>
        <v>303426.26531995309</v>
      </c>
      <c r="U126" s="13">
        <f>SUMIFS(Inyecciones!$E$2:$E$14185,Inyecciones!$A$2:$A$14185,Balance!U$4,Inyecciones!$B$2:$B$14185,Balance!$B126,Inyecciones!$C$2:$C$14185,Balance!U$5)</f>
        <v>1370162.692265362</v>
      </c>
      <c r="V126" s="13">
        <f>SUMIFS(Inyecciones!$E$2:$E$14185,Inyecciones!$A$2:$A$14185,Balance!V$4,Inyecciones!$B$2:$B$14185,Balance!$B126,Inyecciones!$C$2:$C$14185,Balance!V$5)</f>
        <v>794897.33054461458</v>
      </c>
      <c r="W126" s="13">
        <f>SUMIFS(Inyecciones!$E$2:$E$14185,Inyecciones!$A$2:$A$14185,Balance!W$4,Inyecciones!$B$2:$B$14185,Balance!$B126,Inyecciones!$C$2:$C$14185,Balance!W$5)</f>
        <v>1802966.5790056051</v>
      </c>
      <c r="X126" s="13">
        <f>SUMIFS(Inyecciones!$E$2:$E$14185,Inyecciones!$A$2:$A$14185,Balance!X$4,Inyecciones!$B$2:$B$14185,Balance!$B126,Inyecciones!$C$2:$C$14185,Balance!X$5)</f>
        <v>985068.24625925545</v>
      </c>
      <c r="Y126" s="13">
        <f>SUMIFS(Inyecciones!$E$2:$E$14185,Inyecciones!$A$2:$A$14185,Balance!Y$4,Inyecciones!$B$2:$B$14185,Balance!$B126,Inyecciones!$C$2:$C$14185,Balance!Y$5)</f>
        <v>1037155.9731855351</v>
      </c>
      <c r="Z126" s="14">
        <f>SUMIFS(Inyecciones!$E$2:$E$14185,Inyecciones!$A$2:$A$14185,Balance!Z$4,Inyecciones!$B$2:$B$14185,Balance!$B126,Inyecciones!$C$2:$C$14185,Balance!Z$5)</f>
        <v>1629405.576294092</v>
      </c>
      <c r="AA126" s="12">
        <f>SUMIFS(Inyecciones!$E$2:$E$14185,Inyecciones!$A$2:$A$14185,Balance!AA$4,Inyecciones!$B$2:$B$14185,Balance!$B126,Inyecciones!$C$2:$C$14185,Balance!AA$5)</f>
        <v>4896201.4437725069</v>
      </c>
      <c r="AB126" s="13">
        <f>SUMIFS(Inyecciones!$E$2:$E$14185,Inyecciones!$A$2:$A$14185,Balance!AB$4,Inyecciones!$B$2:$B$14185,Balance!$B126,Inyecciones!$C$2:$C$14185,Balance!AB$5)</f>
        <v>2408828.7283182591</v>
      </c>
      <c r="AC126" s="13">
        <f>SUMIFS(Inyecciones!$E$2:$E$14185,Inyecciones!$A$2:$A$14185,Balance!AC$4,Inyecciones!$B$2:$B$14185,Balance!$B126,Inyecciones!$C$2:$C$14185,Balance!AC$5)</f>
        <v>2974414.5854029749</v>
      </c>
      <c r="AD126" s="13">
        <f>SUMIFS(Inyecciones!$E$2:$E$14185,Inyecciones!$A$2:$A$14185,Balance!AD$4,Inyecciones!$B$2:$B$14185,Balance!$B126,Inyecciones!$C$2:$C$14185,Balance!AD$5)</f>
        <v>372.99229455671951</v>
      </c>
      <c r="AE126" s="13">
        <f>SUMIFS(Inyecciones!$E$2:$E$14185,Inyecciones!$A$2:$A$14185,Balance!AE$4,Inyecciones!$B$2:$B$14185,Balance!$B126,Inyecciones!$C$2:$C$14185,Balance!AE$5)</f>
        <v>0</v>
      </c>
      <c r="AF126" s="13">
        <f>SUMIFS(Inyecciones!$E$2:$E$14185,Inyecciones!$A$2:$A$14185,Balance!AF$4,Inyecciones!$B$2:$B$14185,Balance!$B126,Inyecciones!$C$2:$C$14185,Balance!AF$5)</f>
        <v>832285.83263641957</v>
      </c>
      <c r="AG126" s="13">
        <f>SUMIFS(Inyecciones!$E$2:$E$14185,Inyecciones!$A$2:$A$14185,Balance!AG$4,Inyecciones!$B$2:$B$14185,Balance!$B126,Inyecciones!$C$2:$C$14185,Balance!AG$5)</f>
        <v>1310892.047278885</v>
      </c>
      <c r="AH126" s="13">
        <f>SUMIFS(Inyecciones!$E$2:$E$14185,Inyecciones!$A$2:$A$14185,Balance!AH$4,Inyecciones!$B$2:$B$14185,Balance!$B126,Inyecciones!$C$2:$C$14185,Balance!AH$5)</f>
        <v>1465496.859044787</v>
      </c>
      <c r="AI126" s="13">
        <f>SUMIFS(Inyecciones!$E$2:$E$14185,Inyecciones!$A$2:$A$14185,Balance!AI$4,Inyecciones!$B$2:$B$14185,Balance!$B126,Inyecciones!$C$2:$C$14185,Balance!AI$5)</f>
        <v>1536481.9049675909</v>
      </c>
      <c r="AJ126" s="13">
        <f>SUMIFS(Inyecciones!$E$2:$E$14185,Inyecciones!$A$2:$A$14185,Balance!AJ$4,Inyecciones!$B$2:$B$14185,Balance!$B126,Inyecciones!$C$2:$C$14185,Balance!AJ$5)</f>
        <v>515660.15102231043</v>
      </c>
      <c r="AK126" s="13">
        <f>SUMIFS(Inyecciones!$E$2:$E$14185,Inyecciones!$A$2:$A$14185,Balance!AK$4,Inyecciones!$B$2:$B$14185,Balance!$B126,Inyecciones!$C$2:$C$14185,Balance!AK$5)</f>
        <v>689097.96498132055</v>
      </c>
      <c r="AL126" s="14">
        <f>SUMIFS(Inyecciones!$E$2:$E$14185,Inyecciones!$A$2:$A$14185,Balance!AL$4,Inyecciones!$B$2:$B$14185,Balance!$B126,Inyecciones!$C$2:$C$14185,Balance!AL$5)</f>
        <v>1553810.141632729</v>
      </c>
      <c r="AM126" s="13"/>
      <c r="AN126" s="12">
        <f>SUMIFS('Retiro Mensual'!$E$2:$E$2629,'Retiro Mensual'!$A$2:$A$2629,AN$4,'Retiro Mensual'!$B$2:$B$2629,$B126,'Retiro Mensual'!$C$2:$C$2629,AN$5)</f>
        <v>0</v>
      </c>
      <c r="AO126" s="13">
        <f>SUMIFS('Retiro Mensual'!$E$2:$E$2629,'Retiro Mensual'!$A$2:$A$2629,AO$4,'Retiro Mensual'!$B$2:$B$2629,$B126,'Retiro Mensual'!$C$2:$C$2629,AO$5)</f>
        <v>0</v>
      </c>
      <c r="AP126" s="13">
        <f>SUMIFS('Retiro Mensual'!$E$2:$E$2629,'Retiro Mensual'!$A$2:$A$2629,AP$4,'Retiro Mensual'!$B$2:$B$2629,$B126,'Retiro Mensual'!$C$2:$C$2629,AP$5)</f>
        <v>0</v>
      </c>
      <c r="AQ126" s="13">
        <f>SUMIFS('Retiro Mensual'!$E$2:$E$2629,'Retiro Mensual'!$A$2:$A$2629,AQ$4,'Retiro Mensual'!$B$2:$B$2629,$B126,'Retiro Mensual'!$C$2:$C$2629,AQ$5)</f>
        <v>0</v>
      </c>
      <c r="AR126" s="13">
        <f>SUMIFS('Retiro Mensual'!$E$2:$E$2629,'Retiro Mensual'!$A$2:$A$2629,AR$4,'Retiro Mensual'!$B$2:$B$2629,$B126,'Retiro Mensual'!$C$2:$C$2629,AR$5)</f>
        <v>0</v>
      </c>
      <c r="AS126" s="13">
        <f>SUMIFS('Retiro Mensual'!$E$2:$E$2629,'Retiro Mensual'!$A$2:$A$2629,AS$4,'Retiro Mensual'!$B$2:$B$2629,$B126,'Retiro Mensual'!$C$2:$C$2629,AS$5)</f>
        <v>0</v>
      </c>
      <c r="AT126" s="13">
        <f>SUMIFS('Retiro Mensual'!$E$2:$E$2629,'Retiro Mensual'!$A$2:$A$2629,AT$4,'Retiro Mensual'!$B$2:$B$2629,$B126,'Retiro Mensual'!$C$2:$C$2629,AT$5)</f>
        <v>0</v>
      </c>
      <c r="AU126" s="13">
        <f>SUMIFS('Retiro Mensual'!$E$2:$E$2629,'Retiro Mensual'!$A$2:$A$2629,AU$4,'Retiro Mensual'!$B$2:$B$2629,$B126,'Retiro Mensual'!$C$2:$C$2629,AU$5)</f>
        <v>0</v>
      </c>
      <c r="AV126" s="13">
        <f>SUMIFS('Retiro Mensual'!$E$2:$E$2629,'Retiro Mensual'!$A$2:$A$2629,AV$4,'Retiro Mensual'!$B$2:$B$2629,$B126,'Retiro Mensual'!$C$2:$C$2629,AV$5)</f>
        <v>0</v>
      </c>
      <c r="AW126" s="13">
        <f>SUMIFS('Retiro Mensual'!$E$2:$E$2629,'Retiro Mensual'!$A$2:$A$2629,AW$4,'Retiro Mensual'!$B$2:$B$2629,$B126,'Retiro Mensual'!$C$2:$C$2629,AW$5)</f>
        <v>0</v>
      </c>
      <c r="AX126" s="13">
        <f>SUMIFS('Retiro Mensual'!$E$2:$E$2629,'Retiro Mensual'!$A$2:$A$2629,AX$4,'Retiro Mensual'!$B$2:$B$2629,$B126,'Retiro Mensual'!$C$2:$C$2629,AX$5)</f>
        <v>0</v>
      </c>
      <c r="AY126" s="14">
        <f>SUMIFS('Retiro Mensual'!$E$2:$E$2629,'Retiro Mensual'!$A$2:$A$2629,AY$4,'Retiro Mensual'!$B$2:$B$2629,$B126,'Retiro Mensual'!$C$2:$C$2629,AY$5)</f>
        <v>0</v>
      </c>
      <c r="AZ126" s="12">
        <f>SUMIFS('Retiro Mensual'!$E$2:$E$2629,'Retiro Mensual'!$A$2:$A$2629,AZ$4,'Retiro Mensual'!$B$2:$B$2629,$B126,'Retiro Mensual'!$C$2:$C$2629,AZ$5)</f>
        <v>0</v>
      </c>
      <c r="BA126" s="13">
        <f>SUMIFS('Retiro Mensual'!$E$2:$E$2629,'Retiro Mensual'!$A$2:$A$2629,BA$4,'Retiro Mensual'!$B$2:$B$2629,$B126,'Retiro Mensual'!$C$2:$C$2629,BA$5)</f>
        <v>0</v>
      </c>
      <c r="BB126" s="13">
        <f>SUMIFS('Retiro Mensual'!$E$2:$E$2629,'Retiro Mensual'!$A$2:$A$2629,BB$4,'Retiro Mensual'!$B$2:$B$2629,$B126,'Retiro Mensual'!$C$2:$C$2629,BB$5)</f>
        <v>0</v>
      </c>
      <c r="BC126" s="13">
        <f>SUMIFS('Retiro Mensual'!$E$2:$E$2629,'Retiro Mensual'!$A$2:$A$2629,BC$4,'Retiro Mensual'!$B$2:$B$2629,$B126,'Retiro Mensual'!$C$2:$C$2629,BC$5)</f>
        <v>0</v>
      </c>
      <c r="BD126" s="13">
        <f>SUMIFS('Retiro Mensual'!$E$2:$E$2629,'Retiro Mensual'!$A$2:$A$2629,BD$4,'Retiro Mensual'!$B$2:$B$2629,$B126,'Retiro Mensual'!$C$2:$C$2629,BD$5)</f>
        <v>0</v>
      </c>
      <c r="BE126" s="13">
        <f>SUMIFS('Retiro Mensual'!$E$2:$E$2629,'Retiro Mensual'!$A$2:$A$2629,BE$4,'Retiro Mensual'!$B$2:$B$2629,$B126,'Retiro Mensual'!$C$2:$C$2629,BE$5)</f>
        <v>0</v>
      </c>
      <c r="BF126" s="13">
        <f>SUMIFS('Retiro Mensual'!$E$2:$E$2629,'Retiro Mensual'!$A$2:$A$2629,BF$4,'Retiro Mensual'!$B$2:$B$2629,$B126,'Retiro Mensual'!$C$2:$C$2629,BF$5)</f>
        <v>0</v>
      </c>
      <c r="BG126" s="13">
        <f>SUMIFS('Retiro Mensual'!$E$2:$E$2629,'Retiro Mensual'!$A$2:$A$2629,BG$4,'Retiro Mensual'!$B$2:$B$2629,$B126,'Retiro Mensual'!$C$2:$C$2629,BG$5)</f>
        <v>0</v>
      </c>
      <c r="BH126" s="13">
        <f>SUMIFS('Retiro Mensual'!$E$2:$E$2629,'Retiro Mensual'!$A$2:$A$2629,BH$4,'Retiro Mensual'!$B$2:$B$2629,$B126,'Retiro Mensual'!$C$2:$C$2629,BH$5)</f>
        <v>0</v>
      </c>
      <c r="BI126" s="13">
        <f>SUMIFS('Retiro Mensual'!$E$2:$E$2629,'Retiro Mensual'!$A$2:$A$2629,BI$4,'Retiro Mensual'!$B$2:$B$2629,$B126,'Retiro Mensual'!$C$2:$C$2629,BI$5)</f>
        <v>0</v>
      </c>
      <c r="BJ126" s="13">
        <f>SUMIFS('Retiro Mensual'!$E$2:$E$2629,'Retiro Mensual'!$A$2:$A$2629,BJ$4,'Retiro Mensual'!$B$2:$B$2629,$B126,'Retiro Mensual'!$C$2:$C$2629,BJ$5)</f>
        <v>0</v>
      </c>
      <c r="BK126" s="14">
        <f>SUMIFS('Retiro Mensual'!$E$2:$E$2629,'Retiro Mensual'!$A$2:$A$2629,BK$4,'Retiro Mensual'!$B$2:$B$2629,$B126,'Retiro Mensual'!$C$2:$C$2629,BK$5)</f>
        <v>0</v>
      </c>
      <c r="BL126" s="12">
        <f>SUMIFS('Retiro Mensual'!$E$2:$E$2629,'Retiro Mensual'!$A$2:$A$2629,BL$4,'Retiro Mensual'!$B$2:$B$2629,$B126,'Retiro Mensual'!$C$2:$C$2629,BL$5)</f>
        <v>0</v>
      </c>
      <c r="BM126" s="13">
        <f>SUMIFS('Retiro Mensual'!$E$2:$E$2629,'Retiro Mensual'!$A$2:$A$2629,BM$4,'Retiro Mensual'!$B$2:$B$2629,$B126,'Retiro Mensual'!$C$2:$C$2629,BM$5)</f>
        <v>0</v>
      </c>
      <c r="BN126" s="13">
        <f>SUMIFS('Retiro Mensual'!$E$2:$E$2629,'Retiro Mensual'!$A$2:$A$2629,BN$4,'Retiro Mensual'!$B$2:$B$2629,$B126,'Retiro Mensual'!$C$2:$C$2629,BN$5)</f>
        <v>0</v>
      </c>
      <c r="BO126" s="13">
        <f>SUMIFS('Retiro Mensual'!$E$2:$E$2629,'Retiro Mensual'!$A$2:$A$2629,BO$4,'Retiro Mensual'!$B$2:$B$2629,$B126,'Retiro Mensual'!$C$2:$C$2629,BO$5)</f>
        <v>0</v>
      </c>
      <c r="BP126" s="13">
        <f>SUMIFS('Retiro Mensual'!$E$2:$E$2629,'Retiro Mensual'!$A$2:$A$2629,BP$4,'Retiro Mensual'!$B$2:$B$2629,$B126,'Retiro Mensual'!$C$2:$C$2629,BP$5)</f>
        <v>0</v>
      </c>
      <c r="BQ126" s="13">
        <f>SUMIFS('Retiro Mensual'!$E$2:$E$2629,'Retiro Mensual'!$A$2:$A$2629,BQ$4,'Retiro Mensual'!$B$2:$B$2629,$B126,'Retiro Mensual'!$C$2:$C$2629,BQ$5)</f>
        <v>0</v>
      </c>
      <c r="BR126" s="13">
        <f>SUMIFS('Retiro Mensual'!$E$2:$E$2629,'Retiro Mensual'!$A$2:$A$2629,BR$4,'Retiro Mensual'!$B$2:$B$2629,$B126,'Retiro Mensual'!$C$2:$C$2629,BR$5)</f>
        <v>0</v>
      </c>
      <c r="BS126" s="13">
        <f>SUMIFS('Retiro Mensual'!$E$2:$E$2629,'Retiro Mensual'!$A$2:$A$2629,BS$4,'Retiro Mensual'!$B$2:$B$2629,$B126,'Retiro Mensual'!$C$2:$C$2629,BS$5)</f>
        <v>0</v>
      </c>
      <c r="BT126" s="13">
        <f>SUMIFS('Retiro Mensual'!$E$2:$E$2629,'Retiro Mensual'!$A$2:$A$2629,BT$4,'Retiro Mensual'!$B$2:$B$2629,$B126,'Retiro Mensual'!$C$2:$C$2629,BT$5)</f>
        <v>0</v>
      </c>
      <c r="BU126" s="13">
        <f>SUMIFS('Retiro Mensual'!$E$2:$E$2629,'Retiro Mensual'!$A$2:$A$2629,BU$4,'Retiro Mensual'!$B$2:$B$2629,$B126,'Retiro Mensual'!$C$2:$C$2629,BU$5)</f>
        <v>0</v>
      </c>
      <c r="BV126" s="13">
        <f>SUMIFS('Retiro Mensual'!$E$2:$E$2629,'Retiro Mensual'!$A$2:$A$2629,BV$4,'Retiro Mensual'!$B$2:$B$2629,$B126,'Retiro Mensual'!$C$2:$C$2629,BV$5)</f>
        <v>0</v>
      </c>
      <c r="BW126" s="14">
        <f>SUMIFS('Retiro Mensual'!$E$2:$E$2629,'Retiro Mensual'!$A$2:$A$2629,BW$4,'Retiro Mensual'!$B$2:$B$2629,$B126,'Retiro Mensual'!$C$2:$C$2629,BW$5)</f>
        <v>0</v>
      </c>
      <c r="BX126" s="13"/>
      <c r="BY126" s="12">
        <f>SUMIFS('Compra Ventas'!$E$2:$E$2700,'Compra Ventas'!$A$2:$A$2700,BY$4,'Compra Ventas'!$B$2:$B$2700,$B126,'Compra Ventas'!$C$2:$C$2700,BY$5)</f>
        <v>0</v>
      </c>
      <c r="BZ126" s="13">
        <f>SUMIFS('Compra Ventas'!$E$2:$E$2700,'Compra Ventas'!$A$2:$A$2700,BZ$4,'Compra Ventas'!$B$2:$B$2700,$B126,'Compra Ventas'!$C$2:$C$2700,BZ$5)</f>
        <v>0</v>
      </c>
      <c r="CA126" s="13">
        <f>SUMIFS('Compra Ventas'!$E$2:$E$2700,'Compra Ventas'!$A$2:$A$2700,CA$4,'Compra Ventas'!$B$2:$B$2700,$B126,'Compra Ventas'!$C$2:$C$2700,CA$5)</f>
        <v>0</v>
      </c>
      <c r="CB126" s="13">
        <f>SUMIFS('Compra Ventas'!$E$2:$E$2700,'Compra Ventas'!$A$2:$A$2700,CB$4,'Compra Ventas'!$B$2:$B$2700,$B126,'Compra Ventas'!$C$2:$C$2700,CB$5)</f>
        <v>0</v>
      </c>
      <c r="CC126" s="13">
        <f>SUMIFS('Compra Ventas'!$E$2:$E$2700,'Compra Ventas'!$A$2:$A$2700,CC$4,'Compra Ventas'!$B$2:$B$2700,$B126,'Compra Ventas'!$C$2:$C$2700,CC$5)</f>
        <v>0</v>
      </c>
      <c r="CD126" s="13">
        <f>SUMIFS('Compra Ventas'!$E$2:$E$2700,'Compra Ventas'!$A$2:$A$2700,CD$4,'Compra Ventas'!$B$2:$B$2700,$B126,'Compra Ventas'!$C$2:$C$2700,CD$5)</f>
        <v>0</v>
      </c>
      <c r="CE126" s="13">
        <f>SUMIFS('Compra Ventas'!$E$2:$E$2700,'Compra Ventas'!$A$2:$A$2700,CE$4,'Compra Ventas'!$B$2:$B$2700,$B126,'Compra Ventas'!$C$2:$C$2700,CE$5)</f>
        <v>0</v>
      </c>
      <c r="CF126" s="13">
        <f>SUMIFS('Compra Ventas'!$E$2:$E$2700,'Compra Ventas'!$A$2:$A$2700,CF$4,'Compra Ventas'!$B$2:$B$2700,$B126,'Compra Ventas'!$C$2:$C$2700,CF$5)</f>
        <v>0</v>
      </c>
      <c r="CG126" s="13">
        <f>SUMIFS('Compra Ventas'!$E$2:$E$2700,'Compra Ventas'!$A$2:$A$2700,CG$4,'Compra Ventas'!$B$2:$B$2700,$B126,'Compra Ventas'!$C$2:$C$2700,CG$5)</f>
        <v>0</v>
      </c>
      <c r="CH126" s="13">
        <f>SUMIFS('Compra Ventas'!$E$2:$E$2700,'Compra Ventas'!$A$2:$A$2700,CH$4,'Compra Ventas'!$B$2:$B$2700,$B126,'Compra Ventas'!$C$2:$C$2700,CH$5)</f>
        <v>0</v>
      </c>
      <c r="CI126" s="13">
        <f>SUMIFS('Compra Ventas'!$E$2:$E$2700,'Compra Ventas'!$A$2:$A$2700,CI$4,'Compra Ventas'!$B$2:$B$2700,$B126,'Compra Ventas'!$C$2:$C$2700,CI$5)</f>
        <v>0</v>
      </c>
      <c r="CJ126" s="14">
        <f>SUMIFS('Compra Ventas'!$E$2:$E$2700,'Compra Ventas'!$A$2:$A$2700,CJ$4,'Compra Ventas'!$B$2:$B$2700,$B126,'Compra Ventas'!$C$2:$C$2700,CJ$5)</f>
        <v>0</v>
      </c>
      <c r="CK126" s="12">
        <f>SUMIFS('Compra Ventas'!$E$2:$E$2700,'Compra Ventas'!$A$2:$A$2700,CK$4,'Compra Ventas'!$B$2:$B$2700,$B126,'Compra Ventas'!$C$2:$C$2700,CK$5)</f>
        <v>0</v>
      </c>
      <c r="CL126" s="13">
        <f>SUMIFS('Compra Ventas'!$E$2:$E$2700,'Compra Ventas'!$A$2:$A$2700,CL$4,'Compra Ventas'!$B$2:$B$2700,$B126,'Compra Ventas'!$C$2:$C$2700,CL$5)</f>
        <v>0</v>
      </c>
      <c r="CM126" s="13">
        <f>SUMIFS('Compra Ventas'!$E$2:$E$2700,'Compra Ventas'!$A$2:$A$2700,CM$4,'Compra Ventas'!$B$2:$B$2700,$B126,'Compra Ventas'!$C$2:$C$2700,CM$5)</f>
        <v>0</v>
      </c>
      <c r="CN126" s="13">
        <f>SUMIFS('Compra Ventas'!$E$2:$E$2700,'Compra Ventas'!$A$2:$A$2700,CN$4,'Compra Ventas'!$B$2:$B$2700,$B126,'Compra Ventas'!$C$2:$C$2700,CN$5)</f>
        <v>0</v>
      </c>
      <c r="CO126" s="13">
        <f>SUMIFS('Compra Ventas'!$E$2:$E$2700,'Compra Ventas'!$A$2:$A$2700,CO$4,'Compra Ventas'!$B$2:$B$2700,$B126,'Compra Ventas'!$C$2:$C$2700,CO$5)</f>
        <v>0</v>
      </c>
      <c r="CP126" s="13">
        <f>SUMIFS('Compra Ventas'!$E$2:$E$2700,'Compra Ventas'!$A$2:$A$2700,CP$4,'Compra Ventas'!$B$2:$B$2700,$B126,'Compra Ventas'!$C$2:$C$2700,CP$5)</f>
        <v>0</v>
      </c>
      <c r="CQ126" s="13">
        <f>SUMIFS('Compra Ventas'!$E$2:$E$2700,'Compra Ventas'!$A$2:$A$2700,CQ$4,'Compra Ventas'!$B$2:$B$2700,$B126,'Compra Ventas'!$C$2:$C$2700,CQ$5)</f>
        <v>0</v>
      </c>
      <c r="CR126" s="13">
        <f>SUMIFS('Compra Ventas'!$E$2:$E$2700,'Compra Ventas'!$A$2:$A$2700,CR$4,'Compra Ventas'!$B$2:$B$2700,$B126,'Compra Ventas'!$C$2:$C$2700,CR$5)</f>
        <v>0</v>
      </c>
      <c r="CS126" s="13">
        <f>SUMIFS('Compra Ventas'!$E$2:$E$2700,'Compra Ventas'!$A$2:$A$2700,CS$4,'Compra Ventas'!$B$2:$B$2700,$B126,'Compra Ventas'!$C$2:$C$2700,CS$5)</f>
        <v>0</v>
      </c>
      <c r="CT126" s="13">
        <f>SUMIFS('Compra Ventas'!$E$2:$E$2700,'Compra Ventas'!$A$2:$A$2700,CT$4,'Compra Ventas'!$B$2:$B$2700,$B126,'Compra Ventas'!$C$2:$C$2700,CT$5)</f>
        <v>0</v>
      </c>
      <c r="CU126" s="13">
        <f>SUMIFS('Compra Ventas'!$E$2:$E$2700,'Compra Ventas'!$A$2:$A$2700,CU$4,'Compra Ventas'!$B$2:$B$2700,$B126,'Compra Ventas'!$C$2:$C$2700,CU$5)</f>
        <v>0</v>
      </c>
      <c r="CV126" s="14">
        <f>SUMIFS('Compra Ventas'!$E$2:$E$2700,'Compra Ventas'!$A$2:$A$2700,CV$4,'Compra Ventas'!$B$2:$B$2700,$B126,'Compra Ventas'!$C$2:$C$2700,CV$5)</f>
        <v>0</v>
      </c>
      <c r="CW126" s="12">
        <f>SUMIFS('Compra Ventas'!$E$2:$E$2700,'Compra Ventas'!$A$2:$A$2700,CW$4,'Compra Ventas'!$B$2:$B$2700,$B126,'Compra Ventas'!$C$2:$C$2700,CW$5)</f>
        <v>0</v>
      </c>
      <c r="CX126" s="13">
        <f>SUMIFS('Compra Ventas'!$E$2:$E$2700,'Compra Ventas'!$A$2:$A$2700,CX$4,'Compra Ventas'!$B$2:$B$2700,$B126,'Compra Ventas'!$C$2:$C$2700,CX$5)</f>
        <v>0</v>
      </c>
      <c r="CY126" s="13">
        <f>SUMIFS('Compra Ventas'!$E$2:$E$2700,'Compra Ventas'!$A$2:$A$2700,CY$4,'Compra Ventas'!$B$2:$B$2700,$B126,'Compra Ventas'!$C$2:$C$2700,CY$5)</f>
        <v>0</v>
      </c>
      <c r="CZ126" s="13">
        <f>SUMIFS('Compra Ventas'!$E$2:$E$2700,'Compra Ventas'!$A$2:$A$2700,CZ$4,'Compra Ventas'!$B$2:$B$2700,$B126,'Compra Ventas'!$C$2:$C$2700,CZ$5)</f>
        <v>0</v>
      </c>
      <c r="DA126" s="13">
        <f>SUMIFS('Compra Ventas'!$E$2:$E$2700,'Compra Ventas'!$A$2:$A$2700,DA$4,'Compra Ventas'!$B$2:$B$2700,$B126,'Compra Ventas'!$C$2:$C$2700,DA$5)</f>
        <v>0</v>
      </c>
      <c r="DB126" s="13">
        <f>SUMIFS('Compra Ventas'!$E$2:$E$2700,'Compra Ventas'!$A$2:$A$2700,DB$4,'Compra Ventas'!$B$2:$B$2700,$B126,'Compra Ventas'!$C$2:$C$2700,DB$5)</f>
        <v>0</v>
      </c>
      <c r="DC126" s="13">
        <f>SUMIFS('Compra Ventas'!$E$2:$E$2700,'Compra Ventas'!$A$2:$A$2700,DC$4,'Compra Ventas'!$B$2:$B$2700,$B126,'Compra Ventas'!$C$2:$C$2700,DC$5)</f>
        <v>0</v>
      </c>
      <c r="DD126" s="13">
        <f>SUMIFS('Compra Ventas'!$E$2:$E$2700,'Compra Ventas'!$A$2:$A$2700,DD$4,'Compra Ventas'!$B$2:$B$2700,$B126,'Compra Ventas'!$C$2:$C$2700,DD$5)</f>
        <v>0</v>
      </c>
      <c r="DE126" s="13">
        <f>SUMIFS('Compra Ventas'!$E$2:$E$2700,'Compra Ventas'!$A$2:$A$2700,DE$4,'Compra Ventas'!$B$2:$B$2700,$B126,'Compra Ventas'!$C$2:$C$2700,DE$5)</f>
        <v>0</v>
      </c>
      <c r="DF126" s="13">
        <f>SUMIFS('Compra Ventas'!$E$2:$E$2700,'Compra Ventas'!$A$2:$A$2700,DF$4,'Compra Ventas'!$B$2:$B$2700,$B126,'Compra Ventas'!$C$2:$C$2700,DF$5)</f>
        <v>0</v>
      </c>
      <c r="DG126" s="13">
        <f>SUMIFS('Compra Ventas'!$E$2:$E$2700,'Compra Ventas'!$A$2:$A$2700,DG$4,'Compra Ventas'!$B$2:$B$2700,$B126,'Compra Ventas'!$C$2:$C$2700,DG$5)</f>
        <v>0</v>
      </c>
      <c r="DH126" s="14">
        <f>SUMIFS('Compra Ventas'!$E$2:$E$2700,'Compra Ventas'!$A$2:$A$2700,DH$4,'Compra Ventas'!$B$2:$B$2700,$B126,'Compra Ventas'!$C$2:$C$2700,DH$5)</f>
        <v>0</v>
      </c>
      <c r="DI126" s="84"/>
      <c r="DJ126" s="98">
        <f>SUMIFS('Ajuste Ciclado'!D$5:D$47,'Ajuste Ciclado'!$C$5:$C$47,Balance!DJ$4,'Ajuste Ciclado'!$B$5:$B$47,Balance!$B126)</f>
        <v>0</v>
      </c>
      <c r="DK126" s="99">
        <f>SUMIFS('Ajuste Ciclado'!E$5:E$47,'Ajuste Ciclado'!$C$5:$C$47,Balance!DK$4,'Ajuste Ciclado'!$B$5:$B$47,Balance!$B126)</f>
        <v>0</v>
      </c>
      <c r="DL126" s="99">
        <f>SUMIFS('Ajuste Ciclado'!F$5:F$47,'Ajuste Ciclado'!$C$5:$C$47,Balance!DL$4,'Ajuste Ciclado'!$B$5:$B$47,Balance!$B126)</f>
        <v>0</v>
      </c>
      <c r="DM126" s="99">
        <f>SUMIFS('Ajuste Ciclado'!G$5:G$47,'Ajuste Ciclado'!$C$5:$C$47,Balance!DM$4,'Ajuste Ciclado'!$B$5:$B$47,Balance!$B126)</f>
        <v>0</v>
      </c>
      <c r="DN126" s="99">
        <f>SUMIFS('Ajuste Ciclado'!H$5:H$47,'Ajuste Ciclado'!$C$5:$C$47,Balance!DN$4,'Ajuste Ciclado'!$B$5:$B$47,Balance!$B126)</f>
        <v>0</v>
      </c>
      <c r="DO126" s="99">
        <f>SUMIFS('Ajuste Ciclado'!I$5:I$47,'Ajuste Ciclado'!$C$5:$C$47,Balance!DO$4,'Ajuste Ciclado'!$B$5:$B$47,Balance!$B126)</f>
        <v>0</v>
      </c>
      <c r="DP126" s="99">
        <f>SUMIFS('Ajuste Ciclado'!J$5:J$47,'Ajuste Ciclado'!$C$5:$C$47,Balance!DP$4,'Ajuste Ciclado'!$B$5:$B$47,Balance!$B126)</f>
        <v>0</v>
      </c>
      <c r="DQ126" s="99">
        <f>SUMIFS('Ajuste Ciclado'!K$5:K$47,'Ajuste Ciclado'!$C$5:$C$47,Balance!DQ$4,'Ajuste Ciclado'!$B$5:$B$47,Balance!$B126)</f>
        <v>0</v>
      </c>
      <c r="DR126" s="99">
        <f>SUMIFS('Ajuste Ciclado'!L$5:L$47,'Ajuste Ciclado'!$C$5:$C$47,Balance!DR$4,'Ajuste Ciclado'!$B$5:$B$47,Balance!$B126)</f>
        <v>0</v>
      </c>
      <c r="DS126" s="99">
        <f>SUMIFS('Ajuste Ciclado'!M$5:M$47,'Ajuste Ciclado'!$C$5:$C$47,Balance!DS$4,'Ajuste Ciclado'!$B$5:$B$47,Balance!$B126)</f>
        <v>0</v>
      </c>
      <c r="DT126" s="99">
        <f>SUMIFS('Ajuste Ciclado'!N$5:N$47,'Ajuste Ciclado'!$C$5:$C$47,Balance!DT$4,'Ajuste Ciclado'!$B$5:$B$47,Balance!$B126)</f>
        <v>0</v>
      </c>
      <c r="DU126" s="100">
        <f>SUMIFS('Ajuste Ciclado'!O$5:O$47,'Ajuste Ciclado'!$C$5:$C$47,Balance!DU$4,'Ajuste Ciclado'!$B$5:$B$47,Balance!$B126)</f>
        <v>0</v>
      </c>
      <c r="DV126" s="98">
        <f>SUMIFS('Ajuste Ciclado'!D$5:D$47,'Ajuste Ciclado'!$C$5:$C$47,Balance!DV$4,'Ajuste Ciclado'!$B$5:$B$47,Balance!$B126)</f>
        <v>0</v>
      </c>
      <c r="DW126" s="99">
        <f>SUMIFS('Ajuste Ciclado'!E$5:E$47,'Ajuste Ciclado'!$C$5:$C$47,Balance!DW$4,'Ajuste Ciclado'!$B$5:$B$47,Balance!$B126)</f>
        <v>0</v>
      </c>
      <c r="DX126" s="99">
        <f>SUMIFS('Ajuste Ciclado'!F$5:F$47,'Ajuste Ciclado'!$C$5:$C$47,Balance!DX$4,'Ajuste Ciclado'!$B$5:$B$47,Balance!$B126)</f>
        <v>0</v>
      </c>
      <c r="DY126" s="99">
        <f>SUMIFS('Ajuste Ciclado'!G$5:G$47,'Ajuste Ciclado'!$C$5:$C$47,Balance!DY$4,'Ajuste Ciclado'!$B$5:$B$47,Balance!$B126)</f>
        <v>0</v>
      </c>
      <c r="DZ126" s="99">
        <f>SUMIFS('Ajuste Ciclado'!H$5:H$47,'Ajuste Ciclado'!$C$5:$C$47,Balance!DZ$4,'Ajuste Ciclado'!$B$5:$B$47,Balance!$B126)</f>
        <v>0</v>
      </c>
      <c r="EA126" s="99">
        <f>SUMIFS('Ajuste Ciclado'!I$5:I$47,'Ajuste Ciclado'!$C$5:$C$47,Balance!EA$4,'Ajuste Ciclado'!$B$5:$B$47,Balance!$B126)</f>
        <v>0</v>
      </c>
      <c r="EB126" s="99">
        <f>SUMIFS('Ajuste Ciclado'!J$5:J$47,'Ajuste Ciclado'!$C$5:$C$47,Balance!EB$4,'Ajuste Ciclado'!$B$5:$B$47,Balance!$B126)</f>
        <v>0</v>
      </c>
      <c r="EC126" s="99">
        <f>SUMIFS('Ajuste Ciclado'!K$5:K$47,'Ajuste Ciclado'!$C$5:$C$47,Balance!EC$4,'Ajuste Ciclado'!$B$5:$B$47,Balance!$B126)</f>
        <v>0</v>
      </c>
      <c r="ED126" s="99">
        <f>SUMIFS('Ajuste Ciclado'!L$5:L$47,'Ajuste Ciclado'!$C$5:$C$47,Balance!ED$4,'Ajuste Ciclado'!$B$5:$B$47,Balance!$B126)</f>
        <v>0</v>
      </c>
      <c r="EE126" s="99">
        <f>SUMIFS('Ajuste Ciclado'!M$5:M$47,'Ajuste Ciclado'!$C$5:$C$47,Balance!EE$4,'Ajuste Ciclado'!$B$5:$B$47,Balance!$B126)</f>
        <v>0</v>
      </c>
      <c r="EF126" s="99">
        <f>SUMIFS('Ajuste Ciclado'!N$5:N$47,'Ajuste Ciclado'!$C$5:$C$47,Balance!EF$4,'Ajuste Ciclado'!$B$5:$B$47,Balance!$B126)</f>
        <v>0</v>
      </c>
      <c r="EG126" s="100">
        <f>SUMIFS('Ajuste Ciclado'!O$5:O$47,'Ajuste Ciclado'!$C$5:$C$47,Balance!EG$4,'Ajuste Ciclado'!$B$5:$B$47,Balance!$B126)</f>
        <v>0</v>
      </c>
      <c r="EH126" s="98">
        <f>SUMIFS('Ajuste Ciclado'!D$5:D$47,'Ajuste Ciclado'!$C$5:$C$47,Balance!EH$4,'Ajuste Ciclado'!$B$5:$B$47,Balance!$B126)</f>
        <v>0</v>
      </c>
      <c r="EI126" s="99">
        <f>SUMIFS('Ajuste Ciclado'!E$5:E$47,'Ajuste Ciclado'!$C$5:$C$47,Balance!EI$4,'Ajuste Ciclado'!$B$5:$B$47,Balance!$B126)</f>
        <v>0</v>
      </c>
      <c r="EJ126" s="99">
        <f>SUMIFS('Ajuste Ciclado'!F$5:F$47,'Ajuste Ciclado'!$C$5:$C$47,Balance!EJ$4,'Ajuste Ciclado'!$B$5:$B$47,Balance!$B126)</f>
        <v>0</v>
      </c>
      <c r="EK126" s="99">
        <f>SUMIFS('Ajuste Ciclado'!G$5:G$47,'Ajuste Ciclado'!$C$5:$C$47,Balance!EK$4,'Ajuste Ciclado'!$B$5:$B$47,Balance!$B126)</f>
        <v>0</v>
      </c>
      <c r="EL126" s="99">
        <f>SUMIFS('Ajuste Ciclado'!H$5:H$47,'Ajuste Ciclado'!$C$5:$C$47,Balance!EL$4,'Ajuste Ciclado'!$B$5:$B$47,Balance!$B126)</f>
        <v>0</v>
      </c>
      <c r="EM126" s="99">
        <f>SUMIFS('Ajuste Ciclado'!I$5:I$47,'Ajuste Ciclado'!$C$5:$C$47,Balance!EM$4,'Ajuste Ciclado'!$B$5:$B$47,Balance!$B126)</f>
        <v>0</v>
      </c>
      <c r="EN126" s="99">
        <f>SUMIFS('Ajuste Ciclado'!J$5:J$47,'Ajuste Ciclado'!$C$5:$C$47,Balance!EN$4,'Ajuste Ciclado'!$B$5:$B$47,Balance!$B126)</f>
        <v>0</v>
      </c>
      <c r="EO126" s="99">
        <f>SUMIFS('Ajuste Ciclado'!K$5:K$47,'Ajuste Ciclado'!$C$5:$C$47,Balance!EO$4,'Ajuste Ciclado'!$B$5:$B$47,Balance!$B126)</f>
        <v>0</v>
      </c>
      <c r="EP126" s="99">
        <f>SUMIFS('Ajuste Ciclado'!L$5:L$47,'Ajuste Ciclado'!$C$5:$C$47,Balance!EP$4,'Ajuste Ciclado'!$B$5:$B$47,Balance!$B126)</f>
        <v>0</v>
      </c>
      <c r="EQ126" s="99">
        <f>SUMIFS('Ajuste Ciclado'!M$5:M$47,'Ajuste Ciclado'!$C$5:$C$47,Balance!EQ$4,'Ajuste Ciclado'!$B$5:$B$47,Balance!$B126)</f>
        <v>0</v>
      </c>
      <c r="ER126" s="99">
        <f>SUMIFS('Ajuste Ciclado'!N$5:N$47,'Ajuste Ciclado'!$C$5:$C$47,Balance!ER$4,'Ajuste Ciclado'!$B$5:$B$47,Balance!$B126)</f>
        <v>0</v>
      </c>
      <c r="ES126" s="100">
        <f>SUMIFS('Ajuste Ciclado'!O$5:O$47,'Ajuste Ciclado'!$C$5:$C$47,Balance!ES$4,'Ajuste Ciclado'!$B$5:$B$47,Balance!$B126)</f>
        <v>0</v>
      </c>
      <c r="ET126" s="84"/>
      <c r="EU126" s="12">
        <f t="shared" si="181"/>
        <v>4846848.9070136128</v>
      </c>
      <c r="EV126" s="13">
        <f t="shared" si="145"/>
        <v>1804686.9079303809</v>
      </c>
      <c r="EW126" s="13">
        <f t="shared" si="146"/>
        <v>2298318.1739199129</v>
      </c>
      <c r="EX126" s="13">
        <f t="shared" si="147"/>
        <v>2179.076200724623</v>
      </c>
      <c r="EY126" s="13">
        <f t="shared" si="148"/>
        <v>0</v>
      </c>
      <c r="EZ126" s="13">
        <f t="shared" si="149"/>
        <v>14860.848342301761</v>
      </c>
      <c r="FA126" s="13">
        <f t="shared" si="150"/>
        <v>645656.87353888992</v>
      </c>
      <c r="FB126" s="13">
        <f t="shared" si="151"/>
        <v>812717.25639068731</v>
      </c>
      <c r="FC126" s="13">
        <f t="shared" si="152"/>
        <v>1648262.187802224</v>
      </c>
      <c r="FD126" s="13">
        <f t="shared" si="153"/>
        <v>641194.34593661595</v>
      </c>
      <c r="FE126" s="13">
        <f t="shared" si="154"/>
        <v>489063.43620784662</v>
      </c>
      <c r="FF126" s="14">
        <f t="shared" si="155"/>
        <v>157877.8346058091</v>
      </c>
      <c r="FG126" s="12">
        <f t="shared" si="156"/>
        <v>4874557.515235438</v>
      </c>
      <c r="FH126" s="13">
        <f t="shared" si="157"/>
        <v>1852720.058711306</v>
      </c>
      <c r="FI126" s="13">
        <f t="shared" si="158"/>
        <v>3014977.1123765879</v>
      </c>
      <c r="FJ126" s="13">
        <f t="shared" si="159"/>
        <v>186.43309678388721</v>
      </c>
      <c r="FK126" s="13">
        <f t="shared" si="160"/>
        <v>0</v>
      </c>
      <c r="FL126" s="13">
        <f t="shared" si="161"/>
        <v>303426.26531995309</v>
      </c>
      <c r="FM126" s="13">
        <f t="shared" si="162"/>
        <v>1370162.692265362</v>
      </c>
      <c r="FN126" s="13">
        <f t="shared" si="163"/>
        <v>794897.33054461458</v>
      </c>
      <c r="FO126" s="13">
        <f t="shared" si="164"/>
        <v>1802966.5790056051</v>
      </c>
      <c r="FP126" s="13">
        <f t="shared" si="165"/>
        <v>985068.24625925545</v>
      </c>
      <c r="FQ126" s="13">
        <f t="shared" si="166"/>
        <v>1037155.9731855351</v>
      </c>
      <c r="FR126" s="14">
        <f t="shared" si="167"/>
        <v>1629405.576294092</v>
      </c>
      <c r="FS126" s="12">
        <f t="shared" si="168"/>
        <v>4896201.4437725069</v>
      </c>
      <c r="FT126" s="13">
        <f t="shared" si="169"/>
        <v>2408828.7283182591</v>
      </c>
      <c r="FU126" s="13">
        <f t="shared" si="170"/>
        <v>2974414.5854029749</v>
      </c>
      <c r="FV126" s="13">
        <f t="shared" si="171"/>
        <v>372.99229455671951</v>
      </c>
      <c r="FW126" s="13">
        <f t="shared" si="172"/>
        <v>0</v>
      </c>
      <c r="FX126" s="13">
        <f t="shared" si="173"/>
        <v>832285.83263641957</v>
      </c>
      <c r="FY126" s="13">
        <f t="shared" si="174"/>
        <v>1310892.047278885</v>
      </c>
      <c r="FZ126" s="13">
        <f t="shared" si="175"/>
        <v>1465496.859044787</v>
      </c>
      <c r="GA126" s="13">
        <f t="shared" si="176"/>
        <v>1536481.9049675909</v>
      </c>
      <c r="GB126" s="13">
        <f t="shared" si="177"/>
        <v>515660.15102231043</v>
      </c>
      <c r="GC126" s="13">
        <f t="shared" si="178"/>
        <v>689097.96498132055</v>
      </c>
      <c r="GD126" s="14">
        <f t="shared" si="179"/>
        <v>1553810.141632729</v>
      </c>
      <c r="GE126" s="84"/>
      <c r="GF126" s="12">
        <f t="shared" si="182"/>
        <v>13361665.847889006</v>
      </c>
      <c r="GG126" s="13">
        <f t="shared" si="182"/>
        <v>17665523.78229453</v>
      </c>
      <c r="GH126" s="14">
        <f t="shared" si="182"/>
        <v>18183542.651352342</v>
      </c>
      <c r="GI126" s="6">
        <f t="shared" si="183"/>
        <v>1</v>
      </c>
      <c r="GJ126" s="12">
        <f t="shared" si="184"/>
        <v>0</v>
      </c>
      <c r="GK126" s="13">
        <f t="shared" si="185"/>
        <v>0</v>
      </c>
      <c r="GL126" s="14">
        <f t="shared" si="186"/>
        <v>0</v>
      </c>
      <c r="GM126" s="84"/>
      <c r="GN126" s="66">
        <f t="shared" si="187"/>
        <v>0</v>
      </c>
      <c r="GO126" s="84"/>
      <c r="GP126" s="63" t="str" cm="1">
        <f t="array" ref="GP126">INDEX($GF$4:$GH$4,1,GI126)</f>
        <v>Sample 1</v>
      </c>
      <c r="GQ126" s="12">
        <f t="shared" si="188"/>
        <v>0</v>
      </c>
      <c r="GR126" s="13">
        <f t="shared" si="188"/>
        <v>2179.076200724623</v>
      </c>
      <c r="GS126" s="14">
        <f t="shared" si="188"/>
        <v>14860.848342301761</v>
      </c>
      <c r="GT126" s="12">
        <f t="shared" si="189"/>
        <v>0</v>
      </c>
      <c r="GU126" s="13">
        <f t="shared" si="189"/>
        <v>186.43309678388721</v>
      </c>
      <c r="GV126" s="14">
        <f t="shared" si="189"/>
        <v>303426.26531995309</v>
      </c>
      <c r="GW126" s="12">
        <f t="shared" si="190"/>
        <v>0</v>
      </c>
      <c r="GX126" s="13">
        <f t="shared" si="190"/>
        <v>372.99229455671951</v>
      </c>
      <c r="GY126" s="14">
        <f t="shared" si="190"/>
        <v>515660.15102231043</v>
      </c>
      <c r="GZ126" s="84" t="str">
        <f t="shared" si="194"/>
        <v>Sample 1</v>
      </c>
      <c r="HA126" s="12">
        <f t="shared" si="191"/>
        <v>0</v>
      </c>
      <c r="HB126" s="13">
        <f t="shared" si="191"/>
        <v>0</v>
      </c>
      <c r="HC126" s="14">
        <f t="shared" si="191"/>
        <v>0</v>
      </c>
      <c r="HD126" s="6">
        <f t="shared" si="195"/>
        <v>0</v>
      </c>
      <c r="HE126" s="84" t="str">
        <f t="shared" si="196"/>
        <v>Ok</v>
      </c>
    </row>
    <row r="127" spans="2:213" x14ac:dyDescent="0.3">
      <c r="B127" s="84" t="s">
        <v>38</v>
      </c>
      <c r="C127" s="12">
        <f>SUMIFS(Inyecciones!$E$2:$E$14185,Inyecciones!$A$2:$A$14185,Balance!C$4,Inyecciones!$B$2:$B$14185,Balance!$B127,Inyecciones!$C$2:$C$14185,Balance!C$5)</f>
        <v>175447.49141097389</v>
      </c>
      <c r="D127" s="13">
        <f>SUMIFS(Inyecciones!$E$2:$E$14185,Inyecciones!$A$2:$A$14185,Balance!D$4,Inyecciones!$B$2:$B$14185,Balance!$B127,Inyecciones!$C$2:$C$14185,Balance!D$5)</f>
        <v>332382.59817537572</v>
      </c>
      <c r="E127" s="13">
        <f>SUMIFS(Inyecciones!$E$2:$E$14185,Inyecciones!$A$2:$A$14185,Balance!E$4,Inyecciones!$B$2:$B$14185,Balance!$B127,Inyecciones!$C$2:$C$14185,Balance!E$5)</f>
        <v>802291.1742264881</v>
      </c>
      <c r="F127" s="13">
        <f>SUMIFS(Inyecciones!$E$2:$E$14185,Inyecciones!$A$2:$A$14185,Balance!F$4,Inyecciones!$B$2:$B$14185,Balance!$B127,Inyecciones!$C$2:$C$14185,Balance!F$5)</f>
        <v>215751.10979750441</v>
      </c>
      <c r="G127" s="13">
        <f>SUMIFS(Inyecciones!$E$2:$E$14185,Inyecciones!$A$2:$A$14185,Balance!G$4,Inyecciones!$B$2:$B$14185,Balance!$B127,Inyecciones!$C$2:$C$14185,Balance!G$5)</f>
        <v>504575.48803084373</v>
      </c>
      <c r="H127" s="13">
        <f>SUMIFS(Inyecciones!$E$2:$E$14185,Inyecciones!$A$2:$A$14185,Balance!H$4,Inyecciones!$B$2:$B$14185,Balance!$B127,Inyecciones!$C$2:$C$14185,Balance!H$5)</f>
        <v>99333.899955248504</v>
      </c>
      <c r="I127" s="13">
        <f>SUMIFS(Inyecciones!$E$2:$E$14185,Inyecciones!$A$2:$A$14185,Balance!I$4,Inyecciones!$B$2:$B$14185,Balance!$B127,Inyecciones!$C$2:$C$14185,Balance!I$5)</f>
        <v>0</v>
      </c>
      <c r="J127" s="13">
        <f>SUMIFS(Inyecciones!$E$2:$E$14185,Inyecciones!$A$2:$A$14185,Balance!J$4,Inyecciones!$B$2:$B$14185,Balance!$B127,Inyecciones!$C$2:$C$14185,Balance!J$5)</f>
        <v>0</v>
      </c>
      <c r="K127" s="13">
        <f>SUMIFS(Inyecciones!$E$2:$E$14185,Inyecciones!$A$2:$A$14185,Balance!K$4,Inyecciones!$B$2:$B$14185,Balance!$B127,Inyecciones!$C$2:$C$14185,Balance!K$5)</f>
        <v>0</v>
      </c>
      <c r="L127" s="13">
        <f>SUMIFS(Inyecciones!$E$2:$E$14185,Inyecciones!$A$2:$A$14185,Balance!L$4,Inyecciones!$B$2:$B$14185,Balance!$B127,Inyecciones!$C$2:$C$14185,Balance!L$5)</f>
        <v>0</v>
      </c>
      <c r="M127" s="13">
        <f>SUMIFS(Inyecciones!$E$2:$E$14185,Inyecciones!$A$2:$A$14185,Balance!M$4,Inyecciones!$B$2:$B$14185,Balance!$B127,Inyecciones!$C$2:$C$14185,Balance!M$5)</f>
        <v>0</v>
      </c>
      <c r="N127" s="14">
        <f>SUMIFS(Inyecciones!$E$2:$E$14185,Inyecciones!$A$2:$A$14185,Balance!N$4,Inyecciones!$B$2:$B$14185,Balance!$B127,Inyecciones!$C$2:$C$14185,Balance!N$5)</f>
        <v>0</v>
      </c>
      <c r="O127" s="12">
        <f>SUMIFS(Inyecciones!$E$2:$E$14185,Inyecciones!$A$2:$A$14185,Balance!O$4,Inyecciones!$B$2:$B$14185,Balance!$B127,Inyecciones!$C$2:$C$14185,Balance!O$5)</f>
        <v>177398.08082702701</v>
      </c>
      <c r="P127" s="13">
        <f>SUMIFS(Inyecciones!$E$2:$E$14185,Inyecciones!$A$2:$A$14185,Balance!P$4,Inyecciones!$B$2:$B$14185,Balance!$B127,Inyecciones!$C$2:$C$14185,Balance!P$5)</f>
        <v>341079.53806111187</v>
      </c>
      <c r="Q127" s="13">
        <f>SUMIFS(Inyecciones!$E$2:$E$14185,Inyecciones!$A$2:$A$14185,Balance!Q$4,Inyecciones!$B$2:$B$14185,Balance!$B127,Inyecciones!$C$2:$C$14185,Balance!Q$5)</f>
        <v>807185.47463799745</v>
      </c>
      <c r="R127" s="13">
        <f>SUMIFS(Inyecciones!$E$2:$E$14185,Inyecciones!$A$2:$A$14185,Balance!R$4,Inyecciones!$B$2:$B$14185,Balance!$B127,Inyecciones!$C$2:$C$14185,Balance!R$5)</f>
        <v>214859.895745699</v>
      </c>
      <c r="S127" s="13">
        <f>SUMIFS(Inyecciones!$E$2:$E$14185,Inyecciones!$A$2:$A$14185,Balance!S$4,Inyecciones!$B$2:$B$14185,Balance!$B127,Inyecciones!$C$2:$C$14185,Balance!S$5)</f>
        <v>434787.40258729889</v>
      </c>
      <c r="T127" s="13">
        <f>SUMIFS(Inyecciones!$E$2:$E$14185,Inyecciones!$A$2:$A$14185,Balance!T$4,Inyecciones!$B$2:$B$14185,Balance!$B127,Inyecciones!$C$2:$C$14185,Balance!T$5)</f>
        <v>111179.9036608473</v>
      </c>
      <c r="U127" s="13">
        <f>SUMIFS(Inyecciones!$E$2:$E$14185,Inyecciones!$A$2:$A$14185,Balance!U$4,Inyecciones!$B$2:$B$14185,Balance!$B127,Inyecciones!$C$2:$C$14185,Balance!U$5)</f>
        <v>168.3104235531064</v>
      </c>
      <c r="V127" s="13">
        <f>SUMIFS(Inyecciones!$E$2:$E$14185,Inyecciones!$A$2:$A$14185,Balance!V$4,Inyecciones!$B$2:$B$14185,Balance!$B127,Inyecciones!$C$2:$C$14185,Balance!V$5)</f>
        <v>0</v>
      </c>
      <c r="W127" s="13">
        <f>SUMIFS(Inyecciones!$E$2:$E$14185,Inyecciones!$A$2:$A$14185,Balance!W$4,Inyecciones!$B$2:$B$14185,Balance!$B127,Inyecciones!$C$2:$C$14185,Balance!W$5)</f>
        <v>0</v>
      </c>
      <c r="X127" s="13">
        <f>SUMIFS(Inyecciones!$E$2:$E$14185,Inyecciones!$A$2:$A$14185,Balance!X$4,Inyecciones!$B$2:$B$14185,Balance!$B127,Inyecciones!$C$2:$C$14185,Balance!X$5)</f>
        <v>0</v>
      </c>
      <c r="Y127" s="13">
        <f>SUMIFS(Inyecciones!$E$2:$E$14185,Inyecciones!$A$2:$A$14185,Balance!Y$4,Inyecciones!$B$2:$B$14185,Balance!$B127,Inyecciones!$C$2:$C$14185,Balance!Y$5)</f>
        <v>0</v>
      </c>
      <c r="Z127" s="14">
        <f>SUMIFS(Inyecciones!$E$2:$E$14185,Inyecciones!$A$2:$A$14185,Balance!Z$4,Inyecciones!$B$2:$B$14185,Balance!$B127,Inyecciones!$C$2:$C$14185,Balance!Z$5)</f>
        <v>0</v>
      </c>
      <c r="AA127" s="12">
        <f>SUMIFS(Inyecciones!$E$2:$E$14185,Inyecciones!$A$2:$A$14185,Balance!AA$4,Inyecciones!$B$2:$B$14185,Balance!$B127,Inyecciones!$C$2:$C$14185,Balance!AA$5)</f>
        <v>178191.9191502374</v>
      </c>
      <c r="AB127" s="13">
        <f>SUMIFS(Inyecciones!$E$2:$E$14185,Inyecciones!$A$2:$A$14185,Balance!AB$4,Inyecciones!$B$2:$B$14185,Balance!$B127,Inyecciones!$C$2:$C$14185,Balance!AB$5)</f>
        <v>337664.1138313525</v>
      </c>
      <c r="AC127" s="13">
        <f>SUMIFS(Inyecciones!$E$2:$E$14185,Inyecciones!$A$2:$A$14185,Balance!AC$4,Inyecciones!$B$2:$B$14185,Balance!$B127,Inyecciones!$C$2:$C$14185,Balance!AC$5)</f>
        <v>801369.23001655471</v>
      </c>
      <c r="AD127" s="13">
        <f>SUMIFS(Inyecciones!$E$2:$E$14185,Inyecciones!$A$2:$A$14185,Balance!AD$4,Inyecciones!$B$2:$B$14185,Balance!$B127,Inyecciones!$C$2:$C$14185,Balance!AD$5)</f>
        <v>213187.85331529879</v>
      </c>
      <c r="AE127" s="13">
        <f>SUMIFS(Inyecciones!$E$2:$E$14185,Inyecciones!$A$2:$A$14185,Balance!AE$4,Inyecciones!$B$2:$B$14185,Balance!$B127,Inyecciones!$C$2:$C$14185,Balance!AE$5)</f>
        <v>509698.35458883358</v>
      </c>
      <c r="AF127" s="13">
        <f>SUMIFS(Inyecciones!$E$2:$E$14185,Inyecciones!$A$2:$A$14185,Balance!AF$4,Inyecciones!$B$2:$B$14185,Balance!$B127,Inyecciones!$C$2:$C$14185,Balance!AF$5)</f>
        <v>175329.32340526069</v>
      </c>
      <c r="AG127" s="13">
        <f>SUMIFS(Inyecciones!$E$2:$E$14185,Inyecciones!$A$2:$A$14185,Balance!AG$4,Inyecciones!$B$2:$B$14185,Balance!$B127,Inyecciones!$C$2:$C$14185,Balance!AG$5)</f>
        <v>7501.7725317582208</v>
      </c>
      <c r="AH127" s="13">
        <f>SUMIFS(Inyecciones!$E$2:$E$14185,Inyecciones!$A$2:$A$14185,Balance!AH$4,Inyecciones!$B$2:$B$14185,Balance!$B127,Inyecciones!$C$2:$C$14185,Balance!AH$5)</f>
        <v>0</v>
      </c>
      <c r="AI127" s="13">
        <f>SUMIFS(Inyecciones!$E$2:$E$14185,Inyecciones!$A$2:$A$14185,Balance!AI$4,Inyecciones!$B$2:$B$14185,Balance!$B127,Inyecciones!$C$2:$C$14185,Balance!AI$5)</f>
        <v>0</v>
      </c>
      <c r="AJ127" s="13">
        <f>SUMIFS(Inyecciones!$E$2:$E$14185,Inyecciones!$A$2:$A$14185,Balance!AJ$4,Inyecciones!$B$2:$B$14185,Balance!$B127,Inyecciones!$C$2:$C$14185,Balance!AJ$5)</f>
        <v>0</v>
      </c>
      <c r="AK127" s="13">
        <f>SUMIFS(Inyecciones!$E$2:$E$14185,Inyecciones!$A$2:$A$14185,Balance!AK$4,Inyecciones!$B$2:$B$14185,Balance!$B127,Inyecciones!$C$2:$C$14185,Balance!AK$5)</f>
        <v>0</v>
      </c>
      <c r="AL127" s="14">
        <f>SUMIFS(Inyecciones!$E$2:$E$14185,Inyecciones!$A$2:$A$14185,Balance!AL$4,Inyecciones!$B$2:$B$14185,Balance!$B127,Inyecciones!$C$2:$C$14185,Balance!AL$5)</f>
        <v>0</v>
      </c>
      <c r="AM127" s="13"/>
      <c r="AN127" s="12">
        <f>SUMIFS('Retiro Mensual'!$E$2:$E$2629,'Retiro Mensual'!$A$2:$A$2629,AN$4,'Retiro Mensual'!$B$2:$B$2629,$B127,'Retiro Mensual'!$C$2:$C$2629,AN$5)</f>
        <v>365608.48749999999</v>
      </c>
      <c r="AO127" s="13">
        <f>SUMIFS('Retiro Mensual'!$E$2:$E$2629,'Retiro Mensual'!$A$2:$A$2629,AO$4,'Retiro Mensual'!$B$2:$B$2629,$B127,'Retiro Mensual'!$C$2:$C$2629,AO$5)</f>
        <v>284300.9228</v>
      </c>
      <c r="AP127" s="13">
        <f>SUMIFS('Retiro Mensual'!$E$2:$E$2629,'Retiro Mensual'!$A$2:$A$2629,AP$4,'Retiro Mensual'!$B$2:$B$2629,$B127,'Retiro Mensual'!$C$2:$C$2629,AP$5)</f>
        <v>306000.20699999999</v>
      </c>
      <c r="AQ127" s="13">
        <f>SUMIFS('Retiro Mensual'!$E$2:$E$2629,'Retiro Mensual'!$A$2:$A$2629,AQ$4,'Retiro Mensual'!$B$2:$B$2629,$B127,'Retiro Mensual'!$C$2:$C$2629,AQ$5)</f>
        <v>305978.83529999998</v>
      </c>
      <c r="AR127" s="13">
        <f>SUMIFS('Retiro Mensual'!$E$2:$E$2629,'Retiro Mensual'!$A$2:$A$2629,AR$4,'Retiro Mensual'!$B$2:$B$2629,$B127,'Retiro Mensual'!$C$2:$C$2629,AR$5)</f>
        <v>365459.10009999998</v>
      </c>
      <c r="AS127" s="13">
        <f>SUMIFS('Retiro Mensual'!$E$2:$E$2629,'Retiro Mensual'!$A$2:$A$2629,AS$4,'Retiro Mensual'!$B$2:$B$2629,$B127,'Retiro Mensual'!$C$2:$C$2629,AS$5)</f>
        <v>324132.65379999997</v>
      </c>
      <c r="AT127" s="13">
        <f>SUMIFS('Retiro Mensual'!$E$2:$E$2629,'Retiro Mensual'!$A$2:$A$2629,AT$4,'Retiro Mensual'!$B$2:$B$2629,$B127,'Retiro Mensual'!$C$2:$C$2629,AT$5)</f>
        <v>316572.74900000001</v>
      </c>
      <c r="AU127" s="13">
        <f>SUMIFS('Retiro Mensual'!$E$2:$E$2629,'Retiro Mensual'!$A$2:$A$2629,AU$4,'Retiro Mensual'!$B$2:$B$2629,$B127,'Retiro Mensual'!$C$2:$C$2629,AU$5)</f>
        <v>290303.25650000002</v>
      </c>
      <c r="AV127" s="13">
        <f>SUMIFS('Retiro Mensual'!$E$2:$E$2629,'Retiro Mensual'!$A$2:$A$2629,AV$4,'Retiro Mensual'!$B$2:$B$2629,$B127,'Retiro Mensual'!$C$2:$C$2629,AV$5)</f>
        <v>292932.47509999998</v>
      </c>
      <c r="AW127" s="13">
        <f>SUMIFS('Retiro Mensual'!$E$2:$E$2629,'Retiro Mensual'!$A$2:$A$2629,AW$4,'Retiro Mensual'!$B$2:$B$2629,$B127,'Retiro Mensual'!$C$2:$C$2629,AW$5)</f>
        <v>213757.94440000001</v>
      </c>
      <c r="AX127" s="13">
        <f>SUMIFS('Retiro Mensual'!$E$2:$E$2629,'Retiro Mensual'!$A$2:$A$2629,AX$4,'Retiro Mensual'!$B$2:$B$2629,$B127,'Retiro Mensual'!$C$2:$C$2629,AX$5)</f>
        <v>202307.08499999999</v>
      </c>
      <c r="AY127" s="14">
        <f>SUMIFS('Retiro Mensual'!$E$2:$E$2629,'Retiro Mensual'!$A$2:$A$2629,AY$4,'Retiro Mensual'!$B$2:$B$2629,$B127,'Retiro Mensual'!$C$2:$C$2629,AY$5)</f>
        <v>216879.8688</v>
      </c>
      <c r="AZ127" s="12">
        <f>SUMIFS('Retiro Mensual'!$E$2:$E$2629,'Retiro Mensual'!$A$2:$A$2629,AZ$4,'Retiro Mensual'!$B$2:$B$2629,$B127,'Retiro Mensual'!$C$2:$C$2629,AZ$5)</f>
        <v>365797.64020000002</v>
      </c>
      <c r="BA127" s="13">
        <f>SUMIFS('Retiro Mensual'!$E$2:$E$2629,'Retiro Mensual'!$A$2:$A$2629,BA$4,'Retiro Mensual'!$B$2:$B$2629,$B127,'Retiro Mensual'!$C$2:$C$2629,BA$5)</f>
        <v>285992.163</v>
      </c>
      <c r="BB127" s="13">
        <f>SUMIFS('Retiro Mensual'!$E$2:$E$2629,'Retiro Mensual'!$A$2:$A$2629,BB$4,'Retiro Mensual'!$B$2:$B$2629,$B127,'Retiro Mensual'!$C$2:$C$2629,BB$5)</f>
        <v>308712.20809999999</v>
      </c>
      <c r="BC127" s="13">
        <f>SUMIFS('Retiro Mensual'!$E$2:$E$2629,'Retiro Mensual'!$A$2:$A$2629,BC$4,'Retiro Mensual'!$B$2:$B$2629,$B127,'Retiro Mensual'!$C$2:$C$2629,BC$5)</f>
        <v>316970.06540000002</v>
      </c>
      <c r="BD127" s="13">
        <f>SUMIFS('Retiro Mensual'!$E$2:$E$2629,'Retiro Mensual'!$A$2:$A$2629,BD$4,'Retiro Mensual'!$B$2:$B$2629,$B127,'Retiro Mensual'!$C$2:$C$2629,BD$5)</f>
        <v>360735.64750000002</v>
      </c>
      <c r="BE127" s="13">
        <f>SUMIFS('Retiro Mensual'!$E$2:$E$2629,'Retiro Mensual'!$A$2:$A$2629,BE$4,'Retiro Mensual'!$B$2:$B$2629,$B127,'Retiro Mensual'!$C$2:$C$2629,BE$5)</f>
        <v>327668.32510000002</v>
      </c>
      <c r="BF127" s="13">
        <f>SUMIFS('Retiro Mensual'!$E$2:$E$2629,'Retiro Mensual'!$A$2:$A$2629,BF$4,'Retiro Mensual'!$B$2:$B$2629,$B127,'Retiro Mensual'!$C$2:$C$2629,BF$5)</f>
        <v>329043.50189999997</v>
      </c>
      <c r="BG127" s="13">
        <f>SUMIFS('Retiro Mensual'!$E$2:$E$2629,'Retiro Mensual'!$A$2:$A$2629,BG$4,'Retiro Mensual'!$B$2:$B$2629,$B127,'Retiro Mensual'!$C$2:$C$2629,BG$5)</f>
        <v>289830.23359999998</v>
      </c>
      <c r="BH127" s="13">
        <f>SUMIFS('Retiro Mensual'!$E$2:$E$2629,'Retiro Mensual'!$A$2:$A$2629,BH$4,'Retiro Mensual'!$B$2:$B$2629,$B127,'Retiro Mensual'!$C$2:$C$2629,BH$5)</f>
        <v>296691.37239999999</v>
      </c>
      <c r="BI127" s="13">
        <f>SUMIFS('Retiro Mensual'!$E$2:$E$2629,'Retiro Mensual'!$A$2:$A$2629,BI$4,'Retiro Mensual'!$B$2:$B$2629,$B127,'Retiro Mensual'!$C$2:$C$2629,BI$5)</f>
        <v>227729.3695</v>
      </c>
      <c r="BJ127" s="13">
        <f>SUMIFS('Retiro Mensual'!$E$2:$E$2629,'Retiro Mensual'!$A$2:$A$2629,BJ$4,'Retiro Mensual'!$B$2:$B$2629,$B127,'Retiro Mensual'!$C$2:$C$2629,BJ$5)</f>
        <v>231484.47169999999</v>
      </c>
      <c r="BK127" s="14">
        <f>SUMIFS('Retiro Mensual'!$E$2:$E$2629,'Retiro Mensual'!$A$2:$A$2629,BK$4,'Retiro Mensual'!$B$2:$B$2629,$B127,'Retiro Mensual'!$C$2:$C$2629,BK$5)</f>
        <v>250608.5508</v>
      </c>
      <c r="BL127" s="12">
        <f>SUMIFS('Retiro Mensual'!$E$2:$E$2629,'Retiro Mensual'!$A$2:$A$2629,BL$4,'Retiro Mensual'!$B$2:$B$2629,$B127,'Retiro Mensual'!$C$2:$C$2629,BL$5)</f>
        <v>365901.3921</v>
      </c>
      <c r="BM127" s="13">
        <f>SUMIFS('Retiro Mensual'!$E$2:$E$2629,'Retiro Mensual'!$A$2:$A$2629,BM$4,'Retiro Mensual'!$B$2:$B$2629,$B127,'Retiro Mensual'!$C$2:$C$2629,BM$5)</f>
        <v>286512.68780000001</v>
      </c>
      <c r="BN127" s="13">
        <f>SUMIFS('Retiro Mensual'!$E$2:$E$2629,'Retiro Mensual'!$A$2:$A$2629,BN$4,'Retiro Mensual'!$B$2:$B$2629,$B127,'Retiro Mensual'!$C$2:$C$2629,BN$5)</f>
        <v>307902.8652</v>
      </c>
      <c r="BO127" s="13">
        <f>SUMIFS('Retiro Mensual'!$E$2:$E$2629,'Retiro Mensual'!$A$2:$A$2629,BO$4,'Retiro Mensual'!$B$2:$B$2629,$B127,'Retiro Mensual'!$C$2:$C$2629,BO$5)</f>
        <v>314977.33630000002</v>
      </c>
      <c r="BP127" s="13">
        <f>SUMIFS('Retiro Mensual'!$E$2:$E$2629,'Retiro Mensual'!$A$2:$A$2629,BP$4,'Retiro Mensual'!$B$2:$B$2629,$B127,'Retiro Mensual'!$C$2:$C$2629,BP$5)</f>
        <v>372237.43640000001</v>
      </c>
      <c r="BQ127" s="13">
        <f>SUMIFS('Retiro Mensual'!$E$2:$E$2629,'Retiro Mensual'!$A$2:$A$2629,BQ$4,'Retiro Mensual'!$B$2:$B$2629,$B127,'Retiro Mensual'!$C$2:$C$2629,BQ$5)</f>
        <v>345021.84940000001</v>
      </c>
      <c r="BR127" s="13">
        <f>SUMIFS('Retiro Mensual'!$E$2:$E$2629,'Retiro Mensual'!$A$2:$A$2629,BR$4,'Retiro Mensual'!$B$2:$B$2629,$B127,'Retiro Mensual'!$C$2:$C$2629,BR$5)</f>
        <v>348458.23019999999</v>
      </c>
      <c r="BS127" s="13">
        <f>SUMIFS('Retiro Mensual'!$E$2:$E$2629,'Retiro Mensual'!$A$2:$A$2629,BS$4,'Retiro Mensual'!$B$2:$B$2629,$B127,'Retiro Mensual'!$C$2:$C$2629,BS$5)</f>
        <v>312589.05609999999</v>
      </c>
      <c r="BT127" s="13">
        <f>SUMIFS('Retiro Mensual'!$E$2:$E$2629,'Retiro Mensual'!$A$2:$A$2629,BT$4,'Retiro Mensual'!$B$2:$B$2629,$B127,'Retiro Mensual'!$C$2:$C$2629,BT$5)</f>
        <v>309598.91509999998</v>
      </c>
      <c r="BU127" s="13">
        <f>SUMIFS('Retiro Mensual'!$E$2:$E$2629,'Retiro Mensual'!$A$2:$A$2629,BU$4,'Retiro Mensual'!$B$2:$B$2629,$B127,'Retiro Mensual'!$C$2:$C$2629,BU$5)</f>
        <v>261335.0889</v>
      </c>
      <c r="BV127" s="13">
        <f>SUMIFS('Retiro Mensual'!$E$2:$E$2629,'Retiro Mensual'!$A$2:$A$2629,BV$4,'Retiro Mensual'!$B$2:$B$2629,$B127,'Retiro Mensual'!$C$2:$C$2629,BV$5)</f>
        <v>265509.05920000002</v>
      </c>
      <c r="BW127" s="14">
        <f>SUMIFS('Retiro Mensual'!$E$2:$E$2629,'Retiro Mensual'!$A$2:$A$2629,BW$4,'Retiro Mensual'!$B$2:$B$2629,$B127,'Retiro Mensual'!$C$2:$C$2629,BW$5)</f>
        <v>277652.57380000001</v>
      </c>
      <c r="BX127" s="13"/>
      <c r="BY127" s="12">
        <f>SUMIFS('Compra Ventas'!$E$2:$E$2700,'Compra Ventas'!$A$2:$A$2700,BY$4,'Compra Ventas'!$B$2:$B$2700,$B127,'Compra Ventas'!$C$2:$C$2700,BY$5)</f>
        <v>220381.5593755843</v>
      </c>
      <c r="BZ127" s="13">
        <f>SUMIFS('Compra Ventas'!$E$2:$E$2700,'Compra Ventas'!$A$2:$A$2700,BZ$4,'Compra Ventas'!$B$2:$B$2700,$B127,'Compra Ventas'!$C$2:$C$2700,BZ$5)</f>
        <v>160754.60293696023</v>
      </c>
      <c r="CA127" s="13">
        <f>SUMIFS('Compra Ventas'!$E$2:$E$2700,'Compra Ventas'!$A$2:$A$2700,CA$4,'Compra Ventas'!$B$2:$B$2700,$B127,'Compra Ventas'!$C$2:$C$2700,CA$5)</f>
        <v>186887.54122588664</v>
      </c>
      <c r="CB127" s="13">
        <f>SUMIFS('Compra Ventas'!$E$2:$E$2700,'Compra Ventas'!$A$2:$A$2700,CB$4,'Compra Ventas'!$B$2:$B$2700,$B127,'Compra Ventas'!$C$2:$C$2700,CB$5)</f>
        <v>162512.60831086707</v>
      </c>
      <c r="CC127" s="13">
        <f>SUMIFS('Compra Ventas'!$E$2:$E$2700,'Compra Ventas'!$A$2:$A$2700,CC$4,'Compra Ventas'!$B$2:$B$2700,$B127,'Compra Ventas'!$C$2:$C$2700,CC$5)</f>
        <v>194101.27597903449</v>
      </c>
      <c r="CD127" s="13">
        <f>SUMIFS('Compra Ventas'!$E$2:$E$2700,'Compra Ventas'!$A$2:$A$2700,CD$4,'Compra Ventas'!$B$2:$B$2700,$B127,'Compra Ventas'!$C$2:$C$2700,CD$5)</f>
        <v>161192.61592443191</v>
      </c>
      <c r="CE127" s="13">
        <f>SUMIFS('Compra Ventas'!$E$2:$E$2700,'Compra Ventas'!$A$2:$A$2700,CE$4,'Compra Ventas'!$B$2:$B$2700,$B127,'Compra Ventas'!$C$2:$C$2700,CE$5)</f>
        <v>160185.42119512139</v>
      </c>
      <c r="CF127" s="13">
        <f>SUMIFS('Compra Ventas'!$E$2:$E$2700,'Compra Ventas'!$A$2:$A$2700,CF$4,'Compra Ventas'!$B$2:$B$2700,$B127,'Compra Ventas'!$C$2:$C$2700,CF$5)</f>
        <v>164976.180423563</v>
      </c>
      <c r="CG127" s="13">
        <f>SUMIFS('Compra Ventas'!$E$2:$E$2700,'Compra Ventas'!$A$2:$A$2700,CG$4,'Compra Ventas'!$B$2:$B$2700,$B127,'Compra Ventas'!$C$2:$C$2700,CG$5)</f>
        <v>165686.85665161657</v>
      </c>
      <c r="CH127" s="13">
        <f>SUMIFS('Compra Ventas'!$E$2:$E$2700,'Compra Ventas'!$A$2:$A$2700,CH$4,'Compra Ventas'!$B$2:$B$2700,$B127,'Compra Ventas'!$C$2:$C$2700,CH$5)</f>
        <v>100575.97491604266</v>
      </c>
      <c r="CI127" s="13">
        <f>SUMIFS('Compra Ventas'!$E$2:$E$2700,'Compra Ventas'!$A$2:$A$2700,CI$4,'Compra Ventas'!$B$2:$B$2700,$B127,'Compra Ventas'!$C$2:$C$2700,CI$5)</f>
        <v>93183.550210516332</v>
      </c>
      <c r="CJ127" s="14">
        <f>SUMIFS('Compra Ventas'!$E$2:$E$2700,'Compra Ventas'!$A$2:$A$2700,CJ$4,'Compra Ventas'!$B$2:$B$2700,$B127,'Compra Ventas'!$C$2:$C$2700,CJ$5)</f>
        <v>98319.236114690008</v>
      </c>
      <c r="CK127" s="12">
        <f>SUMIFS('Compra Ventas'!$E$2:$E$2700,'Compra Ventas'!$A$2:$A$2700,CK$4,'Compra Ventas'!$B$2:$B$2700,$B127,'Compra Ventas'!$C$2:$C$2700,CK$5)</f>
        <v>220650.11308983594</v>
      </c>
      <c r="CL127" s="13">
        <f>SUMIFS('Compra Ventas'!$E$2:$E$2700,'Compra Ventas'!$A$2:$A$2700,CL$4,'Compra Ventas'!$B$2:$B$2700,$B127,'Compra Ventas'!$C$2:$C$2700,CL$5)</f>
        <v>162087.79884831663</v>
      </c>
      <c r="CM127" s="13">
        <f>SUMIFS('Compra Ventas'!$E$2:$E$2700,'Compra Ventas'!$A$2:$A$2700,CM$4,'Compra Ventas'!$B$2:$B$2700,$B127,'Compra Ventas'!$C$2:$C$2700,CM$5)</f>
        <v>189135.11871920194</v>
      </c>
      <c r="CN127" s="13">
        <f>SUMIFS('Compra Ventas'!$E$2:$E$2700,'Compra Ventas'!$A$2:$A$2700,CN$4,'Compra Ventas'!$B$2:$B$2700,$B127,'Compra Ventas'!$C$2:$C$2700,CN$5)</f>
        <v>169816.42696272212</v>
      </c>
      <c r="CO127" s="13">
        <f>SUMIFS('Compra Ventas'!$E$2:$E$2700,'Compra Ventas'!$A$2:$A$2700,CO$4,'Compra Ventas'!$B$2:$B$2700,$B127,'Compra Ventas'!$C$2:$C$2700,CO$5)</f>
        <v>190549.93333689831</v>
      </c>
      <c r="CP127" s="13">
        <f>SUMIFS('Compra Ventas'!$E$2:$E$2700,'Compra Ventas'!$A$2:$A$2700,CP$4,'Compra Ventas'!$B$2:$B$2700,$B127,'Compra Ventas'!$C$2:$C$2700,CP$5)</f>
        <v>164418.19051112884</v>
      </c>
      <c r="CQ127" s="13">
        <f>SUMIFS('Compra Ventas'!$E$2:$E$2700,'Compra Ventas'!$A$2:$A$2700,CQ$4,'Compra Ventas'!$B$2:$B$2700,$B127,'Compra Ventas'!$C$2:$C$2700,CQ$5)</f>
        <v>169031.49489126384</v>
      </c>
      <c r="CR127" s="13">
        <f>SUMIFS('Compra Ventas'!$E$2:$E$2700,'Compra Ventas'!$A$2:$A$2700,CR$4,'Compra Ventas'!$B$2:$B$2700,$B127,'Compra Ventas'!$C$2:$C$2700,CR$5)</f>
        <v>165871.3411258171</v>
      </c>
      <c r="CS127" s="13">
        <f>SUMIFS('Compra Ventas'!$E$2:$E$2700,'Compra Ventas'!$A$2:$A$2700,CS$4,'Compra Ventas'!$B$2:$B$2700,$B127,'Compra Ventas'!$C$2:$C$2700,CS$5)</f>
        <v>168015.40844178802</v>
      </c>
      <c r="CT127" s="13">
        <f>SUMIFS('Compra Ventas'!$E$2:$E$2700,'Compra Ventas'!$A$2:$A$2700,CT$4,'Compra Ventas'!$B$2:$B$2700,$B127,'Compra Ventas'!$C$2:$C$2700,CT$5)</f>
        <v>111943.55156401417</v>
      </c>
      <c r="CU127" s="13">
        <f>SUMIFS('Compra Ventas'!$E$2:$E$2700,'Compra Ventas'!$A$2:$A$2700,CU$4,'Compra Ventas'!$B$2:$B$2700,$B127,'Compra Ventas'!$C$2:$C$2700,CU$5)</f>
        <v>120954.45140189897</v>
      </c>
      <c r="CV127" s="14">
        <f>SUMIFS('Compra Ventas'!$E$2:$E$2700,'Compra Ventas'!$A$2:$A$2700,CV$4,'Compra Ventas'!$B$2:$B$2700,$B127,'Compra Ventas'!$C$2:$C$2700,CV$5)</f>
        <v>130226.45267911123</v>
      </c>
      <c r="CW127" s="12">
        <f>SUMIFS('Compra Ventas'!$E$2:$E$2700,'Compra Ventas'!$A$2:$A$2700,CW$4,'Compra Ventas'!$B$2:$B$2700,$B127,'Compra Ventas'!$C$2:$C$2700,CW$5)</f>
        <v>220715.90849546855</v>
      </c>
      <c r="CX127" s="13">
        <f>SUMIFS('Compra Ventas'!$E$2:$E$2700,'Compra Ventas'!$A$2:$A$2700,CX$4,'Compra Ventas'!$B$2:$B$2700,$B127,'Compra Ventas'!$C$2:$C$2700,CX$5)</f>
        <v>162443.22421961694</v>
      </c>
      <c r="CY127" s="13">
        <f>SUMIFS('Compra Ventas'!$E$2:$E$2700,'Compra Ventas'!$A$2:$A$2700,CY$4,'Compra Ventas'!$B$2:$B$2700,$B127,'Compra Ventas'!$C$2:$C$2700,CY$5)</f>
        <v>188485.63840658724</v>
      </c>
      <c r="CZ127" s="13">
        <f>SUMIFS('Compra Ventas'!$E$2:$E$2700,'Compra Ventas'!$A$2:$A$2700,CZ$4,'Compra Ventas'!$B$2:$B$2700,$B127,'Compra Ventas'!$C$2:$C$2700,CZ$5)</f>
        <v>168914.15515375286</v>
      </c>
      <c r="DA127" s="13">
        <f>SUMIFS('Compra Ventas'!$E$2:$E$2700,'Compra Ventas'!$A$2:$A$2700,DA$4,'Compra Ventas'!$B$2:$B$2700,$B127,'Compra Ventas'!$C$2:$C$2700,DA$5)</f>
        <v>198494.09464549532</v>
      </c>
      <c r="DB127" s="13">
        <f>SUMIFS('Compra Ventas'!$E$2:$E$2700,'Compra Ventas'!$A$2:$A$2700,DB$4,'Compra Ventas'!$B$2:$B$2700,$B127,'Compra Ventas'!$C$2:$C$2700,DB$5)</f>
        <v>176895.62386546258</v>
      </c>
      <c r="DC127" s="13">
        <f>SUMIFS('Compra Ventas'!$E$2:$E$2700,'Compra Ventas'!$A$2:$A$2700,DC$4,'Compra Ventas'!$B$2:$B$2700,$B127,'Compra Ventas'!$C$2:$C$2700,DC$5)</f>
        <v>183182.17734426376</v>
      </c>
      <c r="DD127" s="13">
        <f>SUMIFS('Compra Ventas'!$E$2:$E$2700,'Compra Ventas'!$A$2:$A$2700,DD$4,'Compra Ventas'!$B$2:$B$2700,$B127,'Compra Ventas'!$C$2:$C$2700,DD$5)</f>
        <v>182791.26430673973</v>
      </c>
      <c r="DE127" s="13">
        <f>SUMIFS('Compra Ventas'!$E$2:$E$2700,'Compra Ventas'!$A$2:$A$2700,DE$4,'Compra Ventas'!$B$2:$B$2700,$B127,'Compra Ventas'!$C$2:$C$2700,DE$5)</f>
        <v>179117.3138315618</v>
      </c>
      <c r="DF127" s="13">
        <f>SUMIFS('Compra Ventas'!$E$2:$E$2700,'Compra Ventas'!$A$2:$A$2700,DF$4,'Compra Ventas'!$B$2:$B$2700,$B127,'Compra Ventas'!$C$2:$C$2700,DF$5)</f>
        <v>141742.75717944291</v>
      </c>
      <c r="DG127" s="13">
        <f>SUMIFS('Compra Ventas'!$E$2:$E$2700,'Compra Ventas'!$A$2:$A$2700,DG$4,'Compra Ventas'!$B$2:$B$2700,$B127,'Compra Ventas'!$C$2:$C$2700,DG$5)</f>
        <v>152733.51298873874</v>
      </c>
      <c r="DH127" s="14">
        <f>SUMIFS('Compra Ventas'!$E$2:$E$2700,'Compra Ventas'!$A$2:$A$2700,DH$4,'Compra Ventas'!$B$2:$B$2700,$B127,'Compra Ventas'!$C$2:$C$2700,DH$5)</f>
        <v>155273.6571305932</v>
      </c>
      <c r="DI127" s="84"/>
      <c r="DJ127" s="98">
        <f>SUMIFS('Ajuste Ciclado'!D$5:D$47,'Ajuste Ciclado'!$C$5:$C$47,Balance!DJ$4,'Ajuste Ciclado'!$B$5:$B$47,Balance!$B127)</f>
        <v>0</v>
      </c>
      <c r="DK127" s="99">
        <f>SUMIFS('Ajuste Ciclado'!E$5:E$47,'Ajuste Ciclado'!$C$5:$C$47,Balance!DK$4,'Ajuste Ciclado'!$B$5:$B$47,Balance!$B127)</f>
        <v>0</v>
      </c>
      <c r="DL127" s="99">
        <f>SUMIFS('Ajuste Ciclado'!F$5:F$47,'Ajuste Ciclado'!$C$5:$C$47,Balance!DL$4,'Ajuste Ciclado'!$B$5:$B$47,Balance!$B127)</f>
        <v>0</v>
      </c>
      <c r="DM127" s="99">
        <f>SUMIFS('Ajuste Ciclado'!G$5:G$47,'Ajuste Ciclado'!$C$5:$C$47,Balance!DM$4,'Ajuste Ciclado'!$B$5:$B$47,Balance!$B127)</f>
        <v>0</v>
      </c>
      <c r="DN127" s="99">
        <f>SUMIFS('Ajuste Ciclado'!H$5:H$47,'Ajuste Ciclado'!$C$5:$C$47,Balance!DN$4,'Ajuste Ciclado'!$B$5:$B$47,Balance!$B127)</f>
        <v>0</v>
      </c>
      <c r="DO127" s="99">
        <f>SUMIFS('Ajuste Ciclado'!I$5:I$47,'Ajuste Ciclado'!$C$5:$C$47,Balance!DO$4,'Ajuste Ciclado'!$B$5:$B$47,Balance!$B127)</f>
        <v>0</v>
      </c>
      <c r="DP127" s="99">
        <f>SUMIFS('Ajuste Ciclado'!J$5:J$47,'Ajuste Ciclado'!$C$5:$C$47,Balance!DP$4,'Ajuste Ciclado'!$B$5:$B$47,Balance!$B127)</f>
        <v>0</v>
      </c>
      <c r="DQ127" s="99">
        <f>SUMIFS('Ajuste Ciclado'!K$5:K$47,'Ajuste Ciclado'!$C$5:$C$47,Balance!DQ$4,'Ajuste Ciclado'!$B$5:$B$47,Balance!$B127)</f>
        <v>0</v>
      </c>
      <c r="DR127" s="99">
        <f>SUMIFS('Ajuste Ciclado'!L$5:L$47,'Ajuste Ciclado'!$C$5:$C$47,Balance!DR$4,'Ajuste Ciclado'!$B$5:$B$47,Balance!$B127)</f>
        <v>0</v>
      </c>
      <c r="DS127" s="99">
        <f>SUMIFS('Ajuste Ciclado'!M$5:M$47,'Ajuste Ciclado'!$C$5:$C$47,Balance!DS$4,'Ajuste Ciclado'!$B$5:$B$47,Balance!$B127)</f>
        <v>0</v>
      </c>
      <c r="DT127" s="99">
        <f>SUMIFS('Ajuste Ciclado'!N$5:N$47,'Ajuste Ciclado'!$C$5:$C$47,Balance!DT$4,'Ajuste Ciclado'!$B$5:$B$47,Balance!$B127)</f>
        <v>0</v>
      </c>
      <c r="DU127" s="100">
        <f>SUMIFS('Ajuste Ciclado'!O$5:O$47,'Ajuste Ciclado'!$C$5:$C$47,Balance!DU$4,'Ajuste Ciclado'!$B$5:$B$47,Balance!$B127)</f>
        <v>0</v>
      </c>
      <c r="DV127" s="98">
        <f>SUMIFS('Ajuste Ciclado'!D$5:D$47,'Ajuste Ciclado'!$C$5:$C$47,Balance!DV$4,'Ajuste Ciclado'!$B$5:$B$47,Balance!$B127)</f>
        <v>0</v>
      </c>
      <c r="DW127" s="99">
        <f>SUMIFS('Ajuste Ciclado'!E$5:E$47,'Ajuste Ciclado'!$C$5:$C$47,Balance!DW$4,'Ajuste Ciclado'!$B$5:$B$47,Balance!$B127)</f>
        <v>0</v>
      </c>
      <c r="DX127" s="99">
        <f>SUMIFS('Ajuste Ciclado'!F$5:F$47,'Ajuste Ciclado'!$C$5:$C$47,Balance!DX$4,'Ajuste Ciclado'!$B$5:$B$47,Balance!$B127)</f>
        <v>0</v>
      </c>
      <c r="DY127" s="99">
        <f>SUMIFS('Ajuste Ciclado'!G$5:G$47,'Ajuste Ciclado'!$C$5:$C$47,Balance!DY$4,'Ajuste Ciclado'!$B$5:$B$47,Balance!$B127)</f>
        <v>0</v>
      </c>
      <c r="DZ127" s="99">
        <f>SUMIFS('Ajuste Ciclado'!H$5:H$47,'Ajuste Ciclado'!$C$5:$C$47,Balance!DZ$4,'Ajuste Ciclado'!$B$5:$B$47,Balance!$B127)</f>
        <v>0</v>
      </c>
      <c r="EA127" s="99">
        <f>SUMIFS('Ajuste Ciclado'!I$5:I$47,'Ajuste Ciclado'!$C$5:$C$47,Balance!EA$4,'Ajuste Ciclado'!$B$5:$B$47,Balance!$B127)</f>
        <v>0</v>
      </c>
      <c r="EB127" s="99">
        <f>SUMIFS('Ajuste Ciclado'!J$5:J$47,'Ajuste Ciclado'!$C$5:$C$47,Balance!EB$4,'Ajuste Ciclado'!$B$5:$B$47,Balance!$B127)</f>
        <v>0</v>
      </c>
      <c r="EC127" s="99">
        <f>SUMIFS('Ajuste Ciclado'!K$5:K$47,'Ajuste Ciclado'!$C$5:$C$47,Balance!EC$4,'Ajuste Ciclado'!$B$5:$B$47,Balance!$B127)</f>
        <v>0</v>
      </c>
      <c r="ED127" s="99">
        <f>SUMIFS('Ajuste Ciclado'!L$5:L$47,'Ajuste Ciclado'!$C$5:$C$47,Balance!ED$4,'Ajuste Ciclado'!$B$5:$B$47,Balance!$B127)</f>
        <v>0</v>
      </c>
      <c r="EE127" s="99">
        <f>SUMIFS('Ajuste Ciclado'!M$5:M$47,'Ajuste Ciclado'!$C$5:$C$47,Balance!EE$4,'Ajuste Ciclado'!$B$5:$B$47,Balance!$B127)</f>
        <v>0</v>
      </c>
      <c r="EF127" s="99">
        <f>SUMIFS('Ajuste Ciclado'!N$5:N$47,'Ajuste Ciclado'!$C$5:$C$47,Balance!EF$4,'Ajuste Ciclado'!$B$5:$B$47,Balance!$B127)</f>
        <v>0</v>
      </c>
      <c r="EG127" s="100">
        <f>SUMIFS('Ajuste Ciclado'!O$5:O$47,'Ajuste Ciclado'!$C$5:$C$47,Balance!EG$4,'Ajuste Ciclado'!$B$5:$B$47,Balance!$B127)</f>
        <v>0</v>
      </c>
      <c r="EH127" s="98">
        <f>SUMIFS('Ajuste Ciclado'!D$5:D$47,'Ajuste Ciclado'!$C$5:$C$47,Balance!EH$4,'Ajuste Ciclado'!$B$5:$B$47,Balance!$B127)</f>
        <v>0</v>
      </c>
      <c r="EI127" s="99">
        <f>SUMIFS('Ajuste Ciclado'!E$5:E$47,'Ajuste Ciclado'!$C$5:$C$47,Balance!EI$4,'Ajuste Ciclado'!$B$5:$B$47,Balance!$B127)</f>
        <v>0</v>
      </c>
      <c r="EJ127" s="99">
        <f>SUMIFS('Ajuste Ciclado'!F$5:F$47,'Ajuste Ciclado'!$C$5:$C$47,Balance!EJ$4,'Ajuste Ciclado'!$B$5:$B$47,Balance!$B127)</f>
        <v>0</v>
      </c>
      <c r="EK127" s="99">
        <f>SUMIFS('Ajuste Ciclado'!G$5:G$47,'Ajuste Ciclado'!$C$5:$C$47,Balance!EK$4,'Ajuste Ciclado'!$B$5:$B$47,Balance!$B127)</f>
        <v>0</v>
      </c>
      <c r="EL127" s="99">
        <f>SUMIFS('Ajuste Ciclado'!H$5:H$47,'Ajuste Ciclado'!$C$5:$C$47,Balance!EL$4,'Ajuste Ciclado'!$B$5:$B$47,Balance!$B127)</f>
        <v>0</v>
      </c>
      <c r="EM127" s="99">
        <f>SUMIFS('Ajuste Ciclado'!I$5:I$47,'Ajuste Ciclado'!$C$5:$C$47,Balance!EM$4,'Ajuste Ciclado'!$B$5:$B$47,Balance!$B127)</f>
        <v>0</v>
      </c>
      <c r="EN127" s="99">
        <f>SUMIFS('Ajuste Ciclado'!J$5:J$47,'Ajuste Ciclado'!$C$5:$C$47,Balance!EN$4,'Ajuste Ciclado'!$B$5:$B$47,Balance!$B127)</f>
        <v>0</v>
      </c>
      <c r="EO127" s="99">
        <f>SUMIFS('Ajuste Ciclado'!K$5:K$47,'Ajuste Ciclado'!$C$5:$C$47,Balance!EO$4,'Ajuste Ciclado'!$B$5:$B$47,Balance!$B127)</f>
        <v>0</v>
      </c>
      <c r="EP127" s="99">
        <f>SUMIFS('Ajuste Ciclado'!L$5:L$47,'Ajuste Ciclado'!$C$5:$C$47,Balance!EP$4,'Ajuste Ciclado'!$B$5:$B$47,Balance!$B127)</f>
        <v>0</v>
      </c>
      <c r="EQ127" s="99">
        <f>SUMIFS('Ajuste Ciclado'!M$5:M$47,'Ajuste Ciclado'!$C$5:$C$47,Balance!EQ$4,'Ajuste Ciclado'!$B$5:$B$47,Balance!$B127)</f>
        <v>0</v>
      </c>
      <c r="ER127" s="99">
        <f>SUMIFS('Ajuste Ciclado'!N$5:N$47,'Ajuste Ciclado'!$C$5:$C$47,Balance!ER$4,'Ajuste Ciclado'!$B$5:$B$47,Balance!$B127)</f>
        <v>0</v>
      </c>
      <c r="ES127" s="100">
        <f>SUMIFS('Ajuste Ciclado'!O$5:O$47,'Ajuste Ciclado'!$C$5:$C$47,Balance!ES$4,'Ajuste Ciclado'!$B$5:$B$47,Balance!$B127)</f>
        <v>0</v>
      </c>
      <c r="ET127" s="84"/>
      <c r="EU127" s="12">
        <f t="shared" si="181"/>
        <v>30220.563286558201</v>
      </c>
      <c r="EV127" s="13">
        <f t="shared" si="145"/>
        <v>208836.27831233595</v>
      </c>
      <c r="EW127" s="13">
        <f t="shared" si="146"/>
        <v>683178.50845237472</v>
      </c>
      <c r="EX127" s="13">
        <f t="shared" si="147"/>
        <v>72284.882808371505</v>
      </c>
      <c r="EY127" s="13">
        <f t="shared" si="148"/>
        <v>333217.66390987823</v>
      </c>
      <c r="EZ127" s="13">
        <f t="shared" si="149"/>
        <v>-63606.137920319539</v>
      </c>
      <c r="FA127" s="13">
        <f t="shared" si="150"/>
        <v>-156387.32780487862</v>
      </c>
      <c r="FB127" s="13">
        <f t="shared" si="151"/>
        <v>-125327.07607643702</v>
      </c>
      <c r="FC127" s="13">
        <f t="shared" si="152"/>
        <v>-127245.61844838341</v>
      </c>
      <c r="FD127" s="13">
        <f t="shared" si="153"/>
        <v>-113181.96948395735</v>
      </c>
      <c r="FE127" s="13">
        <f t="shared" si="154"/>
        <v>-109123.53478948366</v>
      </c>
      <c r="FF127" s="14">
        <f t="shared" si="155"/>
        <v>-118560.63268530999</v>
      </c>
      <c r="FG127" s="12">
        <f t="shared" si="156"/>
        <v>32250.553716862923</v>
      </c>
      <c r="FH127" s="13">
        <f t="shared" si="157"/>
        <v>217175.1739094285</v>
      </c>
      <c r="FI127" s="13">
        <f t="shared" si="158"/>
        <v>687608.38525719941</v>
      </c>
      <c r="FJ127" s="13">
        <f t="shared" si="159"/>
        <v>67706.257308421104</v>
      </c>
      <c r="FK127" s="13">
        <f t="shared" si="160"/>
        <v>264601.68842419714</v>
      </c>
      <c r="FL127" s="13">
        <f t="shared" si="161"/>
        <v>-52070.230928023899</v>
      </c>
      <c r="FM127" s="13">
        <f t="shared" si="162"/>
        <v>-159843.69658518303</v>
      </c>
      <c r="FN127" s="13">
        <f t="shared" si="163"/>
        <v>-123958.89247418288</v>
      </c>
      <c r="FO127" s="13">
        <f t="shared" si="164"/>
        <v>-128675.96395821197</v>
      </c>
      <c r="FP127" s="13">
        <f t="shared" si="165"/>
        <v>-115785.81793598583</v>
      </c>
      <c r="FQ127" s="13">
        <f t="shared" si="166"/>
        <v>-110530.02029810102</v>
      </c>
      <c r="FR127" s="14">
        <f t="shared" si="167"/>
        <v>-120382.09812088877</v>
      </c>
      <c r="FS127" s="12">
        <f t="shared" si="168"/>
        <v>33006.435545705957</v>
      </c>
      <c r="FT127" s="13">
        <f t="shared" si="169"/>
        <v>213594.65025096943</v>
      </c>
      <c r="FU127" s="13">
        <f t="shared" si="170"/>
        <v>681952.00322314189</v>
      </c>
      <c r="FV127" s="13">
        <f t="shared" si="171"/>
        <v>67124.672169051628</v>
      </c>
      <c r="FW127" s="13">
        <f t="shared" si="172"/>
        <v>335955.01283432893</v>
      </c>
      <c r="FX127" s="13">
        <f t="shared" si="173"/>
        <v>7203.0978707232571</v>
      </c>
      <c r="FY127" s="13">
        <f t="shared" si="174"/>
        <v>-157774.28032397799</v>
      </c>
      <c r="FZ127" s="13">
        <f t="shared" si="175"/>
        <v>-129797.79179326026</v>
      </c>
      <c r="GA127" s="13">
        <f t="shared" si="176"/>
        <v>-130481.60126843819</v>
      </c>
      <c r="GB127" s="13">
        <f t="shared" si="177"/>
        <v>-119592.33172055709</v>
      </c>
      <c r="GC127" s="13">
        <f t="shared" si="178"/>
        <v>-112775.54621126127</v>
      </c>
      <c r="GD127" s="14">
        <f t="shared" si="179"/>
        <v>-122378.91666940681</v>
      </c>
      <c r="GE127" s="84"/>
      <c r="GF127" s="12">
        <f t="shared" si="182"/>
        <v>514305.5995607489</v>
      </c>
      <c r="GG127" s="13">
        <f t="shared" si="182"/>
        <v>458095.3383155319</v>
      </c>
      <c r="GH127" s="14">
        <f t="shared" si="182"/>
        <v>566035.40390701953</v>
      </c>
      <c r="GI127" s="6">
        <f t="shared" si="183"/>
        <v>2</v>
      </c>
      <c r="GJ127" s="12">
        <f t="shared" si="184"/>
        <v>-408960.02232969902</v>
      </c>
      <c r="GK127" s="13">
        <f t="shared" si="185"/>
        <v>-412478.55301757785</v>
      </c>
      <c r="GL127" s="14">
        <f t="shared" si="186"/>
        <v>-418053.67338567646</v>
      </c>
      <c r="GM127" s="84"/>
      <c r="GN127" s="66">
        <f t="shared" si="187"/>
        <v>-412478.55301757785</v>
      </c>
      <c r="GO127" s="84"/>
      <c r="GP127" s="63" t="str" cm="1">
        <f t="array" ref="GP127">INDEX($GF$4:$GH$4,1,GI127)</f>
        <v>Sample 3</v>
      </c>
      <c r="GQ127" s="12">
        <f t="shared" si="188"/>
        <v>-156387.32780487862</v>
      </c>
      <c r="GR127" s="13">
        <f t="shared" si="188"/>
        <v>-127245.61844838341</v>
      </c>
      <c r="GS127" s="14">
        <f t="shared" si="188"/>
        <v>-125327.07607643702</v>
      </c>
      <c r="GT127" s="12">
        <f t="shared" si="189"/>
        <v>-159843.69658518303</v>
      </c>
      <c r="GU127" s="13">
        <f t="shared" si="189"/>
        <v>-128675.96395821197</v>
      </c>
      <c r="GV127" s="14">
        <f t="shared" si="189"/>
        <v>-123958.89247418288</v>
      </c>
      <c r="GW127" s="12">
        <f t="shared" si="190"/>
        <v>-157774.28032397799</v>
      </c>
      <c r="GX127" s="13">
        <f t="shared" si="190"/>
        <v>-130481.60126843819</v>
      </c>
      <c r="GY127" s="14">
        <f t="shared" si="190"/>
        <v>-129797.79179326026</v>
      </c>
      <c r="GZ127" s="84" t="str">
        <f t="shared" si="194"/>
        <v>Sample 3</v>
      </c>
      <c r="HA127" s="12">
        <f t="shared" si="191"/>
        <v>-159843.69658518303</v>
      </c>
      <c r="HB127" s="13">
        <f t="shared" si="191"/>
        <v>-128675.96395821197</v>
      </c>
      <c r="HC127" s="14">
        <f t="shared" si="191"/>
        <v>-123958.89247418288</v>
      </c>
      <c r="HD127" s="6">
        <f t="shared" si="195"/>
        <v>-412478.55301757785</v>
      </c>
      <c r="HE127" s="84" t="str">
        <f t="shared" si="196"/>
        <v>Ok</v>
      </c>
    </row>
    <row r="128" spans="2:213" x14ac:dyDescent="0.3">
      <c r="B128" s="84" t="s">
        <v>39</v>
      </c>
      <c r="C128" s="12">
        <f>SUMIFS(Inyecciones!$E$2:$E$14185,Inyecciones!$A$2:$A$14185,Balance!C$4,Inyecciones!$B$2:$B$14185,Balance!$B128,Inyecciones!$C$2:$C$14185,Balance!C$5)</f>
        <v>2538351.0691736648</v>
      </c>
      <c r="D128" s="13">
        <f>SUMIFS(Inyecciones!$E$2:$E$14185,Inyecciones!$A$2:$A$14185,Balance!D$4,Inyecciones!$B$2:$B$14185,Balance!$B128,Inyecciones!$C$2:$C$14185,Balance!D$5)</f>
        <v>1817254.3431088959</v>
      </c>
      <c r="E128" s="13">
        <f>SUMIFS(Inyecciones!$E$2:$E$14185,Inyecciones!$A$2:$A$14185,Balance!E$4,Inyecciones!$B$2:$B$14185,Balance!$B128,Inyecciones!$C$2:$C$14185,Balance!E$5)</f>
        <v>1171256.1992450049</v>
      </c>
      <c r="F128" s="13">
        <f>SUMIFS(Inyecciones!$E$2:$E$14185,Inyecciones!$A$2:$A$14185,Balance!F$4,Inyecciones!$B$2:$B$14185,Balance!$B128,Inyecciones!$C$2:$C$14185,Balance!F$5)</f>
        <v>1072298.381324565</v>
      </c>
      <c r="G128" s="13">
        <f>SUMIFS(Inyecciones!$E$2:$E$14185,Inyecciones!$A$2:$A$14185,Balance!G$4,Inyecciones!$B$2:$B$14185,Balance!$B128,Inyecciones!$C$2:$C$14185,Balance!G$5)</f>
        <v>1118135.883365636</v>
      </c>
      <c r="H128" s="13">
        <f>SUMIFS(Inyecciones!$E$2:$E$14185,Inyecciones!$A$2:$A$14185,Balance!H$4,Inyecciones!$B$2:$B$14185,Balance!$B128,Inyecciones!$C$2:$C$14185,Balance!H$5)</f>
        <v>944057.54248124955</v>
      </c>
      <c r="I128" s="13">
        <f>SUMIFS(Inyecciones!$E$2:$E$14185,Inyecciones!$A$2:$A$14185,Balance!I$4,Inyecciones!$B$2:$B$14185,Balance!$B128,Inyecciones!$C$2:$C$14185,Balance!I$5)</f>
        <v>912822.48183805542</v>
      </c>
      <c r="J128" s="13">
        <f>SUMIFS(Inyecciones!$E$2:$E$14185,Inyecciones!$A$2:$A$14185,Balance!J$4,Inyecciones!$B$2:$B$14185,Balance!$B128,Inyecciones!$C$2:$C$14185,Balance!J$5)</f>
        <v>956645.17400898598</v>
      </c>
      <c r="K128" s="13">
        <f>SUMIFS(Inyecciones!$E$2:$E$14185,Inyecciones!$A$2:$A$14185,Balance!K$4,Inyecciones!$B$2:$B$14185,Balance!$B128,Inyecciones!$C$2:$C$14185,Balance!K$5)</f>
        <v>808685.93236789049</v>
      </c>
      <c r="L128" s="13">
        <f>SUMIFS(Inyecciones!$E$2:$E$14185,Inyecciones!$A$2:$A$14185,Balance!L$4,Inyecciones!$B$2:$B$14185,Balance!$B128,Inyecciones!$C$2:$C$14185,Balance!L$5)</f>
        <v>346495.4695388102</v>
      </c>
      <c r="M128" s="13">
        <f>SUMIFS(Inyecciones!$E$2:$E$14185,Inyecciones!$A$2:$A$14185,Balance!M$4,Inyecciones!$B$2:$B$14185,Balance!$B128,Inyecciones!$C$2:$C$14185,Balance!M$5)</f>
        <v>252037.10169765499</v>
      </c>
      <c r="N128" s="14">
        <f>SUMIFS(Inyecciones!$E$2:$E$14185,Inyecciones!$A$2:$A$14185,Balance!N$4,Inyecciones!$B$2:$B$14185,Balance!$B128,Inyecciones!$C$2:$C$14185,Balance!N$5)</f>
        <v>259599.68621226639</v>
      </c>
      <c r="O128" s="12">
        <f>SUMIFS(Inyecciones!$E$2:$E$14185,Inyecciones!$A$2:$A$14185,Balance!O$4,Inyecciones!$B$2:$B$14185,Balance!$B128,Inyecciones!$C$2:$C$14185,Balance!O$5)</f>
        <v>2542449.5735720652</v>
      </c>
      <c r="P128" s="13">
        <f>SUMIFS(Inyecciones!$E$2:$E$14185,Inyecciones!$A$2:$A$14185,Balance!P$4,Inyecciones!$B$2:$B$14185,Balance!$B128,Inyecciones!$C$2:$C$14185,Balance!P$5)</f>
        <v>1832721.2314412</v>
      </c>
      <c r="Q128" s="13">
        <f>SUMIFS(Inyecciones!$E$2:$E$14185,Inyecciones!$A$2:$A$14185,Balance!Q$4,Inyecciones!$B$2:$B$14185,Balance!$B128,Inyecciones!$C$2:$C$14185,Balance!Q$5)</f>
        <v>1181190.691893433</v>
      </c>
      <c r="R128" s="13">
        <f>SUMIFS(Inyecciones!$E$2:$E$14185,Inyecciones!$A$2:$A$14185,Balance!R$4,Inyecciones!$B$2:$B$14185,Balance!$B128,Inyecciones!$C$2:$C$14185,Balance!R$5)</f>
        <v>1125213.3015620231</v>
      </c>
      <c r="S128" s="13">
        <f>SUMIFS(Inyecciones!$E$2:$E$14185,Inyecciones!$A$2:$A$14185,Balance!S$4,Inyecciones!$B$2:$B$14185,Balance!$B128,Inyecciones!$C$2:$C$14185,Balance!S$5)</f>
        <v>1098171.2685119701</v>
      </c>
      <c r="T128" s="13">
        <f>SUMIFS(Inyecciones!$E$2:$E$14185,Inyecciones!$A$2:$A$14185,Balance!T$4,Inyecciones!$B$2:$B$14185,Balance!$B128,Inyecciones!$C$2:$C$14185,Balance!T$5)</f>
        <v>966879.67142101913</v>
      </c>
      <c r="U128" s="13">
        <f>SUMIFS(Inyecciones!$E$2:$E$14185,Inyecciones!$A$2:$A$14185,Balance!U$4,Inyecciones!$B$2:$B$14185,Balance!$B128,Inyecciones!$C$2:$C$14185,Balance!U$5)</f>
        <v>979720.4762147736</v>
      </c>
      <c r="V128" s="13">
        <f>SUMIFS(Inyecciones!$E$2:$E$14185,Inyecciones!$A$2:$A$14185,Balance!V$4,Inyecciones!$B$2:$B$14185,Balance!$B128,Inyecciones!$C$2:$C$14185,Balance!V$5)</f>
        <v>967358.45400551124</v>
      </c>
      <c r="W128" s="13">
        <f>SUMIFS(Inyecciones!$E$2:$E$14185,Inyecciones!$A$2:$A$14185,Balance!W$4,Inyecciones!$B$2:$B$14185,Balance!$B128,Inyecciones!$C$2:$C$14185,Balance!W$5)</f>
        <v>828493.8634344755</v>
      </c>
      <c r="X128" s="13">
        <f>SUMIFS(Inyecciones!$E$2:$E$14185,Inyecciones!$A$2:$A$14185,Balance!X$4,Inyecciones!$B$2:$B$14185,Balance!$B128,Inyecciones!$C$2:$C$14185,Balance!X$5)</f>
        <v>431549.70075098198</v>
      </c>
      <c r="Y128" s="13">
        <f>SUMIFS(Inyecciones!$E$2:$E$14185,Inyecciones!$A$2:$A$14185,Balance!Y$4,Inyecciones!$B$2:$B$14185,Balance!$B128,Inyecciones!$C$2:$C$14185,Balance!Y$5)</f>
        <v>410176.1317462853</v>
      </c>
      <c r="Z128" s="14">
        <f>SUMIFS(Inyecciones!$E$2:$E$14185,Inyecciones!$A$2:$A$14185,Balance!Z$4,Inyecciones!$B$2:$B$14185,Balance!$B128,Inyecciones!$C$2:$C$14185,Balance!Z$5)</f>
        <v>474751.79358109209</v>
      </c>
      <c r="AA128" s="12">
        <f>SUMIFS(Inyecciones!$E$2:$E$14185,Inyecciones!$A$2:$A$14185,Balance!AA$4,Inyecciones!$B$2:$B$14185,Balance!$B128,Inyecciones!$C$2:$C$14185,Balance!AA$5)</f>
        <v>2543660.767525285</v>
      </c>
      <c r="AB128" s="13">
        <f>SUMIFS(Inyecciones!$E$2:$E$14185,Inyecciones!$A$2:$A$14185,Balance!AB$4,Inyecciones!$B$2:$B$14185,Balance!$B128,Inyecciones!$C$2:$C$14185,Balance!AB$5)</f>
        <v>1831227.672365454</v>
      </c>
      <c r="AC128" s="13">
        <f>SUMIFS(Inyecciones!$E$2:$E$14185,Inyecciones!$A$2:$A$14185,Balance!AC$4,Inyecciones!$B$2:$B$14185,Balance!$B128,Inyecciones!$C$2:$C$14185,Balance!AC$5)</f>
        <v>1177903.424231088</v>
      </c>
      <c r="AD128" s="13">
        <f>SUMIFS(Inyecciones!$E$2:$E$14185,Inyecciones!$A$2:$A$14185,Balance!AD$4,Inyecciones!$B$2:$B$14185,Balance!$B128,Inyecciones!$C$2:$C$14185,Balance!AD$5)</f>
        <v>1116132.3468938649</v>
      </c>
      <c r="AE128" s="13">
        <f>SUMIFS(Inyecciones!$E$2:$E$14185,Inyecciones!$A$2:$A$14185,Balance!AE$4,Inyecciones!$B$2:$B$14185,Balance!$B128,Inyecciones!$C$2:$C$14185,Balance!AE$5)</f>
        <v>1140454.6763078021</v>
      </c>
      <c r="AF128" s="13">
        <f>SUMIFS(Inyecciones!$E$2:$E$14185,Inyecciones!$A$2:$A$14185,Balance!AF$4,Inyecciones!$B$2:$B$14185,Balance!$B128,Inyecciones!$C$2:$C$14185,Balance!AF$5)</f>
        <v>1052012.7707074881</v>
      </c>
      <c r="AG128" s="13">
        <f>SUMIFS(Inyecciones!$E$2:$E$14185,Inyecciones!$A$2:$A$14185,Balance!AG$4,Inyecciones!$B$2:$B$14185,Balance!$B128,Inyecciones!$C$2:$C$14185,Balance!AG$5)</f>
        <v>1085629.960686709</v>
      </c>
      <c r="AH128" s="13">
        <f>SUMIFS(Inyecciones!$E$2:$E$14185,Inyecciones!$A$2:$A$14185,Balance!AH$4,Inyecciones!$B$2:$B$14185,Balance!$B128,Inyecciones!$C$2:$C$14185,Balance!AH$5)</f>
        <v>1073613.597437381</v>
      </c>
      <c r="AI128" s="13">
        <f>SUMIFS(Inyecciones!$E$2:$E$14185,Inyecciones!$A$2:$A$14185,Balance!AI$4,Inyecciones!$B$2:$B$14185,Balance!$B128,Inyecciones!$C$2:$C$14185,Balance!AI$5)</f>
        <v>898787.27457123529</v>
      </c>
      <c r="AJ128" s="13">
        <f>SUMIFS(Inyecciones!$E$2:$E$14185,Inyecciones!$A$2:$A$14185,Balance!AJ$4,Inyecciones!$B$2:$B$14185,Balance!$B128,Inyecciones!$C$2:$C$14185,Balance!AJ$5)</f>
        <v>692911.02761113504</v>
      </c>
      <c r="AK128" s="13">
        <f>SUMIFS(Inyecciones!$E$2:$E$14185,Inyecciones!$A$2:$A$14185,Balance!AK$4,Inyecciones!$B$2:$B$14185,Balance!$B128,Inyecciones!$C$2:$C$14185,Balance!AK$5)</f>
        <v>671750.80629409489</v>
      </c>
      <c r="AL128" s="14">
        <f>SUMIFS(Inyecciones!$E$2:$E$14185,Inyecciones!$A$2:$A$14185,Balance!AL$4,Inyecciones!$B$2:$B$14185,Balance!$B128,Inyecciones!$C$2:$C$14185,Balance!AL$5)</f>
        <v>667213.09713509458</v>
      </c>
      <c r="AM128" s="13"/>
      <c r="AN128" s="12">
        <f>SUMIFS('Retiro Mensual'!$E$2:$E$2629,'Retiro Mensual'!$A$2:$A$2629,AN$4,'Retiro Mensual'!$B$2:$B$2629,$B128,'Retiro Mensual'!$C$2:$C$2629,AN$5)</f>
        <v>549707.92520000006</v>
      </c>
      <c r="AO128" s="13">
        <f>SUMIFS('Retiro Mensual'!$E$2:$E$2629,'Retiro Mensual'!$A$2:$A$2629,AO$4,'Retiro Mensual'!$B$2:$B$2629,$B128,'Retiro Mensual'!$C$2:$C$2629,AO$5)</f>
        <v>2077745.8740000001</v>
      </c>
      <c r="AP128" s="13">
        <f>SUMIFS('Retiro Mensual'!$E$2:$E$2629,'Retiro Mensual'!$A$2:$A$2629,AP$4,'Retiro Mensual'!$B$2:$B$2629,$B128,'Retiro Mensual'!$C$2:$C$2629,AP$5)</f>
        <v>4820043.1859999998</v>
      </c>
      <c r="AQ128" s="13">
        <f>SUMIFS('Retiro Mensual'!$E$2:$E$2629,'Retiro Mensual'!$A$2:$A$2629,AQ$4,'Retiro Mensual'!$B$2:$B$2629,$B128,'Retiro Mensual'!$C$2:$C$2629,AQ$5)</f>
        <v>2230954.327</v>
      </c>
      <c r="AR128" s="13">
        <f>SUMIFS('Retiro Mensual'!$E$2:$E$2629,'Retiro Mensual'!$A$2:$A$2629,AR$4,'Retiro Mensual'!$B$2:$B$2629,$B128,'Retiro Mensual'!$C$2:$C$2629,AR$5)</f>
        <v>717241.8088</v>
      </c>
      <c r="AS128" s="13">
        <f>SUMIFS('Retiro Mensual'!$E$2:$E$2629,'Retiro Mensual'!$A$2:$A$2629,AS$4,'Retiro Mensual'!$B$2:$B$2629,$B128,'Retiro Mensual'!$C$2:$C$2629,AS$5)</f>
        <v>272940.25459999999</v>
      </c>
      <c r="AT128" s="13">
        <f>SUMIFS('Retiro Mensual'!$E$2:$E$2629,'Retiro Mensual'!$A$2:$A$2629,AT$4,'Retiro Mensual'!$B$2:$B$2629,$B128,'Retiro Mensual'!$C$2:$C$2629,AT$5)</f>
        <v>1630219.4369999999</v>
      </c>
      <c r="AU128" s="13">
        <f>SUMIFS('Retiro Mensual'!$E$2:$E$2629,'Retiro Mensual'!$A$2:$A$2629,AU$4,'Retiro Mensual'!$B$2:$B$2629,$B128,'Retiro Mensual'!$C$2:$C$2629,AU$5)</f>
        <v>1641388.3870000001</v>
      </c>
      <c r="AV128" s="13">
        <f>SUMIFS('Retiro Mensual'!$E$2:$E$2629,'Retiro Mensual'!$A$2:$A$2629,AV$4,'Retiro Mensual'!$B$2:$B$2629,$B128,'Retiro Mensual'!$C$2:$C$2629,AV$5)</f>
        <v>1528365.45</v>
      </c>
      <c r="AW128" s="13">
        <f>SUMIFS('Retiro Mensual'!$E$2:$E$2629,'Retiro Mensual'!$A$2:$A$2629,AW$4,'Retiro Mensual'!$B$2:$B$2629,$B128,'Retiro Mensual'!$C$2:$C$2629,AW$5)</f>
        <v>817461.41040000005</v>
      </c>
      <c r="AX128" s="13">
        <f>SUMIFS('Retiro Mensual'!$E$2:$E$2629,'Retiro Mensual'!$A$2:$A$2629,AX$4,'Retiro Mensual'!$B$2:$B$2629,$B128,'Retiro Mensual'!$C$2:$C$2629,AX$5)</f>
        <v>650724.3504</v>
      </c>
      <c r="AY128" s="14">
        <f>SUMIFS('Retiro Mensual'!$E$2:$E$2629,'Retiro Mensual'!$A$2:$A$2629,AY$4,'Retiro Mensual'!$B$2:$B$2629,$B128,'Retiro Mensual'!$C$2:$C$2629,AY$5)</f>
        <v>500870.35029999999</v>
      </c>
      <c r="AZ128" s="12">
        <f>SUMIFS('Retiro Mensual'!$E$2:$E$2629,'Retiro Mensual'!$A$2:$A$2629,AZ$4,'Retiro Mensual'!$B$2:$B$2629,$B128,'Retiro Mensual'!$C$2:$C$2629,AZ$5)</f>
        <v>550975.22360000003</v>
      </c>
      <c r="BA128" s="13">
        <f>SUMIFS('Retiro Mensual'!$E$2:$E$2629,'Retiro Mensual'!$A$2:$A$2629,BA$4,'Retiro Mensual'!$B$2:$B$2629,$B128,'Retiro Mensual'!$C$2:$C$2629,BA$5)</f>
        <v>2101427.5</v>
      </c>
      <c r="BB128" s="13">
        <f>SUMIFS('Retiro Mensual'!$E$2:$E$2629,'Retiro Mensual'!$A$2:$A$2629,BB$4,'Retiro Mensual'!$B$2:$B$2629,$B128,'Retiro Mensual'!$C$2:$C$2629,BB$5)</f>
        <v>4861741.1100000003</v>
      </c>
      <c r="BC128" s="13">
        <f>SUMIFS('Retiro Mensual'!$E$2:$E$2629,'Retiro Mensual'!$A$2:$A$2629,BC$4,'Retiro Mensual'!$B$2:$B$2629,$B128,'Retiro Mensual'!$C$2:$C$2629,BC$5)</f>
        <v>2341155.173</v>
      </c>
      <c r="BD128" s="13">
        <f>SUMIFS('Retiro Mensual'!$E$2:$E$2629,'Retiro Mensual'!$A$2:$A$2629,BD$4,'Retiro Mensual'!$B$2:$B$2629,$B128,'Retiro Mensual'!$C$2:$C$2629,BD$5)</f>
        <v>703232.60069999995</v>
      </c>
      <c r="BE128" s="13">
        <f>SUMIFS('Retiro Mensual'!$E$2:$E$2629,'Retiro Mensual'!$A$2:$A$2629,BE$4,'Retiro Mensual'!$B$2:$B$2629,$B128,'Retiro Mensual'!$C$2:$C$2629,BE$5)</f>
        <v>280340.43170000002</v>
      </c>
      <c r="BF128" s="13">
        <f>SUMIFS('Retiro Mensual'!$E$2:$E$2629,'Retiro Mensual'!$A$2:$A$2629,BF$4,'Retiro Mensual'!$B$2:$B$2629,$B128,'Retiro Mensual'!$C$2:$C$2629,BF$5)</f>
        <v>1750034.1410000001</v>
      </c>
      <c r="BG128" s="13">
        <f>SUMIFS('Retiro Mensual'!$E$2:$E$2629,'Retiro Mensual'!$A$2:$A$2629,BG$4,'Retiro Mensual'!$B$2:$B$2629,$B128,'Retiro Mensual'!$C$2:$C$2629,BG$5)</f>
        <v>1675150.997</v>
      </c>
      <c r="BH128" s="13">
        <f>SUMIFS('Retiro Mensual'!$E$2:$E$2629,'Retiro Mensual'!$A$2:$A$2629,BH$4,'Retiro Mensual'!$B$2:$B$2629,$B128,'Retiro Mensual'!$C$2:$C$2629,BH$5)</f>
        <v>1565527.1910000001</v>
      </c>
      <c r="BI128" s="13">
        <f>SUMIFS('Retiro Mensual'!$E$2:$E$2629,'Retiro Mensual'!$A$2:$A$2629,BI$4,'Retiro Mensual'!$B$2:$B$2629,$B128,'Retiro Mensual'!$C$2:$C$2629,BI$5)</f>
        <v>1017293.792</v>
      </c>
      <c r="BJ128" s="13">
        <f>SUMIFS('Retiro Mensual'!$E$2:$E$2629,'Retiro Mensual'!$A$2:$A$2629,BJ$4,'Retiro Mensual'!$B$2:$B$2629,$B128,'Retiro Mensual'!$C$2:$C$2629,BJ$5)</f>
        <v>1064074.7309999999</v>
      </c>
      <c r="BK128" s="14">
        <f>SUMIFS('Retiro Mensual'!$E$2:$E$2629,'Retiro Mensual'!$A$2:$A$2629,BK$4,'Retiro Mensual'!$B$2:$B$2629,$B128,'Retiro Mensual'!$C$2:$C$2629,BK$5)</f>
        <v>930640.27390000003</v>
      </c>
      <c r="BL128" s="12">
        <f>SUMIFS('Retiro Mensual'!$E$2:$E$2629,'Retiro Mensual'!$A$2:$A$2629,BL$4,'Retiro Mensual'!$B$2:$B$2629,$B128,'Retiro Mensual'!$C$2:$C$2629,BL$5)</f>
        <v>551305.46299999999</v>
      </c>
      <c r="BM128" s="13">
        <f>SUMIFS('Retiro Mensual'!$E$2:$E$2629,'Retiro Mensual'!$A$2:$A$2629,BM$4,'Retiro Mensual'!$B$2:$B$2629,$B128,'Retiro Mensual'!$C$2:$C$2629,BM$5)</f>
        <v>2100011.2689999999</v>
      </c>
      <c r="BN128" s="13">
        <f>SUMIFS('Retiro Mensual'!$E$2:$E$2629,'Retiro Mensual'!$A$2:$A$2629,BN$4,'Retiro Mensual'!$B$2:$B$2629,$B128,'Retiro Mensual'!$C$2:$C$2629,BN$5)</f>
        <v>4847352.9380000001</v>
      </c>
      <c r="BO128" s="13">
        <f>SUMIFS('Retiro Mensual'!$E$2:$E$2629,'Retiro Mensual'!$A$2:$A$2629,BO$4,'Retiro Mensual'!$B$2:$B$2629,$B128,'Retiro Mensual'!$C$2:$C$2629,BO$5)</f>
        <v>2322526.7889999999</v>
      </c>
      <c r="BP128" s="13">
        <f>SUMIFS('Retiro Mensual'!$E$2:$E$2629,'Retiro Mensual'!$A$2:$A$2629,BP$4,'Retiro Mensual'!$B$2:$B$2629,$B128,'Retiro Mensual'!$C$2:$C$2629,BP$5)</f>
        <v>730847.47349999996</v>
      </c>
      <c r="BQ128" s="13">
        <f>SUMIFS('Retiro Mensual'!$E$2:$E$2629,'Retiro Mensual'!$A$2:$A$2629,BQ$4,'Retiro Mensual'!$B$2:$B$2629,$B128,'Retiro Mensual'!$C$2:$C$2629,BQ$5)</f>
        <v>302463.9792</v>
      </c>
      <c r="BR128" s="13">
        <f>SUMIFS('Retiro Mensual'!$E$2:$E$2629,'Retiro Mensual'!$A$2:$A$2629,BR$4,'Retiro Mensual'!$B$2:$B$2629,$B128,'Retiro Mensual'!$C$2:$C$2629,BR$5)</f>
        <v>1940614</v>
      </c>
      <c r="BS128" s="13">
        <f>SUMIFS('Retiro Mensual'!$E$2:$E$2629,'Retiro Mensual'!$A$2:$A$2629,BS$4,'Retiro Mensual'!$B$2:$B$2629,$B128,'Retiro Mensual'!$C$2:$C$2629,BS$5)</f>
        <v>1863922.152</v>
      </c>
      <c r="BT128" s="13">
        <f>SUMIFS('Retiro Mensual'!$E$2:$E$2629,'Retiro Mensual'!$A$2:$A$2629,BT$4,'Retiro Mensual'!$B$2:$B$2629,$B128,'Retiro Mensual'!$C$2:$C$2629,BT$5)</f>
        <v>1698737.466</v>
      </c>
      <c r="BU128" s="13">
        <f>SUMIFS('Retiro Mensual'!$E$2:$E$2629,'Retiro Mensual'!$A$2:$A$2629,BU$4,'Retiro Mensual'!$B$2:$B$2629,$B128,'Retiro Mensual'!$C$2:$C$2629,BU$5)</f>
        <v>1636842.9550000001</v>
      </c>
      <c r="BV128" s="13">
        <f>SUMIFS('Retiro Mensual'!$E$2:$E$2629,'Retiro Mensual'!$A$2:$A$2629,BV$4,'Retiro Mensual'!$B$2:$B$2629,$B128,'Retiro Mensual'!$C$2:$C$2629,BV$5)</f>
        <v>1750292.939</v>
      </c>
      <c r="BW128" s="14">
        <f>SUMIFS('Retiro Mensual'!$E$2:$E$2629,'Retiro Mensual'!$A$2:$A$2629,BW$4,'Retiro Mensual'!$B$2:$B$2629,$B128,'Retiro Mensual'!$C$2:$C$2629,BW$5)</f>
        <v>1305079.2609999999</v>
      </c>
      <c r="BX128" s="13"/>
      <c r="BY128" s="12">
        <f>SUMIFS('Compra Ventas'!$E$2:$E$2700,'Compra Ventas'!$A$2:$A$2700,BY$4,'Compra Ventas'!$B$2:$B$2700,$B128,'Compra Ventas'!$C$2:$C$2700,BY$5)</f>
        <v>0</v>
      </c>
      <c r="BZ128" s="13">
        <f>SUMIFS('Compra Ventas'!$E$2:$E$2700,'Compra Ventas'!$A$2:$A$2700,BZ$4,'Compra Ventas'!$B$2:$B$2700,$B128,'Compra Ventas'!$C$2:$C$2700,BZ$5)</f>
        <v>0</v>
      </c>
      <c r="CA128" s="13">
        <f>SUMIFS('Compra Ventas'!$E$2:$E$2700,'Compra Ventas'!$A$2:$A$2700,CA$4,'Compra Ventas'!$B$2:$B$2700,$B128,'Compra Ventas'!$C$2:$C$2700,CA$5)</f>
        <v>0</v>
      </c>
      <c r="CB128" s="13">
        <f>SUMIFS('Compra Ventas'!$E$2:$E$2700,'Compra Ventas'!$A$2:$A$2700,CB$4,'Compra Ventas'!$B$2:$B$2700,$B128,'Compra Ventas'!$C$2:$C$2700,CB$5)</f>
        <v>0</v>
      </c>
      <c r="CC128" s="13">
        <f>SUMIFS('Compra Ventas'!$E$2:$E$2700,'Compra Ventas'!$A$2:$A$2700,CC$4,'Compra Ventas'!$B$2:$B$2700,$B128,'Compra Ventas'!$C$2:$C$2700,CC$5)</f>
        <v>0</v>
      </c>
      <c r="CD128" s="13">
        <f>SUMIFS('Compra Ventas'!$E$2:$E$2700,'Compra Ventas'!$A$2:$A$2700,CD$4,'Compra Ventas'!$B$2:$B$2700,$B128,'Compra Ventas'!$C$2:$C$2700,CD$5)</f>
        <v>0</v>
      </c>
      <c r="CE128" s="13">
        <f>SUMIFS('Compra Ventas'!$E$2:$E$2700,'Compra Ventas'!$A$2:$A$2700,CE$4,'Compra Ventas'!$B$2:$B$2700,$B128,'Compra Ventas'!$C$2:$C$2700,CE$5)</f>
        <v>0</v>
      </c>
      <c r="CF128" s="13">
        <f>SUMIFS('Compra Ventas'!$E$2:$E$2700,'Compra Ventas'!$A$2:$A$2700,CF$4,'Compra Ventas'!$B$2:$B$2700,$B128,'Compra Ventas'!$C$2:$C$2700,CF$5)</f>
        <v>0</v>
      </c>
      <c r="CG128" s="13">
        <f>SUMIFS('Compra Ventas'!$E$2:$E$2700,'Compra Ventas'!$A$2:$A$2700,CG$4,'Compra Ventas'!$B$2:$B$2700,$B128,'Compra Ventas'!$C$2:$C$2700,CG$5)</f>
        <v>0</v>
      </c>
      <c r="CH128" s="13">
        <f>SUMIFS('Compra Ventas'!$E$2:$E$2700,'Compra Ventas'!$A$2:$A$2700,CH$4,'Compra Ventas'!$B$2:$B$2700,$B128,'Compra Ventas'!$C$2:$C$2700,CH$5)</f>
        <v>0</v>
      </c>
      <c r="CI128" s="13">
        <f>SUMIFS('Compra Ventas'!$E$2:$E$2700,'Compra Ventas'!$A$2:$A$2700,CI$4,'Compra Ventas'!$B$2:$B$2700,$B128,'Compra Ventas'!$C$2:$C$2700,CI$5)</f>
        <v>0</v>
      </c>
      <c r="CJ128" s="14">
        <f>SUMIFS('Compra Ventas'!$E$2:$E$2700,'Compra Ventas'!$A$2:$A$2700,CJ$4,'Compra Ventas'!$B$2:$B$2700,$B128,'Compra Ventas'!$C$2:$C$2700,CJ$5)</f>
        <v>0</v>
      </c>
      <c r="CK128" s="12">
        <f>SUMIFS('Compra Ventas'!$E$2:$E$2700,'Compra Ventas'!$A$2:$A$2700,CK$4,'Compra Ventas'!$B$2:$B$2700,$B128,'Compra Ventas'!$C$2:$C$2700,CK$5)</f>
        <v>0</v>
      </c>
      <c r="CL128" s="13">
        <f>SUMIFS('Compra Ventas'!$E$2:$E$2700,'Compra Ventas'!$A$2:$A$2700,CL$4,'Compra Ventas'!$B$2:$B$2700,$B128,'Compra Ventas'!$C$2:$C$2700,CL$5)</f>
        <v>0</v>
      </c>
      <c r="CM128" s="13">
        <f>SUMIFS('Compra Ventas'!$E$2:$E$2700,'Compra Ventas'!$A$2:$A$2700,CM$4,'Compra Ventas'!$B$2:$B$2700,$B128,'Compra Ventas'!$C$2:$C$2700,CM$5)</f>
        <v>0</v>
      </c>
      <c r="CN128" s="13">
        <f>SUMIFS('Compra Ventas'!$E$2:$E$2700,'Compra Ventas'!$A$2:$A$2700,CN$4,'Compra Ventas'!$B$2:$B$2700,$B128,'Compra Ventas'!$C$2:$C$2700,CN$5)</f>
        <v>0</v>
      </c>
      <c r="CO128" s="13">
        <f>SUMIFS('Compra Ventas'!$E$2:$E$2700,'Compra Ventas'!$A$2:$A$2700,CO$4,'Compra Ventas'!$B$2:$B$2700,$B128,'Compra Ventas'!$C$2:$C$2700,CO$5)</f>
        <v>0</v>
      </c>
      <c r="CP128" s="13">
        <f>SUMIFS('Compra Ventas'!$E$2:$E$2700,'Compra Ventas'!$A$2:$A$2700,CP$4,'Compra Ventas'!$B$2:$B$2700,$B128,'Compra Ventas'!$C$2:$C$2700,CP$5)</f>
        <v>0</v>
      </c>
      <c r="CQ128" s="13">
        <f>SUMIFS('Compra Ventas'!$E$2:$E$2700,'Compra Ventas'!$A$2:$A$2700,CQ$4,'Compra Ventas'!$B$2:$B$2700,$B128,'Compra Ventas'!$C$2:$C$2700,CQ$5)</f>
        <v>0</v>
      </c>
      <c r="CR128" s="13">
        <f>SUMIFS('Compra Ventas'!$E$2:$E$2700,'Compra Ventas'!$A$2:$A$2700,CR$4,'Compra Ventas'!$B$2:$B$2700,$B128,'Compra Ventas'!$C$2:$C$2700,CR$5)</f>
        <v>0</v>
      </c>
      <c r="CS128" s="13">
        <f>SUMIFS('Compra Ventas'!$E$2:$E$2700,'Compra Ventas'!$A$2:$A$2700,CS$4,'Compra Ventas'!$B$2:$B$2700,$B128,'Compra Ventas'!$C$2:$C$2700,CS$5)</f>
        <v>0</v>
      </c>
      <c r="CT128" s="13">
        <f>SUMIFS('Compra Ventas'!$E$2:$E$2700,'Compra Ventas'!$A$2:$A$2700,CT$4,'Compra Ventas'!$B$2:$B$2700,$B128,'Compra Ventas'!$C$2:$C$2700,CT$5)</f>
        <v>0</v>
      </c>
      <c r="CU128" s="13">
        <f>SUMIFS('Compra Ventas'!$E$2:$E$2700,'Compra Ventas'!$A$2:$A$2700,CU$4,'Compra Ventas'!$B$2:$B$2700,$B128,'Compra Ventas'!$C$2:$C$2700,CU$5)</f>
        <v>0</v>
      </c>
      <c r="CV128" s="14">
        <f>SUMIFS('Compra Ventas'!$E$2:$E$2700,'Compra Ventas'!$A$2:$A$2700,CV$4,'Compra Ventas'!$B$2:$B$2700,$B128,'Compra Ventas'!$C$2:$C$2700,CV$5)</f>
        <v>0</v>
      </c>
      <c r="CW128" s="12">
        <f>SUMIFS('Compra Ventas'!$E$2:$E$2700,'Compra Ventas'!$A$2:$A$2700,CW$4,'Compra Ventas'!$B$2:$B$2700,$B128,'Compra Ventas'!$C$2:$C$2700,CW$5)</f>
        <v>0</v>
      </c>
      <c r="CX128" s="13">
        <f>SUMIFS('Compra Ventas'!$E$2:$E$2700,'Compra Ventas'!$A$2:$A$2700,CX$4,'Compra Ventas'!$B$2:$B$2700,$B128,'Compra Ventas'!$C$2:$C$2700,CX$5)</f>
        <v>0</v>
      </c>
      <c r="CY128" s="13">
        <f>SUMIFS('Compra Ventas'!$E$2:$E$2700,'Compra Ventas'!$A$2:$A$2700,CY$4,'Compra Ventas'!$B$2:$B$2700,$B128,'Compra Ventas'!$C$2:$C$2700,CY$5)</f>
        <v>0</v>
      </c>
      <c r="CZ128" s="13">
        <f>SUMIFS('Compra Ventas'!$E$2:$E$2700,'Compra Ventas'!$A$2:$A$2700,CZ$4,'Compra Ventas'!$B$2:$B$2700,$B128,'Compra Ventas'!$C$2:$C$2700,CZ$5)</f>
        <v>0</v>
      </c>
      <c r="DA128" s="13">
        <f>SUMIFS('Compra Ventas'!$E$2:$E$2700,'Compra Ventas'!$A$2:$A$2700,DA$4,'Compra Ventas'!$B$2:$B$2700,$B128,'Compra Ventas'!$C$2:$C$2700,DA$5)</f>
        <v>0</v>
      </c>
      <c r="DB128" s="13">
        <f>SUMIFS('Compra Ventas'!$E$2:$E$2700,'Compra Ventas'!$A$2:$A$2700,DB$4,'Compra Ventas'!$B$2:$B$2700,$B128,'Compra Ventas'!$C$2:$C$2700,DB$5)</f>
        <v>0</v>
      </c>
      <c r="DC128" s="13">
        <f>SUMIFS('Compra Ventas'!$E$2:$E$2700,'Compra Ventas'!$A$2:$A$2700,DC$4,'Compra Ventas'!$B$2:$B$2700,$B128,'Compra Ventas'!$C$2:$C$2700,DC$5)</f>
        <v>0</v>
      </c>
      <c r="DD128" s="13">
        <f>SUMIFS('Compra Ventas'!$E$2:$E$2700,'Compra Ventas'!$A$2:$A$2700,DD$4,'Compra Ventas'!$B$2:$B$2700,$B128,'Compra Ventas'!$C$2:$C$2700,DD$5)</f>
        <v>0</v>
      </c>
      <c r="DE128" s="13">
        <f>SUMIFS('Compra Ventas'!$E$2:$E$2700,'Compra Ventas'!$A$2:$A$2700,DE$4,'Compra Ventas'!$B$2:$B$2700,$B128,'Compra Ventas'!$C$2:$C$2700,DE$5)</f>
        <v>0</v>
      </c>
      <c r="DF128" s="13">
        <f>SUMIFS('Compra Ventas'!$E$2:$E$2700,'Compra Ventas'!$A$2:$A$2700,DF$4,'Compra Ventas'!$B$2:$B$2700,$B128,'Compra Ventas'!$C$2:$C$2700,DF$5)</f>
        <v>0</v>
      </c>
      <c r="DG128" s="13">
        <f>SUMIFS('Compra Ventas'!$E$2:$E$2700,'Compra Ventas'!$A$2:$A$2700,DG$4,'Compra Ventas'!$B$2:$B$2700,$B128,'Compra Ventas'!$C$2:$C$2700,DG$5)</f>
        <v>0</v>
      </c>
      <c r="DH128" s="14">
        <f>SUMIFS('Compra Ventas'!$E$2:$E$2700,'Compra Ventas'!$A$2:$A$2700,DH$4,'Compra Ventas'!$B$2:$B$2700,$B128,'Compra Ventas'!$C$2:$C$2700,DH$5)</f>
        <v>0</v>
      </c>
      <c r="DI128" s="84"/>
      <c r="DJ128" s="98">
        <f>SUMIFS('Ajuste Ciclado'!D$5:D$47,'Ajuste Ciclado'!$C$5:$C$47,Balance!DJ$4,'Ajuste Ciclado'!$B$5:$B$47,Balance!$B128)</f>
        <v>0</v>
      </c>
      <c r="DK128" s="99">
        <f>SUMIFS('Ajuste Ciclado'!E$5:E$47,'Ajuste Ciclado'!$C$5:$C$47,Balance!DK$4,'Ajuste Ciclado'!$B$5:$B$47,Balance!$B128)</f>
        <v>0</v>
      </c>
      <c r="DL128" s="99">
        <f>SUMIFS('Ajuste Ciclado'!F$5:F$47,'Ajuste Ciclado'!$C$5:$C$47,Balance!DL$4,'Ajuste Ciclado'!$B$5:$B$47,Balance!$B128)</f>
        <v>0</v>
      </c>
      <c r="DM128" s="99">
        <f>SUMIFS('Ajuste Ciclado'!G$5:G$47,'Ajuste Ciclado'!$C$5:$C$47,Balance!DM$4,'Ajuste Ciclado'!$B$5:$B$47,Balance!$B128)</f>
        <v>0</v>
      </c>
      <c r="DN128" s="99">
        <f>SUMIFS('Ajuste Ciclado'!H$5:H$47,'Ajuste Ciclado'!$C$5:$C$47,Balance!DN$4,'Ajuste Ciclado'!$B$5:$B$47,Balance!$B128)</f>
        <v>0</v>
      </c>
      <c r="DO128" s="99">
        <f>SUMIFS('Ajuste Ciclado'!I$5:I$47,'Ajuste Ciclado'!$C$5:$C$47,Balance!DO$4,'Ajuste Ciclado'!$B$5:$B$47,Balance!$B128)</f>
        <v>0</v>
      </c>
      <c r="DP128" s="99">
        <f>SUMIFS('Ajuste Ciclado'!J$5:J$47,'Ajuste Ciclado'!$C$5:$C$47,Balance!DP$4,'Ajuste Ciclado'!$B$5:$B$47,Balance!$B128)</f>
        <v>0</v>
      </c>
      <c r="DQ128" s="99">
        <f>SUMIFS('Ajuste Ciclado'!K$5:K$47,'Ajuste Ciclado'!$C$5:$C$47,Balance!DQ$4,'Ajuste Ciclado'!$B$5:$B$47,Balance!$B128)</f>
        <v>0</v>
      </c>
      <c r="DR128" s="99">
        <f>SUMIFS('Ajuste Ciclado'!L$5:L$47,'Ajuste Ciclado'!$C$5:$C$47,Balance!DR$4,'Ajuste Ciclado'!$B$5:$B$47,Balance!$B128)</f>
        <v>0</v>
      </c>
      <c r="DS128" s="99">
        <f>SUMIFS('Ajuste Ciclado'!M$5:M$47,'Ajuste Ciclado'!$C$5:$C$47,Balance!DS$4,'Ajuste Ciclado'!$B$5:$B$47,Balance!$B128)</f>
        <v>0</v>
      </c>
      <c r="DT128" s="99">
        <f>SUMIFS('Ajuste Ciclado'!N$5:N$47,'Ajuste Ciclado'!$C$5:$C$47,Balance!DT$4,'Ajuste Ciclado'!$B$5:$B$47,Balance!$B128)</f>
        <v>0</v>
      </c>
      <c r="DU128" s="100">
        <f>SUMIFS('Ajuste Ciclado'!O$5:O$47,'Ajuste Ciclado'!$C$5:$C$47,Balance!DU$4,'Ajuste Ciclado'!$B$5:$B$47,Balance!$B128)</f>
        <v>0</v>
      </c>
      <c r="DV128" s="98">
        <f>SUMIFS('Ajuste Ciclado'!D$5:D$47,'Ajuste Ciclado'!$C$5:$C$47,Balance!DV$4,'Ajuste Ciclado'!$B$5:$B$47,Balance!$B128)</f>
        <v>0</v>
      </c>
      <c r="DW128" s="99">
        <f>SUMIFS('Ajuste Ciclado'!E$5:E$47,'Ajuste Ciclado'!$C$5:$C$47,Balance!DW$4,'Ajuste Ciclado'!$B$5:$B$47,Balance!$B128)</f>
        <v>0</v>
      </c>
      <c r="DX128" s="99">
        <f>SUMIFS('Ajuste Ciclado'!F$5:F$47,'Ajuste Ciclado'!$C$5:$C$47,Balance!DX$4,'Ajuste Ciclado'!$B$5:$B$47,Balance!$B128)</f>
        <v>0</v>
      </c>
      <c r="DY128" s="99">
        <f>SUMIFS('Ajuste Ciclado'!G$5:G$47,'Ajuste Ciclado'!$C$5:$C$47,Balance!DY$4,'Ajuste Ciclado'!$B$5:$B$47,Balance!$B128)</f>
        <v>0</v>
      </c>
      <c r="DZ128" s="99">
        <f>SUMIFS('Ajuste Ciclado'!H$5:H$47,'Ajuste Ciclado'!$C$5:$C$47,Balance!DZ$4,'Ajuste Ciclado'!$B$5:$B$47,Balance!$B128)</f>
        <v>0</v>
      </c>
      <c r="EA128" s="99">
        <f>SUMIFS('Ajuste Ciclado'!I$5:I$47,'Ajuste Ciclado'!$C$5:$C$47,Balance!EA$4,'Ajuste Ciclado'!$B$5:$B$47,Balance!$B128)</f>
        <v>0</v>
      </c>
      <c r="EB128" s="99">
        <f>SUMIFS('Ajuste Ciclado'!J$5:J$47,'Ajuste Ciclado'!$C$5:$C$47,Balance!EB$4,'Ajuste Ciclado'!$B$5:$B$47,Balance!$B128)</f>
        <v>0</v>
      </c>
      <c r="EC128" s="99">
        <f>SUMIFS('Ajuste Ciclado'!K$5:K$47,'Ajuste Ciclado'!$C$5:$C$47,Balance!EC$4,'Ajuste Ciclado'!$B$5:$B$47,Balance!$B128)</f>
        <v>0</v>
      </c>
      <c r="ED128" s="99">
        <f>SUMIFS('Ajuste Ciclado'!L$5:L$47,'Ajuste Ciclado'!$C$5:$C$47,Balance!ED$4,'Ajuste Ciclado'!$B$5:$B$47,Balance!$B128)</f>
        <v>0</v>
      </c>
      <c r="EE128" s="99">
        <f>SUMIFS('Ajuste Ciclado'!M$5:M$47,'Ajuste Ciclado'!$C$5:$C$47,Balance!EE$4,'Ajuste Ciclado'!$B$5:$B$47,Balance!$B128)</f>
        <v>0</v>
      </c>
      <c r="EF128" s="99">
        <f>SUMIFS('Ajuste Ciclado'!N$5:N$47,'Ajuste Ciclado'!$C$5:$C$47,Balance!EF$4,'Ajuste Ciclado'!$B$5:$B$47,Balance!$B128)</f>
        <v>0</v>
      </c>
      <c r="EG128" s="100">
        <f>SUMIFS('Ajuste Ciclado'!O$5:O$47,'Ajuste Ciclado'!$C$5:$C$47,Balance!EG$4,'Ajuste Ciclado'!$B$5:$B$47,Balance!$B128)</f>
        <v>0</v>
      </c>
      <c r="EH128" s="98">
        <f>SUMIFS('Ajuste Ciclado'!D$5:D$47,'Ajuste Ciclado'!$C$5:$C$47,Balance!EH$4,'Ajuste Ciclado'!$B$5:$B$47,Balance!$B128)</f>
        <v>0</v>
      </c>
      <c r="EI128" s="99">
        <f>SUMIFS('Ajuste Ciclado'!E$5:E$47,'Ajuste Ciclado'!$C$5:$C$47,Balance!EI$4,'Ajuste Ciclado'!$B$5:$B$47,Balance!$B128)</f>
        <v>0</v>
      </c>
      <c r="EJ128" s="99">
        <f>SUMIFS('Ajuste Ciclado'!F$5:F$47,'Ajuste Ciclado'!$C$5:$C$47,Balance!EJ$4,'Ajuste Ciclado'!$B$5:$B$47,Balance!$B128)</f>
        <v>0</v>
      </c>
      <c r="EK128" s="99">
        <f>SUMIFS('Ajuste Ciclado'!G$5:G$47,'Ajuste Ciclado'!$C$5:$C$47,Balance!EK$4,'Ajuste Ciclado'!$B$5:$B$47,Balance!$B128)</f>
        <v>0</v>
      </c>
      <c r="EL128" s="99">
        <f>SUMIFS('Ajuste Ciclado'!H$5:H$47,'Ajuste Ciclado'!$C$5:$C$47,Balance!EL$4,'Ajuste Ciclado'!$B$5:$B$47,Balance!$B128)</f>
        <v>0</v>
      </c>
      <c r="EM128" s="99">
        <f>SUMIFS('Ajuste Ciclado'!I$5:I$47,'Ajuste Ciclado'!$C$5:$C$47,Balance!EM$4,'Ajuste Ciclado'!$B$5:$B$47,Balance!$B128)</f>
        <v>0</v>
      </c>
      <c r="EN128" s="99">
        <f>SUMIFS('Ajuste Ciclado'!J$5:J$47,'Ajuste Ciclado'!$C$5:$C$47,Balance!EN$4,'Ajuste Ciclado'!$B$5:$B$47,Balance!$B128)</f>
        <v>0</v>
      </c>
      <c r="EO128" s="99">
        <f>SUMIFS('Ajuste Ciclado'!K$5:K$47,'Ajuste Ciclado'!$C$5:$C$47,Balance!EO$4,'Ajuste Ciclado'!$B$5:$B$47,Balance!$B128)</f>
        <v>0</v>
      </c>
      <c r="EP128" s="99">
        <f>SUMIFS('Ajuste Ciclado'!L$5:L$47,'Ajuste Ciclado'!$C$5:$C$47,Balance!EP$4,'Ajuste Ciclado'!$B$5:$B$47,Balance!$B128)</f>
        <v>0</v>
      </c>
      <c r="EQ128" s="99">
        <f>SUMIFS('Ajuste Ciclado'!M$5:M$47,'Ajuste Ciclado'!$C$5:$C$47,Balance!EQ$4,'Ajuste Ciclado'!$B$5:$B$47,Balance!$B128)</f>
        <v>0</v>
      </c>
      <c r="ER128" s="99">
        <f>SUMIFS('Ajuste Ciclado'!N$5:N$47,'Ajuste Ciclado'!$C$5:$C$47,Balance!ER$4,'Ajuste Ciclado'!$B$5:$B$47,Balance!$B128)</f>
        <v>0</v>
      </c>
      <c r="ES128" s="100">
        <f>SUMIFS('Ajuste Ciclado'!O$5:O$47,'Ajuste Ciclado'!$C$5:$C$47,Balance!ES$4,'Ajuste Ciclado'!$B$5:$B$47,Balance!$B128)</f>
        <v>0</v>
      </c>
      <c r="ET128" s="84"/>
      <c r="EU128" s="12">
        <f t="shared" si="181"/>
        <v>1988643.1439736648</v>
      </c>
      <c r="EV128" s="13">
        <f t="shared" si="145"/>
        <v>-260491.53089110414</v>
      </c>
      <c r="EW128" s="13">
        <f t="shared" si="146"/>
        <v>-3648786.9867549948</v>
      </c>
      <c r="EX128" s="13">
        <f t="shared" si="147"/>
        <v>-1158655.945675435</v>
      </c>
      <c r="EY128" s="13">
        <f t="shared" si="148"/>
        <v>400894.07456563599</v>
      </c>
      <c r="EZ128" s="13">
        <f t="shared" si="149"/>
        <v>671117.28788124956</v>
      </c>
      <c r="FA128" s="13">
        <f t="shared" si="150"/>
        <v>-717396.9551619445</v>
      </c>
      <c r="FB128" s="13">
        <f t="shared" si="151"/>
        <v>-684743.21299101412</v>
      </c>
      <c r="FC128" s="13">
        <f t="shared" si="152"/>
        <v>-719679.51763210946</v>
      </c>
      <c r="FD128" s="13">
        <f t="shared" si="153"/>
        <v>-470965.94086118985</v>
      </c>
      <c r="FE128" s="13">
        <f t="shared" si="154"/>
        <v>-398687.24870234501</v>
      </c>
      <c r="FF128" s="14">
        <f t="shared" si="155"/>
        <v>-241270.6640877336</v>
      </c>
      <c r="FG128" s="12">
        <f t="shared" si="156"/>
        <v>1991474.3499720651</v>
      </c>
      <c r="FH128" s="13">
        <f t="shared" si="157"/>
        <v>-268706.26855879999</v>
      </c>
      <c r="FI128" s="13">
        <f t="shared" si="158"/>
        <v>-3680550.4181065671</v>
      </c>
      <c r="FJ128" s="13">
        <f t="shared" si="159"/>
        <v>-1215941.8714379768</v>
      </c>
      <c r="FK128" s="13">
        <f t="shared" si="160"/>
        <v>394938.66781197011</v>
      </c>
      <c r="FL128" s="13">
        <f t="shared" si="161"/>
        <v>686539.23972101905</v>
      </c>
      <c r="FM128" s="13">
        <f t="shared" si="162"/>
        <v>-770313.66478522646</v>
      </c>
      <c r="FN128" s="13">
        <f t="shared" si="163"/>
        <v>-707792.54299448873</v>
      </c>
      <c r="FO128" s="13">
        <f t="shared" si="164"/>
        <v>-737033.32756552461</v>
      </c>
      <c r="FP128" s="13">
        <f t="shared" si="165"/>
        <v>-585744.09124901798</v>
      </c>
      <c r="FQ128" s="13">
        <f t="shared" si="166"/>
        <v>-653898.59925371455</v>
      </c>
      <c r="FR128" s="14">
        <f t="shared" si="167"/>
        <v>-455888.48031890794</v>
      </c>
      <c r="FS128" s="12">
        <f t="shared" si="168"/>
        <v>1992355.304525285</v>
      </c>
      <c r="FT128" s="13">
        <f t="shared" si="169"/>
        <v>-268783.59663454583</v>
      </c>
      <c r="FU128" s="13">
        <f t="shared" si="170"/>
        <v>-3669449.5137689123</v>
      </c>
      <c r="FV128" s="13">
        <f t="shared" si="171"/>
        <v>-1206394.442106135</v>
      </c>
      <c r="FW128" s="13">
        <f t="shared" si="172"/>
        <v>409607.20280780212</v>
      </c>
      <c r="FX128" s="13">
        <f t="shared" si="173"/>
        <v>749548.79150748812</v>
      </c>
      <c r="FY128" s="13">
        <f t="shared" si="174"/>
        <v>-854984.03931329097</v>
      </c>
      <c r="FZ128" s="13">
        <f t="shared" si="175"/>
        <v>-790308.55456261896</v>
      </c>
      <c r="GA128" s="13">
        <f t="shared" si="176"/>
        <v>-799950.19142876472</v>
      </c>
      <c r="GB128" s="13">
        <f t="shared" si="177"/>
        <v>-943931.92738886504</v>
      </c>
      <c r="GC128" s="13">
        <f t="shared" si="178"/>
        <v>-1078542.132705905</v>
      </c>
      <c r="GD128" s="14">
        <f t="shared" si="179"/>
        <v>-637866.16386490536</v>
      </c>
      <c r="GE128" s="84"/>
      <c r="GF128" s="12">
        <f t="shared" si="182"/>
        <v>-5240023.4963373207</v>
      </c>
      <c r="GG128" s="13">
        <f t="shared" si="182"/>
        <v>-6002917.00676517</v>
      </c>
      <c r="GH128" s="14">
        <f t="shared" si="182"/>
        <v>-7098699.262933366</v>
      </c>
      <c r="GI128" s="6">
        <f t="shared" si="183"/>
        <v>3</v>
      </c>
      <c r="GJ128" s="12">
        <f t="shared" si="184"/>
        <v>-5527122.4500625385</v>
      </c>
      <c r="GK128" s="13">
        <f t="shared" si="185"/>
        <v>-5666805.954329771</v>
      </c>
      <c r="GL128" s="14">
        <f t="shared" si="186"/>
        <v>-5954386.088580953</v>
      </c>
      <c r="GM128" s="84"/>
      <c r="GN128" s="66">
        <f t="shared" si="187"/>
        <v>-5954386.088580953</v>
      </c>
      <c r="GO128" s="84"/>
      <c r="GP128" s="63" t="str" cm="1">
        <f t="array" ref="GP128">INDEX($GF$4:$GH$4,1,GI128)</f>
        <v>Sample 6</v>
      </c>
      <c r="GQ128" s="12">
        <f t="shared" si="188"/>
        <v>-3648786.9867549948</v>
      </c>
      <c r="GR128" s="13">
        <f t="shared" si="188"/>
        <v>-1158655.945675435</v>
      </c>
      <c r="GS128" s="14">
        <f t="shared" si="188"/>
        <v>-719679.51763210946</v>
      </c>
      <c r="GT128" s="12">
        <f t="shared" si="189"/>
        <v>-3680550.4181065671</v>
      </c>
      <c r="GU128" s="13">
        <f t="shared" si="189"/>
        <v>-1215941.8714379768</v>
      </c>
      <c r="GV128" s="14">
        <f t="shared" si="189"/>
        <v>-770313.66478522646</v>
      </c>
      <c r="GW128" s="12">
        <f t="shared" si="190"/>
        <v>-3669449.5137689123</v>
      </c>
      <c r="GX128" s="13">
        <f t="shared" si="190"/>
        <v>-1206394.442106135</v>
      </c>
      <c r="GY128" s="14">
        <f t="shared" si="190"/>
        <v>-1078542.132705905</v>
      </c>
      <c r="GZ128" s="84" t="str">
        <f t="shared" si="194"/>
        <v>Sample 6</v>
      </c>
      <c r="HA128" s="12">
        <f t="shared" si="191"/>
        <v>-3669449.5137689123</v>
      </c>
      <c r="HB128" s="13">
        <f t="shared" si="191"/>
        <v>-1206394.442106135</v>
      </c>
      <c r="HC128" s="14">
        <f t="shared" si="191"/>
        <v>-1078542.132705905</v>
      </c>
      <c r="HD128" s="6">
        <f t="shared" si="195"/>
        <v>-5954386.088580953</v>
      </c>
      <c r="HE128" s="84" t="str">
        <f t="shared" si="196"/>
        <v>Ok</v>
      </c>
    </row>
    <row r="129" spans="2:213" hidden="1" x14ac:dyDescent="0.3">
      <c r="B129" s="84" t="s">
        <v>336</v>
      </c>
      <c r="C129" s="12">
        <f>SUMIFS(Inyecciones!$E$2:$E$14185,Inyecciones!$A$2:$A$14185,Balance!C$4,Inyecciones!$B$2:$B$14185,Balance!$B129,Inyecciones!$C$2:$C$14185,Balance!C$5)</f>
        <v>398907.28397036798</v>
      </c>
      <c r="D129" s="13">
        <f>SUMIFS(Inyecciones!$E$2:$E$14185,Inyecciones!$A$2:$A$14185,Balance!D$4,Inyecciones!$B$2:$B$14185,Balance!$B129,Inyecciones!$C$2:$C$14185,Balance!D$5)</f>
        <v>253026.06122771039</v>
      </c>
      <c r="E129" s="13">
        <f>SUMIFS(Inyecciones!$E$2:$E$14185,Inyecciones!$A$2:$A$14185,Balance!E$4,Inyecciones!$B$2:$B$14185,Balance!$B129,Inyecciones!$C$2:$C$14185,Balance!E$5)</f>
        <v>320779.18485411973</v>
      </c>
      <c r="F129" s="13">
        <f>SUMIFS(Inyecciones!$E$2:$E$14185,Inyecciones!$A$2:$A$14185,Balance!F$4,Inyecciones!$B$2:$B$14185,Balance!$B129,Inyecciones!$C$2:$C$14185,Balance!F$5)</f>
        <v>393818.06403429568</v>
      </c>
      <c r="G129" s="13">
        <f>SUMIFS(Inyecciones!$E$2:$E$14185,Inyecciones!$A$2:$A$14185,Balance!G$4,Inyecciones!$B$2:$B$14185,Balance!$B129,Inyecciones!$C$2:$C$14185,Balance!G$5)</f>
        <v>419187.48788579082</v>
      </c>
      <c r="H129" s="13">
        <f>SUMIFS(Inyecciones!$E$2:$E$14185,Inyecciones!$A$2:$A$14185,Balance!H$4,Inyecciones!$B$2:$B$14185,Balance!$B129,Inyecciones!$C$2:$C$14185,Balance!H$5)</f>
        <v>349694.48643840378</v>
      </c>
      <c r="I129" s="13">
        <f>SUMIFS(Inyecciones!$E$2:$E$14185,Inyecciones!$A$2:$A$14185,Balance!I$4,Inyecciones!$B$2:$B$14185,Balance!$B129,Inyecciones!$C$2:$C$14185,Balance!I$5)</f>
        <v>341435.8711459366</v>
      </c>
      <c r="J129" s="13">
        <f>SUMIFS(Inyecciones!$E$2:$E$14185,Inyecciones!$A$2:$A$14185,Balance!J$4,Inyecciones!$B$2:$B$14185,Balance!$B129,Inyecciones!$C$2:$C$14185,Balance!J$5)</f>
        <v>114489.9691790947</v>
      </c>
      <c r="K129" s="13">
        <f>SUMIFS(Inyecciones!$E$2:$E$14185,Inyecciones!$A$2:$A$14185,Balance!K$4,Inyecciones!$B$2:$B$14185,Balance!$B129,Inyecciones!$C$2:$C$14185,Balance!K$5)</f>
        <v>297726.09216956509</v>
      </c>
      <c r="L129" s="13">
        <f>SUMIFS(Inyecciones!$E$2:$E$14185,Inyecciones!$A$2:$A$14185,Balance!L$4,Inyecciones!$B$2:$B$14185,Balance!$B129,Inyecciones!$C$2:$C$14185,Balance!L$5)</f>
        <v>122884.85747248201</v>
      </c>
      <c r="M129" s="13">
        <f>SUMIFS(Inyecciones!$E$2:$E$14185,Inyecciones!$A$2:$A$14185,Balance!M$4,Inyecciones!$B$2:$B$14185,Balance!$B129,Inyecciones!$C$2:$C$14185,Balance!M$5)</f>
        <v>85588.944105556337</v>
      </c>
      <c r="N129" s="14">
        <f>SUMIFS(Inyecciones!$E$2:$E$14185,Inyecciones!$A$2:$A$14185,Balance!N$4,Inyecciones!$B$2:$B$14185,Balance!$B129,Inyecciones!$C$2:$C$14185,Balance!N$5)</f>
        <v>89337.204136538741</v>
      </c>
      <c r="O129" s="12">
        <f>SUMIFS(Inyecciones!$E$2:$E$14185,Inyecciones!$A$2:$A$14185,Balance!O$4,Inyecciones!$B$2:$B$14185,Balance!$B129,Inyecciones!$C$2:$C$14185,Balance!O$5)</f>
        <v>411148.63872960431</v>
      </c>
      <c r="P129" s="13">
        <f>SUMIFS(Inyecciones!$E$2:$E$14185,Inyecciones!$A$2:$A$14185,Balance!P$4,Inyecciones!$B$2:$B$14185,Balance!$B129,Inyecciones!$C$2:$C$14185,Balance!P$5)</f>
        <v>383368.55626888509</v>
      </c>
      <c r="Q129" s="13">
        <f>SUMIFS(Inyecciones!$E$2:$E$14185,Inyecciones!$A$2:$A$14185,Balance!Q$4,Inyecciones!$B$2:$B$14185,Balance!$B129,Inyecciones!$C$2:$C$14185,Balance!Q$5)</f>
        <v>432649.01412432379</v>
      </c>
      <c r="R129" s="13">
        <f>SUMIFS(Inyecciones!$E$2:$E$14185,Inyecciones!$A$2:$A$14185,Balance!R$4,Inyecciones!$B$2:$B$14185,Balance!$B129,Inyecciones!$C$2:$C$14185,Balance!R$5)</f>
        <v>417073.23469770199</v>
      </c>
      <c r="S129" s="13">
        <f>SUMIFS(Inyecciones!$E$2:$E$14185,Inyecciones!$A$2:$A$14185,Balance!S$4,Inyecciones!$B$2:$B$14185,Balance!$B129,Inyecciones!$C$2:$C$14185,Balance!S$5)</f>
        <v>410856.09122594079</v>
      </c>
      <c r="T129" s="13">
        <f>SUMIFS(Inyecciones!$E$2:$E$14185,Inyecciones!$A$2:$A$14185,Balance!T$4,Inyecciones!$B$2:$B$14185,Balance!$B129,Inyecciones!$C$2:$C$14185,Balance!T$5)</f>
        <v>358218.76363091677</v>
      </c>
      <c r="U129" s="13">
        <f>SUMIFS(Inyecciones!$E$2:$E$14185,Inyecciones!$A$2:$A$14185,Balance!U$4,Inyecciones!$B$2:$B$14185,Balance!$B129,Inyecciones!$C$2:$C$14185,Balance!U$5)</f>
        <v>366681.68775836518</v>
      </c>
      <c r="V129" s="13">
        <f>SUMIFS(Inyecciones!$E$2:$E$14185,Inyecciones!$A$2:$A$14185,Balance!V$4,Inyecciones!$B$2:$B$14185,Balance!$B129,Inyecciones!$C$2:$C$14185,Balance!V$5)</f>
        <v>116119.2026762569</v>
      </c>
      <c r="W129" s="13">
        <f>SUMIFS(Inyecciones!$E$2:$E$14185,Inyecciones!$A$2:$A$14185,Balance!W$4,Inyecciones!$B$2:$B$14185,Balance!$B129,Inyecciones!$C$2:$C$14185,Balance!W$5)</f>
        <v>305106.13223819522</v>
      </c>
      <c r="X129" s="13">
        <f>SUMIFS(Inyecciones!$E$2:$E$14185,Inyecciones!$A$2:$A$14185,Balance!X$4,Inyecciones!$B$2:$B$14185,Balance!$B129,Inyecciones!$C$2:$C$14185,Balance!X$5)</f>
        <v>154735.68801400621</v>
      </c>
      <c r="Y129" s="13">
        <f>SUMIFS(Inyecciones!$E$2:$E$14185,Inyecciones!$A$2:$A$14185,Balance!Y$4,Inyecciones!$B$2:$B$14185,Balance!$B129,Inyecciones!$C$2:$C$14185,Balance!Y$5)</f>
        <v>147839.61517521419</v>
      </c>
      <c r="Z129" s="14">
        <f>SUMIFS(Inyecciones!$E$2:$E$14185,Inyecciones!$A$2:$A$14185,Balance!Z$4,Inyecciones!$B$2:$B$14185,Balance!$B129,Inyecciones!$C$2:$C$14185,Balance!Z$5)</f>
        <v>171436.27911702701</v>
      </c>
      <c r="AA129" s="12">
        <f>SUMIFS(Inyecciones!$E$2:$E$14185,Inyecciones!$A$2:$A$14185,Balance!AA$4,Inyecciones!$B$2:$B$14185,Balance!$B129,Inyecciones!$C$2:$C$14185,Balance!AA$5)</f>
        <v>411316.25255089079</v>
      </c>
      <c r="AB129" s="13">
        <f>SUMIFS(Inyecciones!$E$2:$E$14185,Inyecciones!$A$2:$A$14185,Balance!AB$4,Inyecciones!$B$2:$B$14185,Balance!$B129,Inyecciones!$C$2:$C$14185,Balance!AB$5)</f>
        <v>383370.92867400509</v>
      </c>
      <c r="AC129" s="13">
        <f>SUMIFS(Inyecciones!$E$2:$E$14185,Inyecciones!$A$2:$A$14185,Balance!AC$4,Inyecciones!$B$2:$B$14185,Balance!$B129,Inyecciones!$C$2:$C$14185,Balance!AC$5)</f>
        <v>431336.33561803418</v>
      </c>
      <c r="AD129" s="13">
        <f>SUMIFS(Inyecciones!$E$2:$E$14185,Inyecciones!$A$2:$A$14185,Balance!AD$4,Inyecciones!$B$2:$B$14185,Balance!$B129,Inyecciones!$C$2:$C$14185,Balance!AD$5)</f>
        <v>413373.70621358912</v>
      </c>
      <c r="AE129" s="13">
        <f>SUMIFS(Inyecciones!$E$2:$E$14185,Inyecciones!$A$2:$A$14185,Balance!AE$4,Inyecciones!$B$2:$B$14185,Balance!$B129,Inyecciones!$C$2:$C$14185,Balance!AE$5)</f>
        <v>428314.82432420691</v>
      </c>
      <c r="AF129" s="13">
        <f>SUMIFS(Inyecciones!$E$2:$E$14185,Inyecciones!$A$2:$A$14185,Balance!AF$4,Inyecciones!$B$2:$B$14185,Balance!$B129,Inyecciones!$C$2:$C$14185,Balance!AF$5)</f>
        <v>391054.2816748711</v>
      </c>
      <c r="AG129" s="13">
        <f>SUMIFS(Inyecciones!$E$2:$E$14185,Inyecciones!$A$2:$A$14185,Balance!AG$4,Inyecciones!$B$2:$B$14185,Balance!$B129,Inyecciones!$C$2:$C$14185,Balance!AG$5)</f>
        <v>406657.15544695163</v>
      </c>
      <c r="AH129" s="13">
        <f>SUMIFS(Inyecciones!$E$2:$E$14185,Inyecciones!$A$2:$A$14185,Balance!AH$4,Inyecciones!$B$2:$B$14185,Balance!$B129,Inyecciones!$C$2:$C$14185,Balance!AH$5)</f>
        <v>129876.8346881015</v>
      </c>
      <c r="AI129" s="13">
        <f>SUMIFS(Inyecciones!$E$2:$E$14185,Inyecciones!$A$2:$A$14185,Balance!AI$4,Inyecciones!$B$2:$B$14185,Balance!$B129,Inyecciones!$C$2:$C$14185,Balance!AI$5)</f>
        <v>332104.53228635312</v>
      </c>
      <c r="AJ129" s="13">
        <f>SUMIFS(Inyecciones!$E$2:$E$14185,Inyecciones!$A$2:$A$14185,Balance!AJ$4,Inyecciones!$B$2:$B$14185,Balance!$B129,Inyecciones!$C$2:$C$14185,Balance!AJ$5)</f>
        <v>253718.611157987</v>
      </c>
      <c r="AK129" s="13">
        <f>SUMIFS(Inyecciones!$E$2:$E$14185,Inyecciones!$A$2:$A$14185,Balance!AK$4,Inyecciones!$B$2:$B$14185,Balance!$B129,Inyecciones!$C$2:$C$14185,Balance!AK$5)</f>
        <v>247916.71043973949</v>
      </c>
      <c r="AL129" s="14">
        <f>SUMIFS(Inyecciones!$E$2:$E$14185,Inyecciones!$A$2:$A$14185,Balance!AL$4,Inyecciones!$B$2:$B$14185,Balance!$B129,Inyecciones!$C$2:$C$14185,Balance!AL$5)</f>
        <v>243938.13218902549</v>
      </c>
      <c r="AM129" s="13"/>
      <c r="AN129" s="12">
        <f>SUMIFS('Retiro Mensual'!$E$2:$E$2629,'Retiro Mensual'!$A$2:$A$2629,AN$4,'Retiro Mensual'!$B$2:$B$2629,$B129,'Retiro Mensual'!$C$2:$C$2629,AN$5)</f>
        <v>0</v>
      </c>
      <c r="AO129" s="13">
        <f>SUMIFS('Retiro Mensual'!$E$2:$E$2629,'Retiro Mensual'!$A$2:$A$2629,AO$4,'Retiro Mensual'!$B$2:$B$2629,$B129,'Retiro Mensual'!$C$2:$C$2629,AO$5)</f>
        <v>0</v>
      </c>
      <c r="AP129" s="13">
        <f>SUMIFS('Retiro Mensual'!$E$2:$E$2629,'Retiro Mensual'!$A$2:$A$2629,AP$4,'Retiro Mensual'!$B$2:$B$2629,$B129,'Retiro Mensual'!$C$2:$C$2629,AP$5)</f>
        <v>0</v>
      </c>
      <c r="AQ129" s="13">
        <f>SUMIFS('Retiro Mensual'!$E$2:$E$2629,'Retiro Mensual'!$A$2:$A$2629,AQ$4,'Retiro Mensual'!$B$2:$B$2629,$B129,'Retiro Mensual'!$C$2:$C$2629,AQ$5)</f>
        <v>0</v>
      </c>
      <c r="AR129" s="13">
        <f>SUMIFS('Retiro Mensual'!$E$2:$E$2629,'Retiro Mensual'!$A$2:$A$2629,AR$4,'Retiro Mensual'!$B$2:$B$2629,$B129,'Retiro Mensual'!$C$2:$C$2629,AR$5)</f>
        <v>0</v>
      </c>
      <c r="AS129" s="13">
        <f>SUMIFS('Retiro Mensual'!$E$2:$E$2629,'Retiro Mensual'!$A$2:$A$2629,AS$4,'Retiro Mensual'!$B$2:$B$2629,$B129,'Retiro Mensual'!$C$2:$C$2629,AS$5)</f>
        <v>0</v>
      </c>
      <c r="AT129" s="13">
        <f>SUMIFS('Retiro Mensual'!$E$2:$E$2629,'Retiro Mensual'!$A$2:$A$2629,AT$4,'Retiro Mensual'!$B$2:$B$2629,$B129,'Retiro Mensual'!$C$2:$C$2629,AT$5)</f>
        <v>0</v>
      </c>
      <c r="AU129" s="13">
        <f>SUMIFS('Retiro Mensual'!$E$2:$E$2629,'Retiro Mensual'!$A$2:$A$2629,AU$4,'Retiro Mensual'!$B$2:$B$2629,$B129,'Retiro Mensual'!$C$2:$C$2629,AU$5)</f>
        <v>0</v>
      </c>
      <c r="AV129" s="13">
        <f>SUMIFS('Retiro Mensual'!$E$2:$E$2629,'Retiro Mensual'!$A$2:$A$2629,AV$4,'Retiro Mensual'!$B$2:$B$2629,$B129,'Retiro Mensual'!$C$2:$C$2629,AV$5)</f>
        <v>0</v>
      </c>
      <c r="AW129" s="13">
        <f>SUMIFS('Retiro Mensual'!$E$2:$E$2629,'Retiro Mensual'!$A$2:$A$2629,AW$4,'Retiro Mensual'!$B$2:$B$2629,$B129,'Retiro Mensual'!$C$2:$C$2629,AW$5)</f>
        <v>0</v>
      </c>
      <c r="AX129" s="13">
        <f>SUMIFS('Retiro Mensual'!$E$2:$E$2629,'Retiro Mensual'!$A$2:$A$2629,AX$4,'Retiro Mensual'!$B$2:$B$2629,$B129,'Retiro Mensual'!$C$2:$C$2629,AX$5)</f>
        <v>0</v>
      </c>
      <c r="AY129" s="14">
        <f>SUMIFS('Retiro Mensual'!$E$2:$E$2629,'Retiro Mensual'!$A$2:$A$2629,AY$4,'Retiro Mensual'!$B$2:$B$2629,$B129,'Retiro Mensual'!$C$2:$C$2629,AY$5)</f>
        <v>0</v>
      </c>
      <c r="AZ129" s="12">
        <f>SUMIFS('Retiro Mensual'!$E$2:$E$2629,'Retiro Mensual'!$A$2:$A$2629,AZ$4,'Retiro Mensual'!$B$2:$B$2629,$B129,'Retiro Mensual'!$C$2:$C$2629,AZ$5)</f>
        <v>0</v>
      </c>
      <c r="BA129" s="13">
        <f>SUMIFS('Retiro Mensual'!$E$2:$E$2629,'Retiro Mensual'!$A$2:$A$2629,BA$4,'Retiro Mensual'!$B$2:$B$2629,$B129,'Retiro Mensual'!$C$2:$C$2629,BA$5)</f>
        <v>0</v>
      </c>
      <c r="BB129" s="13">
        <f>SUMIFS('Retiro Mensual'!$E$2:$E$2629,'Retiro Mensual'!$A$2:$A$2629,BB$4,'Retiro Mensual'!$B$2:$B$2629,$B129,'Retiro Mensual'!$C$2:$C$2629,BB$5)</f>
        <v>0</v>
      </c>
      <c r="BC129" s="13">
        <f>SUMIFS('Retiro Mensual'!$E$2:$E$2629,'Retiro Mensual'!$A$2:$A$2629,BC$4,'Retiro Mensual'!$B$2:$B$2629,$B129,'Retiro Mensual'!$C$2:$C$2629,BC$5)</f>
        <v>0</v>
      </c>
      <c r="BD129" s="13">
        <f>SUMIFS('Retiro Mensual'!$E$2:$E$2629,'Retiro Mensual'!$A$2:$A$2629,BD$4,'Retiro Mensual'!$B$2:$B$2629,$B129,'Retiro Mensual'!$C$2:$C$2629,BD$5)</f>
        <v>0</v>
      </c>
      <c r="BE129" s="13">
        <f>SUMIFS('Retiro Mensual'!$E$2:$E$2629,'Retiro Mensual'!$A$2:$A$2629,BE$4,'Retiro Mensual'!$B$2:$B$2629,$B129,'Retiro Mensual'!$C$2:$C$2629,BE$5)</f>
        <v>0</v>
      </c>
      <c r="BF129" s="13">
        <f>SUMIFS('Retiro Mensual'!$E$2:$E$2629,'Retiro Mensual'!$A$2:$A$2629,BF$4,'Retiro Mensual'!$B$2:$B$2629,$B129,'Retiro Mensual'!$C$2:$C$2629,BF$5)</f>
        <v>0</v>
      </c>
      <c r="BG129" s="13">
        <f>SUMIFS('Retiro Mensual'!$E$2:$E$2629,'Retiro Mensual'!$A$2:$A$2629,BG$4,'Retiro Mensual'!$B$2:$B$2629,$B129,'Retiro Mensual'!$C$2:$C$2629,BG$5)</f>
        <v>0</v>
      </c>
      <c r="BH129" s="13">
        <f>SUMIFS('Retiro Mensual'!$E$2:$E$2629,'Retiro Mensual'!$A$2:$A$2629,BH$4,'Retiro Mensual'!$B$2:$B$2629,$B129,'Retiro Mensual'!$C$2:$C$2629,BH$5)</f>
        <v>0</v>
      </c>
      <c r="BI129" s="13">
        <f>SUMIFS('Retiro Mensual'!$E$2:$E$2629,'Retiro Mensual'!$A$2:$A$2629,BI$4,'Retiro Mensual'!$B$2:$B$2629,$B129,'Retiro Mensual'!$C$2:$C$2629,BI$5)</f>
        <v>0</v>
      </c>
      <c r="BJ129" s="13">
        <f>SUMIFS('Retiro Mensual'!$E$2:$E$2629,'Retiro Mensual'!$A$2:$A$2629,BJ$4,'Retiro Mensual'!$B$2:$B$2629,$B129,'Retiro Mensual'!$C$2:$C$2629,BJ$5)</f>
        <v>0</v>
      </c>
      <c r="BK129" s="14">
        <f>SUMIFS('Retiro Mensual'!$E$2:$E$2629,'Retiro Mensual'!$A$2:$A$2629,BK$4,'Retiro Mensual'!$B$2:$B$2629,$B129,'Retiro Mensual'!$C$2:$C$2629,BK$5)</f>
        <v>0</v>
      </c>
      <c r="BL129" s="12">
        <f>SUMIFS('Retiro Mensual'!$E$2:$E$2629,'Retiro Mensual'!$A$2:$A$2629,BL$4,'Retiro Mensual'!$B$2:$B$2629,$B129,'Retiro Mensual'!$C$2:$C$2629,BL$5)</f>
        <v>0</v>
      </c>
      <c r="BM129" s="13">
        <f>SUMIFS('Retiro Mensual'!$E$2:$E$2629,'Retiro Mensual'!$A$2:$A$2629,BM$4,'Retiro Mensual'!$B$2:$B$2629,$B129,'Retiro Mensual'!$C$2:$C$2629,BM$5)</f>
        <v>0</v>
      </c>
      <c r="BN129" s="13">
        <f>SUMIFS('Retiro Mensual'!$E$2:$E$2629,'Retiro Mensual'!$A$2:$A$2629,BN$4,'Retiro Mensual'!$B$2:$B$2629,$B129,'Retiro Mensual'!$C$2:$C$2629,BN$5)</f>
        <v>0</v>
      </c>
      <c r="BO129" s="13">
        <f>SUMIFS('Retiro Mensual'!$E$2:$E$2629,'Retiro Mensual'!$A$2:$A$2629,BO$4,'Retiro Mensual'!$B$2:$B$2629,$B129,'Retiro Mensual'!$C$2:$C$2629,BO$5)</f>
        <v>0</v>
      </c>
      <c r="BP129" s="13">
        <f>SUMIFS('Retiro Mensual'!$E$2:$E$2629,'Retiro Mensual'!$A$2:$A$2629,BP$4,'Retiro Mensual'!$B$2:$B$2629,$B129,'Retiro Mensual'!$C$2:$C$2629,BP$5)</f>
        <v>0</v>
      </c>
      <c r="BQ129" s="13">
        <f>SUMIFS('Retiro Mensual'!$E$2:$E$2629,'Retiro Mensual'!$A$2:$A$2629,BQ$4,'Retiro Mensual'!$B$2:$B$2629,$B129,'Retiro Mensual'!$C$2:$C$2629,BQ$5)</f>
        <v>0</v>
      </c>
      <c r="BR129" s="13">
        <f>SUMIFS('Retiro Mensual'!$E$2:$E$2629,'Retiro Mensual'!$A$2:$A$2629,BR$4,'Retiro Mensual'!$B$2:$B$2629,$B129,'Retiro Mensual'!$C$2:$C$2629,BR$5)</f>
        <v>0</v>
      </c>
      <c r="BS129" s="13">
        <f>SUMIFS('Retiro Mensual'!$E$2:$E$2629,'Retiro Mensual'!$A$2:$A$2629,BS$4,'Retiro Mensual'!$B$2:$B$2629,$B129,'Retiro Mensual'!$C$2:$C$2629,BS$5)</f>
        <v>0</v>
      </c>
      <c r="BT129" s="13">
        <f>SUMIFS('Retiro Mensual'!$E$2:$E$2629,'Retiro Mensual'!$A$2:$A$2629,BT$4,'Retiro Mensual'!$B$2:$B$2629,$B129,'Retiro Mensual'!$C$2:$C$2629,BT$5)</f>
        <v>0</v>
      </c>
      <c r="BU129" s="13">
        <f>SUMIFS('Retiro Mensual'!$E$2:$E$2629,'Retiro Mensual'!$A$2:$A$2629,BU$4,'Retiro Mensual'!$B$2:$B$2629,$B129,'Retiro Mensual'!$C$2:$C$2629,BU$5)</f>
        <v>0</v>
      </c>
      <c r="BV129" s="13">
        <f>SUMIFS('Retiro Mensual'!$E$2:$E$2629,'Retiro Mensual'!$A$2:$A$2629,BV$4,'Retiro Mensual'!$B$2:$B$2629,$B129,'Retiro Mensual'!$C$2:$C$2629,BV$5)</f>
        <v>0</v>
      </c>
      <c r="BW129" s="14">
        <f>SUMIFS('Retiro Mensual'!$E$2:$E$2629,'Retiro Mensual'!$A$2:$A$2629,BW$4,'Retiro Mensual'!$B$2:$B$2629,$B129,'Retiro Mensual'!$C$2:$C$2629,BW$5)</f>
        <v>0</v>
      </c>
      <c r="BX129" s="13"/>
      <c r="BY129" s="12">
        <f>SUMIFS('Compra Ventas'!$E$2:$E$2700,'Compra Ventas'!$A$2:$A$2700,BY$4,'Compra Ventas'!$B$2:$B$2700,$B129,'Compra Ventas'!$C$2:$C$2700,BY$5)</f>
        <v>0</v>
      </c>
      <c r="BZ129" s="13">
        <f>SUMIFS('Compra Ventas'!$E$2:$E$2700,'Compra Ventas'!$A$2:$A$2700,BZ$4,'Compra Ventas'!$B$2:$B$2700,$B129,'Compra Ventas'!$C$2:$C$2700,BZ$5)</f>
        <v>0</v>
      </c>
      <c r="CA129" s="13">
        <f>SUMIFS('Compra Ventas'!$E$2:$E$2700,'Compra Ventas'!$A$2:$A$2700,CA$4,'Compra Ventas'!$B$2:$B$2700,$B129,'Compra Ventas'!$C$2:$C$2700,CA$5)</f>
        <v>0</v>
      </c>
      <c r="CB129" s="13">
        <f>SUMIFS('Compra Ventas'!$E$2:$E$2700,'Compra Ventas'!$A$2:$A$2700,CB$4,'Compra Ventas'!$B$2:$B$2700,$B129,'Compra Ventas'!$C$2:$C$2700,CB$5)</f>
        <v>0</v>
      </c>
      <c r="CC129" s="13">
        <f>SUMIFS('Compra Ventas'!$E$2:$E$2700,'Compra Ventas'!$A$2:$A$2700,CC$4,'Compra Ventas'!$B$2:$B$2700,$B129,'Compra Ventas'!$C$2:$C$2700,CC$5)</f>
        <v>0</v>
      </c>
      <c r="CD129" s="13">
        <f>SUMIFS('Compra Ventas'!$E$2:$E$2700,'Compra Ventas'!$A$2:$A$2700,CD$4,'Compra Ventas'!$B$2:$B$2700,$B129,'Compra Ventas'!$C$2:$C$2700,CD$5)</f>
        <v>0</v>
      </c>
      <c r="CE129" s="13">
        <f>SUMIFS('Compra Ventas'!$E$2:$E$2700,'Compra Ventas'!$A$2:$A$2700,CE$4,'Compra Ventas'!$B$2:$B$2700,$B129,'Compra Ventas'!$C$2:$C$2700,CE$5)</f>
        <v>0</v>
      </c>
      <c r="CF129" s="13">
        <f>SUMIFS('Compra Ventas'!$E$2:$E$2700,'Compra Ventas'!$A$2:$A$2700,CF$4,'Compra Ventas'!$B$2:$B$2700,$B129,'Compra Ventas'!$C$2:$C$2700,CF$5)</f>
        <v>0</v>
      </c>
      <c r="CG129" s="13">
        <f>SUMIFS('Compra Ventas'!$E$2:$E$2700,'Compra Ventas'!$A$2:$A$2700,CG$4,'Compra Ventas'!$B$2:$B$2700,$B129,'Compra Ventas'!$C$2:$C$2700,CG$5)</f>
        <v>0</v>
      </c>
      <c r="CH129" s="13">
        <f>SUMIFS('Compra Ventas'!$E$2:$E$2700,'Compra Ventas'!$A$2:$A$2700,CH$4,'Compra Ventas'!$B$2:$B$2700,$B129,'Compra Ventas'!$C$2:$C$2700,CH$5)</f>
        <v>0</v>
      </c>
      <c r="CI129" s="13">
        <f>SUMIFS('Compra Ventas'!$E$2:$E$2700,'Compra Ventas'!$A$2:$A$2700,CI$4,'Compra Ventas'!$B$2:$B$2700,$B129,'Compra Ventas'!$C$2:$C$2700,CI$5)</f>
        <v>0</v>
      </c>
      <c r="CJ129" s="14">
        <f>SUMIFS('Compra Ventas'!$E$2:$E$2700,'Compra Ventas'!$A$2:$A$2700,CJ$4,'Compra Ventas'!$B$2:$B$2700,$B129,'Compra Ventas'!$C$2:$C$2700,CJ$5)</f>
        <v>0</v>
      </c>
      <c r="CK129" s="12">
        <f>SUMIFS('Compra Ventas'!$E$2:$E$2700,'Compra Ventas'!$A$2:$A$2700,CK$4,'Compra Ventas'!$B$2:$B$2700,$B129,'Compra Ventas'!$C$2:$C$2700,CK$5)</f>
        <v>0</v>
      </c>
      <c r="CL129" s="13">
        <f>SUMIFS('Compra Ventas'!$E$2:$E$2700,'Compra Ventas'!$A$2:$A$2700,CL$4,'Compra Ventas'!$B$2:$B$2700,$B129,'Compra Ventas'!$C$2:$C$2700,CL$5)</f>
        <v>0</v>
      </c>
      <c r="CM129" s="13">
        <f>SUMIFS('Compra Ventas'!$E$2:$E$2700,'Compra Ventas'!$A$2:$A$2700,CM$4,'Compra Ventas'!$B$2:$B$2700,$B129,'Compra Ventas'!$C$2:$C$2700,CM$5)</f>
        <v>0</v>
      </c>
      <c r="CN129" s="13">
        <f>SUMIFS('Compra Ventas'!$E$2:$E$2700,'Compra Ventas'!$A$2:$A$2700,CN$4,'Compra Ventas'!$B$2:$B$2700,$B129,'Compra Ventas'!$C$2:$C$2700,CN$5)</f>
        <v>0</v>
      </c>
      <c r="CO129" s="13">
        <f>SUMIFS('Compra Ventas'!$E$2:$E$2700,'Compra Ventas'!$A$2:$A$2700,CO$4,'Compra Ventas'!$B$2:$B$2700,$B129,'Compra Ventas'!$C$2:$C$2700,CO$5)</f>
        <v>0</v>
      </c>
      <c r="CP129" s="13">
        <f>SUMIFS('Compra Ventas'!$E$2:$E$2700,'Compra Ventas'!$A$2:$A$2700,CP$4,'Compra Ventas'!$B$2:$B$2700,$B129,'Compra Ventas'!$C$2:$C$2700,CP$5)</f>
        <v>0</v>
      </c>
      <c r="CQ129" s="13">
        <f>SUMIFS('Compra Ventas'!$E$2:$E$2700,'Compra Ventas'!$A$2:$A$2700,CQ$4,'Compra Ventas'!$B$2:$B$2700,$B129,'Compra Ventas'!$C$2:$C$2700,CQ$5)</f>
        <v>0</v>
      </c>
      <c r="CR129" s="13">
        <f>SUMIFS('Compra Ventas'!$E$2:$E$2700,'Compra Ventas'!$A$2:$A$2700,CR$4,'Compra Ventas'!$B$2:$B$2700,$B129,'Compra Ventas'!$C$2:$C$2700,CR$5)</f>
        <v>0</v>
      </c>
      <c r="CS129" s="13">
        <f>SUMIFS('Compra Ventas'!$E$2:$E$2700,'Compra Ventas'!$A$2:$A$2700,CS$4,'Compra Ventas'!$B$2:$B$2700,$B129,'Compra Ventas'!$C$2:$C$2700,CS$5)</f>
        <v>0</v>
      </c>
      <c r="CT129" s="13">
        <f>SUMIFS('Compra Ventas'!$E$2:$E$2700,'Compra Ventas'!$A$2:$A$2700,CT$4,'Compra Ventas'!$B$2:$B$2700,$B129,'Compra Ventas'!$C$2:$C$2700,CT$5)</f>
        <v>0</v>
      </c>
      <c r="CU129" s="13">
        <f>SUMIFS('Compra Ventas'!$E$2:$E$2700,'Compra Ventas'!$A$2:$A$2700,CU$4,'Compra Ventas'!$B$2:$B$2700,$B129,'Compra Ventas'!$C$2:$C$2700,CU$5)</f>
        <v>0</v>
      </c>
      <c r="CV129" s="14">
        <f>SUMIFS('Compra Ventas'!$E$2:$E$2700,'Compra Ventas'!$A$2:$A$2700,CV$4,'Compra Ventas'!$B$2:$B$2700,$B129,'Compra Ventas'!$C$2:$C$2700,CV$5)</f>
        <v>0</v>
      </c>
      <c r="CW129" s="12">
        <f>SUMIFS('Compra Ventas'!$E$2:$E$2700,'Compra Ventas'!$A$2:$A$2700,CW$4,'Compra Ventas'!$B$2:$B$2700,$B129,'Compra Ventas'!$C$2:$C$2700,CW$5)</f>
        <v>0</v>
      </c>
      <c r="CX129" s="13">
        <f>SUMIFS('Compra Ventas'!$E$2:$E$2700,'Compra Ventas'!$A$2:$A$2700,CX$4,'Compra Ventas'!$B$2:$B$2700,$B129,'Compra Ventas'!$C$2:$C$2700,CX$5)</f>
        <v>0</v>
      </c>
      <c r="CY129" s="13">
        <f>SUMIFS('Compra Ventas'!$E$2:$E$2700,'Compra Ventas'!$A$2:$A$2700,CY$4,'Compra Ventas'!$B$2:$B$2700,$B129,'Compra Ventas'!$C$2:$C$2700,CY$5)</f>
        <v>0</v>
      </c>
      <c r="CZ129" s="13">
        <f>SUMIFS('Compra Ventas'!$E$2:$E$2700,'Compra Ventas'!$A$2:$A$2700,CZ$4,'Compra Ventas'!$B$2:$B$2700,$B129,'Compra Ventas'!$C$2:$C$2700,CZ$5)</f>
        <v>0</v>
      </c>
      <c r="DA129" s="13">
        <f>SUMIFS('Compra Ventas'!$E$2:$E$2700,'Compra Ventas'!$A$2:$A$2700,DA$4,'Compra Ventas'!$B$2:$B$2700,$B129,'Compra Ventas'!$C$2:$C$2700,DA$5)</f>
        <v>0</v>
      </c>
      <c r="DB129" s="13">
        <f>SUMIFS('Compra Ventas'!$E$2:$E$2700,'Compra Ventas'!$A$2:$A$2700,DB$4,'Compra Ventas'!$B$2:$B$2700,$B129,'Compra Ventas'!$C$2:$C$2700,DB$5)</f>
        <v>0</v>
      </c>
      <c r="DC129" s="13">
        <f>SUMIFS('Compra Ventas'!$E$2:$E$2700,'Compra Ventas'!$A$2:$A$2700,DC$4,'Compra Ventas'!$B$2:$B$2700,$B129,'Compra Ventas'!$C$2:$C$2700,DC$5)</f>
        <v>0</v>
      </c>
      <c r="DD129" s="13">
        <f>SUMIFS('Compra Ventas'!$E$2:$E$2700,'Compra Ventas'!$A$2:$A$2700,DD$4,'Compra Ventas'!$B$2:$B$2700,$B129,'Compra Ventas'!$C$2:$C$2700,DD$5)</f>
        <v>0</v>
      </c>
      <c r="DE129" s="13">
        <f>SUMIFS('Compra Ventas'!$E$2:$E$2700,'Compra Ventas'!$A$2:$A$2700,DE$4,'Compra Ventas'!$B$2:$B$2700,$B129,'Compra Ventas'!$C$2:$C$2700,DE$5)</f>
        <v>0</v>
      </c>
      <c r="DF129" s="13">
        <f>SUMIFS('Compra Ventas'!$E$2:$E$2700,'Compra Ventas'!$A$2:$A$2700,DF$4,'Compra Ventas'!$B$2:$B$2700,$B129,'Compra Ventas'!$C$2:$C$2700,DF$5)</f>
        <v>0</v>
      </c>
      <c r="DG129" s="13">
        <f>SUMIFS('Compra Ventas'!$E$2:$E$2700,'Compra Ventas'!$A$2:$A$2700,DG$4,'Compra Ventas'!$B$2:$B$2700,$B129,'Compra Ventas'!$C$2:$C$2700,DG$5)</f>
        <v>0</v>
      </c>
      <c r="DH129" s="14">
        <f>SUMIFS('Compra Ventas'!$E$2:$E$2700,'Compra Ventas'!$A$2:$A$2700,DH$4,'Compra Ventas'!$B$2:$B$2700,$B129,'Compra Ventas'!$C$2:$C$2700,DH$5)</f>
        <v>0</v>
      </c>
      <c r="DI129" s="84"/>
      <c r="DJ129" s="98">
        <f>SUMIFS('Ajuste Ciclado'!D$5:D$47,'Ajuste Ciclado'!$C$5:$C$47,Balance!DJ$4,'Ajuste Ciclado'!$B$5:$B$47,Balance!$B129)</f>
        <v>0</v>
      </c>
      <c r="DK129" s="99">
        <f>SUMIFS('Ajuste Ciclado'!E$5:E$47,'Ajuste Ciclado'!$C$5:$C$47,Balance!DK$4,'Ajuste Ciclado'!$B$5:$B$47,Balance!$B129)</f>
        <v>0</v>
      </c>
      <c r="DL129" s="99">
        <f>SUMIFS('Ajuste Ciclado'!F$5:F$47,'Ajuste Ciclado'!$C$5:$C$47,Balance!DL$4,'Ajuste Ciclado'!$B$5:$B$47,Balance!$B129)</f>
        <v>0</v>
      </c>
      <c r="DM129" s="99">
        <f>SUMIFS('Ajuste Ciclado'!G$5:G$47,'Ajuste Ciclado'!$C$5:$C$47,Balance!DM$4,'Ajuste Ciclado'!$B$5:$B$47,Balance!$B129)</f>
        <v>0</v>
      </c>
      <c r="DN129" s="99">
        <f>SUMIFS('Ajuste Ciclado'!H$5:H$47,'Ajuste Ciclado'!$C$5:$C$47,Balance!DN$4,'Ajuste Ciclado'!$B$5:$B$47,Balance!$B129)</f>
        <v>0</v>
      </c>
      <c r="DO129" s="99">
        <f>SUMIFS('Ajuste Ciclado'!I$5:I$47,'Ajuste Ciclado'!$C$5:$C$47,Balance!DO$4,'Ajuste Ciclado'!$B$5:$B$47,Balance!$B129)</f>
        <v>0</v>
      </c>
      <c r="DP129" s="99">
        <f>SUMIFS('Ajuste Ciclado'!J$5:J$47,'Ajuste Ciclado'!$C$5:$C$47,Balance!DP$4,'Ajuste Ciclado'!$B$5:$B$47,Balance!$B129)</f>
        <v>0</v>
      </c>
      <c r="DQ129" s="99">
        <f>SUMIFS('Ajuste Ciclado'!K$5:K$47,'Ajuste Ciclado'!$C$5:$C$47,Balance!DQ$4,'Ajuste Ciclado'!$B$5:$B$47,Balance!$B129)</f>
        <v>0</v>
      </c>
      <c r="DR129" s="99">
        <f>SUMIFS('Ajuste Ciclado'!L$5:L$47,'Ajuste Ciclado'!$C$5:$C$47,Balance!DR$4,'Ajuste Ciclado'!$B$5:$B$47,Balance!$B129)</f>
        <v>0</v>
      </c>
      <c r="DS129" s="99">
        <f>SUMIFS('Ajuste Ciclado'!M$5:M$47,'Ajuste Ciclado'!$C$5:$C$47,Balance!DS$4,'Ajuste Ciclado'!$B$5:$B$47,Balance!$B129)</f>
        <v>0</v>
      </c>
      <c r="DT129" s="99">
        <f>SUMIFS('Ajuste Ciclado'!N$5:N$47,'Ajuste Ciclado'!$C$5:$C$47,Balance!DT$4,'Ajuste Ciclado'!$B$5:$B$47,Balance!$B129)</f>
        <v>0</v>
      </c>
      <c r="DU129" s="100">
        <f>SUMIFS('Ajuste Ciclado'!O$5:O$47,'Ajuste Ciclado'!$C$5:$C$47,Balance!DU$4,'Ajuste Ciclado'!$B$5:$B$47,Balance!$B129)</f>
        <v>0</v>
      </c>
      <c r="DV129" s="98">
        <f>SUMIFS('Ajuste Ciclado'!D$5:D$47,'Ajuste Ciclado'!$C$5:$C$47,Balance!DV$4,'Ajuste Ciclado'!$B$5:$B$47,Balance!$B129)</f>
        <v>0</v>
      </c>
      <c r="DW129" s="99">
        <f>SUMIFS('Ajuste Ciclado'!E$5:E$47,'Ajuste Ciclado'!$C$5:$C$47,Balance!DW$4,'Ajuste Ciclado'!$B$5:$B$47,Balance!$B129)</f>
        <v>0</v>
      </c>
      <c r="DX129" s="99">
        <f>SUMIFS('Ajuste Ciclado'!F$5:F$47,'Ajuste Ciclado'!$C$5:$C$47,Balance!DX$4,'Ajuste Ciclado'!$B$5:$B$47,Balance!$B129)</f>
        <v>0</v>
      </c>
      <c r="DY129" s="99">
        <f>SUMIFS('Ajuste Ciclado'!G$5:G$47,'Ajuste Ciclado'!$C$5:$C$47,Balance!DY$4,'Ajuste Ciclado'!$B$5:$B$47,Balance!$B129)</f>
        <v>0</v>
      </c>
      <c r="DZ129" s="99">
        <f>SUMIFS('Ajuste Ciclado'!H$5:H$47,'Ajuste Ciclado'!$C$5:$C$47,Balance!DZ$4,'Ajuste Ciclado'!$B$5:$B$47,Balance!$B129)</f>
        <v>0</v>
      </c>
      <c r="EA129" s="99">
        <f>SUMIFS('Ajuste Ciclado'!I$5:I$47,'Ajuste Ciclado'!$C$5:$C$47,Balance!EA$4,'Ajuste Ciclado'!$B$5:$B$47,Balance!$B129)</f>
        <v>0</v>
      </c>
      <c r="EB129" s="99">
        <f>SUMIFS('Ajuste Ciclado'!J$5:J$47,'Ajuste Ciclado'!$C$5:$C$47,Balance!EB$4,'Ajuste Ciclado'!$B$5:$B$47,Balance!$B129)</f>
        <v>0</v>
      </c>
      <c r="EC129" s="99">
        <f>SUMIFS('Ajuste Ciclado'!K$5:K$47,'Ajuste Ciclado'!$C$5:$C$47,Balance!EC$4,'Ajuste Ciclado'!$B$5:$B$47,Balance!$B129)</f>
        <v>0</v>
      </c>
      <c r="ED129" s="99">
        <f>SUMIFS('Ajuste Ciclado'!L$5:L$47,'Ajuste Ciclado'!$C$5:$C$47,Balance!ED$4,'Ajuste Ciclado'!$B$5:$B$47,Balance!$B129)</f>
        <v>0</v>
      </c>
      <c r="EE129" s="99">
        <f>SUMIFS('Ajuste Ciclado'!M$5:M$47,'Ajuste Ciclado'!$C$5:$C$47,Balance!EE$4,'Ajuste Ciclado'!$B$5:$B$47,Balance!$B129)</f>
        <v>0</v>
      </c>
      <c r="EF129" s="99">
        <f>SUMIFS('Ajuste Ciclado'!N$5:N$47,'Ajuste Ciclado'!$C$5:$C$47,Balance!EF$4,'Ajuste Ciclado'!$B$5:$B$47,Balance!$B129)</f>
        <v>0</v>
      </c>
      <c r="EG129" s="100">
        <f>SUMIFS('Ajuste Ciclado'!O$5:O$47,'Ajuste Ciclado'!$C$5:$C$47,Balance!EG$4,'Ajuste Ciclado'!$B$5:$B$47,Balance!$B129)</f>
        <v>0</v>
      </c>
      <c r="EH129" s="98">
        <f>SUMIFS('Ajuste Ciclado'!D$5:D$47,'Ajuste Ciclado'!$C$5:$C$47,Balance!EH$4,'Ajuste Ciclado'!$B$5:$B$47,Balance!$B129)</f>
        <v>0</v>
      </c>
      <c r="EI129" s="99">
        <f>SUMIFS('Ajuste Ciclado'!E$5:E$47,'Ajuste Ciclado'!$C$5:$C$47,Balance!EI$4,'Ajuste Ciclado'!$B$5:$B$47,Balance!$B129)</f>
        <v>0</v>
      </c>
      <c r="EJ129" s="99">
        <f>SUMIFS('Ajuste Ciclado'!F$5:F$47,'Ajuste Ciclado'!$C$5:$C$47,Balance!EJ$4,'Ajuste Ciclado'!$B$5:$B$47,Balance!$B129)</f>
        <v>0</v>
      </c>
      <c r="EK129" s="99">
        <f>SUMIFS('Ajuste Ciclado'!G$5:G$47,'Ajuste Ciclado'!$C$5:$C$47,Balance!EK$4,'Ajuste Ciclado'!$B$5:$B$47,Balance!$B129)</f>
        <v>0</v>
      </c>
      <c r="EL129" s="99">
        <f>SUMIFS('Ajuste Ciclado'!H$5:H$47,'Ajuste Ciclado'!$C$5:$C$47,Balance!EL$4,'Ajuste Ciclado'!$B$5:$B$47,Balance!$B129)</f>
        <v>0</v>
      </c>
      <c r="EM129" s="99">
        <f>SUMIFS('Ajuste Ciclado'!I$5:I$47,'Ajuste Ciclado'!$C$5:$C$47,Balance!EM$4,'Ajuste Ciclado'!$B$5:$B$47,Balance!$B129)</f>
        <v>0</v>
      </c>
      <c r="EN129" s="99">
        <f>SUMIFS('Ajuste Ciclado'!J$5:J$47,'Ajuste Ciclado'!$C$5:$C$47,Balance!EN$4,'Ajuste Ciclado'!$B$5:$B$47,Balance!$B129)</f>
        <v>0</v>
      </c>
      <c r="EO129" s="99">
        <f>SUMIFS('Ajuste Ciclado'!K$5:K$47,'Ajuste Ciclado'!$C$5:$C$47,Balance!EO$4,'Ajuste Ciclado'!$B$5:$B$47,Balance!$B129)</f>
        <v>0</v>
      </c>
      <c r="EP129" s="99">
        <f>SUMIFS('Ajuste Ciclado'!L$5:L$47,'Ajuste Ciclado'!$C$5:$C$47,Balance!EP$4,'Ajuste Ciclado'!$B$5:$B$47,Balance!$B129)</f>
        <v>0</v>
      </c>
      <c r="EQ129" s="99">
        <f>SUMIFS('Ajuste Ciclado'!M$5:M$47,'Ajuste Ciclado'!$C$5:$C$47,Balance!EQ$4,'Ajuste Ciclado'!$B$5:$B$47,Balance!$B129)</f>
        <v>0</v>
      </c>
      <c r="ER129" s="99">
        <f>SUMIFS('Ajuste Ciclado'!N$5:N$47,'Ajuste Ciclado'!$C$5:$C$47,Balance!ER$4,'Ajuste Ciclado'!$B$5:$B$47,Balance!$B129)</f>
        <v>0</v>
      </c>
      <c r="ES129" s="100">
        <f>SUMIFS('Ajuste Ciclado'!O$5:O$47,'Ajuste Ciclado'!$C$5:$C$47,Balance!ES$4,'Ajuste Ciclado'!$B$5:$B$47,Balance!$B129)</f>
        <v>0</v>
      </c>
      <c r="ET129" s="84"/>
      <c r="EU129" s="12">
        <f t="shared" si="181"/>
        <v>398907.28397036798</v>
      </c>
      <c r="EV129" s="13">
        <f t="shared" si="145"/>
        <v>253026.06122771039</v>
      </c>
      <c r="EW129" s="13">
        <f t="shared" si="146"/>
        <v>320779.18485411973</v>
      </c>
      <c r="EX129" s="13">
        <f t="shared" si="147"/>
        <v>393818.06403429568</v>
      </c>
      <c r="EY129" s="13">
        <f t="shared" si="148"/>
        <v>419187.48788579082</v>
      </c>
      <c r="EZ129" s="13">
        <f t="shared" si="149"/>
        <v>349694.48643840378</v>
      </c>
      <c r="FA129" s="13">
        <f t="shared" si="150"/>
        <v>341435.8711459366</v>
      </c>
      <c r="FB129" s="13">
        <f t="shared" si="151"/>
        <v>114489.9691790947</v>
      </c>
      <c r="FC129" s="13">
        <f t="shared" si="152"/>
        <v>297726.09216956509</v>
      </c>
      <c r="FD129" s="13">
        <f t="shared" si="153"/>
        <v>122884.85747248201</v>
      </c>
      <c r="FE129" s="13">
        <f t="shared" si="154"/>
        <v>85588.944105556337</v>
      </c>
      <c r="FF129" s="14">
        <f t="shared" si="155"/>
        <v>89337.204136538741</v>
      </c>
      <c r="FG129" s="12">
        <f t="shared" si="156"/>
        <v>411148.63872960431</v>
      </c>
      <c r="FH129" s="13">
        <f t="shared" si="157"/>
        <v>383368.55626888509</v>
      </c>
      <c r="FI129" s="13">
        <f t="shared" si="158"/>
        <v>432649.01412432379</v>
      </c>
      <c r="FJ129" s="13">
        <f t="shared" si="159"/>
        <v>417073.23469770199</v>
      </c>
      <c r="FK129" s="13">
        <f t="shared" si="160"/>
        <v>410856.09122594079</v>
      </c>
      <c r="FL129" s="13">
        <f t="shared" si="161"/>
        <v>358218.76363091677</v>
      </c>
      <c r="FM129" s="13">
        <f t="shared" si="162"/>
        <v>366681.68775836518</v>
      </c>
      <c r="FN129" s="13">
        <f t="shared" si="163"/>
        <v>116119.2026762569</v>
      </c>
      <c r="FO129" s="13">
        <f t="shared" si="164"/>
        <v>305106.13223819522</v>
      </c>
      <c r="FP129" s="13">
        <f t="shared" si="165"/>
        <v>154735.68801400621</v>
      </c>
      <c r="FQ129" s="13">
        <f t="shared" si="166"/>
        <v>147839.61517521419</v>
      </c>
      <c r="FR129" s="14">
        <f t="shared" si="167"/>
        <v>171436.27911702701</v>
      </c>
      <c r="FS129" s="12">
        <f t="shared" si="168"/>
        <v>411316.25255089079</v>
      </c>
      <c r="FT129" s="13">
        <f t="shared" si="169"/>
        <v>383370.92867400509</v>
      </c>
      <c r="FU129" s="13">
        <f t="shared" si="170"/>
        <v>431336.33561803418</v>
      </c>
      <c r="FV129" s="13">
        <f t="shared" si="171"/>
        <v>413373.70621358912</v>
      </c>
      <c r="FW129" s="13">
        <f t="shared" si="172"/>
        <v>428314.82432420691</v>
      </c>
      <c r="FX129" s="13">
        <f t="shared" si="173"/>
        <v>391054.2816748711</v>
      </c>
      <c r="FY129" s="13">
        <f t="shared" si="174"/>
        <v>406657.15544695163</v>
      </c>
      <c r="FZ129" s="13">
        <f t="shared" si="175"/>
        <v>129876.8346881015</v>
      </c>
      <c r="GA129" s="13">
        <f t="shared" si="176"/>
        <v>332104.53228635312</v>
      </c>
      <c r="GB129" s="13">
        <f t="shared" si="177"/>
        <v>253718.611157987</v>
      </c>
      <c r="GC129" s="13">
        <f t="shared" si="178"/>
        <v>247916.71043973949</v>
      </c>
      <c r="GD129" s="14">
        <f t="shared" si="179"/>
        <v>243938.13218902549</v>
      </c>
      <c r="GE129" s="84"/>
      <c r="GF129" s="12">
        <f t="shared" si="182"/>
        <v>3186875.5066198623</v>
      </c>
      <c r="GG129" s="13">
        <f t="shared" si="182"/>
        <v>3675232.9036564375</v>
      </c>
      <c r="GH129" s="14">
        <f t="shared" si="182"/>
        <v>4072978.3052637549</v>
      </c>
      <c r="GI129" s="6">
        <f t="shared" si="183"/>
        <v>1</v>
      </c>
      <c r="GJ129" s="12">
        <f t="shared" si="184"/>
        <v>0</v>
      </c>
      <c r="GK129" s="13">
        <f t="shared" si="185"/>
        <v>0</v>
      </c>
      <c r="GL129" s="14">
        <f t="shared" si="186"/>
        <v>0</v>
      </c>
      <c r="GM129" s="84"/>
      <c r="GN129" s="66">
        <f t="shared" si="187"/>
        <v>0</v>
      </c>
      <c r="GO129" s="84"/>
      <c r="GP129" s="63" t="str" cm="1">
        <f t="array" ref="GP129">INDEX($GF$4:$GH$4,1,GI129)</f>
        <v>Sample 1</v>
      </c>
      <c r="GQ129" s="12">
        <f t="shared" si="188"/>
        <v>85588.944105556337</v>
      </c>
      <c r="GR129" s="13">
        <f t="shared" si="188"/>
        <v>89337.204136538741</v>
      </c>
      <c r="GS129" s="14">
        <f t="shared" si="188"/>
        <v>114489.9691790947</v>
      </c>
      <c r="GT129" s="12">
        <f t="shared" si="189"/>
        <v>116119.2026762569</v>
      </c>
      <c r="GU129" s="13">
        <f t="shared" si="189"/>
        <v>147839.61517521419</v>
      </c>
      <c r="GV129" s="14">
        <f t="shared" si="189"/>
        <v>154735.68801400621</v>
      </c>
      <c r="GW129" s="12">
        <f t="shared" si="190"/>
        <v>129876.8346881015</v>
      </c>
      <c r="GX129" s="13">
        <f t="shared" si="190"/>
        <v>243938.13218902549</v>
      </c>
      <c r="GY129" s="14">
        <f t="shared" si="190"/>
        <v>247916.71043973949</v>
      </c>
      <c r="GZ129" s="84" t="str">
        <f t="shared" si="194"/>
        <v>Sample 1</v>
      </c>
      <c r="HA129" s="12">
        <f t="shared" si="191"/>
        <v>0</v>
      </c>
      <c r="HB129" s="13">
        <f t="shared" si="191"/>
        <v>0</v>
      </c>
      <c r="HC129" s="14">
        <f t="shared" si="191"/>
        <v>0</v>
      </c>
      <c r="HD129" s="6">
        <f t="shared" si="195"/>
        <v>0</v>
      </c>
      <c r="HE129" s="84" t="str">
        <f t="shared" si="196"/>
        <v>Ok</v>
      </c>
    </row>
    <row r="130" spans="2:213" hidden="1" x14ac:dyDescent="0.3">
      <c r="B130" s="84" t="s">
        <v>335</v>
      </c>
      <c r="C130" s="12">
        <f>SUMIFS(Inyecciones!$E$2:$E$14185,Inyecciones!$A$2:$A$14185,Balance!C$4,Inyecciones!$B$2:$B$14185,Balance!$B130,Inyecciones!$C$2:$C$14185,Balance!C$5)</f>
        <v>63621.306272723159</v>
      </c>
      <c r="D130" s="13">
        <f>SUMIFS(Inyecciones!$E$2:$E$14185,Inyecciones!$A$2:$A$14185,Balance!D$4,Inyecciones!$B$2:$B$14185,Balance!$B130,Inyecciones!$C$2:$C$14185,Balance!D$5)</f>
        <v>49038.648115069373</v>
      </c>
      <c r="E130" s="13">
        <f>SUMIFS(Inyecciones!$E$2:$E$14185,Inyecciones!$A$2:$A$14185,Balance!E$4,Inyecciones!$B$2:$B$14185,Balance!$B130,Inyecciones!$C$2:$C$14185,Balance!E$5)</f>
        <v>47026.57597620006</v>
      </c>
      <c r="F130" s="13">
        <f>SUMIFS(Inyecciones!$E$2:$E$14185,Inyecciones!$A$2:$A$14185,Balance!F$4,Inyecciones!$B$2:$B$14185,Balance!$B130,Inyecciones!$C$2:$C$14185,Balance!F$5)</f>
        <v>28600.617357733121</v>
      </c>
      <c r="G130" s="13">
        <f>SUMIFS(Inyecciones!$E$2:$E$14185,Inyecciones!$A$2:$A$14185,Balance!G$4,Inyecciones!$B$2:$B$14185,Balance!$B130,Inyecciones!$C$2:$C$14185,Balance!G$5)</f>
        <v>15993.1019513353</v>
      </c>
      <c r="H130" s="13">
        <f>SUMIFS(Inyecciones!$E$2:$E$14185,Inyecciones!$A$2:$A$14185,Balance!H$4,Inyecciones!$B$2:$B$14185,Balance!$B130,Inyecciones!$C$2:$C$14185,Balance!H$5)</f>
        <v>9621.4569193622592</v>
      </c>
      <c r="I130" s="13">
        <f>SUMIFS(Inyecciones!$E$2:$E$14185,Inyecciones!$A$2:$A$14185,Balance!I$4,Inyecciones!$B$2:$B$14185,Balance!$B130,Inyecciones!$C$2:$C$14185,Balance!I$5)</f>
        <v>12751.43545985711</v>
      </c>
      <c r="J130" s="13">
        <f>SUMIFS(Inyecciones!$E$2:$E$14185,Inyecciones!$A$2:$A$14185,Balance!J$4,Inyecciones!$B$2:$B$14185,Balance!$B130,Inyecciones!$C$2:$C$14185,Balance!J$5)</f>
        <v>20202.355906172241</v>
      </c>
      <c r="K130" s="13">
        <f>SUMIFS(Inyecciones!$E$2:$E$14185,Inyecciones!$A$2:$A$14185,Balance!K$4,Inyecciones!$B$2:$B$14185,Balance!$B130,Inyecciones!$C$2:$C$14185,Balance!K$5)</f>
        <v>23848.417039246298</v>
      </c>
      <c r="L130" s="13">
        <f>SUMIFS(Inyecciones!$E$2:$E$14185,Inyecciones!$A$2:$A$14185,Balance!L$4,Inyecciones!$B$2:$B$14185,Balance!$B130,Inyecciones!$C$2:$C$14185,Balance!L$5)</f>
        <v>6431.1423102371782</v>
      </c>
      <c r="M130" s="13">
        <f>SUMIFS(Inyecciones!$E$2:$E$14185,Inyecciones!$A$2:$A$14185,Balance!M$4,Inyecciones!$B$2:$B$14185,Balance!$B130,Inyecciones!$C$2:$C$14185,Balance!M$5)</f>
        <v>2446.219786055316</v>
      </c>
      <c r="N130" s="14">
        <f>SUMIFS(Inyecciones!$E$2:$E$14185,Inyecciones!$A$2:$A$14185,Balance!N$4,Inyecciones!$B$2:$B$14185,Balance!$B130,Inyecciones!$C$2:$C$14185,Balance!N$5)</f>
        <v>4217.9796922615378</v>
      </c>
      <c r="O130" s="12">
        <f>SUMIFS(Inyecciones!$E$2:$E$14185,Inyecciones!$A$2:$A$14185,Balance!O$4,Inyecciones!$B$2:$B$14185,Balance!$B130,Inyecciones!$C$2:$C$14185,Balance!O$5)</f>
        <v>63759.399910462518</v>
      </c>
      <c r="P130" s="13">
        <f>SUMIFS(Inyecciones!$E$2:$E$14185,Inyecciones!$A$2:$A$14185,Balance!P$4,Inyecciones!$B$2:$B$14185,Balance!$B130,Inyecciones!$C$2:$C$14185,Balance!P$5)</f>
        <v>49451.885394436402</v>
      </c>
      <c r="Q130" s="13">
        <f>SUMIFS(Inyecciones!$E$2:$E$14185,Inyecciones!$A$2:$A$14185,Balance!Q$4,Inyecciones!$B$2:$B$14185,Balance!$B130,Inyecciones!$C$2:$C$14185,Balance!Q$5)</f>
        <v>47408.557552604871</v>
      </c>
      <c r="R130" s="13">
        <f>SUMIFS(Inyecciones!$E$2:$E$14185,Inyecciones!$A$2:$A$14185,Balance!R$4,Inyecciones!$B$2:$B$14185,Balance!$B130,Inyecciones!$C$2:$C$14185,Balance!R$5)</f>
        <v>30364.481939531692</v>
      </c>
      <c r="S130" s="13">
        <f>SUMIFS(Inyecciones!$E$2:$E$14185,Inyecciones!$A$2:$A$14185,Balance!S$4,Inyecciones!$B$2:$B$14185,Balance!$B130,Inyecciones!$C$2:$C$14185,Balance!S$5)</f>
        <v>15584.615877130989</v>
      </c>
      <c r="T130" s="13">
        <f>SUMIFS(Inyecciones!$E$2:$E$14185,Inyecciones!$A$2:$A$14185,Balance!T$4,Inyecciones!$B$2:$B$14185,Balance!$B130,Inyecciones!$C$2:$C$14185,Balance!T$5)</f>
        <v>9849.1764927652075</v>
      </c>
      <c r="U130" s="13">
        <f>SUMIFS(Inyecciones!$E$2:$E$14185,Inyecciones!$A$2:$A$14185,Balance!U$4,Inyecciones!$B$2:$B$14185,Balance!$B130,Inyecciones!$C$2:$C$14185,Balance!U$5)</f>
        <v>13826.130545058009</v>
      </c>
      <c r="V130" s="13">
        <f>SUMIFS(Inyecciones!$E$2:$E$14185,Inyecciones!$A$2:$A$14185,Balance!V$4,Inyecciones!$B$2:$B$14185,Balance!$B130,Inyecciones!$C$2:$C$14185,Balance!V$5)</f>
        <v>20444.79933322312</v>
      </c>
      <c r="W130" s="13">
        <f>SUMIFS(Inyecciones!$E$2:$E$14185,Inyecciones!$A$2:$A$14185,Balance!W$4,Inyecciones!$B$2:$B$14185,Balance!$B130,Inyecciones!$C$2:$C$14185,Balance!W$5)</f>
        <v>24523.197562641861</v>
      </c>
      <c r="X130" s="13">
        <f>SUMIFS(Inyecciones!$E$2:$E$14185,Inyecciones!$A$2:$A$14185,Balance!X$4,Inyecciones!$B$2:$B$14185,Balance!$B130,Inyecciones!$C$2:$C$14185,Balance!X$5)</f>
        <v>10140.51760149841</v>
      </c>
      <c r="Y130" s="13">
        <f>SUMIFS(Inyecciones!$E$2:$E$14185,Inyecciones!$A$2:$A$14185,Balance!Y$4,Inyecciones!$B$2:$B$14185,Balance!$B130,Inyecciones!$C$2:$C$14185,Balance!Y$5)</f>
        <v>13875.74063281698</v>
      </c>
      <c r="Z130" s="14">
        <f>SUMIFS(Inyecciones!$E$2:$E$14185,Inyecciones!$A$2:$A$14185,Balance!Z$4,Inyecciones!$B$2:$B$14185,Balance!$B130,Inyecciones!$C$2:$C$14185,Balance!Z$5)</f>
        <v>18774.118330924121</v>
      </c>
      <c r="AA130" s="12">
        <f>SUMIFS(Inyecciones!$E$2:$E$14185,Inyecciones!$A$2:$A$14185,Balance!AA$4,Inyecciones!$B$2:$B$14185,Balance!$B130,Inyecciones!$C$2:$C$14185,Balance!AA$5)</f>
        <v>63782.474482677637</v>
      </c>
      <c r="AB130" s="13">
        <f>SUMIFS(Inyecciones!$E$2:$E$14185,Inyecciones!$A$2:$A$14185,Balance!AB$4,Inyecciones!$B$2:$B$14185,Balance!$B130,Inyecciones!$C$2:$C$14185,Balance!AB$5)</f>
        <v>49500.04266752657</v>
      </c>
      <c r="AC130" s="13">
        <f>SUMIFS(Inyecciones!$E$2:$E$14185,Inyecciones!$A$2:$A$14185,Balance!AC$4,Inyecciones!$B$2:$B$14185,Balance!$B130,Inyecciones!$C$2:$C$14185,Balance!AC$5)</f>
        <v>47298.479967415748</v>
      </c>
      <c r="AD130" s="13">
        <f>SUMIFS(Inyecciones!$E$2:$E$14185,Inyecciones!$A$2:$A$14185,Balance!AD$4,Inyecciones!$B$2:$B$14185,Balance!$B130,Inyecciones!$C$2:$C$14185,Balance!AD$5)</f>
        <v>30064.693875460449</v>
      </c>
      <c r="AE130" s="13">
        <f>SUMIFS(Inyecciones!$E$2:$E$14185,Inyecciones!$A$2:$A$14185,Balance!AE$4,Inyecciones!$B$2:$B$14185,Balance!$B130,Inyecciones!$C$2:$C$14185,Balance!AE$5)</f>
        <v>16346.150881458019</v>
      </c>
      <c r="AF130" s="13">
        <f>SUMIFS(Inyecciones!$E$2:$E$14185,Inyecciones!$A$2:$A$14185,Balance!AF$4,Inyecciones!$B$2:$B$14185,Balance!$B130,Inyecciones!$C$2:$C$14185,Balance!AF$5)</f>
        <v>10782.06754421209</v>
      </c>
      <c r="AG130" s="13">
        <f>SUMIFS(Inyecciones!$E$2:$E$14185,Inyecciones!$A$2:$A$14185,Balance!AG$4,Inyecciones!$B$2:$B$14185,Balance!$B130,Inyecciones!$C$2:$C$14185,Balance!AG$5)</f>
        <v>15326.392907176971</v>
      </c>
      <c r="AH130" s="13">
        <f>SUMIFS(Inyecciones!$E$2:$E$14185,Inyecciones!$A$2:$A$14185,Balance!AH$4,Inyecciones!$B$2:$B$14185,Balance!$B130,Inyecciones!$C$2:$C$14185,Balance!AH$5)</f>
        <v>22740.802714224159</v>
      </c>
      <c r="AI130" s="13">
        <f>SUMIFS(Inyecciones!$E$2:$E$14185,Inyecciones!$A$2:$A$14185,Balance!AI$4,Inyecciones!$B$2:$B$14185,Balance!$B130,Inyecciones!$C$2:$C$14185,Balance!AI$5)</f>
        <v>27013.79619708168</v>
      </c>
      <c r="AJ130" s="13">
        <f>SUMIFS(Inyecciones!$E$2:$E$14185,Inyecciones!$A$2:$A$14185,Balance!AJ$4,Inyecciones!$B$2:$B$14185,Balance!$B130,Inyecciones!$C$2:$C$14185,Balance!AJ$5)</f>
        <v>22699.588380298661</v>
      </c>
      <c r="AK130" s="13">
        <f>SUMIFS(Inyecciones!$E$2:$E$14185,Inyecciones!$A$2:$A$14185,Balance!AK$4,Inyecciones!$B$2:$B$14185,Balance!$B130,Inyecciones!$C$2:$C$14185,Balance!AK$5)</f>
        <v>29043.654748278252</v>
      </c>
      <c r="AL130" s="14">
        <f>SUMIFS(Inyecciones!$E$2:$E$14185,Inyecciones!$A$2:$A$14185,Balance!AL$4,Inyecciones!$B$2:$B$14185,Balance!$B130,Inyecciones!$C$2:$C$14185,Balance!AL$5)</f>
        <v>30899.394517568118</v>
      </c>
      <c r="AM130" s="13"/>
      <c r="AN130" s="12">
        <f>SUMIFS('Retiro Mensual'!$E$2:$E$2629,'Retiro Mensual'!$A$2:$A$2629,AN$4,'Retiro Mensual'!$B$2:$B$2629,$B130,'Retiro Mensual'!$C$2:$C$2629,AN$5)</f>
        <v>0</v>
      </c>
      <c r="AO130" s="13">
        <f>SUMIFS('Retiro Mensual'!$E$2:$E$2629,'Retiro Mensual'!$A$2:$A$2629,AO$4,'Retiro Mensual'!$B$2:$B$2629,$B130,'Retiro Mensual'!$C$2:$C$2629,AO$5)</f>
        <v>0</v>
      </c>
      <c r="AP130" s="13">
        <f>SUMIFS('Retiro Mensual'!$E$2:$E$2629,'Retiro Mensual'!$A$2:$A$2629,AP$4,'Retiro Mensual'!$B$2:$B$2629,$B130,'Retiro Mensual'!$C$2:$C$2629,AP$5)</f>
        <v>0</v>
      </c>
      <c r="AQ130" s="13">
        <f>SUMIFS('Retiro Mensual'!$E$2:$E$2629,'Retiro Mensual'!$A$2:$A$2629,AQ$4,'Retiro Mensual'!$B$2:$B$2629,$B130,'Retiro Mensual'!$C$2:$C$2629,AQ$5)</f>
        <v>0</v>
      </c>
      <c r="AR130" s="13">
        <f>SUMIFS('Retiro Mensual'!$E$2:$E$2629,'Retiro Mensual'!$A$2:$A$2629,AR$4,'Retiro Mensual'!$B$2:$B$2629,$B130,'Retiro Mensual'!$C$2:$C$2629,AR$5)</f>
        <v>0</v>
      </c>
      <c r="AS130" s="13">
        <f>SUMIFS('Retiro Mensual'!$E$2:$E$2629,'Retiro Mensual'!$A$2:$A$2629,AS$4,'Retiro Mensual'!$B$2:$B$2629,$B130,'Retiro Mensual'!$C$2:$C$2629,AS$5)</f>
        <v>0</v>
      </c>
      <c r="AT130" s="13">
        <f>SUMIFS('Retiro Mensual'!$E$2:$E$2629,'Retiro Mensual'!$A$2:$A$2629,AT$4,'Retiro Mensual'!$B$2:$B$2629,$B130,'Retiro Mensual'!$C$2:$C$2629,AT$5)</f>
        <v>0</v>
      </c>
      <c r="AU130" s="13">
        <f>SUMIFS('Retiro Mensual'!$E$2:$E$2629,'Retiro Mensual'!$A$2:$A$2629,AU$4,'Retiro Mensual'!$B$2:$B$2629,$B130,'Retiro Mensual'!$C$2:$C$2629,AU$5)</f>
        <v>0</v>
      </c>
      <c r="AV130" s="13">
        <f>SUMIFS('Retiro Mensual'!$E$2:$E$2629,'Retiro Mensual'!$A$2:$A$2629,AV$4,'Retiro Mensual'!$B$2:$B$2629,$B130,'Retiro Mensual'!$C$2:$C$2629,AV$5)</f>
        <v>0</v>
      </c>
      <c r="AW130" s="13">
        <f>SUMIFS('Retiro Mensual'!$E$2:$E$2629,'Retiro Mensual'!$A$2:$A$2629,AW$4,'Retiro Mensual'!$B$2:$B$2629,$B130,'Retiro Mensual'!$C$2:$C$2629,AW$5)</f>
        <v>0</v>
      </c>
      <c r="AX130" s="13">
        <f>SUMIFS('Retiro Mensual'!$E$2:$E$2629,'Retiro Mensual'!$A$2:$A$2629,AX$4,'Retiro Mensual'!$B$2:$B$2629,$B130,'Retiro Mensual'!$C$2:$C$2629,AX$5)</f>
        <v>0</v>
      </c>
      <c r="AY130" s="14">
        <f>SUMIFS('Retiro Mensual'!$E$2:$E$2629,'Retiro Mensual'!$A$2:$A$2629,AY$4,'Retiro Mensual'!$B$2:$B$2629,$B130,'Retiro Mensual'!$C$2:$C$2629,AY$5)</f>
        <v>0</v>
      </c>
      <c r="AZ130" s="12">
        <f>SUMIFS('Retiro Mensual'!$E$2:$E$2629,'Retiro Mensual'!$A$2:$A$2629,AZ$4,'Retiro Mensual'!$B$2:$B$2629,$B130,'Retiro Mensual'!$C$2:$C$2629,AZ$5)</f>
        <v>0</v>
      </c>
      <c r="BA130" s="13">
        <f>SUMIFS('Retiro Mensual'!$E$2:$E$2629,'Retiro Mensual'!$A$2:$A$2629,BA$4,'Retiro Mensual'!$B$2:$B$2629,$B130,'Retiro Mensual'!$C$2:$C$2629,BA$5)</f>
        <v>0</v>
      </c>
      <c r="BB130" s="13">
        <f>SUMIFS('Retiro Mensual'!$E$2:$E$2629,'Retiro Mensual'!$A$2:$A$2629,BB$4,'Retiro Mensual'!$B$2:$B$2629,$B130,'Retiro Mensual'!$C$2:$C$2629,BB$5)</f>
        <v>0</v>
      </c>
      <c r="BC130" s="13">
        <f>SUMIFS('Retiro Mensual'!$E$2:$E$2629,'Retiro Mensual'!$A$2:$A$2629,BC$4,'Retiro Mensual'!$B$2:$B$2629,$B130,'Retiro Mensual'!$C$2:$C$2629,BC$5)</f>
        <v>0</v>
      </c>
      <c r="BD130" s="13">
        <f>SUMIFS('Retiro Mensual'!$E$2:$E$2629,'Retiro Mensual'!$A$2:$A$2629,BD$4,'Retiro Mensual'!$B$2:$B$2629,$B130,'Retiro Mensual'!$C$2:$C$2629,BD$5)</f>
        <v>0</v>
      </c>
      <c r="BE130" s="13">
        <f>SUMIFS('Retiro Mensual'!$E$2:$E$2629,'Retiro Mensual'!$A$2:$A$2629,BE$4,'Retiro Mensual'!$B$2:$B$2629,$B130,'Retiro Mensual'!$C$2:$C$2629,BE$5)</f>
        <v>0</v>
      </c>
      <c r="BF130" s="13">
        <f>SUMIFS('Retiro Mensual'!$E$2:$E$2629,'Retiro Mensual'!$A$2:$A$2629,BF$4,'Retiro Mensual'!$B$2:$B$2629,$B130,'Retiro Mensual'!$C$2:$C$2629,BF$5)</f>
        <v>0</v>
      </c>
      <c r="BG130" s="13">
        <f>SUMIFS('Retiro Mensual'!$E$2:$E$2629,'Retiro Mensual'!$A$2:$A$2629,BG$4,'Retiro Mensual'!$B$2:$B$2629,$B130,'Retiro Mensual'!$C$2:$C$2629,BG$5)</f>
        <v>0</v>
      </c>
      <c r="BH130" s="13">
        <f>SUMIFS('Retiro Mensual'!$E$2:$E$2629,'Retiro Mensual'!$A$2:$A$2629,BH$4,'Retiro Mensual'!$B$2:$B$2629,$B130,'Retiro Mensual'!$C$2:$C$2629,BH$5)</f>
        <v>0</v>
      </c>
      <c r="BI130" s="13">
        <f>SUMIFS('Retiro Mensual'!$E$2:$E$2629,'Retiro Mensual'!$A$2:$A$2629,BI$4,'Retiro Mensual'!$B$2:$B$2629,$B130,'Retiro Mensual'!$C$2:$C$2629,BI$5)</f>
        <v>0</v>
      </c>
      <c r="BJ130" s="13">
        <f>SUMIFS('Retiro Mensual'!$E$2:$E$2629,'Retiro Mensual'!$A$2:$A$2629,BJ$4,'Retiro Mensual'!$B$2:$B$2629,$B130,'Retiro Mensual'!$C$2:$C$2629,BJ$5)</f>
        <v>0</v>
      </c>
      <c r="BK130" s="14">
        <f>SUMIFS('Retiro Mensual'!$E$2:$E$2629,'Retiro Mensual'!$A$2:$A$2629,BK$4,'Retiro Mensual'!$B$2:$B$2629,$B130,'Retiro Mensual'!$C$2:$C$2629,BK$5)</f>
        <v>0</v>
      </c>
      <c r="BL130" s="12">
        <f>SUMIFS('Retiro Mensual'!$E$2:$E$2629,'Retiro Mensual'!$A$2:$A$2629,BL$4,'Retiro Mensual'!$B$2:$B$2629,$B130,'Retiro Mensual'!$C$2:$C$2629,BL$5)</f>
        <v>0</v>
      </c>
      <c r="BM130" s="13">
        <f>SUMIFS('Retiro Mensual'!$E$2:$E$2629,'Retiro Mensual'!$A$2:$A$2629,BM$4,'Retiro Mensual'!$B$2:$B$2629,$B130,'Retiro Mensual'!$C$2:$C$2629,BM$5)</f>
        <v>0</v>
      </c>
      <c r="BN130" s="13">
        <f>SUMIFS('Retiro Mensual'!$E$2:$E$2629,'Retiro Mensual'!$A$2:$A$2629,BN$4,'Retiro Mensual'!$B$2:$B$2629,$B130,'Retiro Mensual'!$C$2:$C$2629,BN$5)</f>
        <v>0</v>
      </c>
      <c r="BO130" s="13">
        <f>SUMIFS('Retiro Mensual'!$E$2:$E$2629,'Retiro Mensual'!$A$2:$A$2629,BO$4,'Retiro Mensual'!$B$2:$B$2629,$B130,'Retiro Mensual'!$C$2:$C$2629,BO$5)</f>
        <v>0</v>
      </c>
      <c r="BP130" s="13">
        <f>SUMIFS('Retiro Mensual'!$E$2:$E$2629,'Retiro Mensual'!$A$2:$A$2629,BP$4,'Retiro Mensual'!$B$2:$B$2629,$B130,'Retiro Mensual'!$C$2:$C$2629,BP$5)</f>
        <v>0</v>
      </c>
      <c r="BQ130" s="13">
        <f>SUMIFS('Retiro Mensual'!$E$2:$E$2629,'Retiro Mensual'!$A$2:$A$2629,BQ$4,'Retiro Mensual'!$B$2:$B$2629,$B130,'Retiro Mensual'!$C$2:$C$2629,BQ$5)</f>
        <v>0</v>
      </c>
      <c r="BR130" s="13">
        <f>SUMIFS('Retiro Mensual'!$E$2:$E$2629,'Retiro Mensual'!$A$2:$A$2629,BR$4,'Retiro Mensual'!$B$2:$B$2629,$B130,'Retiro Mensual'!$C$2:$C$2629,BR$5)</f>
        <v>0</v>
      </c>
      <c r="BS130" s="13">
        <f>SUMIFS('Retiro Mensual'!$E$2:$E$2629,'Retiro Mensual'!$A$2:$A$2629,BS$4,'Retiro Mensual'!$B$2:$B$2629,$B130,'Retiro Mensual'!$C$2:$C$2629,BS$5)</f>
        <v>0</v>
      </c>
      <c r="BT130" s="13">
        <f>SUMIFS('Retiro Mensual'!$E$2:$E$2629,'Retiro Mensual'!$A$2:$A$2629,BT$4,'Retiro Mensual'!$B$2:$B$2629,$B130,'Retiro Mensual'!$C$2:$C$2629,BT$5)</f>
        <v>0</v>
      </c>
      <c r="BU130" s="13">
        <f>SUMIFS('Retiro Mensual'!$E$2:$E$2629,'Retiro Mensual'!$A$2:$A$2629,BU$4,'Retiro Mensual'!$B$2:$B$2629,$B130,'Retiro Mensual'!$C$2:$C$2629,BU$5)</f>
        <v>0</v>
      </c>
      <c r="BV130" s="13">
        <f>SUMIFS('Retiro Mensual'!$E$2:$E$2629,'Retiro Mensual'!$A$2:$A$2629,BV$4,'Retiro Mensual'!$B$2:$B$2629,$B130,'Retiro Mensual'!$C$2:$C$2629,BV$5)</f>
        <v>0</v>
      </c>
      <c r="BW130" s="14">
        <f>SUMIFS('Retiro Mensual'!$E$2:$E$2629,'Retiro Mensual'!$A$2:$A$2629,BW$4,'Retiro Mensual'!$B$2:$B$2629,$B130,'Retiro Mensual'!$C$2:$C$2629,BW$5)</f>
        <v>0</v>
      </c>
      <c r="BX130" s="13"/>
      <c r="BY130" s="12">
        <f>SUMIFS('Compra Ventas'!$E$2:$E$2700,'Compra Ventas'!$A$2:$A$2700,BY$4,'Compra Ventas'!$B$2:$B$2700,$B130,'Compra Ventas'!$C$2:$C$2700,BY$5)</f>
        <v>0</v>
      </c>
      <c r="BZ130" s="13">
        <f>SUMIFS('Compra Ventas'!$E$2:$E$2700,'Compra Ventas'!$A$2:$A$2700,BZ$4,'Compra Ventas'!$B$2:$B$2700,$B130,'Compra Ventas'!$C$2:$C$2700,BZ$5)</f>
        <v>0</v>
      </c>
      <c r="CA130" s="13">
        <f>SUMIFS('Compra Ventas'!$E$2:$E$2700,'Compra Ventas'!$A$2:$A$2700,CA$4,'Compra Ventas'!$B$2:$B$2700,$B130,'Compra Ventas'!$C$2:$C$2700,CA$5)</f>
        <v>0</v>
      </c>
      <c r="CB130" s="13">
        <f>SUMIFS('Compra Ventas'!$E$2:$E$2700,'Compra Ventas'!$A$2:$A$2700,CB$4,'Compra Ventas'!$B$2:$B$2700,$B130,'Compra Ventas'!$C$2:$C$2700,CB$5)</f>
        <v>0</v>
      </c>
      <c r="CC130" s="13">
        <f>SUMIFS('Compra Ventas'!$E$2:$E$2700,'Compra Ventas'!$A$2:$A$2700,CC$4,'Compra Ventas'!$B$2:$B$2700,$B130,'Compra Ventas'!$C$2:$C$2700,CC$5)</f>
        <v>0</v>
      </c>
      <c r="CD130" s="13">
        <f>SUMIFS('Compra Ventas'!$E$2:$E$2700,'Compra Ventas'!$A$2:$A$2700,CD$4,'Compra Ventas'!$B$2:$B$2700,$B130,'Compra Ventas'!$C$2:$C$2700,CD$5)</f>
        <v>0</v>
      </c>
      <c r="CE130" s="13">
        <f>SUMIFS('Compra Ventas'!$E$2:$E$2700,'Compra Ventas'!$A$2:$A$2700,CE$4,'Compra Ventas'!$B$2:$B$2700,$B130,'Compra Ventas'!$C$2:$C$2700,CE$5)</f>
        <v>0</v>
      </c>
      <c r="CF130" s="13">
        <f>SUMIFS('Compra Ventas'!$E$2:$E$2700,'Compra Ventas'!$A$2:$A$2700,CF$4,'Compra Ventas'!$B$2:$B$2700,$B130,'Compra Ventas'!$C$2:$C$2700,CF$5)</f>
        <v>0</v>
      </c>
      <c r="CG130" s="13">
        <f>SUMIFS('Compra Ventas'!$E$2:$E$2700,'Compra Ventas'!$A$2:$A$2700,CG$4,'Compra Ventas'!$B$2:$B$2700,$B130,'Compra Ventas'!$C$2:$C$2700,CG$5)</f>
        <v>0</v>
      </c>
      <c r="CH130" s="13">
        <f>SUMIFS('Compra Ventas'!$E$2:$E$2700,'Compra Ventas'!$A$2:$A$2700,CH$4,'Compra Ventas'!$B$2:$B$2700,$B130,'Compra Ventas'!$C$2:$C$2700,CH$5)</f>
        <v>0</v>
      </c>
      <c r="CI130" s="13">
        <f>SUMIFS('Compra Ventas'!$E$2:$E$2700,'Compra Ventas'!$A$2:$A$2700,CI$4,'Compra Ventas'!$B$2:$B$2700,$B130,'Compra Ventas'!$C$2:$C$2700,CI$5)</f>
        <v>0</v>
      </c>
      <c r="CJ130" s="14">
        <f>SUMIFS('Compra Ventas'!$E$2:$E$2700,'Compra Ventas'!$A$2:$A$2700,CJ$4,'Compra Ventas'!$B$2:$B$2700,$B130,'Compra Ventas'!$C$2:$C$2700,CJ$5)</f>
        <v>0</v>
      </c>
      <c r="CK130" s="12">
        <f>SUMIFS('Compra Ventas'!$E$2:$E$2700,'Compra Ventas'!$A$2:$A$2700,CK$4,'Compra Ventas'!$B$2:$B$2700,$B130,'Compra Ventas'!$C$2:$C$2700,CK$5)</f>
        <v>0</v>
      </c>
      <c r="CL130" s="13">
        <f>SUMIFS('Compra Ventas'!$E$2:$E$2700,'Compra Ventas'!$A$2:$A$2700,CL$4,'Compra Ventas'!$B$2:$B$2700,$B130,'Compra Ventas'!$C$2:$C$2700,CL$5)</f>
        <v>0</v>
      </c>
      <c r="CM130" s="13">
        <f>SUMIFS('Compra Ventas'!$E$2:$E$2700,'Compra Ventas'!$A$2:$A$2700,CM$4,'Compra Ventas'!$B$2:$B$2700,$B130,'Compra Ventas'!$C$2:$C$2700,CM$5)</f>
        <v>0</v>
      </c>
      <c r="CN130" s="13">
        <f>SUMIFS('Compra Ventas'!$E$2:$E$2700,'Compra Ventas'!$A$2:$A$2700,CN$4,'Compra Ventas'!$B$2:$B$2700,$B130,'Compra Ventas'!$C$2:$C$2700,CN$5)</f>
        <v>0</v>
      </c>
      <c r="CO130" s="13">
        <f>SUMIFS('Compra Ventas'!$E$2:$E$2700,'Compra Ventas'!$A$2:$A$2700,CO$4,'Compra Ventas'!$B$2:$B$2700,$B130,'Compra Ventas'!$C$2:$C$2700,CO$5)</f>
        <v>0</v>
      </c>
      <c r="CP130" s="13">
        <f>SUMIFS('Compra Ventas'!$E$2:$E$2700,'Compra Ventas'!$A$2:$A$2700,CP$4,'Compra Ventas'!$B$2:$B$2700,$B130,'Compra Ventas'!$C$2:$C$2700,CP$5)</f>
        <v>0</v>
      </c>
      <c r="CQ130" s="13">
        <f>SUMIFS('Compra Ventas'!$E$2:$E$2700,'Compra Ventas'!$A$2:$A$2700,CQ$4,'Compra Ventas'!$B$2:$B$2700,$B130,'Compra Ventas'!$C$2:$C$2700,CQ$5)</f>
        <v>0</v>
      </c>
      <c r="CR130" s="13">
        <f>SUMIFS('Compra Ventas'!$E$2:$E$2700,'Compra Ventas'!$A$2:$A$2700,CR$4,'Compra Ventas'!$B$2:$B$2700,$B130,'Compra Ventas'!$C$2:$C$2700,CR$5)</f>
        <v>0</v>
      </c>
      <c r="CS130" s="13">
        <f>SUMIFS('Compra Ventas'!$E$2:$E$2700,'Compra Ventas'!$A$2:$A$2700,CS$4,'Compra Ventas'!$B$2:$B$2700,$B130,'Compra Ventas'!$C$2:$C$2700,CS$5)</f>
        <v>0</v>
      </c>
      <c r="CT130" s="13">
        <f>SUMIFS('Compra Ventas'!$E$2:$E$2700,'Compra Ventas'!$A$2:$A$2700,CT$4,'Compra Ventas'!$B$2:$B$2700,$B130,'Compra Ventas'!$C$2:$C$2700,CT$5)</f>
        <v>0</v>
      </c>
      <c r="CU130" s="13">
        <f>SUMIFS('Compra Ventas'!$E$2:$E$2700,'Compra Ventas'!$A$2:$A$2700,CU$4,'Compra Ventas'!$B$2:$B$2700,$B130,'Compra Ventas'!$C$2:$C$2700,CU$5)</f>
        <v>0</v>
      </c>
      <c r="CV130" s="14">
        <f>SUMIFS('Compra Ventas'!$E$2:$E$2700,'Compra Ventas'!$A$2:$A$2700,CV$4,'Compra Ventas'!$B$2:$B$2700,$B130,'Compra Ventas'!$C$2:$C$2700,CV$5)</f>
        <v>0</v>
      </c>
      <c r="CW130" s="12">
        <f>SUMIFS('Compra Ventas'!$E$2:$E$2700,'Compra Ventas'!$A$2:$A$2700,CW$4,'Compra Ventas'!$B$2:$B$2700,$B130,'Compra Ventas'!$C$2:$C$2700,CW$5)</f>
        <v>0</v>
      </c>
      <c r="CX130" s="13">
        <f>SUMIFS('Compra Ventas'!$E$2:$E$2700,'Compra Ventas'!$A$2:$A$2700,CX$4,'Compra Ventas'!$B$2:$B$2700,$B130,'Compra Ventas'!$C$2:$C$2700,CX$5)</f>
        <v>0</v>
      </c>
      <c r="CY130" s="13">
        <f>SUMIFS('Compra Ventas'!$E$2:$E$2700,'Compra Ventas'!$A$2:$A$2700,CY$4,'Compra Ventas'!$B$2:$B$2700,$B130,'Compra Ventas'!$C$2:$C$2700,CY$5)</f>
        <v>0</v>
      </c>
      <c r="CZ130" s="13">
        <f>SUMIFS('Compra Ventas'!$E$2:$E$2700,'Compra Ventas'!$A$2:$A$2700,CZ$4,'Compra Ventas'!$B$2:$B$2700,$B130,'Compra Ventas'!$C$2:$C$2700,CZ$5)</f>
        <v>0</v>
      </c>
      <c r="DA130" s="13">
        <f>SUMIFS('Compra Ventas'!$E$2:$E$2700,'Compra Ventas'!$A$2:$A$2700,DA$4,'Compra Ventas'!$B$2:$B$2700,$B130,'Compra Ventas'!$C$2:$C$2700,DA$5)</f>
        <v>0</v>
      </c>
      <c r="DB130" s="13">
        <f>SUMIFS('Compra Ventas'!$E$2:$E$2700,'Compra Ventas'!$A$2:$A$2700,DB$4,'Compra Ventas'!$B$2:$B$2700,$B130,'Compra Ventas'!$C$2:$C$2700,DB$5)</f>
        <v>0</v>
      </c>
      <c r="DC130" s="13">
        <f>SUMIFS('Compra Ventas'!$E$2:$E$2700,'Compra Ventas'!$A$2:$A$2700,DC$4,'Compra Ventas'!$B$2:$B$2700,$B130,'Compra Ventas'!$C$2:$C$2700,DC$5)</f>
        <v>0</v>
      </c>
      <c r="DD130" s="13">
        <f>SUMIFS('Compra Ventas'!$E$2:$E$2700,'Compra Ventas'!$A$2:$A$2700,DD$4,'Compra Ventas'!$B$2:$B$2700,$B130,'Compra Ventas'!$C$2:$C$2700,DD$5)</f>
        <v>0</v>
      </c>
      <c r="DE130" s="13">
        <f>SUMIFS('Compra Ventas'!$E$2:$E$2700,'Compra Ventas'!$A$2:$A$2700,DE$4,'Compra Ventas'!$B$2:$B$2700,$B130,'Compra Ventas'!$C$2:$C$2700,DE$5)</f>
        <v>0</v>
      </c>
      <c r="DF130" s="13">
        <f>SUMIFS('Compra Ventas'!$E$2:$E$2700,'Compra Ventas'!$A$2:$A$2700,DF$4,'Compra Ventas'!$B$2:$B$2700,$B130,'Compra Ventas'!$C$2:$C$2700,DF$5)</f>
        <v>0</v>
      </c>
      <c r="DG130" s="13">
        <f>SUMIFS('Compra Ventas'!$E$2:$E$2700,'Compra Ventas'!$A$2:$A$2700,DG$4,'Compra Ventas'!$B$2:$B$2700,$B130,'Compra Ventas'!$C$2:$C$2700,DG$5)</f>
        <v>0</v>
      </c>
      <c r="DH130" s="14">
        <f>SUMIFS('Compra Ventas'!$E$2:$E$2700,'Compra Ventas'!$A$2:$A$2700,DH$4,'Compra Ventas'!$B$2:$B$2700,$B130,'Compra Ventas'!$C$2:$C$2700,DH$5)</f>
        <v>0</v>
      </c>
      <c r="DI130" s="84"/>
      <c r="DJ130" s="98">
        <f>SUMIFS('Ajuste Ciclado'!D$5:D$47,'Ajuste Ciclado'!$C$5:$C$47,Balance!DJ$4,'Ajuste Ciclado'!$B$5:$B$47,Balance!$B130)</f>
        <v>0</v>
      </c>
      <c r="DK130" s="99">
        <f>SUMIFS('Ajuste Ciclado'!E$5:E$47,'Ajuste Ciclado'!$C$5:$C$47,Balance!DK$4,'Ajuste Ciclado'!$B$5:$B$47,Balance!$B130)</f>
        <v>0</v>
      </c>
      <c r="DL130" s="99">
        <f>SUMIFS('Ajuste Ciclado'!F$5:F$47,'Ajuste Ciclado'!$C$5:$C$47,Balance!DL$4,'Ajuste Ciclado'!$B$5:$B$47,Balance!$B130)</f>
        <v>0</v>
      </c>
      <c r="DM130" s="99">
        <f>SUMIFS('Ajuste Ciclado'!G$5:G$47,'Ajuste Ciclado'!$C$5:$C$47,Balance!DM$4,'Ajuste Ciclado'!$B$5:$B$47,Balance!$B130)</f>
        <v>0</v>
      </c>
      <c r="DN130" s="99">
        <f>SUMIFS('Ajuste Ciclado'!H$5:H$47,'Ajuste Ciclado'!$C$5:$C$47,Balance!DN$4,'Ajuste Ciclado'!$B$5:$B$47,Balance!$B130)</f>
        <v>0</v>
      </c>
      <c r="DO130" s="99">
        <f>SUMIFS('Ajuste Ciclado'!I$5:I$47,'Ajuste Ciclado'!$C$5:$C$47,Balance!DO$4,'Ajuste Ciclado'!$B$5:$B$47,Balance!$B130)</f>
        <v>0</v>
      </c>
      <c r="DP130" s="99">
        <f>SUMIFS('Ajuste Ciclado'!J$5:J$47,'Ajuste Ciclado'!$C$5:$C$47,Balance!DP$4,'Ajuste Ciclado'!$B$5:$B$47,Balance!$B130)</f>
        <v>0</v>
      </c>
      <c r="DQ130" s="99">
        <f>SUMIFS('Ajuste Ciclado'!K$5:K$47,'Ajuste Ciclado'!$C$5:$C$47,Balance!DQ$4,'Ajuste Ciclado'!$B$5:$B$47,Balance!$B130)</f>
        <v>0</v>
      </c>
      <c r="DR130" s="99">
        <f>SUMIFS('Ajuste Ciclado'!L$5:L$47,'Ajuste Ciclado'!$C$5:$C$47,Balance!DR$4,'Ajuste Ciclado'!$B$5:$B$47,Balance!$B130)</f>
        <v>0</v>
      </c>
      <c r="DS130" s="99">
        <f>SUMIFS('Ajuste Ciclado'!M$5:M$47,'Ajuste Ciclado'!$C$5:$C$47,Balance!DS$4,'Ajuste Ciclado'!$B$5:$B$47,Balance!$B130)</f>
        <v>0</v>
      </c>
      <c r="DT130" s="99">
        <f>SUMIFS('Ajuste Ciclado'!N$5:N$47,'Ajuste Ciclado'!$C$5:$C$47,Balance!DT$4,'Ajuste Ciclado'!$B$5:$B$47,Balance!$B130)</f>
        <v>0</v>
      </c>
      <c r="DU130" s="100">
        <f>SUMIFS('Ajuste Ciclado'!O$5:O$47,'Ajuste Ciclado'!$C$5:$C$47,Balance!DU$4,'Ajuste Ciclado'!$B$5:$B$47,Balance!$B130)</f>
        <v>0</v>
      </c>
      <c r="DV130" s="98">
        <f>SUMIFS('Ajuste Ciclado'!D$5:D$47,'Ajuste Ciclado'!$C$5:$C$47,Balance!DV$4,'Ajuste Ciclado'!$B$5:$B$47,Balance!$B130)</f>
        <v>0</v>
      </c>
      <c r="DW130" s="99">
        <f>SUMIFS('Ajuste Ciclado'!E$5:E$47,'Ajuste Ciclado'!$C$5:$C$47,Balance!DW$4,'Ajuste Ciclado'!$B$5:$B$47,Balance!$B130)</f>
        <v>0</v>
      </c>
      <c r="DX130" s="99">
        <f>SUMIFS('Ajuste Ciclado'!F$5:F$47,'Ajuste Ciclado'!$C$5:$C$47,Balance!DX$4,'Ajuste Ciclado'!$B$5:$B$47,Balance!$B130)</f>
        <v>0</v>
      </c>
      <c r="DY130" s="99">
        <f>SUMIFS('Ajuste Ciclado'!G$5:G$47,'Ajuste Ciclado'!$C$5:$C$47,Balance!DY$4,'Ajuste Ciclado'!$B$5:$B$47,Balance!$B130)</f>
        <v>0</v>
      </c>
      <c r="DZ130" s="99">
        <f>SUMIFS('Ajuste Ciclado'!H$5:H$47,'Ajuste Ciclado'!$C$5:$C$47,Balance!DZ$4,'Ajuste Ciclado'!$B$5:$B$47,Balance!$B130)</f>
        <v>0</v>
      </c>
      <c r="EA130" s="99">
        <f>SUMIFS('Ajuste Ciclado'!I$5:I$47,'Ajuste Ciclado'!$C$5:$C$47,Balance!EA$4,'Ajuste Ciclado'!$B$5:$B$47,Balance!$B130)</f>
        <v>0</v>
      </c>
      <c r="EB130" s="99">
        <f>SUMIFS('Ajuste Ciclado'!J$5:J$47,'Ajuste Ciclado'!$C$5:$C$47,Balance!EB$4,'Ajuste Ciclado'!$B$5:$B$47,Balance!$B130)</f>
        <v>0</v>
      </c>
      <c r="EC130" s="99">
        <f>SUMIFS('Ajuste Ciclado'!K$5:K$47,'Ajuste Ciclado'!$C$5:$C$47,Balance!EC$4,'Ajuste Ciclado'!$B$5:$B$47,Balance!$B130)</f>
        <v>0</v>
      </c>
      <c r="ED130" s="99">
        <f>SUMIFS('Ajuste Ciclado'!L$5:L$47,'Ajuste Ciclado'!$C$5:$C$47,Balance!ED$4,'Ajuste Ciclado'!$B$5:$B$47,Balance!$B130)</f>
        <v>0</v>
      </c>
      <c r="EE130" s="99">
        <f>SUMIFS('Ajuste Ciclado'!M$5:M$47,'Ajuste Ciclado'!$C$5:$C$47,Balance!EE$4,'Ajuste Ciclado'!$B$5:$B$47,Balance!$B130)</f>
        <v>0</v>
      </c>
      <c r="EF130" s="99">
        <f>SUMIFS('Ajuste Ciclado'!N$5:N$47,'Ajuste Ciclado'!$C$5:$C$47,Balance!EF$4,'Ajuste Ciclado'!$B$5:$B$47,Balance!$B130)</f>
        <v>0</v>
      </c>
      <c r="EG130" s="100">
        <f>SUMIFS('Ajuste Ciclado'!O$5:O$47,'Ajuste Ciclado'!$C$5:$C$47,Balance!EG$4,'Ajuste Ciclado'!$B$5:$B$47,Balance!$B130)</f>
        <v>0</v>
      </c>
      <c r="EH130" s="98">
        <f>SUMIFS('Ajuste Ciclado'!D$5:D$47,'Ajuste Ciclado'!$C$5:$C$47,Balance!EH$4,'Ajuste Ciclado'!$B$5:$B$47,Balance!$B130)</f>
        <v>0</v>
      </c>
      <c r="EI130" s="99">
        <f>SUMIFS('Ajuste Ciclado'!E$5:E$47,'Ajuste Ciclado'!$C$5:$C$47,Balance!EI$4,'Ajuste Ciclado'!$B$5:$B$47,Balance!$B130)</f>
        <v>0</v>
      </c>
      <c r="EJ130" s="99">
        <f>SUMIFS('Ajuste Ciclado'!F$5:F$47,'Ajuste Ciclado'!$C$5:$C$47,Balance!EJ$4,'Ajuste Ciclado'!$B$5:$B$47,Balance!$B130)</f>
        <v>0</v>
      </c>
      <c r="EK130" s="99">
        <f>SUMIFS('Ajuste Ciclado'!G$5:G$47,'Ajuste Ciclado'!$C$5:$C$47,Balance!EK$4,'Ajuste Ciclado'!$B$5:$B$47,Balance!$B130)</f>
        <v>0</v>
      </c>
      <c r="EL130" s="99">
        <f>SUMIFS('Ajuste Ciclado'!H$5:H$47,'Ajuste Ciclado'!$C$5:$C$47,Balance!EL$4,'Ajuste Ciclado'!$B$5:$B$47,Balance!$B130)</f>
        <v>0</v>
      </c>
      <c r="EM130" s="99">
        <f>SUMIFS('Ajuste Ciclado'!I$5:I$47,'Ajuste Ciclado'!$C$5:$C$47,Balance!EM$4,'Ajuste Ciclado'!$B$5:$B$47,Balance!$B130)</f>
        <v>0</v>
      </c>
      <c r="EN130" s="99">
        <f>SUMIFS('Ajuste Ciclado'!J$5:J$47,'Ajuste Ciclado'!$C$5:$C$47,Balance!EN$4,'Ajuste Ciclado'!$B$5:$B$47,Balance!$B130)</f>
        <v>0</v>
      </c>
      <c r="EO130" s="99">
        <f>SUMIFS('Ajuste Ciclado'!K$5:K$47,'Ajuste Ciclado'!$C$5:$C$47,Balance!EO$4,'Ajuste Ciclado'!$B$5:$B$47,Balance!$B130)</f>
        <v>0</v>
      </c>
      <c r="EP130" s="99">
        <f>SUMIFS('Ajuste Ciclado'!L$5:L$47,'Ajuste Ciclado'!$C$5:$C$47,Balance!EP$4,'Ajuste Ciclado'!$B$5:$B$47,Balance!$B130)</f>
        <v>0</v>
      </c>
      <c r="EQ130" s="99">
        <f>SUMIFS('Ajuste Ciclado'!M$5:M$47,'Ajuste Ciclado'!$C$5:$C$47,Balance!EQ$4,'Ajuste Ciclado'!$B$5:$B$47,Balance!$B130)</f>
        <v>0</v>
      </c>
      <c r="ER130" s="99">
        <f>SUMIFS('Ajuste Ciclado'!N$5:N$47,'Ajuste Ciclado'!$C$5:$C$47,Balance!ER$4,'Ajuste Ciclado'!$B$5:$B$47,Balance!$B130)</f>
        <v>0</v>
      </c>
      <c r="ES130" s="100">
        <f>SUMIFS('Ajuste Ciclado'!O$5:O$47,'Ajuste Ciclado'!$C$5:$C$47,Balance!ES$4,'Ajuste Ciclado'!$B$5:$B$47,Balance!$B130)</f>
        <v>0</v>
      </c>
      <c r="ET130" s="84"/>
      <c r="EU130" s="12">
        <f t="shared" si="181"/>
        <v>63621.306272723159</v>
      </c>
      <c r="EV130" s="13">
        <f t="shared" si="145"/>
        <v>49038.648115069373</v>
      </c>
      <c r="EW130" s="13">
        <f t="shared" si="146"/>
        <v>47026.57597620006</v>
      </c>
      <c r="EX130" s="13">
        <f t="shared" si="147"/>
        <v>28600.617357733121</v>
      </c>
      <c r="EY130" s="13">
        <f t="shared" si="148"/>
        <v>15993.1019513353</v>
      </c>
      <c r="EZ130" s="13">
        <f t="shared" si="149"/>
        <v>9621.4569193622592</v>
      </c>
      <c r="FA130" s="13">
        <f t="shared" si="150"/>
        <v>12751.43545985711</v>
      </c>
      <c r="FB130" s="13">
        <f t="shared" si="151"/>
        <v>20202.355906172241</v>
      </c>
      <c r="FC130" s="13">
        <f t="shared" si="152"/>
        <v>23848.417039246298</v>
      </c>
      <c r="FD130" s="13">
        <f t="shared" si="153"/>
        <v>6431.1423102371782</v>
      </c>
      <c r="FE130" s="13">
        <f t="shared" si="154"/>
        <v>2446.219786055316</v>
      </c>
      <c r="FF130" s="14">
        <f t="shared" si="155"/>
        <v>4217.9796922615378</v>
      </c>
      <c r="FG130" s="12">
        <f t="shared" si="156"/>
        <v>63759.399910462518</v>
      </c>
      <c r="FH130" s="13">
        <f t="shared" si="157"/>
        <v>49451.885394436402</v>
      </c>
      <c r="FI130" s="13">
        <f t="shared" si="158"/>
        <v>47408.557552604871</v>
      </c>
      <c r="FJ130" s="13">
        <f t="shared" si="159"/>
        <v>30364.481939531692</v>
      </c>
      <c r="FK130" s="13">
        <f t="shared" si="160"/>
        <v>15584.615877130989</v>
      </c>
      <c r="FL130" s="13">
        <f t="shared" si="161"/>
        <v>9849.1764927652075</v>
      </c>
      <c r="FM130" s="13">
        <f t="shared" si="162"/>
        <v>13826.130545058009</v>
      </c>
      <c r="FN130" s="13">
        <f t="shared" si="163"/>
        <v>20444.79933322312</v>
      </c>
      <c r="FO130" s="13">
        <f t="shared" si="164"/>
        <v>24523.197562641861</v>
      </c>
      <c r="FP130" s="13">
        <f t="shared" si="165"/>
        <v>10140.51760149841</v>
      </c>
      <c r="FQ130" s="13">
        <f t="shared" si="166"/>
        <v>13875.74063281698</v>
      </c>
      <c r="FR130" s="14">
        <f t="shared" si="167"/>
        <v>18774.118330924121</v>
      </c>
      <c r="FS130" s="12">
        <f t="shared" si="168"/>
        <v>63782.474482677637</v>
      </c>
      <c r="FT130" s="13">
        <f t="shared" si="169"/>
        <v>49500.04266752657</v>
      </c>
      <c r="FU130" s="13">
        <f t="shared" si="170"/>
        <v>47298.479967415748</v>
      </c>
      <c r="FV130" s="13">
        <f t="shared" si="171"/>
        <v>30064.693875460449</v>
      </c>
      <c r="FW130" s="13">
        <f t="shared" si="172"/>
        <v>16346.150881458019</v>
      </c>
      <c r="FX130" s="13">
        <f t="shared" si="173"/>
        <v>10782.06754421209</v>
      </c>
      <c r="FY130" s="13">
        <f t="shared" si="174"/>
        <v>15326.392907176971</v>
      </c>
      <c r="FZ130" s="13">
        <f t="shared" si="175"/>
        <v>22740.802714224159</v>
      </c>
      <c r="GA130" s="13">
        <f t="shared" si="176"/>
        <v>27013.79619708168</v>
      </c>
      <c r="GB130" s="13">
        <f t="shared" si="177"/>
        <v>22699.588380298661</v>
      </c>
      <c r="GC130" s="13">
        <f t="shared" si="178"/>
        <v>29043.654748278252</v>
      </c>
      <c r="GD130" s="14">
        <f t="shared" si="179"/>
        <v>30899.394517568118</v>
      </c>
      <c r="GE130" s="84"/>
      <c r="GF130" s="12">
        <f t="shared" si="182"/>
        <v>283799.25678625295</v>
      </c>
      <c r="GG130" s="13">
        <f t="shared" si="182"/>
        <v>318002.62117309414</v>
      </c>
      <c r="GH130" s="14">
        <f t="shared" si="182"/>
        <v>365497.53888337832</v>
      </c>
      <c r="GI130" s="6">
        <f t="shared" si="183"/>
        <v>1</v>
      </c>
      <c r="GJ130" s="12">
        <f t="shared" si="184"/>
        <v>0</v>
      </c>
      <c r="GK130" s="13">
        <f t="shared" si="185"/>
        <v>0</v>
      </c>
      <c r="GL130" s="14">
        <f t="shared" si="186"/>
        <v>0</v>
      </c>
      <c r="GM130" s="84"/>
      <c r="GN130" s="66">
        <f t="shared" si="187"/>
        <v>0</v>
      </c>
      <c r="GO130" s="84"/>
      <c r="GP130" s="63" t="str" cm="1">
        <f t="array" ref="GP130">INDEX($GF$4:$GH$4,1,GI130)</f>
        <v>Sample 1</v>
      </c>
      <c r="GQ130" s="12">
        <f t="shared" si="188"/>
        <v>2446.219786055316</v>
      </c>
      <c r="GR130" s="13">
        <f t="shared" si="188"/>
        <v>4217.9796922615378</v>
      </c>
      <c r="GS130" s="14">
        <f t="shared" si="188"/>
        <v>6431.1423102371782</v>
      </c>
      <c r="GT130" s="12">
        <f t="shared" si="189"/>
        <v>9849.1764927652075</v>
      </c>
      <c r="GU130" s="13">
        <f t="shared" si="189"/>
        <v>10140.51760149841</v>
      </c>
      <c r="GV130" s="14">
        <f t="shared" si="189"/>
        <v>13826.130545058009</v>
      </c>
      <c r="GW130" s="12">
        <f t="shared" si="190"/>
        <v>10782.06754421209</v>
      </c>
      <c r="GX130" s="13">
        <f t="shared" si="190"/>
        <v>15326.392907176971</v>
      </c>
      <c r="GY130" s="14">
        <f t="shared" si="190"/>
        <v>16346.150881458019</v>
      </c>
      <c r="GZ130" s="84" t="str">
        <f t="shared" si="194"/>
        <v>Sample 1</v>
      </c>
      <c r="HA130" s="12">
        <f t="shared" si="191"/>
        <v>0</v>
      </c>
      <c r="HB130" s="13">
        <f t="shared" si="191"/>
        <v>0</v>
      </c>
      <c r="HC130" s="14">
        <f t="shared" si="191"/>
        <v>0</v>
      </c>
      <c r="HD130" s="6">
        <f t="shared" si="195"/>
        <v>0</v>
      </c>
      <c r="HE130" s="84" t="str">
        <f t="shared" si="196"/>
        <v>Ok</v>
      </c>
    </row>
    <row r="131" spans="2:213" hidden="1" x14ac:dyDescent="0.3">
      <c r="B131" s="84" t="s">
        <v>334</v>
      </c>
      <c r="C131" s="12">
        <f>SUMIFS(Inyecciones!$E$2:$E$14185,Inyecciones!$A$2:$A$14185,Balance!C$4,Inyecciones!$B$2:$B$14185,Balance!$B131,Inyecciones!$C$2:$C$14185,Balance!C$5)</f>
        <v>2642.9968710572198</v>
      </c>
      <c r="D131" s="13">
        <f>SUMIFS(Inyecciones!$E$2:$E$14185,Inyecciones!$A$2:$A$14185,Balance!D$4,Inyecciones!$B$2:$B$14185,Balance!$B131,Inyecciones!$C$2:$C$14185,Balance!D$5)</f>
        <v>1373.0144782277539</v>
      </c>
      <c r="E131" s="13">
        <f>SUMIFS(Inyecciones!$E$2:$E$14185,Inyecciones!$A$2:$A$14185,Balance!E$4,Inyecciones!$B$2:$B$14185,Balance!$B131,Inyecciones!$C$2:$C$14185,Balance!E$5)</f>
        <v>1741.627375712126</v>
      </c>
      <c r="F131" s="13">
        <f>SUMIFS(Inyecciones!$E$2:$E$14185,Inyecciones!$A$2:$A$14185,Balance!F$4,Inyecciones!$B$2:$B$14185,Balance!$B131,Inyecciones!$C$2:$C$14185,Balance!F$5)</f>
        <v>1195.8319458412959</v>
      </c>
      <c r="G131" s="13">
        <f>SUMIFS(Inyecciones!$E$2:$E$14185,Inyecciones!$A$2:$A$14185,Balance!G$4,Inyecciones!$B$2:$B$14185,Balance!$B131,Inyecciones!$C$2:$C$14185,Balance!G$5)</f>
        <v>1031.8626024966279</v>
      </c>
      <c r="H131" s="13">
        <f>SUMIFS(Inyecciones!$E$2:$E$14185,Inyecciones!$A$2:$A$14185,Balance!H$4,Inyecciones!$B$2:$B$14185,Balance!$B131,Inyecciones!$C$2:$C$14185,Balance!H$5)</f>
        <v>840.07836219475507</v>
      </c>
      <c r="I131" s="13">
        <f>SUMIFS(Inyecciones!$E$2:$E$14185,Inyecciones!$A$2:$A$14185,Balance!I$4,Inyecciones!$B$2:$B$14185,Balance!$B131,Inyecciones!$C$2:$C$14185,Balance!I$5)</f>
        <v>1083.622751486831</v>
      </c>
      <c r="J131" s="13">
        <f>SUMIFS(Inyecciones!$E$2:$E$14185,Inyecciones!$A$2:$A$14185,Balance!J$4,Inyecciones!$B$2:$B$14185,Balance!$B131,Inyecciones!$C$2:$C$14185,Balance!J$5)</f>
        <v>1358.454481081091</v>
      </c>
      <c r="K131" s="13">
        <f>SUMIFS(Inyecciones!$E$2:$E$14185,Inyecciones!$A$2:$A$14185,Balance!K$4,Inyecciones!$B$2:$B$14185,Balance!$B131,Inyecciones!$C$2:$C$14185,Balance!K$5)</f>
        <v>1524.8894252013979</v>
      </c>
      <c r="L131" s="13">
        <f>SUMIFS(Inyecciones!$E$2:$E$14185,Inyecciones!$A$2:$A$14185,Balance!L$4,Inyecciones!$B$2:$B$14185,Balance!$B131,Inyecciones!$C$2:$C$14185,Balance!L$5)</f>
        <v>416.54890052910412</v>
      </c>
      <c r="M131" s="13">
        <f>SUMIFS(Inyecciones!$E$2:$E$14185,Inyecciones!$A$2:$A$14185,Balance!M$4,Inyecciones!$B$2:$B$14185,Balance!$B131,Inyecciones!$C$2:$C$14185,Balance!M$5)</f>
        <v>237.39125700972909</v>
      </c>
      <c r="N131" s="14">
        <f>SUMIFS(Inyecciones!$E$2:$E$14185,Inyecciones!$A$2:$A$14185,Balance!N$4,Inyecciones!$B$2:$B$14185,Balance!$B131,Inyecciones!$C$2:$C$14185,Balance!N$5)</f>
        <v>330.83223897793067</v>
      </c>
      <c r="O131" s="12">
        <f>SUMIFS(Inyecciones!$E$2:$E$14185,Inyecciones!$A$2:$A$14185,Balance!O$4,Inyecciones!$B$2:$B$14185,Balance!$B131,Inyecciones!$C$2:$C$14185,Balance!O$5)</f>
        <v>2647.271297380019</v>
      </c>
      <c r="P131" s="13">
        <f>SUMIFS(Inyecciones!$E$2:$E$14185,Inyecciones!$A$2:$A$14185,Balance!P$4,Inyecciones!$B$2:$B$14185,Balance!$B131,Inyecciones!$C$2:$C$14185,Balance!P$5)</f>
        <v>1374.8085917631349</v>
      </c>
      <c r="Q131" s="13">
        <f>SUMIFS(Inyecciones!$E$2:$E$14185,Inyecciones!$A$2:$A$14185,Balance!Q$4,Inyecciones!$B$2:$B$14185,Balance!$B131,Inyecciones!$C$2:$C$14185,Balance!Q$5)</f>
        <v>1756.5859388210979</v>
      </c>
      <c r="R131" s="13">
        <f>SUMIFS(Inyecciones!$E$2:$E$14185,Inyecciones!$A$2:$A$14185,Balance!R$4,Inyecciones!$B$2:$B$14185,Balance!$B131,Inyecciones!$C$2:$C$14185,Balance!R$5)</f>
        <v>1260.528735153978</v>
      </c>
      <c r="S131" s="13">
        <f>SUMIFS(Inyecciones!$E$2:$E$14185,Inyecciones!$A$2:$A$14185,Balance!S$4,Inyecciones!$B$2:$B$14185,Balance!$B131,Inyecciones!$C$2:$C$14185,Balance!S$5)</f>
        <v>1028.320100459531</v>
      </c>
      <c r="T131" s="13">
        <f>SUMIFS(Inyecciones!$E$2:$E$14185,Inyecciones!$A$2:$A$14185,Balance!T$4,Inyecciones!$B$2:$B$14185,Balance!$B131,Inyecciones!$C$2:$C$14185,Balance!T$5)</f>
        <v>839.85779182171996</v>
      </c>
      <c r="U131" s="13">
        <f>SUMIFS(Inyecciones!$E$2:$E$14185,Inyecciones!$A$2:$A$14185,Balance!U$4,Inyecciones!$B$2:$B$14185,Balance!$B131,Inyecciones!$C$2:$C$14185,Balance!U$5)</f>
        <v>1112.5218574833971</v>
      </c>
      <c r="V131" s="13">
        <f>SUMIFS(Inyecciones!$E$2:$E$14185,Inyecciones!$A$2:$A$14185,Balance!V$4,Inyecciones!$B$2:$B$14185,Balance!$B131,Inyecciones!$C$2:$C$14185,Balance!V$5)</f>
        <v>1366.7018644200939</v>
      </c>
      <c r="W131" s="13">
        <f>SUMIFS(Inyecciones!$E$2:$E$14185,Inyecciones!$A$2:$A$14185,Balance!W$4,Inyecciones!$B$2:$B$14185,Balance!$B131,Inyecciones!$C$2:$C$14185,Balance!W$5)</f>
        <v>1540.8226351583451</v>
      </c>
      <c r="X131" s="13">
        <f>SUMIFS(Inyecciones!$E$2:$E$14185,Inyecciones!$A$2:$A$14185,Balance!X$4,Inyecciones!$B$2:$B$14185,Balance!$B131,Inyecciones!$C$2:$C$14185,Balance!X$5)</f>
        <v>600.67505296427942</v>
      </c>
      <c r="Y131" s="13">
        <f>SUMIFS(Inyecciones!$E$2:$E$14185,Inyecciones!$A$2:$A$14185,Balance!Y$4,Inyecciones!$B$2:$B$14185,Balance!$B131,Inyecciones!$C$2:$C$14185,Balance!Y$5)</f>
        <v>869.31612239894071</v>
      </c>
      <c r="Z131" s="14">
        <f>SUMIFS(Inyecciones!$E$2:$E$14185,Inyecciones!$A$2:$A$14185,Balance!Z$4,Inyecciones!$B$2:$B$14185,Balance!$B131,Inyecciones!$C$2:$C$14185,Balance!Z$5)</f>
        <v>993.89592635641077</v>
      </c>
      <c r="AA131" s="12">
        <f>SUMIFS(Inyecciones!$E$2:$E$14185,Inyecciones!$A$2:$A$14185,Balance!AA$4,Inyecciones!$B$2:$B$14185,Balance!$B131,Inyecciones!$C$2:$C$14185,Balance!AA$5)</f>
        <v>2648.277859003053</v>
      </c>
      <c r="AB131" s="13">
        <f>SUMIFS(Inyecciones!$E$2:$E$14185,Inyecciones!$A$2:$A$14185,Balance!AB$4,Inyecciones!$B$2:$B$14185,Balance!$B131,Inyecciones!$C$2:$C$14185,Balance!AB$5)</f>
        <v>1375.2533640080539</v>
      </c>
      <c r="AC131" s="13">
        <f>SUMIFS(Inyecciones!$E$2:$E$14185,Inyecciones!$A$2:$A$14185,Balance!AC$4,Inyecciones!$B$2:$B$14185,Balance!$B131,Inyecciones!$C$2:$C$14185,Balance!AC$5)</f>
        <v>1750.8136147605931</v>
      </c>
      <c r="AD131" s="13">
        <f>SUMIFS(Inyecciones!$E$2:$E$14185,Inyecciones!$A$2:$A$14185,Balance!AD$4,Inyecciones!$B$2:$B$14185,Balance!$B131,Inyecciones!$C$2:$C$14185,Balance!AD$5)</f>
        <v>1252.756122440949</v>
      </c>
      <c r="AE131" s="13">
        <f>SUMIFS(Inyecciones!$E$2:$E$14185,Inyecciones!$A$2:$A$14185,Balance!AE$4,Inyecciones!$B$2:$B$14185,Balance!$B131,Inyecciones!$C$2:$C$14185,Balance!AE$5)</f>
        <v>1046.29010505101</v>
      </c>
      <c r="AF131" s="13">
        <f>SUMIFS(Inyecciones!$E$2:$E$14185,Inyecciones!$A$2:$A$14185,Balance!AF$4,Inyecciones!$B$2:$B$14185,Balance!$B131,Inyecciones!$C$2:$C$14185,Balance!AF$5)</f>
        <v>872.78905793182878</v>
      </c>
      <c r="AG131" s="13">
        <f>SUMIFS(Inyecciones!$E$2:$E$14185,Inyecciones!$A$2:$A$14185,Balance!AG$4,Inyecciones!$B$2:$B$14185,Balance!$B131,Inyecciones!$C$2:$C$14185,Balance!AG$5)</f>
        <v>1179.535969941523</v>
      </c>
      <c r="AH131" s="13">
        <f>SUMIFS(Inyecciones!$E$2:$E$14185,Inyecciones!$A$2:$A$14185,Balance!AH$4,Inyecciones!$B$2:$B$14185,Balance!$B131,Inyecciones!$C$2:$C$14185,Balance!AH$5)</f>
        <v>1483.978016074145</v>
      </c>
      <c r="AI131" s="13">
        <f>SUMIFS(Inyecciones!$E$2:$E$14185,Inyecciones!$A$2:$A$14185,Balance!AI$4,Inyecciones!$B$2:$B$14185,Balance!$B131,Inyecciones!$C$2:$C$14185,Balance!AI$5)</f>
        <v>1639.762752378241</v>
      </c>
      <c r="AJ131" s="13">
        <f>SUMIFS(Inyecciones!$E$2:$E$14185,Inyecciones!$A$2:$A$14185,Balance!AJ$4,Inyecciones!$B$2:$B$14185,Balance!$B131,Inyecciones!$C$2:$C$14185,Balance!AJ$5)</f>
        <v>1283.585589499949</v>
      </c>
      <c r="AK131" s="13">
        <f>SUMIFS(Inyecciones!$E$2:$E$14185,Inyecciones!$A$2:$A$14185,Balance!AK$4,Inyecciones!$B$2:$B$14185,Balance!$B131,Inyecciones!$C$2:$C$14185,Balance!AK$5)</f>
        <v>1645.730995983088</v>
      </c>
      <c r="AL131" s="14">
        <f>SUMIFS(Inyecciones!$E$2:$E$14185,Inyecciones!$A$2:$A$14185,Balance!AL$4,Inyecciones!$B$2:$B$14185,Balance!$B131,Inyecciones!$C$2:$C$14185,Balance!AL$5)</f>
        <v>1514.083410963897</v>
      </c>
      <c r="AM131" s="13"/>
      <c r="AN131" s="12">
        <f>SUMIFS('Retiro Mensual'!$E$2:$E$2629,'Retiro Mensual'!$A$2:$A$2629,AN$4,'Retiro Mensual'!$B$2:$B$2629,$B131,'Retiro Mensual'!$C$2:$C$2629,AN$5)</f>
        <v>0</v>
      </c>
      <c r="AO131" s="13">
        <f>SUMIFS('Retiro Mensual'!$E$2:$E$2629,'Retiro Mensual'!$A$2:$A$2629,AO$4,'Retiro Mensual'!$B$2:$B$2629,$B131,'Retiro Mensual'!$C$2:$C$2629,AO$5)</f>
        <v>0</v>
      </c>
      <c r="AP131" s="13">
        <f>SUMIFS('Retiro Mensual'!$E$2:$E$2629,'Retiro Mensual'!$A$2:$A$2629,AP$4,'Retiro Mensual'!$B$2:$B$2629,$B131,'Retiro Mensual'!$C$2:$C$2629,AP$5)</f>
        <v>0</v>
      </c>
      <c r="AQ131" s="13">
        <f>SUMIFS('Retiro Mensual'!$E$2:$E$2629,'Retiro Mensual'!$A$2:$A$2629,AQ$4,'Retiro Mensual'!$B$2:$B$2629,$B131,'Retiro Mensual'!$C$2:$C$2629,AQ$5)</f>
        <v>0</v>
      </c>
      <c r="AR131" s="13">
        <f>SUMIFS('Retiro Mensual'!$E$2:$E$2629,'Retiro Mensual'!$A$2:$A$2629,AR$4,'Retiro Mensual'!$B$2:$B$2629,$B131,'Retiro Mensual'!$C$2:$C$2629,AR$5)</f>
        <v>0</v>
      </c>
      <c r="AS131" s="13">
        <f>SUMIFS('Retiro Mensual'!$E$2:$E$2629,'Retiro Mensual'!$A$2:$A$2629,AS$4,'Retiro Mensual'!$B$2:$B$2629,$B131,'Retiro Mensual'!$C$2:$C$2629,AS$5)</f>
        <v>0</v>
      </c>
      <c r="AT131" s="13">
        <f>SUMIFS('Retiro Mensual'!$E$2:$E$2629,'Retiro Mensual'!$A$2:$A$2629,AT$4,'Retiro Mensual'!$B$2:$B$2629,$B131,'Retiro Mensual'!$C$2:$C$2629,AT$5)</f>
        <v>0</v>
      </c>
      <c r="AU131" s="13">
        <f>SUMIFS('Retiro Mensual'!$E$2:$E$2629,'Retiro Mensual'!$A$2:$A$2629,AU$4,'Retiro Mensual'!$B$2:$B$2629,$B131,'Retiro Mensual'!$C$2:$C$2629,AU$5)</f>
        <v>0</v>
      </c>
      <c r="AV131" s="13">
        <f>SUMIFS('Retiro Mensual'!$E$2:$E$2629,'Retiro Mensual'!$A$2:$A$2629,AV$4,'Retiro Mensual'!$B$2:$B$2629,$B131,'Retiro Mensual'!$C$2:$C$2629,AV$5)</f>
        <v>0</v>
      </c>
      <c r="AW131" s="13">
        <f>SUMIFS('Retiro Mensual'!$E$2:$E$2629,'Retiro Mensual'!$A$2:$A$2629,AW$4,'Retiro Mensual'!$B$2:$B$2629,$B131,'Retiro Mensual'!$C$2:$C$2629,AW$5)</f>
        <v>0</v>
      </c>
      <c r="AX131" s="13">
        <f>SUMIFS('Retiro Mensual'!$E$2:$E$2629,'Retiro Mensual'!$A$2:$A$2629,AX$4,'Retiro Mensual'!$B$2:$B$2629,$B131,'Retiro Mensual'!$C$2:$C$2629,AX$5)</f>
        <v>0</v>
      </c>
      <c r="AY131" s="14">
        <f>SUMIFS('Retiro Mensual'!$E$2:$E$2629,'Retiro Mensual'!$A$2:$A$2629,AY$4,'Retiro Mensual'!$B$2:$B$2629,$B131,'Retiro Mensual'!$C$2:$C$2629,AY$5)</f>
        <v>0</v>
      </c>
      <c r="AZ131" s="12">
        <f>SUMIFS('Retiro Mensual'!$E$2:$E$2629,'Retiro Mensual'!$A$2:$A$2629,AZ$4,'Retiro Mensual'!$B$2:$B$2629,$B131,'Retiro Mensual'!$C$2:$C$2629,AZ$5)</f>
        <v>0</v>
      </c>
      <c r="BA131" s="13">
        <f>SUMIFS('Retiro Mensual'!$E$2:$E$2629,'Retiro Mensual'!$A$2:$A$2629,BA$4,'Retiro Mensual'!$B$2:$B$2629,$B131,'Retiro Mensual'!$C$2:$C$2629,BA$5)</f>
        <v>0</v>
      </c>
      <c r="BB131" s="13">
        <f>SUMIFS('Retiro Mensual'!$E$2:$E$2629,'Retiro Mensual'!$A$2:$A$2629,BB$4,'Retiro Mensual'!$B$2:$B$2629,$B131,'Retiro Mensual'!$C$2:$C$2629,BB$5)</f>
        <v>0</v>
      </c>
      <c r="BC131" s="13">
        <f>SUMIFS('Retiro Mensual'!$E$2:$E$2629,'Retiro Mensual'!$A$2:$A$2629,BC$4,'Retiro Mensual'!$B$2:$B$2629,$B131,'Retiro Mensual'!$C$2:$C$2629,BC$5)</f>
        <v>0</v>
      </c>
      <c r="BD131" s="13">
        <f>SUMIFS('Retiro Mensual'!$E$2:$E$2629,'Retiro Mensual'!$A$2:$A$2629,BD$4,'Retiro Mensual'!$B$2:$B$2629,$B131,'Retiro Mensual'!$C$2:$C$2629,BD$5)</f>
        <v>0</v>
      </c>
      <c r="BE131" s="13">
        <f>SUMIFS('Retiro Mensual'!$E$2:$E$2629,'Retiro Mensual'!$A$2:$A$2629,BE$4,'Retiro Mensual'!$B$2:$B$2629,$B131,'Retiro Mensual'!$C$2:$C$2629,BE$5)</f>
        <v>0</v>
      </c>
      <c r="BF131" s="13">
        <f>SUMIFS('Retiro Mensual'!$E$2:$E$2629,'Retiro Mensual'!$A$2:$A$2629,BF$4,'Retiro Mensual'!$B$2:$B$2629,$B131,'Retiro Mensual'!$C$2:$C$2629,BF$5)</f>
        <v>0</v>
      </c>
      <c r="BG131" s="13">
        <f>SUMIFS('Retiro Mensual'!$E$2:$E$2629,'Retiro Mensual'!$A$2:$A$2629,BG$4,'Retiro Mensual'!$B$2:$B$2629,$B131,'Retiro Mensual'!$C$2:$C$2629,BG$5)</f>
        <v>0</v>
      </c>
      <c r="BH131" s="13">
        <f>SUMIFS('Retiro Mensual'!$E$2:$E$2629,'Retiro Mensual'!$A$2:$A$2629,BH$4,'Retiro Mensual'!$B$2:$B$2629,$B131,'Retiro Mensual'!$C$2:$C$2629,BH$5)</f>
        <v>0</v>
      </c>
      <c r="BI131" s="13">
        <f>SUMIFS('Retiro Mensual'!$E$2:$E$2629,'Retiro Mensual'!$A$2:$A$2629,BI$4,'Retiro Mensual'!$B$2:$B$2629,$B131,'Retiro Mensual'!$C$2:$C$2629,BI$5)</f>
        <v>0</v>
      </c>
      <c r="BJ131" s="13">
        <f>SUMIFS('Retiro Mensual'!$E$2:$E$2629,'Retiro Mensual'!$A$2:$A$2629,BJ$4,'Retiro Mensual'!$B$2:$B$2629,$B131,'Retiro Mensual'!$C$2:$C$2629,BJ$5)</f>
        <v>0</v>
      </c>
      <c r="BK131" s="14">
        <f>SUMIFS('Retiro Mensual'!$E$2:$E$2629,'Retiro Mensual'!$A$2:$A$2629,BK$4,'Retiro Mensual'!$B$2:$B$2629,$B131,'Retiro Mensual'!$C$2:$C$2629,BK$5)</f>
        <v>0</v>
      </c>
      <c r="BL131" s="12">
        <f>SUMIFS('Retiro Mensual'!$E$2:$E$2629,'Retiro Mensual'!$A$2:$A$2629,BL$4,'Retiro Mensual'!$B$2:$B$2629,$B131,'Retiro Mensual'!$C$2:$C$2629,BL$5)</f>
        <v>0</v>
      </c>
      <c r="BM131" s="13">
        <f>SUMIFS('Retiro Mensual'!$E$2:$E$2629,'Retiro Mensual'!$A$2:$A$2629,BM$4,'Retiro Mensual'!$B$2:$B$2629,$B131,'Retiro Mensual'!$C$2:$C$2629,BM$5)</f>
        <v>0</v>
      </c>
      <c r="BN131" s="13">
        <f>SUMIFS('Retiro Mensual'!$E$2:$E$2629,'Retiro Mensual'!$A$2:$A$2629,BN$4,'Retiro Mensual'!$B$2:$B$2629,$B131,'Retiro Mensual'!$C$2:$C$2629,BN$5)</f>
        <v>0</v>
      </c>
      <c r="BO131" s="13">
        <f>SUMIFS('Retiro Mensual'!$E$2:$E$2629,'Retiro Mensual'!$A$2:$A$2629,BO$4,'Retiro Mensual'!$B$2:$B$2629,$B131,'Retiro Mensual'!$C$2:$C$2629,BO$5)</f>
        <v>0</v>
      </c>
      <c r="BP131" s="13">
        <f>SUMIFS('Retiro Mensual'!$E$2:$E$2629,'Retiro Mensual'!$A$2:$A$2629,BP$4,'Retiro Mensual'!$B$2:$B$2629,$B131,'Retiro Mensual'!$C$2:$C$2629,BP$5)</f>
        <v>0</v>
      </c>
      <c r="BQ131" s="13">
        <f>SUMIFS('Retiro Mensual'!$E$2:$E$2629,'Retiro Mensual'!$A$2:$A$2629,BQ$4,'Retiro Mensual'!$B$2:$B$2629,$B131,'Retiro Mensual'!$C$2:$C$2629,BQ$5)</f>
        <v>0</v>
      </c>
      <c r="BR131" s="13">
        <f>SUMIFS('Retiro Mensual'!$E$2:$E$2629,'Retiro Mensual'!$A$2:$A$2629,BR$4,'Retiro Mensual'!$B$2:$B$2629,$B131,'Retiro Mensual'!$C$2:$C$2629,BR$5)</f>
        <v>0</v>
      </c>
      <c r="BS131" s="13">
        <f>SUMIFS('Retiro Mensual'!$E$2:$E$2629,'Retiro Mensual'!$A$2:$A$2629,BS$4,'Retiro Mensual'!$B$2:$B$2629,$B131,'Retiro Mensual'!$C$2:$C$2629,BS$5)</f>
        <v>0</v>
      </c>
      <c r="BT131" s="13">
        <f>SUMIFS('Retiro Mensual'!$E$2:$E$2629,'Retiro Mensual'!$A$2:$A$2629,BT$4,'Retiro Mensual'!$B$2:$B$2629,$B131,'Retiro Mensual'!$C$2:$C$2629,BT$5)</f>
        <v>0</v>
      </c>
      <c r="BU131" s="13">
        <f>SUMIFS('Retiro Mensual'!$E$2:$E$2629,'Retiro Mensual'!$A$2:$A$2629,BU$4,'Retiro Mensual'!$B$2:$B$2629,$B131,'Retiro Mensual'!$C$2:$C$2629,BU$5)</f>
        <v>0</v>
      </c>
      <c r="BV131" s="13">
        <f>SUMIFS('Retiro Mensual'!$E$2:$E$2629,'Retiro Mensual'!$A$2:$A$2629,BV$4,'Retiro Mensual'!$B$2:$B$2629,$B131,'Retiro Mensual'!$C$2:$C$2629,BV$5)</f>
        <v>0</v>
      </c>
      <c r="BW131" s="14">
        <f>SUMIFS('Retiro Mensual'!$E$2:$E$2629,'Retiro Mensual'!$A$2:$A$2629,BW$4,'Retiro Mensual'!$B$2:$B$2629,$B131,'Retiro Mensual'!$C$2:$C$2629,BW$5)</f>
        <v>0</v>
      </c>
      <c r="BX131" s="13"/>
      <c r="BY131" s="12">
        <f>SUMIFS('Compra Ventas'!$E$2:$E$2700,'Compra Ventas'!$A$2:$A$2700,BY$4,'Compra Ventas'!$B$2:$B$2700,$B131,'Compra Ventas'!$C$2:$C$2700,BY$5)</f>
        <v>0</v>
      </c>
      <c r="BZ131" s="13">
        <f>SUMIFS('Compra Ventas'!$E$2:$E$2700,'Compra Ventas'!$A$2:$A$2700,BZ$4,'Compra Ventas'!$B$2:$B$2700,$B131,'Compra Ventas'!$C$2:$C$2700,BZ$5)</f>
        <v>0</v>
      </c>
      <c r="CA131" s="13">
        <f>SUMIFS('Compra Ventas'!$E$2:$E$2700,'Compra Ventas'!$A$2:$A$2700,CA$4,'Compra Ventas'!$B$2:$B$2700,$B131,'Compra Ventas'!$C$2:$C$2700,CA$5)</f>
        <v>0</v>
      </c>
      <c r="CB131" s="13">
        <f>SUMIFS('Compra Ventas'!$E$2:$E$2700,'Compra Ventas'!$A$2:$A$2700,CB$4,'Compra Ventas'!$B$2:$B$2700,$B131,'Compra Ventas'!$C$2:$C$2700,CB$5)</f>
        <v>0</v>
      </c>
      <c r="CC131" s="13">
        <f>SUMIFS('Compra Ventas'!$E$2:$E$2700,'Compra Ventas'!$A$2:$A$2700,CC$4,'Compra Ventas'!$B$2:$B$2700,$B131,'Compra Ventas'!$C$2:$C$2700,CC$5)</f>
        <v>0</v>
      </c>
      <c r="CD131" s="13">
        <f>SUMIFS('Compra Ventas'!$E$2:$E$2700,'Compra Ventas'!$A$2:$A$2700,CD$4,'Compra Ventas'!$B$2:$B$2700,$B131,'Compra Ventas'!$C$2:$C$2700,CD$5)</f>
        <v>0</v>
      </c>
      <c r="CE131" s="13">
        <f>SUMIFS('Compra Ventas'!$E$2:$E$2700,'Compra Ventas'!$A$2:$A$2700,CE$4,'Compra Ventas'!$B$2:$B$2700,$B131,'Compra Ventas'!$C$2:$C$2700,CE$5)</f>
        <v>0</v>
      </c>
      <c r="CF131" s="13">
        <f>SUMIFS('Compra Ventas'!$E$2:$E$2700,'Compra Ventas'!$A$2:$A$2700,CF$4,'Compra Ventas'!$B$2:$B$2700,$B131,'Compra Ventas'!$C$2:$C$2700,CF$5)</f>
        <v>0</v>
      </c>
      <c r="CG131" s="13">
        <f>SUMIFS('Compra Ventas'!$E$2:$E$2700,'Compra Ventas'!$A$2:$A$2700,CG$4,'Compra Ventas'!$B$2:$B$2700,$B131,'Compra Ventas'!$C$2:$C$2700,CG$5)</f>
        <v>0</v>
      </c>
      <c r="CH131" s="13">
        <f>SUMIFS('Compra Ventas'!$E$2:$E$2700,'Compra Ventas'!$A$2:$A$2700,CH$4,'Compra Ventas'!$B$2:$B$2700,$B131,'Compra Ventas'!$C$2:$C$2700,CH$5)</f>
        <v>0</v>
      </c>
      <c r="CI131" s="13">
        <f>SUMIFS('Compra Ventas'!$E$2:$E$2700,'Compra Ventas'!$A$2:$A$2700,CI$4,'Compra Ventas'!$B$2:$B$2700,$B131,'Compra Ventas'!$C$2:$C$2700,CI$5)</f>
        <v>0</v>
      </c>
      <c r="CJ131" s="14">
        <f>SUMIFS('Compra Ventas'!$E$2:$E$2700,'Compra Ventas'!$A$2:$A$2700,CJ$4,'Compra Ventas'!$B$2:$B$2700,$B131,'Compra Ventas'!$C$2:$C$2700,CJ$5)</f>
        <v>0</v>
      </c>
      <c r="CK131" s="12">
        <f>SUMIFS('Compra Ventas'!$E$2:$E$2700,'Compra Ventas'!$A$2:$A$2700,CK$4,'Compra Ventas'!$B$2:$B$2700,$B131,'Compra Ventas'!$C$2:$C$2700,CK$5)</f>
        <v>0</v>
      </c>
      <c r="CL131" s="13">
        <f>SUMIFS('Compra Ventas'!$E$2:$E$2700,'Compra Ventas'!$A$2:$A$2700,CL$4,'Compra Ventas'!$B$2:$B$2700,$B131,'Compra Ventas'!$C$2:$C$2700,CL$5)</f>
        <v>0</v>
      </c>
      <c r="CM131" s="13">
        <f>SUMIFS('Compra Ventas'!$E$2:$E$2700,'Compra Ventas'!$A$2:$A$2700,CM$4,'Compra Ventas'!$B$2:$B$2700,$B131,'Compra Ventas'!$C$2:$C$2700,CM$5)</f>
        <v>0</v>
      </c>
      <c r="CN131" s="13">
        <f>SUMIFS('Compra Ventas'!$E$2:$E$2700,'Compra Ventas'!$A$2:$A$2700,CN$4,'Compra Ventas'!$B$2:$B$2700,$B131,'Compra Ventas'!$C$2:$C$2700,CN$5)</f>
        <v>0</v>
      </c>
      <c r="CO131" s="13">
        <f>SUMIFS('Compra Ventas'!$E$2:$E$2700,'Compra Ventas'!$A$2:$A$2700,CO$4,'Compra Ventas'!$B$2:$B$2700,$B131,'Compra Ventas'!$C$2:$C$2700,CO$5)</f>
        <v>0</v>
      </c>
      <c r="CP131" s="13">
        <f>SUMIFS('Compra Ventas'!$E$2:$E$2700,'Compra Ventas'!$A$2:$A$2700,CP$4,'Compra Ventas'!$B$2:$B$2700,$B131,'Compra Ventas'!$C$2:$C$2700,CP$5)</f>
        <v>0</v>
      </c>
      <c r="CQ131" s="13">
        <f>SUMIFS('Compra Ventas'!$E$2:$E$2700,'Compra Ventas'!$A$2:$A$2700,CQ$4,'Compra Ventas'!$B$2:$B$2700,$B131,'Compra Ventas'!$C$2:$C$2700,CQ$5)</f>
        <v>0</v>
      </c>
      <c r="CR131" s="13">
        <f>SUMIFS('Compra Ventas'!$E$2:$E$2700,'Compra Ventas'!$A$2:$A$2700,CR$4,'Compra Ventas'!$B$2:$B$2700,$B131,'Compra Ventas'!$C$2:$C$2700,CR$5)</f>
        <v>0</v>
      </c>
      <c r="CS131" s="13">
        <f>SUMIFS('Compra Ventas'!$E$2:$E$2700,'Compra Ventas'!$A$2:$A$2700,CS$4,'Compra Ventas'!$B$2:$B$2700,$B131,'Compra Ventas'!$C$2:$C$2700,CS$5)</f>
        <v>0</v>
      </c>
      <c r="CT131" s="13">
        <f>SUMIFS('Compra Ventas'!$E$2:$E$2700,'Compra Ventas'!$A$2:$A$2700,CT$4,'Compra Ventas'!$B$2:$B$2700,$B131,'Compra Ventas'!$C$2:$C$2700,CT$5)</f>
        <v>0</v>
      </c>
      <c r="CU131" s="13">
        <f>SUMIFS('Compra Ventas'!$E$2:$E$2700,'Compra Ventas'!$A$2:$A$2700,CU$4,'Compra Ventas'!$B$2:$B$2700,$B131,'Compra Ventas'!$C$2:$C$2700,CU$5)</f>
        <v>0</v>
      </c>
      <c r="CV131" s="14">
        <f>SUMIFS('Compra Ventas'!$E$2:$E$2700,'Compra Ventas'!$A$2:$A$2700,CV$4,'Compra Ventas'!$B$2:$B$2700,$B131,'Compra Ventas'!$C$2:$C$2700,CV$5)</f>
        <v>0</v>
      </c>
      <c r="CW131" s="12">
        <f>SUMIFS('Compra Ventas'!$E$2:$E$2700,'Compra Ventas'!$A$2:$A$2700,CW$4,'Compra Ventas'!$B$2:$B$2700,$B131,'Compra Ventas'!$C$2:$C$2700,CW$5)</f>
        <v>0</v>
      </c>
      <c r="CX131" s="13">
        <f>SUMIFS('Compra Ventas'!$E$2:$E$2700,'Compra Ventas'!$A$2:$A$2700,CX$4,'Compra Ventas'!$B$2:$B$2700,$B131,'Compra Ventas'!$C$2:$C$2700,CX$5)</f>
        <v>0</v>
      </c>
      <c r="CY131" s="13">
        <f>SUMIFS('Compra Ventas'!$E$2:$E$2700,'Compra Ventas'!$A$2:$A$2700,CY$4,'Compra Ventas'!$B$2:$B$2700,$B131,'Compra Ventas'!$C$2:$C$2700,CY$5)</f>
        <v>0</v>
      </c>
      <c r="CZ131" s="13">
        <f>SUMIFS('Compra Ventas'!$E$2:$E$2700,'Compra Ventas'!$A$2:$A$2700,CZ$4,'Compra Ventas'!$B$2:$B$2700,$B131,'Compra Ventas'!$C$2:$C$2700,CZ$5)</f>
        <v>0</v>
      </c>
      <c r="DA131" s="13">
        <f>SUMIFS('Compra Ventas'!$E$2:$E$2700,'Compra Ventas'!$A$2:$A$2700,DA$4,'Compra Ventas'!$B$2:$B$2700,$B131,'Compra Ventas'!$C$2:$C$2700,DA$5)</f>
        <v>0</v>
      </c>
      <c r="DB131" s="13">
        <f>SUMIFS('Compra Ventas'!$E$2:$E$2700,'Compra Ventas'!$A$2:$A$2700,DB$4,'Compra Ventas'!$B$2:$B$2700,$B131,'Compra Ventas'!$C$2:$C$2700,DB$5)</f>
        <v>0</v>
      </c>
      <c r="DC131" s="13">
        <f>SUMIFS('Compra Ventas'!$E$2:$E$2700,'Compra Ventas'!$A$2:$A$2700,DC$4,'Compra Ventas'!$B$2:$B$2700,$B131,'Compra Ventas'!$C$2:$C$2700,DC$5)</f>
        <v>0</v>
      </c>
      <c r="DD131" s="13">
        <f>SUMIFS('Compra Ventas'!$E$2:$E$2700,'Compra Ventas'!$A$2:$A$2700,DD$4,'Compra Ventas'!$B$2:$B$2700,$B131,'Compra Ventas'!$C$2:$C$2700,DD$5)</f>
        <v>0</v>
      </c>
      <c r="DE131" s="13">
        <f>SUMIFS('Compra Ventas'!$E$2:$E$2700,'Compra Ventas'!$A$2:$A$2700,DE$4,'Compra Ventas'!$B$2:$B$2700,$B131,'Compra Ventas'!$C$2:$C$2700,DE$5)</f>
        <v>0</v>
      </c>
      <c r="DF131" s="13">
        <f>SUMIFS('Compra Ventas'!$E$2:$E$2700,'Compra Ventas'!$A$2:$A$2700,DF$4,'Compra Ventas'!$B$2:$B$2700,$B131,'Compra Ventas'!$C$2:$C$2700,DF$5)</f>
        <v>0</v>
      </c>
      <c r="DG131" s="13">
        <f>SUMIFS('Compra Ventas'!$E$2:$E$2700,'Compra Ventas'!$A$2:$A$2700,DG$4,'Compra Ventas'!$B$2:$B$2700,$B131,'Compra Ventas'!$C$2:$C$2700,DG$5)</f>
        <v>0</v>
      </c>
      <c r="DH131" s="14">
        <f>SUMIFS('Compra Ventas'!$E$2:$E$2700,'Compra Ventas'!$A$2:$A$2700,DH$4,'Compra Ventas'!$B$2:$B$2700,$B131,'Compra Ventas'!$C$2:$C$2700,DH$5)</f>
        <v>0</v>
      </c>
      <c r="DI131" s="84"/>
      <c r="DJ131" s="98">
        <f>SUMIFS('Ajuste Ciclado'!D$5:D$47,'Ajuste Ciclado'!$C$5:$C$47,Balance!DJ$4,'Ajuste Ciclado'!$B$5:$B$47,Balance!$B131)</f>
        <v>0</v>
      </c>
      <c r="DK131" s="99">
        <f>SUMIFS('Ajuste Ciclado'!E$5:E$47,'Ajuste Ciclado'!$C$5:$C$47,Balance!DK$4,'Ajuste Ciclado'!$B$5:$B$47,Balance!$B131)</f>
        <v>0</v>
      </c>
      <c r="DL131" s="99">
        <f>SUMIFS('Ajuste Ciclado'!F$5:F$47,'Ajuste Ciclado'!$C$5:$C$47,Balance!DL$4,'Ajuste Ciclado'!$B$5:$B$47,Balance!$B131)</f>
        <v>0</v>
      </c>
      <c r="DM131" s="99">
        <f>SUMIFS('Ajuste Ciclado'!G$5:G$47,'Ajuste Ciclado'!$C$5:$C$47,Balance!DM$4,'Ajuste Ciclado'!$B$5:$B$47,Balance!$B131)</f>
        <v>0</v>
      </c>
      <c r="DN131" s="99">
        <f>SUMIFS('Ajuste Ciclado'!H$5:H$47,'Ajuste Ciclado'!$C$5:$C$47,Balance!DN$4,'Ajuste Ciclado'!$B$5:$B$47,Balance!$B131)</f>
        <v>0</v>
      </c>
      <c r="DO131" s="99">
        <f>SUMIFS('Ajuste Ciclado'!I$5:I$47,'Ajuste Ciclado'!$C$5:$C$47,Balance!DO$4,'Ajuste Ciclado'!$B$5:$B$47,Balance!$B131)</f>
        <v>0</v>
      </c>
      <c r="DP131" s="99">
        <f>SUMIFS('Ajuste Ciclado'!J$5:J$47,'Ajuste Ciclado'!$C$5:$C$47,Balance!DP$4,'Ajuste Ciclado'!$B$5:$B$47,Balance!$B131)</f>
        <v>0</v>
      </c>
      <c r="DQ131" s="99">
        <f>SUMIFS('Ajuste Ciclado'!K$5:K$47,'Ajuste Ciclado'!$C$5:$C$47,Balance!DQ$4,'Ajuste Ciclado'!$B$5:$B$47,Balance!$B131)</f>
        <v>0</v>
      </c>
      <c r="DR131" s="99">
        <f>SUMIFS('Ajuste Ciclado'!L$5:L$47,'Ajuste Ciclado'!$C$5:$C$47,Balance!DR$4,'Ajuste Ciclado'!$B$5:$B$47,Balance!$B131)</f>
        <v>0</v>
      </c>
      <c r="DS131" s="99">
        <f>SUMIFS('Ajuste Ciclado'!M$5:M$47,'Ajuste Ciclado'!$C$5:$C$47,Balance!DS$4,'Ajuste Ciclado'!$B$5:$B$47,Balance!$B131)</f>
        <v>0</v>
      </c>
      <c r="DT131" s="99">
        <f>SUMIFS('Ajuste Ciclado'!N$5:N$47,'Ajuste Ciclado'!$C$5:$C$47,Balance!DT$4,'Ajuste Ciclado'!$B$5:$B$47,Balance!$B131)</f>
        <v>0</v>
      </c>
      <c r="DU131" s="100">
        <f>SUMIFS('Ajuste Ciclado'!O$5:O$47,'Ajuste Ciclado'!$C$5:$C$47,Balance!DU$4,'Ajuste Ciclado'!$B$5:$B$47,Balance!$B131)</f>
        <v>0</v>
      </c>
      <c r="DV131" s="98">
        <f>SUMIFS('Ajuste Ciclado'!D$5:D$47,'Ajuste Ciclado'!$C$5:$C$47,Balance!DV$4,'Ajuste Ciclado'!$B$5:$B$47,Balance!$B131)</f>
        <v>0</v>
      </c>
      <c r="DW131" s="99">
        <f>SUMIFS('Ajuste Ciclado'!E$5:E$47,'Ajuste Ciclado'!$C$5:$C$47,Balance!DW$4,'Ajuste Ciclado'!$B$5:$B$47,Balance!$B131)</f>
        <v>0</v>
      </c>
      <c r="DX131" s="99">
        <f>SUMIFS('Ajuste Ciclado'!F$5:F$47,'Ajuste Ciclado'!$C$5:$C$47,Balance!DX$4,'Ajuste Ciclado'!$B$5:$B$47,Balance!$B131)</f>
        <v>0</v>
      </c>
      <c r="DY131" s="99">
        <f>SUMIFS('Ajuste Ciclado'!G$5:G$47,'Ajuste Ciclado'!$C$5:$C$47,Balance!DY$4,'Ajuste Ciclado'!$B$5:$B$47,Balance!$B131)</f>
        <v>0</v>
      </c>
      <c r="DZ131" s="99">
        <f>SUMIFS('Ajuste Ciclado'!H$5:H$47,'Ajuste Ciclado'!$C$5:$C$47,Balance!DZ$4,'Ajuste Ciclado'!$B$5:$B$47,Balance!$B131)</f>
        <v>0</v>
      </c>
      <c r="EA131" s="99">
        <f>SUMIFS('Ajuste Ciclado'!I$5:I$47,'Ajuste Ciclado'!$C$5:$C$47,Balance!EA$4,'Ajuste Ciclado'!$B$5:$B$47,Balance!$B131)</f>
        <v>0</v>
      </c>
      <c r="EB131" s="99">
        <f>SUMIFS('Ajuste Ciclado'!J$5:J$47,'Ajuste Ciclado'!$C$5:$C$47,Balance!EB$4,'Ajuste Ciclado'!$B$5:$B$47,Balance!$B131)</f>
        <v>0</v>
      </c>
      <c r="EC131" s="99">
        <f>SUMIFS('Ajuste Ciclado'!K$5:K$47,'Ajuste Ciclado'!$C$5:$C$47,Balance!EC$4,'Ajuste Ciclado'!$B$5:$B$47,Balance!$B131)</f>
        <v>0</v>
      </c>
      <c r="ED131" s="99">
        <f>SUMIFS('Ajuste Ciclado'!L$5:L$47,'Ajuste Ciclado'!$C$5:$C$47,Balance!ED$4,'Ajuste Ciclado'!$B$5:$B$47,Balance!$B131)</f>
        <v>0</v>
      </c>
      <c r="EE131" s="99">
        <f>SUMIFS('Ajuste Ciclado'!M$5:M$47,'Ajuste Ciclado'!$C$5:$C$47,Balance!EE$4,'Ajuste Ciclado'!$B$5:$B$47,Balance!$B131)</f>
        <v>0</v>
      </c>
      <c r="EF131" s="99">
        <f>SUMIFS('Ajuste Ciclado'!N$5:N$47,'Ajuste Ciclado'!$C$5:$C$47,Balance!EF$4,'Ajuste Ciclado'!$B$5:$B$47,Balance!$B131)</f>
        <v>0</v>
      </c>
      <c r="EG131" s="100">
        <f>SUMIFS('Ajuste Ciclado'!O$5:O$47,'Ajuste Ciclado'!$C$5:$C$47,Balance!EG$4,'Ajuste Ciclado'!$B$5:$B$47,Balance!$B131)</f>
        <v>0</v>
      </c>
      <c r="EH131" s="98">
        <f>SUMIFS('Ajuste Ciclado'!D$5:D$47,'Ajuste Ciclado'!$C$5:$C$47,Balance!EH$4,'Ajuste Ciclado'!$B$5:$B$47,Balance!$B131)</f>
        <v>0</v>
      </c>
      <c r="EI131" s="99">
        <f>SUMIFS('Ajuste Ciclado'!E$5:E$47,'Ajuste Ciclado'!$C$5:$C$47,Balance!EI$4,'Ajuste Ciclado'!$B$5:$B$47,Balance!$B131)</f>
        <v>0</v>
      </c>
      <c r="EJ131" s="99">
        <f>SUMIFS('Ajuste Ciclado'!F$5:F$47,'Ajuste Ciclado'!$C$5:$C$47,Balance!EJ$4,'Ajuste Ciclado'!$B$5:$B$47,Balance!$B131)</f>
        <v>0</v>
      </c>
      <c r="EK131" s="99">
        <f>SUMIFS('Ajuste Ciclado'!G$5:G$47,'Ajuste Ciclado'!$C$5:$C$47,Balance!EK$4,'Ajuste Ciclado'!$B$5:$B$47,Balance!$B131)</f>
        <v>0</v>
      </c>
      <c r="EL131" s="99">
        <f>SUMIFS('Ajuste Ciclado'!H$5:H$47,'Ajuste Ciclado'!$C$5:$C$47,Balance!EL$4,'Ajuste Ciclado'!$B$5:$B$47,Balance!$B131)</f>
        <v>0</v>
      </c>
      <c r="EM131" s="99">
        <f>SUMIFS('Ajuste Ciclado'!I$5:I$47,'Ajuste Ciclado'!$C$5:$C$47,Balance!EM$4,'Ajuste Ciclado'!$B$5:$B$47,Balance!$B131)</f>
        <v>0</v>
      </c>
      <c r="EN131" s="99">
        <f>SUMIFS('Ajuste Ciclado'!J$5:J$47,'Ajuste Ciclado'!$C$5:$C$47,Balance!EN$4,'Ajuste Ciclado'!$B$5:$B$47,Balance!$B131)</f>
        <v>0</v>
      </c>
      <c r="EO131" s="99">
        <f>SUMIFS('Ajuste Ciclado'!K$5:K$47,'Ajuste Ciclado'!$C$5:$C$47,Balance!EO$4,'Ajuste Ciclado'!$B$5:$B$47,Balance!$B131)</f>
        <v>0</v>
      </c>
      <c r="EP131" s="99">
        <f>SUMIFS('Ajuste Ciclado'!L$5:L$47,'Ajuste Ciclado'!$C$5:$C$47,Balance!EP$4,'Ajuste Ciclado'!$B$5:$B$47,Balance!$B131)</f>
        <v>0</v>
      </c>
      <c r="EQ131" s="99">
        <f>SUMIFS('Ajuste Ciclado'!M$5:M$47,'Ajuste Ciclado'!$C$5:$C$47,Balance!EQ$4,'Ajuste Ciclado'!$B$5:$B$47,Balance!$B131)</f>
        <v>0</v>
      </c>
      <c r="ER131" s="99">
        <f>SUMIFS('Ajuste Ciclado'!N$5:N$47,'Ajuste Ciclado'!$C$5:$C$47,Balance!ER$4,'Ajuste Ciclado'!$B$5:$B$47,Balance!$B131)</f>
        <v>0</v>
      </c>
      <c r="ES131" s="100">
        <f>SUMIFS('Ajuste Ciclado'!O$5:O$47,'Ajuste Ciclado'!$C$5:$C$47,Balance!ES$4,'Ajuste Ciclado'!$B$5:$B$47,Balance!$B131)</f>
        <v>0</v>
      </c>
      <c r="ET131" s="84"/>
      <c r="EU131" s="12">
        <f t="shared" si="181"/>
        <v>2642.9968710572198</v>
      </c>
      <c r="EV131" s="13">
        <f t="shared" si="145"/>
        <v>1373.0144782277539</v>
      </c>
      <c r="EW131" s="13">
        <f t="shared" si="146"/>
        <v>1741.627375712126</v>
      </c>
      <c r="EX131" s="13">
        <f t="shared" si="147"/>
        <v>1195.8319458412959</v>
      </c>
      <c r="EY131" s="13">
        <f t="shared" si="148"/>
        <v>1031.8626024966279</v>
      </c>
      <c r="EZ131" s="13">
        <f t="shared" si="149"/>
        <v>840.07836219475507</v>
      </c>
      <c r="FA131" s="13">
        <f t="shared" si="150"/>
        <v>1083.622751486831</v>
      </c>
      <c r="FB131" s="13">
        <f t="shared" si="151"/>
        <v>1358.454481081091</v>
      </c>
      <c r="FC131" s="13">
        <f t="shared" si="152"/>
        <v>1524.8894252013979</v>
      </c>
      <c r="FD131" s="13">
        <f t="shared" si="153"/>
        <v>416.54890052910412</v>
      </c>
      <c r="FE131" s="13">
        <f t="shared" si="154"/>
        <v>237.39125700972909</v>
      </c>
      <c r="FF131" s="14">
        <f t="shared" si="155"/>
        <v>330.83223897793067</v>
      </c>
      <c r="FG131" s="12">
        <f t="shared" si="156"/>
        <v>2647.271297380019</v>
      </c>
      <c r="FH131" s="13">
        <f t="shared" si="157"/>
        <v>1374.8085917631349</v>
      </c>
      <c r="FI131" s="13">
        <f t="shared" si="158"/>
        <v>1756.5859388210979</v>
      </c>
      <c r="FJ131" s="13">
        <f t="shared" si="159"/>
        <v>1260.528735153978</v>
      </c>
      <c r="FK131" s="13">
        <f t="shared" si="160"/>
        <v>1028.320100459531</v>
      </c>
      <c r="FL131" s="13">
        <f t="shared" si="161"/>
        <v>839.85779182171996</v>
      </c>
      <c r="FM131" s="13">
        <f t="shared" si="162"/>
        <v>1112.5218574833971</v>
      </c>
      <c r="FN131" s="13">
        <f t="shared" si="163"/>
        <v>1366.7018644200939</v>
      </c>
      <c r="FO131" s="13">
        <f t="shared" si="164"/>
        <v>1540.8226351583451</v>
      </c>
      <c r="FP131" s="13">
        <f t="shared" si="165"/>
        <v>600.67505296427942</v>
      </c>
      <c r="FQ131" s="13">
        <f t="shared" si="166"/>
        <v>869.31612239894071</v>
      </c>
      <c r="FR131" s="14">
        <f t="shared" si="167"/>
        <v>993.89592635641077</v>
      </c>
      <c r="FS131" s="12">
        <f t="shared" si="168"/>
        <v>2648.277859003053</v>
      </c>
      <c r="FT131" s="13">
        <f t="shared" si="169"/>
        <v>1375.2533640080539</v>
      </c>
      <c r="FU131" s="13">
        <f t="shared" si="170"/>
        <v>1750.8136147605931</v>
      </c>
      <c r="FV131" s="13">
        <f t="shared" si="171"/>
        <v>1252.756122440949</v>
      </c>
      <c r="FW131" s="13">
        <f t="shared" si="172"/>
        <v>1046.29010505101</v>
      </c>
      <c r="FX131" s="13">
        <f t="shared" si="173"/>
        <v>872.78905793182878</v>
      </c>
      <c r="FY131" s="13">
        <f t="shared" si="174"/>
        <v>1179.535969941523</v>
      </c>
      <c r="FZ131" s="13">
        <f t="shared" si="175"/>
        <v>1483.978016074145</v>
      </c>
      <c r="GA131" s="13">
        <f t="shared" si="176"/>
        <v>1639.762752378241</v>
      </c>
      <c r="GB131" s="13">
        <f t="shared" si="177"/>
        <v>1283.585589499949</v>
      </c>
      <c r="GC131" s="13">
        <f t="shared" si="178"/>
        <v>1645.730995983088</v>
      </c>
      <c r="GD131" s="14">
        <f t="shared" si="179"/>
        <v>1514.083410963897</v>
      </c>
      <c r="GE131" s="84"/>
      <c r="GF131" s="12">
        <f t="shared" si="182"/>
        <v>13777.150689815864</v>
      </c>
      <c r="GG131" s="13">
        <f t="shared" si="182"/>
        <v>15391.30591418095</v>
      </c>
      <c r="GH131" s="14">
        <f t="shared" si="182"/>
        <v>17692.856858036328</v>
      </c>
      <c r="GI131" s="6">
        <f t="shared" si="183"/>
        <v>1</v>
      </c>
      <c r="GJ131" s="12">
        <f t="shared" si="184"/>
        <v>0</v>
      </c>
      <c r="GK131" s="13">
        <f t="shared" si="185"/>
        <v>0</v>
      </c>
      <c r="GL131" s="14">
        <f t="shared" si="186"/>
        <v>0</v>
      </c>
      <c r="GM131" s="84"/>
      <c r="GN131" s="66">
        <f t="shared" si="187"/>
        <v>0</v>
      </c>
      <c r="GO131" s="84"/>
      <c r="GP131" s="63" t="str" cm="1">
        <f t="array" ref="GP131">INDEX($GF$4:$GH$4,1,GI131)</f>
        <v>Sample 1</v>
      </c>
      <c r="GQ131" s="12">
        <f t="shared" si="188"/>
        <v>237.39125700972909</v>
      </c>
      <c r="GR131" s="13">
        <f t="shared" si="188"/>
        <v>330.83223897793067</v>
      </c>
      <c r="GS131" s="14">
        <f t="shared" si="188"/>
        <v>416.54890052910412</v>
      </c>
      <c r="GT131" s="12">
        <f t="shared" si="189"/>
        <v>600.67505296427942</v>
      </c>
      <c r="GU131" s="13">
        <f t="shared" si="189"/>
        <v>839.85779182171996</v>
      </c>
      <c r="GV131" s="14">
        <f t="shared" si="189"/>
        <v>869.31612239894071</v>
      </c>
      <c r="GW131" s="12">
        <f t="shared" si="190"/>
        <v>872.78905793182878</v>
      </c>
      <c r="GX131" s="13">
        <f t="shared" si="190"/>
        <v>1046.29010505101</v>
      </c>
      <c r="GY131" s="14">
        <f t="shared" si="190"/>
        <v>1179.535969941523</v>
      </c>
      <c r="GZ131" s="84" t="str">
        <f t="shared" si="194"/>
        <v>Sample 1</v>
      </c>
      <c r="HA131" s="12">
        <f t="shared" si="191"/>
        <v>0</v>
      </c>
      <c r="HB131" s="13">
        <f t="shared" si="191"/>
        <v>0</v>
      </c>
      <c r="HC131" s="14">
        <f t="shared" si="191"/>
        <v>0</v>
      </c>
      <c r="HD131" s="6">
        <f t="shared" si="195"/>
        <v>0</v>
      </c>
      <c r="HE131" s="84" t="str">
        <f t="shared" si="196"/>
        <v>Ok</v>
      </c>
    </row>
    <row r="132" spans="2:213" hidden="1" x14ac:dyDescent="0.3">
      <c r="B132" s="84" t="s">
        <v>333</v>
      </c>
      <c r="C132" s="12">
        <f>SUMIFS(Inyecciones!$E$2:$E$14185,Inyecciones!$A$2:$A$14185,Balance!C$4,Inyecciones!$B$2:$B$14185,Balance!$B132,Inyecciones!$C$2:$C$14185,Balance!C$5)</f>
        <v>63621.306272723159</v>
      </c>
      <c r="D132" s="13">
        <f>SUMIFS(Inyecciones!$E$2:$E$14185,Inyecciones!$A$2:$A$14185,Balance!D$4,Inyecciones!$B$2:$B$14185,Balance!$B132,Inyecciones!$C$2:$C$14185,Balance!D$5)</f>
        <v>49038.648115069373</v>
      </c>
      <c r="E132" s="13">
        <f>SUMIFS(Inyecciones!$E$2:$E$14185,Inyecciones!$A$2:$A$14185,Balance!E$4,Inyecciones!$B$2:$B$14185,Balance!$B132,Inyecciones!$C$2:$C$14185,Balance!E$5)</f>
        <v>47026.57597620006</v>
      </c>
      <c r="F132" s="13">
        <f>SUMIFS(Inyecciones!$E$2:$E$14185,Inyecciones!$A$2:$A$14185,Balance!F$4,Inyecciones!$B$2:$B$14185,Balance!$B132,Inyecciones!$C$2:$C$14185,Balance!F$5)</f>
        <v>28600.617357733121</v>
      </c>
      <c r="G132" s="13">
        <f>SUMIFS(Inyecciones!$E$2:$E$14185,Inyecciones!$A$2:$A$14185,Balance!G$4,Inyecciones!$B$2:$B$14185,Balance!$B132,Inyecciones!$C$2:$C$14185,Balance!G$5)</f>
        <v>15993.1019513353</v>
      </c>
      <c r="H132" s="13">
        <f>SUMIFS(Inyecciones!$E$2:$E$14185,Inyecciones!$A$2:$A$14185,Balance!H$4,Inyecciones!$B$2:$B$14185,Balance!$B132,Inyecciones!$C$2:$C$14185,Balance!H$5)</f>
        <v>9621.4569193622592</v>
      </c>
      <c r="I132" s="13">
        <f>SUMIFS(Inyecciones!$E$2:$E$14185,Inyecciones!$A$2:$A$14185,Balance!I$4,Inyecciones!$B$2:$B$14185,Balance!$B132,Inyecciones!$C$2:$C$14185,Balance!I$5)</f>
        <v>12751.43545985711</v>
      </c>
      <c r="J132" s="13">
        <f>SUMIFS(Inyecciones!$E$2:$E$14185,Inyecciones!$A$2:$A$14185,Balance!J$4,Inyecciones!$B$2:$B$14185,Balance!$B132,Inyecciones!$C$2:$C$14185,Balance!J$5)</f>
        <v>20202.355906172241</v>
      </c>
      <c r="K132" s="13">
        <f>SUMIFS(Inyecciones!$E$2:$E$14185,Inyecciones!$A$2:$A$14185,Balance!K$4,Inyecciones!$B$2:$B$14185,Balance!$B132,Inyecciones!$C$2:$C$14185,Balance!K$5)</f>
        <v>23848.417039246298</v>
      </c>
      <c r="L132" s="13">
        <f>SUMIFS(Inyecciones!$E$2:$E$14185,Inyecciones!$A$2:$A$14185,Balance!L$4,Inyecciones!$B$2:$B$14185,Balance!$B132,Inyecciones!$C$2:$C$14185,Balance!L$5)</f>
        <v>6431.1423102371782</v>
      </c>
      <c r="M132" s="13">
        <f>SUMIFS(Inyecciones!$E$2:$E$14185,Inyecciones!$A$2:$A$14185,Balance!M$4,Inyecciones!$B$2:$B$14185,Balance!$B132,Inyecciones!$C$2:$C$14185,Balance!M$5)</f>
        <v>2446.219786055316</v>
      </c>
      <c r="N132" s="14">
        <f>SUMIFS(Inyecciones!$E$2:$E$14185,Inyecciones!$A$2:$A$14185,Balance!N$4,Inyecciones!$B$2:$B$14185,Balance!$B132,Inyecciones!$C$2:$C$14185,Balance!N$5)</f>
        <v>4217.9796922615378</v>
      </c>
      <c r="O132" s="12">
        <f>SUMIFS(Inyecciones!$E$2:$E$14185,Inyecciones!$A$2:$A$14185,Balance!O$4,Inyecciones!$B$2:$B$14185,Balance!$B132,Inyecciones!$C$2:$C$14185,Balance!O$5)</f>
        <v>63759.399910462518</v>
      </c>
      <c r="P132" s="13">
        <f>SUMIFS(Inyecciones!$E$2:$E$14185,Inyecciones!$A$2:$A$14185,Balance!P$4,Inyecciones!$B$2:$B$14185,Balance!$B132,Inyecciones!$C$2:$C$14185,Balance!P$5)</f>
        <v>49451.885394436402</v>
      </c>
      <c r="Q132" s="13">
        <f>SUMIFS(Inyecciones!$E$2:$E$14185,Inyecciones!$A$2:$A$14185,Balance!Q$4,Inyecciones!$B$2:$B$14185,Balance!$B132,Inyecciones!$C$2:$C$14185,Balance!Q$5)</f>
        <v>47408.557552604871</v>
      </c>
      <c r="R132" s="13">
        <f>SUMIFS(Inyecciones!$E$2:$E$14185,Inyecciones!$A$2:$A$14185,Balance!R$4,Inyecciones!$B$2:$B$14185,Balance!$B132,Inyecciones!$C$2:$C$14185,Balance!R$5)</f>
        <v>30364.481939531692</v>
      </c>
      <c r="S132" s="13">
        <f>SUMIFS(Inyecciones!$E$2:$E$14185,Inyecciones!$A$2:$A$14185,Balance!S$4,Inyecciones!$B$2:$B$14185,Balance!$B132,Inyecciones!$C$2:$C$14185,Balance!S$5)</f>
        <v>15584.615877130989</v>
      </c>
      <c r="T132" s="13">
        <f>SUMIFS(Inyecciones!$E$2:$E$14185,Inyecciones!$A$2:$A$14185,Balance!T$4,Inyecciones!$B$2:$B$14185,Balance!$B132,Inyecciones!$C$2:$C$14185,Balance!T$5)</f>
        <v>9849.1764927652075</v>
      </c>
      <c r="U132" s="13">
        <f>SUMIFS(Inyecciones!$E$2:$E$14185,Inyecciones!$A$2:$A$14185,Balance!U$4,Inyecciones!$B$2:$B$14185,Balance!$B132,Inyecciones!$C$2:$C$14185,Balance!U$5)</f>
        <v>13826.130545058009</v>
      </c>
      <c r="V132" s="13">
        <f>SUMIFS(Inyecciones!$E$2:$E$14185,Inyecciones!$A$2:$A$14185,Balance!V$4,Inyecciones!$B$2:$B$14185,Balance!$B132,Inyecciones!$C$2:$C$14185,Balance!V$5)</f>
        <v>20444.79933322312</v>
      </c>
      <c r="W132" s="13">
        <f>SUMIFS(Inyecciones!$E$2:$E$14185,Inyecciones!$A$2:$A$14185,Balance!W$4,Inyecciones!$B$2:$B$14185,Balance!$B132,Inyecciones!$C$2:$C$14185,Balance!W$5)</f>
        <v>24523.197562641861</v>
      </c>
      <c r="X132" s="13">
        <f>SUMIFS(Inyecciones!$E$2:$E$14185,Inyecciones!$A$2:$A$14185,Balance!X$4,Inyecciones!$B$2:$B$14185,Balance!$B132,Inyecciones!$C$2:$C$14185,Balance!X$5)</f>
        <v>10140.51760149841</v>
      </c>
      <c r="Y132" s="13">
        <f>SUMIFS(Inyecciones!$E$2:$E$14185,Inyecciones!$A$2:$A$14185,Balance!Y$4,Inyecciones!$B$2:$B$14185,Balance!$B132,Inyecciones!$C$2:$C$14185,Balance!Y$5)</f>
        <v>13875.74063281698</v>
      </c>
      <c r="Z132" s="14">
        <f>SUMIFS(Inyecciones!$E$2:$E$14185,Inyecciones!$A$2:$A$14185,Balance!Z$4,Inyecciones!$B$2:$B$14185,Balance!$B132,Inyecciones!$C$2:$C$14185,Balance!Z$5)</f>
        <v>18774.118330924121</v>
      </c>
      <c r="AA132" s="12">
        <f>SUMIFS(Inyecciones!$E$2:$E$14185,Inyecciones!$A$2:$A$14185,Balance!AA$4,Inyecciones!$B$2:$B$14185,Balance!$B132,Inyecciones!$C$2:$C$14185,Balance!AA$5)</f>
        <v>63782.474482677637</v>
      </c>
      <c r="AB132" s="13">
        <f>SUMIFS(Inyecciones!$E$2:$E$14185,Inyecciones!$A$2:$A$14185,Balance!AB$4,Inyecciones!$B$2:$B$14185,Balance!$B132,Inyecciones!$C$2:$C$14185,Balance!AB$5)</f>
        <v>49500.04266752657</v>
      </c>
      <c r="AC132" s="13">
        <f>SUMIFS(Inyecciones!$E$2:$E$14185,Inyecciones!$A$2:$A$14185,Balance!AC$4,Inyecciones!$B$2:$B$14185,Balance!$B132,Inyecciones!$C$2:$C$14185,Balance!AC$5)</f>
        <v>47298.479967415748</v>
      </c>
      <c r="AD132" s="13">
        <f>SUMIFS(Inyecciones!$E$2:$E$14185,Inyecciones!$A$2:$A$14185,Balance!AD$4,Inyecciones!$B$2:$B$14185,Balance!$B132,Inyecciones!$C$2:$C$14185,Balance!AD$5)</f>
        <v>30064.693875460449</v>
      </c>
      <c r="AE132" s="13">
        <f>SUMIFS(Inyecciones!$E$2:$E$14185,Inyecciones!$A$2:$A$14185,Balance!AE$4,Inyecciones!$B$2:$B$14185,Balance!$B132,Inyecciones!$C$2:$C$14185,Balance!AE$5)</f>
        <v>16346.150881458019</v>
      </c>
      <c r="AF132" s="13">
        <f>SUMIFS(Inyecciones!$E$2:$E$14185,Inyecciones!$A$2:$A$14185,Balance!AF$4,Inyecciones!$B$2:$B$14185,Balance!$B132,Inyecciones!$C$2:$C$14185,Balance!AF$5)</f>
        <v>10782.06754421209</v>
      </c>
      <c r="AG132" s="13">
        <f>SUMIFS(Inyecciones!$E$2:$E$14185,Inyecciones!$A$2:$A$14185,Balance!AG$4,Inyecciones!$B$2:$B$14185,Balance!$B132,Inyecciones!$C$2:$C$14185,Balance!AG$5)</f>
        <v>15326.392907176971</v>
      </c>
      <c r="AH132" s="13">
        <f>SUMIFS(Inyecciones!$E$2:$E$14185,Inyecciones!$A$2:$A$14185,Balance!AH$4,Inyecciones!$B$2:$B$14185,Balance!$B132,Inyecciones!$C$2:$C$14185,Balance!AH$5)</f>
        <v>22740.802714224159</v>
      </c>
      <c r="AI132" s="13">
        <f>SUMIFS(Inyecciones!$E$2:$E$14185,Inyecciones!$A$2:$A$14185,Balance!AI$4,Inyecciones!$B$2:$B$14185,Balance!$B132,Inyecciones!$C$2:$C$14185,Balance!AI$5)</f>
        <v>27013.79619708168</v>
      </c>
      <c r="AJ132" s="13">
        <f>SUMIFS(Inyecciones!$E$2:$E$14185,Inyecciones!$A$2:$A$14185,Balance!AJ$4,Inyecciones!$B$2:$B$14185,Balance!$B132,Inyecciones!$C$2:$C$14185,Balance!AJ$5)</f>
        <v>22699.588380298661</v>
      </c>
      <c r="AK132" s="13">
        <f>SUMIFS(Inyecciones!$E$2:$E$14185,Inyecciones!$A$2:$A$14185,Balance!AK$4,Inyecciones!$B$2:$B$14185,Balance!$B132,Inyecciones!$C$2:$C$14185,Balance!AK$5)</f>
        <v>29043.654748278252</v>
      </c>
      <c r="AL132" s="14">
        <f>SUMIFS(Inyecciones!$E$2:$E$14185,Inyecciones!$A$2:$A$14185,Balance!AL$4,Inyecciones!$B$2:$B$14185,Balance!$B132,Inyecciones!$C$2:$C$14185,Balance!AL$5)</f>
        <v>30899.394517568118</v>
      </c>
      <c r="AM132" s="13"/>
      <c r="AN132" s="12">
        <f>SUMIFS('Retiro Mensual'!$E$2:$E$2629,'Retiro Mensual'!$A$2:$A$2629,AN$4,'Retiro Mensual'!$B$2:$B$2629,$B132,'Retiro Mensual'!$C$2:$C$2629,AN$5)</f>
        <v>0</v>
      </c>
      <c r="AO132" s="13">
        <f>SUMIFS('Retiro Mensual'!$E$2:$E$2629,'Retiro Mensual'!$A$2:$A$2629,AO$4,'Retiro Mensual'!$B$2:$B$2629,$B132,'Retiro Mensual'!$C$2:$C$2629,AO$5)</f>
        <v>0</v>
      </c>
      <c r="AP132" s="13">
        <f>SUMIFS('Retiro Mensual'!$E$2:$E$2629,'Retiro Mensual'!$A$2:$A$2629,AP$4,'Retiro Mensual'!$B$2:$B$2629,$B132,'Retiro Mensual'!$C$2:$C$2629,AP$5)</f>
        <v>0</v>
      </c>
      <c r="AQ132" s="13">
        <f>SUMIFS('Retiro Mensual'!$E$2:$E$2629,'Retiro Mensual'!$A$2:$A$2629,AQ$4,'Retiro Mensual'!$B$2:$B$2629,$B132,'Retiro Mensual'!$C$2:$C$2629,AQ$5)</f>
        <v>0</v>
      </c>
      <c r="AR132" s="13">
        <f>SUMIFS('Retiro Mensual'!$E$2:$E$2629,'Retiro Mensual'!$A$2:$A$2629,AR$4,'Retiro Mensual'!$B$2:$B$2629,$B132,'Retiro Mensual'!$C$2:$C$2629,AR$5)</f>
        <v>0</v>
      </c>
      <c r="AS132" s="13">
        <f>SUMIFS('Retiro Mensual'!$E$2:$E$2629,'Retiro Mensual'!$A$2:$A$2629,AS$4,'Retiro Mensual'!$B$2:$B$2629,$B132,'Retiro Mensual'!$C$2:$C$2629,AS$5)</f>
        <v>0</v>
      </c>
      <c r="AT132" s="13">
        <f>SUMIFS('Retiro Mensual'!$E$2:$E$2629,'Retiro Mensual'!$A$2:$A$2629,AT$4,'Retiro Mensual'!$B$2:$B$2629,$B132,'Retiro Mensual'!$C$2:$C$2629,AT$5)</f>
        <v>0</v>
      </c>
      <c r="AU132" s="13">
        <f>SUMIFS('Retiro Mensual'!$E$2:$E$2629,'Retiro Mensual'!$A$2:$A$2629,AU$4,'Retiro Mensual'!$B$2:$B$2629,$B132,'Retiro Mensual'!$C$2:$C$2629,AU$5)</f>
        <v>0</v>
      </c>
      <c r="AV132" s="13">
        <f>SUMIFS('Retiro Mensual'!$E$2:$E$2629,'Retiro Mensual'!$A$2:$A$2629,AV$4,'Retiro Mensual'!$B$2:$B$2629,$B132,'Retiro Mensual'!$C$2:$C$2629,AV$5)</f>
        <v>0</v>
      </c>
      <c r="AW132" s="13">
        <f>SUMIFS('Retiro Mensual'!$E$2:$E$2629,'Retiro Mensual'!$A$2:$A$2629,AW$4,'Retiro Mensual'!$B$2:$B$2629,$B132,'Retiro Mensual'!$C$2:$C$2629,AW$5)</f>
        <v>0</v>
      </c>
      <c r="AX132" s="13">
        <f>SUMIFS('Retiro Mensual'!$E$2:$E$2629,'Retiro Mensual'!$A$2:$A$2629,AX$4,'Retiro Mensual'!$B$2:$B$2629,$B132,'Retiro Mensual'!$C$2:$C$2629,AX$5)</f>
        <v>0</v>
      </c>
      <c r="AY132" s="14">
        <f>SUMIFS('Retiro Mensual'!$E$2:$E$2629,'Retiro Mensual'!$A$2:$A$2629,AY$4,'Retiro Mensual'!$B$2:$B$2629,$B132,'Retiro Mensual'!$C$2:$C$2629,AY$5)</f>
        <v>0</v>
      </c>
      <c r="AZ132" s="12">
        <f>SUMIFS('Retiro Mensual'!$E$2:$E$2629,'Retiro Mensual'!$A$2:$A$2629,AZ$4,'Retiro Mensual'!$B$2:$B$2629,$B132,'Retiro Mensual'!$C$2:$C$2629,AZ$5)</f>
        <v>0</v>
      </c>
      <c r="BA132" s="13">
        <f>SUMIFS('Retiro Mensual'!$E$2:$E$2629,'Retiro Mensual'!$A$2:$A$2629,BA$4,'Retiro Mensual'!$B$2:$B$2629,$B132,'Retiro Mensual'!$C$2:$C$2629,BA$5)</f>
        <v>0</v>
      </c>
      <c r="BB132" s="13">
        <f>SUMIFS('Retiro Mensual'!$E$2:$E$2629,'Retiro Mensual'!$A$2:$A$2629,BB$4,'Retiro Mensual'!$B$2:$B$2629,$B132,'Retiro Mensual'!$C$2:$C$2629,BB$5)</f>
        <v>0</v>
      </c>
      <c r="BC132" s="13">
        <f>SUMIFS('Retiro Mensual'!$E$2:$E$2629,'Retiro Mensual'!$A$2:$A$2629,BC$4,'Retiro Mensual'!$B$2:$B$2629,$B132,'Retiro Mensual'!$C$2:$C$2629,BC$5)</f>
        <v>0</v>
      </c>
      <c r="BD132" s="13">
        <f>SUMIFS('Retiro Mensual'!$E$2:$E$2629,'Retiro Mensual'!$A$2:$A$2629,BD$4,'Retiro Mensual'!$B$2:$B$2629,$B132,'Retiro Mensual'!$C$2:$C$2629,BD$5)</f>
        <v>0</v>
      </c>
      <c r="BE132" s="13">
        <f>SUMIFS('Retiro Mensual'!$E$2:$E$2629,'Retiro Mensual'!$A$2:$A$2629,BE$4,'Retiro Mensual'!$B$2:$B$2629,$B132,'Retiro Mensual'!$C$2:$C$2629,BE$5)</f>
        <v>0</v>
      </c>
      <c r="BF132" s="13">
        <f>SUMIFS('Retiro Mensual'!$E$2:$E$2629,'Retiro Mensual'!$A$2:$A$2629,BF$4,'Retiro Mensual'!$B$2:$B$2629,$B132,'Retiro Mensual'!$C$2:$C$2629,BF$5)</f>
        <v>0</v>
      </c>
      <c r="BG132" s="13">
        <f>SUMIFS('Retiro Mensual'!$E$2:$E$2629,'Retiro Mensual'!$A$2:$A$2629,BG$4,'Retiro Mensual'!$B$2:$B$2629,$B132,'Retiro Mensual'!$C$2:$C$2629,BG$5)</f>
        <v>0</v>
      </c>
      <c r="BH132" s="13">
        <f>SUMIFS('Retiro Mensual'!$E$2:$E$2629,'Retiro Mensual'!$A$2:$A$2629,BH$4,'Retiro Mensual'!$B$2:$B$2629,$B132,'Retiro Mensual'!$C$2:$C$2629,BH$5)</f>
        <v>0</v>
      </c>
      <c r="BI132" s="13">
        <f>SUMIFS('Retiro Mensual'!$E$2:$E$2629,'Retiro Mensual'!$A$2:$A$2629,BI$4,'Retiro Mensual'!$B$2:$B$2629,$B132,'Retiro Mensual'!$C$2:$C$2629,BI$5)</f>
        <v>0</v>
      </c>
      <c r="BJ132" s="13">
        <f>SUMIFS('Retiro Mensual'!$E$2:$E$2629,'Retiro Mensual'!$A$2:$A$2629,BJ$4,'Retiro Mensual'!$B$2:$B$2629,$B132,'Retiro Mensual'!$C$2:$C$2629,BJ$5)</f>
        <v>0</v>
      </c>
      <c r="BK132" s="14">
        <f>SUMIFS('Retiro Mensual'!$E$2:$E$2629,'Retiro Mensual'!$A$2:$A$2629,BK$4,'Retiro Mensual'!$B$2:$B$2629,$B132,'Retiro Mensual'!$C$2:$C$2629,BK$5)</f>
        <v>0</v>
      </c>
      <c r="BL132" s="12">
        <f>SUMIFS('Retiro Mensual'!$E$2:$E$2629,'Retiro Mensual'!$A$2:$A$2629,BL$4,'Retiro Mensual'!$B$2:$B$2629,$B132,'Retiro Mensual'!$C$2:$C$2629,BL$5)</f>
        <v>0</v>
      </c>
      <c r="BM132" s="13">
        <f>SUMIFS('Retiro Mensual'!$E$2:$E$2629,'Retiro Mensual'!$A$2:$A$2629,BM$4,'Retiro Mensual'!$B$2:$B$2629,$B132,'Retiro Mensual'!$C$2:$C$2629,BM$5)</f>
        <v>0</v>
      </c>
      <c r="BN132" s="13">
        <f>SUMIFS('Retiro Mensual'!$E$2:$E$2629,'Retiro Mensual'!$A$2:$A$2629,BN$4,'Retiro Mensual'!$B$2:$B$2629,$B132,'Retiro Mensual'!$C$2:$C$2629,BN$5)</f>
        <v>0</v>
      </c>
      <c r="BO132" s="13">
        <f>SUMIFS('Retiro Mensual'!$E$2:$E$2629,'Retiro Mensual'!$A$2:$A$2629,BO$4,'Retiro Mensual'!$B$2:$B$2629,$B132,'Retiro Mensual'!$C$2:$C$2629,BO$5)</f>
        <v>0</v>
      </c>
      <c r="BP132" s="13">
        <f>SUMIFS('Retiro Mensual'!$E$2:$E$2629,'Retiro Mensual'!$A$2:$A$2629,BP$4,'Retiro Mensual'!$B$2:$B$2629,$B132,'Retiro Mensual'!$C$2:$C$2629,BP$5)</f>
        <v>0</v>
      </c>
      <c r="BQ132" s="13">
        <f>SUMIFS('Retiro Mensual'!$E$2:$E$2629,'Retiro Mensual'!$A$2:$A$2629,BQ$4,'Retiro Mensual'!$B$2:$B$2629,$B132,'Retiro Mensual'!$C$2:$C$2629,BQ$5)</f>
        <v>0</v>
      </c>
      <c r="BR132" s="13">
        <f>SUMIFS('Retiro Mensual'!$E$2:$E$2629,'Retiro Mensual'!$A$2:$A$2629,BR$4,'Retiro Mensual'!$B$2:$B$2629,$B132,'Retiro Mensual'!$C$2:$C$2629,BR$5)</f>
        <v>0</v>
      </c>
      <c r="BS132" s="13">
        <f>SUMIFS('Retiro Mensual'!$E$2:$E$2629,'Retiro Mensual'!$A$2:$A$2629,BS$4,'Retiro Mensual'!$B$2:$B$2629,$B132,'Retiro Mensual'!$C$2:$C$2629,BS$5)</f>
        <v>0</v>
      </c>
      <c r="BT132" s="13">
        <f>SUMIFS('Retiro Mensual'!$E$2:$E$2629,'Retiro Mensual'!$A$2:$A$2629,BT$4,'Retiro Mensual'!$B$2:$B$2629,$B132,'Retiro Mensual'!$C$2:$C$2629,BT$5)</f>
        <v>0</v>
      </c>
      <c r="BU132" s="13">
        <f>SUMIFS('Retiro Mensual'!$E$2:$E$2629,'Retiro Mensual'!$A$2:$A$2629,BU$4,'Retiro Mensual'!$B$2:$B$2629,$B132,'Retiro Mensual'!$C$2:$C$2629,BU$5)</f>
        <v>0</v>
      </c>
      <c r="BV132" s="13">
        <f>SUMIFS('Retiro Mensual'!$E$2:$E$2629,'Retiro Mensual'!$A$2:$A$2629,BV$4,'Retiro Mensual'!$B$2:$B$2629,$B132,'Retiro Mensual'!$C$2:$C$2629,BV$5)</f>
        <v>0</v>
      </c>
      <c r="BW132" s="14">
        <f>SUMIFS('Retiro Mensual'!$E$2:$E$2629,'Retiro Mensual'!$A$2:$A$2629,BW$4,'Retiro Mensual'!$B$2:$B$2629,$B132,'Retiro Mensual'!$C$2:$C$2629,BW$5)</f>
        <v>0</v>
      </c>
      <c r="BX132" s="13"/>
      <c r="BY132" s="12">
        <f>SUMIFS('Compra Ventas'!$E$2:$E$2700,'Compra Ventas'!$A$2:$A$2700,BY$4,'Compra Ventas'!$B$2:$B$2700,$B132,'Compra Ventas'!$C$2:$C$2700,BY$5)</f>
        <v>0</v>
      </c>
      <c r="BZ132" s="13">
        <f>SUMIFS('Compra Ventas'!$E$2:$E$2700,'Compra Ventas'!$A$2:$A$2700,BZ$4,'Compra Ventas'!$B$2:$B$2700,$B132,'Compra Ventas'!$C$2:$C$2700,BZ$5)</f>
        <v>0</v>
      </c>
      <c r="CA132" s="13">
        <f>SUMIFS('Compra Ventas'!$E$2:$E$2700,'Compra Ventas'!$A$2:$A$2700,CA$4,'Compra Ventas'!$B$2:$B$2700,$B132,'Compra Ventas'!$C$2:$C$2700,CA$5)</f>
        <v>0</v>
      </c>
      <c r="CB132" s="13">
        <f>SUMIFS('Compra Ventas'!$E$2:$E$2700,'Compra Ventas'!$A$2:$A$2700,CB$4,'Compra Ventas'!$B$2:$B$2700,$B132,'Compra Ventas'!$C$2:$C$2700,CB$5)</f>
        <v>0</v>
      </c>
      <c r="CC132" s="13">
        <f>SUMIFS('Compra Ventas'!$E$2:$E$2700,'Compra Ventas'!$A$2:$A$2700,CC$4,'Compra Ventas'!$B$2:$B$2700,$B132,'Compra Ventas'!$C$2:$C$2700,CC$5)</f>
        <v>0</v>
      </c>
      <c r="CD132" s="13">
        <f>SUMIFS('Compra Ventas'!$E$2:$E$2700,'Compra Ventas'!$A$2:$A$2700,CD$4,'Compra Ventas'!$B$2:$B$2700,$B132,'Compra Ventas'!$C$2:$C$2700,CD$5)</f>
        <v>0</v>
      </c>
      <c r="CE132" s="13">
        <f>SUMIFS('Compra Ventas'!$E$2:$E$2700,'Compra Ventas'!$A$2:$A$2700,CE$4,'Compra Ventas'!$B$2:$B$2700,$B132,'Compra Ventas'!$C$2:$C$2700,CE$5)</f>
        <v>0</v>
      </c>
      <c r="CF132" s="13">
        <f>SUMIFS('Compra Ventas'!$E$2:$E$2700,'Compra Ventas'!$A$2:$A$2700,CF$4,'Compra Ventas'!$B$2:$B$2700,$B132,'Compra Ventas'!$C$2:$C$2700,CF$5)</f>
        <v>0</v>
      </c>
      <c r="CG132" s="13">
        <f>SUMIFS('Compra Ventas'!$E$2:$E$2700,'Compra Ventas'!$A$2:$A$2700,CG$4,'Compra Ventas'!$B$2:$B$2700,$B132,'Compra Ventas'!$C$2:$C$2700,CG$5)</f>
        <v>0</v>
      </c>
      <c r="CH132" s="13">
        <f>SUMIFS('Compra Ventas'!$E$2:$E$2700,'Compra Ventas'!$A$2:$A$2700,CH$4,'Compra Ventas'!$B$2:$B$2700,$B132,'Compra Ventas'!$C$2:$C$2700,CH$5)</f>
        <v>0</v>
      </c>
      <c r="CI132" s="13">
        <f>SUMIFS('Compra Ventas'!$E$2:$E$2700,'Compra Ventas'!$A$2:$A$2700,CI$4,'Compra Ventas'!$B$2:$B$2700,$B132,'Compra Ventas'!$C$2:$C$2700,CI$5)</f>
        <v>0</v>
      </c>
      <c r="CJ132" s="14">
        <f>SUMIFS('Compra Ventas'!$E$2:$E$2700,'Compra Ventas'!$A$2:$A$2700,CJ$4,'Compra Ventas'!$B$2:$B$2700,$B132,'Compra Ventas'!$C$2:$C$2700,CJ$5)</f>
        <v>0</v>
      </c>
      <c r="CK132" s="12">
        <f>SUMIFS('Compra Ventas'!$E$2:$E$2700,'Compra Ventas'!$A$2:$A$2700,CK$4,'Compra Ventas'!$B$2:$B$2700,$B132,'Compra Ventas'!$C$2:$C$2700,CK$5)</f>
        <v>0</v>
      </c>
      <c r="CL132" s="13">
        <f>SUMIFS('Compra Ventas'!$E$2:$E$2700,'Compra Ventas'!$A$2:$A$2700,CL$4,'Compra Ventas'!$B$2:$B$2700,$B132,'Compra Ventas'!$C$2:$C$2700,CL$5)</f>
        <v>0</v>
      </c>
      <c r="CM132" s="13">
        <f>SUMIFS('Compra Ventas'!$E$2:$E$2700,'Compra Ventas'!$A$2:$A$2700,CM$4,'Compra Ventas'!$B$2:$B$2700,$B132,'Compra Ventas'!$C$2:$C$2700,CM$5)</f>
        <v>0</v>
      </c>
      <c r="CN132" s="13">
        <f>SUMIFS('Compra Ventas'!$E$2:$E$2700,'Compra Ventas'!$A$2:$A$2700,CN$4,'Compra Ventas'!$B$2:$B$2700,$B132,'Compra Ventas'!$C$2:$C$2700,CN$5)</f>
        <v>0</v>
      </c>
      <c r="CO132" s="13">
        <f>SUMIFS('Compra Ventas'!$E$2:$E$2700,'Compra Ventas'!$A$2:$A$2700,CO$4,'Compra Ventas'!$B$2:$B$2700,$B132,'Compra Ventas'!$C$2:$C$2700,CO$5)</f>
        <v>0</v>
      </c>
      <c r="CP132" s="13">
        <f>SUMIFS('Compra Ventas'!$E$2:$E$2700,'Compra Ventas'!$A$2:$A$2700,CP$4,'Compra Ventas'!$B$2:$B$2700,$B132,'Compra Ventas'!$C$2:$C$2700,CP$5)</f>
        <v>0</v>
      </c>
      <c r="CQ132" s="13">
        <f>SUMIFS('Compra Ventas'!$E$2:$E$2700,'Compra Ventas'!$A$2:$A$2700,CQ$4,'Compra Ventas'!$B$2:$B$2700,$B132,'Compra Ventas'!$C$2:$C$2700,CQ$5)</f>
        <v>0</v>
      </c>
      <c r="CR132" s="13">
        <f>SUMIFS('Compra Ventas'!$E$2:$E$2700,'Compra Ventas'!$A$2:$A$2700,CR$4,'Compra Ventas'!$B$2:$B$2700,$B132,'Compra Ventas'!$C$2:$C$2700,CR$5)</f>
        <v>0</v>
      </c>
      <c r="CS132" s="13">
        <f>SUMIFS('Compra Ventas'!$E$2:$E$2700,'Compra Ventas'!$A$2:$A$2700,CS$4,'Compra Ventas'!$B$2:$B$2700,$B132,'Compra Ventas'!$C$2:$C$2700,CS$5)</f>
        <v>0</v>
      </c>
      <c r="CT132" s="13">
        <f>SUMIFS('Compra Ventas'!$E$2:$E$2700,'Compra Ventas'!$A$2:$A$2700,CT$4,'Compra Ventas'!$B$2:$B$2700,$B132,'Compra Ventas'!$C$2:$C$2700,CT$5)</f>
        <v>0</v>
      </c>
      <c r="CU132" s="13">
        <f>SUMIFS('Compra Ventas'!$E$2:$E$2700,'Compra Ventas'!$A$2:$A$2700,CU$4,'Compra Ventas'!$B$2:$B$2700,$B132,'Compra Ventas'!$C$2:$C$2700,CU$5)</f>
        <v>0</v>
      </c>
      <c r="CV132" s="14">
        <f>SUMIFS('Compra Ventas'!$E$2:$E$2700,'Compra Ventas'!$A$2:$A$2700,CV$4,'Compra Ventas'!$B$2:$B$2700,$B132,'Compra Ventas'!$C$2:$C$2700,CV$5)</f>
        <v>0</v>
      </c>
      <c r="CW132" s="12">
        <f>SUMIFS('Compra Ventas'!$E$2:$E$2700,'Compra Ventas'!$A$2:$A$2700,CW$4,'Compra Ventas'!$B$2:$B$2700,$B132,'Compra Ventas'!$C$2:$C$2700,CW$5)</f>
        <v>0</v>
      </c>
      <c r="CX132" s="13">
        <f>SUMIFS('Compra Ventas'!$E$2:$E$2700,'Compra Ventas'!$A$2:$A$2700,CX$4,'Compra Ventas'!$B$2:$B$2700,$B132,'Compra Ventas'!$C$2:$C$2700,CX$5)</f>
        <v>0</v>
      </c>
      <c r="CY132" s="13">
        <f>SUMIFS('Compra Ventas'!$E$2:$E$2700,'Compra Ventas'!$A$2:$A$2700,CY$4,'Compra Ventas'!$B$2:$B$2700,$B132,'Compra Ventas'!$C$2:$C$2700,CY$5)</f>
        <v>0</v>
      </c>
      <c r="CZ132" s="13">
        <f>SUMIFS('Compra Ventas'!$E$2:$E$2700,'Compra Ventas'!$A$2:$A$2700,CZ$4,'Compra Ventas'!$B$2:$B$2700,$B132,'Compra Ventas'!$C$2:$C$2700,CZ$5)</f>
        <v>0</v>
      </c>
      <c r="DA132" s="13">
        <f>SUMIFS('Compra Ventas'!$E$2:$E$2700,'Compra Ventas'!$A$2:$A$2700,DA$4,'Compra Ventas'!$B$2:$B$2700,$B132,'Compra Ventas'!$C$2:$C$2700,DA$5)</f>
        <v>0</v>
      </c>
      <c r="DB132" s="13">
        <f>SUMIFS('Compra Ventas'!$E$2:$E$2700,'Compra Ventas'!$A$2:$A$2700,DB$4,'Compra Ventas'!$B$2:$B$2700,$B132,'Compra Ventas'!$C$2:$C$2700,DB$5)</f>
        <v>0</v>
      </c>
      <c r="DC132" s="13">
        <f>SUMIFS('Compra Ventas'!$E$2:$E$2700,'Compra Ventas'!$A$2:$A$2700,DC$4,'Compra Ventas'!$B$2:$B$2700,$B132,'Compra Ventas'!$C$2:$C$2700,DC$5)</f>
        <v>0</v>
      </c>
      <c r="DD132" s="13">
        <f>SUMIFS('Compra Ventas'!$E$2:$E$2700,'Compra Ventas'!$A$2:$A$2700,DD$4,'Compra Ventas'!$B$2:$B$2700,$B132,'Compra Ventas'!$C$2:$C$2700,DD$5)</f>
        <v>0</v>
      </c>
      <c r="DE132" s="13">
        <f>SUMIFS('Compra Ventas'!$E$2:$E$2700,'Compra Ventas'!$A$2:$A$2700,DE$4,'Compra Ventas'!$B$2:$B$2700,$B132,'Compra Ventas'!$C$2:$C$2700,DE$5)</f>
        <v>0</v>
      </c>
      <c r="DF132" s="13">
        <f>SUMIFS('Compra Ventas'!$E$2:$E$2700,'Compra Ventas'!$A$2:$A$2700,DF$4,'Compra Ventas'!$B$2:$B$2700,$B132,'Compra Ventas'!$C$2:$C$2700,DF$5)</f>
        <v>0</v>
      </c>
      <c r="DG132" s="13">
        <f>SUMIFS('Compra Ventas'!$E$2:$E$2700,'Compra Ventas'!$A$2:$A$2700,DG$4,'Compra Ventas'!$B$2:$B$2700,$B132,'Compra Ventas'!$C$2:$C$2700,DG$5)</f>
        <v>0</v>
      </c>
      <c r="DH132" s="14">
        <f>SUMIFS('Compra Ventas'!$E$2:$E$2700,'Compra Ventas'!$A$2:$A$2700,DH$4,'Compra Ventas'!$B$2:$B$2700,$B132,'Compra Ventas'!$C$2:$C$2700,DH$5)</f>
        <v>0</v>
      </c>
      <c r="DI132" s="84"/>
      <c r="DJ132" s="98">
        <f>SUMIFS('Ajuste Ciclado'!D$5:D$47,'Ajuste Ciclado'!$C$5:$C$47,Balance!DJ$4,'Ajuste Ciclado'!$B$5:$B$47,Balance!$B132)</f>
        <v>0</v>
      </c>
      <c r="DK132" s="99">
        <f>SUMIFS('Ajuste Ciclado'!E$5:E$47,'Ajuste Ciclado'!$C$5:$C$47,Balance!DK$4,'Ajuste Ciclado'!$B$5:$B$47,Balance!$B132)</f>
        <v>0</v>
      </c>
      <c r="DL132" s="99">
        <f>SUMIFS('Ajuste Ciclado'!F$5:F$47,'Ajuste Ciclado'!$C$5:$C$47,Balance!DL$4,'Ajuste Ciclado'!$B$5:$B$47,Balance!$B132)</f>
        <v>0</v>
      </c>
      <c r="DM132" s="99">
        <f>SUMIFS('Ajuste Ciclado'!G$5:G$47,'Ajuste Ciclado'!$C$5:$C$47,Balance!DM$4,'Ajuste Ciclado'!$B$5:$B$47,Balance!$B132)</f>
        <v>0</v>
      </c>
      <c r="DN132" s="99">
        <f>SUMIFS('Ajuste Ciclado'!H$5:H$47,'Ajuste Ciclado'!$C$5:$C$47,Balance!DN$4,'Ajuste Ciclado'!$B$5:$B$47,Balance!$B132)</f>
        <v>0</v>
      </c>
      <c r="DO132" s="99">
        <f>SUMIFS('Ajuste Ciclado'!I$5:I$47,'Ajuste Ciclado'!$C$5:$C$47,Balance!DO$4,'Ajuste Ciclado'!$B$5:$B$47,Balance!$B132)</f>
        <v>0</v>
      </c>
      <c r="DP132" s="99">
        <f>SUMIFS('Ajuste Ciclado'!J$5:J$47,'Ajuste Ciclado'!$C$5:$C$47,Balance!DP$4,'Ajuste Ciclado'!$B$5:$B$47,Balance!$B132)</f>
        <v>0</v>
      </c>
      <c r="DQ132" s="99">
        <f>SUMIFS('Ajuste Ciclado'!K$5:K$47,'Ajuste Ciclado'!$C$5:$C$47,Balance!DQ$4,'Ajuste Ciclado'!$B$5:$B$47,Balance!$B132)</f>
        <v>0</v>
      </c>
      <c r="DR132" s="99">
        <f>SUMIFS('Ajuste Ciclado'!L$5:L$47,'Ajuste Ciclado'!$C$5:$C$47,Balance!DR$4,'Ajuste Ciclado'!$B$5:$B$47,Balance!$B132)</f>
        <v>0</v>
      </c>
      <c r="DS132" s="99">
        <f>SUMIFS('Ajuste Ciclado'!M$5:M$47,'Ajuste Ciclado'!$C$5:$C$47,Balance!DS$4,'Ajuste Ciclado'!$B$5:$B$47,Balance!$B132)</f>
        <v>0</v>
      </c>
      <c r="DT132" s="99">
        <f>SUMIFS('Ajuste Ciclado'!N$5:N$47,'Ajuste Ciclado'!$C$5:$C$47,Balance!DT$4,'Ajuste Ciclado'!$B$5:$B$47,Balance!$B132)</f>
        <v>0</v>
      </c>
      <c r="DU132" s="100">
        <f>SUMIFS('Ajuste Ciclado'!O$5:O$47,'Ajuste Ciclado'!$C$5:$C$47,Balance!DU$4,'Ajuste Ciclado'!$B$5:$B$47,Balance!$B132)</f>
        <v>0</v>
      </c>
      <c r="DV132" s="98">
        <f>SUMIFS('Ajuste Ciclado'!D$5:D$47,'Ajuste Ciclado'!$C$5:$C$47,Balance!DV$4,'Ajuste Ciclado'!$B$5:$B$47,Balance!$B132)</f>
        <v>0</v>
      </c>
      <c r="DW132" s="99">
        <f>SUMIFS('Ajuste Ciclado'!E$5:E$47,'Ajuste Ciclado'!$C$5:$C$47,Balance!DW$4,'Ajuste Ciclado'!$B$5:$B$47,Balance!$B132)</f>
        <v>0</v>
      </c>
      <c r="DX132" s="99">
        <f>SUMIFS('Ajuste Ciclado'!F$5:F$47,'Ajuste Ciclado'!$C$5:$C$47,Balance!DX$4,'Ajuste Ciclado'!$B$5:$B$47,Balance!$B132)</f>
        <v>0</v>
      </c>
      <c r="DY132" s="99">
        <f>SUMIFS('Ajuste Ciclado'!G$5:G$47,'Ajuste Ciclado'!$C$5:$C$47,Balance!DY$4,'Ajuste Ciclado'!$B$5:$B$47,Balance!$B132)</f>
        <v>0</v>
      </c>
      <c r="DZ132" s="99">
        <f>SUMIFS('Ajuste Ciclado'!H$5:H$47,'Ajuste Ciclado'!$C$5:$C$47,Balance!DZ$4,'Ajuste Ciclado'!$B$5:$B$47,Balance!$B132)</f>
        <v>0</v>
      </c>
      <c r="EA132" s="99">
        <f>SUMIFS('Ajuste Ciclado'!I$5:I$47,'Ajuste Ciclado'!$C$5:$C$47,Balance!EA$4,'Ajuste Ciclado'!$B$5:$B$47,Balance!$B132)</f>
        <v>0</v>
      </c>
      <c r="EB132" s="99">
        <f>SUMIFS('Ajuste Ciclado'!J$5:J$47,'Ajuste Ciclado'!$C$5:$C$47,Balance!EB$4,'Ajuste Ciclado'!$B$5:$B$47,Balance!$B132)</f>
        <v>0</v>
      </c>
      <c r="EC132" s="99">
        <f>SUMIFS('Ajuste Ciclado'!K$5:K$47,'Ajuste Ciclado'!$C$5:$C$47,Balance!EC$4,'Ajuste Ciclado'!$B$5:$B$47,Balance!$B132)</f>
        <v>0</v>
      </c>
      <c r="ED132" s="99">
        <f>SUMIFS('Ajuste Ciclado'!L$5:L$47,'Ajuste Ciclado'!$C$5:$C$47,Balance!ED$4,'Ajuste Ciclado'!$B$5:$B$47,Balance!$B132)</f>
        <v>0</v>
      </c>
      <c r="EE132" s="99">
        <f>SUMIFS('Ajuste Ciclado'!M$5:M$47,'Ajuste Ciclado'!$C$5:$C$47,Balance!EE$4,'Ajuste Ciclado'!$B$5:$B$47,Balance!$B132)</f>
        <v>0</v>
      </c>
      <c r="EF132" s="99">
        <f>SUMIFS('Ajuste Ciclado'!N$5:N$47,'Ajuste Ciclado'!$C$5:$C$47,Balance!EF$4,'Ajuste Ciclado'!$B$5:$B$47,Balance!$B132)</f>
        <v>0</v>
      </c>
      <c r="EG132" s="100">
        <f>SUMIFS('Ajuste Ciclado'!O$5:O$47,'Ajuste Ciclado'!$C$5:$C$47,Balance!EG$4,'Ajuste Ciclado'!$B$5:$B$47,Balance!$B132)</f>
        <v>0</v>
      </c>
      <c r="EH132" s="98">
        <f>SUMIFS('Ajuste Ciclado'!D$5:D$47,'Ajuste Ciclado'!$C$5:$C$47,Balance!EH$4,'Ajuste Ciclado'!$B$5:$B$47,Balance!$B132)</f>
        <v>0</v>
      </c>
      <c r="EI132" s="99">
        <f>SUMIFS('Ajuste Ciclado'!E$5:E$47,'Ajuste Ciclado'!$C$5:$C$47,Balance!EI$4,'Ajuste Ciclado'!$B$5:$B$47,Balance!$B132)</f>
        <v>0</v>
      </c>
      <c r="EJ132" s="99">
        <f>SUMIFS('Ajuste Ciclado'!F$5:F$47,'Ajuste Ciclado'!$C$5:$C$47,Balance!EJ$4,'Ajuste Ciclado'!$B$5:$B$47,Balance!$B132)</f>
        <v>0</v>
      </c>
      <c r="EK132" s="99">
        <f>SUMIFS('Ajuste Ciclado'!G$5:G$47,'Ajuste Ciclado'!$C$5:$C$47,Balance!EK$4,'Ajuste Ciclado'!$B$5:$B$47,Balance!$B132)</f>
        <v>0</v>
      </c>
      <c r="EL132" s="99">
        <f>SUMIFS('Ajuste Ciclado'!H$5:H$47,'Ajuste Ciclado'!$C$5:$C$47,Balance!EL$4,'Ajuste Ciclado'!$B$5:$B$47,Balance!$B132)</f>
        <v>0</v>
      </c>
      <c r="EM132" s="99">
        <f>SUMIFS('Ajuste Ciclado'!I$5:I$47,'Ajuste Ciclado'!$C$5:$C$47,Balance!EM$4,'Ajuste Ciclado'!$B$5:$B$47,Balance!$B132)</f>
        <v>0</v>
      </c>
      <c r="EN132" s="99">
        <f>SUMIFS('Ajuste Ciclado'!J$5:J$47,'Ajuste Ciclado'!$C$5:$C$47,Balance!EN$4,'Ajuste Ciclado'!$B$5:$B$47,Balance!$B132)</f>
        <v>0</v>
      </c>
      <c r="EO132" s="99">
        <f>SUMIFS('Ajuste Ciclado'!K$5:K$47,'Ajuste Ciclado'!$C$5:$C$47,Balance!EO$4,'Ajuste Ciclado'!$B$5:$B$47,Balance!$B132)</f>
        <v>0</v>
      </c>
      <c r="EP132" s="99">
        <f>SUMIFS('Ajuste Ciclado'!L$5:L$47,'Ajuste Ciclado'!$C$5:$C$47,Balance!EP$4,'Ajuste Ciclado'!$B$5:$B$47,Balance!$B132)</f>
        <v>0</v>
      </c>
      <c r="EQ132" s="99">
        <f>SUMIFS('Ajuste Ciclado'!M$5:M$47,'Ajuste Ciclado'!$C$5:$C$47,Balance!EQ$4,'Ajuste Ciclado'!$B$5:$B$47,Balance!$B132)</f>
        <v>0</v>
      </c>
      <c r="ER132" s="99">
        <f>SUMIFS('Ajuste Ciclado'!N$5:N$47,'Ajuste Ciclado'!$C$5:$C$47,Balance!ER$4,'Ajuste Ciclado'!$B$5:$B$47,Balance!$B132)</f>
        <v>0</v>
      </c>
      <c r="ES132" s="100">
        <f>SUMIFS('Ajuste Ciclado'!O$5:O$47,'Ajuste Ciclado'!$C$5:$C$47,Balance!ES$4,'Ajuste Ciclado'!$B$5:$B$47,Balance!$B132)</f>
        <v>0</v>
      </c>
      <c r="ET132" s="84"/>
      <c r="EU132" s="12">
        <f t="shared" si="181"/>
        <v>63621.306272723159</v>
      </c>
      <c r="EV132" s="13">
        <f t="shared" si="145"/>
        <v>49038.648115069373</v>
      </c>
      <c r="EW132" s="13">
        <f t="shared" si="146"/>
        <v>47026.57597620006</v>
      </c>
      <c r="EX132" s="13">
        <f t="shared" si="147"/>
        <v>28600.617357733121</v>
      </c>
      <c r="EY132" s="13">
        <f t="shared" si="148"/>
        <v>15993.1019513353</v>
      </c>
      <c r="EZ132" s="13">
        <f t="shared" si="149"/>
        <v>9621.4569193622592</v>
      </c>
      <c r="FA132" s="13">
        <f t="shared" si="150"/>
        <v>12751.43545985711</v>
      </c>
      <c r="FB132" s="13">
        <f t="shared" si="151"/>
        <v>20202.355906172241</v>
      </c>
      <c r="FC132" s="13">
        <f t="shared" si="152"/>
        <v>23848.417039246298</v>
      </c>
      <c r="FD132" s="13">
        <f t="shared" si="153"/>
        <v>6431.1423102371782</v>
      </c>
      <c r="FE132" s="13">
        <f t="shared" si="154"/>
        <v>2446.219786055316</v>
      </c>
      <c r="FF132" s="14">
        <f t="shared" si="155"/>
        <v>4217.9796922615378</v>
      </c>
      <c r="FG132" s="12">
        <f t="shared" si="156"/>
        <v>63759.399910462518</v>
      </c>
      <c r="FH132" s="13">
        <f t="shared" si="157"/>
        <v>49451.885394436402</v>
      </c>
      <c r="FI132" s="13">
        <f t="shared" si="158"/>
        <v>47408.557552604871</v>
      </c>
      <c r="FJ132" s="13">
        <f t="shared" si="159"/>
        <v>30364.481939531692</v>
      </c>
      <c r="FK132" s="13">
        <f t="shared" si="160"/>
        <v>15584.615877130989</v>
      </c>
      <c r="FL132" s="13">
        <f t="shared" si="161"/>
        <v>9849.1764927652075</v>
      </c>
      <c r="FM132" s="13">
        <f t="shared" si="162"/>
        <v>13826.130545058009</v>
      </c>
      <c r="FN132" s="13">
        <f t="shared" si="163"/>
        <v>20444.79933322312</v>
      </c>
      <c r="FO132" s="13">
        <f t="shared" si="164"/>
        <v>24523.197562641861</v>
      </c>
      <c r="FP132" s="13">
        <f t="shared" si="165"/>
        <v>10140.51760149841</v>
      </c>
      <c r="FQ132" s="13">
        <f t="shared" si="166"/>
        <v>13875.74063281698</v>
      </c>
      <c r="FR132" s="14">
        <f t="shared" si="167"/>
        <v>18774.118330924121</v>
      </c>
      <c r="FS132" s="12">
        <f t="shared" si="168"/>
        <v>63782.474482677637</v>
      </c>
      <c r="FT132" s="13">
        <f t="shared" si="169"/>
        <v>49500.04266752657</v>
      </c>
      <c r="FU132" s="13">
        <f t="shared" si="170"/>
        <v>47298.479967415748</v>
      </c>
      <c r="FV132" s="13">
        <f t="shared" si="171"/>
        <v>30064.693875460449</v>
      </c>
      <c r="FW132" s="13">
        <f t="shared" si="172"/>
        <v>16346.150881458019</v>
      </c>
      <c r="FX132" s="13">
        <f t="shared" si="173"/>
        <v>10782.06754421209</v>
      </c>
      <c r="FY132" s="13">
        <f t="shared" si="174"/>
        <v>15326.392907176971</v>
      </c>
      <c r="FZ132" s="13">
        <f t="shared" si="175"/>
        <v>22740.802714224159</v>
      </c>
      <c r="GA132" s="13">
        <f t="shared" si="176"/>
        <v>27013.79619708168</v>
      </c>
      <c r="GB132" s="13">
        <f t="shared" si="177"/>
        <v>22699.588380298661</v>
      </c>
      <c r="GC132" s="13">
        <f t="shared" si="178"/>
        <v>29043.654748278252</v>
      </c>
      <c r="GD132" s="14">
        <f t="shared" si="179"/>
        <v>30899.394517568118</v>
      </c>
      <c r="GE132" s="84"/>
      <c r="GF132" s="12">
        <f t="shared" si="182"/>
        <v>283799.25678625295</v>
      </c>
      <c r="GG132" s="13">
        <f t="shared" si="182"/>
        <v>318002.62117309414</v>
      </c>
      <c r="GH132" s="14">
        <f t="shared" si="182"/>
        <v>365497.53888337832</v>
      </c>
      <c r="GI132" s="6">
        <f t="shared" si="183"/>
        <v>1</v>
      </c>
      <c r="GJ132" s="12">
        <f t="shared" si="184"/>
        <v>0</v>
      </c>
      <c r="GK132" s="13">
        <f t="shared" si="185"/>
        <v>0</v>
      </c>
      <c r="GL132" s="14">
        <f t="shared" si="186"/>
        <v>0</v>
      </c>
      <c r="GM132" s="84"/>
      <c r="GN132" s="66">
        <f t="shared" si="187"/>
        <v>0</v>
      </c>
      <c r="GO132" s="84"/>
      <c r="GP132" s="63" t="str" cm="1">
        <f t="array" ref="GP132">INDEX($GF$4:$GH$4,1,GI132)</f>
        <v>Sample 1</v>
      </c>
      <c r="GQ132" s="12">
        <f t="shared" si="188"/>
        <v>2446.219786055316</v>
      </c>
      <c r="GR132" s="13">
        <f t="shared" si="188"/>
        <v>4217.9796922615378</v>
      </c>
      <c r="GS132" s="14">
        <f t="shared" si="188"/>
        <v>6431.1423102371782</v>
      </c>
      <c r="GT132" s="12">
        <f t="shared" si="189"/>
        <v>9849.1764927652075</v>
      </c>
      <c r="GU132" s="13">
        <f t="shared" si="189"/>
        <v>10140.51760149841</v>
      </c>
      <c r="GV132" s="14">
        <f t="shared" si="189"/>
        <v>13826.130545058009</v>
      </c>
      <c r="GW132" s="12">
        <f t="shared" si="190"/>
        <v>10782.06754421209</v>
      </c>
      <c r="GX132" s="13">
        <f t="shared" si="190"/>
        <v>15326.392907176971</v>
      </c>
      <c r="GY132" s="14">
        <f t="shared" si="190"/>
        <v>16346.150881458019</v>
      </c>
      <c r="GZ132" s="84" t="str">
        <f t="shared" si="194"/>
        <v>Sample 1</v>
      </c>
      <c r="HA132" s="12">
        <f t="shared" si="191"/>
        <v>0</v>
      </c>
      <c r="HB132" s="13">
        <f t="shared" si="191"/>
        <v>0</v>
      </c>
      <c r="HC132" s="14">
        <f t="shared" si="191"/>
        <v>0</v>
      </c>
      <c r="HD132" s="6">
        <f t="shared" si="195"/>
        <v>0</v>
      </c>
      <c r="HE132" s="84" t="str">
        <f t="shared" si="196"/>
        <v>Ok</v>
      </c>
    </row>
    <row r="133" spans="2:213" hidden="1" x14ac:dyDescent="0.3">
      <c r="B133" s="84" t="s">
        <v>332</v>
      </c>
      <c r="C133" s="12">
        <f>SUMIFS(Inyecciones!$E$2:$E$14185,Inyecciones!$A$2:$A$14185,Balance!C$4,Inyecciones!$B$2:$B$14185,Balance!$B133,Inyecciones!$C$2:$C$14185,Balance!C$5)</f>
        <v>50731.591434860107</v>
      </c>
      <c r="D133" s="13">
        <f>SUMIFS(Inyecciones!$E$2:$E$14185,Inyecciones!$A$2:$A$14185,Balance!D$4,Inyecciones!$B$2:$B$14185,Balance!$B133,Inyecciones!$C$2:$C$14185,Balance!D$5)</f>
        <v>41126.17509663065</v>
      </c>
      <c r="E133" s="13">
        <f>SUMIFS(Inyecciones!$E$2:$E$14185,Inyecciones!$A$2:$A$14185,Balance!E$4,Inyecciones!$B$2:$B$14185,Balance!$B133,Inyecciones!$C$2:$C$14185,Balance!E$5)</f>
        <v>44308.951223573007</v>
      </c>
      <c r="F133" s="13">
        <f>SUMIFS(Inyecciones!$E$2:$E$14185,Inyecciones!$A$2:$A$14185,Balance!F$4,Inyecciones!$B$2:$B$14185,Balance!$B133,Inyecciones!$C$2:$C$14185,Balance!F$5)</f>
        <v>27173.648798212111</v>
      </c>
      <c r="G133" s="13">
        <f>SUMIFS(Inyecciones!$E$2:$E$14185,Inyecciones!$A$2:$A$14185,Balance!G$4,Inyecciones!$B$2:$B$14185,Balance!$B133,Inyecciones!$C$2:$C$14185,Balance!G$5)</f>
        <v>16556.727861837091</v>
      </c>
      <c r="H133" s="13">
        <f>SUMIFS(Inyecciones!$E$2:$E$14185,Inyecciones!$A$2:$A$14185,Balance!H$4,Inyecciones!$B$2:$B$14185,Balance!$B133,Inyecciones!$C$2:$C$14185,Balance!H$5)</f>
        <v>11271.822661579539</v>
      </c>
      <c r="I133" s="13">
        <f>SUMIFS(Inyecciones!$E$2:$E$14185,Inyecciones!$A$2:$A$14185,Balance!I$4,Inyecciones!$B$2:$B$14185,Balance!$B133,Inyecciones!$C$2:$C$14185,Balance!I$5)</f>
        <v>10593.884504226069</v>
      </c>
      <c r="J133" s="13">
        <f>SUMIFS(Inyecciones!$E$2:$E$14185,Inyecciones!$A$2:$A$14185,Balance!J$4,Inyecciones!$B$2:$B$14185,Balance!$B133,Inyecciones!$C$2:$C$14185,Balance!J$5)</f>
        <v>19890.785751900868</v>
      </c>
      <c r="K133" s="13">
        <f>SUMIFS(Inyecciones!$E$2:$E$14185,Inyecciones!$A$2:$A$14185,Balance!K$4,Inyecciones!$B$2:$B$14185,Balance!$B133,Inyecciones!$C$2:$C$14185,Balance!K$5)</f>
        <v>20949.154756235701</v>
      </c>
      <c r="L133" s="13">
        <f>SUMIFS(Inyecciones!$E$2:$E$14185,Inyecciones!$A$2:$A$14185,Balance!L$4,Inyecciones!$B$2:$B$14185,Balance!$B133,Inyecciones!$C$2:$C$14185,Balance!L$5)</f>
        <v>5453.1771018712188</v>
      </c>
      <c r="M133" s="13">
        <f>SUMIFS(Inyecciones!$E$2:$E$14185,Inyecciones!$A$2:$A$14185,Balance!M$4,Inyecciones!$B$2:$B$14185,Balance!$B133,Inyecciones!$C$2:$C$14185,Balance!M$5)</f>
        <v>1245.0199661431509</v>
      </c>
      <c r="N133" s="14">
        <f>SUMIFS(Inyecciones!$E$2:$E$14185,Inyecciones!$A$2:$A$14185,Balance!N$4,Inyecciones!$B$2:$B$14185,Balance!$B133,Inyecciones!$C$2:$C$14185,Balance!N$5)</f>
        <v>2629.7815510211049</v>
      </c>
      <c r="O133" s="12">
        <f>SUMIFS(Inyecciones!$E$2:$E$14185,Inyecciones!$A$2:$A$14185,Balance!O$4,Inyecciones!$B$2:$B$14185,Balance!$B133,Inyecciones!$C$2:$C$14185,Balance!O$5)</f>
        <v>50857.697642762847</v>
      </c>
      <c r="P133" s="13">
        <f>SUMIFS(Inyecciones!$E$2:$E$14185,Inyecciones!$A$2:$A$14185,Balance!P$4,Inyecciones!$B$2:$B$14185,Balance!$B133,Inyecciones!$C$2:$C$14185,Balance!P$5)</f>
        <v>41607.604229699507</v>
      </c>
      <c r="Q133" s="13">
        <f>SUMIFS(Inyecciones!$E$2:$E$14185,Inyecciones!$A$2:$A$14185,Balance!Q$4,Inyecciones!$B$2:$B$14185,Balance!$B133,Inyecciones!$C$2:$C$14185,Balance!Q$5)</f>
        <v>44809.946620113937</v>
      </c>
      <c r="R133" s="13">
        <f>SUMIFS(Inyecciones!$E$2:$E$14185,Inyecciones!$A$2:$A$14185,Balance!R$4,Inyecciones!$B$2:$B$14185,Balance!$B133,Inyecciones!$C$2:$C$14185,Balance!R$5)</f>
        <v>28829.378048027131</v>
      </c>
      <c r="S133" s="13">
        <f>SUMIFS(Inyecciones!$E$2:$E$14185,Inyecciones!$A$2:$A$14185,Balance!S$4,Inyecciones!$B$2:$B$14185,Balance!$B133,Inyecciones!$C$2:$C$14185,Balance!S$5)</f>
        <v>16103.193695822491</v>
      </c>
      <c r="T133" s="13">
        <f>SUMIFS(Inyecciones!$E$2:$E$14185,Inyecciones!$A$2:$A$14185,Balance!T$4,Inyecciones!$B$2:$B$14185,Balance!$B133,Inyecciones!$C$2:$C$14185,Balance!T$5)</f>
        <v>11460.035073216121</v>
      </c>
      <c r="U133" s="13">
        <f>SUMIFS(Inyecciones!$E$2:$E$14185,Inyecciones!$A$2:$A$14185,Balance!U$4,Inyecciones!$B$2:$B$14185,Balance!$B133,Inyecciones!$C$2:$C$14185,Balance!U$5)</f>
        <v>11415.720753502201</v>
      </c>
      <c r="V133" s="13">
        <f>SUMIFS(Inyecciones!$E$2:$E$14185,Inyecciones!$A$2:$A$14185,Balance!V$4,Inyecciones!$B$2:$B$14185,Balance!$B133,Inyecciones!$C$2:$C$14185,Balance!V$5)</f>
        <v>20054.291431863341</v>
      </c>
      <c r="W133" s="13">
        <f>SUMIFS(Inyecciones!$E$2:$E$14185,Inyecciones!$A$2:$A$14185,Balance!W$4,Inyecciones!$B$2:$B$14185,Balance!$B133,Inyecciones!$C$2:$C$14185,Balance!W$5)</f>
        <v>21509.905432920092</v>
      </c>
      <c r="X133" s="13">
        <f>SUMIFS(Inyecciones!$E$2:$E$14185,Inyecciones!$A$2:$A$14185,Balance!X$4,Inyecciones!$B$2:$B$14185,Balance!$B133,Inyecciones!$C$2:$C$14185,Balance!X$5)</f>
        <v>8919.1410893439279</v>
      </c>
      <c r="Y133" s="13">
        <f>SUMIFS(Inyecciones!$E$2:$E$14185,Inyecciones!$A$2:$A$14185,Balance!Y$4,Inyecciones!$B$2:$B$14185,Balance!$B133,Inyecciones!$C$2:$C$14185,Balance!Y$5)</f>
        <v>11060.65558026755</v>
      </c>
      <c r="Z133" s="14">
        <f>SUMIFS(Inyecciones!$E$2:$E$14185,Inyecciones!$A$2:$A$14185,Balance!Z$4,Inyecciones!$B$2:$B$14185,Balance!$B133,Inyecciones!$C$2:$C$14185,Balance!Z$5)</f>
        <v>16268.22276058663</v>
      </c>
      <c r="AA133" s="12">
        <f>SUMIFS(Inyecciones!$E$2:$E$14185,Inyecciones!$A$2:$A$14185,Balance!AA$4,Inyecciones!$B$2:$B$14185,Balance!$B133,Inyecciones!$C$2:$C$14185,Balance!AA$5)</f>
        <v>50874.624241858408</v>
      </c>
      <c r="AB133" s="13">
        <f>SUMIFS(Inyecciones!$E$2:$E$14185,Inyecciones!$A$2:$A$14185,Balance!AB$4,Inyecciones!$B$2:$B$14185,Balance!$B133,Inyecciones!$C$2:$C$14185,Balance!AB$5)</f>
        <v>41648.107918133428</v>
      </c>
      <c r="AC133" s="13">
        <f>SUMIFS(Inyecciones!$E$2:$E$14185,Inyecciones!$A$2:$A$14185,Balance!AC$4,Inyecciones!$B$2:$B$14185,Balance!$B133,Inyecciones!$C$2:$C$14185,Balance!AC$5)</f>
        <v>44611.525050423472</v>
      </c>
      <c r="AD133" s="13">
        <f>SUMIFS(Inyecciones!$E$2:$E$14185,Inyecciones!$A$2:$A$14185,Balance!AD$4,Inyecciones!$B$2:$B$14185,Balance!$B133,Inyecciones!$C$2:$C$14185,Balance!AD$5)</f>
        <v>28625.490658292591</v>
      </c>
      <c r="AE133" s="13">
        <f>SUMIFS(Inyecciones!$E$2:$E$14185,Inyecciones!$A$2:$A$14185,Balance!AE$4,Inyecciones!$B$2:$B$14185,Balance!$B133,Inyecciones!$C$2:$C$14185,Balance!AE$5)</f>
        <v>16861.812039634809</v>
      </c>
      <c r="AF133" s="13">
        <f>SUMIFS(Inyecciones!$E$2:$E$14185,Inyecciones!$A$2:$A$14185,Balance!AF$4,Inyecciones!$B$2:$B$14185,Balance!$B133,Inyecciones!$C$2:$C$14185,Balance!AF$5)</f>
        <v>12502.282420107969</v>
      </c>
      <c r="AG133" s="13">
        <f>SUMIFS(Inyecciones!$E$2:$E$14185,Inyecciones!$A$2:$A$14185,Balance!AG$4,Inyecciones!$B$2:$B$14185,Balance!$B133,Inyecciones!$C$2:$C$14185,Balance!AG$5)</f>
        <v>12667.216214602509</v>
      </c>
      <c r="AH133" s="13">
        <f>SUMIFS(Inyecciones!$E$2:$E$14185,Inyecciones!$A$2:$A$14185,Balance!AH$4,Inyecciones!$B$2:$B$14185,Balance!$B133,Inyecciones!$C$2:$C$14185,Balance!AH$5)</f>
        <v>22290.843806444711</v>
      </c>
      <c r="AI133" s="13">
        <f>SUMIFS(Inyecciones!$E$2:$E$14185,Inyecciones!$A$2:$A$14185,Balance!AI$4,Inyecciones!$B$2:$B$14185,Balance!$B133,Inyecciones!$C$2:$C$14185,Balance!AI$5)</f>
        <v>23735.159079925859</v>
      </c>
      <c r="AJ133" s="13">
        <f>SUMIFS(Inyecciones!$E$2:$E$14185,Inyecciones!$A$2:$A$14185,Balance!AJ$4,Inyecciones!$B$2:$B$14185,Balance!$B133,Inyecciones!$C$2:$C$14185,Balance!AJ$5)</f>
        <v>20746.897873013411</v>
      </c>
      <c r="AK133" s="13">
        <f>SUMIFS(Inyecciones!$E$2:$E$14185,Inyecciones!$A$2:$A$14185,Balance!AK$4,Inyecciones!$B$2:$B$14185,Balance!$B133,Inyecciones!$C$2:$C$14185,Balance!AK$5)</f>
        <v>24832.203785071091</v>
      </c>
      <c r="AL133" s="14">
        <f>SUMIFS(Inyecciones!$E$2:$E$14185,Inyecciones!$A$2:$A$14185,Balance!AL$4,Inyecciones!$B$2:$B$14185,Balance!$B133,Inyecciones!$C$2:$C$14185,Balance!AL$5)</f>
        <v>28504.28643678379</v>
      </c>
      <c r="AM133" s="13"/>
      <c r="AN133" s="12">
        <f>SUMIFS('Retiro Mensual'!$E$2:$E$2629,'Retiro Mensual'!$A$2:$A$2629,AN$4,'Retiro Mensual'!$B$2:$B$2629,$B133,'Retiro Mensual'!$C$2:$C$2629,AN$5)</f>
        <v>0</v>
      </c>
      <c r="AO133" s="13">
        <f>SUMIFS('Retiro Mensual'!$E$2:$E$2629,'Retiro Mensual'!$A$2:$A$2629,AO$4,'Retiro Mensual'!$B$2:$B$2629,$B133,'Retiro Mensual'!$C$2:$C$2629,AO$5)</f>
        <v>0</v>
      </c>
      <c r="AP133" s="13">
        <f>SUMIFS('Retiro Mensual'!$E$2:$E$2629,'Retiro Mensual'!$A$2:$A$2629,AP$4,'Retiro Mensual'!$B$2:$B$2629,$B133,'Retiro Mensual'!$C$2:$C$2629,AP$5)</f>
        <v>0</v>
      </c>
      <c r="AQ133" s="13">
        <f>SUMIFS('Retiro Mensual'!$E$2:$E$2629,'Retiro Mensual'!$A$2:$A$2629,AQ$4,'Retiro Mensual'!$B$2:$B$2629,$B133,'Retiro Mensual'!$C$2:$C$2629,AQ$5)</f>
        <v>0</v>
      </c>
      <c r="AR133" s="13">
        <f>SUMIFS('Retiro Mensual'!$E$2:$E$2629,'Retiro Mensual'!$A$2:$A$2629,AR$4,'Retiro Mensual'!$B$2:$B$2629,$B133,'Retiro Mensual'!$C$2:$C$2629,AR$5)</f>
        <v>0</v>
      </c>
      <c r="AS133" s="13">
        <f>SUMIFS('Retiro Mensual'!$E$2:$E$2629,'Retiro Mensual'!$A$2:$A$2629,AS$4,'Retiro Mensual'!$B$2:$B$2629,$B133,'Retiro Mensual'!$C$2:$C$2629,AS$5)</f>
        <v>0</v>
      </c>
      <c r="AT133" s="13">
        <f>SUMIFS('Retiro Mensual'!$E$2:$E$2629,'Retiro Mensual'!$A$2:$A$2629,AT$4,'Retiro Mensual'!$B$2:$B$2629,$B133,'Retiro Mensual'!$C$2:$C$2629,AT$5)</f>
        <v>0</v>
      </c>
      <c r="AU133" s="13">
        <f>SUMIFS('Retiro Mensual'!$E$2:$E$2629,'Retiro Mensual'!$A$2:$A$2629,AU$4,'Retiro Mensual'!$B$2:$B$2629,$B133,'Retiro Mensual'!$C$2:$C$2629,AU$5)</f>
        <v>0</v>
      </c>
      <c r="AV133" s="13">
        <f>SUMIFS('Retiro Mensual'!$E$2:$E$2629,'Retiro Mensual'!$A$2:$A$2629,AV$4,'Retiro Mensual'!$B$2:$B$2629,$B133,'Retiro Mensual'!$C$2:$C$2629,AV$5)</f>
        <v>0</v>
      </c>
      <c r="AW133" s="13">
        <f>SUMIFS('Retiro Mensual'!$E$2:$E$2629,'Retiro Mensual'!$A$2:$A$2629,AW$4,'Retiro Mensual'!$B$2:$B$2629,$B133,'Retiro Mensual'!$C$2:$C$2629,AW$5)</f>
        <v>0</v>
      </c>
      <c r="AX133" s="13">
        <f>SUMIFS('Retiro Mensual'!$E$2:$E$2629,'Retiro Mensual'!$A$2:$A$2629,AX$4,'Retiro Mensual'!$B$2:$B$2629,$B133,'Retiro Mensual'!$C$2:$C$2629,AX$5)</f>
        <v>0</v>
      </c>
      <c r="AY133" s="14">
        <f>SUMIFS('Retiro Mensual'!$E$2:$E$2629,'Retiro Mensual'!$A$2:$A$2629,AY$4,'Retiro Mensual'!$B$2:$B$2629,$B133,'Retiro Mensual'!$C$2:$C$2629,AY$5)</f>
        <v>0</v>
      </c>
      <c r="AZ133" s="12">
        <f>SUMIFS('Retiro Mensual'!$E$2:$E$2629,'Retiro Mensual'!$A$2:$A$2629,AZ$4,'Retiro Mensual'!$B$2:$B$2629,$B133,'Retiro Mensual'!$C$2:$C$2629,AZ$5)</f>
        <v>0</v>
      </c>
      <c r="BA133" s="13">
        <f>SUMIFS('Retiro Mensual'!$E$2:$E$2629,'Retiro Mensual'!$A$2:$A$2629,BA$4,'Retiro Mensual'!$B$2:$B$2629,$B133,'Retiro Mensual'!$C$2:$C$2629,BA$5)</f>
        <v>0</v>
      </c>
      <c r="BB133" s="13">
        <f>SUMIFS('Retiro Mensual'!$E$2:$E$2629,'Retiro Mensual'!$A$2:$A$2629,BB$4,'Retiro Mensual'!$B$2:$B$2629,$B133,'Retiro Mensual'!$C$2:$C$2629,BB$5)</f>
        <v>0</v>
      </c>
      <c r="BC133" s="13">
        <f>SUMIFS('Retiro Mensual'!$E$2:$E$2629,'Retiro Mensual'!$A$2:$A$2629,BC$4,'Retiro Mensual'!$B$2:$B$2629,$B133,'Retiro Mensual'!$C$2:$C$2629,BC$5)</f>
        <v>0</v>
      </c>
      <c r="BD133" s="13">
        <f>SUMIFS('Retiro Mensual'!$E$2:$E$2629,'Retiro Mensual'!$A$2:$A$2629,BD$4,'Retiro Mensual'!$B$2:$B$2629,$B133,'Retiro Mensual'!$C$2:$C$2629,BD$5)</f>
        <v>0</v>
      </c>
      <c r="BE133" s="13">
        <f>SUMIFS('Retiro Mensual'!$E$2:$E$2629,'Retiro Mensual'!$A$2:$A$2629,BE$4,'Retiro Mensual'!$B$2:$B$2629,$B133,'Retiro Mensual'!$C$2:$C$2629,BE$5)</f>
        <v>0</v>
      </c>
      <c r="BF133" s="13">
        <f>SUMIFS('Retiro Mensual'!$E$2:$E$2629,'Retiro Mensual'!$A$2:$A$2629,BF$4,'Retiro Mensual'!$B$2:$B$2629,$B133,'Retiro Mensual'!$C$2:$C$2629,BF$5)</f>
        <v>0</v>
      </c>
      <c r="BG133" s="13">
        <f>SUMIFS('Retiro Mensual'!$E$2:$E$2629,'Retiro Mensual'!$A$2:$A$2629,BG$4,'Retiro Mensual'!$B$2:$B$2629,$B133,'Retiro Mensual'!$C$2:$C$2629,BG$5)</f>
        <v>0</v>
      </c>
      <c r="BH133" s="13">
        <f>SUMIFS('Retiro Mensual'!$E$2:$E$2629,'Retiro Mensual'!$A$2:$A$2629,BH$4,'Retiro Mensual'!$B$2:$B$2629,$B133,'Retiro Mensual'!$C$2:$C$2629,BH$5)</f>
        <v>0</v>
      </c>
      <c r="BI133" s="13">
        <f>SUMIFS('Retiro Mensual'!$E$2:$E$2629,'Retiro Mensual'!$A$2:$A$2629,BI$4,'Retiro Mensual'!$B$2:$B$2629,$B133,'Retiro Mensual'!$C$2:$C$2629,BI$5)</f>
        <v>0</v>
      </c>
      <c r="BJ133" s="13">
        <f>SUMIFS('Retiro Mensual'!$E$2:$E$2629,'Retiro Mensual'!$A$2:$A$2629,BJ$4,'Retiro Mensual'!$B$2:$B$2629,$B133,'Retiro Mensual'!$C$2:$C$2629,BJ$5)</f>
        <v>0</v>
      </c>
      <c r="BK133" s="14">
        <f>SUMIFS('Retiro Mensual'!$E$2:$E$2629,'Retiro Mensual'!$A$2:$A$2629,BK$4,'Retiro Mensual'!$B$2:$B$2629,$B133,'Retiro Mensual'!$C$2:$C$2629,BK$5)</f>
        <v>0</v>
      </c>
      <c r="BL133" s="12">
        <f>SUMIFS('Retiro Mensual'!$E$2:$E$2629,'Retiro Mensual'!$A$2:$A$2629,BL$4,'Retiro Mensual'!$B$2:$B$2629,$B133,'Retiro Mensual'!$C$2:$C$2629,BL$5)</f>
        <v>0</v>
      </c>
      <c r="BM133" s="13">
        <f>SUMIFS('Retiro Mensual'!$E$2:$E$2629,'Retiro Mensual'!$A$2:$A$2629,BM$4,'Retiro Mensual'!$B$2:$B$2629,$B133,'Retiro Mensual'!$C$2:$C$2629,BM$5)</f>
        <v>0</v>
      </c>
      <c r="BN133" s="13">
        <f>SUMIFS('Retiro Mensual'!$E$2:$E$2629,'Retiro Mensual'!$A$2:$A$2629,BN$4,'Retiro Mensual'!$B$2:$B$2629,$B133,'Retiro Mensual'!$C$2:$C$2629,BN$5)</f>
        <v>0</v>
      </c>
      <c r="BO133" s="13">
        <f>SUMIFS('Retiro Mensual'!$E$2:$E$2629,'Retiro Mensual'!$A$2:$A$2629,BO$4,'Retiro Mensual'!$B$2:$B$2629,$B133,'Retiro Mensual'!$C$2:$C$2629,BO$5)</f>
        <v>0</v>
      </c>
      <c r="BP133" s="13">
        <f>SUMIFS('Retiro Mensual'!$E$2:$E$2629,'Retiro Mensual'!$A$2:$A$2629,BP$4,'Retiro Mensual'!$B$2:$B$2629,$B133,'Retiro Mensual'!$C$2:$C$2629,BP$5)</f>
        <v>0</v>
      </c>
      <c r="BQ133" s="13">
        <f>SUMIFS('Retiro Mensual'!$E$2:$E$2629,'Retiro Mensual'!$A$2:$A$2629,BQ$4,'Retiro Mensual'!$B$2:$B$2629,$B133,'Retiro Mensual'!$C$2:$C$2629,BQ$5)</f>
        <v>0</v>
      </c>
      <c r="BR133" s="13">
        <f>SUMIFS('Retiro Mensual'!$E$2:$E$2629,'Retiro Mensual'!$A$2:$A$2629,BR$4,'Retiro Mensual'!$B$2:$B$2629,$B133,'Retiro Mensual'!$C$2:$C$2629,BR$5)</f>
        <v>0</v>
      </c>
      <c r="BS133" s="13">
        <f>SUMIFS('Retiro Mensual'!$E$2:$E$2629,'Retiro Mensual'!$A$2:$A$2629,BS$4,'Retiro Mensual'!$B$2:$B$2629,$B133,'Retiro Mensual'!$C$2:$C$2629,BS$5)</f>
        <v>0</v>
      </c>
      <c r="BT133" s="13">
        <f>SUMIFS('Retiro Mensual'!$E$2:$E$2629,'Retiro Mensual'!$A$2:$A$2629,BT$4,'Retiro Mensual'!$B$2:$B$2629,$B133,'Retiro Mensual'!$C$2:$C$2629,BT$5)</f>
        <v>0</v>
      </c>
      <c r="BU133" s="13">
        <f>SUMIFS('Retiro Mensual'!$E$2:$E$2629,'Retiro Mensual'!$A$2:$A$2629,BU$4,'Retiro Mensual'!$B$2:$B$2629,$B133,'Retiro Mensual'!$C$2:$C$2629,BU$5)</f>
        <v>0</v>
      </c>
      <c r="BV133" s="13">
        <f>SUMIFS('Retiro Mensual'!$E$2:$E$2629,'Retiro Mensual'!$A$2:$A$2629,BV$4,'Retiro Mensual'!$B$2:$B$2629,$B133,'Retiro Mensual'!$C$2:$C$2629,BV$5)</f>
        <v>0</v>
      </c>
      <c r="BW133" s="14">
        <f>SUMIFS('Retiro Mensual'!$E$2:$E$2629,'Retiro Mensual'!$A$2:$A$2629,BW$4,'Retiro Mensual'!$B$2:$B$2629,$B133,'Retiro Mensual'!$C$2:$C$2629,BW$5)</f>
        <v>0</v>
      </c>
      <c r="BX133" s="13"/>
      <c r="BY133" s="12">
        <f>SUMIFS('Compra Ventas'!$E$2:$E$2700,'Compra Ventas'!$A$2:$A$2700,BY$4,'Compra Ventas'!$B$2:$B$2700,$B133,'Compra Ventas'!$C$2:$C$2700,BY$5)</f>
        <v>0</v>
      </c>
      <c r="BZ133" s="13">
        <f>SUMIFS('Compra Ventas'!$E$2:$E$2700,'Compra Ventas'!$A$2:$A$2700,BZ$4,'Compra Ventas'!$B$2:$B$2700,$B133,'Compra Ventas'!$C$2:$C$2700,BZ$5)</f>
        <v>0</v>
      </c>
      <c r="CA133" s="13">
        <f>SUMIFS('Compra Ventas'!$E$2:$E$2700,'Compra Ventas'!$A$2:$A$2700,CA$4,'Compra Ventas'!$B$2:$B$2700,$B133,'Compra Ventas'!$C$2:$C$2700,CA$5)</f>
        <v>0</v>
      </c>
      <c r="CB133" s="13">
        <f>SUMIFS('Compra Ventas'!$E$2:$E$2700,'Compra Ventas'!$A$2:$A$2700,CB$4,'Compra Ventas'!$B$2:$B$2700,$B133,'Compra Ventas'!$C$2:$C$2700,CB$5)</f>
        <v>0</v>
      </c>
      <c r="CC133" s="13">
        <f>SUMIFS('Compra Ventas'!$E$2:$E$2700,'Compra Ventas'!$A$2:$A$2700,CC$4,'Compra Ventas'!$B$2:$B$2700,$B133,'Compra Ventas'!$C$2:$C$2700,CC$5)</f>
        <v>0</v>
      </c>
      <c r="CD133" s="13">
        <f>SUMIFS('Compra Ventas'!$E$2:$E$2700,'Compra Ventas'!$A$2:$A$2700,CD$4,'Compra Ventas'!$B$2:$B$2700,$B133,'Compra Ventas'!$C$2:$C$2700,CD$5)</f>
        <v>0</v>
      </c>
      <c r="CE133" s="13">
        <f>SUMIFS('Compra Ventas'!$E$2:$E$2700,'Compra Ventas'!$A$2:$A$2700,CE$4,'Compra Ventas'!$B$2:$B$2700,$B133,'Compra Ventas'!$C$2:$C$2700,CE$5)</f>
        <v>0</v>
      </c>
      <c r="CF133" s="13">
        <f>SUMIFS('Compra Ventas'!$E$2:$E$2700,'Compra Ventas'!$A$2:$A$2700,CF$4,'Compra Ventas'!$B$2:$B$2700,$B133,'Compra Ventas'!$C$2:$C$2700,CF$5)</f>
        <v>0</v>
      </c>
      <c r="CG133" s="13">
        <f>SUMIFS('Compra Ventas'!$E$2:$E$2700,'Compra Ventas'!$A$2:$A$2700,CG$4,'Compra Ventas'!$B$2:$B$2700,$B133,'Compra Ventas'!$C$2:$C$2700,CG$5)</f>
        <v>0</v>
      </c>
      <c r="CH133" s="13">
        <f>SUMIFS('Compra Ventas'!$E$2:$E$2700,'Compra Ventas'!$A$2:$A$2700,CH$4,'Compra Ventas'!$B$2:$B$2700,$B133,'Compra Ventas'!$C$2:$C$2700,CH$5)</f>
        <v>0</v>
      </c>
      <c r="CI133" s="13">
        <f>SUMIFS('Compra Ventas'!$E$2:$E$2700,'Compra Ventas'!$A$2:$A$2700,CI$4,'Compra Ventas'!$B$2:$B$2700,$B133,'Compra Ventas'!$C$2:$C$2700,CI$5)</f>
        <v>0</v>
      </c>
      <c r="CJ133" s="14">
        <f>SUMIFS('Compra Ventas'!$E$2:$E$2700,'Compra Ventas'!$A$2:$A$2700,CJ$4,'Compra Ventas'!$B$2:$B$2700,$B133,'Compra Ventas'!$C$2:$C$2700,CJ$5)</f>
        <v>0</v>
      </c>
      <c r="CK133" s="12">
        <f>SUMIFS('Compra Ventas'!$E$2:$E$2700,'Compra Ventas'!$A$2:$A$2700,CK$4,'Compra Ventas'!$B$2:$B$2700,$B133,'Compra Ventas'!$C$2:$C$2700,CK$5)</f>
        <v>0</v>
      </c>
      <c r="CL133" s="13">
        <f>SUMIFS('Compra Ventas'!$E$2:$E$2700,'Compra Ventas'!$A$2:$A$2700,CL$4,'Compra Ventas'!$B$2:$B$2700,$B133,'Compra Ventas'!$C$2:$C$2700,CL$5)</f>
        <v>0</v>
      </c>
      <c r="CM133" s="13">
        <f>SUMIFS('Compra Ventas'!$E$2:$E$2700,'Compra Ventas'!$A$2:$A$2700,CM$4,'Compra Ventas'!$B$2:$B$2700,$B133,'Compra Ventas'!$C$2:$C$2700,CM$5)</f>
        <v>0</v>
      </c>
      <c r="CN133" s="13">
        <f>SUMIFS('Compra Ventas'!$E$2:$E$2700,'Compra Ventas'!$A$2:$A$2700,CN$4,'Compra Ventas'!$B$2:$B$2700,$B133,'Compra Ventas'!$C$2:$C$2700,CN$5)</f>
        <v>0</v>
      </c>
      <c r="CO133" s="13">
        <f>SUMIFS('Compra Ventas'!$E$2:$E$2700,'Compra Ventas'!$A$2:$A$2700,CO$4,'Compra Ventas'!$B$2:$B$2700,$B133,'Compra Ventas'!$C$2:$C$2700,CO$5)</f>
        <v>0</v>
      </c>
      <c r="CP133" s="13">
        <f>SUMIFS('Compra Ventas'!$E$2:$E$2700,'Compra Ventas'!$A$2:$A$2700,CP$4,'Compra Ventas'!$B$2:$B$2700,$B133,'Compra Ventas'!$C$2:$C$2700,CP$5)</f>
        <v>0</v>
      </c>
      <c r="CQ133" s="13">
        <f>SUMIFS('Compra Ventas'!$E$2:$E$2700,'Compra Ventas'!$A$2:$A$2700,CQ$4,'Compra Ventas'!$B$2:$B$2700,$B133,'Compra Ventas'!$C$2:$C$2700,CQ$5)</f>
        <v>0</v>
      </c>
      <c r="CR133" s="13">
        <f>SUMIFS('Compra Ventas'!$E$2:$E$2700,'Compra Ventas'!$A$2:$A$2700,CR$4,'Compra Ventas'!$B$2:$B$2700,$B133,'Compra Ventas'!$C$2:$C$2700,CR$5)</f>
        <v>0</v>
      </c>
      <c r="CS133" s="13">
        <f>SUMIFS('Compra Ventas'!$E$2:$E$2700,'Compra Ventas'!$A$2:$A$2700,CS$4,'Compra Ventas'!$B$2:$B$2700,$B133,'Compra Ventas'!$C$2:$C$2700,CS$5)</f>
        <v>0</v>
      </c>
      <c r="CT133" s="13">
        <f>SUMIFS('Compra Ventas'!$E$2:$E$2700,'Compra Ventas'!$A$2:$A$2700,CT$4,'Compra Ventas'!$B$2:$B$2700,$B133,'Compra Ventas'!$C$2:$C$2700,CT$5)</f>
        <v>0</v>
      </c>
      <c r="CU133" s="13">
        <f>SUMIFS('Compra Ventas'!$E$2:$E$2700,'Compra Ventas'!$A$2:$A$2700,CU$4,'Compra Ventas'!$B$2:$B$2700,$B133,'Compra Ventas'!$C$2:$C$2700,CU$5)</f>
        <v>0</v>
      </c>
      <c r="CV133" s="14">
        <f>SUMIFS('Compra Ventas'!$E$2:$E$2700,'Compra Ventas'!$A$2:$A$2700,CV$4,'Compra Ventas'!$B$2:$B$2700,$B133,'Compra Ventas'!$C$2:$C$2700,CV$5)</f>
        <v>0</v>
      </c>
      <c r="CW133" s="12">
        <f>SUMIFS('Compra Ventas'!$E$2:$E$2700,'Compra Ventas'!$A$2:$A$2700,CW$4,'Compra Ventas'!$B$2:$B$2700,$B133,'Compra Ventas'!$C$2:$C$2700,CW$5)</f>
        <v>0</v>
      </c>
      <c r="CX133" s="13">
        <f>SUMIFS('Compra Ventas'!$E$2:$E$2700,'Compra Ventas'!$A$2:$A$2700,CX$4,'Compra Ventas'!$B$2:$B$2700,$B133,'Compra Ventas'!$C$2:$C$2700,CX$5)</f>
        <v>0</v>
      </c>
      <c r="CY133" s="13">
        <f>SUMIFS('Compra Ventas'!$E$2:$E$2700,'Compra Ventas'!$A$2:$A$2700,CY$4,'Compra Ventas'!$B$2:$B$2700,$B133,'Compra Ventas'!$C$2:$C$2700,CY$5)</f>
        <v>0</v>
      </c>
      <c r="CZ133" s="13">
        <f>SUMIFS('Compra Ventas'!$E$2:$E$2700,'Compra Ventas'!$A$2:$A$2700,CZ$4,'Compra Ventas'!$B$2:$B$2700,$B133,'Compra Ventas'!$C$2:$C$2700,CZ$5)</f>
        <v>0</v>
      </c>
      <c r="DA133" s="13">
        <f>SUMIFS('Compra Ventas'!$E$2:$E$2700,'Compra Ventas'!$A$2:$A$2700,DA$4,'Compra Ventas'!$B$2:$B$2700,$B133,'Compra Ventas'!$C$2:$C$2700,DA$5)</f>
        <v>0</v>
      </c>
      <c r="DB133" s="13">
        <f>SUMIFS('Compra Ventas'!$E$2:$E$2700,'Compra Ventas'!$A$2:$A$2700,DB$4,'Compra Ventas'!$B$2:$B$2700,$B133,'Compra Ventas'!$C$2:$C$2700,DB$5)</f>
        <v>0</v>
      </c>
      <c r="DC133" s="13">
        <f>SUMIFS('Compra Ventas'!$E$2:$E$2700,'Compra Ventas'!$A$2:$A$2700,DC$4,'Compra Ventas'!$B$2:$B$2700,$B133,'Compra Ventas'!$C$2:$C$2700,DC$5)</f>
        <v>0</v>
      </c>
      <c r="DD133" s="13">
        <f>SUMIFS('Compra Ventas'!$E$2:$E$2700,'Compra Ventas'!$A$2:$A$2700,DD$4,'Compra Ventas'!$B$2:$B$2700,$B133,'Compra Ventas'!$C$2:$C$2700,DD$5)</f>
        <v>0</v>
      </c>
      <c r="DE133" s="13">
        <f>SUMIFS('Compra Ventas'!$E$2:$E$2700,'Compra Ventas'!$A$2:$A$2700,DE$4,'Compra Ventas'!$B$2:$B$2700,$B133,'Compra Ventas'!$C$2:$C$2700,DE$5)</f>
        <v>0</v>
      </c>
      <c r="DF133" s="13">
        <f>SUMIFS('Compra Ventas'!$E$2:$E$2700,'Compra Ventas'!$A$2:$A$2700,DF$4,'Compra Ventas'!$B$2:$B$2700,$B133,'Compra Ventas'!$C$2:$C$2700,DF$5)</f>
        <v>0</v>
      </c>
      <c r="DG133" s="13">
        <f>SUMIFS('Compra Ventas'!$E$2:$E$2700,'Compra Ventas'!$A$2:$A$2700,DG$4,'Compra Ventas'!$B$2:$B$2700,$B133,'Compra Ventas'!$C$2:$C$2700,DG$5)</f>
        <v>0</v>
      </c>
      <c r="DH133" s="14">
        <f>SUMIFS('Compra Ventas'!$E$2:$E$2700,'Compra Ventas'!$A$2:$A$2700,DH$4,'Compra Ventas'!$B$2:$B$2700,$B133,'Compra Ventas'!$C$2:$C$2700,DH$5)</f>
        <v>0</v>
      </c>
      <c r="DI133" s="84"/>
      <c r="DJ133" s="98">
        <f>SUMIFS('Ajuste Ciclado'!D$5:D$47,'Ajuste Ciclado'!$C$5:$C$47,Balance!DJ$4,'Ajuste Ciclado'!$B$5:$B$47,Balance!$B133)</f>
        <v>0</v>
      </c>
      <c r="DK133" s="99">
        <f>SUMIFS('Ajuste Ciclado'!E$5:E$47,'Ajuste Ciclado'!$C$5:$C$47,Balance!DK$4,'Ajuste Ciclado'!$B$5:$B$47,Balance!$B133)</f>
        <v>0</v>
      </c>
      <c r="DL133" s="99">
        <f>SUMIFS('Ajuste Ciclado'!F$5:F$47,'Ajuste Ciclado'!$C$5:$C$47,Balance!DL$4,'Ajuste Ciclado'!$B$5:$B$47,Balance!$B133)</f>
        <v>0</v>
      </c>
      <c r="DM133" s="99">
        <f>SUMIFS('Ajuste Ciclado'!G$5:G$47,'Ajuste Ciclado'!$C$5:$C$47,Balance!DM$4,'Ajuste Ciclado'!$B$5:$B$47,Balance!$B133)</f>
        <v>0</v>
      </c>
      <c r="DN133" s="99">
        <f>SUMIFS('Ajuste Ciclado'!H$5:H$47,'Ajuste Ciclado'!$C$5:$C$47,Balance!DN$4,'Ajuste Ciclado'!$B$5:$B$47,Balance!$B133)</f>
        <v>0</v>
      </c>
      <c r="DO133" s="99">
        <f>SUMIFS('Ajuste Ciclado'!I$5:I$47,'Ajuste Ciclado'!$C$5:$C$47,Balance!DO$4,'Ajuste Ciclado'!$B$5:$B$47,Balance!$B133)</f>
        <v>0</v>
      </c>
      <c r="DP133" s="99">
        <f>SUMIFS('Ajuste Ciclado'!J$5:J$47,'Ajuste Ciclado'!$C$5:$C$47,Balance!DP$4,'Ajuste Ciclado'!$B$5:$B$47,Balance!$B133)</f>
        <v>0</v>
      </c>
      <c r="DQ133" s="99">
        <f>SUMIFS('Ajuste Ciclado'!K$5:K$47,'Ajuste Ciclado'!$C$5:$C$47,Balance!DQ$4,'Ajuste Ciclado'!$B$5:$B$47,Balance!$B133)</f>
        <v>0</v>
      </c>
      <c r="DR133" s="99">
        <f>SUMIFS('Ajuste Ciclado'!L$5:L$47,'Ajuste Ciclado'!$C$5:$C$47,Balance!DR$4,'Ajuste Ciclado'!$B$5:$B$47,Balance!$B133)</f>
        <v>0</v>
      </c>
      <c r="DS133" s="99">
        <f>SUMIFS('Ajuste Ciclado'!M$5:M$47,'Ajuste Ciclado'!$C$5:$C$47,Balance!DS$4,'Ajuste Ciclado'!$B$5:$B$47,Balance!$B133)</f>
        <v>0</v>
      </c>
      <c r="DT133" s="99">
        <f>SUMIFS('Ajuste Ciclado'!N$5:N$47,'Ajuste Ciclado'!$C$5:$C$47,Balance!DT$4,'Ajuste Ciclado'!$B$5:$B$47,Balance!$B133)</f>
        <v>0</v>
      </c>
      <c r="DU133" s="100">
        <f>SUMIFS('Ajuste Ciclado'!O$5:O$47,'Ajuste Ciclado'!$C$5:$C$47,Balance!DU$4,'Ajuste Ciclado'!$B$5:$B$47,Balance!$B133)</f>
        <v>0</v>
      </c>
      <c r="DV133" s="98">
        <f>SUMIFS('Ajuste Ciclado'!D$5:D$47,'Ajuste Ciclado'!$C$5:$C$47,Balance!DV$4,'Ajuste Ciclado'!$B$5:$B$47,Balance!$B133)</f>
        <v>0</v>
      </c>
      <c r="DW133" s="99">
        <f>SUMIFS('Ajuste Ciclado'!E$5:E$47,'Ajuste Ciclado'!$C$5:$C$47,Balance!DW$4,'Ajuste Ciclado'!$B$5:$B$47,Balance!$B133)</f>
        <v>0</v>
      </c>
      <c r="DX133" s="99">
        <f>SUMIFS('Ajuste Ciclado'!F$5:F$47,'Ajuste Ciclado'!$C$5:$C$47,Balance!DX$4,'Ajuste Ciclado'!$B$5:$B$47,Balance!$B133)</f>
        <v>0</v>
      </c>
      <c r="DY133" s="99">
        <f>SUMIFS('Ajuste Ciclado'!G$5:G$47,'Ajuste Ciclado'!$C$5:$C$47,Balance!DY$4,'Ajuste Ciclado'!$B$5:$B$47,Balance!$B133)</f>
        <v>0</v>
      </c>
      <c r="DZ133" s="99">
        <f>SUMIFS('Ajuste Ciclado'!H$5:H$47,'Ajuste Ciclado'!$C$5:$C$47,Balance!DZ$4,'Ajuste Ciclado'!$B$5:$B$47,Balance!$B133)</f>
        <v>0</v>
      </c>
      <c r="EA133" s="99">
        <f>SUMIFS('Ajuste Ciclado'!I$5:I$47,'Ajuste Ciclado'!$C$5:$C$47,Balance!EA$4,'Ajuste Ciclado'!$B$5:$B$47,Balance!$B133)</f>
        <v>0</v>
      </c>
      <c r="EB133" s="99">
        <f>SUMIFS('Ajuste Ciclado'!J$5:J$47,'Ajuste Ciclado'!$C$5:$C$47,Balance!EB$4,'Ajuste Ciclado'!$B$5:$B$47,Balance!$B133)</f>
        <v>0</v>
      </c>
      <c r="EC133" s="99">
        <f>SUMIFS('Ajuste Ciclado'!K$5:K$47,'Ajuste Ciclado'!$C$5:$C$47,Balance!EC$4,'Ajuste Ciclado'!$B$5:$B$47,Balance!$B133)</f>
        <v>0</v>
      </c>
      <c r="ED133" s="99">
        <f>SUMIFS('Ajuste Ciclado'!L$5:L$47,'Ajuste Ciclado'!$C$5:$C$47,Balance!ED$4,'Ajuste Ciclado'!$B$5:$B$47,Balance!$B133)</f>
        <v>0</v>
      </c>
      <c r="EE133" s="99">
        <f>SUMIFS('Ajuste Ciclado'!M$5:M$47,'Ajuste Ciclado'!$C$5:$C$47,Balance!EE$4,'Ajuste Ciclado'!$B$5:$B$47,Balance!$B133)</f>
        <v>0</v>
      </c>
      <c r="EF133" s="99">
        <f>SUMIFS('Ajuste Ciclado'!N$5:N$47,'Ajuste Ciclado'!$C$5:$C$47,Balance!EF$4,'Ajuste Ciclado'!$B$5:$B$47,Balance!$B133)</f>
        <v>0</v>
      </c>
      <c r="EG133" s="100">
        <f>SUMIFS('Ajuste Ciclado'!O$5:O$47,'Ajuste Ciclado'!$C$5:$C$47,Balance!EG$4,'Ajuste Ciclado'!$B$5:$B$47,Balance!$B133)</f>
        <v>0</v>
      </c>
      <c r="EH133" s="98">
        <f>SUMIFS('Ajuste Ciclado'!D$5:D$47,'Ajuste Ciclado'!$C$5:$C$47,Balance!EH$4,'Ajuste Ciclado'!$B$5:$B$47,Balance!$B133)</f>
        <v>0</v>
      </c>
      <c r="EI133" s="99">
        <f>SUMIFS('Ajuste Ciclado'!E$5:E$47,'Ajuste Ciclado'!$C$5:$C$47,Balance!EI$4,'Ajuste Ciclado'!$B$5:$B$47,Balance!$B133)</f>
        <v>0</v>
      </c>
      <c r="EJ133" s="99">
        <f>SUMIFS('Ajuste Ciclado'!F$5:F$47,'Ajuste Ciclado'!$C$5:$C$47,Balance!EJ$4,'Ajuste Ciclado'!$B$5:$B$47,Balance!$B133)</f>
        <v>0</v>
      </c>
      <c r="EK133" s="99">
        <f>SUMIFS('Ajuste Ciclado'!G$5:G$47,'Ajuste Ciclado'!$C$5:$C$47,Balance!EK$4,'Ajuste Ciclado'!$B$5:$B$47,Balance!$B133)</f>
        <v>0</v>
      </c>
      <c r="EL133" s="99">
        <f>SUMIFS('Ajuste Ciclado'!H$5:H$47,'Ajuste Ciclado'!$C$5:$C$47,Balance!EL$4,'Ajuste Ciclado'!$B$5:$B$47,Balance!$B133)</f>
        <v>0</v>
      </c>
      <c r="EM133" s="99">
        <f>SUMIFS('Ajuste Ciclado'!I$5:I$47,'Ajuste Ciclado'!$C$5:$C$47,Balance!EM$4,'Ajuste Ciclado'!$B$5:$B$47,Balance!$B133)</f>
        <v>0</v>
      </c>
      <c r="EN133" s="99">
        <f>SUMIFS('Ajuste Ciclado'!J$5:J$47,'Ajuste Ciclado'!$C$5:$C$47,Balance!EN$4,'Ajuste Ciclado'!$B$5:$B$47,Balance!$B133)</f>
        <v>0</v>
      </c>
      <c r="EO133" s="99">
        <f>SUMIFS('Ajuste Ciclado'!K$5:K$47,'Ajuste Ciclado'!$C$5:$C$47,Balance!EO$4,'Ajuste Ciclado'!$B$5:$B$47,Balance!$B133)</f>
        <v>0</v>
      </c>
      <c r="EP133" s="99">
        <f>SUMIFS('Ajuste Ciclado'!L$5:L$47,'Ajuste Ciclado'!$C$5:$C$47,Balance!EP$4,'Ajuste Ciclado'!$B$5:$B$47,Balance!$B133)</f>
        <v>0</v>
      </c>
      <c r="EQ133" s="99">
        <f>SUMIFS('Ajuste Ciclado'!M$5:M$47,'Ajuste Ciclado'!$C$5:$C$47,Balance!EQ$4,'Ajuste Ciclado'!$B$5:$B$47,Balance!$B133)</f>
        <v>0</v>
      </c>
      <c r="ER133" s="99">
        <f>SUMIFS('Ajuste Ciclado'!N$5:N$47,'Ajuste Ciclado'!$C$5:$C$47,Balance!ER$4,'Ajuste Ciclado'!$B$5:$B$47,Balance!$B133)</f>
        <v>0</v>
      </c>
      <c r="ES133" s="100">
        <f>SUMIFS('Ajuste Ciclado'!O$5:O$47,'Ajuste Ciclado'!$C$5:$C$47,Balance!ES$4,'Ajuste Ciclado'!$B$5:$B$47,Balance!$B133)</f>
        <v>0</v>
      </c>
      <c r="ET133" s="84"/>
      <c r="EU133" s="12">
        <f t="shared" si="181"/>
        <v>50731.591434860107</v>
      </c>
      <c r="EV133" s="13">
        <f t="shared" si="145"/>
        <v>41126.17509663065</v>
      </c>
      <c r="EW133" s="13">
        <f t="shared" si="146"/>
        <v>44308.951223573007</v>
      </c>
      <c r="EX133" s="13">
        <f t="shared" si="147"/>
        <v>27173.648798212111</v>
      </c>
      <c r="EY133" s="13">
        <f t="shared" si="148"/>
        <v>16556.727861837091</v>
      </c>
      <c r="EZ133" s="13">
        <f t="shared" si="149"/>
        <v>11271.822661579539</v>
      </c>
      <c r="FA133" s="13">
        <f t="shared" si="150"/>
        <v>10593.884504226069</v>
      </c>
      <c r="FB133" s="13">
        <f t="shared" si="151"/>
        <v>19890.785751900868</v>
      </c>
      <c r="FC133" s="13">
        <f t="shared" si="152"/>
        <v>20949.154756235701</v>
      </c>
      <c r="FD133" s="13">
        <f t="shared" si="153"/>
        <v>5453.1771018712188</v>
      </c>
      <c r="FE133" s="13">
        <f t="shared" si="154"/>
        <v>1245.0199661431509</v>
      </c>
      <c r="FF133" s="14">
        <f t="shared" si="155"/>
        <v>2629.7815510211049</v>
      </c>
      <c r="FG133" s="12">
        <f t="shared" si="156"/>
        <v>50857.697642762847</v>
      </c>
      <c r="FH133" s="13">
        <f t="shared" si="157"/>
        <v>41607.604229699507</v>
      </c>
      <c r="FI133" s="13">
        <f t="shared" si="158"/>
        <v>44809.946620113937</v>
      </c>
      <c r="FJ133" s="13">
        <f t="shared" si="159"/>
        <v>28829.378048027131</v>
      </c>
      <c r="FK133" s="13">
        <f t="shared" si="160"/>
        <v>16103.193695822491</v>
      </c>
      <c r="FL133" s="13">
        <f t="shared" si="161"/>
        <v>11460.035073216121</v>
      </c>
      <c r="FM133" s="13">
        <f t="shared" si="162"/>
        <v>11415.720753502201</v>
      </c>
      <c r="FN133" s="13">
        <f t="shared" si="163"/>
        <v>20054.291431863341</v>
      </c>
      <c r="FO133" s="13">
        <f t="shared" si="164"/>
        <v>21509.905432920092</v>
      </c>
      <c r="FP133" s="13">
        <f t="shared" si="165"/>
        <v>8919.1410893439279</v>
      </c>
      <c r="FQ133" s="13">
        <f t="shared" si="166"/>
        <v>11060.65558026755</v>
      </c>
      <c r="FR133" s="14">
        <f t="shared" si="167"/>
        <v>16268.22276058663</v>
      </c>
      <c r="FS133" s="12">
        <f t="shared" si="168"/>
        <v>50874.624241858408</v>
      </c>
      <c r="FT133" s="13">
        <f t="shared" si="169"/>
        <v>41648.107918133428</v>
      </c>
      <c r="FU133" s="13">
        <f t="shared" si="170"/>
        <v>44611.525050423472</v>
      </c>
      <c r="FV133" s="13">
        <f t="shared" si="171"/>
        <v>28625.490658292591</v>
      </c>
      <c r="FW133" s="13">
        <f t="shared" si="172"/>
        <v>16861.812039634809</v>
      </c>
      <c r="FX133" s="13">
        <f t="shared" si="173"/>
        <v>12502.282420107969</v>
      </c>
      <c r="FY133" s="13">
        <f t="shared" si="174"/>
        <v>12667.216214602509</v>
      </c>
      <c r="FZ133" s="13">
        <f t="shared" si="175"/>
        <v>22290.843806444711</v>
      </c>
      <c r="GA133" s="13">
        <f t="shared" si="176"/>
        <v>23735.159079925859</v>
      </c>
      <c r="GB133" s="13">
        <f t="shared" si="177"/>
        <v>20746.897873013411</v>
      </c>
      <c r="GC133" s="13">
        <f t="shared" si="178"/>
        <v>24832.203785071091</v>
      </c>
      <c r="GD133" s="14">
        <f t="shared" si="179"/>
        <v>28504.28643678379</v>
      </c>
      <c r="GE133" s="84"/>
      <c r="GF133" s="12">
        <f t="shared" si="182"/>
        <v>251930.72070809061</v>
      </c>
      <c r="GG133" s="13">
        <f t="shared" si="182"/>
        <v>282895.79235812579</v>
      </c>
      <c r="GH133" s="14">
        <f t="shared" si="182"/>
        <v>327900.44952429208</v>
      </c>
      <c r="GI133" s="6">
        <f t="shared" si="183"/>
        <v>1</v>
      </c>
      <c r="GJ133" s="12">
        <f t="shared" si="184"/>
        <v>0</v>
      </c>
      <c r="GK133" s="13">
        <f t="shared" si="185"/>
        <v>0</v>
      </c>
      <c r="GL133" s="14">
        <f t="shared" si="186"/>
        <v>0</v>
      </c>
      <c r="GM133" s="84"/>
      <c r="GN133" s="66">
        <f t="shared" si="187"/>
        <v>0</v>
      </c>
      <c r="GO133" s="84"/>
      <c r="GP133" s="63" t="str" cm="1">
        <f t="array" ref="GP133">INDEX($GF$4:$GH$4,1,GI133)</f>
        <v>Sample 1</v>
      </c>
      <c r="GQ133" s="12">
        <f t="shared" si="188"/>
        <v>1245.0199661431509</v>
      </c>
      <c r="GR133" s="13">
        <f t="shared" si="188"/>
        <v>2629.7815510211049</v>
      </c>
      <c r="GS133" s="14">
        <f t="shared" si="188"/>
        <v>5453.1771018712188</v>
      </c>
      <c r="GT133" s="12">
        <f t="shared" si="189"/>
        <v>8919.1410893439279</v>
      </c>
      <c r="GU133" s="13">
        <f t="shared" si="189"/>
        <v>11060.65558026755</v>
      </c>
      <c r="GV133" s="14">
        <f t="shared" si="189"/>
        <v>11415.720753502201</v>
      </c>
      <c r="GW133" s="12">
        <f t="shared" si="190"/>
        <v>12502.282420107969</v>
      </c>
      <c r="GX133" s="13">
        <f t="shared" si="190"/>
        <v>12667.216214602509</v>
      </c>
      <c r="GY133" s="14">
        <f t="shared" si="190"/>
        <v>16861.812039634809</v>
      </c>
      <c r="GZ133" s="84" t="str">
        <f t="shared" si="194"/>
        <v>Sample 1</v>
      </c>
      <c r="HA133" s="12">
        <f t="shared" si="191"/>
        <v>0</v>
      </c>
      <c r="HB133" s="13">
        <f t="shared" si="191"/>
        <v>0</v>
      </c>
      <c r="HC133" s="14">
        <f t="shared" si="191"/>
        <v>0</v>
      </c>
      <c r="HD133" s="6">
        <f t="shared" si="195"/>
        <v>0</v>
      </c>
      <c r="HE133" s="84" t="str">
        <f t="shared" si="196"/>
        <v>Ok</v>
      </c>
    </row>
    <row r="134" spans="2:213" hidden="1" x14ac:dyDescent="0.3">
      <c r="B134" s="84" t="s">
        <v>331</v>
      </c>
      <c r="C134" s="12">
        <f>SUMIFS(Inyecciones!$E$2:$E$14185,Inyecciones!$A$2:$A$14185,Balance!C$4,Inyecciones!$B$2:$B$14185,Balance!$B134,Inyecciones!$C$2:$C$14185,Balance!C$5)</f>
        <v>58230.962557038882</v>
      </c>
      <c r="D134" s="13">
        <f>SUMIFS(Inyecciones!$E$2:$E$14185,Inyecciones!$A$2:$A$14185,Balance!D$4,Inyecciones!$B$2:$B$14185,Balance!$B134,Inyecciones!$C$2:$C$14185,Balance!D$5)</f>
        <v>40106.763078853481</v>
      </c>
      <c r="E134" s="13">
        <f>SUMIFS(Inyecciones!$E$2:$E$14185,Inyecciones!$A$2:$A$14185,Balance!E$4,Inyecciones!$B$2:$B$14185,Balance!$B134,Inyecciones!$C$2:$C$14185,Balance!E$5)</f>
        <v>45054.311792011911</v>
      </c>
      <c r="F134" s="13">
        <f>SUMIFS(Inyecciones!$E$2:$E$14185,Inyecciones!$A$2:$A$14185,Balance!F$4,Inyecciones!$B$2:$B$14185,Balance!$B134,Inyecciones!$C$2:$C$14185,Balance!F$5)</f>
        <v>28198.040453222071</v>
      </c>
      <c r="G134" s="13">
        <f>SUMIFS(Inyecciones!$E$2:$E$14185,Inyecciones!$A$2:$A$14185,Balance!G$4,Inyecciones!$B$2:$B$14185,Balance!$B134,Inyecciones!$C$2:$C$14185,Balance!G$5)</f>
        <v>20202.66017470591</v>
      </c>
      <c r="H134" s="13">
        <f>SUMIFS(Inyecciones!$E$2:$E$14185,Inyecciones!$A$2:$A$14185,Balance!H$4,Inyecciones!$B$2:$B$14185,Balance!$B134,Inyecciones!$C$2:$C$14185,Balance!H$5)</f>
        <v>11833.96753925233</v>
      </c>
      <c r="I134" s="13">
        <f>SUMIFS(Inyecciones!$E$2:$E$14185,Inyecciones!$A$2:$A$14185,Balance!I$4,Inyecciones!$B$2:$B$14185,Balance!$B134,Inyecciones!$C$2:$C$14185,Balance!I$5)</f>
        <v>14046.37247912191</v>
      </c>
      <c r="J134" s="13">
        <f>SUMIFS(Inyecciones!$E$2:$E$14185,Inyecciones!$A$2:$A$14185,Balance!J$4,Inyecciones!$B$2:$B$14185,Balance!$B134,Inyecciones!$C$2:$C$14185,Balance!J$5)</f>
        <v>22370.450125862459</v>
      </c>
      <c r="K134" s="13">
        <f>SUMIFS(Inyecciones!$E$2:$E$14185,Inyecciones!$A$2:$A$14185,Balance!K$4,Inyecciones!$B$2:$B$14185,Balance!$B134,Inyecciones!$C$2:$C$14185,Balance!K$5)</f>
        <v>22832.887808331339</v>
      </c>
      <c r="L134" s="13">
        <f>SUMIFS(Inyecciones!$E$2:$E$14185,Inyecciones!$A$2:$A$14185,Balance!L$4,Inyecciones!$B$2:$B$14185,Balance!$B134,Inyecciones!$C$2:$C$14185,Balance!L$5)</f>
        <v>6825.6702476444698</v>
      </c>
      <c r="M134" s="13">
        <f>SUMIFS(Inyecciones!$E$2:$E$14185,Inyecciones!$A$2:$A$14185,Balance!M$4,Inyecciones!$B$2:$B$14185,Balance!$B134,Inyecciones!$C$2:$C$14185,Balance!M$5)</f>
        <v>903.48592830915584</v>
      </c>
      <c r="N134" s="14">
        <f>SUMIFS(Inyecciones!$E$2:$E$14185,Inyecciones!$A$2:$A$14185,Balance!N$4,Inyecciones!$B$2:$B$14185,Balance!$B134,Inyecciones!$C$2:$C$14185,Balance!N$5)</f>
        <v>3829.1270302759558</v>
      </c>
      <c r="O134" s="12">
        <f>SUMIFS(Inyecciones!$E$2:$E$14185,Inyecciones!$A$2:$A$14185,Balance!O$4,Inyecciones!$B$2:$B$14185,Balance!$B134,Inyecciones!$C$2:$C$14185,Balance!O$5)</f>
        <v>58360.26872121833</v>
      </c>
      <c r="P134" s="13">
        <f>SUMIFS(Inyecciones!$E$2:$E$14185,Inyecciones!$A$2:$A$14185,Balance!P$4,Inyecciones!$B$2:$B$14185,Balance!$B134,Inyecciones!$C$2:$C$14185,Balance!P$5)</f>
        <v>40494.441189008903</v>
      </c>
      <c r="Q134" s="13">
        <f>SUMIFS(Inyecciones!$E$2:$E$14185,Inyecciones!$A$2:$A$14185,Balance!Q$4,Inyecciones!$B$2:$B$14185,Balance!$B134,Inyecciones!$C$2:$C$14185,Balance!Q$5)</f>
        <v>45598.507269604983</v>
      </c>
      <c r="R134" s="13">
        <f>SUMIFS(Inyecciones!$E$2:$E$14185,Inyecciones!$A$2:$A$14185,Balance!R$4,Inyecciones!$B$2:$B$14185,Balance!$B134,Inyecciones!$C$2:$C$14185,Balance!R$5)</f>
        <v>29948.99737111904</v>
      </c>
      <c r="S134" s="13">
        <f>SUMIFS(Inyecciones!$E$2:$E$14185,Inyecciones!$A$2:$A$14185,Balance!S$4,Inyecciones!$B$2:$B$14185,Balance!$B134,Inyecciones!$C$2:$C$14185,Balance!S$5)</f>
        <v>19705.536207741559</v>
      </c>
      <c r="T134" s="13">
        <f>SUMIFS(Inyecciones!$E$2:$E$14185,Inyecciones!$A$2:$A$14185,Balance!T$4,Inyecciones!$B$2:$B$14185,Balance!$B134,Inyecciones!$C$2:$C$14185,Balance!T$5)</f>
        <v>11982.61479560039</v>
      </c>
      <c r="U134" s="13">
        <f>SUMIFS(Inyecciones!$E$2:$E$14185,Inyecciones!$A$2:$A$14185,Balance!U$4,Inyecciones!$B$2:$B$14185,Balance!$B134,Inyecciones!$C$2:$C$14185,Balance!U$5)</f>
        <v>15019.078958896471</v>
      </c>
      <c r="V134" s="13">
        <f>SUMIFS(Inyecciones!$E$2:$E$14185,Inyecciones!$A$2:$A$14185,Balance!V$4,Inyecciones!$B$2:$B$14185,Balance!$B134,Inyecciones!$C$2:$C$14185,Balance!V$5)</f>
        <v>22534.704279690341</v>
      </c>
      <c r="W134" s="13">
        <f>SUMIFS(Inyecciones!$E$2:$E$14185,Inyecciones!$A$2:$A$14185,Balance!W$4,Inyecciones!$B$2:$B$14185,Balance!$B134,Inyecciones!$C$2:$C$14185,Balance!W$5)</f>
        <v>23379.661605013709</v>
      </c>
      <c r="X134" s="13">
        <f>SUMIFS(Inyecciones!$E$2:$E$14185,Inyecciones!$A$2:$A$14185,Balance!X$4,Inyecciones!$B$2:$B$14185,Balance!$B134,Inyecciones!$C$2:$C$14185,Balance!X$5)</f>
        <v>10917.55041821857</v>
      </c>
      <c r="Y134" s="13">
        <f>SUMIFS(Inyecciones!$E$2:$E$14185,Inyecciones!$A$2:$A$14185,Balance!Y$4,Inyecciones!$B$2:$B$14185,Balance!$B134,Inyecciones!$C$2:$C$14185,Balance!Y$5)</f>
        <v>6195.8154991039346</v>
      </c>
      <c r="Z134" s="14">
        <f>SUMIFS(Inyecciones!$E$2:$E$14185,Inyecciones!$A$2:$A$14185,Balance!Z$4,Inyecciones!$B$2:$B$14185,Balance!$B134,Inyecciones!$C$2:$C$14185,Balance!Z$5)</f>
        <v>19844.32979167657</v>
      </c>
      <c r="AA134" s="12">
        <f>SUMIFS(Inyecciones!$E$2:$E$14185,Inyecciones!$A$2:$A$14185,Balance!AA$4,Inyecciones!$B$2:$B$14185,Balance!$B134,Inyecciones!$C$2:$C$14185,Balance!AA$5)</f>
        <v>58373.690294033389</v>
      </c>
      <c r="AB134" s="13">
        <f>SUMIFS(Inyecciones!$E$2:$E$14185,Inyecciones!$A$2:$A$14185,Balance!AB$4,Inyecciones!$B$2:$B$14185,Balance!$B134,Inyecciones!$C$2:$C$14185,Balance!AB$5)</f>
        <v>40485.462640897204</v>
      </c>
      <c r="AC134" s="13">
        <f>SUMIFS(Inyecciones!$E$2:$E$14185,Inyecciones!$A$2:$A$14185,Balance!AC$4,Inyecciones!$B$2:$B$14185,Balance!$B134,Inyecciones!$C$2:$C$14185,Balance!AC$5)</f>
        <v>45367.808853293143</v>
      </c>
      <c r="AD134" s="13">
        <f>SUMIFS(Inyecciones!$E$2:$E$14185,Inyecciones!$A$2:$A$14185,Balance!AD$4,Inyecciones!$B$2:$B$14185,Balance!$B134,Inyecciones!$C$2:$C$14185,Balance!AD$5)</f>
        <v>29713.230299610499</v>
      </c>
      <c r="AE134" s="13">
        <f>SUMIFS(Inyecciones!$E$2:$E$14185,Inyecciones!$A$2:$A$14185,Balance!AE$4,Inyecciones!$B$2:$B$14185,Balance!$B134,Inyecciones!$C$2:$C$14185,Balance!AE$5)</f>
        <v>20584.84027263285</v>
      </c>
      <c r="AF134" s="13">
        <f>SUMIFS(Inyecciones!$E$2:$E$14185,Inyecciones!$A$2:$A$14185,Balance!AF$4,Inyecciones!$B$2:$B$14185,Balance!$B134,Inyecciones!$C$2:$C$14185,Balance!AF$5)</f>
        <v>12977.775252450059</v>
      </c>
      <c r="AG134" s="13">
        <f>SUMIFS(Inyecciones!$E$2:$E$14185,Inyecciones!$A$2:$A$14185,Balance!AG$4,Inyecciones!$B$2:$B$14185,Balance!$B134,Inyecciones!$C$2:$C$14185,Balance!AG$5)</f>
        <v>16550.973545653818</v>
      </c>
      <c r="AH134" s="13">
        <f>SUMIFS(Inyecciones!$E$2:$E$14185,Inyecciones!$A$2:$A$14185,Balance!AH$4,Inyecciones!$B$2:$B$14185,Balance!$B134,Inyecciones!$C$2:$C$14185,Balance!AH$5)</f>
        <v>25036.31252070086</v>
      </c>
      <c r="AI134" s="13">
        <f>SUMIFS(Inyecciones!$E$2:$E$14185,Inyecciones!$A$2:$A$14185,Balance!AI$4,Inyecciones!$B$2:$B$14185,Balance!$B134,Inyecciones!$C$2:$C$14185,Balance!AI$5)</f>
        <v>25620.87783939224</v>
      </c>
      <c r="AJ134" s="13">
        <f>SUMIFS(Inyecciones!$E$2:$E$14185,Inyecciones!$A$2:$A$14185,Balance!AJ$4,Inyecciones!$B$2:$B$14185,Balance!$B134,Inyecciones!$C$2:$C$14185,Balance!AJ$5)</f>
        <v>25028.086071324749</v>
      </c>
      <c r="AK134" s="13">
        <f>SUMIFS(Inyecciones!$E$2:$E$14185,Inyecciones!$A$2:$A$14185,Balance!AK$4,Inyecciones!$B$2:$B$14185,Balance!$B134,Inyecciones!$C$2:$C$14185,Balance!AK$5)</f>
        <v>13479.663881603939</v>
      </c>
      <c r="AL134" s="14">
        <f>SUMIFS(Inyecciones!$E$2:$E$14185,Inyecciones!$A$2:$A$14185,Balance!AL$4,Inyecciones!$B$2:$B$14185,Balance!$B134,Inyecciones!$C$2:$C$14185,Balance!AL$5)</f>
        <v>33790.919015628999</v>
      </c>
      <c r="AM134" s="13"/>
      <c r="AN134" s="12">
        <f>SUMIFS('Retiro Mensual'!$E$2:$E$2629,'Retiro Mensual'!$A$2:$A$2629,AN$4,'Retiro Mensual'!$B$2:$B$2629,$B134,'Retiro Mensual'!$C$2:$C$2629,AN$5)</f>
        <v>0</v>
      </c>
      <c r="AO134" s="13">
        <f>SUMIFS('Retiro Mensual'!$E$2:$E$2629,'Retiro Mensual'!$A$2:$A$2629,AO$4,'Retiro Mensual'!$B$2:$B$2629,$B134,'Retiro Mensual'!$C$2:$C$2629,AO$5)</f>
        <v>0</v>
      </c>
      <c r="AP134" s="13">
        <f>SUMIFS('Retiro Mensual'!$E$2:$E$2629,'Retiro Mensual'!$A$2:$A$2629,AP$4,'Retiro Mensual'!$B$2:$B$2629,$B134,'Retiro Mensual'!$C$2:$C$2629,AP$5)</f>
        <v>0</v>
      </c>
      <c r="AQ134" s="13">
        <f>SUMIFS('Retiro Mensual'!$E$2:$E$2629,'Retiro Mensual'!$A$2:$A$2629,AQ$4,'Retiro Mensual'!$B$2:$B$2629,$B134,'Retiro Mensual'!$C$2:$C$2629,AQ$5)</f>
        <v>0</v>
      </c>
      <c r="AR134" s="13">
        <f>SUMIFS('Retiro Mensual'!$E$2:$E$2629,'Retiro Mensual'!$A$2:$A$2629,AR$4,'Retiro Mensual'!$B$2:$B$2629,$B134,'Retiro Mensual'!$C$2:$C$2629,AR$5)</f>
        <v>0</v>
      </c>
      <c r="AS134" s="13">
        <f>SUMIFS('Retiro Mensual'!$E$2:$E$2629,'Retiro Mensual'!$A$2:$A$2629,AS$4,'Retiro Mensual'!$B$2:$B$2629,$B134,'Retiro Mensual'!$C$2:$C$2629,AS$5)</f>
        <v>0</v>
      </c>
      <c r="AT134" s="13">
        <f>SUMIFS('Retiro Mensual'!$E$2:$E$2629,'Retiro Mensual'!$A$2:$A$2629,AT$4,'Retiro Mensual'!$B$2:$B$2629,$B134,'Retiro Mensual'!$C$2:$C$2629,AT$5)</f>
        <v>0</v>
      </c>
      <c r="AU134" s="13">
        <f>SUMIFS('Retiro Mensual'!$E$2:$E$2629,'Retiro Mensual'!$A$2:$A$2629,AU$4,'Retiro Mensual'!$B$2:$B$2629,$B134,'Retiro Mensual'!$C$2:$C$2629,AU$5)</f>
        <v>0</v>
      </c>
      <c r="AV134" s="13">
        <f>SUMIFS('Retiro Mensual'!$E$2:$E$2629,'Retiro Mensual'!$A$2:$A$2629,AV$4,'Retiro Mensual'!$B$2:$B$2629,$B134,'Retiro Mensual'!$C$2:$C$2629,AV$5)</f>
        <v>0</v>
      </c>
      <c r="AW134" s="13">
        <f>SUMIFS('Retiro Mensual'!$E$2:$E$2629,'Retiro Mensual'!$A$2:$A$2629,AW$4,'Retiro Mensual'!$B$2:$B$2629,$B134,'Retiro Mensual'!$C$2:$C$2629,AW$5)</f>
        <v>0</v>
      </c>
      <c r="AX134" s="13">
        <f>SUMIFS('Retiro Mensual'!$E$2:$E$2629,'Retiro Mensual'!$A$2:$A$2629,AX$4,'Retiro Mensual'!$B$2:$B$2629,$B134,'Retiro Mensual'!$C$2:$C$2629,AX$5)</f>
        <v>0</v>
      </c>
      <c r="AY134" s="14">
        <f>SUMIFS('Retiro Mensual'!$E$2:$E$2629,'Retiro Mensual'!$A$2:$A$2629,AY$4,'Retiro Mensual'!$B$2:$B$2629,$B134,'Retiro Mensual'!$C$2:$C$2629,AY$5)</f>
        <v>0</v>
      </c>
      <c r="AZ134" s="12">
        <f>SUMIFS('Retiro Mensual'!$E$2:$E$2629,'Retiro Mensual'!$A$2:$A$2629,AZ$4,'Retiro Mensual'!$B$2:$B$2629,$B134,'Retiro Mensual'!$C$2:$C$2629,AZ$5)</f>
        <v>0</v>
      </c>
      <c r="BA134" s="13">
        <f>SUMIFS('Retiro Mensual'!$E$2:$E$2629,'Retiro Mensual'!$A$2:$A$2629,BA$4,'Retiro Mensual'!$B$2:$B$2629,$B134,'Retiro Mensual'!$C$2:$C$2629,BA$5)</f>
        <v>0</v>
      </c>
      <c r="BB134" s="13">
        <f>SUMIFS('Retiro Mensual'!$E$2:$E$2629,'Retiro Mensual'!$A$2:$A$2629,BB$4,'Retiro Mensual'!$B$2:$B$2629,$B134,'Retiro Mensual'!$C$2:$C$2629,BB$5)</f>
        <v>0</v>
      </c>
      <c r="BC134" s="13">
        <f>SUMIFS('Retiro Mensual'!$E$2:$E$2629,'Retiro Mensual'!$A$2:$A$2629,BC$4,'Retiro Mensual'!$B$2:$B$2629,$B134,'Retiro Mensual'!$C$2:$C$2629,BC$5)</f>
        <v>0</v>
      </c>
      <c r="BD134" s="13">
        <f>SUMIFS('Retiro Mensual'!$E$2:$E$2629,'Retiro Mensual'!$A$2:$A$2629,BD$4,'Retiro Mensual'!$B$2:$B$2629,$B134,'Retiro Mensual'!$C$2:$C$2629,BD$5)</f>
        <v>0</v>
      </c>
      <c r="BE134" s="13">
        <f>SUMIFS('Retiro Mensual'!$E$2:$E$2629,'Retiro Mensual'!$A$2:$A$2629,BE$4,'Retiro Mensual'!$B$2:$B$2629,$B134,'Retiro Mensual'!$C$2:$C$2629,BE$5)</f>
        <v>0</v>
      </c>
      <c r="BF134" s="13">
        <f>SUMIFS('Retiro Mensual'!$E$2:$E$2629,'Retiro Mensual'!$A$2:$A$2629,BF$4,'Retiro Mensual'!$B$2:$B$2629,$B134,'Retiro Mensual'!$C$2:$C$2629,BF$5)</f>
        <v>0</v>
      </c>
      <c r="BG134" s="13">
        <f>SUMIFS('Retiro Mensual'!$E$2:$E$2629,'Retiro Mensual'!$A$2:$A$2629,BG$4,'Retiro Mensual'!$B$2:$B$2629,$B134,'Retiro Mensual'!$C$2:$C$2629,BG$5)</f>
        <v>0</v>
      </c>
      <c r="BH134" s="13">
        <f>SUMIFS('Retiro Mensual'!$E$2:$E$2629,'Retiro Mensual'!$A$2:$A$2629,BH$4,'Retiro Mensual'!$B$2:$B$2629,$B134,'Retiro Mensual'!$C$2:$C$2629,BH$5)</f>
        <v>0</v>
      </c>
      <c r="BI134" s="13">
        <f>SUMIFS('Retiro Mensual'!$E$2:$E$2629,'Retiro Mensual'!$A$2:$A$2629,BI$4,'Retiro Mensual'!$B$2:$B$2629,$B134,'Retiro Mensual'!$C$2:$C$2629,BI$5)</f>
        <v>0</v>
      </c>
      <c r="BJ134" s="13">
        <f>SUMIFS('Retiro Mensual'!$E$2:$E$2629,'Retiro Mensual'!$A$2:$A$2629,BJ$4,'Retiro Mensual'!$B$2:$B$2629,$B134,'Retiro Mensual'!$C$2:$C$2629,BJ$5)</f>
        <v>0</v>
      </c>
      <c r="BK134" s="14">
        <f>SUMIFS('Retiro Mensual'!$E$2:$E$2629,'Retiro Mensual'!$A$2:$A$2629,BK$4,'Retiro Mensual'!$B$2:$B$2629,$B134,'Retiro Mensual'!$C$2:$C$2629,BK$5)</f>
        <v>0</v>
      </c>
      <c r="BL134" s="12">
        <f>SUMIFS('Retiro Mensual'!$E$2:$E$2629,'Retiro Mensual'!$A$2:$A$2629,BL$4,'Retiro Mensual'!$B$2:$B$2629,$B134,'Retiro Mensual'!$C$2:$C$2629,BL$5)</f>
        <v>0</v>
      </c>
      <c r="BM134" s="13">
        <f>SUMIFS('Retiro Mensual'!$E$2:$E$2629,'Retiro Mensual'!$A$2:$A$2629,BM$4,'Retiro Mensual'!$B$2:$B$2629,$B134,'Retiro Mensual'!$C$2:$C$2629,BM$5)</f>
        <v>0</v>
      </c>
      <c r="BN134" s="13">
        <f>SUMIFS('Retiro Mensual'!$E$2:$E$2629,'Retiro Mensual'!$A$2:$A$2629,BN$4,'Retiro Mensual'!$B$2:$B$2629,$B134,'Retiro Mensual'!$C$2:$C$2629,BN$5)</f>
        <v>0</v>
      </c>
      <c r="BO134" s="13">
        <f>SUMIFS('Retiro Mensual'!$E$2:$E$2629,'Retiro Mensual'!$A$2:$A$2629,BO$4,'Retiro Mensual'!$B$2:$B$2629,$B134,'Retiro Mensual'!$C$2:$C$2629,BO$5)</f>
        <v>0</v>
      </c>
      <c r="BP134" s="13">
        <f>SUMIFS('Retiro Mensual'!$E$2:$E$2629,'Retiro Mensual'!$A$2:$A$2629,BP$4,'Retiro Mensual'!$B$2:$B$2629,$B134,'Retiro Mensual'!$C$2:$C$2629,BP$5)</f>
        <v>0</v>
      </c>
      <c r="BQ134" s="13">
        <f>SUMIFS('Retiro Mensual'!$E$2:$E$2629,'Retiro Mensual'!$A$2:$A$2629,BQ$4,'Retiro Mensual'!$B$2:$B$2629,$B134,'Retiro Mensual'!$C$2:$C$2629,BQ$5)</f>
        <v>0</v>
      </c>
      <c r="BR134" s="13">
        <f>SUMIFS('Retiro Mensual'!$E$2:$E$2629,'Retiro Mensual'!$A$2:$A$2629,BR$4,'Retiro Mensual'!$B$2:$B$2629,$B134,'Retiro Mensual'!$C$2:$C$2629,BR$5)</f>
        <v>0</v>
      </c>
      <c r="BS134" s="13">
        <f>SUMIFS('Retiro Mensual'!$E$2:$E$2629,'Retiro Mensual'!$A$2:$A$2629,BS$4,'Retiro Mensual'!$B$2:$B$2629,$B134,'Retiro Mensual'!$C$2:$C$2629,BS$5)</f>
        <v>0</v>
      </c>
      <c r="BT134" s="13">
        <f>SUMIFS('Retiro Mensual'!$E$2:$E$2629,'Retiro Mensual'!$A$2:$A$2629,BT$4,'Retiro Mensual'!$B$2:$B$2629,$B134,'Retiro Mensual'!$C$2:$C$2629,BT$5)</f>
        <v>0</v>
      </c>
      <c r="BU134" s="13">
        <f>SUMIFS('Retiro Mensual'!$E$2:$E$2629,'Retiro Mensual'!$A$2:$A$2629,BU$4,'Retiro Mensual'!$B$2:$B$2629,$B134,'Retiro Mensual'!$C$2:$C$2629,BU$5)</f>
        <v>0</v>
      </c>
      <c r="BV134" s="13">
        <f>SUMIFS('Retiro Mensual'!$E$2:$E$2629,'Retiro Mensual'!$A$2:$A$2629,BV$4,'Retiro Mensual'!$B$2:$B$2629,$B134,'Retiro Mensual'!$C$2:$C$2629,BV$5)</f>
        <v>0</v>
      </c>
      <c r="BW134" s="14">
        <f>SUMIFS('Retiro Mensual'!$E$2:$E$2629,'Retiro Mensual'!$A$2:$A$2629,BW$4,'Retiro Mensual'!$B$2:$B$2629,$B134,'Retiro Mensual'!$C$2:$C$2629,BW$5)</f>
        <v>0</v>
      </c>
      <c r="BX134" s="13"/>
      <c r="BY134" s="12">
        <f>SUMIFS('Compra Ventas'!$E$2:$E$2700,'Compra Ventas'!$A$2:$A$2700,BY$4,'Compra Ventas'!$B$2:$B$2700,$B134,'Compra Ventas'!$C$2:$C$2700,BY$5)</f>
        <v>0</v>
      </c>
      <c r="BZ134" s="13">
        <f>SUMIFS('Compra Ventas'!$E$2:$E$2700,'Compra Ventas'!$A$2:$A$2700,BZ$4,'Compra Ventas'!$B$2:$B$2700,$B134,'Compra Ventas'!$C$2:$C$2700,BZ$5)</f>
        <v>0</v>
      </c>
      <c r="CA134" s="13">
        <f>SUMIFS('Compra Ventas'!$E$2:$E$2700,'Compra Ventas'!$A$2:$A$2700,CA$4,'Compra Ventas'!$B$2:$B$2700,$B134,'Compra Ventas'!$C$2:$C$2700,CA$5)</f>
        <v>0</v>
      </c>
      <c r="CB134" s="13">
        <f>SUMIFS('Compra Ventas'!$E$2:$E$2700,'Compra Ventas'!$A$2:$A$2700,CB$4,'Compra Ventas'!$B$2:$B$2700,$B134,'Compra Ventas'!$C$2:$C$2700,CB$5)</f>
        <v>0</v>
      </c>
      <c r="CC134" s="13">
        <f>SUMIFS('Compra Ventas'!$E$2:$E$2700,'Compra Ventas'!$A$2:$A$2700,CC$4,'Compra Ventas'!$B$2:$B$2700,$B134,'Compra Ventas'!$C$2:$C$2700,CC$5)</f>
        <v>0</v>
      </c>
      <c r="CD134" s="13">
        <f>SUMIFS('Compra Ventas'!$E$2:$E$2700,'Compra Ventas'!$A$2:$A$2700,CD$4,'Compra Ventas'!$B$2:$B$2700,$B134,'Compra Ventas'!$C$2:$C$2700,CD$5)</f>
        <v>0</v>
      </c>
      <c r="CE134" s="13">
        <f>SUMIFS('Compra Ventas'!$E$2:$E$2700,'Compra Ventas'!$A$2:$A$2700,CE$4,'Compra Ventas'!$B$2:$B$2700,$B134,'Compra Ventas'!$C$2:$C$2700,CE$5)</f>
        <v>0</v>
      </c>
      <c r="CF134" s="13">
        <f>SUMIFS('Compra Ventas'!$E$2:$E$2700,'Compra Ventas'!$A$2:$A$2700,CF$4,'Compra Ventas'!$B$2:$B$2700,$B134,'Compra Ventas'!$C$2:$C$2700,CF$5)</f>
        <v>0</v>
      </c>
      <c r="CG134" s="13">
        <f>SUMIFS('Compra Ventas'!$E$2:$E$2700,'Compra Ventas'!$A$2:$A$2700,CG$4,'Compra Ventas'!$B$2:$B$2700,$B134,'Compra Ventas'!$C$2:$C$2700,CG$5)</f>
        <v>0</v>
      </c>
      <c r="CH134" s="13">
        <f>SUMIFS('Compra Ventas'!$E$2:$E$2700,'Compra Ventas'!$A$2:$A$2700,CH$4,'Compra Ventas'!$B$2:$B$2700,$B134,'Compra Ventas'!$C$2:$C$2700,CH$5)</f>
        <v>0</v>
      </c>
      <c r="CI134" s="13">
        <f>SUMIFS('Compra Ventas'!$E$2:$E$2700,'Compra Ventas'!$A$2:$A$2700,CI$4,'Compra Ventas'!$B$2:$B$2700,$B134,'Compra Ventas'!$C$2:$C$2700,CI$5)</f>
        <v>0</v>
      </c>
      <c r="CJ134" s="14">
        <f>SUMIFS('Compra Ventas'!$E$2:$E$2700,'Compra Ventas'!$A$2:$A$2700,CJ$4,'Compra Ventas'!$B$2:$B$2700,$B134,'Compra Ventas'!$C$2:$C$2700,CJ$5)</f>
        <v>0</v>
      </c>
      <c r="CK134" s="12">
        <f>SUMIFS('Compra Ventas'!$E$2:$E$2700,'Compra Ventas'!$A$2:$A$2700,CK$4,'Compra Ventas'!$B$2:$B$2700,$B134,'Compra Ventas'!$C$2:$C$2700,CK$5)</f>
        <v>0</v>
      </c>
      <c r="CL134" s="13">
        <f>SUMIFS('Compra Ventas'!$E$2:$E$2700,'Compra Ventas'!$A$2:$A$2700,CL$4,'Compra Ventas'!$B$2:$B$2700,$B134,'Compra Ventas'!$C$2:$C$2700,CL$5)</f>
        <v>0</v>
      </c>
      <c r="CM134" s="13">
        <f>SUMIFS('Compra Ventas'!$E$2:$E$2700,'Compra Ventas'!$A$2:$A$2700,CM$4,'Compra Ventas'!$B$2:$B$2700,$B134,'Compra Ventas'!$C$2:$C$2700,CM$5)</f>
        <v>0</v>
      </c>
      <c r="CN134" s="13">
        <f>SUMIFS('Compra Ventas'!$E$2:$E$2700,'Compra Ventas'!$A$2:$A$2700,CN$4,'Compra Ventas'!$B$2:$B$2700,$B134,'Compra Ventas'!$C$2:$C$2700,CN$5)</f>
        <v>0</v>
      </c>
      <c r="CO134" s="13">
        <f>SUMIFS('Compra Ventas'!$E$2:$E$2700,'Compra Ventas'!$A$2:$A$2700,CO$4,'Compra Ventas'!$B$2:$B$2700,$B134,'Compra Ventas'!$C$2:$C$2700,CO$5)</f>
        <v>0</v>
      </c>
      <c r="CP134" s="13">
        <f>SUMIFS('Compra Ventas'!$E$2:$E$2700,'Compra Ventas'!$A$2:$A$2700,CP$4,'Compra Ventas'!$B$2:$B$2700,$B134,'Compra Ventas'!$C$2:$C$2700,CP$5)</f>
        <v>0</v>
      </c>
      <c r="CQ134" s="13">
        <f>SUMIFS('Compra Ventas'!$E$2:$E$2700,'Compra Ventas'!$A$2:$A$2700,CQ$4,'Compra Ventas'!$B$2:$B$2700,$B134,'Compra Ventas'!$C$2:$C$2700,CQ$5)</f>
        <v>0</v>
      </c>
      <c r="CR134" s="13">
        <f>SUMIFS('Compra Ventas'!$E$2:$E$2700,'Compra Ventas'!$A$2:$A$2700,CR$4,'Compra Ventas'!$B$2:$B$2700,$B134,'Compra Ventas'!$C$2:$C$2700,CR$5)</f>
        <v>0</v>
      </c>
      <c r="CS134" s="13">
        <f>SUMIFS('Compra Ventas'!$E$2:$E$2700,'Compra Ventas'!$A$2:$A$2700,CS$4,'Compra Ventas'!$B$2:$B$2700,$B134,'Compra Ventas'!$C$2:$C$2700,CS$5)</f>
        <v>0</v>
      </c>
      <c r="CT134" s="13">
        <f>SUMIFS('Compra Ventas'!$E$2:$E$2700,'Compra Ventas'!$A$2:$A$2700,CT$4,'Compra Ventas'!$B$2:$B$2700,$B134,'Compra Ventas'!$C$2:$C$2700,CT$5)</f>
        <v>0</v>
      </c>
      <c r="CU134" s="13">
        <f>SUMIFS('Compra Ventas'!$E$2:$E$2700,'Compra Ventas'!$A$2:$A$2700,CU$4,'Compra Ventas'!$B$2:$B$2700,$B134,'Compra Ventas'!$C$2:$C$2700,CU$5)</f>
        <v>0</v>
      </c>
      <c r="CV134" s="14">
        <f>SUMIFS('Compra Ventas'!$E$2:$E$2700,'Compra Ventas'!$A$2:$A$2700,CV$4,'Compra Ventas'!$B$2:$B$2700,$B134,'Compra Ventas'!$C$2:$C$2700,CV$5)</f>
        <v>0</v>
      </c>
      <c r="CW134" s="12">
        <f>SUMIFS('Compra Ventas'!$E$2:$E$2700,'Compra Ventas'!$A$2:$A$2700,CW$4,'Compra Ventas'!$B$2:$B$2700,$B134,'Compra Ventas'!$C$2:$C$2700,CW$5)</f>
        <v>0</v>
      </c>
      <c r="CX134" s="13">
        <f>SUMIFS('Compra Ventas'!$E$2:$E$2700,'Compra Ventas'!$A$2:$A$2700,CX$4,'Compra Ventas'!$B$2:$B$2700,$B134,'Compra Ventas'!$C$2:$C$2700,CX$5)</f>
        <v>0</v>
      </c>
      <c r="CY134" s="13">
        <f>SUMIFS('Compra Ventas'!$E$2:$E$2700,'Compra Ventas'!$A$2:$A$2700,CY$4,'Compra Ventas'!$B$2:$B$2700,$B134,'Compra Ventas'!$C$2:$C$2700,CY$5)</f>
        <v>0</v>
      </c>
      <c r="CZ134" s="13">
        <f>SUMIFS('Compra Ventas'!$E$2:$E$2700,'Compra Ventas'!$A$2:$A$2700,CZ$4,'Compra Ventas'!$B$2:$B$2700,$B134,'Compra Ventas'!$C$2:$C$2700,CZ$5)</f>
        <v>0</v>
      </c>
      <c r="DA134" s="13">
        <f>SUMIFS('Compra Ventas'!$E$2:$E$2700,'Compra Ventas'!$A$2:$A$2700,DA$4,'Compra Ventas'!$B$2:$B$2700,$B134,'Compra Ventas'!$C$2:$C$2700,DA$5)</f>
        <v>0</v>
      </c>
      <c r="DB134" s="13">
        <f>SUMIFS('Compra Ventas'!$E$2:$E$2700,'Compra Ventas'!$A$2:$A$2700,DB$4,'Compra Ventas'!$B$2:$B$2700,$B134,'Compra Ventas'!$C$2:$C$2700,DB$5)</f>
        <v>0</v>
      </c>
      <c r="DC134" s="13">
        <f>SUMIFS('Compra Ventas'!$E$2:$E$2700,'Compra Ventas'!$A$2:$A$2700,DC$4,'Compra Ventas'!$B$2:$B$2700,$B134,'Compra Ventas'!$C$2:$C$2700,DC$5)</f>
        <v>0</v>
      </c>
      <c r="DD134" s="13">
        <f>SUMIFS('Compra Ventas'!$E$2:$E$2700,'Compra Ventas'!$A$2:$A$2700,DD$4,'Compra Ventas'!$B$2:$B$2700,$B134,'Compra Ventas'!$C$2:$C$2700,DD$5)</f>
        <v>0</v>
      </c>
      <c r="DE134" s="13">
        <f>SUMIFS('Compra Ventas'!$E$2:$E$2700,'Compra Ventas'!$A$2:$A$2700,DE$4,'Compra Ventas'!$B$2:$B$2700,$B134,'Compra Ventas'!$C$2:$C$2700,DE$5)</f>
        <v>0</v>
      </c>
      <c r="DF134" s="13">
        <f>SUMIFS('Compra Ventas'!$E$2:$E$2700,'Compra Ventas'!$A$2:$A$2700,DF$4,'Compra Ventas'!$B$2:$B$2700,$B134,'Compra Ventas'!$C$2:$C$2700,DF$5)</f>
        <v>0</v>
      </c>
      <c r="DG134" s="13">
        <f>SUMIFS('Compra Ventas'!$E$2:$E$2700,'Compra Ventas'!$A$2:$A$2700,DG$4,'Compra Ventas'!$B$2:$B$2700,$B134,'Compra Ventas'!$C$2:$C$2700,DG$5)</f>
        <v>0</v>
      </c>
      <c r="DH134" s="14">
        <f>SUMIFS('Compra Ventas'!$E$2:$E$2700,'Compra Ventas'!$A$2:$A$2700,DH$4,'Compra Ventas'!$B$2:$B$2700,$B134,'Compra Ventas'!$C$2:$C$2700,DH$5)</f>
        <v>0</v>
      </c>
      <c r="DI134" s="84"/>
      <c r="DJ134" s="98">
        <f>SUMIFS('Ajuste Ciclado'!D$5:D$47,'Ajuste Ciclado'!$C$5:$C$47,Balance!DJ$4,'Ajuste Ciclado'!$B$5:$B$47,Balance!$B134)</f>
        <v>0</v>
      </c>
      <c r="DK134" s="99">
        <f>SUMIFS('Ajuste Ciclado'!E$5:E$47,'Ajuste Ciclado'!$C$5:$C$47,Balance!DK$4,'Ajuste Ciclado'!$B$5:$B$47,Balance!$B134)</f>
        <v>0</v>
      </c>
      <c r="DL134" s="99">
        <f>SUMIFS('Ajuste Ciclado'!F$5:F$47,'Ajuste Ciclado'!$C$5:$C$47,Balance!DL$4,'Ajuste Ciclado'!$B$5:$B$47,Balance!$B134)</f>
        <v>0</v>
      </c>
      <c r="DM134" s="99">
        <f>SUMIFS('Ajuste Ciclado'!G$5:G$47,'Ajuste Ciclado'!$C$5:$C$47,Balance!DM$4,'Ajuste Ciclado'!$B$5:$B$47,Balance!$B134)</f>
        <v>0</v>
      </c>
      <c r="DN134" s="99">
        <f>SUMIFS('Ajuste Ciclado'!H$5:H$47,'Ajuste Ciclado'!$C$5:$C$47,Balance!DN$4,'Ajuste Ciclado'!$B$5:$B$47,Balance!$B134)</f>
        <v>0</v>
      </c>
      <c r="DO134" s="99">
        <f>SUMIFS('Ajuste Ciclado'!I$5:I$47,'Ajuste Ciclado'!$C$5:$C$47,Balance!DO$4,'Ajuste Ciclado'!$B$5:$B$47,Balance!$B134)</f>
        <v>0</v>
      </c>
      <c r="DP134" s="99">
        <f>SUMIFS('Ajuste Ciclado'!J$5:J$47,'Ajuste Ciclado'!$C$5:$C$47,Balance!DP$4,'Ajuste Ciclado'!$B$5:$B$47,Balance!$B134)</f>
        <v>0</v>
      </c>
      <c r="DQ134" s="99">
        <f>SUMIFS('Ajuste Ciclado'!K$5:K$47,'Ajuste Ciclado'!$C$5:$C$47,Balance!DQ$4,'Ajuste Ciclado'!$B$5:$B$47,Balance!$B134)</f>
        <v>0</v>
      </c>
      <c r="DR134" s="99">
        <f>SUMIFS('Ajuste Ciclado'!L$5:L$47,'Ajuste Ciclado'!$C$5:$C$47,Balance!DR$4,'Ajuste Ciclado'!$B$5:$B$47,Balance!$B134)</f>
        <v>0</v>
      </c>
      <c r="DS134" s="99">
        <f>SUMIFS('Ajuste Ciclado'!M$5:M$47,'Ajuste Ciclado'!$C$5:$C$47,Balance!DS$4,'Ajuste Ciclado'!$B$5:$B$47,Balance!$B134)</f>
        <v>0</v>
      </c>
      <c r="DT134" s="99">
        <f>SUMIFS('Ajuste Ciclado'!N$5:N$47,'Ajuste Ciclado'!$C$5:$C$47,Balance!DT$4,'Ajuste Ciclado'!$B$5:$B$47,Balance!$B134)</f>
        <v>0</v>
      </c>
      <c r="DU134" s="100">
        <f>SUMIFS('Ajuste Ciclado'!O$5:O$47,'Ajuste Ciclado'!$C$5:$C$47,Balance!DU$4,'Ajuste Ciclado'!$B$5:$B$47,Balance!$B134)</f>
        <v>0</v>
      </c>
      <c r="DV134" s="98">
        <f>SUMIFS('Ajuste Ciclado'!D$5:D$47,'Ajuste Ciclado'!$C$5:$C$47,Balance!DV$4,'Ajuste Ciclado'!$B$5:$B$47,Balance!$B134)</f>
        <v>0</v>
      </c>
      <c r="DW134" s="99">
        <f>SUMIFS('Ajuste Ciclado'!E$5:E$47,'Ajuste Ciclado'!$C$5:$C$47,Balance!DW$4,'Ajuste Ciclado'!$B$5:$B$47,Balance!$B134)</f>
        <v>0</v>
      </c>
      <c r="DX134" s="99">
        <f>SUMIFS('Ajuste Ciclado'!F$5:F$47,'Ajuste Ciclado'!$C$5:$C$47,Balance!DX$4,'Ajuste Ciclado'!$B$5:$B$47,Balance!$B134)</f>
        <v>0</v>
      </c>
      <c r="DY134" s="99">
        <f>SUMIFS('Ajuste Ciclado'!G$5:G$47,'Ajuste Ciclado'!$C$5:$C$47,Balance!DY$4,'Ajuste Ciclado'!$B$5:$B$47,Balance!$B134)</f>
        <v>0</v>
      </c>
      <c r="DZ134" s="99">
        <f>SUMIFS('Ajuste Ciclado'!H$5:H$47,'Ajuste Ciclado'!$C$5:$C$47,Balance!DZ$4,'Ajuste Ciclado'!$B$5:$B$47,Balance!$B134)</f>
        <v>0</v>
      </c>
      <c r="EA134" s="99">
        <f>SUMIFS('Ajuste Ciclado'!I$5:I$47,'Ajuste Ciclado'!$C$5:$C$47,Balance!EA$4,'Ajuste Ciclado'!$B$5:$B$47,Balance!$B134)</f>
        <v>0</v>
      </c>
      <c r="EB134" s="99">
        <f>SUMIFS('Ajuste Ciclado'!J$5:J$47,'Ajuste Ciclado'!$C$5:$C$47,Balance!EB$4,'Ajuste Ciclado'!$B$5:$B$47,Balance!$B134)</f>
        <v>0</v>
      </c>
      <c r="EC134" s="99">
        <f>SUMIFS('Ajuste Ciclado'!K$5:K$47,'Ajuste Ciclado'!$C$5:$C$47,Balance!EC$4,'Ajuste Ciclado'!$B$5:$B$47,Balance!$B134)</f>
        <v>0</v>
      </c>
      <c r="ED134" s="99">
        <f>SUMIFS('Ajuste Ciclado'!L$5:L$47,'Ajuste Ciclado'!$C$5:$C$47,Balance!ED$4,'Ajuste Ciclado'!$B$5:$B$47,Balance!$B134)</f>
        <v>0</v>
      </c>
      <c r="EE134" s="99">
        <f>SUMIFS('Ajuste Ciclado'!M$5:M$47,'Ajuste Ciclado'!$C$5:$C$47,Balance!EE$4,'Ajuste Ciclado'!$B$5:$B$47,Balance!$B134)</f>
        <v>0</v>
      </c>
      <c r="EF134" s="99">
        <f>SUMIFS('Ajuste Ciclado'!N$5:N$47,'Ajuste Ciclado'!$C$5:$C$47,Balance!EF$4,'Ajuste Ciclado'!$B$5:$B$47,Balance!$B134)</f>
        <v>0</v>
      </c>
      <c r="EG134" s="100">
        <f>SUMIFS('Ajuste Ciclado'!O$5:O$47,'Ajuste Ciclado'!$C$5:$C$47,Balance!EG$4,'Ajuste Ciclado'!$B$5:$B$47,Balance!$B134)</f>
        <v>0</v>
      </c>
      <c r="EH134" s="98">
        <f>SUMIFS('Ajuste Ciclado'!D$5:D$47,'Ajuste Ciclado'!$C$5:$C$47,Balance!EH$4,'Ajuste Ciclado'!$B$5:$B$47,Balance!$B134)</f>
        <v>0</v>
      </c>
      <c r="EI134" s="99">
        <f>SUMIFS('Ajuste Ciclado'!E$5:E$47,'Ajuste Ciclado'!$C$5:$C$47,Balance!EI$4,'Ajuste Ciclado'!$B$5:$B$47,Balance!$B134)</f>
        <v>0</v>
      </c>
      <c r="EJ134" s="99">
        <f>SUMIFS('Ajuste Ciclado'!F$5:F$47,'Ajuste Ciclado'!$C$5:$C$47,Balance!EJ$4,'Ajuste Ciclado'!$B$5:$B$47,Balance!$B134)</f>
        <v>0</v>
      </c>
      <c r="EK134" s="99">
        <f>SUMIFS('Ajuste Ciclado'!G$5:G$47,'Ajuste Ciclado'!$C$5:$C$47,Balance!EK$4,'Ajuste Ciclado'!$B$5:$B$47,Balance!$B134)</f>
        <v>0</v>
      </c>
      <c r="EL134" s="99">
        <f>SUMIFS('Ajuste Ciclado'!H$5:H$47,'Ajuste Ciclado'!$C$5:$C$47,Balance!EL$4,'Ajuste Ciclado'!$B$5:$B$47,Balance!$B134)</f>
        <v>0</v>
      </c>
      <c r="EM134" s="99">
        <f>SUMIFS('Ajuste Ciclado'!I$5:I$47,'Ajuste Ciclado'!$C$5:$C$47,Balance!EM$4,'Ajuste Ciclado'!$B$5:$B$47,Balance!$B134)</f>
        <v>0</v>
      </c>
      <c r="EN134" s="99">
        <f>SUMIFS('Ajuste Ciclado'!J$5:J$47,'Ajuste Ciclado'!$C$5:$C$47,Balance!EN$4,'Ajuste Ciclado'!$B$5:$B$47,Balance!$B134)</f>
        <v>0</v>
      </c>
      <c r="EO134" s="99">
        <f>SUMIFS('Ajuste Ciclado'!K$5:K$47,'Ajuste Ciclado'!$C$5:$C$47,Balance!EO$4,'Ajuste Ciclado'!$B$5:$B$47,Balance!$B134)</f>
        <v>0</v>
      </c>
      <c r="EP134" s="99">
        <f>SUMIFS('Ajuste Ciclado'!L$5:L$47,'Ajuste Ciclado'!$C$5:$C$47,Balance!EP$4,'Ajuste Ciclado'!$B$5:$B$47,Balance!$B134)</f>
        <v>0</v>
      </c>
      <c r="EQ134" s="99">
        <f>SUMIFS('Ajuste Ciclado'!M$5:M$47,'Ajuste Ciclado'!$C$5:$C$47,Balance!EQ$4,'Ajuste Ciclado'!$B$5:$B$47,Balance!$B134)</f>
        <v>0</v>
      </c>
      <c r="ER134" s="99">
        <f>SUMIFS('Ajuste Ciclado'!N$5:N$47,'Ajuste Ciclado'!$C$5:$C$47,Balance!ER$4,'Ajuste Ciclado'!$B$5:$B$47,Balance!$B134)</f>
        <v>0</v>
      </c>
      <c r="ES134" s="100">
        <f>SUMIFS('Ajuste Ciclado'!O$5:O$47,'Ajuste Ciclado'!$C$5:$C$47,Balance!ES$4,'Ajuste Ciclado'!$B$5:$B$47,Balance!$B134)</f>
        <v>0</v>
      </c>
      <c r="ET134" s="84"/>
      <c r="EU134" s="12">
        <f t="shared" si="181"/>
        <v>58230.962557038882</v>
      </c>
      <c r="EV134" s="13">
        <f t="shared" si="145"/>
        <v>40106.763078853481</v>
      </c>
      <c r="EW134" s="13">
        <f t="shared" si="146"/>
        <v>45054.311792011911</v>
      </c>
      <c r="EX134" s="13">
        <f t="shared" si="147"/>
        <v>28198.040453222071</v>
      </c>
      <c r="EY134" s="13">
        <f t="shared" si="148"/>
        <v>20202.66017470591</v>
      </c>
      <c r="EZ134" s="13">
        <f t="shared" si="149"/>
        <v>11833.96753925233</v>
      </c>
      <c r="FA134" s="13">
        <f t="shared" si="150"/>
        <v>14046.37247912191</v>
      </c>
      <c r="FB134" s="13">
        <f t="shared" si="151"/>
        <v>22370.450125862459</v>
      </c>
      <c r="FC134" s="13">
        <f t="shared" si="152"/>
        <v>22832.887808331339</v>
      </c>
      <c r="FD134" s="13">
        <f t="shared" si="153"/>
        <v>6825.6702476444698</v>
      </c>
      <c r="FE134" s="13">
        <f t="shared" si="154"/>
        <v>903.48592830915584</v>
      </c>
      <c r="FF134" s="14">
        <f t="shared" si="155"/>
        <v>3829.1270302759558</v>
      </c>
      <c r="FG134" s="12">
        <f t="shared" si="156"/>
        <v>58360.26872121833</v>
      </c>
      <c r="FH134" s="13">
        <f t="shared" si="157"/>
        <v>40494.441189008903</v>
      </c>
      <c r="FI134" s="13">
        <f t="shared" si="158"/>
        <v>45598.507269604983</v>
      </c>
      <c r="FJ134" s="13">
        <f t="shared" si="159"/>
        <v>29948.99737111904</v>
      </c>
      <c r="FK134" s="13">
        <f t="shared" si="160"/>
        <v>19705.536207741559</v>
      </c>
      <c r="FL134" s="13">
        <f t="shared" si="161"/>
        <v>11982.61479560039</v>
      </c>
      <c r="FM134" s="13">
        <f t="shared" si="162"/>
        <v>15019.078958896471</v>
      </c>
      <c r="FN134" s="13">
        <f t="shared" si="163"/>
        <v>22534.704279690341</v>
      </c>
      <c r="FO134" s="13">
        <f t="shared" si="164"/>
        <v>23379.661605013709</v>
      </c>
      <c r="FP134" s="13">
        <f t="shared" si="165"/>
        <v>10917.55041821857</v>
      </c>
      <c r="FQ134" s="13">
        <f t="shared" si="166"/>
        <v>6195.8154991039346</v>
      </c>
      <c r="FR134" s="14">
        <f t="shared" si="167"/>
        <v>19844.32979167657</v>
      </c>
      <c r="FS134" s="12">
        <f t="shared" si="168"/>
        <v>58373.690294033389</v>
      </c>
      <c r="FT134" s="13">
        <f t="shared" si="169"/>
        <v>40485.462640897204</v>
      </c>
      <c r="FU134" s="13">
        <f t="shared" si="170"/>
        <v>45367.808853293143</v>
      </c>
      <c r="FV134" s="13">
        <f t="shared" si="171"/>
        <v>29713.230299610499</v>
      </c>
      <c r="FW134" s="13">
        <f t="shared" si="172"/>
        <v>20584.84027263285</v>
      </c>
      <c r="FX134" s="13">
        <f t="shared" si="173"/>
        <v>12977.775252450059</v>
      </c>
      <c r="FY134" s="13">
        <f t="shared" si="174"/>
        <v>16550.973545653818</v>
      </c>
      <c r="FZ134" s="13">
        <f t="shared" si="175"/>
        <v>25036.31252070086</v>
      </c>
      <c r="GA134" s="13">
        <f t="shared" si="176"/>
        <v>25620.87783939224</v>
      </c>
      <c r="GB134" s="13">
        <f t="shared" si="177"/>
        <v>25028.086071324749</v>
      </c>
      <c r="GC134" s="13">
        <f t="shared" si="178"/>
        <v>13479.663881603939</v>
      </c>
      <c r="GD134" s="14">
        <f t="shared" si="179"/>
        <v>33790.919015628999</v>
      </c>
      <c r="GE134" s="84"/>
      <c r="GF134" s="12">
        <f t="shared" si="182"/>
        <v>274434.69921462983</v>
      </c>
      <c r="GG134" s="13">
        <f t="shared" si="182"/>
        <v>303981.50610689283</v>
      </c>
      <c r="GH134" s="14">
        <f t="shared" si="182"/>
        <v>347009.64048722171</v>
      </c>
      <c r="GI134" s="6">
        <f t="shared" si="183"/>
        <v>1</v>
      </c>
      <c r="GJ134" s="12">
        <f t="shared" si="184"/>
        <v>0</v>
      </c>
      <c r="GK134" s="13">
        <f t="shared" si="185"/>
        <v>0</v>
      </c>
      <c r="GL134" s="14">
        <f t="shared" si="186"/>
        <v>0</v>
      </c>
      <c r="GM134" s="84"/>
      <c r="GN134" s="66">
        <f t="shared" si="187"/>
        <v>0</v>
      </c>
      <c r="GO134" s="84"/>
      <c r="GP134" s="63" t="str" cm="1">
        <f t="array" ref="GP134">INDEX($GF$4:$GH$4,1,GI134)</f>
        <v>Sample 1</v>
      </c>
      <c r="GQ134" s="12">
        <f t="shared" si="188"/>
        <v>903.48592830915584</v>
      </c>
      <c r="GR134" s="13">
        <f t="shared" si="188"/>
        <v>3829.1270302759558</v>
      </c>
      <c r="GS134" s="14">
        <f t="shared" si="188"/>
        <v>6825.6702476444698</v>
      </c>
      <c r="GT134" s="12">
        <f t="shared" si="189"/>
        <v>6195.8154991039346</v>
      </c>
      <c r="GU134" s="13">
        <f t="shared" si="189"/>
        <v>10917.55041821857</v>
      </c>
      <c r="GV134" s="14">
        <f t="shared" si="189"/>
        <v>11982.61479560039</v>
      </c>
      <c r="GW134" s="12">
        <f t="shared" si="190"/>
        <v>12977.775252450059</v>
      </c>
      <c r="GX134" s="13">
        <f t="shared" si="190"/>
        <v>13479.663881603939</v>
      </c>
      <c r="GY134" s="14">
        <f t="shared" si="190"/>
        <v>16550.973545653818</v>
      </c>
      <c r="GZ134" s="84" t="str">
        <f t="shared" si="194"/>
        <v>Sample 1</v>
      </c>
      <c r="HA134" s="12">
        <f t="shared" si="191"/>
        <v>0</v>
      </c>
      <c r="HB134" s="13">
        <f t="shared" si="191"/>
        <v>0</v>
      </c>
      <c r="HC134" s="14">
        <f t="shared" si="191"/>
        <v>0</v>
      </c>
      <c r="HD134" s="6">
        <f t="shared" si="195"/>
        <v>0</v>
      </c>
      <c r="HE134" s="84" t="str">
        <f t="shared" si="196"/>
        <v>Ok</v>
      </c>
    </row>
    <row r="135" spans="2:213" hidden="1" x14ac:dyDescent="0.3">
      <c r="B135" s="84" t="s">
        <v>330</v>
      </c>
      <c r="C135" s="12">
        <f>SUMIFS(Inyecciones!$E$2:$E$14185,Inyecciones!$A$2:$A$14185,Balance!C$4,Inyecciones!$B$2:$B$14185,Balance!$B135,Inyecciones!$C$2:$C$14185,Balance!C$5)</f>
        <v>10807.88798200038</v>
      </c>
      <c r="D135" s="13">
        <f>SUMIFS(Inyecciones!$E$2:$E$14185,Inyecciones!$A$2:$A$14185,Balance!D$4,Inyecciones!$B$2:$B$14185,Balance!$B135,Inyecciones!$C$2:$C$14185,Balance!D$5)</f>
        <v>39297.760355180173</v>
      </c>
      <c r="E135" s="13">
        <f>SUMIFS(Inyecciones!$E$2:$E$14185,Inyecciones!$A$2:$A$14185,Balance!E$4,Inyecciones!$B$2:$B$14185,Balance!$B135,Inyecciones!$C$2:$C$14185,Balance!E$5)</f>
        <v>45709.195465767683</v>
      </c>
      <c r="F135" s="13">
        <f>SUMIFS(Inyecciones!$E$2:$E$14185,Inyecciones!$A$2:$A$14185,Balance!F$4,Inyecciones!$B$2:$B$14185,Balance!$B135,Inyecciones!$C$2:$C$14185,Balance!F$5)</f>
        <v>27700.75444303366</v>
      </c>
      <c r="G135" s="13">
        <f>SUMIFS(Inyecciones!$E$2:$E$14185,Inyecciones!$A$2:$A$14185,Balance!G$4,Inyecciones!$B$2:$B$14185,Balance!$B135,Inyecciones!$C$2:$C$14185,Balance!G$5)</f>
        <v>18345.529813863301</v>
      </c>
      <c r="H135" s="13">
        <f>SUMIFS(Inyecciones!$E$2:$E$14185,Inyecciones!$A$2:$A$14185,Balance!H$4,Inyecciones!$B$2:$B$14185,Balance!$B135,Inyecciones!$C$2:$C$14185,Balance!H$5)</f>
        <v>9585.5359878142262</v>
      </c>
      <c r="I135" s="13">
        <f>SUMIFS(Inyecciones!$E$2:$E$14185,Inyecciones!$A$2:$A$14185,Balance!I$4,Inyecciones!$B$2:$B$14185,Balance!$B135,Inyecciones!$C$2:$C$14185,Balance!I$5)</f>
        <v>14543.60366848669</v>
      </c>
      <c r="J135" s="13">
        <f>SUMIFS(Inyecciones!$E$2:$E$14185,Inyecciones!$A$2:$A$14185,Balance!J$4,Inyecciones!$B$2:$B$14185,Balance!$B135,Inyecciones!$C$2:$C$14185,Balance!J$5)</f>
        <v>12801.103745654191</v>
      </c>
      <c r="K135" s="13">
        <f>SUMIFS(Inyecciones!$E$2:$E$14185,Inyecciones!$A$2:$A$14185,Balance!K$4,Inyecciones!$B$2:$B$14185,Balance!$B135,Inyecciones!$C$2:$C$14185,Balance!K$5)</f>
        <v>8377.2578403690277</v>
      </c>
      <c r="L135" s="13">
        <f>SUMIFS(Inyecciones!$E$2:$E$14185,Inyecciones!$A$2:$A$14185,Balance!L$4,Inyecciones!$B$2:$B$14185,Balance!$B135,Inyecciones!$C$2:$C$14185,Balance!L$5)</f>
        <v>5210.8437256788166</v>
      </c>
      <c r="M135" s="13">
        <f>SUMIFS(Inyecciones!$E$2:$E$14185,Inyecciones!$A$2:$A$14185,Balance!M$4,Inyecciones!$B$2:$B$14185,Balance!$B135,Inyecciones!$C$2:$C$14185,Balance!M$5)</f>
        <v>1468.3062119912081</v>
      </c>
      <c r="N135" s="14">
        <f>SUMIFS(Inyecciones!$E$2:$E$14185,Inyecciones!$A$2:$A$14185,Balance!N$4,Inyecciones!$B$2:$B$14185,Balance!$B135,Inyecciones!$C$2:$C$14185,Balance!N$5)</f>
        <v>3764.9236985077118</v>
      </c>
      <c r="O135" s="12">
        <f>SUMIFS(Inyecciones!$E$2:$E$14185,Inyecciones!$A$2:$A$14185,Balance!O$4,Inyecciones!$B$2:$B$14185,Balance!$B135,Inyecciones!$C$2:$C$14185,Balance!O$5)</f>
        <v>10831.887697554879</v>
      </c>
      <c r="P135" s="13">
        <f>SUMIFS(Inyecciones!$E$2:$E$14185,Inyecciones!$A$2:$A$14185,Balance!P$4,Inyecciones!$B$2:$B$14185,Balance!$B135,Inyecciones!$C$2:$C$14185,Balance!P$5)</f>
        <v>39677.61852119281</v>
      </c>
      <c r="Q135" s="13">
        <f>SUMIFS(Inyecciones!$E$2:$E$14185,Inyecciones!$A$2:$A$14185,Balance!Q$4,Inyecciones!$B$2:$B$14185,Balance!$B135,Inyecciones!$C$2:$C$14185,Balance!Q$5)</f>
        <v>46261.301057164128</v>
      </c>
      <c r="R135" s="13">
        <f>SUMIFS(Inyecciones!$E$2:$E$14185,Inyecciones!$A$2:$A$14185,Balance!R$4,Inyecciones!$B$2:$B$14185,Balance!$B135,Inyecciones!$C$2:$C$14185,Balance!R$5)</f>
        <v>29420.83239325352</v>
      </c>
      <c r="S135" s="13">
        <f>SUMIFS(Inyecciones!$E$2:$E$14185,Inyecciones!$A$2:$A$14185,Balance!S$4,Inyecciones!$B$2:$B$14185,Balance!$B135,Inyecciones!$C$2:$C$14185,Balance!S$5)</f>
        <v>17894.103987845159</v>
      </c>
      <c r="T135" s="13">
        <f>SUMIFS(Inyecciones!$E$2:$E$14185,Inyecciones!$A$2:$A$14185,Balance!T$4,Inyecciones!$B$2:$B$14185,Balance!$B135,Inyecciones!$C$2:$C$14185,Balance!T$5)</f>
        <v>9705.9405453295367</v>
      </c>
      <c r="U135" s="13">
        <f>SUMIFS(Inyecciones!$E$2:$E$14185,Inyecciones!$A$2:$A$14185,Balance!U$4,Inyecciones!$B$2:$B$14185,Balance!$B135,Inyecciones!$C$2:$C$14185,Balance!U$5)</f>
        <v>15550.7432376984</v>
      </c>
      <c r="V135" s="13">
        <f>SUMIFS(Inyecciones!$E$2:$E$14185,Inyecciones!$A$2:$A$14185,Balance!V$4,Inyecciones!$B$2:$B$14185,Balance!$B135,Inyecciones!$C$2:$C$14185,Balance!V$5)</f>
        <v>12895.09534850417</v>
      </c>
      <c r="W135" s="13">
        <f>SUMIFS(Inyecciones!$E$2:$E$14185,Inyecciones!$A$2:$A$14185,Balance!W$4,Inyecciones!$B$2:$B$14185,Balance!$B135,Inyecciones!$C$2:$C$14185,Balance!W$5)</f>
        <v>8577.8660645067739</v>
      </c>
      <c r="X135" s="13">
        <f>SUMIFS(Inyecciones!$E$2:$E$14185,Inyecciones!$A$2:$A$14185,Balance!X$4,Inyecciones!$B$2:$B$14185,Balance!$B135,Inyecciones!$C$2:$C$14185,Balance!X$5)</f>
        <v>8334.6612175103146</v>
      </c>
      <c r="Y135" s="13">
        <f>SUMIFS(Inyecciones!$E$2:$E$14185,Inyecciones!$A$2:$A$14185,Balance!Y$4,Inyecciones!$B$2:$B$14185,Balance!$B135,Inyecciones!$C$2:$C$14185,Balance!Y$5)</f>
        <v>10069.171085720291</v>
      </c>
      <c r="Z135" s="14">
        <f>SUMIFS(Inyecciones!$E$2:$E$14185,Inyecciones!$A$2:$A$14185,Balance!Z$4,Inyecciones!$B$2:$B$14185,Balance!$B135,Inyecciones!$C$2:$C$14185,Balance!Z$5)</f>
        <v>19511.598054322421</v>
      </c>
      <c r="AA135" s="12">
        <f>SUMIFS(Inyecciones!$E$2:$E$14185,Inyecciones!$A$2:$A$14185,Balance!AA$4,Inyecciones!$B$2:$B$14185,Balance!$B135,Inyecciones!$C$2:$C$14185,Balance!AA$5)</f>
        <v>10834.37879248372</v>
      </c>
      <c r="AB135" s="13">
        <f>SUMIFS(Inyecciones!$E$2:$E$14185,Inyecciones!$A$2:$A$14185,Balance!AB$4,Inyecciones!$B$2:$B$14185,Balance!$B135,Inyecciones!$C$2:$C$14185,Balance!AB$5)</f>
        <v>39668.82108143589</v>
      </c>
      <c r="AC135" s="13">
        <f>SUMIFS(Inyecciones!$E$2:$E$14185,Inyecciones!$A$2:$A$14185,Balance!AC$4,Inyecciones!$B$2:$B$14185,Balance!$B135,Inyecciones!$C$2:$C$14185,Balance!AC$5)</f>
        <v>46027.249340792987</v>
      </c>
      <c r="AD135" s="13">
        <f>SUMIFS(Inyecciones!$E$2:$E$14185,Inyecciones!$A$2:$A$14185,Balance!AD$4,Inyecciones!$B$2:$B$14185,Balance!$B135,Inyecciones!$C$2:$C$14185,Balance!AD$5)</f>
        <v>29189.223187484578</v>
      </c>
      <c r="AE135" s="13">
        <f>SUMIFS(Inyecciones!$E$2:$E$14185,Inyecciones!$A$2:$A$14185,Balance!AE$4,Inyecciones!$B$2:$B$14185,Balance!$B135,Inyecciones!$C$2:$C$14185,Balance!AE$5)</f>
        <v>18692.577990695099</v>
      </c>
      <c r="AF135" s="13">
        <f>SUMIFS(Inyecciones!$E$2:$E$14185,Inyecciones!$A$2:$A$14185,Balance!AF$4,Inyecciones!$B$2:$B$14185,Balance!$B135,Inyecciones!$C$2:$C$14185,Balance!AF$5)</f>
        <v>10512.022389068041</v>
      </c>
      <c r="AG135" s="13">
        <f>SUMIFS(Inyecciones!$E$2:$E$14185,Inyecciones!$A$2:$A$14185,Balance!AG$4,Inyecciones!$B$2:$B$14185,Balance!$B135,Inyecciones!$C$2:$C$14185,Balance!AG$5)</f>
        <v>17136.865758998068</v>
      </c>
      <c r="AH135" s="13">
        <f>SUMIFS(Inyecciones!$E$2:$E$14185,Inyecciones!$A$2:$A$14185,Balance!AH$4,Inyecciones!$B$2:$B$14185,Balance!$B135,Inyecciones!$C$2:$C$14185,Balance!AH$5)</f>
        <v>14326.59746151427</v>
      </c>
      <c r="AI135" s="13">
        <f>SUMIFS(Inyecciones!$E$2:$E$14185,Inyecciones!$A$2:$A$14185,Balance!AI$4,Inyecciones!$B$2:$B$14185,Balance!$B135,Inyecciones!$C$2:$C$14185,Balance!AI$5)</f>
        <v>9400.1556683894287</v>
      </c>
      <c r="AJ135" s="13">
        <f>SUMIFS(Inyecciones!$E$2:$E$14185,Inyecciones!$A$2:$A$14185,Balance!AJ$4,Inyecciones!$B$2:$B$14185,Balance!$B135,Inyecciones!$C$2:$C$14185,Balance!AJ$5)</f>
        <v>19106.906800181099</v>
      </c>
      <c r="AK135" s="13">
        <f>SUMIFS(Inyecciones!$E$2:$E$14185,Inyecciones!$A$2:$A$14185,Balance!AK$4,Inyecciones!$B$2:$B$14185,Balance!$B135,Inyecciones!$C$2:$C$14185,Balance!AK$5)</f>
        <v>21906.566104414229</v>
      </c>
      <c r="AL135" s="14">
        <f>SUMIFS(Inyecciones!$E$2:$E$14185,Inyecciones!$A$2:$A$14185,Balance!AL$4,Inyecciones!$B$2:$B$14185,Balance!$B135,Inyecciones!$C$2:$C$14185,Balance!AL$5)</f>
        <v>33224.343509734143</v>
      </c>
      <c r="AM135" s="13"/>
      <c r="AN135" s="12">
        <f>SUMIFS('Retiro Mensual'!$E$2:$E$2629,'Retiro Mensual'!$A$2:$A$2629,AN$4,'Retiro Mensual'!$B$2:$B$2629,$B135,'Retiro Mensual'!$C$2:$C$2629,AN$5)</f>
        <v>0</v>
      </c>
      <c r="AO135" s="13">
        <f>SUMIFS('Retiro Mensual'!$E$2:$E$2629,'Retiro Mensual'!$A$2:$A$2629,AO$4,'Retiro Mensual'!$B$2:$B$2629,$B135,'Retiro Mensual'!$C$2:$C$2629,AO$5)</f>
        <v>0</v>
      </c>
      <c r="AP135" s="13">
        <f>SUMIFS('Retiro Mensual'!$E$2:$E$2629,'Retiro Mensual'!$A$2:$A$2629,AP$4,'Retiro Mensual'!$B$2:$B$2629,$B135,'Retiro Mensual'!$C$2:$C$2629,AP$5)</f>
        <v>0</v>
      </c>
      <c r="AQ135" s="13">
        <f>SUMIFS('Retiro Mensual'!$E$2:$E$2629,'Retiro Mensual'!$A$2:$A$2629,AQ$4,'Retiro Mensual'!$B$2:$B$2629,$B135,'Retiro Mensual'!$C$2:$C$2629,AQ$5)</f>
        <v>0</v>
      </c>
      <c r="AR135" s="13">
        <f>SUMIFS('Retiro Mensual'!$E$2:$E$2629,'Retiro Mensual'!$A$2:$A$2629,AR$4,'Retiro Mensual'!$B$2:$B$2629,$B135,'Retiro Mensual'!$C$2:$C$2629,AR$5)</f>
        <v>0</v>
      </c>
      <c r="AS135" s="13">
        <f>SUMIFS('Retiro Mensual'!$E$2:$E$2629,'Retiro Mensual'!$A$2:$A$2629,AS$4,'Retiro Mensual'!$B$2:$B$2629,$B135,'Retiro Mensual'!$C$2:$C$2629,AS$5)</f>
        <v>0</v>
      </c>
      <c r="AT135" s="13">
        <f>SUMIFS('Retiro Mensual'!$E$2:$E$2629,'Retiro Mensual'!$A$2:$A$2629,AT$4,'Retiro Mensual'!$B$2:$B$2629,$B135,'Retiro Mensual'!$C$2:$C$2629,AT$5)</f>
        <v>0</v>
      </c>
      <c r="AU135" s="13">
        <f>SUMIFS('Retiro Mensual'!$E$2:$E$2629,'Retiro Mensual'!$A$2:$A$2629,AU$4,'Retiro Mensual'!$B$2:$B$2629,$B135,'Retiro Mensual'!$C$2:$C$2629,AU$5)</f>
        <v>0</v>
      </c>
      <c r="AV135" s="13">
        <f>SUMIFS('Retiro Mensual'!$E$2:$E$2629,'Retiro Mensual'!$A$2:$A$2629,AV$4,'Retiro Mensual'!$B$2:$B$2629,$B135,'Retiro Mensual'!$C$2:$C$2629,AV$5)</f>
        <v>0</v>
      </c>
      <c r="AW135" s="13">
        <f>SUMIFS('Retiro Mensual'!$E$2:$E$2629,'Retiro Mensual'!$A$2:$A$2629,AW$4,'Retiro Mensual'!$B$2:$B$2629,$B135,'Retiro Mensual'!$C$2:$C$2629,AW$5)</f>
        <v>0</v>
      </c>
      <c r="AX135" s="13">
        <f>SUMIFS('Retiro Mensual'!$E$2:$E$2629,'Retiro Mensual'!$A$2:$A$2629,AX$4,'Retiro Mensual'!$B$2:$B$2629,$B135,'Retiro Mensual'!$C$2:$C$2629,AX$5)</f>
        <v>0</v>
      </c>
      <c r="AY135" s="14">
        <f>SUMIFS('Retiro Mensual'!$E$2:$E$2629,'Retiro Mensual'!$A$2:$A$2629,AY$4,'Retiro Mensual'!$B$2:$B$2629,$B135,'Retiro Mensual'!$C$2:$C$2629,AY$5)</f>
        <v>0</v>
      </c>
      <c r="AZ135" s="12">
        <f>SUMIFS('Retiro Mensual'!$E$2:$E$2629,'Retiro Mensual'!$A$2:$A$2629,AZ$4,'Retiro Mensual'!$B$2:$B$2629,$B135,'Retiro Mensual'!$C$2:$C$2629,AZ$5)</f>
        <v>0</v>
      </c>
      <c r="BA135" s="13">
        <f>SUMIFS('Retiro Mensual'!$E$2:$E$2629,'Retiro Mensual'!$A$2:$A$2629,BA$4,'Retiro Mensual'!$B$2:$B$2629,$B135,'Retiro Mensual'!$C$2:$C$2629,BA$5)</f>
        <v>0</v>
      </c>
      <c r="BB135" s="13">
        <f>SUMIFS('Retiro Mensual'!$E$2:$E$2629,'Retiro Mensual'!$A$2:$A$2629,BB$4,'Retiro Mensual'!$B$2:$B$2629,$B135,'Retiro Mensual'!$C$2:$C$2629,BB$5)</f>
        <v>0</v>
      </c>
      <c r="BC135" s="13">
        <f>SUMIFS('Retiro Mensual'!$E$2:$E$2629,'Retiro Mensual'!$A$2:$A$2629,BC$4,'Retiro Mensual'!$B$2:$B$2629,$B135,'Retiro Mensual'!$C$2:$C$2629,BC$5)</f>
        <v>0</v>
      </c>
      <c r="BD135" s="13">
        <f>SUMIFS('Retiro Mensual'!$E$2:$E$2629,'Retiro Mensual'!$A$2:$A$2629,BD$4,'Retiro Mensual'!$B$2:$B$2629,$B135,'Retiro Mensual'!$C$2:$C$2629,BD$5)</f>
        <v>0</v>
      </c>
      <c r="BE135" s="13">
        <f>SUMIFS('Retiro Mensual'!$E$2:$E$2629,'Retiro Mensual'!$A$2:$A$2629,BE$4,'Retiro Mensual'!$B$2:$B$2629,$B135,'Retiro Mensual'!$C$2:$C$2629,BE$5)</f>
        <v>0</v>
      </c>
      <c r="BF135" s="13">
        <f>SUMIFS('Retiro Mensual'!$E$2:$E$2629,'Retiro Mensual'!$A$2:$A$2629,BF$4,'Retiro Mensual'!$B$2:$B$2629,$B135,'Retiro Mensual'!$C$2:$C$2629,BF$5)</f>
        <v>0</v>
      </c>
      <c r="BG135" s="13">
        <f>SUMIFS('Retiro Mensual'!$E$2:$E$2629,'Retiro Mensual'!$A$2:$A$2629,BG$4,'Retiro Mensual'!$B$2:$B$2629,$B135,'Retiro Mensual'!$C$2:$C$2629,BG$5)</f>
        <v>0</v>
      </c>
      <c r="BH135" s="13">
        <f>SUMIFS('Retiro Mensual'!$E$2:$E$2629,'Retiro Mensual'!$A$2:$A$2629,BH$4,'Retiro Mensual'!$B$2:$B$2629,$B135,'Retiro Mensual'!$C$2:$C$2629,BH$5)</f>
        <v>0</v>
      </c>
      <c r="BI135" s="13">
        <f>SUMIFS('Retiro Mensual'!$E$2:$E$2629,'Retiro Mensual'!$A$2:$A$2629,BI$4,'Retiro Mensual'!$B$2:$B$2629,$B135,'Retiro Mensual'!$C$2:$C$2629,BI$5)</f>
        <v>0</v>
      </c>
      <c r="BJ135" s="13">
        <f>SUMIFS('Retiro Mensual'!$E$2:$E$2629,'Retiro Mensual'!$A$2:$A$2629,BJ$4,'Retiro Mensual'!$B$2:$B$2629,$B135,'Retiro Mensual'!$C$2:$C$2629,BJ$5)</f>
        <v>0</v>
      </c>
      <c r="BK135" s="14">
        <f>SUMIFS('Retiro Mensual'!$E$2:$E$2629,'Retiro Mensual'!$A$2:$A$2629,BK$4,'Retiro Mensual'!$B$2:$B$2629,$B135,'Retiro Mensual'!$C$2:$C$2629,BK$5)</f>
        <v>0</v>
      </c>
      <c r="BL135" s="12">
        <f>SUMIFS('Retiro Mensual'!$E$2:$E$2629,'Retiro Mensual'!$A$2:$A$2629,BL$4,'Retiro Mensual'!$B$2:$B$2629,$B135,'Retiro Mensual'!$C$2:$C$2629,BL$5)</f>
        <v>0</v>
      </c>
      <c r="BM135" s="13">
        <f>SUMIFS('Retiro Mensual'!$E$2:$E$2629,'Retiro Mensual'!$A$2:$A$2629,BM$4,'Retiro Mensual'!$B$2:$B$2629,$B135,'Retiro Mensual'!$C$2:$C$2629,BM$5)</f>
        <v>0</v>
      </c>
      <c r="BN135" s="13">
        <f>SUMIFS('Retiro Mensual'!$E$2:$E$2629,'Retiro Mensual'!$A$2:$A$2629,BN$4,'Retiro Mensual'!$B$2:$B$2629,$B135,'Retiro Mensual'!$C$2:$C$2629,BN$5)</f>
        <v>0</v>
      </c>
      <c r="BO135" s="13">
        <f>SUMIFS('Retiro Mensual'!$E$2:$E$2629,'Retiro Mensual'!$A$2:$A$2629,BO$4,'Retiro Mensual'!$B$2:$B$2629,$B135,'Retiro Mensual'!$C$2:$C$2629,BO$5)</f>
        <v>0</v>
      </c>
      <c r="BP135" s="13">
        <f>SUMIFS('Retiro Mensual'!$E$2:$E$2629,'Retiro Mensual'!$A$2:$A$2629,BP$4,'Retiro Mensual'!$B$2:$B$2629,$B135,'Retiro Mensual'!$C$2:$C$2629,BP$5)</f>
        <v>0</v>
      </c>
      <c r="BQ135" s="13">
        <f>SUMIFS('Retiro Mensual'!$E$2:$E$2629,'Retiro Mensual'!$A$2:$A$2629,BQ$4,'Retiro Mensual'!$B$2:$B$2629,$B135,'Retiro Mensual'!$C$2:$C$2629,BQ$5)</f>
        <v>0</v>
      </c>
      <c r="BR135" s="13">
        <f>SUMIFS('Retiro Mensual'!$E$2:$E$2629,'Retiro Mensual'!$A$2:$A$2629,BR$4,'Retiro Mensual'!$B$2:$B$2629,$B135,'Retiro Mensual'!$C$2:$C$2629,BR$5)</f>
        <v>0</v>
      </c>
      <c r="BS135" s="13">
        <f>SUMIFS('Retiro Mensual'!$E$2:$E$2629,'Retiro Mensual'!$A$2:$A$2629,BS$4,'Retiro Mensual'!$B$2:$B$2629,$B135,'Retiro Mensual'!$C$2:$C$2629,BS$5)</f>
        <v>0</v>
      </c>
      <c r="BT135" s="13">
        <f>SUMIFS('Retiro Mensual'!$E$2:$E$2629,'Retiro Mensual'!$A$2:$A$2629,BT$4,'Retiro Mensual'!$B$2:$B$2629,$B135,'Retiro Mensual'!$C$2:$C$2629,BT$5)</f>
        <v>0</v>
      </c>
      <c r="BU135" s="13">
        <f>SUMIFS('Retiro Mensual'!$E$2:$E$2629,'Retiro Mensual'!$A$2:$A$2629,BU$4,'Retiro Mensual'!$B$2:$B$2629,$B135,'Retiro Mensual'!$C$2:$C$2629,BU$5)</f>
        <v>0</v>
      </c>
      <c r="BV135" s="13">
        <f>SUMIFS('Retiro Mensual'!$E$2:$E$2629,'Retiro Mensual'!$A$2:$A$2629,BV$4,'Retiro Mensual'!$B$2:$B$2629,$B135,'Retiro Mensual'!$C$2:$C$2629,BV$5)</f>
        <v>0</v>
      </c>
      <c r="BW135" s="14">
        <f>SUMIFS('Retiro Mensual'!$E$2:$E$2629,'Retiro Mensual'!$A$2:$A$2629,BW$4,'Retiro Mensual'!$B$2:$B$2629,$B135,'Retiro Mensual'!$C$2:$C$2629,BW$5)</f>
        <v>0</v>
      </c>
      <c r="BX135" s="13"/>
      <c r="BY135" s="12">
        <f>SUMIFS('Compra Ventas'!$E$2:$E$2700,'Compra Ventas'!$A$2:$A$2700,BY$4,'Compra Ventas'!$B$2:$B$2700,$B135,'Compra Ventas'!$C$2:$C$2700,BY$5)</f>
        <v>0</v>
      </c>
      <c r="BZ135" s="13">
        <f>SUMIFS('Compra Ventas'!$E$2:$E$2700,'Compra Ventas'!$A$2:$A$2700,BZ$4,'Compra Ventas'!$B$2:$B$2700,$B135,'Compra Ventas'!$C$2:$C$2700,BZ$5)</f>
        <v>0</v>
      </c>
      <c r="CA135" s="13">
        <f>SUMIFS('Compra Ventas'!$E$2:$E$2700,'Compra Ventas'!$A$2:$A$2700,CA$4,'Compra Ventas'!$B$2:$B$2700,$B135,'Compra Ventas'!$C$2:$C$2700,CA$5)</f>
        <v>0</v>
      </c>
      <c r="CB135" s="13">
        <f>SUMIFS('Compra Ventas'!$E$2:$E$2700,'Compra Ventas'!$A$2:$A$2700,CB$4,'Compra Ventas'!$B$2:$B$2700,$B135,'Compra Ventas'!$C$2:$C$2700,CB$5)</f>
        <v>0</v>
      </c>
      <c r="CC135" s="13">
        <f>SUMIFS('Compra Ventas'!$E$2:$E$2700,'Compra Ventas'!$A$2:$A$2700,CC$4,'Compra Ventas'!$B$2:$B$2700,$B135,'Compra Ventas'!$C$2:$C$2700,CC$5)</f>
        <v>0</v>
      </c>
      <c r="CD135" s="13">
        <f>SUMIFS('Compra Ventas'!$E$2:$E$2700,'Compra Ventas'!$A$2:$A$2700,CD$4,'Compra Ventas'!$B$2:$B$2700,$B135,'Compra Ventas'!$C$2:$C$2700,CD$5)</f>
        <v>0</v>
      </c>
      <c r="CE135" s="13">
        <f>SUMIFS('Compra Ventas'!$E$2:$E$2700,'Compra Ventas'!$A$2:$A$2700,CE$4,'Compra Ventas'!$B$2:$B$2700,$B135,'Compra Ventas'!$C$2:$C$2700,CE$5)</f>
        <v>0</v>
      </c>
      <c r="CF135" s="13">
        <f>SUMIFS('Compra Ventas'!$E$2:$E$2700,'Compra Ventas'!$A$2:$A$2700,CF$4,'Compra Ventas'!$B$2:$B$2700,$B135,'Compra Ventas'!$C$2:$C$2700,CF$5)</f>
        <v>0</v>
      </c>
      <c r="CG135" s="13">
        <f>SUMIFS('Compra Ventas'!$E$2:$E$2700,'Compra Ventas'!$A$2:$A$2700,CG$4,'Compra Ventas'!$B$2:$B$2700,$B135,'Compra Ventas'!$C$2:$C$2700,CG$5)</f>
        <v>0</v>
      </c>
      <c r="CH135" s="13">
        <f>SUMIFS('Compra Ventas'!$E$2:$E$2700,'Compra Ventas'!$A$2:$A$2700,CH$4,'Compra Ventas'!$B$2:$B$2700,$B135,'Compra Ventas'!$C$2:$C$2700,CH$5)</f>
        <v>0</v>
      </c>
      <c r="CI135" s="13">
        <f>SUMIFS('Compra Ventas'!$E$2:$E$2700,'Compra Ventas'!$A$2:$A$2700,CI$4,'Compra Ventas'!$B$2:$B$2700,$B135,'Compra Ventas'!$C$2:$C$2700,CI$5)</f>
        <v>0</v>
      </c>
      <c r="CJ135" s="14">
        <f>SUMIFS('Compra Ventas'!$E$2:$E$2700,'Compra Ventas'!$A$2:$A$2700,CJ$4,'Compra Ventas'!$B$2:$B$2700,$B135,'Compra Ventas'!$C$2:$C$2700,CJ$5)</f>
        <v>0</v>
      </c>
      <c r="CK135" s="12">
        <f>SUMIFS('Compra Ventas'!$E$2:$E$2700,'Compra Ventas'!$A$2:$A$2700,CK$4,'Compra Ventas'!$B$2:$B$2700,$B135,'Compra Ventas'!$C$2:$C$2700,CK$5)</f>
        <v>0</v>
      </c>
      <c r="CL135" s="13">
        <f>SUMIFS('Compra Ventas'!$E$2:$E$2700,'Compra Ventas'!$A$2:$A$2700,CL$4,'Compra Ventas'!$B$2:$B$2700,$B135,'Compra Ventas'!$C$2:$C$2700,CL$5)</f>
        <v>0</v>
      </c>
      <c r="CM135" s="13">
        <f>SUMIFS('Compra Ventas'!$E$2:$E$2700,'Compra Ventas'!$A$2:$A$2700,CM$4,'Compra Ventas'!$B$2:$B$2700,$B135,'Compra Ventas'!$C$2:$C$2700,CM$5)</f>
        <v>0</v>
      </c>
      <c r="CN135" s="13">
        <f>SUMIFS('Compra Ventas'!$E$2:$E$2700,'Compra Ventas'!$A$2:$A$2700,CN$4,'Compra Ventas'!$B$2:$B$2700,$B135,'Compra Ventas'!$C$2:$C$2700,CN$5)</f>
        <v>0</v>
      </c>
      <c r="CO135" s="13">
        <f>SUMIFS('Compra Ventas'!$E$2:$E$2700,'Compra Ventas'!$A$2:$A$2700,CO$4,'Compra Ventas'!$B$2:$B$2700,$B135,'Compra Ventas'!$C$2:$C$2700,CO$5)</f>
        <v>0</v>
      </c>
      <c r="CP135" s="13">
        <f>SUMIFS('Compra Ventas'!$E$2:$E$2700,'Compra Ventas'!$A$2:$A$2700,CP$4,'Compra Ventas'!$B$2:$B$2700,$B135,'Compra Ventas'!$C$2:$C$2700,CP$5)</f>
        <v>0</v>
      </c>
      <c r="CQ135" s="13">
        <f>SUMIFS('Compra Ventas'!$E$2:$E$2700,'Compra Ventas'!$A$2:$A$2700,CQ$4,'Compra Ventas'!$B$2:$B$2700,$B135,'Compra Ventas'!$C$2:$C$2700,CQ$5)</f>
        <v>0</v>
      </c>
      <c r="CR135" s="13">
        <f>SUMIFS('Compra Ventas'!$E$2:$E$2700,'Compra Ventas'!$A$2:$A$2700,CR$4,'Compra Ventas'!$B$2:$B$2700,$B135,'Compra Ventas'!$C$2:$C$2700,CR$5)</f>
        <v>0</v>
      </c>
      <c r="CS135" s="13">
        <f>SUMIFS('Compra Ventas'!$E$2:$E$2700,'Compra Ventas'!$A$2:$A$2700,CS$4,'Compra Ventas'!$B$2:$B$2700,$B135,'Compra Ventas'!$C$2:$C$2700,CS$5)</f>
        <v>0</v>
      </c>
      <c r="CT135" s="13">
        <f>SUMIFS('Compra Ventas'!$E$2:$E$2700,'Compra Ventas'!$A$2:$A$2700,CT$4,'Compra Ventas'!$B$2:$B$2700,$B135,'Compra Ventas'!$C$2:$C$2700,CT$5)</f>
        <v>0</v>
      </c>
      <c r="CU135" s="13">
        <f>SUMIFS('Compra Ventas'!$E$2:$E$2700,'Compra Ventas'!$A$2:$A$2700,CU$4,'Compra Ventas'!$B$2:$B$2700,$B135,'Compra Ventas'!$C$2:$C$2700,CU$5)</f>
        <v>0</v>
      </c>
      <c r="CV135" s="14">
        <f>SUMIFS('Compra Ventas'!$E$2:$E$2700,'Compra Ventas'!$A$2:$A$2700,CV$4,'Compra Ventas'!$B$2:$B$2700,$B135,'Compra Ventas'!$C$2:$C$2700,CV$5)</f>
        <v>0</v>
      </c>
      <c r="CW135" s="12">
        <f>SUMIFS('Compra Ventas'!$E$2:$E$2700,'Compra Ventas'!$A$2:$A$2700,CW$4,'Compra Ventas'!$B$2:$B$2700,$B135,'Compra Ventas'!$C$2:$C$2700,CW$5)</f>
        <v>0</v>
      </c>
      <c r="CX135" s="13">
        <f>SUMIFS('Compra Ventas'!$E$2:$E$2700,'Compra Ventas'!$A$2:$A$2700,CX$4,'Compra Ventas'!$B$2:$B$2700,$B135,'Compra Ventas'!$C$2:$C$2700,CX$5)</f>
        <v>0</v>
      </c>
      <c r="CY135" s="13">
        <f>SUMIFS('Compra Ventas'!$E$2:$E$2700,'Compra Ventas'!$A$2:$A$2700,CY$4,'Compra Ventas'!$B$2:$B$2700,$B135,'Compra Ventas'!$C$2:$C$2700,CY$5)</f>
        <v>0</v>
      </c>
      <c r="CZ135" s="13">
        <f>SUMIFS('Compra Ventas'!$E$2:$E$2700,'Compra Ventas'!$A$2:$A$2700,CZ$4,'Compra Ventas'!$B$2:$B$2700,$B135,'Compra Ventas'!$C$2:$C$2700,CZ$5)</f>
        <v>0</v>
      </c>
      <c r="DA135" s="13">
        <f>SUMIFS('Compra Ventas'!$E$2:$E$2700,'Compra Ventas'!$A$2:$A$2700,DA$4,'Compra Ventas'!$B$2:$B$2700,$B135,'Compra Ventas'!$C$2:$C$2700,DA$5)</f>
        <v>0</v>
      </c>
      <c r="DB135" s="13">
        <f>SUMIFS('Compra Ventas'!$E$2:$E$2700,'Compra Ventas'!$A$2:$A$2700,DB$4,'Compra Ventas'!$B$2:$B$2700,$B135,'Compra Ventas'!$C$2:$C$2700,DB$5)</f>
        <v>0</v>
      </c>
      <c r="DC135" s="13">
        <f>SUMIFS('Compra Ventas'!$E$2:$E$2700,'Compra Ventas'!$A$2:$A$2700,DC$4,'Compra Ventas'!$B$2:$B$2700,$B135,'Compra Ventas'!$C$2:$C$2700,DC$5)</f>
        <v>0</v>
      </c>
      <c r="DD135" s="13">
        <f>SUMIFS('Compra Ventas'!$E$2:$E$2700,'Compra Ventas'!$A$2:$A$2700,DD$4,'Compra Ventas'!$B$2:$B$2700,$B135,'Compra Ventas'!$C$2:$C$2700,DD$5)</f>
        <v>0</v>
      </c>
      <c r="DE135" s="13">
        <f>SUMIFS('Compra Ventas'!$E$2:$E$2700,'Compra Ventas'!$A$2:$A$2700,DE$4,'Compra Ventas'!$B$2:$B$2700,$B135,'Compra Ventas'!$C$2:$C$2700,DE$5)</f>
        <v>0</v>
      </c>
      <c r="DF135" s="13">
        <f>SUMIFS('Compra Ventas'!$E$2:$E$2700,'Compra Ventas'!$A$2:$A$2700,DF$4,'Compra Ventas'!$B$2:$B$2700,$B135,'Compra Ventas'!$C$2:$C$2700,DF$5)</f>
        <v>0</v>
      </c>
      <c r="DG135" s="13">
        <f>SUMIFS('Compra Ventas'!$E$2:$E$2700,'Compra Ventas'!$A$2:$A$2700,DG$4,'Compra Ventas'!$B$2:$B$2700,$B135,'Compra Ventas'!$C$2:$C$2700,DG$5)</f>
        <v>0</v>
      </c>
      <c r="DH135" s="14">
        <f>SUMIFS('Compra Ventas'!$E$2:$E$2700,'Compra Ventas'!$A$2:$A$2700,DH$4,'Compra Ventas'!$B$2:$B$2700,$B135,'Compra Ventas'!$C$2:$C$2700,DH$5)</f>
        <v>0</v>
      </c>
      <c r="DI135" s="84"/>
      <c r="DJ135" s="98">
        <f>SUMIFS('Ajuste Ciclado'!D$5:D$47,'Ajuste Ciclado'!$C$5:$C$47,Balance!DJ$4,'Ajuste Ciclado'!$B$5:$B$47,Balance!$B135)</f>
        <v>0</v>
      </c>
      <c r="DK135" s="99">
        <f>SUMIFS('Ajuste Ciclado'!E$5:E$47,'Ajuste Ciclado'!$C$5:$C$47,Balance!DK$4,'Ajuste Ciclado'!$B$5:$B$47,Balance!$B135)</f>
        <v>0</v>
      </c>
      <c r="DL135" s="99">
        <f>SUMIFS('Ajuste Ciclado'!F$5:F$47,'Ajuste Ciclado'!$C$5:$C$47,Balance!DL$4,'Ajuste Ciclado'!$B$5:$B$47,Balance!$B135)</f>
        <v>0</v>
      </c>
      <c r="DM135" s="99">
        <f>SUMIFS('Ajuste Ciclado'!G$5:G$47,'Ajuste Ciclado'!$C$5:$C$47,Balance!DM$4,'Ajuste Ciclado'!$B$5:$B$47,Balance!$B135)</f>
        <v>0</v>
      </c>
      <c r="DN135" s="99">
        <f>SUMIFS('Ajuste Ciclado'!H$5:H$47,'Ajuste Ciclado'!$C$5:$C$47,Balance!DN$4,'Ajuste Ciclado'!$B$5:$B$47,Balance!$B135)</f>
        <v>0</v>
      </c>
      <c r="DO135" s="99">
        <f>SUMIFS('Ajuste Ciclado'!I$5:I$47,'Ajuste Ciclado'!$C$5:$C$47,Balance!DO$4,'Ajuste Ciclado'!$B$5:$B$47,Balance!$B135)</f>
        <v>0</v>
      </c>
      <c r="DP135" s="99">
        <f>SUMIFS('Ajuste Ciclado'!J$5:J$47,'Ajuste Ciclado'!$C$5:$C$47,Balance!DP$4,'Ajuste Ciclado'!$B$5:$B$47,Balance!$B135)</f>
        <v>0</v>
      </c>
      <c r="DQ135" s="99">
        <f>SUMIFS('Ajuste Ciclado'!K$5:K$47,'Ajuste Ciclado'!$C$5:$C$47,Balance!DQ$4,'Ajuste Ciclado'!$B$5:$B$47,Balance!$B135)</f>
        <v>0</v>
      </c>
      <c r="DR135" s="99">
        <f>SUMIFS('Ajuste Ciclado'!L$5:L$47,'Ajuste Ciclado'!$C$5:$C$47,Balance!DR$4,'Ajuste Ciclado'!$B$5:$B$47,Balance!$B135)</f>
        <v>0</v>
      </c>
      <c r="DS135" s="99">
        <f>SUMIFS('Ajuste Ciclado'!M$5:M$47,'Ajuste Ciclado'!$C$5:$C$47,Balance!DS$4,'Ajuste Ciclado'!$B$5:$B$47,Balance!$B135)</f>
        <v>0</v>
      </c>
      <c r="DT135" s="99">
        <f>SUMIFS('Ajuste Ciclado'!N$5:N$47,'Ajuste Ciclado'!$C$5:$C$47,Balance!DT$4,'Ajuste Ciclado'!$B$5:$B$47,Balance!$B135)</f>
        <v>0</v>
      </c>
      <c r="DU135" s="100">
        <f>SUMIFS('Ajuste Ciclado'!O$5:O$47,'Ajuste Ciclado'!$C$5:$C$47,Balance!DU$4,'Ajuste Ciclado'!$B$5:$B$47,Balance!$B135)</f>
        <v>0</v>
      </c>
      <c r="DV135" s="98">
        <f>SUMIFS('Ajuste Ciclado'!D$5:D$47,'Ajuste Ciclado'!$C$5:$C$47,Balance!DV$4,'Ajuste Ciclado'!$B$5:$B$47,Balance!$B135)</f>
        <v>0</v>
      </c>
      <c r="DW135" s="99">
        <f>SUMIFS('Ajuste Ciclado'!E$5:E$47,'Ajuste Ciclado'!$C$5:$C$47,Balance!DW$4,'Ajuste Ciclado'!$B$5:$B$47,Balance!$B135)</f>
        <v>0</v>
      </c>
      <c r="DX135" s="99">
        <f>SUMIFS('Ajuste Ciclado'!F$5:F$47,'Ajuste Ciclado'!$C$5:$C$47,Balance!DX$4,'Ajuste Ciclado'!$B$5:$B$47,Balance!$B135)</f>
        <v>0</v>
      </c>
      <c r="DY135" s="99">
        <f>SUMIFS('Ajuste Ciclado'!G$5:G$47,'Ajuste Ciclado'!$C$5:$C$47,Balance!DY$4,'Ajuste Ciclado'!$B$5:$B$47,Balance!$B135)</f>
        <v>0</v>
      </c>
      <c r="DZ135" s="99">
        <f>SUMIFS('Ajuste Ciclado'!H$5:H$47,'Ajuste Ciclado'!$C$5:$C$47,Balance!DZ$4,'Ajuste Ciclado'!$B$5:$B$47,Balance!$B135)</f>
        <v>0</v>
      </c>
      <c r="EA135" s="99">
        <f>SUMIFS('Ajuste Ciclado'!I$5:I$47,'Ajuste Ciclado'!$C$5:$C$47,Balance!EA$4,'Ajuste Ciclado'!$B$5:$B$47,Balance!$B135)</f>
        <v>0</v>
      </c>
      <c r="EB135" s="99">
        <f>SUMIFS('Ajuste Ciclado'!J$5:J$47,'Ajuste Ciclado'!$C$5:$C$47,Balance!EB$4,'Ajuste Ciclado'!$B$5:$B$47,Balance!$B135)</f>
        <v>0</v>
      </c>
      <c r="EC135" s="99">
        <f>SUMIFS('Ajuste Ciclado'!K$5:K$47,'Ajuste Ciclado'!$C$5:$C$47,Balance!EC$4,'Ajuste Ciclado'!$B$5:$B$47,Balance!$B135)</f>
        <v>0</v>
      </c>
      <c r="ED135" s="99">
        <f>SUMIFS('Ajuste Ciclado'!L$5:L$47,'Ajuste Ciclado'!$C$5:$C$47,Balance!ED$4,'Ajuste Ciclado'!$B$5:$B$47,Balance!$B135)</f>
        <v>0</v>
      </c>
      <c r="EE135" s="99">
        <f>SUMIFS('Ajuste Ciclado'!M$5:M$47,'Ajuste Ciclado'!$C$5:$C$47,Balance!EE$4,'Ajuste Ciclado'!$B$5:$B$47,Balance!$B135)</f>
        <v>0</v>
      </c>
      <c r="EF135" s="99">
        <f>SUMIFS('Ajuste Ciclado'!N$5:N$47,'Ajuste Ciclado'!$C$5:$C$47,Balance!EF$4,'Ajuste Ciclado'!$B$5:$B$47,Balance!$B135)</f>
        <v>0</v>
      </c>
      <c r="EG135" s="100">
        <f>SUMIFS('Ajuste Ciclado'!O$5:O$47,'Ajuste Ciclado'!$C$5:$C$47,Balance!EG$4,'Ajuste Ciclado'!$B$5:$B$47,Balance!$B135)</f>
        <v>0</v>
      </c>
      <c r="EH135" s="98">
        <f>SUMIFS('Ajuste Ciclado'!D$5:D$47,'Ajuste Ciclado'!$C$5:$C$47,Balance!EH$4,'Ajuste Ciclado'!$B$5:$B$47,Balance!$B135)</f>
        <v>0</v>
      </c>
      <c r="EI135" s="99">
        <f>SUMIFS('Ajuste Ciclado'!E$5:E$47,'Ajuste Ciclado'!$C$5:$C$47,Balance!EI$4,'Ajuste Ciclado'!$B$5:$B$47,Balance!$B135)</f>
        <v>0</v>
      </c>
      <c r="EJ135" s="99">
        <f>SUMIFS('Ajuste Ciclado'!F$5:F$47,'Ajuste Ciclado'!$C$5:$C$47,Balance!EJ$4,'Ajuste Ciclado'!$B$5:$B$47,Balance!$B135)</f>
        <v>0</v>
      </c>
      <c r="EK135" s="99">
        <f>SUMIFS('Ajuste Ciclado'!G$5:G$47,'Ajuste Ciclado'!$C$5:$C$47,Balance!EK$4,'Ajuste Ciclado'!$B$5:$B$47,Balance!$B135)</f>
        <v>0</v>
      </c>
      <c r="EL135" s="99">
        <f>SUMIFS('Ajuste Ciclado'!H$5:H$47,'Ajuste Ciclado'!$C$5:$C$47,Balance!EL$4,'Ajuste Ciclado'!$B$5:$B$47,Balance!$B135)</f>
        <v>0</v>
      </c>
      <c r="EM135" s="99">
        <f>SUMIFS('Ajuste Ciclado'!I$5:I$47,'Ajuste Ciclado'!$C$5:$C$47,Balance!EM$4,'Ajuste Ciclado'!$B$5:$B$47,Balance!$B135)</f>
        <v>0</v>
      </c>
      <c r="EN135" s="99">
        <f>SUMIFS('Ajuste Ciclado'!J$5:J$47,'Ajuste Ciclado'!$C$5:$C$47,Balance!EN$4,'Ajuste Ciclado'!$B$5:$B$47,Balance!$B135)</f>
        <v>0</v>
      </c>
      <c r="EO135" s="99">
        <f>SUMIFS('Ajuste Ciclado'!K$5:K$47,'Ajuste Ciclado'!$C$5:$C$47,Balance!EO$4,'Ajuste Ciclado'!$B$5:$B$47,Balance!$B135)</f>
        <v>0</v>
      </c>
      <c r="EP135" s="99">
        <f>SUMIFS('Ajuste Ciclado'!L$5:L$47,'Ajuste Ciclado'!$C$5:$C$47,Balance!EP$4,'Ajuste Ciclado'!$B$5:$B$47,Balance!$B135)</f>
        <v>0</v>
      </c>
      <c r="EQ135" s="99">
        <f>SUMIFS('Ajuste Ciclado'!M$5:M$47,'Ajuste Ciclado'!$C$5:$C$47,Balance!EQ$4,'Ajuste Ciclado'!$B$5:$B$47,Balance!$B135)</f>
        <v>0</v>
      </c>
      <c r="ER135" s="99">
        <f>SUMIFS('Ajuste Ciclado'!N$5:N$47,'Ajuste Ciclado'!$C$5:$C$47,Balance!ER$4,'Ajuste Ciclado'!$B$5:$B$47,Balance!$B135)</f>
        <v>0</v>
      </c>
      <c r="ES135" s="100">
        <f>SUMIFS('Ajuste Ciclado'!O$5:O$47,'Ajuste Ciclado'!$C$5:$C$47,Balance!ES$4,'Ajuste Ciclado'!$B$5:$B$47,Balance!$B135)</f>
        <v>0</v>
      </c>
      <c r="ET135" s="84"/>
      <c r="EU135" s="12">
        <f t="shared" si="181"/>
        <v>10807.88798200038</v>
      </c>
      <c r="EV135" s="13">
        <f t="shared" ref="EV135:EV198" si="244">D135-AO135+BZ135+DK135</f>
        <v>39297.760355180173</v>
      </c>
      <c r="EW135" s="13">
        <f t="shared" ref="EW135:EW198" si="245">E135-AP135+CA135+DL135</f>
        <v>45709.195465767683</v>
      </c>
      <c r="EX135" s="13">
        <f t="shared" ref="EX135:EX198" si="246">F135-AQ135+CB135+DM135</f>
        <v>27700.75444303366</v>
      </c>
      <c r="EY135" s="13">
        <f t="shared" ref="EY135:EY198" si="247">G135-AR135+CC135+DN135</f>
        <v>18345.529813863301</v>
      </c>
      <c r="EZ135" s="13">
        <f t="shared" ref="EZ135:EZ198" si="248">H135-AS135+CD135+DO135</f>
        <v>9585.5359878142262</v>
      </c>
      <c r="FA135" s="13">
        <f t="shared" ref="FA135:FA198" si="249">I135-AT135+CE135+DP135</f>
        <v>14543.60366848669</v>
      </c>
      <c r="FB135" s="13">
        <f t="shared" ref="FB135:FB198" si="250">J135-AU135+CF135+DQ135</f>
        <v>12801.103745654191</v>
      </c>
      <c r="FC135" s="13">
        <f t="shared" ref="FC135:FC198" si="251">K135-AV135+CG135+DR135</f>
        <v>8377.2578403690277</v>
      </c>
      <c r="FD135" s="13">
        <f t="shared" ref="FD135:FD198" si="252">L135-AW135+CH135+DS135</f>
        <v>5210.8437256788166</v>
      </c>
      <c r="FE135" s="13">
        <f t="shared" ref="FE135:FE198" si="253">M135-AX135+CI135+DT135</f>
        <v>1468.3062119912081</v>
      </c>
      <c r="FF135" s="14">
        <f t="shared" ref="FF135:FF198" si="254">N135-AY135+CJ135+DU135</f>
        <v>3764.9236985077118</v>
      </c>
      <c r="FG135" s="12">
        <f t="shared" ref="FG135:FG198" si="255">O135-AZ135+CK135+DV135</f>
        <v>10831.887697554879</v>
      </c>
      <c r="FH135" s="13">
        <f t="shared" ref="FH135:FH198" si="256">P135-BA135+CL135+DW135</f>
        <v>39677.61852119281</v>
      </c>
      <c r="FI135" s="13">
        <f t="shared" ref="FI135:FI198" si="257">Q135-BB135+CM135+DX135</f>
        <v>46261.301057164128</v>
      </c>
      <c r="FJ135" s="13">
        <f t="shared" ref="FJ135:FJ198" si="258">R135-BC135+CN135+DY135</f>
        <v>29420.83239325352</v>
      </c>
      <c r="FK135" s="13">
        <f t="shared" ref="FK135:FK198" si="259">S135-BD135+CO135+DZ135</f>
        <v>17894.103987845159</v>
      </c>
      <c r="FL135" s="13">
        <f t="shared" ref="FL135:FL198" si="260">T135-BE135+CP135+EA135</f>
        <v>9705.9405453295367</v>
      </c>
      <c r="FM135" s="13">
        <f t="shared" ref="FM135:FM198" si="261">U135-BF135+CQ135+EB135</f>
        <v>15550.7432376984</v>
      </c>
      <c r="FN135" s="13">
        <f t="shared" ref="FN135:FN198" si="262">V135-BG135+CR135+EC135</f>
        <v>12895.09534850417</v>
      </c>
      <c r="FO135" s="13">
        <f t="shared" ref="FO135:FO198" si="263">W135-BH135+CS135+ED135</f>
        <v>8577.8660645067739</v>
      </c>
      <c r="FP135" s="13">
        <f t="shared" ref="FP135:FP198" si="264">X135-BI135+CT135+EE135</f>
        <v>8334.6612175103146</v>
      </c>
      <c r="FQ135" s="13">
        <f t="shared" ref="FQ135:FQ198" si="265">Y135-BJ135+CU135+EF135</f>
        <v>10069.171085720291</v>
      </c>
      <c r="FR135" s="14">
        <f t="shared" ref="FR135:FR198" si="266">Z135-BK135+CV135+EG135</f>
        <v>19511.598054322421</v>
      </c>
      <c r="FS135" s="12">
        <f t="shared" ref="FS135:FS198" si="267">AA135-BL135+CW135+EH135</f>
        <v>10834.37879248372</v>
      </c>
      <c r="FT135" s="13">
        <f t="shared" ref="FT135:FT198" si="268">AB135-BM135+CX135+EI135</f>
        <v>39668.82108143589</v>
      </c>
      <c r="FU135" s="13">
        <f t="shared" ref="FU135:FU198" si="269">AC135-BN135+CY135+EJ135</f>
        <v>46027.249340792987</v>
      </c>
      <c r="FV135" s="13">
        <f t="shared" ref="FV135:FV198" si="270">AD135-BO135+CZ135+EK135</f>
        <v>29189.223187484578</v>
      </c>
      <c r="FW135" s="13">
        <f t="shared" ref="FW135:FW198" si="271">AE135-BP135+DA135+EL135</f>
        <v>18692.577990695099</v>
      </c>
      <c r="FX135" s="13">
        <f t="shared" ref="FX135:FX198" si="272">AF135-BQ135+DB135+EM135</f>
        <v>10512.022389068041</v>
      </c>
      <c r="FY135" s="13">
        <f t="shared" ref="FY135:FY198" si="273">AG135-BR135+DC135+EN135</f>
        <v>17136.865758998068</v>
      </c>
      <c r="FZ135" s="13">
        <f t="shared" ref="FZ135:FZ198" si="274">AH135-BS135+DD135+EO135</f>
        <v>14326.59746151427</v>
      </c>
      <c r="GA135" s="13">
        <f t="shared" ref="GA135:GA198" si="275">AI135-BT135+DE135+EP135</f>
        <v>9400.1556683894287</v>
      </c>
      <c r="GB135" s="13">
        <f t="shared" ref="GB135:GB198" si="276">AJ135-BU135+DF135+EQ135</f>
        <v>19106.906800181099</v>
      </c>
      <c r="GC135" s="13">
        <f t="shared" ref="GC135:GC198" si="277">AK135-BV135+DG135+ER135</f>
        <v>21906.566104414229</v>
      </c>
      <c r="GD135" s="14">
        <f t="shared" ref="GD135:GD198" si="278">AL135-BW135+DH135+ES135</f>
        <v>33224.343509734143</v>
      </c>
      <c r="GE135" s="84"/>
      <c r="GF135" s="12">
        <f t="shared" si="182"/>
        <v>197612.70293834704</v>
      </c>
      <c r="GG135" s="13">
        <f t="shared" si="182"/>
        <v>228730.81921060241</v>
      </c>
      <c r="GH135" s="14">
        <f t="shared" si="182"/>
        <v>270025.70808519155</v>
      </c>
      <c r="GI135" s="6">
        <f t="shared" si="183"/>
        <v>1</v>
      </c>
      <c r="GJ135" s="12">
        <f t="shared" si="184"/>
        <v>0</v>
      </c>
      <c r="GK135" s="13">
        <f t="shared" si="185"/>
        <v>0</v>
      </c>
      <c r="GL135" s="14">
        <f t="shared" si="186"/>
        <v>0</v>
      </c>
      <c r="GM135" s="84"/>
      <c r="GN135" s="66">
        <f t="shared" si="187"/>
        <v>0</v>
      </c>
      <c r="GO135" s="84"/>
      <c r="GP135" s="63" t="str" cm="1">
        <f t="array" ref="GP135">INDEX($GF$4:$GH$4,1,GI135)</f>
        <v>Sample 1</v>
      </c>
      <c r="GQ135" s="12">
        <f t="shared" si="188"/>
        <v>1468.3062119912081</v>
      </c>
      <c r="GR135" s="13">
        <f t="shared" si="188"/>
        <v>3764.9236985077118</v>
      </c>
      <c r="GS135" s="14">
        <f t="shared" si="188"/>
        <v>5210.8437256788166</v>
      </c>
      <c r="GT135" s="12">
        <f t="shared" si="189"/>
        <v>8334.6612175103146</v>
      </c>
      <c r="GU135" s="13">
        <f t="shared" si="189"/>
        <v>8577.8660645067739</v>
      </c>
      <c r="GV135" s="14">
        <f t="shared" si="189"/>
        <v>9705.9405453295367</v>
      </c>
      <c r="GW135" s="12">
        <f t="shared" si="190"/>
        <v>9400.1556683894287</v>
      </c>
      <c r="GX135" s="13">
        <f t="shared" si="190"/>
        <v>10512.022389068041</v>
      </c>
      <c r="GY135" s="14">
        <f t="shared" si="190"/>
        <v>10834.37879248372</v>
      </c>
      <c r="GZ135" s="84" t="str">
        <f t="shared" si="194"/>
        <v>Sample 1</v>
      </c>
      <c r="HA135" s="12">
        <f t="shared" si="191"/>
        <v>0</v>
      </c>
      <c r="HB135" s="13">
        <f t="shared" si="191"/>
        <v>0</v>
      </c>
      <c r="HC135" s="14">
        <f t="shared" si="191"/>
        <v>0</v>
      </c>
      <c r="HD135" s="6">
        <f t="shared" si="195"/>
        <v>0</v>
      </c>
      <c r="HE135" s="84" t="str">
        <f t="shared" si="196"/>
        <v>Ok</v>
      </c>
    </row>
    <row r="136" spans="2:213" hidden="1" x14ac:dyDescent="0.3">
      <c r="B136" s="84" t="s">
        <v>329</v>
      </c>
      <c r="C136" s="12">
        <f>SUMIFS(Inyecciones!$E$2:$E$14185,Inyecciones!$A$2:$A$14185,Balance!C$4,Inyecciones!$B$2:$B$14185,Balance!$B136,Inyecciones!$C$2:$C$14185,Balance!C$5)</f>
        <v>60260.153155128231</v>
      </c>
      <c r="D136" s="13">
        <f>SUMIFS(Inyecciones!$E$2:$E$14185,Inyecciones!$A$2:$A$14185,Balance!D$4,Inyecciones!$B$2:$B$14185,Balance!$B136,Inyecciones!$C$2:$C$14185,Balance!D$5)</f>
        <v>40065.227744100499</v>
      </c>
      <c r="E136" s="13">
        <f>SUMIFS(Inyecciones!$E$2:$E$14185,Inyecciones!$A$2:$A$14185,Balance!E$4,Inyecciones!$B$2:$B$14185,Balance!$B136,Inyecciones!$C$2:$C$14185,Balance!E$5)</f>
        <v>45629.493309277343</v>
      </c>
      <c r="F136" s="13">
        <f>SUMIFS(Inyecciones!$E$2:$E$14185,Inyecciones!$A$2:$A$14185,Balance!F$4,Inyecciones!$B$2:$B$14185,Balance!$B136,Inyecciones!$C$2:$C$14185,Balance!F$5)</f>
        <v>28774.4138045787</v>
      </c>
      <c r="G136" s="13">
        <f>SUMIFS(Inyecciones!$E$2:$E$14185,Inyecciones!$A$2:$A$14185,Balance!G$4,Inyecciones!$B$2:$B$14185,Balance!$B136,Inyecciones!$C$2:$C$14185,Balance!G$5)</f>
        <v>20010.378736178911</v>
      </c>
      <c r="H136" s="13">
        <f>SUMIFS(Inyecciones!$E$2:$E$14185,Inyecciones!$A$2:$A$14185,Balance!H$4,Inyecciones!$B$2:$B$14185,Balance!$B136,Inyecciones!$C$2:$C$14185,Balance!H$5)</f>
        <v>12579.266676031661</v>
      </c>
      <c r="I136" s="13">
        <f>SUMIFS(Inyecciones!$E$2:$E$14185,Inyecciones!$A$2:$A$14185,Balance!I$4,Inyecciones!$B$2:$B$14185,Balance!$B136,Inyecciones!$C$2:$C$14185,Balance!I$5)</f>
        <v>11228.738006557731</v>
      </c>
      <c r="J136" s="13">
        <f>SUMIFS(Inyecciones!$E$2:$E$14185,Inyecciones!$A$2:$A$14185,Balance!J$4,Inyecciones!$B$2:$B$14185,Balance!$B136,Inyecciones!$C$2:$C$14185,Balance!J$5)</f>
        <v>12647.914027757</v>
      </c>
      <c r="K136" s="13">
        <f>SUMIFS(Inyecciones!$E$2:$E$14185,Inyecciones!$A$2:$A$14185,Balance!K$4,Inyecciones!$B$2:$B$14185,Balance!$B136,Inyecciones!$C$2:$C$14185,Balance!K$5)</f>
        <v>3435.349323661269</v>
      </c>
      <c r="L136" s="13">
        <f>SUMIFS(Inyecciones!$E$2:$E$14185,Inyecciones!$A$2:$A$14185,Balance!L$4,Inyecciones!$B$2:$B$14185,Balance!$B136,Inyecciones!$C$2:$C$14185,Balance!L$5)</f>
        <v>5150.7587835783097</v>
      </c>
      <c r="M136" s="13">
        <f>SUMIFS(Inyecciones!$E$2:$E$14185,Inyecciones!$A$2:$A$14185,Balance!M$4,Inyecciones!$B$2:$B$14185,Balance!$B136,Inyecciones!$C$2:$C$14185,Balance!M$5)</f>
        <v>2075.119917094692</v>
      </c>
      <c r="N136" s="14">
        <f>SUMIFS(Inyecciones!$E$2:$E$14185,Inyecciones!$A$2:$A$14185,Balance!N$4,Inyecciones!$B$2:$B$14185,Balance!$B136,Inyecciones!$C$2:$C$14185,Balance!N$5)</f>
        <v>3883.9135630765231</v>
      </c>
      <c r="O136" s="12">
        <f>SUMIFS(Inyecciones!$E$2:$E$14185,Inyecciones!$A$2:$A$14185,Balance!O$4,Inyecciones!$B$2:$B$14185,Balance!$B136,Inyecciones!$C$2:$C$14185,Balance!O$5)</f>
        <v>60393.965287285981</v>
      </c>
      <c r="P136" s="13">
        <f>SUMIFS(Inyecciones!$E$2:$E$14185,Inyecciones!$A$2:$A$14185,Balance!P$4,Inyecciones!$B$2:$B$14185,Balance!$B136,Inyecciones!$C$2:$C$14185,Balance!P$5)</f>
        <v>40452.504367353329</v>
      </c>
      <c r="Q136" s="13">
        <f>SUMIFS(Inyecciones!$E$2:$E$14185,Inyecciones!$A$2:$A$14185,Balance!Q$4,Inyecciones!$B$2:$B$14185,Balance!$B136,Inyecciones!$C$2:$C$14185,Balance!Q$5)</f>
        <v>46180.636205841904</v>
      </c>
      <c r="R136" s="13">
        <f>SUMIFS(Inyecciones!$E$2:$E$14185,Inyecciones!$A$2:$A$14185,Balance!R$4,Inyecciones!$B$2:$B$14185,Balance!$B136,Inyecciones!$C$2:$C$14185,Balance!R$5)</f>
        <v>30561.160617469381</v>
      </c>
      <c r="S136" s="13">
        <f>SUMIFS(Inyecciones!$E$2:$E$14185,Inyecciones!$A$2:$A$14185,Balance!S$4,Inyecciones!$B$2:$B$14185,Balance!$B136,Inyecciones!$C$2:$C$14185,Balance!S$5)</f>
        <v>19517.986211047839</v>
      </c>
      <c r="T136" s="13">
        <f>SUMIFS(Inyecciones!$E$2:$E$14185,Inyecciones!$A$2:$A$14185,Balance!T$4,Inyecciones!$B$2:$B$14185,Balance!$B136,Inyecciones!$C$2:$C$14185,Balance!T$5)</f>
        <v>12737.27568459625</v>
      </c>
      <c r="U136" s="13">
        <f>SUMIFS(Inyecciones!$E$2:$E$14185,Inyecciones!$A$2:$A$14185,Balance!U$4,Inyecciones!$B$2:$B$14185,Balance!$B136,Inyecciones!$C$2:$C$14185,Balance!U$5)</f>
        <v>12006.324264853531</v>
      </c>
      <c r="V136" s="13">
        <f>SUMIFS(Inyecciones!$E$2:$E$14185,Inyecciones!$A$2:$A$14185,Balance!V$4,Inyecciones!$B$2:$B$14185,Balance!$B136,Inyecciones!$C$2:$C$14185,Balance!V$5)</f>
        <v>12740.78084110356</v>
      </c>
      <c r="W136" s="13">
        <f>SUMIFS(Inyecciones!$E$2:$E$14185,Inyecciones!$A$2:$A$14185,Balance!W$4,Inyecciones!$B$2:$B$14185,Balance!$B136,Inyecciones!$C$2:$C$14185,Balance!W$5)</f>
        <v>3517.614826316747</v>
      </c>
      <c r="X136" s="13">
        <f>SUMIFS(Inyecciones!$E$2:$E$14185,Inyecciones!$A$2:$A$14185,Balance!X$4,Inyecciones!$B$2:$B$14185,Balance!$B136,Inyecciones!$C$2:$C$14185,Balance!X$5)</f>
        <v>8238.556313382489</v>
      </c>
      <c r="Y136" s="13">
        <f>SUMIFS(Inyecciones!$E$2:$E$14185,Inyecciones!$A$2:$A$14185,Balance!Y$4,Inyecciones!$B$2:$B$14185,Balance!$B136,Inyecciones!$C$2:$C$14185,Balance!Y$5)</f>
        <v>14230.50403108783</v>
      </c>
      <c r="Z136" s="14">
        <f>SUMIFS(Inyecciones!$E$2:$E$14185,Inyecciones!$A$2:$A$14185,Balance!Z$4,Inyecciones!$B$2:$B$14185,Balance!$B136,Inyecciones!$C$2:$C$14185,Balance!Z$5)</f>
        <v>20128.25926605564</v>
      </c>
      <c r="AA136" s="12">
        <f>SUMIFS(Inyecciones!$E$2:$E$14185,Inyecciones!$A$2:$A$14185,Balance!AA$4,Inyecciones!$B$2:$B$14185,Balance!$B136,Inyecciones!$C$2:$C$14185,Balance!AA$5)</f>
        <v>60407.854565393412</v>
      </c>
      <c r="AB136" s="13">
        <f>SUMIFS(Inyecciones!$E$2:$E$14185,Inyecciones!$A$2:$A$14185,Balance!AB$4,Inyecciones!$B$2:$B$14185,Balance!$B136,Inyecciones!$C$2:$C$14185,Balance!AB$5)</f>
        <v>40443.535117598622</v>
      </c>
      <c r="AC136" s="13">
        <f>SUMIFS(Inyecciones!$E$2:$E$14185,Inyecciones!$A$2:$A$14185,Balance!AC$4,Inyecciones!$B$2:$B$14185,Balance!$B136,Inyecciones!$C$2:$C$14185,Balance!AC$5)</f>
        <v>45946.992600493817</v>
      </c>
      <c r="AD136" s="13">
        <f>SUMIFS(Inyecciones!$E$2:$E$14185,Inyecciones!$A$2:$A$14185,Balance!AD$4,Inyecciones!$B$2:$B$14185,Balance!$B136,Inyecciones!$C$2:$C$14185,Balance!AD$5)</f>
        <v>30320.57442183161</v>
      </c>
      <c r="AE136" s="13">
        <f>SUMIFS(Inyecciones!$E$2:$E$14185,Inyecciones!$A$2:$A$14185,Balance!AE$4,Inyecciones!$B$2:$B$14185,Balance!$B136,Inyecciones!$C$2:$C$14185,Balance!AE$5)</f>
        <v>20388.92138545452</v>
      </c>
      <c r="AF136" s="13">
        <f>SUMIFS(Inyecciones!$E$2:$E$14185,Inyecciones!$A$2:$A$14185,Balance!AF$4,Inyecciones!$B$2:$B$14185,Balance!$B136,Inyecciones!$C$2:$C$14185,Balance!AF$5)</f>
        <v>13795.11099896829</v>
      </c>
      <c r="AG136" s="13">
        <f>SUMIFS(Inyecciones!$E$2:$E$14185,Inyecciones!$A$2:$A$14185,Balance!AG$4,Inyecciones!$B$2:$B$14185,Balance!$B136,Inyecciones!$C$2:$C$14185,Balance!AG$5)</f>
        <v>13230.92819686015</v>
      </c>
      <c r="AH136" s="13">
        <f>SUMIFS(Inyecciones!$E$2:$E$14185,Inyecciones!$A$2:$A$14185,Balance!AH$4,Inyecciones!$B$2:$B$14185,Balance!$B136,Inyecciones!$C$2:$C$14185,Balance!AH$5)</f>
        <v>14155.15229028823</v>
      </c>
      <c r="AI136" s="13">
        <f>SUMIFS(Inyecciones!$E$2:$E$14185,Inyecciones!$A$2:$A$14185,Balance!AI$4,Inyecciones!$B$2:$B$14185,Balance!$B136,Inyecciones!$C$2:$C$14185,Balance!AI$5)</f>
        <v>3854.8196836077968</v>
      </c>
      <c r="AJ136" s="13">
        <f>SUMIFS(Inyecciones!$E$2:$E$14185,Inyecciones!$A$2:$A$14185,Balance!AJ$4,Inyecciones!$B$2:$B$14185,Balance!$B136,Inyecciones!$C$2:$C$14185,Balance!AJ$5)</f>
        <v>18886.589813288709</v>
      </c>
      <c r="AK136" s="13">
        <f>SUMIFS(Inyecciones!$E$2:$E$14185,Inyecciones!$A$2:$A$14185,Balance!AK$4,Inyecciones!$B$2:$B$14185,Balance!$B136,Inyecciones!$C$2:$C$14185,Balance!AK$5)</f>
        <v>30959.99408513957</v>
      </c>
      <c r="AL136" s="14">
        <f>SUMIFS(Inyecciones!$E$2:$E$14185,Inyecciones!$A$2:$A$14185,Balance!AL$4,Inyecciones!$B$2:$B$14185,Balance!$B136,Inyecciones!$C$2:$C$14185,Balance!AL$5)</f>
        <v>34274.394042279557</v>
      </c>
      <c r="AM136" s="13"/>
      <c r="AN136" s="12">
        <f>SUMIFS('Retiro Mensual'!$E$2:$E$2629,'Retiro Mensual'!$A$2:$A$2629,AN$4,'Retiro Mensual'!$B$2:$B$2629,$B136,'Retiro Mensual'!$C$2:$C$2629,AN$5)</f>
        <v>0</v>
      </c>
      <c r="AO136" s="13">
        <f>SUMIFS('Retiro Mensual'!$E$2:$E$2629,'Retiro Mensual'!$A$2:$A$2629,AO$4,'Retiro Mensual'!$B$2:$B$2629,$B136,'Retiro Mensual'!$C$2:$C$2629,AO$5)</f>
        <v>0</v>
      </c>
      <c r="AP136" s="13">
        <f>SUMIFS('Retiro Mensual'!$E$2:$E$2629,'Retiro Mensual'!$A$2:$A$2629,AP$4,'Retiro Mensual'!$B$2:$B$2629,$B136,'Retiro Mensual'!$C$2:$C$2629,AP$5)</f>
        <v>0</v>
      </c>
      <c r="AQ136" s="13">
        <f>SUMIFS('Retiro Mensual'!$E$2:$E$2629,'Retiro Mensual'!$A$2:$A$2629,AQ$4,'Retiro Mensual'!$B$2:$B$2629,$B136,'Retiro Mensual'!$C$2:$C$2629,AQ$5)</f>
        <v>0</v>
      </c>
      <c r="AR136" s="13">
        <f>SUMIFS('Retiro Mensual'!$E$2:$E$2629,'Retiro Mensual'!$A$2:$A$2629,AR$4,'Retiro Mensual'!$B$2:$B$2629,$B136,'Retiro Mensual'!$C$2:$C$2629,AR$5)</f>
        <v>0</v>
      </c>
      <c r="AS136" s="13">
        <f>SUMIFS('Retiro Mensual'!$E$2:$E$2629,'Retiro Mensual'!$A$2:$A$2629,AS$4,'Retiro Mensual'!$B$2:$B$2629,$B136,'Retiro Mensual'!$C$2:$C$2629,AS$5)</f>
        <v>0</v>
      </c>
      <c r="AT136" s="13">
        <f>SUMIFS('Retiro Mensual'!$E$2:$E$2629,'Retiro Mensual'!$A$2:$A$2629,AT$4,'Retiro Mensual'!$B$2:$B$2629,$B136,'Retiro Mensual'!$C$2:$C$2629,AT$5)</f>
        <v>0</v>
      </c>
      <c r="AU136" s="13">
        <f>SUMIFS('Retiro Mensual'!$E$2:$E$2629,'Retiro Mensual'!$A$2:$A$2629,AU$4,'Retiro Mensual'!$B$2:$B$2629,$B136,'Retiro Mensual'!$C$2:$C$2629,AU$5)</f>
        <v>0</v>
      </c>
      <c r="AV136" s="13">
        <f>SUMIFS('Retiro Mensual'!$E$2:$E$2629,'Retiro Mensual'!$A$2:$A$2629,AV$4,'Retiro Mensual'!$B$2:$B$2629,$B136,'Retiro Mensual'!$C$2:$C$2629,AV$5)</f>
        <v>0</v>
      </c>
      <c r="AW136" s="13">
        <f>SUMIFS('Retiro Mensual'!$E$2:$E$2629,'Retiro Mensual'!$A$2:$A$2629,AW$4,'Retiro Mensual'!$B$2:$B$2629,$B136,'Retiro Mensual'!$C$2:$C$2629,AW$5)</f>
        <v>0</v>
      </c>
      <c r="AX136" s="13">
        <f>SUMIFS('Retiro Mensual'!$E$2:$E$2629,'Retiro Mensual'!$A$2:$A$2629,AX$4,'Retiro Mensual'!$B$2:$B$2629,$B136,'Retiro Mensual'!$C$2:$C$2629,AX$5)</f>
        <v>0</v>
      </c>
      <c r="AY136" s="14">
        <f>SUMIFS('Retiro Mensual'!$E$2:$E$2629,'Retiro Mensual'!$A$2:$A$2629,AY$4,'Retiro Mensual'!$B$2:$B$2629,$B136,'Retiro Mensual'!$C$2:$C$2629,AY$5)</f>
        <v>0</v>
      </c>
      <c r="AZ136" s="12">
        <f>SUMIFS('Retiro Mensual'!$E$2:$E$2629,'Retiro Mensual'!$A$2:$A$2629,AZ$4,'Retiro Mensual'!$B$2:$B$2629,$B136,'Retiro Mensual'!$C$2:$C$2629,AZ$5)</f>
        <v>0</v>
      </c>
      <c r="BA136" s="13">
        <f>SUMIFS('Retiro Mensual'!$E$2:$E$2629,'Retiro Mensual'!$A$2:$A$2629,BA$4,'Retiro Mensual'!$B$2:$B$2629,$B136,'Retiro Mensual'!$C$2:$C$2629,BA$5)</f>
        <v>0</v>
      </c>
      <c r="BB136" s="13">
        <f>SUMIFS('Retiro Mensual'!$E$2:$E$2629,'Retiro Mensual'!$A$2:$A$2629,BB$4,'Retiro Mensual'!$B$2:$B$2629,$B136,'Retiro Mensual'!$C$2:$C$2629,BB$5)</f>
        <v>0</v>
      </c>
      <c r="BC136" s="13">
        <f>SUMIFS('Retiro Mensual'!$E$2:$E$2629,'Retiro Mensual'!$A$2:$A$2629,BC$4,'Retiro Mensual'!$B$2:$B$2629,$B136,'Retiro Mensual'!$C$2:$C$2629,BC$5)</f>
        <v>0</v>
      </c>
      <c r="BD136" s="13">
        <f>SUMIFS('Retiro Mensual'!$E$2:$E$2629,'Retiro Mensual'!$A$2:$A$2629,BD$4,'Retiro Mensual'!$B$2:$B$2629,$B136,'Retiro Mensual'!$C$2:$C$2629,BD$5)</f>
        <v>0</v>
      </c>
      <c r="BE136" s="13">
        <f>SUMIFS('Retiro Mensual'!$E$2:$E$2629,'Retiro Mensual'!$A$2:$A$2629,BE$4,'Retiro Mensual'!$B$2:$B$2629,$B136,'Retiro Mensual'!$C$2:$C$2629,BE$5)</f>
        <v>0</v>
      </c>
      <c r="BF136" s="13">
        <f>SUMIFS('Retiro Mensual'!$E$2:$E$2629,'Retiro Mensual'!$A$2:$A$2629,BF$4,'Retiro Mensual'!$B$2:$B$2629,$B136,'Retiro Mensual'!$C$2:$C$2629,BF$5)</f>
        <v>0</v>
      </c>
      <c r="BG136" s="13">
        <f>SUMIFS('Retiro Mensual'!$E$2:$E$2629,'Retiro Mensual'!$A$2:$A$2629,BG$4,'Retiro Mensual'!$B$2:$B$2629,$B136,'Retiro Mensual'!$C$2:$C$2629,BG$5)</f>
        <v>0</v>
      </c>
      <c r="BH136" s="13">
        <f>SUMIFS('Retiro Mensual'!$E$2:$E$2629,'Retiro Mensual'!$A$2:$A$2629,BH$4,'Retiro Mensual'!$B$2:$B$2629,$B136,'Retiro Mensual'!$C$2:$C$2629,BH$5)</f>
        <v>0</v>
      </c>
      <c r="BI136" s="13">
        <f>SUMIFS('Retiro Mensual'!$E$2:$E$2629,'Retiro Mensual'!$A$2:$A$2629,BI$4,'Retiro Mensual'!$B$2:$B$2629,$B136,'Retiro Mensual'!$C$2:$C$2629,BI$5)</f>
        <v>0</v>
      </c>
      <c r="BJ136" s="13">
        <f>SUMIFS('Retiro Mensual'!$E$2:$E$2629,'Retiro Mensual'!$A$2:$A$2629,BJ$4,'Retiro Mensual'!$B$2:$B$2629,$B136,'Retiro Mensual'!$C$2:$C$2629,BJ$5)</f>
        <v>0</v>
      </c>
      <c r="BK136" s="14">
        <f>SUMIFS('Retiro Mensual'!$E$2:$E$2629,'Retiro Mensual'!$A$2:$A$2629,BK$4,'Retiro Mensual'!$B$2:$B$2629,$B136,'Retiro Mensual'!$C$2:$C$2629,BK$5)</f>
        <v>0</v>
      </c>
      <c r="BL136" s="12">
        <f>SUMIFS('Retiro Mensual'!$E$2:$E$2629,'Retiro Mensual'!$A$2:$A$2629,BL$4,'Retiro Mensual'!$B$2:$B$2629,$B136,'Retiro Mensual'!$C$2:$C$2629,BL$5)</f>
        <v>0</v>
      </c>
      <c r="BM136" s="13">
        <f>SUMIFS('Retiro Mensual'!$E$2:$E$2629,'Retiro Mensual'!$A$2:$A$2629,BM$4,'Retiro Mensual'!$B$2:$B$2629,$B136,'Retiro Mensual'!$C$2:$C$2629,BM$5)</f>
        <v>0</v>
      </c>
      <c r="BN136" s="13">
        <f>SUMIFS('Retiro Mensual'!$E$2:$E$2629,'Retiro Mensual'!$A$2:$A$2629,BN$4,'Retiro Mensual'!$B$2:$B$2629,$B136,'Retiro Mensual'!$C$2:$C$2629,BN$5)</f>
        <v>0</v>
      </c>
      <c r="BO136" s="13">
        <f>SUMIFS('Retiro Mensual'!$E$2:$E$2629,'Retiro Mensual'!$A$2:$A$2629,BO$4,'Retiro Mensual'!$B$2:$B$2629,$B136,'Retiro Mensual'!$C$2:$C$2629,BO$5)</f>
        <v>0</v>
      </c>
      <c r="BP136" s="13">
        <f>SUMIFS('Retiro Mensual'!$E$2:$E$2629,'Retiro Mensual'!$A$2:$A$2629,BP$4,'Retiro Mensual'!$B$2:$B$2629,$B136,'Retiro Mensual'!$C$2:$C$2629,BP$5)</f>
        <v>0</v>
      </c>
      <c r="BQ136" s="13">
        <f>SUMIFS('Retiro Mensual'!$E$2:$E$2629,'Retiro Mensual'!$A$2:$A$2629,BQ$4,'Retiro Mensual'!$B$2:$B$2629,$B136,'Retiro Mensual'!$C$2:$C$2629,BQ$5)</f>
        <v>0</v>
      </c>
      <c r="BR136" s="13">
        <f>SUMIFS('Retiro Mensual'!$E$2:$E$2629,'Retiro Mensual'!$A$2:$A$2629,BR$4,'Retiro Mensual'!$B$2:$B$2629,$B136,'Retiro Mensual'!$C$2:$C$2629,BR$5)</f>
        <v>0</v>
      </c>
      <c r="BS136" s="13">
        <f>SUMIFS('Retiro Mensual'!$E$2:$E$2629,'Retiro Mensual'!$A$2:$A$2629,BS$4,'Retiro Mensual'!$B$2:$B$2629,$B136,'Retiro Mensual'!$C$2:$C$2629,BS$5)</f>
        <v>0</v>
      </c>
      <c r="BT136" s="13">
        <f>SUMIFS('Retiro Mensual'!$E$2:$E$2629,'Retiro Mensual'!$A$2:$A$2629,BT$4,'Retiro Mensual'!$B$2:$B$2629,$B136,'Retiro Mensual'!$C$2:$C$2629,BT$5)</f>
        <v>0</v>
      </c>
      <c r="BU136" s="13">
        <f>SUMIFS('Retiro Mensual'!$E$2:$E$2629,'Retiro Mensual'!$A$2:$A$2629,BU$4,'Retiro Mensual'!$B$2:$B$2629,$B136,'Retiro Mensual'!$C$2:$C$2629,BU$5)</f>
        <v>0</v>
      </c>
      <c r="BV136" s="13">
        <f>SUMIFS('Retiro Mensual'!$E$2:$E$2629,'Retiro Mensual'!$A$2:$A$2629,BV$4,'Retiro Mensual'!$B$2:$B$2629,$B136,'Retiro Mensual'!$C$2:$C$2629,BV$5)</f>
        <v>0</v>
      </c>
      <c r="BW136" s="14">
        <f>SUMIFS('Retiro Mensual'!$E$2:$E$2629,'Retiro Mensual'!$A$2:$A$2629,BW$4,'Retiro Mensual'!$B$2:$B$2629,$B136,'Retiro Mensual'!$C$2:$C$2629,BW$5)</f>
        <v>0</v>
      </c>
      <c r="BX136" s="13"/>
      <c r="BY136" s="12">
        <f>SUMIFS('Compra Ventas'!$E$2:$E$2700,'Compra Ventas'!$A$2:$A$2700,BY$4,'Compra Ventas'!$B$2:$B$2700,$B136,'Compra Ventas'!$C$2:$C$2700,BY$5)</f>
        <v>0</v>
      </c>
      <c r="BZ136" s="13">
        <f>SUMIFS('Compra Ventas'!$E$2:$E$2700,'Compra Ventas'!$A$2:$A$2700,BZ$4,'Compra Ventas'!$B$2:$B$2700,$B136,'Compra Ventas'!$C$2:$C$2700,BZ$5)</f>
        <v>0</v>
      </c>
      <c r="CA136" s="13">
        <f>SUMIFS('Compra Ventas'!$E$2:$E$2700,'Compra Ventas'!$A$2:$A$2700,CA$4,'Compra Ventas'!$B$2:$B$2700,$B136,'Compra Ventas'!$C$2:$C$2700,CA$5)</f>
        <v>0</v>
      </c>
      <c r="CB136" s="13">
        <f>SUMIFS('Compra Ventas'!$E$2:$E$2700,'Compra Ventas'!$A$2:$A$2700,CB$4,'Compra Ventas'!$B$2:$B$2700,$B136,'Compra Ventas'!$C$2:$C$2700,CB$5)</f>
        <v>0</v>
      </c>
      <c r="CC136" s="13">
        <f>SUMIFS('Compra Ventas'!$E$2:$E$2700,'Compra Ventas'!$A$2:$A$2700,CC$4,'Compra Ventas'!$B$2:$B$2700,$B136,'Compra Ventas'!$C$2:$C$2700,CC$5)</f>
        <v>0</v>
      </c>
      <c r="CD136" s="13">
        <f>SUMIFS('Compra Ventas'!$E$2:$E$2700,'Compra Ventas'!$A$2:$A$2700,CD$4,'Compra Ventas'!$B$2:$B$2700,$B136,'Compra Ventas'!$C$2:$C$2700,CD$5)</f>
        <v>0</v>
      </c>
      <c r="CE136" s="13">
        <f>SUMIFS('Compra Ventas'!$E$2:$E$2700,'Compra Ventas'!$A$2:$A$2700,CE$4,'Compra Ventas'!$B$2:$B$2700,$B136,'Compra Ventas'!$C$2:$C$2700,CE$5)</f>
        <v>0</v>
      </c>
      <c r="CF136" s="13">
        <f>SUMIFS('Compra Ventas'!$E$2:$E$2700,'Compra Ventas'!$A$2:$A$2700,CF$4,'Compra Ventas'!$B$2:$B$2700,$B136,'Compra Ventas'!$C$2:$C$2700,CF$5)</f>
        <v>0</v>
      </c>
      <c r="CG136" s="13">
        <f>SUMIFS('Compra Ventas'!$E$2:$E$2700,'Compra Ventas'!$A$2:$A$2700,CG$4,'Compra Ventas'!$B$2:$B$2700,$B136,'Compra Ventas'!$C$2:$C$2700,CG$5)</f>
        <v>0</v>
      </c>
      <c r="CH136" s="13">
        <f>SUMIFS('Compra Ventas'!$E$2:$E$2700,'Compra Ventas'!$A$2:$A$2700,CH$4,'Compra Ventas'!$B$2:$B$2700,$B136,'Compra Ventas'!$C$2:$C$2700,CH$5)</f>
        <v>0</v>
      </c>
      <c r="CI136" s="13">
        <f>SUMIFS('Compra Ventas'!$E$2:$E$2700,'Compra Ventas'!$A$2:$A$2700,CI$4,'Compra Ventas'!$B$2:$B$2700,$B136,'Compra Ventas'!$C$2:$C$2700,CI$5)</f>
        <v>0</v>
      </c>
      <c r="CJ136" s="14">
        <f>SUMIFS('Compra Ventas'!$E$2:$E$2700,'Compra Ventas'!$A$2:$A$2700,CJ$4,'Compra Ventas'!$B$2:$B$2700,$B136,'Compra Ventas'!$C$2:$C$2700,CJ$5)</f>
        <v>0</v>
      </c>
      <c r="CK136" s="12">
        <f>SUMIFS('Compra Ventas'!$E$2:$E$2700,'Compra Ventas'!$A$2:$A$2700,CK$4,'Compra Ventas'!$B$2:$B$2700,$B136,'Compra Ventas'!$C$2:$C$2700,CK$5)</f>
        <v>0</v>
      </c>
      <c r="CL136" s="13">
        <f>SUMIFS('Compra Ventas'!$E$2:$E$2700,'Compra Ventas'!$A$2:$A$2700,CL$4,'Compra Ventas'!$B$2:$B$2700,$B136,'Compra Ventas'!$C$2:$C$2700,CL$5)</f>
        <v>0</v>
      </c>
      <c r="CM136" s="13">
        <f>SUMIFS('Compra Ventas'!$E$2:$E$2700,'Compra Ventas'!$A$2:$A$2700,CM$4,'Compra Ventas'!$B$2:$B$2700,$B136,'Compra Ventas'!$C$2:$C$2700,CM$5)</f>
        <v>0</v>
      </c>
      <c r="CN136" s="13">
        <f>SUMIFS('Compra Ventas'!$E$2:$E$2700,'Compra Ventas'!$A$2:$A$2700,CN$4,'Compra Ventas'!$B$2:$B$2700,$B136,'Compra Ventas'!$C$2:$C$2700,CN$5)</f>
        <v>0</v>
      </c>
      <c r="CO136" s="13">
        <f>SUMIFS('Compra Ventas'!$E$2:$E$2700,'Compra Ventas'!$A$2:$A$2700,CO$4,'Compra Ventas'!$B$2:$B$2700,$B136,'Compra Ventas'!$C$2:$C$2700,CO$5)</f>
        <v>0</v>
      </c>
      <c r="CP136" s="13">
        <f>SUMIFS('Compra Ventas'!$E$2:$E$2700,'Compra Ventas'!$A$2:$A$2700,CP$4,'Compra Ventas'!$B$2:$B$2700,$B136,'Compra Ventas'!$C$2:$C$2700,CP$5)</f>
        <v>0</v>
      </c>
      <c r="CQ136" s="13">
        <f>SUMIFS('Compra Ventas'!$E$2:$E$2700,'Compra Ventas'!$A$2:$A$2700,CQ$4,'Compra Ventas'!$B$2:$B$2700,$B136,'Compra Ventas'!$C$2:$C$2700,CQ$5)</f>
        <v>0</v>
      </c>
      <c r="CR136" s="13">
        <f>SUMIFS('Compra Ventas'!$E$2:$E$2700,'Compra Ventas'!$A$2:$A$2700,CR$4,'Compra Ventas'!$B$2:$B$2700,$B136,'Compra Ventas'!$C$2:$C$2700,CR$5)</f>
        <v>0</v>
      </c>
      <c r="CS136" s="13">
        <f>SUMIFS('Compra Ventas'!$E$2:$E$2700,'Compra Ventas'!$A$2:$A$2700,CS$4,'Compra Ventas'!$B$2:$B$2700,$B136,'Compra Ventas'!$C$2:$C$2700,CS$5)</f>
        <v>0</v>
      </c>
      <c r="CT136" s="13">
        <f>SUMIFS('Compra Ventas'!$E$2:$E$2700,'Compra Ventas'!$A$2:$A$2700,CT$4,'Compra Ventas'!$B$2:$B$2700,$B136,'Compra Ventas'!$C$2:$C$2700,CT$5)</f>
        <v>0</v>
      </c>
      <c r="CU136" s="13">
        <f>SUMIFS('Compra Ventas'!$E$2:$E$2700,'Compra Ventas'!$A$2:$A$2700,CU$4,'Compra Ventas'!$B$2:$B$2700,$B136,'Compra Ventas'!$C$2:$C$2700,CU$5)</f>
        <v>0</v>
      </c>
      <c r="CV136" s="14">
        <f>SUMIFS('Compra Ventas'!$E$2:$E$2700,'Compra Ventas'!$A$2:$A$2700,CV$4,'Compra Ventas'!$B$2:$B$2700,$B136,'Compra Ventas'!$C$2:$C$2700,CV$5)</f>
        <v>0</v>
      </c>
      <c r="CW136" s="12">
        <f>SUMIFS('Compra Ventas'!$E$2:$E$2700,'Compra Ventas'!$A$2:$A$2700,CW$4,'Compra Ventas'!$B$2:$B$2700,$B136,'Compra Ventas'!$C$2:$C$2700,CW$5)</f>
        <v>0</v>
      </c>
      <c r="CX136" s="13">
        <f>SUMIFS('Compra Ventas'!$E$2:$E$2700,'Compra Ventas'!$A$2:$A$2700,CX$4,'Compra Ventas'!$B$2:$B$2700,$B136,'Compra Ventas'!$C$2:$C$2700,CX$5)</f>
        <v>0</v>
      </c>
      <c r="CY136" s="13">
        <f>SUMIFS('Compra Ventas'!$E$2:$E$2700,'Compra Ventas'!$A$2:$A$2700,CY$4,'Compra Ventas'!$B$2:$B$2700,$B136,'Compra Ventas'!$C$2:$C$2700,CY$5)</f>
        <v>0</v>
      </c>
      <c r="CZ136" s="13">
        <f>SUMIFS('Compra Ventas'!$E$2:$E$2700,'Compra Ventas'!$A$2:$A$2700,CZ$4,'Compra Ventas'!$B$2:$B$2700,$B136,'Compra Ventas'!$C$2:$C$2700,CZ$5)</f>
        <v>0</v>
      </c>
      <c r="DA136" s="13">
        <f>SUMIFS('Compra Ventas'!$E$2:$E$2700,'Compra Ventas'!$A$2:$A$2700,DA$4,'Compra Ventas'!$B$2:$B$2700,$B136,'Compra Ventas'!$C$2:$C$2700,DA$5)</f>
        <v>0</v>
      </c>
      <c r="DB136" s="13">
        <f>SUMIFS('Compra Ventas'!$E$2:$E$2700,'Compra Ventas'!$A$2:$A$2700,DB$4,'Compra Ventas'!$B$2:$B$2700,$B136,'Compra Ventas'!$C$2:$C$2700,DB$5)</f>
        <v>0</v>
      </c>
      <c r="DC136" s="13">
        <f>SUMIFS('Compra Ventas'!$E$2:$E$2700,'Compra Ventas'!$A$2:$A$2700,DC$4,'Compra Ventas'!$B$2:$B$2700,$B136,'Compra Ventas'!$C$2:$C$2700,DC$5)</f>
        <v>0</v>
      </c>
      <c r="DD136" s="13">
        <f>SUMIFS('Compra Ventas'!$E$2:$E$2700,'Compra Ventas'!$A$2:$A$2700,DD$4,'Compra Ventas'!$B$2:$B$2700,$B136,'Compra Ventas'!$C$2:$C$2700,DD$5)</f>
        <v>0</v>
      </c>
      <c r="DE136" s="13">
        <f>SUMIFS('Compra Ventas'!$E$2:$E$2700,'Compra Ventas'!$A$2:$A$2700,DE$4,'Compra Ventas'!$B$2:$B$2700,$B136,'Compra Ventas'!$C$2:$C$2700,DE$5)</f>
        <v>0</v>
      </c>
      <c r="DF136" s="13">
        <f>SUMIFS('Compra Ventas'!$E$2:$E$2700,'Compra Ventas'!$A$2:$A$2700,DF$4,'Compra Ventas'!$B$2:$B$2700,$B136,'Compra Ventas'!$C$2:$C$2700,DF$5)</f>
        <v>0</v>
      </c>
      <c r="DG136" s="13">
        <f>SUMIFS('Compra Ventas'!$E$2:$E$2700,'Compra Ventas'!$A$2:$A$2700,DG$4,'Compra Ventas'!$B$2:$B$2700,$B136,'Compra Ventas'!$C$2:$C$2700,DG$5)</f>
        <v>0</v>
      </c>
      <c r="DH136" s="14">
        <f>SUMIFS('Compra Ventas'!$E$2:$E$2700,'Compra Ventas'!$A$2:$A$2700,DH$4,'Compra Ventas'!$B$2:$B$2700,$B136,'Compra Ventas'!$C$2:$C$2700,DH$5)</f>
        <v>0</v>
      </c>
      <c r="DI136" s="84"/>
      <c r="DJ136" s="98">
        <f>SUMIFS('Ajuste Ciclado'!D$5:D$47,'Ajuste Ciclado'!$C$5:$C$47,Balance!DJ$4,'Ajuste Ciclado'!$B$5:$B$47,Balance!$B136)</f>
        <v>0</v>
      </c>
      <c r="DK136" s="99">
        <f>SUMIFS('Ajuste Ciclado'!E$5:E$47,'Ajuste Ciclado'!$C$5:$C$47,Balance!DK$4,'Ajuste Ciclado'!$B$5:$B$47,Balance!$B136)</f>
        <v>0</v>
      </c>
      <c r="DL136" s="99">
        <f>SUMIFS('Ajuste Ciclado'!F$5:F$47,'Ajuste Ciclado'!$C$5:$C$47,Balance!DL$4,'Ajuste Ciclado'!$B$5:$B$47,Balance!$B136)</f>
        <v>0</v>
      </c>
      <c r="DM136" s="99">
        <f>SUMIFS('Ajuste Ciclado'!G$5:G$47,'Ajuste Ciclado'!$C$5:$C$47,Balance!DM$4,'Ajuste Ciclado'!$B$5:$B$47,Balance!$B136)</f>
        <v>0</v>
      </c>
      <c r="DN136" s="99">
        <f>SUMIFS('Ajuste Ciclado'!H$5:H$47,'Ajuste Ciclado'!$C$5:$C$47,Balance!DN$4,'Ajuste Ciclado'!$B$5:$B$47,Balance!$B136)</f>
        <v>0</v>
      </c>
      <c r="DO136" s="99">
        <f>SUMIFS('Ajuste Ciclado'!I$5:I$47,'Ajuste Ciclado'!$C$5:$C$47,Balance!DO$4,'Ajuste Ciclado'!$B$5:$B$47,Balance!$B136)</f>
        <v>0</v>
      </c>
      <c r="DP136" s="99">
        <f>SUMIFS('Ajuste Ciclado'!J$5:J$47,'Ajuste Ciclado'!$C$5:$C$47,Balance!DP$4,'Ajuste Ciclado'!$B$5:$B$47,Balance!$B136)</f>
        <v>0</v>
      </c>
      <c r="DQ136" s="99">
        <f>SUMIFS('Ajuste Ciclado'!K$5:K$47,'Ajuste Ciclado'!$C$5:$C$47,Balance!DQ$4,'Ajuste Ciclado'!$B$5:$B$47,Balance!$B136)</f>
        <v>0</v>
      </c>
      <c r="DR136" s="99">
        <f>SUMIFS('Ajuste Ciclado'!L$5:L$47,'Ajuste Ciclado'!$C$5:$C$47,Balance!DR$4,'Ajuste Ciclado'!$B$5:$B$47,Balance!$B136)</f>
        <v>0</v>
      </c>
      <c r="DS136" s="99">
        <f>SUMIFS('Ajuste Ciclado'!M$5:M$47,'Ajuste Ciclado'!$C$5:$C$47,Balance!DS$4,'Ajuste Ciclado'!$B$5:$B$47,Balance!$B136)</f>
        <v>0</v>
      </c>
      <c r="DT136" s="99">
        <f>SUMIFS('Ajuste Ciclado'!N$5:N$47,'Ajuste Ciclado'!$C$5:$C$47,Balance!DT$4,'Ajuste Ciclado'!$B$5:$B$47,Balance!$B136)</f>
        <v>0</v>
      </c>
      <c r="DU136" s="100">
        <f>SUMIFS('Ajuste Ciclado'!O$5:O$47,'Ajuste Ciclado'!$C$5:$C$47,Balance!DU$4,'Ajuste Ciclado'!$B$5:$B$47,Balance!$B136)</f>
        <v>0</v>
      </c>
      <c r="DV136" s="98">
        <f>SUMIFS('Ajuste Ciclado'!D$5:D$47,'Ajuste Ciclado'!$C$5:$C$47,Balance!DV$4,'Ajuste Ciclado'!$B$5:$B$47,Balance!$B136)</f>
        <v>0</v>
      </c>
      <c r="DW136" s="99">
        <f>SUMIFS('Ajuste Ciclado'!E$5:E$47,'Ajuste Ciclado'!$C$5:$C$47,Balance!DW$4,'Ajuste Ciclado'!$B$5:$B$47,Balance!$B136)</f>
        <v>0</v>
      </c>
      <c r="DX136" s="99">
        <f>SUMIFS('Ajuste Ciclado'!F$5:F$47,'Ajuste Ciclado'!$C$5:$C$47,Balance!DX$4,'Ajuste Ciclado'!$B$5:$B$47,Balance!$B136)</f>
        <v>0</v>
      </c>
      <c r="DY136" s="99">
        <f>SUMIFS('Ajuste Ciclado'!G$5:G$47,'Ajuste Ciclado'!$C$5:$C$47,Balance!DY$4,'Ajuste Ciclado'!$B$5:$B$47,Balance!$B136)</f>
        <v>0</v>
      </c>
      <c r="DZ136" s="99">
        <f>SUMIFS('Ajuste Ciclado'!H$5:H$47,'Ajuste Ciclado'!$C$5:$C$47,Balance!DZ$4,'Ajuste Ciclado'!$B$5:$B$47,Balance!$B136)</f>
        <v>0</v>
      </c>
      <c r="EA136" s="99">
        <f>SUMIFS('Ajuste Ciclado'!I$5:I$47,'Ajuste Ciclado'!$C$5:$C$47,Balance!EA$4,'Ajuste Ciclado'!$B$5:$B$47,Balance!$B136)</f>
        <v>0</v>
      </c>
      <c r="EB136" s="99">
        <f>SUMIFS('Ajuste Ciclado'!J$5:J$47,'Ajuste Ciclado'!$C$5:$C$47,Balance!EB$4,'Ajuste Ciclado'!$B$5:$B$47,Balance!$B136)</f>
        <v>0</v>
      </c>
      <c r="EC136" s="99">
        <f>SUMIFS('Ajuste Ciclado'!K$5:K$47,'Ajuste Ciclado'!$C$5:$C$47,Balance!EC$4,'Ajuste Ciclado'!$B$5:$B$47,Balance!$B136)</f>
        <v>0</v>
      </c>
      <c r="ED136" s="99">
        <f>SUMIFS('Ajuste Ciclado'!L$5:L$47,'Ajuste Ciclado'!$C$5:$C$47,Balance!ED$4,'Ajuste Ciclado'!$B$5:$B$47,Balance!$B136)</f>
        <v>0</v>
      </c>
      <c r="EE136" s="99">
        <f>SUMIFS('Ajuste Ciclado'!M$5:M$47,'Ajuste Ciclado'!$C$5:$C$47,Balance!EE$4,'Ajuste Ciclado'!$B$5:$B$47,Balance!$B136)</f>
        <v>0</v>
      </c>
      <c r="EF136" s="99">
        <f>SUMIFS('Ajuste Ciclado'!N$5:N$47,'Ajuste Ciclado'!$C$5:$C$47,Balance!EF$4,'Ajuste Ciclado'!$B$5:$B$47,Balance!$B136)</f>
        <v>0</v>
      </c>
      <c r="EG136" s="100">
        <f>SUMIFS('Ajuste Ciclado'!O$5:O$47,'Ajuste Ciclado'!$C$5:$C$47,Balance!EG$4,'Ajuste Ciclado'!$B$5:$B$47,Balance!$B136)</f>
        <v>0</v>
      </c>
      <c r="EH136" s="98">
        <f>SUMIFS('Ajuste Ciclado'!D$5:D$47,'Ajuste Ciclado'!$C$5:$C$47,Balance!EH$4,'Ajuste Ciclado'!$B$5:$B$47,Balance!$B136)</f>
        <v>0</v>
      </c>
      <c r="EI136" s="99">
        <f>SUMIFS('Ajuste Ciclado'!E$5:E$47,'Ajuste Ciclado'!$C$5:$C$47,Balance!EI$4,'Ajuste Ciclado'!$B$5:$B$47,Balance!$B136)</f>
        <v>0</v>
      </c>
      <c r="EJ136" s="99">
        <f>SUMIFS('Ajuste Ciclado'!F$5:F$47,'Ajuste Ciclado'!$C$5:$C$47,Balance!EJ$4,'Ajuste Ciclado'!$B$5:$B$47,Balance!$B136)</f>
        <v>0</v>
      </c>
      <c r="EK136" s="99">
        <f>SUMIFS('Ajuste Ciclado'!G$5:G$47,'Ajuste Ciclado'!$C$5:$C$47,Balance!EK$4,'Ajuste Ciclado'!$B$5:$B$47,Balance!$B136)</f>
        <v>0</v>
      </c>
      <c r="EL136" s="99">
        <f>SUMIFS('Ajuste Ciclado'!H$5:H$47,'Ajuste Ciclado'!$C$5:$C$47,Balance!EL$4,'Ajuste Ciclado'!$B$5:$B$47,Balance!$B136)</f>
        <v>0</v>
      </c>
      <c r="EM136" s="99">
        <f>SUMIFS('Ajuste Ciclado'!I$5:I$47,'Ajuste Ciclado'!$C$5:$C$47,Balance!EM$4,'Ajuste Ciclado'!$B$5:$B$47,Balance!$B136)</f>
        <v>0</v>
      </c>
      <c r="EN136" s="99">
        <f>SUMIFS('Ajuste Ciclado'!J$5:J$47,'Ajuste Ciclado'!$C$5:$C$47,Balance!EN$4,'Ajuste Ciclado'!$B$5:$B$47,Balance!$B136)</f>
        <v>0</v>
      </c>
      <c r="EO136" s="99">
        <f>SUMIFS('Ajuste Ciclado'!K$5:K$47,'Ajuste Ciclado'!$C$5:$C$47,Balance!EO$4,'Ajuste Ciclado'!$B$5:$B$47,Balance!$B136)</f>
        <v>0</v>
      </c>
      <c r="EP136" s="99">
        <f>SUMIFS('Ajuste Ciclado'!L$5:L$47,'Ajuste Ciclado'!$C$5:$C$47,Balance!EP$4,'Ajuste Ciclado'!$B$5:$B$47,Balance!$B136)</f>
        <v>0</v>
      </c>
      <c r="EQ136" s="99">
        <f>SUMIFS('Ajuste Ciclado'!M$5:M$47,'Ajuste Ciclado'!$C$5:$C$47,Balance!EQ$4,'Ajuste Ciclado'!$B$5:$B$47,Balance!$B136)</f>
        <v>0</v>
      </c>
      <c r="ER136" s="99">
        <f>SUMIFS('Ajuste Ciclado'!N$5:N$47,'Ajuste Ciclado'!$C$5:$C$47,Balance!ER$4,'Ajuste Ciclado'!$B$5:$B$47,Balance!$B136)</f>
        <v>0</v>
      </c>
      <c r="ES136" s="100">
        <f>SUMIFS('Ajuste Ciclado'!O$5:O$47,'Ajuste Ciclado'!$C$5:$C$47,Balance!ES$4,'Ajuste Ciclado'!$B$5:$B$47,Balance!$B136)</f>
        <v>0</v>
      </c>
      <c r="ET136" s="84"/>
      <c r="EU136" s="12">
        <f t="shared" ref="EU136:EU199" si="279">C136-AN136+BY136+DJ136</f>
        <v>60260.153155128231</v>
      </c>
      <c r="EV136" s="13">
        <f t="shared" si="244"/>
        <v>40065.227744100499</v>
      </c>
      <c r="EW136" s="13">
        <f t="shared" si="245"/>
        <v>45629.493309277343</v>
      </c>
      <c r="EX136" s="13">
        <f t="shared" si="246"/>
        <v>28774.4138045787</v>
      </c>
      <c r="EY136" s="13">
        <f t="shared" si="247"/>
        <v>20010.378736178911</v>
      </c>
      <c r="EZ136" s="13">
        <f t="shared" si="248"/>
        <v>12579.266676031661</v>
      </c>
      <c r="FA136" s="13">
        <f t="shared" si="249"/>
        <v>11228.738006557731</v>
      </c>
      <c r="FB136" s="13">
        <f t="shared" si="250"/>
        <v>12647.914027757</v>
      </c>
      <c r="FC136" s="13">
        <f t="shared" si="251"/>
        <v>3435.349323661269</v>
      </c>
      <c r="FD136" s="13">
        <f t="shared" si="252"/>
        <v>5150.7587835783097</v>
      </c>
      <c r="FE136" s="13">
        <f t="shared" si="253"/>
        <v>2075.119917094692</v>
      </c>
      <c r="FF136" s="14">
        <f t="shared" si="254"/>
        <v>3883.9135630765231</v>
      </c>
      <c r="FG136" s="12">
        <f t="shared" si="255"/>
        <v>60393.965287285981</v>
      </c>
      <c r="FH136" s="13">
        <f t="shared" si="256"/>
        <v>40452.504367353329</v>
      </c>
      <c r="FI136" s="13">
        <f t="shared" si="257"/>
        <v>46180.636205841904</v>
      </c>
      <c r="FJ136" s="13">
        <f t="shared" si="258"/>
        <v>30561.160617469381</v>
      </c>
      <c r="FK136" s="13">
        <f t="shared" si="259"/>
        <v>19517.986211047839</v>
      </c>
      <c r="FL136" s="13">
        <f t="shared" si="260"/>
        <v>12737.27568459625</v>
      </c>
      <c r="FM136" s="13">
        <f t="shared" si="261"/>
        <v>12006.324264853531</v>
      </c>
      <c r="FN136" s="13">
        <f t="shared" si="262"/>
        <v>12740.78084110356</v>
      </c>
      <c r="FO136" s="13">
        <f t="shared" si="263"/>
        <v>3517.614826316747</v>
      </c>
      <c r="FP136" s="13">
        <f t="shared" si="264"/>
        <v>8238.556313382489</v>
      </c>
      <c r="FQ136" s="13">
        <f t="shared" si="265"/>
        <v>14230.50403108783</v>
      </c>
      <c r="FR136" s="14">
        <f t="shared" si="266"/>
        <v>20128.25926605564</v>
      </c>
      <c r="FS136" s="12">
        <f t="shared" si="267"/>
        <v>60407.854565393412</v>
      </c>
      <c r="FT136" s="13">
        <f t="shared" si="268"/>
        <v>40443.535117598622</v>
      </c>
      <c r="FU136" s="13">
        <f t="shared" si="269"/>
        <v>45946.992600493817</v>
      </c>
      <c r="FV136" s="13">
        <f t="shared" si="270"/>
        <v>30320.57442183161</v>
      </c>
      <c r="FW136" s="13">
        <f t="shared" si="271"/>
        <v>20388.92138545452</v>
      </c>
      <c r="FX136" s="13">
        <f t="shared" si="272"/>
        <v>13795.11099896829</v>
      </c>
      <c r="FY136" s="13">
        <f t="shared" si="273"/>
        <v>13230.92819686015</v>
      </c>
      <c r="FZ136" s="13">
        <f t="shared" si="274"/>
        <v>14155.15229028823</v>
      </c>
      <c r="GA136" s="13">
        <f t="shared" si="275"/>
        <v>3854.8196836077968</v>
      </c>
      <c r="GB136" s="13">
        <f t="shared" si="276"/>
        <v>18886.589813288709</v>
      </c>
      <c r="GC136" s="13">
        <f t="shared" si="277"/>
        <v>30959.99408513957</v>
      </c>
      <c r="GD136" s="14">
        <f t="shared" si="278"/>
        <v>34274.394042279557</v>
      </c>
      <c r="GE136" s="84"/>
      <c r="GF136" s="12">
        <f t="shared" ref="GF136:GH199" si="280">SUMIF($EU$4:$GD$4,GF$4,$EU136:$GD136)</f>
        <v>245740.72704702089</v>
      </c>
      <c r="GG136" s="13">
        <f t="shared" si="280"/>
        <v>280705.56791639444</v>
      </c>
      <c r="GH136" s="14">
        <f t="shared" si="280"/>
        <v>326664.8672012043</v>
      </c>
      <c r="GI136" s="6">
        <f t="shared" ref="GI136:GI199" si="281">MATCH(MIN(GF136:GH136),GF136:GH136,0)</f>
        <v>1</v>
      </c>
      <c r="GJ136" s="12">
        <f t="shared" ref="GJ136:GJ199" si="282">MIN(SMALL(EU136:FF136,1),0)+MIN(SMALL(EU136:FF136,2),0)+MIN(SMALL(EU136:FF136,3),0)</f>
        <v>0</v>
      </c>
      <c r="GK136" s="13">
        <f t="shared" ref="GK136:GK199" si="283">MIN(SMALL(FG136:FR136,1),0)+MIN(SMALL(FG136:FR136,2),0)+MIN(SMALL(FG136:FR136,3),0)</f>
        <v>0</v>
      </c>
      <c r="GL136" s="14">
        <f t="shared" ref="GL136:GL199" si="284">MIN(SMALL(FS136:GD136,1),0)+MIN(SMALL(FS136:GD136,2),0)+MIN(SMALL(FS136:GD136,3),0)</f>
        <v>0</v>
      </c>
      <c r="GM136" s="84"/>
      <c r="GN136" s="66">
        <f t="shared" ref="GN136:GN199" si="285">MIN(INDEX(GJ136:GL136,1,GI136),0)</f>
        <v>0</v>
      </c>
      <c r="GO136" s="84"/>
      <c r="GP136" s="63" t="str" cm="1">
        <f t="array" ref="GP136">INDEX($GF$4:$GH$4,1,GI136)</f>
        <v>Sample 1</v>
      </c>
      <c r="GQ136" s="12">
        <f t="shared" si="188"/>
        <v>2075.119917094692</v>
      </c>
      <c r="GR136" s="13">
        <f t="shared" si="188"/>
        <v>3435.349323661269</v>
      </c>
      <c r="GS136" s="14">
        <f t="shared" si="188"/>
        <v>3883.9135630765231</v>
      </c>
      <c r="GT136" s="12">
        <f t="shared" si="189"/>
        <v>3517.614826316747</v>
      </c>
      <c r="GU136" s="13">
        <f t="shared" si="189"/>
        <v>8238.556313382489</v>
      </c>
      <c r="GV136" s="14">
        <f t="shared" si="189"/>
        <v>12006.324264853531</v>
      </c>
      <c r="GW136" s="12">
        <f t="shared" si="190"/>
        <v>3854.8196836077968</v>
      </c>
      <c r="GX136" s="13">
        <f t="shared" si="190"/>
        <v>13230.92819686015</v>
      </c>
      <c r="GY136" s="14">
        <f t="shared" si="190"/>
        <v>13795.11099896829</v>
      </c>
      <c r="GZ136" s="84" t="str">
        <f t="shared" si="194"/>
        <v>Sample 1</v>
      </c>
      <c r="HA136" s="12">
        <f t="shared" ref="HA136:HC199" si="286">MIN(SUMIFS($GQ136:$GY136,$GQ$2:$GY$2,$GZ136,$GQ$5:$GY$5,HA$5),0)</f>
        <v>0</v>
      </c>
      <c r="HB136" s="13">
        <f t="shared" si="286"/>
        <v>0</v>
      </c>
      <c r="HC136" s="14">
        <f t="shared" si="286"/>
        <v>0</v>
      </c>
      <c r="HD136" s="6">
        <f t="shared" si="195"/>
        <v>0</v>
      </c>
      <c r="HE136" s="84" t="str">
        <f t="shared" si="196"/>
        <v>Ok</v>
      </c>
    </row>
    <row r="137" spans="2:213" hidden="1" x14ac:dyDescent="0.3">
      <c r="B137" s="84" t="s">
        <v>328</v>
      </c>
      <c r="C137" s="12">
        <f>SUMIFS(Inyecciones!$E$2:$E$14185,Inyecciones!$A$2:$A$14185,Balance!C$4,Inyecciones!$B$2:$B$14185,Balance!$B137,Inyecciones!$C$2:$C$14185,Balance!C$5)</f>
        <v>37768.927586403923</v>
      </c>
      <c r="D137" s="13">
        <f>SUMIFS(Inyecciones!$E$2:$E$14185,Inyecciones!$A$2:$A$14185,Balance!D$4,Inyecciones!$B$2:$B$14185,Balance!$B137,Inyecciones!$C$2:$C$14185,Balance!D$5)</f>
        <v>39379.212830023644</v>
      </c>
      <c r="E137" s="13">
        <f>SUMIFS(Inyecciones!$E$2:$E$14185,Inyecciones!$A$2:$A$14185,Balance!E$4,Inyecciones!$B$2:$B$14185,Balance!$B137,Inyecciones!$C$2:$C$14185,Balance!E$5)</f>
        <v>34334.607615878223</v>
      </c>
      <c r="F137" s="13">
        <f>SUMIFS(Inyecciones!$E$2:$E$14185,Inyecciones!$A$2:$A$14185,Balance!F$4,Inyecciones!$B$2:$B$14185,Balance!$B137,Inyecciones!$C$2:$C$14185,Balance!F$5)</f>
        <v>26141.774928789429</v>
      </c>
      <c r="G137" s="13">
        <f>SUMIFS(Inyecciones!$E$2:$E$14185,Inyecciones!$A$2:$A$14185,Balance!G$4,Inyecciones!$B$2:$B$14185,Balance!$B137,Inyecciones!$C$2:$C$14185,Balance!G$5)</f>
        <v>20004.08846771696</v>
      </c>
      <c r="H137" s="13">
        <f>SUMIFS(Inyecciones!$E$2:$E$14185,Inyecciones!$A$2:$A$14185,Balance!H$4,Inyecciones!$B$2:$B$14185,Balance!$B137,Inyecciones!$C$2:$C$14185,Balance!H$5)</f>
        <v>10840.69038634549</v>
      </c>
      <c r="I137" s="13">
        <f>SUMIFS(Inyecciones!$E$2:$E$14185,Inyecciones!$A$2:$A$14185,Balance!I$4,Inyecciones!$B$2:$B$14185,Balance!$B137,Inyecciones!$C$2:$C$14185,Balance!I$5)</f>
        <v>15564.297168972291</v>
      </c>
      <c r="J137" s="13">
        <f>SUMIFS(Inyecciones!$E$2:$E$14185,Inyecciones!$A$2:$A$14185,Balance!J$4,Inyecciones!$B$2:$B$14185,Balance!$B137,Inyecciones!$C$2:$C$14185,Balance!J$5)</f>
        <v>12869.37212954156</v>
      </c>
      <c r="K137" s="13">
        <f>SUMIFS(Inyecciones!$E$2:$E$14185,Inyecciones!$A$2:$A$14185,Balance!K$4,Inyecciones!$B$2:$B$14185,Balance!$B137,Inyecciones!$C$2:$C$14185,Balance!K$5)</f>
        <v>23987.981528573291</v>
      </c>
      <c r="L137" s="13">
        <f>SUMIFS(Inyecciones!$E$2:$E$14185,Inyecciones!$A$2:$A$14185,Balance!L$4,Inyecciones!$B$2:$B$14185,Balance!$B137,Inyecciones!$C$2:$C$14185,Balance!L$5)</f>
        <v>3354.2408741150011</v>
      </c>
      <c r="M137" s="13">
        <f>SUMIFS(Inyecciones!$E$2:$E$14185,Inyecciones!$A$2:$A$14185,Balance!M$4,Inyecciones!$B$2:$B$14185,Balance!$B137,Inyecciones!$C$2:$C$14185,Balance!M$5)</f>
        <v>1891.9384539014491</v>
      </c>
      <c r="N137" s="14">
        <f>SUMIFS(Inyecciones!$E$2:$E$14185,Inyecciones!$A$2:$A$14185,Balance!N$4,Inyecciones!$B$2:$B$14185,Balance!$B137,Inyecciones!$C$2:$C$14185,Balance!N$5)</f>
        <v>3217.9019417667469</v>
      </c>
      <c r="O137" s="12">
        <f>SUMIFS(Inyecciones!$E$2:$E$14185,Inyecciones!$A$2:$A$14185,Balance!O$4,Inyecciones!$B$2:$B$14185,Balance!$B137,Inyecciones!$C$2:$C$14185,Balance!O$5)</f>
        <v>37852.796286781057</v>
      </c>
      <c r="P137" s="13">
        <f>SUMIFS(Inyecciones!$E$2:$E$14185,Inyecciones!$A$2:$A$14185,Balance!P$4,Inyecciones!$B$2:$B$14185,Balance!$B137,Inyecciones!$C$2:$C$14185,Balance!P$5)</f>
        <v>39759.85832812421</v>
      </c>
      <c r="Q137" s="13">
        <f>SUMIFS(Inyecciones!$E$2:$E$14185,Inyecciones!$A$2:$A$14185,Balance!Q$4,Inyecciones!$B$2:$B$14185,Balance!$B137,Inyecciones!$C$2:$C$14185,Balance!Q$5)</f>
        <v>34749.323487596543</v>
      </c>
      <c r="R137" s="13">
        <f>SUMIFS(Inyecciones!$E$2:$E$14185,Inyecciones!$A$2:$A$14185,Balance!R$4,Inyecciones!$B$2:$B$14185,Balance!$B137,Inyecciones!$C$2:$C$14185,Balance!R$5)</f>
        <v>27765.048068410699</v>
      </c>
      <c r="S137" s="13">
        <f>SUMIFS(Inyecciones!$E$2:$E$14185,Inyecciones!$A$2:$A$14185,Balance!S$4,Inyecciones!$B$2:$B$14185,Balance!$B137,Inyecciones!$C$2:$C$14185,Balance!S$5)</f>
        <v>19511.8507263215</v>
      </c>
      <c r="T137" s="13">
        <f>SUMIFS(Inyecciones!$E$2:$E$14185,Inyecciones!$A$2:$A$14185,Balance!T$4,Inyecciones!$B$2:$B$14185,Balance!$B137,Inyecciones!$C$2:$C$14185,Balance!T$5)</f>
        <v>10976.86102206036</v>
      </c>
      <c r="U137" s="13">
        <f>SUMIFS(Inyecciones!$E$2:$E$14185,Inyecciones!$A$2:$A$14185,Balance!U$4,Inyecciones!$B$2:$B$14185,Balance!$B137,Inyecciones!$C$2:$C$14185,Balance!U$5)</f>
        <v>16642.119413249169</v>
      </c>
      <c r="V137" s="13">
        <f>SUMIFS(Inyecciones!$E$2:$E$14185,Inyecciones!$A$2:$A$14185,Balance!V$4,Inyecciones!$B$2:$B$14185,Balance!$B137,Inyecciones!$C$2:$C$14185,Balance!V$5)</f>
        <v>12963.864990326239</v>
      </c>
      <c r="W137" s="13">
        <f>SUMIFS(Inyecciones!$E$2:$E$14185,Inyecciones!$A$2:$A$14185,Balance!W$4,Inyecciones!$B$2:$B$14185,Balance!$B137,Inyecciones!$C$2:$C$14185,Balance!W$5)</f>
        <v>24562.41608302938</v>
      </c>
      <c r="X137" s="13">
        <f>SUMIFS(Inyecciones!$E$2:$E$14185,Inyecciones!$A$2:$A$14185,Balance!X$4,Inyecciones!$B$2:$B$14185,Balance!$B137,Inyecciones!$C$2:$C$14185,Balance!X$5)</f>
        <v>5365.0546436282366</v>
      </c>
      <c r="Y137" s="13">
        <f>SUMIFS(Inyecciones!$E$2:$E$14185,Inyecciones!$A$2:$A$14185,Balance!Y$4,Inyecciones!$B$2:$B$14185,Balance!$B137,Inyecciones!$C$2:$C$14185,Balance!Y$5)</f>
        <v>12974.30455609958</v>
      </c>
      <c r="Z137" s="14">
        <f>SUMIFS(Inyecciones!$E$2:$E$14185,Inyecciones!$A$2:$A$14185,Balance!Z$4,Inyecciones!$B$2:$B$14185,Balance!$B137,Inyecciones!$C$2:$C$14185,Balance!Z$5)</f>
        <v>16676.675091944831</v>
      </c>
      <c r="AA137" s="12">
        <f>SUMIFS(Inyecciones!$E$2:$E$14185,Inyecciones!$A$2:$A$14185,Balance!AA$4,Inyecciones!$B$2:$B$14185,Balance!$B137,Inyecciones!$C$2:$C$14185,Balance!AA$5)</f>
        <v>37861.501593880377</v>
      </c>
      <c r="AB137" s="13">
        <f>SUMIFS(Inyecciones!$E$2:$E$14185,Inyecciones!$A$2:$A$14185,Balance!AB$4,Inyecciones!$B$2:$B$14185,Balance!$B137,Inyecciones!$C$2:$C$14185,Balance!AB$5)</f>
        <v>39751.042653912336</v>
      </c>
      <c r="AC137" s="13">
        <f>SUMIFS(Inyecciones!$E$2:$E$14185,Inyecciones!$A$2:$A$14185,Balance!AC$4,Inyecciones!$B$2:$B$14185,Balance!$B137,Inyecciones!$C$2:$C$14185,Balance!AC$5)</f>
        <v>34573.514796116848</v>
      </c>
      <c r="AD137" s="13">
        <f>SUMIFS(Inyecciones!$E$2:$E$14185,Inyecciones!$A$2:$A$14185,Balance!AD$4,Inyecciones!$B$2:$B$14185,Balance!$B137,Inyecciones!$C$2:$C$14185,Balance!AD$5)</f>
        <v>27546.47367033433</v>
      </c>
      <c r="AE137" s="13">
        <f>SUMIFS(Inyecciones!$E$2:$E$14185,Inyecciones!$A$2:$A$14185,Balance!AE$4,Inyecciones!$B$2:$B$14185,Balance!$B137,Inyecciones!$C$2:$C$14185,Balance!AE$5)</f>
        <v>20382.51212199904</v>
      </c>
      <c r="AF137" s="13">
        <f>SUMIFS(Inyecciones!$E$2:$E$14185,Inyecciones!$A$2:$A$14185,Balance!AF$4,Inyecciones!$B$2:$B$14185,Balance!$B137,Inyecciones!$C$2:$C$14185,Balance!AF$5)</f>
        <v>11888.49326726111</v>
      </c>
      <c r="AG137" s="13">
        <f>SUMIFS(Inyecciones!$E$2:$E$14185,Inyecciones!$A$2:$A$14185,Balance!AG$4,Inyecciones!$B$2:$B$14185,Balance!$B137,Inyecciones!$C$2:$C$14185,Balance!AG$5)</f>
        <v>18339.558564551091</v>
      </c>
      <c r="AH137" s="13">
        <f>SUMIFS(Inyecciones!$E$2:$E$14185,Inyecciones!$A$2:$A$14185,Balance!AH$4,Inyecciones!$B$2:$B$14185,Balance!$B137,Inyecciones!$C$2:$C$14185,Balance!AH$5)</f>
        <v>14403.00131502061</v>
      </c>
      <c r="AI137" s="13">
        <f>SUMIFS(Inyecciones!$E$2:$E$14185,Inyecciones!$A$2:$A$14185,Balance!AI$4,Inyecciones!$B$2:$B$14185,Balance!$B137,Inyecciones!$C$2:$C$14185,Balance!AI$5)</f>
        <v>26917.013279981129</v>
      </c>
      <c r="AJ137" s="13">
        <f>SUMIFS(Inyecciones!$E$2:$E$14185,Inyecciones!$A$2:$A$14185,Balance!AJ$4,Inyecciones!$B$2:$B$14185,Balance!$B137,Inyecciones!$C$2:$C$14185,Balance!AJ$5)</f>
        <v>12299.19205813919</v>
      </c>
      <c r="AK137" s="13">
        <f>SUMIFS(Inyecciones!$E$2:$E$14185,Inyecciones!$A$2:$A$14185,Balance!AK$4,Inyecciones!$B$2:$B$14185,Balance!$B137,Inyecciones!$C$2:$C$14185,Balance!AK$5)</f>
        <v>28226.99683989591</v>
      </c>
      <c r="AL137" s="14">
        <f>SUMIFS(Inyecciones!$E$2:$E$14185,Inyecciones!$A$2:$A$14185,Balance!AL$4,Inyecciones!$B$2:$B$14185,Balance!$B137,Inyecciones!$C$2:$C$14185,Balance!AL$5)</f>
        <v>28397.03751135126</v>
      </c>
      <c r="AM137" s="13"/>
      <c r="AN137" s="12">
        <f>SUMIFS('Retiro Mensual'!$E$2:$E$2629,'Retiro Mensual'!$A$2:$A$2629,AN$4,'Retiro Mensual'!$B$2:$B$2629,$B137,'Retiro Mensual'!$C$2:$C$2629,AN$5)</f>
        <v>0</v>
      </c>
      <c r="AO137" s="13">
        <f>SUMIFS('Retiro Mensual'!$E$2:$E$2629,'Retiro Mensual'!$A$2:$A$2629,AO$4,'Retiro Mensual'!$B$2:$B$2629,$B137,'Retiro Mensual'!$C$2:$C$2629,AO$5)</f>
        <v>0</v>
      </c>
      <c r="AP137" s="13">
        <f>SUMIFS('Retiro Mensual'!$E$2:$E$2629,'Retiro Mensual'!$A$2:$A$2629,AP$4,'Retiro Mensual'!$B$2:$B$2629,$B137,'Retiro Mensual'!$C$2:$C$2629,AP$5)</f>
        <v>0</v>
      </c>
      <c r="AQ137" s="13">
        <f>SUMIFS('Retiro Mensual'!$E$2:$E$2629,'Retiro Mensual'!$A$2:$A$2629,AQ$4,'Retiro Mensual'!$B$2:$B$2629,$B137,'Retiro Mensual'!$C$2:$C$2629,AQ$5)</f>
        <v>0</v>
      </c>
      <c r="AR137" s="13">
        <f>SUMIFS('Retiro Mensual'!$E$2:$E$2629,'Retiro Mensual'!$A$2:$A$2629,AR$4,'Retiro Mensual'!$B$2:$B$2629,$B137,'Retiro Mensual'!$C$2:$C$2629,AR$5)</f>
        <v>0</v>
      </c>
      <c r="AS137" s="13">
        <f>SUMIFS('Retiro Mensual'!$E$2:$E$2629,'Retiro Mensual'!$A$2:$A$2629,AS$4,'Retiro Mensual'!$B$2:$B$2629,$B137,'Retiro Mensual'!$C$2:$C$2629,AS$5)</f>
        <v>0</v>
      </c>
      <c r="AT137" s="13">
        <f>SUMIFS('Retiro Mensual'!$E$2:$E$2629,'Retiro Mensual'!$A$2:$A$2629,AT$4,'Retiro Mensual'!$B$2:$B$2629,$B137,'Retiro Mensual'!$C$2:$C$2629,AT$5)</f>
        <v>0</v>
      </c>
      <c r="AU137" s="13">
        <f>SUMIFS('Retiro Mensual'!$E$2:$E$2629,'Retiro Mensual'!$A$2:$A$2629,AU$4,'Retiro Mensual'!$B$2:$B$2629,$B137,'Retiro Mensual'!$C$2:$C$2629,AU$5)</f>
        <v>0</v>
      </c>
      <c r="AV137" s="13">
        <f>SUMIFS('Retiro Mensual'!$E$2:$E$2629,'Retiro Mensual'!$A$2:$A$2629,AV$4,'Retiro Mensual'!$B$2:$B$2629,$B137,'Retiro Mensual'!$C$2:$C$2629,AV$5)</f>
        <v>0</v>
      </c>
      <c r="AW137" s="13">
        <f>SUMIFS('Retiro Mensual'!$E$2:$E$2629,'Retiro Mensual'!$A$2:$A$2629,AW$4,'Retiro Mensual'!$B$2:$B$2629,$B137,'Retiro Mensual'!$C$2:$C$2629,AW$5)</f>
        <v>0</v>
      </c>
      <c r="AX137" s="13">
        <f>SUMIFS('Retiro Mensual'!$E$2:$E$2629,'Retiro Mensual'!$A$2:$A$2629,AX$4,'Retiro Mensual'!$B$2:$B$2629,$B137,'Retiro Mensual'!$C$2:$C$2629,AX$5)</f>
        <v>0</v>
      </c>
      <c r="AY137" s="14">
        <f>SUMIFS('Retiro Mensual'!$E$2:$E$2629,'Retiro Mensual'!$A$2:$A$2629,AY$4,'Retiro Mensual'!$B$2:$B$2629,$B137,'Retiro Mensual'!$C$2:$C$2629,AY$5)</f>
        <v>0</v>
      </c>
      <c r="AZ137" s="12">
        <f>SUMIFS('Retiro Mensual'!$E$2:$E$2629,'Retiro Mensual'!$A$2:$A$2629,AZ$4,'Retiro Mensual'!$B$2:$B$2629,$B137,'Retiro Mensual'!$C$2:$C$2629,AZ$5)</f>
        <v>0</v>
      </c>
      <c r="BA137" s="13">
        <f>SUMIFS('Retiro Mensual'!$E$2:$E$2629,'Retiro Mensual'!$A$2:$A$2629,BA$4,'Retiro Mensual'!$B$2:$B$2629,$B137,'Retiro Mensual'!$C$2:$C$2629,BA$5)</f>
        <v>0</v>
      </c>
      <c r="BB137" s="13">
        <f>SUMIFS('Retiro Mensual'!$E$2:$E$2629,'Retiro Mensual'!$A$2:$A$2629,BB$4,'Retiro Mensual'!$B$2:$B$2629,$B137,'Retiro Mensual'!$C$2:$C$2629,BB$5)</f>
        <v>0</v>
      </c>
      <c r="BC137" s="13">
        <f>SUMIFS('Retiro Mensual'!$E$2:$E$2629,'Retiro Mensual'!$A$2:$A$2629,BC$4,'Retiro Mensual'!$B$2:$B$2629,$B137,'Retiro Mensual'!$C$2:$C$2629,BC$5)</f>
        <v>0</v>
      </c>
      <c r="BD137" s="13">
        <f>SUMIFS('Retiro Mensual'!$E$2:$E$2629,'Retiro Mensual'!$A$2:$A$2629,BD$4,'Retiro Mensual'!$B$2:$B$2629,$B137,'Retiro Mensual'!$C$2:$C$2629,BD$5)</f>
        <v>0</v>
      </c>
      <c r="BE137" s="13">
        <f>SUMIFS('Retiro Mensual'!$E$2:$E$2629,'Retiro Mensual'!$A$2:$A$2629,BE$4,'Retiro Mensual'!$B$2:$B$2629,$B137,'Retiro Mensual'!$C$2:$C$2629,BE$5)</f>
        <v>0</v>
      </c>
      <c r="BF137" s="13">
        <f>SUMIFS('Retiro Mensual'!$E$2:$E$2629,'Retiro Mensual'!$A$2:$A$2629,BF$4,'Retiro Mensual'!$B$2:$B$2629,$B137,'Retiro Mensual'!$C$2:$C$2629,BF$5)</f>
        <v>0</v>
      </c>
      <c r="BG137" s="13">
        <f>SUMIFS('Retiro Mensual'!$E$2:$E$2629,'Retiro Mensual'!$A$2:$A$2629,BG$4,'Retiro Mensual'!$B$2:$B$2629,$B137,'Retiro Mensual'!$C$2:$C$2629,BG$5)</f>
        <v>0</v>
      </c>
      <c r="BH137" s="13">
        <f>SUMIFS('Retiro Mensual'!$E$2:$E$2629,'Retiro Mensual'!$A$2:$A$2629,BH$4,'Retiro Mensual'!$B$2:$B$2629,$B137,'Retiro Mensual'!$C$2:$C$2629,BH$5)</f>
        <v>0</v>
      </c>
      <c r="BI137" s="13">
        <f>SUMIFS('Retiro Mensual'!$E$2:$E$2629,'Retiro Mensual'!$A$2:$A$2629,BI$4,'Retiro Mensual'!$B$2:$B$2629,$B137,'Retiro Mensual'!$C$2:$C$2629,BI$5)</f>
        <v>0</v>
      </c>
      <c r="BJ137" s="13">
        <f>SUMIFS('Retiro Mensual'!$E$2:$E$2629,'Retiro Mensual'!$A$2:$A$2629,BJ$4,'Retiro Mensual'!$B$2:$B$2629,$B137,'Retiro Mensual'!$C$2:$C$2629,BJ$5)</f>
        <v>0</v>
      </c>
      <c r="BK137" s="14">
        <f>SUMIFS('Retiro Mensual'!$E$2:$E$2629,'Retiro Mensual'!$A$2:$A$2629,BK$4,'Retiro Mensual'!$B$2:$B$2629,$B137,'Retiro Mensual'!$C$2:$C$2629,BK$5)</f>
        <v>0</v>
      </c>
      <c r="BL137" s="12">
        <f>SUMIFS('Retiro Mensual'!$E$2:$E$2629,'Retiro Mensual'!$A$2:$A$2629,BL$4,'Retiro Mensual'!$B$2:$B$2629,$B137,'Retiro Mensual'!$C$2:$C$2629,BL$5)</f>
        <v>0</v>
      </c>
      <c r="BM137" s="13">
        <f>SUMIFS('Retiro Mensual'!$E$2:$E$2629,'Retiro Mensual'!$A$2:$A$2629,BM$4,'Retiro Mensual'!$B$2:$B$2629,$B137,'Retiro Mensual'!$C$2:$C$2629,BM$5)</f>
        <v>0</v>
      </c>
      <c r="BN137" s="13">
        <f>SUMIFS('Retiro Mensual'!$E$2:$E$2629,'Retiro Mensual'!$A$2:$A$2629,BN$4,'Retiro Mensual'!$B$2:$B$2629,$B137,'Retiro Mensual'!$C$2:$C$2629,BN$5)</f>
        <v>0</v>
      </c>
      <c r="BO137" s="13">
        <f>SUMIFS('Retiro Mensual'!$E$2:$E$2629,'Retiro Mensual'!$A$2:$A$2629,BO$4,'Retiro Mensual'!$B$2:$B$2629,$B137,'Retiro Mensual'!$C$2:$C$2629,BO$5)</f>
        <v>0</v>
      </c>
      <c r="BP137" s="13">
        <f>SUMIFS('Retiro Mensual'!$E$2:$E$2629,'Retiro Mensual'!$A$2:$A$2629,BP$4,'Retiro Mensual'!$B$2:$B$2629,$B137,'Retiro Mensual'!$C$2:$C$2629,BP$5)</f>
        <v>0</v>
      </c>
      <c r="BQ137" s="13">
        <f>SUMIFS('Retiro Mensual'!$E$2:$E$2629,'Retiro Mensual'!$A$2:$A$2629,BQ$4,'Retiro Mensual'!$B$2:$B$2629,$B137,'Retiro Mensual'!$C$2:$C$2629,BQ$5)</f>
        <v>0</v>
      </c>
      <c r="BR137" s="13">
        <f>SUMIFS('Retiro Mensual'!$E$2:$E$2629,'Retiro Mensual'!$A$2:$A$2629,BR$4,'Retiro Mensual'!$B$2:$B$2629,$B137,'Retiro Mensual'!$C$2:$C$2629,BR$5)</f>
        <v>0</v>
      </c>
      <c r="BS137" s="13">
        <f>SUMIFS('Retiro Mensual'!$E$2:$E$2629,'Retiro Mensual'!$A$2:$A$2629,BS$4,'Retiro Mensual'!$B$2:$B$2629,$B137,'Retiro Mensual'!$C$2:$C$2629,BS$5)</f>
        <v>0</v>
      </c>
      <c r="BT137" s="13">
        <f>SUMIFS('Retiro Mensual'!$E$2:$E$2629,'Retiro Mensual'!$A$2:$A$2629,BT$4,'Retiro Mensual'!$B$2:$B$2629,$B137,'Retiro Mensual'!$C$2:$C$2629,BT$5)</f>
        <v>0</v>
      </c>
      <c r="BU137" s="13">
        <f>SUMIFS('Retiro Mensual'!$E$2:$E$2629,'Retiro Mensual'!$A$2:$A$2629,BU$4,'Retiro Mensual'!$B$2:$B$2629,$B137,'Retiro Mensual'!$C$2:$C$2629,BU$5)</f>
        <v>0</v>
      </c>
      <c r="BV137" s="13">
        <f>SUMIFS('Retiro Mensual'!$E$2:$E$2629,'Retiro Mensual'!$A$2:$A$2629,BV$4,'Retiro Mensual'!$B$2:$B$2629,$B137,'Retiro Mensual'!$C$2:$C$2629,BV$5)</f>
        <v>0</v>
      </c>
      <c r="BW137" s="14">
        <f>SUMIFS('Retiro Mensual'!$E$2:$E$2629,'Retiro Mensual'!$A$2:$A$2629,BW$4,'Retiro Mensual'!$B$2:$B$2629,$B137,'Retiro Mensual'!$C$2:$C$2629,BW$5)</f>
        <v>0</v>
      </c>
      <c r="BX137" s="13"/>
      <c r="BY137" s="12">
        <f>SUMIFS('Compra Ventas'!$E$2:$E$2700,'Compra Ventas'!$A$2:$A$2700,BY$4,'Compra Ventas'!$B$2:$B$2700,$B137,'Compra Ventas'!$C$2:$C$2700,BY$5)</f>
        <v>0</v>
      </c>
      <c r="BZ137" s="13">
        <f>SUMIFS('Compra Ventas'!$E$2:$E$2700,'Compra Ventas'!$A$2:$A$2700,BZ$4,'Compra Ventas'!$B$2:$B$2700,$B137,'Compra Ventas'!$C$2:$C$2700,BZ$5)</f>
        <v>0</v>
      </c>
      <c r="CA137" s="13">
        <f>SUMIFS('Compra Ventas'!$E$2:$E$2700,'Compra Ventas'!$A$2:$A$2700,CA$4,'Compra Ventas'!$B$2:$B$2700,$B137,'Compra Ventas'!$C$2:$C$2700,CA$5)</f>
        <v>0</v>
      </c>
      <c r="CB137" s="13">
        <f>SUMIFS('Compra Ventas'!$E$2:$E$2700,'Compra Ventas'!$A$2:$A$2700,CB$4,'Compra Ventas'!$B$2:$B$2700,$B137,'Compra Ventas'!$C$2:$C$2700,CB$5)</f>
        <v>0</v>
      </c>
      <c r="CC137" s="13">
        <f>SUMIFS('Compra Ventas'!$E$2:$E$2700,'Compra Ventas'!$A$2:$A$2700,CC$4,'Compra Ventas'!$B$2:$B$2700,$B137,'Compra Ventas'!$C$2:$C$2700,CC$5)</f>
        <v>0</v>
      </c>
      <c r="CD137" s="13">
        <f>SUMIFS('Compra Ventas'!$E$2:$E$2700,'Compra Ventas'!$A$2:$A$2700,CD$4,'Compra Ventas'!$B$2:$B$2700,$B137,'Compra Ventas'!$C$2:$C$2700,CD$5)</f>
        <v>0</v>
      </c>
      <c r="CE137" s="13">
        <f>SUMIFS('Compra Ventas'!$E$2:$E$2700,'Compra Ventas'!$A$2:$A$2700,CE$4,'Compra Ventas'!$B$2:$B$2700,$B137,'Compra Ventas'!$C$2:$C$2700,CE$5)</f>
        <v>0</v>
      </c>
      <c r="CF137" s="13">
        <f>SUMIFS('Compra Ventas'!$E$2:$E$2700,'Compra Ventas'!$A$2:$A$2700,CF$4,'Compra Ventas'!$B$2:$B$2700,$B137,'Compra Ventas'!$C$2:$C$2700,CF$5)</f>
        <v>0</v>
      </c>
      <c r="CG137" s="13">
        <f>SUMIFS('Compra Ventas'!$E$2:$E$2700,'Compra Ventas'!$A$2:$A$2700,CG$4,'Compra Ventas'!$B$2:$B$2700,$B137,'Compra Ventas'!$C$2:$C$2700,CG$5)</f>
        <v>0</v>
      </c>
      <c r="CH137" s="13">
        <f>SUMIFS('Compra Ventas'!$E$2:$E$2700,'Compra Ventas'!$A$2:$A$2700,CH$4,'Compra Ventas'!$B$2:$B$2700,$B137,'Compra Ventas'!$C$2:$C$2700,CH$5)</f>
        <v>0</v>
      </c>
      <c r="CI137" s="13">
        <f>SUMIFS('Compra Ventas'!$E$2:$E$2700,'Compra Ventas'!$A$2:$A$2700,CI$4,'Compra Ventas'!$B$2:$B$2700,$B137,'Compra Ventas'!$C$2:$C$2700,CI$5)</f>
        <v>0</v>
      </c>
      <c r="CJ137" s="14">
        <f>SUMIFS('Compra Ventas'!$E$2:$E$2700,'Compra Ventas'!$A$2:$A$2700,CJ$4,'Compra Ventas'!$B$2:$B$2700,$B137,'Compra Ventas'!$C$2:$C$2700,CJ$5)</f>
        <v>0</v>
      </c>
      <c r="CK137" s="12">
        <f>SUMIFS('Compra Ventas'!$E$2:$E$2700,'Compra Ventas'!$A$2:$A$2700,CK$4,'Compra Ventas'!$B$2:$B$2700,$B137,'Compra Ventas'!$C$2:$C$2700,CK$5)</f>
        <v>0</v>
      </c>
      <c r="CL137" s="13">
        <f>SUMIFS('Compra Ventas'!$E$2:$E$2700,'Compra Ventas'!$A$2:$A$2700,CL$4,'Compra Ventas'!$B$2:$B$2700,$B137,'Compra Ventas'!$C$2:$C$2700,CL$5)</f>
        <v>0</v>
      </c>
      <c r="CM137" s="13">
        <f>SUMIFS('Compra Ventas'!$E$2:$E$2700,'Compra Ventas'!$A$2:$A$2700,CM$4,'Compra Ventas'!$B$2:$B$2700,$B137,'Compra Ventas'!$C$2:$C$2700,CM$5)</f>
        <v>0</v>
      </c>
      <c r="CN137" s="13">
        <f>SUMIFS('Compra Ventas'!$E$2:$E$2700,'Compra Ventas'!$A$2:$A$2700,CN$4,'Compra Ventas'!$B$2:$B$2700,$B137,'Compra Ventas'!$C$2:$C$2700,CN$5)</f>
        <v>0</v>
      </c>
      <c r="CO137" s="13">
        <f>SUMIFS('Compra Ventas'!$E$2:$E$2700,'Compra Ventas'!$A$2:$A$2700,CO$4,'Compra Ventas'!$B$2:$B$2700,$B137,'Compra Ventas'!$C$2:$C$2700,CO$5)</f>
        <v>0</v>
      </c>
      <c r="CP137" s="13">
        <f>SUMIFS('Compra Ventas'!$E$2:$E$2700,'Compra Ventas'!$A$2:$A$2700,CP$4,'Compra Ventas'!$B$2:$B$2700,$B137,'Compra Ventas'!$C$2:$C$2700,CP$5)</f>
        <v>0</v>
      </c>
      <c r="CQ137" s="13">
        <f>SUMIFS('Compra Ventas'!$E$2:$E$2700,'Compra Ventas'!$A$2:$A$2700,CQ$4,'Compra Ventas'!$B$2:$B$2700,$B137,'Compra Ventas'!$C$2:$C$2700,CQ$5)</f>
        <v>0</v>
      </c>
      <c r="CR137" s="13">
        <f>SUMIFS('Compra Ventas'!$E$2:$E$2700,'Compra Ventas'!$A$2:$A$2700,CR$4,'Compra Ventas'!$B$2:$B$2700,$B137,'Compra Ventas'!$C$2:$C$2700,CR$5)</f>
        <v>0</v>
      </c>
      <c r="CS137" s="13">
        <f>SUMIFS('Compra Ventas'!$E$2:$E$2700,'Compra Ventas'!$A$2:$A$2700,CS$4,'Compra Ventas'!$B$2:$B$2700,$B137,'Compra Ventas'!$C$2:$C$2700,CS$5)</f>
        <v>0</v>
      </c>
      <c r="CT137" s="13">
        <f>SUMIFS('Compra Ventas'!$E$2:$E$2700,'Compra Ventas'!$A$2:$A$2700,CT$4,'Compra Ventas'!$B$2:$B$2700,$B137,'Compra Ventas'!$C$2:$C$2700,CT$5)</f>
        <v>0</v>
      </c>
      <c r="CU137" s="13">
        <f>SUMIFS('Compra Ventas'!$E$2:$E$2700,'Compra Ventas'!$A$2:$A$2700,CU$4,'Compra Ventas'!$B$2:$B$2700,$B137,'Compra Ventas'!$C$2:$C$2700,CU$5)</f>
        <v>0</v>
      </c>
      <c r="CV137" s="14">
        <f>SUMIFS('Compra Ventas'!$E$2:$E$2700,'Compra Ventas'!$A$2:$A$2700,CV$4,'Compra Ventas'!$B$2:$B$2700,$B137,'Compra Ventas'!$C$2:$C$2700,CV$5)</f>
        <v>0</v>
      </c>
      <c r="CW137" s="12">
        <f>SUMIFS('Compra Ventas'!$E$2:$E$2700,'Compra Ventas'!$A$2:$A$2700,CW$4,'Compra Ventas'!$B$2:$B$2700,$B137,'Compra Ventas'!$C$2:$C$2700,CW$5)</f>
        <v>0</v>
      </c>
      <c r="CX137" s="13">
        <f>SUMIFS('Compra Ventas'!$E$2:$E$2700,'Compra Ventas'!$A$2:$A$2700,CX$4,'Compra Ventas'!$B$2:$B$2700,$B137,'Compra Ventas'!$C$2:$C$2700,CX$5)</f>
        <v>0</v>
      </c>
      <c r="CY137" s="13">
        <f>SUMIFS('Compra Ventas'!$E$2:$E$2700,'Compra Ventas'!$A$2:$A$2700,CY$4,'Compra Ventas'!$B$2:$B$2700,$B137,'Compra Ventas'!$C$2:$C$2700,CY$5)</f>
        <v>0</v>
      </c>
      <c r="CZ137" s="13">
        <f>SUMIFS('Compra Ventas'!$E$2:$E$2700,'Compra Ventas'!$A$2:$A$2700,CZ$4,'Compra Ventas'!$B$2:$B$2700,$B137,'Compra Ventas'!$C$2:$C$2700,CZ$5)</f>
        <v>0</v>
      </c>
      <c r="DA137" s="13">
        <f>SUMIFS('Compra Ventas'!$E$2:$E$2700,'Compra Ventas'!$A$2:$A$2700,DA$4,'Compra Ventas'!$B$2:$B$2700,$B137,'Compra Ventas'!$C$2:$C$2700,DA$5)</f>
        <v>0</v>
      </c>
      <c r="DB137" s="13">
        <f>SUMIFS('Compra Ventas'!$E$2:$E$2700,'Compra Ventas'!$A$2:$A$2700,DB$4,'Compra Ventas'!$B$2:$B$2700,$B137,'Compra Ventas'!$C$2:$C$2700,DB$5)</f>
        <v>0</v>
      </c>
      <c r="DC137" s="13">
        <f>SUMIFS('Compra Ventas'!$E$2:$E$2700,'Compra Ventas'!$A$2:$A$2700,DC$4,'Compra Ventas'!$B$2:$B$2700,$B137,'Compra Ventas'!$C$2:$C$2700,DC$5)</f>
        <v>0</v>
      </c>
      <c r="DD137" s="13">
        <f>SUMIFS('Compra Ventas'!$E$2:$E$2700,'Compra Ventas'!$A$2:$A$2700,DD$4,'Compra Ventas'!$B$2:$B$2700,$B137,'Compra Ventas'!$C$2:$C$2700,DD$5)</f>
        <v>0</v>
      </c>
      <c r="DE137" s="13">
        <f>SUMIFS('Compra Ventas'!$E$2:$E$2700,'Compra Ventas'!$A$2:$A$2700,DE$4,'Compra Ventas'!$B$2:$B$2700,$B137,'Compra Ventas'!$C$2:$C$2700,DE$5)</f>
        <v>0</v>
      </c>
      <c r="DF137" s="13">
        <f>SUMIFS('Compra Ventas'!$E$2:$E$2700,'Compra Ventas'!$A$2:$A$2700,DF$4,'Compra Ventas'!$B$2:$B$2700,$B137,'Compra Ventas'!$C$2:$C$2700,DF$5)</f>
        <v>0</v>
      </c>
      <c r="DG137" s="13">
        <f>SUMIFS('Compra Ventas'!$E$2:$E$2700,'Compra Ventas'!$A$2:$A$2700,DG$4,'Compra Ventas'!$B$2:$B$2700,$B137,'Compra Ventas'!$C$2:$C$2700,DG$5)</f>
        <v>0</v>
      </c>
      <c r="DH137" s="14">
        <f>SUMIFS('Compra Ventas'!$E$2:$E$2700,'Compra Ventas'!$A$2:$A$2700,DH$4,'Compra Ventas'!$B$2:$B$2700,$B137,'Compra Ventas'!$C$2:$C$2700,DH$5)</f>
        <v>0</v>
      </c>
      <c r="DI137" s="84"/>
      <c r="DJ137" s="98">
        <f>SUMIFS('Ajuste Ciclado'!D$5:D$47,'Ajuste Ciclado'!$C$5:$C$47,Balance!DJ$4,'Ajuste Ciclado'!$B$5:$B$47,Balance!$B137)</f>
        <v>0</v>
      </c>
      <c r="DK137" s="99">
        <f>SUMIFS('Ajuste Ciclado'!E$5:E$47,'Ajuste Ciclado'!$C$5:$C$47,Balance!DK$4,'Ajuste Ciclado'!$B$5:$B$47,Balance!$B137)</f>
        <v>0</v>
      </c>
      <c r="DL137" s="99">
        <f>SUMIFS('Ajuste Ciclado'!F$5:F$47,'Ajuste Ciclado'!$C$5:$C$47,Balance!DL$4,'Ajuste Ciclado'!$B$5:$B$47,Balance!$B137)</f>
        <v>0</v>
      </c>
      <c r="DM137" s="99">
        <f>SUMIFS('Ajuste Ciclado'!G$5:G$47,'Ajuste Ciclado'!$C$5:$C$47,Balance!DM$4,'Ajuste Ciclado'!$B$5:$B$47,Balance!$B137)</f>
        <v>0</v>
      </c>
      <c r="DN137" s="99">
        <f>SUMIFS('Ajuste Ciclado'!H$5:H$47,'Ajuste Ciclado'!$C$5:$C$47,Balance!DN$4,'Ajuste Ciclado'!$B$5:$B$47,Balance!$B137)</f>
        <v>0</v>
      </c>
      <c r="DO137" s="99">
        <f>SUMIFS('Ajuste Ciclado'!I$5:I$47,'Ajuste Ciclado'!$C$5:$C$47,Balance!DO$4,'Ajuste Ciclado'!$B$5:$B$47,Balance!$B137)</f>
        <v>0</v>
      </c>
      <c r="DP137" s="99">
        <f>SUMIFS('Ajuste Ciclado'!J$5:J$47,'Ajuste Ciclado'!$C$5:$C$47,Balance!DP$4,'Ajuste Ciclado'!$B$5:$B$47,Balance!$B137)</f>
        <v>0</v>
      </c>
      <c r="DQ137" s="99">
        <f>SUMIFS('Ajuste Ciclado'!K$5:K$47,'Ajuste Ciclado'!$C$5:$C$47,Balance!DQ$4,'Ajuste Ciclado'!$B$5:$B$47,Balance!$B137)</f>
        <v>0</v>
      </c>
      <c r="DR137" s="99">
        <f>SUMIFS('Ajuste Ciclado'!L$5:L$47,'Ajuste Ciclado'!$C$5:$C$47,Balance!DR$4,'Ajuste Ciclado'!$B$5:$B$47,Balance!$B137)</f>
        <v>0</v>
      </c>
      <c r="DS137" s="99">
        <f>SUMIFS('Ajuste Ciclado'!M$5:M$47,'Ajuste Ciclado'!$C$5:$C$47,Balance!DS$4,'Ajuste Ciclado'!$B$5:$B$47,Balance!$B137)</f>
        <v>0</v>
      </c>
      <c r="DT137" s="99">
        <f>SUMIFS('Ajuste Ciclado'!N$5:N$47,'Ajuste Ciclado'!$C$5:$C$47,Balance!DT$4,'Ajuste Ciclado'!$B$5:$B$47,Balance!$B137)</f>
        <v>0</v>
      </c>
      <c r="DU137" s="100">
        <f>SUMIFS('Ajuste Ciclado'!O$5:O$47,'Ajuste Ciclado'!$C$5:$C$47,Balance!DU$4,'Ajuste Ciclado'!$B$5:$B$47,Balance!$B137)</f>
        <v>0</v>
      </c>
      <c r="DV137" s="98">
        <f>SUMIFS('Ajuste Ciclado'!D$5:D$47,'Ajuste Ciclado'!$C$5:$C$47,Balance!DV$4,'Ajuste Ciclado'!$B$5:$B$47,Balance!$B137)</f>
        <v>0</v>
      </c>
      <c r="DW137" s="99">
        <f>SUMIFS('Ajuste Ciclado'!E$5:E$47,'Ajuste Ciclado'!$C$5:$C$47,Balance!DW$4,'Ajuste Ciclado'!$B$5:$B$47,Balance!$B137)</f>
        <v>0</v>
      </c>
      <c r="DX137" s="99">
        <f>SUMIFS('Ajuste Ciclado'!F$5:F$47,'Ajuste Ciclado'!$C$5:$C$47,Balance!DX$4,'Ajuste Ciclado'!$B$5:$B$47,Balance!$B137)</f>
        <v>0</v>
      </c>
      <c r="DY137" s="99">
        <f>SUMIFS('Ajuste Ciclado'!G$5:G$47,'Ajuste Ciclado'!$C$5:$C$47,Balance!DY$4,'Ajuste Ciclado'!$B$5:$B$47,Balance!$B137)</f>
        <v>0</v>
      </c>
      <c r="DZ137" s="99">
        <f>SUMIFS('Ajuste Ciclado'!H$5:H$47,'Ajuste Ciclado'!$C$5:$C$47,Balance!DZ$4,'Ajuste Ciclado'!$B$5:$B$47,Balance!$B137)</f>
        <v>0</v>
      </c>
      <c r="EA137" s="99">
        <f>SUMIFS('Ajuste Ciclado'!I$5:I$47,'Ajuste Ciclado'!$C$5:$C$47,Balance!EA$4,'Ajuste Ciclado'!$B$5:$B$47,Balance!$B137)</f>
        <v>0</v>
      </c>
      <c r="EB137" s="99">
        <f>SUMIFS('Ajuste Ciclado'!J$5:J$47,'Ajuste Ciclado'!$C$5:$C$47,Balance!EB$4,'Ajuste Ciclado'!$B$5:$B$47,Balance!$B137)</f>
        <v>0</v>
      </c>
      <c r="EC137" s="99">
        <f>SUMIFS('Ajuste Ciclado'!K$5:K$47,'Ajuste Ciclado'!$C$5:$C$47,Balance!EC$4,'Ajuste Ciclado'!$B$5:$B$47,Balance!$B137)</f>
        <v>0</v>
      </c>
      <c r="ED137" s="99">
        <f>SUMIFS('Ajuste Ciclado'!L$5:L$47,'Ajuste Ciclado'!$C$5:$C$47,Balance!ED$4,'Ajuste Ciclado'!$B$5:$B$47,Balance!$B137)</f>
        <v>0</v>
      </c>
      <c r="EE137" s="99">
        <f>SUMIFS('Ajuste Ciclado'!M$5:M$47,'Ajuste Ciclado'!$C$5:$C$47,Balance!EE$4,'Ajuste Ciclado'!$B$5:$B$47,Balance!$B137)</f>
        <v>0</v>
      </c>
      <c r="EF137" s="99">
        <f>SUMIFS('Ajuste Ciclado'!N$5:N$47,'Ajuste Ciclado'!$C$5:$C$47,Balance!EF$4,'Ajuste Ciclado'!$B$5:$B$47,Balance!$B137)</f>
        <v>0</v>
      </c>
      <c r="EG137" s="100">
        <f>SUMIFS('Ajuste Ciclado'!O$5:O$47,'Ajuste Ciclado'!$C$5:$C$47,Balance!EG$4,'Ajuste Ciclado'!$B$5:$B$47,Balance!$B137)</f>
        <v>0</v>
      </c>
      <c r="EH137" s="98">
        <f>SUMIFS('Ajuste Ciclado'!D$5:D$47,'Ajuste Ciclado'!$C$5:$C$47,Balance!EH$4,'Ajuste Ciclado'!$B$5:$B$47,Balance!$B137)</f>
        <v>0</v>
      </c>
      <c r="EI137" s="99">
        <f>SUMIFS('Ajuste Ciclado'!E$5:E$47,'Ajuste Ciclado'!$C$5:$C$47,Balance!EI$4,'Ajuste Ciclado'!$B$5:$B$47,Balance!$B137)</f>
        <v>0</v>
      </c>
      <c r="EJ137" s="99">
        <f>SUMIFS('Ajuste Ciclado'!F$5:F$47,'Ajuste Ciclado'!$C$5:$C$47,Balance!EJ$4,'Ajuste Ciclado'!$B$5:$B$47,Balance!$B137)</f>
        <v>0</v>
      </c>
      <c r="EK137" s="99">
        <f>SUMIFS('Ajuste Ciclado'!G$5:G$47,'Ajuste Ciclado'!$C$5:$C$47,Balance!EK$4,'Ajuste Ciclado'!$B$5:$B$47,Balance!$B137)</f>
        <v>0</v>
      </c>
      <c r="EL137" s="99">
        <f>SUMIFS('Ajuste Ciclado'!H$5:H$47,'Ajuste Ciclado'!$C$5:$C$47,Balance!EL$4,'Ajuste Ciclado'!$B$5:$B$47,Balance!$B137)</f>
        <v>0</v>
      </c>
      <c r="EM137" s="99">
        <f>SUMIFS('Ajuste Ciclado'!I$5:I$47,'Ajuste Ciclado'!$C$5:$C$47,Balance!EM$4,'Ajuste Ciclado'!$B$5:$B$47,Balance!$B137)</f>
        <v>0</v>
      </c>
      <c r="EN137" s="99">
        <f>SUMIFS('Ajuste Ciclado'!J$5:J$47,'Ajuste Ciclado'!$C$5:$C$47,Balance!EN$4,'Ajuste Ciclado'!$B$5:$B$47,Balance!$B137)</f>
        <v>0</v>
      </c>
      <c r="EO137" s="99">
        <f>SUMIFS('Ajuste Ciclado'!K$5:K$47,'Ajuste Ciclado'!$C$5:$C$47,Balance!EO$4,'Ajuste Ciclado'!$B$5:$B$47,Balance!$B137)</f>
        <v>0</v>
      </c>
      <c r="EP137" s="99">
        <f>SUMIFS('Ajuste Ciclado'!L$5:L$47,'Ajuste Ciclado'!$C$5:$C$47,Balance!EP$4,'Ajuste Ciclado'!$B$5:$B$47,Balance!$B137)</f>
        <v>0</v>
      </c>
      <c r="EQ137" s="99">
        <f>SUMIFS('Ajuste Ciclado'!M$5:M$47,'Ajuste Ciclado'!$C$5:$C$47,Balance!EQ$4,'Ajuste Ciclado'!$B$5:$B$47,Balance!$B137)</f>
        <v>0</v>
      </c>
      <c r="ER137" s="99">
        <f>SUMIFS('Ajuste Ciclado'!N$5:N$47,'Ajuste Ciclado'!$C$5:$C$47,Balance!ER$4,'Ajuste Ciclado'!$B$5:$B$47,Balance!$B137)</f>
        <v>0</v>
      </c>
      <c r="ES137" s="100">
        <f>SUMIFS('Ajuste Ciclado'!O$5:O$47,'Ajuste Ciclado'!$C$5:$C$47,Balance!ES$4,'Ajuste Ciclado'!$B$5:$B$47,Balance!$B137)</f>
        <v>0</v>
      </c>
      <c r="ET137" s="84"/>
      <c r="EU137" s="12">
        <f t="shared" si="279"/>
        <v>37768.927586403923</v>
      </c>
      <c r="EV137" s="13">
        <f t="shared" si="244"/>
        <v>39379.212830023644</v>
      </c>
      <c r="EW137" s="13">
        <f t="shared" si="245"/>
        <v>34334.607615878223</v>
      </c>
      <c r="EX137" s="13">
        <f t="shared" si="246"/>
        <v>26141.774928789429</v>
      </c>
      <c r="EY137" s="13">
        <f t="shared" si="247"/>
        <v>20004.08846771696</v>
      </c>
      <c r="EZ137" s="13">
        <f t="shared" si="248"/>
        <v>10840.69038634549</v>
      </c>
      <c r="FA137" s="13">
        <f t="shared" si="249"/>
        <v>15564.297168972291</v>
      </c>
      <c r="FB137" s="13">
        <f t="shared" si="250"/>
        <v>12869.37212954156</v>
      </c>
      <c r="FC137" s="13">
        <f t="shared" si="251"/>
        <v>23987.981528573291</v>
      </c>
      <c r="FD137" s="13">
        <f t="shared" si="252"/>
        <v>3354.2408741150011</v>
      </c>
      <c r="FE137" s="13">
        <f t="shared" si="253"/>
        <v>1891.9384539014491</v>
      </c>
      <c r="FF137" s="14">
        <f t="shared" si="254"/>
        <v>3217.9019417667469</v>
      </c>
      <c r="FG137" s="12">
        <f t="shared" si="255"/>
        <v>37852.796286781057</v>
      </c>
      <c r="FH137" s="13">
        <f t="shared" si="256"/>
        <v>39759.85832812421</v>
      </c>
      <c r="FI137" s="13">
        <f t="shared" si="257"/>
        <v>34749.323487596543</v>
      </c>
      <c r="FJ137" s="13">
        <f t="shared" si="258"/>
        <v>27765.048068410699</v>
      </c>
      <c r="FK137" s="13">
        <f t="shared" si="259"/>
        <v>19511.8507263215</v>
      </c>
      <c r="FL137" s="13">
        <f t="shared" si="260"/>
        <v>10976.86102206036</v>
      </c>
      <c r="FM137" s="13">
        <f t="shared" si="261"/>
        <v>16642.119413249169</v>
      </c>
      <c r="FN137" s="13">
        <f t="shared" si="262"/>
        <v>12963.864990326239</v>
      </c>
      <c r="FO137" s="13">
        <f t="shared" si="263"/>
        <v>24562.41608302938</v>
      </c>
      <c r="FP137" s="13">
        <f t="shared" si="264"/>
        <v>5365.0546436282366</v>
      </c>
      <c r="FQ137" s="13">
        <f t="shared" si="265"/>
        <v>12974.30455609958</v>
      </c>
      <c r="FR137" s="14">
        <f t="shared" si="266"/>
        <v>16676.675091944831</v>
      </c>
      <c r="FS137" s="12">
        <f t="shared" si="267"/>
        <v>37861.501593880377</v>
      </c>
      <c r="FT137" s="13">
        <f t="shared" si="268"/>
        <v>39751.042653912336</v>
      </c>
      <c r="FU137" s="13">
        <f t="shared" si="269"/>
        <v>34573.514796116848</v>
      </c>
      <c r="FV137" s="13">
        <f t="shared" si="270"/>
        <v>27546.47367033433</v>
      </c>
      <c r="FW137" s="13">
        <f t="shared" si="271"/>
        <v>20382.51212199904</v>
      </c>
      <c r="FX137" s="13">
        <f t="shared" si="272"/>
        <v>11888.49326726111</v>
      </c>
      <c r="FY137" s="13">
        <f t="shared" si="273"/>
        <v>18339.558564551091</v>
      </c>
      <c r="FZ137" s="13">
        <f t="shared" si="274"/>
        <v>14403.00131502061</v>
      </c>
      <c r="GA137" s="13">
        <f t="shared" si="275"/>
        <v>26917.013279981129</v>
      </c>
      <c r="GB137" s="13">
        <f t="shared" si="276"/>
        <v>12299.19205813919</v>
      </c>
      <c r="GC137" s="13">
        <f t="shared" si="277"/>
        <v>28226.99683989591</v>
      </c>
      <c r="GD137" s="14">
        <f t="shared" si="278"/>
        <v>28397.03751135126</v>
      </c>
      <c r="GE137" s="84"/>
      <c r="GF137" s="12">
        <f t="shared" si="280"/>
        <v>229355.03391202804</v>
      </c>
      <c r="GG137" s="13">
        <f t="shared" si="280"/>
        <v>259800.1726975718</v>
      </c>
      <c r="GH137" s="14">
        <f t="shared" si="280"/>
        <v>300586.33767244325</v>
      </c>
      <c r="GI137" s="6">
        <f t="shared" si="281"/>
        <v>1</v>
      </c>
      <c r="GJ137" s="12">
        <f t="shared" si="282"/>
        <v>0</v>
      </c>
      <c r="GK137" s="13">
        <f t="shared" si="283"/>
        <v>0</v>
      </c>
      <c r="GL137" s="14">
        <f t="shared" si="284"/>
        <v>0</v>
      </c>
      <c r="GM137" s="84"/>
      <c r="GN137" s="66">
        <f t="shared" si="285"/>
        <v>0</v>
      </c>
      <c r="GO137" s="84"/>
      <c r="GP137" s="63" t="str" cm="1">
        <f t="array" ref="GP137">INDEX($GF$4:$GH$4,1,GI137)</f>
        <v>Sample 1</v>
      </c>
      <c r="GQ137" s="12">
        <f t="shared" si="188"/>
        <v>1891.9384539014491</v>
      </c>
      <c r="GR137" s="13">
        <f t="shared" si="188"/>
        <v>3217.9019417667469</v>
      </c>
      <c r="GS137" s="14">
        <f t="shared" si="188"/>
        <v>3354.2408741150011</v>
      </c>
      <c r="GT137" s="12">
        <f t="shared" si="189"/>
        <v>5365.0546436282366</v>
      </c>
      <c r="GU137" s="13">
        <f t="shared" si="189"/>
        <v>10976.86102206036</v>
      </c>
      <c r="GV137" s="14">
        <f t="shared" si="189"/>
        <v>12963.864990326239</v>
      </c>
      <c r="GW137" s="12">
        <f t="shared" si="190"/>
        <v>11888.49326726111</v>
      </c>
      <c r="GX137" s="13">
        <f t="shared" si="190"/>
        <v>12299.19205813919</v>
      </c>
      <c r="GY137" s="14">
        <f t="shared" si="190"/>
        <v>14403.00131502061</v>
      </c>
      <c r="GZ137" s="84" t="str">
        <f t="shared" si="194"/>
        <v>Sample 1</v>
      </c>
      <c r="HA137" s="12">
        <f t="shared" si="286"/>
        <v>0</v>
      </c>
      <c r="HB137" s="13">
        <f t="shared" si="286"/>
        <v>0</v>
      </c>
      <c r="HC137" s="14">
        <f t="shared" si="286"/>
        <v>0</v>
      </c>
      <c r="HD137" s="6">
        <f t="shared" si="195"/>
        <v>0</v>
      </c>
      <c r="HE137" s="84" t="str">
        <f t="shared" si="196"/>
        <v>Ok</v>
      </c>
    </row>
    <row r="138" spans="2:213" hidden="1" x14ac:dyDescent="0.3">
      <c r="B138" s="84" t="s">
        <v>327</v>
      </c>
      <c r="C138" s="12">
        <f>SUMIFS(Inyecciones!$E$2:$E$14185,Inyecciones!$A$2:$A$14185,Balance!C$4,Inyecciones!$B$2:$B$14185,Balance!$B138,Inyecciones!$C$2:$C$14185,Balance!C$5)</f>
        <v>47372.368366433038</v>
      </c>
      <c r="D138" s="13">
        <f>SUMIFS(Inyecciones!$E$2:$E$14185,Inyecciones!$A$2:$A$14185,Balance!D$4,Inyecciones!$B$2:$B$14185,Balance!$B138,Inyecciones!$C$2:$C$14185,Balance!D$5)</f>
        <v>40637.511625022977</v>
      </c>
      <c r="E138" s="13">
        <f>SUMIFS(Inyecciones!$E$2:$E$14185,Inyecciones!$A$2:$A$14185,Balance!E$4,Inyecciones!$B$2:$B$14185,Balance!$B138,Inyecciones!$C$2:$C$14185,Balance!E$5)</f>
        <v>46058.72719957558</v>
      </c>
      <c r="F138" s="13">
        <f>SUMIFS(Inyecciones!$E$2:$E$14185,Inyecciones!$A$2:$A$14185,Balance!F$4,Inyecciones!$B$2:$B$14185,Balance!$B138,Inyecciones!$C$2:$C$14185,Balance!F$5)</f>
        <v>25470.378882513309</v>
      </c>
      <c r="G138" s="13">
        <f>SUMIFS(Inyecciones!$E$2:$E$14185,Inyecciones!$A$2:$A$14185,Balance!G$4,Inyecciones!$B$2:$B$14185,Balance!$B138,Inyecciones!$C$2:$C$14185,Balance!G$5)</f>
        <v>12516.20545731152</v>
      </c>
      <c r="H138" s="13">
        <f>SUMIFS(Inyecciones!$E$2:$E$14185,Inyecciones!$A$2:$A$14185,Balance!H$4,Inyecciones!$B$2:$B$14185,Balance!$B138,Inyecciones!$C$2:$C$14185,Balance!H$5)</f>
        <v>11280.217685328949</v>
      </c>
      <c r="I138" s="13">
        <f>SUMIFS(Inyecciones!$E$2:$E$14185,Inyecciones!$A$2:$A$14185,Balance!I$4,Inyecciones!$B$2:$B$14185,Balance!$B138,Inyecciones!$C$2:$C$14185,Balance!I$5)</f>
        <v>14888.667952885369</v>
      </c>
      <c r="J138" s="13">
        <f>SUMIFS(Inyecciones!$E$2:$E$14185,Inyecciones!$A$2:$A$14185,Balance!J$4,Inyecciones!$B$2:$B$14185,Balance!$B138,Inyecciones!$C$2:$C$14185,Balance!J$5)</f>
        <v>21647.182163731231</v>
      </c>
      <c r="K138" s="13">
        <f>SUMIFS(Inyecciones!$E$2:$E$14185,Inyecciones!$A$2:$A$14185,Balance!K$4,Inyecciones!$B$2:$B$14185,Balance!$B138,Inyecciones!$C$2:$C$14185,Balance!K$5)</f>
        <v>19777.555888608469</v>
      </c>
      <c r="L138" s="13">
        <f>SUMIFS(Inyecciones!$E$2:$E$14185,Inyecciones!$A$2:$A$14185,Balance!L$4,Inyecciones!$B$2:$B$14185,Balance!$B138,Inyecciones!$C$2:$C$14185,Balance!L$5)</f>
        <v>4107.0447646498033</v>
      </c>
      <c r="M138" s="13">
        <f>SUMIFS(Inyecciones!$E$2:$E$14185,Inyecciones!$A$2:$A$14185,Balance!M$4,Inyecciones!$B$2:$B$14185,Balance!$B138,Inyecciones!$C$2:$C$14185,Balance!M$5)</f>
        <v>1091.2679303479549</v>
      </c>
      <c r="N138" s="14">
        <f>SUMIFS(Inyecciones!$E$2:$E$14185,Inyecciones!$A$2:$A$14185,Balance!N$4,Inyecciones!$B$2:$B$14185,Balance!$B138,Inyecciones!$C$2:$C$14185,Balance!N$5)</f>
        <v>2363.0476044687412</v>
      </c>
      <c r="O138" s="12">
        <f>SUMIFS(Inyecciones!$E$2:$E$14185,Inyecciones!$A$2:$A$14185,Balance!O$4,Inyecciones!$B$2:$B$14185,Balance!$B138,Inyecciones!$C$2:$C$14185,Balance!O$5)</f>
        <v>47462.999535870898</v>
      </c>
      <c r="P138" s="13">
        <f>SUMIFS(Inyecciones!$E$2:$E$14185,Inyecciones!$A$2:$A$14185,Balance!P$4,Inyecciones!$B$2:$B$14185,Balance!$B138,Inyecciones!$C$2:$C$14185,Balance!P$5)</f>
        <v>40960.985878551372</v>
      </c>
      <c r="Q138" s="13">
        <f>SUMIFS(Inyecciones!$E$2:$E$14185,Inyecciones!$A$2:$A$14185,Balance!Q$4,Inyecciones!$B$2:$B$14185,Balance!$B138,Inyecciones!$C$2:$C$14185,Balance!Q$5)</f>
        <v>46558.796308693563</v>
      </c>
      <c r="R138" s="13">
        <f>SUMIFS(Inyecciones!$E$2:$E$14185,Inyecciones!$A$2:$A$14185,Balance!R$4,Inyecciones!$B$2:$B$14185,Balance!$B138,Inyecciones!$C$2:$C$14185,Balance!R$5)</f>
        <v>27124.203192934601</v>
      </c>
      <c r="S138" s="13">
        <f>SUMIFS(Inyecciones!$E$2:$E$14185,Inyecciones!$A$2:$A$14185,Balance!S$4,Inyecciones!$B$2:$B$14185,Balance!$B138,Inyecciones!$C$2:$C$14185,Balance!S$5)</f>
        <v>12226.293061162231</v>
      </c>
      <c r="T138" s="13">
        <f>SUMIFS(Inyecciones!$E$2:$E$14185,Inyecciones!$A$2:$A$14185,Balance!T$4,Inyecciones!$B$2:$B$14185,Balance!$B138,Inyecciones!$C$2:$C$14185,Balance!T$5)</f>
        <v>11407.69947105746</v>
      </c>
      <c r="U138" s="13">
        <f>SUMIFS(Inyecciones!$E$2:$E$14185,Inyecciones!$A$2:$A$14185,Balance!U$4,Inyecciones!$B$2:$B$14185,Balance!$B138,Inyecciones!$C$2:$C$14185,Balance!U$5)</f>
        <v>15847.729530083099</v>
      </c>
      <c r="V138" s="13">
        <f>SUMIFS(Inyecciones!$E$2:$E$14185,Inyecciones!$A$2:$A$14185,Balance!V$4,Inyecciones!$B$2:$B$14185,Balance!$B138,Inyecciones!$C$2:$C$14185,Balance!V$5)</f>
        <v>21768.95046957818</v>
      </c>
      <c r="W138" s="13">
        <f>SUMIFS(Inyecciones!$E$2:$E$14185,Inyecciones!$A$2:$A$14185,Balance!W$4,Inyecciones!$B$2:$B$14185,Balance!$B138,Inyecciones!$C$2:$C$14185,Balance!W$5)</f>
        <v>20232.457155922079</v>
      </c>
      <c r="X138" s="13">
        <f>SUMIFS(Inyecciones!$E$2:$E$14185,Inyecciones!$A$2:$A$14185,Balance!X$4,Inyecciones!$B$2:$B$14185,Balance!$B138,Inyecciones!$C$2:$C$14185,Balance!X$5)</f>
        <v>6444.942732076056</v>
      </c>
      <c r="Y138" s="13">
        <f>SUMIFS(Inyecciones!$E$2:$E$14185,Inyecciones!$A$2:$A$14185,Balance!Y$4,Inyecciones!$B$2:$B$14185,Balance!$B138,Inyecciones!$C$2:$C$14185,Balance!Y$5)</f>
        <v>8607.0934639588741</v>
      </c>
      <c r="Z138" s="14">
        <f>SUMIFS(Inyecciones!$E$2:$E$14185,Inyecciones!$A$2:$A$14185,Balance!Z$4,Inyecciones!$B$2:$B$14185,Balance!$B138,Inyecciones!$C$2:$C$14185,Balance!Z$5)</f>
        <v>13574.47506315108</v>
      </c>
      <c r="AA138" s="12">
        <f>SUMIFS(Inyecciones!$E$2:$E$14185,Inyecciones!$A$2:$A$14185,Balance!AA$4,Inyecciones!$B$2:$B$14185,Balance!$B138,Inyecciones!$C$2:$C$14185,Balance!AA$5)</f>
        <v>47475.33413062177</v>
      </c>
      <c r="AB138" s="13">
        <f>SUMIFS(Inyecciones!$E$2:$E$14185,Inyecciones!$A$2:$A$14185,Balance!AB$4,Inyecciones!$B$2:$B$14185,Balance!$B138,Inyecciones!$C$2:$C$14185,Balance!AB$5)</f>
        <v>40957.955085676898</v>
      </c>
      <c r="AC138" s="13">
        <f>SUMIFS(Inyecciones!$E$2:$E$14185,Inyecciones!$A$2:$A$14185,Balance!AC$4,Inyecciones!$B$2:$B$14185,Balance!$B138,Inyecciones!$C$2:$C$14185,Balance!AC$5)</f>
        <v>46381.717050172781</v>
      </c>
      <c r="AD138" s="13">
        <f>SUMIFS(Inyecciones!$E$2:$E$14185,Inyecciones!$A$2:$A$14185,Balance!AD$4,Inyecciones!$B$2:$B$14185,Balance!$B138,Inyecciones!$C$2:$C$14185,Balance!AD$5)</f>
        <v>26907.030528788549</v>
      </c>
      <c r="AE138" s="13">
        <f>SUMIFS(Inyecciones!$E$2:$E$14185,Inyecciones!$A$2:$A$14185,Balance!AE$4,Inyecciones!$B$2:$B$14185,Balance!$B138,Inyecciones!$C$2:$C$14185,Balance!AE$5)</f>
        <v>12751.39382104873</v>
      </c>
      <c r="AF138" s="13">
        <f>SUMIFS(Inyecciones!$E$2:$E$14185,Inyecciones!$A$2:$A$14185,Balance!AF$4,Inyecciones!$B$2:$B$14185,Balance!$B138,Inyecciones!$C$2:$C$14185,Balance!AF$5)</f>
        <v>12295.36028187573</v>
      </c>
      <c r="AG138" s="13">
        <f>SUMIFS(Inyecciones!$E$2:$E$14185,Inyecciones!$A$2:$A$14185,Balance!AG$4,Inyecciones!$B$2:$B$14185,Balance!$B138,Inyecciones!$C$2:$C$14185,Balance!AG$5)</f>
        <v>17362.918833919019</v>
      </c>
      <c r="AH138" s="13">
        <f>SUMIFS(Inyecciones!$E$2:$E$14185,Inyecciones!$A$2:$A$14185,Balance!AH$4,Inyecciones!$B$2:$B$14185,Balance!$B138,Inyecciones!$C$2:$C$14185,Balance!AH$5)</f>
        <v>24175.83814060469</v>
      </c>
      <c r="AI138" s="13">
        <f>SUMIFS(Inyecciones!$E$2:$E$14185,Inyecciones!$A$2:$A$14185,Balance!AI$4,Inyecciones!$B$2:$B$14185,Balance!$B138,Inyecciones!$C$2:$C$14185,Balance!AI$5)</f>
        <v>22062.586167279402</v>
      </c>
      <c r="AJ138" s="13">
        <f>SUMIFS(Inyecciones!$E$2:$E$14185,Inyecciones!$A$2:$A$14185,Balance!AJ$4,Inyecciones!$B$2:$B$14185,Balance!$B138,Inyecciones!$C$2:$C$14185,Balance!AJ$5)</f>
        <v>14632.310104740051</v>
      </c>
      <c r="AK138" s="13">
        <f>SUMIFS(Inyecciones!$E$2:$E$14185,Inyecciones!$A$2:$A$14185,Balance!AK$4,Inyecciones!$B$2:$B$14185,Balance!$B138,Inyecciones!$C$2:$C$14185,Balance!AK$5)</f>
        <v>18097.44541189204</v>
      </c>
      <c r="AL138" s="14">
        <f>SUMIFS(Inyecciones!$E$2:$E$14185,Inyecciones!$A$2:$A$14185,Balance!AL$4,Inyecciones!$B$2:$B$14185,Balance!$B138,Inyecciones!$C$2:$C$14185,Balance!AL$5)</f>
        <v>22752.837516115571</v>
      </c>
      <c r="AM138" s="13"/>
      <c r="AN138" s="12">
        <f>SUMIFS('Retiro Mensual'!$E$2:$E$2629,'Retiro Mensual'!$A$2:$A$2629,AN$4,'Retiro Mensual'!$B$2:$B$2629,$B138,'Retiro Mensual'!$C$2:$C$2629,AN$5)</f>
        <v>0</v>
      </c>
      <c r="AO138" s="13">
        <f>SUMIFS('Retiro Mensual'!$E$2:$E$2629,'Retiro Mensual'!$A$2:$A$2629,AO$4,'Retiro Mensual'!$B$2:$B$2629,$B138,'Retiro Mensual'!$C$2:$C$2629,AO$5)</f>
        <v>0</v>
      </c>
      <c r="AP138" s="13">
        <f>SUMIFS('Retiro Mensual'!$E$2:$E$2629,'Retiro Mensual'!$A$2:$A$2629,AP$4,'Retiro Mensual'!$B$2:$B$2629,$B138,'Retiro Mensual'!$C$2:$C$2629,AP$5)</f>
        <v>0</v>
      </c>
      <c r="AQ138" s="13">
        <f>SUMIFS('Retiro Mensual'!$E$2:$E$2629,'Retiro Mensual'!$A$2:$A$2629,AQ$4,'Retiro Mensual'!$B$2:$B$2629,$B138,'Retiro Mensual'!$C$2:$C$2629,AQ$5)</f>
        <v>0</v>
      </c>
      <c r="AR138" s="13">
        <f>SUMIFS('Retiro Mensual'!$E$2:$E$2629,'Retiro Mensual'!$A$2:$A$2629,AR$4,'Retiro Mensual'!$B$2:$B$2629,$B138,'Retiro Mensual'!$C$2:$C$2629,AR$5)</f>
        <v>0</v>
      </c>
      <c r="AS138" s="13">
        <f>SUMIFS('Retiro Mensual'!$E$2:$E$2629,'Retiro Mensual'!$A$2:$A$2629,AS$4,'Retiro Mensual'!$B$2:$B$2629,$B138,'Retiro Mensual'!$C$2:$C$2629,AS$5)</f>
        <v>0</v>
      </c>
      <c r="AT138" s="13">
        <f>SUMIFS('Retiro Mensual'!$E$2:$E$2629,'Retiro Mensual'!$A$2:$A$2629,AT$4,'Retiro Mensual'!$B$2:$B$2629,$B138,'Retiro Mensual'!$C$2:$C$2629,AT$5)</f>
        <v>0</v>
      </c>
      <c r="AU138" s="13">
        <f>SUMIFS('Retiro Mensual'!$E$2:$E$2629,'Retiro Mensual'!$A$2:$A$2629,AU$4,'Retiro Mensual'!$B$2:$B$2629,$B138,'Retiro Mensual'!$C$2:$C$2629,AU$5)</f>
        <v>0</v>
      </c>
      <c r="AV138" s="13">
        <f>SUMIFS('Retiro Mensual'!$E$2:$E$2629,'Retiro Mensual'!$A$2:$A$2629,AV$4,'Retiro Mensual'!$B$2:$B$2629,$B138,'Retiro Mensual'!$C$2:$C$2629,AV$5)</f>
        <v>0</v>
      </c>
      <c r="AW138" s="13">
        <f>SUMIFS('Retiro Mensual'!$E$2:$E$2629,'Retiro Mensual'!$A$2:$A$2629,AW$4,'Retiro Mensual'!$B$2:$B$2629,$B138,'Retiro Mensual'!$C$2:$C$2629,AW$5)</f>
        <v>0</v>
      </c>
      <c r="AX138" s="13">
        <f>SUMIFS('Retiro Mensual'!$E$2:$E$2629,'Retiro Mensual'!$A$2:$A$2629,AX$4,'Retiro Mensual'!$B$2:$B$2629,$B138,'Retiro Mensual'!$C$2:$C$2629,AX$5)</f>
        <v>0</v>
      </c>
      <c r="AY138" s="14">
        <f>SUMIFS('Retiro Mensual'!$E$2:$E$2629,'Retiro Mensual'!$A$2:$A$2629,AY$4,'Retiro Mensual'!$B$2:$B$2629,$B138,'Retiro Mensual'!$C$2:$C$2629,AY$5)</f>
        <v>0</v>
      </c>
      <c r="AZ138" s="12">
        <f>SUMIFS('Retiro Mensual'!$E$2:$E$2629,'Retiro Mensual'!$A$2:$A$2629,AZ$4,'Retiro Mensual'!$B$2:$B$2629,$B138,'Retiro Mensual'!$C$2:$C$2629,AZ$5)</f>
        <v>0</v>
      </c>
      <c r="BA138" s="13">
        <f>SUMIFS('Retiro Mensual'!$E$2:$E$2629,'Retiro Mensual'!$A$2:$A$2629,BA$4,'Retiro Mensual'!$B$2:$B$2629,$B138,'Retiro Mensual'!$C$2:$C$2629,BA$5)</f>
        <v>0</v>
      </c>
      <c r="BB138" s="13">
        <f>SUMIFS('Retiro Mensual'!$E$2:$E$2629,'Retiro Mensual'!$A$2:$A$2629,BB$4,'Retiro Mensual'!$B$2:$B$2629,$B138,'Retiro Mensual'!$C$2:$C$2629,BB$5)</f>
        <v>0</v>
      </c>
      <c r="BC138" s="13">
        <f>SUMIFS('Retiro Mensual'!$E$2:$E$2629,'Retiro Mensual'!$A$2:$A$2629,BC$4,'Retiro Mensual'!$B$2:$B$2629,$B138,'Retiro Mensual'!$C$2:$C$2629,BC$5)</f>
        <v>0</v>
      </c>
      <c r="BD138" s="13">
        <f>SUMIFS('Retiro Mensual'!$E$2:$E$2629,'Retiro Mensual'!$A$2:$A$2629,BD$4,'Retiro Mensual'!$B$2:$B$2629,$B138,'Retiro Mensual'!$C$2:$C$2629,BD$5)</f>
        <v>0</v>
      </c>
      <c r="BE138" s="13">
        <f>SUMIFS('Retiro Mensual'!$E$2:$E$2629,'Retiro Mensual'!$A$2:$A$2629,BE$4,'Retiro Mensual'!$B$2:$B$2629,$B138,'Retiro Mensual'!$C$2:$C$2629,BE$5)</f>
        <v>0</v>
      </c>
      <c r="BF138" s="13">
        <f>SUMIFS('Retiro Mensual'!$E$2:$E$2629,'Retiro Mensual'!$A$2:$A$2629,BF$4,'Retiro Mensual'!$B$2:$B$2629,$B138,'Retiro Mensual'!$C$2:$C$2629,BF$5)</f>
        <v>0</v>
      </c>
      <c r="BG138" s="13">
        <f>SUMIFS('Retiro Mensual'!$E$2:$E$2629,'Retiro Mensual'!$A$2:$A$2629,BG$4,'Retiro Mensual'!$B$2:$B$2629,$B138,'Retiro Mensual'!$C$2:$C$2629,BG$5)</f>
        <v>0</v>
      </c>
      <c r="BH138" s="13">
        <f>SUMIFS('Retiro Mensual'!$E$2:$E$2629,'Retiro Mensual'!$A$2:$A$2629,BH$4,'Retiro Mensual'!$B$2:$B$2629,$B138,'Retiro Mensual'!$C$2:$C$2629,BH$5)</f>
        <v>0</v>
      </c>
      <c r="BI138" s="13">
        <f>SUMIFS('Retiro Mensual'!$E$2:$E$2629,'Retiro Mensual'!$A$2:$A$2629,BI$4,'Retiro Mensual'!$B$2:$B$2629,$B138,'Retiro Mensual'!$C$2:$C$2629,BI$5)</f>
        <v>0</v>
      </c>
      <c r="BJ138" s="13">
        <f>SUMIFS('Retiro Mensual'!$E$2:$E$2629,'Retiro Mensual'!$A$2:$A$2629,BJ$4,'Retiro Mensual'!$B$2:$B$2629,$B138,'Retiro Mensual'!$C$2:$C$2629,BJ$5)</f>
        <v>0</v>
      </c>
      <c r="BK138" s="14">
        <f>SUMIFS('Retiro Mensual'!$E$2:$E$2629,'Retiro Mensual'!$A$2:$A$2629,BK$4,'Retiro Mensual'!$B$2:$B$2629,$B138,'Retiro Mensual'!$C$2:$C$2629,BK$5)</f>
        <v>0</v>
      </c>
      <c r="BL138" s="12">
        <f>SUMIFS('Retiro Mensual'!$E$2:$E$2629,'Retiro Mensual'!$A$2:$A$2629,BL$4,'Retiro Mensual'!$B$2:$B$2629,$B138,'Retiro Mensual'!$C$2:$C$2629,BL$5)</f>
        <v>0</v>
      </c>
      <c r="BM138" s="13">
        <f>SUMIFS('Retiro Mensual'!$E$2:$E$2629,'Retiro Mensual'!$A$2:$A$2629,BM$4,'Retiro Mensual'!$B$2:$B$2629,$B138,'Retiro Mensual'!$C$2:$C$2629,BM$5)</f>
        <v>0</v>
      </c>
      <c r="BN138" s="13">
        <f>SUMIFS('Retiro Mensual'!$E$2:$E$2629,'Retiro Mensual'!$A$2:$A$2629,BN$4,'Retiro Mensual'!$B$2:$B$2629,$B138,'Retiro Mensual'!$C$2:$C$2629,BN$5)</f>
        <v>0</v>
      </c>
      <c r="BO138" s="13">
        <f>SUMIFS('Retiro Mensual'!$E$2:$E$2629,'Retiro Mensual'!$A$2:$A$2629,BO$4,'Retiro Mensual'!$B$2:$B$2629,$B138,'Retiro Mensual'!$C$2:$C$2629,BO$5)</f>
        <v>0</v>
      </c>
      <c r="BP138" s="13">
        <f>SUMIFS('Retiro Mensual'!$E$2:$E$2629,'Retiro Mensual'!$A$2:$A$2629,BP$4,'Retiro Mensual'!$B$2:$B$2629,$B138,'Retiro Mensual'!$C$2:$C$2629,BP$5)</f>
        <v>0</v>
      </c>
      <c r="BQ138" s="13">
        <f>SUMIFS('Retiro Mensual'!$E$2:$E$2629,'Retiro Mensual'!$A$2:$A$2629,BQ$4,'Retiro Mensual'!$B$2:$B$2629,$B138,'Retiro Mensual'!$C$2:$C$2629,BQ$5)</f>
        <v>0</v>
      </c>
      <c r="BR138" s="13">
        <f>SUMIFS('Retiro Mensual'!$E$2:$E$2629,'Retiro Mensual'!$A$2:$A$2629,BR$4,'Retiro Mensual'!$B$2:$B$2629,$B138,'Retiro Mensual'!$C$2:$C$2629,BR$5)</f>
        <v>0</v>
      </c>
      <c r="BS138" s="13">
        <f>SUMIFS('Retiro Mensual'!$E$2:$E$2629,'Retiro Mensual'!$A$2:$A$2629,BS$4,'Retiro Mensual'!$B$2:$B$2629,$B138,'Retiro Mensual'!$C$2:$C$2629,BS$5)</f>
        <v>0</v>
      </c>
      <c r="BT138" s="13">
        <f>SUMIFS('Retiro Mensual'!$E$2:$E$2629,'Retiro Mensual'!$A$2:$A$2629,BT$4,'Retiro Mensual'!$B$2:$B$2629,$B138,'Retiro Mensual'!$C$2:$C$2629,BT$5)</f>
        <v>0</v>
      </c>
      <c r="BU138" s="13">
        <f>SUMIFS('Retiro Mensual'!$E$2:$E$2629,'Retiro Mensual'!$A$2:$A$2629,BU$4,'Retiro Mensual'!$B$2:$B$2629,$B138,'Retiro Mensual'!$C$2:$C$2629,BU$5)</f>
        <v>0</v>
      </c>
      <c r="BV138" s="13">
        <f>SUMIFS('Retiro Mensual'!$E$2:$E$2629,'Retiro Mensual'!$A$2:$A$2629,BV$4,'Retiro Mensual'!$B$2:$B$2629,$B138,'Retiro Mensual'!$C$2:$C$2629,BV$5)</f>
        <v>0</v>
      </c>
      <c r="BW138" s="14">
        <f>SUMIFS('Retiro Mensual'!$E$2:$E$2629,'Retiro Mensual'!$A$2:$A$2629,BW$4,'Retiro Mensual'!$B$2:$B$2629,$B138,'Retiro Mensual'!$C$2:$C$2629,BW$5)</f>
        <v>0</v>
      </c>
      <c r="BX138" s="13"/>
      <c r="BY138" s="12">
        <f>SUMIFS('Compra Ventas'!$E$2:$E$2700,'Compra Ventas'!$A$2:$A$2700,BY$4,'Compra Ventas'!$B$2:$B$2700,$B138,'Compra Ventas'!$C$2:$C$2700,BY$5)</f>
        <v>0</v>
      </c>
      <c r="BZ138" s="13">
        <f>SUMIFS('Compra Ventas'!$E$2:$E$2700,'Compra Ventas'!$A$2:$A$2700,BZ$4,'Compra Ventas'!$B$2:$B$2700,$B138,'Compra Ventas'!$C$2:$C$2700,BZ$5)</f>
        <v>0</v>
      </c>
      <c r="CA138" s="13">
        <f>SUMIFS('Compra Ventas'!$E$2:$E$2700,'Compra Ventas'!$A$2:$A$2700,CA$4,'Compra Ventas'!$B$2:$B$2700,$B138,'Compra Ventas'!$C$2:$C$2700,CA$5)</f>
        <v>0</v>
      </c>
      <c r="CB138" s="13">
        <f>SUMIFS('Compra Ventas'!$E$2:$E$2700,'Compra Ventas'!$A$2:$A$2700,CB$4,'Compra Ventas'!$B$2:$B$2700,$B138,'Compra Ventas'!$C$2:$C$2700,CB$5)</f>
        <v>0</v>
      </c>
      <c r="CC138" s="13">
        <f>SUMIFS('Compra Ventas'!$E$2:$E$2700,'Compra Ventas'!$A$2:$A$2700,CC$4,'Compra Ventas'!$B$2:$B$2700,$B138,'Compra Ventas'!$C$2:$C$2700,CC$5)</f>
        <v>0</v>
      </c>
      <c r="CD138" s="13">
        <f>SUMIFS('Compra Ventas'!$E$2:$E$2700,'Compra Ventas'!$A$2:$A$2700,CD$4,'Compra Ventas'!$B$2:$B$2700,$B138,'Compra Ventas'!$C$2:$C$2700,CD$5)</f>
        <v>0</v>
      </c>
      <c r="CE138" s="13">
        <f>SUMIFS('Compra Ventas'!$E$2:$E$2700,'Compra Ventas'!$A$2:$A$2700,CE$4,'Compra Ventas'!$B$2:$B$2700,$B138,'Compra Ventas'!$C$2:$C$2700,CE$5)</f>
        <v>0</v>
      </c>
      <c r="CF138" s="13">
        <f>SUMIFS('Compra Ventas'!$E$2:$E$2700,'Compra Ventas'!$A$2:$A$2700,CF$4,'Compra Ventas'!$B$2:$B$2700,$B138,'Compra Ventas'!$C$2:$C$2700,CF$5)</f>
        <v>0</v>
      </c>
      <c r="CG138" s="13">
        <f>SUMIFS('Compra Ventas'!$E$2:$E$2700,'Compra Ventas'!$A$2:$A$2700,CG$4,'Compra Ventas'!$B$2:$B$2700,$B138,'Compra Ventas'!$C$2:$C$2700,CG$5)</f>
        <v>0</v>
      </c>
      <c r="CH138" s="13">
        <f>SUMIFS('Compra Ventas'!$E$2:$E$2700,'Compra Ventas'!$A$2:$A$2700,CH$4,'Compra Ventas'!$B$2:$B$2700,$B138,'Compra Ventas'!$C$2:$C$2700,CH$5)</f>
        <v>0</v>
      </c>
      <c r="CI138" s="13">
        <f>SUMIFS('Compra Ventas'!$E$2:$E$2700,'Compra Ventas'!$A$2:$A$2700,CI$4,'Compra Ventas'!$B$2:$B$2700,$B138,'Compra Ventas'!$C$2:$C$2700,CI$5)</f>
        <v>0</v>
      </c>
      <c r="CJ138" s="14">
        <f>SUMIFS('Compra Ventas'!$E$2:$E$2700,'Compra Ventas'!$A$2:$A$2700,CJ$4,'Compra Ventas'!$B$2:$B$2700,$B138,'Compra Ventas'!$C$2:$C$2700,CJ$5)</f>
        <v>0</v>
      </c>
      <c r="CK138" s="12">
        <f>SUMIFS('Compra Ventas'!$E$2:$E$2700,'Compra Ventas'!$A$2:$A$2700,CK$4,'Compra Ventas'!$B$2:$B$2700,$B138,'Compra Ventas'!$C$2:$C$2700,CK$5)</f>
        <v>0</v>
      </c>
      <c r="CL138" s="13">
        <f>SUMIFS('Compra Ventas'!$E$2:$E$2700,'Compra Ventas'!$A$2:$A$2700,CL$4,'Compra Ventas'!$B$2:$B$2700,$B138,'Compra Ventas'!$C$2:$C$2700,CL$5)</f>
        <v>0</v>
      </c>
      <c r="CM138" s="13">
        <f>SUMIFS('Compra Ventas'!$E$2:$E$2700,'Compra Ventas'!$A$2:$A$2700,CM$4,'Compra Ventas'!$B$2:$B$2700,$B138,'Compra Ventas'!$C$2:$C$2700,CM$5)</f>
        <v>0</v>
      </c>
      <c r="CN138" s="13">
        <f>SUMIFS('Compra Ventas'!$E$2:$E$2700,'Compra Ventas'!$A$2:$A$2700,CN$4,'Compra Ventas'!$B$2:$B$2700,$B138,'Compra Ventas'!$C$2:$C$2700,CN$5)</f>
        <v>0</v>
      </c>
      <c r="CO138" s="13">
        <f>SUMIFS('Compra Ventas'!$E$2:$E$2700,'Compra Ventas'!$A$2:$A$2700,CO$4,'Compra Ventas'!$B$2:$B$2700,$B138,'Compra Ventas'!$C$2:$C$2700,CO$5)</f>
        <v>0</v>
      </c>
      <c r="CP138" s="13">
        <f>SUMIFS('Compra Ventas'!$E$2:$E$2700,'Compra Ventas'!$A$2:$A$2700,CP$4,'Compra Ventas'!$B$2:$B$2700,$B138,'Compra Ventas'!$C$2:$C$2700,CP$5)</f>
        <v>0</v>
      </c>
      <c r="CQ138" s="13">
        <f>SUMIFS('Compra Ventas'!$E$2:$E$2700,'Compra Ventas'!$A$2:$A$2700,CQ$4,'Compra Ventas'!$B$2:$B$2700,$B138,'Compra Ventas'!$C$2:$C$2700,CQ$5)</f>
        <v>0</v>
      </c>
      <c r="CR138" s="13">
        <f>SUMIFS('Compra Ventas'!$E$2:$E$2700,'Compra Ventas'!$A$2:$A$2700,CR$4,'Compra Ventas'!$B$2:$B$2700,$B138,'Compra Ventas'!$C$2:$C$2700,CR$5)</f>
        <v>0</v>
      </c>
      <c r="CS138" s="13">
        <f>SUMIFS('Compra Ventas'!$E$2:$E$2700,'Compra Ventas'!$A$2:$A$2700,CS$4,'Compra Ventas'!$B$2:$B$2700,$B138,'Compra Ventas'!$C$2:$C$2700,CS$5)</f>
        <v>0</v>
      </c>
      <c r="CT138" s="13">
        <f>SUMIFS('Compra Ventas'!$E$2:$E$2700,'Compra Ventas'!$A$2:$A$2700,CT$4,'Compra Ventas'!$B$2:$B$2700,$B138,'Compra Ventas'!$C$2:$C$2700,CT$5)</f>
        <v>0</v>
      </c>
      <c r="CU138" s="13">
        <f>SUMIFS('Compra Ventas'!$E$2:$E$2700,'Compra Ventas'!$A$2:$A$2700,CU$4,'Compra Ventas'!$B$2:$B$2700,$B138,'Compra Ventas'!$C$2:$C$2700,CU$5)</f>
        <v>0</v>
      </c>
      <c r="CV138" s="14">
        <f>SUMIFS('Compra Ventas'!$E$2:$E$2700,'Compra Ventas'!$A$2:$A$2700,CV$4,'Compra Ventas'!$B$2:$B$2700,$B138,'Compra Ventas'!$C$2:$C$2700,CV$5)</f>
        <v>0</v>
      </c>
      <c r="CW138" s="12">
        <f>SUMIFS('Compra Ventas'!$E$2:$E$2700,'Compra Ventas'!$A$2:$A$2700,CW$4,'Compra Ventas'!$B$2:$B$2700,$B138,'Compra Ventas'!$C$2:$C$2700,CW$5)</f>
        <v>0</v>
      </c>
      <c r="CX138" s="13">
        <f>SUMIFS('Compra Ventas'!$E$2:$E$2700,'Compra Ventas'!$A$2:$A$2700,CX$4,'Compra Ventas'!$B$2:$B$2700,$B138,'Compra Ventas'!$C$2:$C$2700,CX$5)</f>
        <v>0</v>
      </c>
      <c r="CY138" s="13">
        <f>SUMIFS('Compra Ventas'!$E$2:$E$2700,'Compra Ventas'!$A$2:$A$2700,CY$4,'Compra Ventas'!$B$2:$B$2700,$B138,'Compra Ventas'!$C$2:$C$2700,CY$5)</f>
        <v>0</v>
      </c>
      <c r="CZ138" s="13">
        <f>SUMIFS('Compra Ventas'!$E$2:$E$2700,'Compra Ventas'!$A$2:$A$2700,CZ$4,'Compra Ventas'!$B$2:$B$2700,$B138,'Compra Ventas'!$C$2:$C$2700,CZ$5)</f>
        <v>0</v>
      </c>
      <c r="DA138" s="13">
        <f>SUMIFS('Compra Ventas'!$E$2:$E$2700,'Compra Ventas'!$A$2:$A$2700,DA$4,'Compra Ventas'!$B$2:$B$2700,$B138,'Compra Ventas'!$C$2:$C$2700,DA$5)</f>
        <v>0</v>
      </c>
      <c r="DB138" s="13">
        <f>SUMIFS('Compra Ventas'!$E$2:$E$2700,'Compra Ventas'!$A$2:$A$2700,DB$4,'Compra Ventas'!$B$2:$B$2700,$B138,'Compra Ventas'!$C$2:$C$2700,DB$5)</f>
        <v>0</v>
      </c>
      <c r="DC138" s="13">
        <f>SUMIFS('Compra Ventas'!$E$2:$E$2700,'Compra Ventas'!$A$2:$A$2700,DC$4,'Compra Ventas'!$B$2:$B$2700,$B138,'Compra Ventas'!$C$2:$C$2700,DC$5)</f>
        <v>0</v>
      </c>
      <c r="DD138" s="13">
        <f>SUMIFS('Compra Ventas'!$E$2:$E$2700,'Compra Ventas'!$A$2:$A$2700,DD$4,'Compra Ventas'!$B$2:$B$2700,$B138,'Compra Ventas'!$C$2:$C$2700,DD$5)</f>
        <v>0</v>
      </c>
      <c r="DE138" s="13">
        <f>SUMIFS('Compra Ventas'!$E$2:$E$2700,'Compra Ventas'!$A$2:$A$2700,DE$4,'Compra Ventas'!$B$2:$B$2700,$B138,'Compra Ventas'!$C$2:$C$2700,DE$5)</f>
        <v>0</v>
      </c>
      <c r="DF138" s="13">
        <f>SUMIFS('Compra Ventas'!$E$2:$E$2700,'Compra Ventas'!$A$2:$A$2700,DF$4,'Compra Ventas'!$B$2:$B$2700,$B138,'Compra Ventas'!$C$2:$C$2700,DF$5)</f>
        <v>0</v>
      </c>
      <c r="DG138" s="13">
        <f>SUMIFS('Compra Ventas'!$E$2:$E$2700,'Compra Ventas'!$A$2:$A$2700,DG$4,'Compra Ventas'!$B$2:$B$2700,$B138,'Compra Ventas'!$C$2:$C$2700,DG$5)</f>
        <v>0</v>
      </c>
      <c r="DH138" s="14">
        <f>SUMIFS('Compra Ventas'!$E$2:$E$2700,'Compra Ventas'!$A$2:$A$2700,DH$4,'Compra Ventas'!$B$2:$B$2700,$B138,'Compra Ventas'!$C$2:$C$2700,DH$5)</f>
        <v>0</v>
      </c>
      <c r="DI138" s="84"/>
      <c r="DJ138" s="98">
        <f>SUMIFS('Ajuste Ciclado'!D$5:D$47,'Ajuste Ciclado'!$C$5:$C$47,Balance!DJ$4,'Ajuste Ciclado'!$B$5:$B$47,Balance!$B138)</f>
        <v>0</v>
      </c>
      <c r="DK138" s="99">
        <f>SUMIFS('Ajuste Ciclado'!E$5:E$47,'Ajuste Ciclado'!$C$5:$C$47,Balance!DK$4,'Ajuste Ciclado'!$B$5:$B$47,Balance!$B138)</f>
        <v>0</v>
      </c>
      <c r="DL138" s="99">
        <f>SUMIFS('Ajuste Ciclado'!F$5:F$47,'Ajuste Ciclado'!$C$5:$C$47,Balance!DL$4,'Ajuste Ciclado'!$B$5:$B$47,Balance!$B138)</f>
        <v>0</v>
      </c>
      <c r="DM138" s="99">
        <f>SUMIFS('Ajuste Ciclado'!G$5:G$47,'Ajuste Ciclado'!$C$5:$C$47,Balance!DM$4,'Ajuste Ciclado'!$B$5:$B$47,Balance!$B138)</f>
        <v>0</v>
      </c>
      <c r="DN138" s="99">
        <f>SUMIFS('Ajuste Ciclado'!H$5:H$47,'Ajuste Ciclado'!$C$5:$C$47,Balance!DN$4,'Ajuste Ciclado'!$B$5:$B$47,Balance!$B138)</f>
        <v>0</v>
      </c>
      <c r="DO138" s="99">
        <f>SUMIFS('Ajuste Ciclado'!I$5:I$47,'Ajuste Ciclado'!$C$5:$C$47,Balance!DO$4,'Ajuste Ciclado'!$B$5:$B$47,Balance!$B138)</f>
        <v>0</v>
      </c>
      <c r="DP138" s="99">
        <f>SUMIFS('Ajuste Ciclado'!J$5:J$47,'Ajuste Ciclado'!$C$5:$C$47,Balance!DP$4,'Ajuste Ciclado'!$B$5:$B$47,Balance!$B138)</f>
        <v>0</v>
      </c>
      <c r="DQ138" s="99">
        <f>SUMIFS('Ajuste Ciclado'!K$5:K$47,'Ajuste Ciclado'!$C$5:$C$47,Balance!DQ$4,'Ajuste Ciclado'!$B$5:$B$47,Balance!$B138)</f>
        <v>0</v>
      </c>
      <c r="DR138" s="99">
        <f>SUMIFS('Ajuste Ciclado'!L$5:L$47,'Ajuste Ciclado'!$C$5:$C$47,Balance!DR$4,'Ajuste Ciclado'!$B$5:$B$47,Balance!$B138)</f>
        <v>0</v>
      </c>
      <c r="DS138" s="99">
        <f>SUMIFS('Ajuste Ciclado'!M$5:M$47,'Ajuste Ciclado'!$C$5:$C$47,Balance!DS$4,'Ajuste Ciclado'!$B$5:$B$47,Balance!$B138)</f>
        <v>0</v>
      </c>
      <c r="DT138" s="99">
        <f>SUMIFS('Ajuste Ciclado'!N$5:N$47,'Ajuste Ciclado'!$C$5:$C$47,Balance!DT$4,'Ajuste Ciclado'!$B$5:$B$47,Balance!$B138)</f>
        <v>0</v>
      </c>
      <c r="DU138" s="100">
        <f>SUMIFS('Ajuste Ciclado'!O$5:O$47,'Ajuste Ciclado'!$C$5:$C$47,Balance!DU$4,'Ajuste Ciclado'!$B$5:$B$47,Balance!$B138)</f>
        <v>0</v>
      </c>
      <c r="DV138" s="98">
        <f>SUMIFS('Ajuste Ciclado'!D$5:D$47,'Ajuste Ciclado'!$C$5:$C$47,Balance!DV$4,'Ajuste Ciclado'!$B$5:$B$47,Balance!$B138)</f>
        <v>0</v>
      </c>
      <c r="DW138" s="99">
        <f>SUMIFS('Ajuste Ciclado'!E$5:E$47,'Ajuste Ciclado'!$C$5:$C$47,Balance!DW$4,'Ajuste Ciclado'!$B$5:$B$47,Balance!$B138)</f>
        <v>0</v>
      </c>
      <c r="DX138" s="99">
        <f>SUMIFS('Ajuste Ciclado'!F$5:F$47,'Ajuste Ciclado'!$C$5:$C$47,Balance!DX$4,'Ajuste Ciclado'!$B$5:$B$47,Balance!$B138)</f>
        <v>0</v>
      </c>
      <c r="DY138" s="99">
        <f>SUMIFS('Ajuste Ciclado'!G$5:G$47,'Ajuste Ciclado'!$C$5:$C$47,Balance!DY$4,'Ajuste Ciclado'!$B$5:$B$47,Balance!$B138)</f>
        <v>0</v>
      </c>
      <c r="DZ138" s="99">
        <f>SUMIFS('Ajuste Ciclado'!H$5:H$47,'Ajuste Ciclado'!$C$5:$C$47,Balance!DZ$4,'Ajuste Ciclado'!$B$5:$B$47,Balance!$B138)</f>
        <v>0</v>
      </c>
      <c r="EA138" s="99">
        <f>SUMIFS('Ajuste Ciclado'!I$5:I$47,'Ajuste Ciclado'!$C$5:$C$47,Balance!EA$4,'Ajuste Ciclado'!$B$5:$B$47,Balance!$B138)</f>
        <v>0</v>
      </c>
      <c r="EB138" s="99">
        <f>SUMIFS('Ajuste Ciclado'!J$5:J$47,'Ajuste Ciclado'!$C$5:$C$47,Balance!EB$4,'Ajuste Ciclado'!$B$5:$B$47,Balance!$B138)</f>
        <v>0</v>
      </c>
      <c r="EC138" s="99">
        <f>SUMIFS('Ajuste Ciclado'!K$5:K$47,'Ajuste Ciclado'!$C$5:$C$47,Balance!EC$4,'Ajuste Ciclado'!$B$5:$B$47,Balance!$B138)</f>
        <v>0</v>
      </c>
      <c r="ED138" s="99">
        <f>SUMIFS('Ajuste Ciclado'!L$5:L$47,'Ajuste Ciclado'!$C$5:$C$47,Balance!ED$4,'Ajuste Ciclado'!$B$5:$B$47,Balance!$B138)</f>
        <v>0</v>
      </c>
      <c r="EE138" s="99">
        <f>SUMIFS('Ajuste Ciclado'!M$5:M$47,'Ajuste Ciclado'!$C$5:$C$47,Balance!EE$4,'Ajuste Ciclado'!$B$5:$B$47,Balance!$B138)</f>
        <v>0</v>
      </c>
      <c r="EF138" s="99">
        <f>SUMIFS('Ajuste Ciclado'!N$5:N$47,'Ajuste Ciclado'!$C$5:$C$47,Balance!EF$4,'Ajuste Ciclado'!$B$5:$B$47,Balance!$B138)</f>
        <v>0</v>
      </c>
      <c r="EG138" s="100">
        <f>SUMIFS('Ajuste Ciclado'!O$5:O$47,'Ajuste Ciclado'!$C$5:$C$47,Balance!EG$4,'Ajuste Ciclado'!$B$5:$B$47,Balance!$B138)</f>
        <v>0</v>
      </c>
      <c r="EH138" s="98">
        <f>SUMIFS('Ajuste Ciclado'!D$5:D$47,'Ajuste Ciclado'!$C$5:$C$47,Balance!EH$4,'Ajuste Ciclado'!$B$5:$B$47,Balance!$B138)</f>
        <v>0</v>
      </c>
      <c r="EI138" s="99">
        <f>SUMIFS('Ajuste Ciclado'!E$5:E$47,'Ajuste Ciclado'!$C$5:$C$47,Balance!EI$4,'Ajuste Ciclado'!$B$5:$B$47,Balance!$B138)</f>
        <v>0</v>
      </c>
      <c r="EJ138" s="99">
        <f>SUMIFS('Ajuste Ciclado'!F$5:F$47,'Ajuste Ciclado'!$C$5:$C$47,Balance!EJ$4,'Ajuste Ciclado'!$B$5:$B$47,Balance!$B138)</f>
        <v>0</v>
      </c>
      <c r="EK138" s="99">
        <f>SUMIFS('Ajuste Ciclado'!G$5:G$47,'Ajuste Ciclado'!$C$5:$C$47,Balance!EK$4,'Ajuste Ciclado'!$B$5:$B$47,Balance!$B138)</f>
        <v>0</v>
      </c>
      <c r="EL138" s="99">
        <f>SUMIFS('Ajuste Ciclado'!H$5:H$47,'Ajuste Ciclado'!$C$5:$C$47,Balance!EL$4,'Ajuste Ciclado'!$B$5:$B$47,Balance!$B138)</f>
        <v>0</v>
      </c>
      <c r="EM138" s="99">
        <f>SUMIFS('Ajuste Ciclado'!I$5:I$47,'Ajuste Ciclado'!$C$5:$C$47,Balance!EM$4,'Ajuste Ciclado'!$B$5:$B$47,Balance!$B138)</f>
        <v>0</v>
      </c>
      <c r="EN138" s="99">
        <f>SUMIFS('Ajuste Ciclado'!J$5:J$47,'Ajuste Ciclado'!$C$5:$C$47,Balance!EN$4,'Ajuste Ciclado'!$B$5:$B$47,Balance!$B138)</f>
        <v>0</v>
      </c>
      <c r="EO138" s="99">
        <f>SUMIFS('Ajuste Ciclado'!K$5:K$47,'Ajuste Ciclado'!$C$5:$C$47,Balance!EO$4,'Ajuste Ciclado'!$B$5:$B$47,Balance!$B138)</f>
        <v>0</v>
      </c>
      <c r="EP138" s="99">
        <f>SUMIFS('Ajuste Ciclado'!L$5:L$47,'Ajuste Ciclado'!$C$5:$C$47,Balance!EP$4,'Ajuste Ciclado'!$B$5:$B$47,Balance!$B138)</f>
        <v>0</v>
      </c>
      <c r="EQ138" s="99">
        <f>SUMIFS('Ajuste Ciclado'!M$5:M$47,'Ajuste Ciclado'!$C$5:$C$47,Balance!EQ$4,'Ajuste Ciclado'!$B$5:$B$47,Balance!$B138)</f>
        <v>0</v>
      </c>
      <c r="ER138" s="99">
        <f>SUMIFS('Ajuste Ciclado'!N$5:N$47,'Ajuste Ciclado'!$C$5:$C$47,Balance!ER$4,'Ajuste Ciclado'!$B$5:$B$47,Balance!$B138)</f>
        <v>0</v>
      </c>
      <c r="ES138" s="100">
        <f>SUMIFS('Ajuste Ciclado'!O$5:O$47,'Ajuste Ciclado'!$C$5:$C$47,Balance!ES$4,'Ajuste Ciclado'!$B$5:$B$47,Balance!$B138)</f>
        <v>0</v>
      </c>
      <c r="ET138" s="84"/>
      <c r="EU138" s="12">
        <f t="shared" si="279"/>
        <v>47372.368366433038</v>
      </c>
      <c r="EV138" s="13">
        <f t="shared" si="244"/>
        <v>40637.511625022977</v>
      </c>
      <c r="EW138" s="13">
        <f t="shared" si="245"/>
        <v>46058.72719957558</v>
      </c>
      <c r="EX138" s="13">
        <f t="shared" si="246"/>
        <v>25470.378882513309</v>
      </c>
      <c r="EY138" s="13">
        <f t="shared" si="247"/>
        <v>12516.20545731152</v>
      </c>
      <c r="EZ138" s="13">
        <f t="shared" si="248"/>
        <v>11280.217685328949</v>
      </c>
      <c r="FA138" s="13">
        <f t="shared" si="249"/>
        <v>14888.667952885369</v>
      </c>
      <c r="FB138" s="13">
        <f t="shared" si="250"/>
        <v>21647.182163731231</v>
      </c>
      <c r="FC138" s="13">
        <f t="shared" si="251"/>
        <v>19777.555888608469</v>
      </c>
      <c r="FD138" s="13">
        <f t="shared" si="252"/>
        <v>4107.0447646498033</v>
      </c>
      <c r="FE138" s="13">
        <f t="shared" si="253"/>
        <v>1091.2679303479549</v>
      </c>
      <c r="FF138" s="14">
        <f t="shared" si="254"/>
        <v>2363.0476044687412</v>
      </c>
      <c r="FG138" s="12">
        <f t="shared" si="255"/>
        <v>47462.999535870898</v>
      </c>
      <c r="FH138" s="13">
        <f t="shared" si="256"/>
        <v>40960.985878551372</v>
      </c>
      <c r="FI138" s="13">
        <f t="shared" si="257"/>
        <v>46558.796308693563</v>
      </c>
      <c r="FJ138" s="13">
        <f t="shared" si="258"/>
        <v>27124.203192934601</v>
      </c>
      <c r="FK138" s="13">
        <f t="shared" si="259"/>
        <v>12226.293061162231</v>
      </c>
      <c r="FL138" s="13">
        <f t="shared" si="260"/>
        <v>11407.69947105746</v>
      </c>
      <c r="FM138" s="13">
        <f t="shared" si="261"/>
        <v>15847.729530083099</v>
      </c>
      <c r="FN138" s="13">
        <f t="shared" si="262"/>
        <v>21768.95046957818</v>
      </c>
      <c r="FO138" s="13">
        <f t="shared" si="263"/>
        <v>20232.457155922079</v>
      </c>
      <c r="FP138" s="13">
        <f t="shared" si="264"/>
        <v>6444.942732076056</v>
      </c>
      <c r="FQ138" s="13">
        <f t="shared" si="265"/>
        <v>8607.0934639588741</v>
      </c>
      <c r="FR138" s="14">
        <f t="shared" si="266"/>
        <v>13574.47506315108</v>
      </c>
      <c r="FS138" s="12">
        <f t="shared" si="267"/>
        <v>47475.33413062177</v>
      </c>
      <c r="FT138" s="13">
        <f t="shared" si="268"/>
        <v>40957.955085676898</v>
      </c>
      <c r="FU138" s="13">
        <f t="shared" si="269"/>
        <v>46381.717050172781</v>
      </c>
      <c r="FV138" s="13">
        <f t="shared" si="270"/>
        <v>26907.030528788549</v>
      </c>
      <c r="FW138" s="13">
        <f t="shared" si="271"/>
        <v>12751.39382104873</v>
      </c>
      <c r="FX138" s="13">
        <f t="shared" si="272"/>
        <v>12295.36028187573</v>
      </c>
      <c r="FY138" s="13">
        <f t="shared" si="273"/>
        <v>17362.918833919019</v>
      </c>
      <c r="FZ138" s="13">
        <f t="shared" si="274"/>
        <v>24175.83814060469</v>
      </c>
      <c r="GA138" s="13">
        <f t="shared" si="275"/>
        <v>22062.586167279402</v>
      </c>
      <c r="GB138" s="13">
        <f t="shared" si="276"/>
        <v>14632.310104740051</v>
      </c>
      <c r="GC138" s="13">
        <f t="shared" si="277"/>
        <v>18097.44541189204</v>
      </c>
      <c r="GD138" s="14">
        <f t="shared" si="278"/>
        <v>22752.837516115571</v>
      </c>
      <c r="GE138" s="84"/>
      <c r="GF138" s="12">
        <f t="shared" si="280"/>
        <v>247210.17552087692</v>
      </c>
      <c r="GG138" s="13">
        <f t="shared" si="280"/>
        <v>272216.62586303946</v>
      </c>
      <c r="GH138" s="14">
        <f t="shared" si="280"/>
        <v>305852.7270727352</v>
      </c>
      <c r="GI138" s="6">
        <f t="shared" si="281"/>
        <v>1</v>
      </c>
      <c r="GJ138" s="12">
        <f t="shared" si="282"/>
        <v>0</v>
      </c>
      <c r="GK138" s="13">
        <f t="shared" si="283"/>
        <v>0</v>
      </c>
      <c r="GL138" s="14">
        <f t="shared" si="284"/>
        <v>0</v>
      </c>
      <c r="GM138" s="84"/>
      <c r="GN138" s="66">
        <f t="shared" si="285"/>
        <v>0</v>
      </c>
      <c r="GO138" s="84"/>
      <c r="GP138" s="63" t="str" cm="1">
        <f t="array" ref="GP138">INDEX($GF$4:$GH$4,1,GI138)</f>
        <v>Sample 1</v>
      </c>
      <c r="GQ138" s="12">
        <f t="shared" si="188"/>
        <v>1091.2679303479549</v>
      </c>
      <c r="GR138" s="13">
        <f t="shared" si="188"/>
        <v>2363.0476044687412</v>
      </c>
      <c r="GS138" s="14">
        <f t="shared" si="188"/>
        <v>4107.0447646498033</v>
      </c>
      <c r="GT138" s="12">
        <f t="shared" si="189"/>
        <v>6444.942732076056</v>
      </c>
      <c r="GU138" s="13">
        <f t="shared" si="189"/>
        <v>8607.0934639588741</v>
      </c>
      <c r="GV138" s="14">
        <f t="shared" si="189"/>
        <v>11407.69947105746</v>
      </c>
      <c r="GW138" s="12">
        <f t="shared" si="190"/>
        <v>12295.36028187573</v>
      </c>
      <c r="GX138" s="13">
        <f t="shared" si="190"/>
        <v>12751.39382104873</v>
      </c>
      <c r="GY138" s="14">
        <f t="shared" si="190"/>
        <v>14632.310104740051</v>
      </c>
      <c r="GZ138" s="84" t="str">
        <f t="shared" si="194"/>
        <v>Sample 1</v>
      </c>
      <c r="HA138" s="12">
        <f t="shared" si="286"/>
        <v>0</v>
      </c>
      <c r="HB138" s="13">
        <f t="shared" si="286"/>
        <v>0</v>
      </c>
      <c r="HC138" s="14">
        <f t="shared" si="286"/>
        <v>0</v>
      </c>
      <c r="HD138" s="6">
        <f t="shared" si="195"/>
        <v>0</v>
      </c>
      <c r="HE138" s="84" t="str">
        <f t="shared" si="196"/>
        <v>Ok</v>
      </c>
    </row>
    <row r="139" spans="2:213" hidden="1" x14ac:dyDescent="0.3">
      <c r="B139" s="84" t="s">
        <v>326</v>
      </c>
      <c r="C139" s="12">
        <f>SUMIFS(Inyecciones!$E$2:$E$14185,Inyecciones!$A$2:$A$14185,Balance!C$4,Inyecciones!$B$2:$B$14185,Balance!$B139,Inyecciones!$C$2:$C$14185,Balance!C$5)</f>
        <v>42635.131529789804</v>
      </c>
      <c r="D139" s="13">
        <f>SUMIFS(Inyecciones!$E$2:$E$14185,Inyecciones!$A$2:$A$14185,Balance!D$4,Inyecciones!$B$2:$B$14185,Balance!$B139,Inyecciones!$C$2:$C$14185,Balance!D$5)</f>
        <v>36573.760462520688</v>
      </c>
      <c r="E139" s="13">
        <f>SUMIFS(Inyecciones!$E$2:$E$14185,Inyecciones!$A$2:$A$14185,Balance!E$4,Inyecciones!$B$2:$B$14185,Balance!$B139,Inyecciones!$C$2:$C$14185,Balance!E$5)</f>
        <v>41452.854479618007</v>
      </c>
      <c r="F139" s="13">
        <f>SUMIFS(Inyecciones!$E$2:$E$14185,Inyecciones!$A$2:$A$14185,Balance!F$4,Inyecciones!$B$2:$B$14185,Balance!$B139,Inyecciones!$C$2:$C$14185,Balance!F$5)</f>
        <v>22923.340994261991</v>
      </c>
      <c r="G139" s="13">
        <f>SUMIFS(Inyecciones!$E$2:$E$14185,Inyecciones!$A$2:$A$14185,Balance!G$4,Inyecciones!$B$2:$B$14185,Balance!$B139,Inyecciones!$C$2:$C$14185,Balance!G$5)</f>
        <v>11264.58491158037</v>
      </c>
      <c r="H139" s="13">
        <f>SUMIFS(Inyecciones!$E$2:$E$14185,Inyecciones!$A$2:$A$14185,Balance!H$4,Inyecciones!$B$2:$B$14185,Balance!$B139,Inyecciones!$C$2:$C$14185,Balance!H$5)</f>
        <v>10152.19591679605</v>
      </c>
      <c r="I139" s="13">
        <f>SUMIFS(Inyecciones!$E$2:$E$14185,Inyecciones!$A$2:$A$14185,Balance!I$4,Inyecciones!$B$2:$B$14185,Balance!$B139,Inyecciones!$C$2:$C$14185,Balance!I$5)</f>
        <v>13399.80115759687</v>
      </c>
      <c r="J139" s="13">
        <f>SUMIFS(Inyecciones!$E$2:$E$14185,Inyecciones!$A$2:$A$14185,Balance!J$4,Inyecciones!$B$2:$B$14185,Balance!$B139,Inyecciones!$C$2:$C$14185,Balance!J$5)</f>
        <v>19482.463947358159</v>
      </c>
      <c r="K139" s="13">
        <f>SUMIFS(Inyecciones!$E$2:$E$14185,Inyecciones!$A$2:$A$14185,Balance!K$4,Inyecciones!$B$2:$B$14185,Balance!$B139,Inyecciones!$C$2:$C$14185,Balance!K$5)</f>
        <v>17799.800299747629</v>
      </c>
      <c r="L139" s="13">
        <f>SUMIFS(Inyecciones!$E$2:$E$14185,Inyecciones!$A$2:$A$14185,Balance!L$4,Inyecciones!$B$2:$B$14185,Balance!$B139,Inyecciones!$C$2:$C$14185,Balance!L$5)</f>
        <v>3696.3402881848169</v>
      </c>
      <c r="M139" s="13">
        <f>SUMIFS(Inyecciones!$E$2:$E$14185,Inyecciones!$A$2:$A$14185,Balance!M$4,Inyecciones!$B$2:$B$14185,Balance!$B139,Inyecciones!$C$2:$C$14185,Balance!M$5)</f>
        <v>982.14113731315911</v>
      </c>
      <c r="N139" s="14">
        <f>SUMIFS(Inyecciones!$E$2:$E$14185,Inyecciones!$A$2:$A$14185,Balance!N$4,Inyecciones!$B$2:$B$14185,Balance!$B139,Inyecciones!$C$2:$C$14185,Balance!N$5)</f>
        <v>2126.7428440218682</v>
      </c>
      <c r="O139" s="12">
        <f>SUMIFS(Inyecciones!$E$2:$E$14185,Inyecciones!$A$2:$A$14185,Balance!O$4,Inyecciones!$B$2:$B$14185,Balance!$B139,Inyecciones!$C$2:$C$14185,Balance!O$5)</f>
        <v>42716.699582283873</v>
      </c>
      <c r="P139" s="13">
        <f>SUMIFS(Inyecciones!$E$2:$E$14185,Inyecciones!$A$2:$A$14185,Balance!P$4,Inyecciones!$B$2:$B$14185,Balance!$B139,Inyecciones!$C$2:$C$14185,Balance!P$5)</f>
        <v>36864.887290696242</v>
      </c>
      <c r="Q139" s="13">
        <f>SUMIFS(Inyecciones!$E$2:$E$14185,Inyecciones!$A$2:$A$14185,Balance!Q$4,Inyecciones!$B$2:$B$14185,Balance!$B139,Inyecciones!$C$2:$C$14185,Balance!Q$5)</f>
        <v>41902.916677824192</v>
      </c>
      <c r="R139" s="13">
        <f>SUMIFS(Inyecciones!$E$2:$E$14185,Inyecciones!$A$2:$A$14185,Balance!R$4,Inyecciones!$B$2:$B$14185,Balance!$B139,Inyecciones!$C$2:$C$14185,Balance!R$5)</f>
        <v>24411.782873641161</v>
      </c>
      <c r="S139" s="13">
        <f>SUMIFS(Inyecciones!$E$2:$E$14185,Inyecciones!$A$2:$A$14185,Balance!S$4,Inyecciones!$B$2:$B$14185,Balance!$B139,Inyecciones!$C$2:$C$14185,Balance!S$5)</f>
        <v>11003.663755046009</v>
      </c>
      <c r="T139" s="13">
        <f>SUMIFS(Inyecciones!$E$2:$E$14185,Inyecciones!$A$2:$A$14185,Balance!T$4,Inyecciones!$B$2:$B$14185,Balance!$B139,Inyecciones!$C$2:$C$14185,Balance!T$5)</f>
        <v>10266.929523951711</v>
      </c>
      <c r="U139" s="13">
        <f>SUMIFS(Inyecciones!$E$2:$E$14185,Inyecciones!$A$2:$A$14185,Balance!U$4,Inyecciones!$B$2:$B$14185,Balance!$B139,Inyecciones!$C$2:$C$14185,Balance!U$5)</f>
        <v>14262.95657707483</v>
      </c>
      <c r="V139" s="13">
        <f>SUMIFS(Inyecciones!$E$2:$E$14185,Inyecciones!$A$2:$A$14185,Balance!V$4,Inyecciones!$B$2:$B$14185,Balance!$B139,Inyecciones!$C$2:$C$14185,Balance!V$5)</f>
        <v>19592.055422620411</v>
      </c>
      <c r="W139" s="13">
        <f>SUMIFS(Inyecciones!$E$2:$E$14185,Inyecciones!$A$2:$A$14185,Balance!W$4,Inyecciones!$B$2:$B$14185,Balance!$B139,Inyecciones!$C$2:$C$14185,Balance!W$5)</f>
        <v>18209.21144032988</v>
      </c>
      <c r="X139" s="13">
        <f>SUMIFS(Inyecciones!$E$2:$E$14185,Inyecciones!$A$2:$A$14185,Balance!X$4,Inyecciones!$B$2:$B$14185,Balance!$B139,Inyecciones!$C$2:$C$14185,Balance!X$5)</f>
        <v>5800.4484588684427</v>
      </c>
      <c r="Y139" s="13">
        <f>SUMIFS(Inyecciones!$E$2:$E$14185,Inyecciones!$A$2:$A$14185,Balance!Y$4,Inyecciones!$B$2:$B$14185,Balance!$B139,Inyecciones!$C$2:$C$14185,Balance!Y$5)</f>
        <v>7746.3841175629932</v>
      </c>
      <c r="Z139" s="14">
        <f>SUMIFS(Inyecciones!$E$2:$E$14185,Inyecciones!$A$2:$A$14185,Balance!Z$4,Inyecciones!$B$2:$B$14185,Balance!$B139,Inyecciones!$C$2:$C$14185,Balance!Z$5)</f>
        <v>12217.027556835979</v>
      </c>
      <c r="AA139" s="12">
        <f>SUMIFS(Inyecciones!$E$2:$E$14185,Inyecciones!$A$2:$A$14185,Balance!AA$4,Inyecciones!$B$2:$B$14185,Balance!$B139,Inyecciones!$C$2:$C$14185,Balance!AA$5)</f>
        <v>42727.800717559658</v>
      </c>
      <c r="AB139" s="13">
        <f>SUMIFS(Inyecciones!$E$2:$E$14185,Inyecciones!$A$2:$A$14185,Balance!AB$4,Inyecciones!$B$2:$B$14185,Balance!$B139,Inyecciones!$C$2:$C$14185,Balance!AB$5)</f>
        <v>36862.159577109218</v>
      </c>
      <c r="AC139" s="13">
        <f>SUMIFS(Inyecciones!$E$2:$E$14185,Inyecciones!$A$2:$A$14185,Balance!AC$4,Inyecciones!$B$2:$B$14185,Balance!$B139,Inyecciones!$C$2:$C$14185,Balance!AC$5)</f>
        <v>41743.545345155493</v>
      </c>
      <c r="AD139" s="13">
        <f>SUMIFS(Inyecciones!$E$2:$E$14185,Inyecciones!$A$2:$A$14185,Balance!AD$4,Inyecciones!$B$2:$B$14185,Balance!$B139,Inyecciones!$C$2:$C$14185,Balance!AD$5)</f>
        <v>24216.327475909711</v>
      </c>
      <c r="AE139" s="13">
        <f>SUMIFS(Inyecciones!$E$2:$E$14185,Inyecciones!$A$2:$A$14185,Balance!AE$4,Inyecciones!$B$2:$B$14185,Balance!$B139,Inyecciones!$C$2:$C$14185,Balance!AE$5)</f>
        <v>11476.25443894385</v>
      </c>
      <c r="AF139" s="13">
        <f>SUMIFS(Inyecciones!$E$2:$E$14185,Inyecciones!$A$2:$A$14185,Balance!AF$4,Inyecciones!$B$2:$B$14185,Balance!$B139,Inyecciones!$C$2:$C$14185,Balance!AF$5)</f>
        <v>11065.82425368815</v>
      </c>
      <c r="AG139" s="13">
        <f>SUMIFS(Inyecciones!$E$2:$E$14185,Inyecciones!$A$2:$A$14185,Balance!AG$4,Inyecciones!$B$2:$B$14185,Balance!$B139,Inyecciones!$C$2:$C$14185,Balance!AG$5)</f>
        <v>15626.626950527159</v>
      </c>
      <c r="AH139" s="13">
        <f>SUMIFS(Inyecciones!$E$2:$E$14185,Inyecciones!$A$2:$A$14185,Balance!AH$4,Inyecciones!$B$2:$B$14185,Balance!$B139,Inyecciones!$C$2:$C$14185,Balance!AH$5)</f>
        <v>21758.25432654428</v>
      </c>
      <c r="AI139" s="13">
        <f>SUMIFS(Inyecciones!$E$2:$E$14185,Inyecciones!$A$2:$A$14185,Balance!AI$4,Inyecciones!$B$2:$B$14185,Balance!$B139,Inyecciones!$C$2:$C$14185,Balance!AI$5)</f>
        <v>19856.327550551468</v>
      </c>
      <c r="AJ139" s="13">
        <f>SUMIFS(Inyecciones!$E$2:$E$14185,Inyecciones!$A$2:$A$14185,Balance!AJ$4,Inyecciones!$B$2:$B$14185,Balance!$B139,Inyecciones!$C$2:$C$14185,Balance!AJ$5)</f>
        <v>13169.07909426603</v>
      </c>
      <c r="AK139" s="13">
        <f>SUMIFS(Inyecciones!$E$2:$E$14185,Inyecciones!$A$2:$A$14185,Balance!AK$4,Inyecciones!$B$2:$B$14185,Balance!$B139,Inyecciones!$C$2:$C$14185,Balance!AK$5)</f>
        <v>16287.700870702851</v>
      </c>
      <c r="AL139" s="14">
        <f>SUMIFS(Inyecciones!$E$2:$E$14185,Inyecciones!$A$2:$A$14185,Balance!AL$4,Inyecciones!$B$2:$B$14185,Balance!$B139,Inyecciones!$C$2:$C$14185,Balance!AL$5)</f>
        <v>20477.55376450402</v>
      </c>
      <c r="AM139" s="13"/>
      <c r="AN139" s="12">
        <f>SUMIFS('Retiro Mensual'!$E$2:$E$2629,'Retiro Mensual'!$A$2:$A$2629,AN$4,'Retiro Mensual'!$B$2:$B$2629,$B139,'Retiro Mensual'!$C$2:$C$2629,AN$5)</f>
        <v>0</v>
      </c>
      <c r="AO139" s="13">
        <f>SUMIFS('Retiro Mensual'!$E$2:$E$2629,'Retiro Mensual'!$A$2:$A$2629,AO$4,'Retiro Mensual'!$B$2:$B$2629,$B139,'Retiro Mensual'!$C$2:$C$2629,AO$5)</f>
        <v>0</v>
      </c>
      <c r="AP139" s="13">
        <f>SUMIFS('Retiro Mensual'!$E$2:$E$2629,'Retiro Mensual'!$A$2:$A$2629,AP$4,'Retiro Mensual'!$B$2:$B$2629,$B139,'Retiro Mensual'!$C$2:$C$2629,AP$5)</f>
        <v>0</v>
      </c>
      <c r="AQ139" s="13">
        <f>SUMIFS('Retiro Mensual'!$E$2:$E$2629,'Retiro Mensual'!$A$2:$A$2629,AQ$4,'Retiro Mensual'!$B$2:$B$2629,$B139,'Retiro Mensual'!$C$2:$C$2629,AQ$5)</f>
        <v>0</v>
      </c>
      <c r="AR139" s="13">
        <f>SUMIFS('Retiro Mensual'!$E$2:$E$2629,'Retiro Mensual'!$A$2:$A$2629,AR$4,'Retiro Mensual'!$B$2:$B$2629,$B139,'Retiro Mensual'!$C$2:$C$2629,AR$5)</f>
        <v>0</v>
      </c>
      <c r="AS139" s="13">
        <f>SUMIFS('Retiro Mensual'!$E$2:$E$2629,'Retiro Mensual'!$A$2:$A$2629,AS$4,'Retiro Mensual'!$B$2:$B$2629,$B139,'Retiro Mensual'!$C$2:$C$2629,AS$5)</f>
        <v>0</v>
      </c>
      <c r="AT139" s="13">
        <f>SUMIFS('Retiro Mensual'!$E$2:$E$2629,'Retiro Mensual'!$A$2:$A$2629,AT$4,'Retiro Mensual'!$B$2:$B$2629,$B139,'Retiro Mensual'!$C$2:$C$2629,AT$5)</f>
        <v>0</v>
      </c>
      <c r="AU139" s="13">
        <f>SUMIFS('Retiro Mensual'!$E$2:$E$2629,'Retiro Mensual'!$A$2:$A$2629,AU$4,'Retiro Mensual'!$B$2:$B$2629,$B139,'Retiro Mensual'!$C$2:$C$2629,AU$5)</f>
        <v>0</v>
      </c>
      <c r="AV139" s="13">
        <f>SUMIFS('Retiro Mensual'!$E$2:$E$2629,'Retiro Mensual'!$A$2:$A$2629,AV$4,'Retiro Mensual'!$B$2:$B$2629,$B139,'Retiro Mensual'!$C$2:$C$2629,AV$5)</f>
        <v>0</v>
      </c>
      <c r="AW139" s="13">
        <f>SUMIFS('Retiro Mensual'!$E$2:$E$2629,'Retiro Mensual'!$A$2:$A$2629,AW$4,'Retiro Mensual'!$B$2:$B$2629,$B139,'Retiro Mensual'!$C$2:$C$2629,AW$5)</f>
        <v>0</v>
      </c>
      <c r="AX139" s="13">
        <f>SUMIFS('Retiro Mensual'!$E$2:$E$2629,'Retiro Mensual'!$A$2:$A$2629,AX$4,'Retiro Mensual'!$B$2:$B$2629,$B139,'Retiro Mensual'!$C$2:$C$2629,AX$5)</f>
        <v>0</v>
      </c>
      <c r="AY139" s="14">
        <f>SUMIFS('Retiro Mensual'!$E$2:$E$2629,'Retiro Mensual'!$A$2:$A$2629,AY$4,'Retiro Mensual'!$B$2:$B$2629,$B139,'Retiro Mensual'!$C$2:$C$2629,AY$5)</f>
        <v>0</v>
      </c>
      <c r="AZ139" s="12">
        <f>SUMIFS('Retiro Mensual'!$E$2:$E$2629,'Retiro Mensual'!$A$2:$A$2629,AZ$4,'Retiro Mensual'!$B$2:$B$2629,$B139,'Retiro Mensual'!$C$2:$C$2629,AZ$5)</f>
        <v>0</v>
      </c>
      <c r="BA139" s="13">
        <f>SUMIFS('Retiro Mensual'!$E$2:$E$2629,'Retiro Mensual'!$A$2:$A$2629,BA$4,'Retiro Mensual'!$B$2:$B$2629,$B139,'Retiro Mensual'!$C$2:$C$2629,BA$5)</f>
        <v>0</v>
      </c>
      <c r="BB139" s="13">
        <f>SUMIFS('Retiro Mensual'!$E$2:$E$2629,'Retiro Mensual'!$A$2:$A$2629,BB$4,'Retiro Mensual'!$B$2:$B$2629,$B139,'Retiro Mensual'!$C$2:$C$2629,BB$5)</f>
        <v>0</v>
      </c>
      <c r="BC139" s="13">
        <f>SUMIFS('Retiro Mensual'!$E$2:$E$2629,'Retiro Mensual'!$A$2:$A$2629,BC$4,'Retiro Mensual'!$B$2:$B$2629,$B139,'Retiro Mensual'!$C$2:$C$2629,BC$5)</f>
        <v>0</v>
      </c>
      <c r="BD139" s="13">
        <f>SUMIFS('Retiro Mensual'!$E$2:$E$2629,'Retiro Mensual'!$A$2:$A$2629,BD$4,'Retiro Mensual'!$B$2:$B$2629,$B139,'Retiro Mensual'!$C$2:$C$2629,BD$5)</f>
        <v>0</v>
      </c>
      <c r="BE139" s="13">
        <f>SUMIFS('Retiro Mensual'!$E$2:$E$2629,'Retiro Mensual'!$A$2:$A$2629,BE$4,'Retiro Mensual'!$B$2:$B$2629,$B139,'Retiro Mensual'!$C$2:$C$2629,BE$5)</f>
        <v>0</v>
      </c>
      <c r="BF139" s="13">
        <f>SUMIFS('Retiro Mensual'!$E$2:$E$2629,'Retiro Mensual'!$A$2:$A$2629,BF$4,'Retiro Mensual'!$B$2:$B$2629,$B139,'Retiro Mensual'!$C$2:$C$2629,BF$5)</f>
        <v>0</v>
      </c>
      <c r="BG139" s="13">
        <f>SUMIFS('Retiro Mensual'!$E$2:$E$2629,'Retiro Mensual'!$A$2:$A$2629,BG$4,'Retiro Mensual'!$B$2:$B$2629,$B139,'Retiro Mensual'!$C$2:$C$2629,BG$5)</f>
        <v>0</v>
      </c>
      <c r="BH139" s="13">
        <f>SUMIFS('Retiro Mensual'!$E$2:$E$2629,'Retiro Mensual'!$A$2:$A$2629,BH$4,'Retiro Mensual'!$B$2:$B$2629,$B139,'Retiro Mensual'!$C$2:$C$2629,BH$5)</f>
        <v>0</v>
      </c>
      <c r="BI139" s="13">
        <f>SUMIFS('Retiro Mensual'!$E$2:$E$2629,'Retiro Mensual'!$A$2:$A$2629,BI$4,'Retiro Mensual'!$B$2:$B$2629,$B139,'Retiro Mensual'!$C$2:$C$2629,BI$5)</f>
        <v>0</v>
      </c>
      <c r="BJ139" s="13">
        <f>SUMIFS('Retiro Mensual'!$E$2:$E$2629,'Retiro Mensual'!$A$2:$A$2629,BJ$4,'Retiro Mensual'!$B$2:$B$2629,$B139,'Retiro Mensual'!$C$2:$C$2629,BJ$5)</f>
        <v>0</v>
      </c>
      <c r="BK139" s="14">
        <f>SUMIFS('Retiro Mensual'!$E$2:$E$2629,'Retiro Mensual'!$A$2:$A$2629,BK$4,'Retiro Mensual'!$B$2:$B$2629,$B139,'Retiro Mensual'!$C$2:$C$2629,BK$5)</f>
        <v>0</v>
      </c>
      <c r="BL139" s="12">
        <f>SUMIFS('Retiro Mensual'!$E$2:$E$2629,'Retiro Mensual'!$A$2:$A$2629,BL$4,'Retiro Mensual'!$B$2:$B$2629,$B139,'Retiro Mensual'!$C$2:$C$2629,BL$5)</f>
        <v>0</v>
      </c>
      <c r="BM139" s="13">
        <f>SUMIFS('Retiro Mensual'!$E$2:$E$2629,'Retiro Mensual'!$A$2:$A$2629,BM$4,'Retiro Mensual'!$B$2:$B$2629,$B139,'Retiro Mensual'!$C$2:$C$2629,BM$5)</f>
        <v>0</v>
      </c>
      <c r="BN139" s="13">
        <f>SUMIFS('Retiro Mensual'!$E$2:$E$2629,'Retiro Mensual'!$A$2:$A$2629,BN$4,'Retiro Mensual'!$B$2:$B$2629,$B139,'Retiro Mensual'!$C$2:$C$2629,BN$5)</f>
        <v>0</v>
      </c>
      <c r="BO139" s="13">
        <f>SUMIFS('Retiro Mensual'!$E$2:$E$2629,'Retiro Mensual'!$A$2:$A$2629,BO$4,'Retiro Mensual'!$B$2:$B$2629,$B139,'Retiro Mensual'!$C$2:$C$2629,BO$5)</f>
        <v>0</v>
      </c>
      <c r="BP139" s="13">
        <f>SUMIFS('Retiro Mensual'!$E$2:$E$2629,'Retiro Mensual'!$A$2:$A$2629,BP$4,'Retiro Mensual'!$B$2:$B$2629,$B139,'Retiro Mensual'!$C$2:$C$2629,BP$5)</f>
        <v>0</v>
      </c>
      <c r="BQ139" s="13">
        <f>SUMIFS('Retiro Mensual'!$E$2:$E$2629,'Retiro Mensual'!$A$2:$A$2629,BQ$4,'Retiro Mensual'!$B$2:$B$2629,$B139,'Retiro Mensual'!$C$2:$C$2629,BQ$5)</f>
        <v>0</v>
      </c>
      <c r="BR139" s="13">
        <f>SUMIFS('Retiro Mensual'!$E$2:$E$2629,'Retiro Mensual'!$A$2:$A$2629,BR$4,'Retiro Mensual'!$B$2:$B$2629,$B139,'Retiro Mensual'!$C$2:$C$2629,BR$5)</f>
        <v>0</v>
      </c>
      <c r="BS139" s="13">
        <f>SUMIFS('Retiro Mensual'!$E$2:$E$2629,'Retiro Mensual'!$A$2:$A$2629,BS$4,'Retiro Mensual'!$B$2:$B$2629,$B139,'Retiro Mensual'!$C$2:$C$2629,BS$5)</f>
        <v>0</v>
      </c>
      <c r="BT139" s="13">
        <f>SUMIFS('Retiro Mensual'!$E$2:$E$2629,'Retiro Mensual'!$A$2:$A$2629,BT$4,'Retiro Mensual'!$B$2:$B$2629,$B139,'Retiro Mensual'!$C$2:$C$2629,BT$5)</f>
        <v>0</v>
      </c>
      <c r="BU139" s="13">
        <f>SUMIFS('Retiro Mensual'!$E$2:$E$2629,'Retiro Mensual'!$A$2:$A$2629,BU$4,'Retiro Mensual'!$B$2:$B$2629,$B139,'Retiro Mensual'!$C$2:$C$2629,BU$5)</f>
        <v>0</v>
      </c>
      <c r="BV139" s="13">
        <f>SUMIFS('Retiro Mensual'!$E$2:$E$2629,'Retiro Mensual'!$A$2:$A$2629,BV$4,'Retiro Mensual'!$B$2:$B$2629,$B139,'Retiro Mensual'!$C$2:$C$2629,BV$5)</f>
        <v>0</v>
      </c>
      <c r="BW139" s="14">
        <f>SUMIFS('Retiro Mensual'!$E$2:$E$2629,'Retiro Mensual'!$A$2:$A$2629,BW$4,'Retiro Mensual'!$B$2:$B$2629,$B139,'Retiro Mensual'!$C$2:$C$2629,BW$5)</f>
        <v>0</v>
      </c>
      <c r="BX139" s="13"/>
      <c r="BY139" s="12">
        <f>SUMIFS('Compra Ventas'!$E$2:$E$2700,'Compra Ventas'!$A$2:$A$2700,BY$4,'Compra Ventas'!$B$2:$B$2700,$B139,'Compra Ventas'!$C$2:$C$2700,BY$5)</f>
        <v>0</v>
      </c>
      <c r="BZ139" s="13">
        <f>SUMIFS('Compra Ventas'!$E$2:$E$2700,'Compra Ventas'!$A$2:$A$2700,BZ$4,'Compra Ventas'!$B$2:$B$2700,$B139,'Compra Ventas'!$C$2:$C$2700,BZ$5)</f>
        <v>0</v>
      </c>
      <c r="CA139" s="13">
        <f>SUMIFS('Compra Ventas'!$E$2:$E$2700,'Compra Ventas'!$A$2:$A$2700,CA$4,'Compra Ventas'!$B$2:$B$2700,$B139,'Compra Ventas'!$C$2:$C$2700,CA$5)</f>
        <v>0</v>
      </c>
      <c r="CB139" s="13">
        <f>SUMIFS('Compra Ventas'!$E$2:$E$2700,'Compra Ventas'!$A$2:$A$2700,CB$4,'Compra Ventas'!$B$2:$B$2700,$B139,'Compra Ventas'!$C$2:$C$2700,CB$5)</f>
        <v>0</v>
      </c>
      <c r="CC139" s="13">
        <f>SUMIFS('Compra Ventas'!$E$2:$E$2700,'Compra Ventas'!$A$2:$A$2700,CC$4,'Compra Ventas'!$B$2:$B$2700,$B139,'Compra Ventas'!$C$2:$C$2700,CC$5)</f>
        <v>0</v>
      </c>
      <c r="CD139" s="13">
        <f>SUMIFS('Compra Ventas'!$E$2:$E$2700,'Compra Ventas'!$A$2:$A$2700,CD$4,'Compra Ventas'!$B$2:$B$2700,$B139,'Compra Ventas'!$C$2:$C$2700,CD$5)</f>
        <v>0</v>
      </c>
      <c r="CE139" s="13">
        <f>SUMIFS('Compra Ventas'!$E$2:$E$2700,'Compra Ventas'!$A$2:$A$2700,CE$4,'Compra Ventas'!$B$2:$B$2700,$B139,'Compra Ventas'!$C$2:$C$2700,CE$5)</f>
        <v>0</v>
      </c>
      <c r="CF139" s="13">
        <f>SUMIFS('Compra Ventas'!$E$2:$E$2700,'Compra Ventas'!$A$2:$A$2700,CF$4,'Compra Ventas'!$B$2:$B$2700,$B139,'Compra Ventas'!$C$2:$C$2700,CF$5)</f>
        <v>0</v>
      </c>
      <c r="CG139" s="13">
        <f>SUMIFS('Compra Ventas'!$E$2:$E$2700,'Compra Ventas'!$A$2:$A$2700,CG$4,'Compra Ventas'!$B$2:$B$2700,$B139,'Compra Ventas'!$C$2:$C$2700,CG$5)</f>
        <v>0</v>
      </c>
      <c r="CH139" s="13">
        <f>SUMIFS('Compra Ventas'!$E$2:$E$2700,'Compra Ventas'!$A$2:$A$2700,CH$4,'Compra Ventas'!$B$2:$B$2700,$B139,'Compra Ventas'!$C$2:$C$2700,CH$5)</f>
        <v>0</v>
      </c>
      <c r="CI139" s="13">
        <f>SUMIFS('Compra Ventas'!$E$2:$E$2700,'Compra Ventas'!$A$2:$A$2700,CI$4,'Compra Ventas'!$B$2:$B$2700,$B139,'Compra Ventas'!$C$2:$C$2700,CI$5)</f>
        <v>0</v>
      </c>
      <c r="CJ139" s="14">
        <f>SUMIFS('Compra Ventas'!$E$2:$E$2700,'Compra Ventas'!$A$2:$A$2700,CJ$4,'Compra Ventas'!$B$2:$B$2700,$B139,'Compra Ventas'!$C$2:$C$2700,CJ$5)</f>
        <v>0</v>
      </c>
      <c r="CK139" s="12">
        <f>SUMIFS('Compra Ventas'!$E$2:$E$2700,'Compra Ventas'!$A$2:$A$2700,CK$4,'Compra Ventas'!$B$2:$B$2700,$B139,'Compra Ventas'!$C$2:$C$2700,CK$5)</f>
        <v>0</v>
      </c>
      <c r="CL139" s="13">
        <f>SUMIFS('Compra Ventas'!$E$2:$E$2700,'Compra Ventas'!$A$2:$A$2700,CL$4,'Compra Ventas'!$B$2:$B$2700,$B139,'Compra Ventas'!$C$2:$C$2700,CL$5)</f>
        <v>0</v>
      </c>
      <c r="CM139" s="13">
        <f>SUMIFS('Compra Ventas'!$E$2:$E$2700,'Compra Ventas'!$A$2:$A$2700,CM$4,'Compra Ventas'!$B$2:$B$2700,$B139,'Compra Ventas'!$C$2:$C$2700,CM$5)</f>
        <v>0</v>
      </c>
      <c r="CN139" s="13">
        <f>SUMIFS('Compra Ventas'!$E$2:$E$2700,'Compra Ventas'!$A$2:$A$2700,CN$4,'Compra Ventas'!$B$2:$B$2700,$B139,'Compra Ventas'!$C$2:$C$2700,CN$5)</f>
        <v>0</v>
      </c>
      <c r="CO139" s="13">
        <f>SUMIFS('Compra Ventas'!$E$2:$E$2700,'Compra Ventas'!$A$2:$A$2700,CO$4,'Compra Ventas'!$B$2:$B$2700,$B139,'Compra Ventas'!$C$2:$C$2700,CO$5)</f>
        <v>0</v>
      </c>
      <c r="CP139" s="13">
        <f>SUMIFS('Compra Ventas'!$E$2:$E$2700,'Compra Ventas'!$A$2:$A$2700,CP$4,'Compra Ventas'!$B$2:$B$2700,$B139,'Compra Ventas'!$C$2:$C$2700,CP$5)</f>
        <v>0</v>
      </c>
      <c r="CQ139" s="13">
        <f>SUMIFS('Compra Ventas'!$E$2:$E$2700,'Compra Ventas'!$A$2:$A$2700,CQ$4,'Compra Ventas'!$B$2:$B$2700,$B139,'Compra Ventas'!$C$2:$C$2700,CQ$5)</f>
        <v>0</v>
      </c>
      <c r="CR139" s="13">
        <f>SUMIFS('Compra Ventas'!$E$2:$E$2700,'Compra Ventas'!$A$2:$A$2700,CR$4,'Compra Ventas'!$B$2:$B$2700,$B139,'Compra Ventas'!$C$2:$C$2700,CR$5)</f>
        <v>0</v>
      </c>
      <c r="CS139" s="13">
        <f>SUMIFS('Compra Ventas'!$E$2:$E$2700,'Compra Ventas'!$A$2:$A$2700,CS$4,'Compra Ventas'!$B$2:$B$2700,$B139,'Compra Ventas'!$C$2:$C$2700,CS$5)</f>
        <v>0</v>
      </c>
      <c r="CT139" s="13">
        <f>SUMIFS('Compra Ventas'!$E$2:$E$2700,'Compra Ventas'!$A$2:$A$2700,CT$4,'Compra Ventas'!$B$2:$B$2700,$B139,'Compra Ventas'!$C$2:$C$2700,CT$5)</f>
        <v>0</v>
      </c>
      <c r="CU139" s="13">
        <f>SUMIFS('Compra Ventas'!$E$2:$E$2700,'Compra Ventas'!$A$2:$A$2700,CU$4,'Compra Ventas'!$B$2:$B$2700,$B139,'Compra Ventas'!$C$2:$C$2700,CU$5)</f>
        <v>0</v>
      </c>
      <c r="CV139" s="14">
        <f>SUMIFS('Compra Ventas'!$E$2:$E$2700,'Compra Ventas'!$A$2:$A$2700,CV$4,'Compra Ventas'!$B$2:$B$2700,$B139,'Compra Ventas'!$C$2:$C$2700,CV$5)</f>
        <v>0</v>
      </c>
      <c r="CW139" s="12">
        <f>SUMIFS('Compra Ventas'!$E$2:$E$2700,'Compra Ventas'!$A$2:$A$2700,CW$4,'Compra Ventas'!$B$2:$B$2700,$B139,'Compra Ventas'!$C$2:$C$2700,CW$5)</f>
        <v>0</v>
      </c>
      <c r="CX139" s="13">
        <f>SUMIFS('Compra Ventas'!$E$2:$E$2700,'Compra Ventas'!$A$2:$A$2700,CX$4,'Compra Ventas'!$B$2:$B$2700,$B139,'Compra Ventas'!$C$2:$C$2700,CX$5)</f>
        <v>0</v>
      </c>
      <c r="CY139" s="13">
        <f>SUMIFS('Compra Ventas'!$E$2:$E$2700,'Compra Ventas'!$A$2:$A$2700,CY$4,'Compra Ventas'!$B$2:$B$2700,$B139,'Compra Ventas'!$C$2:$C$2700,CY$5)</f>
        <v>0</v>
      </c>
      <c r="CZ139" s="13">
        <f>SUMIFS('Compra Ventas'!$E$2:$E$2700,'Compra Ventas'!$A$2:$A$2700,CZ$4,'Compra Ventas'!$B$2:$B$2700,$B139,'Compra Ventas'!$C$2:$C$2700,CZ$5)</f>
        <v>0</v>
      </c>
      <c r="DA139" s="13">
        <f>SUMIFS('Compra Ventas'!$E$2:$E$2700,'Compra Ventas'!$A$2:$A$2700,DA$4,'Compra Ventas'!$B$2:$B$2700,$B139,'Compra Ventas'!$C$2:$C$2700,DA$5)</f>
        <v>0</v>
      </c>
      <c r="DB139" s="13">
        <f>SUMIFS('Compra Ventas'!$E$2:$E$2700,'Compra Ventas'!$A$2:$A$2700,DB$4,'Compra Ventas'!$B$2:$B$2700,$B139,'Compra Ventas'!$C$2:$C$2700,DB$5)</f>
        <v>0</v>
      </c>
      <c r="DC139" s="13">
        <f>SUMIFS('Compra Ventas'!$E$2:$E$2700,'Compra Ventas'!$A$2:$A$2700,DC$4,'Compra Ventas'!$B$2:$B$2700,$B139,'Compra Ventas'!$C$2:$C$2700,DC$5)</f>
        <v>0</v>
      </c>
      <c r="DD139" s="13">
        <f>SUMIFS('Compra Ventas'!$E$2:$E$2700,'Compra Ventas'!$A$2:$A$2700,DD$4,'Compra Ventas'!$B$2:$B$2700,$B139,'Compra Ventas'!$C$2:$C$2700,DD$5)</f>
        <v>0</v>
      </c>
      <c r="DE139" s="13">
        <f>SUMIFS('Compra Ventas'!$E$2:$E$2700,'Compra Ventas'!$A$2:$A$2700,DE$4,'Compra Ventas'!$B$2:$B$2700,$B139,'Compra Ventas'!$C$2:$C$2700,DE$5)</f>
        <v>0</v>
      </c>
      <c r="DF139" s="13">
        <f>SUMIFS('Compra Ventas'!$E$2:$E$2700,'Compra Ventas'!$A$2:$A$2700,DF$4,'Compra Ventas'!$B$2:$B$2700,$B139,'Compra Ventas'!$C$2:$C$2700,DF$5)</f>
        <v>0</v>
      </c>
      <c r="DG139" s="13">
        <f>SUMIFS('Compra Ventas'!$E$2:$E$2700,'Compra Ventas'!$A$2:$A$2700,DG$4,'Compra Ventas'!$B$2:$B$2700,$B139,'Compra Ventas'!$C$2:$C$2700,DG$5)</f>
        <v>0</v>
      </c>
      <c r="DH139" s="14">
        <f>SUMIFS('Compra Ventas'!$E$2:$E$2700,'Compra Ventas'!$A$2:$A$2700,DH$4,'Compra Ventas'!$B$2:$B$2700,$B139,'Compra Ventas'!$C$2:$C$2700,DH$5)</f>
        <v>0</v>
      </c>
      <c r="DI139" s="84"/>
      <c r="DJ139" s="98">
        <f>SUMIFS('Ajuste Ciclado'!D$5:D$47,'Ajuste Ciclado'!$C$5:$C$47,Balance!DJ$4,'Ajuste Ciclado'!$B$5:$B$47,Balance!$B139)</f>
        <v>0</v>
      </c>
      <c r="DK139" s="99">
        <f>SUMIFS('Ajuste Ciclado'!E$5:E$47,'Ajuste Ciclado'!$C$5:$C$47,Balance!DK$4,'Ajuste Ciclado'!$B$5:$B$47,Balance!$B139)</f>
        <v>0</v>
      </c>
      <c r="DL139" s="99">
        <f>SUMIFS('Ajuste Ciclado'!F$5:F$47,'Ajuste Ciclado'!$C$5:$C$47,Balance!DL$4,'Ajuste Ciclado'!$B$5:$B$47,Balance!$B139)</f>
        <v>0</v>
      </c>
      <c r="DM139" s="99">
        <f>SUMIFS('Ajuste Ciclado'!G$5:G$47,'Ajuste Ciclado'!$C$5:$C$47,Balance!DM$4,'Ajuste Ciclado'!$B$5:$B$47,Balance!$B139)</f>
        <v>0</v>
      </c>
      <c r="DN139" s="99">
        <f>SUMIFS('Ajuste Ciclado'!H$5:H$47,'Ajuste Ciclado'!$C$5:$C$47,Balance!DN$4,'Ajuste Ciclado'!$B$5:$B$47,Balance!$B139)</f>
        <v>0</v>
      </c>
      <c r="DO139" s="99">
        <f>SUMIFS('Ajuste Ciclado'!I$5:I$47,'Ajuste Ciclado'!$C$5:$C$47,Balance!DO$4,'Ajuste Ciclado'!$B$5:$B$47,Balance!$B139)</f>
        <v>0</v>
      </c>
      <c r="DP139" s="99">
        <f>SUMIFS('Ajuste Ciclado'!J$5:J$47,'Ajuste Ciclado'!$C$5:$C$47,Balance!DP$4,'Ajuste Ciclado'!$B$5:$B$47,Balance!$B139)</f>
        <v>0</v>
      </c>
      <c r="DQ139" s="99">
        <f>SUMIFS('Ajuste Ciclado'!K$5:K$47,'Ajuste Ciclado'!$C$5:$C$47,Balance!DQ$4,'Ajuste Ciclado'!$B$5:$B$47,Balance!$B139)</f>
        <v>0</v>
      </c>
      <c r="DR139" s="99">
        <f>SUMIFS('Ajuste Ciclado'!L$5:L$47,'Ajuste Ciclado'!$C$5:$C$47,Balance!DR$4,'Ajuste Ciclado'!$B$5:$B$47,Balance!$B139)</f>
        <v>0</v>
      </c>
      <c r="DS139" s="99">
        <f>SUMIFS('Ajuste Ciclado'!M$5:M$47,'Ajuste Ciclado'!$C$5:$C$47,Balance!DS$4,'Ajuste Ciclado'!$B$5:$B$47,Balance!$B139)</f>
        <v>0</v>
      </c>
      <c r="DT139" s="99">
        <f>SUMIFS('Ajuste Ciclado'!N$5:N$47,'Ajuste Ciclado'!$C$5:$C$47,Balance!DT$4,'Ajuste Ciclado'!$B$5:$B$47,Balance!$B139)</f>
        <v>0</v>
      </c>
      <c r="DU139" s="100">
        <f>SUMIFS('Ajuste Ciclado'!O$5:O$47,'Ajuste Ciclado'!$C$5:$C$47,Balance!DU$4,'Ajuste Ciclado'!$B$5:$B$47,Balance!$B139)</f>
        <v>0</v>
      </c>
      <c r="DV139" s="98">
        <f>SUMIFS('Ajuste Ciclado'!D$5:D$47,'Ajuste Ciclado'!$C$5:$C$47,Balance!DV$4,'Ajuste Ciclado'!$B$5:$B$47,Balance!$B139)</f>
        <v>0</v>
      </c>
      <c r="DW139" s="99">
        <f>SUMIFS('Ajuste Ciclado'!E$5:E$47,'Ajuste Ciclado'!$C$5:$C$47,Balance!DW$4,'Ajuste Ciclado'!$B$5:$B$47,Balance!$B139)</f>
        <v>0</v>
      </c>
      <c r="DX139" s="99">
        <f>SUMIFS('Ajuste Ciclado'!F$5:F$47,'Ajuste Ciclado'!$C$5:$C$47,Balance!DX$4,'Ajuste Ciclado'!$B$5:$B$47,Balance!$B139)</f>
        <v>0</v>
      </c>
      <c r="DY139" s="99">
        <f>SUMIFS('Ajuste Ciclado'!G$5:G$47,'Ajuste Ciclado'!$C$5:$C$47,Balance!DY$4,'Ajuste Ciclado'!$B$5:$B$47,Balance!$B139)</f>
        <v>0</v>
      </c>
      <c r="DZ139" s="99">
        <f>SUMIFS('Ajuste Ciclado'!H$5:H$47,'Ajuste Ciclado'!$C$5:$C$47,Balance!DZ$4,'Ajuste Ciclado'!$B$5:$B$47,Balance!$B139)</f>
        <v>0</v>
      </c>
      <c r="EA139" s="99">
        <f>SUMIFS('Ajuste Ciclado'!I$5:I$47,'Ajuste Ciclado'!$C$5:$C$47,Balance!EA$4,'Ajuste Ciclado'!$B$5:$B$47,Balance!$B139)</f>
        <v>0</v>
      </c>
      <c r="EB139" s="99">
        <f>SUMIFS('Ajuste Ciclado'!J$5:J$47,'Ajuste Ciclado'!$C$5:$C$47,Balance!EB$4,'Ajuste Ciclado'!$B$5:$B$47,Balance!$B139)</f>
        <v>0</v>
      </c>
      <c r="EC139" s="99">
        <f>SUMIFS('Ajuste Ciclado'!K$5:K$47,'Ajuste Ciclado'!$C$5:$C$47,Balance!EC$4,'Ajuste Ciclado'!$B$5:$B$47,Balance!$B139)</f>
        <v>0</v>
      </c>
      <c r="ED139" s="99">
        <f>SUMIFS('Ajuste Ciclado'!L$5:L$47,'Ajuste Ciclado'!$C$5:$C$47,Balance!ED$4,'Ajuste Ciclado'!$B$5:$B$47,Balance!$B139)</f>
        <v>0</v>
      </c>
      <c r="EE139" s="99">
        <f>SUMIFS('Ajuste Ciclado'!M$5:M$47,'Ajuste Ciclado'!$C$5:$C$47,Balance!EE$4,'Ajuste Ciclado'!$B$5:$B$47,Balance!$B139)</f>
        <v>0</v>
      </c>
      <c r="EF139" s="99">
        <f>SUMIFS('Ajuste Ciclado'!N$5:N$47,'Ajuste Ciclado'!$C$5:$C$47,Balance!EF$4,'Ajuste Ciclado'!$B$5:$B$47,Balance!$B139)</f>
        <v>0</v>
      </c>
      <c r="EG139" s="100">
        <f>SUMIFS('Ajuste Ciclado'!O$5:O$47,'Ajuste Ciclado'!$C$5:$C$47,Balance!EG$4,'Ajuste Ciclado'!$B$5:$B$47,Balance!$B139)</f>
        <v>0</v>
      </c>
      <c r="EH139" s="98">
        <f>SUMIFS('Ajuste Ciclado'!D$5:D$47,'Ajuste Ciclado'!$C$5:$C$47,Balance!EH$4,'Ajuste Ciclado'!$B$5:$B$47,Balance!$B139)</f>
        <v>0</v>
      </c>
      <c r="EI139" s="99">
        <f>SUMIFS('Ajuste Ciclado'!E$5:E$47,'Ajuste Ciclado'!$C$5:$C$47,Balance!EI$4,'Ajuste Ciclado'!$B$5:$B$47,Balance!$B139)</f>
        <v>0</v>
      </c>
      <c r="EJ139" s="99">
        <f>SUMIFS('Ajuste Ciclado'!F$5:F$47,'Ajuste Ciclado'!$C$5:$C$47,Balance!EJ$4,'Ajuste Ciclado'!$B$5:$B$47,Balance!$B139)</f>
        <v>0</v>
      </c>
      <c r="EK139" s="99">
        <f>SUMIFS('Ajuste Ciclado'!G$5:G$47,'Ajuste Ciclado'!$C$5:$C$47,Balance!EK$4,'Ajuste Ciclado'!$B$5:$B$47,Balance!$B139)</f>
        <v>0</v>
      </c>
      <c r="EL139" s="99">
        <f>SUMIFS('Ajuste Ciclado'!H$5:H$47,'Ajuste Ciclado'!$C$5:$C$47,Balance!EL$4,'Ajuste Ciclado'!$B$5:$B$47,Balance!$B139)</f>
        <v>0</v>
      </c>
      <c r="EM139" s="99">
        <f>SUMIFS('Ajuste Ciclado'!I$5:I$47,'Ajuste Ciclado'!$C$5:$C$47,Balance!EM$4,'Ajuste Ciclado'!$B$5:$B$47,Balance!$B139)</f>
        <v>0</v>
      </c>
      <c r="EN139" s="99">
        <f>SUMIFS('Ajuste Ciclado'!J$5:J$47,'Ajuste Ciclado'!$C$5:$C$47,Balance!EN$4,'Ajuste Ciclado'!$B$5:$B$47,Balance!$B139)</f>
        <v>0</v>
      </c>
      <c r="EO139" s="99">
        <f>SUMIFS('Ajuste Ciclado'!K$5:K$47,'Ajuste Ciclado'!$C$5:$C$47,Balance!EO$4,'Ajuste Ciclado'!$B$5:$B$47,Balance!$B139)</f>
        <v>0</v>
      </c>
      <c r="EP139" s="99">
        <f>SUMIFS('Ajuste Ciclado'!L$5:L$47,'Ajuste Ciclado'!$C$5:$C$47,Balance!EP$4,'Ajuste Ciclado'!$B$5:$B$47,Balance!$B139)</f>
        <v>0</v>
      </c>
      <c r="EQ139" s="99">
        <f>SUMIFS('Ajuste Ciclado'!M$5:M$47,'Ajuste Ciclado'!$C$5:$C$47,Balance!EQ$4,'Ajuste Ciclado'!$B$5:$B$47,Balance!$B139)</f>
        <v>0</v>
      </c>
      <c r="ER139" s="99">
        <f>SUMIFS('Ajuste Ciclado'!N$5:N$47,'Ajuste Ciclado'!$C$5:$C$47,Balance!ER$4,'Ajuste Ciclado'!$B$5:$B$47,Balance!$B139)</f>
        <v>0</v>
      </c>
      <c r="ES139" s="100">
        <f>SUMIFS('Ajuste Ciclado'!O$5:O$47,'Ajuste Ciclado'!$C$5:$C$47,Balance!ES$4,'Ajuste Ciclado'!$B$5:$B$47,Balance!$B139)</f>
        <v>0</v>
      </c>
      <c r="ET139" s="84"/>
      <c r="EU139" s="12">
        <f t="shared" si="279"/>
        <v>42635.131529789804</v>
      </c>
      <c r="EV139" s="13">
        <f t="shared" si="244"/>
        <v>36573.760462520688</v>
      </c>
      <c r="EW139" s="13">
        <f t="shared" si="245"/>
        <v>41452.854479618007</v>
      </c>
      <c r="EX139" s="13">
        <f t="shared" si="246"/>
        <v>22923.340994261991</v>
      </c>
      <c r="EY139" s="13">
        <f t="shared" si="247"/>
        <v>11264.58491158037</v>
      </c>
      <c r="EZ139" s="13">
        <f t="shared" si="248"/>
        <v>10152.19591679605</v>
      </c>
      <c r="FA139" s="13">
        <f t="shared" si="249"/>
        <v>13399.80115759687</v>
      </c>
      <c r="FB139" s="13">
        <f t="shared" si="250"/>
        <v>19482.463947358159</v>
      </c>
      <c r="FC139" s="13">
        <f t="shared" si="251"/>
        <v>17799.800299747629</v>
      </c>
      <c r="FD139" s="13">
        <f t="shared" si="252"/>
        <v>3696.3402881848169</v>
      </c>
      <c r="FE139" s="13">
        <f t="shared" si="253"/>
        <v>982.14113731315911</v>
      </c>
      <c r="FF139" s="14">
        <f t="shared" si="254"/>
        <v>2126.7428440218682</v>
      </c>
      <c r="FG139" s="12">
        <f t="shared" si="255"/>
        <v>42716.699582283873</v>
      </c>
      <c r="FH139" s="13">
        <f t="shared" si="256"/>
        <v>36864.887290696242</v>
      </c>
      <c r="FI139" s="13">
        <f t="shared" si="257"/>
        <v>41902.916677824192</v>
      </c>
      <c r="FJ139" s="13">
        <f t="shared" si="258"/>
        <v>24411.782873641161</v>
      </c>
      <c r="FK139" s="13">
        <f t="shared" si="259"/>
        <v>11003.663755046009</v>
      </c>
      <c r="FL139" s="13">
        <f t="shared" si="260"/>
        <v>10266.929523951711</v>
      </c>
      <c r="FM139" s="13">
        <f t="shared" si="261"/>
        <v>14262.95657707483</v>
      </c>
      <c r="FN139" s="13">
        <f t="shared" si="262"/>
        <v>19592.055422620411</v>
      </c>
      <c r="FO139" s="13">
        <f t="shared" si="263"/>
        <v>18209.21144032988</v>
      </c>
      <c r="FP139" s="13">
        <f t="shared" si="264"/>
        <v>5800.4484588684427</v>
      </c>
      <c r="FQ139" s="13">
        <f t="shared" si="265"/>
        <v>7746.3841175629932</v>
      </c>
      <c r="FR139" s="14">
        <f t="shared" si="266"/>
        <v>12217.027556835979</v>
      </c>
      <c r="FS139" s="12">
        <f t="shared" si="267"/>
        <v>42727.800717559658</v>
      </c>
      <c r="FT139" s="13">
        <f t="shared" si="268"/>
        <v>36862.159577109218</v>
      </c>
      <c r="FU139" s="13">
        <f t="shared" si="269"/>
        <v>41743.545345155493</v>
      </c>
      <c r="FV139" s="13">
        <f t="shared" si="270"/>
        <v>24216.327475909711</v>
      </c>
      <c r="FW139" s="13">
        <f t="shared" si="271"/>
        <v>11476.25443894385</v>
      </c>
      <c r="FX139" s="13">
        <f t="shared" si="272"/>
        <v>11065.82425368815</v>
      </c>
      <c r="FY139" s="13">
        <f t="shared" si="273"/>
        <v>15626.626950527159</v>
      </c>
      <c r="FZ139" s="13">
        <f t="shared" si="274"/>
        <v>21758.25432654428</v>
      </c>
      <c r="GA139" s="13">
        <f t="shared" si="275"/>
        <v>19856.327550551468</v>
      </c>
      <c r="GB139" s="13">
        <f t="shared" si="276"/>
        <v>13169.07909426603</v>
      </c>
      <c r="GC139" s="13">
        <f t="shared" si="277"/>
        <v>16287.700870702851</v>
      </c>
      <c r="GD139" s="14">
        <f t="shared" si="278"/>
        <v>20477.55376450402</v>
      </c>
      <c r="GE139" s="84"/>
      <c r="GF139" s="12">
        <f t="shared" si="280"/>
        <v>222489.15796878946</v>
      </c>
      <c r="GG139" s="13">
        <f t="shared" si="280"/>
        <v>244994.96327673574</v>
      </c>
      <c r="GH139" s="14">
        <f t="shared" si="280"/>
        <v>275267.45436546195</v>
      </c>
      <c r="GI139" s="6">
        <f t="shared" si="281"/>
        <v>1</v>
      </c>
      <c r="GJ139" s="12">
        <f t="shared" si="282"/>
        <v>0</v>
      </c>
      <c r="GK139" s="13">
        <f t="shared" si="283"/>
        <v>0</v>
      </c>
      <c r="GL139" s="14">
        <f t="shared" si="284"/>
        <v>0</v>
      </c>
      <c r="GM139" s="84"/>
      <c r="GN139" s="66">
        <f t="shared" si="285"/>
        <v>0</v>
      </c>
      <c r="GO139" s="84"/>
      <c r="GP139" s="63" t="str" cm="1">
        <f t="array" ref="GP139">INDEX($GF$4:$GH$4,1,GI139)</f>
        <v>Sample 1</v>
      </c>
      <c r="GQ139" s="12">
        <f t="shared" si="188"/>
        <v>982.14113731315911</v>
      </c>
      <c r="GR139" s="13">
        <f t="shared" si="188"/>
        <v>2126.7428440218682</v>
      </c>
      <c r="GS139" s="14">
        <f t="shared" si="188"/>
        <v>3696.3402881848169</v>
      </c>
      <c r="GT139" s="12">
        <f t="shared" si="189"/>
        <v>5800.4484588684427</v>
      </c>
      <c r="GU139" s="13">
        <f t="shared" si="189"/>
        <v>7746.3841175629932</v>
      </c>
      <c r="GV139" s="14">
        <f t="shared" si="189"/>
        <v>10266.929523951711</v>
      </c>
      <c r="GW139" s="12">
        <f t="shared" si="190"/>
        <v>11065.82425368815</v>
      </c>
      <c r="GX139" s="13">
        <f t="shared" si="190"/>
        <v>11476.25443894385</v>
      </c>
      <c r="GY139" s="14">
        <f t="shared" si="190"/>
        <v>13169.07909426603</v>
      </c>
      <c r="GZ139" s="84" t="str">
        <f t="shared" si="194"/>
        <v>Sample 1</v>
      </c>
      <c r="HA139" s="12">
        <f t="shared" si="286"/>
        <v>0</v>
      </c>
      <c r="HB139" s="13">
        <f t="shared" si="286"/>
        <v>0</v>
      </c>
      <c r="HC139" s="14">
        <f t="shared" si="286"/>
        <v>0</v>
      </c>
      <c r="HD139" s="6">
        <f t="shared" si="195"/>
        <v>0</v>
      </c>
      <c r="HE139" s="84" t="str">
        <f t="shared" si="196"/>
        <v>Ok</v>
      </c>
    </row>
    <row r="140" spans="2:213" hidden="1" x14ac:dyDescent="0.3">
      <c r="B140" s="84" t="s">
        <v>325</v>
      </c>
      <c r="C140" s="12">
        <f>SUMIFS(Inyecciones!$E$2:$E$14185,Inyecciones!$A$2:$A$14185,Balance!C$4,Inyecciones!$B$2:$B$14185,Balance!$B140,Inyecciones!$C$2:$C$14185,Balance!C$5)</f>
        <v>58630.354013256823</v>
      </c>
      <c r="D140" s="13">
        <f>SUMIFS(Inyecciones!$E$2:$E$14185,Inyecciones!$A$2:$A$14185,Balance!D$4,Inyecciones!$B$2:$B$14185,Balance!$B140,Inyecciones!$C$2:$C$14185,Balance!D$5)</f>
        <v>38000.800488247281</v>
      </c>
      <c r="E140" s="13">
        <f>SUMIFS(Inyecciones!$E$2:$E$14185,Inyecciones!$A$2:$A$14185,Balance!E$4,Inyecciones!$B$2:$B$14185,Balance!$B140,Inyecciones!$C$2:$C$14185,Balance!E$5)</f>
        <v>39404.925148083486</v>
      </c>
      <c r="F140" s="13">
        <f>SUMIFS(Inyecciones!$E$2:$E$14185,Inyecciones!$A$2:$A$14185,Balance!F$4,Inyecciones!$B$2:$B$14185,Balance!$B140,Inyecciones!$C$2:$C$14185,Balance!F$5)</f>
        <v>28047.22109058392</v>
      </c>
      <c r="G140" s="13">
        <f>SUMIFS(Inyecciones!$E$2:$E$14185,Inyecciones!$A$2:$A$14185,Balance!G$4,Inyecciones!$B$2:$B$14185,Balance!$B140,Inyecciones!$C$2:$C$14185,Balance!G$5)</f>
        <v>21550.683426062111</v>
      </c>
      <c r="H140" s="13">
        <f>SUMIFS(Inyecciones!$E$2:$E$14185,Inyecciones!$A$2:$A$14185,Balance!H$4,Inyecciones!$B$2:$B$14185,Balance!$B140,Inyecciones!$C$2:$C$14185,Balance!H$5)</f>
        <v>11709.085047555969</v>
      </c>
      <c r="I140" s="13">
        <f>SUMIFS(Inyecciones!$E$2:$E$14185,Inyecciones!$A$2:$A$14185,Balance!I$4,Inyecciones!$B$2:$B$14185,Balance!$B140,Inyecciones!$C$2:$C$14185,Balance!I$5)</f>
        <v>15643.87668056439</v>
      </c>
      <c r="J140" s="13">
        <f>SUMIFS(Inyecciones!$E$2:$E$14185,Inyecciones!$A$2:$A$14185,Balance!J$4,Inyecciones!$B$2:$B$14185,Balance!$B140,Inyecciones!$C$2:$C$14185,Balance!J$5)</f>
        <v>23410.074376308639</v>
      </c>
      <c r="K140" s="13">
        <f>SUMIFS(Inyecciones!$E$2:$E$14185,Inyecciones!$A$2:$A$14185,Balance!K$4,Inyecciones!$B$2:$B$14185,Balance!$B140,Inyecciones!$C$2:$C$14185,Balance!K$5)</f>
        <v>27080.37308056339</v>
      </c>
      <c r="L140" s="13">
        <f>SUMIFS(Inyecciones!$E$2:$E$14185,Inyecciones!$A$2:$A$14185,Balance!L$4,Inyecciones!$B$2:$B$14185,Balance!$B140,Inyecciones!$C$2:$C$14185,Balance!L$5)</f>
        <v>7029.5109160223101</v>
      </c>
      <c r="M140" s="13">
        <f>SUMIFS(Inyecciones!$E$2:$E$14185,Inyecciones!$A$2:$A$14185,Balance!M$4,Inyecciones!$B$2:$B$14185,Balance!$B140,Inyecciones!$C$2:$C$14185,Balance!M$5)</f>
        <v>1732.142694329335</v>
      </c>
      <c r="N140" s="14">
        <f>SUMIFS(Inyecciones!$E$2:$E$14185,Inyecciones!$A$2:$A$14185,Balance!N$4,Inyecciones!$B$2:$B$14185,Balance!$B140,Inyecciones!$C$2:$C$14185,Balance!N$5)</f>
        <v>3645.169843103231</v>
      </c>
      <c r="O140" s="12">
        <f>SUMIFS(Inyecciones!$E$2:$E$14185,Inyecciones!$A$2:$A$14185,Balance!O$4,Inyecciones!$B$2:$B$14185,Balance!$B140,Inyecciones!$C$2:$C$14185,Balance!O$5)</f>
        <v>58749.678198488313</v>
      </c>
      <c r="P140" s="13">
        <f>SUMIFS(Inyecciones!$E$2:$E$14185,Inyecciones!$A$2:$A$14185,Balance!P$4,Inyecciones!$B$2:$B$14185,Balance!$B140,Inyecciones!$C$2:$C$14185,Balance!P$5)</f>
        <v>38258.84541046989</v>
      </c>
      <c r="Q140" s="13">
        <f>SUMIFS(Inyecciones!$E$2:$E$14185,Inyecciones!$A$2:$A$14185,Balance!Q$4,Inyecciones!$B$2:$B$14185,Balance!$B140,Inyecciones!$C$2:$C$14185,Balance!Q$5)</f>
        <v>39794.949998519543</v>
      </c>
      <c r="R140" s="13">
        <f>SUMIFS(Inyecciones!$E$2:$E$14185,Inyecciones!$A$2:$A$14185,Balance!R$4,Inyecciones!$B$2:$B$14185,Balance!$B140,Inyecciones!$C$2:$C$14185,Balance!R$5)</f>
        <v>29787.877551596379</v>
      </c>
      <c r="S140" s="13">
        <f>SUMIFS(Inyecciones!$E$2:$E$14185,Inyecciones!$A$2:$A$14185,Balance!S$4,Inyecciones!$B$2:$B$14185,Balance!$B140,Inyecciones!$C$2:$C$14185,Balance!S$5)</f>
        <v>20658.19320530639</v>
      </c>
      <c r="T140" s="13">
        <f>SUMIFS(Inyecciones!$E$2:$E$14185,Inyecciones!$A$2:$A$14185,Balance!T$4,Inyecciones!$B$2:$B$14185,Balance!$B140,Inyecciones!$C$2:$C$14185,Balance!T$5)</f>
        <v>11837.61623617144</v>
      </c>
      <c r="U140" s="13">
        <f>SUMIFS(Inyecciones!$E$2:$E$14185,Inyecciones!$A$2:$A$14185,Balance!U$4,Inyecciones!$B$2:$B$14185,Balance!$B140,Inyecciones!$C$2:$C$14185,Balance!U$5)</f>
        <v>16565.70135864041</v>
      </c>
      <c r="V140" s="13">
        <f>SUMIFS(Inyecciones!$E$2:$E$14185,Inyecciones!$A$2:$A$14185,Balance!V$4,Inyecciones!$B$2:$B$14185,Balance!$B140,Inyecciones!$C$2:$C$14185,Balance!V$5)</f>
        <v>23497.923924157119</v>
      </c>
      <c r="W140" s="13">
        <f>SUMIFS(Inyecciones!$E$2:$E$14185,Inyecciones!$A$2:$A$14185,Balance!W$4,Inyecciones!$B$2:$B$14185,Balance!$B140,Inyecciones!$C$2:$C$14185,Balance!W$5)</f>
        <v>27536.246034660249</v>
      </c>
      <c r="X140" s="13">
        <f>SUMIFS(Inyecciones!$E$2:$E$14185,Inyecciones!$A$2:$A$14185,Balance!X$4,Inyecciones!$B$2:$B$14185,Balance!$B140,Inyecciones!$C$2:$C$14185,Balance!X$5)</f>
        <v>10872.66694615821</v>
      </c>
      <c r="Y140" s="13">
        <f>SUMIFS(Inyecciones!$E$2:$E$14185,Inyecciones!$A$2:$A$14185,Balance!Y$4,Inyecciones!$B$2:$B$14185,Balance!$B140,Inyecciones!$C$2:$C$14185,Balance!Y$5)</f>
        <v>14255.047767552151</v>
      </c>
      <c r="Z140" s="14">
        <f>SUMIFS(Inyecciones!$E$2:$E$14185,Inyecciones!$A$2:$A$14185,Balance!Z$4,Inyecciones!$B$2:$B$14185,Balance!$B140,Inyecciones!$C$2:$C$14185,Balance!Z$5)</f>
        <v>18972.34270093928</v>
      </c>
      <c r="AA140" s="12">
        <f>SUMIFS(Inyecciones!$E$2:$E$14185,Inyecciones!$A$2:$A$14185,Balance!AA$4,Inyecciones!$B$2:$B$14185,Balance!$B140,Inyecciones!$C$2:$C$14185,Balance!AA$5)</f>
        <v>58770.380717702108</v>
      </c>
      <c r="AB140" s="13">
        <f>SUMIFS(Inyecciones!$E$2:$E$14185,Inyecciones!$A$2:$A$14185,Balance!AB$4,Inyecciones!$B$2:$B$14185,Balance!$B140,Inyecciones!$C$2:$C$14185,Balance!AB$5)</f>
        <v>38263.429701101413</v>
      </c>
      <c r="AC140" s="13">
        <f>SUMIFS(Inyecciones!$E$2:$E$14185,Inyecciones!$A$2:$A$14185,Balance!AC$4,Inyecciones!$B$2:$B$14185,Balance!$B140,Inyecciones!$C$2:$C$14185,Balance!AC$5)</f>
        <v>39647.67505304153</v>
      </c>
      <c r="AD140" s="13">
        <f>SUMIFS(Inyecciones!$E$2:$E$14185,Inyecciones!$A$2:$A$14185,Balance!AD$4,Inyecciones!$B$2:$B$14185,Balance!$B140,Inyecciones!$C$2:$C$14185,Balance!AD$5)</f>
        <v>29563.543702517491</v>
      </c>
      <c r="AE140" s="13">
        <f>SUMIFS(Inyecciones!$E$2:$E$14185,Inyecciones!$A$2:$A$14185,Balance!AE$4,Inyecciones!$B$2:$B$14185,Balance!$B140,Inyecciones!$C$2:$C$14185,Balance!AE$5)</f>
        <v>21957.203232509171</v>
      </c>
      <c r="AF140" s="13">
        <f>SUMIFS(Inyecciones!$E$2:$E$14185,Inyecciones!$A$2:$A$14185,Balance!AF$4,Inyecciones!$B$2:$B$14185,Balance!$B140,Inyecciones!$C$2:$C$14185,Balance!AF$5)</f>
        <v>12903.043334638671</v>
      </c>
      <c r="AG140" s="13">
        <f>SUMIFS(Inyecciones!$E$2:$E$14185,Inyecciones!$A$2:$A$14185,Balance!AG$4,Inyecciones!$B$2:$B$14185,Balance!$B140,Inyecciones!$C$2:$C$14185,Balance!AG$5)</f>
        <v>18267.99860232247</v>
      </c>
      <c r="AH140" s="13">
        <f>SUMIFS(Inyecciones!$E$2:$E$14185,Inyecciones!$A$2:$A$14185,Balance!AH$4,Inyecciones!$B$2:$B$14185,Balance!$B140,Inyecciones!$C$2:$C$14185,Balance!AH$5)</f>
        <v>26675.27469626896</v>
      </c>
      <c r="AI140" s="13">
        <f>SUMIFS(Inyecciones!$E$2:$E$14185,Inyecciones!$A$2:$A$14185,Balance!AI$4,Inyecciones!$B$2:$B$14185,Balance!$B140,Inyecciones!$C$2:$C$14185,Balance!AI$5)</f>
        <v>30088.62546946725</v>
      </c>
      <c r="AJ140" s="13">
        <f>SUMIFS(Inyecciones!$E$2:$E$14185,Inyecciones!$A$2:$A$14185,Balance!AJ$4,Inyecciones!$B$2:$B$14185,Balance!$B140,Inyecciones!$C$2:$C$14185,Balance!AJ$5)</f>
        <v>24877.608262801288</v>
      </c>
      <c r="AK140" s="13">
        <f>SUMIFS(Inyecciones!$E$2:$E$14185,Inyecciones!$A$2:$A$14185,Balance!AK$4,Inyecciones!$B$2:$B$14185,Balance!$B140,Inyecciones!$C$2:$C$14185,Balance!AK$5)</f>
        <v>29569.95121861513</v>
      </c>
      <c r="AL140" s="14">
        <f>SUMIFS(Inyecciones!$E$2:$E$14185,Inyecciones!$A$2:$A$14185,Balance!AL$4,Inyecciones!$B$2:$B$14185,Balance!$B140,Inyecciones!$C$2:$C$14185,Balance!AL$5)</f>
        <v>31230.6871070833</v>
      </c>
      <c r="AM140" s="13"/>
      <c r="AN140" s="12">
        <f>SUMIFS('Retiro Mensual'!$E$2:$E$2629,'Retiro Mensual'!$A$2:$A$2629,AN$4,'Retiro Mensual'!$B$2:$B$2629,$B140,'Retiro Mensual'!$C$2:$C$2629,AN$5)</f>
        <v>0</v>
      </c>
      <c r="AO140" s="13">
        <f>SUMIFS('Retiro Mensual'!$E$2:$E$2629,'Retiro Mensual'!$A$2:$A$2629,AO$4,'Retiro Mensual'!$B$2:$B$2629,$B140,'Retiro Mensual'!$C$2:$C$2629,AO$5)</f>
        <v>0</v>
      </c>
      <c r="AP140" s="13">
        <f>SUMIFS('Retiro Mensual'!$E$2:$E$2629,'Retiro Mensual'!$A$2:$A$2629,AP$4,'Retiro Mensual'!$B$2:$B$2629,$B140,'Retiro Mensual'!$C$2:$C$2629,AP$5)</f>
        <v>0</v>
      </c>
      <c r="AQ140" s="13">
        <f>SUMIFS('Retiro Mensual'!$E$2:$E$2629,'Retiro Mensual'!$A$2:$A$2629,AQ$4,'Retiro Mensual'!$B$2:$B$2629,$B140,'Retiro Mensual'!$C$2:$C$2629,AQ$5)</f>
        <v>0</v>
      </c>
      <c r="AR140" s="13">
        <f>SUMIFS('Retiro Mensual'!$E$2:$E$2629,'Retiro Mensual'!$A$2:$A$2629,AR$4,'Retiro Mensual'!$B$2:$B$2629,$B140,'Retiro Mensual'!$C$2:$C$2629,AR$5)</f>
        <v>0</v>
      </c>
      <c r="AS140" s="13">
        <f>SUMIFS('Retiro Mensual'!$E$2:$E$2629,'Retiro Mensual'!$A$2:$A$2629,AS$4,'Retiro Mensual'!$B$2:$B$2629,$B140,'Retiro Mensual'!$C$2:$C$2629,AS$5)</f>
        <v>0</v>
      </c>
      <c r="AT140" s="13">
        <f>SUMIFS('Retiro Mensual'!$E$2:$E$2629,'Retiro Mensual'!$A$2:$A$2629,AT$4,'Retiro Mensual'!$B$2:$B$2629,$B140,'Retiro Mensual'!$C$2:$C$2629,AT$5)</f>
        <v>0</v>
      </c>
      <c r="AU140" s="13">
        <f>SUMIFS('Retiro Mensual'!$E$2:$E$2629,'Retiro Mensual'!$A$2:$A$2629,AU$4,'Retiro Mensual'!$B$2:$B$2629,$B140,'Retiro Mensual'!$C$2:$C$2629,AU$5)</f>
        <v>0</v>
      </c>
      <c r="AV140" s="13">
        <f>SUMIFS('Retiro Mensual'!$E$2:$E$2629,'Retiro Mensual'!$A$2:$A$2629,AV$4,'Retiro Mensual'!$B$2:$B$2629,$B140,'Retiro Mensual'!$C$2:$C$2629,AV$5)</f>
        <v>0</v>
      </c>
      <c r="AW140" s="13">
        <f>SUMIFS('Retiro Mensual'!$E$2:$E$2629,'Retiro Mensual'!$A$2:$A$2629,AW$4,'Retiro Mensual'!$B$2:$B$2629,$B140,'Retiro Mensual'!$C$2:$C$2629,AW$5)</f>
        <v>0</v>
      </c>
      <c r="AX140" s="13">
        <f>SUMIFS('Retiro Mensual'!$E$2:$E$2629,'Retiro Mensual'!$A$2:$A$2629,AX$4,'Retiro Mensual'!$B$2:$B$2629,$B140,'Retiro Mensual'!$C$2:$C$2629,AX$5)</f>
        <v>0</v>
      </c>
      <c r="AY140" s="14">
        <f>SUMIFS('Retiro Mensual'!$E$2:$E$2629,'Retiro Mensual'!$A$2:$A$2629,AY$4,'Retiro Mensual'!$B$2:$B$2629,$B140,'Retiro Mensual'!$C$2:$C$2629,AY$5)</f>
        <v>0</v>
      </c>
      <c r="AZ140" s="12">
        <f>SUMIFS('Retiro Mensual'!$E$2:$E$2629,'Retiro Mensual'!$A$2:$A$2629,AZ$4,'Retiro Mensual'!$B$2:$B$2629,$B140,'Retiro Mensual'!$C$2:$C$2629,AZ$5)</f>
        <v>0</v>
      </c>
      <c r="BA140" s="13">
        <f>SUMIFS('Retiro Mensual'!$E$2:$E$2629,'Retiro Mensual'!$A$2:$A$2629,BA$4,'Retiro Mensual'!$B$2:$B$2629,$B140,'Retiro Mensual'!$C$2:$C$2629,BA$5)</f>
        <v>0</v>
      </c>
      <c r="BB140" s="13">
        <f>SUMIFS('Retiro Mensual'!$E$2:$E$2629,'Retiro Mensual'!$A$2:$A$2629,BB$4,'Retiro Mensual'!$B$2:$B$2629,$B140,'Retiro Mensual'!$C$2:$C$2629,BB$5)</f>
        <v>0</v>
      </c>
      <c r="BC140" s="13">
        <f>SUMIFS('Retiro Mensual'!$E$2:$E$2629,'Retiro Mensual'!$A$2:$A$2629,BC$4,'Retiro Mensual'!$B$2:$B$2629,$B140,'Retiro Mensual'!$C$2:$C$2629,BC$5)</f>
        <v>0</v>
      </c>
      <c r="BD140" s="13">
        <f>SUMIFS('Retiro Mensual'!$E$2:$E$2629,'Retiro Mensual'!$A$2:$A$2629,BD$4,'Retiro Mensual'!$B$2:$B$2629,$B140,'Retiro Mensual'!$C$2:$C$2629,BD$5)</f>
        <v>0</v>
      </c>
      <c r="BE140" s="13">
        <f>SUMIFS('Retiro Mensual'!$E$2:$E$2629,'Retiro Mensual'!$A$2:$A$2629,BE$4,'Retiro Mensual'!$B$2:$B$2629,$B140,'Retiro Mensual'!$C$2:$C$2629,BE$5)</f>
        <v>0</v>
      </c>
      <c r="BF140" s="13">
        <f>SUMIFS('Retiro Mensual'!$E$2:$E$2629,'Retiro Mensual'!$A$2:$A$2629,BF$4,'Retiro Mensual'!$B$2:$B$2629,$B140,'Retiro Mensual'!$C$2:$C$2629,BF$5)</f>
        <v>0</v>
      </c>
      <c r="BG140" s="13">
        <f>SUMIFS('Retiro Mensual'!$E$2:$E$2629,'Retiro Mensual'!$A$2:$A$2629,BG$4,'Retiro Mensual'!$B$2:$B$2629,$B140,'Retiro Mensual'!$C$2:$C$2629,BG$5)</f>
        <v>0</v>
      </c>
      <c r="BH140" s="13">
        <f>SUMIFS('Retiro Mensual'!$E$2:$E$2629,'Retiro Mensual'!$A$2:$A$2629,BH$4,'Retiro Mensual'!$B$2:$B$2629,$B140,'Retiro Mensual'!$C$2:$C$2629,BH$5)</f>
        <v>0</v>
      </c>
      <c r="BI140" s="13">
        <f>SUMIFS('Retiro Mensual'!$E$2:$E$2629,'Retiro Mensual'!$A$2:$A$2629,BI$4,'Retiro Mensual'!$B$2:$B$2629,$B140,'Retiro Mensual'!$C$2:$C$2629,BI$5)</f>
        <v>0</v>
      </c>
      <c r="BJ140" s="13">
        <f>SUMIFS('Retiro Mensual'!$E$2:$E$2629,'Retiro Mensual'!$A$2:$A$2629,BJ$4,'Retiro Mensual'!$B$2:$B$2629,$B140,'Retiro Mensual'!$C$2:$C$2629,BJ$5)</f>
        <v>0</v>
      </c>
      <c r="BK140" s="14">
        <f>SUMIFS('Retiro Mensual'!$E$2:$E$2629,'Retiro Mensual'!$A$2:$A$2629,BK$4,'Retiro Mensual'!$B$2:$B$2629,$B140,'Retiro Mensual'!$C$2:$C$2629,BK$5)</f>
        <v>0</v>
      </c>
      <c r="BL140" s="12">
        <f>SUMIFS('Retiro Mensual'!$E$2:$E$2629,'Retiro Mensual'!$A$2:$A$2629,BL$4,'Retiro Mensual'!$B$2:$B$2629,$B140,'Retiro Mensual'!$C$2:$C$2629,BL$5)</f>
        <v>0</v>
      </c>
      <c r="BM140" s="13">
        <f>SUMIFS('Retiro Mensual'!$E$2:$E$2629,'Retiro Mensual'!$A$2:$A$2629,BM$4,'Retiro Mensual'!$B$2:$B$2629,$B140,'Retiro Mensual'!$C$2:$C$2629,BM$5)</f>
        <v>0</v>
      </c>
      <c r="BN140" s="13">
        <f>SUMIFS('Retiro Mensual'!$E$2:$E$2629,'Retiro Mensual'!$A$2:$A$2629,BN$4,'Retiro Mensual'!$B$2:$B$2629,$B140,'Retiro Mensual'!$C$2:$C$2629,BN$5)</f>
        <v>0</v>
      </c>
      <c r="BO140" s="13">
        <f>SUMIFS('Retiro Mensual'!$E$2:$E$2629,'Retiro Mensual'!$A$2:$A$2629,BO$4,'Retiro Mensual'!$B$2:$B$2629,$B140,'Retiro Mensual'!$C$2:$C$2629,BO$5)</f>
        <v>0</v>
      </c>
      <c r="BP140" s="13">
        <f>SUMIFS('Retiro Mensual'!$E$2:$E$2629,'Retiro Mensual'!$A$2:$A$2629,BP$4,'Retiro Mensual'!$B$2:$B$2629,$B140,'Retiro Mensual'!$C$2:$C$2629,BP$5)</f>
        <v>0</v>
      </c>
      <c r="BQ140" s="13">
        <f>SUMIFS('Retiro Mensual'!$E$2:$E$2629,'Retiro Mensual'!$A$2:$A$2629,BQ$4,'Retiro Mensual'!$B$2:$B$2629,$B140,'Retiro Mensual'!$C$2:$C$2629,BQ$5)</f>
        <v>0</v>
      </c>
      <c r="BR140" s="13">
        <f>SUMIFS('Retiro Mensual'!$E$2:$E$2629,'Retiro Mensual'!$A$2:$A$2629,BR$4,'Retiro Mensual'!$B$2:$B$2629,$B140,'Retiro Mensual'!$C$2:$C$2629,BR$5)</f>
        <v>0</v>
      </c>
      <c r="BS140" s="13">
        <f>SUMIFS('Retiro Mensual'!$E$2:$E$2629,'Retiro Mensual'!$A$2:$A$2629,BS$4,'Retiro Mensual'!$B$2:$B$2629,$B140,'Retiro Mensual'!$C$2:$C$2629,BS$5)</f>
        <v>0</v>
      </c>
      <c r="BT140" s="13">
        <f>SUMIFS('Retiro Mensual'!$E$2:$E$2629,'Retiro Mensual'!$A$2:$A$2629,BT$4,'Retiro Mensual'!$B$2:$B$2629,$B140,'Retiro Mensual'!$C$2:$C$2629,BT$5)</f>
        <v>0</v>
      </c>
      <c r="BU140" s="13">
        <f>SUMIFS('Retiro Mensual'!$E$2:$E$2629,'Retiro Mensual'!$A$2:$A$2629,BU$4,'Retiro Mensual'!$B$2:$B$2629,$B140,'Retiro Mensual'!$C$2:$C$2629,BU$5)</f>
        <v>0</v>
      </c>
      <c r="BV140" s="13">
        <f>SUMIFS('Retiro Mensual'!$E$2:$E$2629,'Retiro Mensual'!$A$2:$A$2629,BV$4,'Retiro Mensual'!$B$2:$B$2629,$B140,'Retiro Mensual'!$C$2:$C$2629,BV$5)</f>
        <v>0</v>
      </c>
      <c r="BW140" s="14">
        <f>SUMIFS('Retiro Mensual'!$E$2:$E$2629,'Retiro Mensual'!$A$2:$A$2629,BW$4,'Retiro Mensual'!$B$2:$B$2629,$B140,'Retiro Mensual'!$C$2:$C$2629,BW$5)</f>
        <v>0</v>
      </c>
      <c r="BX140" s="13"/>
      <c r="BY140" s="12">
        <f>SUMIFS('Compra Ventas'!$E$2:$E$2700,'Compra Ventas'!$A$2:$A$2700,BY$4,'Compra Ventas'!$B$2:$B$2700,$B140,'Compra Ventas'!$C$2:$C$2700,BY$5)</f>
        <v>0</v>
      </c>
      <c r="BZ140" s="13">
        <f>SUMIFS('Compra Ventas'!$E$2:$E$2700,'Compra Ventas'!$A$2:$A$2700,BZ$4,'Compra Ventas'!$B$2:$B$2700,$B140,'Compra Ventas'!$C$2:$C$2700,BZ$5)</f>
        <v>0</v>
      </c>
      <c r="CA140" s="13">
        <f>SUMIFS('Compra Ventas'!$E$2:$E$2700,'Compra Ventas'!$A$2:$A$2700,CA$4,'Compra Ventas'!$B$2:$B$2700,$B140,'Compra Ventas'!$C$2:$C$2700,CA$5)</f>
        <v>0</v>
      </c>
      <c r="CB140" s="13">
        <f>SUMIFS('Compra Ventas'!$E$2:$E$2700,'Compra Ventas'!$A$2:$A$2700,CB$4,'Compra Ventas'!$B$2:$B$2700,$B140,'Compra Ventas'!$C$2:$C$2700,CB$5)</f>
        <v>0</v>
      </c>
      <c r="CC140" s="13">
        <f>SUMIFS('Compra Ventas'!$E$2:$E$2700,'Compra Ventas'!$A$2:$A$2700,CC$4,'Compra Ventas'!$B$2:$B$2700,$B140,'Compra Ventas'!$C$2:$C$2700,CC$5)</f>
        <v>0</v>
      </c>
      <c r="CD140" s="13">
        <f>SUMIFS('Compra Ventas'!$E$2:$E$2700,'Compra Ventas'!$A$2:$A$2700,CD$4,'Compra Ventas'!$B$2:$B$2700,$B140,'Compra Ventas'!$C$2:$C$2700,CD$5)</f>
        <v>0</v>
      </c>
      <c r="CE140" s="13">
        <f>SUMIFS('Compra Ventas'!$E$2:$E$2700,'Compra Ventas'!$A$2:$A$2700,CE$4,'Compra Ventas'!$B$2:$B$2700,$B140,'Compra Ventas'!$C$2:$C$2700,CE$5)</f>
        <v>0</v>
      </c>
      <c r="CF140" s="13">
        <f>SUMIFS('Compra Ventas'!$E$2:$E$2700,'Compra Ventas'!$A$2:$A$2700,CF$4,'Compra Ventas'!$B$2:$B$2700,$B140,'Compra Ventas'!$C$2:$C$2700,CF$5)</f>
        <v>0</v>
      </c>
      <c r="CG140" s="13">
        <f>SUMIFS('Compra Ventas'!$E$2:$E$2700,'Compra Ventas'!$A$2:$A$2700,CG$4,'Compra Ventas'!$B$2:$B$2700,$B140,'Compra Ventas'!$C$2:$C$2700,CG$5)</f>
        <v>0</v>
      </c>
      <c r="CH140" s="13">
        <f>SUMIFS('Compra Ventas'!$E$2:$E$2700,'Compra Ventas'!$A$2:$A$2700,CH$4,'Compra Ventas'!$B$2:$B$2700,$B140,'Compra Ventas'!$C$2:$C$2700,CH$5)</f>
        <v>0</v>
      </c>
      <c r="CI140" s="13">
        <f>SUMIFS('Compra Ventas'!$E$2:$E$2700,'Compra Ventas'!$A$2:$A$2700,CI$4,'Compra Ventas'!$B$2:$B$2700,$B140,'Compra Ventas'!$C$2:$C$2700,CI$5)</f>
        <v>0</v>
      </c>
      <c r="CJ140" s="14">
        <f>SUMIFS('Compra Ventas'!$E$2:$E$2700,'Compra Ventas'!$A$2:$A$2700,CJ$4,'Compra Ventas'!$B$2:$B$2700,$B140,'Compra Ventas'!$C$2:$C$2700,CJ$5)</f>
        <v>0</v>
      </c>
      <c r="CK140" s="12">
        <f>SUMIFS('Compra Ventas'!$E$2:$E$2700,'Compra Ventas'!$A$2:$A$2700,CK$4,'Compra Ventas'!$B$2:$B$2700,$B140,'Compra Ventas'!$C$2:$C$2700,CK$5)</f>
        <v>0</v>
      </c>
      <c r="CL140" s="13">
        <f>SUMIFS('Compra Ventas'!$E$2:$E$2700,'Compra Ventas'!$A$2:$A$2700,CL$4,'Compra Ventas'!$B$2:$B$2700,$B140,'Compra Ventas'!$C$2:$C$2700,CL$5)</f>
        <v>0</v>
      </c>
      <c r="CM140" s="13">
        <f>SUMIFS('Compra Ventas'!$E$2:$E$2700,'Compra Ventas'!$A$2:$A$2700,CM$4,'Compra Ventas'!$B$2:$B$2700,$B140,'Compra Ventas'!$C$2:$C$2700,CM$5)</f>
        <v>0</v>
      </c>
      <c r="CN140" s="13">
        <f>SUMIFS('Compra Ventas'!$E$2:$E$2700,'Compra Ventas'!$A$2:$A$2700,CN$4,'Compra Ventas'!$B$2:$B$2700,$B140,'Compra Ventas'!$C$2:$C$2700,CN$5)</f>
        <v>0</v>
      </c>
      <c r="CO140" s="13">
        <f>SUMIFS('Compra Ventas'!$E$2:$E$2700,'Compra Ventas'!$A$2:$A$2700,CO$4,'Compra Ventas'!$B$2:$B$2700,$B140,'Compra Ventas'!$C$2:$C$2700,CO$5)</f>
        <v>0</v>
      </c>
      <c r="CP140" s="13">
        <f>SUMIFS('Compra Ventas'!$E$2:$E$2700,'Compra Ventas'!$A$2:$A$2700,CP$4,'Compra Ventas'!$B$2:$B$2700,$B140,'Compra Ventas'!$C$2:$C$2700,CP$5)</f>
        <v>0</v>
      </c>
      <c r="CQ140" s="13">
        <f>SUMIFS('Compra Ventas'!$E$2:$E$2700,'Compra Ventas'!$A$2:$A$2700,CQ$4,'Compra Ventas'!$B$2:$B$2700,$B140,'Compra Ventas'!$C$2:$C$2700,CQ$5)</f>
        <v>0</v>
      </c>
      <c r="CR140" s="13">
        <f>SUMIFS('Compra Ventas'!$E$2:$E$2700,'Compra Ventas'!$A$2:$A$2700,CR$4,'Compra Ventas'!$B$2:$B$2700,$B140,'Compra Ventas'!$C$2:$C$2700,CR$5)</f>
        <v>0</v>
      </c>
      <c r="CS140" s="13">
        <f>SUMIFS('Compra Ventas'!$E$2:$E$2700,'Compra Ventas'!$A$2:$A$2700,CS$4,'Compra Ventas'!$B$2:$B$2700,$B140,'Compra Ventas'!$C$2:$C$2700,CS$5)</f>
        <v>0</v>
      </c>
      <c r="CT140" s="13">
        <f>SUMIFS('Compra Ventas'!$E$2:$E$2700,'Compra Ventas'!$A$2:$A$2700,CT$4,'Compra Ventas'!$B$2:$B$2700,$B140,'Compra Ventas'!$C$2:$C$2700,CT$5)</f>
        <v>0</v>
      </c>
      <c r="CU140" s="13">
        <f>SUMIFS('Compra Ventas'!$E$2:$E$2700,'Compra Ventas'!$A$2:$A$2700,CU$4,'Compra Ventas'!$B$2:$B$2700,$B140,'Compra Ventas'!$C$2:$C$2700,CU$5)</f>
        <v>0</v>
      </c>
      <c r="CV140" s="14">
        <f>SUMIFS('Compra Ventas'!$E$2:$E$2700,'Compra Ventas'!$A$2:$A$2700,CV$4,'Compra Ventas'!$B$2:$B$2700,$B140,'Compra Ventas'!$C$2:$C$2700,CV$5)</f>
        <v>0</v>
      </c>
      <c r="CW140" s="12">
        <f>SUMIFS('Compra Ventas'!$E$2:$E$2700,'Compra Ventas'!$A$2:$A$2700,CW$4,'Compra Ventas'!$B$2:$B$2700,$B140,'Compra Ventas'!$C$2:$C$2700,CW$5)</f>
        <v>0</v>
      </c>
      <c r="CX140" s="13">
        <f>SUMIFS('Compra Ventas'!$E$2:$E$2700,'Compra Ventas'!$A$2:$A$2700,CX$4,'Compra Ventas'!$B$2:$B$2700,$B140,'Compra Ventas'!$C$2:$C$2700,CX$5)</f>
        <v>0</v>
      </c>
      <c r="CY140" s="13">
        <f>SUMIFS('Compra Ventas'!$E$2:$E$2700,'Compra Ventas'!$A$2:$A$2700,CY$4,'Compra Ventas'!$B$2:$B$2700,$B140,'Compra Ventas'!$C$2:$C$2700,CY$5)</f>
        <v>0</v>
      </c>
      <c r="CZ140" s="13">
        <f>SUMIFS('Compra Ventas'!$E$2:$E$2700,'Compra Ventas'!$A$2:$A$2700,CZ$4,'Compra Ventas'!$B$2:$B$2700,$B140,'Compra Ventas'!$C$2:$C$2700,CZ$5)</f>
        <v>0</v>
      </c>
      <c r="DA140" s="13">
        <f>SUMIFS('Compra Ventas'!$E$2:$E$2700,'Compra Ventas'!$A$2:$A$2700,DA$4,'Compra Ventas'!$B$2:$B$2700,$B140,'Compra Ventas'!$C$2:$C$2700,DA$5)</f>
        <v>0</v>
      </c>
      <c r="DB140" s="13">
        <f>SUMIFS('Compra Ventas'!$E$2:$E$2700,'Compra Ventas'!$A$2:$A$2700,DB$4,'Compra Ventas'!$B$2:$B$2700,$B140,'Compra Ventas'!$C$2:$C$2700,DB$5)</f>
        <v>0</v>
      </c>
      <c r="DC140" s="13">
        <f>SUMIFS('Compra Ventas'!$E$2:$E$2700,'Compra Ventas'!$A$2:$A$2700,DC$4,'Compra Ventas'!$B$2:$B$2700,$B140,'Compra Ventas'!$C$2:$C$2700,DC$5)</f>
        <v>0</v>
      </c>
      <c r="DD140" s="13">
        <f>SUMIFS('Compra Ventas'!$E$2:$E$2700,'Compra Ventas'!$A$2:$A$2700,DD$4,'Compra Ventas'!$B$2:$B$2700,$B140,'Compra Ventas'!$C$2:$C$2700,DD$5)</f>
        <v>0</v>
      </c>
      <c r="DE140" s="13">
        <f>SUMIFS('Compra Ventas'!$E$2:$E$2700,'Compra Ventas'!$A$2:$A$2700,DE$4,'Compra Ventas'!$B$2:$B$2700,$B140,'Compra Ventas'!$C$2:$C$2700,DE$5)</f>
        <v>0</v>
      </c>
      <c r="DF140" s="13">
        <f>SUMIFS('Compra Ventas'!$E$2:$E$2700,'Compra Ventas'!$A$2:$A$2700,DF$4,'Compra Ventas'!$B$2:$B$2700,$B140,'Compra Ventas'!$C$2:$C$2700,DF$5)</f>
        <v>0</v>
      </c>
      <c r="DG140" s="13">
        <f>SUMIFS('Compra Ventas'!$E$2:$E$2700,'Compra Ventas'!$A$2:$A$2700,DG$4,'Compra Ventas'!$B$2:$B$2700,$B140,'Compra Ventas'!$C$2:$C$2700,DG$5)</f>
        <v>0</v>
      </c>
      <c r="DH140" s="14">
        <f>SUMIFS('Compra Ventas'!$E$2:$E$2700,'Compra Ventas'!$A$2:$A$2700,DH$4,'Compra Ventas'!$B$2:$B$2700,$B140,'Compra Ventas'!$C$2:$C$2700,DH$5)</f>
        <v>0</v>
      </c>
      <c r="DI140" s="84"/>
      <c r="DJ140" s="98">
        <f>SUMIFS('Ajuste Ciclado'!D$5:D$47,'Ajuste Ciclado'!$C$5:$C$47,Balance!DJ$4,'Ajuste Ciclado'!$B$5:$B$47,Balance!$B140)</f>
        <v>0</v>
      </c>
      <c r="DK140" s="99">
        <f>SUMIFS('Ajuste Ciclado'!E$5:E$47,'Ajuste Ciclado'!$C$5:$C$47,Balance!DK$4,'Ajuste Ciclado'!$B$5:$B$47,Balance!$B140)</f>
        <v>0</v>
      </c>
      <c r="DL140" s="99">
        <f>SUMIFS('Ajuste Ciclado'!F$5:F$47,'Ajuste Ciclado'!$C$5:$C$47,Balance!DL$4,'Ajuste Ciclado'!$B$5:$B$47,Balance!$B140)</f>
        <v>0</v>
      </c>
      <c r="DM140" s="99">
        <f>SUMIFS('Ajuste Ciclado'!G$5:G$47,'Ajuste Ciclado'!$C$5:$C$47,Balance!DM$4,'Ajuste Ciclado'!$B$5:$B$47,Balance!$B140)</f>
        <v>0</v>
      </c>
      <c r="DN140" s="99">
        <f>SUMIFS('Ajuste Ciclado'!H$5:H$47,'Ajuste Ciclado'!$C$5:$C$47,Balance!DN$4,'Ajuste Ciclado'!$B$5:$B$47,Balance!$B140)</f>
        <v>0</v>
      </c>
      <c r="DO140" s="99">
        <f>SUMIFS('Ajuste Ciclado'!I$5:I$47,'Ajuste Ciclado'!$C$5:$C$47,Balance!DO$4,'Ajuste Ciclado'!$B$5:$B$47,Balance!$B140)</f>
        <v>0</v>
      </c>
      <c r="DP140" s="99">
        <f>SUMIFS('Ajuste Ciclado'!J$5:J$47,'Ajuste Ciclado'!$C$5:$C$47,Balance!DP$4,'Ajuste Ciclado'!$B$5:$B$47,Balance!$B140)</f>
        <v>0</v>
      </c>
      <c r="DQ140" s="99">
        <f>SUMIFS('Ajuste Ciclado'!K$5:K$47,'Ajuste Ciclado'!$C$5:$C$47,Balance!DQ$4,'Ajuste Ciclado'!$B$5:$B$47,Balance!$B140)</f>
        <v>0</v>
      </c>
      <c r="DR140" s="99">
        <f>SUMIFS('Ajuste Ciclado'!L$5:L$47,'Ajuste Ciclado'!$C$5:$C$47,Balance!DR$4,'Ajuste Ciclado'!$B$5:$B$47,Balance!$B140)</f>
        <v>0</v>
      </c>
      <c r="DS140" s="99">
        <f>SUMIFS('Ajuste Ciclado'!M$5:M$47,'Ajuste Ciclado'!$C$5:$C$47,Balance!DS$4,'Ajuste Ciclado'!$B$5:$B$47,Balance!$B140)</f>
        <v>0</v>
      </c>
      <c r="DT140" s="99">
        <f>SUMIFS('Ajuste Ciclado'!N$5:N$47,'Ajuste Ciclado'!$C$5:$C$47,Balance!DT$4,'Ajuste Ciclado'!$B$5:$B$47,Balance!$B140)</f>
        <v>0</v>
      </c>
      <c r="DU140" s="100">
        <f>SUMIFS('Ajuste Ciclado'!O$5:O$47,'Ajuste Ciclado'!$C$5:$C$47,Balance!DU$4,'Ajuste Ciclado'!$B$5:$B$47,Balance!$B140)</f>
        <v>0</v>
      </c>
      <c r="DV140" s="98">
        <f>SUMIFS('Ajuste Ciclado'!D$5:D$47,'Ajuste Ciclado'!$C$5:$C$47,Balance!DV$4,'Ajuste Ciclado'!$B$5:$B$47,Balance!$B140)</f>
        <v>0</v>
      </c>
      <c r="DW140" s="99">
        <f>SUMIFS('Ajuste Ciclado'!E$5:E$47,'Ajuste Ciclado'!$C$5:$C$47,Balance!DW$4,'Ajuste Ciclado'!$B$5:$B$47,Balance!$B140)</f>
        <v>0</v>
      </c>
      <c r="DX140" s="99">
        <f>SUMIFS('Ajuste Ciclado'!F$5:F$47,'Ajuste Ciclado'!$C$5:$C$47,Balance!DX$4,'Ajuste Ciclado'!$B$5:$B$47,Balance!$B140)</f>
        <v>0</v>
      </c>
      <c r="DY140" s="99">
        <f>SUMIFS('Ajuste Ciclado'!G$5:G$47,'Ajuste Ciclado'!$C$5:$C$47,Balance!DY$4,'Ajuste Ciclado'!$B$5:$B$47,Balance!$B140)</f>
        <v>0</v>
      </c>
      <c r="DZ140" s="99">
        <f>SUMIFS('Ajuste Ciclado'!H$5:H$47,'Ajuste Ciclado'!$C$5:$C$47,Balance!DZ$4,'Ajuste Ciclado'!$B$5:$B$47,Balance!$B140)</f>
        <v>0</v>
      </c>
      <c r="EA140" s="99">
        <f>SUMIFS('Ajuste Ciclado'!I$5:I$47,'Ajuste Ciclado'!$C$5:$C$47,Balance!EA$4,'Ajuste Ciclado'!$B$5:$B$47,Balance!$B140)</f>
        <v>0</v>
      </c>
      <c r="EB140" s="99">
        <f>SUMIFS('Ajuste Ciclado'!J$5:J$47,'Ajuste Ciclado'!$C$5:$C$47,Balance!EB$4,'Ajuste Ciclado'!$B$5:$B$47,Balance!$B140)</f>
        <v>0</v>
      </c>
      <c r="EC140" s="99">
        <f>SUMIFS('Ajuste Ciclado'!K$5:K$47,'Ajuste Ciclado'!$C$5:$C$47,Balance!EC$4,'Ajuste Ciclado'!$B$5:$B$47,Balance!$B140)</f>
        <v>0</v>
      </c>
      <c r="ED140" s="99">
        <f>SUMIFS('Ajuste Ciclado'!L$5:L$47,'Ajuste Ciclado'!$C$5:$C$47,Balance!ED$4,'Ajuste Ciclado'!$B$5:$B$47,Balance!$B140)</f>
        <v>0</v>
      </c>
      <c r="EE140" s="99">
        <f>SUMIFS('Ajuste Ciclado'!M$5:M$47,'Ajuste Ciclado'!$C$5:$C$47,Balance!EE$4,'Ajuste Ciclado'!$B$5:$B$47,Balance!$B140)</f>
        <v>0</v>
      </c>
      <c r="EF140" s="99">
        <f>SUMIFS('Ajuste Ciclado'!N$5:N$47,'Ajuste Ciclado'!$C$5:$C$47,Balance!EF$4,'Ajuste Ciclado'!$B$5:$B$47,Balance!$B140)</f>
        <v>0</v>
      </c>
      <c r="EG140" s="100">
        <f>SUMIFS('Ajuste Ciclado'!O$5:O$47,'Ajuste Ciclado'!$C$5:$C$47,Balance!EG$4,'Ajuste Ciclado'!$B$5:$B$47,Balance!$B140)</f>
        <v>0</v>
      </c>
      <c r="EH140" s="98">
        <f>SUMIFS('Ajuste Ciclado'!D$5:D$47,'Ajuste Ciclado'!$C$5:$C$47,Balance!EH$4,'Ajuste Ciclado'!$B$5:$B$47,Balance!$B140)</f>
        <v>0</v>
      </c>
      <c r="EI140" s="99">
        <f>SUMIFS('Ajuste Ciclado'!E$5:E$47,'Ajuste Ciclado'!$C$5:$C$47,Balance!EI$4,'Ajuste Ciclado'!$B$5:$B$47,Balance!$B140)</f>
        <v>0</v>
      </c>
      <c r="EJ140" s="99">
        <f>SUMIFS('Ajuste Ciclado'!F$5:F$47,'Ajuste Ciclado'!$C$5:$C$47,Balance!EJ$4,'Ajuste Ciclado'!$B$5:$B$47,Balance!$B140)</f>
        <v>0</v>
      </c>
      <c r="EK140" s="99">
        <f>SUMIFS('Ajuste Ciclado'!G$5:G$47,'Ajuste Ciclado'!$C$5:$C$47,Balance!EK$4,'Ajuste Ciclado'!$B$5:$B$47,Balance!$B140)</f>
        <v>0</v>
      </c>
      <c r="EL140" s="99">
        <f>SUMIFS('Ajuste Ciclado'!H$5:H$47,'Ajuste Ciclado'!$C$5:$C$47,Balance!EL$4,'Ajuste Ciclado'!$B$5:$B$47,Balance!$B140)</f>
        <v>0</v>
      </c>
      <c r="EM140" s="99">
        <f>SUMIFS('Ajuste Ciclado'!I$5:I$47,'Ajuste Ciclado'!$C$5:$C$47,Balance!EM$4,'Ajuste Ciclado'!$B$5:$B$47,Balance!$B140)</f>
        <v>0</v>
      </c>
      <c r="EN140" s="99">
        <f>SUMIFS('Ajuste Ciclado'!J$5:J$47,'Ajuste Ciclado'!$C$5:$C$47,Balance!EN$4,'Ajuste Ciclado'!$B$5:$B$47,Balance!$B140)</f>
        <v>0</v>
      </c>
      <c r="EO140" s="99">
        <f>SUMIFS('Ajuste Ciclado'!K$5:K$47,'Ajuste Ciclado'!$C$5:$C$47,Balance!EO$4,'Ajuste Ciclado'!$B$5:$B$47,Balance!$B140)</f>
        <v>0</v>
      </c>
      <c r="EP140" s="99">
        <f>SUMIFS('Ajuste Ciclado'!L$5:L$47,'Ajuste Ciclado'!$C$5:$C$47,Balance!EP$4,'Ajuste Ciclado'!$B$5:$B$47,Balance!$B140)</f>
        <v>0</v>
      </c>
      <c r="EQ140" s="99">
        <f>SUMIFS('Ajuste Ciclado'!M$5:M$47,'Ajuste Ciclado'!$C$5:$C$47,Balance!EQ$4,'Ajuste Ciclado'!$B$5:$B$47,Balance!$B140)</f>
        <v>0</v>
      </c>
      <c r="ER140" s="99">
        <f>SUMIFS('Ajuste Ciclado'!N$5:N$47,'Ajuste Ciclado'!$C$5:$C$47,Balance!ER$4,'Ajuste Ciclado'!$B$5:$B$47,Balance!$B140)</f>
        <v>0</v>
      </c>
      <c r="ES140" s="100">
        <f>SUMIFS('Ajuste Ciclado'!O$5:O$47,'Ajuste Ciclado'!$C$5:$C$47,Balance!ES$4,'Ajuste Ciclado'!$B$5:$B$47,Balance!$B140)</f>
        <v>0</v>
      </c>
      <c r="ET140" s="84"/>
      <c r="EU140" s="12">
        <f t="shared" si="279"/>
        <v>58630.354013256823</v>
      </c>
      <c r="EV140" s="13">
        <f t="shared" si="244"/>
        <v>38000.800488247281</v>
      </c>
      <c r="EW140" s="13">
        <f t="shared" si="245"/>
        <v>39404.925148083486</v>
      </c>
      <c r="EX140" s="13">
        <f t="shared" si="246"/>
        <v>28047.22109058392</v>
      </c>
      <c r="EY140" s="13">
        <f t="shared" si="247"/>
        <v>21550.683426062111</v>
      </c>
      <c r="EZ140" s="13">
        <f t="shared" si="248"/>
        <v>11709.085047555969</v>
      </c>
      <c r="FA140" s="13">
        <f t="shared" si="249"/>
        <v>15643.87668056439</v>
      </c>
      <c r="FB140" s="13">
        <f t="shared" si="250"/>
        <v>23410.074376308639</v>
      </c>
      <c r="FC140" s="13">
        <f t="shared" si="251"/>
        <v>27080.37308056339</v>
      </c>
      <c r="FD140" s="13">
        <f t="shared" si="252"/>
        <v>7029.5109160223101</v>
      </c>
      <c r="FE140" s="13">
        <f t="shared" si="253"/>
        <v>1732.142694329335</v>
      </c>
      <c r="FF140" s="14">
        <f t="shared" si="254"/>
        <v>3645.169843103231</v>
      </c>
      <c r="FG140" s="12">
        <f t="shared" si="255"/>
        <v>58749.678198488313</v>
      </c>
      <c r="FH140" s="13">
        <f t="shared" si="256"/>
        <v>38258.84541046989</v>
      </c>
      <c r="FI140" s="13">
        <f t="shared" si="257"/>
        <v>39794.949998519543</v>
      </c>
      <c r="FJ140" s="13">
        <f t="shared" si="258"/>
        <v>29787.877551596379</v>
      </c>
      <c r="FK140" s="13">
        <f t="shared" si="259"/>
        <v>20658.19320530639</v>
      </c>
      <c r="FL140" s="13">
        <f t="shared" si="260"/>
        <v>11837.61623617144</v>
      </c>
      <c r="FM140" s="13">
        <f t="shared" si="261"/>
        <v>16565.70135864041</v>
      </c>
      <c r="FN140" s="13">
        <f t="shared" si="262"/>
        <v>23497.923924157119</v>
      </c>
      <c r="FO140" s="13">
        <f t="shared" si="263"/>
        <v>27536.246034660249</v>
      </c>
      <c r="FP140" s="13">
        <f t="shared" si="264"/>
        <v>10872.66694615821</v>
      </c>
      <c r="FQ140" s="13">
        <f t="shared" si="265"/>
        <v>14255.047767552151</v>
      </c>
      <c r="FR140" s="14">
        <f t="shared" si="266"/>
        <v>18972.34270093928</v>
      </c>
      <c r="FS140" s="12">
        <f t="shared" si="267"/>
        <v>58770.380717702108</v>
      </c>
      <c r="FT140" s="13">
        <f t="shared" si="268"/>
        <v>38263.429701101413</v>
      </c>
      <c r="FU140" s="13">
        <f t="shared" si="269"/>
        <v>39647.67505304153</v>
      </c>
      <c r="FV140" s="13">
        <f t="shared" si="270"/>
        <v>29563.543702517491</v>
      </c>
      <c r="FW140" s="13">
        <f t="shared" si="271"/>
        <v>21957.203232509171</v>
      </c>
      <c r="FX140" s="13">
        <f t="shared" si="272"/>
        <v>12903.043334638671</v>
      </c>
      <c r="FY140" s="13">
        <f t="shared" si="273"/>
        <v>18267.99860232247</v>
      </c>
      <c r="FZ140" s="13">
        <f t="shared" si="274"/>
        <v>26675.27469626896</v>
      </c>
      <c r="GA140" s="13">
        <f t="shared" si="275"/>
        <v>30088.62546946725</v>
      </c>
      <c r="GB140" s="13">
        <f t="shared" si="276"/>
        <v>24877.608262801288</v>
      </c>
      <c r="GC140" s="13">
        <f t="shared" si="277"/>
        <v>29569.95121861513</v>
      </c>
      <c r="GD140" s="14">
        <f t="shared" si="278"/>
        <v>31230.6871070833</v>
      </c>
      <c r="GE140" s="84"/>
      <c r="GF140" s="12">
        <f t="shared" si="280"/>
        <v>275884.21680468088</v>
      </c>
      <c r="GG140" s="13">
        <f t="shared" si="280"/>
        <v>310787.08933265938</v>
      </c>
      <c r="GH140" s="14">
        <f t="shared" si="280"/>
        <v>361815.42109806882</v>
      </c>
      <c r="GI140" s="6">
        <f t="shared" si="281"/>
        <v>1</v>
      </c>
      <c r="GJ140" s="12">
        <f t="shared" si="282"/>
        <v>0</v>
      </c>
      <c r="GK140" s="13">
        <f t="shared" si="283"/>
        <v>0</v>
      </c>
      <c r="GL140" s="14">
        <f t="shared" si="284"/>
        <v>0</v>
      </c>
      <c r="GM140" s="84"/>
      <c r="GN140" s="66">
        <f t="shared" si="285"/>
        <v>0</v>
      </c>
      <c r="GO140" s="84"/>
      <c r="GP140" s="63" t="str" cm="1">
        <f t="array" ref="GP140">INDEX($GF$4:$GH$4,1,GI140)</f>
        <v>Sample 1</v>
      </c>
      <c r="GQ140" s="12">
        <f t="shared" si="188"/>
        <v>1732.142694329335</v>
      </c>
      <c r="GR140" s="13">
        <f t="shared" si="188"/>
        <v>3645.169843103231</v>
      </c>
      <c r="GS140" s="14">
        <f t="shared" si="188"/>
        <v>7029.5109160223101</v>
      </c>
      <c r="GT140" s="12">
        <f t="shared" si="189"/>
        <v>10872.66694615821</v>
      </c>
      <c r="GU140" s="13">
        <f t="shared" si="189"/>
        <v>11837.61623617144</v>
      </c>
      <c r="GV140" s="14">
        <f t="shared" si="189"/>
        <v>14255.047767552151</v>
      </c>
      <c r="GW140" s="12">
        <f t="shared" si="190"/>
        <v>12903.043334638671</v>
      </c>
      <c r="GX140" s="13">
        <f t="shared" si="190"/>
        <v>18267.99860232247</v>
      </c>
      <c r="GY140" s="14">
        <f t="shared" si="190"/>
        <v>21957.203232509171</v>
      </c>
      <c r="GZ140" s="84" t="str">
        <f t="shared" si="194"/>
        <v>Sample 1</v>
      </c>
      <c r="HA140" s="12">
        <f t="shared" si="286"/>
        <v>0</v>
      </c>
      <c r="HB140" s="13">
        <f t="shared" si="286"/>
        <v>0</v>
      </c>
      <c r="HC140" s="14">
        <f t="shared" si="286"/>
        <v>0</v>
      </c>
      <c r="HD140" s="6">
        <f t="shared" si="195"/>
        <v>0</v>
      </c>
      <c r="HE140" s="84" t="str">
        <f t="shared" si="196"/>
        <v>Ok</v>
      </c>
    </row>
    <row r="141" spans="2:213" hidden="1" x14ac:dyDescent="0.3">
      <c r="B141" s="84" t="s">
        <v>324</v>
      </c>
      <c r="C141" s="12">
        <f>SUMIFS(Inyecciones!$E$2:$E$14185,Inyecciones!$A$2:$A$14185,Balance!C$4,Inyecciones!$B$2:$B$14185,Balance!$B141,Inyecciones!$C$2:$C$14185,Balance!C$5)</f>
        <v>34539.363087948957</v>
      </c>
      <c r="D141" s="13">
        <f>SUMIFS(Inyecciones!$E$2:$E$14185,Inyecciones!$A$2:$A$14185,Balance!D$4,Inyecciones!$B$2:$B$14185,Balance!$B141,Inyecciones!$C$2:$C$14185,Balance!D$5)</f>
        <v>41381.957647577467</v>
      </c>
      <c r="E141" s="13">
        <f>SUMIFS(Inyecciones!$E$2:$E$14185,Inyecciones!$A$2:$A$14185,Balance!E$4,Inyecciones!$B$2:$B$14185,Balance!$B141,Inyecciones!$C$2:$C$14185,Balance!E$5)</f>
        <v>31880.952834179559</v>
      </c>
      <c r="F141" s="13">
        <f>SUMIFS(Inyecciones!$E$2:$E$14185,Inyecciones!$A$2:$A$14185,Balance!F$4,Inyecciones!$B$2:$B$14185,Balance!$B141,Inyecciones!$C$2:$C$14185,Balance!F$5)</f>
        <v>26877.397509267132</v>
      </c>
      <c r="G141" s="13">
        <f>SUMIFS(Inyecciones!$E$2:$E$14185,Inyecciones!$A$2:$A$14185,Balance!G$4,Inyecciones!$B$2:$B$14185,Balance!$B141,Inyecciones!$C$2:$C$14185,Balance!G$5)</f>
        <v>19507.49421779508</v>
      </c>
      <c r="H141" s="13">
        <f>SUMIFS(Inyecciones!$E$2:$E$14185,Inyecciones!$A$2:$A$14185,Balance!H$4,Inyecciones!$B$2:$B$14185,Balance!$B141,Inyecciones!$C$2:$C$14185,Balance!H$5)</f>
        <v>9048.0551075667863</v>
      </c>
      <c r="I141" s="13">
        <f>SUMIFS(Inyecciones!$E$2:$E$14185,Inyecciones!$A$2:$A$14185,Balance!I$4,Inyecciones!$B$2:$B$14185,Balance!$B141,Inyecciones!$C$2:$C$14185,Balance!I$5)</f>
        <v>10770.443949062919</v>
      </c>
      <c r="J141" s="13">
        <f>SUMIFS(Inyecciones!$E$2:$E$14185,Inyecciones!$A$2:$A$14185,Balance!J$4,Inyecciones!$B$2:$B$14185,Balance!$B141,Inyecciones!$C$2:$C$14185,Balance!J$5)</f>
        <v>24615.889027779562</v>
      </c>
      <c r="K141" s="13">
        <f>SUMIFS(Inyecciones!$E$2:$E$14185,Inyecciones!$A$2:$A$14185,Balance!K$4,Inyecciones!$B$2:$B$14185,Balance!$B141,Inyecciones!$C$2:$C$14185,Balance!K$5)</f>
        <v>25802.82949582746</v>
      </c>
      <c r="L141" s="13">
        <f>SUMIFS(Inyecciones!$E$2:$E$14185,Inyecciones!$A$2:$A$14185,Balance!L$4,Inyecciones!$B$2:$B$14185,Balance!$B141,Inyecciones!$C$2:$C$14185,Balance!L$5)</f>
        <v>7090.8116863653831</v>
      </c>
      <c r="M141" s="13">
        <f>SUMIFS(Inyecciones!$E$2:$E$14185,Inyecciones!$A$2:$A$14185,Balance!M$4,Inyecciones!$B$2:$B$14185,Balance!$B141,Inyecciones!$C$2:$C$14185,Balance!M$5)</f>
        <v>1424.858068070668</v>
      </c>
      <c r="N141" s="14">
        <f>SUMIFS(Inyecciones!$E$2:$E$14185,Inyecciones!$A$2:$A$14185,Balance!N$4,Inyecciones!$B$2:$B$14185,Balance!$B141,Inyecciones!$C$2:$C$14185,Balance!N$5)</f>
        <v>2681.6039960119451</v>
      </c>
      <c r="O141" s="12">
        <f>SUMIFS(Inyecciones!$E$2:$E$14185,Inyecciones!$A$2:$A$14185,Balance!O$4,Inyecciones!$B$2:$B$14185,Balance!$B141,Inyecciones!$C$2:$C$14185,Balance!O$5)</f>
        <v>34613.372727377027</v>
      </c>
      <c r="P141" s="13">
        <f>SUMIFS(Inyecciones!$E$2:$E$14185,Inyecciones!$A$2:$A$14185,Balance!P$4,Inyecciones!$B$2:$B$14185,Balance!$B141,Inyecciones!$C$2:$C$14185,Balance!P$5)</f>
        <v>41730.207108831433</v>
      </c>
      <c r="Q141" s="13">
        <f>SUMIFS(Inyecciones!$E$2:$E$14185,Inyecciones!$A$2:$A$14185,Balance!Q$4,Inyecciones!$B$2:$B$14185,Balance!$B141,Inyecciones!$C$2:$C$14185,Balance!Q$5)</f>
        <v>32239.272514939879</v>
      </c>
      <c r="R141" s="13">
        <f>SUMIFS(Inyecciones!$E$2:$E$14185,Inyecciones!$A$2:$A$14185,Balance!R$4,Inyecciones!$B$2:$B$14185,Balance!$B141,Inyecciones!$C$2:$C$14185,Balance!R$5)</f>
        <v>28550.465914640568</v>
      </c>
      <c r="S141" s="13">
        <f>SUMIFS(Inyecciones!$E$2:$E$14185,Inyecciones!$A$2:$A$14185,Balance!S$4,Inyecciones!$B$2:$B$14185,Balance!$B141,Inyecciones!$C$2:$C$14185,Balance!S$5)</f>
        <v>19041.305743146469</v>
      </c>
      <c r="T141" s="13">
        <f>SUMIFS(Inyecciones!$E$2:$E$14185,Inyecciones!$A$2:$A$14185,Balance!T$4,Inyecciones!$B$2:$B$14185,Balance!$B141,Inyecciones!$C$2:$C$14185,Balance!T$5)</f>
        <v>9136.8430693915507</v>
      </c>
      <c r="U141" s="13">
        <f>SUMIFS(Inyecciones!$E$2:$E$14185,Inyecciones!$A$2:$A$14185,Balance!U$4,Inyecciones!$B$2:$B$14185,Balance!$B141,Inyecciones!$C$2:$C$14185,Balance!U$5)</f>
        <v>11459.07547175617</v>
      </c>
      <c r="V141" s="13">
        <f>SUMIFS(Inyecciones!$E$2:$E$14185,Inyecciones!$A$2:$A$14185,Balance!V$4,Inyecciones!$B$2:$B$14185,Balance!$B141,Inyecciones!$C$2:$C$14185,Balance!V$5)</f>
        <v>24774.28508246809</v>
      </c>
      <c r="W141" s="13">
        <f>SUMIFS(Inyecciones!$E$2:$E$14185,Inyecciones!$A$2:$A$14185,Balance!W$4,Inyecciones!$B$2:$B$14185,Balance!$B141,Inyecciones!$C$2:$C$14185,Balance!W$5)</f>
        <v>26407.205845644661</v>
      </c>
      <c r="X141" s="13">
        <f>SUMIFS(Inyecciones!$E$2:$E$14185,Inyecciones!$A$2:$A$14185,Balance!X$4,Inyecciones!$B$2:$B$14185,Balance!$B141,Inyecciones!$C$2:$C$14185,Balance!X$5)</f>
        <v>11054.42185052817</v>
      </c>
      <c r="Y141" s="13">
        <f>SUMIFS(Inyecciones!$E$2:$E$14185,Inyecciones!$A$2:$A$14185,Balance!Y$4,Inyecciones!$B$2:$B$14185,Balance!$B141,Inyecciones!$C$2:$C$14185,Balance!Y$5)</f>
        <v>8870.5706458547174</v>
      </c>
      <c r="Z141" s="14">
        <f>SUMIFS(Inyecciones!$E$2:$E$14185,Inyecciones!$A$2:$A$14185,Balance!Z$4,Inyecciones!$B$2:$B$14185,Balance!$B141,Inyecciones!$C$2:$C$14185,Balance!Z$5)</f>
        <v>11974.686585396301</v>
      </c>
      <c r="AA141" s="12">
        <f>SUMIFS(Inyecciones!$E$2:$E$14185,Inyecciones!$A$2:$A$14185,Balance!AA$4,Inyecciones!$B$2:$B$14185,Balance!$B141,Inyecciones!$C$2:$C$14185,Balance!AA$5)</f>
        <v>34622.361181917928</v>
      </c>
      <c r="AB141" s="13">
        <f>SUMIFS(Inyecciones!$E$2:$E$14185,Inyecciones!$A$2:$A$14185,Balance!AB$4,Inyecciones!$B$2:$B$14185,Balance!$B141,Inyecciones!$C$2:$C$14185,Balance!AB$5)</f>
        <v>41742.315152425777</v>
      </c>
      <c r="AC141" s="13">
        <f>SUMIFS(Inyecciones!$E$2:$E$14185,Inyecciones!$A$2:$A$14185,Balance!AC$4,Inyecciones!$B$2:$B$14185,Balance!$B141,Inyecciones!$C$2:$C$14185,Balance!AC$5)</f>
        <v>32128.486368837639</v>
      </c>
      <c r="AD141" s="13">
        <f>SUMIFS(Inyecciones!$E$2:$E$14185,Inyecciones!$A$2:$A$14185,Balance!AD$4,Inyecciones!$B$2:$B$14185,Balance!$B141,Inyecciones!$C$2:$C$14185,Balance!AD$5)</f>
        <v>28337.24570702601</v>
      </c>
      <c r="AE141" s="13">
        <f>SUMIFS(Inyecciones!$E$2:$E$14185,Inyecciones!$A$2:$A$14185,Balance!AE$4,Inyecciones!$B$2:$B$14185,Balance!$B141,Inyecciones!$C$2:$C$14185,Balance!AE$5)</f>
        <v>19886.580800020001</v>
      </c>
      <c r="AF141" s="13">
        <f>SUMIFS(Inyecciones!$E$2:$E$14185,Inyecciones!$A$2:$A$14185,Balance!AF$4,Inyecciones!$B$2:$B$14185,Balance!$B141,Inyecciones!$C$2:$C$14185,Balance!AF$5)</f>
        <v>9882.7158452470958</v>
      </c>
      <c r="AG141" s="13">
        <f>SUMIFS(Inyecciones!$E$2:$E$14185,Inyecciones!$A$2:$A$14185,Balance!AG$4,Inyecciones!$B$2:$B$14185,Balance!$B141,Inyecciones!$C$2:$C$14185,Balance!AG$5)</f>
        <v>12596.724888787419</v>
      </c>
      <c r="AH141" s="13">
        <f>SUMIFS(Inyecciones!$E$2:$E$14185,Inyecciones!$A$2:$A$14185,Balance!AH$4,Inyecciones!$B$2:$B$14185,Balance!$B141,Inyecciones!$C$2:$C$14185,Balance!AH$5)</f>
        <v>27562.961405338701</v>
      </c>
      <c r="AI141" s="13">
        <f>SUMIFS(Inyecciones!$E$2:$E$14185,Inyecciones!$A$2:$A$14185,Balance!AI$4,Inyecciones!$B$2:$B$14185,Balance!$B141,Inyecciones!$C$2:$C$14185,Balance!AI$5)</f>
        <v>28885.362020682322</v>
      </c>
      <c r="AJ141" s="13">
        <f>SUMIFS(Inyecciones!$E$2:$E$14185,Inyecciones!$A$2:$A$14185,Balance!AJ$4,Inyecciones!$B$2:$B$14185,Balance!$B141,Inyecciones!$C$2:$C$14185,Balance!AJ$5)</f>
        <v>25021.345205103469</v>
      </c>
      <c r="AK141" s="13">
        <f>SUMIFS(Inyecciones!$E$2:$E$14185,Inyecciones!$A$2:$A$14185,Balance!AK$4,Inyecciones!$B$2:$B$14185,Balance!$B141,Inyecciones!$C$2:$C$14185,Balance!AK$5)</f>
        <v>18606.290504954992</v>
      </c>
      <c r="AL141" s="14">
        <f>SUMIFS(Inyecciones!$E$2:$E$14185,Inyecciones!$A$2:$A$14185,Balance!AL$4,Inyecciones!$B$2:$B$14185,Balance!$B141,Inyecciones!$C$2:$C$14185,Balance!AL$5)</f>
        <v>19760.956633690461</v>
      </c>
      <c r="AM141" s="13"/>
      <c r="AN141" s="12">
        <f>SUMIFS('Retiro Mensual'!$E$2:$E$2629,'Retiro Mensual'!$A$2:$A$2629,AN$4,'Retiro Mensual'!$B$2:$B$2629,$B141,'Retiro Mensual'!$C$2:$C$2629,AN$5)</f>
        <v>0</v>
      </c>
      <c r="AO141" s="13">
        <f>SUMIFS('Retiro Mensual'!$E$2:$E$2629,'Retiro Mensual'!$A$2:$A$2629,AO$4,'Retiro Mensual'!$B$2:$B$2629,$B141,'Retiro Mensual'!$C$2:$C$2629,AO$5)</f>
        <v>0</v>
      </c>
      <c r="AP141" s="13">
        <f>SUMIFS('Retiro Mensual'!$E$2:$E$2629,'Retiro Mensual'!$A$2:$A$2629,AP$4,'Retiro Mensual'!$B$2:$B$2629,$B141,'Retiro Mensual'!$C$2:$C$2629,AP$5)</f>
        <v>0</v>
      </c>
      <c r="AQ141" s="13">
        <f>SUMIFS('Retiro Mensual'!$E$2:$E$2629,'Retiro Mensual'!$A$2:$A$2629,AQ$4,'Retiro Mensual'!$B$2:$B$2629,$B141,'Retiro Mensual'!$C$2:$C$2629,AQ$5)</f>
        <v>0</v>
      </c>
      <c r="AR141" s="13">
        <f>SUMIFS('Retiro Mensual'!$E$2:$E$2629,'Retiro Mensual'!$A$2:$A$2629,AR$4,'Retiro Mensual'!$B$2:$B$2629,$B141,'Retiro Mensual'!$C$2:$C$2629,AR$5)</f>
        <v>0</v>
      </c>
      <c r="AS141" s="13">
        <f>SUMIFS('Retiro Mensual'!$E$2:$E$2629,'Retiro Mensual'!$A$2:$A$2629,AS$4,'Retiro Mensual'!$B$2:$B$2629,$B141,'Retiro Mensual'!$C$2:$C$2629,AS$5)</f>
        <v>0</v>
      </c>
      <c r="AT141" s="13">
        <f>SUMIFS('Retiro Mensual'!$E$2:$E$2629,'Retiro Mensual'!$A$2:$A$2629,AT$4,'Retiro Mensual'!$B$2:$B$2629,$B141,'Retiro Mensual'!$C$2:$C$2629,AT$5)</f>
        <v>0</v>
      </c>
      <c r="AU141" s="13">
        <f>SUMIFS('Retiro Mensual'!$E$2:$E$2629,'Retiro Mensual'!$A$2:$A$2629,AU$4,'Retiro Mensual'!$B$2:$B$2629,$B141,'Retiro Mensual'!$C$2:$C$2629,AU$5)</f>
        <v>0</v>
      </c>
      <c r="AV141" s="13">
        <f>SUMIFS('Retiro Mensual'!$E$2:$E$2629,'Retiro Mensual'!$A$2:$A$2629,AV$4,'Retiro Mensual'!$B$2:$B$2629,$B141,'Retiro Mensual'!$C$2:$C$2629,AV$5)</f>
        <v>0</v>
      </c>
      <c r="AW141" s="13">
        <f>SUMIFS('Retiro Mensual'!$E$2:$E$2629,'Retiro Mensual'!$A$2:$A$2629,AW$4,'Retiro Mensual'!$B$2:$B$2629,$B141,'Retiro Mensual'!$C$2:$C$2629,AW$5)</f>
        <v>0</v>
      </c>
      <c r="AX141" s="13">
        <f>SUMIFS('Retiro Mensual'!$E$2:$E$2629,'Retiro Mensual'!$A$2:$A$2629,AX$4,'Retiro Mensual'!$B$2:$B$2629,$B141,'Retiro Mensual'!$C$2:$C$2629,AX$5)</f>
        <v>0</v>
      </c>
      <c r="AY141" s="14">
        <f>SUMIFS('Retiro Mensual'!$E$2:$E$2629,'Retiro Mensual'!$A$2:$A$2629,AY$4,'Retiro Mensual'!$B$2:$B$2629,$B141,'Retiro Mensual'!$C$2:$C$2629,AY$5)</f>
        <v>0</v>
      </c>
      <c r="AZ141" s="12">
        <f>SUMIFS('Retiro Mensual'!$E$2:$E$2629,'Retiro Mensual'!$A$2:$A$2629,AZ$4,'Retiro Mensual'!$B$2:$B$2629,$B141,'Retiro Mensual'!$C$2:$C$2629,AZ$5)</f>
        <v>0</v>
      </c>
      <c r="BA141" s="13">
        <f>SUMIFS('Retiro Mensual'!$E$2:$E$2629,'Retiro Mensual'!$A$2:$A$2629,BA$4,'Retiro Mensual'!$B$2:$B$2629,$B141,'Retiro Mensual'!$C$2:$C$2629,BA$5)</f>
        <v>0</v>
      </c>
      <c r="BB141" s="13">
        <f>SUMIFS('Retiro Mensual'!$E$2:$E$2629,'Retiro Mensual'!$A$2:$A$2629,BB$4,'Retiro Mensual'!$B$2:$B$2629,$B141,'Retiro Mensual'!$C$2:$C$2629,BB$5)</f>
        <v>0</v>
      </c>
      <c r="BC141" s="13">
        <f>SUMIFS('Retiro Mensual'!$E$2:$E$2629,'Retiro Mensual'!$A$2:$A$2629,BC$4,'Retiro Mensual'!$B$2:$B$2629,$B141,'Retiro Mensual'!$C$2:$C$2629,BC$5)</f>
        <v>0</v>
      </c>
      <c r="BD141" s="13">
        <f>SUMIFS('Retiro Mensual'!$E$2:$E$2629,'Retiro Mensual'!$A$2:$A$2629,BD$4,'Retiro Mensual'!$B$2:$B$2629,$B141,'Retiro Mensual'!$C$2:$C$2629,BD$5)</f>
        <v>0</v>
      </c>
      <c r="BE141" s="13">
        <f>SUMIFS('Retiro Mensual'!$E$2:$E$2629,'Retiro Mensual'!$A$2:$A$2629,BE$4,'Retiro Mensual'!$B$2:$B$2629,$B141,'Retiro Mensual'!$C$2:$C$2629,BE$5)</f>
        <v>0</v>
      </c>
      <c r="BF141" s="13">
        <f>SUMIFS('Retiro Mensual'!$E$2:$E$2629,'Retiro Mensual'!$A$2:$A$2629,BF$4,'Retiro Mensual'!$B$2:$B$2629,$B141,'Retiro Mensual'!$C$2:$C$2629,BF$5)</f>
        <v>0</v>
      </c>
      <c r="BG141" s="13">
        <f>SUMIFS('Retiro Mensual'!$E$2:$E$2629,'Retiro Mensual'!$A$2:$A$2629,BG$4,'Retiro Mensual'!$B$2:$B$2629,$B141,'Retiro Mensual'!$C$2:$C$2629,BG$5)</f>
        <v>0</v>
      </c>
      <c r="BH141" s="13">
        <f>SUMIFS('Retiro Mensual'!$E$2:$E$2629,'Retiro Mensual'!$A$2:$A$2629,BH$4,'Retiro Mensual'!$B$2:$B$2629,$B141,'Retiro Mensual'!$C$2:$C$2629,BH$5)</f>
        <v>0</v>
      </c>
      <c r="BI141" s="13">
        <f>SUMIFS('Retiro Mensual'!$E$2:$E$2629,'Retiro Mensual'!$A$2:$A$2629,BI$4,'Retiro Mensual'!$B$2:$B$2629,$B141,'Retiro Mensual'!$C$2:$C$2629,BI$5)</f>
        <v>0</v>
      </c>
      <c r="BJ141" s="13">
        <f>SUMIFS('Retiro Mensual'!$E$2:$E$2629,'Retiro Mensual'!$A$2:$A$2629,BJ$4,'Retiro Mensual'!$B$2:$B$2629,$B141,'Retiro Mensual'!$C$2:$C$2629,BJ$5)</f>
        <v>0</v>
      </c>
      <c r="BK141" s="14">
        <f>SUMIFS('Retiro Mensual'!$E$2:$E$2629,'Retiro Mensual'!$A$2:$A$2629,BK$4,'Retiro Mensual'!$B$2:$B$2629,$B141,'Retiro Mensual'!$C$2:$C$2629,BK$5)</f>
        <v>0</v>
      </c>
      <c r="BL141" s="12">
        <f>SUMIFS('Retiro Mensual'!$E$2:$E$2629,'Retiro Mensual'!$A$2:$A$2629,BL$4,'Retiro Mensual'!$B$2:$B$2629,$B141,'Retiro Mensual'!$C$2:$C$2629,BL$5)</f>
        <v>0</v>
      </c>
      <c r="BM141" s="13">
        <f>SUMIFS('Retiro Mensual'!$E$2:$E$2629,'Retiro Mensual'!$A$2:$A$2629,BM$4,'Retiro Mensual'!$B$2:$B$2629,$B141,'Retiro Mensual'!$C$2:$C$2629,BM$5)</f>
        <v>0</v>
      </c>
      <c r="BN141" s="13">
        <f>SUMIFS('Retiro Mensual'!$E$2:$E$2629,'Retiro Mensual'!$A$2:$A$2629,BN$4,'Retiro Mensual'!$B$2:$B$2629,$B141,'Retiro Mensual'!$C$2:$C$2629,BN$5)</f>
        <v>0</v>
      </c>
      <c r="BO141" s="13">
        <f>SUMIFS('Retiro Mensual'!$E$2:$E$2629,'Retiro Mensual'!$A$2:$A$2629,BO$4,'Retiro Mensual'!$B$2:$B$2629,$B141,'Retiro Mensual'!$C$2:$C$2629,BO$5)</f>
        <v>0</v>
      </c>
      <c r="BP141" s="13">
        <f>SUMIFS('Retiro Mensual'!$E$2:$E$2629,'Retiro Mensual'!$A$2:$A$2629,BP$4,'Retiro Mensual'!$B$2:$B$2629,$B141,'Retiro Mensual'!$C$2:$C$2629,BP$5)</f>
        <v>0</v>
      </c>
      <c r="BQ141" s="13">
        <f>SUMIFS('Retiro Mensual'!$E$2:$E$2629,'Retiro Mensual'!$A$2:$A$2629,BQ$4,'Retiro Mensual'!$B$2:$B$2629,$B141,'Retiro Mensual'!$C$2:$C$2629,BQ$5)</f>
        <v>0</v>
      </c>
      <c r="BR141" s="13">
        <f>SUMIFS('Retiro Mensual'!$E$2:$E$2629,'Retiro Mensual'!$A$2:$A$2629,BR$4,'Retiro Mensual'!$B$2:$B$2629,$B141,'Retiro Mensual'!$C$2:$C$2629,BR$5)</f>
        <v>0</v>
      </c>
      <c r="BS141" s="13">
        <f>SUMIFS('Retiro Mensual'!$E$2:$E$2629,'Retiro Mensual'!$A$2:$A$2629,BS$4,'Retiro Mensual'!$B$2:$B$2629,$B141,'Retiro Mensual'!$C$2:$C$2629,BS$5)</f>
        <v>0</v>
      </c>
      <c r="BT141" s="13">
        <f>SUMIFS('Retiro Mensual'!$E$2:$E$2629,'Retiro Mensual'!$A$2:$A$2629,BT$4,'Retiro Mensual'!$B$2:$B$2629,$B141,'Retiro Mensual'!$C$2:$C$2629,BT$5)</f>
        <v>0</v>
      </c>
      <c r="BU141" s="13">
        <f>SUMIFS('Retiro Mensual'!$E$2:$E$2629,'Retiro Mensual'!$A$2:$A$2629,BU$4,'Retiro Mensual'!$B$2:$B$2629,$B141,'Retiro Mensual'!$C$2:$C$2629,BU$5)</f>
        <v>0</v>
      </c>
      <c r="BV141" s="13">
        <f>SUMIFS('Retiro Mensual'!$E$2:$E$2629,'Retiro Mensual'!$A$2:$A$2629,BV$4,'Retiro Mensual'!$B$2:$B$2629,$B141,'Retiro Mensual'!$C$2:$C$2629,BV$5)</f>
        <v>0</v>
      </c>
      <c r="BW141" s="14">
        <f>SUMIFS('Retiro Mensual'!$E$2:$E$2629,'Retiro Mensual'!$A$2:$A$2629,BW$4,'Retiro Mensual'!$B$2:$B$2629,$B141,'Retiro Mensual'!$C$2:$C$2629,BW$5)</f>
        <v>0</v>
      </c>
      <c r="BX141" s="13"/>
      <c r="BY141" s="12">
        <f>SUMIFS('Compra Ventas'!$E$2:$E$2700,'Compra Ventas'!$A$2:$A$2700,BY$4,'Compra Ventas'!$B$2:$B$2700,$B141,'Compra Ventas'!$C$2:$C$2700,BY$5)</f>
        <v>0</v>
      </c>
      <c r="BZ141" s="13">
        <f>SUMIFS('Compra Ventas'!$E$2:$E$2700,'Compra Ventas'!$A$2:$A$2700,BZ$4,'Compra Ventas'!$B$2:$B$2700,$B141,'Compra Ventas'!$C$2:$C$2700,BZ$5)</f>
        <v>0</v>
      </c>
      <c r="CA141" s="13">
        <f>SUMIFS('Compra Ventas'!$E$2:$E$2700,'Compra Ventas'!$A$2:$A$2700,CA$4,'Compra Ventas'!$B$2:$B$2700,$B141,'Compra Ventas'!$C$2:$C$2700,CA$5)</f>
        <v>0</v>
      </c>
      <c r="CB141" s="13">
        <f>SUMIFS('Compra Ventas'!$E$2:$E$2700,'Compra Ventas'!$A$2:$A$2700,CB$4,'Compra Ventas'!$B$2:$B$2700,$B141,'Compra Ventas'!$C$2:$C$2700,CB$5)</f>
        <v>0</v>
      </c>
      <c r="CC141" s="13">
        <f>SUMIFS('Compra Ventas'!$E$2:$E$2700,'Compra Ventas'!$A$2:$A$2700,CC$4,'Compra Ventas'!$B$2:$B$2700,$B141,'Compra Ventas'!$C$2:$C$2700,CC$5)</f>
        <v>0</v>
      </c>
      <c r="CD141" s="13">
        <f>SUMIFS('Compra Ventas'!$E$2:$E$2700,'Compra Ventas'!$A$2:$A$2700,CD$4,'Compra Ventas'!$B$2:$B$2700,$B141,'Compra Ventas'!$C$2:$C$2700,CD$5)</f>
        <v>0</v>
      </c>
      <c r="CE141" s="13">
        <f>SUMIFS('Compra Ventas'!$E$2:$E$2700,'Compra Ventas'!$A$2:$A$2700,CE$4,'Compra Ventas'!$B$2:$B$2700,$B141,'Compra Ventas'!$C$2:$C$2700,CE$5)</f>
        <v>0</v>
      </c>
      <c r="CF141" s="13">
        <f>SUMIFS('Compra Ventas'!$E$2:$E$2700,'Compra Ventas'!$A$2:$A$2700,CF$4,'Compra Ventas'!$B$2:$B$2700,$B141,'Compra Ventas'!$C$2:$C$2700,CF$5)</f>
        <v>0</v>
      </c>
      <c r="CG141" s="13">
        <f>SUMIFS('Compra Ventas'!$E$2:$E$2700,'Compra Ventas'!$A$2:$A$2700,CG$4,'Compra Ventas'!$B$2:$B$2700,$B141,'Compra Ventas'!$C$2:$C$2700,CG$5)</f>
        <v>0</v>
      </c>
      <c r="CH141" s="13">
        <f>SUMIFS('Compra Ventas'!$E$2:$E$2700,'Compra Ventas'!$A$2:$A$2700,CH$4,'Compra Ventas'!$B$2:$B$2700,$B141,'Compra Ventas'!$C$2:$C$2700,CH$5)</f>
        <v>0</v>
      </c>
      <c r="CI141" s="13">
        <f>SUMIFS('Compra Ventas'!$E$2:$E$2700,'Compra Ventas'!$A$2:$A$2700,CI$4,'Compra Ventas'!$B$2:$B$2700,$B141,'Compra Ventas'!$C$2:$C$2700,CI$5)</f>
        <v>0</v>
      </c>
      <c r="CJ141" s="14">
        <f>SUMIFS('Compra Ventas'!$E$2:$E$2700,'Compra Ventas'!$A$2:$A$2700,CJ$4,'Compra Ventas'!$B$2:$B$2700,$B141,'Compra Ventas'!$C$2:$C$2700,CJ$5)</f>
        <v>0</v>
      </c>
      <c r="CK141" s="12">
        <f>SUMIFS('Compra Ventas'!$E$2:$E$2700,'Compra Ventas'!$A$2:$A$2700,CK$4,'Compra Ventas'!$B$2:$B$2700,$B141,'Compra Ventas'!$C$2:$C$2700,CK$5)</f>
        <v>0</v>
      </c>
      <c r="CL141" s="13">
        <f>SUMIFS('Compra Ventas'!$E$2:$E$2700,'Compra Ventas'!$A$2:$A$2700,CL$4,'Compra Ventas'!$B$2:$B$2700,$B141,'Compra Ventas'!$C$2:$C$2700,CL$5)</f>
        <v>0</v>
      </c>
      <c r="CM141" s="13">
        <f>SUMIFS('Compra Ventas'!$E$2:$E$2700,'Compra Ventas'!$A$2:$A$2700,CM$4,'Compra Ventas'!$B$2:$B$2700,$B141,'Compra Ventas'!$C$2:$C$2700,CM$5)</f>
        <v>0</v>
      </c>
      <c r="CN141" s="13">
        <f>SUMIFS('Compra Ventas'!$E$2:$E$2700,'Compra Ventas'!$A$2:$A$2700,CN$4,'Compra Ventas'!$B$2:$B$2700,$B141,'Compra Ventas'!$C$2:$C$2700,CN$5)</f>
        <v>0</v>
      </c>
      <c r="CO141" s="13">
        <f>SUMIFS('Compra Ventas'!$E$2:$E$2700,'Compra Ventas'!$A$2:$A$2700,CO$4,'Compra Ventas'!$B$2:$B$2700,$B141,'Compra Ventas'!$C$2:$C$2700,CO$5)</f>
        <v>0</v>
      </c>
      <c r="CP141" s="13">
        <f>SUMIFS('Compra Ventas'!$E$2:$E$2700,'Compra Ventas'!$A$2:$A$2700,CP$4,'Compra Ventas'!$B$2:$B$2700,$B141,'Compra Ventas'!$C$2:$C$2700,CP$5)</f>
        <v>0</v>
      </c>
      <c r="CQ141" s="13">
        <f>SUMIFS('Compra Ventas'!$E$2:$E$2700,'Compra Ventas'!$A$2:$A$2700,CQ$4,'Compra Ventas'!$B$2:$B$2700,$B141,'Compra Ventas'!$C$2:$C$2700,CQ$5)</f>
        <v>0</v>
      </c>
      <c r="CR141" s="13">
        <f>SUMIFS('Compra Ventas'!$E$2:$E$2700,'Compra Ventas'!$A$2:$A$2700,CR$4,'Compra Ventas'!$B$2:$B$2700,$B141,'Compra Ventas'!$C$2:$C$2700,CR$5)</f>
        <v>0</v>
      </c>
      <c r="CS141" s="13">
        <f>SUMIFS('Compra Ventas'!$E$2:$E$2700,'Compra Ventas'!$A$2:$A$2700,CS$4,'Compra Ventas'!$B$2:$B$2700,$B141,'Compra Ventas'!$C$2:$C$2700,CS$5)</f>
        <v>0</v>
      </c>
      <c r="CT141" s="13">
        <f>SUMIFS('Compra Ventas'!$E$2:$E$2700,'Compra Ventas'!$A$2:$A$2700,CT$4,'Compra Ventas'!$B$2:$B$2700,$B141,'Compra Ventas'!$C$2:$C$2700,CT$5)</f>
        <v>0</v>
      </c>
      <c r="CU141" s="13">
        <f>SUMIFS('Compra Ventas'!$E$2:$E$2700,'Compra Ventas'!$A$2:$A$2700,CU$4,'Compra Ventas'!$B$2:$B$2700,$B141,'Compra Ventas'!$C$2:$C$2700,CU$5)</f>
        <v>0</v>
      </c>
      <c r="CV141" s="14">
        <f>SUMIFS('Compra Ventas'!$E$2:$E$2700,'Compra Ventas'!$A$2:$A$2700,CV$4,'Compra Ventas'!$B$2:$B$2700,$B141,'Compra Ventas'!$C$2:$C$2700,CV$5)</f>
        <v>0</v>
      </c>
      <c r="CW141" s="12">
        <f>SUMIFS('Compra Ventas'!$E$2:$E$2700,'Compra Ventas'!$A$2:$A$2700,CW$4,'Compra Ventas'!$B$2:$B$2700,$B141,'Compra Ventas'!$C$2:$C$2700,CW$5)</f>
        <v>0</v>
      </c>
      <c r="CX141" s="13">
        <f>SUMIFS('Compra Ventas'!$E$2:$E$2700,'Compra Ventas'!$A$2:$A$2700,CX$4,'Compra Ventas'!$B$2:$B$2700,$B141,'Compra Ventas'!$C$2:$C$2700,CX$5)</f>
        <v>0</v>
      </c>
      <c r="CY141" s="13">
        <f>SUMIFS('Compra Ventas'!$E$2:$E$2700,'Compra Ventas'!$A$2:$A$2700,CY$4,'Compra Ventas'!$B$2:$B$2700,$B141,'Compra Ventas'!$C$2:$C$2700,CY$5)</f>
        <v>0</v>
      </c>
      <c r="CZ141" s="13">
        <f>SUMIFS('Compra Ventas'!$E$2:$E$2700,'Compra Ventas'!$A$2:$A$2700,CZ$4,'Compra Ventas'!$B$2:$B$2700,$B141,'Compra Ventas'!$C$2:$C$2700,CZ$5)</f>
        <v>0</v>
      </c>
      <c r="DA141" s="13">
        <f>SUMIFS('Compra Ventas'!$E$2:$E$2700,'Compra Ventas'!$A$2:$A$2700,DA$4,'Compra Ventas'!$B$2:$B$2700,$B141,'Compra Ventas'!$C$2:$C$2700,DA$5)</f>
        <v>0</v>
      </c>
      <c r="DB141" s="13">
        <f>SUMIFS('Compra Ventas'!$E$2:$E$2700,'Compra Ventas'!$A$2:$A$2700,DB$4,'Compra Ventas'!$B$2:$B$2700,$B141,'Compra Ventas'!$C$2:$C$2700,DB$5)</f>
        <v>0</v>
      </c>
      <c r="DC141" s="13">
        <f>SUMIFS('Compra Ventas'!$E$2:$E$2700,'Compra Ventas'!$A$2:$A$2700,DC$4,'Compra Ventas'!$B$2:$B$2700,$B141,'Compra Ventas'!$C$2:$C$2700,DC$5)</f>
        <v>0</v>
      </c>
      <c r="DD141" s="13">
        <f>SUMIFS('Compra Ventas'!$E$2:$E$2700,'Compra Ventas'!$A$2:$A$2700,DD$4,'Compra Ventas'!$B$2:$B$2700,$B141,'Compra Ventas'!$C$2:$C$2700,DD$5)</f>
        <v>0</v>
      </c>
      <c r="DE141" s="13">
        <f>SUMIFS('Compra Ventas'!$E$2:$E$2700,'Compra Ventas'!$A$2:$A$2700,DE$4,'Compra Ventas'!$B$2:$B$2700,$B141,'Compra Ventas'!$C$2:$C$2700,DE$5)</f>
        <v>0</v>
      </c>
      <c r="DF141" s="13">
        <f>SUMIFS('Compra Ventas'!$E$2:$E$2700,'Compra Ventas'!$A$2:$A$2700,DF$4,'Compra Ventas'!$B$2:$B$2700,$B141,'Compra Ventas'!$C$2:$C$2700,DF$5)</f>
        <v>0</v>
      </c>
      <c r="DG141" s="13">
        <f>SUMIFS('Compra Ventas'!$E$2:$E$2700,'Compra Ventas'!$A$2:$A$2700,DG$4,'Compra Ventas'!$B$2:$B$2700,$B141,'Compra Ventas'!$C$2:$C$2700,DG$5)</f>
        <v>0</v>
      </c>
      <c r="DH141" s="14">
        <f>SUMIFS('Compra Ventas'!$E$2:$E$2700,'Compra Ventas'!$A$2:$A$2700,DH$4,'Compra Ventas'!$B$2:$B$2700,$B141,'Compra Ventas'!$C$2:$C$2700,DH$5)</f>
        <v>0</v>
      </c>
      <c r="DI141" s="84"/>
      <c r="DJ141" s="98">
        <f>SUMIFS('Ajuste Ciclado'!D$5:D$47,'Ajuste Ciclado'!$C$5:$C$47,Balance!DJ$4,'Ajuste Ciclado'!$B$5:$B$47,Balance!$B141)</f>
        <v>0</v>
      </c>
      <c r="DK141" s="99">
        <f>SUMIFS('Ajuste Ciclado'!E$5:E$47,'Ajuste Ciclado'!$C$5:$C$47,Balance!DK$4,'Ajuste Ciclado'!$B$5:$B$47,Balance!$B141)</f>
        <v>0</v>
      </c>
      <c r="DL141" s="99">
        <f>SUMIFS('Ajuste Ciclado'!F$5:F$47,'Ajuste Ciclado'!$C$5:$C$47,Balance!DL$4,'Ajuste Ciclado'!$B$5:$B$47,Balance!$B141)</f>
        <v>0</v>
      </c>
      <c r="DM141" s="99">
        <f>SUMIFS('Ajuste Ciclado'!G$5:G$47,'Ajuste Ciclado'!$C$5:$C$47,Balance!DM$4,'Ajuste Ciclado'!$B$5:$B$47,Balance!$B141)</f>
        <v>0</v>
      </c>
      <c r="DN141" s="99">
        <f>SUMIFS('Ajuste Ciclado'!H$5:H$47,'Ajuste Ciclado'!$C$5:$C$47,Balance!DN$4,'Ajuste Ciclado'!$B$5:$B$47,Balance!$B141)</f>
        <v>0</v>
      </c>
      <c r="DO141" s="99">
        <f>SUMIFS('Ajuste Ciclado'!I$5:I$47,'Ajuste Ciclado'!$C$5:$C$47,Balance!DO$4,'Ajuste Ciclado'!$B$5:$B$47,Balance!$B141)</f>
        <v>0</v>
      </c>
      <c r="DP141" s="99">
        <f>SUMIFS('Ajuste Ciclado'!J$5:J$47,'Ajuste Ciclado'!$C$5:$C$47,Balance!DP$4,'Ajuste Ciclado'!$B$5:$B$47,Balance!$B141)</f>
        <v>0</v>
      </c>
      <c r="DQ141" s="99">
        <f>SUMIFS('Ajuste Ciclado'!K$5:K$47,'Ajuste Ciclado'!$C$5:$C$47,Balance!DQ$4,'Ajuste Ciclado'!$B$5:$B$47,Balance!$B141)</f>
        <v>0</v>
      </c>
      <c r="DR141" s="99">
        <f>SUMIFS('Ajuste Ciclado'!L$5:L$47,'Ajuste Ciclado'!$C$5:$C$47,Balance!DR$4,'Ajuste Ciclado'!$B$5:$B$47,Balance!$B141)</f>
        <v>0</v>
      </c>
      <c r="DS141" s="99">
        <f>SUMIFS('Ajuste Ciclado'!M$5:M$47,'Ajuste Ciclado'!$C$5:$C$47,Balance!DS$4,'Ajuste Ciclado'!$B$5:$B$47,Balance!$B141)</f>
        <v>0</v>
      </c>
      <c r="DT141" s="99">
        <f>SUMIFS('Ajuste Ciclado'!N$5:N$47,'Ajuste Ciclado'!$C$5:$C$47,Balance!DT$4,'Ajuste Ciclado'!$B$5:$B$47,Balance!$B141)</f>
        <v>0</v>
      </c>
      <c r="DU141" s="100">
        <f>SUMIFS('Ajuste Ciclado'!O$5:O$47,'Ajuste Ciclado'!$C$5:$C$47,Balance!DU$4,'Ajuste Ciclado'!$B$5:$B$47,Balance!$B141)</f>
        <v>0</v>
      </c>
      <c r="DV141" s="98">
        <f>SUMIFS('Ajuste Ciclado'!D$5:D$47,'Ajuste Ciclado'!$C$5:$C$47,Balance!DV$4,'Ajuste Ciclado'!$B$5:$B$47,Balance!$B141)</f>
        <v>0</v>
      </c>
      <c r="DW141" s="99">
        <f>SUMIFS('Ajuste Ciclado'!E$5:E$47,'Ajuste Ciclado'!$C$5:$C$47,Balance!DW$4,'Ajuste Ciclado'!$B$5:$B$47,Balance!$B141)</f>
        <v>0</v>
      </c>
      <c r="DX141" s="99">
        <f>SUMIFS('Ajuste Ciclado'!F$5:F$47,'Ajuste Ciclado'!$C$5:$C$47,Balance!DX$4,'Ajuste Ciclado'!$B$5:$B$47,Balance!$B141)</f>
        <v>0</v>
      </c>
      <c r="DY141" s="99">
        <f>SUMIFS('Ajuste Ciclado'!G$5:G$47,'Ajuste Ciclado'!$C$5:$C$47,Balance!DY$4,'Ajuste Ciclado'!$B$5:$B$47,Balance!$B141)</f>
        <v>0</v>
      </c>
      <c r="DZ141" s="99">
        <f>SUMIFS('Ajuste Ciclado'!H$5:H$47,'Ajuste Ciclado'!$C$5:$C$47,Balance!DZ$4,'Ajuste Ciclado'!$B$5:$B$47,Balance!$B141)</f>
        <v>0</v>
      </c>
      <c r="EA141" s="99">
        <f>SUMIFS('Ajuste Ciclado'!I$5:I$47,'Ajuste Ciclado'!$C$5:$C$47,Balance!EA$4,'Ajuste Ciclado'!$B$5:$B$47,Balance!$B141)</f>
        <v>0</v>
      </c>
      <c r="EB141" s="99">
        <f>SUMIFS('Ajuste Ciclado'!J$5:J$47,'Ajuste Ciclado'!$C$5:$C$47,Balance!EB$4,'Ajuste Ciclado'!$B$5:$B$47,Balance!$B141)</f>
        <v>0</v>
      </c>
      <c r="EC141" s="99">
        <f>SUMIFS('Ajuste Ciclado'!K$5:K$47,'Ajuste Ciclado'!$C$5:$C$47,Balance!EC$4,'Ajuste Ciclado'!$B$5:$B$47,Balance!$B141)</f>
        <v>0</v>
      </c>
      <c r="ED141" s="99">
        <f>SUMIFS('Ajuste Ciclado'!L$5:L$47,'Ajuste Ciclado'!$C$5:$C$47,Balance!ED$4,'Ajuste Ciclado'!$B$5:$B$47,Balance!$B141)</f>
        <v>0</v>
      </c>
      <c r="EE141" s="99">
        <f>SUMIFS('Ajuste Ciclado'!M$5:M$47,'Ajuste Ciclado'!$C$5:$C$47,Balance!EE$4,'Ajuste Ciclado'!$B$5:$B$47,Balance!$B141)</f>
        <v>0</v>
      </c>
      <c r="EF141" s="99">
        <f>SUMIFS('Ajuste Ciclado'!N$5:N$47,'Ajuste Ciclado'!$C$5:$C$47,Balance!EF$4,'Ajuste Ciclado'!$B$5:$B$47,Balance!$B141)</f>
        <v>0</v>
      </c>
      <c r="EG141" s="100">
        <f>SUMIFS('Ajuste Ciclado'!O$5:O$47,'Ajuste Ciclado'!$C$5:$C$47,Balance!EG$4,'Ajuste Ciclado'!$B$5:$B$47,Balance!$B141)</f>
        <v>0</v>
      </c>
      <c r="EH141" s="98">
        <f>SUMIFS('Ajuste Ciclado'!D$5:D$47,'Ajuste Ciclado'!$C$5:$C$47,Balance!EH$4,'Ajuste Ciclado'!$B$5:$B$47,Balance!$B141)</f>
        <v>0</v>
      </c>
      <c r="EI141" s="99">
        <f>SUMIFS('Ajuste Ciclado'!E$5:E$47,'Ajuste Ciclado'!$C$5:$C$47,Balance!EI$4,'Ajuste Ciclado'!$B$5:$B$47,Balance!$B141)</f>
        <v>0</v>
      </c>
      <c r="EJ141" s="99">
        <f>SUMIFS('Ajuste Ciclado'!F$5:F$47,'Ajuste Ciclado'!$C$5:$C$47,Balance!EJ$4,'Ajuste Ciclado'!$B$5:$B$47,Balance!$B141)</f>
        <v>0</v>
      </c>
      <c r="EK141" s="99">
        <f>SUMIFS('Ajuste Ciclado'!G$5:G$47,'Ajuste Ciclado'!$C$5:$C$47,Balance!EK$4,'Ajuste Ciclado'!$B$5:$B$47,Balance!$B141)</f>
        <v>0</v>
      </c>
      <c r="EL141" s="99">
        <f>SUMIFS('Ajuste Ciclado'!H$5:H$47,'Ajuste Ciclado'!$C$5:$C$47,Balance!EL$4,'Ajuste Ciclado'!$B$5:$B$47,Balance!$B141)</f>
        <v>0</v>
      </c>
      <c r="EM141" s="99">
        <f>SUMIFS('Ajuste Ciclado'!I$5:I$47,'Ajuste Ciclado'!$C$5:$C$47,Balance!EM$4,'Ajuste Ciclado'!$B$5:$B$47,Balance!$B141)</f>
        <v>0</v>
      </c>
      <c r="EN141" s="99">
        <f>SUMIFS('Ajuste Ciclado'!J$5:J$47,'Ajuste Ciclado'!$C$5:$C$47,Balance!EN$4,'Ajuste Ciclado'!$B$5:$B$47,Balance!$B141)</f>
        <v>0</v>
      </c>
      <c r="EO141" s="99">
        <f>SUMIFS('Ajuste Ciclado'!K$5:K$47,'Ajuste Ciclado'!$C$5:$C$47,Balance!EO$4,'Ajuste Ciclado'!$B$5:$B$47,Balance!$B141)</f>
        <v>0</v>
      </c>
      <c r="EP141" s="99">
        <f>SUMIFS('Ajuste Ciclado'!L$5:L$47,'Ajuste Ciclado'!$C$5:$C$47,Balance!EP$4,'Ajuste Ciclado'!$B$5:$B$47,Balance!$B141)</f>
        <v>0</v>
      </c>
      <c r="EQ141" s="99">
        <f>SUMIFS('Ajuste Ciclado'!M$5:M$47,'Ajuste Ciclado'!$C$5:$C$47,Balance!EQ$4,'Ajuste Ciclado'!$B$5:$B$47,Balance!$B141)</f>
        <v>0</v>
      </c>
      <c r="ER141" s="99">
        <f>SUMIFS('Ajuste Ciclado'!N$5:N$47,'Ajuste Ciclado'!$C$5:$C$47,Balance!ER$4,'Ajuste Ciclado'!$B$5:$B$47,Balance!$B141)</f>
        <v>0</v>
      </c>
      <c r="ES141" s="100">
        <f>SUMIFS('Ajuste Ciclado'!O$5:O$47,'Ajuste Ciclado'!$C$5:$C$47,Balance!ES$4,'Ajuste Ciclado'!$B$5:$B$47,Balance!$B141)</f>
        <v>0</v>
      </c>
      <c r="ET141" s="84"/>
      <c r="EU141" s="12">
        <f t="shared" si="279"/>
        <v>34539.363087948957</v>
      </c>
      <c r="EV141" s="13">
        <f t="shared" si="244"/>
        <v>41381.957647577467</v>
      </c>
      <c r="EW141" s="13">
        <f t="shared" si="245"/>
        <v>31880.952834179559</v>
      </c>
      <c r="EX141" s="13">
        <f t="shared" si="246"/>
        <v>26877.397509267132</v>
      </c>
      <c r="EY141" s="13">
        <f t="shared" si="247"/>
        <v>19507.49421779508</v>
      </c>
      <c r="EZ141" s="13">
        <f t="shared" si="248"/>
        <v>9048.0551075667863</v>
      </c>
      <c r="FA141" s="13">
        <f t="shared" si="249"/>
        <v>10770.443949062919</v>
      </c>
      <c r="FB141" s="13">
        <f t="shared" si="250"/>
        <v>24615.889027779562</v>
      </c>
      <c r="FC141" s="13">
        <f t="shared" si="251"/>
        <v>25802.82949582746</v>
      </c>
      <c r="FD141" s="13">
        <f t="shared" si="252"/>
        <v>7090.8116863653831</v>
      </c>
      <c r="FE141" s="13">
        <f t="shared" si="253"/>
        <v>1424.858068070668</v>
      </c>
      <c r="FF141" s="14">
        <f t="shared" si="254"/>
        <v>2681.6039960119451</v>
      </c>
      <c r="FG141" s="12">
        <f t="shared" si="255"/>
        <v>34613.372727377027</v>
      </c>
      <c r="FH141" s="13">
        <f t="shared" si="256"/>
        <v>41730.207108831433</v>
      </c>
      <c r="FI141" s="13">
        <f t="shared" si="257"/>
        <v>32239.272514939879</v>
      </c>
      <c r="FJ141" s="13">
        <f t="shared" si="258"/>
        <v>28550.465914640568</v>
      </c>
      <c r="FK141" s="13">
        <f t="shared" si="259"/>
        <v>19041.305743146469</v>
      </c>
      <c r="FL141" s="13">
        <f t="shared" si="260"/>
        <v>9136.8430693915507</v>
      </c>
      <c r="FM141" s="13">
        <f t="shared" si="261"/>
        <v>11459.07547175617</v>
      </c>
      <c r="FN141" s="13">
        <f t="shared" si="262"/>
        <v>24774.28508246809</v>
      </c>
      <c r="FO141" s="13">
        <f t="shared" si="263"/>
        <v>26407.205845644661</v>
      </c>
      <c r="FP141" s="13">
        <f t="shared" si="264"/>
        <v>11054.42185052817</v>
      </c>
      <c r="FQ141" s="13">
        <f t="shared" si="265"/>
        <v>8870.5706458547174</v>
      </c>
      <c r="FR141" s="14">
        <f t="shared" si="266"/>
        <v>11974.686585396301</v>
      </c>
      <c r="FS141" s="12">
        <f t="shared" si="267"/>
        <v>34622.361181917928</v>
      </c>
      <c r="FT141" s="13">
        <f t="shared" si="268"/>
        <v>41742.315152425777</v>
      </c>
      <c r="FU141" s="13">
        <f t="shared" si="269"/>
        <v>32128.486368837639</v>
      </c>
      <c r="FV141" s="13">
        <f t="shared" si="270"/>
        <v>28337.24570702601</v>
      </c>
      <c r="FW141" s="13">
        <f t="shared" si="271"/>
        <v>19886.580800020001</v>
      </c>
      <c r="FX141" s="13">
        <f t="shared" si="272"/>
        <v>9882.7158452470958</v>
      </c>
      <c r="FY141" s="13">
        <f t="shared" si="273"/>
        <v>12596.724888787419</v>
      </c>
      <c r="FZ141" s="13">
        <f t="shared" si="274"/>
        <v>27562.961405338701</v>
      </c>
      <c r="GA141" s="13">
        <f t="shared" si="275"/>
        <v>28885.362020682322</v>
      </c>
      <c r="GB141" s="13">
        <f t="shared" si="276"/>
        <v>25021.345205103469</v>
      </c>
      <c r="GC141" s="13">
        <f t="shared" si="277"/>
        <v>18606.290504954992</v>
      </c>
      <c r="GD141" s="14">
        <f t="shared" si="278"/>
        <v>19760.956633690461</v>
      </c>
      <c r="GE141" s="84"/>
      <c r="GF141" s="12">
        <f t="shared" si="280"/>
        <v>235621.65662745293</v>
      </c>
      <c r="GG141" s="13">
        <f t="shared" si="280"/>
        <v>259851.71255997501</v>
      </c>
      <c r="GH141" s="14">
        <f t="shared" si="280"/>
        <v>299033.34571403178</v>
      </c>
      <c r="GI141" s="6">
        <f t="shared" si="281"/>
        <v>1</v>
      </c>
      <c r="GJ141" s="12">
        <f t="shared" si="282"/>
        <v>0</v>
      </c>
      <c r="GK141" s="13">
        <f t="shared" si="283"/>
        <v>0</v>
      </c>
      <c r="GL141" s="14">
        <f t="shared" si="284"/>
        <v>0</v>
      </c>
      <c r="GM141" s="84"/>
      <c r="GN141" s="66">
        <f t="shared" si="285"/>
        <v>0</v>
      </c>
      <c r="GO141" s="84"/>
      <c r="GP141" s="63" t="str" cm="1">
        <f t="array" ref="GP141">INDEX($GF$4:$GH$4,1,GI141)</f>
        <v>Sample 1</v>
      </c>
      <c r="GQ141" s="12">
        <f t="shared" si="188"/>
        <v>1424.858068070668</v>
      </c>
      <c r="GR141" s="13">
        <f t="shared" si="188"/>
        <v>2681.6039960119451</v>
      </c>
      <c r="GS141" s="14">
        <f t="shared" si="188"/>
        <v>7090.8116863653831</v>
      </c>
      <c r="GT141" s="12">
        <f t="shared" si="189"/>
        <v>8870.5706458547174</v>
      </c>
      <c r="GU141" s="13">
        <f t="shared" si="189"/>
        <v>9136.8430693915507</v>
      </c>
      <c r="GV141" s="14">
        <f t="shared" si="189"/>
        <v>11054.42185052817</v>
      </c>
      <c r="GW141" s="12">
        <f t="shared" si="190"/>
        <v>9882.7158452470958</v>
      </c>
      <c r="GX141" s="13">
        <f t="shared" si="190"/>
        <v>12596.724888787419</v>
      </c>
      <c r="GY141" s="14">
        <f t="shared" si="190"/>
        <v>18606.290504954992</v>
      </c>
      <c r="GZ141" s="84" t="str">
        <f t="shared" si="194"/>
        <v>Sample 1</v>
      </c>
      <c r="HA141" s="12">
        <f t="shared" si="286"/>
        <v>0</v>
      </c>
      <c r="HB141" s="13">
        <f t="shared" si="286"/>
        <v>0</v>
      </c>
      <c r="HC141" s="14">
        <f t="shared" si="286"/>
        <v>0</v>
      </c>
      <c r="HD141" s="6">
        <f t="shared" si="195"/>
        <v>0</v>
      </c>
      <c r="HE141" s="84" t="str">
        <f t="shared" si="196"/>
        <v>Ok</v>
      </c>
    </row>
    <row r="142" spans="2:213" hidden="1" x14ac:dyDescent="0.3">
      <c r="B142" s="84" t="s">
        <v>323</v>
      </c>
      <c r="C142" s="12">
        <f>SUMIFS(Inyecciones!$E$2:$E$14185,Inyecciones!$A$2:$A$14185,Balance!C$4,Inyecciones!$B$2:$B$14185,Balance!$B142,Inyecciones!$C$2:$C$14185,Balance!C$5)</f>
        <v>43199.553732101638</v>
      </c>
      <c r="D142" s="13">
        <f>SUMIFS(Inyecciones!$E$2:$E$14185,Inyecciones!$A$2:$A$14185,Balance!D$4,Inyecciones!$B$2:$B$14185,Balance!$B142,Inyecciones!$C$2:$C$14185,Balance!D$5)</f>
        <v>33910.101826797923</v>
      </c>
      <c r="E142" s="13">
        <f>SUMIFS(Inyecciones!$E$2:$E$14185,Inyecciones!$A$2:$A$14185,Balance!E$4,Inyecciones!$B$2:$B$14185,Balance!$B142,Inyecciones!$C$2:$C$14185,Balance!E$5)</f>
        <v>18283.13827609341</v>
      </c>
      <c r="F142" s="13">
        <f>SUMIFS(Inyecciones!$E$2:$E$14185,Inyecciones!$A$2:$A$14185,Balance!F$4,Inyecciones!$B$2:$B$14185,Balance!$B142,Inyecciones!$C$2:$C$14185,Balance!F$5)</f>
        <v>22726.322755797461</v>
      </c>
      <c r="G142" s="13">
        <f>SUMIFS(Inyecciones!$E$2:$E$14185,Inyecciones!$A$2:$A$14185,Balance!G$4,Inyecciones!$B$2:$B$14185,Balance!$B142,Inyecciones!$C$2:$C$14185,Balance!G$5)</f>
        <v>11544.55620801511</v>
      </c>
      <c r="H142" s="13">
        <f>SUMIFS(Inyecciones!$E$2:$E$14185,Inyecciones!$A$2:$A$14185,Balance!H$4,Inyecciones!$B$2:$B$14185,Balance!$B142,Inyecciones!$C$2:$C$14185,Balance!H$5)</f>
        <v>7072.5941560649644</v>
      </c>
      <c r="I142" s="13">
        <f>SUMIFS(Inyecciones!$E$2:$E$14185,Inyecciones!$A$2:$A$14185,Balance!I$4,Inyecciones!$B$2:$B$14185,Balance!$B142,Inyecciones!$C$2:$C$14185,Balance!I$5)</f>
        <v>9695.0536095440275</v>
      </c>
      <c r="J142" s="13">
        <f>SUMIFS(Inyecciones!$E$2:$E$14185,Inyecciones!$A$2:$A$14185,Balance!J$4,Inyecciones!$B$2:$B$14185,Balance!$B142,Inyecciones!$C$2:$C$14185,Balance!J$5)</f>
        <v>20834.826489407671</v>
      </c>
      <c r="K142" s="13">
        <f>SUMIFS(Inyecciones!$E$2:$E$14185,Inyecciones!$A$2:$A$14185,Balance!K$4,Inyecciones!$B$2:$B$14185,Balance!$B142,Inyecciones!$C$2:$C$14185,Balance!K$5)</f>
        <v>20778.959568738239</v>
      </c>
      <c r="L142" s="13">
        <f>SUMIFS(Inyecciones!$E$2:$E$14185,Inyecciones!$A$2:$A$14185,Balance!L$4,Inyecciones!$B$2:$B$14185,Balance!$B142,Inyecciones!$C$2:$C$14185,Balance!L$5)</f>
        <v>3602.3353303476251</v>
      </c>
      <c r="M142" s="13">
        <f>SUMIFS(Inyecciones!$E$2:$E$14185,Inyecciones!$A$2:$A$14185,Balance!M$4,Inyecciones!$B$2:$B$14185,Balance!$B142,Inyecciones!$C$2:$C$14185,Balance!M$5)</f>
        <v>2553.597972039634</v>
      </c>
      <c r="N142" s="14">
        <f>SUMIFS(Inyecciones!$E$2:$E$14185,Inyecciones!$A$2:$A$14185,Balance!N$4,Inyecciones!$B$2:$B$14185,Balance!$B142,Inyecciones!$C$2:$C$14185,Balance!N$5)</f>
        <v>4796.1409453766191</v>
      </c>
      <c r="O142" s="12">
        <f>SUMIFS(Inyecciones!$E$2:$E$14185,Inyecciones!$A$2:$A$14185,Balance!O$4,Inyecciones!$B$2:$B$14185,Balance!$B142,Inyecciones!$C$2:$C$14185,Balance!O$5)</f>
        <v>43281.137280745163</v>
      </c>
      <c r="P142" s="13">
        <f>SUMIFS(Inyecciones!$E$2:$E$14185,Inyecciones!$A$2:$A$14185,Balance!P$4,Inyecciones!$B$2:$B$14185,Balance!$B142,Inyecciones!$C$2:$C$14185,Balance!P$5)</f>
        <v>34025.568278273036</v>
      </c>
      <c r="Q142" s="13">
        <f>SUMIFS(Inyecciones!$E$2:$E$14185,Inyecciones!$A$2:$A$14185,Balance!Q$4,Inyecciones!$B$2:$B$14185,Balance!$B142,Inyecciones!$C$2:$C$14185,Balance!Q$5)</f>
        <v>18457.273881049769</v>
      </c>
      <c r="R142" s="13">
        <f>SUMIFS(Inyecciones!$E$2:$E$14185,Inyecciones!$A$2:$A$14185,Balance!R$4,Inyecciones!$B$2:$B$14185,Balance!$B142,Inyecciones!$C$2:$C$14185,Balance!R$5)</f>
        <v>23996.701291261081</v>
      </c>
      <c r="S142" s="13">
        <f>SUMIFS(Inyecciones!$E$2:$E$14185,Inyecciones!$A$2:$A$14185,Balance!S$4,Inyecciones!$B$2:$B$14185,Balance!$B142,Inyecciones!$C$2:$C$14185,Balance!S$5)</f>
        <v>11423.04634784392</v>
      </c>
      <c r="T142" s="13">
        <f>SUMIFS(Inyecciones!$E$2:$E$14185,Inyecciones!$A$2:$A$14185,Balance!T$4,Inyecciones!$B$2:$B$14185,Balance!$B142,Inyecciones!$C$2:$C$14185,Balance!T$5)</f>
        <v>7105.2107716545588</v>
      </c>
      <c r="U142" s="13">
        <f>SUMIFS(Inyecciones!$E$2:$E$14185,Inyecciones!$A$2:$A$14185,Balance!U$4,Inyecciones!$B$2:$B$14185,Balance!$B142,Inyecciones!$C$2:$C$14185,Balance!U$5)</f>
        <v>10082.003051959429</v>
      </c>
      <c r="V142" s="13">
        <f>SUMIFS(Inyecciones!$E$2:$E$14185,Inyecciones!$A$2:$A$14185,Balance!V$4,Inyecciones!$B$2:$B$14185,Balance!$B142,Inyecciones!$C$2:$C$14185,Balance!V$5)</f>
        <v>20961.580114044322</v>
      </c>
      <c r="W142" s="13">
        <f>SUMIFS(Inyecciones!$E$2:$E$14185,Inyecciones!$A$2:$A$14185,Balance!W$4,Inyecciones!$B$2:$B$14185,Balance!$B142,Inyecciones!$C$2:$C$14185,Balance!W$5)</f>
        <v>21081.750715908151</v>
      </c>
      <c r="X142" s="13">
        <f>SUMIFS(Inyecciones!$E$2:$E$14185,Inyecciones!$A$2:$A$14185,Balance!X$4,Inyecciones!$B$2:$B$14185,Balance!$B142,Inyecciones!$C$2:$C$14185,Balance!X$5)</f>
        <v>5346.4511585532273</v>
      </c>
      <c r="Y142" s="13">
        <f>SUMIFS(Inyecciones!$E$2:$E$14185,Inyecciones!$A$2:$A$14185,Balance!Y$4,Inyecciones!$B$2:$B$14185,Balance!$B142,Inyecciones!$C$2:$C$14185,Balance!Y$5)</f>
        <v>10340.033379182199</v>
      </c>
      <c r="Z142" s="14">
        <f>SUMIFS(Inyecciones!$E$2:$E$14185,Inyecciones!$A$2:$A$14185,Balance!Z$4,Inyecciones!$B$2:$B$14185,Balance!$B142,Inyecciones!$C$2:$C$14185,Balance!Z$5)</f>
        <v>15307.04384260028</v>
      </c>
      <c r="AA142" s="12">
        <f>SUMIFS(Inyecciones!$E$2:$E$14185,Inyecciones!$A$2:$A$14185,Balance!AA$4,Inyecciones!$B$2:$B$14185,Balance!$B142,Inyecciones!$C$2:$C$14185,Balance!AA$5)</f>
        <v>43297.636724878677</v>
      </c>
      <c r="AB142" s="13">
        <f>SUMIFS(Inyecciones!$E$2:$E$14185,Inyecciones!$A$2:$A$14185,Balance!AB$4,Inyecciones!$B$2:$B$14185,Balance!$B142,Inyecciones!$C$2:$C$14185,Balance!AB$5)</f>
        <v>34032.709543564903</v>
      </c>
      <c r="AC142" s="13">
        <f>SUMIFS(Inyecciones!$E$2:$E$14185,Inyecciones!$A$2:$A$14185,Balance!AC$4,Inyecciones!$B$2:$B$14185,Balance!$B142,Inyecciones!$C$2:$C$14185,Balance!AC$5)</f>
        <v>18382.41615095656</v>
      </c>
      <c r="AD142" s="13">
        <f>SUMIFS(Inyecciones!$E$2:$E$14185,Inyecciones!$A$2:$A$14185,Balance!AD$4,Inyecciones!$B$2:$B$14185,Balance!$B142,Inyecciones!$C$2:$C$14185,Balance!AD$5)</f>
        <v>23835.96747571597</v>
      </c>
      <c r="AE142" s="13">
        <f>SUMIFS(Inyecciones!$E$2:$E$14185,Inyecciones!$A$2:$A$14185,Balance!AE$4,Inyecciones!$B$2:$B$14185,Balance!$B142,Inyecciones!$C$2:$C$14185,Balance!AE$5)</f>
        <v>11714.554342946019</v>
      </c>
      <c r="AF142" s="13">
        <f>SUMIFS(Inyecciones!$E$2:$E$14185,Inyecciones!$A$2:$A$14185,Balance!AF$4,Inyecciones!$B$2:$B$14185,Balance!$B142,Inyecciones!$C$2:$C$14185,Balance!AF$5)</f>
        <v>7469.0129061329753</v>
      </c>
      <c r="AG142" s="13">
        <f>SUMIFS(Inyecciones!$E$2:$E$14185,Inyecciones!$A$2:$A$14185,Balance!AG$4,Inyecciones!$B$2:$B$14185,Balance!$B142,Inyecciones!$C$2:$C$14185,Balance!AG$5)</f>
        <v>10788.757773078651</v>
      </c>
      <c r="AH142" s="13">
        <f>SUMIFS(Inyecciones!$E$2:$E$14185,Inyecciones!$A$2:$A$14185,Balance!AH$4,Inyecciones!$B$2:$B$14185,Balance!$B142,Inyecciones!$C$2:$C$14185,Balance!AH$5)</f>
        <v>22938.12520009121</v>
      </c>
      <c r="AI142" s="13">
        <f>SUMIFS(Inyecciones!$E$2:$E$14185,Inyecciones!$A$2:$A$14185,Balance!AI$4,Inyecciones!$B$2:$B$14185,Balance!$B142,Inyecciones!$C$2:$C$14185,Balance!AI$5)</f>
        <v>22638.353348310851</v>
      </c>
      <c r="AJ142" s="13">
        <f>SUMIFS(Inyecciones!$E$2:$E$14185,Inyecciones!$A$2:$A$14185,Balance!AJ$4,Inyecciones!$B$2:$B$14185,Balance!$B142,Inyecciones!$C$2:$C$14185,Balance!AJ$5)</f>
        <v>11783.978578844461</v>
      </c>
      <c r="AK142" s="13">
        <f>SUMIFS(Inyecciones!$E$2:$E$14185,Inyecciones!$A$2:$A$14185,Balance!AK$4,Inyecciones!$B$2:$B$14185,Balance!$B142,Inyecciones!$C$2:$C$14185,Balance!AK$5)</f>
        <v>19979.252269142122</v>
      </c>
      <c r="AL142" s="14">
        <f>SUMIFS(Inyecciones!$E$2:$E$14185,Inyecciones!$A$2:$A$14185,Balance!AL$4,Inyecciones!$B$2:$B$14185,Balance!$B142,Inyecciones!$C$2:$C$14185,Balance!AL$5)</f>
        <v>23629.650518125749</v>
      </c>
      <c r="AM142" s="13"/>
      <c r="AN142" s="12">
        <f>SUMIFS('Retiro Mensual'!$E$2:$E$2629,'Retiro Mensual'!$A$2:$A$2629,AN$4,'Retiro Mensual'!$B$2:$B$2629,$B142,'Retiro Mensual'!$C$2:$C$2629,AN$5)</f>
        <v>0</v>
      </c>
      <c r="AO142" s="13">
        <f>SUMIFS('Retiro Mensual'!$E$2:$E$2629,'Retiro Mensual'!$A$2:$A$2629,AO$4,'Retiro Mensual'!$B$2:$B$2629,$B142,'Retiro Mensual'!$C$2:$C$2629,AO$5)</f>
        <v>0</v>
      </c>
      <c r="AP142" s="13">
        <f>SUMIFS('Retiro Mensual'!$E$2:$E$2629,'Retiro Mensual'!$A$2:$A$2629,AP$4,'Retiro Mensual'!$B$2:$B$2629,$B142,'Retiro Mensual'!$C$2:$C$2629,AP$5)</f>
        <v>0</v>
      </c>
      <c r="AQ142" s="13">
        <f>SUMIFS('Retiro Mensual'!$E$2:$E$2629,'Retiro Mensual'!$A$2:$A$2629,AQ$4,'Retiro Mensual'!$B$2:$B$2629,$B142,'Retiro Mensual'!$C$2:$C$2629,AQ$5)</f>
        <v>0</v>
      </c>
      <c r="AR142" s="13">
        <f>SUMIFS('Retiro Mensual'!$E$2:$E$2629,'Retiro Mensual'!$A$2:$A$2629,AR$4,'Retiro Mensual'!$B$2:$B$2629,$B142,'Retiro Mensual'!$C$2:$C$2629,AR$5)</f>
        <v>0</v>
      </c>
      <c r="AS142" s="13">
        <f>SUMIFS('Retiro Mensual'!$E$2:$E$2629,'Retiro Mensual'!$A$2:$A$2629,AS$4,'Retiro Mensual'!$B$2:$B$2629,$B142,'Retiro Mensual'!$C$2:$C$2629,AS$5)</f>
        <v>0</v>
      </c>
      <c r="AT142" s="13">
        <f>SUMIFS('Retiro Mensual'!$E$2:$E$2629,'Retiro Mensual'!$A$2:$A$2629,AT$4,'Retiro Mensual'!$B$2:$B$2629,$B142,'Retiro Mensual'!$C$2:$C$2629,AT$5)</f>
        <v>0</v>
      </c>
      <c r="AU142" s="13">
        <f>SUMIFS('Retiro Mensual'!$E$2:$E$2629,'Retiro Mensual'!$A$2:$A$2629,AU$4,'Retiro Mensual'!$B$2:$B$2629,$B142,'Retiro Mensual'!$C$2:$C$2629,AU$5)</f>
        <v>0</v>
      </c>
      <c r="AV142" s="13">
        <f>SUMIFS('Retiro Mensual'!$E$2:$E$2629,'Retiro Mensual'!$A$2:$A$2629,AV$4,'Retiro Mensual'!$B$2:$B$2629,$B142,'Retiro Mensual'!$C$2:$C$2629,AV$5)</f>
        <v>0</v>
      </c>
      <c r="AW142" s="13">
        <f>SUMIFS('Retiro Mensual'!$E$2:$E$2629,'Retiro Mensual'!$A$2:$A$2629,AW$4,'Retiro Mensual'!$B$2:$B$2629,$B142,'Retiro Mensual'!$C$2:$C$2629,AW$5)</f>
        <v>0</v>
      </c>
      <c r="AX142" s="13">
        <f>SUMIFS('Retiro Mensual'!$E$2:$E$2629,'Retiro Mensual'!$A$2:$A$2629,AX$4,'Retiro Mensual'!$B$2:$B$2629,$B142,'Retiro Mensual'!$C$2:$C$2629,AX$5)</f>
        <v>0</v>
      </c>
      <c r="AY142" s="14">
        <f>SUMIFS('Retiro Mensual'!$E$2:$E$2629,'Retiro Mensual'!$A$2:$A$2629,AY$4,'Retiro Mensual'!$B$2:$B$2629,$B142,'Retiro Mensual'!$C$2:$C$2629,AY$5)</f>
        <v>0</v>
      </c>
      <c r="AZ142" s="12">
        <f>SUMIFS('Retiro Mensual'!$E$2:$E$2629,'Retiro Mensual'!$A$2:$A$2629,AZ$4,'Retiro Mensual'!$B$2:$B$2629,$B142,'Retiro Mensual'!$C$2:$C$2629,AZ$5)</f>
        <v>0</v>
      </c>
      <c r="BA142" s="13">
        <f>SUMIFS('Retiro Mensual'!$E$2:$E$2629,'Retiro Mensual'!$A$2:$A$2629,BA$4,'Retiro Mensual'!$B$2:$B$2629,$B142,'Retiro Mensual'!$C$2:$C$2629,BA$5)</f>
        <v>0</v>
      </c>
      <c r="BB142" s="13">
        <f>SUMIFS('Retiro Mensual'!$E$2:$E$2629,'Retiro Mensual'!$A$2:$A$2629,BB$4,'Retiro Mensual'!$B$2:$B$2629,$B142,'Retiro Mensual'!$C$2:$C$2629,BB$5)</f>
        <v>0</v>
      </c>
      <c r="BC142" s="13">
        <f>SUMIFS('Retiro Mensual'!$E$2:$E$2629,'Retiro Mensual'!$A$2:$A$2629,BC$4,'Retiro Mensual'!$B$2:$B$2629,$B142,'Retiro Mensual'!$C$2:$C$2629,BC$5)</f>
        <v>0</v>
      </c>
      <c r="BD142" s="13">
        <f>SUMIFS('Retiro Mensual'!$E$2:$E$2629,'Retiro Mensual'!$A$2:$A$2629,BD$4,'Retiro Mensual'!$B$2:$B$2629,$B142,'Retiro Mensual'!$C$2:$C$2629,BD$5)</f>
        <v>0</v>
      </c>
      <c r="BE142" s="13">
        <f>SUMIFS('Retiro Mensual'!$E$2:$E$2629,'Retiro Mensual'!$A$2:$A$2629,BE$4,'Retiro Mensual'!$B$2:$B$2629,$B142,'Retiro Mensual'!$C$2:$C$2629,BE$5)</f>
        <v>0</v>
      </c>
      <c r="BF142" s="13">
        <f>SUMIFS('Retiro Mensual'!$E$2:$E$2629,'Retiro Mensual'!$A$2:$A$2629,BF$4,'Retiro Mensual'!$B$2:$B$2629,$B142,'Retiro Mensual'!$C$2:$C$2629,BF$5)</f>
        <v>0</v>
      </c>
      <c r="BG142" s="13">
        <f>SUMIFS('Retiro Mensual'!$E$2:$E$2629,'Retiro Mensual'!$A$2:$A$2629,BG$4,'Retiro Mensual'!$B$2:$B$2629,$B142,'Retiro Mensual'!$C$2:$C$2629,BG$5)</f>
        <v>0</v>
      </c>
      <c r="BH142" s="13">
        <f>SUMIFS('Retiro Mensual'!$E$2:$E$2629,'Retiro Mensual'!$A$2:$A$2629,BH$4,'Retiro Mensual'!$B$2:$B$2629,$B142,'Retiro Mensual'!$C$2:$C$2629,BH$5)</f>
        <v>0</v>
      </c>
      <c r="BI142" s="13">
        <f>SUMIFS('Retiro Mensual'!$E$2:$E$2629,'Retiro Mensual'!$A$2:$A$2629,BI$4,'Retiro Mensual'!$B$2:$B$2629,$B142,'Retiro Mensual'!$C$2:$C$2629,BI$5)</f>
        <v>0</v>
      </c>
      <c r="BJ142" s="13">
        <f>SUMIFS('Retiro Mensual'!$E$2:$E$2629,'Retiro Mensual'!$A$2:$A$2629,BJ$4,'Retiro Mensual'!$B$2:$B$2629,$B142,'Retiro Mensual'!$C$2:$C$2629,BJ$5)</f>
        <v>0</v>
      </c>
      <c r="BK142" s="14">
        <f>SUMIFS('Retiro Mensual'!$E$2:$E$2629,'Retiro Mensual'!$A$2:$A$2629,BK$4,'Retiro Mensual'!$B$2:$B$2629,$B142,'Retiro Mensual'!$C$2:$C$2629,BK$5)</f>
        <v>0</v>
      </c>
      <c r="BL142" s="12">
        <f>SUMIFS('Retiro Mensual'!$E$2:$E$2629,'Retiro Mensual'!$A$2:$A$2629,BL$4,'Retiro Mensual'!$B$2:$B$2629,$B142,'Retiro Mensual'!$C$2:$C$2629,BL$5)</f>
        <v>0</v>
      </c>
      <c r="BM142" s="13">
        <f>SUMIFS('Retiro Mensual'!$E$2:$E$2629,'Retiro Mensual'!$A$2:$A$2629,BM$4,'Retiro Mensual'!$B$2:$B$2629,$B142,'Retiro Mensual'!$C$2:$C$2629,BM$5)</f>
        <v>0</v>
      </c>
      <c r="BN142" s="13">
        <f>SUMIFS('Retiro Mensual'!$E$2:$E$2629,'Retiro Mensual'!$A$2:$A$2629,BN$4,'Retiro Mensual'!$B$2:$B$2629,$B142,'Retiro Mensual'!$C$2:$C$2629,BN$5)</f>
        <v>0</v>
      </c>
      <c r="BO142" s="13">
        <f>SUMIFS('Retiro Mensual'!$E$2:$E$2629,'Retiro Mensual'!$A$2:$A$2629,BO$4,'Retiro Mensual'!$B$2:$B$2629,$B142,'Retiro Mensual'!$C$2:$C$2629,BO$5)</f>
        <v>0</v>
      </c>
      <c r="BP142" s="13">
        <f>SUMIFS('Retiro Mensual'!$E$2:$E$2629,'Retiro Mensual'!$A$2:$A$2629,BP$4,'Retiro Mensual'!$B$2:$B$2629,$B142,'Retiro Mensual'!$C$2:$C$2629,BP$5)</f>
        <v>0</v>
      </c>
      <c r="BQ142" s="13">
        <f>SUMIFS('Retiro Mensual'!$E$2:$E$2629,'Retiro Mensual'!$A$2:$A$2629,BQ$4,'Retiro Mensual'!$B$2:$B$2629,$B142,'Retiro Mensual'!$C$2:$C$2629,BQ$5)</f>
        <v>0</v>
      </c>
      <c r="BR142" s="13">
        <f>SUMIFS('Retiro Mensual'!$E$2:$E$2629,'Retiro Mensual'!$A$2:$A$2629,BR$4,'Retiro Mensual'!$B$2:$B$2629,$B142,'Retiro Mensual'!$C$2:$C$2629,BR$5)</f>
        <v>0</v>
      </c>
      <c r="BS142" s="13">
        <f>SUMIFS('Retiro Mensual'!$E$2:$E$2629,'Retiro Mensual'!$A$2:$A$2629,BS$4,'Retiro Mensual'!$B$2:$B$2629,$B142,'Retiro Mensual'!$C$2:$C$2629,BS$5)</f>
        <v>0</v>
      </c>
      <c r="BT142" s="13">
        <f>SUMIFS('Retiro Mensual'!$E$2:$E$2629,'Retiro Mensual'!$A$2:$A$2629,BT$4,'Retiro Mensual'!$B$2:$B$2629,$B142,'Retiro Mensual'!$C$2:$C$2629,BT$5)</f>
        <v>0</v>
      </c>
      <c r="BU142" s="13">
        <f>SUMIFS('Retiro Mensual'!$E$2:$E$2629,'Retiro Mensual'!$A$2:$A$2629,BU$4,'Retiro Mensual'!$B$2:$B$2629,$B142,'Retiro Mensual'!$C$2:$C$2629,BU$5)</f>
        <v>0</v>
      </c>
      <c r="BV142" s="13">
        <f>SUMIFS('Retiro Mensual'!$E$2:$E$2629,'Retiro Mensual'!$A$2:$A$2629,BV$4,'Retiro Mensual'!$B$2:$B$2629,$B142,'Retiro Mensual'!$C$2:$C$2629,BV$5)</f>
        <v>0</v>
      </c>
      <c r="BW142" s="14">
        <f>SUMIFS('Retiro Mensual'!$E$2:$E$2629,'Retiro Mensual'!$A$2:$A$2629,BW$4,'Retiro Mensual'!$B$2:$B$2629,$B142,'Retiro Mensual'!$C$2:$C$2629,BW$5)</f>
        <v>0</v>
      </c>
      <c r="BX142" s="13"/>
      <c r="BY142" s="12">
        <f>SUMIFS('Compra Ventas'!$E$2:$E$2700,'Compra Ventas'!$A$2:$A$2700,BY$4,'Compra Ventas'!$B$2:$B$2700,$B142,'Compra Ventas'!$C$2:$C$2700,BY$5)</f>
        <v>0</v>
      </c>
      <c r="BZ142" s="13">
        <f>SUMIFS('Compra Ventas'!$E$2:$E$2700,'Compra Ventas'!$A$2:$A$2700,BZ$4,'Compra Ventas'!$B$2:$B$2700,$B142,'Compra Ventas'!$C$2:$C$2700,BZ$5)</f>
        <v>0</v>
      </c>
      <c r="CA142" s="13">
        <f>SUMIFS('Compra Ventas'!$E$2:$E$2700,'Compra Ventas'!$A$2:$A$2700,CA$4,'Compra Ventas'!$B$2:$B$2700,$B142,'Compra Ventas'!$C$2:$C$2700,CA$5)</f>
        <v>0</v>
      </c>
      <c r="CB142" s="13">
        <f>SUMIFS('Compra Ventas'!$E$2:$E$2700,'Compra Ventas'!$A$2:$A$2700,CB$4,'Compra Ventas'!$B$2:$B$2700,$B142,'Compra Ventas'!$C$2:$C$2700,CB$5)</f>
        <v>0</v>
      </c>
      <c r="CC142" s="13">
        <f>SUMIFS('Compra Ventas'!$E$2:$E$2700,'Compra Ventas'!$A$2:$A$2700,CC$4,'Compra Ventas'!$B$2:$B$2700,$B142,'Compra Ventas'!$C$2:$C$2700,CC$5)</f>
        <v>0</v>
      </c>
      <c r="CD142" s="13">
        <f>SUMIFS('Compra Ventas'!$E$2:$E$2700,'Compra Ventas'!$A$2:$A$2700,CD$4,'Compra Ventas'!$B$2:$B$2700,$B142,'Compra Ventas'!$C$2:$C$2700,CD$5)</f>
        <v>0</v>
      </c>
      <c r="CE142" s="13">
        <f>SUMIFS('Compra Ventas'!$E$2:$E$2700,'Compra Ventas'!$A$2:$A$2700,CE$4,'Compra Ventas'!$B$2:$B$2700,$B142,'Compra Ventas'!$C$2:$C$2700,CE$5)</f>
        <v>0</v>
      </c>
      <c r="CF142" s="13">
        <f>SUMIFS('Compra Ventas'!$E$2:$E$2700,'Compra Ventas'!$A$2:$A$2700,CF$4,'Compra Ventas'!$B$2:$B$2700,$B142,'Compra Ventas'!$C$2:$C$2700,CF$5)</f>
        <v>0</v>
      </c>
      <c r="CG142" s="13">
        <f>SUMIFS('Compra Ventas'!$E$2:$E$2700,'Compra Ventas'!$A$2:$A$2700,CG$4,'Compra Ventas'!$B$2:$B$2700,$B142,'Compra Ventas'!$C$2:$C$2700,CG$5)</f>
        <v>0</v>
      </c>
      <c r="CH142" s="13">
        <f>SUMIFS('Compra Ventas'!$E$2:$E$2700,'Compra Ventas'!$A$2:$A$2700,CH$4,'Compra Ventas'!$B$2:$B$2700,$B142,'Compra Ventas'!$C$2:$C$2700,CH$5)</f>
        <v>0</v>
      </c>
      <c r="CI142" s="13">
        <f>SUMIFS('Compra Ventas'!$E$2:$E$2700,'Compra Ventas'!$A$2:$A$2700,CI$4,'Compra Ventas'!$B$2:$B$2700,$B142,'Compra Ventas'!$C$2:$C$2700,CI$5)</f>
        <v>0</v>
      </c>
      <c r="CJ142" s="14">
        <f>SUMIFS('Compra Ventas'!$E$2:$E$2700,'Compra Ventas'!$A$2:$A$2700,CJ$4,'Compra Ventas'!$B$2:$B$2700,$B142,'Compra Ventas'!$C$2:$C$2700,CJ$5)</f>
        <v>0</v>
      </c>
      <c r="CK142" s="12">
        <f>SUMIFS('Compra Ventas'!$E$2:$E$2700,'Compra Ventas'!$A$2:$A$2700,CK$4,'Compra Ventas'!$B$2:$B$2700,$B142,'Compra Ventas'!$C$2:$C$2700,CK$5)</f>
        <v>0</v>
      </c>
      <c r="CL142" s="13">
        <f>SUMIFS('Compra Ventas'!$E$2:$E$2700,'Compra Ventas'!$A$2:$A$2700,CL$4,'Compra Ventas'!$B$2:$B$2700,$B142,'Compra Ventas'!$C$2:$C$2700,CL$5)</f>
        <v>0</v>
      </c>
      <c r="CM142" s="13">
        <f>SUMIFS('Compra Ventas'!$E$2:$E$2700,'Compra Ventas'!$A$2:$A$2700,CM$4,'Compra Ventas'!$B$2:$B$2700,$B142,'Compra Ventas'!$C$2:$C$2700,CM$5)</f>
        <v>0</v>
      </c>
      <c r="CN142" s="13">
        <f>SUMIFS('Compra Ventas'!$E$2:$E$2700,'Compra Ventas'!$A$2:$A$2700,CN$4,'Compra Ventas'!$B$2:$B$2700,$B142,'Compra Ventas'!$C$2:$C$2700,CN$5)</f>
        <v>0</v>
      </c>
      <c r="CO142" s="13">
        <f>SUMIFS('Compra Ventas'!$E$2:$E$2700,'Compra Ventas'!$A$2:$A$2700,CO$4,'Compra Ventas'!$B$2:$B$2700,$B142,'Compra Ventas'!$C$2:$C$2700,CO$5)</f>
        <v>0</v>
      </c>
      <c r="CP142" s="13">
        <f>SUMIFS('Compra Ventas'!$E$2:$E$2700,'Compra Ventas'!$A$2:$A$2700,CP$4,'Compra Ventas'!$B$2:$B$2700,$B142,'Compra Ventas'!$C$2:$C$2700,CP$5)</f>
        <v>0</v>
      </c>
      <c r="CQ142" s="13">
        <f>SUMIFS('Compra Ventas'!$E$2:$E$2700,'Compra Ventas'!$A$2:$A$2700,CQ$4,'Compra Ventas'!$B$2:$B$2700,$B142,'Compra Ventas'!$C$2:$C$2700,CQ$5)</f>
        <v>0</v>
      </c>
      <c r="CR142" s="13">
        <f>SUMIFS('Compra Ventas'!$E$2:$E$2700,'Compra Ventas'!$A$2:$A$2700,CR$4,'Compra Ventas'!$B$2:$B$2700,$B142,'Compra Ventas'!$C$2:$C$2700,CR$5)</f>
        <v>0</v>
      </c>
      <c r="CS142" s="13">
        <f>SUMIFS('Compra Ventas'!$E$2:$E$2700,'Compra Ventas'!$A$2:$A$2700,CS$4,'Compra Ventas'!$B$2:$B$2700,$B142,'Compra Ventas'!$C$2:$C$2700,CS$5)</f>
        <v>0</v>
      </c>
      <c r="CT142" s="13">
        <f>SUMIFS('Compra Ventas'!$E$2:$E$2700,'Compra Ventas'!$A$2:$A$2700,CT$4,'Compra Ventas'!$B$2:$B$2700,$B142,'Compra Ventas'!$C$2:$C$2700,CT$5)</f>
        <v>0</v>
      </c>
      <c r="CU142" s="13">
        <f>SUMIFS('Compra Ventas'!$E$2:$E$2700,'Compra Ventas'!$A$2:$A$2700,CU$4,'Compra Ventas'!$B$2:$B$2700,$B142,'Compra Ventas'!$C$2:$C$2700,CU$5)</f>
        <v>0</v>
      </c>
      <c r="CV142" s="14">
        <f>SUMIFS('Compra Ventas'!$E$2:$E$2700,'Compra Ventas'!$A$2:$A$2700,CV$4,'Compra Ventas'!$B$2:$B$2700,$B142,'Compra Ventas'!$C$2:$C$2700,CV$5)</f>
        <v>0</v>
      </c>
      <c r="CW142" s="12">
        <f>SUMIFS('Compra Ventas'!$E$2:$E$2700,'Compra Ventas'!$A$2:$A$2700,CW$4,'Compra Ventas'!$B$2:$B$2700,$B142,'Compra Ventas'!$C$2:$C$2700,CW$5)</f>
        <v>0</v>
      </c>
      <c r="CX142" s="13">
        <f>SUMIFS('Compra Ventas'!$E$2:$E$2700,'Compra Ventas'!$A$2:$A$2700,CX$4,'Compra Ventas'!$B$2:$B$2700,$B142,'Compra Ventas'!$C$2:$C$2700,CX$5)</f>
        <v>0</v>
      </c>
      <c r="CY142" s="13">
        <f>SUMIFS('Compra Ventas'!$E$2:$E$2700,'Compra Ventas'!$A$2:$A$2700,CY$4,'Compra Ventas'!$B$2:$B$2700,$B142,'Compra Ventas'!$C$2:$C$2700,CY$5)</f>
        <v>0</v>
      </c>
      <c r="CZ142" s="13">
        <f>SUMIFS('Compra Ventas'!$E$2:$E$2700,'Compra Ventas'!$A$2:$A$2700,CZ$4,'Compra Ventas'!$B$2:$B$2700,$B142,'Compra Ventas'!$C$2:$C$2700,CZ$5)</f>
        <v>0</v>
      </c>
      <c r="DA142" s="13">
        <f>SUMIFS('Compra Ventas'!$E$2:$E$2700,'Compra Ventas'!$A$2:$A$2700,DA$4,'Compra Ventas'!$B$2:$B$2700,$B142,'Compra Ventas'!$C$2:$C$2700,DA$5)</f>
        <v>0</v>
      </c>
      <c r="DB142" s="13">
        <f>SUMIFS('Compra Ventas'!$E$2:$E$2700,'Compra Ventas'!$A$2:$A$2700,DB$4,'Compra Ventas'!$B$2:$B$2700,$B142,'Compra Ventas'!$C$2:$C$2700,DB$5)</f>
        <v>0</v>
      </c>
      <c r="DC142" s="13">
        <f>SUMIFS('Compra Ventas'!$E$2:$E$2700,'Compra Ventas'!$A$2:$A$2700,DC$4,'Compra Ventas'!$B$2:$B$2700,$B142,'Compra Ventas'!$C$2:$C$2700,DC$5)</f>
        <v>0</v>
      </c>
      <c r="DD142" s="13">
        <f>SUMIFS('Compra Ventas'!$E$2:$E$2700,'Compra Ventas'!$A$2:$A$2700,DD$4,'Compra Ventas'!$B$2:$B$2700,$B142,'Compra Ventas'!$C$2:$C$2700,DD$5)</f>
        <v>0</v>
      </c>
      <c r="DE142" s="13">
        <f>SUMIFS('Compra Ventas'!$E$2:$E$2700,'Compra Ventas'!$A$2:$A$2700,DE$4,'Compra Ventas'!$B$2:$B$2700,$B142,'Compra Ventas'!$C$2:$C$2700,DE$5)</f>
        <v>0</v>
      </c>
      <c r="DF142" s="13">
        <f>SUMIFS('Compra Ventas'!$E$2:$E$2700,'Compra Ventas'!$A$2:$A$2700,DF$4,'Compra Ventas'!$B$2:$B$2700,$B142,'Compra Ventas'!$C$2:$C$2700,DF$5)</f>
        <v>0</v>
      </c>
      <c r="DG142" s="13">
        <f>SUMIFS('Compra Ventas'!$E$2:$E$2700,'Compra Ventas'!$A$2:$A$2700,DG$4,'Compra Ventas'!$B$2:$B$2700,$B142,'Compra Ventas'!$C$2:$C$2700,DG$5)</f>
        <v>0</v>
      </c>
      <c r="DH142" s="14">
        <f>SUMIFS('Compra Ventas'!$E$2:$E$2700,'Compra Ventas'!$A$2:$A$2700,DH$4,'Compra Ventas'!$B$2:$B$2700,$B142,'Compra Ventas'!$C$2:$C$2700,DH$5)</f>
        <v>0</v>
      </c>
      <c r="DI142" s="84"/>
      <c r="DJ142" s="98">
        <f>SUMIFS('Ajuste Ciclado'!D$5:D$47,'Ajuste Ciclado'!$C$5:$C$47,Balance!DJ$4,'Ajuste Ciclado'!$B$5:$B$47,Balance!$B142)</f>
        <v>0</v>
      </c>
      <c r="DK142" s="99">
        <f>SUMIFS('Ajuste Ciclado'!E$5:E$47,'Ajuste Ciclado'!$C$5:$C$47,Balance!DK$4,'Ajuste Ciclado'!$B$5:$B$47,Balance!$B142)</f>
        <v>0</v>
      </c>
      <c r="DL142" s="99">
        <f>SUMIFS('Ajuste Ciclado'!F$5:F$47,'Ajuste Ciclado'!$C$5:$C$47,Balance!DL$4,'Ajuste Ciclado'!$B$5:$B$47,Balance!$B142)</f>
        <v>0</v>
      </c>
      <c r="DM142" s="99">
        <f>SUMIFS('Ajuste Ciclado'!G$5:G$47,'Ajuste Ciclado'!$C$5:$C$47,Balance!DM$4,'Ajuste Ciclado'!$B$5:$B$47,Balance!$B142)</f>
        <v>0</v>
      </c>
      <c r="DN142" s="99">
        <f>SUMIFS('Ajuste Ciclado'!H$5:H$47,'Ajuste Ciclado'!$C$5:$C$47,Balance!DN$4,'Ajuste Ciclado'!$B$5:$B$47,Balance!$B142)</f>
        <v>0</v>
      </c>
      <c r="DO142" s="99">
        <f>SUMIFS('Ajuste Ciclado'!I$5:I$47,'Ajuste Ciclado'!$C$5:$C$47,Balance!DO$4,'Ajuste Ciclado'!$B$5:$B$47,Balance!$B142)</f>
        <v>0</v>
      </c>
      <c r="DP142" s="99">
        <f>SUMIFS('Ajuste Ciclado'!J$5:J$47,'Ajuste Ciclado'!$C$5:$C$47,Balance!DP$4,'Ajuste Ciclado'!$B$5:$B$47,Balance!$B142)</f>
        <v>0</v>
      </c>
      <c r="DQ142" s="99">
        <f>SUMIFS('Ajuste Ciclado'!K$5:K$47,'Ajuste Ciclado'!$C$5:$C$47,Balance!DQ$4,'Ajuste Ciclado'!$B$5:$B$47,Balance!$B142)</f>
        <v>0</v>
      </c>
      <c r="DR142" s="99">
        <f>SUMIFS('Ajuste Ciclado'!L$5:L$47,'Ajuste Ciclado'!$C$5:$C$47,Balance!DR$4,'Ajuste Ciclado'!$B$5:$B$47,Balance!$B142)</f>
        <v>0</v>
      </c>
      <c r="DS142" s="99">
        <f>SUMIFS('Ajuste Ciclado'!M$5:M$47,'Ajuste Ciclado'!$C$5:$C$47,Balance!DS$4,'Ajuste Ciclado'!$B$5:$B$47,Balance!$B142)</f>
        <v>0</v>
      </c>
      <c r="DT142" s="99">
        <f>SUMIFS('Ajuste Ciclado'!N$5:N$47,'Ajuste Ciclado'!$C$5:$C$47,Balance!DT$4,'Ajuste Ciclado'!$B$5:$B$47,Balance!$B142)</f>
        <v>0</v>
      </c>
      <c r="DU142" s="100">
        <f>SUMIFS('Ajuste Ciclado'!O$5:O$47,'Ajuste Ciclado'!$C$5:$C$47,Balance!DU$4,'Ajuste Ciclado'!$B$5:$B$47,Balance!$B142)</f>
        <v>0</v>
      </c>
      <c r="DV142" s="98">
        <f>SUMIFS('Ajuste Ciclado'!D$5:D$47,'Ajuste Ciclado'!$C$5:$C$47,Balance!DV$4,'Ajuste Ciclado'!$B$5:$B$47,Balance!$B142)</f>
        <v>0</v>
      </c>
      <c r="DW142" s="99">
        <f>SUMIFS('Ajuste Ciclado'!E$5:E$47,'Ajuste Ciclado'!$C$5:$C$47,Balance!DW$4,'Ajuste Ciclado'!$B$5:$B$47,Balance!$B142)</f>
        <v>0</v>
      </c>
      <c r="DX142" s="99">
        <f>SUMIFS('Ajuste Ciclado'!F$5:F$47,'Ajuste Ciclado'!$C$5:$C$47,Balance!DX$4,'Ajuste Ciclado'!$B$5:$B$47,Balance!$B142)</f>
        <v>0</v>
      </c>
      <c r="DY142" s="99">
        <f>SUMIFS('Ajuste Ciclado'!G$5:G$47,'Ajuste Ciclado'!$C$5:$C$47,Balance!DY$4,'Ajuste Ciclado'!$B$5:$B$47,Balance!$B142)</f>
        <v>0</v>
      </c>
      <c r="DZ142" s="99">
        <f>SUMIFS('Ajuste Ciclado'!H$5:H$47,'Ajuste Ciclado'!$C$5:$C$47,Balance!DZ$4,'Ajuste Ciclado'!$B$5:$B$47,Balance!$B142)</f>
        <v>0</v>
      </c>
      <c r="EA142" s="99">
        <f>SUMIFS('Ajuste Ciclado'!I$5:I$47,'Ajuste Ciclado'!$C$5:$C$47,Balance!EA$4,'Ajuste Ciclado'!$B$5:$B$47,Balance!$B142)</f>
        <v>0</v>
      </c>
      <c r="EB142" s="99">
        <f>SUMIFS('Ajuste Ciclado'!J$5:J$47,'Ajuste Ciclado'!$C$5:$C$47,Balance!EB$4,'Ajuste Ciclado'!$B$5:$B$47,Balance!$B142)</f>
        <v>0</v>
      </c>
      <c r="EC142" s="99">
        <f>SUMIFS('Ajuste Ciclado'!K$5:K$47,'Ajuste Ciclado'!$C$5:$C$47,Balance!EC$4,'Ajuste Ciclado'!$B$5:$B$47,Balance!$B142)</f>
        <v>0</v>
      </c>
      <c r="ED142" s="99">
        <f>SUMIFS('Ajuste Ciclado'!L$5:L$47,'Ajuste Ciclado'!$C$5:$C$47,Balance!ED$4,'Ajuste Ciclado'!$B$5:$B$47,Balance!$B142)</f>
        <v>0</v>
      </c>
      <c r="EE142" s="99">
        <f>SUMIFS('Ajuste Ciclado'!M$5:M$47,'Ajuste Ciclado'!$C$5:$C$47,Balance!EE$4,'Ajuste Ciclado'!$B$5:$B$47,Balance!$B142)</f>
        <v>0</v>
      </c>
      <c r="EF142" s="99">
        <f>SUMIFS('Ajuste Ciclado'!N$5:N$47,'Ajuste Ciclado'!$C$5:$C$47,Balance!EF$4,'Ajuste Ciclado'!$B$5:$B$47,Balance!$B142)</f>
        <v>0</v>
      </c>
      <c r="EG142" s="100">
        <f>SUMIFS('Ajuste Ciclado'!O$5:O$47,'Ajuste Ciclado'!$C$5:$C$47,Balance!EG$4,'Ajuste Ciclado'!$B$5:$B$47,Balance!$B142)</f>
        <v>0</v>
      </c>
      <c r="EH142" s="98">
        <f>SUMIFS('Ajuste Ciclado'!D$5:D$47,'Ajuste Ciclado'!$C$5:$C$47,Balance!EH$4,'Ajuste Ciclado'!$B$5:$B$47,Balance!$B142)</f>
        <v>0</v>
      </c>
      <c r="EI142" s="99">
        <f>SUMIFS('Ajuste Ciclado'!E$5:E$47,'Ajuste Ciclado'!$C$5:$C$47,Balance!EI$4,'Ajuste Ciclado'!$B$5:$B$47,Balance!$B142)</f>
        <v>0</v>
      </c>
      <c r="EJ142" s="99">
        <f>SUMIFS('Ajuste Ciclado'!F$5:F$47,'Ajuste Ciclado'!$C$5:$C$47,Balance!EJ$4,'Ajuste Ciclado'!$B$5:$B$47,Balance!$B142)</f>
        <v>0</v>
      </c>
      <c r="EK142" s="99">
        <f>SUMIFS('Ajuste Ciclado'!G$5:G$47,'Ajuste Ciclado'!$C$5:$C$47,Balance!EK$4,'Ajuste Ciclado'!$B$5:$B$47,Balance!$B142)</f>
        <v>0</v>
      </c>
      <c r="EL142" s="99">
        <f>SUMIFS('Ajuste Ciclado'!H$5:H$47,'Ajuste Ciclado'!$C$5:$C$47,Balance!EL$4,'Ajuste Ciclado'!$B$5:$B$47,Balance!$B142)</f>
        <v>0</v>
      </c>
      <c r="EM142" s="99">
        <f>SUMIFS('Ajuste Ciclado'!I$5:I$47,'Ajuste Ciclado'!$C$5:$C$47,Balance!EM$4,'Ajuste Ciclado'!$B$5:$B$47,Balance!$B142)</f>
        <v>0</v>
      </c>
      <c r="EN142" s="99">
        <f>SUMIFS('Ajuste Ciclado'!J$5:J$47,'Ajuste Ciclado'!$C$5:$C$47,Balance!EN$4,'Ajuste Ciclado'!$B$5:$B$47,Balance!$B142)</f>
        <v>0</v>
      </c>
      <c r="EO142" s="99">
        <f>SUMIFS('Ajuste Ciclado'!K$5:K$47,'Ajuste Ciclado'!$C$5:$C$47,Balance!EO$4,'Ajuste Ciclado'!$B$5:$B$47,Balance!$B142)</f>
        <v>0</v>
      </c>
      <c r="EP142" s="99">
        <f>SUMIFS('Ajuste Ciclado'!L$5:L$47,'Ajuste Ciclado'!$C$5:$C$47,Balance!EP$4,'Ajuste Ciclado'!$B$5:$B$47,Balance!$B142)</f>
        <v>0</v>
      </c>
      <c r="EQ142" s="99">
        <f>SUMIFS('Ajuste Ciclado'!M$5:M$47,'Ajuste Ciclado'!$C$5:$C$47,Balance!EQ$4,'Ajuste Ciclado'!$B$5:$B$47,Balance!$B142)</f>
        <v>0</v>
      </c>
      <c r="ER142" s="99">
        <f>SUMIFS('Ajuste Ciclado'!N$5:N$47,'Ajuste Ciclado'!$C$5:$C$47,Balance!ER$4,'Ajuste Ciclado'!$B$5:$B$47,Balance!$B142)</f>
        <v>0</v>
      </c>
      <c r="ES142" s="100">
        <f>SUMIFS('Ajuste Ciclado'!O$5:O$47,'Ajuste Ciclado'!$C$5:$C$47,Balance!ES$4,'Ajuste Ciclado'!$B$5:$B$47,Balance!$B142)</f>
        <v>0</v>
      </c>
      <c r="ET142" s="84"/>
      <c r="EU142" s="12">
        <f t="shared" si="279"/>
        <v>43199.553732101638</v>
      </c>
      <c r="EV142" s="13">
        <f t="shared" si="244"/>
        <v>33910.101826797923</v>
      </c>
      <c r="EW142" s="13">
        <f t="shared" si="245"/>
        <v>18283.13827609341</v>
      </c>
      <c r="EX142" s="13">
        <f t="shared" si="246"/>
        <v>22726.322755797461</v>
      </c>
      <c r="EY142" s="13">
        <f t="shared" si="247"/>
        <v>11544.55620801511</v>
      </c>
      <c r="EZ142" s="13">
        <f t="shared" si="248"/>
        <v>7072.5941560649644</v>
      </c>
      <c r="FA142" s="13">
        <f t="shared" si="249"/>
        <v>9695.0536095440275</v>
      </c>
      <c r="FB142" s="13">
        <f t="shared" si="250"/>
        <v>20834.826489407671</v>
      </c>
      <c r="FC142" s="13">
        <f t="shared" si="251"/>
        <v>20778.959568738239</v>
      </c>
      <c r="FD142" s="13">
        <f t="shared" si="252"/>
        <v>3602.3353303476251</v>
      </c>
      <c r="FE142" s="13">
        <f t="shared" si="253"/>
        <v>2553.597972039634</v>
      </c>
      <c r="FF142" s="14">
        <f t="shared" si="254"/>
        <v>4796.1409453766191</v>
      </c>
      <c r="FG142" s="12">
        <f t="shared" si="255"/>
        <v>43281.137280745163</v>
      </c>
      <c r="FH142" s="13">
        <f t="shared" si="256"/>
        <v>34025.568278273036</v>
      </c>
      <c r="FI142" s="13">
        <f t="shared" si="257"/>
        <v>18457.273881049769</v>
      </c>
      <c r="FJ142" s="13">
        <f t="shared" si="258"/>
        <v>23996.701291261081</v>
      </c>
      <c r="FK142" s="13">
        <f t="shared" si="259"/>
        <v>11423.04634784392</v>
      </c>
      <c r="FL142" s="13">
        <f t="shared" si="260"/>
        <v>7105.2107716545588</v>
      </c>
      <c r="FM142" s="13">
        <f t="shared" si="261"/>
        <v>10082.003051959429</v>
      </c>
      <c r="FN142" s="13">
        <f t="shared" si="262"/>
        <v>20961.580114044322</v>
      </c>
      <c r="FO142" s="13">
        <f t="shared" si="263"/>
        <v>21081.750715908151</v>
      </c>
      <c r="FP142" s="13">
        <f t="shared" si="264"/>
        <v>5346.4511585532273</v>
      </c>
      <c r="FQ142" s="13">
        <f t="shared" si="265"/>
        <v>10340.033379182199</v>
      </c>
      <c r="FR142" s="14">
        <f t="shared" si="266"/>
        <v>15307.04384260028</v>
      </c>
      <c r="FS142" s="12">
        <f t="shared" si="267"/>
        <v>43297.636724878677</v>
      </c>
      <c r="FT142" s="13">
        <f t="shared" si="268"/>
        <v>34032.709543564903</v>
      </c>
      <c r="FU142" s="13">
        <f t="shared" si="269"/>
        <v>18382.41615095656</v>
      </c>
      <c r="FV142" s="13">
        <f t="shared" si="270"/>
        <v>23835.96747571597</v>
      </c>
      <c r="FW142" s="13">
        <f t="shared" si="271"/>
        <v>11714.554342946019</v>
      </c>
      <c r="FX142" s="13">
        <f t="shared" si="272"/>
        <v>7469.0129061329753</v>
      </c>
      <c r="FY142" s="13">
        <f t="shared" si="273"/>
        <v>10788.757773078651</v>
      </c>
      <c r="FZ142" s="13">
        <f t="shared" si="274"/>
        <v>22938.12520009121</v>
      </c>
      <c r="GA142" s="13">
        <f t="shared" si="275"/>
        <v>22638.353348310851</v>
      </c>
      <c r="GB142" s="13">
        <f t="shared" si="276"/>
        <v>11783.978578844461</v>
      </c>
      <c r="GC142" s="13">
        <f t="shared" si="277"/>
        <v>19979.252269142122</v>
      </c>
      <c r="GD142" s="14">
        <f t="shared" si="278"/>
        <v>23629.650518125749</v>
      </c>
      <c r="GE142" s="84"/>
      <c r="GF142" s="12">
        <f t="shared" si="280"/>
        <v>198997.18087032434</v>
      </c>
      <c r="GG142" s="13">
        <f t="shared" si="280"/>
        <v>221407.80011307512</v>
      </c>
      <c r="GH142" s="14">
        <f t="shared" si="280"/>
        <v>250490.41483178816</v>
      </c>
      <c r="GI142" s="6">
        <f t="shared" si="281"/>
        <v>1</v>
      </c>
      <c r="GJ142" s="12">
        <f t="shared" si="282"/>
        <v>0</v>
      </c>
      <c r="GK142" s="13">
        <f t="shared" si="283"/>
        <v>0</v>
      </c>
      <c r="GL142" s="14">
        <f t="shared" si="284"/>
        <v>0</v>
      </c>
      <c r="GM142" s="84"/>
      <c r="GN142" s="66">
        <f t="shared" si="285"/>
        <v>0</v>
      </c>
      <c r="GO142" s="84"/>
      <c r="GP142" s="63" t="str" cm="1">
        <f t="array" ref="GP142">INDEX($GF$4:$GH$4,1,GI142)</f>
        <v>Sample 1</v>
      </c>
      <c r="GQ142" s="12">
        <f t="shared" si="188"/>
        <v>2553.597972039634</v>
      </c>
      <c r="GR142" s="13">
        <f t="shared" si="188"/>
        <v>3602.3353303476251</v>
      </c>
      <c r="GS142" s="14">
        <f t="shared" si="188"/>
        <v>4796.1409453766191</v>
      </c>
      <c r="GT142" s="12">
        <f t="shared" si="189"/>
        <v>5346.4511585532273</v>
      </c>
      <c r="GU142" s="13">
        <f t="shared" si="189"/>
        <v>7105.2107716545588</v>
      </c>
      <c r="GV142" s="14">
        <f t="shared" si="189"/>
        <v>10082.003051959429</v>
      </c>
      <c r="GW142" s="12">
        <f t="shared" si="190"/>
        <v>7469.0129061329753</v>
      </c>
      <c r="GX142" s="13">
        <f t="shared" si="190"/>
        <v>10788.757773078651</v>
      </c>
      <c r="GY142" s="14">
        <f t="shared" si="190"/>
        <v>11714.554342946019</v>
      </c>
      <c r="GZ142" s="84" t="str">
        <f t="shared" si="194"/>
        <v>Sample 1</v>
      </c>
      <c r="HA142" s="12">
        <f t="shared" si="286"/>
        <v>0</v>
      </c>
      <c r="HB142" s="13">
        <f t="shared" si="286"/>
        <v>0</v>
      </c>
      <c r="HC142" s="14">
        <f t="shared" si="286"/>
        <v>0</v>
      </c>
      <c r="HD142" s="6">
        <f t="shared" si="195"/>
        <v>0</v>
      </c>
      <c r="HE142" s="84" t="str">
        <f t="shared" si="196"/>
        <v>Ok</v>
      </c>
    </row>
    <row r="143" spans="2:213" x14ac:dyDescent="0.3">
      <c r="B143" s="84" t="s">
        <v>92</v>
      </c>
      <c r="C143" s="12">
        <f>SUMIFS(Inyecciones!$E$2:$E$14185,Inyecciones!$A$2:$A$14185,Balance!C$4,Inyecciones!$B$2:$B$14185,Balance!$B143,Inyecciones!$C$2:$C$14185,Balance!C$5)</f>
        <v>0</v>
      </c>
      <c r="D143" s="13">
        <f>SUMIFS(Inyecciones!$E$2:$E$14185,Inyecciones!$A$2:$A$14185,Balance!D$4,Inyecciones!$B$2:$B$14185,Balance!$B143,Inyecciones!$C$2:$C$14185,Balance!D$5)</f>
        <v>0</v>
      </c>
      <c r="E143" s="13">
        <f>SUMIFS(Inyecciones!$E$2:$E$14185,Inyecciones!$A$2:$A$14185,Balance!E$4,Inyecciones!$B$2:$B$14185,Balance!$B143,Inyecciones!$C$2:$C$14185,Balance!E$5)</f>
        <v>0</v>
      </c>
      <c r="F143" s="13">
        <f>SUMIFS(Inyecciones!$E$2:$E$14185,Inyecciones!$A$2:$A$14185,Balance!F$4,Inyecciones!$B$2:$B$14185,Balance!$B143,Inyecciones!$C$2:$C$14185,Balance!F$5)</f>
        <v>0</v>
      </c>
      <c r="G143" s="13">
        <f>SUMIFS(Inyecciones!$E$2:$E$14185,Inyecciones!$A$2:$A$14185,Balance!G$4,Inyecciones!$B$2:$B$14185,Balance!$B143,Inyecciones!$C$2:$C$14185,Balance!G$5)</f>
        <v>0</v>
      </c>
      <c r="H143" s="13">
        <f>SUMIFS(Inyecciones!$E$2:$E$14185,Inyecciones!$A$2:$A$14185,Balance!H$4,Inyecciones!$B$2:$B$14185,Balance!$B143,Inyecciones!$C$2:$C$14185,Balance!H$5)</f>
        <v>0</v>
      </c>
      <c r="I143" s="13">
        <f>SUMIFS(Inyecciones!$E$2:$E$14185,Inyecciones!$A$2:$A$14185,Balance!I$4,Inyecciones!$B$2:$B$14185,Balance!$B143,Inyecciones!$C$2:$C$14185,Balance!I$5)</f>
        <v>0</v>
      </c>
      <c r="J143" s="13">
        <f>SUMIFS(Inyecciones!$E$2:$E$14185,Inyecciones!$A$2:$A$14185,Balance!J$4,Inyecciones!$B$2:$B$14185,Balance!$B143,Inyecciones!$C$2:$C$14185,Balance!J$5)</f>
        <v>0</v>
      </c>
      <c r="K143" s="13">
        <f>SUMIFS(Inyecciones!$E$2:$E$14185,Inyecciones!$A$2:$A$14185,Balance!K$4,Inyecciones!$B$2:$B$14185,Balance!$B143,Inyecciones!$C$2:$C$14185,Balance!K$5)</f>
        <v>0</v>
      </c>
      <c r="L143" s="13">
        <f>SUMIFS(Inyecciones!$E$2:$E$14185,Inyecciones!$A$2:$A$14185,Balance!L$4,Inyecciones!$B$2:$B$14185,Balance!$B143,Inyecciones!$C$2:$C$14185,Balance!L$5)</f>
        <v>0</v>
      </c>
      <c r="M143" s="13">
        <f>SUMIFS(Inyecciones!$E$2:$E$14185,Inyecciones!$A$2:$A$14185,Balance!M$4,Inyecciones!$B$2:$B$14185,Balance!$B143,Inyecciones!$C$2:$C$14185,Balance!M$5)</f>
        <v>0</v>
      </c>
      <c r="N143" s="14">
        <f>SUMIFS(Inyecciones!$E$2:$E$14185,Inyecciones!$A$2:$A$14185,Balance!N$4,Inyecciones!$B$2:$B$14185,Balance!$B143,Inyecciones!$C$2:$C$14185,Balance!N$5)</f>
        <v>0</v>
      </c>
      <c r="O143" s="12">
        <f>SUMIFS(Inyecciones!$E$2:$E$14185,Inyecciones!$A$2:$A$14185,Balance!O$4,Inyecciones!$B$2:$B$14185,Balance!$B143,Inyecciones!$C$2:$C$14185,Balance!O$5)</f>
        <v>0</v>
      </c>
      <c r="P143" s="13">
        <f>SUMIFS(Inyecciones!$E$2:$E$14185,Inyecciones!$A$2:$A$14185,Balance!P$4,Inyecciones!$B$2:$B$14185,Balance!$B143,Inyecciones!$C$2:$C$14185,Balance!P$5)</f>
        <v>0</v>
      </c>
      <c r="Q143" s="13">
        <f>SUMIFS(Inyecciones!$E$2:$E$14185,Inyecciones!$A$2:$A$14185,Balance!Q$4,Inyecciones!$B$2:$B$14185,Balance!$B143,Inyecciones!$C$2:$C$14185,Balance!Q$5)</f>
        <v>0</v>
      </c>
      <c r="R143" s="13">
        <f>SUMIFS(Inyecciones!$E$2:$E$14185,Inyecciones!$A$2:$A$14185,Balance!R$4,Inyecciones!$B$2:$B$14185,Balance!$B143,Inyecciones!$C$2:$C$14185,Balance!R$5)</f>
        <v>0</v>
      </c>
      <c r="S143" s="13">
        <f>SUMIFS(Inyecciones!$E$2:$E$14185,Inyecciones!$A$2:$A$14185,Balance!S$4,Inyecciones!$B$2:$B$14185,Balance!$B143,Inyecciones!$C$2:$C$14185,Balance!S$5)</f>
        <v>0</v>
      </c>
      <c r="T143" s="13">
        <f>SUMIFS(Inyecciones!$E$2:$E$14185,Inyecciones!$A$2:$A$14185,Balance!T$4,Inyecciones!$B$2:$B$14185,Balance!$B143,Inyecciones!$C$2:$C$14185,Balance!T$5)</f>
        <v>0</v>
      </c>
      <c r="U143" s="13">
        <f>SUMIFS(Inyecciones!$E$2:$E$14185,Inyecciones!$A$2:$A$14185,Balance!U$4,Inyecciones!$B$2:$B$14185,Balance!$B143,Inyecciones!$C$2:$C$14185,Balance!U$5)</f>
        <v>0</v>
      </c>
      <c r="V143" s="13">
        <f>SUMIFS(Inyecciones!$E$2:$E$14185,Inyecciones!$A$2:$A$14185,Balance!V$4,Inyecciones!$B$2:$B$14185,Balance!$B143,Inyecciones!$C$2:$C$14185,Balance!V$5)</f>
        <v>0</v>
      </c>
      <c r="W143" s="13">
        <f>SUMIFS(Inyecciones!$E$2:$E$14185,Inyecciones!$A$2:$A$14185,Balance!W$4,Inyecciones!$B$2:$B$14185,Balance!$B143,Inyecciones!$C$2:$C$14185,Balance!W$5)</f>
        <v>0</v>
      </c>
      <c r="X143" s="13">
        <f>SUMIFS(Inyecciones!$E$2:$E$14185,Inyecciones!$A$2:$A$14185,Balance!X$4,Inyecciones!$B$2:$B$14185,Balance!$B143,Inyecciones!$C$2:$C$14185,Balance!X$5)</f>
        <v>0</v>
      </c>
      <c r="Y143" s="13">
        <f>SUMIFS(Inyecciones!$E$2:$E$14185,Inyecciones!$A$2:$A$14185,Balance!Y$4,Inyecciones!$B$2:$B$14185,Balance!$B143,Inyecciones!$C$2:$C$14185,Balance!Y$5)</f>
        <v>0</v>
      </c>
      <c r="Z143" s="14">
        <f>SUMIFS(Inyecciones!$E$2:$E$14185,Inyecciones!$A$2:$A$14185,Balance!Z$4,Inyecciones!$B$2:$B$14185,Balance!$B143,Inyecciones!$C$2:$C$14185,Balance!Z$5)</f>
        <v>0</v>
      </c>
      <c r="AA143" s="12">
        <f>SUMIFS(Inyecciones!$E$2:$E$14185,Inyecciones!$A$2:$A$14185,Balance!AA$4,Inyecciones!$B$2:$B$14185,Balance!$B143,Inyecciones!$C$2:$C$14185,Balance!AA$5)</f>
        <v>0</v>
      </c>
      <c r="AB143" s="13">
        <f>SUMIFS(Inyecciones!$E$2:$E$14185,Inyecciones!$A$2:$A$14185,Balance!AB$4,Inyecciones!$B$2:$B$14185,Balance!$B143,Inyecciones!$C$2:$C$14185,Balance!AB$5)</f>
        <v>0</v>
      </c>
      <c r="AC143" s="13">
        <f>SUMIFS(Inyecciones!$E$2:$E$14185,Inyecciones!$A$2:$A$14185,Balance!AC$4,Inyecciones!$B$2:$B$14185,Balance!$B143,Inyecciones!$C$2:$C$14185,Balance!AC$5)</f>
        <v>0</v>
      </c>
      <c r="AD143" s="13">
        <f>SUMIFS(Inyecciones!$E$2:$E$14185,Inyecciones!$A$2:$A$14185,Balance!AD$4,Inyecciones!$B$2:$B$14185,Balance!$B143,Inyecciones!$C$2:$C$14185,Balance!AD$5)</f>
        <v>0</v>
      </c>
      <c r="AE143" s="13">
        <f>SUMIFS(Inyecciones!$E$2:$E$14185,Inyecciones!$A$2:$A$14185,Balance!AE$4,Inyecciones!$B$2:$B$14185,Balance!$B143,Inyecciones!$C$2:$C$14185,Balance!AE$5)</f>
        <v>0</v>
      </c>
      <c r="AF143" s="13">
        <f>SUMIFS(Inyecciones!$E$2:$E$14185,Inyecciones!$A$2:$A$14185,Balance!AF$4,Inyecciones!$B$2:$B$14185,Balance!$B143,Inyecciones!$C$2:$C$14185,Balance!AF$5)</f>
        <v>0</v>
      </c>
      <c r="AG143" s="13">
        <f>SUMIFS(Inyecciones!$E$2:$E$14185,Inyecciones!$A$2:$A$14185,Balance!AG$4,Inyecciones!$B$2:$B$14185,Balance!$B143,Inyecciones!$C$2:$C$14185,Balance!AG$5)</f>
        <v>0</v>
      </c>
      <c r="AH143" s="13">
        <f>SUMIFS(Inyecciones!$E$2:$E$14185,Inyecciones!$A$2:$A$14185,Balance!AH$4,Inyecciones!$B$2:$B$14185,Balance!$B143,Inyecciones!$C$2:$C$14185,Balance!AH$5)</f>
        <v>0</v>
      </c>
      <c r="AI143" s="13">
        <f>SUMIFS(Inyecciones!$E$2:$E$14185,Inyecciones!$A$2:$A$14185,Balance!AI$4,Inyecciones!$B$2:$B$14185,Balance!$B143,Inyecciones!$C$2:$C$14185,Balance!AI$5)</f>
        <v>0</v>
      </c>
      <c r="AJ143" s="13">
        <f>SUMIFS(Inyecciones!$E$2:$E$14185,Inyecciones!$A$2:$A$14185,Balance!AJ$4,Inyecciones!$B$2:$B$14185,Balance!$B143,Inyecciones!$C$2:$C$14185,Balance!AJ$5)</f>
        <v>0</v>
      </c>
      <c r="AK143" s="13">
        <f>SUMIFS(Inyecciones!$E$2:$E$14185,Inyecciones!$A$2:$A$14185,Balance!AK$4,Inyecciones!$B$2:$B$14185,Balance!$B143,Inyecciones!$C$2:$C$14185,Balance!AK$5)</f>
        <v>0</v>
      </c>
      <c r="AL143" s="14">
        <f>SUMIFS(Inyecciones!$E$2:$E$14185,Inyecciones!$A$2:$A$14185,Balance!AL$4,Inyecciones!$B$2:$B$14185,Balance!$B143,Inyecciones!$C$2:$C$14185,Balance!AL$5)</f>
        <v>0</v>
      </c>
      <c r="AM143" s="13"/>
      <c r="AN143" s="12">
        <f>SUMIFS('Retiro Mensual'!$E$2:$E$2629,'Retiro Mensual'!$A$2:$A$2629,AN$4,'Retiro Mensual'!$B$2:$B$2629,$B143,'Retiro Mensual'!$C$2:$C$2629,AN$5)</f>
        <v>0</v>
      </c>
      <c r="AO143" s="13">
        <f>SUMIFS('Retiro Mensual'!$E$2:$E$2629,'Retiro Mensual'!$A$2:$A$2629,AO$4,'Retiro Mensual'!$B$2:$B$2629,$B143,'Retiro Mensual'!$C$2:$C$2629,AO$5)</f>
        <v>0</v>
      </c>
      <c r="AP143" s="13">
        <f>SUMIFS('Retiro Mensual'!$E$2:$E$2629,'Retiro Mensual'!$A$2:$A$2629,AP$4,'Retiro Mensual'!$B$2:$B$2629,$B143,'Retiro Mensual'!$C$2:$C$2629,AP$5)</f>
        <v>0</v>
      </c>
      <c r="AQ143" s="13">
        <f>SUMIFS('Retiro Mensual'!$E$2:$E$2629,'Retiro Mensual'!$A$2:$A$2629,AQ$4,'Retiro Mensual'!$B$2:$B$2629,$B143,'Retiro Mensual'!$C$2:$C$2629,AQ$5)</f>
        <v>0</v>
      </c>
      <c r="AR143" s="13">
        <f>SUMIFS('Retiro Mensual'!$E$2:$E$2629,'Retiro Mensual'!$A$2:$A$2629,AR$4,'Retiro Mensual'!$B$2:$B$2629,$B143,'Retiro Mensual'!$C$2:$C$2629,AR$5)</f>
        <v>0</v>
      </c>
      <c r="AS143" s="13">
        <f>SUMIFS('Retiro Mensual'!$E$2:$E$2629,'Retiro Mensual'!$A$2:$A$2629,AS$4,'Retiro Mensual'!$B$2:$B$2629,$B143,'Retiro Mensual'!$C$2:$C$2629,AS$5)</f>
        <v>0</v>
      </c>
      <c r="AT143" s="13">
        <f>SUMIFS('Retiro Mensual'!$E$2:$E$2629,'Retiro Mensual'!$A$2:$A$2629,AT$4,'Retiro Mensual'!$B$2:$B$2629,$B143,'Retiro Mensual'!$C$2:$C$2629,AT$5)</f>
        <v>0</v>
      </c>
      <c r="AU143" s="13">
        <f>SUMIFS('Retiro Mensual'!$E$2:$E$2629,'Retiro Mensual'!$A$2:$A$2629,AU$4,'Retiro Mensual'!$B$2:$B$2629,$B143,'Retiro Mensual'!$C$2:$C$2629,AU$5)</f>
        <v>0</v>
      </c>
      <c r="AV143" s="13">
        <f>SUMIFS('Retiro Mensual'!$E$2:$E$2629,'Retiro Mensual'!$A$2:$A$2629,AV$4,'Retiro Mensual'!$B$2:$B$2629,$B143,'Retiro Mensual'!$C$2:$C$2629,AV$5)</f>
        <v>0</v>
      </c>
      <c r="AW143" s="13">
        <f>SUMIFS('Retiro Mensual'!$E$2:$E$2629,'Retiro Mensual'!$A$2:$A$2629,AW$4,'Retiro Mensual'!$B$2:$B$2629,$B143,'Retiro Mensual'!$C$2:$C$2629,AW$5)</f>
        <v>0</v>
      </c>
      <c r="AX143" s="13">
        <f>SUMIFS('Retiro Mensual'!$E$2:$E$2629,'Retiro Mensual'!$A$2:$A$2629,AX$4,'Retiro Mensual'!$B$2:$B$2629,$B143,'Retiro Mensual'!$C$2:$C$2629,AX$5)</f>
        <v>0</v>
      </c>
      <c r="AY143" s="14">
        <f>SUMIFS('Retiro Mensual'!$E$2:$E$2629,'Retiro Mensual'!$A$2:$A$2629,AY$4,'Retiro Mensual'!$B$2:$B$2629,$B143,'Retiro Mensual'!$C$2:$C$2629,AY$5)</f>
        <v>0</v>
      </c>
      <c r="AZ143" s="12">
        <f>SUMIFS('Retiro Mensual'!$E$2:$E$2629,'Retiro Mensual'!$A$2:$A$2629,AZ$4,'Retiro Mensual'!$B$2:$B$2629,$B143,'Retiro Mensual'!$C$2:$C$2629,AZ$5)</f>
        <v>0</v>
      </c>
      <c r="BA143" s="13">
        <f>SUMIFS('Retiro Mensual'!$E$2:$E$2629,'Retiro Mensual'!$A$2:$A$2629,BA$4,'Retiro Mensual'!$B$2:$B$2629,$B143,'Retiro Mensual'!$C$2:$C$2629,BA$5)</f>
        <v>0</v>
      </c>
      <c r="BB143" s="13">
        <f>SUMIFS('Retiro Mensual'!$E$2:$E$2629,'Retiro Mensual'!$A$2:$A$2629,BB$4,'Retiro Mensual'!$B$2:$B$2629,$B143,'Retiro Mensual'!$C$2:$C$2629,BB$5)</f>
        <v>0</v>
      </c>
      <c r="BC143" s="13">
        <f>SUMIFS('Retiro Mensual'!$E$2:$E$2629,'Retiro Mensual'!$A$2:$A$2629,BC$4,'Retiro Mensual'!$B$2:$B$2629,$B143,'Retiro Mensual'!$C$2:$C$2629,BC$5)</f>
        <v>0</v>
      </c>
      <c r="BD143" s="13">
        <f>SUMIFS('Retiro Mensual'!$E$2:$E$2629,'Retiro Mensual'!$A$2:$A$2629,BD$4,'Retiro Mensual'!$B$2:$B$2629,$B143,'Retiro Mensual'!$C$2:$C$2629,BD$5)</f>
        <v>0</v>
      </c>
      <c r="BE143" s="13">
        <f>SUMIFS('Retiro Mensual'!$E$2:$E$2629,'Retiro Mensual'!$A$2:$A$2629,BE$4,'Retiro Mensual'!$B$2:$B$2629,$B143,'Retiro Mensual'!$C$2:$C$2629,BE$5)</f>
        <v>0</v>
      </c>
      <c r="BF143" s="13">
        <f>SUMIFS('Retiro Mensual'!$E$2:$E$2629,'Retiro Mensual'!$A$2:$A$2629,BF$4,'Retiro Mensual'!$B$2:$B$2629,$B143,'Retiro Mensual'!$C$2:$C$2629,BF$5)</f>
        <v>0</v>
      </c>
      <c r="BG143" s="13">
        <f>SUMIFS('Retiro Mensual'!$E$2:$E$2629,'Retiro Mensual'!$A$2:$A$2629,BG$4,'Retiro Mensual'!$B$2:$B$2629,$B143,'Retiro Mensual'!$C$2:$C$2629,BG$5)</f>
        <v>0</v>
      </c>
      <c r="BH143" s="13">
        <f>SUMIFS('Retiro Mensual'!$E$2:$E$2629,'Retiro Mensual'!$A$2:$A$2629,BH$4,'Retiro Mensual'!$B$2:$B$2629,$B143,'Retiro Mensual'!$C$2:$C$2629,BH$5)</f>
        <v>0</v>
      </c>
      <c r="BI143" s="13">
        <f>SUMIFS('Retiro Mensual'!$E$2:$E$2629,'Retiro Mensual'!$A$2:$A$2629,BI$4,'Retiro Mensual'!$B$2:$B$2629,$B143,'Retiro Mensual'!$C$2:$C$2629,BI$5)</f>
        <v>0</v>
      </c>
      <c r="BJ143" s="13">
        <f>SUMIFS('Retiro Mensual'!$E$2:$E$2629,'Retiro Mensual'!$A$2:$A$2629,BJ$4,'Retiro Mensual'!$B$2:$B$2629,$B143,'Retiro Mensual'!$C$2:$C$2629,BJ$5)</f>
        <v>0</v>
      </c>
      <c r="BK143" s="14">
        <f>SUMIFS('Retiro Mensual'!$E$2:$E$2629,'Retiro Mensual'!$A$2:$A$2629,BK$4,'Retiro Mensual'!$B$2:$B$2629,$B143,'Retiro Mensual'!$C$2:$C$2629,BK$5)</f>
        <v>0</v>
      </c>
      <c r="BL143" s="12">
        <f>SUMIFS('Retiro Mensual'!$E$2:$E$2629,'Retiro Mensual'!$A$2:$A$2629,BL$4,'Retiro Mensual'!$B$2:$B$2629,$B143,'Retiro Mensual'!$C$2:$C$2629,BL$5)</f>
        <v>0</v>
      </c>
      <c r="BM143" s="13">
        <f>SUMIFS('Retiro Mensual'!$E$2:$E$2629,'Retiro Mensual'!$A$2:$A$2629,BM$4,'Retiro Mensual'!$B$2:$B$2629,$B143,'Retiro Mensual'!$C$2:$C$2629,BM$5)</f>
        <v>0</v>
      </c>
      <c r="BN143" s="13">
        <f>SUMIFS('Retiro Mensual'!$E$2:$E$2629,'Retiro Mensual'!$A$2:$A$2629,BN$4,'Retiro Mensual'!$B$2:$B$2629,$B143,'Retiro Mensual'!$C$2:$C$2629,BN$5)</f>
        <v>0</v>
      </c>
      <c r="BO143" s="13">
        <f>SUMIFS('Retiro Mensual'!$E$2:$E$2629,'Retiro Mensual'!$A$2:$A$2629,BO$4,'Retiro Mensual'!$B$2:$B$2629,$B143,'Retiro Mensual'!$C$2:$C$2629,BO$5)</f>
        <v>0</v>
      </c>
      <c r="BP143" s="13">
        <f>SUMIFS('Retiro Mensual'!$E$2:$E$2629,'Retiro Mensual'!$A$2:$A$2629,BP$4,'Retiro Mensual'!$B$2:$B$2629,$B143,'Retiro Mensual'!$C$2:$C$2629,BP$5)</f>
        <v>0</v>
      </c>
      <c r="BQ143" s="13">
        <f>SUMIFS('Retiro Mensual'!$E$2:$E$2629,'Retiro Mensual'!$A$2:$A$2629,BQ$4,'Retiro Mensual'!$B$2:$B$2629,$B143,'Retiro Mensual'!$C$2:$C$2629,BQ$5)</f>
        <v>0</v>
      </c>
      <c r="BR143" s="13">
        <f>SUMIFS('Retiro Mensual'!$E$2:$E$2629,'Retiro Mensual'!$A$2:$A$2629,BR$4,'Retiro Mensual'!$B$2:$B$2629,$B143,'Retiro Mensual'!$C$2:$C$2629,BR$5)</f>
        <v>0</v>
      </c>
      <c r="BS143" s="13">
        <f>SUMIFS('Retiro Mensual'!$E$2:$E$2629,'Retiro Mensual'!$A$2:$A$2629,BS$4,'Retiro Mensual'!$B$2:$B$2629,$B143,'Retiro Mensual'!$C$2:$C$2629,BS$5)</f>
        <v>0</v>
      </c>
      <c r="BT143" s="13">
        <f>SUMIFS('Retiro Mensual'!$E$2:$E$2629,'Retiro Mensual'!$A$2:$A$2629,BT$4,'Retiro Mensual'!$B$2:$B$2629,$B143,'Retiro Mensual'!$C$2:$C$2629,BT$5)</f>
        <v>0</v>
      </c>
      <c r="BU143" s="13">
        <f>SUMIFS('Retiro Mensual'!$E$2:$E$2629,'Retiro Mensual'!$A$2:$A$2629,BU$4,'Retiro Mensual'!$B$2:$B$2629,$B143,'Retiro Mensual'!$C$2:$C$2629,BU$5)</f>
        <v>0</v>
      </c>
      <c r="BV143" s="13">
        <f>SUMIFS('Retiro Mensual'!$E$2:$E$2629,'Retiro Mensual'!$A$2:$A$2629,BV$4,'Retiro Mensual'!$B$2:$B$2629,$B143,'Retiro Mensual'!$C$2:$C$2629,BV$5)</f>
        <v>0</v>
      </c>
      <c r="BW143" s="14">
        <f>SUMIFS('Retiro Mensual'!$E$2:$E$2629,'Retiro Mensual'!$A$2:$A$2629,BW$4,'Retiro Mensual'!$B$2:$B$2629,$B143,'Retiro Mensual'!$C$2:$C$2629,BW$5)</f>
        <v>0</v>
      </c>
      <c r="BX143" s="13"/>
      <c r="BY143" s="12">
        <f>SUMIFS('Compra Ventas'!$E$2:$E$2700,'Compra Ventas'!$A$2:$A$2700,BY$4,'Compra Ventas'!$B$2:$B$2700,$B143,'Compra Ventas'!$C$2:$C$2700,BY$5)</f>
        <v>-422457.99254513677</v>
      </c>
      <c r="BZ143" s="13">
        <f>SUMIFS('Compra Ventas'!$E$2:$E$2700,'Compra Ventas'!$A$2:$A$2700,BZ$4,'Compra Ventas'!$B$2:$B$2700,$B143,'Compra Ventas'!$C$2:$C$2700,BZ$5)</f>
        <v>-417045.14912133809</v>
      </c>
      <c r="CA143" s="13">
        <f>SUMIFS('Compra Ventas'!$E$2:$E$2700,'Compra Ventas'!$A$2:$A$2700,CA$4,'Compra Ventas'!$B$2:$B$2700,$B143,'Compra Ventas'!$C$2:$C$2700,CA$5)</f>
        <v>-491785.82199987711</v>
      </c>
      <c r="CB143" s="13">
        <f>SUMIFS('Compra Ventas'!$E$2:$E$2700,'Compra Ventas'!$A$2:$A$2700,CB$4,'Compra Ventas'!$B$2:$B$2700,$B143,'Compra Ventas'!$C$2:$C$2700,CB$5)</f>
        <v>-402809.95107787428</v>
      </c>
      <c r="CC143" s="13">
        <f>SUMIFS('Compra Ventas'!$E$2:$E$2700,'Compra Ventas'!$A$2:$A$2700,CC$4,'Compra Ventas'!$B$2:$B$2700,$B143,'Compra Ventas'!$C$2:$C$2700,CC$5)</f>
        <v>-415292.30018751131</v>
      </c>
      <c r="CD143" s="13">
        <f>SUMIFS('Compra Ventas'!$E$2:$E$2700,'Compra Ventas'!$A$2:$A$2700,CD$4,'Compra Ventas'!$B$2:$B$2700,$B143,'Compra Ventas'!$C$2:$C$2700,CD$5)</f>
        <v>-363660.78766792652</v>
      </c>
      <c r="CE143" s="13">
        <f>SUMIFS('Compra Ventas'!$E$2:$E$2700,'Compra Ventas'!$A$2:$A$2700,CE$4,'Compra Ventas'!$B$2:$B$2700,$B143,'Compra Ventas'!$C$2:$C$2700,CE$5)</f>
        <v>-208871.19203874181</v>
      </c>
      <c r="CF143" s="13">
        <f>SUMIFS('Compra Ventas'!$E$2:$E$2700,'Compra Ventas'!$A$2:$A$2700,CF$4,'Compra Ventas'!$B$2:$B$2700,$B143,'Compra Ventas'!$C$2:$C$2700,CF$5)</f>
        <v>-97011.618073549398</v>
      </c>
      <c r="CG143" s="13">
        <f>SUMIFS('Compra Ventas'!$E$2:$E$2700,'Compra Ventas'!$A$2:$A$2700,CG$4,'Compra Ventas'!$B$2:$B$2700,$B143,'Compra Ventas'!$C$2:$C$2700,CG$5)</f>
        <v>-77172.66745326831</v>
      </c>
      <c r="CH143" s="13">
        <f>SUMIFS('Compra Ventas'!$E$2:$E$2700,'Compra Ventas'!$A$2:$A$2700,CH$4,'Compra Ventas'!$B$2:$B$2700,$B143,'Compra Ventas'!$C$2:$C$2700,CH$5)</f>
        <v>-49131.201314917918</v>
      </c>
      <c r="CI143" s="13">
        <f>SUMIFS('Compra Ventas'!$E$2:$E$2700,'Compra Ventas'!$A$2:$A$2700,CI$4,'Compra Ventas'!$B$2:$B$2700,$B143,'Compra Ventas'!$C$2:$C$2700,CI$5)</f>
        <v>-61472.878815292497</v>
      </c>
      <c r="CJ143" s="14">
        <f>SUMIFS('Compra Ventas'!$E$2:$E$2700,'Compra Ventas'!$A$2:$A$2700,CJ$4,'Compra Ventas'!$B$2:$B$2700,$B143,'Compra Ventas'!$C$2:$C$2700,CJ$5)</f>
        <v>-67111.284959215409</v>
      </c>
      <c r="CK143" s="12">
        <f>SUMIFS('Compra Ventas'!$E$2:$E$2700,'Compra Ventas'!$A$2:$A$2700,CK$4,'Compra Ventas'!$B$2:$B$2700,$B143,'Compra Ventas'!$C$2:$C$2700,CK$5)</f>
        <v>-423380.22931274062</v>
      </c>
      <c r="CL143" s="13">
        <f>SUMIFS('Compra Ventas'!$E$2:$E$2700,'Compra Ventas'!$A$2:$A$2700,CL$4,'Compra Ventas'!$B$2:$B$2700,$B143,'Compra Ventas'!$C$2:$C$2700,CL$5)</f>
        <v>-419017.86455260927</v>
      </c>
      <c r="CM143" s="13">
        <f>SUMIFS('Compra Ventas'!$E$2:$E$2700,'Compra Ventas'!$A$2:$A$2700,CM$4,'Compra Ventas'!$B$2:$B$2700,$B143,'Compra Ventas'!$C$2:$C$2700,CM$5)</f>
        <v>-493939.05946295272</v>
      </c>
      <c r="CN143" s="13">
        <f>SUMIFS('Compra Ventas'!$E$2:$E$2700,'Compra Ventas'!$A$2:$A$2700,CN$4,'Compra Ventas'!$B$2:$B$2700,$B143,'Compra Ventas'!$C$2:$C$2700,CN$5)</f>
        <v>-405572.07924225542</v>
      </c>
      <c r="CO143" s="13">
        <f>SUMIFS('Compra Ventas'!$E$2:$E$2700,'Compra Ventas'!$A$2:$A$2700,CO$4,'Compra Ventas'!$B$2:$B$2700,$B143,'Compra Ventas'!$C$2:$C$2700,CO$5)</f>
        <v>-415046.0057964556</v>
      </c>
      <c r="CP143" s="13">
        <f>SUMIFS('Compra Ventas'!$E$2:$E$2700,'Compra Ventas'!$A$2:$A$2700,CP$4,'Compra Ventas'!$B$2:$B$2700,$B143,'Compra Ventas'!$C$2:$C$2700,CP$5)</f>
        <v>-365428.24233017868</v>
      </c>
      <c r="CQ143" s="13">
        <f>SUMIFS('Compra Ventas'!$E$2:$E$2700,'Compra Ventas'!$A$2:$A$2700,CQ$4,'Compra Ventas'!$B$2:$B$2700,$B143,'Compra Ventas'!$C$2:$C$2700,CQ$5)</f>
        <v>-218731.01371134719</v>
      </c>
      <c r="CR143" s="13">
        <f>SUMIFS('Compra Ventas'!$E$2:$E$2700,'Compra Ventas'!$A$2:$A$2700,CR$4,'Compra Ventas'!$B$2:$B$2700,$B143,'Compra Ventas'!$C$2:$C$2700,CR$5)</f>
        <v>-96128.779124336768</v>
      </c>
      <c r="CS143" s="13">
        <f>SUMIFS('Compra Ventas'!$E$2:$E$2700,'Compra Ventas'!$A$2:$A$2700,CS$4,'Compra Ventas'!$B$2:$B$2700,$B143,'Compra Ventas'!$C$2:$C$2700,CS$5)</f>
        <v>-74801.055420739955</v>
      </c>
      <c r="CT143" s="13">
        <f>SUMIFS('Compra Ventas'!$E$2:$E$2700,'Compra Ventas'!$A$2:$A$2700,CT$4,'Compra Ventas'!$B$2:$B$2700,$B143,'Compra Ventas'!$C$2:$C$2700,CT$5)</f>
        <v>-57306.426450598978</v>
      </c>
      <c r="CU143" s="13">
        <f>SUMIFS('Compra Ventas'!$E$2:$E$2700,'Compra Ventas'!$A$2:$A$2700,CU$4,'Compra Ventas'!$B$2:$B$2700,$B143,'Compra Ventas'!$C$2:$C$2700,CU$5)</f>
        <v>-67864.591265628915</v>
      </c>
      <c r="CV143" s="14">
        <f>SUMIFS('Compra Ventas'!$E$2:$E$2700,'Compra Ventas'!$A$2:$A$2700,CV$4,'Compra Ventas'!$B$2:$B$2700,$B143,'Compra Ventas'!$C$2:$C$2700,CV$5)</f>
        <v>-83973.127636949954</v>
      </c>
      <c r="CW143" s="12">
        <f>SUMIFS('Compra Ventas'!$E$2:$E$2700,'Compra Ventas'!$A$2:$A$2700,CW$4,'Compra Ventas'!$B$2:$B$2700,$B143,'Compra Ventas'!$C$2:$C$2700,CW$5)</f>
        <v>-423344.06393461907</v>
      </c>
      <c r="CX143" s="13">
        <f>SUMIFS('Compra Ventas'!$E$2:$E$2700,'Compra Ventas'!$A$2:$A$2700,CX$4,'Compra Ventas'!$B$2:$B$2700,$B143,'Compra Ventas'!$C$2:$C$2700,CX$5)</f>
        <v>-418139.1709588911</v>
      </c>
      <c r="CY143" s="13">
        <f>SUMIFS('Compra Ventas'!$E$2:$E$2700,'Compra Ventas'!$A$2:$A$2700,CY$4,'Compra Ventas'!$B$2:$B$2700,$B143,'Compra Ventas'!$C$2:$C$2700,CY$5)</f>
        <v>-492715.24833961611</v>
      </c>
      <c r="CZ143" s="13">
        <f>SUMIFS('Compra Ventas'!$E$2:$E$2700,'Compra Ventas'!$A$2:$A$2700,CZ$4,'Compra Ventas'!$B$2:$B$2700,$B143,'Compra Ventas'!$C$2:$C$2700,CZ$5)</f>
        <v>-404262.99998053379</v>
      </c>
      <c r="DA143" s="13">
        <f>SUMIFS('Compra Ventas'!$E$2:$E$2700,'Compra Ventas'!$A$2:$A$2700,DA$4,'Compra Ventas'!$B$2:$B$2700,$B143,'Compra Ventas'!$C$2:$C$2700,DA$5)</f>
        <v>-416799.0534765168</v>
      </c>
      <c r="DB143" s="13">
        <f>SUMIFS('Compra Ventas'!$E$2:$E$2700,'Compra Ventas'!$A$2:$A$2700,DB$4,'Compra Ventas'!$B$2:$B$2700,$B143,'Compra Ventas'!$C$2:$C$2700,DB$5)</f>
        <v>-379560.21073001059</v>
      </c>
      <c r="DC143" s="13">
        <f>SUMIFS('Compra Ventas'!$E$2:$E$2700,'Compra Ventas'!$A$2:$A$2700,DC$4,'Compra Ventas'!$B$2:$B$2700,$B143,'Compra Ventas'!$C$2:$C$2700,DC$5)</f>
        <v>-227555.38860350629</v>
      </c>
      <c r="DD143" s="13">
        <f>SUMIFS('Compra Ventas'!$E$2:$E$2700,'Compra Ventas'!$A$2:$A$2700,DD$4,'Compra Ventas'!$B$2:$B$2700,$B143,'Compra Ventas'!$C$2:$C$2700,DD$5)</f>
        <v>-101898.1458811683</v>
      </c>
      <c r="DE143" s="13">
        <f>SUMIFS('Compra Ventas'!$E$2:$E$2700,'Compra Ventas'!$A$2:$A$2700,DE$4,'Compra Ventas'!$B$2:$B$2700,$B143,'Compra Ventas'!$C$2:$C$2700,DE$5)</f>
        <v>-81297.764557287403</v>
      </c>
      <c r="DF143" s="13">
        <f>SUMIFS('Compra Ventas'!$E$2:$E$2700,'Compra Ventas'!$A$2:$A$2700,DF$4,'Compra Ventas'!$B$2:$B$2700,$B143,'Compra Ventas'!$C$2:$C$2700,DF$5)</f>
        <v>-77080.852261951179</v>
      </c>
      <c r="DG143" s="13">
        <f>SUMIFS('Compra Ventas'!$E$2:$E$2700,'Compra Ventas'!$A$2:$A$2700,DG$4,'Compra Ventas'!$B$2:$B$2700,$B143,'Compra Ventas'!$C$2:$C$2700,DG$5)</f>
        <v>-75614.35313724888</v>
      </c>
      <c r="DH143" s="14">
        <f>SUMIFS('Compra Ventas'!$E$2:$E$2700,'Compra Ventas'!$A$2:$A$2700,DH$4,'Compra Ventas'!$B$2:$B$2700,$B143,'Compra Ventas'!$C$2:$C$2700,DH$5)</f>
        <v>-95123.361112268351</v>
      </c>
      <c r="DI143" s="84"/>
      <c r="DJ143" s="98">
        <f>SUMIFS('Ajuste Ciclado'!D$5:D$47,'Ajuste Ciclado'!$C$5:$C$47,Balance!DJ$4,'Ajuste Ciclado'!$B$5:$B$47,Balance!$B143)</f>
        <v>0</v>
      </c>
      <c r="DK143" s="99">
        <f>SUMIFS('Ajuste Ciclado'!E$5:E$47,'Ajuste Ciclado'!$C$5:$C$47,Balance!DK$4,'Ajuste Ciclado'!$B$5:$B$47,Balance!$B143)</f>
        <v>0</v>
      </c>
      <c r="DL143" s="99">
        <f>SUMIFS('Ajuste Ciclado'!F$5:F$47,'Ajuste Ciclado'!$C$5:$C$47,Balance!DL$4,'Ajuste Ciclado'!$B$5:$B$47,Balance!$B143)</f>
        <v>0</v>
      </c>
      <c r="DM143" s="99">
        <f>SUMIFS('Ajuste Ciclado'!G$5:G$47,'Ajuste Ciclado'!$C$5:$C$47,Balance!DM$4,'Ajuste Ciclado'!$B$5:$B$47,Balance!$B143)</f>
        <v>0</v>
      </c>
      <c r="DN143" s="99">
        <f>SUMIFS('Ajuste Ciclado'!H$5:H$47,'Ajuste Ciclado'!$C$5:$C$47,Balance!DN$4,'Ajuste Ciclado'!$B$5:$B$47,Balance!$B143)</f>
        <v>0</v>
      </c>
      <c r="DO143" s="99">
        <f>SUMIFS('Ajuste Ciclado'!I$5:I$47,'Ajuste Ciclado'!$C$5:$C$47,Balance!DO$4,'Ajuste Ciclado'!$B$5:$B$47,Balance!$B143)</f>
        <v>0</v>
      </c>
      <c r="DP143" s="99">
        <f>SUMIFS('Ajuste Ciclado'!J$5:J$47,'Ajuste Ciclado'!$C$5:$C$47,Balance!DP$4,'Ajuste Ciclado'!$B$5:$B$47,Balance!$B143)</f>
        <v>0</v>
      </c>
      <c r="DQ143" s="99">
        <f>SUMIFS('Ajuste Ciclado'!K$5:K$47,'Ajuste Ciclado'!$C$5:$C$47,Balance!DQ$4,'Ajuste Ciclado'!$B$5:$B$47,Balance!$B143)</f>
        <v>0</v>
      </c>
      <c r="DR143" s="99">
        <f>SUMIFS('Ajuste Ciclado'!L$5:L$47,'Ajuste Ciclado'!$C$5:$C$47,Balance!DR$4,'Ajuste Ciclado'!$B$5:$B$47,Balance!$B143)</f>
        <v>0</v>
      </c>
      <c r="DS143" s="99">
        <f>SUMIFS('Ajuste Ciclado'!M$5:M$47,'Ajuste Ciclado'!$C$5:$C$47,Balance!DS$4,'Ajuste Ciclado'!$B$5:$B$47,Balance!$B143)</f>
        <v>0</v>
      </c>
      <c r="DT143" s="99">
        <f>SUMIFS('Ajuste Ciclado'!N$5:N$47,'Ajuste Ciclado'!$C$5:$C$47,Balance!DT$4,'Ajuste Ciclado'!$B$5:$B$47,Balance!$B143)</f>
        <v>0</v>
      </c>
      <c r="DU143" s="100">
        <f>SUMIFS('Ajuste Ciclado'!O$5:O$47,'Ajuste Ciclado'!$C$5:$C$47,Balance!DU$4,'Ajuste Ciclado'!$B$5:$B$47,Balance!$B143)</f>
        <v>0</v>
      </c>
      <c r="DV143" s="98">
        <f>SUMIFS('Ajuste Ciclado'!D$5:D$47,'Ajuste Ciclado'!$C$5:$C$47,Balance!DV$4,'Ajuste Ciclado'!$B$5:$B$47,Balance!$B143)</f>
        <v>0</v>
      </c>
      <c r="DW143" s="99">
        <f>SUMIFS('Ajuste Ciclado'!E$5:E$47,'Ajuste Ciclado'!$C$5:$C$47,Balance!DW$4,'Ajuste Ciclado'!$B$5:$B$47,Balance!$B143)</f>
        <v>0</v>
      </c>
      <c r="DX143" s="99">
        <f>SUMIFS('Ajuste Ciclado'!F$5:F$47,'Ajuste Ciclado'!$C$5:$C$47,Balance!DX$4,'Ajuste Ciclado'!$B$5:$B$47,Balance!$B143)</f>
        <v>0</v>
      </c>
      <c r="DY143" s="99">
        <f>SUMIFS('Ajuste Ciclado'!G$5:G$47,'Ajuste Ciclado'!$C$5:$C$47,Balance!DY$4,'Ajuste Ciclado'!$B$5:$B$47,Balance!$B143)</f>
        <v>0</v>
      </c>
      <c r="DZ143" s="99">
        <f>SUMIFS('Ajuste Ciclado'!H$5:H$47,'Ajuste Ciclado'!$C$5:$C$47,Balance!DZ$4,'Ajuste Ciclado'!$B$5:$B$47,Balance!$B143)</f>
        <v>0</v>
      </c>
      <c r="EA143" s="99">
        <f>SUMIFS('Ajuste Ciclado'!I$5:I$47,'Ajuste Ciclado'!$C$5:$C$47,Balance!EA$4,'Ajuste Ciclado'!$B$5:$B$47,Balance!$B143)</f>
        <v>0</v>
      </c>
      <c r="EB143" s="99">
        <f>SUMIFS('Ajuste Ciclado'!J$5:J$47,'Ajuste Ciclado'!$C$5:$C$47,Balance!EB$4,'Ajuste Ciclado'!$B$5:$B$47,Balance!$B143)</f>
        <v>0</v>
      </c>
      <c r="EC143" s="99">
        <f>SUMIFS('Ajuste Ciclado'!K$5:K$47,'Ajuste Ciclado'!$C$5:$C$47,Balance!EC$4,'Ajuste Ciclado'!$B$5:$B$47,Balance!$B143)</f>
        <v>0</v>
      </c>
      <c r="ED143" s="99">
        <f>SUMIFS('Ajuste Ciclado'!L$5:L$47,'Ajuste Ciclado'!$C$5:$C$47,Balance!ED$4,'Ajuste Ciclado'!$B$5:$B$47,Balance!$B143)</f>
        <v>0</v>
      </c>
      <c r="EE143" s="99">
        <f>SUMIFS('Ajuste Ciclado'!M$5:M$47,'Ajuste Ciclado'!$C$5:$C$47,Balance!EE$4,'Ajuste Ciclado'!$B$5:$B$47,Balance!$B143)</f>
        <v>0</v>
      </c>
      <c r="EF143" s="99">
        <f>SUMIFS('Ajuste Ciclado'!N$5:N$47,'Ajuste Ciclado'!$C$5:$C$47,Balance!EF$4,'Ajuste Ciclado'!$B$5:$B$47,Balance!$B143)</f>
        <v>0</v>
      </c>
      <c r="EG143" s="100">
        <f>SUMIFS('Ajuste Ciclado'!O$5:O$47,'Ajuste Ciclado'!$C$5:$C$47,Balance!EG$4,'Ajuste Ciclado'!$B$5:$B$47,Balance!$B143)</f>
        <v>0</v>
      </c>
      <c r="EH143" s="98">
        <f>SUMIFS('Ajuste Ciclado'!D$5:D$47,'Ajuste Ciclado'!$C$5:$C$47,Balance!EH$4,'Ajuste Ciclado'!$B$5:$B$47,Balance!$B143)</f>
        <v>0</v>
      </c>
      <c r="EI143" s="99">
        <f>SUMIFS('Ajuste Ciclado'!E$5:E$47,'Ajuste Ciclado'!$C$5:$C$47,Balance!EI$4,'Ajuste Ciclado'!$B$5:$B$47,Balance!$B143)</f>
        <v>0</v>
      </c>
      <c r="EJ143" s="99">
        <f>SUMIFS('Ajuste Ciclado'!F$5:F$47,'Ajuste Ciclado'!$C$5:$C$47,Balance!EJ$4,'Ajuste Ciclado'!$B$5:$B$47,Balance!$B143)</f>
        <v>0</v>
      </c>
      <c r="EK143" s="99">
        <f>SUMIFS('Ajuste Ciclado'!G$5:G$47,'Ajuste Ciclado'!$C$5:$C$47,Balance!EK$4,'Ajuste Ciclado'!$B$5:$B$47,Balance!$B143)</f>
        <v>0</v>
      </c>
      <c r="EL143" s="99">
        <f>SUMIFS('Ajuste Ciclado'!H$5:H$47,'Ajuste Ciclado'!$C$5:$C$47,Balance!EL$4,'Ajuste Ciclado'!$B$5:$B$47,Balance!$B143)</f>
        <v>0</v>
      </c>
      <c r="EM143" s="99">
        <f>SUMIFS('Ajuste Ciclado'!I$5:I$47,'Ajuste Ciclado'!$C$5:$C$47,Balance!EM$4,'Ajuste Ciclado'!$B$5:$B$47,Balance!$B143)</f>
        <v>0</v>
      </c>
      <c r="EN143" s="99">
        <f>SUMIFS('Ajuste Ciclado'!J$5:J$47,'Ajuste Ciclado'!$C$5:$C$47,Balance!EN$4,'Ajuste Ciclado'!$B$5:$B$47,Balance!$B143)</f>
        <v>0</v>
      </c>
      <c r="EO143" s="99">
        <f>SUMIFS('Ajuste Ciclado'!K$5:K$47,'Ajuste Ciclado'!$C$5:$C$47,Balance!EO$4,'Ajuste Ciclado'!$B$5:$B$47,Balance!$B143)</f>
        <v>0</v>
      </c>
      <c r="EP143" s="99">
        <f>SUMIFS('Ajuste Ciclado'!L$5:L$47,'Ajuste Ciclado'!$C$5:$C$47,Balance!EP$4,'Ajuste Ciclado'!$B$5:$B$47,Balance!$B143)</f>
        <v>0</v>
      </c>
      <c r="EQ143" s="99">
        <f>SUMIFS('Ajuste Ciclado'!M$5:M$47,'Ajuste Ciclado'!$C$5:$C$47,Balance!EQ$4,'Ajuste Ciclado'!$B$5:$B$47,Balance!$B143)</f>
        <v>0</v>
      </c>
      <c r="ER143" s="99">
        <f>SUMIFS('Ajuste Ciclado'!N$5:N$47,'Ajuste Ciclado'!$C$5:$C$47,Balance!ER$4,'Ajuste Ciclado'!$B$5:$B$47,Balance!$B143)</f>
        <v>0</v>
      </c>
      <c r="ES143" s="100">
        <f>SUMIFS('Ajuste Ciclado'!O$5:O$47,'Ajuste Ciclado'!$C$5:$C$47,Balance!ES$4,'Ajuste Ciclado'!$B$5:$B$47,Balance!$B143)</f>
        <v>0</v>
      </c>
      <c r="ET143" s="84"/>
      <c r="EU143" s="12">
        <f t="shared" si="279"/>
        <v>-422457.99254513677</v>
      </c>
      <c r="EV143" s="13">
        <f t="shared" si="244"/>
        <v>-417045.14912133809</v>
      </c>
      <c r="EW143" s="13">
        <f t="shared" si="245"/>
        <v>-491785.82199987711</v>
      </c>
      <c r="EX143" s="13">
        <f t="shared" si="246"/>
        <v>-402809.95107787428</v>
      </c>
      <c r="EY143" s="13">
        <f t="shared" si="247"/>
        <v>-415292.30018751131</v>
      </c>
      <c r="EZ143" s="13">
        <f t="shared" si="248"/>
        <v>-363660.78766792652</v>
      </c>
      <c r="FA143" s="13">
        <f t="shared" si="249"/>
        <v>-208871.19203874181</v>
      </c>
      <c r="FB143" s="13">
        <f t="shared" si="250"/>
        <v>-97011.618073549398</v>
      </c>
      <c r="FC143" s="13">
        <f t="shared" si="251"/>
        <v>-77172.66745326831</v>
      </c>
      <c r="FD143" s="13">
        <f t="shared" si="252"/>
        <v>-49131.201314917918</v>
      </c>
      <c r="FE143" s="13">
        <f t="shared" si="253"/>
        <v>-61472.878815292497</v>
      </c>
      <c r="FF143" s="14">
        <f t="shared" si="254"/>
        <v>-67111.284959215409</v>
      </c>
      <c r="FG143" s="12">
        <f t="shared" si="255"/>
        <v>-423380.22931274062</v>
      </c>
      <c r="FH143" s="13">
        <f t="shared" si="256"/>
        <v>-419017.86455260927</v>
      </c>
      <c r="FI143" s="13">
        <f t="shared" si="257"/>
        <v>-493939.05946295272</v>
      </c>
      <c r="FJ143" s="13">
        <f t="shared" si="258"/>
        <v>-405572.07924225542</v>
      </c>
      <c r="FK143" s="13">
        <f t="shared" si="259"/>
        <v>-415046.0057964556</v>
      </c>
      <c r="FL143" s="13">
        <f t="shared" si="260"/>
        <v>-365428.24233017868</v>
      </c>
      <c r="FM143" s="13">
        <f t="shared" si="261"/>
        <v>-218731.01371134719</v>
      </c>
      <c r="FN143" s="13">
        <f t="shared" si="262"/>
        <v>-96128.779124336768</v>
      </c>
      <c r="FO143" s="13">
        <f t="shared" si="263"/>
        <v>-74801.055420739955</v>
      </c>
      <c r="FP143" s="13">
        <f t="shared" si="264"/>
        <v>-57306.426450598978</v>
      </c>
      <c r="FQ143" s="13">
        <f t="shared" si="265"/>
        <v>-67864.591265628915</v>
      </c>
      <c r="FR143" s="14">
        <f t="shared" si="266"/>
        <v>-83973.127636949954</v>
      </c>
      <c r="FS143" s="12">
        <f t="shared" si="267"/>
        <v>-423344.06393461907</v>
      </c>
      <c r="FT143" s="13">
        <f t="shared" si="268"/>
        <v>-418139.1709588911</v>
      </c>
      <c r="FU143" s="13">
        <f t="shared" si="269"/>
        <v>-492715.24833961611</v>
      </c>
      <c r="FV143" s="13">
        <f t="shared" si="270"/>
        <v>-404262.99998053379</v>
      </c>
      <c r="FW143" s="13">
        <f t="shared" si="271"/>
        <v>-416799.0534765168</v>
      </c>
      <c r="FX143" s="13">
        <f t="shared" si="272"/>
        <v>-379560.21073001059</v>
      </c>
      <c r="FY143" s="13">
        <f t="shared" si="273"/>
        <v>-227555.38860350629</v>
      </c>
      <c r="FZ143" s="13">
        <f t="shared" si="274"/>
        <v>-101898.1458811683</v>
      </c>
      <c r="GA143" s="13">
        <f t="shared" si="275"/>
        <v>-81297.764557287403</v>
      </c>
      <c r="GB143" s="13">
        <f t="shared" si="276"/>
        <v>-77080.852261951179</v>
      </c>
      <c r="GC143" s="13">
        <f t="shared" si="277"/>
        <v>-75614.35313724888</v>
      </c>
      <c r="GD143" s="14">
        <f t="shared" si="278"/>
        <v>-95123.361112268351</v>
      </c>
      <c r="GE143" s="84"/>
      <c r="GF143" s="12">
        <f t="shared" si="280"/>
        <v>-3073822.8452546489</v>
      </c>
      <c r="GG143" s="13">
        <f t="shared" si="280"/>
        <v>-3121188.4743067943</v>
      </c>
      <c r="GH143" s="14">
        <f t="shared" si="280"/>
        <v>-3193390.6129736174</v>
      </c>
      <c r="GI143" s="6">
        <f t="shared" si="281"/>
        <v>3</v>
      </c>
      <c r="GJ143" s="12">
        <f t="shared" si="282"/>
        <v>-1331288.963666352</v>
      </c>
      <c r="GK143" s="13">
        <f t="shared" si="283"/>
        <v>-1336337.1533283028</v>
      </c>
      <c r="GL143" s="14">
        <f t="shared" si="284"/>
        <v>-1334198.4832331263</v>
      </c>
      <c r="GM143" s="84"/>
      <c r="GN143" s="66">
        <f t="shared" si="285"/>
        <v>-1334198.4832331263</v>
      </c>
      <c r="GO143" s="84"/>
      <c r="GP143" s="63" t="str" cm="1">
        <f t="array" ref="GP143">INDEX($GF$4:$GH$4,1,GI143)</f>
        <v>Sample 6</v>
      </c>
      <c r="GQ143" s="12">
        <f t="shared" si="188"/>
        <v>-491785.82199987711</v>
      </c>
      <c r="GR143" s="13">
        <f t="shared" si="188"/>
        <v>-422457.99254513677</v>
      </c>
      <c r="GS143" s="14">
        <f t="shared" si="188"/>
        <v>-417045.14912133809</v>
      </c>
      <c r="GT143" s="12">
        <f t="shared" si="189"/>
        <v>-493939.05946295272</v>
      </c>
      <c r="GU143" s="13">
        <f t="shared" si="189"/>
        <v>-423380.22931274062</v>
      </c>
      <c r="GV143" s="14">
        <f t="shared" si="189"/>
        <v>-419017.86455260927</v>
      </c>
      <c r="GW143" s="12">
        <f t="shared" si="190"/>
        <v>-492715.24833961611</v>
      </c>
      <c r="GX143" s="13">
        <f t="shared" si="190"/>
        <v>-423344.06393461907</v>
      </c>
      <c r="GY143" s="14">
        <f t="shared" si="190"/>
        <v>-418139.1709588911</v>
      </c>
      <c r="GZ143" s="84" t="str">
        <f t="shared" si="194"/>
        <v>Sample 6</v>
      </c>
      <c r="HA143" s="12">
        <f t="shared" si="286"/>
        <v>-492715.24833961611</v>
      </c>
      <c r="HB143" s="13">
        <f t="shared" si="286"/>
        <v>-423344.06393461907</v>
      </c>
      <c r="HC143" s="14">
        <f t="shared" si="286"/>
        <v>-418139.1709588911</v>
      </c>
      <c r="HD143" s="6">
        <f t="shared" si="195"/>
        <v>-1334198.4832331263</v>
      </c>
      <c r="HE143" s="84" t="str">
        <f t="shared" si="196"/>
        <v>Ok</v>
      </c>
    </row>
    <row r="144" spans="2:213" hidden="1" x14ac:dyDescent="0.3">
      <c r="B144" s="84" t="s">
        <v>322</v>
      </c>
      <c r="C144" s="12">
        <f>SUMIFS(Inyecciones!$E$2:$E$14185,Inyecciones!$A$2:$A$14185,Balance!C$4,Inyecciones!$B$2:$B$14185,Balance!$B144,Inyecciones!$C$2:$C$14185,Balance!C$5)</f>
        <v>752767.41996592481</v>
      </c>
      <c r="D144" s="13">
        <f>SUMIFS(Inyecciones!$E$2:$E$14185,Inyecciones!$A$2:$A$14185,Balance!D$4,Inyecciones!$B$2:$B$14185,Balance!$B144,Inyecciones!$C$2:$C$14185,Balance!D$5)</f>
        <v>720243.73645556998</v>
      </c>
      <c r="E144" s="13">
        <f>SUMIFS(Inyecciones!$E$2:$E$14185,Inyecciones!$A$2:$A$14185,Balance!E$4,Inyecciones!$B$2:$B$14185,Balance!$B144,Inyecciones!$C$2:$C$14185,Balance!E$5)</f>
        <v>837456.08979432692</v>
      </c>
      <c r="F144" s="13">
        <f>SUMIFS(Inyecciones!$E$2:$E$14185,Inyecciones!$A$2:$A$14185,Balance!F$4,Inyecciones!$B$2:$B$14185,Balance!$B144,Inyecciones!$C$2:$C$14185,Balance!F$5)</f>
        <v>681376.2552271391</v>
      </c>
      <c r="G144" s="13">
        <f>SUMIFS(Inyecciones!$E$2:$E$14185,Inyecciones!$A$2:$A$14185,Balance!G$4,Inyecciones!$B$2:$B$14185,Balance!$B144,Inyecciones!$C$2:$C$14185,Balance!G$5)</f>
        <v>682657.30160049943</v>
      </c>
      <c r="H144" s="13">
        <f>SUMIFS(Inyecciones!$E$2:$E$14185,Inyecciones!$A$2:$A$14185,Balance!H$4,Inyecciones!$B$2:$B$14185,Balance!$B144,Inyecciones!$C$2:$C$14185,Balance!H$5)</f>
        <v>583499.77695870574</v>
      </c>
      <c r="I144" s="13">
        <f>SUMIFS(Inyecciones!$E$2:$E$14185,Inyecciones!$A$2:$A$14185,Balance!I$4,Inyecciones!$B$2:$B$14185,Balance!$B144,Inyecciones!$C$2:$C$14185,Balance!I$5)</f>
        <v>371897.17059254192</v>
      </c>
      <c r="J144" s="13">
        <f>SUMIFS(Inyecciones!$E$2:$E$14185,Inyecciones!$A$2:$A$14185,Balance!J$4,Inyecciones!$B$2:$B$14185,Balance!$B144,Inyecciones!$C$2:$C$14185,Balance!J$5)</f>
        <v>221352.96745483571</v>
      </c>
      <c r="K144" s="13">
        <f>SUMIFS(Inyecciones!$E$2:$E$14185,Inyecciones!$A$2:$A$14185,Balance!K$4,Inyecciones!$B$2:$B$14185,Balance!$B144,Inyecciones!$C$2:$C$14185,Balance!K$5)</f>
        <v>180013.23547834539</v>
      </c>
      <c r="L144" s="13">
        <f>SUMIFS(Inyecciones!$E$2:$E$14185,Inyecciones!$A$2:$A$14185,Balance!L$4,Inyecciones!$B$2:$B$14185,Balance!$B144,Inyecciones!$C$2:$C$14185,Balance!L$5)</f>
        <v>82607.249990162425</v>
      </c>
      <c r="M144" s="13">
        <f>SUMIFS(Inyecciones!$E$2:$E$14185,Inyecciones!$A$2:$A$14185,Balance!M$4,Inyecciones!$B$2:$B$14185,Balance!$B144,Inyecciones!$C$2:$C$14185,Balance!M$5)</f>
        <v>97579.97450447717</v>
      </c>
      <c r="N144" s="14">
        <f>SUMIFS(Inyecciones!$E$2:$E$14185,Inyecciones!$A$2:$A$14185,Balance!N$4,Inyecciones!$B$2:$B$14185,Balance!$B144,Inyecciones!$C$2:$C$14185,Balance!N$5)</f>
        <v>115848.45932875</v>
      </c>
      <c r="O144" s="12">
        <f>SUMIFS(Inyecciones!$E$2:$E$14185,Inyecciones!$A$2:$A$14185,Balance!O$4,Inyecciones!$B$2:$B$14185,Balance!$B144,Inyecciones!$C$2:$C$14185,Balance!O$5)</f>
        <v>754413.36169205583</v>
      </c>
      <c r="P144" s="13">
        <f>SUMIFS(Inyecciones!$E$2:$E$14185,Inyecciones!$A$2:$A$14185,Balance!P$4,Inyecciones!$B$2:$B$14185,Balance!$B144,Inyecciones!$C$2:$C$14185,Balance!P$5)</f>
        <v>723310.22161395615</v>
      </c>
      <c r="Q144" s="13">
        <f>SUMIFS(Inyecciones!$E$2:$E$14185,Inyecciones!$A$2:$A$14185,Balance!Q$4,Inyecciones!$B$2:$B$14185,Balance!$B144,Inyecciones!$C$2:$C$14185,Balance!Q$5)</f>
        <v>842423.23213184834</v>
      </c>
      <c r="R144" s="13">
        <f>SUMIFS(Inyecciones!$E$2:$E$14185,Inyecciones!$A$2:$A$14185,Balance!R$4,Inyecciones!$B$2:$B$14185,Balance!$B144,Inyecciones!$C$2:$C$14185,Balance!R$5)</f>
        <v>690116.43596462708</v>
      </c>
      <c r="S144" s="13">
        <f>SUMIFS(Inyecciones!$E$2:$E$14185,Inyecciones!$A$2:$A$14185,Balance!S$4,Inyecciones!$B$2:$B$14185,Balance!$B144,Inyecciones!$C$2:$C$14185,Balance!S$5)</f>
        <v>684608.96175749041</v>
      </c>
      <c r="T144" s="13">
        <f>SUMIFS(Inyecciones!$E$2:$E$14185,Inyecciones!$A$2:$A$14185,Balance!T$4,Inyecciones!$B$2:$B$14185,Balance!$B144,Inyecciones!$C$2:$C$14185,Balance!T$5)</f>
        <v>586121.6480461543</v>
      </c>
      <c r="U144" s="13">
        <f>SUMIFS(Inyecciones!$E$2:$E$14185,Inyecciones!$A$2:$A$14185,Balance!U$4,Inyecciones!$B$2:$B$14185,Balance!$B144,Inyecciones!$C$2:$C$14185,Balance!U$5)</f>
        <v>389148.10069402843</v>
      </c>
      <c r="V144" s="13">
        <f>SUMIFS(Inyecciones!$E$2:$E$14185,Inyecciones!$A$2:$A$14185,Balance!V$4,Inyecciones!$B$2:$B$14185,Balance!$B144,Inyecciones!$C$2:$C$14185,Balance!V$5)</f>
        <v>220694.1867006697</v>
      </c>
      <c r="W144" s="13">
        <f>SUMIFS(Inyecciones!$E$2:$E$14185,Inyecciones!$A$2:$A$14185,Balance!W$4,Inyecciones!$B$2:$B$14185,Balance!$B144,Inyecciones!$C$2:$C$14185,Balance!W$5)</f>
        <v>176584.79880377991</v>
      </c>
      <c r="X144" s="13">
        <f>SUMIFS(Inyecciones!$E$2:$E$14185,Inyecciones!$A$2:$A$14185,Balance!X$4,Inyecciones!$B$2:$B$14185,Balance!$B144,Inyecciones!$C$2:$C$14185,Balance!X$5)</f>
        <v>101469.3204428295</v>
      </c>
      <c r="Y144" s="13">
        <f>SUMIFS(Inyecciones!$E$2:$E$14185,Inyecciones!$A$2:$A$14185,Balance!Y$4,Inyecciones!$B$2:$B$14185,Balance!$B144,Inyecciones!$C$2:$C$14185,Balance!Y$5)</f>
        <v>132163.01486845949</v>
      </c>
      <c r="Z144" s="14">
        <f>SUMIFS(Inyecciones!$E$2:$E$14185,Inyecciones!$A$2:$A$14185,Balance!Z$4,Inyecciones!$B$2:$B$14185,Balance!$B144,Inyecciones!$C$2:$C$14185,Balance!Z$5)</f>
        <v>170399.36225520811</v>
      </c>
      <c r="AA144" s="12">
        <f>SUMIFS(Inyecciones!$E$2:$E$14185,Inyecciones!$A$2:$A$14185,Balance!AA$4,Inyecciones!$B$2:$B$14185,Balance!$B144,Inyecciones!$C$2:$C$14185,Balance!AA$5)</f>
        <v>754371.07873653597</v>
      </c>
      <c r="AB144" s="13">
        <f>SUMIFS(Inyecciones!$E$2:$E$14185,Inyecciones!$A$2:$A$14185,Balance!AB$4,Inyecciones!$B$2:$B$14185,Balance!$B144,Inyecciones!$C$2:$C$14185,Balance!AB$5)</f>
        <v>721084.61719747807</v>
      </c>
      <c r="AC144" s="13">
        <f>SUMIFS(Inyecciones!$E$2:$E$14185,Inyecciones!$A$2:$A$14185,Balance!AC$4,Inyecciones!$B$2:$B$14185,Balance!$B144,Inyecciones!$C$2:$C$14185,Balance!AC$5)</f>
        <v>839445.78979438741</v>
      </c>
      <c r="AD144" s="13">
        <f>SUMIFS(Inyecciones!$E$2:$E$14185,Inyecciones!$A$2:$A$14185,Balance!AD$4,Inyecciones!$B$2:$B$14185,Balance!$B144,Inyecciones!$C$2:$C$14185,Balance!AD$5)</f>
        <v>687761.48223956081</v>
      </c>
      <c r="AE144" s="13">
        <f>SUMIFS(Inyecciones!$E$2:$E$14185,Inyecciones!$A$2:$A$14185,Balance!AE$4,Inyecciones!$B$2:$B$14185,Balance!$B144,Inyecciones!$C$2:$C$14185,Balance!AE$5)</f>
        <v>683484.6379467824</v>
      </c>
      <c r="AF144" s="13">
        <f>SUMIFS(Inyecciones!$E$2:$E$14185,Inyecciones!$A$2:$A$14185,Balance!AF$4,Inyecciones!$B$2:$B$14185,Balance!$B144,Inyecciones!$C$2:$C$14185,Balance!AF$5)</f>
        <v>605101.83629670041</v>
      </c>
      <c r="AG144" s="13">
        <f>SUMIFS(Inyecciones!$E$2:$E$14185,Inyecciones!$A$2:$A$14185,Balance!AG$4,Inyecciones!$B$2:$B$14185,Balance!$B144,Inyecciones!$C$2:$C$14185,Balance!AG$5)</f>
        <v>407792.46608062752</v>
      </c>
      <c r="AH144" s="13">
        <f>SUMIFS(Inyecciones!$E$2:$E$14185,Inyecciones!$A$2:$A$14185,Balance!AH$4,Inyecciones!$B$2:$B$14185,Balance!$B144,Inyecciones!$C$2:$C$14185,Balance!AH$5)</f>
        <v>237056.42547131181</v>
      </c>
      <c r="AI144" s="13">
        <f>SUMIFS(Inyecciones!$E$2:$E$14185,Inyecciones!$A$2:$A$14185,Balance!AI$4,Inyecciones!$B$2:$B$14185,Balance!$B144,Inyecciones!$C$2:$C$14185,Balance!AI$5)</f>
        <v>191828.76091261889</v>
      </c>
      <c r="AJ144" s="13">
        <f>SUMIFS(Inyecciones!$E$2:$E$14185,Inyecciones!$A$2:$A$14185,Balance!AJ$4,Inyecciones!$B$2:$B$14185,Balance!$B144,Inyecciones!$C$2:$C$14185,Balance!AJ$5)</f>
        <v>156240.7400610187</v>
      </c>
      <c r="AK144" s="13">
        <f>SUMIFS(Inyecciones!$E$2:$E$14185,Inyecciones!$A$2:$A$14185,Balance!AK$4,Inyecciones!$B$2:$B$14185,Balance!$B144,Inyecciones!$C$2:$C$14185,Balance!AK$5)</f>
        <v>174551.98477236909</v>
      </c>
      <c r="AL144" s="14">
        <f>SUMIFS(Inyecciones!$E$2:$E$14185,Inyecciones!$A$2:$A$14185,Balance!AL$4,Inyecciones!$B$2:$B$14185,Balance!$B144,Inyecciones!$C$2:$C$14185,Balance!AL$5)</f>
        <v>212624.0330239957</v>
      </c>
      <c r="AM144" s="13"/>
      <c r="AN144" s="12">
        <f>SUMIFS('Retiro Mensual'!$E$2:$E$2629,'Retiro Mensual'!$A$2:$A$2629,AN$4,'Retiro Mensual'!$B$2:$B$2629,$B144,'Retiro Mensual'!$C$2:$C$2629,AN$5)</f>
        <v>0</v>
      </c>
      <c r="AO144" s="13">
        <f>SUMIFS('Retiro Mensual'!$E$2:$E$2629,'Retiro Mensual'!$A$2:$A$2629,AO$4,'Retiro Mensual'!$B$2:$B$2629,$B144,'Retiro Mensual'!$C$2:$C$2629,AO$5)</f>
        <v>0</v>
      </c>
      <c r="AP144" s="13">
        <f>SUMIFS('Retiro Mensual'!$E$2:$E$2629,'Retiro Mensual'!$A$2:$A$2629,AP$4,'Retiro Mensual'!$B$2:$B$2629,$B144,'Retiro Mensual'!$C$2:$C$2629,AP$5)</f>
        <v>0</v>
      </c>
      <c r="AQ144" s="13">
        <f>SUMIFS('Retiro Mensual'!$E$2:$E$2629,'Retiro Mensual'!$A$2:$A$2629,AQ$4,'Retiro Mensual'!$B$2:$B$2629,$B144,'Retiro Mensual'!$C$2:$C$2629,AQ$5)</f>
        <v>0</v>
      </c>
      <c r="AR144" s="13">
        <f>SUMIFS('Retiro Mensual'!$E$2:$E$2629,'Retiro Mensual'!$A$2:$A$2629,AR$4,'Retiro Mensual'!$B$2:$B$2629,$B144,'Retiro Mensual'!$C$2:$C$2629,AR$5)</f>
        <v>0</v>
      </c>
      <c r="AS144" s="13">
        <f>SUMIFS('Retiro Mensual'!$E$2:$E$2629,'Retiro Mensual'!$A$2:$A$2629,AS$4,'Retiro Mensual'!$B$2:$B$2629,$B144,'Retiro Mensual'!$C$2:$C$2629,AS$5)</f>
        <v>0</v>
      </c>
      <c r="AT144" s="13">
        <f>SUMIFS('Retiro Mensual'!$E$2:$E$2629,'Retiro Mensual'!$A$2:$A$2629,AT$4,'Retiro Mensual'!$B$2:$B$2629,$B144,'Retiro Mensual'!$C$2:$C$2629,AT$5)</f>
        <v>0</v>
      </c>
      <c r="AU144" s="13">
        <f>SUMIFS('Retiro Mensual'!$E$2:$E$2629,'Retiro Mensual'!$A$2:$A$2629,AU$4,'Retiro Mensual'!$B$2:$B$2629,$B144,'Retiro Mensual'!$C$2:$C$2629,AU$5)</f>
        <v>0</v>
      </c>
      <c r="AV144" s="13">
        <f>SUMIFS('Retiro Mensual'!$E$2:$E$2629,'Retiro Mensual'!$A$2:$A$2629,AV$4,'Retiro Mensual'!$B$2:$B$2629,$B144,'Retiro Mensual'!$C$2:$C$2629,AV$5)</f>
        <v>0</v>
      </c>
      <c r="AW144" s="13">
        <f>SUMIFS('Retiro Mensual'!$E$2:$E$2629,'Retiro Mensual'!$A$2:$A$2629,AW$4,'Retiro Mensual'!$B$2:$B$2629,$B144,'Retiro Mensual'!$C$2:$C$2629,AW$5)</f>
        <v>0</v>
      </c>
      <c r="AX144" s="13">
        <f>SUMIFS('Retiro Mensual'!$E$2:$E$2629,'Retiro Mensual'!$A$2:$A$2629,AX$4,'Retiro Mensual'!$B$2:$B$2629,$B144,'Retiro Mensual'!$C$2:$C$2629,AX$5)</f>
        <v>0</v>
      </c>
      <c r="AY144" s="14">
        <f>SUMIFS('Retiro Mensual'!$E$2:$E$2629,'Retiro Mensual'!$A$2:$A$2629,AY$4,'Retiro Mensual'!$B$2:$B$2629,$B144,'Retiro Mensual'!$C$2:$C$2629,AY$5)</f>
        <v>0</v>
      </c>
      <c r="AZ144" s="12">
        <f>SUMIFS('Retiro Mensual'!$E$2:$E$2629,'Retiro Mensual'!$A$2:$A$2629,AZ$4,'Retiro Mensual'!$B$2:$B$2629,$B144,'Retiro Mensual'!$C$2:$C$2629,AZ$5)</f>
        <v>0</v>
      </c>
      <c r="BA144" s="13">
        <f>SUMIFS('Retiro Mensual'!$E$2:$E$2629,'Retiro Mensual'!$A$2:$A$2629,BA$4,'Retiro Mensual'!$B$2:$B$2629,$B144,'Retiro Mensual'!$C$2:$C$2629,BA$5)</f>
        <v>0</v>
      </c>
      <c r="BB144" s="13">
        <f>SUMIFS('Retiro Mensual'!$E$2:$E$2629,'Retiro Mensual'!$A$2:$A$2629,BB$4,'Retiro Mensual'!$B$2:$B$2629,$B144,'Retiro Mensual'!$C$2:$C$2629,BB$5)</f>
        <v>0</v>
      </c>
      <c r="BC144" s="13">
        <f>SUMIFS('Retiro Mensual'!$E$2:$E$2629,'Retiro Mensual'!$A$2:$A$2629,BC$4,'Retiro Mensual'!$B$2:$B$2629,$B144,'Retiro Mensual'!$C$2:$C$2629,BC$5)</f>
        <v>0</v>
      </c>
      <c r="BD144" s="13">
        <f>SUMIFS('Retiro Mensual'!$E$2:$E$2629,'Retiro Mensual'!$A$2:$A$2629,BD$4,'Retiro Mensual'!$B$2:$B$2629,$B144,'Retiro Mensual'!$C$2:$C$2629,BD$5)</f>
        <v>0</v>
      </c>
      <c r="BE144" s="13">
        <f>SUMIFS('Retiro Mensual'!$E$2:$E$2629,'Retiro Mensual'!$A$2:$A$2629,BE$4,'Retiro Mensual'!$B$2:$B$2629,$B144,'Retiro Mensual'!$C$2:$C$2629,BE$5)</f>
        <v>0</v>
      </c>
      <c r="BF144" s="13">
        <f>SUMIFS('Retiro Mensual'!$E$2:$E$2629,'Retiro Mensual'!$A$2:$A$2629,BF$4,'Retiro Mensual'!$B$2:$B$2629,$B144,'Retiro Mensual'!$C$2:$C$2629,BF$5)</f>
        <v>0</v>
      </c>
      <c r="BG144" s="13">
        <f>SUMIFS('Retiro Mensual'!$E$2:$E$2629,'Retiro Mensual'!$A$2:$A$2629,BG$4,'Retiro Mensual'!$B$2:$B$2629,$B144,'Retiro Mensual'!$C$2:$C$2629,BG$5)</f>
        <v>0</v>
      </c>
      <c r="BH144" s="13">
        <f>SUMIFS('Retiro Mensual'!$E$2:$E$2629,'Retiro Mensual'!$A$2:$A$2629,BH$4,'Retiro Mensual'!$B$2:$B$2629,$B144,'Retiro Mensual'!$C$2:$C$2629,BH$5)</f>
        <v>0</v>
      </c>
      <c r="BI144" s="13">
        <f>SUMIFS('Retiro Mensual'!$E$2:$E$2629,'Retiro Mensual'!$A$2:$A$2629,BI$4,'Retiro Mensual'!$B$2:$B$2629,$B144,'Retiro Mensual'!$C$2:$C$2629,BI$5)</f>
        <v>0</v>
      </c>
      <c r="BJ144" s="13">
        <f>SUMIFS('Retiro Mensual'!$E$2:$E$2629,'Retiro Mensual'!$A$2:$A$2629,BJ$4,'Retiro Mensual'!$B$2:$B$2629,$B144,'Retiro Mensual'!$C$2:$C$2629,BJ$5)</f>
        <v>0</v>
      </c>
      <c r="BK144" s="14">
        <f>SUMIFS('Retiro Mensual'!$E$2:$E$2629,'Retiro Mensual'!$A$2:$A$2629,BK$4,'Retiro Mensual'!$B$2:$B$2629,$B144,'Retiro Mensual'!$C$2:$C$2629,BK$5)</f>
        <v>0</v>
      </c>
      <c r="BL144" s="12">
        <f>SUMIFS('Retiro Mensual'!$E$2:$E$2629,'Retiro Mensual'!$A$2:$A$2629,BL$4,'Retiro Mensual'!$B$2:$B$2629,$B144,'Retiro Mensual'!$C$2:$C$2629,BL$5)</f>
        <v>0</v>
      </c>
      <c r="BM144" s="13">
        <f>SUMIFS('Retiro Mensual'!$E$2:$E$2629,'Retiro Mensual'!$A$2:$A$2629,BM$4,'Retiro Mensual'!$B$2:$B$2629,$B144,'Retiro Mensual'!$C$2:$C$2629,BM$5)</f>
        <v>0</v>
      </c>
      <c r="BN144" s="13">
        <f>SUMIFS('Retiro Mensual'!$E$2:$E$2629,'Retiro Mensual'!$A$2:$A$2629,BN$4,'Retiro Mensual'!$B$2:$B$2629,$B144,'Retiro Mensual'!$C$2:$C$2629,BN$5)</f>
        <v>0</v>
      </c>
      <c r="BO144" s="13">
        <f>SUMIFS('Retiro Mensual'!$E$2:$E$2629,'Retiro Mensual'!$A$2:$A$2629,BO$4,'Retiro Mensual'!$B$2:$B$2629,$B144,'Retiro Mensual'!$C$2:$C$2629,BO$5)</f>
        <v>0</v>
      </c>
      <c r="BP144" s="13">
        <f>SUMIFS('Retiro Mensual'!$E$2:$E$2629,'Retiro Mensual'!$A$2:$A$2629,BP$4,'Retiro Mensual'!$B$2:$B$2629,$B144,'Retiro Mensual'!$C$2:$C$2629,BP$5)</f>
        <v>0</v>
      </c>
      <c r="BQ144" s="13">
        <f>SUMIFS('Retiro Mensual'!$E$2:$E$2629,'Retiro Mensual'!$A$2:$A$2629,BQ$4,'Retiro Mensual'!$B$2:$B$2629,$B144,'Retiro Mensual'!$C$2:$C$2629,BQ$5)</f>
        <v>0</v>
      </c>
      <c r="BR144" s="13">
        <f>SUMIFS('Retiro Mensual'!$E$2:$E$2629,'Retiro Mensual'!$A$2:$A$2629,BR$4,'Retiro Mensual'!$B$2:$B$2629,$B144,'Retiro Mensual'!$C$2:$C$2629,BR$5)</f>
        <v>0</v>
      </c>
      <c r="BS144" s="13">
        <f>SUMIFS('Retiro Mensual'!$E$2:$E$2629,'Retiro Mensual'!$A$2:$A$2629,BS$4,'Retiro Mensual'!$B$2:$B$2629,$B144,'Retiro Mensual'!$C$2:$C$2629,BS$5)</f>
        <v>0</v>
      </c>
      <c r="BT144" s="13">
        <f>SUMIFS('Retiro Mensual'!$E$2:$E$2629,'Retiro Mensual'!$A$2:$A$2629,BT$4,'Retiro Mensual'!$B$2:$B$2629,$B144,'Retiro Mensual'!$C$2:$C$2629,BT$5)</f>
        <v>0</v>
      </c>
      <c r="BU144" s="13">
        <f>SUMIFS('Retiro Mensual'!$E$2:$E$2629,'Retiro Mensual'!$A$2:$A$2629,BU$4,'Retiro Mensual'!$B$2:$B$2629,$B144,'Retiro Mensual'!$C$2:$C$2629,BU$5)</f>
        <v>0</v>
      </c>
      <c r="BV144" s="13">
        <f>SUMIFS('Retiro Mensual'!$E$2:$E$2629,'Retiro Mensual'!$A$2:$A$2629,BV$4,'Retiro Mensual'!$B$2:$B$2629,$B144,'Retiro Mensual'!$C$2:$C$2629,BV$5)</f>
        <v>0</v>
      </c>
      <c r="BW144" s="14">
        <f>SUMIFS('Retiro Mensual'!$E$2:$E$2629,'Retiro Mensual'!$A$2:$A$2629,BW$4,'Retiro Mensual'!$B$2:$B$2629,$B144,'Retiro Mensual'!$C$2:$C$2629,BW$5)</f>
        <v>0</v>
      </c>
      <c r="BX144" s="13"/>
      <c r="BY144" s="12">
        <f>SUMIFS('Compra Ventas'!$E$2:$E$2700,'Compra Ventas'!$A$2:$A$2700,BY$4,'Compra Ventas'!$B$2:$B$2700,$B144,'Compra Ventas'!$C$2:$C$2700,BY$5)</f>
        <v>0</v>
      </c>
      <c r="BZ144" s="13">
        <f>SUMIFS('Compra Ventas'!$E$2:$E$2700,'Compra Ventas'!$A$2:$A$2700,BZ$4,'Compra Ventas'!$B$2:$B$2700,$B144,'Compra Ventas'!$C$2:$C$2700,BZ$5)</f>
        <v>0</v>
      </c>
      <c r="CA144" s="13">
        <f>SUMIFS('Compra Ventas'!$E$2:$E$2700,'Compra Ventas'!$A$2:$A$2700,CA$4,'Compra Ventas'!$B$2:$B$2700,$B144,'Compra Ventas'!$C$2:$C$2700,CA$5)</f>
        <v>0</v>
      </c>
      <c r="CB144" s="13">
        <f>SUMIFS('Compra Ventas'!$E$2:$E$2700,'Compra Ventas'!$A$2:$A$2700,CB$4,'Compra Ventas'!$B$2:$B$2700,$B144,'Compra Ventas'!$C$2:$C$2700,CB$5)</f>
        <v>0</v>
      </c>
      <c r="CC144" s="13">
        <f>SUMIFS('Compra Ventas'!$E$2:$E$2700,'Compra Ventas'!$A$2:$A$2700,CC$4,'Compra Ventas'!$B$2:$B$2700,$B144,'Compra Ventas'!$C$2:$C$2700,CC$5)</f>
        <v>0</v>
      </c>
      <c r="CD144" s="13">
        <f>SUMIFS('Compra Ventas'!$E$2:$E$2700,'Compra Ventas'!$A$2:$A$2700,CD$4,'Compra Ventas'!$B$2:$B$2700,$B144,'Compra Ventas'!$C$2:$C$2700,CD$5)</f>
        <v>0</v>
      </c>
      <c r="CE144" s="13">
        <f>SUMIFS('Compra Ventas'!$E$2:$E$2700,'Compra Ventas'!$A$2:$A$2700,CE$4,'Compra Ventas'!$B$2:$B$2700,$B144,'Compra Ventas'!$C$2:$C$2700,CE$5)</f>
        <v>0</v>
      </c>
      <c r="CF144" s="13">
        <f>SUMIFS('Compra Ventas'!$E$2:$E$2700,'Compra Ventas'!$A$2:$A$2700,CF$4,'Compra Ventas'!$B$2:$B$2700,$B144,'Compra Ventas'!$C$2:$C$2700,CF$5)</f>
        <v>0</v>
      </c>
      <c r="CG144" s="13">
        <f>SUMIFS('Compra Ventas'!$E$2:$E$2700,'Compra Ventas'!$A$2:$A$2700,CG$4,'Compra Ventas'!$B$2:$B$2700,$B144,'Compra Ventas'!$C$2:$C$2700,CG$5)</f>
        <v>0</v>
      </c>
      <c r="CH144" s="13">
        <f>SUMIFS('Compra Ventas'!$E$2:$E$2700,'Compra Ventas'!$A$2:$A$2700,CH$4,'Compra Ventas'!$B$2:$B$2700,$B144,'Compra Ventas'!$C$2:$C$2700,CH$5)</f>
        <v>0</v>
      </c>
      <c r="CI144" s="13">
        <f>SUMIFS('Compra Ventas'!$E$2:$E$2700,'Compra Ventas'!$A$2:$A$2700,CI$4,'Compra Ventas'!$B$2:$B$2700,$B144,'Compra Ventas'!$C$2:$C$2700,CI$5)</f>
        <v>0</v>
      </c>
      <c r="CJ144" s="14">
        <f>SUMIFS('Compra Ventas'!$E$2:$E$2700,'Compra Ventas'!$A$2:$A$2700,CJ$4,'Compra Ventas'!$B$2:$B$2700,$B144,'Compra Ventas'!$C$2:$C$2700,CJ$5)</f>
        <v>0</v>
      </c>
      <c r="CK144" s="12">
        <f>SUMIFS('Compra Ventas'!$E$2:$E$2700,'Compra Ventas'!$A$2:$A$2700,CK$4,'Compra Ventas'!$B$2:$B$2700,$B144,'Compra Ventas'!$C$2:$C$2700,CK$5)</f>
        <v>0</v>
      </c>
      <c r="CL144" s="13">
        <f>SUMIFS('Compra Ventas'!$E$2:$E$2700,'Compra Ventas'!$A$2:$A$2700,CL$4,'Compra Ventas'!$B$2:$B$2700,$B144,'Compra Ventas'!$C$2:$C$2700,CL$5)</f>
        <v>0</v>
      </c>
      <c r="CM144" s="13">
        <f>SUMIFS('Compra Ventas'!$E$2:$E$2700,'Compra Ventas'!$A$2:$A$2700,CM$4,'Compra Ventas'!$B$2:$B$2700,$B144,'Compra Ventas'!$C$2:$C$2700,CM$5)</f>
        <v>0</v>
      </c>
      <c r="CN144" s="13">
        <f>SUMIFS('Compra Ventas'!$E$2:$E$2700,'Compra Ventas'!$A$2:$A$2700,CN$4,'Compra Ventas'!$B$2:$B$2700,$B144,'Compra Ventas'!$C$2:$C$2700,CN$5)</f>
        <v>0</v>
      </c>
      <c r="CO144" s="13">
        <f>SUMIFS('Compra Ventas'!$E$2:$E$2700,'Compra Ventas'!$A$2:$A$2700,CO$4,'Compra Ventas'!$B$2:$B$2700,$B144,'Compra Ventas'!$C$2:$C$2700,CO$5)</f>
        <v>0</v>
      </c>
      <c r="CP144" s="13">
        <f>SUMIFS('Compra Ventas'!$E$2:$E$2700,'Compra Ventas'!$A$2:$A$2700,CP$4,'Compra Ventas'!$B$2:$B$2700,$B144,'Compra Ventas'!$C$2:$C$2700,CP$5)</f>
        <v>0</v>
      </c>
      <c r="CQ144" s="13">
        <f>SUMIFS('Compra Ventas'!$E$2:$E$2700,'Compra Ventas'!$A$2:$A$2700,CQ$4,'Compra Ventas'!$B$2:$B$2700,$B144,'Compra Ventas'!$C$2:$C$2700,CQ$5)</f>
        <v>0</v>
      </c>
      <c r="CR144" s="13">
        <f>SUMIFS('Compra Ventas'!$E$2:$E$2700,'Compra Ventas'!$A$2:$A$2700,CR$4,'Compra Ventas'!$B$2:$B$2700,$B144,'Compra Ventas'!$C$2:$C$2700,CR$5)</f>
        <v>0</v>
      </c>
      <c r="CS144" s="13">
        <f>SUMIFS('Compra Ventas'!$E$2:$E$2700,'Compra Ventas'!$A$2:$A$2700,CS$4,'Compra Ventas'!$B$2:$B$2700,$B144,'Compra Ventas'!$C$2:$C$2700,CS$5)</f>
        <v>0</v>
      </c>
      <c r="CT144" s="13">
        <f>SUMIFS('Compra Ventas'!$E$2:$E$2700,'Compra Ventas'!$A$2:$A$2700,CT$4,'Compra Ventas'!$B$2:$B$2700,$B144,'Compra Ventas'!$C$2:$C$2700,CT$5)</f>
        <v>0</v>
      </c>
      <c r="CU144" s="13">
        <f>SUMIFS('Compra Ventas'!$E$2:$E$2700,'Compra Ventas'!$A$2:$A$2700,CU$4,'Compra Ventas'!$B$2:$B$2700,$B144,'Compra Ventas'!$C$2:$C$2700,CU$5)</f>
        <v>0</v>
      </c>
      <c r="CV144" s="14">
        <f>SUMIFS('Compra Ventas'!$E$2:$E$2700,'Compra Ventas'!$A$2:$A$2700,CV$4,'Compra Ventas'!$B$2:$B$2700,$B144,'Compra Ventas'!$C$2:$C$2700,CV$5)</f>
        <v>0</v>
      </c>
      <c r="CW144" s="12">
        <f>SUMIFS('Compra Ventas'!$E$2:$E$2700,'Compra Ventas'!$A$2:$A$2700,CW$4,'Compra Ventas'!$B$2:$B$2700,$B144,'Compra Ventas'!$C$2:$C$2700,CW$5)</f>
        <v>0</v>
      </c>
      <c r="CX144" s="13">
        <f>SUMIFS('Compra Ventas'!$E$2:$E$2700,'Compra Ventas'!$A$2:$A$2700,CX$4,'Compra Ventas'!$B$2:$B$2700,$B144,'Compra Ventas'!$C$2:$C$2700,CX$5)</f>
        <v>0</v>
      </c>
      <c r="CY144" s="13">
        <f>SUMIFS('Compra Ventas'!$E$2:$E$2700,'Compra Ventas'!$A$2:$A$2700,CY$4,'Compra Ventas'!$B$2:$B$2700,$B144,'Compra Ventas'!$C$2:$C$2700,CY$5)</f>
        <v>0</v>
      </c>
      <c r="CZ144" s="13">
        <f>SUMIFS('Compra Ventas'!$E$2:$E$2700,'Compra Ventas'!$A$2:$A$2700,CZ$4,'Compra Ventas'!$B$2:$B$2700,$B144,'Compra Ventas'!$C$2:$C$2700,CZ$5)</f>
        <v>0</v>
      </c>
      <c r="DA144" s="13">
        <f>SUMIFS('Compra Ventas'!$E$2:$E$2700,'Compra Ventas'!$A$2:$A$2700,DA$4,'Compra Ventas'!$B$2:$B$2700,$B144,'Compra Ventas'!$C$2:$C$2700,DA$5)</f>
        <v>0</v>
      </c>
      <c r="DB144" s="13">
        <f>SUMIFS('Compra Ventas'!$E$2:$E$2700,'Compra Ventas'!$A$2:$A$2700,DB$4,'Compra Ventas'!$B$2:$B$2700,$B144,'Compra Ventas'!$C$2:$C$2700,DB$5)</f>
        <v>0</v>
      </c>
      <c r="DC144" s="13">
        <f>SUMIFS('Compra Ventas'!$E$2:$E$2700,'Compra Ventas'!$A$2:$A$2700,DC$4,'Compra Ventas'!$B$2:$B$2700,$B144,'Compra Ventas'!$C$2:$C$2700,DC$5)</f>
        <v>0</v>
      </c>
      <c r="DD144" s="13">
        <f>SUMIFS('Compra Ventas'!$E$2:$E$2700,'Compra Ventas'!$A$2:$A$2700,DD$4,'Compra Ventas'!$B$2:$B$2700,$B144,'Compra Ventas'!$C$2:$C$2700,DD$5)</f>
        <v>0</v>
      </c>
      <c r="DE144" s="13">
        <f>SUMIFS('Compra Ventas'!$E$2:$E$2700,'Compra Ventas'!$A$2:$A$2700,DE$4,'Compra Ventas'!$B$2:$B$2700,$B144,'Compra Ventas'!$C$2:$C$2700,DE$5)</f>
        <v>0</v>
      </c>
      <c r="DF144" s="13">
        <f>SUMIFS('Compra Ventas'!$E$2:$E$2700,'Compra Ventas'!$A$2:$A$2700,DF$4,'Compra Ventas'!$B$2:$B$2700,$B144,'Compra Ventas'!$C$2:$C$2700,DF$5)</f>
        <v>0</v>
      </c>
      <c r="DG144" s="13">
        <f>SUMIFS('Compra Ventas'!$E$2:$E$2700,'Compra Ventas'!$A$2:$A$2700,DG$4,'Compra Ventas'!$B$2:$B$2700,$B144,'Compra Ventas'!$C$2:$C$2700,DG$5)</f>
        <v>0</v>
      </c>
      <c r="DH144" s="14">
        <f>SUMIFS('Compra Ventas'!$E$2:$E$2700,'Compra Ventas'!$A$2:$A$2700,DH$4,'Compra Ventas'!$B$2:$B$2700,$B144,'Compra Ventas'!$C$2:$C$2700,DH$5)</f>
        <v>0</v>
      </c>
      <c r="DI144" s="84"/>
      <c r="DJ144" s="98">
        <f>SUMIFS('Ajuste Ciclado'!D$5:D$47,'Ajuste Ciclado'!$C$5:$C$47,Balance!DJ$4,'Ajuste Ciclado'!$B$5:$B$47,Balance!$B144)</f>
        <v>0</v>
      </c>
      <c r="DK144" s="99">
        <f>SUMIFS('Ajuste Ciclado'!E$5:E$47,'Ajuste Ciclado'!$C$5:$C$47,Balance!DK$4,'Ajuste Ciclado'!$B$5:$B$47,Balance!$B144)</f>
        <v>0</v>
      </c>
      <c r="DL144" s="99">
        <f>SUMIFS('Ajuste Ciclado'!F$5:F$47,'Ajuste Ciclado'!$C$5:$C$47,Balance!DL$4,'Ajuste Ciclado'!$B$5:$B$47,Balance!$B144)</f>
        <v>0</v>
      </c>
      <c r="DM144" s="99">
        <f>SUMIFS('Ajuste Ciclado'!G$5:G$47,'Ajuste Ciclado'!$C$5:$C$47,Balance!DM$4,'Ajuste Ciclado'!$B$5:$B$47,Balance!$B144)</f>
        <v>0</v>
      </c>
      <c r="DN144" s="99">
        <f>SUMIFS('Ajuste Ciclado'!H$5:H$47,'Ajuste Ciclado'!$C$5:$C$47,Balance!DN$4,'Ajuste Ciclado'!$B$5:$B$47,Balance!$B144)</f>
        <v>0</v>
      </c>
      <c r="DO144" s="99">
        <f>SUMIFS('Ajuste Ciclado'!I$5:I$47,'Ajuste Ciclado'!$C$5:$C$47,Balance!DO$4,'Ajuste Ciclado'!$B$5:$B$47,Balance!$B144)</f>
        <v>0</v>
      </c>
      <c r="DP144" s="99">
        <f>SUMIFS('Ajuste Ciclado'!J$5:J$47,'Ajuste Ciclado'!$C$5:$C$47,Balance!DP$4,'Ajuste Ciclado'!$B$5:$B$47,Balance!$B144)</f>
        <v>0</v>
      </c>
      <c r="DQ144" s="99">
        <f>SUMIFS('Ajuste Ciclado'!K$5:K$47,'Ajuste Ciclado'!$C$5:$C$47,Balance!DQ$4,'Ajuste Ciclado'!$B$5:$B$47,Balance!$B144)</f>
        <v>0</v>
      </c>
      <c r="DR144" s="99">
        <f>SUMIFS('Ajuste Ciclado'!L$5:L$47,'Ajuste Ciclado'!$C$5:$C$47,Balance!DR$4,'Ajuste Ciclado'!$B$5:$B$47,Balance!$B144)</f>
        <v>0</v>
      </c>
      <c r="DS144" s="99">
        <f>SUMIFS('Ajuste Ciclado'!M$5:M$47,'Ajuste Ciclado'!$C$5:$C$47,Balance!DS$4,'Ajuste Ciclado'!$B$5:$B$47,Balance!$B144)</f>
        <v>0</v>
      </c>
      <c r="DT144" s="99">
        <f>SUMIFS('Ajuste Ciclado'!N$5:N$47,'Ajuste Ciclado'!$C$5:$C$47,Balance!DT$4,'Ajuste Ciclado'!$B$5:$B$47,Balance!$B144)</f>
        <v>0</v>
      </c>
      <c r="DU144" s="100">
        <f>SUMIFS('Ajuste Ciclado'!O$5:O$47,'Ajuste Ciclado'!$C$5:$C$47,Balance!DU$4,'Ajuste Ciclado'!$B$5:$B$47,Balance!$B144)</f>
        <v>0</v>
      </c>
      <c r="DV144" s="98">
        <f>SUMIFS('Ajuste Ciclado'!D$5:D$47,'Ajuste Ciclado'!$C$5:$C$47,Balance!DV$4,'Ajuste Ciclado'!$B$5:$B$47,Balance!$B144)</f>
        <v>0</v>
      </c>
      <c r="DW144" s="99">
        <f>SUMIFS('Ajuste Ciclado'!E$5:E$47,'Ajuste Ciclado'!$C$5:$C$47,Balance!DW$4,'Ajuste Ciclado'!$B$5:$B$47,Balance!$B144)</f>
        <v>0</v>
      </c>
      <c r="DX144" s="99">
        <f>SUMIFS('Ajuste Ciclado'!F$5:F$47,'Ajuste Ciclado'!$C$5:$C$47,Balance!DX$4,'Ajuste Ciclado'!$B$5:$B$47,Balance!$B144)</f>
        <v>0</v>
      </c>
      <c r="DY144" s="99">
        <f>SUMIFS('Ajuste Ciclado'!G$5:G$47,'Ajuste Ciclado'!$C$5:$C$47,Balance!DY$4,'Ajuste Ciclado'!$B$5:$B$47,Balance!$B144)</f>
        <v>0</v>
      </c>
      <c r="DZ144" s="99">
        <f>SUMIFS('Ajuste Ciclado'!H$5:H$47,'Ajuste Ciclado'!$C$5:$C$47,Balance!DZ$4,'Ajuste Ciclado'!$B$5:$B$47,Balance!$B144)</f>
        <v>0</v>
      </c>
      <c r="EA144" s="99">
        <f>SUMIFS('Ajuste Ciclado'!I$5:I$47,'Ajuste Ciclado'!$C$5:$C$47,Balance!EA$4,'Ajuste Ciclado'!$B$5:$B$47,Balance!$B144)</f>
        <v>0</v>
      </c>
      <c r="EB144" s="99">
        <f>SUMIFS('Ajuste Ciclado'!J$5:J$47,'Ajuste Ciclado'!$C$5:$C$47,Balance!EB$4,'Ajuste Ciclado'!$B$5:$B$47,Balance!$B144)</f>
        <v>0</v>
      </c>
      <c r="EC144" s="99">
        <f>SUMIFS('Ajuste Ciclado'!K$5:K$47,'Ajuste Ciclado'!$C$5:$C$47,Balance!EC$4,'Ajuste Ciclado'!$B$5:$B$47,Balance!$B144)</f>
        <v>0</v>
      </c>
      <c r="ED144" s="99">
        <f>SUMIFS('Ajuste Ciclado'!L$5:L$47,'Ajuste Ciclado'!$C$5:$C$47,Balance!ED$4,'Ajuste Ciclado'!$B$5:$B$47,Balance!$B144)</f>
        <v>0</v>
      </c>
      <c r="EE144" s="99">
        <f>SUMIFS('Ajuste Ciclado'!M$5:M$47,'Ajuste Ciclado'!$C$5:$C$47,Balance!EE$4,'Ajuste Ciclado'!$B$5:$B$47,Balance!$B144)</f>
        <v>0</v>
      </c>
      <c r="EF144" s="99">
        <f>SUMIFS('Ajuste Ciclado'!N$5:N$47,'Ajuste Ciclado'!$C$5:$C$47,Balance!EF$4,'Ajuste Ciclado'!$B$5:$B$47,Balance!$B144)</f>
        <v>0</v>
      </c>
      <c r="EG144" s="100">
        <f>SUMIFS('Ajuste Ciclado'!O$5:O$47,'Ajuste Ciclado'!$C$5:$C$47,Balance!EG$4,'Ajuste Ciclado'!$B$5:$B$47,Balance!$B144)</f>
        <v>0</v>
      </c>
      <c r="EH144" s="98">
        <f>SUMIFS('Ajuste Ciclado'!D$5:D$47,'Ajuste Ciclado'!$C$5:$C$47,Balance!EH$4,'Ajuste Ciclado'!$B$5:$B$47,Balance!$B144)</f>
        <v>0</v>
      </c>
      <c r="EI144" s="99">
        <f>SUMIFS('Ajuste Ciclado'!E$5:E$47,'Ajuste Ciclado'!$C$5:$C$47,Balance!EI$4,'Ajuste Ciclado'!$B$5:$B$47,Balance!$B144)</f>
        <v>0</v>
      </c>
      <c r="EJ144" s="99">
        <f>SUMIFS('Ajuste Ciclado'!F$5:F$47,'Ajuste Ciclado'!$C$5:$C$47,Balance!EJ$4,'Ajuste Ciclado'!$B$5:$B$47,Balance!$B144)</f>
        <v>0</v>
      </c>
      <c r="EK144" s="99">
        <f>SUMIFS('Ajuste Ciclado'!G$5:G$47,'Ajuste Ciclado'!$C$5:$C$47,Balance!EK$4,'Ajuste Ciclado'!$B$5:$B$47,Balance!$B144)</f>
        <v>0</v>
      </c>
      <c r="EL144" s="99">
        <f>SUMIFS('Ajuste Ciclado'!H$5:H$47,'Ajuste Ciclado'!$C$5:$C$47,Balance!EL$4,'Ajuste Ciclado'!$B$5:$B$47,Balance!$B144)</f>
        <v>0</v>
      </c>
      <c r="EM144" s="99">
        <f>SUMIFS('Ajuste Ciclado'!I$5:I$47,'Ajuste Ciclado'!$C$5:$C$47,Balance!EM$4,'Ajuste Ciclado'!$B$5:$B$47,Balance!$B144)</f>
        <v>0</v>
      </c>
      <c r="EN144" s="99">
        <f>SUMIFS('Ajuste Ciclado'!J$5:J$47,'Ajuste Ciclado'!$C$5:$C$47,Balance!EN$4,'Ajuste Ciclado'!$B$5:$B$47,Balance!$B144)</f>
        <v>0</v>
      </c>
      <c r="EO144" s="99">
        <f>SUMIFS('Ajuste Ciclado'!K$5:K$47,'Ajuste Ciclado'!$C$5:$C$47,Balance!EO$4,'Ajuste Ciclado'!$B$5:$B$47,Balance!$B144)</f>
        <v>0</v>
      </c>
      <c r="EP144" s="99">
        <f>SUMIFS('Ajuste Ciclado'!L$5:L$47,'Ajuste Ciclado'!$C$5:$C$47,Balance!EP$4,'Ajuste Ciclado'!$B$5:$B$47,Balance!$B144)</f>
        <v>0</v>
      </c>
      <c r="EQ144" s="99">
        <f>SUMIFS('Ajuste Ciclado'!M$5:M$47,'Ajuste Ciclado'!$C$5:$C$47,Balance!EQ$4,'Ajuste Ciclado'!$B$5:$B$47,Balance!$B144)</f>
        <v>0</v>
      </c>
      <c r="ER144" s="99">
        <f>SUMIFS('Ajuste Ciclado'!N$5:N$47,'Ajuste Ciclado'!$C$5:$C$47,Balance!ER$4,'Ajuste Ciclado'!$B$5:$B$47,Balance!$B144)</f>
        <v>0</v>
      </c>
      <c r="ES144" s="100">
        <f>SUMIFS('Ajuste Ciclado'!O$5:O$47,'Ajuste Ciclado'!$C$5:$C$47,Balance!ES$4,'Ajuste Ciclado'!$B$5:$B$47,Balance!$B144)</f>
        <v>0</v>
      </c>
      <c r="ET144" s="84"/>
      <c r="EU144" s="12">
        <f t="shared" si="279"/>
        <v>752767.41996592481</v>
      </c>
      <c r="EV144" s="13">
        <f t="shared" si="244"/>
        <v>720243.73645556998</v>
      </c>
      <c r="EW144" s="13">
        <f t="shared" si="245"/>
        <v>837456.08979432692</v>
      </c>
      <c r="EX144" s="13">
        <f t="shared" si="246"/>
        <v>681376.2552271391</v>
      </c>
      <c r="EY144" s="13">
        <f t="shared" si="247"/>
        <v>682657.30160049943</v>
      </c>
      <c r="EZ144" s="13">
        <f t="shared" si="248"/>
        <v>583499.77695870574</v>
      </c>
      <c r="FA144" s="13">
        <f t="shared" si="249"/>
        <v>371897.17059254192</v>
      </c>
      <c r="FB144" s="13">
        <f t="shared" si="250"/>
        <v>221352.96745483571</v>
      </c>
      <c r="FC144" s="13">
        <f t="shared" si="251"/>
        <v>180013.23547834539</v>
      </c>
      <c r="FD144" s="13">
        <f t="shared" si="252"/>
        <v>82607.249990162425</v>
      </c>
      <c r="FE144" s="13">
        <f t="shared" si="253"/>
        <v>97579.97450447717</v>
      </c>
      <c r="FF144" s="14">
        <f t="shared" si="254"/>
        <v>115848.45932875</v>
      </c>
      <c r="FG144" s="12">
        <f t="shared" si="255"/>
        <v>754413.36169205583</v>
      </c>
      <c r="FH144" s="13">
        <f t="shared" si="256"/>
        <v>723310.22161395615</v>
      </c>
      <c r="FI144" s="13">
        <f t="shared" si="257"/>
        <v>842423.23213184834</v>
      </c>
      <c r="FJ144" s="13">
        <f t="shared" si="258"/>
        <v>690116.43596462708</v>
      </c>
      <c r="FK144" s="13">
        <f t="shared" si="259"/>
        <v>684608.96175749041</v>
      </c>
      <c r="FL144" s="13">
        <f t="shared" si="260"/>
        <v>586121.6480461543</v>
      </c>
      <c r="FM144" s="13">
        <f t="shared" si="261"/>
        <v>389148.10069402843</v>
      </c>
      <c r="FN144" s="13">
        <f t="shared" si="262"/>
        <v>220694.1867006697</v>
      </c>
      <c r="FO144" s="13">
        <f t="shared" si="263"/>
        <v>176584.79880377991</v>
      </c>
      <c r="FP144" s="13">
        <f t="shared" si="264"/>
        <v>101469.3204428295</v>
      </c>
      <c r="FQ144" s="13">
        <f t="shared" si="265"/>
        <v>132163.01486845949</v>
      </c>
      <c r="FR144" s="14">
        <f t="shared" si="266"/>
        <v>170399.36225520811</v>
      </c>
      <c r="FS144" s="12">
        <f t="shared" si="267"/>
        <v>754371.07873653597</v>
      </c>
      <c r="FT144" s="13">
        <f t="shared" si="268"/>
        <v>721084.61719747807</v>
      </c>
      <c r="FU144" s="13">
        <f t="shared" si="269"/>
        <v>839445.78979438741</v>
      </c>
      <c r="FV144" s="13">
        <f t="shared" si="270"/>
        <v>687761.48223956081</v>
      </c>
      <c r="FW144" s="13">
        <f t="shared" si="271"/>
        <v>683484.6379467824</v>
      </c>
      <c r="FX144" s="13">
        <f t="shared" si="272"/>
        <v>605101.83629670041</v>
      </c>
      <c r="FY144" s="13">
        <f t="shared" si="273"/>
        <v>407792.46608062752</v>
      </c>
      <c r="FZ144" s="13">
        <f t="shared" si="274"/>
        <v>237056.42547131181</v>
      </c>
      <c r="GA144" s="13">
        <f t="shared" si="275"/>
        <v>191828.76091261889</v>
      </c>
      <c r="GB144" s="13">
        <f t="shared" si="276"/>
        <v>156240.7400610187</v>
      </c>
      <c r="GC144" s="13">
        <f t="shared" si="277"/>
        <v>174551.98477236909</v>
      </c>
      <c r="GD144" s="14">
        <f t="shared" si="278"/>
        <v>212624.0330239957</v>
      </c>
      <c r="GE144" s="84"/>
      <c r="GF144" s="12">
        <f t="shared" si="280"/>
        <v>5327299.6373512791</v>
      </c>
      <c r="GG144" s="13">
        <f t="shared" si="280"/>
        <v>5471452.6449711081</v>
      </c>
      <c r="GH144" s="14">
        <f t="shared" si="280"/>
        <v>5671343.8525333861</v>
      </c>
      <c r="GI144" s="6">
        <f t="shared" si="281"/>
        <v>1</v>
      </c>
      <c r="GJ144" s="12">
        <f t="shared" si="282"/>
        <v>0</v>
      </c>
      <c r="GK144" s="13">
        <f t="shared" si="283"/>
        <v>0</v>
      </c>
      <c r="GL144" s="14">
        <f t="shared" si="284"/>
        <v>0</v>
      </c>
      <c r="GM144" s="84"/>
      <c r="GN144" s="66">
        <f t="shared" si="285"/>
        <v>0</v>
      </c>
      <c r="GO144" s="84"/>
      <c r="GP144" s="63" t="str" cm="1">
        <f t="array" ref="GP144">INDEX($GF$4:$GH$4,1,GI144)</f>
        <v>Sample 1</v>
      </c>
      <c r="GQ144" s="12">
        <f t="shared" si="188"/>
        <v>82607.249990162425</v>
      </c>
      <c r="GR144" s="13">
        <f t="shared" si="188"/>
        <v>97579.97450447717</v>
      </c>
      <c r="GS144" s="14">
        <f t="shared" si="188"/>
        <v>115848.45932875</v>
      </c>
      <c r="GT144" s="12">
        <f t="shared" si="189"/>
        <v>101469.3204428295</v>
      </c>
      <c r="GU144" s="13">
        <f t="shared" si="189"/>
        <v>132163.01486845949</v>
      </c>
      <c r="GV144" s="14">
        <f t="shared" si="189"/>
        <v>170399.36225520811</v>
      </c>
      <c r="GW144" s="12">
        <f t="shared" si="190"/>
        <v>156240.7400610187</v>
      </c>
      <c r="GX144" s="13">
        <f t="shared" si="190"/>
        <v>174551.98477236909</v>
      </c>
      <c r="GY144" s="14">
        <f t="shared" si="190"/>
        <v>191828.76091261889</v>
      </c>
      <c r="GZ144" s="84" t="str">
        <f t="shared" si="194"/>
        <v>Sample 1</v>
      </c>
      <c r="HA144" s="12">
        <f t="shared" si="286"/>
        <v>0</v>
      </c>
      <c r="HB144" s="13">
        <f t="shared" si="286"/>
        <v>0</v>
      </c>
      <c r="HC144" s="14">
        <f t="shared" si="286"/>
        <v>0</v>
      </c>
      <c r="HD144" s="6">
        <f t="shared" si="195"/>
        <v>0</v>
      </c>
      <c r="HE144" s="84" t="str">
        <f t="shared" si="196"/>
        <v>Ok</v>
      </c>
    </row>
    <row r="145" spans="2:213" x14ac:dyDescent="0.3">
      <c r="B145" s="84" t="s">
        <v>40</v>
      </c>
      <c r="C145" s="12">
        <f>SUMIFS(Inyecciones!$E$2:$E$14185,Inyecciones!$A$2:$A$14185,Balance!C$4,Inyecciones!$B$2:$B$14185,Balance!$B145,Inyecciones!$C$2:$C$14185,Balance!C$5)</f>
        <v>0</v>
      </c>
      <c r="D145" s="13">
        <f>SUMIFS(Inyecciones!$E$2:$E$14185,Inyecciones!$A$2:$A$14185,Balance!D$4,Inyecciones!$B$2:$B$14185,Balance!$B145,Inyecciones!$C$2:$C$14185,Balance!D$5)</f>
        <v>0</v>
      </c>
      <c r="E145" s="13">
        <f>SUMIFS(Inyecciones!$E$2:$E$14185,Inyecciones!$A$2:$A$14185,Balance!E$4,Inyecciones!$B$2:$B$14185,Balance!$B145,Inyecciones!$C$2:$C$14185,Balance!E$5)</f>
        <v>0</v>
      </c>
      <c r="F145" s="13">
        <f>SUMIFS(Inyecciones!$E$2:$E$14185,Inyecciones!$A$2:$A$14185,Balance!F$4,Inyecciones!$B$2:$B$14185,Balance!$B145,Inyecciones!$C$2:$C$14185,Balance!F$5)</f>
        <v>0</v>
      </c>
      <c r="G145" s="13">
        <f>SUMIFS(Inyecciones!$E$2:$E$14185,Inyecciones!$A$2:$A$14185,Balance!G$4,Inyecciones!$B$2:$B$14185,Balance!$B145,Inyecciones!$C$2:$C$14185,Balance!G$5)</f>
        <v>0</v>
      </c>
      <c r="H145" s="13">
        <f>SUMIFS(Inyecciones!$E$2:$E$14185,Inyecciones!$A$2:$A$14185,Balance!H$4,Inyecciones!$B$2:$B$14185,Balance!$B145,Inyecciones!$C$2:$C$14185,Balance!H$5)</f>
        <v>0</v>
      </c>
      <c r="I145" s="13">
        <f>SUMIFS(Inyecciones!$E$2:$E$14185,Inyecciones!$A$2:$A$14185,Balance!I$4,Inyecciones!$B$2:$B$14185,Balance!$B145,Inyecciones!$C$2:$C$14185,Balance!I$5)</f>
        <v>0</v>
      </c>
      <c r="J145" s="13">
        <f>SUMIFS(Inyecciones!$E$2:$E$14185,Inyecciones!$A$2:$A$14185,Balance!J$4,Inyecciones!$B$2:$B$14185,Balance!$B145,Inyecciones!$C$2:$C$14185,Balance!J$5)</f>
        <v>0</v>
      </c>
      <c r="K145" s="13">
        <f>SUMIFS(Inyecciones!$E$2:$E$14185,Inyecciones!$A$2:$A$14185,Balance!K$4,Inyecciones!$B$2:$B$14185,Balance!$B145,Inyecciones!$C$2:$C$14185,Balance!K$5)</f>
        <v>0</v>
      </c>
      <c r="L145" s="13">
        <f>SUMIFS(Inyecciones!$E$2:$E$14185,Inyecciones!$A$2:$A$14185,Balance!L$4,Inyecciones!$B$2:$B$14185,Balance!$B145,Inyecciones!$C$2:$C$14185,Balance!L$5)</f>
        <v>0</v>
      </c>
      <c r="M145" s="13">
        <f>SUMIFS(Inyecciones!$E$2:$E$14185,Inyecciones!$A$2:$A$14185,Balance!M$4,Inyecciones!$B$2:$B$14185,Balance!$B145,Inyecciones!$C$2:$C$14185,Balance!M$5)</f>
        <v>0</v>
      </c>
      <c r="N145" s="14">
        <f>SUMIFS(Inyecciones!$E$2:$E$14185,Inyecciones!$A$2:$A$14185,Balance!N$4,Inyecciones!$B$2:$B$14185,Balance!$B145,Inyecciones!$C$2:$C$14185,Balance!N$5)</f>
        <v>0</v>
      </c>
      <c r="O145" s="12">
        <f>SUMIFS(Inyecciones!$E$2:$E$14185,Inyecciones!$A$2:$A$14185,Balance!O$4,Inyecciones!$B$2:$B$14185,Balance!$B145,Inyecciones!$C$2:$C$14185,Balance!O$5)</f>
        <v>0</v>
      </c>
      <c r="P145" s="13">
        <f>SUMIFS(Inyecciones!$E$2:$E$14185,Inyecciones!$A$2:$A$14185,Balance!P$4,Inyecciones!$B$2:$B$14185,Balance!$B145,Inyecciones!$C$2:$C$14185,Balance!P$5)</f>
        <v>0</v>
      </c>
      <c r="Q145" s="13">
        <f>SUMIFS(Inyecciones!$E$2:$E$14185,Inyecciones!$A$2:$A$14185,Balance!Q$4,Inyecciones!$B$2:$B$14185,Balance!$B145,Inyecciones!$C$2:$C$14185,Balance!Q$5)</f>
        <v>0</v>
      </c>
      <c r="R145" s="13">
        <f>SUMIFS(Inyecciones!$E$2:$E$14185,Inyecciones!$A$2:$A$14185,Balance!R$4,Inyecciones!$B$2:$B$14185,Balance!$B145,Inyecciones!$C$2:$C$14185,Balance!R$5)</f>
        <v>0</v>
      </c>
      <c r="S145" s="13">
        <f>SUMIFS(Inyecciones!$E$2:$E$14185,Inyecciones!$A$2:$A$14185,Balance!S$4,Inyecciones!$B$2:$B$14185,Balance!$B145,Inyecciones!$C$2:$C$14185,Balance!S$5)</f>
        <v>0</v>
      </c>
      <c r="T145" s="13">
        <f>SUMIFS(Inyecciones!$E$2:$E$14185,Inyecciones!$A$2:$A$14185,Balance!T$4,Inyecciones!$B$2:$B$14185,Balance!$B145,Inyecciones!$C$2:$C$14185,Balance!T$5)</f>
        <v>0</v>
      </c>
      <c r="U145" s="13">
        <f>SUMIFS(Inyecciones!$E$2:$E$14185,Inyecciones!$A$2:$A$14185,Balance!U$4,Inyecciones!$B$2:$B$14185,Balance!$B145,Inyecciones!$C$2:$C$14185,Balance!U$5)</f>
        <v>0</v>
      </c>
      <c r="V145" s="13">
        <f>SUMIFS(Inyecciones!$E$2:$E$14185,Inyecciones!$A$2:$A$14185,Balance!V$4,Inyecciones!$B$2:$B$14185,Balance!$B145,Inyecciones!$C$2:$C$14185,Balance!V$5)</f>
        <v>0</v>
      </c>
      <c r="W145" s="13">
        <f>SUMIFS(Inyecciones!$E$2:$E$14185,Inyecciones!$A$2:$A$14185,Balance!W$4,Inyecciones!$B$2:$B$14185,Balance!$B145,Inyecciones!$C$2:$C$14185,Balance!W$5)</f>
        <v>0</v>
      </c>
      <c r="X145" s="13">
        <f>SUMIFS(Inyecciones!$E$2:$E$14185,Inyecciones!$A$2:$A$14185,Balance!X$4,Inyecciones!$B$2:$B$14185,Balance!$B145,Inyecciones!$C$2:$C$14185,Balance!X$5)</f>
        <v>0</v>
      </c>
      <c r="Y145" s="13">
        <f>SUMIFS(Inyecciones!$E$2:$E$14185,Inyecciones!$A$2:$A$14185,Balance!Y$4,Inyecciones!$B$2:$B$14185,Balance!$B145,Inyecciones!$C$2:$C$14185,Balance!Y$5)</f>
        <v>0</v>
      </c>
      <c r="Z145" s="14">
        <f>SUMIFS(Inyecciones!$E$2:$E$14185,Inyecciones!$A$2:$A$14185,Balance!Z$4,Inyecciones!$B$2:$B$14185,Balance!$B145,Inyecciones!$C$2:$C$14185,Balance!Z$5)</f>
        <v>0</v>
      </c>
      <c r="AA145" s="12">
        <f>SUMIFS(Inyecciones!$E$2:$E$14185,Inyecciones!$A$2:$A$14185,Balance!AA$4,Inyecciones!$B$2:$B$14185,Balance!$B145,Inyecciones!$C$2:$C$14185,Balance!AA$5)</f>
        <v>0</v>
      </c>
      <c r="AB145" s="13">
        <f>SUMIFS(Inyecciones!$E$2:$E$14185,Inyecciones!$A$2:$A$14185,Balance!AB$4,Inyecciones!$B$2:$B$14185,Balance!$B145,Inyecciones!$C$2:$C$14185,Balance!AB$5)</f>
        <v>0</v>
      </c>
      <c r="AC145" s="13">
        <f>SUMIFS(Inyecciones!$E$2:$E$14185,Inyecciones!$A$2:$A$14185,Balance!AC$4,Inyecciones!$B$2:$B$14185,Balance!$B145,Inyecciones!$C$2:$C$14185,Balance!AC$5)</f>
        <v>0</v>
      </c>
      <c r="AD145" s="13">
        <f>SUMIFS(Inyecciones!$E$2:$E$14185,Inyecciones!$A$2:$A$14185,Balance!AD$4,Inyecciones!$B$2:$B$14185,Balance!$B145,Inyecciones!$C$2:$C$14185,Balance!AD$5)</f>
        <v>0</v>
      </c>
      <c r="AE145" s="13">
        <f>SUMIFS(Inyecciones!$E$2:$E$14185,Inyecciones!$A$2:$A$14185,Balance!AE$4,Inyecciones!$B$2:$B$14185,Balance!$B145,Inyecciones!$C$2:$C$14185,Balance!AE$5)</f>
        <v>0</v>
      </c>
      <c r="AF145" s="13">
        <f>SUMIFS(Inyecciones!$E$2:$E$14185,Inyecciones!$A$2:$A$14185,Balance!AF$4,Inyecciones!$B$2:$B$14185,Balance!$B145,Inyecciones!$C$2:$C$14185,Balance!AF$5)</f>
        <v>0</v>
      </c>
      <c r="AG145" s="13">
        <f>SUMIFS(Inyecciones!$E$2:$E$14185,Inyecciones!$A$2:$A$14185,Balance!AG$4,Inyecciones!$B$2:$B$14185,Balance!$B145,Inyecciones!$C$2:$C$14185,Balance!AG$5)</f>
        <v>0</v>
      </c>
      <c r="AH145" s="13">
        <f>SUMIFS(Inyecciones!$E$2:$E$14185,Inyecciones!$A$2:$A$14185,Balance!AH$4,Inyecciones!$B$2:$B$14185,Balance!$B145,Inyecciones!$C$2:$C$14185,Balance!AH$5)</f>
        <v>0</v>
      </c>
      <c r="AI145" s="13">
        <f>SUMIFS(Inyecciones!$E$2:$E$14185,Inyecciones!$A$2:$A$14185,Balance!AI$4,Inyecciones!$B$2:$B$14185,Balance!$B145,Inyecciones!$C$2:$C$14185,Balance!AI$5)</f>
        <v>0</v>
      </c>
      <c r="AJ145" s="13">
        <f>SUMIFS(Inyecciones!$E$2:$E$14185,Inyecciones!$A$2:$A$14185,Balance!AJ$4,Inyecciones!$B$2:$B$14185,Balance!$B145,Inyecciones!$C$2:$C$14185,Balance!AJ$5)</f>
        <v>0</v>
      </c>
      <c r="AK145" s="13">
        <f>SUMIFS(Inyecciones!$E$2:$E$14185,Inyecciones!$A$2:$A$14185,Balance!AK$4,Inyecciones!$B$2:$B$14185,Balance!$B145,Inyecciones!$C$2:$C$14185,Balance!AK$5)</f>
        <v>0</v>
      </c>
      <c r="AL145" s="14">
        <f>SUMIFS(Inyecciones!$E$2:$E$14185,Inyecciones!$A$2:$A$14185,Balance!AL$4,Inyecciones!$B$2:$B$14185,Balance!$B145,Inyecciones!$C$2:$C$14185,Balance!AL$5)</f>
        <v>0</v>
      </c>
      <c r="AM145" s="13"/>
      <c r="AN145" s="12">
        <f>SUMIFS('Retiro Mensual'!$E$2:$E$2629,'Retiro Mensual'!$A$2:$A$2629,AN$4,'Retiro Mensual'!$B$2:$B$2629,$B145,'Retiro Mensual'!$C$2:$C$2629,AN$5)</f>
        <v>7067.8473450000001</v>
      </c>
      <c r="AO145" s="13">
        <f>SUMIFS('Retiro Mensual'!$E$2:$E$2629,'Retiro Mensual'!$A$2:$A$2629,AO$4,'Retiro Mensual'!$B$2:$B$2629,$B145,'Retiro Mensual'!$C$2:$C$2629,AO$5)</f>
        <v>7122.6273950000004</v>
      </c>
      <c r="AP145" s="13">
        <f>SUMIFS('Retiro Mensual'!$E$2:$E$2629,'Retiro Mensual'!$A$2:$A$2629,AP$4,'Retiro Mensual'!$B$2:$B$2629,$B145,'Retiro Mensual'!$C$2:$C$2629,AP$5)</f>
        <v>8046.9574910000001</v>
      </c>
      <c r="AQ145" s="13">
        <f>SUMIFS('Retiro Mensual'!$E$2:$E$2629,'Retiro Mensual'!$A$2:$A$2629,AQ$4,'Retiro Mensual'!$B$2:$B$2629,$B145,'Retiro Mensual'!$C$2:$C$2629,AQ$5)</f>
        <v>7738.3637689999996</v>
      </c>
      <c r="AR145" s="13">
        <f>SUMIFS('Retiro Mensual'!$E$2:$E$2629,'Retiro Mensual'!$A$2:$A$2629,AR$4,'Retiro Mensual'!$B$2:$B$2629,$B145,'Retiro Mensual'!$C$2:$C$2629,AR$5)</f>
        <v>7362.3601900000003</v>
      </c>
      <c r="AS145" s="13">
        <f>SUMIFS('Retiro Mensual'!$E$2:$E$2629,'Retiro Mensual'!$A$2:$A$2629,AS$4,'Retiro Mensual'!$B$2:$B$2629,$B145,'Retiro Mensual'!$C$2:$C$2629,AS$5)</f>
        <v>5493.3841339999999</v>
      </c>
      <c r="AT145" s="13">
        <f>SUMIFS('Retiro Mensual'!$E$2:$E$2629,'Retiro Mensual'!$A$2:$A$2629,AT$4,'Retiro Mensual'!$B$2:$B$2629,$B145,'Retiro Mensual'!$C$2:$C$2629,AT$5)</f>
        <v>6007.7615599999999</v>
      </c>
      <c r="AU145" s="13">
        <f>SUMIFS('Retiro Mensual'!$E$2:$E$2629,'Retiro Mensual'!$A$2:$A$2629,AU$4,'Retiro Mensual'!$B$2:$B$2629,$B145,'Retiro Mensual'!$C$2:$C$2629,AU$5)</f>
        <v>4745.821868</v>
      </c>
      <c r="AV145" s="13">
        <f>SUMIFS('Retiro Mensual'!$E$2:$E$2629,'Retiro Mensual'!$A$2:$A$2629,AV$4,'Retiro Mensual'!$B$2:$B$2629,$B145,'Retiro Mensual'!$C$2:$C$2629,AV$5)</f>
        <v>4069.2418290000001</v>
      </c>
      <c r="AW145" s="13">
        <f>SUMIFS('Retiro Mensual'!$E$2:$E$2629,'Retiro Mensual'!$A$2:$A$2629,AW$4,'Retiro Mensual'!$B$2:$B$2629,$B145,'Retiro Mensual'!$C$2:$C$2629,AW$5)</f>
        <v>3720.2284970000001</v>
      </c>
      <c r="AX145" s="13">
        <f>SUMIFS('Retiro Mensual'!$E$2:$E$2629,'Retiro Mensual'!$A$2:$A$2629,AX$4,'Retiro Mensual'!$B$2:$B$2629,$B145,'Retiro Mensual'!$C$2:$C$2629,AX$5)</f>
        <v>3943.1552150000002</v>
      </c>
      <c r="AY145" s="14">
        <f>SUMIFS('Retiro Mensual'!$E$2:$E$2629,'Retiro Mensual'!$A$2:$A$2629,AY$4,'Retiro Mensual'!$B$2:$B$2629,$B145,'Retiro Mensual'!$C$2:$C$2629,AY$5)</f>
        <v>4224.6154299999998</v>
      </c>
      <c r="AZ145" s="12">
        <f>SUMIFS('Retiro Mensual'!$E$2:$E$2629,'Retiro Mensual'!$A$2:$A$2629,AZ$4,'Retiro Mensual'!$B$2:$B$2629,$B145,'Retiro Mensual'!$C$2:$C$2629,AZ$5)</f>
        <v>7074.2302200000004</v>
      </c>
      <c r="BA145" s="13">
        <f>SUMIFS('Retiro Mensual'!$E$2:$E$2629,'Retiro Mensual'!$A$2:$A$2629,BA$4,'Retiro Mensual'!$B$2:$B$2629,$B145,'Retiro Mensual'!$C$2:$C$2629,BA$5)</f>
        <v>7159.7516139999998</v>
      </c>
      <c r="BB145" s="13">
        <f>SUMIFS('Retiro Mensual'!$E$2:$E$2629,'Retiro Mensual'!$A$2:$A$2629,BB$4,'Retiro Mensual'!$B$2:$B$2629,$B145,'Retiro Mensual'!$C$2:$C$2629,BB$5)</f>
        <v>8081.2350109999998</v>
      </c>
      <c r="BC145" s="13">
        <f>SUMIFS('Retiro Mensual'!$E$2:$E$2629,'Retiro Mensual'!$A$2:$A$2629,BC$4,'Retiro Mensual'!$B$2:$B$2629,$B145,'Retiro Mensual'!$C$2:$C$2629,BC$5)</f>
        <v>7914.2288840000001</v>
      </c>
      <c r="BD145" s="13">
        <f>SUMIFS('Retiro Mensual'!$E$2:$E$2629,'Retiro Mensual'!$A$2:$A$2629,BD$4,'Retiro Mensual'!$B$2:$B$2629,$B145,'Retiro Mensual'!$C$2:$C$2629,BD$5)</f>
        <v>7282.806552</v>
      </c>
      <c r="BE145" s="13">
        <f>SUMIFS('Retiro Mensual'!$E$2:$E$2629,'Retiro Mensual'!$A$2:$A$2629,BE$4,'Retiro Mensual'!$B$2:$B$2629,$B145,'Retiro Mensual'!$C$2:$C$2629,BE$5)</f>
        <v>5532.1221240000004</v>
      </c>
      <c r="BF145" s="13">
        <f>SUMIFS('Retiro Mensual'!$E$2:$E$2629,'Retiro Mensual'!$A$2:$A$2629,BF$4,'Retiro Mensual'!$B$2:$B$2629,$B145,'Retiro Mensual'!$C$2:$C$2629,BF$5)</f>
        <v>6199.3424919999998</v>
      </c>
      <c r="BG145" s="13">
        <f>SUMIFS('Retiro Mensual'!$E$2:$E$2629,'Retiro Mensual'!$A$2:$A$2629,BG$4,'Retiro Mensual'!$B$2:$B$2629,$B145,'Retiro Mensual'!$C$2:$C$2629,BG$5)</f>
        <v>4758.9173129999999</v>
      </c>
      <c r="BH145" s="13">
        <f>SUMIFS('Retiro Mensual'!$E$2:$E$2629,'Retiro Mensual'!$A$2:$A$2629,BH$4,'Retiro Mensual'!$B$2:$B$2629,$B145,'Retiro Mensual'!$C$2:$C$2629,BH$5)</f>
        <v>4109.1444920000004</v>
      </c>
      <c r="BI145" s="13">
        <f>SUMIFS('Retiro Mensual'!$E$2:$E$2629,'Retiro Mensual'!$A$2:$A$2629,BI$4,'Retiro Mensual'!$B$2:$B$2629,$B145,'Retiro Mensual'!$C$2:$C$2629,BI$5)</f>
        <v>3873.259262</v>
      </c>
      <c r="BJ145" s="13">
        <f>SUMIFS('Retiro Mensual'!$E$2:$E$2629,'Retiro Mensual'!$A$2:$A$2629,BJ$4,'Retiro Mensual'!$B$2:$B$2629,$B145,'Retiro Mensual'!$C$2:$C$2629,BJ$5)</f>
        <v>4201.2246269999996</v>
      </c>
      <c r="BK145" s="14">
        <f>SUMIFS('Retiro Mensual'!$E$2:$E$2629,'Retiro Mensual'!$A$2:$A$2629,BK$4,'Retiro Mensual'!$B$2:$B$2629,$B145,'Retiro Mensual'!$C$2:$C$2629,BK$5)</f>
        <v>4573.166792</v>
      </c>
      <c r="BL145" s="12">
        <f>SUMIFS('Retiro Mensual'!$E$2:$E$2629,'Retiro Mensual'!$A$2:$A$2629,BL$4,'Retiro Mensual'!$B$2:$B$2629,$B145,'Retiro Mensual'!$C$2:$C$2629,BL$5)</f>
        <v>7076.4585999999999</v>
      </c>
      <c r="BM145" s="13">
        <f>SUMIFS('Retiro Mensual'!$E$2:$E$2629,'Retiro Mensual'!$A$2:$A$2629,BM$4,'Retiro Mensual'!$B$2:$B$2629,$B145,'Retiro Mensual'!$C$2:$C$2629,BM$5)</f>
        <v>7155.6554249999999</v>
      </c>
      <c r="BN145" s="13">
        <f>SUMIFS('Retiro Mensual'!$E$2:$E$2629,'Retiro Mensual'!$A$2:$A$2629,BN$4,'Retiro Mensual'!$B$2:$B$2629,$B145,'Retiro Mensual'!$C$2:$C$2629,BN$5)</f>
        <v>8062.8149380000004</v>
      </c>
      <c r="BO145" s="13">
        <f>SUMIFS('Retiro Mensual'!$E$2:$E$2629,'Retiro Mensual'!$A$2:$A$2629,BO$4,'Retiro Mensual'!$B$2:$B$2629,$B145,'Retiro Mensual'!$C$2:$C$2629,BO$5)</f>
        <v>7873.1400640000002</v>
      </c>
      <c r="BP145" s="13">
        <f>SUMIFS('Retiro Mensual'!$E$2:$E$2629,'Retiro Mensual'!$A$2:$A$2629,BP$4,'Retiro Mensual'!$B$2:$B$2629,$B145,'Retiro Mensual'!$C$2:$C$2629,BP$5)</f>
        <v>7461.4958290000004</v>
      </c>
      <c r="BQ145" s="13">
        <f>SUMIFS('Retiro Mensual'!$E$2:$E$2629,'Retiro Mensual'!$A$2:$A$2629,BQ$4,'Retiro Mensual'!$B$2:$B$2629,$B145,'Retiro Mensual'!$C$2:$C$2629,BQ$5)</f>
        <v>5798.6063260000001</v>
      </c>
      <c r="BR145" s="13">
        <f>SUMIFS('Retiro Mensual'!$E$2:$E$2629,'Retiro Mensual'!$A$2:$A$2629,BR$4,'Retiro Mensual'!$B$2:$B$2629,$B145,'Retiro Mensual'!$C$2:$C$2629,BR$5)</f>
        <v>6520.1415530000004</v>
      </c>
      <c r="BS145" s="13">
        <f>SUMIFS('Retiro Mensual'!$E$2:$E$2629,'Retiro Mensual'!$A$2:$A$2629,BS$4,'Retiro Mensual'!$B$2:$B$2629,$B145,'Retiro Mensual'!$C$2:$C$2629,BS$5)</f>
        <v>5032.4394499999999</v>
      </c>
      <c r="BT145" s="13">
        <f>SUMIFS('Retiro Mensual'!$E$2:$E$2629,'Retiro Mensual'!$A$2:$A$2629,BT$4,'Retiro Mensual'!$B$2:$B$2629,$B145,'Retiro Mensual'!$C$2:$C$2629,BT$5)</f>
        <v>4243.5346970000001</v>
      </c>
      <c r="BU145" s="13">
        <f>SUMIFS('Retiro Mensual'!$E$2:$E$2629,'Retiro Mensual'!$A$2:$A$2629,BU$4,'Retiro Mensual'!$B$2:$B$2629,$B145,'Retiro Mensual'!$C$2:$C$2629,BU$5)</f>
        <v>4088.8338020000001</v>
      </c>
      <c r="BV145" s="13">
        <f>SUMIFS('Retiro Mensual'!$E$2:$E$2629,'Retiro Mensual'!$A$2:$A$2629,BV$4,'Retiro Mensual'!$B$2:$B$2629,$B145,'Retiro Mensual'!$C$2:$C$2629,BV$5)</f>
        <v>4465.0397910000002</v>
      </c>
      <c r="BW145" s="14">
        <f>SUMIFS('Retiro Mensual'!$E$2:$E$2629,'Retiro Mensual'!$A$2:$A$2629,BW$4,'Retiro Mensual'!$B$2:$B$2629,$B145,'Retiro Mensual'!$C$2:$C$2629,BW$5)</f>
        <v>4804.8183490000001</v>
      </c>
      <c r="BX145" s="13"/>
      <c r="BY145" s="12">
        <f>SUMIFS('Compra Ventas'!$E$2:$E$2700,'Compra Ventas'!$A$2:$A$2700,BY$4,'Compra Ventas'!$B$2:$B$2700,$B145,'Compra Ventas'!$C$2:$C$2700,BY$5)</f>
        <v>0</v>
      </c>
      <c r="BZ145" s="13">
        <f>SUMIFS('Compra Ventas'!$E$2:$E$2700,'Compra Ventas'!$A$2:$A$2700,BZ$4,'Compra Ventas'!$B$2:$B$2700,$B145,'Compra Ventas'!$C$2:$C$2700,BZ$5)</f>
        <v>0</v>
      </c>
      <c r="CA145" s="13">
        <f>SUMIFS('Compra Ventas'!$E$2:$E$2700,'Compra Ventas'!$A$2:$A$2700,CA$4,'Compra Ventas'!$B$2:$B$2700,$B145,'Compra Ventas'!$C$2:$C$2700,CA$5)</f>
        <v>0</v>
      </c>
      <c r="CB145" s="13">
        <f>SUMIFS('Compra Ventas'!$E$2:$E$2700,'Compra Ventas'!$A$2:$A$2700,CB$4,'Compra Ventas'!$B$2:$B$2700,$B145,'Compra Ventas'!$C$2:$C$2700,CB$5)</f>
        <v>0</v>
      </c>
      <c r="CC145" s="13">
        <f>SUMIFS('Compra Ventas'!$E$2:$E$2700,'Compra Ventas'!$A$2:$A$2700,CC$4,'Compra Ventas'!$B$2:$B$2700,$B145,'Compra Ventas'!$C$2:$C$2700,CC$5)</f>
        <v>0</v>
      </c>
      <c r="CD145" s="13">
        <f>SUMIFS('Compra Ventas'!$E$2:$E$2700,'Compra Ventas'!$A$2:$A$2700,CD$4,'Compra Ventas'!$B$2:$B$2700,$B145,'Compra Ventas'!$C$2:$C$2700,CD$5)</f>
        <v>0</v>
      </c>
      <c r="CE145" s="13">
        <f>SUMIFS('Compra Ventas'!$E$2:$E$2700,'Compra Ventas'!$A$2:$A$2700,CE$4,'Compra Ventas'!$B$2:$B$2700,$B145,'Compra Ventas'!$C$2:$C$2700,CE$5)</f>
        <v>0</v>
      </c>
      <c r="CF145" s="13">
        <f>SUMIFS('Compra Ventas'!$E$2:$E$2700,'Compra Ventas'!$A$2:$A$2700,CF$4,'Compra Ventas'!$B$2:$B$2700,$B145,'Compra Ventas'!$C$2:$C$2700,CF$5)</f>
        <v>0</v>
      </c>
      <c r="CG145" s="13">
        <f>SUMIFS('Compra Ventas'!$E$2:$E$2700,'Compra Ventas'!$A$2:$A$2700,CG$4,'Compra Ventas'!$B$2:$B$2700,$B145,'Compra Ventas'!$C$2:$C$2700,CG$5)</f>
        <v>0</v>
      </c>
      <c r="CH145" s="13">
        <f>SUMIFS('Compra Ventas'!$E$2:$E$2700,'Compra Ventas'!$A$2:$A$2700,CH$4,'Compra Ventas'!$B$2:$B$2700,$B145,'Compra Ventas'!$C$2:$C$2700,CH$5)</f>
        <v>0</v>
      </c>
      <c r="CI145" s="13">
        <f>SUMIFS('Compra Ventas'!$E$2:$E$2700,'Compra Ventas'!$A$2:$A$2700,CI$4,'Compra Ventas'!$B$2:$B$2700,$B145,'Compra Ventas'!$C$2:$C$2700,CI$5)</f>
        <v>0</v>
      </c>
      <c r="CJ145" s="14">
        <f>SUMIFS('Compra Ventas'!$E$2:$E$2700,'Compra Ventas'!$A$2:$A$2700,CJ$4,'Compra Ventas'!$B$2:$B$2700,$B145,'Compra Ventas'!$C$2:$C$2700,CJ$5)</f>
        <v>0</v>
      </c>
      <c r="CK145" s="12">
        <f>SUMIFS('Compra Ventas'!$E$2:$E$2700,'Compra Ventas'!$A$2:$A$2700,CK$4,'Compra Ventas'!$B$2:$B$2700,$B145,'Compra Ventas'!$C$2:$C$2700,CK$5)</f>
        <v>0</v>
      </c>
      <c r="CL145" s="13">
        <f>SUMIFS('Compra Ventas'!$E$2:$E$2700,'Compra Ventas'!$A$2:$A$2700,CL$4,'Compra Ventas'!$B$2:$B$2700,$B145,'Compra Ventas'!$C$2:$C$2700,CL$5)</f>
        <v>0</v>
      </c>
      <c r="CM145" s="13">
        <f>SUMIFS('Compra Ventas'!$E$2:$E$2700,'Compra Ventas'!$A$2:$A$2700,CM$4,'Compra Ventas'!$B$2:$B$2700,$B145,'Compra Ventas'!$C$2:$C$2700,CM$5)</f>
        <v>0</v>
      </c>
      <c r="CN145" s="13">
        <f>SUMIFS('Compra Ventas'!$E$2:$E$2700,'Compra Ventas'!$A$2:$A$2700,CN$4,'Compra Ventas'!$B$2:$B$2700,$B145,'Compra Ventas'!$C$2:$C$2700,CN$5)</f>
        <v>0</v>
      </c>
      <c r="CO145" s="13">
        <f>SUMIFS('Compra Ventas'!$E$2:$E$2700,'Compra Ventas'!$A$2:$A$2700,CO$4,'Compra Ventas'!$B$2:$B$2700,$B145,'Compra Ventas'!$C$2:$C$2700,CO$5)</f>
        <v>0</v>
      </c>
      <c r="CP145" s="13">
        <f>SUMIFS('Compra Ventas'!$E$2:$E$2700,'Compra Ventas'!$A$2:$A$2700,CP$4,'Compra Ventas'!$B$2:$B$2700,$B145,'Compra Ventas'!$C$2:$C$2700,CP$5)</f>
        <v>0</v>
      </c>
      <c r="CQ145" s="13">
        <f>SUMIFS('Compra Ventas'!$E$2:$E$2700,'Compra Ventas'!$A$2:$A$2700,CQ$4,'Compra Ventas'!$B$2:$B$2700,$B145,'Compra Ventas'!$C$2:$C$2700,CQ$5)</f>
        <v>0</v>
      </c>
      <c r="CR145" s="13">
        <f>SUMIFS('Compra Ventas'!$E$2:$E$2700,'Compra Ventas'!$A$2:$A$2700,CR$4,'Compra Ventas'!$B$2:$B$2700,$B145,'Compra Ventas'!$C$2:$C$2700,CR$5)</f>
        <v>0</v>
      </c>
      <c r="CS145" s="13">
        <f>SUMIFS('Compra Ventas'!$E$2:$E$2700,'Compra Ventas'!$A$2:$A$2700,CS$4,'Compra Ventas'!$B$2:$B$2700,$B145,'Compra Ventas'!$C$2:$C$2700,CS$5)</f>
        <v>0</v>
      </c>
      <c r="CT145" s="13">
        <f>SUMIFS('Compra Ventas'!$E$2:$E$2700,'Compra Ventas'!$A$2:$A$2700,CT$4,'Compra Ventas'!$B$2:$B$2700,$B145,'Compra Ventas'!$C$2:$C$2700,CT$5)</f>
        <v>0</v>
      </c>
      <c r="CU145" s="13">
        <f>SUMIFS('Compra Ventas'!$E$2:$E$2700,'Compra Ventas'!$A$2:$A$2700,CU$4,'Compra Ventas'!$B$2:$B$2700,$B145,'Compra Ventas'!$C$2:$C$2700,CU$5)</f>
        <v>0</v>
      </c>
      <c r="CV145" s="14">
        <f>SUMIFS('Compra Ventas'!$E$2:$E$2700,'Compra Ventas'!$A$2:$A$2700,CV$4,'Compra Ventas'!$B$2:$B$2700,$B145,'Compra Ventas'!$C$2:$C$2700,CV$5)</f>
        <v>0</v>
      </c>
      <c r="CW145" s="12">
        <f>SUMIFS('Compra Ventas'!$E$2:$E$2700,'Compra Ventas'!$A$2:$A$2700,CW$4,'Compra Ventas'!$B$2:$B$2700,$B145,'Compra Ventas'!$C$2:$C$2700,CW$5)</f>
        <v>0</v>
      </c>
      <c r="CX145" s="13">
        <f>SUMIFS('Compra Ventas'!$E$2:$E$2700,'Compra Ventas'!$A$2:$A$2700,CX$4,'Compra Ventas'!$B$2:$B$2700,$B145,'Compra Ventas'!$C$2:$C$2700,CX$5)</f>
        <v>0</v>
      </c>
      <c r="CY145" s="13">
        <f>SUMIFS('Compra Ventas'!$E$2:$E$2700,'Compra Ventas'!$A$2:$A$2700,CY$4,'Compra Ventas'!$B$2:$B$2700,$B145,'Compra Ventas'!$C$2:$C$2700,CY$5)</f>
        <v>0</v>
      </c>
      <c r="CZ145" s="13">
        <f>SUMIFS('Compra Ventas'!$E$2:$E$2700,'Compra Ventas'!$A$2:$A$2700,CZ$4,'Compra Ventas'!$B$2:$B$2700,$B145,'Compra Ventas'!$C$2:$C$2700,CZ$5)</f>
        <v>0</v>
      </c>
      <c r="DA145" s="13">
        <f>SUMIFS('Compra Ventas'!$E$2:$E$2700,'Compra Ventas'!$A$2:$A$2700,DA$4,'Compra Ventas'!$B$2:$B$2700,$B145,'Compra Ventas'!$C$2:$C$2700,DA$5)</f>
        <v>0</v>
      </c>
      <c r="DB145" s="13">
        <f>SUMIFS('Compra Ventas'!$E$2:$E$2700,'Compra Ventas'!$A$2:$A$2700,DB$4,'Compra Ventas'!$B$2:$B$2700,$B145,'Compra Ventas'!$C$2:$C$2700,DB$5)</f>
        <v>0</v>
      </c>
      <c r="DC145" s="13">
        <f>SUMIFS('Compra Ventas'!$E$2:$E$2700,'Compra Ventas'!$A$2:$A$2700,DC$4,'Compra Ventas'!$B$2:$B$2700,$B145,'Compra Ventas'!$C$2:$C$2700,DC$5)</f>
        <v>0</v>
      </c>
      <c r="DD145" s="13">
        <f>SUMIFS('Compra Ventas'!$E$2:$E$2700,'Compra Ventas'!$A$2:$A$2700,DD$4,'Compra Ventas'!$B$2:$B$2700,$B145,'Compra Ventas'!$C$2:$C$2700,DD$5)</f>
        <v>0</v>
      </c>
      <c r="DE145" s="13">
        <f>SUMIFS('Compra Ventas'!$E$2:$E$2700,'Compra Ventas'!$A$2:$A$2700,DE$4,'Compra Ventas'!$B$2:$B$2700,$B145,'Compra Ventas'!$C$2:$C$2700,DE$5)</f>
        <v>0</v>
      </c>
      <c r="DF145" s="13">
        <f>SUMIFS('Compra Ventas'!$E$2:$E$2700,'Compra Ventas'!$A$2:$A$2700,DF$4,'Compra Ventas'!$B$2:$B$2700,$B145,'Compra Ventas'!$C$2:$C$2700,DF$5)</f>
        <v>0</v>
      </c>
      <c r="DG145" s="13">
        <f>SUMIFS('Compra Ventas'!$E$2:$E$2700,'Compra Ventas'!$A$2:$A$2700,DG$4,'Compra Ventas'!$B$2:$B$2700,$B145,'Compra Ventas'!$C$2:$C$2700,DG$5)</f>
        <v>0</v>
      </c>
      <c r="DH145" s="14">
        <f>SUMIFS('Compra Ventas'!$E$2:$E$2700,'Compra Ventas'!$A$2:$A$2700,DH$4,'Compra Ventas'!$B$2:$B$2700,$B145,'Compra Ventas'!$C$2:$C$2700,DH$5)</f>
        <v>0</v>
      </c>
      <c r="DI145" s="84"/>
      <c r="DJ145" s="98">
        <f>SUMIFS('Ajuste Ciclado'!D$5:D$47,'Ajuste Ciclado'!$C$5:$C$47,Balance!DJ$4,'Ajuste Ciclado'!$B$5:$B$47,Balance!$B145)</f>
        <v>0</v>
      </c>
      <c r="DK145" s="99">
        <f>SUMIFS('Ajuste Ciclado'!E$5:E$47,'Ajuste Ciclado'!$C$5:$C$47,Balance!DK$4,'Ajuste Ciclado'!$B$5:$B$47,Balance!$B145)</f>
        <v>0</v>
      </c>
      <c r="DL145" s="99">
        <f>SUMIFS('Ajuste Ciclado'!F$5:F$47,'Ajuste Ciclado'!$C$5:$C$47,Balance!DL$4,'Ajuste Ciclado'!$B$5:$B$47,Balance!$B145)</f>
        <v>0</v>
      </c>
      <c r="DM145" s="99">
        <f>SUMIFS('Ajuste Ciclado'!G$5:G$47,'Ajuste Ciclado'!$C$5:$C$47,Balance!DM$4,'Ajuste Ciclado'!$B$5:$B$47,Balance!$B145)</f>
        <v>0</v>
      </c>
      <c r="DN145" s="99">
        <f>SUMIFS('Ajuste Ciclado'!H$5:H$47,'Ajuste Ciclado'!$C$5:$C$47,Balance!DN$4,'Ajuste Ciclado'!$B$5:$B$47,Balance!$B145)</f>
        <v>0</v>
      </c>
      <c r="DO145" s="99">
        <f>SUMIFS('Ajuste Ciclado'!I$5:I$47,'Ajuste Ciclado'!$C$5:$C$47,Balance!DO$4,'Ajuste Ciclado'!$B$5:$B$47,Balance!$B145)</f>
        <v>0</v>
      </c>
      <c r="DP145" s="99">
        <f>SUMIFS('Ajuste Ciclado'!J$5:J$47,'Ajuste Ciclado'!$C$5:$C$47,Balance!DP$4,'Ajuste Ciclado'!$B$5:$B$47,Balance!$B145)</f>
        <v>0</v>
      </c>
      <c r="DQ145" s="99">
        <f>SUMIFS('Ajuste Ciclado'!K$5:K$47,'Ajuste Ciclado'!$C$5:$C$47,Balance!DQ$4,'Ajuste Ciclado'!$B$5:$B$47,Balance!$B145)</f>
        <v>0</v>
      </c>
      <c r="DR145" s="99">
        <f>SUMIFS('Ajuste Ciclado'!L$5:L$47,'Ajuste Ciclado'!$C$5:$C$47,Balance!DR$4,'Ajuste Ciclado'!$B$5:$B$47,Balance!$B145)</f>
        <v>0</v>
      </c>
      <c r="DS145" s="99">
        <f>SUMIFS('Ajuste Ciclado'!M$5:M$47,'Ajuste Ciclado'!$C$5:$C$47,Balance!DS$4,'Ajuste Ciclado'!$B$5:$B$47,Balance!$B145)</f>
        <v>0</v>
      </c>
      <c r="DT145" s="99">
        <f>SUMIFS('Ajuste Ciclado'!N$5:N$47,'Ajuste Ciclado'!$C$5:$C$47,Balance!DT$4,'Ajuste Ciclado'!$B$5:$B$47,Balance!$B145)</f>
        <v>0</v>
      </c>
      <c r="DU145" s="100">
        <f>SUMIFS('Ajuste Ciclado'!O$5:O$47,'Ajuste Ciclado'!$C$5:$C$47,Balance!DU$4,'Ajuste Ciclado'!$B$5:$B$47,Balance!$B145)</f>
        <v>0</v>
      </c>
      <c r="DV145" s="98">
        <f>SUMIFS('Ajuste Ciclado'!D$5:D$47,'Ajuste Ciclado'!$C$5:$C$47,Balance!DV$4,'Ajuste Ciclado'!$B$5:$B$47,Balance!$B145)</f>
        <v>0</v>
      </c>
      <c r="DW145" s="99">
        <f>SUMIFS('Ajuste Ciclado'!E$5:E$47,'Ajuste Ciclado'!$C$5:$C$47,Balance!DW$4,'Ajuste Ciclado'!$B$5:$B$47,Balance!$B145)</f>
        <v>0</v>
      </c>
      <c r="DX145" s="99">
        <f>SUMIFS('Ajuste Ciclado'!F$5:F$47,'Ajuste Ciclado'!$C$5:$C$47,Balance!DX$4,'Ajuste Ciclado'!$B$5:$B$47,Balance!$B145)</f>
        <v>0</v>
      </c>
      <c r="DY145" s="99">
        <f>SUMIFS('Ajuste Ciclado'!G$5:G$47,'Ajuste Ciclado'!$C$5:$C$47,Balance!DY$4,'Ajuste Ciclado'!$B$5:$B$47,Balance!$B145)</f>
        <v>0</v>
      </c>
      <c r="DZ145" s="99">
        <f>SUMIFS('Ajuste Ciclado'!H$5:H$47,'Ajuste Ciclado'!$C$5:$C$47,Balance!DZ$4,'Ajuste Ciclado'!$B$5:$B$47,Balance!$B145)</f>
        <v>0</v>
      </c>
      <c r="EA145" s="99">
        <f>SUMIFS('Ajuste Ciclado'!I$5:I$47,'Ajuste Ciclado'!$C$5:$C$47,Balance!EA$4,'Ajuste Ciclado'!$B$5:$B$47,Balance!$B145)</f>
        <v>0</v>
      </c>
      <c r="EB145" s="99">
        <f>SUMIFS('Ajuste Ciclado'!J$5:J$47,'Ajuste Ciclado'!$C$5:$C$47,Balance!EB$4,'Ajuste Ciclado'!$B$5:$B$47,Balance!$B145)</f>
        <v>0</v>
      </c>
      <c r="EC145" s="99">
        <f>SUMIFS('Ajuste Ciclado'!K$5:K$47,'Ajuste Ciclado'!$C$5:$C$47,Balance!EC$4,'Ajuste Ciclado'!$B$5:$B$47,Balance!$B145)</f>
        <v>0</v>
      </c>
      <c r="ED145" s="99">
        <f>SUMIFS('Ajuste Ciclado'!L$5:L$47,'Ajuste Ciclado'!$C$5:$C$47,Balance!ED$4,'Ajuste Ciclado'!$B$5:$B$47,Balance!$B145)</f>
        <v>0</v>
      </c>
      <c r="EE145" s="99">
        <f>SUMIFS('Ajuste Ciclado'!M$5:M$47,'Ajuste Ciclado'!$C$5:$C$47,Balance!EE$4,'Ajuste Ciclado'!$B$5:$B$47,Balance!$B145)</f>
        <v>0</v>
      </c>
      <c r="EF145" s="99">
        <f>SUMIFS('Ajuste Ciclado'!N$5:N$47,'Ajuste Ciclado'!$C$5:$C$47,Balance!EF$4,'Ajuste Ciclado'!$B$5:$B$47,Balance!$B145)</f>
        <v>0</v>
      </c>
      <c r="EG145" s="100">
        <f>SUMIFS('Ajuste Ciclado'!O$5:O$47,'Ajuste Ciclado'!$C$5:$C$47,Balance!EG$4,'Ajuste Ciclado'!$B$5:$B$47,Balance!$B145)</f>
        <v>0</v>
      </c>
      <c r="EH145" s="98">
        <f>SUMIFS('Ajuste Ciclado'!D$5:D$47,'Ajuste Ciclado'!$C$5:$C$47,Balance!EH$4,'Ajuste Ciclado'!$B$5:$B$47,Balance!$B145)</f>
        <v>0</v>
      </c>
      <c r="EI145" s="99">
        <f>SUMIFS('Ajuste Ciclado'!E$5:E$47,'Ajuste Ciclado'!$C$5:$C$47,Balance!EI$4,'Ajuste Ciclado'!$B$5:$B$47,Balance!$B145)</f>
        <v>0</v>
      </c>
      <c r="EJ145" s="99">
        <f>SUMIFS('Ajuste Ciclado'!F$5:F$47,'Ajuste Ciclado'!$C$5:$C$47,Balance!EJ$4,'Ajuste Ciclado'!$B$5:$B$47,Balance!$B145)</f>
        <v>0</v>
      </c>
      <c r="EK145" s="99">
        <f>SUMIFS('Ajuste Ciclado'!G$5:G$47,'Ajuste Ciclado'!$C$5:$C$47,Balance!EK$4,'Ajuste Ciclado'!$B$5:$B$47,Balance!$B145)</f>
        <v>0</v>
      </c>
      <c r="EL145" s="99">
        <f>SUMIFS('Ajuste Ciclado'!H$5:H$47,'Ajuste Ciclado'!$C$5:$C$47,Balance!EL$4,'Ajuste Ciclado'!$B$5:$B$47,Balance!$B145)</f>
        <v>0</v>
      </c>
      <c r="EM145" s="99">
        <f>SUMIFS('Ajuste Ciclado'!I$5:I$47,'Ajuste Ciclado'!$C$5:$C$47,Balance!EM$4,'Ajuste Ciclado'!$B$5:$B$47,Balance!$B145)</f>
        <v>0</v>
      </c>
      <c r="EN145" s="99">
        <f>SUMIFS('Ajuste Ciclado'!J$5:J$47,'Ajuste Ciclado'!$C$5:$C$47,Balance!EN$4,'Ajuste Ciclado'!$B$5:$B$47,Balance!$B145)</f>
        <v>0</v>
      </c>
      <c r="EO145" s="99">
        <f>SUMIFS('Ajuste Ciclado'!K$5:K$47,'Ajuste Ciclado'!$C$5:$C$47,Balance!EO$4,'Ajuste Ciclado'!$B$5:$B$47,Balance!$B145)</f>
        <v>0</v>
      </c>
      <c r="EP145" s="99">
        <f>SUMIFS('Ajuste Ciclado'!L$5:L$47,'Ajuste Ciclado'!$C$5:$C$47,Balance!EP$4,'Ajuste Ciclado'!$B$5:$B$47,Balance!$B145)</f>
        <v>0</v>
      </c>
      <c r="EQ145" s="99">
        <f>SUMIFS('Ajuste Ciclado'!M$5:M$47,'Ajuste Ciclado'!$C$5:$C$47,Balance!EQ$4,'Ajuste Ciclado'!$B$5:$B$47,Balance!$B145)</f>
        <v>0</v>
      </c>
      <c r="ER145" s="99">
        <f>SUMIFS('Ajuste Ciclado'!N$5:N$47,'Ajuste Ciclado'!$C$5:$C$47,Balance!ER$4,'Ajuste Ciclado'!$B$5:$B$47,Balance!$B145)</f>
        <v>0</v>
      </c>
      <c r="ES145" s="100">
        <f>SUMIFS('Ajuste Ciclado'!O$5:O$47,'Ajuste Ciclado'!$C$5:$C$47,Balance!ES$4,'Ajuste Ciclado'!$B$5:$B$47,Balance!$B145)</f>
        <v>0</v>
      </c>
      <c r="ET145" s="84"/>
      <c r="EU145" s="12">
        <f t="shared" si="279"/>
        <v>-7067.8473450000001</v>
      </c>
      <c r="EV145" s="13">
        <f t="shared" si="244"/>
        <v>-7122.6273950000004</v>
      </c>
      <c r="EW145" s="13">
        <f t="shared" si="245"/>
        <v>-8046.9574910000001</v>
      </c>
      <c r="EX145" s="13">
        <f t="shared" si="246"/>
        <v>-7738.3637689999996</v>
      </c>
      <c r="EY145" s="13">
        <f t="shared" si="247"/>
        <v>-7362.3601900000003</v>
      </c>
      <c r="EZ145" s="13">
        <f t="shared" si="248"/>
        <v>-5493.3841339999999</v>
      </c>
      <c r="FA145" s="13">
        <f t="shared" si="249"/>
        <v>-6007.7615599999999</v>
      </c>
      <c r="FB145" s="13">
        <f t="shared" si="250"/>
        <v>-4745.821868</v>
      </c>
      <c r="FC145" s="13">
        <f t="shared" si="251"/>
        <v>-4069.2418290000001</v>
      </c>
      <c r="FD145" s="13">
        <f t="shared" si="252"/>
        <v>-3720.2284970000001</v>
      </c>
      <c r="FE145" s="13">
        <f t="shared" si="253"/>
        <v>-3943.1552150000002</v>
      </c>
      <c r="FF145" s="14">
        <f t="shared" si="254"/>
        <v>-4224.6154299999998</v>
      </c>
      <c r="FG145" s="12">
        <f t="shared" si="255"/>
        <v>-7074.2302200000004</v>
      </c>
      <c r="FH145" s="13">
        <f t="shared" si="256"/>
        <v>-7159.7516139999998</v>
      </c>
      <c r="FI145" s="13">
        <f t="shared" si="257"/>
        <v>-8081.2350109999998</v>
      </c>
      <c r="FJ145" s="13">
        <f t="shared" si="258"/>
        <v>-7914.2288840000001</v>
      </c>
      <c r="FK145" s="13">
        <f t="shared" si="259"/>
        <v>-7282.806552</v>
      </c>
      <c r="FL145" s="13">
        <f t="shared" si="260"/>
        <v>-5532.1221240000004</v>
      </c>
      <c r="FM145" s="13">
        <f t="shared" si="261"/>
        <v>-6199.3424919999998</v>
      </c>
      <c r="FN145" s="13">
        <f t="shared" si="262"/>
        <v>-4758.9173129999999</v>
      </c>
      <c r="FO145" s="13">
        <f t="shared" si="263"/>
        <v>-4109.1444920000004</v>
      </c>
      <c r="FP145" s="13">
        <f t="shared" si="264"/>
        <v>-3873.259262</v>
      </c>
      <c r="FQ145" s="13">
        <f t="shared" si="265"/>
        <v>-4201.2246269999996</v>
      </c>
      <c r="FR145" s="14">
        <f t="shared" si="266"/>
        <v>-4573.166792</v>
      </c>
      <c r="FS145" s="12">
        <f t="shared" si="267"/>
        <v>-7076.4585999999999</v>
      </c>
      <c r="FT145" s="13">
        <f t="shared" si="268"/>
        <v>-7155.6554249999999</v>
      </c>
      <c r="FU145" s="13">
        <f t="shared" si="269"/>
        <v>-8062.8149380000004</v>
      </c>
      <c r="FV145" s="13">
        <f t="shared" si="270"/>
        <v>-7873.1400640000002</v>
      </c>
      <c r="FW145" s="13">
        <f t="shared" si="271"/>
        <v>-7461.4958290000004</v>
      </c>
      <c r="FX145" s="13">
        <f t="shared" si="272"/>
        <v>-5798.6063260000001</v>
      </c>
      <c r="FY145" s="13">
        <f t="shared" si="273"/>
        <v>-6520.1415530000004</v>
      </c>
      <c r="FZ145" s="13">
        <f t="shared" si="274"/>
        <v>-5032.4394499999999</v>
      </c>
      <c r="GA145" s="13">
        <f t="shared" si="275"/>
        <v>-4243.5346970000001</v>
      </c>
      <c r="GB145" s="13">
        <f t="shared" si="276"/>
        <v>-4088.8338020000001</v>
      </c>
      <c r="GC145" s="13">
        <f t="shared" si="277"/>
        <v>-4465.0397910000002</v>
      </c>
      <c r="GD145" s="14">
        <f t="shared" si="278"/>
        <v>-4804.8183490000001</v>
      </c>
      <c r="GE145" s="84"/>
      <c r="GF145" s="12">
        <f t="shared" si="280"/>
        <v>-69542.364722999991</v>
      </c>
      <c r="GG145" s="13">
        <f t="shared" si="280"/>
        <v>-70759.42938300001</v>
      </c>
      <c r="GH145" s="14">
        <f t="shared" si="280"/>
        <v>-72582.978823999991</v>
      </c>
      <c r="GI145" s="6">
        <f t="shared" si="281"/>
        <v>3</v>
      </c>
      <c r="GJ145" s="12">
        <f t="shared" si="282"/>
        <v>-23147.68145</v>
      </c>
      <c r="GK145" s="13">
        <f t="shared" si="283"/>
        <v>-23278.270447000003</v>
      </c>
      <c r="GL145" s="14">
        <f t="shared" si="284"/>
        <v>-23397.450831000002</v>
      </c>
      <c r="GM145" s="84"/>
      <c r="GN145" s="66">
        <f t="shared" si="285"/>
        <v>-23397.450831000002</v>
      </c>
      <c r="GO145" s="84"/>
      <c r="GP145" s="63" t="str" cm="1">
        <f t="array" ref="GP145">INDEX($GF$4:$GH$4,1,GI145)</f>
        <v>Sample 6</v>
      </c>
      <c r="GQ145" s="12">
        <f t="shared" si="188"/>
        <v>-8046.9574910000001</v>
      </c>
      <c r="GR145" s="13">
        <f t="shared" si="188"/>
        <v>-7738.3637689999996</v>
      </c>
      <c r="GS145" s="14">
        <f t="shared" si="188"/>
        <v>-7362.3601900000003</v>
      </c>
      <c r="GT145" s="12">
        <f t="shared" si="189"/>
        <v>-8081.2350109999998</v>
      </c>
      <c r="GU145" s="13">
        <f t="shared" si="189"/>
        <v>-7914.2288840000001</v>
      </c>
      <c r="GV145" s="14">
        <f t="shared" si="189"/>
        <v>-7282.806552</v>
      </c>
      <c r="GW145" s="12">
        <f t="shared" si="190"/>
        <v>-8062.8149380000004</v>
      </c>
      <c r="GX145" s="13">
        <f t="shared" si="190"/>
        <v>-7873.1400640000002</v>
      </c>
      <c r="GY145" s="14">
        <f t="shared" si="190"/>
        <v>-7461.4958290000004</v>
      </c>
      <c r="GZ145" s="84" t="str">
        <f t="shared" si="194"/>
        <v>Sample 6</v>
      </c>
      <c r="HA145" s="12">
        <f t="shared" si="286"/>
        <v>-8062.8149380000004</v>
      </c>
      <c r="HB145" s="13">
        <f t="shared" si="286"/>
        <v>-7873.1400640000002</v>
      </c>
      <c r="HC145" s="14">
        <f t="shared" si="286"/>
        <v>-7461.4958290000004</v>
      </c>
      <c r="HD145" s="6">
        <f t="shared" si="195"/>
        <v>-23397.450831000002</v>
      </c>
      <c r="HE145" s="84" t="str">
        <f t="shared" si="196"/>
        <v>Ok</v>
      </c>
    </row>
    <row r="146" spans="2:213" hidden="1" x14ac:dyDescent="0.3">
      <c r="B146" s="84" t="s">
        <v>321</v>
      </c>
      <c r="C146" s="12">
        <f>SUMIFS(Inyecciones!$E$2:$E$14185,Inyecciones!$A$2:$A$14185,Balance!C$4,Inyecciones!$B$2:$B$14185,Balance!$B146,Inyecciones!$C$2:$C$14185,Balance!C$5)</f>
        <v>759.55535375138072</v>
      </c>
      <c r="D146" s="13">
        <f>SUMIFS(Inyecciones!$E$2:$E$14185,Inyecciones!$A$2:$A$14185,Balance!D$4,Inyecciones!$B$2:$B$14185,Balance!$B146,Inyecciones!$C$2:$C$14185,Balance!D$5)</f>
        <v>10138.240337021331</v>
      </c>
      <c r="E146" s="13">
        <f>SUMIFS(Inyecciones!$E$2:$E$14185,Inyecciones!$A$2:$A$14185,Balance!E$4,Inyecciones!$B$2:$B$14185,Balance!$B146,Inyecciones!$C$2:$C$14185,Balance!E$5)</f>
        <v>16680.993411738338</v>
      </c>
      <c r="F146" s="13">
        <f>SUMIFS(Inyecciones!$E$2:$E$14185,Inyecciones!$A$2:$A$14185,Balance!F$4,Inyecciones!$B$2:$B$14185,Balance!$B146,Inyecciones!$C$2:$C$14185,Balance!F$5)</f>
        <v>22875.099460213882</v>
      </c>
      <c r="G146" s="13">
        <f>SUMIFS(Inyecciones!$E$2:$E$14185,Inyecciones!$A$2:$A$14185,Balance!G$4,Inyecciones!$B$2:$B$14185,Balance!$B146,Inyecciones!$C$2:$C$14185,Balance!G$5)</f>
        <v>25460.95853497805</v>
      </c>
      <c r="H146" s="13">
        <f>SUMIFS(Inyecciones!$E$2:$E$14185,Inyecciones!$A$2:$A$14185,Balance!H$4,Inyecciones!$B$2:$B$14185,Balance!$B146,Inyecciones!$C$2:$C$14185,Balance!H$5)</f>
        <v>18990.423375038041</v>
      </c>
      <c r="I146" s="13">
        <f>SUMIFS(Inyecciones!$E$2:$E$14185,Inyecciones!$A$2:$A$14185,Balance!I$4,Inyecciones!$B$2:$B$14185,Balance!$B146,Inyecciones!$C$2:$C$14185,Balance!I$5)</f>
        <v>18798.59362730604</v>
      </c>
      <c r="J146" s="13">
        <f>SUMIFS(Inyecciones!$E$2:$E$14185,Inyecciones!$A$2:$A$14185,Balance!J$4,Inyecciones!$B$2:$B$14185,Balance!$B146,Inyecciones!$C$2:$C$14185,Balance!J$5)</f>
        <v>26442.054788365189</v>
      </c>
      <c r="K146" s="13">
        <f>SUMIFS(Inyecciones!$E$2:$E$14185,Inyecciones!$A$2:$A$14185,Balance!K$4,Inyecciones!$B$2:$B$14185,Balance!$B146,Inyecciones!$C$2:$C$14185,Balance!K$5)</f>
        <v>24666.04080620969</v>
      </c>
      <c r="L146" s="13">
        <f>SUMIFS(Inyecciones!$E$2:$E$14185,Inyecciones!$A$2:$A$14185,Balance!L$4,Inyecciones!$B$2:$B$14185,Balance!$B146,Inyecciones!$C$2:$C$14185,Balance!L$5)</f>
        <v>9158.2588747871432</v>
      </c>
      <c r="M146" s="13">
        <f>SUMIFS(Inyecciones!$E$2:$E$14185,Inyecciones!$A$2:$A$14185,Balance!M$4,Inyecciones!$B$2:$B$14185,Balance!$B146,Inyecciones!$C$2:$C$14185,Balance!M$5)</f>
        <v>8226.153840051953</v>
      </c>
      <c r="N146" s="14">
        <f>SUMIFS(Inyecciones!$E$2:$E$14185,Inyecciones!$A$2:$A$14185,Balance!N$4,Inyecciones!$B$2:$B$14185,Balance!$B146,Inyecciones!$C$2:$C$14185,Balance!N$5)</f>
        <v>9141.67398669059</v>
      </c>
      <c r="O146" s="12">
        <f>SUMIFS(Inyecciones!$E$2:$E$14185,Inyecciones!$A$2:$A$14185,Balance!O$4,Inyecciones!$B$2:$B$14185,Balance!$B146,Inyecciones!$C$2:$C$14185,Balance!O$5)</f>
        <v>372.45118289274137</v>
      </c>
      <c r="P146" s="13">
        <f>SUMIFS(Inyecciones!$E$2:$E$14185,Inyecciones!$A$2:$A$14185,Balance!P$4,Inyecciones!$B$2:$B$14185,Balance!$B146,Inyecciones!$C$2:$C$14185,Balance!P$5)</f>
        <v>7121.088875624152</v>
      </c>
      <c r="Q146" s="13">
        <f>SUMIFS(Inyecciones!$E$2:$E$14185,Inyecciones!$A$2:$A$14185,Balance!Q$4,Inyecciones!$B$2:$B$14185,Balance!$B146,Inyecciones!$C$2:$C$14185,Balance!Q$5)</f>
        <v>5862.6298768812794</v>
      </c>
      <c r="R146" s="13">
        <f>SUMIFS(Inyecciones!$E$2:$E$14185,Inyecciones!$A$2:$A$14185,Balance!R$4,Inyecciones!$B$2:$B$14185,Balance!$B146,Inyecciones!$C$2:$C$14185,Balance!R$5)</f>
        <v>3871.878330600628</v>
      </c>
      <c r="S146" s="13">
        <f>SUMIFS(Inyecciones!$E$2:$E$14185,Inyecciones!$A$2:$A$14185,Balance!S$4,Inyecciones!$B$2:$B$14185,Balance!$B146,Inyecciones!$C$2:$C$14185,Balance!S$5)</f>
        <v>17509.963779917209</v>
      </c>
      <c r="T146" s="13">
        <f>SUMIFS(Inyecciones!$E$2:$E$14185,Inyecciones!$A$2:$A$14185,Balance!T$4,Inyecciones!$B$2:$B$14185,Balance!$B146,Inyecciones!$C$2:$C$14185,Balance!T$5)</f>
        <v>24274.61431548918</v>
      </c>
      <c r="U146" s="13">
        <f>SUMIFS(Inyecciones!$E$2:$E$14185,Inyecciones!$A$2:$A$14185,Balance!U$4,Inyecciones!$B$2:$B$14185,Balance!$B146,Inyecciones!$C$2:$C$14185,Balance!U$5)</f>
        <v>23566.078582365979</v>
      </c>
      <c r="V146" s="13">
        <f>SUMIFS(Inyecciones!$E$2:$E$14185,Inyecciones!$A$2:$A$14185,Balance!V$4,Inyecciones!$B$2:$B$14185,Balance!$B146,Inyecciones!$C$2:$C$14185,Balance!V$5)</f>
        <v>18888.670122918771</v>
      </c>
      <c r="W146" s="13">
        <f>SUMIFS(Inyecciones!$E$2:$E$14185,Inyecciones!$A$2:$A$14185,Balance!W$4,Inyecciones!$B$2:$B$14185,Balance!$B146,Inyecciones!$C$2:$C$14185,Balance!W$5)</f>
        <v>15729.100481456609</v>
      </c>
      <c r="X146" s="13">
        <f>SUMIFS(Inyecciones!$E$2:$E$14185,Inyecciones!$A$2:$A$14185,Balance!X$4,Inyecciones!$B$2:$B$14185,Balance!$B146,Inyecciones!$C$2:$C$14185,Balance!X$5)</f>
        <v>6187.8011562828733</v>
      </c>
      <c r="Y146" s="13">
        <f>SUMIFS(Inyecciones!$E$2:$E$14185,Inyecciones!$A$2:$A$14185,Balance!Y$4,Inyecciones!$B$2:$B$14185,Balance!$B146,Inyecciones!$C$2:$C$14185,Balance!Y$5)</f>
        <v>6598.0213555387027</v>
      </c>
      <c r="Z146" s="14">
        <f>SUMIFS(Inyecciones!$E$2:$E$14185,Inyecciones!$A$2:$A$14185,Balance!Z$4,Inyecciones!$B$2:$B$14185,Balance!$B146,Inyecciones!$C$2:$C$14185,Balance!Z$5)</f>
        <v>7814.1323443879164</v>
      </c>
      <c r="AA146" s="12">
        <f>SUMIFS(Inyecciones!$E$2:$E$14185,Inyecciones!$A$2:$A$14185,Balance!AA$4,Inyecciones!$B$2:$B$14185,Balance!$B146,Inyecciones!$C$2:$C$14185,Balance!AA$5)</f>
        <v>140.29461501405819</v>
      </c>
      <c r="AB146" s="13">
        <f>SUMIFS(Inyecciones!$E$2:$E$14185,Inyecciones!$A$2:$A$14185,Balance!AB$4,Inyecciones!$B$2:$B$14185,Balance!$B146,Inyecciones!$C$2:$C$14185,Balance!AB$5)</f>
        <v>2774.6834926119082</v>
      </c>
      <c r="AC146" s="13">
        <f>SUMIFS(Inyecciones!$E$2:$E$14185,Inyecciones!$A$2:$A$14185,Balance!AC$4,Inyecciones!$B$2:$B$14185,Balance!$B146,Inyecciones!$C$2:$C$14185,Balance!AC$5)</f>
        <v>1871.0011669252201</v>
      </c>
      <c r="AD146" s="13">
        <f>SUMIFS(Inyecciones!$E$2:$E$14185,Inyecciones!$A$2:$A$14185,Balance!AD$4,Inyecciones!$B$2:$B$14185,Balance!$B146,Inyecciones!$C$2:$C$14185,Balance!AD$5)</f>
        <v>11393.16990841352</v>
      </c>
      <c r="AE146" s="13">
        <f>SUMIFS(Inyecciones!$E$2:$E$14185,Inyecciones!$A$2:$A$14185,Balance!AE$4,Inyecciones!$B$2:$B$14185,Balance!$B146,Inyecciones!$C$2:$C$14185,Balance!AE$5)</f>
        <v>9102.2048039017536</v>
      </c>
      <c r="AF146" s="13">
        <f>SUMIFS(Inyecciones!$E$2:$E$14185,Inyecciones!$A$2:$A$14185,Balance!AF$4,Inyecciones!$B$2:$B$14185,Balance!$B146,Inyecciones!$C$2:$C$14185,Balance!AF$5)</f>
        <v>18515.145289456159</v>
      </c>
      <c r="AG146" s="13">
        <f>SUMIFS(Inyecciones!$E$2:$E$14185,Inyecciones!$A$2:$A$14185,Balance!AG$4,Inyecciones!$B$2:$B$14185,Balance!$B146,Inyecciones!$C$2:$C$14185,Balance!AG$5)</f>
        <v>29479.32368864592</v>
      </c>
      <c r="AH146" s="13">
        <f>SUMIFS(Inyecciones!$E$2:$E$14185,Inyecciones!$A$2:$A$14185,Balance!AH$4,Inyecciones!$B$2:$B$14185,Balance!$B146,Inyecciones!$C$2:$C$14185,Balance!AH$5)</f>
        <v>26867.837290286661</v>
      </c>
      <c r="AI146" s="13">
        <f>SUMIFS(Inyecciones!$E$2:$E$14185,Inyecciones!$A$2:$A$14185,Balance!AI$4,Inyecciones!$B$2:$B$14185,Balance!$B146,Inyecciones!$C$2:$C$14185,Balance!AI$5)</f>
        <v>19879.553806840071</v>
      </c>
      <c r="AJ146" s="13">
        <f>SUMIFS(Inyecciones!$E$2:$E$14185,Inyecciones!$A$2:$A$14185,Balance!AJ$4,Inyecciones!$B$2:$B$14185,Balance!$B146,Inyecciones!$C$2:$C$14185,Balance!AJ$5)</f>
        <v>15242.45904503539</v>
      </c>
      <c r="AK146" s="13">
        <f>SUMIFS(Inyecciones!$E$2:$E$14185,Inyecciones!$A$2:$A$14185,Balance!AK$4,Inyecciones!$B$2:$B$14185,Balance!$B146,Inyecciones!$C$2:$C$14185,Balance!AK$5)</f>
        <v>8021.2244374316206</v>
      </c>
      <c r="AL146" s="14">
        <f>SUMIFS(Inyecciones!$E$2:$E$14185,Inyecciones!$A$2:$A$14185,Balance!AL$4,Inyecciones!$B$2:$B$14185,Balance!$B146,Inyecciones!$C$2:$C$14185,Balance!AL$5)</f>
        <v>7461.8859502460646</v>
      </c>
      <c r="AM146" s="13"/>
      <c r="AN146" s="12">
        <f>SUMIFS('Retiro Mensual'!$E$2:$E$2629,'Retiro Mensual'!$A$2:$A$2629,AN$4,'Retiro Mensual'!$B$2:$B$2629,$B146,'Retiro Mensual'!$C$2:$C$2629,AN$5)</f>
        <v>0</v>
      </c>
      <c r="AO146" s="13">
        <f>SUMIFS('Retiro Mensual'!$E$2:$E$2629,'Retiro Mensual'!$A$2:$A$2629,AO$4,'Retiro Mensual'!$B$2:$B$2629,$B146,'Retiro Mensual'!$C$2:$C$2629,AO$5)</f>
        <v>0</v>
      </c>
      <c r="AP146" s="13">
        <f>SUMIFS('Retiro Mensual'!$E$2:$E$2629,'Retiro Mensual'!$A$2:$A$2629,AP$4,'Retiro Mensual'!$B$2:$B$2629,$B146,'Retiro Mensual'!$C$2:$C$2629,AP$5)</f>
        <v>0</v>
      </c>
      <c r="AQ146" s="13">
        <f>SUMIFS('Retiro Mensual'!$E$2:$E$2629,'Retiro Mensual'!$A$2:$A$2629,AQ$4,'Retiro Mensual'!$B$2:$B$2629,$B146,'Retiro Mensual'!$C$2:$C$2629,AQ$5)</f>
        <v>0</v>
      </c>
      <c r="AR146" s="13">
        <f>SUMIFS('Retiro Mensual'!$E$2:$E$2629,'Retiro Mensual'!$A$2:$A$2629,AR$4,'Retiro Mensual'!$B$2:$B$2629,$B146,'Retiro Mensual'!$C$2:$C$2629,AR$5)</f>
        <v>0</v>
      </c>
      <c r="AS146" s="13">
        <f>SUMIFS('Retiro Mensual'!$E$2:$E$2629,'Retiro Mensual'!$A$2:$A$2629,AS$4,'Retiro Mensual'!$B$2:$B$2629,$B146,'Retiro Mensual'!$C$2:$C$2629,AS$5)</f>
        <v>0</v>
      </c>
      <c r="AT146" s="13">
        <f>SUMIFS('Retiro Mensual'!$E$2:$E$2629,'Retiro Mensual'!$A$2:$A$2629,AT$4,'Retiro Mensual'!$B$2:$B$2629,$B146,'Retiro Mensual'!$C$2:$C$2629,AT$5)</f>
        <v>0</v>
      </c>
      <c r="AU146" s="13">
        <f>SUMIFS('Retiro Mensual'!$E$2:$E$2629,'Retiro Mensual'!$A$2:$A$2629,AU$4,'Retiro Mensual'!$B$2:$B$2629,$B146,'Retiro Mensual'!$C$2:$C$2629,AU$5)</f>
        <v>0</v>
      </c>
      <c r="AV146" s="13">
        <f>SUMIFS('Retiro Mensual'!$E$2:$E$2629,'Retiro Mensual'!$A$2:$A$2629,AV$4,'Retiro Mensual'!$B$2:$B$2629,$B146,'Retiro Mensual'!$C$2:$C$2629,AV$5)</f>
        <v>0</v>
      </c>
      <c r="AW146" s="13">
        <f>SUMIFS('Retiro Mensual'!$E$2:$E$2629,'Retiro Mensual'!$A$2:$A$2629,AW$4,'Retiro Mensual'!$B$2:$B$2629,$B146,'Retiro Mensual'!$C$2:$C$2629,AW$5)</f>
        <v>0</v>
      </c>
      <c r="AX146" s="13">
        <f>SUMIFS('Retiro Mensual'!$E$2:$E$2629,'Retiro Mensual'!$A$2:$A$2629,AX$4,'Retiro Mensual'!$B$2:$B$2629,$B146,'Retiro Mensual'!$C$2:$C$2629,AX$5)</f>
        <v>0</v>
      </c>
      <c r="AY146" s="14">
        <f>SUMIFS('Retiro Mensual'!$E$2:$E$2629,'Retiro Mensual'!$A$2:$A$2629,AY$4,'Retiro Mensual'!$B$2:$B$2629,$B146,'Retiro Mensual'!$C$2:$C$2629,AY$5)</f>
        <v>0</v>
      </c>
      <c r="AZ146" s="12">
        <f>SUMIFS('Retiro Mensual'!$E$2:$E$2629,'Retiro Mensual'!$A$2:$A$2629,AZ$4,'Retiro Mensual'!$B$2:$B$2629,$B146,'Retiro Mensual'!$C$2:$C$2629,AZ$5)</f>
        <v>0</v>
      </c>
      <c r="BA146" s="13">
        <f>SUMIFS('Retiro Mensual'!$E$2:$E$2629,'Retiro Mensual'!$A$2:$A$2629,BA$4,'Retiro Mensual'!$B$2:$B$2629,$B146,'Retiro Mensual'!$C$2:$C$2629,BA$5)</f>
        <v>0</v>
      </c>
      <c r="BB146" s="13">
        <f>SUMIFS('Retiro Mensual'!$E$2:$E$2629,'Retiro Mensual'!$A$2:$A$2629,BB$4,'Retiro Mensual'!$B$2:$B$2629,$B146,'Retiro Mensual'!$C$2:$C$2629,BB$5)</f>
        <v>0</v>
      </c>
      <c r="BC146" s="13">
        <f>SUMIFS('Retiro Mensual'!$E$2:$E$2629,'Retiro Mensual'!$A$2:$A$2629,BC$4,'Retiro Mensual'!$B$2:$B$2629,$B146,'Retiro Mensual'!$C$2:$C$2629,BC$5)</f>
        <v>0</v>
      </c>
      <c r="BD146" s="13">
        <f>SUMIFS('Retiro Mensual'!$E$2:$E$2629,'Retiro Mensual'!$A$2:$A$2629,BD$4,'Retiro Mensual'!$B$2:$B$2629,$B146,'Retiro Mensual'!$C$2:$C$2629,BD$5)</f>
        <v>0</v>
      </c>
      <c r="BE146" s="13">
        <f>SUMIFS('Retiro Mensual'!$E$2:$E$2629,'Retiro Mensual'!$A$2:$A$2629,BE$4,'Retiro Mensual'!$B$2:$B$2629,$B146,'Retiro Mensual'!$C$2:$C$2629,BE$5)</f>
        <v>0</v>
      </c>
      <c r="BF146" s="13">
        <f>SUMIFS('Retiro Mensual'!$E$2:$E$2629,'Retiro Mensual'!$A$2:$A$2629,BF$4,'Retiro Mensual'!$B$2:$B$2629,$B146,'Retiro Mensual'!$C$2:$C$2629,BF$5)</f>
        <v>0</v>
      </c>
      <c r="BG146" s="13">
        <f>SUMIFS('Retiro Mensual'!$E$2:$E$2629,'Retiro Mensual'!$A$2:$A$2629,BG$4,'Retiro Mensual'!$B$2:$B$2629,$B146,'Retiro Mensual'!$C$2:$C$2629,BG$5)</f>
        <v>0</v>
      </c>
      <c r="BH146" s="13">
        <f>SUMIFS('Retiro Mensual'!$E$2:$E$2629,'Retiro Mensual'!$A$2:$A$2629,BH$4,'Retiro Mensual'!$B$2:$B$2629,$B146,'Retiro Mensual'!$C$2:$C$2629,BH$5)</f>
        <v>0</v>
      </c>
      <c r="BI146" s="13">
        <f>SUMIFS('Retiro Mensual'!$E$2:$E$2629,'Retiro Mensual'!$A$2:$A$2629,BI$4,'Retiro Mensual'!$B$2:$B$2629,$B146,'Retiro Mensual'!$C$2:$C$2629,BI$5)</f>
        <v>0</v>
      </c>
      <c r="BJ146" s="13">
        <f>SUMIFS('Retiro Mensual'!$E$2:$E$2629,'Retiro Mensual'!$A$2:$A$2629,BJ$4,'Retiro Mensual'!$B$2:$B$2629,$B146,'Retiro Mensual'!$C$2:$C$2629,BJ$5)</f>
        <v>0</v>
      </c>
      <c r="BK146" s="14">
        <f>SUMIFS('Retiro Mensual'!$E$2:$E$2629,'Retiro Mensual'!$A$2:$A$2629,BK$4,'Retiro Mensual'!$B$2:$B$2629,$B146,'Retiro Mensual'!$C$2:$C$2629,BK$5)</f>
        <v>0</v>
      </c>
      <c r="BL146" s="12">
        <f>SUMIFS('Retiro Mensual'!$E$2:$E$2629,'Retiro Mensual'!$A$2:$A$2629,BL$4,'Retiro Mensual'!$B$2:$B$2629,$B146,'Retiro Mensual'!$C$2:$C$2629,BL$5)</f>
        <v>0</v>
      </c>
      <c r="BM146" s="13">
        <f>SUMIFS('Retiro Mensual'!$E$2:$E$2629,'Retiro Mensual'!$A$2:$A$2629,BM$4,'Retiro Mensual'!$B$2:$B$2629,$B146,'Retiro Mensual'!$C$2:$C$2629,BM$5)</f>
        <v>0</v>
      </c>
      <c r="BN146" s="13">
        <f>SUMIFS('Retiro Mensual'!$E$2:$E$2629,'Retiro Mensual'!$A$2:$A$2629,BN$4,'Retiro Mensual'!$B$2:$B$2629,$B146,'Retiro Mensual'!$C$2:$C$2629,BN$5)</f>
        <v>0</v>
      </c>
      <c r="BO146" s="13">
        <f>SUMIFS('Retiro Mensual'!$E$2:$E$2629,'Retiro Mensual'!$A$2:$A$2629,BO$4,'Retiro Mensual'!$B$2:$B$2629,$B146,'Retiro Mensual'!$C$2:$C$2629,BO$5)</f>
        <v>0</v>
      </c>
      <c r="BP146" s="13">
        <f>SUMIFS('Retiro Mensual'!$E$2:$E$2629,'Retiro Mensual'!$A$2:$A$2629,BP$4,'Retiro Mensual'!$B$2:$B$2629,$B146,'Retiro Mensual'!$C$2:$C$2629,BP$5)</f>
        <v>0</v>
      </c>
      <c r="BQ146" s="13">
        <f>SUMIFS('Retiro Mensual'!$E$2:$E$2629,'Retiro Mensual'!$A$2:$A$2629,BQ$4,'Retiro Mensual'!$B$2:$B$2629,$B146,'Retiro Mensual'!$C$2:$C$2629,BQ$5)</f>
        <v>0</v>
      </c>
      <c r="BR146" s="13">
        <f>SUMIFS('Retiro Mensual'!$E$2:$E$2629,'Retiro Mensual'!$A$2:$A$2629,BR$4,'Retiro Mensual'!$B$2:$B$2629,$B146,'Retiro Mensual'!$C$2:$C$2629,BR$5)</f>
        <v>0</v>
      </c>
      <c r="BS146" s="13">
        <f>SUMIFS('Retiro Mensual'!$E$2:$E$2629,'Retiro Mensual'!$A$2:$A$2629,BS$4,'Retiro Mensual'!$B$2:$B$2629,$B146,'Retiro Mensual'!$C$2:$C$2629,BS$5)</f>
        <v>0</v>
      </c>
      <c r="BT146" s="13">
        <f>SUMIFS('Retiro Mensual'!$E$2:$E$2629,'Retiro Mensual'!$A$2:$A$2629,BT$4,'Retiro Mensual'!$B$2:$B$2629,$B146,'Retiro Mensual'!$C$2:$C$2629,BT$5)</f>
        <v>0</v>
      </c>
      <c r="BU146" s="13">
        <f>SUMIFS('Retiro Mensual'!$E$2:$E$2629,'Retiro Mensual'!$A$2:$A$2629,BU$4,'Retiro Mensual'!$B$2:$B$2629,$B146,'Retiro Mensual'!$C$2:$C$2629,BU$5)</f>
        <v>0</v>
      </c>
      <c r="BV146" s="13">
        <f>SUMIFS('Retiro Mensual'!$E$2:$E$2629,'Retiro Mensual'!$A$2:$A$2629,BV$4,'Retiro Mensual'!$B$2:$B$2629,$B146,'Retiro Mensual'!$C$2:$C$2629,BV$5)</f>
        <v>0</v>
      </c>
      <c r="BW146" s="14">
        <f>SUMIFS('Retiro Mensual'!$E$2:$E$2629,'Retiro Mensual'!$A$2:$A$2629,BW$4,'Retiro Mensual'!$B$2:$B$2629,$B146,'Retiro Mensual'!$C$2:$C$2629,BW$5)</f>
        <v>0</v>
      </c>
      <c r="BX146" s="13"/>
      <c r="BY146" s="12">
        <f>SUMIFS('Compra Ventas'!$E$2:$E$2700,'Compra Ventas'!$A$2:$A$2700,BY$4,'Compra Ventas'!$B$2:$B$2700,$B146,'Compra Ventas'!$C$2:$C$2700,BY$5)</f>
        <v>0</v>
      </c>
      <c r="BZ146" s="13">
        <f>SUMIFS('Compra Ventas'!$E$2:$E$2700,'Compra Ventas'!$A$2:$A$2700,BZ$4,'Compra Ventas'!$B$2:$B$2700,$B146,'Compra Ventas'!$C$2:$C$2700,BZ$5)</f>
        <v>0</v>
      </c>
      <c r="CA146" s="13">
        <f>SUMIFS('Compra Ventas'!$E$2:$E$2700,'Compra Ventas'!$A$2:$A$2700,CA$4,'Compra Ventas'!$B$2:$B$2700,$B146,'Compra Ventas'!$C$2:$C$2700,CA$5)</f>
        <v>0</v>
      </c>
      <c r="CB146" s="13">
        <f>SUMIFS('Compra Ventas'!$E$2:$E$2700,'Compra Ventas'!$A$2:$A$2700,CB$4,'Compra Ventas'!$B$2:$B$2700,$B146,'Compra Ventas'!$C$2:$C$2700,CB$5)</f>
        <v>0</v>
      </c>
      <c r="CC146" s="13">
        <f>SUMIFS('Compra Ventas'!$E$2:$E$2700,'Compra Ventas'!$A$2:$A$2700,CC$4,'Compra Ventas'!$B$2:$B$2700,$B146,'Compra Ventas'!$C$2:$C$2700,CC$5)</f>
        <v>0</v>
      </c>
      <c r="CD146" s="13">
        <f>SUMIFS('Compra Ventas'!$E$2:$E$2700,'Compra Ventas'!$A$2:$A$2700,CD$4,'Compra Ventas'!$B$2:$B$2700,$B146,'Compra Ventas'!$C$2:$C$2700,CD$5)</f>
        <v>0</v>
      </c>
      <c r="CE146" s="13">
        <f>SUMIFS('Compra Ventas'!$E$2:$E$2700,'Compra Ventas'!$A$2:$A$2700,CE$4,'Compra Ventas'!$B$2:$B$2700,$B146,'Compra Ventas'!$C$2:$C$2700,CE$5)</f>
        <v>0</v>
      </c>
      <c r="CF146" s="13">
        <f>SUMIFS('Compra Ventas'!$E$2:$E$2700,'Compra Ventas'!$A$2:$A$2700,CF$4,'Compra Ventas'!$B$2:$B$2700,$B146,'Compra Ventas'!$C$2:$C$2700,CF$5)</f>
        <v>0</v>
      </c>
      <c r="CG146" s="13">
        <f>SUMIFS('Compra Ventas'!$E$2:$E$2700,'Compra Ventas'!$A$2:$A$2700,CG$4,'Compra Ventas'!$B$2:$B$2700,$B146,'Compra Ventas'!$C$2:$C$2700,CG$5)</f>
        <v>0</v>
      </c>
      <c r="CH146" s="13">
        <f>SUMIFS('Compra Ventas'!$E$2:$E$2700,'Compra Ventas'!$A$2:$A$2700,CH$4,'Compra Ventas'!$B$2:$B$2700,$B146,'Compra Ventas'!$C$2:$C$2700,CH$5)</f>
        <v>0</v>
      </c>
      <c r="CI146" s="13">
        <f>SUMIFS('Compra Ventas'!$E$2:$E$2700,'Compra Ventas'!$A$2:$A$2700,CI$4,'Compra Ventas'!$B$2:$B$2700,$B146,'Compra Ventas'!$C$2:$C$2700,CI$5)</f>
        <v>0</v>
      </c>
      <c r="CJ146" s="14">
        <f>SUMIFS('Compra Ventas'!$E$2:$E$2700,'Compra Ventas'!$A$2:$A$2700,CJ$4,'Compra Ventas'!$B$2:$B$2700,$B146,'Compra Ventas'!$C$2:$C$2700,CJ$5)</f>
        <v>0</v>
      </c>
      <c r="CK146" s="12">
        <f>SUMIFS('Compra Ventas'!$E$2:$E$2700,'Compra Ventas'!$A$2:$A$2700,CK$4,'Compra Ventas'!$B$2:$B$2700,$B146,'Compra Ventas'!$C$2:$C$2700,CK$5)</f>
        <v>0</v>
      </c>
      <c r="CL146" s="13">
        <f>SUMIFS('Compra Ventas'!$E$2:$E$2700,'Compra Ventas'!$A$2:$A$2700,CL$4,'Compra Ventas'!$B$2:$B$2700,$B146,'Compra Ventas'!$C$2:$C$2700,CL$5)</f>
        <v>0</v>
      </c>
      <c r="CM146" s="13">
        <f>SUMIFS('Compra Ventas'!$E$2:$E$2700,'Compra Ventas'!$A$2:$A$2700,CM$4,'Compra Ventas'!$B$2:$B$2700,$B146,'Compra Ventas'!$C$2:$C$2700,CM$5)</f>
        <v>0</v>
      </c>
      <c r="CN146" s="13">
        <f>SUMIFS('Compra Ventas'!$E$2:$E$2700,'Compra Ventas'!$A$2:$A$2700,CN$4,'Compra Ventas'!$B$2:$B$2700,$B146,'Compra Ventas'!$C$2:$C$2700,CN$5)</f>
        <v>0</v>
      </c>
      <c r="CO146" s="13">
        <f>SUMIFS('Compra Ventas'!$E$2:$E$2700,'Compra Ventas'!$A$2:$A$2700,CO$4,'Compra Ventas'!$B$2:$B$2700,$B146,'Compra Ventas'!$C$2:$C$2700,CO$5)</f>
        <v>0</v>
      </c>
      <c r="CP146" s="13">
        <f>SUMIFS('Compra Ventas'!$E$2:$E$2700,'Compra Ventas'!$A$2:$A$2700,CP$4,'Compra Ventas'!$B$2:$B$2700,$B146,'Compra Ventas'!$C$2:$C$2700,CP$5)</f>
        <v>0</v>
      </c>
      <c r="CQ146" s="13">
        <f>SUMIFS('Compra Ventas'!$E$2:$E$2700,'Compra Ventas'!$A$2:$A$2700,CQ$4,'Compra Ventas'!$B$2:$B$2700,$B146,'Compra Ventas'!$C$2:$C$2700,CQ$5)</f>
        <v>0</v>
      </c>
      <c r="CR146" s="13">
        <f>SUMIFS('Compra Ventas'!$E$2:$E$2700,'Compra Ventas'!$A$2:$A$2700,CR$4,'Compra Ventas'!$B$2:$B$2700,$B146,'Compra Ventas'!$C$2:$C$2700,CR$5)</f>
        <v>0</v>
      </c>
      <c r="CS146" s="13">
        <f>SUMIFS('Compra Ventas'!$E$2:$E$2700,'Compra Ventas'!$A$2:$A$2700,CS$4,'Compra Ventas'!$B$2:$B$2700,$B146,'Compra Ventas'!$C$2:$C$2700,CS$5)</f>
        <v>0</v>
      </c>
      <c r="CT146" s="13">
        <f>SUMIFS('Compra Ventas'!$E$2:$E$2700,'Compra Ventas'!$A$2:$A$2700,CT$4,'Compra Ventas'!$B$2:$B$2700,$B146,'Compra Ventas'!$C$2:$C$2700,CT$5)</f>
        <v>0</v>
      </c>
      <c r="CU146" s="13">
        <f>SUMIFS('Compra Ventas'!$E$2:$E$2700,'Compra Ventas'!$A$2:$A$2700,CU$4,'Compra Ventas'!$B$2:$B$2700,$B146,'Compra Ventas'!$C$2:$C$2700,CU$5)</f>
        <v>0</v>
      </c>
      <c r="CV146" s="14">
        <f>SUMIFS('Compra Ventas'!$E$2:$E$2700,'Compra Ventas'!$A$2:$A$2700,CV$4,'Compra Ventas'!$B$2:$B$2700,$B146,'Compra Ventas'!$C$2:$C$2700,CV$5)</f>
        <v>0</v>
      </c>
      <c r="CW146" s="12">
        <f>SUMIFS('Compra Ventas'!$E$2:$E$2700,'Compra Ventas'!$A$2:$A$2700,CW$4,'Compra Ventas'!$B$2:$B$2700,$B146,'Compra Ventas'!$C$2:$C$2700,CW$5)</f>
        <v>0</v>
      </c>
      <c r="CX146" s="13">
        <f>SUMIFS('Compra Ventas'!$E$2:$E$2700,'Compra Ventas'!$A$2:$A$2700,CX$4,'Compra Ventas'!$B$2:$B$2700,$B146,'Compra Ventas'!$C$2:$C$2700,CX$5)</f>
        <v>0</v>
      </c>
      <c r="CY146" s="13">
        <f>SUMIFS('Compra Ventas'!$E$2:$E$2700,'Compra Ventas'!$A$2:$A$2700,CY$4,'Compra Ventas'!$B$2:$B$2700,$B146,'Compra Ventas'!$C$2:$C$2700,CY$5)</f>
        <v>0</v>
      </c>
      <c r="CZ146" s="13">
        <f>SUMIFS('Compra Ventas'!$E$2:$E$2700,'Compra Ventas'!$A$2:$A$2700,CZ$4,'Compra Ventas'!$B$2:$B$2700,$B146,'Compra Ventas'!$C$2:$C$2700,CZ$5)</f>
        <v>0</v>
      </c>
      <c r="DA146" s="13">
        <f>SUMIFS('Compra Ventas'!$E$2:$E$2700,'Compra Ventas'!$A$2:$A$2700,DA$4,'Compra Ventas'!$B$2:$B$2700,$B146,'Compra Ventas'!$C$2:$C$2700,DA$5)</f>
        <v>0</v>
      </c>
      <c r="DB146" s="13">
        <f>SUMIFS('Compra Ventas'!$E$2:$E$2700,'Compra Ventas'!$A$2:$A$2700,DB$4,'Compra Ventas'!$B$2:$B$2700,$B146,'Compra Ventas'!$C$2:$C$2700,DB$5)</f>
        <v>0</v>
      </c>
      <c r="DC146" s="13">
        <f>SUMIFS('Compra Ventas'!$E$2:$E$2700,'Compra Ventas'!$A$2:$A$2700,DC$4,'Compra Ventas'!$B$2:$B$2700,$B146,'Compra Ventas'!$C$2:$C$2700,DC$5)</f>
        <v>0</v>
      </c>
      <c r="DD146" s="13">
        <f>SUMIFS('Compra Ventas'!$E$2:$E$2700,'Compra Ventas'!$A$2:$A$2700,DD$4,'Compra Ventas'!$B$2:$B$2700,$B146,'Compra Ventas'!$C$2:$C$2700,DD$5)</f>
        <v>0</v>
      </c>
      <c r="DE146" s="13">
        <f>SUMIFS('Compra Ventas'!$E$2:$E$2700,'Compra Ventas'!$A$2:$A$2700,DE$4,'Compra Ventas'!$B$2:$B$2700,$B146,'Compra Ventas'!$C$2:$C$2700,DE$5)</f>
        <v>0</v>
      </c>
      <c r="DF146" s="13">
        <f>SUMIFS('Compra Ventas'!$E$2:$E$2700,'Compra Ventas'!$A$2:$A$2700,DF$4,'Compra Ventas'!$B$2:$B$2700,$B146,'Compra Ventas'!$C$2:$C$2700,DF$5)</f>
        <v>0</v>
      </c>
      <c r="DG146" s="13">
        <f>SUMIFS('Compra Ventas'!$E$2:$E$2700,'Compra Ventas'!$A$2:$A$2700,DG$4,'Compra Ventas'!$B$2:$B$2700,$B146,'Compra Ventas'!$C$2:$C$2700,DG$5)</f>
        <v>0</v>
      </c>
      <c r="DH146" s="14">
        <f>SUMIFS('Compra Ventas'!$E$2:$E$2700,'Compra Ventas'!$A$2:$A$2700,DH$4,'Compra Ventas'!$B$2:$B$2700,$B146,'Compra Ventas'!$C$2:$C$2700,DH$5)</f>
        <v>0</v>
      </c>
      <c r="DI146" s="84"/>
      <c r="DJ146" s="98">
        <f>SUMIFS('Ajuste Ciclado'!D$5:D$47,'Ajuste Ciclado'!$C$5:$C$47,Balance!DJ$4,'Ajuste Ciclado'!$B$5:$B$47,Balance!$B146)</f>
        <v>0</v>
      </c>
      <c r="DK146" s="99">
        <f>SUMIFS('Ajuste Ciclado'!E$5:E$47,'Ajuste Ciclado'!$C$5:$C$47,Balance!DK$4,'Ajuste Ciclado'!$B$5:$B$47,Balance!$B146)</f>
        <v>0</v>
      </c>
      <c r="DL146" s="99">
        <f>SUMIFS('Ajuste Ciclado'!F$5:F$47,'Ajuste Ciclado'!$C$5:$C$47,Balance!DL$4,'Ajuste Ciclado'!$B$5:$B$47,Balance!$B146)</f>
        <v>0</v>
      </c>
      <c r="DM146" s="99">
        <f>SUMIFS('Ajuste Ciclado'!G$5:G$47,'Ajuste Ciclado'!$C$5:$C$47,Balance!DM$4,'Ajuste Ciclado'!$B$5:$B$47,Balance!$B146)</f>
        <v>0</v>
      </c>
      <c r="DN146" s="99">
        <f>SUMIFS('Ajuste Ciclado'!H$5:H$47,'Ajuste Ciclado'!$C$5:$C$47,Balance!DN$4,'Ajuste Ciclado'!$B$5:$B$47,Balance!$B146)</f>
        <v>0</v>
      </c>
      <c r="DO146" s="99">
        <f>SUMIFS('Ajuste Ciclado'!I$5:I$47,'Ajuste Ciclado'!$C$5:$C$47,Balance!DO$4,'Ajuste Ciclado'!$B$5:$B$47,Balance!$B146)</f>
        <v>0</v>
      </c>
      <c r="DP146" s="99">
        <f>SUMIFS('Ajuste Ciclado'!J$5:J$47,'Ajuste Ciclado'!$C$5:$C$47,Balance!DP$4,'Ajuste Ciclado'!$B$5:$B$47,Balance!$B146)</f>
        <v>0</v>
      </c>
      <c r="DQ146" s="99">
        <f>SUMIFS('Ajuste Ciclado'!K$5:K$47,'Ajuste Ciclado'!$C$5:$C$47,Balance!DQ$4,'Ajuste Ciclado'!$B$5:$B$47,Balance!$B146)</f>
        <v>0</v>
      </c>
      <c r="DR146" s="99">
        <f>SUMIFS('Ajuste Ciclado'!L$5:L$47,'Ajuste Ciclado'!$C$5:$C$47,Balance!DR$4,'Ajuste Ciclado'!$B$5:$B$47,Balance!$B146)</f>
        <v>0</v>
      </c>
      <c r="DS146" s="99">
        <f>SUMIFS('Ajuste Ciclado'!M$5:M$47,'Ajuste Ciclado'!$C$5:$C$47,Balance!DS$4,'Ajuste Ciclado'!$B$5:$B$47,Balance!$B146)</f>
        <v>0</v>
      </c>
      <c r="DT146" s="99">
        <f>SUMIFS('Ajuste Ciclado'!N$5:N$47,'Ajuste Ciclado'!$C$5:$C$47,Balance!DT$4,'Ajuste Ciclado'!$B$5:$B$47,Balance!$B146)</f>
        <v>0</v>
      </c>
      <c r="DU146" s="100">
        <f>SUMIFS('Ajuste Ciclado'!O$5:O$47,'Ajuste Ciclado'!$C$5:$C$47,Balance!DU$4,'Ajuste Ciclado'!$B$5:$B$47,Balance!$B146)</f>
        <v>0</v>
      </c>
      <c r="DV146" s="98">
        <f>SUMIFS('Ajuste Ciclado'!D$5:D$47,'Ajuste Ciclado'!$C$5:$C$47,Balance!DV$4,'Ajuste Ciclado'!$B$5:$B$47,Balance!$B146)</f>
        <v>0</v>
      </c>
      <c r="DW146" s="99">
        <f>SUMIFS('Ajuste Ciclado'!E$5:E$47,'Ajuste Ciclado'!$C$5:$C$47,Balance!DW$4,'Ajuste Ciclado'!$B$5:$B$47,Balance!$B146)</f>
        <v>0</v>
      </c>
      <c r="DX146" s="99">
        <f>SUMIFS('Ajuste Ciclado'!F$5:F$47,'Ajuste Ciclado'!$C$5:$C$47,Balance!DX$4,'Ajuste Ciclado'!$B$5:$B$47,Balance!$B146)</f>
        <v>0</v>
      </c>
      <c r="DY146" s="99">
        <f>SUMIFS('Ajuste Ciclado'!G$5:G$47,'Ajuste Ciclado'!$C$5:$C$47,Balance!DY$4,'Ajuste Ciclado'!$B$5:$B$47,Balance!$B146)</f>
        <v>0</v>
      </c>
      <c r="DZ146" s="99">
        <f>SUMIFS('Ajuste Ciclado'!H$5:H$47,'Ajuste Ciclado'!$C$5:$C$47,Balance!DZ$4,'Ajuste Ciclado'!$B$5:$B$47,Balance!$B146)</f>
        <v>0</v>
      </c>
      <c r="EA146" s="99">
        <f>SUMIFS('Ajuste Ciclado'!I$5:I$47,'Ajuste Ciclado'!$C$5:$C$47,Balance!EA$4,'Ajuste Ciclado'!$B$5:$B$47,Balance!$B146)</f>
        <v>0</v>
      </c>
      <c r="EB146" s="99">
        <f>SUMIFS('Ajuste Ciclado'!J$5:J$47,'Ajuste Ciclado'!$C$5:$C$47,Balance!EB$4,'Ajuste Ciclado'!$B$5:$B$47,Balance!$B146)</f>
        <v>0</v>
      </c>
      <c r="EC146" s="99">
        <f>SUMIFS('Ajuste Ciclado'!K$5:K$47,'Ajuste Ciclado'!$C$5:$C$47,Balance!EC$4,'Ajuste Ciclado'!$B$5:$B$47,Balance!$B146)</f>
        <v>0</v>
      </c>
      <c r="ED146" s="99">
        <f>SUMIFS('Ajuste Ciclado'!L$5:L$47,'Ajuste Ciclado'!$C$5:$C$47,Balance!ED$4,'Ajuste Ciclado'!$B$5:$B$47,Balance!$B146)</f>
        <v>0</v>
      </c>
      <c r="EE146" s="99">
        <f>SUMIFS('Ajuste Ciclado'!M$5:M$47,'Ajuste Ciclado'!$C$5:$C$47,Balance!EE$4,'Ajuste Ciclado'!$B$5:$B$47,Balance!$B146)</f>
        <v>0</v>
      </c>
      <c r="EF146" s="99">
        <f>SUMIFS('Ajuste Ciclado'!N$5:N$47,'Ajuste Ciclado'!$C$5:$C$47,Balance!EF$4,'Ajuste Ciclado'!$B$5:$B$47,Balance!$B146)</f>
        <v>0</v>
      </c>
      <c r="EG146" s="100">
        <f>SUMIFS('Ajuste Ciclado'!O$5:O$47,'Ajuste Ciclado'!$C$5:$C$47,Balance!EG$4,'Ajuste Ciclado'!$B$5:$B$47,Balance!$B146)</f>
        <v>0</v>
      </c>
      <c r="EH146" s="98">
        <f>SUMIFS('Ajuste Ciclado'!D$5:D$47,'Ajuste Ciclado'!$C$5:$C$47,Balance!EH$4,'Ajuste Ciclado'!$B$5:$B$47,Balance!$B146)</f>
        <v>0</v>
      </c>
      <c r="EI146" s="99">
        <f>SUMIFS('Ajuste Ciclado'!E$5:E$47,'Ajuste Ciclado'!$C$5:$C$47,Balance!EI$4,'Ajuste Ciclado'!$B$5:$B$47,Balance!$B146)</f>
        <v>0</v>
      </c>
      <c r="EJ146" s="99">
        <f>SUMIFS('Ajuste Ciclado'!F$5:F$47,'Ajuste Ciclado'!$C$5:$C$47,Balance!EJ$4,'Ajuste Ciclado'!$B$5:$B$47,Balance!$B146)</f>
        <v>0</v>
      </c>
      <c r="EK146" s="99">
        <f>SUMIFS('Ajuste Ciclado'!G$5:G$47,'Ajuste Ciclado'!$C$5:$C$47,Balance!EK$4,'Ajuste Ciclado'!$B$5:$B$47,Balance!$B146)</f>
        <v>0</v>
      </c>
      <c r="EL146" s="99">
        <f>SUMIFS('Ajuste Ciclado'!H$5:H$47,'Ajuste Ciclado'!$C$5:$C$47,Balance!EL$4,'Ajuste Ciclado'!$B$5:$B$47,Balance!$B146)</f>
        <v>0</v>
      </c>
      <c r="EM146" s="99">
        <f>SUMIFS('Ajuste Ciclado'!I$5:I$47,'Ajuste Ciclado'!$C$5:$C$47,Balance!EM$4,'Ajuste Ciclado'!$B$5:$B$47,Balance!$B146)</f>
        <v>0</v>
      </c>
      <c r="EN146" s="99">
        <f>SUMIFS('Ajuste Ciclado'!J$5:J$47,'Ajuste Ciclado'!$C$5:$C$47,Balance!EN$4,'Ajuste Ciclado'!$B$5:$B$47,Balance!$B146)</f>
        <v>0</v>
      </c>
      <c r="EO146" s="99">
        <f>SUMIFS('Ajuste Ciclado'!K$5:K$47,'Ajuste Ciclado'!$C$5:$C$47,Balance!EO$4,'Ajuste Ciclado'!$B$5:$B$47,Balance!$B146)</f>
        <v>0</v>
      </c>
      <c r="EP146" s="99">
        <f>SUMIFS('Ajuste Ciclado'!L$5:L$47,'Ajuste Ciclado'!$C$5:$C$47,Balance!EP$4,'Ajuste Ciclado'!$B$5:$B$47,Balance!$B146)</f>
        <v>0</v>
      </c>
      <c r="EQ146" s="99">
        <f>SUMIFS('Ajuste Ciclado'!M$5:M$47,'Ajuste Ciclado'!$C$5:$C$47,Balance!EQ$4,'Ajuste Ciclado'!$B$5:$B$47,Balance!$B146)</f>
        <v>0</v>
      </c>
      <c r="ER146" s="99">
        <f>SUMIFS('Ajuste Ciclado'!N$5:N$47,'Ajuste Ciclado'!$C$5:$C$47,Balance!ER$4,'Ajuste Ciclado'!$B$5:$B$47,Balance!$B146)</f>
        <v>0</v>
      </c>
      <c r="ES146" s="100">
        <f>SUMIFS('Ajuste Ciclado'!O$5:O$47,'Ajuste Ciclado'!$C$5:$C$47,Balance!ES$4,'Ajuste Ciclado'!$B$5:$B$47,Balance!$B146)</f>
        <v>0</v>
      </c>
      <c r="ET146" s="84"/>
      <c r="EU146" s="12">
        <f t="shared" si="279"/>
        <v>759.55535375138072</v>
      </c>
      <c r="EV146" s="13">
        <f t="shared" si="244"/>
        <v>10138.240337021331</v>
      </c>
      <c r="EW146" s="13">
        <f t="shared" si="245"/>
        <v>16680.993411738338</v>
      </c>
      <c r="EX146" s="13">
        <f t="shared" si="246"/>
        <v>22875.099460213882</v>
      </c>
      <c r="EY146" s="13">
        <f t="shared" si="247"/>
        <v>25460.95853497805</v>
      </c>
      <c r="EZ146" s="13">
        <f t="shared" si="248"/>
        <v>18990.423375038041</v>
      </c>
      <c r="FA146" s="13">
        <f t="shared" si="249"/>
        <v>18798.59362730604</v>
      </c>
      <c r="FB146" s="13">
        <f t="shared" si="250"/>
        <v>26442.054788365189</v>
      </c>
      <c r="FC146" s="13">
        <f t="shared" si="251"/>
        <v>24666.04080620969</v>
      </c>
      <c r="FD146" s="13">
        <f t="shared" si="252"/>
        <v>9158.2588747871432</v>
      </c>
      <c r="FE146" s="13">
        <f t="shared" si="253"/>
        <v>8226.153840051953</v>
      </c>
      <c r="FF146" s="14">
        <f t="shared" si="254"/>
        <v>9141.67398669059</v>
      </c>
      <c r="FG146" s="12">
        <f t="shared" si="255"/>
        <v>372.45118289274137</v>
      </c>
      <c r="FH146" s="13">
        <f t="shared" si="256"/>
        <v>7121.088875624152</v>
      </c>
      <c r="FI146" s="13">
        <f t="shared" si="257"/>
        <v>5862.6298768812794</v>
      </c>
      <c r="FJ146" s="13">
        <f t="shared" si="258"/>
        <v>3871.878330600628</v>
      </c>
      <c r="FK146" s="13">
        <f t="shared" si="259"/>
        <v>17509.963779917209</v>
      </c>
      <c r="FL146" s="13">
        <f t="shared" si="260"/>
        <v>24274.61431548918</v>
      </c>
      <c r="FM146" s="13">
        <f t="shared" si="261"/>
        <v>23566.078582365979</v>
      </c>
      <c r="FN146" s="13">
        <f t="shared" si="262"/>
        <v>18888.670122918771</v>
      </c>
      <c r="FO146" s="13">
        <f t="shared" si="263"/>
        <v>15729.100481456609</v>
      </c>
      <c r="FP146" s="13">
        <f t="shared" si="264"/>
        <v>6187.8011562828733</v>
      </c>
      <c r="FQ146" s="13">
        <f t="shared" si="265"/>
        <v>6598.0213555387027</v>
      </c>
      <c r="FR146" s="14">
        <f t="shared" si="266"/>
        <v>7814.1323443879164</v>
      </c>
      <c r="FS146" s="12">
        <f t="shared" si="267"/>
        <v>140.29461501405819</v>
      </c>
      <c r="FT146" s="13">
        <f t="shared" si="268"/>
        <v>2774.6834926119082</v>
      </c>
      <c r="FU146" s="13">
        <f t="shared" si="269"/>
        <v>1871.0011669252201</v>
      </c>
      <c r="FV146" s="13">
        <f t="shared" si="270"/>
        <v>11393.16990841352</v>
      </c>
      <c r="FW146" s="13">
        <f t="shared" si="271"/>
        <v>9102.2048039017536</v>
      </c>
      <c r="FX146" s="13">
        <f t="shared" si="272"/>
        <v>18515.145289456159</v>
      </c>
      <c r="FY146" s="13">
        <f t="shared" si="273"/>
        <v>29479.32368864592</v>
      </c>
      <c r="FZ146" s="13">
        <f t="shared" si="274"/>
        <v>26867.837290286661</v>
      </c>
      <c r="GA146" s="13">
        <f t="shared" si="275"/>
        <v>19879.553806840071</v>
      </c>
      <c r="GB146" s="13">
        <f t="shared" si="276"/>
        <v>15242.45904503539</v>
      </c>
      <c r="GC146" s="13">
        <f t="shared" si="277"/>
        <v>8021.2244374316206</v>
      </c>
      <c r="GD146" s="14">
        <f t="shared" si="278"/>
        <v>7461.8859502460646</v>
      </c>
      <c r="GE146" s="84"/>
      <c r="GF146" s="12">
        <f t="shared" si="280"/>
        <v>191338.04639615162</v>
      </c>
      <c r="GG146" s="13">
        <f t="shared" si="280"/>
        <v>137796.43040435604</v>
      </c>
      <c r="GH146" s="14">
        <f t="shared" si="280"/>
        <v>150748.78349480833</v>
      </c>
      <c r="GI146" s="6">
        <f t="shared" si="281"/>
        <v>2</v>
      </c>
      <c r="GJ146" s="12">
        <f t="shared" si="282"/>
        <v>0</v>
      </c>
      <c r="GK146" s="13">
        <f t="shared" si="283"/>
        <v>0</v>
      </c>
      <c r="GL146" s="14">
        <f t="shared" si="284"/>
        <v>0</v>
      </c>
      <c r="GM146" s="84"/>
      <c r="GN146" s="66">
        <f t="shared" si="285"/>
        <v>0</v>
      </c>
      <c r="GO146" s="84"/>
      <c r="GP146" s="63" t="str" cm="1">
        <f t="array" ref="GP146">INDEX($GF$4:$GH$4,1,GI146)</f>
        <v>Sample 3</v>
      </c>
      <c r="GQ146" s="12">
        <f t="shared" si="188"/>
        <v>759.55535375138072</v>
      </c>
      <c r="GR146" s="13">
        <f t="shared" si="188"/>
        <v>8226.153840051953</v>
      </c>
      <c r="GS146" s="14">
        <f t="shared" si="188"/>
        <v>9141.67398669059</v>
      </c>
      <c r="GT146" s="12">
        <f t="shared" si="189"/>
        <v>372.45118289274137</v>
      </c>
      <c r="GU146" s="13">
        <f t="shared" si="189"/>
        <v>3871.878330600628</v>
      </c>
      <c r="GV146" s="14">
        <f t="shared" si="189"/>
        <v>5862.6298768812794</v>
      </c>
      <c r="GW146" s="12">
        <f t="shared" si="190"/>
        <v>140.29461501405819</v>
      </c>
      <c r="GX146" s="13">
        <f t="shared" si="190"/>
        <v>1871.0011669252201</v>
      </c>
      <c r="GY146" s="14">
        <f t="shared" si="190"/>
        <v>2774.6834926119082</v>
      </c>
      <c r="GZ146" s="84" t="str">
        <f t="shared" si="194"/>
        <v>Sample 3</v>
      </c>
      <c r="HA146" s="12">
        <f t="shared" si="286"/>
        <v>0</v>
      </c>
      <c r="HB146" s="13">
        <f t="shared" si="286"/>
        <v>0</v>
      </c>
      <c r="HC146" s="14">
        <f t="shared" si="286"/>
        <v>0</v>
      </c>
      <c r="HD146" s="6">
        <f t="shared" si="195"/>
        <v>0</v>
      </c>
      <c r="HE146" s="84" t="str">
        <f t="shared" si="196"/>
        <v>Ok</v>
      </c>
    </row>
    <row r="147" spans="2:213" hidden="1" x14ac:dyDescent="0.3">
      <c r="B147" s="84" t="s">
        <v>320</v>
      </c>
      <c r="C147" s="12">
        <f>SUMIFS(Inyecciones!$E$2:$E$14185,Inyecciones!$A$2:$A$14185,Balance!C$4,Inyecciones!$B$2:$B$14185,Balance!$B147,Inyecciones!$C$2:$C$14185,Balance!C$5)</f>
        <v>89522.736132071601</v>
      </c>
      <c r="D147" s="13">
        <f>SUMIFS(Inyecciones!$E$2:$E$14185,Inyecciones!$A$2:$A$14185,Balance!D$4,Inyecciones!$B$2:$B$14185,Balance!$B147,Inyecciones!$C$2:$C$14185,Balance!D$5)</f>
        <v>128464.3226498556</v>
      </c>
      <c r="E147" s="13">
        <f>SUMIFS(Inyecciones!$E$2:$E$14185,Inyecciones!$A$2:$A$14185,Balance!E$4,Inyecciones!$B$2:$B$14185,Balance!$B147,Inyecciones!$C$2:$C$14185,Balance!E$5)</f>
        <v>155814.48589601941</v>
      </c>
      <c r="F147" s="13">
        <f>SUMIFS(Inyecciones!$E$2:$E$14185,Inyecciones!$A$2:$A$14185,Balance!F$4,Inyecciones!$B$2:$B$14185,Balance!$B147,Inyecciones!$C$2:$C$14185,Balance!F$5)</f>
        <v>106724.73592204459</v>
      </c>
      <c r="G147" s="13">
        <f>SUMIFS(Inyecciones!$E$2:$E$14185,Inyecciones!$A$2:$A$14185,Balance!G$4,Inyecciones!$B$2:$B$14185,Balance!$B147,Inyecciones!$C$2:$C$14185,Balance!G$5)</f>
        <v>163106.19818082399</v>
      </c>
      <c r="H147" s="13">
        <f>SUMIFS(Inyecciones!$E$2:$E$14185,Inyecciones!$A$2:$A$14185,Balance!H$4,Inyecciones!$B$2:$B$14185,Balance!$B147,Inyecciones!$C$2:$C$14185,Balance!H$5)</f>
        <v>122835.51612481161</v>
      </c>
      <c r="I147" s="13">
        <f>SUMIFS(Inyecciones!$E$2:$E$14185,Inyecciones!$A$2:$A$14185,Balance!I$4,Inyecciones!$B$2:$B$14185,Balance!$B147,Inyecciones!$C$2:$C$14185,Balance!I$5)</f>
        <v>123048.0900921345</v>
      </c>
      <c r="J147" s="13">
        <f>SUMIFS(Inyecciones!$E$2:$E$14185,Inyecciones!$A$2:$A$14185,Balance!J$4,Inyecciones!$B$2:$B$14185,Balance!$B147,Inyecciones!$C$2:$C$14185,Balance!J$5)</f>
        <v>176196.24342302041</v>
      </c>
      <c r="K147" s="13">
        <f>SUMIFS(Inyecciones!$E$2:$E$14185,Inyecciones!$A$2:$A$14185,Balance!K$4,Inyecciones!$B$2:$B$14185,Balance!$B147,Inyecciones!$C$2:$C$14185,Balance!K$5)</f>
        <v>190486.8721003283</v>
      </c>
      <c r="L147" s="13">
        <f>SUMIFS(Inyecciones!$E$2:$E$14185,Inyecciones!$A$2:$A$14185,Balance!L$4,Inyecciones!$B$2:$B$14185,Balance!$B147,Inyecciones!$C$2:$C$14185,Balance!L$5)</f>
        <v>111039.5370117914</v>
      </c>
      <c r="M147" s="13">
        <f>SUMIFS(Inyecciones!$E$2:$E$14185,Inyecciones!$A$2:$A$14185,Balance!M$4,Inyecciones!$B$2:$B$14185,Balance!$B147,Inyecciones!$C$2:$C$14185,Balance!M$5)</f>
        <v>82268.320374851624</v>
      </c>
      <c r="N147" s="14">
        <f>SUMIFS(Inyecciones!$E$2:$E$14185,Inyecciones!$A$2:$A$14185,Balance!N$4,Inyecciones!$B$2:$B$14185,Balance!$B147,Inyecciones!$C$2:$C$14185,Balance!N$5)</f>
        <v>84387.039768838295</v>
      </c>
      <c r="O147" s="12">
        <f>SUMIFS(Inyecciones!$E$2:$E$14185,Inyecciones!$A$2:$A$14185,Balance!O$4,Inyecciones!$B$2:$B$14185,Balance!$B147,Inyecciones!$C$2:$C$14185,Balance!O$5)</f>
        <v>83290.598719022892</v>
      </c>
      <c r="P147" s="13">
        <f>SUMIFS(Inyecciones!$E$2:$E$14185,Inyecciones!$A$2:$A$14185,Balance!P$4,Inyecciones!$B$2:$B$14185,Balance!$B147,Inyecciones!$C$2:$C$14185,Balance!P$5)</f>
        <v>39601.835833747107</v>
      </c>
      <c r="Q147" s="13">
        <f>SUMIFS(Inyecciones!$E$2:$E$14185,Inyecciones!$A$2:$A$14185,Balance!Q$4,Inyecciones!$B$2:$B$14185,Balance!$B147,Inyecciones!$C$2:$C$14185,Balance!Q$5)</f>
        <v>45632.769785107521</v>
      </c>
      <c r="R147" s="13">
        <f>SUMIFS(Inyecciones!$E$2:$E$14185,Inyecciones!$A$2:$A$14185,Balance!R$4,Inyecciones!$B$2:$B$14185,Balance!$B147,Inyecciones!$C$2:$C$14185,Balance!R$5)</f>
        <v>96376.367284677908</v>
      </c>
      <c r="S147" s="13">
        <f>SUMIFS(Inyecciones!$E$2:$E$14185,Inyecciones!$A$2:$A$14185,Balance!S$4,Inyecciones!$B$2:$B$14185,Balance!$B147,Inyecciones!$C$2:$C$14185,Balance!S$5)</f>
        <v>176835.09701525449</v>
      </c>
      <c r="T147" s="13">
        <f>SUMIFS(Inyecciones!$E$2:$E$14185,Inyecciones!$A$2:$A$14185,Balance!T$4,Inyecciones!$B$2:$B$14185,Balance!$B147,Inyecciones!$C$2:$C$14185,Balance!T$5)</f>
        <v>165125.72451110571</v>
      </c>
      <c r="U147" s="13">
        <f>SUMIFS(Inyecciones!$E$2:$E$14185,Inyecciones!$A$2:$A$14185,Balance!U$4,Inyecciones!$B$2:$B$14185,Balance!$B147,Inyecciones!$C$2:$C$14185,Balance!U$5)</f>
        <v>173433.94739816539</v>
      </c>
      <c r="V147" s="13">
        <f>SUMIFS(Inyecciones!$E$2:$E$14185,Inyecciones!$A$2:$A$14185,Balance!V$4,Inyecciones!$B$2:$B$14185,Balance!$B147,Inyecciones!$C$2:$C$14185,Balance!V$5)</f>
        <v>176519.395653424</v>
      </c>
      <c r="W147" s="13">
        <f>SUMIFS(Inyecciones!$E$2:$E$14185,Inyecciones!$A$2:$A$14185,Balance!W$4,Inyecciones!$B$2:$B$14185,Balance!$B147,Inyecciones!$C$2:$C$14185,Balance!W$5)</f>
        <v>166811.83099577299</v>
      </c>
      <c r="X147" s="13">
        <f>SUMIFS(Inyecciones!$E$2:$E$14185,Inyecciones!$A$2:$A$14185,Balance!X$4,Inyecciones!$B$2:$B$14185,Balance!$B147,Inyecciones!$C$2:$C$14185,Balance!X$5)</f>
        <v>99522.862262177863</v>
      </c>
      <c r="Y147" s="13">
        <f>SUMIFS(Inyecciones!$E$2:$E$14185,Inyecciones!$A$2:$A$14185,Balance!Y$4,Inyecciones!$B$2:$B$14185,Balance!$B147,Inyecciones!$C$2:$C$14185,Balance!Y$5)</f>
        <v>64974.015505091164</v>
      </c>
      <c r="Z147" s="14">
        <f>SUMIFS(Inyecciones!$E$2:$E$14185,Inyecciones!$A$2:$A$14185,Balance!Z$4,Inyecciones!$B$2:$B$14185,Balance!$B147,Inyecciones!$C$2:$C$14185,Balance!Z$5)</f>
        <v>78152.192159355502</v>
      </c>
      <c r="AA147" s="12">
        <f>SUMIFS(Inyecciones!$E$2:$E$14185,Inyecciones!$A$2:$A$14185,Balance!AA$4,Inyecciones!$B$2:$B$14185,Balance!$B147,Inyecciones!$C$2:$C$14185,Balance!AA$5)</f>
        <v>84522.116924892805</v>
      </c>
      <c r="AB147" s="13">
        <f>SUMIFS(Inyecciones!$E$2:$E$14185,Inyecciones!$A$2:$A$14185,Balance!AB$4,Inyecciones!$B$2:$B$14185,Balance!$B147,Inyecciones!$C$2:$C$14185,Balance!AB$5)</f>
        <v>54002.976787637694</v>
      </c>
      <c r="AC147" s="13">
        <f>SUMIFS(Inyecciones!$E$2:$E$14185,Inyecciones!$A$2:$A$14185,Balance!AC$4,Inyecciones!$B$2:$B$14185,Balance!$B147,Inyecciones!$C$2:$C$14185,Balance!AC$5)</f>
        <v>52433.574142611324</v>
      </c>
      <c r="AD147" s="13">
        <f>SUMIFS(Inyecciones!$E$2:$E$14185,Inyecciones!$A$2:$A$14185,Balance!AD$4,Inyecciones!$B$2:$B$14185,Balance!$B147,Inyecciones!$C$2:$C$14185,Balance!AD$5)</f>
        <v>79072.437353364585</v>
      </c>
      <c r="AE147" s="13">
        <f>SUMIFS(Inyecciones!$E$2:$E$14185,Inyecciones!$A$2:$A$14185,Balance!AE$4,Inyecciones!$B$2:$B$14185,Balance!$B147,Inyecciones!$C$2:$C$14185,Balance!AE$5)</f>
        <v>122124.33587256599</v>
      </c>
      <c r="AF147" s="13">
        <f>SUMIFS(Inyecciones!$E$2:$E$14185,Inyecciones!$A$2:$A$14185,Balance!AF$4,Inyecciones!$B$2:$B$14185,Balance!$B147,Inyecciones!$C$2:$C$14185,Balance!AF$5)</f>
        <v>127388.7442681456</v>
      </c>
      <c r="AG147" s="13">
        <f>SUMIFS(Inyecciones!$E$2:$E$14185,Inyecciones!$A$2:$A$14185,Balance!AG$4,Inyecciones!$B$2:$B$14185,Balance!$B147,Inyecciones!$C$2:$C$14185,Balance!AG$5)</f>
        <v>194467.88047750911</v>
      </c>
      <c r="AH147" s="13">
        <f>SUMIFS(Inyecciones!$E$2:$E$14185,Inyecciones!$A$2:$A$14185,Balance!AH$4,Inyecciones!$B$2:$B$14185,Balance!$B147,Inyecciones!$C$2:$C$14185,Balance!AH$5)</f>
        <v>208913.74847870349</v>
      </c>
      <c r="AI147" s="13">
        <f>SUMIFS(Inyecciones!$E$2:$E$14185,Inyecciones!$A$2:$A$14185,Balance!AI$4,Inyecciones!$B$2:$B$14185,Balance!$B147,Inyecciones!$C$2:$C$14185,Balance!AI$5)</f>
        <v>174769.88524875799</v>
      </c>
      <c r="AJ147" s="13">
        <f>SUMIFS(Inyecciones!$E$2:$E$14185,Inyecciones!$A$2:$A$14185,Balance!AJ$4,Inyecciones!$B$2:$B$14185,Balance!$B147,Inyecciones!$C$2:$C$14185,Balance!AJ$5)</f>
        <v>135653.84102814729</v>
      </c>
      <c r="AK147" s="13">
        <f>SUMIFS(Inyecciones!$E$2:$E$14185,Inyecciones!$A$2:$A$14185,Balance!AK$4,Inyecciones!$B$2:$B$14185,Balance!$B147,Inyecciones!$C$2:$C$14185,Balance!AK$5)</f>
        <v>125658.4705012419</v>
      </c>
      <c r="AL147" s="14">
        <f>SUMIFS(Inyecciones!$E$2:$E$14185,Inyecciones!$A$2:$A$14185,Balance!AL$4,Inyecciones!$B$2:$B$14185,Balance!$B147,Inyecciones!$C$2:$C$14185,Balance!AL$5)</f>
        <v>132743.46374878689</v>
      </c>
      <c r="AM147" s="13"/>
      <c r="AN147" s="12">
        <f>SUMIFS('Retiro Mensual'!$E$2:$E$2629,'Retiro Mensual'!$A$2:$A$2629,AN$4,'Retiro Mensual'!$B$2:$B$2629,$B147,'Retiro Mensual'!$C$2:$C$2629,AN$5)</f>
        <v>0</v>
      </c>
      <c r="AO147" s="13">
        <f>SUMIFS('Retiro Mensual'!$E$2:$E$2629,'Retiro Mensual'!$A$2:$A$2629,AO$4,'Retiro Mensual'!$B$2:$B$2629,$B147,'Retiro Mensual'!$C$2:$C$2629,AO$5)</f>
        <v>0</v>
      </c>
      <c r="AP147" s="13">
        <f>SUMIFS('Retiro Mensual'!$E$2:$E$2629,'Retiro Mensual'!$A$2:$A$2629,AP$4,'Retiro Mensual'!$B$2:$B$2629,$B147,'Retiro Mensual'!$C$2:$C$2629,AP$5)</f>
        <v>0</v>
      </c>
      <c r="AQ147" s="13">
        <f>SUMIFS('Retiro Mensual'!$E$2:$E$2629,'Retiro Mensual'!$A$2:$A$2629,AQ$4,'Retiro Mensual'!$B$2:$B$2629,$B147,'Retiro Mensual'!$C$2:$C$2629,AQ$5)</f>
        <v>0</v>
      </c>
      <c r="AR147" s="13">
        <f>SUMIFS('Retiro Mensual'!$E$2:$E$2629,'Retiro Mensual'!$A$2:$A$2629,AR$4,'Retiro Mensual'!$B$2:$B$2629,$B147,'Retiro Mensual'!$C$2:$C$2629,AR$5)</f>
        <v>0</v>
      </c>
      <c r="AS147" s="13">
        <f>SUMIFS('Retiro Mensual'!$E$2:$E$2629,'Retiro Mensual'!$A$2:$A$2629,AS$4,'Retiro Mensual'!$B$2:$B$2629,$B147,'Retiro Mensual'!$C$2:$C$2629,AS$5)</f>
        <v>0</v>
      </c>
      <c r="AT147" s="13">
        <f>SUMIFS('Retiro Mensual'!$E$2:$E$2629,'Retiro Mensual'!$A$2:$A$2629,AT$4,'Retiro Mensual'!$B$2:$B$2629,$B147,'Retiro Mensual'!$C$2:$C$2629,AT$5)</f>
        <v>0</v>
      </c>
      <c r="AU147" s="13">
        <f>SUMIFS('Retiro Mensual'!$E$2:$E$2629,'Retiro Mensual'!$A$2:$A$2629,AU$4,'Retiro Mensual'!$B$2:$B$2629,$B147,'Retiro Mensual'!$C$2:$C$2629,AU$5)</f>
        <v>0</v>
      </c>
      <c r="AV147" s="13">
        <f>SUMIFS('Retiro Mensual'!$E$2:$E$2629,'Retiro Mensual'!$A$2:$A$2629,AV$4,'Retiro Mensual'!$B$2:$B$2629,$B147,'Retiro Mensual'!$C$2:$C$2629,AV$5)</f>
        <v>0</v>
      </c>
      <c r="AW147" s="13">
        <f>SUMIFS('Retiro Mensual'!$E$2:$E$2629,'Retiro Mensual'!$A$2:$A$2629,AW$4,'Retiro Mensual'!$B$2:$B$2629,$B147,'Retiro Mensual'!$C$2:$C$2629,AW$5)</f>
        <v>0</v>
      </c>
      <c r="AX147" s="13">
        <f>SUMIFS('Retiro Mensual'!$E$2:$E$2629,'Retiro Mensual'!$A$2:$A$2629,AX$4,'Retiro Mensual'!$B$2:$B$2629,$B147,'Retiro Mensual'!$C$2:$C$2629,AX$5)</f>
        <v>0</v>
      </c>
      <c r="AY147" s="14">
        <f>SUMIFS('Retiro Mensual'!$E$2:$E$2629,'Retiro Mensual'!$A$2:$A$2629,AY$4,'Retiro Mensual'!$B$2:$B$2629,$B147,'Retiro Mensual'!$C$2:$C$2629,AY$5)</f>
        <v>0</v>
      </c>
      <c r="AZ147" s="12">
        <f>SUMIFS('Retiro Mensual'!$E$2:$E$2629,'Retiro Mensual'!$A$2:$A$2629,AZ$4,'Retiro Mensual'!$B$2:$B$2629,$B147,'Retiro Mensual'!$C$2:$C$2629,AZ$5)</f>
        <v>0</v>
      </c>
      <c r="BA147" s="13">
        <f>SUMIFS('Retiro Mensual'!$E$2:$E$2629,'Retiro Mensual'!$A$2:$A$2629,BA$4,'Retiro Mensual'!$B$2:$B$2629,$B147,'Retiro Mensual'!$C$2:$C$2629,BA$5)</f>
        <v>0</v>
      </c>
      <c r="BB147" s="13">
        <f>SUMIFS('Retiro Mensual'!$E$2:$E$2629,'Retiro Mensual'!$A$2:$A$2629,BB$4,'Retiro Mensual'!$B$2:$B$2629,$B147,'Retiro Mensual'!$C$2:$C$2629,BB$5)</f>
        <v>0</v>
      </c>
      <c r="BC147" s="13">
        <f>SUMIFS('Retiro Mensual'!$E$2:$E$2629,'Retiro Mensual'!$A$2:$A$2629,BC$4,'Retiro Mensual'!$B$2:$B$2629,$B147,'Retiro Mensual'!$C$2:$C$2629,BC$5)</f>
        <v>0</v>
      </c>
      <c r="BD147" s="13">
        <f>SUMIFS('Retiro Mensual'!$E$2:$E$2629,'Retiro Mensual'!$A$2:$A$2629,BD$4,'Retiro Mensual'!$B$2:$B$2629,$B147,'Retiro Mensual'!$C$2:$C$2629,BD$5)</f>
        <v>0</v>
      </c>
      <c r="BE147" s="13">
        <f>SUMIFS('Retiro Mensual'!$E$2:$E$2629,'Retiro Mensual'!$A$2:$A$2629,BE$4,'Retiro Mensual'!$B$2:$B$2629,$B147,'Retiro Mensual'!$C$2:$C$2629,BE$5)</f>
        <v>0</v>
      </c>
      <c r="BF147" s="13">
        <f>SUMIFS('Retiro Mensual'!$E$2:$E$2629,'Retiro Mensual'!$A$2:$A$2629,BF$4,'Retiro Mensual'!$B$2:$B$2629,$B147,'Retiro Mensual'!$C$2:$C$2629,BF$5)</f>
        <v>0</v>
      </c>
      <c r="BG147" s="13">
        <f>SUMIFS('Retiro Mensual'!$E$2:$E$2629,'Retiro Mensual'!$A$2:$A$2629,BG$4,'Retiro Mensual'!$B$2:$B$2629,$B147,'Retiro Mensual'!$C$2:$C$2629,BG$5)</f>
        <v>0</v>
      </c>
      <c r="BH147" s="13">
        <f>SUMIFS('Retiro Mensual'!$E$2:$E$2629,'Retiro Mensual'!$A$2:$A$2629,BH$4,'Retiro Mensual'!$B$2:$B$2629,$B147,'Retiro Mensual'!$C$2:$C$2629,BH$5)</f>
        <v>0</v>
      </c>
      <c r="BI147" s="13">
        <f>SUMIFS('Retiro Mensual'!$E$2:$E$2629,'Retiro Mensual'!$A$2:$A$2629,BI$4,'Retiro Mensual'!$B$2:$B$2629,$B147,'Retiro Mensual'!$C$2:$C$2629,BI$5)</f>
        <v>0</v>
      </c>
      <c r="BJ147" s="13">
        <f>SUMIFS('Retiro Mensual'!$E$2:$E$2629,'Retiro Mensual'!$A$2:$A$2629,BJ$4,'Retiro Mensual'!$B$2:$B$2629,$B147,'Retiro Mensual'!$C$2:$C$2629,BJ$5)</f>
        <v>0</v>
      </c>
      <c r="BK147" s="14">
        <f>SUMIFS('Retiro Mensual'!$E$2:$E$2629,'Retiro Mensual'!$A$2:$A$2629,BK$4,'Retiro Mensual'!$B$2:$B$2629,$B147,'Retiro Mensual'!$C$2:$C$2629,BK$5)</f>
        <v>0</v>
      </c>
      <c r="BL147" s="12">
        <f>SUMIFS('Retiro Mensual'!$E$2:$E$2629,'Retiro Mensual'!$A$2:$A$2629,BL$4,'Retiro Mensual'!$B$2:$B$2629,$B147,'Retiro Mensual'!$C$2:$C$2629,BL$5)</f>
        <v>0</v>
      </c>
      <c r="BM147" s="13">
        <f>SUMIFS('Retiro Mensual'!$E$2:$E$2629,'Retiro Mensual'!$A$2:$A$2629,BM$4,'Retiro Mensual'!$B$2:$B$2629,$B147,'Retiro Mensual'!$C$2:$C$2629,BM$5)</f>
        <v>0</v>
      </c>
      <c r="BN147" s="13">
        <f>SUMIFS('Retiro Mensual'!$E$2:$E$2629,'Retiro Mensual'!$A$2:$A$2629,BN$4,'Retiro Mensual'!$B$2:$B$2629,$B147,'Retiro Mensual'!$C$2:$C$2629,BN$5)</f>
        <v>0</v>
      </c>
      <c r="BO147" s="13">
        <f>SUMIFS('Retiro Mensual'!$E$2:$E$2629,'Retiro Mensual'!$A$2:$A$2629,BO$4,'Retiro Mensual'!$B$2:$B$2629,$B147,'Retiro Mensual'!$C$2:$C$2629,BO$5)</f>
        <v>0</v>
      </c>
      <c r="BP147" s="13">
        <f>SUMIFS('Retiro Mensual'!$E$2:$E$2629,'Retiro Mensual'!$A$2:$A$2629,BP$4,'Retiro Mensual'!$B$2:$B$2629,$B147,'Retiro Mensual'!$C$2:$C$2629,BP$5)</f>
        <v>0</v>
      </c>
      <c r="BQ147" s="13">
        <f>SUMIFS('Retiro Mensual'!$E$2:$E$2629,'Retiro Mensual'!$A$2:$A$2629,BQ$4,'Retiro Mensual'!$B$2:$B$2629,$B147,'Retiro Mensual'!$C$2:$C$2629,BQ$5)</f>
        <v>0</v>
      </c>
      <c r="BR147" s="13">
        <f>SUMIFS('Retiro Mensual'!$E$2:$E$2629,'Retiro Mensual'!$A$2:$A$2629,BR$4,'Retiro Mensual'!$B$2:$B$2629,$B147,'Retiro Mensual'!$C$2:$C$2629,BR$5)</f>
        <v>0</v>
      </c>
      <c r="BS147" s="13">
        <f>SUMIFS('Retiro Mensual'!$E$2:$E$2629,'Retiro Mensual'!$A$2:$A$2629,BS$4,'Retiro Mensual'!$B$2:$B$2629,$B147,'Retiro Mensual'!$C$2:$C$2629,BS$5)</f>
        <v>0</v>
      </c>
      <c r="BT147" s="13">
        <f>SUMIFS('Retiro Mensual'!$E$2:$E$2629,'Retiro Mensual'!$A$2:$A$2629,BT$4,'Retiro Mensual'!$B$2:$B$2629,$B147,'Retiro Mensual'!$C$2:$C$2629,BT$5)</f>
        <v>0</v>
      </c>
      <c r="BU147" s="13">
        <f>SUMIFS('Retiro Mensual'!$E$2:$E$2629,'Retiro Mensual'!$A$2:$A$2629,BU$4,'Retiro Mensual'!$B$2:$B$2629,$B147,'Retiro Mensual'!$C$2:$C$2629,BU$5)</f>
        <v>0</v>
      </c>
      <c r="BV147" s="13">
        <f>SUMIFS('Retiro Mensual'!$E$2:$E$2629,'Retiro Mensual'!$A$2:$A$2629,BV$4,'Retiro Mensual'!$B$2:$B$2629,$B147,'Retiro Mensual'!$C$2:$C$2629,BV$5)</f>
        <v>0</v>
      </c>
      <c r="BW147" s="14">
        <f>SUMIFS('Retiro Mensual'!$E$2:$E$2629,'Retiro Mensual'!$A$2:$A$2629,BW$4,'Retiro Mensual'!$B$2:$B$2629,$B147,'Retiro Mensual'!$C$2:$C$2629,BW$5)</f>
        <v>0</v>
      </c>
      <c r="BX147" s="13"/>
      <c r="BY147" s="12">
        <f>SUMIFS('Compra Ventas'!$E$2:$E$2700,'Compra Ventas'!$A$2:$A$2700,BY$4,'Compra Ventas'!$B$2:$B$2700,$B147,'Compra Ventas'!$C$2:$C$2700,BY$5)</f>
        <v>0</v>
      </c>
      <c r="BZ147" s="13">
        <f>SUMIFS('Compra Ventas'!$E$2:$E$2700,'Compra Ventas'!$A$2:$A$2700,BZ$4,'Compra Ventas'!$B$2:$B$2700,$B147,'Compra Ventas'!$C$2:$C$2700,BZ$5)</f>
        <v>0</v>
      </c>
      <c r="CA147" s="13">
        <f>SUMIFS('Compra Ventas'!$E$2:$E$2700,'Compra Ventas'!$A$2:$A$2700,CA$4,'Compra Ventas'!$B$2:$B$2700,$B147,'Compra Ventas'!$C$2:$C$2700,CA$5)</f>
        <v>0</v>
      </c>
      <c r="CB147" s="13">
        <f>SUMIFS('Compra Ventas'!$E$2:$E$2700,'Compra Ventas'!$A$2:$A$2700,CB$4,'Compra Ventas'!$B$2:$B$2700,$B147,'Compra Ventas'!$C$2:$C$2700,CB$5)</f>
        <v>0</v>
      </c>
      <c r="CC147" s="13">
        <f>SUMIFS('Compra Ventas'!$E$2:$E$2700,'Compra Ventas'!$A$2:$A$2700,CC$4,'Compra Ventas'!$B$2:$B$2700,$B147,'Compra Ventas'!$C$2:$C$2700,CC$5)</f>
        <v>0</v>
      </c>
      <c r="CD147" s="13">
        <f>SUMIFS('Compra Ventas'!$E$2:$E$2700,'Compra Ventas'!$A$2:$A$2700,CD$4,'Compra Ventas'!$B$2:$B$2700,$B147,'Compra Ventas'!$C$2:$C$2700,CD$5)</f>
        <v>0</v>
      </c>
      <c r="CE147" s="13">
        <f>SUMIFS('Compra Ventas'!$E$2:$E$2700,'Compra Ventas'!$A$2:$A$2700,CE$4,'Compra Ventas'!$B$2:$B$2700,$B147,'Compra Ventas'!$C$2:$C$2700,CE$5)</f>
        <v>0</v>
      </c>
      <c r="CF147" s="13">
        <f>SUMIFS('Compra Ventas'!$E$2:$E$2700,'Compra Ventas'!$A$2:$A$2700,CF$4,'Compra Ventas'!$B$2:$B$2700,$B147,'Compra Ventas'!$C$2:$C$2700,CF$5)</f>
        <v>0</v>
      </c>
      <c r="CG147" s="13">
        <f>SUMIFS('Compra Ventas'!$E$2:$E$2700,'Compra Ventas'!$A$2:$A$2700,CG$4,'Compra Ventas'!$B$2:$B$2700,$B147,'Compra Ventas'!$C$2:$C$2700,CG$5)</f>
        <v>0</v>
      </c>
      <c r="CH147" s="13">
        <f>SUMIFS('Compra Ventas'!$E$2:$E$2700,'Compra Ventas'!$A$2:$A$2700,CH$4,'Compra Ventas'!$B$2:$B$2700,$B147,'Compra Ventas'!$C$2:$C$2700,CH$5)</f>
        <v>0</v>
      </c>
      <c r="CI147" s="13">
        <f>SUMIFS('Compra Ventas'!$E$2:$E$2700,'Compra Ventas'!$A$2:$A$2700,CI$4,'Compra Ventas'!$B$2:$B$2700,$B147,'Compra Ventas'!$C$2:$C$2700,CI$5)</f>
        <v>0</v>
      </c>
      <c r="CJ147" s="14">
        <f>SUMIFS('Compra Ventas'!$E$2:$E$2700,'Compra Ventas'!$A$2:$A$2700,CJ$4,'Compra Ventas'!$B$2:$B$2700,$B147,'Compra Ventas'!$C$2:$C$2700,CJ$5)</f>
        <v>0</v>
      </c>
      <c r="CK147" s="12">
        <f>SUMIFS('Compra Ventas'!$E$2:$E$2700,'Compra Ventas'!$A$2:$A$2700,CK$4,'Compra Ventas'!$B$2:$B$2700,$B147,'Compra Ventas'!$C$2:$C$2700,CK$5)</f>
        <v>0</v>
      </c>
      <c r="CL147" s="13">
        <f>SUMIFS('Compra Ventas'!$E$2:$E$2700,'Compra Ventas'!$A$2:$A$2700,CL$4,'Compra Ventas'!$B$2:$B$2700,$B147,'Compra Ventas'!$C$2:$C$2700,CL$5)</f>
        <v>0</v>
      </c>
      <c r="CM147" s="13">
        <f>SUMIFS('Compra Ventas'!$E$2:$E$2700,'Compra Ventas'!$A$2:$A$2700,CM$4,'Compra Ventas'!$B$2:$B$2700,$B147,'Compra Ventas'!$C$2:$C$2700,CM$5)</f>
        <v>0</v>
      </c>
      <c r="CN147" s="13">
        <f>SUMIFS('Compra Ventas'!$E$2:$E$2700,'Compra Ventas'!$A$2:$A$2700,CN$4,'Compra Ventas'!$B$2:$B$2700,$B147,'Compra Ventas'!$C$2:$C$2700,CN$5)</f>
        <v>0</v>
      </c>
      <c r="CO147" s="13">
        <f>SUMIFS('Compra Ventas'!$E$2:$E$2700,'Compra Ventas'!$A$2:$A$2700,CO$4,'Compra Ventas'!$B$2:$B$2700,$B147,'Compra Ventas'!$C$2:$C$2700,CO$5)</f>
        <v>0</v>
      </c>
      <c r="CP147" s="13">
        <f>SUMIFS('Compra Ventas'!$E$2:$E$2700,'Compra Ventas'!$A$2:$A$2700,CP$4,'Compra Ventas'!$B$2:$B$2700,$B147,'Compra Ventas'!$C$2:$C$2700,CP$5)</f>
        <v>0</v>
      </c>
      <c r="CQ147" s="13">
        <f>SUMIFS('Compra Ventas'!$E$2:$E$2700,'Compra Ventas'!$A$2:$A$2700,CQ$4,'Compra Ventas'!$B$2:$B$2700,$B147,'Compra Ventas'!$C$2:$C$2700,CQ$5)</f>
        <v>0</v>
      </c>
      <c r="CR147" s="13">
        <f>SUMIFS('Compra Ventas'!$E$2:$E$2700,'Compra Ventas'!$A$2:$A$2700,CR$4,'Compra Ventas'!$B$2:$B$2700,$B147,'Compra Ventas'!$C$2:$C$2700,CR$5)</f>
        <v>0</v>
      </c>
      <c r="CS147" s="13">
        <f>SUMIFS('Compra Ventas'!$E$2:$E$2700,'Compra Ventas'!$A$2:$A$2700,CS$4,'Compra Ventas'!$B$2:$B$2700,$B147,'Compra Ventas'!$C$2:$C$2700,CS$5)</f>
        <v>0</v>
      </c>
      <c r="CT147" s="13">
        <f>SUMIFS('Compra Ventas'!$E$2:$E$2700,'Compra Ventas'!$A$2:$A$2700,CT$4,'Compra Ventas'!$B$2:$B$2700,$B147,'Compra Ventas'!$C$2:$C$2700,CT$5)</f>
        <v>0</v>
      </c>
      <c r="CU147" s="13">
        <f>SUMIFS('Compra Ventas'!$E$2:$E$2700,'Compra Ventas'!$A$2:$A$2700,CU$4,'Compra Ventas'!$B$2:$B$2700,$B147,'Compra Ventas'!$C$2:$C$2700,CU$5)</f>
        <v>0</v>
      </c>
      <c r="CV147" s="14">
        <f>SUMIFS('Compra Ventas'!$E$2:$E$2700,'Compra Ventas'!$A$2:$A$2700,CV$4,'Compra Ventas'!$B$2:$B$2700,$B147,'Compra Ventas'!$C$2:$C$2700,CV$5)</f>
        <v>0</v>
      </c>
      <c r="CW147" s="12">
        <f>SUMIFS('Compra Ventas'!$E$2:$E$2700,'Compra Ventas'!$A$2:$A$2700,CW$4,'Compra Ventas'!$B$2:$B$2700,$B147,'Compra Ventas'!$C$2:$C$2700,CW$5)</f>
        <v>0</v>
      </c>
      <c r="CX147" s="13">
        <f>SUMIFS('Compra Ventas'!$E$2:$E$2700,'Compra Ventas'!$A$2:$A$2700,CX$4,'Compra Ventas'!$B$2:$B$2700,$B147,'Compra Ventas'!$C$2:$C$2700,CX$5)</f>
        <v>0</v>
      </c>
      <c r="CY147" s="13">
        <f>SUMIFS('Compra Ventas'!$E$2:$E$2700,'Compra Ventas'!$A$2:$A$2700,CY$4,'Compra Ventas'!$B$2:$B$2700,$B147,'Compra Ventas'!$C$2:$C$2700,CY$5)</f>
        <v>0</v>
      </c>
      <c r="CZ147" s="13">
        <f>SUMIFS('Compra Ventas'!$E$2:$E$2700,'Compra Ventas'!$A$2:$A$2700,CZ$4,'Compra Ventas'!$B$2:$B$2700,$B147,'Compra Ventas'!$C$2:$C$2700,CZ$5)</f>
        <v>0</v>
      </c>
      <c r="DA147" s="13">
        <f>SUMIFS('Compra Ventas'!$E$2:$E$2700,'Compra Ventas'!$A$2:$A$2700,DA$4,'Compra Ventas'!$B$2:$B$2700,$B147,'Compra Ventas'!$C$2:$C$2700,DA$5)</f>
        <v>0</v>
      </c>
      <c r="DB147" s="13">
        <f>SUMIFS('Compra Ventas'!$E$2:$E$2700,'Compra Ventas'!$A$2:$A$2700,DB$4,'Compra Ventas'!$B$2:$B$2700,$B147,'Compra Ventas'!$C$2:$C$2700,DB$5)</f>
        <v>0</v>
      </c>
      <c r="DC147" s="13">
        <f>SUMIFS('Compra Ventas'!$E$2:$E$2700,'Compra Ventas'!$A$2:$A$2700,DC$4,'Compra Ventas'!$B$2:$B$2700,$B147,'Compra Ventas'!$C$2:$C$2700,DC$5)</f>
        <v>0</v>
      </c>
      <c r="DD147" s="13">
        <f>SUMIFS('Compra Ventas'!$E$2:$E$2700,'Compra Ventas'!$A$2:$A$2700,DD$4,'Compra Ventas'!$B$2:$B$2700,$B147,'Compra Ventas'!$C$2:$C$2700,DD$5)</f>
        <v>0</v>
      </c>
      <c r="DE147" s="13">
        <f>SUMIFS('Compra Ventas'!$E$2:$E$2700,'Compra Ventas'!$A$2:$A$2700,DE$4,'Compra Ventas'!$B$2:$B$2700,$B147,'Compra Ventas'!$C$2:$C$2700,DE$5)</f>
        <v>0</v>
      </c>
      <c r="DF147" s="13">
        <f>SUMIFS('Compra Ventas'!$E$2:$E$2700,'Compra Ventas'!$A$2:$A$2700,DF$4,'Compra Ventas'!$B$2:$B$2700,$B147,'Compra Ventas'!$C$2:$C$2700,DF$5)</f>
        <v>0</v>
      </c>
      <c r="DG147" s="13">
        <f>SUMIFS('Compra Ventas'!$E$2:$E$2700,'Compra Ventas'!$A$2:$A$2700,DG$4,'Compra Ventas'!$B$2:$B$2700,$B147,'Compra Ventas'!$C$2:$C$2700,DG$5)</f>
        <v>0</v>
      </c>
      <c r="DH147" s="14">
        <f>SUMIFS('Compra Ventas'!$E$2:$E$2700,'Compra Ventas'!$A$2:$A$2700,DH$4,'Compra Ventas'!$B$2:$B$2700,$B147,'Compra Ventas'!$C$2:$C$2700,DH$5)</f>
        <v>0</v>
      </c>
      <c r="DI147" s="84"/>
      <c r="DJ147" s="98">
        <f>SUMIFS('Ajuste Ciclado'!D$5:D$47,'Ajuste Ciclado'!$C$5:$C$47,Balance!DJ$4,'Ajuste Ciclado'!$B$5:$B$47,Balance!$B147)</f>
        <v>0</v>
      </c>
      <c r="DK147" s="99">
        <f>SUMIFS('Ajuste Ciclado'!E$5:E$47,'Ajuste Ciclado'!$C$5:$C$47,Balance!DK$4,'Ajuste Ciclado'!$B$5:$B$47,Balance!$B147)</f>
        <v>0</v>
      </c>
      <c r="DL147" s="99">
        <f>SUMIFS('Ajuste Ciclado'!F$5:F$47,'Ajuste Ciclado'!$C$5:$C$47,Balance!DL$4,'Ajuste Ciclado'!$B$5:$B$47,Balance!$B147)</f>
        <v>0</v>
      </c>
      <c r="DM147" s="99">
        <f>SUMIFS('Ajuste Ciclado'!G$5:G$47,'Ajuste Ciclado'!$C$5:$C$47,Balance!DM$4,'Ajuste Ciclado'!$B$5:$B$47,Balance!$B147)</f>
        <v>0</v>
      </c>
      <c r="DN147" s="99">
        <f>SUMIFS('Ajuste Ciclado'!H$5:H$47,'Ajuste Ciclado'!$C$5:$C$47,Balance!DN$4,'Ajuste Ciclado'!$B$5:$B$47,Balance!$B147)</f>
        <v>0</v>
      </c>
      <c r="DO147" s="99">
        <f>SUMIFS('Ajuste Ciclado'!I$5:I$47,'Ajuste Ciclado'!$C$5:$C$47,Balance!DO$4,'Ajuste Ciclado'!$B$5:$B$47,Balance!$B147)</f>
        <v>0</v>
      </c>
      <c r="DP147" s="99">
        <f>SUMIFS('Ajuste Ciclado'!J$5:J$47,'Ajuste Ciclado'!$C$5:$C$47,Balance!DP$4,'Ajuste Ciclado'!$B$5:$B$47,Balance!$B147)</f>
        <v>0</v>
      </c>
      <c r="DQ147" s="99">
        <f>SUMIFS('Ajuste Ciclado'!K$5:K$47,'Ajuste Ciclado'!$C$5:$C$47,Balance!DQ$4,'Ajuste Ciclado'!$B$5:$B$47,Balance!$B147)</f>
        <v>0</v>
      </c>
      <c r="DR147" s="99">
        <f>SUMIFS('Ajuste Ciclado'!L$5:L$47,'Ajuste Ciclado'!$C$5:$C$47,Balance!DR$4,'Ajuste Ciclado'!$B$5:$B$47,Balance!$B147)</f>
        <v>0</v>
      </c>
      <c r="DS147" s="99">
        <f>SUMIFS('Ajuste Ciclado'!M$5:M$47,'Ajuste Ciclado'!$C$5:$C$47,Balance!DS$4,'Ajuste Ciclado'!$B$5:$B$47,Balance!$B147)</f>
        <v>0</v>
      </c>
      <c r="DT147" s="99">
        <f>SUMIFS('Ajuste Ciclado'!N$5:N$47,'Ajuste Ciclado'!$C$5:$C$47,Balance!DT$4,'Ajuste Ciclado'!$B$5:$B$47,Balance!$B147)</f>
        <v>0</v>
      </c>
      <c r="DU147" s="100">
        <f>SUMIFS('Ajuste Ciclado'!O$5:O$47,'Ajuste Ciclado'!$C$5:$C$47,Balance!DU$4,'Ajuste Ciclado'!$B$5:$B$47,Balance!$B147)</f>
        <v>0</v>
      </c>
      <c r="DV147" s="98">
        <f>SUMIFS('Ajuste Ciclado'!D$5:D$47,'Ajuste Ciclado'!$C$5:$C$47,Balance!DV$4,'Ajuste Ciclado'!$B$5:$B$47,Balance!$B147)</f>
        <v>0</v>
      </c>
      <c r="DW147" s="99">
        <f>SUMIFS('Ajuste Ciclado'!E$5:E$47,'Ajuste Ciclado'!$C$5:$C$47,Balance!DW$4,'Ajuste Ciclado'!$B$5:$B$47,Balance!$B147)</f>
        <v>0</v>
      </c>
      <c r="DX147" s="99">
        <f>SUMIFS('Ajuste Ciclado'!F$5:F$47,'Ajuste Ciclado'!$C$5:$C$47,Balance!DX$4,'Ajuste Ciclado'!$B$5:$B$47,Balance!$B147)</f>
        <v>0</v>
      </c>
      <c r="DY147" s="99">
        <f>SUMIFS('Ajuste Ciclado'!G$5:G$47,'Ajuste Ciclado'!$C$5:$C$47,Balance!DY$4,'Ajuste Ciclado'!$B$5:$B$47,Balance!$B147)</f>
        <v>0</v>
      </c>
      <c r="DZ147" s="99">
        <f>SUMIFS('Ajuste Ciclado'!H$5:H$47,'Ajuste Ciclado'!$C$5:$C$47,Balance!DZ$4,'Ajuste Ciclado'!$B$5:$B$47,Balance!$B147)</f>
        <v>0</v>
      </c>
      <c r="EA147" s="99">
        <f>SUMIFS('Ajuste Ciclado'!I$5:I$47,'Ajuste Ciclado'!$C$5:$C$47,Balance!EA$4,'Ajuste Ciclado'!$B$5:$B$47,Balance!$B147)</f>
        <v>0</v>
      </c>
      <c r="EB147" s="99">
        <f>SUMIFS('Ajuste Ciclado'!J$5:J$47,'Ajuste Ciclado'!$C$5:$C$47,Balance!EB$4,'Ajuste Ciclado'!$B$5:$B$47,Balance!$B147)</f>
        <v>0</v>
      </c>
      <c r="EC147" s="99">
        <f>SUMIFS('Ajuste Ciclado'!K$5:K$47,'Ajuste Ciclado'!$C$5:$C$47,Balance!EC$4,'Ajuste Ciclado'!$B$5:$B$47,Balance!$B147)</f>
        <v>0</v>
      </c>
      <c r="ED147" s="99">
        <f>SUMIFS('Ajuste Ciclado'!L$5:L$47,'Ajuste Ciclado'!$C$5:$C$47,Balance!ED$4,'Ajuste Ciclado'!$B$5:$B$47,Balance!$B147)</f>
        <v>0</v>
      </c>
      <c r="EE147" s="99">
        <f>SUMIFS('Ajuste Ciclado'!M$5:M$47,'Ajuste Ciclado'!$C$5:$C$47,Balance!EE$4,'Ajuste Ciclado'!$B$5:$B$47,Balance!$B147)</f>
        <v>0</v>
      </c>
      <c r="EF147" s="99">
        <f>SUMIFS('Ajuste Ciclado'!N$5:N$47,'Ajuste Ciclado'!$C$5:$C$47,Balance!EF$4,'Ajuste Ciclado'!$B$5:$B$47,Balance!$B147)</f>
        <v>0</v>
      </c>
      <c r="EG147" s="100">
        <f>SUMIFS('Ajuste Ciclado'!O$5:O$47,'Ajuste Ciclado'!$C$5:$C$47,Balance!EG$4,'Ajuste Ciclado'!$B$5:$B$47,Balance!$B147)</f>
        <v>0</v>
      </c>
      <c r="EH147" s="98">
        <f>SUMIFS('Ajuste Ciclado'!D$5:D$47,'Ajuste Ciclado'!$C$5:$C$47,Balance!EH$4,'Ajuste Ciclado'!$B$5:$B$47,Balance!$B147)</f>
        <v>0</v>
      </c>
      <c r="EI147" s="99">
        <f>SUMIFS('Ajuste Ciclado'!E$5:E$47,'Ajuste Ciclado'!$C$5:$C$47,Balance!EI$4,'Ajuste Ciclado'!$B$5:$B$47,Balance!$B147)</f>
        <v>0</v>
      </c>
      <c r="EJ147" s="99">
        <f>SUMIFS('Ajuste Ciclado'!F$5:F$47,'Ajuste Ciclado'!$C$5:$C$47,Balance!EJ$4,'Ajuste Ciclado'!$B$5:$B$47,Balance!$B147)</f>
        <v>0</v>
      </c>
      <c r="EK147" s="99">
        <f>SUMIFS('Ajuste Ciclado'!G$5:G$47,'Ajuste Ciclado'!$C$5:$C$47,Balance!EK$4,'Ajuste Ciclado'!$B$5:$B$47,Balance!$B147)</f>
        <v>0</v>
      </c>
      <c r="EL147" s="99">
        <f>SUMIFS('Ajuste Ciclado'!H$5:H$47,'Ajuste Ciclado'!$C$5:$C$47,Balance!EL$4,'Ajuste Ciclado'!$B$5:$B$47,Balance!$B147)</f>
        <v>0</v>
      </c>
      <c r="EM147" s="99">
        <f>SUMIFS('Ajuste Ciclado'!I$5:I$47,'Ajuste Ciclado'!$C$5:$C$47,Balance!EM$4,'Ajuste Ciclado'!$B$5:$B$47,Balance!$B147)</f>
        <v>0</v>
      </c>
      <c r="EN147" s="99">
        <f>SUMIFS('Ajuste Ciclado'!J$5:J$47,'Ajuste Ciclado'!$C$5:$C$47,Balance!EN$4,'Ajuste Ciclado'!$B$5:$B$47,Balance!$B147)</f>
        <v>0</v>
      </c>
      <c r="EO147" s="99">
        <f>SUMIFS('Ajuste Ciclado'!K$5:K$47,'Ajuste Ciclado'!$C$5:$C$47,Balance!EO$4,'Ajuste Ciclado'!$B$5:$B$47,Balance!$B147)</f>
        <v>0</v>
      </c>
      <c r="EP147" s="99">
        <f>SUMIFS('Ajuste Ciclado'!L$5:L$47,'Ajuste Ciclado'!$C$5:$C$47,Balance!EP$4,'Ajuste Ciclado'!$B$5:$B$47,Balance!$B147)</f>
        <v>0</v>
      </c>
      <c r="EQ147" s="99">
        <f>SUMIFS('Ajuste Ciclado'!M$5:M$47,'Ajuste Ciclado'!$C$5:$C$47,Balance!EQ$4,'Ajuste Ciclado'!$B$5:$B$47,Balance!$B147)</f>
        <v>0</v>
      </c>
      <c r="ER147" s="99">
        <f>SUMIFS('Ajuste Ciclado'!N$5:N$47,'Ajuste Ciclado'!$C$5:$C$47,Balance!ER$4,'Ajuste Ciclado'!$B$5:$B$47,Balance!$B147)</f>
        <v>0</v>
      </c>
      <c r="ES147" s="100">
        <f>SUMIFS('Ajuste Ciclado'!O$5:O$47,'Ajuste Ciclado'!$C$5:$C$47,Balance!ES$4,'Ajuste Ciclado'!$B$5:$B$47,Balance!$B147)</f>
        <v>0</v>
      </c>
      <c r="ET147" s="84"/>
      <c r="EU147" s="12">
        <f t="shared" si="279"/>
        <v>89522.736132071601</v>
      </c>
      <c r="EV147" s="13">
        <f t="shared" si="244"/>
        <v>128464.3226498556</v>
      </c>
      <c r="EW147" s="13">
        <f t="shared" si="245"/>
        <v>155814.48589601941</v>
      </c>
      <c r="EX147" s="13">
        <f t="shared" si="246"/>
        <v>106724.73592204459</v>
      </c>
      <c r="EY147" s="13">
        <f t="shared" si="247"/>
        <v>163106.19818082399</v>
      </c>
      <c r="EZ147" s="13">
        <f t="shared" si="248"/>
        <v>122835.51612481161</v>
      </c>
      <c r="FA147" s="13">
        <f t="shared" si="249"/>
        <v>123048.0900921345</v>
      </c>
      <c r="FB147" s="13">
        <f t="shared" si="250"/>
        <v>176196.24342302041</v>
      </c>
      <c r="FC147" s="13">
        <f t="shared" si="251"/>
        <v>190486.8721003283</v>
      </c>
      <c r="FD147" s="13">
        <f t="shared" si="252"/>
        <v>111039.5370117914</v>
      </c>
      <c r="FE147" s="13">
        <f t="shared" si="253"/>
        <v>82268.320374851624</v>
      </c>
      <c r="FF147" s="14">
        <f t="shared" si="254"/>
        <v>84387.039768838295</v>
      </c>
      <c r="FG147" s="12">
        <f t="shared" si="255"/>
        <v>83290.598719022892</v>
      </c>
      <c r="FH147" s="13">
        <f t="shared" si="256"/>
        <v>39601.835833747107</v>
      </c>
      <c r="FI147" s="13">
        <f t="shared" si="257"/>
        <v>45632.769785107521</v>
      </c>
      <c r="FJ147" s="13">
        <f t="shared" si="258"/>
        <v>96376.367284677908</v>
      </c>
      <c r="FK147" s="13">
        <f t="shared" si="259"/>
        <v>176835.09701525449</v>
      </c>
      <c r="FL147" s="13">
        <f t="shared" si="260"/>
        <v>165125.72451110571</v>
      </c>
      <c r="FM147" s="13">
        <f t="shared" si="261"/>
        <v>173433.94739816539</v>
      </c>
      <c r="FN147" s="13">
        <f t="shared" si="262"/>
        <v>176519.395653424</v>
      </c>
      <c r="FO147" s="13">
        <f t="shared" si="263"/>
        <v>166811.83099577299</v>
      </c>
      <c r="FP147" s="13">
        <f t="shared" si="264"/>
        <v>99522.862262177863</v>
      </c>
      <c r="FQ147" s="13">
        <f t="shared" si="265"/>
        <v>64974.015505091164</v>
      </c>
      <c r="FR147" s="14">
        <f t="shared" si="266"/>
        <v>78152.192159355502</v>
      </c>
      <c r="FS147" s="12">
        <f t="shared" si="267"/>
        <v>84522.116924892805</v>
      </c>
      <c r="FT147" s="13">
        <f t="shared" si="268"/>
        <v>54002.976787637694</v>
      </c>
      <c r="FU147" s="13">
        <f t="shared" si="269"/>
        <v>52433.574142611324</v>
      </c>
      <c r="FV147" s="13">
        <f t="shared" si="270"/>
        <v>79072.437353364585</v>
      </c>
      <c r="FW147" s="13">
        <f t="shared" si="271"/>
        <v>122124.33587256599</v>
      </c>
      <c r="FX147" s="13">
        <f t="shared" si="272"/>
        <v>127388.7442681456</v>
      </c>
      <c r="FY147" s="13">
        <f t="shared" si="273"/>
        <v>194467.88047750911</v>
      </c>
      <c r="FZ147" s="13">
        <f t="shared" si="274"/>
        <v>208913.74847870349</v>
      </c>
      <c r="GA147" s="13">
        <f t="shared" si="275"/>
        <v>174769.88524875799</v>
      </c>
      <c r="GB147" s="13">
        <f t="shared" si="276"/>
        <v>135653.84102814729</v>
      </c>
      <c r="GC147" s="13">
        <f t="shared" si="277"/>
        <v>125658.4705012419</v>
      </c>
      <c r="GD147" s="14">
        <f t="shared" si="278"/>
        <v>132743.46374878689</v>
      </c>
      <c r="GE147" s="84"/>
      <c r="GF147" s="12">
        <f t="shared" si="280"/>
        <v>1533894.0976765915</v>
      </c>
      <c r="GG147" s="13">
        <f t="shared" si="280"/>
        <v>1366276.6371229021</v>
      </c>
      <c r="GH147" s="14">
        <f t="shared" si="280"/>
        <v>1491751.4748323646</v>
      </c>
      <c r="GI147" s="6">
        <f t="shared" si="281"/>
        <v>2</v>
      </c>
      <c r="GJ147" s="12">
        <f t="shared" si="282"/>
        <v>0</v>
      </c>
      <c r="GK147" s="13">
        <f t="shared" si="283"/>
        <v>0</v>
      </c>
      <c r="GL147" s="14">
        <f t="shared" si="284"/>
        <v>0</v>
      </c>
      <c r="GM147" s="84"/>
      <c r="GN147" s="66">
        <f t="shared" si="285"/>
        <v>0</v>
      </c>
      <c r="GO147" s="84"/>
      <c r="GP147" s="63" t="str" cm="1">
        <f t="array" ref="GP147">INDEX($GF$4:$GH$4,1,GI147)</f>
        <v>Sample 3</v>
      </c>
      <c r="GQ147" s="12">
        <f t="shared" si="188"/>
        <v>82268.320374851624</v>
      </c>
      <c r="GR147" s="13">
        <f t="shared" si="188"/>
        <v>84387.039768838295</v>
      </c>
      <c r="GS147" s="14">
        <f t="shared" si="188"/>
        <v>89522.736132071601</v>
      </c>
      <c r="GT147" s="12">
        <f t="shared" si="189"/>
        <v>39601.835833747107</v>
      </c>
      <c r="GU147" s="13">
        <f t="shared" si="189"/>
        <v>45632.769785107521</v>
      </c>
      <c r="GV147" s="14">
        <f t="shared" si="189"/>
        <v>64974.015505091164</v>
      </c>
      <c r="GW147" s="12">
        <f t="shared" si="190"/>
        <v>52433.574142611324</v>
      </c>
      <c r="GX147" s="13">
        <f t="shared" si="190"/>
        <v>54002.976787637694</v>
      </c>
      <c r="GY147" s="14">
        <f t="shared" si="190"/>
        <v>79072.437353364585</v>
      </c>
      <c r="GZ147" s="84" t="str">
        <f t="shared" si="194"/>
        <v>Sample 3</v>
      </c>
      <c r="HA147" s="12">
        <f t="shared" si="286"/>
        <v>0</v>
      </c>
      <c r="HB147" s="13">
        <f t="shared" si="286"/>
        <v>0</v>
      </c>
      <c r="HC147" s="14">
        <f t="shared" si="286"/>
        <v>0</v>
      </c>
      <c r="HD147" s="6">
        <f t="shared" si="195"/>
        <v>0</v>
      </c>
      <c r="HE147" s="84" t="str">
        <f t="shared" si="196"/>
        <v>Ok</v>
      </c>
    </row>
    <row r="148" spans="2:213" hidden="1" x14ac:dyDescent="0.3">
      <c r="B148" s="84" t="s">
        <v>319</v>
      </c>
      <c r="C148" s="12">
        <f>SUMIFS(Inyecciones!$E$2:$E$14185,Inyecciones!$A$2:$A$14185,Balance!C$4,Inyecciones!$B$2:$B$14185,Balance!$B148,Inyecciones!$C$2:$C$14185,Balance!C$5)</f>
        <v>74257.972758948235</v>
      </c>
      <c r="D148" s="13">
        <f>SUMIFS(Inyecciones!$E$2:$E$14185,Inyecciones!$A$2:$A$14185,Balance!D$4,Inyecciones!$B$2:$B$14185,Balance!$B148,Inyecciones!$C$2:$C$14185,Balance!D$5)</f>
        <v>75787.88020546356</v>
      </c>
      <c r="E148" s="13">
        <f>SUMIFS(Inyecciones!$E$2:$E$14185,Inyecciones!$A$2:$A$14185,Balance!E$4,Inyecciones!$B$2:$B$14185,Balance!$B148,Inyecciones!$C$2:$C$14185,Balance!E$5)</f>
        <v>101772.9404394864</v>
      </c>
      <c r="F148" s="13">
        <f>SUMIFS(Inyecciones!$E$2:$E$14185,Inyecciones!$A$2:$A$14185,Balance!F$4,Inyecciones!$B$2:$B$14185,Balance!$B148,Inyecciones!$C$2:$C$14185,Balance!F$5)</f>
        <v>89598.890645671185</v>
      </c>
      <c r="G148" s="13">
        <f>SUMIFS(Inyecciones!$E$2:$E$14185,Inyecciones!$A$2:$A$14185,Balance!G$4,Inyecciones!$B$2:$B$14185,Balance!$B148,Inyecciones!$C$2:$C$14185,Balance!G$5)</f>
        <v>102670.99313019391</v>
      </c>
      <c r="H148" s="13">
        <f>SUMIFS(Inyecciones!$E$2:$E$14185,Inyecciones!$A$2:$A$14185,Balance!H$4,Inyecciones!$B$2:$B$14185,Balance!$B148,Inyecciones!$C$2:$C$14185,Balance!H$5)</f>
        <v>84994.641845135062</v>
      </c>
      <c r="I148" s="13">
        <f>SUMIFS(Inyecciones!$E$2:$E$14185,Inyecciones!$A$2:$A$14185,Balance!I$4,Inyecciones!$B$2:$B$14185,Balance!$B148,Inyecciones!$C$2:$C$14185,Balance!I$5)</f>
        <v>36857.781980398009</v>
      </c>
      <c r="J148" s="13">
        <f>SUMIFS(Inyecciones!$E$2:$E$14185,Inyecciones!$A$2:$A$14185,Balance!J$4,Inyecciones!$B$2:$B$14185,Balance!$B148,Inyecciones!$C$2:$C$14185,Balance!J$5)</f>
        <v>12925.55890100493</v>
      </c>
      <c r="K148" s="13">
        <f>SUMIFS(Inyecciones!$E$2:$E$14185,Inyecciones!$A$2:$A$14185,Balance!K$4,Inyecciones!$B$2:$B$14185,Balance!$B148,Inyecciones!$C$2:$C$14185,Balance!K$5)</f>
        <v>7677.1425878987147</v>
      </c>
      <c r="L148" s="13">
        <f>SUMIFS(Inyecciones!$E$2:$E$14185,Inyecciones!$A$2:$A$14185,Balance!L$4,Inyecciones!$B$2:$B$14185,Balance!$B148,Inyecciones!$C$2:$C$14185,Balance!L$5)</f>
        <v>3476.5450828463399</v>
      </c>
      <c r="M148" s="13">
        <f>SUMIFS(Inyecciones!$E$2:$E$14185,Inyecciones!$A$2:$A$14185,Balance!M$4,Inyecciones!$B$2:$B$14185,Balance!$B148,Inyecciones!$C$2:$C$14185,Balance!M$5)</f>
        <v>4375.6842978505983</v>
      </c>
      <c r="N148" s="14">
        <f>SUMIFS(Inyecciones!$E$2:$E$14185,Inyecciones!$A$2:$A$14185,Balance!N$4,Inyecciones!$B$2:$B$14185,Balance!$B148,Inyecciones!$C$2:$C$14185,Balance!N$5)</f>
        <v>5358.4239019821925</v>
      </c>
      <c r="O148" s="12">
        <f>SUMIFS(Inyecciones!$E$2:$E$14185,Inyecciones!$A$2:$A$14185,Balance!O$4,Inyecciones!$B$2:$B$14185,Balance!$B148,Inyecciones!$C$2:$C$14185,Balance!O$5)</f>
        <v>74429.91385503835</v>
      </c>
      <c r="P148" s="13">
        <f>SUMIFS(Inyecciones!$E$2:$E$14185,Inyecciones!$A$2:$A$14185,Balance!P$4,Inyecciones!$B$2:$B$14185,Balance!$B148,Inyecciones!$C$2:$C$14185,Balance!P$5)</f>
        <v>76217.651045701175</v>
      </c>
      <c r="Q148" s="13">
        <f>SUMIFS(Inyecciones!$E$2:$E$14185,Inyecciones!$A$2:$A$14185,Balance!Q$4,Inyecciones!$B$2:$B$14185,Balance!$B148,Inyecciones!$C$2:$C$14185,Balance!Q$5)</f>
        <v>102099.0416307336</v>
      </c>
      <c r="R148" s="13">
        <f>SUMIFS(Inyecciones!$E$2:$E$14185,Inyecciones!$A$2:$A$14185,Balance!R$4,Inyecciones!$B$2:$B$14185,Balance!$B148,Inyecciones!$C$2:$C$14185,Balance!R$5)</f>
        <v>89672.521201507567</v>
      </c>
      <c r="S148" s="13">
        <f>SUMIFS(Inyecciones!$E$2:$E$14185,Inyecciones!$A$2:$A$14185,Balance!S$4,Inyecciones!$B$2:$B$14185,Balance!$B148,Inyecciones!$C$2:$C$14185,Balance!S$5)</f>
        <v>101984.5877678086</v>
      </c>
      <c r="T148" s="13">
        <f>SUMIFS(Inyecciones!$E$2:$E$14185,Inyecciones!$A$2:$A$14185,Balance!T$4,Inyecciones!$B$2:$B$14185,Balance!$B148,Inyecciones!$C$2:$C$14185,Balance!T$5)</f>
        <v>85473.998166048725</v>
      </c>
      <c r="U148" s="13">
        <f>SUMIFS(Inyecciones!$E$2:$E$14185,Inyecciones!$A$2:$A$14185,Balance!U$4,Inyecciones!$B$2:$B$14185,Balance!$B148,Inyecciones!$C$2:$C$14185,Balance!U$5)</f>
        <v>39092.361182274697</v>
      </c>
      <c r="V148" s="13">
        <f>SUMIFS(Inyecciones!$E$2:$E$14185,Inyecciones!$A$2:$A$14185,Balance!V$4,Inyecciones!$B$2:$B$14185,Balance!$B148,Inyecciones!$C$2:$C$14185,Balance!V$5)</f>
        <v>12691.845942107549</v>
      </c>
      <c r="W148" s="13">
        <f>SUMIFS(Inyecciones!$E$2:$E$14185,Inyecciones!$A$2:$A$14185,Balance!W$4,Inyecciones!$B$2:$B$14185,Balance!$B148,Inyecciones!$C$2:$C$14185,Balance!W$5)</f>
        <v>7129.4871043455651</v>
      </c>
      <c r="X148" s="13">
        <f>SUMIFS(Inyecciones!$E$2:$E$14185,Inyecciones!$A$2:$A$14185,Balance!X$4,Inyecciones!$B$2:$B$14185,Balance!$B148,Inyecciones!$C$2:$C$14185,Balance!X$5)</f>
        <v>4013.6735731468748</v>
      </c>
      <c r="Y148" s="13">
        <f>SUMIFS(Inyecciones!$E$2:$E$14185,Inyecciones!$A$2:$A$14185,Balance!Y$4,Inyecciones!$B$2:$B$14185,Balance!$B148,Inyecciones!$C$2:$C$14185,Balance!Y$5)</f>
        <v>5005.3807179084843</v>
      </c>
      <c r="Z148" s="14">
        <f>SUMIFS(Inyecciones!$E$2:$E$14185,Inyecciones!$A$2:$A$14185,Balance!Z$4,Inyecciones!$B$2:$B$14185,Balance!$B148,Inyecciones!$C$2:$C$14185,Balance!Z$5)</f>
        <v>6484.5384506040764</v>
      </c>
      <c r="AA148" s="12">
        <f>SUMIFS(Inyecciones!$E$2:$E$14185,Inyecciones!$A$2:$A$14185,Balance!AA$4,Inyecciones!$B$2:$B$14185,Balance!$B148,Inyecciones!$C$2:$C$14185,Balance!AA$5)</f>
        <v>74424.454535262354</v>
      </c>
      <c r="AB148" s="13">
        <f>SUMIFS(Inyecciones!$E$2:$E$14185,Inyecciones!$A$2:$A$14185,Balance!AB$4,Inyecciones!$B$2:$B$14185,Balance!$B148,Inyecciones!$C$2:$C$14185,Balance!AB$5)</f>
        <v>75983.714961363876</v>
      </c>
      <c r="AC148" s="13">
        <f>SUMIFS(Inyecciones!$E$2:$E$14185,Inyecciones!$A$2:$A$14185,Balance!AC$4,Inyecciones!$B$2:$B$14185,Balance!$B148,Inyecciones!$C$2:$C$14185,Balance!AC$5)</f>
        <v>101832.7151020809</v>
      </c>
      <c r="AD148" s="13">
        <f>SUMIFS(Inyecciones!$E$2:$E$14185,Inyecciones!$A$2:$A$14185,Balance!AD$4,Inyecciones!$B$2:$B$14185,Balance!$B148,Inyecciones!$C$2:$C$14185,Balance!AD$5)</f>
        <v>89426.344545479311</v>
      </c>
      <c r="AE148" s="13">
        <f>SUMIFS(Inyecciones!$E$2:$E$14185,Inyecciones!$A$2:$A$14185,Balance!AE$4,Inyecciones!$B$2:$B$14185,Balance!$B148,Inyecciones!$C$2:$C$14185,Balance!AE$5)</f>
        <v>103132.8399698159</v>
      </c>
      <c r="AF148" s="13">
        <f>SUMIFS(Inyecciones!$E$2:$E$14185,Inyecciones!$A$2:$A$14185,Balance!AF$4,Inyecciones!$B$2:$B$14185,Balance!$B148,Inyecciones!$C$2:$C$14185,Balance!AF$5)</f>
        <v>89687.44520009328</v>
      </c>
      <c r="AG148" s="13">
        <f>SUMIFS(Inyecciones!$E$2:$E$14185,Inyecciones!$A$2:$A$14185,Balance!AG$4,Inyecciones!$B$2:$B$14185,Balance!$B148,Inyecciones!$C$2:$C$14185,Balance!AG$5)</f>
        <v>40871.208085758539</v>
      </c>
      <c r="AH148" s="13">
        <f>SUMIFS(Inyecciones!$E$2:$E$14185,Inyecciones!$A$2:$A$14185,Balance!AH$4,Inyecciones!$B$2:$B$14185,Balance!$B148,Inyecciones!$C$2:$C$14185,Balance!AH$5)</f>
        <v>13910.0797876424</v>
      </c>
      <c r="AI148" s="13">
        <f>SUMIFS(Inyecciones!$E$2:$E$14185,Inyecciones!$A$2:$A$14185,Balance!AI$4,Inyecciones!$B$2:$B$14185,Balance!$B148,Inyecciones!$C$2:$C$14185,Balance!AI$5)</f>
        <v>7953.1518562263009</v>
      </c>
      <c r="AJ148" s="13">
        <f>SUMIFS(Inyecciones!$E$2:$E$14185,Inyecciones!$A$2:$A$14185,Balance!AJ$4,Inyecciones!$B$2:$B$14185,Balance!$B148,Inyecciones!$C$2:$C$14185,Balance!AJ$5)</f>
        <v>5103.8081294238464</v>
      </c>
      <c r="AK148" s="13">
        <f>SUMIFS(Inyecciones!$E$2:$E$14185,Inyecciones!$A$2:$A$14185,Balance!AK$4,Inyecciones!$B$2:$B$14185,Balance!$B148,Inyecciones!$C$2:$C$14185,Balance!AK$5)</f>
        <v>5531.2625337377722</v>
      </c>
      <c r="AL148" s="14">
        <f>SUMIFS(Inyecciones!$E$2:$E$14185,Inyecciones!$A$2:$A$14185,Balance!AL$4,Inyecciones!$B$2:$B$14185,Balance!$B148,Inyecciones!$C$2:$C$14185,Balance!AL$5)</f>
        <v>7449.9539562865548</v>
      </c>
      <c r="AM148" s="13"/>
      <c r="AN148" s="12">
        <f>SUMIFS('Retiro Mensual'!$E$2:$E$2629,'Retiro Mensual'!$A$2:$A$2629,AN$4,'Retiro Mensual'!$B$2:$B$2629,$B148,'Retiro Mensual'!$C$2:$C$2629,AN$5)</f>
        <v>0</v>
      </c>
      <c r="AO148" s="13">
        <f>SUMIFS('Retiro Mensual'!$E$2:$E$2629,'Retiro Mensual'!$A$2:$A$2629,AO$4,'Retiro Mensual'!$B$2:$B$2629,$B148,'Retiro Mensual'!$C$2:$C$2629,AO$5)</f>
        <v>0</v>
      </c>
      <c r="AP148" s="13">
        <f>SUMIFS('Retiro Mensual'!$E$2:$E$2629,'Retiro Mensual'!$A$2:$A$2629,AP$4,'Retiro Mensual'!$B$2:$B$2629,$B148,'Retiro Mensual'!$C$2:$C$2629,AP$5)</f>
        <v>0</v>
      </c>
      <c r="AQ148" s="13">
        <f>SUMIFS('Retiro Mensual'!$E$2:$E$2629,'Retiro Mensual'!$A$2:$A$2629,AQ$4,'Retiro Mensual'!$B$2:$B$2629,$B148,'Retiro Mensual'!$C$2:$C$2629,AQ$5)</f>
        <v>0</v>
      </c>
      <c r="AR148" s="13">
        <f>SUMIFS('Retiro Mensual'!$E$2:$E$2629,'Retiro Mensual'!$A$2:$A$2629,AR$4,'Retiro Mensual'!$B$2:$B$2629,$B148,'Retiro Mensual'!$C$2:$C$2629,AR$5)</f>
        <v>0</v>
      </c>
      <c r="AS148" s="13">
        <f>SUMIFS('Retiro Mensual'!$E$2:$E$2629,'Retiro Mensual'!$A$2:$A$2629,AS$4,'Retiro Mensual'!$B$2:$B$2629,$B148,'Retiro Mensual'!$C$2:$C$2629,AS$5)</f>
        <v>0</v>
      </c>
      <c r="AT148" s="13">
        <f>SUMIFS('Retiro Mensual'!$E$2:$E$2629,'Retiro Mensual'!$A$2:$A$2629,AT$4,'Retiro Mensual'!$B$2:$B$2629,$B148,'Retiro Mensual'!$C$2:$C$2629,AT$5)</f>
        <v>0</v>
      </c>
      <c r="AU148" s="13">
        <f>SUMIFS('Retiro Mensual'!$E$2:$E$2629,'Retiro Mensual'!$A$2:$A$2629,AU$4,'Retiro Mensual'!$B$2:$B$2629,$B148,'Retiro Mensual'!$C$2:$C$2629,AU$5)</f>
        <v>0</v>
      </c>
      <c r="AV148" s="13">
        <f>SUMIFS('Retiro Mensual'!$E$2:$E$2629,'Retiro Mensual'!$A$2:$A$2629,AV$4,'Retiro Mensual'!$B$2:$B$2629,$B148,'Retiro Mensual'!$C$2:$C$2629,AV$5)</f>
        <v>0</v>
      </c>
      <c r="AW148" s="13">
        <f>SUMIFS('Retiro Mensual'!$E$2:$E$2629,'Retiro Mensual'!$A$2:$A$2629,AW$4,'Retiro Mensual'!$B$2:$B$2629,$B148,'Retiro Mensual'!$C$2:$C$2629,AW$5)</f>
        <v>0</v>
      </c>
      <c r="AX148" s="13">
        <f>SUMIFS('Retiro Mensual'!$E$2:$E$2629,'Retiro Mensual'!$A$2:$A$2629,AX$4,'Retiro Mensual'!$B$2:$B$2629,$B148,'Retiro Mensual'!$C$2:$C$2629,AX$5)</f>
        <v>0</v>
      </c>
      <c r="AY148" s="14">
        <f>SUMIFS('Retiro Mensual'!$E$2:$E$2629,'Retiro Mensual'!$A$2:$A$2629,AY$4,'Retiro Mensual'!$B$2:$B$2629,$B148,'Retiro Mensual'!$C$2:$C$2629,AY$5)</f>
        <v>0</v>
      </c>
      <c r="AZ148" s="12">
        <f>SUMIFS('Retiro Mensual'!$E$2:$E$2629,'Retiro Mensual'!$A$2:$A$2629,AZ$4,'Retiro Mensual'!$B$2:$B$2629,$B148,'Retiro Mensual'!$C$2:$C$2629,AZ$5)</f>
        <v>0</v>
      </c>
      <c r="BA148" s="13">
        <f>SUMIFS('Retiro Mensual'!$E$2:$E$2629,'Retiro Mensual'!$A$2:$A$2629,BA$4,'Retiro Mensual'!$B$2:$B$2629,$B148,'Retiro Mensual'!$C$2:$C$2629,BA$5)</f>
        <v>0</v>
      </c>
      <c r="BB148" s="13">
        <f>SUMIFS('Retiro Mensual'!$E$2:$E$2629,'Retiro Mensual'!$A$2:$A$2629,BB$4,'Retiro Mensual'!$B$2:$B$2629,$B148,'Retiro Mensual'!$C$2:$C$2629,BB$5)</f>
        <v>0</v>
      </c>
      <c r="BC148" s="13">
        <f>SUMIFS('Retiro Mensual'!$E$2:$E$2629,'Retiro Mensual'!$A$2:$A$2629,BC$4,'Retiro Mensual'!$B$2:$B$2629,$B148,'Retiro Mensual'!$C$2:$C$2629,BC$5)</f>
        <v>0</v>
      </c>
      <c r="BD148" s="13">
        <f>SUMIFS('Retiro Mensual'!$E$2:$E$2629,'Retiro Mensual'!$A$2:$A$2629,BD$4,'Retiro Mensual'!$B$2:$B$2629,$B148,'Retiro Mensual'!$C$2:$C$2629,BD$5)</f>
        <v>0</v>
      </c>
      <c r="BE148" s="13">
        <f>SUMIFS('Retiro Mensual'!$E$2:$E$2629,'Retiro Mensual'!$A$2:$A$2629,BE$4,'Retiro Mensual'!$B$2:$B$2629,$B148,'Retiro Mensual'!$C$2:$C$2629,BE$5)</f>
        <v>0</v>
      </c>
      <c r="BF148" s="13">
        <f>SUMIFS('Retiro Mensual'!$E$2:$E$2629,'Retiro Mensual'!$A$2:$A$2629,BF$4,'Retiro Mensual'!$B$2:$B$2629,$B148,'Retiro Mensual'!$C$2:$C$2629,BF$5)</f>
        <v>0</v>
      </c>
      <c r="BG148" s="13">
        <f>SUMIFS('Retiro Mensual'!$E$2:$E$2629,'Retiro Mensual'!$A$2:$A$2629,BG$4,'Retiro Mensual'!$B$2:$B$2629,$B148,'Retiro Mensual'!$C$2:$C$2629,BG$5)</f>
        <v>0</v>
      </c>
      <c r="BH148" s="13">
        <f>SUMIFS('Retiro Mensual'!$E$2:$E$2629,'Retiro Mensual'!$A$2:$A$2629,BH$4,'Retiro Mensual'!$B$2:$B$2629,$B148,'Retiro Mensual'!$C$2:$C$2629,BH$5)</f>
        <v>0</v>
      </c>
      <c r="BI148" s="13">
        <f>SUMIFS('Retiro Mensual'!$E$2:$E$2629,'Retiro Mensual'!$A$2:$A$2629,BI$4,'Retiro Mensual'!$B$2:$B$2629,$B148,'Retiro Mensual'!$C$2:$C$2629,BI$5)</f>
        <v>0</v>
      </c>
      <c r="BJ148" s="13">
        <f>SUMIFS('Retiro Mensual'!$E$2:$E$2629,'Retiro Mensual'!$A$2:$A$2629,BJ$4,'Retiro Mensual'!$B$2:$B$2629,$B148,'Retiro Mensual'!$C$2:$C$2629,BJ$5)</f>
        <v>0</v>
      </c>
      <c r="BK148" s="14">
        <f>SUMIFS('Retiro Mensual'!$E$2:$E$2629,'Retiro Mensual'!$A$2:$A$2629,BK$4,'Retiro Mensual'!$B$2:$B$2629,$B148,'Retiro Mensual'!$C$2:$C$2629,BK$5)</f>
        <v>0</v>
      </c>
      <c r="BL148" s="12">
        <f>SUMIFS('Retiro Mensual'!$E$2:$E$2629,'Retiro Mensual'!$A$2:$A$2629,BL$4,'Retiro Mensual'!$B$2:$B$2629,$B148,'Retiro Mensual'!$C$2:$C$2629,BL$5)</f>
        <v>0</v>
      </c>
      <c r="BM148" s="13">
        <f>SUMIFS('Retiro Mensual'!$E$2:$E$2629,'Retiro Mensual'!$A$2:$A$2629,BM$4,'Retiro Mensual'!$B$2:$B$2629,$B148,'Retiro Mensual'!$C$2:$C$2629,BM$5)</f>
        <v>0</v>
      </c>
      <c r="BN148" s="13">
        <f>SUMIFS('Retiro Mensual'!$E$2:$E$2629,'Retiro Mensual'!$A$2:$A$2629,BN$4,'Retiro Mensual'!$B$2:$B$2629,$B148,'Retiro Mensual'!$C$2:$C$2629,BN$5)</f>
        <v>0</v>
      </c>
      <c r="BO148" s="13">
        <f>SUMIFS('Retiro Mensual'!$E$2:$E$2629,'Retiro Mensual'!$A$2:$A$2629,BO$4,'Retiro Mensual'!$B$2:$B$2629,$B148,'Retiro Mensual'!$C$2:$C$2629,BO$5)</f>
        <v>0</v>
      </c>
      <c r="BP148" s="13">
        <f>SUMIFS('Retiro Mensual'!$E$2:$E$2629,'Retiro Mensual'!$A$2:$A$2629,BP$4,'Retiro Mensual'!$B$2:$B$2629,$B148,'Retiro Mensual'!$C$2:$C$2629,BP$5)</f>
        <v>0</v>
      </c>
      <c r="BQ148" s="13">
        <f>SUMIFS('Retiro Mensual'!$E$2:$E$2629,'Retiro Mensual'!$A$2:$A$2629,BQ$4,'Retiro Mensual'!$B$2:$B$2629,$B148,'Retiro Mensual'!$C$2:$C$2629,BQ$5)</f>
        <v>0</v>
      </c>
      <c r="BR148" s="13">
        <f>SUMIFS('Retiro Mensual'!$E$2:$E$2629,'Retiro Mensual'!$A$2:$A$2629,BR$4,'Retiro Mensual'!$B$2:$B$2629,$B148,'Retiro Mensual'!$C$2:$C$2629,BR$5)</f>
        <v>0</v>
      </c>
      <c r="BS148" s="13">
        <f>SUMIFS('Retiro Mensual'!$E$2:$E$2629,'Retiro Mensual'!$A$2:$A$2629,BS$4,'Retiro Mensual'!$B$2:$B$2629,$B148,'Retiro Mensual'!$C$2:$C$2629,BS$5)</f>
        <v>0</v>
      </c>
      <c r="BT148" s="13">
        <f>SUMIFS('Retiro Mensual'!$E$2:$E$2629,'Retiro Mensual'!$A$2:$A$2629,BT$4,'Retiro Mensual'!$B$2:$B$2629,$B148,'Retiro Mensual'!$C$2:$C$2629,BT$5)</f>
        <v>0</v>
      </c>
      <c r="BU148" s="13">
        <f>SUMIFS('Retiro Mensual'!$E$2:$E$2629,'Retiro Mensual'!$A$2:$A$2629,BU$4,'Retiro Mensual'!$B$2:$B$2629,$B148,'Retiro Mensual'!$C$2:$C$2629,BU$5)</f>
        <v>0</v>
      </c>
      <c r="BV148" s="13">
        <f>SUMIFS('Retiro Mensual'!$E$2:$E$2629,'Retiro Mensual'!$A$2:$A$2629,BV$4,'Retiro Mensual'!$B$2:$B$2629,$B148,'Retiro Mensual'!$C$2:$C$2629,BV$5)</f>
        <v>0</v>
      </c>
      <c r="BW148" s="14">
        <f>SUMIFS('Retiro Mensual'!$E$2:$E$2629,'Retiro Mensual'!$A$2:$A$2629,BW$4,'Retiro Mensual'!$B$2:$B$2629,$B148,'Retiro Mensual'!$C$2:$C$2629,BW$5)</f>
        <v>0</v>
      </c>
      <c r="BX148" s="13"/>
      <c r="BY148" s="12">
        <f>SUMIFS('Compra Ventas'!$E$2:$E$2700,'Compra Ventas'!$A$2:$A$2700,BY$4,'Compra Ventas'!$B$2:$B$2700,$B148,'Compra Ventas'!$C$2:$C$2700,BY$5)</f>
        <v>0</v>
      </c>
      <c r="BZ148" s="13">
        <f>SUMIFS('Compra Ventas'!$E$2:$E$2700,'Compra Ventas'!$A$2:$A$2700,BZ$4,'Compra Ventas'!$B$2:$B$2700,$B148,'Compra Ventas'!$C$2:$C$2700,BZ$5)</f>
        <v>0</v>
      </c>
      <c r="CA148" s="13">
        <f>SUMIFS('Compra Ventas'!$E$2:$E$2700,'Compra Ventas'!$A$2:$A$2700,CA$4,'Compra Ventas'!$B$2:$B$2700,$B148,'Compra Ventas'!$C$2:$C$2700,CA$5)</f>
        <v>0</v>
      </c>
      <c r="CB148" s="13">
        <f>SUMIFS('Compra Ventas'!$E$2:$E$2700,'Compra Ventas'!$A$2:$A$2700,CB$4,'Compra Ventas'!$B$2:$B$2700,$B148,'Compra Ventas'!$C$2:$C$2700,CB$5)</f>
        <v>0</v>
      </c>
      <c r="CC148" s="13">
        <f>SUMIFS('Compra Ventas'!$E$2:$E$2700,'Compra Ventas'!$A$2:$A$2700,CC$4,'Compra Ventas'!$B$2:$B$2700,$B148,'Compra Ventas'!$C$2:$C$2700,CC$5)</f>
        <v>0</v>
      </c>
      <c r="CD148" s="13">
        <f>SUMIFS('Compra Ventas'!$E$2:$E$2700,'Compra Ventas'!$A$2:$A$2700,CD$4,'Compra Ventas'!$B$2:$B$2700,$B148,'Compra Ventas'!$C$2:$C$2700,CD$5)</f>
        <v>0</v>
      </c>
      <c r="CE148" s="13">
        <f>SUMIFS('Compra Ventas'!$E$2:$E$2700,'Compra Ventas'!$A$2:$A$2700,CE$4,'Compra Ventas'!$B$2:$B$2700,$B148,'Compra Ventas'!$C$2:$C$2700,CE$5)</f>
        <v>0</v>
      </c>
      <c r="CF148" s="13">
        <f>SUMIFS('Compra Ventas'!$E$2:$E$2700,'Compra Ventas'!$A$2:$A$2700,CF$4,'Compra Ventas'!$B$2:$B$2700,$B148,'Compra Ventas'!$C$2:$C$2700,CF$5)</f>
        <v>0</v>
      </c>
      <c r="CG148" s="13">
        <f>SUMIFS('Compra Ventas'!$E$2:$E$2700,'Compra Ventas'!$A$2:$A$2700,CG$4,'Compra Ventas'!$B$2:$B$2700,$B148,'Compra Ventas'!$C$2:$C$2700,CG$5)</f>
        <v>0</v>
      </c>
      <c r="CH148" s="13">
        <f>SUMIFS('Compra Ventas'!$E$2:$E$2700,'Compra Ventas'!$A$2:$A$2700,CH$4,'Compra Ventas'!$B$2:$B$2700,$B148,'Compra Ventas'!$C$2:$C$2700,CH$5)</f>
        <v>0</v>
      </c>
      <c r="CI148" s="13">
        <f>SUMIFS('Compra Ventas'!$E$2:$E$2700,'Compra Ventas'!$A$2:$A$2700,CI$4,'Compra Ventas'!$B$2:$B$2700,$B148,'Compra Ventas'!$C$2:$C$2700,CI$5)</f>
        <v>0</v>
      </c>
      <c r="CJ148" s="14">
        <f>SUMIFS('Compra Ventas'!$E$2:$E$2700,'Compra Ventas'!$A$2:$A$2700,CJ$4,'Compra Ventas'!$B$2:$B$2700,$B148,'Compra Ventas'!$C$2:$C$2700,CJ$5)</f>
        <v>0</v>
      </c>
      <c r="CK148" s="12">
        <f>SUMIFS('Compra Ventas'!$E$2:$E$2700,'Compra Ventas'!$A$2:$A$2700,CK$4,'Compra Ventas'!$B$2:$B$2700,$B148,'Compra Ventas'!$C$2:$C$2700,CK$5)</f>
        <v>0</v>
      </c>
      <c r="CL148" s="13">
        <f>SUMIFS('Compra Ventas'!$E$2:$E$2700,'Compra Ventas'!$A$2:$A$2700,CL$4,'Compra Ventas'!$B$2:$B$2700,$B148,'Compra Ventas'!$C$2:$C$2700,CL$5)</f>
        <v>0</v>
      </c>
      <c r="CM148" s="13">
        <f>SUMIFS('Compra Ventas'!$E$2:$E$2700,'Compra Ventas'!$A$2:$A$2700,CM$4,'Compra Ventas'!$B$2:$B$2700,$B148,'Compra Ventas'!$C$2:$C$2700,CM$5)</f>
        <v>0</v>
      </c>
      <c r="CN148" s="13">
        <f>SUMIFS('Compra Ventas'!$E$2:$E$2700,'Compra Ventas'!$A$2:$A$2700,CN$4,'Compra Ventas'!$B$2:$B$2700,$B148,'Compra Ventas'!$C$2:$C$2700,CN$5)</f>
        <v>0</v>
      </c>
      <c r="CO148" s="13">
        <f>SUMIFS('Compra Ventas'!$E$2:$E$2700,'Compra Ventas'!$A$2:$A$2700,CO$4,'Compra Ventas'!$B$2:$B$2700,$B148,'Compra Ventas'!$C$2:$C$2700,CO$5)</f>
        <v>0</v>
      </c>
      <c r="CP148" s="13">
        <f>SUMIFS('Compra Ventas'!$E$2:$E$2700,'Compra Ventas'!$A$2:$A$2700,CP$4,'Compra Ventas'!$B$2:$B$2700,$B148,'Compra Ventas'!$C$2:$C$2700,CP$5)</f>
        <v>0</v>
      </c>
      <c r="CQ148" s="13">
        <f>SUMIFS('Compra Ventas'!$E$2:$E$2700,'Compra Ventas'!$A$2:$A$2700,CQ$4,'Compra Ventas'!$B$2:$B$2700,$B148,'Compra Ventas'!$C$2:$C$2700,CQ$5)</f>
        <v>0</v>
      </c>
      <c r="CR148" s="13">
        <f>SUMIFS('Compra Ventas'!$E$2:$E$2700,'Compra Ventas'!$A$2:$A$2700,CR$4,'Compra Ventas'!$B$2:$B$2700,$B148,'Compra Ventas'!$C$2:$C$2700,CR$5)</f>
        <v>0</v>
      </c>
      <c r="CS148" s="13">
        <f>SUMIFS('Compra Ventas'!$E$2:$E$2700,'Compra Ventas'!$A$2:$A$2700,CS$4,'Compra Ventas'!$B$2:$B$2700,$B148,'Compra Ventas'!$C$2:$C$2700,CS$5)</f>
        <v>0</v>
      </c>
      <c r="CT148" s="13">
        <f>SUMIFS('Compra Ventas'!$E$2:$E$2700,'Compra Ventas'!$A$2:$A$2700,CT$4,'Compra Ventas'!$B$2:$B$2700,$B148,'Compra Ventas'!$C$2:$C$2700,CT$5)</f>
        <v>0</v>
      </c>
      <c r="CU148" s="13">
        <f>SUMIFS('Compra Ventas'!$E$2:$E$2700,'Compra Ventas'!$A$2:$A$2700,CU$4,'Compra Ventas'!$B$2:$B$2700,$B148,'Compra Ventas'!$C$2:$C$2700,CU$5)</f>
        <v>0</v>
      </c>
      <c r="CV148" s="14">
        <f>SUMIFS('Compra Ventas'!$E$2:$E$2700,'Compra Ventas'!$A$2:$A$2700,CV$4,'Compra Ventas'!$B$2:$B$2700,$B148,'Compra Ventas'!$C$2:$C$2700,CV$5)</f>
        <v>0</v>
      </c>
      <c r="CW148" s="12">
        <f>SUMIFS('Compra Ventas'!$E$2:$E$2700,'Compra Ventas'!$A$2:$A$2700,CW$4,'Compra Ventas'!$B$2:$B$2700,$B148,'Compra Ventas'!$C$2:$C$2700,CW$5)</f>
        <v>0</v>
      </c>
      <c r="CX148" s="13">
        <f>SUMIFS('Compra Ventas'!$E$2:$E$2700,'Compra Ventas'!$A$2:$A$2700,CX$4,'Compra Ventas'!$B$2:$B$2700,$B148,'Compra Ventas'!$C$2:$C$2700,CX$5)</f>
        <v>0</v>
      </c>
      <c r="CY148" s="13">
        <f>SUMIFS('Compra Ventas'!$E$2:$E$2700,'Compra Ventas'!$A$2:$A$2700,CY$4,'Compra Ventas'!$B$2:$B$2700,$B148,'Compra Ventas'!$C$2:$C$2700,CY$5)</f>
        <v>0</v>
      </c>
      <c r="CZ148" s="13">
        <f>SUMIFS('Compra Ventas'!$E$2:$E$2700,'Compra Ventas'!$A$2:$A$2700,CZ$4,'Compra Ventas'!$B$2:$B$2700,$B148,'Compra Ventas'!$C$2:$C$2700,CZ$5)</f>
        <v>0</v>
      </c>
      <c r="DA148" s="13">
        <f>SUMIFS('Compra Ventas'!$E$2:$E$2700,'Compra Ventas'!$A$2:$A$2700,DA$4,'Compra Ventas'!$B$2:$B$2700,$B148,'Compra Ventas'!$C$2:$C$2700,DA$5)</f>
        <v>0</v>
      </c>
      <c r="DB148" s="13">
        <f>SUMIFS('Compra Ventas'!$E$2:$E$2700,'Compra Ventas'!$A$2:$A$2700,DB$4,'Compra Ventas'!$B$2:$B$2700,$B148,'Compra Ventas'!$C$2:$C$2700,DB$5)</f>
        <v>0</v>
      </c>
      <c r="DC148" s="13">
        <f>SUMIFS('Compra Ventas'!$E$2:$E$2700,'Compra Ventas'!$A$2:$A$2700,DC$4,'Compra Ventas'!$B$2:$B$2700,$B148,'Compra Ventas'!$C$2:$C$2700,DC$5)</f>
        <v>0</v>
      </c>
      <c r="DD148" s="13">
        <f>SUMIFS('Compra Ventas'!$E$2:$E$2700,'Compra Ventas'!$A$2:$A$2700,DD$4,'Compra Ventas'!$B$2:$B$2700,$B148,'Compra Ventas'!$C$2:$C$2700,DD$5)</f>
        <v>0</v>
      </c>
      <c r="DE148" s="13">
        <f>SUMIFS('Compra Ventas'!$E$2:$E$2700,'Compra Ventas'!$A$2:$A$2700,DE$4,'Compra Ventas'!$B$2:$B$2700,$B148,'Compra Ventas'!$C$2:$C$2700,DE$5)</f>
        <v>0</v>
      </c>
      <c r="DF148" s="13">
        <f>SUMIFS('Compra Ventas'!$E$2:$E$2700,'Compra Ventas'!$A$2:$A$2700,DF$4,'Compra Ventas'!$B$2:$B$2700,$B148,'Compra Ventas'!$C$2:$C$2700,DF$5)</f>
        <v>0</v>
      </c>
      <c r="DG148" s="13">
        <f>SUMIFS('Compra Ventas'!$E$2:$E$2700,'Compra Ventas'!$A$2:$A$2700,DG$4,'Compra Ventas'!$B$2:$B$2700,$B148,'Compra Ventas'!$C$2:$C$2700,DG$5)</f>
        <v>0</v>
      </c>
      <c r="DH148" s="14">
        <f>SUMIFS('Compra Ventas'!$E$2:$E$2700,'Compra Ventas'!$A$2:$A$2700,DH$4,'Compra Ventas'!$B$2:$B$2700,$B148,'Compra Ventas'!$C$2:$C$2700,DH$5)</f>
        <v>0</v>
      </c>
      <c r="DI148" s="84"/>
      <c r="DJ148" s="98">
        <f>SUMIFS('Ajuste Ciclado'!D$5:D$47,'Ajuste Ciclado'!$C$5:$C$47,Balance!DJ$4,'Ajuste Ciclado'!$B$5:$B$47,Balance!$B148)</f>
        <v>0</v>
      </c>
      <c r="DK148" s="99">
        <f>SUMIFS('Ajuste Ciclado'!E$5:E$47,'Ajuste Ciclado'!$C$5:$C$47,Balance!DK$4,'Ajuste Ciclado'!$B$5:$B$47,Balance!$B148)</f>
        <v>0</v>
      </c>
      <c r="DL148" s="99">
        <f>SUMIFS('Ajuste Ciclado'!F$5:F$47,'Ajuste Ciclado'!$C$5:$C$47,Balance!DL$4,'Ajuste Ciclado'!$B$5:$B$47,Balance!$B148)</f>
        <v>0</v>
      </c>
      <c r="DM148" s="99">
        <f>SUMIFS('Ajuste Ciclado'!G$5:G$47,'Ajuste Ciclado'!$C$5:$C$47,Balance!DM$4,'Ajuste Ciclado'!$B$5:$B$47,Balance!$B148)</f>
        <v>0</v>
      </c>
      <c r="DN148" s="99">
        <f>SUMIFS('Ajuste Ciclado'!H$5:H$47,'Ajuste Ciclado'!$C$5:$C$47,Balance!DN$4,'Ajuste Ciclado'!$B$5:$B$47,Balance!$B148)</f>
        <v>0</v>
      </c>
      <c r="DO148" s="99">
        <f>SUMIFS('Ajuste Ciclado'!I$5:I$47,'Ajuste Ciclado'!$C$5:$C$47,Balance!DO$4,'Ajuste Ciclado'!$B$5:$B$47,Balance!$B148)</f>
        <v>0</v>
      </c>
      <c r="DP148" s="99">
        <f>SUMIFS('Ajuste Ciclado'!J$5:J$47,'Ajuste Ciclado'!$C$5:$C$47,Balance!DP$4,'Ajuste Ciclado'!$B$5:$B$47,Balance!$B148)</f>
        <v>0</v>
      </c>
      <c r="DQ148" s="99">
        <f>SUMIFS('Ajuste Ciclado'!K$5:K$47,'Ajuste Ciclado'!$C$5:$C$47,Balance!DQ$4,'Ajuste Ciclado'!$B$5:$B$47,Balance!$B148)</f>
        <v>0</v>
      </c>
      <c r="DR148" s="99">
        <f>SUMIFS('Ajuste Ciclado'!L$5:L$47,'Ajuste Ciclado'!$C$5:$C$47,Balance!DR$4,'Ajuste Ciclado'!$B$5:$B$47,Balance!$B148)</f>
        <v>0</v>
      </c>
      <c r="DS148" s="99">
        <f>SUMIFS('Ajuste Ciclado'!M$5:M$47,'Ajuste Ciclado'!$C$5:$C$47,Balance!DS$4,'Ajuste Ciclado'!$B$5:$B$47,Balance!$B148)</f>
        <v>0</v>
      </c>
      <c r="DT148" s="99">
        <f>SUMIFS('Ajuste Ciclado'!N$5:N$47,'Ajuste Ciclado'!$C$5:$C$47,Balance!DT$4,'Ajuste Ciclado'!$B$5:$B$47,Balance!$B148)</f>
        <v>0</v>
      </c>
      <c r="DU148" s="100">
        <f>SUMIFS('Ajuste Ciclado'!O$5:O$47,'Ajuste Ciclado'!$C$5:$C$47,Balance!DU$4,'Ajuste Ciclado'!$B$5:$B$47,Balance!$B148)</f>
        <v>0</v>
      </c>
      <c r="DV148" s="98">
        <f>SUMIFS('Ajuste Ciclado'!D$5:D$47,'Ajuste Ciclado'!$C$5:$C$47,Balance!DV$4,'Ajuste Ciclado'!$B$5:$B$47,Balance!$B148)</f>
        <v>0</v>
      </c>
      <c r="DW148" s="99">
        <f>SUMIFS('Ajuste Ciclado'!E$5:E$47,'Ajuste Ciclado'!$C$5:$C$47,Balance!DW$4,'Ajuste Ciclado'!$B$5:$B$47,Balance!$B148)</f>
        <v>0</v>
      </c>
      <c r="DX148" s="99">
        <f>SUMIFS('Ajuste Ciclado'!F$5:F$47,'Ajuste Ciclado'!$C$5:$C$47,Balance!DX$4,'Ajuste Ciclado'!$B$5:$B$47,Balance!$B148)</f>
        <v>0</v>
      </c>
      <c r="DY148" s="99">
        <f>SUMIFS('Ajuste Ciclado'!G$5:G$47,'Ajuste Ciclado'!$C$5:$C$47,Balance!DY$4,'Ajuste Ciclado'!$B$5:$B$47,Balance!$B148)</f>
        <v>0</v>
      </c>
      <c r="DZ148" s="99">
        <f>SUMIFS('Ajuste Ciclado'!H$5:H$47,'Ajuste Ciclado'!$C$5:$C$47,Balance!DZ$4,'Ajuste Ciclado'!$B$5:$B$47,Balance!$B148)</f>
        <v>0</v>
      </c>
      <c r="EA148" s="99">
        <f>SUMIFS('Ajuste Ciclado'!I$5:I$47,'Ajuste Ciclado'!$C$5:$C$47,Balance!EA$4,'Ajuste Ciclado'!$B$5:$B$47,Balance!$B148)</f>
        <v>0</v>
      </c>
      <c r="EB148" s="99">
        <f>SUMIFS('Ajuste Ciclado'!J$5:J$47,'Ajuste Ciclado'!$C$5:$C$47,Balance!EB$4,'Ajuste Ciclado'!$B$5:$B$47,Balance!$B148)</f>
        <v>0</v>
      </c>
      <c r="EC148" s="99">
        <f>SUMIFS('Ajuste Ciclado'!K$5:K$47,'Ajuste Ciclado'!$C$5:$C$47,Balance!EC$4,'Ajuste Ciclado'!$B$5:$B$47,Balance!$B148)</f>
        <v>0</v>
      </c>
      <c r="ED148" s="99">
        <f>SUMIFS('Ajuste Ciclado'!L$5:L$47,'Ajuste Ciclado'!$C$5:$C$47,Balance!ED$4,'Ajuste Ciclado'!$B$5:$B$47,Balance!$B148)</f>
        <v>0</v>
      </c>
      <c r="EE148" s="99">
        <f>SUMIFS('Ajuste Ciclado'!M$5:M$47,'Ajuste Ciclado'!$C$5:$C$47,Balance!EE$4,'Ajuste Ciclado'!$B$5:$B$47,Balance!$B148)</f>
        <v>0</v>
      </c>
      <c r="EF148" s="99">
        <f>SUMIFS('Ajuste Ciclado'!N$5:N$47,'Ajuste Ciclado'!$C$5:$C$47,Balance!EF$4,'Ajuste Ciclado'!$B$5:$B$47,Balance!$B148)</f>
        <v>0</v>
      </c>
      <c r="EG148" s="100">
        <f>SUMIFS('Ajuste Ciclado'!O$5:O$47,'Ajuste Ciclado'!$C$5:$C$47,Balance!EG$4,'Ajuste Ciclado'!$B$5:$B$47,Balance!$B148)</f>
        <v>0</v>
      </c>
      <c r="EH148" s="98">
        <f>SUMIFS('Ajuste Ciclado'!D$5:D$47,'Ajuste Ciclado'!$C$5:$C$47,Balance!EH$4,'Ajuste Ciclado'!$B$5:$B$47,Balance!$B148)</f>
        <v>0</v>
      </c>
      <c r="EI148" s="99">
        <f>SUMIFS('Ajuste Ciclado'!E$5:E$47,'Ajuste Ciclado'!$C$5:$C$47,Balance!EI$4,'Ajuste Ciclado'!$B$5:$B$47,Balance!$B148)</f>
        <v>0</v>
      </c>
      <c r="EJ148" s="99">
        <f>SUMIFS('Ajuste Ciclado'!F$5:F$47,'Ajuste Ciclado'!$C$5:$C$47,Balance!EJ$4,'Ajuste Ciclado'!$B$5:$B$47,Balance!$B148)</f>
        <v>0</v>
      </c>
      <c r="EK148" s="99">
        <f>SUMIFS('Ajuste Ciclado'!G$5:G$47,'Ajuste Ciclado'!$C$5:$C$47,Balance!EK$4,'Ajuste Ciclado'!$B$5:$B$47,Balance!$B148)</f>
        <v>0</v>
      </c>
      <c r="EL148" s="99">
        <f>SUMIFS('Ajuste Ciclado'!H$5:H$47,'Ajuste Ciclado'!$C$5:$C$47,Balance!EL$4,'Ajuste Ciclado'!$B$5:$B$47,Balance!$B148)</f>
        <v>0</v>
      </c>
      <c r="EM148" s="99">
        <f>SUMIFS('Ajuste Ciclado'!I$5:I$47,'Ajuste Ciclado'!$C$5:$C$47,Balance!EM$4,'Ajuste Ciclado'!$B$5:$B$47,Balance!$B148)</f>
        <v>0</v>
      </c>
      <c r="EN148" s="99">
        <f>SUMIFS('Ajuste Ciclado'!J$5:J$47,'Ajuste Ciclado'!$C$5:$C$47,Balance!EN$4,'Ajuste Ciclado'!$B$5:$B$47,Balance!$B148)</f>
        <v>0</v>
      </c>
      <c r="EO148" s="99">
        <f>SUMIFS('Ajuste Ciclado'!K$5:K$47,'Ajuste Ciclado'!$C$5:$C$47,Balance!EO$4,'Ajuste Ciclado'!$B$5:$B$47,Balance!$B148)</f>
        <v>0</v>
      </c>
      <c r="EP148" s="99">
        <f>SUMIFS('Ajuste Ciclado'!L$5:L$47,'Ajuste Ciclado'!$C$5:$C$47,Balance!EP$4,'Ajuste Ciclado'!$B$5:$B$47,Balance!$B148)</f>
        <v>0</v>
      </c>
      <c r="EQ148" s="99">
        <f>SUMIFS('Ajuste Ciclado'!M$5:M$47,'Ajuste Ciclado'!$C$5:$C$47,Balance!EQ$4,'Ajuste Ciclado'!$B$5:$B$47,Balance!$B148)</f>
        <v>0</v>
      </c>
      <c r="ER148" s="99">
        <f>SUMIFS('Ajuste Ciclado'!N$5:N$47,'Ajuste Ciclado'!$C$5:$C$47,Balance!ER$4,'Ajuste Ciclado'!$B$5:$B$47,Balance!$B148)</f>
        <v>0</v>
      </c>
      <c r="ES148" s="100">
        <f>SUMIFS('Ajuste Ciclado'!O$5:O$47,'Ajuste Ciclado'!$C$5:$C$47,Balance!ES$4,'Ajuste Ciclado'!$B$5:$B$47,Balance!$B148)</f>
        <v>0</v>
      </c>
      <c r="ET148" s="84"/>
      <c r="EU148" s="12">
        <f t="shared" si="279"/>
        <v>74257.972758948235</v>
      </c>
      <c r="EV148" s="13">
        <f t="shared" si="244"/>
        <v>75787.88020546356</v>
      </c>
      <c r="EW148" s="13">
        <f t="shared" si="245"/>
        <v>101772.9404394864</v>
      </c>
      <c r="EX148" s="13">
        <f t="shared" si="246"/>
        <v>89598.890645671185</v>
      </c>
      <c r="EY148" s="13">
        <f t="shared" si="247"/>
        <v>102670.99313019391</v>
      </c>
      <c r="EZ148" s="13">
        <f t="shared" si="248"/>
        <v>84994.641845135062</v>
      </c>
      <c r="FA148" s="13">
        <f t="shared" si="249"/>
        <v>36857.781980398009</v>
      </c>
      <c r="FB148" s="13">
        <f t="shared" si="250"/>
        <v>12925.55890100493</v>
      </c>
      <c r="FC148" s="13">
        <f t="shared" si="251"/>
        <v>7677.1425878987147</v>
      </c>
      <c r="FD148" s="13">
        <f t="shared" si="252"/>
        <v>3476.5450828463399</v>
      </c>
      <c r="FE148" s="13">
        <f t="shared" si="253"/>
        <v>4375.6842978505983</v>
      </c>
      <c r="FF148" s="14">
        <f t="shared" si="254"/>
        <v>5358.4239019821925</v>
      </c>
      <c r="FG148" s="12">
        <f t="shared" si="255"/>
        <v>74429.91385503835</v>
      </c>
      <c r="FH148" s="13">
        <f t="shared" si="256"/>
        <v>76217.651045701175</v>
      </c>
      <c r="FI148" s="13">
        <f t="shared" si="257"/>
        <v>102099.0416307336</v>
      </c>
      <c r="FJ148" s="13">
        <f t="shared" si="258"/>
        <v>89672.521201507567</v>
      </c>
      <c r="FK148" s="13">
        <f t="shared" si="259"/>
        <v>101984.5877678086</v>
      </c>
      <c r="FL148" s="13">
        <f t="shared" si="260"/>
        <v>85473.998166048725</v>
      </c>
      <c r="FM148" s="13">
        <f t="shared" si="261"/>
        <v>39092.361182274697</v>
      </c>
      <c r="FN148" s="13">
        <f t="shared" si="262"/>
        <v>12691.845942107549</v>
      </c>
      <c r="FO148" s="13">
        <f t="shared" si="263"/>
        <v>7129.4871043455651</v>
      </c>
      <c r="FP148" s="13">
        <f t="shared" si="264"/>
        <v>4013.6735731468748</v>
      </c>
      <c r="FQ148" s="13">
        <f t="shared" si="265"/>
        <v>5005.3807179084843</v>
      </c>
      <c r="FR148" s="14">
        <f t="shared" si="266"/>
        <v>6484.5384506040764</v>
      </c>
      <c r="FS148" s="12">
        <f t="shared" si="267"/>
        <v>74424.454535262354</v>
      </c>
      <c r="FT148" s="13">
        <f t="shared" si="268"/>
        <v>75983.714961363876</v>
      </c>
      <c r="FU148" s="13">
        <f t="shared" si="269"/>
        <v>101832.7151020809</v>
      </c>
      <c r="FV148" s="13">
        <f t="shared" si="270"/>
        <v>89426.344545479311</v>
      </c>
      <c r="FW148" s="13">
        <f t="shared" si="271"/>
        <v>103132.8399698159</v>
      </c>
      <c r="FX148" s="13">
        <f t="shared" si="272"/>
        <v>89687.44520009328</v>
      </c>
      <c r="FY148" s="13">
        <f t="shared" si="273"/>
        <v>40871.208085758539</v>
      </c>
      <c r="FZ148" s="13">
        <f t="shared" si="274"/>
        <v>13910.0797876424</v>
      </c>
      <c r="GA148" s="13">
        <f t="shared" si="275"/>
        <v>7953.1518562263009</v>
      </c>
      <c r="GB148" s="13">
        <f t="shared" si="276"/>
        <v>5103.8081294238464</v>
      </c>
      <c r="GC148" s="13">
        <f t="shared" si="277"/>
        <v>5531.2625337377722</v>
      </c>
      <c r="GD148" s="14">
        <f t="shared" si="278"/>
        <v>7449.9539562865548</v>
      </c>
      <c r="GE148" s="84"/>
      <c r="GF148" s="12">
        <f t="shared" si="280"/>
        <v>599754.4557768791</v>
      </c>
      <c r="GG148" s="13">
        <f t="shared" si="280"/>
        <v>604295.00063722511</v>
      </c>
      <c r="GH148" s="14">
        <f t="shared" si="280"/>
        <v>615306.97866317106</v>
      </c>
      <c r="GI148" s="6">
        <f t="shared" si="281"/>
        <v>1</v>
      </c>
      <c r="GJ148" s="12">
        <f t="shared" si="282"/>
        <v>0</v>
      </c>
      <c r="GK148" s="13">
        <f t="shared" si="283"/>
        <v>0</v>
      </c>
      <c r="GL148" s="14">
        <f t="shared" si="284"/>
        <v>0</v>
      </c>
      <c r="GM148" s="84"/>
      <c r="GN148" s="66">
        <f t="shared" si="285"/>
        <v>0</v>
      </c>
      <c r="GO148" s="84"/>
      <c r="GP148" s="63" t="str" cm="1">
        <f t="array" ref="GP148">INDEX($GF$4:$GH$4,1,GI148)</f>
        <v>Sample 1</v>
      </c>
      <c r="GQ148" s="12">
        <f t="shared" si="188"/>
        <v>3476.5450828463399</v>
      </c>
      <c r="GR148" s="13">
        <f t="shared" si="188"/>
        <v>4375.6842978505983</v>
      </c>
      <c r="GS148" s="14">
        <f t="shared" si="188"/>
        <v>5358.4239019821925</v>
      </c>
      <c r="GT148" s="12">
        <f t="shared" si="189"/>
        <v>4013.6735731468748</v>
      </c>
      <c r="GU148" s="13">
        <f t="shared" si="189"/>
        <v>5005.3807179084843</v>
      </c>
      <c r="GV148" s="14">
        <f t="shared" si="189"/>
        <v>6484.5384506040764</v>
      </c>
      <c r="GW148" s="12">
        <f t="shared" si="190"/>
        <v>5103.8081294238464</v>
      </c>
      <c r="GX148" s="13">
        <f t="shared" si="190"/>
        <v>5531.2625337377722</v>
      </c>
      <c r="GY148" s="14">
        <f t="shared" si="190"/>
        <v>7449.9539562865548</v>
      </c>
      <c r="GZ148" s="84" t="str">
        <f t="shared" si="194"/>
        <v>Sample 1</v>
      </c>
      <c r="HA148" s="12">
        <f t="shared" si="286"/>
        <v>0</v>
      </c>
      <c r="HB148" s="13">
        <f t="shared" si="286"/>
        <v>0</v>
      </c>
      <c r="HC148" s="14">
        <f t="shared" si="286"/>
        <v>0</v>
      </c>
      <c r="HD148" s="6">
        <f t="shared" si="195"/>
        <v>0</v>
      </c>
      <c r="HE148" s="84" t="str">
        <f t="shared" si="196"/>
        <v>Ok</v>
      </c>
    </row>
    <row r="149" spans="2:213" x14ac:dyDescent="0.3">
      <c r="B149" s="84" t="s">
        <v>93</v>
      </c>
      <c r="C149" s="12">
        <f>SUMIFS(Inyecciones!$E$2:$E$14185,Inyecciones!$A$2:$A$14185,Balance!C$4,Inyecciones!$B$2:$B$14185,Balance!$B149,Inyecciones!$C$2:$C$14185,Balance!C$5)</f>
        <v>1167226.1596503849</v>
      </c>
      <c r="D149" s="13">
        <f>SUMIFS(Inyecciones!$E$2:$E$14185,Inyecciones!$A$2:$A$14185,Balance!D$4,Inyecciones!$B$2:$B$14185,Balance!$B149,Inyecciones!$C$2:$C$14185,Balance!D$5)</f>
        <v>1318874.0404504661</v>
      </c>
      <c r="E149" s="13">
        <f>SUMIFS(Inyecciones!$E$2:$E$14185,Inyecciones!$A$2:$A$14185,Balance!E$4,Inyecciones!$B$2:$B$14185,Balance!$B149,Inyecciones!$C$2:$C$14185,Balance!E$5)</f>
        <v>1578554.2538831721</v>
      </c>
      <c r="F149" s="13">
        <f>SUMIFS(Inyecciones!$E$2:$E$14185,Inyecciones!$A$2:$A$14185,Balance!F$4,Inyecciones!$B$2:$B$14185,Balance!$B149,Inyecciones!$C$2:$C$14185,Balance!F$5)</f>
        <v>1206609.814316455</v>
      </c>
      <c r="G149" s="13">
        <f>SUMIFS(Inyecciones!$E$2:$E$14185,Inyecciones!$A$2:$A$14185,Balance!G$4,Inyecciones!$B$2:$B$14185,Balance!$B149,Inyecciones!$C$2:$C$14185,Balance!G$5)</f>
        <v>1836602.3441706889</v>
      </c>
      <c r="H149" s="13">
        <f>SUMIFS(Inyecciones!$E$2:$E$14185,Inyecciones!$A$2:$A$14185,Balance!H$4,Inyecciones!$B$2:$B$14185,Balance!$B149,Inyecciones!$C$2:$C$14185,Balance!H$5)</f>
        <v>1559360.3011500449</v>
      </c>
      <c r="I149" s="13">
        <f>SUMIFS(Inyecciones!$E$2:$E$14185,Inyecciones!$A$2:$A$14185,Balance!I$4,Inyecciones!$B$2:$B$14185,Balance!$B149,Inyecciones!$C$2:$C$14185,Balance!I$5)</f>
        <v>863588.79859972524</v>
      </c>
      <c r="J149" s="13">
        <f>SUMIFS(Inyecciones!$E$2:$E$14185,Inyecciones!$A$2:$A$14185,Balance!J$4,Inyecciones!$B$2:$B$14185,Balance!$B149,Inyecciones!$C$2:$C$14185,Balance!J$5)</f>
        <v>918667.09447963245</v>
      </c>
      <c r="K149" s="13">
        <f>SUMIFS(Inyecciones!$E$2:$E$14185,Inyecciones!$A$2:$A$14185,Balance!K$4,Inyecciones!$B$2:$B$14185,Balance!$B149,Inyecciones!$C$2:$C$14185,Balance!K$5)</f>
        <v>839894.49618791661</v>
      </c>
      <c r="L149" s="13">
        <f>SUMIFS(Inyecciones!$E$2:$E$14185,Inyecciones!$A$2:$A$14185,Balance!L$4,Inyecciones!$B$2:$B$14185,Balance!$B149,Inyecciones!$C$2:$C$14185,Balance!L$5)</f>
        <v>815129.24181917158</v>
      </c>
      <c r="M149" s="13">
        <f>SUMIFS(Inyecciones!$E$2:$E$14185,Inyecciones!$A$2:$A$14185,Balance!M$4,Inyecciones!$B$2:$B$14185,Balance!$B149,Inyecciones!$C$2:$C$14185,Balance!M$5)</f>
        <v>898336.19193055539</v>
      </c>
      <c r="N149" s="14">
        <f>SUMIFS(Inyecciones!$E$2:$E$14185,Inyecciones!$A$2:$A$14185,Balance!N$4,Inyecciones!$B$2:$B$14185,Balance!$B149,Inyecciones!$C$2:$C$14185,Balance!N$5)</f>
        <v>1129871.1520506591</v>
      </c>
      <c r="O149" s="12">
        <f>SUMIFS(Inyecciones!$E$2:$E$14185,Inyecciones!$A$2:$A$14185,Balance!O$4,Inyecciones!$B$2:$B$14185,Balance!$B149,Inyecciones!$C$2:$C$14185,Balance!O$5)</f>
        <v>1167252.9628738619</v>
      </c>
      <c r="P149" s="13">
        <f>SUMIFS(Inyecciones!$E$2:$E$14185,Inyecciones!$A$2:$A$14185,Balance!P$4,Inyecciones!$B$2:$B$14185,Balance!$B149,Inyecciones!$C$2:$C$14185,Balance!P$5)</f>
        <v>1323142.7253393009</v>
      </c>
      <c r="Q149" s="13">
        <f>SUMIFS(Inyecciones!$E$2:$E$14185,Inyecciones!$A$2:$A$14185,Balance!Q$4,Inyecciones!$B$2:$B$14185,Balance!$B149,Inyecciones!$C$2:$C$14185,Balance!Q$5)</f>
        <v>1583188.9768914841</v>
      </c>
      <c r="R149" s="13">
        <f>SUMIFS(Inyecciones!$E$2:$E$14185,Inyecciones!$A$2:$A$14185,Balance!R$4,Inyecciones!$B$2:$B$14185,Balance!$B149,Inyecciones!$C$2:$C$14185,Balance!R$5)</f>
        <v>1236530.829403548</v>
      </c>
      <c r="S149" s="13">
        <f>SUMIFS(Inyecciones!$E$2:$E$14185,Inyecciones!$A$2:$A$14185,Balance!S$4,Inyecciones!$B$2:$B$14185,Balance!$B149,Inyecciones!$C$2:$C$14185,Balance!S$5)</f>
        <v>1824558.929803255</v>
      </c>
      <c r="T149" s="13">
        <f>SUMIFS(Inyecciones!$E$2:$E$14185,Inyecciones!$A$2:$A$14185,Balance!T$4,Inyecciones!$B$2:$B$14185,Balance!$B149,Inyecciones!$C$2:$C$14185,Balance!T$5)</f>
        <v>1561392.129043777</v>
      </c>
      <c r="U149" s="13">
        <f>SUMIFS(Inyecciones!$E$2:$E$14185,Inyecciones!$A$2:$A$14185,Balance!U$4,Inyecciones!$B$2:$B$14185,Balance!$B149,Inyecciones!$C$2:$C$14185,Balance!U$5)</f>
        <v>885980.14670497156</v>
      </c>
      <c r="V149" s="13">
        <f>SUMIFS(Inyecciones!$E$2:$E$14185,Inyecciones!$A$2:$A$14185,Balance!V$4,Inyecciones!$B$2:$B$14185,Balance!$B149,Inyecciones!$C$2:$C$14185,Balance!V$5)</f>
        <v>909260.04037070286</v>
      </c>
      <c r="W149" s="13">
        <f>SUMIFS(Inyecciones!$E$2:$E$14185,Inyecciones!$A$2:$A$14185,Balance!W$4,Inyecciones!$B$2:$B$14185,Balance!$B149,Inyecciones!$C$2:$C$14185,Balance!W$5)</f>
        <v>846706.56551498023</v>
      </c>
      <c r="X149" s="13">
        <f>SUMIFS(Inyecciones!$E$2:$E$14185,Inyecciones!$A$2:$A$14185,Balance!X$4,Inyecciones!$B$2:$B$14185,Balance!$B149,Inyecciones!$C$2:$C$14185,Balance!X$5)</f>
        <v>834913.76303297805</v>
      </c>
      <c r="Y149" s="13">
        <f>SUMIFS(Inyecciones!$E$2:$E$14185,Inyecciones!$A$2:$A$14185,Balance!Y$4,Inyecciones!$B$2:$B$14185,Balance!$B149,Inyecciones!$C$2:$C$14185,Balance!Y$5)</f>
        <v>911423.15420338477</v>
      </c>
      <c r="Z149" s="14">
        <f>SUMIFS(Inyecciones!$E$2:$E$14185,Inyecciones!$A$2:$A$14185,Balance!Z$4,Inyecciones!$B$2:$B$14185,Balance!$B149,Inyecciones!$C$2:$C$14185,Balance!Z$5)</f>
        <v>1155111.0800094679</v>
      </c>
      <c r="AA149" s="12">
        <f>SUMIFS(Inyecciones!$E$2:$E$14185,Inyecciones!$A$2:$A$14185,Balance!AA$4,Inyecciones!$B$2:$B$14185,Balance!$B149,Inyecciones!$C$2:$C$14185,Balance!AA$5)</f>
        <v>1167466.704050109</v>
      </c>
      <c r="AB149" s="13">
        <f>SUMIFS(Inyecciones!$E$2:$E$14185,Inyecciones!$A$2:$A$14185,Balance!AB$4,Inyecciones!$B$2:$B$14185,Balance!$B149,Inyecciones!$C$2:$C$14185,Balance!AB$5)</f>
        <v>1324063.2946095821</v>
      </c>
      <c r="AC149" s="13">
        <f>SUMIFS(Inyecciones!$E$2:$E$14185,Inyecciones!$A$2:$A$14185,Balance!AC$4,Inyecciones!$B$2:$B$14185,Balance!$B149,Inyecciones!$C$2:$C$14185,Balance!AC$5)</f>
        <v>1581322.5321298451</v>
      </c>
      <c r="AD149" s="13">
        <f>SUMIFS(Inyecciones!$E$2:$E$14185,Inyecciones!$A$2:$A$14185,Balance!AD$4,Inyecciones!$B$2:$B$14185,Balance!$B149,Inyecciones!$C$2:$C$14185,Balance!AD$5)</f>
        <v>1229441.426753043</v>
      </c>
      <c r="AE149" s="13">
        <f>SUMIFS(Inyecciones!$E$2:$E$14185,Inyecciones!$A$2:$A$14185,Balance!AE$4,Inyecciones!$B$2:$B$14185,Balance!$B149,Inyecciones!$C$2:$C$14185,Balance!AE$5)</f>
        <v>1843344.391538386</v>
      </c>
      <c r="AF149" s="13">
        <f>SUMIFS(Inyecciones!$E$2:$E$14185,Inyecciones!$A$2:$A$14185,Balance!AF$4,Inyecciones!$B$2:$B$14185,Balance!$B149,Inyecciones!$C$2:$C$14185,Balance!AF$5)</f>
        <v>1602273.450188959</v>
      </c>
      <c r="AG149" s="13">
        <f>SUMIFS(Inyecciones!$E$2:$E$14185,Inyecciones!$A$2:$A$14185,Balance!AG$4,Inyecciones!$B$2:$B$14185,Balance!$B149,Inyecciones!$C$2:$C$14185,Balance!AG$5)</f>
        <v>915855.07259066682</v>
      </c>
      <c r="AH149" s="13">
        <f>SUMIFS(Inyecciones!$E$2:$E$14185,Inyecciones!$A$2:$A$14185,Balance!AH$4,Inyecciones!$B$2:$B$14185,Balance!$B149,Inyecciones!$C$2:$C$14185,Balance!AH$5)</f>
        <v>950869.37416729296</v>
      </c>
      <c r="AI149" s="13">
        <f>SUMIFS(Inyecciones!$E$2:$E$14185,Inyecciones!$A$2:$A$14185,Balance!AI$4,Inyecciones!$B$2:$B$14185,Balance!$B149,Inyecciones!$C$2:$C$14185,Balance!AI$5)</f>
        <v>863722.70888193534</v>
      </c>
      <c r="AJ149" s="13">
        <f>SUMIFS(Inyecciones!$E$2:$E$14185,Inyecciones!$A$2:$A$14185,Balance!AJ$4,Inyecciones!$B$2:$B$14185,Balance!$B149,Inyecciones!$C$2:$C$14185,Balance!AJ$5)</f>
        <v>862181.52129315201</v>
      </c>
      <c r="AK149" s="13">
        <f>SUMIFS(Inyecciones!$E$2:$E$14185,Inyecciones!$A$2:$A$14185,Balance!AK$4,Inyecciones!$B$2:$B$14185,Balance!$B149,Inyecciones!$C$2:$C$14185,Balance!AK$5)</f>
        <v>933810.30309151264</v>
      </c>
      <c r="AL149" s="14">
        <f>SUMIFS(Inyecciones!$E$2:$E$14185,Inyecciones!$A$2:$A$14185,Balance!AL$4,Inyecciones!$B$2:$B$14185,Balance!$B149,Inyecciones!$C$2:$C$14185,Balance!AL$5)</f>
        <v>1177359.568956838</v>
      </c>
      <c r="AM149" s="13"/>
      <c r="AN149" s="12">
        <f>SUMIFS('Retiro Mensual'!$E$2:$E$2629,'Retiro Mensual'!$A$2:$A$2629,AN$4,'Retiro Mensual'!$B$2:$B$2629,$B149,'Retiro Mensual'!$C$2:$C$2629,AN$5)</f>
        <v>0</v>
      </c>
      <c r="AO149" s="13">
        <f>SUMIFS('Retiro Mensual'!$E$2:$E$2629,'Retiro Mensual'!$A$2:$A$2629,AO$4,'Retiro Mensual'!$B$2:$B$2629,$B149,'Retiro Mensual'!$C$2:$C$2629,AO$5)</f>
        <v>0</v>
      </c>
      <c r="AP149" s="13">
        <f>SUMIFS('Retiro Mensual'!$E$2:$E$2629,'Retiro Mensual'!$A$2:$A$2629,AP$4,'Retiro Mensual'!$B$2:$B$2629,$B149,'Retiro Mensual'!$C$2:$C$2629,AP$5)</f>
        <v>0</v>
      </c>
      <c r="AQ149" s="13">
        <f>SUMIFS('Retiro Mensual'!$E$2:$E$2629,'Retiro Mensual'!$A$2:$A$2629,AQ$4,'Retiro Mensual'!$B$2:$B$2629,$B149,'Retiro Mensual'!$C$2:$C$2629,AQ$5)</f>
        <v>0</v>
      </c>
      <c r="AR149" s="13">
        <f>SUMIFS('Retiro Mensual'!$E$2:$E$2629,'Retiro Mensual'!$A$2:$A$2629,AR$4,'Retiro Mensual'!$B$2:$B$2629,$B149,'Retiro Mensual'!$C$2:$C$2629,AR$5)</f>
        <v>0</v>
      </c>
      <c r="AS149" s="13">
        <f>SUMIFS('Retiro Mensual'!$E$2:$E$2629,'Retiro Mensual'!$A$2:$A$2629,AS$4,'Retiro Mensual'!$B$2:$B$2629,$B149,'Retiro Mensual'!$C$2:$C$2629,AS$5)</f>
        <v>0</v>
      </c>
      <c r="AT149" s="13">
        <f>SUMIFS('Retiro Mensual'!$E$2:$E$2629,'Retiro Mensual'!$A$2:$A$2629,AT$4,'Retiro Mensual'!$B$2:$B$2629,$B149,'Retiro Mensual'!$C$2:$C$2629,AT$5)</f>
        <v>0</v>
      </c>
      <c r="AU149" s="13">
        <f>SUMIFS('Retiro Mensual'!$E$2:$E$2629,'Retiro Mensual'!$A$2:$A$2629,AU$4,'Retiro Mensual'!$B$2:$B$2629,$B149,'Retiro Mensual'!$C$2:$C$2629,AU$5)</f>
        <v>0</v>
      </c>
      <c r="AV149" s="13">
        <f>SUMIFS('Retiro Mensual'!$E$2:$E$2629,'Retiro Mensual'!$A$2:$A$2629,AV$4,'Retiro Mensual'!$B$2:$B$2629,$B149,'Retiro Mensual'!$C$2:$C$2629,AV$5)</f>
        <v>0</v>
      </c>
      <c r="AW149" s="13">
        <f>SUMIFS('Retiro Mensual'!$E$2:$E$2629,'Retiro Mensual'!$A$2:$A$2629,AW$4,'Retiro Mensual'!$B$2:$B$2629,$B149,'Retiro Mensual'!$C$2:$C$2629,AW$5)</f>
        <v>0</v>
      </c>
      <c r="AX149" s="13">
        <f>SUMIFS('Retiro Mensual'!$E$2:$E$2629,'Retiro Mensual'!$A$2:$A$2629,AX$4,'Retiro Mensual'!$B$2:$B$2629,$B149,'Retiro Mensual'!$C$2:$C$2629,AX$5)</f>
        <v>0</v>
      </c>
      <c r="AY149" s="14">
        <f>SUMIFS('Retiro Mensual'!$E$2:$E$2629,'Retiro Mensual'!$A$2:$A$2629,AY$4,'Retiro Mensual'!$B$2:$B$2629,$B149,'Retiro Mensual'!$C$2:$C$2629,AY$5)</f>
        <v>0</v>
      </c>
      <c r="AZ149" s="12">
        <f>SUMIFS('Retiro Mensual'!$E$2:$E$2629,'Retiro Mensual'!$A$2:$A$2629,AZ$4,'Retiro Mensual'!$B$2:$B$2629,$B149,'Retiro Mensual'!$C$2:$C$2629,AZ$5)</f>
        <v>0</v>
      </c>
      <c r="BA149" s="13">
        <f>SUMIFS('Retiro Mensual'!$E$2:$E$2629,'Retiro Mensual'!$A$2:$A$2629,BA$4,'Retiro Mensual'!$B$2:$B$2629,$B149,'Retiro Mensual'!$C$2:$C$2629,BA$5)</f>
        <v>0</v>
      </c>
      <c r="BB149" s="13">
        <f>SUMIFS('Retiro Mensual'!$E$2:$E$2629,'Retiro Mensual'!$A$2:$A$2629,BB$4,'Retiro Mensual'!$B$2:$B$2629,$B149,'Retiro Mensual'!$C$2:$C$2629,BB$5)</f>
        <v>0</v>
      </c>
      <c r="BC149" s="13">
        <f>SUMIFS('Retiro Mensual'!$E$2:$E$2629,'Retiro Mensual'!$A$2:$A$2629,BC$4,'Retiro Mensual'!$B$2:$B$2629,$B149,'Retiro Mensual'!$C$2:$C$2629,BC$5)</f>
        <v>0</v>
      </c>
      <c r="BD149" s="13">
        <f>SUMIFS('Retiro Mensual'!$E$2:$E$2629,'Retiro Mensual'!$A$2:$A$2629,BD$4,'Retiro Mensual'!$B$2:$B$2629,$B149,'Retiro Mensual'!$C$2:$C$2629,BD$5)</f>
        <v>0</v>
      </c>
      <c r="BE149" s="13">
        <f>SUMIFS('Retiro Mensual'!$E$2:$E$2629,'Retiro Mensual'!$A$2:$A$2629,BE$4,'Retiro Mensual'!$B$2:$B$2629,$B149,'Retiro Mensual'!$C$2:$C$2629,BE$5)</f>
        <v>0</v>
      </c>
      <c r="BF149" s="13">
        <f>SUMIFS('Retiro Mensual'!$E$2:$E$2629,'Retiro Mensual'!$A$2:$A$2629,BF$4,'Retiro Mensual'!$B$2:$B$2629,$B149,'Retiro Mensual'!$C$2:$C$2629,BF$5)</f>
        <v>0</v>
      </c>
      <c r="BG149" s="13">
        <f>SUMIFS('Retiro Mensual'!$E$2:$E$2629,'Retiro Mensual'!$A$2:$A$2629,BG$4,'Retiro Mensual'!$B$2:$B$2629,$B149,'Retiro Mensual'!$C$2:$C$2629,BG$5)</f>
        <v>0</v>
      </c>
      <c r="BH149" s="13">
        <f>SUMIFS('Retiro Mensual'!$E$2:$E$2629,'Retiro Mensual'!$A$2:$A$2629,BH$4,'Retiro Mensual'!$B$2:$B$2629,$B149,'Retiro Mensual'!$C$2:$C$2629,BH$5)</f>
        <v>0</v>
      </c>
      <c r="BI149" s="13">
        <f>SUMIFS('Retiro Mensual'!$E$2:$E$2629,'Retiro Mensual'!$A$2:$A$2629,BI$4,'Retiro Mensual'!$B$2:$B$2629,$B149,'Retiro Mensual'!$C$2:$C$2629,BI$5)</f>
        <v>0</v>
      </c>
      <c r="BJ149" s="13">
        <f>SUMIFS('Retiro Mensual'!$E$2:$E$2629,'Retiro Mensual'!$A$2:$A$2629,BJ$4,'Retiro Mensual'!$B$2:$B$2629,$B149,'Retiro Mensual'!$C$2:$C$2629,BJ$5)</f>
        <v>0</v>
      </c>
      <c r="BK149" s="14">
        <f>SUMIFS('Retiro Mensual'!$E$2:$E$2629,'Retiro Mensual'!$A$2:$A$2629,BK$4,'Retiro Mensual'!$B$2:$B$2629,$B149,'Retiro Mensual'!$C$2:$C$2629,BK$5)</f>
        <v>0</v>
      </c>
      <c r="BL149" s="12">
        <f>SUMIFS('Retiro Mensual'!$E$2:$E$2629,'Retiro Mensual'!$A$2:$A$2629,BL$4,'Retiro Mensual'!$B$2:$B$2629,$B149,'Retiro Mensual'!$C$2:$C$2629,BL$5)</f>
        <v>0</v>
      </c>
      <c r="BM149" s="13">
        <f>SUMIFS('Retiro Mensual'!$E$2:$E$2629,'Retiro Mensual'!$A$2:$A$2629,BM$4,'Retiro Mensual'!$B$2:$B$2629,$B149,'Retiro Mensual'!$C$2:$C$2629,BM$5)</f>
        <v>0</v>
      </c>
      <c r="BN149" s="13">
        <f>SUMIFS('Retiro Mensual'!$E$2:$E$2629,'Retiro Mensual'!$A$2:$A$2629,BN$4,'Retiro Mensual'!$B$2:$B$2629,$B149,'Retiro Mensual'!$C$2:$C$2629,BN$5)</f>
        <v>0</v>
      </c>
      <c r="BO149" s="13">
        <f>SUMIFS('Retiro Mensual'!$E$2:$E$2629,'Retiro Mensual'!$A$2:$A$2629,BO$4,'Retiro Mensual'!$B$2:$B$2629,$B149,'Retiro Mensual'!$C$2:$C$2629,BO$5)</f>
        <v>0</v>
      </c>
      <c r="BP149" s="13">
        <f>SUMIFS('Retiro Mensual'!$E$2:$E$2629,'Retiro Mensual'!$A$2:$A$2629,BP$4,'Retiro Mensual'!$B$2:$B$2629,$B149,'Retiro Mensual'!$C$2:$C$2629,BP$5)</f>
        <v>0</v>
      </c>
      <c r="BQ149" s="13">
        <f>SUMIFS('Retiro Mensual'!$E$2:$E$2629,'Retiro Mensual'!$A$2:$A$2629,BQ$4,'Retiro Mensual'!$B$2:$B$2629,$B149,'Retiro Mensual'!$C$2:$C$2629,BQ$5)</f>
        <v>0</v>
      </c>
      <c r="BR149" s="13">
        <f>SUMIFS('Retiro Mensual'!$E$2:$E$2629,'Retiro Mensual'!$A$2:$A$2629,BR$4,'Retiro Mensual'!$B$2:$B$2629,$B149,'Retiro Mensual'!$C$2:$C$2629,BR$5)</f>
        <v>0</v>
      </c>
      <c r="BS149" s="13">
        <f>SUMIFS('Retiro Mensual'!$E$2:$E$2629,'Retiro Mensual'!$A$2:$A$2629,BS$4,'Retiro Mensual'!$B$2:$B$2629,$B149,'Retiro Mensual'!$C$2:$C$2629,BS$5)</f>
        <v>0</v>
      </c>
      <c r="BT149" s="13">
        <f>SUMIFS('Retiro Mensual'!$E$2:$E$2629,'Retiro Mensual'!$A$2:$A$2629,BT$4,'Retiro Mensual'!$B$2:$B$2629,$B149,'Retiro Mensual'!$C$2:$C$2629,BT$5)</f>
        <v>0</v>
      </c>
      <c r="BU149" s="13">
        <f>SUMIFS('Retiro Mensual'!$E$2:$E$2629,'Retiro Mensual'!$A$2:$A$2629,BU$4,'Retiro Mensual'!$B$2:$B$2629,$B149,'Retiro Mensual'!$C$2:$C$2629,BU$5)</f>
        <v>0</v>
      </c>
      <c r="BV149" s="13">
        <f>SUMIFS('Retiro Mensual'!$E$2:$E$2629,'Retiro Mensual'!$A$2:$A$2629,BV$4,'Retiro Mensual'!$B$2:$B$2629,$B149,'Retiro Mensual'!$C$2:$C$2629,BV$5)</f>
        <v>0</v>
      </c>
      <c r="BW149" s="14">
        <f>SUMIFS('Retiro Mensual'!$E$2:$E$2629,'Retiro Mensual'!$A$2:$A$2629,BW$4,'Retiro Mensual'!$B$2:$B$2629,$B149,'Retiro Mensual'!$C$2:$C$2629,BW$5)</f>
        <v>0</v>
      </c>
      <c r="BX149" s="13"/>
      <c r="BY149" s="12">
        <f>SUMIFS('Compra Ventas'!$E$2:$E$2700,'Compra Ventas'!$A$2:$A$2700,BY$4,'Compra Ventas'!$B$2:$B$2700,$B149,'Compra Ventas'!$C$2:$C$2700,BY$5)</f>
        <v>-1579758.0754084645</v>
      </c>
      <c r="BZ149" s="13">
        <f>SUMIFS('Compra Ventas'!$E$2:$E$2700,'Compra Ventas'!$A$2:$A$2700,BZ$4,'Compra Ventas'!$B$2:$B$2700,$B149,'Compra Ventas'!$C$2:$C$2700,BZ$5)</f>
        <v>-1555227.5209194941</v>
      </c>
      <c r="CA149" s="13">
        <f>SUMIFS('Compra Ventas'!$E$2:$E$2700,'Compra Ventas'!$A$2:$A$2700,CA$4,'Compra Ventas'!$B$2:$B$2700,$B149,'Compra Ventas'!$C$2:$C$2700,CA$5)</f>
        <v>-1824855.6410153997</v>
      </c>
      <c r="CB149" s="13">
        <f>SUMIFS('Compra Ventas'!$E$2:$E$2700,'Compra Ventas'!$A$2:$A$2700,CB$4,'Compra Ventas'!$B$2:$B$2700,$B149,'Compra Ventas'!$C$2:$C$2700,CB$5)</f>
        <v>-1750615.5301887849</v>
      </c>
      <c r="CC149" s="13">
        <f>SUMIFS('Compra Ventas'!$E$2:$E$2700,'Compra Ventas'!$A$2:$A$2700,CC$4,'Compra Ventas'!$B$2:$B$2700,$B149,'Compra Ventas'!$C$2:$C$2700,CC$5)</f>
        <v>-1836602.3441706889</v>
      </c>
      <c r="CD149" s="13">
        <f>SUMIFS('Compra Ventas'!$E$2:$E$2700,'Compra Ventas'!$A$2:$A$2700,CD$4,'Compra Ventas'!$B$2:$B$2700,$B149,'Compra Ventas'!$C$2:$C$2700,CD$5)</f>
        <v>-1714527.5206912248</v>
      </c>
      <c r="CE149" s="13">
        <f>SUMIFS('Compra Ventas'!$E$2:$E$2700,'Compra Ventas'!$A$2:$A$2700,CE$4,'Compra Ventas'!$B$2:$B$2700,$B149,'Compra Ventas'!$C$2:$C$2700,CE$5)</f>
        <v>-1658927.5387528567</v>
      </c>
      <c r="CF149" s="13">
        <f>SUMIFS('Compra Ventas'!$E$2:$E$2700,'Compra Ventas'!$A$2:$A$2700,CF$4,'Compra Ventas'!$B$2:$B$2700,$B149,'Compra Ventas'!$C$2:$C$2700,CF$5)</f>
        <v>-1413231.4671125852</v>
      </c>
      <c r="CG149" s="13">
        <f>SUMIFS('Compra Ventas'!$E$2:$E$2700,'Compra Ventas'!$A$2:$A$2700,CG$4,'Compra Ventas'!$B$2:$B$2700,$B149,'Compra Ventas'!$C$2:$C$2700,CG$5)</f>
        <v>-1172942.5651797419</v>
      </c>
      <c r="CH149" s="13">
        <f>SUMIFS('Compra Ventas'!$E$2:$E$2700,'Compra Ventas'!$A$2:$A$2700,CH$4,'Compra Ventas'!$B$2:$B$2700,$B149,'Compra Ventas'!$C$2:$C$2700,CH$5)</f>
        <v>-1131411.3647442795</v>
      </c>
      <c r="CI149" s="13">
        <f>SUMIFS('Compra Ventas'!$E$2:$E$2700,'Compra Ventas'!$A$2:$A$2700,CI$4,'Compra Ventas'!$B$2:$B$2700,$B149,'Compra Ventas'!$C$2:$C$2700,CI$5)</f>
        <v>-1085728.8429979689</v>
      </c>
      <c r="CJ149" s="14">
        <f>SUMIFS('Compra Ventas'!$E$2:$E$2700,'Compra Ventas'!$A$2:$A$2700,CJ$4,'Compra Ventas'!$B$2:$B$2700,$B149,'Compra Ventas'!$C$2:$C$2700,CJ$5)</f>
        <v>-1192813.6220678992</v>
      </c>
      <c r="CK149" s="12">
        <f>SUMIFS('Compra Ventas'!$E$2:$E$2700,'Compra Ventas'!$A$2:$A$2700,CK$4,'Compra Ventas'!$B$2:$B$2700,$B149,'Compra Ventas'!$C$2:$C$2700,CK$5)</f>
        <v>-1580118.6066898969</v>
      </c>
      <c r="CL149" s="13">
        <f>SUMIFS('Compra Ventas'!$E$2:$E$2700,'Compra Ventas'!$A$2:$A$2700,CL$4,'Compra Ventas'!$B$2:$B$2700,$B149,'Compra Ventas'!$C$2:$C$2700,CL$5)</f>
        <v>-1560645.7386827478</v>
      </c>
      <c r="CM149" s="13">
        <f>SUMIFS('Compra Ventas'!$E$2:$E$2700,'Compra Ventas'!$A$2:$A$2700,CM$4,'Compra Ventas'!$B$2:$B$2700,$B149,'Compra Ventas'!$C$2:$C$2700,CM$5)</f>
        <v>-1830783.9900595329</v>
      </c>
      <c r="CN149" s="13">
        <f>SUMIFS('Compra Ventas'!$E$2:$E$2700,'Compra Ventas'!$A$2:$A$2700,CN$4,'Compra Ventas'!$B$2:$B$2700,$B149,'Compra Ventas'!$C$2:$C$2700,CN$5)</f>
        <v>-1796201.9638938121</v>
      </c>
      <c r="CO149" s="13">
        <f>SUMIFS('Compra Ventas'!$E$2:$E$2700,'Compra Ventas'!$A$2:$A$2700,CO$4,'Compra Ventas'!$B$2:$B$2700,$B149,'Compra Ventas'!$C$2:$C$2700,CO$5)</f>
        <v>-1824558.929803255</v>
      </c>
      <c r="CP149" s="13">
        <f>SUMIFS('Compra Ventas'!$E$2:$E$2700,'Compra Ventas'!$A$2:$A$2700,CP$4,'Compra Ventas'!$B$2:$B$2700,$B149,'Compra Ventas'!$C$2:$C$2700,CP$5)</f>
        <v>-1717156.9730499575</v>
      </c>
      <c r="CQ149" s="13">
        <f>SUMIFS('Compra Ventas'!$E$2:$E$2700,'Compra Ventas'!$A$2:$A$2700,CQ$4,'Compra Ventas'!$B$2:$B$2700,$B149,'Compra Ventas'!$C$2:$C$2700,CQ$5)</f>
        <v>-1708294.1912794465</v>
      </c>
      <c r="CR149" s="13">
        <f>SUMIFS('Compra Ventas'!$E$2:$E$2700,'Compra Ventas'!$A$2:$A$2700,CR$4,'Compra Ventas'!$B$2:$B$2700,$B149,'Compra Ventas'!$C$2:$C$2700,CR$5)</f>
        <v>-1402824.424980402</v>
      </c>
      <c r="CS149" s="13">
        <f>SUMIFS('Compra Ventas'!$E$2:$E$2700,'Compra Ventas'!$A$2:$A$2700,CS$4,'Compra Ventas'!$B$2:$B$2700,$B149,'Compra Ventas'!$C$2:$C$2700,CS$5)</f>
        <v>-1182675.822345892</v>
      </c>
      <c r="CT149" s="13">
        <f>SUMIFS('Compra Ventas'!$E$2:$E$2700,'Compra Ventas'!$A$2:$A$2700,CT$4,'Compra Ventas'!$B$2:$B$2700,$B149,'Compra Ventas'!$C$2:$C$2700,CT$5)</f>
        <v>-1168239.9252394394</v>
      </c>
      <c r="CU149" s="13">
        <f>SUMIFS('Compra Ventas'!$E$2:$E$2700,'Compra Ventas'!$A$2:$A$2700,CU$4,'Compra Ventas'!$B$2:$B$2700,$B149,'Compra Ventas'!$C$2:$C$2700,CU$5)</f>
        <v>-1118508.8933269451</v>
      </c>
      <c r="CV149" s="14">
        <f>SUMIFS('Compra Ventas'!$E$2:$E$2700,'Compra Ventas'!$A$2:$A$2700,CV$4,'Compra Ventas'!$B$2:$B$2700,$B149,'Compra Ventas'!$C$2:$C$2700,CV$5)</f>
        <v>-1225580.8371525765</v>
      </c>
      <c r="CW149" s="12">
        <f>SUMIFS('Compra Ventas'!$E$2:$E$2700,'Compra Ventas'!$A$2:$A$2700,CW$4,'Compra Ventas'!$B$2:$B$2700,$B149,'Compra Ventas'!$C$2:$C$2700,CW$5)</f>
        <v>-1580438.851566982</v>
      </c>
      <c r="CX149" s="13">
        <f>SUMIFS('Compra Ventas'!$E$2:$E$2700,'Compra Ventas'!$A$2:$A$2700,CX$4,'Compra Ventas'!$B$2:$B$2700,$B149,'Compra Ventas'!$C$2:$C$2700,CX$5)</f>
        <v>-1561595.6495333032</v>
      </c>
      <c r="CY149" s="13">
        <f>SUMIFS('Compra Ventas'!$E$2:$E$2700,'Compra Ventas'!$A$2:$A$2700,CY$4,'Compra Ventas'!$B$2:$B$2700,$B149,'Compra Ventas'!$C$2:$C$2700,CY$5)</f>
        <v>-1828261.6274366933</v>
      </c>
      <c r="CZ149" s="13">
        <f>SUMIFS('Compra Ventas'!$E$2:$E$2700,'Compra Ventas'!$A$2:$A$2700,CZ$4,'Compra Ventas'!$B$2:$B$2700,$B149,'Compra Ventas'!$C$2:$C$2700,CZ$5)</f>
        <v>-1785688.4953831718</v>
      </c>
      <c r="DA149" s="13">
        <f>SUMIFS('Compra Ventas'!$E$2:$E$2700,'Compra Ventas'!$A$2:$A$2700,DA$4,'Compra Ventas'!$B$2:$B$2700,$B149,'Compra Ventas'!$C$2:$C$2700,DA$5)</f>
        <v>-1843344.391538386</v>
      </c>
      <c r="DB149" s="13">
        <f>SUMIFS('Compra Ventas'!$E$2:$E$2700,'Compra Ventas'!$A$2:$A$2700,DB$4,'Compra Ventas'!$B$2:$B$2700,$B149,'Compra Ventas'!$C$2:$C$2700,DB$5)</f>
        <v>-1764035.4695396547</v>
      </c>
      <c r="DC149" s="13">
        <f>SUMIFS('Compra Ventas'!$E$2:$E$2700,'Compra Ventas'!$A$2:$A$2700,DC$4,'Compra Ventas'!$B$2:$B$2700,$B149,'Compra Ventas'!$C$2:$C$2700,DC$5)</f>
        <v>-1781900.7136567875</v>
      </c>
      <c r="DD149" s="13">
        <f>SUMIFS('Compra Ventas'!$E$2:$E$2700,'Compra Ventas'!$A$2:$A$2700,DD$4,'Compra Ventas'!$B$2:$B$2700,$B149,'Compra Ventas'!$C$2:$C$2700,DD$5)</f>
        <v>-1475977.3677451694</v>
      </c>
      <c r="DE149" s="13">
        <f>SUMIFS('Compra Ventas'!$E$2:$E$2700,'Compra Ventas'!$A$2:$A$2700,DE$4,'Compra Ventas'!$B$2:$B$2700,$B149,'Compra Ventas'!$C$2:$C$2700,DE$5)</f>
        <v>-1213338.8471905566</v>
      </c>
      <c r="DF149" s="13">
        <f>SUMIFS('Compra Ventas'!$E$2:$E$2700,'Compra Ventas'!$A$2:$A$2700,DF$4,'Compra Ventas'!$B$2:$B$2700,$B149,'Compra Ventas'!$C$2:$C$2700,DF$5)</f>
        <v>-1236002.9945939796</v>
      </c>
      <c r="DG149" s="13">
        <f>SUMIFS('Compra Ventas'!$E$2:$E$2700,'Compra Ventas'!$A$2:$A$2700,DG$4,'Compra Ventas'!$B$2:$B$2700,$B149,'Compra Ventas'!$C$2:$C$2700,DG$5)</f>
        <v>-1165880.2664045882</v>
      </c>
      <c r="DH149" s="14">
        <f>SUMIFS('Compra Ventas'!$E$2:$E$2700,'Compra Ventas'!$A$2:$A$2700,DH$4,'Compra Ventas'!$B$2:$B$2700,$B149,'Compra Ventas'!$C$2:$C$2700,DH$5)</f>
        <v>-1254012.2402739718</v>
      </c>
      <c r="DI149" s="84"/>
      <c r="DJ149" s="98">
        <f>SUMIFS('Ajuste Ciclado'!D$5:D$47,'Ajuste Ciclado'!$C$5:$C$47,Balance!DJ$4,'Ajuste Ciclado'!$B$5:$B$47,Balance!$B149)</f>
        <v>0</v>
      </c>
      <c r="DK149" s="99">
        <f>SUMIFS('Ajuste Ciclado'!E$5:E$47,'Ajuste Ciclado'!$C$5:$C$47,Balance!DK$4,'Ajuste Ciclado'!$B$5:$B$47,Balance!$B149)</f>
        <v>0</v>
      </c>
      <c r="DL149" s="99">
        <f>SUMIFS('Ajuste Ciclado'!F$5:F$47,'Ajuste Ciclado'!$C$5:$C$47,Balance!DL$4,'Ajuste Ciclado'!$B$5:$B$47,Balance!$B149)</f>
        <v>0</v>
      </c>
      <c r="DM149" s="99">
        <f>SUMIFS('Ajuste Ciclado'!G$5:G$47,'Ajuste Ciclado'!$C$5:$C$47,Balance!DM$4,'Ajuste Ciclado'!$B$5:$B$47,Balance!$B149)</f>
        <v>0</v>
      </c>
      <c r="DN149" s="99">
        <f>SUMIFS('Ajuste Ciclado'!H$5:H$47,'Ajuste Ciclado'!$C$5:$C$47,Balance!DN$4,'Ajuste Ciclado'!$B$5:$B$47,Balance!$B149)</f>
        <v>0</v>
      </c>
      <c r="DO149" s="99">
        <f>SUMIFS('Ajuste Ciclado'!I$5:I$47,'Ajuste Ciclado'!$C$5:$C$47,Balance!DO$4,'Ajuste Ciclado'!$B$5:$B$47,Balance!$B149)</f>
        <v>0</v>
      </c>
      <c r="DP149" s="99">
        <f>SUMIFS('Ajuste Ciclado'!J$5:J$47,'Ajuste Ciclado'!$C$5:$C$47,Balance!DP$4,'Ajuste Ciclado'!$B$5:$B$47,Balance!$B149)</f>
        <v>0</v>
      </c>
      <c r="DQ149" s="99">
        <f>SUMIFS('Ajuste Ciclado'!K$5:K$47,'Ajuste Ciclado'!$C$5:$C$47,Balance!DQ$4,'Ajuste Ciclado'!$B$5:$B$47,Balance!$B149)</f>
        <v>0</v>
      </c>
      <c r="DR149" s="99">
        <f>SUMIFS('Ajuste Ciclado'!L$5:L$47,'Ajuste Ciclado'!$C$5:$C$47,Balance!DR$4,'Ajuste Ciclado'!$B$5:$B$47,Balance!$B149)</f>
        <v>0</v>
      </c>
      <c r="DS149" s="99">
        <f>SUMIFS('Ajuste Ciclado'!M$5:M$47,'Ajuste Ciclado'!$C$5:$C$47,Balance!DS$4,'Ajuste Ciclado'!$B$5:$B$47,Balance!$B149)</f>
        <v>0</v>
      </c>
      <c r="DT149" s="99">
        <f>SUMIFS('Ajuste Ciclado'!N$5:N$47,'Ajuste Ciclado'!$C$5:$C$47,Balance!DT$4,'Ajuste Ciclado'!$B$5:$B$47,Balance!$B149)</f>
        <v>0</v>
      </c>
      <c r="DU149" s="100">
        <f>SUMIFS('Ajuste Ciclado'!O$5:O$47,'Ajuste Ciclado'!$C$5:$C$47,Balance!DU$4,'Ajuste Ciclado'!$B$5:$B$47,Balance!$B149)</f>
        <v>0</v>
      </c>
      <c r="DV149" s="98">
        <f>SUMIFS('Ajuste Ciclado'!D$5:D$47,'Ajuste Ciclado'!$C$5:$C$47,Balance!DV$4,'Ajuste Ciclado'!$B$5:$B$47,Balance!$B149)</f>
        <v>0</v>
      </c>
      <c r="DW149" s="99">
        <f>SUMIFS('Ajuste Ciclado'!E$5:E$47,'Ajuste Ciclado'!$C$5:$C$47,Balance!DW$4,'Ajuste Ciclado'!$B$5:$B$47,Balance!$B149)</f>
        <v>0</v>
      </c>
      <c r="DX149" s="99">
        <f>SUMIFS('Ajuste Ciclado'!F$5:F$47,'Ajuste Ciclado'!$C$5:$C$47,Balance!DX$4,'Ajuste Ciclado'!$B$5:$B$47,Balance!$B149)</f>
        <v>0</v>
      </c>
      <c r="DY149" s="99">
        <f>SUMIFS('Ajuste Ciclado'!G$5:G$47,'Ajuste Ciclado'!$C$5:$C$47,Balance!DY$4,'Ajuste Ciclado'!$B$5:$B$47,Balance!$B149)</f>
        <v>0</v>
      </c>
      <c r="DZ149" s="99">
        <f>SUMIFS('Ajuste Ciclado'!H$5:H$47,'Ajuste Ciclado'!$C$5:$C$47,Balance!DZ$4,'Ajuste Ciclado'!$B$5:$B$47,Balance!$B149)</f>
        <v>0</v>
      </c>
      <c r="EA149" s="99">
        <f>SUMIFS('Ajuste Ciclado'!I$5:I$47,'Ajuste Ciclado'!$C$5:$C$47,Balance!EA$4,'Ajuste Ciclado'!$B$5:$B$47,Balance!$B149)</f>
        <v>0</v>
      </c>
      <c r="EB149" s="99">
        <f>SUMIFS('Ajuste Ciclado'!J$5:J$47,'Ajuste Ciclado'!$C$5:$C$47,Balance!EB$4,'Ajuste Ciclado'!$B$5:$B$47,Balance!$B149)</f>
        <v>0</v>
      </c>
      <c r="EC149" s="99">
        <f>SUMIFS('Ajuste Ciclado'!K$5:K$47,'Ajuste Ciclado'!$C$5:$C$47,Balance!EC$4,'Ajuste Ciclado'!$B$5:$B$47,Balance!$B149)</f>
        <v>0</v>
      </c>
      <c r="ED149" s="99">
        <f>SUMIFS('Ajuste Ciclado'!L$5:L$47,'Ajuste Ciclado'!$C$5:$C$47,Balance!ED$4,'Ajuste Ciclado'!$B$5:$B$47,Balance!$B149)</f>
        <v>0</v>
      </c>
      <c r="EE149" s="99">
        <f>SUMIFS('Ajuste Ciclado'!M$5:M$47,'Ajuste Ciclado'!$C$5:$C$47,Balance!EE$4,'Ajuste Ciclado'!$B$5:$B$47,Balance!$B149)</f>
        <v>0</v>
      </c>
      <c r="EF149" s="99">
        <f>SUMIFS('Ajuste Ciclado'!N$5:N$47,'Ajuste Ciclado'!$C$5:$C$47,Balance!EF$4,'Ajuste Ciclado'!$B$5:$B$47,Balance!$B149)</f>
        <v>0</v>
      </c>
      <c r="EG149" s="100">
        <f>SUMIFS('Ajuste Ciclado'!O$5:O$47,'Ajuste Ciclado'!$C$5:$C$47,Balance!EG$4,'Ajuste Ciclado'!$B$5:$B$47,Balance!$B149)</f>
        <v>0</v>
      </c>
      <c r="EH149" s="98">
        <f>SUMIFS('Ajuste Ciclado'!D$5:D$47,'Ajuste Ciclado'!$C$5:$C$47,Balance!EH$4,'Ajuste Ciclado'!$B$5:$B$47,Balance!$B149)</f>
        <v>0</v>
      </c>
      <c r="EI149" s="99">
        <f>SUMIFS('Ajuste Ciclado'!E$5:E$47,'Ajuste Ciclado'!$C$5:$C$47,Balance!EI$4,'Ajuste Ciclado'!$B$5:$B$47,Balance!$B149)</f>
        <v>0</v>
      </c>
      <c r="EJ149" s="99">
        <f>SUMIFS('Ajuste Ciclado'!F$5:F$47,'Ajuste Ciclado'!$C$5:$C$47,Balance!EJ$4,'Ajuste Ciclado'!$B$5:$B$47,Balance!$B149)</f>
        <v>0</v>
      </c>
      <c r="EK149" s="99">
        <f>SUMIFS('Ajuste Ciclado'!G$5:G$47,'Ajuste Ciclado'!$C$5:$C$47,Balance!EK$4,'Ajuste Ciclado'!$B$5:$B$47,Balance!$B149)</f>
        <v>0</v>
      </c>
      <c r="EL149" s="99">
        <f>SUMIFS('Ajuste Ciclado'!H$5:H$47,'Ajuste Ciclado'!$C$5:$C$47,Balance!EL$4,'Ajuste Ciclado'!$B$5:$B$47,Balance!$B149)</f>
        <v>0</v>
      </c>
      <c r="EM149" s="99">
        <f>SUMIFS('Ajuste Ciclado'!I$5:I$47,'Ajuste Ciclado'!$C$5:$C$47,Balance!EM$4,'Ajuste Ciclado'!$B$5:$B$47,Balance!$B149)</f>
        <v>0</v>
      </c>
      <c r="EN149" s="99">
        <f>SUMIFS('Ajuste Ciclado'!J$5:J$47,'Ajuste Ciclado'!$C$5:$C$47,Balance!EN$4,'Ajuste Ciclado'!$B$5:$B$47,Balance!$B149)</f>
        <v>0</v>
      </c>
      <c r="EO149" s="99">
        <f>SUMIFS('Ajuste Ciclado'!K$5:K$47,'Ajuste Ciclado'!$C$5:$C$47,Balance!EO$4,'Ajuste Ciclado'!$B$5:$B$47,Balance!$B149)</f>
        <v>0</v>
      </c>
      <c r="EP149" s="99">
        <f>SUMIFS('Ajuste Ciclado'!L$5:L$47,'Ajuste Ciclado'!$C$5:$C$47,Balance!EP$4,'Ajuste Ciclado'!$B$5:$B$47,Balance!$B149)</f>
        <v>0</v>
      </c>
      <c r="EQ149" s="99">
        <f>SUMIFS('Ajuste Ciclado'!M$5:M$47,'Ajuste Ciclado'!$C$5:$C$47,Balance!EQ$4,'Ajuste Ciclado'!$B$5:$B$47,Balance!$B149)</f>
        <v>0</v>
      </c>
      <c r="ER149" s="99">
        <f>SUMIFS('Ajuste Ciclado'!N$5:N$47,'Ajuste Ciclado'!$C$5:$C$47,Balance!ER$4,'Ajuste Ciclado'!$B$5:$B$47,Balance!$B149)</f>
        <v>0</v>
      </c>
      <c r="ES149" s="100">
        <f>SUMIFS('Ajuste Ciclado'!O$5:O$47,'Ajuste Ciclado'!$C$5:$C$47,Balance!ES$4,'Ajuste Ciclado'!$B$5:$B$47,Balance!$B149)</f>
        <v>0</v>
      </c>
      <c r="ET149" s="84"/>
      <c r="EU149" s="12">
        <f t="shared" si="279"/>
        <v>-412531.91575807962</v>
      </c>
      <c r="EV149" s="13">
        <f t="shared" si="244"/>
        <v>-236353.480469028</v>
      </c>
      <c r="EW149" s="13">
        <f t="shared" si="245"/>
        <v>-246301.38713222765</v>
      </c>
      <c r="EX149" s="13">
        <f t="shared" si="246"/>
        <v>-544005.71587232989</v>
      </c>
      <c r="EY149" s="13">
        <f t="shared" si="247"/>
        <v>0</v>
      </c>
      <c r="EZ149" s="13">
        <f t="shared" si="248"/>
        <v>-155167.21954117995</v>
      </c>
      <c r="FA149" s="13">
        <f t="shared" si="249"/>
        <v>-795338.74015313142</v>
      </c>
      <c r="FB149" s="13">
        <f t="shared" si="250"/>
        <v>-494564.37263295276</v>
      </c>
      <c r="FC149" s="13">
        <f t="shared" si="251"/>
        <v>-333048.06899182533</v>
      </c>
      <c r="FD149" s="13">
        <f t="shared" si="252"/>
        <v>-316282.12292510795</v>
      </c>
      <c r="FE149" s="13">
        <f t="shared" si="253"/>
        <v>-187392.65106741351</v>
      </c>
      <c r="FF149" s="14">
        <f t="shared" si="254"/>
        <v>-62942.47001724015</v>
      </c>
      <c r="FG149" s="12">
        <f t="shared" si="255"/>
        <v>-412865.64381603501</v>
      </c>
      <c r="FH149" s="13">
        <f t="shared" si="256"/>
        <v>-237503.01334344689</v>
      </c>
      <c r="FI149" s="13">
        <f t="shared" si="257"/>
        <v>-247595.01316804881</v>
      </c>
      <c r="FJ149" s="13">
        <f t="shared" si="258"/>
        <v>-559671.13449026411</v>
      </c>
      <c r="FK149" s="13">
        <f t="shared" si="259"/>
        <v>0</v>
      </c>
      <c r="FL149" s="13">
        <f t="shared" si="260"/>
        <v>-155764.84400618053</v>
      </c>
      <c r="FM149" s="13">
        <f t="shared" si="261"/>
        <v>-822314.04457447492</v>
      </c>
      <c r="FN149" s="13">
        <f t="shared" si="262"/>
        <v>-493564.38460969913</v>
      </c>
      <c r="FO149" s="13">
        <f t="shared" si="263"/>
        <v>-335969.25683091173</v>
      </c>
      <c r="FP149" s="13">
        <f t="shared" si="264"/>
        <v>-333326.1622064613</v>
      </c>
      <c r="FQ149" s="13">
        <f t="shared" si="265"/>
        <v>-207085.73912356037</v>
      </c>
      <c r="FR149" s="14">
        <f t="shared" si="266"/>
        <v>-70469.75714310864</v>
      </c>
      <c r="FS149" s="12">
        <f t="shared" si="267"/>
        <v>-412972.14751687297</v>
      </c>
      <c r="FT149" s="13">
        <f t="shared" si="268"/>
        <v>-237532.35492372117</v>
      </c>
      <c r="FU149" s="13">
        <f t="shared" si="269"/>
        <v>-246939.09530684818</v>
      </c>
      <c r="FV149" s="13">
        <f t="shared" si="270"/>
        <v>-556247.06863012887</v>
      </c>
      <c r="FW149" s="13">
        <f t="shared" si="271"/>
        <v>0</v>
      </c>
      <c r="FX149" s="13">
        <f t="shared" si="272"/>
        <v>-161762.01935069566</v>
      </c>
      <c r="FY149" s="13">
        <f t="shared" si="273"/>
        <v>-866045.6410661207</v>
      </c>
      <c r="FZ149" s="13">
        <f t="shared" si="274"/>
        <v>-525107.99357787648</v>
      </c>
      <c r="GA149" s="13">
        <f t="shared" si="275"/>
        <v>-349616.13830862124</v>
      </c>
      <c r="GB149" s="13">
        <f t="shared" si="276"/>
        <v>-373821.47330082755</v>
      </c>
      <c r="GC149" s="13">
        <f t="shared" si="277"/>
        <v>-232069.9633130756</v>
      </c>
      <c r="GD149" s="14">
        <f t="shared" si="278"/>
        <v>-76652.67131713382</v>
      </c>
      <c r="GE149" s="84"/>
      <c r="GF149" s="12">
        <f t="shared" si="280"/>
        <v>-3783928.1445605159</v>
      </c>
      <c r="GG149" s="13">
        <f t="shared" si="280"/>
        <v>-3876128.9933121917</v>
      </c>
      <c r="GH149" s="14">
        <f t="shared" si="280"/>
        <v>-4038766.5666119233</v>
      </c>
      <c r="GI149" s="6">
        <f t="shared" si="281"/>
        <v>3</v>
      </c>
      <c r="GJ149" s="12">
        <f t="shared" si="282"/>
        <v>-1833908.8286584141</v>
      </c>
      <c r="GK149" s="13">
        <f t="shared" si="283"/>
        <v>-1875549.5636744383</v>
      </c>
      <c r="GL149" s="14">
        <f t="shared" si="284"/>
        <v>-1947400.7032741262</v>
      </c>
      <c r="GM149" s="84"/>
      <c r="GN149" s="66">
        <f t="shared" si="285"/>
        <v>-1947400.7032741262</v>
      </c>
      <c r="GO149" s="84"/>
      <c r="GP149" s="63" t="str" cm="1">
        <f t="array" ref="GP149">INDEX($GF$4:$GH$4,1,GI149)</f>
        <v>Sample 6</v>
      </c>
      <c r="GQ149" s="12">
        <f t="shared" si="188"/>
        <v>-795338.74015313142</v>
      </c>
      <c r="GR149" s="13">
        <f t="shared" si="188"/>
        <v>-544005.71587232989</v>
      </c>
      <c r="GS149" s="14">
        <f t="shared" si="188"/>
        <v>-494564.37263295276</v>
      </c>
      <c r="GT149" s="12">
        <f t="shared" si="189"/>
        <v>-822314.04457447492</v>
      </c>
      <c r="GU149" s="13">
        <f t="shared" si="189"/>
        <v>-559671.13449026411</v>
      </c>
      <c r="GV149" s="14">
        <f t="shared" si="189"/>
        <v>-493564.38460969913</v>
      </c>
      <c r="GW149" s="12">
        <f t="shared" si="190"/>
        <v>-866045.6410661207</v>
      </c>
      <c r="GX149" s="13">
        <f t="shared" si="190"/>
        <v>-556247.06863012887</v>
      </c>
      <c r="GY149" s="14">
        <f t="shared" si="190"/>
        <v>-525107.99357787648</v>
      </c>
      <c r="GZ149" s="84" t="str">
        <f t="shared" si="194"/>
        <v>Sample 6</v>
      </c>
      <c r="HA149" s="12">
        <f t="shared" si="286"/>
        <v>-866045.6410661207</v>
      </c>
      <c r="HB149" s="13">
        <f t="shared" si="286"/>
        <v>-556247.06863012887</v>
      </c>
      <c r="HC149" s="14">
        <f t="shared" si="286"/>
        <v>-525107.99357787648</v>
      </c>
      <c r="HD149" s="6">
        <f t="shared" si="195"/>
        <v>-1947400.7032741262</v>
      </c>
      <c r="HE149" s="84" t="str">
        <f t="shared" si="196"/>
        <v>Ok</v>
      </c>
    </row>
    <row r="150" spans="2:213" hidden="1" x14ac:dyDescent="0.3">
      <c r="B150" s="84" t="s">
        <v>318</v>
      </c>
      <c r="C150" s="12">
        <f>SUMIFS(Inyecciones!$E$2:$E$14185,Inyecciones!$A$2:$A$14185,Balance!C$4,Inyecciones!$B$2:$B$14185,Balance!$B150,Inyecciones!$C$2:$C$14185,Balance!C$5)</f>
        <v>0</v>
      </c>
      <c r="D150" s="13">
        <f>SUMIFS(Inyecciones!$E$2:$E$14185,Inyecciones!$A$2:$A$14185,Balance!D$4,Inyecciones!$B$2:$B$14185,Balance!$B150,Inyecciones!$C$2:$C$14185,Balance!D$5)</f>
        <v>0</v>
      </c>
      <c r="E150" s="13">
        <f>SUMIFS(Inyecciones!$E$2:$E$14185,Inyecciones!$A$2:$A$14185,Balance!E$4,Inyecciones!$B$2:$B$14185,Balance!$B150,Inyecciones!$C$2:$C$14185,Balance!E$5)</f>
        <v>0</v>
      </c>
      <c r="F150" s="13">
        <f>SUMIFS(Inyecciones!$E$2:$E$14185,Inyecciones!$A$2:$A$14185,Balance!F$4,Inyecciones!$B$2:$B$14185,Balance!$B150,Inyecciones!$C$2:$C$14185,Balance!F$5)</f>
        <v>0</v>
      </c>
      <c r="G150" s="13">
        <f>SUMIFS(Inyecciones!$E$2:$E$14185,Inyecciones!$A$2:$A$14185,Balance!G$4,Inyecciones!$B$2:$B$14185,Balance!$B150,Inyecciones!$C$2:$C$14185,Balance!G$5)</f>
        <v>0</v>
      </c>
      <c r="H150" s="13">
        <f>SUMIFS(Inyecciones!$E$2:$E$14185,Inyecciones!$A$2:$A$14185,Balance!H$4,Inyecciones!$B$2:$B$14185,Balance!$B150,Inyecciones!$C$2:$C$14185,Balance!H$5)</f>
        <v>0</v>
      </c>
      <c r="I150" s="13">
        <f>SUMIFS(Inyecciones!$E$2:$E$14185,Inyecciones!$A$2:$A$14185,Balance!I$4,Inyecciones!$B$2:$B$14185,Balance!$B150,Inyecciones!$C$2:$C$14185,Balance!I$5)</f>
        <v>0</v>
      </c>
      <c r="J150" s="13">
        <f>SUMIFS(Inyecciones!$E$2:$E$14185,Inyecciones!$A$2:$A$14185,Balance!J$4,Inyecciones!$B$2:$B$14185,Balance!$B150,Inyecciones!$C$2:$C$14185,Balance!J$5)</f>
        <v>0</v>
      </c>
      <c r="K150" s="13">
        <f>SUMIFS(Inyecciones!$E$2:$E$14185,Inyecciones!$A$2:$A$14185,Balance!K$4,Inyecciones!$B$2:$B$14185,Balance!$B150,Inyecciones!$C$2:$C$14185,Balance!K$5)</f>
        <v>0</v>
      </c>
      <c r="L150" s="13">
        <f>SUMIFS(Inyecciones!$E$2:$E$14185,Inyecciones!$A$2:$A$14185,Balance!L$4,Inyecciones!$B$2:$B$14185,Balance!$B150,Inyecciones!$C$2:$C$14185,Balance!L$5)</f>
        <v>0</v>
      </c>
      <c r="M150" s="13">
        <f>SUMIFS(Inyecciones!$E$2:$E$14185,Inyecciones!$A$2:$A$14185,Balance!M$4,Inyecciones!$B$2:$B$14185,Balance!$B150,Inyecciones!$C$2:$C$14185,Balance!M$5)</f>
        <v>0</v>
      </c>
      <c r="N150" s="14">
        <f>SUMIFS(Inyecciones!$E$2:$E$14185,Inyecciones!$A$2:$A$14185,Balance!N$4,Inyecciones!$B$2:$B$14185,Balance!$B150,Inyecciones!$C$2:$C$14185,Balance!N$5)</f>
        <v>0</v>
      </c>
      <c r="O150" s="12">
        <f>SUMIFS(Inyecciones!$E$2:$E$14185,Inyecciones!$A$2:$A$14185,Balance!O$4,Inyecciones!$B$2:$B$14185,Balance!$B150,Inyecciones!$C$2:$C$14185,Balance!O$5)</f>
        <v>0</v>
      </c>
      <c r="P150" s="13">
        <f>SUMIFS(Inyecciones!$E$2:$E$14185,Inyecciones!$A$2:$A$14185,Balance!P$4,Inyecciones!$B$2:$B$14185,Balance!$B150,Inyecciones!$C$2:$C$14185,Balance!P$5)</f>
        <v>0</v>
      </c>
      <c r="Q150" s="13">
        <f>SUMIFS(Inyecciones!$E$2:$E$14185,Inyecciones!$A$2:$A$14185,Balance!Q$4,Inyecciones!$B$2:$B$14185,Balance!$B150,Inyecciones!$C$2:$C$14185,Balance!Q$5)</f>
        <v>0</v>
      </c>
      <c r="R150" s="13">
        <f>SUMIFS(Inyecciones!$E$2:$E$14185,Inyecciones!$A$2:$A$14185,Balance!R$4,Inyecciones!$B$2:$B$14185,Balance!$B150,Inyecciones!$C$2:$C$14185,Balance!R$5)</f>
        <v>0</v>
      </c>
      <c r="S150" s="13">
        <f>SUMIFS(Inyecciones!$E$2:$E$14185,Inyecciones!$A$2:$A$14185,Balance!S$4,Inyecciones!$B$2:$B$14185,Balance!$B150,Inyecciones!$C$2:$C$14185,Balance!S$5)</f>
        <v>0</v>
      </c>
      <c r="T150" s="13">
        <f>SUMIFS(Inyecciones!$E$2:$E$14185,Inyecciones!$A$2:$A$14185,Balance!T$4,Inyecciones!$B$2:$B$14185,Balance!$B150,Inyecciones!$C$2:$C$14185,Balance!T$5)</f>
        <v>0</v>
      </c>
      <c r="U150" s="13">
        <f>SUMIFS(Inyecciones!$E$2:$E$14185,Inyecciones!$A$2:$A$14185,Balance!U$4,Inyecciones!$B$2:$B$14185,Balance!$B150,Inyecciones!$C$2:$C$14185,Balance!U$5)</f>
        <v>0</v>
      </c>
      <c r="V150" s="13">
        <f>SUMIFS(Inyecciones!$E$2:$E$14185,Inyecciones!$A$2:$A$14185,Balance!V$4,Inyecciones!$B$2:$B$14185,Balance!$B150,Inyecciones!$C$2:$C$14185,Balance!V$5)</f>
        <v>0</v>
      </c>
      <c r="W150" s="13">
        <f>SUMIFS(Inyecciones!$E$2:$E$14185,Inyecciones!$A$2:$A$14185,Balance!W$4,Inyecciones!$B$2:$B$14185,Balance!$B150,Inyecciones!$C$2:$C$14185,Balance!W$5)</f>
        <v>0</v>
      </c>
      <c r="X150" s="13">
        <f>SUMIFS(Inyecciones!$E$2:$E$14185,Inyecciones!$A$2:$A$14185,Balance!X$4,Inyecciones!$B$2:$B$14185,Balance!$B150,Inyecciones!$C$2:$C$14185,Balance!X$5)</f>
        <v>0</v>
      </c>
      <c r="Y150" s="13">
        <f>SUMIFS(Inyecciones!$E$2:$E$14185,Inyecciones!$A$2:$A$14185,Balance!Y$4,Inyecciones!$B$2:$B$14185,Balance!$B150,Inyecciones!$C$2:$C$14185,Balance!Y$5)</f>
        <v>0</v>
      </c>
      <c r="Z150" s="14">
        <f>SUMIFS(Inyecciones!$E$2:$E$14185,Inyecciones!$A$2:$A$14185,Balance!Z$4,Inyecciones!$B$2:$B$14185,Balance!$B150,Inyecciones!$C$2:$C$14185,Balance!Z$5)</f>
        <v>0</v>
      </c>
      <c r="AA150" s="12">
        <f>SUMIFS(Inyecciones!$E$2:$E$14185,Inyecciones!$A$2:$A$14185,Balance!AA$4,Inyecciones!$B$2:$B$14185,Balance!$B150,Inyecciones!$C$2:$C$14185,Balance!AA$5)</f>
        <v>0</v>
      </c>
      <c r="AB150" s="13">
        <f>SUMIFS(Inyecciones!$E$2:$E$14185,Inyecciones!$A$2:$A$14185,Balance!AB$4,Inyecciones!$B$2:$B$14185,Balance!$B150,Inyecciones!$C$2:$C$14185,Balance!AB$5)</f>
        <v>0</v>
      </c>
      <c r="AC150" s="13">
        <f>SUMIFS(Inyecciones!$E$2:$E$14185,Inyecciones!$A$2:$A$14185,Balance!AC$4,Inyecciones!$B$2:$B$14185,Balance!$B150,Inyecciones!$C$2:$C$14185,Balance!AC$5)</f>
        <v>0</v>
      </c>
      <c r="AD150" s="13">
        <f>SUMIFS(Inyecciones!$E$2:$E$14185,Inyecciones!$A$2:$A$14185,Balance!AD$4,Inyecciones!$B$2:$B$14185,Balance!$B150,Inyecciones!$C$2:$C$14185,Balance!AD$5)</f>
        <v>0</v>
      </c>
      <c r="AE150" s="13">
        <f>SUMIFS(Inyecciones!$E$2:$E$14185,Inyecciones!$A$2:$A$14185,Balance!AE$4,Inyecciones!$B$2:$B$14185,Balance!$B150,Inyecciones!$C$2:$C$14185,Balance!AE$5)</f>
        <v>0</v>
      </c>
      <c r="AF150" s="13">
        <f>SUMIFS(Inyecciones!$E$2:$E$14185,Inyecciones!$A$2:$A$14185,Balance!AF$4,Inyecciones!$B$2:$B$14185,Balance!$B150,Inyecciones!$C$2:$C$14185,Balance!AF$5)</f>
        <v>0</v>
      </c>
      <c r="AG150" s="13">
        <f>SUMIFS(Inyecciones!$E$2:$E$14185,Inyecciones!$A$2:$A$14185,Balance!AG$4,Inyecciones!$B$2:$B$14185,Balance!$B150,Inyecciones!$C$2:$C$14185,Balance!AG$5)</f>
        <v>0</v>
      </c>
      <c r="AH150" s="13">
        <f>SUMIFS(Inyecciones!$E$2:$E$14185,Inyecciones!$A$2:$A$14185,Balance!AH$4,Inyecciones!$B$2:$B$14185,Balance!$B150,Inyecciones!$C$2:$C$14185,Balance!AH$5)</f>
        <v>0</v>
      </c>
      <c r="AI150" s="13">
        <f>SUMIFS(Inyecciones!$E$2:$E$14185,Inyecciones!$A$2:$A$14185,Balance!AI$4,Inyecciones!$B$2:$B$14185,Balance!$B150,Inyecciones!$C$2:$C$14185,Balance!AI$5)</f>
        <v>0</v>
      </c>
      <c r="AJ150" s="13">
        <f>SUMIFS(Inyecciones!$E$2:$E$14185,Inyecciones!$A$2:$A$14185,Balance!AJ$4,Inyecciones!$B$2:$B$14185,Balance!$B150,Inyecciones!$C$2:$C$14185,Balance!AJ$5)</f>
        <v>0</v>
      </c>
      <c r="AK150" s="13">
        <f>SUMIFS(Inyecciones!$E$2:$E$14185,Inyecciones!$A$2:$A$14185,Balance!AK$4,Inyecciones!$B$2:$B$14185,Balance!$B150,Inyecciones!$C$2:$C$14185,Balance!AK$5)</f>
        <v>0</v>
      </c>
      <c r="AL150" s="14">
        <f>SUMIFS(Inyecciones!$E$2:$E$14185,Inyecciones!$A$2:$A$14185,Balance!AL$4,Inyecciones!$B$2:$B$14185,Balance!$B150,Inyecciones!$C$2:$C$14185,Balance!AL$5)</f>
        <v>0</v>
      </c>
      <c r="AM150" s="13"/>
      <c r="AN150" s="12">
        <f>SUMIFS('Retiro Mensual'!$E$2:$E$2629,'Retiro Mensual'!$A$2:$A$2629,AN$4,'Retiro Mensual'!$B$2:$B$2629,$B150,'Retiro Mensual'!$C$2:$C$2629,AN$5)</f>
        <v>0</v>
      </c>
      <c r="AO150" s="13">
        <f>SUMIFS('Retiro Mensual'!$E$2:$E$2629,'Retiro Mensual'!$A$2:$A$2629,AO$4,'Retiro Mensual'!$B$2:$B$2629,$B150,'Retiro Mensual'!$C$2:$C$2629,AO$5)</f>
        <v>0</v>
      </c>
      <c r="AP150" s="13">
        <f>SUMIFS('Retiro Mensual'!$E$2:$E$2629,'Retiro Mensual'!$A$2:$A$2629,AP$4,'Retiro Mensual'!$B$2:$B$2629,$B150,'Retiro Mensual'!$C$2:$C$2629,AP$5)</f>
        <v>0</v>
      </c>
      <c r="AQ150" s="13">
        <f>SUMIFS('Retiro Mensual'!$E$2:$E$2629,'Retiro Mensual'!$A$2:$A$2629,AQ$4,'Retiro Mensual'!$B$2:$B$2629,$B150,'Retiro Mensual'!$C$2:$C$2629,AQ$5)</f>
        <v>0</v>
      </c>
      <c r="AR150" s="13">
        <f>SUMIFS('Retiro Mensual'!$E$2:$E$2629,'Retiro Mensual'!$A$2:$A$2629,AR$4,'Retiro Mensual'!$B$2:$B$2629,$B150,'Retiro Mensual'!$C$2:$C$2629,AR$5)</f>
        <v>0</v>
      </c>
      <c r="AS150" s="13">
        <f>SUMIFS('Retiro Mensual'!$E$2:$E$2629,'Retiro Mensual'!$A$2:$A$2629,AS$4,'Retiro Mensual'!$B$2:$B$2629,$B150,'Retiro Mensual'!$C$2:$C$2629,AS$5)</f>
        <v>0</v>
      </c>
      <c r="AT150" s="13">
        <f>SUMIFS('Retiro Mensual'!$E$2:$E$2629,'Retiro Mensual'!$A$2:$A$2629,AT$4,'Retiro Mensual'!$B$2:$B$2629,$B150,'Retiro Mensual'!$C$2:$C$2629,AT$5)</f>
        <v>0</v>
      </c>
      <c r="AU150" s="13">
        <f>SUMIFS('Retiro Mensual'!$E$2:$E$2629,'Retiro Mensual'!$A$2:$A$2629,AU$4,'Retiro Mensual'!$B$2:$B$2629,$B150,'Retiro Mensual'!$C$2:$C$2629,AU$5)</f>
        <v>0</v>
      </c>
      <c r="AV150" s="13">
        <f>SUMIFS('Retiro Mensual'!$E$2:$E$2629,'Retiro Mensual'!$A$2:$A$2629,AV$4,'Retiro Mensual'!$B$2:$B$2629,$B150,'Retiro Mensual'!$C$2:$C$2629,AV$5)</f>
        <v>0</v>
      </c>
      <c r="AW150" s="13">
        <f>SUMIFS('Retiro Mensual'!$E$2:$E$2629,'Retiro Mensual'!$A$2:$A$2629,AW$4,'Retiro Mensual'!$B$2:$B$2629,$B150,'Retiro Mensual'!$C$2:$C$2629,AW$5)</f>
        <v>0</v>
      </c>
      <c r="AX150" s="13">
        <f>SUMIFS('Retiro Mensual'!$E$2:$E$2629,'Retiro Mensual'!$A$2:$A$2629,AX$4,'Retiro Mensual'!$B$2:$B$2629,$B150,'Retiro Mensual'!$C$2:$C$2629,AX$5)</f>
        <v>0</v>
      </c>
      <c r="AY150" s="14">
        <f>SUMIFS('Retiro Mensual'!$E$2:$E$2629,'Retiro Mensual'!$A$2:$A$2629,AY$4,'Retiro Mensual'!$B$2:$B$2629,$B150,'Retiro Mensual'!$C$2:$C$2629,AY$5)</f>
        <v>0</v>
      </c>
      <c r="AZ150" s="12">
        <f>SUMIFS('Retiro Mensual'!$E$2:$E$2629,'Retiro Mensual'!$A$2:$A$2629,AZ$4,'Retiro Mensual'!$B$2:$B$2629,$B150,'Retiro Mensual'!$C$2:$C$2629,AZ$5)</f>
        <v>0</v>
      </c>
      <c r="BA150" s="13">
        <f>SUMIFS('Retiro Mensual'!$E$2:$E$2629,'Retiro Mensual'!$A$2:$A$2629,BA$4,'Retiro Mensual'!$B$2:$B$2629,$B150,'Retiro Mensual'!$C$2:$C$2629,BA$5)</f>
        <v>0</v>
      </c>
      <c r="BB150" s="13">
        <f>SUMIFS('Retiro Mensual'!$E$2:$E$2629,'Retiro Mensual'!$A$2:$A$2629,BB$4,'Retiro Mensual'!$B$2:$B$2629,$B150,'Retiro Mensual'!$C$2:$C$2629,BB$5)</f>
        <v>0</v>
      </c>
      <c r="BC150" s="13">
        <f>SUMIFS('Retiro Mensual'!$E$2:$E$2629,'Retiro Mensual'!$A$2:$A$2629,BC$4,'Retiro Mensual'!$B$2:$B$2629,$B150,'Retiro Mensual'!$C$2:$C$2629,BC$5)</f>
        <v>0</v>
      </c>
      <c r="BD150" s="13">
        <f>SUMIFS('Retiro Mensual'!$E$2:$E$2629,'Retiro Mensual'!$A$2:$A$2629,BD$4,'Retiro Mensual'!$B$2:$B$2629,$B150,'Retiro Mensual'!$C$2:$C$2629,BD$5)</f>
        <v>0</v>
      </c>
      <c r="BE150" s="13">
        <f>SUMIFS('Retiro Mensual'!$E$2:$E$2629,'Retiro Mensual'!$A$2:$A$2629,BE$4,'Retiro Mensual'!$B$2:$B$2629,$B150,'Retiro Mensual'!$C$2:$C$2629,BE$5)</f>
        <v>0</v>
      </c>
      <c r="BF150" s="13">
        <f>SUMIFS('Retiro Mensual'!$E$2:$E$2629,'Retiro Mensual'!$A$2:$A$2629,BF$4,'Retiro Mensual'!$B$2:$B$2629,$B150,'Retiro Mensual'!$C$2:$C$2629,BF$5)</f>
        <v>0</v>
      </c>
      <c r="BG150" s="13">
        <f>SUMIFS('Retiro Mensual'!$E$2:$E$2629,'Retiro Mensual'!$A$2:$A$2629,BG$4,'Retiro Mensual'!$B$2:$B$2629,$B150,'Retiro Mensual'!$C$2:$C$2629,BG$5)</f>
        <v>0</v>
      </c>
      <c r="BH150" s="13">
        <f>SUMIFS('Retiro Mensual'!$E$2:$E$2629,'Retiro Mensual'!$A$2:$A$2629,BH$4,'Retiro Mensual'!$B$2:$B$2629,$B150,'Retiro Mensual'!$C$2:$C$2629,BH$5)</f>
        <v>0</v>
      </c>
      <c r="BI150" s="13">
        <f>SUMIFS('Retiro Mensual'!$E$2:$E$2629,'Retiro Mensual'!$A$2:$A$2629,BI$4,'Retiro Mensual'!$B$2:$B$2629,$B150,'Retiro Mensual'!$C$2:$C$2629,BI$5)</f>
        <v>0</v>
      </c>
      <c r="BJ150" s="13">
        <f>SUMIFS('Retiro Mensual'!$E$2:$E$2629,'Retiro Mensual'!$A$2:$A$2629,BJ$4,'Retiro Mensual'!$B$2:$B$2629,$B150,'Retiro Mensual'!$C$2:$C$2629,BJ$5)</f>
        <v>0</v>
      </c>
      <c r="BK150" s="14">
        <f>SUMIFS('Retiro Mensual'!$E$2:$E$2629,'Retiro Mensual'!$A$2:$A$2629,BK$4,'Retiro Mensual'!$B$2:$B$2629,$B150,'Retiro Mensual'!$C$2:$C$2629,BK$5)</f>
        <v>0</v>
      </c>
      <c r="BL150" s="12">
        <f>SUMIFS('Retiro Mensual'!$E$2:$E$2629,'Retiro Mensual'!$A$2:$A$2629,BL$4,'Retiro Mensual'!$B$2:$B$2629,$B150,'Retiro Mensual'!$C$2:$C$2629,BL$5)</f>
        <v>0</v>
      </c>
      <c r="BM150" s="13">
        <f>SUMIFS('Retiro Mensual'!$E$2:$E$2629,'Retiro Mensual'!$A$2:$A$2629,BM$4,'Retiro Mensual'!$B$2:$B$2629,$B150,'Retiro Mensual'!$C$2:$C$2629,BM$5)</f>
        <v>0</v>
      </c>
      <c r="BN150" s="13">
        <f>SUMIFS('Retiro Mensual'!$E$2:$E$2629,'Retiro Mensual'!$A$2:$A$2629,BN$4,'Retiro Mensual'!$B$2:$B$2629,$B150,'Retiro Mensual'!$C$2:$C$2629,BN$5)</f>
        <v>0</v>
      </c>
      <c r="BO150" s="13">
        <f>SUMIFS('Retiro Mensual'!$E$2:$E$2629,'Retiro Mensual'!$A$2:$A$2629,BO$4,'Retiro Mensual'!$B$2:$B$2629,$B150,'Retiro Mensual'!$C$2:$C$2629,BO$5)</f>
        <v>0</v>
      </c>
      <c r="BP150" s="13">
        <f>SUMIFS('Retiro Mensual'!$E$2:$E$2629,'Retiro Mensual'!$A$2:$A$2629,BP$4,'Retiro Mensual'!$B$2:$B$2629,$B150,'Retiro Mensual'!$C$2:$C$2629,BP$5)</f>
        <v>0</v>
      </c>
      <c r="BQ150" s="13">
        <f>SUMIFS('Retiro Mensual'!$E$2:$E$2629,'Retiro Mensual'!$A$2:$A$2629,BQ$4,'Retiro Mensual'!$B$2:$B$2629,$B150,'Retiro Mensual'!$C$2:$C$2629,BQ$5)</f>
        <v>0</v>
      </c>
      <c r="BR150" s="13">
        <f>SUMIFS('Retiro Mensual'!$E$2:$E$2629,'Retiro Mensual'!$A$2:$A$2629,BR$4,'Retiro Mensual'!$B$2:$B$2629,$B150,'Retiro Mensual'!$C$2:$C$2629,BR$5)</f>
        <v>0</v>
      </c>
      <c r="BS150" s="13">
        <f>SUMIFS('Retiro Mensual'!$E$2:$E$2629,'Retiro Mensual'!$A$2:$A$2629,BS$4,'Retiro Mensual'!$B$2:$B$2629,$B150,'Retiro Mensual'!$C$2:$C$2629,BS$5)</f>
        <v>0</v>
      </c>
      <c r="BT150" s="13">
        <f>SUMIFS('Retiro Mensual'!$E$2:$E$2629,'Retiro Mensual'!$A$2:$A$2629,BT$4,'Retiro Mensual'!$B$2:$B$2629,$B150,'Retiro Mensual'!$C$2:$C$2629,BT$5)</f>
        <v>0</v>
      </c>
      <c r="BU150" s="13">
        <f>SUMIFS('Retiro Mensual'!$E$2:$E$2629,'Retiro Mensual'!$A$2:$A$2629,BU$4,'Retiro Mensual'!$B$2:$B$2629,$B150,'Retiro Mensual'!$C$2:$C$2629,BU$5)</f>
        <v>0</v>
      </c>
      <c r="BV150" s="13">
        <f>SUMIFS('Retiro Mensual'!$E$2:$E$2629,'Retiro Mensual'!$A$2:$A$2629,BV$4,'Retiro Mensual'!$B$2:$B$2629,$B150,'Retiro Mensual'!$C$2:$C$2629,BV$5)</f>
        <v>0</v>
      </c>
      <c r="BW150" s="14">
        <f>SUMIFS('Retiro Mensual'!$E$2:$E$2629,'Retiro Mensual'!$A$2:$A$2629,BW$4,'Retiro Mensual'!$B$2:$B$2629,$B150,'Retiro Mensual'!$C$2:$C$2629,BW$5)</f>
        <v>0</v>
      </c>
      <c r="BX150" s="13"/>
      <c r="BY150" s="12">
        <f>SUMIFS('Compra Ventas'!$E$2:$E$2700,'Compra Ventas'!$A$2:$A$2700,BY$4,'Compra Ventas'!$B$2:$B$2700,$B150,'Compra Ventas'!$C$2:$C$2700,BY$5)</f>
        <v>0</v>
      </c>
      <c r="BZ150" s="13">
        <f>SUMIFS('Compra Ventas'!$E$2:$E$2700,'Compra Ventas'!$A$2:$A$2700,BZ$4,'Compra Ventas'!$B$2:$B$2700,$B150,'Compra Ventas'!$C$2:$C$2700,BZ$5)</f>
        <v>0</v>
      </c>
      <c r="CA150" s="13">
        <f>SUMIFS('Compra Ventas'!$E$2:$E$2700,'Compra Ventas'!$A$2:$A$2700,CA$4,'Compra Ventas'!$B$2:$B$2700,$B150,'Compra Ventas'!$C$2:$C$2700,CA$5)</f>
        <v>0</v>
      </c>
      <c r="CB150" s="13">
        <f>SUMIFS('Compra Ventas'!$E$2:$E$2700,'Compra Ventas'!$A$2:$A$2700,CB$4,'Compra Ventas'!$B$2:$B$2700,$B150,'Compra Ventas'!$C$2:$C$2700,CB$5)</f>
        <v>0</v>
      </c>
      <c r="CC150" s="13">
        <f>SUMIFS('Compra Ventas'!$E$2:$E$2700,'Compra Ventas'!$A$2:$A$2700,CC$4,'Compra Ventas'!$B$2:$B$2700,$B150,'Compra Ventas'!$C$2:$C$2700,CC$5)</f>
        <v>0</v>
      </c>
      <c r="CD150" s="13">
        <f>SUMIFS('Compra Ventas'!$E$2:$E$2700,'Compra Ventas'!$A$2:$A$2700,CD$4,'Compra Ventas'!$B$2:$B$2700,$B150,'Compra Ventas'!$C$2:$C$2700,CD$5)</f>
        <v>0</v>
      </c>
      <c r="CE150" s="13">
        <f>SUMIFS('Compra Ventas'!$E$2:$E$2700,'Compra Ventas'!$A$2:$A$2700,CE$4,'Compra Ventas'!$B$2:$B$2700,$B150,'Compra Ventas'!$C$2:$C$2700,CE$5)</f>
        <v>0</v>
      </c>
      <c r="CF150" s="13">
        <f>SUMIFS('Compra Ventas'!$E$2:$E$2700,'Compra Ventas'!$A$2:$A$2700,CF$4,'Compra Ventas'!$B$2:$B$2700,$B150,'Compra Ventas'!$C$2:$C$2700,CF$5)</f>
        <v>0</v>
      </c>
      <c r="CG150" s="13">
        <f>SUMIFS('Compra Ventas'!$E$2:$E$2700,'Compra Ventas'!$A$2:$A$2700,CG$4,'Compra Ventas'!$B$2:$B$2700,$B150,'Compra Ventas'!$C$2:$C$2700,CG$5)</f>
        <v>0</v>
      </c>
      <c r="CH150" s="13">
        <f>SUMIFS('Compra Ventas'!$E$2:$E$2700,'Compra Ventas'!$A$2:$A$2700,CH$4,'Compra Ventas'!$B$2:$B$2700,$B150,'Compra Ventas'!$C$2:$C$2700,CH$5)</f>
        <v>0</v>
      </c>
      <c r="CI150" s="13">
        <f>SUMIFS('Compra Ventas'!$E$2:$E$2700,'Compra Ventas'!$A$2:$A$2700,CI$4,'Compra Ventas'!$B$2:$B$2700,$B150,'Compra Ventas'!$C$2:$C$2700,CI$5)</f>
        <v>0</v>
      </c>
      <c r="CJ150" s="14">
        <f>SUMIFS('Compra Ventas'!$E$2:$E$2700,'Compra Ventas'!$A$2:$A$2700,CJ$4,'Compra Ventas'!$B$2:$B$2700,$B150,'Compra Ventas'!$C$2:$C$2700,CJ$5)</f>
        <v>0</v>
      </c>
      <c r="CK150" s="12">
        <f>SUMIFS('Compra Ventas'!$E$2:$E$2700,'Compra Ventas'!$A$2:$A$2700,CK$4,'Compra Ventas'!$B$2:$B$2700,$B150,'Compra Ventas'!$C$2:$C$2700,CK$5)</f>
        <v>0</v>
      </c>
      <c r="CL150" s="13">
        <f>SUMIFS('Compra Ventas'!$E$2:$E$2700,'Compra Ventas'!$A$2:$A$2700,CL$4,'Compra Ventas'!$B$2:$B$2700,$B150,'Compra Ventas'!$C$2:$C$2700,CL$5)</f>
        <v>0</v>
      </c>
      <c r="CM150" s="13">
        <f>SUMIFS('Compra Ventas'!$E$2:$E$2700,'Compra Ventas'!$A$2:$A$2700,CM$4,'Compra Ventas'!$B$2:$B$2700,$B150,'Compra Ventas'!$C$2:$C$2700,CM$5)</f>
        <v>0</v>
      </c>
      <c r="CN150" s="13">
        <f>SUMIFS('Compra Ventas'!$E$2:$E$2700,'Compra Ventas'!$A$2:$A$2700,CN$4,'Compra Ventas'!$B$2:$B$2700,$B150,'Compra Ventas'!$C$2:$C$2700,CN$5)</f>
        <v>0</v>
      </c>
      <c r="CO150" s="13">
        <f>SUMIFS('Compra Ventas'!$E$2:$E$2700,'Compra Ventas'!$A$2:$A$2700,CO$4,'Compra Ventas'!$B$2:$B$2700,$B150,'Compra Ventas'!$C$2:$C$2700,CO$5)</f>
        <v>0</v>
      </c>
      <c r="CP150" s="13">
        <f>SUMIFS('Compra Ventas'!$E$2:$E$2700,'Compra Ventas'!$A$2:$A$2700,CP$4,'Compra Ventas'!$B$2:$B$2700,$B150,'Compra Ventas'!$C$2:$C$2700,CP$5)</f>
        <v>0</v>
      </c>
      <c r="CQ150" s="13">
        <f>SUMIFS('Compra Ventas'!$E$2:$E$2700,'Compra Ventas'!$A$2:$A$2700,CQ$4,'Compra Ventas'!$B$2:$B$2700,$B150,'Compra Ventas'!$C$2:$C$2700,CQ$5)</f>
        <v>0</v>
      </c>
      <c r="CR150" s="13">
        <f>SUMIFS('Compra Ventas'!$E$2:$E$2700,'Compra Ventas'!$A$2:$A$2700,CR$4,'Compra Ventas'!$B$2:$B$2700,$B150,'Compra Ventas'!$C$2:$C$2700,CR$5)</f>
        <v>0</v>
      </c>
      <c r="CS150" s="13">
        <f>SUMIFS('Compra Ventas'!$E$2:$E$2700,'Compra Ventas'!$A$2:$A$2700,CS$4,'Compra Ventas'!$B$2:$B$2700,$B150,'Compra Ventas'!$C$2:$C$2700,CS$5)</f>
        <v>0</v>
      </c>
      <c r="CT150" s="13">
        <f>SUMIFS('Compra Ventas'!$E$2:$E$2700,'Compra Ventas'!$A$2:$A$2700,CT$4,'Compra Ventas'!$B$2:$B$2700,$B150,'Compra Ventas'!$C$2:$C$2700,CT$5)</f>
        <v>0</v>
      </c>
      <c r="CU150" s="13">
        <f>SUMIFS('Compra Ventas'!$E$2:$E$2700,'Compra Ventas'!$A$2:$A$2700,CU$4,'Compra Ventas'!$B$2:$B$2700,$B150,'Compra Ventas'!$C$2:$C$2700,CU$5)</f>
        <v>0</v>
      </c>
      <c r="CV150" s="14">
        <f>SUMIFS('Compra Ventas'!$E$2:$E$2700,'Compra Ventas'!$A$2:$A$2700,CV$4,'Compra Ventas'!$B$2:$B$2700,$B150,'Compra Ventas'!$C$2:$C$2700,CV$5)</f>
        <v>0</v>
      </c>
      <c r="CW150" s="12">
        <f>SUMIFS('Compra Ventas'!$E$2:$E$2700,'Compra Ventas'!$A$2:$A$2700,CW$4,'Compra Ventas'!$B$2:$B$2700,$B150,'Compra Ventas'!$C$2:$C$2700,CW$5)</f>
        <v>0</v>
      </c>
      <c r="CX150" s="13">
        <f>SUMIFS('Compra Ventas'!$E$2:$E$2700,'Compra Ventas'!$A$2:$A$2700,CX$4,'Compra Ventas'!$B$2:$B$2700,$B150,'Compra Ventas'!$C$2:$C$2700,CX$5)</f>
        <v>0</v>
      </c>
      <c r="CY150" s="13">
        <f>SUMIFS('Compra Ventas'!$E$2:$E$2700,'Compra Ventas'!$A$2:$A$2700,CY$4,'Compra Ventas'!$B$2:$B$2700,$B150,'Compra Ventas'!$C$2:$C$2700,CY$5)</f>
        <v>0</v>
      </c>
      <c r="CZ150" s="13">
        <f>SUMIFS('Compra Ventas'!$E$2:$E$2700,'Compra Ventas'!$A$2:$A$2700,CZ$4,'Compra Ventas'!$B$2:$B$2700,$B150,'Compra Ventas'!$C$2:$C$2700,CZ$5)</f>
        <v>0</v>
      </c>
      <c r="DA150" s="13">
        <f>SUMIFS('Compra Ventas'!$E$2:$E$2700,'Compra Ventas'!$A$2:$A$2700,DA$4,'Compra Ventas'!$B$2:$B$2700,$B150,'Compra Ventas'!$C$2:$C$2700,DA$5)</f>
        <v>0</v>
      </c>
      <c r="DB150" s="13">
        <f>SUMIFS('Compra Ventas'!$E$2:$E$2700,'Compra Ventas'!$A$2:$A$2700,DB$4,'Compra Ventas'!$B$2:$B$2700,$B150,'Compra Ventas'!$C$2:$C$2700,DB$5)</f>
        <v>0</v>
      </c>
      <c r="DC150" s="13">
        <f>SUMIFS('Compra Ventas'!$E$2:$E$2700,'Compra Ventas'!$A$2:$A$2700,DC$4,'Compra Ventas'!$B$2:$B$2700,$B150,'Compra Ventas'!$C$2:$C$2700,DC$5)</f>
        <v>0</v>
      </c>
      <c r="DD150" s="13">
        <f>SUMIFS('Compra Ventas'!$E$2:$E$2700,'Compra Ventas'!$A$2:$A$2700,DD$4,'Compra Ventas'!$B$2:$B$2700,$B150,'Compra Ventas'!$C$2:$C$2700,DD$5)</f>
        <v>0</v>
      </c>
      <c r="DE150" s="13">
        <f>SUMIFS('Compra Ventas'!$E$2:$E$2700,'Compra Ventas'!$A$2:$A$2700,DE$4,'Compra Ventas'!$B$2:$B$2700,$B150,'Compra Ventas'!$C$2:$C$2700,DE$5)</f>
        <v>0</v>
      </c>
      <c r="DF150" s="13">
        <f>SUMIFS('Compra Ventas'!$E$2:$E$2700,'Compra Ventas'!$A$2:$A$2700,DF$4,'Compra Ventas'!$B$2:$B$2700,$B150,'Compra Ventas'!$C$2:$C$2700,DF$5)</f>
        <v>0</v>
      </c>
      <c r="DG150" s="13">
        <f>SUMIFS('Compra Ventas'!$E$2:$E$2700,'Compra Ventas'!$A$2:$A$2700,DG$4,'Compra Ventas'!$B$2:$B$2700,$B150,'Compra Ventas'!$C$2:$C$2700,DG$5)</f>
        <v>0</v>
      </c>
      <c r="DH150" s="14">
        <f>SUMIFS('Compra Ventas'!$E$2:$E$2700,'Compra Ventas'!$A$2:$A$2700,DH$4,'Compra Ventas'!$B$2:$B$2700,$B150,'Compra Ventas'!$C$2:$C$2700,DH$5)</f>
        <v>0</v>
      </c>
      <c r="DI150" s="84"/>
      <c r="DJ150" s="98">
        <f>SUMIFS('Ajuste Ciclado'!D$5:D$47,'Ajuste Ciclado'!$C$5:$C$47,Balance!DJ$4,'Ajuste Ciclado'!$B$5:$B$47,Balance!$B150)</f>
        <v>0</v>
      </c>
      <c r="DK150" s="99">
        <f>SUMIFS('Ajuste Ciclado'!E$5:E$47,'Ajuste Ciclado'!$C$5:$C$47,Balance!DK$4,'Ajuste Ciclado'!$B$5:$B$47,Balance!$B150)</f>
        <v>0</v>
      </c>
      <c r="DL150" s="99">
        <f>SUMIFS('Ajuste Ciclado'!F$5:F$47,'Ajuste Ciclado'!$C$5:$C$47,Balance!DL$4,'Ajuste Ciclado'!$B$5:$B$47,Balance!$B150)</f>
        <v>0</v>
      </c>
      <c r="DM150" s="99">
        <f>SUMIFS('Ajuste Ciclado'!G$5:G$47,'Ajuste Ciclado'!$C$5:$C$47,Balance!DM$4,'Ajuste Ciclado'!$B$5:$B$47,Balance!$B150)</f>
        <v>0</v>
      </c>
      <c r="DN150" s="99">
        <f>SUMIFS('Ajuste Ciclado'!H$5:H$47,'Ajuste Ciclado'!$C$5:$C$47,Balance!DN$4,'Ajuste Ciclado'!$B$5:$B$47,Balance!$B150)</f>
        <v>0</v>
      </c>
      <c r="DO150" s="99">
        <f>SUMIFS('Ajuste Ciclado'!I$5:I$47,'Ajuste Ciclado'!$C$5:$C$47,Balance!DO$4,'Ajuste Ciclado'!$B$5:$B$47,Balance!$B150)</f>
        <v>0</v>
      </c>
      <c r="DP150" s="99">
        <f>SUMIFS('Ajuste Ciclado'!J$5:J$47,'Ajuste Ciclado'!$C$5:$C$47,Balance!DP$4,'Ajuste Ciclado'!$B$5:$B$47,Balance!$B150)</f>
        <v>0</v>
      </c>
      <c r="DQ150" s="99">
        <f>SUMIFS('Ajuste Ciclado'!K$5:K$47,'Ajuste Ciclado'!$C$5:$C$47,Balance!DQ$4,'Ajuste Ciclado'!$B$5:$B$47,Balance!$B150)</f>
        <v>0</v>
      </c>
      <c r="DR150" s="99">
        <f>SUMIFS('Ajuste Ciclado'!L$5:L$47,'Ajuste Ciclado'!$C$5:$C$47,Balance!DR$4,'Ajuste Ciclado'!$B$5:$B$47,Balance!$B150)</f>
        <v>0</v>
      </c>
      <c r="DS150" s="99">
        <f>SUMIFS('Ajuste Ciclado'!M$5:M$47,'Ajuste Ciclado'!$C$5:$C$47,Balance!DS$4,'Ajuste Ciclado'!$B$5:$B$47,Balance!$B150)</f>
        <v>0</v>
      </c>
      <c r="DT150" s="99">
        <f>SUMIFS('Ajuste Ciclado'!N$5:N$47,'Ajuste Ciclado'!$C$5:$C$47,Balance!DT$4,'Ajuste Ciclado'!$B$5:$B$47,Balance!$B150)</f>
        <v>0</v>
      </c>
      <c r="DU150" s="100">
        <f>SUMIFS('Ajuste Ciclado'!O$5:O$47,'Ajuste Ciclado'!$C$5:$C$47,Balance!DU$4,'Ajuste Ciclado'!$B$5:$B$47,Balance!$B150)</f>
        <v>0</v>
      </c>
      <c r="DV150" s="98">
        <f>SUMIFS('Ajuste Ciclado'!D$5:D$47,'Ajuste Ciclado'!$C$5:$C$47,Balance!DV$4,'Ajuste Ciclado'!$B$5:$B$47,Balance!$B150)</f>
        <v>0</v>
      </c>
      <c r="DW150" s="99">
        <f>SUMIFS('Ajuste Ciclado'!E$5:E$47,'Ajuste Ciclado'!$C$5:$C$47,Balance!DW$4,'Ajuste Ciclado'!$B$5:$B$47,Balance!$B150)</f>
        <v>0</v>
      </c>
      <c r="DX150" s="99">
        <f>SUMIFS('Ajuste Ciclado'!F$5:F$47,'Ajuste Ciclado'!$C$5:$C$47,Balance!DX$4,'Ajuste Ciclado'!$B$5:$B$47,Balance!$B150)</f>
        <v>0</v>
      </c>
      <c r="DY150" s="99">
        <f>SUMIFS('Ajuste Ciclado'!G$5:G$47,'Ajuste Ciclado'!$C$5:$C$47,Balance!DY$4,'Ajuste Ciclado'!$B$5:$B$47,Balance!$B150)</f>
        <v>0</v>
      </c>
      <c r="DZ150" s="99">
        <f>SUMIFS('Ajuste Ciclado'!H$5:H$47,'Ajuste Ciclado'!$C$5:$C$47,Balance!DZ$4,'Ajuste Ciclado'!$B$5:$B$47,Balance!$B150)</f>
        <v>0</v>
      </c>
      <c r="EA150" s="99">
        <f>SUMIFS('Ajuste Ciclado'!I$5:I$47,'Ajuste Ciclado'!$C$5:$C$47,Balance!EA$4,'Ajuste Ciclado'!$B$5:$B$47,Balance!$B150)</f>
        <v>0</v>
      </c>
      <c r="EB150" s="99">
        <f>SUMIFS('Ajuste Ciclado'!J$5:J$47,'Ajuste Ciclado'!$C$5:$C$47,Balance!EB$4,'Ajuste Ciclado'!$B$5:$B$47,Balance!$B150)</f>
        <v>0</v>
      </c>
      <c r="EC150" s="99">
        <f>SUMIFS('Ajuste Ciclado'!K$5:K$47,'Ajuste Ciclado'!$C$5:$C$47,Balance!EC$4,'Ajuste Ciclado'!$B$5:$B$47,Balance!$B150)</f>
        <v>0</v>
      </c>
      <c r="ED150" s="99">
        <f>SUMIFS('Ajuste Ciclado'!L$5:L$47,'Ajuste Ciclado'!$C$5:$C$47,Balance!ED$4,'Ajuste Ciclado'!$B$5:$B$47,Balance!$B150)</f>
        <v>0</v>
      </c>
      <c r="EE150" s="99">
        <f>SUMIFS('Ajuste Ciclado'!M$5:M$47,'Ajuste Ciclado'!$C$5:$C$47,Balance!EE$4,'Ajuste Ciclado'!$B$5:$B$47,Balance!$B150)</f>
        <v>0</v>
      </c>
      <c r="EF150" s="99">
        <f>SUMIFS('Ajuste Ciclado'!N$5:N$47,'Ajuste Ciclado'!$C$5:$C$47,Balance!EF$4,'Ajuste Ciclado'!$B$5:$B$47,Balance!$B150)</f>
        <v>0</v>
      </c>
      <c r="EG150" s="100">
        <f>SUMIFS('Ajuste Ciclado'!O$5:O$47,'Ajuste Ciclado'!$C$5:$C$47,Balance!EG$4,'Ajuste Ciclado'!$B$5:$B$47,Balance!$B150)</f>
        <v>0</v>
      </c>
      <c r="EH150" s="98">
        <f>SUMIFS('Ajuste Ciclado'!D$5:D$47,'Ajuste Ciclado'!$C$5:$C$47,Balance!EH$4,'Ajuste Ciclado'!$B$5:$B$47,Balance!$B150)</f>
        <v>0</v>
      </c>
      <c r="EI150" s="99">
        <f>SUMIFS('Ajuste Ciclado'!E$5:E$47,'Ajuste Ciclado'!$C$5:$C$47,Balance!EI$4,'Ajuste Ciclado'!$B$5:$B$47,Balance!$B150)</f>
        <v>0</v>
      </c>
      <c r="EJ150" s="99">
        <f>SUMIFS('Ajuste Ciclado'!F$5:F$47,'Ajuste Ciclado'!$C$5:$C$47,Balance!EJ$4,'Ajuste Ciclado'!$B$5:$B$47,Balance!$B150)</f>
        <v>0</v>
      </c>
      <c r="EK150" s="99">
        <f>SUMIFS('Ajuste Ciclado'!G$5:G$47,'Ajuste Ciclado'!$C$5:$C$47,Balance!EK$4,'Ajuste Ciclado'!$B$5:$B$47,Balance!$B150)</f>
        <v>0</v>
      </c>
      <c r="EL150" s="99">
        <f>SUMIFS('Ajuste Ciclado'!H$5:H$47,'Ajuste Ciclado'!$C$5:$C$47,Balance!EL$4,'Ajuste Ciclado'!$B$5:$B$47,Balance!$B150)</f>
        <v>0</v>
      </c>
      <c r="EM150" s="99">
        <f>SUMIFS('Ajuste Ciclado'!I$5:I$47,'Ajuste Ciclado'!$C$5:$C$47,Balance!EM$4,'Ajuste Ciclado'!$B$5:$B$47,Balance!$B150)</f>
        <v>0</v>
      </c>
      <c r="EN150" s="99">
        <f>SUMIFS('Ajuste Ciclado'!J$5:J$47,'Ajuste Ciclado'!$C$5:$C$47,Balance!EN$4,'Ajuste Ciclado'!$B$5:$B$47,Balance!$B150)</f>
        <v>0</v>
      </c>
      <c r="EO150" s="99">
        <f>SUMIFS('Ajuste Ciclado'!K$5:K$47,'Ajuste Ciclado'!$C$5:$C$47,Balance!EO$4,'Ajuste Ciclado'!$B$5:$B$47,Balance!$B150)</f>
        <v>0</v>
      </c>
      <c r="EP150" s="99">
        <f>SUMIFS('Ajuste Ciclado'!L$5:L$47,'Ajuste Ciclado'!$C$5:$C$47,Balance!EP$4,'Ajuste Ciclado'!$B$5:$B$47,Balance!$B150)</f>
        <v>0</v>
      </c>
      <c r="EQ150" s="99">
        <f>SUMIFS('Ajuste Ciclado'!M$5:M$47,'Ajuste Ciclado'!$C$5:$C$47,Balance!EQ$4,'Ajuste Ciclado'!$B$5:$B$47,Balance!$B150)</f>
        <v>0</v>
      </c>
      <c r="ER150" s="99">
        <f>SUMIFS('Ajuste Ciclado'!N$5:N$47,'Ajuste Ciclado'!$C$5:$C$47,Balance!ER$4,'Ajuste Ciclado'!$B$5:$B$47,Balance!$B150)</f>
        <v>0</v>
      </c>
      <c r="ES150" s="100">
        <f>SUMIFS('Ajuste Ciclado'!O$5:O$47,'Ajuste Ciclado'!$C$5:$C$47,Balance!ES$4,'Ajuste Ciclado'!$B$5:$B$47,Balance!$B150)</f>
        <v>0</v>
      </c>
      <c r="ET150" s="84"/>
      <c r="EU150" s="12">
        <f t="shared" si="279"/>
        <v>0</v>
      </c>
      <c r="EV150" s="13">
        <f t="shared" si="244"/>
        <v>0</v>
      </c>
      <c r="EW150" s="13">
        <f t="shared" si="245"/>
        <v>0</v>
      </c>
      <c r="EX150" s="13">
        <f t="shared" si="246"/>
        <v>0</v>
      </c>
      <c r="EY150" s="13">
        <f t="shared" si="247"/>
        <v>0</v>
      </c>
      <c r="EZ150" s="13">
        <f t="shared" si="248"/>
        <v>0</v>
      </c>
      <c r="FA150" s="13">
        <f t="shared" si="249"/>
        <v>0</v>
      </c>
      <c r="FB150" s="13">
        <f t="shared" si="250"/>
        <v>0</v>
      </c>
      <c r="FC150" s="13">
        <f t="shared" si="251"/>
        <v>0</v>
      </c>
      <c r="FD150" s="13">
        <f t="shared" si="252"/>
        <v>0</v>
      </c>
      <c r="FE150" s="13">
        <f t="shared" si="253"/>
        <v>0</v>
      </c>
      <c r="FF150" s="14">
        <f t="shared" si="254"/>
        <v>0</v>
      </c>
      <c r="FG150" s="12">
        <f t="shared" si="255"/>
        <v>0</v>
      </c>
      <c r="FH150" s="13">
        <f t="shared" si="256"/>
        <v>0</v>
      </c>
      <c r="FI150" s="13">
        <f t="shared" si="257"/>
        <v>0</v>
      </c>
      <c r="FJ150" s="13">
        <f t="shared" si="258"/>
        <v>0</v>
      </c>
      <c r="FK150" s="13">
        <f t="shared" si="259"/>
        <v>0</v>
      </c>
      <c r="FL150" s="13">
        <f t="shared" si="260"/>
        <v>0</v>
      </c>
      <c r="FM150" s="13">
        <f t="shared" si="261"/>
        <v>0</v>
      </c>
      <c r="FN150" s="13">
        <f t="shared" si="262"/>
        <v>0</v>
      </c>
      <c r="FO150" s="13">
        <f t="shared" si="263"/>
        <v>0</v>
      </c>
      <c r="FP150" s="13">
        <f t="shared" si="264"/>
        <v>0</v>
      </c>
      <c r="FQ150" s="13">
        <f t="shared" si="265"/>
        <v>0</v>
      </c>
      <c r="FR150" s="14">
        <f t="shared" si="266"/>
        <v>0</v>
      </c>
      <c r="FS150" s="12">
        <f t="shared" si="267"/>
        <v>0</v>
      </c>
      <c r="FT150" s="13">
        <f t="shared" si="268"/>
        <v>0</v>
      </c>
      <c r="FU150" s="13">
        <f t="shared" si="269"/>
        <v>0</v>
      </c>
      <c r="FV150" s="13">
        <f t="shared" si="270"/>
        <v>0</v>
      </c>
      <c r="FW150" s="13">
        <f t="shared" si="271"/>
        <v>0</v>
      </c>
      <c r="FX150" s="13">
        <f t="shared" si="272"/>
        <v>0</v>
      </c>
      <c r="FY150" s="13">
        <f t="shared" si="273"/>
        <v>0</v>
      </c>
      <c r="FZ150" s="13">
        <f t="shared" si="274"/>
        <v>0</v>
      </c>
      <c r="GA150" s="13">
        <f t="shared" si="275"/>
        <v>0</v>
      </c>
      <c r="GB150" s="13">
        <f t="shared" si="276"/>
        <v>0</v>
      </c>
      <c r="GC150" s="13">
        <f t="shared" si="277"/>
        <v>0</v>
      </c>
      <c r="GD150" s="14">
        <f t="shared" si="278"/>
        <v>0</v>
      </c>
      <c r="GE150" s="84"/>
      <c r="GF150" s="12">
        <f t="shared" si="280"/>
        <v>0</v>
      </c>
      <c r="GG150" s="13">
        <f t="shared" si="280"/>
        <v>0</v>
      </c>
      <c r="GH150" s="14">
        <f t="shared" si="280"/>
        <v>0</v>
      </c>
      <c r="GI150" s="6">
        <f t="shared" si="281"/>
        <v>1</v>
      </c>
      <c r="GJ150" s="12">
        <f t="shared" si="282"/>
        <v>0</v>
      </c>
      <c r="GK150" s="13">
        <f t="shared" si="283"/>
        <v>0</v>
      </c>
      <c r="GL150" s="14">
        <f t="shared" si="284"/>
        <v>0</v>
      </c>
      <c r="GM150" s="84"/>
      <c r="GN150" s="66">
        <f t="shared" si="285"/>
        <v>0</v>
      </c>
      <c r="GO150" s="84"/>
      <c r="GP150" s="63" t="str" cm="1">
        <f t="array" ref="GP150">INDEX($GF$4:$GH$4,1,GI150)</f>
        <v>Sample 1</v>
      </c>
      <c r="GQ150" s="12">
        <f t="shared" si="188"/>
        <v>0</v>
      </c>
      <c r="GR150" s="13">
        <f t="shared" si="188"/>
        <v>0</v>
      </c>
      <c r="GS150" s="14">
        <f t="shared" si="188"/>
        <v>0</v>
      </c>
      <c r="GT150" s="12">
        <f t="shared" si="189"/>
        <v>0</v>
      </c>
      <c r="GU150" s="13">
        <f t="shared" si="189"/>
        <v>0</v>
      </c>
      <c r="GV150" s="14">
        <f t="shared" si="189"/>
        <v>0</v>
      </c>
      <c r="GW150" s="12">
        <f t="shared" si="190"/>
        <v>0</v>
      </c>
      <c r="GX150" s="13">
        <f t="shared" si="190"/>
        <v>0</v>
      </c>
      <c r="GY150" s="14">
        <f t="shared" si="190"/>
        <v>0</v>
      </c>
      <c r="GZ150" s="84" t="str">
        <f t="shared" si="194"/>
        <v>Sample 1</v>
      </c>
      <c r="HA150" s="12">
        <f t="shared" si="286"/>
        <v>0</v>
      </c>
      <c r="HB150" s="13">
        <f t="shared" si="286"/>
        <v>0</v>
      </c>
      <c r="HC150" s="14">
        <f t="shared" si="286"/>
        <v>0</v>
      </c>
      <c r="HD150" s="6">
        <f t="shared" si="195"/>
        <v>0</v>
      </c>
      <c r="HE150" s="84" t="str">
        <f t="shared" si="196"/>
        <v>Ok</v>
      </c>
    </row>
    <row r="151" spans="2:213" hidden="1" x14ac:dyDescent="0.3">
      <c r="B151" s="84" t="s">
        <v>317</v>
      </c>
      <c r="C151" s="12">
        <f>SUMIFS(Inyecciones!$E$2:$E$14185,Inyecciones!$A$2:$A$14185,Balance!C$4,Inyecciones!$B$2:$B$14185,Balance!$B151,Inyecciones!$C$2:$C$14185,Balance!C$5)</f>
        <v>12516.296253248551</v>
      </c>
      <c r="D151" s="13">
        <f>SUMIFS(Inyecciones!$E$2:$E$14185,Inyecciones!$A$2:$A$14185,Balance!D$4,Inyecciones!$B$2:$B$14185,Balance!$B151,Inyecciones!$C$2:$C$14185,Balance!D$5)</f>
        <v>11001.07500376216</v>
      </c>
      <c r="E151" s="13">
        <f>SUMIFS(Inyecciones!$E$2:$E$14185,Inyecciones!$A$2:$A$14185,Balance!E$4,Inyecciones!$B$2:$B$14185,Balance!$B151,Inyecciones!$C$2:$C$14185,Balance!E$5)</f>
        <v>12846.518235008311</v>
      </c>
      <c r="F151" s="13">
        <f>SUMIFS(Inyecciones!$E$2:$E$14185,Inyecciones!$A$2:$A$14185,Balance!F$4,Inyecciones!$B$2:$B$14185,Balance!$B151,Inyecciones!$C$2:$C$14185,Balance!F$5)</f>
        <v>10153.173084437771</v>
      </c>
      <c r="G151" s="13">
        <f>SUMIFS(Inyecciones!$E$2:$E$14185,Inyecciones!$A$2:$A$14185,Balance!G$4,Inyecciones!$B$2:$B$14185,Balance!$B151,Inyecciones!$C$2:$C$14185,Balance!G$5)</f>
        <v>7287.2228336592807</v>
      </c>
      <c r="H151" s="13">
        <f>SUMIFS(Inyecciones!$E$2:$E$14185,Inyecciones!$A$2:$A$14185,Balance!H$4,Inyecciones!$B$2:$B$14185,Balance!$B151,Inyecciones!$C$2:$C$14185,Balance!H$5)</f>
        <v>6070.4153748222061</v>
      </c>
      <c r="I151" s="13">
        <f>SUMIFS(Inyecciones!$E$2:$E$14185,Inyecciones!$A$2:$A$14185,Balance!I$4,Inyecciones!$B$2:$B$14185,Balance!$B151,Inyecciones!$C$2:$C$14185,Balance!I$5)</f>
        <v>6898.6159146430218</v>
      </c>
      <c r="J151" s="13">
        <f>SUMIFS(Inyecciones!$E$2:$E$14185,Inyecciones!$A$2:$A$14185,Balance!J$4,Inyecciones!$B$2:$B$14185,Balance!$B151,Inyecciones!$C$2:$C$14185,Balance!J$5)</f>
        <v>9133.0319427931554</v>
      </c>
      <c r="K151" s="13">
        <f>SUMIFS(Inyecciones!$E$2:$E$14185,Inyecciones!$A$2:$A$14185,Balance!K$4,Inyecciones!$B$2:$B$14185,Balance!$B151,Inyecciones!$C$2:$C$14185,Balance!K$5)</f>
        <v>8018.3657719864987</v>
      </c>
      <c r="L151" s="13">
        <f>SUMIFS(Inyecciones!$E$2:$E$14185,Inyecciones!$A$2:$A$14185,Balance!L$4,Inyecciones!$B$2:$B$14185,Balance!$B151,Inyecciones!$C$2:$C$14185,Balance!L$5)</f>
        <v>1712.0234608617311</v>
      </c>
      <c r="M151" s="13">
        <f>SUMIFS(Inyecciones!$E$2:$E$14185,Inyecciones!$A$2:$A$14185,Balance!M$4,Inyecciones!$B$2:$B$14185,Balance!$B151,Inyecciones!$C$2:$C$14185,Balance!M$5)</f>
        <v>326.57426660957327</v>
      </c>
      <c r="N151" s="14">
        <f>SUMIFS(Inyecciones!$E$2:$E$14185,Inyecciones!$A$2:$A$14185,Balance!N$4,Inyecciones!$B$2:$B$14185,Balance!$B151,Inyecciones!$C$2:$C$14185,Balance!N$5)</f>
        <v>718.31825660273898</v>
      </c>
      <c r="O151" s="12">
        <f>SUMIFS(Inyecciones!$E$2:$E$14185,Inyecciones!$A$2:$A$14185,Balance!O$4,Inyecciones!$B$2:$B$14185,Balance!$B151,Inyecciones!$C$2:$C$14185,Balance!O$5)</f>
        <v>12540.992297379789</v>
      </c>
      <c r="P151" s="13">
        <f>SUMIFS(Inyecciones!$E$2:$E$14185,Inyecciones!$A$2:$A$14185,Balance!P$4,Inyecciones!$B$2:$B$14185,Balance!$B151,Inyecciones!$C$2:$C$14185,Balance!P$5)</f>
        <v>11057.69388479277</v>
      </c>
      <c r="Q151" s="13">
        <f>SUMIFS(Inyecciones!$E$2:$E$14185,Inyecciones!$A$2:$A$14185,Balance!Q$4,Inyecciones!$B$2:$B$14185,Balance!$B151,Inyecciones!$C$2:$C$14185,Balance!Q$5)</f>
        <v>12973.66376836004</v>
      </c>
      <c r="R151" s="13">
        <f>SUMIFS(Inyecciones!$E$2:$E$14185,Inyecciones!$A$2:$A$14185,Balance!R$4,Inyecciones!$B$2:$B$14185,Balance!$B151,Inyecciones!$C$2:$C$14185,Balance!R$5)</f>
        <v>10751.97893690067</v>
      </c>
      <c r="S151" s="13">
        <f>SUMIFS(Inyecciones!$E$2:$E$14185,Inyecciones!$A$2:$A$14185,Balance!S$4,Inyecciones!$B$2:$B$14185,Balance!$B151,Inyecciones!$C$2:$C$14185,Balance!S$5)</f>
        <v>7175.4616263443122</v>
      </c>
      <c r="T151" s="13">
        <f>SUMIFS(Inyecciones!$E$2:$E$14185,Inyecciones!$A$2:$A$14185,Balance!T$4,Inyecciones!$B$2:$B$14185,Balance!$B151,Inyecciones!$C$2:$C$14185,Balance!T$5)</f>
        <v>6117.5763545784012</v>
      </c>
      <c r="U151" s="13">
        <f>SUMIFS(Inyecciones!$E$2:$E$14185,Inyecciones!$A$2:$A$14185,Balance!U$4,Inyecciones!$B$2:$B$14185,Balance!$B151,Inyecciones!$C$2:$C$14185,Balance!U$5)</f>
        <v>7236.5802601061459</v>
      </c>
      <c r="V151" s="13">
        <f>SUMIFS(Inyecciones!$E$2:$E$14185,Inyecciones!$A$2:$A$14185,Balance!V$4,Inyecciones!$B$2:$B$14185,Balance!$B151,Inyecciones!$C$2:$C$14185,Balance!V$5)</f>
        <v>9192.9559305383918</v>
      </c>
      <c r="W151" s="13">
        <f>SUMIFS(Inyecciones!$E$2:$E$14185,Inyecciones!$A$2:$A$14185,Balance!W$4,Inyecciones!$B$2:$B$14185,Balance!$B151,Inyecciones!$C$2:$C$14185,Balance!W$5)</f>
        <v>8165.4092168363304</v>
      </c>
      <c r="X151" s="13">
        <f>SUMIFS(Inyecciones!$E$2:$E$14185,Inyecciones!$A$2:$A$14185,Balance!X$4,Inyecciones!$B$2:$B$14185,Balance!$B151,Inyecciones!$C$2:$C$14185,Balance!X$5)</f>
        <v>2650.7598812421538</v>
      </c>
      <c r="Y151" s="13">
        <f>SUMIFS(Inyecciones!$E$2:$E$14185,Inyecciones!$A$2:$A$14185,Balance!Y$4,Inyecciones!$B$2:$B$14185,Balance!$B151,Inyecciones!$C$2:$C$14185,Balance!Y$5)</f>
        <v>3448.6723464668148</v>
      </c>
      <c r="Z151" s="14">
        <f>SUMIFS(Inyecciones!$E$2:$E$14185,Inyecciones!$A$2:$A$14185,Balance!Z$4,Inyecciones!$B$2:$B$14185,Balance!$B151,Inyecciones!$C$2:$C$14185,Balance!Z$5)</f>
        <v>4237.8063457322078</v>
      </c>
      <c r="AA151" s="12">
        <f>SUMIFS(Inyecciones!$E$2:$E$14185,Inyecciones!$A$2:$A$14185,Balance!AA$4,Inyecciones!$B$2:$B$14185,Balance!$B151,Inyecciones!$C$2:$C$14185,Balance!AA$5)</f>
        <v>12545.79324949532</v>
      </c>
      <c r="AB151" s="13">
        <f>SUMIFS(Inyecciones!$E$2:$E$14185,Inyecciones!$A$2:$A$14185,Balance!AB$4,Inyecciones!$B$2:$B$14185,Balance!$B151,Inyecciones!$C$2:$C$14185,Balance!AB$5)</f>
        <v>11057.755816552901</v>
      </c>
      <c r="AC151" s="13">
        <f>SUMIFS(Inyecciones!$E$2:$E$14185,Inyecciones!$A$2:$A$14185,Balance!AC$4,Inyecciones!$B$2:$B$14185,Balance!$B151,Inyecciones!$C$2:$C$14185,Balance!AC$5)</f>
        <v>12923.486497306059</v>
      </c>
      <c r="AD151" s="13">
        <f>SUMIFS(Inyecciones!$E$2:$E$14185,Inyecciones!$A$2:$A$14185,Balance!AD$4,Inyecciones!$B$2:$B$14185,Balance!$B151,Inyecciones!$C$2:$C$14185,Balance!AD$5)</f>
        <v>10675.41175877649</v>
      </c>
      <c r="AE151" s="13">
        <f>SUMIFS(Inyecciones!$E$2:$E$14185,Inyecciones!$A$2:$A$14185,Balance!AE$4,Inyecciones!$B$2:$B$14185,Balance!$B151,Inyecciones!$C$2:$C$14185,Balance!AE$5)</f>
        <v>7401.2556904587946</v>
      </c>
      <c r="AF151" s="13">
        <f>SUMIFS(Inyecciones!$E$2:$E$14185,Inyecciones!$A$2:$A$14185,Balance!AF$4,Inyecciones!$B$2:$B$14185,Balance!$B151,Inyecciones!$C$2:$C$14185,Balance!AF$5)</f>
        <v>6491.1233863099324</v>
      </c>
      <c r="AG151" s="13">
        <f>SUMIFS(Inyecciones!$E$2:$E$14185,Inyecciones!$A$2:$A$14185,Balance!AG$4,Inyecciones!$B$2:$B$14185,Balance!$B151,Inyecciones!$C$2:$C$14185,Balance!AG$5)</f>
        <v>7817.3459812496949</v>
      </c>
      <c r="AH151" s="13">
        <f>SUMIFS(Inyecciones!$E$2:$E$14185,Inyecciones!$A$2:$A$14185,Balance!AH$4,Inyecciones!$B$2:$B$14185,Balance!$B151,Inyecciones!$C$2:$C$14185,Balance!AH$5)</f>
        <v>10130.235143377329</v>
      </c>
      <c r="AI151" s="13">
        <f>SUMIFS(Inyecciones!$E$2:$E$14185,Inyecciones!$A$2:$A$14185,Balance!AI$4,Inyecciones!$B$2:$B$14185,Balance!$B151,Inyecciones!$C$2:$C$14185,Balance!AI$5)</f>
        <v>8815.7043573718802</v>
      </c>
      <c r="AJ151" s="13">
        <f>SUMIFS(Inyecciones!$E$2:$E$14185,Inyecciones!$A$2:$A$14185,Balance!AJ$4,Inyecciones!$B$2:$B$14185,Balance!$B151,Inyecciones!$C$2:$C$14185,Balance!AJ$5)</f>
        <v>6186.1219383830949</v>
      </c>
      <c r="AK151" s="13">
        <f>SUMIFS(Inyecciones!$E$2:$E$14185,Inyecciones!$A$2:$A$14185,Balance!AK$4,Inyecciones!$B$2:$B$14185,Balance!$B151,Inyecciones!$C$2:$C$14185,Balance!AK$5)</f>
        <v>7221.728211584672</v>
      </c>
      <c r="AL151" s="14">
        <f>SUMIFS(Inyecciones!$E$2:$E$14185,Inyecciones!$A$2:$A$14185,Balance!AL$4,Inyecciones!$B$2:$B$14185,Balance!$B151,Inyecciones!$C$2:$C$14185,Balance!AL$5)</f>
        <v>7006.5548169831254</v>
      </c>
      <c r="AM151" s="13"/>
      <c r="AN151" s="12">
        <f>SUMIFS('Retiro Mensual'!$E$2:$E$2629,'Retiro Mensual'!$A$2:$A$2629,AN$4,'Retiro Mensual'!$B$2:$B$2629,$B151,'Retiro Mensual'!$C$2:$C$2629,AN$5)</f>
        <v>0</v>
      </c>
      <c r="AO151" s="13">
        <f>SUMIFS('Retiro Mensual'!$E$2:$E$2629,'Retiro Mensual'!$A$2:$A$2629,AO$4,'Retiro Mensual'!$B$2:$B$2629,$B151,'Retiro Mensual'!$C$2:$C$2629,AO$5)</f>
        <v>0</v>
      </c>
      <c r="AP151" s="13">
        <f>SUMIFS('Retiro Mensual'!$E$2:$E$2629,'Retiro Mensual'!$A$2:$A$2629,AP$4,'Retiro Mensual'!$B$2:$B$2629,$B151,'Retiro Mensual'!$C$2:$C$2629,AP$5)</f>
        <v>0</v>
      </c>
      <c r="AQ151" s="13">
        <f>SUMIFS('Retiro Mensual'!$E$2:$E$2629,'Retiro Mensual'!$A$2:$A$2629,AQ$4,'Retiro Mensual'!$B$2:$B$2629,$B151,'Retiro Mensual'!$C$2:$C$2629,AQ$5)</f>
        <v>0</v>
      </c>
      <c r="AR151" s="13">
        <f>SUMIFS('Retiro Mensual'!$E$2:$E$2629,'Retiro Mensual'!$A$2:$A$2629,AR$4,'Retiro Mensual'!$B$2:$B$2629,$B151,'Retiro Mensual'!$C$2:$C$2629,AR$5)</f>
        <v>0</v>
      </c>
      <c r="AS151" s="13">
        <f>SUMIFS('Retiro Mensual'!$E$2:$E$2629,'Retiro Mensual'!$A$2:$A$2629,AS$4,'Retiro Mensual'!$B$2:$B$2629,$B151,'Retiro Mensual'!$C$2:$C$2629,AS$5)</f>
        <v>0</v>
      </c>
      <c r="AT151" s="13">
        <f>SUMIFS('Retiro Mensual'!$E$2:$E$2629,'Retiro Mensual'!$A$2:$A$2629,AT$4,'Retiro Mensual'!$B$2:$B$2629,$B151,'Retiro Mensual'!$C$2:$C$2629,AT$5)</f>
        <v>0</v>
      </c>
      <c r="AU151" s="13">
        <f>SUMIFS('Retiro Mensual'!$E$2:$E$2629,'Retiro Mensual'!$A$2:$A$2629,AU$4,'Retiro Mensual'!$B$2:$B$2629,$B151,'Retiro Mensual'!$C$2:$C$2629,AU$5)</f>
        <v>0</v>
      </c>
      <c r="AV151" s="13">
        <f>SUMIFS('Retiro Mensual'!$E$2:$E$2629,'Retiro Mensual'!$A$2:$A$2629,AV$4,'Retiro Mensual'!$B$2:$B$2629,$B151,'Retiro Mensual'!$C$2:$C$2629,AV$5)</f>
        <v>0</v>
      </c>
      <c r="AW151" s="13">
        <f>SUMIFS('Retiro Mensual'!$E$2:$E$2629,'Retiro Mensual'!$A$2:$A$2629,AW$4,'Retiro Mensual'!$B$2:$B$2629,$B151,'Retiro Mensual'!$C$2:$C$2629,AW$5)</f>
        <v>0</v>
      </c>
      <c r="AX151" s="13">
        <f>SUMIFS('Retiro Mensual'!$E$2:$E$2629,'Retiro Mensual'!$A$2:$A$2629,AX$4,'Retiro Mensual'!$B$2:$B$2629,$B151,'Retiro Mensual'!$C$2:$C$2629,AX$5)</f>
        <v>0</v>
      </c>
      <c r="AY151" s="14">
        <f>SUMIFS('Retiro Mensual'!$E$2:$E$2629,'Retiro Mensual'!$A$2:$A$2629,AY$4,'Retiro Mensual'!$B$2:$B$2629,$B151,'Retiro Mensual'!$C$2:$C$2629,AY$5)</f>
        <v>0</v>
      </c>
      <c r="AZ151" s="12">
        <f>SUMIFS('Retiro Mensual'!$E$2:$E$2629,'Retiro Mensual'!$A$2:$A$2629,AZ$4,'Retiro Mensual'!$B$2:$B$2629,$B151,'Retiro Mensual'!$C$2:$C$2629,AZ$5)</f>
        <v>0</v>
      </c>
      <c r="BA151" s="13">
        <f>SUMIFS('Retiro Mensual'!$E$2:$E$2629,'Retiro Mensual'!$A$2:$A$2629,BA$4,'Retiro Mensual'!$B$2:$B$2629,$B151,'Retiro Mensual'!$C$2:$C$2629,BA$5)</f>
        <v>0</v>
      </c>
      <c r="BB151" s="13">
        <f>SUMIFS('Retiro Mensual'!$E$2:$E$2629,'Retiro Mensual'!$A$2:$A$2629,BB$4,'Retiro Mensual'!$B$2:$B$2629,$B151,'Retiro Mensual'!$C$2:$C$2629,BB$5)</f>
        <v>0</v>
      </c>
      <c r="BC151" s="13">
        <f>SUMIFS('Retiro Mensual'!$E$2:$E$2629,'Retiro Mensual'!$A$2:$A$2629,BC$4,'Retiro Mensual'!$B$2:$B$2629,$B151,'Retiro Mensual'!$C$2:$C$2629,BC$5)</f>
        <v>0</v>
      </c>
      <c r="BD151" s="13">
        <f>SUMIFS('Retiro Mensual'!$E$2:$E$2629,'Retiro Mensual'!$A$2:$A$2629,BD$4,'Retiro Mensual'!$B$2:$B$2629,$B151,'Retiro Mensual'!$C$2:$C$2629,BD$5)</f>
        <v>0</v>
      </c>
      <c r="BE151" s="13">
        <f>SUMIFS('Retiro Mensual'!$E$2:$E$2629,'Retiro Mensual'!$A$2:$A$2629,BE$4,'Retiro Mensual'!$B$2:$B$2629,$B151,'Retiro Mensual'!$C$2:$C$2629,BE$5)</f>
        <v>0</v>
      </c>
      <c r="BF151" s="13">
        <f>SUMIFS('Retiro Mensual'!$E$2:$E$2629,'Retiro Mensual'!$A$2:$A$2629,BF$4,'Retiro Mensual'!$B$2:$B$2629,$B151,'Retiro Mensual'!$C$2:$C$2629,BF$5)</f>
        <v>0</v>
      </c>
      <c r="BG151" s="13">
        <f>SUMIFS('Retiro Mensual'!$E$2:$E$2629,'Retiro Mensual'!$A$2:$A$2629,BG$4,'Retiro Mensual'!$B$2:$B$2629,$B151,'Retiro Mensual'!$C$2:$C$2629,BG$5)</f>
        <v>0</v>
      </c>
      <c r="BH151" s="13">
        <f>SUMIFS('Retiro Mensual'!$E$2:$E$2629,'Retiro Mensual'!$A$2:$A$2629,BH$4,'Retiro Mensual'!$B$2:$B$2629,$B151,'Retiro Mensual'!$C$2:$C$2629,BH$5)</f>
        <v>0</v>
      </c>
      <c r="BI151" s="13">
        <f>SUMIFS('Retiro Mensual'!$E$2:$E$2629,'Retiro Mensual'!$A$2:$A$2629,BI$4,'Retiro Mensual'!$B$2:$B$2629,$B151,'Retiro Mensual'!$C$2:$C$2629,BI$5)</f>
        <v>0</v>
      </c>
      <c r="BJ151" s="13">
        <f>SUMIFS('Retiro Mensual'!$E$2:$E$2629,'Retiro Mensual'!$A$2:$A$2629,BJ$4,'Retiro Mensual'!$B$2:$B$2629,$B151,'Retiro Mensual'!$C$2:$C$2629,BJ$5)</f>
        <v>0</v>
      </c>
      <c r="BK151" s="14">
        <f>SUMIFS('Retiro Mensual'!$E$2:$E$2629,'Retiro Mensual'!$A$2:$A$2629,BK$4,'Retiro Mensual'!$B$2:$B$2629,$B151,'Retiro Mensual'!$C$2:$C$2629,BK$5)</f>
        <v>0</v>
      </c>
      <c r="BL151" s="12">
        <f>SUMIFS('Retiro Mensual'!$E$2:$E$2629,'Retiro Mensual'!$A$2:$A$2629,BL$4,'Retiro Mensual'!$B$2:$B$2629,$B151,'Retiro Mensual'!$C$2:$C$2629,BL$5)</f>
        <v>0</v>
      </c>
      <c r="BM151" s="13">
        <f>SUMIFS('Retiro Mensual'!$E$2:$E$2629,'Retiro Mensual'!$A$2:$A$2629,BM$4,'Retiro Mensual'!$B$2:$B$2629,$B151,'Retiro Mensual'!$C$2:$C$2629,BM$5)</f>
        <v>0</v>
      </c>
      <c r="BN151" s="13">
        <f>SUMIFS('Retiro Mensual'!$E$2:$E$2629,'Retiro Mensual'!$A$2:$A$2629,BN$4,'Retiro Mensual'!$B$2:$B$2629,$B151,'Retiro Mensual'!$C$2:$C$2629,BN$5)</f>
        <v>0</v>
      </c>
      <c r="BO151" s="13">
        <f>SUMIFS('Retiro Mensual'!$E$2:$E$2629,'Retiro Mensual'!$A$2:$A$2629,BO$4,'Retiro Mensual'!$B$2:$B$2629,$B151,'Retiro Mensual'!$C$2:$C$2629,BO$5)</f>
        <v>0</v>
      </c>
      <c r="BP151" s="13">
        <f>SUMIFS('Retiro Mensual'!$E$2:$E$2629,'Retiro Mensual'!$A$2:$A$2629,BP$4,'Retiro Mensual'!$B$2:$B$2629,$B151,'Retiro Mensual'!$C$2:$C$2629,BP$5)</f>
        <v>0</v>
      </c>
      <c r="BQ151" s="13">
        <f>SUMIFS('Retiro Mensual'!$E$2:$E$2629,'Retiro Mensual'!$A$2:$A$2629,BQ$4,'Retiro Mensual'!$B$2:$B$2629,$B151,'Retiro Mensual'!$C$2:$C$2629,BQ$5)</f>
        <v>0</v>
      </c>
      <c r="BR151" s="13">
        <f>SUMIFS('Retiro Mensual'!$E$2:$E$2629,'Retiro Mensual'!$A$2:$A$2629,BR$4,'Retiro Mensual'!$B$2:$B$2629,$B151,'Retiro Mensual'!$C$2:$C$2629,BR$5)</f>
        <v>0</v>
      </c>
      <c r="BS151" s="13">
        <f>SUMIFS('Retiro Mensual'!$E$2:$E$2629,'Retiro Mensual'!$A$2:$A$2629,BS$4,'Retiro Mensual'!$B$2:$B$2629,$B151,'Retiro Mensual'!$C$2:$C$2629,BS$5)</f>
        <v>0</v>
      </c>
      <c r="BT151" s="13">
        <f>SUMIFS('Retiro Mensual'!$E$2:$E$2629,'Retiro Mensual'!$A$2:$A$2629,BT$4,'Retiro Mensual'!$B$2:$B$2629,$B151,'Retiro Mensual'!$C$2:$C$2629,BT$5)</f>
        <v>0</v>
      </c>
      <c r="BU151" s="13">
        <f>SUMIFS('Retiro Mensual'!$E$2:$E$2629,'Retiro Mensual'!$A$2:$A$2629,BU$4,'Retiro Mensual'!$B$2:$B$2629,$B151,'Retiro Mensual'!$C$2:$C$2629,BU$5)</f>
        <v>0</v>
      </c>
      <c r="BV151" s="13">
        <f>SUMIFS('Retiro Mensual'!$E$2:$E$2629,'Retiro Mensual'!$A$2:$A$2629,BV$4,'Retiro Mensual'!$B$2:$B$2629,$B151,'Retiro Mensual'!$C$2:$C$2629,BV$5)</f>
        <v>0</v>
      </c>
      <c r="BW151" s="14">
        <f>SUMIFS('Retiro Mensual'!$E$2:$E$2629,'Retiro Mensual'!$A$2:$A$2629,BW$4,'Retiro Mensual'!$B$2:$B$2629,$B151,'Retiro Mensual'!$C$2:$C$2629,BW$5)</f>
        <v>0</v>
      </c>
      <c r="BX151" s="13"/>
      <c r="BY151" s="12">
        <f>SUMIFS('Compra Ventas'!$E$2:$E$2700,'Compra Ventas'!$A$2:$A$2700,BY$4,'Compra Ventas'!$B$2:$B$2700,$B151,'Compra Ventas'!$C$2:$C$2700,BY$5)</f>
        <v>0</v>
      </c>
      <c r="BZ151" s="13">
        <f>SUMIFS('Compra Ventas'!$E$2:$E$2700,'Compra Ventas'!$A$2:$A$2700,BZ$4,'Compra Ventas'!$B$2:$B$2700,$B151,'Compra Ventas'!$C$2:$C$2700,BZ$5)</f>
        <v>0</v>
      </c>
      <c r="CA151" s="13">
        <f>SUMIFS('Compra Ventas'!$E$2:$E$2700,'Compra Ventas'!$A$2:$A$2700,CA$4,'Compra Ventas'!$B$2:$B$2700,$B151,'Compra Ventas'!$C$2:$C$2700,CA$5)</f>
        <v>0</v>
      </c>
      <c r="CB151" s="13">
        <f>SUMIFS('Compra Ventas'!$E$2:$E$2700,'Compra Ventas'!$A$2:$A$2700,CB$4,'Compra Ventas'!$B$2:$B$2700,$B151,'Compra Ventas'!$C$2:$C$2700,CB$5)</f>
        <v>0</v>
      </c>
      <c r="CC151" s="13">
        <f>SUMIFS('Compra Ventas'!$E$2:$E$2700,'Compra Ventas'!$A$2:$A$2700,CC$4,'Compra Ventas'!$B$2:$B$2700,$B151,'Compra Ventas'!$C$2:$C$2700,CC$5)</f>
        <v>0</v>
      </c>
      <c r="CD151" s="13">
        <f>SUMIFS('Compra Ventas'!$E$2:$E$2700,'Compra Ventas'!$A$2:$A$2700,CD$4,'Compra Ventas'!$B$2:$B$2700,$B151,'Compra Ventas'!$C$2:$C$2700,CD$5)</f>
        <v>0</v>
      </c>
      <c r="CE151" s="13">
        <f>SUMIFS('Compra Ventas'!$E$2:$E$2700,'Compra Ventas'!$A$2:$A$2700,CE$4,'Compra Ventas'!$B$2:$B$2700,$B151,'Compra Ventas'!$C$2:$C$2700,CE$5)</f>
        <v>0</v>
      </c>
      <c r="CF151" s="13">
        <f>SUMIFS('Compra Ventas'!$E$2:$E$2700,'Compra Ventas'!$A$2:$A$2700,CF$4,'Compra Ventas'!$B$2:$B$2700,$B151,'Compra Ventas'!$C$2:$C$2700,CF$5)</f>
        <v>0</v>
      </c>
      <c r="CG151" s="13">
        <f>SUMIFS('Compra Ventas'!$E$2:$E$2700,'Compra Ventas'!$A$2:$A$2700,CG$4,'Compra Ventas'!$B$2:$B$2700,$B151,'Compra Ventas'!$C$2:$C$2700,CG$5)</f>
        <v>0</v>
      </c>
      <c r="CH151" s="13">
        <f>SUMIFS('Compra Ventas'!$E$2:$E$2700,'Compra Ventas'!$A$2:$A$2700,CH$4,'Compra Ventas'!$B$2:$B$2700,$B151,'Compra Ventas'!$C$2:$C$2700,CH$5)</f>
        <v>0</v>
      </c>
      <c r="CI151" s="13">
        <f>SUMIFS('Compra Ventas'!$E$2:$E$2700,'Compra Ventas'!$A$2:$A$2700,CI$4,'Compra Ventas'!$B$2:$B$2700,$B151,'Compra Ventas'!$C$2:$C$2700,CI$5)</f>
        <v>0</v>
      </c>
      <c r="CJ151" s="14">
        <f>SUMIFS('Compra Ventas'!$E$2:$E$2700,'Compra Ventas'!$A$2:$A$2700,CJ$4,'Compra Ventas'!$B$2:$B$2700,$B151,'Compra Ventas'!$C$2:$C$2700,CJ$5)</f>
        <v>0</v>
      </c>
      <c r="CK151" s="12">
        <f>SUMIFS('Compra Ventas'!$E$2:$E$2700,'Compra Ventas'!$A$2:$A$2700,CK$4,'Compra Ventas'!$B$2:$B$2700,$B151,'Compra Ventas'!$C$2:$C$2700,CK$5)</f>
        <v>0</v>
      </c>
      <c r="CL151" s="13">
        <f>SUMIFS('Compra Ventas'!$E$2:$E$2700,'Compra Ventas'!$A$2:$A$2700,CL$4,'Compra Ventas'!$B$2:$B$2700,$B151,'Compra Ventas'!$C$2:$C$2700,CL$5)</f>
        <v>0</v>
      </c>
      <c r="CM151" s="13">
        <f>SUMIFS('Compra Ventas'!$E$2:$E$2700,'Compra Ventas'!$A$2:$A$2700,CM$4,'Compra Ventas'!$B$2:$B$2700,$B151,'Compra Ventas'!$C$2:$C$2700,CM$5)</f>
        <v>0</v>
      </c>
      <c r="CN151" s="13">
        <f>SUMIFS('Compra Ventas'!$E$2:$E$2700,'Compra Ventas'!$A$2:$A$2700,CN$4,'Compra Ventas'!$B$2:$B$2700,$B151,'Compra Ventas'!$C$2:$C$2700,CN$5)</f>
        <v>0</v>
      </c>
      <c r="CO151" s="13">
        <f>SUMIFS('Compra Ventas'!$E$2:$E$2700,'Compra Ventas'!$A$2:$A$2700,CO$4,'Compra Ventas'!$B$2:$B$2700,$B151,'Compra Ventas'!$C$2:$C$2700,CO$5)</f>
        <v>0</v>
      </c>
      <c r="CP151" s="13">
        <f>SUMIFS('Compra Ventas'!$E$2:$E$2700,'Compra Ventas'!$A$2:$A$2700,CP$4,'Compra Ventas'!$B$2:$B$2700,$B151,'Compra Ventas'!$C$2:$C$2700,CP$5)</f>
        <v>0</v>
      </c>
      <c r="CQ151" s="13">
        <f>SUMIFS('Compra Ventas'!$E$2:$E$2700,'Compra Ventas'!$A$2:$A$2700,CQ$4,'Compra Ventas'!$B$2:$B$2700,$B151,'Compra Ventas'!$C$2:$C$2700,CQ$5)</f>
        <v>0</v>
      </c>
      <c r="CR151" s="13">
        <f>SUMIFS('Compra Ventas'!$E$2:$E$2700,'Compra Ventas'!$A$2:$A$2700,CR$4,'Compra Ventas'!$B$2:$B$2700,$B151,'Compra Ventas'!$C$2:$C$2700,CR$5)</f>
        <v>0</v>
      </c>
      <c r="CS151" s="13">
        <f>SUMIFS('Compra Ventas'!$E$2:$E$2700,'Compra Ventas'!$A$2:$A$2700,CS$4,'Compra Ventas'!$B$2:$B$2700,$B151,'Compra Ventas'!$C$2:$C$2700,CS$5)</f>
        <v>0</v>
      </c>
      <c r="CT151" s="13">
        <f>SUMIFS('Compra Ventas'!$E$2:$E$2700,'Compra Ventas'!$A$2:$A$2700,CT$4,'Compra Ventas'!$B$2:$B$2700,$B151,'Compra Ventas'!$C$2:$C$2700,CT$5)</f>
        <v>0</v>
      </c>
      <c r="CU151" s="13">
        <f>SUMIFS('Compra Ventas'!$E$2:$E$2700,'Compra Ventas'!$A$2:$A$2700,CU$4,'Compra Ventas'!$B$2:$B$2700,$B151,'Compra Ventas'!$C$2:$C$2700,CU$5)</f>
        <v>0</v>
      </c>
      <c r="CV151" s="14">
        <f>SUMIFS('Compra Ventas'!$E$2:$E$2700,'Compra Ventas'!$A$2:$A$2700,CV$4,'Compra Ventas'!$B$2:$B$2700,$B151,'Compra Ventas'!$C$2:$C$2700,CV$5)</f>
        <v>0</v>
      </c>
      <c r="CW151" s="12">
        <f>SUMIFS('Compra Ventas'!$E$2:$E$2700,'Compra Ventas'!$A$2:$A$2700,CW$4,'Compra Ventas'!$B$2:$B$2700,$B151,'Compra Ventas'!$C$2:$C$2700,CW$5)</f>
        <v>0</v>
      </c>
      <c r="CX151" s="13">
        <f>SUMIFS('Compra Ventas'!$E$2:$E$2700,'Compra Ventas'!$A$2:$A$2700,CX$4,'Compra Ventas'!$B$2:$B$2700,$B151,'Compra Ventas'!$C$2:$C$2700,CX$5)</f>
        <v>0</v>
      </c>
      <c r="CY151" s="13">
        <f>SUMIFS('Compra Ventas'!$E$2:$E$2700,'Compra Ventas'!$A$2:$A$2700,CY$4,'Compra Ventas'!$B$2:$B$2700,$B151,'Compra Ventas'!$C$2:$C$2700,CY$5)</f>
        <v>0</v>
      </c>
      <c r="CZ151" s="13">
        <f>SUMIFS('Compra Ventas'!$E$2:$E$2700,'Compra Ventas'!$A$2:$A$2700,CZ$4,'Compra Ventas'!$B$2:$B$2700,$B151,'Compra Ventas'!$C$2:$C$2700,CZ$5)</f>
        <v>0</v>
      </c>
      <c r="DA151" s="13">
        <f>SUMIFS('Compra Ventas'!$E$2:$E$2700,'Compra Ventas'!$A$2:$A$2700,DA$4,'Compra Ventas'!$B$2:$B$2700,$B151,'Compra Ventas'!$C$2:$C$2700,DA$5)</f>
        <v>0</v>
      </c>
      <c r="DB151" s="13">
        <f>SUMIFS('Compra Ventas'!$E$2:$E$2700,'Compra Ventas'!$A$2:$A$2700,DB$4,'Compra Ventas'!$B$2:$B$2700,$B151,'Compra Ventas'!$C$2:$C$2700,DB$5)</f>
        <v>0</v>
      </c>
      <c r="DC151" s="13">
        <f>SUMIFS('Compra Ventas'!$E$2:$E$2700,'Compra Ventas'!$A$2:$A$2700,DC$4,'Compra Ventas'!$B$2:$B$2700,$B151,'Compra Ventas'!$C$2:$C$2700,DC$5)</f>
        <v>0</v>
      </c>
      <c r="DD151" s="13">
        <f>SUMIFS('Compra Ventas'!$E$2:$E$2700,'Compra Ventas'!$A$2:$A$2700,DD$4,'Compra Ventas'!$B$2:$B$2700,$B151,'Compra Ventas'!$C$2:$C$2700,DD$5)</f>
        <v>0</v>
      </c>
      <c r="DE151" s="13">
        <f>SUMIFS('Compra Ventas'!$E$2:$E$2700,'Compra Ventas'!$A$2:$A$2700,DE$4,'Compra Ventas'!$B$2:$B$2700,$B151,'Compra Ventas'!$C$2:$C$2700,DE$5)</f>
        <v>0</v>
      </c>
      <c r="DF151" s="13">
        <f>SUMIFS('Compra Ventas'!$E$2:$E$2700,'Compra Ventas'!$A$2:$A$2700,DF$4,'Compra Ventas'!$B$2:$B$2700,$B151,'Compra Ventas'!$C$2:$C$2700,DF$5)</f>
        <v>0</v>
      </c>
      <c r="DG151" s="13">
        <f>SUMIFS('Compra Ventas'!$E$2:$E$2700,'Compra Ventas'!$A$2:$A$2700,DG$4,'Compra Ventas'!$B$2:$B$2700,$B151,'Compra Ventas'!$C$2:$C$2700,DG$5)</f>
        <v>0</v>
      </c>
      <c r="DH151" s="14">
        <f>SUMIFS('Compra Ventas'!$E$2:$E$2700,'Compra Ventas'!$A$2:$A$2700,DH$4,'Compra Ventas'!$B$2:$B$2700,$B151,'Compra Ventas'!$C$2:$C$2700,DH$5)</f>
        <v>0</v>
      </c>
      <c r="DI151" s="84"/>
      <c r="DJ151" s="98">
        <f>SUMIFS('Ajuste Ciclado'!D$5:D$47,'Ajuste Ciclado'!$C$5:$C$47,Balance!DJ$4,'Ajuste Ciclado'!$B$5:$B$47,Balance!$B151)</f>
        <v>0</v>
      </c>
      <c r="DK151" s="99">
        <f>SUMIFS('Ajuste Ciclado'!E$5:E$47,'Ajuste Ciclado'!$C$5:$C$47,Balance!DK$4,'Ajuste Ciclado'!$B$5:$B$47,Balance!$B151)</f>
        <v>0</v>
      </c>
      <c r="DL151" s="99">
        <f>SUMIFS('Ajuste Ciclado'!F$5:F$47,'Ajuste Ciclado'!$C$5:$C$47,Balance!DL$4,'Ajuste Ciclado'!$B$5:$B$47,Balance!$B151)</f>
        <v>0</v>
      </c>
      <c r="DM151" s="99">
        <f>SUMIFS('Ajuste Ciclado'!G$5:G$47,'Ajuste Ciclado'!$C$5:$C$47,Balance!DM$4,'Ajuste Ciclado'!$B$5:$B$47,Balance!$B151)</f>
        <v>0</v>
      </c>
      <c r="DN151" s="99">
        <f>SUMIFS('Ajuste Ciclado'!H$5:H$47,'Ajuste Ciclado'!$C$5:$C$47,Balance!DN$4,'Ajuste Ciclado'!$B$5:$B$47,Balance!$B151)</f>
        <v>0</v>
      </c>
      <c r="DO151" s="99">
        <f>SUMIFS('Ajuste Ciclado'!I$5:I$47,'Ajuste Ciclado'!$C$5:$C$47,Balance!DO$4,'Ajuste Ciclado'!$B$5:$B$47,Balance!$B151)</f>
        <v>0</v>
      </c>
      <c r="DP151" s="99">
        <f>SUMIFS('Ajuste Ciclado'!J$5:J$47,'Ajuste Ciclado'!$C$5:$C$47,Balance!DP$4,'Ajuste Ciclado'!$B$5:$B$47,Balance!$B151)</f>
        <v>0</v>
      </c>
      <c r="DQ151" s="99">
        <f>SUMIFS('Ajuste Ciclado'!K$5:K$47,'Ajuste Ciclado'!$C$5:$C$47,Balance!DQ$4,'Ajuste Ciclado'!$B$5:$B$47,Balance!$B151)</f>
        <v>0</v>
      </c>
      <c r="DR151" s="99">
        <f>SUMIFS('Ajuste Ciclado'!L$5:L$47,'Ajuste Ciclado'!$C$5:$C$47,Balance!DR$4,'Ajuste Ciclado'!$B$5:$B$47,Balance!$B151)</f>
        <v>0</v>
      </c>
      <c r="DS151" s="99">
        <f>SUMIFS('Ajuste Ciclado'!M$5:M$47,'Ajuste Ciclado'!$C$5:$C$47,Balance!DS$4,'Ajuste Ciclado'!$B$5:$B$47,Balance!$B151)</f>
        <v>0</v>
      </c>
      <c r="DT151" s="99">
        <f>SUMIFS('Ajuste Ciclado'!N$5:N$47,'Ajuste Ciclado'!$C$5:$C$47,Balance!DT$4,'Ajuste Ciclado'!$B$5:$B$47,Balance!$B151)</f>
        <v>0</v>
      </c>
      <c r="DU151" s="100">
        <f>SUMIFS('Ajuste Ciclado'!O$5:O$47,'Ajuste Ciclado'!$C$5:$C$47,Balance!DU$4,'Ajuste Ciclado'!$B$5:$B$47,Balance!$B151)</f>
        <v>0</v>
      </c>
      <c r="DV151" s="98">
        <f>SUMIFS('Ajuste Ciclado'!D$5:D$47,'Ajuste Ciclado'!$C$5:$C$47,Balance!DV$4,'Ajuste Ciclado'!$B$5:$B$47,Balance!$B151)</f>
        <v>0</v>
      </c>
      <c r="DW151" s="99">
        <f>SUMIFS('Ajuste Ciclado'!E$5:E$47,'Ajuste Ciclado'!$C$5:$C$47,Balance!DW$4,'Ajuste Ciclado'!$B$5:$B$47,Balance!$B151)</f>
        <v>0</v>
      </c>
      <c r="DX151" s="99">
        <f>SUMIFS('Ajuste Ciclado'!F$5:F$47,'Ajuste Ciclado'!$C$5:$C$47,Balance!DX$4,'Ajuste Ciclado'!$B$5:$B$47,Balance!$B151)</f>
        <v>0</v>
      </c>
      <c r="DY151" s="99">
        <f>SUMIFS('Ajuste Ciclado'!G$5:G$47,'Ajuste Ciclado'!$C$5:$C$47,Balance!DY$4,'Ajuste Ciclado'!$B$5:$B$47,Balance!$B151)</f>
        <v>0</v>
      </c>
      <c r="DZ151" s="99">
        <f>SUMIFS('Ajuste Ciclado'!H$5:H$47,'Ajuste Ciclado'!$C$5:$C$47,Balance!DZ$4,'Ajuste Ciclado'!$B$5:$B$47,Balance!$B151)</f>
        <v>0</v>
      </c>
      <c r="EA151" s="99">
        <f>SUMIFS('Ajuste Ciclado'!I$5:I$47,'Ajuste Ciclado'!$C$5:$C$47,Balance!EA$4,'Ajuste Ciclado'!$B$5:$B$47,Balance!$B151)</f>
        <v>0</v>
      </c>
      <c r="EB151" s="99">
        <f>SUMIFS('Ajuste Ciclado'!J$5:J$47,'Ajuste Ciclado'!$C$5:$C$47,Balance!EB$4,'Ajuste Ciclado'!$B$5:$B$47,Balance!$B151)</f>
        <v>0</v>
      </c>
      <c r="EC151" s="99">
        <f>SUMIFS('Ajuste Ciclado'!K$5:K$47,'Ajuste Ciclado'!$C$5:$C$47,Balance!EC$4,'Ajuste Ciclado'!$B$5:$B$47,Balance!$B151)</f>
        <v>0</v>
      </c>
      <c r="ED151" s="99">
        <f>SUMIFS('Ajuste Ciclado'!L$5:L$47,'Ajuste Ciclado'!$C$5:$C$47,Balance!ED$4,'Ajuste Ciclado'!$B$5:$B$47,Balance!$B151)</f>
        <v>0</v>
      </c>
      <c r="EE151" s="99">
        <f>SUMIFS('Ajuste Ciclado'!M$5:M$47,'Ajuste Ciclado'!$C$5:$C$47,Balance!EE$4,'Ajuste Ciclado'!$B$5:$B$47,Balance!$B151)</f>
        <v>0</v>
      </c>
      <c r="EF151" s="99">
        <f>SUMIFS('Ajuste Ciclado'!N$5:N$47,'Ajuste Ciclado'!$C$5:$C$47,Balance!EF$4,'Ajuste Ciclado'!$B$5:$B$47,Balance!$B151)</f>
        <v>0</v>
      </c>
      <c r="EG151" s="100">
        <f>SUMIFS('Ajuste Ciclado'!O$5:O$47,'Ajuste Ciclado'!$C$5:$C$47,Balance!EG$4,'Ajuste Ciclado'!$B$5:$B$47,Balance!$B151)</f>
        <v>0</v>
      </c>
      <c r="EH151" s="98">
        <f>SUMIFS('Ajuste Ciclado'!D$5:D$47,'Ajuste Ciclado'!$C$5:$C$47,Balance!EH$4,'Ajuste Ciclado'!$B$5:$B$47,Balance!$B151)</f>
        <v>0</v>
      </c>
      <c r="EI151" s="99">
        <f>SUMIFS('Ajuste Ciclado'!E$5:E$47,'Ajuste Ciclado'!$C$5:$C$47,Balance!EI$4,'Ajuste Ciclado'!$B$5:$B$47,Balance!$B151)</f>
        <v>0</v>
      </c>
      <c r="EJ151" s="99">
        <f>SUMIFS('Ajuste Ciclado'!F$5:F$47,'Ajuste Ciclado'!$C$5:$C$47,Balance!EJ$4,'Ajuste Ciclado'!$B$5:$B$47,Balance!$B151)</f>
        <v>0</v>
      </c>
      <c r="EK151" s="99">
        <f>SUMIFS('Ajuste Ciclado'!G$5:G$47,'Ajuste Ciclado'!$C$5:$C$47,Balance!EK$4,'Ajuste Ciclado'!$B$5:$B$47,Balance!$B151)</f>
        <v>0</v>
      </c>
      <c r="EL151" s="99">
        <f>SUMIFS('Ajuste Ciclado'!H$5:H$47,'Ajuste Ciclado'!$C$5:$C$47,Balance!EL$4,'Ajuste Ciclado'!$B$5:$B$47,Balance!$B151)</f>
        <v>0</v>
      </c>
      <c r="EM151" s="99">
        <f>SUMIFS('Ajuste Ciclado'!I$5:I$47,'Ajuste Ciclado'!$C$5:$C$47,Balance!EM$4,'Ajuste Ciclado'!$B$5:$B$47,Balance!$B151)</f>
        <v>0</v>
      </c>
      <c r="EN151" s="99">
        <f>SUMIFS('Ajuste Ciclado'!J$5:J$47,'Ajuste Ciclado'!$C$5:$C$47,Balance!EN$4,'Ajuste Ciclado'!$B$5:$B$47,Balance!$B151)</f>
        <v>0</v>
      </c>
      <c r="EO151" s="99">
        <f>SUMIFS('Ajuste Ciclado'!K$5:K$47,'Ajuste Ciclado'!$C$5:$C$47,Balance!EO$4,'Ajuste Ciclado'!$B$5:$B$47,Balance!$B151)</f>
        <v>0</v>
      </c>
      <c r="EP151" s="99">
        <f>SUMIFS('Ajuste Ciclado'!L$5:L$47,'Ajuste Ciclado'!$C$5:$C$47,Balance!EP$4,'Ajuste Ciclado'!$B$5:$B$47,Balance!$B151)</f>
        <v>0</v>
      </c>
      <c r="EQ151" s="99">
        <f>SUMIFS('Ajuste Ciclado'!M$5:M$47,'Ajuste Ciclado'!$C$5:$C$47,Balance!EQ$4,'Ajuste Ciclado'!$B$5:$B$47,Balance!$B151)</f>
        <v>0</v>
      </c>
      <c r="ER151" s="99">
        <f>SUMIFS('Ajuste Ciclado'!N$5:N$47,'Ajuste Ciclado'!$C$5:$C$47,Balance!ER$4,'Ajuste Ciclado'!$B$5:$B$47,Balance!$B151)</f>
        <v>0</v>
      </c>
      <c r="ES151" s="100">
        <f>SUMIFS('Ajuste Ciclado'!O$5:O$47,'Ajuste Ciclado'!$C$5:$C$47,Balance!ES$4,'Ajuste Ciclado'!$B$5:$B$47,Balance!$B151)</f>
        <v>0</v>
      </c>
      <c r="ET151" s="84"/>
      <c r="EU151" s="12">
        <f t="shared" si="279"/>
        <v>12516.296253248551</v>
      </c>
      <c r="EV151" s="13">
        <f t="shared" si="244"/>
        <v>11001.07500376216</v>
      </c>
      <c r="EW151" s="13">
        <f t="shared" si="245"/>
        <v>12846.518235008311</v>
      </c>
      <c r="EX151" s="13">
        <f t="shared" si="246"/>
        <v>10153.173084437771</v>
      </c>
      <c r="EY151" s="13">
        <f t="shared" si="247"/>
        <v>7287.2228336592807</v>
      </c>
      <c r="EZ151" s="13">
        <f t="shared" si="248"/>
        <v>6070.4153748222061</v>
      </c>
      <c r="FA151" s="13">
        <f t="shared" si="249"/>
        <v>6898.6159146430218</v>
      </c>
      <c r="FB151" s="13">
        <f t="shared" si="250"/>
        <v>9133.0319427931554</v>
      </c>
      <c r="FC151" s="13">
        <f t="shared" si="251"/>
        <v>8018.3657719864987</v>
      </c>
      <c r="FD151" s="13">
        <f t="shared" si="252"/>
        <v>1712.0234608617311</v>
      </c>
      <c r="FE151" s="13">
        <f t="shared" si="253"/>
        <v>326.57426660957327</v>
      </c>
      <c r="FF151" s="14">
        <f t="shared" si="254"/>
        <v>718.31825660273898</v>
      </c>
      <c r="FG151" s="12">
        <f t="shared" si="255"/>
        <v>12540.992297379789</v>
      </c>
      <c r="FH151" s="13">
        <f t="shared" si="256"/>
        <v>11057.69388479277</v>
      </c>
      <c r="FI151" s="13">
        <f t="shared" si="257"/>
        <v>12973.66376836004</v>
      </c>
      <c r="FJ151" s="13">
        <f t="shared" si="258"/>
        <v>10751.97893690067</v>
      </c>
      <c r="FK151" s="13">
        <f t="shared" si="259"/>
        <v>7175.4616263443122</v>
      </c>
      <c r="FL151" s="13">
        <f t="shared" si="260"/>
        <v>6117.5763545784012</v>
      </c>
      <c r="FM151" s="13">
        <f t="shared" si="261"/>
        <v>7236.5802601061459</v>
      </c>
      <c r="FN151" s="13">
        <f t="shared" si="262"/>
        <v>9192.9559305383918</v>
      </c>
      <c r="FO151" s="13">
        <f t="shared" si="263"/>
        <v>8165.4092168363304</v>
      </c>
      <c r="FP151" s="13">
        <f t="shared" si="264"/>
        <v>2650.7598812421538</v>
      </c>
      <c r="FQ151" s="13">
        <f t="shared" si="265"/>
        <v>3448.6723464668148</v>
      </c>
      <c r="FR151" s="14">
        <f t="shared" si="266"/>
        <v>4237.8063457322078</v>
      </c>
      <c r="FS151" s="12">
        <f t="shared" si="267"/>
        <v>12545.79324949532</v>
      </c>
      <c r="FT151" s="13">
        <f t="shared" si="268"/>
        <v>11057.755816552901</v>
      </c>
      <c r="FU151" s="13">
        <f t="shared" si="269"/>
        <v>12923.486497306059</v>
      </c>
      <c r="FV151" s="13">
        <f t="shared" si="270"/>
        <v>10675.41175877649</v>
      </c>
      <c r="FW151" s="13">
        <f t="shared" si="271"/>
        <v>7401.2556904587946</v>
      </c>
      <c r="FX151" s="13">
        <f t="shared" si="272"/>
        <v>6491.1233863099324</v>
      </c>
      <c r="FY151" s="13">
        <f t="shared" si="273"/>
        <v>7817.3459812496949</v>
      </c>
      <c r="FZ151" s="13">
        <f t="shared" si="274"/>
        <v>10130.235143377329</v>
      </c>
      <c r="GA151" s="13">
        <f t="shared" si="275"/>
        <v>8815.7043573718802</v>
      </c>
      <c r="GB151" s="13">
        <f t="shared" si="276"/>
        <v>6186.1219383830949</v>
      </c>
      <c r="GC151" s="13">
        <f t="shared" si="277"/>
        <v>7221.728211584672</v>
      </c>
      <c r="GD151" s="14">
        <f t="shared" si="278"/>
        <v>7006.5548169831254</v>
      </c>
      <c r="GE151" s="84"/>
      <c r="GF151" s="12">
        <f t="shared" si="280"/>
        <v>86681.630398435009</v>
      </c>
      <c r="GG151" s="13">
        <f t="shared" si="280"/>
        <v>95549.550849278021</v>
      </c>
      <c r="GH151" s="14">
        <f t="shared" si="280"/>
        <v>108272.5168478493</v>
      </c>
      <c r="GI151" s="6">
        <f t="shared" si="281"/>
        <v>1</v>
      </c>
      <c r="GJ151" s="12">
        <f t="shared" si="282"/>
        <v>0</v>
      </c>
      <c r="GK151" s="13">
        <f t="shared" si="283"/>
        <v>0</v>
      </c>
      <c r="GL151" s="14">
        <f t="shared" si="284"/>
        <v>0</v>
      </c>
      <c r="GM151" s="84"/>
      <c r="GN151" s="66">
        <f t="shared" si="285"/>
        <v>0</v>
      </c>
      <c r="GO151" s="84"/>
      <c r="GP151" s="63" t="str" cm="1">
        <f t="array" ref="GP151">INDEX($GF$4:$GH$4,1,GI151)</f>
        <v>Sample 1</v>
      </c>
      <c r="GQ151" s="12">
        <f t="shared" si="188"/>
        <v>326.57426660957327</v>
      </c>
      <c r="GR151" s="13">
        <f t="shared" si="188"/>
        <v>718.31825660273898</v>
      </c>
      <c r="GS151" s="14">
        <f t="shared" si="188"/>
        <v>1712.0234608617311</v>
      </c>
      <c r="GT151" s="12">
        <f t="shared" si="189"/>
        <v>2650.7598812421538</v>
      </c>
      <c r="GU151" s="13">
        <f t="shared" si="189"/>
        <v>3448.6723464668148</v>
      </c>
      <c r="GV151" s="14">
        <f t="shared" si="189"/>
        <v>4237.8063457322078</v>
      </c>
      <c r="GW151" s="12">
        <f t="shared" si="190"/>
        <v>6186.1219383830949</v>
      </c>
      <c r="GX151" s="13">
        <f t="shared" si="190"/>
        <v>6491.1233863099324</v>
      </c>
      <c r="GY151" s="14">
        <f t="shared" si="190"/>
        <v>7006.5548169831254</v>
      </c>
      <c r="GZ151" s="84" t="str">
        <f t="shared" si="194"/>
        <v>Sample 1</v>
      </c>
      <c r="HA151" s="12">
        <f t="shared" si="286"/>
        <v>0</v>
      </c>
      <c r="HB151" s="13">
        <f t="shared" si="286"/>
        <v>0</v>
      </c>
      <c r="HC151" s="14">
        <f t="shared" si="286"/>
        <v>0</v>
      </c>
      <c r="HD151" s="6">
        <f t="shared" si="195"/>
        <v>0</v>
      </c>
      <c r="HE151" s="84" t="str">
        <f t="shared" si="196"/>
        <v>Ok</v>
      </c>
    </row>
    <row r="152" spans="2:213" x14ac:dyDescent="0.3">
      <c r="B152" s="84" t="s">
        <v>41</v>
      </c>
      <c r="C152" s="12">
        <f>SUMIFS(Inyecciones!$E$2:$E$14185,Inyecciones!$A$2:$A$14185,Balance!C$4,Inyecciones!$B$2:$B$14185,Balance!$B152,Inyecciones!$C$2:$C$14185,Balance!C$5)</f>
        <v>9376.2468285503928</v>
      </c>
      <c r="D152" s="13">
        <f>SUMIFS(Inyecciones!$E$2:$E$14185,Inyecciones!$A$2:$A$14185,Balance!D$4,Inyecciones!$B$2:$B$14185,Balance!$B152,Inyecciones!$C$2:$C$14185,Balance!D$5)</f>
        <v>72584.899063577337</v>
      </c>
      <c r="E152" s="13">
        <f>SUMIFS(Inyecciones!$E$2:$E$14185,Inyecciones!$A$2:$A$14185,Balance!E$4,Inyecciones!$B$2:$B$14185,Balance!$B152,Inyecciones!$C$2:$C$14185,Balance!E$5)</f>
        <v>79811.916286211475</v>
      </c>
      <c r="F152" s="13">
        <f>SUMIFS(Inyecciones!$E$2:$E$14185,Inyecciones!$A$2:$A$14185,Balance!F$4,Inyecciones!$B$2:$B$14185,Balance!$B152,Inyecciones!$C$2:$C$14185,Balance!F$5)</f>
        <v>41509.434935711972</v>
      </c>
      <c r="G152" s="13">
        <f>SUMIFS(Inyecciones!$E$2:$E$14185,Inyecciones!$A$2:$A$14185,Balance!G$4,Inyecciones!$B$2:$B$14185,Balance!$B152,Inyecciones!$C$2:$C$14185,Balance!G$5)</f>
        <v>63030.868006698038</v>
      </c>
      <c r="H152" s="13">
        <f>SUMIFS(Inyecciones!$E$2:$E$14185,Inyecciones!$A$2:$A$14185,Balance!H$4,Inyecciones!$B$2:$B$14185,Balance!$B152,Inyecciones!$C$2:$C$14185,Balance!H$5)</f>
        <v>47468.638798609769</v>
      </c>
      <c r="I152" s="13">
        <f>SUMIFS(Inyecciones!$E$2:$E$14185,Inyecciones!$A$2:$A$14185,Balance!I$4,Inyecciones!$B$2:$B$14185,Balance!$B152,Inyecciones!$C$2:$C$14185,Balance!I$5)</f>
        <v>47550.786187656369</v>
      </c>
      <c r="J152" s="13">
        <f>SUMIFS(Inyecciones!$E$2:$E$14185,Inyecciones!$A$2:$A$14185,Balance!J$4,Inyecciones!$B$2:$B$14185,Balance!$B152,Inyecciones!$C$2:$C$14185,Balance!J$5)</f>
        <v>68089.393830076544</v>
      </c>
      <c r="K152" s="13">
        <f>SUMIFS(Inyecciones!$E$2:$E$14185,Inyecciones!$A$2:$A$14185,Balance!K$4,Inyecciones!$B$2:$B$14185,Balance!$B152,Inyecciones!$C$2:$C$14185,Balance!K$5)</f>
        <v>74824.448696474123</v>
      </c>
      <c r="L152" s="13">
        <f>SUMIFS(Inyecciones!$E$2:$E$14185,Inyecciones!$A$2:$A$14185,Balance!L$4,Inyecciones!$B$2:$B$14185,Balance!$B152,Inyecciones!$C$2:$C$14185,Balance!L$5)</f>
        <v>49794.844975070548</v>
      </c>
      <c r="M152" s="13">
        <f>SUMIFS(Inyecciones!$E$2:$E$14185,Inyecciones!$A$2:$A$14185,Balance!M$4,Inyecciones!$B$2:$B$14185,Balance!$B152,Inyecciones!$C$2:$C$14185,Balance!M$5)</f>
        <v>46925.462975824397</v>
      </c>
      <c r="N152" s="14">
        <f>SUMIFS(Inyecciones!$E$2:$E$14185,Inyecciones!$A$2:$A$14185,Balance!N$4,Inyecciones!$B$2:$B$14185,Balance!$B152,Inyecciones!$C$2:$C$14185,Balance!N$5)</f>
        <v>42323.495195294563</v>
      </c>
      <c r="O152" s="12">
        <f>SUMIFS(Inyecciones!$E$2:$E$14185,Inyecciones!$A$2:$A$14185,Balance!O$4,Inyecciones!$B$2:$B$14185,Balance!$B152,Inyecciones!$C$2:$C$14185,Balance!O$5)</f>
        <v>9608.4101354038594</v>
      </c>
      <c r="P152" s="13">
        <f>SUMIFS(Inyecciones!$E$2:$E$14185,Inyecciones!$A$2:$A$14185,Balance!P$4,Inyecciones!$B$2:$B$14185,Balance!$B152,Inyecciones!$C$2:$C$14185,Balance!P$5)</f>
        <v>75834.369229680859</v>
      </c>
      <c r="Q152" s="13">
        <f>SUMIFS(Inyecciones!$E$2:$E$14185,Inyecciones!$A$2:$A$14185,Balance!Q$4,Inyecciones!$B$2:$B$14185,Balance!$B152,Inyecciones!$C$2:$C$14185,Balance!Q$5)</f>
        <v>85319.798088661817</v>
      </c>
      <c r="R152" s="13">
        <f>SUMIFS(Inyecciones!$E$2:$E$14185,Inyecciones!$A$2:$A$14185,Balance!R$4,Inyecciones!$B$2:$B$14185,Balance!$B152,Inyecciones!$C$2:$C$14185,Balance!R$5)</f>
        <v>58032.537061409101</v>
      </c>
      <c r="S152" s="13">
        <f>SUMIFS(Inyecciones!$E$2:$E$14185,Inyecciones!$A$2:$A$14185,Balance!S$4,Inyecciones!$B$2:$B$14185,Balance!$B152,Inyecciones!$C$2:$C$14185,Balance!S$5)</f>
        <v>67861.596229403745</v>
      </c>
      <c r="T152" s="13">
        <f>SUMIFS(Inyecciones!$E$2:$E$14185,Inyecciones!$A$2:$A$14185,Balance!T$4,Inyecciones!$B$2:$B$14185,Balance!$B152,Inyecciones!$C$2:$C$14185,Balance!T$5)</f>
        <v>55397.348121364354</v>
      </c>
      <c r="U152" s="13">
        <f>SUMIFS(Inyecciones!$E$2:$E$14185,Inyecciones!$A$2:$A$14185,Balance!U$4,Inyecciones!$B$2:$B$14185,Balance!$B152,Inyecciones!$C$2:$C$14185,Balance!U$5)</f>
        <v>54453.198542396691</v>
      </c>
      <c r="V152" s="13">
        <f>SUMIFS(Inyecciones!$E$2:$E$14185,Inyecciones!$A$2:$A$14185,Balance!V$4,Inyecciones!$B$2:$B$14185,Balance!$B152,Inyecciones!$C$2:$C$14185,Balance!V$5)</f>
        <v>59749.87195610239</v>
      </c>
      <c r="W152" s="13">
        <f>SUMIFS(Inyecciones!$E$2:$E$14185,Inyecciones!$A$2:$A$14185,Balance!W$4,Inyecciones!$B$2:$B$14185,Balance!$B152,Inyecciones!$C$2:$C$14185,Balance!W$5)</f>
        <v>75850.105239553173</v>
      </c>
      <c r="X152" s="13">
        <f>SUMIFS(Inyecciones!$E$2:$E$14185,Inyecciones!$A$2:$A$14185,Balance!X$4,Inyecciones!$B$2:$B$14185,Balance!$B152,Inyecciones!$C$2:$C$14185,Balance!X$5)</f>
        <v>63365.837998154697</v>
      </c>
      <c r="Y152" s="13">
        <f>SUMIFS(Inyecciones!$E$2:$E$14185,Inyecciones!$A$2:$A$14185,Balance!Y$4,Inyecciones!$B$2:$B$14185,Balance!$B152,Inyecciones!$C$2:$C$14185,Balance!Y$5)</f>
        <v>62048.051550732867</v>
      </c>
      <c r="Z152" s="14">
        <f>SUMIFS(Inyecciones!$E$2:$E$14185,Inyecciones!$A$2:$A$14185,Balance!Z$4,Inyecciones!$B$2:$B$14185,Balance!$B152,Inyecciones!$C$2:$C$14185,Balance!Z$5)</f>
        <v>76446.185969029772</v>
      </c>
      <c r="AA152" s="12">
        <f>SUMIFS(Inyecciones!$E$2:$E$14185,Inyecciones!$A$2:$A$14185,Balance!AA$4,Inyecciones!$B$2:$B$14185,Balance!$B152,Inyecciones!$C$2:$C$14185,Balance!AA$5)</f>
        <v>9631.0894884183763</v>
      </c>
      <c r="AB152" s="13">
        <f>SUMIFS(Inyecciones!$E$2:$E$14185,Inyecciones!$A$2:$A$14185,Balance!AB$4,Inyecciones!$B$2:$B$14185,Balance!$B152,Inyecciones!$C$2:$C$14185,Balance!AB$5)</f>
        <v>84272.854708179409</v>
      </c>
      <c r="AC152" s="13">
        <f>SUMIFS(Inyecciones!$E$2:$E$14185,Inyecciones!$A$2:$A$14185,Balance!AC$4,Inyecciones!$B$2:$B$14185,Balance!$B152,Inyecciones!$C$2:$C$14185,Balance!AC$5)</f>
        <v>85402.600615453193</v>
      </c>
      <c r="AD152" s="13">
        <f>SUMIFS(Inyecciones!$E$2:$E$14185,Inyecciones!$A$2:$A$14185,Balance!AD$4,Inyecciones!$B$2:$B$14185,Balance!$B152,Inyecciones!$C$2:$C$14185,Balance!AD$5)</f>
        <v>46203.400193856403</v>
      </c>
      <c r="AE152" s="13">
        <f>SUMIFS(Inyecciones!$E$2:$E$14185,Inyecciones!$A$2:$A$14185,Balance!AE$4,Inyecciones!$B$2:$B$14185,Balance!$B152,Inyecciones!$C$2:$C$14185,Balance!AE$5)</f>
        <v>57045.111419376073</v>
      </c>
      <c r="AF152" s="13">
        <f>SUMIFS(Inyecciones!$E$2:$E$14185,Inyecciones!$A$2:$A$14185,Balance!AF$4,Inyecciones!$B$2:$B$14185,Balance!$B152,Inyecciones!$C$2:$C$14185,Balance!AF$5)</f>
        <v>58276.799023991858</v>
      </c>
      <c r="AG152" s="13">
        <f>SUMIFS(Inyecciones!$E$2:$E$14185,Inyecciones!$A$2:$A$14185,Balance!AG$4,Inyecciones!$B$2:$B$14185,Balance!$B152,Inyecciones!$C$2:$C$14185,Balance!AG$5)</f>
        <v>56498.189193983213</v>
      </c>
      <c r="AH152" s="13">
        <f>SUMIFS(Inyecciones!$E$2:$E$14185,Inyecciones!$A$2:$A$14185,Balance!AH$4,Inyecciones!$B$2:$B$14185,Balance!$B152,Inyecciones!$C$2:$C$14185,Balance!AH$5)</f>
        <v>67210.180600451844</v>
      </c>
      <c r="AI152" s="13">
        <f>SUMIFS(Inyecciones!$E$2:$E$14185,Inyecciones!$A$2:$A$14185,Balance!AI$4,Inyecciones!$B$2:$B$14185,Balance!$B152,Inyecciones!$C$2:$C$14185,Balance!AI$5)</f>
        <v>69996.273107122135</v>
      </c>
      <c r="AJ152" s="13">
        <f>SUMIFS(Inyecciones!$E$2:$E$14185,Inyecciones!$A$2:$A$14185,Balance!AJ$4,Inyecciones!$B$2:$B$14185,Balance!$B152,Inyecciones!$C$2:$C$14185,Balance!AJ$5)</f>
        <v>54756.196903952907</v>
      </c>
      <c r="AK152" s="13">
        <f>SUMIFS(Inyecciones!$E$2:$E$14185,Inyecciones!$A$2:$A$14185,Balance!AK$4,Inyecciones!$B$2:$B$14185,Balance!$B152,Inyecciones!$C$2:$C$14185,Balance!AK$5)</f>
        <v>63147.06964305009</v>
      </c>
      <c r="AL152" s="14">
        <f>SUMIFS(Inyecciones!$E$2:$E$14185,Inyecciones!$A$2:$A$14185,Balance!AL$4,Inyecciones!$B$2:$B$14185,Balance!$B152,Inyecciones!$C$2:$C$14185,Balance!AL$5)</f>
        <v>78952.214467849859</v>
      </c>
      <c r="AM152" s="13"/>
      <c r="AN152" s="12">
        <f>SUMIFS('Retiro Mensual'!$E$2:$E$2629,'Retiro Mensual'!$A$2:$A$2629,AN$4,'Retiro Mensual'!$B$2:$B$2629,$B152,'Retiro Mensual'!$C$2:$C$2629,AN$5)</f>
        <v>20291637.100000001</v>
      </c>
      <c r="AO152" s="13">
        <f>SUMIFS('Retiro Mensual'!$E$2:$E$2629,'Retiro Mensual'!$A$2:$A$2629,AO$4,'Retiro Mensual'!$B$2:$B$2629,$B152,'Retiro Mensual'!$C$2:$C$2629,AO$5)</f>
        <v>17357574.129999999</v>
      </c>
      <c r="AP152" s="13">
        <f>SUMIFS('Retiro Mensual'!$E$2:$E$2629,'Retiro Mensual'!$A$2:$A$2629,AP$4,'Retiro Mensual'!$B$2:$B$2629,$B152,'Retiro Mensual'!$C$2:$C$2629,AP$5)</f>
        <v>19482990.18</v>
      </c>
      <c r="AQ152" s="13">
        <f>SUMIFS('Retiro Mensual'!$E$2:$E$2629,'Retiro Mensual'!$A$2:$A$2629,AQ$4,'Retiro Mensual'!$B$2:$B$2629,$B152,'Retiro Mensual'!$C$2:$C$2629,AQ$5)</f>
        <v>15988050.1</v>
      </c>
      <c r="AR152" s="13">
        <f>SUMIFS('Retiro Mensual'!$E$2:$E$2629,'Retiro Mensual'!$A$2:$A$2629,AR$4,'Retiro Mensual'!$B$2:$B$2629,$B152,'Retiro Mensual'!$C$2:$C$2629,AR$5)</f>
        <v>16690330.210000001</v>
      </c>
      <c r="AS152" s="13">
        <f>SUMIFS('Retiro Mensual'!$E$2:$E$2629,'Retiro Mensual'!$A$2:$A$2629,AS$4,'Retiro Mensual'!$B$2:$B$2629,$B152,'Retiro Mensual'!$C$2:$C$2629,AS$5)</f>
        <v>15834306.779999999</v>
      </c>
      <c r="AT152" s="13">
        <f>SUMIFS('Retiro Mensual'!$E$2:$E$2629,'Retiro Mensual'!$A$2:$A$2629,AT$4,'Retiro Mensual'!$B$2:$B$2629,$B152,'Retiro Mensual'!$C$2:$C$2629,AT$5)</f>
        <v>15240726.75</v>
      </c>
      <c r="AU152" s="13">
        <f>SUMIFS('Retiro Mensual'!$E$2:$E$2629,'Retiro Mensual'!$A$2:$A$2629,AU$4,'Retiro Mensual'!$B$2:$B$2629,$B152,'Retiro Mensual'!$C$2:$C$2629,AU$5)</f>
        <v>15432174.039999999</v>
      </c>
      <c r="AV152" s="13">
        <f>SUMIFS('Retiro Mensual'!$E$2:$E$2629,'Retiro Mensual'!$A$2:$A$2629,AV$4,'Retiro Mensual'!$B$2:$B$2629,$B152,'Retiro Mensual'!$C$2:$C$2629,AV$5)</f>
        <v>13366075.210000001</v>
      </c>
      <c r="AW152" s="13">
        <f>SUMIFS('Retiro Mensual'!$E$2:$E$2629,'Retiro Mensual'!$A$2:$A$2629,AW$4,'Retiro Mensual'!$B$2:$B$2629,$B152,'Retiro Mensual'!$C$2:$C$2629,AW$5)</f>
        <v>7397763.5020000003</v>
      </c>
      <c r="AX152" s="13">
        <f>SUMIFS('Retiro Mensual'!$E$2:$E$2629,'Retiro Mensual'!$A$2:$A$2629,AX$4,'Retiro Mensual'!$B$2:$B$2629,$B152,'Retiro Mensual'!$C$2:$C$2629,AX$5)</f>
        <v>6465539.7850000001</v>
      </c>
      <c r="AY152" s="14">
        <f>SUMIFS('Retiro Mensual'!$E$2:$E$2629,'Retiro Mensual'!$A$2:$A$2629,AY$4,'Retiro Mensual'!$B$2:$B$2629,$B152,'Retiro Mensual'!$C$2:$C$2629,AY$5)</f>
        <v>6629368.2510000002</v>
      </c>
      <c r="AZ152" s="12">
        <f>SUMIFS('Retiro Mensual'!$E$2:$E$2629,'Retiro Mensual'!$A$2:$A$2629,AZ$4,'Retiro Mensual'!$B$2:$B$2629,$B152,'Retiro Mensual'!$C$2:$C$2629,AZ$5)</f>
        <v>20326335.16</v>
      </c>
      <c r="BA152" s="13">
        <f>SUMIFS('Retiro Mensual'!$E$2:$E$2629,'Retiro Mensual'!$A$2:$A$2629,BA$4,'Retiro Mensual'!$B$2:$B$2629,$B152,'Retiro Mensual'!$C$2:$C$2629,BA$5)</f>
        <v>17572381.960000001</v>
      </c>
      <c r="BB152" s="13">
        <f>SUMIFS('Retiro Mensual'!$E$2:$E$2629,'Retiro Mensual'!$A$2:$A$2629,BB$4,'Retiro Mensual'!$B$2:$B$2629,$B152,'Retiro Mensual'!$C$2:$C$2629,BB$5)</f>
        <v>19893042.219999999</v>
      </c>
      <c r="BC152" s="13">
        <f>SUMIFS('Retiro Mensual'!$E$2:$E$2629,'Retiro Mensual'!$A$2:$A$2629,BC$4,'Retiro Mensual'!$B$2:$B$2629,$B152,'Retiro Mensual'!$C$2:$C$2629,BC$5)</f>
        <v>16882227.18</v>
      </c>
      <c r="BD152" s="13">
        <f>SUMIFS('Retiro Mensual'!$E$2:$E$2629,'Retiro Mensual'!$A$2:$A$2629,BD$4,'Retiro Mensual'!$B$2:$B$2629,$B152,'Retiro Mensual'!$C$2:$C$2629,BD$5)</f>
        <v>16703834.560000001</v>
      </c>
      <c r="BE152" s="13">
        <f>SUMIFS('Retiro Mensual'!$E$2:$E$2629,'Retiro Mensual'!$A$2:$A$2629,BE$4,'Retiro Mensual'!$B$2:$B$2629,$B152,'Retiro Mensual'!$C$2:$C$2629,BE$5)</f>
        <v>16814507.789999999</v>
      </c>
      <c r="BF152" s="13">
        <f>SUMIFS('Retiro Mensual'!$E$2:$E$2629,'Retiro Mensual'!$A$2:$A$2629,BF$4,'Retiro Mensual'!$B$2:$B$2629,$B152,'Retiro Mensual'!$C$2:$C$2629,BF$5)</f>
        <v>17189075.850000001</v>
      </c>
      <c r="BG152" s="13">
        <f>SUMIFS('Retiro Mensual'!$E$2:$E$2629,'Retiro Mensual'!$A$2:$A$2629,BG$4,'Retiro Mensual'!$B$2:$B$2629,$B152,'Retiro Mensual'!$C$2:$C$2629,BG$5)</f>
        <v>15555379.67</v>
      </c>
      <c r="BH152" s="13">
        <f>SUMIFS('Retiro Mensual'!$E$2:$E$2629,'Retiro Mensual'!$A$2:$A$2629,BH$4,'Retiro Mensual'!$B$2:$B$2629,$B152,'Retiro Mensual'!$C$2:$C$2629,BH$5)</f>
        <v>13633421.529999999</v>
      </c>
      <c r="BI152" s="13">
        <f>SUMIFS('Retiro Mensual'!$E$2:$E$2629,'Retiro Mensual'!$A$2:$A$2629,BI$4,'Retiro Mensual'!$B$2:$B$2629,$B152,'Retiro Mensual'!$C$2:$C$2629,BI$5)</f>
        <v>8708770.8499999996</v>
      </c>
      <c r="BJ152" s="13">
        <f>SUMIFS('Retiro Mensual'!$E$2:$E$2629,'Retiro Mensual'!$A$2:$A$2629,BJ$4,'Retiro Mensual'!$B$2:$B$2629,$B152,'Retiro Mensual'!$C$2:$C$2629,BJ$5)</f>
        <v>8903634.5240000002</v>
      </c>
      <c r="BK152" s="14">
        <f>SUMIFS('Retiro Mensual'!$E$2:$E$2629,'Retiro Mensual'!$A$2:$A$2629,BK$4,'Retiro Mensual'!$B$2:$B$2629,$B152,'Retiro Mensual'!$C$2:$C$2629,BK$5)</f>
        <v>10333127.4</v>
      </c>
      <c r="BL152" s="12">
        <f>SUMIFS('Retiro Mensual'!$E$2:$E$2629,'Retiro Mensual'!$A$2:$A$2629,BL$4,'Retiro Mensual'!$B$2:$B$2629,$B152,'Retiro Mensual'!$C$2:$C$2629,BL$5)</f>
        <v>20333025.859999999</v>
      </c>
      <c r="BM152" s="13">
        <f>SUMIFS('Retiro Mensual'!$E$2:$E$2629,'Retiro Mensual'!$A$2:$A$2629,BM$4,'Retiro Mensual'!$B$2:$B$2629,$B152,'Retiro Mensual'!$C$2:$C$2629,BM$5)</f>
        <v>17905226.84</v>
      </c>
      <c r="BN152" s="13">
        <f>SUMIFS('Retiro Mensual'!$E$2:$E$2629,'Retiro Mensual'!$A$2:$A$2629,BN$4,'Retiro Mensual'!$B$2:$B$2629,$B152,'Retiro Mensual'!$C$2:$C$2629,BN$5)</f>
        <v>19836316.399999999</v>
      </c>
      <c r="BO152" s="13">
        <f>SUMIFS('Retiro Mensual'!$E$2:$E$2629,'Retiro Mensual'!$A$2:$A$2629,BO$4,'Retiro Mensual'!$B$2:$B$2629,$B152,'Retiro Mensual'!$C$2:$C$2629,BO$5)</f>
        <v>16690766.369999999</v>
      </c>
      <c r="BP152" s="13">
        <f>SUMIFS('Retiro Mensual'!$E$2:$E$2629,'Retiro Mensual'!$A$2:$A$2629,BP$4,'Retiro Mensual'!$B$2:$B$2629,$B152,'Retiro Mensual'!$C$2:$C$2629,BP$5)</f>
        <v>17220231.960000001</v>
      </c>
      <c r="BQ152" s="13">
        <f>SUMIFS('Retiro Mensual'!$E$2:$E$2629,'Retiro Mensual'!$A$2:$A$2629,BQ$4,'Retiro Mensual'!$B$2:$B$2629,$B152,'Retiro Mensual'!$C$2:$C$2629,BQ$5)</f>
        <v>18432671.039999999</v>
      </c>
      <c r="BR152" s="13">
        <f>SUMIFS('Retiro Mensual'!$E$2:$E$2629,'Retiro Mensual'!$A$2:$A$2629,BR$4,'Retiro Mensual'!$B$2:$B$2629,$B152,'Retiro Mensual'!$C$2:$C$2629,BR$5)</f>
        <v>18515491.379999999</v>
      </c>
      <c r="BS152" s="13">
        <f>SUMIFS('Retiro Mensual'!$E$2:$E$2629,'Retiro Mensual'!$A$2:$A$2629,BS$4,'Retiro Mensual'!$B$2:$B$2629,$B152,'Retiro Mensual'!$C$2:$C$2629,BS$5)</f>
        <v>17282307.149999999</v>
      </c>
      <c r="BT152" s="13">
        <f>SUMIFS('Retiro Mensual'!$E$2:$E$2629,'Retiro Mensual'!$A$2:$A$2629,BT$4,'Retiro Mensual'!$B$2:$B$2629,$B152,'Retiro Mensual'!$C$2:$C$2629,BT$5)</f>
        <v>14343413.689999999</v>
      </c>
      <c r="BU152" s="13">
        <f>SUMIFS('Retiro Mensual'!$E$2:$E$2629,'Retiro Mensual'!$A$2:$A$2629,BU$4,'Retiro Mensual'!$B$2:$B$2629,$B152,'Retiro Mensual'!$C$2:$C$2629,BU$5)</f>
        <v>10654243.449999999</v>
      </c>
      <c r="BV152" s="13">
        <f>SUMIFS('Retiro Mensual'!$E$2:$E$2629,'Retiro Mensual'!$A$2:$A$2629,BV$4,'Retiro Mensual'!$B$2:$B$2629,$B152,'Retiro Mensual'!$C$2:$C$2629,BV$5)</f>
        <v>11454718.130000001</v>
      </c>
      <c r="BW152" s="14">
        <f>SUMIFS('Retiro Mensual'!$E$2:$E$2629,'Retiro Mensual'!$A$2:$A$2629,BW$4,'Retiro Mensual'!$B$2:$B$2629,$B152,'Retiro Mensual'!$C$2:$C$2629,BW$5)</f>
        <v>12402556.18</v>
      </c>
      <c r="BX152" s="13"/>
      <c r="BY152" s="12">
        <f>SUMIFS('Compra Ventas'!$E$2:$E$2700,'Compra Ventas'!$A$2:$A$2700,BY$4,'Compra Ventas'!$B$2:$B$2700,$B152,'Compra Ventas'!$C$2:$C$2700,BY$5)</f>
        <v>19313655.509757571</v>
      </c>
      <c r="BZ152" s="13">
        <f>SUMIFS('Compra Ventas'!$E$2:$E$2700,'Compra Ventas'!$A$2:$A$2700,BZ$4,'Compra Ventas'!$B$2:$B$2700,$B152,'Compra Ventas'!$C$2:$C$2700,BZ$5)</f>
        <v>16386465.262843365</v>
      </c>
      <c r="CA152" s="13">
        <f>SUMIFS('Compra Ventas'!$E$2:$E$2700,'Compra Ventas'!$A$2:$A$2700,CA$4,'Compra Ventas'!$B$2:$B$2700,$B152,'Compra Ventas'!$C$2:$C$2700,CA$5)</f>
        <v>17980480.635417394</v>
      </c>
      <c r="CB152" s="13">
        <f>SUMIFS('Compra Ventas'!$E$2:$E$2700,'Compra Ventas'!$A$2:$A$2700,CB$4,'Compra Ventas'!$B$2:$B$2700,$B152,'Compra Ventas'!$C$2:$C$2700,CB$5)</f>
        <v>0</v>
      </c>
      <c r="CC152" s="13">
        <f>SUMIFS('Compra Ventas'!$E$2:$E$2700,'Compra Ventas'!$A$2:$A$2700,CC$4,'Compra Ventas'!$B$2:$B$2700,$B152,'Compra Ventas'!$C$2:$C$2700,CC$5)</f>
        <v>3747819.5006865691</v>
      </c>
      <c r="CD152" s="13">
        <f>SUMIFS('Compra Ventas'!$E$2:$E$2700,'Compra Ventas'!$A$2:$A$2700,CD$4,'Compra Ventas'!$B$2:$B$2700,$B152,'Compra Ventas'!$C$2:$C$2700,CD$5)</f>
        <v>11544316.131112291</v>
      </c>
      <c r="CE152" s="13">
        <f>SUMIFS('Compra Ventas'!$E$2:$E$2700,'Compra Ventas'!$A$2:$A$2700,CE$4,'Compra Ventas'!$B$2:$B$2700,$B152,'Compra Ventas'!$C$2:$C$2700,CE$5)</f>
        <v>7388531.0129096247</v>
      </c>
      <c r="CF152" s="13">
        <f>SUMIFS('Compra Ventas'!$E$2:$E$2700,'Compra Ventas'!$A$2:$A$2700,CF$4,'Compra Ventas'!$B$2:$B$2700,$B152,'Compra Ventas'!$C$2:$C$2700,CF$5)</f>
        <v>9374589.4448013287</v>
      </c>
      <c r="CG152" s="13">
        <f>SUMIFS('Compra Ventas'!$E$2:$E$2700,'Compra Ventas'!$A$2:$A$2700,CG$4,'Compra Ventas'!$B$2:$B$2700,$B152,'Compra Ventas'!$C$2:$C$2700,CG$5)</f>
        <v>2006746.0895146751</v>
      </c>
      <c r="CH152" s="13">
        <f>SUMIFS('Compra Ventas'!$E$2:$E$2700,'Compra Ventas'!$A$2:$A$2700,CH$4,'Compra Ventas'!$B$2:$B$2700,$B152,'Compra Ventas'!$C$2:$C$2700,CH$5)</f>
        <v>815118.67398344912</v>
      </c>
      <c r="CI152" s="13">
        <f>SUMIFS('Compra Ventas'!$E$2:$E$2700,'Compra Ventas'!$A$2:$A$2700,CI$4,'Compra Ventas'!$B$2:$B$2700,$B152,'Compra Ventas'!$C$2:$C$2700,CI$5)</f>
        <v>339546.89385928278</v>
      </c>
      <c r="CJ152" s="14">
        <f>SUMIFS('Compra Ventas'!$E$2:$E$2700,'Compra Ventas'!$A$2:$A$2700,CJ$4,'Compra Ventas'!$B$2:$B$2700,$B152,'Compra Ventas'!$C$2:$C$2700,CJ$5)</f>
        <v>285210.25558637793</v>
      </c>
      <c r="CK152" s="12">
        <f>SUMIFS('Compra Ventas'!$E$2:$E$2700,'Compra Ventas'!$A$2:$A$2700,CK$4,'Compra Ventas'!$B$2:$B$2700,$B152,'Compra Ventas'!$C$2:$C$2700,CK$5)</f>
        <v>19346634.51668426</v>
      </c>
      <c r="CL152" s="13">
        <f>SUMIFS('Compra Ventas'!$E$2:$E$2700,'Compra Ventas'!$A$2:$A$2700,CL$4,'Compra Ventas'!$B$2:$B$2700,$B152,'Compra Ventas'!$C$2:$C$2700,CL$5)</f>
        <v>16584186.838405522</v>
      </c>
      <c r="CM152" s="13">
        <f>SUMIFS('Compra Ventas'!$E$2:$E$2700,'Compra Ventas'!$A$2:$A$2700,CM$4,'Compra Ventas'!$B$2:$B$2700,$B152,'Compra Ventas'!$C$2:$C$2700,CM$5)</f>
        <v>18351548.733156223</v>
      </c>
      <c r="CN152" s="13">
        <f>SUMIFS('Compra Ventas'!$E$2:$E$2700,'Compra Ventas'!$A$2:$A$2700,CN$4,'Compra Ventas'!$B$2:$B$2700,$B152,'Compra Ventas'!$C$2:$C$2700,CN$5)</f>
        <v>0</v>
      </c>
      <c r="CO152" s="13">
        <f>SUMIFS('Compra Ventas'!$E$2:$E$2700,'Compra Ventas'!$A$2:$A$2700,CO$4,'Compra Ventas'!$B$2:$B$2700,$B152,'Compra Ventas'!$C$2:$C$2700,CO$5)</f>
        <v>3309331.5390789211</v>
      </c>
      <c r="CP152" s="13">
        <f>SUMIFS('Compra Ventas'!$E$2:$E$2700,'Compra Ventas'!$A$2:$A$2700,CP$4,'Compra Ventas'!$B$2:$B$2700,$B152,'Compra Ventas'!$C$2:$C$2700,CP$5)</f>
        <v>13527740.449068399</v>
      </c>
      <c r="CQ152" s="13">
        <f>SUMIFS('Compra Ventas'!$E$2:$E$2700,'Compra Ventas'!$A$2:$A$2700,CQ$4,'Compra Ventas'!$B$2:$B$2700,$B152,'Compra Ventas'!$C$2:$C$2700,CQ$5)</f>
        <v>11097134.87416623</v>
      </c>
      <c r="CR152" s="13">
        <f>SUMIFS('Compra Ventas'!$E$2:$E$2700,'Compra Ventas'!$A$2:$A$2700,CR$4,'Compra Ventas'!$B$2:$B$2700,$B152,'Compra Ventas'!$C$2:$C$2700,CR$5)</f>
        <v>9847680.3557893652</v>
      </c>
      <c r="CS152" s="13">
        <f>SUMIFS('Compra Ventas'!$E$2:$E$2700,'Compra Ventas'!$A$2:$A$2700,CS$4,'Compra Ventas'!$B$2:$B$2700,$B152,'Compra Ventas'!$C$2:$C$2700,CS$5)</f>
        <v>2843544.8280849452</v>
      </c>
      <c r="CT152" s="13">
        <f>SUMIFS('Compra Ventas'!$E$2:$E$2700,'Compra Ventas'!$A$2:$A$2700,CT$4,'Compra Ventas'!$B$2:$B$2700,$B152,'Compra Ventas'!$C$2:$C$2700,CT$5)</f>
        <v>1092298.978612269</v>
      </c>
      <c r="CU152" s="13">
        <f>SUMIFS('Compra Ventas'!$E$2:$E$2700,'Compra Ventas'!$A$2:$A$2700,CU$4,'Compra Ventas'!$B$2:$B$2700,$B152,'Compra Ventas'!$C$2:$C$2700,CU$5)</f>
        <v>431664.61713742139</v>
      </c>
      <c r="CV152" s="14">
        <f>SUMIFS('Compra Ventas'!$E$2:$E$2700,'Compra Ventas'!$A$2:$A$2700,CV$4,'Compra Ventas'!$B$2:$B$2700,$B152,'Compra Ventas'!$C$2:$C$2700,CV$5)</f>
        <v>125957.1097030415</v>
      </c>
      <c r="CW152" s="12">
        <f>SUMIFS('Compra Ventas'!$E$2:$E$2700,'Compra Ventas'!$A$2:$A$2700,CW$4,'Compra Ventas'!$B$2:$B$2700,$B152,'Compra Ventas'!$C$2:$C$2700,CW$5)</f>
        <v>19352964.896016307</v>
      </c>
      <c r="CX152" s="13">
        <f>SUMIFS('Compra Ventas'!$E$2:$E$2700,'Compra Ventas'!$A$2:$A$2700,CX$4,'Compra Ventas'!$B$2:$B$2700,$B152,'Compra Ventas'!$C$2:$C$2700,CX$5)</f>
        <v>16872023.181898322</v>
      </c>
      <c r="CY152" s="13">
        <f>SUMIFS('Compra Ventas'!$E$2:$E$2700,'Compra Ventas'!$A$2:$A$2700,CY$4,'Compra Ventas'!$B$2:$B$2700,$B152,'Compra Ventas'!$C$2:$C$2700,CY$5)</f>
        <v>18300310.54808804</v>
      </c>
      <c r="CZ152" s="13">
        <f>SUMIFS('Compra Ventas'!$E$2:$E$2700,'Compra Ventas'!$A$2:$A$2700,CZ$4,'Compra Ventas'!$B$2:$B$2700,$B152,'Compra Ventas'!$C$2:$C$2700,CZ$5)</f>
        <v>0</v>
      </c>
      <c r="DA152" s="13">
        <f>SUMIFS('Compra Ventas'!$E$2:$E$2700,'Compra Ventas'!$A$2:$A$2700,DA$4,'Compra Ventas'!$B$2:$B$2700,$B152,'Compra Ventas'!$C$2:$C$2700,DA$5)</f>
        <v>3887272.1853503361</v>
      </c>
      <c r="DB152" s="13">
        <f>SUMIFS('Compra Ventas'!$E$2:$E$2700,'Compra Ventas'!$A$2:$A$2700,DB$4,'Compra Ventas'!$B$2:$B$2700,$B152,'Compra Ventas'!$C$2:$C$2700,DB$5)</f>
        <v>18410884.613845181</v>
      </c>
      <c r="DC152" s="13">
        <f>SUMIFS('Compra Ventas'!$E$2:$E$2700,'Compra Ventas'!$A$2:$A$2700,DC$4,'Compra Ventas'!$B$2:$B$2700,$B152,'Compra Ventas'!$C$2:$C$2700,DC$5)</f>
        <v>17274438.405507039</v>
      </c>
      <c r="DD152" s="13">
        <f>SUMIFS('Compra Ventas'!$E$2:$E$2700,'Compra Ventas'!$A$2:$A$2700,DD$4,'Compra Ventas'!$B$2:$B$2700,$B152,'Compra Ventas'!$C$2:$C$2700,DD$5)</f>
        <v>10645454.72617539</v>
      </c>
      <c r="DE152" s="13">
        <f>SUMIFS('Compra Ventas'!$E$2:$E$2700,'Compra Ventas'!$A$2:$A$2700,DE$4,'Compra Ventas'!$B$2:$B$2700,$B152,'Compra Ventas'!$C$2:$C$2700,DE$5)</f>
        <v>3572939.006869826</v>
      </c>
      <c r="DF152" s="13">
        <f>SUMIFS('Compra Ventas'!$E$2:$E$2700,'Compra Ventas'!$A$2:$A$2700,DF$4,'Compra Ventas'!$B$2:$B$2700,$B152,'Compra Ventas'!$C$2:$C$2700,DF$5)</f>
        <v>1300726.8536202919</v>
      </c>
      <c r="DG152" s="13">
        <f>SUMIFS('Compra Ventas'!$E$2:$E$2700,'Compra Ventas'!$A$2:$A$2700,DG$4,'Compra Ventas'!$B$2:$B$2700,$B152,'Compra Ventas'!$C$2:$C$2700,DG$5)</f>
        <v>579718.46992466343</v>
      </c>
      <c r="DH152" s="14">
        <f>SUMIFS('Compra Ventas'!$E$2:$E$2700,'Compra Ventas'!$A$2:$A$2700,DH$4,'Compra Ventas'!$B$2:$B$2700,$B152,'Compra Ventas'!$C$2:$C$2700,DH$5)</f>
        <v>185469.7472072723</v>
      </c>
      <c r="DI152" s="84"/>
      <c r="DJ152" s="98">
        <f>SUMIFS('Ajuste Ciclado'!D$5:D$47,'Ajuste Ciclado'!$C$5:$C$47,Balance!DJ$4,'Ajuste Ciclado'!$B$5:$B$47,Balance!$B152)</f>
        <v>0</v>
      </c>
      <c r="DK152" s="99">
        <f>SUMIFS('Ajuste Ciclado'!E$5:E$47,'Ajuste Ciclado'!$C$5:$C$47,Balance!DK$4,'Ajuste Ciclado'!$B$5:$B$47,Balance!$B152)</f>
        <v>0</v>
      </c>
      <c r="DL152" s="99">
        <f>SUMIFS('Ajuste Ciclado'!F$5:F$47,'Ajuste Ciclado'!$C$5:$C$47,Balance!DL$4,'Ajuste Ciclado'!$B$5:$B$47,Balance!$B152)</f>
        <v>0</v>
      </c>
      <c r="DM152" s="99">
        <f>SUMIFS('Ajuste Ciclado'!G$5:G$47,'Ajuste Ciclado'!$C$5:$C$47,Balance!DM$4,'Ajuste Ciclado'!$B$5:$B$47,Balance!$B152)</f>
        <v>0</v>
      </c>
      <c r="DN152" s="99">
        <f>SUMIFS('Ajuste Ciclado'!H$5:H$47,'Ajuste Ciclado'!$C$5:$C$47,Balance!DN$4,'Ajuste Ciclado'!$B$5:$B$47,Balance!$B152)</f>
        <v>0</v>
      </c>
      <c r="DO152" s="99">
        <f>SUMIFS('Ajuste Ciclado'!I$5:I$47,'Ajuste Ciclado'!$C$5:$C$47,Balance!DO$4,'Ajuste Ciclado'!$B$5:$B$47,Balance!$B152)</f>
        <v>0</v>
      </c>
      <c r="DP152" s="99">
        <f>SUMIFS('Ajuste Ciclado'!J$5:J$47,'Ajuste Ciclado'!$C$5:$C$47,Balance!DP$4,'Ajuste Ciclado'!$B$5:$B$47,Balance!$B152)</f>
        <v>0</v>
      </c>
      <c r="DQ152" s="99">
        <f>SUMIFS('Ajuste Ciclado'!K$5:K$47,'Ajuste Ciclado'!$C$5:$C$47,Balance!DQ$4,'Ajuste Ciclado'!$B$5:$B$47,Balance!$B152)</f>
        <v>0</v>
      </c>
      <c r="DR152" s="99">
        <f>SUMIFS('Ajuste Ciclado'!L$5:L$47,'Ajuste Ciclado'!$C$5:$C$47,Balance!DR$4,'Ajuste Ciclado'!$B$5:$B$47,Balance!$B152)</f>
        <v>0</v>
      </c>
      <c r="DS152" s="99">
        <f>SUMIFS('Ajuste Ciclado'!M$5:M$47,'Ajuste Ciclado'!$C$5:$C$47,Balance!DS$4,'Ajuste Ciclado'!$B$5:$B$47,Balance!$B152)</f>
        <v>0</v>
      </c>
      <c r="DT152" s="99">
        <f>SUMIFS('Ajuste Ciclado'!N$5:N$47,'Ajuste Ciclado'!$C$5:$C$47,Balance!DT$4,'Ajuste Ciclado'!$B$5:$B$47,Balance!$B152)</f>
        <v>0</v>
      </c>
      <c r="DU152" s="100">
        <f>SUMIFS('Ajuste Ciclado'!O$5:O$47,'Ajuste Ciclado'!$C$5:$C$47,Balance!DU$4,'Ajuste Ciclado'!$B$5:$B$47,Balance!$B152)</f>
        <v>0</v>
      </c>
      <c r="DV152" s="98">
        <f>SUMIFS('Ajuste Ciclado'!D$5:D$47,'Ajuste Ciclado'!$C$5:$C$47,Balance!DV$4,'Ajuste Ciclado'!$B$5:$B$47,Balance!$B152)</f>
        <v>0</v>
      </c>
      <c r="DW152" s="99">
        <f>SUMIFS('Ajuste Ciclado'!E$5:E$47,'Ajuste Ciclado'!$C$5:$C$47,Balance!DW$4,'Ajuste Ciclado'!$B$5:$B$47,Balance!$B152)</f>
        <v>0</v>
      </c>
      <c r="DX152" s="99">
        <f>SUMIFS('Ajuste Ciclado'!F$5:F$47,'Ajuste Ciclado'!$C$5:$C$47,Balance!DX$4,'Ajuste Ciclado'!$B$5:$B$47,Balance!$B152)</f>
        <v>0</v>
      </c>
      <c r="DY152" s="99">
        <f>SUMIFS('Ajuste Ciclado'!G$5:G$47,'Ajuste Ciclado'!$C$5:$C$47,Balance!DY$4,'Ajuste Ciclado'!$B$5:$B$47,Balance!$B152)</f>
        <v>0</v>
      </c>
      <c r="DZ152" s="99">
        <f>SUMIFS('Ajuste Ciclado'!H$5:H$47,'Ajuste Ciclado'!$C$5:$C$47,Balance!DZ$4,'Ajuste Ciclado'!$B$5:$B$47,Balance!$B152)</f>
        <v>0</v>
      </c>
      <c r="EA152" s="99">
        <f>SUMIFS('Ajuste Ciclado'!I$5:I$47,'Ajuste Ciclado'!$C$5:$C$47,Balance!EA$4,'Ajuste Ciclado'!$B$5:$B$47,Balance!$B152)</f>
        <v>0</v>
      </c>
      <c r="EB152" s="99">
        <f>SUMIFS('Ajuste Ciclado'!J$5:J$47,'Ajuste Ciclado'!$C$5:$C$47,Balance!EB$4,'Ajuste Ciclado'!$B$5:$B$47,Balance!$B152)</f>
        <v>0</v>
      </c>
      <c r="EC152" s="99">
        <f>SUMIFS('Ajuste Ciclado'!K$5:K$47,'Ajuste Ciclado'!$C$5:$C$47,Balance!EC$4,'Ajuste Ciclado'!$B$5:$B$47,Balance!$B152)</f>
        <v>0</v>
      </c>
      <c r="ED152" s="99">
        <f>SUMIFS('Ajuste Ciclado'!L$5:L$47,'Ajuste Ciclado'!$C$5:$C$47,Balance!ED$4,'Ajuste Ciclado'!$B$5:$B$47,Balance!$B152)</f>
        <v>0</v>
      </c>
      <c r="EE152" s="99">
        <f>SUMIFS('Ajuste Ciclado'!M$5:M$47,'Ajuste Ciclado'!$C$5:$C$47,Balance!EE$4,'Ajuste Ciclado'!$B$5:$B$47,Balance!$B152)</f>
        <v>0</v>
      </c>
      <c r="EF152" s="99">
        <f>SUMIFS('Ajuste Ciclado'!N$5:N$47,'Ajuste Ciclado'!$C$5:$C$47,Balance!EF$4,'Ajuste Ciclado'!$B$5:$B$47,Balance!$B152)</f>
        <v>0</v>
      </c>
      <c r="EG152" s="100">
        <f>SUMIFS('Ajuste Ciclado'!O$5:O$47,'Ajuste Ciclado'!$C$5:$C$47,Balance!EG$4,'Ajuste Ciclado'!$B$5:$B$47,Balance!$B152)</f>
        <v>0</v>
      </c>
      <c r="EH152" s="98">
        <f>SUMIFS('Ajuste Ciclado'!D$5:D$47,'Ajuste Ciclado'!$C$5:$C$47,Balance!EH$4,'Ajuste Ciclado'!$B$5:$B$47,Balance!$B152)</f>
        <v>0</v>
      </c>
      <c r="EI152" s="99">
        <f>SUMIFS('Ajuste Ciclado'!E$5:E$47,'Ajuste Ciclado'!$C$5:$C$47,Balance!EI$4,'Ajuste Ciclado'!$B$5:$B$47,Balance!$B152)</f>
        <v>0</v>
      </c>
      <c r="EJ152" s="99">
        <f>SUMIFS('Ajuste Ciclado'!F$5:F$47,'Ajuste Ciclado'!$C$5:$C$47,Balance!EJ$4,'Ajuste Ciclado'!$B$5:$B$47,Balance!$B152)</f>
        <v>0</v>
      </c>
      <c r="EK152" s="99">
        <f>SUMIFS('Ajuste Ciclado'!G$5:G$47,'Ajuste Ciclado'!$C$5:$C$47,Balance!EK$4,'Ajuste Ciclado'!$B$5:$B$47,Balance!$B152)</f>
        <v>0</v>
      </c>
      <c r="EL152" s="99">
        <f>SUMIFS('Ajuste Ciclado'!H$5:H$47,'Ajuste Ciclado'!$C$5:$C$47,Balance!EL$4,'Ajuste Ciclado'!$B$5:$B$47,Balance!$B152)</f>
        <v>0</v>
      </c>
      <c r="EM152" s="99">
        <f>SUMIFS('Ajuste Ciclado'!I$5:I$47,'Ajuste Ciclado'!$C$5:$C$47,Balance!EM$4,'Ajuste Ciclado'!$B$5:$B$47,Balance!$B152)</f>
        <v>0</v>
      </c>
      <c r="EN152" s="99">
        <f>SUMIFS('Ajuste Ciclado'!J$5:J$47,'Ajuste Ciclado'!$C$5:$C$47,Balance!EN$4,'Ajuste Ciclado'!$B$5:$B$47,Balance!$B152)</f>
        <v>0</v>
      </c>
      <c r="EO152" s="99">
        <f>SUMIFS('Ajuste Ciclado'!K$5:K$47,'Ajuste Ciclado'!$C$5:$C$47,Balance!EO$4,'Ajuste Ciclado'!$B$5:$B$47,Balance!$B152)</f>
        <v>0</v>
      </c>
      <c r="EP152" s="99">
        <f>SUMIFS('Ajuste Ciclado'!L$5:L$47,'Ajuste Ciclado'!$C$5:$C$47,Balance!EP$4,'Ajuste Ciclado'!$B$5:$B$47,Balance!$B152)</f>
        <v>0</v>
      </c>
      <c r="EQ152" s="99">
        <f>SUMIFS('Ajuste Ciclado'!M$5:M$47,'Ajuste Ciclado'!$C$5:$C$47,Balance!EQ$4,'Ajuste Ciclado'!$B$5:$B$47,Balance!$B152)</f>
        <v>0</v>
      </c>
      <c r="ER152" s="99">
        <f>SUMIFS('Ajuste Ciclado'!N$5:N$47,'Ajuste Ciclado'!$C$5:$C$47,Balance!ER$4,'Ajuste Ciclado'!$B$5:$B$47,Balance!$B152)</f>
        <v>0</v>
      </c>
      <c r="ES152" s="100">
        <f>SUMIFS('Ajuste Ciclado'!O$5:O$47,'Ajuste Ciclado'!$C$5:$C$47,Balance!ES$4,'Ajuste Ciclado'!$B$5:$B$47,Balance!$B152)</f>
        <v>0</v>
      </c>
      <c r="ET152" s="84"/>
      <c r="EU152" s="12">
        <f t="shared" si="279"/>
        <v>-968605.34341388196</v>
      </c>
      <c r="EV152" s="13">
        <f t="shared" si="244"/>
        <v>-898523.96809305809</v>
      </c>
      <c r="EW152" s="13">
        <f t="shared" si="245"/>
        <v>-1422697.6282963939</v>
      </c>
      <c r="EX152" s="13">
        <f t="shared" si="246"/>
        <v>-15946540.665064288</v>
      </c>
      <c r="EY152" s="13">
        <f t="shared" si="247"/>
        <v>-12879479.841306733</v>
      </c>
      <c r="EZ152" s="13">
        <f t="shared" si="248"/>
        <v>-4242522.0100890994</v>
      </c>
      <c r="FA152" s="13">
        <f t="shared" si="249"/>
        <v>-7804644.9509027191</v>
      </c>
      <c r="FB152" s="13">
        <f t="shared" si="250"/>
        <v>-5989495.2013685945</v>
      </c>
      <c r="FC152" s="13">
        <f t="shared" si="251"/>
        <v>-11284504.671788853</v>
      </c>
      <c r="FD152" s="13">
        <f t="shared" si="252"/>
        <v>-6532849.9830414811</v>
      </c>
      <c r="FE152" s="13">
        <f t="shared" si="253"/>
        <v>-6079067.4281648928</v>
      </c>
      <c r="FF152" s="14">
        <f t="shared" si="254"/>
        <v>-6301834.5002183272</v>
      </c>
      <c r="FG152" s="12">
        <f t="shared" si="255"/>
        <v>-970092.23318033665</v>
      </c>
      <c r="FH152" s="13">
        <f t="shared" si="256"/>
        <v>-912360.75236479752</v>
      </c>
      <c r="FI152" s="13">
        <f t="shared" si="257"/>
        <v>-1456173.6887551136</v>
      </c>
      <c r="FJ152" s="13">
        <f t="shared" si="258"/>
        <v>-16824194.642938592</v>
      </c>
      <c r="FK152" s="13">
        <f t="shared" si="259"/>
        <v>-13326641.424691675</v>
      </c>
      <c r="FL152" s="13">
        <f t="shared" si="260"/>
        <v>-3231369.9928102363</v>
      </c>
      <c r="FM152" s="13">
        <f t="shared" si="261"/>
        <v>-6037487.7772913743</v>
      </c>
      <c r="FN152" s="13">
        <f t="shared" si="262"/>
        <v>-5647949.4422545321</v>
      </c>
      <c r="FO152" s="13">
        <f t="shared" si="263"/>
        <v>-10714026.5966755</v>
      </c>
      <c r="FP152" s="13">
        <f t="shared" si="264"/>
        <v>-7553106.0333895748</v>
      </c>
      <c r="FQ152" s="13">
        <f t="shared" si="265"/>
        <v>-8409921.8553118464</v>
      </c>
      <c r="FR152" s="14">
        <f t="shared" si="266"/>
        <v>-10130724.104327928</v>
      </c>
      <c r="FS152" s="12">
        <f t="shared" si="267"/>
        <v>-970429.87449527532</v>
      </c>
      <c r="FT152" s="13">
        <f t="shared" si="268"/>
        <v>-948930.80339349806</v>
      </c>
      <c r="FU152" s="13">
        <f t="shared" si="269"/>
        <v>-1450603.2512965053</v>
      </c>
      <c r="FV152" s="13">
        <f t="shared" si="270"/>
        <v>-16644562.969806142</v>
      </c>
      <c r="FW152" s="13">
        <f t="shared" si="271"/>
        <v>-13275914.663230289</v>
      </c>
      <c r="FX152" s="13">
        <f t="shared" si="272"/>
        <v>36490.372869174927</v>
      </c>
      <c r="FY152" s="13">
        <f t="shared" si="273"/>
        <v>-1184554.785298977</v>
      </c>
      <c r="FZ152" s="13">
        <f t="shared" si="274"/>
        <v>-6569642.2432241552</v>
      </c>
      <c r="GA152" s="13">
        <f t="shared" si="275"/>
        <v>-10700478.41002305</v>
      </c>
      <c r="GB152" s="13">
        <f t="shared" si="276"/>
        <v>-9298760.3994757533</v>
      </c>
      <c r="GC152" s="13">
        <f t="shared" si="277"/>
        <v>-10811852.590432286</v>
      </c>
      <c r="GD152" s="14">
        <f t="shared" si="278"/>
        <v>-12138134.218324877</v>
      </c>
      <c r="GE152" s="84"/>
      <c r="GF152" s="12">
        <f t="shared" si="280"/>
        <v>-80350766.191748321</v>
      </c>
      <c r="GG152" s="13">
        <f t="shared" si="280"/>
        <v>-85214048.543991506</v>
      </c>
      <c r="GH152" s="14">
        <f t="shared" si="280"/>
        <v>-83957373.836131632</v>
      </c>
      <c r="GI152" s="6">
        <f t="shared" si="281"/>
        <v>2</v>
      </c>
      <c r="GJ152" s="12">
        <f t="shared" si="282"/>
        <v>-40110525.178159878</v>
      </c>
      <c r="GK152" s="13">
        <f t="shared" si="283"/>
        <v>-40864862.664305769</v>
      </c>
      <c r="GL152" s="14">
        <f t="shared" si="284"/>
        <v>-42058611.851361305</v>
      </c>
      <c r="GM152" s="84"/>
      <c r="GN152" s="66">
        <f t="shared" si="285"/>
        <v>-40864862.664305769</v>
      </c>
      <c r="GO152" s="84"/>
      <c r="GP152" s="63" t="str" cm="1">
        <f t="array" ref="GP152">INDEX($GF$4:$GH$4,1,GI152)</f>
        <v>Sample 3</v>
      </c>
      <c r="GQ152" s="12">
        <f t="shared" si="188"/>
        <v>-15946540.665064288</v>
      </c>
      <c r="GR152" s="13">
        <f t="shared" si="188"/>
        <v>-12879479.841306733</v>
      </c>
      <c r="GS152" s="14">
        <f t="shared" si="188"/>
        <v>-11284504.671788853</v>
      </c>
      <c r="GT152" s="12">
        <f t="shared" si="189"/>
        <v>-16824194.642938592</v>
      </c>
      <c r="GU152" s="13">
        <f t="shared" si="189"/>
        <v>-13326641.424691675</v>
      </c>
      <c r="GV152" s="14">
        <f t="shared" si="189"/>
        <v>-10714026.5966755</v>
      </c>
      <c r="GW152" s="12">
        <f t="shared" si="190"/>
        <v>-16644562.969806142</v>
      </c>
      <c r="GX152" s="13">
        <f t="shared" si="190"/>
        <v>-13275914.663230289</v>
      </c>
      <c r="GY152" s="14">
        <f t="shared" si="190"/>
        <v>-12138134.218324877</v>
      </c>
      <c r="GZ152" s="84" t="str">
        <f t="shared" si="194"/>
        <v>Sample 3</v>
      </c>
      <c r="HA152" s="12">
        <f t="shared" si="286"/>
        <v>-16824194.642938592</v>
      </c>
      <c r="HB152" s="13">
        <f t="shared" si="286"/>
        <v>-13326641.424691675</v>
      </c>
      <c r="HC152" s="14">
        <f t="shared" si="286"/>
        <v>-10714026.5966755</v>
      </c>
      <c r="HD152" s="6">
        <f t="shared" si="195"/>
        <v>-40864862.664305769</v>
      </c>
      <c r="HE152" s="84" t="str">
        <f t="shared" si="196"/>
        <v>Ok</v>
      </c>
    </row>
    <row r="153" spans="2:213" hidden="1" x14ac:dyDescent="0.3">
      <c r="B153" s="84" t="s">
        <v>94</v>
      </c>
      <c r="C153" s="12">
        <f>SUMIFS(Inyecciones!$E$2:$E$14185,Inyecciones!$A$2:$A$14185,Balance!C$4,Inyecciones!$B$2:$B$14185,Balance!$B153,Inyecciones!$C$2:$C$14185,Balance!C$5)</f>
        <v>0</v>
      </c>
      <c r="D153" s="13">
        <f>SUMIFS(Inyecciones!$E$2:$E$14185,Inyecciones!$A$2:$A$14185,Balance!D$4,Inyecciones!$B$2:$B$14185,Balance!$B153,Inyecciones!$C$2:$C$14185,Balance!D$5)</f>
        <v>0</v>
      </c>
      <c r="E153" s="13">
        <f>SUMIFS(Inyecciones!$E$2:$E$14185,Inyecciones!$A$2:$A$14185,Balance!E$4,Inyecciones!$B$2:$B$14185,Balance!$B153,Inyecciones!$C$2:$C$14185,Balance!E$5)</f>
        <v>0</v>
      </c>
      <c r="F153" s="13">
        <f>SUMIFS(Inyecciones!$E$2:$E$14185,Inyecciones!$A$2:$A$14185,Balance!F$4,Inyecciones!$B$2:$B$14185,Balance!$B153,Inyecciones!$C$2:$C$14185,Balance!F$5)</f>
        <v>0</v>
      </c>
      <c r="G153" s="13">
        <f>SUMIFS(Inyecciones!$E$2:$E$14185,Inyecciones!$A$2:$A$14185,Balance!G$4,Inyecciones!$B$2:$B$14185,Balance!$B153,Inyecciones!$C$2:$C$14185,Balance!G$5)</f>
        <v>3747819.5006865691</v>
      </c>
      <c r="H153" s="13">
        <f>SUMIFS(Inyecciones!$E$2:$E$14185,Inyecciones!$A$2:$A$14185,Balance!H$4,Inyecciones!$B$2:$B$14185,Balance!$B153,Inyecciones!$C$2:$C$14185,Balance!H$5)</f>
        <v>11544316.131112291</v>
      </c>
      <c r="I153" s="13">
        <f>SUMIFS(Inyecciones!$E$2:$E$14185,Inyecciones!$A$2:$A$14185,Balance!I$4,Inyecciones!$B$2:$B$14185,Balance!$B153,Inyecciones!$C$2:$C$14185,Balance!I$5)</f>
        <v>7388531.0129096247</v>
      </c>
      <c r="J153" s="13">
        <f>SUMIFS(Inyecciones!$E$2:$E$14185,Inyecciones!$A$2:$A$14185,Balance!J$4,Inyecciones!$B$2:$B$14185,Balance!$B153,Inyecciones!$C$2:$C$14185,Balance!J$5)</f>
        <v>9374589.4448013287</v>
      </c>
      <c r="K153" s="13">
        <f>SUMIFS(Inyecciones!$E$2:$E$14185,Inyecciones!$A$2:$A$14185,Balance!K$4,Inyecciones!$B$2:$B$14185,Balance!$B153,Inyecciones!$C$2:$C$14185,Balance!K$5)</f>
        <v>2006746.0895146751</v>
      </c>
      <c r="L153" s="13">
        <f>SUMIFS(Inyecciones!$E$2:$E$14185,Inyecciones!$A$2:$A$14185,Balance!L$4,Inyecciones!$B$2:$B$14185,Balance!$B153,Inyecciones!$C$2:$C$14185,Balance!L$5)</f>
        <v>815118.67398344912</v>
      </c>
      <c r="M153" s="13">
        <f>SUMIFS(Inyecciones!$E$2:$E$14185,Inyecciones!$A$2:$A$14185,Balance!M$4,Inyecciones!$B$2:$B$14185,Balance!$B153,Inyecciones!$C$2:$C$14185,Balance!M$5)</f>
        <v>339546.89385928278</v>
      </c>
      <c r="N153" s="14">
        <f>SUMIFS(Inyecciones!$E$2:$E$14185,Inyecciones!$A$2:$A$14185,Balance!N$4,Inyecciones!$B$2:$B$14185,Balance!$B153,Inyecciones!$C$2:$C$14185,Balance!N$5)</f>
        <v>285210.25558637793</v>
      </c>
      <c r="O153" s="12">
        <f>SUMIFS(Inyecciones!$E$2:$E$14185,Inyecciones!$A$2:$A$14185,Balance!O$4,Inyecciones!$B$2:$B$14185,Balance!$B153,Inyecciones!$C$2:$C$14185,Balance!O$5)</f>
        <v>0</v>
      </c>
      <c r="P153" s="13">
        <f>SUMIFS(Inyecciones!$E$2:$E$14185,Inyecciones!$A$2:$A$14185,Balance!P$4,Inyecciones!$B$2:$B$14185,Balance!$B153,Inyecciones!$C$2:$C$14185,Balance!P$5)</f>
        <v>0</v>
      </c>
      <c r="Q153" s="13">
        <f>SUMIFS(Inyecciones!$E$2:$E$14185,Inyecciones!$A$2:$A$14185,Balance!Q$4,Inyecciones!$B$2:$B$14185,Balance!$B153,Inyecciones!$C$2:$C$14185,Balance!Q$5)</f>
        <v>0</v>
      </c>
      <c r="R153" s="13">
        <f>SUMIFS(Inyecciones!$E$2:$E$14185,Inyecciones!$A$2:$A$14185,Balance!R$4,Inyecciones!$B$2:$B$14185,Balance!$B153,Inyecciones!$C$2:$C$14185,Balance!R$5)</f>
        <v>0</v>
      </c>
      <c r="S153" s="13">
        <f>SUMIFS(Inyecciones!$E$2:$E$14185,Inyecciones!$A$2:$A$14185,Balance!S$4,Inyecciones!$B$2:$B$14185,Balance!$B153,Inyecciones!$C$2:$C$14185,Balance!S$5)</f>
        <v>3309331.5390789211</v>
      </c>
      <c r="T153" s="13">
        <f>SUMIFS(Inyecciones!$E$2:$E$14185,Inyecciones!$A$2:$A$14185,Balance!T$4,Inyecciones!$B$2:$B$14185,Balance!$B153,Inyecciones!$C$2:$C$14185,Balance!T$5)</f>
        <v>13527740.449068399</v>
      </c>
      <c r="U153" s="13">
        <f>SUMIFS(Inyecciones!$E$2:$E$14185,Inyecciones!$A$2:$A$14185,Balance!U$4,Inyecciones!$B$2:$B$14185,Balance!$B153,Inyecciones!$C$2:$C$14185,Balance!U$5)</f>
        <v>11097134.87416623</v>
      </c>
      <c r="V153" s="13">
        <f>SUMIFS(Inyecciones!$E$2:$E$14185,Inyecciones!$A$2:$A$14185,Balance!V$4,Inyecciones!$B$2:$B$14185,Balance!$B153,Inyecciones!$C$2:$C$14185,Balance!V$5)</f>
        <v>9847680.3557893652</v>
      </c>
      <c r="W153" s="13">
        <f>SUMIFS(Inyecciones!$E$2:$E$14185,Inyecciones!$A$2:$A$14185,Balance!W$4,Inyecciones!$B$2:$B$14185,Balance!$B153,Inyecciones!$C$2:$C$14185,Balance!W$5)</f>
        <v>2843544.8280849452</v>
      </c>
      <c r="X153" s="13">
        <f>SUMIFS(Inyecciones!$E$2:$E$14185,Inyecciones!$A$2:$A$14185,Balance!X$4,Inyecciones!$B$2:$B$14185,Balance!$B153,Inyecciones!$C$2:$C$14185,Balance!X$5)</f>
        <v>1092298.978612269</v>
      </c>
      <c r="Y153" s="13">
        <f>SUMIFS(Inyecciones!$E$2:$E$14185,Inyecciones!$A$2:$A$14185,Balance!Y$4,Inyecciones!$B$2:$B$14185,Balance!$B153,Inyecciones!$C$2:$C$14185,Balance!Y$5)</f>
        <v>431664.61713742139</v>
      </c>
      <c r="Z153" s="14">
        <f>SUMIFS(Inyecciones!$E$2:$E$14185,Inyecciones!$A$2:$A$14185,Balance!Z$4,Inyecciones!$B$2:$B$14185,Balance!$B153,Inyecciones!$C$2:$C$14185,Balance!Z$5)</f>
        <v>125957.1097030415</v>
      </c>
      <c r="AA153" s="12">
        <f>SUMIFS(Inyecciones!$E$2:$E$14185,Inyecciones!$A$2:$A$14185,Balance!AA$4,Inyecciones!$B$2:$B$14185,Balance!$B153,Inyecciones!$C$2:$C$14185,Balance!AA$5)</f>
        <v>0</v>
      </c>
      <c r="AB153" s="13">
        <f>SUMIFS(Inyecciones!$E$2:$E$14185,Inyecciones!$A$2:$A$14185,Balance!AB$4,Inyecciones!$B$2:$B$14185,Balance!$B153,Inyecciones!$C$2:$C$14185,Balance!AB$5)</f>
        <v>0</v>
      </c>
      <c r="AC153" s="13">
        <f>SUMIFS(Inyecciones!$E$2:$E$14185,Inyecciones!$A$2:$A$14185,Balance!AC$4,Inyecciones!$B$2:$B$14185,Balance!$B153,Inyecciones!$C$2:$C$14185,Balance!AC$5)</f>
        <v>0</v>
      </c>
      <c r="AD153" s="13">
        <f>SUMIFS(Inyecciones!$E$2:$E$14185,Inyecciones!$A$2:$A$14185,Balance!AD$4,Inyecciones!$B$2:$B$14185,Balance!$B153,Inyecciones!$C$2:$C$14185,Balance!AD$5)</f>
        <v>0</v>
      </c>
      <c r="AE153" s="13">
        <f>SUMIFS(Inyecciones!$E$2:$E$14185,Inyecciones!$A$2:$A$14185,Balance!AE$4,Inyecciones!$B$2:$B$14185,Balance!$B153,Inyecciones!$C$2:$C$14185,Balance!AE$5)</f>
        <v>3887272.1853503361</v>
      </c>
      <c r="AF153" s="13">
        <f>SUMIFS(Inyecciones!$E$2:$E$14185,Inyecciones!$A$2:$A$14185,Balance!AF$4,Inyecciones!$B$2:$B$14185,Balance!$B153,Inyecciones!$C$2:$C$14185,Balance!AF$5)</f>
        <v>18410884.613845181</v>
      </c>
      <c r="AG153" s="13">
        <f>SUMIFS(Inyecciones!$E$2:$E$14185,Inyecciones!$A$2:$A$14185,Balance!AG$4,Inyecciones!$B$2:$B$14185,Balance!$B153,Inyecciones!$C$2:$C$14185,Balance!AG$5)</f>
        <v>17274438.405507039</v>
      </c>
      <c r="AH153" s="13">
        <f>SUMIFS(Inyecciones!$E$2:$E$14185,Inyecciones!$A$2:$A$14185,Balance!AH$4,Inyecciones!$B$2:$B$14185,Balance!$B153,Inyecciones!$C$2:$C$14185,Balance!AH$5)</f>
        <v>10645454.72617539</v>
      </c>
      <c r="AI153" s="13">
        <f>SUMIFS(Inyecciones!$E$2:$E$14185,Inyecciones!$A$2:$A$14185,Balance!AI$4,Inyecciones!$B$2:$B$14185,Balance!$B153,Inyecciones!$C$2:$C$14185,Balance!AI$5)</f>
        <v>3572939.006869826</v>
      </c>
      <c r="AJ153" s="13">
        <f>SUMIFS(Inyecciones!$E$2:$E$14185,Inyecciones!$A$2:$A$14185,Balance!AJ$4,Inyecciones!$B$2:$B$14185,Balance!$B153,Inyecciones!$C$2:$C$14185,Balance!AJ$5)</f>
        <v>1300726.8536202919</v>
      </c>
      <c r="AK153" s="13">
        <f>SUMIFS(Inyecciones!$E$2:$E$14185,Inyecciones!$A$2:$A$14185,Balance!AK$4,Inyecciones!$B$2:$B$14185,Balance!$B153,Inyecciones!$C$2:$C$14185,Balance!AK$5)</f>
        <v>579718.46992466343</v>
      </c>
      <c r="AL153" s="14">
        <f>SUMIFS(Inyecciones!$E$2:$E$14185,Inyecciones!$A$2:$A$14185,Balance!AL$4,Inyecciones!$B$2:$B$14185,Balance!$B153,Inyecciones!$C$2:$C$14185,Balance!AL$5)</f>
        <v>185469.7472072723</v>
      </c>
      <c r="AM153" s="13"/>
      <c r="AN153" s="12">
        <f>SUMIFS('Retiro Mensual'!$E$2:$E$2629,'Retiro Mensual'!$A$2:$A$2629,AN$4,'Retiro Mensual'!$B$2:$B$2629,$B153,'Retiro Mensual'!$C$2:$C$2629,AN$5)</f>
        <v>0</v>
      </c>
      <c r="AO153" s="13">
        <f>SUMIFS('Retiro Mensual'!$E$2:$E$2629,'Retiro Mensual'!$A$2:$A$2629,AO$4,'Retiro Mensual'!$B$2:$B$2629,$B153,'Retiro Mensual'!$C$2:$C$2629,AO$5)</f>
        <v>0</v>
      </c>
      <c r="AP153" s="13">
        <f>SUMIFS('Retiro Mensual'!$E$2:$E$2629,'Retiro Mensual'!$A$2:$A$2629,AP$4,'Retiro Mensual'!$B$2:$B$2629,$B153,'Retiro Mensual'!$C$2:$C$2629,AP$5)</f>
        <v>0</v>
      </c>
      <c r="AQ153" s="13">
        <f>SUMIFS('Retiro Mensual'!$E$2:$E$2629,'Retiro Mensual'!$A$2:$A$2629,AQ$4,'Retiro Mensual'!$B$2:$B$2629,$B153,'Retiro Mensual'!$C$2:$C$2629,AQ$5)</f>
        <v>0</v>
      </c>
      <c r="AR153" s="13">
        <f>SUMIFS('Retiro Mensual'!$E$2:$E$2629,'Retiro Mensual'!$A$2:$A$2629,AR$4,'Retiro Mensual'!$B$2:$B$2629,$B153,'Retiro Mensual'!$C$2:$C$2629,AR$5)</f>
        <v>0</v>
      </c>
      <c r="AS153" s="13">
        <f>SUMIFS('Retiro Mensual'!$E$2:$E$2629,'Retiro Mensual'!$A$2:$A$2629,AS$4,'Retiro Mensual'!$B$2:$B$2629,$B153,'Retiro Mensual'!$C$2:$C$2629,AS$5)</f>
        <v>0</v>
      </c>
      <c r="AT153" s="13">
        <f>SUMIFS('Retiro Mensual'!$E$2:$E$2629,'Retiro Mensual'!$A$2:$A$2629,AT$4,'Retiro Mensual'!$B$2:$B$2629,$B153,'Retiro Mensual'!$C$2:$C$2629,AT$5)</f>
        <v>0</v>
      </c>
      <c r="AU153" s="13">
        <f>SUMIFS('Retiro Mensual'!$E$2:$E$2629,'Retiro Mensual'!$A$2:$A$2629,AU$4,'Retiro Mensual'!$B$2:$B$2629,$B153,'Retiro Mensual'!$C$2:$C$2629,AU$5)</f>
        <v>0</v>
      </c>
      <c r="AV153" s="13">
        <f>SUMIFS('Retiro Mensual'!$E$2:$E$2629,'Retiro Mensual'!$A$2:$A$2629,AV$4,'Retiro Mensual'!$B$2:$B$2629,$B153,'Retiro Mensual'!$C$2:$C$2629,AV$5)</f>
        <v>0</v>
      </c>
      <c r="AW153" s="13">
        <f>SUMIFS('Retiro Mensual'!$E$2:$E$2629,'Retiro Mensual'!$A$2:$A$2629,AW$4,'Retiro Mensual'!$B$2:$B$2629,$B153,'Retiro Mensual'!$C$2:$C$2629,AW$5)</f>
        <v>0</v>
      </c>
      <c r="AX153" s="13">
        <f>SUMIFS('Retiro Mensual'!$E$2:$E$2629,'Retiro Mensual'!$A$2:$A$2629,AX$4,'Retiro Mensual'!$B$2:$B$2629,$B153,'Retiro Mensual'!$C$2:$C$2629,AX$5)</f>
        <v>0</v>
      </c>
      <c r="AY153" s="14">
        <f>SUMIFS('Retiro Mensual'!$E$2:$E$2629,'Retiro Mensual'!$A$2:$A$2629,AY$4,'Retiro Mensual'!$B$2:$B$2629,$B153,'Retiro Mensual'!$C$2:$C$2629,AY$5)</f>
        <v>0</v>
      </c>
      <c r="AZ153" s="12">
        <f>SUMIFS('Retiro Mensual'!$E$2:$E$2629,'Retiro Mensual'!$A$2:$A$2629,AZ$4,'Retiro Mensual'!$B$2:$B$2629,$B153,'Retiro Mensual'!$C$2:$C$2629,AZ$5)</f>
        <v>0</v>
      </c>
      <c r="BA153" s="13">
        <f>SUMIFS('Retiro Mensual'!$E$2:$E$2629,'Retiro Mensual'!$A$2:$A$2629,BA$4,'Retiro Mensual'!$B$2:$B$2629,$B153,'Retiro Mensual'!$C$2:$C$2629,BA$5)</f>
        <v>0</v>
      </c>
      <c r="BB153" s="13">
        <f>SUMIFS('Retiro Mensual'!$E$2:$E$2629,'Retiro Mensual'!$A$2:$A$2629,BB$4,'Retiro Mensual'!$B$2:$B$2629,$B153,'Retiro Mensual'!$C$2:$C$2629,BB$5)</f>
        <v>0</v>
      </c>
      <c r="BC153" s="13">
        <f>SUMIFS('Retiro Mensual'!$E$2:$E$2629,'Retiro Mensual'!$A$2:$A$2629,BC$4,'Retiro Mensual'!$B$2:$B$2629,$B153,'Retiro Mensual'!$C$2:$C$2629,BC$5)</f>
        <v>0</v>
      </c>
      <c r="BD153" s="13">
        <f>SUMIFS('Retiro Mensual'!$E$2:$E$2629,'Retiro Mensual'!$A$2:$A$2629,BD$4,'Retiro Mensual'!$B$2:$B$2629,$B153,'Retiro Mensual'!$C$2:$C$2629,BD$5)</f>
        <v>0</v>
      </c>
      <c r="BE153" s="13">
        <f>SUMIFS('Retiro Mensual'!$E$2:$E$2629,'Retiro Mensual'!$A$2:$A$2629,BE$4,'Retiro Mensual'!$B$2:$B$2629,$B153,'Retiro Mensual'!$C$2:$C$2629,BE$5)</f>
        <v>0</v>
      </c>
      <c r="BF153" s="13">
        <f>SUMIFS('Retiro Mensual'!$E$2:$E$2629,'Retiro Mensual'!$A$2:$A$2629,BF$4,'Retiro Mensual'!$B$2:$B$2629,$B153,'Retiro Mensual'!$C$2:$C$2629,BF$5)</f>
        <v>0</v>
      </c>
      <c r="BG153" s="13">
        <f>SUMIFS('Retiro Mensual'!$E$2:$E$2629,'Retiro Mensual'!$A$2:$A$2629,BG$4,'Retiro Mensual'!$B$2:$B$2629,$B153,'Retiro Mensual'!$C$2:$C$2629,BG$5)</f>
        <v>0</v>
      </c>
      <c r="BH153" s="13">
        <f>SUMIFS('Retiro Mensual'!$E$2:$E$2629,'Retiro Mensual'!$A$2:$A$2629,BH$4,'Retiro Mensual'!$B$2:$B$2629,$B153,'Retiro Mensual'!$C$2:$C$2629,BH$5)</f>
        <v>0</v>
      </c>
      <c r="BI153" s="13">
        <f>SUMIFS('Retiro Mensual'!$E$2:$E$2629,'Retiro Mensual'!$A$2:$A$2629,BI$4,'Retiro Mensual'!$B$2:$B$2629,$B153,'Retiro Mensual'!$C$2:$C$2629,BI$5)</f>
        <v>0</v>
      </c>
      <c r="BJ153" s="13">
        <f>SUMIFS('Retiro Mensual'!$E$2:$E$2629,'Retiro Mensual'!$A$2:$A$2629,BJ$4,'Retiro Mensual'!$B$2:$B$2629,$B153,'Retiro Mensual'!$C$2:$C$2629,BJ$5)</f>
        <v>0</v>
      </c>
      <c r="BK153" s="14">
        <f>SUMIFS('Retiro Mensual'!$E$2:$E$2629,'Retiro Mensual'!$A$2:$A$2629,BK$4,'Retiro Mensual'!$B$2:$B$2629,$B153,'Retiro Mensual'!$C$2:$C$2629,BK$5)</f>
        <v>0</v>
      </c>
      <c r="BL153" s="12">
        <f>SUMIFS('Retiro Mensual'!$E$2:$E$2629,'Retiro Mensual'!$A$2:$A$2629,BL$4,'Retiro Mensual'!$B$2:$B$2629,$B153,'Retiro Mensual'!$C$2:$C$2629,BL$5)</f>
        <v>0</v>
      </c>
      <c r="BM153" s="13">
        <f>SUMIFS('Retiro Mensual'!$E$2:$E$2629,'Retiro Mensual'!$A$2:$A$2629,BM$4,'Retiro Mensual'!$B$2:$B$2629,$B153,'Retiro Mensual'!$C$2:$C$2629,BM$5)</f>
        <v>0</v>
      </c>
      <c r="BN153" s="13">
        <f>SUMIFS('Retiro Mensual'!$E$2:$E$2629,'Retiro Mensual'!$A$2:$A$2629,BN$4,'Retiro Mensual'!$B$2:$B$2629,$B153,'Retiro Mensual'!$C$2:$C$2629,BN$5)</f>
        <v>0</v>
      </c>
      <c r="BO153" s="13">
        <f>SUMIFS('Retiro Mensual'!$E$2:$E$2629,'Retiro Mensual'!$A$2:$A$2629,BO$4,'Retiro Mensual'!$B$2:$B$2629,$B153,'Retiro Mensual'!$C$2:$C$2629,BO$5)</f>
        <v>0</v>
      </c>
      <c r="BP153" s="13">
        <f>SUMIFS('Retiro Mensual'!$E$2:$E$2629,'Retiro Mensual'!$A$2:$A$2629,BP$4,'Retiro Mensual'!$B$2:$B$2629,$B153,'Retiro Mensual'!$C$2:$C$2629,BP$5)</f>
        <v>0</v>
      </c>
      <c r="BQ153" s="13">
        <f>SUMIFS('Retiro Mensual'!$E$2:$E$2629,'Retiro Mensual'!$A$2:$A$2629,BQ$4,'Retiro Mensual'!$B$2:$B$2629,$B153,'Retiro Mensual'!$C$2:$C$2629,BQ$5)</f>
        <v>0</v>
      </c>
      <c r="BR153" s="13">
        <f>SUMIFS('Retiro Mensual'!$E$2:$E$2629,'Retiro Mensual'!$A$2:$A$2629,BR$4,'Retiro Mensual'!$B$2:$B$2629,$B153,'Retiro Mensual'!$C$2:$C$2629,BR$5)</f>
        <v>0</v>
      </c>
      <c r="BS153" s="13">
        <f>SUMIFS('Retiro Mensual'!$E$2:$E$2629,'Retiro Mensual'!$A$2:$A$2629,BS$4,'Retiro Mensual'!$B$2:$B$2629,$B153,'Retiro Mensual'!$C$2:$C$2629,BS$5)</f>
        <v>0</v>
      </c>
      <c r="BT153" s="13">
        <f>SUMIFS('Retiro Mensual'!$E$2:$E$2629,'Retiro Mensual'!$A$2:$A$2629,BT$4,'Retiro Mensual'!$B$2:$B$2629,$B153,'Retiro Mensual'!$C$2:$C$2629,BT$5)</f>
        <v>0</v>
      </c>
      <c r="BU153" s="13">
        <f>SUMIFS('Retiro Mensual'!$E$2:$E$2629,'Retiro Mensual'!$A$2:$A$2629,BU$4,'Retiro Mensual'!$B$2:$B$2629,$B153,'Retiro Mensual'!$C$2:$C$2629,BU$5)</f>
        <v>0</v>
      </c>
      <c r="BV153" s="13">
        <f>SUMIFS('Retiro Mensual'!$E$2:$E$2629,'Retiro Mensual'!$A$2:$A$2629,BV$4,'Retiro Mensual'!$B$2:$B$2629,$B153,'Retiro Mensual'!$C$2:$C$2629,BV$5)</f>
        <v>0</v>
      </c>
      <c r="BW153" s="14">
        <f>SUMIFS('Retiro Mensual'!$E$2:$E$2629,'Retiro Mensual'!$A$2:$A$2629,BW$4,'Retiro Mensual'!$B$2:$B$2629,$B153,'Retiro Mensual'!$C$2:$C$2629,BW$5)</f>
        <v>0</v>
      </c>
      <c r="BX153" s="13"/>
      <c r="BY153" s="12">
        <f>SUMIFS('Compra Ventas'!$E$2:$E$2700,'Compra Ventas'!$A$2:$A$2700,BY$4,'Compra Ventas'!$B$2:$B$2700,$B153,'Compra Ventas'!$C$2:$C$2700,BY$5)</f>
        <v>0</v>
      </c>
      <c r="BZ153" s="13">
        <f>SUMIFS('Compra Ventas'!$E$2:$E$2700,'Compra Ventas'!$A$2:$A$2700,BZ$4,'Compra Ventas'!$B$2:$B$2700,$B153,'Compra Ventas'!$C$2:$C$2700,BZ$5)</f>
        <v>0</v>
      </c>
      <c r="CA153" s="13">
        <f>SUMIFS('Compra Ventas'!$E$2:$E$2700,'Compra Ventas'!$A$2:$A$2700,CA$4,'Compra Ventas'!$B$2:$B$2700,$B153,'Compra Ventas'!$C$2:$C$2700,CA$5)</f>
        <v>0</v>
      </c>
      <c r="CB153" s="13">
        <f>SUMIFS('Compra Ventas'!$E$2:$E$2700,'Compra Ventas'!$A$2:$A$2700,CB$4,'Compra Ventas'!$B$2:$B$2700,$B153,'Compra Ventas'!$C$2:$C$2700,CB$5)</f>
        <v>0</v>
      </c>
      <c r="CC153" s="13">
        <f>SUMIFS('Compra Ventas'!$E$2:$E$2700,'Compra Ventas'!$A$2:$A$2700,CC$4,'Compra Ventas'!$B$2:$B$2700,$B153,'Compra Ventas'!$C$2:$C$2700,CC$5)</f>
        <v>-3747819.5006865691</v>
      </c>
      <c r="CD153" s="13">
        <f>SUMIFS('Compra Ventas'!$E$2:$E$2700,'Compra Ventas'!$A$2:$A$2700,CD$4,'Compra Ventas'!$B$2:$B$2700,$B153,'Compra Ventas'!$C$2:$C$2700,CD$5)</f>
        <v>-11544316.131112291</v>
      </c>
      <c r="CE153" s="13">
        <f>SUMIFS('Compra Ventas'!$E$2:$E$2700,'Compra Ventas'!$A$2:$A$2700,CE$4,'Compra Ventas'!$B$2:$B$2700,$B153,'Compra Ventas'!$C$2:$C$2700,CE$5)</f>
        <v>-7388531.0129096247</v>
      </c>
      <c r="CF153" s="13">
        <f>SUMIFS('Compra Ventas'!$E$2:$E$2700,'Compra Ventas'!$A$2:$A$2700,CF$4,'Compra Ventas'!$B$2:$B$2700,$B153,'Compra Ventas'!$C$2:$C$2700,CF$5)</f>
        <v>-9374589.4448013287</v>
      </c>
      <c r="CG153" s="13">
        <f>SUMIFS('Compra Ventas'!$E$2:$E$2700,'Compra Ventas'!$A$2:$A$2700,CG$4,'Compra Ventas'!$B$2:$B$2700,$B153,'Compra Ventas'!$C$2:$C$2700,CG$5)</f>
        <v>-2006746.0895146751</v>
      </c>
      <c r="CH153" s="13">
        <f>SUMIFS('Compra Ventas'!$E$2:$E$2700,'Compra Ventas'!$A$2:$A$2700,CH$4,'Compra Ventas'!$B$2:$B$2700,$B153,'Compra Ventas'!$C$2:$C$2700,CH$5)</f>
        <v>-815118.67398344912</v>
      </c>
      <c r="CI153" s="13">
        <f>SUMIFS('Compra Ventas'!$E$2:$E$2700,'Compra Ventas'!$A$2:$A$2700,CI$4,'Compra Ventas'!$B$2:$B$2700,$B153,'Compra Ventas'!$C$2:$C$2700,CI$5)</f>
        <v>-339546.89385928278</v>
      </c>
      <c r="CJ153" s="14">
        <f>SUMIFS('Compra Ventas'!$E$2:$E$2700,'Compra Ventas'!$A$2:$A$2700,CJ$4,'Compra Ventas'!$B$2:$B$2700,$B153,'Compra Ventas'!$C$2:$C$2700,CJ$5)</f>
        <v>-285210.25558637793</v>
      </c>
      <c r="CK153" s="12">
        <f>SUMIFS('Compra Ventas'!$E$2:$E$2700,'Compra Ventas'!$A$2:$A$2700,CK$4,'Compra Ventas'!$B$2:$B$2700,$B153,'Compra Ventas'!$C$2:$C$2700,CK$5)</f>
        <v>0</v>
      </c>
      <c r="CL153" s="13">
        <f>SUMIFS('Compra Ventas'!$E$2:$E$2700,'Compra Ventas'!$A$2:$A$2700,CL$4,'Compra Ventas'!$B$2:$B$2700,$B153,'Compra Ventas'!$C$2:$C$2700,CL$5)</f>
        <v>0</v>
      </c>
      <c r="CM153" s="13">
        <f>SUMIFS('Compra Ventas'!$E$2:$E$2700,'Compra Ventas'!$A$2:$A$2700,CM$4,'Compra Ventas'!$B$2:$B$2700,$B153,'Compra Ventas'!$C$2:$C$2700,CM$5)</f>
        <v>0</v>
      </c>
      <c r="CN153" s="13">
        <f>SUMIFS('Compra Ventas'!$E$2:$E$2700,'Compra Ventas'!$A$2:$A$2700,CN$4,'Compra Ventas'!$B$2:$B$2700,$B153,'Compra Ventas'!$C$2:$C$2700,CN$5)</f>
        <v>0</v>
      </c>
      <c r="CO153" s="13">
        <f>SUMIFS('Compra Ventas'!$E$2:$E$2700,'Compra Ventas'!$A$2:$A$2700,CO$4,'Compra Ventas'!$B$2:$B$2700,$B153,'Compra Ventas'!$C$2:$C$2700,CO$5)</f>
        <v>-3309331.5390789211</v>
      </c>
      <c r="CP153" s="13">
        <f>SUMIFS('Compra Ventas'!$E$2:$E$2700,'Compra Ventas'!$A$2:$A$2700,CP$4,'Compra Ventas'!$B$2:$B$2700,$B153,'Compra Ventas'!$C$2:$C$2700,CP$5)</f>
        <v>-13527740.449068399</v>
      </c>
      <c r="CQ153" s="13">
        <f>SUMIFS('Compra Ventas'!$E$2:$E$2700,'Compra Ventas'!$A$2:$A$2700,CQ$4,'Compra Ventas'!$B$2:$B$2700,$B153,'Compra Ventas'!$C$2:$C$2700,CQ$5)</f>
        <v>-11097134.87416623</v>
      </c>
      <c r="CR153" s="13">
        <f>SUMIFS('Compra Ventas'!$E$2:$E$2700,'Compra Ventas'!$A$2:$A$2700,CR$4,'Compra Ventas'!$B$2:$B$2700,$B153,'Compra Ventas'!$C$2:$C$2700,CR$5)</f>
        <v>-9847680.3557893652</v>
      </c>
      <c r="CS153" s="13">
        <f>SUMIFS('Compra Ventas'!$E$2:$E$2700,'Compra Ventas'!$A$2:$A$2700,CS$4,'Compra Ventas'!$B$2:$B$2700,$B153,'Compra Ventas'!$C$2:$C$2700,CS$5)</f>
        <v>-2843544.8280849452</v>
      </c>
      <c r="CT153" s="13">
        <f>SUMIFS('Compra Ventas'!$E$2:$E$2700,'Compra Ventas'!$A$2:$A$2700,CT$4,'Compra Ventas'!$B$2:$B$2700,$B153,'Compra Ventas'!$C$2:$C$2700,CT$5)</f>
        <v>-1092298.978612269</v>
      </c>
      <c r="CU153" s="13">
        <f>SUMIFS('Compra Ventas'!$E$2:$E$2700,'Compra Ventas'!$A$2:$A$2700,CU$4,'Compra Ventas'!$B$2:$B$2700,$B153,'Compra Ventas'!$C$2:$C$2700,CU$5)</f>
        <v>-431664.61713742139</v>
      </c>
      <c r="CV153" s="14">
        <f>SUMIFS('Compra Ventas'!$E$2:$E$2700,'Compra Ventas'!$A$2:$A$2700,CV$4,'Compra Ventas'!$B$2:$B$2700,$B153,'Compra Ventas'!$C$2:$C$2700,CV$5)</f>
        <v>-125957.1097030415</v>
      </c>
      <c r="CW153" s="12">
        <f>SUMIFS('Compra Ventas'!$E$2:$E$2700,'Compra Ventas'!$A$2:$A$2700,CW$4,'Compra Ventas'!$B$2:$B$2700,$B153,'Compra Ventas'!$C$2:$C$2700,CW$5)</f>
        <v>0</v>
      </c>
      <c r="CX153" s="13">
        <f>SUMIFS('Compra Ventas'!$E$2:$E$2700,'Compra Ventas'!$A$2:$A$2700,CX$4,'Compra Ventas'!$B$2:$B$2700,$B153,'Compra Ventas'!$C$2:$C$2700,CX$5)</f>
        <v>0</v>
      </c>
      <c r="CY153" s="13">
        <f>SUMIFS('Compra Ventas'!$E$2:$E$2700,'Compra Ventas'!$A$2:$A$2700,CY$4,'Compra Ventas'!$B$2:$B$2700,$B153,'Compra Ventas'!$C$2:$C$2700,CY$5)</f>
        <v>0</v>
      </c>
      <c r="CZ153" s="13">
        <f>SUMIFS('Compra Ventas'!$E$2:$E$2700,'Compra Ventas'!$A$2:$A$2700,CZ$4,'Compra Ventas'!$B$2:$B$2700,$B153,'Compra Ventas'!$C$2:$C$2700,CZ$5)</f>
        <v>0</v>
      </c>
      <c r="DA153" s="13">
        <f>SUMIFS('Compra Ventas'!$E$2:$E$2700,'Compra Ventas'!$A$2:$A$2700,DA$4,'Compra Ventas'!$B$2:$B$2700,$B153,'Compra Ventas'!$C$2:$C$2700,DA$5)</f>
        <v>-3887272.1853503361</v>
      </c>
      <c r="DB153" s="13">
        <f>SUMIFS('Compra Ventas'!$E$2:$E$2700,'Compra Ventas'!$A$2:$A$2700,DB$4,'Compra Ventas'!$B$2:$B$2700,$B153,'Compra Ventas'!$C$2:$C$2700,DB$5)</f>
        <v>-18410884.613845181</v>
      </c>
      <c r="DC153" s="13">
        <f>SUMIFS('Compra Ventas'!$E$2:$E$2700,'Compra Ventas'!$A$2:$A$2700,DC$4,'Compra Ventas'!$B$2:$B$2700,$B153,'Compra Ventas'!$C$2:$C$2700,DC$5)</f>
        <v>-17274438.405507039</v>
      </c>
      <c r="DD153" s="13">
        <f>SUMIFS('Compra Ventas'!$E$2:$E$2700,'Compra Ventas'!$A$2:$A$2700,DD$4,'Compra Ventas'!$B$2:$B$2700,$B153,'Compra Ventas'!$C$2:$C$2700,DD$5)</f>
        <v>-10645454.72617539</v>
      </c>
      <c r="DE153" s="13">
        <f>SUMIFS('Compra Ventas'!$E$2:$E$2700,'Compra Ventas'!$A$2:$A$2700,DE$4,'Compra Ventas'!$B$2:$B$2700,$B153,'Compra Ventas'!$C$2:$C$2700,DE$5)</f>
        <v>-3572939.006869826</v>
      </c>
      <c r="DF153" s="13">
        <f>SUMIFS('Compra Ventas'!$E$2:$E$2700,'Compra Ventas'!$A$2:$A$2700,DF$4,'Compra Ventas'!$B$2:$B$2700,$B153,'Compra Ventas'!$C$2:$C$2700,DF$5)</f>
        <v>-1300726.8536202919</v>
      </c>
      <c r="DG153" s="13">
        <f>SUMIFS('Compra Ventas'!$E$2:$E$2700,'Compra Ventas'!$A$2:$A$2700,DG$4,'Compra Ventas'!$B$2:$B$2700,$B153,'Compra Ventas'!$C$2:$C$2700,DG$5)</f>
        <v>-579718.46992466343</v>
      </c>
      <c r="DH153" s="14">
        <f>SUMIFS('Compra Ventas'!$E$2:$E$2700,'Compra Ventas'!$A$2:$A$2700,DH$4,'Compra Ventas'!$B$2:$B$2700,$B153,'Compra Ventas'!$C$2:$C$2700,DH$5)</f>
        <v>-185469.7472072723</v>
      </c>
      <c r="DI153" s="84"/>
      <c r="DJ153" s="98">
        <f>SUMIFS('Ajuste Ciclado'!D$5:D$47,'Ajuste Ciclado'!$C$5:$C$47,Balance!DJ$4,'Ajuste Ciclado'!$B$5:$B$47,Balance!$B153)</f>
        <v>0</v>
      </c>
      <c r="DK153" s="99">
        <f>SUMIFS('Ajuste Ciclado'!E$5:E$47,'Ajuste Ciclado'!$C$5:$C$47,Balance!DK$4,'Ajuste Ciclado'!$B$5:$B$47,Balance!$B153)</f>
        <v>0</v>
      </c>
      <c r="DL153" s="99">
        <f>SUMIFS('Ajuste Ciclado'!F$5:F$47,'Ajuste Ciclado'!$C$5:$C$47,Balance!DL$4,'Ajuste Ciclado'!$B$5:$B$47,Balance!$B153)</f>
        <v>0</v>
      </c>
      <c r="DM153" s="99">
        <f>SUMIFS('Ajuste Ciclado'!G$5:G$47,'Ajuste Ciclado'!$C$5:$C$47,Balance!DM$4,'Ajuste Ciclado'!$B$5:$B$47,Balance!$B153)</f>
        <v>0</v>
      </c>
      <c r="DN153" s="99">
        <f>SUMIFS('Ajuste Ciclado'!H$5:H$47,'Ajuste Ciclado'!$C$5:$C$47,Balance!DN$4,'Ajuste Ciclado'!$B$5:$B$47,Balance!$B153)</f>
        <v>0</v>
      </c>
      <c r="DO153" s="99">
        <f>SUMIFS('Ajuste Ciclado'!I$5:I$47,'Ajuste Ciclado'!$C$5:$C$47,Balance!DO$4,'Ajuste Ciclado'!$B$5:$B$47,Balance!$B153)</f>
        <v>838844.8389999998</v>
      </c>
      <c r="DP153" s="99">
        <f>SUMIFS('Ajuste Ciclado'!J$5:J$47,'Ajuste Ciclado'!$C$5:$C$47,Balance!DP$4,'Ajuste Ciclado'!$B$5:$B$47,Balance!$B153)</f>
        <v>2162525.447000003</v>
      </c>
      <c r="DQ153" s="99">
        <f>SUMIFS('Ajuste Ciclado'!K$5:K$47,'Ajuste Ciclado'!$C$5:$C$47,Balance!DQ$4,'Ajuste Ciclado'!$B$5:$B$47,Balance!$B153)</f>
        <v>1488125.6379999998</v>
      </c>
      <c r="DR153" s="99">
        <f>SUMIFS('Ajuste Ciclado'!L$5:L$47,'Ajuste Ciclado'!$C$5:$C$47,Balance!DR$4,'Ajuste Ciclado'!$B$5:$B$47,Balance!$B153)</f>
        <v>2048347.7480000013</v>
      </c>
      <c r="DS153" s="99">
        <f>SUMIFS('Ajuste Ciclado'!M$5:M$47,'Ajuste Ciclado'!$C$5:$C$47,Balance!DS$4,'Ajuste Ciclado'!$B$5:$B$47,Balance!$B153)</f>
        <v>3456369.2890000073</v>
      </c>
      <c r="DT153" s="99">
        <f>SUMIFS('Ajuste Ciclado'!N$5:N$47,'Ajuste Ciclado'!$C$5:$C$47,Balance!DT$4,'Ajuste Ciclado'!$B$5:$B$47,Balance!$B153)</f>
        <v>2910417.3969999994</v>
      </c>
      <c r="DU153" s="100">
        <f>SUMIFS('Ajuste Ciclado'!O$5:O$47,'Ajuste Ciclado'!$C$5:$C$47,Balance!DU$4,'Ajuste Ciclado'!$B$5:$B$47,Balance!$B153)</f>
        <v>1233941.6229999999</v>
      </c>
      <c r="DV153" s="98">
        <f>SUMIFS('Ajuste Ciclado'!D$5:D$47,'Ajuste Ciclado'!$C$5:$C$47,Balance!DV$4,'Ajuste Ciclado'!$B$5:$B$47,Balance!$B153)</f>
        <v>0</v>
      </c>
      <c r="DW153" s="99">
        <f>SUMIFS('Ajuste Ciclado'!E$5:E$47,'Ajuste Ciclado'!$C$5:$C$47,Balance!DW$4,'Ajuste Ciclado'!$B$5:$B$47,Balance!$B153)</f>
        <v>0</v>
      </c>
      <c r="DX153" s="99">
        <f>SUMIFS('Ajuste Ciclado'!F$5:F$47,'Ajuste Ciclado'!$C$5:$C$47,Balance!DX$4,'Ajuste Ciclado'!$B$5:$B$47,Balance!$B153)</f>
        <v>0</v>
      </c>
      <c r="DY153" s="99">
        <f>SUMIFS('Ajuste Ciclado'!G$5:G$47,'Ajuste Ciclado'!$C$5:$C$47,Balance!DY$4,'Ajuste Ciclado'!$B$5:$B$47,Balance!$B153)</f>
        <v>0</v>
      </c>
      <c r="DZ153" s="99">
        <f>SUMIFS('Ajuste Ciclado'!H$5:H$47,'Ajuste Ciclado'!$C$5:$C$47,Balance!DZ$4,'Ajuste Ciclado'!$B$5:$B$47,Balance!$B153)</f>
        <v>2235.096</v>
      </c>
      <c r="EA153" s="99">
        <f>SUMIFS('Ajuste Ciclado'!I$5:I$47,'Ajuste Ciclado'!$C$5:$C$47,Balance!EA$4,'Ajuste Ciclado'!$B$5:$B$47,Balance!$B153)</f>
        <v>503052.47700000036</v>
      </c>
      <c r="EB153" s="99">
        <f>SUMIFS('Ajuste Ciclado'!J$5:J$47,'Ajuste Ciclado'!$C$5:$C$47,Balance!EB$4,'Ajuste Ciclado'!$B$5:$B$47,Balance!$B153)</f>
        <v>1044339.2899999996</v>
      </c>
      <c r="EC153" s="99">
        <f>SUMIFS('Ajuste Ciclado'!K$5:K$47,'Ajuste Ciclado'!$C$5:$C$47,Balance!EC$4,'Ajuste Ciclado'!$B$5:$B$47,Balance!$B153)</f>
        <v>1321141.0480000004</v>
      </c>
      <c r="ED153" s="99">
        <f>SUMIFS('Ajuste Ciclado'!L$5:L$47,'Ajuste Ciclado'!$C$5:$C$47,Balance!ED$4,'Ajuste Ciclado'!$B$5:$B$47,Balance!$B153)</f>
        <v>1568142.6970000004</v>
      </c>
      <c r="EE153" s="99">
        <f>SUMIFS('Ajuste Ciclado'!M$5:M$47,'Ajuste Ciclado'!$C$5:$C$47,Balance!EE$4,'Ajuste Ciclado'!$B$5:$B$47,Balance!$B153)</f>
        <v>3888153.1420000079</v>
      </c>
      <c r="EF153" s="99">
        <f>SUMIFS('Ajuste Ciclado'!N$5:N$47,'Ajuste Ciclado'!$C$5:$C$47,Balance!EF$4,'Ajuste Ciclado'!$B$5:$B$47,Balance!$B153)</f>
        <v>4050971.0659999959</v>
      </c>
      <c r="EG153" s="100">
        <f>SUMIFS('Ajuste Ciclado'!O$5:O$47,'Ajuste Ciclado'!$C$5:$C$47,Balance!EG$4,'Ajuste Ciclado'!$B$5:$B$47,Balance!$B153)</f>
        <v>796144.5850000002</v>
      </c>
      <c r="EH153" s="98">
        <f>SUMIFS('Ajuste Ciclado'!D$5:D$47,'Ajuste Ciclado'!$C$5:$C$47,Balance!EH$4,'Ajuste Ciclado'!$B$5:$B$47,Balance!$B153)</f>
        <v>0</v>
      </c>
      <c r="EI153" s="99">
        <f>SUMIFS('Ajuste Ciclado'!E$5:E$47,'Ajuste Ciclado'!$C$5:$C$47,Balance!EI$4,'Ajuste Ciclado'!$B$5:$B$47,Balance!$B153)</f>
        <v>0</v>
      </c>
      <c r="EJ153" s="99">
        <f>SUMIFS('Ajuste Ciclado'!F$5:F$47,'Ajuste Ciclado'!$C$5:$C$47,Balance!EJ$4,'Ajuste Ciclado'!$B$5:$B$47,Balance!$B153)</f>
        <v>0</v>
      </c>
      <c r="EK153" s="99">
        <f>SUMIFS('Ajuste Ciclado'!G$5:G$47,'Ajuste Ciclado'!$C$5:$C$47,Balance!EK$4,'Ajuste Ciclado'!$B$5:$B$47,Balance!$B153)</f>
        <v>0</v>
      </c>
      <c r="EL153" s="99">
        <f>SUMIFS('Ajuste Ciclado'!H$5:H$47,'Ajuste Ciclado'!$C$5:$C$47,Balance!EL$4,'Ajuste Ciclado'!$B$5:$B$47,Balance!$B153)</f>
        <v>0</v>
      </c>
      <c r="EM153" s="99">
        <f>SUMIFS('Ajuste Ciclado'!I$5:I$47,'Ajuste Ciclado'!$C$5:$C$47,Balance!EM$4,'Ajuste Ciclado'!$B$5:$B$47,Balance!$B153)</f>
        <v>0</v>
      </c>
      <c r="EN153" s="99">
        <f>SUMIFS('Ajuste Ciclado'!J$5:J$47,'Ajuste Ciclado'!$C$5:$C$47,Balance!EN$4,'Ajuste Ciclado'!$B$5:$B$47,Balance!$B153)</f>
        <v>283790.10800000001</v>
      </c>
      <c r="EO153" s="99">
        <f>SUMIFS('Ajuste Ciclado'!K$5:K$47,'Ajuste Ciclado'!$C$5:$C$47,Balance!EO$4,'Ajuste Ciclado'!$B$5:$B$47,Balance!$B153)</f>
        <v>1285423.6140000012</v>
      </c>
      <c r="EP153" s="99">
        <f>SUMIFS('Ajuste Ciclado'!L$5:L$47,'Ajuste Ciclado'!$C$5:$C$47,Balance!EP$4,'Ajuste Ciclado'!$B$5:$B$47,Balance!$B153)</f>
        <v>1319323.8949999986</v>
      </c>
      <c r="EQ153" s="99">
        <f>SUMIFS('Ajuste Ciclado'!M$5:M$47,'Ajuste Ciclado'!$C$5:$C$47,Balance!EQ$4,'Ajuste Ciclado'!$B$5:$B$47,Balance!$B153)</f>
        <v>4595363.5590000004</v>
      </c>
      <c r="ER153" s="99">
        <f>SUMIFS('Ajuste Ciclado'!N$5:N$47,'Ajuste Ciclado'!$C$5:$C$47,Balance!ER$4,'Ajuste Ciclado'!$B$5:$B$47,Balance!$B153)</f>
        <v>5285329.4540000008</v>
      </c>
      <c r="ES153" s="100">
        <f>SUMIFS('Ajuste Ciclado'!O$5:O$47,'Ajuste Ciclado'!$C$5:$C$47,Balance!ES$4,'Ajuste Ciclado'!$B$5:$B$47,Balance!$B153)</f>
        <v>1685030.8670000003</v>
      </c>
      <c r="ET153" s="84"/>
      <c r="EU153" s="12">
        <f t="shared" si="279"/>
        <v>0</v>
      </c>
      <c r="EV153" s="13">
        <f t="shared" si="244"/>
        <v>0</v>
      </c>
      <c r="EW153" s="13">
        <f t="shared" si="245"/>
        <v>0</v>
      </c>
      <c r="EX153" s="13">
        <f t="shared" si="246"/>
        <v>0</v>
      </c>
      <c r="EY153" s="13">
        <f t="shared" si="247"/>
        <v>0</v>
      </c>
      <c r="EZ153" s="13">
        <f t="shared" si="248"/>
        <v>838844.8389999998</v>
      </c>
      <c r="FA153" s="13">
        <f t="shared" si="249"/>
        <v>2162525.447000003</v>
      </c>
      <c r="FB153" s="13">
        <f t="shared" si="250"/>
        <v>1488125.6379999998</v>
      </c>
      <c r="FC153" s="13">
        <f t="shared" si="251"/>
        <v>2048347.7480000013</v>
      </c>
      <c r="FD153" s="13">
        <f t="shared" si="252"/>
        <v>3456369.2890000073</v>
      </c>
      <c r="FE153" s="13">
        <f t="shared" si="253"/>
        <v>2910417.3969999994</v>
      </c>
      <c r="FF153" s="14">
        <f t="shared" si="254"/>
        <v>1233941.6229999999</v>
      </c>
      <c r="FG153" s="12">
        <f t="shared" si="255"/>
        <v>0</v>
      </c>
      <c r="FH153" s="13">
        <f t="shared" si="256"/>
        <v>0</v>
      </c>
      <c r="FI153" s="13">
        <f t="shared" si="257"/>
        <v>0</v>
      </c>
      <c r="FJ153" s="13">
        <f t="shared" si="258"/>
        <v>0</v>
      </c>
      <c r="FK153" s="13">
        <f t="shared" si="259"/>
        <v>2235.096</v>
      </c>
      <c r="FL153" s="13">
        <f t="shared" si="260"/>
        <v>503052.47700000036</v>
      </c>
      <c r="FM153" s="13">
        <f t="shared" si="261"/>
        <v>1044339.2899999996</v>
      </c>
      <c r="FN153" s="13">
        <f t="shared" si="262"/>
        <v>1321141.0480000004</v>
      </c>
      <c r="FO153" s="13">
        <f t="shared" si="263"/>
        <v>1568142.6970000004</v>
      </c>
      <c r="FP153" s="13">
        <f t="shared" si="264"/>
        <v>3888153.1420000079</v>
      </c>
      <c r="FQ153" s="13">
        <f t="shared" si="265"/>
        <v>4050971.0659999959</v>
      </c>
      <c r="FR153" s="14">
        <f t="shared" si="266"/>
        <v>796144.5850000002</v>
      </c>
      <c r="FS153" s="12">
        <f t="shared" si="267"/>
        <v>0</v>
      </c>
      <c r="FT153" s="13">
        <f t="shared" si="268"/>
        <v>0</v>
      </c>
      <c r="FU153" s="13">
        <f t="shared" si="269"/>
        <v>0</v>
      </c>
      <c r="FV153" s="13">
        <f t="shared" si="270"/>
        <v>0</v>
      </c>
      <c r="FW153" s="13">
        <f t="shared" si="271"/>
        <v>0</v>
      </c>
      <c r="FX153" s="13">
        <f t="shared" si="272"/>
        <v>0</v>
      </c>
      <c r="FY153" s="13">
        <f t="shared" si="273"/>
        <v>283790.10800000001</v>
      </c>
      <c r="FZ153" s="13">
        <f t="shared" si="274"/>
        <v>1285423.6140000012</v>
      </c>
      <c r="GA153" s="13">
        <f t="shared" si="275"/>
        <v>1319323.8949999986</v>
      </c>
      <c r="GB153" s="13">
        <f t="shared" si="276"/>
        <v>4595363.5590000004</v>
      </c>
      <c r="GC153" s="13">
        <f t="shared" si="277"/>
        <v>5285329.4540000008</v>
      </c>
      <c r="GD153" s="14">
        <f t="shared" si="278"/>
        <v>1685030.8670000003</v>
      </c>
      <c r="GE153" s="84"/>
      <c r="GF153" s="12">
        <f t="shared" si="280"/>
        <v>14138571.98100001</v>
      </c>
      <c r="GG153" s="13">
        <f t="shared" si="280"/>
        <v>13174179.401000006</v>
      </c>
      <c r="GH153" s="14">
        <f t="shared" si="280"/>
        <v>14454261.497000001</v>
      </c>
      <c r="GI153" s="6">
        <f t="shared" si="281"/>
        <v>2</v>
      </c>
      <c r="GJ153" s="12">
        <f t="shared" si="282"/>
        <v>0</v>
      </c>
      <c r="GK153" s="13">
        <f t="shared" si="283"/>
        <v>0</v>
      </c>
      <c r="GL153" s="14">
        <f t="shared" si="284"/>
        <v>0</v>
      </c>
      <c r="GM153" s="84"/>
      <c r="GN153" s="66">
        <f t="shared" si="285"/>
        <v>0</v>
      </c>
      <c r="GO153" s="84"/>
      <c r="GP153" s="63" t="str" cm="1">
        <f t="array" ref="GP153">INDEX($GF$4:$GH$4,1,GI153)</f>
        <v>Sample 3</v>
      </c>
      <c r="GQ153" s="12">
        <f t="shared" si="188"/>
        <v>0</v>
      </c>
      <c r="GR153" s="13">
        <f t="shared" si="188"/>
        <v>0</v>
      </c>
      <c r="GS153" s="14">
        <f t="shared" si="188"/>
        <v>0</v>
      </c>
      <c r="GT153" s="12">
        <f t="shared" si="189"/>
        <v>0</v>
      </c>
      <c r="GU153" s="13">
        <f t="shared" si="189"/>
        <v>0</v>
      </c>
      <c r="GV153" s="14">
        <f t="shared" si="189"/>
        <v>0</v>
      </c>
      <c r="GW153" s="12">
        <f t="shared" si="190"/>
        <v>0</v>
      </c>
      <c r="GX153" s="13">
        <f t="shared" si="190"/>
        <v>0</v>
      </c>
      <c r="GY153" s="14">
        <f t="shared" si="190"/>
        <v>0</v>
      </c>
      <c r="GZ153" s="84" t="str">
        <f t="shared" si="194"/>
        <v>Sample 3</v>
      </c>
      <c r="HA153" s="12">
        <f t="shared" si="286"/>
        <v>0</v>
      </c>
      <c r="HB153" s="13">
        <f t="shared" si="286"/>
        <v>0</v>
      </c>
      <c r="HC153" s="14">
        <f t="shared" si="286"/>
        <v>0</v>
      </c>
      <c r="HD153" s="6">
        <f t="shared" si="195"/>
        <v>0</v>
      </c>
      <c r="HE153" s="84" t="str">
        <f t="shared" si="196"/>
        <v>Ok</v>
      </c>
    </row>
    <row r="154" spans="2:213" hidden="1" x14ac:dyDescent="0.3">
      <c r="B154" s="84" t="s">
        <v>316</v>
      </c>
      <c r="C154" s="12">
        <f>SUMIFS(Inyecciones!$E$2:$E$14185,Inyecciones!$A$2:$A$14185,Balance!C$4,Inyecciones!$B$2:$B$14185,Balance!$B154,Inyecciones!$C$2:$C$14185,Balance!C$5)</f>
        <v>66876.777195504823</v>
      </c>
      <c r="D154" s="13">
        <f>SUMIFS(Inyecciones!$E$2:$E$14185,Inyecciones!$A$2:$A$14185,Balance!D$4,Inyecciones!$B$2:$B$14185,Balance!$B154,Inyecciones!$C$2:$C$14185,Balance!D$5)</f>
        <v>52158.468098263598</v>
      </c>
      <c r="E154" s="13">
        <f>SUMIFS(Inyecciones!$E$2:$E$14185,Inyecciones!$A$2:$A$14185,Balance!E$4,Inyecciones!$B$2:$B$14185,Balance!$B154,Inyecciones!$C$2:$C$14185,Balance!E$5)</f>
        <v>50002.120800062483</v>
      </c>
      <c r="F154" s="13">
        <f>SUMIFS(Inyecciones!$E$2:$E$14185,Inyecciones!$A$2:$A$14185,Balance!F$4,Inyecciones!$B$2:$B$14185,Balance!$B154,Inyecciones!$C$2:$C$14185,Balance!F$5)</f>
        <v>29092.61751260145</v>
      </c>
      <c r="G154" s="13">
        <f>SUMIFS(Inyecciones!$E$2:$E$14185,Inyecciones!$A$2:$A$14185,Balance!G$4,Inyecciones!$B$2:$B$14185,Balance!$B154,Inyecciones!$C$2:$C$14185,Balance!G$5)</f>
        <v>16436.27780143066</v>
      </c>
      <c r="H154" s="13">
        <f>SUMIFS(Inyecciones!$E$2:$E$14185,Inyecciones!$A$2:$A$14185,Balance!H$4,Inyecciones!$B$2:$B$14185,Balance!$B154,Inyecciones!$C$2:$C$14185,Balance!H$5)</f>
        <v>10959.592029780461</v>
      </c>
      <c r="I154" s="13">
        <f>SUMIFS(Inyecciones!$E$2:$E$14185,Inyecciones!$A$2:$A$14185,Balance!I$4,Inyecciones!$B$2:$B$14185,Balance!$B154,Inyecciones!$C$2:$C$14185,Balance!I$5)</f>
        <v>12872.736083637639</v>
      </c>
      <c r="J154" s="13">
        <f>SUMIFS(Inyecciones!$E$2:$E$14185,Inyecciones!$A$2:$A$14185,Balance!J$4,Inyecciones!$B$2:$B$14185,Balance!$B154,Inyecciones!$C$2:$C$14185,Balance!J$5)</f>
        <v>21578.9501543193</v>
      </c>
      <c r="K154" s="13">
        <f>SUMIFS(Inyecciones!$E$2:$E$14185,Inyecciones!$A$2:$A$14185,Balance!K$4,Inyecciones!$B$2:$B$14185,Balance!$B154,Inyecciones!$C$2:$C$14185,Balance!K$5)</f>
        <v>23564.79067673297</v>
      </c>
      <c r="L154" s="13">
        <f>SUMIFS(Inyecciones!$E$2:$E$14185,Inyecciones!$A$2:$A$14185,Balance!L$4,Inyecciones!$B$2:$B$14185,Balance!$B154,Inyecciones!$C$2:$C$14185,Balance!L$5)</f>
        <v>6668.2466001838748</v>
      </c>
      <c r="M154" s="13">
        <f>SUMIFS(Inyecciones!$E$2:$E$14185,Inyecciones!$A$2:$A$14185,Balance!M$4,Inyecciones!$B$2:$B$14185,Balance!$B154,Inyecciones!$C$2:$C$14185,Balance!M$5)</f>
        <v>2445.45426147629</v>
      </c>
      <c r="N154" s="14">
        <f>SUMIFS(Inyecciones!$E$2:$E$14185,Inyecciones!$A$2:$A$14185,Balance!N$4,Inyecciones!$B$2:$B$14185,Balance!$B154,Inyecciones!$C$2:$C$14185,Balance!N$5)</f>
        <v>4780.2138714442144</v>
      </c>
      <c r="O154" s="12">
        <f>SUMIFS(Inyecciones!$E$2:$E$14185,Inyecciones!$A$2:$A$14185,Balance!O$4,Inyecciones!$B$2:$B$14185,Balance!$B154,Inyecciones!$C$2:$C$14185,Balance!O$5)</f>
        <v>67021.521353194417</v>
      </c>
      <c r="P154" s="13">
        <f>SUMIFS(Inyecciones!$E$2:$E$14185,Inyecciones!$A$2:$A$14185,Balance!P$4,Inyecciones!$B$2:$B$14185,Balance!$B154,Inyecciones!$C$2:$C$14185,Balance!P$5)</f>
        <v>52587.446181417843</v>
      </c>
      <c r="Q154" s="13">
        <f>SUMIFS(Inyecciones!$E$2:$E$14185,Inyecciones!$A$2:$A$14185,Balance!Q$4,Inyecciones!$B$2:$B$14185,Balance!$B154,Inyecciones!$C$2:$C$14185,Balance!Q$5)</f>
        <v>50421.296367768853</v>
      </c>
      <c r="R154" s="13">
        <f>SUMIFS(Inyecciones!$E$2:$E$14185,Inyecciones!$A$2:$A$14185,Balance!R$4,Inyecciones!$B$2:$B$14185,Balance!$B154,Inyecciones!$C$2:$C$14185,Balance!R$5)</f>
        <v>30881.292915234961</v>
      </c>
      <c r="S154" s="13">
        <f>SUMIFS(Inyecciones!$E$2:$E$14185,Inyecciones!$A$2:$A$14185,Balance!S$4,Inyecciones!$B$2:$B$14185,Balance!$B154,Inyecciones!$C$2:$C$14185,Balance!S$5)</f>
        <v>16029.94437302782</v>
      </c>
      <c r="T154" s="13">
        <f>SUMIFS(Inyecciones!$E$2:$E$14185,Inyecciones!$A$2:$A$14185,Balance!T$4,Inyecciones!$B$2:$B$14185,Balance!$B154,Inyecciones!$C$2:$C$14185,Balance!T$5)</f>
        <v>11210.687588050239</v>
      </c>
      <c r="U154" s="13">
        <f>SUMIFS(Inyecciones!$E$2:$E$14185,Inyecciones!$A$2:$A$14185,Balance!U$4,Inyecciones!$B$2:$B$14185,Balance!$B154,Inyecciones!$C$2:$C$14185,Balance!U$5)</f>
        <v>13932.6754196494</v>
      </c>
      <c r="V154" s="13">
        <f>SUMIFS(Inyecciones!$E$2:$E$14185,Inyecciones!$A$2:$A$14185,Balance!V$4,Inyecciones!$B$2:$B$14185,Balance!$B154,Inyecciones!$C$2:$C$14185,Balance!V$5)</f>
        <v>21833.76295569793</v>
      </c>
      <c r="W154" s="13">
        <f>SUMIFS(Inyecciones!$E$2:$E$14185,Inyecciones!$A$2:$A$14185,Balance!W$4,Inyecciones!$B$2:$B$14185,Balance!$B154,Inyecciones!$C$2:$C$14185,Balance!W$5)</f>
        <v>24228.687806053491</v>
      </c>
      <c r="X154" s="13">
        <f>SUMIFS(Inyecciones!$E$2:$E$14185,Inyecciones!$A$2:$A$14185,Balance!X$4,Inyecciones!$B$2:$B$14185,Balance!$B154,Inyecciones!$C$2:$C$14185,Balance!X$5)</f>
        <v>10485.15648802294</v>
      </c>
      <c r="Y154" s="13">
        <f>SUMIFS(Inyecciones!$E$2:$E$14185,Inyecciones!$A$2:$A$14185,Balance!Y$4,Inyecciones!$B$2:$B$14185,Balance!$B154,Inyecciones!$C$2:$C$14185,Balance!Y$5)</f>
        <v>14197.27461076253</v>
      </c>
      <c r="Z154" s="14">
        <f>SUMIFS(Inyecciones!$E$2:$E$14185,Inyecciones!$A$2:$A$14185,Balance!Z$4,Inyecciones!$B$2:$B$14185,Balance!$B154,Inyecciones!$C$2:$C$14185,Balance!Z$5)</f>
        <v>20947.703247607831</v>
      </c>
      <c r="AA154" s="12">
        <f>SUMIFS(Inyecciones!$E$2:$E$14185,Inyecciones!$A$2:$A$14185,Balance!AA$4,Inyecciones!$B$2:$B$14185,Balance!$B154,Inyecciones!$C$2:$C$14185,Balance!AA$5)</f>
        <v>67045.713126598333</v>
      </c>
      <c r="AB154" s="13">
        <f>SUMIFS(Inyecciones!$E$2:$E$14185,Inyecciones!$A$2:$A$14185,Balance!AB$4,Inyecciones!$B$2:$B$14185,Balance!$B154,Inyecciones!$C$2:$C$14185,Balance!AB$5)</f>
        <v>52635.755872002766</v>
      </c>
      <c r="AC154" s="13">
        <f>SUMIFS(Inyecciones!$E$2:$E$14185,Inyecciones!$A$2:$A$14185,Balance!AC$4,Inyecciones!$B$2:$B$14185,Balance!$B154,Inyecciones!$C$2:$C$14185,Balance!AC$5)</f>
        <v>50292.242132191583</v>
      </c>
      <c r="AD154" s="13">
        <f>SUMIFS(Inyecciones!$E$2:$E$14185,Inyecciones!$A$2:$A$14185,Balance!AD$4,Inyecciones!$B$2:$B$14185,Balance!$B154,Inyecciones!$C$2:$C$14185,Balance!AD$5)</f>
        <v>30628.228253469901</v>
      </c>
      <c r="AE154" s="13">
        <f>SUMIFS(Inyecciones!$E$2:$E$14185,Inyecciones!$A$2:$A$14185,Balance!AE$4,Inyecciones!$B$2:$B$14185,Balance!$B154,Inyecciones!$C$2:$C$14185,Balance!AE$5)</f>
        <v>16781.85081685544</v>
      </c>
      <c r="AF154" s="13">
        <f>SUMIFS(Inyecciones!$E$2:$E$14185,Inyecciones!$A$2:$A$14185,Balance!AF$4,Inyecciones!$B$2:$B$14185,Balance!$B154,Inyecciones!$C$2:$C$14185,Balance!AF$5)</f>
        <v>12228.414826785451</v>
      </c>
      <c r="AG154" s="13">
        <f>SUMIFS(Inyecciones!$E$2:$E$14185,Inyecciones!$A$2:$A$14185,Balance!AG$4,Inyecciones!$B$2:$B$14185,Balance!$B154,Inyecciones!$C$2:$C$14185,Balance!AG$5)</f>
        <v>15423.266580934591</v>
      </c>
      <c r="AH154" s="13">
        <f>SUMIFS(Inyecciones!$E$2:$E$14185,Inyecciones!$A$2:$A$14185,Balance!AH$4,Inyecciones!$B$2:$B$14185,Balance!$B154,Inyecciones!$C$2:$C$14185,Balance!AH$5)</f>
        <v>24270.064255861209</v>
      </c>
      <c r="AI154" s="13">
        <f>SUMIFS(Inyecciones!$E$2:$E$14185,Inyecciones!$A$2:$A$14185,Balance!AI$4,Inyecciones!$B$2:$B$14185,Balance!$B154,Inyecciones!$C$2:$C$14185,Balance!AI$5)</f>
        <v>26656.003722298181</v>
      </c>
      <c r="AJ154" s="13">
        <f>SUMIFS(Inyecciones!$E$2:$E$14185,Inyecciones!$A$2:$A$14185,Balance!AJ$4,Inyecciones!$B$2:$B$14185,Balance!$B154,Inyecciones!$C$2:$C$14185,Balance!AJ$5)</f>
        <v>23592.664487713959</v>
      </c>
      <c r="AK154" s="13">
        <f>SUMIFS(Inyecciones!$E$2:$E$14185,Inyecciones!$A$2:$A$14185,Balance!AK$4,Inyecciones!$B$2:$B$14185,Balance!$B154,Inyecciones!$C$2:$C$14185,Balance!AK$5)</f>
        <v>29617.855854358</v>
      </c>
      <c r="AL154" s="14">
        <f>SUMIFS(Inyecciones!$E$2:$E$14185,Inyecciones!$A$2:$A$14185,Balance!AL$4,Inyecciones!$B$2:$B$14185,Balance!$B154,Inyecciones!$C$2:$C$14185,Balance!AL$5)</f>
        <v>34350.953162367987</v>
      </c>
      <c r="AM154" s="13"/>
      <c r="AN154" s="12">
        <f>SUMIFS('Retiro Mensual'!$E$2:$E$2629,'Retiro Mensual'!$A$2:$A$2629,AN$4,'Retiro Mensual'!$B$2:$B$2629,$B154,'Retiro Mensual'!$C$2:$C$2629,AN$5)</f>
        <v>0</v>
      </c>
      <c r="AO154" s="13">
        <f>SUMIFS('Retiro Mensual'!$E$2:$E$2629,'Retiro Mensual'!$A$2:$A$2629,AO$4,'Retiro Mensual'!$B$2:$B$2629,$B154,'Retiro Mensual'!$C$2:$C$2629,AO$5)</f>
        <v>0</v>
      </c>
      <c r="AP154" s="13">
        <f>SUMIFS('Retiro Mensual'!$E$2:$E$2629,'Retiro Mensual'!$A$2:$A$2629,AP$4,'Retiro Mensual'!$B$2:$B$2629,$B154,'Retiro Mensual'!$C$2:$C$2629,AP$5)</f>
        <v>0</v>
      </c>
      <c r="AQ154" s="13">
        <f>SUMIFS('Retiro Mensual'!$E$2:$E$2629,'Retiro Mensual'!$A$2:$A$2629,AQ$4,'Retiro Mensual'!$B$2:$B$2629,$B154,'Retiro Mensual'!$C$2:$C$2629,AQ$5)</f>
        <v>0</v>
      </c>
      <c r="AR154" s="13">
        <f>SUMIFS('Retiro Mensual'!$E$2:$E$2629,'Retiro Mensual'!$A$2:$A$2629,AR$4,'Retiro Mensual'!$B$2:$B$2629,$B154,'Retiro Mensual'!$C$2:$C$2629,AR$5)</f>
        <v>0</v>
      </c>
      <c r="AS154" s="13">
        <f>SUMIFS('Retiro Mensual'!$E$2:$E$2629,'Retiro Mensual'!$A$2:$A$2629,AS$4,'Retiro Mensual'!$B$2:$B$2629,$B154,'Retiro Mensual'!$C$2:$C$2629,AS$5)</f>
        <v>0</v>
      </c>
      <c r="AT154" s="13">
        <f>SUMIFS('Retiro Mensual'!$E$2:$E$2629,'Retiro Mensual'!$A$2:$A$2629,AT$4,'Retiro Mensual'!$B$2:$B$2629,$B154,'Retiro Mensual'!$C$2:$C$2629,AT$5)</f>
        <v>0</v>
      </c>
      <c r="AU154" s="13">
        <f>SUMIFS('Retiro Mensual'!$E$2:$E$2629,'Retiro Mensual'!$A$2:$A$2629,AU$4,'Retiro Mensual'!$B$2:$B$2629,$B154,'Retiro Mensual'!$C$2:$C$2629,AU$5)</f>
        <v>0</v>
      </c>
      <c r="AV154" s="13">
        <f>SUMIFS('Retiro Mensual'!$E$2:$E$2629,'Retiro Mensual'!$A$2:$A$2629,AV$4,'Retiro Mensual'!$B$2:$B$2629,$B154,'Retiro Mensual'!$C$2:$C$2629,AV$5)</f>
        <v>0</v>
      </c>
      <c r="AW154" s="13">
        <f>SUMIFS('Retiro Mensual'!$E$2:$E$2629,'Retiro Mensual'!$A$2:$A$2629,AW$4,'Retiro Mensual'!$B$2:$B$2629,$B154,'Retiro Mensual'!$C$2:$C$2629,AW$5)</f>
        <v>0</v>
      </c>
      <c r="AX154" s="13">
        <f>SUMIFS('Retiro Mensual'!$E$2:$E$2629,'Retiro Mensual'!$A$2:$A$2629,AX$4,'Retiro Mensual'!$B$2:$B$2629,$B154,'Retiro Mensual'!$C$2:$C$2629,AX$5)</f>
        <v>0</v>
      </c>
      <c r="AY154" s="14">
        <f>SUMIFS('Retiro Mensual'!$E$2:$E$2629,'Retiro Mensual'!$A$2:$A$2629,AY$4,'Retiro Mensual'!$B$2:$B$2629,$B154,'Retiro Mensual'!$C$2:$C$2629,AY$5)</f>
        <v>0</v>
      </c>
      <c r="AZ154" s="12">
        <f>SUMIFS('Retiro Mensual'!$E$2:$E$2629,'Retiro Mensual'!$A$2:$A$2629,AZ$4,'Retiro Mensual'!$B$2:$B$2629,$B154,'Retiro Mensual'!$C$2:$C$2629,AZ$5)</f>
        <v>0</v>
      </c>
      <c r="BA154" s="13">
        <f>SUMIFS('Retiro Mensual'!$E$2:$E$2629,'Retiro Mensual'!$A$2:$A$2629,BA$4,'Retiro Mensual'!$B$2:$B$2629,$B154,'Retiro Mensual'!$C$2:$C$2629,BA$5)</f>
        <v>0</v>
      </c>
      <c r="BB154" s="13">
        <f>SUMIFS('Retiro Mensual'!$E$2:$E$2629,'Retiro Mensual'!$A$2:$A$2629,BB$4,'Retiro Mensual'!$B$2:$B$2629,$B154,'Retiro Mensual'!$C$2:$C$2629,BB$5)</f>
        <v>0</v>
      </c>
      <c r="BC154" s="13">
        <f>SUMIFS('Retiro Mensual'!$E$2:$E$2629,'Retiro Mensual'!$A$2:$A$2629,BC$4,'Retiro Mensual'!$B$2:$B$2629,$B154,'Retiro Mensual'!$C$2:$C$2629,BC$5)</f>
        <v>0</v>
      </c>
      <c r="BD154" s="13">
        <f>SUMIFS('Retiro Mensual'!$E$2:$E$2629,'Retiro Mensual'!$A$2:$A$2629,BD$4,'Retiro Mensual'!$B$2:$B$2629,$B154,'Retiro Mensual'!$C$2:$C$2629,BD$5)</f>
        <v>0</v>
      </c>
      <c r="BE154" s="13">
        <f>SUMIFS('Retiro Mensual'!$E$2:$E$2629,'Retiro Mensual'!$A$2:$A$2629,BE$4,'Retiro Mensual'!$B$2:$B$2629,$B154,'Retiro Mensual'!$C$2:$C$2629,BE$5)</f>
        <v>0</v>
      </c>
      <c r="BF154" s="13">
        <f>SUMIFS('Retiro Mensual'!$E$2:$E$2629,'Retiro Mensual'!$A$2:$A$2629,BF$4,'Retiro Mensual'!$B$2:$B$2629,$B154,'Retiro Mensual'!$C$2:$C$2629,BF$5)</f>
        <v>0</v>
      </c>
      <c r="BG154" s="13">
        <f>SUMIFS('Retiro Mensual'!$E$2:$E$2629,'Retiro Mensual'!$A$2:$A$2629,BG$4,'Retiro Mensual'!$B$2:$B$2629,$B154,'Retiro Mensual'!$C$2:$C$2629,BG$5)</f>
        <v>0</v>
      </c>
      <c r="BH154" s="13">
        <f>SUMIFS('Retiro Mensual'!$E$2:$E$2629,'Retiro Mensual'!$A$2:$A$2629,BH$4,'Retiro Mensual'!$B$2:$B$2629,$B154,'Retiro Mensual'!$C$2:$C$2629,BH$5)</f>
        <v>0</v>
      </c>
      <c r="BI154" s="13">
        <f>SUMIFS('Retiro Mensual'!$E$2:$E$2629,'Retiro Mensual'!$A$2:$A$2629,BI$4,'Retiro Mensual'!$B$2:$B$2629,$B154,'Retiro Mensual'!$C$2:$C$2629,BI$5)</f>
        <v>0</v>
      </c>
      <c r="BJ154" s="13">
        <f>SUMIFS('Retiro Mensual'!$E$2:$E$2629,'Retiro Mensual'!$A$2:$A$2629,BJ$4,'Retiro Mensual'!$B$2:$B$2629,$B154,'Retiro Mensual'!$C$2:$C$2629,BJ$5)</f>
        <v>0</v>
      </c>
      <c r="BK154" s="14">
        <f>SUMIFS('Retiro Mensual'!$E$2:$E$2629,'Retiro Mensual'!$A$2:$A$2629,BK$4,'Retiro Mensual'!$B$2:$B$2629,$B154,'Retiro Mensual'!$C$2:$C$2629,BK$5)</f>
        <v>0</v>
      </c>
      <c r="BL154" s="12">
        <f>SUMIFS('Retiro Mensual'!$E$2:$E$2629,'Retiro Mensual'!$A$2:$A$2629,BL$4,'Retiro Mensual'!$B$2:$B$2629,$B154,'Retiro Mensual'!$C$2:$C$2629,BL$5)</f>
        <v>0</v>
      </c>
      <c r="BM154" s="13">
        <f>SUMIFS('Retiro Mensual'!$E$2:$E$2629,'Retiro Mensual'!$A$2:$A$2629,BM$4,'Retiro Mensual'!$B$2:$B$2629,$B154,'Retiro Mensual'!$C$2:$C$2629,BM$5)</f>
        <v>0</v>
      </c>
      <c r="BN154" s="13">
        <f>SUMIFS('Retiro Mensual'!$E$2:$E$2629,'Retiro Mensual'!$A$2:$A$2629,BN$4,'Retiro Mensual'!$B$2:$B$2629,$B154,'Retiro Mensual'!$C$2:$C$2629,BN$5)</f>
        <v>0</v>
      </c>
      <c r="BO154" s="13">
        <f>SUMIFS('Retiro Mensual'!$E$2:$E$2629,'Retiro Mensual'!$A$2:$A$2629,BO$4,'Retiro Mensual'!$B$2:$B$2629,$B154,'Retiro Mensual'!$C$2:$C$2629,BO$5)</f>
        <v>0</v>
      </c>
      <c r="BP154" s="13">
        <f>SUMIFS('Retiro Mensual'!$E$2:$E$2629,'Retiro Mensual'!$A$2:$A$2629,BP$4,'Retiro Mensual'!$B$2:$B$2629,$B154,'Retiro Mensual'!$C$2:$C$2629,BP$5)</f>
        <v>0</v>
      </c>
      <c r="BQ154" s="13">
        <f>SUMIFS('Retiro Mensual'!$E$2:$E$2629,'Retiro Mensual'!$A$2:$A$2629,BQ$4,'Retiro Mensual'!$B$2:$B$2629,$B154,'Retiro Mensual'!$C$2:$C$2629,BQ$5)</f>
        <v>0</v>
      </c>
      <c r="BR154" s="13">
        <f>SUMIFS('Retiro Mensual'!$E$2:$E$2629,'Retiro Mensual'!$A$2:$A$2629,BR$4,'Retiro Mensual'!$B$2:$B$2629,$B154,'Retiro Mensual'!$C$2:$C$2629,BR$5)</f>
        <v>0</v>
      </c>
      <c r="BS154" s="13">
        <f>SUMIFS('Retiro Mensual'!$E$2:$E$2629,'Retiro Mensual'!$A$2:$A$2629,BS$4,'Retiro Mensual'!$B$2:$B$2629,$B154,'Retiro Mensual'!$C$2:$C$2629,BS$5)</f>
        <v>0</v>
      </c>
      <c r="BT154" s="13">
        <f>SUMIFS('Retiro Mensual'!$E$2:$E$2629,'Retiro Mensual'!$A$2:$A$2629,BT$4,'Retiro Mensual'!$B$2:$B$2629,$B154,'Retiro Mensual'!$C$2:$C$2629,BT$5)</f>
        <v>0</v>
      </c>
      <c r="BU154" s="13">
        <f>SUMIFS('Retiro Mensual'!$E$2:$E$2629,'Retiro Mensual'!$A$2:$A$2629,BU$4,'Retiro Mensual'!$B$2:$B$2629,$B154,'Retiro Mensual'!$C$2:$C$2629,BU$5)</f>
        <v>0</v>
      </c>
      <c r="BV154" s="13">
        <f>SUMIFS('Retiro Mensual'!$E$2:$E$2629,'Retiro Mensual'!$A$2:$A$2629,BV$4,'Retiro Mensual'!$B$2:$B$2629,$B154,'Retiro Mensual'!$C$2:$C$2629,BV$5)</f>
        <v>0</v>
      </c>
      <c r="BW154" s="14">
        <f>SUMIFS('Retiro Mensual'!$E$2:$E$2629,'Retiro Mensual'!$A$2:$A$2629,BW$4,'Retiro Mensual'!$B$2:$B$2629,$B154,'Retiro Mensual'!$C$2:$C$2629,BW$5)</f>
        <v>0</v>
      </c>
      <c r="BX154" s="13"/>
      <c r="BY154" s="12">
        <f>SUMIFS('Compra Ventas'!$E$2:$E$2700,'Compra Ventas'!$A$2:$A$2700,BY$4,'Compra Ventas'!$B$2:$B$2700,$B154,'Compra Ventas'!$C$2:$C$2700,BY$5)</f>
        <v>0</v>
      </c>
      <c r="BZ154" s="13">
        <f>SUMIFS('Compra Ventas'!$E$2:$E$2700,'Compra Ventas'!$A$2:$A$2700,BZ$4,'Compra Ventas'!$B$2:$B$2700,$B154,'Compra Ventas'!$C$2:$C$2700,BZ$5)</f>
        <v>0</v>
      </c>
      <c r="CA154" s="13">
        <f>SUMIFS('Compra Ventas'!$E$2:$E$2700,'Compra Ventas'!$A$2:$A$2700,CA$4,'Compra Ventas'!$B$2:$B$2700,$B154,'Compra Ventas'!$C$2:$C$2700,CA$5)</f>
        <v>0</v>
      </c>
      <c r="CB154" s="13">
        <f>SUMIFS('Compra Ventas'!$E$2:$E$2700,'Compra Ventas'!$A$2:$A$2700,CB$4,'Compra Ventas'!$B$2:$B$2700,$B154,'Compra Ventas'!$C$2:$C$2700,CB$5)</f>
        <v>0</v>
      </c>
      <c r="CC154" s="13">
        <f>SUMIFS('Compra Ventas'!$E$2:$E$2700,'Compra Ventas'!$A$2:$A$2700,CC$4,'Compra Ventas'!$B$2:$B$2700,$B154,'Compra Ventas'!$C$2:$C$2700,CC$5)</f>
        <v>0</v>
      </c>
      <c r="CD154" s="13">
        <f>SUMIFS('Compra Ventas'!$E$2:$E$2700,'Compra Ventas'!$A$2:$A$2700,CD$4,'Compra Ventas'!$B$2:$B$2700,$B154,'Compra Ventas'!$C$2:$C$2700,CD$5)</f>
        <v>0</v>
      </c>
      <c r="CE154" s="13">
        <f>SUMIFS('Compra Ventas'!$E$2:$E$2700,'Compra Ventas'!$A$2:$A$2700,CE$4,'Compra Ventas'!$B$2:$B$2700,$B154,'Compra Ventas'!$C$2:$C$2700,CE$5)</f>
        <v>0</v>
      </c>
      <c r="CF154" s="13">
        <f>SUMIFS('Compra Ventas'!$E$2:$E$2700,'Compra Ventas'!$A$2:$A$2700,CF$4,'Compra Ventas'!$B$2:$B$2700,$B154,'Compra Ventas'!$C$2:$C$2700,CF$5)</f>
        <v>0</v>
      </c>
      <c r="CG154" s="13">
        <f>SUMIFS('Compra Ventas'!$E$2:$E$2700,'Compra Ventas'!$A$2:$A$2700,CG$4,'Compra Ventas'!$B$2:$B$2700,$B154,'Compra Ventas'!$C$2:$C$2700,CG$5)</f>
        <v>0</v>
      </c>
      <c r="CH154" s="13">
        <f>SUMIFS('Compra Ventas'!$E$2:$E$2700,'Compra Ventas'!$A$2:$A$2700,CH$4,'Compra Ventas'!$B$2:$B$2700,$B154,'Compra Ventas'!$C$2:$C$2700,CH$5)</f>
        <v>0</v>
      </c>
      <c r="CI154" s="13">
        <f>SUMIFS('Compra Ventas'!$E$2:$E$2700,'Compra Ventas'!$A$2:$A$2700,CI$4,'Compra Ventas'!$B$2:$B$2700,$B154,'Compra Ventas'!$C$2:$C$2700,CI$5)</f>
        <v>0</v>
      </c>
      <c r="CJ154" s="14">
        <f>SUMIFS('Compra Ventas'!$E$2:$E$2700,'Compra Ventas'!$A$2:$A$2700,CJ$4,'Compra Ventas'!$B$2:$B$2700,$B154,'Compra Ventas'!$C$2:$C$2700,CJ$5)</f>
        <v>0</v>
      </c>
      <c r="CK154" s="12">
        <f>SUMIFS('Compra Ventas'!$E$2:$E$2700,'Compra Ventas'!$A$2:$A$2700,CK$4,'Compra Ventas'!$B$2:$B$2700,$B154,'Compra Ventas'!$C$2:$C$2700,CK$5)</f>
        <v>0</v>
      </c>
      <c r="CL154" s="13">
        <f>SUMIFS('Compra Ventas'!$E$2:$E$2700,'Compra Ventas'!$A$2:$A$2700,CL$4,'Compra Ventas'!$B$2:$B$2700,$B154,'Compra Ventas'!$C$2:$C$2700,CL$5)</f>
        <v>0</v>
      </c>
      <c r="CM154" s="13">
        <f>SUMIFS('Compra Ventas'!$E$2:$E$2700,'Compra Ventas'!$A$2:$A$2700,CM$4,'Compra Ventas'!$B$2:$B$2700,$B154,'Compra Ventas'!$C$2:$C$2700,CM$5)</f>
        <v>0</v>
      </c>
      <c r="CN154" s="13">
        <f>SUMIFS('Compra Ventas'!$E$2:$E$2700,'Compra Ventas'!$A$2:$A$2700,CN$4,'Compra Ventas'!$B$2:$B$2700,$B154,'Compra Ventas'!$C$2:$C$2700,CN$5)</f>
        <v>0</v>
      </c>
      <c r="CO154" s="13">
        <f>SUMIFS('Compra Ventas'!$E$2:$E$2700,'Compra Ventas'!$A$2:$A$2700,CO$4,'Compra Ventas'!$B$2:$B$2700,$B154,'Compra Ventas'!$C$2:$C$2700,CO$5)</f>
        <v>0</v>
      </c>
      <c r="CP154" s="13">
        <f>SUMIFS('Compra Ventas'!$E$2:$E$2700,'Compra Ventas'!$A$2:$A$2700,CP$4,'Compra Ventas'!$B$2:$B$2700,$B154,'Compra Ventas'!$C$2:$C$2700,CP$5)</f>
        <v>0</v>
      </c>
      <c r="CQ154" s="13">
        <f>SUMIFS('Compra Ventas'!$E$2:$E$2700,'Compra Ventas'!$A$2:$A$2700,CQ$4,'Compra Ventas'!$B$2:$B$2700,$B154,'Compra Ventas'!$C$2:$C$2700,CQ$5)</f>
        <v>0</v>
      </c>
      <c r="CR154" s="13">
        <f>SUMIFS('Compra Ventas'!$E$2:$E$2700,'Compra Ventas'!$A$2:$A$2700,CR$4,'Compra Ventas'!$B$2:$B$2700,$B154,'Compra Ventas'!$C$2:$C$2700,CR$5)</f>
        <v>0</v>
      </c>
      <c r="CS154" s="13">
        <f>SUMIFS('Compra Ventas'!$E$2:$E$2700,'Compra Ventas'!$A$2:$A$2700,CS$4,'Compra Ventas'!$B$2:$B$2700,$B154,'Compra Ventas'!$C$2:$C$2700,CS$5)</f>
        <v>0</v>
      </c>
      <c r="CT154" s="13">
        <f>SUMIFS('Compra Ventas'!$E$2:$E$2700,'Compra Ventas'!$A$2:$A$2700,CT$4,'Compra Ventas'!$B$2:$B$2700,$B154,'Compra Ventas'!$C$2:$C$2700,CT$5)</f>
        <v>0</v>
      </c>
      <c r="CU154" s="13">
        <f>SUMIFS('Compra Ventas'!$E$2:$E$2700,'Compra Ventas'!$A$2:$A$2700,CU$4,'Compra Ventas'!$B$2:$B$2700,$B154,'Compra Ventas'!$C$2:$C$2700,CU$5)</f>
        <v>0</v>
      </c>
      <c r="CV154" s="14">
        <f>SUMIFS('Compra Ventas'!$E$2:$E$2700,'Compra Ventas'!$A$2:$A$2700,CV$4,'Compra Ventas'!$B$2:$B$2700,$B154,'Compra Ventas'!$C$2:$C$2700,CV$5)</f>
        <v>0</v>
      </c>
      <c r="CW154" s="12">
        <f>SUMIFS('Compra Ventas'!$E$2:$E$2700,'Compra Ventas'!$A$2:$A$2700,CW$4,'Compra Ventas'!$B$2:$B$2700,$B154,'Compra Ventas'!$C$2:$C$2700,CW$5)</f>
        <v>0</v>
      </c>
      <c r="CX154" s="13">
        <f>SUMIFS('Compra Ventas'!$E$2:$E$2700,'Compra Ventas'!$A$2:$A$2700,CX$4,'Compra Ventas'!$B$2:$B$2700,$B154,'Compra Ventas'!$C$2:$C$2700,CX$5)</f>
        <v>0</v>
      </c>
      <c r="CY154" s="13">
        <f>SUMIFS('Compra Ventas'!$E$2:$E$2700,'Compra Ventas'!$A$2:$A$2700,CY$4,'Compra Ventas'!$B$2:$B$2700,$B154,'Compra Ventas'!$C$2:$C$2700,CY$5)</f>
        <v>0</v>
      </c>
      <c r="CZ154" s="13">
        <f>SUMIFS('Compra Ventas'!$E$2:$E$2700,'Compra Ventas'!$A$2:$A$2700,CZ$4,'Compra Ventas'!$B$2:$B$2700,$B154,'Compra Ventas'!$C$2:$C$2700,CZ$5)</f>
        <v>0</v>
      </c>
      <c r="DA154" s="13">
        <f>SUMIFS('Compra Ventas'!$E$2:$E$2700,'Compra Ventas'!$A$2:$A$2700,DA$4,'Compra Ventas'!$B$2:$B$2700,$B154,'Compra Ventas'!$C$2:$C$2700,DA$5)</f>
        <v>0</v>
      </c>
      <c r="DB154" s="13">
        <f>SUMIFS('Compra Ventas'!$E$2:$E$2700,'Compra Ventas'!$A$2:$A$2700,DB$4,'Compra Ventas'!$B$2:$B$2700,$B154,'Compra Ventas'!$C$2:$C$2700,DB$5)</f>
        <v>0</v>
      </c>
      <c r="DC154" s="13">
        <f>SUMIFS('Compra Ventas'!$E$2:$E$2700,'Compra Ventas'!$A$2:$A$2700,DC$4,'Compra Ventas'!$B$2:$B$2700,$B154,'Compra Ventas'!$C$2:$C$2700,DC$5)</f>
        <v>0</v>
      </c>
      <c r="DD154" s="13">
        <f>SUMIFS('Compra Ventas'!$E$2:$E$2700,'Compra Ventas'!$A$2:$A$2700,DD$4,'Compra Ventas'!$B$2:$B$2700,$B154,'Compra Ventas'!$C$2:$C$2700,DD$5)</f>
        <v>0</v>
      </c>
      <c r="DE154" s="13">
        <f>SUMIFS('Compra Ventas'!$E$2:$E$2700,'Compra Ventas'!$A$2:$A$2700,DE$4,'Compra Ventas'!$B$2:$B$2700,$B154,'Compra Ventas'!$C$2:$C$2700,DE$5)</f>
        <v>0</v>
      </c>
      <c r="DF154" s="13">
        <f>SUMIFS('Compra Ventas'!$E$2:$E$2700,'Compra Ventas'!$A$2:$A$2700,DF$4,'Compra Ventas'!$B$2:$B$2700,$B154,'Compra Ventas'!$C$2:$C$2700,DF$5)</f>
        <v>0</v>
      </c>
      <c r="DG154" s="13">
        <f>SUMIFS('Compra Ventas'!$E$2:$E$2700,'Compra Ventas'!$A$2:$A$2700,DG$4,'Compra Ventas'!$B$2:$B$2700,$B154,'Compra Ventas'!$C$2:$C$2700,DG$5)</f>
        <v>0</v>
      </c>
      <c r="DH154" s="14">
        <f>SUMIFS('Compra Ventas'!$E$2:$E$2700,'Compra Ventas'!$A$2:$A$2700,DH$4,'Compra Ventas'!$B$2:$B$2700,$B154,'Compra Ventas'!$C$2:$C$2700,DH$5)</f>
        <v>0</v>
      </c>
      <c r="DI154" s="84"/>
      <c r="DJ154" s="98">
        <f>SUMIFS('Ajuste Ciclado'!D$5:D$47,'Ajuste Ciclado'!$C$5:$C$47,Balance!DJ$4,'Ajuste Ciclado'!$B$5:$B$47,Balance!$B154)</f>
        <v>0</v>
      </c>
      <c r="DK154" s="99">
        <f>SUMIFS('Ajuste Ciclado'!E$5:E$47,'Ajuste Ciclado'!$C$5:$C$47,Balance!DK$4,'Ajuste Ciclado'!$B$5:$B$47,Balance!$B154)</f>
        <v>0</v>
      </c>
      <c r="DL154" s="99">
        <f>SUMIFS('Ajuste Ciclado'!F$5:F$47,'Ajuste Ciclado'!$C$5:$C$47,Balance!DL$4,'Ajuste Ciclado'!$B$5:$B$47,Balance!$B154)</f>
        <v>0</v>
      </c>
      <c r="DM154" s="99">
        <f>SUMIFS('Ajuste Ciclado'!G$5:G$47,'Ajuste Ciclado'!$C$5:$C$47,Balance!DM$4,'Ajuste Ciclado'!$B$5:$B$47,Balance!$B154)</f>
        <v>0</v>
      </c>
      <c r="DN154" s="99">
        <f>SUMIFS('Ajuste Ciclado'!H$5:H$47,'Ajuste Ciclado'!$C$5:$C$47,Balance!DN$4,'Ajuste Ciclado'!$B$5:$B$47,Balance!$B154)</f>
        <v>0</v>
      </c>
      <c r="DO154" s="99">
        <f>SUMIFS('Ajuste Ciclado'!I$5:I$47,'Ajuste Ciclado'!$C$5:$C$47,Balance!DO$4,'Ajuste Ciclado'!$B$5:$B$47,Balance!$B154)</f>
        <v>0</v>
      </c>
      <c r="DP154" s="99">
        <f>SUMIFS('Ajuste Ciclado'!J$5:J$47,'Ajuste Ciclado'!$C$5:$C$47,Balance!DP$4,'Ajuste Ciclado'!$B$5:$B$47,Balance!$B154)</f>
        <v>0</v>
      </c>
      <c r="DQ154" s="99">
        <f>SUMIFS('Ajuste Ciclado'!K$5:K$47,'Ajuste Ciclado'!$C$5:$C$47,Balance!DQ$4,'Ajuste Ciclado'!$B$5:$B$47,Balance!$B154)</f>
        <v>0</v>
      </c>
      <c r="DR154" s="99">
        <f>SUMIFS('Ajuste Ciclado'!L$5:L$47,'Ajuste Ciclado'!$C$5:$C$47,Balance!DR$4,'Ajuste Ciclado'!$B$5:$B$47,Balance!$B154)</f>
        <v>0</v>
      </c>
      <c r="DS154" s="99">
        <f>SUMIFS('Ajuste Ciclado'!M$5:M$47,'Ajuste Ciclado'!$C$5:$C$47,Balance!DS$4,'Ajuste Ciclado'!$B$5:$B$47,Balance!$B154)</f>
        <v>0</v>
      </c>
      <c r="DT154" s="99">
        <f>SUMIFS('Ajuste Ciclado'!N$5:N$47,'Ajuste Ciclado'!$C$5:$C$47,Balance!DT$4,'Ajuste Ciclado'!$B$5:$B$47,Balance!$B154)</f>
        <v>0</v>
      </c>
      <c r="DU154" s="100">
        <f>SUMIFS('Ajuste Ciclado'!O$5:O$47,'Ajuste Ciclado'!$C$5:$C$47,Balance!DU$4,'Ajuste Ciclado'!$B$5:$B$47,Balance!$B154)</f>
        <v>0</v>
      </c>
      <c r="DV154" s="98">
        <f>SUMIFS('Ajuste Ciclado'!D$5:D$47,'Ajuste Ciclado'!$C$5:$C$47,Balance!DV$4,'Ajuste Ciclado'!$B$5:$B$47,Balance!$B154)</f>
        <v>0</v>
      </c>
      <c r="DW154" s="99">
        <f>SUMIFS('Ajuste Ciclado'!E$5:E$47,'Ajuste Ciclado'!$C$5:$C$47,Balance!DW$4,'Ajuste Ciclado'!$B$5:$B$47,Balance!$B154)</f>
        <v>0</v>
      </c>
      <c r="DX154" s="99">
        <f>SUMIFS('Ajuste Ciclado'!F$5:F$47,'Ajuste Ciclado'!$C$5:$C$47,Balance!DX$4,'Ajuste Ciclado'!$B$5:$B$47,Balance!$B154)</f>
        <v>0</v>
      </c>
      <c r="DY154" s="99">
        <f>SUMIFS('Ajuste Ciclado'!G$5:G$47,'Ajuste Ciclado'!$C$5:$C$47,Balance!DY$4,'Ajuste Ciclado'!$B$5:$B$47,Balance!$B154)</f>
        <v>0</v>
      </c>
      <c r="DZ154" s="99">
        <f>SUMIFS('Ajuste Ciclado'!H$5:H$47,'Ajuste Ciclado'!$C$5:$C$47,Balance!DZ$4,'Ajuste Ciclado'!$B$5:$B$47,Balance!$B154)</f>
        <v>0</v>
      </c>
      <c r="EA154" s="99">
        <f>SUMIFS('Ajuste Ciclado'!I$5:I$47,'Ajuste Ciclado'!$C$5:$C$47,Balance!EA$4,'Ajuste Ciclado'!$B$5:$B$47,Balance!$B154)</f>
        <v>0</v>
      </c>
      <c r="EB154" s="99">
        <f>SUMIFS('Ajuste Ciclado'!J$5:J$47,'Ajuste Ciclado'!$C$5:$C$47,Balance!EB$4,'Ajuste Ciclado'!$B$5:$B$47,Balance!$B154)</f>
        <v>0</v>
      </c>
      <c r="EC154" s="99">
        <f>SUMIFS('Ajuste Ciclado'!K$5:K$47,'Ajuste Ciclado'!$C$5:$C$47,Balance!EC$4,'Ajuste Ciclado'!$B$5:$B$47,Balance!$B154)</f>
        <v>0</v>
      </c>
      <c r="ED154" s="99">
        <f>SUMIFS('Ajuste Ciclado'!L$5:L$47,'Ajuste Ciclado'!$C$5:$C$47,Balance!ED$4,'Ajuste Ciclado'!$B$5:$B$47,Balance!$B154)</f>
        <v>0</v>
      </c>
      <c r="EE154" s="99">
        <f>SUMIFS('Ajuste Ciclado'!M$5:M$47,'Ajuste Ciclado'!$C$5:$C$47,Balance!EE$4,'Ajuste Ciclado'!$B$5:$B$47,Balance!$B154)</f>
        <v>0</v>
      </c>
      <c r="EF154" s="99">
        <f>SUMIFS('Ajuste Ciclado'!N$5:N$47,'Ajuste Ciclado'!$C$5:$C$47,Balance!EF$4,'Ajuste Ciclado'!$B$5:$B$47,Balance!$B154)</f>
        <v>0</v>
      </c>
      <c r="EG154" s="100">
        <f>SUMIFS('Ajuste Ciclado'!O$5:O$47,'Ajuste Ciclado'!$C$5:$C$47,Balance!EG$4,'Ajuste Ciclado'!$B$5:$B$47,Balance!$B154)</f>
        <v>0</v>
      </c>
      <c r="EH154" s="98">
        <f>SUMIFS('Ajuste Ciclado'!D$5:D$47,'Ajuste Ciclado'!$C$5:$C$47,Balance!EH$4,'Ajuste Ciclado'!$B$5:$B$47,Balance!$B154)</f>
        <v>0</v>
      </c>
      <c r="EI154" s="99">
        <f>SUMIFS('Ajuste Ciclado'!E$5:E$47,'Ajuste Ciclado'!$C$5:$C$47,Balance!EI$4,'Ajuste Ciclado'!$B$5:$B$47,Balance!$B154)</f>
        <v>0</v>
      </c>
      <c r="EJ154" s="99">
        <f>SUMIFS('Ajuste Ciclado'!F$5:F$47,'Ajuste Ciclado'!$C$5:$C$47,Balance!EJ$4,'Ajuste Ciclado'!$B$5:$B$47,Balance!$B154)</f>
        <v>0</v>
      </c>
      <c r="EK154" s="99">
        <f>SUMIFS('Ajuste Ciclado'!G$5:G$47,'Ajuste Ciclado'!$C$5:$C$47,Balance!EK$4,'Ajuste Ciclado'!$B$5:$B$47,Balance!$B154)</f>
        <v>0</v>
      </c>
      <c r="EL154" s="99">
        <f>SUMIFS('Ajuste Ciclado'!H$5:H$47,'Ajuste Ciclado'!$C$5:$C$47,Balance!EL$4,'Ajuste Ciclado'!$B$5:$B$47,Balance!$B154)</f>
        <v>0</v>
      </c>
      <c r="EM154" s="99">
        <f>SUMIFS('Ajuste Ciclado'!I$5:I$47,'Ajuste Ciclado'!$C$5:$C$47,Balance!EM$4,'Ajuste Ciclado'!$B$5:$B$47,Balance!$B154)</f>
        <v>0</v>
      </c>
      <c r="EN154" s="99">
        <f>SUMIFS('Ajuste Ciclado'!J$5:J$47,'Ajuste Ciclado'!$C$5:$C$47,Balance!EN$4,'Ajuste Ciclado'!$B$5:$B$47,Balance!$B154)</f>
        <v>0</v>
      </c>
      <c r="EO154" s="99">
        <f>SUMIFS('Ajuste Ciclado'!K$5:K$47,'Ajuste Ciclado'!$C$5:$C$47,Balance!EO$4,'Ajuste Ciclado'!$B$5:$B$47,Balance!$B154)</f>
        <v>0</v>
      </c>
      <c r="EP154" s="99">
        <f>SUMIFS('Ajuste Ciclado'!L$5:L$47,'Ajuste Ciclado'!$C$5:$C$47,Balance!EP$4,'Ajuste Ciclado'!$B$5:$B$47,Balance!$B154)</f>
        <v>0</v>
      </c>
      <c r="EQ154" s="99">
        <f>SUMIFS('Ajuste Ciclado'!M$5:M$47,'Ajuste Ciclado'!$C$5:$C$47,Balance!EQ$4,'Ajuste Ciclado'!$B$5:$B$47,Balance!$B154)</f>
        <v>0</v>
      </c>
      <c r="ER154" s="99">
        <f>SUMIFS('Ajuste Ciclado'!N$5:N$47,'Ajuste Ciclado'!$C$5:$C$47,Balance!ER$4,'Ajuste Ciclado'!$B$5:$B$47,Balance!$B154)</f>
        <v>0</v>
      </c>
      <c r="ES154" s="100">
        <f>SUMIFS('Ajuste Ciclado'!O$5:O$47,'Ajuste Ciclado'!$C$5:$C$47,Balance!ES$4,'Ajuste Ciclado'!$B$5:$B$47,Balance!$B154)</f>
        <v>0</v>
      </c>
      <c r="ET154" s="84"/>
      <c r="EU154" s="12">
        <f t="shared" si="279"/>
        <v>66876.777195504823</v>
      </c>
      <c r="EV154" s="13">
        <f t="shared" si="244"/>
        <v>52158.468098263598</v>
      </c>
      <c r="EW154" s="13">
        <f t="shared" si="245"/>
        <v>50002.120800062483</v>
      </c>
      <c r="EX154" s="13">
        <f t="shared" si="246"/>
        <v>29092.61751260145</v>
      </c>
      <c r="EY154" s="13">
        <f t="shared" si="247"/>
        <v>16436.27780143066</v>
      </c>
      <c r="EZ154" s="13">
        <f t="shared" si="248"/>
        <v>10959.592029780461</v>
      </c>
      <c r="FA154" s="13">
        <f t="shared" si="249"/>
        <v>12872.736083637639</v>
      </c>
      <c r="FB154" s="13">
        <f t="shared" si="250"/>
        <v>21578.9501543193</v>
      </c>
      <c r="FC154" s="13">
        <f t="shared" si="251"/>
        <v>23564.79067673297</v>
      </c>
      <c r="FD154" s="13">
        <f t="shared" si="252"/>
        <v>6668.2466001838748</v>
      </c>
      <c r="FE154" s="13">
        <f t="shared" si="253"/>
        <v>2445.45426147629</v>
      </c>
      <c r="FF154" s="14">
        <f t="shared" si="254"/>
        <v>4780.2138714442144</v>
      </c>
      <c r="FG154" s="12">
        <f t="shared" si="255"/>
        <v>67021.521353194417</v>
      </c>
      <c r="FH154" s="13">
        <f t="shared" si="256"/>
        <v>52587.446181417843</v>
      </c>
      <c r="FI154" s="13">
        <f t="shared" si="257"/>
        <v>50421.296367768853</v>
      </c>
      <c r="FJ154" s="13">
        <f t="shared" si="258"/>
        <v>30881.292915234961</v>
      </c>
      <c r="FK154" s="13">
        <f t="shared" si="259"/>
        <v>16029.94437302782</v>
      </c>
      <c r="FL154" s="13">
        <f t="shared" si="260"/>
        <v>11210.687588050239</v>
      </c>
      <c r="FM154" s="13">
        <f t="shared" si="261"/>
        <v>13932.6754196494</v>
      </c>
      <c r="FN154" s="13">
        <f t="shared" si="262"/>
        <v>21833.76295569793</v>
      </c>
      <c r="FO154" s="13">
        <f t="shared" si="263"/>
        <v>24228.687806053491</v>
      </c>
      <c r="FP154" s="13">
        <f t="shared" si="264"/>
        <v>10485.15648802294</v>
      </c>
      <c r="FQ154" s="13">
        <f t="shared" si="265"/>
        <v>14197.27461076253</v>
      </c>
      <c r="FR154" s="14">
        <f t="shared" si="266"/>
        <v>20947.703247607831</v>
      </c>
      <c r="FS154" s="12">
        <f t="shared" si="267"/>
        <v>67045.713126598333</v>
      </c>
      <c r="FT154" s="13">
        <f t="shared" si="268"/>
        <v>52635.755872002766</v>
      </c>
      <c r="FU154" s="13">
        <f t="shared" si="269"/>
        <v>50292.242132191583</v>
      </c>
      <c r="FV154" s="13">
        <f t="shared" si="270"/>
        <v>30628.228253469901</v>
      </c>
      <c r="FW154" s="13">
        <f t="shared" si="271"/>
        <v>16781.85081685544</v>
      </c>
      <c r="FX154" s="13">
        <f t="shared" si="272"/>
        <v>12228.414826785451</v>
      </c>
      <c r="FY154" s="13">
        <f t="shared" si="273"/>
        <v>15423.266580934591</v>
      </c>
      <c r="FZ154" s="13">
        <f t="shared" si="274"/>
        <v>24270.064255861209</v>
      </c>
      <c r="GA154" s="13">
        <f t="shared" si="275"/>
        <v>26656.003722298181</v>
      </c>
      <c r="GB154" s="13">
        <f t="shared" si="276"/>
        <v>23592.664487713959</v>
      </c>
      <c r="GC154" s="13">
        <f t="shared" si="277"/>
        <v>29617.855854358</v>
      </c>
      <c r="GD154" s="14">
        <f t="shared" si="278"/>
        <v>34350.953162367987</v>
      </c>
      <c r="GE154" s="84"/>
      <c r="GF154" s="12">
        <f t="shared" si="280"/>
        <v>297436.24508543778</v>
      </c>
      <c r="GG154" s="13">
        <f t="shared" si="280"/>
        <v>333777.44930648827</v>
      </c>
      <c r="GH154" s="14">
        <f t="shared" si="280"/>
        <v>383523.01309143734</v>
      </c>
      <c r="GI154" s="6">
        <f t="shared" si="281"/>
        <v>1</v>
      </c>
      <c r="GJ154" s="12">
        <f t="shared" si="282"/>
        <v>0</v>
      </c>
      <c r="GK154" s="13">
        <f t="shared" si="283"/>
        <v>0</v>
      </c>
      <c r="GL154" s="14">
        <f t="shared" si="284"/>
        <v>0</v>
      </c>
      <c r="GM154" s="84"/>
      <c r="GN154" s="66">
        <f t="shared" si="285"/>
        <v>0</v>
      </c>
      <c r="GO154" s="84"/>
      <c r="GP154" s="63" t="str" cm="1">
        <f t="array" ref="GP154">INDEX($GF$4:$GH$4,1,GI154)</f>
        <v>Sample 1</v>
      </c>
      <c r="GQ154" s="12">
        <f t="shared" si="188"/>
        <v>2445.45426147629</v>
      </c>
      <c r="GR154" s="13">
        <f t="shared" si="188"/>
        <v>4780.2138714442144</v>
      </c>
      <c r="GS154" s="14">
        <f t="shared" si="188"/>
        <v>6668.2466001838748</v>
      </c>
      <c r="GT154" s="12">
        <f t="shared" si="189"/>
        <v>10485.15648802294</v>
      </c>
      <c r="GU154" s="13">
        <f t="shared" si="189"/>
        <v>11210.687588050239</v>
      </c>
      <c r="GV154" s="14">
        <f t="shared" si="189"/>
        <v>13932.6754196494</v>
      </c>
      <c r="GW154" s="12">
        <f t="shared" si="190"/>
        <v>12228.414826785451</v>
      </c>
      <c r="GX154" s="13">
        <f t="shared" si="190"/>
        <v>15423.266580934591</v>
      </c>
      <c r="GY154" s="14">
        <f t="shared" si="190"/>
        <v>16781.85081685544</v>
      </c>
      <c r="GZ154" s="84" t="str">
        <f t="shared" si="194"/>
        <v>Sample 1</v>
      </c>
      <c r="HA154" s="12">
        <f t="shared" si="286"/>
        <v>0</v>
      </c>
      <c r="HB154" s="13">
        <f t="shared" si="286"/>
        <v>0</v>
      </c>
      <c r="HC154" s="14">
        <f t="shared" si="286"/>
        <v>0</v>
      </c>
      <c r="HD154" s="6">
        <f t="shared" si="195"/>
        <v>0</v>
      </c>
      <c r="HE154" s="84" t="str">
        <f t="shared" si="196"/>
        <v>Ok</v>
      </c>
    </row>
    <row r="155" spans="2:213" hidden="1" x14ac:dyDescent="0.3">
      <c r="B155" s="84" t="s">
        <v>315</v>
      </c>
      <c r="C155" s="12">
        <f>SUMIFS(Inyecciones!$E$2:$E$14185,Inyecciones!$A$2:$A$14185,Balance!C$4,Inyecciones!$B$2:$B$14185,Balance!$B155,Inyecciones!$C$2:$C$14185,Balance!C$5)</f>
        <v>171796.17321041689</v>
      </c>
      <c r="D155" s="13">
        <f>SUMIFS(Inyecciones!$E$2:$E$14185,Inyecciones!$A$2:$A$14185,Balance!D$4,Inyecciones!$B$2:$B$14185,Balance!$B155,Inyecciones!$C$2:$C$14185,Balance!D$5)</f>
        <v>117543.8552049252</v>
      </c>
      <c r="E155" s="13">
        <f>SUMIFS(Inyecciones!$E$2:$E$14185,Inyecciones!$A$2:$A$14185,Balance!E$4,Inyecciones!$B$2:$B$14185,Balance!$B155,Inyecciones!$C$2:$C$14185,Balance!E$5)</f>
        <v>129423.5367947054</v>
      </c>
      <c r="F155" s="13">
        <f>SUMIFS(Inyecciones!$E$2:$E$14185,Inyecciones!$A$2:$A$14185,Balance!F$4,Inyecciones!$B$2:$B$14185,Balance!$B155,Inyecciones!$C$2:$C$14185,Balance!F$5)</f>
        <v>82473.020639850773</v>
      </c>
      <c r="G155" s="13">
        <f>SUMIFS(Inyecciones!$E$2:$E$14185,Inyecciones!$A$2:$A$14185,Balance!G$4,Inyecciones!$B$2:$B$14185,Balance!$B155,Inyecciones!$C$2:$C$14185,Balance!G$5)</f>
        <v>48880.456384025878</v>
      </c>
      <c r="H155" s="13">
        <f>SUMIFS(Inyecciones!$E$2:$E$14185,Inyecciones!$A$2:$A$14185,Balance!H$4,Inyecciones!$B$2:$B$14185,Balance!$B155,Inyecciones!$C$2:$C$14185,Balance!H$5)</f>
        <v>35929.094621757198</v>
      </c>
      <c r="I155" s="13">
        <f>SUMIFS(Inyecciones!$E$2:$E$14185,Inyecciones!$A$2:$A$14185,Balance!I$4,Inyecciones!$B$2:$B$14185,Balance!$B155,Inyecciones!$C$2:$C$14185,Balance!I$5)</f>
        <v>35672.038791488609</v>
      </c>
      <c r="J155" s="13">
        <f>SUMIFS(Inyecciones!$E$2:$E$14185,Inyecciones!$A$2:$A$14185,Balance!J$4,Inyecciones!$B$2:$B$14185,Balance!$B155,Inyecciones!$C$2:$C$14185,Balance!J$5)</f>
        <v>39950.928796690103</v>
      </c>
      <c r="K155" s="13">
        <f>SUMIFS(Inyecciones!$E$2:$E$14185,Inyecciones!$A$2:$A$14185,Balance!K$4,Inyecciones!$B$2:$B$14185,Balance!$B155,Inyecciones!$C$2:$C$14185,Balance!K$5)</f>
        <v>26380.897762313631</v>
      </c>
      <c r="L155" s="13">
        <f>SUMIFS(Inyecciones!$E$2:$E$14185,Inyecciones!$A$2:$A$14185,Balance!L$4,Inyecciones!$B$2:$B$14185,Balance!$B155,Inyecciones!$C$2:$C$14185,Balance!L$5)</f>
        <v>8695.4008005647793</v>
      </c>
      <c r="M155" s="13">
        <f>SUMIFS(Inyecciones!$E$2:$E$14185,Inyecciones!$A$2:$A$14185,Balance!M$4,Inyecciones!$B$2:$B$14185,Balance!$B155,Inyecciones!$C$2:$C$14185,Balance!M$5)</f>
        <v>2742.7618268953029</v>
      </c>
      <c r="N155" s="14">
        <f>SUMIFS(Inyecciones!$E$2:$E$14185,Inyecciones!$A$2:$A$14185,Balance!N$4,Inyecciones!$B$2:$B$14185,Balance!$B155,Inyecciones!$C$2:$C$14185,Balance!N$5)</f>
        <v>10090.22453336193</v>
      </c>
      <c r="O155" s="12">
        <f>SUMIFS(Inyecciones!$E$2:$E$14185,Inyecciones!$A$2:$A$14185,Balance!O$4,Inyecciones!$B$2:$B$14185,Balance!$B155,Inyecciones!$C$2:$C$14185,Balance!O$5)</f>
        <v>172172.54225741659</v>
      </c>
      <c r="P155" s="13">
        <f>SUMIFS(Inyecciones!$E$2:$E$14185,Inyecciones!$A$2:$A$14185,Balance!P$4,Inyecciones!$B$2:$B$14185,Balance!$B155,Inyecciones!$C$2:$C$14185,Balance!P$5)</f>
        <v>118645.6832832371</v>
      </c>
      <c r="Q155" s="13">
        <f>SUMIFS(Inyecciones!$E$2:$E$14185,Inyecciones!$A$2:$A$14185,Balance!Q$4,Inyecciones!$B$2:$B$14185,Balance!$B155,Inyecciones!$C$2:$C$14185,Balance!Q$5)</f>
        <v>130950.80968065521</v>
      </c>
      <c r="R155" s="13">
        <f>SUMIFS(Inyecciones!$E$2:$E$14185,Inyecciones!$A$2:$A$14185,Balance!R$4,Inyecciones!$B$2:$B$14185,Balance!$B155,Inyecciones!$C$2:$C$14185,Balance!R$5)</f>
        <v>87601.435946226382</v>
      </c>
      <c r="S155" s="13">
        <f>SUMIFS(Inyecciones!$E$2:$E$14185,Inyecciones!$A$2:$A$14185,Balance!S$4,Inyecciones!$B$2:$B$14185,Balance!$B155,Inyecciones!$C$2:$C$14185,Balance!S$5)</f>
        <v>47681.775767345498</v>
      </c>
      <c r="T155" s="13">
        <f>SUMIFS(Inyecciones!$E$2:$E$14185,Inyecciones!$A$2:$A$14185,Balance!T$4,Inyecciones!$B$2:$B$14185,Balance!$B155,Inyecciones!$C$2:$C$14185,Balance!T$5)</f>
        <v>36369.416927972539</v>
      </c>
      <c r="U155" s="13">
        <f>SUMIFS(Inyecciones!$E$2:$E$14185,Inyecciones!$A$2:$A$14185,Balance!U$4,Inyecciones!$B$2:$B$14185,Balance!$B155,Inyecciones!$C$2:$C$14185,Balance!U$5)</f>
        <v>38099.584567426107</v>
      </c>
      <c r="V155" s="13">
        <f>SUMIFS(Inyecciones!$E$2:$E$14185,Inyecciones!$A$2:$A$14185,Balance!V$4,Inyecciones!$B$2:$B$14185,Balance!$B155,Inyecciones!$C$2:$C$14185,Balance!V$5)</f>
        <v>40238.670232697128</v>
      </c>
      <c r="W155" s="13">
        <f>SUMIFS(Inyecciones!$E$2:$E$14185,Inyecciones!$A$2:$A$14185,Balance!W$4,Inyecciones!$B$2:$B$14185,Balance!$B155,Inyecciones!$C$2:$C$14185,Balance!W$5)</f>
        <v>27008.770751449531</v>
      </c>
      <c r="X155" s="13">
        <f>SUMIFS(Inyecciones!$E$2:$E$14185,Inyecciones!$A$2:$A$14185,Balance!X$4,Inyecciones!$B$2:$B$14185,Balance!$B155,Inyecciones!$C$2:$C$14185,Balance!X$5)</f>
        <v>13746.3840052703</v>
      </c>
      <c r="Y155" s="13">
        <f>SUMIFS(Inyecciones!$E$2:$E$14185,Inyecciones!$A$2:$A$14185,Balance!Y$4,Inyecciones!$B$2:$B$14185,Balance!$B155,Inyecciones!$C$2:$C$14185,Balance!Y$5)</f>
        <v>16347.796133713569</v>
      </c>
      <c r="Z155" s="14">
        <f>SUMIFS(Inyecciones!$E$2:$E$14185,Inyecciones!$A$2:$A$14185,Balance!Z$4,Inyecciones!$B$2:$B$14185,Balance!$B155,Inyecciones!$C$2:$C$14185,Balance!Z$5)</f>
        <v>47154.374987854797</v>
      </c>
      <c r="AA155" s="12">
        <f>SUMIFS(Inyecciones!$E$2:$E$14185,Inyecciones!$A$2:$A$14185,Balance!AA$4,Inyecciones!$B$2:$B$14185,Balance!$B155,Inyecciones!$C$2:$C$14185,Balance!AA$5)</f>
        <v>172213.38615467909</v>
      </c>
      <c r="AB155" s="13">
        <f>SUMIFS(Inyecciones!$E$2:$E$14185,Inyecciones!$A$2:$A$14185,Balance!AB$4,Inyecciones!$B$2:$B$14185,Balance!$B155,Inyecciones!$C$2:$C$14185,Balance!AB$5)</f>
        <v>118636.6210077671</v>
      </c>
      <c r="AC155" s="13">
        <f>SUMIFS(Inyecciones!$E$2:$E$14185,Inyecciones!$A$2:$A$14185,Balance!AC$4,Inyecciones!$B$2:$B$14185,Balance!$B155,Inyecciones!$C$2:$C$14185,Balance!AC$5)</f>
        <v>130339.7549690286</v>
      </c>
      <c r="AD155" s="13">
        <f>SUMIFS(Inyecciones!$E$2:$E$14185,Inyecciones!$A$2:$A$14185,Balance!AD$4,Inyecciones!$B$2:$B$14185,Balance!$B155,Inyecciones!$C$2:$C$14185,Balance!AD$5)</f>
        <v>86921.354565817586</v>
      </c>
      <c r="AE155" s="13">
        <f>SUMIFS(Inyecciones!$E$2:$E$14185,Inyecciones!$A$2:$A$14185,Balance!AE$4,Inyecciones!$B$2:$B$14185,Balance!$B155,Inyecciones!$C$2:$C$14185,Balance!AE$5)</f>
        <v>49809.771242754126</v>
      </c>
      <c r="AF155" s="13">
        <f>SUMIFS(Inyecciones!$E$2:$E$14185,Inyecciones!$A$2:$A$14185,Balance!AF$4,Inyecciones!$B$2:$B$14185,Balance!$B155,Inyecciones!$C$2:$C$14185,Balance!AF$5)</f>
        <v>39379.940230382832</v>
      </c>
      <c r="AG155" s="13">
        <f>SUMIFS(Inyecciones!$E$2:$E$14185,Inyecciones!$A$2:$A$14185,Balance!AG$4,Inyecciones!$B$2:$B$14185,Balance!$B155,Inyecciones!$C$2:$C$14185,Balance!AG$5)</f>
        <v>41962.111462570487</v>
      </c>
      <c r="AH155" s="13">
        <f>SUMIFS(Inyecciones!$E$2:$E$14185,Inyecciones!$A$2:$A$14185,Balance!AH$4,Inyecciones!$B$2:$B$14185,Balance!$B155,Inyecciones!$C$2:$C$14185,Balance!AH$5)</f>
        <v>44717.177088102952</v>
      </c>
      <c r="AI155" s="13">
        <f>SUMIFS(Inyecciones!$E$2:$E$14185,Inyecciones!$A$2:$A$14185,Balance!AI$4,Inyecciones!$B$2:$B$14185,Balance!$B155,Inyecciones!$C$2:$C$14185,Balance!AI$5)</f>
        <v>29588.486576972678</v>
      </c>
      <c r="AJ155" s="13">
        <f>SUMIFS(Inyecciones!$E$2:$E$14185,Inyecciones!$A$2:$A$14185,Balance!AJ$4,Inyecciones!$B$2:$B$14185,Balance!$B155,Inyecciones!$C$2:$C$14185,Balance!AJ$5)</f>
        <v>31175.253960157901</v>
      </c>
      <c r="AK155" s="13">
        <f>SUMIFS(Inyecciones!$E$2:$E$14185,Inyecciones!$A$2:$A$14185,Balance!AK$4,Inyecciones!$B$2:$B$14185,Balance!$B155,Inyecciones!$C$2:$C$14185,Balance!AK$5)</f>
        <v>34875.883570035207</v>
      </c>
      <c r="AL155" s="14">
        <f>SUMIFS(Inyecciones!$E$2:$E$14185,Inyecciones!$A$2:$A$14185,Balance!AL$4,Inyecciones!$B$2:$B$14185,Balance!$B155,Inyecciones!$C$2:$C$14185,Balance!AL$5)</f>
        <v>79139.964425106082</v>
      </c>
      <c r="AM155" s="13"/>
      <c r="AN155" s="12">
        <f>SUMIFS('Retiro Mensual'!$E$2:$E$2629,'Retiro Mensual'!$A$2:$A$2629,AN$4,'Retiro Mensual'!$B$2:$B$2629,$B155,'Retiro Mensual'!$C$2:$C$2629,AN$5)</f>
        <v>0</v>
      </c>
      <c r="AO155" s="13">
        <f>SUMIFS('Retiro Mensual'!$E$2:$E$2629,'Retiro Mensual'!$A$2:$A$2629,AO$4,'Retiro Mensual'!$B$2:$B$2629,$B155,'Retiro Mensual'!$C$2:$C$2629,AO$5)</f>
        <v>0</v>
      </c>
      <c r="AP155" s="13">
        <f>SUMIFS('Retiro Mensual'!$E$2:$E$2629,'Retiro Mensual'!$A$2:$A$2629,AP$4,'Retiro Mensual'!$B$2:$B$2629,$B155,'Retiro Mensual'!$C$2:$C$2629,AP$5)</f>
        <v>0</v>
      </c>
      <c r="AQ155" s="13">
        <f>SUMIFS('Retiro Mensual'!$E$2:$E$2629,'Retiro Mensual'!$A$2:$A$2629,AQ$4,'Retiro Mensual'!$B$2:$B$2629,$B155,'Retiro Mensual'!$C$2:$C$2629,AQ$5)</f>
        <v>0</v>
      </c>
      <c r="AR155" s="13">
        <f>SUMIFS('Retiro Mensual'!$E$2:$E$2629,'Retiro Mensual'!$A$2:$A$2629,AR$4,'Retiro Mensual'!$B$2:$B$2629,$B155,'Retiro Mensual'!$C$2:$C$2629,AR$5)</f>
        <v>0</v>
      </c>
      <c r="AS155" s="13">
        <f>SUMIFS('Retiro Mensual'!$E$2:$E$2629,'Retiro Mensual'!$A$2:$A$2629,AS$4,'Retiro Mensual'!$B$2:$B$2629,$B155,'Retiro Mensual'!$C$2:$C$2629,AS$5)</f>
        <v>0</v>
      </c>
      <c r="AT155" s="13">
        <f>SUMIFS('Retiro Mensual'!$E$2:$E$2629,'Retiro Mensual'!$A$2:$A$2629,AT$4,'Retiro Mensual'!$B$2:$B$2629,$B155,'Retiro Mensual'!$C$2:$C$2629,AT$5)</f>
        <v>0</v>
      </c>
      <c r="AU155" s="13">
        <f>SUMIFS('Retiro Mensual'!$E$2:$E$2629,'Retiro Mensual'!$A$2:$A$2629,AU$4,'Retiro Mensual'!$B$2:$B$2629,$B155,'Retiro Mensual'!$C$2:$C$2629,AU$5)</f>
        <v>0</v>
      </c>
      <c r="AV155" s="13">
        <f>SUMIFS('Retiro Mensual'!$E$2:$E$2629,'Retiro Mensual'!$A$2:$A$2629,AV$4,'Retiro Mensual'!$B$2:$B$2629,$B155,'Retiro Mensual'!$C$2:$C$2629,AV$5)</f>
        <v>0</v>
      </c>
      <c r="AW155" s="13">
        <f>SUMIFS('Retiro Mensual'!$E$2:$E$2629,'Retiro Mensual'!$A$2:$A$2629,AW$4,'Retiro Mensual'!$B$2:$B$2629,$B155,'Retiro Mensual'!$C$2:$C$2629,AW$5)</f>
        <v>0</v>
      </c>
      <c r="AX155" s="13">
        <f>SUMIFS('Retiro Mensual'!$E$2:$E$2629,'Retiro Mensual'!$A$2:$A$2629,AX$4,'Retiro Mensual'!$B$2:$B$2629,$B155,'Retiro Mensual'!$C$2:$C$2629,AX$5)</f>
        <v>0</v>
      </c>
      <c r="AY155" s="14">
        <f>SUMIFS('Retiro Mensual'!$E$2:$E$2629,'Retiro Mensual'!$A$2:$A$2629,AY$4,'Retiro Mensual'!$B$2:$B$2629,$B155,'Retiro Mensual'!$C$2:$C$2629,AY$5)</f>
        <v>0</v>
      </c>
      <c r="AZ155" s="12">
        <f>SUMIFS('Retiro Mensual'!$E$2:$E$2629,'Retiro Mensual'!$A$2:$A$2629,AZ$4,'Retiro Mensual'!$B$2:$B$2629,$B155,'Retiro Mensual'!$C$2:$C$2629,AZ$5)</f>
        <v>0</v>
      </c>
      <c r="BA155" s="13">
        <f>SUMIFS('Retiro Mensual'!$E$2:$E$2629,'Retiro Mensual'!$A$2:$A$2629,BA$4,'Retiro Mensual'!$B$2:$B$2629,$B155,'Retiro Mensual'!$C$2:$C$2629,BA$5)</f>
        <v>0</v>
      </c>
      <c r="BB155" s="13">
        <f>SUMIFS('Retiro Mensual'!$E$2:$E$2629,'Retiro Mensual'!$A$2:$A$2629,BB$4,'Retiro Mensual'!$B$2:$B$2629,$B155,'Retiro Mensual'!$C$2:$C$2629,BB$5)</f>
        <v>0</v>
      </c>
      <c r="BC155" s="13">
        <f>SUMIFS('Retiro Mensual'!$E$2:$E$2629,'Retiro Mensual'!$A$2:$A$2629,BC$4,'Retiro Mensual'!$B$2:$B$2629,$B155,'Retiro Mensual'!$C$2:$C$2629,BC$5)</f>
        <v>0</v>
      </c>
      <c r="BD155" s="13">
        <f>SUMIFS('Retiro Mensual'!$E$2:$E$2629,'Retiro Mensual'!$A$2:$A$2629,BD$4,'Retiro Mensual'!$B$2:$B$2629,$B155,'Retiro Mensual'!$C$2:$C$2629,BD$5)</f>
        <v>0</v>
      </c>
      <c r="BE155" s="13">
        <f>SUMIFS('Retiro Mensual'!$E$2:$E$2629,'Retiro Mensual'!$A$2:$A$2629,BE$4,'Retiro Mensual'!$B$2:$B$2629,$B155,'Retiro Mensual'!$C$2:$C$2629,BE$5)</f>
        <v>0</v>
      </c>
      <c r="BF155" s="13">
        <f>SUMIFS('Retiro Mensual'!$E$2:$E$2629,'Retiro Mensual'!$A$2:$A$2629,BF$4,'Retiro Mensual'!$B$2:$B$2629,$B155,'Retiro Mensual'!$C$2:$C$2629,BF$5)</f>
        <v>0</v>
      </c>
      <c r="BG155" s="13">
        <f>SUMIFS('Retiro Mensual'!$E$2:$E$2629,'Retiro Mensual'!$A$2:$A$2629,BG$4,'Retiro Mensual'!$B$2:$B$2629,$B155,'Retiro Mensual'!$C$2:$C$2629,BG$5)</f>
        <v>0</v>
      </c>
      <c r="BH155" s="13">
        <f>SUMIFS('Retiro Mensual'!$E$2:$E$2629,'Retiro Mensual'!$A$2:$A$2629,BH$4,'Retiro Mensual'!$B$2:$B$2629,$B155,'Retiro Mensual'!$C$2:$C$2629,BH$5)</f>
        <v>0</v>
      </c>
      <c r="BI155" s="13">
        <f>SUMIFS('Retiro Mensual'!$E$2:$E$2629,'Retiro Mensual'!$A$2:$A$2629,BI$4,'Retiro Mensual'!$B$2:$B$2629,$B155,'Retiro Mensual'!$C$2:$C$2629,BI$5)</f>
        <v>0</v>
      </c>
      <c r="BJ155" s="13">
        <f>SUMIFS('Retiro Mensual'!$E$2:$E$2629,'Retiro Mensual'!$A$2:$A$2629,BJ$4,'Retiro Mensual'!$B$2:$B$2629,$B155,'Retiro Mensual'!$C$2:$C$2629,BJ$5)</f>
        <v>0</v>
      </c>
      <c r="BK155" s="14">
        <f>SUMIFS('Retiro Mensual'!$E$2:$E$2629,'Retiro Mensual'!$A$2:$A$2629,BK$4,'Retiro Mensual'!$B$2:$B$2629,$B155,'Retiro Mensual'!$C$2:$C$2629,BK$5)</f>
        <v>0</v>
      </c>
      <c r="BL155" s="12">
        <f>SUMIFS('Retiro Mensual'!$E$2:$E$2629,'Retiro Mensual'!$A$2:$A$2629,BL$4,'Retiro Mensual'!$B$2:$B$2629,$B155,'Retiro Mensual'!$C$2:$C$2629,BL$5)</f>
        <v>0</v>
      </c>
      <c r="BM155" s="13">
        <f>SUMIFS('Retiro Mensual'!$E$2:$E$2629,'Retiro Mensual'!$A$2:$A$2629,BM$4,'Retiro Mensual'!$B$2:$B$2629,$B155,'Retiro Mensual'!$C$2:$C$2629,BM$5)</f>
        <v>0</v>
      </c>
      <c r="BN155" s="13">
        <f>SUMIFS('Retiro Mensual'!$E$2:$E$2629,'Retiro Mensual'!$A$2:$A$2629,BN$4,'Retiro Mensual'!$B$2:$B$2629,$B155,'Retiro Mensual'!$C$2:$C$2629,BN$5)</f>
        <v>0</v>
      </c>
      <c r="BO155" s="13">
        <f>SUMIFS('Retiro Mensual'!$E$2:$E$2629,'Retiro Mensual'!$A$2:$A$2629,BO$4,'Retiro Mensual'!$B$2:$B$2629,$B155,'Retiro Mensual'!$C$2:$C$2629,BO$5)</f>
        <v>0</v>
      </c>
      <c r="BP155" s="13">
        <f>SUMIFS('Retiro Mensual'!$E$2:$E$2629,'Retiro Mensual'!$A$2:$A$2629,BP$4,'Retiro Mensual'!$B$2:$B$2629,$B155,'Retiro Mensual'!$C$2:$C$2629,BP$5)</f>
        <v>0</v>
      </c>
      <c r="BQ155" s="13">
        <f>SUMIFS('Retiro Mensual'!$E$2:$E$2629,'Retiro Mensual'!$A$2:$A$2629,BQ$4,'Retiro Mensual'!$B$2:$B$2629,$B155,'Retiro Mensual'!$C$2:$C$2629,BQ$5)</f>
        <v>0</v>
      </c>
      <c r="BR155" s="13">
        <f>SUMIFS('Retiro Mensual'!$E$2:$E$2629,'Retiro Mensual'!$A$2:$A$2629,BR$4,'Retiro Mensual'!$B$2:$B$2629,$B155,'Retiro Mensual'!$C$2:$C$2629,BR$5)</f>
        <v>0</v>
      </c>
      <c r="BS155" s="13">
        <f>SUMIFS('Retiro Mensual'!$E$2:$E$2629,'Retiro Mensual'!$A$2:$A$2629,BS$4,'Retiro Mensual'!$B$2:$B$2629,$B155,'Retiro Mensual'!$C$2:$C$2629,BS$5)</f>
        <v>0</v>
      </c>
      <c r="BT155" s="13">
        <f>SUMIFS('Retiro Mensual'!$E$2:$E$2629,'Retiro Mensual'!$A$2:$A$2629,BT$4,'Retiro Mensual'!$B$2:$B$2629,$B155,'Retiro Mensual'!$C$2:$C$2629,BT$5)</f>
        <v>0</v>
      </c>
      <c r="BU155" s="13">
        <f>SUMIFS('Retiro Mensual'!$E$2:$E$2629,'Retiro Mensual'!$A$2:$A$2629,BU$4,'Retiro Mensual'!$B$2:$B$2629,$B155,'Retiro Mensual'!$C$2:$C$2629,BU$5)</f>
        <v>0</v>
      </c>
      <c r="BV155" s="13">
        <f>SUMIFS('Retiro Mensual'!$E$2:$E$2629,'Retiro Mensual'!$A$2:$A$2629,BV$4,'Retiro Mensual'!$B$2:$B$2629,$B155,'Retiro Mensual'!$C$2:$C$2629,BV$5)</f>
        <v>0</v>
      </c>
      <c r="BW155" s="14">
        <f>SUMIFS('Retiro Mensual'!$E$2:$E$2629,'Retiro Mensual'!$A$2:$A$2629,BW$4,'Retiro Mensual'!$B$2:$B$2629,$B155,'Retiro Mensual'!$C$2:$C$2629,BW$5)</f>
        <v>0</v>
      </c>
      <c r="BX155" s="13"/>
      <c r="BY155" s="12">
        <f>SUMIFS('Compra Ventas'!$E$2:$E$2700,'Compra Ventas'!$A$2:$A$2700,BY$4,'Compra Ventas'!$B$2:$B$2700,$B155,'Compra Ventas'!$C$2:$C$2700,BY$5)</f>
        <v>0</v>
      </c>
      <c r="BZ155" s="13">
        <f>SUMIFS('Compra Ventas'!$E$2:$E$2700,'Compra Ventas'!$A$2:$A$2700,BZ$4,'Compra Ventas'!$B$2:$B$2700,$B155,'Compra Ventas'!$C$2:$C$2700,BZ$5)</f>
        <v>0</v>
      </c>
      <c r="CA155" s="13">
        <f>SUMIFS('Compra Ventas'!$E$2:$E$2700,'Compra Ventas'!$A$2:$A$2700,CA$4,'Compra Ventas'!$B$2:$B$2700,$B155,'Compra Ventas'!$C$2:$C$2700,CA$5)</f>
        <v>0</v>
      </c>
      <c r="CB155" s="13">
        <f>SUMIFS('Compra Ventas'!$E$2:$E$2700,'Compra Ventas'!$A$2:$A$2700,CB$4,'Compra Ventas'!$B$2:$B$2700,$B155,'Compra Ventas'!$C$2:$C$2700,CB$5)</f>
        <v>0</v>
      </c>
      <c r="CC155" s="13">
        <f>SUMIFS('Compra Ventas'!$E$2:$E$2700,'Compra Ventas'!$A$2:$A$2700,CC$4,'Compra Ventas'!$B$2:$B$2700,$B155,'Compra Ventas'!$C$2:$C$2700,CC$5)</f>
        <v>0</v>
      </c>
      <c r="CD155" s="13">
        <f>SUMIFS('Compra Ventas'!$E$2:$E$2700,'Compra Ventas'!$A$2:$A$2700,CD$4,'Compra Ventas'!$B$2:$B$2700,$B155,'Compra Ventas'!$C$2:$C$2700,CD$5)</f>
        <v>0</v>
      </c>
      <c r="CE155" s="13">
        <f>SUMIFS('Compra Ventas'!$E$2:$E$2700,'Compra Ventas'!$A$2:$A$2700,CE$4,'Compra Ventas'!$B$2:$B$2700,$B155,'Compra Ventas'!$C$2:$C$2700,CE$5)</f>
        <v>0</v>
      </c>
      <c r="CF155" s="13">
        <f>SUMIFS('Compra Ventas'!$E$2:$E$2700,'Compra Ventas'!$A$2:$A$2700,CF$4,'Compra Ventas'!$B$2:$B$2700,$B155,'Compra Ventas'!$C$2:$C$2700,CF$5)</f>
        <v>0</v>
      </c>
      <c r="CG155" s="13">
        <f>SUMIFS('Compra Ventas'!$E$2:$E$2700,'Compra Ventas'!$A$2:$A$2700,CG$4,'Compra Ventas'!$B$2:$B$2700,$B155,'Compra Ventas'!$C$2:$C$2700,CG$5)</f>
        <v>0</v>
      </c>
      <c r="CH155" s="13">
        <f>SUMIFS('Compra Ventas'!$E$2:$E$2700,'Compra Ventas'!$A$2:$A$2700,CH$4,'Compra Ventas'!$B$2:$B$2700,$B155,'Compra Ventas'!$C$2:$C$2700,CH$5)</f>
        <v>0</v>
      </c>
      <c r="CI155" s="13">
        <f>SUMIFS('Compra Ventas'!$E$2:$E$2700,'Compra Ventas'!$A$2:$A$2700,CI$4,'Compra Ventas'!$B$2:$B$2700,$B155,'Compra Ventas'!$C$2:$C$2700,CI$5)</f>
        <v>0</v>
      </c>
      <c r="CJ155" s="14">
        <f>SUMIFS('Compra Ventas'!$E$2:$E$2700,'Compra Ventas'!$A$2:$A$2700,CJ$4,'Compra Ventas'!$B$2:$B$2700,$B155,'Compra Ventas'!$C$2:$C$2700,CJ$5)</f>
        <v>0</v>
      </c>
      <c r="CK155" s="12">
        <f>SUMIFS('Compra Ventas'!$E$2:$E$2700,'Compra Ventas'!$A$2:$A$2700,CK$4,'Compra Ventas'!$B$2:$B$2700,$B155,'Compra Ventas'!$C$2:$C$2700,CK$5)</f>
        <v>0</v>
      </c>
      <c r="CL155" s="13">
        <f>SUMIFS('Compra Ventas'!$E$2:$E$2700,'Compra Ventas'!$A$2:$A$2700,CL$4,'Compra Ventas'!$B$2:$B$2700,$B155,'Compra Ventas'!$C$2:$C$2700,CL$5)</f>
        <v>0</v>
      </c>
      <c r="CM155" s="13">
        <f>SUMIFS('Compra Ventas'!$E$2:$E$2700,'Compra Ventas'!$A$2:$A$2700,CM$4,'Compra Ventas'!$B$2:$B$2700,$B155,'Compra Ventas'!$C$2:$C$2700,CM$5)</f>
        <v>0</v>
      </c>
      <c r="CN155" s="13">
        <f>SUMIFS('Compra Ventas'!$E$2:$E$2700,'Compra Ventas'!$A$2:$A$2700,CN$4,'Compra Ventas'!$B$2:$B$2700,$B155,'Compra Ventas'!$C$2:$C$2700,CN$5)</f>
        <v>0</v>
      </c>
      <c r="CO155" s="13">
        <f>SUMIFS('Compra Ventas'!$E$2:$E$2700,'Compra Ventas'!$A$2:$A$2700,CO$4,'Compra Ventas'!$B$2:$B$2700,$B155,'Compra Ventas'!$C$2:$C$2700,CO$5)</f>
        <v>0</v>
      </c>
      <c r="CP155" s="13">
        <f>SUMIFS('Compra Ventas'!$E$2:$E$2700,'Compra Ventas'!$A$2:$A$2700,CP$4,'Compra Ventas'!$B$2:$B$2700,$B155,'Compra Ventas'!$C$2:$C$2700,CP$5)</f>
        <v>0</v>
      </c>
      <c r="CQ155" s="13">
        <f>SUMIFS('Compra Ventas'!$E$2:$E$2700,'Compra Ventas'!$A$2:$A$2700,CQ$4,'Compra Ventas'!$B$2:$B$2700,$B155,'Compra Ventas'!$C$2:$C$2700,CQ$5)</f>
        <v>0</v>
      </c>
      <c r="CR155" s="13">
        <f>SUMIFS('Compra Ventas'!$E$2:$E$2700,'Compra Ventas'!$A$2:$A$2700,CR$4,'Compra Ventas'!$B$2:$B$2700,$B155,'Compra Ventas'!$C$2:$C$2700,CR$5)</f>
        <v>0</v>
      </c>
      <c r="CS155" s="13">
        <f>SUMIFS('Compra Ventas'!$E$2:$E$2700,'Compra Ventas'!$A$2:$A$2700,CS$4,'Compra Ventas'!$B$2:$B$2700,$B155,'Compra Ventas'!$C$2:$C$2700,CS$5)</f>
        <v>0</v>
      </c>
      <c r="CT155" s="13">
        <f>SUMIFS('Compra Ventas'!$E$2:$E$2700,'Compra Ventas'!$A$2:$A$2700,CT$4,'Compra Ventas'!$B$2:$B$2700,$B155,'Compra Ventas'!$C$2:$C$2700,CT$5)</f>
        <v>0</v>
      </c>
      <c r="CU155" s="13">
        <f>SUMIFS('Compra Ventas'!$E$2:$E$2700,'Compra Ventas'!$A$2:$A$2700,CU$4,'Compra Ventas'!$B$2:$B$2700,$B155,'Compra Ventas'!$C$2:$C$2700,CU$5)</f>
        <v>0</v>
      </c>
      <c r="CV155" s="14">
        <f>SUMIFS('Compra Ventas'!$E$2:$E$2700,'Compra Ventas'!$A$2:$A$2700,CV$4,'Compra Ventas'!$B$2:$B$2700,$B155,'Compra Ventas'!$C$2:$C$2700,CV$5)</f>
        <v>0</v>
      </c>
      <c r="CW155" s="12">
        <f>SUMIFS('Compra Ventas'!$E$2:$E$2700,'Compra Ventas'!$A$2:$A$2700,CW$4,'Compra Ventas'!$B$2:$B$2700,$B155,'Compra Ventas'!$C$2:$C$2700,CW$5)</f>
        <v>0</v>
      </c>
      <c r="CX155" s="13">
        <f>SUMIFS('Compra Ventas'!$E$2:$E$2700,'Compra Ventas'!$A$2:$A$2700,CX$4,'Compra Ventas'!$B$2:$B$2700,$B155,'Compra Ventas'!$C$2:$C$2700,CX$5)</f>
        <v>0</v>
      </c>
      <c r="CY155" s="13">
        <f>SUMIFS('Compra Ventas'!$E$2:$E$2700,'Compra Ventas'!$A$2:$A$2700,CY$4,'Compra Ventas'!$B$2:$B$2700,$B155,'Compra Ventas'!$C$2:$C$2700,CY$5)</f>
        <v>0</v>
      </c>
      <c r="CZ155" s="13">
        <f>SUMIFS('Compra Ventas'!$E$2:$E$2700,'Compra Ventas'!$A$2:$A$2700,CZ$4,'Compra Ventas'!$B$2:$B$2700,$B155,'Compra Ventas'!$C$2:$C$2700,CZ$5)</f>
        <v>0</v>
      </c>
      <c r="DA155" s="13">
        <f>SUMIFS('Compra Ventas'!$E$2:$E$2700,'Compra Ventas'!$A$2:$A$2700,DA$4,'Compra Ventas'!$B$2:$B$2700,$B155,'Compra Ventas'!$C$2:$C$2700,DA$5)</f>
        <v>0</v>
      </c>
      <c r="DB155" s="13">
        <f>SUMIFS('Compra Ventas'!$E$2:$E$2700,'Compra Ventas'!$A$2:$A$2700,DB$4,'Compra Ventas'!$B$2:$B$2700,$B155,'Compra Ventas'!$C$2:$C$2700,DB$5)</f>
        <v>0</v>
      </c>
      <c r="DC155" s="13">
        <f>SUMIFS('Compra Ventas'!$E$2:$E$2700,'Compra Ventas'!$A$2:$A$2700,DC$4,'Compra Ventas'!$B$2:$B$2700,$B155,'Compra Ventas'!$C$2:$C$2700,DC$5)</f>
        <v>0</v>
      </c>
      <c r="DD155" s="13">
        <f>SUMIFS('Compra Ventas'!$E$2:$E$2700,'Compra Ventas'!$A$2:$A$2700,DD$4,'Compra Ventas'!$B$2:$B$2700,$B155,'Compra Ventas'!$C$2:$C$2700,DD$5)</f>
        <v>0</v>
      </c>
      <c r="DE155" s="13">
        <f>SUMIFS('Compra Ventas'!$E$2:$E$2700,'Compra Ventas'!$A$2:$A$2700,DE$4,'Compra Ventas'!$B$2:$B$2700,$B155,'Compra Ventas'!$C$2:$C$2700,DE$5)</f>
        <v>0</v>
      </c>
      <c r="DF155" s="13">
        <f>SUMIFS('Compra Ventas'!$E$2:$E$2700,'Compra Ventas'!$A$2:$A$2700,DF$4,'Compra Ventas'!$B$2:$B$2700,$B155,'Compra Ventas'!$C$2:$C$2700,DF$5)</f>
        <v>0</v>
      </c>
      <c r="DG155" s="13">
        <f>SUMIFS('Compra Ventas'!$E$2:$E$2700,'Compra Ventas'!$A$2:$A$2700,DG$4,'Compra Ventas'!$B$2:$B$2700,$B155,'Compra Ventas'!$C$2:$C$2700,DG$5)</f>
        <v>0</v>
      </c>
      <c r="DH155" s="14">
        <f>SUMIFS('Compra Ventas'!$E$2:$E$2700,'Compra Ventas'!$A$2:$A$2700,DH$4,'Compra Ventas'!$B$2:$B$2700,$B155,'Compra Ventas'!$C$2:$C$2700,DH$5)</f>
        <v>0</v>
      </c>
      <c r="DI155" s="84"/>
      <c r="DJ155" s="98">
        <f>SUMIFS('Ajuste Ciclado'!D$5:D$47,'Ajuste Ciclado'!$C$5:$C$47,Balance!DJ$4,'Ajuste Ciclado'!$B$5:$B$47,Balance!$B155)</f>
        <v>0</v>
      </c>
      <c r="DK155" s="99">
        <f>SUMIFS('Ajuste Ciclado'!E$5:E$47,'Ajuste Ciclado'!$C$5:$C$47,Balance!DK$4,'Ajuste Ciclado'!$B$5:$B$47,Balance!$B155)</f>
        <v>0</v>
      </c>
      <c r="DL155" s="99">
        <f>SUMIFS('Ajuste Ciclado'!F$5:F$47,'Ajuste Ciclado'!$C$5:$C$47,Balance!DL$4,'Ajuste Ciclado'!$B$5:$B$47,Balance!$B155)</f>
        <v>0</v>
      </c>
      <c r="DM155" s="99">
        <f>SUMIFS('Ajuste Ciclado'!G$5:G$47,'Ajuste Ciclado'!$C$5:$C$47,Balance!DM$4,'Ajuste Ciclado'!$B$5:$B$47,Balance!$B155)</f>
        <v>0</v>
      </c>
      <c r="DN155" s="99">
        <f>SUMIFS('Ajuste Ciclado'!H$5:H$47,'Ajuste Ciclado'!$C$5:$C$47,Balance!DN$4,'Ajuste Ciclado'!$B$5:$B$47,Balance!$B155)</f>
        <v>0</v>
      </c>
      <c r="DO155" s="99">
        <f>SUMIFS('Ajuste Ciclado'!I$5:I$47,'Ajuste Ciclado'!$C$5:$C$47,Balance!DO$4,'Ajuste Ciclado'!$B$5:$B$47,Balance!$B155)</f>
        <v>0</v>
      </c>
      <c r="DP155" s="99">
        <f>SUMIFS('Ajuste Ciclado'!J$5:J$47,'Ajuste Ciclado'!$C$5:$C$47,Balance!DP$4,'Ajuste Ciclado'!$B$5:$B$47,Balance!$B155)</f>
        <v>0</v>
      </c>
      <c r="DQ155" s="99">
        <f>SUMIFS('Ajuste Ciclado'!K$5:K$47,'Ajuste Ciclado'!$C$5:$C$47,Balance!DQ$4,'Ajuste Ciclado'!$B$5:$B$47,Balance!$B155)</f>
        <v>0</v>
      </c>
      <c r="DR155" s="99">
        <f>SUMIFS('Ajuste Ciclado'!L$5:L$47,'Ajuste Ciclado'!$C$5:$C$47,Balance!DR$4,'Ajuste Ciclado'!$B$5:$B$47,Balance!$B155)</f>
        <v>0</v>
      </c>
      <c r="DS155" s="99">
        <f>SUMIFS('Ajuste Ciclado'!M$5:M$47,'Ajuste Ciclado'!$C$5:$C$47,Balance!DS$4,'Ajuste Ciclado'!$B$5:$B$47,Balance!$B155)</f>
        <v>0</v>
      </c>
      <c r="DT155" s="99">
        <f>SUMIFS('Ajuste Ciclado'!N$5:N$47,'Ajuste Ciclado'!$C$5:$C$47,Balance!DT$4,'Ajuste Ciclado'!$B$5:$B$47,Balance!$B155)</f>
        <v>0</v>
      </c>
      <c r="DU155" s="100">
        <f>SUMIFS('Ajuste Ciclado'!O$5:O$47,'Ajuste Ciclado'!$C$5:$C$47,Balance!DU$4,'Ajuste Ciclado'!$B$5:$B$47,Balance!$B155)</f>
        <v>0</v>
      </c>
      <c r="DV155" s="98">
        <f>SUMIFS('Ajuste Ciclado'!D$5:D$47,'Ajuste Ciclado'!$C$5:$C$47,Balance!DV$4,'Ajuste Ciclado'!$B$5:$B$47,Balance!$B155)</f>
        <v>0</v>
      </c>
      <c r="DW155" s="99">
        <f>SUMIFS('Ajuste Ciclado'!E$5:E$47,'Ajuste Ciclado'!$C$5:$C$47,Balance!DW$4,'Ajuste Ciclado'!$B$5:$B$47,Balance!$B155)</f>
        <v>0</v>
      </c>
      <c r="DX155" s="99">
        <f>SUMIFS('Ajuste Ciclado'!F$5:F$47,'Ajuste Ciclado'!$C$5:$C$47,Balance!DX$4,'Ajuste Ciclado'!$B$5:$B$47,Balance!$B155)</f>
        <v>0</v>
      </c>
      <c r="DY155" s="99">
        <f>SUMIFS('Ajuste Ciclado'!G$5:G$47,'Ajuste Ciclado'!$C$5:$C$47,Balance!DY$4,'Ajuste Ciclado'!$B$5:$B$47,Balance!$B155)</f>
        <v>0</v>
      </c>
      <c r="DZ155" s="99">
        <f>SUMIFS('Ajuste Ciclado'!H$5:H$47,'Ajuste Ciclado'!$C$5:$C$47,Balance!DZ$4,'Ajuste Ciclado'!$B$5:$B$47,Balance!$B155)</f>
        <v>0</v>
      </c>
      <c r="EA155" s="99">
        <f>SUMIFS('Ajuste Ciclado'!I$5:I$47,'Ajuste Ciclado'!$C$5:$C$47,Balance!EA$4,'Ajuste Ciclado'!$B$5:$B$47,Balance!$B155)</f>
        <v>0</v>
      </c>
      <c r="EB155" s="99">
        <f>SUMIFS('Ajuste Ciclado'!J$5:J$47,'Ajuste Ciclado'!$C$5:$C$47,Balance!EB$4,'Ajuste Ciclado'!$B$5:$B$47,Balance!$B155)</f>
        <v>0</v>
      </c>
      <c r="EC155" s="99">
        <f>SUMIFS('Ajuste Ciclado'!K$5:K$47,'Ajuste Ciclado'!$C$5:$C$47,Balance!EC$4,'Ajuste Ciclado'!$B$5:$B$47,Balance!$B155)</f>
        <v>0</v>
      </c>
      <c r="ED155" s="99">
        <f>SUMIFS('Ajuste Ciclado'!L$5:L$47,'Ajuste Ciclado'!$C$5:$C$47,Balance!ED$4,'Ajuste Ciclado'!$B$5:$B$47,Balance!$B155)</f>
        <v>0</v>
      </c>
      <c r="EE155" s="99">
        <f>SUMIFS('Ajuste Ciclado'!M$5:M$47,'Ajuste Ciclado'!$C$5:$C$47,Balance!EE$4,'Ajuste Ciclado'!$B$5:$B$47,Balance!$B155)</f>
        <v>0</v>
      </c>
      <c r="EF155" s="99">
        <f>SUMIFS('Ajuste Ciclado'!N$5:N$47,'Ajuste Ciclado'!$C$5:$C$47,Balance!EF$4,'Ajuste Ciclado'!$B$5:$B$47,Balance!$B155)</f>
        <v>0</v>
      </c>
      <c r="EG155" s="100">
        <f>SUMIFS('Ajuste Ciclado'!O$5:O$47,'Ajuste Ciclado'!$C$5:$C$47,Balance!EG$4,'Ajuste Ciclado'!$B$5:$B$47,Balance!$B155)</f>
        <v>0</v>
      </c>
      <c r="EH155" s="98">
        <f>SUMIFS('Ajuste Ciclado'!D$5:D$47,'Ajuste Ciclado'!$C$5:$C$47,Balance!EH$4,'Ajuste Ciclado'!$B$5:$B$47,Balance!$B155)</f>
        <v>0</v>
      </c>
      <c r="EI155" s="99">
        <f>SUMIFS('Ajuste Ciclado'!E$5:E$47,'Ajuste Ciclado'!$C$5:$C$47,Balance!EI$4,'Ajuste Ciclado'!$B$5:$B$47,Balance!$B155)</f>
        <v>0</v>
      </c>
      <c r="EJ155" s="99">
        <f>SUMIFS('Ajuste Ciclado'!F$5:F$47,'Ajuste Ciclado'!$C$5:$C$47,Balance!EJ$4,'Ajuste Ciclado'!$B$5:$B$47,Balance!$B155)</f>
        <v>0</v>
      </c>
      <c r="EK155" s="99">
        <f>SUMIFS('Ajuste Ciclado'!G$5:G$47,'Ajuste Ciclado'!$C$5:$C$47,Balance!EK$4,'Ajuste Ciclado'!$B$5:$B$47,Balance!$B155)</f>
        <v>0</v>
      </c>
      <c r="EL155" s="99">
        <f>SUMIFS('Ajuste Ciclado'!H$5:H$47,'Ajuste Ciclado'!$C$5:$C$47,Balance!EL$4,'Ajuste Ciclado'!$B$5:$B$47,Balance!$B155)</f>
        <v>0</v>
      </c>
      <c r="EM155" s="99">
        <f>SUMIFS('Ajuste Ciclado'!I$5:I$47,'Ajuste Ciclado'!$C$5:$C$47,Balance!EM$4,'Ajuste Ciclado'!$B$5:$B$47,Balance!$B155)</f>
        <v>0</v>
      </c>
      <c r="EN155" s="99">
        <f>SUMIFS('Ajuste Ciclado'!J$5:J$47,'Ajuste Ciclado'!$C$5:$C$47,Balance!EN$4,'Ajuste Ciclado'!$B$5:$B$47,Balance!$B155)</f>
        <v>0</v>
      </c>
      <c r="EO155" s="99">
        <f>SUMIFS('Ajuste Ciclado'!K$5:K$47,'Ajuste Ciclado'!$C$5:$C$47,Balance!EO$4,'Ajuste Ciclado'!$B$5:$B$47,Balance!$B155)</f>
        <v>0</v>
      </c>
      <c r="EP155" s="99">
        <f>SUMIFS('Ajuste Ciclado'!L$5:L$47,'Ajuste Ciclado'!$C$5:$C$47,Balance!EP$4,'Ajuste Ciclado'!$B$5:$B$47,Balance!$B155)</f>
        <v>0</v>
      </c>
      <c r="EQ155" s="99">
        <f>SUMIFS('Ajuste Ciclado'!M$5:M$47,'Ajuste Ciclado'!$C$5:$C$47,Balance!EQ$4,'Ajuste Ciclado'!$B$5:$B$47,Balance!$B155)</f>
        <v>0</v>
      </c>
      <c r="ER155" s="99">
        <f>SUMIFS('Ajuste Ciclado'!N$5:N$47,'Ajuste Ciclado'!$C$5:$C$47,Balance!ER$4,'Ajuste Ciclado'!$B$5:$B$47,Balance!$B155)</f>
        <v>0</v>
      </c>
      <c r="ES155" s="100">
        <f>SUMIFS('Ajuste Ciclado'!O$5:O$47,'Ajuste Ciclado'!$C$5:$C$47,Balance!ES$4,'Ajuste Ciclado'!$B$5:$B$47,Balance!$B155)</f>
        <v>0</v>
      </c>
      <c r="ET155" s="84"/>
      <c r="EU155" s="12">
        <f t="shared" si="279"/>
        <v>171796.17321041689</v>
      </c>
      <c r="EV155" s="13">
        <f t="shared" si="244"/>
        <v>117543.8552049252</v>
      </c>
      <c r="EW155" s="13">
        <f t="shared" si="245"/>
        <v>129423.5367947054</v>
      </c>
      <c r="EX155" s="13">
        <f t="shared" si="246"/>
        <v>82473.020639850773</v>
      </c>
      <c r="EY155" s="13">
        <f t="shared" si="247"/>
        <v>48880.456384025878</v>
      </c>
      <c r="EZ155" s="13">
        <f t="shared" si="248"/>
        <v>35929.094621757198</v>
      </c>
      <c r="FA155" s="13">
        <f t="shared" si="249"/>
        <v>35672.038791488609</v>
      </c>
      <c r="FB155" s="13">
        <f t="shared" si="250"/>
        <v>39950.928796690103</v>
      </c>
      <c r="FC155" s="13">
        <f t="shared" si="251"/>
        <v>26380.897762313631</v>
      </c>
      <c r="FD155" s="13">
        <f t="shared" si="252"/>
        <v>8695.4008005647793</v>
      </c>
      <c r="FE155" s="13">
        <f t="shared" si="253"/>
        <v>2742.7618268953029</v>
      </c>
      <c r="FF155" s="14">
        <f t="shared" si="254"/>
        <v>10090.22453336193</v>
      </c>
      <c r="FG155" s="12">
        <f t="shared" si="255"/>
        <v>172172.54225741659</v>
      </c>
      <c r="FH155" s="13">
        <f t="shared" si="256"/>
        <v>118645.6832832371</v>
      </c>
      <c r="FI155" s="13">
        <f t="shared" si="257"/>
        <v>130950.80968065521</v>
      </c>
      <c r="FJ155" s="13">
        <f t="shared" si="258"/>
        <v>87601.435946226382</v>
      </c>
      <c r="FK155" s="13">
        <f t="shared" si="259"/>
        <v>47681.775767345498</v>
      </c>
      <c r="FL155" s="13">
        <f t="shared" si="260"/>
        <v>36369.416927972539</v>
      </c>
      <c r="FM155" s="13">
        <f t="shared" si="261"/>
        <v>38099.584567426107</v>
      </c>
      <c r="FN155" s="13">
        <f t="shared" si="262"/>
        <v>40238.670232697128</v>
      </c>
      <c r="FO155" s="13">
        <f t="shared" si="263"/>
        <v>27008.770751449531</v>
      </c>
      <c r="FP155" s="13">
        <f t="shared" si="264"/>
        <v>13746.3840052703</v>
      </c>
      <c r="FQ155" s="13">
        <f t="shared" si="265"/>
        <v>16347.796133713569</v>
      </c>
      <c r="FR155" s="14">
        <f t="shared" si="266"/>
        <v>47154.374987854797</v>
      </c>
      <c r="FS155" s="12">
        <f t="shared" si="267"/>
        <v>172213.38615467909</v>
      </c>
      <c r="FT155" s="13">
        <f t="shared" si="268"/>
        <v>118636.6210077671</v>
      </c>
      <c r="FU155" s="13">
        <f t="shared" si="269"/>
        <v>130339.7549690286</v>
      </c>
      <c r="FV155" s="13">
        <f t="shared" si="270"/>
        <v>86921.354565817586</v>
      </c>
      <c r="FW155" s="13">
        <f t="shared" si="271"/>
        <v>49809.771242754126</v>
      </c>
      <c r="FX155" s="13">
        <f t="shared" si="272"/>
        <v>39379.940230382832</v>
      </c>
      <c r="FY155" s="13">
        <f t="shared" si="273"/>
        <v>41962.111462570487</v>
      </c>
      <c r="FZ155" s="13">
        <f t="shared" si="274"/>
        <v>44717.177088102952</v>
      </c>
      <c r="GA155" s="13">
        <f t="shared" si="275"/>
        <v>29588.486576972678</v>
      </c>
      <c r="GB155" s="13">
        <f t="shared" si="276"/>
        <v>31175.253960157901</v>
      </c>
      <c r="GC155" s="13">
        <f t="shared" si="277"/>
        <v>34875.883570035207</v>
      </c>
      <c r="GD155" s="14">
        <f t="shared" si="278"/>
        <v>79139.964425106082</v>
      </c>
      <c r="GE155" s="84"/>
      <c r="GF155" s="12">
        <f t="shared" si="280"/>
        <v>709578.38936699566</v>
      </c>
      <c r="GG155" s="13">
        <f t="shared" si="280"/>
        <v>776017.24454126484</v>
      </c>
      <c r="GH155" s="14">
        <f t="shared" si="280"/>
        <v>858759.70525337441</v>
      </c>
      <c r="GI155" s="6">
        <f t="shared" si="281"/>
        <v>1</v>
      </c>
      <c r="GJ155" s="12">
        <f t="shared" si="282"/>
        <v>0</v>
      </c>
      <c r="GK155" s="13">
        <f t="shared" si="283"/>
        <v>0</v>
      </c>
      <c r="GL155" s="14">
        <f t="shared" si="284"/>
        <v>0</v>
      </c>
      <c r="GM155" s="84"/>
      <c r="GN155" s="66">
        <f t="shared" si="285"/>
        <v>0</v>
      </c>
      <c r="GO155" s="84"/>
      <c r="GP155" s="63" t="str" cm="1">
        <f t="array" ref="GP155">INDEX($GF$4:$GH$4,1,GI155)</f>
        <v>Sample 1</v>
      </c>
      <c r="GQ155" s="12">
        <f t="shared" si="188"/>
        <v>2742.7618268953029</v>
      </c>
      <c r="GR155" s="13">
        <f t="shared" si="188"/>
        <v>8695.4008005647793</v>
      </c>
      <c r="GS155" s="14">
        <f t="shared" si="188"/>
        <v>10090.22453336193</v>
      </c>
      <c r="GT155" s="12">
        <f t="shared" si="189"/>
        <v>13746.3840052703</v>
      </c>
      <c r="GU155" s="13">
        <f t="shared" si="189"/>
        <v>16347.796133713569</v>
      </c>
      <c r="GV155" s="14">
        <f t="shared" si="189"/>
        <v>27008.770751449531</v>
      </c>
      <c r="GW155" s="12">
        <f t="shared" si="190"/>
        <v>29588.486576972678</v>
      </c>
      <c r="GX155" s="13">
        <f t="shared" si="190"/>
        <v>31175.253960157901</v>
      </c>
      <c r="GY155" s="14">
        <f t="shared" si="190"/>
        <v>34875.883570035207</v>
      </c>
      <c r="GZ155" s="84" t="str">
        <f t="shared" si="194"/>
        <v>Sample 1</v>
      </c>
      <c r="HA155" s="12">
        <f t="shared" si="286"/>
        <v>0</v>
      </c>
      <c r="HB155" s="13">
        <f t="shared" si="286"/>
        <v>0</v>
      </c>
      <c r="HC155" s="14">
        <f t="shared" si="286"/>
        <v>0</v>
      </c>
      <c r="HD155" s="6">
        <f t="shared" si="195"/>
        <v>0</v>
      </c>
      <c r="HE155" s="84" t="str">
        <f t="shared" si="196"/>
        <v>Ok</v>
      </c>
    </row>
    <row r="156" spans="2:213" x14ac:dyDescent="0.3">
      <c r="B156" s="84" t="s">
        <v>42</v>
      </c>
      <c r="C156" s="12">
        <f>SUMIFS(Inyecciones!$E$2:$E$14185,Inyecciones!$A$2:$A$14185,Balance!C$4,Inyecciones!$B$2:$B$14185,Balance!$B156,Inyecciones!$C$2:$C$14185,Balance!C$5)</f>
        <v>1430.197065625528</v>
      </c>
      <c r="D156" s="13">
        <f>SUMIFS(Inyecciones!$E$2:$E$14185,Inyecciones!$A$2:$A$14185,Balance!D$4,Inyecciones!$B$2:$B$14185,Balance!$B156,Inyecciones!$C$2:$C$14185,Balance!D$5)</f>
        <v>20374.708199378842</v>
      </c>
      <c r="E156" s="13">
        <f>SUMIFS(Inyecciones!$E$2:$E$14185,Inyecciones!$A$2:$A$14185,Balance!E$4,Inyecciones!$B$2:$B$14185,Balance!$B156,Inyecciones!$C$2:$C$14185,Balance!E$5)</f>
        <v>22403.3445310674</v>
      </c>
      <c r="F156" s="13">
        <f>SUMIFS(Inyecciones!$E$2:$E$14185,Inyecciones!$A$2:$A$14185,Balance!F$4,Inyecciones!$B$2:$B$14185,Balance!$B156,Inyecciones!$C$2:$C$14185,Balance!F$5)</f>
        <v>11651.77102357331</v>
      </c>
      <c r="G156" s="13">
        <f>SUMIFS(Inyecciones!$E$2:$E$14185,Inyecciones!$A$2:$A$14185,Balance!G$4,Inyecciones!$B$2:$B$14185,Balance!$B156,Inyecciones!$C$2:$C$14185,Balance!G$5)</f>
        <v>17692.874994021429</v>
      </c>
      <c r="H156" s="13">
        <f>SUMIFS(Inyecciones!$E$2:$E$14185,Inyecciones!$A$2:$A$14185,Balance!H$4,Inyecciones!$B$2:$B$14185,Balance!$B156,Inyecciones!$C$2:$C$14185,Balance!H$5)</f>
        <v>13324.530007471119</v>
      </c>
      <c r="I156" s="13">
        <f>SUMIFS(Inyecciones!$E$2:$E$14185,Inyecciones!$A$2:$A$14185,Balance!I$4,Inyecciones!$B$2:$B$14185,Balance!$B156,Inyecciones!$C$2:$C$14185,Balance!I$5)</f>
        <v>13347.588728915811</v>
      </c>
      <c r="J156" s="13">
        <f>SUMIFS(Inyecciones!$E$2:$E$14185,Inyecciones!$A$2:$A$14185,Balance!J$4,Inyecciones!$B$2:$B$14185,Balance!$B156,Inyecciones!$C$2:$C$14185,Balance!J$5)</f>
        <v>19112.81190482742</v>
      </c>
      <c r="K156" s="13">
        <f>SUMIFS(Inyecciones!$E$2:$E$14185,Inyecciones!$A$2:$A$14185,Balance!K$4,Inyecciones!$B$2:$B$14185,Balance!$B156,Inyecciones!$C$2:$C$14185,Balance!K$5)</f>
        <v>21003.353642819991</v>
      </c>
      <c r="L156" s="13">
        <f>SUMIFS(Inyecciones!$E$2:$E$14185,Inyecciones!$A$2:$A$14185,Balance!L$4,Inyecciones!$B$2:$B$14185,Balance!$B156,Inyecciones!$C$2:$C$14185,Balance!L$5)</f>
        <v>13977.500155711061</v>
      </c>
      <c r="M156" s="13">
        <f>SUMIFS(Inyecciones!$E$2:$E$14185,Inyecciones!$A$2:$A$14185,Balance!M$4,Inyecciones!$B$2:$B$14185,Balance!$B156,Inyecciones!$C$2:$C$14185,Balance!M$5)</f>
        <v>13172.05954610727</v>
      </c>
      <c r="N156" s="14">
        <f>SUMIFS(Inyecciones!$E$2:$E$14185,Inyecciones!$A$2:$A$14185,Balance!N$4,Inyecciones!$B$2:$B$14185,Balance!$B156,Inyecciones!$C$2:$C$14185,Balance!N$5)</f>
        <v>11880.27909871008</v>
      </c>
      <c r="O156" s="12">
        <f>SUMIFS(Inyecciones!$E$2:$E$14185,Inyecciones!$A$2:$A$14185,Balance!O$4,Inyecciones!$B$2:$B$14185,Balance!$B156,Inyecciones!$C$2:$C$14185,Balance!O$5)</f>
        <v>1495.392036659754</v>
      </c>
      <c r="P156" s="13">
        <f>SUMIFS(Inyecciones!$E$2:$E$14185,Inyecciones!$A$2:$A$14185,Balance!P$4,Inyecciones!$B$2:$B$14185,Balance!$B156,Inyecciones!$C$2:$C$14185,Balance!P$5)</f>
        <v>21286.84015997286</v>
      </c>
      <c r="Q156" s="13">
        <f>SUMIFS(Inyecciones!$E$2:$E$14185,Inyecciones!$A$2:$A$14185,Balance!Q$4,Inyecciones!$B$2:$B$14185,Balance!$B156,Inyecciones!$C$2:$C$14185,Balance!Q$5)</f>
        <v>23949.416588778498</v>
      </c>
      <c r="R156" s="13">
        <f>SUMIFS(Inyecciones!$E$2:$E$14185,Inyecciones!$A$2:$A$14185,Balance!R$4,Inyecciones!$B$2:$B$14185,Balance!$B156,Inyecciones!$C$2:$C$14185,Balance!R$5)</f>
        <v>16289.834699778799</v>
      </c>
      <c r="S156" s="13">
        <f>SUMIFS(Inyecciones!$E$2:$E$14185,Inyecciones!$A$2:$A$14185,Balance!S$4,Inyecciones!$B$2:$B$14185,Balance!$B156,Inyecciones!$C$2:$C$14185,Balance!S$5)</f>
        <v>19114.300478044541</v>
      </c>
      <c r="T156" s="13">
        <f>SUMIFS(Inyecciones!$E$2:$E$14185,Inyecciones!$A$2:$A$14185,Balance!T$4,Inyecciones!$B$2:$B$14185,Balance!$B156,Inyecciones!$C$2:$C$14185,Balance!T$5)</f>
        <v>15823.85251654732</v>
      </c>
      <c r="U156" s="13">
        <f>SUMIFS(Inyecciones!$E$2:$E$14185,Inyecciones!$A$2:$A$14185,Balance!U$4,Inyecciones!$B$2:$B$14185,Balance!$B156,Inyecciones!$C$2:$C$14185,Balance!U$5)</f>
        <v>15723.361319404319</v>
      </c>
      <c r="V156" s="13">
        <f>SUMIFS(Inyecciones!$E$2:$E$14185,Inyecciones!$A$2:$A$14185,Balance!V$4,Inyecciones!$B$2:$B$14185,Balance!$B156,Inyecciones!$C$2:$C$14185,Balance!V$5)</f>
        <v>16927.656953654099</v>
      </c>
      <c r="W156" s="13">
        <f>SUMIFS(Inyecciones!$E$2:$E$14185,Inyecciones!$A$2:$A$14185,Balance!W$4,Inyecciones!$B$2:$B$14185,Balance!$B156,Inyecciones!$C$2:$C$14185,Balance!W$5)</f>
        <v>21293.813317371179</v>
      </c>
      <c r="X156" s="13">
        <f>SUMIFS(Inyecciones!$E$2:$E$14185,Inyecciones!$A$2:$A$14185,Balance!X$4,Inyecciones!$B$2:$B$14185,Balance!$B156,Inyecciones!$C$2:$C$14185,Balance!X$5)</f>
        <v>17786.901640370492</v>
      </c>
      <c r="Y156" s="13">
        <f>SUMIFS(Inyecciones!$E$2:$E$14185,Inyecciones!$A$2:$A$14185,Balance!Y$4,Inyecciones!$B$2:$B$14185,Balance!$B156,Inyecciones!$C$2:$C$14185,Balance!Y$5)</f>
        <v>17416.996624598989</v>
      </c>
      <c r="Z156" s="14">
        <f>SUMIFS(Inyecciones!$E$2:$E$14185,Inyecciones!$A$2:$A$14185,Balance!Z$4,Inyecciones!$B$2:$B$14185,Balance!$B156,Inyecciones!$C$2:$C$14185,Balance!Z$5)</f>
        <v>21458.578085852881</v>
      </c>
      <c r="AA156" s="12">
        <f>SUMIFS(Inyecciones!$E$2:$E$14185,Inyecciones!$A$2:$A$14185,Balance!AA$4,Inyecciones!$B$2:$B$14185,Balance!$B156,Inyecciones!$C$2:$C$14185,Balance!AA$5)</f>
        <v>1501.758170744976</v>
      </c>
      <c r="AB156" s="13">
        <f>SUMIFS(Inyecciones!$E$2:$E$14185,Inyecciones!$A$2:$A$14185,Balance!AB$4,Inyecciones!$B$2:$B$14185,Balance!$B156,Inyecciones!$C$2:$C$14185,Balance!AB$5)</f>
        <v>23655.537783725009</v>
      </c>
      <c r="AC156" s="13">
        <f>SUMIFS(Inyecciones!$E$2:$E$14185,Inyecciones!$A$2:$A$14185,Balance!AC$4,Inyecciones!$B$2:$B$14185,Balance!$B156,Inyecciones!$C$2:$C$14185,Balance!AC$5)</f>
        <v>24005.881507395221</v>
      </c>
      <c r="AD156" s="13">
        <f>SUMIFS(Inyecciones!$E$2:$E$14185,Inyecciones!$A$2:$A$14185,Balance!AD$4,Inyecciones!$B$2:$B$14185,Balance!$B156,Inyecciones!$C$2:$C$14185,Balance!AD$5)</f>
        <v>13087.468037829811</v>
      </c>
      <c r="AE156" s="13">
        <f>SUMIFS(Inyecciones!$E$2:$E$14185,Inyecciones!$A$2:$A$14185,Balance!AE$4,Inyecciones!$B$2:$B$14185,Balance!$B156,Inyecciones!$C$2:$C$14185,Balance!AE$5)</f>
        <v>16253.524779528179</v>
      </c>
      <c r="AF156" s="13">
        <f>SUMIFS(Inyecciones!$E$2:$E$14185,Inyecciones!$A$2:$A$14185,Balance!AF$4,Inyecciones!$B$2:$B$14185,Balance!$B156,Inyecciones!$C$2:$C$14185,Balance!AF$5)</f>
        <v>16708.763352964339</v>
      </c>
      <c r="AG156" s="13">
        <f>SUMIFS(Inyecciones!$E$2:$E$14185,Inyecciones!$A$2:$A$14185,Balance!AG$4,Inyecciones!$B$2:$B$14185,Balance!$B156,Inyecciones!$C$2:$C$14185,Balance!AG$5)</f>
        <v>16136.645123553461</v>
      </c>
      <c r="AH156" s="13">
        <f>SUMIFS(Inyecciones!$E$2:$E$14185,Inyecciones!$A$2:$A$14185,Balance!AH$4,Inyecciones!$B$2:$B$14185,Balance!$B156,Inyecciones!$C$2:$C$14185,Balance!AH$5)</f>
        <v>19148.300347885979</v>
      </c>
      <c r="AI156" s="13">
        <f>SUMIFS(Inyecciones!$E$2:$E$14185,Inyecciones!$A$2:$A$14185,Balance!AI$4,Inyecciones!$B$2:$B$14185,Balance!$B156,Inyecciones!$C$2:$C$14185,Balance!AI$5)</f>
        <v>20191.85919100693</v>
      </c>
      <c r="AJ156" s="13">
        <f>SUMIFS(Inyecciones!$E$2:$E$14185,Inyecciones!$A$2:$A$14185,Balance!AJ$4,Inyecciones!$B$2:$B$14185,Balance!$B156,Inyecciones!$C$2:$C$14185,Balance!AJ$5)</f>
        <v>15506.179393830589</v>
      </c>
      <c r="AK156" s="13">
        <f>SUMIFS(Inyecciones!$E$2:$E$14185,Inyecciones!$A$2:$A$14185,Balance!AK$4,Inyecciones!$B$2:$B$14185,Balance!$B156,Inyecciones!$C$2:$C$14185,Balance!AK$5)</f>
        <v>17746.768391112571</v>
      </c>
      <c r="AL156" s="14">
        <f>SUMIFS(Inyecciones!$E$2:$E$14185,Inyecciones!$A$2:$A$14185,Balance!AL$4,Inyecciones!$B$2:$B$14185,Balance!$B156,Inyecciones!$C$2:$C$14185,Balance!AL$5)</f>
        <v>22162.024667366</v>
      </c>
      <c r="AM156" s="13"/>
      <c r="AN156" s="12">
        <f>SUMIFS('Retiro Mensual'!$E$2:$E$2629,'Retiro Mensual'!$A$2:$A$2629,AN$4,'Retiro Mensual'!$B$2:$B$2629,$B156,'Retiro Mensual'!$C$2:$C$2629,AN$5)</f>
        <v>342011.0233</v>
      </c>
      <c r="AO156" s="13">
        <f>SUMIFS('Retiro Mensual'!$E$2:$E$2629,'Retiro Mensual'!$A$2:$A$2629,AO$4,'Retiro Mensual'!$B$2:$B$2629,$B156,'Retiro Mensual'!$C$2:$C$2629,AO$5)</f>
        <v>267814.1447</v>
      </c>
      <c r="AP156" s="13">
        <f>SUMIFS('Retiro Mensual'!$E$2:$E$2629,'Retiro Mensual'!$A$2:$A$2629,AP$4,'Retiro Mensual'!$B$2:$B$2629,$B156,'Retiro Mensual'!$C$2:$C$2629,AP$5)</f>
        <v>298996.18829999998</v>
      </c>
      <c r="AQ156" s="13">
        <f>SUMIFS('Retiro Mensual'!$E$2:$E$2629,'Retiro Mensual'!$A$2:$A$2629,AQ$4,'Retiro Mensual'!$B$2:$B$2629,$B156,'Retiro Mensual'!$C$2:$C$2629,AQ$5)</f>
        <v>248998.78339999999</v>
      </c>
      <c r="AR156" s="13">
        <f>SUMIFS('Retiro Mensual'!$E$2:$E$2629,'Retiro Mensual'!$A$2:$A$2629,AR$4,'Retiro Mensual'!$B$2:$B$2629,$B156,'Retiro Mensual'!$C$2:$C$2629,AR$5)</f>
        <v>301967.51750000002</v>
      </c>
      <c r="AS156" s="13">
        <f>SUMIFS('Retiro Mensual'!$E$2:$E$2629,'Retiro Mensual'!$A$2:$A$2629,AS$4,'Retiro Mensual'!$B$2:$B$2629,$B156,'Retiro Mensual'!$C$2:$C$2629,AS$5)</f>
        <v>269880.0061</v>
      </c>
      <c r="AT156" s="13">
        <f>SUMIFS('Retiro Mensual'!$E$2:$E$2629,'Retiro Mensual'!$A$2:$A$2629,AT$4,'Retiro Mensual'!$B$2:$B$2629,$B156,'Retiro Mensual'!$C$2:$C$2629,AT$5)</f>
        <v>249666.4791</v>
      </c>
      <c r="AU156" s="13">
        <f>SUMIFS('Retiro Mensual'!$E$2:$E$2629,'Retiro Mensual'!$A$2:$A$2629,AU$4,'Retiro Mensual'!$B$2:$B$2629,$B156,'Retiro Mensual'!$C$2:$C$2629,AU$5)</f>
        <v>263517.22730000003</v>
      </c>
      <c r="AV156" s="13">
        <f>SUMIFS('Retiro Mensual'!$E$2:$E$2629,'Retiro Mensual'!$A$2:$A$2629,AV$4,'Retiro Mensual'!$B$2:$B$2629,$B156,'Retiro Mensual'!$C$2:$C$2629,AV$5)</f>
        <v>227345.9007</v>
      </c>
      <c r="AW156" s="13">
        <f>SUMIFS('Retiro Mensual'!$E$2:$E$2629,'Retiro Mensual'!$A$2:$A$2629,AW$4,'Retiro Mensual'!$B$2:$B$2629,$B156,'Retiro Mensual'!$C$2:$C$2629,AW$5)</f>
        <v>164934.07199999999</v>
      </c>
      <c r="AX156" s="13">
        <f>SUMIFS('Retiro Mensual'!$E$2:$E$2629,'Retiro Mensual'!$A$2:$A$2629,AX$4,'Retiro Mensual'!$B$2:$B$2629,$B156,'Retiro Mensual'!$C$2:$C$2629,AX$5)</f>
        <v>145955.70800000001</v>
      </c>
      <c r="AY156" s="14">
        <f>SUMIFS('Retiro Mensual'!$E$2:$E$2629,'Retiro Mensual'!$A$2:$A$2629,AY$4,'Retiro Mensual'!$B$2:$B$2629,$B156,'Retiro Mensual'!$C$2:$C$2629,AY$5)</f>
        <v>172863.85560000001</v>
      </c>
      <c r="AZ156" s="12">
        <f>SUMIFS('Retiro Mensual'!$E$2:$E$2629,'Retiro Mensual'!$A$2:$A$2629,AZ$4,'Retiro Mensual'!$B$2:$B$2629,$B156,'Retiro Mensual'!$C$2:$C$2629,AZ$5)</f>
        <v>342196.3701</v>
      </c>
      <c r="BA156" s="13">
        <f>SUMIFS('Retiro Mensual'!$E$2:$E$2629,'Retiro Mensual'!$A$2:$A$2629,BA$4,'Retiro Mensual'!$B$2:$B$2629,$B156,'Retiro Mensual'!$C$2:$C$2629,BA$5)</f>
        <v>269632.7255</v>
      </c>
      <c r="BB156" s="13">
        <f>SUMIFS('Retiro Mensual'!$E$2:$E$2629,'Retiro Mensual'!$A$2:$A$2629,BB$4,'Retiro Mensual'!$B$2:$B$2629,$B156,'Retiro Mensual'!$C$2:$C$2629,BB$5)</f>
        <v>301245.89899999998</v>
      </c>
      <c r="BC156" s="13">
        <f>SUMIFS('Retiro Mensual'!$E$2:$E$2629,'Retiro Mensual'!$A$2:$A$2629,BC$4,'Retiro Mensual'!$B$2:$B$2629,$B156,'Retiro Mensual'!$C$2:$C$2629,BC$5)</f>
        <v>259462.83720000001</v>
      </c>
      <c r="BD156" s="13">
        <f>SUMIFS('Retiro Mensual'!$E$2:$E$2629,'Retiro Mensual'!$A$2:$A$2629,BD$4,'Retiro Mensual'!$B$2:$B$2629,$B156,'Retiro Mensual'!$C$2:$C$2629,BD$5)</f>
        <v>297490.83750000002</v>
      </c>
      <c r="BE156" s="13">
        <f>SUMIFS('Retiro Mensual'!$E$2:$E$2629,'Retiro Mensual'!$A$2:$A$2629,BE$4,'Retiro Mensual'!$B$2:$B$2629,$B156,'Retiro Mensual'!$C$2:$C$2629,BE$5)</f>
        <v>271820.11459999997</v>
      </c>
      <c r="BF156" s="13">
        <f>SUMIFS('Retiro Mensual'!$E$2:$E$2629,'Retiro Mensual'!$A$2:$A$2629,BF$4,'Retiro Mensual'!$B$2:$B$2629,$B156,'Retiro Mensual'!$C$2:$C$2629,BF$5)</f>
        <v>258886.01869999999</v>
      </c>
      <c r="BG156" s="13">
        <f>SUMIFS('Retiro Mensual'!$E$2:$E$2629,'Retiro Mensual'!$A$2:$A$2629,BG$4,'Retiro Mensual'!$B$2:$B$2629,$B156,'Retiro Mensual'!$C$2:$C$2629,BG$5)</f>
        <v>263643.0025</v>
      </c>
      <c r="BH156" s="13">
        <f>SUMIFS('Retiro Mensual'!$E$2:$E$2629,'Retiro Mensual'!$A$2:$A$2629,BH$4,'Retiro Mensual'!$B$2:$B$2629,$B156,'Retiro Mensual'!$C$2:$C$2629,BH$5)</f>
        <v>230479.62479999999</v>
      </c>
      <c r="BI156" s="13">
        <f>SUMIFS('Retiro Mensual'!$E$2:$E$2629,'Retiro Mensual'!$A$2:$A$2629,BI$4,'Retiro Mensual'!$B$2:$B$2629,$B156,'Retiro Mensual'!$C$2:$C$2629,BI$5)</f>
        <v>178111.54399999999</v>
      </c>
      <c r="BJ156" s="13">
        <f>SUMIFS('Retiro Mensual'!$E$2:$E$2629,'Retiro Mensual'!$A$2:$A$2629,BJ$4,'Retiro Mensual'!$B$2:$B$2629,$B156,'Retiro Mensual'!$C$2:$C$2629,BJ$5)</f>
        <v>184066.9008</v>
      </c>
      <c r="BK156" s="14">
        <f>SUMIFS('Retiro Mensual'!$E$2:$E$2629,'Retiro Mensual'!$A$2:$A$2629,BK$4,'Retiro Mensual'!$B$2:$B$2629,$B156,'Retiro Mensual'!$C$2:$C$2629,BK$5)</f>
        <v>212105.247</v>
      </c>
      <c r="BL156" s="12">
        <f>SUMIFS('Retiro Mensual'!$E$2:$E$2629,'Retiro Mensual'!$A$2:$A$2629,BL$4,'Retiro Mensual'!$B$2:$B$2629,$B156,'Retiro Mensual'!$C$2:$C$2629,BL$5)</f>
        <v>342259.81809999997</v>
      </c>
      <c r="BM156" s="13">
        <f>SUMIFS('Retiro Mensual'!$E$2:$E$2629,'Retiro Mensual'!$A$2:$A$2629,BM$4,'Retiro Mensual'!$B$2:$B$2629,$B156,'Retiro Mensual'!$C$2:$C$2629,BM$5)</f>
        <v>269661.87109999999</v>
      </c>
      <c r="BN156" s="13">
        <f>SUMIFS('Retiro Mensual'!$E$2:$E$2629,'Retiro Mensual'!$A$2:$A$2629,BN$4,'Retiro Mensual'!$B$2:$B$2629,$B156,'Retiro Mensual'!$C$2:$C$2629,BN$5)</f>
        <v>300267.55209999997</v>
      </c>
      <c r="BO156" s="13">
        <f>SUMIFS('Retiro Mensual'!$E$2:$E$2629,'Retiro Mensual'!$A$2:$A$2629,BO$4,'Retiro Mensual'!$B$2:$B$2629,$B156,'Retiro Mensual'!$C$2:$C$2629,BO$5)</f>
        <v>257473.77499999999</v>
      </c>
      <c r="BP156" s="13">
        <f>SUMIFS('Retiro Mensual'!$E$2:$E$2629,'Retiro Mensual'!$A$2:$A$2629,BP$4,'Retiro Mensual'!$B$2:$B$2629,$B156,'Retiro Mensual'!$C$2:$C$2629,BP$5)</f>
        <v>306083.8774</v>
      </c>
      <c r="BQ156" s="13">
        <f>SUMIFS('Retiro Mensual'!$E$2:$E$2629,'Retiro Mensual'!$A$2:$A$2629,BQ$4,'Retiro Mensual'!$B$2:$B$2629,$B156,'Retiro Mensual'!$C$2:$C$2629,BQ$5)</f>
        <v>286050.1925</v>
      </c>
      <c r="BR156" s="13">
        <f>SUMIFS('Retiro Mensual'!$E$2:$E$2629,'Retiro Mensual'!$A$2:$A$2629,BR$4,'Retiro Mensual'!$B$2:$B$2629,$B156,'Retiro Mensual'!$C$2:$C$2629,BR$5)</f>
        <v>277185.44199999998</v>
      </c>
      <c r="BS156" s="13">
        <f>SUMIFS('Retiro Mensual'!$E$2:$E$2629,'Retiro Mensual'!$A$2:$A$2629,BS$4,'Retiro Mensual'!$B$2:$B$2629,$B156,'Retiro Mensual'!$C$2:$C$2629,BS$5)</f>
        <v>285450.86190000002</v>
      </c>
      <c r="BT156" s="13">
        <f>SUMIFS('Retiro Mensual'!$E$2:$E$2629,'Retiro Mensual'!$A$2:$A$2629,BT$4,'Retiro Mensual'!$B$2:$B$2629,$B156,'Retiro Mensual'!$C$2:$C$2629,BT$5)</f>
        <v>241780.8394</v>
      </c>
      <c r="BU156" s="13">
        <f>SUMIFS('Retiro Mensual'!$E$2:$E$2629,'Retiro Mensual'!$A$2:$A$2629,BU$4,'Retiro Mensual'!$B$2:$B$2629,$B156,'Retiro Mensual'!$C$2:$C$2629,BU$5)</f>
        <v>217069.62270000001</v>
      </c>
      <c r="BV156" s="13">
        <f>SUMIFS('Retiro Mensual'!$E$2:$E$2629,'Retiro Mensual'!$A$2:$A$2629,BV$4,'Retiro Mensual'!$B$2:$B$2629,$B156,'Retiro Mensual'!$C$2:$C$2629,BV$5)</f>
        <v>228904.28959999999</v>
      </c>
      <c r="BW156" s="14">
        <f>SUMIFS('Retiro Mensual'!$E$2:$E$2629,'Retiro Mensual'!$A$2:$A$2629,BW$4,'Retiro Mensual'!$B$2:$B$2629,$B156,'Retiro Mensual'!$C$2:$C$2629,BW$5)</f>
        <v>244932.4491</v>
      </c>
      <c r="BX156" s="13"/>
      <c r="BY156" s="12">
        <f>SUMIFS('Compra Ventas'!$E$2:$E$2700,'Compra Ventas'!$A$2:$A$2700,BY$4,'Compra Ventas'!$B$2:$B$2700,$B156,'Compra Ventas'!$C$2:$C$2700,BY$5)</f>
        <v>0</v>
      </c>
      <c r="BZ156" s="13">
        <f>SUMIFS('Compra Ventas'!$E$2:$E$2700,'Compra Ventas'!$A$2:$A$2700,BZ$4,'Compra Ventas'!$B$2:$B$2700,$B156,'Compra Ventas'!$C$2:$C$2700,BZ$5)</f>
        <v>0</v>
      </c>
      <c r="CA156" s="13">
        <f>SUMIFS('Compra Ventas'!$E$2:$E$2700,'Compra Ventas'!$A$2:$A$2700,CA$4,'Compra Ventas'!$B$2:$B$2700,$B156,'Compra Ventas'!$C$2:$C$2700,CA$5)</f>
        <v>0</v>
      </c>
      <c r="CB156" s="13">
        <f>SUMIFS('Compra Ventas'!$E$2:$E$2700,'Compra Ventas'!$A$2:$A$2700,CB$4,'Compra Ventas'!$B$2:$B$2700,$B156,'Compra Ventas'!$C$2:$C$2700,CB$5)</f>
        <v>0</v>
      </c>
      <c r="CC156" s="13">
        <f>SUMIFS('Compra Ventas'!$E$2:$E$2700,'Compra Ventas'!$A$2:$A$2700,CC$4,'Compra Ventas'!$B$2:$B$2700,$B156,'Compra Ventas'!$C$2:$C$2700,CC$5)</f>
        <v>0</v>
      </c>
      <c r="CD156" s="13">
        <f>SUMIFS('Compra Ventas'!$E$2:$E$2700,'Compra Ventas'!$A$2:$A$2700,CD$4,'Compra Ventas'!$B$2:$B$2700,$B156,'Compra Ventas'!$C$2:$C$2700,CD$5)</f>
        <v>0</v>
      </c>
      <c r="CE156" s="13">
        <f>SUMIFS('Compra Ventas'!$E$2:$E$2700,'Compra Ventas'!$A$2:$A$2700,CE$4,'Compra Ventas'!$B$2:$B$2700,$B156,'Compra Ventas'!$C$2:$C$2700,CE$5)</f>
        <v>0</v>
      </c>
      <c r="CF156" s="13">
        <f>SUMIFS('Compra Ventas'!$E$2:$E$2700,'Compra Ventas'!$A$2:$A$2700,CF$4,'Compra Ventas'!$B$2:$B$2700,$B156,'Compra Ventas'!$C$2:$C$2700,CF$5)</f>
        <v>0</v>
      </c>
      <c r="CG156" s="13">
        <f>SUMIFS('Compra Ventas'!$E$2:$E$2700,'Compra Ventas'!$A$2:$A$2700,CG$4,'Compra Ventas'!$B$2:$B$2700,$B156,'Compra Ventas'!$C$2:$C$2700,CG$5)</f>
        <v>0</v>
      </c>
      <c r="CH156" s="13">
        <f>SUMIFS('Compra Ventas'!$E$2:$E$2700,'Compra Ventas'!$A$2:$A$2700,CH$4,'Compra Ventas'!$B$2:$B$2700,$B156,'Compra Ventas'!$C$2:$C$2700,CH$5)</f>
        <v>0</v>
      </c>
      <c r="CI156" s="13">
        <f>SUMIFS('Compra Ventas'!$E$2:$E$2700,'Compra Ventas'!$A$2:$A$2700,CI$4,'Compra Ventas'!$B$2:$B$2700,$B156,'Compra Ventas'!$C$2:$C$2700,CI$5)</f>
        <v>0</v>
      </c>
      <c r="CJ156" s="14">
        <f>SUMIFS('Compra Ventas'!$E$2:$E$2700,'Compra Ventas'!$A$2:$A$2700,CJ$4,'Compra Ventas'!$B$2:$B$2700,$B156,'Compra Ventas'!$C$2:$C$2700,CJ$5)</f>
        <v>0</v>
      </c>
      <c r="CK156" s="12">
        <f>SUMIFS('Compra Ventas'!$E$2:$E$2700,'Compra Ventas'!$A$2:$A$2700,CK$4,'Compra Ventas'!$B$2:$B$2700,$B156,'Compra Ventas'!$C$2:$C$2700,CK$5)</f>
        <v>0</v>
      </c>
      <c r="CL156" s="13">
        <f>SUMIFS('Compra Ventas'!$E$2:$E$2700,'Compra Ventas'!$A$2:$A$2700,CL$4,'Compra Ventas'!$B$2:$B$2700,$B156,'Compra Ventas'!$C$2:$C$2700,CL$5)</f>
        <v>0</v>
      </c>
      <c r="CM156" s="13">
        <f>SUMIFS('Compra Ventas'!$E$2:$E$2700,'Compra Ventas'!$A$2:$A$2700,CM$4,'Compra Ventas'!$B$2:$B$2700,$B156,'Compra Ventas'!$C$2:$C$2700,CM$5)</f>
        <v>0</v>
      </c>
      <c r="CN156" s="13">
        <f>SUMIFS('Compra Ventas'!$E$2:$E$2700,'Compra Ventas'!$A$2:$A$2700,CN$4,'Compra Ventas'!$B$2:$B$2700,$B156,'Compra Ventas'!$C$2:$C$2700,CN$5)</f>
        <v>0</v>
      </c>
      <c r="CO156" s="13">
        <f>SUMIFS('Compra Ventas'!$E$2:$E$2700,'Compra Ventas'!$A$2:$A$2700,CO$4,'Compra Ventas'!$B$2:$B$2700,$B156,'Compra Ventas'!$C$2:$C$2700,CO$5)</f>
        <v>0</v>
      </c>
      <c r="CP156" s="13">
        <f>SUMIFS('Compra Ventas'!$E$2:$E$2700,'Compra Ventas'!$A$2:$A$2700,CP$4,'Compra Ventas'!$B$2:$B$2700,$B156,'Compra Ventas'!$C$2:$C$2700,CP$5)</f>
        <v>0</v>
      </c>
      <c r="CQ156" s="13">
        <f>SUMIFS('Compra Ventas'!$E$2:$E$2700,'Compra Ventas'!$A$2:$A$2700,CQ$4,'Compra Ventas'!$B$2:$B$2700,$B156,'Compra Ventas'!$C$2:$C$2700,CQ$5)</f>
        <v>0</v>
      </c>
      <c r="CR156" s="13">
        <f>SUMIFS('Compra Ventas'!$E$2:$E$2700,'Compra Ventas'!$A$2:$A$2700,CR$4,'Compra Ventas'!$B$2:$B$2700,$B156,'Compra Ventas'!$C$2:$C$2700,CR$5)</f>
        <v>0</v>
      </c>
      <c r="CS156" s="13">
        <f>SUMIFS('Compra Ventas'!$E$2:$E$2700,'Compra Ventas'!$A$2:$A$2700,CS$4,'Compra Ventas'!$B$2:$B$2700,$B156,'Compra Ventas'!$C$2:$C$2700,CS$5)</f>
        <v>0</v>
      </c>
      <c r="CT156" s="13">
        <f>SUMIFS('Compra Ventas'!$E$2:$E$2700,'Compra Ventas'!$A$2:$A$2700,CT$4,'Compra Ventas'!$B$2:$B$2700,$B156,'Compra Ventas'!$C$2:$C$2700,CT$5)</f>
        <v>0</v>
      </c>
      <c r="CU156" s="13">
        <f>SUMIFS('Compra Ventas'!$E$2:$E$2700,'Compra Ventas'!$A$2:$A$2700,CU$4,'Compra Ventas'!$B$2:$B$2700,$B156,'Compra Ventas'!$C$2:$C$2700,CU$5)</f>
        <v>0</v>
      </c>
      <c r="CV156" s="14">
        <f>SUMIFS('Compra Ventas'!$E$2:$E$2700,'Compra Ventas'!$A$2:$A$2700,CV$4,'Compra Ventas'!$B$2:$B$2700,$B156,'Compra Ventas'!$C$2:$C$2700,CV$5)</f>
        <v>0</v>
      </c>
      <c r="CW156" s="12">
        <f>SUMIFS('Compra Ventas'!$E$2:$E$2700,'Compra Ventas'!$A$2:$A$2700,CW$4,'Compra Ventas'!$B$2:$B$2700,$B156,'Compra Ventas'!$C$2:$C$2700,CW$5)</f>
        <v>0</v>
      </c>
      <c r="CX156" s="13">
        <f>SUMIFS('Compra Ventas'!$E$2:$E$2700,'Compra Ventas'!$A$2:$A$2700,CX$4,'Compra Ventas'!$B$2:$B$2700,$B156,'Compra Ventas'!$C$2:$C$2700,CX$5)</f>
        <v>0</v>
      </c>
      <c r="CY156" s="13">
        <f>SUMIFS('Compra Ventas'!$E$2:$E$2700,'Compra Ventas'!$A$2:$A$2700,CY$4,'Compra Ventas'!$B$2:$B$2700,$B156,'Compra Ventas'!$C$2:$C$2700,CY$5)</f>
        <v>0</v>
      </c>
      <c r="CZ156" s="13">
        <f>SUMIFS('Compra Ventas'!$E$2:$E$2700,'Compra Ventas'!$A$2:$A$2700,CZ$4,'Compra Ventas'!$B$2:$B$2700,$B156,'Compra Ventas'!$C$2:$C$2700,CZ$5)</f>
        <v>0</v>
      </c>
      <c r="DA156" s="13">
        <f>SUMIFS('Compra Ventas'!$E$2:$E$2700,'Compra Ventas'!$A$2:$A$2700,DA$4,'Compra Ventas'!$B$2:$B$2700,$B156,'Compra Ventas'!$C$2:$C$2700,DA$5)</f>
        <v>0</v>
      </c>
      <c r="DB156" s="13">
        <f>SUMIFS('Compra Ventas'!$E$2:$E$2700,'Compra Ventas'!$A$2:$A$2700,DB$4,'Compra Ventas'!$B$2:$B$2700,$B156,'Compra Ventas'!$C$2:$C$2700,DB$5)</f>
        <v>0</v>
      </c>
      <c r="DC156" s="13">
        <f>SUMIFS('Compra Ventas'!$E$2:$E$2700,'Compra Ventas'!$A$2:$A$2700,DC$4,'Compra Ventas'!$B$2:$B$2700,$B156,'Compra Ventas'!$C$2:$C$2700,DC$5)</f>
        <v>0</v>
      </c>
      <c r="DD156" s="13">
        <f>SUMIFS('Compra Ventas'!$E$2:$E$2700,'Compra Ventas'!$A$2:$A$2700,DD$4,'Compra Ventas'!$B$2:$B$2700,$B156,'Compra Ventas'!$C$2:$C$2700,DD$5)</f>
        <v>0</v>
      </c>
      <c r="DE156" s="13">
        <f>SUMIFS('Compra Ventas'!$E$2:$E$2700,'Compra Ventas'!$A$2:$A$2700,DE$4,'Compra Ventas'!$B$2:$B$2700,$B156,'Compra Ventas'!$C$2:$C$2700,DE$5)</f>
        <v>0</v>
      </c>
      <c r="DF156" s="13">
        <f>SUMIFS('Compra Ventas'!$E$2:$E$2700,'Compra Ventas'!$A$2:$A$2700,DF$4,'Compra Ventas'!$B$2:$B$2700,$B156,'Compra Ventas'!$C$2:$C$2700,DF$5)</f>
        <v>0</v>
      </c>
      <c r="DG156" s="13">
        <f>SUMIFS('Compra Ventas'!$E$2:$E$2700,'Compra Ventas'!$A$2:$A$2700,DG$4,'Compra Ventas'!$B$2:$B$2700,$B156,'Compra Ventas'!$C$2:$C$2700,DG$5)</f>
        <v>0</v>
      </c>
      <c r="DH156" s="14">
        <f>SUMIFS('Compra Ventas'!$E$2:$E$2700,'Compra Ventas'!$A$2:$A$2700,DH$4,'Compra Ventas'!$B$2:$B$2700,$B156,'Compra Ventas'!$C$2:$C$2700,DH$5)</f>
        <v>0</v>
      </c>
      <c r="DI156" s="84"/>
      <c r="DJ156" s="98">
        <f>SUMIFS('Ajuste Ciclado'!D$5:D$47,'Ajuste Ciclado'!$C$5:$C$47,Balance!DJ$4,'Ajuste Ciclado'!$B$5:$B$47,Balance!$B156)</f>
        <v>0</v>
      </c>
      <c r="DK156" s="99">
        <f>SUMIFS('Ajuste Ciclado'!E$5:E$47,'Ajuste Ciclado'!$C$5:$C$47,Balance!DK$4,'Ajuste Ciclado'!$B$5:$B$47,Balance!$B156)</f>
        <v>0</v>
      </c>
      <c r="DL156" s="99">
        <f>SUMIFS('Ajuste Ciclado'!F$5:F$47,'Ajuste Ciclado'!$C$5:$C$47,Balance!DL$4,'Ajuste Ciclado'!$B$5:$B$47,Balance!$B156)</f>
        <v>0</v>
      </c>
      <c r="DM156" s="99">
        <f>SUMIFS('Ajuste Ciclado'!G$5:G$47,'Ajuste Ciclado'!$C$5:$C$47,Balance!DM$4,'Ajuste Ciclado'!$B$5:$B$47,Balance!$B156)</f>
        <v>0</v>
      </c>
      <c r="DN156" s="99">
        <f>SUMIFS('Ajuste Ciclado'!H$5:H$47,'Ajuste Ciclado'!$C$5:$C$47,Balance!DN$4,'Ajuste Ciclado'!$B$5:$B$47,Balance!$B156)</f>
        <v>0</v>
      </c>
      <c r="DO156" s="99">
        <f>SUMIFS('Ajuste Ciclado'!I$5:I$47,'Ajuste Ciclado'!$C$5:$C$47,Balance!DO$4,'Ajuste Ciclado'!$B$5:$B$47,Balance!$B156)</f>
        <v>0</v>
      </c>
      <c r="DP156" s="99">
        <f>SUMIFS('Ajuste Ciclado'!J$5:J$47,'Ajuste Ciclado'!$C$5:$C$47,Balance!DP$4,'Ajuste Ciclado'!$B$5:$B$47,Balance!$B156)</f>
        <v>0</v>
      </c>
      <c r="DQ156" s="99">
        <f>SUMIFS('Ajuste Ciclado'!K$5:K$47,'Ajuste Ciclado'!$C$5:$C$47,Balance!DQ$4,'Ajuste Ciclado'!$B$5:$B$47,Balance!$B156)</f>
        <v>0</v>
      </c>
      <c r="DR156" s="99">
        <f>SUMIFS('Ajuste Ciclado'!L$5:L$47,'Ajuste Ciclado'!$C$5:$C$47,Balance!DR$4,'Ajuste Ciclado'!$B$5:$B$47,Balance!$B156)</f>
        <v>0</v>
      </c>
      <c r="DS156" s="99">
        <f>SUMIFS('Ajuste Ciclado'!M$5:M$47,'Ajuste Ciclado'!$C$5:$C$47,Balance!DS$4,'Ajuste Ciclado'!$B$5:$B$47,Balance!$B156)</f>
        <v>0</v>
      </c>
      <c r="DT156" s="99">
        <f>SUMIFS('Ajuste Ciclado'!N$5:N$47,'Ajuste Ciclado'!$C$5:$C$47,Balance!DT$4,'Ajuste Ciclado'!$B$5:$B$47,Balance!$B156)</f>
        <v>0</v>
      </c>
      <c r="DU156" s="100">
        <f>SUMIFS('Ajuste Ciclado'!O$5:O$47,'Ajuste Ciclado'!$C$5:$C$47,Balance!DU$4,'Ajuste Ciclado'!$B$5:$B$47,Balance!$B156)</f>
        <v>0</v>
      </c>
      <c r="DV156" s="98">
        <f>SUMIFS('Ajuste Ciclado'!D$5:D$47,'Ajuste Ciclado'!$C$5:$C$47,Balance!DV$4,'Ajuste Ciclado'!$B$5:$B$47,Balance!$B156)</f>
        <v>0</v>
      </c>
      <c r="DW156" s="99">
        <f>SUMIFS('Ajuste Ciclado'!E$5:E$47,'Ajuste Ciclado'!$C$5:$C$47,Balance!DW$4,'Ajuste Ciclado'!$B$5:$B$47,Balance!$B156)</f>
        <v>0</v>
      </c>
      <c r="DX156" s="99">
        <f>SUMIFS('Ajuste Ciclado'!F$5:F$47,'Ajuste Ciclado'!$C$5:$C$47,Balance!DX$4,'Ajuste Ciclado'!$B$5:$B$47,Balance!$B156)</f>
        <v>0</v>
      </c>
      <c r="DY156" s="99">
        <f>SUMIFS('Ajuste Ciclado'!G$5:G$47,'Ajuste Ciclado'!$C$5:$C$47,Balance!DY$4,'Ajuste Ciclado'!$B$5:$B$47,Balance!$B156)</f>
        <v>0</v>
      </c>
      <c r="DZ156" s="99">
        <f>SUMIFS('Ajuste Ciclado'!H$5:H$47,'Ajuste Ciclado'!$C$5:$C$47,Balance!DZ$4,'Ajuste Ciclado'!$B$5:$B$47,Balance!$B156)</f>
        <v>0</v>
      </c>
      <c r="EA156" s="99">
        <f>SUMIFS('Ajuste Ciclado'!I$5:I$47,'Ajuste Ciclado'!$C$5:$C$47,Balance!EA$4,'Ajuste Ciclado'!$B$5:$B$47,Balance!$B156)</f>
        <v>0</v>
      </c>
      <c r="EB156" s="99">
        <f>SUMIFS('Ajuste Ciclado'!J$5:J$47,'Ajuste Ciclado'!$C$5:$C$47,Balance!EB$4,'Ajuste Ciclado'!$B$5:$B$47,Balance!$B156)</f>
        <v>0</v>
      </c>
      <c r="EC156" s="99">
        <f>SUMIFS('Ajuste Ciclado'!K$5:K$47,'Ajuste Ciclado'!$C$5:$C$47,Balance!EC$4,'Ajuste Ciclado'!$B$5:$B$47,Balance!$B156)</f>
        <v>0</v>
      </c>
      <c r="ED156" s="99">
        <f>SUMIFS('Ajuste Ciclado'!L$5:L$47,'Ajuste Ciclado'!$C$5:$C$47,Balance!ED$4,'Ajuste Ciclado'!$B$5:$B$47,Balance!$B156)</f>
        <v>0</v>
      </c>
      <c r="EE156" s="99">
        <f>SUMIFS('Ajuste Ciclado'!M$5:M$47,'Ajuste Ciclado'!$C$5:$C$47,Balance!EE$4,'Ajuste Ciclado'!$B$5:$B$47,Balance!$B156)</f>
        <v>0</v>
      </c>
      <c r="EF156" s="99">
        <f>SUMIFS('Ajuste Ciclado'!N$5:N$47,'Ajuste Ciclado'!$C$5:$C$47,Balance!EF$4,'Ajuste Ciclado'!$B$5:$B$47,Balance!$B156)</f>
        <v>0</v>
      </c>
      <c r="EG156" s="100">
        <f>SUMIFS('Ajuste Ciclado'!O$5:O$47,'Ajuste Ciclado'!$C$5:$C$47,Balance!EG$4,'Ajuste Ciclado'!$B$5:$B$47,Balance!$B156)</f>
        <v>0</v>
      </c>
      <c r="EH156" s="98">
        <f>SUMIFS('Ajuste Ciclado'!D$5:D$47,'Ajuste Ciclado'!$C$5:$C$47,Balance!EH$4,'Ajuste Ciclado'!$B$5:$B$47,Balance!$B156)</f>
        <v>0</v>
      </c>
      <c r="EI156" s="99">
        <f>SUMIFS('Ajuste Ciclado'!E$5:E$47,'Ajuste Ciclado'!$C$5:$C$47,Balance!EI$4,'Ajuste Ciclado'!$B$5:$B$47,Balance!$B156)</f>
        <v>0</v>
      </c>
      <c r="EJ156" s="99">
        <f>SUMIFS('Ajuste Ciclado'!F$5:F$47,'Ajuste Ciclado'!$C$5:$C$47,Balance!EJ$4,'Ajuste Ciclado'!$B$5:$B$47,Balance!$B156)</f>
        <v>0</v>
      </c>
      <c r="EK156" s="99">
        <f>SUMIFS('Ajuste Ciclado'!G$5:G$47,'Ajuste Ciclado'!$C$5:$C$47,Balance!EK$4,'Ajuste Ciclado'!$B$5:$B$47,Balance!$B156)</f>
        <v>0</v>
      </c>
      <c r="EL156" s="99">
        <f>SUMIFS('Ajuste Ciclado'!H$5:H$47,'Ajuste Ciclado'!$C$5:$C$47,Balance!EL$4,'Ajuste Ciclado'!$B$5:$B$47,Balance!$B156)</f>
        <v>0</v>
      </c>
      <c r="EM156" s="99">
        <f>SUMIFS('Ajuste Ciclado'!I$5:I$47,'Ajuste Ciclado'!$C$5:$C$47,Balance!EM$4,'Ajuste Ciclado'!$B$5:$B$47,Balance!$B156)</f>
        <v>0</v>
      </c>
      <c r="EN156" s="99">
        <f>SUMIFS('Ajuste Ciclado'!J$5:J$47,'Ajuste Ciclado'!$C$5:$C$47,Balance!EN$4,'Ajuste Ciclado'!$B$5:$B$47,Balance!$B156)</f>
        <v>0</v>
      </c>
      <c r="EO156" s="99">
        <f>SUMIFS('Ajuste Ciclado'!K$5:K$47,'Ajuste Ciclado'!$C$5:$C$47,Balance!EO$4,'Ajuste Ciclado'!$B$5:$B$47,Balance!$B156)</f>
        <v>0</v>
      </c>
      <c r="EP156" s="99">
        <f>SUMIFS('Ajuste Ciclado'!L$5:L$47,'Ajuste Ciclado'!$C$5:$C$47,Balance!EP$4,'Ajuste Ciclado'!$B$5:$B$47,Balance!$B156)</f>
        <v>0</v>
      </c>
      <c r="EQ156" s="99">
        <f>SUMIFS('Ajuste Ciclado'!M$5:M$47,'Ajuste Ciclado'!$C$5:$C$47,Balance!EQ$4,'Ajuste Ciclado'!$B$5:$B$47,Balance!$B156)</f>
        <v>0</v>
      </c>
      <c r="ER156" s="99">
        <f>SUMIFS('Ajuste Ciclado'!N$5:N$47,'Ajuste Ciclado'!$C$5:$C$47,Balance!ER$4,'Ajuste Ciclado'!$B$5:$B$47,Balance!$B156)</f>
        <v>0</v>
      </c>
      <c r="ES156" s="100">
        <f>SUMIFS('Ajuste Ciclado'!O$5:O$47,'Ajuste Ciclado'!$C$5:$C$47,Balance!ES$4,'Ajuste Ciclado'!$B$5:$B$47,Balance!$B156)</f>
        <v>0</v>
      </c>
      <c r="ET156" s="84"/>
      <c r="EU156" s="12">
        <f t="shared" si="279"/>
        <v>-340580.82623437449</v>
      </c>
      <c r="EV156" s="13">
        <f t="shared" si="244"/>
        <v>-247439.43650062117</v>
      </c>
      <c r="EW156" s="13">
        <f t="shared" si="245"/>
        <v>-276592.84376893257</v>
      </c>
      <c r="EX156" s="13">
        <f t="shared" si="246"/>
        <v>-237347.01237642666</v>
      </c>
      <c r="EY156" s="13">
        <f t="shared" si="247"/>
        <v>-284274.64250597858</v>
      </c>
      <c r="EZ156" s="13">
        <f t="shared" si="248"/>
        <v>-256555.47609252887</v>
      </c>
      <c r="FA156" s="13">
        <f t="shared" si="249"/>
        <v>-236318.89037108418</v>
      </c>
      <c r="FB156" s="13">
        <f t="shared" si="250"/>
        <v>-244404.4153951726</v>
      </c>
      <c r="FC156" s="13">
        <f t="shared" si="251"/>
        <v>-206342.54705718</v>
      </c>
      <c r="FD156" s="13">
        <f t="shared" si="252"/>
        <v>-150956.57184428893</v>
      </c>
      <c r="FE156" s="13">
        <f t="shared" si="253"/>
        <v>-132783.64845389273</v>
      </c>
      <c r="FF156" s="14">
        <f t="shared" si="254"/>
        <v>-160983.57650128994</v>
      </c>
      <c r="FG156" s="12">
        <f t="shared" si="255"/>
        <v>-340700.97806334024</v>
      </c>
      <c r="FH156" s="13">
        <f t="shared" si="256"/>
        <v>-248345.88534002713</v>
      </c>
      <c r="FI156" s="13">
        <f t="shared" si="257"/>
        <v>-277296.48241122148</v>
      </c>
      <c r="FJ156" s="13">
        <f t="shared" si="258"/>
        <v>-243173.00250022122</v>
      </c>
      <c r="FK156" s="13">
        <f t="shared" si="259"/>
        <v>-278376.53702195548</v>
      </c>
      <c r="FL156" s="13">
        <f t="shared" si="260"/>
        <v>-255996.26208345266</v>
      </c>
      <c r="FM156" s="13">
        <f t="shared" si="261"/>
        <v>-243162.65738059566</v>
      </c>
      <c r="FN156" s="13">
        <f t="shared" si="262"/>
        <v>-246715.3455463459</v>
      </c>
      <c r="FO156" s="13">
        <f t="shared" si="263"/>
        <v>-209185.81148262881</v>
      </c>
      <c r="FP156" s="13">
        <f t="shared" si="264"/>
        <v>-160324.64235962951</v>
      </c>
      <c r="FQ156" s="13">
        <f t="shared" si="265"/>
        <v>-166649.90417540102</v>
      </c>
      <c r="FR156" s="14">
        <f t="shared" si="266"/>
        <v>-190646.66891414713</v>
      </c>
      <c r="FS156" s="12">
        <f t="shared" si="267"/>
        <v>-340758.05992925499</v>
      </c>
      <c r="FT156" s="13">
        <f t="shared" si="268"/>
        <v>-246006.33331627498</v>
      </c>
      <c r="FU156" s="13">
        <f t="shared" si="269"/>
        <v>-276261.67059260473</v>
      </c>
      <c r="FV156" s="13">
        <f t="shared" si="270"/>
        <v>-244386.30696217017</v>
      </c>
      <c r="FW156" s="13">
        <f t="shared" si="271"/>
        <v>-289830.35262047179</v>
      </c>
      <c r="FX156" s="13">
        <f t="shared" si="272"/>
        <v>-269341.42914703564</v>
      </c>
      <c r="FY156" s="13">
        <f t="shared" si="273"/>
        <v>-261048.79687644652</v>
      </c>
      <c r="FZ156" s="13">
        <f t="shared" si="274"/>
        <v>-266302.56155211403</v>
      </c>
      <c r="GA156" s="13">
        <f t="shared" si="275"/>
        <v>-221588.98020899307</v>
      </c>
      <c r="GB156" s="13">
        <f t="shared" si="276"/>
        <v>-201563.44330616941</v>
      </c>
      <c r="GC156" s="13">
        <f t="shared" si="277"/>
        <v>-211157.52120888743</v>
      </c>
      <c r="GD156" s="14">
        <f t="shared" si="278"/>
        <v>-222770.424432634</v>
      </c>
      <c r="GE156" s="84"/>
      <c r="GF156" s="12">
        <f t="shared" si="280"/>
        <v>-2774579.8871017708</v>
      </c>
      <c r="GG156" s="13">
        <f t="shared" si="280"/>
        <v>-2860574.1772789666</v>
      </c>
      <c r="GH156" s="14">
        <f t="shared" si="280"/>
        <v>-3051015.8801530567</v>
      </c>
      <c r="GI156" s="6">
        <f t="shared" si="281"/>
        <v>3</v>
      </c>
      <c r="GJ156" s="12">
        <f t="shared" si="282"/>
        <v>-901448.31250928575</v>
      </c>
      <c r="GK156" s="13">
        <f t="shared" si="283"/>
        <v>-896373.99749651726</v>
      </c>
      <c r="GL156" s="14">
        <f t="shared" si="284"/>
        <v>-906850.08314233157</v>
      </c>
      <c r="GM156" s="84"/>
      <c r="GN156" s="66">
        <f t="shared" si="285"/>
        <v>-906850.08314233157</v>
      </c>
      <c r="GO156" s="84"/>
      <c r="GP156" s="63" t="str" cm="1">
        <f t="array" ref="GP156">INDEX($GF$4:$GH$4,1,GI156)</f>
        <v>Sample 6</v>
      </c>
      <c r="GQ156" s="12">
        <f t="shared" si="188"/>
        <v>-340580.82623437449</v>
      </c>
      <c r="GR156" s="13">
        <f t="shared" si="188"/>
        <v>-284274.64250597858</v>
      </c>
      <c r="GS156" s="14">
        <f t="shared" si="188"/>
        <v>-276592.84376893257</v>
      </c>
      <c r="GT156" s="12">
        <f t="shared" si="189"/>
        <v>-340700.97806334024</v>
      </c>
      <c r="GU156" s="13">
        <f t="shared" si="189"/>
        <v>-278376.53702195548</v>
      </c>
      <c r="GV156" s="14">
        <f t="shared" si="189"/>
        <v>-277296.48241122148</v>
      </c>
      <c r="GW156" s="12">
        <f t="shared" si="190"/>
        <v>-340758.05992925499</v>
      </c>
      <c r="GX156" s="13">
        <f t="shared" si="190"/>
        <v>-289830.35262047179</v>
      </c>
      <c r="GY156" s="14">
        <f t="shared" si="190"/>
        <v>-276261.67059260473</v>
      </c>
      <c r="GZ156" s="84" t="str">
        <f t="shared" si="194"/>
        <v>Sample 6</v>
      </c>
      <c r="HA156" s="12">
        <f t="shared" si="286"/>
        <v>-340758.05992925499</v>
      </c>
      <c r="HB156" s="13">
        <f t="shared" si="286"/>
        <v>-289830.35262047179</v>
      </c>
      <c r="HC156" s="14">
        <f t="shared" si="286"/>
        <v>-276261.67059260473</v>
      </c>
      <c r="HD156" s="6">
        <f t="shared" si="195"/>
        <v>-906850.08314233157</v>
      </c>
      <c r="HE156" s="84" t="str">
        <f t="shared" si="196"/>
        <v>Ok</v>
      </c>
    </row>
    <row r="157" spans="2:213" hidden="1" x14ac:dyDescent="0.3">
      <c r="B157" s="84" t="s">
        <v>313</v>
      </c>
      <c r="C157" s="12">
        <f>SUMIFS(Inyecciones!$E$2:$E$14185,Inyecciones!$A$2:$A$14185,Balance!C$4,Inyecciones!$B$2:$B$14185,Balance!$B157,Inyecciones!$C$2:$C$14185,Balance!C$5)</f>
        <v>103384.50483879101</v>
      </c>
      <c r="D157" s="13">
        <f>SUMIFS(Inyecciones!$E$2:$E$14185,Inyecciones!$A$2:$A$14185,Balance!D$4,Inyecciones!$B$2:$B$14185,Balance!$B157,Inyecciones!$C$2:$C$14185,Balance!D$5)</f>
        <v>74002.021166342776</v>
      </c>
      <c r="E157" s="13">
        <f>SUMIFS(Inyecciones!$E$2:$E$14185,Inyecciones!$A$2:$A$14185,Balance!E$4,Inyecciones!$B$2:$B$14185,Balance!$B157,Inyecciones!$C$2:$C$14185,Balance!E$5)</f>
        <v>73813.320544725924</v>
      </c>
      <c r="F157" s="13">
        <f>SUMIFS(Inyecciones!$E$2:$E$14185,Inyecciones!$A$2:$A$14185,Balance!F$4,Inyecciones!$B$2:$B$14185,Balance!$B157,Inyecciones!$C$2:$C$14185,Balance!F$5)</f>
        <v>42612.86792331106</v>
      </c>
      <c r="G157" s="13">
        <f>SUMIFS(Inyecciones!$E$2:$E$14185,Inyecciones!$A$2:$A$14185,Balance!G$4,Inyecciones!$B$2:$B$14185,Balance!$B157,Inyecciones!$C$2:$C$14185,Balance!G$5)</f>
        <v>19365.689301526079</v>
      </c>
      <c r="H157" s="13">
        <f>SUMIFS(Inyecciones!$E$2:$E$14185,Inyecciones!$A$2:$A$14185,Balance!H$4,Inyecciones!$B$2:$B$14185,Balance!$B157,Inyecciones!$C$2:$C$14185,Balance!H$5)</f>
        <v>16919.954881057361</v>
      </c>
      <c r="I157" s="13">
        <f>SUMIFS(Inyecciones!$E$2:$E$14185,Inyecciones!$A$2:$A$14185,Balance!I$4,Inyecciones!$B$2:$B$14185,Balance!$B157,Inyecciones!$C$2:$C$14185,Balance!I$5)</f>
        <v>20575.173322458049</v>
      </c>
      <c r="J157" s="13">
        <f>SUMIFS(Inyecciones!$E$2:$E$14185,Inyecciones!$A$2:$A$14185,Balance!J$4,Inyecciones!$B$2:$B$14185,Balance!$B157,Inyecciones!$C$2:$C$14185,Balance!J$5)</f>
        <v>26683.476266955829</v>
      </c>
      <c r="K157" s="13">
        <f>SUMIFS(Inyecciones!$E$2:$E$14185,Inyecciones!$A$2:$A$14185,Balance!K$4,Inyecciones!$B$2:$B$14185,Balance!$B157,Inyecciones!$C$2:$C$14185,Balance!K$5)</f>
        <v>23110.648921270091</v>
      </c>
      <c r="L157" s="13">
        <f>SUMIFS(Inyecciones!$E$2:$E$14185,Inyecciones!$A$2:$A$14185,Balance!L$4,Inyecciones!$B$2:$B$14185,Balance!$B157,Inyecciones!$C$2:$C$14185,Balance!L$5)</f>
        <v>5875.274293073513</v>
      </c>
      <c r="M157" s="13">
        <f>SUMIFS(Inyecciones!$E$2:$E$14185,Inyecciones!$A$2:$A$14185,Balance!M$4,Inyecciones!$B$2:$B$14185,Balance!$B157,Inyecciones!$C$2:$C$14185,Balance!M$5)</f>
        <v>996.8672035287118</v>
      </c>
      <c r="N157" s="14">
        <f>SUMIFS(Inyecciones!$E$2:$E$14185,Inyecciones!$A$2:$A$14185,Balance!N$4,Inyecciones!$B$2:$B$14185,Balance!$B157,Inyecciones!$C$2:$C$14185,Balance!N$5)</f>
        <v>5295.2975091235321</v>
      </c>
      <c r="O157" s="12">
        <f>SUMIFS(Inyecciones!$E$2:$E$14185,Inyecciones!$A$2:$A$14185,Balance!O$4,Inyecciones!$B$2:$B$14185,Balance!$B157,Inyecciones!$C$2:$C$14185,Balance!O$5)</f>
        <v>103668.1766803035</v>
      </c>
      <c r="P157" s="13">
        <f>SUMIFS(Inyecciones!$E$2:$E$14185,Inyecciones!$A$2:$A$14185,Balance!P$4,Inyecciones!$B$2:$B$14185,Balance!$B157,Inyecciones!$C$2:$C$14185,Balance!P$5)</f>
        <v>75012.365022022728</v>
      </c>
      <c r="Q157" s="13">
        <f>SUMIFS(Inyecciones!$E$2:$E$14185,Inyecciones!$A$2:$A$14185,Balance!Q$4,Inyecciones!$B$2:$B$14185,Balance!$B157,Inyecciones!$C$2:$C$14185,Balance!Q$5)</f>
        <v>74553.862524376556</v>
      </c>
      <c r="R157" s="13">
        <f>SUMIFS(Inyecciones!$E$2:$E$14185,Inyecciones!$A$2:$A$14185,Balance!R$4,Inyecciones!$B$2:$B$14185,Balance!$B157,Inyecciones!$C$2:$C$14185,Balance!R$5)</f>
        <v>45222.996957777294</v>
      </c>
      <c r="S157" s="13">
        <f>SUMIFS(Inyecciones!$E$2:$E$14185,Inyecciones!$A$2:$A$14185,Balance!S$4,Inyecciones!$B$2:$B$14185,Balance!$B157,Inyecciones!$C$2:$C$14185,Balance!S$5)</f>
        <v>18774.537580710159</v>
      </c>
      <c r="T157" s="13">
        <f>SUMIFS(Inyecciones!$E$2:$E$14185,Inyecciones!$A$2:$A$14185,Balance!T$4,Inyecciones!$B$2:$B$14185,Balance!$B157,Inyecciones!$C$2:$C$14185,Balance!T$5)</f>
        <v>17272.999125251161</v>
      </c>
      <c r="U157" s="13">
        <f>SUMIFS(Inyecciones!$E$2:$E$14185,Inyecciones!$A$2:$A$14185,Balance!U$4,Inyecciones!$B$2:$B$14185,Balance!$B157,Inyecciones!$C$2:$C$14185,Balance!U$5)</f>
        <v>22344.348455828949</v>
      </c>
      <c r="V157" s="13">
        <f>SUMIFS(Inyecciones!$E$2:$E$14185,Inyecciones!$A$2:$A$14185,Balance!V$4,Inyecciones!$B$2:$B$14185,Balance!$B157,Inyecciones!$C$2:$C$14185,Balance!V$5)</f>
        <v>26932.68197404992</v>
      </c>
      <c r="W157" s="13">
        <f>SUMIFS(Inyecciones!$E$2:$E$14185,Inyecciones!$A$2:$A$14185,Balance!W$4,Inyecciones!$B$2:$B$14185,Balance!$B157,Inyecciones!$C$2:$C$14185,Balance!W$5)</f>
        <v>23814.58395512811</v>
      </c>
      <c r="X157" s="13">
        <f>SUMIFS(Inyecciones!$E$2:$E$14185,Inyecciones!$A$2:$A$14185,Balance!X$4,Inyecciones!$B$2:$B$14185,Balance!$B157,Inyecciones!$C$2:$C$14185,Balance!X$5)</f>
        <v>9716.8367301467752</v>
      </c>
      <c r="Y157" s="13">
        <f>SUMIFS(Inyecciones!$E$2:$E$14185,Inyecciones!$A$2:$A$14185,Balance!Y$4,Inyecciones!$B$2:$B$14185,Balance!$B157,Inyecciones!$C$2:$C$14185,Balance!Y$5)</f>
        <v>11647.199358012371</v>
      </c>
      <c r="Z157" s="14">
        <f>SUMIFS(Inyecciones!$E$2:$E$14185,Inyecciones!$A$2:$A$14185,Balance!Z$4,Inyecciones!$B$2:$B$14185,Balance!$B157,Inyecciones!$C$2:$C$14185,Balance!Z$5)</f>
        <v>37702.105585922502</v>
      </c>
      <c r="AA157" s="12">
        <f>SUMIFS(Inyecciones!$E$2:$E$14185,Inyecciones!$A$2:$A$14185,Balance!AA$4,Inyecciones!$B$2:$B$14185,Balance!$B157,Inyecciones!$C$2:$C$14185,Balance!AA$5)</f>
        <v>103712.6538582049</v>
      </c>
      <c r="AB157" s="13">
        <f>SUMIFS(Inyecciones!$E$2:$E$14185,Inyecciones!$A$2:$A$14185,Balance!AB$4,Inyecciones!$B$2:$B$14185,Balance!$B157,Inyecciones!$C$2:$C$14185,Balance!AB$5)</f>
        <v>75154.922478401917</v>
      </c>
      <c r="AC157" s="13">
        <f>SUMIFS(Inyecciones!$E$2:$E$14185,Inyecciones!$A$2:$A$14185,Balance!AC$4,Inyecciones!$B$2:$B$14185,Balance!$B157,Inyecciones!$C$2:$C$14185,Balance!AC$5)</f>
        <v>74299.892690182009</v>
      </c>
      <c r="AD157" s="13">
        <f>SUMIFS(Inyecciones!$E$2:$E$14185,Inyecciones!$A$2:$A$14185,Balance!AD$4,Inyecciones!$B$2:$B$14185,Balance!$B157,Inyecciones!$C$2:$C$14185,Balance!AD$5)</f>
        <v>44952.322018233412</v>
      </c>
      <c r="AE157" s="13">
        <f>SUMIFS(Inyecciones!$E$2:$E$14185,Inyecciones!$A$2:$A$14185,Balance!AE$4,Inyecciones!$B$2:$B$14185,Balance!$B157,Inyecciones!$C$2:$C$14185,Balance!AE$5)</f>
        <v>19706.222223410979</v>
      </c>
      <c r="AF157" s="13">
        <f>SUMIFS(Inyecciones!$E$2:$E$14185,Inyecciones!$A$2:$A$14185,Balance!AF$4,Inyecciones!$B$2:$B$14185,Balance!$B157,Inyecciones!$C$2:$C$14185,Balance!AF$5)</f>
        <v>18981.590332139109</v>
      </c>
      <c r="AG157" s="13">
        <f>SUMIFS(Inyecciones!$E$2:$E$14185,Inyecciones!$A$2:$A$14185,Balance!AG$4,Inyecciones!$B$2:$B$14185,Balance!$B157,Inyecciones!$C$2:$C$14185,Balance!AG$5)</f>
        <v>24958.35372068677</v>
      </c>
      <c r="AH157" s="13">
        <f>SUMIFS(Inyecciones!$E$2:$E$14185,Inyecciones!$A$2:$A$14185,Balance!AH$4,Inyecciones!$B$2:$B$14185,Balance!$B157,Inyecciones!$C$2:$C$14185,Balance!AH$5)</f>
        <v>29930.554421558769</v>
      </c>
      <c r="AI157" s="13">
        <f>SUMIFS(Inyecciones!$E$2:$E$14185,Inyecciones!$A$2:$A$14185,Balance!AI$4,Inyecciones!$B$2:$B$14185,Balance!$B157,Inyecciones!$C$2:$C$14185,Balance!AI$5)</f>
        <v>26438.610021115379</v>
      </c>
      <c r="AJ157" s="13">
        <f>SUMIFS(Inyecciones!$E$2:$E$14185,Inyecciones!$A$2:$A$14185,Balance!AJ$4,Inyecciones!$B$2:$B$14185,Balance!$B157,Inyecciones!$C$2:$C$14185,Balance!AJ$5)</f>
        <v>23088.337294331192</v>
      </c>
      <c r="AK157" s="13">
        <f>SUMIFS(Inyecciones!$E$2:$E$14185,Inyecciones!$A$2:$A$14185,Balance!AK$4,Inyecciones!$B$2:$B$14185,Balance!$B157,Inyecciones!$C$2:$C$14185,Balance!AK$5)</f>
        <v>26506.401215974922</v>
      </c>
      <c r="AL157" s="14">
        <f>SUMIFS(Inyecciones!$E$2:$E$14185,Inyecciones!$A$2:$A$14185,Balance!AL$4,Inyecciones!$B$2:$B$14185,Balance!$B157,Inyecciones!$C$2:$C$14185,Balance!AL$5)</f>
        <v>67172.829735542822</v>
      </c>
      <c r="AM157" s="13"/>
      <c r="AN157" s="12">
        <f>SUMIFS('Retiro Mensual'!$E$2:$E$2629,'Retiro Mensual'!$A$2:$A$2629,AN$4,'Retiro Mensual'!$B$2:$B$2629,$B157,'Retiro Mensual'!$C$2:$C$2629,AN$5)</f>
        <v>0</v>
      </c>
      <c r="AO157" s="13">
        <f>SUMIFS('Retiro Mensual'!$E$2:$E$2629,'Retiro Mensual'!$A$2:$A$2629,AO$4,'Retiro Mensual'!$B$2:$B$2629,$B157,'Retiro Mensual'!$C$2:$C$2629,AO$5)</f>
        <v>0</v>
      </c>
      <c r="AP157" s="13">
        <f>SUMIFS('Retiro Mensual'!$E$2:$E$2629,'Retiro Mensual'!$A$2:$A$2629,AP$4,'Retiro Mensual'!$B$2:$B$2629,$B157,'Retiro Mensual'!$C$2:$C$2629,AP$5)</f>
        <v>0</v>
      </c>
      <c r="AQ157" s="13">
        <f>SUMIFS('Retiro Mensual'!$E$2:$E$2629,'Retiro Mensual'!$A$2:$A$2629,AQ$4,'Retiro Mensual'!$B$2:$B$2629,$B157,'Retiro Mensual'!$C$2:$C$2629,AQ$5)</f>
        <v>0</v>
      </c>
      <c r="AR157" s="13">
        <f>SUMIFS('Retiro Mensual'!$E$2:$E$2629,'Retiro Mensual'!$A$2:$A$2629,AR$4,'Retiro Mensual'!$B$2:$B$2629,$B157,'Retiro Mensual'!$C$2:$C$2629,AR$5)</f>
        <v>0</v>
      </c>
      <c r="AS157" s="13">
        <f>SUMIFS('Retiro Mensual'!$E$2:$E$2629,'Retiro Mensual'!$A$2:$A$2629,AS$4,'Retiro Mensual'!$B$2:$B$2629,$B157,'Retiro Mensual'!$C$2:$C$2629,AS$5)</f>
        <v>0</v>
      </c>
      <c r="AT157" s="13">
        <f>SUMIFS('Retiro Mensual'!$E$2:$E$2629,'Retiro Mensual'!$A$2:$A$2629,AT$4,'Retiro Mensual'!$B$2:$B$2629,$B157,'Retiro Mensual'!$C$2:$C$2629,AT$5)</f>
        <v>0</v>
      </c>
      <c r="AU157" s="13">
        <f>SUMIFS('Retiro Mensual'!$E$2:$E$2629,'Retiro Mensual'!$A$2:$A$2629,AU$4,'Retiro Mensual'!$B$2:$B$2629,$B157,'Retiro Mensual'!$C$2:$C$2629,AU$5)</f>
        <v>0</v>
      </c>
      <c r="AV157" s="13">
        <f>SUMIFS('Retiro Mensual'!$E$2:$E$2629,'Retiro Mensual'!$A$2:$A$2629,AV$4,'Retiro Mensual'!$B$2:$B$2629,$B157,'Retiro Mensual'!$C$2:$C$2629,AV$5)</f>
        <v>0</v>
      </c>
      <c r="AW157" s="13">
        <f>SUMIFS('Retiro Mensual'!$E$2:$E$2629,'Retiro Mensual'!$A$2:$A$2629,AW$4,'Retiro Mensual'!$B$2:$B$2629,$B157,'Retiro Mensual'!$C$2:$C$2629,AW$5)</f>
        <v>0</v>
      </c>
      <c r="AX157" s="13">
        <f>SUMIFS('Retiro Mensual'!$E$2:$E$2629,'Retiro Mensual'!$A$2:$A$2629,AX$4,'Retiro Mensual'!$B$2:$B$2629,$B157,'Retiro Mensual'!$C$2:$C$2629,AX$5)</f>
        <v>0</v>
      </c>
      <c r="AY157" s="14">
        <f>SUMIFS('Retiro Mensual'!$E$2:$E$2629,'Retiro Mensual'!$A$2:$A$2629,AY$4,'Retiro Mensual'!$B$2:$B$2629,$B157,'Retiro Mensual'!$C$2:$C$2629,AY$5)</f>
        <v>0</v>
      </c>
      <c r="AZ157" s="12">
        <f>SUMIFS('Retiro Mensual'!$E$2:$E$2629,'Retiro Mensual'!$A$2:$A$2629,AZ$4,'Retiro Mensual'!$B$2:$B$2629,$B157,'Retiro Mensual'!$C$2:$C$2629,AZ$5)</f>
        <v>0</v>
      </c>
      <c r="BA157" s="13">
        <f>SUMIFS('Retiro Mensual'!$E$2:$E$2629,'Retiro Mensual'!$A$2:$A$2629,BA$4,'Retiro Mensual'!$B$2:$B$2629,$B157,'Retiro Mensual'!$C$2:$C$2629,BA$5)</f>
        <v>0</v>
      </c>
      <c r="BB157" s="13">
        <f>SUMIFS('Retiro Mensual'!$E$2:$E$2629,'Retiro Mensual'!$A$2:$A$2629,BB$4,'Retiro Mensual'!$B$2:$B$2629,$B157,'Retiro Mensual'!$C$2:$C$2629,BB$5)</f>
        <v>0</v>
      </c>
      <c r="BC157" s="13">
        <f>SUMIFS('Retiro Mensual'!$E$2:$E$2629,'Retiro Mensual'!$A$2:$A$2629,BC$4,'Retiro Mensual'!$B$2:$B$2629,$B157,'Retiro Mensual'!$C$2:$C$2629,BC$5)</f>
        <v>0</v>
      </c>
      <c r="BD157" s="13">
        <f>SUMIFS('Retiro Mensual'!$E$2:$E$2629,'Retiro Mensual'!$A$2:$A$2629,BD$4,'Retiro Mensual'!$B$2:$B$2629,$B157,'Retiro Mensual'!$C$2:$C$2629,BD$5)</f>
        <v>0</v>
      </c>
      <c r="BE157" s="13">
        <f>SUMIFS('Retiro Mensual'!$E$2:$E$2629,'Retiro Mensual'!$A$2:$A$2629,BE$4,'Retiro Mensual'!$B$2:$B$2629,$B157,'Retiro Mensual'!$C$2:$C$2629,BE$5)</f>
        <v>0</v>
      </c>
      <c r="BF157" s="13">
        <f>SUMIFS('Retiro Mensual'!$E$2:$E$2629,'Retiro Mensual'!$A$2:$A$2629,BF$4,'Retiro Mensual'!$B$2:$B$2629,$B157,'Retiro Mensual'!$C$2:$C$2629,BF$5)</f>
        <v>0</v>
      </c>
      <c r="BG157" s="13">
        <f>SUMIFS('Retiro Mensual'!$E$2:$E$2629,'Retiro Mensual'!$A$2:$A$2629,BG$4,'Retiro Mensual'!$B$2:$B$2629,$B157,'Retiro Mensual'!$C$2:$C$2629,BG$5)</f>
        <v>0</v>
      </c>
      <c r="BH157" s="13">
        <f>SUMIFS('Retiro Mensual'!$E$2:$E$2629,'Retiro Mensual'!$A$2:$A$2629,BH$4,'Retiro Mensual'!$B$2:$B$2629,$B157,'Retiro Mensual'!$C$2:$C$2629,BH$5)</f>
        <v>0</v>
      </c>
      <c r="BI157" s="13">
        <f>SUMIFS('Retiro Mensual'!$E$2:$E$2629,'Retiro Mensual'!$A$2:$A$2629,BI$4,'Retiro Mensual'!$B$2:$B$2629,$B157,'Retiro Mensual'!$C$2:$C$2629,BI$5)</f>
        <v>0</v>
      </c>
      <c r="BJ157" s="13">
        <f>SUMIFS('Retiro Mensual'!$E$2:$E$2629,'Retiro Mensual'!$A$2:$A$2629,BJ$4,'Retiro Mensual'!$B$2:$B$2629,$B157,'Retiro Mensual'!$C$2:$C$2629,BJ$5)</f>
        <v>0</v>
      </c>
      <c r="BK157" s="14">
        <f>SUMIFS('Retiro Mensual'!$E$2:$E$2629,'Retiro Mensual'!$A$2:$A$2629,BK$4,'Retiro Mensual'!$B$2:$B$2629,$B157,'Retiro Mensual'!$C$2:$C$2629,BK$5)</f>
        <v>0</v>
      </c>
      <c r="BL157" s="12">
        <f>SUMIFS('Retiro Mensual'!$E$2:$E$2629,'Retiro Mensual'!$A$2:$A$2629,BL$4,'Retiro Mensual'!$B$2:$B$2629,$B157,'Retiro Mensual'!$C$2:$C$2629,BL$5)</f>
        <v>0</v>
      </c>
      <c r="BM157" s="13">
        <f>SUMIFS('Retiro Mensual'!$E$2:$E$2629,'Retiro Mensual'!$A$2:$A$2629,BM$4,'Retiro Mensual'!$B$2:$B$2629,$B157,'Retiro Mensual'!$C$2:$C$2629,BM$5)</f>
        <v>0</v>
      </c>
      <c r="BN157" s="13">
        <f>SUMIFS('Retiro Mensual'!$E$2:$E$2629,'Retiro Mensual'!$A$2:$A$2629,BN$4,'Retiro Mensual'!$B$2:$B$2629,$B157,'Retiro Mensual'!$C$2:$C$2629,BN$5)</f>
        <v>0</v>
      </c>
      <c r="BO157" s="13">
        <f>SUMIFS('Retiro Mensual'!$E$2:$E$2629,'Retiro Mensual'!$A$2:$A$2629,BO$4,'Retiro Mensual'!$B$2:$B$2629,$B157,'Retiro Mensual'!$C$2:$C$2629,BO$5)</f>
        <v>0</v>
      </c>
      <c r="BP157" s="13">
        <f>SUMIFS('Retiro Mensual'!$E$2:$E$2629,'Retiro Mensual'!$A$2:$A$2629,BP$4,'Retiro Mensual'!$B$2:$B$2629,$B157,'Retiro Mensual'!$C$2:$C$2629,BP$5)</f>
        <v>0</v>
      </c>
      <c r="BQ157" s="13">
        <f>SUMIFS('Retiro Mensual'!$E$2:$E$2629,'Retiro Mensual'!$A$2:$A$2629,BQ$4,'Retiro Mensual'!$B$2:$B$2629,$B157,'Retiro Mensual'!$C$2:$C$2629,BQ$5)</f>
        <v>0</v>
      </c>
      <c r="BR157" s="13">
        <f>SUMIFS('Retiro Mensual'!$E$2:$E$2629,'Retiro Mensual'!$A$2:$A$2629,BR$4,'Retiro Mensual'!$B$2:$B$2629,$B157,'Retiro Mensual'!$C$2:$C$2629,BR$5)</f>
        <v>0</v>
      </c>
      <c r="BS157" s="13">
        <f>SUMIFS('Retiro Mensual'!$E$2:$E$2629,'Retiro Mensual'!$A$2:$A$2629,BS$4,'Retiro Mensual'!$B$2:$B$2629,$B157,'Retiro Mensual'!$C$2:$C$2629,BS$5)</f>
        <v>0</v>
      </c>
      <c r="BT157" s="13">
        <f>SUMIFS('Retiro Mensual'!$E$2:$E$2629,'Retiro Mensual'!$A$2:$A$2629,BT$4,'Retiro Mensual'!$B$2:$B$2629,$B157,'Retiro Mensual'!$C$2:$C$2629,BT$5)</f>
        <v>0</v>
      </c>
      <c r="BU157" s="13">
        <f>SUMIFS('Retiro Mensual'!$E$2:$E$2629,'Retiro Mensual'!$A$2:$A$2629,BU$4,'Retiro Mensual'!$B$2:$B$2629,$B157,'Retiro Mensual'!$C$2:$C$2629,BU$5)</f>
        <v>0</v>
      </c>
      <c r="BV157" s="13">
        <f>SUMIFS('Retiro Mensual'!$E$2:$E$2629,'Retiro Mensual'!$A$2:$A$2629,BV$4,'Retiro Mensual'!$B$2:$B$2629,$B157,'Retiro Mensual'!$C$2:$C$2629,BV$5)</f>
        <v>0</v>
      </c>
      <c r="BW157" s="14">
        <f>SUMIFS('Retiro Mensual'!$E$2:$E$2629,'Retiro Mensual'!$A$2:$A$2629,BW$4,'Retiro Mensual'!$B$2:$B$2629,$B157,'Retiro Mensual'!$C$2:$C$2629,BW$5)</f>
        <v>0</v>
      </c>
      <c r="BX157" s="13"/>
      <c r="BY157" s="12">
        <f>SUMIFS('Compra Ventas'!$E$2:$E$2700,'Compra Ventas'!$A$2:$A$2700,BY$4,'Compra Ventas'!$B$2:$B$2700,$B157,'Compra Ventas'!$C$2:$C$2700,BY$5)</f>
        <v>0</v>
      </c>
      <c r="BZ157" s="13">
        <f>SUMIFS('Compra Ventas'!$E$2:$E$2700,'Compra Ventas'!$A$2:$A$2700,BZ$4,'Compra Ventas'!$B$2:$B$2700,$B157,'Compra Ventas'!$C$2:$C$2700,BZ$5)</f>
        <v>0</v>
      </c>
      <c r="CA157" s="13">
        <f>SUMIFS('Compra Ventas'!$E$2:$E$2700,'Compra Ventas'!$A$2:$A$2700,CA$4,'Compra Ventas'!$B$2:$B$2700,$B157,'Compra Ventas'!$C$2:$C$2700,CA$5)</f>
        <v>0</v>
      </c>
      <c r="CB157" s="13">
        <f>SUMIFS('Compra Ventas'!$E$2:$E$2700,'Compra Ventas'!$A$2:$A$2700,CB$4,'Compra Ventas'!$B$2:$B$2700,$B157,'Compra Ventas'!$C$2:$C$2700,CB$5)</f>
        <v>0</v>
      </c>
      <c r="CC157" s="13">
        <f>SUMIFS('Compra Ventas'!$E$2:$E$2700,'Compra Ventas'!$A$2:$A$2700,CC$4,'Compra Ventas'!$B$2:$B$2700,$B157,'Compra Ventas'!$C$2:$C$2700,CC$5)</f>
        <v>0</v>
      </c>
      <c r="CD157" s="13">
        <f>SUMIFS('Compra Ventas'!$E$2:$E$2700,'Compra Ventas'!$A$2:$A$2700,CD$4,'Compra Ventas'!$B$2:$B$2700,$B157,'Compra Ventas'!$C$2:$C$2700,CD$5)</f>
        <v>0</v>
      </c>
      <c r="CE157" s="13">
        <f>SUMIFS('Compra Ventas'!$E$2:$E$2700,'Compra Ventas'!$A$2:$A$2700,CE$4,'Compra Ventas'!$B$2:$B$2700,$B157,'Compra Ventas'!$C$2:$C$2700,CE$5)</f>
        <v>0</v>
      </c>
      <c r="CF157" s="13">
        <f>SUMIFS('Compra Ventas'!$E$2:$E$2700,'Compra Ventas'!$A$2:$A$2700,CF$4,'Compra Ventas'!$B$2:$B$2700,$B157,'Compra Ventas'!$C$2:$C$2700,CF$5)</f>
        <v>0</v>
      </c>
      <c r="CG157" s="13">
        <f>SUMIFS('Compra Ventas'!$E$2:$E$2700,'Compra Ventas'!$A$2:$A$2700,CG$4,'Compra Ventas'!$B$2:$B$2700,$B157,'Compra Ventas'!$C$2:$C$2700,CG$5)</f>
        <v>0</v>
      </c>
      <c r="CH157" s="13">
        <f>SUMIFS('Compra Ventas'!$E$2:$E$2700,'Compra Ventas'!$A$2:$A$2700,CH$4,'Compra Ventas'!$B$2:$B$2700,$B157,'Compra Ventas'!$C$2:$C$2700,CH$5)</f>
        <v>0</v>
      </c>
      <c r="CI157" s="13">
        <f>SUMIFS('Compra Ventas'!$E$2:$E$2700,'Compra Ventas'!$A$2:$A$2700,CI$4,'Compra Ventas'!$B$2:$B$2700,$B157,'Compra Ventas'!$C$2:$C$2700,CI$5)</f>
        <v>0</v>
      </c>
      <c r="CJ157" s="14">
        <f>SUMIFS('Compra Ventas'!$E$2:$E$2700,'Compra Ventas'!$A$2:$A$2700,CJ$4,'Compra Ventas'!$B$2:$B$2700,$B157,'Compra Ventas'!$C$2:$C$2700,CJ$5)</f>
        <v>0</v>
      </c>
      <c r="CK157" s="12">
        <f>SUMIFS('Compra Ventas'!$E$2:$E$2700,'Compra Ventas'!$A$2:$A$2700,CK$4,'Compra Ventas'!$B$2:$B$2700,$B157,'Compra Ventas'!$C$2:$C$2700,CK$5)</f>
        <v>0</v>
      </c>
      <c r="CL157" s="13">
        <f>SUMIFS('Compra Ventas'!$E$2:$E$2700,'Compra Ventas'!$A$2:$A$2700,CL$4,'Compra Ventas'!$B$2:$B$2700,$B157,'Compra Ventas'!$C$2:$C$2700,CL$5)</f>
        <v>0</v>
      </c>
      <c r="CM157" s="13">
        <f>SUMIFS('Compra Ventas'!$E$2:$E$2700,'Compra Ventas'!$A$2:$A$2700,CM$4,'Compra Ventas'!$B$2:$B$2700,$B157,'Compra Ventas'!$C$2:$C$2700,CM$5)</f>
        <v>0</v>
      </c>
      <c r="CN157" s="13">
        <f>SUMIFS('Compra Ventas'!$E$2:$E$2700,'Compra Ventas'!$A$2:$A$2700,CN$4,'Compra Ventas'!$B$2:$B$2700,$B157,'Compra Ventas'!$C$2:$C$2700,CN$5)</f>
        <v>0</v>
      </c>
      <c r="CO157" s="13">
        <f>SUMIFS('Compra Ventas'!$E$2:$E$2700,'Compra Ventas'!$A$2:$A$2700,CO$4,'Compra Ventas'!$B$2:$B$2700,$B157,'Compra Ventas'!$C$2:$C$2700,CO$5)</f>
        <v>0</v>
      </c>
      <c r="CP157" s="13">
        <f>SUMIFS('Compra Ventas'!$E$2:$E$2700,'Compra Ventas'!$A$2:$A$2700,CP$4,'Compra Ventas'!$B$2:$B$2700,$B157,'Compra Ventas'!$C$2:$C$2700,CP$5)</f>
        <v>0</v>
      </c>
      <c r="CQ157" s="13">
        <f>SUMIFS('Compra Ventas'!$E$2:$E$2700,'Compra Ventas'!$A$2:$A$2700,CQ$4,'Compra Ventas'!$B$2:$B$2700,$B157,'Compra Ventas'!$C$2:$C$2700,CQ$5)</f>
        <v>0</v>
      </c>
      <c r="CR157" s="13">
        <f>SUMIFS('Compra Ventas'!$E$2:$E$2700,'Compra Ventas'!$A$2:$A$2700,CR$4,'Compra Ventas'!$B$2:$B$2700,$B157,'Compra Ventas'!$C$2:$C$2700,CR$5)</f>
        <v>0</v>
      </c>
      <c r="CS157" s="13">
        <f>SUMIFS('Compra Ventas'!$E$2:$E$2700,'Compra Ventas'!$A$2:$A$2700,CS$4,'Compra Ventas'!$B$2:$B$2700,$B157,'Compra Ventas'!$C$2:$C$2700,CS$5)</f>
        <v>0</v>
      </c>
      <c r="CT157" s="13">
        <f>SUMIFS('Compra Ventas'!$E$2:$E$2700,'Compra Ventas'!$A$2:$A$2700,CT$4,'Compra Ventas'!$B$2:$B$2700,$B157,'Compra Ventas'!$C$2:$C$2700,CT$5)</f>
        <v>0</v>
      </c>
      <c r="CU157" s="13">
        <f>SUMIFS('Compra Ventas'!$E$2:$E$2700,'Compra Ventas'!$A$2:$A$2700,CU$4,'Compra Ventas'!$B$2:$B$2700,$B157,'Compra Ventas'!$C$2:$C$2700,CU$5)</f>
        <v>0</v>
      </c>
      <c r="CV157" s="14">
        <f>SUMIFS('Compra Ventas'!$E$2:$E$2700,'Compra Ventas'!$A$2:$A$2700,CV$4,'Compra Ventas'!$B$2:$B$2700,$B157,'Compra Ventas'!$C$2:$C$2700,CV$5)</f>
        <v>0</v>
      </c>
      <c r="CW157" s="12">
        <f>SUMIFS('Compra Ventas'!$E$2:$E$2700,'Compra Ventas'!$A$2:$A$2700,CW$4,'Compra Ventas'!$B$2:$B$2700,$B157,'Compra Ventas'!$C$2:$C$2700,CW$5)</f>
        <v>0</v>
      </c>
      <c r="CX157" s="13">
        <f>SUMIFS('Compra Ventas'!$E$2:$E$2700,'Compra Ventas'!$A$2:$A$2700,CX$4,'Compra Ventas'!$B$2:$B$2700,$B157,'Compra Ventas'!$C$2:$C$2700,CX$5)</f>
        <v>0</v>
      </c>
      <c r="CY157" s="13">
        <f>SUMIFS('Compra Ventas'!$E$2:$E$2700,'Compra Ventas'!$A$2:$A$2700,CY$4,'Compra Ventas'!$B$2:$B$2700,$B157,'Compra Ventas'!$C$2:$C$2700,CY$5)</f>
        <v>0</v>
      </c>
      <c r="CZ157" s="13">
        <f>SUMIFS('Compra Ventas'!$E$2:$E$2700,'Compra Ventas'!$A$2:$A$2700,CZ$4,'Compra Ventas'!$B$2:$B$2700,$B157,'Compra Ventas'!$C$2:$C$2700,CZ$5)</f>
        <v>0</v>
      </c>
      <c r="DA157" s="13">
        <f>SUMIFS('Compra Ventas'!$E$2:$E$2700,'Compra Ventas'!$A$2:$A$2700,DA$4,'Compra Ventas'!$B$2:$B$2700,$B157,'Compra Ventas'!$C$2:$C$2700,DA$5)</f>
        <v>0</v>
      </c>
      <c r="DB157" s="13">
        <f>SUMIFS('Compra Ventas'!$E$2:$E$2700,'Compra Ventas'!$A$2:$A$2700,DB$4,'Compra Ventas'!$B$2:$B$2700,$B157,'Compra Ventas'!$C$2:$C$2700,DB$5)</f>
        <v>0</v>
      </c>
      <c r="DC157" s="13">
        <f>SUMIFS('Compra Ventas'!$E$2:$E$2700,'Compra Ventas'!$A$2:$A$2700,DC$4,'Compra Ventas'!$B$2:$B$2700,$B157,'Compra Ventas'!$C$2:$C$2700,DC$5)</f>
        <v>0</v>
      </c>
      <c r="DD157" s="13">
        <f>SUMIFS('Compra Ventas'!$E$2:$E$2700,'Compra Ventas'!$A$2:$A$2700,DD$4,'Compra Ventas'!$B$2:$B$2700,$B157,'Compra Ventas'!$C$2:$C$2700,DD$5)</f>
        <v>0</v>
      </c>
      <c r="DE157" s="13">
        <f>SUMIFS('Compra Ventas'!$E$2:$E$2700,'Compra Ventas'!$A$2:$A$2700,DE$4,'Compra Ventas'!$B$2:$B$2700,$B157,'Compra Ventas'!$C$2:$C$2700,DE$5)</f>
        <v>0</v>
      </c>
      <c r="DF157" s="13">
        <f>SUMIFS('Compra Ventas'!$E$2:$E$2700,'Compra Ventas'!$A$2:$A$2700,DF$4,'Compra Ventas'!$B$2:$B$2700,$B157,'Compra Ventas'!$C$2:$C$2700,DF$5)</f>
        <v>0</v>
      </c>
      <c r="DG157" s="13">
        <f>SUMIFS('Compra Ventas'!$E$2:$E$2700,'Compra Ventas'!$A$2:$A$2700,DG$4,'Compra Ventas'!$B$2:$B$2700,$B157,'Compra Ventas'!$C$2:$C$2700,DG$5)</f>
        <v>0</v>
      </c>
      <c r="DH157" s="14">
        <f>SUMIFS('Compra Ventas'!$E$2:$E$2700,'Compra Ventas'!$A$2:$A$2700,DH$4,'Compra Ventas'!$B$2:$B$2700,$B157,'Compra Ventas'!$C$2:$C$2700,DH$5)</f>
        <v>0</v>
      </c>
      <c r="DI157" s="84"/>
      <c r="DJ157" s="98">
        <f>SUMIFS('Ajuste Ciclado'!D$5:D$47,'Ajuste Ciclado'!$C$5:$C$47,Balance!DJ$4,'Ajuste Ciclado'!$B$5:$B$47,Balance!$B157)</f>
        <v>0</v>
      </c>
      <c r="DK157" s="99">
        <f>SUMIFS('Ajuste Ciclado'!E$5:E$47,'Ajuste Ciclado'!$C$5:$C$47,Balance!DK$4,'Ajuste Ciclado'!$B$5:$B$47,Balance!$B157)</f>
        <v>0</v>
      </c>
      <c r="DL157" s="99">
        <f>SUMIFS('Ajuste Ciclado'!F$5:F$47,'Ajuste Ciclado'!$C$5:$C$47,Balance!DL$4,'Ajuste Ciclado'!$B$5:$B$47,Balance!$B157)</f>
        <v>0</v>
      </c>
      <c r="DM157" s="99">
        <f>SUMIFS('Ajuste Ciclado'!G$5:G$47,'Ajuste Ciclado'!$C$5:$C$47,Balance!DM$4,'Ajuste Ciclado'!$B$5:$B$47,Balance!$B157)</f>
        <v>0</v>
      </c>
      <c r="DN157" s="99">
        <f>SUMIFS('Ajuste Ciclado'!H$5:H$47,'Ajuste Ciclado'!$C$5:$C$47,Balance!DN$4,'Ajuste Ciclado'!$B$5:$B$47,Balance!$B157)</f>
        <v>0</v>
      </c>
      <c r="DO157" s="99">
        <f>SUMIFS('Ajuste Ciclado'!I$5:I$47,'Ajuste Ciclado'!$C$5:$C$47,Balance!DO$4,'Ajuste Ciclado'!$B$5:$B$47,Balance!$B157)</f>
        <v>0</v>
      </c>
      <c r="DP157" s="99">
        <f>SUMIFS('Ajuste Ciclado'!J$5:J$47,'Ajuste Ciclado'!$C$5:$C$47,Balance!DP$4,'Ajuste Ciclado'!$B$5:$B$47,Balance!$B157)</f>
        <v>0</v>
      </c>
      <c r="DQ157" s="99">
        <f>SUMIFS('Ajuste Ciclado'!K$5:K$47,'Ajuste Ciclado'!$C$5:$C$47,Balance!DQ$4,'Ajuste Ciclado'!$B$5:$B$47,Balance!$B157)</f>
        <v>0</v>
      </c>
      <c r="DR157" s="99">
        <f>SUMIFS('Ajuste Ciclado'!L$5:L$47,'Ajuste Ciclado'!$C$5:$C$47,Balance!DR$4,'Ajuste Ciclado'!$B$5:$B$47,Balance!$B157)</f>
        <v>0</v>
      </c>
      <c r="DS157" s="99">
        <f>SUMIFS('Ajuste Ciclado'!M$5:M$47,'Ajuste Ciclado'!$C$5:$C$47,Balance!DS$4,'Ajuste Ciclado'!$B$5:$B$47,Balance!$B157)</f>
        <v>0</v>
      </c>
      <c r="DT157" s="99">
        <f>SUMIFS('Ajuste Ciclado'!N$5:N$47,'Ajuste Ciclado'!$C$5:$C$47,Balance!DT$4,'Ajuste Ciclado'!$B$5:$B$47,Balance!$B157)</f>
        <v>0</v>
      </c>
      <c r="DU157" s="100">
        <f>SUMIFS('Ajuste Ciclado'!O$5:O$47,'Ajuste Ciclado'!$C$5:$C$47,Balance!DU$4,'Ajuste Ciclado'!$B$5:$B$47,Balance!$B157)</f>
        <v>0</v>
      </c>
      <c r="DV157" s="98">
        <f>SUMIFS('Ajuste Ciclado'!D$5:D$47,'Ajuste Ciclado'!$C$5:$C$47,Balance!DV$4,'Ajuste Ciclado'!$B$5:$B$47,Balance!$B157)</f>
        <v>0</v>
      </c>
      <c r="DW157" s="99">
        <f>SUMIFS('Ajuste Ciclado'!E$5:E$47,'Ajuste Ciclado'!$C$5:$C$47,Balance!DW$4,'Ajuste Ciclado'!$B$5:$B$47,Balance!$B157)</f>
        <v>0</v>
      </c>
      <c r="DX157" s="99">
        <f>SUMIFS('Ajuste Ciclado'!F$5:F$47,'Ajuste Ciclado'!$C$5:$C$47,Balance!DX$4,'Ajuste Ciclado'!$B$5:$B$47,Balance!$B157)</f>
        <v>0</v>
      </c>
      <c r="DY157" s="99">
        <f>SUMIFS('Ajuste Ciclado'!G$5:G$47,'Ajuste Ciclado'!$C$5:$C$47,Balance!DY$4,'Ajuste Ciclado'!$B$5:$B$47,Balance!$B157)</f>
        <v>0</v>
      </c>
      <c r="DZ157" s="99">
        <f>SUMIFS('Ajuste Ciclado'!H$5:H$47,'Ajuste Ciclado'!$C$5:$C$47,Balance!DZ$4,'Ajuste Ciclado'!$B$5:$B$47,Balance!$B157)</f>
        <v>0</v>
      </c>
      <c r="EA157" s="99">
        <f>SUMIFS('Ajuste Ciclado'!I$5:I$47,'Ajuste Ciclado'!$C$5:$C$47,Balance!EA$4,'Ajuste Ciclado'!$B$5:$B$47,Balance!$B157)</f>
        <v>0</v>
      </c>
      <c r="EB157" s="99">
        <f>SUMIFS('Ajuste Ciclado'!J$5:J$47,'Ajuste Ciclado'!$C$5:$C$47,Balance!EB$4,'Ajuste Ciclado'!$B$5:$B$47,Balance!$B157)</f>
        <v>0</v>
      </c>
      <c r="EC157" s="99">
        <f>SUMIFS('Ajuste Ciclado'!K$5:K$47,'Ajuste Ciclado'!$C$5:$C$47,Balance!EC$4,'Ajuste Ciclado'!$B$5:$B$47,Balance!$B157)</f>
        <v>0</v>
      </c>
      <c r="ED157" s="99">
        <f>SUMIFS('Ajuste Ciclado'!L$5:L$47,'Ajuste Ciclado'!$C$5:$C$47,Balance!ED$4,'Ajuste Ciclado'!$B$5:$B$47,Balance!$B157)</f>
        <v>0</v>
      </c>
      <c r="EE157" s="99">
        <f>SUMIFS('Ajuste Ciclado'!M$5:M$47,'Ajuste Ciclado'!$C$5:$C$47,Balance!EE$4,'Ajuste Ciclado'!$B$5:$B$47,Balance!$B157)</f>
        <v>0</v>
      </c>
      <c r="EF157" s="99">
        <f>SUMIFS('Ajuste Ciclado'!N$5:N$47,'Ajuste Ciclado'!$C$5:$C$47,Balance!EF$4,'Ajuste Ciclado'!$B$5:$B$47,Balance!$B157)</f>
        <v>0</v>
      </c>
      <c r="EG157" s="100">
        <f>SUMIFS('Ajuste Ciclado'!O$5:O$47,'Ajuste Ciclado'!$C$5:$C$47,Balance!EG$4,'Ajuste Ciclado'!$B$5:$B$47,Balance!$B157)</f>
        <v>0</v>
      </c>
      <c r="EH157" s="98">
        <f>SUMIFS('Ajuste Ciclado'!D$5:D$47,'Ajuste Ciclado'!$C$5:$C$47,Balance!EH$4,'Ajuste Ciclado'!$B$5:$B$47,Balance!$B157)</f>
        <v>0</v>
      </c>
      <c r="EI157" s="99">
        <f>SUMIFS('Ajuste Ciclado'!E$5:E$47,'Ajuste Ciclado'!$C$5:$C$47,Balance!EI$4,'Ajuste Ciclado'!$B$5:$B$47,Balance!$B157)</f>
        <v>0</v>
      </c>
      <c r="EJ157" s="99">
        <f>SUMIFS('Ajuste Ciclado'!F$5:F$47,'Ajuste Ciclado'!$C$5:$C$47,Balance!EJ$4,'Ajuste Ciclado'!$B$5:$B$47,Balance!$B157)</f>
        <v>0</v>
      </c>
      <c r="EK157" s="99">
        <f>SUMIFS('Ajuste Ciclado'!G$5:G$47,'Ajuste Ciclado'!$C$5:$C$47,Balance!EK$4,'Ajuste Ciclado'!$B$5:$B$47,Balance!$B157)</f>
        <v>0</v>
      </c>
      <c r="EL157" s="99">
        <f>SUMIFS('Ajuste Ciclado'!H$5:H$47,'Ajuste Ciclado'!$C$5:$C$47,Balance!EL$4,'Ajuste Ciclado'!$B$5:$B$47,Balance!$B157)</f>
        <v>0</v>
      </c>
      <c r="EM157" s="99">
        <f>SUMIFS('Ajuste Ciclado'!I$5:I$47,'Ajuste Ciclado'!$C$5:$C$47,Balance!EM$4,'Ajuste Ciclado'!$B$5:$B$47,Balance!$B157)</f>
        <v>0</v>
      </c>
      <c r="EN157" s="99">
        <f>SUMIFS('Ajuste Ciclado'!J$5:J$47,'Ajuste Ciclado'!$C$5:$C$47,Balance!EN$4,'Ajuste Ciclado'!$B$5:$B$47,Balance!$B157)</f>
        <v>0</v>
      </c>
      <c r="EO157" s="99">
        <f>SUMIFS('Ajuste Ciclado'!K$5:K$47,'Ajuste Ciclado'!$C$5:$C$47,Balance!EO$4,'Ajuste Ciclado'!$B$5:$B$47,Balance!$B157)</f>
        <v>0</v>
      </c>
      <c r="EP157" s="99">
        <f>SUMIFS('Ajuste Ciclado'!L$5:L$47,'Ajuste Ciclado'!$C$5:$C$47,Balance!EP$4,'Ajuste Ciclado'!$B$5:$B$47,Balance!$B157)</f>
        <v>0</v>
      </c>
      <c r="EQ157" s="99">
        <f>SUMIFS('Ajuste Ciclado'!M$5:M$47,'Ajuste Ciclado'!$C$5:$C$47,Balance!EQ$4,'Ajuste Ciclado'!$B$5:$B$47,Balance!$B157)</f>
        <v>0</v>
      </c>
      <c r="ER157" s="99">
        <f>SUMIFS('Ajuste Ciclado'!N$5:N$47,'Ajuste Ciclado'!$C$5:$C$47,Balance!ER$4,'Ajuste Ciclado'!$B$5:$B$47,Balance!$B157)</f>
        <v>0</v>
      </c>
      <c r="ES157" s="100">
        <f>SUMIFS('Ajuste Ciclado'!O$5:O$47,'Ajuste Ciclado'!$C$5:$C$47,Balance!ES$4,'Ajuste Ciclado'!$B$5:$B$47,Balance!$B157)</f>
        <v>0</v>
      </c>
      <c r="ET157" s="84"/>
      <c r="EU157" s="12">
        <f t="shared" si="279"/>
        <v>103384.50483879101</v>
      </c>
      <c r="EV157" s="13">
        <f t="shared" si="244"/>
        <v>74002.021166342776</v>
      </c>
      <c r="EW157" s="13">
        <f t="shared" si="245"/>
        <v>73813.320544725924</v>
      </c>
      <c r="EX157" s="13">
        <f t="shared" si="246"/>
        <v>42612.86792331106</v>
      </c>
      <c r="EY157" s="13">
        <f t="shared" si="247"/>
        <v>19365.689301526079</v>
      </c>
      <c r="EZ157" s="13">
        <f t="shared" si="248"/>
        <v>16919.954881057361</v>
      </c>
      <c r="FA157" s="13">
        <f t="shared" si="249"/>
        <v>20575.173322458049</v>
      </c>
      <c r="FB157" s="13">
        <f t="shared" si="250"/>
        <v>26683.476266955829</v>
      </c>
      <c r="FC157" s="13">
        <f t="shared" si="251"/>
        <v>23110.648921270091</v>
      </c>
      <c r="FD157" s="13">
        <f t="shared" si="252"/>
        <v>5875.274293073513</v>
      </c>
      <c r="FE157" s="13">
        <f t="shared" si="253"/>
        <v>996.8672035287118</v>
      </c>
      <c r="FF157" s="14">
        <f t="shared" si="254"/>
        <v>5295.2975091235321</v>
      </c>
      <c r="FG157" s="12">
        <f t="shared" si="255"/>
        <v>103668.1766803035</v>
      </c>
      <c r="FH157" s="13">
        <f t="shared" si="256"/>
        <v>75012.365022022728</v>
      </c>
      <c r="FI157" s="13">
        <f t="shared" si="257"/>
        <v>74553.862524376556</v>
      </c>
      <c r="FJ157" s="13">
        <f t="shared" si="258"/>
        <v>45222.996957777294</v>
      </c>
      <c r="FK157" s="13">
        <f t="shared" si="259"/>
        <v>18774.537580710159</v>
      </c>
      <c r="FL157" s="13">
        <f t="shared" si="260"/>
        <v>17272.999125251161</v>
      </c>
      <c r="FM157" s="13">
        <f t="shared" si="261"/>
        <v>22344.348455828949</v>
      </c>
      <c r="FN157" s="13">
        <f t="shared" si="262"/>
        <v>26932.68197404992</v>
      </c>
      <c r="FO157" s="13">
        <f t="shared" si="263"/>
        <v>23814.58395512811</v>
      </c>
      <c r="FP157" s="13">
        <f t="shared" si="264"/>
        <v>9716.8367301467752</v>
      </c>
      <c r="FQ157" s="13">
        <f t="shared" si="265"/>
        <v>11647.199358012371</v>
      </c>
      <c r="FR157" s="14">
        <f t="shared" si="266"/>
        <v>37702.105585922502</v>
      </c>
      <c r="FS157" s="12">
        <f t="shared" si="267"/>
        <v>103712.6538582049</v>
      </c>
      <c r="FT157" s="13">
        <f t="shared" si="268"/>
        <v>75154.922478401917</v>
      </c>
      <c r="FU157" s="13">
        <f t="shared" si="269"/>
        <v>74299.892690182009</v>
      </c>
      <c r="FV157" s="13">
        <f t="shared" si="270"/>
        <v>44952.322018233412</v>
      </c>
      <c r="FW157" s="13">
        <f t="shared" si="271"/>
        <v>19706.222223410979</v>
      </c>
      <c r="FX157" s="13">
        <f t="shared" si="272"/>
        <v>18981.590332139109</v>
      </c>
      <c r="FY157" s="13">
        <f t="shared" si="273"/>
        <v>24958.35372068677</v>
      </c>
      <c r="FZ157" s="13">
        <f t="shared" si="274"/>
        <v>29930.554421558769</v>
      </c>
      <c r="GA157" s="13">
        <f t="shared" si="275"/>
        <v>26438.610021115379</v>
      </c>
      <c r="GB157" s="13">
        <f t="shared" si="276"/>
        <v>23088.337294331192</v>
      </c>
      <c r="GC157" s="13">
        <f t="shared" si="277"/>
        <v>26506.401215974922</v>
      </c>
      <c r="GD157" s="14">
        <f t="shared" si="278"/>
        <v>67172.829735542822</v>
      </c>
      <c r="GE157" s="84"/>
      <c r="GF157" s="12">
        <f t="shared" si="280"/>
        <v>412635.0961721639</v>
      </c>
      <c r="GG157" s="13">
        <f t="shared" si="280"/>
        <v>466662.69394952996</v>
      </c>
      <c r="GH157" s="14">
        <f t="shared" si="280"/>
        <v>534902.69000978209</v>
      </c>
      <c r="GI157" s="6">
        <f t="shared" si="281"/>
        <v>1</v>
      </c>
      <c r="GJ157" s="12">
        <f t="shared" si="282"/>
        <v>0</v>
      </c>
      <c r="GK157" s="13">
        <f t="shared" si="283"/>
        <v>0</v>
      </c>
      <c r="GL157" s="14">
        <f t="shared" si="284"/>
        <v>0</v>
      </c>
      <c r="GM157" s="84"/>
      <c r="GN157" s="66">
        <f t="shared" si="285"/>
        <v>0</v>
      </c>
      <c r="GO157" s="84"/>
      <c r="GP157" s="63" t="str" cm="1">
        <f t="array" ref="GP157">INDEX($GF$4:$GH$4,1,GI157)</f>
        <v>Sample 1</v>
      </c>
      <c r="GQ157" s="12">
        <f t="shared" ref="GQ157:GS220" si="287">SMALL($EU157:$FF157,GQ$5)</f>
        <v>996.8672035287118</v>
      </c>
      <c r="GR157" s="13">
        <f t="shared" si="287"/>
        <v>5295.2975091235321</v>
      </c>
      <c r="GS157" s="14">
        <f t="shared" si="287"/>
        <v>5875.274293073513</v>
      </c>
      <c r="GT157" s="12">
        <f t="shared" ref="GT157:GV220" si="288">SMALL($FG157:$FR157,GT$5)</f>
        <v>9716.8367301467752</v>
      </c>
      <c r="GU157" s="13">
        <f t="shared" si="288"/>
        <v>11647.199358012371</v>
      </c>
      <c r="GV157" s="14">
        <f t="shared" si="288"/>
        <v>17272.999125251161</v>
      </c>
      <c r="GW157" s="12">
        <f t="shared" ref="GW157:GY220" si="289">SMALL($FS157:$GD157,GW$5)</f>
        <v>18981.590332139109</v>
      </c>
      <c r="GX157" s="13">
        <f t="shared" si="289"/>
        <v>19706.222223410979</v>
      </c>
      <c r="GY157" s="14">
        <f t="shared" si="289"/>
        <v>23088.337294331192</v>
      </c>
      <c r="GZ157" s="84" t="str">
        <f t="shared" si="194"/>
        <v>Sample 1</v>
      </c>
      <c r="HA157" s="12">
        <f t="shared" si="286"/>
        <v>0</v>
      </c>
      <c r="HB157" s="13">
        <f t="shared" si="286"/>
        <v>0</v>
      </c>
      <c r="HC157" s="14">
        <f t="shared" si="286"/>
        <v>0</v>
      </c>
      <c r="HD157" s="6">
        <f t="shared" si="195"/>
        <v>0</v>
      </c>
      <c r="HE157" s="84" t="str">
        <f t="shared" si="196"/>
        <v>Ok</v>
      </c>
    </row>
    <row r="158" spans="2:213" hidden="1" x14ac:dyDescent="0.3">
      <c r="B158" s="84" t="s">
        <v>314</v>
      </c>
      <c r="C158" s="12">
        <f>SUMIFS(Inyecciones!$E$2:$E$14185,Inyecciones!$A$2:$A$14185,Balance!C$4,Inyecciones!$B$2:$B$14185,Balance!$B158,Inyecciones!$C$2:$C$14185,Balance!C$5)</f>
        <v>51241.863594387971</v>
      </c>
      <c r="D158" s="13">
        <f>SUMIFS(Inyecciones!$E$2:$E$14185,Inyecciones!$A$2:$A$14185,Balance!D$4,Inyecciones!$B$2:$B$14185,Balance!$B158,Inyecciones!$C$2:$C$14185,Balance!D$5)</f>
        <v>35637.738600143617</v>
      </c>
      <c r="E158" s="13">
        <f>SUMIFS(Inyecciones!$E$2:$E$14185,Inyecciones!$A$2:$A$14185,Balance!E$4,Inyecciones!$B$2:$B$14185,Balance!$B158,Inyecciones!$C$2:$C$14185,Balance!E$5)</f>
        <v>41670.659382592603</v>
      </c>
      <c r="F158" s="13">
        <f>SUMIFS(Inyecciones!$E$2:$E$14185,Inyecciones!$A$2:$A$14185,Balance!F$4,Inyecciones!$B$2:$B$14185,Balance!$B158,Inyecciones!$C$2:$C$14185,Balance!F$5)</f>
        <v>24081.6497218318</v>
      </c>
      <c r="G158" s="13">
        <f>SUMIFS(Inyecciones!$E$2:$E$14185,Inyecciones!$A$2:$A$14185,Balance!G$4,Inyecciones!$B$2:$B$14185,Balance!$B158,Inyecciones!$C$2:$C$14185,Balance!G$5)</f>
        <v>12854.3644792786</v>
      </c>
      <c r="H158" s="13">
        <f>SUMIFS(Inyecciones!$E$2:$E$14185,Inyecciones!$A$2:$A$14185,Balance!H$4,Inyecciones!$B$2:$B$14185,Balance!$B158,Inyecciones!$C$2:$C$14185,Balance!H$5)</f>
        <v>8779.3950068564645</v>
      </c>
      <c r="I158" s="13">
        <f>SUMIFS(Inyecciones!$E$2:$E$14185,Inyecciones!$A$2:$A$14185,Balance!I$4,Inyecciones!$B$2:$B$14185,Balance!$B158,Inyecciones!$C$2:$C$14185,Balance!I$5)</f>
        <v>11977.508000394269</v>
      </c>
      <c r="J158" s="13">
        <f>SUMIFS(Inyecciones!$E$2:$E$14185,Inyecciones!$A$2:$A$14185,Balance!J$4,Inyecciones!$B$2:$B$14185,Balance!$B158,Inyecciones!$C$2:$C$14185,Balance!J$5)</f>
        <v>16896.651323983009</v>
      </c>
      <c r="K158" s="13">
        <f>SUMIFS(Inyecciones!$E$2:$E$14185,Inyecciones!$A$2:$A$14185,Balance!K$4,Inyecciones!$B$2:$B$14185,Balance!$B158,Inyecciones!$C$2:$C$14185,Balance!K$5)</f>
        <v>20153.849248259809</v>
      </c>
      <c r="L158" s="13">
        <f>SUMIFS(Inyecciones!$E$2:$E$14185,Inyecciones!$A$2:$A$14185,Balance!L$4,Inyecciones!$B$2:$B$14185,Balance!$B158,Inyecciones!$C$2:$C$14185,Balance!L$5)</f>
        <v>4718.0316795571871</v>
      </c>
      <c r="M158" s="13">
        <f>SUMIFS(Inyecciones!$E$2:$E$14185,Inyecciones!$A$2:$A$14185,Balance!M$4,Inyecciones!$B$2:$B$14185,Balance!$B158,Inyecciones!$C$2:$C$14185,Balance!M$5)</f>
        <v>1131.8659417927561</v>
      </c>
      <c r="N158" s="14">
        <f>SUMIFS(Inyecciones!$E$2:$E$14185,Inyecciones!$A$2:$A$14185,Balance!N$4,Inyecciones!$B$2:$B$14185,Balance!$B158,Inyecciones!$C$2:$C$14185,Balance!N$5)</f>
        <v>2589.0242359767371</v>
      </c>
      <c r="O158" s="12">
        <f>SUMIFS(Inyecciones!$E$2:$E$14185,Inyecciones!$A$2:$A$14185,Balance!O$4,Inyecciones!$B$2:$B$14185,Balance!$B158,Inyecciones!$C$2:$C$14185,Balance!O$5)</f>
        <v>51357.881681157371</v>
      </c>
      <c r="P158" s="13">
        <f>SUMIFS(Inyecciones!$E$2:$E$14185,Inyecciones!$A$2:$A$14185,Balance!P$4,Inyecciones!$B$2:$B$14185,Balance!$B158,Inyecciones!$C$2:$C$14185,Balance!P$5)</f>
        <v>35992.157717194787</v>
      </c>
      <c r="Q158" s="13">
        <f>SUMIFS(Inyecciones!$E$2:$E$14185,Inyecciones!$A$2:$A$14185,Balance!Q$4,Inyecciones!$B$2:$B$14185,Balance!$B158,Inyecciones!$C$2:$C$14185,Balance!Q$5)</f>
        <v>42185.260507881132</v>
      </c>
      <c r="R158" s="13">
        <f>SUMIFS(Inyecciones!$E$2:$E$14185,Inyecciones!$A$2:$A$14185,Balance!R$4,Inyecciones!$B$2:$B$14185,Balance!$B158,Inyecciones!$C$2:$C$14185,Balance!R$5)</f>
        <v>25575.44549718998</v>
      </c>
      <c r="S158" s="13">
        <f>SUMIFS(Inyecciones!$E$2:$E$14185,Inyecciones!$A$2:$A$14185,Balance!S$4,Inyecciones!$B$2:$B$14185,Balance!$B158,Inyecciones!$C$2:$C$14185,Balance!S$5)</f>
        <v>12537.70030535673</v>
      </c>
      <c r="T158" s="13">
        <f>SUMIFS(Inyecciones!$E$2:$E$14185,Inyecciones!$A$2:$A$14185,Balance!T$4,Inyecciones!$B$2:$B$14185,Balance!$B158,Inyecciones!$C$2:$C$14185,Balance!T$5)</f>
        <v>8893.4082594632509</v>
      </c>
      <c r="U158" s="13">
        <f>SUMIFS(Inyecciones!$E$2:$E$14185,Inyecciones!$A$2:$A$14185,Balance!U$4,Inyecciones!$B$2:$B$14185,Balance!$B158,Inyecciones!$C$2:$C$14185,Balance!U$5)</f>
        <v>12822.302532568479</v>
      </c>
      <c r="V158" s="13">
        <f>SUMIFS(Inyecciones!$E$2:$E$14185,Inyecciones!$A$2:$A$14185,Balance!V$4,Inyecciones!$B$2:$B$14185,Balance!$B158,Inyecciones!$C$2:$C$14185,Balance!V$5)</f>
        <v>17021.477524662601</v>
      </c>
      <c r="W158" s="13">
        <f>SUMIFS(Inyecciones!$E$2:$E$14185,Inyecciones!$A$2:$A$14185,Balance!W$4,Inyecciones!$B$2:$B$14185,Balance!$B158,Inyecciones!$C$2:$C$14185,Balance!W$5)</f>
        <v>20655.387904241379</v>
      </c>
      <c r="X158" s="13">
        <f>SUMIFS(Inyecciones!$E$2:$E$14185,Inyecciones!$A$2:$A$14185,Balance!X$4,Inyecciones!$B$2:$B$14185,Balance!$B158,Inyecciones!$C$2:$C$14185,Balance!X$5)</f>
        <v>7639.3775895001409</v>
      </c>
      <c r="Y158" s="13">
        <f>SUMIFS(Inyecciones!$E$2:$E$14185,Inyecciones!$A$2:$A$14185,Balance!Y$4,Inyecciones!$B$2:$B$14185,Balance!$B158,Inyecciones!$C$2:$C$14185,Balance!Y$5)</f>
        <v>10731.42520217697</v>
      </c>
      <c r="Z158" s="14">
        <f>SUMIFS(Inyecciones!$E$2:$E$14185,Inyecciones!$A$2:$A$14185,Balance!Z$4,Inyecciones!$B$2:$B$14185,Balance!$B158,Inyecciones!$C$2:$C$14185,Balance!Z$5)</f>
        <v>15905.394541023619</v>
      </c>
      <c r="AA158" s="12">
        <f>SUMIFS(Inyecciones!$E$2:$E$14185,Inyecciones!$A$2:$A$14185,Balance!AA$4,Inyecciones!$B$2:$B$14185,Balance!$B158,Inyecciones!$C$2:$C$14185,Balance!AA$5)</f>
        <v>51369.478362376241</v>
      </c>
      <c r="AB158" s="13">
        <f>SUMIFS(Inyecciones!$E$2:$E$14185,Inyecciones!$A$2:$A$14185,Balance!AB$4,Inyecciones!$B$2:$B$14185,Balance!$B158,Inyecciones!$C$2:$C$14185,Balance!AB$5)</f>
        <v>35978.235356379082</v>
      </c>
      <c r="AC158" s="13">
        <f>SUMIFS(Inyecciones!$E$2:$E$14185,Inyecciones!$A$2:$A$14185,Balance!AC$4,Inyecciones!$B$2:$B$14185,Balance!$B158,Inyecciones!$C$2:$C$14185,Balance!AC$5)</f>
        <v>41954.992547484821</v>
      </c>
      <c r="AD158" s="13">
        <f>SUMIFS(Inyecciones!$E$2:$E$14185,Inyecciones!$A$2:$A$14185,Balance!AD$4,Inyecciones!$B$2:$B$14185,Balance!$B158,Inyecciones!$C$2:$C$14185,Balance!AD$5)</f>
        <v>25370.98182282945</v>
      </c>
      <c r="AE158" s="13">
        <f>SUMIFS(Inyecciones!$E$2:$E$14185,Inyecciones!$A$2:$A$14185,Balance!AE$4,Inyecciones!$B$2:$B$14185,Balance!$B158,Inyecciones!$C$2:$C$14185,Balance!AE$5)</f>
        <v>13096.748814079139</v>
      </c>
      <c r="AF158" s="13">
        <f>SUMIFS(Inyecciones!$E$2:$E$14185,Inyecciones!$A$2:$A$14185,Balance!AF$4,Inyecciones!$B$2:$B$14185,Balance!$B158,Inyecciones!$C$2:$C$14185,Balance!AF$5)</f>
        <v>9634.5453197811512</v>
      </c>
      <c r="AG158" s="13">
        <f>SUMIFS(Inyecciones!$E$2:$E$14185,Inyecciones!$A$2:$A$14185,Balance!AG$4,Inyecciones!$B$2:$B$14185,Balance!$B158,Inyecciones!$C$2:$C$14185,Balance!AG$5)</f>
        <v>14138.736400063181</v>
      </c>
      <c r="AH158" s="13">
        <f>SUMIFS(Inyecciones!$E$2:$E$14185,Inyecciones!$A$2:$A$14185,Balance!AH$4,Inyecciones!$B$2:$B$14185,Balance!$B158,Inyecciones!$C$2:$C$14185,Balance!AH$5)</f>
        <v>18904.878994001021</v>
      </c>
      <c r="AI158" s="13">
        <f>SUMIFS(Inyecciones!$E$2:$E$14185,Inyecciones!$A$2:$A$14185,Balance!AI$4,Inyecciones!$B$2:$B$14185,Balance!$B158,Inyecciones!$C$2:$C$14185,Balance!AI$5)</f>
        <v>22614.42251531464</v>
      </c>
      <c r="AJ158" s="13">
        <f>SUMIFS(Inyecciones!$E$2:$E$14185,Inyecciones!$A$2:$A$14185,Balance!AJ$4,Inyecciones!$B$2:$B$14185,Balance!$B158,Inyecciones!$C$2:$C$14185,Balance!AJ$5)</f>
        <v>17916.244558126509</v>
      </c>
      <c r="AK158" s="13">
        <f>SUMIFS(Inyecciones!$E$2:$E$14185,Inyecciones!$A$2:$A$14185,Balance!AK$4,Inyecciones!$B$2:$B$14185,Balance!$B158,Inyecciones!$C$2:$C$14185,Balance!AK$5)</f>
        <v>23857.224776999901</v>
      </c>
      <c r="AL158" s="14">
        <f>SUMIFS(Inyecciones!$E$2:$E$14185,Inyecciones!$A$2:$A$14185,Balance!AL$4,Inyecciones!$B$2:$B$14185,Balance!$B158,Inyecciones!$C$2:$C$14185,Balance!AL$5)</f>
        <v>27517.548137069902</v>
      </c>
      <c r="AM158" s="13"/>
      <c r="AN158" s="12">
        <f>SUMIFS('Retiro Mensual'!$E$2:$E$2629,'Retiro Mensual'!$A$2:$A$2629,AN$4,'Retiro Mensual'!$B$2:$B$2629,$B158,'Retiro Mensual'!$C$2:$C$2629,AN$5)</f>
        <v>0</v>
      </c>
      <c r="AO158" s="13">
        <f>SUMIFS('Retiro Mensual'!$E$2:$E$2629,'Retiro Mensual'!$A$2:$A$2629,AO$4,'Retiro Mensual'!$B$2:$B$2629,$B158,'Retiro Mensual'!$C$2:$C$2629,AO$5)</f>
        <v>0</v>
      </c>
      <c r="AP158" s="13">
        <f>SUMIFS('Retiro Mensual'!$E$2:$E$2629,'Retiro Mensual'!$A$2:$A$2629,AP$4,'Retiro Mensual'!$B$2:$B$2629,$B158,'Retiro Mensual'!$C$2:$C$2629,AP$5)</f>
        <v>0</v>
      </c>
      <c r="AQ158" s="13">
        <f>SUMIFS('Retiro Mensual'!$E$2:$E$2629,'Retiro Mensual'!$A$2:$A$2629,AQ$4,'Retiro Mensual'!$B$2:$B$2629,$B158,'Retiro Mensual'!$C$2:$C$2629,AQ$5)</f>
        <v>0</v>
      </c>
      <c r="AR158" s="13">
        <f>SUMIFS('Retiro Mensual'!$E$2:$E$2629,'Retiro Mensual'!$A$2:$A$2629,AR$4,'Retiro Mensual'!$B$2:$B$2629,$B158,'Retiro Mensual'!$C$2:$C$2629,AR$5)</f>
        <v>0</v>
      </c>
      <c r="AS158" s="13">
        <f>SUMIFS('Retiro Mensual'!$E$2:$E$2629,'Retiro Mensual'!$A$2:$A$2629,AS$4,'Retiro Mensual'!$B$2:$B$2629,$B158,'Retiro Mensual'!$C$2:$C$2629,AS$5)</f>
        <v>0</v>
      </c>
      <c r="AT158" s="13">
        <f>SUMIFS('Retiro Mensual'!$E$2:$E$2629,'Retiro Mensual'!$A$2:$A$2629,AT$4,'Retiro Mensual'!$B$2:$B$2629,$B158,'Retiro Mensual'!$C$2:$C$2629,AT$5)</f>
        <v>0</v>
      </c>
      <c r="AU158" s="13">
        <f>SUMIFS('Retiro Mensual'!$E$2:$E$2629,'Retiro Mensual'!$A$2:$A$2629,AU$4,'Retiro Mensual'!$B$2:$B$2629,$B158,'Retiro Mensual'!$C$2:$C$2629,AU$5)</f>
        <v>0</v>
      </c>
      <c r="AV158" s="13">
        <f>SUMIFS('Retiro Mensual'!$E$2:$E$2629,'Retiro Mensual'!$A$2:$A$2629,AV$4,'Retiro Mensual'!$B$2:$B$2629,$B158,'Retiro Mensual'!$C$2:$C$2629,AV$5)</f>
        <v>0</v>
      </c>
      <c r="AW158" s="13">
        <f>SUMIFS('Retiro Mensual'!$E$2:$E$2629,'Retiro Mensual'!$A$2:$A$2629,AW$4,'Retiro Mensual'!$B$2:$B$2629,$B158,'Retiro Mensual'!$C$2:$C$2629,AW$5)</f>
        <v>0</v>
      </c>
      <c r="AX158" s="13">
        <f>SUMIFS('Retiro Mensual'!$E$2:$E$2629,'Retiro Mensual'!$A$2:$A$2629,AX$4,'Retiro Mensual'!$B$2:$B$2629,$B158,'Retiro Mensual'!$C$2:$C$2629,AX$5)</f>
        <v>0</v>
      </c>
      <c r="AY158" s="14">
        <f>SUMIFS('Retiro Mensual'!$E$2:$E$2629,'Retiro Mensual'!$A$2:$A$2629,AY$4,'Retiro Mensual'!$B$2:$B$2629,$B158,'Retiro Mensual'!$C$2:$C$2629,AY$5)</f>
        <v>0</v>
      </c>
      <c r="AZ158" s="12">
        <f>SUMIFS('Retiro Mensual'!$E$2:$E$2629,'Retiro Mensual'!$A$2:$A$2629,AZ$4,'Retiro Mensual'!$B$2:$B$2629,$B158,'Retiro Mensual'!$C$2:$C$2629,AZ$5)</f>
        <v>0</v>
      </c>
      <c r="BA158" s="13">
        <f>SUMIFS('Retiro Mensual'!$E$2:$E$2629,'Retiro Mensual'!$A$2:$A$2629,BA$4,'Retiro Mensual'!$B$2:$B$2629,$B158,'Retiro Mensual'!$C$2:$C$2629,BA$5)</f>
        <v>0</v>
      </c>
      <c r="BB158" s="13">
        <f>SUMIFS('Retiro Mensual'!$E$2:$E$2629,'Retiro Mensual'!$A$2:$A$2629,BB$4,'Retiro Mensual'!$B$2:$B$2629,$B158,'Retiro Mensual'!$C$2:$C$2629,BB$5)</f>
        <v>0</v>
      </c>
      <c r="BC158" s="13">
        <f>SUMIFS('Retiro Mensual'!$E$2:$E$2629,'Retiro Mensual'!$A$2:$A$2629,BC$4,'Retiro Mensual'!$B$2:$B$2629,$B158,'Retiro Mensual'!$C$2:$C$2629,BC$5)</f>
        <v>0</v>
      </c>
      <c r="BD158" s="13">
        <f>SUMIFS('Retiro Mensual'!$E$2:$E$2629,'Retiro Mensual'!$A$2:$A$2629,BD$4,'Retiro Mensual'!$B$2:$B$2629,$B158,'Retiro Mensual'!$C$2:$C$2629,BD$5)</f>
        <v>0</v>
      </c>
      <c r="BE158" s="13">
        <f>SUMIFS('Retiro Mensual'!$E$2:$E$2629,'Retiro Mensual'!$A$2:$A$2629,BE$4,'Retiro Mensual'!$B$2:$B$2629,$B158,'Retiro Mensual'!$C$2:$C$2629,BE$5)</f>
        <v>0</v>
      </c>
      <c r="BF158" s="13">
        <f>SUMIFS('Retiro Mensual'!$E$2:$E$2629,'Retiro Mensual'!$A$2:$A$2629,BF$4,'Retiro Mensual'!$B$2:$B$2629,$B158,'Retiro Mensual'!$C$2:$C$2629,BF$5)</f>
        <v>0</v>
      </c>
      <c r="BG158" s="13">
        <f>SUMIFS('Retiro Mensual'!$E$2:$E$2629,'Retiro Mensual'!$A$2:$A$2629,BG$4,'Retiro Mensual'!$B$2:$B$2629,$B158,'Retiro Mensual'!$C$2:$C$2629,BG$5)</f>
        <v>0</v>
      </c>
      <c r="BH158" s="13">
        <f>SUMIFS('Retiro Mensual'!$E$2:$E$2629,'Retiro Mensual'!$A$2:$A$2629,BH$4,'Retiro Mensual'!$B$2:$B$2629,$B158,'Retiro Mensual'!$C$2:$C$2629,BH$5)</f>
        <v>0</v>
      </c>
      <c r="BI158" s="13">
        <f>SUMIFS('Retiro Mensual'!$E$2:$E$2629,'Retiro Mensual'!$A$2:$A$2629,BI$4,'Retiro Mensual'!$B$2:$B$2629,$B158,'Retiro Mensual'!$C$2:$C$2629,BI$5)</f>
        <v>0</v>
      </c>
      <c r="BJ158" s="13">
        <f>SUMIFS('Retiro Mensual'!$E$2:$E$2629,'Retiro Mensual'!$A$2:$A$2629,BJ$4,'Retiro Mensual'!$B$2:$B$2629,$B158,'Retiro Mensual'!$C$2:$C$2629,BJ$5)</f>
        <v>0</v>
      </c>
      <c r="BK158" s="14">
        <f>SUMIFS('Retiro Mensual'!$E$2:$E$2629,'Retiro Mensual'!$A$2:$A$2629,BK$4,'Retiro Mensual'!$B$2:$B$2629,$B158,'Retiro Mensual'!$C$2:$C$2629,BK$5)</f>
        <v>0</v>
      </c>
      <c r="BL158" s="12">
        <f>SUMIFS('Retiro Mensual'!$E$2:$E$2629,'Retiro Mensual'!$A$2:$A$2629,BL$4,'Retiro Mensual'!$B$2:$B$2629,$B158,'Retiro Mensual'!$C$2:$C$2629,BL$5)</f>
        <v>0</v>
      </c>
      <c r="BM158" s="13">
        <f>SUMIFS('Retiro Mensual'!$E$2:$E$2629,'Retiro Mensual'!$A$2:$A$2629,BM$4,'Retiro Mensual'!$B$2:$B$2629,$B158,'Retiro Mensual'!$C$2:$C$2629,BM$5)</f>
        <v>0</v>
      </c>
      <c r="BN158" s="13">
        <f>SUMIFS('Retiro Mensual'!$E$2:$E$2629,'Retiro Mensual'!$A$2:$A$2629,BN$4,'Retiro Mensual'!$B$2:$B$2629,$B158,'Retiro Mensual'!$C$2:$C$2629,BN$5)</f>
        <v>0</v>
      </c>
      <c r="BO158" s="13">
        <f>SUMIFS('Retiro Mensual'!$E$2:$E$2629,'Retiro Mensual'!$A$2:$A$2629,BO$4,'Retiro Mensual'!$B$2:$B$2629,$B158,'Retiro Mensual'!$C$2:$C$2629,BO$5)</f>
        <v>0</v>
      </c>
      <c r="BP158" s="13">
        <f>SUMIFS('Retiro Mensual'!$E$2:$E$2629,'Retiro Mensual'!$A$2:$A$2629,BP$4,'Retiro Mensual'!$B$2:$B$2629,$B158,'Retiro Mensual'!$C$2:$C$2629,BP$5)</f>
        <v>0</v>
      </c>
      <c r="BQ158" s="13">
        <f>SUMIFS('Retiro Mensual'!$E$2:$E$2629,'Retiro Mensual'!$A$2:$A$2629,BQ$4,'Retiro Mensual'!$B$2:$B$2629,$B158,'Retiro Mensual'!$C$2:$C$2629,BQ$5)</f>
        <v>0</v>
      </c>
      <c r="BR158" s="13">
        <f>SUMIFS('Retiro Mensual'!$E$2:$E$2629,'Retiro Mensual'!$A$2:$A$2629,BR$4,'Retiro Mensual'!$B$2:$B$2629,$B158,'Retiro Mensual'!$C$2:$C$2629,BR$5)</f>
        <v>0</v>
      </c>
      <c r="BS158" s="13">
        <f>SUMIFS('Retiro Mensual'!$E$2:$E$2629,'Retiro Mensual'!$A$2:$A$2629,BS$4,'Retiro Mensual'!$B$2:$B$2629,$B158,'Retiro Mensual'!$C$2:$C$2629,BS$5)</f>
        <v>0</v>
      </c>
      <c r="BT158" s="13">
        <f>SUMIFS('Retiro Mensual'!$E$2:$E$2629,'Retiro Mensual'!$A$2:$A$2629,BT$4,'Retiro Mensual'!$B$2:$B$2629,$B158,'Retiro Mensual'!$C$2:$C$2629,BT$5)</f>
        <v>0</v>
      </c>
      <c r="BU158" s="13">
        <f>SUMIFS('Retiro Mensual'!$E$2:$E$2629,'Retiro Mensual'!$A$2:$A$2629,BU$4,'Retiro Mensual'!$B$2:$B$2629,$B158,'Retiro Mensual'!$C$2:$C$2629,BU$5)</f>
        <v>0</v>
      </c>
      <c r="BV158" s="13">
        <f>SUMIFS('Retiro Mensual'!$E$2:$E$2629,'Retiro Mensual'!$A$2:$A$2629,BV$4,'Retiro Mensual'!$B$2:$B$2629,$B158,'Retiro Mensual'!$C$2:$C$2629,BV$5)</f>
        <v>0</v>
      </c>
      <c r="BW158" s="14">
        <f>SUMIFS('Retiro Mensual'!$E$2:$E$2629,'Retiro Mensual'!$A$2:$A$2629,BW$4,'Retiro Mensual'!$B$2:$B$2629,$B158,'Retiro Mensual'!$C$2:$C$2629,BW$5)</f>
        <v>0</v>
      </c>
      <c r="BX158" s="13"/>
      <c r="BY158" s="12">
        <f>SUMIFS('Compra Ventas'!$E$2:$E$2700,'Compra Ventas'!$A$2:$A$2700,BY$4,'Compra Ventas'!$B$2:$B$2700,$B158,'Compra Ventas'!$C$2:$C$2700,BY$5)</f>
        <v>0</v>
      </c>
      <c r="BZ158" s="13">
        <f>SUMIFS('Compra Ventas'!$E$2:$E$2700,'Compra Ventas'!$A$2:$A$2700,BZ$4,'Compra Ventas'!$B$2:$B$2700,$B158,'Compra Ventas'!$C$2:$C$2700,BZ$5)</f>
        <v>0</v>
      </c>
      <c r="CA158" s="13">
        <f>SUMIFS('Compra Ventas'!$E$2:$E$2700,'Compra Ventas'!$A$2:$A$2700,CA$4,'Compra Ventas'!$B$2:$B$2700,$B158,'Compra Ventas'!$C$2:$C$2700,CA$5)</f>
        <v>0</v>
      </c>
      <c r="CB158" s="13">
        <f>SUMIFS('Compra Ventas'!$E$2:$E$2700,'Compra Ventas'!$A$2:$A$2700,CB$4,'Compra Ventas'!$B$2:$B$2700,$B158,'Compra Ventas'!$C$2:$C$2700,CB$5)</f>
        <v>0</v>
      </c>
      <c r="CC158" s="13">
        <f>SUMIFS('Compra Ventas'!$E$2:$E$2700,'Compra Ventas'!$A$2:$A$2700,CC$4,'Compra Ventas'!$B$2:$B$2700,$B158,'Compra Ventas'!$C$2:$C$2700,CC$5)</f>
        <v>0</v>
      </c>
      <c r="CD158" s="13">
        <f>SUMIFS('Compra Ventas'!$E$2:$E$2700,'Compra Ventas'!$A$2:$A$2700,CD$4,'Compra Ventas'!$B$2:$B$2700,$B158,'Compra Ventas'!$C$2:$C$2700,CD$5)</f>
        <v>0</v>
      </c>
      <c r="CE158" s="13">
        <f>SUMIFS('Compra Ventas'!$E$2:$E$2700,'Compra Ventas'!$A$2:$A$2700,CE$4,'Compra Ventas'!$B$2:$B$2700,$B158,'Compra Ventas'!$C$2:$C$2700,CE$5)</f>
        <v>0</v>
      </c>
      <c r="CF158" s="13">
        <f>SUMIFS('Compra Ventas'!$E$2:$E$2700,'Compra Ventas'!$A$2:$A$2700,CF$4,'Compra Ventas'!$B$2:$B$2700,$B158,'Compra Ventas'!$C$2:$C$2700,CF$5)</f>
        <v>0</v>
      </c>
      <c r="CG158" s="13">
        <f>SUMIFS('Compra Ventas'!$E$2:$E$2700,'Compra Ventas'!$A$2:$A$2700,CG$4,'Compra Ventas'!$B$2:$B$2700,$B158,'Compra Ventas'!$C$2:$C$2700,CG$5)</f>
        <v>0</v>
      </c>
      <c r="CH158" s="13">
        <f>SUMIFS('Compra Ventas'!$E$2:$E$2700,'Compra Ventas'!$A$2:$A$2700,CH$4,'Compra Ventas'!$B$2:$B$2700,$B158,'Compra Ventas'!$C$2:$C$2700,CH$5)</f>
        <v>0</v>
      </c>
      <c r="CI158" s="13">
        <f>SUMIFS('Compra Ventas'!$E$2:$E$2700,'Compra Ventas'!$A$2:$A$2700,CI$4,'Compra Ventas'!$B$2:$B$2700,$B158,'Compra Ventas'!$C$2:$C$2700,CI$5)</f>
        <v>0</v>
      </c>
      <c r="CJ158" s="14">
        <f>SUMIFS('Compra Ventas'!$E$2:$E$2700,'Compra Ventas'!$A$2:$A$2700,CJ$4,'Compra Ventas'!$B$2:$B$2700,$B158,'Compra Ventas'!$C$2:$C$2700,CJ$5)</f>
        <v>0</v>
      </c>
      <c r="CK158" s="12">
        <f>SUMIFS('Compra Ventas'!$E$2:$E$2700,'Compra Ventas'!$A$2:$A$2700,CK$4,'Compra Ventas'!$B$2:$B$2700,$B158,'Compra Ventas'!$C$2:$C$2700,CK$5)</f>
        <v>0</v>
      </c>
      <c r="CL158" s="13">
        <f>SUMIFS('Compra Ventas'!$E$2:$E$2700,'Compra Ventas'!$A$2:$A$2700,CL$4,'Compra Ventas'!$B$2:$B$2700,$B158,'Compra Ventas'!$C$2:$C$2700,CL$5)</f>
        <v>0</v>
      </c>
      <c r="CM158" s="13">
        <f>SUMIFS('Compra Ventas'!$E$2:$E$2700,'Compra Ventas'!$A$2:$A$2700,CM$4,'Compra Ventas'!$B$2:$B$2700,$B158,'Compra Ventas'!$C$2:$C$2700,CM$5)</f>
        <v>0</v>
      </c>
      <c r="CN158" s="13">
        <f>SUMIFS('Compra Ventas'!$E$2:$E$2700,'Compra Ventas'!$A$2:$A$2700,CN$4,'Compra Ventas'!$B$2:$B$2700,$B158,'Compra Ventas'!$C$2:$C$2700,CN$5)</f>
        <v>0</v>
      </c>
      <c r="CO158" s="13">
        <f>SUMIFS('Compra Ventas'!$E$2:$E$2700,'Compra Ventas'!$A$2:$A$2700,CO$4,'Compra Ventas'!$B$2:$B$2700,$B158,'Compra Ventas'!$C$2:$C$2700,CO$5)</f>
        <v>0</v>
      </c>
      <c r="CP158" s="13">
        <f>SUMIFS('Compra Ventas'!$E$2:$E$2700,'Compra Ventas'!$A$2:$A$2700,CP$4,'Compra Ventas'!$B$2:$B$2700,$B158,'Compra Ventas'!$C$2:$C$2700,CP$5)</f>
        <v>0</v>
      </c>
      <c r="CQ158" s="13">
        <f>SUMIFS('Compra Ventas'!$E$2:$E$2700,'Compra Ventas'!$A$2:$A$2700,CQ$4,'Compra Ventas'!$B$2:$B$2700,$B158,'Compra Ventas'!$C$2:$C$2700,CQ$5)</f>
        <v>0</v>
      </c>
      <c r="CR158" s="13">
        <f>SUMIFS('Compra Ventas'!$E$2:$E$2700,'Compra Ventas'!$A$2:$A$2700,CR$4,'Compra Ventas'!$B$2:$B$2700,$B158,'Compra Ventas'!$C$2:$C$2700,CR$5)</f>
        <v>0</v>
      </c>
      <c r="CS158" s="13">
        <f>SUMIFS('Compra Ventas'!$E$2:$E$2700,'Compra Ventas'!$A$2:$A$2700,CS$4,'Compra Ventas'!$B$2:$B$2700,$B158,'Compra Ventas'!$C$2:$C$2700,CS$5)</f>
        <v>0</v>
      </c>
      <c r="CT158" s="13">
        <f>SUMIFS('Compra Ventas'!$E$2:$E$2700,'Compra Ventas'!$A$2:$A$2700,CT$4,'Compra Ventas'!$B$2:$B$2700,$B158,'Compra Ventas'!$C$2:$C$2700,CT$5)</f>
        <v>0</v>
      </c>
      <c r="CU158" s="13">
        <f>SUMIFS('Compra Ventas'!$E$2:$E$2700,'Compra Ventas'!$A$2:$A$2700,CU$4,'Compra Ventas'!$B$2:$B$2700,$B158,'Compra Ventas'!$C$2:$C$2700,CU$5)</f>
        <v>0</v>
      </c>
      <c r="CV158" s="14">
        <f>SUMIFS('Compra Ventas'!$E$2:$E$2700,'Compra Ventas'!$A$2:$A$2700,CV$4,'Compra Ventas'!$B$2:$B$2700,$B158,'Compra Ventas'!$C$2:$C$2700,CV$5)</f>
        <v>0</v>
      </c>
      <c r="CW158" s="12">
        <f>SUMIFS('Compra Ventas'!$E$2:$E$2700,'Compra Ventas'!$A$2:$A$2700,CW$4,'Compra Ventas'!$B$2:$B$2700,$B158,'Compra Ventas'!$C$2:$C$2700,CW$5)</f>
        <v>0</v>
      </c>
      <c r="CX158" s="13">
        <f>SUMIFS('Compra Ventas'!$E$2:$E$2700,'Compra Ventas'!$A$2:$A$2700,CX$4,'Compra Ventas'!$B$2:$B$2700,$B158,'Compra Ventas'!$C$2:$C$2700,CX$5)</f>
        <v>0</v>
      </c>
      <c r="CY158" s="13">
        <f>SUMIFS('Compra Ventas'!$E$2:$E$2700,'Compra Ventas'!$A$2:$A$2700,CY$4,'Compra Ventas'!$B$2:$B$2700,$B158,'Compra Ventas'!$C$2:$C$2700,CY$5)</f>
        <v>0</v>
      </c>
      <c r="CZ158" s="13">
        <f>SUMIFS('Compra Ventas'!$E$2:$E$2700,'Compra Ventas'!$A$2:$A$2700,CZ$4,'Compra Ventas'!$B$2:$B$2700,$B158,'Compra Ventas'!$C$2:$C$2700,CZ$5)</f>
        <v>0</v>
      </c>
      <c r="DA158" s="13">
        <f>SUMIFS('Compra Ventas'!$E$2:$E$2700,'Compra Ventas'!$A$2:$A$2700,DA$4,'Compra Ventas'!$B$2:$B$2700,$B158,'Compra Ventas'!$C$2:$C$2700,DA$5)</f>
        <v>0</v>
      </c>
      <c r="DB158" s="13">
        <f>SUMIFS('Compra Ventas'!$E$2:$E$2700,'Compra Ventas'!$A$2:$A$2700,DB$4,'Compra Ventas'!$B$2:$B$2700,$B158,'Compra Ventas'!$C$2:$C$2700,DB$5)</f>
        <v>0</v>
      </c>
      <c r="DC158" s="13">
        <f>SUMIFS('Compra Ventas'!$E$2:$E$2700,'Compra Ventas'!$A$2:$A$2700,DC$4,'Compra Ventas'!$B$2:$B$2700,$B158,'Compra Ventas'!$C$2:$C$2700,DC$5)</f>
        <v>0</v>
      </c>
      <c r="DD158" s="13">
        <f>SUMIFS('Compra Ventas'!$E$2:$E$2700,'Compra Ventas'!$A$2:$A$2700,DD$4,'Compra Ventas'!$B$2:$B$2700,$B158,'Compra Ventas'!$C$2:$C$2700,DD$5)</f>
        <v>0</v>
      </c>
      <c r="DE158" s="13">
        <f>SUMIFS('Compra Ventas'!$E$2:$E$2700,'Compra Ventas'!$A$2:$A$2700,DE$4,'Compra Ventas'!$B$2:$B$2700,$B158,'Compra Ventas'!$C$2:$C$2700,DE$5)</f>
        <v>0</v>
      </c>
      <c r="DF158" s="13">
        <f>SUMIFS('Compra Ventas'!$E$2:$E$2700,'Compra Ventas'!$A$2:$A$2700,DF$4,'Compra Ventas'!$B$2:$B$2700,$B158,'Compra Ventas'!$C$2:$C$2700,DF$5)</f>
        <v>0</v>
      </c>
      <c r="DG158" s="13">
        <f>SUMIFS('Compra Ventas'!$E$2:$E$2700,'Compra Ventas'!$A$2:$A$2700,DG$4,'Compra Ventas'!$B$2:$B$2700,$B158,'Compra Ventas'!$C$2:$C$2700,DG$5)</f>
        <v>0</v>
      </c>
      <c r="DH158" s="14">
        <f>SUMIFS('Compra Ventas'!$E$2:$E$2700,'Compra Ventas'!$A$2:$A$2700,DH$4,'Compra Ventas'!$B$2:$B$2700,$B158,'Compra Ventas'!$C$2:$C$2700,DH$5)</f>
        <v>0</v>
      </c>
      <c r="DI158" s="84"/>
      <c r="DJ158" s="98">
        <f>SUMIFS('Ajuste Ciclado'!D$5:D$47,'Ajuste Ciclado'!$C$5:$C$47,Balance!DJ$4,'Ajuste Ciclado'!$B$5:$B$47,Balance!$B158)</f>
        <v>0</v>
      </c>
      <c r="DK158" s="99">
        <f>SUMIFS('Ajuste Ciclado'!E$5:E$47,'Ajuste Ciclado'!$C$5:$C$47,Balance!DK$4,'Ajuste Ciclado'!$B$5:$B$47,Balance!$B158)</f>
        <v>0</v>
      </c>
      <c r="DL158" s="99">
        <f>SUMIFS('Ajuste Ciclado'!F$5:F$47,'Ajuste Ciclado'!$C$5:$C$47,Balance!DL$4,'Ajuste Ciclado'!$B$5:$B$47,Balance!$B158)</f>
        <v>0</v>
      </c>
      <c r="DM158" s="99">
        <f>SUMIFS('Ajuste Ciclado'!G$5:G$47,'Ajuste Ciclado'!$C$5:$C$47,Balance!DM$4,'Ajuste Ciclado'!$B$5:$B$47,Balance!$B158)</f>
        <v>0</v>
      </c>
      <c r="DN158" s="99">
        <f>SUMIFS('Ajuste Ciclado'!H$5:H$47,'Ajuste Ciclado'!$C$5:$C$47,Balance!DN$4,'Ajuste Ciclado'!$B$5:$B$47,Balance!$B158)</f>
        <v>0</v>
      </c>
      <c r="DO158" s="99">
        <f>SUMIFS('Ajuste Ciclado'!I$5:I$47,'Ajuste Ciclado'!$C$5:$C$47,Balance!DO$4,'Ajuste Ciclado'!$B$5:$B$47,Balance!$B158)</f>
        <v>0</v>
      </c>
      <c r="DP158" s="99">
        <f>SUMIFS('Ajuste Ciclado'!J$5:J$47,'Ajuste Ciclado'!$C$5:$C$47,Balance!DP$4,'Ajuste Ciclado'!$B$5:$B$47,Balance!$B158)</f>
        <v>0</v>
      </c>
      <c r="DQ158" s="99">
        <f>SUMIFS('Ajuste Ciclado'!K$5:K$47,'Ajuste Ciclado'!$C$5:$C$47,Balance!DQ$4,'Ajuste Ciclado'!$B$5:$B$47,Balance!$B158)</f>
        <v>0</v>
      </c>
      <c r="DR158" s="99">
        <f>SUMIFS('Ajuste Ciclado'!L$5:L$47,'Ajuste Ciclado'!$C$5:$C$47,Balance!DR$4,'Ajuste Ciclado'!$B$5:$B$47,Balance!$B158)</f>
        <v>0</v>
      </c>
      <c r="DS158" s="99">
        <f>SUMIFS('Ajuste Ciclado'!M$5:M$47,'Ajuste Ciclado'!$C$5:$C$47,Balance!DS$4,'Ajuste Ciclado'!$B$5:$B$47,Balance!$B158)</f>
        <v>0</v>
      </c>
      <c r="DT158" s="99">
        <f>SUMIFS('Ajuste Ciclado'!N$5:N$47,'Ajuste Ciclado'!$C$5:$C$47,Balance!DT$4,'Ajuste Ciclado'!$B$5:$B$47,Balance!$B158)</f>
        <v>0</v>
      </c>
      <c r="DU158" s="100">
        <f>SUMIFS('Ajuste Ciclado'!O$5:O$47,'Ajuste Ciclado'!$C$5:$C$47,Balance!DU$4,'Ajuste Ciclado'!$B$5:$B$47,Balance!$B158)</f>
        <v>0</v>
      </c>
      <c r="DV158" s="98">
        <f>SUMIFS('Ajuste Ciclado'!D$5:D$47,'Ajuste Ciclado'!$C$5:$C$47,Balance!DV$4,'Ajuste Ciclado'!$B$5:$B$47,Balance!$B158)</f>
        <v>0</v>
      </c>
      <c r="DW158" s="99">
        <f>SUMIFS('Ajuste Ciclado'!E$5:E$47,'Ajuste Ciclado'!$C$5:$C$47,Balance!DW$4,'Ajuste Ciclado'!$B$5:$B$47,Balance!$B158)</f>
        <v>0</v>
      </c>
      <c r="DX158" s="99">
        <f>SUMIFS('Ajuste Ciclado'!F$5:F$47,'Ajuste Ciclado'!$C$5:$C$47,Balance!DX$4,'Ajuste Ciclado'!$B$5:$B$47,Balance!$B158)</f>
        <v>0</v>
      </c>
      <c r="DY158" s="99">
        <f>SUMIFS('Ajuste Ciclado'!G$5:G$47,'Ajuste Ciclado'!$C$5:$C$47,Balance!DY$4,'Ajuste Ciclado'!$B$5:$B$47,Balance!$B158)</f>
        <v>0</v>
      </c>
      <c r="DZ158" s="99">
        <f>SUMIFS('Ajuste Ciclado'!H$5:H$47,'Ajuste Ciclado'!$C$5:$C$47,Balance!DZ$4,'Ajuste Ciclado'!$B$5:$B$47,Balance!$B158)</f>
        <v>0</v>
      </c>
      <c r="EA158" s="99">
        <f>SUMIFS('Ajuste Ciclado'!I$5:I$47,'Ajuste Ciclado'!$C$5:$C$47,Balance!EA$4,'Ajuste Ciclado'!$B$5:$B$47,Balance!$B158)</f>
        <v>0</v>
      </c>
      <c r="EB158" s="99">
        <f>SUMIFS('Ajuste Ciclado'!J$5:J$47,'Ajuste Ciclado'!$C$5:$C$47,Balance!EB$4,'Ajuste Ciclado'!$B$5:$B$47,Balance!$B158)</f>
        <v>0</v>
      </c>
      <c r="EC158" s="99">
        <f>SUMIFS('Ajuste Ciclado'!K$5:K$47,'Ajuste Ciclado'!$C$5:$C$47,Balance!EC$4,'Ajuste Ciclado'!$B$5:$B$47,Balance!$B158)</f>
        <v>0</v>
      </c>
      <c r="ED158" s="99">
        <f>SUMIFS('Ajuste Ciclado'!L$5:L$47,'Ajuste Ciclado'!$C$5:$C$47,Balance!ED$4,'Ajuste Ciclado'!$B$5:$B$47,Balance!$B158)</f>
        <v>0</v>
      </c>
      <c r="EE158" s="99">
        <f>SUMIFS('Ajuste Ciclado'!M$5:M$47,'Ajuste Ciclado'!$C$5:$C$47,Balance!EE$4,'Ajuste Ciclado'!$B$5:$B$47,Balance!$B158)</f>
        <v>0</v>
      </c>
      <c r="EF158" s="99">
        <f>SUMIFS('Ajuste Ciclado'!N$5:N$47,'Ajuste Ciclado'!$C$5:$C$47,Balance!EF$4,'Ajuste Ciclado'!$B$5:$B$47,Balance!$B158)</f>
        <v>0</v>
      </c>
      <c r="EG158" s="100">
        <f>SUMIFS('Ajuste Ciclado'!O$5:O$47,'Ajuste Ciclado'!$C$5:$C$47,Balance!EG$4,'Ajuste Ciclado'!$B$5:$B$47,Balance!$B158)</f>
        <v>0</v>
      </c>
      <c r="EH158" s="98">
        <f>SUMIFS('Ajuste Ciclado'!D$5:D$47,'Ajuste Ciclado'!$C$5:$C$47,Balance!EH$4,'Ajuste Ciclado'!$B$5:$B$47,Balance!$B158)</f>
        <v>0</v>
      </c>
      <c r="EI158" s="99">
        <f>SUMIFS('Ajuste Ciclado'!E$5:E$47,'Ajuste Ciclado'!$C$5:$C$47,Balance!EI$4,'Ajuste Ciclado'!$B$5:$B$47,Balance!$B158)</f>
        <v>0</v>
      </c>
      <c r="EJ158" s="99">
        <f>SUMIFS('Ajuste Ciclado'!F$5:F$47,'Ajuste Ciclado'!$C$5:$C$47,Balance!EJ$4,'Ajuste Ciclado'!$B$5:$B$47,Balance!$B158)</f>
        <v>0</v>
      </c>
      <c r="EK158" s="99">
        <f>SUMIFS('Ajuste Ciclado'!G$5:G$47,'Ajuste Ciclado'!$C$5:$C$47,Balance!EK$4,'Ajuste Ciclado'!$B$5:$B$47,Balance!$B158)</f>
        <v>0</v>
      </c>
      <c r="EL158" s="99">
        <f>SUMIFS('Ajuste Ciclado'!H$5:H$47,'Ajuste Ciclado'!$C$5:$C$47,Balance!EL$4,'Ajuste Ciclado'!$B$5:$B$47,Balance!$B158)</f>
        <v>0</v>
      </c>
      <c r="EM158" s="99">
        <f>SUMIFS('Ajuste Ciclado'!I$5:I$47,'Ajuste Ciclado'!$C$5:$C$47,Balance!EM$4,'Ajuste Ciclado'!$B$5:$B$47,Balance!$B158)</f>
        <v>0</v>
      </c>
      <c r="EN158" s="99">
        <f>SUMIFS('Ajuste Ciclado'!J$5:J$47,'Ajuste Ciclado'!$C$5:$C$47,Balance!EN$4,'Ajuste Ciclado'!$B$5:$B$47,Balance!$B158)</f>
        <v>0</v>
      </c>
      <c r="EO158" s="99">
        <f>SUMIFS('Ajuste Ciclado'!K$5:K$47,'Ajuste Ciclado'!$C$5:$C$47,Balance!EO$4,'Ajuste Ciclado'!$B$5:$B$47,Balance!$B158)</f>
        <v>0</v>
      </c>
      <c r="EP158" s="99">
        <f>SUMIFS('Ajuste Ciclado'!L$5:L$47,'Ajuste Ciclado'!$C$5:$C$47,Balance!EP$4,'Ajuste Ciclado'!$B$5:$B$47,Balance!$B158)</f>
        <v>0</v>
      </c>
      <c r="EQ158" s="99">
        <f>SUMIFS('Ajuste Ciclado'!M$5:M$47,'Ajuste Ciclado'!$C$5:$C$47,Balance!EQ$4,'Ajuste Ciclado'!$B$5:$B$47,Balance!$B158)</f>
        <v>0</v>
      </c>
      <c r="ER158" s="99">
        <f>SUMIFS('Ajuste Ciclado'!N$5:N$47,'Ajuste Ciclado'!$C$5:$C$47,Balance!ER$4,'Ajuste Ciclado'!$B$5:$B$47,Balance!$B158)</f>
        <v>0</v>
      </c>
      <c r="ES158" s="100">
        <f>SUMIFS('Ajuste Ciclado'!O$5:O$47,'Ajuste Ciclado'!$C$5:$C$47,Balance!ES$4,'Ajuste Ciclado'!$B$5:$B$47,Balance!$B158)</f>
        <v>0</v>
      </c>
      <c r="ET158" s="84"/>
      <c r="EU158" s="12">
        <f t="shared" si="279"/>
        <v>51241.863594387971</v>
      </c>
      <c r="EV158" s="13">
        <f t="shared" si="244"/>
        <v>35637.738600143617</v>
      </c>
      <c r="EW158" s="13">
        <f t="shared" si="245"/>
        <v>41670.659382592603</v>
      </c>
      <c r="EX158" s="13">
        <f t="shared" si="246"/>
        <v>24081.6497218318</v>
      </c>
      <c r="EY158" s="13">
        <f t="shared" si="247"/>
        <v>12854.3644792786</v>
      </c>
      <c r="EZ158" s="13">
        <f t="shared" si="248"/>
        <v>8779.3950068564645</v>
      </c>
      <c r="FA158" s="13">
        <f t="shared" si="249"/>
        <v>11977.508000394269</v>
      </c>
      <c r="FB158" s="13">
        <f t="shared" si="250"/>
        <v>16896.651323983009</v>
      </c>
      <c r="FC158" s="13">
        <f t="shared" si="251"/>
        <v>20153.849248259809</v>
      </c>
      <c r="FD158" s="13">
        <f t="shared" si="252"/>
        <v>4718.0316795571871</v>
      </c>
      <c r="FE158" s="13">
        <f t="shared" si="253"/>
        <v>1131.8659417927561</v>
      </c>
      <c r="FF158" s="14">
        <f t="shared" si="254"/>
        <v>2589.0242359767371</v>
      </c>
      <c r="FG158" s="12">
        <f t="shared" si="255"/>
        <v>51357.881681157371</v>
      </c>
      <c r="FH158" s="13">
        <f t="shared" si="256"/>
        <v>35992.157717194787</v>
      </c>
      <c r="FI158" s="13">
        <f t="shared" si="257"/>
        <v>42185.260507881132</v>
      </c>
      <c r="FJ158" s="13">
        <f t="shared" si="258"/>
        <v>25575.44549718998</v>
      </c>
      <c r="FK158" s="13">
        <f t="shared" si="259"/>
        <v>12537.70030535673</v>
      </c>
      <c r="FL158" s="13">
        <f t="shared" si="260"/>
        <v>8893.4082594632509</v>
      </c>
      <c r="FM158" s="13">
        <f t="shared" si="261"/>
        <v>12822.302532568479</v>
      </c>
      <c r="FN158" s="13">
        <f t="shared" si="262"/>
        <v>17021.477524662601</v>
      </c>
      <c r="FO158" s="13">
        <f t="shared" si="263"/>
        <v>20655.387904241379</v>
      </c>
      <c r="FP158" s="13">
        <f t="shared" si="264"/>
        <v>7639.3775895001409</v>
      </c>
      <c r="FQ158" s="13">
        <f t="shared" si="265"/>
        <v>10731.42520217697</v>
      </c>
      <c r="FR158" s="14">
        <f t="shared" si="266"/>
        <v>15905.394541023619</v>
      </c>
      <c r="FS158" s="12">
        <f t="shared" si="267"/>
        <v>51369.478362376241</v>
      </c>
      <c r="FT158" s="13">
        <f t="shared" si="268"/>
        <v>35978.235356379082</v>
      </c>
      <c r="FU158" s="13">
        <f t="shared" si="269"/>
        <v>41954.992547484821</v>
      </c>
      <c r="FV158" s="13">
        <f t="shared" si="270"/>
        <v>25370.98182282945</v>
      </c>
      <c r="FW158" s="13">
        <f t="shared" si="271"/>
        <v>13096.748814079139</v>
      </c>
      <c r="FX158" s="13">
        <f t="shared" si="272"/>
        <v>9634.5453197811512</v>
      </c>
      <c r="FY158" s="13">
        <f t="shared" si="273"/>
        <v>14138.736400063181</v>
      </c>
      <c r="FZ158" s="13">
        <f t="shared" si="274"/>
        <v>18904.878994001021</v>
      </c>
      <c r="GA158" s="13">
        <f t="shared" si="275"/>
        <v>22614.42251531464</v>
      </c>
      <c r="GB158" s="13">
        <f t="shared" si="276"/>
        <v>17916.244558126509</v>
      </c>
      <c r="GC158" s="13">
        <f t="shared" si="277"/>
        <v>23857.224776999901</v>
      </c>
      <c r="GD158" s="14">
        <f t="shared" si="278"/>
        <v>27517.548137069902</v>
      </c>
      <c r="GE158" s="84"/>
      <c r="GF158" s="12">
        <f t="shared" si="280"/>
        <v>231732.60121505486</v>
      </c>
      <c r="GG158" s="13">
        <f t="shared" si="280"/>
        <v>261317.21926241645</v>
      </c>
      <c r="GH158" s="14">
        <f t="shared" si="280"/>
        <v>302354.03760450502</v>
      </c>
      <c r="GI158" s="6">
        <f t="shared" si="281"/>
        <v>1</v>
      </c>
      <c r="GJ158" s="12">
        <f t="shared" si="282"/>
        <v>0</v>
      </c>
      <c r="GK158" s="13">
        <f t="shared" si="283"/>
        <v>0</v>
      </c>
      <c r="GL158" s="14">
        <f t="shared" si="284"/>
        <v>0</v>
      </c>
      <c r="GM158" s="84"/>
      <c r="GN158" s="66">
        <f t="shared" si="285"/>
        <v>0</v>
      </c>
      <c r="GO158" s="84"/>
      <c r="GP158" s="63" t="str" cm="1">
        <f t="array" ref="GP158">INDEX($GF$4:$GH$4,1,GI158)</f>
        <v>Sample 1</v>
      </c>
      <c r="GQ158" s="12">
        <f t="shared" si="287"/>
        <v>1131.8659417927561</v>
      </c>
      <c r="GR158" s="13">
        <f t="shared" si="287"/>
        <v>2589.0242359767371</v>
      </c>
      <c r="GS158" s="14">
        <f t="shared" si="287"/>
        <v>4718.0316795571871</v>
      </c>
      <c r="GT158" s="12">
        <f t="shared" si="288"/>
        <v>7639.3775895001409</v>
      </c>
      <c r="GU158" s="13">
        <f t="shared" si="288"/>
        <v>8893.4082594632509</v>
      </c>
      <c r="GV158" s="14">
        <f t="shared" si="288"/>
        <v>10731.42520217697</v>
      </c>
      <c r="GW158" s="12">
        <f t="shared" si="289"/>
        <v>9634.5453197811512</v>
      </c>
      <c r="GX158" s="13">
        <f t="shared" si="289"/>
        <v>13096.748814079139</v>
      </c>
      <c r="GY158" s="14">
        <f t="shared" si="289"/>
        <v>14138.736400063181</v>
      </c>
      <c r="GZ158" s="84" t="str">
        <f t="shared" si="194"/>
        <v>Sample 1</v>
      </c>
      <c r="HA158" s="12">
        <f t="shared" si="286"/>
        <v>0</v>
      </c>
      <c r="HB158" s="13">
        <f t="shared" si="286"/>
        <v>0</v>
      </c>
      <c r="HC158" s="14">
        <f t="shared" si="286"/>
        <v>0</v>
      </c>
      <c r="HD158" s="6">
        <f t="shared" si="195"/>
        <v>0</v>
      </c>
      <c r="HE158" s="84" t="str">
        <f t="shared" si="196"/>
        <v>Ok</v>
      </c>
    </row>
    <row r="159" spans="2:213" hidden="1" x14ac:dyDescent="0.3">
      <c r="B159" s="84" t="s">
        <v>312</v>
      </c>
      <c r="C159" s="12">
        <f>SUMIFS(Inyecciones!$E$2:$E$14185,Inyecciones!$A$2:$A$14185,Balance!C$4,Inyecciones!$B$2:$B$14185,Balance!$B159,Inyecciones!$C$2:$C$14185,Balance!C$5)</f>
        <v>136644.96958503459</v>
      </c>
      <c r="D159" s="13">
        <f>SUMIFS(Inyecciones!$E$2:$E$14185,Inyecciones!$A$2:$A$14185,Balance!D$4,Inyecciones!$B$2:$B$14185,Balance!$B159,Inyecciones!$C$2:$C$14185,Balance!D$5)</f>
        <v>95033.96960038309</v>
      </c>
      <c r="E159" s="13">
        <f>SUMIFS(Inyecciones!$E$2:$E$14185,Inyecciones!$A$2:$A$14185,Balance!E$4,Inyecciones!$B$2:$B$14185,Balance!$B159,Inyecciones!$C$2:$C$14185,Balance!E$5)</f>
        <v>111121.7583535803</v>
      </c>
      <c r="F159" s="13">
        <f>SUMIFS(Inyecciones!$E$2:$E$14185,Inyecciones!$A$2:$A$14185,Balance!F$4,Inyecciones!$B$2:$B$14185,Balance!$B159,Inyecciones!$C$2:$C$14185,Balance!F$5)</f>
        <v>64217.732591551518</v>
      </c>
      <c r="G159" s="13">
        <f>SUMIFS(Inyecciones!$E$2:$E$14185,Inyecciones!$A$2:$A$14185,Balance!G$4,Inyecciones!$B$2:$B$14185,Balance!$B159,Inyecciones!$C$2:$C$14185,Balance!G$5)</f>
        <v>34278.305278076252</v>
      </c>
      <c r="H159" s="13">
        <f>SUMIFS(Inyecciones!$E$2:$E$14185,Inyecciones!$A$2:$A$14185,Balance!H$4,Inyecciones!$B$2:$B$14185,Balance!$B159,Inyecciones!$C$2:$C$14185,Balance!H$5)</f>
        <v>23411.720018283861</v>
      </c>
      <c r="I159" s="13">
        <f>SUMIFS(Inyecciones!$E$2:$E$14185,Inyecciones!$A$2:$A$14185,Balance!I$4,Inyecciones!$B$2:$B$14185,Balance!$B159,Inyecciones!$C$2:$C$14185,Balance!I$5)</f>
        <v>31940.021334384721</v>
      </c>
      <c r="J159" s="13">
        <f>SUMIFS(Inyecciones!$E$2:$E$14185,Inyecciones!$A$2:$A$14185,Balance!J$4,Inyecciones!$B$2:$B$14185,Balance!$B159,Inyecciones!$C$2:$C$14185,Balance!J$5)</f>
        <v>45057.736863954568</v>
      </c>
      <c r="K159" s="13">
        <f>SUMIFS(Inyecciones!$E$2:$E$14185,Inyecciones!$A$2:$A$14185,Balance!K$4,Inyecciones!$B$2:$B$14185,Balance!$B159,Inyecciones!$C$2:$C$14185,Balance!K$5)</f>
        <v>53743.597995359407</v>
      </c>
      <c r="L159" s="13">
        <f>SUMIFS(Inyecciones!$E$2:$E$14185,Inyecciones!$A$2:$A$14185,Balance!L$4,Inyecciones!$B$2:$B$14185,Balance!$B159,Inyecciones!$C$2:$C$14185,Balance!L$5)</f>
        <v>12581.4178121525</v>
      </c>
      <c r="M159" s="13">
        <f>SUMIFS(Inyecciones!$E$2:$E$14185,Inyecciones!$A$2:$A$14185,Balance!M$4,Inyecciones!$B$2:$B$14185,Balance!$B159,Inyecciones!$C$2:$C$14185,Balance!M$5)</f>
        <v>3018.309178114012</v>
      </c>
      <c r="N159" s="14">
        <f>SUMIFS(Inyecciones!$E$2:$E$14185,Inyecciones!$A$2:$A$14185,Balance!N$4,Inyecciones!$B$2:$B$14185,Balance!$B159,Inyecciones!$C$2:$C$14185,Balance!N$5)</f>
        <v>6904.0646292712927</v>
      </c>
      <c r="O159" s="12">
        <f>SUMIFS(Inyecciones!$E$2:$E$14185,Inyecciones!$A$2:$A$14185,Balance!O$4,Inyecciones!$B$2:$B$14185,Balance!$B159,Inyecciones!$C$2:$C$14185,Balance!O$5)</f>
        <v>136954.351149753</v>
      </c>
      <c r="P159" s="13">
        <f>SUMIFS(Inyecciones!$E$2:$E$14185,Inyecciones!$A$2:$A$14185,Balance!P$4,Inyecciones!$B$2:$B$14185,Balance!$B159,Inyecciones!$C$2:$C$14185,Balance!P$5)</f>
        <v>95979.087245852876</v>
      </c>
      <c r="Q159" s="13">
        <f>SUMIFS(Inyecciones!$E$2:$E$14185,Inyecciones!$A$2:$A$14185,Balance!Q$4,Inyecciones!$B$2:$B$14185,Balance!$B159,Inyecciones!$C$2:$C$14185,Balance!Q$5)</f>
        <v>112494.02802101641</v>
      </c>
      <c r="R159" s="13">
        <f>SUMIFS(Inyecciones!$E$2:$E$14185,Inyecciones!$A$2:$A$14185,Balance!R$4,Inyecciones!$B$2:$B$14185,Balance!$B159,Inyecciones!$C$2:$C$14185,Balance!R$5)</f>
        <v>68201.18799250669</v>
      </c>
      <c r="S159" s="13">
        <f>SUMIFS(Inyecciones!$E$2:$E$14185,Inyecciones!$A$2:$A$14185,Balance!S$4,Inyecciones!$B$2:$B$14185,Balance!$B159,Inyecciones!$C$2:$C$14185,Balance!S$5)</f>
        <v>33433.867480951267</v>
      </c>
      <c r="T159" s="13">
        <f>SUMIFS(Inyecciones!$E$2:$E$14185,Inyecciones!$A$2:$A$14185,Balance!T$4,Inyecciones!$B$2:$B$14185,Balance!$B159,Inyecciones!$C$2:$C$14185,Balance!T$5)</f>
        <v>23715.755358568629</v>
      </c>
      <c r="U159" s="13">
        <f>SUMIFS(Inyecciones!$E$2:$E$14185,Inyecciones!$A$2:$A$14185,Balance!U$4,Inyecciones!$B$2:$B$14185,Balance!$B159,Inyecciones!$C$2:$C$14185,Balance!U$5)</f>
        <v>34192.80675351595</v>
      </c>
      <c r="V159" s="13">
        <f>SUMIFS(Inyecciones!$E$2:$E$14185,Inyecciones!$A$2:$A$14185,Balance!V$4,Inyecciones!$B$2:$B$14185,Balance!$B159,Inyecciones!$C$2:$C$14185,Balance!V$5)</f>
        <v>45390.606732433487</v>
      </c>
      <c r="W159" s="13">
        <f>SUMIFS(Inyecciones!$E$2:$E$14185,Inyecciones!$A$2:$A$14185,Balance!W$4,Inyecciones!$B$2:$B$14185,Balance!$B159,Inyecciones!$C$2:$C$14185,Balance!W$5)</f>
        <v>55081.034411310262</v>
      </c>
      <c r="X159" s="13">
        <f>SUMIFS(Inyecciones!$E$2:$E$14185,Inyecciones!$A$2:$A$14185,Balance!X$4,Inyecciones!$B$2:$B$14185,Balance!$B159,Inyecciones!$C$2:$C$14185,Balance!X$5)</f>
        <v>20371.673572000382</v>
      </c>
      <c r="Y159" s="13">
        <f>SUMIFS(Inyecciones!$E$2:$E$14185,Inyecciones!$A$2:$A$14185,Balance!Y$4,Inyecciones!$B$2:$B$14185,Balance!$B159,Inyecciones!$C$2:$C$14185,Balance!Y$5)</f>
        <v>28617.133872471921</v>
      </c>
      <c r="Z159" s="14">
        <f>SUMIFS(Inyecciones!$E$2:$E$14185,Inyecciones!$A$2:$A$14185,Balance!Z$4,Inyecciones!$B$2:$B$14185,Balance!$B159,Inyecciones!$C$2:$C$14185,Balance!Z$5)</f>
        <v>42414.385442729639</v>
      </c>
      <c r="AA159" s="12">
        <f>SUMIFS(Inyecciones!$E$2:$E$14185,Inyecciones!$A$2:$A$14185,Balance!AA$4,Inyecciones!$B$2:$B$14185,Balance!$B159,Inyecciones!$C$2:$C$14185,Balance!AA$5)</f>
        <v>136985.2756330033</v>
      </c>
      <c r="AB159" s="13">
        <f>SUMIFS(Inyecciones!$E$2:$E$14185,Inyecciones!$A$2:$A$14185,Balance!AB$4,Inyecciones!$B$2:$B$14185,Balance!$B159,Inyecciones!$C$2:$C$14185,Balance!AB$5)</f>
        <v>95941.960950344292</v>
      </c>
      <c r="AC159" s="13">
        <f>SUMIFS(Inyecciones!$E$2:$E$14185,Inyecciones!$A$2:$A$14185,Balance!AC$4,Inyecciones!$B$2:$B$14185,Balance!$B159,Inyecciones!$C$2:$C$14185,Balance!AC$5)</f>
        <v>111879.98012662629</v>
      </c>
      <c r="AD159" s="13">
        <f>SUMIFS(Inyecciones!$E$2:$E$14185,Inyecciones!$A$2:$A$14185,Balance!AD$4,Inyecciones!$B$2:$B$14185,Balance!$B159,Inyecciones!$C$2:$C$14185,Balance!AD$5)</f>
        <v>67655.951527545272</v>
      </c>
      <c r="AE159" s="13">
        <f>SUMIFS(Inyecciones!$E$2:$E$14185,Inyecciones!$A$2:$A$14185,Balance!AE$4,Inyecciones!$B$2:$B$14185,Balance!$B159,Inyecciones!$C$2:$C$14185,Balance!AE$5)</f>
        <v>34924.663504211021</v>
      </c>
      <c r="AF159" s="13">
        <f>SUMIFS(Inyecciones!$E$2:$E$14185,Inyecciones!$A$2:$A$14185,Balance!AF$4,Inyecciones!$B$2:$B$14185,Balance!$B159,Inyecciones!$C$2:$C$14185,Balance!AF$5)</f>
        <v>25692.120852749689</v>
      </c>
      <c r="AG159" s="13">
        <f>SUMIFS(Inyecciones!$E$2:$E$14185,Inyecciones!$A$2:$A$14185,Balance!AG$4,Inyecciones!$B$2:$B$14185,Balance!$B159,Inyecciones!$C$2:$C$14185,Balance!AG$5)</f>
        <v>37703.297066835163</v>
      </c>
      <c r="AH159" s="13">
        <f>SUMIFS(Inyecciones!$E$2:$E$14185,Inyecciones!$A$2:$A$14185,Balance!AH$4,Inyecciones!$B$2:$B$14185,Balance!$B159,Inyecciones!$C$2:$C$14185,Balance!AH$5)</f>
        <v>50413.010650669261</v>
      </c>
      <c r="AI159" s="13">
        <f>SUMIFS(Inyecciones!$E$2:$E$14185,Inyecciones!$A$2:$A$14185,Balance!AI$4,Inyecciones!$B$2:$B$14185,Balance!$B159,Inyecciones!$C$2:$C$14185,Balance!AI$5)</f>
        <v>60305.126707505617</v>
      </c>
      <c r="AJ159" s="13">
        <f>SUMIFS(Inyecciones!$E$2:$E$14185,Inyecciones!$A$2:$A$14185,Balance!AJ$4,Inyecciones!$B$2:$B$14185,Balance!$B159,Inyecciones!$C$2:$C$14185,Balance!AJ$5)</f>
        <v>47776.652155004042</v>
      </c>
      <c r="AK159" s="13">
        <f>SUMIFS(Inyecciones!$E$2:$E$14185,Inyecciones!$A$2:$A$14185,Balance!AK$4,Inyecciones!$B$2:$B$14185,Balance!$B159,Inyecciones!$C$2:$C$14185,Balance!AK$5)</f>
        <v>63619.266071999729</v>
      </c>
      <c r="AL159" s="14">
        <f>SUMIFS(Inyecciones!$E$2:$E$14185,Inyecciones!$A$2:$A$14185,Balance!AL$4,Inyecciones!$B$2:$B$14185,Balance!$B159,Inyecciones!$C$2:$C$14185,Balance!AL$5)</f>
        <v>73380.128365519689</v>
      </c>
      <c r="AM159" s="13"/>
      <c r="AN159" s="12">
        <f>SUMIFS('Retiro Mensual'!$E$2:$E$2629,'Retiro Mensual'!$A$2:$A$2629,AN$4,'Retiro Mensual'!$B$2:$B$2629,$B159,'Retiro Mensual'!$C$2:$C$2629,AN$5)</f>
        <v>0</v>
      </c>
      <c r="AO159" s="13">
        <f>SUMIFS('Retiro Mensual'!$E$2:$E$2629,'Retiro Mensual'!$A$2:$A$2629,AO$4,'Retiro Mensual'!$B$2:$B$2629,$B159,'Retiro Mensual'!$C$2:$C$2629,AO$5)</f>
        <v>0</v>
      </c>
      <c r="AP159" s="13">
        <f>SUMIFS('Retiro Mensual'!$E$2:$E$2629,'Retiro Mensual'!$A$2:$A$2629,AP$4,'Retiro Mensual'!$B$2:$B$2629,$B159,'Retiro Mensual'!$C$2:$C$2629,AP$5)</f>
        <v>0</v>
      </c>
      <c r="AQ159" s="13">
        <f>SUMIFS('Retiro Mensual'!$E$2:$E$2629,'Retiro Mensual'!$A$2:$A$2629,AQ$4,'Retiro Mensual'!$B$2:$B$2629,$B159,'Retiro Mensual'!$C$2:$C$2629,AQ$5)</f>
        <v>0</v>
      </c>
      <c r="AR159" s="13">
        <f>SUMIFS('Retiro Mensual'!$E$2:$E$2629,'Retiro Mensual'!$A$2:$A$2629,AR$4,'Retiro Mensual'!$B$2:$B$2629,$B159,'Retiro Mensual'!$C$2:$C$2629,AR$5)</f>
        <v>0</v>
      </c>
      <c r="AS159" s="13">
        <f>SUMIFS('Retiro Mensual'!$E$2:$E$2629,'Retiro Mensual'!$A$2:$A$2629,AS$4,'Retiro Mensual'!$B$2:$B$2629,$B159,'Retiro Mensual'!$C$2:$C$2629,AS$5)</f>
        <v>0</v>
      </c>
      <c r="AT159" s="13">
        <f>SUMIFS('Retiro Mensual'!$E$2:$E$2629,'Retiro Mensual'!$A$2:$A$2629,AT$4,'Retiro Mensual'!$B$2:$B$2629,$B159,'Retiro Mensual'!$C$2:$C$2629,AT$5)</f>
        <v>0</v>
      </c>
      <c r="AU159" s="13">
        <f>SUMIFS('Retiro Mensual'!$E$2:$E$2629,'Retiro Mensual'!$A$2:$A$2629,AU$4,'Retiro Mensual'!$B$2:$B$2629,$B159,'Retiro Mensual'!$C$2:$C$2629,AU$5)</f>
        <v>0</v>
      </c>
      <c r="AV159" s="13">
        <f>SUMIFS('Retiro Mensual'!$E$2:$E$2629,'Retiro Mensual'!$A$2:$A$2629,AV$4,'Retiro Mensual'!$B$2:$B$2629,$B159,'Retiro Mensual'!$C$2:$C$2629,AV$5)</f>
        <v>0</v>
      </c>
      <c r="AW159" s="13">
        <f>SUMIFS('Retiro Mensual'!$E$2:$E$2629,'Retiro Mensual'!$A$2:$A$2629,AW$4,'Retiro Mensual'!$B$2:$B$2629,$B159,'Retiro Mensual'!$C$2:$C$2629,AW$5)</f>
        <v>0</v>
      </c>
      <c r="AX159" s="13">
        <f>SUMIFS('Retiro Mensual'!$E$2:$E$2629,'Retiro Mensual'!$A$2:$A$2629,AX$4,'Retiro Mensual'!$B$2:$B$2629,$B159,'Retiro Mensual'!$C$2:$C$2629,AX$5)</f>
        <v>0</v>
      </c>
      <c r="AY159" s="14">
        <f>SUMIFS('Retiro Mensual'!$E$2:$E$2629,'Retiro Mensual'!$A$2:$A$2629,AY$4,'Retiro Mensual'!$B$2:$B$2629,$B159,'Retiro Mensual'!$C$2:$C$2629,AY$5)</f>
        <v>0</v>
      </c>
      <c r="AZ159" s="12">
        <f>SUMIFS('Retiro Mensual'!$E$2:$E$2629,'Retiro Mensual'!$A$2:$A$2629,AZ$4,'Retiro Mensual'!$B$2:$B$2629,$B159,'Retiro Mensual'!$C$2:$C$2629,AZ$5)</f>
        <v>0</v>
      </c>
      <c r="BA159" s="13">
        <f>SUMIFS('Retiro Mensual'!$E$2:$E$2629,'Retiro Mensual'!$A$2:$A$2629,BA$4,'Retiro Mensual'!$B$2:$B$2629,$B159,'Retiro Mensual'!$C$2:$C$2629,BA$5)</f>
        <v>0</v>
      </c>
      <c r="BB159" s="13">
        <f>SUMIFS('Retiro Mensual'!$E$2:$E$2629,'Retiro Mensual'!$A$2:$A$2629,BB$4,'Retiro Mensual'!$B$2:$B$2629,$B159,'Retiro Mensual'!$C$2:$C$2629,BB$5)</f>
        <v>0</v>
      </c>
      <c r="BC159" s="13">
        <f>SUMIFS('Retiro Mensual'!$E$2:$E$2629,'Retiro Mensual'!$A$2:$A$2629,BC$4,'Retiro Mensual'!$B$2:$B$2629,$B159,'Retiro Mensual'!$C$2:$C$2629,BC$5)</f>
        <v>0</v>
      </c>
      <c r="BD159" s="13">
        <f>SUMIFS('Retiro Mensual'!$E$2:$E$2629,'Retiro Mensual'!$A$2:$A$2629,BD$4,'Retiro Mensual'!$B$2:$B$2629,$B159,'Retiro Mensual'!$C$2:$C$2629,BD$5)</f>
        <v>0</v>
      </c>
      <c r="BE159" s="13">
        <f>SUMIFS('Retiro Mensual'!$E$2:$E$2629,'Retiro Mensual'!$A$2:$A$2629,BE$4,'Retiro Mensual'!$B$2:$B$2629,$B159,'Retiro Mensual'!$C$2:$C$2629,BE$5)</f>
        <v>0</v>
      </c>
      <c r="BF159" s="13">
        <f>SUMIFS('Retiro Mensual'!$E$2:$E$2629,'Retiro Mensual'!$A$2:$A$2629,BF$4,'Retiro Mensual'!$B$2:$B$2629,$B159,'Retiro Mensual'!$C$2:$C$2629,BF$5)</f>
        <v>0</v>
      </c>
      <c r="BG159" s="13">
        <f>SUMIFS('Retiro Mensual'!$E$2:$E$2629,'Retiro Mensual'!$A$2:$A$2629,BG$4,'Retiro Mensual'!$B$2:$B$2629,$B159,'Retiro Mensual'!$C$2:$C$2629,BG$5)</f>
        <v>0</v>
      </c>
      <c r="BH159" s="13">
        <f>SUMIFS('Retiro Mensual'!$E$2:$E$2629,'Retiro Mensual'!$A$2:$A$2629,BH$4,'Retiro Mensual'!$B$2:$B$2629,$B159,'Retiro Mensual'!$C$2:$C$2629,BH$5)</f>
        <v>0</v>
      </c>
      <c r="BI159" s="13">
        <f>SUMIFS('Retiro Mensual'!$E$2:$E$2629,'Retiro Mensual'!$A$2:$A$2629,BI$4,'Retiro Mensual'!$B$2:$B$2629,$B159,'Retiro Mensual'!$C$2:$C$2629,BI$5)</f>
        <v>0</v>
      </c>
      <c r="BJ159" s="13">
        <f>SUMIFS('Retiro Mensual'!$E$2:$E$2629,'Retiro Mensual'!$A$2:$A$2629,BJ$4,'Retiro Mensual'!$B$2:$B$2629,$B159,'Retiro Mensual'!$C$2:$C$2629,BJ$5)</f>
        <v>0</v>
      </c>
      <c r="BK159" s="14">
        <f>SUMIFS('Retiro Mensual'!$E$2:$E$2629,'Retiro Mensual'!$A$2:$A$2629,BK$4,'Retiro Mensual'!$B$2:$B$2629,$B159,'Retiro Mensual'!$C$2:$C$2629,BK$5)</f>
        <v>0</v>
      </c>
      <c r="BL159" s="12">
        <f>SUMIFS('Retiro Mensual'!$E$2:$E$2629,'Retiro Mensual'!$A$2:$A$2629,BL$4,'Retiro Mensual'!$B$2:$B$2629,$B159,'Retiro Mensual'!$C$2:$C$2629,BL$5)</f>
        <v>0</v>
      </c>
      <c r="BM159" s="13">
        <f>SUMIFS('Retiro Mensual'!$E$2:$E$2629,'Retiro Mensual'!$A$2:$A$2629,BM$4,'Retiro Mensual'!$B$2:$B$2629,$B159,'Retiro Mensual'!$C$2:$C$2629,BM$5)</f>
        <v>0</v>
      </c>
      <c r="BN159" s="13">
        <f>SUMIFS('Retiro Mensual'!$E$2:$E$2629,'Retiro Mensual'!$A$2:$A$2629,BN$4,'Retiro Mensual'!$B$2:$B$2629,$B159,'Retiro Mensual'!$C$2:$C$2629,BN$5)</f>
        <v>0</v>
      </c>
      <c r="BO159" s="13">
        <f>SUMIFS('Retiro Mensual'!$E$2:$E$2629,'Retiro Mensual'!$A$2:$A$2629,BO$4,'Retiro Mensual'!$B$2:$B$2629,$B159,'Retiro Mensual'!$C$2:$C$2629,BO$5)</f>
        <v>0</v>
      </c>
      <c r="BP159" s="13">
        <f>SUMIFS('Retiro Mensual'!$E$2:$E$2629,'Retiro Mensual'!$A$2:$A$2629,BP$4,'Retiro Mensual'!$B$2:$B$2629,$B159,'Retiro Mensual'!$C$2:$C$2629,BP$5)</f>
        <v>0</v>
      </c>
      <c r="BQ159" s="13">
        <f>SUMIFS('Retiro Mensual'!$E$2:$E$2629,'Retiro Mensual'!$A$2:$A$2629,BQ$4,'Retiro Mensual'!$B$2:$B$2629,$B159,'Retiro Mensual'!$C$2:$C$2629,BQ$5)</f>
        <v>0</v>
      </c>
      <c r="BR159" s="13">
        <f>SUMIFS('Retiro Mensual'!$E$2:$E$2629,'Retiro Mensual'!$A$2:$A$2629,BR$4,'Retiro Mensual'!$B$2:$B$2629,$B159,'Retiro Mensual'!$C$2:$C$2629,BR$5)</f>
        <v>0</v>
      </c>
      <c r="BS159" s="13">
        <f>SUMIFS('Retiro Mensual'!$E$2:$E$2629,'Retiro Mensual'!$A$2:$A$2629,BS$4,'Retiro Mensual'!$B$2:$B$2629,$B159,'Retiro Mensual'!$C$2:$C$2629,BS$5)</f>
        <v>0</v>
      </c>
      <c r="BT159" s="13">
        <f>SUMIFS('Retiro Mensual'!$E$2:$E$2629,'Retiro Mensual'!$A$2:$A$2629,BT$4,'Retiro Mensual'!$B$2:$B$2629,$B159,'Retiro Mensual'!$C$2:$C$2629,BT$5)</f>
        <v>0</v>
      </c>
      <c r="BU159" s="13">
        <f>SUMIFS('Retiro Mensual'!$E$2:$E$2629,'Retiro Mensual'!$A$2:$A$2629,BU$4,'Retiro Mensual'!$B$2:$B$2629,$B159,'Retiro Mensual'!$C$2:$C$2629,BU$5)</f>
        <v>0</v>
      </c>
      <c r="BV159" s="13">
        <f>SUMIFS('Retiro Mensual'!$E$2:$E$2629,'Retiro Mensual'!$A$2:$A$2629,BV$4,'Retiro Mensual'!$B$2:$B$2629,$B159,'Retiro Mensual'!$C$2:$C$2629,BV$5)</f>
        <v>0</v>
      </c>
      <c r="BW159" s="14">
        <f>SUMIFS('Retiro Mensual'!$E$2:$E$2629,'Retiro Mensual'!$A$2:$A$2629,BW$4,'Retiro Mensual'!$B$2:$B$2629,$B159,'Retiro Mensual'!$C$2:$C$2629,BW$5)</f>
        <v>0</v>
      </c>
      <c r="BX159" s="13"/>
      <c r="BY159" s="12">
        <f>SUMIFS('Compra Ventas'!$E$2:$E$2700,'Compra Ventas'!$A$2:$A$2700,BY$4,'Compra Ventas'!$B$2:$B$2700,$B159,'Compra Ventas'!$C$2:$C$2700,BY$5)</f>
        <v>0</v>
      </c>
      <c r="BZ159" s="13">
        <f>SUMIFS('Compra Ventas'!$E$2:$E$2700,'Compra Ventas'!$A$2:$A$2700,BZ$4,'Compra Ventas'!$B$2:$B$2700,$B159,'Compra Ventas'!$C$2:$C$2700,BZ$5)</f>
        <v>0</v>
      </c>
      <c r="CA159" s="13">
        <f>SUMIFS('Compra Ventas'!$E$2:$E$2700,'Compra Ventas'!$A$2:$A$2700,CA$4,'Compra Ventas'!$B$2:$B$2700,$B159,'Compra Ventas'!$C$2:$C$2700,CA$5)</f>
        <v>0</v>
      </c>
      <c r="CB159" s="13">
        <f>SUMIFS('Compra Ventas'!$E$2:$E$2700,'Compra Ventas'!$A$2:$A$2700,CB$4,'Compra Ventas'!$B$2:$B$2700,$B159,'Compra Ventas'!$C$2:$C$2700,CB$5)</f>
        <v>0</v>
      </c>
      <c r="CC159" s="13">
        <f>SUMIFS('Compra Ventas'!$E$2:$E$2700,'Compra Ventas'!$A$2:$A$2700,CC$4,'Compra Ventas'!$B$2:$B$2700,$B159,'Compra Ventas'!$C$2:$C$2700,CC$5)</f>
        <v>0</v>
      </c>
      <c r="CD159" s="13">
        <f>SUMIFS('Compra Ventas'!$E$2:$E$2700,'Compra Ventas'!$A$2:$A$2700,CD$4,'Compra Ventas'!$B$2:$B$2700,$B159,'Compra Ventas'!$C$2:$C$2700,CD$5)</f>
        <v>0</v>
      </c>
      <c r="CE159" s="13">
        <f>SUMIFS('Compra Ventas'!$E$2:$E$2700,'Compra Ventas'!$A$2:$A$2700,CE$4,'Compra Ventas'!$B$2:$B$2700,$B159,'Compra Ventas'!$C$2:$C$2700,CE$5)</f>
        <v>0</v>
      </c>
      <c r="CF159" s="13">
        <f>SUMIFS('Compra Ventas'!$E$2:$E$2700,'Compra Ventas'!$A$2:$A$2700,CF$4,'Compra Ventas'!$B$2:$B$2700,$B159,'Compra Ventas'!$C$2:$C$2700,CF$5)</f>
        <v>0</v>
      </c>
      <c r="CG159" s="13">
        <f>SUMIFS('Compra Ventas'!$E$2:$E$2700,'Compra Ventas'!$A$2:$A$2700,CG$4,'Compra Ventas'!$B$2:$B$2700,$B159,'Compra Ventas'!$C$2:$C$2700,CG$5)</f>
        <v>0</v>
      </c>
      <c r="CH159" s="13">
        <f>SUMIFS('Compra Ventas'!$E$2:$E$2700,'Compra Ventas'!$A$2:$A$2700,CH$4,'Compra Ventas'!$B$2:$B$2700,$B159,'Compra Ventas'!$C$2:$C$2700,CH$5)</f>
        <v>0</v>
      </c>
      <c r="CI159" s="13">
        <f>SUMIFS('Compra Ventas'!$E$2:$E$2700,'Compra Ventas'!$A$2:$A$2700,CI$4,'Compra Ventas'!$B$2:$B$2700,$B159,'Compra Ventas'!$C$2:$C$2700,CI$5)</f>
        <v>0</v>
      </c>
      <c r="CJ159" s="14">
        <f>SUMIFS('Compra Ventas'!$E$2:$E$2700,'Compra Ventas'!$A$2:$A$2700,CJ$4,'Compra Ventas'!$B$2:$B$2700,$B159,'Compra Ventas'!$C$2:$C$2700,CJ$5)</f>
        <v>0</v>
      </c>
      <c r="CK159" s="12">
        <f>SUMIFS('Compra Ventas'!$E$2:$E$2700,'Compra Ventas'!$A$2:$A$2700,CK$4,'Compra Ventas'!$B$2:$B$2700,$B159,'Compra Ventas'!$C$2:$C$2700,CK$5)</f>
        <v>0</v>
      </c>
      <c r="CL159" s="13">
        <f>SUMIFS('Compra Ventas'!$E$2:$E$2700,'Compra Ventas'!$A$2:$A$2700,CL$4,'Compra Ventas'!$B$2:$B$2700,$B159,'Compra Ventas'!$C$2:$C$2700,CL$5)</f>
        <v>0</v>
      </c>
      <c r="CM159" s="13">
        <f>SUMIFS('Compra Ventas'!$E$2:$E$2700,'Compra Ventas'!$A$2:$A$2700,CM$4,'Compra Ventas'!$B$2:$B$2700,$B159,'Compra Ventas'!$C$2:$C$2700,CM$5)</f>
        <v>0</v>
      </c>
      <c r="CN159" s="13">
        <f>SUMIFS('Compra Ventas'!$E$2:$E$2700,'Compra Ventas'!$A$2:$A$2700,CN$4,'Compra Ventas'!$B$2:$B$2700,$B159,'Compra Ventas'!$C$2:$C$2700,CN$5)</f>
        <v>0</v>
      </c>
      <c r="CO159" s="13">
        <f>SUMIFS('Compra Ventas'!$E$2:$E$2700,'Compra Ventas'!$A$2:$A$2700,CO$4,'Compra Ventas'!$B$2:$B$2700,$B159,'Compra Ventas'!$C$2:$C$2700,CO$5)</f>
        <v>0</v>
      </c>
      <c r="CP159" s="13">
        <f>SUMIFS('Compra Ventas'!$E$2:$E$2700,'Compra Ventas'!$A$2:$A$2700,CP$4,'Compra Ventas'!$B$2:$B$2700,$B159,'Compra Ventas'!$C$2:$C$2700,CP$5)</f>
        <v>0</v>
      </c>
      <c r="CQ159" s="13">
        <f>SUMIFS('Compra Ventas'!$E$2:$E$2700,'Compra Ventas'!$A$2:$A$2700,CQ$4,'Compra Ventas'!$B$2:$B$2700,$B159,'Compra Ventas'!$C$2:$C$2700,CQ$5)</f>
        <v>0</v>
      </c>
      <c r="CR159" s="13">
        <f>SUMIFS('Compra Ventas'!$E$2:$E$2700,'Compra Ventas'!$A$2:$A$2700,CR$4,'Compra Ventas'!$B$2:$B$2700,$B159,'Compra Ventas'!$C$2:$C$2700,CR$5)</f>
        <v>0</v>
      </c>
      <c r="CS159" s="13">
        <f>SUMIFS('Compra Ventas'!$E$2:$E$2700,'Compra Ventas'!$A$2:$A$2700,CS$4,'Compra Ventas'!$B$2:$B$2700,$B159,'Compra Ventas'!$C$2:$C$2700,CS$5)</f>
        <v>0</v>
      </c>
      <c r="CT159" s="13">
        <f>SUMIFS('Compra Ventas'!$E$2:$E$2700,'Compra Ventas'!$A$2:$A$2700,CT$4,'Compra Ventas'!$B$2:$B$2700,$B159,'Compra Ventas'!$C$2:$C$2700,CT$5)</f>
        <v>0</v>
      </c>
      <c r="CU159" s="13">
        <f>SUMIFS('Compra Ventas'!$E$2:$E$2700,'Compra Ventas'!$A$2:$A$2700,CU$4,'Compra Ventas'!$B$2:$B$2700,$B159,'Compra Ventas'!$C$2:$C$2700,CU$5)</f>
        <v>0</v>
      </c>
      <c r="CV159" s="14">
        <f>SUMIFS('Compra Ventas'!$E$2:$E$2700,'Compra Ventas'!$A$2:$A$2700,CV$4,'Compra Ventas'!$B$2:$B$2700,$B159,'Compra Ventas'!$C$2:$C$2700,CV$5)</f>
        <v>0</v>
      </c>
      <c r="CW159" s="12">
        <f>SUMIFS('Compra Ventas'!$E$2:$E$2700,'Compra Ventas'!$A$2:$A$2700,CW$4,'Compra Ventas'!$B$2:$B$2700,$B159,'Compra Ventas'!$C$2:$C$2700,CW$5)</f>
        <v>0</v>
      </c>
      <c r="CX159" s="13">
        <f>SUMIFS('Compra Ventas'!$E$2:$E$2700,'Compra Ventas'!$A$2:$A$2700,CX$4,'Compra Ventas'!$B$2:$B$2700,$B159,'Compra Ventas'!$C$2:$C$2700,CX$5)</f>
        <v>0</v>
      </c>
      <c r="CY159" s="13">
        <f>SUMIFS('Compra Ventas'!$E$2:$E$2700,'Compra Ventas'!$A$2:$A$2700,CY$4,'Compra Ventas'!$B$2:$B$2700,$B159,'Compra Ventas'!$C$2:$C$2700,CY$5)</f>
        <v>0</v>
      </c>
      <c r="CZ159" s="13">
        <f>SUMIFS('Compra Ventas'!$E$2:$E$2700,'Compra Ventas'!$A$2:$A$2700,CZ$4,'Compra Ventas'!$B$2:$B$2700,$B159,'Compra Ventas'!$C$2:$C$2700,CZ$5)</f>
        <v>0</v>
      </c>
      <c r="DA159" s="13">
        <f>SUMIFS('Compra Ventas'!$E$2:$E$2700,'Compra Ventas'!$A$2:$A$2700,DA$4,'Compra Ventas'!$B$2:$B$2700,$B159,'Compra Ventas'!$C$2:$C$2700,DA$5)</f>
        <v>0</v>
      </c>
      <c r="DB159" s="13">
        <f>SUMIFS('Compra Ventas'!$E$2:$E$2700,'Compra Ventas'!$A$2:$A$2700,DB$4,'Compra Ventas'!$B$2:$B$2700,$B159,'Compra Ventas'!$C$2:$C$2700,DB$5)</f>
        <v>0</v>
      </c>
      <c r="DC159" s="13">
        <f>SUMIFS('Compra Ventas'!$E$2:$E$2700,'Compra Ventas'!$A$2:$A$2700,DC$4,'Compra Ventas'!$B$2:$B$2700,$B159,'Compra Ventas'!$C$2:$C$2700,DC$5)</f>
        <v>0</v>
      </c>
      <c r="DD159" s="13">
        <f>SUMIFS('Compra Ventas'!$E$2:$E$2700,'Compra Ventas'!$A$2:$A$2700,DD$4,'Compra Ventas'!$B$2:$B$2700,$B159,'Compra Ventas'!$C$2:$C$2700,DD$5)</f>
        <v>0</v>
      </c>
      <c r="DE159" s="13">
        <f>SUMIFS('Compra Ventas'!$E$2:$E$2700,'Compra Ventas'!$A$2:$A$2700,DE$4,'Compra Ventas'!$B$2:$B$2700,$B159,'Compra Ventas'!$C$2:$C$2700,DE$5)</f>
        <v>0</v>
      </c>
      <c r="DF159" s="13">
        <f>SUMIFS('Compra Ventas'!$E$2:$E$2700,'Compra Ventas'!$A$2:$A$2700,DF$4,'Compra Ventas'!$B$2:$B$2700,$B159,'Compra Ventas'!$C$2:$C$2700,DF$5)</f>
        <v>0</v>
      </c>
      <c r="DG159" s="13">
        <f>SUMIFS('Compra Ventas'!$E$2:$E$2700,'Compra Ventas'!$A$2:$A$2700,DG$4,'Compra Ventas'!$B$2:$B$2700,$B159,'Compra Ventas'!$C$2:$C$2700,DG$5)</f>
        <v>0</v>
      </c>
      <c r="DH159" s="14">
        <f>SUMIFS('Compra Ventas'!$E$2:$E$2700,'Compra Ventas'!$A$2:$A$2700,DH$4,'Compra Ventas'!$B$2:$B$2700,$B159,'Compra Ventas'!$C$2:$C$2700,DH$5)</f>
        <v>0</v>
      </c>
      <c r="DI159" s="84"/>
      <c r="DJ159" s="98">
        <f>SUMIFS('Ajuste Ciclado'!D$5:D$47,'Ajuste Ciclado'!$C$5:$C$47,Balance!DJ$4,'Ajuste Ciclado'!$B$5:$B$47,Balance!$B159)</f>
        <v>0</v>
      </c>
      <c r="DK159" s="99">
        <f>SUMIFS('Ajuste Ciclado'!E$5:E$47,'Ajuste Ciclado'!$C$5:$C$47,Balance!DK$4,'Ajuste Ciclado'!$B$5:$B$47,Balance!$B159)</f>
        <v>0</v>
      </c>
      <c r="DL159" s="99">
        <f>SUMIFS('Ajuste Ciclado'!F$5:F$47,'Ajuste Ciclado'!$C$5:$C$47,Balance!DL$4,'Ajuste Ciclado'!$B$5:$B$47,Balance!$B159)</f>
        <v>0</v>
      </c>
      <c r="DM159" s="99">
        <f>SUMIFS('Ajuste Ciclado'!G$5:G$47,'Ajuste Ciclado'!$C$5:$C$47,Balance!DM$4,'Ajuste Ciclado'!$B$5:$B$47,Balance!$B159)</f>
        <v>0</v>
      </c>
      <c r="DN159" s="99">
        <f>SUMIFS('Ajuste Ciclado'!H$5:H$47,'Ajuste Ciclado'!$C$5:$C$47,Balance!DN$4,'Ajuste Ciclado'!$B$5:$B$47,Balance!$B159)</f>
        <v>0</v>
      </c>
      <c r="DO159" s="99">
        <f>SUMIFS('Ajuste Ciclado'!I$5:I$47,'Ajuste Ciclado'!$C$5:$C$47,Balance!DO$4,'Ajuste Ciclado'!$B$5:$B$47,Balance!$B159)</f>
        <v>0</v>
      </c>
      <c r="DP159" s="99">
        <f>SUMIFS('Ajuste Ciclado'!J$5:J$47,'Ajuste Ciclado'!$C$5:$C$47,Balance!DP$4,'Ajuste Ciclado'!$B$5:$B$47,Balance!$B159)</f>
        <v>0</v>
      </c>
      <c r="DQ159" s="99">
        <f>SUMIFS('Ajuste Ciclado'!K$5:K$47,'Ajuste Ciclado'!$C$5:$C$47,Balance!DQ$4,'Ajuste Ciclado'!$B$5:$B$47,Balance!$B159)</f>
        <v>0</v>
      </c>
      <c r="DR159" s="99">
        <f>SUMIFS('Ajuste Ciclado'!L$5:L$47,'Ajuste Ciclado'!$C$5:$C$47,Balance!DR$4,'Ajuste Ciclado'!$B$5:$B$47,Balance!$B159)</f>
        <v>0</v>
      </c>
      <c r="DS159" s="99">
        <f>SUMIFS('Ajuste Ciclado'!M$5:M$47,'Ajuste Ciclado'!$C$5:$C$47,Balance!DS$4,'Ajuste Ciclado'!$B$5:$B$47,Balance!$B159)</f>
        <v>0</v>
      </c>
      <c r="DT159" s="99">
        <f>SUMIFS('Ajuste Ciclado'!N$5:N$47,'Ajuste Ciclado'!$C$5:$C$47,Balance!DT$4,'Ajuste Ciclado'!$B$5:$B$47,Balance!$B159)</f>
        <v>0</v>
      </c>
      <c r="DU159" s="100">
        <f>SUMIFS('Ajuste Ciclado'!O$5:O$47,'Ajuste Ciclado'!$C$5:$C$47,Balance!DU$4,'Ajuste Ciclado'!$B$5:$B$47,Balance!$B159)</f>
        <v>0</v>
      </c>
      <c r="DV159" s="98">
        <f>SUMIFS('Ajuste Ciclado'!D$5:D$47,'Ajuste Ciclado'!$C$5:$C$47,Balance!DV$4,'Ajuste Ciclado'!$B$5:$B$47,Balance!$B159)</f>
        <v>0</v>
      </c>
      <c r="DW159" s="99">
        <f>SUMIFS('Ajuste Ciclado'!E$5:E$47,'Ajuste Ciclado'!$C$5:$C$47,Balance!DW$4,'Ajuste Ciclado'!$B$5:$B$47,Balance!$B159)</f>
        <v>0</v>
      </c>
      <c r="DX159" s="99">
        <f>SUMIFS('Ajuste Ciclado'!F$5:F$47,'Ajuste Ciclado'!$C$5:$C$47,Balance!DX$4,'Ajuste Ciclado'!$B$5:$B$47,Balance!$B159)</f>
        <v>0</v>
      </c>
      <c r="DY159" s="99">
        <f>SUMIFS('Ajuste Ciclado'!G$5:G$47,'Ajuste Ciclado'!$C$5:$C$47,Balance!DY$4,'Ajuste Ciclado'!$B$5:$B$47,Balance!$B159)</f>
        <v>0</v>
      </c>
      <c r="DZ159" s="99">
        <f>SUMIFS('Ajuste Ciclado'!H$5:H$47,'Ajuste Ciclado'!$C$5:$C$47,Balance!DZ$4,'Ajuste Ciclado'!$B$5:$B$47,Balance!$B159)</f>
        <v>0</v>
      </c>
      <c r="EA159" s="99">
        <f>SUMIFS('Ajuste Ciclado'!I$5:I$47,'Ajuste Ciclado'!$C$5:$C$47,Balance!EA$4,'Ajuste Ciclado'!$B$5:$B$47,Balance!$B159)</f>
        <v>0</v>
      </c>
      <c r="EB159" s="99">
        <f>SUMIFS('Ajuste Ciclado'!J$5:J$47,'Ajuste Ciclado'!$C$5:$C$47,Balance!EB$4,'Ajuste Ciclado'!$B$5:$B$47,Balance!$B159)</f>
        <v>0</v>
      </c>
      <c r="EC159" s="99">
        <f>SUMIFS('Ajuste Ciclado'!K$5:K$47,'Ajuste Ciclado'!$C$5:$C$47,Balance!EC$4,'Ajuste Ciclado'!$B$5:$B$47,Balance!$B159)</f>
        <v>0</v>
      </c>
      <c r="ED159" s="99">
        <f>SUMIFS('Ajuste Ciclado'!L$5:L$47,'Ajuste Ciclado'!$C$5:$C$47,Balance!ED$4,'Ajuste Ciclado'!$B$5:$B$47,Balance!$B159)</f>
        <v>0</v>
      </c>
      <c r="EE159" s="99">
        <f>SUMIFS('Ajuste Ciclado'!M$5:M$47,'Ajuste Ciclado'!$C$5:$C$47,Balance!EE$4,'Ajuste Ciclado'!$B$5:$B$47,Balance!$B159)</f>
        <v>0</v>
      </c>
      <c r="EF159" s="99">
        <f>SUMIFS('Ajuste Ciclado'!N$5:N$47,'Ajuste Ciclado'!$C$5:$C$47,Balance!EF$4,'Ajuste Ciclado'!$B$5:$B$47,Balance!$B159)</f>
        <v>0</v>
      </c>
      <c r="EG159" s="100">
        <f>SUMIFS('Ajuste Ciclado'!O$5:O$47,'Ajuste Ciclado'!$C$5:$C$47,Balance!EG$4,'Ajuste Ciclado'!$B$5:$B$47,Balance!$B159)</f>
        <v>0</v>
      </c>
      <c r="EH159" s="98">
        <f>SUMIFS('Ajuste Ciclado'!D$5:D$47,'Ajuste Ciclado'!$C$5:$C$47,Balance!EH$4,'Ajuste Ciclado'!$B$5:$B$47,Balance!$B159)</f>
        <v>0</v>
      </c>
      <c r="EI159" s="99">
        <f>SUMIFS('Ajuste Ciclado'!E$5:E$47,'Ajuste Ciclado'!$C$5:$C$47,Balance!EI$4,'Ajuste Ciclado'!$B$5:$B$47,Balance!$B159)</f>
        <v>0</v>
      </c>
      <c r="EJ159" s="99">
        <f>SUMIFS('Ajuste Ciclado'!F$5:F$47,'Ajuste Ciclado'!$C$5:$C$47,Balance!EJ$4,'Ajuste Ciclado'!$B$5:$B$47,Balance!$B159)</f>
        <v>0</v>
      </c>
      <c r="EK159" s="99">
        <f>SUMIFS('Ajuste Ciclado'!G$5:G$47,'Ajuste Ciclado'!$C$5:$C$47,Balance!EK$4,'Ajuste Ciclado'!$B$5:$B$47,Balance!$B159)</f>
        <v>0</v>
      </c>
      <c r="EL159" s="99">
        <f>SUMIFS('Ajuste Ciclado'!H$5:H$47,'Ajuste Ciclado'!$C$5:$C$47,Balance!EL$4,'Ajuste Ciclado'!$B$5:$B$47,Balance!$B159)</f>
        <v>0</v>
      </c>
      <c r="EM159" s="99">
        <f>SUMIFS('Ajuste Ciclado'!I$5:I$47,'Ajuste Ciclado'!$C$5:$C$47,Balance!EM$4,'Ajuste Ciclado'!$B$5:$B$47,Balance!$B159)</f>
        <v>0</v>
      </c>
      <c r="EN159" s="99">
        <f>SUMIFS('Ajuste Ciclado'!J$5:J$47,'Ajuste Ciclado'!$C$5:$C$47,Balance!EN$4,'Ajuste Ciclado'!$B$5:$B$47,Balance!$B159)</f>
        <v>0</v>
      </c>
      <c r="EO159" s="99">
        <f>SUMIFS('Ajuste Ciclado'!K$5:K$47,'Ajuste Ciclado'!$C$5:$C$47,Balance!EO$4,'Ajuste Ciclado'!$B$5:$B$47,Balance!$B159)</f>
        <v>0</v>
      </c>
      <c r="EP159" s="99">
        <f>SUMIFS('Ajuste Ciclado'!L$5:L$47,'Ajuste Ciclado'!$C$5:$C$47,Balance!EP$4,'Ajuste Ciclado'!$B$5:$B$47,Balance!$B159)</f>
        <v>0</v>
      </c>
      <c r="EQ159" s="99">
        <f>SUMIFS('Ajuste Ciclado'!M$5:M$47,'Ajuste Ciclado'!$C$5:$C$47,Balance!EQ$4,'Ajuste Ciclado'!$B$5:$B$47,Balance!$B159)</f>
        <v>0</v>
      </c>
      <c r="ER159" s="99">
        <f>SUMIFS('Ajuste Ciclado'!N$5:N$47,'Ajuste Ciclado'!$C$5:$C$47,Balance!ER$4,'Ajuste Ciclado'!$B$5:$B$47,Balance!$B159)</f>
        <v>0</v>
      </c>
      <c r="ES159" s="100">
        <f>SUMIFS('Ajuste Ciclado'!O$5:O$47,'Ajuste Ciclado'!$C$5:$C$47,Balance!ES$4,'Ajuste Ciclado'!$B$5:$B$47,Balance!$B159)</f>
        <v>0</v>
      </c>
      <c r="ET159" s="84"/>
      <c r="EU159" s="12">
        <f t="shared" si="279"/>
        <v>136644.96958503459</v>
      </c>
      <c r="EV159" s="13">
        <f t="shared" si="244"/>
        <v>95033.96960038309</v>
      </c>
      <c r="EW159" s="13">
        <f t="shared" si="245"/>
        <v>111121.7583535803</v>
      </c>
      <c r="EX159" s="13">
        <f t="shared" si="246"/>
        <v>64217.732591551518</v>
      </c>
      <c r="EY159" s="13">
        <f t="shared" si="247"/>
        <v>34278.305278076252</v>
      </c>
      <c r="EZ159" s="13">
        <f t="shared" si="248"/>
        <v>23411.720018283861</v>
      </c>
      <c r="FA159" s="13">
        <f t="shared" si="249"/>
        <v>31940.021334384721</v>
      </c>
      <c r="FB159" s="13">
        <f t="shared" si="250"/>
        <v>45057.736863954568</v>
      </c>
      <c r="FC159" s="13">
        <f t="shared" si="251"/>
        <v>53743.597995359407</v>
      </c>
      <c r="FD159" s="13">
        <f t="shared" si="252"/>
        <v>12581.4178121525</v>
      </c>
      <c r="FE159" s="13">
        <f t="shared" si="253"/>
        <v>3018.309178114012</v>
      </c>
      <c r="FF159" s="14">
        <f t="shared" si="254"/>
        <v>6904.0646292712927</v>
      </c>
      <c r="FG159" s="12">
        <f t="shared" si="255"/>
        <v>136954.351149753</v>
      </c>
      <c r="FH159" s="13">
        <f t="shared" si="256"/>
        <v>95979.087245852876</v>
      </c>
      <c r="FI159" s="13">
        <f t="shared" si="257"/>
        <v>112494.02802101641</v>
      </c>
      <c r="FJ159" s="13">
        <f t="shared" si="258"/>
        <v>68201.18799250669</v>
      </c>
      <c r="FK159" s="13">
        <f t="shared" si="259"/>
        <v>33433.867480951267</v>
      </c>
      <c r="FL159" s="13">
        <f t="shared" si="260"/>
        <v>23715.755358568629</v>
      </c>
      <c r="FM159" s="13">
        <f t="shared" si="261"/>
        <v>34192.80675351595</v>
      </c>
      <c r="FN159" s="13">
        <f t="shared" si="262"/>
        <v>45390.606732433487</v>
      </c>
      <c r="FO159" s="13">
        <f t="shared" si="263"/>
        <v>55081.034411310262</v>
      </c>
      <c r="FP159" s="13">
        <f t="shared" si="264"/>
        <v>20371.673572000382</v>
      </c>
      <c r="FQ159" s="13">
        <f t="shared" si="265"/>
        <v>28617.133872471921</v>
      </c>
      <c r="FR159" s="14">
        <f t="shared" si="266"/>
        <v>42414.385442729639</v>
      </c>
      <c r="FS159" s="12">
        <f t="shared" si="267"/>
        <v>136985.2756330033</v>
      </c>
      <c r="FT159" s="13">
        <f t="shared" si="268"/>
        <v>95941.960950344292</v>
      </c>
      <c r="FU159" s="13">
        <f t="shared" si="269"/>
        <v>111879.98012662629</v>
      </c>
      <c r="FV159" s="13">
        <f t="shared" si="270"/>
        <v>67655.951527545272</v>
      </c>
      <c r="FW159" s="13">
        <f t="shared" si="271"/>
        <v>34924.663504211021</v>
      </c>
      <c r="FX159" s="13">
        <f t="shared" si="272"/>
        <v>25692.120852749689</v>
      </c>
      <c r="FY159" s="13">
        <f t="shared" si="273"/>
        <v>37703.297066835163</v>
      </c>
      <c r="FZ159" s="13">
        <f t="shared" si="274"/>
        <v>50413.010650669261</v>
      </c>
      <c r="GA159" s="13">
        <f t="shared" si="275"/>
        <v>60305.126707505617</v>
      </c>
      <c r="GB159" s="13">
        <f t="shared" si="276"/>
        <v>47776.652155004042</v>
      </c>
      <c r="GC159" s="13">
        <f t="shared" si="277"/>
        <v>63619.266071999729</v>
      </c>
      <c r="GD159" s="14">
        <f t="shared" si="278"/>
        <v>73380.128365519689</v>
      </c>
      <c r="GE159" s="84"/>
      <c r="GF159" s="12">
        <f t="shared" si="280"/>
        <v>617953.60324014619</v>
      </c>
      <c r="GG159" s="13">
        <f t="shared" si="280"/>
        <v>696845.91803311044</v>
      </c>
      <c r="GH159" s="14">
        <f t="shared" si="280"/>
        <v>806277.43361201335</v>
      </c>
      <c r="GI159" s="6">
        <f t="shared" si="281"/>
        <v>1</v>
      </c>
      <c r="GJ159" s="12">
        <f t="shared" si="282"/>
        <v>0</v>
      </c>
      <c r="GK159" s="13">
        <f t="shared" si="283"/>
        <v>0</v>
      </c>
      <c r="GL159" s="14">
        <f t="shared" si="284"/>
        <v>0</v>
      </c>
      <c r="GM159" s="84"/>
      <c r="GN159" s="66">
        <f t="shared" si="285"/>
        <v>0</v>
      </c>
      <c r="GO159" s="84"/>
      <c r="GP159" s="63" t="str" cm="1">
        <f t="array" ref="GP159">INDEX($GF$4:$GH$4,1,GI159)</f>
        <v>Sample 1</v>
      </c>
      <c r="GQ159" s="12">
        <f t="shared" si="287"/>
        <v>3018.309178114012</v>
      </c>
      <c r="GR159" s="13">
        <f t="shared" si="287"/>
        <v>6904.0646292712927</v>
      </c>
      <c r="GS159" s="14">
        <f t="shared" si="287"/>
        <v>12581.4178121525</v>
      </c>
      <c r="GT159" s="12">
        <f t="shared" si="288"/>
        <v>20371.673572000382</v>
      </c>
      <c r="GU159" s="13">
        <f t="shared" si="288"/>
        <v>23715.755358568629</v>
      </c>
      <c r="GV159" s="14">
        <f t="shared" si="288"/>
        <v>28617.133872471921</v>
      </c>
      <c r="GW159" s="12">
        <f t="shared" si="289"/>
        <v>25692.120852749689</v>
      </c>
      <c r="GX159" s="13">
        <f t="shared" si="289"/>
        <v>34924.663504211021</v>
      </c>
      <c r="GY159" s="14">
        <f t="shared" si="289"/>
        <v>37703.297066835163</v>
      </c>
      <c r="GZ159" s="84" t="str">
        <f t="shared" si="194"/>
        <v>Sample 1</v>
      </c>
      <c r="HA159" s="12">
        <f t="shared" si="286"/>
        <v>0</v>
      </c>
      <c r="HB159" s="13">
        <f t="shared" si="286"/>
        <v>0</v>
      </c>
      <c r="HC159" s="14">
        <f t="shared" si="286"/>
        <v>0</v>
      </c>
      <c r="HD159" s="6">
        <f t="shared" si="195"/>
        <v>0</v>
      </c>
      <c r="HE159" s="84" t="str">
        <f t="shared" si="196"/>
        <v>Ok</v>
      </c>
    </row>
    <row r="160" spans="2:213" hidden="1" x14ac:dyDescent="0.3">
      <c r="B160" s="84" t="s">
        <v>310</v>
      </c>
      <c r="C160" s="12">
        <f>SUMIFS(Inyecciones!$E$2:$E$14185,Inyecciones!$A$2:$A$14185,Balance!C$4,Inyecciones!$B$2:$B$14185,Balance!$B160,Inyecciones!$C$2:$C$14185,Balance!C$5)</f>
        <v>113626.3922105314</v>
      </c>
      <c r="D160" s="13">
        <f>SUMIFS(Inyecciones!$E$2:$E$14185,Inyecciones!$A$2:$A$14185,Balance!D$4,Inyecciones!$B$2:$B$14185,Balance!$B160,Inyecciones!$C$2:$C$14185,Balance!D$5)</f>
        <v>76677.759616031879</v>
      </c>
      <c r="E160" s="13">
        <f>SUMIFS(Inyecciones!$E$2:$E$14185,Inyecciones!$A$2:$A$14185,Balance!E$4,Inyecciones!$B$2:$B$14185,Balance!$B160,Inyecciones!$C$2:$C$14185,Balance!E$5)</f>
        <v>80653.725940795397</v>
      </c>
      <c r="F160" s="13">
        <f>SUMIFS(Inyecciones!$E$2:$E$14185,Inyecciones!$A$2:$A$14185,Balance!F$4,Inyecciones!$B$2:$B$14185,Balance!$B160,Inyecciones!$C$2:$C$14185,Balance!F$5)</f>
        <v>51776.491038084932</v>
      </c>
      <c r="G160" s="13">
        <f>SUMIFS(Inyecciones!$E$2:$E$14185,Inyecciones!$A$2:$A$14185,Balance!G$4,Inyecciones!$B$2:$B$14185,Balance!$B160,Inyecciones!$C$2:$C$14185,Balance!G$5)</f>
        <v>32898.859871784778</v>
      </c>
      <c r="H160" s="13">
        <f>SUMIFS(Inyecciones!$E$2:$E$14185,Inyecciones!$A$2:$A$14185,Balance!H$4,Inyecciones!$B$2:$B$14185,Balance!$B160,Inyecciones!$C$2:$C$14185,Balance!H$5)</f>
        <v>17959.514463427571</v>
      </c>
      <c r="I160" s="13">
        <f>SUMIFS(Inyecciones!$E$2:$E$14185,Inyecciones!$A$2:$A$14185,Balance!I$4,Inyecciones!$B$2:$B$14185,Balance!$B160,Inyecciones!$C$2:$C$14185,Balance!I$5)</f>
        <v>23821.223888818979</v>
      </c>
      <c r="J160" s="13">
        <f>SUMIFS(Inyecciones!$E$2:$E$14185,Inyecciones!$A$2:$A$14185,Balance!J$4,Inyecciones!$B$2:$B$14185,Balance!$B160,Inyecciones!$C$2:$C$14185,Balance!J$5)</f>
        <v>21972.3609272879</v>
      </c>
      <c r="K160" s="13">
        <f>SUMIFS(Inyecciones!$E$2:$E$14185,Inyecciones!$A$2:$A$14185,Balance!K$4,Inyecciones!$B$2:$B$14185,Balance!$B160,Inyecciones!$C$2:$C$14185,Balance!K$5)</f>
        <v>3377.5507835331232</v>
      </c>
      <c r="L160" s="13">
        <f>SUMIFS(Inyecciones!$E$2:$E$14185,Inyecciones!$A$2:$A$14185,Balance!L$4,Inyecciones!$B$2:$B$14185,Balance!$B160,Inyecciones!$C$2:$C$14185,Balance!L$5)</f>
        <v>11888.692038092009</v>
      </c>
      <c r="M160" s="13">
        <f>SUMIFS(Inyecciones!$E$2:$E$14185,Inyecciones!$A$2:$A$14185,Balance!M$4,Inyecciones!$B$2:$B$14185,Balance!$B160,Inyecciones!$C$2:$C$14185,Balance!M$5)</f>
        <v>3302.9773527673101</v>
      </c>
      <c r="N160" s="14">
        <f>SUMIFS(Inyecciones!$E$2:$E$14185,Inyecciones!$A$2:$A$14185,Balance!N$4,Inyecciones!$B$2:$B$14185,Balance!$B160,Inyecciones!$C$2:$C$14185,Balance!N$5)</f>
        <v>5665.3683764246889</v>
      </c>
      <c r="O160" s="12">
        <f>SUMIFS(Inyecciones!$E$2:$E$14185,Inyecciones!$A$2:$A$14185,Balance!O$4,Inyecciones!$B$2:$B$14185,Balance!$B160,Inyecciones!$C$2:$C$14185,Balance!O$5)</f>
        <v>113933.533261551</v>
      </c>
      <c r="P160" s="13">
        <f>SUMIFS(Inyecciones!$E$2:$E$14185,Inyecciones!$A$2:$A$14185,Balance!P$4,Inyecciones!$B$2:$B$14185,Balance!$B160,Inyecciones!$C$2:$C$14185,Balance!P$5)</f>
        <v>77737.680745932128</v>
      </c>
      <c r="Q160" s="13">
        <f>SUMIFS(Inyecciones!$E$2:$E$14185,Inyecciones!$A$2:$A$14185,Balance!Q$4,Inyecciones!$B$2:$B$14185,Balance!$B160,Inyecciones!$C$2:$C$14185,Balance!Q$5)</f>
        <v>81562.469504255889</v>
      </c>
      <c r="R160" s="13">
        <f>SUMIFS(Inyecciones!$E$2:$E$14185,Inyecciones!$A$2:$A$14185,Balance!R$4,Inyecciones!$B$2:$B$14185,Balance!$B160,Inyecciones!$C$2:$C$14185,Balance!R$5)</f>
        <v>54890.375885805734</v>
      </c>
      <c r="S160" s="13">
        <f>SUMIFS(Inyecciones!$E$2:$E$14185,Inyecciones!$A$2:$A$14185,Balance!S$4,Inyecciones!$B$2:$B$14185,Balance!$B160,Inyecciones!$C$2:$C$14185,Balance!S$5)</f>
        <v>31919.09726209853</v>
      </c>
      <c r="T160" s="13">
        <f>SUMIFS(Inyecciones!$E$2:$E$14185,Inyecciones!$A$2:$A$14185,Balance!T$4,Inyecciones!$B$2:$B$14185,Balance!$B160,Inyecciones!$C$2:$C$14185,Balance!T$5)</f>
        <v>18394.842638021521</v>
      </c>
      <c r="U160" s="13">
        <f>SUMIFS(Inyecciones!$E$2:$E$14185,Inyecciones!$A$2:$A$14185,Balance!U$4,Inyecciones!$B$2:$B$14185,Balance!$B160,Inyecciones!$C$2:$C$14185,Balance!U$5)</f>
        <v>25844.719668084941</v>
      </c>
      <c r="V160" s="13">
        <f>SUMIFS(Inyecciones!$E$2:$E$14185,Inyecciones!$A$2:$A$14185,Balance!V$4,Inyecciones!$B$2:$B$14185,Balance!$B160,Inyecciones!$C$2:$C$14185,Balance!V$5)</f>
        <v>22184.931169375432</v>
      </c>
      <c r="W160" s="13">
        <f>SUMIFS(Inyecciones!$E$2:$E$14185,Inyecciones!$A$2:$A$14185,Balance!W$4,Inyecciones!$B$2:$B$14185,Balance!$B160,Inyecciones!$C$2:$C$14185,Balance!W$5)</f>
        <v>3480.5810971395781</v>
      </c>
      <c r="X160" s="13">
        <f>SUMIFS(Inyecciones!$E$2:$E$14185,Inyecciones!$A$2:$A$14185,Balance!X$4,Inyecciones!$B$2:$B$14185,Balance!$B160,Inyecciones!$C$2:$C$14185,Balance!X$5)</f>
        <v>19416.89392385001</v>
      </c>
      <c r="Y160" s="13">
        <f>SUMIFS(Inyecciones!$E$2:$E$14185,Inyecciones!$A$2:$A$14185,Balance!Y$4,Inyecciones!$B$2:$B$14185,Balance!$B160,Inyecciones!$C$2:$C$14185,Balance!Y$5)</f>
        <v>26715.286602946391</v>
      </c>
      <c r="Z160" s="14">
        <f>SUMIFS(Inyecciones!$E$2:$E$14185,Inyecciones!$A$2:$A$14185,Balance!Z$4,Inyecciones!$B$2:$B$14185,Balance!$B160,Inyecciones!$C$2:$C$14185,Balance!Z$5)</f>
        <v>33193.822939855658</v>
      </c>
      <c r="AA160" s="12">
        <f>SUMIFS(Inyecciones!$E$2:$E$14185,Inyecciones!$A$2:$A$14185,Balance!AA$4,Inyecciones!$B$2:$B$14185,Balance!$B160,Inyecciones!$C$2:$C$14185,Balance!AA$5)</f>
        <v>114016.4793918647</v>
      </c>
      <c r="AB160" s="13">
        <f>SUMIFS(Inyecciones!$E$2:$E$14185,Inyecciones!$A$2:$A$14185,Balance!AB$4,Inyecciones!$B$2:$B$14185,Balance!$B160,Inyecciones!$C$2:$C$14185,Balance!AB$5)</f>
        <v>78160.285592492655</v>
      </c>
      <c r="AC160" s="13">
        <f>SUMIFS(Inyecciones!$E$2:$E$14185,Inyecciones!$A$2:$A$14185,Balance!AC$4,Inyecciones!$B$2:$B$14185,Balance!$B160,Inyecciones!$C$2:$C$14185,Balance!AC$5)</f>
        <v>81241.469527698646</v>
      </c>
      <c r="AD160" s="13">
        <f>SUMIFS(Inyecciones!$E$2:$E$14185,Inyecciones!$A$2:$A$14185,Balance!AD$4,Inyecciones!$B$2:$B$14185,Balance!$B160,Inyecciones!$C$2:$C$14185,Balance!AD$5)</f>
        <v>54528.494068118249</v>
      </c>
      <c r="AE160" s="13">
        <f>SUMIFS(Inyecciones!$E$2:$E$14185,Inyecciones!$A$2:$A$14185,Balance!AE$4,Inyecciones!$B$2:$B$14185,Balance!$B160,Inyecciones!$C$2:$C$14185,Balance!AE$5)</f>
        <v>33430.197632357384</v>
      </c>
      <c r="AF160" s="13">
        <f>SUMIFS(Inyecciones!$E$2:$E$14185,Inyecciones!$A$2:$A$14185,Balance!AF$4,Inyecciones!$B$2:$B$14185,Balance!$B160,Inyecciones!$C$2:$C$14185,Balance!AF$5)</f>
        <v>20160.603559610201</v>
      </c>
      <c r="AG160" s="13">
        <f>SUMIFS(Inyecciones!$E$2:$E$14185,Inyecciones!$A$2:$A$14185,Balance!AG$4,Inyecciones!$B$2:$B$14185,Balance!$B160,Inyecciones!$C$2:$C$14185,Balance!AG$5)</f>
        <v>28842.756197267761</v>
      </c>
      <c r="AH160" s="13">
        <f>SUMIFS(Inyecciones!$E$2:$E$14185,Inyecciones!$A$2:$A$14185,Balance!AH$4,Inyecciones!$B$2:$B$14185,Balance!$B160,Inyecciones!$C$2:$C$14185,Balance!AH$5)</f>
        <v>24691.825544790448</v>
      </c>
      <c r="AI160" s="13">
        <f>SUMIFS(Inyecciones!$E$2:$E$14185,Inyecciones!$A$2:$A$14185,Balance!AI$4,Inyecciones!$B$2:$B$14185,Balance!$B160,Inyecciones!$C$2:$C$14185,Balance!AI$5)</f>
        <v>3864.8441885293551</v>
      </c>
      <c r="AJ160" s="13">
        <f>SUMIFS(Inyecciones!$E$2:$E$14185,Inyecciones!$A$2:$A$14185,Balance!AJ$4,Inyecciones!$B$2:$B$14185,Balance!$B160,Inyecciones!$C$2:$C$14185,Balance!AJ$5)</f>
        <v>44577.882444497031</v>
      </c>
      <c r="AK160" s="13">
        <f>SUMIFS(Inyecciones!$E$2:$E$14185,Inyecciones!$A$2:$A$14185,Balance!AK$4,Inyecciones!$B$2:$B$14185,Balance!$B160,Inyecciones!$C$2:$C$14185,Balance!AK$5)</f>
        <v>58955.39591467737</v>
      </c>
      <c r="AL160" s="14">
        <f>SUMIFS(Inyecciones!$E$2:$E$14185,Inyecciones!$A$2:$A$14185,Balance!AL$4,Inyecciones!$B$2:$B$14185,Balance!$B160,Inyecciones!$C$2:$C$14185,Balance!AL$5)</f>
        <v>58424.782923693747</v>
      </c>
      <c r="AM160" s="13"/>
      <c r="AN160" s="12">
        <f>SUMIFS('Retiro Mensual'!$E$2:$E$2629,'Retiro Mensual'!$A$2:$A$2629,AN$4,'Retiro Mensual'!$B$2:$B$2629,$B160,'Retiro Mensual'!$C$2:$C$2629,AN$5)</f>
        <v>0</v>
      </c>
      <c r="AO160" s="13">
        <f>SUMIFS('Retiro Mensual'!$E$2:$E$2629,'Retiro Mensual'!$A$2:$A$2629,AO$4,'Retiro Mensual'!$B$2:$B$2629,$B160,'Retiro Mensual'!$C$2:$C$2629,AO$5)</f>
        <v>0</v>
      </c>
      <c r="AP160" s="13">
        <f>SUMIFS('Retiro Mensual'!$E$2:$E$2629,'Retiro Mensual'!$A$2:$A$2629,AP$4,'Retiro Mensual'!$B$2:$B$2629,$B160,'Retiro Mensual'!$C$2:$C$2629,AP$5)</f>
        <v>0</v>
      </c>
      <c r="AQ160" s="13">
        <f>SUMIFS('Retiro Mensual'!$E$2:$E$2629,'Retiro Mensual'!$A$2:$A$2629,AQ$4,'Retiro Mensual'!$B$2:$B$2629,$B160,'Retiro Mensual'!$C$2:$C$2629,AQ$5)</f>
        <v>0</v>
      </c>
      <c r="AR160" s="13">
        <f>SUMIFS('Retiro Mensual'!$E$2:$E$2629,'Retiro Mensual'!$A$2:$A$2629,AR$4,'Retiro Mensual'!$B$2:$B$2629,$B160,'Retiro Mensual'!$C$2:$C$2629,AR$5)</f>
        <v>0</v>
      </c>
      <c r="AS160" s="13">
        <f>SUMIFS('Retiro Mensual'!$E$2:$E$2629,'Retiro Mensual'!$A$2:$A$2629,AS$4,'Retiro Mensual'!$B$2:$B$2629,$B160,'Retiro Mensual'!$C$2:$C$2629,AS$5)</f>
        <v>0</v>
      </c>
      <c r="AT160" s="13">
        <f>SUMIFS('Retiro Mensual'!$E$2:$E$2629,'Retiro Mensual'!$A$2:$A$2629,AT$4,'Retiro Mensual'!$B$2:$B$2629,$B160,'Retiro Mensual'!$C$2:$C$2629,AT$5)</f>
        <v>0</v>
      </c>
      <c r="AU160" s="13">
        <f>SUMIFS('Retiro Mensual'!$E$2:$E$2629,'Retiro Mensual'!$A$2:$A$2629,AU$4,'Retiro Mensual'!$B$2:$B$2629,$B160,'Retiro Mensual'!$C$2:$C$2629,AU$5)</f>
        <v>0</v>
      </c>
      <c r="AV160" s="13">
        <f>SUMIFS('Retiro Mensual'!$E$2:$E$2629,'Retiro Mensual'!$A$2:$A$2629,AV$4,'Retiro Mensual'!$B$2:$B$2629,$B160,'Retiro Mensual'!$C$2:$C$2629,AV$5)</f>
        <v>0</v>
      </c>
      <c r="AW160" s="13">
        <f>SUMIFS('Retiro Mensual'!$E$2:$E$2629,'Retiro Mensual'!$A$2:$A$2629,AW$4,'Retiro Mensual'!$B$2:$B$2629,$B160,'Retiro Mensual'!$C$2:$C$2629,AW$5)</f>
        <v>0</v>
      </c>
      <c r="AX160" s="13">
        <f>SUMIFS('Retiro Mensual'!$E$2:$E$2629,'Retiro Mensual'!$A$2:$A$2629,AX$4,'Retiro Mensual'!$B$2:$B$2629,$B160,'Retiro Mensual'!$C$2:$C$2629,AX$5)</f>
        <v>0</v>
      </c>
      <c r="AY160" s="14">
        <f>SUMIFS('Retiro Mensual'!$E$2:$E$2629,'Retiro Mensual'!$A$2:$A$2629,AY$4,'Retiro Mensual'!$B$2:$B$2629,$B160,'Retiro Mensual'!$C$2:$C$2629,AY$5)</f>
        <v>0</v>
      </c>
      <c r="AZ160" s="12">
        <f>SUMIFS('Retiro Mensual'!$E$2:$E$2629,'Retiro Mensual'!$A$2:$A$2629,AZ$4,'Retiro Mensual'!$B$2:$B$2629,$B160,'Retiro Mensual'!$C$2:$C$2629,AZ$5)</f>
        <v>0</v>
      </c>
      <c r="BA160" s="13">
        <f>SUMIFS('Retiro Mensual'!$E$2:$E$2629,'Retiro Mensual'!$A$2:$A$2629,BA$4,'Retiro Mensual'!$B$2:$B$2629,$B160,'Retiro Mensual'!$C$2:$C$2629,BA$5)</f>
        <v>0</v>
      </c>
      <c r="BB160" s="13">
        <f>SUMIFS('Retiro Mensual'!$E$2:$E$2629,'Retiro Mensual'!$A$2:$A$2629,BB$4,'Retiro Mensual'!$B$2:$B$2629,$B160,'Retiro Mensual'!$C$2:$C$2629,BB$5)</f>
        <v>0</v>
      </c>
      <c r="BC160" s="13">
        <f>SUMIFS('Retiro Mensual'!$E$2:$E$2629,'Retiro Mensual'!$A$2:$A$2629,BC$4,'Retiro Mensual'!$B$2:$B$2629,$B160,'Retiro Mensual'!$C$2:$C$2629,BC$5)</f>
        <v>0</v>
      </c>
      <c r="BD160" s="13">
        <f>SUMIFS('Retiro Mensual'!$E$2:$E$2629,'Retiro Mensual'!$A$2:$A$2629,BD$4,'Retiro Mensual'!$B$2:$B$2629,$B160,'Retiro Mensual'!$C$2:$C$2629,BD$5)</f>
        <v>0</v>
      </c>
      <c r="BE160" s="13">
        <f>SUMIFS('Retiro Mensual'!$E$2:$E$2629,'Retiro Mensual'!$A$2:$A$2629,BE$4,'Retiro Mensual'!$B$2:$B$2629,$B160,'Retiro Mensual'!$C$2:$C$2629,BE$5)</f>
        <v>0</v>
      </c>
      <c r="BF160" s="13">
        <f>SUMIFS('Retiro Mensual'!$E$2:$E$2629,'Retiro Mensual'!$A$2:$A$2629,BF$4,'Retiro Mensual'!$B$2:$B$2629,$B160,'Retiro Mensual'!$C$2:$C$2629,BF$5)</f>
        <v>0</v>
      </c>
      <c r="BG160" s="13">
        <f>SUMIFS('Retiro Mensual'!$E$2:$E$2629,'Retiro Mensual'!$A$2:$A$2629,BG$4,'Retiro Mensual'!$B$2:$B$2629,$B160,'Retiro Mensual'!$C$2:$C$2629,BG$5)</f>
        <v>0</v>
      </c>
      <c r="BH160" s="13">
        <f>SUMIFS('Retiro Mensual'!$E$2:$E$2629,'Retiro Mensual'!$A$2:$A$2629,BH$4,'Retiro Mensual'!$B$2:$B$2629,$B160,'Retiro Mensual'!$C$2:$C$2629,BH$5)</f>
        <v>0</v>
      </c>
      <c r="BI160" s="13">
        <f>SUMIFS('Retiro Mensual'!$E$2:$E$2629,'Retiro Mensual'!$A$2:$A$2629,BI$4,'Retiro Mensual'!$B$2:$B$2629,$B160,'Retiro Mensual'!$C$2:$C$2629,BI$5)</f>
        <v>0</v>
      </c>
      <c r="BJ160" s="13">
        <f>SUMIFS('Retiro Mensual'!$E$2:$E$2629,'Retiro Mensual'!$A$2:$A$2629,BJ$4,'Retiro Mensual'!$B$2:$B$2629,$B160,'Retiro Mensual'!$C$2:$C$2629,BJ$5)</f>
        <v>0</v>
      </c>
      <c r="BK160" s="14">
        <f>SUMIFS('Retiro Mensual'!$E$2:$E$2629,'Retiro Mensual'!$A$2:$A$2629,BK$4,'Retiro Mensual'!$B$2:$B$2629,$B160,'Retiro Mensual'!$C$2:$C$2629,BK$5)</f>
        <v>0</v>
      </c>
      <c r="BL160" s="12">
        <f>SUMIFS('Retiro Mensual'!$E$2:$E$2629,'Retiro Mensual'!$A$2:$A$2629,BL$4,'Retiro Mensual'!$B$2:$B$2629,$B160,'Retiro Mensual'!$C$2:$C$2629,BL$5)</f>
        <v>0</v>
      </c>
      <c r="BM160" s="13">
        <f>SUMIFS('Retiro Mensual'!$E$2:$E$2629,'Retiro Mensual'!$A$2:$A$2629,BM$4,'Retiro Mensual'!$B$2:$B$2629,$B160,'Retiro Mensual'!$C$2:$C$2629,BM$5)</f>
        <v>0</v>
      </c>
      <c r="BN160" s="13">
        <f>SUMIFS('Retiro Mensual'!$E$2:$E$2629,'Retiro Mensual'!$A$2:$A$2629,BN$4,'Retiro Mensual'!$B$2:$B$2629,$B160,'Retiro Mensual'!$C$2:$C$2629,BN$5)</f>
        <v>0</v>
      </c>
      <c r="BO160" s="13">
        <f>SUMIFS('Retiro Mensual'!$E$2:$E$2629,'Retiro Mensual'!$A$2:$A$2629,BO$4,'Retiro Mensual'!$B$2:$B$2629,$B160,'Retiro Mensual'!$C$2:$C$2629,BO$5)</f>
        <v>0</v>
      </c>
      <c r="BP160" s="13">
        <f>SUMIFS('Retiro Mensual'!$E$2:$E$2629,'Retiro Mensual'!$A$2:$A$2629,BP$4,'Retiro Mensual'!$B$2:$B$2629,$B160,'Retiro Mensual'!$C$2:$C$2629,BP$5)</f>
        <v>0</v>
      </c>
      <c r="BQ160" s="13">
        <f>SUMIFS('Retiro Mensual'!$E$2:$E$2629,'Retiro Mensual'!$A$2:$A$2629,BQ$4,'Retiro Mensual'!$B$2:$B$2629,$B160,'Retiro Mensual'!$C$2:$C$2629,BQ$5)</f>
        <v>0</v>
      </c>
      <c r="BR160" s="13">
        <f>SUMIFS('Retiro Mensual'!$E$2:$E$2629,'Retiro Mensual'!$A$2:$A$2629,BR$4,'Retiro Mensual'!$B$2:$B$2629,$B160,'Retiro Mensual'!$C$2:$C$2629,BR$5)</f>
        <v>0</v>
      </c>
      <c r="BS160" s="13">
        <f>SUMIFS('Retiro Mensual'!$E$2:$E$2629,'Retiro Mensual'!$A$2:$A$2629,BS$4,'Retiro Mensual'!$B$2:$B$2629,$B160,'Retiro Mensual'!$C$2:$C$2629,BS$5)</f>
        <v>0</v>
      </c>
      <c r="BT160" s="13">
        <f>SUMIFS('Retiro Mensual'!$E$2:$E$2629,'Retiro Mensual'!$A$2:$A$2629,BT$4,'Retiro Mensual'!$B$2:$B$2629,$B160,'Retiro Mensual'!$C$2:$C$2629,BT$5)</f>
        <v>0</v>
      </c>
      <c r="BU160" s="13">
        <f>SUMIFS('Retiro Mensual'!$E$2:$E$2629,'Retiro Mensual'!$A$2:$A$2629,BU$4,'Retiro Mensual'!$B$2:$B$2629,$B160,'Retiro Mensual'!$C$2:$C$2629,BU$5)</f>
        <v>0</v>
      </c>
      <c r="BV160" s="13">
        <f>SUMIFS('Retiro Mensual'!$E$2:$E$2629,'Retiro Mensual'!$A$2:$A$2629,BV$4,'Retiro Mensual'!$B$2:$B$2629,$B160,'Retiro Mensual'!$C$2:$C$2629,BV$5)</f>
        <v>0</v>
      </c>
      <c r="BW160" s="14">
        <f>SUMIFS('Retiro Mensual'!$E$2:$E$2629,'Retiro Mensual'!$A$2:$A$2629,BW$4,'Retiro Mensual'!$B$2:$B$2629,$B160,'Retiro Mensual'!$C$2:$C$2629,BW$5)</f>
        <v>0</v>
      </c>
      <c r="BX160" s="13"/>
      <c r="BY160" s="12">
        <f>SUMIFS('Compra Ventas'!$E$2:$E$2700,'Compra Ventas'!$A$2:$A$2700,BY$4,'Compra Ventas'!$B$2:$B$2700,$B160,'Compra Ventas'!$C$2:$C$2700,BY$5)</f>
        <v>0</v>
      </c>
      <c r="BZ160" s="13">
        <f>SUMIFS('Compra Ventas'!$E$2:$E$2700,'Compra Ventas'!$A$2:$A$2700,BZ$4,'Compra Ventas'!$B$2:$B$2700,$B160,'Compra Ventas'!$C$2:$C$2700,BZ$5)</f>
        <v>0</v>
      </c>
      <c r="CA160" s="13">
        <f>SUMIFS('Compra Ventas'!$E$2:$E$2700,'Compra Ventas'!$A$2:$A$2700,CA$4,'Compra Ventas'!$B$2:$B$2700,$B160,'Compra Ventas'!$C$2:$C$2700,CA$5)</f>
        <v>0</v>
      </c>
      <c r="CB160" s="13">
        <f>SUMIFS('Compra Ventas'!$E$2:$E$2700,'Compra Ventas'!$A$2:$A$2700,CB$4,'Compra Ventas'!$B$2:$B$2700,$B160,'Compra Ventas'!$C$2:$C$2700,CB$5)</f>
        <v>0</v>
      </c>
      <c r="CC160" s="13">
        <f>SUMIFS('Compra Ventas'!$E$2:$E$2700,'Compra Ventas'!$A$2:$A$2700,CC$4,'Compra Ventas'!$B$2:$B$2700,$B160,'Compra Ventas'!$C$2:$C$2700,CC$5)</f>
        <v>0</v>
      </c>
      <c r="CD160" s="13">
        <f>SUMIFS('Compra Ventas'!$E$2:$E$2700,'Compra Ventas'!$A$2:$A$2700,CD$4,'Compra Ventas'!$B$2:$B$2700,$B160,'Compra Ventas'!$C$2:$C$2700,CD$5)</f>
        <v>0</v>
      </c>
      <c r="CE160" s="13">
        <f>SUMIFS('Compra Ventas'!$E$2:$E$2700,'Compra Ventas'!$A$2:$A$2700,CE$4,'Compra Ventas'!$B$2:$B$2700,$B160,'Compra Ventas'!$C$2:$C$2700,CE$5)</f>
        <v>0</v>
      </c>
      <c r="CF160" s="13">
        <f>SUMIFS('Compra Ventas'!$E$2:$E$2700,'Compra Ventas'!$A$2:$A$2700,CF$4,'Compra Ventas'!$B$2:$B$2700,$B160,'Compra Ventas'!$C$2:$C$2700,CF$5)</f>
        <v>0</v>
      </c>
      <c r="CG160" s="13">
        <f>SUMIFS('Compra Ventas'!$E$2:$E$2700,'Compra Ventas'!$A$2:$A$2700,CG$4,'Compra Ventas'!$B$2:$B$2700,$B160,'Compra Ventas'!$C$2:$C$2700,CG$5)</f>
        <v>0</v>
      </c>
      <c r="CH160" s="13">
        <f>SUMIFS('Compra Ventas'!$E$2:$E$2700,'Compra Ventas'!$A$2:$A$2700,CH$4,'Compra Ventas'!$B$2:$B$2700,$B160,'Compra Ventas'!$C$2:$C$2700,CH$5)</f>
        <v>0</v>
      </c>
      <c r="CI160" s="13">
        <f>SUMIFS('Compra Ventas'!$E$2:$E$2700,'Compra Ventas'!$A$2:$A$2700,CI$4,'Compra Ventas'!$B$2:$B$2700,$B160,'Compra Ventas'!$C$2:$C$2700,CI$5)</f>
        <v>0</v>
      </c>
      <c r="CJ160" s="14">
        <f>SUMIFS('Compra Ventas'!$E$2:$E$2700,'Compra Ventas'!$A$2:$A$2700,CJ$4,'Compra Ventas'!$B$2:$B$2700,$B160,'Compra Ventas'!$C$2:$C$2700,CJ$5)</f>
        <v>0</v>
      </c>
      <c r="CK160" s="12">
        <f>SUMIFS('Compra Ventas'!$E$2:$E$2700,'Compra Ventas'!$A$2:$A$2700,CK$4,'Compra Ventas'!$B$2:$B$2700,$B160,'Compra Ventas'!$C$2:$C$2700,CK$5)</f>
        <v>0</v>
      </c>
      <c r="CL160" s="13">
        <f>SUMIFS('Compra Ventas'!$E$2:$E$2700,'Compra Ventas'!$A$2:$A$2700,CL$4,'Compra Ventas'!$B$2:$B$2700,$B160,'Compra Ventas'!$C$2:$C$2700,CL$5)</f>
        <v>0</v>
      </c>
      <c r="CM160" s="13">
        <f>SUMIFS('Compra Ventas'!$E$2:$E$2700,'Compra Ventas'!$A$2:$A$2700,CM$4,'Compra Ventas'!$B$2:$B$2700,$B160,'Compra Ventas'!$C$2:$C$2700,CM$5)</f>
        <v>0</v>
      </c>
      <c r="CN160" s="13">
        <f>SUMIFS('Compra Ventas'!$E$2:$E$2700,'Compra Ventas'!$A$2:$A$2700,CN$4,'Compra Ventas'!$B$2:$B$2700,$B160,'Compra Ventas'!$C$2:$C$2700,CN$5)</f>
        <v>0</v>
      </c>
      <c r="CO160" s="13">
        <f>SUMIFS('Compra Ventas'!$E$2:$E$2700,'Compra Ventas'!$A$2:$A$2700,CO$4,'Compra Ventas'!$B$2:$B$2700,$B160,'Compra Ventas'!$C$2:$C$2700,CO$5)</f>
        <v>0</v>
      </c>
      <c r="CP160" s="13">
        <f>SUMIFS('Compra Ventas'!$E$2:$E$2700,'Compra Ventas'!$A$2:$A$2700,CP$4,'Compra Ventas'!$B$2:$B$2700,$B160,'Compra Ventas'!$C$2:$C$2700,CP$5)</f>
        <v>0</v>
      </c>
      <c r="CQ160" s="13">
        <f>SUMIFS('Compra Ventas'!$E$2:$E$2700,'Compra Ventas'!$A$2:$A$2700,CQ$4,'Compra Ventas'!$B$2:$B$2700,$B160,'Compra Ventas'!$C$2:$C$2700,CQ$5)</f>
        <v>0</v>
      </c>
      <c r="CR160" s="13">
        <f>SUMIFS('Compra Ventas'!$E$2:$E$2700,'Compra Ventas'!$A$2:$A$2700,CR$4,'Compra Ventas'!$B$2:$B$2700,$B160,'Compra Ventas'!$C$2:$C$2700,CR$5)</f>
        <v>0</v>
      </c>
      <c r="CS160" s="13">
        <f>SUMIFS('Compra Ventas'!$E$2:$E$2700,'Compra Ventas'!$A$2:$A$2700,CS$4,'Compra Ventas'!$B$2:$B$2700,$B160,'Compra Ventas'!$C$2:$C$2700,CS$5)</f>
        <v>0</v>
      </c>
      <c r="CT160" s="13">
        <f>SUMIFS('Compra Ventas'!$E$2:$E$2700,'Compra Ventas'!$A$2:$A$2700,CT$4,'Compra Ventas'!$B$2:$B$2700,$B160,'Compra Ventas'!$C$2:$C$2700,CT$5)</f>
        <v>0</v>
      </c>
      <c r="CU160" s="13">
        <f>SUMIFS('Compra Ventas'!$E$2:$E$2700,'Compra Ventas'!$A$2:$A$2700,CU$4,'Compra Ventas'!$B$2:$B$2700,$B160,'Compra Ventas'!$C$2:$C$2700,CU$5)</f>
        <v>0</v>
      </c>
      <c r="CV160" s="14">
        <f>SUMIFS('Compra Ventas'!$E$2:$E$2700,'Compra Ventas'!$A$2:$A$2700,CV$4,'Compra Ventas'!$B$2:$B$2700,$B160,'Compra Ventas'!$C$2:$C$2700,CV$5)</f>
        <v>0</v>
      </c>
      <c r="CW160" s="12">
        <f>SUMIFS('Compra Ventas'!$E$2:$E$2700,'Compra Ventas'!$A$2:$A$2700,CW$4,'Compra Ventas'!$B$2:$B$2700,$B160,'Compra Ventas'!$C$2:$C$2700,CW$5)</f>
        <v>0</v>
      </c>
      <c r="CX160" s="13">
        <f>SUMIFS('Compra Ventas'!$E$2:$E$2700,'Compra Ventas'!$A$2:$A$2700,CX$4,'Compra Ventas'!$B$2:$B$2700,$B160,'Compra Ventas'!$C$2:$C$2700,CX$5)</f>
        <v>0</v>
      </c>
      <c r="CY160" s="13">
        <f>SUMIFS('Compra Ventas'!$E$2:$E$2700,'Compra Ventas'!$A$2:$A$2700,CY$4,'Compra Ventas'!$B$2:$B$2700,$B160,'Compra Ventas'!$C$2:$C$2700,CY$5)</f>
        <v>0</v>
      </c>
      <c r="CZ160" s="13">
        <f>SUMIFS('Compra Ventas'!$E$2:$E$2700,'Compra Ventas'!$A$2:$A$2700,CZ$4,'Compra Ventas'!$B$2:$B$2700,$B160,'Compra Ventas'!$C$2:$C$2700,CZ$5)</f>
        <v>0</v>
      </c>
      <c r="DA160" s="13">
        <f>SUMIFS('Compra Ventas'!$E$2:$E$2700,'Compra Ventas'!$A$2:$A$2700,DA$4,'Compra Ventas'!$B$2:$B$2700,$B160,'Compra Ventas'!$C$2:$C$2700,DA$5)</f>
        <v>0</v>
      </c>
      <c r="DB160" s="13">
        <f>SUMIFS('Compra Ventas'!$E$2:$E$2700,'Compra Ventas'!$A$2:$A$2700,DB$4,'Compra Ventas'!$B$2:$B$2700,$B160,'Compra Ventas'!$C$2:$C$2700,DB$5)</f>
        <v>0</v>
      </c>
      <c r="DC160" s="13">
        <f>SUMIFS('Compra Ventas'!$E$2:$E$2700,'Compra Ventas'!$A$2:$A$2700,DC$4,'Compra Ventas'!$B$2:$B$2700,$B160,'Compra Ventas'!$C$2:$C$2700,DC$5)</f>
        <v>0</v>
      </c>
      <c r="DD160" s="13">
        <f>SUMIFS('Compra Ventas'!$E$2:$E$2700,'Compra Ventas'!$A$2:$A$2700,DD$4,'Compra Ventas'!$B$2:$B$2700,$B160,'Compra Ventas'!$C$2:$C$2700,DD$5)</f>
        <v>0</v>
      </c>
      <c r="DE160" s="13">
        <f>SUMIFS('Compra Ventas'!$E$2:$E$2700,'Compra Ventas'!$A$2:$A$2700,DE$4,'Compra Ventas'!$B$2:$B$2700,$B160,'Compra Ventas'!$C$2:$C$2700,DE$5)</f>
        <v>0</v>
      </c>
      <c r="DF160" s="13">
        <f>SUMIFS('Compra Ventas'!$E$2:$E$2700,'Compra Ventas'!$A$2:$A$2700,DF$4,'Compra Ventas'!$B$2:$B$2700,$B160,'Compra Ventas'!$C$2:$C$2700,DF$5)</f>
        <v>0</v>
      </c>
      <c r="DG160" s="13">
        <f>SUMIFS('Compra Ventas'!$E$2:$E$2700,'Compra Ventas'!$A$2:$A$2700,DG$4,'Compra Ventas'!$B$2:$B$2700,$B160,'Compra Ventas'!$C$2:$C$2700,DG$5)</f>
        <v>0</v>
      </c>
      <c r="DH160" s="14">
        <f>SUMIFS('Compra Ventas'!$E$2:$E$2700,'Compra Ventas'!$A$2:$A$2700,DH$4,'Compra Ventas'!$B$2:$B$2700,$B160,'Compra Ventas'!$C$2:$C$2700,DH$5)</f>
        <v>0</v>
      </c>
      <c r="DI160" s="84"/>
      <c r="DJ160" s="98">
        <f>SUMIFS('Ajuste Ciclado'!D$5:D$47,'Ajuste Ciclado'!$C$5:$C$47,Balance!DJ$4,'Ajuste Ciclado'!$B$5:$B$47,Balance!$B160)</f>
        <v>0</v>
      </c>
      <c r="DK160" s="99">
        <f>SUMIFS('Ajuste Ciclado'!E$5:E$47,'Ajuste Ciclado'!$C$5:$C$47,Balance!DK$4,'Ajuste Ciclado'!$B$5:$B$47,Balance!$B160)</f>
        <v>0</v>
      </c>
      <c r="DL160" s="99">
        <f>SUMIFS('Ajuste Ciclado'!F$5:F$47,'Ajuste Ciclado'!$C$5:$C$47,Balance!DL$4,'Ajuste Ciclado'!$B$5:$B$47,Balance!$B160)</f>
        <v>0</v>
      </c>
      <c r="DM160" s="99">
        <f>SUMIFS('Ajuste Ciclado'!G$5:G$47,'Ajuste Ciclado'!$C$5:$C$47,Balance!DM$4,'Ajuste Ciclado'!$B$5:$B$47,Balance!$B160)</f>
        <v>0</v>
      </c>
      <c r="DN160" s="99">
        <f>SUMIFS('Ajuste Ciclado'!H$5:H$47,'Ajuste Ciclado'!$C$5:$C$47,Balance!DN$4,'Ajuste Ciclado'!$B$5:$B$47,Balance!$B160)</f>
        <v>0</v>
      </c>
      <c r="DO160" s="99">
        <f>SUMIFS('Ajuste Ciclado'!I$5:I$47,'Ajuste Ciclado'!$C$5:$C$47,Balance!DO$4,'Ajuste Ciclado'!$B$5:$B$47,Balance!$B160)</f>
        <v>0</v>
      </c>
      <c r="DP160" s="99">
        <f>SUMIFS('Ajuste Ciclado'!J$5:J$47,'Ajuste Ciclado'!$C$5:$C$47,Balance!DP$4,'Ajuste Ciclado'!$B$5:$B$47,Balance!$B160)</f>
        <v>0</v>
      </c>
      <c r="DQ160" s="99">
        <f>SUMIFS('Ajuste Ciclado'!K$5:K$47,'Ajuste Ciclado'!$C$5:$C$47,Balance!DQ$4,'Ajuste Ciclado'!$B$5:$B$47,Balance!$B160)</f>
        <v>0</v>
      </c>
      <c r="DR160" s="99">
        <f>SUMIFS('Ajuste Ciclado'!L$5:L$47,'Ajuste Ciclado'!$C$5:$C$47,Balance!DR$4,'Ajuste Ciclado'!$B$5:$B$47,Balance!$B160)</f>
        <v>0</v>
      </c>
      <c r="DS160" s="99">
        <f>SUMIFS('Ajuste Ciclado'!M$5:M$47,'Ajuste Ciclado'!$C$5:$C$47,Balance!DS$4,'Ajuste Ciclado'!$B$5:$B$47,Balance!$B160)</f>
        <v>0</v>
      </c>
      <c r="DT160" s="99">
        <f>SUMIFS('Ajuste Ciclado'!N$5:N$47,'Ajuste Ciclado'!$C$5:$C$47,Balance!DT$4,'Ajuste Ciclado'!$B$5:$B$47,Balance!$B160)</f>
        <v>0</v>
      </c>
      <c r="DU160" s="100">
        <f>SUMIFS('Ajuste Ciclado'!O$5:O$47,'Ajuste Ciclado'!$C$5:$C$47,Balance!DU$4,'Ajuste Ciclado'!$B$5:$B$47,Balance!$B160)</f>
        <v>0</v>
      </c>
      <c r="DV160" s="98">
        <f>SUMIFS('Ajuste Ciclado'!D$5:D$47,'Ajuste Ciclado'!$C$5:$C$47,Balance!DV$4,'Ajuste Ciclado'!$B$5:$B$47,Balance!$B160)</f>
        <v>0</v>
      </c>
      <c r="DW160" s="99">
        <f>SUMIFS('Ajuste Ciclado'!E$5:E$47,'Ajuste Ciclado'!$C$5:$C$47,Balance!DW$4,'Ajuste Ciclado'!$B$5:$B$47,Balance!$B160)</f>
        <v>0</v>
      </c>
      <c r="DX160" s="99">
        <f>SUMIFS('Ajuste Ciclado'!F$5:F$47,'Ajuste Ciclado'!$C$5:$C$47,Balance!DX$4,'Ajuste Ciclado'!$B$5:$B$47,Balance!$B160)</f>
        <v>0</v>
      </c>
      <c r="DY160" s="99">
        <f>SUMIFS('Ajuste Ciclado'!G$5:G$47,'Ajuste Ciclado'!$C$5:$C$47,Balance!DY$4,'Ajuste Ciclado'!$B$5:$B$47,Balance!$B160)</f>
        <v>0</v>
      </c>
      <c r="DZ160" s="99">
        <f>SUMIFS('Ajuste Ciclado'!H$5:H$47,'Ajuste Ciclado'!$C$5:$C$47,Balance!DZ$4,'Ajuste Ciclado'!$B$5:$B$47,Balance!$B160)</f>
        <v>0</v>
      </c>
      <c r="EA160" s="99">
        <f>SUMIFS('Ajuste Ciclado'!I$5:I$47,'Ajuste Ciclado'!$C$5:$C$47,Balance!EA$4,'Ajuste Ciclado'!$B$5:$B$47,Balance!$B160)</f>
        <v>0</v>
      </c>
      <c r="EB160" s="99">
        <f>SUMIFS('Ajuste Ciclado'!J$5:J$47,'Ajuste Ciclado'!$C$5:$C$47,Balance!EB$4,'Ajuste Ciclado'!$B$5:$B$47,Balance!$B160)</f>
        <v>0</v>
      </c>
      <c r="EC160" s="99">
        <f>SUMIFS('Ajuste Ciclado'!K$5:K$47,'Ajuste Ciclado'!$C$5:$C$47,Balance!EC$4,'Ajuste Ciclado'!$B$5:$B$47,Balance!$B160)</f>
        <v>0</v>
      </c>
      <c r="ED160" s="99">
        <f>SUMIFS('Ajuste Ciclado'!L$5:L$47,'Ajuste Ciclado'!$C$5:$C$47,Balance!ED$4,'Ajuste Ciclado'!$B$5:$B$47,Balance!$B160)</f>
        <v>0</v>
      </c>
      <c r="EE160" s="99">
        <f>SUMIFS('Ajuste Ciclado'!M$5:M$47,'Ajuste Ciclado'!$C$5:$C$47,Balance!EE$4,'Ajuste Ciclado'!$B$5:$B$47,Balance!$B160)</f>
        <v>0</v>
      </c>
      <c r="EF160" s="99">
        <f>SUMIFS('Ajuste Ciclado'!N$5:N$47,'Ajuste Ciclado'!$C$5:$C$47,Balance!EF$4,'Ajuste Ciclado'!$B$5:$B$47,Balance!$B160)</f>
        <v>0</v>
      </c>
      <c r="EG160" s="100">
        <f>SUMIFS('Ajuste Ciclado'!O$5:O$47,'Ajuste Ciclado'!$C$5:$C$47,Balance!EG$4,'Ajuste Ciclado'!$B$5:$B$47,Balance!$B160)</f>
        <v>0</v>
      </c>
      <c r="EH160" s="98">
        <f>SUMIFS('Ajuste Ciclado'!D$5:D$47,'Ajuste Ciclado'!$C$5:$C$47,Balance!EH$4,'Ajuste Ciclado'!$B$5:$B$47,Balance!$B160)</f>
        <v>0</v>
      </c>
      <c r="EI160" s="99">
        <f>SUMIFS('Ajuste Ciclado'!E$5:E$47,'Ajuste Ciclado'!$C$5:$C$47,Balance!EI$4,'Ajuste Ciclado'!$B$5:$B$47,Balance!$B160)</f>
        <v>0</v>
      </c>
      <c r="EJ160" s="99">
        <f>SUMIFS('Ajuste Ciclado'!F$5:F$47,'Ajuste Ciclado'!$C$5:$C$47,Balance!EJ$4,'Ajuste Ciclado'!$B$5:$B$47,Balance!$B160)</f>
        <v>0</v>
      </c>
      <c r="EK160" s="99">
        <f>SUMIFS('Ajuste Ciclado'!G$5:G$47,'Ajuste Ciclado'!$C$5:$C$47,Balance!EK$4,'Ajuste Ciclado'!$B$5:$B$47,Balance!$B160)</f>
        <v>0</v>
      </c>
      <c r="EL160" s="99">
        <f>SUMIFS('Ajuste Ciclado'!H$5:H$47,'Ajuste Ciclado'!$C$5:$C$47,Balance!EL$4,'Ajuste Ciclado'!$B$5:$B$47,Balance!$B160)</f>
        <v>0</v>
      </c>
      <c r="EM160" s="99">
        <f>SUMIFS('Ajuste Ciclado'!I$5:I$47,'Ajuste Ciclado'!$C$5:$C$47,Balance!EM$4,'Ajuste Ciclado'!$B$5:$B$47,Balance!$B160)</f>
        <v>0</v>
      </c>
      <c r="EN160" s="99">
        <f>SUMIFS('Ajuste Ciclado'!J$5:J$47,'Ajuste Ciclado'!$C$5:$C$47,Balance!EN$4,'Ajuste Ciclado'!$B$5:$B$47,Balance!$B160)</f>
        <v>0</v>
      </c>
      <c r="EO160" s="99">
        <f>SUMIFS('Ajuste Ciclado'!K$5:K$47,'Ajuste Ciclado'!$C$5:$C$47,Balance!EO$4,'Ajuste Ciclado'!$B$5:$B$47,Balance!$B160)</f>
        <v>0</v>
      </c>
      <c r="EP160" s="99">
        <f>SUMIFS('Ajuste Ciclado'!L$5:L$47,'Ajuste Ciclado'!$C$5:$C$47,Balance!EP$4,'Ajuste Ciclado'!$B$5:$B$47,Balance!$B160)</f>
        <v>0</v>
      </c>
      <c r="EQ160" s="99">
        <f>SUMIFS('Ajuste Ciclado'!M$5:M$47,'Ajuste Ciclado'!$C$5:$C$47,Balance!EQ$4,'Ajuste Ciclado'!$B$5:$B$47,Balance!$B160)</f>
        <v>0</v>
      </c>
      <c r="ER160" s="99">
        <f>SUMIFS('Ajuste Ciclado'!N$5:N$47,'Ajuste Ciclado'!$C$5:$C$47,Balance!ER$4,'Ajuste Ciclado'!$B$5:$B$47,Balance!$B160)</f>
        <v>0</v>
      </c>
      <c r="ES160" s="100">
        <f>SUMIFS('Ajuste Ciclado'!O$5:O$47,'Ajuste Ciclado'!$C$5:$C$47,Balance!ES$4,'Ajuste Ciclado'!$B$5:$B$47,Balance!$B160)</f>
        <v>0</v>
      </c>
      <c r="ET160" s="84"/>
      <c r="EU160" s="12">
        <f t="shared" si="279"/>
        <v>113626.3922105314</v>
      </c>
      <c r="EV160" s="13">
        <f t="shared" si="244"/>
        <v>76677.759616031879</v>
      </c>
      <c r="EW160" s="13">
        <f t="shared" si="245"/>
        <v>80653.725940795397</v>
      </c>
      <c r="EX160" s="13">
        <f t="shared" si="246"/>
        <v>51776.491038084932</v>
      </c>
      <c r="EY160" s="13">
        <f t="shared" si="247"/>
        <v>32898.859871784778</v>
      </c>
      <c r="EZ160" s="13">
        <f t="shared" si="248"/>
        <v>17959.514463427571</v>
      </c>
      <c r="FA160" s="13">
        <f t="shared" si="249"/>
        <v>23821.223888818979</v>
      </c>
      <c r="FB160" s="13">
        <f t="shared" si="250"/>
        <v>21972.3609272879</v>
      </c>
      <c r="FC160" s="13">
        <f t="shared" si="251"/>
        <v>3377.5507835331232</v>
      </c>
      <c r="FD160" s="13">
        <f t="shared" si="252"/>
        <v>11888.692038092009</v>
      </c>
      <c r="FE160" s="13">
        <f t="shared" si="253"/>
        <v>3302.9773527673101</v>
      </c>
      <c r="FF160" s="14">
        <f t="shared" si="254"/>
        <v>5665.3683764246889</v>
      </c>
      <c r="FG160" s="12">
        <f t="shared" si="255"/>
        <v>113933.533261551</v>
      </c>
      <c r="FH160" s="13">
        <f t="shared" si="256"/>
        <v>77737.680745932128</v>
      </c>
      <c r="FI160" s="13">
        <f t="shared" si="257"/>
        <v>81562.469504255889</v>
      </c>
      <c r="FJ160" s="13">
        <f t="shared" si="258"/>
        <v>54890.375885805734</v>
      </c>
      <c r="FK160" s="13">
        <f t="shared" si="259"/>
        <v>31919.09726209853</v>
      </c>
      <c r="FL160" s="13">
        <f t="shared" si="260"/>
        <v>18394.842638021521</v>
      </c>
      <c r="FM160" s="13">
        <f t="shared" si="261"/>
        <v>25844.719668084941</v>
      </c>
      <c r="FN160" s="13">
        <f t="shared" si="262"/>
        <v>22184.931169375432</v>
      </c>
      <c r="FO160" s="13">
        <f t="shared" si="263"/>
        <v>3480.5810971395781</v>
      </c>
      <c r="FP160" s="13">
        <f t="shared" si="264"/>
        <v>19416.89392385001</v>
      </c>
      <c r="FQ160" s="13">
        <f t="shared" si="265"/>
        <v>26715.286602946391</v>
      </c>
      <c r="FR160" s="14">
        <f t="shared" si="266"/>
        <v>33193.822939855658</v>
      </c>
      <c r="FS160" s="12">
        <f t="shared" si="267"/>
        <v>114016.4793918647</v>
      </c>
      <c r="FT160" s="13">
        <f t="shared" si="268"/>
        <v>78160.285592492655</v>
      </c>
      <c r="FU160" s="13">
        <f t="shared" si="269"/>
        <v>81241.469527698646</v>
      </c>
      <c r="FV160" s="13">
        <f t="shared" si="270"/>
        <v>54528.494068118249</v>
      </c>
      <c r="FW160" s="13">
        <f t="shared" si="271"/>
        <v>33430.197632357384</v>
      </c>
      <c r="FX160" s="13">
        <f t="shared" si="272"/>
        <v>20160.603559610201</v>
      </c>
      <c r="FY160" s="13">
        <f t="shared" si="273"/>
        <v>28842.756197267761</v>
      </c>
      <c r="FZ160" s="13">
        <f t="shared" si="274"/>
        <v>24691.825544790448</v>
      </c>
      <c r="GA160" s="13">
        <f t="shared" si="275"/>
        <v>3864.8441885293551</v>
      </c>
      <c r="GB160" s="13">
        <f t="shared" si="276"/>
        <v>44577.882444497031</v>
      </c>
      <c r="GC160" s="13">
        <f t="shared" si="277"/>
        <v>58955.39591467737</v>
      </c>
      <c r="GD160" s="14">
        <f t="shared" si="278"/>
        <v>58424.782923693747</v>
      </c>
      <c r="GE160" s="84"/>
      <c r="GF160" s="12">
        <f t="shared" si="280"/>
        <v>443620.91650758008</v>
      </c>
      <c r="GG160" s="13">
        <f t="shared" si="280"/>
        <v>509274.23469891679</v>
      </c>
      <c r="GH160" s="14">
        <f t="shared" si="280"/>
        <v>600895.01698559755</v>
      </c>
      <c r="GI160" s="6">
        <f t="shared" si="281"/>
        <v>1</v>
      </c>
      <c r="GJ160" s="12">
        <f t="shared" si="282"/>
        <v>0</v>
      </c>
      <c r="GK160" s="13">
        <f t="shared" si="283"/>
        <v>0</v>
      </c>
      <c r="GL160" s="14">
        <f t="shared" si="284"/>
        <v>0</v>
      </c>
      <c r="GM160" s="84"/>
      <c r="GN160" s="66">
        <f t="shared" si="285"/>
        <v>0</v>
      </c>
      <c r="GO160" s="84"/>
      <c r="GP160" s="63" t="str" cm="1">
        <f t="array" ref="GP160">INDEX($GF$4:$GH$4,1,GI160)</f>
        <v>Sample 1</v>
      </c>
      <c r="GQ160" s="12">
        <f t="shared" si="287"/>
        <v>3302.9773527673101</v>
      </c>
      <c r="GR160" s="13">
        <f t="shared" si="287"/>
        <v>3377.5507835331232</v>
      </c>
      <c r="GS160" s="14">
        <f t="shared" si="287"/>
        <v>5665.3683764246889</v>
      </c>
      <c r="GT160" s="12">
        <f t="shared" si="288"/>
        <v>3480.5810971395781</v>
      </c>
      <c r="GU160" s="13">
        <f t="shared" si="288"/>
        <v>18394.842638021521</v>
      </c>
      <c r="GV160" s="14">
        <f t="shared" si="288"/>
        <v>19416.89392385001</v>
      </c>
      <c r="GW160" s="12">
        <f t="shared" si="289"/>
        <v>3864.8441885293551</v>
      </c>
      <c r="GX160" s="13">
        <f t="shared" si="289"/>
        <v>20160.603559610201</v>
      </c>
      <c r="GY160" s="14">
        <f t="shared" si="289"/>
        <v>24691.825544790448</v>
      </c>
      <c r="GZ160" s="84" t="str">
        <f t="shared" si="194"/>
        <v>Sample 1</v>
      </c>
      <c r="HA160" s="12">
        <f t="shared" si="286"/>
        <v>0</v>
      </c>
      <c r="HB160" s="13">
        <f t="shared" si="286"/>
        <v>0</v>
      </c>
      <c r="HC160" s="14">
        <f t="shared" si="286"/>
        <v>0</v>
      </c>
      <c r="HD160" s="6">
        <f t="shared" si="195"/>
        <v>0</v>
      </c>
      <c r="HE160" s="84" t="str">
        <f t="shared" si="196"/>
        <v>Ok</v>
      </c>
    </row>
    <row r="161" spans="2:213" hidden="1" x14ac:dyDescent="0.3">
      <c r="B161" s="84" t="s">
        <v>309</v>
      </c>
      <c r="C161" s="12">
        <f>SUMIFS(Inyecciones!$E$2:$E$14185,Inyecciones!$A$2:$A$14185,Balance!C$4,Inyecciones!$B$2:$B$14185,Balance!$B161,Inyecciones!$C$2:$C$14185,Balance!C$5)</f>
        <v>185875.9019848592</v>
      </c>
      <c r="D161" s="13">
        <f>SUMIFS(Inyecciones!$E$2:$E$14185,Inyecciones!$A$2:$A$14185,Balance!D$4,Inyecciones!$B$2:$B$14185,Balance!$B161,Inyecciones!$C$2:$C$14185,Balance!D$5)</f>
        <v>130773.8658454159</v>
      </c>
      <c r="E161" s="13">
        <f>SUMIFS(Inyecciones!$E$2:$E$14185,Inyecciones!$A$2:$A$14185,Balance!E$4,Inyecciones!$B$2:$B$14185,Balance!$B161,Inyecciones!$C$2:$C$14185,Balance!E$5)</f>
        <v>155511.9944925085</v>
      </c>
      <c r="F161" s="13">
        <f>SUMIFS(Inyecciones!$E$2:$E$14185,Inyecciones!$A$2:$A$14185,Balance!F$4,Inyecciones!$B$2:$B$14185,Balance!$B161,Inyecciones!$C$2:$C$14185,Balance!F$5)</f>
        <v>96988.080447611283</v>
      </c>
      <c r="G161" s="13">
        <f>SUMIFS(Inyecciones!$E$2:$E$14185,Inyecciones!$A$2:$A$14185,Balance!G$4,Inyecciones!$B$2:$B$14185,Balance!$B161,Inyecciones!$C$2:$C$14185,Balance!G$5)</f>
        <v>62904.240870200359</v>
      </c>
      <c r="H161" s="13">
        <f>SUMIFS(Inyecciones!$E$2:$E$14185,Inyecciones!$A$2:$A$14185,Balance!H$4,Inyecciones!$B$2:$B$14185,Balance!$B161,Inyecciones!$C$2:$C$14185,Balance!H$5)</f>
        <v>34802.06746664508</v>
      </c>
      <c r="I161" s="13">
        <f>SUMIFS(Inyecciones!$E$2:$E$14185,Inyecciones!$A$2:$A$14185,Balance!I$4,Inyecciones!$B$2:$B$14185,Balance!$B161,Inyecciones!$C$2:$C$14185,Balance!I$5)</f>
        <v>33413.778743735449</v>
      </c>
      <c r="J161" s="13">
        <f>SUMIFS(Inyecciones!$E$2:$E$14185,Inyecciones!$A$2:$A$14185,Balance!J$4,Inyecciones!$B$2:$B$14185,Balance!$B161,Inyecciones!$C$2:$C$14185,Balance!J$5)</f>
        <v>69240.962698618911</v>
      </c>
      <c r="K161" s="13">
        <f>SUMIFS(Inyecciones!$E$2:$E$14185,Inyecciones!$A$2:$A$14185,Balance!K$4,Inyecciones!$B$2:$B$14185,Balance!$B161,Inyecciones!$C$2:$C$14185,Balance!K$5)</f>
        <v>84782.792354385514</v>
      </c>
      <c r="L161" s="13">
        <f>SUMIFS(Inyecciones!$E$2:$E$14185,Inyecciones!$A$2:$A$14185,Balance!L$4,Inyecciones!$B$2:$B$14185,Balance!$B161,Inyecciones!$C$2:$C$14185,Balance!L$5)</f>
        <v>22302.429424196918</v>
      </c>
      <c r="M161" s="13">
        <f>SUMIFS(Inyecciones!$E$2:$E$14185,Inyecciones!$A$2:$A$14185,Balance!M$4,Inyecciones!$B$2:$B$14185,Balance!$B161,Inyecciones!$C$2:$C$14185,Balance!M$5)</f>
        <v>5886.8841217542758</v>
      </c>
      <c r="N161" s="14">
        <f>SUMIFS(Inyecciones!$E$2:$E$14185,Inyecciones!$A$2:$A$14185,Balance!N$4,Inyecciones!$B$2:$B$14185,Balance!$B161,Inyecciones!$C$2:$C$14185,Balance!N$5)</f>
        <v>11403.368429127881</v>
      </c>
      <c r="O161" s="12">
        <f>SUMIFS(Inyecciones!$E$2:$E$14185,Inyecciones!$A$2:$A$14185,Balance!O$4,Inyecciones!$B$2:$B$14185,Balance!$B161,Inyecciones!$C$2:$C$14185,Balance!O$5)</f>
        <v>186256.34527390171</v>
      </c>
      <c r="P161" s="13">
        <f>SUMIFS(Inyecciones!$E$2:$E$14185,Inyecciones!$A$2:$A$14185,Balance!P$4,Inyecciones!$B$2:$B$14185,Balance!$B161,Inyecciones!$C$2:$C$14185,Balance!P$5)</f>
        <v>131661.8874556782</v>
      </c>
      <c r="Q161" s="13">
        <f>SUMIFS(Inyecciones!$E$2:$E$14185,Inyecciones!$A$2:$A$14185,Balance!Q$4,Inyecciones!$B$2:$B$14185,Balance!$B161,Inyecciones!$C$2:$C$14185,Balance!Q$5)</f>
        <v>157051.2711405525</v>
      </c>
      <c r="R161" s="13">
        <f>SUMIFS(Inyecciones!$E$2:$E$14185,Inyecciones!$A$2:$A$14185,Balance!R$4,Inyecciones!$B$2:$B$14185,Balance!$B161,Inyecciones!$C$2:$C$14185,Balance!R$5)</f>
        <v>103007.3195132957</v>
      </c>
      <c r="S161" s="13">
        <f>SUMIFS(Inyecciones!$E$2:$E$14185,Inyecciones!$A$2:$A$14185,Balance!S$4,Inyecciones!$B$2:$B$14185,Balance!$B161,Inyecciones!$C$2:$C$14185,Balance!S$5)</f>
        <v>60299.153193360296</v>
      </c>
      <c r="T161" s="13">
        <f>SUMIFS(Inyecciones!$E$2:$E$14185,Inyecciones!$A$2:$A$14185,Balance!T$4,Inyecciones!$B$2:$B$14185,Balance!$B161,Inyecciones!$C$2:$C$14185,Balance!T$5)</f>
        <v>35184.091431762441</v>
      </c>
      <c r="U161" s="13">
        <f>SUMIFS(Inyecciones!$E$2:$E$14185,Inyecciones!$A$2:$A$14185,Balance!U$4,Inyecciones!$B$2:$B$14185,Balance!$B161,Inyecciones!$C$2:$C$14185,Balance!U$5)</f>
        <v>35382.705401922081</v>
      </c>
      <c r="V161" s="13">
        <f>SUMIFS(Inyecciones!$E$2:$E$14185,Inyecciones!$A$2:$A$14185,Balance!V$4,Inyecciones!$B$2:$B$14185,Balance!$B161,Inyecciones!$C$2:$C$14185,Balance!V$5)</f>
        <v>69500.799005325534</v>
      </c>
      <c r="W161" s="13">
        <f>SUMIFS(Inyecciones!$E$2:$E$14185,Inyecciones!$A$2:$A$14185,Balance!W$4,Inyecciones!$B$2:$B$14185,Balance!$B161,Inyecciones!$C$2:$C$14185,Balance!W$5)</f>
        <v>86210.03199736205</v>
      </c>
      <c r="X161" s="13">
        <f>SUMIFS(Inyecciones!$E$2:$E$14185,Inyecciones!$A$2:$A$14185,Balance!X$4,Inyecciones!$B$2:$B$14185,Balance!$B161,Inyecciones!$C$2:$C$14185,Balance!X$5)</f>
        <v>34473.721367680642</v>
      </c>
      <c r="Y161" s="13">
        <f>SUMIFS(Inyecciones!$E$2:$E$14185,Inyecciones!$A$2:$A$14185,Balance!Y$4,Inyecciones!$B$2:$B$14185,Balance!$B161,Inyecciones!$C$2:$C$14185,Balance!Y$5)</f>
        <v>46084.289899253992</v>
      </c>
      <c r="Z161" s="14">
        <f>SUMIFS(Inyecciones!$E$2:$E$14185,Inyecciones!$A$2:$A$14185,Balance!Z$4,Inyecciones!$B$2:$B$14185,Balance!$B161,Inyecciones!$C$2:$C$14185,Balance!Z$5)</f>
        <v>58450.794534305467</v>
      </c>
      <c r="AA161" s="12">
        <f>SUMIFS(Inyecciones!$E$2:$E$14185,Inyecciones!$A$2:$A$14185,Balance!AA$4,Inyecciones!$B$2:$B$14185,Balance!$B161,Inyecciones!$C$2:$C$14185,Balance!AA$5)</f>
        <v>186321.64515578249</v>
      </c>
      <c r="AB161" s="13">
        <f>SUMIFS(Inyecciones!$E$2:$E$14185,Inyecciones!$A$2:$A$14185,Balance!AB$4,Inyecciones!$B$2:$B$14185,Balance!$B161,Inyecciones!$C$2:$C$14185,Balance!AB$5)</f>
        <v>131677.66358145291</v>
      </c>
      <c r="AC161" s="13">
        <f>SUMIFS(Inyecciones!$E$2:$E$14185,Inyecciones!$A$2:$A$14185,Balance!AC$4,Inyecciones!$B$2:$B$14185,Balance!$B161,Inyecciones!$C$2:$C$14185,Balance!AC$5)</f>
        <v>156470.00732688789</v>
      </c>
      <c r="AD161" s="13">
        <f>SUMIFS(Inyecciones!$E$2:$E$14185,Inyecciones!$A$2:$A$14185,Balance!AD$4,Inyecciones!$B$2:$B$14185,Balance!$B161,Inyecciones!$C$2:$C$14185,Balance!AD$5)</f>
        <v>102231.56674508689</v>
      </c>
      <c r="AE161" s="13">
        <f>SUMIFS(Inyecciones!$E$2:$E$14185,Inyecciones!$A$2:$A$14185,Balance!AE$4,Inyecciones!$B$2:$B$14185,Balance!$B161,Inyecciones!$C$2:$C$14185,Balance!AE$5)</f>
        <v>64090.83060926765</v>
      </c>
      <c r="AF161" s="13">
        <f>SUMIFS(Inyecciones!$E$2:$E$14185,Inyecciones!$A$2:$A$14185,Balance!AF$4,Inyecciones!$B$2:$B$14185,Balance!$B161,Inyecciones!$C$2:$C$14185,Balance!AF$5)</f>
        <v>38350.783415897269</v>
      </c>
      <c r="AG161" s="13">
        <f>SUMIFS(Inyecciones!$E$2:$E$14185,Inyecciones!$A$2:$A$14185,Balance!AG$4,Inyecciones!$B$2:$B$14185,Balance!$B161,Inyecciones!$C$2:$C$14185,Balance!AG$5)</f>
        <v>39018.644537592307</v>
      </c>
      <c r="AH161" s="13">
        <f>SUMIFS(Inyecciones!$E$2:$E$14185,Inyecciones!$A$2:$A$14185,Balance!AH$4,Inyecciones!$B$2:$B$14185,Balance!$B161,Inyecciones!$C$2:$C$14185,Balance!AH$5)</f>
        <v>78898.583171055056</v>
      </c>
      <c r="AI161" s="13">
        <f>SUMIFS(Inyecciones!$E$2:$E$14185,Inyecciones!$A$2:$A$14185,Balance!AI$4,Inyecciones!$B$2:$B$14185,Balance!$B161,Inyecciones!$C$2:$C$14185,Balance!AI$5)</f>
        <v>94200.980090546291</v>
      </c>
      <c r="AJ161" s="13">
        <f>SUMIFS(Inyecciones!$E$2:$E$14185,Inyecciones!$A$2:$A$14185,Balance!AJ$4,Inyecciones!$B$2:$B$14185,Balance!$B161,Inyecciones!$C$2:$C$14185,Balance!AJ$5)</f>
        <v>78794.595856346816</v>
      </c>
      <c r="AK161" s="13">
        <f>SUMIFS(Inyecciones!$E$2:$E$14185,Inyecciones!$A$2:$A$14185,Balance!AK$4,Inyecciones!$B$2:$B$14185,Balance!$B161,Inyecciones!$C$2:$C$14185,Balance!AK$5)</f>
        <v>95405.38283867987</v>
      </c>
      <c r="AL161" s="14">
        <f>SUMIFS(Inyecciones!$E$2:$E$14185,Inyecciones!$A$2:$A$14185,Balance!AL$4,Inyecciones!$B$2:$B$14185,Balance!$B161,Inyecciones!$C$2:$C$14185,Balance!AL$5)</f>
        <v>96135.263935277704</v>
      </c>
      <c r="AM161" s="13"/>
      <c r="AN161" s="12">
        <f>SUMIFS('Retiro Mensual'!$E$2:$E$2629,'Retiro Mensual'!$A$2:$A$2629,AN$4,'Retiro Mensual'!$B$2:$B$2629,$B161,'Retiro Mensual'!$C$2:$C$2629,AN$5)</f>
        <v>0</v>
      </c>
      <c r="AO161" s="13">
        <f>SUMIFS('Retiro Mensual'!$E$2:$E$2629,'Retiro Mensual'!$A$2:$A$2629,AO$4,'Retiro Mensual'!$B$2:$B$2629,$B161,'Retiro Mensual'!$C$2:$C$2629,AO$5)</f>
        <v>0</v>
      </c>
      <c r="AP161" s="13">
        <f>SUMIFS('Retiro Mensual'!$E$2:$E$2629,'Retiro Mensual'!$A$2:$A$2629,AP$4,'Retiro Mensual'!$B$2:$B$2629,$B161,'Retiro Mensual'!$C$2:$C$2629,AP$5)</f>
        <v>0</v>
      </c>
      <c r="AQ161" s="13">
        <f>SUMIFS('Retiro Mensual'!$E$2:$E$2629,'Retiro Mensual'!$A$2:$A$2629,AQ$4,'Retiro Mensual'!$B$2:$B$2629,$B161,'Retiro Mensual'!$C$2:$C$2629,AQ$5)</f>
        <v>0</v>
      </c>
      <c r="AR161" s="13">
        <f>SUMIFS('Retiro Mensual'!$E$2:$E$2629,'Retiro Mensual'!$A$2:$A$2629,AR$4,'Retiro Mensual'!$B$2:$B$2629,$B161,'Retiro Mensual'!$C$2:$C$2629,AR$5)</f>
        <v>0</v>
      </c>
      <c r="AS161" s="13">
        <f>SUMIFS('Retiro Mensual'!$E$2:$E$2629,'Retiro Mensual'!$A$2:$A$2629,AS$4,'Retiro Mensual'!$B$2:$B$2629,$B161,'Retiro Mensual'!$C$2:$C$2629,AS$5)</f>
        <v>0</v>
      </c>
      <c r="AT161" s="13">
        <f>SUMIFS('Retiro Mensual'!$E$2:$E$2629,'Retiro Mensual'!$A$2:$A$2629,AT$4,'Retiro Mensual'!$B$2:$B$2629,$B161,'Retiro Mensual'!$C$2:$C$2629,AT$5)</f>
        <v>0</v>
      </c>
      <c r="AU161" s="13">
        <f>SUMIFS('Retiro Mensual'!$E$2:$E$2629,'Retiro Mensual'!$A$2:$A$2629,AU$4,'Retiro Mensual'!$B$2:$B$2629,$B161,'Retiro Mensual'!$C$2:$C$2629,AU$5)</f>
        <v>0</v>
      </c>
      <c r="AV161" s="13">
        <f>SUMIFS('Retiro Mensual'!$E$2:$E$2629,'Retiro Mensual'!$A$2:$A$2629,AV$4,'Retiro Mensual'!$B$2:$B$2629,$B161,'Retiro Mensual'!$C$2:$C$2629,AV$5)</f>
        <v>0</v>
      </c>
      <c r="AW161" s="13">
        <f>SUMIFS('Retiro Mensual'!$E$2:$E$2629,'Retiro Mensual'!$A$2:$A$2629,AW$4,'Retiro Mensual'!$B$2:$B$2629,$B161,'Retiro Mensual'!$C$2:$C$2629,AW$5)</f>
        <v>0</v>
      </c>
      <c r="AX161" s="13">
        <f>SUMIFS('Retiro Mensual'!$E$2:$E$2629,'Retiro Mensual'!$A$2:$A$2629,AX$4,'Retiro Mensual'!$B$2:$B$2629,$B161,'Retiro Mensual'!$C$2:$C$2629,AX$5)</f>
        <v>0</v>
      </c>
      <c r="AY161" s="14">
        <f>SUMIFS('Retiro Mensual'!$E$2:$E$2629,'Retiro Mensual'!$A$2:$A$2629,AY$4,'Retiro Mensual'!$B$2:$B$2629,$B161,'Retiro Mensual'!$C$2:$C$2629,AY$5)</f>
        <v>0</v>
      </c>
      <c r="AZ161" s="12">
        <f>SUMIFS('Retiro Mensual'!$E$2:$E$2629,'Retiro Mensual'!$A$2:$A$2629,AZ$4,'Retiro Mensual'!$B$2:$B$2629,$B161,'Retiro Mensual'!$C$2:$C$2629,AZ$5)</f>
        <v>0</v>
      </c>
      <c r="BA161" s="13">
        <f>SUMIFS('Retiro Mensual'!$E$2:$E$2629,'Retiro Mensual'!$A$2:$A$2629,BA$4,'Retiro Mensual'!$B$2:$B$2629,$B161,'Retiro Mensual'!$C$2:$C$2629,BA$5)</f>
        <v>0</v>
      </c>
      <c r="BB161" s="13">
        <f>SUMIFS('Retiro Mensual'!$E$2:$E$2629,'Retiro Mensual'!$A$2:$A$2629,BB$4,'Retiro Mensual'!$B$2:$B$2629,$B161,'Retiro Mensual'!$C$2:$C$2629,BB$5)</f>
        <v>0</v>
      </c>
      <c r="BC161" s="13">
        <f>SUMIFS('Retiro Mensual'!$E$2:$E$2629,'Retiro Mensual'!$A$2:$A$2629,BC$4,'Retiro Mensual'!$B$2:$B$2629,$B161,'Retiro Mensual'!$C$2:$C$2629,BC$5)</f>
        <v>0</v>
      </c>
      <c r="BD161" s="13">
        <f>SUMIFS('Retiro Mensual'!$E$2:$E$2629,'Retiro Mensual'!$A$2:$A$2629,BD$4,'Retiro Mensual'!$B$2:$B$2629,$B161,'Retiro Mensual'!$C$2:$C$2629,BD$5)</f>
        <v>0</v>
      </c>
      <c r="BE161" s="13">
        <f>SUMIFS('Retiro Mensual'!$E$2:$E$2629,'Retiro Mensual'!$A$2:$A$2629,BE$4,'Retiro Mensual'!$B$2:$B$2629,$B161,'Retiro Mensual'!$C$2:$C$2629,BE$5)</f>
        <v>0</v>
      </c>
      <c r="BF161" s="13">
        <f>SUMIFS('Retiro Mensual'!$E$2:$E$2629,'Retiro Mensual'!$A$2:$A$2629,BF$4,'Retiro Mensual'!$B$2:$B$2629,$B161,'Retiro Mensual'!$C$2:$C$2629,BF$5)</f>
        <v>0</v>
      </c>
      <c r="BG161" s="13">
        <f>SUMIFS('Retiro Mensual'!$E$2:$E$2629,'Retiro Mensual'!$A$2:$A$2629,BG$4,'Retiro Mensual'!$B$2:$B$2629,$B161,'Retiro Mensual'!$C$2:$C$2629,BG$5)</f>
        <v>0</v>
      </c>
      <c r="BH161" s="13">
        <f>SUMIFS('Retiro Mensual'!$E$2:$E$2629,'Retiro Mensual'!$A$2:$A$2629,BH$4,'Retiro Mensual'!$B$2:$B$2629,$B161,'Retiro Mensual'!$C$2:$C$2629,BH$5)</f>
        <v>0</v>
      </c>
      <c r="BI161" s="13">
        <f>SUMIFS('Retiro Mensual'!$E$2:$E$2629,'Retiro Mensual'!$A$2:$A$2629,BI$4,'Retiro Mensual'!$B$2:$B$2629,$B161,'Retiro Mensual'!$C$2:$C$2629,BI$5)</f>
        <v>0</v>
      </c>
      <c r="BJ161" s="13">
        <f>SUMIFS('Retiro Mensual'!$E$2:$E$2629,'Retiro Mensual'!$A$2:$A$2629,BJ$4,'Retiro Mensual'!$B$2:$B$2629,$B161,'Retiro Mensual'!$C$2:$C$2629,BJ$5)</f>
        <v>0</v>
      </c>
      <c r="BK161" s="14">
        <f>SUMIFS('Retiro Mensual'!$E$2:$E$2629,'Retiro Mensual'!$A$2:$A$2629,BK$4,'Retiro Mensual'!$B$2:$B$2629,$B161,'Retiro Mensual'!$C$2:$C$2629,BK$5)</f>
        <v>0</v>
      </c>
      <c r="BL161" s="12">
        <f>SUMIFS('Retiro Mensual'!$E$2:$E$2629,'Retiro Mensual'!$A$2:$A$2629,BL$4,'Retiro Mensual'!$B$2:$B$2629,$B161,'Retiro Mensual'!$C$2:$C$2629,BL$5)</f>
        <v>0</v>
      </c>
      <c r="BM161" s="13">
        <f>SUMIFS('Retiro Mensual'!$E$2:$E$2629,'Retiro Mensual'!$A$2:$A$2629,BM$4,'Retiro Mensual'!$B$2:$B$2629,$B161,'Retiro Mensual'!$C$2:$C$2629,BM$5)</f>
        <v>0</v>
      </c>
      <c r="BN161" s="13">
        <f>SUMIFS('Retiro Mensual'!$E$2:$E$2629,'Retiro Mensual'!$A$2:$A$2629,BN$4,'Retiro Mensual'!$B$2:$B$2629,$B161,'Retiro Mensual'!$C$2:$C$2629,BN$5)</f>
        <v>0</v>
      </c>
      <c r="BO161" s="13">
        <f>SUMIFS('Retiro Mensual'!$E$2:$E$2629,'Retiro Mensual'!$A$2:$A$2629,BO$4,'Retiro Mensual'!$B$2:$B$2629,$B161,'Retiro Mensual'!$C$2:$C$2629,BO$5)</f>
        <v>0</v>
      </c>
      <c r="BP161" s="13">
        <f>SUMIFS('Retiro Mensual'!$E$2:$E$2629,'Retiro Mensual'!$A$2:$A$2629,BP$4,'Retiro Mensual'!$B$2:$B$2629,$B161,'Retiro Mensual'!$C$2:$C$2629,BP$5)</f>
        <v>0</v>
      </c>
      <c r="BQ161" s="13">
        <f>SUMIFS('Retiro Mensual'!$E$2:$E$2629,'Retiro Mensual'!$A$2:$A$2629,BQ$4,'Retiro Mensual'!$B$2:$B$2629,$B161,'Retiro Mensual'!$C$2:$C$2629,BQ$5)</f>
        <v>0</v>
      </c>
      <c r="BR161" s="13">
        <f>SUMIFS('Retiro Mensual'!$E$2:$E$2629,'Retiro Mensual'!$A$2:$A$2629,BR$4,'Retiro Mensual'!$B$2:$B$2629,$B161,'Retiro Mensual'!$C$2:$C$2629,BR$5)</f>
        <v>0</v>
      </c>
      <c r="BS161" s="13">
        <f>SUMIFS('Retiro Mensual'!$E$2:$E$2629,'Retiro Mensual'!$A$2:$A$2629,BS$4,'Retiro Mensual'!$B$2:$B$2629,$B161,'Retiro Mensual'!$C$2:$C$2629,BS$5)</f>
        <v>0</v>
      </c>
      <c r="BT161" s="13">
        <f>SUMIFS('Retiro Mensual'!$E$2:$E$2629,'Retiro Mensual'!$A$2:$A$2629,BT$4,'Retiro Mensual'!$B$2:$B$2629,$B161,'Retiro Mensual'!$C$2:$C$2629,BT$5)</f>
        <v>0</v>
      </c>
      <c r="BU161" s="13">
        <f>SUMIFS('Retiro Mensual'!$E$2:$E$2629,'Retiro Mensual'!$A$2:$A$2629,BU$4,'Retiro Mensual'!$B$2:$B$2629,$B161,'Retiro Mensual'!$C$2:$C$2629,BU$5)</f>
        <v>0</v>
      </c>
      <c r="BV161" s="13">
        <f>SUMIFS('Retiro Mensual'!$E$2:$E$2629,'Retiro Mensual'!$A$2:$A$2629,BV$4,'Retiro Mensual'!$B$2:$B$2629,$B161,'Retiro Mensual'!$C$2:$C$2629,BV$5)</f>
        <v>0</v>
      </c>
      <c r="BW161" s="14">
        <f>SUMIFS('Retiro Mensual'!$E$2:$E$2629,'Retiro Mensual'!$A$2:$A$2629,BW$4,'Retiro Mensual'!$B$2:$B$2629,$B161,'Retiro Mensual'!$C$2:$C$2629,BW$5)</f>
        <v>0</v>
      </c>
      <c r="BX161" s="13"/>
      <c r="BY161" s="12">
        <f>SUMIFS('Compra Ventas'!$E$2:$E$2700,'Compra Ventas'!$A$2:$A$2700,BY$4,'Compra Ventas'!$B$2:$B$2700,$B161,'Compra Ventas'!$C$2:$C$2700,BY$5)</f>
        <v>0</v>
      </c>
      <c r="BZ161" s="13">
        <f>SUMIFS('Compra Ventas'!$E$2:$E$2700,'Compra Ventas'!$A$2:$A$2700,BZ$4,'Compra Ventas'!$B$2:$B$2700,$B161,'Compra Ventas'!$C$2:$C$2700,BZ$5)</f>
        <v>0</v>
      </c>
      <c r="CA161" s="13">
        <f>SUMIFS('Compra Ventas'!$E$2:$E$2700,'Compra Ventas'!$A$2:$A$2700,CA$4,'Compra Ventas'!$B$2:$B$2700,$B161,'Compra Ventas'!$C$2:$C$2700,CA$5)</f>
        <v>0</v>
      </c>
      <c r="CB161" s="13">
        <f>SUMIFS('Compra Ventas'!$E$2:$E$2700,'Compra Ventas'!$A$2:$A$2700,CB$4,'Compra Ventas'!$B$2:$B$2700,$B161,'Compra Ventas'!$C$2:$C$2700,CB$5)</f>
        <v>0</v>
      </c>
      <c r="CC161" s="13">
        <f>SUMIFS('Compra Ventas'!$E$2:$E$2700,'Compra Ventas'!$A$2:$A$2700,CC$4,'Compra Ventas'!$B$2:$B$2700,$B161,'Compra Ventas'!$C$2:$C$2700,CC$5)</f>
        <v>0</v>
      </c>
      <c r="CD161" s="13">
        <f>SUMIFS('Compra Ventas'!$E$2:$E$2700,'Compra Ventas'!$A$2:$A$2700,CD$4,'Compra Ventas'!$B$2:$B$2700,$B161,'Compra Ventas'!$C$2:$C$2700,CD$5)</f>
        <v>0</v>
      </c>
      <c r="CE161" s="13">
        <f>SUMIFS('Compra Ventas'!$E$2:$E$2700,'Compra Ventas'!$A$2:$A$2700,CE$4,'Compra Ventas'!$B$2:$B$2700,$B161,'Compra Ventas'!$C$2:$C$2700,CE$5)</f>
        <v>0</v>
      </c>
      <c r="CF161" s="13">
        <f>SUMIFS('Compra Ventas'!$E$2:$E$2700,'Compra Ventas'!$A$2:$A$2700,CF$4,'Compra Ventas'!$B$2:$B$2700,$B161,'Compra Ventas'!$C$2:$C$2700,CF$5)</f>
        <v>0</v>
      </c>
      <c r="CG161" s="13">
        <f>SUMIFS('Compra Ventas'!$E$2:$E$2700,'Compra Ventas'!$A$2:$A$2700,CG$4,'Compra Ventas'!$B$2:$B$2700,$B161,'Compra Ventas'!$C$2:$C$2700,CG$5)</f>
        <v>0</v>
      </c>
      <c r="CH161" s="13">
        <f>SUMIFS('Compra Ventas'!$E$2:$E$2700,'Compra Ventas'!$A$2:$A$2700,CH$4,'Compra Ventas'!$B$2:$B$2700,$B161,'Compra Ventas'!$C$2:$C$2700,CH$5)</f>
        <v>0</v>
      </c>
      <c r="CI161" s="13">
        <f>SUMIFS('Compra Ventas'!$E$2:$E$2700,'Compra Ventas'!$A$2:$A$2700,CI$4,'Compra Ventas'!$B$2:$B$2700,$B161,'Compra Ventas'!$C$2:$C$2700,CI$5)</f>
        <v>0</v>
      </c>
      <c r="CJ161" s="14">
        <f>SUMIFS('Compra Ventas'!$E$2:$E$2700,'Compra Ventas'!$A$2:$A$2700,CJ$4,'Compra Ventas'!$B$2:$B$2700,$B161,'Compra Ventas'!$C$2:$C$2700,CJ$5)</f>
        <v>0</v>
      </c>
      <c r="CK161" s="12">
        <f>SUMIFS('Compra Ventas'!$E$2:$E$2700,'Compra Ventas'!$A$2:$A$2700,CK$4,'Compra Ventas'!$B$2:$B$2700,$B161,'Compra Ventas'!$C$2:$C$2700,CK$5)</f>
        <v>0</v>
      </c>
      <c r="CL161" s="13">
        <f>SUMIFS('Compra Ventas'!$E$2:$E$2700,'Compra Ventas'!$A$2:$A$2700,CL$4,'Compra Ventas'!$B$2:$B$2700,$B161,'Compra Ventas'!$C$2:$C$2700,CL$5)</f>
        <v>0</v>
      </c>
      <c r="CM161" s="13">
        <f>SUMIFS('Compra Ventas'!$E$2:$E$2700,'Compra Ventas'!$A$2:$A$2700,CM$4,'Compra Ventas'!$B$2:$B$2700,$B161,'Compra Ventas'!$C$2:$C$2700,CM$5)</f>
        <v>0</v>
      </c>
      <c r="CN161" s="13">
        <f>SUMIFS('Compra Ventas'!$E$2:$E$2700,'Compra Ventas'!$A$2:$A$2700,CN$4,'Compra Ventas'!$B$2:$B$2700,$B161,'Compra Ventas'!$C$2:$C$2700,CN$5)</f>
        <v>0</v>
      </c>
      <c r="CO161" s="13">
        <f>SUMIFS('Compra Ventas'!$E$2:$E$2700,'Compra Ventas'!$A$2:$A$2700,CO$4,'Compra Ventas'!$B$2:$B$2700,$B161,'Compra Ventas'!$C$2:$C$2700,CO$5)</f>
        <v>0</v>
      </c>
      <c r="CP161" s="13">
        <f>SUMIFS('Compra Ventas'!$E$2:$E$2700,'Compra Ventas'!$A$2:$A$2700,CP$4,'Compra Ventas'!$B$2:$B$2700,$B161,'Compra Ventas'!$C$2:$C$2700,CP$5)</f>
        <v>0</v>
      </c>
      <c r="CQ161" s="13">
        <f>SUMIFS('Compra Ventas'!$E$2:$E$2700,'Compra Ventas'!$A$2:$A$2700,CQ$4,'Compra Ventas'!$B$2:$B$2700,$B161,'Compra Ventas'!$C$2:$C$2700,CQ$5)</f>
        <v>0</v>
      </c>
      <c r="CR161" s="13">
        <f>SUMIFS('Compra Ventas'!$E$2:$E$2700,'Compra Ventas'!$A$2:$A$2700,CR$4,'Compra Ventas'!$B$2:$B$2700,$B161,'Compra Ventas'!$C$2:$C$2700,CR$5)</f>
        <v>0</v>
      </c>
      <c r="CS161" s="13">
        <f>SUMIFS('Compra Ventas'!$E$2:$E$2700,'Compra Ventas'!$A$2:$A$2700,CS$4,'Compra Ventas'!$B$2:$B$2700,$B161,'Compra Ventas'!$C$2:$C$2700,CS$5)</f>
        <v>0</v>
      </c>
      <c r="CT161" s="13">
        <f>SUMIFS('Compra Ventas'!$E$2:$E$2700,'Compra Ventas'!$A$2:$A$2700,CT$4,'Compra Ventas'!$B$2:$B$2700,$B161,'Compra Ventas'!$C$2:$C$2700,CT$5)</f>
        <v>0</v>
      </c>
      <c r="CU161" s="13">
        <f>SUMIFS('Compra Ventas'!$E$2:$E$2700,'Compra Ventas'!$A$2:$A$2700,CU$4,'Compra Ventas'!$B$2:$B$2700,$B161,'Compra Ventas'!$C$2:$C$2700,CU$5)</f>
        <v>0</v>
      </c>
      <c r="CV161" s="14">
        <f>SUMIFS('Compra Ventas'!$E$2:$E$2700,'Compra Ventas'!$A$2:$A$2700,CV$4,'Compra Ventas'!$B$2:$B$2700,$B161,'Compra Ventas'!$C$2:$C$2700,CV$5)</f>
        <v>0</v>
      </c>
      <c r="CW161" s="12">
        <f>SUMIFS('Compra Ventas'!$E$2:$E$2700,'Compra Ventas'!$A$2:$A$2700,CW$4,'Compra Ventas'!$B$2:$B$2700,$B161,'Compra Ventas'!$C$2:$C$2700,CW$5)</f>
        <v>0</v>
      </c>
      <c r="CX161" s="13">
        <f>SUMIFS('Compra Ventas'!$E$2:$E$2700,'Compra Ventas'!$A$2:$A$2700,CX$4,'Compra Ventas'!$B$2:$B$2700,$B161,'Compra Ventas'!$C$2:$C$2700,CX$5)</f>
        <v>0</v>
      </c>
      <c r="CY161" s="13">
        <f>SUMIFS('Compra Ventas'!$E$2:$E$2700,'Compra Ventas'!$A$2:$A$2700,CY$4,'Compra Ventas'!$B$2:$B$2700,$B161,'Compra Ventas'!$C$2:$C$2700,CY$5)</f>
        <v>0</v>
      </c>
      <c r="CZ161" s="13">
        <f>SUMIFS('Compra Ventas'!$E$2:$E$2700,'Compra Ventas'!$A$2:$A$2700,CZ$4,'Compra Ventas'!$B$2:$B$2700,$B161,'Compra Ventas'!$C$2:$C$2700,CZ$5)</f>
        <v>0</v>
      </c>
      <c r="DA161" s="13">
        <f>SUMIFS('Compra Ventas'!$E$2:$E$2700,'Compra Ventas'!$A$2:$A$2700,DA$4,'Compra Ventas'!$B$2:$B$2700,$B161,'Compra Ventas'!$C$2:$C$2700,DA$5)</f>
        <v>0</v>
      </c>
      <c r="DB161" s="13">
        <f>SUMIFS('Compra Ventas'!$E$2:$E$2700,'Compra Ventas'!$A$2:$A$2700,DB$4,'Compra Ventas'!$B$2:$B$2700,$B161,'Compra Ventas'!$C$2:$C$2700,DB$5)</f>
        <v>0</v>
      </c>
      <c r="DC161" s="13">
        <f>SUMIFS('Compra Ventas'!$E$2:$E$2700,'Compra Ventas'!$A$2:$A$2700,DC$4,'Compra Ventas'!$B$2:$B$2700,$B161,'Compra Ventas'!$C$2:$C$2700,DC$5)</f>
        <v>0</v>
      </c>
      <c r="DD161" s="13">
        <f>SUMIFS('Compra Ventas'!$E$2:$E$2700,'Compra Ventas'!$A$2:$A$2700,DD$4,'Compra Ventas'!$B$2:$B$2700,$B161,'Compra Ventas'!$C$2:$C$2700,DD$5)</f>
        <v>0</v>
      </c>
      <c r="DE161" s="13">
        <f>SUMIFS('Compra Ventas'!$E$2:$E$2700,'Compra Ventas'!$A$2:$A$2700,DE$4,'Compra Ventas'!$B$2:$B$2700,$B161,'Compra Ventas'!$C$2:$C$2700,DE$5)</f>
        <v>0</v>
      </c>
      <c r="DF161" s="13">
        <f>SUMIFS('Compra Ventas'!$E$2:$E$2700,'Compra Ventas'!$A$2:$A$2700,DF$4,'Compra Ventas'!$B$2:$B$2700,$B161,'Compra Ventas'!$C$2:$C$2700,DF$5)</f>
        <v>0</v>
      </c>
      <c r="DG161" s="13">
        <f>SUMIFS('Compra Ventas'!$E$2:$E$2700,'Compra Ventas'!$A$2:$A$2700,DG$4,'Compra Ventas'!$B$2:$B$2700,$B161,'Compra Ventas'!$C$2:$C$2700,DG$5)</f>
        <v>0</v>
      </c>
      <c r="DH161" s="14">
        <f>SUMIFS('Compra Ventas'!$E$2:$E$2700,'Compra Ventas'!$A$2:$A$2700,DH$4,'Compra Ventas'!$B$2:$B$2700,$B161,'Compra Ventas'!$C$2:$C$2700,DH$5)</f>
        <v>0</v>
      </c>
      <c r="DI161" s="84"/>
      <c r="DJ161" s="98">
        <f>SUMIFS('Ajuste Ciclado'!D$5:D$47,'Ajuste Ciclado'!$C$5:$C$47,Balance!DJ$4,'Ajuste Ciclado'!$B$5:$B$47,Balance!$B161)</f>
        <v>0</v>
      </c>
      <c r="DK161" s="99">
        <f>SUMIFS('Ajuste Ciclado'!E$5:E$47,'Ajuste Ciclado'!$C$5:$C$47,Balance!DK$4,'Ajuste Ciclado'!$B$5:$B$47,Balance!$B161)</f>
        <v>0</v>
      </c>
      <c r="DL161" s="99">
        <f>SUMIFS('Ajuste Ciclado'!F$5:F$47,'Ajuste Ciclado'!$C$5:$C$47,Balance!DL$4,'Ajuste Ciclado'!$B$5:$B$47,Balance!$B161)</f>
        <v>0</v>
      </c>
      <c r="DM161" s="99">
        <f>SUMIFS('Ajuste Ciclado'!G$5:G$47,'Ajuste Ciclado'!$C$5:$C$47,Balance!DM$4,'Ajuste Ciclado'!$B$5:$B$47,Balance!$B161)</f>
        <v>0</v>
      </c>
      <c r="DN161" s="99">
        <f>SUMIFS('Ajuste Ciclado'!H$5:H$47,'Ajuste Ciclado'!$C$5:$C$47,Balance!DN$4,'Ajuste Ciclado'!$B$5:$B$47,Balance!$B161)</f>
        <v>0</v>
      </c>
      <c r="DO161" s="99">
        <f>SUMIFS('Ajuste Ciclado'!I$5:I$47,'Ajuste Ciclado'!$C$5:$C$47,Balance!DO$4,'Ajuste Ciclado'!$B$5:$B$47,Balance!$B161)</f>
        <v>0</v>
      </c>
      <c r="DP161" s="99">
        <f>SUMIFS('Ajuste Ciclado'!J$5:J$47,'Ajuste Ciclado'!$C$5:$C$47,Balance!DP$4,'Ajuste Ciclado'!$B$5:$B$47,Balance!$B161)</f>
        <v>0</v>
      </c>
      <c r="DQ161" s="99">
        <f>SUMIFS('Ajuste Ciclado'!K$5:K$47,'Ajuste Ciclado'!$C$5:$C$47,Balance!DQ$4,'Ajuste Ciclado'!$B$5:$B$47,Balance!$B161)</f>
        <v>0</v>
      </c>
      <c r="DR161" s="99">
        <f>SUMIFS('Ajuste Ciclado'!L$5:L$47,'Ajuste Ciclado'!$C$5:$C$47,Balance!DR$4,'Ajuste Ciclado'!$B$5:$B$47,Balance!$B161)</f>
        <v>0</v>
      </c>
      <c r="DS161" s="99">
        <f>SUMIFS('Ajuste Ciclado'!M$5:M$47,'Ajuste Ciclado'!$C$5:$C$47,Balance!DS$4,'Ajuste Ciclado'!$B$5:$B$47,Balance!$B161)</f>
        <v>0</v>
      </c>
      <c r="DT161" s="99">
        <f>SUMIFS('Ajuste Ciclado'!N$5:N$47,'Ajuste Ciclado'!$C$5:$C$47,Balance!DT$4,'Ajuste Ciclado'!$B$5:$B$47,Balance!$B161)</f>
        <v>0</v>
      </c>
      <c r="DU161" s="100">
        <f>SUMIFS('Ajuste Ciclado'!O$5:O$47,'Ajuste Ciclado'!$C$5:$C$47,Balance!DU$4,'Ajuste Ciclado'!$B$5:$B$47,Balance!$B161)</f>
        <v>0</v>
      </c>
      <c r="DV161" s="98">
        <f>SUMIFS('Ajuste Ciclado'!D$5:D$47,'Ajuste Ciclado'!$C$5:$C$47,Balance!DV$4,'Ajuste Ciclado'!$B$5:$B$47,Balance!$B161)</f>
        <v>0</v>
      </c>
      <c r="DW161" s="99">
        <f>SUMIFS('Ajuste Ciclado'!E$5:E$47,'Ajuste Ciclado'!$C$5:$C$47,Balance!DW$4,'Ajuste Ciclado'!$B$5:$B$47,Balance!$B161)</f>
        <v>0</v>
      </c>
      <c r="DX161" s="99">
        <f>SUMIFS('Ajuste Ciclado'!F$5:F$47,'Ajuste Ciclado'!$C$5:$C$47,Balance!DX$4,'Ajuste Ciclado'!$B$5:$B$47,Balance!$B161)</f>
        <v>0</v>
      </c>
      <c r="DY161" s="99">
        <f>SUMIFS('Ajuste Ciclado'!G$5:G$47,'Ajuste Ciclado'!$C$5:$C$47,Balance!DY$4,'Ajuste Ciclado'!$B$5:$B$47,Balance!$B161)</f>
        <v>0</v>
      </c>
      <c r="DZ161" s="99">
        <f>SUMIFS('Ajuste Ciclado'!H$5:H$47,'Ajuste Ciclado'!$C$5:$C$47,Balance!DZ$4,'Ajuste Ciclado'!$B$5:$B$47,Balance!$B161)</f>
        <v>0</v>
      </c>
      <c r="EA161" s="99">
        <f>SUMIFS('Ajuste Ciclado'!I$5:I$47,'Ajuste Ciclado'!$C$5:$C$47,Balance!EA$4,'Ajuste Ciclado'!$B$5:$B$47,Balance!$B161)</f>
        <v>0</v>
      </c>
      <c r="EB161" s="99">
        <f>SUMIFS('Ajuste Ciclado'!J$5:J$47,'Ajuste Ciclado'!$C$5:$C$47,Balance!EB$4,'Ajuste Ciclado'!$B$5:$B$47,Balance!$B161)</f>
        <v>0</v>
      </c>
      <c r="EC161" s="99">
        <f>SUMIFS('Ajuste Ciclado'!K$5:K$47,'Ajuste Ciclado'!$C$5:$C$47,Balance!EC$4,'Ajuste Ciclado'!$B$5:$B$47,Balance!$B161)</f>
        <v>0</v>
      </c>
      <c r="ED161" s="99">
        <f>SUMIFS('Ajuste Ciclado'!L$5:L$47,'Ajuste Ciclado'!$C$5:$C$47,Balance!ED$4,'Ajuste Ciclado'!$B$5:$B$47,Balance!$B161)</f>
        <v>0</v>
      </c>
      <c r="EE161" s="99">
        <f>SUMIFS('Ajuste Ciclado'!M$5:M$47,'Ajuste Ciclado'!$C$5:$C$47,Balance!EE$4,'Ajuste Ciclado'!$B$5:$B$47,Balance!$B161)</f>
        <v>0</v>
      </c>
      <c r="EF161" s="99">
        <f>SUMIFS('Ajuste Ciclado'!N$5:N$47,'Ajuste Ciclado'!$C$5:$C$47,Balance!EF$4,'Ajuste Ciclado'!$B$5:$B$47,Balance!$B161)</f>
        <v>0</v>
      </c>
      <c r="EG161" s="100">
        <f>SUMIFS('Ajuste Ciclado'!O$5:O$47,'Ajuste Ciclado'!$C$5:$C$47,Balance!EG$4,'Ajuste Ciclado'!$B$5:$B$47,Balance!$B161)</f>
        <v>0</v>
      </c>
      <c r="EH161" s="98">
        <f>SUMIFS('Ajuste Ciclado'!D$5:D$47,'Ajuste Ciclado'!$C$5:$C$47,Balance!EH$4,'Ajuste Ciclado'!$B$5:$B$47,Balance!$B161)</f>
        <v>0</v>
      </c>
      <c r="EI161" s="99">
        <f>SUMIFS('Ajuste Ciclado'!E$5:E$47,'Ajuste Ciclado'!$C$5:$C$47,Balance!EI$4,'Ajuste Ciclado'!$B$5:$B$47,Balance!$B161)</f>
        <v>0</v>
      </c>
      <c r="EJ161" s="99">
        <f>SUMIFS('Ajuste Ciclado'!F$5:F$47,'Ajuste Ciclado'!$C$5:$C$47,Balance!EJ$4,'Ajuste Ciclado'!$B$5:$B$47,Balance!$B161)</f>
        <v>0</v>
      </c>
      <c r="EK161" s="99">
        <f>SUMIFS('Ajuste Ciclado'!G$5:G$47,'Ajuste Ciclado'!$C$5:$C$47,Balance!EK$4,'Ajuste Ciclado'!$B$5:$B$47,Balance!$B161)</f>
        <v>0</v>
      </c>
      <c r="EL161" s="99">
        <f>SUMIFS('Ajuste Ciclado'!H$5:H$47,'Ajuste Ciclado'!$C$5:$C$47,Balance!EL$4,'Ajuste Ciclado'!$B$5:$B$47,Balance!$B161)</f>
        <v>0</v>
      </c>
      <c r="EM161" s="99">
        <f>SUMIFS('Ajuste Ciclado'!I$5:I$47,'Ajuste Ciclado'!$C$5:$C$47,Balance!EM$4,'Ajuste Ciclado'!$B$5:$B$47,Balance!$B161)</f>
        <v>0</v>
      </c>
      <c r="EN161" s="99">
        <f>SUMIFS('Ajuste Ciclado'!J$5:J$47,'Ajuste Ciclado'!$C$5:$C$47,Balance!EN$4,'Ajuste Ciclado'!$B$5:$B$47,Balance!$B161)</f>
        <v>0</v>
      </c>
      <c r="EO161" s="99">
        <f>SUMIFS('Ajuste Ciclado'!K$5:K$47,'Ajuste Ciclado'!$C$5:$C$47,Balance!EO$4,'Ajuste Ciclado'!$B$5:$B$47,Balance!$B161)</f>
        <v>0</v>
      </c>
      <c r="EP161" s="99">
        <f>SUMIFS('Ajuste Ciclado'!L$5:L$47,'Ajuste Ciclado'!$C$5:$C$47,Balance!EP$4,'Ajuste Ciclado'!$B$5:$B$47,Balance!$B161)</f>
        <v>0</v>
      </c>
      <c r="EQ161" s="99">
        <f>SUMIFS('Ajuste Ciclado'!M$5:M$47,'Ajuste Ciclado'!$C$5:$C$47,Balance!EQ$4,'Ajuste Ciclado'!$B$5:$B$47,Balance!$B161)</f>
        <v>0</v>
      </c>
      <c r="ER161" s="99">
        <f>SUMIFS('Ajuste Ciclado'!N$5:N$47,'Ajuste Ciclado'!$C$5:$C$47,Balance!ER$4,'Ajuste Ciclado'!$B$5:$B$47,Balance!$B161)</f>
        <v>0</v>
      </c>
      <c r="ES161" s="100">
        <f>SUMIFS('Ajuste Ciclado'!O$5:O$47,'Ajuste Ciclado'!$C$5:$C$47,Balance!ES$4,'Ajuste Ciclado'!$B$5:$B$47,Balance!$B161)</f>
        <v>0</v>
      </c>
      <c r="ET161" s="84"/>
      <c r="EU161" s="12">
        <f t="shared" si="279"/>
        <v>185875.9019848592</v>
      </c>
      <c r="EV161" s="13">
        <f t="shared" si="244"/>
        <v>130773.8658454159</v>
      </c>
      <c r="EW161" s="13">
        <f t="shared" si="245"/>
        <v>155511.9944925085</v>
      </c>
      <c r="EX161" s="13">
        <f t="shared" si="246"/>
        <v>96988.080447611283</v>
      </c>
      <c r="EY161" s="13">
        <f t="shared" si="247"/>
        <v>62904.240870200359</v>
      </c>
      <c r="EZ161" s="13">
        <f t="shared" si="248"/>
        <v>34802.06746664508</v>
      </c>
      <c r="FA161" s="13">
        <f t="shared" si="249"/>
        <v>33413.778743735449</v>
      </c>
      <c r="FB161" s="13">
        <f t="shared" si="250"/>
        <v>69240.962698618911</v>
      </c>
      <c r="FC161" s="13">
        <f t="shared" si="251"/>
        <v>84782.792354385514</v>
      </c>
      <c r="FD161" s="13">
        <f t="shared" si="252"/>
        <v>22302.429424196918</v>
      </c>
      <c r="FE161" s="13">
        <f t="shared" si="253"/>
        <v>5886.8841217542758</v>
      </c>
      <c r="FF161" s="14">
        <f t="shared" si="254"/>
        <v>11403.368429127881</v>
      </c>
      <c r="FG161" s="12">
        <f t="shared" si="255"/>
        <v>186256.34527390171</v>
      </c>
      <c r="FH161" s="13">
        <f t="shared" si="256"/>
        <v>131661.8874556782</v>
      </c>
      <c r="FI161" s="13">
        <f t="shared" si="257"/>
        <v>157051.2711405525</v>
      </c>
      <c r="FJ161" s="13">
        <f t="shared" si="258"/>
        <v>103007.3195132957</v>
      </c>
      <c r="FK161" s="13">
        <f t="shared" si="259"/>
        <v>60299.153193360296</v>
      </c>
      <c r="FL161" s="13">
        <f t="shared" si="260"/>
        <v>35184.091431762441</v>
      </c>
      <c r="FM161" s="13">
        <f t="shared" si="261"/>
        <v>35382.705401922081</v>
      </c>
      <c r="FN161" s="13">
        <f t="shared" si="262"/>
        <v>69500.799005325534</v>
      </c>
      <c r="FO161" s="13">
        <f t="shared" si="263"/>
        <v>86210.03199736205</v>
      </c>
      <c r="FP161" s="13">
        <f t="shared" si="264"/>
        <v>34473.721367680642</v>
      </c>
      <c r="FQ161" s="13">
        <f t="shared" si="265"/>
        <v>46084.289899253992</v>
      </c>
      <c r="FR161" s="14">
        <f t="shared" si="266"/>
        <v>58450.794534305467</v>
      </c>
      <c r="FS161" s="12">
        <f t="shared" si="267"/>
        <v>186321.64515578249</v>
      </c>
      <c r="FT161" s="13">
        <f t="shared" si="268"/>
        <v>131677.66358145291</v>
      </c>
      <c r="FU161" s="13">
        <f t="shared" si="269"/>
        <v>156470.00732688789</v>
      </c>
      <c r="FV161" s="13">
        <f t="shared" si="270"/>
        <v>102231.56674508689</v>
      </c>
      <c r="FW161" s="13">
        <f t="shared" si="271"/>
        <v>64090.83060926765</v>
      </c>
      <c r="FX161" s="13">
        <f t="shared" si="272"/>
        <v>38350.783415897269</v>
      </c>
      <c r="FY161" s="13">
        <f t="shared" si="273"/>
        <v>39018.644537592307</v>
      </c>
      <c r="FZ161" s="13">
        <f t="shared" si="274"/>
        <v>78898.583171055056</v>
      </c>
      <c r="GA161" s="13">
        <f t="shared" si="275"/>
        <v>94200.980090546291</v>
      </c>
      <c r="GB161" s="13">
        <f t="shared" si="276"/>
        <v>78794.595856346816</v>
      </c>
      <c r="GC161" s="13">
        <f t="shared" si="277"/>
        <v>95405.38283867987</v>
      </c>
      <c r="GD161" s="14">
        <f t="shared" si="278"/>
        <v>96135.263935277704</v>
      </c>
      <c r="GE161" s="84"/>
      <c r="GF161" s="12">
        <f t="shared" si="280"/>
        <v>893886.36687905912</v>
      </c>
      <c r="GG161" s="13">
        <f t="shared" si="280"/>
        <v>1003562.4102144005</v>
      </c>
      <c r="GH161" s="14">
        <f t="shared" si="280"/>
        <v>1161595.9472638732</v>
      </c>
      <c r="GI161" s="6">
        <f t="shared" si="281"/>
        <v>1</v>
      </c>
      <c r="GJ161" s="12">
        <f t="shared" si="282"/>
        <v>0</v>
      </c>
      <c r="GK161" s="13">
        <f t="shared" si="283"/>
        <v>0</v>
      </c>
      <c r="GL161" s="14">
        <f t="shared" si="284"/>
        <v>0</v>
      </c>
      <c r="GM161" s="84"/>
      <c r="GN161" s="66">
        <f t="shared" si="285"/>
        <v>0</v>
      </c>
      <c r="GO161" s="84"/>
      <c r="GP161" s="63" t="str" cm="1">
        <f t="array" ref="GP161">INDEX($GF$4:$GH$4,1,GI161)</f>
        <v>Sample 1</v>
      </c>
      <c r="GQ161" s="12">
        <f t="shared" si="287"/>
        <v>5886.8841217542758</v>
      </c>
      <c r="GR161" s="13">
        <f t="shared" si="287"/>
        <v>11403.368429127881</v>
      </c>
      <c r="GS161" s="14">
        <f t="shared" si="287"/>
        <v>22302.429424196918</v>
      </c>
      <c r="GT161" s="12">
        <f t="shared" si="288"/>
        <v>34473.721367680642</v>
      </c>
      <c r="GU161" s="13">
        <f t="shared" si="288"/>
        <v>35184.091431762441</v>
      </c>
      <c r="GV161" s="14">
        <f t="shared" si="288"/>
        <v>35382.705401922081</v>
      </c>
      <c r="GW161" s="12">
        <f t="shared" si="289"/>
        <v>38350.783415897269</v>
      </c>
      <c r="GX161" s="13">
        <f t="shared" si="289"/>
        <v>39018.644537592307</v>
      </c>
      <c r="GY161" s="14">
        <f t="shared" si="289"/>
        <v>64090.83060926765</v>
      </c>
      <c r="GZ161" s="84" t="str">
        <f t="shared" si="194"/>
        <v>Sample 1</v>
      </c>
      <c r="HA161" s="12">
        <f t="shared" si="286"/>
        <v>0</v>
      </c>
      <c r="HB161" s="13">
        <f t="shared" si="286"/>
        <v>0</v>
      </c>
      <c r="HC161" s="14">
        <f t="shared" si="286"/>
        <v>0</v>
      </c>
      <c r="HD161" s="6">
        <f t="shared" si="195"/>
        <v>0</v>
      </c>
      <c r="HE161" s="84" t="str">
        <f t="shared" si="196"/>
        <v>Ok</v>
      </c>
    </row>
    <row r="162" spans="2:213" hidden="1" x14ac:dyDescent="0.3">
      <c r="B162" s="84" t="s">
        <v>308</v>
      </c>
      <c r="C162" s="12">
        <f>SUMIFS(Inyecciones!$E$2:$E$14185,Inyecciones!$A$2:$A$14185,Balance!C$4,Inyecciones!$B$2:$B$14185,Balance!$B162,Inyecciones!$C$2:$C$14185,Balance!C$5)</f>
        <v>164559.12329285749</v>
      </c>
      <c r="D162" s="13">
        <f>SUMIFS(Inyecciones!$E$2:$E$14185,Inyecciones!$A$2:$A$14185,Balance!D$4,Inyecciones!$B$2:$B$14185,Balance!$B162,Inyecciones!$C$2:$C$14185,Balance!D$5)</f>
        <v>125612.0482087289</v>
      </c>
      <c r="E162" s="13">
        <f>SUMIFS(Inyecciones!$E$2:$E$14185,Inyecciones!$A$2:$A$14185,Balance!E$4,Inyecciones!$B$2:$B$14185,Balance!$B162,Inyecciones!$C$2:$C$14185,Balance!E$5)</f>
        <v>134559.11307955929</v>
      </c>
      <c r="F162" s="13">
        <f>SUMIFS(Inyecciones!$E$2:$E$14185,Inyecciones!$A$2:$A$14185,Balance!F$4,Inyecciones!$B$2:$B$14185,Balance!$B162,Inyecciones!$C$2:$C$14185,Balance!F$5)</f>
        <v>86679.313204818405</v>
      </c>
      <c r="G162" s="13">
        <f>SUMIFS(Inyecciones!$E$2:$E$14185,Inyecciones!$A$2:$A$14185,Balance!G$4,Inyecciones!$B$2:$B$14185,Balance!$B162,Inyecciones!$C$2:$C$14185,Balance!G$5)</f>
        <v>64296.184306467672</v>
      </c>
      <c r="H162" s="13">
        <f>SUMIFS(Inyecciones!$E$2:$E$14185,Inyecciones!$A$2:$A$14185,Balance!H$4,Inyecciones!$B$2:$B$14185,Balance!$B162,Inyecciones!$C$2:$C$14185,Balance!H$5)</f>
        <v>34227.546790086453</v>
      </c>
      <c r="I162" s="13">
        <f>SUMIFS(Inyecciones!$E$2:$E$14185,Inyecciones!$A$2:$A$14185,Balance!I$4,Inyecciones!$B$2:$B$14185,Balance!$B162,Inyecciones!$C$2:$C$14185,Balance!I$5)</f>
        <v>48691.491618062028</v>
      </c>
      <c r="J162" s="13">
        <f>SUMIFS(Inyecciones!$E$2:$E$14185,Inyecciones!$A$2:$A$14185,Balance!J$4,Inyecciones!$B$2:$B$14185,Balance!$B162,Inyecciones!$C$2:$C$14185,Balance!J$5)</f>
        <v>76530.827482062959</v>
      </c>
      <c r="K162" s="13">
        <f>SUMIFS(Inyecciones!$E$2:$E$14185,Inyecciones!$A$2:$A$14185,Balance!K$4,Inyecciones!$B$2:$B$14185,Balance!$B162,Inyecciones!$C$2:$C$14185,Balance!K$5)</f>
        <v>76936.756270575701</v>
      </c>
      <c r="L162" s="13">
        <f>SUMIFS(Inyecciones!$E$2:$E$14185,Inyecciones!$A$2:$A$14185,Balance!L$4,Inyecciones!$B$2:$B$14185,Balance!$B162,Inyecciones!$C$2:$C$14185,Balance!L$5)</f>
        <v>15978.06077599986</v>
      </c>
      <c r="M162" s="13">
        <f>SUMIFS(Inyecciones!$E$2:$E$14185,Inyecciones!$A$2:$A$14185,Balance!M$4,Inyecciones!$B$2:$B$14185,Balance!$B162,Inyecciones!$C$2:$C$14185,Balance!M$5)</f>
        <v>7202.8060438397251</v>
      </c>
      <c r="N162" s="14">
        <f>SUMIFS(Inyecciones!$E$2:$E$14185,Inyecciones!$A$2:$A$14185,Balance!N$4,Inyecciones!$B$2:$B$14185,Balance!$B162,Inyecciones!$C$2:$C$14185,Balance!N$5)</f>
        <v>11986.30037659642</v>
      </c>
      <c r="O162" s="12">
        <f>SUMIFS(Inyecciones!$E$2:$E$14185,Inyecciones!$A$2:$A$14185,Balance!O$4,Inyecciones!$B$2:$B$14185,Balance!$B162,Inyecciones!$C$2:$C$14185,Balance!O$5)</f>
        <v>164912.67616328879</v>
      </c>
      <c r="P162" s="13">
        <f>SUMIFS(Inyecciones!$E$2:$E$14185,Inyecciones!$A$2:$A$14185,Balance!P$4,Inyecciones!$B$2:$B$14185,Balance!$B162,Inyecciones!$C$2:$C$14185,Balance!P$5)</f>
        <v>126669.2081530038</v>
      </c>
      <c r="Q162" s="13">
        <f>SUMIFS(Inyecciones!$E$2:$E$14185,Inyecciones!$A$2:$A$14185,Balance!Q$4,Inyecciones!$B$2:$B$14185,Balance!$B162,Inyecciones!$C$2:$C$14185,Balance!Q$5)</f>
        <v>136074.14311503569</v>
      </c>
      <c r="R162" s="13">
        <f>SUMIFS(Inyecciones!$E$2:$E$14185,Inyecciones!$A$2:$A$14185,Balance!R$4,Inyecciones!$B$2:$B$14185,Balance!$B162,Inyecciones!$C$2:$C$14185,Balance!R$5)</f>
        <v>92064.119278014201</v>
      </c>
      <c r="S162" s="13">
        <f>SUMIFS(Inyecciones!$E$2:$E$14185,Inyecciones!$A$2:$A$14185,Balance!S$4,Inyecciones!$B$2:$B$14185,Balance!$B162,Inyecciones!$C$2:$C$14185,Balance!S$5)</f>
        <v>62756.482384996089</v>
      </c>
      <c r="T162" s="13">
        <f>SUMIFS(Inyecciones!$E$2:$E$14185,Inyecciones!$A$2:$A$14185,Balance!T$4,Inyecciones!$B$2:$B$14185,Balance!$B162,Inyecciones!$C$2:$C$14185,Balance!T$5)</f>
        <v>34563.808566765343</v>
      </c>
      <c r="U162" s="13">
        <f>SUMIFS(Inyecciones!$E$2:$E$14185,Inyecciones!$A$2:$A$14185,Balance!U$4,Inyecciones!$B$2:$B$14185,Balance!$B162,Inyecciones!$C$2:$C$14185,Balance!U$5)</f>
        <v>51805.037347123463</v>
      </c>
      <c r="V162" s="13">
        <f>SUMIFS(Inyecciones!$E$2:$E$14185,Inyecciones!$A$2:$A$14185,Balance!V$4,Inyecciones!$B$2:$B$14185,Balance!$B162,Inyecciones!$C$2:$C$14185,Balance!V$5)</f>
        <v>77027.271047056071</v>
      </c>
      <c r="W162" s="13">
        <f>SUMIFS(Inyecciones!$E$2:$E$14185,Inyecciones!$A$2:$A$14185,Balance!W$4,Inyecciones!$B$2:$B$14185,Balance!$B162,Inyecciones!$C$2:$C$14185,Balance!W$5)</f>
        <v>78733.686648831979</v>
      </c>
      <c r="X162" s="13">
        <f>SUMIFS(Inyecciones!$E$2:$E$14185,Inyecciones!$A$2:$A$14185,Balance!X$4,Inyecciones!$B$2:$B$14185,Balance!$B162,Inyecciones!$C$2:$C$14185,Balance!X$5)</f>
        <v>24877.575336310761</v>
      </c>
      <c r="Y162" s="13">
        <f>SUMIFS(Inyecciones!$E$2:$E$14185,Inyecciones!$A$2:$A$14185,Balance!Y$4,Inyecciones!$B$2:$B$14185,Balance!$B162,Inyecciones!$C$2:$C$14185,Balance!Y$5)</f>
        <v>38573.428540392742</v>
      </c>
      <c r="Z162" s="14">
        <f>SUMIFS(Inyecciones!$E$2:$E$14185,Inyecciones!$A$2:$A$14185,Balance!Z$4,Inyecciones!$B$2:$B$14185,Balance!$B162,Inyecciones!$C$2:$C$14185,Balance!Z$5)</f>
        <v>53429.703392073097</v>
      </c>
      <c r="AA162" s="12">
        <f>SUMIFS(Inyecciones!$E$2:$E$14185,Inyecciones!$A$2:$A$14185,Balance!AA$4,Inyecciones!$B$2:$B$14185,Balance!$B162,Inyecciones!$C$2:$C$14185,Balance!AA$5)</f>
        <v>164954.18789616949</v>
      </c>
      <c r="AB162" s="13">
        <f>SUMIFS(Inyecciones!$E$2:$E$14185,Inyecciones!$A$2:$A$14185,Balance!AB$4,Inyecciones!$B$2:$B$14185,Balance!$B162,Inyecciones!$C$2:$C$14185,Balance!AB$5)</f>
        <v>126705.71809266</v>
      </c>
      <c r="AC162" s="13">
        <f>SUMIFS(Inyecciones!$E$2:$E$14185,Inyecciones!$A$2:$A$14185,Balance!AC$4,Inyecciones!$B$2:$B$14185,Balance!$B162,Inyecciones!$C$2:$C$14185,Balance!AC$5)</f>
        <v>135602.4752651295</v>
      </c>
      <c r="AD162" s="13">
        <f>SUMIFS(Inyecciones!$E$2:$E$14185,Inyecciones!$A$2:$A$14185,Balance!AD$4,Inyecciones!$B$2:$B$14185,Balance!$B162,Inyecciones!$C$2:$C$14185,Balance!AD$5)</f>
        <v>91378.507821105086</v>
      </c>
      <c r="AE162" s="13">
        <f>SUMIFS(Inyecciones!$E$2:$E$14185,Inyecciones!$A$2:$A$14185,Balance!AE$4,Inyecciones!$B$2:$B$14185,Balance!$B162,Inyecciones!$C$2:$C$14185,Balance!AE$5)</f>
        <v>65548.249042233307</v>
      </c>
      <c r="AF162" s="13">
        <f>SUMIFS(Inyecciones!$E$2:$E$14185,Inyecciones!$A$2:$A$14185,Balance!AF$4,Inyecciones!$B$2:$B$14185,Balance!$B162,Inyecciones!$C$2:$C$14185,Balance!AF$5)</f>
        <v>37387.118475524083</v>
      </c>
      <c r="AG162" s="13">
        <f>SUMIFS(Inyecciones!$E$2:$E$14185,Inyecciones!$A$2:$A$14185,Balance!AG$4,Inyecciones!$B$2:$B$14185,Balance!$B162,Inyecciones!$C$2:$C$14185,Balance!AG$5)</f>
        <v>56947.958156169727</v>
      </c>
      <c r="AH162" s="13">
        <f>SUMIFS(Inyecciones!$E$2:$E$14185,Inyecciones!$A$2:$A$14185,Balance!AH$4,Inyecciones!$B$2:$B$14185,Balance!$B162,Inyecciones!$C$2:$C$14185,Balance!AH$5)</f>
        <v>85692.970945564914</v>
      </c>
      <c r="AI162" s="13">
        <f>SUMIFS(Inyecciones!$E$2:$E$14185,Inyecciones!$A$2:$A$14185,Balance!AI$4,Inyecciones!$B$2:$B$14185,Balance!$B162,Inyecciones!$C$2:$C$14185,Balance!AI$5)</f>
        <v>86136.145779002472</v>
      </c>
      <c r="AJ162" s="13">
        <f>SUMIFS(Inyecciones!$E$2:$E$14185,Inyecciones!$A$2:$A$14185,Balance!AJ$4,Inyecciones!$B$2:$B$14185,Balance!$B162,Inyecciones!$C$2:$C$14185,Balance!AJ$5)</f>
        <v>56024.679462711007</v>
      </c>
      <c r="AK162" s="13">
        <f>SUMIFS(Inyecciones!$E$2:$E$14185,Inyecciones!$A$2:$A$14185,Balance!AK$4,Inyecciones!$B$2:$B$14185,Balance!$B162,Inyecciones!$C$2:$C$14185,Balance!AK$5)</f>
        <v>80328.910608480772</v>
      </c>
      <c r="AL162" s="14">
        <f>SUMIFS(Inyecciones!$E$2:$E$14185,Inyecciones!$A$2:$A$14185,Balance!AL$4,Inyecciones!$B$2:$B$14185,Balance!$B162,Inyecciones!$C$2:$C$14185,Balance!AL$5)</f>
        <v>88291.526928277599</v>
      </c>
      <c r="AM162" s="13"/>
      <c r="AN162" s="12">
        <f>SUMIFS('Retiro Mensual'!$E$2:$E$2629,'Retiro Mensual'!$A$2:$A$2629,AN$4,'Retiro Mensual'!$B$2:$B$2629,$B162,'Retiro Mensual'!$C$2:$C$2629,AN$5)</f>
        <v>0</v>
      </c>
      <c r="AO162" s="13">
        <f>SUMIFS('Retiro Mensual'!$E$2:$E$2629,'Retiro Mensual'!$A$2:$A$2629,AO$4,'Retiro Mensual'!$B$2:$B$2629,$B162,'Retiro Mensual'!$C$2:$C$2629,AO$5)</f>
        <v>0</v>
      </c>
      <c r="AP162" s="13">
        <f>SUMIFS('Retiro Mensual'!$E$2:$E$2629,'Retiro Mensual'!$A$2:$A$2629,AP$4,'Retiro Mensual'!$B$2:$B$2629,$B162,'Retiro Mensual'!$C$2:$C$2629,AP$5)</f>
        <v>0</v>
      </c>
      <c r="AQ162" s="13">
        <f>SUMIFS('Retiro Mensual'!$E$2:$E$2629,'Retiro Mensual'!$A$2:$A$2629,AQ$4,'Retiro Mensual'!$B$2:$B$2629,$B162,'Retiro Mensual'!$C$2:$C$2629,AQ$5)</f>
        <v>0</v>
      </c>
      <c r="AR162" s="13">
        <f>SUMIFS('Retiro Mensual'!$E$2:$E$2629,'Retiro Mensual'!$A$2:$A$2629,AR$4,'Retiro Mensual'!$B$2:$B$2629,$B162,'Retiro Mensual'!$C$2:$C$2629,AR$5)</f>
        <v>0</v>
      </c>
      <c r="AS162" s="13">
        <f>SUMIFS('Retiro Mensual'!$E$2:$E$2629,'Retiro Mensual'!$A$2:$A$2629,AS$4,'Retiro Mensual'!$B$2:$B$2629,$B162,'Retiro Mensual'!$C$2:$C$2629,AS$5)</f>
        <v>0</v>
      </c>
      <c r="AT162" s="13">
        <f>SUMIFS('Retiro Mensual'!$E$2:$E$2629,'Retiro Mensual'!$A$2:$A$2629,AT$4,'Retiro Mensual'!$B$2:$B$2629,$B162,'Retiro Mensual'!$C$2:$C$2629,AT$5)</f>
        <v>0</v>
      </c>
      <c r="AU162" s="13">
        <f>SUMIFS('Retiro Mensual'!$E$2:$E$2629,'Retiro Mensual'!$A$2:$A$2629,AU$4,'Retiro Mensual'!$B$2:$B$2629,$B162,'Retiro Mensual'!$C$2:$C$2629,AU$5)</f>
        <v>0</v>
      </c>
      <c r="AV162" s="13">
        <f>SUMIFS('Retiro Mensual'!$E$2:$E$2629,'Retiro Mensual'!$A$2:$A$2629,AV$4,'Retiro Mensual'!$B$2:$B$2629,$B162,'Retiro Mensual'!$C$2:$C$2629,AV$5)</f>
        <v>0</v>
      </c>
      <c r="AW162" s="13">
        <f>SUMIFS('Retiro Mensual'!$E$2:$E$2629,'Retiro Mensual'!$A$2:$A$2629,AW$4,'Retiro Mensual'!$B$2:$B$2629,$B162,'Retiro Mensual'!$C$2:$C$2629,AW$5)</f>
        <v>0</v>
      </c>
      <c r="AX162" s="13">
        <f>SUMIFS('Retiro Mensual'!$E$2:$E$2629,'Retiro Mensual'!$A$2:$A$2629,AX$4,'Retiro Mensual'!$B$2:$B$2629,$B162,'Retiro Mensual'!$C$2:$C$2629,AX$5)</f>
        <v>0</v>
      </c>
      <c r="AY162" s="14">
        <f>SUMIFS('Retiro Mensual'!$E$2:$E$2629,'Retiro Mensual'!$A$2:$A$2629,AY$4,'Retiro Mensual'!$B$2:$B$2629,$B162,'Retiro Mensual'!$C$2:$C$2629,AY$5)</f>
        <v>0</v>
      </c>
      <c r="AZ162" s="12">
        <f>SUMIFS('Retiro Mensual'!$E$2:$E$2629,'Retiro Mensual'!$A$2:$A$2629,AZ$4,'Retiro Mensual'!$B$2:$B$2629,$B162,'Retiro Mensual'!$C$2:$C$2629,AZ$5)</f>
        <v>0</v>
      </c>
      <c r="BA162" s="13">
        <f>SUMIFS('Retiro Mensual'!$E$2:$E$2629,'Retiro Mensual'!$A$2:$A$2629,BA$4,'Retiro Mensual'!$B$2:$B$2629,$B162,'Retiro Mensual'!$C$2:$C$2629,BA$5)</f>
        <v>0</v>
      </c>
      <c r="BB162" s="13">
        <f>SUMIFS('Retiro Mensual'!$E$2:$E$2629,'Retiro Mensual'!$A$2:$A$2629,BB$4,'Retiro Mensual'!$B$2:$B$2629,$B162,'Retiro Mensual'!$C$2:$C$2629,BB$5)</f>
        <v>0</v>
      </c>
      <c r="BC162" s="13">
        <f>SUMIFS('Retiro Mensual'!$E$2:$E$2629,'Retiro Mensual'!$A$2:$A$2629,BC$4,'Retiro Mensual'!$B$2:$B$2629,$B162,'Retiro Mensual'!$C$2:$C$2629,BC$5)</f>
        <v>0</v>
      </c>
      <c r="BD162" s="13">
        <f>SUMIFS('Retiro Mensual'!$E$2:$E$2629,'Retiro Mensual'!$A$2:$A$2629,BD$4,'Retiro Mensual'!$B$2:$B$2629,$B162,'Retiro Mensual'!$C$2:$C$2629,BD$5)</f>
        <v>0</v>
      </c>
      <c r="BE162" s="13">
        <f>SUMIFS('Retiro Mensual'!$E$2:$E$2629,'Retiro Mensual'!$A$2:$A$2629,BE$4,'Retiro Mensual'!$B$2:$B$2629,$B162,'Retiro Mensual'!$C$2:$C$2629,BE$5)</f>
        <v>0</v>
      </c>
      <c r="BF162" s="13">
        <f>SUMIFS('Retiro Mensual'!$E$2:$E$2629,'Retiro Mensual'!$A$2:$A$2629,BF$4,'Retiro Mensual'!$B$2:$B$2629,$B162,'Retiro Mensual'!$C$2:$C$2629,BF$5)</f>
        <v>0</v>
      </c>
      <c r="BG162" s="13">
        <f>SUMIFS('Retiro Mensual'!$E$2:$E$2629,'Retiro Mensual'!$A$2:$A$2629,BG$4,'Retiro Mensual'!$B$2:$B$2629,$B162,'Retiro Mensual'!$C$2:$C$2629,BG$5)</f>
        <v>0</v>
      </c>
      <c r="BH162" s="13">
        <f>SUMIFS('Retiro Mensual'!$E$2:$E$2629,'Retiro Mensual'!$A$2:$A$2629,BH$4,'Retiro Mensual'!$B$2:$B$2629,$B162,'Retiro Mensual'!$C$2:$C$2629,BH$5)</f>
        <v>0</v>
      </c>
      <c r="BI162" s="13">
        <f>SUMIFS('Retiro Mensual'!$E$2:$E$2629,'Retiro Mensual'!$A$2:$A$2629,BI$4,'Retiro Mensual'!$B$2:$B$2629,$B162,'Retiro Mensual'!$C$2:$C$2629,BI$5)</f>
        <v>0</v>
      </c>
      <c r="BJ162" s="13">
        <f>SUMIFS('Retiro Mensual'!$E$2:$E$2629,'Retiro Mensual'!$A$2:$A$2629,BJ$4,'Retiro Mensual'!$B$2:$B$2629,$B162,'Retiro Mensual'!$C$2:$C$2629,BJ$5)</f>
        <v>0</v>
      </c>
      <c r="BK162" s="14">
        <f>SUMIFS('Retiro Mensual'!$E$2:$E$2629,'Retiro Mensual'!$A$2:$A$2629,BK$4,'Retiro Mensual'!$B$2:$B$2629,$B162,'Retiro Mensual'!$C$2:$C$2629,BK$5)</f>
        <v>0</v>
      </c>
      <c r="BL162" s="12">
        <f>SUMIFS('Retiro Mensual'!$E$2:$E$2629,'Retiro Mensual'!$A$2:$A$2629,BL$4,'Retiro Mensual'!$B$2:$B$2629,$B162,'Retiro Mensual'!$C$2:$C$2629,BL$5)</f>
        <v>0</v>
      </c>
      <c r="BM162" s="13">
        <f>SUMIFS('Retiro Mensual'!$E$2:$E$2629,'Retiro Mensual'!$A$2:$A$2629,BM$4,'Retiro Mensual'!$B$2:$B$2629,$B162,'Retiro Mensual'!$C$2:$C$2629,BM$5)</f>
        <v>0</v>
      </c>
      <c r="BN162" s="13">
        <f>SUMIFS('Retiro Mensual'!$E$2:$E$2629,'Retiro Mensual'!$A$2:$A$2629,BN$4,'Retiro Mensual'!$B$2:$B$2629,$B162,'Retiro Mensual'!$C$2:$C$2629,BN$5)</f>
        <v>0</v>
      </c>
      <c r="BO162" s="13">
        <f>SUMIFS('Retiro Mensual'!$E$2:$E$2629,'Retiro Mensual'!$A$2:$A$2629,BO$4,'Retiro Mensual'!$B$2:$B$2629,$B162,'Retiro Mensual'!$C$2:$C$2629,BO$5)</f>
        <v>0</v>
      </c>
      <c r="BP162" s="13">
        <f>SUMIFS('Retiro Mensual'!$E$2:$E$2629,'Retiro Mensual'!$A$2:$A$2629,BP$4,'Retiro Mensual'!$B$2:$B$2629,$B162,'Retiro Mensual'!$C$2:$C$2629,BP$5)</f>
        <v>0</v>
      </c>
      <c r="BQ162" s="13">
        <f>SUMIFS('Retiro Mensual'!$E$2:$E$2629,'Retiro Mensual'!$A$2:$A$2629,BQ$4,'Retiro Mensual'!$B$2:$B$2629,$B162,'Retiro Mensual'!$C$2:$C$2629,BQ$5)</f>
        <v>0</v>
      </c>
      <c r="BR162" s="13">
        <f>SUMIFS('Retiro Mensual'!$E$2:$E$2629,'Retiro Mensual'!$A$2:$A$2629,BR$4,'Retiro Mensual'!$B$2:$B$2629,$B162,'Retiro Mensual'!$C$2:$C$2629,BR$5)</f>
        <v>0</v>
      </c>
      <c r="BS162" s="13">
        <f>SUMIFS('Retiro Mensual'!$E$2:$E$2629,'Retiro Mensual'!$A$2:$A$2629,BS$4,'Retiro Mensual'!$B$2:$B$2629,$B162,'Retiro Mensual'!$C$2:$C$2629,BS$5)</f>
        <v>0</v>
      </c>
      <c r="BT162" s="13">
        <f>SUMIFS('Retiro Mensual'!$E$2:$E$2629,'Retiro Mensual'!$A$2:$A$2629,BT$4,'Retiro Mensual'!$B$2:$B$2629,$B162,'Retiro Mensual'!$C$2:$C$2629,BT$5)</f>
        <v>0</v>
      </c>
      <c r="BU162" s="13">
        <f>SUMIFS('Retiro Mensual'!$E$2:$E$2629,'Retiro Mensual'!$A$2:$A$2629,BU$4,'Retiro Mensual'!$B$2:$B$2629,$B162,'Retiro Mensual'!$C$2:$C$2629,BU$5)</f>
        <v>0</v>
      </c>
      <c r="BV162" s="13">
        <f>SUMIFS('Retiro Mensual'!$E$2:$E$2629,'Retiro Mensual'!$A$2:$A$2629,BV$4,'Retiro Mensual'!$B$2:$B$2629,$B162,'Retiro Mensual'!$C$2:$C$2629,BV$5)</f>
        <v>0</v>
      </c>
      <c r="BW162" s="14">
        <f>SUMIFS('Retiro Mensual'!$E$2:$E$2629,'Retiro Mensual'!$A$2:$A$2629,BW$4,'Retiro Mensual'!$B$2:$B$2629,$B162,'Retiro Mensual'!$C$2:$C$2629,BW$5)</f>
        <v>0</v>
      </c>
      <c r="BX162" s="13"/>
      <c r="BY162" s="12">
        <f>SUMIFS('Compra Ventas'!$E$2:$E$2700,'Compra Ventas'!$A$2:$A$2700,BY$4,'Compra Ventas'!$B$2:$B$2700,$B162,'Compra Ventas'!$C$2:$C$2700,BY$5)</f>
        <v>0</v>
      </c>
      <c r="BZ162" s="13">
        <f>SUMIFS('Compra Ventas'!$E$2:$E$2700,'Compra Ventas'!$A$2:$A$2700,BZ$4,'Compra Ventas'!$B$2:$B$2700,$B162,'Compra Ventas'!$C$2:$C$2700,BZ$5)</f>
        <v>0</v>
      </c>
      <c r="CA162" s="13">
        <f>SUMIFS('Compra Ventas'!$E$2:$E$2700,'Compra Ventas'!$A$2:$A$2700,CA$4,'Compra Ventas'!$B$2:$B$2700,$B162,'Compra Ventas'!$C$2:$C$2700,CA$5)</f>
        <v>0</v>
      </c>
      <c r="CB162" s="13">
        <f>SUMIFS('Compra Ventas'!$E$2:$E$2700,'Compra Ventas'!$A$2:$A$2700,CB$4,'Compra Ventas'!$B$2:$B$2700,$B162,'Compra Ventas'!$C$2:$C$2700,CB$5)</f>
        <v>0</v>
      </c>
      <c r="CC162" s="13">
        <f>SUMIFS('Compra Ventas'!$E$2:$E$2700,'Compra Ventas'!$A$2:$A$2700,CC$4,'Compra Ventas'!$B$2:$B$2700,$B162,'Compra Ventas'!$C$2:$C$2700,CC$5)</f>
        <v>0</v>
      </c>
      <c r="CD162" s="13">
        <f>SUMIFS('Compra Ventas'!$E$2:$E$2700,'Compra Ventas'!$A$2:$A$2700,CD$4,'Compra Ventas'!$B$2:$B$2700,$B162,'Compra Ventas'!$C$2:$C$2700,CD$5)</f>
        <v>0</v>
      </c>
      <c r="CE162" s="13">
        <f>SUMIFS('Compra Ventas'!$E$2:$E$2700,'Compra Ventas'!$A$2:$A$2700,CE$4,'Compra Ventas'!$B$2:$B$2700,$B162,'Compra Ventas'!$C$2:$C$2700,CE$5)</f>
        <v>0</v>
      </c>
      <c r="CF162" s="13">
        <f>SUMIFS('Compra Ventas'!$E$2:$E$2700,'Compra Ventas'!$A$2:$A$2700,CF$4,'Compra Ventas'!$B$2:$B$2700,$B162,'Compra Ventas'!$C$2:$C$2700,CF$5)</f>
        <v>0</v>
      </c>
      <c r="CG162" s="13">
        <f>SUMIFS('Compra Ventas'!$E$2:$E$2700,'Compra Ventas'!$A$2:$A$2700,CG$4,'Compra Ventas'!$B$2:$B$2700,$B162,'Compra Ventas'!$C$2:$C$2700,CG$5)</f>
        <v>0</v>
      </c>
      <c r="CH162" s="13">
        <f>SUMIFS('Compra Ventas'!$E$2:$E$2700,'Compra Ventas'!$A$2:$A$2700,CH$4,'Compra Ventas'!$B$2:$B$2700,$B162,'Compra Ventas'!$C$2:$C$2700,CH$5)</f>
        <v>0</v>
      </c>
      <c r="CI162" s="13">
        <f>SUMIFS('Compra Ventas'!$E$2:$E$2700,'Compra Ventas'!$A$2:$A$2700,CI$4,'Compra Ventas'!$B$2:$B$2700,$B162,'Compra Ventas'!$C$2:$C$2700,CI$5)</f>
        <v>0</v>
      </c>
      <c r="CJ162" s="14">
        <f>SUMIFS('Compra Ventas'!$E$2:$E$2700,'Compra Ventas'!$A$2:$A$2700,CJ$4,'Compra Ventas'!$B$2:$B$2700,$B162,'Compra Ventas'!$C$2:$C$2700,CJ$5)</f>
        <v>0</v>
      </c>
      <c r="CK162" s="12">
        <f>SUMIFS('Compra Ventas'!$E$2:$E$2700,'Compra Ventas'!$A$2:$A$2700,CK$4,'Compra Ventas'!$B$2:$B$2700,$B162,'Compra Ventas'!$C$2:$C$2700,CK$5)</f>
        <v>0</v>
      </c>
      <c r="CL162" s="13">
        <f>SUMIFS('Compra Ventas'!$E$2:$E$2700,'Compra Ventas'!$A$2:$A$2700,CL$4,'Compra Ventas'!$B$2:$B$2700,$B162,'Compra Ventas'!$C$2:$C$2700,CL$5)</f>
        <v>0</v>
      </c>
      <c r="CM162" s="13">
        <f>SUMIFS('Compra Ventas'!$E$2:$E$2700,'Compra Ventas'!$A$2:$A$2700,CM$4,'Compra Ventas'!$B$2:$B$2700,$B162,'Compra Ventas'!$C$2:$C$2700,CM$5)</f>
        <v>0</v>
      </c>
      <c r="CN162" s="13">
        <f>SUMIFS('Compra Ventas'!$E$2:$E$2700,'Compra Ventas'!$A$2:$A$2700,CN$4,'Compra Ventas'!$B$2:$B$2700,$B162,'Compra Ventas'!$C$2:$C$2700,CN$5)</f>
        <v>0</v>
      </c>
      <c r="CO162" s="13">
        <f>SUMIFS('Compra Ventas'!$E$2:$E$2700,'Compra Ventas'!$A$2:$A$2700,CO$4,'Compra Ventas'!$B$2:$B$2700,$B162,'Compra Ventas'!$C$2:$C$2700,CO$5)</f>
        <v>0</v>
      </c>
      <c r="CP162" s="13">
        <f>SUMIFS('Compra Ventas'!$E$2:$E$2700,'Compra Ventas'!$A$2:$A$2700,CP$4,'Compra Ventas'!$B$2:$B$2700,$B162,'Compra Ventas'!$C$2:$C$2700,CP$5)</f>
        <v>0</v>
      </c>
      <c r="CQ162" s="13">
        <f>SUMIFS('Compra Ventas'!$E$2:$E$2700,'Compra Ventas'!$A$2:$A$2700,CQ$4,'Compra Ventas'!$B$2:$B$2700,$B162,'Compra Ventas'!$C$2:$C$2700,CQ$5)</f>
        <v>0</v>
      </c>
      <c r="CR162" s="13">
        <f>SUMIFS('Compra Ventas'!$E$2:$E$2700,'Compra Ventas'!$A$2:$A$2700,CR$4,'Compra Ventas'!$B$2:$B$2700,$B162,'Compra Ventas'!$C$2:$C$2700,CR$5)</f>
        <v>0</v>
      </c>
      <c r="CS162" s="13">
        <f>SUMIFS('Compra Ventas'!$E$2:$E$2700,'Compra Ventas'!$A$2:$A$2700,CS$4,'Compra Ventas'!$B$2:$B$2700,$B162,'Compra Ventas'!$C$2:$C$2700,CS$5)</f>
        <v>0</v>
      </c>
      <c r="CT162" s="13">
        <f>SUMIFS('Compra Ventas'!$E$2:$E$2700,'Compra Ventas'!$A$2:$A$2700,CT$4,'Compra Ventas'!$B$2:$B$2700,$B162,'Compra Ventas'!$C$2:$C$2700,CT$5)</f>
        <v>0</v>
      </c>
      <c r="CU162" s="13">
        <f>SUMIFS('Compra Ventas'!$E$2:$E$2700,'Compra Ventas'!$A$2:$A$2700,CU$4,'Compra Ventas'!$B$2:$B$2700,$B162,'Compra Ventas'!$C$2:$C$2700,CU$5)</f>
        <v>0</v>
      </c>
      <c r="CV162" s="14">
        <f>SUMIFS('Compra Ventas'!$E$2:$E$2700,'Compra Ventas'!$A$2:$A$2700,CV$4,'Compra Ventas'!$B$2:$B$2700,$B162,'Compra Ventas'!$C$2:$C$2700,CV$5)</f>
        <v>0</v>
      </c>
      <c r="CW162" s="12">
        <f>SUMIFS('Compra Ventas'!$E$2:$E$2700,'Compra Ventas'!$A$2:$A$2700,CW$4,'Compra Ventas'!$B$2:$B$2700,$B162,'Compra Ventas'!$C$2:$C$2700,CW$5)</f>
        <v>0</v>
      </c>
      <c r="CX162" s="13">
        <f>SUMIFS('Compra Ventas'!$E$2:$E$2700,'Compra Ventas'!$A$2:$A$2700,CX$4,'Compra Ventas'!$B$2:$B$2700,$B162,'Compra Ventas'!$C$2:$C$2700,CX$5)</f>
        <v>0</v>
      </c>
      <c r="CY162" s="13">
        <f>SUMIFS('Compra Ventas'!$E$2:$E$2700,'Compra Ventas'!$A$2:$A$2700,CY$4,'Compra Ventas'!$B$2:$B$2700,$B162,'Compra Ventas'!$C$2:$C$2700,CY$5)</f>
        <v>0</v>
      </c>
      <c r="CZ162" s="13">
        <f>SUMIFS('Compra Ventas'!$E$2:$E$2700,'Compra Ventas'!$A$2:$A$2700,CZ$4,'Compra Ventas'!$B$2:$B$2700,$B162,'Compra Ventas'!$C$2:$C$2700,CZ$5)</f>
        <v>0</v>
      </c>
      <c r="DA162" s="13">
        <f>SUMIFS('Compra Ventas'!$E$2:$E$2700,'Compra Ventas'!$A$2:$A$2700,DA$4,'Compra Ventas'!$B$2:$B$2700,$B162,'Compra Ventas'!$C$2:$C$2700,DA$5)</f>
        <v>0</v>
      </c>
      <c r="DB162" s="13">
        <f>SUMIFS('Compra Ventas'!$E$2:$E$2700,'Compra Ventas'!$A$2:$A$2700,DB$4,'Compra Ventas'!$B$2:$B$2700,$B162,'Compra Ventas'!$C$2:$C$2700,DB$5)</f>
        <v>0</v>
      </c>
      <c r="DC162" s="13">
        <f>SUMIFS('Compra Ventas'!$E$2:$E$2700,'Compra Ventas'!$A$2:$A$2700,DC$4,'Compra Ventas'!$B$2:$B$2700,$B162,'Compra Ventas'!$C$2:$C$2700,DC$5)</f>
        <v>0</v>
      </c>
      <c r="DD162" s="13">
        <f>SUMIFS('Compra Ventas'!$E$2:$E$2700,'Compra Ventas'!$A$2:$A$2700,DD$4,'Compra Ventas'!$B$2:$B$2700,$B162,'Compra Ventas'!$C$2:$C$2700,DD$5)</f>
        <v>0</v>
      </c>
      <c r="DE162" s="13">
        <f>SUMIFS('Compra Ventas'!$E$2:$E$2700,'Compra Ventas'!$A$2:$A$2700,DE$4,'Compra Ventas'!$B$2:$B$2700,$B162,'Compra Ventas'!$C$2:$C$2700,DE$5)</f>
        <v>0</v>
      </c>
      <c r="DF162" s="13">
        <f>SUMIFS('Compra Ventas'!$E$2:$E$2700,'Compra Ventas'!$A$2:$A$2700,DF$4,'Compra Ventas'!$B$2:$B$2700,$B162,'Compra Ventas'!$C$2:$C$2700,DF$5)</f>
        <v>0</v>
      </c>
      <c r="DG162" s="13">
        <f>SUMIFS('Compra Ventas'!$E$2:$E$2700,'Compra Ventas'!$A$2:$A$2700,DG$4,'Compra Ventas'!$B$2:$B$2700,$B162,'Compra Ventas'!$C$2:$C$2700,DG$5)</f>
        <v>0</v>
      </c>
      <c r="DH162" s="14">
        <f>SUMIFS('Compra Ventas'!$E$2:$E$2700,'Compra Ventas'!$A$2:$A$2700,DH$4,'Compra Ventas'!$B$2:$B$2700,$B162,'Compra Ventas'!$C$2:$C$2700,DH$5)</f>
        <v>0</v>
      </c>
      <c r="DI162" s="84"/>
      <c r="DJ162" s="98">
        <f>SUMIFS('Ajuste Ciclado'!D$5:D$47,'Ajuste Ciclado'!$C$5:$C$47,Balance!DJ$4,'Ajuste Ciclado'!$B$5:$B$47,Balance!$B162)</f>
        <v>0</v>
      </c>
      <c r="DK162" s="99">
        <f>SUMIFS('Ajuste Ciclado'!E$5:E$47,'Ajuste Ciclado'!$C$5:$C$47,Balance!DK$4,'Ajuste Ciclado'!$B$5:$B$47,Balance!$B162)</f>
        <v>0</v>
      </c>
      <c r="DL162" s="99">
        <f>SUMIFS('Ajuste Ciclado'!F$5:F$47,'Ajuste Ciclado'!$C$5:$C$47,Balance!DL$4,'Ajuste Ciclado'!$B$5:$B$47,Balance!$B162)</f>
        <v>0</v>
      </c>
      <c r="DM162" s="99">
        <f>SUMIFS('Ajuste Ciclado'!G$5:G$47,'Ajuste Ciclado'!$C$5:$C$47,Balance!DM$4,'Ajuste Ciclado'!$B$5:$B$47,Balance!$B162)</f>
        <v>0</v>
      </c>
      <c r="DN162" s="99">
        <f>SUMIFS('Ajuste Ciclado'!H$5:H$47,'Ajuste Ciclado'!$C$5:$C$47,Balance!DN$4,'Ajuste Ciclado'!$B$5:$B$47,Balance!$B162)</f>
        <v>0</v>
      </c>
      <c r="DO162" s="99">
        <f>SUMIFS('Ajuste Ciclado'!I$5:I$47,'Ajuste Ciclado'!$C$5:$C$47,Balance!DO$4,'Ajuste Ciclado'!$B$5:$B$47,Balance!$B162)</f>
        <v>0</v>
      </c>
      <c r="DP162" s="99">
        <f>SUMIFS('Ajuste Ciclado'!J$5:J$47,'Ajuste Ciclado'!$C$5:$C$47,Balance!DP$4,'Ajuste Ciclado'!$B$5:$B$47,Balance!$B162)</f>
        <v>0</v>
      </c>
      <c r="DQ162" s="99">
        <f>SUMIFS('Ajuste Ciclado'!K$5:K$47,'Ajuste Ciclado'!$C$5:$C$47,Balance!DQ$4,'Ajuste Ciclado'!$B$5:$B$47,Balance!$B162)</f>
        <v>0</v>
      </c>
      <c r="DR162" s="99">
        <f>SUMIFS('Ajuste Ciclado'!L$5:L$47,'Ajuste Ciclado'!$C$5:$C$47,Balance!DR$4,'Ajuste Ciclado'!$B$5:$B$47,Balance!$B162)</f>
        <v>0</v>
      </c>
      <c r="DS162" s="99">
        <f>SUMIFS('Ajuste Ciclado'!M$5:M$47,'Ajuste Ciclado'!$C$5:$C$47,Balance!DS$4,'Ajuste Ciclado'!$B$5:$B$47,Balance!$B162)</f>
        <v>0</v>
      </c>
      <c r="DT162" s="99">
        <f>SUMIFS('Ajuste Ciclado'!N$5:N$47,'Ajuste Ciclado'!$C$5:$C$47,Balance!DT$4,'Ajuste Ciclado'!$B$5:$B$47,Balance!$B162)</f>
        <v>0</v>
      </c>
      <c r="DU162" s="100">
        <f>SUMIFS('Ajuste Ciclado'!O$5:O$47,'Ajuste Ciclado'!$C$5:$C$47,Balance!DU$4,'Ajuste Ciclado'!$B$5:$B$47,Balance!$B162)</f>
        <v>0</v>
      </c>
      <c r="DV162" s="98">
        <f>SUMIFS('Ajuste Ciclado'!D$5:D$47,'Ajuste Ciclado'!$C$5:$C$47,Balance!DV$4,'Ajuste Ciclado'!$B$5:$B$47,Balance!$B162)</f>
        <v>0</v>
      </c>
      <c r="DW162" s="99">
        <f>SUMIFS('Ajuste Ciclado'!E$5:E$47,'Ajuste Ciclado'!$C$5:$C$47,Balance!DW$4,'Ajuste Ciclado'!$B$5:$B$47,Balance!$B162)</f>
        <v>0</v>
      </c>
      <c r="DX162" s="99">
        <f>SUMIFS('Ajuste Ciclado'!F$5:F$47,'Ajuste Ciclado'!$C$5:$C$47,Balance!DX$4,'Ajuste Ciclado'!$B$5:$B$47,Balance!$B162)</f>
        <v>0</v>
      </c>
      <c r="DY162" s="99">
        <f>SUMIFS('Ajuste Ciclado'!G$5:G$47,'Ajuste Ciclado'!$C$5:$C$47,Balance!DY$4,'Ajuste Ciclado'!$B$5:$B$47,Balance!$B162)</f>
        <v>0</v>
      </c>
      <c r="DZ162" s="99">
        <f>SUMIFS('Ajuste Ciclado'!H$5:H$47,'Ajuste Ciclado'!$C$5:$C$47,Balance!DZ$4,'Ajuste Ciclado'!$B$5:$B$47,Balance!$B162)</f>
        <v>0</v>
      </c>
      <c r="EA162" s="99">
        <f>SUMIFS('Ajuste Ciclado'!I$5:I$47,'Ajuste Ciclado'!$C$5:$C$47,Balance!EA$4,'Ajuste Ciclado'!$B$5:$B$47,Balance!$B162)</f>
        <v>0</v>
      </c>
      <c r="EB162" s="99">
        <f>SUMIFS('Ajuste Ciclado'!J$5:J$47,'Ajuste Ciclado'!$C$5:$C$47,Balance!EB$4,'Ajuste Ciclado'!$B$5:$B$47,Balance!$B162)</f>
        <v>0</v>
      </c>
      <c r="EC162" s="99">
        <f>SUMIFS('Ajuste Ciclado'!K$5:K$47,'Ajuste Ciclado'!$C$5:$C$47,Balance!EC$4,'Ajuste Ciclado'!$B$5:$B$47,Balance!$B162)</f>
        <v>0</v>
      </c>
      <c r="ED162" s="99">
        <f>SUMIFS('Ajuste Ciclado'!L$5:L$47,'Ajuste Ciclado'!$C$5:$C$47,Balance!ED$4,'Ajuste Ciclado'!$B$5:$B$47,Balance!$B162)</f>
        <v>0</v>
      </c>
      <c r="EE162" s="99">
        <f>SUMIFS('Ajuste Ciclado'!M$5:M$47,'Ajuste Ciclado'!$C$5:$C$47,Balance!EE$4,'Ajuste Ciclado'!$B$5:$B$47,Balance!$B162)</f>
        <v>0</v>
      </c>
      <c r="EF162" s="99">
        <f>SUMIFS('Ajuste Ciclado'!N$5:N$47,'Ajuste Ciclado'!$C$5:$C$47,Balance!EF$4,'Ajuste Ciclado'!$B$5:$B$47,Balance!$B162)</f>
        <v>0</v>
      </c>
      <c r="EG162" s="100">
        <f>SUMIFS('Ajuste Ciclado'!O$5:O$47,'Ajuste Ciclado'!$C$5:$C$47,Balance!EG$4,'Ajuste Ciclado'!$B$5:$B$47,Balance!$B162)</f>
        <v>0</v>
      </c>
      <c r="EH162" s="98">
        <f>SUMIFS('Ajuste Ciclado'!D$5:D$47,'Ajuste Ciclado'!$C$5:$C$47,Balance!EH$4,'Ajuste Ciclado'!$B$5:$B$47,Balance!$B162)</f>
        <v>0</v>
      </c>
      <c r="EI162" s="99">
        <f>SUMIFS('Ajuste Ciclado'!E$5:E$47,'Ajuste Ciclado'!$C$5:$C$47,Balance!EI$4,'Ajuste Ciclado'!$B$5:$B$47,Balance!$B162)</f>
        <v>0</v>
      </c>
      <c r="EJ162" s="99">
        <f>SUMIFS('Ajuste Ciclado'!F$5:F$47,'Ajuste Ciclado'!$C$5:$C$47,Balance!EJ$4,'Ajuste Ciclado'!$B$5:$B$47,Balance!$B162)</f>
        <v>0</v>
      </c>
      <c r="EK162" s="99">
        <f>SUMIFS('Ajuste Ciclado'!G$5:G$47,'Ajuste Ciclado'!$C$5:$C$47,Balance!EK$4,'Ajuste Ciclado'!$B$5:$B$47,Balance!$B162)</f>
        <v>0</v>
      </c>
      <c r="EL162" s="99">
        <f>SUMIFS('Ajuste Ciclado'!H$5:H$47,'Ajuste Ciclado'!$C$5:$C$47,Balance!EL$4,'Ajuste Ciclado'!$B$5:$B$47,Balance!$B162)</f>
        <v>0</v>
      </c>
      <c r="EM162" s="99">
        <f>SUMIFS('Ajuste Ciclado'!I$5:I$47,'Ajuste Ciclado'!$C$5:$C$47,Balance!EM$4,'Ajuste Ciclado'!$B$5:$B$47,Balance!$B162)</f>
        <v>0</v>
      </c>
      <c r="EN162" s="99">
        <f>SUMIFS('Ajuste Ciclado'!J$5:J$47,'Ajuste Ciclado'!$C$5:$C$47,Balance!EN$4,'Ajuste Ciclado'!$B$5:$B$47,Balance!$B162)</f>
        <v>0</v>
      </c>
      <c r="EO162" s="99">
        <f>SUMIFS('Ajuste Ciclado'!K$5:K$47,'Ajuste Ciclado'!$C$5:$C$47,Balance!EO$4,'Ajuste Ciclado'!$B$5:$B$47,Balance!$B162)</f>
        <v>0</v>
      </c>
      <c r="EP162" s="99">
        <f>SUMIFS('Ajuste Ciclado'!L$5:L$47,'Ajuste Ciclado'!$C$5:$C$47,Balance!EP$4,'Ajuste Ciclado'!$B$5:$B$47,Balance!$B162)</f>
        <v>0</v>
      </c>
      <c r="EQ162" s="99">
        <f>SUMIFS('Ajuste Ciclado'!M$5:M$47,'Ajuste Ciclado'!$C$5:$C$47,Balance!EQ$4,'Ajuste Ciclado'!$B$5:$B$47,Balance!$B162)</f>
        <v>0</v>
      </c>
      <c r="ER162" s="99">
        <f>SUMIFS('Ajuste Ciclado'!N$5:N$47,'Ajuste Ciclado'!$C$5:$C$47,Balance!ER$4,'Ajuste Ciclado'!$B$5:$B$47,Balance!$B162)</f>
        <v>0</v>
      </c>
      <c r="ES162" s="100">
        <f>SUMIFS('Ajuste Ciclado'!O$5:O$47,'Ajuste Ciclado'!$C$5:$C$47,Balance!ES$4,'Ajuste Ciclado'!$B$5:$B$47,Balance!$B162)</f>
        <v>0</v>
      </c>
      <c r="ET162" s="84"/>
      <c r="EU162" s="12">
        <f t="shared" si="279"/>
        <v>164559.12329285749</v>
      </c>
      <c r="EV162" s="13">
        <f t="shared" si="244"/>
        <v>125612.0482087289</v>
      </c>
      <c r="EW162" s="13">
        <f t="shared" si="245"/>
        <v>134559.11307955929</v>
      </c>
      <c r="EX162" s="13">
        <f t="shared" si="246"/>
        <v>86679.313204818405</v>
      </c>
      <c r="EY162" s="13">
        <f t="shared" si="247"/>
        <v>64296.184306467672</v>
      </c>
      <c r="EZ162" s="13">
        <f t="shared" si="248"/>
        <v>34227.546790086453</v>
      </c>
      <c r="FA162" s="13">
        <f t="shared" si="249"/>
        <v>48691.491618062028</v>
      </c>
      <c r="FB162" s="13">
        <f t="shared" si="250"/>
        <v>76530.827482062959</v>
      </c>
      <c r="FC162" s="13">
        <f t="shared" si="251"/>
        <v>76936.756270575701</v>
      </c>
      <c r="FD162" s="13">
        <f t="shared" si="252"/>
        <v>15978.06077599986</v>
      </c>
      <c r="FE162" s="13">
        <f t="shared" si="253"/>
        <v>7202.8060438397251</v>
      </c>
      <c r="FF162" s="14">
        <f t="shared" si="254"/>
        <v>11986.30037659642</v>
      </c>
      <c r="FG162" s="12">
        <f t="shared" si="255"/>
        <v>164912.67616328879</v>
      </c>
      <c r="FH162" s="13">
        <f t="shared" si="256"/>
        <v>126669.2081530038</v>
      </c>
      <c r="FI162" s="13">
        <f t="shared" si="257"/>
        <v>136074.14311503569</v>
      </c>
      <c r="FJ162" s="13">
        <f t="shared" si="258"/>
        <v>92064.119278014201</v>
      </c>
      <c r="FK162" s="13">
        <f t="shared" si="259"/>
        <v>62756.482384996089</v>
      </c>
      <c r="FL162" s="13">
        <f t="shared" si="260"/>
        <v>34563.808566765343</v>
      </c>
      <c r="FM162" s="13">
        <f t="shared" si="261"/>
        <v>51805.037347123463</v>
      </c>
      <c r="FN162" s="13">
        <f t="shared" si="262"/>
        <v>77027.271047056071</v>
      </c>
      <c r="FO162" s="13">
        <f t="shared" si="263"/>
        <v>78733.686648831979</v>
      </c>
      <c r="FP162" s="13">
        <f t="shared" si="264"/>
        <v>24877.575336310761</v>
      </c>
      <c r="FQ162" s="13">
        <f t="shared" si="265"/>
        <v>38573.428540392742</v>
      </c>
      <c r="FR162" s="14">
        <f t="shared" si="266"/>
        <v>53429.703392073097</v>
      </c>
      <c r="FS162" s="12">
        <f t="shared" si="267"/>
        <v>164954.18789616949</v>
      </c>
      <c r="FT162" s="13">
        <f t="shared" si="268"/>
        <v>126705.71809266</v>
      </c>
      <c r="FU162" s="13">
        <f t="shared" si="269"/>
        <v>135602.4752651295</v>
      </c>
      <c r="FV162" s="13">
        <f t="shared" si="270"/>
        <v>91378.507821105086</v>
      </c>
      <c r="FW162" s="13">
        <f t="shared" si="271"/>
        <v>65548.249042233307</v>
      </c>
      <c r="FX162" s="13">
        <f t="shared" si="272"/>
        <v>37387.118475524083</v>
      </c>
      <c r="FY162" s="13">
        <f t="shared" si="273"/>
        <v>56947.958156169727</v>
      </c>
      <c r="FZ162" s="13">
        <f t="shared" si="274"/>
        <v>85692.970945564914</v>
      </c>
      <c r="GA162" s="13">
        <f t="shared" si="275"/>
        <v>86136.145779002472</v>
      </c>
      <c r="GB162" s="13">
        <f t="shared" si="276"/>
        <v>56024.679462711007</v>
      </c>
      <c r="GC162" s="13">
        <f t="shared" si="277"/>
        <v>80328.910608480772</v>
      </c>
      <c r="GD162" s="14">
        <f t="shared" si="278"/>
        <v>88291.526928277599</v>
      </c>
      <c r="GE162" s="84"/>
      <c r="GF162" s="12">
        <f t="shared" si="280"/>
        <v>847259.57144965499</v>
      </c>
      <c r="GG162" s="13">
        <f t="shared" si="280"/>
        <v>941487.13997289212</v>
      </c>
      <c r="GH162" s="14">
        <f t="shared" si="280"/>
        <v>1074998.4484730281</v>
      </c>
      <c r="GI162" s="6">
        <f t="shared" si="281"/>
        <v>1</v>
      </c>
      <c r="GJ162" s="12">
        <f t="shared" si="282"/>
        <v>0</v>
      </c>
      <c r="GK162" s="13">
        <f t="shared" si="283"/>
        <v>0</v>
      </c>
      <c r="GL162" s="14">
        <f t="shared" si="284"/>
        <v>0</v>
      </c>
      <c r="GM162" s="84"/>
      <c r="GN162" s="66">
        <f t="shared" si="285"/>
        <v>0</v>
      </c>
      <c r="GO162" s="84"/>
      <c r="GP162" s="63" t="str" cm="1">
        <f t="array" ref="GP162">INDEX($GF$4:$GH$4,1,GI162)</f>
        <v>Sample 1</v>
      </c>
      <c r="GQ162" s="12">
        <f t="shared" si="287"/>
        <v>7202.8060438397251</v>
      </c>
      <c r="GR162" s="13">
        <f t="shared" si="287"/>
        <v>11986.30037659642</v>
      </c>
      <c r="GS162" s="14">
        <f t="shared" si="287"/>
        <v>15978.06077599986</v>
      </c>
      <c r="GT162" s="12">
        <f t="shared" si="288"/>
        <v>24877.575336310761</v>
      </c>
      <c r="GU162" s="13">
        <f t="shared" si="288"/>
        <v>34563.808566765343</v>
      </c>
      <c r="GV162" s="14">
        <f t="shared" si="288"/>
        <v>38573.428540392742</v>
      </c>
      <c r="GW162" s="12">
        <f t="shared" si="289"/>
        <v>37387.118475524083</v>
      </c>
      <c r="GX162" s="13">
        <f t="shared" si="289"/>
        <v>56024.679462711007</v>
      </c>
      <c r="GY162" s="14">
        <f t="shared" si="289"/>
        <v>56947.958156169727</v>
      </c>
      <c r="GZ162" s="84" t="str">
        <f t="shared" si="194"/>
        <v>Sample 1</v>
      </c>
      <c r="HA162" s="12">
        <f t="shared" si="286"/>
        <v>0</v>
      </c>
      <c r="HB162" s="13">
        <f t="shared" si="286"/>
        <v>0</v>
      </c>
      <c r="HC162" s="14">
        <f t="shared" si="286"/>
        <v>0</v>
      </c>
      <c r="HD162" s="6">
        <f t="shared" si="195"/>
        <v>0</v>
      </c>
      <c r="HE162" s="84" t="str">
        <f t="shared" si="196"/>
        <v>Ok</v>
      </c>
    </row>
    <row r="163" spans="2:213" hidden="1" x14ac:dyDescent="0.3">
      <c r="B163" s="84" t="s">
        <v>307</v>
      </c>
      <c r="C163" s="12">
        <f>SUMIFS(Inyecciones!$E$2:$E$14185,Inyecciones!$A$2:$A$14185,Balance!C$4,Inyecciones!$B$2:$B$14185,Balance!$B163,Inyecciones!$C$2:$C$14185,Balance!C$5)</f>
        <v>0</v>
      </c>
      <c r="D163" s="13">
        <f>SUMIFS(Inyecciones!$E$2:$E$14185,Inyecciones!$A$2:$A$14185,Balance!D$4,Inyecciones!$B$2:$B$14185,Balance!$B163,Inyecciones!$C$2:$C$14185,Balance!D$5)</f>
        <v>0</v>
      </c>
      <c r="E163" s="13">
        <f>SUMIFS(Inyecciones!$E$2:$E$14185,Inyecciones!$A$2:$A$14185,Balance!E$4,Inyecciones!$B$2:$B$14185,Balance!$B163,Inyecciones!$C$2:$C$14185,Balance!E$5)</f>
        <v>0</v>
      </c>
      <c r="F163" s="13">
        <f>SUMIFS(Inyecciones!$E$2:$E$14185,Inyecciones!$A$2:$A$14185,Balance!F$4,Inyecciones!$B$2:$B$14185,Balance!$B163,Inyecciones!$C$2:$C$14185,Balance!F$5)</f>
        <v>0</v>
      </c>
      <c r="G163" s="13">
        <f>SUMIFS(Inyecciones!$E$2:$E$14185,Inyecciones!$A$2:$A$14185,Balance!G$4,Inyecciones!$B$2:$B$14185,Balance!$B163,Inyecciones!$C$2:$C$14185,Balance!G$5)</f>
        <v>0</v>
      </c>
      <c r="H163" s="13">
        <f>SUMIFS(Inyecciones!$E$2:$E$14185,Inyecciones!$A$2:$A$14185,Balance!H$4,Inyecciones!$B$2:$B$14185,Balance!$B163,Inyecciones!$C$2:$C$14185,Balance!H$5)</f>
        <v>0</v>
      </c>
      <c r="I163" s="13">
        <f>SUMIFS(Inyecciones!$E$2:$E$14185,Inyecciones!$A$2:$A$14185,Balance!I$4,Inyecciones!$B$2:$B$14185,Balance!$B163,Inyecciones!$C$2:$C$14185,Balance!I$5)</f>
        <v>0</v>
      </c>
      <c r="J163" s="13">
        <f>SUMIFS(Inyecciones!$E$2:$E$14185,Inyecciones!$A$2:$A$14185,Balance!J$4,Inyecciones!$B$2:$B$14185,Balance!$B163,Inyecciones!$C$2:$C$14185,Balance!J$5)</f>
        <v>0</v>
      </c>
      <c r="K163" s="13">
        <f>SUMIFS(Inyecciones!$E$2:$E$14185,Inyecciones!$A$2:$A$14185,Balance!K$4,Inyecciones!$B$2:$B$14185,Balance!$B163,Inyecciones!$C$2:$C$14185,Balance!K$5)</f>
        <v>0</v>
      </c>
      <c r="L163" s="13">
        <f>SUMIFS(Inyecciones!$E$2:$E$14185,Inyecciones!$A$2:$A$14185,Balance!L$4,Inyecciones!$B$2:$B$14185,Balance!$B163,Inyecciones!$C$2:$C$14185,Balance!L$5)</f>
        <v>0</v>
      </c>
      <c r="M163" s="13">
        <f>SUMIFS(Inyecciones!$E$2:$E$14185,Inyecciones!$A$2:$A$14185,Balance!M$4,Inyecciones!$B$2:$B$14185,Balance!$B163,Inyecciones!$C$2:$C$14185,Balance!M$5)</f>
        <v>0</v>
      </c>
      <c r="N163" s="14">
        <f>SUMIFS(Inyecciones!$E$2:$E$14185,Inyecciones!$A$2:$A$14185,Balance!N$4,Inyecciones!$B$2:$B$14185,Balance!$B163,Inyecciones!$C$2:$C$14185,Balance!N$5)</f>
        <v>0</v>
      </c>
      <c r="O163" s="12">
        <f>SUMIFS(Inyecciones!$E$2:$E$14185,Inyecciones!$A$2:$A$14185,Balance!O$4,Inyecciones!$B$2:$B$14185,Balance!$B163,Inyecciones!$C$2:$C$14185,Balance!O$5)</f>
        <v>0</v>
      </c>
      <c r="P163" s="13">
        <f>SUMIFS(Inyecciones!$E$2:$E$14185,Inyecciones!$A$2:$A$14185,Balance!P$4,Inyecciones!$B$2:$B$14185,Balance!$B163,Inyecciones!$C$2:$C$14185,Balance!P$5)</f>
        <v>0</v>
      </c>
      <c r="Q163" s="13">
        <f>SUMIFS(Inyecciones!$E$2:$E$14185,Inyecciones!$A$2:$A$14185,Balance!Q$4,Inyecciones!$B$2:$B$14185,Balance!$B163,Inyecciones!$C$2:$C$14185,Balance!Q$5)</f>
        <v>0</v>
      </c>
      <c r="R163" s="13">
        <f>SUMIFS(Inyecciones!$E$2:$E$14185,Inyecciones!$A$2:$A$14185,Balance!R$4,Inyecciones!$B$2:$B$14185,Balance!$B163,Inyecciones!$C$2:$C$14185,Balance!R$5)</f>
        <v>0</v>
      </c>
      <c r="S163" s="13">
        <f>SUMIFS(Inyecciones!$E$2:$E$14185,Inyecciones!$A$2:$A$14185,Balance!S$4,Inyecciones!$B$2:$B$14185,Balance!$B163,Inyecciones!$C$2:$C$14185,Balance!S$5)</f>
        <v>0</v>
      </c>
      <c r="T163" s="13">
        <f>SUMIFS(Inyecciones!$E$2:$E$14185,Inyecciones!$A$2:$A$14185,Balance!T$4,Inyecciones!$B$2:$B$14185,Balance!$B163,Inyecciones!$C$2:$C$14185,Balance!T$5)</f>
        <v>0</v>
      </c>
      <c r="U163" s="13">
        <f>SUMIFS(Inyecciones!$E$2:$E$14185,Inyecciones!$A$2:$A$14185,Balance!U$4,Inyecciones!$B$2:$B$14185,Balance!$B163,Inyecciones!$C$2:$C$14185,Balance!U$5)</f>
        <v>0</v>
      </c>
      <c r="V163" s="13">
        <f>SUMIFS(Inyecciones!$E$2:$E$14185,Inyecciones!$A$2:$A$14185,Balance!V$4,Inyecciones!$B$2:$B$14185,Balance!$B163,Inyecciones!$C$2:$C$14185,Balance!V$5)</f>
        <v>0</v>
      </c>
      <c r="W163" s="13">
        <f>SUMIFS(Inyecciones!$E$2:$E$14185,Inyecciones!$A$2:$A$14185,Balance!W$4,Inyecciones!$B$2:$B$14185,Balance!$B163,Inyecciones!$C$2:$C$14185,Balance!W$5)</f>
        <v>0</v>
      </c>
      <c r="X163" s="13">
        <f>SUMIFS(Inyecciones!$E$2:$E$14185,Inyecciones!$A$2:$A$14185,Balance!X$4,Inyecciones!$B$2:$B$14185,Balance!$B163,Inyecciones!$C$2:$C$14185,Balance!X$5)</f>
        <v>0</v>
      </c>
      <c r="Y163" s="13">
        <f>SUMIFS(Inyecciones!$E$2:$E$14185,Inyecciones!$A$2:$A$14185,Balance!Y$4,Inyecciones!$B$2:$B$14185,Balance!$B163,Inyecciones!$C$2:$C$14185,Balance!Y$5)</f>
        <v>0</v>
      </c>
      <c r="Z163" s="14">
        <f>SUMIFS(Inyecciones!$E$2:$E$14185,Inyecciones!$A$2:$A$14185,Balance!Z$4,Inyecciones!$B$2:$B$14185,Balance!$B163,Inyecciones!$C$2:$C$14185,Balance!Z$5)</f>
        <v>0</v>
      </c>
      <c r="AA163" s="12">
        <f>SUMIFS(Inyecciones!$E$2:$E$14185,Inyecciones!$A$2:$A$14185,Balance!AA$4,Inyecciones!$B$2:$B$14185,Balance!$B163,Inyecciones!$C$2:$C$14185,Balance!AA$5)</f>
        <v>0</v>
      </c>
      <c r="AB163" s="13">
        <f>SUMIFS(Inyecciones!$E$2:$E$14185,Inyecciones!$A$2:$A$14185,Balance!AB$4,Inyecciones!$B$2:$B$14185,Balance!$B163,Inyecciones!$C$2:$C$14185,Balance!AB$5)</f>
        <v>0</v>
      </c>
      <c r="AC163" s="13">
        <f>SUMIFS(Inyecciones!$E$2:$E$14185,Inyecciones!$A$2:$A$14185,Balance!AC$4,Inyecciones!$B$2:$B$14185,Balance!$B163,Inyecciones!$C$2:$C$14185,Balance!AC$5)</f>
        <v>0</v>
      </c>
      <c r="AD163" s="13">
        <f>SUMIFS(Inyecciones!$E$2:$E$14185,Inyecciones!$A$2:$A$14185,Balance!AD$4,Inyecciones!$B$2:$B$14185,Balance!$B163,Inyecciones!$C$2:$C$14185,Balance!AD$5)</f>
        <v>0</v>
      </c>
      <c r="AE163" s="13">
        <f>SUMIFS(Inyecciones!$E$2:$E$14185,Inyecciones!$A$2:$A$14185,Balance!AE$4,Inyecciones!$B$2:$B$14185,Balance!$B163,Inyecciones!$C$2:$C$14185,Balance!AE$5)</f>
        <v>0</v>
      </c>
      <c r="AF163" s="13">
        <f>SUMIFS(Inyecciones!$E$2:$E$14185,Inyecciones!$A$2:$A$14185,Balance!AF$4,Inyecciones!$B$2:$B$14185,Balance!$B163,Inyecciones!$C$2:$C$14185,Balance!AF$5)</f>
        <v>0</v>
      </c>
      <c r="AG163" s="13">
        <f>SUMIFS(Inyecciones!$E$2:$E$14185,Inyecciones!$A$2:$A$14185,Balance!AG$4,Inyecciones!$B$2:$B$14185,Balance!$B163,Inyecciones!$C$2:$C$14185,Balance!AG$5)</f>
        <v>0</v>
      </c>
      <c r="AH163" s="13">
        <f>SUMIFS(Inyecciones!$E$2:$E$14185,Inyecciones!$A$2:$A$14185,Balance!AH$4,Inyecciones!$B$2:$B$14185,Balance!$B163,Inyecciones!$C$2:$C$14185,Balance!AH$5)</f>
        <v>0</v>
      </c>
      <c r="AI163" s="13">
        <f>SUMIFS(Inyecciones!$E$2:$E$14185,Inyecciones!$A$2:$A$14185,Balance!AI$4,Inyecciones!$B$2:$B$14185,Balance!$B163,Inyecciones!$C$2:$C$14185,Balance!AI$5)</f>
        <v>0</v>
      </c>
      <c r="AJ163" s="13">
        <f>SUMIFS(Inyecciones!$E$2:$E$14185,Inyecciones!$A$2:$A$14185,Balance!AJ$4,Inyecciones!$B$2:$B$14185,Balance!$B163,Inyecciones!$C$2:$C$14185,Balance!AJ$5)</f>
        <v>0</v>
      </c>
      <c r="AK163" s="13">
        <f>SUMIFS(Inyecciones!$E$2:$E$14185,Inyecciones!$A$2:$A$14185,Balance!AK$4,Inyecciones!$B$2:$B$14185,Balance!$B163,Inyecciones!$C$2:$C$14185,Balance!AK$5)</f>
        <v>0</v>
      </c>
      <c r="AL163" s="14">
        <f>SUMIFS(Inyecciones!$E$2:$E$14185,Inyecciones!$A$2:$A$14185,Balance!AL$4,Inyecciones!$B$2:$B$14185,Balance!$B163,Inyecciones!$C$2:$C$14185,Balance!AL$5)</f>
        <v>0</v>
      </c>
      <c r="AM163" s="13"/>
      <c r="AN163" s="12">
        <f>SUMIFS('Retiro Mensual'!$E$2:$E$2629,'Retiro Mensual'!$A$2:$A$2629,AN$4,'Retiro Mensual'!$B$2:$B$2629,$B163,'Retiro Mensual'!$C$2:$C$2629,AN$5)</f>
        <v>0</v>
      </c>
      <c r="AO163" s="13">
        <f>SUMIFS('Retiro Mensual'!$E$2:$E$2629,'Retiro Mensual'!$A$2:$A$2629,AO$4,'Retiro Mensual'!$B$2:$B$2629,$B163,'Retiro Mensual'!$C$2:$C$2629,AO$5)</f>
        <v>0</v>
      </c>
      <c r="AP163" s="13">
        <f>SUMIFS('Retiro Mensual'!$E$2:$E$2629,'Retiro Mensual'!$A$2:$A$2629,AP$4,'Retiro Mensual'!$B$2:$B$2629,$B163,'Retiro Mensual'!$C$2:$C$2629,AP$5)</f>
        <v>0</v>
      </c>
      <c r="AQ163" s="13">
        <f>SUMIFS('Retiro Mensual'!$E$2:$E$2629,'Retiro Mensual'!$A$2:$A$2629,AQ$4,'Retiro Mensual'!$B$2:$B$2629,$B163,'Retiro Mensual'!$C$2:$C$2629,AQ$5)</f>
        <v>0</v>
      </c>
      <c r="AR163" s="13">
        <f>SUMIFS('Retiro Mensual'!$E$2:$E$2629,'Retiro Mensual'!$A$2:$A$2629,AR$4,'Retiro Mensual'!$B$2:$B$2629,$B163,'Retiro Mensual'!$C$2:$C$2629,AR$5)</f>
        <v>0</v>
      </c>
      <c r="AS163" s="13">
        <f>SUMIFS('Retiro Mensual'!$E$2:$E$2629,'Retiro Mensual'!$A$2:$A$2629,AS$4,'Retiro Mensual'!$B$2:$B$2629,$B163,'Retiro Mensual'!$C$2:$C$2629,AS$5)</f>
        <v>0</v>
      </c>
      <c r="AT163" s="13">
        <f>SUMIFS('Retiro Mensual'!$E$2:$E$2629,'Retiro Mensual'!$A$2:$A$2629,AT$4,'Retiro Mensual'!$B$2:$B$2629,$B163,'Retiro Mensual'!$C$2:$C$2629,AT$5)</f>
        <v>0</v>
      </c>
      <c r="AU163" s="13">
        <f>SUMIFS('Retiro Mensual'!$E$2:$E$2629,'Retiro Mensual'!$A$2:$A$2629,AU$4,'Retiro Mensual'!$B$2:$B$2629,$B163,'Retiro Mensual'!$C$2:$C$2629,AU$5)</f>
        <v>0</v>
      </c>
      <c r="AV163" s="13">
        <f>SUMIFS('Retiro Mensual'!$E$2:$E$2629,'Retiro Mensual'!$A$2:$A$2629,AV$4,'Retiro Mensual'!$B$2:$B$2629,$B163,'Retiro Mensual'!$C$2:$C$2629,AV$5)</f>
        <v>0</v>
      </c>
      <c r="AW163" s="13">
        <f>SUMIFS('Retiro Mensual'!$E$2:$E$2629,'Retiro Mensual'!$A$2:$A$2629,AW$4,'Retiro Mensual'!$B$2:$B$2629,$B163,'Retiro Mensual'!$C$2:$C$2629,AW$5)</f>
        <v>0</v>
      </c>
      <c r="AX163" s="13">
        <f>SUMIFS('Retiro Mensual'!$E$2:$E$2629,'Retiro Mensual'!$A$2:$A$2629,AX$4,'Retiro Mensual'!$B$2:$B$2629,$B163,'Retiro Mensual'!$C$2:$C$2629,AX$5)</f>
        <v>0</v>
      </c>
      <c r="AY163" s="14">
        <f>SUMIFS('Retiro Mensual'!$E$2:$E$2629,'Retiro Mensual'!$A$2:$A$2629,AY$4,'Retiro Mensual'!$B$2:$B$2629,$B163,'Retiro Mensual'!$C$2:$C$2629,AY$5)</f>
        <v>0</v>
      </c>
      <c r="AZ163" s="12">
        <f>SUMIFS('Retiro Mensual'!$E$2:$E$2629,'Retiro Mensual'!$A$2:$A$2629,AZ$4,'Retiro Mensual'!$B$2:$B$2629,$B163,'Retiro Mensual'!$C$2:$C$2629,AZ$5)</f>
        <v>0</v>
      </c>
      <c r="BA163" s="13">
        <f>SUMIFS('Retiro Mensual'!$E$2:$E$2629,'Retiro Mensual'!$A$2:$A$2629,BA$4,'Retiro Mensual'!$B$2:$B$2629,$B163,'Retiro Mensual'!$C$2:$C$2629,BA$5)</f>
        <v>0</v>
      </c>
      <c r="BB163" s="13">
        <f>SUMIFS('Retiro Mensual'!$E$2:$E$2629,'Retiro Mensual'!$A$2:$A$2629,BB$4,'Retiro Mensual'!$B$2:$B$2629,$B163,'Retiro Mensual'!$C$2:$C$2629,BB$5)</f>
        <v>0</v>
      </c>
      <c r="BC163" s="13">
        <f>SUMIFS('Retiro Mensual'!$E$2:$E$2629,'Retiro Mensual'!$A$2:$A$2629,BC$4,'Retiro Mensual'!$B$2:$B$2629,$B163,'Retiro Mensual'!$C$2:$C$2629,BC$5)</f>
        <v>0</v>
      </c>
      <c r="BD163" s="13">
        <f>SUMIFS('Retiro Mensual'!$E$2:$E$2629,'Retiro Mensual'!$A$2:$A$2629,BD$4,'Retiro Mensual'!$B$2:$B$2629,$B163,'Retiro Mensual'!$C$2:$C$2629,BD$5)</f>
        <v>0</v>
      </c>
      <c r="BE163" s="13">
        <f>SUMIFS('Retiro Mensual'!$E$2:$E$2629,'Retiro Mensual'!$A$2:$A$2629,BE$4,'Retiro Mensual'!$B$2:$B$2629,$B163,'Retiro Mensual'!$C$2:$C$2629,BE$5)</f>
        <v>0</v>
      </c>
      <c r="BF163" s="13">
        <f>SUMIFS('Retiro Mensual'!$E$2:$E$2629,'Retiro Mensual'!$A$2:$A$2629,BF$4,'Retiro Mensual'!$B$2:$B$2629,$B163,'Retiro Mensual'!$C$2:$C$2629,BF$5)</f>
        <v>0</v>
      </c>
      <c r="BG163" s="13">
        <f>SUMIFS('Retiro Mensual'!$E$2:$E$2629,'Retiro Mensual'!$A$2:$A$2629,BG$4,'Retiro Mensual'!$B$2:$B$2629,$B163,'Retiro Mensual'!$C$2:$C$2629,BG$5)</f>
        <v>0</v>
      </c>
      <c r="BH163" s="13">
        <f>SUMIFS('Retiro Mensual'!$E$2:$E$2629,'Retiro Mensual'!$A$2:$A$2629,BH$4,'Retiro Mensual'!$B$2:$B$2629,$B163,'Retiro Mensual'!$C$2:$C$2629,BH$5)</f>
        <v>0</v>
      </c>
      <c r="BI163" s="13">
        <f>SUMIFS('Retiro Mensual'!$E$2:$E$2629,'Retiro Mensual'!$A$2:$A$2629,BI$4,'Retiro Mensual'!$B$2:$B$2629,$B163,'Retiro Mensual'!$C$2:$C$2629,BI$5)</f>
        <v>0</v>
      </c>
      <c r="BJ163" s="13">
        <f>SUMIFS('Retiro Mensual'!$E$2:$E$2629,'Retiro Mensual'!$A$2:$A$2629,BJ$4,'Retiro Mensual'!$B$2:$B$2629,$B163,'Retiro Mensual'!$C$2:$C$2629,BJ$5)</f>
        <v>0</v>
      </c>
      <c r="BK163" s="14">
        <f>SUMIFS('Retiro Mensual'!$E$2:$E$2629,'Retiro Mensual'!$A$2:$A$2629,BK$4,'Retiro Mensual'!$B$2:$B$2629,$B163,'Retiro Mensual'!$C$2:$C$2629,BK$5)</f>
        <v>0</v>
      </c>
      <c r="BL163" s="12">
        <f>SUMIFS('Retiro Mensual'!$E$2:$E$2629,'Retiro Mensual'!$A$2:$A$2629,BL$4,'Retiro Mensual'!$B$2:$B$2629,$B163,'Retiro Mensual'!$C$2:$C$2629,BL$5)</f>
        <v>0</v>
      </c>
      <c r="BM163" s="13">
        <f>SUMIFS('Retiro Mensual'!$E$2:$E$2629,'Retiro Mensual'!$A$2:$A$2629,BM$4,'Retiro Mensual'!$B$2:$B$2629,$B163,'Retiro Mensual'!$C$2:$C$2629,BM$5)</f>
        <v>0</v>
      </c>
      <c r="BN163" s="13">
        <f>SUMIFS('Retiro Mensual'!$E$2:$E$2629,'Retiro Mensual'!$A$2:$A$2629,BN$4,'Retiro Mensual'!$B$2:$B$2629,$B163,'Retiro Mensual'!$C$2:$C$2629,BN$5)</f>
        <v>0</v>
      </c>
      <c r="BO163" s="13">
        <f>SUMIFS('Retiro Mensual'!$E$2:$E$2629,'Retiro Mensual'!$A$2:$A$2629,BO$4,'Retiro Mensual'!$B$2:$B$2629,$B163,'Retiro Mensual'!$C$2:$C$2629,BO$5)</f>
        <v>0</v>
      </c>
      <c r="BP163" s="13">
        <f>SUMIFS('Retiro Mensual'!$E$2:$E$2629,'Retiro Mensual'!$A$2:$A$2629,BP$4,'Retiro Mensual'!$B$2:$B$2629,$B163,'Retiro Mensual'!$C$2:$C$2629,BP$5)</f>
        <v>0</v>
      </c>
      <c r="BQ163" s="13">
        <f>SUMIFS('Retiro Mensual'!$E$2:$E$2629,'Retiro Mensual'!$A$2:$A$2629,BQ$4,'Retiro Mensual'!$B$2:$B$2629,$B163,'Retiro Mensual'!$C$2:$C$2629,BQ$5)</f>
        <v>0</v>
      </c>
      <c r="BR163" s="13">
        <f>SUMIFS('Retiro Mensual'!$E$2:$E$2629,'Retiro Mensual'!$A$2:$A$2629,BR$4,'Retiro Mensual'!$B$2:$B$2629,$B163,'Retiro Mensual'!$C$2:$C$2629,BR$5)</f>
        <v>0</v>
      </c>
      <c r="BS163" s="13">
        <f>SUMIFS('Retiro Mensual'!$E$2:$E$2629,'Retiro Mensual'!$A$2:$A$2629,BS$4,'Retiro Mensual'!$B$2:$B$2629,$B163,'Retiro Mensual'!$C$2:$C$2629,BS$5)</f>
        <v>0</v>
      </c>
      <c r="BT163" s="13">
        <f>SUMIFS('Retiro Mensual'!$E$2:$E$2629,'Retiro Mensual'!$A$2:$A$2629,BT$4,'Retiro Mensual'!$B$2:$B$2629,$B163,'Retiro Mensual'!$C$2:$C$2629,BT$5)</f>
        <v>0</v>
      </c>
      <c r="BU163" s="13">
        <f>SUMIFS('Retiro Mensual'!$E$2:$E$2629,'Retiro Mensual'!$A$2:$A$2629,BU$4,'Retiro Mensual'!$B$2:$B$2629,$B163,'Retiro Mensual'!$C$2:$C$2629,BU$5)</f>
        <v>0</v>
      </c>
      <c r="BV163" s="13">
        <f>SUMIFS('Retiro Mensual'!$E$2:$E$2629,'Retiro Mensual'!$A$2:$A$2629,BV$4,'Retiro Mensual'!$B$2:$B$2629,$B163,'Retiro Mensual'!$C$2:$C$2629,BV$5)</f>
        <v>0</v>
      </c>
      <c r="BW163" s="14">
        <f>SUMIFS('Retiro Mensual'!$E$2:$E$2629,'Retiro Mensual'!$A$2:$A$2629,BW$4,'Retiro Mensual'!$B$2:$B$2629,$B163,'Retiro Mensual'!$C$2:$C$2629,BW$5)</f>
        <v>0</v>
      </c>
      <c r="BX163" s="13"/>
      <c r="BY163" s="12">
        <f>SUMIFS('Compra Ventas'!$E$2:$E$2700,'Compra Ventas'!$A$2:$A$2700,BY$4,'Compra Ventas'!$B$2:$B$2700,$B163,'Compra Ventas'!$C$2:$C$2700,BY$5)</f>
        <v>0</v>
      </c>
      <c r="BZ163" s="13">
        <f>SUMIFS('Compra Ventas'!$E$2:$E$2700,'Compra Ventas'!$A$2:$A$2700,BZ$4,'Compra Ventas'!$B$2:$B$2700,$B163,'Compra Ventas'!$C$2:$C$2700,BZ$5)</f>
        <v>0</v>
      </c>
      <c r="CA163" s="13">
        <f>SUMIFS('Compra Ventas'!$E$2:$E$2700,'Compra Ventas'!$A$2:$A$2700,CA$4,'Compra Ventas'!$B$2:$B$2700,$B163,'Compra Ventas'!$C$2:$C$2700,CA$5)</f>
        <v>0</v>
      </c>
      <c r="CB163" s="13">
        <f>SUMIFS('Compra Ventas'!$E$2:$E$2700,'Compra Ventas'!$A$2:$A$2700,CB$4,'Compra Ventas'!$B$2:$B$2700,$B163,'Compra Ventas'!$C$2:$C$2700,CB$5)</f>
        <v>0</v>
      </c>
      <c r="CC163" s="13">
        <f>SUMIFS('Compra Ventas'!$E$2:$E$2700,'Compra Ventas'!$A$2:$A$2700,CC$4,'Compra Ventas'!$B$2:$B$2700,$B163,'Compra Ventas'!$C$2:$C$2700,CC$5)</f>
        <v>0</v>
      </c>
      <c r="CD163" s="13">
        <f>SUMIFS('Compra Ventas'!$E$2:$E$2700,'Compra Ventas'!$A$2:$A$2700,CD$4,'Compra Ventas'!$B$2:$B$2700,$B163,'Compra Ventas'!$C$2:$C$2700,CD$5)</f>
        <v>0</v>
      </c>
      <c r="CE163" s="13">
        <f>SUMIFS('Compra Ventas'!$E$2:$E$2700,'Compra Ventas'!$A$2:$A$2700,CE$4,'Compra Ventas'!$B$2:$B$2700,$B163,'Compra Ventas'!$C$2:$C$2700,CE$5)</f>
        <v>0</v>
      </c>
      <c r="CF163" s="13">
        <f>SUMIFS('Compra Ventas'!$E$2:$E$2700,'Compra Ventas'!$A$2:$A$2700,CF$4,'Compra Ventas'!$B$2:$B$2700,$B163,'Compra Ventas'!$C$2:$C$2700,CF$5)</f>
        <v>0</v>
      </c>
      <c r="CG163" s="13">
        <f>SUMIFS('Compra Ventas'!$E$2:$E$2700,'Compra Ventas'!$A$2:$A$2700,CG$4,'Compra Ventas'!$B$2:$B$2700,$B163,'Compra Ventas'!$C$2:$C$2700,CG$5)</f>
        <v>0</v>
      </c>
      <c r="CH163" s="13">
        <f>SUMIFS('Compra Ventas'!$E$2:$E$2700,'Compra Ventas'!$A$2:$A$2700,CH$4,'Compra Ventas'!$B$2:$B$2700,$B163,'Compra Ventas'!$C$2:$C$2700,CH$5)</f>
        <v>0</v>
      </c>
      <c r="CI163" s="13">
        <f>SUMIFS('Compra Ventas'!$E$2:$E$2700,'Compra Ventas'!$A$2:$A$2700,CI$4,'Compra Ventas'!$B$2:$B$2700,$B163,'Compra Ventas'!$C$2:$C$2700,CI$5)</f>
        <v>0</v>
      </c>
      <c r="CJ163" s="14">
        <f>SUMIFS('Compra Ventas'!$E$2:$E$2700,'Compra Ventas'!$A$2:$A$2700,CJ$4,'Compra Ventas'!$B$2:$B$2700,$B163,'Compra Ventas'!$C$2:$C$2700,CJ$5)</f>
        <v>0</v>
      </c>
      <c r="CK163" s="12">
        <f>SUMIFS('Compra Ventas'!$E$2:$E$2700,'Compra Ventas'!$A$2:$A$2700,CK$4,'Compra Ventas'!$B$2:$B$2700,$B163,'Compra Ventas'!$C$2:$C$2700,CK$5)</f>
        <v>0</v>
      </c>
      <c r="CL163" s="13">
        <f>SUMIFS('Compra Ventas'!$E$2:$E$2700,'Compra Ventas'!$A$2:$A$2700,CL$4,'Compra Ventas'!$B$2:$B$2700,$B163,'Compra Ventas'!$C$2:$C$2700,CL$5)</f>
        <v>0</v>
      </c>
      <c r="CM163" s="13">
        <f>SUMIFS('Compra Ventas'!$E$2:$E$2700,'Compra Ventas'!$A$2:$A$2700,CM$4,'Compra Ventas'!$B$2:$B$2700,$B163,'Compra Ventas'!$C$2:$C$2700,CM$5)</f>
        <v>0</v>
      </c>
      <c r="CN163" s="13">
        <f>SUMIFS('Compra Ventas'!$E$2:$E$2700,'Compra Ventas'!$A$2:$A$2700,CN$4,'Compra Ventas'!$B$2:$B$2700,$B163,'Compra Ventas'!$C$2:$C$2700,CN$5)</f>
        <v>0</v>
      </c>
      <c r="CO163" s="13">
        <f>SUMIFS('Compra Ventas'!$E$2:$E$2700,'Compra Ventas'!$A$2:$A$2700,CO$4,'Compra Ventas'!$B$2:$B$2700,$B163,'Compra Ventas'!$C$2:$C$2700,CO$5)</f>
        <v>0</v>
      </c>
      <c r="CP163" s="13">
        <f>SUMIFS('Compra Ventas'!$E$2:$E$2700,'Compra Ventas'!$A$2:$A$2700,CP$4,'Compra Ventas'!$B$2:$B$2700,$B163,'Compra Ventas'!$C$2:$C$2700,CP$5)</f>
        <v>0</v>
      </c>
      <c r="CQ163" s="13">
        <f>SUMIFS('Compra Ventas'!$E$2:$E$2700,'Compra Ventas'!$A$2:$A$2700,CQ$4,'Compra Ventas'!$B$2:$B$2700,$B163,'Compra Ventas'!$C$2:$C$2700,CQ$5)</f>
        <v>0</v>
      </c>
      <c r="CR163" s="13">
        <f>SUMIFS('Compra Ventas'!$E$2:$E$2700,'Compra Ventas'!$A$2:$A$2700,CR$4,'Compra Ventas'!$B$2:$B$2700,$B163,'Compra Ventas'!$C$2:$C$2700,CR$5)</f>
        <v>0</v>
      </c>
      <c r="CS163" s="13">
        <f>SUMIFS('Compra Ventas'!$E$2:$E$2700,'Compra Ventas'!$A$2:$A$2700,CS$4,'Compra Ventas'!$B$2:$B$2700,$B163,'Compra Ventas'!$C$2:$C$2700,CS$5)</f>
        <v>0</v>
      </c>
      <c r="CT163" s="13">
        <f>SUMIFS('Compra Ventas'!$E$2:$E$2700,'Compra Ventas'!$A$2:$A$2700,CT$4,'Compra Ventas'!$B$2:$B$2700,$B163,'Compra Ventas'!$C$2:$C$2700,CT$5)</f>
        <v>0</v>
      </c>
      <c r="CU163" s="13">
        <f>SUMIFS('Compra Ventas'!$E$2:$E$2700,'Compra Ventas'!$A$2:$A$2700,CU$4,'Compra Ventas'!$B$2:$B$2700,$B163,'Compra Ventas'!$C$2:$C$2700,CU$5)</f>
        <v>0</v>
      </c>
      <c r="CV163" s="14">
        <f>SUMIFS('Compra Ventas'!$E$2:$E$2700,'Compra Ventas'!$A$2:$A$2700,CV$4,'Compra Ventas'!$B$2:$B$2700,$B163,'Compra Ventas'!$C$2:$C$2700,CV$5)</f>
        <v>0</v>
      </c>
      <c r="CW163" s="12">
        <f>SUMIFS('Compra Ventas'!$E$2:$E$2700,'Compra Ventas'!$A$2:$A$2700,CW$4,'Compra Ventas'!$B$2:$B$2700,$B163,'Compra Ventas'!$C$2:$C$2700,CW$5)</f>
        <v>0</v>
      </c>
      <c r="CX163" s="13">
        <f>SUMIFS('Compra Ventas'!$E$2:$E$2700,'Compra Ventas'!$A$2:$A$2700,CX$4,'Compra Ventas'!$B$2:$B$2700,$B163,'Compra Ventas'!$C$2:$C$2700,CX$5)</f>
        <v>0</v>
      </c>
      <c r="CY163" s="13">
        <f>SUMIFS('Compra Ventas'!$E$2:$E$2700,'Compra Ventas'!$A$2:$A$2700,CY$4,'Compra Ventas'!$B$2:$B$2700,$B163,'Compra Ventas'!$C$2:$C$2700,CY$5)</f>
        <v>0</v>
      </c>
      <c r="CZ163" s="13">
        <f>SUMIFS('Compra Ventas'!$E$2:$E$2700,'Compra Ventas'!$A$2:$A$2700,CZ$4,'Compra Ventas'!$B$2:$B$2700,$B163,'Compra Ventas'!$C$2:$C$2700,CZ$5)</f>
        <v>0</v>
      </c>
      <c r="DA163" s="13">
        <f>SUMIFS('Compra Ventas'!$E$2:$E$2700,'Compra Ventas'!$A$2:$A$2700,DA$4,'Compra Ventas'!$B$2:$B$2700,$B163,'Compra Ventas'!$C$2:$C$2700,DA$5)</f>
        <v>0</v>
      </c>
      <c r="DB163" s="13">
        <f>SUMIFS('Compra Ventas'!$E$2:$E$2700,'Compra Ventas'!$A$2:$A$2700,DB$4,'Compra Ventas'!$B$2:$B$2700,$B163,'Compra Ventas'!$C$2:$C$2700,DB$5)</f>
        <v>0</v>
      </c>
      <c r="DC163" s="13">
        <f>SUMIFS('Compra Ventas'!$E$2:$E$2700,'Compra Ventas'!$A$2:$A$2700,DC$4,'Compra Ventas'!$B$2:$B$2700,$B163,'Compra Ventas'!$C$2:$C$2700,DC$5)</f>
        <v>0</v>
      </c>
      <c r="DD163" s="13">
        <f>SUMIFS('Compra Ventas'!$E$2:$E$2700,'Compra Ventas'!$A$2:$A$2700,DD$4,'Compra Ventas'!$B$2:$B$2700,$B163,'Compra Ventas'!$C$2:$C$2700,DD$5)</f>
        <v>0</v>
      </c>
      <c r="DE163" s="13">
        <f>SUMIFS('Compra Ventas'!$E$2:$E$2700,'Compra Ventas'!$A$2:$A$2700,DE$4,'Compra Ventas'!$B$2:$B$2700,$B163,'Compra Ventas'!$C$2:$C$2700,DE$5)</f>
        <v>0</v>
      </c>
      <c r="DF163" s="13">
        <f>SUMIFS('Compra Ventas'!$E$2:$E$2700,'Compra Ventas'!$A$2:$A$2700,DF$4,'Compra Ventas'!$B$2:$B$2700,$B163,'Compra Ventas'!$C$2:$C$2700,DF$5)</f>
        <v>0</v>
      </c>
      <c r="DG163" s="13">
        <f>SUMIFS('Compra Ventas'!$E$2:$E$2700,'Compra Ventas'!$A$2:$A$2700,DG$4,'Compra Ventas'!$B$2:$B$2700,$B163,'Compra Ventas'!$C$2:$C$2700,DG$5)</f>
        <v>0</v>
      </c>
      <c r="DH163" s="14">
        <f>SUMIFS('Compra Ventas'!$E$2:$E$2700,'Compra Ventas'!$A$2:$A$2700,DH$4,'Compra Ventas'!$B$2:$B$2700,$B163,'Compra Ventas'!$C$2:$C$2700,DH$5)</f>
        <v>0</v>
      </c>
      <c r="DI163" s="84"/>
      <c r="DJ163" s="98">
        <f>SUMIFS('Ajuste Ciclado'!D$5:D$47,'Ajuste Ciclado'!$C$5:$C$47,Balance!DJ$4,'Ajuste Ciclado'!$B$5:$B$47,Balance!$B163)</f>
        <v>0</v>
      </c>
      <c r="DK163" s="99">
        <f>SUMIFS('Ajuste Ciclado'!E$5:E$47,'Ajuste Ciclado'!$C$5:$C$47,Balance!DK$4,'Ajuste Ciclado'!$B$5:$B$47,Balance!$B163)</f>
        <v>0</v>
      </c>
      <c r="DL163" s="99">
        <f>SUMIFS('Ajuste Ciclado'!F$5:F$47,'Ajuste Ciclado'!$C$5:$C$47,Balance!DL$4,'Ajuste Ciclado'!$B$5:$B$47,Balance!$B163)</f>
        <v>0</v>
      </c>
      <c r="DM163" s="99">
        <f>SUMIFS('Ajuste Ciclado'!G$5:G$47,'Ajuste Ciclado'!$C$5:$C$47,Balance!DM$4,'Ajuste Ciclado'!$B$5:$B$47,Balance!$B163)</f>
        <v>0</v>
      </c>
      <c r="DN163" s="99">
        <f>SUMIFS('Ajuste Ciclado'!H$5:H$47,'Ajuste Ciclado'!$C$5:$C$47,Balance!DN$4,'Ajuste Ciclado'!$B$5:$B$47,Balance!$B163)</f>
        <v>0</v>
      </c>
      <c r="DO163" s="99">
        <f>SUMIFS('Ajuste Ciclado'!I$5:I$47,'Ajuste Ciclado'!$C$5:$C$47,Balance!DO$4,'Ajuste Ciclado'!$B$5:$B$47,Balance!$B163)</f>
        <v>0</v>
      </c>
      <c r="DP163" s="99">
        <f>SUMIFS('Ajuste Ciclado'!J$5:J$47,'Ajuste Ciclado'!$C$5:$C$47,Balance!DP$4,'Ajuste Ciclado'!$B$5:$B$47,Balance!$B163)</f>
        <v>0</v>
      </c>
      <c r="DQ163" s="99">
        <f>SUMIFS('Ajuste Ciclado'!K$5:K$47,'Ajuste Ciclado'!$C$5:$C$47,Balance!DQ$4,'Ajuste Ciclado'!$B$5:$B$47,Balance!$B163)</f>
        <v>0</v>
      </c>
      <c r="DR163" s="99">
        <f>SUMIFS('Ajuste Ciclado'!L$5:L$47,'Ajuste Ciclado'!$C$5:$C$47,Balance!DR$4,'Ajuste Ciclado'!$B$5:$B$47,Balance!$B163)</f>
        <v>0</v>
      </c>
      <c r="DS163" s="99">
        <f>SUMIFS('Ajuste Ciclado'!M$5:M$47,'Ajuste Ciclado'!$C$5:$C$47,Balance!DS$4,'Ajuste Ciclado'!$B$5:$B$47,Balance!$B163)</f>
        <v>0</v>
      </c>
      <c r="DT163" s="99">
        <f>SUMIFS('Ajuste Ciclado'!N$5:N$47,'Ajuste Ciclado'!$C$5:$C$47,Balance!DT$4,'Ajuste Ciclado'!$B$5:$B$47,Balance!$B163)</f>
        <v>0</v>
      </c>
      <c r="DU163" s="100">
        <f>SUMIFS('Ajuste Ciclado'!O$5:O$47,'Ajuste Ciclado'!$C$5:$C$47,Balance!DU$4,'Ajuste Ciclado'!$B$5:$B$47,Balance!$B163)</f>
        <v>0</v>
      </c>
      <c r="DV163" s="98">
        <f>SUMIFS('Ajuste Ciclado'!D$5:D$47,'Ajuste Ciclado'!$C$5:$C$47,Balance!DV$4,'Ajuste Ciclado'!$B$5:$B$47,Balance!$B163)</f>
        <v>0</v>
      </c>
      <c r="DW163" s="99">
        <f>SUMIFS('Ajuste Ciclado'!E$5:E$47,'Ajuste Ciclado'!$C$5:$C$47,Balance!DW$4,'Ajuste Ciclado'!$B$5:$B$47,Balance!$B163)</f>
        <v>0</v>
      </c>
      <c r="DX163" s="99">
        <f>SUMIFS('Ajuste Ciclado'!F$5:F$47,'Ajuste Ciclado'!$C$5:$C$47,Balance!DX$4,'Ajuste Ciclado'!$B$5:$B$47,Balance!$B163)</f>
        <v>0</v>
      </c>
      <c r="DY163" s="99">
        <f>SUMIFS('Ajuste Ciclado'!G$5:G$47,'Ajuste Ciclado'!$C$5:$C$47,Balance!DY$4,'Ajuste Ciclado'!$B$5:$B$47,Balance!$B163)</f>
        <v>0</v>
      </c>
      <c r="DZ163" s="99">
        <f>SUMIFS('Ajuste Ciclado'!H$5:H$47,'Ajuste Ciclado'!$C$5:$C$47,Balance!DZ$4,'Ajuste Ciclado'!$B$5:$B$47,Balance!$B163)</f>
        <v>0</v>
      </c>
      <c r="EA163" s="99">
        <f>SUMIFS('Ajuste Ciclado'!I$5:I$47,'Ajuste Ciclado'!$C$5:$C$47,Balance!EA$4,'Ajuste Ciclado'!$B$5:$B$47,Balance!$B163)</f>
        <v>0</v>
      </c>
      <c r="EB163" s="99">
        <f>SUMIFS('Ajuste Ciclado'!J$5:J$47,'Ajuste Ciclado'!$C$5:$C$47,Balance!EB$4,'Ajuste Ciclado'!$B$5:$B$47,Balance!$B163)</f>
        <v>0</v>
      </c>
      <c r="EC163" s="99">
        <f>SUMIFS('Ajuste Ciclado'!K$5:K$47,'Ajuste Ciclado'!$C$5:$C$47,Balance!EC$4,'Ajuste Ciclado'!$B$5:$B$47,Balance!$B163)</f>
        <v>0</v>
      </c>
      <c r="ED163" s="99">
        <f>SUMIFS('Ajuste Ciclado'!L$5:L$47,'Ajuste Ciclado'!$C$5:$C$47,Balance!ED$4,'Ajuste Ciclado'!$B$5:$B$47,Balance!$B163)</f>
        <v>0</v>
      </c>
      <c r="EE163" s="99">
        <f>SUMIFS('Ajuste Ciclado'!M$5:M$47,'Ajuste Ciclado'!$C$5:$C$47,Balance!EE$4,'Ajuste Ciclado'!$B$5:$B$47,Balance!$B163)</f>
        <v>0</v>
      </c>
      <c r="EF163" s="99">
        <f>SUMIFS('Ajuste Ciclado'!N$5:N$47,'Ajuste Ciclado'!$C$5:$C$47,Balance!EF$4,'Ajuste Ciclado'!$B$5:$B$47,Balance!$B163)</f>
        <v>0</v>
      </c>
      <c r="EG163" s="100">
        <f>SUMIFS('Ajuste Ciclado'!O$5:O$47,'Ajuste Ciclado'!$C$5:$C$47,Balance!EG$4,'Ajuste Ciclado'!$B$5:$B$47,Balance!$B163)</f>
        <v>0</v>
      </c>
      <c r="EH163" s="98">
        <f>SUMIFS('Ajuste Ciclado'!D$5:D$47,'Ajuste Ciclado'!$C$5:$C$47,Balance!EH$4,'Ajuste Ciclado'!$B$5:$B$47,Balance!$B163)</f>
        <v>0</v>
      </c>
      <c r="EI163" s="99">
        <f>SUMIFS('Ajuste Ciclado'!E$5:E$47,'Ajuste Ciclado'!$C$5:$C$47,Balance!EI$4,'Ajuste Ciclado'!$B$5:$B$47,Balance!$B163)</f>
        <v>0</v>
      </c>
      <c r="EJ163" s="99">
        <f>SUMIFS('Ajuste Ciclado'!F$5:F$47,'Ajuste Ciclado'!$C$5:$C$47,Balance!EJ$4,'Ajuste Ciclado'!$B$5:$B$47,Balance!$B163)</f>
        <v>0</v>
      </c>
      <c r="EK163" s="99">
        <f>SUMIFS('Ajuste Ciclado'!G$5:G$47,'Ajuste Ciclado'!$C$5:$C$47,Balance!EK$4,'Ajuste Ciclado'!$B$5:$B$47,Balance!$B163)</f>
        <v>0</v>
      </c>
      <c r="EL163" s="99">
        <f>SUMIFS('Ajuste Ciclado'!H$5:H$47,'Ajuste Ciclado'!$C$5:$C$47,Balance!EL$4,'Ajuste Ciclado'!$B$5:$B$47,Balance!$B163)</f>
        <v>0</v>
      </c>
      <c r="EM163" s="99">
        <f>SUMIFS('Ajuste Ciclado'!I$5:I$47,'Ajuste Ciclado'!$C$5:$C$47,Balance!EM$4,'Ajuste Ciclado'!$B$5:$B$47,Balance!$B163)</f>
        <v>0</v>
      </c>
      <c r="EN163" s="99">
        <f>SUMIFS('Ajuste Ciclado'!J$5:J$47,'Ajuste Ciclado'!$C$5:$C$47,Balance!EN$4,'Ajuste Ciclado'!$B$5:$B$47,Balance!$B163)</f>
        <v>0</v>
      </c>
      <c r="EO163" s="99">
        <f>SUMIFS('Ajuste Ciclado'!K$5:K$47,'Ajuste Ciclado'!$C$5:$C$47,Balance!EO$4,'Ajuste Ciclado'!$B$5:$B$47,Balance!$B163)</f>
        <v>0</v>
      </c>
      <c r="EP163" s="99">
        <f>SUMIFS('Ajuste Ciclado'!L$5:L$47,'Ajuste Ciclado'!$C$5:$C$47,Balance!EP$4,'Ajuste Ciclado'!$B$5:$B$47,Balance!$B163)</f>
        <v>0</v>
      </c>
      <c r="EQ163" s="99">
        <f>SUMIFS('Ajuste Ciclado'!M$5:M$47,'Ajuste Ciclado'!$C$5:$C$47,Balance!EQ$4,'Ajuste Ciclado'!$B$5:$B$47,Balance!$B163)</f>
        <v>0</v>
      </c>
      <c r="ER163" s="99">
        <f>SUMIFS('Ajuste Ciclado'!N$5:N$47,'Ajuste Ciclado'!$C$5:$C$47,Balance!ER$4,'Ajuste Ciclado'!$B$5:$B$47,Balance!$B163)</f>
        <v>0</v>
      </c>
      <c r="ES163" s="100">
        <f>SUMIFS('Ajuste Ciclado'!O$5:O$47,'Ajuste Ciclado'!$C$5:$C$47,Balance!ES$4,'Ajuste Ciclado'!$B$5:$B$47,Balance!$B163)</f>
        <v>0</v>
      </c>
      <c r="ET163" s="84"/>
      <c r="EU163" s="12">
        <f t="shared" si="279"/>
        <v>0</v>
      </c>
      <c r="EV163" s="13">
        <f t="shared" si="244"/>
        <v>0</v>
      </c>
      <c r="EW163" s="13">
        <f t="shared" si="245"/>
        <v>0</v>
      </c>
      <c r="EX163" s="13">
        <f t="shared" si="246"/>
        <v>0</v>
      </c>
      <c r="EY163" s="13">
        <f t="shared" si="247"/>
        <v>0</v>
      </c>
      <c r="EZ163" s="13">
        <f t="shared" si="248"/>
        <v>0</v>
      </c>
      <c r="FA163" s="13">
        <f t="shared" si="249"/>
        <v>0</v>
      </c>
      <c r="FB163" s="13">
        <f t="shared" si="250"/>
        <v>0</v>
      </c>
      <c r="FC163" s="13">
        <f t="shared" si="251"/>
        <v>0</v>
      </c>
      <c r="FD163" s="13">
        <f t="shared" si="252"/>
        <v>0</v>
      </c>
      <c r="FE163" s="13">
        <f t="shared" si="253"/>
        <v>0</v>
      </c>
      <c r="FF163" s="14">
        <f t="shared" si="254"/>
        <v>0</v>
      </c>
      <c r="FG163" s="12">
        <f t="shared" si="255"/>
        <v>0</v>
      </c>
      <c r="FH163" s="13">
        <f t="shared" si="256"/>
        <v>0</v>
      </c>
      <c r="FI163" s="13">
        <f t="shared" si="257"/>
        <v>0</v>
      </c>
      <c r="FJ163" s="13">
        <f t="shared" si="258"/>
        <v>0</v>
      </c>
      <c r="FK163" s="13">
        <f t="shared" si="259"/>
        <v>0</v>
      </c>
      <c r="FL163" s="13">
        <f t="shared" si="260"/>
        <v>0</v>
      </c>
      <c r="FM163" s="13">
        <f t="shared" si="261"/>
        <v>0</v>
      </c>
      <c r="FN163" s="13">
        <f t="shared" si="262"/>
        <v>0</v>
      </c>
      <c r="FO163" s="13">
        <f t="shared" si="263"/>
        <v>0</v>
      </c>
      <c r="FP163" s="13">
        <f t="shared" si="264"/>
        <v>0</v>
      </c>
      <c r="FQ163" s="13">
        <f t="shared" si="265"/>
        <v>0</v>
      </c>
      <c r="FR163" s="14">
        <f t="shared" si="266"/>
        <v>0</v>
      </c>
      <c r="FS163" s="12">
        <f t="shared" si="267"/>
        <v>0</v>
      </c>
      <c r="FT163" s="13">
        <f t="shared" si="268"/>
        <v>0</v>
      </c>
      <c r="FU163" s="13">
        <f t="shared" si="269"/>
        <v>0</v>
      </c>
      <c r="FV163" s="13">
        <f t="shared" si="270"/>
        <v>0</v>
      </c>
      <c r="FW163" s="13">
        <f t="shared" si="271"/>
        <v>0</v>
      </c>
      <c r="FX163" s="13">
        <f t="shared" si="272"/>
        <v>0</v>
      </c>
      <c r="FY163" s="13">
        <f t="shared" si="273"/>
        <v>0</v>
      </c>
      <c r="FZ163" s="13">
        <f t="shared" si="274"/>
        <v>0</v>
      </c>
      <c r="GA163" s="13">
        <f t="shared" si="275"/>
        <v>0</v>
      </c>
      <c r="GB163" s="13">
        <f t="shared" si="276"/>
        <v>0</v>
      </c>
      <c r="GC163" s="13">
        <f t="shared" si="277"/>
        <v>0</v>
      </c>
      <c r="GD163" s="14">
        <f t="shared" si="278"/>
        <v>0</v>
      </c>
      <c r="GE163" s="84"/>
      <c r="GF163" s="12">
        <f t="shared" si="280"/>
        <v>0</v>
      </c>
      <c r="GG163" s="13">
        <f t="shared" si="280"/>
        <v>0</v>
      </c>
      <c r="GH163" s="14">
        <f t="shared" si="280"/>
        <v>0</v>
      </c>
      <c r="GI163" s="6">
        <f t="shared" si="281"/>
        <v>1</v>
      </c>
      <c r="GJ163" s="12">
        <f t="shared" si="282"/>
        <v>0</v>
      </c>
      <c r="GK163" s="13">
        <f t="shared" si="283"/>
        <v>0</v>
      </c>
      <c r="GL163" s="14">
        <f t="shared" si="284"/>
        <v>0</v>
      </c>
      <c r="GM163" s="84"/>
      <c r="GN163" s="66">
        <f t="shared" si="285"/>
        <v>0</v>
      </c>
      <c r="GO163" s="84"/>
      <c r="GP163" s="63" t="str" cm="1">
        <f t="array" ref="GP163">INDEX($GF$4:$GH$4,1,GI163)</f>
        <v>Sample 1</v>
      </c>
      <c r="GQ163" s="12">
        <f t="shared" si="287"/>
        <v>0</v>
      </c>
      <c r="GR163" s="13">
        <f t="shared" si="287"/>
        <v>0</v>
      </c>
      <c r="GS163" s="14">
        <f t="shared" si="287"/>
        <v>0</v>
      </c>
      <c r="GT163" s="12">
        <f t="shared" si="288"/>
        <v>0</v>
      </c>
      <c r="GU163" s="13">
        <f t="shared" si="288"/>
        <v>0</v>
      </c>
      <c r="GV163" s="14">
        <f t="shared" si="288"/>
        <v>0</v>
      </c>
      <c r="GW163" s="12">
        <f t="shared" si="289"/>
        <v>0</v>
      </c>
      <c r="GX163" s="13">
        <f t="shared" si="289"/>
        <v>0</v>
      </c>
      <c r="GY163" s="14">
        <f t="shared" si="289"/>
        <v>0</v>
      </c>
      <c r="GZ163" s="84" t="str">
        <f t="shared" si="194"/>
        <v>Sample 1</v>
      </c>
      <c r="HA163" s="12">
        <f t="shared" si="286"/>
        <v>0</v>
      </c>
      <c r="HB163" s="13">
        <f t="shared" si="286"/>
        <v>0</v>
      </c>
      <c r="HC163" s="14">
        <f t="shared" si="286"/>
        <v>0</v>
      </c>
      <c r="HD163" s="6">
        <f t="shared" si="195"/>
        <v>0</v>
      </c>
      <c r="HE163" s="84" t="str">
        <f t="shared" si="196"/>
        <v>Ok</v>
      </c>
    </row>
    <row r="164" spans="2:213" hidden="1" x14ac:dyDescent="0.3">
      <c r="B164" s="84" t="s">
        <v>306</v>
      </c>
      <c r="C164" s="12">
        <f>SUMIFS(Inyecciones!$E$2:$E$14185,Inyecciones!$A$2:$A$14185,Balance!C$4,Inyecciones!$B$2:$B$14185,Balance!$B164,Inyecciones!$C$2:$C$14185,Balance!C$5)</f>
        <v>168500.47839814989</v>
      </c>
      <c r="D164" s="13">
        <f>SUMIFS(Inyecciones!$E$2:$E$14185,Inyecciones!$A$2:$A$14185,Balance!D$4,Inyecciones!$B$2:$B$14185,Balance!$B164,Inyecciones!$C$2:$C$14185,Balance!D$5)</f>
        <v>108495.21446340501</v>
      </c>
      <c r="E164" s="13">
        <f>SUMIFS(Inyecciones!$E$2:$E$14185,Inyecciones!$A$2:$A$14185,Balance!E$4,Inyecciones!$B$2:$B$14185,Balance!$B164,Inyecciones!$C$2:$C$14185,Balance!E$5)</f>
        <v>150717.8849821341</v>
      </c>
      <c r="F164" s="13">
        <f>SUMIFS(Inyecciones!$E$2:$E$14185,Inyecciones!$A$2:$A$14185,Balance!F$4,Inyecciones!$B$2:$B$14185,Balance!$B164,Inyecciones!$C$2:$C$14185,Balance!F$5)</f>
        <v>101098.3843416731</v>
      </c>
      <c r="G164" s="13">
        <f>SUMIFS(Inyecciones!$E$2:$E$14185,Inyecciones!$A$2:$A$14185,Balance!G$4,Inyecciones!$B$2:$B$14185,Balance!$B164,Inyecciones!$C$2:$C$14185,Balance!G$5)</f>
        <v>63540.338386758369</v>
      </c>
      <c r="H164" s="13">
        <f>SUMIFS(Inyecciones!$E$2:$E$14185,Inyecciones!$A$2:$A$14185,Balance!H$4,Inyecciones!$B$2:$B$14185,Balance!$B164,Inyecciones!$C$2:$C$14185,Balance!H$5)</f>
        <v>46544.238566226668</v>
      </c>
      <c r="I164" s="13">
        <f>SUMIFS(Inyecciones!$E$2:$E$14185,Inyecciones!$A$2:$A$14185,Balance!I$4,Inyecciones!$B$2:$B$14185,Balance!$B164,Inyecciones!$C$2:$C$14185,Balance!I$5)</f>
        <v>51059.035760704581</v>
      </c>
      <c r="J164" s="13">
        <f>SUMIFS(Inyecciones!$E$2:$E$14185,Inyecciones!$A$2:$A$14185,Balance!J$4,Inyecciones!$B$2:$B$14185,Balance!$B164,Inyecciones!$C$2:$C$14185,Balance!J$5)</f>
        <v>79988.744489977835</v>
      </c>
      <c r="K164" s="13">
        <f>SUMIFS(Inyecciones!$E$2:$E$14185,Inyecciones!$A$2:$A$14185,Balance!K$4,Inyecciones!$B$2:$B$14185,Balance!$B164,Inyecciones!$C$2:$C$14185,Balance!K$5)</f>
        <v>83213.978960342094</v>
      </c>
      <c r="L164" s="13">
        <f>SUMIFS(Inyecciones!$E$2:$E$14185,Inyecciones!$A$2:$A$14185,Balance!L$4,Inyecciones!$B$2:$B$14185,Balance!$B164,Inyecciones!$C$2:$C$14185,Balance!L$5)</f>
        <v>19861.989860170081</v>
      </c>
      <c r="M164" s="13">
        <f>SUMIFS(Inyecciones!$E$2:$E$14185,Inyecciones!$A$2:$A$14185,Balance!M$4,Inyecciones!$B$2:$B$14185,Balance!$B164,Inyecciones!$C$2:$C$14185,Balance!M$5)</f>
        <v>14682.217167450941</v>
      </c>
      <c r="N164" s="14">
        <f>SUMIFS(Inyecciones!$E$2:$E$14185,Inyecciones!$A$2:$A$14185,Balance!N$4,Inyecciones!$B$2:$B$14185,Balance!$B164,Inyecciones!$C$2:$C$14185,Balance!N$5)</f>
        <v>24469.650852908198</v>
      </c>
      <c r="O164" s="12">
        <f>SUMIFS(Inyecciones!$E$2:$E$14185,Inyecciones!$A$2:$A$14185,Balance!O$4,Inyecciones!$B$2:$B$14185,Balance!$B164,Inyecciones!$C$2:$C$14185,Balance!O$5)</f>
        <v>168836.47770619209</v>
      </c>
      <c r="P164" s="13">
        <f>SUMIFS(Inyecciones!$E$2:$E$14185,Inyecciones!$A$2:$A$14185,Balance!P$4,Inyecciones!$B$2:$B$14185,Balance!$B164,Inyecciones!$C$2:$C$14185,Balance!P$5)</f>
        <v>109235.2822567792</v>
      </c>
      <c r="Q164" s="13">
        <f>SUMIFS(Inyecciones!$E$2:$E$14185,Inyecciones!$A$2:$A$14185,Balance!Q$4,Inyecciones!$B$2:$B$14185,Balance!$B164,Inyecciones!$C$2:$C$14185,Balance!Q$5)</f>
        <v>152176.934544677</v>
      </c>
      <c r="R164" s="13">
        <f>SUMIFS(Inyecciones!$E$2:$E$14185,Inyecciones!$A$2:$A$14185,Balance!R$4,Inyecciones!$B$2:$B$14185,Balance!$B164,Inyecciones!$C$2:$C$14185,Balance!R$5)</f>
        <v>107174.9837512267</v>
      </c>
      <c r="S164" s="13">
        <f>SUMIFS(Inyecciones!$E$2:$E$14185,Inyecciones!$A$2:$A$14185,Balance!S$4,Inyecciones!$B$2:$B$14185,Balance!$B164,Inyecciones!$C$2:$C$14185,Balance!S$5)</f>
        <v>60900.769571620622</v>
      </c>
      <c r="T164" s="13">
        <f>SUMIFS(Inyecciones!$E$2:$E$14185,Inyecciones!$A$2:$A$14185,Balance!T$4,Inyecciones!$B$2:$B$14185,Balance!$B164,Inyecciones!$C$2:$C$14185,Balance!T$5)</f>
        <v>47058.940549951803</v>
      </c>
      <c r="U164" s="13">
        <f>SUMIFS(Inyecciones!$E$2:$E$14185,Inyecciones!$A$2:$A$14185,Balance!U$4,Inyecciones!$B$2:$B$14185,Balance!$B164,Inyecciones!$C$2:$C$14185,Balance!U$5)</f>
        <v>54052.880327376821</v>
      </c>
      <c r="V164" s="13">
        <f>SUMIFS(Inyecciones!$E$2:$E$14185,Inyecciones!$A$2:$A$14185,Balance!V$4,Inyecciones!$B$2:$B$14185,Balance!$B164,Inyecciones!$C$2:$C$14185,Balance!V$5)</f>
        <v>80329.50506466048</v>
      </c>
      <c r="W164" s="13">
        <f>SUMIFS(Inyecciones!$E$2:$E$14185,Inyecciones!$A$2:$A$14185,Balance!W$4,Inyecciones!$B$2:$B$14185,Balance!$B164,Inyecciones!$C$2:$C$14185,Balance!W$5)</f>
        <v>84601.819168899121</v>
      </c>
      <c r="X164" s="13">
        <f>SUMIFS(Inyecciones!$E$2:$E$14185,Inyecciones!$A$2:$A$14185,Balance!X$4,Inyecciones!$B$2:$B$14185,Balance!$B164,Inyecciones!$C$2:$C$14185,Balance!X$5)</f>
        <v>29098.431980541071</v>
      </c>
      <c r="Y164" s="13">
        <f>SUMIFS(Inyecciones!$E$2:$E$14185,Inyecciones!$A$2:$A$14185,Balance!Y$4,Inyecciones!$B$2:$B$14185,Balance!$B164,Inyecciones!$C$2:$C$14185,Balance!Y$5)</f>
        <v>45015.417826640849</v>
      </c>
      <c r="Z164" s="14">
        <f>SUMIFS(Inyecciones!$E$2:$E$14185,Inyecciones!$A$2:$A$14185,Balance!Z$4,Inyecciones!$B$2:$B$14185,Balance!$B164,Inyecciones!$C$2:$C$14185,Balance!Z$5)</f>
        <v>64318.273132287162</v>
      </c>
      <c r="AA164" s="12">
        <f>SUMIFS(Inyecciones!$E$2:$E$14185,Inyecciones!$A$2:$A$14185,Balance!AA$4,Inyecciones!$B$2:$B$14185,Balance!$B164,Inyecciones!$C$2:$C$14185,Balance!AA$5)</f>
        <v>168892.3618557287</v>
      </c>
      <c r="AB164" s="13">
        <f>SUMIFS(Inyecciones!$E$2:$E$14185,Inyecciones!$A$2:$A$14185,Balance!AB$4,Inyecciones!$B$2:$B$14185,Balance!$B164,Inyecciones!$C$2:$C$14185,Balance!AB$5)</f>
        <v>109301.26700109481</v>
      </c>
      <c r="AC164" s="13">
        <f>SUMIFS(Inyecciones!$E$2:$E$14185,Inyecciones!$A$2:$A$14185,Balance!AC$4,Inyecciones!$B$2:$B$14185,Balance!$B164,Inyecciones!$C$2:$C$14185,Balance!AC$5)</f>
        <v>151630.6114940611</v>
      </c>
      <c r="AD164" s="13">
        <f>SUMIFS(Inyecciones!$E$2:$E$14185,Inyecciones!$A$2:$A$14185,Balance!AD$4,Inyecciones!$B$2:$B$14185,Balance!$B164,Inyecciones!$C$2:$C$14185,Balance!AD$5)</f>
        <v>106388.5780486591</v>
      </c>
      <c r="AE164" s="13">
        <f>SUMIFS(Inyecciones!$E$2:$E$14185,Inyecciones!$A$2:$A$14185,Balance!AE$4,Inyecciones!$B$2:$B$14185,Balance!$B164,Inyecciones!$C$2:$C$14185,Balance!AE$5)</f>
        <v>64756.37107504141</v>
      </c>
      <c r="AF164" s="13">
        <f>SUMIFS(Inyecciones!$E$2:$E$14185,Inyecciones!$A$2:$A$14185,Balance!AF$4,Inyecciones!$B$2:$B$14185,Balance!$B164,Inyecciones!$C$2:$C$14185,Balance!AF$5)</f>
        <v>51298.160940640977</v>
      </c>
      <c r="AG164" s="13">
        <f>SUMIFS(Inyecciones!$E$2:$E$14185,Inyecciones!$A$2:$A$14185,Balance!AG$4,Inyecciones!$B$2:$B$14185,Balance!$B164,Inyecciones!$C$2:$C$14185,Balance!AG$5)</f>
        <v>59595.867794653343</v>
      </c>
      <c r="AH164" s="13">
        <f>SUMIFS(Inyecciones!$E$2:$E$14185,Inyecciones!$A$2:$A$14185,Balance!AH$4,Inyecciones!$B$2:$B$14185,Balance!$B164,Inyecciones!$C$2:$C$14185,Balance!AH$5)</f>
        <v>91144.707143861175</v>
      </c>
      <c r="AI164" s="13">
        <f>SUMIFS(Inyecciones!$E$2:$E$14185,Inyecciones!$A$2:$A$14185,Balance!AI$4,Inyecciones!$B$2:$B$14185,Balance!$B164,Inyecciones!$C$2:$C$14185,Balance!AI$5)</f>
        <v>92506.734513299481</v>
      </c>
      <c r="AJ164" s="13">
        <f>SUMIFS(Inyecciones!$E$2:$E$14185,Inyecciones!$A$2:$A$14185,Balance!AJ$4,Inyecciones!$B$2:$B$14185,Balance!$B164,Inyecciones!$C$2:$C$14185,Balance!AJ$5)</f>
        <v>61364.520653743559</v>
      </c>
      <c r="AK164" s="13">
        <f>SUMIFS(Inyecciones!$E$2:$E$14185,Inyecciones!$A$2:$A$14185,Balance!AK$4,Inyecciones!$B$2:$B$14185,Balance!$B164,Inyecciones!$C$2:$C$14185,Balance!AK$5)</f>
        <v>83920.091343280204</v>
      </c>
      <c r="AL164" s="14">
        <f>SUMIFS(Inyecciones!$E$2:$E$14185,Inyecciones!$A$2:$A$14185,Balance!AL$4,Inyecciones!$B$2:$B$14185,Balance!$B164,Inyecciones!$C$2:$C$14185,Balance!AL$5)</f>
        <v>96806.119468269666</v>
      </c>
      <c r="AM164" s="13"/>
      <c r="AN164" s="12">
        <f>SUMIFS('Retiro Mensual'!$E$2:$E$2629,'Retiro Mensual'!$A$2:$A$2629,AN$4,'Retiro Mensual'!$B$2:$B$2629,$B164,'Retiro Mensual'!$C$2:$C$2629,AN$5)</f>
        <v>0</v>
      </c>
      <c r="AO164" s="13">
        <f>SUMIFS('Retiro Mensual'!$E$2:$E$2629,'Retiro Mensual'!$A$2:$A$2629,AO$4,'Retiro Mensual'!$B$2:$B$2629,$B164,'Retiro Mensual'!$C$2:$C$2629,AO$5)</f>
        <v>0</v>
      </c>
      <c r="AP164" s="13">
        <f>SUMIFS('Retiro Mensual'!$E$2:$E$2629,'Retiro Mensual'!$A$2:$A$2629,AP$4,'Retiro Mensual'!$B$2:$B$2629,$B164,'Retiro Mensual'!$C$2:$C$2629,AP$5)</f>
        <v>0</v>
      </c>
      <c r="AQ164" s="13">
        <f>SUMIFS('Retiro Mensual'!$E$2:$E$2629,'Retiro Mensual'!$A$2:$A$2629,AQ$4,'Retiro Mensual'!$B$2:$B$2629,$B164,'Retiro Mensual'!$C$2:$C$2629,AQ$5)</f>
        <v>0</v>
      </c>
      <c r="AR164" s="13">
        <f>SUMIFS('Retiro Mensual'!$E$2:$E$2629,'Retiro Mensual'!$A$2:$A$2629,AR$4,'Retiro Mensual'!$B$2:$B$2629,$B164,'Retiro Mensual'!$C$2:$C$2629,AR$5)</f>
        <v>0</v>
      </c>
      <c r="AS164" s="13">
        <f>SUMIFS('Retiro Mensual'!$E$2:$E$2629,'Retiro Mensual'!$A$2:$A$2629,AS$4,'Retiro Mensual'!$B$2:$B$2629,$B164,'Retiro Mensual'!$C$2:$C$2629,AS$5)</f>
        <v>0</v>
      </c>
      <c r="AT164" s="13">
        <f>SUMIFS('Retiro Mensual'!$E$2:$E$2629,'Retiro Mensual'!$A$2:$A$2629,AT$4,'Retiro Mensual'!$B$2:$B$2629,$B164,'Retiro Mensual'!$C$2:$C$2629,AT$5)</f>
        <v>0</v>
      </c>
      <c r="AU164" s="13">
        <f>SUMIFS('Retiro Mensual'!$E$2:$E$2629,'Retiro Mensual'!$A$2:$A$2629,AU$4,'Retiro Mensual'!$B$2:$B$2629,$B164,'Retiro Mensual'!$C$2:$C$2629,AU$5)</f>
        <v>0</v>
      </c>
      <c r="AV164" s="13">
        <f>SUMIFS('Retiro Mensual'!$E$2:$E$2629,'Retiro Mensual'!$A$2:$A$2629,AV$4,'Retiro Mensual'!$B$2:$B$2629,$B164,'Retiro Mensual'!$C$2:$C$2629,AV$5)</f>
        <v>0</v>
      </c>
      <c r="AW164" s="13">
        <f>SUMIFS('Retiro Mensual'!$E$2:$E$2629,'Retiro Mensual'!$A$2:$A$2629,AW$4,'Retiro Mensual'!$B$2:$B$2629,$B164,'Retiro Mensual'!$C$2:$C$2629,AW$5)</f>
        <v>0</v>
      </c>
      <c r="AX164" s="13">
        <f>SUMIFS('Retiro Mensual'!$E$2:$E$2629,'Retiro Mensual'!$A$2:$A$2629,AX$4,'Retiro Mensual'!$B$2:$B$2629,$B164,'Retiro Mensual'!$C$2:$C$2629,AX$5)</f>
        <v>0</v>
      </c>
      <c r="AY164" s="14">
        <f>SUMIFS('Retiro Mensual'!$E$2:$E$2629,'Retiro Mensual'!$A$2:$A$2629,AY$4,'Retiro Mensual'!$B$2:$B$2629,$B164,'Retiro Mensual'!$C$2:$C$2629,AY$5)</f>
        <v>0</v>
      </c>
      <c r="AZ164" s="12">
        <f>SUMIFS('Retiro Mensual'!$E$2:$E$2629,'Retiro Mensual'!$A$2:$A$2629,AZ$4,'Retiro Mensual'!$B$2:$B$2629,$B164,'Retiro Mensual'!$C$2:$C$2629,AZ$5)</f>
        <v>0</v>
      </c>
      <c r="BA164" s="13">
        <f>SUMIFS('Retiro Mensual'!$E$2:$E$2629,'Retiro Mensual'!$A$2:$A$2629,BA$4,'Retiro Mensual'!$B$2:$B$2629,$B164,'Retiro Mensual'!$C$2:$C$2629,BA$5)</f>
        <v>0</v>
      </c>
      <c r="BB164" s="13">
        <f>SUMIFS('Retiro Mensual'!$E$2:$E$2629,'Retiro Mensual'!$A$2:$A$2629,BB$4,'Retiro Mensual'!$B$2:$B$2629,$B164,'Retiro Mensual'!$C$2:$C$2629,BB$5)</f>
        <v>0</v>
      </c>
      <c r="BC164" s="13">
        <f>SUMIFS('Retiro Mensual'!$E$2:$E$2629,'Retiro Mensual'!$A$2:$A$2629,BC$4,'Retiro Mensual'!$B$2:$B$2629,$B164,'Retiro Mensual'!$C$2:$C$2629,BC$5)</f>
        <v>0</v>
      </c>
      <c r="BD164" s="13">
        <f>SUMIFS('Retiro Mensual'!$E$2:$E$2629,'Retiro Mensual'!$A$2:$A$2629,BD$4,'Retiro Mensual'!$B$2:$B$2629,$B164,'Retiro Mensual'!$C$2:$C$2629,BD$5)</f>
        <v>0</v>
      </c>
      <c r="BE164" s="13">
        <f>SUMIFS('Retiro Mensual'!$E$2:$E$2629,'Retiro Mensual'!$A$2:$A$2629,BE$4,'Retiro Mensual'!$B$2:$B$2629,$B164,'Retiro Mensual'!$C$2:$C$2629,BE$5)</f>
        <v>0</v>
      </c>
      <c r="BF164" s="13">
        <f>SUMIFS('Retiro Mensual'!$E$2:$E$2629,'Retiro Mensual'!$A$2:$A$2629,BF$4,'Retiro Mensual'!$B$2:$B$2629,$B164,'Retiro Mensual'!$C$2:$C$2629,BF$5)</f>
        <v>0</v>
      </c>
      <c r="BG164" s="13">
        <f>SUMIFS('Retiro Mensual'!$E$2:$E$2629,'Retiro Mensual'!$A$2:$A$2629,BG$4,'Retiro Mensual'!$B$2:$B$2629,$B164,'Retiro Mensual'!$C$2:$C$2629,BG$5)</f>
        <v>0</v>
      </c>
      <c r="BH164" s="13">
        <f>SUMIFS('Retiro Mensual'!$E$2:$E$2629,'Retiro Mensual'!$A$2:$A$2629,BH$4,'Retiro Mensual'!$B$2:$B$2629,$B164,'Retiro Mensual'!$C$2:$C$2629,BH$5)</f>
        <v>0</v>
      </c>
      <c r="BI164" s="13">
        <f>SUMIFS('Retiro Mensual'!$E$2:$E$2629,'Retiro Mensual'!$A$2:$A$2629,BI$4,'Retiro Mensual'!$B$2:$B$2629,$B164,'Retiro Mensual'!$C$2:$C$2629,BI$5)</f>
        <v>0</v>
      </c>
      <c r="BJ164" s="13">
        <f>SUMIFS('Retiro Mensual'!$E$2:$E$2629,'Retiro Mensual'!$A$2:$A$2629,BJ$4,'Retiro Mensual'!$B$2:$B$2629,$B164,'Retiro Mensual'!$C$2:$C$2629,BJ$5)</f>
        <v>0</v>
      </c>
      <c r="BK164" s="14">
        <f>SUMIFS('Retiro Mensual'!$E$2:$E$2629,'Retiro Mensual'!$A$2:$A$2629,BK$4,'Retiro Mensual'!$B$2:$B$2629,$B164,'Retiro Mensual'!$C$2:$C$2629,BK$5)</f>
        <v>0</v>
      </c>
      <c r="BL164" s="12">
        <f>SUMIFS('Retiro Mensual'!$E$2:$E$2629,'Retiro Mensual'!$A$2:$A$2629,BL$4,'Retiro Mensual'!$B$2:$B$2629,$B164,'Retiro Mensual'!$C$2:$C$2629,BL$5)</f>
        <v>0</v>
      </c>
      <c r="BM164" s="13">
        <f>SUMIFS('Retiro Mensual'!$E$2:$E$2629,'Retiro Mensual'!$A$2:$A$2629,BM$4,'Retiro Mensual'!$B$2:$B$2629,$B164,'Retiro Mensual'!$C$2:$C$2629,BM$5)</f>
        <v>0</v>
      </c>
      <c r="BN164" s="13">
        <f>SUMIFS('Retiro Mensual'!$E$2:$E$2629,'Retiro Mensual'!$A$2:$A$2629,BN$4,'Retiro Mensual'!$B$2:$B$2629,$B164,'Retiro Mensual'!$C$2:$C$2629,BN$5)</f>
        <v>0</v>
      </c>
      <c r="BO164" s="13">
        <f>SUMIFS('Retiro Mensual'!$E$2:$E$2629,'Retiro Mensual'!$A$2:$A$2629,BO$4,'Retiro Mensual'!$B$2:$B$2629,$B164,'Retiro Mensual'!$C$2:$C$2629,BO$5)</f>
        <v>0</v>
      </c>
      <c r="BP164" s="13">
        <f>SUMIFS('Retiro Mensual'!$E$2:$E$2629,'Retiro Mensual'!$A$2:$A$2629,BP$4,'Retiro Mensual'!$B$2:$B$2629,$B164,'Retiro Mensual'!$C$2:$C$2629,BP$5)</f>
        <v>0</v>
      </c>
      <c r="BQ164" s="13">
        <f>SUMIFS('Retiro Mensual'!$E$2:$E$2629,'Retiro Mensual'!$A$2:$A$2629,BQ$4,'Retiro Mensual'!$B$2:$B$2629,$B164,'Retiro Mensual'!$C$2:$C$2629,BQ$5)</f>
        <v>0</v>
      </c>
      <c r="BR164" s="13">
        <f>SUMIFS('Retiro Mensual'!$E$2:$E$2629,'Retiro Mensual'!$A$2:$A$2629,BR$4,'Retiro Mensual'!$B$2:$B$2629,$B164,'Retiro Mensual'!$C$2:$C$2629,BR$5)</f>
        <v>0</v>
      </c>
      <c r="BS164" s="13">
        <f>SUMIFS('Retiro Mensual'!$E$2:$E$2629,'Retiro Mensual'!$A$2:$A$2629,BS$4,'Retiro Mensual'!$B$2:$B$2629,$B164,'Retiro Mensual'!$C$2:$C$2629,BS$5)</f>
        <v>0</v>
      </c>
      <c r="BT164" s="13">
        <f>SUMIFS('Retiro Mensual'!$E$2:$E$2629,'Retiro Mensual'!$A$2:$A$2629,BT$4,'Retiro Mensual'!$B$2:$B$2629,$B164,'Retiro Mensual'!$C$2:$C$2629,BT$5)</f>
        <v>0</v>
      </c>
      <c r="BU164" s="13">
        <f>SUMIFS('Retiro Mensual'!$E$2:$E$2629,'Retiro Mensual'!$A$2:$A$2629,BU$4,'Retiro Mensual'!$B$2:$B$2629,$B164,'Retiro Mensual'!$C$2:$C$2629,BU$5)</f>
        <v>0</v>
      </c>
      <c r="BV164" s="13">
        <f>SUMIFS('Retiro Mensual'!$E$2:$E$2629,'Retiro Mensual'!$A$2:$A$2629,BV$4,'Retiro Mensual'!$B$2:$B$2629,$B164,'Retiro Mensual'!$C$2:$C$2629,BV$5)</f>
        <v>0</v>
      </c>
      <c r="BW164" s="14">
        <f>SUMIFS('Retiro Mensual'!$E$2:$E$2629,'Retiro Mensual'!$A$2:$A$2629,BW$4,'Retiro Mensual'!$B$2:$B$2629,$B164,'Retiro Mensual'!$C$2:$C$2629,BW$5)</f>
        <v>0</v>
      </c>
      <c r="BX164" s="13"/>
      <c r="BY164" s="12">
        <f>SUMIFS('Compra Ventas'!$E$2:$E$2700,'Compra Ventas'!$A$2:$A$2700,BY$4,'Compra Ventas'!$B$2:$B$2700,$B164,'Compra Ventas'!$C$2:$C$2700,BY$5)</f>
        <v>0</v>
      </c>
      <c r="BZ164" s="13">
        <f>SUMIFS('Compra Ventas'!$E$2:$E$2700,'Compra Ventas'!$A$2:$A$2700,BZ$4,'Compra Ventas'!$B$2:$B$2700,$B164,'Compra Ventas'!$C$2:$C$2700,BZ$5)</f>
        <v>0</v>
      </c>
      <c r="CA164" s="13">
        <f>SUMIFS('Compra Ventas'!$E$2:$E$2700,'Compra Ventas'!$A$2:$A$2700,CA$4,'Compra Ventas'!$B$2:$B$2700,$B164,'Compra Ventas'!$C$2:$C$2700,CA$5)</f>
        <v>0</v>
      </c>
      <c r="CB164" s="13">
        <f>SUMIFS('Compra Ventas'!$E$2:$E$2700,'Compra Ventas'!$A$2:$A$2700,CB$4,'Compra Ventas'!$B$2:$B$2700,$B164,'Compra Ventas'!$C$2:$C$2700,CB$5)</f>
        <v>0</v>
      </c>
      <c r="CC164" s="13">
        <f>SUMIFS('Compra Ventas'!$E$2:$E$2700,'Compra Ventas'!$A$2:$A$2700,CC$4,'Compra Ventas'!$B$2:$B$2700,$B164,'Compra Ventas'!$C$2:$C$2700,CC$5)</f>
        <v>0</v>
      </c>
      <c r="CD164" s="13">
        <f>SUMIFS('Compra Ventas'!$E$2:$E$2700,'Compra Ventas'!$A$2:$A$2700,CD$4,'Compra Ventas'!$B$2:$B$2700,$B164,'Compra Ventas'!$C$2:$C$2700,CD$5)</f>
        <v>0</v>
      </c>
      <c r="CE164" s="13">
        <f>SUMIFS('Compra Ventas'!$E$2:$E$2700,'Compra Ventas'!$A$2:$A$2700,CE$4,'Compra Ventas'!$B$2:$B$2700,$B164,'Compra Ventas'!$C$2:$C$2700,CE$5)</f>
        <v>0</v>
      </c>
      <c r="CF164" s="13">
        <f>SUMIFS('Compra Ventas'!$E$2:$E$2700,'Compra Ventas'!$A$2:$A$2700,CF$4,'Compra Ventas'!$B$2:$B$2700,$B164,'Compra Ventas'!$C$2:$C$2700,CF$5)</f>
        <v>0</v>
      </c>
      <c r="CG164" s="13">
        <f>SUMIFS('Compra Ventas'!$E$2:$E$2700,'Compra Ventas'!$A$2:$A$2700,CG$4,'Compra Ventas'!$B$2:$B$2700,$B164,'Compra Ventas'!$C$2:$C$2700,CG$5)</f>
        <v>0</v>
      </c>
      <c r="CH164" s="13">
        <f>SUMIFS('Compra Ventas'!$E$2:$E$2700,'Compra Ventas'!$A$2:$A$2700,CH$4,'Compra Ventas'!$B$2:$B$2700,$B164,'Compra Ventas'!$C$2:$C$2700,CH$5)</f>
        <v>0</v>
      </c>
      <c r="CI164" s="13">
        <f>SUMIFS('Compra Ventas'!$E$2:$E$2700,'Compra Ventas'!$A$2:$A$2700,CI$4,'Compra Ventas'!$B$2:$B$2700,$B164,'Compra Ventas'!$C$2:$C$2700,CI$5)</f>
        <v>0</v>
      </c>
      <c r="CJ164" s="14">
        <f>SUMIFS('Compra Ventas'!$E$2:$E$2700,'Compra Ventas'!$A$2:$A$2700,CJ$4,'Compra Ventas'!$B$2:$B$2700,$B164,'Compra Ventas'!$C$2:$C$2700,CJ$5)</f>
        <v>0</v>
      </c>
      <c r="CK164" s="12">
        <f>SUMIFS('Compra Ventas'!$E$2:$E$2700,'Compra Ventas'!$A$2:$A$2700,CK$4,'Compra Ventas'!$B$2:$B$2700,$B164,'Compra Ventas'!$C$2:$C$2700,CK$5)</f>
        <v>0</v>
      </c>
      <c r="CL164" s="13">
        <f>SUMIFS('Compra Ventas'!$E$2:$E$2700,'Compra Ventas'!$A$2:$A$2700,CL$4,'Compra Ventas'!$B$2:$B$2700,$B164,'Compra Ventas'!$C$2:$C$2700,CL$5)</f>
        <v>0</v>
      </c>
      <c r="CM164" s="13">
        <f>SUMIFS('Compra Ventas'!$E$2:$E$2700,'Compra Ventas'!$A$2:$A$2700,CM$4,'Compra Ventas'!$B$2:$B$2700,$B164,'Compra Ventas'!$C$2:$C$2700,CM$5)</f>
        <v>0</v>
      </c>
      <c r="CN164" s="13">
        <f>SUMIFS('Compra Ventas'!$E$2:$E$2700,'Compra Ventas'!$A$2:$A$2700,CN$4,'Compra Ventas'!$B$2:$B$2700,$B164,'Compra Ventas'!$C$2:$C$2700,CN$5)</f>
        <v>0</v>
      </c>
      <c r="CO164" s="13">
        <f>SUMIFS('Compra Ventas'!$E$2:$E$2700,'Compra Ventas'!$A$2:$A$2700,CO$4,'Compra Ventas'!$B$2:$B$2700,$B164,'Compra Ventas'!$C$2:$C$2700,CO$5)</f>
        <v>0</v>
      </c>
      <c r="CP164" s="13">
        <f>SUMIFS('Compra Ventas'!$E$2:$E$2700,'Compra Ventas'!$A$2:$A$2700,CP$4,'Compra Ventas'!$B$2:$B$2700,$B164,'Compra Ventas'!$C$2:$C$2700,CP$5)</f>
        <v>0</v>
      </c>
      <c r="CQ164" s="13">
        <f>SUMIFS('Compra Ventas'!$E$2:$E$2700,'Compra Ventas'!$A$2:$A$2700,CQ$4,'Compra Ventas'!$B$2:$B$2700,$B164,'Compra Ventas'!$C$2:$C$2700,CQ$5)</f>
        <v>0</v>
      </c>
      <c r="CR164" s="13">
        <f>SUMIFS('Compra Ventas'!$E$2:$E$2700,'Compra Ventas'!$A$2:$A$2700,CR$4,'Compra Ventas'!$B$2:$B$2700,$B164,'Compra Ventas'!$C$2:$C$2700,CR$5)</f>
        <v>0</v>
      </c>
      <c r="CS164" s="13">
        <f>SUMIFS('Compra Ventas'!$E$2:$E$2700,'Compra Ventas'!$A$2:$A$2700,CS$4,'Compra Ventas'!$B$2:$B$2700,$B164,'Compra Ventas'!$C$2:$C$2700,CS$5)</f>
        <v>0</v>
      </c>
      <c r="CT164" s="13">
        <f>SUMIFS('Compra Ventas'!$E$2:$E$2700,'Compra Ventas'!$A$2:$A$2700,CT$4,'Compra Ventas'!$B$2:$B$2700,$B164,'Compra Ventas'!$C$2:$C$2700,CT$5)</f>
        <v>0</v>
      </c>
      <c r="CU164" s="13">
        <f>SUMIFS('Compra Ventas'!$E$2:$E$2700,'Compra Ventas'!$A$2:$A$2700,CU$4,'Compra Ventas'!$B$2:$B$2700,$B164,'Compra Ventas'!$C$2:$C$2700,CU$5)</f>
        <v>0</v>
      </c>
      <c r="CV164" s="14">
        <f>SUMIFS('Compra Ventas'!$E$2:$E$2700,'Compra Ventas'!$A$2:$A$2700,CV$4,'Compra Ventas'!$B$2:$B$2700,$B164,'Compra Ventas'!$C$2:$C$2700,CV$5)</f>
        <v>0</v>
      </c>
      <c r="CW164" s="12">
        <f>SUMIFS('Compra Ventas'!$E$2:$E$2700,'Compra Ventas'!$A$2:$A$2700,CW$4,'Compra Ventas'!$B$2:$B$2700,$B164,'Compra Ventas'!$C$2:$C$2700,CW$5)</f>
        <v>0</v>
      </c>
      <c r="CX164" s="13">
        <f>SUMIFS('Compra Ventas'!$E$2:$E$2700,'Compra Ventas'!$A$2:$A$2700,CX$4,'Compra Ventas'!$B$2:$B$2700,$B164,'Compra Ventas'!$C$2:$C$2700,CX$5)</f>
        <v>0</v>
      </c>
      <c r="CY164" s="13">
        <f>SUMIFS('Compra Ventas'!$E$2:$E$2700,'Compra Ventas'!$A$2:$A$2700,CY$4,'Compra Ventas'!$B$2:$B$2700,$B164,'Compra Ventas'!$C$2:$C$2700,CY$5)</f>
        <v>0</v>
      </c>
      <c r="CZ164" s="13">
        <f>SUMIFS('Compra Ventas'!$E$2:$E$2700,'Compra Ventas'!$A$2:$A$2700,CZ$4,'Compra Ventas'!$B$2:$B$2700,$B164,'Compra Ventas'!$C$2:$C$2700,CZ$5)</f>
        <v>0</v>
      </c>
      <c r="DA164" s="13">
        <f>SUMIFS('Compra Ventas'!$E$2:$E$2700,'Compra Ventas'!$A$2:$A$2700,DA$4,'Compra Ventas'!$B$2:$B$2700,$B164,'Compra Ventas'!$C$2:$C$2700,DA$5)</f>
        <v>0</v>
      </c>
      <c r="DB164" s="13">
        <f>SUMIFS('Compra Ventas'!$E$2:$E$2700,'Compra Ventas'!$A$2:$A$2700,DB$4,'Compra Ventas'!$B$2:$B$2700,$B164,'Compra Ventas'!$C$2:$C$2700,DB$5)</f>
        <v>0</v>
      </c>
      <c r="DC164" s="13">
        <f>SUMIFS('Compra Ventas'!$E$2:$E$2700,'Compra Ventas'!$A$2:$A$2700,DC$4,'Compra Ventas'!$B$2:$B$2700,$B164,'Compra Ventas'!$C$2:$C$2700,DC$5)</f>
        <v>0</v>
      </c>
      <c r="DD164" s="13">
        <f>SUMIFS('Compra Ventas'!$E$2:$E$2700,'Compra Ventas'!$A$2:$A$2700,DD$4,'Compra Ventas'!$B$2:$B$2700,$B164,'Compra Ventas'!$C$2:$C$2700,DD$5)</f>
        <v>0</v>
      </c>
      <c r="DE164" s="13">
        <f>SUMIFS('Compra Ventas'!$E$2:$E$2700,'Compra Ventas'!$A$2:$A$2700,DE$4,'Compra Ventas'!$B$2:$B$2700,$B164,'Compra Ventas'!$C$2:$C$2700,DE$5)</f>
        <v>0</v>
      </c>
      <c r="DF164" s="13">
        <f>SUMIFS('Compra Ventas'!$E$2:$E$2700,'Compra Ventas'!$A$2:$A$2700,DF$4,'Compra Ventas'!$B$2:$B$2700,$B164,'Compra Ventas'!$C$2:$C$2700,DF$5)</f>
        <v>0</v>
      </c>
      <c r="DG164" s="13">
        <f>SUMIFS('Compra Ventas'!$E$2:$E$2700,'Compra Ventas'!$A$2:$A$2700,DG$4,'Compra Ventas'!$B$2:$B$2700,$B164,'Compra Ventas'!$C$2:$C$2700,DG$5)</f>
        <v>0</v>
      </c>
      <c r="DH164" s="14">
        <f>SUMIFS('Compra Ventas'!$E$2:$E$2700,'Compra Ventas'!$A$2:$A$2700,DH$4,'Compra Ventas'!$B$2:$B$2700,$B164,'Compra Ventas'!$C$2:$C$2700,DH$5)</f>
        <v>0</v>
      </c>
      <c r="DI164" s="84"/>
      <c r="DJ164" s="98">
        <f>SUMIFS('Ajuste Ciclado'!D$5:D$47,'Ajuste Ciclado'!$C$5:$C$47,Balance!DJ$4,'Ajuste Ciclado'!$B$5:$B$47,Balance!$B164)</f>
        <v>0</v>
      </c>
      <c r="DK164" s="99">
        <f>SUMIFS('Ajuste Ciclado'!E$5:E$47,'Ajuste Ciclado'!$C$5:$C$47,Balance!DK$4,'Ajuste Ciclado'!$B$5:$B$47,Balance!$B164)</f>
        <v>0</v>
      </c>
      <c r="DL164" s="99">
        <f>SUMIFS('Ajuste Ciclado'!F$5:F$47,'Ajuste Ciclado'!$C$5:$C$47,Balance!DL$4,'Ajuste Ciclado'!$B$5:$B$47,Balance!$B164)</f>
        <v>0</v>
      </c>
      <c r="DM164" s="99">
        <f>SUMIFS('Ajuste Ciclado'!G$5:G$47,'Ajuste Ciclado'!$C$5:$C$47,Balance!DM$4,'Ajuste Ciclado'!$B$5:$B$47,Balance!$B164)</f>
        <v>0</v>
      </c>
      <c r="DN164" s="99">
        <f>SUMIFS('Ajuste Ciclado'!H$5:H$47,'Ajuste Ciclado'!$C$5:$C$47,Balance!DN$4,'Ajuste Ciclado'!$B$5:$B$47,Balance!$B164)</f>
        <v>0</v>
      </c>
      <c r="DO164" s="99">
        <f>SUMIFS('Ajuste Ciclado'!I$5:I$47,'Ajuste Ciclado'!$C$5:$C$47,Balance!DO$4,'Ajuste Ciclado'!$B$5:$B$47,Balance!$B164)</f>
        <v>0</v>
      </c>
      <c r="DP164" s="99">
        <f>SUMIFS('Ajuste Ciclado'!J$5:J$47,'Ajuste Ciclado'!$C$5:$C$47,Balance!DP$4,'Ajuste Ciclado'!$B$5:$B$47,Balance!$B164)</f>
        <v>0</v>
      </c>
      <c r="DQ164" s="99">
        <f>SUMIFS('Ajuste Ciclado'!K$5:K$47,'Ajuste Ciclado'!$C$5:$C$47,Balance!DQ$4,'Ajuste Ciclado'!$B$5:$B$47,Balance!$B164)</f>
        <v>0</v>
      </c>
      <c r="DR164" s="99">
        <f>SUMIFS('Ajuste Ciclado'!L$5:L$47,'Ajuste Ciclado'!$C$5:$C$47,Balance!DR$4,'Ajuste Ciclado'!$B$5:$B$47,Balance!$B164)</f>
        <v>0</v>
      </c>
      <c r="DS164" s="99">
        <f>SUMIFS('Ajuste Ciclado'!M$5:M$47,'Ajuste Ciclado'!$C$5:$C$47,Balance!DS$4,'Ajuste Ciclado'!$B$5:$B$47,Balance!$B164)</f>
        <v>0</v>
      </c>
      <c r="DT164" s="99">
        <f>SUMIFS('Ajuste Ciclado'!N$5:N$47,'Ajuste Ciclado'!$C$5:$C$47,Balance!DT$4,'Ajuste Ciclado'!$B$5:$B$47,Balance!$B164)</f>
        <v>0</v>
      </c>
      <c r="DU164" s="100">
        <f>SUMIFS('Ajuste Ciclado'!O$5:O$47,'Ajuste Ciclado'!$C$5:$C$47,Balance!DU$4,'Ajuste Ciclado'!$B$5:$B$47,Balance!$B164)</f>
        <v>0</v>
      </c>
      <c r="DV164" s="98">
        <f>SUMIFS('Ajuste Ciclado'!D$5:D$47,'Ajuste Ciclado'!$C$5:$C$47,Balance!DV$4,'Ajuste Ciclado'!$B$5:$B$47,Balance!$B164)</f>
        <v>0</v>
      </c>
      <c r="DW164" s="99">
        <f>SUMIFS('Ajuste Ciclado'!E$5:E$47,'Ajuste Ciclado'!$C$5:$C$47,Balance!DW$4,'Ajuste Ciclado'!$B$5:$B$47,Balance!$B164)</f>
        <v>0</v>
      </c>
      <c r="DX164" s="99">
        <f>SUMIFS('Ajuste Ciclado'!F$5:F$47,'Ajuste Ciclado'!$C$5:$C$47,Balance!DX$4,'Ajuste Ciclado'!$B$5:$B$47,Balance!$B164)</f>
        <v>0</v>
      </c>
      <c r="DY164" s="99">
        <f>SUMIFS('Ajuste Ciclado'!G$5:G$47,'Ajuste Ciclado'!$C$5:$C$47,Balance!DY$4,'Ajuste Ciclado'!$B$5:$B$47,Balance!$B164)</f>
        <v>0</v>
      </c>
      <c r="DZ164" s="99">
        <f>SUMIFS('Ajuste Ciclado'!H$5:H$47,'Ajuste Ciclado'!$C$5:$C$47,Balance!DZ$4,'Ajuste Ciclado'!$B$5:$B$47,Balance!$B164)</f>
        <v>0</v>
      </c>
      <c r="EA164" s="99">
        <f>SUMIFS('Ajuste Ciclado'!I$5:I$47,'Ajuste Ciclado'!$C$5:$C$47,Balance!EA$4,'Ajuste Ciclado'!$B$5:$B$47,Balance!$B164)</f>
        <v>0</v>
      </c>
      <c r="EB164" s="99">
        <f>SUMIFS('Ajuste Ciclado'!J$5:J$47,'Ajuste Ciclado'!$C$5:$C$47,Balance!EB$4,'Ajuste Ciclado'!$B$5:$B$47,Balance!$B164)</f>
        <v>0</v>
      </c>
      <c r="EC164" s="99">
        <f>SUMIFS('Ajuste Ciclado'!K$5:K$47,'Ajuste Ciclado'!$C$5:$C$47,Balance!EC$4,'Ajuste Ciclado'!$B$5:$B$47,Balance!$B164)</f>
        <v>0</v>
      </c>
      <c r="ED164" s="99">
        <f>SUMIFS('Ajuste Ciclado'!L$5:L$47,'Ajuste Ciclado'!$C$5:$C$47,Balance!ED$4,'Ajuste Ciclado'!$B$5:$B$47,Balance!$B164)</f>
        <v>0</v>
      </c>
      <c r="EE164" s="99">
        <f>SUMIFS('Ajuste Ciclado'!M$5:M$47,'Ajuste Ciclado'!$C$5:$C$47,Balance!EE$4,'Ajuste Ciclado'!$B$5:$B$47,Balance!$B164)</f>
        <v>0</v>
      </c>
      <c r="EF164" s="99">
        <f>SUMIFS('Ajuste Ciclado'!N$5:N$47,'Ajuste Ciclado'!$C$5:$C$47,Balance!EF$4,'Ajuste Ciclado'!$B$5:$B$47,Balance!$B164)</f>
        <v>0</v>
      </c>
      <c r="EG164" s="100">
        <f>SUMIFS('Ajuste Ciclado'!O$5:O$47,'Ajuste Ciclado'!$C$5:$C$47,Balance!EG$4,'Ajuste Ciclado'!$B$5:$B$47,Balance!$B164)</f>
        <v>0</v>
      </c>
      <c r="EH164" s="98">
        <f>SUMIFS('Ajuste Ciclado'!D$5:D$47,'Ajuste Ciclado'!$C$5:$C$47,Balance!EH$4,'Ajuste Ciclado'!$B$5:$B$47,Balance!$B164)</f>
        <v>0</v>
      </c>
      <c r="EI164" s="99">
        <f>SUMIFS('Ajuste Ciclado'!E$5:E$47,'Ajuste Ciclado'!$C$5:$C$47,Balance!EI$4,'Ajuste Ciclado'!$B$5:$B$47,Balance!$B164)</f>
        <v>0</v>
      </c>
      <c r="EJ164" s="99">
        <f>SUMIFS('Ajuste Ciclado'!F$5:F$47,'Ajuste Ciclado'!$C$5:$C$47,Balance!EJ$4,'Ajuste Ciclado'!$B$5:$B$47,Balance!$B164)</f>
        <v>0</v>
      </c>
      <c r="EK164" s="99">
        <f>SUMIFS('Ajuste Ciclado'!G$5:G$47,'Ajuste Ciclado'!$C$5:$C$47,Balance!EK$4,'Ajuste Ciclado'!$B$5:$B$47,Balance!$B164)</f>
        <v>0</v>
      </c>
      <c r="EL164" s="99">
        <f>SUMIFS('Ajuste Ciclado'!H$5:H$47,'Ajuste Ciclado'!$C$5:$C$47,Balance!EL$4,'Ajuste Ciclado'!$B$5:$B$47,Balance!$B164)</f>
        <v>0</v>
      </c>
      <c r="EM164" s="99">
        <f>SUMIFS('Ajuste Ciclado'!I$5:I$47,'Ajuste Ciclado'!$C$5:$C$47,Balance!EM$4,'Ajuste Ciclado'!$B$5:$B$47,Balance!$B164)</f>
        <v>0</v>
      </c>
      <c r="EN164" s="99">
        <f>SUMIFS('Ajuste Ciclado'!J$5:J$47,'Ajuste Ciclado'!$C$5:$C$47,Balance!EN$4,'Ajuste Ciclado'!$B$5:$B$47,Balance!$B164)</f>
        <v>0</v>
      </c>
      <c r="EO164" s="99">
        <f>SUMIFS('Ajuste Ciclado'!K$5:K$47,'Ajuste Ciclado'!$C$5:$C$47,Balance!EO$4,'Ajuste Ciclado'!$B$5:$B$47,Balance!$B164)</f>
        <v>0</v>
      </c>
      <c r="EP164" s="99">
        <f>SUMIFS('Ajuste Ciclado'!L$5:L$47,'Ajuste Ciclado'!$C$5:$C$47,Balance!EP$4,'Ajuste Ciclado'!$B$5:$B$47,Balance!$B164)</f>
        <v>0</v>
      </c>
      <c r="EQ164" s="99">
        <f>SUMIFS('Ajuste Ciclado'!M$5:M$47,'Ajuste Ciclado'!$C$5:$C$47,Balance!EQ$4,'Ajuste Ciclado'!$B$5:$B$47,Balance!$B164)</f>
        <v>0</v>
      </c>
      <c r="ER164" s="99">
        <f>SUMIFS('Ajuste Ciclado'!N$5:N$47,'Ajuste Ciclado'!$C$5:$C$47,Balance!ER$4,'Ajuste Ciclado'!$B$5:$B$47,Balance!$B164)</f>
        <v>0</v>
      </c>
      <c r="ES164" s="100">
        <f>SUMIFS('Ajuste Ciclado'!O$5:O$47,'Ajuste Ciclado'!$C$5:$C$47,Balance!ES$4,'Ajuste Ciclado'!$B$5:$B$47,Balance!$B164)</f>
        <v>0</v>
      </c>
      <c r="ET164" s="84"/>
      <c r="EU164" s="12">
        <f t="shared" si="279"/>
        <v>168500.47839814989</v>
      </c>
      <c r="EV164" s="13">
        <f t="shared" si="244"/>
        <v>108495.21446340501</v>
      </c>
      <c r="EW164" s="13">
        <f t="shared" si="245"/>
        <v>150717.8849821341</v>
      </c>
      <c r="EX164" s="13">
        <f t="shared" si="246"/>
        <v>101098.3843416731</v>
      </c>
      <c r="EY164" s="13">
        <f t="shared" si="247"/>
        <v>63540.338386758369</v>
      </c>
      <c r="EZ164" s="13">
        <f t="shared" si="248"/>
        <v>46544.238566226668</v>
      </c>
      <c r="FA164" s="13">
        <f t="shared" si="249"/>
        <v>51059.035760704581</v>
      </c>
      <c r="FB164" s="13">
        <f t="shared" si="250"/>
        <v>79988.744489977835</v>
      </c>
      <c r="FC164" s="13">
        <f t="shared" si="251"/>
        <v>83213.978960342094</v>
      </c>
      <c r="FD164" s="13">
        <f t="shared" si="252"/>
        <v>19861.989860170081</v>
      </c>
      <c r="FE164" s="13">
        <f t="shared" si="253"/>
        <v>14682.217167450941</v>
      </c>
      <c r="FF164" s="14">
        <f t="shared" si="254"/>
        <v>24469.650852908198</v>
      </c>
      <c r="FG164" s="12">
        <f t="shared" si="255"/>
        <v>168836.47770619209</v>
      </c>
      <c r="FH164" s="13">
        <f t="shared" si="256"/>
        <v>109235.2822567792</v>
      </c>
      <c r="FI164" s="13">
        <f t="shared" si="257"/>
        <v>152176.934544677</v>
      </c>
      <c r="FJ164" s="13">
        <f t="shared" si="258"/>
        <v>107174.9837512267</v>
      </c>
      <c r="FK164" s="13">
        <f t="shared" si="259"/>
        <v>60900.769571620622</v>
      </c>
      <c r="FL164" s="13">
        <f t="shared" si="260"/>
        <v>47058.940549951803</v>
      </c>
      <c r="FM164" s="13">
        <f t="shared" si="261"/>
        <v>54052.880327376821</v>
      </c>
      <c r="FN164" s="13">
        <f t="shared" si="262"/>
        <v>80329.50506466048</v>
      </c>
      <c r="FO164" s="13">
        <f t="shared" si="263"/>
        <v>84601.819168899121</v>
      </c>
      <c r="FP164" s="13">
        <f t="shared" si="264"/>
        <v>29098.431980541071</v>
      </c>
      <c r="FQ164" s="13">
        <f t="shared" si="265"/>
        <v>45015.417826640849</v>
      </c>
      <c r="FR164" s="14">
        <f t="shared" si="266"/>
        <v>64318.273132287162</v>
      </c>
      <c r="FS164" s="12">
        <f t="shared" si="267"/>
        <v>168892.3618557287</v>
      </c>
      <c r="FT164" s="13">
        <f t="shared" si="268"/>
        <v>109301.26700109481</v>
      </c>
      <c r="FU164" s="13">
        <f t="shared" si="269"/>
        <v>151630.6114940611</v>
      </c>
      <c r="FV164" s="13">
        <f t="shared" si="270"/>
        <v>106388.5780486591</v>
      </c>
      <c r="FW164" s="13">
        <f t="shared" si="271"/>
        <v>64756.37107504141</v>
      </c>
      <c r="FX164" s="13">
        <f t="shared" si="272"/>
        <v>51298.160940640977</v>
      </c>
      <c r="FY164" s="13">
        <f t="shared" si="273"/>
        <v>59595.867794653343</v>
      </c>
      <c r="FZ164" s="13">
        <f t="shared" si="274"/>
        <v>91144.707143861175</v>
      </c>
      <c r="GA164" s="13">
        <f t="shared" si="275"/>
        <v>92506.734513299481</v>
      </c>
      <c r="GB164" s="13">
        <f t="shared" si="276"/>
        <v>61364.520653743559</v>
      </c>
      <c r="GC164" s="13">
        <f t="shared" si="277"/>
        <v>83920.091343280204</v>
      </c>
      <c r="GD164" s="14">
        <f t="shared" si="278"/>
        <v>96806.119468269666</v>
      </c>
      <c r="GE164" s="84"/>
      <c r="GF164" s="12">
        <f t="shared" si="280"/>
        <v>912172.15622990078</v>
      </c>
      <c r="GG164" s="13">
        <f t="shared" si="280"/>
        <v>1002799.7158808529</v>
      </c>
      <c r="GH164" s="14">
        <f t="shared" si="280"/>
        <v>1137605.3913323334</v>
      </c>
      <c r="GI164" s="6">
        <f t="shared" si="281"/>
        <v>1</v>
      </c>
      <c r="GJ164" s="12">
        <f t="shared" si="282"/>
        <v>0</v>
      </c>
      <c r="GK164" s="13">
        <f t="shared" si="283"/>
        <v>0</v>
      </c>
      <c r="GL164" s="14">
        <f t="shared" si="284"/>
        <v>0</v>
      </c>
      <c r="GM164" s="84"/>
      <c r="GN164" s="66">
        <f t="shared" si="285"/>
        <v>0</v>
      </c>
      <c r="GO164" s="84"/>
      <c r="GP164" s="63" t="str" cm="1">
        <f t="array" ref="GP164">INDEX($GF$4:$GH$4,1,GI164)</f>
        <v>Sample 1</v>
      </c>
      <c r="GQ164" s="12">
        <f t="shared" si="287"/>
        <v>14682.217167450941</v>
      </c>
      <c r="GR164" s="13">
        <f t="shared" si="287"/>
        <v>19861.989860170081</v>
      </c>
      <c r="GS164" s="14">
        <f t="shared" si="287"/>
        <v>24469.650852908198</v>
      </c>
      <c r="GT164" s="12">
        <f t="shared" si="288"/>
        <v>29098.431980541071</v>
      </c>
      <c r="GU164" s="13">
        <f t="shared" si="288"/>
        <v>45015.417826640849</v>
      </c>
      <c r="GV164" s="14">
        <f t="shared" si="288"/>
        <v>47058.940549951803</v>
      </c>
      <c r="GW164" s="12">
        <f t="shared" si="289"/>
        <v>51298.160940640977</v>
      </c>
      <c r="GX164" s="13">
        <f t="shared" si="289"/>
        <v>59595.867794653343</v>
      </c>
      <c r="GY164" s="14">
        <f t="shared" si="289"/>
        <v>61364.520653743559</v>
      </c>
      <c r="GZ164" s="84" t="str">
        <f t="shared" si="194"/>
        <v>Sample 1</v>
      </c>
      <c r="HA164" s="12">
        <f t="shared" si="286"/>
        <v>0</v>
      </c>
      <c r="HB164" s="13">
        <f t="shared" si="286"/>
        <v>0</v>
      </c>
      <c r="HC164" s="14">
        <f t="shared" si="286"/>
        <v>0</v>
      </c>
      <c r="HD164" s="6">
        <f t="shared" si="195"/>
        <v>0</v>
      </c>
      <c r="HE164" s="84" t="str">
        <f t="shared" si="196"/>
        <v>Ok</v>
      </c>
    </row>
    <row r="165" spans="2:213" hidden="1" x14ac:dyDescent="0.3">
      <c r="B165" s="84" t="s">
        <v>305</v>
      </c>
      <c r="C165" s="12">
        <f>SUMIFS(Inyecciones!$E$2:$E$14185,Inyecciones!$A$2:$A$14185,Balance!C$4,Inyecciones!$B$2:$B$14185,Balance!$B165,Inyecciones!$C$2:$C$14185,Balance!C$5)</f>
        <v>197756.01460821729</v>
      </c>
      <c r="D165" s="13">
        <f>SUMIFS(Inyecciones!$E$2:$E$14185,Inyecciones!$A$2:$A$14185,Balance!D$4,Inyecciones!$B$2:$B$14185,Balance!$B165,Inyecciones!$C$2:$C$14185,Balance!D$5)</f>
        <v>144370.32871673381</v>
      </c>
      <c r="E165" s="13">
        <f>SUMIFS(Inyecciones!$E$2:$E$14185,Inyecciones!$A$2:$A$14185,Balance!E$4,Inyecciones!$B$2:$B$14185,Balance!$B165,Inyecciones!$C$2:$C$14185,Balance!E$5)</f>
        <v>151451.99671197351</v>
      </c>
      <c r="F165" s="13">
        <f>SUMIFS(Inyecciones!$E$2:$E$14185,Inyecciones!$A$2:$A$14185,Balance!F$4,Inyecciones!$B$2:$B$14185,Balance!$B165,Inyecciones!$C$2:$C$14185,Balance!F$5)</f>
        <v>76287.378559922465</v>
      </c>
      <c r="G165" s="13">
        <f>SUMIFS(Inyecciones!$E$2:$E$14185,Inyecciones!$A$2:$A$14185,Balance!G$4,Inyecciones!$B$2:$B$14185,Balance!$B165,Inyecciones!$C$2:$C$14185,Balance!G$5)</f>
        <v>54254.727784282499</v>
      </c>
      <c r="H165" s="13">
        <f>SUMIFS(Inyecciones!$E$2:$E$14185,Inyecciones!$A$2:$A$14185,Balance!H$4,Inyecciones!$B$2:$B$14185,Balance!$B165,Inyecciones!$C$2:$C$14185,Balance!H$5)</f>
        <v>43830.215288468164</v>
      </c>
      <c r="I165" s="13">
        <f>SUMIFS(Inyecciones!$E$2:$E$14185,Inyecciones!$A$2:$A$14185,Balance!I$4,Inyecciones!$B$2:$B$14185,Balance!$B165,Inyecciones!$C$2:$C$14185,Balance!I$5)</f>
        <v>56322.498243634953</v>
      </c>
      <c r="J165" s="13">
        <f>SUMIFS(Inyecciones!$E$2:$E$14185,Inyecciones!$A$2:$A$14185,Balance!J$4,Inyecciones!$B$2:$B$14185,Balance!$B165,Inyecciones!$C$2:$C$14185,Balance!J$5)</f>
        <v>77508.672533030971</v>
      </c>
      <c r="K165" s="13">
        <f>SUMIFS(Inyecciones!$E$2:$E$14185,Inyecciones!$A$2:$A$14185,Balance!K$4,Inyecciones!$B$2:$B$14185,Balance!$B165,Inyecciones!$C$2:$C$14185,Balance!K$5)</f>
        <v>88676.435781354769</v>
      </c>
      <c r="L165" s="13">
        <f>SUMIFS(Inyecciones!$E$2:$E$14185,Inyecciones!$A$2:$A$14185,Balance!L$4,Inyecciones!$B$2:$B$14185,Balance!$B165,Inyecciones!$C$2:$C$14185,Balance!L$5)</f>
        <v>25821.872534109971</v>
      </c>
      <c r="M165" s="13">
        <f>SUMIFS(Inyecciones!$E$2:$E$14185,Inyecciones!$A$2:$A$14185,Balance!M$4,Inyecciones!$B$2:$B$14185,Balance!$B165,Inyecciones!$C$2:$C$14185,Balance!M$5)</f>
        <v>13322.674180427961</v>
      </c>
      <c r="N165" s="14">
        <f>SUMIFS(Inyecciones!$E$2:$E$14185,Inyecciones!$A$2:$A$14185,Balance!N$4,Inyecciones!$B$2:$B$14185,Balance!$B165,Inyecciones!$C$2:$C$14185,Balance!N$5)</f>
        <v>21594.258810204679</v>
      </c>
      <c r="O165" s="12">
        <f>SUMIFS(Inyecciones!$E$2:$E$14185,Inyecciones!$A$2:$A$14185,Balance!O$4,Inyecciones!$B$2:$B$14185,Balance!$B165,Inyecciones!$C$2:$C$14185,Balance!O$5)</f>
        <v>198160.82168582719</v>
      </c>
      <c r="P165" s="13">
        <f>SUMIFS(Inyecciones!$E$2:$E$14185,Inyecciones!$A$2:$A$14185,Balance!P$4,Inyecciones!$B$2:$B$14185,Balance!$B165,Inyecciones!$C$2:$C$14185,Balance!P$5)</f>
        <v>145346.86438613909</v>
      </c>
      <c r="Q165" s="13">
        <f>SUMIFS(Inyecciones!$E$2:$E$14185,Inyecciones!$A$2:$A$14185,Balance!Q$4,Inyecciones!$B$2:$B$14185,Balance!$B165,Inyecciones!$C$2:$C$14185,Balance!Q$5)</f>
        <v>152942.61642206789</v>
      </c>
      <c r="R165" s="13">
        <f>SUMIFS(Inyecciones!$E$2:$E$14185,Inyecciones!$A$2:$A$14185,Balance!R$4,Inyecciones!$B$2:$B$14185,Balance!$B165,Inyecciones!$C$2:$C$14185,Balance!R$5)</f>
        <v>80843.172052647584</v>
      </c>
      <c r="S165" s="13">
        <f>SUMIFS(Inyecciones!$E$2:$E$14185,Inyecciones!$A$2:$A$14185,Balance!S$4,Inyecciones!$B$2:$B$14185,Balance!$B165,Inyecciones!$C$2:$C$14185,Balance!S$5)</f>
        <v>52001.621659507779</v>
      </c>
      <c r="T165" s="13">
        <f>SUMIFS(Inyecciones!$E$2:$E$14185,Inyecciones!$A$2:$A$14185,Balance!T$4,Inyecciones!$B$2:$B$14185,Balance!$B165,Inyecciones!$C$2:$C$14185,Balance!T$5)</f>
        <v>44313.887479231184</v>
      </c>
      <c r="U165" s="13">
        <f>SUMIFS(Inyecciones!$E$2:$E$14185,Inyecciones!$A$2:$A$14185,Balance!U$4,Inyecciones!$B$2:$B$14185,Balance!$B165,Inyecciones!$C$2:$C$14185,Balance!U$5)</f>
        <v>59628.362872946003</v>
      </c>
      <c r="V165" s="13">
        <f>SUMIFS(Inyecciones!$E$2:$E$14185,Inyecciones!$A$2:$A$14185,Balance!V$4,Inyecciones!$B$2:$B$14185,Balance!$B165,Inyecciones!$C$2:$C$14185,Balance!V$5)</f>
        <v>77833.063268174112</v>
      </c>
      <c r="W165" s="13">
        <f>SUMIFS(Inyecciones!$E$2:$E$14185,Inyecciones!$A$2:$A$14185,Balance!W$4,Inyecciones!$B$2:$B$14185,Balance!$B165,Inyecciones!$C$2:$C$14185,Balance!W$5)</f>
        <v>90160.478893838605</v>
      </c>
      <c r="X165" s="13">
        <f>SUMIFS(Inyecciones!$E$2:$E$14185,Inyecciones!$A$2:$A$14185,Balance!X$4,Inyecciones!$B$2:$B$14185,Balance!$B165,Inyecciones!$C$2:$C$14185,Balance!X$5)</f>
        <v>38375.596824175504</v>
      </c>
      <c r="Y165" s="13">
        <f>SUMIFS(Inyecciones!$E$2:$E$14185,Inyecciones!$A$2:$A$14185,Balance!Y$4,Inyecciones!$B$2:$B$14185,Balance!$B165,Inyecciones!$C$2:$C$14185,Balance!Y$5)</f>
        <v>51932.056696727886</v>
      </c>
      <c r="Z165" s="14">
        <f>SUMIFS(Inyecciones!$E$2:$E$14185,Inyecciones!$A$2:$A$14185,Balance!Z$4,Inyecciones!$B$2:$B$14185,Balance!$B165,Inyecciones!$C$2:$C$14185,Balance!Z$5)</f>
        <v>69810.571818356941</v>
      </c>
      <c r="AA165" s="12">
        <f>SUMIFS(Inyecciones!$E$2:$E$14185,Inyecciones!$A$2:$A$14185,Balance!AA$4,Inyecciones!$B$2:$B$14185,Balance!$B165,Inyecciones!$C$2:$C$14185,Balance!AA$5)</f>
        <v>198228.34376894901</v>
      </c>
      <c r="AB165" s="13">
        <f>SUMIFS(Inyecciones!$E$2:$E$14185,Inyecciones!$A$2:$A$14185,Balance!AB$4,Inyecciones!$B$2:$B$14185,Balance!$B165,Inyecciones!$C$2:$C$14185,Balance!AB$5)</f>
        <v>145409.55532833029</v>
      </c>
      <c r="AC165" s="13">
        <f>SUMIFS(Inyecciones!$E$2:$E$14185,Inyecciones!$A$2:$A$14185,Balance!AC$4,Inyecciones!$B$2:$B$14185,Balance!$B165,Inyecciones!$C$2:$C$14185,Balance!AC$5)</f>
        <v>152371.39120392231</v>
      </c>
      <c r="AD165" s="13">
        <f>SUMIFS(Inyecciones!$E$2:$E$14185,Inyecciones!$A$2:$A$14185,Balance!AD$4,Inyecciones!$B$2:$B$14185,Balance!$B165,Inyecciones!$C$2:$C$14185,Balance!AD$5)</f>
        <v>80246.073187580449</v>
      </c>
      <c r="AE165" s="13">
        <f>SUMIFS(Inyecciones!$E$2:$E$14185,Inyecciones!$A$2:$A$14185,Balance!AE$4,Inyecciones!$B$2:$B$14185,Balance!$B165,Inyecciones!$C$2:$C$14185,Balance!AE$5)</f>
        <v>55292.881635801306</v>
      </c>
      <c r="AF165" s="13">
        <f>SUMIFS(Inyecciones!$E$2:$E$14185,Inyecciones!$A$2:$A$14185,Balance!AF$4,Inyecciones!$B$2:$B$14185,Balance!$B165,Inyecciones!$C$2:$C$14185,Balance!AF$5)</f>
        <v>48307.213052568521</v>
      </c>
      <c r="AG165" s="13">
        <f>SUMIFS(Inyecciones!$E$2:$E$14185,Inyecciones!$A$2:$A$14185,Balance!AG$4,Inyecciones!$B$2:$B$14185,Balance!$B165,Inyecciones!$C$2:$C$14185,Balance!AG$5)</f>
        <v>65743.094169447781</v>
      </c>
      <c r="AH165" s="13">
        <f>SUMIFS(Inyecciones!$E$2:$E$14185,Inyecciones!$A$2:$A$14185,Balance!AH$4,Inyecciones!$B$2:$B$14185,Balance!$B165,Inyecciones!$C$2:$C$14185,Balance!AH$5)</f>
        <v>88321.326292967962</v>
      </c>
      <c r="AI165" s="13">
        <f>SUMIFS(Inyecciones!$E$2:$E$14185,Inyecciones!$A$2:$A$14185,Balance!AI$4,Inyecciones!$B$2:$B$14185,Balance!$B165,Inyecciones!$C$2:$C$14185,Balance!AI$5)</f>
        <v>98569.557807184246</v>
      </c>
      <c r="AJ165" s="13">
        <f>SUMIFS(Inyecciones!$E$2:$E$14185,Inyecciones!$A$2:$A$14185,Balance!AJ$4,Inyecciones!$B$2:$B$14185,Balance!$B165,Inyecciones!$C$2:$C$14185,Balance!AJ$5)</f>
        <v>83011.469714427541</v>
      </c>
      <c r="AK165" s="13">
        <f>SUMIFS(Inyecciones!$E$2:$E$14185,Inyecciones!$A$2:$A$14185,Balance!AK$4,Inyecciones!$B$2:$B$14185,Balance!$B165,Inyecciones!$C$2:$C$14185,Balance!AK$5)</f>
        <v>100648.97368136</v>
      </c>
      <c r="AL165" s="14">
        <f>SUMIFS(Inyecciones!$E$2:$E$14185,Inyecciones!$A$2:$A$14185,Balance!AL$4,Inyecciones!$B$2:$B$14185,Balance!$B165,Inyecciones!$C$2:$C$14185,Balance!AL$5)</f>
        <v>108901.7912059872</v>
      </c>
      <c r="AM165" s="13"/>
      <c r="AN165" s="12">
        <f>SUMIFS('Retiro Mensual'!$E$2:$E$2629,'Retiro Mensual'!$A$2:$A$2629,AN$4,'Retiro Mensual'!$B$2:$B$2629,$B165,'Retiro Mensual'!$C$2:$C$2629,AN$5)</f>
        <v>0</v>
      </c>
      <c r="AO165" s="13">
        <f>SUMIFS('Retiro Mensual'!$E$2:$E$2629,'Retiro Mensual'!$A$2:$A$2629,AO$4,'Retiro Mensual'!$B$2:$B$2629,$B165,'Retiro Mensual'!$C$2:$C$2629,AO$5)</f>
        <v>0</v>
      </c>
      <c r="AP165" s="13">
        <f>SUMIFS('Retiro Mensual'!$E$2:$E$2629,'Retiro Mensual'!$A$2:$A$2629,AP$4,'Retiro Mensual'!$B$2:$B$2629,$B165,'Retiro Mensual'!$C$2:$C$2629,AP$5)</f>
        <v>0</v>
      </c>
      <c r="AQ165" s="13">
        <f>SUMIFS('Retiro Mensual'!$E$2:$E$2629,'Retiro Mensual'!$A$2:$A$2629,AQ$4,'Retiro Mensual'!$B$2:$B$2629,$B165,'Retiro Mensual'!$C$2:$C$2629,AQ$5)</f>
        <v>0</v>
      </c>
      <c r="AR165" s="13">
        <f>SUMIFS('Retiro Mensual'!$E$2:$E$2629,'Retiro Mensual'!$A$2:$A$2629,AR$4,'Retiro Mensual'!$B$2:$B$2629,$B165,'Retiro Mensual'!$C$2:$C$2629,AR$5)</f>
        <v>0</v>
      </c>
      <c r="AS165" s="13">
        <f>SUMIFS('Retiro Mensual'!$E$2:$E$2629,'Retiro Mensual'!$A$2:$A$2629,AS$4,'Retiro Mensual'!$B$2:$B$2629,$B165,'Retiro Mensual'!$C$2:$C$2629,AS$5)</f>
        <v>0</v>
      </c>
      <c r="AT165" s="13">
        <f>SUMIFS('Retiro Mensual'!$E$2:$E$2629,'Retiro Mensual'!$A$2:$A$2629,AT$4,'Retiro Mensual'!$B$2:$B$2629,$B165,'Retiro Mensual'!$C$2:$C$2629,AT$5)</f>
        <v>0</v>
      </c>
      <c r="AU165" s="13">
        <f>SUMIFS('Retiro Mensual'!$E$2:$E$2629,'Retiro Mensual'!$A$2:$A$2629,AU$4,'Retiro Mensual'!$B$2:$B$2629,$B165,'Retiro Mensual'!$C$2:$C$2629,AU$5)</f>
        <v>0</v>
      </c>
      <c r="AV165" s="13">
        <f>SUMIFS('Retiro Mensual'!$E$2:$E$2629,'Retiro Mensual'!$A$2:$A$2629,AV$4,'Retiro Mensual'!$B$2:$B$2629,$B165,'Retiro Mensual'!$C$2:$C$2629,AV$5)</f>
        <v>0</v>
      </c>
      <c r="AW165" s="13">
        <f>SUMIFS('Retiro Mensual'!$E$2:$E$2629,'Retiro Mensual'!$A$2:$A$2629,AW$4,'Retiro Mensual'!$B$2:$B$2629,$B165,'Retiro Mensual'!$C$2:$C$2629,AW$5)</f>
        <v>0</v>
      </c>
      <c r="AX165" s="13">
        <f>SUMIFS('Retiro Mensual'!$E$2:$E$2629,'Retiro Mensual'!$A$2:$A$2629,AX$4,'Retiro Mensual'!$B$2:$B$2629,$B165,'Retiro Mensual'!$C$2:$C$2629,AX$5)</f>
        <v>0</v>
      </c>
      <c r="AY165" s="14">
        <f>SUMIFS('Retiro Mensual'!$E$2:$E$2629,'Retiro Mensual'!$A$2:$A$2629,AY$4,'Retiro Mensual'!$B$2:$B$2629,$B165,'Retiro Mensual'!$C$2:$C$2629,AY$5)</f>
        <v>0</v>
      </c>
      <c r="AZ165" s="12">
        <f>SUMIFS('Retiro Mensual'!$E$2:$E$2629,'Retiro Mensual'!$A$2:$A$2629,AZ$4,'Retiro Mensual'!$B$2:$B$2629,$B165,'Retiro Mensual'!$C$2:$C$2629,AZ$5)</f>
        <v>0</v>
      </c>
      <c r="BA165" s="13">
        <f>SUMIFS('Retiro Mensual'!$E$2:$E$2629,'Retiro Mensual'!$A$2:$A$2629,BA$4,'Retiro Mensual'!$B$2:$B$2629,$B165,'Retiro Mensual'!$C$2:$C$2629,BA$5)</f>
        <v>0</v>
      </c>
      <c r="BB165" s="13">
        <f>SUMIFS('Retiro Mensual'!$E$2:$E$2629,'Retiro Mensual'!$A$2:$A$2629,BB$4,'Retiro Mensual'!$B$2:$B$2629,$B165,'Retiro Mensual'!$C$2:$C$2629,BB$5)</f>
        <v>0</v>
      </c>
      <c r="BC165" s="13">
        <f>SUMIFS('Retiro Mensual'!$E$2:$E$2629,'Retiro Mensual'!$A$2:$A$2629,BC$4,'Retiro Mensual'!$B$2:$B$2629,$B165,'Retiro Mensual'!$C$2:$C$2629,BC$5)</f>
        <v>0</v>
      </c>
      <c r="BD165" s="13">
        <f>SUMIFS('Retiro Mensual'!$E$2:$E$2629,'Retiro Mensual'!$A$2:$A$2629,BD$4,'Retiro Mensual'!$B$2:$B$2629,$B165,'Retiro Mensual'!$C$2:$C$2629,BD$5)</f>
        <v>0</v>
      </c>
      <c r="BE165" s="13">
        <f>SUMIFS('Retiro Mensual'!$E$2:$E$2629,'Retiro Mensual'!$A$2:$A$2629,BE$4,'Retiro Mensual'!$B$2:$B$2629,$B165,'Retiro Mensual'!$C$2:$C$2629,BE$5)</f>
        <v>0</v>
      </c>
      <c r="BF165" s="13">
        <f>SUMIFS('Retiro Mensual'!$E$2:$E$2629,'Retiro Mensual'!$A$2:$A$2629,BF$4,'Retiro Mensual'!$B$2:$B$2629,$B165,'Retiro Mensual'!$C$2:$C$2629,BF$5)</f>
        <v>0</v>
      </c>
      <c r="BG165" s="13">
        <f>SUMIFS('Retiro Mensual'!$E$2:$E$2629,'Retiro Mensual'!$A$2:$A$2629,BG$4,'Retiro Mensual'!$B$2:$B$2629,$B165,'Retiro Mensual'!$C$2:$C$2629,BG$5)</f>
        <v>0</v>
      </c>
      <c r="BH165" s="13">
        <f>SUMIFS('Retiro Mensual'!$E$2:$E$2629,'Retiro Mensual'!$A$2:$A$2629,BH$4,'Retiro Mensual'!$B$2:$B$2629,$B165,'Retiro Mensual'!$C$2:$C$2629,BH$5)</f>
        <v>0</v>
      </c>
      <c r="BI165" s="13">
        <f>SUMIFS('Retiro Mensual'!$E$2:$E$2629,'Retiro Mensual'!$A$2:$A$2629,BI$4,'Retiro Mensual'!$B$2:$B$2629,$B165,'Retiro Mensual'!$C$2:$C$2629,BI$5)</f>
        <v>0</v>
      </c>
      <c r="BJ165" s="13">
        <f>SUMIFS('Retiro Mensual'!$E$2:$E$2629,'Retiro Mensual'!$A$2:$A$2629,BJ$4,'Retiro Mensual'!$B$2:$B$2629,$B165,'Retiro Mensual'!$C$2:$C$2629,BJ$5)</f>
        <v>0</v>
      </c>
      <c r="BK165" s="14">
        <f>SUMIFS('Retiro Mensual'!$E$2:$E$2629,'Retiro Mensual'!$A$2:$A$2629,BK$4,'Retiro Mensual'!$B$2:$B$2629,$B165,'Retiro Mensual'!$C$2:$C$2629,BK$5)</f>
        <v>0</v>
      </c>
      <c r="BL165" s="12">
        <f>SUMIFS('Retiro Mensual'!$E$2:$E$2629,'Retiro Mensual'!$A$2:$A$2629,BL$4,'Retiro Mensual'!$B$2:$B$2629,$B165,'Retiro Mensual'!$C$2:$C$2629,BL$5)</f>
        <v>0</v>
      </c>
      <c r="BM165" s="13">
        <f>SUMIFS('Retiro Mensual'!$E$2:$E$2629,'Retiro Mensual'!$A$2:$A$2629,BM$4,'Retiro Mensual'!$B$2:$B$2629,$B165,'Retiro Mensual'!$C$2:$C$2629,BM$5)</f>
        <v>0</v>
      </c>
      <c r="BN165" s="13">
        <f>SUMIFS('Retiro Mensual'!$E$2:$E$2629,'Retiro Mensual'!$A$2:$A$2629,BN$4,'Retiro Mensual'!$B$2:$B$2629,$B165,'Retiro Mensual'!$C$2:$C$2629,BN$5)</f>
        <v>0</v>
      </c>
      <c r="BO165" s="13">
        <f>SUMIFS('Retiro Mensual'!$E$2:$E$2629,'Retiro Mensual'!$A$2:$A$2629,BO$4,'Retiro Mensual'!$B$2:$B$2629,$B165,'Retiro Mensual'!$C$2:$C$2629,BO$5)</f>
        <v>0</v>
      </c>
      <c r="BP165" s="13">
        <f>SUMIFS('Retiro Mensual'!$E$2:$E$2629,'Retiro Mensual'!$A$2:$A$2629,BP$4,'Retiro Mensual'!$B$2:$B$2629,$B165,'Retiro Mensual'!$C$2:$C$2629,BP$5)</f>
        <v>0</v>
      </c>
      <c r="BQ165" s="13">
        <f>SUMIFS('Retiro Mensual'!$E$2:$E$2629,'Retiro Mensual'!$A$2:$A$2629,BQ$4,'Retiro Mensual'!$B$2:$B$2629,$B165,'Retiro Mensual'!$C$2:$C$2629,BQ$5)</f>
        <v>0</v>
      </c>
      <c r="BR165" s="13">
        <f>SUMIFS('Retiro Mensual'!$E$2:$E$2629,'Retiro Mensual'!$A$2:$A$2629,BR$4,'Retiro Mensual'!$B$2:$B$2629,$B165,'Retiro Mensual'!$C$2:$C$2629,BR$5)</f>
        <v>0</v>
      </c>
      <c r="BS165" s="13">
        <f>SUMIFS('Retiro Mensual'!$E$2:$E$2629,'Retiro Mensual'!$A$2:$A$2629,BS$4,'Retiro Mensual'!$B$2:$B$2629,$B165,'Retiro Mensual'!$C$2:$C$2629,BS$5)</f>
        <v>0</v>
      </c>
      <c r="BT165" s="13">
        <f>SUMIFS('Retiro Mensual'!$E$2:$E$2629,'Retiro Mensual'!$A$2:$A$2629,BT$4,'Retiro Mensual'!$B$2:$B$2629,$B165,'Retiro Mensual'!$C$2:$C$2629,BT$5)</f>
        <v>0</v>
      </c>
      <c r="BU165" s="13">
        <f>SUMIFS('Retiro Mensual'!$E$2:$E$2629,'Retiro Mensual'!$A$2:$A$2629,BU$4,'Retiro Mensual'!$B$2:$B$2629,$B165,'Retiro Mensual'!$C$2:$C$2629,BU$5)</f>
        <v>0</v>
      </c>
      <c r="BV165" s="13">
        <f>SUMIFS('Retiro Mensual'!$E$2:$E$2629,'Retiro Mensual'!$A$2:$A$2629,BV$4,'Retiro Mensual'!$B$2:$B$2629,$B165,'Retiro Mensual'!$C$2:$C$2629,BV$5)</f>
        <v>0</v>
      </c>
      <c r="BW165" s="14">
        <f>SUMIFS('Retiro Mensual'!$E$2:$E$2629,'Retiro Mensual'!$A$2:$A$2629,BW$4,'Retiro Mensual'!$B$2:$B$2629,$B165,'Retiro Mensual'!$C$2:$C$2629,BW$5)</f>
        <v>0</v>
      </c>
      <c r="BX165" s="13"/>
      <c r="BY165" s="12">
        <f>SUMIFS('Compra Ventas'!$E$2:$E$2700,'Compra Ventas'!$A$2:$A$2700,BY$4,'Compra Ventas'!$B$2:$B$2700,$B165,'Compra Ventas'!$C$2:$C$2700,BY$5)</f>
        <v>0</v>
      </c>
      <c r="BZ165" s="13">
        <f>SUMIFS('Compra Ventas'!$E$2:$E$2700,'Compra Ventas'!$A$2:$A$2700,BZ$4,'Compra Ventas'!$B$2:$B$2700,$B165,'Compra Ventas'!$C$2:$C$2700,BZ$5)</f>
        <v>0</v>
      </c>
      <c r="CA165" s="13">
        <f>SUMIFS('Compra Ventas'!$E$2:$E$2700,'Compra Ventas'!$A$2:$A$2700,CA$4,'Compra Ventas'!$B$2:$B$2700,$B165,'Compra Ventas'!$C$2:$C$2700,CA$5)</f>
        <v>0</v>
      </c>
      <c r="CB165" s="13">
        <f>SUMIFS('Compra Ventas'!$E$2:$E$2700,'Compra Ventas'!$A$2:$A$2700,CB$4,'Compra Ventas'!$B$2:$B$2700,$B165,'Compra Ventas'!$C$2:$C$2700,CB$5)</f>
        <v>0</v>
      </c>
      <c r="CC165" s="13">
        <f>SUMIFS('Compra Ventas'!$E$2:$E$2700,'Compra Ventas'!$A$2:$A$2700,CC$4,'Compra Ventas'!$B$2:$B$2700,$B165,'Compra Ventas'!$C$2:$C$2700,CC$5)</f>
        <v>0</v>
      </c>
      <c r="CD165" s="13">
        <f>SUMIFS('Compra Ventas'!$E$2:$E$2700,'Compra Ventas'!$A$2:$A$2700,CD$4,'Compra Ventas'!$B$2:$B$2700,$B165,'Compra Ventas'!$C$2:$C$2700,CD$5)</f>
        <v>0</v>
      </c>
      <c r="CE165" s="13">
        <f>SUMIFS('Compra Ventas'!$E$2:$E$2700,'Compra Ventas'!$A$2:$A$2700,CE$4,'Compra Ventas'!$B$2:$B$2700,$B165,'Compra Ventas'!$C$2:$C$2700,CE$5)</f>
        <v>0</v>
      </c>
      <c r="CF165" s="13">
        <f>SUMIFS('Compra Ventas'!$E$2:$E$2700,'Compra Ventas'!$A$2:$A$2700,CF$4,'Compra Ventas'!$B$2:$B$2700,$B165,'Compra Ventas'!$C$2:$C$2700,CF$5)</f>
        <v>0</v>
      </c>
      <c r="CG165" s="13">
        <f>SUMIFS('Compra Ventas'!$E$2:$E$2700,'Compra Ventas'!$A$2:$A$2700,CG$4,'Compra Ventas'!$B$2:$B$2700,$B165,'Compra Ventas'!$C$2:$C$2700,CG$5)</f>
        <v>0</v>
      </c>
      <c r="CH165" s="13">
        <f>SUMIFS('Compra Ventas'!$E$2:$E$2700,'Compra Ventas'!$A$2:$A$2700,CH$4,'Compra Ventas'!$B$2:$B$2700,$B165,'Compra Ventas'!$C$2:$C$2700,CH$5)</f>
        <v>0</v>
      </c>
      <c r="CI165" s="13">
        <f>SUMIFS('Compra Ventas'!$E$2:$E$2700,'Compra Ventas'!$A$2:$A$2700,CI$4,'Compra Ventas'!$B$2:$B$2700,$B165,'Compra Ventas'!$C$2:$C$2700,CI$5)</f>
        <v>0</v>
      </c>
      <c r="CJ165" s="14">
        <f>SUMIFS('Compra Ventas'!$E$2:$E$2700,'Compra Ventas'!$A$2:$A$2700,CJ$4,'Compra Ventas'!$B$2:$B$2700,$B165,'Compra Ventas'!$C$2:$C$2700,CJ$5)</f>
        <v>0</v>
      </c>
      <c r="CK165" s="12">
        <f>SUMIFS('Compra Ventas'!$E$2:$E$2700,'Compra Ventas'!$A$2:$A$2700,CK$4,'Compra Ventas'!$B$2:$B$2700,$B165,'Compra Ventas'!$C$2:$C$2700,CK$5)</f>
        <v>0</v>
      </c>
      <c r="CL165" s="13">
        <f>SUMIFS('Compra Ventas'!$E$2:$E$2700,'Compra Ventas'!$A$2:$A$2700,CL$4,'Compra Ventas'!$B$2:$B$2700,$B165,'Compra Ventas'!$C$2:$C$2700,CL$5)</f>
        <v>0</v>
      </c>
      <c r="CM165" s="13">
        <f>SUMIFS('Compra Ventas'!$E$2:$E$2700,'Compra Ventas'!$A$2:$A$2700,CM$4,'Compra Ventas'!$B$2:$B$2700,$B165,'Compra Ventas'!$C$2:$C$2700,CM$5)</f>
        <v>0</v>
      </c>
      <c r="CN165" s="13">
        <f>SUMIFS('Compra Ventas'!$E$2:$E$2700,'Compra Ventas'!$A$2:$A$2700,CN$4,'Compra Ventas'!$B$2:$B$2700,$B165,'Compra Ventas'!$C$2:$C$2700,CN$5)</f>
        <v>0</v>
      </c>
      <c r="CO165" s="13">
        <f>SUMIFS('Compra Ventas'!$E$2:$E$2700,'Compra Ventas'!$A$2:$A$2700,CO$4,'Compra Ventas'!$B$2:$B$2700,$B165,'Compra Ventas'!$C$2:$C$2700,CO$5)</f>
        <v>0</v>
      </c>
      <c r="CP165" s="13">
        <f>SUMIFS('Compra Ventas'!$E$2:$E$2700,'Compra Ventas'!$A$2:$A$2700,CP$4,'Compra Ventas'!$B$2:$B$2700,$B165,'Compra Ventas'!$C$2:$C$2700,CP$5)</f>
        <v>0</v>
      </c>
      <c r="CQ165" s="13">
        <f>SUMIFS('Compra Ventas'!$E$2:$E$2700,'Compra Ventas'!$A$2:$A$2700,CQ$4,'Compra Ventas'!$B$2:$B$2700,$B165,'Compra Ventas'!$C$2:$C$2700,CQ$5)</f>
        <v>0</v>
      </c>
      <c r="CR165" s="13">
        <f>SUMIFS('Compra Ventas'!$E$2:$E$2700,'Compra Ventas'!$A$2:$A$2700,CR$4,'Compra Ventas'!$B$2:$B$2700,$B165,'Compra Ventas'!$C$2:$C$2700,CR$5)</f>
        <v>0</v>
      </c>
      <c r="CS165" s="13">
        <f>SUMIFS('Compra Ventas'!$E$2:$E$2700,'Compra Ventas'!$A$2:$A$2700,CS$4,'Compra Ventas'!$B$2:$B$2700,$B165,'Compra Ventas'!$C$2:$C$2700,CS$5)</f>
        <v>0</v>
      </c>
      <c r="CT165" s="13">
        <f>SUMIFS('Compra Ventas'!$E$2:$E$2700,'Compra Ventas'!$A$2:$A$2700,CT$4,'Compra Ventas'!$B$2:$B$2700,$B165,'Compra Ventas'!$C$2:$C$2700,CT$5)</f>
        <v>0</v>
      </c>
      <c r="CU165" s="13">
        <f>SUMIFS('Compra Ventas'!$E$2:$E$2700,'Compra Ventas'!$A$2:$A$2700,CU$4,'Compra Ventas'!$B$2:$B$2700,$B165,'Compra Ventas'!$C$2:$C$2700,CU$5)</f>
        <v>0</v>
      </c>
      <c r="CV165" s="14">
        <f>SUMIFS('Compra Ventas'!$E$2:$E$2700,'Compra Ventas'!$A$2:$A$2700,CV$4,'Compra Ventas'!$B$2:$B$2700,$B165,'Compra Ventas'!$C$2:$C$2700,CV$5)</f>
        <v>0</v>
      </c>
      <c r="CW165" s="12">
        <f>SUMIFS('Compra Ventas'!$E$2:$E$2700,'Compra Ventas'!$A$2:$A$2700,CW$4,'Compra Ventas'!$B$2:$B$2700,$B165,'Compra Ventas'!$C$2:$C$2700,CW$5)</f>
        <v>0</v>
      </c>
      <c r="CX165" s="13">
        <f>SUMIFS('Compra Ventas'!$E$2:$E$2700,'Compra Ventas'!$A$2:$A$2700,CX$4,'Compra Ventas'!$B$2:$B$2700,$B165,'Compra Ventas'!$C$2:$C$2700,CX$5)</f>
        <v>0</v>
      </c>
      <c r="CY165" s="13">
        <f>SUMIFS('Compra Ventas'!$E$2:$E$2700,'Compra Ventas'!$A$2:$A$2700,CY$4,'Compra Ventas'!$B$2:$B$2700,$B165,'Compra Ventas'!$C$2:$C$2700,CY$5)</f>
        <v>0</v>
      </c>
      <c r="CZ165" s="13">
        <f>SUMIFS('Compra Ventas'!$E$2:$E$2700,'Compra Ventas'!$A$2:$A$2700,CZ$4,'Compra Ventas'!$B$2:$B$2700,$B165,'Compra Ventas'!$C$2:$C$2700,CZ$5)</f>
        <v>0</v>
      </c>
      <c r="DA165" s="13">
        <f>SUMIFS('Compra Ventas'!$E$2:$E$2700,'Compra Ventas'!$A$2:$A$2700,DA$4,'Compra Ventas'!$B$2:$B$2700,$B165,'Compra Ventas'!$C$2:$C$2700,DA$5)</f>
        <v>0</v>
      </c>
      <c r="DB165" s="13">
        <f>SUMIFS('Compra Ventas'!$E$2:$E$2700,'Compra Ventas'!$A$2:$A$2700,DB$4,'Compra Ventas'!$B$2:$B$2700,$B165,'Compra Ventas'!$C$2:$C$2700,DB$5)</f>
        <v>0</v>
      </c>
      <c r="DC165" s="13">
        <f>SUMIFS('Compra Ventas'!$E$2:$E$2700,'Compra Ventas'!$A$2:$A$2700,DC$4,'Compra Ventas'!$B$2:$B$2700,$B165,'Compra Ventas'!$C$2:$C$2700,DC$5)</f>
        <v>0</v>
      </c>
      <c r="DD165" s="13">
        <f>SUMIFS('Compra Ventas'!$E$2:$E$2700,'Compra Ventas'!$A$2:$A$2700,DD$4,'Compra Ventas'!$B$2:$B$2700,$B165,'Compra Ventas'!$C$2:$C$2700,DD$5)</f>
        <v>0</v>
      </c>
      <c r="DE165" s="13">
        <f>SUMIFS('Compra Ventas'!$E$2:$E$2700,'Compra Ventas'!$A$2:$A$2700,DE$4,'Compra Ventas'!$B$2:$B$2700,$B165,'Compra Ventas'!$C$2:$C$2700,DE$5)</f>
        <v>0</v>
      </c>
      <c r="DF165" s="13">
        <f>SUMIFS('Compra Ventas'!$E$2:$E$2700,'Compra Ventas'!$A$2:$A$2700,DF$4,'Compra Ventas'!$B$2:$B$2700,$B165,'Compra Ventas'!$C$2:$C$2700,DF$5)</f>
        <v>0</v>
      </c>
      <c r="DG165" s="13">
        <f>SUMIFS('Compra Ventas'!$E$2:$E$2700,'Compra Ventas'!$A$2:$A$2700,DG$4,'Compra Ventas'!$B$2:$B$2700,$B165,'Compra Ventas'!$C$2:$C$2700,DG$5)</f>
        <v>0</v>
      </c>
      <c r="DH165" s="14">
        <f>SUMIFS('Compra Ventas'!$E$2:$E$2700,'Compra Ventas'!$A$2:$A$2700,DH$4,'Compra Ventas'!$B$2:$B$2700,$B165,'Compra Ventas'!$C$2:$C$2700,DH$5)</f>
        <v>0</v>
      </c>
      <c r="DI165" s="84"/>
      <c r="DJ165" s="98">
        <f>SUMIFS('Ajuste Ciclado'!D$5:D$47,'Ajuste Ciclado'!$C$5:$C$47,Balance!DJ$4,'Ajuste Ciclado'!$B$5:$B$47,Balance!$B165)</f>
        <v>0</v>
      </c>
      <c r="DK165" s="99">
        <f>SUMIFS('Ajuste Ciclado'!E$5:E$47,'Ajuste Ciclado'!$C$5:$C$47,Balance!DK$4,'Ajuste Ciclado'!$B$5:$B$47,Balance!$B165)</f>
        <v>0</v>
      </c>
      <c r="DL165" s="99">
        <f>SUMIFS('Ajuste Ciclado'!F$5:F$47,'Ajuste Ciclado'!$C$5:$C$47,Balance!DL$4,'Ajuste Ciclado'!$B$5:$B$47,Balance!$B165)</f>
        <v>0</v>
      </c>
      <c r="DM165" s="99">
        <f>SUMIFS('Ajuste Ciclado'!G$5:G$47,'Ajuste Ciclado'!$C$5:$C$47,Balance!DM$4,'Ajuste Ciclado'!$B$5:$B$47,Balance!$B165)</f>
        <v>0</v>
      </c>
      <c r="DN165" s="99">
        <f>SUMIFS('Ajuste Ciclado'!H$5:H$47,'Ajuste Ciclado'!$C$5:$C$47,Balance!DN$4,'Ajuste Ciclado'!$B$5:$B$47,Balance!$B165)</f>
        <v>0</v>
      </c>
      <c r="DO165" s="99">
        <f>SUMIFS('Ajuste Ciclado'!I$5:I$47,'Ajuste Ciclado'!$C$5:$C$47,Balance!DO$4,'Ajuste Ciclado'!$B$5:$B$47,Balance!$B165)</f>
        <v>0</v>
      </c>
      <c r="DP165" s="99">
        <f>SUMIFS('Ajuste Ciclado'!J$5:J$47,'Ajuste Ciclado'!$C$5:$C$47,Balance!DP$4,'Ajuste Ciclado'!$B$5:$B$47,Balance!$B165)</f>
        <v>0</v>
      </c>
      <c r="DQ165" s="99">
        <f>SUMIFS('Ajuste Ciclado'!K$5:K$47,'Ajuste Ciclado'!$C$5:$C$47,Balance!DQ$4,'Ajuste Ciclado'!$B$5:$B$47,Balance!$B165)</f>
        <v>0</v>
      </c>
      <c r="DR165" s="99">
        <f>SUMIFS('Ajuste Ciclado'!L$5:L$47,'Ajuste Ciclado'!$C$5:$C$47,Balance!DR$4,'Ajuste Ciclado'!$B$5:$B$47,Balance!$B165)</f>
        <v>0</v>
      </c>
      <c r="DS165" s="99">
        <f>SUMIFS('Ajuste Ciclado'!M$5:M$47,'Ajuste Ciclado'!$C$5:$C$47,Balance!DS$4,'Ajuste Ciclado'!$B$5:$B$47,Balance!$B165)</f>
        <v>0</v>
      </c>
      <c r="DT165" s="99">
        <f>SUMIFS('Ajuste Ciclado'!N$5:N$47,'Ajuste Ciclado'!$C$5:$C$47,Balance!DT$4,'Ajuste Ciclado'!$B$5:$B$47,Balance!$B165)</f>
        <v>0</v>
      </c>
      <c r="DU165" s="100">
        <f>SUMIFS('Ajuste Ciclado'!O$5:O$47,'Ajuste Ciclado'!$C$5:$C$47,Balance!DU$4,'Ajuste Ciclado'!$B$5:$B$47,Balance!$B165)</f>
        <v>0</v>
      </c>
      <c r="DV165" s="98">
        <f>SUMIFS('Ajuste Ciclado'!D$5:D$47,'Ajuste Ciclado'!$C$5:$C$47,Balance!DV$4,'Ajuste Ciclado'!$B$5:$B$47,Balance!$B165)</f>
        <v>0</v>
      </c>
      <c r="DW165" s="99">
        <f>SUMIFS('Ajuste Ciclado'!E$5:E$47,'Ajuste Ciclado'!$C$5:$C$47,Balance!DW$4,'Ajuste Ciclado'!$B$5:$B$47,Balance!$B165)</f>
        <v>0</v>
      </c>
      <c r="DX165" s="99">
        <f>SUMIFS('Ajuste Ciclado'!F$5:F$47,'Ajuste Ciclado'!$C$5:$C$47,Balance!DX$4,'Ajuste Ciclado'!$B$5:$B$47,Balance!$B165)</f>
        <v>0</v>
      </c>
      <c r="DY165" s="99">
        <f>SUMIFS('Ajuste Ciclado'!G$5:G$47,'Ajuste Ciclado'!$C$5:$C$47,Balance!DY$4,'Ajuste Ciclado'!$B$5:$B$47,Balance!$B165)</f>
        <v>0</v>
      </c>
      <c r="DZ165" s="99">
        <f>SUMIFS('Ajuste Ciclado'!H$5:H$47,'Ajuste Ciclado'!$C$5:$C$47,Balance!DZ$4,'Ajuste Ciclado'!$B$5:$B$47,Balance!$B165)</f>
        <v>0</v>
      </c>
      <c r="EA165" s="99">
        <f>SUMIFS('Ajuste Ciclado'!I$5:I$47,'Ajuste Ciclado'!$C$5:$C$47,Balance!EA$4,'Ajuste Ciclado'!$B$5:$B$47,Balance!$B165)</f>
        <v>0</v>
      </c>
      <c r="EB165" s="99">
        <f>SUMIFS('Ajuste Ciclado'!J$5:J$47,'Ajuste Ciclado'!$C$5:$C$47,Balance!EB$4,'Ajuste Ciclado'!$B$5:$B$47,Balance!$B165)</f>
        <v>0</v>
      </c>
      <c r="EC165" s="99">
        <f>SUMIFS('Ajuste Ciclado'!K$5:K$47,'Ajuste Ciclado'!$C$5:$C$47,Balance!EC$4,'Ajuste Ciclado'!$B$5:$B$47,Balance!$B165)</f>
        <v>0</v>
      </c>
      <c r="ED165" s="99">
        <f>SUMIFS('Ajuste Ciclado'!L$5:L$47,'Ajuste Ciclado'!$C$5:$C$47,Balance!ED$4,'Ajuste Ciclado'!$B$5:$B$47,Balance!$B165)</f>
        <v>0</v>
      </c>
      <c r="EE165" s="99">
        <f>SUMIFS('Ajuste Ciclado'!M$5:M$47,'Ajuste Ciclado'!$C$5:$C$47,Balance!EE$4,'Ajuste Ciclado'!$B$5:$B$47,Balance!$B165)</f>
        <v>0</v>
      </c>
      <c r="EF165" s="99">
        <f>SUMIFS('Ajuste Ciclado'!N$5:N$47,'Ajuste Ciclado'!$C$5:$C$47,Balance!EF$4,'Ajuste Ciclado'!$B$5:$B$47,Balance!$B165)</f>
        <v>0</v>
      </c>
      <c r="EG165" s="100">
        <f>SUMIFS('Ajuste Ciclado'!O$5:O$47,'Ajuste Ciclado'!$C$5:$C$47,Balance!EG$4,'Ajuste Ciclado'!$B$5:$B$47,Balance!$B165)</f>
        <v>0</v>
      </c>
      <c r="EH165" s="98">
        <f>SUMIFS('Ajuste Ciclado'!D$5:D$47,'Ajuste Ciclado'!$C$5:$C$47,Balance!EH$4,'Ajuste Ciclado'!$B$5:$B$47,Balance!$B165)</f>
        <v>0</v>
      </c>
      <c r="EI165" s="99">
        <f>SUMIFS('Ajuste Ciclado'!E$5:E$47,'Ajuste Ciclado'!$C$5:$C$47,Balance!EI$4,'Ajuste Ciclado'!$B$5:$B$47,Balance!$B165)</f>
        <v>0</v>
      </c>
      <c r="EJ165" s="99">
        <f>SUMIFS('Ajuste Ciclado'!F$5:F$47,'Ajuste Ciclado'!$C$5:$C$47,Balance!EJ$4,'Ajuste Ciclado'!$B$5:$B$47,Balance!$B165)</f>
        <v>0</v>
      </c>
      <c r="EK165" s="99">
        <f>SUMIFS('Ajuste Ciclado'!G$5:G$47,'Ajuste Ciclado'!$C$5:$C$47,Balance!EK$4,'Ajuste Ciclado'!$B$5:$B$47,Balance!$B165)</f>
        <v>0</v>
      </c>
      <c r="EL165" s="99">
        <f>SUMIFS('Ajuste Ciclado'!H$5:H$47,'Ajuste Ciclado'!$C$5:$C$47,Balance!EL$4,'Ajuste Ciclado'!$B$5:$B$47,Balance!$B165)</f>
        <v>0</v>
      </c>
      <c r="EM165" s="99">
        <f>SUMIFS('Ajuste Ciclado'!I$5:I$47,'Ajuste Ciclado'!$C$5:$C$47,Balance!EM$4,'Ajuste Ciclado'!$B$5:$B$47,Balance!$B165)</f>
        <v>0</v>
      </c>
      <c r="EN165" s="99">
        <f>SUMIFS('Ajuste Ciclado'!J$5:J$47,'Ajuste Ciclado'!$C$5:$C$47,Balance!EN$4,'Ajuste Ciclado'!$B$5:$B$47,Balance!$B165)</f>
        <v>0</v>
      </c>
      <c r="EO165" s="99">
        <f>SUMIFS('Ajuste Ciclado'!K$5:K$47,'Ajuste Ciclado'!$C$5:$C$47,Balance!EO$4,'Ajuste Ciclado'!$B$5:$B$47,Balance!$B165)</f>
        <v>0</v>
      </c>
      <c r="EP165" s="99">
        <f>SUMIFS('Ajuste Ciclado'!L$5:L$47,'Ajuste Ciclado'!$C$5:$C$47,Balance!EP$4,'Ajuste Ciclado'!$B$5:$B$47,Balance!$B165)</f>
        <v>0</v>
      </c>
      <c r="EQ165" s="99">
        <f>SUMIFS('Ajuste Ciclado'!M$5:M$47,'Ajuste Ciclado'!$C$5:$C$47,Balance!EQ$4,'Ajuste Ciclado'!$B$5:$B$47,Balance!$B165)</f>
        <v>0</v>
      </c>
      <c r="ER165" s="99">
        <f>SUMIFS('Ajuste Ciclado'!N$5:N$47,'Ajuste Ciclado'!$C$5:$C$47,Balance!ER$4,'Ajuste Ciclado'!$B$5:$B$47,Balance!$B165)</f>
        <v>0</v>
      </c>
      <c r="ES165" s="100">
        <f>SUMIFS('Ajuste Ciclado'!O$5:O$47,'Ajuste Ciclado'!$C$5:$C$47,Balance!ES$4,'Ajuste Ciclado'!$B$5:$B$47,Balance!$B165)</f>
        <v>0</v>
      </c>
      <c r="ET165" s="84"/>
      <c r="EU165" s="12">
        <f t="shared" si="279"/>
        <v>197756.01460821729</v>
      </c>
      <c r="EV165" s="13">
        <f t="shared" si="244"/>
        <v>144370.32871673381</v>
      </c>
      <c r="EW165" s="13">
        <f t="shared" si="245"/>
        <v>151451.99671197351</v>
      </c>
      <c r="EX165" s="13">
        <f t="shared" si="246"/>
        <v>76287.378559922465</v>
      </c>
      <c r="EY165" s="13">
        <f t="shared" si="247"/>
        <v>54254.727784282499</v>
      </c>
      <c r="EZ165" s="13">
        <f t="shared" si="248"/>
        <v>43830.215288468164</v>
      </c>
      <c r="FA165" s="13">
        <f t="shared" si="249"/>
        <v>56322.498243634953</v>
      </c>
      <c r="FB165" s="13">
        <f t="shared" si="250"/>
        <v>77508.672533030971</v>
      </c>
      <c r="FC165" s="13">
        <f t="shared" si="251"/>
        <v>88676.435781354769</v>
      </c>
      <c r="FD165" s="13">
        <f t="shared" si="252"/>
        <v>25821.872534109971</v>
      </c>
      <c r="FE165" s="13">
        <f t="shared" si="253"/>
        <v>13322.674180427961</v>
      </c>
      <c r="FF165" s="14">
        <f t="shared" si="254"/>
        <v>21594.258810204679</v>
      </c>
      <c r="FG165" s="12">
        <f t="shared" si="255"/>
        <v>198160.82168582719</v>
      </c>
      <c r="FH165" s="13">
        <f t="shared" si="256"/>
        <v>145346.86438613909</v>
      </c>
      <c r="FI165" s="13">
        <f t="shared" si="257"/>
        <v>152942.61642206789</v>
      </c>
      <c r="FJ165" s="13">
        <f t="shared" si="258"/>
        <v>80843.172052647584</v>
      </c>
      <c r="FK165" s="13">
        <f t="shared" si="259"/>
        <v>52001.621659507779</v>
      </c>
      <c r="FL165" s="13">
        <f t="shared" si="260"/>
        <v>44313.887479231184</v>
      </c>
      <c r="FM165" s="13">
        <f t="shared" si="261"/>
        <v>59628.362872946003</v>
      </c>
      <c r="FN165" s="13">
        <f t="shared" si="262"/>
        <v>77833.063268174112</v>
      </c>
      <c r="FO165" s="13">
        <f t="shared" si="263"/>
        <v>90160.478893838605</v>
      </c>
      <c r="FP165" s="13">
        <f t="shared" si="264"/>
        <v>38375.596824175504</v>
      </c>
      <c r="FQ165" s="13">
        <f t="shared" si="265"/>
        <v>51932.056696727886</v>
      </c>
      <c r="FR165" s="14">
        <f t="shared" si="266"/>
        <v>69810.571818356941</v>
      </c>
      <c r="FS165" s="12">
        <f t="shared" si="267"/>
        <v>198228.34376894901</v>
      </c>
      <c r="FT165" s="13">
        <f t="shared" si="268"/>
        <v>145409.55532833029</v>
      </c>
      <c r="FU165" s="13">
        <f t="shared" si="269"/>
        <v>152371.39120392231</v>
      </c>
      <c r="FV165" s="13">
        <f t="shared" si="270"/>
        <v>80246.073187580449</v>
      </c>
      <c r="FW165" s="13">
        <f t="shared" si="271"/>
        <v>55292.881635801306</v>
      </c>
      <c r="FX165" s="13">
        <f t="shared" si="272"/>
        <v>48307.213052568521</v>
      </c>
      <c r="FY165" s="13">
        <f t="shared" si="273"/>
        <v>65743.094169447781</v>
      </c>
      <c r="FZ165" s="13">
        <f t="shared" si="274"/>
        <v>88321.326292967962</v>
      </c>
      <c r="GA165" s="13">
        <f t="shared" si="275"/>
        <v>98569.557807184246</v>
      </c>
      <c r="GB165" s="13">
        <f t="shared" si="276"/>
        <v>83011.469714427541</v>
      </c>
      <c r="GC165" s="13">
        <f t="shared" si="277"/>
        <v>100648.97368136</v>
      </c>
      <c r="GD165" s="14">
        <f t="shared" si="278"/>
        <v>108901.7912059872</v>
      </c>
      <c r="GE165" s="84"/>
      <c r="GF165" s="12">
        <f t="shared" si="280"/>
        <v>951197.07375236112</v>
      </c>
      <c r="GG165" s="13">
        <f t="shared" si="280"/>
        <v>1061349.1140596396</v>
      </c>
      <c r="GH165" s="14">
        <f t="shared" si="280"/>
        <v>1225051.6710485267</v>
      </c>
      <c r="GI165" s="6">
        <f t="shared" si="281"/>
        <v>1</v>
      </c>
      <c r="GJ165" s="12">
        <f t="shared" si="282"/>
        <v>0</v>
      </c>
      <c r="GK165" s="13">
        <f t="shared" si="283"/>
        <v>0</v>
      </c>
      <c r="GL165" s="14">
        <f t="shared" si="284"/>
        <v>0</v>
      </c>
      <c r="GM165" s="84"/>
      <c r="GN165" s="66">
        <f t="shared" si="285"/>
        <v>0</v>
      </c>
      <c r="GO165" s="84"/>
      <c r="GP165" s="63" t="str" cm="1">
        <f t="array" ref="GP165">INDEX($GF$4:$GH$4,1,GI165)</f>
        <v>Sample 1</v>
      </c>
      <c r="GQ165" s="12">
        <f t="shared" si="287"/>
        <v>13322.674180427961</v>
      </c>
      <c r="GR165" s="13">
        <f t="shared" si="287"/>
        <v>21594.258810204679</v>
      </c>
      <c r="GS165" s="14">
        <f t="shared" si="287"/>
        <v>25821.872534109971</v>
      </c>
      <c r="GT165" s="12">
        <f t="shared" si="288"/>
        <v>38375.596824175504</v>
      </c>
      <c r="GU165" s="13">
        <f t="shared" si="288"/>
        <v>44313.887479231184</v>
      </c>
      <c r="GV165" s="14">
        <f t="shared" si="288"/>
        <v>51932.056696727886</v>
      </c>
      <c r="GW165" s="12">
        <f t="shared" si="289"/>
        <v>48307.213052568521</v>
      </c>
      <c r="GX165" s="13">
        <f t="shared" si="289"/>
        <v>55292.881635801306</v>
      </c>
      <c r="GY165" s="14">
        <f t="shared" si="289"/>
        <v>65743.094169447781</v>
      </c>
      <c r="GZ165" s="84" t="str">
        <f t="shared" si="194"/>
        <v>Sample 1</v>
      </c>
      <c r="HA165" s="12">
        <f t="shared" si="286"/>
        <v>0</v>
      </c>
      <c r="HB165" s="13">
        <f t="shared" si="286"/>
        <v>0</v>
      </c>
      <c r="HC165" s="14">
        <f t="shared" si="286"/>
        <v>0</v>
      </c>
      <c r="HD165" s="6">
        <f t="shared" si="195"/>
        <v>0</v>
      </c>
      <c r="HE165" s="84" t="str">
        <f t="shared" si="196"/>
        <v>Ok</v>
      </c>
    </row>
    <row r="166" spans="2:213" hidden="1" x14ac:dyDescent="0.3">
      <c r="B166" s="84" t="s">
        <v>304</v>
      </c>
      <c r="C166" s="12">
        <f>SUMIFS(Inyecciones!$E$2:$E$14185,Inyecciones!$A$2:$A$14185,Balance!C$4,Inyecciones!$B$2:$B$14185,Balance!$B166,Inyecciones!$C$2:$C$14185,Balance!C$5)</f>
        <v>0</v>
      </c>
      <c r="D166" s="13">
        <f>SUMIFS(Inyecciones!$E$2:$E$14185,Inyecciones!$A$2:$A$14185,Balance!D$4,Inyecciones!$B$2:$B$14185,Balance!$B166,Inyecciones!$C$2:$C$14185,Balance!D$5)</f>
        <v>0</v>
      </c>
      <c r="E166" s="13">
        <f>SUMIFS(Inyecciones!$E$2:$E$14185,Inyecciones!$A$2:$A$14185,Balance!E$4,Inyecciones!$B$2:$B$14185,Balance!$B166,Inyecciones!$C$2:$C$14185,Balance!E$5)</f>
        <v>0</v>
      </c>
      <c r="F166" s="13">
        <f>SUMIFS(Inyecciones!$E$2:$E$14185,Inyecciones!$A$2:$A$14185,Balance!F$4,Inyecciones!$B$2:$B$14185,Balance!$B166,Inyecciones!$C$2:$C$14185,Balance!F$5)</f>
        <v>0</v>
      </c>
      <c r="G166" s="13">
        <f>SUMIFS(Inyecciones!$E$2:$E$14185,Inyecciones!$A$2:$A$14185,Balance!G$4,Inyecciones!$B$2:$B$14185,Balance!$B166,Inyecciones!$C$2:$C$14185,Balance!G$5)</f>
        <v>0</v>
      </c>
      <c r="H166" s="13">
        <f>SUMIFS(Inyecciones!$E$2:$E$14185,Inyecciones!$A$2:$A$14185,Balance!H$4,Inyecciones!$B$2:$B$14185,Balance!$B166,Inyecciones!$C$2:$C$14185,Balance!H$5)</f>
        <v>0</v>
      </c>
      <c r="I166" s="13">
        <f>SUMIFS(Inyecciones!$E$2:$E$14185,Inyecciones!$A$2:$A$14185,Balance!I$4,Inyecciones!$B$2:$B$14185,Balance!$B166,Inyecciones!$C$2:$C$14185,Balance!I$5)</f>
        <v>0</v>
      </c>
      <c r="J166" s="13">
        <f>SUMIFS(Inyecciones!$E$2:$E$14185,Inyecciones!$A$2:$A$14185,Balance!J$4,Inyecciones!$B$2:$B$14185,Balance!$B166,Inyecciones!$C$2:$C$14185,Balance!J$5)</f>
        <v>0</v>
      </c>
      <c r="K166" s="13">
        <f>SUMIFS(Inyecciones!$E$2:$E$14185,Inyecciones!$A$2:$A$14185,Balance!K$4,Inyecciones!$B$2:$B$14185,Balance!$B166,Inyecciones!$C$2:$C$14185,Balance!K$5)</f>
        <v>0</v>
      </c>
      <c r="L166" s="13">
        <f>SUMIFS(Inyecciones!$E$2:$E$14185,Inyecciones!$A$2:$A$14185,Balance!L$4,Inyecciones!$B$2:$B$14185,Balance!$B166,Inyecciones!$C$2:$C$14185,Balance!L$5)</f>
        <v>0</v>
      </c>
      <c r="M166" s="13">
        <f>SUMIFS(Inyecciones!$E$2:$E$14185,Inyecciones!$A$2:$A$14185,Balance!M$4,Inyecciones!$B$2:$B$14185,Balance!$B166,Inyecciones!$C$2:$C$14185,Balance!M$5)</f>
        <v>0</v>
      </c>
      <c r="N166" s="14">
        <f>SUMIFS(Inyecciones!$E$2:$E$14185,Inyecciones!$A$2:$A$14185,Balance!N$4,Inyecciones!$B$2:$B$14185,Balance!$B166,Inyecciones!$C$2:$C$14185,Balance!N$5)</f>
        <v>0</v>
      </c>
      <c r="O166" s="12">
        <f>SUMIFS(Inyecciones!$E$2:$E$14185,Inyecciones!$A$2:$A$14185,Balance!O$4,Inyecciones!$B$2:$B$14185,Balance!$B166,Inyecciones!$C$2:$C$14185,Balance!O$5)</f>
        <v>0</v>
      </c>
      <c r="P166" s="13">
        <f>SUMIFS(Inyecciones!$E$2:$E$14185,Inyecciones!$A$2:$A$14185,Balance!P$4,Inyecciones!$B$2:$B$14185,Balance!$B166,Inyecciones!$C$2:$C$14185,Balance!P$5)</f>
        <v>0</v>
      </c>
      <c r="Q166" s="13">
        <f>SUMIFS(Inyecciones!$E$2:$E$14185,Inyecciones!$A$2:$A$14185,Balance!Q$4,Inyecciones!$B$2:$B$14185,Balance!$B166,Inyecciones!$C$2:$C$14185,Balance!Q$5)</f>
        <v>0</v>
      </c>
      <c r="R166" s="13">
        <f>SUMIFS(Inyecciones!$E$2:$E$14185,Inyecciones!$A$2:$A$14185,Balance!R$4,Inyecciones!$B$2:$B$14185,Balance!$B166,Inyecciones!$C$2:$C$14185,Balance!R$5)</f>
        <v>0</v>
      </c>
      <c r="S166" s="13">
        <f>SUMIFS(Inyecciones!$E$2:$E$14185,Inyecciones!$A$2:$A$14185,Balance!S$4,Inyecciones!$B$2:$B$14185,Balance!$B166,Inyecciones!$C$2:$C$14185,Balance!S$5)</f>
        <v>0</v>
      </c>
      <c r="T166" s="13">
        <f>SUMIFS(Inyecciones!$E$2:$E$14185,Inyecciones!$A$2:$A$14185,Balance!T$4,Inyecciones!$B$2:$B$14185,Balance!$B166,Inyecciones!$C$2:$C$14185,Balance!T$5)</f>
        <v>0</v>
      </c>
      <c r="U166" s="13">
        <f>SUMIFS(Inyecciones!$E$2:$E$14185,Inyecciones!$A$2:$A$14185,Balance!U$4,Inyecciones!$B$2:$B$14185,Balance!$B166,Inyecciones!$C$2:$C$14185,Balance!U$5)</f>
        <v>0</v>
      </c>
      <c r="V166" s="13">
        <f>SUMIFS(Inyecciones!$E$2:$E$14185,Inyecciones!$A$2:$A$14185,Balance!V$4,Inyecciones!$B$2:$B$14185,Balance!$B166,Inyecciones!$C$2:$C$14185,Balance!V$5)</f>
        <v>0</v>
      </c>
      <c r="W166" s="13">
        <f>SUMIFS(Inyecciones!$E$2:$E$14185,Inyecciones!$A$2:$A$14185,Balance!W$4,Inyecciones!$B$2:$B$14185,Balance!$B166,Inyecciones!$C$2:$C$14185,Balance!W$5)</f>
        <v>0</v>
      </c>
      <c r="X166" s="13">
        <f>SUMIFS(Inyecciones!$E$2:$E$14185,Inyecciones!$A$2:$A$14185,Balance!X$4,Inyecciones!$B$2:$B$14185,Balance!$B166,Inyecciones!$C$2:$C$14185,Balance!X$5)</f>
        <v>0</v>
      </c>
      <c r="Y166" s="13">
        <f>SUMIFS(Inyecciones!$E$2:$E$14185,Inyecciones!$A$2:$A$14185,Balance!Y$4,Inyecciones!$B$2:$B$14185,Balance!$B166,Inyecciones!$C$2:$C$14185,Balance!Y$5)</f>
        <v>0</v>
      </c>
      <c r="Z166" s="14">
        <f>SUMIFS(Inyecciones!$E$2:$E$14185,Inyecciones!$A$2:$A$14185,Balance!Z$4,Inyecciones!$B$2:$B$14185,Balance!$B166,Inyecciones!$C$2:$C$14185,Balance!Z$5)</f>
        <v>0</v>
      </c>
      <c r="AA166" s="12">
        <f>SUMIFS(Inyecciones!$E$2:$E$14185,Inyecciones!$A$2:$A$14185,Balance!AA$4,Inyecciones!$B$2:$B$14185,Balance!$B166,Inyecciones!$C$2:$C$14185,Balance!AA$5)</f>
        <v>0</v>
      </c>
      <c r="AB166" s="13">
        <f>SUMIFS(Inyecciones!$E$2:$E$14185,Inyecciones!$A$2:$A$14185,Balance!AB$4,Inyecciones!$B$2:$B$14185,Balance!$B166,Inyecciones!$C$2:$C$14185,Balance!AB$5)</f>
        <v>0</v>
      </c>
      <c r="AC166" s="13">
        <f>SUMIFS(Inyecciones!$E$2:$E$14185,Inyecciones!$A$2:$A$14185,Balance!AC$4,Inyecciones!$B$2:$B$14185,Balance!$B166,Inyecciones!$C$2:$C$14185,Balance!AC$5)</f>
        <v>0</v>
      </c>
      <c r="AD166" s="13">
        <f>SUMIFS(Inyecciones!$E$2:$E$14185,Inyecciones!$A$2:$A$14185,Balance!AD$4,Inyecciones!$B$2:$B$14185,Balance!$B166,Inyecciones!$C$2:$C$14185,Balance!AD$5)</f>
        <v>0</v>
      </c>
      <c r="AE166" s="13">
        <f>SUMIFS(Inyecciones!$E$2:$E$14185,Inyecciones!$A$2:$A$14185,Balance!AE$4,Inyecciones!$B$2:$B$14185,Balance!$B166,Inyecciones!$C$2:$C$14185,Balance!AE$5)</f>
        <v>0</v>
      </c>
      <c r="AF166" s="13">
        <f>SUMIFS(Inyecciones!$E$2:$E$14185,Inyecciones!$A$2:$A$14185,Balance!AF$4,Inyecciones!$B$2:$B$14185,Balance!$B166,Inyecciones!$C$2:$C$14185,Balance!AF$5)</f>
        <v>0</v>
      </c>
      <c r="AG166" s="13">
        <f>SUMIFS(Inyecciones!$E$2:$E$14185,Inyecciones!$A$2:$A$14185,Balance!AG$4,Inyecciones!$B$2:$B$14185,Balance!$B166,Inyecciones!$C$2:$C$14185,Balance!AG$5)</f>
        <v>0</v>
      </c>
      <c r="AH166" s="13">
        <f>SUMIFS(Inyecciones!$E$2:$E$14185,Inyecciones!$A$2:$A$14185,Balance!AH$4,Inyecciones!$B$2:$B$14185,Balance!$B166,Inyecciones!$C$2:$C$14185,Balance!AH$5)</f>
        <v>0</v>
      </c>
      <c r="AI166" s="13">
        <f>SUMIFS(Inyecciones!$E$2:$E$14185,Inyecciones!$A$2:$A$14185,Balance!AI$4,Inyecciones!$B$2:$B$14185,Balance!$B166,Inyecciones!$C$2:$C$14185,Balance!AI$5)</f>
        <v>0</v>
      </c>
      <c r="AJ166" s="13">
        <f>SUMIFS(Inyecciones!$E$2:$E$14185,Inyecciones!$A$2:$A$14185,Balance!AJ$4,Inyecciones!$B$2:$B$14185,Balance!$B166,Inyecciones!$C$2:$C$14185,Balance!AJ$5)</f>
        <v>0</v>
      </c>
      <c r="AK166" s="13">
        <f>SUMIFS(Inyecciones!$E$2:$E$14185,Inyecciones!$A$2:$A$14185,Balance!AK$4,Inyecciones!$B$2:$B$14185,Balance!$B166,Inyecciones!$C$2:$C$14185,Balance!AK$5)</f>
        <v>0</v>
      </c>
      <c r="AL166" s="14">
        <f>SUMIFS(Inyecciones!$E$2:$E$14185,Inyecciones!$A$2:$A$14185,Balance!AL$4,Inyecciones!$B$2:$B$14185,Balance!$B166,Inyecciones!$C$2:$C$14185,Balance!AL$5)</f>
        <v>0</v>
      </c>
      <c r="AM166" s="13"/>
      <c r="AN166" s="12">
        <f>SUMIFS('Retiro Mensual'!$E$2:$E$2629,'Retiro Mensual'!$A$2:$A$2629,AN$4,'Retiro Mensual'!$B$2:$B$2629,$B166,'Retiro Mensual'!$C$2:$C$2629,AN$5)</f>
        <v>0</v>
      </c>
      <c r="AO166" s="13">
        <f>SUMIFS('Retiro Mensual'!$E$2:$E$2629,'Retiro Mensual'!$A$2:$A$2629,AO$4,'Retiro Mensual'!$B$2:$B$2629,$B166,'Retiro Mensual'!$C$2:$C$2629,AO$5)</f>
        <v>0</v>
      </c>
      <c r="AP166" s="13">
        <f>SUMIFS('Retiro Mensual'!$E$2:$E$2629,'Retiro Mensual'!$A$2:$A$2629,AP$4,'Retiro Mensual'!$B$2:$B$2629,$B166,'Retiro Mensual'!$C$2:$C$2629,AP$5)</f>
        <v>0</v>
      </c>
      <c r="AQ166" s="13">
        <f>SUMIFS('Retiro Mensual'!$E$2:$E$2629,'Retiro Mensual'!$A$2:$A$2629,AQ$4,'Retiro Mensual'!$B$2:$B$2629,$B166,'Retiro Mensual'!$C$2:$C$2629,AQ$5)</f>
        <v>0</v>
      </c>
      <c r="AR166" s="13">
        <f>SUMIFS('Retiro Mensual'!$E$2:$E$2629,'Retiro Mensual'!$A$2:$A$2629,AR$4,'Retiro Mensual'!$B$2:$B$2629,$B166,'Retiro Mensual'!$C$2:$C$2629,AR$5)</f>
        <v>0</v>
      </c>
      <c r="AS166" s="13">
        <f>SUMIFS('Retiro Mensual'!$E$2:$E$2629,'Retiro Mensual'!$A$2:$A$2629,AS$4,'Retiro Mensual'!$B$2:$B$2629,$B166,'Retiro Mensual'!$C$2:$C$2629,AS$5)</f>
        <v>0</v>
      </c>
      <c r="AT166" s="13">
        <f>SUMIFS('Retiro Mensual'!$E$2:$E$2629,'Retiro Mensual'!$A$2:$A$2629,AT$4,'Retiro Mensual'!$B$2:$B$2629,$B166,'Retiro Mensual'!$C$2:$C$2629,AT$5)</f>
        <v>0</v>
      </c>
      <c r="AU166" s="13">
        <f>SUMIFS('Retiro Mensual'!$E$2:$E$2629,'Retiro Mensual'!$A$2:$A$2629,AU$4,'Retiro Mensual'!$B$2:$B$2629,$B166,'Retiro Mensual'!$C$2:$C$2629,AU$5)</f>
        <v>0</v>
      </c>
      <c r="AV166" s="13">
        <f>SUMIFS('Retiro Mensual'!$E$2:$E$2629,'Retiro Mensual'!$A$2:$A$2629,AV$4,'Retiro Mensual'!$B$2:$B$2629,$B166,'Retiro Mensual'!$C$2:$C$2629,AV$5)</f>
        <v>0</v>
      </c>
      <c r="AW166" s="13">
        <f>SUMIFS('Retiro Mensual'!$E$2:$E$2629,'Retiro Mensual'!$A$2:$A$2629,AW$4,'Retiro Mensual'!$B$2:$B$2629,$B166,'Retiro Mensual'!$C$2:$C$2629,AW$5)</f>
        <v>0</v>
      </c>
      <c r="AX166" s="13">
        <f>SUMIFS('Retiro Mensual'!$E$2:$E$2629,'Retiro Mensual'!$A$2:$A$2629,AX$4,'Retiro Mensual'!$B$2:$B$2629,$B166,'Retiro Mensual'!$C$2:$C$2629,AX$5)</f>
        <v>0</v>
      </c>
      <c r="AY166" s="14">
        <f>SUMIFS('Retiro Mensual'!$E$2:$E$2629,'Retiro Mensual'!$A$2:$A$2629,AY$4,'Retiro Mensual'!$B$2:$B$2629,$B166,'Retiro Mensual'!$C$2:$C$2629,AY$5)</f>
        <v>0</v>
      </c>
      <c r="AZ166" s="12">
        <f>SUMIFS('Retiro Mensual'!$E$2:$E$2629,'Retiro Mensual'!$A$2:$A$2629,AZ$4,'Retiro Mensual'!$B$2:$B$2629,$B166,'Retiro Mensual'!$C$2:$C$2629,AZ$5)</f>
        <v>0</v>
      </c>
      <c r="BA166" s="13">
        <f>SUMIFS('Retiro Mensual'!$E$2:$E$2629,'Retiro Mensual'!$A$2:$A$2629,BA$4,'Retiro Mensual'!$B$2:$B$2629,$B166,'Retiro Mensual'!$C$2:$C$2629,BA$5)</f>
        <v>0</v>
      </c>
      <c r="BB166" s="13">
        <f>SUMIFS('Retiro Mensual'!$E$2:$E$2629,'Retiro Mensual'!$A$2:$A$2629,BB$4,'Retiro Mensual'!$B$2:$B$2629,$B166,'Retiro Mensual'!$C$2:$C$2629,BB$5)</f>
        <v>0</v>
      </c>
      <c r="BC166" s="13">
        <f>SUMIFS('Retiro Mensual'!$E$2:$E$2629,'Retiro Mensual'!$A$2:$A$2629,BC$4,'Retiro Mensual'!$B$2:$B$2629,$B166,'Retiro Mensual'!$C$2:$C$2629,BC$5)</f>
        <v>0</v>
      </c>
      <c r="BD166" s="13">
        <f>SUMIFS('Retiro Mensual'!$E$2:$E$2629,'Retiro Mensual'!$A$2:$A$2629,BD$4,'Retiro Mensual'!$B$2:$B$2629,$B166,'Retiro Mensual'!$C$2:$C$2629,BD$5)</f>
        <v>0</v>
      </c>
      <c r="BE166" s="13">
        <f>SUMIFS('Retiro Mensual'!$E$2:$E$2629,'Retiro Mensual'!$A$2:$A$2629,BE$4,'Retiro Mensual'!$B$2:$B$2629,$B166,'Retiro Mensual'!$C$2:$C$2629,BE$5)</f>
        <v>0</v>
      </c>
      <c r="BF166" s="13">
        <f>SUMIFS('Retiro Mensual'!$E$2:$E$2629,'Retiro Mensual'!$A$2:$A$2629,BF$4,'Retiro Mensual'!$B$2:$B$2629,$B166,'Retiro Mensual'!$C$2:$C$2629,BF$5)</f>
        <v>0</v>
      </c>
      <c r="BG166" s="13">
        <f>SUMIFS('Retiro Mensual'!$E$2:$E$2629,'Retiro Mensual'!$A$2:$A$2629,BG$4,'Retiro Mensual'!$B$2:$B$2629,$B166,'Retiro Mensual'!$C$2:$C$2629,BG$5)</f>
        <v>0</v>
      </c>
      <c r="BH166" s="13">
        <f>SUMIFS('Retiro Mensual'!$E$2:$E$2629,'Retiro Mensual'!$A$2:$A$2629,BH$4,'Retiro Mensual'!$B$2:$B$2629,$B166,'Retiro Mensual'!$C$2:$C$2629,BH$5)</f>
        <v>0</v>
      </c>
      <c r="BI166" s="13">
        <f>SUMIFS('Retiro Mensual'!$E$2:$E$2629,'Retiro Mensual'!$A$2:$A$2629,BI$4,'Retiro Mensual'!$B$2:$B$2629,$B166,'Retiro Mensual'!$C$2:$C$2629,BI$5)</f>
        <v>0</v>
      </c>
      <c r="BJ166" s="13">
        <f>SUMIFS('Retiro Mensual'!$E$2:$E$2629,'Retiro Mensual'!$A$2:$A$2629,BJ$4,'Retiro Mensual'!$B$2:$B$2629,$B166,'Retiro Mensual'!$C$2:$C$2629,BJ$5)</f>
        <v>0</v>
      </c>
      <c r="BK166" s="14">
        <f>SUMIFS('Retiro Mensual'!$E$2:$E$2629,'Retiro Mensual'!$A$2:$A$2629,BK$4,'Retiro Mensual'!$B$2:$B$2629,$B166,'Retiro Mensual'!$C$2:$C$2629,BK$5)</f>
        <v>0</v>
      </c>
      <c r="BL166" s="12">
        <f>SUMIFS('Retiro Mensual'!$E$2:$E$2629,'Retiro Mensual'!$A$2:$A$2629,BL$4,'Retiro Mensual'!$B$2:$B$2629,$B166,'Retiro Mensual'!$C$2:$C$2629,BL$5)</f>
        <v>0</v>
      </c>
      <c r="BM166" s="13">
        <f>SUMIFS('Retiro Mensual'!$E$2:$E$2629,'Retiro Mensual'!$A$2:$A$2629,BM$4,'Retiro Mensual'!$B$2:$B$2629,$B166,'Retiro Mensual'!$C$2:$C$2629,BM$5)</f>
        <v>0</v>
      </c>
      <c r="BN166" s="13">
        <f>SUMIFS('Retiro Mensual'!$E$2:$E$2629,'Retiro Mensual'!$A$2:$A$2629,BN$4,'Retiro Mensual'!$B$2:$B$2629,$B166,'Retiro Mensual'!$C$2:$C$2629,BN$5)</f>
        <v>0</v>
      </c>
      <c r="BO166" s="13">
        <f>SUMIFS('Retiro Mensual'!$E$2:$E$2629,'Retiro Mensual'!$A$2:$A$2629,BO$4,'Retiro Mensual'!$B$2:$B$2629,$B166,'Retiro Mensual'!$C$2:$C$2629,BO$5)</f>
        <v>0</v>
      </c>
      <c r="BP166" s="13">
        <f>SUMIFS('Retiro Mensual'!$E$2:$E$2629,'Retiro Mensual'!$A$2:$A$2629,BP$4,'Retiro Mensual'!$B$2:$B$2629,$B166,'Retiro Mensual'!$C$2:$C$2629,BP$5)</f>
        <v>0</v>
      </c>
      <c r="BQ166" s="13">
        <f>SUMIFS('Retiro Mensual'!$E$2:$E$2629,'Retiro Mensual'!$A$2:$A$2629,BQ$4,'Retiro Mensual'!$B$2:$B$2629,$B166,'Retiro Mensual'!$C$2:$C$2629,BQ$5)</f>
        <v>0</v>
      </c>
      <c r="BR166" s="13">
        <f>SUMIFS('Retiro Mensual'!$E$2:$E$2629,'Retiro Mensual'!$A$2:$A$2629,BR$4,'Retiro Mensual'!$B$2:$B$2629,$B166,'Retiro Mensual'!$C$2:$C$2629,BR$5)</f>
        <v>0</v>
      </c>
      <c r="BS166" s="13">
        <f>SUMIFS('Retiro Mensual'!$E$2:$E$2629,'Retiro Mensual'!$A$2:$A$2629,BS$4,'Retiro Mensual'!$B$2:$B$2629,$B166,'Retiro Mensual'!$C$2:$C$2629,BS$5)</f>
        <v>0</v>
      </c>
      <c r="BT166" s="13">
        <f>SUMIFS('Retiro Mensual'!$E$2:$E$2629,'Retiro Mensual'!$A$2:$A$2629,BT$4,'Retiro Mensual'!$B$2:$B$2629,$B166,'Retiro Mensual'!$C$2:$C$2629,BT$5)</f>
        <v>0</v>
      </c>
      <c r="BU166" s="13">
        <f>SUMIFS('Retiro Mensual'!$E$2:$E$2629,'Retiro Mensual'!$A$2:$A$2629,BU$4,'Retiro Mensual'!$B$2:$B$2629,$B166,'Retiro Mensual'!$C$2:$C$2629,BU$5)</f>
        <v>0</v>
      </c>
      <c r="BV166" s="13">
        <f>SUMIFS('Retiro Mensual'!$E$2:$E$2629,'Retiro Mensual'!$A$2:$A$2629,BV$4,'Retiro Mensual'!$B$2:$B$2629,$B166,'Retiro Mensual'!$C$2:$C$2629,BV$5)</f>
        <v>0</v>
      </c>
      <c r="BW166" s="14">
        <f>SUMIFS('Retiro Mensual'!$E$2:$E$2629,'Retiro Mensual'!$A$2:$A$2629,BW$4,'Retiro Mensual'!$B$2:$B$2629,$B166,'Retiro Mensual'!$C$2:$C$2629,BW$5)</f>
        <v>0</v>
      </c>
      <c r="BX166" s="13"/>
      <c r="BY166" s="12">
        <f>SUMIFS('Compra Ventas'!$E$2:$E$2700,'Compra Ventas'!$A$2:$A$2700,BY$4,'Compra Ventas'!$B$2:$B$2700,$B166,'Compra Ventas'!$C$2:$C$2700,BY$5)</f>
        <v>0</v>
      </c>
      <c r="BZ166" s="13">
        <f>SUMIFS('Compra Ventas'!$E$2:$E$2700,'Compra Ventas'!$A$2:$A$2700,BZ$4,'Compra Ventas'!$B$2:$B$2700,$B166,'Compra Ventas'!$C$2:$C$2700,BZ$5)</f>
        <v>0</v>
      </c>
      <c r="CA166" s="13">
        <f>SUMIFS('Compra Ventas'!$E$2:$E$2700,'Compra Ventas'!$A$2:$A$2700,CA$4,'Compra Ventas'!$B$2:$B$2700,$B166,'Compra Ventas'!$C$2:$C$2700,CA$5)</f>
        <v>0</v>
      </c>
      <c r="CB166" s="13">
        <f>SUMIFS('Compra Ventas'!$E$2:$E$2700,'Compra Ventas'!$A$2:$A$2700,CB$4,'Compra Ventas'!$B$2:$B$2700,$B166,'Compra Ventas'!$C$2:$C$2700,CB$5)</f>
        <v>0</v>
      </c>
      <c r="CC166" s="13">
        <f>SUMIFS('Compra Ventas'!$E$2:$E$2700,'Compra Ventas'!$A$2:$A$2700,CC$4,'Compra Ventas'!$B$2:$B$2700,$B166,'Compra Ventas'!$C$2:$C$2700,CC$5)</f>
        <v>0</v>
      </c>
      <c r="CD166" s="13">
        <f>SUMIFS('Compra Ventas'!$E$2:$E$2700,'Compra Ventas'!$A$2:$A$2700,CD$4,'Compra Ventas'!$B$2:$B$2700,$B166,'Compra Ventas'!$C$2:$C$2700,CD$5)</f>
        <v>0</v>
      </c>
      <c r="CE166" s="13">
        <f>SUMIFS('Compra Ventas'!$E$2:$E$2700,'Compra Ventas'!$A$2:$A$2700,CE$4,'Compra Ventas'!$B$2:$B$2700,$B166,'Compra Ventas'!$C$2:$C$2700,CE$5)</f>
        <v>0</v>
      </c>
      <c r="CF166" s="13">
        <f>SUMIFS('Compra Ventas'!$E$2:$E$2700,'Compra Ventas'!$A$2:$A$2700,CF$4,'Compra Ventas'!$B$2:$B$2700,$B166,'Compra Ventas'!$C$2:$C$2700,CF$5)</f>
        <v>0</v>
      </c>
      <c r="CG166" s="13">
        <f>SUMIFS('Compra Ventas'!$E$2:$E$2700,'Compra Ventas'!$A$2:$A$2700,CG$4,'Compra Ventas'!$B$2:$B$2700,$B166,'Compra Ventas'!$C$2:$C$2700,CG$5)</f>
        <v>0</v>
      </c>
      <c r="CH166" s="13">
        <f>SUMIFS('Compra Ventas'!$E$2:$E$2700,'Compra Ventas'!$A$2:$A$2700,CH$4,'Compra Ventas'!$B$2:$B$2700,$B166,'Compra Ventas'!$C$2:$C$2700,CH$5)</f>
        <v>0</v>
      </c>
      <c r="CI166" s="13">
        <f>SUMIFS('Compra Ventas'!$E$2:$E$2700,'Compra Ventas'!$A$2:$A$2700,CI$4,'Compra Ventas'!$B$2:$B$2700,$B166,'Compra Ventas'!$C$2:$C$2700,CI$5)</f>
        <v>0</v>
      </c>
      <c r="CJ166" s="14">
        <f>SUMIFS('Compra Ventas'!$E$2:$E$2700,'Compra Ventas'!$A$2:$A$2700,CJ$4,'Compra Ventas'!$B$2:$B$2700,$B166,'Compra Ventas'!$C$2:$C$2700,CJ$5)</f>
        <v>0</v>
      </c>
      <c r="CK166" s="12">
        <f>SUMIFS('Compra Ventas'!$E$2:$E$2700,'Compra Ventas'!$A$2:$A$2700,CK$4,'Compra Ventas'!$B$2:$B$2700,$B166,'Compra Ventas'!$C$2:$C$2700,CK$5)</f>
        <v>0</v>
      </c>
      <c r="CL166" s="13">
        <f>SUMIFS('Compra Ventas'!$E$2:$E$2700,'Compra Ventas'!$A$2:$A$2700,CL$4,'Compra Ventas'!$B$2:$B$2700,$B166,'Compra Ventas'!$C$2:$C$2700,CL$5)</f>
        <v>0</v>
      </c>
      <c r="CM166" s="13">
        <f>SUMIFS('Compra Ventas'!$E$2:$E$2700,'Compra Ventas'!$A$2:$A$2700,CM$4,'Compra Ventas'!$B$2:$B$2700,$B166,'Compra Ventas'!$C$2:$C$2700,CM$5)</f>
        <v>0</v>
      </c>
      <c r="CN166" s="13">
        <f>SUMIFS('Compra Ventas'!$E$2:$E$2700,'Compra Ventas'!$A$2:$A$2700,CN$4,'Compra Ventas'!$B$2:$B$2700,$B166,'Compra Ventas'!$C$2:$C$2700,CN$5)</f>
        <v>0</v>
      </c>
      <c r="CO166" s="13">
        <f>SUMIFS('Compra Ventas'!$E$2:$E$2700,'Compra Ventas'!$A$2:$A$2700,CO$4,'Compra Ventas'!$B$2:$B$2700,$B166,'Compra Ventas'!$C$2:$C$2700,CO$5)</f>
        <v>0</v>
      </c>
      <c r="CP166" s="13">
        <f>SUMIFS('Compra Ventas'!$E$2:$E$2700,'Compra Ventas'!$A$2:$A$2700,CP$4,'Compra Ventas'!$B$2:$B$2700,$B166,'Compra Ventas'!$C$2:$C$2700,CP$5)</f>
        <v>0</v>
      </c>
      <c r="CQ166" s="13">
        <f>SUMIFS('Compra Ventas'!$E$2:$E$2700,'Compra Ventas'!$A$2:$A$2700,CQ$4,'Compra Ventas'!$B$2:$B$2700,$B166,'Compra Ventas'!$C$2:$C$2700,CQ$5)</f>
        <v>0</v>
      </c>
      <c r="CR166" s="13">
        <f>SUMIFS('Compra Ventas'!$E$2:$E$2700,'Compra Ventas'!$A$2:$A$2700,CR$4,'Compra Ventas'!$B$2:$B$2700,$B166,'Compra Ventas'!$C$2:$C$2700,CR$5)</f>
        <v>0</v>
      </c>
      <c r="CS166" s="13">
        <f>SUMIFS('Compra Ventas'!$E$2:$E$2700,'Compra Ventas'!$A$2:$A$2700,CS$4,'Compra Ventas'!$B$2:$B$2700,$B166,'Compra Ventas'!$C$2:$C$2700,CS$5)</f>
        <v>0</v>
      </c>
      <c r="CT166" s="13">
        <f>SUMIFS('Compra Ventas'!$E$2:$E$2700,'Compra Ventas'!$A$2:$A$2700,CT$4,'Compra Ventas'!$B$2:$B$2700,$B166,'Compra Ventas'!$C$2:$C$2700,CT$5)</f>
        <v>0</v>
      </c>
      <c r="CU166" s="13">
        <f>SUMIFS('Compra Ventas'!$E$2:$E$2700,'Compra Ventas'!$A$2:$A$2700,CU$4,'Compra Ventas'!$B$2:$B$2700,$B166,'Compra Ventas'!$C$2:$C$2700,CU$5)</f>
        <v>0</v>
      </c>
      <c r="CV166" s="14">
        <f>SUMIFS('Compra Ventas'!$E$2:$E$2700,'Compra Ventas'!$A$2:$A$2700,CV$4,'Compra Ventas'!$B$2:$B$2700,$B166,'Compra Ventas'!$C$2:$C$2700,CV$5)</f>
        <v>0</v>
      </c>
      <c r="CW166" s="12">
        <f>SUMIFS('Compra Ventas'!$E$2:$E$2700,'Compra Ventas'!$A$2:$A$2700,CW$4,'Compra Ventas'!$B$2:$B$2700,$B166,'Compra Ventas'!$C$2:$C$2700,CW$5)</f>
        <v>0</v>
      </c>
      <c r="CX166" s="13">
        <f>SUMIFS('Compra Ventas'!$E$2:$E$2700,'Compra Ventas'!$A$2:$A$2700,CX$4,'Compra Ventas'!$B$2:$B$2700,$B166,'Compra Ventas'!$C$2:$C$2700,CX$5)</f>
        <v>0</v>
      </c>
      <c r="CY166" s="13">
        <f>SUMIFS('Compra Ventas'!$E$2:$E$2700,'Compra Ventas'!$A$2:$A$2700,CY$4,'Compra Ventas'!$B$2:$B$2700,$B166,'Compra Ventas'!$C$2:$C$2700,CY$5)</f>
        <v>0</v>
      </c>
      <c r="CZ166" s="13">
        <f>SUMIFS('Compra Ventas'!$E$2:$E$2700,'Compra Ventas'!$A$2:$A$2700,CZ$4,'Compra Ventas'!$B$2:$B$2700,$B166,'Compra Ventas'!$C$2:$C$2700,CZ$5)</f>
        <v>0</v>
      </c>
      <c r="DA166" s="13">
        <f>SUMIFS('Compra Ventas'!$E$2:$E$2700,'Compra Ventas'!$A$2:$A$2700,DA$4,'Compra Ventas'!$B$2:$B$2700,$B166,'Compra Ventas'!$C$2:$C$2700,DA$5)</f>
        <v>0</v>
      </c>
      <c r="DB166" s="13">
        <f>SUMIFS('Compra Ventas'!$E$2:$E$2700,'Compra Ventas'!$A$2:$A$2700,DB$4,'Compra Ventas'!$B$2:$B$2700,$B166,'Compra Ventas'!$C$2:$C$2700,DB$5)</f>
        <v>0</v>
      </c>
      <c r="DC166" s="13">
        <f>SUMIFS('Compra Ventas'!$E$2:$E$2700,'Compra Ventas'!$A$2:$A$2700,DC$4,'Compra Ventas'!$B$2:$B$2700,$B166,'Compra Ventas'!$C$2:$C$2700,DC$5)</f>
        <v>0</v>
      </c>
      <c r="DD166" s="13">
        <f>SUMIFS('Compra Ventas'!$E$2:$E$2700,'Compra Ventas'!$A$2:$A$2700,DD$4,'Compra Ventas'!$B$2:$B$2700,$B166,'Compra Ventas'!$C$2:$C$2700,DD$5)</f>
        <v>0</v>
      </c>
      <c r="DE166" s="13">
        <f>SUMIFS('Compra Ventas'!$E$2:$E$2700,'Compra Ventas'!$A$2:$A$2700,DE$4,'Compra Ventas'!$B$2:$B$2700,$B166,'Compra Ventas'!$C$2:$C$2700,DE$5)</f>
        <v>0</v>
      </c>
      <c r="DF166" s="13">
        <f>SUMIFS('Compra Ventas'!$E$2:$E$2700,'Compra Ventas'!$A$2:$A$2700,DF$4,'Compra Ventas'!$B$2:$B$2700,$B166,'Compra Ventas'!$C$2:$C$2700,DF$5)</f>
        <v>0</v>
      </c>
      <c r="DG166" s="13">
        <f>SUMIFS('Compra Ventas'!$E$2:$E$2700,'Compra Ventas'!$A$2:$A$2700,DG$4,'Compra Ventas'!$B$2:$B$2700,$B166,'Compra Ventas'!$C$2:$C$2700,DG$5)</f>
        <v>0</v>
      </c>
      <c r="DH166" s="14">
        <f>SUMIFS('Compra Ventas'!$E$2:$E$2700,'Compra Ventas'!$A$2:$A$2700,DH$4,'Compra Ventas'!$B$2:$B$2700,$B166,'Compra Ventas'!$C$2:$C$2700,DH$5)</f>
        <v>0</v>
      </c>
      <c r="DI166" s="84"/>
      <c r="DJ166" s="98">
        <f>SUMIFS('Ajuste Ciclado'!D$5:D$47,'Ajuste Ciclado'!$C$5:$C$47,Balance!DJ$4,'Ajuste Ciclado'!$B$5:$B$47,Balance!$B166)</f>
        <v>0</v>
      </c>
      <c r="DK166" s="99">
        <f>SUMIFS('Ajuste Ciclado'!E$5:E$47,'Ajuste Ciclado'!$C$5:$C$47,Balance!DK$4,'Ajuste Ciclado'!$B$5:$B$47,Balance!$B166)</f>
        <v>0</v>
      </c>
      <c r="DL166" s="99">
        <f>SUMIFS('Ajuste Ciclado'!F$5:F$47,'Ajuste Ciclado'!$C$5:$C$47,Balance!DL$4,'Ajuste Ciclado'!$B$5:$B$47,Balance!$B166)</f>
        <v>0</v>
      </c>
      <c r="DM166" s="99">
        <f>SUMIFS('Ajuste Ciclado'!G$5:G$47,'Ajuste Ciclado'!$C$5:$C$47,Balance!DM$4,'Ajuste Ciclado'!$B$5:$B$47,Balance!$B166)</f>
        <v>0</v>
      </c>
      <c r="DN166" s="99">
        <f>SUMIFS('Ajuste Ciclado'!H$5:H$47,'Ajuste Ciclado'!$C$5:$C$47,Balance!DN$4,'Ajuste Ciclado'!$B$5:$B$47,Balance!$B166)</f>
        <v>0</v>
      </c>
      <c r="DO166" s="99">
        <f>SUMIFS('Ajuste Ciclado'!I$5:I$47,'Ajuste Ciclado'!$C$5:$C$47,Balance!DO$4,'Ajuste Ciclado'!$B$5:$B$47,Balance!$B166)</f>
        <v>0</v>
      </c>
      <c r="DP166" s="99">
        <f>SUMIFS('Ajuste Ciclado'!J$5:J$47,'Ajuste Ciclado'!$C$5:$C$47,Balance!DP$4,'Ajuste Ciclado'!$B$5:$B$47,Balance!$B166)</f>
        <v>0</v>
      </c>
      <c r="DQ166" s="99">
        <f>SUMIFS('Ajuste Ciclado'!K$5:K$47,'Ajuste Ciclado'!$C$5:$C$47,Balance!DQ$4,'Ajuste Ciclado'!$B$5:$B$47,Balance!$B166)</f>
        <v>0</v>
      </c>
      <c r="DR166" s="99">
        <f>SUMIFS('Ajuste Ciclado'!L$5:L$47,'Ajuste Ciclado'!$C$5:$C$47,Balance!DR$4,'Ajuste Ciclado'!$B$5:$B$47,Balance!$B166)</f>
        <v>0</v>
      </c>
      <c r="DS166" s="99">
        <f>SUMIFS('Ajuste Ciclado'!M$5:M$47,'Ajuste Ciclado'!$C$5:$C$47,Balance!DS$4,'Ajuste Ciclado'!$B$5:$B$47,Balance!$B166)</f>
        <v>0</v>
      </c>
      <c r="DT166" s="99">
        <f>SUMIFS('Ajuste Ciclado'!N$5:N$47,'Ajuste Ciclado'!$C$5:$C$47,Balance!DT$4,'Ajuste Ciclado'!$B$5:$B$47,Balance!$B166)</f>
        <v>0</v>
      </c>
      <c r="DU166" s="100">
        <f>SUMIFS('Ajuste Ciclado'!O$5:O$47,'Ajuste Ciclado'!$C$5:$C$47,Balance!DU$4,'Ajuste Ciclado'!$B$5:$B$47,Balance!$B166)</f>
        <v>0</v>
      </c>
      <c r="DV166" s="98">
        <f>SUMIFS('Ajuste Ciclado'!D$5:D$47,'Ajuste Ciclado'!$C$5:$C$47,Balance!DV$4,'Ajuste Ciclado'!$B$5:$B$47,Balance!$B166)</f>
        <v>0</v>
      </c>
      <c r="DW166" s="99">
        <f>SUMIFS('Ajuste Ciclado'!E$5:E$47,'Ajuste Ciclado'!$C$5:$C$47,Balance!DW$4,'Ajuste Ciclado'!$B$5:$B$47,Balance!$B166)</f>
        <v>0</v>
      </c>
      <c r="DX166" s="99">
        <f>SUMIFS('Ajuste Ciclado'!F$5:F$47,'Ajuste Ciclado'!$C$5:$C$47,Balance!DX$4,'Ajuste Ciclado'!$B$5:$B$47,Balance!$B166)</f>
        <v>0</v>
      </c>
      <c r="DY166" s="99">
        <f>SUMIFS('Ajuste Ciclado'!G$5:G$47,'Ajuste Ciclado'!$C$5:$C$47,Balance!DY$4,'Ajuste Ciclado'!$B$5:$B$47,Balance!$B166)</f>
        <v>0</v>
      </c>
      <c r="DZ166" s="99">
        <f>SUMIFS('Ajuste Ciclado'!H$5:H$47,'Ajuste Ciclado'!$C$5:$C$47,Balance!DZ$4,'Ajuste Ciclado'!$B$5:$B$47,Balance!$B166)</f>
        <v>0</v>
      </c>
      <c r="EA166" s="99">
        <f>SUMIFS('Ajuste Ciclado'!I$5:I$47,'Ajuste Ciclado'!$C$5:$C$47,Balance!EA$4,'Ajuste Ciclado'!$B$5:$B$47,Balance!$B166)</f>
        <v>0</v>
      </c>
      <c r="EB166" s="99">
        <f>SUMIFS('Ajuste Ciclado'!J$5:J$47,'Ajuste Ciclado'!$C$5:$C$47,Balance!EB$4,'Ajuste Ciclado'!$B$5:$B$47,Balance!$B166)</f>
        <v>0</v>
      </c>
      <c r="EC166" s="99">
        <f>SUMIFS('Ajuste Ciclado'!K$5:K$47,'Ajuste Ciclado'!$C$5:$C$47,Balance!EC$4,'Ajuste Ciclado'!$B$5:$B$47,Balance!$B166)</f>
        <v>0</v>
      </c>
      <c r="ED166" s="99">
        <f>SUMIFS('Ajuste Ciclado'!L$5:L$47,'Ajuste Ciclado'!$C$5:$C$47,Balance!ED$4,'Ajuste Ciclado'!$B$5:$B$47,Balance!$B166)</f>
        <v>0</v>
      </c>
      <c r="EE166" s="99">
        <f>SUMIFS('Ajuste Ciclado'!M$5:M$47,'Ajuste Ciclado'!$C$5:$C$47,Balance!EE$4,'Ajuste Ciclado'!$B$5:$B$47,Balance!$B166)</f>
        <v>0</v>
      </c>
      <c r="EF166" s="99">
        <f>SUMIFS('Ajuste Ciclado'!N$5:N$47,'Ajuste Ciclado'!$C$5:$C$47,Balance!EF$4,'Ajuste Ciclado'!$B$5:$B$47,Balance!$B166)</f>
        <v>0</v>
      </c>
      <c r="EG166" s="100">
        <f>SUMIFS('Ajuste Ciclado'!O$5:O$47,'Ajuste Ciclado'!$C$5:$C$47,Balance!EG$4,'Ajuste Ciclado'!$B$5:$B$47,Balance!$B166)</f>
        <v>0</v>
      </c>
      <c r="EH166" s="98">
        <f>SUMIFS('Ajuste Ciclado'!D$5:D$47,'Ajuste Ciclado'!$C$5:$C$47,Balance!EH$4,'Ajuste Ciclado'!$B$5:$B$47,Balance!$B166)</f>
        <v>0</v>
      </c>
      <c r="EI166" s="99">
        <f>SUMIFS('Ajuste Ciclado'!E$5:E$47,'Ajuste Ciclado'!$C$5:$C$47,Balance!EI$4,'Ajuste Ciclado'!$B$5:$B$47,Balance!$B166)</f>
        <v>0</v>
      </c>
      <c r="EJ166" s="99">
        <f>SUMIFS('Ajuste Ciclado'!F$5:F$47,'Ajuste Ciclado'!$C$5:$C$47,Balance!EJ$4,'Ajuste Ciclado'!$B$5:$B$47,Balance!$B166)</f>
        <v>0</v>
      </c>
      <c r="EK166" s="99">
        <f>SUMIFS('Ajuste Ciclado'!G$5:G$47,'Ajuste Ciclado'!$C$5:$C$47,Balance!EK$4,'Ajuste Ciclado'!$B$5:$B$47,Balance!$B166)</f>
        <v>0</v>
      </c>
      <c r="EL166" s="99">
        <f>SUMIFS('Ajuste Ciclado'!H$5:H$47,'Ajuste Ciclado'!$C$5:$C$47,Balance!EL$4,'Ajuste Ciclado'!$B$5:$B$47,Balance!$B166)</f>
        <v>0</v>
      </c>
      <c r="EM166" s="99">
        <f>SUMIFS('Ajuste Ciclado'!I$5:I$47,'Ajuste Ciclado'!$C$5:$C$47,Balance!EM$4,'Ajuste Ciclado'!$B$5:$B$47,Balance!$B166)</f>
        <v>0</v>
      </c>
      <c r="EN166" s="99">
        <f>SUMIFS('Ajuste Ciclado'!J$5:J$47,'Ajuste Ciclado'!$C$5:$C$47,Balance!EN$4,'Ajuste Ciclado'!$B$5:$B$47,Balance!$B166)</f>
        <v>0</v>
      </c>
      <c r="EO166" s="99">
        <f>SUMIFS('Ajuste Ciclado'!K$5:K$47,'Ajuste Ciclado'!$C$5:$C$47,Balance!EO$4,'Ajuste Ciclado'!$B$5:$B$47,Balance!$B166)</f>
        <v>0</v>
      </c>
      <c r="EP166" s="99">
        <f>SUMIFS('Ajuste Ciclado'!L$5:L$47,'Ajuste Ciclado'!$C$5:$C$47,Balance!EP$4,'Ajuste Ciclado'!$B$5:$B$47,Balance!$B166)</f>
        <v>0</v>
      </c>
      <c r="EQ166" s="99">
        <f>SUMIFS('Ajuste Ciclado'!M$5:M$47,'Ajuste Ciclado'!$C$5:$C$47,Balance!EQ$4,'Ajuste Ciclado'!$B$5:$B$47,Balance!$B166)</f>
        <v>0</v>
      </c>
      <c r="ER166" s="99">
        <f>SUMIFS('Ajuste Ciclado'!N$5:N$47,'Ajuste Ciclado'!$C$5:$C$47,Balance!ER$4,'Ajuste Ciclado'!$B$5:$B$47,Balance!$B166)</f>
        <v>0</v>
      </c>
      <c r="ES166" s="100">
        <f>SUMIFS('Ajuste Ciclado'!O$5:O$47,'Ajuste Ciclado'!$C$5:$C$47,Balance!ES$4,'Ajuste Ciclado'!$B$5:$B$47,Balance!$B166)</f>
        <v>0</v>
      </c>
      <c r="ET166" s="84"/>
      <c r="EU166" s="12">
        <f t="shared" si="279"/>
        <v>0</v>
      </c>
      <c r="EV166" s="13">
        <f t="shared" si="244"/>
        <v>0</v>
      </c>
      <c r="EW166" s="13">
        <f t="shared" si="245"/>
        <v>0</v>
      </c>
      <c r="EX166" s="13">
        <f t="shared" si="246"/>
        <v>0</v>
      </c>
      <c r="EY166" s="13">
        <f t="shared" si="247"/>
        <v>0</v>
      </c>
      <c r="EZ166" s="13">
        <f t="shared" si="248"/>
        <v>0</v>
      </c>
      <c r="FA166" s="13">
        <f t="shared" si="249"/>
        <v>0</v>
      </c>
      <c r="FB166" s="13">
        <f t="shared" si="250"/>
        <v>0</v>
      </c>
      <c r="FC166" s="13">
        <f t="shared" si="251"/>
        <v>0</v>
      </c>
      <c r="FD166" s="13">
        <f t="shared" si="252"/>
        <v>0</v>
      </c>
      <c r="FE166" s="13">
        <f t="shared" si="253"/>
        <v>0</v>
      </c>
      <c r="FF166" s="14">
        <f t="shared" si="254"/>
        <v>0</v>
      </c>
      <c r="FG166" s="12">
        <f t="shared" si="255"/>
        <v>0</v>
      </c>
      <c r="FH166" s="13">
        <f t="shared" si="256"/>
        <v>0</v>
      </c>
      <c r="FI166" s="13">
        <f t="shared" si="257"/>
        <v>0</v>
      </c>
      <c r="FJ166" s="13">
        <f t="shared" si="258"/>
        <v>0</v>
      </c>
      <c r="FK166" s="13">
        <f t="shared" si="259"/>
        <v>0</v>
      </c>
      <c r="FL166" s="13">
        <f t="shared" si="260"/>
        <v>0</v>
      </c>
      <c r="FM166" s="13">
        <f t="shared" si="261"/>
        <v>0</v>
      </c>
      <c r="FN166" s="13">
        <f t="shared" si="262"/>
        <v>0</v>
      </c>
      <c r="FO166" s="13">
        <f t="shared" si="263"/>
        <v>0</v>
      </c>
      <c r="FP166" s="13">
        <f t="shared" si="264"/>
        <v>0</v>
      </c>
      <c r="FQ166" s="13">
        <f t="shared" si="265"/>
        <v>0</v>
      </c>
      <c r="FR166" s="14">
        <f t="shared" si="266"/>
        <v>0</v>
      </c>
      <c r="FS166" s="12">
        <f t="shared" si="267"/>
        <v>0</v>
      </c>
      <c r="FT166" s="13">
        <f t="shared" si="268"/>
        <v>0</v>
      </c>
      <c r="FU166" s="13">
        <f t="shared" si="269"/>
        <v>0</v>
      </c>
      <c r="FV166" s="13">
        <f t="shared" si="270"/>
        <v>0</v>
      </c>
      <c r="FW166" s="13">
        <f t="shared" si="271"/>
        <v>0</v>
      </c>
      <c r="FX166" s="13">
        <f t="shared" si="272"/>
        <v>0</v>
      </c>
      <c r="FY166" s="13">
        <f t="shared" si="273"/>
        <v>0</v>
      </c>
      <c r="FZ166" s="13">
        <f t="shared" si="274"/>
        <v>0</v>
      </c>
      <c r="GA166" s="13">
        <f t="shared" si="275"/>
        <v>0</v>
      </c>
      <c r="GB166" s="13">
        <f t="shared" si="276"/>
        <v>0</v>
      </c>
      <c r="GC166" s="13">
        <f t="shared" si="277"/>
        <v>0</v>
      </c>
      <c r="GD166" s="14">
        <f t="shared" si="278"/>
        <v>0</v>
      </c>
      <c r="GE166" s="84"/>
      <c r="GF166" s="12">
        <f t="shared" si="280"/>
        <v>0</v>
      </c>
      <c r="GG166" s="13">
        <f t="shared" si="280"/>
        <v>0</v>
      </c>
      <c r="GH166" s="14">
        <f t="shared" si="280"/>
        <v>0</v>
      </c>
      <c r="GI166" s="6">
        <f t="shared" si="281"/>
        <v>1</v>
      </c>
      <c r="GJ166" s="12">
        <f t="shared" si="282"/>
        <v>0</v>
      </c>
      <c r="GK166" s="13">
        <f t="shared" si="283"/>
        <v>0</v>
      </c>
      <c r="GL166" s="14">
        <f t="shared" si="284"/>
        <v>0</v>
      </c>
      <c r="GM166" s="84"/>
      <c r="GN166" s="66">
        <f t="shared" si="285"/>
        <v>0</v>
      </c>
      <c r="GO166" s="84"/>
      <c r="GP166" s="63" t="str" cm="1">
        <f t="array" ref="GP166">INDEX($GF$4:$GH$4,1,GI166)</f>
        <v>Sample 1</v>
      </c>
      <c r="GQ166" s="12">
        <f t="shared" si="287"/>
        <v>0</v>
      </c>
      <c r="GR166" s="13">
        <f t="shared" si="287"/>
        <v>0</v>
      </c>
      <c r="GS166" s="14">
        <f t="shared" si="287"/>
        <v>0</v>
      </c>
      <c r="GT166" s="12">
        <f t="shared" si="288"/>
        <v>0</v>
      </c>
      <c r="GU166" s="13">
        <f t="shared" si="288"/>
        <v>0</v>
      </c>
      <c r="GV166" s="14">
        <f t="shared" si="288"/>
        <v>0</v>
      </c>
      <c r="GW166" s="12">
        <f t="shared" si="289"/>
        <v>0</v>
      </c>
      <c r="GX166" s="13">
        <f t="shared" si="289"/>
        <v>0</v>
      </c>
      <c r="GY166" s="14">
        <f t="shared" si="289"/>
        <v>0</v>
      </c>
      <c r="GZ166" s="84" t="str">
        <f t="shared" si="194"/>
        <v>Sample 1</v>
      </c>
      <c r="HA166" s="12">
        <f t="shared" si="286"/>
        <v>0</v>
      </c>
      <c r="HB166" s="13">
        <f t="shared" si="286"/>
        <v>0</v>
      </c>
      <c r="HC166" s="14">
        <f t="shared" si="286"/>
        <v>0</v>
      </c>
      <c r="HD166" s="6">
        <f t="shared" si="195"/>
        <v>0</v>
      </c>
      <c r="HE166" s="84" t="str">
        <f t="shared" si="196"/>
        <v>Ok</v>
      </c>
    </row>
    <row r="167" spans="2:213" hidden="1" x14ac:dyDescent="0.3">
      <c r="B167" s="84" t="s">
        <v>303</v>
      </c>
      <c r="C167" s="12">
        <f>SUMIFS(Inyecciones!$E$2:$E$14185,Inyecciones!$A$2:$A$14185,Balance!C$4,Inyecciones!$B$2:$B$14185,Balance!$B167,Inyecciones!$C$2:$C$14185,Balance!C$5)</f>
        <v>0</v>
      </c>
      <c r="D167" s="13">
        <f>SUMIFS(Inyecciones!$E$2:$E$14185,Inyecciones!$A$2:$A$14185,Balance!D$4,Inyecciones!$B$2:$B$14185,Balance!$B167,Inyecciones!$C$2:$C$14185,Balance!D$5)</f>
        <v>0</v>
      </c>
      <c r="E167" s="13">
        <f>SUMIFS(Inyecciones!$E$2:$E$14185,Inyecciones!$A$2:$A$14185,Balance!E$4,Inyecciones!$B$2:$B$14185,Balance!$B167,Inyecciones!$C$2:$C$14185,Balance!E$5)</f>
        <v>0</v>
      </c>
      <c r="F167" s="13">
        <f>SUMIFS(Inyecciones!$E$2:$E$14185,Inyecciones!$A$2:$A$14185,Balance!F$4,Inyecciones!$B$2:$B$14185,Balance!$B167,Inyecciones!$C$2:$C$14185,Balance!F$5)</f>
        <v>0</v>
      </c>
      <c r="G167" s="13">
        <f>SUMIFS(Inyecciones!$E$2:$E$14185,Inyecciones!$A$2:$A$14185,Balance!G$4,Inyecciones!$B$2:$B$14185,Balance!$B167,Inyecciones!$C$2:$C$14185,Balance!G$5)</f>
        <v>0</v>
      </c>
      <c r="H167" s="13">
        <f>SUMIFS(Inyecciones!$E$2:$E$14185,Inyecciones!$A$2:$A$14185,Balance!H$4,Inyecciones!$B$2:$B$14185,Balance!$B167,Inyecciones!$C$2:$C$14185,Balance!H$5)</f>
        <v>0</v>
      </c>
      <c r="I167" s="13">
        <f>SUMIFS(Inyecciones!$E$2:$E$14185,Inyecciones!$A$2:$A$14185,Balance!I$4,Inyecciones!$B$2:$B$14185,Balance!$B167,Inyecciones!$C$2:$C$14185,Balance!I$5)</f>
        <v>0</v>
      </c>
      <c r="J167" s="13">
        <f>SUMIFS(Inyecciones!$E$2:$E$14185,Inyecciones!$A$2:$A$14185,Balance!J$4,Inyecciones!$B$2:$B$14185,Balance!$B167,Inyecciones!$C$2:$C$14185,Balance!J$5)</f>
        <v>0</v>
      </c>
      <c r="K167" s="13">
        <f>SUMIFS(Inyecciones!$E$2:$E$14185,Inyecciones!$A$2:$A$14185,Balance!K$4,Inyecciones!$B$2:$B$14185,Balance!$B167,Inyecciones!$C$2:$C$14185,Balance!K$5)</f>
        <v>0</v>
      </c>
      <c r="L167" s="13">
        <f>SUMIFS(Inyecciones!$E$2:$E$14185,Inyecciones!$A$2:$A$14185,Balance!L$4,Inyecciones!$B$2:$B$14185,Balance!$B167,Inyecciones!$C$2:$C$14185,Balance!L$5)</f>
        <v>0</v>
      </c>
      <c r="M167" s="13">
        <f>SUMIFS(Inyecciones!$E$2:$E$14185,Inyecciones!$A$2:$A$14185,Balance!M$4,Inyecciones!$B$2:$B$14185,Balance!$B167,Inyecciones!$C$2:$C$14185,Balance!M$5)</f>
        <v>0</v>
      </c>
      <c r="N167" s="14">
        <f>SUMIFS(Inyecciones!$E$2:$E$14185,Inyecciones!$A$2:$A$14185,Balance!N$4,Inyecciones!$B$2:$B$14185,Balance!$B167,Inyecciones!$C$2:$C$14185,Balance!N$5)</f>
        <v>0</v>
      </c>
      <c r="O167" s="12">
        <f>SUMIFS(Inyecciones!$E$2:$E$14185,Inyecciones!$A$2:$A$14185,Balance!O$4,Inyecciones!$B$2:$B$14185,Balance!$B167,Inyecciones!$C$2:$C$14185,Balance!O$5)</f>
        <v>0</v>
      </c>
      <c r="P167" s="13">
        <f>SUMIFS(Inyecciones!$E$2:$E$14185,Inyecciones!$A$2:$A$14185,Balance!P$4,Inyecciones!$B$2:$B$14185,Balance!$B167,Inyecciones!$C$2:$C$14185,Balance!P$5)</f>
        <v>0</v>
      </c>
      <c r="Q167" s="13">
        <f>SUMIFS(Inyecciones!$E$2:$E$14185,Inyecciones!$A$2:$A$14185,Balance!Q$4,Inyecciones!$B$2:$B$14185,Balance!$B167,Inyecciones!$C$2:$C$14185,Balance!Q$5)</f>
        <v>0</v>
      </c>
      <c r="R167" s="13">
        <f>SUMIFS(Inyecciones!$E$2:$E$14185,Inyecciones!$A$2:$A$14185,Balance!R$4,Inyecciones!$B$2:$B$14185,Balance!$B167,Inyecciones!$C$2:$C$14185,Balance!R$5)</f>
        <v>0</v>
      </c>
      <c r="S167" s="13">
        <f>SUMIFS(Inyecciones!$E$2:$E$14185,Inyecciones!$A$2:$A$14185,Balance!S$4,Inyecciones!$B$2:$B$14185,Balance!$B167,Inyecciones!$C$2:$C$14185,Balance!S$5)</f>
        <v>0</v>
      </c>
      <c r="T167" s="13">
        <f>SUMIFS(Inyecciones!$E$2:$E$14185,Inyecciones!$A$2:$A$14185,Balance!T$4,Inyecciones!$B$2:$B$14185,Balance!$B167,Inyecciones!$C$2:$C$14185,Balance!T$5)</f>
        <v>0</v>
      </c>
      <c r="U167" s="13">
        <f>SUMIFS(Inyecciones!$E$2:$E$14185,Inyecciones!$A$2:$A$14185,Balance!U$4,Inyecciones!$B$2:$B$14185,Balance!$B167,Inyecciones!$C$2:$C$14185,Balance!U$5)</f>
        <v>0</v>
      </c>
      <c r="V167" s="13">
        <f>SUMIFS(Inyecciones!$E$2:$E$14185,Inyecciones!$A$2:$A$14185,Balance!V$4,Inyecciones!$B$2:$B$14185,Balance!$B167,Inyecciones!$C$2:$C$14185,Balance!V$5)</f>
        <v>0</v>
      </c>
      <c r="W167" s="13">
        <f>SUMIFS(Inyecciones!$E$2:$E$14185,Inyecciones!$A$2:$A$14185,Balance!W$4,Inyecciones!$B$2:$B$14185,Balance!$B167,Inyecciones!$C$2:$C$14185,Balance!W$5)</f>
        <v>0</v>
      </c>
      <c r="X167" s="13">
        <f>SUMIFS(Inyecciones!$E$2:$E$14185,Inyecciones!$A$2:$A$14185,Balance!X$4,Inyecciones!$B$2:$B$14185,Balance!$B167,Inyecciones!$C$2:$C$14185,Balance!X$5)</f>
        <v>0</v>
      </c>
      <c r="Y167" s="13">
        <f>SUMIFS(Inyecciones!$E$2:$E$14185,Inyecciones!$A$2:$A$14185,Balance!Y$4,Inyecciones!$B$2:$B$14185,Balance!$B167,Inyecciones!$C$2:$C$14185,Balance!Y$5)</f>
        <v>0</v>
      </c>
      <c r="Z167" s="14">
        <f>SUMIFS(Inyecciones!$E$2:$E$14185,Inyecciones!$A$2:$A$14185,Balance!Z$4,Inyecciones!$B$2:$B$14185,Balance!$B167,Inyecciones!$C$2:$C$14185,Balance!Z$5)</f>
        <v>0</v>
      </c>
      <c r="AA167" s="12">
        <f>SUMIFS(Inyecciones!$E$2:$E$14185,Inyecciones!$A$2:$A$14185,Balance!AA$4,Inyecciones!$B$2:$B$14185,Balance!$B167,Inyecciones!$C$2:$C$14185,Balance!AA$5)</f>
        <v>0</v>
      </c>
      <c r="AB167" s="13">
        <f>SUMIFS(Inyecciones!$E$2:$E$14185,Inyecciones!$A$2:$A$14185,Balance!AB$4,Inyecciones!$B$2:$B$14185,Balance!$B167,Inyecciones!$C$2:$C$14185,Balance!AB$5)</f>
        <v>0</v>
      </c>
      <c r="AC167" s="13">
        <f>SUMIFS(Inyecciones!$E$2:$E$14185,Inyecciones!$A$2:$A$14185,Balance!AC$4,Inyecciones!$B$2:$B$14185,Balance!$B167,Inyecciones!$C$2:$C$14185,Balance!AC$5)</f>
        <v>0</v>
      </c>
      <c r="AD167" s="13">
        <f>SUMIFS(Inyecciones!$E$2:$E$14185,Inyecciones!$A$2:$A$14185,Balance!AD$4,Inyecciones!$B$2:$B$14185,Balance!$B167,Inyecciones!$C$2:$C$14185,Balance!AD$5)</f>
        <v>0</v>
      </c>
      <c r="AE167" s="13">
        <f>SUMIFS(Inyecciones!$E$2:$E$14185,Inyecciones!$A$2:$A$14185,Balance!AE$4,Inyecciones!$B$2:$B$14185,Balance!$B167,Inyecciones!$C$2:$C$14185,Balance!AE$5)</f>
        <v>0</v>
      </c>
      <c r="AF167" s="13">
        <f>SUMIFS(Inyecciones!$E$2:$E$14185,Inyecciones!$A$2:$A$14185,Balance!AF$4,Inyecciones!$B$2:$B$14185,Balance!$B167,Inyecciones!$C$2:$C$14185,Balance!AF$5)</f>
        <v>0</v>
      </c>
      <c r="AG167" s="13">
        <f>SUMIFS(Inyecciones!$E$2:$E$14185,Inyecciones!$A$2:$A$14185,Balance!AG$4,Inyecciones!$B$2:$B$14185,Balance!$B167,Inyecciones!$C$2:$C$14185,Balance!AG$5)</f>
        <v>0</v>
      </c>
      <c r="AH167" s="13">
        <f>SUMIFS(Inyecciones!$E$2:$E$14185,Inyecciones!$A$2:$A$14185,Balance!AH$4,Inyecciones!$B$2:$B$14185,Balance!$B167,Inyecciones!$C$2:$C$14185,Balance!AH$5)</f>
        <v>0</v>
      </c>
      <c r="AI167" s="13">
        <f>SUMIFS(Inyecciones!$E$2:$E$14185,Inyecciones!$A$2:$A$14185,Balance!AI$4,Inyecciones!$B$2:$B$14185,Balance!$B167,Inyecciones!$C$2:$C$14185,Balance!AI$5)</f>
        <v>0</v>
      </c>
      <c r="AJ167" s="13">
        <f>SUMIFS(Inyecciones!$E$2:$E$14185,Inyecciones!$A$2:$A$14185,Balance!AJ$4,Inyecciones!$B$2:$B$14185,Balance!$B167,Inyecciones!$C$2:$C$14185,Balance!AJ$5)</f>
        <v>0</v>
      </c>
      <c r="AK167" s="13">
        <f>SUMIFS(Inyecciones!$E$2:$E$14185,Inyecciones!$A$2:$A$14185,Balance!AK$4,Inyecciones!$B$2:$B$14185,Balance!$B167,Inyecciones!$C$2:$C$14185,Balance!AK$5)</f>
        <v>0</v>
      </c>
      <c r="AL167" s="14">
        <f>SUMIFS(Inyecciones!$E$2:$E$14185,Inyecciones!$A$2:$A$14185,Balance!AL$4,Inyecciones!$B$2:$B$14185,Balance!$B167,Inyecciones!$C$2:$C$14185,Balance!AL$5)</f>
        <v>0</v>
      </c>
      <c r="AM167" s="13"/>
      <c r="AN167" s="12">
        <f>SUMIFS('Retiro Mensual'!$E$2:$E$2629,'Retiro Mensual'!$A$2:$A$2629,AN$4,'Retiro Mensual'!$B$2:$B$2629,$B167,'Retiro Mensual'!$C$2:$C$2629,AN$5)</f>
        <v>0</v>
      </c>
      <c r="AO167" s="13">
        <f>SUMIFS('Retiro Mensual'!$E$2:$E$2629,'Retiro Mensual'!$A$2:$A$2629,AO$4,'Retiro Mensual'!$B$2:$B$2629,$B167,'Retiro Mensual'!$C$2:$C$2629,AO$5)</f>
        <v>0</v>
      </c>
      <c r="AP167" s="13">
        <f>SUMIFS('Retiro Mensual'!$E$2:$E$2629,'Retiro Mensual'!$A$2:$A$2629,AP$4,'Retiro Mensual'!$B$2:$B$2629,$B167,'Retiro Mensual'!$C$2:$C$2629,AP$5)</f>
        <v>0</v>
      </c>
      <c r="AQ167" s="13">
        <f>SUMIFS('Retiro Mensual'!$E$2:$E$2629,'Retiro Mensual'!$A$2:$A$2629,AQ$4,'Retiro Mensual'!$B$2:$B$2629,$B167,'Retiro Mensual'!$C$2:$C$2629,AQ$5)</f>
        <v>0</v>
      </c>
      <c r="AR167" s="13">
        <f>SUMIFS('Retiro Mensual'!$E$2:$E$2629,'Retiro Mensual'!$A$2:$A$2629,AR$4,'Retiro Mensual'!$B$2:$B$2629,$B167,'Retiro Mensual'!$C$2:$C$2629,AR$5)</f>
        <v>0</v>
      </c>
      <c r="AS167" s="13">
        <f>SUMIFS('Retiro Mensual'!$E$2:$E$2629,'Retiro Mensual'!$A$2:$A$2629,AS$4,'Retiro Mensual'!$B$2:$B$2629,$B167,'Retiro Mensual'!$C$2:$C$2629,AS$5)</f>
        <v>0</v>
      </c>
      <c r="AT167" s="13">
        <f>SUMIFS('Retiro Mensual'!$E$2:$E$2629,'Retiro Mensual'!$A$2:$A$2629,AT$4,'Retiro Mensual'!$B$2:$B$2629,$B167,'Retiro Mensual'!$C$2:$C$2629,AT$5)</f>
        <v>0</v>
      </c>
      <c r="AU167" s="13">
        <f>SUMIFS('Retiro Mensual'!$E$2:$E$2629,'Retiro Mensual'!$A$2:$A$2629,AU$4,'Retiro Mensual'!$B$2:$B$2629,$B167,'Retiro Mensual'!$C$2:$C$2629,AU$5)</f>
        <v>0</v>
      </c>
      <c r="AV167" s="13">
        <f>SUMIFS('Retiro Mensual'!$E$2:$E$2629,'Retiro Mensual'!$A$2:$A$2629,AV$4,'Retiro Mensual'!$B$2:$B$2629,$B167,'Retiro Mensual'!$C$2:$C$2629,AV$5)</f>
        <v>0</v>
      </c>
      <c r="AW167" s="13">
        <f>SUMIFS('Retiro Mensual'!$E$2:$E$2629,'Retiro Mensual'!$A$2:$A$2629,AW$4,'Retiro Mensual'!$B$2:$B$2629,$B167,'Retiro Mensual'!$C$2:$C$2629,AW$5)</f>
        <v>0</v>
      </c>
      <c r="AX167" s="13">
        <f>SUMIFS('Retiro Mensual'!$E$2:$E$2629,'Retiro Mensual'!$A$2:$A$2629,AX$4,'Retiro Mensual'!$B$2:$B$2629,$B167,'Retiro Mensual'!$C$2:$C$2629,AX$5)</f>
        <v>0</v>
      </c>
      <c r="AY167" s="14">
        <f>SUMIFS('Retiro Mensual'!$E$2:$E$2629,'Retiro Mensual'!$A$2:$A$2629,AY$4,'Retiro Mensual'!$B$2:$B$2629,$B167,'Retiro Mensual'!$C$2:$C$2629,AY$5)</f>
        <v>0</v>
      </c>
      <c r="AZ167" s="12">
        <f>SUMIFS('Retiro Mensual'!$E$2:$E$2629,'Retiro Mensual'!$A$2:$A$2629,AZ$4,'Retiro Mensual'!$B$2:$B$2629,$B167,'Retiro Mensual'!$C$2:$C$2629,AZ$5)</f>
        <v>0</v>
      </c>
      <c r="BA167" s="13">
        <f>SUMIFS('Retiro Mensual'!$E$2:$E$2629,'Retiro Mensual'!$A$2:$A$2629,BA$4,'Retiro Mensual'!$B$2:$B$2629,$B167,'Retiro Mensual'!$C$2:$C$2629,BA$5)</f>
        <v>0</v>
      </c>
      <c r="BB167" s="13">
        <f>SUMIFS('Retiro Mensual'!$E$2:$E$2629,'Retiro Mensual'!$A$2:$A$2629,BB$4,'Retiro Mensual'!$B$2:$B$2629,$B167,'Retiro Mensual'!$C$2:$C$2629,BB$5)</f>
        <v>0</v>
      </c>
      <c r="BC167" s="13">
        <f>SUMIFS('Retiro Mensual'!$E$2:$E$2629,'Retiro Mensual'!$A$2:$A$2629,BC$4,'Retiro Mensual'!$B$2:$B$2629,$B167,'Retiro Mensual'!$C$2:$C$2629,BC$5)</f>
        <v>0</v>
      </c>
      <c r="BD167" s="13">
        <f>SUMIFS('Retiro Mensual'!$E$2:$E$2629,'Retiro Mensual'!$A$2:$A$2629,BD$4,'Retiro Mensual'!$B$2:$B$2629,$B167,'Retiro Mensual'!$C$2:$C$2629,BD$5)</f>
        <v>0</v>
      </c>
      <c r="BE167" s="13">
        <f>SUMIFS('Retiro Mensual'!$E$2:$E$2629,'Retiro Mensual'!$A$2:$A$2629,BE$4,'Retiro Mensual'!$B$2:$B$2629,$B167,'Retiro Mensual'!$C$2:$C$2629,BE$5)</f>
        <v>0</v>
      </c>
      <c r="BF167" s="13">
        <f>SUMIFS('Retiro Mensual'!$E$2:$E$2629,'Retiro Mensual'!$A$2:$A$2629,BF$4,'Retiro Mensual'!$B$2:$B$2629,$B167,'Retiro Mensual'!$C$2:$C$2629,BF$5)</f>
        <v>0</v>
      </c>
      <c r="BG167" s="13">
        <f>SUMIFS('Retiro Mensual'!$E$2:$E$2629,'Retiro Mensual'!$A$2:$A$2629,BG$4,'Retiro Mensual'!$B$2:$B$2629,$B167,'Retiro Mensual'!$C$2:$C$2629,BG$5)</f>
        <v>0</v>
      </c>
      <c r="BH167" s="13">
        <f>SUMIFS('Retiro Mensual'!$E$2:$E$2629,'Retiro Mensual'!$A$2:$A$2629,BH$4,'Retiro Mensual'!$B$2:$B$2629,$B167,'Retiro Mensual'!$C$2:$C$2629,BH$5)</f>
        <v>0</v>
      </c>
      <c r="BI167" s="13">
        <f>SUMIFS('Retiro Mensual'!$E$2:$E$2629,'Retiro Mensual'!$A$2:$A$2629,BI$4,'Retiro Mensual'!$B$2:$B$2629,$B167,'Retiro Mensual'!$C$2:$C$2629,BI$5)</f>
        <v>0</v>
      </c>
      <c r="BJ167" s="13">
        <f>SUMIFS('Retiro Mensual'!$E$2:$E$2629,'Retiro Mensual'!$A$2:$A$2629,BJ$4,'Retiro Mensual'!$B$2:$B$2629,$B167,'Retiro Mensual'!$C$2:$C$2629,BJ$5)</f>
        <v>0</v>
      </c>
      <c r="BK167" s="14">
        <f>SUMIFS('Retiro Mensual'!$E$2:$E$2629,'Retiro Mensual'!$A$2:$A$2629,BK$4,'Retiro Mensual'!$B$2:$B$2629,$B167,'Retiro Mensual'!$C$2:$C$2629,BK$5)</f>
        <v>0</v>
      </c>
      <c r="BL167" s="12">
        <f>SUMIFS('Retiro Mensual'!$E$2:$E$2629,'Retiro Mensual'!$A$2:$A$2629,BL$4,'Retiro Mensual'!$B$2:$B$2629,$B167,'Retiro Mensual'!$C$2:$C$2629,BL$5)</f>
        <v>0</v>
      </c>
      <c r="BM167" s="13">
        <f>SUMIFS('Retiro Mensual'!$E$2:$E$2629,'Retiro Mensual'!$A$2:$A$2629,BM$4,'Retiro Mensual'!$B$2:$B$2629,$B167,'Retiro Mensual'!$C$2:$C$2629,BM$5)</f>
        <v>0</v>
      </c>
      <c r="BN167" s="13">
        <f>SUMIFS('Retiro Mensual'!$E$2:$E$2629,'Retiro Mensual'!$A$2:$A$2629,BN$4,'Retiro Mensual'!$B$2:$B$2629,$B167,'Retiro Mensual'!$C$2:$C$2629,BN$5)</f>
        <v>0</v>
      </c>
      <c r="BO167" s="13">
        <f>SUMIFS('Retiro Mensual'!$E$2:$E$2629,'Retiro Mensual'!$A$2:$A$2629,BO$4,'Retiro Mensual'!$B$2:$B$2629,$B167,'Retiro Mensual'!$C$2:$C$2629,BO$5)</f>
        <v>0</v>
      </c>
      <c r="BP167" s="13">
        <f>SUMIFS('Retiro Mensual'!$E$2:$E$2629,'Retiro Mensual'!$A$2:$A$2629,BP$4,'Retiro Mensual'!$B$2:$B$2629,$B167,'Retiro Mensual'!$C$2:$C$2629,BP$5)</f>
        <v>0</v>
      </c>
      <c r="BQ167" s="13">
        <f>SUMIFS('Retiro Mensual'!$E$2:$E$2629,'Retiro Mensual'!$A$2:$A$2629,BQ$4,'Retiro Mensual'!$B$2:$B$2629,$B167,'Retiro Mensual'!$C$2:$C$2629,BQ$5)</f>
        <v>0</v>
      </c>
      <c r="BR167" s="13">
        <f>SUMIFS('Retiro Mensual'!$E$2:$E$2629,'Retiro Mensual'!$A$2:$A$2629,BR$4,'Retiro Mensual'!$B$2:$B$2629,$B167,'Retiro Mensual'!$C$2:$C$2629,BR$5)</f>
        <v>0</v>
      </c>
      <c r="BS167" s="13">
        <f>SUMIFS('Retiro Mensual'!$E$2:$E$2629,'Retiro Mensual'!$A$2:$A$2629,BS$4,'Retiro Mensual'!$B$2:$B$2629,$B167,'Retiro Mensual'!$C$2:$C$2629,BS$5)</f>
        <v>0</v>
      </c>
      <c r="BT167" s="13">
        <f>SUMIFS('Retiro Mensual'!$E$2:$E$2629,'Retiro Mensual'!$A$2:$A$2629,BT$4,'Retiro Mensual'!$B$2:$B$2629,$B167,'Retiro Mensual'!$C$2:$C$2629,BT$5)</f>
        <v>0</v>
      </c>
      <c r="BU167" s="13">
        <f>SUMIFS('Retiro Mensual'!$E$2:$E$2629,'Retiro Mensual'!$A$2:$A$2629,BU$4,'Retiro Mensual'!$B$2:$B$2629,$B167,'Retiro Mensual'!$C$2:$C$2629,BU$5)</f>
        <v>0</v>
      </c>
      <c r="BV167" s="13">
        <f>SUMIFS('Retiro Mensual'!$E$2:$E$2629,'Retiro Mensual'!$A$2:$A$2629,BV$4,'Retiro Mensual'!$B$2:$B$2629,$B167,'Retiro Mensual'!$C$2:$C$2629,BV$5)</f>
        <v>0</v>
      </c>
      <c r="BW167" s="14">
        <f>SUMIFS('Retiro Mensual'!$E$2:$E$2629,'Retiro Mensual'!$A$2:$A$2629,BW$4,'Retiro Mensual'!$B$2:$B$2629,$B167,'Retiro Mensual'!$C$2:$C$2629,BW$5)</f>
        <v>0</v>
      </c>
      <c r="BX167" s="13"/>
      <c r="BY167" s="12">
        <f>SUMIFS('Compra Ventas'!$E$2:$E$2700,'Compra Ventas'!$A$2:$A$2700,BY$4,'Compra Ventas'!$B$2:$B$2700,$B167,'Compra Ventas'!$C$2:$C$2700,BY$5)</f>
        <v>0</v>
      </c>
      <c r="BZ167" s="13">
        <f>SUMIFS('Compra Ventas'!$E$2:$E$2700,'Compra Ventas'!$A$2:$A$2700,BZ$4,'Compra Ventas'!$B$2:$B$2700,$B167,'Compra Ventas'!$C$2:$C$2700,BZ$5)</f>
        <v>0</v>
      </c>
      <c r="CA167" s="13">
        <f>SUMIFS('Compra Ventas'!$E$2:$E$2700,'Compra Ventas'!$A$2:$A$2700,CA$4,'Compra Ventas'!$B$2:$B$2700,$B167,'Compra Ventas'!$C$2:$C$2700,CA$5)</f>
        <v>0</v>
      </c>
      <c r="CB167" s="13">
        <f>SUMIFS('Compra Ventas'!$E$2:$E$2700,'Compra Ventas'!$A$2:$A$2700,CB$4,'Compra Ventas'!$B$2:$B$2700,$B167,'Compra Ventas'!$C$2:$C$2700,CB$5)</f>
        <v>0</v>
      </c>
      <c r="CC167" s="13">
        <f>SUMIFS('Compra Ventas'!$E$2:$E$2700,'Compra Ventas'!$A$2:$A$2700,CC$4,'Compra Ventas'!$B$2:$B$2700,$B167,'Compra Ventas'!$C$2:$C$2700,CC$5)</f>
        <v>0</v>
      </c>
      <c r="CD167" s="13">
        <f>SUMIFS('Compra Ventas'!$E$2:$E$2700,'Compra Ventas'!$A$2:$A$2700,CD$4,'Compra Ventas'!$B$2:$B$2700,$B167,'Compra Ventas'!$C$2:$C$2700,CD$5)</f>
        <v>0</v>
      </c>
      <c r="CE167" s="13">
        <f>SUMIFS('Compra Ventas'!$E$2:$E$2700,'Compra Ventas'!$A$2:$A$2700,CE$4,'Compra Ventas'!$B$2:$B$2700,$B167,'Compra Ventas'!$C$2:$C$2700,CE$5)</f>
        <v>0</v>
      </c>
      <c r="CF167" s="13">
        <f>SUMIFS('Compra Ventas'!$E$2:$E$2700,'Compra Ventas'!$A$2:$A$2700,CF$4,'Compra Ventas'!$B$2:$B$2700,$B167,'Compra Ventas'!$C$2:$C$2700,CF$5)</f>
        <v>0</v>
      </c>
      <c r="CG167" s="13">
        <f>SUMIFS('Compra Ventas'!$E$2:$E$2700,'Compra Ventas'!$A$2:$A$2700,CG$4,'Compra Ventas'!$B$2:$B$2700,$B167,'Compra Ventas'!$C$2:$C$2700,CG$5)</f>
        <v>0</v>
      </c>
      <c r="CH167" s="13">
        <f>SUMIFS('Compra Ventas'!$E$2:$E$2700,'Compra Ventas'!$A$2:$A$2700,CH$4,'Compra Ventas'!$B$2:$B$2700,$B167,'Compra Ventas'!$C$2:$C$2700,CH$5)</f>
        <v>0</v>
      </c>
      <c r="CI167" s="13">
        <f>SUMIFS('Compra Ventas'!$E$2:$E$2700,'Compra Ventas'!$A$2:$A$2700,CI$4,'Compra Ventas'!$B$2:$B$2700,$B167,'Compra Ventas'!$C$2:$C$2700,CI$5)</f>
        <v>0</v>
      </c>
      <c r="CJ167" s="14">
        <f>SUMIFS('Compra Ventas'!$E$2:$E$2700,'Compra Ventas'!$A$2:$A$2700,CJ$4,'Compra Ventas'!$B$2:$B$2700,$B167,'Compra Ventas'!$C$2:$C$2700,CJ$5)</f>
        <v>0</v>
      </c>
      <c r="CK167" s="12">
        <f>SUMIFS('Compra Ventas'!$E$2:$E$2700,'Compra Ventas'!$A$2:$A$2700,CK$4,'Compra Ventas'!$B$2:$B$2700,$B167,'Compra Ventas'!$C$2:$C$2700,CK$5)</f>
        <v>0</v>
      </c>
      <c r="CL167" s="13">
        <f>SUMIFS('Compra Ventas'!$E$2:$E$2700,'Compra Ventas'!$A$2:$A$2700,CL$4,'Compra Ventas'!$B$2:$B$2700,$B167,'Compra Ventas'!$C$2:$C$2700,CL$5)</f>
        <v>0</v>
      </c>
      <c r="CM167" s="13">
        <f>SUMIFS('Compra Ventas'!$E$2:$E$2700,'Compra Ventas'!$A$2:$A$2700,CM$4,'Compra Ventas'!$B$2:$B$2700,$B167,'Compra Ventas'!$C$2:$C$2700,CM$5)</f>
        <v>0</v>
      </c>
      <c r="CN167" s="13">
        <f>SUMIFS('Compra Ventas'!$E$2:$E$2700,'Compra Ventas'!$A$2:$A$2700,CN$4,'Compra Ventas'!$B$2:$B$2700,$B167,'Compra Ventas'!$C$2:$C$2700,CN$5)</f>
        <v>0</v>
      </c>
      <c r="CO167" s="13">
        <f>SUMIFS('Compra Ventas'!$E$2:$E$2700,'Compra Ventas'!$A$2:$A$2700,CO$4,'Compra Ventas'!$B$2:$B$2700,$B167,'Compra Ventas'!$C$2:$C$2700,CO$5)</f>
        <v>0</v>
      </c>
      <c r="CP167" s="13">
        <f>SUMIFS('Compra Ventas'!$E$2:$E$2700,'Compra Ventas'!$A$2:$A$2700,CP$4,'Compra Ventas'!$B$2:$B$2700,$B167,'Compra Ventas'!$C$2:$C$2700,CP$5)</f>
        <v>0</v>
      </c>
      <c r="CQ167" s="13">
        <f>SUMIFS('Compra Ventas'!$E$2:$E$2700,'Compra Ventas'!$A$2:$A$2700,CQ$4,'Compra Ventas'!$B$2:$B$2700,$B167,'Compra Ventas'!$C$2:$C$2700,CQ$5)</f>
        <v>0</v>
      </c>
      <c r="CR167" s="13">
        <f>SUMIFS('Compra Ventas'!$E$2:$E$2700,'Compra Ventas'!$A$2:$A$2700,CR$4,'Compra Ventas'!$B$2:$B$2700,$B167,'Compra Ventas'!$C$2:$C$2700,CR$5)</f>
        <v>0</v>
      </c>
      <c r="CS167" s="13">
        <f>SUMIFS('Compra Ventas'!$E$2:$E$2700,'Compra Ventas'!$A$2:$A$2700,CS$4,'Compra Ventas'!$B$2:$B$2700,$B167,'Compra Ventas'!$C$2:$C$2700,CS$5)</f>
        <v>0</v>
      </c>
      <c r="CT167" s="13">
        <f>SUMIFS('Compra Ventas'!$E$2:$E$2700,'Compra Ventas'!$A$2:$A$2700,CT$4,'Compra Ventas'!$B$2:$B$2700,$B167,'Compra Ventas'!$C$2:$C$2700,CT$5)</f>
        <v>0</v>
      </c>
      <c r="CU167" s="13">
        <f>SUMIFS('Compra Ventas'!$E$2:$E$2700,'Compra Ventas'!$A$2:$A$2700,CU$4,'Compra Ventas'!$B$2:$B$2700,$B167,'Compra Ventas'!$C$2:$C$2700,CU$5)</f>
        <v>0</v>
      </c>
      <c r="CV167" s="14">
        <f>SUMIFS('Compra Ventas'!$E$2:$E$2700,'Compra Ventas'!$A$2:$A$2700,CV$4,'Compra Ventas'!$B$2:$B$2700,$B167,'Compra Ventas'!$C$2:$C$2700,CV$5)</f>
        <v>0</v>
      </c>
      <c r="CW167" s="12">
        <f>SUMIFS('Compra Ventas'!$E$2:$E$2700,'Compra Ventas'!$A$2:$A$2700,CW$4,'Compra Ventas'!$B$2:$B$2700,$B167,'Compra Ventas'!$C$2:$C$2700,CW$5)</f>
        <v>0</v>
      </c>
      <c r="CX167" s="13">
        <f>SUMIFS('Compra Ventas'!$E$2:$E$2700,'Compra Ventas'!$A$2:$A$2700,CX$4,'Compra Ventas'!$B$2:$B$2700,$B167,'Compra Ventas'!$C$2:$C$2700,CX$5)</f>
        <v>0</v>
      </c>
      <c r="CY167" s="13">
        <f>SUMIFS('Compra Ventas'!$E$2:$E$2700,'Compra Ventas'!$A$2:$A$2700,CY$4,'Compra Ventas'!$B$2:$B$2700,$B167,'Compra Ventas'!$C$2:$C$2700,CY$5)</f>
        <v>0</v>
      </c>
      <c r="CZ167" s="13">
        <f>SUMIFS('Compra Ventas'!$E$2:$E$2700,'Compra Ventas'!$A$2:$A$2700,CZ$4,'Compra Ventas'!$B$2:$B$2700,$B167,'Compra Ventas'!$C$2:$C$2700,CZ$5)</f>
        <v>0</v>
      </c>
      <c r="DA167" s="13">
        <f>SUMIFS('Compra Ventas'!$E$2:$E$2700,'Compra Ventas'!$A$2:$A$2700,DA$4,'Compra Ventas'!$B$2:$B$2700,$B167,'Compra Ventas'!$C$2:$C$2700,DA$5)</f>
        <v>0</v>
      </c>
      <c r="DB167" s="13">
        <f>SUMIFS('Compra Ventas'!$E$2:$E$2700,'Compra Ventas'!$A$2:$A$2700,DB$4,'Compra Ventas'!$B$2:$B$2700,$B167,'Compra Ventas'!$C$2:$C$2700,DB$5)</f>
        <v>0</v>
      </c>
      <c r="DC167" s="13">
        <f>SUMIFS('Compra Ventas'!$E$2:$E$2700,'Compra Ventas'!$A$2:$A$2700,DC$4,'Compra Ventas'!$B$2:$B$2700,$B167,'Compra Ventas'!$C$2:$C$2700,DC$5)</f>
        <v>0</v>
      </c>
      <c r="DD167" s="13">
        <f>SUMIFS('Compra Ventas'!$E$2:$E$2700,'Compra Ventas'!$A$2:$A$2700,DD$4,'Compra Ventas'!$B$2:$B$2700,$B167,'Compra Ventas'!$C$2:$C$2700,DD$5)</f>
        <v>0</v>
      </c>
      <c r="DE167" s="13">
        <f>SUMIFS('Compra Ventas'!$E$2:$E$2700,'Compra Ventas'!$A$2:$A$2700,DE$4,'Compra Ventas'!$B$2:$B$2700,$B167,'Compra Ventas'!$C$2:$C$2700,DE$5)</f>
        <v>0</v>
      </c>
      <c r="DF167" s="13">
        <f>SUMIFS('Compra Ventas'!$E$2:$E$2700,'Compra Ventas'!$A$2:$A$2700,DF$4,'Compra Ventas'!$B$2:$B$2700,$B167,'Compra Ventas'!$C$2:$C$2700,DF$5)</f>
        <v>0</v>
      </c>
      <c r="DG167" s="13">
        <f>SUMIFS('Compra Ventas'!$E$2:$E$2700,'Compra Ventas'!$A$2:$A$2700,DG$4,'Compra Ventas'!$B$2:$B$2700,$B167,'Compra Ventas'!$C$2:$C$2700,DG$5)</f>
        <v>0</v>
      </c>
      <c r="DH167" s="14">
        <f>SUMIFS('Compra Ventas'!$E$2:$E$2700,'Compra Ventas'!$A$2:$A$2700,DH$4,'Compra Ventas'!$B$2:$B$2700,$B167,'Compra Ventas'!$C$2:$C$2700,DH$5)</f>
        <v>0</v>
      </c>
      <c r="DI167" s="84"/>
      <c r="DJ167" s="98">
        <f>SUMIFS('Ajuste Ciclado'!D$5:D$47,'Ajuste Ciclado'!$C$5:$C$47,Balance!DJ$4,'Ajuste Ciclado'!$B$5:$B$47,Balance!$B167)</f>
        <v>0</v>
      </c>
      <c r="DK167" s="99">
        <f>SUMIFS('Ajuste Ciclado'!E$5:E$47,'Ajuste Ciclado'!$C$5:$C$47,Balance!DK$4,'Ajuste Ciclado'!$B$5:$B$47,Balance!$B167)</f>
        <v>0</v>
      </c>
      <c r="DL167" s="99">
        <f>SUMIFS('Ajuste Ciclado'!F$5:F$47,'Ajuste Ciclado'!$C$5:$C$47,Balance!DL$4,'Ajuste Ciclado'!$B$5:$B$47,Balance!$B167)</f>
        <v>0</v>
      </c>
      <c r="DM167" s="99">
        <f>SUMIFS('Ajuste Ciclado'!G$5:G$47,'Ajuste Ciclado'!$C$5:$C$47,Balance!DM$4,'Ajuste Ciclado'!$B$5:$B$47,Balance!$B167)</f>
        <v>0</v>
      </c>
      <c r="DN167" s="99">
        <f>SUMIFS('Ajuste Ciclado'!H$5:H$47,'Ajuste Ciclado'!$C$5:$C$47,Balance!DN$4,'Ajuste Ciclado'!$B$5:$B$47,Balance!$B167)</f>
        <v>0</v>
      </c>
      <c r="DO167" s="99">
        <f>SUMIFS('Ajuste Ciclado'!I$5:I$47,'Ajuste Ciclado'!$C$5:$C$47,Balance!DO$4,'Ajuste Ciclado'!$B$5:$B$47,Balance!$B167)</f>
        <v>0</v>
      </c>
      <c r="DP167" s="99">
        <f>SUMIFS('Ajuste Ciclado'!J$5:J$47,'Ajuste Ciclado'!$C$5:$C$47,Balance!DP$4,'Ajuste Ciclado'!$B$5:$B$47,Balance!$B167)</f>
        <v>0</v>
      </c>
      <c r="DQ167" s="99">
        <f>SUMIFS('Ajuste Ciclado'!K$5:K$47,'Ajuste Ciclado'!$C$5:$C$47,Balance!DQ$4,'Ajuste Ciclado'!$B$5:$B$47,Balance!$B167)</f>
        <v>0</v>
      </c>
      <c r="DR167" s="99">
        <f>SUMIFS('Ajuste Ciclado'!L$5:L$47,'Ajuste Ciclado'!$C$5:$C$47,Balance!DR$4,'Ajuste Ciclado'!$B$5:$B$47,Balance!$B167)</f>
        <v>0</v>
      </c>
      <c r="DS167" s="99">
        <f>SUMIFS('Ajuste Ciclado'!M$5:M$47,'Ajuste Ciclado'!$C$5:$C$47,Balance!DS$4,'Ajuste Ciclado'!$B$5:$B$47,Balance!$B167)</f>
        <v>0</v>
      </c>
      <c r="DT167" s="99">
        <f>SUMIFS('Ajuste Ciclado'!N$5:N$47,'Ajuste Ciclado'!$C$5:$C$47,Balance!DT$4,'Ajuste Ciclado'!$B$5:$B$47,Balance!$B167)</f>
        <v>0</v>
      </c>
      <c r="DU167" s="100">
        <f>SUMIFS('Ajuste Ciclado'!O$5:O$47,'Ajuste Ciclado'!$C$5:$C$47,Balance!DU$4,'Ajuste Ciclado'!$B$5:$B$47,Balance!$B167)</f>
        <v>0</v>
      </c>
      <c r="DV167" s="98">
        <f>SUMIFS('Ajuste Ciclado'!D$5:D$47,'Ajuste Ciclado'!$C$5:$C$47,Balance!DV$4,'Ajuste Ciclado'!$B$5:$B$47,Balance!$B167)</f>
        <v>0</v>
      </c>
      <c r="DW167" s="99">
        <f>SUMIFS('Ajuste Ciclado'!E$5:E$47,'Ajuste Ciclado'!$C$5:$C$47,Balance!DW$4,'Ajuste Ciclado'!$B$5:$B$47,Balance!$B167)</f>
        <v>0</v>
      </c>
      <c r="DX167" s="99">
        <f>SUMIFS('Ajuste Ciclado'!F$5:F$47,'Ajuste Ciclado'!$C$5:$C$47,Balance!DX$4,'Ajuste Ciclado'!$B$5:$B$47,Balance!$B167)</f>
        <v>0</v>
      </c>
      <c r="DY167" s="99">
        <f>SUMIFS('Ajuste Ciclado'!G$5:G$47,'Ajuste Ciclado'!$C$5:$C$47,Balance!DY$4,'Ajuste Ciclado'!$B$5:$B$47,Balance!$B167)</f>
        <v>0</v>
      </c>
      <c r="DZ167" s="99">
        <f>SUMIFS('Ajuste Ciclado'!H$5:H$47,'Ajuste Ciclado'!$C$5:$C$47,Balance!DZ$4,'Ajuste Ciclado'!$B$5:$B$47,Balance!$B167)</f>
        <v>0</v>
      </c>
      <c r="EA167" s="99">
        <f>SUMIFS('Ajuste Ciclado'!I$5:I$47,'Ajuste Ciclado'!$C$5:$C$47,Balance!EA$4,'Ajuste Ciclado'!$B$5:$B$47,Balance!$B167)</f>
        <v>0</v>
      </c>
      <c r="EB167" s="99">
        <f>SUMIFS('Ajuste Ciclado'!J$5:J$47,'Ajuste Ciclado'!$C$5:$C$47,Balance!EB$4,'Ajuste Ciclado'!$B$5:$B$47,Balance!$B167)</f>
        <v>0</v>
      </c>
      <c r="EC167" s="99">
        <f>SUMIFS('Ajuste Ciclado'!K$5:K$47,'Ajuste Ciclado'!$C$5:$C$47,Balance!EC$4,'Ajuste Ciclado'!$B$5:$B$47,Balance!$B167)</f>
        <v>0</v>
      </c>
      <c r="ED167" s="99">
        <f>SUMIFS('Ajuste Ciclado'!L$5:L$47,'Ajuste Ciclado'!$C$5:$C$47,Balance!ED$4,'Ajuste Ciclado'!$B$5:$B$47,Balance!$B167)</f>
        <v>0</v>
      </c>
      <c r="EE167" s="99">
        <f>SUMIFS('Ajuste Ciclado'!M$5:M$47,'Ajuste Ciclado'!$C$5:$C$47,Balance!EE$4,'Ajuste Ciclado'!$B$5:$B$47,Balance!$B167)</f>
        <v>0</v>
      </c>
      <c r="EF167" s="99">
        <f>SUMIFS('Ajuste Ciclado'!N$5:N$47,'Ajuste Ciclado'!$C$5:$C$47,Balance!EF$4,'Ajuste Ciclado'!$B$5:$B$47,Balance!$B167)</f>
        <v>0</v>
      </c>
      <c r="EG167" s="100">
        <f>SUMIFS('Ajuste Ciclado'!O$5:O$47,'Ajuste Ciclado'!$C$5:$C$47,Balance!EG$4,'Ajuste Ciclado'!$B$5:$B$47,Balance!$B167)</f>
        <v>0</v>
      </c>
      <c r="EH167" s="98">
        <f>SUMIFS('Ajuste Ciclado'!D$5:D$47,'Ajuste Ciclado'!$C$5:$C$47,Balance!EH$4,'Ajuste Ciclado'!$B$5:$B$47,Balance!$B167)</f>
        <v>0</v>
      </c>
      <c r="EI167" s="99">
        <f>SUMIFS('Ajuste Ciclado'!E$5:E$47,'Ajuste Ciclado'!$C$5:$C$47,Balance!EI$4,'Ajuste Ciclado'!$B$5:$B$47,Balance!$B167)</f>
        <v>0</v>
      </c>
      <c r="EJ167" s="99">
        <f>SUMIFS('Ajuste Ciclado'!F$5:F$47,'Ajuste Ciclado'!$C$5:$C$47,Balance!EJ$4,'Ajuste Ciclado'!$B$5:$B$47,Balance!$B167)</f>
        <v>0</v>
      </c>
      <c r="EK167" s="99">
        <f>SUMIFS('Ajuste Ciclado'!G$5:G$47,'Ajuste Ciclado'!$C$5:$C$47,Balance!EK$4,'Ajuste Ciclado'!$B$5:$B$47,Balance!$B167)</f>
        <v>0</v>
      </c>
      <c r="EL167" s="99">
        <f>SUMIFS('Ajuste Ciclado'!H$5:H$47,'Ajuste Ciclado'!$C$5:$C$47,Balance!EL$4,'Ajuste Ciclado'!$B$5:$B$47,Balance!$B167)</f>
        <v>0</v>
      </c>
      <c r="EM167" s="99">
        <f>SUMIFS('Ajuste Ciclado'!I$5:I$47,'Ajuste Ciclado'!$C$5:$C$47,Balance!EM$4,'Ajuste Ciclado'!$B$5:$B$47,Balance!$B167)</f>
        <v>0</v>
      </c>
      <c r="EN167" s="99">
        <f>SUMIFS('Ajuste Ciclado'!J$5:J$47,'Ajuste Ciclado'!$C$5:$C$47,Balance!EN$4,'Ajuste Ciclado'!$B$5:$B$47,Balance!$B167)</f>
        <v>0</v>
      </c>
      <c r="EO167" s="99">
        <f>SUMIFS('Ajuste Ciclado'!K$5:K$47,'Ajuste Ciclado'!$C$5:$C$47,Balance!EO$4,'Ajuste Ciclado'!$B$5:$B$47,Balance!$B167)</f>
        <v>0</v>
      </c>
      <c r="EP167" s="99">
        <f>SUMIFS('Ajuste Ciclado'!L$5:L$47,'Ajuste Ciclado'!$C$5:$C$47,Balance!EP$4,'Ajuste Ciclado'!$B$5:$B$47,Balance!$B167)</f>
        <v>0</v>
      </c>
      <c r="EQ167" s="99">
        <f>SUMIFS('Ajuste Ciclado'!M$5:M$47,'Ajuste Ciclado'!$C$5:$C$47,Balance!EQ$4,'Ajuste Ciclado'!$B$5:$B$47,Balance!$B167)</f>
        <v>0</v>
      </c>
      <c r="ER167" s="99">
        <f>SUMIFS('Ajuste Ciclado'!N$5:N$47,'Ajuste Ciclado'!$C$5:$C$47,Balance!ER$4,'Ajuste Ciclado'!$B$5:$B$47,Balance!$B167)</f>
        <v>0</v>
      </c>
      <c r="ES167" s="100">
        <f>SUMIFS('Ajuste Ciclado'!O$5:O$47,'Ajuste Ciclado'!$C$5:$C$47,Balance!ES$4,'Ajuste Ciclado'!$B$5:$B$47,Balance!$B167)</f>
        <v>0</v>
      </c>
      <c r="ET167" s="84"/>
      <c r="EU167" s="12">
        <f t="shared" si="279"/>
        <v>0</v>
      </c>
      <c r="EV167" s="13">
        <f t="shared" si="244"/>
        <v>0</v>
      </c>
      <c r="EW167" s="13">
        <f t="shared" si="245"/>
        <v>0</v>
      </c>
      <c r="EX167" s="13">
        <f t="shared" si="246"/>
        <v>0</v>
      </c>
      <c r="EY167" s="13">
        <f t="shared" si="247"/>
        <v>0</v>
      </c>
      <c r="EZ167" s="13">
        <f t="shared" si="248"/>
        <v>0</v>
      </c>
      <c r="FA167" s="13">
        <f t="shared" si="249"/>
        <v>0</v>
      </c>
      <c r="FB167" s="13">
        <f t="shared" si="250"/>
        <v>0</v>
      </c>
      <c r="FC167" s="13">
        <f t="shared" si="251"/>
        <v>0</v>
      </c>
      <c r="FD167" s="13">
        <f t="shared" si="252"/>
        <v>0</v>
      </c>
      <c r="FE167" s="13">
        <f t="shared" si="253"/>
        <v>0</v>
      </c>
      <c r="FF167" s="14">
        <f t="shared" si="254"/>
        <v>0</v>
      </c>
      <c r="FG167" s="12">
        <f t="shared" si="255"/>
        <v>0</v>
      </c>
      <c r="FH167" s="13">
        <f t="shared" si="256"/>
        <v>0</v>
      </c>
      <c r="FI167" s="13">
        <f t="shared" si="257"/>
        <v>0</v>
      </c>
      <c r="FJ167" s="13">
        <f t="shared" si="258"/>
        <v>0</v>
      </c>
      <c r="FK167" s="13">
        <f t="shared" si="259"/>
        <v>0</v>
      </c>
      <c r="FL167" s="13">
        <f t="shared" si="260"/>
        <v>0</v>
      </c>
      <c r="FM167" s="13">
        <f t="shared" si="261"/>
        <v>0</v>
      </c>
      <c r="FN167" s="13">
        <f t="shared" si="262"/>
        <v>0</v>
      </c>
      <c r="FO167" s="13">
        <f t="shared" si="263"/>
        <v>0</v>
      </c>
      <c r="FP167" s="13">
        <f t="shared" si="264"/>
        <v>0</v>
      </c>
      <c r="FQ167" s="13">
        <f t="shared" si="265"/>
        <v>0</v>
      </c>
      <c r="FR167" s="14">
        <f t="shared" si="266"/>
        <v>0</v>
      </c>
      <c r="FS167" s="12">
        <f t="shared" si="267"/>
        <v>0</v>
      </c>
      <c r="FT167" s="13">
        <f t="shared" si="268"/>
        <v>0</v>
      </c>
      <c r="FU167" s="13">
        <f t="shared" si="269"/>
        <v>0</v>
      </c>
      <c r="FV167" s="13">
        <f t="shared" si="270"/>
        <v>0</v>
      </c>
      <c r="FW167" s="13">
        <f t="shared" si="271"/>
        <v>0</v>
      </c>
      <c r="FX167" s="13">
        <f t="shared" si="272"/>
        <v>0</v>
      </c>
      <c r="FY167" s="13">
        <f t="shared" si="273"/>
        <v>0</v>
      </c>
      <c r="FZ167" s="13">
        <f t="shared" si="274"/>
        <v>0</v>
      </c>
      <c r="GA167" s="13">
        <f t="shared" si="275"/>
        <v>0</v>
      </c>
      <c r="GB167" s="13">
        <f t="shared" si="276"/>
        <v>0</v>
      </c>
      <c r="GC167" s="13">
        <f t="shared" si="277"/>
        <v>0</v>
      </c>
      <c r="GD167" s="14">
        <f t="shared" si="278"/>
        <v>0</v>
      </c>
      <c r="GE167" s="84"/>
      <c r="GF167" s="12">
        <f t="shared" si="280"/>
        <v>0</v>
      </c>
      <c r="GG167" s="13">
        <f t="shared" si="280"/>
        <v>0</v>
      </c>
      <c r="GH167" s="14">
        <f t="shared" si="280"/>
        <v>0</v>
      </c>
      <c r="GI167" s="6">
        <f t="shared" si="281"/>
        <v>1</v>
      </c>
      <c r="GJ167" s="12">
        <f t="shared" si="282"/>
        <v>0</v>
      </c>
      <c r="GK167" s="13">
        <f t="shared" si="283"/>
        <v>0</v>
      </c>
      <c r="GL167" s="14">
        <f t="shared" si="284"/>
        <v>0</v>
      </c>
      <c r="GM167" s="84"/>
      <c r="GN167" s="66">
        <f t="shared" si="285"/>
        <v>0</v>
      </c>
      <c r="GO167" s="84"/>
      <c r="GP167" s="63" t="str" cm="1">
        <f t="array" ref="GP167">INDEX($GF$4:$GH$4,1,GI167)</f>
        <v>Sample 1</v>
      </c>
      <c r="GQ167" s="12">
        <f t="shared" si="287"/>
        <v>0</v>
      </c>
      <c r="GR167" s="13">
        <f t="shared" si="287"/>
        <v>0</v>
      </c>
      <c r="GS167" s="14">
        <f t="shared" si="287"/>
        <v>0</v>
      </c>
      <c r="GT167" s="12">
        <f t="shared" si="288"/>
        <v>0</v>
      </c>
      <c r="GU167" s="13">
        <f t="shared" si="288"/>
        <v>0</v>
      </c>
      <c r="GV167" s="14">
        <f t="shared" si="288"/>
        <v>0</v>
      </c>
      <c r="GW167" s="12">
        <f t="shared" si="289"/>
        <v>0</v>
      </c>
      <c r="GX167" s="13">
        <f t="shared" si="289"/>
        <v>0</v>
      </c>
      <c r="GY167" s="14">
        <f t="shared" si="289"/>
        <v>0</v>
      </c>
      <c r="GZ167" s="84" t="str">
        <f t="shared" si="194"/>
        <v>Sample 1</v>
      </c>
      <c r="HA167" s="12">
        <f t="shared" si="286"/>
        <v>0</v>
      </c>
      <c r="HB167" s="13">
        <f t="shared" si="286"/>
        <v>0</v>
      </c>
      <c r="HC167" s="14">
        <f t="shared" si="286"/>
        <v>0</v>
      </c>
      <c r="HD167" s="6">
        <f t="shared" si="195"/>
        <v>0</v>
      </c>
      <c r="HE167" s="84" t="str">
        <f t="shared" si="196"/>
        <v>Ok</v>
      </c>
    </row>
    <row r="168" spans="2:213" hidden="1" x14ac:dyDescent="0.3">
      <c r="B168" s="84" t="s">
        <v>302</v>
      </c>
      <c r="C168" s="12">
        <f>SUMIFS(Inyecciones!$E$2:$E$14185,Inyecciones!$A$2:$A$14185,Balance!C$4,Inyecciones!$B$2:$B$14185,Balance!$B168,Inyecciones!$C$2:$C$14185,Balance!C$5)</f>
        <v>0</v>
      </c>
      <c r="D168" s="13">
        <f>SUMIFS(Inyecciones!$E$2:$E$14185,Inyecciones!$A$2:$A$14185,Balance!D$4,Inyecciones!$B$2:$B$14185,Balance!$B168,Inyecciones!$C$2:$C$14185,Balance!D$5)</f>
        <v>0</v>
      </c>
      <c r="E168" s="13">
        <f>SUMIFS(Inyecciones!$E$2:$E$14185,Inyecciones!$A$2:$A$14185,Balance!E$4,Inyecciones!$B$2:$B$14185,Balance!$B168,Inyecciones!$C$2:$C$14185,Balance!E$5)</f>
        <v>0</v>
      </c>
      <c r="F168" s="13">
        <f>SUMIFS(Inyecciones!$E$2:$E$14185,Inyecciones!$A$2:$A$14185,Balance!F$4,Inyecciones!$B$2:$B$14185,Balance!$B168,Inyecciones!$C$2:$C$14185,Balance!F$5)</f>
        <v>0</v>
      </c>
      <c r="G168" s="13">
        <f>SUMIFS(Inyecciones!$E$2:$E$14185,Inyecciones!$A$2:$A$14185,Balance!G$4,Inyecciones!$B$2:$B$14185,Balance!$B168,Inyecciones!$C$2:$C$14185,Balance!G$5)</f>
        <v>0</v>
      </c>
      <c r="H168" s="13">
        <f>SUMIFS(Inyecciones!$E$2:$E$14185,Inyecciones!$A$2:$A$14185,Balance!H$4,Inyecciones!$B$2:$B$14185,Balance!$B168,Inyecciones!$C$2:$C$14185,Balance!H$5)</f>
        <v>0</v>
      </c>
      <c r="I168" s="13">
        <f>SUMIFS(Inyecciones!$E$2:$E$14185,Inyecciones!$A$2:$A$14185,Balance!I$4,Inyecciones!$B$2:$B$14185,Balance!$B168,Inyecciones!$C$2:$C$14185,Balance!I$5)</f>
        <v>0</v>
      </c>
      <c r="J168" s="13">
        <f>SUMIFS(Inyecciones!$E$2:$E$14185,Inyecciones!$A$2:$A$14185,Balance!J$4,Inyecciones!$B$2:$B$14185,Balance!$B168,Inyecciones!$C$2:$C$14185,Balance!J$5)</f>
        <v>0</v>
      </c>
      <c r="K168" s="13">
        <f>SUMIFS(Inyecciones!$E$2:$E$14185,Inyecciones!$A$2:$A$14185,Balance!K$4,Inyecciones!$B$2:$B$14185,Balance!$B168,Inyecciones!$C$2:$C$14185,Balance!K$5)</f>
        <v>0</v>
      </c>
      <c r="L168" s="13">
        <f>SUMIFS(Inyecciones!$E$2:$E$14185,Inyecciones!$A$2:$A$14185,Balance!L$4,Inyecciones!$B$2:$B$14185,Balance!$B168,Inyecciones!$C$2:$C$14185,Balance!L$5)</f>
        <v>0</v>
      </c>
      <c r="M168" s="13">
        <f>SUMIFS(Inyecciones!$E$2:$E$14185,Inyecciones!$A$2:$A$14185,Balance!M$4,Inyecciones!$B$2:$B$14185,Balance!$B168,Inyecciones!$C$2:$C$14185,Balance!M$5)</f>
        <v>0</v>
      </c>
      <c r="N168" s="14">
        <f>SUMIFS(Inyecciones!$E$2:$E$14185,Inyecciones!$A$2:$A$14185,Balance!N$4,Inyecciones!$B$2:$B$14185,Balance!$B168,Inyecciones!$C$2:$C$14185,Balance!N$5)</f>
        <v>0</v>
      </c>
      <c r="O168" s="12">
        <f>SUMIFS(Inyecciones!$E$2:$E$14185,Inyecciones!$A$2:$A$14185,Balance!O$4,Inyecciones!$B$2:$B$14185,Balance!$B168,Inyecciones!$C$2:$C$14185,Balance!O$5)</f>
        <v>0</v>
      </c>
      <c r="P168" s="13">
        <f>SUMIFS(Inyecciones!$E$2:$E$14185,Inyecciones!$A$2:$A$14185,Balance!P$4,Inyecciones!$B$2:$B$14185,Balance!$B168,Inyecciones!$C$2:$C$14185,Balance!P$5)</f>
        <v>0</v>
      </c>
      <c r="Q168" s="13">
        <f>SUMIFS(Inyecciones!$E$2:$E$14185,Inyecciones!$A$2:$A$14185,Balance!Q$4,Inyecciones!$B$2:$B$14185,Balance!$B168,Inyecciones!$C$2:$C$14185,Balance!Q$5)</f>
        <v>0</v>
      </c>
      <c r="R168" s="13">
        <f>SUMIFS(Inyecciones!$E$2:$E$14185,Inyecciones!$A$2:$A$14185,Balance!R$4,Inyecciones!$B$2:$B$14185,Balance!$B168,Inyecciones!$C$2:$C$14185,Balance!R$5)</f>
        <v>0</v>
      </c>
      <c r="S168" s="13">
        <f>SUMIFS(Inyecciones!$E$2:$E$14185,Inyecciones!$A$2:$A$14185,Balance!S$4,Inyecciones!$B$2:$B$14185,Balance!$B168,Inyecciones!$C$2:$C$14185,Balance!S$5)</f>
        <v>0</v>
      </c>
      <c r="T168" s="13">
        <f>SUMIFS(Inyecciones!$E$2:$E$14185,Inyecciones!$A$2:$A$14185,Balance!T$4,Inyecciones!$B$2:$B$14185,Balance!$B168,Inyecciones!$C$2:$C$14185,Balance!T$5)</f>
        <v>0</v>
      </c>
      <c r="U168" s="13">
        <f>SUMIFS(Inyecciones!$E$2:$E$14185,Inyecciones!$A$2:$A$14185,Balance!U$4,Inyecciones!$B$2:$B$14185,Balance!$B168,Inyecciones!$C$2:$C$14185,Balance!U$5)</f>
        <v>0</v>
      </c>
      <c r="V168" s="13">
        <f>SUMIFS(Inyecciones!$E$2:$E$14185,Inyecciones!$A$2:$A$14185,Balance!V$4,Inyecciones!$B$2:$B$14185,Balance!$B168,Inyecciones!$C$2:$C$14185,Balance!V$5)</f>
        <v>0</v>
      </c>
      <c r="W168" s="13">
        <f>SUMIFS(Inyecciones!$E$2:$E$14185,Inyecciones!$A$2:$A$14185,Balance!W$4,Inyecciones!$B$2:$B$14185,Balance!$B168,Inyecciones!$C$2:$C$14185,Balance!W$5)</f>
        <v>0</v>
      </c>
      <c r="X168" s="13">
        <f>SUMIFS(Inyecciones!$E$2:$E$14185,Inyecciones!$A$2:$A$14185,Balance!X$4,Inyecciones!$B$2:$B$14185,Balance!$B168,Inyecciones!$C$2:$C$14185,Balance!X$5)</f>
        <v>0</v>
      </c>
      <c r="Y168" s="13">
        <f>SUMIFS(Inyecciones!$E$2:$E$14185,Inyecciones!$A$2:$A$14185,Balance!Y$4,Inyecciones!$B$2:$B$14185,Balance!$B168,Inyecciones!$C$2:$C$14185,Balance!Y$5)</f>
        <v>0</v>
      </c>
      <c r="Z168" s="14">
        <f>SUMIFS(Inyecciones!$E$2:$E$14185,Inyecciones!$A$2:$A$14185,Balance!Z$4,Inyecciones!$B$2:$B$14185,Balance!$B168,Inyecciones!$C$2:$C$14185,Balance!Z$5)</f>
        <v>0</v>
      </c>
      <c r="AA168" s="12">
        <f>SUMIFS(Inyecciones!$E$2:$E$14185,Inyecciones!$A$2:$A$14185,Balance!AA$4,Inyecciones!$B$2:$B$14185,Balance!$B168,Inyecciones!$C$2:$C$14185,Balance!AA$5)</f>
        <v>0</v>
      </c>
      <c r="AB168" s="13">
        <f>SUMIFS(Inyecciones!$E$2:$E$14185,Inyecciones!$A$2:$A$14185,Balance!AB$4,Inyecciones!$B$2:$B$14185,Balance!$B168,Inyecciones!$C$2:$C$14185,Balance!AB$5)</f>
        <v>0</v>
      </c>
      <c r="AC168" s="13">
        <f>SUMIFS(Inyecciones!$E$2:$E$14185,Inyecciones!$A$2:$A$14185,Balance!AC$4,Inyecciones!$B$2:$B$14185,Balance!$B168,Inyecciones!$C$2:$C$14185,Balance!AC$5)</f>
        <v>0</v>
      </c>
      <c r="AD168" s="13">
        <f>SUMIFS(Inyecciones!$E$2:$E$14185,Inyecciones!$A$2:$A$14185,Balance!AD$4,Inyecciones!$B$2:$B$14185,Balance!$B168,Inyecciones!$C$2:$C$14185,Balance!AD$5)</f>
        <v>0</v>
      </c>
      <c r="AE168" s="13">
        <f>SUMIFS(Inyecciones!$E$2:$E$14185,Inyecciones!$A$2:$A$14185,Balance!AE$4,Inyecciones!$B$2:$B$14185,Balance!$B168,Inyecciones!$C$2:$C$14185,Balance!AE$5)</f>
        <v>0</v>
      </c>
      <c r="AF168" s="13">
        <f>SUMIFS(Inyecciones!$E$2:$E$14185,Inyecciones!$A$2:$A$14185,Balance!AF$4,Inyecciones!$B$2:$B$14185,Balance!$B168,Inyecciones!$C$2:$C$14185,Balance!AF$5)</f>
        <v>0</v>
      </c>
      <c r="AG168" s="13">
        <f>SUMIFS(Inyecciones!$E$2:$E$14185,Inyecciones!$A$2:$A$14185,Balance!AG$4,Inyecciones!$B$2:$B$14185,Balance!$B168,Inyecciones!$C$2:$C$14185,Balance!AG$5)</f>
        <v>0</v>
      </c>
      <c r="AH168" s="13">
        <f>SUMIFS(Inyecciones!$E$2:$E$14185,Inyecciones!$A$2:$A$14185,Balance!AH$4,Inyecciones!$B$2:$B$14185,Balance!$B168,Inyecciones!$C$2:$C$14185,Balance!AH$5)</f>
        <v>0</v>
      </c>
      <c r="AI168" s="13">
        <f>SUMIFS(Inyecciones!$E$2:$E$14185,Inyecciones!$A$2:$A$14185,Balance!AI$4,Inyecciones!$B$2:$B$14185,Balance!$B168,Inyecciones!$C$2:$C$14185,Balance!AI$5)</f>
        <v>0</v>
      </c>
      <c r="AJ168" s="13">
        <f>SUMIFS(Inyecciones!$E$2:$E$14185,Inyecciones!$A$2:$A$14185,Balance!AJ$4,Inyecciones!$B$2:$B$14185,Balance!$B168,Inyecciones!$C$2:$C$14185,Balance!AJ$5)</f>
        <v>0</v>
      </c>
      <c r="AK168" s="13">
        <f>SUMIFS(Inyecciones!$E$2:$E$14185,Inyecciones!$A$2:$A$14185,Balance!AK$4,Inyecciones!$B$2:$B$14185,Balance!$B168,Inyecciones!$C$2:$C$14185,Balance!AK$5)</f>
        <v>0</v>
      </c>
      <c r="AL168" s="14">
        <f>SUMIFS(Inyecciones!$E$2:$E$14185,Inyecciones!$A$2:$A$14185,Balance!AL$4,Inyecciones!$B$2:$B$14185,Balance!$B168,Inyecciones!$C$2:$C$14185,Balance!AL$5)</f>
        <v>0</v>
      </c>
      <c r="AM168" s="13"/>
      <c r="AN168" s="12">
        <f>SUMIFS('Retiro Mensual'!$E$2:$E$2629,'Retiro Mensual'!$A$2:$A$2629,AN$4,'Retiro Mensual'!$B$2:$B$2629,$B168,'Retiro Mensual'!$C$2:$C$2629,AN$5)</f>
        <v>0</v>
      </c>
      <c r="AO168" s="13">
        <f>SUMIFS('Retiro Mensual'!$E$2:$E$2629,'Retiro Mensual'!$A$2:$A$2629,AO$4,'Retiro Mensual'!$B$2:$B$2629,$B168,'Retiro Mensual'!$C$2:$C$2629,AO$5)</f>
        <v>0</v>
      </c>
      <c r="AP168" s="13">
        <f>SUMIFS('Retiro Mensual'!$E$2:$E$2629,'Retiro Mensual'!$A$2:$A$2629,AP$4,'Retiro Mensual'!$B$2:$B$2629,$B168,'Retiro Mensual'!$C$2:$C$2629,AP$5)</f>
        <v>0</v>
      </c>
      <c r="AQ168" s="13">
        <f>SUMIFS('Retiro Mensual'!$E$2:$E$2629,'Retiro Mensual'!$A$2:$A$2629,AQ$4,'Retiro Mensual'!$B$2:$B$2629,$B168,'Retiro Mensual'!$C$2:$C$2629,AQ$5)</f>
        <v>0</v>
      </c>
      <c r="AR168" s="13">
        <f>SUMIFS('Retiro Mensual'!$E$2:$E$2629,'Retiro Mensual'!$A$2:$A$2629,AR$4,'Retiro Mensual'!$B$2:$B$2629,$B168,'Retiro Mensual'!$C$2:$C$2629,AR$5)</f>
        <v>0</v>
      </c>
      <c r="AS168" s="13">
        <f>SUMIFS('Retiro Mensual'!$E$2:$E$2629,'Retiro Mensual'!$A$2:$A$2629,AS$4,'Retiro Mensual'!$B$2:$B$2629,$B168,'Retiro Mensual'!$C$2:$C$2629,AS$5)</f>
        <v>0</v>
      </c>
      <c r="AT168" s="13">
        <f>SUMIFS('Retiro Mensual'!$E$2:$E$2629,'Retiro Mensual'!$A$2:$A$2629,AT$4,'Retiro Mensual'!$B$2:$B$2629,$B168,'Retiro Mensual'!$C$2:$C$2629,AT$5)</f>
        <v>0</v>
      </c>
      <c r="AU168" s="13">
        <f>SUMIFS('Retiro Mensual'!$E$2:$E$2629,'Retiro Mensual'!$A$2:$A$2629,AU$4,'Retiro Mensual'!$B$2:$B$2629,$B168,'Retiro Mensual'!$C$2:$C$2629,AU$5)</f>
        <v>0</v>
      </c>
      <c r="AV168" s="13">
        <f>SUMIFS('Retiro Mensual'!$E$2:$E$2629,'Retiro Mensual'!$A$2:$A$2629,AV$4,'Retiro Mensual'!$B$2:$B$2629,$B168,'Retiro Mensual'!$C$2:$C$2629,AV$5)</f>
        <v>0</v>
      </c>
      <c r="AW168" s="13">
        <f>SUMIFS('Retiro Mensual'!$E$2:$E$2629,'Retiro Mensual'!$A$2:$A$2629,AW$4,'Retiro Mensual'!$B$2:$B$2629,$B168,'Retiro Mensual'!$C$2:$C$2629,AW$5)</f>
        <v>0</v>
      </c>
      <c r="AX168" s="13">
        <f>SUMIFS('Retiro Mensual'!$E$2:$E$2629,'Retiro Mensual'!$A$2:$A$2629,AX$4,'Retiro Mensual'!$B$2:$B$2629,$B168,'Retiro Mensual'!$C$2:$C$2629,AX$5)</f>
        <v>0</v>
      </c>
      <c r="AY168" s="14">
        <f>SUMIFS('Retiro Mensual'!$E$2:$E$2629,'Retiro Mensual'!$A$2:$A$2629,AY$4,'Retiro Mensual'!$B$2:$B$2629,$B168,'Retiro Mensual'!$C$2:$C$2629,AY$5)</f>
        <v>0</v>
      </c>
      <c r="AZ168" s="12">
        <f>SUMIFS('Retiro Mensual'!$E$2:$E$2629,'Retiro Mensual'!$A$2:$A$2629,AZ$4,'Retiro Mensual'!$B$2:$B$2629,$B168,'Retiro Mensual'!$C$2:$C$2629,AZ$5)</f>
        <v>0</v>
      </c>
      <c r="BA168" s="13">
        <f>SUMIFS('Retiro Mensual'!$E$2:$E$2629,'Retiro Mensual'!$A$2:$A$2629,BA$4,'Retiro Mensual'!$B$2:$B$2629,$B168,'Retiro Mensual'!$C$2:$C$2629,BA$5)</f>
        <v>0</v>
      </c>
      <c r="BB168" s="13">
        <f>SUMIFS('Retiro Mensual'!$E$2:$E$2629,'Retiro Mensual'!$A$2:$A$2629,BB$4,'Retiro Mensual'!$B$2:$B$2629,$B168,'Retiro Mensual'!$C$2:$C$2629,BB$5)</f>
        <v>0</v>
      </c>
      <c r="BC168" s="13">
        <f>SUMIFS('Retiro Mensual'!$E$2:$E$2629,'Retiro Mensual'!$A$2:$A$2629,BC$4,'Retiro Mensual'!$B$2:$B$2629,$B168,'Retiro Mensual'!$C$2:$C$2629,BC$5)</f>
        <v>0</v>
      </c>
      <c r="BD168" s="13">
        <f>SUMIFS('Retiro Mensual'!$E$2:$E$2629,'Retiro Mensual'!$A$2:$A$2629,BD$4,'Retiro Mensual'!$B$2:$B$2629,$B168,'Retiro Mensual'!$C$2:$C$2629,BD$5)</f>
        <v>0</v>
      </c>
      <c r="BE168" s="13">
        <f>SUMIFS('Retiro Mensual'!$E$2:$E$2629,'Retiro Mensual'!$A$2:$A$2629,BE$4,'Retiro Mensual'!$B$2:$B$2629,$B168,'Retiro Mensual'!$C$2:$C$2629,BE$5)</f>
        <v>0</v>
      </c>
      <c r="BF168" s="13">
        <f>SUMIFS('Retiro Mensual'!$E$2:$E$2629,'Retiro Mensual'!$A$2:$A$2629,BF$4,'Retiro Mensual'!$B$2:$B$2629,$B168,'Retiro Mensual'!$C$2:$C$2629,BF$5)</f>
        <v>0</v>
      </c>
      <c r="BG168" s="13">
        <f>SUMIFS('Retiro Mensual'!$E$2:$E$2629,'Retiro Mensual'!$A$2:$A$2629,BG$4,'Retiro Mensual'!$B$2:$B$2629,$B168,'Retiro Mensual'!$C$2:$C$2629,BG$5)</f>
        <v>0</v>
      </c>
      <c r="BH168" s="13">
        <f>SUMIFS('Retiro Mensual'!$E$2:$E$2629,'Retiro Mensual'!$A$2:$A$2629,BH$4,'Retiro Mensual'!$B$2:$B$2629,$B168,'Retiro Mensual'!$C$2:$C$2629,BH$5)</f>
        <v>0</v>
      </c>
      <c r="BI168" s="13">
        <f>SUMIFS('Retiro Mensual'!$E$2:$E$2629,'Retiro Mensual'!$A$2:$A$2629,BI$4,'Retiro Mensual'!$B$2:$B$2629,$B168,'Retiro Mensual'!$C$2:$C$2629,BI$5)</f>
        <v>0</v>
      </c>
      <c r="BJ168" s="13">
        <f>SUMIFS('Retiro Mensual'!$E$2:$E$2629,'Retiro Mensual'!$A$2:$A$2629,BJ$4,'Retiro Mensual'!$B$2:$B$2629,$B168,'Retiro Mensual'!$C$2:$C$2629,BJ$5)</f>
        <v>0</v>
      </c>
      <c r="BK168" s="14">
        <f>SUMIFS('Retiro Mensual'!$E$2:$E$2629,'Retiro Mensual'!$A$2:$A$2629,BK$4,'Retiro Mensual'!$B$2:$B$2629,$B168,'Retiro Mensual'!$C$2:$C$2629,BK$5)</f>
        <v>0</v>
      </c>
      <c r="BL168" s="12">
        <f>SUMIFS('Retiro Mensual'!$E$2:$E$2629,'Retiro Mensual'!$A$2:$A$2629,BL$4,'Retiro Mensual'!$B$2:$B$2629,$B168,'Retiro Mensual'!$C$2:$C$2629,BL$5)</f>
        <v>0</v>
      </c>
      <c r="BM168" s="13">
        <f>SUMIFS('Retiro Mensual'!$E$2:$E$2629,'Retiro Mensual'!$A$2:$A$2629,BM$4,'Retiro Mensual'!$B$2:$B$2629,$B168,'Retiro Mensual'!$C$2:$C$2629,BM$5)</f>
        <v>0</v>
      </c>
      <c r="BN168" s="13">
        <f>SUMIFS('Retiro Mensual'!$E$2:$E$2629,'Retiro Mensual'!$A$2:$A$2629,BN$4,'Retiro Mensual'!$B$2:$B$2629,$B168,'Retiro Mensual'!$C$2:$C$2629,BN$5)</f>
        <v>0</v>
      </c>
      <c r="BO168" s="13">
        <f>SUMIFS('Retiro Mensual'!$E$2:$E$2629,'Retiro Mensual'!$A$2:$A$2629,BO$4,'Retiro Mensual'!$B$2:$B$2629,$B168,'Retiro Mensual'!$C$2:$C$2629,BO$5)</f>
        <v>0</v>
      </c>
      <c r="BP168" s="13">
        <f>SUMIFS('Retiro Mensual'!$E$2:$E$2629,'Retiro Mensual'!$A$2:$A$2629,BP$4,'Retiro Mensual'!$B$2:$B$2629,$B168,'Retiro Mensual'!$C$2:$C$2629,BP$5)</f>
        <v>0</v>
      </c>
      <c r="BQ168" s="13">
        <f>SUMIFS('Retiro Mensual'!$E$2:$E$2629,'Retiro Mensual'!$A$2:$A$2629,BQ$4,'Retiro Mensual'!$B$2:$B$2629,$B168,'Retiro Mensual'!$C$2:$C$2629,BQ$5)</f>
        <v>0</v>
      </c>
      <c r="BR168" s="13">
        <f>SUMIFS('Retiro Mensual'!$E$2:$E$2629,'Retiro Mensual'!$A$2:$A$2629,BR$4,'Retiro Mensual'!$B$2:$B$2629,$B168,'Retiro Mensual'!$C$2:$C$2629,BR$5)</f>
        <v>0</v>
      </c>
      <c r="BS168" s="13">
        <f>SUMIFS('Retiro Mensual'!$E$2:$E$2629,'Retiro Mensual'!$A$2:$A$2629,BS$4,'Retiro Mensual'!$B$2:$B$2629,$B168,'Retiro Mensual'!$C$2:$C$2629,BS$5)</f>
        <v>0</v>
      </c>
      <c r="BT168" s="13">
        <f>SUMIFS('Retiro Mensual'!$E$2:$E$2629,'Retiro Mensual'!$A$2:$A$2629,BT$4,'Retiro Mensual'!$B$2:$B$2629,$B168,'Retiro Mensual'!$C$2:$C$2629,BT$5)</f>
        <v>0</v>
      </c>
      <c r="BU168" s="13">
        <f>SUMIFS('Retiro Mensual'!$E$2:$E$2629,'Retiro Mensual'!$A$2:$A$2629,BU$4,'Retiro Mensual'!$B$2:$B$2629,$B168,'Retiro Mensual'!$C$2:$C$2629,BU$5)</f>
        <v>0</v>
      </c>
      <c r="BV168" s="13">
        <f>SUMIFS('Retiro Mensual'!$E$2:$E$2629,'Retiro Mensual'!$A$2:$A$2629,BV$4,'Retiro Mensual'!$B$2:$B$2629,$B168,'Retiro Mensual'!$C$2:$C$2629,BV$5)</f>
        <v>0</v>
      </c>
      <c r="BW168" s="14">
        <f>SUMIFS('Retiro Mensual'!$E$2:$E$2629,'Retiro Mensual'!$A$2:$A$2629,BW$4,'Retiro Mensual'!$B$2:$B$2629,$B168,'Retiro Mensual'!$C$2:$C$2629,BW$5)</f>
        <v>0</v>
      </c>
      <c r="BX168" s="13"/>
      <c r="BY168" s="12">
        <f>SUMIFS('Compra Ventas'!$E$2:$E$2700,'Compra Ventas'!$A$2:$A$2700,BY$4,'Compra Ventas'!$B$2:$B$2700,$B168,'Compra Ventas'!$C$2:$C$2700,BY$5)</f>
        <v>0</v>
      </c>
      <c r="BZ168" s="13">
        <f>SUMIFS('Compra Ventas'!$E$2:$E$2700,'Compra Ventas'!$A$2:$A$2700,BZ$4,'Compra Ventas'!$B$2:$B$2700,$B168,'Compra Ventas'!$C$2:$C$2700,BZ$5)</f>
        <v>0</v>
      </c>
      <c r="CA168" s="13">
        <f>SUMIFS('Compra Ventas'!$E$2:$E$2700,'Compra Ventas'!$A$2:$A$2700,CA$4,'Compra Ventas'!$B$2:$B$2700,$B168,'Compra Ventas'!$C$2:$C$2700,CA$5)</f>
        <v>0</v>
      </c>
      <c r="CB168" s="13">
        <f>SUMIFS('Compra Ventas'!$E$2:$E$2700,'Compra Ventas'!$A$2:$A$2700,CB$4,'Compra Ventas'!$B$2:$B$2700,$B168,'Compra Ventas'!$C$2:$C$2700,CB$5)</f>
        <v>0</v>
      </c>
      <c r="CC168" s="13">
        <f>SUMIFS('Compra Ventas'!$E$2:$E$2700,'Compra Ventas'!$A$2:$A$2700,CC$4,'Compra Ventas'!$B$2:$B$2700,$B168,'Compra Ventas'!$C$2:$C$2700,CC$5)</f>
        <v>0</v>
      </c>
      <c r="CD168" s="13">
        <f>SUMIFS('Compra Ventas'!$E$2:$E$2700,'Compra Ventas'!$A$2:$A$2700,CD$4,'Compra Ventas'!$B$2:$B$2700,$B168,'Compra Ventas'!$C$2:$C$2700,CD$5)</f>
        <v>0</v>
      </c>
      <c r="CE168" s="13">
        <f>SUMIFS('Compra Ventas'!$E$2:$E$2700,'Compra Ventas'!$A$2:$A$2700,CE$4,'Compra Ventas'!$B$2:$B$2700,$B168,'Compra Ventas'!$C$2:$C$2700,CE$5)</f>
        <v>0</v>
      </c>
      <c r="CF168" s="13">
        <f>SUMIFS('Compra Ventas'!$E$2:$E$2700,'Compra Ventas'!$A$2:$A$2700,CF$4,'Compra Ventas'!$B$2:$B$2700,$B168,'Compra Ventas'!$C$2:$C$2700,CF$5)</f>
        <v>0</v>
      </c>
      <c r="CG168" s="13">
        <f>SUMIFS('Compra Ventas'!$E$2:$E$2700,'Compra Ventas'!$A$2:$A$2700,CG$4,'Compra Ventas'!$B$2:$B$2700,$B168,'Compra Ventas'!$C$2:$C$2700,CG$5)</f>
        <v>0</v>
      </c>
      <c r="CH168" s="13">
        <f>SUMIFS('Compra Ventas'!$E$2:$E$2700,'Compra Ventas'!$A$2:$A$2700,CH$4,'Compra Ventas'!$B$2:$B$2700,$B168,'Compra Ventas'!$C$2:$C$2700,CH$5)</f>
        <v>0</v>
      </c>
      <c r="CI168" s="13">
        <f>SUMIFS('Compra Ventas'!$E$2:$E$2700,'Compra Ventas'!$A$2:$A$2700,CI$4,'Compra Ventas'!$B$2:$B$2700,$B168,'Compra Ventas'!$C$2:$C$2700,CI$5)</f>
        <v>0</v>
      </c>
      <c r="CJ168" s="14">
        <f>SUMIFS('Compra Ventas'!$E$2:$E$2700,'Compra Ventas'!$A$2:$A$2700,CJ$4,'Compra Ventas'!$B$2:$B$2700,$B168,'Compra Ventas'!$C$2:$C$2700,CJ$5)</f>
        <v>0</v>
      </c>
      <c r="CK168" s="12">
        <f>SUMIFS('Compra Ventas'!$E$2:$E$2700,'Compra Ventas'!$A$2:$A$2700,CK$4,'Compra Ventas'!$B$2:$B$2700,$B168,'Compra Ventas'!$C$2:$C$2700,CK$5)</f>
        <v>0</v>
      </c>
      <c r="CL168" s="13">
        <f>SUMIFS('Compra Ventas'!$E$2:$E$2700,'Compra Ventas'!$A$2:$A$2700,CL$4,'Compra Ventas'!$B$2:$B$2700,$B168,'Compra Ventas'!$C$2:$C$2700,CL$5)</f>
        <v>0</v>
      </c>
      <c r="CM168" s="13">
        <f>SUMIFS('Compra Ventas'!$E$2:$E$2700,'Compra Ventas'!$A$2:$A$2700,CM$4,'Compra Ventas'!$B$2:$B$2700,$B168,'Compra Ventas'!$C$2:$C$2700,CM$5)</f>
        <v>0</v>
      </c>
      <c r="CN168" s="13">
        <f>SUMIFS('Compra Ventas'!$E$2:$E$2700,'Compra Ventas'!$A$2:$A$2700,CN$4,'Compra Ventas'!$B$2:$B$2700,$B168,'Compra Ventas'!$C$2:$C$2700,CN$5)</f>
        <v>0</v>
      </c>
      <c r="CO168" s="13">
        <f>SUMIFS('Compra Ventas'!$E$2:$E$2700,'Compra Ventas'!$A$2:$A$2700,CO$4,'Compra Ventas'!$B$2:$B$2700,$B168,'Compra Ventas'!$C$2:$C$2700,CO$5)</f>
        <v>0</v>
      </c>
      <c r="CP168" s="13">
        <f>SUMIFS('Compra Ventas'!$E$2:$E$2700,'Compra Ventas'!$A$2:$A$2700,CP$4,'Compra Ventas'!$B$2:$B$2700,$B168,'Compra Ventas'!$C$2:$C$2700,CP$5)</f>
        <v>0</v>
      </c>
      <c r="CQ168" s="13">
        <f>SUMIFS('Compra Ventas'!$E$2:$E$2700,'Compra Ventas'!$A$2:$A$2700,CQ$4,'Compra Ventas'!$B$2:$B$2700,$B168,'Compra Ventas'!$C$2:$C$2700,CQ$5)</f>
        <v>0</v>
      </c>
      <c r="CR168" s="13">
        <f>SUMIFS('Compra Ventas'!$E$2:$E$2700,'Compra Ventas'!$A$2:$A$2700,CR$4,'Compra Ventas'!$B$2:$B$2700,$B168,'Compra Ventas'!$C$2:$C$2700,CR$5)</f>
        <v>0</v>
      </c>
      <c r="CS168" s="13">
        <f>SUMIFS('Compra Ventas'!$E$2:$E$2700,'Compra Ventas'!$A$2:$A$2700,CS$4,'Compra Ventas'!$B$2:$B$2700,$B168,'Compra Ventas'!$C$2:$C$2700,CS$5)</f>
        <v>0</v>
      </c>
      <c r="CT168" s="13">
        <f>SUMIFS('Compra Ventas'!$E$2:$E$2700,'Compra Ventas'!$A$2:$A$2700,CT$4,'Compra Ventas'!$B$2:$B$2700,$B168,'Compra Ventas'!$C$2:$C$2700,CT$5)</f>
        <v>0</v>
      </c>
      <c r="CU168" s="13">
        <f>SUMIFS('Compra Ventas'!$E$2:$E$2700,'Compra Ventas'!$A$2:$A$2700,CU$4,'Compra Ventas'!$B$2:$B$2700,$B168,'Compra Ventas'!$C$2:$C$2700,CU$5)</f>
        <v>0</v>
      </c>
      <c r="CV168" s="14">
        <f>SUMIFS('Compra Ventas'!$E$2:$E$2700,'Compra Ventas'!$A$2:$A$2700,CV$4,'Compra Ventas'!$B$2:$B$2700,$B168,'Compra Ventas'!$C$2:$C$2700,CV$5)</f>
        <v>0</v>
      </c>
      <c r="CW168" s="12">
        <f>SUMIFS('Compra Ventas'!$E$2:$E$2700,'Compra Ventas'!$A$2:$A$2700,CW$4,'Compra Ventas'!$B$2:$B$2700,$B168,'Compra Ventas'!$C$2:$C$2700,CW$5)</f>
        <v>0</v>
      </c>
      <c r="CX168" s="13">
        <f>SUMIFS('Compra Ventas'!$E$2:$E$2700,'Compra Ventas'!$A$2:$A$2700,CX$4,'Compra Ventas'!$B$2:$B$2700,$B168,'Compra Ventas'!$C$2:$C$2700,CX$5)</f>
        <v>0</v>
      </c>
      <c r="CY168" s="13">
        <f>SUMIFS('Compra Ventas'!$E$2:$E$2700,'Compra Ventas'!$A$2:$A$2700,CY$4,'Compra Ventas'!$B$2:$B$2700,$B168,'Compra Ventas'!$C$2:$C$2700,CY$5)</f>
        <v>0</v>
      </c>
      <c r="CZ168" s="13">
        <f>SUMIFS('Compra Ventas'!$E$2:$E$2700,'Compra Ventas'!$A$2:$A$2700,CZ$4,'Compra Ventas'!$B$2:$B$2700,$B168,'Compra Ventas'!$C$2:$C$2700,CZ$5)</f>
        <v>0</v>
      </c>
      <c r="DA168" s="13">
        <f>SUMIFS('Compra Ventas'!$E$2:$E$2700,'Compra Ventas'!$A$2:$A$2700,DA$4,'Compra Ventas'!$B$2:$B$2700,$B168,'Compra Ventas'!$C$2:$C$2700,DA$5)</f>
        <v>0</v>
      </c>
      <c r="DB168" s="13">
        <f>SUMIFS('Compra Ventas'!$E$2:$E$2700,'Compra Ventas'!$A$2:$A$2700,DB$4,'Compra Ventas'!$B$2:$B$2700,$B168,'Compra Ventas'!$C$2:$C$2700,DB$5)</f>
        <v>0</v>
      </c>
      <c r="DC168" s="13">
        <f>SUMIFS('Compra Ventas'!$E$2:$E$2700,'Compra Ventas'!$A$2:$A$2700,DC$4,'Compra Ventas'!$B$2:$B$2700,$B168,'Compra Ventas'!$C$2:$C$2700,DC$5)</f>
        <v>0</v>
      </c>
      <c r="DD168" s="13">
        <f>SUMIFS('Compra Ventas'!$E$2:$E$2700,'Compra Ventas'!$A$2:$A$2700,DD$4,'Compra Ventas'!$B$2:$B$2700,$B168,'Compra Ventas'!$C$2:$C$2700,DD$5)</f>
        <v>0</v>
      </c>
      <c r="DE168" s="13">
        <f>SUMIFS('Compra Ventas'!$E$2:$E$2700,'Compra Ventas'!$A$2:$A$2700,DE$4,'Compra Ventas'!$B$2:$B$2700,$B168,'Compra Ventas'!$C$2:$C$2700,DE$5)</f>
        <v>0</v>
      </c>
      <c r="DF168" s="13">
        <f>SUMIFS('Compra Ventas'!$E$2:$E$2700,'Compra Ventas'!$A$2:$A$2700,DF$4,'Compra Ventas'!$B$2:$B$2700,$B168,'Compra Ventas'!$C$2:$C$2700,DF$5)</f>
        <v>0</v>
      </c>
      <c r="DG168" s="13">
        <f>SUMIFS('Compra Ventas'!$E$2:$E$2700,'Compra Ventas'!$A$2:$A$2700,DG$4,'Compra Ventas'!$B$2:$B$2700,$B168,'Compra Ventas'!$C$2:$C$2700,DG$5)</f>
        <v>0</v>
      </c>
      <c r="DH168" s="14">
        <f>SUMIFS('Compra Ventas'!$E$2:$E$2700,'Compra Ventas'!$A$2:$A$2700,DH$4,'Compra Ventas'!$B$2:$B$2700,$B168,'Compra Ventas'!$C$2:$C$2700,DH$5)</f>
        <v>0</v>
      </c>
      <c r="DI168" s="84"/>
      <c r="DJ168" s="98">
        <f>SUMIFS('Ajuste Ciclado'!D$5:D$47,'Ajuste Ciclado'!$C$5:$C$47,Balance!DJ$4,'Ajuste Ciclado'!$B$5:$B$47,Balance!$B168)</f>
        <v>0</v>
      </c>
      <c r="DK168" s="99">
        <f>SUMIFS('Ajuste Ciclado'!E$5:E$47,'Ajuste Ciclado'!$C$5:$C$47,Balance!DK$4,'Ajuste Ciclado'!$B$5:$B$47,Balance!$B168)</f>
        <v>0</v>
      </c>
      <c r="DL168" s="99">
        <f>SUMIFS('Ajuste Ciclado'!F$5:F$47,'Ajuste Ciclado'!$C$5:$C$47,Balance!DL$4,'Ajuste Ciclado'!$B$5:$B$47,Balance!$B168)</f>
        <v>0</v>
      </c>
      <c r="DM168" s="99">
        <f>SUMIFS('Ajuste Ciclado'!G$5:G$47,'Ajuste Ciclado'!$C$5:$C$47,Balance!DM$4,'Ajuste Ciclado'!$B$5:$B$47,Balance!$B168)</f>
        <v>0</v>
      </c>
      <c r="DN168" s="99">
        <f>SUMIFS('Ajuste Ciclado'!H$5:H$47,'Ajuste Ciclado'!$C$5:$C$47,Balance!DN$4,'Ajuste Ciclado'!$B$5:$B$47,Balance!$B168)</f>
        <v>0</v>
      </c>
      <c r="DO168" s="99">
        <f>SUMIFS('Ajuste Ciclado'!I$5:I$47,'Ajuste Ciclado'!$C$5:$C$47,Balance!DO$4,'Ajuste Ciclado'!$B$5:$B$47,Balance!$B168)</f>
        <v>0</v>
      </c>
      <c r="DP168" s="99">
        <f>SUMIFS('Ajuste Ciclado'!J$5:J$47,'Ajuste Ciclado'!$C$5:$C$47,Balance!DP$4,'Ajuste Ciclado'!$B$5:$B$47,Balance!$B168)</f>
        <v>0</v>
      </c>
      <c r="DQ168" s="99">
        <f>SUMIFS('Ajuste Ciclado'!K$5:K$47,'Ajuste Ciclado'!$C$5:$C$47,Balance!DQ$4,'Ajuste Ciclado'!$B$5:$B$47,Balance!$B168)</f>
        <v>0</v>
      </c>
      <c r="DR168" s="99">
        <f>SUMIFS('Ajuste Ciclado'!L$5:L$47,'Ajuste Ciclado'!$C$5:$C$47,Balance!DR$4,'Ajuste Ciclado'!$B$5:$B$47,Balance!$B168)</f>
        <v>0</v>
      </c>
      <c r="DS168" s="99">
        <f>SUMIFS('Ajuste Ciclado'!M$5:M$47,'Ajuste Ciclado'!$C$5:$C$47,Balance!DS$4,'Ajuste Ciclado'!$B$5:$B$47,Balance!$B168)</f>
        <v>0</v>
      </c>
      <c r="DT168" s="99">
        <f>SUMIFS('Ajuste Ciclado'!N$5:N$47,'Ajuste Ciclado'!$C$5:$C$47,Balance!DT$4,'Ajuste Ciclado'!$B$5:$B$47,Balance!$B168)</f>
        <v>0</v>
      </c>
      <c r="DU168" s="100">
        <f>SUMIFS('Ajuste Ciclado'!O$5:O$47,'Ajuste Ciclado'!$C$5:$C$47,Balance!DU$4,'Ajuste Ciclado'!$B$5:$B$47,Balance!$B168)</f>
        <v>0</v>
      </c>
      <c r="DV168" s="98">
        <f>SUMIFS('Ajuste Ciclado'!D$5:D$47,'Ajuste Ciclado'!$C$5:$C$47,Balance!DV$4,'Ajuste Ciclado'!$B$5:$B$47,Balance!$B168)</f>
        <v>0</v>
      </c>
      <c r="DW168" s="99">
        <f>SUMIFS('Ajuste Ciclado'!E$5:E$47,'Ajuste Ciclado'!$C$5:$C$47,Balance!DW$4,'Ajuste Ciclado'!$B$5:$B$47,Balance!$B168)</f>
        <v>0</v>
      </c>
      <c r="DX168" s="99">
        <f>SUMIFS('Ajuste Ciclado'!F$5:F$47,'Ajuste Ciclado'!$C$5:$C$47,Balance!DX$4,'Ajuste Ciclado'!$B$5:$B$47,Balance!$B168)</f>
        <v>0</v>
      </c>
      <c r="DY168" s="99">
        <f>SUMIFS('Ajuste Ciclado'!G$5:G$47,'Ajuste Ciclado'!$C$5:$C$47,Balance!DY$4,'Ajuste Ciclado'!$B$5:$B$47,Balance!$B168)</f>
        <v>0</v>
      </c>
      <c r="DZ168" s="99">
        <f>SUMIFS('Ajuste Ciclado'!H$5:H$47,'Ajuste Ciclado'!$C$5:$C$47,Balance!DZ$4,'Ajuste Ciclado'!$B$5:$B$47,Balance!$B168)</f>
        <v>0</v>
      </c>
      <c r="EA168" s="99">
        <f>SUMIFS('Ajuste Ciclado'!I$5:I$47,'Ajuste Ciclado'!$C$5:$C$47,Balance!EA$4,'Ajuste Ciclado'!$B$5:$B$47,Balance!$B168)</f>
        <v>0</v>
      </c>
      <c r="EB168" s="99">
        <f>SUMIFS('Ajuste Ciclado'!J$5:J$47,'Ajuste Ciclado'!$C$5:$C$47,Balance!EB$4,'Ajuste Ciclado'!$B$5:$B$47,Balance!$B168)</f>
        <v>0</v>
      </c>
      <c r="EC168" s="99">
        <f>SUMIFS('Ajuste Ciclado'!K$5:K$47,'Ajuste Ciclado'!$C$5:$C$47,Balance!EC$4,'Ajuste Ciclado'!$B$5:$B$47,Balance!$B168)</f>
        <v>0</v>
      </c>
      <c r="ED168" s="99">
        <f>SUMIFS('Ajuste Ciclado'!L$5:L$47,'Ajuste Ciclado'!$C$5:$C$47,Balance!ED$4,'Ajuste Ciclado'!$B$5:$B$47,Balance!$B168)</f>
        <v>0</v>
      </c>
      <c r="EE168" s="99">
        <f>SUMIFS('Ajuste Ciclado'!M$5:M$47,'Ajuste Ciclado'!$C$5:$C$47,Balance!EE$4,'Ajuste Ciclado'!$B$5:$B$47,Balance!$B168)</f>
        <v>0</v>
      </c>
      <c r="EF168" s="99">
        <f>SUMIFS('Ajuste Ciclado'!N$5:N$47,'Ajuste Ciclado'!$C$5:$C$47,Balance!EF$4,'Ajuste Ciclado'!$B$5:$B$47,Balance!$B168)</f>
        <v>0</v>
      </c>
      <c r="EG168" s="100">
        <f>SUMIFS('Ajuste Ciclado'!O$5:O$47,'Ajuste Ciclado'!$C$5:$C$47,Balance!EG$4,'Ajuste Ciclado'!$B$5:$B$47,Balance!$B168)</f>
        <v>0</v>
      </c>
      <c r="EH168" s="98">
        <f>SUMIFS('Ajuste Ciclado'!D$5:D$47,'Ajuste Ciclado'!$C$5:$C$47,Balance!EH$4,'Ajuste Ciclado'!$B$5:$B$47,Balance!$B168)</f>
        <v>0</v>
      </c>
      <c r="EI168" s="99">
        <f>SUMIFS('Ajuste Ciclado'!E$5:E$47,'Ajuste Ciclado'!$C$5:$C$47,Balance!EI$4,'Ajuste Ciclado'!$B$5:$B$47,Balance!$B168)</f>
        <v>0</v>
      </c>
      <c r="EJ168" s="99">
        <f>SUMIFS('Ajuste Ciclado'!F$5:F$47,'Ajuste Ciclado'!$C$5:$C$47,Balance!EJ$4,'Ajuste Ciclado'!$B$5:$B$47,Balance!$B168)</f>
        <v>0</v>
      </c>
      <c r="EK168" s="99">
        <f>SUMIFS('Ajuste Ciclado'!G$5:G$47,'Ajuste Ciclado'!$C$5:$C$47,Balance!EK$4,'Ajuste Ciclado'!$B$5:$B$47,Balance!$B168)</f>
        <v>0</v>
      </c>
      <c r="EL168" s="99">
        <f>SUMIFS('Ajuste Ciclado'!H$5:H$47,'Ajuste Ciclado'!$C$5:$C$47,Balance!EL$4,'Ajuste Ciclado'!$B$5:$B$47,Balance!$B168)</f>
        <v>0</v>
      </c>
      <c r="EM168" s="99">
        <f>SUMIFS('Ajuste Ciclado'!I$5:I$47,'Ajuste Ciclado'!$C$5:$C$47,Balance!EM$4,'Ajuste Ciclado'!$B$5:$B$47,Balance!$B168)</f>
        <v>0</v>
      </c>
      <c r="EN168" s="99">
        <f>SUMIFS('Ajuste Ciclado'!J$5:J$47,'Ajuste Ciclado'!$C$5:$C$47,Balance!EN$4,'Ajuste Ciclado'!$B$5:$B$47,Balance!$B168)</f>
        <v>0</v>
      </c>
      <c r="EO168" s="99">
        <f>SUMIFS('Ajuste Ciclado'!K$5:K$47,'Ajuste Ciclado'!$C$5:$C$47,Balance!EO$4,'Ajuste Ciclado'!$B$5:$B$47,Balance!$B168)</f>
        <v>0</v>
      </c>
      <c r="EP168" s="99">
        <f>SUMIFS('Ajuste Ciclado'!L$5:L$47,'Ajuste Ciclado'!$C$5:$C$47,Balance!EP$4,'Ajuste Ciclado'!$B$5:$B$47,Balance!$B168)</f>
        <v>0</v>
      </c>
      <c r="EQ168" s="99">
        <f>SUMIFS('Ajuste Ciclado'!M$5:M$47,'Ajuste Ciclado'!$C$5:$C$47,Balance!EQ$4,'Ajuste Ciclado'!$B$5:$B$47,Balance!$B168)</f>
        <v>0</v>
      </c>
      <c r="ER168" s="99">
        <f>SUMIFS('Ajuste Ciclado'!N$5:N$47,'Ajuste Ciclado'!$C$5:$C$47,Balance!ER$4,'Ajuste Ciclado'!$B$5:$B$47,Balance!$B168)</f>
        <v>0</v>
      </c>
      <c r="ES168" s="100">
        <f>SUMIFS('Ajuste Ciclado'!O$5:O$47,'Ajuste Ciclado'!$C$5:$C$47,Balance!ES$4,'Ajuste Ciclado'!$B$5:$B$47,Balance!$B168)</f>
        <v>0</v>
      </c>
      <c r="ET168" s="84"/>
      <c r="EU168" s="12">
        <f t="shared" si="279"/>
        <v>0</v>
      </c>
      <c r="EV168" s="13">
        <f t="shared" si="244"/>
        <v>0</v>
      </c>
      <c r="EW168" s="13">
        <f t="shared" si="245"/>
        <v>0</v>
      </c>
      <c r="EX168" s="13">
        <f t="shared" si="246"/>
        <v>0</v>
      </c>
      <c r="EY168" s="13">
        <f t="shared" si="247"/>
        <v>0</v>
      </c>
      <c r="EZ168" s="13">
        <f t="shared" si="248"/>
        <v>0</v>
      </c>
      <c r="FA168" s="13">
        <f t="shared" si="249"/>
        <v>0</v>
      </c>
      <c r="FB168" s="13">
        <f t="shared" si="250"/>
        <v>0</v>
      </c>
      <c r="FC168" s="13">
        <f t="shared" si="251"/>
        <v>0</v>
      </c>
      <c r="FD168" s="13">
        <f t="shared" si="252"/>
        <v>0</v>
      </c>
      <c r="FE168" s="13">
        <f t="shared" si="253"/>
        <v>0</v>
      </c>
      <c r="FF168" s="14">
        <f t="shared" si="254"/>
        <v>0</v>
      </c>
      <c r="FG168" s="12">
        <f t="shared" si="255"/>
        <v>0</v>
      </c>
      <c r="FH168" s="13">
        <f t="shared" si="256"/>
        <v>0</v>
      </c>
      <c r="FI168" s="13">
        <f t="shared" si="257"/>
        <v>0</v>
      </c>
      <c r="FJ168" s="13">
        <f t="shared" si="258"/>
        <v>0</v>
      </c>
      <c r="FK168" s="13">
        <f t="shared" si="259"/>
        <v>0</v>
      </c>
      <c r="FL168" s="13">
        <f t="shared" si="260"/>
        <v>0</v>
      </c>
      <c r="FM168" s="13">
        <f t="shared" si="261"/>
        <v>0</v>
      </c>
      <c r="FN168" s="13">
        <f t="shared" si="262"/>
        <v>0</v>
      </c>
      <c r="FO168" s="13">
        <f t="shared" si="263"/>
        <v>0</v>
      </c>
      <c r="FP168" s="13">
        <f t="shared" si="264"/>
        <v>0</v>
      </c>
      <c r="FQ168" s="13">
        <f t="shared" si="265"/>
        <v>0</v>
      </c>
      <c r="FR168" s="14">
        <f t="shared" si="266"/>
        <v>0</v>
      </c>
      <c r="FS168" s="12">
        <f t="shared" si="267"/>
        <v>0</v>
      </c>
      <c r="FT168" s="13">
        <f t="shared" si="268"/>
        <v>0</v>
      </c>
      <c r="FU168" s="13">
        <f t="shared" si="269"/>
        <v>0</v>
      </c>
      <c r="FV168" s="13">
        <f t="shared" si="270"/>
        <v>0</v>
      </c>
      <c r="FW168" s="13">
        <f t="shared" si="271"/>
        <v>0</v>
      </c>
      <c r="FX168" s="13">
        <f t="shared" si="272"/>
        <v>0</v>
      </c>
      <c r="FY168" s="13">
        <f t="shared" si="273"/>
        <v>0</v>
      </c>
      <c r="FZ168" s="13">
        <f t="shared" si="274"/>
        <v>0</v>
      </c>
      <c r="GA168" s="13">
        <f t="shared" si="275"/>
        <v>0</v>
      </c>
      <c r="GB168" s="13">
        <f t="shared" si="276"/>
        <v>0</v>
      </c>
      <c r="GC168" s="13">
        <f t="shared" si="277"/>
        <v>0</v>
      </c>
      <c r="GD168" s="14">
        <f t="shared" si="278"/>
        <v>0</v>
      </c>
      <c r="GE168" s="84"/>
      <c r="GF168" s="12">
        <f t="shared" si="280"/>
        <v>0</v>
      </c>
      <c r="GG168" s="13">
        <f t="shared" si="280"/>
        <v>0</v>
      </c>
      <c r="GH168" s="14">
        <f t="shared" si="280"/>
        <v>0</v>
      </c>
      <c r="GI168" s="6">
        <f t="shared" si="281"/>
        <v>1</v>
      </c>
      <c r="GJ168" s="12">
        <f t="shared" si="282"/>
        <v>0</v>
      </c>
      <c r="GK168" s="13">
        <f t="shared" si="283"/>
        <v>0</v>
      </c>
      <c r="GL168" s="14">
        <f t="shared" si="284"/>
        <v>0</v>
      </c>
      <c r="GM168" s="84"/>
      <c r="GN168" s="66">
        <f t="shared" si="285"/>
        <v>0</v>
      </c>
      <c r="GO168" s="84"/>
      <c r="GP168" s="63" t="str" cm="1">
        <f t="array" ref="GP168">INDEX($GF$4:$GH$4,1,GI168)</f>
        <v>Sample 1</v>
      </c>
      <c r="GQ168" s="12">
        <f t="shared" si="287"/>
        <v>0</v>
      </c>
      <c r="GR168" s="13">
        <f t="shared" si="287"/>
        <v>0</v>
      </c>
      <c r="GS168" s="14">
        <f t="shared" si="287"/>
        <v>0</v>
      </c>
      <c r="GT168" s="12">
        <f t="shared" si="288"/>
        <v>0</v>
      </c>
      <c r="GU168" s="13">
        <f t="shared" si="288"/>
        <v>0</v>
      </c>
      <c r="GV168" s="14">
        <f t="shared" si="288"/>
        <v>0</v>
      </c>
      <c r="GW168" s="12">
        <f t="shared" si="289"/>
        <v>0</v>
      </c>
      <c r="GX168" s="13">
        <f t="shared" si="289"/>
        <v>0</v>
      </c>
      <c r="GY168" s="14">
        <f t="shared" si="289"/>
        <v>0</v>
      </c>
      <c r="GZ168" s="84" t="str">
        <f t="shared" si="194"/>
        <v>Sample 1</v>
      </c>
      <c r="HA168" s="12">
        <f t="shared" si="286"/>
        <v>0</v>
      </c>
      <c r="HB168" s="13">
        <f t="shared" si="286"/>
        <v>0</v>
      </c>
      <c r="HC168" s="14">
        <f t="shared" si="286"/>
        <v>0</v>
      </c>
      <c r="HD168" s="6">
        <f t="shared" si="195"/>
        <v>0</v>
      </c>
      <c r="HE168" s="84" t="str">
        <f t="shared" si="196"/>
        <v>Ok</v>
      </c>
    </row>
    <row r="169" spans="2:213" hidden="1" x14ac:dyDescent="0.3">
      <c r="B169" s="84" t="s">
        <v>301</v>
      </c>
      <c r="C169" s="12">
        <f>SUMIFS(Inyecciones!$E$2:$E$14185,Inyecciones!$A$2:$A$14185,Balance!C$4,Inyecciones!$B$2:$B$14185,Balance!$B169,Inyecciones!$C$2:$C$14185,Balance!C$5)</f>
        <v>0</v>
      </c>
      <c r="D169" s="13">
        <f>SUMIFS(Inyecciones!$E$2:$E$14185,Inyecciones!$A$2:$A$14185,Balance!D$4,Inyecciones!$B$2:$B$14185,Balance!$B169,Inyecciones!$C$2:$C$14185,Balance!D$5)</f>
        <v>0</v>
      </c>
      <c r="E169" s="13">
        <f>SUMIFS(Inyecciones!$E$2:$E$14185,Inyecciones!$A$2:$A$14185,Balance!E$4,Inyecciones!$B$2:$B$14185,Balance!$B169,Inyecciones!$C$2:$C$14185,Balance!E$5)</f>
        <v>0</v>
      </c>
      <c r="F169" s="13">
        <f>SUMIFS(Inyecciones!$E$2:$E$14185,Inyecciones!$A$2:$A$14185,Balance!F$4,Inyecciones!$B$2:$B$14185,Balance!$B169,Inyecciones!$C$2:$C$14185,Balance!F$5)</f>
        <v>0</v>
      </c>
      <c r="G169" s="13">
        <f>SUMIFS(Inyecciones!$E$2:$E$14185,Inyecciones!$A$2:$A$14185,Balance!G$4,Inyecciones!$B$2:$B$14185,Balance!$B169,Inyecciones!$C$2:$C$14185,Balance!G$5)</f>
        <v>0</v>
      </c>
      <c r="H169" s="13">
        <f>SUMIFS(Inyecciones!$E$2:$E$14185,Inyecciones!$A$2:$A$14185,Balance!H$4,Inyecciones!$B$2:$B$14185,Balance!$B169,Inyecciones!$C$2:$C$14185,Balance!H$5)</f>
        <v>0</v>
      </c>
      <c r="I169" s="13">
        <f>SUMIFS(Inyecciones!$E$2:$E$14185,Inyecciones!$A$2:$A$14185,Balance!I$4,Inyecciones!$B$2:$B$14185,Balance!$B169,Inyecciones!$C$2:$C$14185,Balance!I$5)</f>
        <v>0</v>
      </c>
      <c r="J169" s="13">
        <f>SUMIFS(Inyecciones!$E$2:$E$14185,Inyecciones!$A$2:$A$14185,Balance!J$4,Inyecciones!$B$2:$B$14185,Balance!$B169,Inyecciones!$C$2:$C$14185,Balance!J$5)</f>
        <v>0</v>
      </c>
      <c r="K169" s="13">
        <f>SUMIFS(Inyecciones!$E$2:$E$14185,Inyecciones!$A$2:$A$14185,Balance!K$4,Inyecciones!$B$2:$B$14185,Balance!$B169,Inyecciones!$C$2:$C$14185,Balance!K$5)</f>
        <v>0</v>
      </c>
      <c r="L169" s="13">
        <f>SUMIFS(Inyecciones!$E$2:$E$14185,Inyecciones!$A$2:$A$14185,Balance!L$4,Inyecciones!$B$2:$B$14185,Balance!$B169,Inyecciones!$C$2:$C$14185,Balance!L$5)</f>
        <v>0</v>
      </c>
      <c r="M169" s="13">
        <f>SUMIFS(Inyecciones!$E$2:$E$14185,Inyecciones!$A$2:$A$14185,Balance!M$4,Inyecciones!$B$2:$B$14185,Balance!$B169,Inyecciones!$C$2:$C$14185,Balance!M$5)</f>
        <v>0</v>
      </c>
      <c r="N169" s="14">
        <f>SUMIFS(Inyecciones!$E$2:$E$14185,Inyecciones!$A$2:$A$14185,Balance!N$4,Inyecciones!$B$2:$B$14185,Balance!$B169,Inyecciones!$C$2:$C$14185,Balance!N$5)</f>
        <v>0</v>
      </c>
      <c r="O169" s="12">
        <f>SUMIFS(Inyecciones!$E$2:$E$14185,Inyecciones!$A$2:$A$14185,Balance!O$4,Inyecciones!$B$2:$B$14185,Balance!$B169,Inyecciones!$C$2:$C$14185,Balance!O$5)</f>
        <v>0</v>
      </c>
      <c r="P169" s="13">
        <f>SUMIFS(Inyecciones!$E$2:$E$14185,Inyecciones!$A$2:$A$14185,Balance!P$4,Inyecciones!$B$2:$B$14185,Balance!$B169,Inyecciones!$C$2:$C$14185,Balance!P$5)</f>
        <v>0</v>
      </c>
      <c r="Q169" s="13">
        <f>SUMIFS(Inyecciones!$E$2:$E$14185,Inyecciones!$A$2:$A$14185,Balance!Q$4,Inyecciones!$B$2:$B$14185,Balance!$B169,Inyecciones!$C$2:$C$14185,Balance!Q$5)</f>
        <v>0</v>
      </c>
      <c r="R169" s="13">
        <f>SUMIFS(Inyecciones!$E$2:$E$14185,Inyecciones!$A$2:$A$14185,Balance!R$4,Inyecciones!$B$2:$B$14185,Balance!$B169,Inyecciones!$C$2:$C$14185,Balance!R$5)</f>
        <v>0</v>
      </c>
      <c r="S169" s="13">
        <f>SUMIFS(Inyecciones!$E$2:$E$14185,Inyecciones!$A$2:$A$14185,Balance!S$4,Inyecciones!$B$2:$B$14185,Balance!$B169,Inyecciones!$C$2:$C$14185,Balance!S$5)</f>
        <v>0</v>
      </c>
      <c r="T169" s="13">
        <f>SUMIFS(Inyecciones!$E$2:$E$14185,Inyecciones!$A$2:$A$14185,Balance!T$4,Inyecciones!$B$2:$B$14185,Balance!$B169,Inyecciones!$C$2:$C$14185,Balance!T$5)</f>
        <v>0</v>
      </c>
      <c r="U169" s="13">
        <f>SUMIFS(Inyecciones!$E$2:$E$14185,Inyecciones!$A$2:$A$14185,Balance!U$4,Inyecciones!$B$2:$B$14185,Balance!$B169,Inyecciones!$C$2:$C$14185,Balance!U$5)</f>
        <v>0</v>
      </c>
      <c r="V169" s="13">
        <f>SUMIFS(Inyecciones!$E$2:$E$14185,Inyecciones!$A$2:$A$14185,Balance!V$4,Inyecciones!$B$2:$B$14185,Balance!$B169,Inyecciones!$C$2:$C$14185,Balance!V$5)</f>
        <v>0</v>
      </c>
      <c r="W169" s="13">
        <f>SUMIFS(Inyecciones!$E$2:$E$14185,Inyecciones!$A$2:$A$14185,Balance!W$4,Inyecciones!$B$2:$B$14185,Balance!$B169,Inyecciones!$C$2:$C$14185,Balance!W$5)</f>
        <v>0</v>
      </c>
      <c r="X169" s="13">
        <f>SUMIFS(Inyecciones!$E$2:$E$14185,Inyecciones!$A$2:$A$14185,Balance!X$4,Inyecciones!$B$2:$B$14185,Balance!$B169,Inyecciones!$C$2:$C$14185,Balance!X$5)</f>
        <v>0</v>
      </c>
      <c r="Y169" s="13">
        <f>SUMIFS(Inyecciones!$E$2:$E$14185,Inyecciones!$A$2:$A$14185,Balance!Y$4,Inyecciones!$B$2:$B$14185,Balance!$B169,Inyecciones!$C$2:$C$14185,Balance!Y$5)</f>
        <v>0</v>
      </c>
      <c r="Z169" s="14">
        <f>SUMIFS(Inyecciones!$E$2:$E$14185,Inyecciones!$A$2:$A$14185,Balance!Z$4,Inyecciones!$B$2:$B$14185,Balance!$B169,Inyecciones!$C$2:$C$14185,Balance!Z$5)</f>
        <v>0</v>
      </c>
      <c r="AA169" s="12">
        <f>SUMIFS(Inyecciones!$E$2:$E$14185,Inyecciones!$A$2:$A$14185,Balance!AA$4,Inyecciones!$B$2:$B$14185,Balance!$B169,Inyecciones!$C$2:$C$14185,Balance!AA$5)</f>
        <v>0</v>
      </c>
      <c r="AB169" s="13">
        <f>SUMIFS(Inyecciones!$E$2:$E$14185,Inyecciones!$A$2:$A$14185,Balance!AB$4,Inyecciones!$B$2:$B$14185,Balance!$B169,Inyecciones!$C$2:$C$14185,Balance!AB$5)</f>
        <v>0</v>
      </c>
      <c r="AC169" s="13">
        <f>SUMIFS(Inyecciones!$E$2:$E$14185,Inyecciones!$A$2:$A$14185,Balance!AC$4,Inyecciones!$B$2:$B$14185,Balance!$B169,Inyecciones!$C$2:$C$14185,Balance!AC$5)</f>
        <v>0</v>
      </c>
      <c r="AD169" s="13">
        <f>SUMIFS(Inyecciones!$E$2:$E$14185,Inyecciones!$A$2:$A$14185,Balance!AD$4,Inyecciones!$B$2:$B$14185,Balance!$B169,Inyecciones!$C$2:$C$14185,Balance!AD$5)</f>
        <v>0</v>
      </c>
      <c r="AE169" s="13">
        <f>SUMIFS(Inyecciones!$E$2:$E$14185,Inyecciones!$A$2:$A$14185,Balance!AE$4,Inyecciones!$B$2:$B$14185,Balance!$B169,Inyecciones!$C$2:$C$14185,Balance!AE$5)</f>
        <v>0</v>
      </c>
      <c r="AF169" s="13">
        <f>SUMIFS(Inyecciones!$E$2:$E$14185,Inyecciones!$A$2:$A$14185,Balance!AF$4,Inyecciones!$B$2:$B$14185,Balance!$B169,Inyecciones!$C$2:$C$14185,Balance!AF$5)</f>
        <v>0</v>
      </c>
      <c r="AG169" s="13">
        <f>SUMIFS(Inyecciones!$E$2:$E$14185,Inyecciones!$A$2:$A$14185,Balance!AG$4,Inyecciones!$B$2:$B$14185,Balance!$B169,Inyecciones!$C$2:$C$14185,Balance!AG$5)</f>
        <v>0</v>
      </c>
      <c r="AH169" s="13">
        <f>SUMIFS(Inyecciones!$E$2:$E$14185,Inyecciones!$A$2:$A$14185,Balance!AH$4,Inyecciones!$B$2:$B$14185,Balance!$B169,Inyecciones!$C$2:$C$14185,Balance!AH$5)</f>
        <v>0</v>
      </c>
      <c r="AI169" s="13">
        <f>SUMIFS(Inyecciones!$E$2:$E$14185,Inyecciones!$A$2:$A$14185,Balance!AI$4,Inyecciones!$B$2:$B$14185,Balance!$B169,Inyecciones!$C$2:$C$14185,Balance!AI$5)</f>
        <v>0</v>
      </c>
      <c r="AJ169" s="13">
        <f>SUMIFS(Inyecciones!$E$2:$E$14185,Inyecciones!$A$2:$A$14185,Balance!AJ$4,Inyecciones!$B$2:$B$14185,Balance!$B169,Inyecciones!$C$2:$C$14185,Balance!AJ$5)</f>
        <v>0</v>
      </c>
      <c r="AK169" s="13">
        <f>SUMIFS(Inyecciones!$E$2:$E$14185,Inyecciones!$A$2:$A$14185,Balance!AK$4,Inyecciones!$B$2:$B$14185,Balance!$B169,Inyecciones!$C$2:$C$14185,Balance!AK$5)</f>
        <v>0</v>
      </c>
      <c r="AL169" s="14">
        <f>SUMIFS(Inyecciones!$E$2:$E$14185,Inyecciones!$A$2:$A$14185,Balance!AL$4,Inyecciones!$B$2:$B$14185,Balance!$B169,Inyecciones!$C$2:$C$14185,Balance!AL$5)</f>
        <v>0</v>
      </c>
      <c r="AM169" s="13"/>
      <c r="AN169" s="12">
        <f>SUMIFS('Retiro Mensual'!$E$2:$E$2629,'Retiro Mensual'!$A$2:$A$2629,AN$4,'Retiro Mensual'!$B$2:$B$2629,$B169,'Retiro Mensual'!$C$2:$C$2629,AN$5)</f>
        <v>0</v>
      </c>
      <c r="AO169" s="13">
        <f>SUMIFS('Retiro Mensual'!$E$2:$E$2629,'Retiro Mensual'!$A$2:$A$2629,AO$4,'Retiro Mensual'!$B$2:$B$2629,$B169,'Retiro Mensual'!$C$2:$C$2629,AO$5)</f>
        <v>0</v>
      </c>
      <c r="AP169" s="13">
        <f>SUMIFS('Retiro Mensual'!$E$2:$E$2629,'Retiro Mensual'!$A$2:$A$2629,AP$4,'Retiro Mensual'!$B$2:$B$2629,$B169,'Retiro Mensual'!$C$2:$C$2629,AP$5)</f>
        <v>0</v>
      </c>
      <c r="AQ169" s="13">
        <f>SUMIFS('Retiro Mensual'!$E$2:$E$2629,'Retiro Mensual'!$A$2:$A$2629,AQ$4,'Retiro Mensual'!$B$2:$B$2629,$B169,'Retiro Mensual'!$C$2:$C$2629,AQ$5)</f>
        <v>0</v>
      </c>
      <c r="AR169" s="13">
        <f>SUMIFS('Retiro Mensual'!$E$2:$E$2629,'Retiro Mensual'!$A$2:$A$2629,AR$4,'Retiro Mensual'!$B$2:$B$2629,$B169,'Retiro Mensual'!$C$2:$C$2629,AR$5)</f>
        <v>0</v>
      </c>
      <c r="AS169" s="13">
        <f>SUMIFS('Retiro Mensual'!$E$2:$E$2629,'Retiro Mensual'!$A$2:$A$2629,AS$4,'Retiro Mensual'!$B$2:$B$2629,$B169,'Retiro Mensual'!$C$2:$C$2629,AS$5)</f>
        <v>0</v>
      </c>
      <c r="AT169" s="13">
        <f>SUMIFS('Retiro Mensual'!$E$2:$E$2629,'Retiro Mensual'!$A$2:$A$2629,AT$4,'Retiro Mensual'!$B$2:$B$2629,$B169,'Retiro Mensual'!$C$2:$C$2629,AT$5)</f>
        <v>0</v>
      </c>
      <c r="AU169" s="13">
        <f>SUMIFS('Retiro Mensual'!$E$2:$E$2629,'Retiro Mensual'!$A$2:$A$2629,AU$4,'Retiro Mensual'!$B$2:$B$2629,$B169,'Retiro Mensual'!$C$2:$C$2629,AU$5)</f>
        <v>0</v>
      </c>
      <c r="AV169" s="13">
        <f>SUMIFS('Retiro Mensual'!$E$2:$E$2629,'Retiro Mensual'!$A$2:$A$2629,AV$4,'Retiro Mensual'!$B$2:$B$2629,$B169,'Retiro Mensual'!$C$2:$C$2629,AV$5)</f>
        <v>0</v>
      </c>
      <c r="AW169" s="13">
        <f>SUMIFS('Retiro Mensual'!$E$2:$E$2629,'Retiro Mensual'!$A$2:$A$2629,AW$4,'Retiro Mensual'!$B$2:$B$2629,$B169,'Retiro Mensual'!$C$2:$C$2629,AW$5)</f>
        <v>0</v>
      </c>
      <c r="AX169" s="13">
        <f>SUMIFS('Retiro Mensual'!$E$2:$E$2629,'Retiro Mensual'!$A$2:$A$2629,AX$4,'Retiro Mensual'!$B$2:$B$2629,$B169,'Retiro Mensual'!$C$2:$C$2629,AX$5)</f>
        <v>0</v>
      </c>
      <c r="AY169" s="14">
        <f>SUMIFS('Retiro Mensual'!$E$2:$E$2629,'Retiro Mensual'!$A$2:$A$2629,AY$4,'Retiro Mensual'!$B$2:$B$2629,$B169,'Retiro Mensual'!$C$2:$C$2629,AY$5)</f>
        <v>0</v>
      </c>
      <c r="AZ169" s="12">
        <f>SUMIFS('Retiro Mensual'!$E$2:$E$2629,'Retiro Mensual'!$A$2:$A$2629,AZ$4,'Retiro Mensual'!$B$2:$B$2629,$B169,'Retiro Mensual'!$C$2:$C$2629,AZ$5)</f>
        <v>0</v>
      </c>
      <c r="BA169" s="13">
        <f>SUMIFS('Retiro Mensual'!$E$2:$E$2629,'Retiro Mensual'!$A$2:$A$2629,BA$4,'Retiro Mensual'!$B$2:$B$2629,$B169,'Retiro Mensual'!$C$2:$C$2629,BA$5)</f>
        <v>0</v>
      </c>
      <c r="BB169" s="13">
        <f>SUMIFS('Retiro Mensual'!$E$2:$E$2629,'Retiro Mensual'!$A$2:$A$2629,BB$4,'Retiro Mensual'!$B$2:$B$2629,$B169,'Retiro Mensual'!$C$2:$C$2629,BB$5)</f>
        <v>0</v>
      </c>
      <c r="BC169" s="13">
        <f>SUMIFS('Retiro Mensual'!$E$2:$E$2629,'Retiro Mensual'!$A$2:$A$2629,BC$4,'Retiro Mensual'!$B$2:$B$2629,$B169,'Retiro Mensual'!$C$2:$C$2629,BC$5)</f>
        <v>0</v>
      </c>
      <c r="BD169" s="13">
        <f>SUMIFS('Retiro Mensual'!$E$2:$E$2629,'Retiro Mensual'!$A$2:$A$2629,BD$4,'Retiro Mensual'!$B$2:$B$2629,$B169,'Retiro Mensual'!$C$2:$C$2629,BD$5)</f>
        <v>0</v>
      </c>
      <c r="BE169" s="13">
        <f>SUMIFS('Retiro Mensual'!$E$2:$E$2629,'Retiro Mensual'!$A$2:$A$2629,BE$4,'Retiro Mensual'!$B$2:$B$2629,$B169,'Retiro Mensual'!$C$2:$C$2629,BE$5)</f>
        <v>0</v>
      </c>
      <c r="BF169" s="13">
        <f>SUMIFS('Retiro Mensual'!$E$2:$E$2629,'Retiro Mensual'!$A$2:$A$2629,BF$4,'Retiro Mensual'!$B$2:$B$2629,$B169,'Retiro Mensual'!$C$2:$C$2629,BF$5)</f>
        <v>0</v>
      </c>
      <c r="BG169" s="13">
        <f>SUMIFS('Retiro Mensual'!$E$2:$E$2629,'Retiro Mensual'!$A$2:$A$2629,BG$4,'Retiro Mensual'!$B$2:$B$2629,$B169,'Retiro Mensual'!$C$2:$C$2629,BG$5)</f>
        <v>0</v>
      </c>
      <c r="BH169" s="13">
        <f>SUMIFS('Retiro Mensual'!$E$2:$E$2629,'Retiro Mensual'!$A$2:$A$2629,BH$4,'Retiro Mensual'!$B$2:$B$2629,$B169,'Retiro Mensual'!$C$2:$C$2629,BH$5)</f>
        <v>0</v>
      </c>
      <c r="BI169" s="13">
        <f>SUMIFS('Retiro Mensual'!$E$2:$E$2629,'Retiro Mensual'!$A$2:$A$2629,BI$4,'Retiro Mensual'!$B$2:$B$2629,$B169,'Retiro Mensual'!$C$2:$C$2629,BI$5)</f>
        <v>0</v>
      </c>
      <c r="BJ169" s="13">
        <f>SUMIFS('Retiro Mensual'!$E$2:$E$2629,'Retiro Mensual'!$A$2:$A$2629,BJ$4,'Retiro Mensual'!$B$2:$B$2629,$B169,'Retiro Mensual'!$C$2:$C$2629,BJ$5)</f>
        <v>0</v>
      </c>
      <c r="BK169" s="14">
        <f>SUMIFS('Retiro Mensual'!$E$2:$E$2629,'Retiro Mensual'!$A$2:$A$2629,BK$4,'Retiro Mensual'!$B$2:$B$2629,$B169,'Retiro Mensual'!$C$2:$C$2629,BK$5)</f>
        <v>0</v>
      </c>
      <c r="BL169" s="12">
        <f>SUMIFS('Retiro Mensual'!$E$2:$E$2629,'Retiro Mensual'!$A$2:$A$2629,BL$4,'Retiro Mensual'!$B$2:$B$2629,$B169,'Retiro Mensual'!$C$2:$C$2629,BL$5)</f>
        <v>0</v>
      </c>
      <c r="BM169" s="13">
        <f>SUMIFS('Retiro Mensual'!$E$2:$E$2629,'Retiro Mensual'!$A$2:$A$2629,BM$4,'Retiro Mensual'!$B$2:$B$2629,$B169,'Retiro Mensual'!$C$2:$C$2629,BM$5)</f>
        <v>0</v>
      </c>
      <c r="BN169" s="13">
        <f>SUMIFS('Retiro Mensual'!$E$2:$E$2629,'Retiro Mensual'!$A$2:$A$2629,BN$4,'Retiro Mensual'!$B$2:$B$2629,$B169,'Retiro Mensual'!$C$2:$C$2629,BN$5)</f>
        <v>0</v>
      </c>
      <c r="BO169" s="13">
        <f>SUMIFS('Retiro Mensual'!$E$2:$E$2629,'Retiro Mensual'!$A$2:$A$2629,BO$4,'Retiro Mensual'!$B$2:$B$2629,$B169,'Retiro Mensual'!$C$2:$C$2629,BO$5)</f>
        <v>0</v>
      </c>
      <c r="BP169" s="13">
        <f>SUMIFS('Retiro Mensual'!$E$2:$E$2629,'Retiro Mensual'!$A$2:$A$2629,BP$4,'Retiro Mensual'!$B$2:$B$2629,$B169,'Retiro Mensual'!$C$2:$C$2629,BP$5)</f>
        <v>0</v>
      </c>
      <c r="BQ169" s="13">
        <f>SUMIFS('Retiro Mensual'!$E$2:$E$2629,'Retiro Mensual'!$A$2:$A$2629,BQ$4,'Retiro Mensual'!$B$2:$B$2629,$B169,'Retiro Mensual'!$C$2:$C$2629,BQ$5)</f>
        <v>0</v>
      </c>
      <c r="BR169" s="13">
        <f>SUMIFS('Retiro Mensual'!$E$2:$E$2629,'Retiro Mensual'!$A$2:$A$2629,BR$4,'Retiro Mensual'!$B$2:$B$2629,$B169,'Retiro Mensual'!$C$2:$C$2629,BR$5)</f>
        <v>0</v>
      </c>
      <c r="BS169" s="13">
        <f>SUMIFS('Retiro Mensual'!$E$2:$E$2629,'Retiro Mensual'!$A$2:$A$2629,BS$4,'Retiro Mensual'!$B$2:$B$2629,$B169,'Retiro Mensual'!$C$2:$C$2629,BS$5)</f>
        <v>0</v>
      </c>
      <c r="BT169" s="13">
        <f>SUMIFS('Retiro Mensual'!$E$2:$E$2629,'Retiro Mensual'!$A$2:$A$2629,BT$4,'Retiro Mensual'!$B$2:$B$2629,$B169,'Retiro Mensual'!$C$2:$C$2629,BT$5)</f>
        <v>0</v>
      </c>
      <c r="BU169" s="13">
        <f>SUMIFS('Retiro Mensual'!$E$2:$E$2629,'Retiro Mensual'!$A$2:$A$2629,BU$4,'Retiro Mensual'!$B$2:$B$2629,$B169,'Retiro Mensual'!$C$2:$C$2629,BU$5)</f>
        <v>0</v>
      </c>
      <c r="BV169" s="13">
        <f>SUMIFS('Retiro Mensual'!$E$2:$E$2629,'Retiro Mensual'!$A$2:$A$2629,BV$4,'Retiro Mensual'!$B$2:$B$2629,$B169,'Retiro Mensual'!$C$2:$C$2629,BV$5)</f>
        <v>0</v>
      </c>
      <c r="BW169" s="14">
        <f>SUMIFS('Retiro Mensual'!$E$2:$E$2629,'Retiro Mensual'!$A$2:$A$2629,BW$4,'Retiro Mensual'!$B$2:$B$2629,$B169,'Retiro Mensual'!$C$2:$C$2629,BW$5)</f>
        <v>0</v>
      </c>
      <c r="BX169" s="13"/>
      <c r="BY169" s="12">
        <f>SUMIFS('Compra Ventas'!$E$2:$E$2700,'Compra Ventas'!$A$2:$A$2700,BY$4,'Compra Ventas'!$B$2:$B$2700,$B169,'Compra Ventas'!$C$2:$C$2700,BY$5)</f>
        <v>0</v>
      </c>
      <c r="BZ169" s="13">
        <f>SUMIFS('Compra Ventas'!$E$2:$E$2700,'Compra Ventas'!$A$2:$A$2700,BZ$4,'Compra Ventas'!$B$2:$B$2700,$B169,'Compra Ventas'!$C$2:$C$2700,BZ$5)</f>
        <v>0</v>
      </c>
      <c r="CA169" s="13">
        <f>SUMIFS('Compra Ventas'!$E$2:$E$2700,'Compra Ventas'!$A$2:$A$2700,CA$4,'Compra Ventas'!$B$2:$B$2700,$B169,'Compra Ventas'!$C$2:$C$2700,CA$5)</f>
        <v>0</v>
      </c>
      <c r="CB169" s="13">
        <f>SUMIFS('Compra Ventas'!$E$2:$E$2700,'Compra Ventas'!$A$2:$A$2700,CB$4,'Compra Ventas'!$B$2:$B$2700,$B169,'Compra Ventas'!$C$2:$C$2700,CB$5)</f>
        <v>0</v>
      </c>
      <c r="CC169" s="13">
        <f>SUMIFS('Compra Ventas'!$E$2:$E$2700,'Compra Ventas'!$A$2:$A$2700,CC$4,'Compra Ventas'!$B$2:$B$2700,$B169,'Compra Ventas'!$C$2:$C$2700,CC$5)</f>
        <v>0</v>
      </c>
      <c r="CD169" s="13">
        <f>SUMIFS('Compra Ventas'!$E$2:$E$2700,'Compra Ventas'!$A$2:$A$2700,CD$4,'Compra Ventas'!$B$2:$B$2700,$B169,'Compra Ventas'!$C$2:$C$2700,CD$5)</f>
        <v>0</v>
      </c>
      <c r="CE169" s="13">
        <f>SUMIFS('Compra Ventas'!$E$2:$E$2700,'Compra Ventas'!$A$2:$A$2700,CE$4,'Compra Ventas'!$B$2:$B$2700,$B169,'Compra Ventas'!$C$2:$C$2700,CE$5)</f>
        <v>0</v>
      </c>
      <c r="CF169" s="13">
        <f>SUMIFS('Compra Ventas'!$E$2:$E$2700,'Compra Ventas'!$A$2:$A$2700,CF$4,'Compra Ventas'!$B$2:$B$2700,$B169,'Compra Ventas'!$C$2:$C$2700,CF$5)</f>
        <v>0</v>
      </c>
      <c r="CG169" s="13">
        <f>SUMIFS('Compra Ventas'!$E$2:$E$2700,'Compra Ventas'!$A$2:$A$2700,CG$4,'Compra Ventas'!$B$2:$B$2700,$B169,'Compra Ventas'!$C$2:$C$2700,CG$5)</f>
        <v>0</v>
      </c>
      <c r="CH169" s="13">
        <f>SUMIFS('Compra Ventas'!$E$2:$E$2700,'Compra Ventas'!$A$2:$A$2700,CH$4,'Compra Ventas'!$B$2:$B$2700,$B169,'Compra Ventas'!$C$2:$C$2700,CH$5)</f>
        <v>0</v>
      </c>
      <c r="CI169" s="13">
        <f>SUMIFS('Compra Ventas'!$E$2:$E$2700,'Compra Ventas'!$A$2:$A$2700,CI$4,'Compra Ventas'!$B$2:$B$2700,$B169,'Compra Ventas'!$C$2:$C$2700,CI$5)</f>
        <v>0</v>
      </c>
      <c r="CJ169" s="14">
        <f>SUMIFS('Compra Ventas'!$E$2:$E$2700,'Compra Ventas'!$A$2:$A$2700,CJ$4,'Compra Ventas'!$B$2:$B$2700,$B169,'Compra Ventas'!$C$2:$C$2700,CJ$5)</f>
        <v>0</v>
      </c>
      <c r="CK169" s="12">
        <f>SUMIFS('Compra Ventas'!$E$2:$E$2700,'Compra Ventas'!$A$2:$A$2700,CK$4,'Compra Ventas'!$B$2:$B$2700,$B169,'Compra Ventas'!$C$2:$C$2700,CK$5)</f>
        <v>0</v>
      </c>
      <c r="CL169" s="13">
        <f>SUMIFS('Compra Ventas'!$E$2:$E$2700,'Compra Ventas'!$A$2:$A$2700,CL$4,'Compra Ventas'!$B$2:$B$2700,$B169,'Compra Ventas'!$C$2:$C$2700,CL$5)</f>
        <v>0</v>
      </c>
      <c r="CM169" s="13">
        <f>SUMIFS('Compra Ventas'!$E$2:$E$2700,'Compra Ventas'!$A$2:$A$2700,CM$4,'Compra Ventas'!$B$2:$B$2700,$B169,'Compra Ventas'!$C$2:$C$2700,CM$5)</f>
        <v>0</v>
      </c>
      <c r="CN169" s="13">
        <f>SUMIFS('Compra Ventas'!$E$2:$E$2700,'Compra Ventas'!$A$2:$A$2700,CN$4,'Compra Ventas'!$B$2:$B$2700,$B169,'Compra Ventas'!$C$2:$C$2700,CN$5)</f>
        <v>0</v>
      </c>
      <c r="CO169" s="13">
        <f>SUMIFS('Compra Ventas'!$E$2:$E$2700,'Compra Ventas'!$A$2:$A$2700,CO$4,'Compra Ventas'!$B$2:$B$2700,$B169,'Compra Ventas'!$C$2:$C$2700,CO$5)</f>
        <v>0</v>
      </c>
      <c r="CP169" s="13">
        <f>SUMIFS('Compra Ventas'!$E$2:$E$2700,'Compra Ventas'!$A$2:$A$2700,CP$4,'Compra Ventas'!$B$2:$B$2700,$B169,'Compra Ventas'!$C$2:$C$2700,CP$5)</f>
        <v>0</v>
      </c>
      <c r="CQ169" s="13">
        <f>SUMIFS('Compra Ventas'!$E$2:$E$2700,'Compra Ventas'!$A$2:$A$2700,CQ$4,'Compra Ventas'!$B$2:$B$2700,$B169,'Compra Ventas'!$C$2:$C$2700,CQ$5)</f>
        <v>0</v>
      </c>
      <c r="CR169" s="13">
        <f>SUMIFS('Compra Ventas'!$E$2:$E$2700,'Compra Ventas'!$A$2:$A$2700,CR$4,'Compra Ventas'!$B$2:$B$2700,$B169,'Compra Ventas'!$C$2:$C$2700,CR$5)</f>
        <v>0</v>
      </c>
      <c r="CS169" s="13">
        <f>SUMIFS('Compra Ventas'!$E$2:$E$2700,'Compra Ventas'!$A$2:$A$2700,CS$4,'Compra Ventas'!$B$2:$B$2700,$B169,'Compra Ventas'!$C$2:$C$2700,CS$5)</f>
        <v>0</v>
      </c>
      <c r="CT169" s="13">
        <f>SUMIFS('Compra Ventas'!$E$2:$E$2700,'Compra Ventas'!$A$2:$A$2700,CT$4,'Compra Ventas'!$B$2:$B$2700,$B169,'Compra Ventas'!$C$2:$C$2700,CT$5)</f>
        <v>0</v>
      </c>
      <c r="CU169" s="13">
        <f>SUMIFS('Compra Ventas'!$E$2:$E$2700,'Compra Ventas'!$A$2:$A$2700,CU$4,'Compra Ventas'!$B$2:$B$2700,$B169,'Compra Ventas'!$C$2:$C$2700,CU$5)</f>
        <v>0</v>
      </c>
      <c r="CV169" s="14">
        <f>SUMIFS('Compra Ventas'!$E$2:$E$2700,'Compra Ventas'!$A$2:$A$2700,CV$4,'Compra Ventas'!$B$2:$B$2700,$B169,'Compra Ventas'!$C$2:$C$2700,CV$5)</f>
        <v>0</v>
      </c>
      <c r="CW169" s="12">
        <f>SUMIFS('Compra Ventas'!$E$2:$E$2700,'Compra Ventas'!$A$2:$A$2700,CW$4,'Compra Ventas'!$B$2:$B$2700,$B169,'Compra Ventas'!$C$2:$C$2700,CW$5)</f>
        <v>0</v>
      </c>
      <c r="CX169" s="13">
        <f>SUMIFS('Compra Ventas'!$E$2:$E$2700,'Compra Ventas'!$A$2:$A$2700,CX$4,'Compra Ventas'!$B$2:$B$2700,$B169,'Compra Ventas'!$C$2:$C$2700,CX$5)</f>
        <v>0</v>
      </c>
      <c r="CY169" s="13">
        <f>SUMIFS('Compra Ventas'!$E$2:$E$2700,'Compra Ventas'!$A$2:$A$2700,CY$4,'Compra Ventas'!$B$2:$B$2700,$B169,'Compra Ventas'!$C$2:$C$2700,CY$5)</f>
        <v>0</v>
      </c>
      <c r="CZ169" s="13">
        <f>SUMIFS('Compra Ventas'!$E$2:$E$2700,'Compra Ventas'!$A$2:$A$2700,CZ$4,'Compra Ventas'!$B$2:$B$2700,$B169,'Compra Ventas'!$C$2:$C$2700,CZ$5)</f>
        <v>0</v>
      </c>
      <c r="DA169" s="13">
        <f>SUMIFS('Compra Ventas'!$E$2:$E$2700,'Compra Ventas'!$A$2:$A$2700,DA$4,'Compra Ventas'!$B$2:$B$2700,$B169,'Compra Ventas'!$C$2:$C$2700,DA$5)</f>
        <v>0</v>
      </c>
      <c r="DB169" s="13">
        <f>SUMIFS('Compra Ventas'!$E$2:$E$2700,'Compra Ventas'!$A$2:$A$2700,DB$4,'Compra Ventas'!$B$2:$B$2700,$B169,'Compra Ventas'!$C$2:$C$2700,DB$5)</f>
        <v>0</v>
      </c>
      <c r="DC169" s="13">
        <f>SUMIFS('Compra Ventas'!$E$2:$E$2700,'Compra Ventas'!$A$2:$A$2700,DC$4,'Compra Ventas'!$B$2:$B$2700,$B169,'Compra Ventas'!$C$2:$C$2700,DC$5)</f>
        <v>0</v>
      </c>
      <c r="DD169" s="13">
        <f>SUMIFS('Compra Ventas'!$E$2:$E$2700,'Compra Ventas'!$A$2:$A$2700,DD$4,'Compra Ventas'!$B$2:$B$2700,$B169,'Compra Ventas'!$C$2:$C$2700,DD$5)</f>
        <v>0</v>
      </c>
      <c r="DE169" s="13">
        <f>SUMIFS('Compra Ventas'!$E$2:$E$2700,'Compra Ventas'!$A$2:$A$2700,DE$4,'Compra Ventas'!$B$2:$B$2700,$B169,'Compra Ventas'!$C$2:$C$2700,DE$5)</f>
        <v>0</v>
      </c>
      <c r="DF169" s="13">
        <f>SUMIFS('Compra Ventas'!$E$2:$E$2700,'Compra Ventas'!$A$2:$A$2700,DF$4,'Compra Ventas'!$B$2:$B$2700,$B169,'Compra Ventas'!$C$2:$C$2700,DF$5)</f>
        <v>0</v>
      </c>
      <c r="DG169" s="13">
        <f>SUMIFS('Compra Ventas'!$E$2:$E$2700,'Compra Ventas'!$A$2:$A$2700,DG$4,'Compra Ventas'!$B$2:$B$2700,$B169,'Compra Ventas'!$C$2:$C$2700,DG$5)</f>
        <v>0</v>
      </c>
      <c r="DH169" s="14">
        <f>SUMIFS('Compra Ventas'!$E$2:$E$2700,'Compra Ventas'!$A$2:$A$2700,DH$4,'Compra Ventas'!$B$2:$B$2700,$B169,'Compra Ventas'!$C$2:$C$2700,DH$5)</f>
        <v>0</v>
      </c>
      <c r="DI169" s="84"/>
      <c r="DJ169" s="98">
        <f>SUMIFS('Ajuste Ciclado'!D$5:D$47,'Ajuste Ciclado'!$C$5:$C$47,Balance!DJ$4,'Ajuste Ciclado'!$B$5:$B$47,Balance!$B169)</f>
        <v>0</v>
      </c>
      <c r="DK169" s="99">
        <f>SUMIFS('Ajuste Ciclado'!E$5:E$47,'Ajuste Ciclado'!$C$5:$C$47,Balance!DK$4,'Ajuste Ciclado'!$B$5:$B$47,Balance!$B169)</f>
        <v>0</v>
      </c>
      <c r="DL169" s="99">
        <f>SUMIFS('Ajuste Ciclado'!F$5:F$47,'Ajuste Ciclado'!$C$5:$C$47,Balance!DL$4,'Ajuste Ciclado'!$B$5:$B$47,Balance!$B169)</f>
        <v>0</v>
      </c>
      <c r="DM169" s="99">
        <f>SUMIFS('Ajuste Ciclado'!G$5:G$47,'Ajuste Ciclado'!$C$5:$C$47,Balance!DM$4,'Ajuste Ciclado'!$B$5:$B$47,Balance!$B169)</f>
        <v>0</v>
      </c>
      <c r="DN169" s="99">
        <f>SUMIFS('Ajuste Ciclado'!H$5:H$47,'Ajuste Ciclado'!$C$5:$C$47,Balance!DN$4,'Ajuste Ciclado'!$B$5:$B$47,Balance!$B169)</f>
        <v>0</v>
      </c>
      <c r="DO169" s="99">
        <f>SUMIFS('Ajuste Ciclado'!I$5:I$47,'Ajuste Ciclado'!$C$5:$C$47,Balance!DO$4,'Ajuste Ciclado'!$B$5:$B$47,Balance!$B169)</f>
        <v>0</v>
      </c>
      <c r="DP169" s="99">
        <f>SUMIFS('Ajuste Ciclado'!J$5:J$47,'Ajuste Ciclado'!$C$5:$C$47,Balance!DP$4,'Ajuste Ciclado'!$B$5:$B$47,Balance!$B169)</f>
        <v>0</v>
      </c>
      <c r="DQ169" s="99">
        <f>SUMIFS('Ajuste Ciclado'!K$5:K$47,'Ajuste Ciclado'!$C$5:$C$47,Balance!DQ$4,'Ajuste Ciclado'!$B$5:$B$47,Balance!$B169)</f>
        <v>0</v>
      </c>
      <c r="DR169" s="99">
        <f>SUMIFS('Ajuste Ciclado'!L$5:L$47,'Ajuste Ciclado'!$C$5:$C$47,Balance!DR$4,'Ajuste Ciclado'!$B$5:$B$47,Balance!$B169)</f>
        <v>0</v>
      </c>
      <c r="DS169" s="99">
        <f>SUMIFS('Ajuste Ciclado'!M$5:M$47,'Ajuste Ciclado'!$C$5:$C$47,Balance!DS$4,'Ajuste Ciclado'!$B$5:$B$47,Balance!$B169)</f>
        <v>0</v>
      </c>
      <c r="DT169" s="99">
        <f>SUMIFS('Ajuste Ciclado'!N$5:N$47,'Ajuste Ciclado'!$C$5:$C$47,Balance!DT$4,'Ajuste Ciclado'!$B$5:$B$47,Balance!$B169)</f>
        <v>0</v>
      </c>
      <c r="DU169" s="100">
        <f>SUMIFS('Ajuste Ciclado'!O$5:O$47,'Ajuste Ciclado'!$C$5:$C$47,Balance!DU$4,'Ajuste Ciclado'!$B$5:$B$47,Balance!$B169)</f>
        <v>0</v>
      </c>
      <c r="DV169" s="98">
        <f>SUMIFS('Ajuste Ciclado'!D$5:D$47,'Ajuste Ciclado'!$C$5:$C$47,Balance!DV$4,'Ajuste Ciclado'!$B$5:$B$47,Balance!$B169)</f>
        <v>0</v>
      </c>
      <c r="DW169" s="99">
        <f>SUMIFS('Ajuste Ciclado'!E$5:E$47,'Ajuste Ciclado'!$C$5:$C$47,Balance!DW$4,'Ajuste Ciclado'!$B$5:$B$47,Balance!$B169)</f>
        <v>0</v>
      </c>
      <c r="DX169" s="99">
        <f>SUMIFS('Ajuste Ciclado'!F$5:F$47,'Ajuste Ciclado'!$C$5:$C$47,Balance!DX$4,'Ajuste Ciclado'!$B$5:$B$47,Balance!$B169)</f>
        <v>0</v>
      </c>
      <c r="DY169" s="99">
        <f>SUMIFS('Ajuste Ciclado'!G$5:G$47,'Ajuste Ciclado'!$C$5:$C$47,Balance!DY$4,'Ajuste Ciclado'!$B$5:$B$47,Balance!$B169)</f>
        <v>0</v>
      </c>
      <c r="DZ169" s="99">
        <f>SUMIFS('Ajuste Ciclado'!H$5:H$47,'Ajuste Ciclado'!$C$5:$C$47,Balance!DZ$4,'Ajuste Ciclado'!$B$5:$B$47,Balance!$B169)</f>
        <v>0</v>
      </c>
      <c r="EA169" s="99">
        <f>SUMIFS('Ajuste Ciclado'!I$5:I$47,'Ajuste Ciclado'!$C$5:$C$47,Balance!EA$4,'Ajuste Ciclado'!$B$5:$B$47,Balance!$B169)</f>
        <v>0</v>
      </c>
      <c r="EB169" s="99">
        <f>SUMIFS('Ajuste Ciclado'!J$5:J$47,'Ajuste Ciclado'!$C$5:$C$47,Balance!EB$4,'Ajuste Ciclado'!$B$5:$B$47,Balance!$B169)</f>
        <v>0</v>
      </c>
      <c r="EC169" s="99">
        <f>SUMIFS('Ajuste Ciclado'!K$5:K$47,'Ajuste Ciclado'!$C$5:$C$47,Balance!EC$4,'Ajuste Ciclado'!$B$5:$B$47,Balance!$B169)</f>
        <v>0</v>
      </c>
      <c r="ED169" s="99">
        <f>SUMIFS('Ajuste Ciclado'!L$5:L$47,'Ajuste Ciclado'!$C$5:$C$47,Balance!ED$4,'Ajuste Ciclado'!$B$5:$B$47,Balance!$B169)</f>
        <v>0</v>
      </c>
      <c r="EE169" s="99">
        <f>SUMIFS('Ajuste Ciclado'!M$5:M$47,'Ajuste Ciclado'!$C$5:$C$47,Balance!EE$4,'Ajuste Ciclado'!$B$5:$B$47,Balance!$B169)</f>
        <v>0</v>
      </c>
      <c r="EF169" s="99">
        <f>SUMIFS('Ajuste Ciclado'!N$5:N$47,'Ajuste Ciclado'!$C$5:$C$47,Balance!EF$4,'Ajuste Ciclado'!$B$5:$B$47,Balance!$B169)</f>
        <v>0</v>
      </c>
      <c r="EG169" s="100">
        <f>SUMIFS('Ajuste Ciclado'!O$5:O$47,'Ajuste Ciclado'!$C$5:$C$47,Balance!EG$4,'Ajuste Ciclado'!$B$5:$B$47,Balance!$B169)</f>
        <v>0</v>
      </c>
      <c r="EH169" s="98">
        <f>SUMIFS('Ajuste Ciclado'!D$5:D$47,'Ajuste Ciclado'!$C$5:$C$47,Balance!EH$4,'Ajuste Ciclado'!$B$5:$B$47,Balance!$B169)</f>
        <v>0</v>
      </c>
      <c r="EI169" s="99">
        <f>SUMIFS('Ajuste Ciclado'!E$5:E$47,'Ajuste Ciclado'!$C$5:$C$47,Balance!EI$4,'Ajuste Ciclado'!$B$5:$B$47,Balance!$B169)</f>
        <v>0</v>
      </c>
      <c r="EJ169" s="99">
        <f>SUMIFS('Ajuste Ciclado'!F$5:F$47,'Ajuste Ciclado'!$C$5:$C$47,Balance!EJ$4,'Ajuste Ciclado'!$B$5:$B$47,Balance!$B169)</f>
        <v>0</v>
      </c>
      <c r="EK169" s="99">
        <f>SUMIFS('Ajuste Ciclado'!G$5:G$47,'Ajuste Ciclado'!$C$5:$C$47,Balance!EK$4,'Ajuste Ciclado'!$B$5:$B$47,Balance!$B169)</f>
        <v>0</v>
      </c>
      <c r="EL169" s="99">
        <f>SUMIFS('Ajuste Ciclado'!H$5:H$47,'Ajuste Ciclado'!$C$5:$C$47,Balance!EL$4,'Ajuste Ciclado'!$B$5:$B$47,Balance!$B169)</f>
        <v>0</v>
      </c>
      <c r="EM169" s="99">
        <f>SUMIFS('Ajuste Ciclado'!I$5:I$47,'Ajuste Ciclado'!$C$5:$C$47,Balance!EM$4,'Ajuste Ciclado'!$B$5:$B$47,Balance!$B169)</f>
        <v>0</v>
      </c>
      <c r="EN169" s="99">
        <f>SUMIFS('Ajuste Ciclado'!J$5:J$47,'Ajuste Ciclado'!$C$5:$C$47,Balance!EN$4,'Ajuste Ciclado'!$B$5:$B$47,Balance!$B169)</f>
        <v>0</v>
      </c>
      <c r="EO169" s="99">
        <f>SUMIFS('Ajuste Ciclado'!K$5:K$47,'Ajuste Ciclado'!$C$5:$C$47,Balance!EO$4,'Ajuste Ciclado'!$B$5:$B$47,Balance!$B169)</f>
        <v>0</v>
      </c>
      <c r="EP169" s="99">
        <f>SUMIFS('Ajuste Ciclado'!L$5:L$47,'Ajuste Ciclado'!$C$5:$C$47,Balance!EP$4,'Ajuste Ciclado'!$B$5:$B$47,Balance!$B169)</f>
        <v>0</v>
      </c>
      <c r="EQ169" s="99">
        <f>SUMIFS('Ajuste Ciclado'!M$5:M$47,'Ajuste Ciclado'!$C$5:$C$47,Balance!EQ$4,'Ajuste Ciclado'!$B$5:$B$47,Balance!$B169)</f>
        <v>0</v>
      </c>
      <c r="ER169" s="99">
        <f>SUMIFS('Ajuste Ciclado'!N$5:N$47,'Ajuste Ciclado'!$C$5:$C$47,Balance!ER$4,'Ajuste Ciclado'!$B$5:$B$47,Balance!$B169)</f>
        <v>0</v>
      </c>
      <c r="ES169" s="100">
        <f>SUMIFS('Ajuste Ciclado'!O$5:O$47,'Ajuste Ciclado'!$C$5:$C$47,Balance!ES$4,'Ajuste Ciclado'!$B$5:$B$47,Balance!$B169)</f>
        <v>0</v>
      </c>
      <c r="ET169" s="84"/>
      <c r="EU169" s="12">
        <f t="shared" si="279"/>
        <v>0</v>
      </c>
      <c r="EV169" s="13">
        <f t="shared" si="244"/>
        <v>0</v>
      </c>
      <c r="EW169" s="13">
        <f t="shared" si="245"/>
        <v>0</v>
      </c>
      <c r="EX169" s="13">
        <f t="shared" si="246"/>
        <v>0</v>
      </c>
      <c r="EY169" s="13">
        <f t="shared" si="247"/>
        <v>0</v>
      </c>
      <c r="EZ169" s="13">
        <f t="shared" si="248"/>
        <v>0</v>
      </c>
      <c r="FA169" s="13">
        <f t="shared" si="249"/>
        <v>0</v>
      </c>
      <c r="FB169" s="13">
        <f t="shared" si="250"/>
        <v>0</v>
      </c>
      <c r="FC169" s="13">
        <f t="shared" si="251"/>
        <v>0</v>
      </c>
      <c r="FD169" s="13">
        <f t="shared" si="252"/>
        <v>0</v>
      </c>
      <c r="FE169" s="13">
        <f t="shared" si="253"/>
        <v>0</v>
      </c>
      <c r="FF169" s="14">
        <f t="shared" si="254"/>
        <v>0</v>
      </c>
      <c r="FG169" s="12">
        <f t="shared" si="255"/>
        <v>0</v>
      </c>
      <c r="FH169" s="13">
        <f t="shared" si="256"/>
        <v>0</v>
      </c>
      <c r="FI169" s="13">
        <f t="shared" si="257"/>
        <v>0</v>
      </c>
      <c r="FJ169" s="13">
        <f t="shared" si="258"/>
        <v>0</v>
      </c>
      <c r="FK169" s="13">
        <f t="shared" si="259"/>
        <v>0</v>
      </c>
      <c r="FL169" s="13">
        <f t="shared" si="260"/>
        <v>0</v>
      </c>
      <c r="FM169" s="13">
        <f t="shared" si="261"/>
        <v>0</v>
      </c>
      <c r="FN169" s="13">
        <f t="shared" si="262"/>
        <v>0</v>
      </c>
      <c r="FO169" s="13">
        <f t="shared" si="263"/>
        <v>0</v>
      </c>
      <c r="FP169" s="13">
        <f t="shared" si="264"/>
        <v>0</v>
      </c>
      <c r="FQ169" s="13">
        <f t="shared" si="265"/>
        <v>0</v>
      </c>
      <c r="FR169" s="14">
        <f t="shared" si="266"/>
        <v>0</v>
      </c>
      <c r="FS169" s="12">
        <f t="shared" si="267"/>
        <v>0</v>
      </c>
      <c r="FT169" s="13">
        <f t="shared" si="268"/>
        <v>0</v>
      </c>
      <c r="FU169" s="13">
        <f t="shared" si="269"/>
        <v>0</v>
      </c>
      <c r="FV169" s="13">
        <f t="shared" si="270"/>
        <v>0</v>
      </c>
      <c r="FW169" s="13">
        <f t="shared" si="271"/>
        <v>0</v>
      </c>
      <c r="FX169" s="13">
        <f t="shared" si="272"/>
        <v>0</v>
      </c>
      <c r="FY169" s="13">
        <f t="shared" si="273"/>
        <v>0</v>
      </c>
      <c r="FZ169" s="13">
        <f t="shared" si="274"/>
        <v>0</v>
      </c>
      <c r="GA169" s="13">
        <f t="shared" si="275"/>
        <v>0</v>
      </c>
      <c r="GB169" s="13">
        <f t="shared" si="276"/>
        <v>0</v>
      </c>
      <c r="GC169" s="13">
        <f t="shared" si="277"/>
        <v>0</v>
      </c>
      <c r="GD169" s="14">
        <f t="shared" si="278"/>
        <v>0</v>
      </c>
      <c r="GE169" s="84"/>
      <c r="GF169" s="12">
        <f t="shared" si="280"/>
        <v>0</v>
      </c>
      <c r="GG169" s="13">
        <f t="shared" si="280"/>
        <v>0</v>
      </c>
      <c r="GH169" s="14">
        <f t="shared" si="280"/>
        <v>0</v>
      </c>
      <c r="GI169" s="6">
        <f t="shared" si="281"/>
        <v>1</v>
      </c>
      <c r="GJ169" s="12">
        <f t="shared" si="282"/>
        <v>0</v>
      </c>
      <c r="GK169" s="13">
        <f t="shared" si="283"/>
        <v>0</v>
      </c>
      <c r="GL169" s="14">
        <f t="shared" si="284"/>
        <v>0</v>
      </c>
      <c r="GM169" s="84"/>
      <c r="GN169" s="66">
        <f t="shared" si="285"/>
        <v>0</v>
      </c>
      <c r="GO169" s="84"/>
      <c r="GP169" s="63" t="str" cm="1">
        <f t="array" ref="GP169">INDEX($GF$4:$GH$4,1,GI169)</f>
        <v>Sample 1</v>
      </c>
      <c r="GQ169" s="12">
        <f t="shared" si="287"/>
        <v>0</v>
      </c>
      <c r="GR169" s="13">
        <f t="shared" si="287"/>
        <v>0</v>
      </c>
      <c r="GS169" s="14">
        <f t="shared" si="287"/>
        <v>0</v>
      </c>
      <c r="GT169" s="12">
        <f t="shared" si="288"/>
        <v>0</v>
      </c>
      <c r="GU169" s="13">
        <f t="shared" si="288"/>
        <v>0</v>
      </c>
      <c r="GV169" s="14">
        <f t="shared" si="288"/>
        <v>0</v>
      </c>
      <c r="GW169" s="12">
        <f t="shared" si="289"/>
        <v>0</v>
      </c>
      <c r="GX169" s="13">
        <f t="shared" si="289"/>
        <v>0</v>
      </c>
      <c r="GY169" s="14">
        <f t="shared" si="289"/>
        <v>0</v>
      </c>
      <c r="GZ169" s="84" t="str">
        <f t="shared" si="194"/>
        <v>Sample 1</v>
      </c>
      <c r="HA169" s="12">
        <f t="shared" si="286"/>
        <v>0</v>
      </c>
      <c r="HB169" s="13">
        <f t="shared" si="286"/>
        <v>0</v>
      </c>
      <c r="HC169" s="14">
        <f t="shared" si="286"/>
        <v>0</v>
      </c>
      <c r="HD169" s="6">
        <f t="shared" si="195"/>
        <v>0</v>
      </c>
      <c r="HE169" s="84" t="str">
        <f t="shared" si="196"/>
        <v>Ok</v>
      </c>
    </row>
    <row r="170" spans="2:213" hidden="1" x14ac:dyDescent="0.3">
      <c r="B170" s="84" t="s">
        <v>300</v>
      </c>
      <c r="C170" s="12">
        <f>SUMIFS(Inyecciones!$E$2:$E$14185,Inyecciones!$A$2:$A$14185,Balance!C$4,Inyecciones!$B$2:$B$14185,Balance!$B170,Inyecciones!$C$2:$C$14185,Balance!C$5)</f>
        <v>0</v>
      </c>
      <c r="D170" s="13">
        <f>SUMIFS(Inyecciones!$E$2:$E$14185,Inyecciones!$A$2:$A$14185,Balance!D$4,Inyecciones!$B$2:$B$14185,Balance!$B170,Inyecciones!$C$2:$C$14185,Balance!D$5)</f>
        <v>0</v>
      </c>
      <c r="E170" s="13">
        <f>SUMIFS(Inyecciones!$E$2:$E$14185,Inyecciones!$A$2:$A$14185,Balance!E$4,Inyecciones!$B$2:$B$14185,Balance!$B170,Inyecciones!$C$2:$C$14185,Balance!E$5)</f>
        <v>0</v>
      </c>
      <c r="F170" s="13">
        <f>SUMIFS(Inyecciones!$E$2:$E$14185,Inyecciones!$A$2:$A$14185,Balance!F$4,Inyecciones!$B$2:$B$14185,Balance!$B170,Inyecciones!$C$2:$C$14185,Balance!F$5)</f>
        <v>0</v>
      </c>
      <c r="G170" s="13">
        <f>SUMIFS(Inyecciones!$E$2:$E$14185,Inyecciones!$A$2:$A$14185,Balance!G$4,Inyecciones!$B$2:$B$14185,Balance!$B170,Inyecciones!$C$2:$C$14185,Balance!G$5)</f>
        <v>0</v>
      </c>
      <c r="H170" s="13">
        <f>SUMIFS(Inyecciones!$E$2:$E$14185,Inyecciones!$A$2:$A$14185,Balance!H$4,Inyecciones!$B$2:$B$14185,Balance!$B170,Inyecciones!$C$2:$C$14185,Balance!H$5)</f>
        <v>0</v>
      </c>
      <c r="I170" s="13">
        <f>SUMIFS(Inyecciones!$E$2:$E$14185,Inyecciones!$A$2:$A$14185,Balance!I$4,Inyecciones!$B$2:$B$14185,Balance!$B170,Inyecciones!$C$2:$C$14185,Balance!I$5)</f>
        <v>0</v>
      </c>
      <c r="J170" s="13">
        <f>SUMIFS(Inyecciones!$E$2:$E$14185,Inyecciones!$A$2:$A$14185,Balance!J$4,Inyecciones!$B$2:$B$14185,Balance!$B170,Inyecciones!$C$2:$C$14185,Balance!J$5)</f>
        <v>0</v>
      </c>
      <c r="K170" s="13">
        <f>SUMIFS(Inyecciones!$E$2:$E$14185,Inyecciones!$A$2:$A$14185,Balance!K$4,Inyecciones!$B$2:$B$14185,Balance!$B170,Inyecciones!$C$2:$C$14185,Balance!K$5)</f>
        <v>0</v>
      </c>
      <c r="L170" s="13">
        <f>SUMIFS(Inyecciones!$E$2:$E$14185,Inyecciones!$A$2:$A$14185,Balance!L$4,Inyecciones!$B$2:$B$14185,Balance!$B170,Inyecciones!$C$2:$C$14185,Balance!L$5)</f>
        <v>0</v>
      </c>
      <c r="M170" s="13">
        <f>SUMIFS(Inyecciones!$E$2:$E$14185,Inyecciones!$A$2:$A$14185,Balance!M$4,Inyecciones!$B$2:$B$14185,Balance!$B170,Inyecciones!$C$2:$C$14185,Balance!M$5)</f>
        <v>0</v>
      </c>
      <c r="N170" s="14">
        <f>SUMIFS(Inyecciones!$E$2:$E$14185,Inyecciones!$A$2:$A$14185,Balance!N$4,Inyecciones!$B$2:$B$14185,Balance!$B170,Inyecciones!$C$2:$C$14185,Balance!N$5)</f>
        <v>0</v>
      </c>
      <c r="O170" s="12">
        <f>SUMIFS(Inyecciones!$E$2:$E$14185,Inyecciones!$A$2:$A$14185,Balance!O$4,Inyecciones!$B$2:$B$14185,Balance!$B170,Inyecciones!$C$2:$C$14185,Balance!O$5)</f>
        <v>0</v>
      </c>
      <c r="P170" s="13">
        <f>SUMIFS(Inyecciones!$E$2:$E$14185,Inyecciones!$A$2:$A$14185,Balance!P$4,Inyecciones!$B$2:$B$14185,Balance!$B170,Inyecciones!$C$2:$C$14185,Balance!P$5)</f>
        <v>0</v>
      </c>
      <c r="Q170" s="13">
        <f>SUMIFS(Inyecciones!$E$2:$E$14185,Inyecciones!$A$2:$A$14185,Balance!Q$4,Inyecciones!$B$2:$B$14185,Balance!$B170,Inyecciones!$C$2:$C$14185,Balance!Q$5)</f>
        <v>0</v>
      </c>
      <c r="R170" s="13">
        <f>SUMIFS(Inyecciones!$E$2:$E$14185,Inyecciones!$A$2:$A$14185,Balance!R$4,Inyecciones!$B$2:$B$14185,Balance!$B170,Inyecciones!$C$2:$C$14185,Balance!R$5)</f>
        <v>0</v>
      </c>
      <c r="S170" s="13">
        <f>SUMIFS(Inyecciones!$E$2:$E$14185,Inyecciones!$A$2:$A$14185,Balance!S$4,Inyecciones!$B$2:$B$14185,Balance!$B170,Inyecciones!$C$2:$C$14185,Balance!S$5)</f>
        <v>0</v>
      </c>
      <c r="T170" s="13">
        <f>SUMIFS(Inyecciones!$E$2:$E$14185,Inyecciones!$A$2:$A$14185,Balance!T$4,Inyecciones!$B$2:$B$14185,Balance!$B170,Inyecciones!$C$2:$C$14185,Balance!T$5)</f>
        <v>0</v>
      </c>
      <c r="U170" s="13">
        <f>SUMIFS(Inyecciones!$E$2:$E$14185,Inyecciones!$A$2:$A$14185,Balance!U$4,Inyecciones!$B$2:$B$14185,Balance!$B170,Inyecciones!$C$2:$C$14185,Balance!U$5)</f>
        <v>0</v>
      </c>
      <c r="V170" s="13">
        <f>SUMIFS(Inyecciones!$E$2:$E$14185,Inyecciones!$A$2:$A$14185,Balance!V$4,Inyecciones!$B$2:$B$14185,Balance!$B170,Inyecciones!$C$2:$C$14185,Balance!V$5)</f>
        <v>0</v>
      </c>
      <c r="W170" s="13">
        <f>SUMIFS(Inyecciones!$E$2:$E$14185,Inyecciones!$A$2:$A$14185,Balance!W$4,Inyecciones!$B$2:$B$14185,Balance!$B170,Inyecciones!$C$2:$C$14185,Balance!W$5)</f>
        <v>0</v>
      </c>
      <c r="X170" s="13">
        <f>SUMIFS(Inyecciones!$E$2:$E$14185,Inyecciones!$A$2:$A$14185,Balance!X$4,Inyecciones!$B$2:$B$14185,Balance!$B170,Inyecciones!$C$2:$C$14185,Balance!X$5)</f>
        <v>0</v>
      </c>
      <c r="Y170" s="13">
        <f>SUMIFS(Inyecciones!$E$2:$E$14185,Inyecciones!$A$2:$A$14185,Balance!Y$4,Inyecciones!$B$2:$B$14185,Balance!$B170,Inyecciones!$C$2:$C$14185,Balance!Y$5)</f>
        <v>0</v>
      </c>
      <c r="Z170" s="14">
        <f>SUMIFS(Inyecciones!$E$2:$E$14185,Inyecciones!$A$2:$A$14185,Balance!Z$4,Inyecciones!$B$2:$B$14185,Balance!$B170,Inyecciones!$C$2:$C$14185,Balance!Z$5)</f>
        <v>0</v>
      </c>
      <c r="AA170" s="12">
        <f>SUMIFS(Inyecciones!$E$2:$E$14185,Inyecciones!$A$2:$A$14185,Balance!AA$4,Inyecciones!$B$2:$B$14185,Balance!$B170,Inyecciones!$C$2:$C$14185,Balance!AA$5)</f>
        <v>0</v>
      </c>
      <c r="AB170" s="13">
        <f>SUMIFS(Inyecciones!$E$2:$E$14185,Inyecciones!$A$2:$A$14185,Balance!AB$4,Inyecciones!$B$2:$B$14185,Balance!$B170,Inyecciones!$C$2:$C$14185,Balance!AB$5)</f>
        <v>0</v>
      </c>
      <c r="AC170" s="13">
        <f>SUMIFS(Inyecciones!$E$2:$E$14185,Inyecciones!$A$2:$A$14185,Balance!AC$4,Inyecciones!$B$2:$B$14185,Balance!$B170,Inyecciones!$C$2:$C$14185,Balance!AC$5)</f>
        <v>0</v>
      </c>
      <c r="AD170" s="13">
        <f>SUMIFS(Inyecciones!$E$2:$E$14185,Inyecciones!$A$2:$A$14185,Balance!AD$4,Inyecciones!$B$2:$B$14185,Balance!$B170,Inyecciones!$C$2:$C$14185,Balance!AD$5)</f>
        <v>0</v>
      </c>
      <c r="AE170" s="13">
        <f>SUMIFS(Inyecciones!$E$2:$E$14185,Inyecciones!$A$2:$A$14185,Balance!AE$4,Inyecciones!$B$2:$B$14185,Balance!$B170,Inyecciones!$C$2:$C$14185,Balance!AE$5)</f>
        <v>0</v>
      </c>
      <c r="AF170" s="13">
        <f>SUMIFS(Inyecciones!$E$2:$E$14185,Inyecciones!$A$2:$A$14185,Balance!AF$4,Inyecciones!$B$2:$B$14185,Balance!$B170,Inyecciones!$C$2:$C$14185,Balance!AF$5)</f>
        <v>0</v>
      </c>
      <c r="AG170" s="13">
        <f>SUMIFS(Inyecciones!$E$2:$E$14185,Inyecciones!$A$2:$A$14185,Balance!AG$4,Inyecciones!$B$2:$B$14185,Balance!$B170,Inyecciones!$C$2:$C$14185,Balance!AG$5)</f>
        <v>0</v>
      </c>
      <c r="AH170" s="13">
        <f>SUMIFS(Inyecciones!$E$2:$E$14185,Inyecciones!$A$2:$A$14185,Balance!AH$4,Inyecciones!$B$2:$B$14185,Balance!$B170,Inyecciones!$C$2:$C$14185,Balance!AH$5)</f>
        <v>0</v>
      </c>
      <c r="AI170" s="13">
        <f>SUMIFS(Inyecciones!$E$2:$E$14185,Inyecciones!$A$2:$A$14185,Balance!AI$4,Inyecciones!$B$2:$B$14185,Balance!$B170,Inyecciones!$C$2:$C$14185,Balance!AI$5)</f>
        <v>0</v>
      </c>
      <c r="AJ170" s="13">
        <f>SUMIFS(Inyecciones!$E$2:$E$14185,Inyecciones!$A$2:$A$14185,Balance!AJ$4,Inyecciones!$B$2:$B$14185,Balance!$B170,Inyecciones!$C$2:$C$14185,Balance!AJ$5)</f>
        <v>0</v>
      </c>
      <c r="AK170" s="13">
        <f>SUMIFS(Inyecciones!$E$2:$E$14185,Inyecciones!$A$2:$A$14185,Balance!AK$4,Inyecciones!$B$2:$B$14185,Balance!$B170,Inyecciones!$C$2:$C$14185,Balance!AK$5)</f>
        <v>0</v>
      </c>
      <c r="AL170" s="14">
        <f>SUMIFS(Inyecciones!$E$2:$E$14185,Inyecciones!$A$2:$A$14185,Balance!AL$4,Inyecciones!$B$2:$B$14185,Balance!$B170,Inyecciones!$C$2:$C$14185,Balance!AL$5)</f>
        <v>0</v>
      </c>
      <c r="AM170" s="13"/>
      <c r="AN170" s="12">
        <f>SUMIFS('Retiro Mensual'!$E$2:$E$2629,'Retiro Mensual'!$A$2:$A$2629,AN$4,'Retiro Mensual'!$B$2:$B$2629,$B170,'Retiro Mensual'!$C$2:$C$2629,AN$5)</f>
        <v>0</v>
      </c>
      <c r="AO170" s="13">
        <f>SUMIFS('Retiro Mensual'!$E$2:$E$2629,'Retiro Mensual'!$A$2:$A$2629,AO$4,'Retiro Mensual'!$B$2:$B$2629,$B170,'Retiro Mensual'!$C$2:$C$2629,AO$5)</f>
        <v>0</v>
      </c>
      <c r="AP170" s="13">
        <f>SUMIFS('Retiro Mensual'!$E$2:$E$2629,'Retiro Mensual'!$A$2:$A$2629,AP$4,'Retiro Mensual'!$B$2:$B$2629,$B170,'Retiro Mensual'!$C$2:$C$2629,AP$5)</f>
        <v>0</v>
      </c>
      <c r="AQ170" s="13">
        <f>SUMIFS('Retiro Mensual'!$E$2:$E$2629,'Retiro Mensual'!$A$2:$A$2629,AQ$4,'Retiro Mensual'!$B$2:$B$2629,$B170,'Retiro Mensual'!$C$2:$C$2629,AQ$5)</f>
        <v>0</v>
      </c>
      <c r="AR170" s="13">
        <f>SUMIFS('Retiro Mensual'!$E$2:$E$2629,'Retiro Mensual'!$A$2:$A$2629,AR$4,'Retiro Mensual'!$B$2:$B$2629,$B170,'Retiro Mensual'!$C$2:$C$2629,AR$5)</f>
        <v>0</v>
      </c>
      <c r="AS170" s="13">
        <f>SUMIFS('Retiro Mensual'!$E$2:$E$2629,'Retiro Mensual'!$A$2:$A$2629,AS$4,'Retiro Mensual'!$B$2:$B$2629,$B170,'Retiro Mensual'!$C$2:$C$2629,AS$5)</f>
        <v>0</v>
      </c>
      <c r="AT170" s="13">
        <f>SUMIFS('Retiro Mensual'!$E$2:$E$2629,'Retiro Mensual'!$A$2:$A$2629,AT$4,'Retiro Mensual'!$B$2:$B$2629,$B170,'Retiro Mensual'!$C$2:$C$2629,AT$5)</f>
        <v>0</v>
      </c>
      <c r="AU170" s="13">
        <f>SUMIFS('Retiro Mensual'!$E$2:$E$2629,'Retiro Mensual'!$A$2:$A$2629,AU$4,'Retiro Mensual'!$B$2:$B$2629,$B170,'Retiro Mensual'!$C$2:$C$2629,AU$5)</f>
        <v>0</v>
      </c>
      <c r="AV170" s="13">
        <f>SUMIFS('Retiro Mensual'!$E$2:$E$2629,'Retiro Mensual'!$A$2:$A$2629,AV$4,'Retiro Mensual'!$B$2:$B$2629,$B170,'Retiro Mensual'!$C$2:$C$2629,AV$5)</f>
        <v>0</v>
      </c>
      <c r="AW170" s="13">
        <f>SUMIFS('Retiro Mensual'!$E$2:$E$2629,'Retiro Mensual'!$A$2:$A$2629,AW$4,'Retiro Mensual'!$B$2:$B$2629,$B170,'Retiro Mensual'!$C$2:$C$2629,AW$5)</f>
        <v>0</v>
      </c>
      <c r="AX170" s="13">
        <f>SUMIFS('Retiro Mensual'!$E$2:$E$2629,'Retiro Mensual'!$A$2:$A$2629,AX$4,'Retiro Mensual'!$B$2:$B$2629,$B170,'Retiro Mensual'!$C$2:$C$2629,AX$5)</f>
        <v>0</v>
      </c>
      <c r="AY170" s="14">
        <f>SUMIFS('Retiro Mensual'!$E$2:$E$2629,'Retiro Mensual'!$A$2:$A$2629,AY$4,'Retiro Mensual'!$B$2:$B$2629,$B170,'Retiro Mensual'!$C$2:$C$2629,AY$5)</f>
        <v>0</v>
      </c>
      <c r="AZ170" s="12">
        <f>SUMIFS('Retiro Mensual'!$E$2:$E$2629,'Retiro Mensual'!$A$2:$A$2629,AZ$4,'Retiro Mensual'!$B$2:$B$2629,$B170,'Retiro Mensual'!$C$2:$C$2629,AZ$5)</f>
        <v>0</v>
      </c>
      <c r="BA170" s="13">
        <f>SUMIFS('Retiro Mensual'!$E$2:$E$2629,'Retiro Mensual'!$A$2:$A$2629,BA$4,'Retiro Mensual'!$B$2:$B$2629,$B170,'Retiro Mensual'!$C$2:$C$2629,BA$5)</f>
        <v>0</v>
      </c>
      <c r="BB170" s="13">
        <f>SUMIFS('Retiro Mensual'!$E$2:$E$2629,'Retiro Mensual'!$A$2:$A$2629,BB$4,'Retiro Mensual'!$B$2:$B$2629,$B170,'Retiro Mensual'!$C$2:$C$2629,BB$5)</f>
        <v>0</v>
      </c>
      <c r="BC170" s="13">
        <f>SUMIFS('Retiro Mensual'!$E$2:$E$2629,'Retiro Mensual'!$A$2:$A$2629,BC$4,'Retiro Mensual'!$B$2:$B$2629,$B170,'Retiro Mensual'!$C$2:$C$2629,BC$5)</f>
        <v>0</v>
      </c>
      <c r="BD170" s="13">
        <f>SUMIFS('Retiro Mensual'!$E$2:$E$2629,'Retiro Mensual'!$A$2:$A$2629,BD$4,'Retiro Mensual'!$B$2:$B$2629,$B170,'Retiro Mensual'!$C$2:$C$2629,BD$5)</f>
        <v>0</v>
      </c>
      <c r="BE170" s="13">
        <f>SUMIFS('Retiro Mensual'!$E$2:$E$2629,'Retiro Mensual'!$A$2:$A$2629,BE$4,'Retiro Mensual'!$B$2:$B$2629,$B170,'Retiro Mensual'!$C$2:$C$2629,BE$5)</f>
        <v>0</v>
      </c>
      <c r="BF170" s="13">
        <f>SUMIFS('Retiro Mensual'!$E$2:$E$2629,'Retiro Mensual'!$A$2:$A$2629,BF$4,'Retiro Mensual'!$B$2:$B$2629,$B170,'Retiro Mensual'!$C$2:$C$2629,BF$5)</f>
        <v>0</v>
      </c>
      <c r="BG170" s="13">
        <f>SUMIFS('Retiro Mensual'!$E$2:$E$2629,'Retiro Mensual'!$A$2:$A$2629,BG$4,'Retiro Mensual'!$B$2:$B$2629,$B170,'Retiro Mensual'!$C$2:$C$2629,BG$5)</f>
        <v>0</v>
      </c>
      <c r="BH170" s="13">
        <f>SUMIFS('Retiro Mensual'!$E$2:$E$2629,'Retiro Mensual'!$A$2:$A$2629,BH$4,'Retiro Mensual'!$B$2:$B$2629,$B170,'Retiro Mensual'!$C$2:$C$2629,BH$5)</f>
        <v>0</v>
      </c>
      <c r="BI170" s="13">
        <f>SUMIFS('Retiro Mensual'!$E$2:$E$2629,'Retiro Mensual'!$A$2:$A$2629,BI$4,'Retiro Mensual'!$B$2:$B$2629,$B170,'Retiro Mensual'!$C$2:$C$2629,BI$5)</f>
        <v>0</v>
      </c>
      <c r="BJ170" s="13">
        <f>SUMIFS('Retiro Mensual'!$E$2:$E$2629,'Retiro Mensual'!$A$2:$A$2629,BJ$4,'Retiro Mensual'!$B$2:$B$2629,$B170,'Retiro Mensual'!$C$2:$C$2629,BJ$5)</f>
        <v>0</v>
      </c>
      <c r="BK170" s="14">
        <f>SUMIFS('Retiro Mensual'!$E$2:$E$2629,'Retiro Mensual'!$A$2:$A$2629,BK$4,'Retiro Mensual'!$B$2:$B$2629,$B170,'Retiro Mensual'!$C$2:$C$2629,BK$5)</f>
        <v>0</v>
      </c>
      <c r="BL170" s="12">
        <f>SUMIFS('Retiro Mensual'!$E$2:$E$2629,'Retiro Mensual'!$A$2:$A$2629,BL$4,'Retiro Mensual'!$B$2:$B$2629,$B170,'Retiro Mensual'!$C$2:$C$2629,BL$5)</f>
        <v>0</v>
      </c>
      <c r="BM170" s="13">
        <f>SUMIFS('Retiro Mensual'!$E$2:$E$2629,'Retiro Mensual'!$A$2:$A$2629,BM$4,'Retiro Mensual'!$B$2:$B$2629,$B170,'Retiro Mensual'!$C$2:$C$2629,BM$5)</f>
        <v>0</v>
      </c>
      <c r="BN170" s="13">
        <f>SUMIFS('Retiro Mensual'!$E$2:$E$2629,'Retiro Mensual'!$A$2:$A$2629,BN$4,'Retiro Mensual'!$B$2:$B$2629,$B170,'Retiro Mensual'!$C$2:$C$2629,BN$5)</f>
        <v>0</v>
      </c>
      <c r="BO170" s="13">
        <f>SUMIFS('Retiro Mensual'!$E$2:$E$2629,'Retiro Mensual'!$A$2:$A$2629,BO$4,'Retiro Mensual'!$B$2:$B$2629,$B170,'Retiro Mensual'!$C$2:$C$2629,BO$5)</f>
        <v>0</v>
      </c>
      <c r="BP170" s="13">
        <f>SUMIFS('Retiro Mensual'!$E$2:$E$2629,'Retiro Mensual'!$A$2:$A$2629,BP$4,'Retiro Mensual'!$B$2:$B$2629,$B170,'Retiro Mensual'!$C$2:$C$2629,BP$5)</f>
        <v>0</v>
      </c>
      <c r="BQ170" s="13">
        <f>SUMIFS('Retiro Mensual'!$E$2:$E$2629,'Retiro Mensual'!$A$2:$A$2629,BQ$4,'Retiro Mensual'!$B$2:$B$2629,$B170,'Retiro Mensual'!$C$2:$C$2629,BQ$5)</f>
        <v>0</v>
      </c>
      <c r="BR170" s="13">
        <f>SUMIFS('Retiro Mensual'!$E$2:$E$2629,'Retiro Mensual'!$A$2:$A$2629,BR$4,'Retiro Mensual'!$B$2:$B$2629,$B170,'Retiro Mensual'!$C$2:$C$2629,BR$5)</f>
        <v>0</v>
      </c>
      <c r="BS170" s="13">
        <f>SUMIFS('Retiro Mensual'!$E$2:$E$2629,'Retiro Mensual'!$A$2:$A$2629,BS$4,'Retiro Mensual'!$B$2:$B$2629,$B170,'Retiro Mensual'!$C$2:$C$2629,BS$5)</f>
        <v>0</v>
      </c>
      <c r="BT170" s="13">
        <f>SUMIFS('Retiro Mensual'!$E$2:$E$2629,'Retiro Mensual'!$A$2:$A$2629,BT$4,'Retiro Mensual'!$B$2:$B$2629,$B170,'Retiro Mensual'!$C$2:$C$2629,BT$5)</f>
        <v>0</v>
      </c>
      <c r="BU170" s="13">
        <f>SUMIFS('Retiro Mensual'!$E$2:$E$2629,'Retiro Mensual'!$A$2:$A$2629,BU$4,'Retiro Mensual'!$B$2:$B$2629,$B170,'Retiro Mensual'!$C$2:$C$2629,BU$5)</f>
        <v>0</v>
      </c>
      <c r="BV170" s="13">
        <f>SUMIFS('Retiro Mensual'!$E$2:$E$2629,'Retiro Mensual'!$A$2:$A$2629,BV$4,'Retiro Mensual'!$B$2:$B$2629,$B170,'Retiro Mensual'!$C$2:$C$2629,BV$5)</f>
        <v>0</v>
      </c>
      <c r="BW170" s="14">
        <f>SUMIFS('Retiro Mensual'!$E$2:$E$2629,'Retiro Mensual'!$A$2:$A$2629,BW$4,'Retiro Mensual'!$B$2:$B$2629,$B170,'Retiro Mensual'!$C$2:$C$2629,BW$5)</f>
        <v>0</v>
      </c>
      <c r="BX170" s="13"/>
      <c r="BY170" s="12">
        <f>SUMIFS('Compra Ventas'!$E$2:$E$2700,'Compra Ventas'!$A$2:$A$2700,BY$4,'Compra Ventas'!$B$2:$B$2700,$B170,'Compra Ventas'!$C$2:$C$2700,BY$5)</f>
        <v>0</v>
      </c>
      <c r="BZ170" s="13">
        <f>SUMIFS('Compra Ventas'!$E$2:$E$2700,'Compra Ventas'!$A$2:$A$2700,BZ$4,'Compra Ventas'!$B$2:$B$2700,$B170,'Compra Ventas'!$C$2:$C$2700,BZ$5)</f>
        <v>0</v>
      </c>
      <c r="CA170" s="13">
        <f>SUMIFS('Compra Ventas'!$E$2:$E$2700,'Compra Ventas'!$A$2:$A$2700,CA$4,'Compra Ventas'!$B$2:$B$2700,$B170,'Compra Ventas'!$C$2:$C$2700,CA$5)</f>
        <v>0</v>
      </c>
      <c r="CB170" s="13">
        <f>SUMIFS('Compra Ventas'!$E$2:$E$2700,'Compra Ventas'!$A$2:$A$2700,CB$4,'Compra Ventas'!$B$2:$B$2700,$B170,'Compra Ventas'!$C$2:$C$2700,CB$5)</f>
        <v>0</v>
      </c>
      <c r="CC170" s="13">
        <f>SUMIFS('Compra Ventas'!$E$2:$E$2700,'Compra Ventas'!$A$2:$A$2700,CC$4,'Compra Ventas'!$B$2:$B$2700,$B170,'Compra Ventas'!$C$2:$C$2700,CC$5)</f>
        <v>0</v>
      </c>
      <c r="CD170" s="13">
        <f>SUMIFS('Compra Ventas'!$E$2:$E$2700,'Compra Ventas'!$A$2:$A$2700,CD$4,'Compra Ventas'!$B$2:$B$2700,$B170,'Compra Ventas'!$C$2:$C$2700,CD$5)</f>
        <v>0</v>
      </c>
      <c r="CE170" s="13">
        <f>SUMIFS('Compra Ventas'!$E$2:$E$2700,'Compra Ventas'!$A$2:$A$2700,CE$4,'Compra Ventas'!$B$2:$B$2700,$B170,'Compra Ventas'!$C$2:$C$2700,CE$5)</f>
        <v>0</v>
      </c>
      <c r="CF170" s="13">
        <f>SUMIFS('Compra Ventas'!$E$2:$E$2700,'Compra Ventas'!$A$2:$A$2700,CF$4,'Compra Ventas'!$B$2:$B$2700,$B170,'Compra Ventas'!$C$2:$C$2700,CF$5)</f>
        <v>0</v>
      </c>
      <c r="CG170" s="13">
        <f>SUMIFS('Compra Ventas'!$E$2:$E$2700,'Compra Ventas'!$A$2:$A$2700,CG$4,'Compra Ventas'!$B$2:$B$2700,$B170,'Compra Ventas'!$C$2:$C$2700,CG$5)</f>
        <v>0</v>
      </c>
      <c r="CH170" s="13">
        <f>SUMIFS('Compra Ventas'!$E$2:$E$2700,'Compra Ventas'!$A$2:$A$2700,CH$4,'Compra Ventas'!$B$2:$B$2700,$B170,'Compra Ventas'!$C$2:$C$2700,CH$5)</f>
        <v>0</v>
      </c>
      <c r="CI170" s="13">
        <f>SUMIFS('Compra Ventas'!$E$2:$E$2700,'Compra Ventas'!$A$2:$A$2700,CI$4,'Compra Ventas'!$B$2:$B$2700,$B170,'Compra Ventas'!$C$2:$C$2700,CI$5)</f>
        <v>0</v>
      </c>
      <c r="CJ170" s="14">
        <f>SUMIFS('Compra Ventas'!$E$2:$E$2700,'Compra Ventas'!$A$2:$A$2700,CJ$4,'Compra Ventas'!$B$2:$B$2700,$B170,'Compra Ventas'!$C$2:$C$2700,CJ$5)</f>
        <v>0</v>
      </c>
      <c r="CK170" s="12">
        <f>SUMIFS('Compra Ventas'!$E$2:$E$2700,'Compra Ventas'!$A$2:$A$2700,CK$4,'Compra Ventas'!$B$2:$B$2700,$B170,'Compra Ventas'!$C$2:$C$2700,CK$5)</f>
        <v>0</v>
      </c>
      <c r="CL170" s="13">
        <f>SUMIFS('Compra Ventas'!$E$2:$E$2700,'Compra Ventas'!$A$2:$A$2700,CL$4,'Compra Ventas'!$B$2:$B$2700,$B170,'Compra Ventas'!$C$2:$C$2700,CL$5)</f>
        <v>0</v>
      </c>
      <c r="CM170" s="13">
        <f>SUMIFS('Compra Ventas'!$E$2:$E$2700,'Compra Ventas'!$A$2:$A$2700,CM$4,'Compra Ventas'!$B$2:$B$2700,$B170,'Compra Ventas'!$C$2:$C$2700,CM$5)</f>
        <v>0</v>
      </c>
      <c r="CN170" s="13">
        <f>SUMIFS('Compra Ventas'!$E$2:$E$2700,'Compra Ventas'!$A$2:$A$2700,CN$4,'Compra Ventas'!$B$2:$B$2700,$B170,'Compra Ventas'!$C$2:$C$2700,CN$5)</f>
        <v>0</v>
      </c>
      <c r="CO170" s="13">
        <f>SUMIFS('Compra Ventas'!$E$2:$E$2700,'Compra Ventas'!$A$2:$A$2700,CO$4,'Compra Ventas'!$B$2:$B$2700,$B170,'Compra Ventas'!$C$2:$C$2700,CO$5)</f>
        <v>0</v>
      </c>
      <c r="CP170" s="13">
        <f>SUMIFS('Compra Ventas'!$E$2:$E$2700,'Compra Ventas'!$A$2:$A$2700,CP$4,'Compra Ventas'!$B$2:$B$2700,$B170,'Compra Ventas'!$C$2:$C$2700,CP$5)</f>
        <v>0</v>
      </c>
      <c r="CQ170" s="13">
        <f>SUMIFS('Compra Ventas'!$E$2:$E$2700,'Compra Ventas'!$A$2:$A$2700,CQ$4,'Compra Ventas'!$B$2:$B$2700,$B170,'Compra Ventas'!$C$2:$C$2700,CQ$5)</f>
        <v>0</v>
      </c>
      <c r="CR170" s="13">
        <f>SUMIFS('Compra Ventas'!$E$2:$E$2700,'Compra Ventas'!$A$2:$A$2700,CR$4,'Compra Ventas'!$B$2:$B$2700,$B170,'Compra Ventas'!$C$2:$C$2700,CR$5)</f>
        <v>0</v>
      </c>
      <c r="CS170" s="13">
        <f>SUMIFS('Compra Ventas'!$E$2:$E$2700,'Compra Ventas'!$A$2:$A$2700,CS$4,'Compra Ventas'!$B$2:$B$2700,$B170,'Compra Ventas'!$C$2:$C$2700,CS$5)</f>
        <v>0</v>
      </c>
      <c r="CT170" s="13">
        <f>SUMIFS('Compra Ventas'!$E$2:$E$2700,'Compra Ventas'!$A$2:$A$2700,CT$4,'Compra Ventas'!$B$2:$B$2700,$B170,'Compra Ventas'!$C$2:$C$2700,CT$5)</f>
        <v>0</v>
      </c>
      <c r="CU170" s="13">
        <f>SUMIFS('Compra Ventas'!$E$2:$E$2700,'Compra Ventas'!$A$2:$A$2700,CU$4,'Compra Ventas'!$B$2:$B$2700,$B170,'Compra Ventas'!$C$2:$C$2700,CU$5)</f>
        <v>0</v>
      </c>
      <c r="CV170" s="14">
        <f>SUMIFS('Compra Ventas'!$E$2:$E$2700,'Compra Ventas'!$A$2:$A$2700,CV$4,'Compra Ventas'!$B$2:$B$2700,$B170,'Compra Ventas'!$C$2:$C$2700,CV$5)</f>
        <v>0</v>
      </c>
      <c r="CW170" s="12">
        <f>SUMIFS('Compra Ventas'!$E$2:$E$2700,'Compra Ventas'!$A$2:$A$2700,CW$4,'Compra Ventas'!$B$2:$B$2700,$B170,'Compra Ventas'!$C$2:$C$2700,CW$5)</f>
        <v>0</v>
      </c>
      <c r="CX170" s="13">
        <f>SUMIFS('Compra Ventas'!$E$2:$E$2700,'Compra Ventas'!$A$2:$A$2700,CX$4,'Compra Ventas'!$B$2:$B$2700,$B170,'Compra Ventas'!$C$2:$C$2700,CX$5)</f>
        <v>0</v>
      </c>
      <c r="CY170" s="13">
        <f>SUMIFS('Compra Ventas'!$E$2:$E$2700,'Compra Ventas'!$A$2:$A$2700,CY$4,'Compra Ventas'!$B$2:$B$2700,$B170,'Compra Ventas'!$C$2:$C$2700,CY$5)</f>
        <v>0</v>
      </c>
      <c r="CZ170" s="13">
        <f>SUMIFS('Compra Ventas'!$E$2:$E$2700,'Compra Ventas'!$A$2:$A$2700,CZ$4,'Compra Ventas'!$B$2:$B$2700,$B170,'Compra Ventas'!$C$2:$C$2700,CZ$5)</f>
        <v>0</v>
      </c>
      <c r="DA170" s="13">
        <f>SUMIFS('Compra Ventas'!$E$2:$E$2700,'Compra Ventas'!$A$2:$A$2700,DA$4,'Compra Ventas'!$B$2:$B$2700,$B170,'Compra Ventas'!$C$2:$C$2700,DA$5)</f>
        <v>0</v>
      </c>
      <c r="DB170" s="13">
        <f>SUMIFS('Compra Ventas'!$E$2:$E$2700,'Compra Ventas'!$A$2:$A$2700,DB$4,'Compra Ventas'!$B$2:$B$2700,$B170,'Compra Ventas'!$C$2:$C$2700,DB$5)</f>
        <v>0</v>
      </c>
      <c r="DC170" s="13">
        <f>SUMIFS('Compra Ventas'!$E$2:$E$2700,'Compra Ventas'!$A$2:$A$2700,DC$4,'Compra Ventas'!$B$2:$B$2700,$B170,'Compra Ventas'!$C$2:$C$2700,DC$5)</f>
        <v>0</v>
      </c>
      <c r="DD170" s="13">
        <f>SUMIFS('Compra Ventas'!$E$2:$E$2700,'Compra Ventas'!$A$2:$A$2700,DD$4,'Compra Ventas'!$B$2:$B$2700,$B170,'Compra Ventas'!$C$2:$C$2700,DD$5)</f>
        <v>0</v>
      </c>
      <c r="DE170" s="13">
        <f>SUMIFS('Compra Ventas'!$E$2:$E$2700,'Compra Ventas'!$A$2:$A$2700,DE$4,'Compra Ventas'!$B$2:$B$2700,$B170,'Compra Ventas'!$C$2:$C$2700,DE$5)</f>
        <v>0</v>
      </c>
      <c r="DF170" s="13">
        <f>SUMIFS('Compra Ventas'!$E$2:$E$2700,'Compra Ventas'!$A$2:$A$2700,DF$4,'Compra Ventas'!$B$2:$B$2700,$B170,'Compra Ventas'!$C$2:$C$2700,DF$5)</f>
        <v>0</v>
      </c>
      <c r="DG170" s="13">
        <f>SUMIFS('Compra Ventas'!$E$2:$E$2700,'Compra Ventas'!$A$2:$A$2700,DG$4,'Compra Ventas'!$B$2:$B$2700,$B170,'Compra Ventas'!$C$2:$C$2700,DG$5)</f>
        <v>0</v>
      </c>
      <c r="DH170" s="14">
        <f>SUMIFS('Compra Ventas'!$E$2:$E$2700,'Compra Ventas'!$A$2:$A$2700,DH$4,'Compra Ventas'!$B$2:$B$2700,$B170,'Compra Ventas'!$C$2:$C$2700,DH$5)</f>
        <v>0</v>
      </c>
      <c r="DI170" s="84"/>
      <c r="DJ170" s="98">
        <f>SUMIFS('Ajuste Ciclado'!D$5:D$47,'Ajuste Ciclado'!$C$5:$C$47,Balance!DJ$4,'Ajuste Ciclado'!$B$5:$B$47,Balance!$B170)</f>
        <v>0</v>
      </c>
      <c r="DK170" s="99">
        <f>SUMIFS('Ajuste Ciclado'!E$5:E$47,'Ajuste Ciclado'!$C$5:$C$47,Balance!DK$4,'Ajuste Ciclado'!$B$5:$B$47,Balance!$B170)</f>
        <v>0</v>
      </c>
      <c r="DL170" s="99">
        <f>SUMIFS('Ajuste Ciclado'!F$5:F$47,'Ajuste Ciclado'!$C$5:$C$47,Balance!DL$4,'Ajuste Ciclado'!$B$5:$B$47,Balance!$B170)</f>
        <v>0</v>
      </c>
      <c r="DM170" s="99">
        <f>SUMIFS('Ajuste Ciclado'!G$5:G$47,'Ajuste Ciclado'!$C$5:$C$47,Balance!DM$4,'Ajuste Ciclado'!$B$5:$B$47,Balance!$B170)</f>
        <v>0</v>
      </c>
      <c r="DN170" s="99">
        <f>SUMIFS('Ajuste Ciclado'!H$5:H$47,'Ajuste Ciclado'!$C$5:$C$47,Balance!DN$4,'Ajuste Ciclado'!$B$5:$B$47,Balance!$B170)</f>
        <v>0</v>
      </c>
      <c r="DO170" s="99">
        <f>SUMIFS('Ajuste Ciclado'!I$5:I$47,'Ajuste Ciclado'!$C$5:$C$47,Balance!DO$4,'Ajuste Ciclado'!$B$5:$B$47,Balance!$B170)</f>
        <v>0</v>
      </c>
      <c r="DP170" s="99">
        <f>SUMIFS('Ajuste Ciclado'!J$5:J$47,'Ajuste Ciclado'!$C$5:$C$47,Balance!DP$4,'Ajuste Ciclado'!$B$5:$B$47,Balance!$B170)</f>
        <v>0</v>
      </c>
      <c r="DQ170" s="99">
        <f>SUMIFS('Ajuste Ciclado'!K$5:K$47,'Ajuste Ciclado'!$C$5:$C$47,Balance!DQ$4,'Ajuste Ciclado'!$B$5:$B$47,Balance!$B170)</f>
        <v>0</v>
      </c>
      <c r="DR170" s="99">
        <f>SUMIFS('Ajuste Ciclado'!L$5:L$47,'Ajuste Ciclado'!$C$5:$C$47,Balance!DR$4,'Ajuste Ciclado'!$B$5:$B$47,Balance!$B170)</f>
        <v>0</v>
      </c>
      <c r="DS170" s="99">
        <f>SUMIFS('Ajuste Ciclado'!M$5:M$47,'Ajuste Ciclado'!$C$5:$C$47,Balance!DS$4,'Ajuste Ciclado'!$B$5:$B$47,Balance!$B170)</f>
        <v>0</v>
      </c>
      <c r="DT170" s="99">
        <f>SUMIFS('Ajuste Ciclado'!N$5:N$47,'Ajuste Ciclado'!$C$5:$C$47,Balance!DT$4,'Ajuste Ciclado'!$B$5:$B$47,Balance!$B170)</f>
        <v>0</v>
      </c>
      <c r="DU170" s="100">
        <f>SUMIFS('Ajuste Ciclado'!O$5:O$47,'Ajuste Ciclado'!$C$5:$C$47,Balance!DU$4,'Ajuste Ciclado'!$B$5:$B$47,Balance!$B170)</f>
        <v>0</v>
      </c>
      <c r="DV170" s="98">
        <f>SUMIFS('Ajuste Ciclado'!D$5:D$47,'Ajuste Ciclado'!$C$5:$C$47,Balance!DV$4,'Ajuste Ciclado'!$B$5:$B$47,Balance!$B170)</f>
        <v>0</v>
      </c>
      <c r="DW170" s="99">
        <f>SUMIFS('Ajuste Ciclado'!E$5:E$47,'Ajuste Ciclado'!$C$5:$C$47,Balance!DW$4,'Ajuste Ciclado'!$B$5:$B$47,Balance!$B170)</f>
        <v>0</v>
      </c>
      <c r="DX170" s="99">
        <f>SUMIFS('Ajuste Ciclado'!F$5:F$47,'Ajuste Ciclado'!$C$5:$C$47,Balance!DX$4,'Ajuste Ciclado'!$B$5:$B$47,Balance!$B170)</f>
        <v>0</v>
      </c>
      <c r="DY170" s="99">
        <f>SUMIFS('Ajuste Ciclado'!G$5:G$47,'Ajuste Ciclado'!$C$5:$C$47,Balance!DY$4,'Ajuste Ciclado'!$B$5:$B$47,Balance!$B170)</f>
        <v>0</v>
      </c>
      <c r="DZ170" s="99">
        <f>SUMIFS('Ajuste Ciclado'!H$5:H$47,'Ajuste Ciclado'!$C$5:$C$47,Balance!DZ$4,'Ajuste Ciclado'!$B$5:$B$47,Balance!$B170)</f>
        <v>0</v>
      </c>
      <c r="EA170" s="99">
        <f>SUMIFS('Ajuste Ciclado'!I$5:I$47,'Ajuste Ciclado'!$C$5:$C$47,Balance!EA$4,'Ajuste Ciclado'!$B$5:$B$47,Balance!$B170)</f>
        <v>0</v>
      </c>
      <c r="EB170" s="99">
        <f>SUMIFS('Ajuste Ciclado'!J$5:J$47,'Ajuste Ciclado'!$C$5:$C$47,Balance!EB$4,'Ajuste Ciclado'!$B$5:$B$47,Balance!$B170)</f>
        <v>0</v>
      </c>
      <c r="EC170" s="99">
        <f>SUMIFS('Ajuste Ciclado'!K$5:K$47,'Ajuste Ciclado'!$C$5:$C$47,Balance!EC$4,'Ajuste Ciclado'!$B$5:$B$47,Balance!$B170)</f>
        <v>0</v>
      </c>
      <c r="ED170" s="99">
        <f>SUMIFS('Ajuste Ciclado'!L$5:L$47,'Ajuste Ciclado'!$C$5:$C$47,Balance!ED$4,'Ajuste Ciclado'!$B$5:$B$47,Balance!$B170)</f>
        <v>0</v>
      </c>
      <c r="EE170" s="99">
        <f>SUMIFS('Ajuste Ciclado'!M$5:M$47,'Ajuste Ciclado'!$C$5:$C$47,Balance!EE$4,'Ajuste Ciclado'!$B$5:$B$47,Balance!$B170)</f>
        <v>0</v>
      </c>
      <c r="EF170" s="99">
        <f>SUMIFS('Ajuste Ciclado'!N$5:N$47,'Ajuste Ciclado'!$C$5:$C$47,Balance!EF$4,'Ajuste Ciclado'!$B$5:$B$47,Balance!$B170)</f>
        <v>0</v>
      </c>
      <c r="EG170" s="100">
        <f>SUMIFS('Ajuste Ciclado'!O$5:O$47,'Ajuste Ciclado'!$C$5:$C$47,Balance!EG$4,'Ajuste Ciclado'!$B$5:$B$47,Balance!$B170)</f>
        <v>0</v>
      </c>
      <c r="EH170" s="98">
        <f>SUMIFS('Ajuste Ciclado'!D$5:D$47,'Ajuste Ciclado'!$C$5:$C$47,Balance!EH$4,'Ajuste Ciclado'!$B$5:$B$47,Balance!$B170)</f>
        <v>0</v>
      </c>
      <c r="EI170" s="99">
        <f>SUMIFS('Ajuste Ciclado'!E$5:E$47,'Ajuste Ciclado'!$C$5:$C$47,Balance!EI$4,'Ajuste Ciclado'!$B$5:$B$47,Balance!$B170)</f>
        <v>0</v>
      </c>
      <c r="EJ170" s="99">
        <f>SUMIFS('Ajuste Ciclado'!F$5:F$47,'Ajuste Ciclado'!$C$5:$C$47,Balance!EJ$4,'Ajuste Ciclado'!$B$5:$B$47,Balance!$B170)</f>
        <v>0</v>
      </c>
      <c r="EK170" s="99">
        <f>SUMIFS('Ajuste Ciclado'!G$5:G$47,'Ajuste Ciclado'!$C$5:$C$47,Balance!EK$4,'Ajuste Ciclado'!$B$5:$B$47,Balance!$B170)</f>
        <v>0</v>
      </c>
      <c r="EL170" s="99">
        <f>SUMIFS('Ajuste Ciclado'!H$5:H$47,'Ajuste Ciclado'!$C$5:$C$47,Balance!EL$4,'Ajuste Ciclado'!$B$5:$B$47,Balance!$B170)</f>
        <v>0</v>
      </c>
      <c r="EM170" s="99">
        <f>SUMIFS('Ajuste Ciclado'!I$5:I$47,'Ajuste Ciclado'!$C$5:$C$47,Balance!EM$4,'Ajuste Ciclado'!$B$5:$B$47,Balance!$B170)</f>
        <v>0</v>
      </c>
      <c r="EN170" s="99">
        <f>SUMIFS('Ajuste Ciclado'!J$5:J$47,'Ajuste Ciclado'!$C$5:$C$47,Balance!EN$4,'Ajuste Ciclado'!$B$5:$B$47,Balance!$B170)</f>
        <v>0</v>
      </c>
      <c r="EO170" s="99">
        <f>SUMIFS('Ajuste Ciclado'!K$5:K$47,'Ajuste Ciclado'!$C$5:$C$47,Balance!EO$4,'Ajuste Ciclado'!$B$5:$B$47,Balance!$B170)</f>
        <v>0</v>
      </c>
      <c r="EP170" s="99">
        <f>SUMIFS('Ajuste Ciclado'!L$5:L$47,'Ajuste Ciclado'!$C$5:$C$47,Balance!EP$4,'Ajuste Ciclado'!$B$5:$B$47,Balance!$B170)</f>
        <v>0</v>
      </c>
      <c r="EQ170" s="99">
        <f>SUMIFS('Ajuste Ciclado'!M$5:M$47,'Ajuste Ciclado'!$C$5:$C$47,Balance!EQ$4,'Ajuste Ciclado'!$B$5:$B$47,Balance!$B170)</f>
        <v>0</v>
      </c>
      <c r="ER170" s="99">
        <f>SUMIFS('Ajuste Ciclado'!N$5:N$47,'Ajuste Ciclado'!$C$5:$C$47,Balance!ER$4,'Ajuste Ciclado'!$B$5:$B$47,Balance!$B170)</f>
        <v>0</v>
      </c>
      <c r="ES170" s="100">
        <f>SUMIFS('Ajuste Ciclado'!O$5:O$47,'Ajuste Ciclado'!$C$5:$C$47,Balance!ES$4,'Ajuste Ciclado'!$B$5:$B$47,Balance!$B170)</f>
        <v>0</v>
      </c>
      <c r="ET170" s="84"/>
      <c r="EU170" s="12">
        <f t="shared" si="279"/>
        <v>0</v>
      </c>
      <c r="EV170" s="13">
        <f t="shared" si="244"/>
        <v>0</v>
      </c>
      <c r="EW170" s="13">
        <f t="shared" si="245"/>
        <v>0</v>
      </c>
      <c r="EX170" s="13">
        <f t="shared" si="246"/>
        <v>0</v>
      </c>
      <c r="EY170" s="13">
        <f t="shared" si="247"/>
        <v>0</v>
      </c>
      <c r="EZ170" s="13">
        <f t="shared" si="248"/>
        <v>0</v>
      </c>
      <c r="FA170" s="13">
        <f t="shared" si="249"/>
        <v>0</v>
      </c>
      <c r="FB170" s="13">
        <f t="shared" si="250"/>
        <v>0</v>
      </c>
      <c r="FC170" s="13">
        <f t="shared" si="251"/>
        <v>0</v>
      </c>
      <c r="FD170" s="13">
        <f t="shared" si="252"/>
        <v>0</v>
      </c>
      <c r="FE170" s="13">
        <f t="shared" si="253"/>
        <v>0</v>
      </c>
      <c r="FF170" s="14">
        <f t="shared" si="254"/>
        <v>0</v>
      </c>
      <c r="FG170" s="12">
        <f t="shared" si="255"/>
        <v>0</v>
      </c>
      <c r="FH170" s="13">
        <f t="shared" si="256"/>
        <v>0</v>
      </c>
      <c r="FI170" s="13">
        <f t="shared" si="257"/>
        <v>0</v>
      </c>
      <c r="FJ170" s="13">
        <f t="shared" si="258"/>
        <v>0</v>
      </c>
      <c r="FK170" s="13">
        <f t="shared" si="259"/>
        <v>0</v>
      </c>
      <c r="FL170" s="13">
        <f t="shared" si="260"/>
        <v>0</v>
      </c>
      <c r="FM170" s="13">
        <f t="shared" si="261"/>
        <v>0</v>
      </c>
      <c r="FN170" s="13">
        <f t="shared" si="262"/>
        <v>0</v>
      </c>
      <c r="FO170" s="13">
        <f t="shared" si="263"/>
        <v>0</v>
      </c>
      <c r="FP170" s="13">
        <f t="shared" si="264"/>
        <v>0</v>
      </c>
      <c r="FQ170" s="13">
        <f t="shared" si="265"/>
        <v>0</v>
      </c>
      <c r="FR170" s="14">
        <f t="shared" si="266"/>
        <v>0</v>
      </c>
      <c r="FS170" s="12">
        <f t="shared" si="267"/>
        <v>0</v>
      </c>
      <c r="FT170" s="13">
        <f t="shared" si="268"/>
        <v>0</v>
      </c>
      <c r="FU170" s="13">
        <f t="shared" si="269"/>
        <v>0</v>
      </c>
      <c r="FV170" s="13">
        <f t="shared" si="270"/>
        <v>0</v>
      </c>
      <c r="FW170" s="13">
        <f t="shared" si="271"/>
        <v>0</v>
      </c>
      <c r="FX170" s="13">
        <f t="shared" si="272"/>
        <v>0</v>
      </c>
      <c r="FY170" s="13">
        <f t="shared" si="273"/>
        <v>0</v>
      </c>
      <c r="FZ170" s="13">
        <f t="shared" si="274"/>
        <v>0</v>
      </c>
      <c r="GA170" s="13">
        <f t="shared" si="275"/>
        <v>0</v>
      </c>
      <c r="GB170" s="13">
        <f t="shared" si="276"/>
        <v>0</v>
      </c>
      <c r="GC170" s="13">
        <f t="shared" si="277"/>
        <v>0</v>
      </c>
      <c r="GD170" s="14">
        <f t="shared" si="278"/>
        <v>0</v>
      </c>
      <c r="GE170" s="84"/>
      <c r="GF170" s="12">
        <f t="shared" si="280"/>
        <v>0</v>
      </c>
      <c r="GG170" s="13">
        <f t="shared" si="280"/>
        <v>0</v>
      </c>
      <c r="GH170" s="14">
        <f t="shared" si="280"/>
        <v>0</v>
      </c>
      <c r="GI170" s="6">
        <f t="shared" si="281"/>
        <v>1</v>
      </c>
      <c r="GJ170" s="12">
        <f t="shared" si="282"/>
        <v>0</v>
      </c>
      <c r="GK170" s="13">
        <f t="shared" si="283"/>
        <v>0</v>
      </c>
      <c r="GL170" s="14">
        <f t="shared" si="284"/>
        <v>0</v>
      </c>
      <c r="GM170" s="84"/>
      <c r="GN170" s="66">
        <f t="shared" si="285"/>
        <v>0</v>
      </c>
      <c r="GO170" s="84"/>
      <c r="GP170" s="63" t="str" cm="1">
        <f t="array" ref="GP170">INDEX($GF$4:$GH$4,1,GI170)</f>
        <v>Sample 1</v>
      </c>
      <c r="GQ170" s="12">
        <f t="shared" si="287"/>
        <v>0</v>
      </c>
      <c r="GR170" s="13">
        <f t="shared" si="287"/>
        <v>0</v>
      </c>
      <c r="GS170" s="14">
        <f t="shared" si="287"/>
        <v>0</v>
      </c>
      <c r="GT170" s="12">
        <f t="shared" si="288"/>
        <v>0</v>
      </c>
      <c r="GU170" s="13">
        <f t="shared" si="288"/>
        <v>0</v>
      </c>
      <c r="GV170" s="14">
        <f t="shared" si="288"/>
        <v>0</v>
      </c>
      <c r="GW170" s="12">
        <f t="shared" si="289"/>
        <v>0</v>
      </c>
      <c r="GX170" s="13">
        <f t="shared" si="289"/>
        <v>0</v>
      </c>
      <c r="GY170" s="14">
        <f t="shared" si="289"/>
        <v>0</v>
      </c>
      <c r="GZ170" s="84" t="str">
        <f t="shared" si="194"/>
        <v>Sample 1</v>
      </c>
      <c r="HA170" s="12">
        <f t="shared" si="286"/>
        <v>0</v>
      </c>
      <c r="HB170" s="13">
        <f t="shared" si="286"/>
        <v>0</v>
      </c>
      <c r="HC170" s="14">
        <f t="shared" si="286"/>
        <v>0</v>
      </c>
      <c r="HD170" s="6">
        <f t="shared" si="195"/>
        <v>0</v>
      </c>
      <c r="HE170" s="84" t="str">
        <f t="shared" si="196"/>
        <v>Ok</v>
      </c>
    </row>
    <row r="171" spans="2:213" hidden="1" x14ac:dyDescent="0.3">
      <c r="B171" s="84" t="s">
        <v>299</v>
      </c>
      <c r="C171" s="12">
        <f>SUMIFS(Inyecciones!$E$2:$E$14185,Inyecciones!$A$2:$A$14185,Balance!C$4,Inyecciones!$B$2:$B$14185,Balance!$B171,Inyecciones!$C$2:$C$14185,Balance!C$5)</f>
        <v>92471.868648923279</v>
      </c>
      <c r="D171" s="13">
        <f>SUMIFS(Inyecciones!$E$2:$E$14185,Inyecciones!$A$2:$A$14185,Balance!D$4,Inyecciones!$B$2:$B$14185,Balance!$B171,Inyecciones!$C$2:$C$14185,Balance!D$5)</f>
        <v>39809.932736135503</v>
      </c>
      <c r="E171" s="13">
        <f>SUMIFS(Inyecciones!$E$2:$E$14185,Inyecciones!$A$2:$A$14185,Balance!E$4,Inyecciones!$B$2:$B$14185,Balance!$B171,Inyecciones!$C$2:$C$14185,Balance!E$5)</f>
        <v>77391.247664698501</v>
      </c>
      <c r="F171" s="13">
        <f>SUMIFS(Inyecciones!$E$2:$E$14185,Inyecciones!$A$2:$A$14185,Balance!F$4,Inyecciones!$B$2:$B$14185,Balance!$B171,Inyecciones!$C$2:$C$14185,Balance!F$5)</f>
        <v>57560.146387229863</v>
      </c>
      <c r="G171" s="13">
        <f>SUMIFS(Inyecciones!$E$2:$E$14185,Inyecciones!$A$2:$A$14185,Balance!G$4,Inyecciones!$B$2:$B$14185,Balance!$B171,Inyecciones!$C$2:$C$14185,Balance!G$5)</f>
        <v>39652.454966060621</v>
      </c>
      <c r="H171" s="13">
        <f>SUMIFS(Inyecciones!$E$2:$E$14185,Inyecciones!$A$2:$A$14185,Balance!H$4,Inyecciones!$B$2:$B$14185,Balance!$B171,Inyecciones!$C$2:$C$14185,Balance!H$5)</f>
        <v>27082.130895585549</v>
      </c>
      <c r="I171" s="13">
        <f>SUMIFS(Inyecciones!$E$2:$E$14185,Inyecciones!$A$2:$A$14185,Balance!I$4,Inyecciones!$B$2:$B$14185,Balance!$B171,Inyecciones!$C$2:$C$14185,Balance!I$5)</f>
        <v>39482.927712878351</v>
      </c>
      <c r="J171" s="13">
        <f>SUMIFS(Inyecciones!$E$2:$E$14185,Inyecciones!$A$2:$A$14185,Balance!J$4,Inyecciones!$B$2:$B$14185,Balance!$B171,Inyecciones!$C$2:$C$14185,Balance!J$5)</f>
        <v>21703.544192742549</v>
      </c>
      <c r="K171" s="13">
        <f>SUMIFS(Inyecciones!$E$2:$E$14185,Inyecciones!$A$2:$A$14185,Balance!K$4,Inyecciones!$B$2:$B$14185,Balance!$B171,Inyecciones!$C$2:$C$14185,Balance!K$5)</f>
        <v>33738.051770905993</v>
      </c>
      <c r="L171" s="13">
        <f>SUMIFS(Inyecciones!$E$2:$E$14185,Inyecciones!$A$2:$A$14185,Balance!L$4,Inyecciones!$B$2:$B$14185,Balance!$B171,Inyecciones!$C$2:$C$14185,Balance!L$5)</f>
        <v>15550.891287078221</v>
      </c>
      <c r="M171" s="13">
        <f>SUMIFS(Inyecciones!$E$2:$E$14185,Inyecciones!$A$2:$A$14185,Balance!M$4,Inyecciones!$B$2:$B$14185,Balance!$B171,Inyecciones!$C$2:$C$14185,Balance!M$5)</f>
        <v>8883.7665984325104</v>
      </c>
      <c r="N171" s="14">
        <f>SUMIFS(Inyecciones!$E$2:$E$14185,Inyecciones!$A$2:$A$14185,Balance!N$4,Inyecciones!$B$2:$B$14185,Balance!$B171,Inyecciones!$C$2:$C$14185,Balance!N$5)</f>
        <v>25949.385965032641</v>
      </c>
      <c r="O171" s="12">
        <f>SUMIFS(Inyecciones!$E$2:$E$14185,Inyecciones!$A$2:$A$14185,Balance!O$4,Inyecciones!$B$2:$B$14185,Balance!$B171,Inyecciones!$C$2:$C$14185,Balance!O$5)</f>
        <v>92630.799645406427</v>
      </c>
      <c r="P171" s="13">
        <f>SUMIFS(Inyecciones!$E$2:$E$14185,Inyecciones!$A$2:$A$14185,Balance!P$4,Inyecciones!$B$2:$B$14185,Balance!$B171,Inyecciones!$C$2:$C$14185,Balance!P$5)</f>
        <v>39791.515546484501</v>
      </c>
      <c r="Q171" s="13">
        <f>SUMIFS(Inyecciones!$E$2:$E$14185,Inyecciones!$A$2:$A$14185,Balance!Q$4,Inyecciones!$B$2:$B$14185,Balance!$B171,Inyecciones!$C$2:$C$14185,Balance!Q$5)</f>
        <v>78039.994368272426</v>
      </c>
      <c r="R171" s="13">
        <f>SUMIFS(Inyecciones!$E$2:$E$14185,Inyecciones!$A$2:$A$14185,Balance!R$4,Inyecciones!$B$2:$B$14185,Balance!$B171,Inyecciones!$C$2:$C$14185,Balance!R$5)</f>
        <v>60593.114507573919</v>
      </c>
      <c r="S171" s="13">
        <f>SUMIFS(Inyecciones!$E$2:$E$14185,Inyecciones!$A$2:$A$14185,Balance!S$4,Inyecciones!$B$2:$B$14185,Balance!$B171,Inyecciones!$C$2:$C$14185,Balance!S$5)</f>
        <v>39405.249679435627</v>
      </c>
      <c r="T171" s="13">
        <f>SUMIFS(Inyecciones!$E$2:$E$14185,Inyecciones!$A$2:$A$14185,Balance!T$4,Inyecciones!$B$2:$B$14185,Balance!$B171,Inyecciones!$C$2:$C$14185,Balance!T$5)</f>
        <v>27117.316890027862</v>
      </c>
      <c r="U171" s="13">
        <f>SUMIFS(Inyecciones!$E$2:$E$14185,Inyecciones!$A$2:$A$14185,Balance!U$4,Inyecciones!$B$2:$B$14185,Balance!$B171,Inyecciones!$C$2:$C$14185,Balance!U$5)</f>
        <v>40733.587477006731</v>
      </c>
      <c r="V171" s="13">
        <f>SUMIFS(Inyecciones!$E$2:$E$14185,Inyecciones!$A$2:$A$14185,Balance!V$4,Inyecciones!$B$2:$B$14185,Balance!$B171,Inyecciones!$C$2:$C$14185,Balance!V$5)</f>
        <v>21829.32092568414</v>
      </c>
      <c r="W171" s="13">
        <f>SUMIFS(Inyecciones!$E$2:$E$14185,Inyecciones!$A$2:$A$14185,Balance!W$4,Inyecciones!$B$2:$B$14185,Balance!$B171,Inyecciones!$C$2:$C$14185,Balance!W$5)</f>
        <v>34120.004378361788</v>
      </c>
      <c r="X171" s="13">
        <f>SUMIFS(Inyecciones!$E$2:$E$14185,Inyecciones!$A$2:$A$14185,Balance!X$4,Inyecciones!$B$2:$B$14185,Balance!$B171,Inyecciones!$C$2:$C$14185,Balance!X$5)</f>
        <v>22204.83881193319</v>
      </c>
      <c r="Y171" s="13">
        <f>SUMIFS(Inyecciones!$E$2:$E$14185,Inyecciones!$A$2:$A$14185,Balance!Y$4,Inyecciones!$B$2:$B$14185,Balance!$B171,Inyecciones!$C$2:$C$14185,Balance!Y$5)</f>
        <v>30227.202100264942</v>
      </c>
      <c r="Z171" s="14">
        <f>SUMIFS(Inyecciones!$E$2:$E$14185,Inyecciones!$A$2:$A$14185,Balance!Z$4,Inyecciones!$B$2:$B$14185,Balance!$B171,Inyecciones!$C$2:$C$14185,Balance!Z$5)</f>
        <v>77015.622326933284</v>
      </c>
      <c r="AA171" s="12">
        <f>SUMIFS(Inyecciones!$E$2:$E$14185,Inyecciones!$A$2:$A$14185,Balance!AA$4,Inyecciones!$B$2:$B$14185,Balance!$B171,Inyecciones!$C$2:$C$14185,Balance!AA$5)</f>
        <v>92664.375641380364</v>
      </c>
      <c r="AB171" s="13">
        <f>SUMIFS(Inyecciones!$E$2:$E$14185,Inyecciones!$A$2:$A$14185,Balance!AB$4,Inyecciones!$B$2:$B$14185,Balance!$B171,Inyecciones!$C$2:$C$14185,Balance!AB$5)</f>
        <v>39865.841439965123</v>
      </c>
      <c r="AC171" s="13">
        <f>SUMIFS(Inyecciones!$E$2:$E$14185,Inyecciones!$A$2:$A$14185,Balance!AC$4,Inyecciones!$B$2:$B$14185,Balance!$B171,Inyecciones!$C$2:$C$14185,Balance!AC$5)</f>
        <v>77788.197316535487</v>
      </c>
      <c r="AD171" s="13">
        <f>SUMIFS(Inyecciones!$E$2:$E$14185,Inyecciones!$A$2:$A$14185,Balance!AD$4,Inyecciones!$B$2:$B$14185,Balance!$B171,Inyecciones!$C$2:$C$14185,Balance!AD$5)</f>
        <v>60212.061383575769</v>
      </c>
      <c r="AE171" s="13">
        <f>SUMIFS(Inyecciones!$E$2:$E$14185,Inyecciones!$A$2:$A$14185,Balance!AE$4,Inyecciones!$B$2:$B$14185,Balance!$B171,Inyecciones!$C$2:$C$14185,Balance!AE$5)</f>
        <v>40228.426614842938</v>
      </c>
      <c r="AF171" s="13">
        <f>SUMIFS(Inyecciones!$E$2:$E$14185,Inyecciones!$A$2:$A$14185,Balance!AF$4,Inyecciones!$B$2:$B$14185,Balance!$B171,Inyecciones!$C$2:$C$14185,Balance!AF$5)</f>
        <v>28316.642174008979</v>
      </c>
      <c r="AG171" s="13">
        <f>SUMIFS(Inyecciones!$E$2:$E$14185,Inyecciones!$A$2:$A$14185,Balance!AG$4,Inyecciones!$B$2:$B$14185,Balance!$B171,Inyecciones!$C$2:$C$14185,Balance!AG$5)</f>
        <v>43305.778086452039</v>
      </c>
      <c r="AH171" s="13">
        <f>SUMIFS(Inyecciones!$E$2:$E$14185,Inyecciones!$A$2:$A$14185,Balance!AH$4,Inyecciones!$B$2:$B$14185,Balance!$B171,Inyecciones!$C$2:$C$14185,Balance!AH$5)</f>
        <v>23740.060660809839</v>
      </c>
      <c r="AI171" s="13">
        <f>SUMIFS(Inyecciones!$E$2:$E$14185,Inyecciones!$A$2:$A$14185,Balance!AI$4,Inyecciones!$B$2:$B$14185,Balance!$B171,Inyecciones!$C$2:$C$14185,Balance!AI$5)</f>
        <v>36421.648340560139</v>
      </c>
      <c r="AJ171" s="13">
        <f>SUMIFS(Inyecciones!$E$2:$E$14185,Inyecciones!$A$2:$A$14185,Balance!AJ$4,Inyecciones!$B$2:$B$14185,Balance!$B171,Inyecciones!$C$2:$C$14185,Balance!AJ$5)</f>
        <v>46600.375608554663</v>
      </c>
      <c r="AK171" s="13">
        <f>SUMIFS(Inyecciones!$E$2:$E$14185,Inyecciones!$A$2:$A$14185,Balance!AK$4,Inyecciones!$B$2:$B$14185,Balance!$B171,Inyecciones!$C$2:$C$14185,Balance!AK$5)</f>
        <v>56689.889287150188</v>
      </c>
      <c r="AL171" s="14">
        <f>SUMIFS(Inyecciones!$E$2:$E$14185,Inyecciones!$A$2:$A$14185,Balance!AL$4,Inyecciones!$B$2:$B$14185,Balance!$B171,Inyecciones!$C$2:$C$14185,Balance!AL$5)</f>
        <v>117358.21678421801</v>
      </c>
      <c r="AM171" s="13"/>
      <c r="AN171" s="12">
        <f>SUMIFS('Retiro Mensual'!$E$2:$E$2629,'Retiro Mensual'!$A$2:$A$2629,AN$4,'Retiro Mensual'!$B$2:$B$2629,$B171,'Retiro Mensual'!$C$2:$C$2629,AN$5)</f>
        <v>0</v>
      </c>
      <c r="AO171" s="13">
        <f>SUMIFS('Retiro Mensual'!$E$2:$E$2629,'Retiro Mensual'!$A$2:$A$2629,AO$4,'Retiro Mensual'!$B$2:$B$2629,$B171,'Retiro Mensual'!$C$2:$C$2629,AO$5)</f>
        <v>0</v>
      </c>
      <c r="AP171" s="13">
        <f>SUMIFS('Retiro Mensual'!$E$2:$E$2629,'Retiro Mensual'!$A$2:$A$2629,AP$4,'Retiro Mensual'!$B$2:$B$2629,$B171,'Retiro Mensual'!$C$2:$C$2629,AP$5)</f>
        <v>0</v>
      </c>
      <c r="AQ171" s="13">
        <f>SUMIFS('Retiro Mensual'!$E$2:$E$2629,'Retiro Mensual'!$A$2:$A$2629,AQ$4,'Retiro Mensual'!$B$2:$B$2629,$B171,'Retiro Mensual'!$C$2:$C$2629,AQ$5)</f>
        <v>0</v>
      </c>
      <c r="AR171" s="13">
        <f>SUMIFS('Retiro Mensual'!$E$2:$E$2629,'Retiro Mensual'!$A$2:$A$2629,AR$4,'Retiro Mensual'!$B$2:$B$2629,$B171,'Retiro Mensual'!$C$2:$C$2629,AR$5)</f>
        <v>0</v>
      </c>
      <c r="AS171" s="13">
        <f>SUMIFS('Retiro Mensual'!$E$2:$E$2629,'Retiro Mensual'!$A$2:$A$2629,AS$4,'Retiro Mensual'!$B$2:$B$2629,$B171,'Retiro Mensual'!$C$2:$C$2629,AS$5)</f>
        <v>0</v>
      </c>
      <c r="AT171" s="13">
        <f>SUMIFS('Retiro Mensual'!$E$2:$E$2629,'Retiro Mensual'!$A$2:$A$2629,AT$4,'Retiro Mensual'!$B$2:$B$2629,$B171,'Retiro Mensual'!$C$2:$C$2629,AT$5)</f>
        <v>0</v>
      </c>
      <c r="AU171" s="13">
        <f>SUMIFS('Retiro Mensual'!$E$2:$E$2629,'Retiro Mensual'!$A$2:$A$2629,AU$4,'Retiro Mensual'!$B$2:$B$2629,$B171,'Retiro Mensual'!$C$2:$C$2629,AU$5)</f>
        <v>0</v>
      </c>
      <c r="AV171" s="13">
        <f>SUMIFS('Retiro Mensual'!$E$2:$E$2629,'Retiro Mensual'!$A$2:$A$2629,AV$4,'Retiro Mensual'!$B$2:$B$2629,$B171,'Retiro Mensual'!$C$2:$C$2629,AV$5)</f>
        <v>0</v>
      </c>
      <c r="AW171" s="13">
        <f>SUMIFS('Retiro Mensual'!$E$2:$E$2629,'Retiro Mensual'!$A$2:$A$2629,AW$4,'Retiro Mensual'!$B$2:$B$2629,$B171,'Retiro Mensual'!$C$2:$C$2629,AW$5)</f>
        <v>0</v>
      </c>
      <c r="AX171" s="13">
        <f>SUMIFS('Retiro Mensual'!$E$2:$E$2629,'Retiro Mensual'!$A$2:$A$2629,AX$4,'Retiro Mensual'!$B$2:$B$2629,$B171,'Retiro Mensual'!$C$2:$C$2629,AX$5)</f>
        <v>0</v>
      </c>
      <c r="AY171" s="14">
        <f>SUMIFS('Retiro Mensual'!$E$2:$E$2629,'Retiro Mensual'!$A$2:$A$2629,AY$4,'Retiro Mensual'!$B$2:$B$2629,$B171,'Retiro Mensual'!$C$2:$C$2629,AY$5)</f>
        <v>0</v>
      </c>
      <c r="AZ171" s="12">
        <f>SUMIFS('Retiro Mensual'!$E$2:$E$2629,'Retiro Mensual'!$A$2:$A$2629,AZ$4,'Retiro Mensual'!$B$2:$B$2629,$B171,'Retiro Mensual'!$C$2:$C$2629,AZ$5)</f>
        <v>0</v>
      </c>
      <c r="BA171" s="13">
        <f>SUMIFS('Retiro Mensual'!$E$2:$E$2629,'Retiro Mensual'!$A$2:$A$2629,BA$4,'Retiro Mensual'!$B$2:$B$2629,$B171,'Retiro Mensual'!$C$2:$C$2629,BA$5)</f>
        <v>0</v>
      </c>
      <c r="BB171" s="13">
        <f>SUMIFS('Retiro Mensual'!$E$2:$E$2629,'Retiro Mensual'!$A$2:$A$2629,BB$4,'Retiro Mensual'!$B$2:$B$2629,$B171,'Retiro Mensual'!$C$2:$C$2629,BB$5)</f>
        <v>0</v>
      </c>
      <c r="BC171" s="13">
        <f>SUMIFS('Retiro Mensual'!$E$2:$E$2629,'Retiro Mensual'!$A$2:$A$2629,BC$4,'Retiro Mensual'!$B$2:$B$2629,$B171,'Retiro Mensual'!$C$2:$C$2629,BC$5)</f>
        <v>0</v>
      </c>
      <c r="BD171" s="13">
        <f>SUMIFS('Retiro Mensual'!$E$2:$E$2629,'Retiro Mensual'!$A$2:$A$2629,BD$4,'Retiro Mensual'!$B$2:$B$2629,$B171,'Retiro Mensual'!$C$2:$C$2629,BD$5)</f>
        <v>0</v>
      </c>
      <c r="BE171" s="13">
        <f>SUMIFS('Retiro Mensual'!$E$2:$E$2629,'Retiro Mensual'!$A$2:$A$2629,BE$4,'Retiro Mensual'!$B$2:$B$2629,$B171,'Retiro Mensual'!$C$2:$C$2629,BE$5)</f>
        <v>0</v>
      </c>
      <c r="BF171" s="13">
        <f>SUMIFS('Retiro Mensual'!$E$2:$E$2629,'Retiro Mensual'!$A$2:$A$2629,BF$4,'Retiro Mensual'!$B$2:$B$2629,$B171,'Retiro Mensual'!$C$2:$C$2629,BF$5)</f>
        <v>0</v>
      </c>
      <c r="BG171" s="13">
        <f>SUMIFS('Retiro Mensual'!$E$2:$E$2629,'Retiro Mensual'!$A$2:$A$2629,BG$4,'Retiro Mensual'!$B$2:$B$2629,$B171,'Retiro Mensual'!$C$2:$C$2629,BG$5)</f>
        <v>0</v>
      </c>
      <c r="BH171" s="13">
        <f>SUMIFS('Retiro Mensual'!$E$2:$E$2629,'Retiro Mensual'!$A$2:$A$2629,BH$4,'Retiro Mensual'!$B$2:$B$2629,$B171,'Retiro Mensual'!$C$2:$C$2629,BH$5)</f>
        <v>0</v>
      </c>
      <c r="BI171" s="13">
        <f>SUMIFS('Retiro Mensual'!$E$2:$E$2629,'Retiro Mensual'!$A$2:$A$2629,BI$4,'Retiro Mensual'!$B$2:$B$2629,$B171,'Retiro Mensual'!$C$2:$C$2629,BI$5)</f>
        <v>0</v>
      </c>
      <c r="BJ171" s="13">
        <f>SUMIFS('Retiro Mensual'!$E$2:$E$2629,'Retiro Mensual'!$A$2:$A$2629,BJ$4,'Retiro Mensual'!$B$2:$B$2629,$B171,'Retiro Mensual'!$C$2:$C$2629,BJ$5)</f>
        <v>0</v>
      </c>
      <c r="BK171" s="14">
        <f>SUMIFS('Retiro Mensual'!$E$2:$E$2629,'Retiro Mensual'!$A$2:$A$2629,BK$4,'Retiro Mensual'!$B$2:$B$2629,$B171,'Retiro Mensual'!$C$2:$C$2629,BK$5)</f>
        <v>0</v>
      </c>
      <c r="BL171" s="12">
        <f>SUMIFS('Retiro Mensual'!$E$2:$E$2629,'Retiro Mensual'!$A$2:$A$2629,BL$4,'Retiro Mensual'!$B$2:$B$2629,$B171,'Retiro Mensual'!$C$2:$C$2629,BL$5)</f>
        <v>0</v>
      </c>
      <c r="BM171" s="13">
        <f>SUMIFS('Retiro Mensual'!$E$2:$E$2629,'Retiro Mensual'!$A$2:$A$2629,BM$4,'Retiro Mensual'!$B$2:$B$2629,$B171,'Retiro Mensual'!$C$2:$C$2629,BM$5)</f>
        <v>0</v>
      </c>
      <c r="BN171" s="13">
        <f>SUMIFS('Retiro Mensual'!$E$2:$E$2629,'Retiro Mensual'!$A$2:$A$2629,BN$4,'Retiro Mensual'!$B$2:$B$2629,$B171,'Retiro Mensual'!$C$2:$C$2629,BN$5)</f>
        <v>0</v>
      </c>
      <c r="BO171" s="13">
        <f>SUMIFS('Retiro Mensual'!$E$2:$E$2629,'Retiro Mensual'!$A$2:$A$2629,BO$4,'Retiro Mensual'!$B$2:$B$2629,$B171,'Retiro Mensual'!$C$2:$C$2629,BO$5)</f>
        <v>0</v>
      </c>
      <c r="BP171" s="13">
        <f>SUMIFS('Retiro Mensual'!$E$2:$E$2629,'Retiro Mensual'!$A$2:$A$2629,BP$4,'Retiro Mensual'!$B$2:$B$2629,$B171,'Retiro Mensual'!$C$2:$C$2629,BP$5)</f>
        <v>0</v>
      </c>
      <c r="BQ171" s="13">
        <f>SUMIFS('Retiro Mensual'!$E$2:$E$2629,'Retiro Mensual'!$A$2:$A$2629,BQ$4,'Retiro Mensual'!$B$2:$B$2629,$B171,'Retiro Mensual'!$C$2:$C$2629,BQ$5)</f>
        <v>0</v>
      </c>
      <c r="BR171" s="13">
        <f>SUMIFS('Retiro Mensual'!$E$2:$E$2629,'Retiro Mensual'!$A$2:$A$2629,BR$4,'Retiro Mensual'!$B$2:$B$2629,$B171,'Retiro Mensual'!$C$2:$C$2629,BR$5)</f>
        <v>0</v>
      </c>
      <c r="BS171" s="13">
        <f>SUMIFS('Retiro Mensual'!$E$2:$E$2629,'Retiro Mensual'!$A$2:$A$2629,BS$4,'Retiro Mensual'!$B$2:$B$2629,$B171,'Retiro Mensual'!$C$2:$C$2629,BS$5)</f>
        <v>0</v>
      </c>
      <c r="BT171" s="13">
        <f>SUMIFS('Retiro Mensual'!$E$2:$E$2629,'Retiro Mensual'!$A$2:$A$2629,BT$4,'Retiro Mensual'!$B$2:$B$2629,$B171,'Retiro Mensual'!$C$2:$C$2629,BT$5)</f>
        <v>0</v>
      </c>
      <c r="BU171" s="13">
        <f>SUMIFS('Retiro Mensual'!$E$2:$E$2629,'Retiro Mensual'!$A$2:$A$2629,BU$4,'Retiro Mensual'!$B$2:$B$2629,$B171,'Retiro Mensual'!$C$2:$C$2629,BU$5)</f>
        <v>0</v>
      </c>
      <c r="BV171" s="13">
        <f>SUMIFS('Retiro Mensual'!$E$2:$E$2629,'Retiro Mensual'!$A$2:$A$2629,BV$4,'Retiro Mensual'!$B$2:$B$2629,$B171,'Retiro Mensual'!$C$2:$C$2629,BV$5)</f>
        <v>0</v>
      </c>
      <c r="BW171" s="14">
        <f>SUMIFS('Retiro Mensual'!$E$2:$E$2629,'Retiro Mensual'!$A$2:$A$2629,BW$4,'Retiro Mensual'!$B$2:$B$2629,$B171,'Retiro Mensual'!$C$2:$C$2629,BW$5)</f>
        <v>0</v>
      </c>
      <c r="BX171" s="13"/>
      <c r="BY171" s="12">
        <f>SUMIFS('Compra Ventas'!$E$2:$E$2700,'Compra Ventas'!$A$2:$A$2700,BY$4,'Compra Ventas'!$B$2:$B$2700,$B171,'Compra Ventas'!$C$2:$C$2700,BY$5)</f>
        <v>0</v>
      </c>
      <c r="BZ171" s="13">
        <f>SUMIFS('Compra Ventas'!$E$2:$E$2700,'Compra Ventas'!$A$2:$A$2700,BZ$4,'Compra Ventas'!$B$2:$B$2700,$B171,'Compra Ventas'!$C$2:$C$2700,BZ$5)</f>
        <v>0</v>
      </c>
      <c r="CA171" s="13">
        <f>SUMIFS('Compra Ventas'!$E$2:$E$2700,'Compra Ventas'!$A$2:$A$2700,CA$4,'Compra Ventas'!$B$2:$B$2700,$B171,'Compra Ventas'!$C$2:$C$2700,CA$5)</f>
        <v>0</v>
      </c>
      <c r="CB171" s="13">
        <f>SUMIFS('Compra Ventas'!$E$2:$E$2700,'Compra Ventas'!$A$2:$A$2700,CB$4,'Compra Ventas'!$B$2:$B$2700,$B171,'Compra Ventas'!$C$2:$C$2700,CB$5)</f>
        <v>0</v>
      </c>
      <c r="CC171" s="13">
        <f>SUMIFS('Compra Ventas'!$E$2:$E$2700,'Compra Ventas'!$A$2:$A$2700,CC$4,'Compra Ventas'!$B$2:$B$2700,$B171,'Compra Ventas'!$C$2:$C$2700,CC$5)</f>
        <v>0</v>
      </c>
      <c r="CD171" s="13">
        <f>SUMIFS('Compra Ventas'!$E$2:$E$2700,'Compra Ventas'!$A$2:$A$2700,CD$4,'Compra Ventas'!$B$2:$B$2700,$B171,'Compra Ventas'!$C$2:$C$2700,CD$5)</f>
        <v>0</v>
      </c>
      <c r="CE171" s="13">
        <f>SUMIFS('Compra Ventas'!$E$2:$E$2700,'Compra Ventas'!$A$2:$A$2700,CE$4,'Compra Ventas'!$B$2:$B$2700,$B171,'Compra Ventas'!$C$2:$C$2700,CE$5)</f>
        <v>0</v>
      </c>
      <c r="CF171" s="13">
        <f>SUMIFS('Compra Ventas'!$E$2:$E$2700,'Compra Ventas'!$A$2:$A$2700,CF$4,'Compra Ventas'!$B$2:$B$2700,$B171,'Compra Ventas'!$C$2:$C$2700,CF$5)</f>
        <v>0</v>
      </c>
      <c r="CG171" s="13">
        <f>SUMIFS('Compra Ventas'!$E$2:$E$2700,'Compra Ventas'!$A$2:$A$2700,CG$4,'Compra Ventas'!$B$2:$B$2700,$B171,'Compra Ventas'!$C$2:$C$2700,CG$5)</f>
        <v>0</v>
      </c>
      <c r="CH171" s="13">
        <f>SUMIFS('Compra Ventas'!$E$2:$E$2700,'Compra Ventas'!$A$2:$A$2700,CH$4,'Compra Ventas'!$B$2:$B$2700,$B171,'Compra Ventas'!$C$2:$C$2700,CH$5)</f>
        <v>0</v>
      </c>
      <c r="CI171" s="13">
        <f>SUMIFS('Compra Ventas'!$E$2:$E$2700,'Compra Ventas'!$A$2:$A$2700,CI$4,'Compra Ventas'!$B$2:$B$2700,$B171,'Compra Ventas'!$C$2:$C$2700,CI$5)</f>
        <v>0</v>
      </c>
      <c r="CJ171" s="14">
        <f>SUMIFS('Compra Ventas'!$E$2:$E$2700,'Compra Ventas'!$A$2:$A$2700,CJ$4,'Compra Ventas'!$B$2:$B$2700,$B171,'Compra Ventas'!$C$2:$C$2700,CJ$5)</f>
        <v>0</v>
      </c>
      <c r="CK171" s="12">
        <f>SUMIFS('Compra Ventas'!$E$2:$E$2700,'Compra Ventas'!$A$2:$A$2700,CK$4,'Compra Ventas'!$B$2:$B$2700,$B171,'Compra Ventas'!$C$2:$C$2700,CK$5)</f>
        <v>0</v>
      </c>
      <c r="CL171" s="13">
        <f>SUMIFS('Compra Ventas'!$E$2:$E$2700,'Compra Ventas'!$A$2:$A$2700,CL$4,'Compra Ventas'!$B$2:$B$2700,$B171,'Compra Ventas'!$C$2:$C$2700,CL$5)</f>
        <v>0</v>
      </c>
      <c r="CM171" s="13">
        <f>SUMIFS('Compra Ventas'!$E$2:$E$2700,'Compra Ventas'!$A$2:$A$2700,CM$4,'Compra Ventas'!$B$2:$B$2700,$B171,'Compra Ventas'!$C$2:$C$2700,CM$5)</f>
        <v>0</v>
      </c>
      <c r="CN171" s="13">
        <f>SUMIFS('Compra Ventas'!$E$2:$E$2700,'Compra Ventas'!$A$2:$A$2700,CN$4,'Compra Ventas'!$B$2:$B$2700,$B171,'Compra Ventas'!$C$2:$C$2700,CN$5)</f>
        <v>0</v>
      </c>
      <c r="CO171" s="13">
        <f>SUMIFS('Compra Ventas'!$E$2:$E$2700,'Compra Ventas'!$A$2:$A$2700,CO$4,'Compra Ventas'!$B$2:$B$2700,$B171,'Compra Ventas'!$C$2:$C$2700,CO$5)</f>
        <v>0</v>
      </c>
      <c r="CP171" s="13">
        <f>SUMIFS('Compra Ventas'!$E$2:$E$2700,'Compra Ventas'!$A$2:$A$2700,CP$4,'Compra Ventas'!$B$2:$B$2700,$B171,'Compra Ventas'!$C$2:$C$2700,CP$5)</f>
        <v>0</v>
      </c>
      <c r="CQ171" s="13">
        <f>SUMIFS('Compra Ventas'!$E$2:$E$2700,'Compra Ventas'!$A$2:$A$2700,CQ$4,'Compra Ventas'!$B$2:$B$2700,$B171,'Compra Ventas'!$C$2:$C$2700,CQ$5)</f>
        <v>0</v>
      </c>
      <c r="CR171" s="13">
        <f>SUMIFS('Compra Ventas'!$E$2:$E$2700,'Compra Ventas'!$A$2:$A$2700,CR$4,'Compra Ventas'!$B$2:$B$2700,$B171,'Compra Ventas'!$C$2:$C$2700,CR$5)</f>
        <v>0</v>
      </c>
      <c r="CS171" s="13">
        <f>SUMIFS('Compra Ventas'!$E$2:$E$2700,'Compra Ventas'!$A$2:$A$2700,CS$4,'Compra Ventas'!$B$2:$B$2700,$B171,'Compra Ventas'!$C$2:$C$2700,CS$5)</f>
        <v>0</v>
      </c>
      <c r="CT171" s="13">
        <f>SUMIFS('Compra Ventas'!$E$2:$E$2700,'Compra Ventas'!$A$2:$A$2700,CT$4,'Compra Ventas'!$B$2:$B$2700,$B171,'Compra Ventas'!$C$2:$C$2700,CT$5)</f>
        <v>0</v>
      </c>
      <c r="CU171" s="13">
        <f>SUMIFS('Compra Ventas'!$E$2:$E$2700,'Compra Ventas'!$A$2:$A$2700,CU$4,'Compra Ventas'!$B$2:$B$2700,$B171,'Compra Ventas'!$C$2:$C$2700,CU$5)</f>
        <v>0</v>
      </c>
      <c r="CV171" s="14">
        <f>SUMIFS('Compra Ventas'!$E$2:$E$2700,'Compra Ventas'!$A$2:$A$2700,CV$4,'Compra Ventas'!$B$2:$B$2700,$B171,'Compra Ventas'!$C$2:$C$2700,CV$5)</f>
        <v>0</v>
      </c>
      <c r="CW171" s="12">
        <f>SUMIFS('Compra Ventas'!$E$2:$E$2700,'Compra Ventas'!$A$2:$A$2700,CW$4,'Compra Ventas'!$B$2:$B$2700,$B171,'Compra Ventas'!$C$2:$C$2700,CW$5)</f>
        <v>0</v>
      </c>
      <c r="CX171" s="13">
        <f>SUMIFS('Compra Ventas'!$E$2:$E$2700,'Compra Ventas'!$A$2:$A$2700,CX$4,'Compra Ventas'!$B$2:$B$2700,$B171,'Compra Ventas'!$C$2:$C$2700,CX$5)</f>
        <v>0</v>
      </c>
      <c r="CY171" s="13">
        <f>SUMIFS('Compra Ventas'!$E$2:$E$2700,'Compra Ventas'!$A$2:$A$2700,CY$4,'Compra Ventas'!$B$2:$B$2700,$B171,'Compra Ventas'!$C$2:$C$2700,CY$5)</f>
        <v>0</v>
      </c>
      <c r="CZ171" s="13">
        <f>SUMIFS('Compra Ventas'!$E$2:$E$2700,'Compra Ventas'!$A$2:$A$2700,CZ$4,'Compra Ventas'!$B$2:$B$2700,$B171,'Compra Ventas'!$C$2:$C$2700,CZ$5)</f>
        <v>0</v>
      </c>
      <c r="DA171" s="13">
        <f>SUMIFS('Compra Ventas'!$E$2:$E$2700,'Compra Ventas'!$A$2:$A$2700,DA$4,'Compra Ventas'!$B$2:$B$2700,$B171,'Compra Ventas'!$C$2:$C$2700,DA$5)</f>
        <v>0</v>
      </c>
      <c r="DB171" s="13">
        <f>SUMIFS('Compra Ventas'!$E$2:$E$2700,'Compra Ventas'!$A$2:$A$2700,DB$4,'Compra Ventas'!$B$2:$B$2700,$B171,'Compra Ventas'!$C$2:$C$2700,DB$5)</f>
        <v>0</v>
      </c>
      <c r="DC171" s="13">
        <f>SUMIFS('Compra Ventas'!$E$2:$E$2700,'Compra Ventas'!$A$2:$A$2700,DC$4,'Compra Ventas'!$B$2:$B$2700,$B171,'Compra Ventas'!$C$2:$C$2700,DC$5)</f>
        <v>0</v>
      </c>
      <c r="DD171" s="13">
        <f>SUMIFS('Compra Ventas'!$E$2:$E$2700,'Compra Ventas'!$A$2:$A$2700,DD$4,'Compra Ventas'!$B$2:$B$2700,$B171,'Compra Ventas'!$C$2:$C$2700,DD$5)</f>
        <v>0</v>
      </c>
      <c r="DE171" s="13">
        <f>SUMIFS('Compra Ventas'!$E$2:$E$2700,'Compra Ventas'!$A$2:$A$2700,DE$4,'Compra Ventas'!$B$2:$B$2700,$B171,'Compra Ventas'!$C$2:$C$2700,DE$5)</f>
        <v>0</v>
      </c>
      <c r="DF171" s="13">
        <f>SUMIFS('Compra Ventas'!$E$2:$E$2700,'Compra Ventas'!$A$2:$A$2700,DF$4,'Compra Ventas'!$B$2:$B$2700,$B171,'Compra Ventas'!$C$2:$C$2700,DF$5)</f>
        <v>0</v>
      </c>
      <c r="DG171" s="13">
        <f>SUMIFS('Compra Ventas'!$E$2:$E$2700,'Compra Ventas'!$A$2:$A$2700,DG$4,'Compra Ventas'!$B$2:$B$2700,$B171,'Compra Ventas'!$C$2:$C$2700,DG$5)</f>
        <v>0</v>
      </c>
      <c r="DH171" s="14">
        <f>SUMIFS('Compra Ventas'!$E$2:$E$2700,'Compra Ventas'!$A$2:$A$2700,DH$4,'Compra Ventas'!$B$2:$B$2700,$B171,'Compra Ventas'!$C$2:$C$2700,DH$5)</f>
        <v>0</v>
      </c>
      <c r="DI171" s="84"/>
      <c r="DJ171" s="98">
        <f>SUMIFS('Ajuste Ciclado'!D$5:D$47,'Ajuste Ciclado'!$C$5:$C$47,Balance!DJ$4,'Ajuste Ciclado'!$B$5:$B$47,Balance!$B171)</f>
        <v>0</v>
      </c>
      <c r="DK171" s="99">
        <f>SUMIFS('Ajuste Ciclado'!E$5:E$47,'Ajuste Ciclado'!$C$5:$C$47,Balance!DK$4,'Ajuste Ciclado'!$B$5:$B$47,Balance!$B171)</f>
        <v>0</v>
      </c>
      <c r="DL171" s="99">
        <f>SUMIFS('Ajuste Ciclado'!F$5:F$47,'Ajuste Ciclado'!$C$5:$C$47,Balance!DL$4,'Ajuste Ciclado'!$B$5:$B$47,Balance!$B171)</f>
        <v>0</v>
      </c>
      <c r="DM171" s="99">
        <f>SUMIFS('Ajuste Ciclado'!G$5:G$47,'Ajuste Ciclado'!$C$5:$C$47,Balance!DM$4,'Ajuste Ciclado'!$B$5:$B$47,Balance!$B171)</f>
        <v>0</v>
      </c>
      <c r="DN171" s="99">
        <f>SUMIFS('Ajuste Ciclado'!H$5:H$47,'Ajuste Ciclado'!$C$5:$C$47,Balance!DN$4,'Ajuste Ciclado'!$B$5:$B$47,Balance!$B171)</f>
        <v>0</v>
      </c>
      <c r="DO171" s="99">
        <f>SUMIFS('Ajuste Ciclado'!I$5:I$47,'Ajuste Ciclado'!$C$5:$C$47,Balance!DO$4,'Ajuste Ciclado'!$B$5:$B$47,Balance!$B171)</f>
        <v>0</v>
      </c>
      <c r="DP171" s="99">
        <f>SUMIFS('Ajuste Ciclado'!J$5:J$47,'Ajuste Ciclado'!$C$5:$C$47,Balance!DP$4,'Ajuste Ciclado'!$B$5:$B$47,Balance!$B171)</f>
        <v>0</v>
      </c>
      <c r="DQ171" s="99">
        <f>SUMIFS('Ajuste Ciclado'!K$5:K$47,'Ajuste Ciclado'!$C$5:$C$47,Balance!DQ$4,'Ajuste Ciclado'!$B$5:$B$47,Balance!$B171)</f>
        <v>0</v>
      </c>
      <c r="DR171" s="99">
        <f>SUMIFS('Ajuste Ciclado'!L$5:L$47,'Ajuste Ciclado'!$C$5:$C$47,Balance!DR$4,'Ajuste Ciclado'!$B$5:$B$47,Balance!$B171)</f>
        <v>0</v>
      </c>
      <c r="DS171" s="99">
        <f>SUMIFS('Ajuste Ciclado'!M$5:M$47,'Ajuste Ciclado'!$C$5:$C$47,Balance!DS$4,'Ajuste Ciclado'!$B$5:$B$47,Balance!$B171)</f>
        <v>0</v>
      </c>
      <c r="DT171" s="99">
        <f>SUMIFS('Ajuste Ciclado'!N$5:N$47,'Ajuste Ciclado'!$C$5:$C$47,Balance!DT$4,'Ajuste Ciclado'!$B$5:$B$47,Balance!$B171)</f>
        <v>0</v>
      </c>
      <c r="DU171" s="100">
        <f>SUMIFS('Ajuste Ciclado'!O$5:O$47,'Ajuste Ciclado'!$C$5:$C$47,Balance!DU$4,'Ajuste Ciclado'!$B$5:$B$47,Balance!$B171)</f>
        <v>0</v>
      </c>
      <c r="DV171" s="98">
        <f>SUMIFS('Ajuste Ciclado'!D$5:D$47,'Ajuste Ciclado'!$C$5:$C$47,Balance!DV$4,'Ajuste Ciclado'!$B$5:$B$47,Balance!$B171)</f>
        <v>0</v>
      </c>
      <c r="DW171" s="99">
        <f>SUMIFS('Ajuste Ciclado'!E$5:E$47,'Ajuste Ciclado'!$C$5:$C$47,Balance!DW$4,'Ajuste Ciclado'!$B$5:$B$47,Balance!$B171)</f>
        <v>0</v>
      </c>
      <c r="DX171" s="99">
        <f>SUMIFS('Ajuste Ciclado'!F$5:F$47,'Ajuste Ciclado'!$C$5:$C$47,Balance!DX$4,'Ajuste Ciclado'!$B$5:$B$47,Balance!$B171)</f>
        <v>0</v>
      </c>
      <c r="DY171" s="99">
        <f>SUMIFS('Ajuste Ciclado'!G$5:G$47,'Ajuste Ciclado'!$C$5:$C$47,Balance!DY$4,'Ajuste Ciclado'!$B$5:$B$47,Balance!$B171)</f>
        <v>0</v>
      </c>
      <c r="DZ171" s="99">
        <f>SUMIFS('Ajuste Ciclado'!H$5:H$47,'Ajuste Ciclado'!$C$5:$C$47,Balance!DZ$4,'Ajuste Ciclado'!$B$5:$B$47,Balance!$B171)</f>
        <v>0</v>
      </c>
      <c r="EA171" s="99">
        <f>SUMIFS('Ajuste Ciclado'!I$5:I$47,'Ajuste Ciclado'!$C$5:$C$47,Balance!EA$4,'Ajuste Ciclado'!$B$5:$B$47,Balance!$B171)</f>
        <v>0</v>
      </c>
      <c r="EB171" s="99">
        <f>SUMIFS('Ajuste Ciclado'!J$5:J$47,'Ajuste Ciclado'!$C$5:$C$47,Balance!EB$4,'Ajuste Ciclado'!$B$5:$B$47,Balance!$B171)</f>
        <v>0</v>
      </c>
      <c r="EC171" s="99">
        <f>SUMIFS('Ajuste Ciclado'!K$5:K$47,'Ajuste Ciclado'!$C$5:$C$47,Balance!EC$4,'Ajuste Ciclado'!$B$5:$B$47,Balance!$B171)</f>
        <v>0</v>
      </c>
      <c r="ED171" s="99">
        <f>SUMIFS('Ajuste Ciclado'!L$5:L$47,'Ajuste Ciclado'!$C$5:$C$47,Balance!ED$4,'Ajuste Ciclado'!$B$5:$B$47,Balance!$B171)</f>
        <v>0</v>
      </c>
      <c r="EE171" s="99">
        <f>SUMIFS('Ajuste Ciclado'!M$5:M$47,'Ajuste Ciclado'!$C$5:$C$47,Balance!EE$4,'Ajuste Ciclado'!$B$5:$B$47,Balance!$B171)</f>
        <v>0</v>
      </c>
      <c r="EF171" s="99">
        <f>SUMIFS('Ajuste Ciclado'!N$5:N$47,'Ajuste Ciclado'!$C$5:$C$47,Balance!EF$4,'Ajuste Ciclado'!$B$5:$B$47,Balance!$B171)</f>
        <v>0</v>
      </c>
      <c r="EG171" s="100">
        <f>SUMIFS('Ajuste Ciclado'!O$5:O$47,'Ajuste Ciclado'!$C$5:$C$47,Balance!EG$4,'Ajuste Ciclado'!$B$5:$B$47,Balance!$B171)</f>
        <v>0</v>
      </c>
      <c r="EH171" s="98">
        <f>SUMIFS('Ajuste Ciclado'!D$5:D$47,'Ajuste Ciclado'!$C$5:$C$47,Balance!EH$4,'Ajuste Ciclado'!$B$5:$B$47,Balance!$B171)</f>
        <v>0</v>
      </c>
      <c r="EI171" s="99">
        <f>SUMIFS('Ajuste Ciclado'!E$5:E$47,'Ajuste Ciclado'!$C$5:$C$47,Balance!EI$4,'Ajuste Ciclado'!$B$5:$B$47,Balance!$B171)</f>
        <v>0</v>
      </c>
      <c r="EJ171" s="99">
        <f>SUMIFS('Ajuste Ciclado'!F$5:F$47,'Ajuste Ciclado'!$C$5:$C$47,Balance!EJ$4,'Ajuste Ciclado'!$B$5:$B$47,Balance!$B171)</f>
        <v>0</v>
      </c>
      <c r="EK171" s="99">
        <f>SUMIFS('Ajuste Ciclado'!G$5:G$47,'Ajuste Ciclado'!$C$5:$C$47,Balance!EK$4,'Ajuste Ciclado'!$B$5:$B$47,Balance!$B171)</f>
        <v>0</v>
      </c>
      <c r="EL171" s="99">
        <f>SUMIFS('Ajuste Ciclado'!H$5:H$47,'Ajuste Ciclado'!$C$5:$C$47,Balance!EL$4,'Ajuste Ciclado'!$B$5:$B$47,Balance!$B171)</f>
        <v>0</v>
      </c>
      <c r="EM171" s="99">
        <f>SUMIFS('Ajuste Ciclado'!I$5:I$47,'Ajuste Ciclado'!$C$5:$C$47,Balance!EM$4,'Ajuste Ciclado'!$B$5:$B$47,Balance!$B171)</f>
        <v>0</v>
      </c>
      <c r="EN171" s="99">
        <f>SUMIFS('Ajuste Ciclado'!J$5:J$47,'Ajuste Ciclado'!$C$5:$C$47,Balance!EN$4,'Ajuste Ciclado'!$B$5:$B$47,Balance!$B171)</f>
        <v>0</v>
      </c>
      <c r="EO171" s="99">
        <f>SUMIFS('Ajuste Ciclado'!K$5:K$47,'Ajuste Ciclado'!$C$5:$C$47,Balance!EO$4,'Ajuste Ciclado'!$B$5:$B$47,Balance!$B171)</f>
        <v>0</v>
      </c>
      <c r="EP171" s="99">
        <f>SUMIFS('Ajuste Ciclado'!L$5:L$47,'Ajuste Ciclado'!$C$5:$C$47,Balance!EP$4,'Ajuste Ciclado'!$B$5:$B$47,Balance!$B171)</f>
        <v>0</v>
      </c>
      <c r="EQ171" s="99">
        <f>SUMIFS('Ajuste Ciclado'!M$5:M$47,'Ajuste Ciclado'!$C$5:$C$47,Balance!EQ$4,'Ajuste Ciclado'!$B$5:$B$47,Balance!$B171)</f>
        <v>0</v>
      </c>
      <c r="ER171" s="99">
        <f>SUMIFS('Ajuste Ciclado'!N$5:N$47,'Ajuste Ciclado'!$C$5:$C$47,Balance!ER$4,'Ajuste Ciclado'!$B$5:$B$47,Balance!$B171)</f>
        <v>0</v>
      </c>
      <c r="ES171" s="100">
        <f>SUMIFS('Ajuste Ciclado'!O$5:O$47,'Ajuste Ciclado'!$C$5:$C$47,Balance!ES$4,'Ajuste Ciclado'!$B$5:$B$47,Balance!$B171)</f>
        <v>0</v>
      </c>
      <c r="ET171" s="84"/>
      <c r="EU171" s="12">
        <f t="shared" si="279"/>
        <v>92471.868648923279</v>
      </c>
      <c r="EV171" s="13">
        <f t="shared" si="244"/>
        <v>39809.932736135503</v>
      </c>
      <c r="EW171" s="13">
        <f t="shared" si="245"/>
        <v>77391.247664698501</v>
      </c>
      <c r="EX171" s="13">
        <f t="shared" si="246"/>
        <v>57560.146387229863</v>
      </c>
      <c r="EY171" s="13">
        <f t="shared" si="247"/>
        <v>39652.454966060621</v>
      </c>
      <c r="EZ171" s="13">
        <f t="shared" si="248"/>
        <v>27082.130895585549</v>
      </c>
      <c r="FA171" s="13">
        <f t="shared" si="249"/>
        <v>39482.927712878351</v>
      </c>
      <c r="FB171" s="13">
        <f t="shared" si="250"/>
        <v>21703.544192742549</v>
      </c>
      <c r="FC171" s="13">
        <f t="shared" si="251"/>
        <v>33738.051770905993</v>
      </c>
      <c r="FD171" s="13">
        <f t="shared" si="252"/>
        <v>15550.891287078221</v>
      </c>
      <c r="FE171" s="13">
        <f t="shared" si="253"/>
        <v>8883.7665984325104</v>
      </c>
      <c r="FF171" s="14">
        <f t="shared" si="254"/>
        <v>25949.385965032641</v>
      </c>
      <c r="FG171" s="12">
        <f t="shared" si="255"/>
        <v>92630.799645406427</v>
      </c>
      <c r="FH171" s="13">
        <f t="shared" si="256"/>
        <v>39791.515546484501</v>
      </c>
      <c r="FI171" s="13">
        <f t="shared" si="257"/>
        <v>78039.994368272426</v>
      </c>
      <c r="FJ171" s="13">
        <f t="shared" si="258"/>
        <v>60593.114507573919</v>
      </c>
      <c r="FK171" s="13">
        <f t="shared" si="259"/>
        <v>39405.249679435627</v>
      </c>
      <c r="FL171" s="13">
        <f t="shared" si="260"/>
        <v>27117.316890027862</v>
      </c>
      <c r="FM171" s="13">
        <f t="shared" si="261"/>
        <v>40733.587477006731</v>
      </c>
      <c r="FN171" s="13">
        <f t="shared" si="262"/>
        <v>21829.32092568414</v>
      </c>
      <c r="FO171" s="13">
        <f t="shared" si="263"/>
        <v>34120.004378361788</v>
      </c>
      <c r="FP171" s="13">
        <f t="shared" si="264"/>
        <v>22204.83881193319</v>
      </c>
      <c r="FQ171" s="13">
        <f t="shared" si="265"/>
        <v>30227.202100264942</v>
      </c>
      <c r="FR171" s="14">
        <f t="shared" si="266"/>
        <v>77015.622326933284</v>
      </c>
      <c r="FS171" s="12">
        <f t="shared" si="267"/>
        <v>92664.375641380364</v>
      </c>
      <c r="FT171" s="13">
        <f t="shared" si="268"/>
        <v>39865.841439965123</v>
      </c>
      <c r="FU171" s="13">
        <f t="shared" si="269"/>
        <v>77788.197316535487</v>
      </c>
      <c r="FV171" s="13">
        <f t="shared" si="270"/>
        <v>60212.061383575769</v>
      </c>
      <c r="FW171" s="13">
        <f t="shared" si="271"/>
        <v>40228.426614842938</v>
      </c>
      <c r="FX171" s="13">
        <f t="shared" si="272"/>
        <v>28316.642174008979</v>
      </c>
      <c r="FY171" s="13">
        <f t="shared" si="273"/>
        <v>43305.778086452039</v>
      </c>
      <c r="FZ171" s="13">
        <f t="shared" si="274"/>
        <v>23740.060660809839</v>
      </c>
      <c r="GA171" s="13">
        <f t="shared" si="275"/>
        <v>36421.648340560139</v>
      </c>
      <c r="GB171" s="13">
        <f t="shared" si="276"/>
        <v>46600.375608554663</v>
      </c>
      <c r="GC171" s="13">
        <f t="shared" si="277"/>
        <v>56689.889287150188</v>
      </c>
      <c r="GD171" s="14">
        <f t="shared" si="278"/>
        <v>117358.21678421801</v>
      </c>
      <c r="GE171" s="84"/>
      <c r="GF171" s="12">
        <f t="shared" si="280"/>
        <v>479276.34882570349</v>
      </c>
      <c r="GG171" s="13">
        <f t="shared" si="280"/>
        <v>563708.56665738486</v>
      </c>
      <c r="GH171" s="14">
        <f t="shared" si="280"/>
        <v>663191.5133380536</v>
      </c>
      <c r="GI171" s="6">
        <f t="shared" si="281"/>
        <v>1</v>
      </c>
      <c r="GJ171" s="12">
        <f t="shared" si="282"/>
        <v>0</v>
      </c>
      <c r="GK171" s="13">
        <f t="shared" si="283"/>
        <v>0</v>
      </c>
      <c r="GL171" s="14">
        <f t="shared" si="284"/>
        <v>0</v>
      </c>
      <c r="GM171" s="84"/>
      <c r="GN171" s="66">
        <f t="shared" si="285"/>
        <v>0</v>
      </c>
      <c r="GO171" s="84"/>
      <c r="GP171" s="63" t="str" cm="1">
        <f t="array" ref="GP171">INDEX($GF$4:$GH$4,1,GI171)</f>
        <v>Sample 1</v>
      </c>
      <c r="GQ171" s="12">
        <f t="shared" si="287"/>
        <v>8883.7665984325104</v>
      </c>
      <c r="GR171" s="13">
        <f t="shared" si="287"/>
        <v>15550.891287078221</v>
      </c>
      <c r="GS171" s="14">
        <f t="shared" si="287"/>
        <v>21703.544192742549</v>
      </c>
      <c r="GT171" s="12">
        <f t="shared" si="288"/>
        <v>21829.32092568414</v>
      </c>
      <c r="GU171" s="13">
        <f t="shared" si="288"/>
        <v>22204.83881193319</v>
      </c>
      <c r="GV171" s="14">
        <f t="shared" si="288"/>
        <v>27117.316890027862</v>
      </c>
      <c r="GW171" s="12">
        <f t="shared" si="289"/>
        <v>23740.060660809839</v>
      </c>
      <c r="GX171" s="13">
        <f t="shared" si="289"/>
        <v>28316.642174008979</v>
      </c>
      <c r="GY171" s="14">
        <f t="shared" si="289"/>
        <v>36421.648340560139</v>
      </c>
      <c r="GZ171" s="84" t="str">
        <f t="shared" si="194"/>
        <v>Sample 1</v>
      </c>
      <c r="HA171" s="12">
        <f t="shared" si="286"/>
        <v>0</v>
      </c>
      <c r="HB171" s="13">
        <f t="shared" si="286"/>
        <v>0</v>
      </c>
      <c r="HC171" s="14">
        <f t="shared" si="286"/>
        <v>0</v>
      </c>
      <c r="HD171" s="6">
        <f t="shared" si="195"/>
        <v>0</v>
      </c>
      <c r="HE171" s="84" t="str">
        <f t="shared" si="196"/>
        <v>Ok</v>
      </c>
    </row>
    <row r="172" spans="2:213" hidden="1" x14ac:dyDescent="0.3">
      <c r="B172" s="84" t="s">
        <v>298</v>
      </c>
      <c r="C172" s="12">
        <f>SUMIFS(Inyecciones!$E$2:$E$14185,Inyecciones!$A$2:$A$14185,Balance!C$4,Inyecciones!$B$2:$B$14185,Balance!$B172,Inyecciones!$C$2:$C$14185,Balance!C$5)</f>
        <v>0</v>
      </c>
      <c r="D172" s="13">
        <f>SUMIFS(Inyecciones!$E$2:$E$14185,Inyecciones!$A$2:$A$14185,Balance!D$4,Inyecciones!$B$2:$B$14185,Balance!$B172,Inyecciones!$C$2:$C$14185,Balance!D$5)</f>
        <v>0</v>
      </c>
      <c r="E172" s="13">
        <f>SUMIFS(Inyecciones!$E$2:$E$14185,Inyecciones!$A$2:$A$14185,Balance!E$4,Inyecciones!$B$2:$B$14185,Balance!$B172,Inyecciones!$C$2:$C$14185,Balance!E$5)</f>
        <v>0</v>
      </c>
      <c r="F172" s="13">
        <f>SUMIFS(Inyecciones!$E$2:$E$14185,Inyecciones!$A$2:$A$14185,Balance!F$4,Inyecciones!$B$2:$B$14185,Balance!$B172,Inyecciones!$C$2:$C$14185,Balance!F$5)</f>
        <v>0</v>
      </c>
      <c r="G172" s="13">
        <f>SUMIFS(Inyecciones!$E$2:$E$14185,Inyecciones!$A$2:$A$14185,Balance!G$4,Inyecciones!$B$2:$B$14185,Balance!$B172,Inyecciones!$C$2:$C$14185,Balance!G$5)</f>
        <v>0</v>
      </c>
      <c r="H172" s="13">
        <f>SUMIFS(Inyecciones!$E$2:$E$14185,Inyecciones!$A$2:$A$14185,Balance!H$4,Inyecciones!$B$2:$B$14185,Balance!$B172,Inyecciones!$C$2:$C$14185,Balance!H$5)</f>
        <v>0</v>
      </c>
      <c r="I172" s="13">
        <f>SUMIFS(Inyecciones!$E$2:$E$14185,Inyecciones!$A$2:$A$14185,Balance!I$4,Inyecciones!$B$2:$B$14185,Balance!$B172,Inyecciones!$C$2:$C$14185,Balance!I$5)</f>
        <v>0</v>
      </c>
      <c r="J172" s="13">
        <f>SUMIFS(Inyecciones!$E$2:$E$14185,Inyecciones!$A$2:$A$14185,Balance!J$4,Inyecciones!$B$2:$B$14185,Balance!$B172,Inyecciones!$C$2:$C$14185,Balance!J$5)</f>
        <v>0</v>
      </c>
      <c r="K172" s="13">
        <f>SUMIFS(Inyecciones!$E$2:$E$14185,Inyecciones!$A$2:$A$14185,Balance!K$4,Inyecciones!$B$2:$B$14185,Balance!$B172,Inyecciones!$C$2:$C$14185,Balance!K$5)</f>
        <v>0</v>
      </c>
      <c r="L172" s="13">
        <f>SUMIFS(Inyecciones!$E$2:$E$14185,Inyecciones!$A$2:$A$14185,Balance!L$4,Inyecciones!$B$2:$B$14185,Balance!$B172,Inyecciones!$C$2:$C$14185,Balance!L$5)</f>
        <v>0</v>
      </c>
      <c r="M172" s="13">
        <f>SUMIFS(Inyecciones!$E$2:$E$14185,Inyecciones!$A$2:$A$14185,Balance!M$4,Inyecciones!$B$2:$B$14185,Balance!$B172,Inyecciones!$C$2:$C$14185,Balance!M$5)</f>
        <v>0</v>
      </c>
      <c r="N172" s="14">
        <f>SUMIFS(Inyecciones!$E$2:$E$14185,Inyecciones!$A$2:$A$14185,Balance!N$4,Inyecciones!$B$2:$B$14185,Balance!$B172,Inyecciones!$C$2:$C$14185,Balance!N$5)</f>
        <v>0</v>
      </c>
      <c r="O172" s="12">
        <f>SUMIFS(Inyecciones!$E$2:$E$14185,Inyecciones!$A$2:$A$14185,Balance!O$4,Inyecciones!$B$2:$B$14185,Balance!$B172,Inyecciones!$C$2:$C$14185,Balance!O$5)</f>
        <v>0</v>
      </c>
      <c r="P172" s="13">
        <f>SUMIFS(Inyecciones!$E$2:$E$14185,Inyecciones!$A$2:$A$14185,Balance!P$4,Inyecciones!$B$2:$B$14185,Balance!$B172,Inyecciones!$C$2:$C$14185,Balance!P$5)</f>
        <v>0</v>
      </c>
      <c r="Q172" s="13">
        <f>SUMIFS(Inyecciones!$E$2:$E$14185,Inyecciones!$A$2:$A$14185,Balance!Q$4,Inyecciones!$B$2:$B$14185,Balance!$B172,Inyecciones!$C$2:$C$14185,Balance!Q$5)</f>
        <v>0</v>
      </c>
      <c r="R172" s="13">
        <f>SUMIFS(Inyecciones!$E$2:$E$14185,Inyecciones!$A$2:$A$14185,Balance!R$4,Inyecciones!$B$2:$B$14185,Balance!$B172,Inyecciones!$C$2:$C$14185,Balance!R$5)</f>
        <v>0</v>
      </c>
      <c r="S172" s="13">
        <f>SUMIFS(Inyecciones!$E$2:$E$14185,Inyecciones!$A$2:$A$14185,Balance!S$4,Inyecciones!$B$2:$B$14185,Balance!$B172,Inyecciones!$C$2:$C$14185,Balance!S$5)</f>
        <v>0</v>
      </c>
      <c r="T172" s="13">
        <f>SUMIFS(Inyecciones!$E$2:$E$14185,Inyecciones!$A$2:$A$14185,Balance!T$4,Inyecciones!$B$2:$B$14185,Balance!$B172,Inyecciones!$C$2:$C$14185,Balance!T$5)</f>
        <v>0</v>
      </c>
      <c r="U172" s="13">
        <f>SUMIFS(Inyecciones!$E$2:$E$14185,Inyecciones!$A$2:$A$14185,Balance!U$4,Inyecciones!$B$2:$B$14185,Balance!$B172,Inyecciones!$C$2:$C$14185,Balance!U$5)</f>
        <v>0</v>
      </c>
      <c r="V172" s="13">
        <f>SUMIFS(Inyecciones!$E$2:$E$14185,Inyecciones!$A$2:$A$14185,Balance!V$4,Inyecciones!$B$2:$B$14185,Balance!$B172,Inyecciones!$C$2:$C$14185,Balance!V$5)</f>
        <v>0</v>
      </c>
      <c r="W172" s="13">
        <f>SUMIFS(Inyecciones!$E$2:$E$14185,Inyecciones!$A$2:$A$14185,Balance!W$4,Inyecciones!$B$2:$B$14185,Balance!$B172,Inyecciones!$C$2:$C$14185,Balance!W$5)</f>
        <v>0</v>
      </c>
      <c r="X172" s="13">
        <f>SUMIFS(Inyecciones!$E$2:$E$14185,Inyecciones!$A$2:$A$14185,Balance!X$4,Inyecciones!$B$2:$B$14185,Balance!$B172,Inyecciones!$C$2:$C$14185,Balance!X$5)</f>
        <v>0</v>
      </c>
      <c r="Y172" s="13">
        <f>SUMIFS(Inyecciones!$E$2:$E$14185,Inyecciones!$A$2:$A$14185,Balance!Y$4,Inyecciones!$B$2:$B$14185,Balance!$B172,Inyecciones!$C$2:$C$14185,Balance!Y$5)</f>
        <v>0</v>
      </c>
      <c r="Z172" s="14">
        <f>SUMIFS(Inyecciones!$E$2:$E$14185,Inyecciones!$A$2:$A$14185,Balance!Z$4,Inyecciones!$B$2:$B$14185,Balance!$B172,Inyecciones!$C$2:$C$14185,Balance!Z$5)</f>
        <v>0</v>
      </c>
      <c r="AA172" s="12">
        <f>SUMIFS(Inyecciones!$E$2:$E$14185,Inyecciones!$A$2:$A$14185,Balance!AA$4,Inyecciones!$B$2:$B$14185,Balance!$B172,Inyecciones!$C$2:$C$14185,Balance!AA$5)</f>
        <v>0</v>
      </c>
      <c r="AB172" s="13">
        <f>SUMIFS(Inyecciones!$E$2:$E$14185,Inyecciones!$A$2:$A$14185,Balance!AB$4,Inyecciones!$B$2:$B$14185,Balance!$B172,Inyecciones!$C$2:$C$14185,Balance!AB$5)</f>
        <v>0</v>
      </c>
      <c r="AC172" s="13">
        <f>SUMIFS(Inyecciones!$E$2:$E$14185,Inyecciones!$A$2:$A$14185,Balance!AC$4,Inyecciones!$B$2:$B$14185,Balance!$B172,Inyecciones!$C$2:$C$14185,Balance!AC$5)</f>
        <v>0</v>
      </c>
      <c r="AD172" s="13">
        <f>SUMIFS(Inyecciones!$E$2:$E$14185,Inyecciones!$A$2:$A$14185,Balance!AD$4,Inyecciones!$B$2:$B$14185,Balance!$B172,Inyecciones!$C$2:$C$14185,Balance!AD$5)</f>
        <v>0</v>
      </c>
      <c r="AE172" s="13">
        <f>SUMIFS(Inyecciones!$E$2:$E$14185,Inyecciones!$A$2:$A$14185,Balance!AE$4,Inyecciones!$B$2:$B$14185,Balance!$B172,Inyecciones!$C$2:$C$14185,Balance!AE$5)</f>
        <v>0</v>
      </c>
      <c r="AF172" s="13">
        <f>SUMIFS(Inyecciones!$E$2:$E$14185,Inyecciones!$A$2:$A$14185,Balance!AF$4,Inyecciones!$B$2:$B$14185,Balance!$B172,Inyecciones!$C$2:$C$14185,Balance!AF$5)</f>
        <v>0</v>
      </c>
      <c r="AG172" s="13">
        <f>SUMIFS(Inyecciones!$E$2:$E$14185,Inyecciones!$A$2:$A$14185,Balance!AG$4,Inyecciones!$B$2:$B$14185,Balance!$B172,Inyecciones!$C$2:$C$14185,Balance!AG$5)</f>
        <v>0</v>
      </c>
      <c r="AH172" s="13">
        <f>SUMIFS(Inyecciones!$E$2:$E$14185,Inyecciones!$A$2:$A$14185,Balance!AH$4,Inyecciones!$B$2:$B$14185,Balance!$B172,Inyecciones!$C$2:$C$14185,Balance!AH$5)</f>
        <v>0</v>
      </c>
      <c r="AI172" s="13">
        <f>SUMIFS(Inyecciones!$E$2:$E$14185,Inyecciones!$A$2:$A$14185,Balance!AI$4,Inyecciones!$B$2:$B$14185,Balance!$B172,Inyecciones!$C$2:$C$14185,Balance!AI$5)</f>
        <v>0</v>
      </c>
      <c r="AJ172" s="13">
        <f>SUMIFS(Inyecciones!$E$2:$E$14185,Inyecciones!$A$2:$A$14185,Balance!AJ$4,Inyecciones!$B$2:$B$14185,Balance!$B172,Inyecciones!$C$2:$C$14185,Balance!AJ$5)</f>
        <v>0</v>
      </c>
      <c r="AK172" s="13">
        <f>SUMIFS(Inyecciones!$E$2:$E$14185,Inyecciones!$A$2:$A$14185,Balance!AK$4,Inyecciones!$B$2:$B$14185,Balance!$B172,Inyecciones!$C$2:$C$14185,Balance!AK$5)</f>
        <v>0</v>
      </c>
      <c r="AL172" s="14">
        <f>SUMIFS(Inyecciones!$E$2:$E$14185,Inyecciones!$A$2:$A$14185,Balance!AL$4,Inyecciones!$B$2:$B$14185,Balance!$B172,Inyecciones!$C$2:$C$14185,Balance!AL$5)</f>
        <v>0</v>
      </c>
      <c r="AM172" s="13"/>
      <c r="AN172" s="12">
        <f>SUMIFS('Retiro Mensual'!$E$2:$E$2629,'Retiro Mensual'!$A$2:$A$2629,AN$4,'Retiro Mensual'!$B$2:$B$2629,$B172,'Retiro Mensual'!$C$2:$C$2629,AN$5)</f>
        <v>0</v>
      </c>
      <c r="AO172" s="13">
        <f>SUMIFS('Retiro Mensual'!$E$2:$E$2629,'Retiro Mensual'!$A$2:$A$2629,AO$4,'Retiro Mensual'!$B$2:$B$2629,$B172,'Retiro Mensual'!$C$2:$C$2629,AO$5)</f>
        <v>0</v>
      </c>
      <c r="AP172" s="13">
        <f>SUMIFS('Retiro Mensual'!$E$2:$E$2629,'Retiro Mensual'!$A$2:$A$2629,AP$4,'Retiro Mensual'!$B$2:$B$2629,$B172,'Retiro Mensual'!$C$2:$C$2629,AP$5)</f>
        <v>0</v>
      </c>
      <c r="AQ172" s="13">
        <f>SUMIFS('Retiro Mensual'!$E$2:$E$2629,'Retiro Mensual'!$A$2:$A$2629,AQ$4,'Retiro Mensual'!$B$2:$B$2629,$B172,'Retiro Mensual'!$C$2:$C$2629,AQ$5)</f>
        <v>0</v>
      </c>
      <c r="AR172" s="13">
        <f>SUMIFS('Retiro Mensual'!$E$2:$E$2629,'Retiro Mensual'!$A$2:$A$2629,AR$4,'Retiro Mensual'!$B$2:$B$2629,$B172,'Retiro Mensual'!$C$2:$C$2629,AR$5)</f>
        <v>0</v>
      </c>
      <c r="AS172" s="13">
        <f>SUMIFS('Retiro Mensual'!$E$2:$E$2629,'Retiro Mensual'!$A$2:$A$2629,AS$4,'Retiro Mensual'!$B$2:$B$2629,$B172,'Retiro Mensual'!$C$2:$C$2629,AS$5)</f>
        <v>0</v>
      </c>
      <c r="AT172" s="13">
        <f>SUMIFS('Retiro Mensual'!$E$2:$E$2629,'Retiro Mensual'!$A$2:$A$2629,AT$4,'Retiro Mensual'!$B$2:$B$2629,$B172,'Retiro Mensual'!$C$2:$C$2629,AT$5)</f>
        <v>0</v>
      </c>
      <c r="AU172" s="13">
        <f>SUMIFS('Retiro Mensual'!$E$2:$E$2629,'Retiro Mensual'!$A$2:$A$2629,AU$4,'Retiro Mensual'!$B$2:$B$2629,$B172,'Retiro Mensual'!$C$2:$C$2629,AU$5)</f>
        <v>0</v>
      </c>
      <c r="AV172" s="13">
        <f>SUMIFS('Retiro Mensual'!$E$2:$E$2629,'Retiro Mensual'!$A$2:$A$2629,AV$4,'Retiro Mensual'!$B$2:$B$2629,$B172,'Retiro Mensual'!$C$2:$C$2629,AV$5)</f>
        <v>0</v>
      </c>
      <c r="AW172" s="13">
        <f>SUMIFS('Retiro Mensual'!$E$2:$E$2629,'Retiro Mensual'!$A$2:$A$2629,AW$4,'Retiro Mensual'!$B$2:$B$2629,$B172,'Retiro Mensual'!$C$2:$C$2629,AW$5)</f>
        <v>0</v>
      </c>
      <c r="AX172" s="13">
        <f>SUMIFS('Retiro Mensual'!$E$2:$E$2629,'Retiro Mensual'!$A$2:$A$2629,AX$4,'Retiro Mensual'!$B$2:$B$2629,$B172,'Retiro Mensual'!$C$2:$C$2629,AX$5)</f>
        <v>0</v>
      </c>
      <c r="AY172" s="14">
        <f>SUMIFS('Retiro Mensual'!$E$2:$E$2629,'Retiro Mensual'!$A$2:$A$2629,AY$4,'Retiro Mensual'!$B$2:$B$2629,$B172,'Retiro Mensual'!$C$2:$C$2629,AY$5)</f>
        <v>0</v>
      </c>
      <c r="AZ172" s="12">
        <f>SUMIFS('Retiro Mensual'!$E$2:$E$2629,'Retiro Mensual'!$A$2:$A$2629,AZ$4,'Retiro Mensual'!$B$2:$B$2629,$B172,'Retiro Mensual'!$C$2:$C$2629,AZ$5)</f>
        <v>0</v>
      </c>
      <c r="BA172" s="13">
        <f>SUMIFS('Retiro Mensual'!$E$2:$E$2629,'Retiro Mensual'!$A$2:$A$2629,BA$4,'Retiro Mensual'!$B$2:$B$2629,$B172,'Retiro Mensual'!$C$2:$C$2629,BA$5)</f>
        <v>0</v>
      </c>
      <c r="BB172" s="13">
        <f>SUMIFS('Retiro Mensual'!$E$2:$E$2629,'Retiro Mensual'!$A$2:$A$2629,BB$4,'Retiro Mensual'!$B$2:$B$2629,$B172,'Retiro Mensual'!$C$2:$C$2629,BB$5)</f>
        <v>0</v>
      </c>
      <c r="BC172" s="13">
        <f>SUMIFS('Retiro Mensual'!$E$2:$E$2629,'Retiro Mensual'!$A$2:$A$2629,BC$4,'Retiro Mensual'!$B$2:$B$2629,$B172,'Retiro Mensual'!$C$2:$C$2629,BC$5)</f>
        <v>0</v>
      </c>
      <c r="BD172" s="13">
        <f>SUMIFS('Retiro Mensual'!$E$2:$E$2629,'Retiro Mensual'!$A$2:$A$2629,BD$4,'Retiro Mensual'!$B$2:$B$2629,$B172,'Retiro Mensual'!$C$2:$C$2629,BD$5)</f>
        <v>0</v>
      </c>
      <c r="BE172" s="13">
        <f>SUMIFS('Retiro Mensual'!$E$2:$E$2629,'Retiro Mensual'!$A$2:$A$2629,BE$4,'Retiro Mensual'!$B$2:$B$2629,$B172,'Retiro Mensual'!$C$2:$C$2629,BE$5)</f>
        <v>0</v>
      </c>
      <c r="BF172" s="13">
        <f>SUMIFS('Retiro Mensual'!$E$2:$E$2629,'Retiro Mensual'!$A$2:$A$2629,BF$4,'Retiro Mensual'!$B$2:$B$2629,$B172,'Retiro Mensual'!$C$2:$C$2629,BF$5)</f>
        <v>0</v>
      </c>
      <c r="BG172" s="13">
        <f>SUMIFS('Retiro Mensual'!$E$2:$E$2629,'Retiro Mensual'!$A$2:$A$2629,BG$4,'Retiro Mensual'!$B$2:$B$2629,$B172,'Retiro Mensual'!$C$2:$C$2629,BG$5)</f>
        <v>0</v>
      </c>
      <c r="BH172" s="13">
        <f>SUMIFS('Retiro Mensual'!$E$2:$E$2629,'Retiro Mensual'!$A$2:$A$2629,BH$4,'Retiro Mensual'!$B$2:$B$2629,$B172,'Retiro Mensual'!$C$2:$C$2629,BH$5)</f>
        <v>0</v>
      </c>
      <c r="BI172" s="13">
        <f>SUMIFS('Retiro Mensual'!$E$2:$E$2629,'Retiro Mensual'!$A$2:$A$2629,BI$4,'Retiro Mensual'!$B$2:$B$2629,$B172,'Retiro Mensual'!$C$2:$C$2629,BI$5)</f>
        <v>0</v>
      </c>
      <c r="BJ172" s="13">
        <f>SUMIFS('Retiro Mensual'!$E$2:$E$2629,'Retiro Mensual'!$A$2:$A$2629,BJ$4,'Retiro Mensual'!$B$2:$B$2629,$B172,'Retiro Mensual'!$C$2:$C$2629,BJ$5)</f>
        <v>0</v>
      </c>
      <c r="BK172" s="14">
        <f>SUMIFS('Retiro Mensual'!$E$2:$E$2629,'Retiro Mensual'!$A$2:$A$2629,BK$4,'Retiro Mensual'!$B$2:$B$2629,$B172,'Retiro Mensual'!$C$2:$C$2629,BK$5)</f>
        <v>0</v>
      </c>
      <c r="BL172" s="12">
        <f>SUMIFS('Retiro Mensual'!$E$2:$E$2629,'Retiro Mensual'!$A$2:$A$2629,BL$4,'Retiro Mensual'!$B$2:$B$2629,$B172,'Retiro Mensual'!$C$2:$C$2629,BL$5)</f>
        <v>0</v>
      </c>
      <c r="BM172" s="13">
        <f>SUMIFS('Retiro Mensual'!$E$2:$E$2629,'Retiro Mensual'!$A$2:$A$2629,BM$4,'Retiro Mensual'!$B$2:$B$2629,$B172,'Retiro Mensual'!$C$2:$C$2629,BM$5)</f>
        <v>0</v>
      </c>
      <c r="BN172" s="13">
        <f>SUMIFS('Retiro Mensual'!$E$2:$E$2629,'Retiro Mensual'!$A$2:$A$2629,BN$4,'Retiro Mensual'!$B$2:$B$2629,$B172,'Retiro Mensual'!$C$2:$C$2629,BN$5)</f>
        <v>0</v>
      </c>
      <c r="BO172" s="13">
        <f>SUMIFS('Retiro Mensual'!$E$2:$E$2629,'Retiro Mensual'!$A$2:$A$2629,BO$4,'Retiro Mensual'!$B$2:$B$2629,$B172,'Retiro Mensual'!$C$2:$C$2629,BO$5)</f>
        <v>0</v>
      </c>
      <c r="BP172" s="13">
        <f>SUMIFS('Retiro Mensual'!$E$2:$E$2629,'Retiro Mensual'!$A$2:$A$2629,BP$4,'Retiro Mensual'!$B$2:$B$2629,$B172,'Retiro Mensual'!$C$2:$C$2629,BP$5)</f>
        <v>0</v>
      </c>
      <c r="BQ172" s="13">
        <f>SUMIFS('Retiro Mensual'!$E$2:$E$2629,'Retiro Mensual'!$A$2:$A$2629,BQ$4,'Retiro Mensual'!$B$2:$B$2629,$B172,'Retiro Mensual'!$C$2:$C$2629,BQ$5)</f>
        <v>0</v>
      </c>
      <c r="BR172" s="13">
        <f>SUMIFS('Retiro Mensual'!$E$2:$E$2629,'Retiro Mensual'!$A$2:$A$2629,BR$4,'Retiro Mensual'!$B$2:$B$2629,$B172,'Retiro Mensual'!$C$2:$C$2629,BR$5)</f>
        <v>0</v>
      </c>
      <c r="BS172" s="13">
        <f>SUMIFS('Retiro Mensual'!$E$2:$E$2629,'Retiro Mensual'!$A$2:$A$2629,BS$4,'Retiro Mensual'!$B$2:$B$2629,$B172,'Retiro Mensual'!$C$2:$C$2629,BS$5)</f>
        <v>0</v>
      </c>
      <c r="BT172" s="13">
        <f>SUMIFS('Retiro Mensual'!$E$2:$E$2629,'Retiro Mensual'!$A$2:$A$2629,BT$4,'Retiro Mensual'!$B$2:$B$2629,$B172,'Retiro Mensual'!$C$2:$C$2629,BT$5)</f>
        <v>0</v>
      </c>
      <c r="BU172" s="13">
        <f>SUMIFS('Retiro Mensual'!$E$2:$E$2629,'Retiro Mensual'!$A$2:$A$2629,BU$4,'Retiro Mensual'!$B$2:$B$2629,$B172,'Retiro Mensual'!$C$2:$C$2629,BU$5)</f>
        <v>0</v>
      </c>
      <c r="BV172" s="13">
        <f>SUMIFS('Retiro Mensual'!$E$2:$E$2629,'Retiro Mensual'!$A$2:$A$2629,BV$4,'Retiro Mensual'!$B$2:$B$2629,$B172,'Retiro Mensual'!$C$2:$C$2629,BV$5)</f>
        <v>0</v>
      </c>
      <c r="BW172" s="14">
        <f>SUMIFS('Retiro Mensual'!$E$2:$E$2629,'Retiro Mensual'!$A$2:$A$2629,BW$4,'Retiro Mensual'!$B$2:$B$2629,$B172,'Retiro Mensual'!$C$2:$C$2629,BW$5)</f>
        <v>0</v>
      </c>
      <c r="BX172" s="13"/>
      <c r="BY172" s="12">
        <f>SUMIFS('Compra Ventas'!$E$2:$E$2700,'Compra Ventas'!$A$2:$A$2700,BY$4,'Compra Ventas'!$B$2:$B$2700,$B172,'Compra Ventas'!$C$2:$C$2700,BY$5)</f>
        <v>0</v>
      </c>
      <c r="BZ172" s="13">
        <f>SUMIFS('Compra Ventas'!$E$2:$E$2700,'Compra Ventas'!$A$2:$A$2700,BZ$4,'Compra Ventas'!$B$2:$B$2700,$B172,'Compra Ventas'!$C$2:$C$2700,BZ$5)</f>
        <v>0</v>
      </c>
      <c r="CA172" s="13">
        <f>SUMIFS('Compra Ventas'!$E$2:$E$2700,'Compra Ventas'!$A$2:$A$2700,CA$4,'Compra Ventas'!$B$2:$B$2700,$B172,'Compra Ventas'!$C$2:$C$2700,CA$5)</f>
        <v>0</v>
      </c>
      <c r="CB172" s="13">
        <f>SUMIFS('Compra Ventas'!$E$2:$E$2700,'Compra Ventas'!$A$2:$A$2700,CB$4,'Compra Ventas'!$B$2:$B$2700,$B172,'Compra Ventas'!$C$2:$C$2700,CB$5)</f>
        <v>0</v>
      </c>
      <c r="CC172" s="13">
        <f>SUMIFS('Compra Ventas'!$E$2:$E$2700,'Compra Ventas'!$A$2:$A$2700,CC$4,'Compra Ventas'!$B$2:$B$2700,$B172,'Compra Ventas'!$C$2:$C$2700,CC$5)</f>
        <v>0</v>
      </c>
      <c r="CD172" s="13">
        <f>SUMIFS('Compra Ventas'!$E$2:$E$2700,'Compra Ventas'!$A$2:$A$2700,CD$4,'Compra Ventas'!$B$2:$B$2700,$B172,'Compra Ventas'!$C$2:$C$2700,CD$5)</f>
        <v>0</v>
      </c>
      <c r="CE172" s="13">
        <f>SUMIFS('Compra Ventas'!$E$2:$E$2700,'Compra Ventas'!$A$2:$A$2700,CE$4,'Compra Ventas'!$B$2:$B$2700,$B172,'Compra Ventas'!$C$2:$C$2700,CE$5)</f>
        <v>0</v>
      </c>
      <c r="CF172" s="13">
        <f>SUMIFS('Compra Ventas'!$E$2:$E$2700,'Compra Ventas'!$A$2:$A$2700,CF$4,'Compra Ventas'!$B$2:$B$2700,$B172,'Compra Ventas'!$C$2:$C$2700,CF$5)</f>
        <v>0</v>
      </c>
      <c r="CG172" s="13">
        <f>SUMIFS('Compra Ventas'!$E$2:$E$2700,'Compra Ventas'!$A$2:$A$2700,CG$4,'Compra Ventas'!$B$2:$B$2700,$B172,'Compra Ventas'!$C$2:$C$2700,CG$5)</f>
        <v>0</v>
      </c>
      <c r="CH172" s="13">
        <f>SUMIFS('Compra Ventas'!$E$2:$E$2700,'Compra Ventas'!$A$2:$A$2700,CH$4,'Compra Ventas'!$B$2:$B$2700,$B172,'Compra Ventas'!$C$2:$C$2700,CH$5)</f>
        <v>0</v>
      </c>
      <c r="CI172" s="13">
        <f>SUMIFS('Compra Ventas'!$E$2:$E$2700,'Compra Ventas'!$A$2:$A$2700,CI$4,'Compra Ventas'!$B$2:$B$2700,$B172,'Compra Ventas'!$C$2:$C$2700,CI$5)</f>
        <v>0</v>
      </c>
      <c r="CJ172" s="14">
        <f>SUMIFS('Compra Ventas'!$E$2:$E$2700,'Compra Ventas'!$A$2:$A$2700,CJ$4,'Compra Ventas'!$B$2:$B$2700,$B172,'Compra Ventas'!$C$2:$C$2700,CJ$5)</f>
        <v>0</v>
      </c>
      <c r="CK172" s="12">
        <f>SUMIFS('Compra Ventas'!$E$2:$E$2700,'Compra Ventas'!$A$2:$A$2700,CK$4,'Compra Ventas'!$B$2:$B$2700,$B172,'Compra Ventas'!$C$2:$C$2700,CK$5)</f>
        <v>0</v>
      </c>
      <c r="CL172" s="13">
        <f>SUMIFS('Compra Ventas'!$E$2:$E$2700,'Compra Ventas'!$A$2:$A$2700,CL$4,'Compra Ventas'!$B$2:$B$2700,$B172,'Compra Ventas'!$C$2:$C$2700,CL$5)</f>
        <v>0</v>
      </c>
      <c r="CM172" s="13">
        <f>SUMIFS('Compra Ventas'!$E$2:$E$2700,'Compra Ventas'!$A$2:$A$2700,CM$4,'Compra Ventas'!$B$2:$B$2700,$B172,'Compra Ventas'!$C$2:$C$2700,CM$5)</f>
        <v>0</v>
      </c>
      <c r="CN172" s="13">
        <f>SUMIFS('Compra Ventas'!$E$2:$E$2700,'Compra Ventas'!$A$2:$A$2700,CN$4,'Compra Ventas'!$B$2:$B$2700,$B172,'Compra Ventas'!$C$2:$C$2700,CN$5)</f>
        <v>0</v>
      </c>
      <c r="CO172" s="13">
        <f>SUMIFS('Compra Ventas'!$E$2:$E$2700,'Compra Ventas'!$A$2:$A$2700,CO$4,'Compra Ventas'!$B$2:$B$2700,$B172,'Compra Ventas'!$C$2:$C$2700,CO$5)</f>
        <v>0</v>
      </c>
      <c r="CP172" s="13">
        <f>SUMIFS('Compra Ventas'!$E$2:$E$2700,'Compra Ventas'!$A$2:$A$2700,CP$4,'Compra Ventas'!$B$2:$B$2700,$B172,'Compra Ventas'!$C$2:$C$2700,CP$5)</f>
        <v>0</v>
      </c>
      <c r="CQ172" s="13">
        <f>SUMIFS('Compra Ventas'!$E$2:$E$2700,'Compra Ventas'!$A$2:$A$2700,CQ$4,'Compra Ventas'!$B$2:$B$2700,$B172,'Compra Ventas'!$C$2:$C$2700,CQ$5)</f>
        <v>0</v>
      </c>
      <c r="CR172" s="13">
        <f>SUMIFS('Compra Ventas'!$E$2:$E$2700,'Compra Ventas'!$A$2:$A$2700,CR$4,'Compra Ventas'!$B$2:$B$2700,$B172,'Compra Ventas'!$C$2:$C$2700,CR$5)</f>
        <v>0</v>
      </c>
      <c r="CS172" s="13">
        <f>SUMIFS('Compra Ventas'!$E$2:$E$2700,'Compra Ventas'!$A$2:$A$2700,CS$4,'Compra Ventas'!$B$2:$B$2700,$B172,'Compra Ventas'!$C$2:$C$2700,CS$5)</f>
        <v>0</v>
      </c>
      <c r="CT172" s="13">
        <f>SUMIFS('Compra Ventas'!$E$2:$E$2700,'Compra Ventas'!$A$2:$A$2700,CT$4,'Compra Ventas'!$B$2:$B$2700,$B172,'Compra Ventas'!$C$2:$C$2700,CT$5)</f>
        <v>0</v>
      </c>
      <c r="CU172" s="13">
        <f>SUMIFS('Compra Ventas'!$E$2:$E$2700,'Compra Ventas'!$A$2:$A$2700,CU$4,'Compra Ventas'!$B$2:$B$2700,$B172,'Compra Ventas'!$C$2:$C$2700,CU$5)</f>
        <v>0</v>
      </c>
      <c r="CV172" s="14">
        <f>SUMIFS('Compra Ventas'!$E$2:$E$2700,'Compra Ventas'!$A$2:$A$2700,CV$4,'Compra Ventas'!$B$2:$B$2700,$B172,'Compra Ventas'!$C$2:$C$2700,CV$5)</f>
        <v>0</v>
      </c>
      <c r="CW172" s="12">
        <f>SUMIFS('Compra Ventas'!$E$2:$E$2700,'Compra Ventas'!$A$2:$A$2700,CW$4,'Compra Ventas'!$B$2:$B$2700,$B172,'Compra Ventas'!$C$2:$C$2700,CW$5)</f>
        <v>0</v>
      </c>
      <c r="CX172" s="13">
        <f>SUMIFS('Compra Ventas'!$E$2:$E$2700,'Compra Ventas'!$A$2:$A$2700,CX$4,'Compra Ventas'!$B$2:$B$2700,$B172,'Compra Ventas'!$C$2:$C$2700,CX$5)</f>
        <v>0</v>
      </c>
      <c r="CY172" s="13">
        <f>SUMIFS('Compra Ventas'!$E$2:$E$2700,'Compra Ventas'!$A$2:$A$2700,CY$4,'Compra Ventas'!$B$2:$B$2700,$B172,'Compra Ventas'!$C$2:$C$2700,CY$5)</f>
        <v>0</v>
      </c>
      <c r="CZ172" s="13">
        <f>SUMIFS('Compra Ventas'!$E$2:$E$2700,'Compra Ventas'!$A$2:$A$2700,CZ$4,'Compra Ventas'!$B$2:$B$2700,$B172,'Compra Ventas'!$C$2:$C$2700,CZ$5)</f>
        <v>0</v>
      </c>
      <c r="DA172" s="13">
        <f>SUMIFS('Compra Ventas'!$E$2:$E$2700,'Compra Ventas'!$A$2:$A$2700,DA$4,'Compra Ventas'!$B$2:$B$2700,$B172,'Compra Ventas'!$C$2:$C$2700,DA$5)</f>
        <v>0</v>
      </c>
      <c r="DB172" s="13">
        <f>SUMIFS('Compra Ventas'!$E$2:$E$2700,'Compra Ventas'!$A$2:$A$2700,DB$4,'Compra Ventas'!$B$2:$B$2700,$B172,'Compra Ventas'!$C$2:$C$2700,DB$5)</f>
        <v>0</v>
      </c>
      <c r="DC172" s="13">
        <f>SUMIFS('Compra Ventas'!$E$2:$E$2700,'Compra Ventas'!$A$2:$A$2700,DC$4,'Compra Ventas'!$B$2:$B$2700,$B172,'Compra Ventas'!$C$2:$C$2700,DC$5)</f>
        <v>0</v>
      </c>
      <c r="DD172" s="13">
        <f>SUMIFS('Compra Ventas'!$E$2:$E$2700,'Compra Ventas'!$A$2:$A$2700,DD$4,'Compra Ventas'!$B$2:$B$2700,$B172,'Compra Ventas'!$C$2:$C$2700,DD$5)</f>
        <v>0</v>
      </c>
      <c r="DE172" s="13">
        <f>SUMIFS('Compra Ventas'!$E$2:$E$2700,'Compra Ventas'!$A$2:$A$2700,DE$4,'Compra Ventas'!$B$2:$B$2700,$B172,'Compra Ventas'!$C$2:$C$2700,DE$5)</f>
        <v>0</v>
      </c>
      <c r="DF172" s="13">
        <f>SUMIFS('Compra Ventas'!$E$2:$E$2700,'Compra Ventas'!$A$2:$A$2700,DF$4,'Compra Ventas'!$B$2:$B$2700,$B172,'Compra Ventas'!$C$2:$C$2700,DF$5)</f>
        <v>0</v>
      </c>
      <c r="DG172" s="13">
        <f>SUMIFS('Compra Ventas'!$E$2:$E$2700,'Compra Ventas'!$A$2:$A$2700,DG$4,'Compra Ventas'!$B$2:$B$2700,$B172,'Compra Ventas'!$C$2:$C$2700,DG$5)</f>
        <v>0</v>
      </c>
      <c r="DH172" s="14">
        <f>SUMIFS('Compra Ventas'!$E$2:$E$2700,'Compra Ventas'!$A$2:$A$2700,DH$4,'Compra Ventas'!$B$2:$B$2700,$B172,'Compra Ventas'!$C$2:$C$2700,DH$5)</f>
        <v>0</v>
      </c>
      <c r="DI172" s="84"/>
      <c r="DJ172" s="98">
        <f>SUMIFS('Ajuste Ciclado'!D$5:D$47,'Ajuste Ciclado'!$C$5:$C$47,Balance!DJ$4,'Ajuste Ciclado'!$B$5:$B$47,Balance!$B172)</f>
        <v>0</v>
      </c>
      <c r="DK172" s="99">
        <f>SUMIFS('Ajuste Ciclado'!E$5:E$47,'Ajuste Ciclado'!$C$5:$C$47,Balance!DK$4,'Ajuste Ciclado'!$B$5:$B$47,Balance!$B172)</f>
        <v>0</v>
      </c>
      <c r="DL172" s="99">
        <f>SUMIFS('Ajuste Ciclado'!F$5:F$47,'Ajuste Ciclado'!$C$5:$C$47,Balance!DL$4,'Ajuste Ciclado'!$B$5:$B$47,Balance!$B172)</f>
        <v>0</v>
      </c>
      <c r="DM172" s="99">
        <f>SUMIFS('Ajuste Ciclado'!G$5:G$47,'Ajuste Ciclado'!$C$5:$C$47,Balance!DM$4,'Ajuste Ciclado'!$B$5:$B$47,Balance!$B172)</f>
        <v>0</v>
      </c>
      <c r="DN172" s="99">
        <f>SUMIFS('Ajuste Ciclado'!H$5:H$47,'Ajuste Ciclado'!$C$5:$C$47,Balance!DN$4,'Ajuste Ciclado'!$B$5:$B$47,Balance!$B172)</f>
        <v>0</v>
      </c>
      <c r="DO172" s="99">
        <f>SUMIFS('Ajuste Ciclado'!I$5:I$47,'Ajuste Ciclado'!$C$5:$C$47,Balance!DO$4,'Ajuste Ciclado'!$B$5:$B$47,Balance!$B172)</f>
        <v>0</v>
      </c>
      <c r="DP172" s="99">
        <f>SUMIFS('Ajuste Ciclado'!J$5:J$47,'Ajuste Ciclado'!$C$5:$C$47,Balance!DP$4,'Ajuste Ciclado'!$B$5:$B$47,Balance!$B172)</f>
        <v>0</v>
      </c>
      <c r="DQ172" s="99">
        <f>SUMIFS('Ajuste Ciclado'!K$5:K$47,'Ajuste Ciclado'!$C$5:$C$47,Balance!DQ$4,'Ajuste Ciclado'!$B$5:$B$47,Balance!$B172)</f>
        <v>0</v>
      </c>
      <c r="DR172" s="99">
        <f>SUMIFS('Ajuste Ciclado'!L$5:L$47,'Ajuste Ciclado'!$C$5:$C$47,Balance!DR$4,'Ajuste Ciclado'!$B$5:$B$47,Balance!$B172)</f>
        <v>0</v>
      </c>
      <c r="DS172" s="99">
        <f>SUMIFS('Ajuste Ciclado'!M$5:M$47,'Ajuste Ciclado'!$C$5:$C$47,Balance!DS$4,'Ajuste Ciclado'!$B$5:$B$47,Balance!$B172)</f>
        <v>0</v>
      </c>
      <c r="DT172" s="99">
        <f>SUMIFS('Ajuste Ciclado'!N$5:N$47,'Ajuste Ciclado'!$C$5:$C$47,Balance!DT$4,'Ajuste Ciclado'!$B$5:$B$47,Balance!$B172)</f>
        <v>0</v>
      </c>
      <c r="DU172" s="100">
        <f>SUMIFS('Ajuste Ciclado'!O$5:O$47,'Ajuste Ciclado'!$C$5:$C$47,Balance!DU$4,'Ajuste Ciclado'!$B$5:$B$47,Balance!$B172)</f>
        <v>0</v>
      </c>
      <c r="DV172" s="98">
        <f>SUMIFS('Ajuste Ciclado'!D$5:D$47,'Ajuste Ciclado'!$C$5:$C$47,Balance!DV$4,'Ajuste Ciclado'!$B$5:$B$47,Balance!$B172)</f>
        <v>0</v>
      </c>
      <c r="DW172" s="99">
        <f>SUMIFS('Ajuste Ciclado'!E$5:E$47,'Ajuste Ciclado'!$C$5:$C$47,Balance!DW$4,'Ajuste Ciclado'!$B$5:$B$47,Balance!$B172)</f>
        <v>0</v>
      </c>
      <c r="DX172" s="99">
        <f>SUMIFS('Ajuste Ciclado'!F$5:F$47,'Ajuste Ciclado'!$C$5:$C$47,Balance!DX$4,'Ajuste Ciclado'!$B$5:$B$47,Balance!$B172)</f>
        <v>0</v>
      </c>
      <c r="DY172" s="99">
        <f>SUMIFS('Ajuste Ciclado'!G$5:G$47,'Ajuste Ciclado'!$C$5:$C$47,Balance!DY$4,'Ajuste Ciclado'!$B$5:$B$47,Balance!$B172)</f>
        <v>0</v>
      </c>
      <c r="DZ172" s="99">
        <f>SUMIFS('Ajuste Ciclado'!H$5:H$47,'Ajuste Ciclado'!$C$5:$C$47,Balance!DZ$4,'Ajuste Ciclado'!$B$5:$B$47,Balance!$B172)</f>
        <v>0</v>
      </c>
      <c r="EA172" s="99">
        <f>SUMIFS('Ajuste Ciclado'!I$5:I$47,'Ajuste Ciclado'!$C$5:$C$47,Balance!EA$4,'Ajuste Ciclado'!$B$5:$B$47,Balance!$B172)</f>
        <v>0</v>
      </c>
      <c r="EB172" s="99">
        <f>SUMIFS('Ajuste Ciclado'!J$5:J$47,'Ajuste Ciclado'!$C$5:$C$47,Balance!EB$4,'Ajuste Ciclado'!$B$5:$B$47,Balance!$B172)</f>
        <v>0</v>
      </c>
      <c r="EC172" s="99">
        <f>SUMIFS('Ajuste Ciclado'!K$5:K$47,'Ajuste Ciclado'!$C$5:$C$47,Balance!EC$4,'Ajuste Ciclado'!$B$5:$B$47,Balance!$B172)</f>
        <v>0</v>
      </c>
      <c r="ED172" s="99">
        <f>SUMIFS('Ajuste Ciclado'!L$5:L$47,'Ajuste Ciclado'!$C$5:$C$47,Balance!ED$4,'Ajuste Ciclado'!$B$5:$B$47,Balance!$B172)</f>
        <v>0</v>
      </c>
      <c r="EE172" s="99">
        <f>SUMIFS('Ajuste Ciclado'!M$5:M$47,'Ajuste Ciclado'!$C$5:$C$47,Balance!EE$4,'Ajuste Ciclado'!$B$5:$B$47,Balance!$B172)</f>
        <v>0</v>
      </c>
      <c r="EF172" s="99">
        <f>SUMIFS('Ajuste Ciclado'!N$5:N$47,'Ajuste Ciclado'!$C$5:$C$47,Balance!EF$4,'Ajuste Ciclado'!$B$5:$B$47,Balance!$B172)</f>
        <v>0</v>
      </c>
      <c r="EG172" s="100">
        <f>SUMIFS('Ajuste Ciclado'!O$5:O$47,'Ajuste Ciclado'!$C$5:$C$47,Balance!EG$4,'Ajuste Ciclado'!$B$5:$B$47,Balance!$B172)</f>
        <v>0</v>
      </c>
      <c r="EH172" s="98">
        <f>SUMIFS('Ajuste Ciclado'!D$5:D$47,'Ajuste Ciclado'!$C$5:$C$47,Balance!EH$4,'Ajuste Ciclado'!$B$5:$B$47,Balance!$B172)</f>
        <v>0</v>
      </c>
      <c r="EI172" s="99">
        <f>SUMIFS('Ajuste Ciclado'!E$5:E$47,'Ajuste Ciclado'!$C$5:$C$47,Balance!EI$4,'Ajuste Ciclado'!$B$5:$B$47,Balance!$B172)</f>
        <v>0</v>
      </c>
      <c r="EJ172" s="99">
        <f>SUMIFS('Ajuste Ciclado'!F$5:F$47,'Ajuste Ciclado'!$C$5:$C$47,Balance!EJ$4,'Ajuste Ciclado'!$B$5:$B$47,Balance!$B172)</f>
        <v>0</v>
      </c>
      <c r="EK172" s="99">
        <f>SUMIFS('Ajuste Ciclado'!G$5:G$47,'Ajuste Ciclado'!$C$5:$C$47,Balance!EK$4,'Ajuste Ciclado'!$B$5:$B$47,Balance!$B172)</f>
        <v>0</v>
      </c>
      <c r="EL172" s="99">
        <f>SUMIFS('Ajuste Ciclado'!H$5:H$47,'Ajuste Ciclado'!$C$5:$C$47,Balance!EL$4,'Ajuste Ciclado'!$B$5:$B$47,Balance!$B172)</f>
        <v>0</v>
      </c>
      <c r="EM172" s="99">
        <f>SUMIFS('Ajuste Ciclado'!I$5:I$47,'Ajuste Ciclado'!$C$5:$C$47,Balance!EM$4,'Ajuste Ciclado'!$B$5:$B$47,Balance!$B172)</f>
        <v>0</v>
      </c>
      <c r="EN172" s="99">
        <f>SUMIFS('Ajuste Ciclado'!J$5:J$47,'Ajuste Ciclado'!$C$5:$C$47,Balance!EN$4,'Ajuste Ciclado'!$B$5:$B$47,Balance!$B172)</f>
        <v>0</v>
      </c>
      <c r="EO172" s="99">
        <f>SUMIFS('Ajuste Ciclado'!K$5:K$47,'Ajuste Ciclado'!$C$5:$C$47,Balance!EO$4,'Ajuste Ciclado'!$B$5:$B$47,Balance!$B172)</f>
        <v>0</v>
      </c>
      <c r="EP172" s="99">
        <f>SUMIFS('Ajuste Ciclado'!L$5:L$47,'Ajuste Ciclado'!$C$5:$C$47,Balance!EP$4,'Ajuste Ciclado'!$B$5:$B$47,Balance!$B172)</f>
        <v>0</v>
      </c>
      <c r="EQ172" s="99">
        <f>SUMIFS('Ajuste Ciclado'!M$5:M$47,'Ajuste Ciclado'!$C$5:$C$47,Balance!EQ$4,'Ajuste Ciclado'!$B$5:$B$47,Balance!$B172)</f>
        <v>0</v>
      </c>
      <c r="ER172" s="99">
        <f>SUMIFS('Ajuste Ciclado'!N$5:N$47,'Ajuste Ciclado'!$C$5:$C$47,Balance!ER$4,'Ajuste Ciclado'!$B$5:$B$47,Balance!$B172)</f>
        <v>0</v>
      </c>
      <c r="ES172" s="100">
        <f>SUMIFS('Ajuste Ciclado'!O$5:O$47,'Ajuste Ciclado'!$C$5:$C$47,Balance!ES$4,'Ajuste Ciclado'!$B$5:$B$47,Balance!$B172)</f>
        <v>0</v>
      </c>
      <c r="ET172" s="84"/>
      <c r="EU172" s="12">
        <f t="shared" si="279"/>
        <v>0</v>
      </c>
      <c r="EV172" s="13">
        <f t="shared" si="244"/>
        <v>0</v>
      </c>
      <c r="EW172" s="13">
        <f t="shared" si="245"/>
        <v>0</v>
      </c>
      <c r="EX172" s="13">
        <f t="shared" si="246"/>
        <v>0</v>
      </c>
      <c r="EY172" s="13">
        <f t="shared" si="247"/>
        <v>0</v>
      </c>
      <c r="EZ172" s="13">
        <f t="shared" si="248"/>
        <v>0</v>
      </c>
      <c r="FA172" s="13">
        <f t="shared" si="249"/>
        <v>0</v>
      </c>
      <c r="FB172" s="13">
        <f t="shared" si="250"/>
        <v>0</v>
      </c>
      <c r="FC172" s="13">
        <f t="shared" si="251"/>
        <v>0</v>
      </c>
      <c r="FD172" s="13">
        <f t="shared" si="252"/>
        <v>0</v>
      </c>
      <c r="FE172" s="13">
        <f t="shared" si="253"/>
        <v>0</v>
      </c>
      <c r="FF172" s="14">
        <f t="shared" si="254"/>
        <v>0</v>
      </c>
      <c r="FG172" s="12">
        <f t="shared" si="255"/>
        <v>0</v>
      </c>
      <c r="FH172" s="13">
        <f t="shared" si="256"/>
        <v>0</v>
      </c>
      <c r="FI172" s="13">
        <f t="shared" si="257"/>
        <v>0</v>
      </c>
      <c r="FJ172" s="13">
        <f t="shared" si="258"/>
        <v>0</v>
      </c>
      <c r="FK172" s="13">
        <f t="shared" si="259"/>
        <v>0</v>
      </c>
      <c r="FL172" s="13">
        <f t="shared" si="260"/>
        <v>0</v>
      </c>
      <c r="FM172" s="13">
        <f t="shared" si="261"/>
        <v>0</v>
      </c>
      <c r="FN172" s="13">
        <f t="shared" si="262"/>
        <v>0</v>
      </c>
      <c r="FO172" s="13">
        <f t="shared" si="263"/>
        <v>0</v>
      </c>
      <c r="FP172" s="13">
        <f t="shared" si="264"/>
        <v>0</v>
      </c>
      <c r="FQ172" s="13">
        <f t="shared" si="265"/>
        <v>0</v>
      </c>
      <c r="FR172" s="14">
        <f t="shared" si="266"/>
        <v>0</v>
      </c>
      <c r="FS172" s="12">
        <f t="shared" si="267"/>
        <v>0</v>
      </c>
      <c r="FT172" s="13">
        <f t="shared" si="268"/>
        <v>0</v>
      </c>
      <c r="FU172" s="13">
        <f t="shared" si="269"/>
        <v>0</v>
      </c>
      <c r="FV172" s="13">
        <f t="shared" si="270"/>
        <v>0</v>
      </c>
      <c r="FW172" s="13">
        <f t="shared" si="271"/>
        <v>0</v>
      </c>
      <c r="FX172" s="13">
        <f t="shared" si="272"/>
        <v>0</v>
      </c>
      <c r="FY172" s="13">
        <f t="shared" si="273"/>
        <v>0</v>
      </c>
      <c r="FZ172" s="13">
        <f t="shared" si="274"/>
        <v>0</v>
      </c>
      <c r="GA172" s="13">
        <f t="shared" si="275"/>
        <v>0</v>
      </c>
      <c r="GB172" s="13">
        <f t="shared" si="276"/>
        <v>0</v>
      </c>
      <c r="GC172" s="13">
        <f t="shared" si="277"/>
        <v>0</v>
      </c>
      <c r="GD172" s="14">
        <f t="shared" si="278"/>
        <v>0</v>
      </c>
      <c r="GE172" s="84"/>
      <c r="GF172" s="12">
        <f t="shared" si="280"/>
        <v>0</v>
      </c>
      <c r="GG172" s="13">
        <f t="shared" si="280"/>
        <v>0</v>
      </c>
      <c r="GH172" s="14">
        <f t="shared" si="280"/>
        <v>0</v>
      </c>
      <c r="GI172" s="6">
        <f t="shared" si="281"/>
        <v>1</v>
      </c>
      <c r="GJ172" s="12">
        <f t="shared" si="282"/>
        <v>0</v>
      </c>
      <c r="GK172" s="13">
        <f t="shared" si="283"/>
        <v>0</v>
      </c>
      <c r="GL172" s="14">
        <f t="shared" si="284"/>
        <v>0</v>
      </c>
      <c r="GM172" s="84"/>
      <c r="GN172" s="66">
        <f t="shared" si="285"/>
        <v>0</v>
      </c>
      <c r="GO172" s="84"/>
      <c r="GP172" s="63" t="str" cm="1">
        <f t="array" ref="GP172">INDEX($GF$4:$GH$4,1,GI172)</f>
        <v>Sample 1</v>
      </c>
      <c r="GQ172" s="12">
        <f t="shared" si="287"/>
        <v>0</v>
      </c>
      <c r="GR172" s="13">
        <f t="shared" si="287"/>
        <v>0</v>
      </c>
      <c r="GS172" s="14">
        <f t="shared" si="287"/>
        <v>0</v>
      </c>
      <c r="GT172" s="12">
        <f t="shared" si="288"/>
        <v>0</v>
      </c>
      <c r="GU172" s="13">
        <f t="shared" si="288"/>
        <v>0</v>
      </c>
      <c r="GV172" s="14">
        <f t="shared" si="288"/>
        <v>0</v>
      </c>
      <c r="GW172" s="12">
        <f t="shared" si="289"/>
        <v>0</v>
      </c>
      <c r="GX172" s="13">
        <f t="shared" si="289"/>
        <v>0</v>
      </c>
      <c r="GY172" s="14">
        <f t="shared" si="289"/>
        <v>0</v>
      </c>
      <c r="GZ172" s="84" t="str">
        <f t="shared" si="194"/>
        <v>Sample 1</v>
      </c>
      <c r="HA172" s="12">
        <f t="shared" si="286"/>
        <v>0</v>
      </c>
      <c r="HB172" s="13">
        <f t="shared" si="286"/>
        <v>0</v>
      </c>
      <c r="HC172" s="14">
        <f t="shared" si="286"/>
        <v>0</v>
      </c>
      <c r="HD172" s="6">
        <f t="shared" si="195"/>
        <v>0</v>
      </c>
      <c r="HE172" s="84" t="str">
        <f t="shared" si="196"/>
        <v>Ok</v>
      </c>
    </row>
    <row r="173" spans="2:213" hidden="1" x14ac:dyDescent="0.3">
      <c r="B173" s="84" t="s">
        <v>297</v>
      </c>
      <c r="C173" s="12">
        <f>SUMIFS(Inyecciones!$E$2:$E$14185,Inyecciones!$A$2:$A$14185,Balance!C$4,Inyecciones!$B$2:$B$14185,Balance!$B173,Inyecciones!$C$2:$C$14185,Balance!C$5)</f>
        <v>0</v>
      </c>
      <c r="D173" s="13">
        <f>SUMIFS(Inyecciones!$E$2:$E$14185,Inyecciones!$A$2:$A$14185,Balance!D$4,Inyecciones!$B$2:$B$14185,Balance!$B173,Inyecciones!$C$2:$C$14185,Balance!D$5)</f>
        <v>0</v>
      </c>
      <c r="E173" s="13">
        <f>SUMIFS(Inyecciones!$E$2:$E$14185,Inyecciones!$A$2:$A$14185,Balance!E$4,Inyecciones!$B$2:$B$14185,Balance!$B173,Inyecciones!$C$2:$C$14185,Balance!E$5)</f>
        <v>0</v>
      </c>
      <c r="F173" s="13">
        <f>SUMIFS(Inyecciones!$E$2:$E$14185,Inyecciones!$A$2:$A$14185,Balance!F$4,Inyecciones!$B$2:$B$14185,Balance!$B173,Inyecciones!$C$2:$C$14185,Balance!F$5)</f>
        <v>0</v>
      </c>
      <c r="G173" s="13">
        <f>SUMIFS(Inyecciones!$E$2:$E$14185,Inyecciones!$A$2:$A$14185,Balance!G$4,Inyecciones!$B$2:$B$14185,Balance!$B173,Inyecciones!$C$2:$C$14185,Balance!G$5)</f>
        <v>0</v>
      </c>
      <c r="H173" s="13">
        <f>SUMIFS(Inyecciones!$E$2:$E$14185,Inyecciones!$A$2:$A$14185,Balance!H$4,Inyecciones!$B$2:$B$14185,Balance!$B173,Inyecciones!$C$2:$C$14185,Balance!H$5)</f>
        <v>0</v>
      </c>
      <c r="I173" s="13">
        <f>SUMIFS(Inyecciones!$E$2:$E$14185,Inyecciones!$A$2:$A$14185,Balance!I$4,Inyecciones!$B$2:$B$14185,Balance!$B173,Inyecciones!$C$2:$C$14185,Balance!I$5)</f>
        <v>0</v>
      </c>
      <c r="J173" s="13">
        <f>SUMIFS(Inyecciones!$E$2:$E$14185,Inyecciones!$A$2:$A$14185,Balance!J$4,Inyecciones!$B$2:$B$14185,Balance!$B173,Inyecciones!$C$2:$C$14185,Balance!J$5)</f>
        <v>0</v>
      </c>
      <c r="K173" s="13">
        <f>SUMIFS(Inyecciones!$E$2:$E$14185,Inyecciones!$A$2:$A$14185,Balance!K$4,Inyecciones!$B$2:$B$14185,Balance!$B173,Inyecciones!$C$2:$C$14185,Balance!K$5)</f>
        <v>0</v>
      </c>
      <c r="L173" s="13">
        <f>SUMIFS(Inyecciones!$E$2:$E$14185,Inyecciones!$A$2:$A$14185,Balance!L$4,Inyecciones!$B$2:$B$14185,Balance!$B173,Inyecciones!$C$2:$C$14185,Balance!L$5)</f>
        <v>0</v>
      </c>
      <c r="M173" s="13">
        <f>SUMIFS(Inyecciones!$E$2:$E$14185,Inyecciones!$A$2:$A$14185,Balance!M$4,Inyecciones!$B$2:$B$14185,Balance!$B173,Inyecciones!$C$2:$C$14185,Balance!M$5)</f>
        <v>0</v>
      </c>
      <c r="N173" s="14">
        <f>SUMIFS(Inyecciones!$E$2:$E$14185,Inyecciones!$A$2:$A$14185,Balance!N$4,Inyecciones!$B$2:$B$14185,Balance!$B173,Inyecciones!$C$2:$C$14185,Balance!N$5)</f>
        <v>0</v>
      </c>
      <c r="O173" s="12">
        <f>SUMIFS(Inyecciones!$E$2:$E$14185,Inyecciones!$A$2:$A$14185,Balance!O$4,Inyecciones!$B$2:$B$14185,Balance!$B173,Inyecciones!$C$2:$C$14185,Balance!O$5)</f>
        <v>0</v>
      </c>
      <c r="P173" s="13">
        <f>SUMIFS(Inyecciones!$E$2:$E$14185,Inyecciones!$A$2:$A$14185,Balance!P$4,Inyecciones!$B$2:$B$14185,Balance!$B173,Inyecciones!$C$2:$C$14185,Balance!P$5)</f>
        <v>0</v>
      </c>
      <c r="Q173" s="13">
        <f>SUMIFS(Inyecciones!$E$2:$E$14185,Inyecciones!$A$2:$A$14185,Balance!Q$4,Inyecciones!$B$2:$B$14185,Balance!$B173,Inyecciones!$C$2:$C$14185,Balance!Q$5)</f>
        <v>0</v>
      </c>
      <c r="R173" s="13">
        <f>SUMIFS(Inyecciones!$E$2:$E$14185,Inyecciones!$A$2:$A$14185,Balance!R$4,Inyecciones!$B$2:$B$14185,Balance!$B173,Inyecciones!$C$2:$C$14185,Balance!R$5)</f>
        <v>0</v>
      </c>
      <c r="S173" s="13">
        <f>SUMIFS(Inyecciones!$E$2:$E$14185,Inyecciones!$A$2:$A$14185,Balance!S$4,Inyecciones!$B$2:$B$14185,Balance!$B173,Inyecciones!$C$2:$C$14185,Balance!S$5)</f>
        <v>0</v>
      </c>
      <c r="T173" s="13">
        <f>SUMIFS(Inyecciones!$E$2:$E$14185,Inyecciones!$A$2:$A$14185,Balance!T$4,Inyecciones!$B$2:$B$14185,Balance!$B173,Inyecciones!$C$2:$C$14185,Balance!T$5)</f>
        <v>0</v>
      </c>
      <c r="U173" s="13">
        <f>SUMIFS(Inyecciones!$E$2:$E$14185,Inyecciones!$A$2:$A$14185,Balance!U$4,Inyecciones!$B$2:$B$14185,Balance!$B173,Inyecciones!$C$2:$C$14185,Balance!U$5)</f>
        <v>0</v>
      </c>
      <c r="V173" s="13">
        <f>SUMIFS(Inyecciones!$E$2:$E$14185,Inyecciones!$A$2:$A$14185,Balance!V$4,Inyecciones!$B$2:$B$14185,Balance!$B173,Inyecciones!$C$2:$C$14185,Balance!V$5)</f>
        <v>0</v>
      </c>
      <c r="W173" s="13">
        <f>SUMIFS(Inyecciones!$E$2:$E$14185,Inyecciones!$A$2:$A$14185,Balance!W$4,Inyecciones!$B$2:$B$14185,Balance!$B173,Inyecciones!$C$2:$C$14185,Balance!W$5)</f>
        <v>0</v>
      </c>
      <c r="X173" s="13">
        <f>SUMIFS(Inyecciones!$E$2:$E$14185,Inyecciones!$A$2:$A$14185,Balance!X$4,Inyecciones!$B$2:$B$14185,Balance!$B173,Inyecciones!$C$2:$C$14185,Balance!X$5)</f>
        <v>0</v>
      </c>
      <c r="Y173" s="13">
        <f>SUMIFS(Inyecciones!$E$2:$E$14185,Inyecciones!$A$2:$A$14185,Balance!Y$4,Inyecciones!$B$2:$B$14185,Balance!$B173,Inyecciones!$C$2:$C$14185,Balance!Y$5)</f>
        <v>0</v>
      </c>
      <c r="Z173" s="14">
        <f>SUMIFS(Inyecciones!$E$2:$E$14185,Inyecciones!$A$2:$A$14185,Balance!Z$4,Inyecciones!$B$2:$B$14185,Balance!$B173,Inyecciones!$C$2:$C$14185,Balance!Z$5)</f>
        <v>0</v>
      </c>
      <c r="AA173" s="12">
        <f>SUMIFS(Inyecciones!$E$2:$E$14185,Inyecciones!$A$2:$A$14185,Balance!AA$4,Inyecciones!$B$2:$B$14185,Balance!$B173,Inyecciones!$C$2:$C$14185,Balance!AA$5)</f>
        <v>0</v>
      </c>
      <c r="AB173" s="13">
        <f>SUMIFS(Inyecciones!$E$2:$E$14185,Inyecciones!$A$2:$A$14185,Balance!AB$4,Inyecciones!$B$2:$B$14185,Balance!$B173,Inyecciones!$C$2:$C$14185,Balance!AB$5)</f>
        <v>0</v>
      </c>
      <c r="AC173" s="13">
        <f>SUMIFS(Inyecciones!$E$2:$E$14185,Inyecciones!$A$2:$A$14185,Balance!AC$4,Inyecciones!$B$2:$B$14185,Balance!$B173,Inyecciones!$C$2:$C$14185,Balance!AC$5)</f>
        <v>0</v>
      </c>
      <c r="AD173" s="13">
        <f>SUMIFS(Inyecciones!$E$2:$E$14185,Inyecciones!$A$2:$A$14185,Balance!AD$4,Inyecciones!$B$2:$B$14185,Balance!$B173,Inyecciones!$C$2:$C$14185,Balance!AD$5)</f>
        <v>0</v>
      </c>
      <c r="AE173" s="13">
        <f>SUMIFS(Inyecciones!$E$2:$E$14185,Inyecciones!$A$2:$A$14185,Balance!AE$4,Inyecciones!$B$2:$B$14185,Balance!$B173,Inyecciones!$C$2:$C$14185,Balance!AE$5)</f>
        <v>0</v>
      </c>
      <c r="AF173" s="13">
        <f>SUMIFS(Inyecciones!$E$2:$E$14185,Inyecciones!$A$2:$A$14185,Balance!AF$4,Inyecciones!$B$2:$B$14185,Balance!$B173,Inyecciones!$C$2:$C$14185,Balance!AF$5)</f>
        <v>0</v>
      </c>
      <c r="AG173" s="13">
        <f>SUMIFS(Inyecciones!$E$2:$E$14185,Inyecciones!$A$2:$A$14185,Balance!AG$4,Inyecciones!$B$2:$B$14185,Balance!$B173,Inyecciones!$C$2:$C$14185,Balance!AG$5)</f>
        <v>0</v>
      </c>
      <c r="AH173" s="13">
        <f>SUMIFS(Inyecciones!$E$2:$E$14185,Inyecciones!$A$2:$A$14185,Balance!AH$4,Inyecciones!$B$2:$B$14185,Balance!$B173,Inyecciones!$C$2:$C$14185,Balance!AH$5)</f>
        <v>0</v>
      </c>
      <c r="AI173" s="13">
        <f>SUMIFS(Inyecciones!$E$2:$E$14185,Inyecciones!$A$2:$A$14185,Balance!AI$4,Inyecciones!$B$2:$B$14185,Balance!$B173,Inyecciones!$C$2:$C$14185,Balance!AI$5)</f>
        <v>0</v>
      </c>
      <c r="AJ173" s="13">
        <f>SUMIFS(Inyecciones!$E$2:$E$14185,Inyecciones!$A$2:$A$14185,Balance!AJ$4,Inyecciones!$B$2:$B$14185,Balance!$B173,Inyecciones!$C$2:$C$14185,Balance!AJ$5)</f>
        <v>0</v>
      </c>
      <c r="AK173" s="13">
        <f>SUMIFS(Inyecciones!$E$2:$E$14185,Inyecciones!$A$2:$A$14185,Balance!AK$4,Inyecciones!$B$2:$B$14185,Balance!$B173,Inyecciones!$C$2:$C$14185,Balance!AK$5)</f>
        <v>0</v>
      </c>
      <c r="AL173" s="14">
        <f>SUMIFS(Inyecciones!$E$2:$E$14185,Inyecciones!$A$2:$A$14185,Balance!AL$4,Inyecciones!$B$2:$B$14185,Balance!$B173,Inyecciones!$C$2:$C$14185,Balance!AL$5)</f>
        <v>0</v>
      </c>
      <c r="AM173" s="13"/>
      <c r="AN173" s="12">
        <f>SUMIFS('Retiro Mensual'!$E$2:$E$2629,'Retiro Mensual'!$A$2:$A$2629,AN$4,'Retiro Mensual'!$B$2:$B$2629,$B173,'Retiro Mensual'!$C$2:$C$2629,AN$5)</f>
        <v>0</v>
      </c>
      <c r="AO173" s="13">
        <f>SUMIFS('Retiro Mensual'!$E$2:$E$2629,'Retiro Mensual'!$A$2:$A$2629,AO$4,'Retiro Mensual'!$B$2:$B$2629,$B173,'Retiro Mensual'!$C$2:$C$2629,AO$5)</f>
        <v>0</v>
      </c>
      <c r="AP173" s="13">
        <f>SUMIFS('Retiro Mensual'!$E$2:$E$2629,'Retiro Mensual'!$A$2:$A$2629,AP$4,'Retiro Mensual'!$B$2:$B$2629,$B173,'Retiro Mensual'!$C$2:$C$2629,AP$5)</f>
        <v>0</v>
      </c>
      <c r="AQ173" s="13">
        <f>SUMIFS('Retiro Mensual'!$E$2:$E$2629,'Retiro Mensual'!$A$2:$A$2629,AQ$4,'Retiro Mensual'!$B$2:$B$2629,$B173,'Retiro Mensual'!$C$2:$C$2629,AQ$5)</f>
        <v>0</v>
      </c>
      <c r="AR173" s="13">
        <f>SUMIFS('Retiro Mensual'!$E$2:$E$2629,'Retiro Mensual'!$A$2:$A$2629,AR$4,'Retiro Mensual'!$B$2:$B$2629,$B173,'Retiro Mensual'!$C$2:$C$2629,AR$5)</f>
        <v>0</v>
      </c>
      <c r="AS173" s="13">
        <f>SUMIFS('Retiro Mensual'!$E$2:$E$2629,'Retiro Mensual'!$A$2:$A$2629,AS$4,'Retiro Mensual'!$B$2:$B$2629,$B173,'Retiro Mensual'!$C$2:$C$2629,AS$5)</f>
        <v>0</v>
      </c>
      <c r="AT173" s="13">
        <f>SUMIFS('Retiro Mensual'!$E$2:$E$2629,'Retiro Mensual'!$A$2:$A$2629,AT$4,'Retiro Mensual'!$B$2:$B$2629,$B173,'Retiro Mensual'!$C$2:$C$2629,AT$5)</f>
        <v>0</v>
      </c>
      <c r="AU173" s="13">
        <f>SUMIFS('Retiro Mensual'!$E$2:$E$2629,'Retiro Mensual'!$A$2:$A$2629,AU$4,'Retiro Mensual'!$B$2:$B$2629,$B173,'Retiro Mensual'!$C$2:$C$2629,AU$5)</f>
        <v>0</v>
      </c>
      <c r="AV173" s="13">
        <f>SUMIFS('Retiro Mensual'!$E$2:$E$2629,'Retiro Mensual'!$A$2:$A$2629,AV$4,'Retiro Mensual'!$B$2:$B$2629,$B173,'Retiro Mensual'!$C$2:$C$2629,AV$5)</f>
        <v>0</v>
      </c>
      <c r="AW173" s="13">
        <f>SUMIFS('Retiro Mensual'!$E$2:$E$2629,'Retiro Mensual'!$A$2:$A$2629,AW$4,'Retiro Mensual'!$B$2:$B$2629,$B173,'Retiro Mensual'!$C$2:$C$2629,AW$5)</f>
        <v>0</v>
      </c>
      <c r="AX173" s="13">
        <f>SUMIFS('Retiro Mensual'!$E$2:$E$2629,'Retiro Mensual'!$A$2:$A$2629,AX$4,'Retiro Mensual'!$B$2:$B$2629,$B173,'Retiro Mensual'!$C$2:$C$2629,AX$5)</f>
        <v>0</v>
      </c>
      <c r="AY173" s="14">
        <f>SUMIFS('Retiro Mensual'!$E$2:$E$2629,'Retiro Mensual'!$A$2:$A$2629,AY$4,'Retiro Mensual'!$B$2:$B$2629,$B173,'Retiro Mensual'!$C$2:$C$2629,AY$5)</f>
        <v>0</v>
      </c>
      <c r="AZ173" s="12">
        <f>SUMIFS('Retiro Mensual'!$E$2:$E$2629,'Retiro Mensual'!$A$2:$A$2629,AZ$4,'Retiro Mensual'!$B$2:$B$2629,$B173,'Retiro Mensual'!$C$2:$C$2629,AZ$5)</f>
        <v>0</v>
      </c>
      <c r="BA173" s="13">
        <f>SUMIFS('Retiro Mensual'!$E$2:$E$2629,'Retiro Mensual'!$A$2:$A$2629,BA$4,'Retiro Mensual'!$B$2:$B$2629,$B173,'Retiro Mensual'!$C$2:$C$2629,BA$5)</f>
        <v>0</v>
      </c>
      <c r="BB173" s="13">
        <f>SUMIFS('Retiro Mensual'!$E$2:$E$2629,'Retiro Mensual'!$A$2:$A$2629,BB$4,'Retiro Mensual'!$B$2:$B$2629,$B173,'Retiro Mensual'!$C$2:$C$2629,BB$5)</f>
        <v>0</v>
      </c>
      <c r="BC173" s="13">
        <f>SUMIFS('Retiro Mensual'!$E$2:$E$2629,'Retiro Mensual'!$A$2:$A$2629,BC$4,'Retiro Mensual'!$B$2:$B$2629,$B173,'Retiro Mensual'!$C$2:$C$2629,BC$5)</f>
        <v>0</v>
      </c>
      <c r="BD173" s="13">
        <f>SUMIFS('Retiro Mensual'!$E$2:$E$2629,'Retiro Mensual'!$A$2:$A$2629,BD$4,'Retiro Mensual'!$B$2:$B$2629,$B173,'Retiro Mensual'!$C$2:$C$2629,BD$5)</f>
        <v>0</v>
      </c>
      <c r="BE173" s="13">
        <f>SUMIFS('Retiro Mensual'!$E$2:$E$2629,'Retiro Mensual'!$A$2:$A$2629,BE$4,'Retiro Mensual'!$B$2:$B$2629,$B173,'Retiro Mensual'!$C$2:$C$2629,BE$5)</f>
        <v>0</v>
      </c>
      <c r="BF173" s="13">
        <f>SUMIFS('Retiro Mensual'!$E$2:$E$2629,'Retiro Mensual'!$A$2:$A$2629,BF$4,'Retiro Mensual'!$B$2:$B$2629,$B173,'Retiro Mensual'!$C$2:$C$2629,BF$5)</f>
        <v>0</v>
      </c>
      <c r="BG173" s="13">
        <f>SUMIFS('Retiro Mensual'!$E$2:$E$2629,'Retiro Mensual'!$A$2:$A$2629,BG$4,'Retiro Mensual'!$B$2:$B$2629,$B173,'Retiro Mensual'!$C$2:$C$2629,BG$5)</f>
        <v>0</v>
      </c>
      <c r="BH173" s="13">
        <f>SUMIFS('Retiro Mensual'!$E$2:$E$2629,'Retiro Mensual'!$A$2:$A$2629,BH$4,'Retiro Mensual'!$B$2:$B$2629,$B173,'Retiro Mensual'!$C$2:$C$2629,BH$5)</f>
        <v>0</v>
      </c>
      <c r="BI173" s="13">
        <f>SUMIFS('Retiro Mensual'!$E$2:$E$2629,'Retiro Mensual'!$A$2:$A$2629,BI$4,'Retiro Mensual'!$B$2:$B$2629,$B173,'Retiro Mensual'!$C$2:$C$2629,BI$5)</f>
        <v>0</v>
      </c>
      <c r="BJ173" s="13">
        <f>SUMIFS('Retiro Mensual'!$E$2:$E$2629,'Retiro Mensual'!$A$2:$A$2629,BJ$4,'Retiro Mensual'!$B$2:$B$2629,$B173,'Retiro Mensual'!$C$2:$C$2629,BJ$5)</f>
        <v>0</v>
      </c>
      <c r="BK173" s="14">
        <f>SUMIFS('Retiro Mensual'!$E$2:$E$2629,'Retiro Mensual'!$A$2:$A$2629,BK$4,'Retiro Mensual'!$B$2:$B$2629,$B173,'Retiro Mensual'!$C$2:$C$2629,BK$5)</f>
        <v>0</v>
      </c>
      <c r="BL173" s="12">
        <f>SUMIFS('Retiro Mensual'!$E$2:$E$2629,'Retiro Mensual'!$A$2:$A$2629,BL$4,'Retiro Mensual'!$B$2:$B$2629,$B173,'Retiro Mensual'!$C$2:$C$2629,BL$5)</f>
        <v>0</v>
      </c>
      <c r="BM173" s="13">
        <f>SUMIFS('Retiro Mensual'!$E$2:$E$2629,'Retiro Mensual'!$A$2:$A$2629,BM$4,'Retiro Mensual'!$B$2:$B$2629,$B173,'Retiro Mensual'!$C$2:$C$2629,BM$5)</f>
        <v>0</v>
      </c>
      <c r="BN173" s="13">
        <f>SUMIFS('Retiro Mensual'!$E$2:$E$2629,'Retiro Mensual'!$A$2:$A$2629,BN$4,'Retiro Mensual'!$B$2:$B$2629,$B173,'Retiro Mensual'!$C$2:$C$2629,BN$5)</f>
        <v>0</v>
      </c>
      <c r="BO173" s="13">
        <f>SUMIFS('Retiro Mensual'!$E$2:$E$2629,'Retiro Mensual'!$A$2:$A$2629,BO$4,'Retiro Mensual'!$B$2:$B$2629,$B173,'Retiro Mensual'!$C$2:$C$2629,BO$5)</f>
        <v>0</v>
      </c>
      <c r="BP173" s="13">
        <f>SUMIFS('Retiro Mensual'!$E$2:$E$2629,'Retiro Mensual'!$A$2:$A$2629,BP$4,'Retiro Mensual'!$B$2:$B$2629,$B173,'Retiro Mensual'!$C$2:$C$2629,BP$5)</f>
        <v>0</v>
      </c>
      <c r="BQ173" s="13">
        <f>SUMIFS('Retiro Mensual'!$E$2:$E$2629,'Retiro Mensual'!$A$2:$A$2629,BQ$4,'Retiro Mensual'!$B$2:$B$2629,$B173,'Retiro Mensual'!$C$2:$C$2629,BQ$5)</f>
        <v>0</v>
      </c>
      <c r="BR173" s="13">
        <f>SUMIFS('Retiro Mensual'!$E$2:$E$2629,'Retiro Mensual'!$A$2:$A$2629,BR$4,'Retiro Mensual'!$B$2:$B$2629,$B173,'Retiro Mensual'!$C$2:$C$2629,BR$5)</f>
        <v>0</v>
      </c>
      <c r="BS173" s="13">
        <f>SUMIFS('Retiro Mensual'!$E$2:$E$2629,'Retiro Mensual'!$A$2:$A$2629,BS$4,'Retiro Mensual'!$B$2:$B$2629,$B173,'Retiro Mensual'!$C$2:$C$2629,BS$5)</f>
        <v>0</v>
      </c>
      <c r="BT173" s="13">
        <f>SUMIFS('Retiro Mensual'!$E$2:$E$2629,'Retiro Mensual'!$A$2:$A$2629,BT$4,'Retiro Mensual'!$B$2:$B$2629,$B173,'Retiro Mensual'!$C$2:$C$2629,BT$5)</f>
        <v>0</v>
      </c>
      <c r="BU173" s="13">
        <f>SUMIFS('Retiro Mensual'!$E$2:$E$2629,'Retiro Mensual'!$A$2:$A$2629,BU$4,'Retiro Mensual'!$B$2:$B$2629,$B173,'Retiro Mensual'!$C$2:$C$2629,BU$5)</f>
        <v>0</v>
      </c>
      <c r="BV173" s="13">
        <f>SUMIFS('Retiro Mensual'!$E$2:$E$2629,'Retiro Mensual'!$A$2:$A$2629,BV$4,'Retiro Mensual'!$B$2:$B$2629,$B173,'Retiro Mensual'!$C$2:$C$2629,BV$5)</f>
        <v>0</v>
      </c>
      <c r="BW173" s="14">
        <f>SUMIFS('Retiro Mensual'!$E$2:$E$2629,'Retiro Mensual'!$A$2:$A$2629,BW$4,'Retiro Mensual'!$B$2:$B$2629,$B173,'Retiro Mensual'!$C$2:$C$2629,BW$5)</f>
        <v>0</v>
      </c>
      <c r="BX173" s="13"/>
      <c r="BY173" s="12">
        <f>SUMIFS('Compra Ventas'!$E$2:$E$2700,'Compra Ventas'!$A$2:$A$2700,BY$4,'Compra Ventas'!$B$2:$B$2700,$B173,'Compra Ventas'!$C$2:$C$2700,BY$5)</f>
        <v>0</v>
      </c>
      <c r="BZ173" s="13">
        <f>SUMIFS('Compra Ventas'!$E$2:$E$2700,'Compra Ventas'!$A$2:$A$2700,BZ$4,'Compra Ventas'!$B$2:$B$2700,$B173,'Compra Ventas'!$C$2:$C$2700,BZ$5)</f>
        <v>0</v>
      </c>
      <c r="CA173" s="13">
        <f>SUMIFS('Compra Ventas'!$E$2:$E$2700,'Compra Ventas'!$A$2:$A$2700,CA$4,'Compra Ventas'!$B$2:$B$2700,$B173,'Compra Ventas'!$C$2:$C$2700,CA$5)</f>
        <v>0</v>
      </c>
      <c r="CB173" s="13">
        <f>SUMIFS('Compra Ventas'!$E$2:$E$2700,'Compra Ventas'!$A$2:$A$2700,CB$4,'Compra Ventas'!$B$2:$B$2700,$B173,'Compra Ventas'!$C$2:$C$2700,CB$5)</f>
        <v>0</v>
      </c>
      <c r="CC173" s="13">
        <f>SUMIFS('Compra Ventas'!$E$2:$E$2700,'Compra Ventas'!$A$2:$A$2700,CC$4,'Compra Ventas'!$B$2:$B$2700,$B173,'Compra Ventas'!$C$2:$C$2700,CC$5)</f>
        <v>0</v>
      </c>
      <c r="CD173" s="13">
        <f>SUMIFS('Compra Ventas'!$E$2:$E$2700,'Compra Ventas'!$A$2:$A$2700,CD$4,'Compra Ventas'!$B$2:$B$2700,$B173,'Compra Ventas'!$C$2:$C$2700,CD$5)</f>
        <v>0</v>
      </c>
      <c r="CE173" s="13">
        <f>SUMIFS('Compra Ventas'!$E$2:$E$2700,'Compra Ventas'!$A$2:$A$2700,CE$4,'Compra Ventas'!$B$2:$B$2700,$B173,'Compra Ventas'!$C$2:$C$2700,CE$5)</f>
        <v>0</v>
      </c>
      <c r="CF173" s="13">
        <f>SUMIFS('Compra Ventas'!$E$2:$E$2700,'Compra Ventas'!$A$2:$A$2700,CF$4,'Compra Ventas'!$B$2:$B$2700,$B173,'Compra Ventas'!$C$2:$C$2700,CF$5)</f>
        <v>0</v>
      </c>
      <c r="CG173" s="13">
        <f>SUMIFS('Compra Ventas'!$E$2:$E$2700,'Compra Ventas'!$A$2:$A$2700,CG$4,'Compra Ventas'!$B$2:$B$2700,$B173,'Compra Ventas'!$C$2:$C$2700,CG$5)</f>
        <v>0</v>
      </c>
      <c r="CH173" s="13">
        <f>SUMIFS('Compra Ventas'!$E$2:$E$2700,'Compra Ventas'!$A$2:$A$2700,CH$4,'Compra Ventas'!$B$2:$B$2700,$B173,'Compra Ventas'!$C$2:$C$2700,CH$5)</f>
        <v>0</v>
      </c>
      <c r="CI173" s="13">
        <f>SUMIFS('Compra Ventas'!$E$2:$E$2700,'Compra Ventas'!$A$2:$A$2700,CI$4,'Compra Ventas'!$B$2:$B$2700,$B173,'Compra Ventas'!$C$2:$C$2700,CI$5)</f>
        <v>0</v>
      </c>
      <c r="CJ173" s="14">
        <f>SUMIFS('Compra Ventas'!$E$2:$E$2700,'Compra Ventas'!$A$2:$A$2700,CJ$4,'Compra Ventas'!$B$2:$B$2700,$B173,'Compra Ventas'!$C$2:$C$2700,CJ$5)</f>
        <v>0</v>
      </c>
      <c r="CK173" s="12">
        <f>SUMIFS('Compra Ventas'!$E$2:$E$2700,'Compra Ventas'!$A$2:$A$2700,CK$4,'Compra Ventas'!$B$2:$B$2700,$B173,'Compra Ventas'!$C$2:$C$2700,CK$5)</f>
        <v>0</v>
      </c>
      <c r="CL173" s="13">
        <f>SUMIFS('Compra Ventas'!$E$2:$E$2700,'Compra Ventas'!$A$2:$A$2700,CL$4,'Compra Ventas'!$B$2:$B$2700,$B173,'Compra Ventas'!$C$2:$C$2700,CL$5)</f>
        <v>0</v>
      </c>
      <c r="CM173" s="13">
        <f>SUMIFS('Compra Ventas'!$E$2:$E$2700,'Compra Ventas'!$A$2:$A$2700,CM$4,'Compra Ventas'!$B$2:$B$2700,$B173,'Compra Ventas'!$C$2:$C$2700,CM$5)</f>
        <v>0</v>
      </c>
      <c r="CN173" s="13">
        <f>SUMIFS('Compra Ventas'!$E$2:$E$2700,'Compra Ventas'!$A$2:$A$2700,CN$4,'Compra Ventas'!$B$2:$B$2700,$B173,'Compra Ventas'!$C$2:$C$2700,CN$5)</f>
        <v>0</v>
      </c>
      <c r="CO173" s="13">
        <f>SUMIFS('Compra Ventas'!$E$2:$E$2700,'Compra Ventas'!$A$2:$A$2700,CO$4,'Compra Ventas'!$B$2:$B$2700,$B173,'Compra Ventas'!$C$2:$C$2700,CO$5)</f>
        <v>0</v>
      </c>
      <c r="CP173" s="13">
        <f>SUMIFS('Compra Ventas'!$E$2:$E$2700,'Compra Ventas'!$A$2:$A$2700,CP$4,'Compra Ventas'!$B$2:$B$2700,$B173,'Compra Ventas'!$C$2:$C$2700,CP$5)</f>
        <v>0</v>
      </c>
      <c r="CQ173" s="13">
        <f>SUMIFS('Compra Ventas'!$E$2:$E$2700,'Compra Ventas'!$A$2:$A$2700,CQ$4,'Compra Ventas'!$B$2:$B$2700,$B173,'Compra Ventas'!$C$2:$C$2700,CQ$5)</f>
        <v>0</v>
      </c>
      <c r="CR173" s="13">
        <f>SUMIFS('Compra Ventas'!$E$2:$E$2700,'Compra Ventas'!$A$2:$A$2700,CR$4,'Compra Ventas'!$B$2:$B$2700,$B173,'Compra Ventas'!$C$2:$C$2700,CR$5)</f>
        <v>0</v>
      </c>
      <c r="CS173" s="13">
        <f>SUMIFS('Compra Ventas'!$E$2:$E$2700,'Compra Ventas'!$A$2:$A$2700,CS$4,'Compra Ventas'!$B$2:$B$2700,$B173,'Compra Ventas'!$C$2:$C$2700,CS$5)</f>
        <v>0</v>
      </c>
      <c r="CT173" s="13">
        <f>SUMIFS('Compra Ventas'!$E$2:$E$2700,'Compra Ventas'!$A$2:$A$2700,CT$4,'Compra Ventas'!$B$2:$B$2700,$B173,'Compra Ventas'!$C$2:$C$2700,CT$5)</f>
        <v>0</v>
      </c>
      <c r="CU173" s="13">
        <f>SUMIFS('Compra Ventas'!$E$2:$E$2700,'Compra Ventas'!$A$2:$A$2700,CU$4,'Compra Ventas'!$B$2:$B$2700,$B173,'Compra Ventas'!$C$2:$C$2700,CU$5)</f>
        <v>0</v>
      </c>
      <c r="CV173" s="14">
        <f>SUMIFS('Compra Ventas'!$E$2:$E$2700,'Compra Ventas'!$A$2:$A$2700,CV$4,'Compra Ventas'!$B$2:$B$2700,$B173,'Compra Ventas'!$C$2:$C$2700,CV$5)</f>
        <v>0</v>
      </c>
      <c r="CW173" s="12">
        <f>SUMIFS('Compra Ventas'!$E$2:$E$2700,'Compra Ventas'!$A$2:$A$2700,CW$4,'Compra Ventas'!$B$2:$B$2700,$B173,'Compra Ventas'!$C$2:$C$2700,CW$5)</f>
        <v>0</v>
      </c>
      <c r="CX173" s="13">
        <f>SUMIFS('Compra Ventas'!$E$2:$E$2700,'Compra Ventas'!$A$2:$A$2700,CX$4,'Compra Ventas'!$B$2:$B$2700,$B173,'Compra Ventas'!$C$2:$C$2700,CX$5)</f>
        <v>0</v>
      </c>
      <c r="CY173" s="13">
        <f>SUMIFS('Compra Ventas'!$E$2:$E$2700,'Compra Ventas'!$A$2:$A$2700,CY$4,'Compra Ventas'!$B$2:$B$2700,$B173,'Compra Ventas'!$C$2:$C$2700,CY$5)</f>
        <v>0</v>
      </c>
      <c r="CZ173" s="13">
        <f>SUMIFS('Compra Ventas'!$E$2:$E$2700,'Compra Ventas'!$A$2:$A$2700,CZ$4,'Compra Ventas'!$B$2:$B$2700,$B173,'Compra Ventas'!$C$2:$C$2700,CZ$5)</f>
        <v>0</v>
      </c>
      <c r="DA173" s="13">
        <f>SUMIFS('Compra Ventas'!$E$2:$E$2700,'Compra Ventas'!$A$2:$A$2700,DA$4,'Compra Ventas'!$B$2:$B$2700,$B173,'Compra Ventas'!$C$2:$C$2700,DA$5)</f>
        <v>0</v>
      </c>
      <c r="DB173" s="13">
        <f>SUMIFS('Compra Ventas'!$E$2:$E$2700,'Compra Ventas'!$A$2:$A$2700,DB$4,'Compra Ventas'!$B$2:$B$2700,$B173,'Compra Ventas'!$C$2:$C$2700,DB$5)</f>
        <v>0</v>
      </c>
      <c r="DC173" s="13">
        <f>SUMIFS('Compra Ventas'!$E$2:$E$2700,'Compra Ventas'!$A$2:$A$2700,DC$4,'Compra Ventas'!$B$2:$B$2700,$B173,'Compra Ventas'!$C$2:$C$2700,DC$5)</f>
        <v>0</v>
      </c>
      <c r="DD173" s="13">
        <f>SUMIFS('Compra Ventas'!$E$2:$E$2700,'Compra Ventas'!$A$2:$A$2700,DD$4,'Compra Ventas'!$B$2:$B$2700,$B173,'Compra Ventas'!$C$2:$C$2700,DD$5)</f>
        <v>0</v>
      </c>
      <c r="DE173" s="13">
        <f>SUMIFS('Compra Ventas'!$E$2:$E$2700,'Compra Ventas'!$A$2:$A$2700,DE$4,'Compra Ventas'!$B$2:$B$2700,$B173,'Compra Ventas'!$C$2:$C$2700,DE$5)</f>
        <v>0</v>
      </c>
      <c r="DF173" s="13">
        <f>SUMIFS('Compra Ventas'!$E$2:$E$2700,'Compra Ventas'!$A$2:$A$2700,DF$4,'Compra Ventas'!$B$2:$B$2700,$B173,'Compra Ventas'!$C$2:$C$2700,DF$5)</f>
        <v>0</v>
      </c>
      <c r="DG173" s="13">
        <f>SUMIFS('Compra Ventas'!$E$2:$E$2700,'Compra Ventas'!$A$2:$A$2700,DG$4,'Compra Ventas'!$B$2:$B$2700,$B173,'Compra Ventas'!$C$2:$C$2700,DG$5)</f>
        <v>0</v>
      </c>
      <c r="DH173" s="14">
        <f>SUMIFS('Compra Ventas'!$E$2:$E$2700,'Compra Ventas'!$A$2:$A$2700,DH$4,'Compra Ventas'!$B$2:$B$2700,$B173,'Compra Ventas'!$C$2:$C$2700,DH$5)</f>
        <v>0</v>
      </c>
      <c r="DI173" s="84"/>
      <c r="DJ173" s="98">
        <f>SUMIFS('Ajuste Ciclado'!D$5:D$47,'Ajuste Ciclado'!$C$5:$C$47,Balance!DJ$4,'Ajuste Ciclado'!$B$5:$B$47,Balance!$B173)</f>
        <v>0</v>
      </c>
      <c r="DK173" s="99">
        <f>SUMIFS('Ajuste Ciclado'!E$5:E$47,'Ajuste Ciclado'!$C$5:$C$47,Balance!DK$4,'Ajuste Ciclado'!$B$5:$B$47,Balance!$B173)</f>
        <v>0</v>
      </c>
      <c r="DL173" s="99">
        <f>SUMIFS('Ajuste Ciclado'!F$5:F$47,'Ajuste Ciclado'!$C$5:$C$47,Balance!DL$4,'Ajuste Ciclado'!$B$5:$B$47,Balance!$B173)</f>
        <v>0</v>
      </c>
      <c r="DM173" s="99">
        <f>SUMIFS('Ajuste Ciclado'!G$5:G$47,'Ajuste Ciclado'!$C$5:$C$47,Balance!DM$4,'Ajuste Ciclado'!$B$5:$B$47,Balance!$B173)</f>
        <v>0</v>
      </c>
      <c r="DN173" s="99">
        <f>SUMIFS('Ajuste Ciclado'!H$5:H$47,'Ajuste Ciclado'!$C$5:$C$47,Balance!DN$4,'Ajuste Ciclado'!$B$5:$B$47,Balance!$B173)</f>
        <v>0</v>
      </c>
      <c r="DO173" s="99">
        <f>SUMIFS('Ajuste Ciclado'!I$5:I$47,'Ajuste Ciclado'!$C$5:$C$47,Balance!DO$4,'Ajuste Ciclado'!$B$5:$B$47,Balance!$B173)</f>
        <v>0</v>
      </c>
      <c r="DP173" s="99">
        <f>SUMIFS('Ajuste Ciclado'!J$5:J$47,'Ajuste Ciclado'!$C$5:$C$47,Balance!DP$4,'Ajuste Ciclado'!$B$5:$B$47,Balance!$B173)</f>
        <v>0</v>
      </c>
      <c r="DQ173" s="99">
        <f>SUMIFS('Ajuste Ciclado'!K$5:K$47,'Ajuste Ciclado'!$C$5:$C$47,Balance!DQ$4,'Ajuste Ciclado'!$B$5:$B$47,Balance!$B173)</f>
        <v>0</v>
      </c>
      <c r="DR173" s="99">
        <f>SUMIFS('Ajuste Ciclado'!L$5:L$47,'Ajuste Ciclado'!$C$5:$C$47,Balance!DR$4,'Ajuste Ciclado'!$B$5:$B$47,Balance!$B173)</f>
        <v>0</v>
      </c>
      <c r="DS173" s="99">
        <f>SUMIFS('Ajuste Ciclado'!M$5:M$47,'Ajuste Ciclado'!$C$5:$C$47,Balance!DS$4,'Ajuste Ciclado'!$B$5:$B$47,Balance!$B173)</f>
        <v>0</v>
      </c>
      <c r="DT173" s="99">
        <f>SUMIFS('Ajuste Ciclado'!N$5:N$47,'Ajuste Ciclado'!$C$5:$C$47,Balance!DT$4,'Ajuste Ciclado'!$B$5:$B$47,Balance!$B173)</f>
        <v>0</v>
      </c>
      <c r="DU173" s="100">
        <f>SUMIFS('Ajuste Ciclado'!O$5:O$47,'Ajuste Ciclado'!$C$5:$C$47,Balance!DU$4,'Ajuste Ciclado'!$B$5:$B$47,Balance!$B173)</f>
        <v>0</v>
      </c>
      <c r="DV173" s="98">
        <f>SUMIFS('Ajuste Ciclado'!D$5:D$47,'Ajuste Ciclado'!$C$5:$C$47,Balance!DV$4,'Ajuste Ciclado'!$B$5:$B$47,Balance!$B173)</f>
        <v>0</v>
      </c>
      <c r="DW173" s="99">
        <f>SUMIFS('Ajuste Ciclado'!E$5:E$47,'Ajuste Ciclado'!$C$5:$C$47,Balance!DW$4,'Ajuste Ciclado'!$B$5:$B$47,Balance!$B173)</f>
        <v>0</v>
      </c>
      <c r="DX173" s="99">
        <f>SUMIFS('Ajuste Ciclado'!F$5:F$47,'Ajuste Ciclado'!$C$5:$C$47,Balance!DX$4,'Ajuste Ciclado'!$B$5:$B$47,Balance!$B173)</f>
        <v>0</v>
      </c>
      <c r="DY173" s="99">
        <f>SUMIFS('Ajuste Ciclado'!G$5:G$47,'Ajuste Ciclado'!$C$5:$C$47,Balance!DY$4,'Ajuste Ciclado'!$B$5:$B$47,Balance!$B173)</f>
        <v>0</v>
      </c>
      <c r="DZ173" s="99">
        <f>SUMIFS('Ajuste Ciclado'!H$5:H$47,'Ajuste Ciclado'!$C$5:$C$47,Balance!DZ$4,'Ajuste Ciclado'!$B$5:$B$47,Balance!$B173)</f>
        <v>0</v>
      </c>
      <c r="EA173" s="99">
        <f>SUMIFS('Ajuste Ciclado'!I$5:I$47,'Ajuste Ciclado'!$C$5:$C$47,Balance!EA$4,'Ajuste Ciclado'!$B$5:$B$47,Balance!$B173)</f>
        <v>0</v>
      </c>
      <c r="EB173" s="99">
        <f>SUMIFS('Ajuste Ciclado'!J$5:J$47,'Ajuste Ciclado'!$C$5:$C$47,Balance!EB$4,'Ajuste Ciclado'!$B$5:$B$47,Balance!$B173)</f>
        <v>0</v>
      </c>
      <c r="EC173" s="99">
        <f>SUMIFS('Ajuste Ciclado'!K$5:K$47,'Ajuste Ciclado'!$C$5:$C$47,Balance!EC$4,'Ajuste Ciclado'!$B$5:$B$47,Balance!$B173)</f>
        <v>0</v>
      </c>
      <c r="ED173" s="99">
        <f>SUMIFS('Ajuste Ciclado'!L$5:L$47,'Ajuste Ciclado'!$C$5:$C$47,Balance!ED$4,'Ajuste Ciclado'!$B$5:$B$47,Balance!$B173)</f>
        <v>0</v>
      </c>
      <c r="EE173" s="99">
        <f>SUMIFS('Ajuste Ciclado'!M$5:M$47,'Ajuste Ciclado'!$C$5:$C$47,Balance!EE$4,'Ajuste Ciclado'!$B$5:$B$47,Balance!$B173)</f>
        <v>0</v>
      </c>
      <c r="EF173" s="99">
        <f>SUMIFS('Ajuste Ciclado'!N$5:N$47,'Ajuste Ciclado'!$C$5:$C$47,Balance!EF$4,'Ajuste Ciclado'!$B$5:$B$47,Balance!$B173)</f>
        <v>0</v>
      </c>
      <c r="EG173" s="100">
        <f>SUMIFS('Ajuste Ciclado'!O$5:O$47,'Ajuste Ciclado'!$C$5:$C$47,Balance!EG$4,'Ajuste Ciclado'!$B$5:$B$47,Balance!$B173)</f>
        <v>0</v>
      </c>
      <c r="EH173" s="98">
        <f>SUMIFS('Ajuste Ciclado'!D$5:D$47,'Ajuste Ciclado'!$C$5:$C$47,Balance!EH$4,'Ajuste Ciclado'!$B$5:$B$47,Balance!$B173)</f>
        <v>0</v>
      </c>
      <c r="EI173" s="99">
        <f>SUMIFS('Ajuste Ciclado'!E$5:E$47,'Ajuste Ciclado'!$C$5:$C$47,Balance!EI$4,'Ajuste Ciclado'!$B$5:$B$47,Balance!$B173)</f>
        <v>0</v>
      </c>
      <c r="EJ173" s="99">
        <f>SUMIFS('Ajuste Ciclado'!F$5:F$47,'Ajuste Ciclado'!$C$5:$C$47,Balance!EJ$4,'Ajuste Ciclado'!$B$5:$B$47,Balance!$B173)</f>
        <v>0</v>
      </c>
      <c r="EK173" s="99">
        <f>SUMIFS('Ajuste Ciclado'!G$5:G$47,'Ajuste Ciclado'!$C$5:$C$47,Balance!EK$4,'Ajuste Ciclado'!$B$5:$B$47,Balance!$B173)</f>
        <v>0</v>
      </c>
      <c r="EL173" s="99">
        <f>SUMIFS('Ajuste Ciclado'!H$5:H$47,'Ajuste Ciclado'!$C$5:$C$47,Balance!EL$4,'Ajuste Ciclado'!$B$5:$B$47,Balance!$B173)</f>
        <v>0</v>
      </c>
      <c r="EM173" s="99">
        <f>SUMIFS('Ajuste Ciclado'!I$5:I$47,'Ajuste Ciclado'!$C$5:$C$47,Balance!EM$4,'Ajuste Ciclado'!$B$5:$B$47,Balance!$B173)</f>
        <v>0</v>
      </c>
      <c r="EN173" s="99">
        <f>SUMIFS('Ajuste Ciclado'!J$5:J$47,'Ajuste Ciclado'!$C$5:$C$47,Balance!EN$4,'Ajuste Ciclado'!$B$5:$B$47,Balance!$B173)</f>
        <v>0</v>
      </c>
      <c r="EO173" s="99">
        <f>SUMIFS('Ajuste Ciclado'!K$5:K$47,'Ajuste Ciclado'!$C$5:$C$47,Balance!EO$4,'Ajuste Ciclado'!$B$5:$B$47,Balance!$B173)</f>
        <v>0</v>
      </c>
      <c r="EP173" s="99">
        <f>SUMIFS('Ajuste Ciclado'!L$5:L$47,'Ajuste Ciclado'!$C$5:$C$47,Balance!EP$4,'Ajuste Ciclado'!$B$5:$B$47,Balance!$B173)</f>
        <v>0</v>
      </c>
      <c r="EQ173" s="99">
        <f>SUMIFS('Ajuste Ciclado'!M$5:M$47,'Ajuste Ciclado'!$C$5:$C$47,Balance!EQ$4,'Ajuste Ciclado'!$B$5:$B$47,Balance!$B173)</f>
        <v>0</v>
      </c>
      <c r="ER173" s="99">
        <f>SUMIFS('Ajuste Ciclado'!N$5:N$47,'Ajuste Ciclado'!$C$5:$C$47,Balance!ER$4,'Ajuste Ciclado'!$B$5:$B$47,Balance!$B173)</f>
        <v>0</v>
      </c>
      <c r="ES173" s="100">
        <f>SUMIFS('Ajuste Ciclado'!O$5:O$47,'Ajuste Ciclado'!$C$5:$C$47,Balance!ES$4,'Ajuste Ciclado'!$B$5:$B$47,Balance!$B173)</f>
        <v>0</v>
      </c>
      <c r="ET173" s="84"/>
      <c r="EU173" s="12">
        <f t="shared" si="279"/>
        <v>0</v>
      </c>
      <c r="EV173" s="13">
        <f t="shared" si="244"/>
        <v>0</v>
      </c>
      <c r="EW173" s="13">
        <f t="shared" si="245"/>
        <v>0</v>
      </c>
      <c r="EX173" s="13">
        <f t="shared" si="246"/>
        <v>0</v>
      </c>
      <c r="EY173" s="13">
        <f t="shared" si="247"/>
        <v>0</v>
      </c>
      <c r="EZ173" s="13">
        <f t="shared" si="248"/>
        <v>0</v>
      </c>
      <c r="FA173" s="13">
        <f t="shared" si="249"/>
        <v>0</v>
      </c>
      <c r="FB173" s="13">
        <f t="shared" si="250"/>
        <v>0</v>
      </c>
      <c r="FC173" s="13">
        <f t="shared" si="251"/>
        <v>0</v>
      </c>
      <c r="FD173" s="13">
        <f t="shared" si="252"/>
        <v>0</v>
      </c>
      <c r="FE173" s="13">
        <f t="shared" si="253"/>
        <v>0</v>
      </c>
      <c r="FF173" s="14">
        <f t="shared" si="254"/>
        <v>0</v>
      </c>
      <c r="FG173" s="12">
        <f t="shared" si="255"/>
        <v>0</v>
      </c>
      <c r="FH173" s="13">
        <f t="shared" si="256"/>
        <v>0</v>
      </c>
      <c r="FI173" s="13">
        <f t="shared" si="257"/>
        <v>0</v>
      </c>
      <c r="FJ173" s="13">
        <f t="shared" si="258"/>
        <v>0</v>
      </c>
      <c r="FK173" s="13">
        <f t="shared" si="259"/>
        <v>0</v>
      </c>
      <c r="FL173" s="13">
        <f t="shared" si="260"/>
        <v>0</v>
      </c>
      <c r="FM173" s="13">
        <f t="shared" si="261"/>
        <v>0</v>
      </c>
      <c r="FN173" s="13">
        <f t="shared" si="262"/>
        <v>0</v>
      </c>
      <c r="FO173" s="13">
        <f t="shared" si="263"/>
        <v>0</v>
      </c>
      <c r="FP173" s="13">
        <f t="shared" si="264"/>
        <v>0</v>
      </c>
      <c r="FQ173" s="13">
        <f t="shared" si="265"/>
        <v>0</v>
      </c>
      <c r="FR173" s="14">
        <f t="shared" si="266"/>
        <v>0</v>
      </c>
      <c r="FS173" s="12">
        <f t="shared" si="267"/>
        <v>0</v>
      </c>
      <c r="FT173" s="13">
        <f t="shared" si="268"/>
        <v>0</v>
      </c>
      <c r="FU173" s="13">
        <f t="shared" si="269"/>
        <v>0</v>
      </c>
      <c r="FV173" s="13">
        <f t="shared" si="270"/>
        <v>0</v>
      </c>
      <c r="FW173" s="13">
        <f t="shared" si="271"/>
        <v>0</v>
      </c>
      <c r="FX173" s="13">
        <f t="shared" si="272"/>
        <v>0</v>
      </c>
      <c r="FY173" s="13">
        <f t="shared" si="273"/>
        <v>0</v>
      </c>
      <c r="FZ173" s="13">
        <f t="shared" si="274"/>
        <v>0</v>
      </c>
      <c r="GA173" s="13">
        <f t="shared" si="275"/>
        <v>0</v>
      </c>
      <c r="GB173" s="13">
        <f t="shared" si="276"/>
        <v>0</v>
      </c>
      <c r="GC173" s="13">
        <f t="shared" si="277"/>
        <v>0</v>
      </c>
      <c r="GD173" s="14">
        <f t="shared" si="278"/>
        <v>0</v>
      </c>
      <c r="GE173" s="84"/>
      <c r="GF173" s="12">
        <f t="shared" si="280"/>
        <v>0</v>
      </c>
      <c r="GG173" s="13">
        <f t="shared" si="280"/>
        <v>0</v>
      </c>
      <c r="GH173" s="14">
        <f t="shared" si="280"/>
        <v>0</v>
      </c>
      <c r="GI173" s="6">
        <f t="shared" si="281"/>
        <v>1</v>
      </c>
      <c r="GJ173" s="12">
        <f t="shared" si="282"/>
        <v>0</v>
      </c>
      <c r="GK173" s="13">
        <f t="shared" si="283"/>
        <v>0</v>
      </c>
      <c r="GL173" s="14">
        <f t="shared" si="284"/>
        <v>0</v>
      </c>
      <c r="GM173" s="84"/>
      <c r="GN173" s="66">
        <f t="shared" si="285"/>
        <v>0</v>
      </c>
      <c r="GO173" s="84"/>
      <c r="GP173" s="63" t="str" cm="1">
        <f t="array" ref="GP173">INDEX($GF$4:$GH$4,1,GI173)</f>
        <v>Sample 1</v>
      </c>
      <c r="GQ173" s="12">
        <f t="shared" si="287"/>
        <v>0</v>
      </c>
      <c r="GR173" s="13">
        <f t="shared" si="287"/>
        <v>0</v>
      </c>
      <c r="GS173" s="14">
        <f t="shared" si="287"/>
        <v>0</v>
      </c>
      <c r="GT173" s="12">
        <f t="shared" si="288"/>
        <v>0</v>
      </c>
      <c r="GU173" s="13">
        <f t="shared" si="288"/>
        <v>0</v>
      </c>
      <c r="GV173" s="14">
        <f t="shared" si="288"/>
        <v>0</v>
      </c>
      <c r="GW173" s="12">
        <f t="shared" si="289"/>
        <v>0</v>
      </c>
      <c r="GX173" s="13">
        <f t="shared" si="289"/>
        <v>0</v>
      </c>
      <c r="GY173" s="14">
        <f t="shared" si="289"/>
        <v>0</v>
      </c>
      <c r="GZ173" s="84" t="str">
        <f t="shared" si="194"/>
        <v>Sample 1</v>
      </c>
      <c r="HA173" s="12">
        <f t="shared" si="286"/>
        <v>0</v>
      </c>
      <c r="HB173" s="13">
        <f t="shared" si="286"/>
        <v>0</v>
      </c>
      <c r="HC173" s="14">
        <f t="shared" si="286"/>
        <v>0</v>
      </c>
      <c r="HD173" s="6">
        <f t="shared" si="195"/>
        <v>0</v>
      </c>
      <c r="HE173" s="84" t="str">
        <f t="shared" si="196"/>
        <v>Ok</v>
      </c>
    </row>
    <row r="174" spans="2:213" hidden="1" x14ac:dyDescent="0.3">
      <c r="B174" s="84" t="s">
        <v>296</v>
      </c>
      <c r="C174" s="12">
        <f>SUMIFS(Inyecciones!$E$2:$E$14185,Inyecciones!$A$2:$A$14185,Balance!C$4,Inyecciones!$B$2:$B$14185,Balance!$B174,Inyecciones!$C$2:$C$14185,Balance!C$5)</f>
        <v>35813.405404655678</v>
      </c>
      <c r="D174" s="13">
        <f>SUMIFS(Inyecciones!$E$2:$E$14185,Inyecciones!$A$2:$A$14185,Balance!D$4,Inyecciones!$B$2:$B$14185,Balance!$B174,Inyecciones!$C$2:$C$14185,Balance!D$5)</f>
        <v>23977.964792052859</v>
      </c>
      <c r="E174" s="13">
        <f>SUMIFS(Inyecciones!$E$2:$E$14185,Inyecciones!$A$2:$A$14185,Balance!E$4,Inyecciones!$B$2:$B$14185,Balance!$B174,Inyecciones!$C$2:$C$14185,Balance!E$5)</f>
        <v>38908.486436264939</v>
      </c>
      <c r="F174" s="13">
        <f>SUMIFS(Inyecciones!$E$2:$E$14185,Inyecciones!$A$2:$A$14185,Balance!F$4,Inyecciones!$B$2:$B$14185,Balance!$B174,Inyecciones!$C$2:$C$14185,Balance!F$5)</f>
        <v>29615.53688903134</v>
      </c>
      <c r="G174" s="13">
        <f>SUMIFS(Inyecciones!$E$2:$E$14185,Inyecciones!$A$2:$A$14185,Balance!G$4,Inyecciones!$B$2:$B$14185,Balance!$B174,Inyecciones!$C$2:$C$14185,Balance!G$5)</f>
        <v>23043.07999884383</v>
      </c>
      <c r="H174" s="13">
        <f>SUMIFS(Inyecciones!$E$2:$E$14185,Inyecciones!$A$2:$A$14185,Balance!H$4,Inyecciones!$B$2:$B$14185,Balance!$B174,Inyecciones!$C$2:$C$14185,Balance!H$5)</f>
        <v>24632.215535676201</v>
      </c>
      <c r="I174" s="13">
        <f>SUMIFS(Inyecciones!$E$2:$E$14185,Inyecciones!$A$2:$A$14185,Balance!I$4,Inyecciones!$B$2:$B$14185,Balance!$B174,Inyecciones!$C$2:$C$14185,Balance!I$5)</f>
        <v>19527.652648813579</v>
      </c>
      <c r="J174" s="13">
        <f>SUMIFS(Inyecciones!$E$2:$E$14185,Inyecciones!$A$2:$A$14185,Balance!J$4,Inyecciones!$B$2:$B$14185,Balance!$B174,Inyecciones!$C$2:$C$14185,Balance!J$5)</f>
        <v>23453.689825642661</v>
      </c>
      <c r="K174" s="13">
        <f>SUMIFS(Inyecciones!$E$2:$E$14185,Inyecciones!$A$2:$A$14185,Balance!K$4,Inyecciones!$B$2:$B$14185,Balance!$B174,Inyecciones!$C$2:$C$14185,Balance!K$5)</f>
        <v>24803.371326934081</v>
      </c>
      <c r="L174" s="13">
        <f>SUMIFS(Inyecciones!$E$2:$E$14185,Inyecciones!$A$2:$A$14185,Balance!L$4,Inyecciones!$B$2:$B$14185,Balance!$B174,Inyecciones!$C$2:$C$14185,Balance!L$5)</f>
        <v>4785.6537797170131</v>
      </c>
      <c r="M174" s="13">
        <f>SUMIFS(Inyecciones!$E$2:$E$14185,Inyecciones!$A$2:$A$14185,Balance!M$4,Inyecciones!$B$2:$B$14185,Balance!$B174,Inyecciones!$C$2:$C$14185,Balance!M$5)</f>
        <v>2906.2412060792772</v>
      </c>
      <c r="N174" s="14">
        <f>SUMIFS(Inyecciones!$E$2:$E$14185,Inyecciones!$A$2:$A$14185,Balance!N$4,Inyecciones!$B$2:$B$14185,Balance!$B174,Inyecciones!$C$2:$C$14185,Balance!N$5)</f>
        <v>4020.1239881818719</v>
      </c>
      <c r="O174" s="12">
        <f>SUMIFS(Inyecciones!$E$2:$E$14185,Inyecciones!$A$2:$A$14185,Balance!O$4,Inyecciones!$B$2:$B$14185,Balance!$B174,Inyecciones!$C$2:$C$14185,Balance!O$5)</f>
        <v>35886.408556083174</v>
      </c>
      <c r="P174" s="13">
        <f>SUMIFS(Inyecciones!$E$2:$E$14185,Inyecciones!$A$2:$A$14185,Balance!P$4,Inyecciones!$B$2:$B$14185,Balance!$B174,Inyecciones!$C$2:$C$14185,Balance!P$5)</f>
        <v>24140.616462032162</v>
      </c>
      <c r="Q174" s="13">
        <f>SUMIFS(Inyecciones!$E$2:$E$14185,Inyecciones!$A$2:$A$14185,Balance!Q$4,Inyecciones!$B$2:$B$14185,Balance!$B174,Inyecciones!$C$2:$C$14185,Balance!Q$5)</f>
        <v>39283.719358685848</v>
      </c>
      <c r="R174" s="13">
        <f>SUMIFS(Inyecciones!$E$2:$E$14185,Inyecciones!$A$2:$A$14185,Balance!R$4,Inyecciones!$B$2:$B$14185,Balance!$B174,Inyecciones!$C$2:$C$14185,Balance!R$5)</f>
        <v>31409.36673996368</v>
      </c>
      <c r="S174" s="13">
        <f>SUMIFS(Inyecciones!$E$2:$E$14185,Inyecciones!$A$2:$A$14185,Balance!S$4,Inyecciones!$B$2:$B$14185,Balance!$B174,Inyecciones!$C$2:$C$14185,Balance!S$5)</f>
        <v>22086.794933403969</v>
      </c>
      <c r="T174" s="13">
        <f>SUMIFS(Inyecciones!$E$2:$E$14185,Inyecciones!$A$2:$A$14185,Balance!T$4,Inyecciones!$B$2:$B$14185,Balance!$B174,Inyecciones!$C$2:$C$14185,Balance!T$5)</f>
        <v>24904.97705864831</v>
      </c>
      <c r="U174" s="13">
        <f>SUMIFS(Inyecciones!$E$2:$E$14185,Inyecciones!$A$2:$A$14185,Balance!U$4,Inyecciones!$B$2:$B$14185,Balance!$B174,Inyecciones!$C$2:$C$14185,Balance!U$5)</f>
        <v>20668.803429091909</v>
      </c>
      <c r="V174" s="13">
        <f>SUMIFS(Inyecciones!$E$2:$E$14185,Inyecciones!$A$2:$A$14185,Balance!V$4,Inyecciones!$B$2:$B$14185,Balance!$B174,Inyecciones!$C$2:$C$14185,Balance!V$5)</f>
        <v>23558.213615233741</v>
      </c>
      <c r="W174" s="13">
        <f>SUMIFS(Inyecciones!$E$2:$E$14185,Inyecciones!$A$2:$A$14185,Balance!W$4,Inyecciones!$B$2:$B$14185,Balance!$B174,Inyecciones!$C$2:$C$14185,Balance!W$5)</f>
        <v>25205.642641896509</v>
      </c>
      <c r="X174" s="13">
        <f>SUMIFS(Inyecciones!$E$2:$E$14185,Inyecciones!$A$2:$A$14185,Balance!X$4,Inyecciones!$B$2:$B$14185,Balance!$B174,Inyecciones!$C$2:$C$14185,Balance!X$5)</f>
        <v>7077.5804451159529</v>
      </c>
      <c r="Y174" s="13">
        <f>SUMIFS(Inyecciones!$E$2:$E$14185,Inyecciones!$A$2:$A$14185,Balance!Y$4,Inyecciones!$B$2:$B$14185,Balance!$B174,Inyecciones!$C$2:$C$14185,Balance!Y$5)</f>
        <v>11488.189093039609</v>
      </c>
      <c r="Z174" s="14">
        <f>SUMIFS(Inyecciones!$E$2:$E$14185,Inyecciones!$A$2:$A$14185,Balance!Z$4,Inyecciones!$B$2:$B$14185,Balance!$B174,Inyecciones!$C$2:$C$14185,Balance!Z$5)</f>
        <v>13252.71537770326</v>
      </c>
      <c r="AA174" s="12">
        <f>SUMIFS(Inyecciones!$E$2:$E$14185,Inyecciones!$A$2:$A$14185,Balance!AA$4,Inyecciones!$B$2:$B$14185,Balance!$B174,Inyecciones!$C$2:$C$14185,Balance!AA$5)</f>
        <v>35898.416752924757</v>
      </c>
      <c r="AB174" s="13">
        <f>SUMIFS(Inyecciones!$E$2:$E$14185,Inyecciones!$A$2:$A$14185,Balance!AB$4,Inyecciones!$B$2:$B$14185,Balance!$B174,Inyecciones!$C$2:$C$14185,Balance!AB$5)</f>
        <v>24152.031599898841</v>
      </c>
      <c r="AC174" s="13">
        <f>SUMIFS(Inyecciones!$E$2:$E$14185,Inyecciones!$A$2:$A$14185,Balance!AC$4,Inyecciones!$B$2:$B$14185,Balance!$B174,Inyecciones!$C$2:$C$14185,Balance!AC$5)</f>
        <v>39146.603416387632</v>
      </c>
      <c r="AD174" s="13">
        <f>SUMIFS(Inyecciones!$E$2:$E$14185,Inyecciones!$A$2:$A$14185,Balance!AD$4,Inyecciones!$B$2:$B$14185,Balance!$B174,Inyecciones!$C$2:$C$14185,Balance!AD$5)</f>
        <v>31179.46633349283</v>
      </c>
      <c r="AE174" s="13">
        <f>SUMIFS(Inyecciones!$E$2:$E$14185,Inyecciones!$A$2:$A$14185,Balance!AE$4,Inyecciones!$B$2:$B$14185,Balance!$B174,Inyecciones!$C$2:$C$14185,Balance!AE$5)</f>
        <v>23489.834789665059</v>
      </c>
      <c r="AF174" s="13">
        <f>SUMIFS(Inyecciones!$E$2:$E$14185,Inyecciones!$A$2:$A$14185,Balance!AF$4,Inyecciones!$B$2:$B$14185,Balance!$B174,Inyecciones!$C$2:$C$14185,Balance!AF$5)</f>
        <v>27149.080734836949</v>
      </c>
      <c r="AG174" s="13">
        <f>SUMIFS(Inyecciones!$E$2:$E$14185,Inyecciones!$A$2:$A$14185,Balance!AG$4,Inyecciones!$B$2:$B$14185,Balance!$B174,Inyecciones!$C$2:$C$14185,Balance!AG$5)</f>
        <v>22780.727878983689</v>
      </c>
      <c r="AH174" s="13">
        <f>SUMIFS(Inyecciones!$E$2:$E$14185,Inyecciones!$A$2:$A$14185,Balance!AH$4,Inyecciones!$B$2:$B$14185,Balance!$B174,Inyecciones!$C$2:$C$14185,Balance!AH$5)</f>
        <v>26719.282773677161</v>
      </c>
      <c r="AI174" s="13">
        <f>SUMIFS(Inyecciones!$E$2:$E$14185,Inyecciones!$A$2:$A$14185,Balance!AI$4,Inyecciones!$B$2:$B$14185,Balance!$B174,Inyecciones!$C$2:$C$14185,Balance!AI$5)</f>
        <v>27575.289948037309</v>
      </c>
      <c r="AJ174" s="13">
        <f>SUMIFS(Inyecciones!$E$2:$E$14185,Inyecciones!$A$2:$A$14185,Balance!AJ$4,Inyecciones!$B$2:$B$14185,Balance!$B174,Inyecciones!$C$2:$C$14185,Balance!AJ$5)</f>
        <v>15082.597078319201</v>
      </c>
      <c r="AK174" s="13">
        <f>SUMIFS(Inyecciones!$E$2:$E$14185,Inyecciones!$A$2:$A$14185,Balance!AK$4,Inyecciones!$B$2:$B$14185,Balance!$B174,Inyecciones!$C$2:$C$14185,Balance!AK$5)</f>
        <v>22332.002652325809</v>
      </c>
      <c r="AL174" s="14">
        <f>SUMIFS(Inyecciones!$E$2:$E$14185,Inyecciones!$A$2:$A$14185,Balance!AL$4,Inyecciones!$B$2:$B$14185,Balance!$B174,Inyecciones!$C$2:$C$14185,Balance!AL$5)</f>
        <v>20752.035865284979</v>
      </c>
      <c r="AM174" s="13"/>
      <c r="AN174" s="12">
        <f>SUMIFS('Retiro Mensual'!$E$2:$E$2629,'Retiro Mensual'!$A$2:$A$2629,AN$4,'Retiro Mensual'!$B$2:$B$2629,$B174,'Retiro Mensual'!$C$2:$C$2629,AN$5)</f>
        <v>0</v>
      </c>
      <c r="AO174" s="13">
        <f>SUMIFS('Retiro Mensual'!$E$2:$E$2629,'Retiro Mensual'!$A$2:$A$2629,AO$4,'Retiro Mensual'!$B$2:$B$2629,$B174,'Retiro Mensual'!$C$2:$C$2629,AO$5)</f>
        <v>0</v>
      </c>
      <c r="AP174" s="13">
        <f>SUMIFS('Retiro Mensual'!$E$2:$E$2629,'Retiro Mensual'!$A$2:$A$2629,AP$4,'Retiro Mensual'!$B$2:$B$2629,$B174,'Retiro Mensual'!$C$2:$C$2629,AP$5)</f>
        <v>0</v>
      </c>
      <c r="AQ174" s="13">
        <f>SUMIFS('Retiro Mensual'!$E$2:$E$2629,'Retiro Mensual'!$A$2:$A$2629,AQ$4,'Retiro Mensual'!$B$2:$B$2629,$B174,'Retiro Mensual'!$C$2:$C$2629,AQ$5)</f>
        <v>0</v>
      </c>
      <c r="AR174" s="13">
        <f>SUMIFS('Retiro Mensual'!$E$2:$E$2629,'Retiro Mensual'!$A$2:$A$2629,AR$4,'Retiro Mensual'!$B$2:$B$2629,$B174,'Retiro Mensual'!$C$2:$C$2629,AR$5)</f>
        <v>0</v>
      </c>
      <c r="AS174" s="13">
        <f>SUMIFS('Retiro Mensual'!$E$2:$E$2629,'Retiro Mensual'!$A$2:$A$2629,AS$4,'Retiro Mensual'!$B$2:$B$2629,$B174,'Retiro Mensual'!$C$2:$C$2629,AS$5)</f>
        <v>0</v>
      </c>
      <c r="AT174" s="13">
        <f>SUMIFS('Retiro Mensual'!$E$2:$E$2629,'Retiro Mensual'!$A$2:$A$2629,AT$4,'Retiro Mensual'!$B$2:$B$2629,$B174,'Retiro Mensual'!$C$2:$C$2629,AT$5)</f>
        <v>0</v>
      </c>
      <c r="AU174" s="13">
        <f>SUMIFS('Retiro Mensual'!$E$2:$E$2629,'Retiro Mensual'!$A$2:$A$2629,AU$4,'Retiro Mensual'!$B$2:$B$2629,$B174,'Retiro Mensual'!$C$2:$C$2629,AU$5)</f>
        <v>0</v>
      </c>
      <c r="AV174" s="13">
        <f>SUMIFS('Retiro Mensual'!$E$2:$E$2629,'Retiro Mensual'!$A$2:$A$2629,AV$4,'Retiro Mensual'!$B$2:$B$2629,$B174,'Retiro Mensual'!$C$2:$C$2629,AV$5)</f>
        <v>0</v>
      </c>
      <c r="AW174" s="13">
        <f>SUMIFS('Retiro Mensual'!$E$2:$E$2629,'Retiro Mensual'!$A$2:$A$2629,AW$4,'Retiro Mensual'!$B$2:$B$2629,$B174,'Retiro Mensual'!$C$2:$C$2629,AW$5)</f>
        <v>0</v>
      </c>
      <c r="AX174" s="13">
        <f>SUMIFS('Retiro Mensual'!$E$2:$E$2629,'Retiro Mensual'!$A$2:$A$2629,AX$4,'Retiro Mensual'!$B$2:$B$2629,$B174,'Retiro Mensual'!$C$2:$C$2629,AX$5)</f>
        <v>0</v>
      </c>
      <c r="AY174" s="14">
        <f>SUMIFS('Retiro Mensual'!$E$2:$E$2629,'Retiro Mensual'!$A$2:$A$2629,AY$4,'Retiro Mensual'!$B$2:$B$2629,$B174,'Retiro Mensual'!$C$2:$C$2629,AY$5)</f>
        <v>0</v>
      </c>
      <c r="AZ174" s="12">
        <f>SUMIFS('Retiro Mensual'!$E$2:$E$2629,'Retiro Mensual'!$A$2:$A$2629,AZ$4,'Retiro Mensual'!$B$2:$B$2629,$B174,'Retiro Mensual'!$C$2:$C$2629,AZ$5)</f>
        <v>0</v>
      </c>
      <c r="BA174" s="13">
        <f>SUMIFS('Retiro Mensual'!$E$2:$E$2629,'Retiro Mensual'!$A$2:$A$2629,BA$4,'Retiro Mensual'!$B$2:$B$2629,$B174,'Retiro Mensual'!$C$2:$C$2629,BA$5)</f>
        <v>0</v>
      </c>
      <c r="BB174" s="13">
        <f>SUMIFS('Retiro Mensual'!$E$2:$E$2629,'Retiro Mensual'!$A$2:$A$2629,BB$4,'Retiro Mensual'!$B$2:$B$2629,$B174,'Retiro Mensual'!$C$2:$C$2629,BB$5)</f>
        <v>0</v>
      </c>
      <c r="BC174" s="13">
        <f>SUMIFS('Retiro Mensual'!$E$2:$E$2629,'Retiro Mensual'!$A$2:$A$2629,BC$4,'Retiro Mensual'!$B$2:$B$2629,$B174,'Retiro Mensual'!$C$2:$C$2629,BC$5)</f>
        <v>0</v>
      </c>
      <c r="BD174" s="13">
        <f>SUMIFS('Retiro Mensual'!$E$2:$E$2629,'Retiro Mensual'!$A$2:$A$2629,BD$4,'Retiro Mensual'!$B$2:$B$2629,$B174,'Retiro Mensual'!$C$2:$C$2629,BD$5)</f>
        <v>0</v>
      </c>
      <c r="BE174" s="13">
        <f>SUMIFS('Retiro Mensual'!$E$2:$E$2629,'Retiro Mensual'!$A$2:$A$2629,BE$4,'Retiro Mensual'!$B$2:$B$2629,$B174,'Retiro Mensual'!$C$2:$C$2629,BE$5)</f>
        <v>0</v>
      </c>
      <c r="BF174" s="13">
        <f>SUMIFS('Retiro Mensual'!$E$2:$E$2629,'Retiro Mensual'!$A$2:$A$2629,BF$4,'Retiro Mensual'!$B$2:$B$2629,$B174,'Retiro Mensual'!$C$2:$C$2629,BF$5)</f>
        <v>0</v>
      </c>
      <c r="BG174" s="13">
        <f>SUMIFS('Retiro Mensual'!$E$2:$E$2629,'Retiro Mensual'!$A$2:$A$2629,BG$4,'Retiro Mensual'!$B$2:$B$2629,$B174,'Retiro Mensual'!$C$2:$C$2629,BG$5)</f>
        <v>0</v>
      </c>
      <c r="BH174" s="13">
        <f>SUMIFS('Retiro Mensual'!$E$2:$E$2629,'Retiro Mensual'!$A$2:$A$2629,BH$4,'Retiro Mensual'!$B$2:$B$2629,$B174,'Retiro Mensual'!$C$2:$C$2629,BH$5)</f>
        <v>0</v>
      </c>
      <c r="BI174" s="13">
        <f>SUMIFS('Retiro Mensual'!$E$2:$E$2629,'Retiro Mensual'!$A$2:$A$2629,BI$4,'Retiro Mensual'!$B$2:$B$2629,$B174,'Retiro Mensual'!$C$2:$C$2629,BI$5)</f>
        <v>0</v>
      </c>
      <c r="BJ174" s="13">
        <f>SUMIFS('Retiro Mensual'!$E$2:$E$2629,'Retiro Mensual'!$A$2:$A$2629,BJ$4,'Retiro Mensual'!$B$2:$B$2629,$B174,'Retiro Mensual'!$C$2:$C$2629,BJ$5)</f>
        <v>0</v>
      </c>
      <c r="BK174" s="14">
        <f>SUMIFS('Retiro Mensual'!$E$2:$E$2629,'Retiro Mensual'!$A$2:$A$2629,BK$4,'Retiro Mensual'!$B$2:$B$2629,$B174,'Retiro Mensual'!$C$2:$C$2629,BK$5)</f>
        <v>0</v>
      </c>
      <c r="BL174" s="12">
        <f>SUMIFS('Retiro Mensual'!$E$2:$E$2629,'Retiro Mensual'!$A$2:$A$2629,BL$4,'Retiro Mensual'!$B$2:$B$2629,$B174,'Retiro Mensual'!$C$2:$C$2629,BL$5)</f>
        <v>0</v>
      </c>
      <c r="BM174" s="13">
        <f>SUMIFS('Retiro Mensual'!$E$2:$E$2629,'Retiro Mensual'!$A$2:$A$2629,BM$4,'Retiro Mensual'!$B$2:$B$2629,$B174,'Retiro Mensual'!$C$2:$C$2629,BM$5)</f>
        <v>0</v>
      </c>
      <c r="BN174" s="13">
        <f>SUMIFS('Retiro Mensual'!$E$2:$E$2629,'Retiro Mensual'!$A$2:$A$2629,BN$4,'Retiro Mensual'!$B$2:$B$2629,$B174,'Retiro Mensual'!$C$2:$C$2629,BN$5)</f>
        <v>0</v>
      </c>
      <c r="BO174" s="13">
        <f>SUMIFS('Retiro Mensual'!$E$2:$E$2629,'Retiro Mensual'!$A$2:$A$2629,BO$4,'Retiro Mensual'!$B$2:$B$2629,$B174,'Retiro Mensual'!$C$2:$C$2629,BO$5)</f>
        <v>0</v>
      </c>
      <c r="BP174" s="13">
        <f>SUMIFS('Retiro Mensual'!$E$2:$E$2629,'Retiro Mensual'!$A$2:$A$2629,BP$4,'Retiro Mensual'!$B$2:$B$2629,$B174,'Retiro Mensual'!$C$2:$C$2629,BP$5)</f>
        <v>0</v>
      </c>
      <c r="BQ174" s="13">
        <f>SUMIFS('Retiro Mensual'!$E$2:$E$2629,'Retiro Mensual'!$A$2:$A$2629,BQ$4,'Retiro Mensual'!$B$2:$B$2629,$B174,'Retiro Mensual'!$C$2:$C$2629,BQ$5)</f>
        <v>0</v>
      </c>
      <c r="BR174" s="13">
        <f>SUMIFS('Retiro Mensual'!$E$2:$E$2629,'Retiro Mensual'!$A$2:$A$2629,BR$4,'Retiro Mensual'!$B$2:$B$2629,$B174,'Retiro Mensual'!$C$2:$C$2629,BR$5)</f>
        <v>0</v>
      </c>
      <c r="BS174" s="13">
        <f>SUMIFS('Retiro Mensual'!$E$2:$E$2629,'Retiro Mensual'!$A$2:$A$2629,BS$4,'Retiro Mensual'!$B$2:$B$2629,$B174,'Retiro Mensual'!$C$2:$C$2629,BS$5)</f>
        <v>0</v>
      </c>
      <c r="BT174" s="13">
        <f>SUMIFS('Retiro Mensual'!$E$2:$E$2629,'Retiro Mensual'!$A$2:$A$2629,BT$4,'Retiro Mensual'!$B$2:$B$2629,$B174,'Retiro Mensual'!$C$2:$C$2629,BT$5)</f>
        <v>0</v>
      </c>
      <c r="BU174" s="13">
        <f>SUMIFS('Retiro Mensual'!$E$2:$E$2629,'Retiro Mensual'!$A$2:$A$2629,BU$4,'Retiro Mensual'!$B$2:$B$2629,$B174,'Retiro Mensual'!$C$2:$C$2629,BU$5)</f>
        <v>0</v>
      </c>
      <c r="BV174" s="13">
        <f>SUMIFS('Retiro Mensual'!$E$2:$E$2629,'Retiro Mensual'!$A$2:$A$2629,BV$4,'Retiro Mensual'!$B$2:$B$2629,$B174,'Retiro Mensual'!$C$2:$C$2629,BV$5)</f>
        <v>0</v>
      </c>
      <c r="BW174" s="14">
        <f>SUMIFS('Retiro Mensual'!$E$2:$E$2629,'Retiro Mensual'!$A$2:$A$2629,BW$4,'Retiro Mensual'!$B$2:$B$2629,$B174,'Retiro Mensual'!$C$2:$C$2629,BW$5)</f>
        <v>0</v>
      </c>
      <c r="BX174" s="13"/>
      <c r="BY174" s="12">
        <f>SUMIFS('Compra Ventas'!$E$2:$E$2700,'Compra Ventas'!$A$2:$A$2700,BY$4,'Compra Ventas'!$B$2:$B$2700,$B174,'Compra Ventas'!$C$2:$C$2700,BY$5)</f>
        <v>0</v>
      </c>
      <c r="BZ174" s="13">
        <f>SUMIFS('Compra Ventas'!$E$2:$E$2700,'Compra Ventas'!$A$2:$A$2700,BZ$4,'Compra Ventas'!$B$2:$B$2700,$B174,'Compra Ventas'!$C$2:$C$2700,BZ$5)</f>
        <v>0</v>
      </c>
      <c r="CA174" s="13">
        <f>SUMIFS('Compra Ventas'!$E$2:$E$2700,'Compra Ventas'!$A$2:$A$2700,CA$4,'Compra Ventas'!$B$2:$B$2700,$B174,'Compra Ventas'!$C$2:$C$2700,CA$5)</f>
        <v>0</v>
      </c>
      <c r="CB174" s="13">
        <f>SUMIFS('Compra Ventas'!$E$2:$E$2700,'Compra Ventas'!$A$2:$A$2700,CB$4,'Compra Ventas'!$B$2:$B$2700,$B174,'Compra Ventas'!$C$2:$C$2700,CB$5)</f>
        <v>0</v>
      </c>
      <c r="CC174" s="13">
        <f>SUMIFS('Compra Ventas'!$E$2:$E$2700,'Compra Ventas'!$A$2:$A$2700,CC$4,'Compra Ventas'!$B$2:$B$2700,$B174,'Compra Ventas'!$C$2:$C$2700,CC$5)</f>
        <v>0</v>
      </c>
      <c r="CD174" s="13">
        <f>SUMIFS('Compra Ventas'!$E$2:$E$2700,'Compra Ventas'!$A$2:$A$2700,CD$4,'Compra Ventas'!$B$2:$B$2700,$B174,'Compra Ventas'!$C$2:$C$2700,CD$5)</f>
        <v>0</v>
      </c>
      <c r="CE174" s="13">
        <f>SUMIFS('Compra Ventas'!$E$2:$E$2700,'Compra Ventas'!$A$2:$A$2700,CE$4,'Compra Ventas'!$B$2:$B$2700,$B174,'Compra Ventas'!$C$2:$C$2700,CE$5)</f>
        <v>0</v>
      </c>
      <c r="CF174" s="13">
        <f>SUMIFS('Compra Ventas'!$E$2:$E$2700,'Compra Ventas'!$A$2:$A$2700,CF$4,'Compra Ventas'!$B$2:$B$2700,$B174,'Compra Ventas'!$C$2:$C$2700,CF$5)</f>
        <v>0</v>
      </c>
      <c r="CG174" s="13">
        <f>SUMIFS('Compra Ventas'!$E$2:$E$2700,'Compra Ventas'!$A$2:$A$2700,CG$4,'Compra Ventas'!$B$2:$B$2700,$B174,'Compra Ventas'!$C$2:$C$2700,CG$5)</f>
        <v>0</v>
      </c>
      <c r="CH174" s="13">
        <f>SUMIFS('Compra Ventas'!$E$2:$E$2700,'Compra Ventas'!$A$2:$A$2700,CH$4,'Compra Ventas'!$B$2:$B$2700,$B174,'Compra Ventas'!$C$2:$C$2700,CH$5)</f>
        <v>0</v>
      </c>
      <c r="CI174" s="13">
        <f>SUMIFS('Compra Ventas'!$E$2:$E$2700,'Compra Ventas'!$A$2:$A$2700,CI$4,'Compra Ventas'!$B$2:$B$2700,$B174,'Compra Ventas'!$C$2:$C$2700,CI$5)</f>
        <v>0</v>
      </c>
      <c r="CJ174" s="14">
        <f>SUMIFS('Compra Ventas'!$E$2:$E$2700,'Compra Ventas'!$A$2:$A$2700,CJ$4,'Compra Ventas'!$B$2:$B$2700,$B174,'Compra Ventas'!$C$2:$C$2700,CJ$5)</f>
        <v>0</v>
      </c>
      <c r="CK174" s="12">
        <f>SUMIFS('Compra Ventas'!$E$2:$E$2700,'Compra Ventas'!$A$2:$A$2700,CK$4,'Compra Ventas'!$B$2:$B$2700,$B174,'Compra Ventas'!$C$2:$C$2700,CK$5)</f>
        <v>0</v>
      </c>
      <c r="CL174" s="13">
        <f>SUMIFS('Compra Ventas'!$E$2:$E$2700,'Compra Ventas'!$A$2:$A$2700,CL$4,'Compra Ventas'!$B$2:$B$2700,$B174,'Compra Ventas'!$C$2:$C$2700,CL$5)</f>
        <v>0</v>
      </c>
      <c r="CM174" s="13">
        <f>SUMIFS('Compra Ventas'!$E$2:$E$2700,'Compra Ventas'!$A$2:$A$2700,CM$4,'Compra Ventas'!$B$2:$B$2700,$B174,'Compra Ventas'!$C$2:$C$2700,CM$5)</f>
        <v>0</v>
      </c>
      <c r="CN174" s="13">
        <f>SUMIFS('Compra Ventas'!$E$2:$E$2700,'Compra Ventas'!$A$2:$A$2700,CN$4,'Compra Ventas'!$B$2:$B$2700,$B174,'Compra Ventas'!$C$2:$C$2700,CN$5)</f>
        <v>0</v>
      </c>
      <c r="CO174" s="13">
        <f>SUMIFS('Compra Ventas'!$E$2:$E$2700,'Compra Ventas'!$A$2:$A$2700,CO$4,'Compra Ventas'!$B$2:$B$2700,$B174,'Compra Ventas'!$C$2:$C$2700,CO$5)</f>
        <v>0</v>
      </c>
      <c r="CP174" s="13">
        <f>SUMIFS('Compra Ventas'!$E$2:$E$2700,'Compra Ventas'!$A$2:$A$2700,CP$4,'Compra Ventas'!$B$2:$B$2700,$B174,'Compra Ventas'!$C$2:$C$2700,CP$5)</f>
        <v>0</v>
      </c>
      <c r="CQ174" s="13">
        <f>SUMIFS('Compra Ventas'!$E$2:$E$2700,'Compra Ventas'!$A$2:$A$2700,CQ$4,'Compra Ventas'!$B$2:$B$2700,$B174,'Compra Ventas'!$C$2:$C$2700,CQ$5)</f>
        <v>0</v>
      </c>
      <c r="CR174" s="13">
        <f>SUMIFS('Compra Ventas'!$E$2:$E$2700,'Compra Ventas'!$A$2:$A$2700,CR$4,'Compra Ventas'!$B$2:$B$2700,$B174,'Compra Ventas'!$C$2:$C$2700,CR$5)</f>
        <v>0</v>
      </c>
      <c r="CS174" s="13">
        <f>SUMIFS('Compra Ventas'!$E$2:$E$2700,'Compra Ventas'!$A$2:$A$2700,CS$4,'Compra Ventas'!$B$2:$B$2700,$B174,'Compra Ventas'!$C$2:$C$2700,CS$5)</f>
        <v>0</v>
      </c>
      <c r="CT174" s="13">
        <f>SUMIFS('Compra Ventas'!$E$2:$E$2700,'Compra Ventas'!$A$2:$A$2700,CT$4,'Compra Ventas'!$B$2:$B$2700,$B174,'Compra Ventas'!$C$2:$C$2700,CT$5)</f>
        <v>0</v>
      </c>
      <c r="CU174" s="13">
        <f>SUMIFS('Compra Ventas'!$E$2:$E$2700,'Compra Ventas'!$A$2:$A$2700,CU$4,'Compra Ventas'!$B$2:$B$2700,$B174,'Compra Ventas'!$C$2:$C$2700,CU$5)</f>
        <v>0</v>
      </c>
      <c r="CV174" s="14">
        <f>SUMIFS('Compra Ventas'!$E$2:$E$2700,'Compra Ventas'!$A$2:$A$2700,CV$4,'Compra Ventas'!$B$2:$B$2700,$B174,'Compra Ventas'!$C$2:$C$2700,CV$5)</f>
        <v>0</v>
      </c>
      <c r="CW174" s="12">
        <f>SUMIFS('Compra Ventas'!$E$2:$E$2700,'Compra Ventas'!$A$2:$A$2700,CW$4,'Compra Ventas'!$B$2:$B$2700,$B174,'Compra Ventas'!$C$2:$C$2700,CW$5)</f>
        <v>0</v>
      </c>
      <c r="CX174" s="13">
        <f>SUMIFS('Compra Ventas'!$E$2:$E$2700,'Compra Ventas'!$A$2:$A$2700,CX$4,'Compra Ventas'!$B$2:$B$2700,$B174,'Compra Ventas'!$C$2:$C$2700,CX$5)</f>
        <v>0</v>
      </c>
      <c r="CY174" s="13">
        <f>SUMIFS('Compra Ventas'!$E$2:$E$2700,'Compra Ventas'!$A$2:$A$2700,CY$4,'Compra Ventas'!$B$2:$B$2700,$B174,'Compra Ventas'!$C$2:$C$2700,CY$5)</f>
        <v>0</v>
      </c>
      <c r="CZ174" s="13">
        <f>SUMIFS('Compra Ventas'!$E$2:$E$2700,'Compra Ventas'!$A$2:$A$2700,CZ$4,'Compra Ventas'!$B$2:$B$2700,$B174,'Compra Ventas'!$C$2:$C$2700,CZ$5)</f>
        <v>0</v>
      </c>
      <c r="DA174" s="13">
        <f>SUMIFS('Compra Ventas'!$E$2:$E$2700,'Compra Ventas'!$A$2:$A$2700,DA$4,'Compra Ventas'!$B$2:$B$2700,$B174,'Compra Ventas'!$C$2:$C$2700,DA$5)</f>
        <v>0</v>
      </c>
      <c r="DB174" s="13">
        <f>SUMIFS('Compra Ventas'!$E$2:$E$2700,'Compra Ventas'!$A$2:$A$2700,DB$4,'Compra Ventas'!$B$2:$B$2700,$B174,'Compra Ventas'!$C$2:$C$2700,DB$5)</f>
        <v>0</v>
      </c>
      <c r="DC174" s="13">
        <f>SUMIFS('Compra Ventas'!$E$2:$E$2700,'Compra Ventas'!$A$2:$A$2700,DC$4,'Compra Ventas'!$B$2:$B$2700,$B174,'Compra Ventas'!$C$2:$C$2700,DC$5)</f>
        <v>0</v>
      </c>
      <c r="DD174" s="13">
        <f>SUMIFS('Compra Ventas'!$E$2:$E$2700,'Compra Ventas'!$A$2:$A$2700,DD$4,'Compra Ventas'!$B$2:$B$2700,$B174,'Compra Ventas'!$C$2:$C$2700,DD$5)</f>
        <v>0</v>
      </c>
      <c r="DE174" s="13">
        <f>SUMIFS('Compra Ventas'!$E$2:$E$2700,'Compra Ventas'!$A$2:$A$2700,DE$4,'Compra Ventas'!$B$2:$B$2700,$B174,'Compra Ventas'!$C$2:$C$2700,DE$5)</f>
        <v>0</v>
      </c>
      <c r="DF174" s="13">
        <f>SUMIFS('Compra Ventas'!$E$2:$E$2700,'Compra Ventas'!$A$2:$A$2700,DF$4,'Compra Ventas'!$B$2:$B$2700,$B174,'Compra Ventas'!$C$2:$C$2700,DF$5)</f>
        <v>0</v>
      </c>
      <c r="DG174" s="13">
        <f>SUMIFS('Compra Ventas'!$E$2:$E$2700,'Compra Ventas'!$A$2:$A$2700,DG$4,'Compra Ventas'!$B$2:$B$2700,$B174,'Compra Ventas'!$C$2:$C$2700,DG$5)</f>
        <v>0</v>
      </c>
      <c r="DH174" s="14">
        <f>SUMIFS('Compra Ventas'!$E$2:$E$2700,'Compra Ventas'!$A$2:$A$2700,DH$4,'Compra Ventas'!$B$2:$B$2700,$B174,'Compra Ventas'!$C$2:$C$2700,DH$5)</f>
        <v>0</v>
      </c>
      <c r="DI174" s="84"/>
      <c r="DJ174" s="98">
        <f>SUMIFS('Ajuste Ciclado'!D$5:D$47,'Ajuste Ciclado'!$C$5:$C$47,Balance!DJ$4,'Ajuste Ciclado'!$B$5:$B$47,Balance!$B174)</f>
        <v>0</v>
      </c>
      <c r="DK174" s="99">
        <f>SUMIFS('Ajuste Ciclado'!E$5:E$47,'Ajuste Ciclado'!$C$5:$C$47,Balance!DK$4,'Ajuste Ciclado'!$B$5:$B$47,Balance!$B174)</f>
        <v>0</v>
      </c>
      <c r="DL174" s="99">
        <f>SUMIFS('Ajuste Ciclado'!F$5:F$47,'Ajuste Ciclado'!$C$5:$C$47,Balance!DL$4,'Ajuste Ciclado'!$B$5:$B$47,Balance!$B174)</f>
        <v>0</v>
      </c>
      <c r="DM174" s="99">
        <f>SUMIFS('Ajuste Ciclado'!G$5:G$47,'Ajuste Ciclado'!$C$5:$C$47,Balance!DM$4,'Ajuste Ciclado'!$B$5:$B$47,Balance!$B174)</f>
        <v>0</v>
      </c>
      <c r="DN174" s="99">
        <f>SUMIFS('Ajuste Ciclado'!H$5:H$47,'Ajuste Ciclado'!$C$5:$C$47,Balance!DN$4,'Ajuste Ciclado'!$B$5:$B$47,Balance!$B174)</f>
        <v>0</v>
      </c>
      <c r="DO174" s="99">
        <f>SUMIFS('Ajuste Ciclado'!I$5:I$47,'Ajuste Ciclado'!$C$5:$C$47,Balance!DO$4,'Ajuste Ciclado'!$B$5:$B$47,Balance!$B174)</f>
        <v>0</v>
      </c>
      <c r="DP174" s="99">
        <f>SUMIFS('Ajuste Ciclado'!J$5:J$47,'Ajuste Ciclado'!$C$5:$C$47,Balance!DP$4,'Ajuste Ciclado'!$B$5:$B$47,Balance!$B174)</f>
        <v>0</v>
      </c>
      <c r="DQ174" s="99">
        <f>SUMIFS('Ajuste Ciclado'!K$5:K$47,'Ajuste Ciclado'!$C$5:$C$47,Balance!DQ$4,'Ajuste Ciclado'!$B$5:$B$47,Balance!$B174)</f>
        <v>0</v>
      </c>
      <c r="DR174" s="99">
        <f>SUMIFS('Ajuste Ciclado'!L$5:L$47,'Ajuste Ciclado'!$C$5:$C$47,Balance!DR$4,'Ajuste Ciclado'!$B$5:$B$47,Balance!$B174)</f>
        <v>0</v>
      </c>
      <c r="DS174" s="99">
        <f>SUMIFS('Ajuste Ciclado'!M$5:M$47,'Ajuste Ciclado'!$C$5:$C$47,Balance!DS$4,'Ajuste Ciclado'!$B$5:$B$47,Balance!$B174)</f>
        <v>0</v>
      </c>
      <c r="DT174" s="99">
        <f>SUMIFS('Ajuste Ciclado'!N$5:N$47,'Ajuste Ciclado'!$C$5:$C$47,Balance!DT$4,'Ajuste Ciclado'!$B$5:$B$47,Balance!$B174)</f>
        <v>0</v>
      </c>
      <c r="DU174" s="100">
        <f>SUMIFS('Ajuste Ciclado'!O$5:O$47,'Ajuste Ciclado'!$C$5:$C$47,Balance!DU$4,'Ajuste Ciclado'!$B$5:$B$47,Balance!$B174)</f>
        <v>0</v>
      </c>
      <c r="DV174" s="98">
        <f>SUMIFS('Ajuste Ciclado'!D$5:D$47,'Ajuste Ciclado'!$C$5:$C$47,Balance!DV$4,'Ajuste Ciclado'!$B$5:$B$47,Balance!$B174)</f>
        <v>0</v>
      </c>
      <c r="DW174" s="99">
        <f>SUMIFS('Ajuste Ciclado'!E$5:E$47,'Ajuste Ciclado'!$C$5:$C$47,Balance!DW$4,'Ajuste Ciclado'!$B$5:$B$47,Balance!$B174)</f>
        <v>0</v>
      </c>
      <c r="DX174" s="99">
        <f>SUMIFS('Ajuste Ciclado'!F$5:F$47,'Ajuste Ciclado'!$C$5:$C$47,Balance!DX$4,'Ajuste Ciclado'!$B$5:$B$47,Balance!$B174)</f>
        <v>0</v>
      </c>
      <c r="DY174" s="99">
        <f>SUMIFS('Ajuste Ciclado'!G$5:G$47,'Ajuste Ciclado'!$C$5:$C$47,Balance!DY$4,'Ajuste Ciclado'!$B$5:$B$47,Balance!$B174)</f>
        <v>0</v>
      </c>
      <c r="DZ174" s="99">
        <f>SUMIFS('Ajuste Ciclado'!H$5:H$47,'Ajuste Ciclado'!$C$5:$C$47,Balance!DZ$4,'Ajuste Ciclado'!$B$5:$B$47,Balance!$B174)</f>
        <v>0</v>
      </c>
      <c r="EA174" s="99">
        <f>SUMIFS('Ajuste Ciclado'!I$5:I$47,'Ajuste Ciclado'!$C$5:$C$47,Balance!EA$4,'Ajuste Ciclado'!$B$5:$B$47,Balance!$B174)</f>
        <v>0</v>
      </c>
      <c r="EB174" s="99">
        <f>SUMIFS('Ajuste Ciclado'!J$5:J$47,'Ajuste Ciclado'!$C$5:$C$47,Balance!EB$4,'Ajuste Ciclado'!$B$5:$B$47,Balance!$B174)</f>
        <v>0</v>
      </c>
      <c r="EC174" s="99">
        <f>SUMIFS('Ajuste Ciclado'!K$5:K$47,'Ajuste Ciclado'!$C$5:$C$47,Balance!EC$4,'Ajuste Ciclado'!$B$5:$B$47,Balance!$B174)</f>
        <v>0</v>
      </c>
      <c r="ED174" s="99">
        <f>SUMIFS('Ajuste Ciclado'!L$5:L$47,'Ajuste Ciclado'!$C$5:$C$47,Balance!ED$4,'Ajuste Ciclado'!$B$5:$B$47,Balance!$B174)</f>
        <v>0</v>
      </c>
      <c r="EE174" s="99">
        <f>SUMIFS('Ajuste Ciclado'!M$5:M$47,'Ajuste Ciclado'!$C$5:$C$47,Balance!EE$4,'Ajuste Ciclado'!$B$5:$B$47,Balance!$B174)</f>
        <v>0</v>
      </c>
      <c r="EF174" s="99">
        <f>SUMIFS('Ajuste Ciclado'!N$5:N$47,'Ajuste Ciclado'!$C$5:$C$47,Balance!EF$4,'Ajuste Ciclado'!$B$5:$B$47,Balance!$B174)</f>
        <v>0</v>
      </c>
      <c r="EG174" s="100">
        <f>SUMIFS('Ajuste Ciclado'!O$5:O$47,'Ajuste Ciclado'!$C$5:$C$47,Balance!EG$4,'Ajuste Ciclado'!$B$5:$B$47,Balance!$B174)</f>
        <v>0</v>
      </c>
      <c r="EH174" s="98">
        <f>SUMIFS('Ajuste Ciclado'!D$5:D$47,'Ajuste Ciclado'!$C$5:$C$47,Balance!EH$4,'Ajuste Ciclado'!$B$5:$B$47,Balance!$B174)</f>
        <v>0</v>
      </c>
      <c r="EI174" s="99">
        <f>SUMIFS('Ajuste Ciclado'!E$5:E$47,'Ajuste Ciclado'!$C$5:$C$47,Balance!EI$4,'Ajuste Ciclado'!$B$5:$B$47,Balance!$B174)</f>
        <v>0</v>
      </c>
      <c r="EJ174" s="99">
        <f>SUMIFS('Ajuste Ciclado'!F$5:F$47,'Ajuste Ciclado'!$C$5:$C$47,Balance!EJ$4,'Ajuste Ciclado'!$B$5:$B$47,Balance!$B174)</f>
        <v>0</v>
      </c>
      <c r="EK174" s="99">
        <f>SUMIFS('Ajuste Ciclado'!G$5:G$47,'Ajuste Ciclado'!$C$5:$C$47,Balance!EK$4,'Ajuste Ciclado'!$B$5:$B$47,Balance!$B174)</f>
        <v>0</v>
      </c>
      <c r="EL174" s="99">
        <f>SUMIFS('Ajuste Ciclado'!H$5:H$47,'Ajuste Ciclado'!$C$5:$C$47,Balance!EL$4,'Ajuste Ciclado'!$B$5:$B$47,Balance!$B174)</f>
        <v>0</v>
      </c>
      <c r="EM174" s="99">
        <f>SUMIFS('Ajuste Ciclado'!I$5:I$47,'Ajuste Ciclado'!$C$5:$C$47,Balance!EM$4,'Ajuste Ciclado'!$B$5:$B$47,Balance!$B174)</f>
        <v>0</v>
      </c>
      <c r="EN174" s="99">
        <f>SUMIFS('Ajuste Ciclado'!J$5:J$47,'Ajuste Ciclado'!$C$5:$C$47,Balance!EN$4,'Ajuste Ciclado'!$B$5:$B$47,Balance!$B174)</f>
        <v>0</v>
      </c>
      <c r="EO174" s="99">
        <f>SUMIFS('Ajuste Ciclado'!K$5:K$47,'Ajuste Ciclado'!$C$5:$C$47,Balance!EO$4,'Ajuste Ciclado'!$B$5:$B$47,Balance!$B174)</f>
        <v>0</v>
      </c>
      <c r="EP174" s="99">
        <f>SUMIFS('Ajuste Ciclado'!L$5:L$47,'Ajuste Ciclado'!$C$5:$C$47,Balance!EP$4,'Ajuste Ciclado'!$B$5:$B$47,Balance!$B174)</f>
        <v>0</v>
      </c>
      <c r="EQ174" s="99">
        <f>SUMIFS('Ajuste Ciclado'!M$5:M$47,'Ajuste Ciclado'!$C$5:$C$47,Balance!EQ$4,'Ajuste Ciclado'!$B$5:$B$47,Balance!$B174)</f>
        <v>0</v>
      </c>
      <c r="ER174" s="99">
        <f>SUMIFS('Ajuste Ciclado'!N$5:N$47,'Ajuste Ciclado'!$C$5:$C$47,Balance!ER$4,'Ajuste Ciclado'!$B$5:$B$47,Balance!$B174)</f>
        <v>0</v>
      </c>
      <c r="ES174" s="100">
        <f>SUMIFS('Ajuste Ciclado'!O$5:O$47,'Ajuste Ciclado'!$C$5:$C$47,Balance!ES$4,'Ajuste Ciclado'!$B$5:$B$47,Balance!$B174)</f>
        <v>0</v>
      </c>
      <c r="ET174" s="84"/>
      <c r="EU174" s="12">
        <f t="shared" si="279"/>
        <v>35813.405404655678</v>
      </c>
      <c r="EV174" s="13">
        <f t="shared" si="244"/>
        <v>23977.964792052859</v>
      </c>
      <c r="EW174" s="13">
        <f t="shared" si="245"/>
        <v>38908.486436264939</v>
      </c>
      <c r="EX174" s="13">
        <f t="shared" si="246"/>
        <v>29615.53688903134</v>
      </c>
      <c r="EY174" s="13">
        <f t="shared" si="247"/>
        <v>23043.07999884383</v>
      </c>
      <c r="EZ174" s="13">
        <f t="shared" si="248"/>
        <v>24632.215535676201</v>
      </c>
      <c r="FA174" s="13">
        <f t="shared" si="249"/>
        <v>19527.652648813579</v>
      </c>
      <c r="FB174" s="13">
        <f t="shared" si="250"/>
        <v>23453.689825642661</v>
      </c>
      <c r="FC174" s="13">
        <f t="shared" si="251"/>
        <v>24803.371326934081</v>
      </c>
      <c r="FD174" s="13">
        <f t="shared" si="252"/>
        <v>4785.6537797170131</v>
      </c>
      <c r="FE174" s="13">
        <f t="shared" si="253"/>
        <v>2906.2412060792772</v>
      </c>
      <c r="FF174" s="14">
        <f t="shared" si="254"/>
        <v>4020.1239881818719</v>
      </c>
      <c r="FG174" s="12">
        <f t="shared" si="255"/>
        <v>35886.408556083174</v>
      </c>
      <c r="FH174" s="13">
        <f t="shared" si="256"/>
        <v>24140.616462032162</v>
      </c>
      <c r="FI174" s="13">
        <f t="shared" si="257"/>
        <v>39283.719358685848</v>
      </c>
      <c r="FJ174" s="13">
        <f t="shared" si="258"/>
        <v>31409.36673996368</v>
      </c>
      <c r="FK174" s="13">
        <f t="shared" si="259"/>
        <v>22086.794933403969</v>
      </c>
      <c r="FL174" s="13">
        <f t="shared" si="260"/>
        <v>24904.97705864831</v>
      </c>
      <c r="FM174" s="13">
        <f t="shared" si="261"/>
        <v>20668.803429091909</v>
      </c>
      <c r="FN174" s="13">
        <f t="shared" si="262"/>
        <v>23558.213615233741</v>
      </c>
      <c r="FO174" s="13">
        <f t="shared" si="263"/>
        <v>25205.642641896509</v>
      </c>
      <c r="FP174" s="13">
        <f t="shared" si="264"/>
        <v>7077.5804451159529</v>
      </c>
      <c r="FQ174" s="13">
        <f t="shared" si="265"/>
        <v>11488.189093039609</v>
      </c>
      <c r="FR174" s="14">
        <f t="shared" si="266"/>
        <v>13252.71537770326</v>
      </c>
      <c r="FS174" s="12">
        <f t="shared" si="267"/>
        <v>35898.416752924757</v>
      </c>
      <c r="FT174" s="13">
        <f t="shared" si="268"/>
        <v>24152.031599898841</v>
      </c>
      <c r="FU174" s="13">
        <f t="shared" si="269"/>
        <v>39146.603416387632</v>
      </c>
      <c r="FV174" s="13">
        <f t="shared" si="270"/>
        <v>31179.46633349283</v>
      </c>
      <c r="FW174" s="13">
        <f t="shared" si="271"/>
        <v>23489.834789665059</v>
      </c>
      <c r="FX174" s="13">
        <f t="shared" si="272"/>
        <v>27149.080734836949</v>
      </c>
      <c r="FY174" s="13">
        <f t="shared" si="273"/>
        <v>22780.727878983689</v>
      </c>
      <c r="FZ174" s="13">
        <f t="shared" si="274"/>
        <v>26719.282773677161</v>
      </c>
      <c r="GA174" s="13">
        <f t="shared" si="275"/>
        <v>27575.289948037309</v>
      </c>
      <c r="GB174" s="13">
        <f t="shared" si="276"/>
        <v>15082.597078319201</v>
      </c>
      <c r="GC174" s="13">
        <f t="shared" si="277"/>
        <v>22332.002652325809</v>
      </c>
      <c r="GD174" s="14">
        <f t="shared" si="278"/>
        <v>20752.035865284979</v>
      </c>
      <c r="GE174" s="84"/>
      <c r="GF174" s="12">
        <f t="shared" si="280"/>
        <v>255487.42183189333</v>
      </c>
      <c r="GG174" s="13">
        <f t="shared" si="280"/>
        <v>278963.02771089808</v>
      </c>
      <c r="GH174" s="14">
        <f t="shared" si="280"/>
        <v>316257.36982383416</v>
      </c>
      <c r="GI174" s="6">
        <f t="shared" si="281"/>
        <v>1</v>
      </c>
      <c r="GJ174" s="12">
        <f t="shared" si="282"/>
        <v>0</v>
      </c>
      <c r="GK174" s="13">
        <f t="shared" si="283"/>
        <v>0</v>
      </c>
      <c r="GL174" s="14">
        <f t="shared" si="284"/>
        <v>0</v>
      </c>
      <c r="GM174" s="84"/>
      <c r="GN174" s="66">
        <f t="shared" si="285"/>
        <v>0</v>
      </c>
      <c r="GO174" s="84"/>
      <c r="GP174" s="63" t="str" cm="1">
        <f t="array" ref="GP174">INDEX($GF$4:$GH$4,1,GI174)</f>
        <v>Sample 1</v>
      </c>
      <c r="GQ174" s="12">
        <f t="shared" si="287"/>
        <v>2906.2412060792772</v>
      </c>
      <c r="GR174" s="13">
        <f t="shared" si="287"/>
        <v>4020.1239881818719</v>
      </c>
      <c r="GS174" s="14">
        <f t="shared" si="287"/>
        <v>4785.6537797170131</v>
      </c>
      <c r="GT174" s="12">
        <f t="shared" si="288"/>
        <v>7077.5804451159529</v>
      </c>
      <c r="GU174" s="13">
        <f t="shared" si="288"/>
        <v>11488.189093039609</v>
      </c>
      <c r="GV174" s="14">
        <f t="shared" si="288"/>
        <v>13252.71537770326</v>
      </c>
      <c r="GW174" s="12">
        <f t="shared" si="289"/>
        <v>15082.597078319201</v>
      </c>
      <c r="GX174" s="13">
        <f t="shared" si="289"/>
        <v>20752.035865284979</v>
      </c>
      <c r="GY174" s="14">
        <f t="shared" si="289"/>
        <v>22332.002652325809</v>
      </c>
      <c r="GZ174" s="84" t="str">
        <f t="shared" si="194"/>
        <v>Sample 1</v>
      </c>
      <c r="HA174" s="12">
        <f t="shared" si="286"/>
        <v>0</v>
      </c>
      <c r="HB174" s="13">
        <f t="shared" si="286"/>
        <v>0</v>
      </c>
      <c r="HC174" s="14">
        <f t="shared" si="286"/>
        <v>0</v>
      </c>
      <c r="HD174" s="6">
        <f t="shared" si="195"/>
        <v>0</v>
      </c>
      <c r="HE174" s="84" t="str">
        <f t="shared" si="196"/>
        <v>Ok</v>
      </c>
    </row>
    <row r="175" spans="2:213" hidden="1" x14ac:dyDescent="0.3">
      <c r="B175" s="84" t="s">
        <v>295</v>
      </c>
      <c r="C175" s="12">
        <f>SUMIFS(Inyecciones!$E$2:$E$14185,Inyecciones!$A$2:$A$14185,Balance!C$4,Inyecciones!$B$2:$B$14185,Balance!$B175,Inyecciones!$C$2:$C$14185,Balance!C$5)</f>
        <v>149772.72017301209</v>
      </c>
      <c r="D175" s="13">
        <f>SUMIFS(Inyecciones!$E$2:$E$14185,Inyecciones!$A$2:$A$14185,Balance!D$4,Inyecciones!$B$2:$B$14185,Balance!$B175,Inyecciones!$C$2:$C$14185,Balance!D$5)</f>
        <v>111970.30823894381</v>
      </c>
      <c r="E175" s="13">
        <f>SUMIFS(Inyecciones!$E$2:$E$14185,Inyecciones!$A$2:$A$14185,Balance!E$4,Inyecciones!$B$2:$B$14185,Balance!$B175,Inyecciones!$C$2:$C$14185,Balance!E$5)</f>
        <v>118654.18813830429</v>
      </c>
      <c r="F175" s="13">
        <f>SUMIFS(Inyecciones!$E$2:$E$14185,Inyecciones!$A$2:$A$14185,Balance!F$4,Inyecciones!$B$2:$B$14185,Balance!$B175,Inyecciones!$C$2:$C$14185,Balance!F$5)</f>
        <v>79808.009555641707</v>
      </c>
      <c r="G175" s="13">
        <f>SUMIFS(Inyecciones!$E$2:$E$14185,Inyecciones!$A$2:$A$14185,Balance!G$4,Inyecciones!$B$2:$B$14185,Balance!$B175,Inyecciones!$C$2:$C$14185,Balance!G$5)</f>
        <v>56223.713957825566</v>
      </c>
      <c r="H175" s="13">
        <f>SUMIFS(Inyecciones!$E$2:$E$14185,Inyecciones!$A$2:$A$14185,Balance!H$4,Inyecciones!$B$2:$B$14185,Balance!$B175,Inyecciones!$C$2:$C$14185,Balance!H$5)</f>
        <v>30591.837419806539</v>
      </c>
      <c r="I175" s="13">
        <f>SUMIFS(Inyecciones!$E$2:$E$14185,Inyecciones!$A$2:$A$14185,Balance!I$4,Inyecciones!$B$2:$B$14185,Balance!$B175,Inyecciones!$C$2:$C$14185,Balance!I$5)</f>
        <v>42618.190835638758</v>
      </c>
      <c r="J175" s="13">
        <f>SUMIFS(Inyecciones!$E$2:$E$14185,Inyecciones!$A$2:$A$14185,Balance!J$4,Inyecciones!$B$2:$B$14185,Balance!$B175,Inyecciones!$C$2:$C$14185,Balance!J$5)</f>
        <v>59534.218335238467</v>
      </c>
      <c r="K175" s="13">
        <f>SUMIFS(Inyecciones!$E$2:$E$14185,Inyecciones!$A$2:$A$14185,Balance!K$4,Inyecciones!$B$2:$B$14185,Balance!$B175,Inyecciones!$C$2:$C$14185,Balance!K$5)</f>
        <v>65150.659844282192</v>
      </c>
      <c r="L175" s="13">
        <f>SUMIFS(Inyecciones!$E$2:$E$14185,Inyecciones!$A$2:$A$14185,Balance!L$4,Inyecciones!$B$2:$B$14185,Balance!$B175,Inyecciones!$C$2:$C$14185,Balance!L$5)</f>
        <v>17519.74289839626</v>
      </c>
      <c r="M175" s="13">
        <f>SUMIFS(Inyecciones!$E$2:$E$14185,Inyecciones!$A$2:$A$14185,Balance!M$4,Inyecciones!$B$2:$B$14185,Balance!$B175,Inyecciones!$C$2:$C$14185,Balance!M$5)</f>
        <v>6561.041985072643</v>
      </c>
      <c r="N175" s="14">
        <f>SUMIFS(Inyecciones!$E$2:$E$14185,Inyecciones!$A$2:$A$14185,Balance!N$4,Inyecciones!$B$2:$B$14185,Balance!$B175,Inyecciones!$C$2:$C$14185,Balance!N$5)</f>
        <v>11736.85840997141</v>
      </c>
      <c r="O175" s="12">
        <f>SUMIFS(Inyecciones!$E$2:$E$14185,Inyecciones!$A$2:$A$14185,Balance!O$4,Inyecciones!$B$2:$B$14185,Balance!$B175,Inyecciones!$C$2:$C$14185,Balance!O$5)</f>
        <v>150112.76299091501</v>
      </c>
      <c r="P175" s="13">
        <f>SUMIFS(Inyecciones!$E$2:$E$14185,Inyecciones!$A$2:$A$14185,Balance!P$4,Inyecciones!$B$2:$B$14185,Balance!$B175,Inyecciones!$C$2:$C$14185,Balance!P$5)</f>
        <v>112921.7355881413</v>
      </c>
      <c r="Q175" s="13">
        <f>SUMIFS(Inyecciones!$E$2:$E$14185,Inyecciones!$A$2:$A$14185,Balance!Q$4,Inyecciones!$B$2:$B$14185,Balance!$B175,Inyecciones!$C$2:$C$14185,Balance!Q$5)</f>
        <v>119660.70661153059</v>
      </c>
      <c r="R175" s="13">
        <f>SUMIFS(Inyecciones!$E$2:$E$14185,Inyecciones!$A$2:$A$14185,Balance!R$4,Inyecciones!$B$2:$B$14185,Balance!$B175,Inyecciones!$C$2:$C$14185,Balance!R$5)</f>
        <v>84523.052137803767</v>
      </c>
      <c r="S175" s="13">
        <f>SUMIFS(Inyecciones!$E$2:$E$14185,Inyecciones!$A$2:$A$14185,Balance!S$4,Inyecciones!$B$2:$B$14185,Balance!$B175,Inyecciones!$C$2:$C$14185,Balance!S$5)</f>
        <v>54933.381593153543</v>
      </c>
      <c r="T175" s="13">
        <f>SUMIFS(Inyecciones!$E$2:$E$14185,Inyecciones!$A$2:$A$14185,Balance!T$4,Inyecciones!$B$2:$B$14185,Balance!$B175,Inyecciones!$C$2:$C$14185,Balance!T$5)</f>
        <v>31297.47979928241</v>
      </c>
      <c r="U175" s="13">
        <f>SUMIFS(Inyecciones!$E$2:$E$14185,Inyecciones!$A$2:$A$14185,Balance!U$4,Inyecciones!$B$2:$B$14185,Balance!$B175,Inyecciones!$C$2:$C$14185,Balance!U$5)</f>
        <v>46136.221752785466</v>
      </c>
      <c r="V175" s="13">
        <f>SUMIFS(Inyecciones!$E$2:$E$14185,Inyecciones!$A$2:$A$14185,Balance!V$4,Inyecciones!$B$2:$B$14185,Balance!$B175,Inyecciones!$C$2:$C$14185,Balance!V$5)</f>
        <v>60216.836278870243</v>
      </c>
      <c r="W175" s="13">
        <f>SUMIFS(Inyecciones!$E$2:$E$14185,Inyecciones!$A$2:$A$14185,Balance!W$4,Inyecciones!$B$2:$B$14185,Balance!$B175,Inyecciones!$C$2:$C$14185,Balance!W$5)</f>
        <v>66952.4051852946</v>
      </c>
      <c r="X175" s="13">
        <f>SUMIFS(Inyecciones!$E$2:$E$14185,Inyecciones!$A$2:$A$14185,Balance!X$4,Inyecciones!$B$2:$B$14185,Balance!$B175,Inyecciones!$C$2:$C$14185,Balance!X$5)</f>
        <v>27518.428147490351</v>
      </c>
      <c r="Y175" s="13">
        <f>SUMIFS(Inyecciones!$E$2:$E$14185,Inyecciones!$A$2:$A$14185,Balance!Y$4,Inyecciones!$B$2:$B$14185,Balance!$B175,Inyecciones!$C$2:$C$14185,Balance!Y$5)</f>
        <v>37857.360667648361</v>
      </c>
      <c r="Z175" s="14">
        <f>SUMIFS(Inyecciones!$E$2:$E$14185,Inyecciones!$A$2:$A$14185,Balance!Z$4,Inyecciones!$B$2:$B$14185,Balance!$B175,Inyecciones!$C$2:$C$14185,Balance!Z$5)</f>
        <v>51244.175646805037</v>
      </c>
      <c r="AA175" s="12">
        <f>SUMIFS(Inyecciones!$E$2:$E$14185,Inyecciones!$A$2:$A$14185,Balance!AA$4,Inyecciones!$B$2:$B$14185,Balance!$B175,Inyecciones!$C$2:$C$14185,Balance!AA$5)</f>
        <v>150170.68810477541</v>
      </c>
      <c r="AB175" s="13">
        <f>SUMIFS(Inyecciones!$E$2:$E$14185,Inyecciones!$A$2:$A$14185,Balance!AB$4,Inyecciones!$B$2:$B$14185,Balance!$B175,Inyecciones!$C$2:$C$14185,Balance!AB$5)</f>
        <v>113062.7761215418</v>
      </c>
      <c r="AC175" s="13">
        <f>SUMIFS(Inyecciones!$E$2:$E$14185,Inyecciones!$A$2:$A$14185,Balance!AC$4,Inyecciones!$B$2:$B$14185,Balance!$B175,Inyecciones!$C$2:$C$14185,Balance!AC$5)</f>
        <v>119387.23915776169</v>
      </c>
      <c r="AD175" s="13">
        <f>SUMIFS(Inyecciones!$E$2:$E$14185,Inyecciones!$A$2:$A$14185,Balance!AD$4,Inyecciones!$B$2:$B$14185,Balance!$B175,Inyecciones!$C$2:$C$14185,Balance!AD$5)</f>
        <v>83874.913057687678</v>
      </c>
      <c r="AE175" s="13">
        <f>SUMIFS(Inyecciones!$E$2:$E$14185,Inyecciones!$A$2:$A$14185,Balance!AE$4,Inyecciones!$B$2:$B$14185,Balance!$B175,Inyecciones!$C$2:$C$14185,Balance!AE$5)</f>
        <v>57301.716536488027</v>
      </c>
      <c r="AF175" s="13">
        <f>SUMIFS(Inyecciones!$E$2:$E$14185,Inyecciones!$A$2:$A$14185,Balance!AF$4,Inyecciones!$B$2:$B$14185,Balance!$B175,Inyecciones!$C$2:$C$14185,Balance!AF$5)</f>
        <v>34057.935738912493</v>
      </c>
      <c r="AG175" s="13">
        <f>SUMIFS(Inyecciones!$E$2:$E$14185,Inyecciones!$A$2:$A$14185,Balance!AG$4,Inyecciones!$B$2:$B$14185,Balance!$B175,Inyecciones!$C$2:$C$14185,Balance!AG$5)</f>
        <v>51046.291669956132</v>
      </c>
      <c r="AH175" s="13">
        <f>SUMIFS(Inyecciones!$E$2:$E$14185,Inyecciones!$A$2:$A$14185,Balance!AH$4,Inyecciones!$B$2:$B$14185,Balance!$B175,Inyecciones!$C$2:$C$14185,Balance!AH$5)</f>
        <v>66885.895033690802</v>
      </c>
      <c r="AI175" s="13">
        <f>SUMIFS(Inyecciones!$E$2:$E$14185,Inyecciones!$A$2:$A$14185,Balance!AI$4,Inyecciones!$B$2:$B$14185,Balance!$B175,Inyecciones!$C$2:$C$14185,Balance!AI$5)</f>
        <v>73509.626122872898</v>
      </c>
      <c r="AJ175" s="13">
        <f>SUMIFS(Inyecciones!$E$2:$E$14185,Inyecciones!$A$2:$A$14185,Balance!AJ$4,Inyecciones!$B$2:$B$14185,Balance!$B175,Inyecciones!$C$2:$C$14185,Balance!AJ$5)</f>
        <v>61924.915906508089</v>
      </c>
      <c r="AK175" s="13">
        <f>SUMIFS(Inyecciones!$E$2:$E$14185,Inyecciones!$A$2:$A$14185,Balance!AK$4,Inyecciones!$B$2:$B$14185,Balance!$B175,Inyecciones!$C$2:$C$14185,Balance!AK$5)</f>
        <v>79137.56219238427</v>
      </c>
      <c r="AL175" s="14">
        <f>SUMIFS(Inyecciones!$E$2:$E$14185,Inyecciones!$A$2:$A$14185,Balance!AL$4,Inyecciones!$B$2:$B$14185,Balance!$B175,Inyecciones!$C$2:$C$14185,Balance!AL$5)</f>
        <v>84170.071779715814</v>
      </c>
      <c r="AM175" s="13"/>
      <c r="AN175" s="12">
        <f>SUMIFS('Retiro Mensual'!$E$2:$E$2629,'Retiro Mensual'!$A$2:$A$2629,AN$4,'Retiro Mensual'!$B$2:$B$2629,$B175,'Retiro Mensual'!$C$2:$C$2629,AN$5)</f>
        <v>0</v>
      </c>
      <c r="AO175" s="13">
        <f>SUMIFS('Retiro Mensual'!$E$2:$E$2629,'Retiro Mensual'!$A$2:$A$2629,AO$4,'Retiro Mensual'!$B$2:$B$2629,$B175,'Retiro Mensual'!$C$2:$C$2629,AO$5)</f>
        <v>0</v>
      </c>
      <c r="AP175" s="13">
        <f>SUMIFS('Retiro Mensual'!$E$2:$E$2629,'Retiro Mensual'!$A$2:$A$2629,AP$4,'Retiro Mensual'!$B$2:$B$2629,$B175,'Retiro Mensual'!$C$2:$C$2629,AP$5)</f>
        <v>0</v>
      </c>
      <c r="AQ175" s="13">
        <f>SUMIFS('Retiro Mensual'!$E$2:$E$2629,'Retiro Mensual'!$A$2:$A$2629,AQ$4,'Retiro Mensual'!$B$2:$B$2629,$B175,'Retiro Mensual'!$C$2:$C$2629,AQ$5)</f>
        <v>0</v>
      </c>
      <c r="AR175" s="13">
        <f>SUMIFS('Retiro Mensual'!$E$2:$E$2629,'Retiro Mensual'!$A$2:$A$2629,AR$4,'Retiro Mensual'!$B$2:$B$2629,$B175,'Retiro Mensual'!$C$2:$C$2629,AR$5)</f>
        <v>0</v>
      </c>
      <c r="AS175" s="13">
        <f>SUMIFS('Retiro Mensual'!$E$2:$E$2629,'Retiro Mensual'!$A$2:$A$2629,AS$4,'Retiro Mensual'!$B$2:$B$2629,$B175,'Retiro Mensual'!$C$2:$C$2629,AS$5)</f>
        <v>0</v>
      </c>
      <c r="AT175" s="13">
        <f>SUMIFS('Retiro Mensual'!$E$2:$E$2629,'Retiro Mensual'!$A$2:$A$2629,AT$4,'Retiro Mensual'!$B$2:$B$2629,$B175,'Retiro Mensual'!$C$2:$C$2629,AT$5)</f>
        <v>0</v>
      </c>
      <c r="AU175" s="13">
        <f>SUMIFS('Retiro Mensual'!$E$2:$E$2629,'Retiro Mensual'!$A$2:$A$2629,AU$4,'Retiro Mensual'!$B$2:$B$2629,$B175,'Retiro Mensual'!$C$2:$C$2629,AU$5)</f>
        <v>0</v>
      </c>
      <c r="AV175" s="13">
        <f>SUMIFS('Retiro Mensual'!$E$2:$E$2629,'Retiro Mensual'!$A$2:$A$2629,AV$4,'Retiro Mensual'!$B$2:$B$2629,$B175,'Retiro Mensual'!$C$2:$C$2629,AV$5)</f>
        <v>0</v>
      </c>
      <c r="AW175" s="13">
        <f>SUMIFS('Retiro Mensual'!$E$2:$E$2629,'Retiro Mensual'!$A$2:$A$2629,AW$4,'Retiro Mensual'!$B$2:$B$2629,$B175,'Retiro Mensual'!$C$2:$C$2629,AW$5)</f>
        <v>0</v>
      </c>
      <c r="AX175" s="13">
        <f>SUMIFS('Retiro Mensual'!$E$2:$E$2629,'Retiro Mensual'!$A$2:$A$2629,AX$4,'Retiro Mensual'!$B$2:$B$2629,$B175,'Retiro Mensual'!$C$2:$C$2629,AX$5)</f>
        <v>0</v>
      </c>
      <c r="AY175" s="14">
        <f>SUMIFS('Retiro Mensual'!$E$2:$E$2629,'Retiro Mensual'!$A$2:$A$2629,AY$4,'Retiro Mensual'!$B$2:$B$2629,$B175,'Retiro Mensual'!$C$2:$C$2629,AY$5)</f>
        <v>0</v>
      </c>
      <c r="AZ175" s="12">
        <f>SUMIFS('Retiro Mensual'!$E$2:$E$2629,'Retiro Mensual'!$A$2:$A$2629,AZ$4,'Retiro Mensual'!$B$2:$B$2629,$B175,'Retiro Mensual'!$C$2:$C$2629,AZ$5)</f>
        <v>0</v>
      </c>
      <c r="BA175" s="13">
        <f>SUMIFS('Retiro Mensual'!$E$2:$E$2629,'Retiro Mensual'!$A$2:$A$2629,BA$4,'Retiro Mensual'!$B$2:$B$2629,$B175,'Retiro Mensual'!$C$2:$C$2629,BA$5)</f>
        <v>0</v>
      </c>
      <c r="BB175" s="13">
        <f>SUMIFS('Retiro Mensual'!$E$2:$E$2629,'Retiro Mensual'!$A$2:$A$2629,BB$4,'Retiro Mensual'!$B$2:$B$2629,$B175,'Retiro Mensual'!$C$2:$C$2629,BB$5)</f>
        <v>0</v>
      </c>
      <c r="BC175" s="13">
        <f>SUMIFS('Retiro Mensual'!$E$2:$E$2629,'Retiro Mensual'!$A$2:$A$2629,BC$4,'Retiro Mensual'!$B$2:$B$2629,$B175,'Retiro Mensual'!$C$2:$C$2629,BC$5)</f>
        <v>0</v>
      </c>
      <c r="BD175" s="13">
        <f>SUMIFS('Retiro Mensual'!$E$2:$E$2629,'Retiro Mensual'!$A$2:$A$2629,BD$4,'Retiro Mensual'!$B$2:$B$2629,$B175,'Retiro Mensual'!$C$2:$C$2629,BD$5)</f>
        <v>0</v>
      </c>
      <c r="BE175" s="13">
        <f>SUMIFS('Retiro Mensual'!$E$2:$E$2629,'Retiro Mensual'!$A$2:$A$2629,BE$4,'Retiro Mensual'!$B$2:$B$2629,$B175,'Retiro Mensual'!$C$2:$C$2629,BE$5)</f>
        <v>0</v>
      </c>
      <c r="BF175" s="13">
        <f>SUMIFS('Retiro Mensual'!$E$2:$E$2629,'Retiro Mensual'!$A$2:$A$2629,BF$4,'Retiro Mensual'!$B$2:$B$2629,$B175,'Retiro Mensual'!$C$2:$C$2629,BF$5)</f>
        <v>0</v>
      </c>
      <c r="BG175" s="13">
        <f>SUMIFS('Retiro Mensual'!$E$2:$E$2629,'Retiro Mensual'!$A$2:$A$2629,BG$4,'Retiro Mensual'!$B$2:$B$2629,$B175,'Retiro Mensual'!$C$2:$C$2629,BG$5)</f>
        <v>0</v>
      </c>
      <c r="BH175" s="13">
        <f>SUMIFS('Retiro Mensual'!$E$2:$E$2629,'Retiro Mensual'!$A$2:$A$2629,BH$4,'Retiro Mensual'!$B$2:$B$2629,$B175,'Retiro Mensual'!$C$2:$C$2629,BH$5)</f>
        <v>0</v>
      </c>
      <c r="BI175" s="13">
        <f>SUMIFS('Retiro Mensual'!$E$2:$E$2629,'Retiro Mensual'!$A$2:$A$2629,BI$4,'Retiro Mensual'!$B$2:$B$2629,$B175,'Retiro Mensual'!$C$2:$C$2629,BI$5)</f>
        <v>0</v>
      </c>
      <c r="BJ175" s="13">
        <f>SUMIFS('Retiro Mensual'!$E$2:$E$2629,'Retiro Mensual'!$A$2:$A$2629,BJ$4,'Retiro Mensual'!$B$2:$B$2629,$B175,'Retiro Mensual'!$C$2:$C$2629,BJ$5)</f>
        <v>0</v>
      </c>
      <c r="BK175" s="14">
        <f>SUMIFS('Retiro Mensual'!$E$2:$E$2629,'Retiro Mensual'!$A$2:$A$2629,BK$4,'Retiro Mensual'!$B$2:$B$2629,$B175,'Retiro Mensual'!$C$2:$C$2629,BK$5)</f>
        <v>0</v>
      </c>
      <c r="BL175" s="12">
        <f>SUMIFS('Retiro Mensual'!$E$2:$E$2629,'Retiro Mensual'!$A$2:$A$2629,BL$4,'Retiro Mensual'!$B$2:$B$2629,$B175,'Retiro Mensual'!$C$2:$C$2629,BL$5)</f>
        <v>0</v>
      </c>
      <c r="BM175" s="13">
        <f>SUMIFS('Retiro Mensual'!$E$2:$E$2629,'Retiro Mensual'!$A$2:$A$2629,BM$4,'Retiro Mensual'!$B$2:$B$2629,$B175,'Retiro Mensual'!$C$2:$C$2629,BM$5)</f>
        <v>0</v>
      </c>
      <c r="BN175" s="13">
        <f>SUMIFS('Retiro Mensual'!$E$2:$E$2629,'Retiro Mensual'!$A$2:$A$2629,BN$4,'Retiro Mensual'!$B$2:$B$2629,$B175,'Retiro Mensual'!$C$2:$C$2629,BN$5)</f>
        <v>0</v>
      </c>
      <c r="BO175" s="13">
        <f>SUMIFS('Retiro Mensual'!$E$2:$E$2629,'Retiro Mensual'!$A$2:$A$2629,BO$4,'Retiro Mensual'!$B$2:$B$2629,$B175,'Retiro Mensual'!$C$2:$C$2629,BO$5)</f>
        <v>0</v>
      </c>
      <c r="BP175" s="13">
        <f>SUMIFS('Retiro Mensual'!$E$2:$E$2629,'Retiro Mensual'!$A$2:$A$2629,BP$4,'Retiro Mensual'!$B$2:$B$2629,$B175,'Retiro Mensual'!$C$2:$C$2629,BP$5)</f>
        <v>0</v>
      </c>
      <c r="BQ175" s="13">
        <f>SUMIFS('Retiro Mensual'!$E$2:$E$2629,'Retiro Mensual'!$A$2:$A$2629,BQ$4,'Retiro Mensual'!$B$2:$B$2629,$B175,'Retiro Mensual'!$C$2:$C$2629,BQ$5)</f>
        <v>0</v>
      </c>
      <c r="BR175" s="13">
        <f>SUMIFS('Retiro Mensual'!$E$2:$E$2629,'Retiro Mensual'!$A$2:$A$2629,BR$4,'Retiro Mensual'!$B$2:$B$2629,$B175,'Retiro Mensual'!$C$2:$C$2629,BR$5)</f>
        <v>0</v>
      </c>
      <c r="BS175" s="13">
        <f>SUMIFS('Retiro Mensual'!$E$2:$E$2629,'Retiro Mensual'!$A$2:$A$2629,BS$4,'Retiro Mensual'!$B$2:$B$2629,$B175,'Retiro Mensual'!$C$2:$C$2629,BS$5)</f>
        <v>0</v>
      </c>
      <c r="BT175" s="13">
        <f>SUMIFS('Retiro Mensual'!$E$2:$E$2629,'Retiro Mensual'!$A$2:$A$2629,BT$4,'Retiro Mensual'!$B$2:$B$2629,$B175,'Retiro Mensual'!$C$2:$C$2629,BT$5)</f>
        <v>0</v>
      </c>
      <c r="BU175" s="13">
        <f>SUMIFS('Retiro Mensual'!$E$2:$E$2629,'Retiro Mensual'!$A$2:$A$2629,BU$4,'Retiro Mensual'!$B$2:$B$2629,$B175,'Retiro Mensual'!$C$2:$C$2629,BU$5)</f>
        <v>0</v>
      </c>
      <c r="BV175" s="13">
        <f>SUMIFS('Retiro Mensual'!$E$2:$E$2629,'Retiro Mensual'!$A$2:$A$2629,BV$4,'Retiro Mensual'!$B$2:$B$2629,$B175,'Retiro Mensual'!$C$2:$C$2629,BV$5)</f>
        <v>0</v>
      </c>
      <c r="BW175" s="14">
        <f>SUMIFS('Retiro Mensual'!$E$2:$E$2629,'Retiro Mensual'!$A$2:$A$2629,BW$4,'Retiro Mensual'!$B$2:$B$2629,$B175,'Retiro Mensual'!$C$2:$C$2629,BW$5)</f>
        <v>0</v>
      </c>
      <c r="BX175" s="13"/>
      <c r="BY175" s="12">
        <f>SUMIFS('Compra Ventas'!$E$2:$E$2700,'Compra Ventas'!$A$2:$A$2700,BY$4,'Compra Ventas'!$B$2:$B$2700,$B175,'Compra Ventas'!$C$2:$C$2700,BY$5)</f>
        <v>0</v>
      </c>
      <c r="BZ175" s="13">
        <f>SUMIFS('Compra Ventas'!$E$2:$E$2700,'Compra Ventas'!$A$2:$A$2700,BZ$4,'Compra Ventas'!$B$2:$B$2700,$B175,'Compra Ventas'!$C$2:$C$2700,BZ$5)</f>
        <v>0</v>
      </c>
      <c r="CA175" s="13">
        <f>SUMIFS('Compra Ventas'!$E$2:$E$2700,'Compra Ventas'!$A$2:$A$2700,CA$4,'Compra Ventas'!$B$2:$B$2700,$B175,'Compra Ventas'!$C$2:$C$2700,CA$5)</f>
        <v>0</v>
      </c>
      <c r="CB175" s="13">
        <f>SUMIFS('Compra Ventas'!$E$2:$E$2700,'Compra Ventas'!$A$2:$A$2700,CB$4,'Compra Ventas'!$B$2:$B$2700,$B175,'Compra Ventas'!$C$2:$C$2700,CB$5)</f>
        <v>0</v>
      </c>
      <c r="CC175" s="13">
        <f>SUMIFS('Compra Ventas'!$E$2:$E$2700,'Compra Ventas'!$A$2:$A$2700,CC$4,'Compra Ventas'!$B$2:$B$2700,$B175,'Compra Ventas'!$C$2:$C$2700,CC$5)</f>
        <v>0</v>
      </c>
      <c r="CD175" s="13">
        <f>SUMIFS('Compra Ventas'!$E$2:$E$2700,'Compra Ventas'!$A$2:$A$2700,CD$4,'Compra Ventas'!$B$2:$B$2700,$B175,'Compra Ventas'!$C$2:$C$2700,CD$5)</f>
        <v>0</v>
      </c>
      <c r="CE175" s="13">
        <f>SUMIFS('Compra Ventas'!$E$2:$E$2700,'Compra Ventas'!$A$2:$A$2700,CE$4,'Compra Ventas'!$B$2:$B$2700,$B175,'Compra Ventas'!$C$2:$C$2700,CE$5)</f>
        <v>0</v>
      </c>
      <c r="CF175" s="13">
        <f>SUMIFS('Compra Ventas'!$E$2:$E$2700,'Compra Ventas'!$A$2:$A$2700,CF$4,'Compra Ventas'!$B$2:$B$2700,$B175,'Compra Ventas'!$C$2:$C$2700,CF$5)</f>
        <v>0</v>
      </c>
      <c r="CG175" s="13">
        <f>SUMIFS('Compra Ventas'!$E$2:$E$2700,'Compra Ventas'!$A$2:$A$2700,CG$4,'Compra Ventas'!$B$2:$B$2700,$B175,'Compra Ventas'!$C$2:$C$2700,CG$5)</f>
        <v>0</v>
      </c>
      <c r="CH175" s="13">
        <f>SUMIFS('Compra Ventas'!$E$2:$E$2700,'Compra Ventas'!$A$2:$A$2700,CH$4,'Compra Ventas'!$B$2:$B$2700,$B175,'Compra Ventas'!$C$2:$C$2700,CH$5)</f>
        <v>0</v>
      </c>
      <c r="CI175" s="13">
        <f>SUMIFS('Compra Ventas'!$E$2:$E$2700,'Compra Ventas'!$A$2:$A$2700,CI$4,'Compra Ventas'!$B$2:$B$2700,$B175,'Compra Ventas'!$C$2:$C$2700,CI$5)</f>
        <v>0</v>
      </c>
      <c r="CJ175" s="14">
        <f>SUMIFS('Compra Ventas'!$E$2:$E$2700,'Compra Ventas'!$A$2:$A$2700,CJ$4,'Compra Ventas'!$B$2:$B$2700,$B175,'Compra Ventas'!$C$2:$C$2700,CJ$5)</f>
        <v>0</v>
      </c>
      <c r="CK175" s="12">
        <f>SUMIFS('Compra Ventas'!$E$2:$E$2700,'Compra Ventas'!$A$2:$A$2700,CK$4,'Compra Ventas'!$B$2:$B$2700,$B175,'Compra Ventas'!$C$2:$C$2700,CK$5)</f>
        <v>0</v>
      </c>
      <c r="CL175" s="13">
        <f>SUMIFS('Compra Ventas'!$E$2:$E$2700,'Compra Ventas'!$A$2:$A$2700,CL$4,'Compra Ventas'!$B$2:$B$2700,$B175,'Compra Ventas'!$C$2:$C$2700,CL$5)</f>
        <v>0</v>
      </c>
      <c r="CM175" s="13">
        <f>SUMIFS('Compra Ventas'!$E$2:$E$2700,'Compra Ventas'!$A$2:$A$2700,CM$4,'Compra Ventas'!$B$2:$B$2700,$B175,'Compra Ventas'!$C$2:$C$2700,CM$5)</f>
        <v>0</v>
      </c>
      <c r="CN175" s="13">
        <f>SUMIFS('Compra Ventas'!$E$2:$E$2700,'Compra Ventas'!$A$2:$A$2700,CN$4,'Compra Ventas'!$B$2:$B$2700,$B175,'Compra Ventas'!$C$2:$C$2700,CN$5)</f>
        <v>0</v>
      </c>
      <c r="CO175" s="13">
        <f>SUMIFS('Compra Ventas'!$E$2:$E$2700,'Compra Ventas'!$A$2:$A$2700,CO$4,'Compra Ventas'!$B$2:$B$2700,$B175,'Compra Ventas'!$C$2:$C$2700,CO$5)</f>
        <v>0</v>
      </c>
      <c r="CP175" s="13">
        <f>SUMIFS('Compra Ventas'!$E$2:$E$2700,'Compra Ventas'!$A$2:$A$2700,CP$4,'Compra Ventas'!$B$2:$B$2700,$B175,'Compra Ventas'!$C$2:$C$2700,CP$5)</f>
        <v>0</v>
      </c>
      <c r="CQ175" s="13">
        <f>SUMIFS('Compra Ventas'!$E$2:$E$2700,'Compra Ventas'!$A$2:$A$2700,CQ$4,'Compra Ventas'!$B$2:$B$2700,$B175,'Compra Ventas'!$C$2:$C$2700,CQ$5)</f>
        <v>0</v>
      </c>
      <c r="CR175" s="13">
        <f>SUMIFS('Compra Ventas'!$E$2:$E$2700,'Compra Ventas'!$A$2:$A$2700,CR$4,'Compra Ventas'!$B$2:$B$2700,$B175,'Compra Ventas'!$C$2:$C$2700,CR$5)</f>
        <v>0</v>
      </c>
      <c r="CS175" s="13">
        <f>SUMIFS('Compra Ventas'!$E$2:$E$2700,'Compra Ventas'!$A$2:$A$2700,CS$4,'Compra Ventas'!$B$2:$B$2700,$B175,'Compra Ventas'!$C$2:$C$2700,CS$5)</f>
        <v>0</v>
      </c>
      <c r="CT175" s="13">
        <f>SUMIFS('Compra Ventas'!$E$2:$E$2700,'Compra Ventas'!$A$2:$A$2700,CT$4,'Compra Ventas'!$B$2:$B$2700,$B175,'Compra Ventas'!$C$2:$C$2700,CT$5)</f>
        <v>0</v>
      </c>
      <c r="CU175" s="13">
        <f>SUMIFS('Compra Ventas'!$E$2:$E$2700,'Compra Ventas'!$A$2:$A$2700,CU$4,'Compra Ventas'!$B$2:$B$2700,$B175,'Compra Ventas'!$C$2:$C$2700,CU$5)</f>
        <v>0</v>
      </c>
      <c r="CV175" s="14">
        <f>SUMIFS('Compra Ventas'!$E$2:$E$2700,'Compra Ventas'!$A$2:$A$2700,CV$4,'Compra Ventas'!$B$2:$B$2700,$B175,'Compra Ventas'!$C$2:$C$2700,CV$5)</f>
        <v>0</v>
      </c>
      <c r="CW175" s="12">
        <f>SUMIFS('Compra Ventas'!$E$2:$E$2700,'Compra Ventas'!$A$2:$A$2700,CW$4,'Compra Ventas'!$B$2:$B$2700,$B175,'Compra Ventas'!$C$2:$C$2700,CW$5)</f>
        <v>0</v>
      </c>
      <c r="CX175" s="13">
        <f>SUMIFS('Compra Ventas'!$E$2:$E$2700,'Compra Ventas'!$A$2:$A$2700,CX$4,'Compra Ventas'!$B$2:$B$2700,$B175,'Compra Ventas'!$C$2:$C$2700,CX$5)</f>
        <v>0</v>
      </c>
      <c r="CY175" s="13">
        <f>SUMIFS('Compra Ventas'!$E$2:$E$2700,'Compra Ventas'!$A$2:$A$2700,CY$4,'Compra Ventas'!$B$2:$B$2700,$B175,'Compra Ventas'!$C$2:$C$2700,CY$5)</f>
        <v>0</v>
      </c>
      <c r="CZ175" s="13">
        <f>SUMIFS('Compra Ventas'!$E$2:$E$2700,'Compra Ventas'!$A$2:$A$2700,CZ$4,'Compra Ventas'!$B$2:$B$2700,$B175,'Compra Ventas'!$C$2:$C$2700,CZ$5)</f>
        <v>0</v>
      </c>
      <c r="DA175" s="13">
        <f>SUMIFS('Compra Ventas'!$E$2:$E$2700,'Compra Ventas'!$A$2:$A$2700,DA$4,'Compra Ventas'!$B$2:$B$2700,$B175,'Compra Ventas'!$C$2:$C$2700,DA$5)</f>
        <v>0</v>
      </c>
      <c r="DB175" s="13">
        <f>SUMIFS('Compra Ventas'!$E$2:$E$2700,'Compra Ventas'!$A$2:$A$2700,DB$4,'Compra Ventas'!$B$2:$B$2700,$B175,'Compra Ventas'!$C$2:$C$2700,DB$5)</f>
        <v>0</v>
      </c>
      <c r="DC175" s="13">
        <f>SUMIFS('Compra Ventas'!$E$2:$E$2700,'Compra Ventas'!$A$2:$A$2700,DC$4,'Compra Ventas'!$B$2:$B$2700,$B175,'Compra Ventas'!$C$2:$C$2700,DC$5)</f>
        <v>0</v>
      </c>
      <c r="DD175" s="13">
        <f>SUMIFS('Compra Ventas'!$E$2:$E$2700,'Compra Ventas'!$A$2:$A$2700,DD$4,'Compra Ventas'!$B$2:$B$2700,$B175,'Compra Ventas'!$C$2:$C$2700,DD$5)</f>
        <v>0</v>
      </c>
      <c r="DE175" s="13">
        <f>SUMIFS('Compra Ventas'!$E$2:$E$2700,'Compra Ventas'!$A$2:$A$2700,DE$4,'Compra Ventas'!$B$2:$B$2700,$B175,'Compra Ventas'!$C$2:$C$2700,DE$5)</f>
        <v>0</v>
      </c>
      <c r="DF175" s="13">
        <f>SUMIFS('Compra Ventas'!$E$2:$E$2700,'Compra Ventas'!$A$2:$A$2700,DF$4,'Compra Ventas'!$B$2:$B$2700,$B175,'Compra Ventas'!$C$2:$C$2700,DF$5)</f>
        <v>0</v>
      </c>
      <c r="DG175" s="13">
        <f>SUMIFS('Compra Ventas'!$E$2:$E$2700,'Compra Ventas'!$A$2:$A$2700,DG$4,'Compra Ventas'!$B$2:$B$2700,$B175,'Compra Ventas'!$C$2:$C$2700,DG$5)</f>
        <v>0</v>
      </c>
      <c r="DH175" s="14">
        <f>SUMIFS('Compra Ventas'!$E$2:$E$2700,'Compra Ventas'!$A$2:$A$2700,DH$4,'Compra Ventas'!$B$2:$B$2700,$B175,'Compra Ventas'!$C$2:$C$2700,DH$5)</f>
        <v>0</v>
      </c>
      <c r="DI175" s="84"/>
      <c r="DJ175" s="98">
        <f>SUMIFS('Ajuste Ciclado'!D$5:D$47,'Ajuste Ciclado'!$C$5:$C$47,Balance!DJ$4,'Ajuste Ciclado'!$B$5:$B$47,Balance!$B175)</f>
        <v>0</v>
      </c>
      <c r="DK175" s="99">
        <f>SUMIFS('Ajuste Ciclado'!E$5:E$47,'Ajuste Ciclado'!$C$5:$C$47,Balance!DK$4,'Ajuste Ciclado'!$B$5:$B$47,Balance!$B175)</f>
        <v>0</v>
      </c>
      <c r="DL175" s="99">
        <f>SUMIFS('Ajuste Ciclado'!F$5:F$47,'Ajuste Ciclado'!$C$5:$C$47,Balance!DL$4,'Ajuste Ciclado'!$B$5:$B$47,Balance!$B175)</f>
        <v>0</v>
      </c>
      <c r="DM175" s="99">
        <f>SUMIFS('Ajuste Ciclado'!G$5:G$47,'Ajuste Ciclado'!$C$5:$C$47,Balance!DM$4,'Ajuste Ciclado'!$B$5:$B$47,Balance!$B175)</f>
        <v>0</v>
      </c>
      <c r="DN175" s="99">
        <f>SUMIFS('Ajuste Ciclado'!H$5:H$47,'Ajuste Ciclado'!$C$5:$C$47,Balance!DN$4,'Ajuste Ciclado'!$B$5:$B$47,Balance!$B175)</f>
        <v>0</v>
      </c>
      <c r="DO175" s="99">
        <f>SUMIFS('Ajuste Ciclado'!I$5:I$47,'Ajuste Ciclado'!$C$5:$C$47,Balance!DO$4,'Ajuste Ciclado'!$B$5:$B$47,Balance!$B175)</f>
        <v>0</v>
      </c>
      <c r="DP175" s="99">
        <f>SUMIFS('Ajuste Ciclado'!J$5:J$47,'Ajuste Ciclado'!$C$5:$C$47,Balance!DP$4,'Ajuste Ciclado'!$B$5:$B$47,Balance!$B175)</f>
        <v>0</v>
      </c>
      <c r="DQ175" s="99">
        <f>SUMIFS('Ajuste Ciclado'!K$5:K$47,'Ajuste Ciclado'!$C$5:$C$47,Balance!DQ$4,'Ajuste Ciclado'!$B$5:$B$47,Balance!$B175)</f>
        <v>0</v>
      </c>
      <c r="DR175" s="99">
        <f>SUMIFS('Ajuste Ciclado'!L$5:L$47,'Ajuste Ciclado'!$C$5:$C$47,Balance!DR$4,'Ajuste Ciclado'!$B$5:$B$47,Balance!$B175)</f>
        <v>0</v>
      </c>
      <c r="DS175" s="99">
        <f>SUMIFS('Ajuste Ciclado'!M$5:M$47,'Ajuste Ciclado'!$C$5:$C$47,Balance!DS$4,'Ajuste Ciclado'!$B$5:$B$47,Balance!$B175)</f>
        <v>0</v>
      </c>
      <c r="DT175" s="99">
        <f>SUMIFS('Ajuste Ciclado'!N$5:N$47,'Ajuste Ciclado'!$C$5:$C$47,Balance!DT$4,'Ajuste Ciclado'!$B$5:$B$47,Balance!$B175)</f>
        <v>0</v>
      </c>
      <c r="DU175" s="100">
        <f>SUMIFS('Ajuste Ciclado'!O$5:O$47,'Ajuste Ciclado'!$C$5:$C$47,Balance!DU$4,'Ajuste Ciclado'!$B$5:$B$47,Balance!$B175)</f>
        <v>0</v>
      </c>
      <c r="DV175" s="98">
        <f>SUMIFS('Ajuste Ciclado'!D$5:D$47,'Ajuste Ciclado'!$C$5:$C$47,Balance!DV$4,'Ajuste Ciclado'!$B$5:$B$47,Balance!$B175)</f>
        <v>0</v>
      </c>
      <c r="DW175" s="99">
        <f>SUMIFS('Ajuste Ciclado'!E$5:E$47,'Ajuste Ciclado'!$C$5:$C$47,Balance!DW$4,'Ajuste Ciclado'!$B$5:$B$47,Balance!$B175)</f>
        <v>0</v>
      </c>
      <c r="DX175" s="99">
        <f>SUMIFS('Ajuste Ciclado'!F$5:F$47,'Ajuste Ciclado'!$C$5:$C$47,Balance!DX$4,'Ajuste Ciclado'!$B$5:$B$47,Balance!$B175)</f>
        <v>0</v>
      </c>
      <c r="DY175" s="99">
        <f>SUMIFS('Ajuste Ciclado'!G$5:G$47,'Ajuste Ciclado'!$C$5:$C$47,Balance!DY$4,'Ajuste Ciclado'!$B$5:$B$47,Balance!$B175)</f>
        <v>0</v>
      </c>
      <c r="DZ175" s="99">
        <f>SUMIFS('Ajuste Ciclado'!H$5:H$47,'Ajuste Ciclado'!$C$5:$C$47,Balance!DZ$4,'Ajuste Ciclado'!$B$5:$B$47,Balance!$B175)</f>
        <v>0</v>
      </c>
      <c r="EA175" s="99">
        <f>SUMIFS('Ajuste Ciclado'!I$5:I$47,'Ajuste Ciclado'!$C$5:$C$47,Balance!EA$4,'Ajuste Ciclado'!$B$5:$B$47,Balance!$B175)</f>
        <v>0</v>
      </c>
      <c r="EB175" s="99">
        <f>SUMIFS('Ajuste Ciclado'!J$5:J$47,'Ajuste Ciclado'!$C$5:$C$47,Balance!EB$4,'Ajuste Ciclado'!$B$5:$B$47,Balance!$B175)</f>
        <v>0</v>
      </c>
      <c r="EC175" s="99">
        <f>SUMIFS('Ajuste Ciclado'!K$5:K$47,'Ajuste Ciclado'!$C$5:$C$47,Balance!EC$4,'Ajuste Ciclado'!$B$5:$B$47,Balance!$B175)</f>
        <v>0</v>
      </c>
      <c r="ED175" s="99">
        <f>SUMIFS('Ajuste Ciclado'!L$5:L$47,'Ajuste Ciclado'!$C$5:$C$47,Balance!ED$4,'Ajuste Ciclado'!$B$5:$B$47,Balance!$B175)</f>
        <v>0</v>
      </c>
      <c r="EE175" s="99">
        <f>SUMIFS('Ajuste Ciclado'!M$5:M$47,'Ajuste Ciclado'!$C$5:$C$47,Balance!EE$4,'Ajuste Ciclado'!$B$5:$B$47,Balance!$B175)</f>
        <v>0</v>
      </c>
      <c r="EF175" s="99">
        <f>SUMIFS('Ajuste Ciclado'!N$5:N$47,'Ajuste Ciclado'!$C$5:$C$47,Balance!EF$4,'Ajuste Ciclado'!$B$5:$B$47,Balance!$B175)</f>
        <v>0</v>
      </c>
      <c r="EG175" s="100">
        <f>SUMIFS('Ajuste Ciclado'!O$5:O$47,'Ajuste Ciclado'!$C$5:$C$47,Balance!EG$4,'Ajuste Ciclado'!$B$5:$B$47,Balance!$B175)</f>
        <v>0</v>
      </c>
      <c r="EH175" s="98">
        <f>SUMIFS('Ajuste Ciclado'!D$5:D$47,'Ajuste Ciclado'!$C$5:$C$47,Balance!EH$4,'Ajuste Ciclado'!$B$5:$B$47,Balance!$B175)</f>
        <v>0</v>
      </c>
      <c r="EI175" s="99">
        <f>SUMIFS('Ajuste Ciclado'!E$5:E$47,'Ajuste Ciclado'!$C$5:$C$47,Balance!EI$4,'Ajuste Ciclado'!$B$5:$B$47,Balance!$B175)</f>
        <v>0</v>
      </c>
      <c r="EJ175" s="99">
        <f>SUMIFS('Ajuste Ciclado'!F$5:F$47,'Ajuste Ciclado'!$C$5:$C$47,Balance!EJ$4,'Ajuste Ciclado'!$B$5:$B$47,Balance!$B175)</f>
        <v>0</v>
      </c>
      <c r="EK175" s="99">
        <f>SUMIFS('Ajuste Ciclado'!G$5:G$47,'Ajuste Ciclado'!$C$5:$C$47,Balance!EK$4,'Ajuste Ciclado'!$B$5:$B$47,Balance!$B175)</f>
        <v>0</v>
      </c>
      <c r="EL175" s="99">
        <f>SUMIFS('Ajuste Ciclado'!H$5:H$47,'Ajuste Ciclado'!$C$5:$C$47,Balance!EL$4,'Ajuste Ciclado'!$B$5:$B$47,Balance!$B175)</f>
        <v>0</v>
      </c>
      <c r="EM175" s="99">
        <f>SUMIFS('Ajuste Ciclado'!I$5:I$47,'Ajuste Ciclado'!$C$5:$C$47,Balance!EM$4,'Ajuste Ciclado'!$B$5:$B$47,Balance!$B175)</f>
        <v>0</v>
      </c>
      <c r="EN175" s="99">
        <f>SUMIFS('Ajuste Ciclado'!J$5:J$47,'Ajuste Ciclado'!$C$5:$C$47,Balance!EN$4,'Ajuste Ciclado'!$B$5:$B$47,Balance!$B175)</f>
        <v>0</v>
      </c>
      <c r="EO175" s="99">
        <f>SUMIFS('Ajuste Ciclado'!K$5:K$47,'Ajuste Ciclado'!$C$5:$C$47,Balance!EO$4,'Ajuste Ciclado'!$B$5:$B$47,Balance!$B175)</f>
        <v>0</v>
      </c>
      <c r="EP175" s="99">
        <f>SUMIFS('Ajuste Ciclado'!L$5:L$47,'Ajuste Ciclado'!$C$5:$C$47,Balance!EP$4,'Ajuste Ciclado'!$B$5:$B$47,Balance!$B175)</f>
        <v>0</v>
      </c>
      <c r="EQ175" s="99">
        <f>SUMIFS('Ajuste Ciclado'!M$5:M$47,'Ajuste Ciclado'!$C$5:$C$47,Balance!EQ$4,'Ajuste Ciclado'!$B$5:$B$47,Balance!$B175)</f>
        <v>0</v>
      </c>
      <c r="ER175" s="99">
        <f>SUMIFS('Ajuste Ciclado'!N$5:N$47,'Ajuste Ciclado'!$C$5:$C$47,Balance!ER$4,'Ajuste Ciclado'!$B$5:$B$47,Balance!$B175)</f>
        <v>0</v>
      </c>
      <c r="ES175" s="100">
        <f>SUMIFS('Ajuste Ciclado'!O$5:O$47,'Ajuste Ciclado'!$C$5:$C$47,Balance!ES$4,'Ajuste Ciclado'!$B$5:$B$47,Balance!$B175)</f>
        <v>0</v>
      </c>
      <c r="ET175" s="84"/>
      <c r="EU175" s="12">
        <f t="shared" si="279"/>
        <v>149772.72017301209</v>
      </c>
      <c r="EV175" s="13">
        <f t="shared" si="244"/>
        <v>111970.30823894381</v>
      </c>
      <c r="EW175" s="13">
        <f t="shared" si="245"/>
        <v>118654.18813830429</v>
      </c>
      <c r="EX175" s="13">
        <f t="shared" si="246"/>
        <v>79808.009555641707</v>
      </c>
      <c r="EY175" s="13">
        <f t="shared" si="247"/>
        <v>56223.713957825566</v>
      </c>
      <c r="EZ175" s="13">
        <f t="shared" si="248"/>
        <v>30591.837419806539</v>
      </c>
      <c r="FA175" s="13">
        <f t="shared" si="249"/>
        <v>42618.190835638758</v>
      </c>
      <c r="FB175" s="13">
        <f t="shared" si="250"/>
        <v>59534.218335238467</v>
      </c>
      <c r="FC175" s="13">
        <f t="shared" si="251"/>
        <v>65150.659844282192</v>
      </c>
      <c r="FD175" s="13">
        <f t="shared" si="252"/>
        <v>17519.74289839626</v>
      </c>
      <c r="FE175" s="13">
        <f t="shared" si="253"/>
        <v>6561.041985072643</v>
      </c>
      <c r="FF175" s="14">
        <f t="shared" si="254"/>
        <v>11736.85840997141</v>
      </c>
      <c r="FG175" s="12">
        <f t="shared" si="255"/>
        <v>150112.76299091501</v>
      </c>
      <c r="FH175" s="13">
        <f t="shared" si="256"/>
        <v>112921.7355881413</v>
      </c>
      <c r="FI175" s="13">
        <f t="shared" si="257"/>
        <v>119660.70661153059</v>
      </c>
      <c r="FJ175" s="13">
        <f t="shared" si="258"/>
        <v>84523.052137803767</v>
      </c>
      <c r="FK175" s="13">
        <f t="shared" si="259"/>
        <v>54933.381593153543</v>
      </c>
      <c r="FL175" s="13">
        <f t="shared" si="260"/>
        <v>31297.47979928241</v>
      </c>
      <c r="FM175" s="13">
        <f t="shared" si="261"/>
        <v>46136.221752785466</v>
      </c>
      <c r="FN175" s="13">
        <f t="shared" si="262"/>
        <v>60216.836278870243</v>
      </c>
      <c r="FO175" s="13">
        <f t="shared" si="263"/>
        <v>66952.4051852946</v>
      </c>
      <c r="FP175" s="13">
        <f t="shared" si="264"/>
        <v>27518.428147490351</v>
      </c>
      <c r="FQ175" s="13">
        <f t="shared" si="265"/>
        <v>37857.360667648361</v>
      </c>
      <c r="FR175" s="14">
        <f t="shared" si="266"/>
        <v>51244.175646805037</v>
      </c>
      <c r="FS175" s="12">
        <f t="shared" si="267"/>
        <v>150170.68810477541</v>
      </c>
      <c r="FT175" s="13">
        <f t="shared" si="268"/>
        <v>113062.7761215418</v>
      </c>
      <c r="FU175" s="13">
        <f t="shared" si="269"/>
        <v>119387.23915776169</v>
      </c>
      <c r="FV175" s="13">
        <f t="shared" si="270"/>
        <v>83874.913057687678</v>
      </c>
      <c r="FW175" s="13">
        <f t="shared" si="271"/>
        <v>57301.716536488027</v>
      </c>
      <c r="FX175" s="13">
        <f t="shared" si="272"/>
        <v>34057.935738912493</v>
      </c>
      <c r="FY175" s="13">
        <f t="shared" si="273"/>
        <v>51046.291669956132</v>
      </c>
      <c r="FZ175" s="13">
        <f t="shared" si="274"/>
        <v>66885.895033690802</v>
      </c>
      <c r="GA175" s="13">
        <f t="shared" si="275"/>
        <v>73509.626122872898</v>
      </c>
      <c r="GB175" s="13">
        <f t="shared" si="276"/>
        <v>61924.915906508089</v>
      </c>
      <c r="GC175" s="13">
        <f t="shared" si="277"/>
        <v>79137.56219238427</v>
      </c>
      <c r="GD175" s="14">
        <f t="shared" si="278"/>
        <v>84170.071779715814</v>
      </c>
      <c r="GE175" s="84"/>
      <c r="GF175" s="12">
        <f t="shared" si="280"/>
        <v>750141.4897921338</v>
      </c>
      <c r="GG175" s="13">
        <f t="shared" si="280"/>
        <v>843374.54639972071</v>
      </c>
      <c r="GH175" s="14">
        <f t="shared" si="280"/>
        <v>974529.63142229535</v>
      </c>
      <c r="GI175" s="6">
        <f t="shared" si="281"/>
        <v>1</v>
      </c>
      <c r="GJ175" s="12">
        <f t="shared" si="282"/>
        <v>0</v>
      </c>
      <c r="GK175" s="13">
        <f t="shared" si="283"/>
        <v>0</v>
      </c>
      <c r="GL175" s="14">
        <f t="shared" si="284"/>
        <v>0</v>
      </c>
      <c r="GM175" s="84"/>
      <c r="GN175" s="66">
        <f t="shared" si="285"/>
        <v>0</v>
      </c>
      <c r="GO175" s="84"/>
      <c r="GP175" s="63" t="str" cm="1">
        <f t="array" ref="GP175">INDEX($GF$4:$GH$4,1,GI175)</f>
        <v>Sample 1</v>
      </c>
      <c r="GQ175" s="12">
        <f t="shared" si="287"/>
        <v>6561.041985072643</v>
      </c>
      <c r="GR175" s="13">
        <f t="shared" si="287"/>
        <v>11736.85840997141</v>
      </c>
      <c r="GS175" s="14">
        <f t="shared" si="287"/>
        <v>17519.74289839626</v>
      </c>
      <c r="GT175" s="12">
        <f t="shared" si="288"/>
        <v>27518.428147490351</v>
      </c>
      <c r="GU175" s="13">
        <f t="shared" si="288"/>
        <v>31297.47979928241</v>
      </c>
      <c r="GV175" s="14">
        <f t="shared" si="288"/>
        <v>37857.360667648361</v>
      </c>
      <c r="GW175" s="12">
        <f t="shared" si="289"/>
        <v>34057.935738912493</v>
      </c>
      <c r="GX175" s="13">
        <f t="shared" si="289"/>
        <v>51046.291669956132</v>
      </c>
      <c r="GY175" s="14">
        <f t="shared" si="289"/>
        <v>57301.716536488027</v>
      </c>
      <c r="GZ175" s="84" t="str">
        <f t="shared" si="194"/>
        <v>Sample 1</v>
      </c>
      <c r="HA175" s="12">
        <f t="shared" si="286"/>
        <v>0</v>
      </c>
      <c r="HB175" s="13">
        <f t="shared" si="286"/>
        <v>0</v>
      </c>
      <c r="HC175" s="14">
        <f t="shared" si="286"/>
        <v>0</v>
      </c>
      <c r="HD175" s="6">
        <f t="shared" si="195"/>
        <v>0</v>
      </c>
      <c r="HE175" s="84" t="str">
        <f t="shared" si="196"/>
        <v>Ok</v>
      </c>
    </row>
    <row r="176" spans="2:213" hidden="1" x14ac:dyDescent="0.3">
      <c r="B176" s="84" t="s">
        <v>294</v>
      </c>
      <c r="C176" s="12">
        <f>SUMIFS(Inyecciones!$E$2:$E$14185,Inyecciones!$A$2:$A$14185,Balance!C$4,Inyecciones!$B$2:$B$14185,Balance!$B176,Inyecciones!$C$2:$C$14185,Balance!C$5)</f>
        <v>193916.37053493701</v>
      </c>
      <c r="D176" s="13">
        <f>SUMIFS(Inyecciones!$E$2:$E$14185,Inyecciones!$A$2:$A$14185,Balance!D$4,Inyecciones!$B$2:$B$14185,Balance!$B176,Inyecciones!$C$2:$C$14185,Balance!D$5)</f>
        <v>137361.3409790399</v>
      </c>
      <c r="E176" s="13">
        <f>SUMIFS(Inyecciones!$E$2:$E$14185,Inyecciones!$A$2:$A$14185,Balance!E$4,Inyecciones!$B$2:$B$14185,Balance!$B176,Inyecciones!$C$2:$C$14185,Balance!E$5)</f>
        <v>136525.90271723631</v>
      </c>
      <c r="F176" s="13">
        <f>SUMIFS(Inyecciones!$E$2:$E$14185,Inyecciones!$A$2:$A$14185,Balance!F$4,Inyecciones!$B$2:$B$14185,Balance!$B176,Inyecciones!$C$2:$C$14185,Balance!F$5)</f>
        <v>91510.523096369288</v>
      </c>
      <c r="G176" s="13">
        <f>SUMIFS(Inyecciones!$E$2:$E$14185,Inyecciones!$A$2:$A$14185,Balance!G$4,Inyecciones!$B$2:$B$14185,Balance!$B176,Inyecciones!$C$2:$C$14185,Balance!G$5)</f>
        <v>59449.527852479783</v>
      </c>
      <c r="H176" s="13">
        <f>SUMIFS(Inyecciones!$E$2:$E$14185,Inyecciones!$A$2:$A$14185,Balance!H$4,Inyecciones!$B$2:$B$14185,Balance!$B176,Inyecciones!$C$2:$C$14185,Balance!H$5)</f>
        <v>32432.951802816169</v>
      </c>
      <c r="I176" s="13">
        <f>SUMIFS(Inyecciones!$E$2:$E$14185,Inyecciones!$A$2:$A$14185,Balance!I$4,Inyecciones!$B$2:$B$14185,Balance!$B176,Inyecciones!$C$2:$C$14185,Balance!I$5)</f>
        <v>44027.349474435403</v>
      </c>
      <c r="J176" s="13">
        <f>SUMIFS(Inyecciones!$E$2:$E$14185,Inyecciones!$A$2:$A$14185,Balance!J$4,Inyecciones!$B$2:$B$14185,Balance!$B176,Inyecciones!$C$2:$C$14185,Balance!J$5)</f>
        <v>66993.579820632745</v>
      </c>
      <c r="K176" s="13">
        <f>SUMIFS(Inyecciones!$E$2:$E$14185,Inyecciones!$A$2:$A$14185,Balance!K$4,Inyecciones!$B$2:$B$14185,Balance!$B176,Inyecciones!$C$2:$C$14185,Balance!K$5)</f>
        <v>79038.0684596848</v>
      </c>
      <c r="L176" s="13">
        <f>SUMIFS(Inyecciones!$E$2:$E$14185,Inyecciones!$A$2:$A$14185,Balance!L$4,Inyecciones!$B$2:$B$14185,Balance!$B176,Inyecciones!$C$2:$C$14185,Balance!L$5)</f>
        <v>21755.299023737622</v>
      </c>
      <c r="M176" s="13">
        <f>SUMIFS(Inyecciones!$E$2:$E$14185,Inyecciones!$A$2:$A$14185,Balance!M$4,Inyecciones!$B$2:$B$14185,Balance!$B176,Inyecciones!$C$2:$C$14185,Balance!M$5)</f>
        <v>4871.7788474982808</v>
      </c>
      <c r="N176" s="14">
        <f>SUMIFS(Inyecciones!$E$2:$E$14185,Inyecciones!$A$2:$A$14185,Balance!N$4,Inyecciones!$B$2:$B$14185,Balance!$B176,Inyecciones!$C$2:$C$14185,Balance!N$5)</f>
        <v>9378.2459200311987</v>
      </c>
      <c r="O176" s="12">
        <f>SUMIFS(Inyecciones!$E$2:$E$14185,Inyecciones!$A$2:$A$14185,Balance!O$4,Inyecciones!$B$2:$B$14185,Balance!$B176,Inyecciones!$C$2:$C$14185,Balance!O$5)</f>
        <v>194398.3987435301</v>
      </c>
      <c r="P176" s="13">
        <f>SUMIFS(Inyecciones!$E$2:$E$14185,Inyecciones!$A$2:$A$14185,Balance!P$4,Inyecciones!$B$2:$B$14185,Balance!$B176,Inyecciones!$C$2:$C$14185,Balance!P$5)</f>
        <v>138969.31330200299</v>
      </c>
      <c r="Q176" s="13">
        <f>SUMIFS(Inyecciones!$E$2:$E$14185,Inyecciones!$A$2:$A$14185,Balance!Q$4,Inyecciones!$B$2:$B$14185,Balance!$B176,Inyecciones!$C$2:$C$14185,Balance!Q$5)</f>
        <v>138069.58287397941</v>
      </c>
      <c r="R176" s="13">
        <f>SUMIFS(Inyecciones!$E$2:$E$14185,Inyecciones!$A$2:$A$14185,Balance!R$4,Inyecciones!$B$2:$B$14185,Balance!$B176,Inyecciones!$C$2:$C$14185,Balance!R$5)</f>
        <v>97086.390028398702</v>
      </c>
      <c r="S176" s="13">
        <f>SUMIFS(Inyecciones!$E$2:$E$14185,Inyecciones!$A$2:$A$14185,Balance!S$4,Inyecciones!$B$2:$B$14185,Balance!$B176,Inyecciones!$C$2:$C$14185,Balance!S$5)</f>
        <v>57821.042305122101</v>
      </c>
      <c r="T176" s="13">
        <f>SUMIFS(Inyecciones!$E$2:$E$14185,Inyecciones!$A$2:$A$14185,Balance!T$4,Inyecciones!$B$2:$B$14185,Balance!$B176,Inyecciones!$C$2:$C$14185,Balance!T$5)</f>
        <v>32974.504332391341</v>
      </c>
      <c r="U176" s="13">
        <f>SUMIFS(Inyecciones!$E$2:$E$14185,Inyecciones!$A$2:$A$14185,Balance!U$4,Inyecciones!$B$2:$B$14185,Balance!$B176,Inyecciones!$C$2:$C$14185,Balance!U$5)</f>
        <v>47442.836186906672</v>
      </c>
      <c r="V176" s="13">
        <f>SUMIFS(Inyecciones!$E$2:$E$14185,Inyecciones!$A$2:$A$14185,Balance!V$4,Inyecciones!$B$2:$B$14185,Balance!$B176,Inyecciones!$C$2:$C$14185,Balance!V$5)</f>
        <v>67544.278569205126</v>
      </c>
      <c r="W176" s="13">
        <f>SUMIFS(Inyecciones!$E$2:$E$14185,Inyecciones!$A$2:$A$14185,Balance!W$4,Inyecciones!$B$2:$B$14185,Balance!$B176,Inyecciones!$C$2:$C$14185,Balance!W$5)</f>
        <v>81153.697986904866</v>
      </c>
      <c r="X176" s="13">
        <f>SUMIFS(Inyecciones!$E$2:$E$14185,Inyecciones!$A$2:$A$14185,Balance!X$4,Inyecciones!$B$2:$B$14185,Balance!$B176,Inyecciones!$C$2:$C$14185,Balance!X$5)</f>
        <v>35582.666362880293</v>
      </c>
      <c r="Y176" s="13">
        <f>SUMIFS(Inyecciones!$E$2:$E$14185,Inyecciones!$A$2:$A$14185,Balance!Y$4,Inyecciones!$B$2:$B$14185,Balance!$B176,Inyecciones!$C$2:$C$14185,Balance!Y$5)</f>
        <v>43280.484940605063</v>
      </c>
      <c r="Z176" s="14">
        <f>SUMIFS(Inyecciones!$E$2:$E$14185,Inyecciones!$A$2:$A$14185,Balance!Z$4,Inyecciones!$B$2:$B$14185,Balance!$B176,Inyecciones!$C$2:$C$14185,Balance!Z$5)</f>
        <v>58015.234638554139</v>
      </c>
      <c r="AA176" s="12">
        <f>SUMIFS(Inyecciones!$E$2:$E$14185,Inyecciones!$A$2:$A$14185,Balance!AA$4,Inyecciones!$B$2:$B$14185,Balance!$B176,Inyecciones!$C$2:$C$14185,Balance!AA$5)</f>
        <v>194463.09895437059</v>
      </c>
      <c r="AB176" s="13">
        <f>SUMIFS(Inyecciones!$E$2:$E$14185,Inyecciones!$A$2:$A$14185,Balance!AB$4,Inyecciones!$B$2:$B$14185,Balance!$B176,Inyecciones!$C$2:$C$14185,Balance!AB$5)</f>
        <v>139104.59553879761</v>
      </c>
      <c r="AC176" s="13">
        <f>SUMIFS(Inyecciones!$E$2:$E$14185,Inyecciones!$A$2:$A$14185,Balance!AC$4,Inyecciones!$B$2:$B$14185,Balance!$B176,Inyecciones!$C$2:$C$14185,Balance!AC$5)</f>
        <v>137458.2011289259</v>
      </c>
      <c r="AD176" s="13">
        <f>SUMIFS(Inyecciones!$E$2:$E$14185,Inyecciones!$A$2:$A$14185,Balance!AD$4,Inyecciones!$B$2:$B$14185,Balance!$B176,Inyecciones!$C$2:$C$14185,Balance!AD$5)</f>
        <v>96399.774777502069</v>
      </c>
      <c r="AE176" s="13">
        <f>SUMIFS(Inyecciones!$E$2:$E$14185,Inyecciones!$A$2:$A$14185,Balance!AE$4,Inyecciones!$B$2:$B$14185,Balance!$B176,Inyecciones!$C$2:$C$14185,Balance!AE$5)</f>
        <v>60544.980436872509</v>
      </c>
      <c r="AF176" s="13">
        <f>SUMIFS(Inyecciones!$E$2:$E$14185,Inyecciones!$A$2:$A$14185,Balance!AF$4,Inyecciones!$B$2:$B$14185,Balance!$B176,Inyecciones!$C$2:$C$14185,Balance!AF$5)</f>
        <v>35973.41222717004</v>
      </c>
      <c r="AG176" s="13">
        <f>SUMIFS(Inyecciones!$E$2:$E$14185,Inyecciones!$A$2:$A$14185,Balance!AG$4,Inyecciones!$B$2:$B$14185,Balance!$B176,Inyecciones!$C$2:$C$14185,Balance!AG$5)</f>
        <v>52643.9527376443</v>
      </c>
      <c r="AH176" s="13">
        <f>SUMIFS(Inyecciones!$E$2:$E$14185,Inyecciones!$A$2:$A$14185,Balance!AH$4,Inyecciones!$B$2:$B$14185,Balance!$B176,Inyecciones!$C$2:$C$14185,Balance!AH$5)</f>
        <v>75077.14589272067</v>
      </c>
      <c r="AI176" s="13">
        <f>SUMIFS(Inyecciones!$E$2:$E$14185,Inyecciones!$A$2:$A$14185,Balance!AI$4,Inyecciones!$B$2:$B$14185,Balance!$B176,Inyecciones!$C$2:$C$14185,Balance!AI$5)</f>
        <v>89549.251513466748</v>
      </c>
      <c r="AJ176" s="13">
        <f>SUMIFS(Inyecciones!$E$2:$E$14185,Inyecciones!$A$2:$A$14185,Balance!AJ$4,Inyecciones!$B$2:$B$14185,Balance!$B176,Inyecciones!$C$2:$C$14185,Balance!AJ$5)</f>
        <v>82769.174484994001</v>
      </c>
      <c r="AK176" s="13">
        <f>SUMIFS(Inyecciones!$E$2:$E$14185,Inyecciones!$A$2:$A$14185,Balance!AK$4,Inyecciones!$B$2:$B$14185,Balance!$B176,Inyecciones!$C$2:$C$14185,Balance!AK$5)</f>
        <v>97168.726949529315</v>
      </c>
      <c r="AL176" s="14">
        <f>SUMIFS(Inyecciones!$E$2:$E$14185,Inyecciones!$A$2:$A$14185,Balance!AL$4,Inyecciones!$B$2:$B$14185,Balance!$B176,Inyecciones!$C$2:$C$14185,Balance!AL$5)</f>
        <v>101651.1078174428</v>
      </c>
      <c r="AM176" s="13"/>
      <c r="AN176" s="12">
        <f>SUMIFS('Retiro Mensual'!$E$2:$E$2629,'Retiro Mensual'!$A$2:$A$2629,AN$4,'Retiro Mensual'!$B$2:$B$2629,$B176,'Retiro Mensual'!$C$2:$C$2629,AN$5)</f>
        <v>0</v>
      </c>
      <c r="AO176" s="13">
        <f>SUMIFS('Retiro Mensual'!$E$2:$E$2629,'Retiro Mensual'!$A$2:$A$2629,AO$4,'Retiro Mensual'!$B$2:$B$2629,$B176,'Retiro Mensual'!$C$2:$C$2629,AO$5)</f>
        <v>0</v>
      </c>
      <c r="AP176" s="13">
        <f>SUMIFS('Retiro Mensual'!$E$2:$E$2629,'Retiro Mensual'!$A$2:$A$2629,AP$4,'Retiro Mensual'!$B$2:$B$2629,$B176,'Retiro Mensual'!$C$2:$C$2629,AP$5)</f>
        <v>0</v>
      </c>
      <c r="AQ176" s="13">
        <f>SUMIFS('Retiro Mensual'!$E$2:$E$2629,'Retiro Mensual'!$A$2:$A$2629,AQ$4,'Retiro Mensual'!$B$2:$B$2629,$B176,'Retiro Mensual'!$C$2:$C$2629,AQ$5)</f>
        <v>0</v>
      </c>
      <c r="AR176" s="13">
        <f>SUMIFS('Retiro Mensual'!$E$2:$E$2629,'Retiro Mensual'!$A$2:$A$2629,AR$4,'Retiro Mensual'!$B$2:$B$2629,$B176,'Retiro Mensual'!$C$2:$C$2629,AR$5)</f>
        <v>0</v>
      </c>
      <c r="AS176" s="13">
        <f>SUMIFS('Retiro Mensual'!$E$2:$E$2629,'Retiro Mensual'!$A$2:$A$2629,AS$4,'Retiro Mensual'!$B$2:$B$2629,$B176,'Retiro Mensual'!$C$2:$C$2629,AS$5)</f>
        <v>0</v>
      </c>
      <c r="AT176" s="13">
        <f>SUMIFS('Retiro Mensual'!$E$2:$E$2629,'Retiro Mensual'!$A$2:$A$2629,AT$4,'Retiro Mensual'!$B$2:$B$2629,$B176,'Retiro Mensual'!$C$2:$C$2629,AT$5)</f>
        <v>0</v>
      </c>
      <c r="AU176" s="13">
        <f>SUMIFS('Retiro Mensual'!$E$2:$E$2629,'Retiro Mensual'!$A$2:$A$2629,AU$4,'Retiro Mensual'!$B$2:$B$2629,$B176,'Retiro Mensual'!$C$2:$C$2629,AU$5)</f>
        <v>0</v>
      </c>
      <c r="AV176" s="13">
        <f>SUMIFS('Retiro Mensual'!$E$2:$E$2629,'Retiro Mensual'!$A$2:$A$2629,AV$4,'Retiro Mensual'!$B$2:$B$2629,$B176,'Retiro Mensual'!$C$2:$C$2629,AV$5)</f>
        <v>0</v>
      </c>
      <c r="AW176" s="13">
        <f>SUMIFS('Retiro Mensual'!$E$2:$E$2629,'Retiro Mensual'!$A$2:$A$2629,AW$4,'Retiro Mensual'!$B$2:$B$2629,$B176,'Retiro Mensual'!$C$2:$C$2629,AW$5)</f>
        <v>0</v>
      </c>
      <c r="AX176" s="13">
        <f>SUMIFS('Retiro Mensual'!$E$2:$E$2629,'Retiro Mensual'!$A$2:$A$2629,AX$4,'Retiro Mensual'!$B$2:$B$2629,$B176,'Retiro Mensual'!$C$2:$C$2629,AX$5)</f>
        <v>0</v>
      </c>
      <c r="AY176" s="14">
        <f>SUMIFS('Retiro Mensual'!$E$2:$E$2629,'Retiro Mensual'!$A$2:$A$2629,AY$4,'Retiro Mensual'!$B$2:$B$2629,$B176,'Retiro Mensual'!$C$2:$C$2629,AY$5)</f>
        <v>0</v>
      </c>
      <c r="AZ176" s="12">
        <f>SUMIFS('Retiro Mensual'!$E$2:$E$2629,'Retiro Mensual'!$A$2:$A$2629,AZ$4,'Retiro Mensual'!$B$2:$B$2629,$B176,'Retiro Mensual'!$C$2:$C$2629,AZ$5)</f>
        <v>0</v>
      </c>
      <c r="BA176" s="13">
        <f>SUMIFS('Retiro Mensual'!$E$2:$E$2629,'Retiro Mensual'!$A$2:$A$2629,BA$4,'Retiro Mensual'!$B$2:$B$2629,$B176,'Retiro Mensual'!$C$2:$C$2629,BA$5)</f>
        <v>0</v>
      </c>
      <c r="BB176" s="13">
        <f>SUMIFS('Retiro Mensual'!$E$2:$E$2629,'Retiro Mensual'!$A$2:$A$2629,BB$4,'Retiro Mensual'!$B$2:$B$2629,$B176,'Retiro Mensual'!$C$2:$C$2629,BB$5)</f>
        <v>0</v>
      </c>
      <c r="BC176" s="13">
        <f>SUMIFS('Retiro Mensual'!$E$2:$E$2629,'Retiro Mensual'!$A$2:$A$2629,BC$4,'Retiro Mensual'!$B$2:$B$2629,$B176,'Retiro Mensual'!$C$2:$C$2629,BC$5)</f>
        <v>0</v>
      </c>
      <c r="BD176" s="13">
        <f>SUMIFS('Retiro Mensual'!$E$2:$E$2629,'Retiro Mensual'!$A$2:$A$2629,BD$4,'Retiro Mensual'!$B$2:$B$2629,$B176,'Retiro Mensual'!$C$2:$C$2629,BD$5)</f>
        <v>0</v>
      </c>
      <c r="BE176" s="13">
        <f>SUMIFS('Retiro Mensual'!$E$2:$E$2629,'Retiro Mensual'!$A$2:$A$2629,BE$4,'Retiro Mensual'!$B$2:$B$2629,$B176,'Retiro Mensual'!$C$2:$C$2629,BE$5)</f>
        <v>0</v>
      </c>
      <c r="BF176" s="13">
        <f>SUMIFS('Retiro Mensual'!$E$2:$E$2629,'Retiro Mensual'!$A$2:$A$2629,BF$4,'Retiro Mensual'!$B$2:$B$2629,$B176,'Retiro Mensual'!$C$2:$C$2629,BF$5)</f>
        <v>0</v>
      </c>
      <c r="BG176" s="13">
        <f>SUMIFS('Retiro Mensual'!$E$2:$E$2629,'Retiro Mensual'!$A$2:$A$2629,BG$4,'Retiro Mensual'!$B$2:$B$2629,$B176,'Retiro Mensual'!$C$2:$C$2629,BG$5)</f>
        <v>0</v>
      </c>
      <c r="BH176" s="13">
        <f>SUMIFS('Retiro Mensual'!$E$2:$E$2629,'Retiro Mensual'!$A$2:$A$2629,BH$4,'Retiro Mensual'!$B$2:$B$2629,$B176,'Retiro Mensual'!$C$2:$C$2629,BH$5)</f>
        <v>0</v>
      </c>
      <c r="BI176" s="13">
        <f>SUMIFS('Retiro Mensual'!$E$2:$E$2629,'Retiro Mensual'!$A$2:$A$2629,BI$4,'Retiro Mensual'!$B$2:$B$2629,$B176,'Retiro Mensual'!$C$2:$C$2629,BI$5)</f>
        <v>0</v>
      </c>
      <c r="BJ176" s="13">
        <f>SUMIFS('Retiro Mensual'!$E$2:$E$2629,'Retiro Mensual'!$A$2:$A$2629,BJ$4,'Retiro Mensual'!$B$2:$B$2629,$B176,'Retiro Mensual'!$C$2:$C$2629,BJ$5)</f>
        <v>0</v>
      </c>
      <c r="BK176" s="14">
        <f>SUMIFS('Retiro Mensual'!$E$2:$E$2629,'Retiro Mensual'!$A$2:$A$2629,BK$4,'Retiro Mensual'!$B$2:$B$2629,$B176,'Retiro Mensual'!$C$2:$C$2629,BK$5)</f>
        <v>0</v>
      </c>
      <c r="BL176" s="12">
        <f>SUMIFS('Retiro Mensual'!$E$2:$E$2629,'Retiro Mensual'!$A$2:$A$2629,BL$4,'Retiro Mensual'!$B$2:$B$2629,$B176,'Retiro Mensual'!$C$2:$C$2629,BL$5)</f>
        <v>0</v>
      </c>
      <c r="BM176" s="13">
        <f>SUMIFS('Retiro Mensual'!$E$2:$E$2629,'Retiro Mensual'!$A$2:$A$2629,BM$4,'Retiro Mensual'!$B$2:$B$2629,$B176,'Retiro Mensual'!$C$2:$C$2629,BM$5)</f>
        <v>0</v>
      </c>
      <c r="BN176" s="13">
        <f>SUMIFS('Retiro Mensual'!$E$2:$E$2629,'Retiro Mensual'!$A$2:$A$2629,BN$4,'Retiro Mensual'!$B$2:$B$2629,$B176,'Retiro Mensual'!$C$2:$C$2629,BN$5)</f>
        <v>0</v>
      </c>
      <c r="BO176" s="13">
        <f>SUMIFS('Retiro Mensual'!$E$2:$E$2629,'Retiro Mensual'!$A$2:$A$2629,BO$4,'Retiro Mensual'!$B$2:$B$2629,$B176,'Retiro Mensual'!$C$2:$C$2629,BO$5)</f>
        <v>0</v>
      </c>
      <c r="BP176" s="13">
        <f>SUMIFS('Retiro Mensual'!$E$2:$E$2629,'Retiro Mensual'!$A$2:$A$2629,BP$4,'Retiro Mensual'!$B$2:$B$2629,$B176,'Retiro Mensual'!$C$2:$C$2629,BP$5)</f>
        <v>0</v>
      </c>
      <c r="BQ176" s="13">
        <f>SUMIFS('Retiro Mensual'!$E$2:$E$2629,'Retiro Mensual'!$A$2:$A$2629,BQ$4,'Retiro Mensual'!$B$2:$B$2629,$B176,'Retiro Mensual'!$C$2:$C$2629,BQ$5)</f>
        <v>0</v>
      </c>
      <c r="BR176" s="13">
        <f>SUMIFS('Retiro Mensual'!$E$2:$E$2629,'Retiro Mensual'!$A$2:$A$2629,BR$4,'Retiro Mensual'!$B$2:$B$2629,$B176,'Retiro Mensual'!$C$2:$C$2629,BR$5)</f>
        <v>0</v>
      </c>
      <c r="BS176" s="13">
        <f>SUMIFS('Retiro Mensual'!$E$2:$E$2629,'Retiro Mensual'!$A$2:$A$2629,BS$4,'Retiro Mensual'!$B$2:$B$2629,$B176,'Retiro Mensual'!$C$2:$C$2629,BS$5)</f>
        <v>0</v>
      </c>
      <c r="BT176" s="13">
        <f>SUMIFS('Retiro Mensual'!$E$2:$E$2629,'Retiro Mensual'!$A$2:$A$2629,BT$4,'Retiro Mensual'!$B$2:$B$2629,$B176,'Retiro Mensual'!$C$2:$C$2629,BT$5)</f>
        <v>0</v>
      </c>
      <c r="BU176" s="13">
        <f>SUMIFS('Retiro Mensual'!$E$2:$E$2629,'Retiro Mensual'!$A$2:$A$2629,BU$4,'Retiro Mensual'!$B$2:$B$2629,$B176,'Retiro Mensual'!$C$2:$C$2629,BU$5)</f>
        <v>0</v>
      </c>
      <c r="BV176" s="13">
        <f>SUMIFS('Retiro Mensual'!$E$2:$E$2629,'Retiro Mensual'!$A$2:$A$2629,BV$4,'Retiro Mensual'!$B$2:$B$2629,$B176,'Retiro Mensual'!$C$2:$C$2629,BV$5)</f>
        <v>0</v>
      </c>
      <c r="BW176" s="14">
        <f>SUMIFS('Retiro Mensual'!$E$2:$E$2629,'Retiro Mensual'!$A$2:$A$2629,BW$4,'Retiro Mensual'!$B$2:$B$2629,$B176,'Retiro Mensual'!$C$2:$C$2629,BW$5)</f>
        <v>0</v>
      </c>
      <c r="BX176" s="13"/>
      <c r="BY176" s="12">
        <f>SUMIFS('Compra Ventas'!$E$2:$E$2700,'Compra Ventas'!$A$2:$A$2700,BY$4,'Compra Ventas'!$B$2:$B$2700,$B176,'Compra Ventas'!$C$2:$C$2700,BY$5)</f>
        <v>0</v>
      </c>
      <c r="BZ176" s="13">
        <f>SUMIFS('Compra Ventas'!$E$2:$E$2700,'Compra Ventas'!$A$2:$A$2700,BZ$4,'Compra Ventas'!$B$2:$B$2700,$B176,'Compra Ventas'!$C$2:$C$2700,BZ$5)</f>
        <v>0</v>
      </c>
      <c r="CA176" s="13">
        <f>SUMIFS('Compra Ventas'!$E$2:$E$2700,'Compra Ventas'!$A$2:$A$2700,CA$4,'Compra Ventas'!$B$2:$B$2700,$B176,'Compra Ventas'!$C$2:$C$2700,CA$5)</f>
        <v>0</v>
      </c>
      <c r="CB176" s="13">
        <f>SUMIFS('Compra Ventas'!$E$2:$E$2700,'Compra Ventas'!$A$2:$A$2700,CB$4,'Compra Ventas'!$B$2:$B$2700,$B176,'Compra Ventas'!$C$2:$C$2700,CB$5)</f>
        <v>0</v>
      </c>
      <c r="CC176" s="13">
        <f>SUMIFS('Compra Ventas'!$E$2:$E$2700,'Compra Ventas'!$A$2:$A$2700,CC$4,'Compra Ventas'!$B$2:$B$2700,$B176,'Compra Ventas'!$C$2:$C$2700,CC$5)</f>
        <v>0</v>
      </c>
      <c r="CD176" s="13">
        <f>SUMIFS('Compra Ventas'!$E$2:$E$2700,'Compra Ventas'!$A$2:$A$2700,CD$4,'Compra Ventas'!$B$2:$B$2700,$B176,'Compra Ventas'!$C$2:$C$2700,CD$5)</f>
        <v>0</v>
      </c>
      <c r="CE176" s="13">
        <f>SUMIFS('Compra Ventas'!$E$2:$E$2700,'Compra Ventas'!$A$2:$A$2700,CE$4,'Compra Ventas'!$B$2:$B$2700,$B176,'Compra Ventas'!$C$2:$C$2700,CE$5)</f>
        <v>0</v>
      </c>
      <c r="CF176" s="13">
        <f>SUMIFS('Compra Ventas'!$E$2:$E$2700,'Compra Ventas'!$A$2:$A$2700,CF$4,'Compra Ventas'!$B$2:$B$2700,$B176,'Compra Ventas'!$C$2:$C$2700,CF$5)</f>
        <v>0</v>
      </c>
      <c r="CG176" s="13">
        <f>SUMIFS('Compra Ventas'!$E$2:$E$2700,'Compra Ventas'!$A$2:$A$2700,CG$4,'Compra Ventas'!$B$2:$B$2700,$B176,'Compra Ventas'!$C$2:$C$2700,CG$5)</f>
        <v>0</v>
      </c>
      <c r="CH176" s="13">
        <f>SUMIFS('Compra Ventas'!$E$2:$E$2700,'Compra Ventas'!$A$2:$A$2700,CH$4,'Compra Ventas'!$B$2:$B$2700,$B176,'Compra Ventas'!$C$2:$C$2700,CH$5)</f>
        <v>0</v>
      </c>
      <c r="CI176" s="13">
        <f>SUMIFS('Compra Ventas'!$E$2:$E$2700,'Compra Ventas'!$A$2:$A$2700,CI$4,'Compra Ventas'!$B$2:$B$2700,$B176,'Compra Ventas'!$C$2:$C$2700,CI$5)</f>
        <v>0</v>
      </c>
      <c r="CJ176" s="14">
        <f>SUMIFS('Compra Ventas'!$E$2:$E$2700,'Compra Ventas'!$A$2:$A$2700,CJ$4,'Compra Ventas'!$B$2:$B$2700,$B176,'Compra Ventas'!$C$2:$C$2700,CJ$5)</f>
        <v>0</v>
      </c>
      <c r="CK176" s="12">
        <f>SUMIFS('Compra Ventas'!$E$2:$E$2700,'Compra Ventas'!$A$2:$A$2700,CK$4,'Compra Ventas'!$B$2:$B$2700,$B176,'Compra Ventas'!$C$2:$C$2700,CK$5)</f>
        <v>0</v>
      </c>
      <c r="CL176" s="13">
        <f>SUMIFS('Compra Ventas'!$E$2:$E$2700,'Compra Ventas'!$A$2:$A$2700,CL$4,'Compra Ventas'!$B$2:$B$2700,$B176,'Compra Ventas'!$C$2:$C$2700,CL$5)</f>
        <v>0</v>
      </c>
      <c r="CM176" s="13">
        <f>SUMIFS('Compra Ventas'!$E$2:$E$2700,'Compra Ventas'!$A$2:$A$2700,CM$4,'Compra Ventas'!$B$2:$B$2700,$B176,'Compra Ventas'!$C$2:$C$2700,CM$5)</f>
        <v>0</v>
      </c>
      <c r="CN176" s="13">
        <f>SUMIFS('Compra Ventas'!$E$2:$E$2700,'Compra Ventas'!$A$2:$A$2700,CN$4,'Compra Ventas'!$B$2:$B$2700,$B176,'Compra Ventas'!$C$2:$C$2700,CN$5)</f>
        <v>0</v>
      </c>
      <c r="CO176" s="13">
        <f>SUMIFS('Compra Ventas'!$E$2:$E$2700,'Compra Ventas'!$A$2:$A$2700,CO$4,'Compra Ventas'!$B$2:$B$2700,$B176,'Compra Ventas'!$C$2:$C$2700,CO$5)</f>
        <v>0</v>
      </c>
      <c r="CP176" s="13">
        <f>SUMIFS('Compra Ventas'!$E$2:$E$2700,'Compra Ventas'!$A$2:$A$2700,CP$4,'Compra Ventas'!$B$2:$B$2700,$B176,'Compra Ventas'!$C$2:$C$2700,CP$5)</f>
        <v>0</v>
      </c>
      <c r="CQ176" s="13">
        <f>SUMIFS('Compra Ventas'!$E$2:$E$2700,'Compra Ventas'!$A$2:$A$2700,CQ$4,'Compra Ventas'!$B$2:$B$2700,$B176,'Compra Ventas'!$C$2:$C$2700,CQ$5)</f>
        <v>0</v>
      </c>
      <c r="CR176" s="13">
        <f>SUMIFS('Compra Ventas'!$E$2:$E$2700,'Compra Ventas'!$A$2:$A$2700,CR$4,'Compra Ventas'!$B$2:$B$2700,$B176,'Compra Ventas'!$C$2:$C$2700,CR$5)</f>
        <v>0</v>
      </c>
      <c r="CS176" s="13">
        <f>SUMIFS('Compra Ventas'!$E$2:$E$2700,'Compra Ventas'!$A$2:$A$2700,CS$4,'Compra Ventas'!$B$2:$B$2700,$B176,'Compra Ventas'!$C$2:$C$2700,CS$5)</f>
        <v>0</v>
      </c>
      <c r="CT176" s="13">
        <f>SUMIFS('Compra Ventas'!$E$2:$E$2700,'Compra Ventas'!$A$2:$A$2700,CT$4,'Compra Ventas'!$B$2:$B$2700,$B176,'Compra Ventas'!$C$2:$C$2700,CT$5)</f>
        <v>0</v>
      </c>
      <c r="CU176" s="13">
        <f>SUMIFS('Compra Ventas'!$E$2:$E$2700,'Compra Ventas'!$A$2:$A$2700,CU$4,'Compra Ventas'!$B$2:$B$2700,$B176,'Compra Ventas'!$C$2:$C$2700,CU$5)</f>
        <v>0</v>
      </c>
      <c r="CV176" s="14">
        <f>SUMIFS('Compra Ventas'!$E$2:$E$2700,'Compra Ventas'!$A$2:$A$2700,CV$4,'Compra Ventas'!$B$2:$B$2700,$B176,'Compra Ventas'!$C$2:$C$2700,CV$5)</f>
        <v>0</v>
      </c>
      <c r="CW176" s="12">
        <f>SUMIFS('Compra Ventas'!$E$2:$E$2700,'Compra Ventas'!$A$2:$A$2700,CW$4,'Compra Ventas'!$B$2:$B$2700,$B176,'Compra Ventas'!$C$2:$C$2700,CW$5)</f>
        <v>0</v>
      </c>
      <c r="CX176" s="13">
        <f>SUMIFS('Compra Ventas'!$E$2:$E$2700,'Compra Ventas'!$A$2:$A$2700,CX$4,'Compra Ventas'!$B$2:$B$2700,$B176,'Compra Ventas'!$C$2:$C$2700,CX$5)</f>
        <v>0</v>
      </c>
      <c r="CY176" s="13">
        <f>SUMIFS('Compra Ventas'!$E$2:$E$2700,'Compra Ventas'!$A$2:$A$2700,CY$4,'Compra Ventas'!$B$2:$B$2700,$B176,'Compra Ventas'!$C$2:$C$2700,CY$5)</f>
        <v>0</v>
      </c>
      <c r="CZ176" s="13">
        <f>SUMIFS('Compra Ventas'!$E$2:$E$2700,'Compra Ventas'!$A$2:$A$2700,CZ$4,'Compra Ventas'!$B$2:$B$2700,$B176,'Compra Ventas'!$C$2:$C$2700,CZ$5)</f>
        <v>0</v>
      </c>
      <c r="DA176" s="13">
        <f>SUMIFS('Compra Ventas'!$E$2:$E$2700,'Compra Ventas'!$A$2:$A$2700,DA$4,'Compra Ventas'!$B$2:$B$2700,$B176,'Compra Ventas'!$C$2:$C$2700,DA$5)</f>
        <v>0</v>
      </c>
      <c r="DB176" s="13">
        <f>SUMIFS('Compra Ventas'!$E$2:$E$2700,'Compra Ventas'!$A$2:$A$2700,DB$4,'Compra Ventas'!$B$2:$B$2700,$B176,'Compra Ventas'!$C$2:$C$2700,DB$5)</f>
        <v>0</v>
      </c>
      <c r="DC176" s="13">
        <f>SUMIFS('Compra Ventas'!$E$2:$E$2700,'Compra Ventas'!$A$2:$A$2700,DC$4,'Compra Ventas'!$B$2:$B$2700,$B176,'Compra Ventas'!$C$2:$C$2700,DC$5)</f>
        <v>0</v>
      </c>
      <c r="DD176" s="13">
        <f>SUMIFS('Compra Ventas'!$E$2:$E$2700,'Compra Ventas'!$A$2:$A$2700,DD$4,'Compra Ventas'!$B$2:$B$2700,$B176,'Compra Ventas'!$C$2:$C$2700,DD$5)</f>
        <v>0</v>
      </c>
      <c r="DE176" s="13">
        <f>SUMIFS('Compra Ventas'!$E$2:$E$2700,'Compra Ventas'!$A$2:$A$2700,DE$4,'Compra Ventas'!$B$2:$B$2700,$B176,'Compra Ventas'!$C$2:$C$2700,DE$5)</f>
        <v>0</v>
      </c>
      <c r="DF176" s="13">
        <f>SUMIFS('Compra Ventas'!$E$2:$E$2700,'Compra Ventas'!$A$2:$A$2700,DF$4,'Compra Ventas'!$B$2:$B$2700,$B176,'Compra Ventas'!$C$2:$C$2700,DF$5)</f>
        <v>0</v>
      </c>
      <c r="DG176" s="13">
        <f>SUMIFS('Compra Ventas'!$E$2:$E$2700,'Compra Ventas'!$A$2:$A$2700,DG$4,'Compra Ventas'!$B$2:$B$2700,$B176,'Compra Ventas'!$C$2:$C$2700,DG$5)</f>
        <v>0</v>
      </c>
      <c r="DH176" s="14">
        <f>SUMIFS('Compra Ventas'!$E$2:$E$2700,'Compra Ventas'!$A$2:$A$2700,DH$4,'Compra Ventas'!$B$2:$B$2700,$B176,'Compra Ventas'!$C$2:$C$2700,DH$5)</f>
        <v>0</v>
      </c>
      <c r="DI176" s="84"/>
      <c r="DJ176" s="98">
        <f>SUMIFS('Ajuste Ciclado'!D$5:D$47,'Ajuste Ciclado'!$C$5:$C$47,Balance!DJ$4,'Ajuste Ciclado'!$B$5:$B$47,Balance!$B176)</f>
        <v>0</v>
      </c>
      <c r="DK176" s="99">
        <f>SUMIFS('Ajuste Ciclado'!E$5:E$47,'Ajuste Ciclado'!$C$5:$C$47,Balance!DK$4,'Ajuste Ciclado'!$B$5:$B$47,Balance!$B176)</f>
        <v>0</v>
      </c>
      <c r="DL176" s="99">
        <f>SUMIFS('Ajuste Ciclado'!F$5:F$47,'Ajuste Ciclado'!$C$5:$C$47,Balance!DL$4,'Ajuste Ciclado'!$B$5:$B$47,Balance!$B176)</f>
        <v>0</v>
      </c>
      <c r="DM176" s="99">
        <f>SUMIFS('Ajuste Ciclado'!G$5:G$47,'Ajuste Ciclado'!$C$5:$C$47,Balance!DM$4,'Ajuste Ciclado'!$B$5:$B$47,Balance!$B176)</f>
        <v>0</v>
      </c>
      <c r="DN176" s="99">
        <f>SUMIFS('Ajuste Ciclado'!H$5:H$47,'Ajuste Ciclado'!$C$5:$C$47,Balance!DN$4,'Ajuste Ciclado'!$B$5:$B$47,Balance!$B176)</f>
        <v>0</v>
      </c>
      <c r="DO176" s="99">
        <f>SUMIFS('Ajuste Ciclado'!I$5:I$47,'Ajuste Ciclado'!$C$5:$C$47,Balance!DO$4,'Ajuste Ciclado'!$B$5:$B$47,Balance!$B176)</f>
        <v>0</v>
      </c>
      <c r="DP176" s="99">
        <f>SUMIFS('Ajuste Ciclado'!J$5:J$47,'Ajuste Ciclado'!$C$5:$C$47,Balance!DP$4,'Ajuste Ciclado'!$B$5:$B$47,Balance!$B176)</f>
        <v>0</v>
      </c>
      <c r="DQ176" s="99">
        <f>SUMIFS('Ajuste Ciclado'!K$5:K$47,'Ajuste Ciclado'!$C$5:$C$47,Balance!DQ$4,'Ajuste Ciclado'!$B$5:$B$47,Balance!$B176)</f>
        <v>0</v>
      </c>
      <c r="DR176" s="99">
        <f>SUMIFS('Ajuste Ciclado'!L$5:L$47,'Ajuste Ciclado'!$C$5:$C$47,Balance!DR$4,'Ajuste Ciclado'!$B$5:$B$47,Balance!$B176)</f>
        <v>0</v>
      </c>
      <c r="DS176" s="99">
        <f>SUMIFS('Ajuste Ciclado'!M$5:M$47,'Ajuste Ciclado'!$C$5:$C$47,Balance!DS$4,'Ajuste Ciclado'!$B$5:$B$47,Balance!$B176)</f>
        <v>0</v>
      </c>
      <c r="DT176" s="99">
        <f>SUMIFS('Ajuste Ciclado'!N$5:N$47,'Ajuste Ciclado'!$C$5:$C$47,Balance!DT$4,'Ajuste Ciclado'!$B$5:$B$47,Balance!$B176)</f>
        <v>0</v>
      </c>
      <c r="DU176" s="100">
        <f>SUMIFS('Ajuste Ciclado'!O$5:O$47,'Ajuste Ciclado'!$C$5:$C$47,Balance!DU$4,'Ajuste Ciclado'!$B$5:$B$47,Balance!$B176)</f>
        <v>0</v>
      </c>
      <c r="DV176" s="98">
        <f>SUMIFS('Ajuste Ciclado'!D$5:D$47,'Ajuste Ciclado'!$C$5:$C$47,Balance!DV$4,'Ajuste Ciclado'!$B$5:$B$47,Balance!$B176)</f>
        <v>0</v>
      </c>
      <c r="DW176" s="99">
        <f>SUMIFS('Ajuste Ciclado'!E$5:E$47,'Ajuste Ciclado'!$C$5:$C$47,Balance!DW$4,'Ajuste Ciclado'!$B$5:$B$47,Balance!$B176)</f>
        <v>0</v>
      </c>
      <c r="DX176" s="99">
        <f>SUMIFS('Ajuste Ciclado'!F$5:F$47,'Ajuste Ciclado'!$C$5:$C$47,Balance!DX$4,'Ajuste Ciclado'!$B$5:$B$47,Balance!$B176)</f>
        <v>0</v>
      </c>
      <c r="DY176" s="99">
        <f>SUMIFS('Ajuste Ciclado'!G$5:G$47,'Ajuste Ciclado'!$C$5:$C$47,Balance!DY$4,'Ajuste Ciclado'!$B$5:$B$47,Balance!$B176)</f>
        <v>0</v>
      </c>
      <c r="DZ176" s="99">
        <f>SUMIFS('Ajuste Ciclado'!H$5:H$47,'Ajuste Ciclado'!$C$5:$C$47,Balance!DZ$4,'Ajuste Ciclado'!$B$5:$B$47,Balance!$B176)</f>
        <v>0</v>
      </c>
      <c r="EA176" s="99">
        <f>SUMIFS('Ajuste Ciclado'!I$5:I$47,'Ajuste Ciclado'!$C$5:$C$47,Balance!EA$4,'Ajuste Ciclado'!$B$5:$B$47,Balance!$B176)</f>
        <v>0</v>
      </c>
      <c r="EB176" s="99">
        <f>SUMIFS('Ajuste Ciclado'!J$5:J$47,'Ajuste Ciclado'!$C$5:$C$47,Balance!EB$4,'Ajuste Ciclado'!$B$5:$B$47,Balance!$B176)</f>
        <v>0</v>
      </c>
      <c r="EC176" s="99">
        <f>SUMIFS('Ajuste Ciclado'!K$5:K$47,'Ajuste Ciclado'!$C$5:$C$47,Balance!EC$4,'Ajuste Ciclado'!$B$5:$B$47,Balance!$B176)</f>
        <v>0</v>
      </c>
      <c r="ED176" s="99">
        <f>SUMIFS('Ajuste Ciclado'!L$5:L$47,'Ajuste Ciclado'!$C$5:$C$47,Balance!ED$4,'Ajuste Ciclado'!$B$5:$B$47,Balance!$B176)</f>
        <v>0</v>
      </c>
      <c r="EE176" s="99">
        <f>SUMIFS('Ajuste Ciclado'!M$5:M$47,'Ajuste Ciclado'!$C$5:$C$47,Balance!EE$4,'Ajuste Ciclado'!$B$5:$B$47,Balance!$B176)</f>
        <v>0</v>
      </c>
      <c r="EF176" s="99">
        <f>SUMIFS('Ajuste Ciclado'!N$5:N$47,'Ajuste Ciclado'!$C$5:$C$47,Balance!EF$4,'Ajuste Ciclado'!$B$5:$B$47,Balance!$B176)</f>
        <v>0</v>
      </c>
      <c r="EG176" s="100">
        <f>SUMIFS('Ajuste Ciclado'!O$5:O$47,'Ajuste Ciclado'!$C$5:$C$47,Balance!EG$4,'Ajuste Ciclado'!$B$5:$B$47,Balance!$B176)</f>
        <v>0</v>
      </c>
      <c r="EH176" s="98">
        <f>SUMIFS('Ajuste Ciclado'!D$5:D$47,'Ajuste Ciclado'!$C$5:$C$47,Balance!EH$4,'Ajuste Ciclado'!$B$5:$B$47,Balance!$B176)</f>
        <v>0</v>
      </c>
      <c r="EI176" s="99">
        <f>SUMIFS('Ajuste Ciclado'!E$5:E$47,'Ajuste Ciclado'!$C$5:$C$47,Balance!EI$4,'Ajuste Ciclado'!$B$5:$B$47,Balance!$B176)</f>
        <v>0</v>
      </c>
      <c r="EJ176" s="99">
        <f>SUMIFS('Ajuste Ciclado'!F$5:F$47,'Ajuste Ciclado'!$C$5:$C$47,Balance!EJ$4,'Ajuste Ciclado'!$B$5:$B$47,Balance!$B176)</f>
        <v>0</v>
      </c>
      <c r="EK176" s="99">
        <f>SUMIFS('Ajuste Ciclado'!G$5:G$47,'Ajuste Ciclado'!$C$5:$C$47,Balance!EK$4,'Ajuste Ciclado'!$B$5:$B$47,Balance!$B176)</f>
        <v>0</v>
      </c>
      <c r="EL176" s="99">
        <f>SUMIFS('Ajuste Ciclado'!H$5:H$47,'Ajuste Ciclado'!$C$5:$C$47,Balance!EL$4,'Ajuste Ciclado'!$B$5:$B$47,Balance!$B176)</f>
        <v>0</v>
      </c>
      <c r="EM176" s="99">
        <f>SUMIFS('Ajuste Ciclado'!I$5:I$47,'Ajuste Ciclado'!$C$5:$C$47,Balance!EM$4,'Ajuste Ciclado'!$B$5:$B$47,Balance!$B176)</f>
        <v>0</v>
      </c>
      <c r="EN176" s="99">
        <f>SUMIFS('Ajuste Ciclado'!J$5:J$47,'Ajuste Ciclado'!$C$5:$C$47,Balance!EN$4,'Ajuste Ciclado'!$B$5:$B$47,Balance!$B176)</f>
        <v>0</v>
      </c>
      <c r="EO176" s="99">
        <f>SUMIFS('Ajuste Ciclado'!K$5:K$47,'Ajuste Ciclado'!$C$5:$C$47,Balance!EO$4,'Ajuste Ciclado'!$B$5:$B$47,Balance!$B176)</f>
        <v>0</v>
      </c>
      <c r="EP176" s="99">
        <f>SUMIFS('Ajuste Ciclado'!L$5:L$47,'Ajuste Ciclado'!$C$5:$C$47,Balance!EP$4,'Ajuste Ciclado'!$B$5:$B$47,Balance!$B176)</f>
        <v>0</v>
      </c>
      <c r="EQ176" s="99">
        <f>SUMIFS('Ajuste Ciclado'!M$5:M$47,'Ajuste Ciclado'!$C$5:$C$47,Balance!EQ$4,'Ajuste Ciclado'!$B$5:$B$47,Balance!$B176)</f>
        <v>0</v>
      </c>
      <c r="ER176" s="99">
        <f>SUMIFS('Ajuste Ciclado'!N$5:N$47,'Ajuste Ciclado'!$C$5:$C$47,Balance!ER$4,'Ajuste Ciclado'!$B$5:$B$47,Balance!$B176)</f>
        <v>0</v>
      </c>
      <c r="ES176" s="100">
        <f>SUMIFS('Ajuste Ciclado'!O$5:O$47,'Ajuste Ciclado'!$C$5:$C$47,Balance!ES$4,'Ajuste Ciclado'!$B$5:$B$47,Balance!$B176)</f>
        <v>0</v>
      </c>
      <c r="ET176" s="84"/>
      <c r="EU176" s="12">
        <f t="shared" si="279"/>
        <v>193916.37053493701</v>
      </c>
      <c r="EV176" s="13">
        <f t="shared" si="244"/>
        <v>137361.3409790399</v>
      </c>
      <c r="EW176" s="13">
        <f t="shared" si="245"/>
        <v>136525.90271723631</v>
      </c>
      <c r="EX176" s="13">
        <f t="shared" si="246"/>
        <v>91510.523096369288</v>
      </c>
      <c r="EY176" s="13">
        <f t="shared" si="247"/>
        <v>59449.527852479783</v>
      </c>
      <c r="EZ176" s="13">
        <f t="shared" si="248"/>
        <v>32432.951802816169</v>
      </c>
      <c r="FA176" s="13">
        <f t="shared" si="249"/>
        <v>44027.349474435403</v>
      </c>
      <c r="FB176" s="13">
        <f t="shared" si="250"/>
        <v>66993.579820632745</v>
      </c>
      <c r="FC176" s="13">
        <f t="shared" si="251"/>
        <v>79038.0684596848</v>
      </c>
      <c r="FD176" s="13">
        <f t="shared" si="252"/>
        <v>21755.299023737622</v>
      </c>
      <c r="FE176" s="13">
        <f t="shared" si="253"/>
        <v>4871.7788474982808</v>
      </c>
      <c r="FF176" s="14">
        <f t="shared" si="254"/>
        <v>9378.2459200311987</v>
      </c>
      <c r="FG176" s="12">
        <f t="shared" si="255"/>
        <v>194398.3987435301</v>
      </c>
      <c r="FH176" s="13">
        <f t="shared" si="256"/>
        <v>138969.31330200299</v>
      </c>
      <c r="FI176" s="13">
        <f t="shared" si="257"/>
        <v>138069.58287397941</v>
      </c>
      <c r="FJ176" s="13">
        <f t="shared" si="258"/>
        <v>97086.390028398702</v>
      </c>
      <c r="FK176" s="13">
        <f t="shared" si="259"/>
        <v>57821.042305122101</v>
      </c>
      <c r="FL176" s="13">
        <f t="shared" si="260"/>
        <v>32974.504332391341</v>
      </c>
      <c r="FM176" s="13">
        <f t="shared" si="261"/>
        <v>47442.836186906672</v>
      </c>
      <c r="FN176" s="13">
        <f t="shared" si="262"/>
        <v>67544.278569205126</v>
      </c>
      <c r="FO176" s="13">
        <f t="shared" si="263"/>
        <v>81153.697986904866</v>
      </c>
      <c r="FP176" s="13">
        <f t="shared" si="264"/>
        <v>35582.666362880293</v>
      </c>
      <c r="FQ176" s="13">
        <f t="shared" si="265"/>
        <v>43280.484940605063</v>
      </c>
      <c r="FR176" s="14">
        <f t="shared" si="266"/>
        <v>58015.234638554139</v>
      </c>
      <c r="FS176" s="12">
        <f t="shared" si="267"/>
        <v>194463.09895437059</v>
      </c>
      <c r="FT176" s="13">
        <f t="shared" si="268"/>
        <v>139104.59553879761</v>
      </c>
      <c r="FU176" s="13">
        <f t="shared" si="269"/>
        <v>137458.2011289259</v>
      </c>
      <c r="FV176" s="13">
        <f t="shared" si="270"/>
        <v>96399.774777502069</v>
      </c>
      <c r="FW176" s="13">
        <f t="shared" si="271"/>
        <v>60544.980436872509</v>
      </c>
      <c r="FX176" s="13">
        <f t="shared" si="272"/>
        <v>35973.41222717004</v>
      </c>
      <c r="FY176" s="13">
        <f t="shared" si="273"/>
        <v>52643.9527376443</v>
      </c>
      <c r="FZ176" s="13">
        <f t="shared" si="274"/>
        <v>75077.14589272067</v>
      </c>
      <c r="GA176" s="13">
        <f t="shared" si="275"/>
        <v>89549.251513466748</v>
      </c>
      <c r="GB176" s="13">
        <f t="shared" si="276"/>
        <v>82769.174484994001</v>
      </c>
      <c r="GC176" s="13">
        <f t="shared" si="277"/>
        <v>97168.726949529315</v>
      </c>
      <c r="GD176" s="14">
        <f t="shared" si="278"/>
        <v>101651.1078174428</v>
      </c>
      <c r="GE176" s="84"/>
      <c r="GF176" s="12">
        <f t="shared" si="280"/>
        <v>877260.93852889864</v>
      </c>
      <c r="GG176" s="13">
        <f t="shared" si="280"/>
        <v>992338.43027048081</v>
      </c>
      <c r="GH176" s="14">
        <f t="shared" si="280"/>
        <v>1162803.4224594366</v>
      </c>
      <c r="GI176" s="6">
        <f t="shared" si="281"/>
        <v>1</v>
      </c>
      <c r="GJ176" s="12">
        <f t="shared" si="282"/>
        <v>0</v>
      </c>
      <c r="GK176" s="13">
        <f t="shared" si="283"/>
        <v>0</v>
      </c>
      <c r="GL176" s="14">
        <f t="shared" si="284"/>
        <v>0</v>
      </c>
      <c r="GM176" s="84"/>
      <c r="GN176" s="66">
        <f t="shared" si="285"/>
        <v>0</v>
      </c>
      <c r="GO176" s="84"/>
      <c r="GP176" s="63" t="str" cm="1">
        <f t="array" ref="GP176">INDEX($GF$4:$GH$4,1,GI176)</f>
        <v>Sample 1</v>
      </c>
      <c r="GQ176" s="12">
        <f t="shared" si="287"/>
        <v>4871.7788474982808</v>
      </c>
      <c r="GR176" s="13">
        <f t="shared" si="287"/>
        <v>9378.2459200311987</v>
      </c>
      <c r="GS176" s="14">
        <f t="shared" si="287"/>
        <v>21755.299023737622</v>
      </c>
      <c r="GT176" s="12">
        <f t="shared" si="288"/>
        <v>32974.504332391341</v>
      </c>
      <c r="GU176" s="13">
        <f t="shared" si="288"/>
        <v>35582.666362880293</v>
      </c>
      <c r="GV176" s="14">
        <f t="shared" si="288"/>
        <v>43280.484940605063</v>
      </c>
      <c r="GW176" s="12">
        <f t="shared" si="289"/>
        <v>35973.41222717004</v>
      </c>
      <c r="GX176" s="13">
        <f t="shared" si="289"/>
        <v>52643.9527376443</v>
      </c>
      <c r="GY176" s="14">
        <f t="shared" si="289"/>
        <v>60544.980436872509</v>
      </c>
      <c r="GZ176" s="84" t="str">
        <f t="shared" si="194"/>
        <v>Sample 1</v>
      </c>
      <c r="HA176" s="12">
        <f t="shared" si="286"/>
        <v>0</v>
      </c>
      <c r="HB176" s="13">
        <f t="shared" si="286"/>
        <v>0</v>
      </c>
      <c r="HC176" s="14">
        <f t="shared" si="286"/>
        <v>0</v>
      </c>
      <c r="HD176" s="6">
        <f t="shared" si="195"/>
        <v>0</v>
      </c>
      <c r="HE176" s="84" t="str">
        <f t="shared" si="196"/>
        <v>Ok</v>
      </c>
    </row>
    <row r="177" spans="2:213" hidden="1" x14ac:dyDescent="0.3">
      <c r="B177" s="84" t="s">
        <v>293</v>
      </c>
      <c r="C177" s="12">
        <f>SUMIFS(Inyecciones!$E$2:$E$14185,Inyecciones!$A$2:$A$14185,Balance!C$4,Inyecciones!$B$2:$B$14185,Balance!$B177,Inyecciones!$C$2:$C$14185,Balance!C$5)</f>
        <v>0</v>
      </c>
      <c r="D177" s="13">
        <f>SUMIFS(Inyecciones!$E$2:$E$14185,Inyecciones!$A$2:$A$14185,Balance!D$4,Inyecciones!$B$2:$B$14185,Balance!$B177,Inyecciones!$C$2:$C$14185,Balance!D$5)</f>
        <v>0</v>
      </c>
      <c r="E177" s="13">
        <f>SUMIFS(Inyecciones!$E$2:$E$14185,Inyecciones!$A$2:$A$14185,Balance!E$4,Inyecciones!$B$2:$B$14185,Balance!$B177,Inyecciones!$C$2:$C$14185,Balance!E$5)</f>
        <v>0</v>
      </c>
      <c r="F177" s="13">
        <f>SUMIFS(Inyecciones!$E$2:$E$14185,Inyecciones!$A$2:$A$14185,Balance!F$4,Inyecciones!$B$2:$B$14185,Balance!$B177,Inyecciones!$C$2:$C$14185,Balance!F$5)</f>
        <v>0</v>
      </c>
      <c r="G177" s="13">
        <f>SUMIFS(Inyecciones!$E$2:$E$14185,Inyecciones!$A$2:$A$14185,Balance!G$4,Inyecciones!$B$2:$B$14185,Balance!$B177,Inyecciones!$C$2:$C$14185,Balance!G$5)</f>
        <v>0</v>
      </c>
      <c r="H177" s="13">
        <f>SUMIFS(Inyecciones!$E$2:$E$14185,Inyecciones!$A$2:$A$14185,Balance!H$4,Inyecciones!$B$2:$B$14185,Balance!$B177,Inyecciones!$C$2:$C$14185,Balance!H$5)</f>
        <v>0</v>
      </c>
      <c r="I177" s="13">
        <f>SUMIFS(Inyecciones!$E$2:$E$14185,Inyecciones!$A$2:$A$14185,Balance!I$4,Inyecciones!$B$2:$B$14185,Balance!$B177,Inyecciones!$C$2:$C$14185,Balance!I$5)</f>
        <v>0</v>
      </c>
      <c r="J177" s="13">
        <f>SUMIFS(Inyecciones!$E$2:$E$14185,Inyecciones!$A$2:$A$14185,Balance!J$4,Inyecciones!$B$2:$B$14185,Balance!$B177,Inyecciones!$C$2:$C$14185,Balance!J$5)</f>
        <v>0</v>
      </c>
      <c r="K177" s="13">
        <f>SUMIFS(Inyecciones!$E$2:$E$14185,Inyecciones!$A$2:$A$14185,Balance!K$4,Inyecciones!$B$2:$B$14185,Balance!$B177,Inyecciones!$C$2:$C$14185,Balance!K$5)</f>
        <v>0</v>
      </c>
      <c r="L177" s="13">
        <f>SUMIFS(Inyecciones!$E$2:$E$14185,Inyecciones!$A$2:$A$14185,Balance!L$4,Inyecciones!$B$2:$B$14185,Balance!$B177,Inyecciones!$C$2:$C$14185,Balance!L$5)</f>
        <v>0</v>
      </c>
      <c r="M177" s="13">
        <f>SUMIFS(Inyecciones!$E$2:$E$14185,Inyecciones!$A$2:$A$14185,Balance!M$4,Inyecciones!$B$2:$B$14185,Balance!$B177,Inyecciones!$C$2:$C$14185,Balance!M$5)</f>
        <v>0</v>
      </c>
      <c r="N177" s="14">
        <f>SUMIFS(Inyecciones!$E$2:$E$14185,Inyecciones!$A$2:$A$14185,Balance!N$4,Inyecciones!$B$2:$B$14185,Balance!$B177,Inyecciones!$C$2:$C$14185,Balance!N$5)</f>
        <v>0</v>
      </c>
      <c r="O177" s="12">
        <f>SUMIFS(Inyecciones!$E$2:$E$14185,Inyecciones!$A$2:$A$14185,Balance!O$4,Inyecciones!$B$2:$B$14185,Balance!$B177,Inyecciones!$C$2:$C$14185,Balance!O$5)</f>
        <v>0</v>
      </c>
      <c r="P177" s="13">
        <f>SUMIFS(Inyecciones!$E$2:$E$14185,Inyecciones!$A$2:$A$14185,Balance!P$4,Inyecciones!$B$2:$B$14185,Balance!$B177,Inyecciones!$C$2:$C$14185,Balance!P$5)</f>
        <v>0</v>
      </c>
      <c r="Q177" s="13">
        <f>SUMIFS(Inyecciones!$E$2:$E$14185,Inyecciones!$A$2:$A$14185,Balance!Q$4,Inyecciones!$B$2:$B$14185,Balance!$B177,Inyecciones!$C$2:$C$14185,Balance!Q$5)</f>
        <v>0</v>
      </c>
      <c r="R177" s="13">
        <f>SUMIFS(Inyecciones!$E$2:$E$14185,Inyecciones!$A$2:$A$14185,Balance!R$4,Inyecciones!$B$2:$B$14185,Balance!$B177,Inyecciones!$C$2:$C$14185,Balance!R$5)</f>
        <v>0</v>
      </c>
      <c r="S177" s="13">
        <f>SUMIFS(Inyecciones!$E$2:$E$14185,Inyecciones!$A$2:$A$14185,Balance!S$4,Inyecciones!$B$2:$B$14185,Balance!$B177,Inyecciones!$C$2:$C$14185,Balance!S$5)</f>
        <v>0</v>
      </c>
      <c r="T177" s="13">
        <f>SUMIFS(Inyecciones!$E$2:$E$14185,Inyecciones!$A$2:$A$14185,Balance!T$4,Inyecciones!$B$2:$B$14185,Balance!$B177,Inyecciones!$C$2:$C$14185,Balance!T$5)</f>
        <v>0</v>
      </c>
      <c r="U177" s="13">
        <f>SUMIFS(Inyecciones!$E$2:$E$14185,Inyecciones!$A$2:$A$14185,Balance!U$4,Inyecciones!$B$2:$B$14185,Balance!$B177,Inyecciones!$C$2:$C$14185,Balance!U$5)</f>
        <v>0</v>
      </c>
      <c r="V177" s="13">
        <f>SUMIFS(Inyecciones!$E$2:$E$14185,Inyecciones!$A$2:$A$14185,Balance!V$4,Inyecciones!$B$2:$B$14185,Balance!$B177,Inyecciones!$C$2:$C$14185,Balance!V$5)</f>
        <v>0</v>
      </c>
      <c r="W177" s="13">
        <f>SUMIFS(Inyecciones!$E$2:$E$14185,Inyecciones!$A$2:$A$14185,Balance!W$4,Inyecciones!$B$2:$B$14185,Balance!$B177,Inyecciones!$C$2:$C$14185,Balance!W$5)</f>
        <v>0</v>
      </c>
      <c r="X177" s="13">
        <f>SUMIFS(Inyecciones!$E$2:$E$14185,Inyecciones!$A$2:$A$14185,Balance!X$4,Inyecciones!$B$2:$B$14185,Balance!$B177,Inyecciones!$C$2:$C$14185,Balance!X$5)</f>
        <v>0</v>
      </c>
      <c r="Y177" s="13">
        <f>SUMIFS(Inyecciones!$E$2:$E$14185,Inyecciones!$A$2:$A$14185,Balance!Y$4,Inyecciones!$B$2:$B$14185,Balance!$B177,Inyecciones!$C$2:$C$14185,Balance!Y$5)</f>
        <v>0</v>
      </c>
      <c r="Z177" s="14">
        <f>SUMIFS(Inyecciones!$E$2:$E$14185,Inyecciones!$A$2:$A$14185,Balance!Z$4,Inyecciones!$B$2:$B$14185,Balance!$B177,Inyecciones!$C$2:$C$14185,Balance!Z$5)</f>
        <v>0</v>
      </c>
      <c r="AA177" s="12">
        <f>SUMIFS(Inyecciones!$E$2:$E$14185,Inyecciones!$A$2:$A$14185,Balance!AA$4,Inyecciones!$B$2:$B$14185,Balance!$B177,Inyecciones!$C$2:$C$14185,Balance!AA$5)</f>
        <v>0</v>
      </c>
      <c r="AB177" s="13">
        <f>SUMIFS(Inyecciones!$E$2:$E$14185,Inyecciones!$A$2:$A$14185,Balance!AB$4,Inyecciones!$B$2:$B$14185,Balance!$B177,Inyecciones!$C$2:$C$14185,Balance!AB$5)</f>
        <v>0</v>
      </c>
      <c r="AC177" s="13">
        <f>SUMIFS(Inyecciones!$E$2:$E$14185,Inyecciones!$A$2:$A$14185,Balance!AC$4,Inyecciones!$B$2:$B$14185,Balance!$B177,Inyecciones!$C$2:$C$14185,Balance!AC$5)</f>
        <v>0</v>
      </c>
      <c r="AD177" s="13">
        <f>SUMIFS(Inyecciones!$E$2:$E$14185,Inyecciones!$A$2:$A$14185,Balance!AD$4,Inyecciones!$B$2:$B$14185,Balance!$B177,Inyecciones!$C$2:$C$14185,Balance!AD$5)</f>
        <v>0</v>
      </c>
      <c r="AE177" s="13">
        <f>SUMIFS(Inyecciones!$E$2:$E$14185,Inyecciones!$A$2:$A$14185,Balance!AE$4,Inyecciones!$B$2:$B$14185,Balance!$B177,Inyecciones!$C$2:$C$14185,Balance!AE$5)</f>
        <v>0</v>
      </c>
      <c r="AF177" s="13">
        <f>SUMIFS(Inyecciones!$E$2:$E$14185,Inyecciones!$A$2:$A$14185,Balance!AF$4,Inyecciones!$B$2:$B$14185,Balance!$B177,Inyecciones!$C$2:$C$14185,Balance!AF$5)</f>
        <v>0</v>
      </c>
      <c r="AG177" s="13">
        <f>SUMIFS(Inyecciones!$E$2:$E$14185,Inyecciones!$A$2:$A$14185,Balance!AG$4,Inyecciones!$B$2:$B$14185,Balance!$B177,Inyecciones!$C$2:$C$14185,Balance!AG$5)</f>
        <v>0</v>
      </c>
      <c r="AH177" s="13">
        <f>SUMIFS(Inyecciones!$E$2:$E$14185,Inyecciones!$A$2:$A$14185,Balance!AH$4,Inyecciones!$B$2:$B$14185,Balance!$B177,Inyecciones!$C$2:$C$14185,Balance!AH$5)</f>
        <v>0</v>
      </c>
      <c r="AI177" s="13">
        <f>SUMIFS(Inyecciones!$E$2:$E$14185,Inyecciones!$A$2:$A$14185,Balance!AI$4,Inyecciones!$B$2:$B$14185,Balance!$B177,Inyecciones!$C$2:$C$14185,Balance!AI$5)</f>
        <v>0</v>
      </c>
      <c r="AJ177" s="13">
        <f>SUMIFS(Inyecciones!$E$2:$E$14185,Inyecciones!$A$2:$A$14185,Balance!AJ$4,Inyecciones!$B$2:$B$14185,Balance!$B177,Inyecciones!$C$2:$C$14185,Balance!AJ$5)</f>
        <v>0</v>
      </c>
      <c r="AK177" s="13">
        <f>SUMIFS(Inyecciones!$E$2:$E$14185,Inyecciones!$A$2:$A$14185,Balance!AK$4,Inyecciones!$B$2:$B$14185,Balance!$B177,Inyecciones!$C$2:$C$14185,Balance!AK$5)</f>
        <v>0</v>
      </c>
      <c r="AL177" s="14">
        <f>SUMIFS(Inyecciones!$E$2:$E$14185,Inyecciones!$A$2:$A$14185,Balance!AL$4,Inyecciones!$B$2:$B$14185,Balance!$B177,Inyecciones!$C$2:$C$14185,Balance!AL$5)</f>
        <v>0</v>
      </c>
      <c r="AM177" s="13"/>
      <c r="AN177" s="12">
        <f>SUMIFS('Retiro Mensual'!$E$2:$E$2629,'Retiro Mensual'!$A$2:$A$2629,AN$4,'Retiro Mensual'!$B$2:$B$2629,$B177,'Retiro Mensual'!$C$2:$C$2629,AN$5)</f>
        <v>0</v>
      </c>
      <c r="AO177" s="13">
        <f>SUMIFS('Retiro Mensual'!$E$2:$E$2629,'Retiro Mensual'!$A$2:$A$2629,AO$4,'Retiro Mensual'!$B$2:$B$2629,$B177,'Retiro Mensual'!$C$2:$C$2629,AO$5)</f>
        <v>0</v>
      </c>
      <c r="AP177" s="13">
        <f>SUMIFS('Retiro Mensual'!$E$2:$E$2629,'Retiro Mensual'!$A$2:$A$2629,AP$4,'Retiro Mensual'!$B$2:$B$2629,$B177,'Retiro Mensual'!$C$2:$C$2629,AP$5)</f>
        <v>0</v>
      </c>
      <c r="AQ177" s="13">
        <f>SUMIFS('Retiro Mensual'!$E$2:$E$2629,'Retiro Mensual'!$A$2:$A$2629,AQ$4,'Retiro Mensual'!$B$2:$B$2629,$B177,'Retiro Mensual'!$C$2:$C$2629,AQ$5)</f>
        <v>0</v>
      </c>
      <c r="AR177" s="13">
        <f>SUMIFS('Retiro Mensual'!$E$2:$E$2629,'Retiro Mensual'!$A$2:$A$2629,AR$4,'Retiro Mensual'!$B$2:$B$2629,$B177,'Retiro Mensual'!$C$2:$C$2629,AR$5)</f>
        <v>0</v>
      </c>
      <c r="AS177" s="13">
        <f>SUMIFS('Retiro Mensual'!$E$2:$E$2629,'Retiro Mensual'!$A$2:$A$2629,AS$4,'Retiro Mensual'!$B$2:$B$2629,$B177,'Retiro Mensual'!$C$2:$C$2629,AS$5)</f>
        <v>0</v>
      </c>
      <c r="AT177" s="13">
        <f>SUMIFS('Retiro Mensual'!$E$2:$E$2629,'Retiro Mensual'!$A$2:$A$2629,AT$4,'Retiro Mensual'!$B$2:$B$2629,$B177,'Retiro Mensual'!$C$2:$C$2629,AT$5)</f>
        <v>0</v>
      </c>
      <c r="AU177" s="13">
        <f>SUMIFS('Retiro Mensual'!$E$2:$E$2629,'Retiro Mensual'!$A$2:$A$2629,AU$4,'Retiro Mensual'!$B$2:$B$2629,$B177,'Retiro Mensual'!$C$2:$C$2629,AU$5)</f>
        <v>0</v>
      </c>
      <c r="AV177" s="13">
        <f>SUMIFS('Retiro Mensual'!$E$2:$E$2629,'Retiro Mensual'!$A$2:$A$2629,AV$4,'Retiro Mensual'!$B$2:$B$2629,$B177,'Retiro Mensual'!$C$2:$C$2629,AV$5)</f>
        <v>0</v>
      </c>
      <c r="AW177" s="13">
        <f>SUMIFS('Retiro Mensual'!$E$2:$E$2629,'Retiro Mensual'!$A$2:$A$2629,AW$4,'Retiro Mensual'!$B$2:$B$2629,$B177,'Retiro Mensual'!$C$2:$C$2629,AW$5)</f>
        <v>0</v>
      </c>
      <c r="AX177" s="13">
        <f>SUMIFS('Retiro Mensual'!$E$2:$E$2629,'Retiro Mensual'!$A$2:$A$2629,AX$4,'Retiro Mensual'!$B$2:$B$2629,$B177,'Retiro Mensual'!$C$2:$C$2629,AX$5)</f>
        <v>0</v>
      </c>
      <c r="AY177" s="14">
        <f>SUMIFS('Retiro Mensual'!$E$2:$E$2629,'Retiro Mensual'!$A$2:$A$2629,AY$4,'Retiro Mensual'!$B$2:$B$2629,$B177,'Retiro Mensual'!$C$2:$C$2629,AY$5)</f>
        <v>0</v>
      </c>
      <c r="AZ177" s="12">
        <f>SUMIFS('Retiro Mensual'!$E$2:$E$2629,'Retiro Mensual'!$A$2:$A$2629,AZ$4,'Retiro Mensual'!$B$2:$B$2629,$B177,'Retiro Mensual'!$C$2:$C$2629,AZ$5)</f>
        <v>0</v>
      </c>
      <c r="BA177" s="13">
        <f>SUMIFS('Retiro Mensual'!$E$2:$E$2629,'Retiro Mensual'!$A$2:$A$2629,BA$4,'Retiro Mensual'!$B$2:$B$2629,$B177,'Retiro Mensual'!$C$2:$C$2629,BA$5)</f>
        <v>0</v>
      </c>
      <c r="BB177" s="13">
        <f>SUMIFS('Retiro Mensual'!$E$2:$E$2629,'Retiro Mensual'!$A$2:$A$2629,BB$4,'Retiro Mensual'!$B$2:$B$2629,$B177,'Retiro Mensual'!$C$2:$C$2629,BB$5)</f>
        <v>0</v>
      </c>
      <c r="BC177" s="13">
        <f>SUMIFS('Retiro Mensual'!$E$2:$E$2629,'Retiro Mensual'!$A$2:$A$2629,BC$4,'Retiro Mensual'!$B$2:$B$2629,$B177,'Retiro Mensual'!$C$2:$C$2629,BC$5)</f>
        <v>0</v>
      </c>
      <c r="BD177" s="13">
        <f>SUMIFS('Retiro Mensual'!$E$2:$E$2629,'Retiro Mensual'!$A$2:$A$2629,BD$4,'Retiro Mensual'!$B$2:$B$2629,$B177,'Retiro Mensual'!$C$2:$C$2629,BD$5)</f>
        <v>0</v>
      </c>
      <c r="BE177" s="13">
        <f>SUMIFS('Retiro Mensual'!$E$2:$E$2629,'Retiro Mensual'!$A$2:$A$2629,BE$4,'Retiro Mensual'!$B$2:$B$2629,$B177,'Retiro Mensual'!$C$2:$C$2629,BE$5)</f>
        <v>0</v>
      </c>
      <c r="BF177" s="13">
        <f>SUMIFS('Retiro Mensual'!$E$2:$E$2629,'Retiro Mensual'!$A$2:$A$2629,BF$4,'Retiro Mensual'!$B$2:$B$2629,$B177,'Retiro Mensual'!$C$2:$C$2629,BF$5)</f>
        <v>0</v>
      </c>
      <c r="BG177" s="13">
        <f>SUMIFS('Retiro Mensual'!$E$2:$E$2629,'Retiro Mensual'!$A$2:$A$2629,BG$4,'Retiro Mensual'!$B$2:$B$2629,$B177,'Retiro Mensual'!$C$2:$C$2629,BG$5)</f>
        <v>0</v>
      </c>
      <c r="BH177" s="13">
        <f>SUMIFS('Retiro Mensual'!$E$2:$E$2629,'Retiro Mensual'!$A$2:$A$2629,BH$4,'Retiro Mensual'!$B$2:$B$2629,$B177,'Retiro Mensual'!$C$2:$C$2629,BH$5)</f>
        <v>0</v>
      </c>
      <c r="BI177" s="13">
        <f>SUMIFS('Retiro Mensual'!$E$2:$E$2629,'Retiro Mensual'!$A$2:$A$2629,BI$4,'Retiro Mensual'!$B$2:$B$2629,$B177,'Retiro Mensual'!$C$2:$C$2629,BI$5)</f>
        <v>0</v>
      </c>
      <c r="BJ177" s="13">
        <f>SUMIFS('Retiro Mensual'!$E$2:$E$2629,'Retiro Mensual'!$A$2:$A$2629,BJ$4,'Retiro Mensual'!$B$2:$B$2629,$B177,'Retiro Mensual'!$C$2:$C$2629,BJ$5)</f>
        <v>0</v>
      </c>
      <c r="BK177" s="14">
        <f>SUMIFS('Retiro Mensual'!$E$2:$E$2629,'Retiro Mensual'!$A$2:$A$2629,BK$4,'Retiro Mensual'!$B$2:$B$2629,$B177,'Retiro Mensual'!$C$2:$C$2629,BK$5)</f>
        <v>0</v>
      </c>
      <c r="BL177" s="12">
        <f>SUMIFS('Retiro Mensual'!$E$2:$E$2629,'Retiro Mensual'!$A$2:$A$2629,BL$4,'Retiro Mensual'!$B$2:$B$2629,$B177,'Retiro Mensual'!$C$2:$C$2629,BL$5)</f>
        <v>0</v>
      </c>
      <c r="BM177" s="13">
        <f>SUMIFS('Retiro Mensual'!$E$2:$E$2629,'Retiro Mensual'!$A$2:$A$2629,BM$4,'Retiro Mensual'!$B$2:$B$2629,$B177,'Retiro Mensual'!$C$2:$C$2629,BM$5)</f>
        <v>0</v>
      </c>
      <c r="BN177" s="13">
        <f>SUMIFS('Retiro Mensual'!$E$2:$E$2629,'Retiro Mensual'!$A$2:$A$2629,BN$4,'Retiro Mensual'!$B$2:$B$2629,$B177,'Retiro Mensual'!$C$2:$C$2629,BN$5)</f>
        <v>0</v>
      </c>
      <c r="BO177" s="13">
        <f>SUMIFS('Retiro Mensual'!$E$2:$E$2629,'Retiro Mensual'!$A$2:$A$2629,BO$4,'Retiro Mensual'!$B$2:$B$2629,$B177,'Retiro Mensual'!$C$2:$C$2629,BO$5)</f>
        <v>0</v>
      </c>
      <c r="BP177" s="13">
        <f>SUMIFS('Retiro Mensual'!$E$2:$E$2629,'Retiro Mensual'!$A$2:$A$2629,BP$4,'Retiro Mensual'!$B$2:$B$2629,$B177,'Retiro Mensual'!$C$2:$C$2629,BP$5)</f>
        <v>0</v>
      </c>
      <c r="BQ177" s="13">
        <f>SUMIFS('Retiro Mensual'!$E$2:$E$2629,'Retiro Mensual'!$A$2:$A$2629,BQ$4,'Retiro Mensual'!$B$2:$B$2629,$B177,'Retiro Mensual'!$C$2:$C$2629,BQ$5)</f>
        <v>0</v>
      </c>
      <c r="BR177" s="13">
        <f>SUMIFS('Retiro Mensual'!$E$2:$E$2629,'Retiro Mensual'!$A$2:$A$2629,BR$4,'Retiro Mensual'!$B$2:$B$2629,$B177,'Retiro Mensual'!$C$2:$C$2629,BR$5)</f>
        <v>0</v>
      </c>
      <c r="BS177" s="13">
        <f>SUMIFS('Retiro Mensual'!$E$2:$E$2629,'Retiro Mensual'!$A$2:$A$2629,BS$4,'Retiro Mensual'!$B$2:$B$2629,$B177,'Retiro Mensual'!$C$2:$C$2629,BS$5)</f>
        <v>0</v>
      </c>
      <c r="BT177" s="13">
        <f>SUMIFS('Retiro Mensual'!$E$2:$E$2629,'Retiro Mensual'!$A$2:$A$2629,BT$4,'Retiro Mensual'!$B$2:$B$2629,$B177,'Retiro Mensual'!$C$2:$C$2629,BT$5)</f>
        <v>0</v>
      </c>
      <c r="BU177" s="13">
        <f>SUMIFS('Retiro Mensual'!$E$2:$E$2629,'Retiro Mensual'!$A$2:$A$2629,BU$4,'Retiro Mensual'!$B$2:$B$2629,$B177,'Retiro Mensual'!$C$2:$C$2629,BU$5)</f>
        <v>0</v>
      </c>
      <c r="BV177" s="13">
        <f>SUMIFS('Retiro Mensual'!$E$2:$E$2629,'Retiro Mensual'!$A$2:$A$2629,BV$4,'Retiro Mensual'!$B$2:$B$2629,$B177,'Retiro Mensual'!$C$2:$C$2629,BV$5)</f>
        <v>0</v>
      </c>
      <c r="BW177" s="14">
        <f>SUMIFS('Retiro Mensual'!$E$2:$E$2629,'Retiro Mensual'!$A$2:$A$2629,BW$4,'Retiro Mensual'!$B$2:$B$2629,$B177,'Retiro Mensual'!$C$2:$C$2629,BW$5)</f>
        <v>0</v>
      </c>
      <c r="BX177" s="13"/>
      <c r="BY177" s="12">
        <f>SUMIFS('Compra Ventas'!$E$2:$E$2700,'Compra Ventas'!$A$2:$A$2700,BY$4,'Compra Ventas'!$B$2:$B$2700,$B177,'Compra Ventas'!$C$2:$C$2700,BY$5)</f>
        <v>0</v>
      </c>
      <c r="BZ177" s="13">
        <f>SUMIFS('Compra Ventas'!$E$2:$E$2700,'Compra Ventas'!$A$2:$A$2700,BZ$4,'Compra Ventas'!$B$2:$B$2700,$B177,'Compra Ventas'!$C$2:$C$2700,BZ$5)</f>
        <v>0</v>
      </c>
      <c r="CA177" s="13">
        <f>SUMIFS('Compra Ventas'!$E$2:$E$2700,'Compra Ventas'!$A$2:$A$2700,CA$4,'Compra Ventas'!$B$2:$B$2700,$B177,'Compra Ventas'!$C$2:$C$2700,CA$5)</f>
        <v>0</v>
      </c>
      <c r="CB177" s="13">
        <f>SUMIFS('Compra Ventas'!$E$2:$E$2700,'Compra Ventas'!$A$2:$A$2700,CB$4,'Compra Ventas'!$B$2:$B$2700,$B177,'Compra Ventas'!$C$2:$C$2700,CB$5)</f>
        <v>0</v>
      </c>
      <c r="CC177" s="13">
        <f>SUMIFS('Compra Ventas'!$E$2:$E$2700,'Compra Ventas'!$A$2:$A$2700,CC$4,'Compra Ventas'!$B$2:$B$2700,$B177,'Compra Ventas'!$C$2:$C$2700,CC$5)</f>
        <v>0</v>
      </c>
      <c r="CD177" s="13">
        <f>SUMIFS('Compra Ventas'!$E$2:$E$2700,'Compra Ventas'!$A$2:$A$2700,CD$4,'Compra Ventas'!$B$2:$B$2700,$B177,'Compra Ventas'!$C$2:$C$2700,CD$5)</f>
        <v>0</v>
      </c>
      <c r="CE177" s="13">
        <f>SUMIFS('Compra Ventas'!$E$2:$E$2700,'Compra Ventas'!$A$2:$A$2700,CE$4,'Compra Ventas'!$B$2:$B$2700,$B177,'Compra Ventas'!$C$2:$C$2700,CE$5)</f>
        <v>0</v>
      </c>
      <c r="CF177" s="13">
        <f>SUMIFS('Compra Ventas'!$E$2:$E$2700,'Compra Ventas'!$A$2:$A$2700,CF$4,'Compra Ventas'!$B$2:$B$2700,$B177,'Compra Ventas'!$C$2:$C$2700,CF$5)</f>
        <v>0</v>
      </c>
      <c r="CG177" s="13">
        <f>SUMIFS('Compra Ventas'!$E$2:$E$2700,'Compra Ventas'!$A$2:$A$2700,CG$4,'Compra Ventas'!$B$2:$B$2700,$B177,'Compra Ventas'!$C$2:$C$2700,CG$5)</f>
        <v>0</v>
      </c>
      <c r="CH177" s="13">
        <f>SUMIFS('Compra Ventas'!$E$2:$E$2700,'Compra Ventas'!$A$2:$A$2700,CH$4,'Compra Ventas'!$B$2:$B$2700,$B177,'Compra Ventas'!$C$2:$C$2700,CH$5)</f>
        <v>0</v>
      </c>
      <c r="CI177" s="13">
        <f>SUMIFS('Compra Ventas'!$E$2:$E$2700,'Compra Ventas'!$A$2:$A$2700,CI$4,'Compra Ventas'!$B$2:$B$2700,$B177,'Compra Ventas'!$C$2:$C$2700,CI$5)</f>
        <v>0</v>
      </c>
      <c r="CJ177" s="14">
        <f>SUMIFS('Compra Ventas'!$E$2:$E$2700,'Compra Ventas'!$A$2:$A$2700,CJ$4,'Compra Ventas'!$B$2:$B$2700,$B177,'Compra Ventas'!$C$2:$C$2700,CJ$5)</f>
        <v>0</v>
      </c>
      <c r="CK177" s="12">
        <f>SUMIFS('Compra Ventas'!$E$2:$E$2700,'Compra Ventas'!$A$2:$A$2700,CK$4,'Compra Ventas'!$B$2:$B$2700,$B177,'Compra Ventas'!$C$2:$C$2700,CK$5)</f>
        <v>0</v>
      </c>
      <c r="CL177" s="13">
        <f>SUMIFS('Compra Ventas'!$E$2:$E$2700,'Compra Ventas'!$A$2:$A$2700,CL$4,'Compra Ventas'!$B$2:$B$2700,$B177,'Compra Ventas'!$C$2:$C$2700,CL$5)</f>
        <v>0</v>
      </c>
      <c r="CM177" s="13">
        <f>SUMIFS('Compra Ventas'!$E$2:$E$2700,'Compra Ventas'!$A$2:$A$2700,CM$4,'Compra Ventas'!$B$2:$B$2700,$B177,'Compra Ventas'!$C$2:$C$2700,CM$5)</f>
        <v>0</v>
      </c>
      <c r="CN177" s="13">
        <f>SUMIFS('Compra Ventas'!$E$2:$E$2700,'Compra Ventas'!$A$2:$A$2700,CN$4,'Compra Ventas'!$B$2:$B$2700,$B177,'Compra Ventas'!$C$2:$C$2700,CN$5)</f>
        <v>0</v>
      </c>
      <c r="CO177" s="13">
        <f>SUMIFS('Compra Ventas'!$E$2:$E$2700,'Compra Ventas'!$A$2:$A$2700,CO$4,'Compra Ventas'!$B$2:$B$2700,$B177,'Compra Ventas'!$C$2:$C$2700,CO$5)</f>
        <v>0</v>
      </c>
      <c r="CP177" s="13">
        <f>SUMIFS('Compra Ventas'!$E$2:$E$2700,'Compra Ventas'!$A$2:$A$2700,CP$4,'Compra Ventas'!$B$2:$B$2700,$B177,'Compra Ventas'!$C$2:$C$2700,CP$5)</f>
        <v>0</v>
      </c>
      <c r="CQ177" s="13">
        <f>SUMIFS('Compra Ventas'!$E$2:$E$2700,'Compra Ventas'!$A$2:$A$2700,CQ$4,'Compra Ventas'!$B$2:$B$2700,$B177,'Compra Ventas'!$C$2:$C$2700,CQ$5)</f>
        <v>0</v>
      </c>
      <c r="CR177" s="13">
        <f>SUMIFS('Compra Ventas'!$E$2:$E$2700,'Compra Ventas'!$A$2:$A$2700,CR$4,'Compra Ventas'!$B$2:$B$2700,$B177,'Compra Ventas'!$C$2:$C$2700,CR$5)</f>
        <v>0</v>
      </c>
      <c r="CS177" s="13">
        <f>SUMIFS('Compra Ventas'!$E$2:$E$2700,'Compra Ventas'!$A$2:$A$2700,CS$4,'Compra Ventas'!$B$2:$B$2700,$B177,'Compra Ventas'!$C$2:$C$2700,CS$5)</f>
        <v>0</v>
      </c>
      <c r="CT177" s="13">
        <f>SUMIFS('Compra Ventas'!$E$2:$E$2700,'Compra Ventas'!$A$2:$A$2700,CT$4,'Compra Ventas'!$B$2:$B$2700,$B177,'Compra Ventas'!$C$2:$C$2700,CT$5)</f>
        <v>0</v>
      </c>
      <c r="CU177" s="13">
        <f>SUMIFS('Compra Ventas'!$E$2:$E$2700,'Compra Ventas'!$A$2:$A$2700,CU$4,'Compra Ventas'!$B$2:$B$2700,$B177,'Compra Ventas'!$C$2:$C$2700,CU$5)</f>
        <v>0</v>
      </c>
      <c r="CV177" s="14">
        <f>SUMIFS('Compra Ventas'!$E$2:$E$2700,'Compra Ventas'!$A$2:$A$2700,CV$4,'Compra Ventas'!$B$2:$B$2700,$B177,'Compra Ventas'!$C$2:$C$2700,CV$5)</f>
        <v>0</v>
      </c>
      <c r="CW177" s="12">
        <f>SUMIFS('Compra Ventas'!$E$2:$E$2700,'Compra Ventas'!$A$2:$A$2700,CW$4,'Compra Ventas'!$B$2:$B$2700,$B177,'Compra Ventas'!$C$2:$C$2700,CW$5)</f>
        <v>0</v>
      </c>
      <c r="CX177" s="13">
        <f>SUMIFS('Compra Ventas'!$E$2:$E$2700,'Compra Ventas'!$A$2:$A$2700,CX$4,'Compra Ventas'!$B$2:$B$2700,$B177,'Compra Ventas'!$C$2:$C$2700,CX$5)</f>
        <v>0</v>
      </c>
      <c r="CY177" s="13">
        <f>SUMIFS('Compra Ventas'!$E$2:$E$2700,'Compra Ventas'!$A$2:$A$2700,CY$4,'Compra Ventas'!$B$2:$B$2700,$B177,'Compra Ventas'!$C$2:$C$2700,CY$5)</f>
        <v>0</v>
      </c>
      <c r="CZ177" s="13">
        <f>SUMIFS('Compra Ventas'!$E$2:$E$2700,'Compra Ventas'!$A$2:$A$2700,CZ$4,'Compra Ventas'!$B$2:$B$2700,$B177,'Compra Ventas'!$C$2:$C$2700,CZ$5)</f>
        <v>0</v>
      </c>
      <c r="DA177" s="13">
        <f>SUMIFS('Compra Ventas'!$E$2:$E$2700,'Compra Ventas'!$A$2:$A$2700,DA$4,'Compra Ventas'!$B$2:$B$2700,$B177,'Compra Ventas'!$C$2:$C$2700,DA$5)</f>
        <v>0</v>
      </c>
      <c r="DB177" s="13">
        <f>SUMIFS('Compra Ventas'!$E$2:$E$2700,'Compra Ventas'!$A$2:$A$2700,DB$4,'Compra Ventas'!$B$2:$B$2700,$B177,'Compra Ventas'!$C$2:$C$2700,DB$5)</f>
        <v>0</v>
      </c>
      <c r="DC177" s="13">
        <f>SUMIFS('Compra Ventas'!$E$2:$E$2700,'Compra Ventas'!$A$2:$A$2700,DC$4,'Compra Ventas'!$B$2:$B$2700,$B177,'Compra Ventas'!$C$2:$C$2700,DC$5)</f>
        <v>0</v>
      </c>
      <c r="DD177" s="13">
        <f>SUMIFS('Compra Ventas'!$E$2:$E$2700,'Compra Ventas'!$A$2:$A$2700,DD$4,'Compra Ventas'!$B$2:$B$2700,$B177,'Compra Ventas'!$C$2:$C$2700,DD$5)</f>
        <v>0</v>
      </c>
      <c r="DE177" s="13">
        <f>SUMIFS('Compra Ventas'!$E$2:$E$2700,'Compra Ventas'!$A$2:$A$2700,DE$4,'Compra Ventas'!$B$2:$B$2700,$B177,'Compra Ventas'!$C$2:$C$2700,DE$5)</f>
        <v>0</v>
      </c>
      <c r="DF177" s="13">
        <f>SUMIFS('Compra Ventas'!$E$2:$E$2700,'Compra Ventas'!$A$2:$A$2700,DF$4,'Compra Ventas'!$B$2:$B$2700,$B177,'Compra Ventas'!$C$2:$C$2700,DF$5)</f>
        <v>0</v>
      </c>
      <c r="DG177" s="13">
        <f>SUMIFS('Compra Ventas'!$E$2:$E$2700,'Compra Ventas'!$A$2:$A$2700,DG$4,'Compra Ventas'!$B$2:$B$2700,$B177,'Compra Ventas'!$C$2:$C$2700,DG$5)</f>
        <v>0</v>
      </c>
      <c r="DH177" s="14">
        <f>SUMIFS('Compra Ventas'!$E$2:$E$2700,'Compra Ventas'!$A$2:$A$2700,DH$4,'Compra Ventas'!$B$2:$B$2700,$B177,'Compra Ventas'!$C$2:$C$2700,DH$5)</f>
        <v>0</v>
      </c>
      <c r="DI177" s="84"/>
      <c r="DJ177" s="98">
        <f>SUMIFS('Ajuste Ciclado'!D$5:D$47,'Ajuste Ciclado'!$C$5:$C$47,Balance!DJ$4,'Ajuste Ciclado'!$B$5:$B$47,Balance!$B177)</f>
        <v>0</v>
      </c>
      <c r="DK177" s="99">
        <f>SUMIFS('Ajuste Ciclado'!E$5:E$47,'Ajuste Ciclado'!$C$5:$C$47,Balance!DK$4,'Ajuste Ciclado'!$B$5:$B$47,Balance!$B177)</f>
        <v>0</v>
      </c>
      <c r="DL177" s="99">
        <f>SUMIFS('Ajuste Ciclado'!F$5:F$47,'Ajuste Ciclado'!$C$5:$C$47,Balance!DL$4,'Ajuste Ciclado'!$B$5:$B$47,Balance!$B177)</f>
        <v>0</v>
      </c>
      <c r="DM177" s="99">
        <f>SUMIFS('Ajuste Ciclado'!G$5:G$47,'Ajuste Ciclado'!$C$5:$C$47,Balance!DM$4,'Ajuste Ciclado'!$B$5:$B$47,Balance!$B177)</f>
        <v>0</v>
      </c>
      <c r="DN177" s="99">
        <f>SUMIFS('Ajuste Ciclado'!H$5:H$47,'Ajuste Ciclado'!$C$5:$C$47,Balance!DN$4,'Ajuste Ciclado'!$B$5:$B$47,Balance!$B177)</f>
        <v>0</v>
      </c>
      <c r="DO177" s="99">
        <f>SUMIFS('Ajuste Ciclado'!I$5:I$47,'Ajuste Ciclado'!$C$5:$C$47,Balance!DO$4,'Ajuste Ciclado'!$B$5:$B$47,Balance!$B177)</f>
        <v>0</v>
      </c>
      <c r="DP177" s="99">
        <f>SUMIFS('Ajuste Ciclado'!J$5:J$47,'Ajuste Ciclado'!$C$5:$C$47,Balance!DP$4,'Ajuste Ciclado'!$B$5:$B$47,Balance!$B177)</f>
        <v>0</v>
      </c>
      <c r="DQ177" s="99">
        <f>SUMIFS('Ajuste Ciclado'!K$5:K$47,'Ajuste Ciclado'!$C$5:$C$47,Balance!DQ$4,'Ajuste Ciclado'!$B$5:$B$47,Balance!$B177)</f>
        <v>0</v>
      </c>
      <c r="DR177" s="99">
        <f>SUMIFS('Ajuste Ciclado'!L$5:L$47,'Ajuste Ciclado'!$C$5:$C$47,Balance!DR$4,'Ajuste Ciclado'!$B$5:$B$47,Balance!$B177)</f>
        <v>0</v>
      </c>
      <c r="DS177" s="99">
        <f>SUMIFS('Ajuste Ciclado'!M$5:M$47,'Ajuste Ciclado'!$C$5:$C$47,Balance!DS$4,'Ajuste Ciclado'!$B$5:$B$47,Balance!$B177)</f>
        <v>0</v>
      </c>
      <c r="DT177" s="99">
        <f>SUMIFS('Ajuste Ciclado'!N$5:N$47,'Ajuste Ciclado'!$C$5:$C$47,Balance!DT$4,'Ajuste Ciclado'!$B$5:$B$47,Balance!$B177)</f>
        <v>0</v>
      </c>
      <c r="DU177" s="100">
        <f>SUMIFS('Ajuste Ciclado'!O$5:O$47,'Ajuste Ciclado'!$C$5:$C$47,Balance!DU$4,'Ajuste Ciclado'!$B$5:$B$47,Balance!$B177)</f>
        <v>0</v>
      </c>
      <c r="DV177" s="98">
        <f>SUMIFS('Ajuste Ciclado'!D$5:D$47,'Ajuste Ciclado'!$C$5:$C$47,Balance!DV$4,'Ajuste Ciclado'!$B$5:$B$47,Balance!$B177)</f>
        <v>0</v>
      </c>
      <c r="DW177" s="99">
        <f>SUMIFS('Ajuste Ciclado'!E$5:E$47,'Ajuste Ciclado'!$C$5:$C$47,Balance!DW$4,'Ajuste Ciclado'!$B$5:$B$47,Balance!$B177)</f>
        <v>0</v>
      </c>
      <c r="DX177" s="99">
        <f>SUMIFS('Ajuste Ciclado'!F$5:F$47,'Ajuste Ciclado'!$C$5:$C$47,Balance!DX$4,'Ajuste Ciclado'!$B$5:$B$47,Balance!$B177)</f>
        <v>0</v>
      </c>
      <c r="DY177" s="99">
        <f>SUMIFS('Ajuste Ciclado'!G$5:G$47,'Ajuste Ciclado'!$C$5:$C$47,Balance!DY$4,'Ajuste Ciclado'!$B$5:$B$47,Balance!$B177)</f>
        <v>0</v>
      </c>
      <c r="DZ177" s="99">
        <f>SUMIFS('Ajuste Ciclado'!H$5:H$47,'Ajuste Ciclado'!$C$5:$C$47,Balance!DZ$4,'Ajuste Ciclado'!$B$5:$B$47,Balance!$B177)</f>
        <v>0</v>
      </c>
      <c r="EA177" s="99">
        <f>SUMIFS('Ajuste Ciclado'!I$5:I$47,'Ajuste Ciclado'!$C$5:$C$47,Balance!EA$4,'Ajuste Ciclado'!$B$5:$B$47,Balance!$B177)</f>
        <v>0</v>
      </c>
      <c r="EB177" s="99">
        <f>SUMIFS('Ajuste Ciclado'!J$5:J$47,'Ajuste Ciclado'!$C$5:$C$47,Balance!EB$4,'Ajuste Ciclado'!$B$5:$B$47,Balance!$B177)</f>
        <v>0</v>
      </c>
      <c r="EC177" s="99">
        <f>SUMIFS('Ajuste Ciclado'!K$5:K$47,'Ajuste Ciclado'!$C$5:$C$47,Balance!EC$4,'Ajuste Ciclado'!$B$5:$B$47,Balance!$B177)</f>
        <v>0</v>
      </c>
      <c r="ED177" s="99">
        <f>SUMIFS('Ajuste Ciclado'!L$5:L$47,'Ajuste Ciclado'!$C$5:$C$47,Balance!ED$4,'Ajuste Ciclado'!$B$5:$B$47,Balance!$B177)</f>
        <v>0</v>
      </c>
      <c r="EE177" s="99">
        <f>SUMIFS('Ajuste Ciclado'!M$5:M$47,'Ajuste Ciclado'!$C$5:$C$47,Balance!EE$4,'Ajuste Ciclado'!$B$5:$B$47,Balance!$B177)</f>
        <v>0</v>
      </c>
      <c r="EF177" s="99">
        <f>SUMIFS('Ajuste Ciclado'!N$5:N$47,'Ajuste Ciclado'!$C$5:$C$47,Balance!EF$4,'Ajuste Ciclado'!$B$5:$B$47,Balance!$B177)</f>
        <v>0</v>
      </c>
      <c r="EG177" s="100">
        <f>SUMIFS('Ajuste Ciclado'!O$5:O$47,'Ajuste Ciclado'!$C$5:$C$47,Balance!EG$4,'Ajuste Ciclado'!$B$5:$B$47,Balance!$B177)</f>
        <v>0</v>
      </c>
      <c r="EH177" s="98">
        <f>SUMIFS('Ajuste Ciclado'!D$5:D$47,'Ajuste Ciclado'!$C$5:$C$47,Balance!EH$4,'Ajuste Ciclado'!$B$5:$B$47,Balance!$B177)</f>
        <v>0</v>
      </c>
      <c r="EI177" s="99">
        <f>SUMIFS('Ajuste Ciclado'!E$5:E$47,'Ajuste Ciclado'!$C$5:$C$47,Balance!EI$4,'Ajuste Ciclado'!$B$5:$B$47,Balance!$B177)</f>
        <v>0</v>
      </c>
      <c r="EJ177" s="99">
        <f>SUMIFS('Ajuste Ciclado'!F$5:F$47,'Ajuste Ciclado'!$C$5:$C$47,Balance!EJ$4,'Ajuste Ciclado'!$B$5:$B$47,Balance!$B177)</f>
        <v>0</v>
      </c>
      <c r="EK177" s="99">
        <f>SUMIFS('Ajuste Ciclado'!G$5:G$47,'Ajuste Ciclado'!$C$5:$C$47,Balance!EK$4,'Ajuste Ciclado'!$B$5:$B$47,Balance!$B177)</f>
        <v>0</v>
      </c>
      <c r="EL177" s="99">
        <f>SUMIFS('Ajuste Ciclado'!H$5:H$47,'Ajuste Ciclado'!$C$5:$C$47,Balance!EL$4,'Ajuste Ciclado'!$B$5:$B$47,Balance!$B177)</f>
        <v>0</v>
      </c>
      <c r="EM177" s="99">
        <f>SUMIFS('Ajuste Ciclado'!I$5:I$47,'Ajuste Ciclado'!$C$5:$C$47,Balance!EM$4,'Ajuste Ciclado'!$B$5:$B$47,Balance!$B177)</f>
        <v>0</v>
      </c>
      <c r="EN177" s="99">
        <f>SUMIFS('Ajuste Ciclado'!J$5:J$47,'Ajuste Ciclado'!$C$5:$C$47,Balance!EN$4,'Ajuste Ciclado'!$B$5:$B$47,Balance!$B177)</f>
        <v>0</v>
      </c>
      <c r="EO177" s="99">
        <f>SUMIFS('Ajuste Ciclado'!K$5:K$47,'Ajuste Ciclado'!$C$5:$C$47,Balance!EO$4,'Ajuste Ciclado'!$B$5:$B$47,Balance!$B177)</f>
        <v>0</v>
      </c>
      <c r="EP177" s="99">
        <f>SUMIFS('Ajuste Ciclado'!L$5:L$47,'Ajuste Ciclado'!$C$5:$C$47,Balance!EP$4,'Ajuste Ciclado'!$B$5:$B$47,Balance!$B177)</f>
        <v>0</v>
      </c>
      <c r="EQ177" s="99">
        <f>SUMIFS('Ajuste Ciclado'!M$5:M$47,'Ajuste Ciclado'!$C$5:$C$47,Balance!EQ$4,'Ajuste Ciclado'!$B$5:$B$47,Balance!$B177)</f>
        <v>0</v>
      </c>
      <c r="ER177" s="99">
        <f>SUMIFS('Ajuste Ciclado'!N$5:N$47,'Ajuste Ciclado'!$C$5:$C$47,Balance!ER$4,'Ajuste Ciclado'!$B$5:$B$47,Balance!$B177)</f>
        <v>0</v>
      </c>
      <c r="ES177" s="100">
        <f>SUMIFS('Ajuste Ciclado'!O$5:O$47,'Ajuste Ciclado'!$C$5:$C$47,Balance!ES$4,'Ajuste Ciclado'!$B$5:$B$47,Balance!$B177)</f>
        <v>0</v>
      </c>
      <c r="ET177" s="84"/>
      <c r="EU177" s="12">
        <f t="shared" si="279"/>
        <v>0</v>
      </c>
      <c r="EV177" s="13">
        <f t="shared" si="244"/>
        <v>0</v>
      </c>
      <c r="EW177" s="13">
        <f t="shared" si="245"/>
        <v>0</v>
      </c>
      <c r="EX177" s="13">
        <f t="shared" si="246"/>
        <v>0</v>
      </c>
      <c r="EY177" s="13">
        <f t="shared" si="247"/>
        <v>0</v>
      </c>
      <c r="EZ177" s="13">
        <f t="shared" si="248"/>
        <v>0</v>
      </c>
      <c r="FA177" s="13">
        <f t="shared" si="249"/>
        <v>0</v>
      </c>
      <c r="FB177" s="13">
        <f t="shared" si="250"/>
        <v>0</v>
      </c>
      <c r="FC177" s="13">
        <f t="shared" si="251"/>
        <v>0</v>
      </c>
      <c r="FD177" s="13">
        <f t="shared" si="252"/>
        <v>0</v>
      </c>
      <c r="FE177" s="13">
        <f t="shared" si="253"/>
        <v>0</v>
      </c>
      <c r="FF177" s="14">
        <f t="shared" si="254"/>
        <v>0</v>
      </c>
      <c r="FG177" s="12">
        <f t="shared" si="255"/>
        <v>0</v>
      </c>
      <c r="FH177" s="13">
        <f t="shared" si="256"/>
        <v>0</v>
      </c>
      <c r="FI177" s="13">
        <f t="shared" si="257"/>
        <v>0</v>
      </c>
      <c r="FJ177" s="13">
        <f t="shared" si="258"/>
        <v>0</v>
      </c>
      <c r="FK177" s="13">
        <f t="shared" si="259"/>
        <v>0</v>
      </c>
      <c r="FL177" s="13">
        <f t="shared" si="260"/>
        <v>0</v>
      </c>
      <c r="FM177" s="13">
        <f t="shared" si="261"/>
        <v>0</v>
      </c>
      <c r="FN177" s="13">
        <f t="shared" si="262"/>
        <v>0</v>
      </c>
      <c r="FO177" s="13">
        <f t="shared" si="263"/>
        <v>0</v>
      </c>
      <c r="FP177" s="13">
        <f t="shared" si="264"/>
        <v>0</v>
      </c>
      <c r="FQ177" s="13">
        <f t="shared" si="265"/>
        <v>0</v>
      </c>
      <c r="FR177" s="14">
        <f t="shared" si="266"/>
        <v>0</v>
      </c>
      <c r="FS177" s="12">
        <f t="shared" si="267"/>
        <v>0</v>
      </c>
      <c r="FT177" s="13">
        <f t="shared" si="268"/>
        <v>0</v>
      </c>
      <c r="FU177" s="13">
        <f t="shared" si="269"/>
        <v>0</v>
      </c>
      <c r="FV177" s="13">
        <f t="shared" si="270"/>
        <v>0</v>
      </c>
      <c r="FW177" s="13">
        <f t="shared" si="271"/>
        <v>0</v>
      </c>
      <c r="FX177" s="13">
        <f t="shared" si="272"/>
        <v>0</v>
      </c>
      <c r="FY177" s="13">
        <f t="shared" si="273"/>
        <v>0</v>
      </c>
      <c r="FZ177" s="13">
        <f t="shared" si="274"/>
        <v>0</v>
      </c>
      <c r="GA177" s="13">
        <f t="shared" si="275"/>
        <v>0</v>
      </c>
      <c r="GB177" s="13">
        <f t="shared" si="276"/>
        <v>0</v>
      </c>
      <c r="GC177" s="13">
        <f t="shared" si="277"/>
        <v>0</v>
      </c>
      <c r="GD177" s="14">
        <f t="shared" si="278"/>
        <v>0</v>
      </c>
      <c r="GE177" s="84"/>
      <c r="GF177" s="12">
        <f t="shared" si="280"/>
        <v>0</v>
      </c>
      <c r="GG177" s="13">
        <f t="shared" si="280"/>
        <v>0</v>
      </c>
      <c r="GH177" s="14">
        <f t="shared" si="280"/>
        <v>0</v>
      </c>
      <c r="GI177" s="6">
        <f t="shared" si="281"/>
        <v>1</v>
      </c>
      <c r="GJ177" s="12">
        <f t="shared" si="282"/>
        <v>0</v>
      </c>
      <c r="GK177" s="13">
        <f t="shared" si="283"/>
        <v>0</v>
      </c>
      <c r="GL177" s="14">
        <f t="shared" si="284"/>
        <v>0</v>
      </c>
      <c r="GM177" s="84"/>
      <c r="GN177" s="66">
        <f t="shared" si="285"/>
        <v>0</v>
      </c>
      <c r="GO177" s="84"/>
      <c r="GP177" s="63" t="str" cm="1">
        <f t="array" ref="GP177">INDEX($GF$4:$GH$4,1,GI177)</f>
        <v>Sample 1</v>
      </c>
      <c r="GQ177" s="12">
        <f t="shared" si="287"/>
        <v>0</v>
      </c>
      <c r="GR177" s="13">
        <f t="shared" si="287"/>
        <v>0</v>
      </c>
      <c r="GS177" s="14">
        <f t="shared" si="287"/>
        <v>0</v>
      </c>
      <c r="GT177" s="12">
        <f t="shared" si="288"/>
        <v>0</v>
      </c>
      <c r="GU177" s="13">
        <f t="shared" si="288"/>
        <v>0</v>
      </c>
      <c r="GV177" s="14">
        <f t="shared" si="288"/>
        <v>0</v>
      </c>
      <c r="GW177" s="12">
        <f t="shared" si="289"/>
        <v>0</v>
      </c>
      <c r="GX177" s="13">
        <f t="shared" si="289"/>
        <v>0</v>
      </c>
      <c r="GY177" s="14">
        <f t="shared" si="289"/>
        <v>0</v>
      </c>
      <c r="GZ177" s="84" t="str">
        <f t="shared" si="194"/>
        <v>Sample 1</v>
      </c>
      <c r="HA177" s="12">
        <f t="shared" si="286"/>
        <v>0</v>
      </c>
      <c r="HB177" s="13">
        <f t="shared" si="286"/>
        <v>0</v>
      </c>
      <c r="HC177" s="14">
        <f t="shared" si="286"/>
        <v>0</v>
      </c>
      <c r="HD177" s="6">
        <f t="shared" si="195"/>
        <v>0</v>
      </c>
      <c r="HE177" s="84" t="str">
        <f t="shared" si="196"/>
        <v>Ok</v>
      </c>
    </row>
    <row r="178" spans="2:213" hidden="1" x14ac:dyDescent="0.3">
      <c r="B178" s="84" t="s">
        <v>292</v>
      </c>
      <c r="C178" s="12">
        <f>SUMIFS(Inyecciones!$E$2:$E$14185,Inyecciones!$A$2:$A$14185,Balance!C$4,Inyecciones!$B$2:$B$14185,Balance!$B178,Inyecciones!$C$2:$C$14185,Balance!C$5)</f>
        <v>135566.55262056951</v>
      </c>
      <c r="D178" s="13">
        <f>SUMIFS(Inyecciones!$E$2:$E$14185,Inyecciones!$A$2:$A$14185,Balance!D$4,Inyecciones!$B$2:$B$14185,Balance!$B178,Inyecciones!$C$2:$C$14185,Balance!D$5)</f>
        <v>108256.4997397338</v>
      </c>
      <c r="E178" s="13">
        <f>SUMIFS(Inyecciones!$E$2:$E$14185,Inyecciones!$A$2:$A$14185,Balance!E$4,Inyecciones!$B$2:$B$14185,Balance!$B178,Inyecciones!$C$2:$C$14185,Balance!E$5)</f>
        <v>127320.4304832411</v>
      </c>
      <c r="F178" s="13">
        <f>SUMIFS(Inyecciones!$E$2:$E$14185,Inyecciones!$A$2:$A$14185,Balance!F$4,Inyecciones!$B$2:$B$14185,Balance!$B178,Inyecciones!$C$2:$C$14185,Balance!F$5)</f>
        <v>87171.835515091268</v>
      </c>
      <c r="G178" s="13">
        <f>SUMIFS(Inyecciones!$E$2:$E$14185,Inyecciones!$A$2:$A$14185,Balance!G$4,Inyecciones!$B$2:$B$14185,Balance!$B178,Inyecciones!$C$2:$C$14185,Balance!G$5)</f>
        <v>61158.38520878998</v>
      </c>
      <c r="H178" s="13">
        <f>SUMIFS(Inyecciones!$E$2:$E$14185,Inyecciones!$A$2:$A$14185,Balance!H$4,Inyecciones!$B$2:$B$14185,Balance!$B178,Inyecciones!$C$2:$C$14185,Balance!H$5)</f>
        <v>41093.043292891467</v>
      </c>
      <c r="I178" s="13">
        <f>SUMIFS(Inyecciones!$E$2:$E$14185,Inyecciones!$A$2:$A$14185,Balance!I$4,Inyecciones!$B$2:$B$14185,Balance!$B178,Inyecciones!$C$2:$C$14185,Balance!I$5)</f>
        <v>59423.629547299373</v>
      </c>
      <c r="J178" s="13">
        <f>SUMIFS(Inyecciones!$E$2:$E$14185,Inyecciones!$A$2:$A$14185,Balance!J$4,Inyecciones!$B$2:$B$14185,Balance!$B178,Inyecciones!$C$2:$C$14185,Balance!J$5)</f>
        <v>75894.389106040515</v>
      </c>
      <c r="K178" s="13">
        <f>SUMIFS(Inyecciones!$E$2:$E$14185,Inyecciones!$A$2:$A$14185,Balance!K$4,Inyecciones!$B$2:$B$14185,Balance!$B178,Inyecciones!$C$2:$C$14185,Balance!K$5)</f>
        <v>69581.276939678268</v>
      </c>
      <c r="L178" s="13">
        <f>SUMIFS(Inyecciones!$E$2:$E$14185,Inyecciones!$A$2:$A$14185,Balance!L$4,Inyecciones!$B$2:$B$14185,Balance!$B178,Inyecciones!$C$2:$C$14185,Balance!L$5)</f>
        <v>16883.77446046194</v>
      </c>
      <c r="M178" s="13">
        <f>SUMIFS(Inyecciones!$E$2:$E$14185,Inyecciones!$A$2:$A$14185,Balance!M$4,Inyecciones!$B$2:$B$14185,Balance!$B178,Inyecciones!$C$2:$C$14185,Balance!M$5)</f>
        <v>3532.2987341481348</v>
      </c>
      <c r="N178" s="14">
        <f>SUMIFS(Inyecciones!$E$2:$E$14185,Inyecciones!$A$2:$A$14185,Balance!N$4,Inyecciones!$B$2:$B$14185,Balance!$B178,Inyecciones!$C$2:$C$14185,Balance!N$5)</f>
        <v>8094.2108764150344</v>
      </c>
      <c r="O178" s="12">
        <f>SUMIFS(Inyecciones!$E$2:$E$14185,Inyecciones!$A$2:$A$14185,Balance!O$4,Inyecciones!$B$2:$B$14185,Balance!$B178,Inyecciones!$C$2:$C$14185,Balance!O$5)</f>
        <v>135846.84768391709</v>
      </c>
      <c r="P178" s="13">
        <f>SUMIFS(Inyecciones!$E$2:$E$14185,Inyecciones!$A$2:$A$14185,Balance!P$4,Inyecciones!$B$2:$B$14185,Balance!$B178,Inyecciones!$C$2:$C$14185,Balance!P$5)</f>
        <v>108981.68148849221</v>
      </c>
      <c r="Q178" s="13">
        <f>SUMIFS(Inyecciones!$E$2:$E$14185,Inyecciones!$A$2:$A$14185,Balance!Q$4,Inyecciones!$B$2:$B$14185,Balance!$B178,Inyecciones!$C$2:$C$14185,Balance!Q$5)</f>
        <v>128591.2064424917</v>
      </c>
      <c r="R178" s="13">
        <f>SUMIFS(Inyecciones!$E$2:$E$14185,Inyecciones!$A$2:$A$14185,Balance!R$4,Inyecciones!$B$2:$B$14185,Balance!$B178,Inyecciones!$C$2:$C$14185,Balance!R$5)</f>
        <v>92607.118271739586</v>
      </c>
      <c r="S178" s="13">
        <f>SUMIFS(Inyecciones!$E$2:$E$14185,Inyecciones!$A$2:$A$14185,Balance!S$4,Inyecciones!$B$2:$B$14185,Balance!$B178,Inyecciones!$C$2:$C$14185,Balance!S$5)</f>
        <v>59295.757399588452</v>
      </c>
      <c r="T178" s="13">
        <f>SUMIFS(Inyecciones!$E$2:$E$14185,Inyecciones!$A$2:$A$14185,Balance!T$4,Inyecciones!$B$2:$B$14185,Balance!$B178,Inyecciones!$C$2:$C$14185,Balance!T$5)</f>
        <v>41541.375542927759</v>
      </c>
      <c r="U178" s="13">
        <f>SUMIFS(Inyecciones!$E$2:$E$14185,Inyecciones!$A$2:$A$14185,Balance!U$4,Inyecciones!$B$2:$B$14185,Balance!$B178,Inyecciones!$C$2:$C$14185,Balance!U$5)</f>
        <v>62885.13006341493</v>
      </c>
      <c r="V178" s="13">
        <f>SUMIFS(Inyecciones!$E$2:$E$14185,Inyecciones!$A$2:$A$14185,Balance!V$4,Inyecciones!$B$2:$B$14185,Balance!$B178,Inyecciones!$C$2:$C$14185,Balance!V$5)</f>
        <v>76304.5329662195</v>
      </c>
      <c r="W178" s="13">
        <f>SUMIFS(Inyecciones!$E$2:$E$14185,Inyecciones!$A$2:$A$14185,Balance!W$4,Inyecciones!$B$2:$B$14185,Balance!$B178,Inyecciones!$C$2:$C$14185,Balance!W$5)</f>
        <v>70938.021594945065</v>
      </c>
      <c r="X178" s="13">
        <f>SUMIFS(Inyecciones!$E$2:$E$14185,Inyecciones!$A$2:$A$14185,Balance!X$4,Inyecciones!$B$2:$B$14185,Balance!$B178,Inyecciones!$C$2:$C$14185,Balance!X$5)</f>
        <v>26001.321007031951</v>
      </c>
      <c r="Y178" s="13">
        <f>SUMIFS(Inyecciones!$E$2:$E$14185,Inyecciones!$A$2:$A$14185,Balance!Y$4,Inyecciones!$B$2:$B$14185,Balance!$B178,Inyecciones!$C$2:$C$14185,Balance!Y$5)</f>
        <v>28893.441601534709</v>
      </c>
      <c r="Z178" s="14">
        <f>SUMIFS(Inyecciones!$E$2:$E$14185,Inyecciones!$A$2:$A$14185,Balance!Z$4,Inyecciones!$B$2:$B$14185,Balance!$B178,Inyecciones!$C$2:$C$14185,Balance!Z$5)</f>
        <v>42903.436274501873</v>
      </c>
      <c r="AA178" s="12">
        <f>SUMIFS(Inyecciones!$E$2:$E$14185,Inyecciones!$A$2:$A$14185,Balance!AA$4,Inyecciones!$B$2:$B$14185,Balance!$B178,Inyecciones!$C$2:$C$14185,Balance!AA$5)</f>
        <v>135895.82239635929</v>
      </c>
      <c r="AB178" s="13">
        <f>SUMIFS(Inyecciones!$E$2:$E$14185,Inyecciones!$A$2:$A$14185,Balance!AB$4,Inyecciones!$B$2:$B$14185,Balance!$B178,Inyecciones!$C$2:$C$14185,Balance!AB$5)</f>
        <v>108992.83039033681</v>
      </c>
      <c r="AC178" s="13">
        <f>SUMIFS(Inyecciones!$E$2:$E$14185,Inyecciones!$A$2:$A$14185,Balance!AC$4,Inyecciones!$B$2:$B$14185,Balance!$B178,Inyecciones!$C$2:$C$14185,Balance!AC$5)</f>
        <v>128091.80166790749</v>
      </c>
      <c r="AD178" s="13">
        <f>SUMIFS(Inyecciones!$E$2:$E$14185,Inyecciones!$A$2:$A$14185,Balance!AD$4,Inyecciones!$B$2:$B$14185,Balance!$B178,Inyecciones!$C$2:$C$14185,Balance!AD$5)</f>
        <v>91914.631744864339</v>
      </c>
      <c r="AE178" s="13">
        <f>SUMIFS(Inyecciones!$E$2:$E$14185,Inyecciones!$A$2:$A$14185,Balance!AE$4,Inyecciones!$B$2:$B$14185,Balance!$B178,Inyecciones!$C$2:$C$14185,Balance!AE$5)</f>
        <v>62263.579298955126</v>
      </c>
      <c r="AF178" s="13">
        <f>SUMIFS(Inyecciones!$E$2:$E$14185,Inyecciones!$A$2:$A$14185,Balance!AF$4,Inyecciones!$B$2:$B$14185,Balance!$B178,Inyecciones!$C$2:$C$14185,Balance!AF$5)</f>
        <v>44841.850659860087</v>
      </c>
      <c r="AG178" s="13">
        <f>SUMIFS(Inyecciones!$E$2:$E$14185,Inyecciones!$A$2:$A$14185,Balance!AG$4,Inyecciones!$B$2:$B$14185,Balance!$B178,Inyecciones!$C$2:$C$14185,Balance!AG$5)</f>
        <v>68854.23538478704</v>
      </c>
      <c r="AH178" s="13">
        <f>SUMIFS(Inyecciones!$E$2:$E$14185,Inyecciones!$A$2:$A$14185,Balance!AH$4,Inyecciones!$B$2:$B$14185,Balance!$B178,Inyecciones!$C$2:$C$14185,Balance!AH$5)</f>
        <v>85472.903504263581</v>
      </c>
      <c r="AI178" s="13">
        <f>SUMIFS(Inyecciones!$E$2:$E$14185,Inyecciones!$A$2:$A$14185,Balance!AI$4,Inyecciones!$B$2:$B$14185,Balance!$B178,Inyecciones!$C$2:$C$14185,Balance!AI$5)</f>
        <v>77239.099497981268</v>
      </c>
      <c r="AJ178" s="13">
        <f>SUMIFS(Inyecciones!$E$2:$E$14185,Inyecciones!$A$2:$A$14185,Balance!AJ$4,Inyecciones!$B$2:$B$14185,Balance!$B178,Inyecciones!$C$2:$C$14185,Balance!AJ$5)</f>
        <v>59607.052318531823</v>
      </c>
      <c r="AK178" s="13">
        <f>SUMIFS(Inyecciones!$E$2:$E$14185,Inyecciones!$A$2:$A$14185,Balance!AK$4,Inyecciones!$B$2:$B$14185,Balance!$B178,Inyecciones!$C$2:$C$14185,Balance!AK$5)</f>
        <v>59972.944724579284</v>
      </c>
      <c r="AL178" s="14">
        <f>SUMIFS(Inyecciones!$E$2:$E$14185,Inyecciones!$A$2:$A$14185,Balance!AL$4,Inyecciones!$B$2:$B$14185,Balance!$B178,Inyecciones!$C$2:$C$14185,Balance!AL$5)</f>
        <v>70592.522881075056</v>
      </c>
      <c r="AM178" s="13"/>
      <c r="AN178" s="12">
        <f>SUMIFS('Retiro Mensual'!$E$2:$E$2629,'Retiro Mensual'!$A$2:$A$2629,AN$4,'Retiro Mensual'!$B$2:$B$2629,$B178,'Retiro Mensual'!$C$2:$C$2629,AN$5)</f>
        <v>0</v>
      </c>
      <c r="AO178" s="13">
        <f>SUMIFS('Retiro Mensual'!$E$2:$E$2629,'Retiro Mensual'!$A$2:$A$2629,AO$4,'Retiro Mensual'!$B$2:$B$2629,$B178,'Retiro Mensual'!$C$2:$C$2629,AO$5)</f>
        <v>0</v>
      </c>
      <c r="AP178" s="13">
        <f>SUMIFS('Retiro Mensual'!$E$2:$E$2629,'Retiro Mensual'!$A$2:$A$2629,AP$4,'Retiro Mensual'!$B$2:$B$2629,$B178,'Retiro Mensual'!$C$2:$C$2629,AP$5)</f>
        <v>0</v>
      </c>
      <c r="AQ178" s="13">
        <f>SUMIFS('Retiro Mensual'!$E$2:$E$2629,'Retiro Mensual'!$A$2:$A$2629,AQ$4,'Retiro Mensual'!$B$2:$B$2629,$B178,'Retiro Mensual'!$C$2:$C$2629,AQ$5)</f>
        <v>0</v>
      </c>
      <c r="AR178" s="13">
        <f>SUMIFS('Retiro Mensual'!$E$2:$E$2629,'Retiro Mensual'!$A$2:$A$2629,AR$4,'Retiro Mensual'!$B$2:$B$2629,$B178,'Retiro Mensual'!$C$2:$C$2629,AR$5)</f>
        <v>0</v>
      </c>
      <c r="AS178" s="13">
        <f>SUMIFS('Retiro Mensual'!$E$2:$E$2629,'Retiro Mensual'!$A$2:$A$2629,AS$4,'Retiro Mensual'!$B$2:$B$2629,$B178,'Retiro Mensual'!$C$2:$C$2629,AS$5)</f>
        <v>0</v>
      </c>
      <c r="AT178" s="13">
        <f>SUMIFS('Retiro Mensual'!$E$2:$E$2629,'Retiro Mensual'!$A$2:$A$2629,AT$4,'Retiro Mensual'!$B$2:$B$2629,$B178,'Retiro Mensual'!$C$2:$C$2629,AT$5)</f>
        <v>0</v>
      </c>
      <c r="AU178" s="13">
        <f>SUMIFS('Retiro Mensual'!$E$2:$E$2629,'Retiro Mensual'!$A$2:$A$2629,AU$4,'Retiro Mensual'!$B$2:$B$2629,$B178,'Retiro Mensual'!$C$2:$C$2629,AU$5)</f>
        <v>0</v>
      </c>
      <c r="AV178" s="13">
        <f>SUMIFS('Retiro Mensual'!$E$2:$E$2629,'Retiro Mensual'!$A$2:$A$2629,AV$4,'Retiro Mensual'!$B$2:$B$2629,$B178,'Retiro Mensual'!$C$2:$C$2629,AV$5)</f>
        <v>0</v>
      </c>
      <c r="AW178" s="13">
        <f>SUMIFS('Retiro Mensual'!$E$2:$E$2629,'Retiro Mensual'!$A$2:$A$2629,AW$4,'Retiro Mensual'!$B$2:$B$2629,$B178,'Retiro Mensual'!$C$2:$C$2629,AW$5)</f>
        <v>0</v>
      </c>
      <c r="AX178" s="13">
        <f>SUMIFS('Retiro Mensual'!$E$2:$E$2629,'Retiro Mensual'!$A$2:$A$2629,AX$4,'Retiro Mensual'!$B$2:$B$2629,$B178,'Retiro Mensual'!$C$2:$C$2629,AX$5)</f>
        <v>0</v>
      </c>
      <c r="AY178" s="14">
        <f>SUMIFS('Retiro Mensual'!$E$2:$E$2629,'Retiro Mensual'!$A$2:$A$2629,AY$4,'Retiro Mensual'!$B$2:$B$2629,$B178,'Retiro Mensual'!$C$2:$C$2629,AY$5)</f>
        <v>0</v>
      </c>
      <c r="AZ178" s="12">
        <f>SUMIFS('Retiro Mensual'!$E$2:$E$2629,'Retiro Mensual'!$A$2:$A$2629,AZ$4,'Retiro Mensual'!$B$2:$B$2629,$B178,'Retiro Mensual'!$C$2:$C$2629,AZ$5)</f>
        <v>0</v>
      </c>
      <c r="BA178" s="13">
        <f>SUMIFS('Retiro Mensual'!$E$2:$E$2629,'Retiro Mensual'!$A$2:$A$2629,BA$4,'Retiro Mensual'!$B$2:$B$2629,$B178,'Retiro Mensual'!$C$2:$C$2629,BA$5)</f>
        <v>0</v>
      </c>
      <c r="BB178" s="13">
        <f>SUMIFS('Retiro Mensual'!$E$2:$E$2629,'Retiro Mensual'!$A$2:$A$2629,BB$4,'Retiro Mensual'!$B$2:$B$2629,$B178,'Retiro Mensual'!$C$2:$C$2629,BB$5)</f>
        <v>0</v>
      </c>
      <c r="BC178" s="13">
        <f>SUMIFS('Retiro Mensual'!$E$2:$E$2629,'Retiro Mensual'!$A$2:$A$2629,BC$4,'Retiro Mensual'!$B$2:$B$2629,$B178,'Retiro Mensual'!$C$2:$C$2629,BC$5)</f>
        <v>0</v>
      </c>
      <c r="BD178" s="13">
        <f>SUMIFS('Retiro Mensual'!$E$2:$E$2629,'Retiro Mensual'!$A$2:$A$2629,BD$4,'Retiro Mensual'!$B$2:$B$2629,$B178,'Retiro Mensual'!$C$2:$C$2629,BD$5)</f>
        <v>0</v>
      </c>
      <c r="BE178" s="13">
        <f>SUMIFS('Retiro Mensual'!$E$2:$E$2629,'Retiro Mensual'!$A$2:$A$2629,BE$4,'Retiro Mensual'!$B$2:$B$2629,$B178,'Retiro Mensual'!$C$2:$C$2629,BE$5)</f>
        <v>0</v>
      </c>
      <c r="BF178" s="13">
        <f>SUMIFS('Retiro Mensual'!$E$2:$E$2629,'Retiro Mensual'!$A$2:$A$2629,BF$4,'Retiro Mensual'!$B$2:$B$2629,$B178,'Retiro Mensual'!$C$2:$C$2629,BF$5)</f>
        <v>0</v>
      </c>
      <c r="BG178" s="13">
        <f>SUMIFS('Retiro Mensual'!$E$2:$E$2629,'Retiro Mensual'!$A$2:$A$2629,BG$4,'Retiro Mensual'!$B$2:$B$2629,$B178,'Retiro Mensual'!$C$2:$C$2629,BG$5)</f>
        <v>0</v>
      </c>
      <c r="BH178" s="13">
        <f>SUMIFS('Retiro Mensual'!$E$2:$E$2629,'Retiro Mensual'!$A$2:$A$2629,BH$4,'Retiro Mensual'!$B$2:$B$2629,$B178,'Retiro Mensual'!$C$2:$C$2629,BH$5)</f>
        <v>0</v>
      </c>
      <c r="BI178" s="13">
        <f>SUMIFS('Retiro Mensual'!$E$2:$E$2629,'Retiro Mensual'!$A$2:$A$2629,BI$4,'Retiro Mensual'!$B$2:$B$2629,$B178,'Retiro Mensual'!$C$2:$C$2629,BI$5)</f>
        <v>0</v>
      </c>
      <c r="BJ178" s="13">
        <f>SUMIFS('Retiro Mensual'!$E$2:$E$2629,'Retiro Mensual'!$A$2:$A$2629,BJ$4,'Retiro Mensual'!$B$2:$B$2629,$B178,'Retiro Mensual'!$C$2:$C$2629,BJ$5)</f>
        <v>0</v>
      </c>
      <c r="BK178" s="14">
        <f>SUMIFS('Retiro Mensual'!$E$2:$E$2629,'Retiro Mensual'!$A$2:$A$2629,BK$4,'Retiro Mensual'!$B$2:$B$2629,$B178,'Retiro Mensual'!$C$2:$C$2629,BK$5)</f>
        <v>0</v>
      </c>
      <c r="BL178" s="12">
        <f>SUMIFS('Retiro Mensual'!$E$2:$E$2629,'Retiro Mensual'!$A$2:$A$2629,BL$4,'Retiro Mensual'!$B$2:$B$2629,$B178,'Retiro Mensual'!$C$2:$C$2629,BL$5)</f>
        <v>0</v>
      </c>
      <c r="BM178" s="13">
        <f>SUMIFS('Retiro Mensual'!$E$2:$E$2629,'Retiro Mensual'!$A$2:$A$2629,BM$4,'Retiro Mensual'!$B$2:$B$2629,$B178,'Retiro Mensual'!$C$2:$C$2629,BM$5)</f>
        <v>0</v>
      </c>
      <c r="BN178" s="13">
        <f>SUMIFS('Retiro Mensual'!$E$2:$E$2629,'Retiro Mensual'!$A$2:$A$2629,BN$4,'Retiro Mensual'!$B$2:$B$2629,$B178,'Retiro Mensual'!$C$2:$C$2629,BN$5)</f>
        <v>0</v>
      </c>
      <c r="BO178" s="13">
        <f>SUMIFS('Retiro Mensual'!$E$2:$E$2629,'Retiro Mensual'!$A$2:$A$2629,BO$4,'Retiro Mensual'!$B$2:$B$2629,$B178,'Retiro Mensual'!$C$2:$C$2629,BO$5)</f>
        <v>0</v>
      </c>
      <c r="BP178" s="13">
        <f>SUMIFS('Retiro Mensual'!$E$2:$E$2629,'Retiro Mensual'!$A$2:$A$2629,BP$4,'Retiro Mensual'!$B$2:$B$2629,$B178,'Retiro Mensual'!$C$2:$C$2629,BP$5)</f>
        <v>0</v>
      </c>
      <c r="BQ178" s="13">
        <f>SUMIFS('Retiro Mensual'!$E$2:$E$2629,'Retiro Mensual'!$A$2:$A$2629,BQ$4,'Retiro Mensual'!$B$2:$B$2629,$B178,'Retiro Mensual'!$C$2:$C$2629,BQ$5)</f>
        <v>0</v>
      </c>
      <c r="BR178" s="13">
        <f>SUMIFS('Retiro Mensual'!$E$2:$E$2629,'Retiro Mensual'!$A$2:$A$2629,BR$4,'Retiro Mensual'!$B$2:$B$2629,$B178,'Retiro Mensual'!$C$2:$C$2629,BR$5)</f>
        <v>0</v>
      </c>
      <c r="BS178" s="13">
        <f>SUMIFS('Retiro Mensual'!$E$2:$E$2629,'Retiro Mensual'!$A$2:$A$2629,BS$4,'Retiro Mensual'!$B$2:$B$2629,$B178,'Retiro Mensual'!$C$2:$C$2629,BS$5)</f>
        <v>0</v>
      </c>
      <c r="BT178" s="13">
        <f>SUMIFS('Retiro Mensual'!$E$2:$E$2629,'Retiro Mensual'!$A$2:$A$2629,BT$4,'Retiro Mensual'!$B$2:$B$2629,$B178,'Retiro Mensual'!$C$2:$C$2629,BT$5)</f>
        <v>0</v>
      </c>
      <c r="BU178" s="13">
        <f>SUMIFS('Retiro Mensual'!$E$2:$E$2629,'Retiro Mensual'!$A$2:$A$2629,BU$4,'Retiro Mensual'!$B$2:$B$2629,$B178,'Retiro Mensual'!$C$2:$C$2629,BU$5)</f>
        <v>0</v>
      </c>
      <c r="BV178" s="13">
        <f>SUMIFS('Retiro Mensual'!$E$2:$E$2629,'Retiro Mensual'!$A$2:$A$2629,BV$4,'Retiro Mensual'!$B$2:$B$2629,$B178,'Retiro Mensual'!$C$2:$C$2629,BV$5)</f>
        <v>0</v>
      </c>
      <c r="BW178" s="14">
        <f>SUMIFS('Retiro Mensual'!$E$2:$E$2629,'Retiro Mensual'!$A$2:$A$2629,BW$4,'Retiro Mensual'!$B$2:$B$2629,$B178,'Retiro Mensual'!$C$2:$C$2629,BW$5)</f>
        <v>0</v>
      </c>
      <c r="BX178" s="13"/>
      <c r="BY178" s="12">
        <f>SUMIFS('Compra Ventas'!$E$2:$E$2700,'Compra Ventas'!$A$2:$A$2700,BY$4,'Compra Ventas'!$B$2:$B$2700,$B178,'Compra Ventas'!$C$2:$C$2700,BY$5)</f>
        <v>0</v>
      </c>
      <c r="BZ178" s="13">
        <f>SUMIFS('Compra Ventas'!$E$2:$E$2700,'Compra Ventas'!$A$2:$A$2700,BZ$4,'Compra Ventas'!$B$2:$B$2700,$B178,'Compra Ventas'!$C$2:$C$2700,BZ$5)</f>
        <v>0</v>
      </c>
      <c r="CA178" s="13">
        <f>SUMIFS('Compra Ventas'!$E$2:$E$2700,'Compra Ventas'!$A$2:$A$2700,CA$4,'Compra Ventas'!$B$2:$B$2700,$B178,'Compra Ventas'!$C$2:$C$2700,CA$5)</f>
        <v>0</v>
      </c>
      <c r="CB178" s="13">
        <f>SUMIFS('Compra Ventas'!$E$2:$E$2700,'Compra Ventas'!$A$2:$A$2700,CB$4,'Compra Ventas'!$B$2:$B$2700,$B178,'Compra Ventas'!$C$2:$C$2700,CB$5)</f>
        <v>0</v>
      </c>
      <c r="CC178" s="13">
        <f>SUMIFS('Compra Ventas'!$E$2:$E$2700,'Compra Ventas'!$A$2:$A$2700,CC$4,'Compra Ventas'!$B$2:$B$2700,$B178,'Compra Ventas'!$C$2:$C$2700,CC$5)</f>
        <v>0</v>
      </c>
      <c r="CD178" s="13">
        <f>SUMIFS('Compra Ventas'!$E$2:$E$2700,'Compra Ventas'!$A$2:$A$2700,CD$4,'Compra Ventas'!$B$2:$B$2700,$B178,'Compra Ventas'!$C$2:$C$2700,CD$5)</f>
        <v>0</v>
      </c>
      <c r="CE178" s="13">
        <f>SUMIFS('Compra Ventas'!$E$2:$E$2700,'Compra Ventas'!$A$2:$A$2700,CE$4,'Compra Ventas'!$B$2:$B$2700,$B178,'Compra Ventas'!$C$2:$C$2700,CE$5)</f>
        <v>0</v>
      </c>
      <c r="CF178" s="13">
        <f>SUMIFS('Compra Ventas'!$E$2:$E$2700,'Compra Ventas'!$A$2:$A$2700,CF$4,'Compra Ventas'!$B$2:$B$2700,$B178,'Compra Ventas'!$C$2:$C$2700,CF$5)</f>
        <v>0</v>
      </c>
      <c r="CG178" s="13">
        <f>SUMIFS('Compra Ventas'!$E$2:$E$2700,'Compra Ventas'!$A$2:$A$2700,CG$4,'Compra Ventas'!$B$2:$B$2700,$B178,'Compra Ventas'!$C$2:$C$2700,CG$5)</f>
        <v>0</v>
      </c>
      <c r="CH178" s="13">
        <f>SUMIFS('Compra Ventas'!$E$2:$E$2700,'Compra Ventas'!$A$2:$A$2700,CH$4,'Compra Ventas'!$B$2:$B$2700,$B178,'Compra Ventas'!$C$2:$C$2700,CH$5)</f>
        <v>0</v>
      </c>
      <c r="CI178" s="13">
        <f>SUMIFS('Compra Ventas'!$E$2:$E$2700,'Compra Ventas'!$A$2:$A$2700,CI$4,'Compra Ventas'!$B$2:$B$2700,$B178,'Compra Ventas'!$C$2:$C$2700,CI$5)</f>
        <v>0</v>
      </c>
      <c r="CJ178" s="14">
        <f>SUMIFS('Compra Ventas'!$E$2:$E$2700,'Compra Ventas'!$A$2:$A$2700,CJ$4,'Compra Ventas'!$B$2:$B$2700,$B178,'Compra Ventas'!$C$2:$C$2700,CJ$5)</f>
        <v>0</v>
      </c>
      <c r="CK178" s="12">
        <f>SUMIFS('Compra Ventas'!$E$2:$E$2700,'Compra Ventas'!$A$2:$A$2700,CK$4,'Compra Ventas'!$B$2:$B$2700,$B178,'Compra Ventas'!$C$2:$C$2700,CK$5)</f>
        <v>0</v>
      </c>
      <c r="CL178" s="13">
        <f>SUMIFS('Compra Ventas'!$E$2:$E$2700,'Compra Ventas'!$A$2:$A$2700,CL$4,'Compra Ventas'!$B$2:$B$2700,$B178,'Compra Ventas'!$C$2:$C$2700,CL$5)</f>
        <v>0</v>
      </c>
      <c r="CM178" s="13">
        <f>SUMIFS('Compra Ventas'!$E$2:$E$2700,'Compra Ventas'!$A$2:$A$2700,CM$4,'Compra Ventas'!$B$2:$B$2700,$B178,'Compra Ventas'!$C$2:$C$2700,CM$5)</f>
        <v>0</v>
      </c>
      <c r="CN178" s="13">
        <f>SUMIFS('Compra Ventas'!$E$2:$E$2700,'Compra Ventas'!$A$2:$A$2700,CN$4,'Compra Ventas'!$B$2:$B$2700,$B178,'Compra Ventas'!$C$2:$C$2700,CN$5)</f>
        <v>0</v>
      </c>
      <c r="CO178" s="13">
        <f>SUMIFS('Compra Ventas'!$E$2:$E$2700,'Compra Ventas'!$A$2:$A$2700,CO$4,'Compra Ventas'!$B$2:$B$2700,$B178,'Compra Ventas'!$C$2:$C$2700,CO$5)</f>
        <v>0</v>
      </c>
      <c r="CP178" s="13">
        <f>SUMIFS('Compra Ventas'!$E$2:$E$2700,'Compra Ventas'!$A$2:$A$2700,CP$4,'Compra Ventas'!$B$2:$B$2700,$B178,'Compra Ventas'!$C$2:$C$2700,CP$5)</f>
        <v>0</v>
      </c>
      <c r="CQ178" s="13">
        <f>SUMIFS('Compra Ventas'!$E$2:$E$2700,'Compra Ventas'!$A$2:$A$2700,CQ$4,'Compra Ventas'!$B$2:$B$2700,$B178,'Compra Ventas'!$C$2:$C$2700,CQ$5)</f>
        <v>0</v>
      </c>
      <c r="CR178" s="13">
        <f>SUMIFS('Compra Ventas'!$E$2:$E$2700,'Compra Ventas'!$A$2:$A$2700,CR$4,'Compra Ventas'!$B$2:$B$2700,$B178,'Compra Ventas'!$C$2:$C$2700,CR$5)</f>
        <v>0</v>
      </c>
      <c r="CS178" s="13">
        <f>SUMIFS('Compra Ventas'!$E$2:$E$2700,'Compra Ventas'!$A$2:$A$2700,CS$4,'Compra Ventas'!$B$2:$B$2700,$B178,'Compra Ventas'!$C$2:$C$2700,CS$5)</f>
        <v>0</v>
      </c>
      <c r="CT178" s="13">
        <f>SUMIFS('Compra Ventas'!$E$2:$E$2700,'Compra Ventas'!$A$2:$A$2700,CT$4,'Compra Ventas'!$B$2:$B$2700,$B178,'Compra Ventas'!$C$2:$C$2700,CT$5)</f>
        <v>0</v>
      </c>
      <c r="CU178" s="13">
        <f>SUMIFS('Compra Ventas'!$E$2:$E$2700,'Compra Ventas'!$A$2:$A$2700,CU$4,'Compra Ventas'!$B$2:$B$2700,$B178,'Compra Ventas'!$C$2:$C$2700,CU$5)</f>
        <v>0</v>
      </c>
      <c r="CV178" s="14">
        <f>SUMIFS('Compra Ventas'!$E$2:$E$2700,'Compra Ventas'!$A$2:$A$2700,CV$4,'Compra Ventas'!$B$2:$B$2700,$B178,'Compra Ventas'!$C$2:$C$2700,CV$5)</f>
        <v>0</v>
      </c>
      <c r="CW178" s="12">
        <f>SUMIFS('Compra Ventas'!$E$2:$E$2700,'Compra Ventas'!$A$2:$A$2700,CW$4,'Compra Ventas'!$B$2:$B$2700,$B178,'Compra Ventas'!$C$2:$C$2700,CW$5)</f>
        <v>0</v>
      </c>
      <c r="CX178" s="13">
        <f>SUMIFS('Compra Ventas'!$E$2:$E$2700,'Compra Ventas'!$A$2:$A$2700,CX$4,'Compra Ventas'!$B$2:$B$2700,$B178,'Compra Ventas'!$C$2:$C$2700,CX$5)</f>
        <v>0</v>
      </c>
      <c r="CY178" s="13">
        <f>SUMIFS('Compra Ventas'!$E$2:$E$2700,'Compra Ventas'!$A$2:$A$2700,CY$4,'Compra Ventas'!$B$2:$B$2700,$B178,'Compra Ventas'!$C$2:$C$2700,CY$5)</f>
        <v>0</v>
      </c>
      <c r="CZ178" s="13">
        <f>SUMIFS('Compra Ventas'!$E$2:$E$2700,'Compra Ventas'!$A$2:$A$2700,CZ$4,'Compra Ventas'!$B$2:$B$2700,$B178,'Compra Ventas'!$C$2:$C$2700,CZ$5)</f>
        <v>0</v>
      </c>
      <c r="DA178" s="13">
        <f>SUMIFS('Compra Ventas'!$E$2:$E$2700,'Compra Ventas'!$A$2:$A$2700,DA$4,'Compra Ventas'!$B$2:$B$2700,$B178,'Compra Ventas'!$C$2:$C$2700,DA$5)</f>
        <v>0</v>
      </c>
      <c r="DB178" s="13">
        <f>SUMIFS('Compra Ventas'!$E$2:$E$2700,'Compra Ventas'!$A$2:$A$2700,DB$4,'Compra Ventas'!$B$2:$B$2700,$B178,'Compra Ventas'!$C$2:$C$2700,DB$5)</f>
        <v>0</v>
      </c>
      <c r="DC178" s="13">
        <f>SUMIFS('Compra Ventas'!$E$2:$E$2700,'Compra Ventas'!$A$2:$A$2700,DC$4,'Compra Ventas'!$B$2:$B$2700,$B178,'Compra Ventas'!$C$2:$C$2700,DC$5)</f>
        <v>0</v>
      </c>
      <c r="DD178" s="13">
        <f>SUMIFS('Compra Ventas'!$E$2:$E$2700,'Compra Ventas'!$A$2:$A$2700,DD$4,'Compra Ventas'!$B$2:$B$2700,$B178,'Compra Ventas'!$C$2:$C$2700,DD$5)</f>
        <v>0</v>
      </c>
      <c r="DE178" s="13">
        <f>SUMIFS('Compra Ventas'!$E$2:$E$2700,'Compra Ventas'!$A$2:$A$2700,DE$4,'Compra Ventas'!$B$2:$B$2700,$B178,'Compra Ventas'!$C$2:$C$2700,DE$5)</f>
        <v>0</v>
      </c>
      <c r="DF178" s="13">
        <f>SUMIFS('Compra Ventas'!$E$2:$E$2700,'Compra Ventas'!$A$2:$A$2700,DF$4,'Compra Ventas'!$B$2:$B$2700,$B178,'Compra Ventas'!$C$2:$C$2700,DF$5)</f>
        <v>0</v>
      </c>
      <c r="DG178" s="13">
        <f>SUMIFS('Compra Ventas'!$E$2:$E$2700,'Compra Ventas'!$A$2:$A$2700,DG$4,'Compra Ventas'!$B$2:$B$2700,$B178,'Compra Ventas'!$C$2:$C$2700,DG$5)</f>
        <v>0</v>
      </c>
      <c r="DH178" s="14">
        <f>SUMIFS('Compra Ventas'!$E$2:$E$2700,'Compra Ventas'!$A$2:$A$2700,DH$4,'Compra Ventas'!$B$2:$B$2700,$B178,'Compra Ventas'!$C$2:$C$2700,DH$5)</f>
        <v>0</v>
      </c>
      <c r="DI178" s="84"/>
      <c r="DJ178" s="98">
        <f>SUMIFS('Ajuste Ciclado'!D$5:D$47,'Ajuste Ciclado'!$C$5:$C$47,Balance!DJ$4,'Ajuste Ciclado'!$B$5:$B$47,Balance!$B178)</f>
        <v>0</v>
      </c>
      <c r="DK178" s="99">
        <f>SUMIFS('Ajuste Ciclado'!E$5:E$47,'Ajuste Ciclado'!$C$5:$C$47,Balance!DK$4,'Ajuste Ciclado'!$B$5:$B$47,Balance!$B178)</f>
        <v>0</v>
      </c>
      <c r="DL178" s="99">
        <f>SUMIFS('Ajuste Ciclado'!F$5:F$47,'Ajuste Ciclado'!$C$5:$C$47,Balance!DL$4,'Ajuste Ciclado'!$B$5:$B$47,Balance!$B178)</f>
        <v>0</v>
      </c>
      <c r="DM178" s="99">
        <f>SUMIFS('Ajuste Ciclado'!G$5:G$47,'Ajuste Ciclado'!$C$5:$C$47,Balance!DM$4,'Ajuste Ciclado'!$B$5:$B$47,Balance!$B178)</f>
        <v>0</v>
      </c>
      <c r="DN178" s="99">
        <f>SUMIFS('Ajuste Ciclado'!H$5:H$47,'Ajuste Ciclado'!$C$5:$C$47,Balance!DN$4,'Ajuste Ciclado'!$B$5:$B$47,Balance!$B178)</f>
        <v>0</v>
      </c>
      <c r="DO178" s="99">
        <f>SUMIFS('Ajuste Ciclado'!I$5:I$47,'Ajuste Ciclado'!$C$5:$C$47,Balance!DO$4,'Ajuste Ciclado'!$B$5:$B$47,Balance!$B178)</f>
        <v>0</v>
      </c>
      <c r="DP178" s="99">
        <f>SUMIFS('Ajuste Ciclado'!J$5:J$47,'Ajuste Ciclado'!$C$5:$C$47,Balance!DP$4,'Ajuste Ciclado'!$B$5:$B$47,Balance!$B178)</f>
        <v>0</v>
      </c>
      <c r="DQ178" s="99">
        <f>SUMIFS('Ajuste Ciclado'!K$5:K$47,'Ajuste Ciclado'!$C$5:$C$47,Balance!DQ$4,'Ajuste Ciclado'!$B$5:$B$47,Balance!$B178)</f>
        <v>0</v>
      </c>
      <c r="DR178" s="99">
        <f>SUMIFS('Ajuste Ciclado'!L$5:L$47,'Ajuste Ciclado'!$C$5:$C$47,Balance!DR$4,'Ajuste Ciclado'!$B$5:$B$47,Balance!$B178)</f>
        <v>0</v>
      </c>
      <c r="DS178" s="99">
        <f>SUMIFS('Ajuste Ciclado'!M$5:M$47,'Ajuste Ciclado'!$C$5:$C$47,Balance!DS$4,'Ajuste Ciclado'!$B$5:$B$47,Balance!$B178)</f>
        <v>0</v>
      </c>
      <c r="DT178" s="99">
        <f>SUMIFS('Ajuste Ciclado'!N$5:N$47,'Ajuste Ciclado'!$C$5:$C$47,Balance!DT$4,'Ajuste Ciclado'!$B$5:$B$47,Balance!$B178)</f>
        <v>0</v>
      </c>
      <c r="DU178" s="100">
        <f>SUMIFS('Ajuste Ciclado'!O$5:O$47,'Ajuste Ciclado'!$C$5:$C$47,Balance!DU$4,'Ajuste Ciclado'!$B$5:$B$47,Balance!$B178)</f>
        <v>0</v>
      </c>
      <c r="DV178" s="98">
        <f>SUMIFS('Ajuste Ciclado'!D$5:D$47,'Ajuste Ciclado'!$C$5:$C$47,Balance!DV$4,'Ajuste Ciclado'!$B$5:$B$47,Balance!$B178)</f>
        <v>0</v>
      </c>
      <c r="DW178" s="99">
        <f>SUMIFS('Ajuste Ciclado'!E$5:E$47,'Ajuste Ciclado'!$C$5:$C$47,Balance!DW$4,'Ajuste Ciclado'!$B$5:$B$47,Balance!$B178)</f>
        <v>0</v>
      </c>
      <c r="DX178" s="99">
        <f>SUMIFS('Ajuste Ciclado'!F$5:F$47,'Ajuste Ciclado'!$C$5:$C$47,Balance!DX$4,'Ajuste Ciclado'!$B$5:$B$47,Balance!$B178)</f>
        <v>0</v>
      </c>
      <c r="DY178" s="99">
        <f>SUMIFS('Ajuste Ciclado'!G$5:G$47,'Ajuste Ciclado'!$C$5:$C$47,Balance!DY$4,'Ajuste Ciclado'!$B$5:$B$47,Balance!$B178)</f>
        <v>0</v>
      </c>
      <c r="DZ178" s="99">
        <f>SUMIFS('Ajuste Ciclado'!H$5:H$47,'Ajuste Ciclado'!$C$5:$C$47,Balance!DZ$4,'Ajuste Ciclado'!$B$5:$B$47,Balance!$B178)</f>
        <v>0</v>
      </c>
      <c r="EA178" s="99">
        <f>SUMIFS('Ajuste Ciclado'!I$5:I$47,'Ajuste Ciclado'!$C$5:$C$47,Balance!EA$4,'Ajuste Ciclado'!$B$5:$B$47,Balance!$B178)</f>
        <v>0</v>
      </c>
      <c r="EB178" s="99">
        <f>SUMIFS('Ajuste Ciclado'!J$5:J$47,'Ajuste Ciclado'!$C$5:$C$47,Balance!EB$4,'Ajuste Ciclado'!$B$5:$B$47,Balance!$B178)</f>
        <v>0</v>
      </c>
      <c r="EC178" s="99">
        <f>SUMIFS('Ajuste Ciclado'!K$5:K$47,'Ajuste Ciclado'!$C$5:$C$47,Balance!EC$4,'Ajuste Ciclado'!$B$5:$B$47,Balance!$B178)</f>
        <v>0</v>
      </c>
      <c r="ED178" s="99">
        <f>SUMIFS('Ajuste Ciclado'!L$5:L$47,'Ajuste Ciclado'!$C$5:$C$47,Balance!ED$4,'Ajuste Ciclado'!$B$5:$B$47,Balance!$B178)</f>
        <v>0</v>
      </c>
      <c r="EE178" s="99">
        <f>SUMIFS('Ajuste Ciclado'!M$5:M$47,'Ajuste Ciclado'!$C$5:$C$47,Balance!EE$4,'Ajuste Ciclado'!$B$5:$B$47,Balance!$B178)</f>
        <v>0</v>
      </c>
      <c r="EF178" s="99">
        <f>SUMIFS('Ajuste Ciclado'!N$5:N$47,'Ajuste Ciclado'!$C$5:$C$47,Balance!EF$4,'Ajuste Ciclado'!$B$5:$B$47,Balance!$B178)</f>
        <v>0</v>
      </c>
      <c r="EG178" s="100">
        <f>SUMIFS('Ajuste Ciclado'!O$5:O$47,'Ajuste Ciclado'!$C$5:$C$47,Balance!EG$4,'Ajuste Ciclado'!$B$5:$B$47,Balance!$B178)</f>
        <v>0</v>
      </c>
      <c r="EH178" s="98">
        <f>SUMIFS('Ajuste Ciclado'!D$5:D$47,'Ajuste Ciclado'!$C$5:$C$47,Balance!EH$4,'Ajuste Ciclado'!$B$5:$B$47,Balance!$B178)</f>
        <v>0</v>
      </c>
      <c r="EI178" s="99">
        <f>SUMIFS('Ajuste Ciclado'!E$5:E$47,'Ajuste Ciclado'!$C$5:$C$47,Balance!EI$4,'Ajuste Ciclado'!$B$5:$B$47,Balance!$B178)</f>
        <v>0</v>
      </c>
      <c r="EJ178" s="99">
        <f>SUMIFS('Ajuste Ciclado'!F$5:F$47,'Ajuste Ciclado'!$C$5:$C$47,Balance!EJ$4,'Ajuste Ciclado'!$B$5:$B$47,Balance!$B178)</f>
        <v>0</v>
      </c>
      <c r="EK178" s="99">
        <f>SUMIFS('Ajuste Ciclado'!G$5:G$47,'Ajuste Ciclado'!$C$5:$C$47,Balance!EK$4,'Ajuste Ciclado'!$B$5:$B$47,Balance!$B178)</f>
        <v>0</v>
      </c>
      <c r="EL178" s="99">
        <f>SUMIFS('Ajuste Ciclado'!H$5:H$47,'Ajuste Ciclado'!$C$5:$C$47,Balance!EL$4,'Ajuste Ciclado'!$B$5:$B$47,Balance!$B178)</f>
        <v>0</v>
      </c>
      <c r="EM178" s="99">
        <f>SUMIFS('Ajuste Ciclado'!I$5:I$47,'Ajuste Ciclado'!$C$5:$C$47,Balance!EM$4,'Ajuste Ciclado'!$B$5:$B$47,Balance!$B178)</f>
        <v>0</v>
      </c>
      <c r="EN178" s="99">
        <f>SUMIFS('Ajuste Ciclado'!J$5:J$47,'Ajuste Ciclado'!$C$5:$C$47,Balance!EN$4,'Ajuste Ciclado'!$B$5:$B$47,Balance!$B178)</f>
        <v>0</v>
      </c>
      <c r="EO178" s="99">
        <f>SUMIFS('Ajuste Ciclado'!K$5:K$47,'Ajuste Ciclado'!$C$5:$C$47,Balance!EO$4,'Ajuste Ciclado'!$B$5:$B$47,Balance!$B178)</f>
        <v>0</v>
      </c>
      <c r="EP178" s="99">
        <f>SUMIFS('Ajuste Ciclado'!L$5:L$47,'Ajuste Ciclado'!$C$5:$C$47,Balance!EP$4,'Ajuste Ciclado'!$B$5:$B$47,Balance!$B178)</f>
        <v>0</v>
      </c>
      <c r="EQ178" s="99">
        <f>SUMIFS('Ajuste Ciclado'!M$5:M$47,'Ajuste Ciclado'!$C$5:$C$47,Balance!EQ$4,'Ajuste Ciclado'!$B$5:$B$47,Balance!$B178)</f>
        <v>0</v>
      </c>
      <c r="ER178" s="99">
        <f>SUMIFS('Ajuste Ciclado'!N$5:N$47,'Ajuste Ciclado'!$C$5:$C$47,Balance!ER$4,'Ajuste Ciclado'!$B$5:$B$47,Balance!$B178)</f>
        <v>0</v>
      </c>
      <c r="ES178" s="100">
        <f>SUMIFS('Ajuste Ciclado'!O$5:O$47,'Ajuste Ciclado'!$C$5:$C$47,Balance!ES$4,'Ajuste Ciclado'!$B$5:$B$47,Balance!$B178)</f>
        <v>0</v>
      </c>
      <c r="ET178" s="84"/>
      <c r="EU178" s="12">
        <f t="shared" si="279"/>
        <v>135566.55262056951</v>
      </c>
      <c r="EV178" s="13">
        <f t="shared" si="244"/>
        <v>108256.4997397338</v>
      </c>
      <c r="EW178" s="13">
        <f t="shared" si="245"/>
        <v>127320.4304832411</v>
      </c>
      <c r="EX178" s="13">
        <f t="shared" si="246"/>
        <v>87171.835515091268</v>
      </c>
      <c r="EY178" s="13">
        <f t="shared" si="247"/>
        <v>61158.38520878998</v>
      </c>
      <c r="EZ178" s="13">
        <f t="shared" si="248"/>
        <v>41093.043292891467</v>
      </c>
      <c r="FA178" s="13">
        <f t="shared" si="249"/>
        <v>59423.629547299373</v>
      </c>
      <c r="FB178" s="13">
        <f t="shared" si="250"/>
        <v>75894.389106040515</v>
      </c>
      <c r="FC178" s="13">
        <f t="shared" si="251"/>
        <v>69581.276939678268</v>
      </c>
      <c r="FD178" s="13">
        <f t="shared" si="252"/>
        <v>16883.77446046194</v>
      </c>
      <c r="FE178" s="13">
        <f t="shared" si="253"/>
        <v>3532.2987341481348</v>
      </c>
      <c r="FF178" s="14">
        <f t="shared" si="254"/>
        <v>8094.2108764150344</v>
      </c>
      <c r="FG178" s="12">
        <f t="shared" si="255"/>
        <v>135846.84768391709</v>
      </c>
      <c r="FH178" s="13">
        <f t="shared" si="256"/>
        <v>108981.68148849221</v>
      </c>
      <c r="FI178" s="13">
        <f t="shared" si="257"/>
        <v>128591.2064424917</v>
      </c>
      <c r="FJ178" s="13">
        <f t="shared" si="258"/>
        <v>92607.118271739586</v>
      </c>
      <c r="FK178" s="13">
        <f t="shared" si="259"/>
        <v>59295.757399588452</v>
      </c>
      <c r="FL178" s="13">
        <f t="shared" si="260"/>
        <v>41541.375542927759</v>
      </c>
      <c r="FM178" s="13">
        <f t="shared" si="261"/>
        <v>62885.13006341493</v>
      </c>
      <c r="FN178" s="13">
        <f t="shared" si="262"/>
        <v>76304.5329662195</v>
      </c>
      <c r="FO178" s="13">
        <f t="shared" si="263"/>
        <v>70938.021594945065</v>
      </c>
      <c r="FP178" s="13">
        <f t="shared" si="264"/>
        <v>26001.321007031951</v>
      </c>
      <c r="FQ178" s="13">
        <f t="shared" si="265"/>
        <v>28893.441601534709</v>
      </c>
      <c r="FR178" s="14">
        <f t="shared" si="266"/>
        <v>42903.436274501873</v>
      </c>
      <c r="FS178" s="12">
        <f t="shared" si="267"/>
        <v>135895.82239635929</v>
      </c>
      <c r="FT178" s="13">
        <f t="shared" si="268"/>
        <v>108992.83039033681</v>
      </c>
      <c r="FU178" s="13">
        <f t="shared" si="269"/>
        <v>128091.80166790749</v>
      </c>
      <c r="FV178" s="13">
        <f t="shared" si="270"/>
        <v>91914.631744864339</v>
      </c>
      <c r="FW178" s="13">
        <f t="shared" si="271"/>
        <v>62263.579298955126</v>
      </c>
      <c r="FX178" s="13">
        <f t="shared" si="272"/>
        <v>44841.850659860087</v>
      </c>
      <c r="FY178" s="13">
        <f t="shared" si="273"/>
        <v>68854.23538478704</v>
      </c>
      <c r="FZ178" s="13">
        <f t="shared" si="274"/>
        <v>85472.903504263581</v>
      </c>
      <c r="GA178" s="13">
        <f t="shared" si="275"/>
        <v>77239.099497981268</v>
      </c>
      <c r="GB178" s="13">
        <f t="shared" si="276"/>
        <v>59607.052318531823</v>
      </c>
      <c r="GC178" s="13">
        <f t="shared" si="277"/>
        <v>59972.944724579284</v>
      </c>
      <c r="GD178" s="14">
        <f t="shared" si="278"/>
        <v>70592.522881075056</v>
      </c>
      <c r="GE178" s="84"/>
      <c r="GF178" s="12">
        <f t="shared" si="280"/>
        <v>793976.32652436022</v>
      </c>
      <c r="GG178" s="13">
        <f t="shared" si="280"/>
        <v>874789.87033680477</v>
      </c>
      <c r="GH178" s="14">
        <f t="shared" si="280"/>
        <v>993739.27446950111</v>
      </c>
      <c r="GI178" s="6">
        <f t="shared" si="281"/>
        <v>1</v>
      </c>
      <c r="GJ178" s="12">
        <f t="shared" si="282"/>
        <v>0</v>
      </c>
      <c r="GK178" s="13">
        <f t="shared" si="283"/>
        <v>0</v>
      </c>
      <c r="GL178" s="14">
        <f t="shared" si="284"/>
        <v>0</v>
      </c>
      <c r="GM178" s="84"/>
      <c r="GN178" s="66">
        <f t="shared" si="285"/>
        <v>0</v>
      </c>
      <c r="GO178" s="84"/>
      <c r="GP178" s="63" t="str" cm="1">
        <f t="array" ref="GP178">INDEX($GF$4:$GH$4,1,GI178)</f>
        <v>Sample 1</v>
      </c>
      <c r="GQ178" s="12">
        <f t="shared" si="287"/>
        <v>3532.2987341481348</v>
      </c>
      <c r="GR178" s="13">
        <f t="shared" si="287"/>
        <v>8094.2108764150344</v>
      </c>
      <c r="GS178" s="14">
        <f t="shared" si="287"/>
        <v>16883.77446046194</v>
      </c>
      <c r="GT178" s="12">
        <f t="shared" si="288"/>
        <v>26001.321007031951</v>
      </c>
      <c r="GU178" s="13">
        <f t="shared" si="288"/>
        <v>28893.441601534709</v>
      </c>
      <c r="GV178" s="14">
        <f t="shared" si="288"/>
        <v>41541.375542927759</v>
      </c>
      <c r="GW178" s="12">
        <f t="shared" si="289"/>
        <v>44841.850659860087</v>
      </c>
      <c r="GX178" s="13">
        <f t="shared" si="289"/>
        <v>59607.052318531823</v>
      </c>
      <c r="GY178" s="14">
        <f t="shared" si="289"/>
        <v>59972.944724579284</v>
      </c>
      <c r="GZ178" s="84" t="str">
        <f t="shared" si="194"/>
        <v>Sample 1</v>
      </c>
      <c r="HA178" s="12">
        <f t="shared" si="286"/>
        <v>0</v>
      </c>
      <c r="HB178" s="13">
        <f t="shared" si="286"/>
        <v>0</v>
      </c>
      <c r="HC178" s="14">
        <f t="shared" si="286"/>
        <v>0</v>
      </c>
      <c r="HD178" s="6">
        <f t="shared" si="195"/>
        <v>0</v>
      </c>
      <c r="HE178" s="84" t="str">
        <f t="shared" si="196"/>
        <v>Ok</v>
      </c>
    </row>
    <row r="179" spans="2:213" hidden="1" x14ac:dyDescent="0.3">
      <c r="B179" s="84" t="s">
        <v>291</v>
      </c>
      <c r="C179" s="12">
        <f>SUMIFS(Inyecciones!$E$2:$E$14185,Inyecciones!$A$2:$A$14185,Balance!C$4,Inyecciones!$B$2:$B$14185,Balance!$B179,Inyecciones!$C$2:$C$14185,Balance!C$5)</f>
        <v>150165.51064718611</v>
      </c>
      <c r="D179" s="13">
        <f>SUMIFS(Inyecciones!$E$2:$E$14185,Inyecciones!$A$2:$A$14185,Balance!D$4,Inyecciones!$B$2:$B$14185,Balance!$B179,Inyecciones!$C$2:$C$14185,Balance!D$5)</f>
        <v>121733.4782860267</v>
      </c>
      <c r="E179" s="13">
        <f>SUMIFS(Inyecciones!$E$2:$E$14185,Inyecciones!$A$2:$A$14185,Balance!E$4,Inyecciones!$B$2:$B$14185,Balance!$B179,Inyecciones!$C$2:$C$14185,Balance!E$5)</f>
        <v>131154.495621776</v>
      </c>
      <c r="F179" s="13">
        <f>SUMIFS(Inyecciones!$E$2:$E$14185,Inyecciones!$A$2:$A$14185,Balance!F$4,Inyecciones!$B$2:$B$14185,Balance!$B179,Inyecciones!$C$2:$C$14185,Balance!F$5)</f>
        <v>80434.000442707838</v>
      </c>
      <c r="G179" s="13">
        <f>SUMIFS(Inyecciones!$E$2:$E$14185,Inyecciones!$A$2:$A$14185,Balance!G$4,Inyecciones!$B$2:$B$14185,Balance!$B179,Inyecciones!$C$2:$C$14185,Balance!G$5)</f>
        <v>49007.914471037802</v>
      </c>
      <c r="H179" s="13">
        <f>SUMIFS(Inyecciones!$E$2:$E$14185,Inyecciones!$A$2:$A$14185,Balance!H$4,Inyecciones!$B$2:$B$14185,Balance!$B179,Inyecciones!$C$2:$C$14185,Balance!H$5)</f>
        <v>33364.59507827543</v>
      </c>
      <c r="I179" s="13">
        <f>SUMIFS(Inyecciones!$E$2:$E$14185,Inyecciones!$A$2:$A$14185,Balance!I$4,Inyecciones!$B$2:$B$14185,Balance!$B179,Inyecciones!$C$2:$C$14185,Balance!I$5)</f>
        <v>31357.898132509152</v>
      </c>
      <c r="J179" s="13">
        <f>SUMIFS(Inyecciones!$E$2:$E$14185,Inyecciones!$A$2:$A$14185,Balance!J$4,Inyecciones!$B$2:$B$14185,Balance!$B179,Inyecciones!$C$2:$C$14185,Balance!J$5)</f>
        <v>58876.725825626578</v>
      </c>
      <c r="K179" s="13">
        <f>SUMIFS(Inyecciones!$E$2:$E$14185,Inyecciones!$A$2:$A$14185,Balance!K$4,Inyecciones!$B$2:$B$14185,Balance!$B179,Inyecciones!$C$2:$C$14185,Balance!K$5)</f>
        <v>62009.498078457596</v>
      </c>
      <c r="L179" s="13">
        <f>SUMIFS(Inyecciones!$E$2:$E$14185,Inyecciones!$A$2:$A$14185,Balance!L$4,Inyecciones!$B$2:$B$14185,Balance!$B179,Inyecciones!$C$2:$C$14185,Balance!L$5)</f>
        <v>16141.404221538791</v>
      </c>
      <c r="M179" s="13">
        <f>SUMIFS(Inyecciones!$E$2:$E$14185,Inyecciones!$A$2:$A$14185,Balance!M$4,Inyecciones!$B$2:$B$14185,Balance!$B179,Inyecciones!$C$2:$C$14185,Balance!M$5)</f>
        <v>3685.2590997837319</v>
      </c>
      <c r="N179" s="14">
        <f>SUMIFS(Inyecciones!$E$2:$E$14185,Inyecciones!$A$2:$A$14185,Balance!N$4,Inyecciones!$B$2:$B$14185,Balance!$B179,Inyecciones!$C$2:$C$14185,Balance!N$5)</f>
        <v>7784.1533910224762</v>
      </c>
      <c r="O179" s="12">
        <f>SUMIFS(Inyecciones!$E$2:$E$14185,Inyecciones!$A$2:$A$14185,Balance!O$4,Inyecciones!$B$2:$B$14185,Balance!$B179,Inyecciones!$C$2:$C$14185,Balance!O$5)</f>
        <v>150538.78502257809</v>
      </c>
      <c r="P179" s="13">
        <f>SUMIFS(Inyecciones!$E$2:$E$14185,Inyecciones!$A$2:$A$14185,Balance!P$4,Inyecciones!$B$2:$B$14185,Balance!$B179,Inyecciones!$C$2:$C$14185,Balance!P$5)</f>
        <v>123158.50851991049</v>
      </c>
      <c r="Q179" s="13">
        <f>SUMIFS(Inyecciones!$E$2:$E$14185,Inyecciones!$A$2:$A$14185,Balance!Q$4,Inyecciones!$B$2:$B$14185,Balance!$B179,Inyecciones!$C$2:$C$14185,Balance!Q$5)</f>
        <v>132637.44199553711</v>
      </c>
      <c r="R179" s="13">
        <f>SUMIFS(Inyecciones!$E$2:$E$14185,Inyecciones!$A$2:$A$14185,Balance!R$4,Inyecciones!$B$2:$B$14185,Balance!$B179,Inyecciones!$C$2:$C$14185,Balance!R$5)</f>
        <v>85334.959022160314</v>
      </c>
      <c r="S179" s="13">
        <f>SUMIFS(Inyecciones!$E$2:$E$14185,Inyecciones!$A$2:$A$14185,Balance!S$4,Inyecciones!$B$2:$B$14185,Balance!$B179,Inyecciones!$C$2:$C$14185,Balance!S$5)</f>
        <v>47665.453339634587</v>
      </c>
      <c r="T179" s="13">
        <f>SUMIFS(Inyecciones!$E$2:$E$14185,Inyecciones!$A$2:$A$14185,Balance!T$4,Inyecciones!$B$2:$B$14185,Balance!$B179,Inyecciones!$C$2:$C$14185,Balance!T$5)</f>
        <v>33921.703816719717</v>
      </c>
      <c r="U179" s="13">
        <f>SUMIFS(Inyecciones!$E$2:$E$14185,Inyecciones!$A$2:$A$14185,Balance!U$4,Inyecciones!$B$2:$B$14185,Balance!$B179,Inyecciones!$C$2:$C$14185,Balance!U$5)</f>
        <v>33790.533430366493</v>
      </c>
      <c r="V179" s="13">
        <f>SUMIFS(Inyecciones!$E$2:$E$14185,Inyecciones!$A$2:$A$14185,Balance!V$4,Inyecciones!$B$2:$B$14185,Balance!$B179,Inyecciones!$C$2:$C$14185,Balance!V$5)</f>
        <v>59360.702638315517</v>
      </c>
      <c r="W179" s="13">
        <f>SUMIFS(Inyecciones!$E$2:$E$14185,Inyecciones!$A$2:$A$14185,Balance!W$4,Inyecciones!$B$2:$B$14185,Balance!$B179,Inyecciones!$C$2:$C$14185,Balance!W$5)</f>
        <v>63669.32008144338</v>
      </c>
      <c r="X179" s="13">
        <f>SUMIFS(Inyecciones!$E$2:$E$14185,Inyecciones!$A$2:$A$14185,Balance!X$4,Inyecciones!$B$2:$B$14185,Balance!$B179,Inyecciones!$C$2:$C$14185,Balance!X$5)</f>
        <v>26400.657624457988</v>
      </c>
      <c r="Y179" s="13">
        <f>SUMIFS(Inyecciones!$E$2:$E$14185,Inyecciones!$A$2:$A$14185,Balance!Y$4,Inyecciones!$B$2:$B$14185,Balance!$B179,Inyecciones!$C$2:$C$14185,Balance!Y$5)</f>
        <v>32739.54051759194</v>
      </c>
      <c r="Z179" s="14">
        <f>SUMIFS(Inyecciones!$E$2:$E$14185,Inyecciones!$A$2:$A$14185,Balance!Z$4,Inyecciones!$B$2:$B$14185,Balance!$B179,Inyecciones!$C$2:$C$14185,Balance!Z$5)</f>
        <v>48153.939371336433</v>
      </c>
      <c r="AA179" s="12">
        <f>SUMIFS(Inyecciones!$E$2:$E$14185,Inyecciones!$A$2:$A$14185,Balance!AA$4,Inyecciones!$B$2:$B$14185,Balance!$B179,Inyecciones!$C$2:$C$14185,Balance!AA$5)</f>
        <v>150588.887755901</v>
      </c>
      <c r="AB179" s="13">
        <f>SUMIFS(Inyecciones!$E$2:$E$14185,Inyecciones!$A$2:$A$14185,Balance!AB$4,Inyecciones!$B$2:$B$14185,Balance!$B179,Inyecciones!$C$2:$C$14185,Balance!AB$5)</f>
        <v>123278.3994376749</v>
      </c>
      <c r="AC179" s="13">
        <f>SUMIFS(Inyecciones!$E$2:$E$14185,Inyecciones!$A$2:$A$14185,Balance!AC$4,Inyecciones!$B$2:$B$14185,Balance!$B179,Inyecciones!$C$2:$C$14185,Balance!AC$5)</f>
        <v>132050.11414925329</v>
      </c>
      <c r="AD179" s="13">
        <f>SUMIFS(Inyecciones!$E$2:$E$14185,Inyecciones!$A$2:$A$14185,Balance!AD$4,Inyecciones!$B$2:$B$14185,Balance!$B179,Inyecciones!$C$2:$C$14185,Balance!AD$5)</f>
        <v>84731.452348546067</v>
      </c>
      <c r="AE179" s="13">
        <f>SUMIFS(Inyecciones!$E$2:$E$14185,Inyecciones!$A$2:$A$14185,Balance!AE$4,Inyecciones!$B$2:$B$14185,Balance!$B179,Inyecciones!$C$2:$C$14185,Balance!AE$5)</f>
        <v>49910.963637319051</v>
      </c>
      <c r="AF179" s="13">
        <f>SUMIFS(Inyecciones!$E$2:$E$14185,Inyecciones!$A$2:$A$14185,Balance!AF$4,Inyecciones!$B$2:$B$14185,Balance!$B179,Inyecciones!$C$2:$C$14185,Balance!AF$5)</f>
        <v>37006.755963519587</v>
      </c>
      <c r="AG179" s="13">
        <f>SUMIFS(Inyecciones!$E$2:$E$14185,Inyecciones!$A$2:$A$14185,Balance!AG$4,Inyecciones!$B$2:$B$14185,Balance!$B179,Inyecciones!$C$2:$C$14185,Balance!AG$5)</f>
        <v>37494.959995223413</v>
      </c>
      <c r="AH179" s="13">
        <f>SUMIFS(Inyecciones!$E$2:$E$14185,Inyecciones!$A$2:$A$14185,Balance!AH$4,Inyecciones!$B$2:$B$14185,Balance!$B179,Inyecciones!$C$2:$C$14185,Balance!AH$5)</f>
        <v>65980.897667076366</v>
      </c>
      <c r="AI179" s="13">
        <f>SUMIFS(Inyecciones!$E$2:$E$14185,Inyecciones!$A$2:$A$14185,Balance!AI$4,Inyecciones!$B$2:$B$14185,Balance!$B179,Inyecciones!$C$2:$C$14185,Balance!AI$5)</f>
        <v>70256.070876580459</v>
      </c>
      <c r="AJ179" s="13">
        <f>SUMIFS(Inyecciones!$E$2:$E$14185,Inyecciones!$A$2:$A$14185,Balance!AJ$4,Inyecciones!$B$2:$B$14185,Balance!$B179,Inyecciones!$C$2:$C$14185,Balance!AJ$5)</f>
        <v>61410.817704119618</v>
      </c>
      <c r="AK179" s="13">
        <f>SUMIFS(Inyecciones!$E$2:$E$14185,Inyecciones!$A$2:$A$14185,Balance!AK$4,Inyecciones!$B$2:$B$14185,Balance!$B179,Inyecciones!$C$2:$C$14185,Balance!AK$5)</f>
        <v>73503.323203810389</v>
      </c>
      <c r="AL179" s="14">
        <f>SUMIFS(Inyecciones!$E$2:$E$14185,Inyecciones!$A$2:$A$14185,Balance!AL$4,Inyecciones!$B$2:$B$14185,Balance!$B179,Inyecciones!$C$2:$C$14185,Balance!AL$5)</f>
        <v>84372.68785288003</v>
      </c>
      <c r="AM179" s="13"/>
      <c r="AN179" s="12">
        <f>SUMIFS('Retiro Mensual'!$E$2:$E$2629,'Retiro Mensual'!$A$2:$A$2629,AN$4,'Retiro Mensual'!$B$2:$B$2629,$B179,'Retiro Mensual'!$C$2:$C$2629,AN$5)</f>
        <v>0</v>
      </c>
      <c r="AO179" s="13">
        <f>SUMIFS('Retiro Mensual'!$E$2:$E$2629,'Retiro Mensual'!$A$2:$A$2629,AO$4,'Retiro Mensual'!$B$2:$B$2629,$B179,'Retiro Mensual'!$C$2:$C$2629,AO$5)</f>
        <v>0</v>
      </c>
      <c r="AP179" s="13">
        <f>SUMIFS('Retiro Mensual'!$E$2:$E$2629,'Retiro Mensual'!$A$2:$A$2629,AP$4,'Retiro Mensual'!$B$2:$B$2629,$B179,'Retiro Mensual'!$C$2:$C$2629,AP$5)</f>
        <v>0</v>
      </c>
      <c r="AQ179" s="13">
        <f>SUMIFS('Retiro Mensual'!$E$2:$E$2629,'Retiro Mensual'!$A$2:$A$2629,AQ$4,'Retiro Mensual'!$B$2:$B$2629,$B179,'Retiro Mensual'!$C$2:$C$2629,AQ$5)</f>
        <v>0</v>
      </c>
      <c r="AR179" s="13">
        <f>SUMIFS('Retiro Mensual'!$E$2:$E$2629,'Retiro Mensual'!$A$2:$A$2629,AR$4,'Retiro Mensual'!$B$2:$B$2629,$B179,'Retiro Mensual'!$C$2:$C$2629,AR$5)</f>
        <v>0</v>
      </c>
      <c r="AS179" s="13">
        <f>SUMIFS('Retiro Mensual'!$E$2:$E$2629,'Retiro Mensual'!$A$2:$A$2629,AS$4,'Retiro Mensual'!$B$2:$B$2629,$B179,'Retiro Mensual'!$C$2:$C$2629,AS$5)</f>
        <v>0</v>
      </c>
      <c r="AT179" s="13">
        <f>SUMIFS('Retiro Mensual'!$E$2:$E$2629,'Retiro Mensual'!$A$2:$A$2629,AT$4,'Retiro Mensual'!$B$2:$B$2629,$B179,'Retiro Mensual'!$C$2:$C$2629,AT$5)</f>
        <v>0</v>
      </c>
      <c r="AU179" s="13">
        <f>SUMIFS('Retiro Mensual'!$E$2:$E$2629,'Retiro Mensual'!$A$2:$A$2629,AU$4,'Retiro Mensual'!$B$2:$B$2629,$B179,'Retiro Mensual'!$C$2:$C$2629,AU$5)</f>
        <v>0</v>
      </c>
      <c r="AV179" s="13">
        <f>SUMIFS('Retiro Mensual'!$E$2:$E$2629,'Retiro Mensual'!$A$2:$A$2629,AV$4,'Retiro Mensual'!$B$2:$B$2629,$B179,'Retiro Mensual'!$C$2:$C$2629,AV$5)</f>
        <v>0</v>
      </c>
      <c r="AW179" s="13">
        <f>SUMIFS('Retiro Mensual'!$E$2:$E$2629,'Retiro Mensual'!$A$2:$A$2629,AW$4,'Retiro Mensual'!$B$2:$B$2629,$B179,'Retiro Mensual'!$C$2:$C$2629,AW$5)</f>
        <v>0</v>
      </c>
      <c r="AX179" s="13">
        <f>SUMIFS('Retiro Mensual'!$E$2:$E$2629,'Retiro Mensual'!$A$2:$A$2629,AX$4,'Retiro Mensual'!$B$2:$B$2629,$B179,'Retiro Mensual'!$C$2:$C$2629,AX$5)</f>
        <v>0</v>
      </c>
      <c r="AY179" s="14">
        <f>SUMIFS('Retiro Mensual'!$E$2:$E$2629,'Retiro Mensual'!$A$2:$A$2629,AY$4,'Retiro Mensual'!$B$2:$B$2629,$B179,'Retiro Mensual'!$C$2:$C$2629,AY$5)</f>
        <v>0</v>
      </c>
      <c r="AZ179" s="12">
        <f>SUMIFS('Retiro Mensual'!$E$2:$E$2629,'Retiro Mensual'!$A$2:$A$2629,AZ$4,'Retiro Mensual'!$B$2:$B$2629,$B179,'Retiro Mensual'!$C$2:$C$2629,AZ$5)</f>
        <v>0</v>
      </c>
      <c r="BA179" s="13">
        <f>SUMIFS('Retiro Mensual'!$E$2:$E$2629,'Retiro Mensual'!$A$2:$A$2629,BA$4,'Retiro Mensual'!$B$2:$B$2629,$B179,'Retiro Mensual'!$C$2:$C$2629,BA$5)</f>
        <v>0</v>
      </c>
      <c r="BB179" s="13">
        <f>SUMIFS('Retiro Mensual'!$E$2:$E$2629,'Retiro Mensual'!$A$2:$A$2629,BB$4,'Retiro Mensual'!$B$2:$B$2629,$B179,'Retiro Mensual'!$C$2:$C$2629,BB$5)</f>
        <v>0</v>
      </c>
      <c r="BC179" s="13">
        <f>SUMIFS('Retiro Mensual'!$E$2:$E$2629,'Retiro Mensual'!$A$2:$A$2629,BC$4,'Retiro Mensual'!$B$2:$B$2629,$B179,'Retiro Mensual'!$C$2:$C$2629,BC$5)</f>
        <v>0</v>
      </c>
      <c r="BD179" s="13">
        <f>SUMIFS('Retiro Mensual'!$E$2:$E$2629,'Retiro Mensual'!$A$2:$A$2629,BD$4,'Retiro Mensual'!$B$2:$B$2629,$B179,'Retiro Mensual'!$C$2:$C$2629,BD$5)</f>
        <v>0</v>
      </c>
      <c r="BE179" s="13">
        <f>SUMIFS('Retiro Mensual'!$E$2:$E$2629,'Retiro Mensual'!$A$2:$A$2629,BE$4,'Retiro Mensual'!$B$2:$B$2629,$B179,'Retiro Mensual'!$C$2:$C$2629,BE$5)</f>
        <v>0</v>
      </c>
      <c r="BF179" s="13">
        <f>SUMIFS('Retiro Mensual'!$E$2:$E$2629,'Retiro Mensual'!$A$2:$A$2629,BF$4,'Retiro Mensual'!$B$2:$B$2629,$B179,'Retiro Mensual'!$C$2:$C$2629,BF$5)</f>
        <v>0</v>
      </c>
      <c r="BG179" s="13">
        <f>SUMIFS('Retiro Mensual'!$E$2:$E$2629,'Retiro Mensual'!$A$2:$A$2629,BG$4,'Retiro Mensual'!$B$2:$B$2629,$B179,'Retiro Mensual'!$C$2:$C$2629,BG$5)</f>
        <v>0</v>
      </c>
      <c r="BH179" s="13">
        <f>SUMIFS('Retiro Mensual'!$E$2:$E$2629,'Retiro Mensual'!$A$2:$A$2629,BH$4,'Retiro Mensual'!$B$2:$B$2629,$B179,'Retiro Mensual'!$C$2:$C$2629,BH$5)</f>
        <v>0</v>
      </c>
      <c r="BI179" s="13">
        <f>SUMIFS('Retiro Mensual'!$E$2:$E$2629,'Retiro Mensual'!$A$2:$A$2629,BI$4,'Retiro Mensual'!$B$2:$B$2629,$B179,'Retiro Mensual'!$C$2:$C$2629,BI$5)</f>
        <v>0</v>
      </c>
      <c r="BJ179" s="13">
        <f>SUMIFS('Retiro Mensual'!$E$2:$E$2629,'Retiro Mensual'!$A$2:$A$2629,BJ$4,'Retiro Mensual'!$B$2:$B$2629,$B179,'Retiro Mensual'!$C$2:$C$2629,BJ$5)</f>
        <v>0</v>
      </c>
      <c r="BK179" s="14">
        <f>SUMIFS('Retiro Mensual'!$E$2:$E$2629,'Retiro Mensual'!$A$2:$A$2629,BK$4,'Retiro Mensual'!$B$2:$B$2629,$B179,'Retiro Mensual'!$C$2:$C$2629,BK$5)</f>
        <v>0</v>
      </c>
      <c r="BL179" s="12">
        <f>SUMIFS('Retiro Mensual'!$E$2:$E$2629,'Retiro Mensual'!$A$2:$A$2629,BL$4,'Retiro Mensual'!$B$2:$B$2629,$B179,'Retiro Mensual'!$C$2:$C$2629,BL$5)</f>
        <v>0</v>
      </c>
      <c r="BM179" s="13">
        <f>SUMIFS('Retiro Mensual'!$E$2:$E$2629,'Retiro Mensual'!$A$2:$A$2629,BM$4,'Retiro Mensual'!$B$2:$B$2629,$B179,'Retiro Mensual'!$C$2:$C$2629,BM$5)</f>
        <v>0</v>
      </c>
      <c r="BN179" s="13">
        <f>SUMIFS('Retiro Mensual'!$E$2:$E$2629,'Retiro Mensual'!$A$2:$A$2629,BN$4,'Retiro Mensual'!$B$2:$B$2629,$B179,'Retiro Mensual'!$C$2:$C$2629,BN$5)</f>
        <v>0</v>
      </c>
      <c r="BO179" s="13">
        <f>SUMIFS('Retiro Mensual'!$E$2:$E$2629,'Retiro Mensual'!$A$2:$A$2629,BO$4,'Retiro Mensual'!$B$2:$B$2629,$B179,'Retiro Mensual'!$C$2:$C$2629,BO$5)</f>
        <v>0</v>
      </c>
      <c r="BP179" s="13">
        <f>SUMIFS('Retiro Mensual'!$E$2:$E$2629,'Retiro Mensual'!$A$2:$A$2629,BP$4,'Retiro Mensual'!$B$2:$B$2629,$B179,'Retiro Mensual'!$C$2:$C$2629,BP$5)</f>
        <v>0</v>
      </c>
      <c r="BQ179" s="13">
        <f>SUMIFS('Retiro Mensual'!$E$2:$E$2629,'Retiro Mensual'!$A$2:$A$2629,BQ$4,'Retiro Mensual'!$B$2:$B$2629,$B179,'Retiro Mensual'!$C$2:$C$2629,BQ$5)</f>
        <v>0</v>
      </c>
      <c r="BR179" s="13">
        <f>SUMIFS('Retiro Mensual'!$E$2:$E$2629,'Retiro Mensual'!$A$2:$A$2629,BR$4,'Retiro Mensual'!$B$2:$B$2629,$B179,'Retiro Mensual'!$C$2:$C$2629,BR$5)</f>
        <v>0</v>
      </c>
      <c r="BS179" s="13">
        <f>SUMIFS('Retiro Mensual'!$E$2:$E$2629,'Retiro Mensual'!$A$2:$A$2629,BS$4,'Retiro Mensual'!$B$2:$B$2629,$B179,'Retiro Mensual'!$C$2:$C$2629,BS$5)</f>
        <v>0</v>
      </c>
      <c r="BT179" s="13">
        <f>SUMIFS('Retiro Mensual'!$E$2:$E$2629,'Retiro Mensual'!$A$2:$A$2629,BT$4,'Retiro Mensual'!$B$2:$B$2629,$B179,'Retiro Mensual'!$C$2:$C$2629,BT$5)</f>
        <v>0</v>
      </c>
      <c r="BU179" s="13">
        <f>SUMIFS('Retiro Mensual'!$E$2:$E$2629,'Retiro Mensual'!$A$2:$A$2629,BU$4,'Retiro Mensual'!$B$2:$B$2629,$B179,'Retiro Mensual'!$C$2:$C$2629,BU$5)</f>
        <v>0</v>
      </c>
      <c r="BV179" s="13">
        <f>SUMIFS('Retiro Mensual'!$E$2:$E$2629,'Retiro Mensual'!$A$2:$A$2629,BV$4,'Retiro Mensual'!$B$2:$B$2629,$B179,'Retiro Mensual'!$C$2:$C$2629,BV$5)</f>
        <v>0</v>
      </c>
      <c r="BW179" s="14">
        <f>SUMIFS('Retiro Mensual'!$E$2:$E$2629,'Retiro Mensual'!$A$2:$A$2629,BW$4,'Retiro Mensual'!$B$2:$B$2629,$B179,'Retiro Mensual'!$C$2:$C$2629,BW$5)</f>
        <v>0</v>
      </c>
      <c r="BX179" s="13"/>
      <c r="BY179" s="12">
        <f>SUMIFS('Compra Ventas'!$E$2:$E$2700,'Compra Ventas'!$A$2:$A$2700,BY$4,'Compra Ventas'!$B$2:$B$2700,$B179,'Compra Ventas'!$C$2:$C$2700,BY$5)</f>
        <v>0</v>
      </c>
      <c r="BZ179" s="13">
        <f>SUMIFS('Compra Ventas'!$E$2:$E$2700,'Compra Ventas'!$A$2:$A$2700,BZ$4,'Compra Ventas'!$B$2:$B$2700,$B179,'Compra Ventas'!$C$2:$C$2700,BZ$5)</f>
        <v>0</v>
      </c>
      <c r="CA179" s="13">
        <f>SUMIFS('Compra Ventas'!$E$2:$E$2700,'Compra Ventas'!$A$2:$A$2700,CA$4,'Compra Ventas'!$B$2:$B$2700,$B179,'Compra Ventas'!$C$2:$C$2700,CA$5)</f>
        <v>0</v>
      </c>
      <c r="CB179" s="13">
        <f>SUMIFS('Compra Ventas'!$E$2:$E$2700,'Compra Ventas'!$A$2:$A$2700,CB$4,'Compra Ventas'!$B$2:$B$2700,$B179,'Compra Ventas'!$C$2:$C$2700,CB$5)</f>
        <v>0</v>
      </c>
      <c r="CC179" s="13">
        <f>SUMIFS('Compra Ventas'!$E$2:$E$2700,'Compra Ventas'!$A$2:$A$2700,CC$4,'Compra Ventas'!$B$2:$B$2700,$B179,'Compra Ventas'!$C$2:$C$2700,CC$5)</f>
        <v>0</v>
      </c>
      <c r="CD179" s="13">
        <f>SUMIFS('Compra Ventas'!$E$2:$E$2700,'Compra Ventas'!$A$2:$A$2700,CD$4,'Compra Ventas'!$B$2:$B$2700,$B179,'Compra Ventas'!$C$2:$C$2700,CD$5)</f>
        <v>0</v>
      </c>
      <c r="CE179" s="13">
        <f>SUMIFS('Compra Ventas'!$E$2:$E$2700,'Compra Ventas'!$A$2:$A$2700,CE$4,'Compra Ventas'!$B$2:$B$2700,$B179,'Compra Ventas'!$C$2:$C$2700,CE$5)</f>
        <v>0</v>
      </c>
      <c r="CF179" s="13">
        <f>SUMIFS('Compra Ventas'!$E$2:$E$2700,'Compra Ventas'!$A$2:$A$2700,CF$4,'Compra Ventas'!$B$2:$B$2700,$B179,'Compra Ventas'!$C$2:$C$2700,CF$5)</f>
        <v>0</v>
      </c>
      <c r="CG179" s="13">
        <f>SUMIFS('Compra Ventas'!$E$2:$E$2700,'Compra Ventas'!$A$2:$A$2700,CG$4,'Compra Ventas'!$B$2:$B$2700,$B179,'Compra Ventas'!$C$2:$C$2700,CG$5)</f>
        <v>0</v>
      </c>
      <c r="CH179" s="13">
        <f>SUMIFS('Compra Ventas'!$E$2:$E$2700,'Compra Ventas'!$A$2:$A$2700,CH$4,'Compra Ventas'!$B$2:$B$2700,$B179,'Compra Ventas'!$C$2:$C$2700,CH$5)</f>
        <v>0</v>
      </c>
      <c r="CI179" s="13">
        <f>SUMIFS('Compra Ventas'!$E$2:$E$2700,'Compra Ventas'!$A$2:$A$2700,CI$4,'Compra Ventas'!$B$2:$B$2700,$B179,'Compra Ventas'!$C$2:$C$2700,CI$5)</f>
        <v>0</v>
      </c>
      <c r="CJ179" s="14">
        <f>SUMIFS('Compra Ventas'!$E$2:$E$2700,'Compra Ventas'!$A$2:$A$2700,CJ$4,'Compra Ventas'!$B$2:$B$2700,$B179,'Compra Ventas'!$C$2:$C$2700,CJ$5)</f>
        <v>0</v>
      </c>
      <c r="CK179" s="12">
        <f>SUMIFS('Compra Ventas'!$E$2:$E$2700,'Compra Ventas'!$A$2:$A$2700,CK$4,'Compra Ventas'!$B$2:$B$2700,$B179,'Compra Ventas'!$C$2:$C$2700,CK$5)</f>
        <v>0</v>
      </c>
      <c r="CL179" s="13">
        <f>SUMIFS('Compra Ventas'!$E$2:$E$2700,'Compra Ventas'!$A$2:$A$2700,CL$4,'Compra Ventas'!$B$2:$B$2700,$B179,'Compra Ventas'!$C$2:$C$2700,CL$5)</f>
        <v>0</v>
      </c>
      <c r="CM179" s="13">
        <f>SUMIFS('Compra Ventas'!$E$2:$E$2700,'Compra Ventas'!$A$2:$A$2700,CM$4,'Compra Ventas'!$B$2:$B$2700,$B179,'Compra Ventas'!$C$2:$C$2700,CM$5)</f>
        <v>0</v>
      </c>
      <c r="CN179" s="13">
        <f>SUMIFS('Compra Ventas'!$E$2:$E$2700,'Compra Ventas'!$A$2:$A$2700,CN$4,'Compra Ventas'!$B$2:$B$2700,$B179,'Compra Ventas'!$C$2:$C$2700,CN$5)</f>
        <v>0</v>
      </c>
      <c r="CO179" s="13">
        <f>SUMIFS('Compra Ventas'!$E$2:$E$2700,'Compra Ventas'!$A$2:$A$2700,CO$4,'Compra Ventas'!$B$2:$B$2700,$B179,'Compra Ventas'!$C$2:$C$2700,CO$5)</f>
        <v>0</v>
      </c>
      <c r="CP179" s="13">
        <f>SUMIFS('Compra Ventas'!$E$2:$E$2700,'Compra Ventas'!$A$2:$A$2700,CP$4,'Compra Ventas'!$B$2:$B$2700,$B179,'Compra Ventas'!$C$2:$C$2700,CP$5)</f>
        <v>0</v>
      </c>
      <c r="CQ179" s="13">
        <f>SUMIFS('Compra Ventas'!$E$2:$E$2700,'Compra Ventas'!$A$2:$A$2700,CQ$4,'Compra Ventas'!$B$2:$B$2700,$B179,'Compra Ventas'!$C$2:$C$2700,CQ$5)</f>
        <v>0</v>
      </c>
      <c r="CR179" s="13">
        <f>SUMIFS('Compra Ventas'!$E$2:$E$2700,'Compra Ventas'!$A$2:$A$2700,CR$4,'Compra Ventas'!$B$2:$B$2700,$B179,'Compra Ventas'!$C$2:$C$2700,CR$5)</f>
        <v>0</v>
      </c>
      <c r="CS179" s="13">
        <f>SUMIFS('Compra Ventas'!$E$2:$E$2700,'Compra Ventas'!$A$2:$A$2700,CS$4,'Compra Ventas'!$B$2:$B$2700,$B179,'Compra Ventas'!$C$2:$C$2700,CS$5)</f>
        <v>0</v>
      </c>
      <c r="CT179" s="13">
        <f>SUMIFS('Compra Ventas'!$E$2:$E$2700,'Compra Ventas'!$A$2:$A$2700,CT$4,'Compra Ventas'!$B$2:$B$2700,$B179,'Compra Ventas'!$C$2:$C$2700,CT$5)</f>
        <v>0</v>
      </c>
      <c r="CU179" s="13">
        <f>SUMIFS('Compra Ventas'!$E$2:$E$2700,'Compra Ventas'!$A$2:$A$2700,CU$4,'Compra Ventas'!$B$2:$B$2700,$B179,'Compra Ventas'!$C$2:$C$2700,CU$5)</f>
        <v>0</v>
      </c>
      <c r="CV179" s="14">
        <f>SUMIFS('Compra Ventas'!$E$2:$E$2700,'Compra Ventas'!$A$2:$A$2700,CV$4,'Compra Ventas'!$B$2:$B$2700,$B179,'Compra Ventas'!$C$2:$C$2700,CV$5)</f>
        <v>0</v>
      </c>
      <c r="CW179" s="12">
        <f>SUMIFS('Compra Ventas'!$E$2:$E$2700,'Compra Ventas'!$A$2:$A$2700,CW$4,'Compra Ventas'!$B$2:$B$2700,$B179,'Compra Ventas'!$C$2:$C$2700,CW$5)</f>
        <v>0</v>
      </c>
      <c r="CX179" s="13">
        <f>SUMIFS('Compra Ventas'!$E$2:$E$2700,'Compra Ventas'!$A$2:$A$2700,CX$4,'Compra Ventas'!$B$2:$B$2700,$B179,'Compra Ventas'!$C$2:$C$2700,CX$5)</f>
        <v>0</v>
      </c>
      <c r="CY179" s="13">
        <f>SUMIFS('Compra Ventas'!$E$2:$E$2700,'Compra Ventas'!$A$2:$A$2700,CY$4,'Compra Ventas'!$B$2:$B$2700,$B179,'Compra Ventas'!$C$2:$C$2700,CY$5)</f>
        <v>0</v>
      </c>
      <c r="CZ179" s="13">
        <f>SUMIFS('Compra Ventas'!$E$2:$E$2700,'Compra Ventas'!$A$2:$A$2700,CZ$4,'Compra Ventas'!$B$2:$B$2700,$B179,'Compra Ventas'!$C$2:$C$2700,CZ$5)</f>
        <v>0</v>
      </c>
      <c r="DA179" s="13">
        <f>SUMIFS('Compra Ventas'!$E$2:$E$2700,'Compra Ventas'!$A$2:$A$2700,DA$4,'Compra Ventas'!$B$2:$B$2700,$B179,'Compra Ventas'!$C$2:$C$2700,DA$5)</f>
        <v>0</v>
      </c>
      <c r="DB179" s="13">
        <f>SUMIFS('Compra Ventas'!$E$2:$E$2700,'Compra Ventas'!$A$2:$A$2700,DB$4,'Compra Ventas'!$B$2:$B$2700,$B179,'Compra Ventas'!$C$2:$C$2700,DB$5)</f>
        <v>0</v>
      </c>
      <c r="DC179" s="13">
        <f>SUMIFS('Compra Ventas'!$E$2:$E$2700,'Compra Ventas'!$A$2:$A$2700,DC$4,'Compra Ventas'!$B$2:$B$2700,$B179,'Compra Ventas'!$C$2:$C$2700,DC$5)</f>
        <v>0</v>
      </c>
      <c r="DD179" s="13">
        <f>SUMIFS('Compra Ventas'!$E$2:$E$2700,'Compra Ventas'!$A$2:$A$2700,DD$4,'Compra Ventas'!$B$2:$B$2700,$B179,'Compra Ventas'!$C$2:$C$2700,DD$5)</f>
        <v>0</v>
      </c>
      <c r="DE179" s="13">
        <f>SUMIFS('Compra Ventas'!$E$2:$E$2700,'Compra Ventas'!$A$2:$A$2700,DE$4,'Compra Ventas'!$B$2:$B$2700,$B179,'Compra Ventas'!$C$2:$C$2700,DE$5)</f>
        <v>0</v>
      </c>
      <c r="DF179" s="13">
        <f>SUMIFS('Compra Ventas'!$E$2:$E$2700,'Compra Ventas'!$A$2:$A$2700,DF$4,'Compra Ventas'!$B$2:$B$2700,$B179,'Compra Ventas'!$C$2:$C$2700,DF$5)</f>
        <v>0</v>
      </c>
      <c r="DG179" s="13">
        <f>SUMIFS('Compra Ventas'!$E$2:$E$2700,'Compra Ventas'!$A$2:$A$2700,DG$4,'Compra Ventas'!$B$2:$B$2700,$B179,'Compra Ventas'!$C$2:$C$2700,DG$5)</f>
        <v>0</v>
      </c>
      <c r="DH179" s="14">
        <f>SUMIFS('Compra Ventas'!$E$2:$E$2700,'Compra Ventas'!$A$2:$A$2700,DH$4,'Compra Ventas'!$B$2:$B$2700,$B179,'Compra Ventas'!$C$2:$C$2700,DH$5)</f>
        <v>0</v>
      </c>
      <c r="DI179" s="84"/>
      <c r="DJ179" s="98">
        <f>SUMIFS('Ajuste Ciclado'!D$5:D$47,'Ajuste Ciclado'!$C$5:$C$47,Balance!DJ$4,'Ajuste Ciclado'!$B$5:$B$47,Balance!$B179)</f>
        <v>0</v>
      </c>
      <c r="DK179" s="99">
        <f>SUMIFS('Ajuste Ciclado'!E$5:E$47,'Ajuste Ciclado'!$C$5:$C$47,Balance!DK$4,'Ajuste Ciclado'!$B$5:$B$47,Balance!$B179)</f>
        <v>0</v>
      </c>
      <c r="DL179" s="99">
        <f>SUMIFS('Ajuste Ciclado'!F$5:F$47,'Ajuste Ciclado'!$C$5:$C$47,Balance!DL$4,'Ajuste Ciclado'!$B$5:$B$47,Balance!$B179)</f>
        <v>0</v>
      </c>
      <c r="DM179" s="99">
        <f>SUMIFS('Ajuste Ciclado'!G$5:G$47,'Ajuste Ciclado'!$C$5:$C$47,Balance!DM$4,'Ajuste Ciclado'!$B$5:$B$47,Balance!$B179)</f>
        <v>0</v>
      </c>
      <c r="DN179" s="99">
        <f>SUMIFS('Ajuste Ciclado'!H$5:H$47,'Ajuste Ciclado'!$C$5:$C$47,Balance!DN$4,'Ajuste Ciclado'!$B$5:$B$47,Balance!$B179)</f>
        <v>0</v>
      </c>
      <c r="DO179" s="99">
        <f>SUMIFS('Ajuste Ciclado'!I$5:I$47,'Ajuste Ciclado'!$C$5:$C$47,Balance!DO$4,'Ajuste Ciclado'!$B$5:$B$47,Balance!$B179)</f>
        <v>0</v>
      </c>
      <c r="DP179" s="99">
        <f>SUMIFS('Ajuste Ciclado'!J$5:J$47,'Ajuste Ciclado'!$C$5:$C$47,Balance!DP$4,'Ajuste Ciclado'!$B$5:$B$47,Balance!$B179)</f>
        <v>0</v>
      </c>
      <c r="DQ179" s="99">
        <f>SUMIFS('Ajuste Ciclado'!K$5:K$47,'Ajuste Ciclado'!$C$5:$C$47,Balance!DQ$4,'Ajuste Ciclado'!$B$5:$B$47,Balance!$B179)</f>
        <v>0</v>
      </c>
      <c r="DR179" s="99">
        <f>SUMIFS('Ajuste Ciclado'!L$5:L$47,'Ajuste Ciclado'!$C$5:$C$47,Balance!DR$4,'Ajuste Ciclado'!$B$5:$B$47,Balance!$B179)</f>
        <v>0</v>
      </c>
      <c r="DS179" s="99">
        <f>SUMIFS('Ajuste Ciclado'!M$5:M$47,'Ajuste Ciclado'!$C$5:$C$47,Balance!DS$4,'Ajuste Ciclado'!$B$5:$B$47,Balance!$B179)</f>
        <v>0</v>
      </c>
      <c r="DT179" s="99">
        <f>SUMIFS('Ajuste Ciclado'!N$5:N$47,'Ajuste Ciclado'!$C$5:$C$47,Balance!DT$4,'Ajuste Ciclado'!$B$5:$B$47,Balance!$B179)</f>
        <v>0</v>
      </c>
      <c r="DU179" s="100">
        <f>SUMIFS('Ajuste Ciclado'!O$5:O$47,'Ajuste Ciclado'!$C$5:$C$47,Balance!DU$4,'Ajuste Ciclado'!$B$5:$B$47,Balance!$B179)</f>
        <v>0</v>
      </c>
      <c r="DV179" s="98">
        <f>SUMIFS('Ajuste Ciclado'!D$5:D$47,'Ajuste Ciclado'!$C$5:$C$47,Balance!DV$4,'Ajuste Ciclado'!$B$5:$B$47,Balance!$B179)</f>
        <v>0</v>
      </c>
      <c r="DW179" s="99">
        <f>SUMIFS('Ajuste Ciclado'!E$5:E$47,'Ajuste Ciclado'!$C$5:$C$47,Balance!DW$4,'Ajuste Ciclado'!$B$5:$B$47,Balance!$B179)</f>
        <v>0</v>
      </c>
      <c r="DX179" s="99">
        <f>SUMIFS('Ajuste Ciclado'!F$5:F$47,'Ajuste Ciclado'!$C$5:$C$47,Balance!DX$4,'Ajuste Ciclado'!$B$5:$B$47,Balance!$B179)</f>
        <v>0</v>
      </c>
      <c r="DY179" s="99">
        <f>SUMIFS('Ajuste Ciclado'!G$5:G$47,'Ajuste Ciclado'!$C$5:$C$47,Balance!DY$4,'Ajuste Ciclado'!$B$5:$B$47,Balance!$B179)</f>
        <v>0</v>
      </c>
      <c r="DZ179" s="99">
        <f>SUMIFS('Ajuste Ciclado'!H$5:H$47,'Ajuste Ciclado'!$C$5:$C$47,Balance!DZ$4,'Ajuste Ciclado'!$B$5:$B$47,Balance!$B179)</f>
        <v>0</v>
      </c>
      <c r="EA179" s="99">
        <f>SUMIFS('Ajuste Ciclado'!I$5:I$47,'Ajuste Ciclado'!$C$5:$C$47,Balance!EA$4,'Ajuste Ciclado'!$B$5:$B$47,Balance!$B179)</f>
        <v>0</v>
      </c>
      <c r="EB179" s="99">
        <f>SUMIFS('Ajuste Ciclado'!J$5:J$47,'Ajuste Ciclado'!$C$5:$C$47,Balance!EB$4,'Ajuste Ciclado'!$B$5:$B$47,Balance!$B179)</f>
        <v>0</v>
      </c>
      <c r="EC179" s="99">
        <f>SUMIFS('Ajuste Ciclado'!K$5:K$47,'Ajuste Ciclado'!$C$5:$C$47,Balance!EC$4,'Ajuste Ciclado'!$B$5:$B$47,Balance!$B179)</f>
        <v>0</v>
      </c>
      <c r="ED179" s="99">
        <f>SUMIFS('Ajuste Ciclado'!L$5:L$47,'Ajuste Ciclado'!$C$5:$C$47,Balance!ED$4,'Ajuste Ciclado'!$B$5:$B$47,Balance!$B179)</f>
        <v>0</v>
      </c>
      <c r="EE179" s="99">
        <f>SUMIFS('Ajuste Ciclado'!M$5:M$47,'Ajuste Ciclado'!$C$5:$C$47,Balance!EE$4,'Ajuste Ciclado'!$B$5:$B$47,Balance!$B179)</f>
        <v>0</v>
      </c>
      <c r="EF179" s="99">
        <f>SUMIFS('Ajuste Ciclado'!N$5:N$47,'Ajuste Ciclado'!$C$5:$C$47,Balance!EF$4,'Ajuste Ciclado'!$B$5:$B$47,Balance!$B179)</f>
        <v>0</v>
      </c>
      <c r="EG179" s="100">
        <f>SUMIFS('Ajuste Ciclado'!O$5:O$47,'Ajuste Ciclado'!$C$5:$C$47,Balance!EG$4,'Ajuste Ciclado'!$B$5:$B$47,Balance!$B179)</f>
        <v>0</v>
      </c>
      <c r="EH179" s="98">
        <f>SUMIFS('Ajuste Ciclado'!D$5:D$47,'Ajuste Ciclado'!$C$5:$C$47,Balance!EH$4,'Ajuste Ciclado'!$B$5:$B$47,Balance!$B179)</f>
        <v>0</v>
      </c>
      <c r="EI179" s="99">
        <f>SUMIFS('Ajuste Ciclado'!E$5:E$47,'Ajuste Ciclado'!$C$5:$C$47,Balance!EI$4,'Ajuste Ciclado'!$B$5:$B$47,Balance!$B179)</f>
        <v>0</v>
      </c>
      <c r="EJ179" s="99">
        <f>SUMIFS('Ajuste Ciclado'!F$5:F$47,'Ajuste Ciclado'!$C$5:$C$47,Balance!EJ$4,'Ajuste Ciclado'!$B$5:$B$47,Balance!$B179)</f>
        <v>0</v>
      </c>
      <c r="EK179" s="99">
        <f>SUMIFS('Ajuste Ciclado'!G$5:G$47,'Ajuste Ciclado'!$C$5:$C$47,Balance!EK$4,'Ajuste Ciclado'!$B$5:$B$47,Balance!$B179)</f>
        <v>0</v>
      </c>
      <c r="EL179" s="99">
        <f>SUMIFS('Ajuste Ciclado'!H$5:H$47,'Ajuste Ciclado'!$C$5:$C$47,Balance!EL$4,'Ajuste Ciclado'!$B$5:$B$47,Balance!$B179)</f>
        <v>0</v>
      </c>
      <c r="EM179" s="99">
        <f>SUMIFS('Ajuste Ciclado'!I$5:I$47,'Ajuste Ciclado'!$C$5:$C$47,Balance!EM$4,'Ajuste Ciclado'!$B$5:$B$47,Balance!$B179)</f>
        <v>0</v>
      </c>
      <c r="EN179" s="99">
        <f>SUMIFS('Ajuste Ciclado'!J$5:J$47,'Ajuste Ciclado'!$C$5:$C$47,Balance!EN$4,'Ajuste Ciclado'!$B$5:$B$47,Balance!$B179)</f>
        <v>0</v>
      </c>
      <c r="EO179" s="99">
        <f>SUMIFS('Ajuste Ciclado'!K$5:K$47,'Ajuste Ciclado'!$C$5:$C$47,Balance!EO$4,'Ajuste Ciclado'!$B$5:$B$47,Balance!$B179)</f>
        <v>0</v>
      </c>
      <c r="EP179" s="99">
        <f>SUMIFS('Ajuste Ciclado'!L$5:L$47,'Ajuste Ciclado'!$C$5:$C$47,Balance!EP$4,'Ajuste Ciclado'!$B$5:$B$47,Balance!$B179)</f>
        <v>0</v>
      </c>
      <c r="EQ179" s="99">
        <f>SUMIFS('Ajuste Ciclado'!M$5:M$47,'Ajuste Ciclado'!$C$5:$C$47,Balance!EQ$4,'Ajuste Ciclado'!$B$5:$B$47,Balance!$B179)</f>
        <v>0</v>
      </c>
      <c r="ER179" s="99">
        <f>SUMIFS('Ajuste Ciclado'!N$5:N$47,'Ajuste Ciclado'!$C$5:$C$47,Balance!ER$4,'Ajuste Ciclado'!$B$5:$B$47,Balance!$B179)</f>
        <v>0</v>
      </c>
      <c r="ES179" s="100">
        <f>SUMIFS('Ajuste Ciclado'!O$5:O$47,'Ajuste Ciclado'!$C$5:$C$47,Balance!ES$4,'Ajuste Ciclado'!$B$5:$B$47,Balance!$B179)</f>
        <v>0</v>
      </c>
      <c r="ET179" s="84"/>
      <c r="EU179" s="12">
        <f t="shared" si="279"/>
        <v>150165.51064718611</v>
      </c>
      <c r="EV179" s="13">
        <f t="shared" si="244"/>
        <v>121733.4782860267</v>
      </c>
      <c r="EW179" s="13">
        <f t="shared" si="245"/>
        <v>131154.495621776</v>
      </c>
      <c r="EX179" s="13">
        <f t="shared" si="246"/>
        <v>80434.000442707838</v>
      </c>
      <c r="EY179" s="13">
        <f t="shared" si="247"/>
        <v>49007.914471037802</v>
      </c>
      <c r="EZ179" s="13">
        <f t="shared" si="248"/>
        <v>33364.59507827543</v>
      </c>
      <c r="FA179" s="13">
        <f t="shared" si="249"/>
        <v>31357.898132509152</v>
      </c>
      <c r="FB179" s="13">
        <f t="shared" si="250"/>
        <v>58876.725825626578</v>
      </c>
      <c r="FC179" s="13">
        <f t="shared" si="251"/>
        <v>62009.498078457596</v>
      </c>
      <c r="FD179" s="13">
        <f t="shared" si="252"/>
        <v>16141.404221538791</v>
      </c>
      <c r="FE179" s="13">
        <f t="shared" si="253"/>
        <v>3685.2590997837319</v>
      </c>
      <c r="FF179" s="14">
        <f t="shared" si="254"/>
        <v>7784.1533910224762</v>
      </c>
      <c r="FG179" s="12">
        <f t="shared" si="255"/>
        <v>150538.78502257809</v>
      </c>
      <c r="FH179" s="13">
        <f t="shared" si="256"/>
        <v>123158.50851991049</v>
      </c>
      <c r="FI179" s="13">
        <f t="shared" si="257"/>
        <v>132637.44199553711</v>
      </c>
      <c r="FJ179" s="13">
        <f t="shared" si="258"/>
        <v>85334.959022160314</v>
      </c>
      <c r="FK179" s="13">
        <f t="shared" si="259"/>
        <v>47665.453339634587</v>
      </c>
      <c r="FL179" s="13">
        <f t="shared" si="260"/>
        <v>33921.703816719717</v>
      </c>
      <c r="FM179" s="13">
        <f t="shared" si="261"/>
        <v>33790.533430366493</v>
      </c>
      <c r="FN179" s="13">
        <f t="shared" si="262"/>
        <v>59360.702638315517</v>
      </c>
      <c r="FO179" s="13">
        <f t="shared" si="263"/>
        <v>63669.32008144338</v>
      </c>
      <c r="FP179" s="13">
        <f t="shared" si="264"/>
        <v>26400.657624457988</v>
      </c>
      <c r="FQ179" s="13">
        <f t="shared" si="265"/>
        <v>32739.54051759194</v>
      </c>
      <c r="FR179" s="14">
        <f t="shared" si="266"/>
        <v>48153.939371336433</v>
      </c>
      <c r="FS179" s="12">
        <f t="shared" si="267"/>
        <v>150588.887755901</v>
      </c>
      <c r="FT179" s="13">
        <f t="shared" si="268"/>
        <v>123278.3994376749</v>
      </c>
      <c r="FU179" s="13">
        <f t="shared" si="269"/>
        <v>132050.11414925329</v>
      </c>
      <c r="FV179" s="13">
        <f t="shared" si="270"/>
        <v>84731.452348546067</v>
      </c>
      <c r="FW179" s="13">
        <f t="shared" si="271"/>
        <v>49910.963637319051</v>
      </c>
      <c r="FX179" s="13">
        <f t="shared" si="272"/>
        <v>37006.755963519587</v>
      </c>
      <c r="FY179" s="13">
        <f t="shared" si="273"/>
        <v>37494.959995223413</v>
      </c>
      <c r="FZ179" s="13">
        <f t="shared" si="274"/>
        <v>65980.897667076366</v>
      </c>
      <c r="GA179" s="13">
        <f t="shared" si="275"/>
        <v>70256.070876580459</v>
      </c>
      <c r="GB179" s="13">
        <f t="shared" si="276"/>
        <v>61410.817704119618</v>
      </c>
      <c r="GC179" s="13">
        <f t="shared" si="277"/>
        <v>73503.323203810389</v>
      </c>
      <c r="GD179" s="14">
        <f t="shared" si="278"/>
        <v>84372.68785288003</v>
      </c>
      <c r="GE179" s="84"/>
      <c r="GF179" s="12">
        <f t="shared" si="280"/>
        <v>745714.9332959482</v>
      </c>
      <c r="GG179" s="13">
        <f t="shared" si="280"/>
        <v>837371.5453800523</v>
      </c>
      <c r="GH179" s="14">
        <f t="shared" si="280"/>
        <v>970585.330591904</v>
      </c>
      <c r="GI179" s="6">
        <f t="shared" si="281"/>
        <v>1</v>
      </c>
      <c r="GJ179" s="12">
        <f t="shared" si="282"/>
        <v>0</v>
      </c>
      <c r="GK179" s="13">
        <f t="shared" si="283"/>
        <v>0</v>
      </c>
      <c r="GL179" s="14">
        <f t="shared" si="284"/>
        <v>0</v>
      </c>
      <c r="GM179" s="84"/>
      <c r="GN179" s="66">
        <f t="shared" si="285"/>
        <v>0</v>
      </c>
      <c r="GO179" s="84"/>
      <c r="GP179" s="63" t="str" cm="1">
        <f t="array" ref="GP179">INDEX($GF$4:$GH$4,1,GI179)</f>
        <v>Sample 1</v>
      </c>
      <c r="GQ179" s="12">
        <f t="shared" si="287"/>
        <v>3685.2590997837319</v>
      </c>
      <c r="GR179" s="13">
        <f t="shared" si="287"/>
        <v>7784.1533910224762</v>
      </c>
      <c r="GS179" s="14">
        <f t="shared" si="287"/>
        <v>16141.404221538791</v>
      </c>
      <c r="GT179" s="12">
        <f t="shared" si="288"/>
        <v>26400.657624457988</v>
      </c>
      <c r="GU179" s="13">
        <f t="shared" si="288"/>
        <v>32739.54051759194</v>
      </c>
      <c r="GV179" s="14">
        <f t="shared" si="288"/>
        <v>33790.533430366493</v>
      </c>
      <c r="GW179" s="12">
        <f t="shared" si="289"/>
        <v>37006.755963519587</v>
      </c>
      <c r="GX179" s="13">
        <f t="shared" si="289"/>
        <v>37494.959995223413</v>
      </c>
      <c r="GY179" s="14">
        <f t="shared" si="289"/>
        <v>49910.963637319051</v>
      </c>
      <c r="GZ179" s="84" t="str">
        <f t="shared" si="194"/>
        <v>Sample 1</v>
      </c>
      <c r="HA179" s="12">
        <f t="shared" si="286"/>
        <v>0</v>
      </c>
      <c r="HB179" s="13">
        <f t="shared" si="286"/>
        <v>0</v>
      </c>
      <c r="HC179" s="14">
        <f t="shared" si="286"/>
        <v>0</v>
      </c>
      <c r="HD179" s="6">
        <f t="shared" si="195"/>
        <v>0</v>
      </c>
      <c r="HE179" s="84" t="str">
        <f t="shared" si="196"/>
        <v>Ok</v>
      </c>
    </row>
    <row r="180" spans="2:213" hidden="1" x14ac:dyDescent="0.3">
      <c r="B180" s="84" t="s">
        <v>290</v>
      </c>
      <c r="C180" s="12">
        <f>SUMIFS(Inyecciones!$E$2:$E$14185,Inyecciones!$A$2:$A$14185,Balance!C$4,Inyecciones!$B$2:$B$14185,Balance!$B180,Inyecciones!$C$2:$C$14185,Balance!C$5)</f>
        <v>0</v>
      </c>
      <c r="D180" s="13">
        <f>SUMIFS(Inyecciones!$E$2:$E$14185,Inyecciones!$A$2:$A$14185,Balance!D$4,Inyecciones!$B$2:$B$14185,Balance!$B180,Inyecciones!$C$2:$C$14185,Balance!D$5)</f>
        <v>0</v>
      </c>
      <c r="E180" s="13">
        <f>SUMIFS(Inyecciones!$E$2:$E$14185,Inyecciones!$A$2:$A$14185,Balance!E$4,Inyecciones!$B$2:$B$14185,Balance!$B180,Inyecciones!$C$2:$C$14185,Balance!E$5)</f>
        <v>0</v>
      </c>
      <c r="F180" s="13">
        <f>SUMIFS(Inyecciones!$E$2:$E$14185,Inyecciones!$A$2:$A$14185,Balance!F$4,Inyecciones!$B$2:$B$14185,Balance!$B180,Inyecciones!$C$2:$C$14185,Balance!F$5)</f>
        <v>0</v>
      </c>
      <c r="G180" s="13">
        <f>SUMIFS(Inyecciones!$E$2:$E$14185,Inyecciones!$A$2:$A$14185,Balance!G$4,Inyecciones!$B$2:$B$14185,Balance!$B180,Inyecciones!$C$2:$C$14185,Balance!G$5)</f>
        <v>0</v>
      </c>
      <c r="H180" s="13">
        <f>SUMIFS(Inyecciones!$E$2:$E$14185,Inyecciones!$A$2:$A$14185,Balance!H$4,Inyecciones!$B$2:$B$14185,Balance!$B180,Inyecciones!$C$2:$C$14185,Balance!H$5)</f>
        <v>0</v>
      </c>
      <c r="I180" s="13">
        <f>SUMIFS(Inyecciones!$E$2:$E$14185,Inyecciones!$A$2:$A$14185,Balance!I$4,Inyecciones!$B$2:$B$14185,Balance!$B180,Inyecciones!$C$2:$C$14185,Balance!I$5)</f>
        <v>0</v>
      </c>
      <c r="J180" s="13">
        <f>SUMIFS(Inyecciones!$E$2:$E$14185,Inyecciones!$A$2:$A$14185,Balance!J$4,Inyecciones!$B$2:$B$14185,Balance!$B180,Inyecciones!$C$2:$C$14185,Balance!J$5)</f>
        <v>0</v>
      </c>
      <c r="K180" s="13">
        <f>SUMIFS(Inyecciones!$E$2:$E$14185,Inyecciones!$A$2:$A$14185,Balance!K$4,Inyecciones!$B$2:$B$14185,Balance!$B180,Inyecciones!$C$2:$C$14185,Balance!K$5)</f>
        <v>0</v>
      </c>
      <c r="L180" s="13">
        <f>SUMIFS(Inyecciones!$E$2:$E$14185,Inyecciones!$A$2:$A$14185,Balance!L$4,Inyecciones!$B$2:$B$14185,Balance!$B180,Inyecciones!$C$2:$C$14185,Balance!L$5)</f>
        <v>0</v>
      </c>
      <c r="M180" s="13">
        <f>SUMIFS(Inyecciones!$E$2:$E$14185,Inyecciones!$A$2:$A$14185,Balance!M$4,Inyecciones!$B$2:$B$14185,Balance!$B180,Inyecciones!$C$2:$C$14185,Balance!M$5)</f>
        <v>0</v>
      </c>
      <c r="N180" s="14">
        <f>SUMIFS(Inyecciones!$E$2:$E$14185,Inyecciones!$A$2:$A$14185,Balance!N$4,Inyecciones!$B$2:$B$14185,Balance!$B180,Inyecciones!$C$2:$C$14185,Balance!N$5)</f>
        <v>0</v>
      </c>
      <c r="O180" s="12">
        <f>SUMIFS(Inyecciones!$E$2:$E$14185,Inyecciones!$A$2:$A$14185,Balance!O$4,Inyecciones!$B$2:$B$14185,Balance!$B180,Inyecciones!$C$2:$C$14185,Balance!O$5)</f>
        <v>0</v>
      </c>
      <c r="P180" s="13">
        <f>SUMIFS(Inyecciones!$E$2:$E$14185,Inyecciones!$A$2:$A$14185,Balance!P$4,Inyecciones!$B$2:$B$14185,Balance!$B180,Inyecciones!$C$2:$C$14185,Balance!P$5)</f>
        <v>0</v>
      </c>
      <c r="Q180" s="13">
        <f>SUMIFS(Inyecciones!$E$2:$E$14185,Inyecciones!$A$2:$A$14185,Balance!Q$4,Inyecciones!$B$2:$B$14185,Balance!$B180,Inyecciones!$C$2:$C$14185,Balance!Q$5)</f>
        <v>0</v>
      </c>
      <c r="R180" s="13">
        <f>SUMIFS(Inyecciones!$E$2:$E$14185,Inyecciones!$A$2:$A$14185,Balance!R$4,Inyecciones!$B$2:$B$14185,Balance!$B180,Inyecciones!$C$2:$C$14185,Balance!R$5)</f>
        <v>0</v>
      </c>
      <c r="S180" s="13">
        <f>SUMIFS(Inyecciones!$E$2:$E$14185,Inyecciones!$A$2:$A$14185,Balance!S$4,Inyecciones!$B$2:$B$14185,Balance!$B180,Inyecciones!$C$2:$C$14185,Balance!S$5)</f>
        <v>0</v>
      </c>
      <c r="T180" s="13">
        <f>SUMIFS(Inyecciones!$E$2:$E$14185,Inyecciones!$A$2:$A$14185,Balance!T$4,Inyecciones!$B$2:$B$14185,Balance!$B180,Inyecciones!$C$2:$C$14185,Balance!T$5)</f>
        <v>0</v>
      </c>
      <c r="U180" s="13">
        <f>SUMIFS(Inyecciones!$E$2:$E$14185,Inyecciones!$A$2:$A$14185,Balance!U$4,Inyecciones!$B$2:$B$14185,Balance!$B180,Inyecciones!$C$2:$C$14185,Balance!U$5)</f>
        <v>0</v>
      </c>
      <c r="V180" s="13">
        <f>SUMIFS(Inyecciones!$E$2:$E$14185,Inyecciones!$A$2:$A$14185,Balance!V$4,Inyecciones!$B$2:$B$14185,Balance!$B180,Inyecciones!$C$2:$C$14185,Balance!V$5)</f>
        <v>0</v>
      </c>
      <c r="W180" s="13">
        <f>SUMIFS(Inyecciones!$E$2:$E$14185,Inyecciones!$A$2:$A$14185,Balance!W$4,Inyecciones!$B$2:$B$14185,Balance!$B180,Inyecciones!$C$2:$C$14185,Balance!W$5)</f>
        <v>0</v>
      </c>
      <c r="X180" s="13">
        <f>SUMIFS(Inyecciones!$E$2:$E$14185,Inyecciones!$A$2:$A$14185,Balance!X$4,Inyecciones!$B$2:$B$14185,Balance!$B180,Inyecciones!$C$2:$C$14185,Balance!X$5)</f>
        <v>0</v>
      </c>
      <c r="Y180" s="13">
        <f>SUMIFS(Inyecciones!$E$2:$E$14185,Inyecciones!$A$2:$A$14185,Balance!Y$4,Inyecciones!$B$2:$B$14185,Balance!$B180,Inyecciones!$C$2:$C$14185,Balance!Y$5)</f>
        <v>0</v>
      </c>
      <c r="Z180" s="14">
        <f>SUMIFS(Inyecciones!$E$2:$E$14185,Inyecciones!$A$2:$A$14185,Balance!Z$4,Inyecciones!$B$2:$B$14185,Balance!$B180,Inyecciones!$C$2:$C$14185,Balance!Z$5)</f>
        <v>0</v>
      </c>
      <c r="AA180" s="12">
        <f>SUMIFS(Inyecciones!$E$2:$E$14185,Inyecciones!$A$2:$A$14185,Balance!AA$4,Inyecciones!$B$2:$B$14185,Balance!$B180,Inyecciones!$C$2:$C$14185,Balance!AA$5)</f>
        <v>0</v>
      </c>
      <c r="AB180" s="13">
        <f>SUMIFS(Inyecciones!$E$2:$E$14185,Inyecciones!$A$2:$A$14185,Balance!AB$4,Inyecciones!$B$2:$B$14185,Balance!$B180,Inyecciones!$C$2:$C$14185,Balance!AB$5)</f>
        <v>0</v>
      </c>
      <c r="AC180" s="13">
        <f>SUMIFS(Inyecciones!$E$2:$E$14185,Inyecciones!$A$2:$A$14185,Balance!AC$4,Inyecciones!$B$2:$B$14185,Balance!$B180,Inyecciones!$C$2:$C$14185,Balance!AC$5)</f>
        <v>0</v>
      </c>
      <c r="AD180" s="13">
        <f>SUMIFS(Inyecciones!$E$2:$E$14185,Inyecciones!$A$2:$A$14185,Balance!AD$4,Inyecciones!$B$2:$B$14185,Balance!$B180,Inyecciones!$C$2:$C$14185,Balance!AD$5)</f>
        <v>0</v>
      </c>
      <c r="AE180" s="13">
        <f>SUMIFS(Inyecciones!$E$2:$E$14185,Inyecciones!$A$2:$A$14185,Balance!AE$4,Inyecciones!$B$2:$B$14185,Balance!$B180,Inyecciones!$C$2:$C$14185,Balance!AE$5)</f>
        <v>0</v>
      </c>
      <c r="AF180" s="13">
        <f>SUMIFS(Inyecciones!$E$2:$E$14185,Inyecciones!$A$2:$A$14185,Balance!AF$4,Inyecciones!$B$2:$B$14185,Balance!$B180,Inyecciones!$C$2:$C$14185,Balance!AF$5)</f>
        <v>0</v>
      </c>
      <c r="AG180" s="13">
        <f>SUMIFS(Inyecciones!$E$2:$E$14185,Inyecciones!$A$2:$A$14185,Balance!AG$4,Inyecciones!$B$2:$B$14185,Balance!$B180,Inyecciones!$C$2:$C$14185,Balance!AG$5)</f>
        <v>0</v>
      </c>
      <c r="AH180" s="13">
        <f>SUMIFS(Inyecciones!$E$2:$E$14185,Inyecciones!$A$2:$A$14185,Balance!AH$4,Inyecciones!$B$2:$B$14185,Balance!$B180,Inyecciones!$C$2:$C$14185,Balance!AH$5)</f>
        <v>0</v>
      </c>
      <c r="AI180" s="13">
        <f>SUMIFS(Inyecciones!$E$2:$E$14185,Inyecciones!$A$2:$A$14185,Balance!AI$4,Inyecciones!$B$2:$B$14185,Balance!$B180,Inyecciones!$C$2:$C$14185,Balance!AI$5)</f>
        <v>0</v>
      </c>
      <c r="AJ180" s="13">
        <f>SUMIFS(Inyecciones!$E$2:$E$14185,Inyecciones!$A$2:$A$14185,Balance!AJ$4,Inyecciones!$B$2:$B$14185,Balance!$B180,Inyecciones!$C$2:$C$14185,Balance!AJ$5)</f>
        <v>0</v>
      </c>
      <c r="AK180" s="13">
        <f>SUMIFS(Inyecciones!$E$2:$E$14185,Inyecciones!$A$2:$A$14185,Balance!AK$4,Inyecciones!$B$2:$B$14185,Balance!$B180,Inyecciones!$C$2:$C$14185,Balance!AK$5)</f>
        <v>0</v>
      </c>
      <c r="AL180" s="14">
        <f>SUMIFS(Inyecciones!$E$2:$E$14185,Inyecciones!$A$2:$A$14185,Balance!AL$4,Inyecciones!$B$2:$B$14185,Balance!$B180,Inyecciones!$C$2:$C$14185,Balance!AL$5)</f>
        <v>0</v>
      </c>
      <c r="AM180" s="13"/>
      <c r="AN180" s="12">
        <f>SUMIFS('Retiro Mensual'!$E$2:$E$2629,'Retiro Mensual'!$A$2:$A$2629,AN$4,'Retiro Mensual'!$B$2:$B$2629,$B180,'Retiro Mensual'!$C$2:$C$2629,AN$5)</f>
        <v>0</v>
      </c>
      <c r="AO180" s="13">
        <f>SUMIFS('Retiro Mensual'!$E$2:$E$2629,'Retiro Mensual'!$A$2:$A$2629,AO$4,'Retiro Mensual'!$B$2:$B$2629,$B180,'Retiro Mensual'!$C$2:$C$2629,AO$5)</f>
        <v>0</v>
      </c>
      <c r="AP180" s="13">
        <f>SUMIFS('Retiro Mensual'!$E$2:$E$2629,'Retiro Mensual'!$A$2:$A$2629,AP$4,'Retiro Mensual'!$B$2:$B$2629,$B180,'Retiro Mensual'!$C$2:$C$2629,AP$5)</f>
        <v>0</v>
      </c>
      <c r="AQ180" s="13">
        <f>SUMIFS('Retiro Mensual'!$E$2:$E$2629,'Retiro Mensual'!$A$2:$A$2629,AQ$4,'Retiro Mensual'!$B$2:$B$2629,$B180,'Retiro Mensual'!$C$2:$C$2629,AQ$5)</f>
        <v>0</v>
      </c>
      <c r="AR180" s="13">
        <f>SUMIFS('Retiro Mensual'!$E$2:$E$2629,'Retiro Mensual'!$A$2:$A$2629,AR$4,'Retiro Mensual'!$B$2:$B$2629,$B180,'Retiro Mensual'!$C$2:$C$2629,AR$5)</f>
        <v>0</v>
      </c>
      <c r="AS180" s="13">
        <f>SUMIFS('Retiro Mensual'!$E$2:$E$2629,'Retiro Mensual'!$A$2:$A$2629,AS$4,'Retiro Mensual'!$B$2:$B$2629,$B180,'Retiro Mensual'!$C$2:$C$2629,AS$5)</f>
        <v>0</v>
      </c>
      <c r="AT180" s="13">
        <f>SUMIFS('Retiro Mensual'!$E$2:$E$2629,'Retiro Mensual'!$A$2:$A$2629,AT$4,'Retiro Mensual'!$B$2:$B$2629,$B180,'Retiro Mensual'!$C$2:$C$2629,AT$5)</f>
        <v>0</v>
      </c>
      <c r="AU180" s="13">
        <f>SUMIFS('Retiro Mensual'!$E$2:$E$2629,'Retiro Mensual'!$A$2:$A$2629,AU$4,'Retiro Mensual'!$B$2:$B$2629,$B180,'Retiro Mensual'!$C$2:$C$2629,AU$5)</f>
        <v>0</v>
      </c>
      <c r="AV180" s="13">
        <f>SUMIFS('Retiro Mensual'!$E$2:$E$2629,'Retiro Mensual'!$A$2:$A$2629,AV$4,'Retiro Mensual'!$B$2:$B$2629,$B180,'Retiro Mensual'!$C$2:$C$2629,AV$5)</f>
        <v>0</v>
      </c>
      <c r="AW180" s="13">
        <f>SUMIFS('Retiro Mensual'!$E$2:$E$2629,'Retiro Mensual'!$A$2:$A$2629,AW$4,'Retiro Mensual'!$B$2:$B$2629,$B180,'Retiro Mensual'!$C$2:$C$2629,AW$5)</f>
        <v>0</v>
      </c>
      <c r="AX180" s="13">
        <f>SUMIFS('Retiro Mensual'!$E$2:$E$2629,'Retiro Mensual'!$A$2:$A$2629,AX$4,'Retiro Mensual'!$B$2:$B$2629,$B180,'Retiro Mensual'!$C$2:$C$2629,AX$5)</f>
        <v>0</v>
      </c>
      <c r="AY180" s="14">
        <f>SUMIFS('Retiro Mensual'!$E$2:$E$2629,'Retiro Mensual'!$A$2:$A$2629,AY$4,'Retiro Mensual'!$B$2:$B$2629,$B180,'Retiro Mensual'!$C$2:$C$2629,AY$5)</f>
        <v>0</v>
      </c>
      <c r="AZ180" s="12">
        <f>SUMIFS('Retiro Mensual'!$E$2:$E$2629,'Retiro Mensual'!$A$2:$A$2629,AZ$4,'Retiro Mensual'!$B$2:$B$2629,$B180,'Retiro Mensual'!$C$2:$C$2629,AZ$5)</f>
        <v>0</v>
      </c>
      <c r="BA180" s="13">
        <f>SUMIFS('Retiro Mensual'!$E$2:$E$2629,'Retiro Mensual'!$A$2:$A$2629,BA$4,'Retiro Mensual'!$B$2:$B$2629,$B180,'Retiro Mensual'!$C$2:$C$2629,BA$5)</f>
        <v>0</v>
      </c>
      <c r="BB180" s="13">
        <f>SUMIFS('Retiro Mensual'!$E$2:$E$2629,'Retiro Mensual'!$A$2:$A$2629,BB$4,'Retiro Mensual'!$B$2:$B$2629,$B180,'Retiro Mensual'!$C$2:$C$2629,BB$5)</f>
        <v>0</v>
      </c>
      <c r="BC180" s="13">
        <f>SUMIFS('Retiro Mensual'!$E$2:$E$2629,'Retiro Mensual'!$A$2:$A$2629,BC$4,'Retiro Mensual'!$B$2:$B$2629,$B180,'Retiro Mensual'!$C$2:$C$2629,BC$5)</f>
        <v>0</v>
      </c>
      <c r="BD180" s="13">
        <f>SUMIFS('Retiro Mensual'!$E$2:$E$2629,'Retiro Mensual'!$A$2:$A$2629,BD$4,'Retiro Mensual'!$B$2:$B$2629,$B180,'Retiro Mensual'!$C$2:$C$2629,BD$5)</f>
        <v>0</v>
      </c>
      <c r="BE180" s="13">
        <f>SUMIFS('Retiro Mensual'!$E$2:$E$2629,'Retiro Mensual'!$A$2:$A$2629,BE$4,'Retiro Mensual'!$B$2:$B$2629,$B180,'Retiro Mensual'!$C$2:$C$2629,BE$5)</f>
        <v>0</v>
      </c>
      <c r="BF180" s="13">
        <f>SUMIFS('Retiro Mensual'!$E$2:$E$2629,'Retiro Mensual'!$A$2:$A$2629,BF$4,'Retiro Mensual'!$B$2:$B$2629,$B180,'Retiro Mensual'!$C$2:$C$2629,BF$5)</f>
        <v>0</v>
      </c>
      <c r="BG180" s="13">
        <f>SUMIFS('Retiro Mensual'!$E$2:$E$2629,'Retiro Mensual'!$A$2:$A$2629,BG$4,'Retiro Mensual'!$B$2:$B$2629,$B180,'Retiro Mensual'!$C$2:$C$2629,BG$5)</f>
        <v>0</v>
      </c>
      <c r="BH180" s="13">
        <f>SUMIFS('Retiro Mensual'!$E$2:$E$2629,'Retiro Mensual'!$A$2:$A$2629,BH$4,'Retiro Mensual'!$B$2:$B$2629,$B180,'Retiro Mensual'!$C$2:$C$2629,BH$5)</f>
        <v>0</v>
      </c>
      <c r="BI180" s="13">
        <f>SUMIFS('Retiro Mensual'!$E$2:$E$2629,'Retiro Mensual'!$A$2:$A$2629,BI$4,'Retiro Mensual'!$B$2:$B$2629,$B180,'Retiro Mensual'!$C$2:$C$2629,BI$5)</f>
        <v>0</v>
      </c>
      <c r="BJ180" s="13">
        <f>SUMIFS('Retiro Mensual'!$E$2:$E$2629,'Retiro Mensual'!$A$2:$A$2629,BJ$4,'Retiro Mensual'!$B$2:$B$2629,$B180,'Retiro Mensual'!$C$2:$C$2629,BJ$5)</f>
        <v>0</v>
      </c>
      <c r="BK180" s="14">
        <f>SUMIFS('Retiro Mensual'!$E$2:$E$2629,'Retiro Mensual'!$A$2:$A$2629,BK$4,'Retiro Mensual'!$B$2:$B$2629,$B180,'Retiro Mensual'!$C$2:$C$2629,BK$5)</f>
        <v>0</v>
      </c>
      <c r="BL180" s="12">
        <f>SUMIFS('Retiro Mensual'!$E$2:$E$2629,'Retiro Mensual'!$A$2:$A$2629,BL$4,'Retiro Mensual'!$B$2:$B$2629,$B180,'Retiro Mensual'!$C$2:$C$2629,BL$5)</f>
        <v>0</v>
      </c>
      <c r="BM180" s="13">
        <f>SUMIFS('Retiro Mensual'!$E$2:$E$2629,'Retiro Mensual'!$A$2:$A$2629,BM$4,'Retiro Mensual'!$B$2:$B$2629,$B180,'Retiro Mensual'!$C$2:$C$2629,BM$5)</f>
        <v>0</v>
      </c>
      <c r="BN180" s="13">
        <f>SUMIFS('Retiro Mensual'!$E$2:$E$2629,'Retiro Mensual'!$A$2:$A$2629,BN$4,'Retiro Mensual'!$B$2:$B$2629,$B180,'Retiro Mensual'!$C$2:$C$2629,BN$5)</f>
        <v>0</v>
      </c>
      <c r="BO180" s="13">
        <f>SUMIFS('Retiro Mensual'!$E$2:$E$2629,'Retiro Mensual'!$A$2:$A$2629,BO$4,'Retiro Mensual'!$B$2:$B$2629,$B180,'Retiro Mensual'!$C$2:$C$2629,BO$5)</f>
        <v>0</v>
      </c>
      <c r="BP180" s="13">
        <f>SUMIFS('Retiro Mensual'!$E$2:$E$2629,'Retiro Mensual'!$A$2:$A$2629,BP$4,'Retiro Mensual'!$B$2:$B$2629,$B180,'Retiro Mensual'!$C$2:$C$2629,BP$5)</f>
        <v>0</v>
      </c>
      <c r="BQ180" s="13">
        <f>SUMIFS('Retiro Mensual'!$E$2:$E$2629,'Retiro Mensual'!$A$2:$A$2629,BQ$4,'Retiro Mensual'!$B$2:$B$2629,$B180,'Retiro Mensual'!$C$2:$C$2629,BQ$5)</f>
        <v>0</v>
      </c>
      <c r="BR180" s="13">
        <f>SUMIFS('Retiro Mensual'!$E$2:$E$2629,'Retiro Mensual'!$A$2:$A$2629,BR$4,'Retiro Mensual'!$B$2:$B$2629,$B180,'Retiro Mensual'!$C$2:$C$2629,BR$5)</f>
        <v>0</v>
      </c>
      <c r="BS180" s="13">
        <f>SUMIFS('Retiro Mensual'!$E$2:$E$2629,'Retiro Mensual'!$A$2:$A$2629,BS$4,'Retiro Mensual'!$B$2:$B$2629,$B180,'Retiro Mensual'!$C$2:$C$2629,BS$5)</f>
        <v>0</v>
      </c>
      <c r="BT180" s="13">
        <f>SUMIFS('Retiro Mensual'!$E$2:$E$2629,'Retiro Mensual'!$A$2:$A$2629,BT$4,'Retiro Mensual'!$B$2:$B$2629,$B180,'Retiro Mensual'!$C$2:$C$2629,BT$5)</f>
        <v>0</v>
      </c>
      <c r="BU180" s="13">
        <f>SUMIFS('Retiro Mensual'!$E$2:$E$2629,'Retiro Mensual'!$A$2:$A$2629,BU$4,'Retiro Mensual'!$B$2:$B$2629,$B180,'Retiro Mensual'!$C$2:$C$2629,BU$5)</f>
        <v>0</v>
      </c>
      <c r="BV180" s="13">
        <f>SUMIFS('Retiro Mensual'!$E$2:$E$2629,'Retiro Mensual'!$A$2:$A$2629,BV$4,'Retiro Mensual'!$B$2:$B$2629,$B180,'Retiro Mensual'!$C$2:$C$2629,BV$5)</f>
        <v>0</v>
      </c>
      <c r="BW180" s="14">
        <f>SUMIFS('Retiro Mensual'!$E$2:$E$2629,'Retiro Mensual'!$A$2:$A$2629,BW$4,'Retiro Mensual'!$B$2:$B$2629,$B180,'Retiro Mensual'!$C$2:$C$2629,BW$5)</f>
        <v>0</v>
      </c>
      <c r="BX180" s="13"/>
      <c r="BY180" s="12">
        <f>SUMIFS('Compra Ventas'!$E$2:$E$2700,'Compra Ventas'!$A$2:$A$2700,BY$4,'Compra Ventas'!$B$2:$B$2700,$B180,'Compra Ventas'!$C$2:$C$2700,BY$5)</f>
        <v>0</v>
      </c>
      <c r="BZ180" s="13">
        <f>SUMIFS('Compra Ventas'!$E$2:$E$2700,'Compra Ventas'!$A$2:$A$2700,BZ$4,'Compra Ventas'!$B$2:$B$2700,$B180,'Compra Ventas'!$C$2:$C$2700,BZ$5)</f>
        <v>0</v>
      </c>
      <c r="CA180" s="13">
        <f>SUMIFS('Compra Ventas'!$E$2:$E$2700,'Compra Ventas'!$A$2:$A$2700,CA$4,'Compra Ventas'!$B$2:$B$2700,$B180,'Compra Ventas'!$C$2:$C$2700,CA$5)</f>
        <v>0</v>
      </c>
      <c r="CB180" s="13">
        <f>SUMIFS('Compra Ventas'!$E$2:$E$2700,'Compra Ventas'!$A$2:$A$2700,CB$4,'Compra Ventas'!$B$2:$B$2700,$B180,'Compra Ventas'!$C$2:$C$2700,CB$5)</f>
        <v>0</v>
      </c>
      <c r="CC180" s="13">
        <f>SUMIFS('Compra Ventas'!$E$2:$E$2700,'Compra Ventas'!$A$2:$A$2700,CC$4,'Compra Ventas'!$B$2:$B$2700,$B180,'Compra Ventas'!$C$2:$C$2700,CC$5)</f>
        <v>0</v>
      </c>
      <c r="CD180" s="13">
        <f>SUMIFS('Compra Ventas'!$E$2:$E$2700,'Compra Ventas'!$A$2:$A$2700,CD$4,'Compra Ventas'!$B$2:$B$2700,$B180,'Compra Ventas'!$C$2:$C$2700,CD$5)</f>
        <v>0</v>
      </c>
      <c r="CE180" s="13">
        <f>SUMIFS('Compra Ventas'!$E$2:$E$2700,'Compra Ventas'!$A$2:$A$2700,CE$4,'Compra Ventas'!$B$2:$B$2700,$B180,'Compra Ventas'!$C$2:$C$2700,CE$5)</f>
        <v>0</v>
      </c>
      <c r="CF180" s="13">
        <f>SUMIFS('Compra Ventas'!$E$2:$E$2700,'Compra Ventas'!$A$2:$A$2700,CF$4,'Compra Ventas'!$B$2:$B$2700,$B180,'Compra Ventas'!$C$2:$C$2700,CF$5)</f>
        <v>0</v>
      </c>
      <c r="CG180" s="13">
        <f>SUMIFS('Compra Ventas'!$E$2:$E$2700,'Compra Ventas'!$A$2:$A$2700,CG$4,'Compra Ventas'!$B$2:$B$2700,$B180,'Compra Ventas'!$C$2:$C$2700,CG$5)</f>
        <v>0</v>
      </c>
      <c r="CH180" s="13">
        <f>SUMIFS('Compra Ventas'!$E$2:$E$2700,'Compra Ventas'!$A$2:$A$2700,CH$4,'Compra Ventas'!$B$2:$B$2700,$B180,'Compra Ventas'!$C$2:$C$2700,CH$5)</f>
        <v>0</v>
      </c>
      <c r="CI180" s="13">
        <f>SUMIFS('Compra Ventas'!$E$2:$E$2700,'Compra Ventas'!$A$2:$A$2700,CI$4,'Compra Ventas'!$B$2:$B$2700,$B180,'Compra Ventas'!$C$2:$C$2700,CI$5)</f>
        <v>0</v>
      </c>
      <c r="CJ180" s="14">
        <f>SUMIFS('Compra Ventas'!$E$2:$E$2700,'Compra Ventas'!$A$2:$A$2700,CJ$4,'Compra Ventas'!$B$2:$B$2700,$B180,'Compra Ventas'!$C$2:$C$2700,CJ$5)</f>
        <v>0</v>
      </c>
      <c r="CK180" s="12">
        <f>SUMIFS('Compra Ventas'!$E$2:$E$2700,'Compra Ventas'!$A$2:$A$2700,CK$4,'Compra Ventas'!$B$2:$B$2700,$B180,'Compra Ventas'!$C$2:$C$2700,CK$5)</f>
        <v>0</v>
      </c>
      <c r="CL180" s="13">
        <f>SUMIFS('Compra Ventas'!$E$2:$E$2700,'Compra Ventas'!$A$2:$A$2700,CL$4,'Compra Ventas'!$B$2:$B$2700,$B180,'Compra Ventas'!$C$2:$C$2700,CL$5)</f>
        <v>0</v>
      </c>
      <c r="CM180" s="13">
        <f>SUMIFS('Compra Ventas'!$E$2:$E$2700,'Compra Ventas'!$A$2:$A$2700,CM$4,'Compra Ventas'!$B$2:$B$2700,$B180,'Compra Ventas'!$C$2:$C$2700,CM$5)</f>
        <v>0</v>
      </c>
      <c r="CN180" s="13">
        <f>SUMIFS('Compra Ventas'!$E$2:$E$2700,'Compra Ventas'!$A$2:$A$2700,CN$4,'Compra Ventas'!$B$2:$B$2700,$B180,'Compra Ventas'!$C$2:$C$2700,CN$5)</f>
        <v>0</v>
      </c>
      <c r="CO180" s="13">
        <f>SUMIFS('Compra Ventas'!$E$2:$E$2700,'Compra Ventas'!$A$2:$A$2700,CO$4,'Compra Ventas'!$B$2:$B$2700,$B180,'Compra Ventas'!$C$2:$C$2700,CO$5)</f>
        <v>0</v>
      </c>
      <c r="CP180" s="13">
        <f>SUMIFS('Compra Ventas'!$E$2:$E$2700,'Compra Ventas'!$A$2:$A$2700,CP$4,'Compra Ventas'!$B$2:$B$2700,$B180,'Compra Ventas'!$C$2:$C$2700,CP$5)</f>
        <v>0</v>
      </c>
      <c r="CQ180" s="13">
        <f>SUMIFS('Compra Ventas'!$E$2:$E$2700,'Compra Ventas'!$A$2:$A$2700,CQ$4,'Compra Ventas'!$B$2:$B$2700,$B180,'Compra Ventas'!$C$2:$C$2700,CQ$5)</f>
        <v>0</v>
      </c>
      <c r="CR180" s="13">
        <f>SUMIFS('Compra Ventas'!$E$2:$E$2700,'Compra Ventas'!$A$2:$A$2700,CR$4,'Compra Ventas'!$B$2:$B$2700,$B180,'Compra Ventas'!$C$2:$C$2700,CR$5)</f>
        <v>0</v>
      </c>
      <c r="CS180" s="13">
        <f>SUMIFS('Compra Ventas'!$E$2:$E$2700,'Compra Ventas'!$A$2:$A$2700,CS$4,'Compra Ventas'!$B$2:$B$2700,$B180,'Compra Ventas'!$C$2:$C$2700,CS$5)</f>
        <v>0</v>
      </c>
      <c r="CT180" s="13">
        <f>SUMIFS('Compra Ventas'!$E$2:$E$2700,'Compra Ventas'!$A$2:$A$2700,CT$4,'Compra Ventas'!$B$2:$B$2700,$B180,'Compra Ventas'!$C$2:$C$2700,CT$5)</f>
        <v>0</v>
      </c>
      <c r="CU180" s="13">
        <f>SUMIFS('Compra Ventas'!$E$2:$E$2700,'Compra Ventas'!$A$2:$A$2700,CU$4,'Compra Ventas'!$B$2:$B$2700,$B180,'Compra Ventas'!$C$2:$C$2700,CU$5)</f>
        <v>0</v>
      </c>
      <c r="CV180" s="14">
        <f>SUMIFS('Compra Ventas'!$E$2:$E$2700,'Compra Ventas'!$A$2:$A$2700,CV$4,'Compra Ventas'!$B$2:$B$2700,$B180,'Compra Ventas'!$C$2:$C$2700,CV$5)</f>
        <v>0</v>
      </c>
      <c r="CW180" s="12">
        <f>SUMIFS('Compra Ventas'!$E$2:$E$2700,'Compra Ventas'!$A$2:$A$2700,CW$4,'Compra Ventas'!$B$2:$B$2700,$B180,'Compra Ventas'!$C$2:$C$2700,CW$5)</f>
        <v>0</v>
      </c>
      <c r="CX180" s="13">
        <f>SUMIFS('Compra Ventas'!$E$2:$E$2700,'Compra Ventas'!$A$2:$A$2700,CX$4,'Compra Ventas'!$B$2:$B$2700,$B180,'Compra Ventas'!$C$2:$C$2700,CX$5)</f>
        <v>0</v>
      </c>
      <c r="CY180" s="13">
        <f>SUMIFS('Compra Ventas'!$E$2:$E$2700,'Compra Ventas'!$A$2:$A$2700,CY$4,'Compra Ventas'!$B$2:$B$2700,$B180,'Compra Ventas'!$C$2:$C$2700,CY$5)</f>
        <v>0</v>
      </c>
      <c r="CZ180" s="13">
        <f>SUMIFS('Compra Ventas'!$E$2:$E$2700,'Compra Ventas'!$A$2:$A$2700,CZ$4,'Compra Ventas'!$B$2:$B$2700,$B180,'Compra Ventas'!$C$2:$C$2700,CZ$5)</f>
        <v>0</v>
      </c>
      <c r="DA180" s="13">
        <f>SUMIFS('Compra Ventas'!$E$2:$E$2700,'Compra Ventas'!$A$2:$A$2700,DA$4,'Compra Ventas'!$B$2:$B$2700,$B180,'Compra Ventas'!$C$2:$C$2700,DA$5)</f>
        <v>0</v>
      </c>
      <c r="DB180" s="13">
        <f>SUMIFS('Compra Ventas'!$E$2:$E$2700,'Compra Ventas'!$A$2:$A$2700,DB$4,'Compra Ventas'!$B$2:$B$2700,$B180,'Compra Ventas'!$C$2:$C$2700,DB$5)</f>
        <v>0</v>
      </c>
      <c r="DC180" s="13">
        <f>SUMIFS('Compra Ventas'!$E$2:$E$2700,'Compra Ventas'!$A$2:$A$2700,DC$4,'Compra Ventas'!$B$2:$B$2700,$B180,'Compra Ventas'!$C$2:$C$2700,DC$5)</f>
        <v>0</v>
      </c>
      <c r="DD180" s="13">
        <f>SUMIFS('Compra Ventas'!$E$2:$E$2700,'Compra Ventas'!$A$2:$A$2700,DD$4,'Compra Ventas'!$B$2:$B$2700,$B180,'Compra Ventas'!$C$2:$C$2700,DD$5)</f>
        <v>0</v>
      </c>
      <c r="DE180" s="13">
        <f>SUMIFS('Compra Ventas'!$E$2:$E$2700,'Compra Ventas'!$A$2:$A$2700,DE$4,'Compra Ventas'!$B$2:$B$2700,$B180,'Compra Ventas'!$C$2:$C$2700,DE$5)</f>
        <v>0</v>
      </c>
      <c r="DF180" s="13">
        <f>SUMIFS('Compra Ventas'!$E$2:$E$2700,'Compra Ventas'!$A$2:$A$2700,DF$4,'Compra Ventas'!$B$2:$B$2700,$B180,'Compra Ventas'!$C$2:$C$2700,DF$5)</f>
        <v>0</v>
      </c>
      <c r="DG180" s="13">
        <f>SUMIFS('Compra Ventas'!$E$2:$E$2700,'Compra Ventas'!$A$2:$A$2700,DG$4,'Compra Ventas'!$B$2:$B$2700,$B180,'Compra Ventas'!$C$2:$C$2700,DG$5)</f>
        <v>0</v>
      </c>
      <c r="DH180" s="14">
        <f>SUMIFS('Compra Ventas'!$E$2:$E$2700,'Compra Ventas'!$A$2:$A$2700,DH$4,'Compra Ventas'!$B$2:$B$2700,$B180,'Compra Ventas'!$C$2:$C$2700,DH$5)</f>
        <v>0</v>
      </c>
      <c r="DI180" s="84"/>
      <c r="DJ180" s="98">
        <f>SUMIFS('Ajuste Ciclado'!D$5:D$47,'Ajuste Ciclado'!$C$5:$C$47,Balance!DJ$4,'Ajuste Ciclado'!$B$5:$B$47,Balance!$B180)</f>
        <v>0</v>
      </c>
      <c r="DK180" s="99">
        <f>SUMIFS('Ajuste Ciclado'!E$5:E$47,'Ajuste Ciclado'!$C$5:$C$47,Balance!DK$4,'Ajuste Ciclado'!$B$5:$B$47,Balance!$B180)</f>
        <v>0</v>
      </c>
      <c r="DL180" s="99">
        <f>SUMIFS('Ajuste Ciclado'!F$5:F$47,'Ajuste Ciclado'!$C$5:$C$47,Balance!DL$4,'Ajuste Ciclado'!$B$5:$B$47,Balance!$B180)</f>
        <v>0</v>
      </c>
      <c r="DM180" s="99">
        <f>SUMIFS('Ajuste Ciclado'!G$5:G$47,'Ajuste Ciclado'!$C$5:$C$47,Balance!DM$4,'Ajuste Ciclado'!$B$5:$B$47,Balance!$B180)</f>
        <v>0</v>
      </c>
      <c r="DN180" s="99">
        <f>SUMIFS('Ajuste Ciclado'!H$5:H$47,'Ajuste Ciclado'!$C$5:$C$47,Balance!DN$4,'Ajuste Ciclado'!$B$5:$B$47,Balance!$B180)</f>
        <v>0</v>
      </c>
      <c r="DO180" s="99">
        <f>SUMIFS('Ajuste Ciclado'!I$5:I$47,'Ajuste Ciclado'!$C$5:$C$47,Balance!DO$4,'Ajuste Ciclado'!$B$5:$B$47,Balance!$B180)</f>
        <v>0</v>
      </c>
      <c r="DP180" s="99">
        <f>SUMIFS('Ajuste Ciclado'!J$5:J$47,'Ajuste Ciclado'!$C$5:$C$47,Balance!DP$4,'Ajuste Ciclado'!$B$5:$B$47,Balance!$B180)</f>
        <v>0</v>
      </c>
      <c r="DQ180" s="99">
        <f>SUMIFS('Ajuste Ciclado'!K$5:K$47,'Ajuste Ciclado'!$C$5:$C$47,Balance!DQ$4,'Ajuste Ciclado'!$B$5:$B$47,Balance!$B180)</f>
        <v>0</v>
      </c>
      <c r="DR180" s="99">
        <f>SUMIFS('Ajuste Ciclado'!L$5:L$47,'Ajuste Ciclado'!$C$5:$C$47,Balance!DR$4,'Ajuste Ciclado'!$B$5:$B$47,Balance!$B180)</f>
        <v>0</v>
      </c>
      <c r="DS180" s="99">
        <f>SUMIFS('Ajuste Ciclado'!M$5:M$47,'Ajuste Ciclado'!$C$5:$C$47,Balance!DS$4,'Ajuste Ciclado'!$B$5:$B$47,Balance!$B180)</f>
        <v>0</v>
      </c>
      <c r="DT180" s="99">
        <f>SUMIFS('Ajuste Ciclado'!N$5:N$47,'Ajuste Ciclado'!$C$5:$C$47,Balance!DT$4,'Ajuste Ciclado'!$B$5:$B$47,Balance!$B180)</f>
        <v>0</v>
      </c>
      <c r="DU180" s="100">
        <f>SUMIFS('Ajuste Ciclado'!O$5:O$47,'Ajuste Ciclado'!$C$5:$C$47,Balance!DU$4,'Ajuste Ciclado'!$B$5:$B$47,Balance!$B180)</f>
        <v>0</v>
      </c>
      <c r="DV180" s="98">
        <f>SUMIFS('Ajuste Ciclado'!D$5:D$47,'Ajuste Ciclado'!$C$5:$C$47,Balance!DV$4,'Ajuste Ciclado'!$B$5:$B$47,Balance!$B180)</f>
        <v>0</v>
      </c>
      <c r="DW180" s="99">
        <f>SUMIFS('Ajuste Ciclado'!E$5:E$47,'Ajuste Ciclado'!$C$5:$C$47,Balance!DW$4,'Ajuste Ciclado'!$B$5:$B$47,Balance!$B180)</f>
        <v>0</v>
      </c>
      <c r="DX180" s="99">
        <f>SUMIFS('Ajuste Ciclado'!F$5:F$47,'Ajuste Ciclado'!$C$5:$C$47,Balance!DX$4,'Ajuste Ciclado'!$B$5:$B$47,Balance!$B180)</f>
        <v>0</v>
      </c>
      <c r="DY180" s="99">
        <f>SUMIFS('Ajuste Ciclado'!G$5:G$47,'Ajuste Ciclado'!$C$5:$C$47,Balance!DY$4,'Ajuste Ciclado'!$B$5:$B$47,Balance!$B180)</f>
        <v>0</v>
      </c>
      <c r="DZ180" s="99">
        <f>SUMIFS('Ajuste Ciclado'!H$5:H$47,'Ajuste Ciclado'!$C$5:$C$47,Balance!DZ$4,'Ajuste Ciclado'!$B$5:$B$47,Balance!$B180)</f>
        <v>0</v>
      </c>
      <c r="EA180" s="99">
        <f>SUMIFS('Ajuste Ciclado'!I$5:I$47,'Ajuste Ciclado'!$C$5:$C$47,Balance!EA$4,'Ajuste Ciclado'!$B$5:$B$47,Balance!$B180)</f>
        <v>0</v>
      </c>
      <c r="EB180" s="99">
        <f>SUMIFS('Ajuste Ciclado'!J$5:J$47,'Ajuste Ciclado'!$C$5:$C$47,Balance!EB$4,'Ajuste Ciclado'!$B$5:$B$47,Balance!$B180)</f>
        <v>0</v>
      </c>
      <c r="EC180" s="99">
        <f>SUMIFS('Ajuste Ciclado'!K$5:K$47,'Ajuste Ciclado'!$C$5:$C$47,Balance!EC$4,'Ajuste Ciclado'!$B$5:$B$47,Balance!$B180)</f>
        <v>0</v>
      </c>
      <c r="ED180" s="99">
        <f>SUMIFS('Ajuste Ciclado'!L$5:L$47,'Ajuste Ciclado'!$C$5:$C$47,Balance!ED$4,'Ajuste Ciclado'!$B$5:$B$47,Balance!$B180)</f>
        <v>0</v>
      </c>
      <c r="EE180" s="99">
        <f>SUMIFS('Ajuste Ciclado'!M$5:M$47,'Ajuste Ciclado'!$C$5:$C$47,Balance!EE$4,'Ajuste Ciclado'!$B$5:$B$47,Balance!$B180)</f>
        <v>0</v>
      </c>
      <c r="EF180" s="99">
        <f>SUMIFS('Ajuste Ciclado'!N$5:N$47,'Ajuste Ciclado'!$C$5:$C$47,Balance!EF$4,'Ajuste Ciclado'!$B$5:$B$47,Balance!$B180)</f>
        <v>0</v>
      </c>
      <c r="EG180" s="100">
        <f>SUMIFS('Ajuste Ciclado'!O$5:O$47,'Ajuste Ciclado'!$C$5:$C$47,Balance!EG$4,'Ajuste Ciclado'!$B$5:$B$47,Balance!$B180)</f>
        <v>0</v>
      </c>
      <c r="EH180" s="98">
        <f>SUMIFS('Ajuste Ciclado'!D$5:D$47,'Ajuste Ciclado'!$C$5:$C$47,Balance!EH$4,'Ajuste Ciclado'!$B$5:$B$47,Balance!$B180)</f>
        <v>0</v>
      </c>
      <c r="EI180" s="99">
        <f>SUMIFS('Ajuste Ciclado'!E$5:E$47,'Ajuste Ciclado'!$C$5:$C$47,Balance!EI$4,'Ajuste Ciclado'!$B$5:$B$47,Balance!$B180)</f>
        <v>0</v>
      </c>
      <c r="EJ180" s="99">
        <f>SUMIFS('Ajuste Ciclado'!F$5:F$47,'Ajuste Ciclado'!$C$5:$C$47,Balance!EJ$4,'Ajuste Ciclado'!$B$5:$B$47,Balance!$B180)</f>
        <v>0</v>
      </c>
      <c r="EK180" s="99">
        <f>SUMIFS('Ajuste Ciclado'!G$5:G$47,'Ajuste Ciclado'!$C$5:$C$47,Balance!EK$4,'Ajuste Ciclado'!$B$5:$B$47,Balance!$B180)</f>
        <v>0</v>
      </c>
      <c r="EL180" s="99">
        <f>SUMIFS('Ajuste Ciclado'!H$5:H$47,'Ajuste Ciclado'!$C$5:$C$47,Balance!EL$4,'Ajuste Ciclado'!$B$5:$B$47,Balance!$B180)</f>
        <v>0</v>
      </c>
      <c r="EM180" s="99">
        <f>SUMIFS('Ajuste Ciclado'!I$5:I$47,'Ajuste Ciclado'!$C$5:$C$47,Balance!EM$4,'Ajuste Ciclado'!$B$5:$B$47,Balance!$B180)</f>
        <v>0</v>
      </c>
      <c r="EN180" s="99">
        <f>SUMIFS('Ajuste Ciclado'!J$5:J$47,'Ajuste Ciclado'!$C$5:$C$47,Balance!EN$4,'Ajuste Ciclado'!$B$5:$B$47,Balance!$B180)</f>
        <v>0</v>
      </c>
      <c r="EO180" s="99">
        <f>SUMIFS('Ajuste Ciclado'!K$5:K$47,'Ajuste Ciclado'!$C$5:$C$47,Balance!EO$4,'Ajuste Ciclado'!$B$5:$B$47,Balance!$B180)</f>
        <v>0</v>
      </c>
      <c r="EP180" s="99">
        <f>SUMIFS('Ajuste Ciclado'!L$5:L$47,'Ajuste Ciclado'!$C$5:$C$47,Balance!EP$4,'Ajuste Ciclado'!$B$5:$B$47,Balance!$B180)</f>
        <v>0</v>
      </c>
      <c r="EQ180" s="99">
        <f>SUMIFS('Ajuste Ciclado'!M$5:M$47,'Ajuste Ciclado'!$C$5:$C$47,Balance!EQ$4,'Ajuste Ciclado'!$B$5:$B$47,Balance!$B180)</f>
        <v>0</v>
      </c>
      <c r="ER180" s="99">
        <f>SUMIFS('Ajuste Ciclado'!N$5:N$47,'Ajuste Ciclado'!$C$5:$C$47,Balance!ER$4,'Ajuste Ciclado'!$B$5:$B$47,Balance!$B180)</f>
        <v>0</v>
      </c>
      <c r="ES180" s="100">
        <f>SUMIFS('Ajuste Ciclado'!O$5:O$47,'Ajuste Ciclado'!$C$5:$C$47,Balance!ES$4,'Ajuste Ciclado'!$B$5:$B$47,Balance!$B180)</f>
        <v>0</v>
      </c>
      <c r="ET180" s="84"/>
      <c r="EU180" s="12">
        <f t="shared" si="279"/>
        <v>0</v>
      </c>
      <c r="EV180" s="13">
        <f t="shared" si="244"/>
        <v>0</v>
      </c>
      <c r="EW180" s="13">
        <f t="shared" si="245"/>
        <v>0</v>
      </c>
      <c r="EX180" s="13">
        <f t="shared" si="246"/>
        <v>0</v>
      </c>
      <c r="EY180" s="13">
        <f t="shared" si="247"/>
        <v>0</v>
      </c>
      <c r="EZ180" s="13">
        <f t="shared" si="248"/>
        <v>0</v>
      </c>
      <c r="FA180" s="13">
        <f t="shared" si="249"/>
        <v>0</v>
      </c>
      <c r="FB180" s="13">
        <f t="shared" si="250"/>
        <v>0</v>
      </c>
      <c r="FC180" s="13">
        <f t="shared" si="251"/>
        <v>0</v>
      </c>
      <c r="FD180" s="13">
        <f t="shared" si="252"/>
        <v>0</v>
      </c>
      <c r="FE180" s="13">
        <f t="shared" si="253"/>
        <v>0</v>
      </c>
      <c r="FF180" s="14">
        <f t="shared" si="254"/>
        <v>0</v>
      </c>
      <c r="FG180" s="12">
        <f t="shared" si="255"/>
        <v>0</v>
      </c>
      <c r="FH180" s="13">
        <f t="shared" si="256"/>
        <v>0</v>
      </c>
      <c r="FI180" s="13">
        <f t="shared" si="257"/>
        <v>0</v>
      </c>
      <c r="FJ180" s="13">
        <f t="shared" si="258"/>
        <v>0</v>
      </c>
      <c r="FK180" s="13">
        <f t="shared" si="259"/>
        <v>0</v>
      </c>
      <c r="FL180" s="13">
        <f t="shared" si="260"/>
        <v>0</v>
      </c>
      <c r="FM180" s="13">
        <f t="shared" si="261"/>
        <v>0</v>
      </c>
      <c r="FN180" s="13">
        <f t="shared" si="262"/>
        <v>0</v>
      </c>
      <c r="FO180" s="13">
        <f t="shared" si="263"/>
        <v>0</v>
      </c>
      <c r="FP180" s="13">
        <f t="shared" si="264"/>
        <v>0</v>
      </c>
      <c r="FQ180" s="13">
        <f t="shared" si="265"/>
        <v>0</v>
      </c>
      <c r="FR180" s="14">
        <f t="shared" si="266"/>
        <v>0</v>
      </c>
      <c r="FS180" s="12">
        <f t="shared" si="267"/>
        <v>0</v>
      </c>
      <c r="FT180" s="13">
        <f t="shared" si="268"/>
        <v>0</v>
      </c>
      <c r="FU180" s="13">
        <f t="shared" si="269"/>
        <v>0</v>
      </c>
      <c r="FV180" s="13">
        <f t="shared" si="270"/>
        <v>0</v>
      </c>
      <c r="FW180" s="13">
        <f t="shared" si="271"/>
        <v>0</v>
      </c>
      <c r="FX180" s="13">
        <f t="shared" si="272"/>
        <v>0</v>
      </c>
      <c r="FY180" s="13">
        <f t="shared" si="273"/>
        <v>0</v>
      </c>
      <c r="FZ180" s="13">
        <f t="shared" si="274"/>
        <v>0</v>
      </c>
      <c r="GA180" s="13">
        <f t="shared" si="275"/>
        <v>0</v>
      </c>
      <c r="GB180" s="13">
        <f t="shared" si="276"/>
        <v>0</v>
      </c>
      <c r="GC180" s="13">
        <f t="shared" si="277"/>
        <v>0</v>
      </c>
      <c r="GD180" s="14">
        <f t="shared" si="278"/>
        <v>0</v>
      </c>
      <c r="GE180" s="84"/>
      <c r="GF180" s="12">
        <f t="shared" si="280"/>
        <v>0</v>
      </c>
      <c r="GG180" s="13">
        <f t="shared" si="280"/>
        <v>0</v>
      </c>
      <c r="GH180" s="14">
        <f t="shared" si="280"/>
        <v>0</v>
      </c>
      <c r="GI180" s="6">
        <f t="shared" si="281"/>
        <v>1</v>
      </c>
      <c r="GJ180" s="12">
        <f t="shared" si="282"/>
        <v>0</v>
      </c>
      <c r="GK180" s="13">
        <f t="shared" si="283"/>
        <v>0</v>
      </c>
      <c r="GL180" s="14">
        <f t="shared" si="284"/>
        <v>0</v>
      </c>
      <c r="GM180" s="84"/>
      <c r="GN180" s="66">
        <f t="shared" si="285"/>
        <v>0</v>
      </c>
      <c r="GO180" s="84"/>
      <c r="GP180" s="63" t="str" cm="1">
        <f t="array" ref="GP180">INDEX($GF$4:$GH$4,1,GI180)</f>
        <v>Sample 1</v>
      </c>
      <c r="GQ180" s="12">
        <f t="shared" si="287"/>
        <v>0</v>
      </c>
      <c r="GR180" s="13">
        <f t="shared" si="287"/>
        <v>0</v>
      </c>
      <c r="GS180" s="14">
        <f t="shared" si="287"/>
        <v>0</v>
      </c>
      <c r="GT180" s="12">
        <f t="shared" si="288"/>
        <v>0</v>
      </c>
      <c r="GU180" s="13">
        <f t="shared" si="288"/>
        <v>0</v>
      </c>
      <c r="GV180" s="14">
        <f t="shared" si="288"/>
        <v>0</v>
      </c>
      <c r="GW180" s="12">
        <f t="shared" si="289"/>
        <v>0</v>
      </c>
      <c r="GX180" s="13">
        <f t="shared" si="289"/>
        <v>0</v>
      </c>
      <c r="GY180" s="14">
        <f t="shared" si="289"/>
        <v>0</v>
      </c>
      <c r="GZ180" s="84" t="str">
        <f t="shared" si="194"/>
        <v>Sample 1</v>
      </c>
      <c r="HA180" s="12">
        <f t="shared" si="286"/>
        <v>0</v>
      </c>
      <c r="HB180" s="13">
        <f t="shared" si="286"/>
        <v>0</v>
      </c>
      <c r="HC180" s="14">
        <f t="shared" si="286"/>
        <v>0</v>
      </c>
      <c r="HD180" s="6">
        <f t="shared" si="195"/>
        <v>0</v>
      </c>
      <c r="HE180" s="84" t="str">
        <f t="shared" si="196"/>
        <v>Ok</v>
      </c>
    </row>
    <row r="181" spans="2:213" hidden="1" x14ac:dyDescent="0.3">
      <c r="B181" s="84" t="s">
        <v>289</v>
      </c>
      <c r="C181" s="12">
        <f>SUMIFS(Inyecciones!$E$2:$E$14185,Inyecciones!$A$2:$A$14185,Balance!C$4,Inyecciones!$B$2:$B$14185,Balance!$B181,Inyecciones!$C$2:$C$14185,Balance!C$5)</f>
        <v>0</v>
      </c>
      <c r="D181" s="13">
        <f>SUMIFS(Inyecciones!$E$2:$E$14185,Inyecciones!$A$2:$A$14185,Balance!D$4,Inyecciones!$B$2:$B$14185,Balance!$B181,Inyecciones!$C$2:$C$14185,Balance!D$5)</f>
        <v>0</v>
      </c>
      <c r="E181" s="13">
        <f>SUMIFS(Inyecciones!$E$2:$E$14185,Inyecciones!$A$2:$A$14185,Balance!E$4,Inyecciones!$B$2:$B$14185,Balance!$B181,Inyecciones!$C$2:$C$14185,Balance!E$5)</f>
        <v>0</v>
      </c>
      <c r="F181" s="13">
        <f>SUMIFS(Inyecciones!$E$2:$E$14185,Inyecciones!$A$2:$A$14185,Balance!F$4,Inyecciones!$B$2:$B$14185,Balance!$B181,Inyecciones!$C$2:$C$14185,Balance!F$5)</f>
        <v>0</v>
      </c>
      <c r="G181" s="13">
        <f>SUMIFS(Inyecciones!$E$2:$E$14185,Inyecciones!$A$2:$A$14185,Balance!G$4,Inyecciones!$B$2:$B$14185,Balance!$B181,Inyecciones!$C$2:$C$14185,Balance!G$5)</f>
        <v>0</v>
      </c>
      <c r="H181" s="13">
        <f>SUMIFS(Inyecciones!$E$2:$E$14185,Inyecciones!$A$2:$A$14185,Balance!H$4,Inyecciones!$B$2:$B$14185,Balance!$B181,Inyecciones!$C$2:$C$14185,Balance!H$5)</f>
        <v>0</v>
      </c>
      <c r="I181" s="13">
        <f>SUMIFS(Inyecciones!$E$2:$E$14185,Inyecciones!$A$2:$A$14185,Balance!I$4,Inyecciones!$B$2:$B$14185,Balance!$B181,Inyecciones!$C$2:$C$14185,Balance!I$5)</f>
        <v>0</v>
      </c>
      <c r="J181" s="13">
        <f>SUMIFS(Inyecciones!$E$2:$E$14185,Inyecciones!$A$2:$A$14185,Balance!J$4,Inyecciones!$B$2:$B$14185,Balance!$B181,Inyecciones!$C$2:$C$14185,Balance!J$5)</f>
        <v>0</v>
      </c>
      <c r="K181" s="13">
        <f>SUMIFS(Inyecciones!$E$2:$E$14185,Inyecciones!$A$2:$A$14185,Balance!K$4,Inyecciones!$B$2:$B$14185,Balance!$B181,Inyecciones!$C$2:$C$14185,Balance!K$5)</f>
        <v>0</v>
      </c>
      <c r="L181" s="13">
        <f>SUMIFS(Inyecciones!$E$2:$E$14185,Inyecciones!$A$2:$A$14185,Balance!L$4,Inyecciones!$B$2:$B$14185,Balance!$B181,Inyecciones!$C$2:$C$14185,Balance!L$5)</f>
        <v>0</v>
      </c>
      <c r="M181" s="13">
        <f>SUMIFS(Inyecciones!$E$2:$E$14185,Inyecciones!$A$2:$A$14185,Balance!M$4,Inyecciones!$B$2:$B$14185,Balance!$B181,Inyecciones!$C$2:$C$14185,Balance!M$5)</f>
        <v>0</v>
      </c>
      <c r="N181" s="14">
        <f>SUMIFS(Inyecciones!$E$2:$E$14185,Inyecciones!$A$2:$A$14185,Balance!N$4,Inyecciones!$B$2:$B$14185,Balance!$B181,Inyecciones!$C$2:$C$14185,Balance!N$5)</f>
        <v>0</v>
      </c>
      <c r="O181" s="12">
        <f>SUMIFS(Inyecciones!$E$2:$E$14185,Inyecciones!$A$2:$A$14185,Balance!O$4,Inyecciones!$B$2:$B$14185,Balance!$B181,Inyecciones!$C$2:$C$14185,Balance!O$5)</f>
        <v>0</v>
      </c>
      <c r="P181" s="13">
        <f>SUMIFS(Inyecciones!$E$2:$E$14185,Inyecciones!$A$2:$A$14185,Balance!P$4,Inyecciones!$B$2:$B$14185,Balance!$B181,Inyecciones!$C$2:$C$14185,Balance!P$5)</f>
        <v>0</v>
      </c>
      <c r="Q181" s="13">
        <f>SUMIFS(Inyecciones!$E$2:$E$14185,Inyecciones!$A$2:$A$14185,Balance!Q$4,Inyecciones!$B$2:$B$14185,Balance!$B181,Inyecciones!$C$2:$C$14185,Balance!Q$5)</f>
        <v>0</v>
      </c>
      <c r="R181" s="13">
        <f>SUMIFS(Inyecciones!$E$2:$E$14185,Inyecciones!$A$2:$A$14185,Balance!R$4,Inyecciones!$B$2:$B$14185,Balance!$B181,Inyecciones!$C$2:$C$14185,Balance!R$5)</f>
        <v>0</v>
      </c>
      <c r="S181" s="13">
        <f>SUMIFS(Inyecciones!$E$2:$E$14185,Inyecciones!$A$2:$A$14185,Balance!S$4,Inyecciones!$B$2:$B$14185,Balance!$B181,Inyecciones!$C$2:$C$14185,Balance!S$5)</f>
        <v>0</v>
      </c>
      <c r="T181" s="13">
        <f>SUMIFS(Inyecciones!$E$2:$E$14185,Inyecciones!$A$2:$A$14185,Balance!T$4,Inyecciones!$B$2:$B$14185,Balance!$B181,Inyecciones!$C$2:$C$14185,Balance!T$5)</f>
        <v>0</v>
      </c>
      <c r="U181" s="13">
        <f>SUMIFS(Inyecciones!$E$2:$E$14185,Inyecciones!$A$2:$A$14185,Balance!U$4,Inyecciones!$B$2:$B$14185,Balance!$B181,Inyecciones!$C$2:$C$14185,Balance!U$5)</f>
        <v>0</v>
      </c>
      <c r="V181" s="13">
        <f>SUMIFS(Inyecciones!$E$2:$E$14185,Inyecciones!$A$2:$A$14185,Balance!V$4,Inyecciones!$B$2:$B$14185,Balance!$B181,Inyecciones!$C$2:$C$14185,Balance!V$5)</f>
        <v>0</v>
      </c>
      <c r="W181" s="13">
        <f>SUMIFS(Inyecciones!$E$2:$E$14185,Inyecciones!$A$2:$A$14185,Balance!W$4,Inyecciones!$B$2:$B$14185,Balance!$B181,Inyecciones!$C$2:$C$14185,Balance!W$5)</f>
        <v>0</v>
      </c>
      <c r="X181" s="13">
        <f>SUMIFS(Inyecciones!$E$2:$E$14185,Inyecciones!$A$2:$A$14185,Balance!X$4,Inyecciones!$B$2:$B$14185,Balance!$B181,Inyecciones!$C$2:$C$14185,Balance!X$5)</f>
        <v>0</v>
      </c>
      <c r="Y181" s="13">
        <f>SUMIFS(Inyecciones!$E$2:$E$14185,Inyecciones!$A$2:$A$14185,Balance!Y$4,Inyecciones!$B$2:$B$14185,Balance!$B181,Inyecciones!$C$2:$C$14185,Balance!Y$5)</f>
        <v>0</v>
      </c>
      <c r="Z181" s="14">
        <f>SUMIFS(Inyecciones!$E$2:$E$14185,Inyecciones!$A$2:$A$14185,Balance!Z$4,Inyecciones!$B$2:$B$14185,Balance!$B181,Inyecciones!$C$2:$C$14185,Balance!Z$5)</f>
        <v>0</v>
      </c>
      <c r="AA181" s="12">
        <f>SUMIFS(Inyecciones!$E$2:$E$14185,Inyecciones!$A$2:$A$14185,Balance!AA$4,Inyecciones!$B$2:$B$14185,Balance!$B181,Inyecciones!$C$2:$C$14185,Balance!AA$5)</f>
        <v>0</v>
      </c>
      <c r="AB181" s="13">
        <f>SUMIFS(Inyecciones!$E$2:$E$14185,Inyecciones!$A$2:$A$14185,Balance!AB$4,Inyecciones!$B$2:$B$14185,Balance!$B181,Inyecciones!$C$2:$C$14185,Balance!AB$5)</f>
        <v>0</v>
      </c>
      <c r="AC181" s="13">
        <f>SUMIFS(Inyecciones!$E$2:$E$14185,Inyecciones!$A$2:$A$14185,Balance!AC$4,Inyecciones!$B$2:$B$14185,Balance!$B181,Inyecciones!$C$2:$C$14185,Balance!AC$5)</f>
        <v>0</v>
      </c>
      <c r="AD181" s="13">
        <f>SUMIFS(Inyecciones!$E$2:$E$14185,Inyecciones!$A$2:$A$14185,Balance!AD$4,Inyecciones!$B$2:$B$14185,Balance!$B181,Inyecciones!$C$2:$C$14185,Balance!AD$5)</f>
        <v>0</v>
      </c>
      <c r="AE181" s="13">
        <f>SUMIFS(Inyecciones!$E$2:$E$14185,Inyecciones!$A$2:$A$14185,Balance!AE$4,Inyecciones!$B$2:$B$14185,Balance!$B181,Inyecciones!$C$2:$C$14185,Balance!AE$5)</f>
        <v>0</v>
      </c>
      <c r="AF181" s="13">
        <f>SUMIFS(Inyecciones!$E$2:$E$14185,Inyecciones!$A$2:$A$14185,Balance!AF$4,Inyecciones!$B$2:$B$14185,Balance!$B181,Inyecciones!$C$2:$C$14185,Balance!AF$5)</f>
        <v>0</v>
      </c>
      <c r="AG181" s="13">
        <f>SUMIFS(Inyecciones!$E$2:$E$14185,Inyecciones!$A$2:$A$14185,Balance!AG$4,Inyecciones!$B$2:$B$14185,Balance!$B181,Inyecciones!$C$2:$C$14185,Balance!AG$5)</f>
        <v>0</v>
      </c>
      <c r="AH181" s="13">
        <f>SUMIFS(Inyecciones!$E$2:$E$14185,Inyecciones!$A$2:$A$14185,Balance!AH$4,Inyecciones!$B$2:$B$14185,Balance!$B181,Inyecciones!$C$2:$C$14185,Balance!AH$5)</f>
        <v>0</v>
      </c>
      <c r="AI181" s="13">
        <f>SUMIFS(Inyecciones!$E$2:$E$14185,Inyecciones!$A$2:$A$14185,Balance!AI$4,Inyecciones!$B$2:$B$14185,Balance!$B181,Inyecciones!$C$2:$C$14185,Balance!AI$5)</f>
        <v>0</v>
      </c>
      <c r="AJ181" s="13">
        <f>SUMIFS(Inyecciones!$E$2:$E$14185,Inyecciones!$A$2:$A$14185,Balance!AJ$4,Inyecciones!$B$2:$B$14185,Balance!$B181,Inyecciones!$C$2:$C$14185,Balance!AJ$5)</f>
        <v>0</v>
      </c>
      <c r="AK181" s="13">
        <f>SUMIFS(Inyecciones!$E$2:$E$14185,Inyecciones!$A$2:$A$14185,Balance!AK$4,Inyecciones!$B$2:$B$14185,Balance!$B181,Inyecciones!$C$2:$C$14185,Balance!AK$5)</f>
        <v>0</v>
      </c>
      <c r="AL181" s="14">
        <f>SUMIFS(Inyecciones!$E$2:$E$14185,Inyecciones!$A$2:$A$14185,Balance!AL$4,Inyecciones!$B$2:$B$14185,Balance!$B181,Inyecciones!$C$2:$C$14185,Balance!AL$5)</f>
        <v>0</v>
      </c>
      <c r="AM181" s="13"/>
      <c r="AN181" s="12">
        <f>SUMIFS('Retiro Mensual'!$E$2:$E$2629,'Retiro Mensual'!$A$2:$A$2629,AN$4,'Retiro Mensual'!$B$2:$B$2629,$B181,'Retiro Mensual'!$C$2:$C$2629,AN$5)</f>
        <v>0</v>
      </c>
      <c r="AO181" s="13">
        <f>SUMIFS('Retiro Mensual'!$E$2:$E$2629,'Retiro Mensual'!$A$2:$A$2629,AO$4,'Retiro Mensual'!$B$2:$B$2629,$B181,'Retiro Mensual'!$C$2:$C$2629,AO$5)</f>
        <v>0</v>
      </c>
      <c r="AP181" s="13">
        <f>SUMIFS('Retiro Mensual'!$E$2:$E$2629,'Retiro Mensual'!$A$2:$A$2629,AP$4,'Retiro Mensual'!$B$2:$B$2629,$B181,'Retiro Mensual'!$C$2:$C$2629,AP$5)</f>
        <v>0</v>
      </c>
      <c r="AQ181" s="13">
        <f>SUMIFS('Retiro Mensual'!$E$2:$E$2629,'Retiro Mensual'!$A$2:$A$2629,AQ$4,'Retiro Mensual'!$B$2:$B$2629,$B181,'Retiro Mensual'!$C$2:$C$2629,AQ$5)</f>
        <v>0</v>
      </c>
      <c r="AR181" s="13">
        <f>SUMIFS('Retiro Mensual'!$E$2:$E$2629,'Retiro Mensual'!$A$2:$A$2629,AR$4,'Retiro Mensual'!$B$2:$B$2629,$B181,'Retiro Mensual'!$C$2:$C$2629,AR$5)</f>
        <v>0</v>
      </c>
      <c r="AS181" s="13">
        <f>SUMIFS('Retiro Mensual'!$E$2:$E$2629,'Retiro Mensual'!$A$2:$A$2629,AS$4,'Retiro Mensual'!$B$2:$B$2629,$B181,'Retiro Mensual'!$C$2:$C$2629,AS$5)</f>
        <v>0</v>
      </c>
      <c r="AT181" s="13">
        <f>SUMIFS('Retiro Mensual'!$E$2:$E$2629,'Retiro Mensual'!$A$2:$A$2629,AT$4,'Retiro Mensual'!$B$2:$B$2629,$B181,'Retiro Mensual'!$C$2:$C$2629,AT$5)</f>
        <v>0</v>
      </c>
      <c r="AU181" s="13">
        <f>SUMIFS('Retiro Mensual'!$E$2:$E$2629,'Retiro Mensual'!$A$2:$A$2629,AU$4,'Retiro Mensual'!$B$2:$B$2629,$B181,'Retiro Mensual'!$C$2:$C$2629,AU$5)</f>
        <v>0</v>
      </c>
      <c r="AV181" s="13">
        <f>SUMIFS('Retiro Mensual'!$E$2:$E$2629,'Retiro Mensual'!$A$2:$A$2629,AV$4,'Retiro Mensual'!$B$2:$B$2629,$B181,'Retiro Mensual'!$C$2:$C$2629,AV$5)</f>
        <v>0</v>
      </c>
      <c r="AW181" s="13">
        <f>SUMIFS('Retiro Mensual'!$E$2:$E$2629,'Retiro Mensual'!$A$2:$A$2629,AW$4,'Retiro Mensual'!$B$2:$B$2629,$B181,'Retiro Mensual'!$C$2:$C$2629,AW$5)</f>
        <v>0</v>
      </c>
      <c r="AX181" s="13">
        <f>SUMIFS('Retiro Mensual'!$E$2:$E$2629,'Retiro Mensual'!$A$2:$A$2629,AX$4,'Retiro Mensual'!$B$2:$B$2629,$B181,'Retiro Mensual'!$C$2:$C$2629,AX$5)</f>
        <v>0</v>
      </c>
      <c r="AY181" s="14">
        <f>SUMIFS('Retiro Mensual'!$E$2:$E$2629,'Retiro Mensual'!$A$2:$A$2629,AY$4,'Retiro Mensual'!$B$2:$B$2629,$B181,'Retiro Mensual'!$C$2:$C$2629,AY$5)</f>
        <v>0</v>
      </c>
      <c r="AZ181" s="12">
        <f>SUMIFS('Retiro Mensual'!$E$2:$E$2629,'Retiro Mensual'!$A$2:$A$2629,AZ$4,'Retiro Mensual'!$B$2:$B$2629,$B181,'Retiro Mensual'!$C$2:$C$2629,AZ$5)</f>
        <v>0</v>
      </c>
      <c r="BA181" s="13">
        <f>SUMIFS('Retiro Mensual'!$E$2:$E$2629,'Retiro Mensual'!$A$2:$A$2629,BA$4,'Retiro Mensual'!$B$2:$B$2629,$B181,'Retiro Mensual'!$C$2:$C$2629,BA$5)</f>
        <v>0</v>
      </c>
      <c r="BB181" s="13">
        <f>SUMIFS('Retiro Mensual'!$E$2:$E$2629,'Retiro Mensual'!$A$2:$A$2629,BB$4,'Retiro Mensual'!$B$2:$B$2629,$B181,'Retiro Mensual'!$C$2:$C$2629,BB$5)</f>
        <v>0</v>
      </c>
      <c r="BC181" s="13">
        <f>SUMIFS('Retiro Mensual'!$E$2:$E$2629,'Retiro Mensual'!$A$2:$A$2629,BC$4,'Retiro Mensual'!$B$2:$B$2629,$B181,'Retiro Mensual'!$C$2:$C$2629,BC$5)</f>
        <v>0</v>
      </c>
      <c r="BD181" s="13">
        <f>SUMIFS('Retiro Mensual'!$E$2:$E$2629,'Retiro Mensual'!$A$2:$A$2629,BD$4,'Retiro Mensual'!$B$2:$B$2629,$B181,'Retiro Mensual'!$C$2:$C$2629,BD$5)</f>
        <v>0</v>
      </c>
      <c r="BE181" s="13">
        <f>SUMIFS('Retiro Mensual'!$E$2:$E$2629,'Retiro Mensual'!$A$2:$A$2629,BE$4,'Retiro Mensual'!$B$2:$B$2629,$B181,'Retiro Mensual'!$C$2:$C$2629,BE$5)</f>
        <v>0</v>
      </c>
      <c r="BF181" s="13">
        <f>SUMIFS('Retiro Mensual'!$E$2:$E$2629,'Retiro Mensual'!$A$2:$A$2629,BF$4,'Retiro Mensual'!$B$2:$B$2629,$B181,'Retiro Mensual'!$C$2:$C$2629,BF$5)</f>
        <v>0</v>
      </c>
      <c r="BG181" s="13">
        <f>SUMIFS('Retiro Mensual'!$E$2:$E$2629,'Retiro Mensual'!$A$2:$A$2629,BG$4,'Retiro Mensual'!$B$2:$B$2629,$B181,'Retiro Mensual'!$C$2:$C$2629,BG$5)</f>
        <v>0</v>
      </c>
      <c r="BH181" s="13">
        <f>SUMIFS('Retiro Mensual'!$E$2:$E$2629,'Retiro Mensual'!$A$2:$A$2629,BH$4,'Retiro Mensual'!$B$2:$B$2629,$B181,'Retiro Mensual'!$C$2:$C$2629,BH$5)</f>
        <v>0</v>
      </c>
      <c r="BI181" s="13">
        <f>SUMIFS('Retiro Mensual'!$E$2:$E$2629,'Retiro Mensual'!$A$2:$A$2629,BI$4,'Retiro Mensual'!$B$2:$B$2629,$B181,'Retiro Mensual'!$C$2:$C$2629,BI$5)</f>
        <v>0</v>
      </c>
      <c r="BJ181" s="13">
        <f>SUMIFS('Retiro Mensual'!$E$2:$E$2629,'Retiro Mensual'!$A$2:$A$2629,BJ$4,'Retiro Mensual'!$B$2:$B$2629,$B181,'Retiro Mensual'!$C$2:$C$2629,BJ$5)</f>
        <v>0</v>
      </c>
      <c r="BK181" s="14">
        <f>SUMIFS('Retiro Mensual'!$E$2:$E$2629,'Retiro Mensual'!$A$2:$A$2629,BK$4,'Retiro Mensual'!$B$2:$B$2629,$B181,'Retiro Mensual'!$C$2:$C$2629,BK$5)</f>
        <v>0</v>
      </c>
      <c r="BL181" s="12">
        <f>SUMIFS('Retiro Mensual'!$E$2:$E$2629,'Retiro Mensual'!$A$2:$A$2629,BL$4,'Retiro Mensual'!$B$2:$B$2629,$B181,'Retiro Mensual'!$C$2:$C$2629,BL$5)</f>
        <v>0</v>
      </c>
      <c r="BM181" s="13">
        <f>SUMIFS('Retiro Mensual'!$E$2:$E$2629,'Retiro Mensual'!$A$2:$A$2629,BM$4,'Retiro Mensual'!$B$2:$B$2629,$B181,'Retiro Mensual'!$C$2:$C$2629,BM$5)</f>
        <v>0</v>
      </c>
      <c r="BN181" s="13">
        <f>SUMIFS('Retiro Mensual'!$E$2:$E$2629,'Retiro Mensual'!$A$2:$A$2629,BN$4,'Retiro Mensual'!$B$2:$B$2629,$B181,'Retiro Mensual'!$C$2:$C$2629,BN$5)</f>
        <v>0</v>
      </c>
      <c r="BO181" s="13">
        <f>SUMIFS('Retiro Mensual'!$E$2:$E$2629,'Retiro Mensual'!$A$2:$A$2629,BO$4,'Retiro Mensual'!$B$2:$B$2629,$B181,'Retiro Mensual'!$C$2:$C$2629,BO$5)</f>
        <v>0</v>
      </c>
      <c r="BP181" s="13">
        <f>SUMIFS('Retiro Mensual'!$E$2:$E$2629,'Retiro Mensual'!$A$2:$A$2629,BP$4,'Retiro Mensual'!$B$2:$B$2629,$B181,'Retiro Mensual'!$C$2:$C$2629,BP$5)</f>
        <v>0</v>
      </c>
      <c r="BQ181" s="13">
        <f>SUMIFS('Retiro Mensual'!$E$2:$E$2629,'Retiro Mensual'!$A$2:$A$2629,BQ$4,'Retiro Mensual'!$B$2:$B$2629,$B181,'Retiro Mensual'!$C$2:$C$2629,BQ$5)</f>
        <v>0</v>
      </c>
      <c r="BR181" s="13">
        <f>SUMIFS('Retiro Mensual'!$E$2:$E$2629,'Retiro Mensual'!$A$2:$A$2629,BR$4,'Retiro Mensual'!$B$2:$B$2629,$B181,'Retiro Mensual'!$C$2:$C$2629,BR$5)</f>
        <v>0</v>
      </c>
      <c r="BS181" s="13">
        <f>SUMIFS('Retiro Mensual'!$E$2:$E$2629,'Retiro Mensual'!$A$2:$A$2629,BS$4,'Retiro Mensual'!$B$2:$B$2629,$B181,'Retiro Mensual'!$C$2:$C$2629,BS$5)</f>
        <v>0</v>
      </c>
      <c r="BT181" s="13">
        <f>SUMIFS('Retiro Mensual'!$E$2:$E$2629,'Retiro Mensual'!$A$2:$A$2629,BT$4,'Retiro Mensual'!$B$2:$B$2629,$B181,'Retiro Mensual'!$C$2:$C$2629,BT$5)</f>
        <v>0</v>
      </c>
      <c r="BU181" s="13">
        <f>SUMIFS('Retiro Mensual'!$E$2:$E$2629,'Retiro Mensual'!$A$2:$A$2629,BU$4,'Retiro Mensual'!$B$2:$B$2629,$B181,'Retiro Mensual'!$C$2:$C$2629,BU$5)</f>
        <v>0</v>
      </c>
      <c r="BV181" s="13">
        <f>SUMIFS('Retiro Mensual'!$E$2:$E$2629,'Retiro Mensual'!$A$2:$A$2629,BV$4,'Retiro Mensual'!$B$2:$B$2629,$B181,'Retiro Mensual'!$C$2:$C$2629,BV$5)</f>
        <v>0</v>
      </c>
      <c r="BW181" s="14">
        <f>SUMIFS('Retiro Mensual'!$E$2:$E$2629,'Retiro Mensual'!$A$2:$A$2629,BW$4,'Retiro Mensual'!$B$2:$B$2629,$B181,'Retiro Mensual'!$C$2:$C$2629,BW$5)</f>
        <v>0</v>
      </c>
      <c r="BX181" s="13"/>
      <c r="BY181" s="12">
        <f>SUMIFS('Compra Ventas'!$E$2:$E$2700,'Compra Ventas'!$A$2:$A$2700,BY$4,'Compra Ventas'!$B$2:$B$2700,$B181,'Compra Ventas'!$C$2:$C$2700,BY$5)</f>
        <v>0</v>
      </c>
      <c r="BZ181" s="13">
        <f>SUMIFS('Compra Ventas'!$E$2:$E$2700,'Compra Ventas'!$A$2:$A$2700,BZ$4,'Compra Ventas'!$B$2:$B$2700,$B181,'Compra Ventas'!$C$2:$C$2700,BZ$5)</f>
        <v>0</v>
      </c>
      <c r="CA181" s="13">
        <f>SUMIFS('Compra Ventas'!$E$2:$E$2700,'Compra Ventas'!$A$2:$A$2700,CA$4,'Compra Ventas'!$B$2:$B$2700,$B181,'Compra Ventas'!$C$2:$C$2700,CA$5)</f>
        <v>0</v>
      </c>
      <c r="CB181" s="13">
        <f>SUMIFS('Compra Ventas'!$E$2:$E$2700,'Compra Ventas'!$A$2:$A$2700,CB$4,'Compra Ventas'!$B$2:$B$2700,$B181,'Compra Ventas'!$C$2:$C$2700,CB$5)</f>
        <v>0</v>
      </c>
      <c r="CC181" s="13">
        <f>SUMIFS('Compra Ventas'!$E$2:$E$2700,'Compra Ventas'!$A$2:$A$2700,CC$4,'Compra Ventas'!$B$2:$B$2700,$B181,'Compra Ventas'!$C$2:$C$2700,CC$5)</f>
        <v>0</v>
      </c>
      <c r="CD181" s="13">
        <f>SUMIFS('Compra Ventas'!$E$2:$E$2700,'Compra Ventas'!$A$2:$A$2700,CD$4,'Compra Ventas'!$B$2:$B$2700,$B181,'Compra Ventas'!$C$2:$C$2700,CD$5)</f>
        <v>0</v>
      </c>
      <c r="CE181" s="13">
        <f>SUMIFS('Compra Ventas'!$E$2:$E$2700,'Compra Ventas'!$A$2:$A$2700,CE$4,'Compra Ventas'!$B$2:$B$2700,$B181,'Compra Ventas'!$C$2:$C$2700,CE$5)</f>
        <v>0</v>
      </c>
      <c r="CF181" s="13">
        <f>SUMIFS('Compra Ventas'!$E$2:$E$2700,'Compra Ventas'!$A$2:$A$2700,CF$4,'Compra Ventas'!$B$2:$B$2700,$B181,'Compra Ventas'!$C$2:$C$2700,CF$5)</f>
        <v>0</v>
      </c>
      <c r="CG181" s="13">
        <f>SUMIFS('Compra Ventas'!$E$2:$E$2700,'Compra Ventas'!$A$2:$A$2700,CG$4,'Compra Ventas'!$B$2:$B$2700,$B181,'Compra Ventas'!$C$2:$C$2700,CG$5)</f>
        <v>0</v>
      </c>
      <c r="CH181" s="13">
        <f>SUMIFS('Compra Ventas'!$E$2:$E$2700,'Compra Ventas'!$A$2:$A$2700,CH$4,'Compra Ventas'!$B$2:$B$2700,$B181,'Compra Ventas'!$C$2:$C$2700,CH$5)</f>
        <v>0</v>
      </c>
      <c r="CI181" s="13">
        <f>SUMIFS('Compra Ventas'!$E$2:$E$2700,'Compra Ventas'!$A$2:$A$2700,CI$4,'Compra Ventas'!$B$2:$B$2700,$B181,'Compra Ventas'!$C$2:$C$2700,CI$5)</f>
        <v>0</v>
      </c>
      <c r="CJ181" s="14">
        <f>SUMIFS('Compra Ventas'!$E$2:$E$2700,'Compra Ventas'!$A$2:$A$2700,CJ$4,'Compra Ventas'!$B$2:$B$2700,$B181,'Compra Ventas'!$C$2:$C$2700,CJ$5)</f>
        <v>0</v>
      </c>
      <c r="CK181" s="12">
        <f>SUMIFS('Compra Ventas'!$E$2:$E$2700,'Compra Ventas'!$A$2:$A$2700,CK$4,'Compra Ventas'!$B$2:$B$2700,$B181,'Compra Ventas'!$C$2:$C$2700,CK$5)</f>
        <v>0</v>
      </c>
      <c r="CL181" s="13">
        <f>SUMIFS('Compra Ventas'!$E$2:$E$2700,'Compra Ventas'!$A$2:$A$2700,CL$4,'Compra Ventas'!$B$2:$B$2700,$B181,'Compra Ventas'!$C$2:$C$2700,CL$5)</f>
        <v>0</v>
      </c>
      <c r="CM181" s="13">
        <f>SUMIFS('Compra Ventas'!$E$2:$E$2700,'Compra Ventas'!$A$2:$A$2700,CM$4,'Compra Ventas'!$B$2:$B$2700,$B181,'Compra Ventas'!$C$2:$C$2700,CM$5)</f>
        <v>0</v>
      </c>
      <c r="CN181" s="13">
        <f>SUMIFS('Compra Ventas'!$E$2:$E$2700,'Compra Ventas'!$A$2:$A$2700,CN$4,'Compra Ventas'!$B$2:$B$2700,$B181,'Compra Ventas'!$C$2:$C$2700,CN$5)</f>
        <v>0</v>
      </c>
      <c r="CO181" s="13">
        <f>SUMIFS('Compra Ventas'!$E$2:$E$2700,'Compra Ventas'!$A$2:$A$2700,CO$4,'Compra Ventas'!$B$2:$B$2700,$B181,'Compra Ventas'!$C$2:$C$2700,CO$5)</f>
        <v>0</v>
      </c>
      <c r="CP181" s="13">
        <f>SUMIFS('Compra Ventas'!$E$2:$E$2700,'Compra Ventas'!$A$2:$A$2700,CP$4,'Compra Ventas'!$B$2:$B$2700,$B181,'Compra Ventas'!$C$2:$C$2700,CP$5)</f>
        <v>0</v>
      </c>
      <c r="CQ181" s="13">
        <f>SUMIFS('Compra Ventas'!$E$2:$E$2700,'Compra Ventas'!$A$2:$A$2700,CQ$4,'Compra Ventas'!$B$2:$B$2700,$B181,'Compra Ventas'!$C$2:$C$2700,CQ$5)</f>
        <v>0</v>
      </c>
      <c r="CR181" s="13">
        <f>SUMIFS('Compra Ventas'!$E$2:$E$2700,'Compra Ventas'!$A$2:$A$2700,CR$4,'Compra Ventas'!$B$2:$B$2700,$B181,'Compra Ventas'!$C$2:$C$2700,CR$5)</f>
        <v>0</v>
      </c>
      <c r="CS181" s="13">
        <f>SUMIFS('Compra Ventas'!$E$2:$E$2700,'Compra Ventas'!$A$2:$A$2700,CS$4,'Compra Ventas'!$B$2:$B$2700,$B181,'Compra Ventas'!$C$2:$C$2700,CS$5)</f>
        <v>0</v>
      </c>
      <c r="CT181" s="13">
        <f>SUMIFS('Compra Ventas'!$E$2:$E$2700,'Compra Ventas'!$A$2:$A$2700,CT$4,'Compra Ventas'!$B$2:$B$2700,$B181,'Compra Ventas'!$C$2:$C$2700,CT$5)</f>
        <v>0</v>
      </c>
      <c r="CU181" s="13">
        <f>SUMIFS('Compra Ventas'!$E$2:$E$2700,'Compra Ventas'!$A$2:$A$2700,CU$4,'Compra Ventas'!$B$2:$B$2700,$B181,'Compra Ventas'!$C$2:$C$2700,CU$5)</f>
        <v>0</v>
      </c>
      <c r="CV181" s="14">
        <f>SUMIFS('Compra Ventas'!$E$2:$E$2700,'Compra Ventas'!$A$2:$A$2700,CV$4,'Compra Ventas'!$B$2:$B$2700,$B181,'Compra Ventas'!$C$2:$C$2700,CV$5)</f>
        <v>0</v>
      </c>
      <c r="CW181" s="12">
        <f>SUMIFS('Compra Ventas'!$E$2:$E$2700,'Compra Ventas'!$A$2:$A$2700,CW$4,'Compra Ventas'!$B$2:$B$2700,$B181,'Compra Ventas'!$C$2:$C$2700,CW$5)</f>
        <v>0</v>
      </c>
      <c r="CX181" s="13">
        <f>SUMIFS('Compra Ventas'!$E$2:$E$2700,'Compra Ventas'!$A$2:$A$2700,CX$4,'Compra Ventas'!$B$2:$B$2700,$B181,'Compra Ventas'!$C$2:$C$2700,CX$5)</f>
        <v>0</v>
      </c>
      <c r="CY181" s="13">
        <f>SUMIFS('Compra Ventas'!$E$2:$E$2700,'Compra Ventas'!$A$2:$A$2700,CY$4,'Compra Ventas'!$B$2:$B$2700,$B181,'Compra Ventas'!$C$2:$C$2700,CY$5)</f>
        <v>0</v>
      </c>
      <c r="CZ181" s="13">
        <f>SUMIFS('Compra Ventas'!$E$2:$E$2700,'Compra Ventas'!$A$2:$A$2700,CZ$4,'Compra Ventas'!$B$2:$B$2700,$B181,'Compra Ventas'!$C$2:$C$2700,CZ$5)</f>
        <v>0</v>
      </c>
      <c r="DA181" s="13">
        <f>SUMIFS('Compra Ventas'!$E$2:$E$2700,'Compra Ventas'!$A$2:$A$2700,DA$4,'Compra Ventas'!$B$2:$B$2700,$B181,'Compra Ventas'!$C$2:$C$2700,DA$5)</f>
        <v>0</v>
      </c>
      <c r="DB181" s="13">
        <f>SUMIFS('Compra Ventas'!$E$2:$E$2700,'Compra Ventas'!$A$2:$A$2700,DB$4,'Compra Ventas'!$B$2:$B$2700,$B181,'Compra Ventas'!$C$2:$C$2700,DB$5)</f>
        <v>0</v>
      </c>
      <c r="DC181" s="13">
        <f>SUMIFS('Compra Ventas'!$E$2:$E$2700,'Compra Ventas'!$A$2:$A$2700,DC$4,'Compra Ventas'!$B$2:$B$2700,$B181,'Compra Ventas'!$C$2:$C$2700,DC$5)</f>
        <v>0</v>
      </c>
      <c r="DD181" s="13">
        <f>SUMIFS('Compra Ventas'!$E$2:$E$2700,'Compra Ventas'!$A$2:$A$2700,DD$4,'Compra Ventas'!$B$2:$B$2700,$B181,'Compra Ventas'!$C$2:$C$2700,DD$5)</f>
        <v>0</v>
      </c>
      <c r="DE181" s="13">
        <f>SUMIFS('Compra Ventas'!$E$2:$E$2700,'Compra Ventas'!$A$2:$A$2700,DE$4,'Compra Ventas'!$B$2:$B$2700,$B181,'Compra Ventas'!$C$2:$C$2700,DE$5)</f>
        <v>0</v>
      </c>
      <c r="DF181" s="13">
        <f>SUMIFS('Compra Ventas'!$E$2:$E$2700,'Compra Ventas'!$A$2:$A$2700,DF$4,'Compra Ventas'!$B$2:$B$2700,$B181,'Compra Ventas'!$C$2:$C$2700,DF$5)</f>
        <v>0</v>
      </c>
      <c r="DG181" s="13">
        <f>SUMIFS('Compra Ventas'!$E$2:$E$2700,'Compra Ventas'!$A$2:$A$2700,DG$4,'Compra Ventas'!$B$2:$B$2700,$B181,'Compra Ventas'!$C$2:$C$2700,DG$5)</f>
        <v>0</v>
      </c>
      <c r="DH181" s="14">
        <f>SUMIFS('Compra Ventas'!$E$2:$E$2700,'Compra Ventas'!$A$2:$A$2700,DH$4,'Compra Ventas'!$B$2:$B$2700,$B181,'Compra Ventas'!$C$2:$C$2700,DH$5)</f>
        <v>0</v>
      </c>
      <c r="DI181" s="84"/>
      <c r="DJ181" s="98">
        <f>SUMIFS('Ajuste Ciclado'!D$5:D$47,'Ajuste Ciclado'!$C$5:$C$47,Balance!DJ$4,'Ajuste Ciclado'!$B$5:$B$47,Balance!$B181)</f>
        <v>0</v>
      </c>
      <c r="DK181" s="99">
        <f>SUMIFS('Ajuste Ciclado'!E$5:E$47,'Ajuste Ciclado'!$C$5:$C$47,Balance!DK$4,'Ajuste Ciclado'!$B$5:$B$47,Balance!$B181)</f>
        <v>0</v>
      </c>
      <c r="DL181" s="99">
        <f>SUMIFS('Ajuste Ciclado'!F$5:F$47,'Ajuste Ciclado'!$C$5:$C$47,Balance!DL$4,'Ajuste Ciclado'!$B$5:$B$47,Balance!$B181)</f>
        <v>0</v>
      </c>
      <c r="DM181" s="99">
        <f>SUMIFS('Ajuste Ciclado'!G$5:G$47,'Ajuste Ciclado'!$C$5:$C$47,Balance!DM$4,'Ajuste Ciclado'!$B$5:$B$47,Balance!$B181)</f>
        <v>0</v>
      </c>
      <c r="DN181" s="99">
        <f>SUMIFS('Ajuste Ciclado'!H$5:H$47,'Ajuste Ciclado'!$C$5:$C$47,Balance!DN$4,'Ajuste Ciclado'!$B$5:$B$47,Balance!$B181)</f>
        <v>0</v>
      </c>
      <c r="DO181" s="99">
        <f>SUMIFS('Ajuste Ciclado'!I$5:I$47,'Ajuste Ciclado'!$C$5:$C$47,Balance!DO$4,'Ajuste Ciclado'!$B$5:$B$47,Balance!$B181)</f>
        <v>0</v>
      </c>
      <c r="DP181" s="99">
        <f>SUMIFS('Ajuste Ciclado'!J$5:J$47,'Ajuste Ciclado'!$C$5:$C$47,Balance!DP$4,'Ajuste Ciclado'!$B$5:$B$47,Balance!$B181)</f>
        <v>0</v>
      </c>
      <c r="DQ181" s="99">
        <f>SUMIFS('Ajuste Ciclado'!K$5:K$47,'Ajuste Ciclado'!$C$5:$C$47,Balance!DQ$4,'Ajuste Ciclado'!$B$5:$B$47,Balance!$B181)</f>
        <v>0</v>
      </c>
      <c r="DR181" s="99">
        <f>SUMIFS('Ajuste Ciclado'!L$5:L$47,'Ajuste Ciclado'!$C$5:$C$47,Balance!DR$4,'Ajuste Ciclado'!$B$5:$B$47,Balance!$B181)</f>
        <v>0</v>
      </c>
      <c r="DS181" s="99">
        <f>SUMIFS('Ajuste Ciclado'!M$5:M$47,'Ajuste Ciclado'!$C$5:$C$47,Balance!DS$4,'Ajuste Ciclado'!$B$5:$B$47,Balance!$B181)</f>
        <v>0</v>
      </c>
      <c r="DT181" s="99">
        <f>SUMIFS('Ajuste Ciclado'!N$5:N$47,'Ajuste Ciclado'!$C$5:$C$47,Balance!DT$4,'Ajuste Ciclado'!$B$5:$B$47,Balance!$B181)</f>
        <v>0</v>
      </c>
      <c r="DU181" s="100">
        <f>SUMIFS('Ajuste Ciclado'!O$5:O$47,'Ajuste Ciclado'!$C$5:$C$47,Balance!DU$4,'Ajuste Ciclado'!$B$5:$B$47,Balance!$B181)</f>
        <v>0</v>
      </c>
      <c r="DV181" s="98">
        <f>SUMIFS('Ajuste Ciclado'!D$5:D$47,'Ajuste Ciclado'!$C$5:$C$47,Balance!DV$4,'Ajuste Ciclado'!$B$5:$B$47,Balance!$B181)</f>
        <v>0</v>
      </c>
      <c r="DW181" s="99">
        <f>SUMIFS('Ajuste Ciclado'!E$5:E$47,'Ajuste Ciclado'!$C$5:$C$47,Balance!DW$4,'Ajuste Ciclado'!$B$5:$B$47,Balance!$B181)</f>
        <v>0</v>
      </c>
      <c r="DX181" s="99">
        <f>SUMIFS('Ajuste Ciclado'!F$5:F$47,'Ajuste Ciclado'!$C$5:$C$47,Balance!DX$4,'Ajuste Ciclado'!$B$5:$B$47,Balance!$B181)</f>
        <v>0</v>
      </c>
      <c r="DY181" s="99">
        <f>SUMIFS('Ajuste Ciclado'!G$5:G$47,'Ajuste Ciclado'!$C$5:$C$47,Balance!DY$4,'Ajuste Ciclado'!$B$5:$B$47,Balance!$B181)</f>
        <v>0</v>
      </c>
      <c r="DZ181" s="99">
        <f>SUMIFS('Ajuste Ciclado'!H$5:H$47,'Ajuste Ciclado'!$C$5:$C$47,Balance!DZ$4,'Ajuste Ciclado'!$B$5:$B$47,Balance!$B181)</f>
        <v>0</v>
      </c>
      <c r="EA181" s="99">
        <f>SUMIFS('Ajuste Ciclado'!I$5:I$47,'Ajuste Ciclado'!$C$5:$C$47,Balance!EA$4,'Ajuste Ciclado'!$B$5:$B$47,Balance!$B181)</f>
        <v>0</v>
      </c>
      <c r="EB181" s="99">
        <f>SUMIFS('Ajuste Ciclado'!J$5:J$47,'Ajuste Ciclado'!$C$5:$C$47,Balance!EB$4,'Ajuste Ciclado'!$B$5:$B$47,Balance!$B181)</f>
        <v>0</v>
      </c>
      <c r="EC181" s="99">
        <f>SUMIFS('Ajuste Ciclado'!K$5:K$47,'Ajuste Ciclado'!$C$5:$C$47,Balance!EC$4,'Ajuste Ciclado'!$B$5:$B$47,Balance!$B181)</f>
        <v>0</v>
      </c>
      <c r="ED181" s="99">
        <f>SUMIFS('Ajuste Ciclado'!L$5:L$47,'Ajuste Ciclado'!$C$5:$C$47,Balance!ED$4,'Ajuste Ciclado'!$B$5:$B$47,Balance!$B181)</f>
        <v>0</v>
      </c>
      <c r="EE181" s="99">
        <f>SUMIFS('Ajuste Ciclado'!M$5:M$47,'Ajuste Ciclado'!$C$5:$C$47,Balance!EE$4,'Ajuste Ciclado'!$B$5:$B$47,Balance!$B181)</f>
        <v>0</v>
      </c>
      <c r="EF181" s="99">
        <f>SUMIFS('Ajuste Ciclado'!N$5:N$47,'Ajuste Ciclado'!$C$5:$C$47,Balance!EF$4,'Ajuste Ciclado'!$B$5:$B$47,Balance!$B181)</f>
        <v>0</v>
      </c>
      <c r="EG181" s="100">
        <f>SUMIFS('Ajuste Ciclado'!O$5:O$47,'Ajuste Ciclado'!$C$5:$C$47,Balance!EG$4,'Ajuste Ciclado'!$B$5:$B$47,Balance!$B181)</f>
        <v>0</v>
      </c>
      <c r="EH181" s="98">
        <f>SUMIFS('Ajuste Ciclado'!D$5:D$47,'Ajuste Ciclado'!$C$5:$C$47,Balance!EH$4,'Ajuste Ciclado'!$B$5:$B$47,Balance!$B181)</f>
        <v>0</v>
      </c>
      <c r="EI181" s="99">
        <f>SUMIFS('Ajuste Ciclado'!E$5:E$47,'Ajuste Ciclado'!$C$5:$C$47,Balance!EI$4,'Ajuste Ciclado'!$B$5:$B$47,Balance!$B181)</f>
        <v>0</v>
      </c>
      <c r="EJ181" s="99">
        <f>SUMIFS('Ajuste Ciclado'!F$5:F$47,'Ajuste Ciclado'!$C$5:$C$47,Balance!EJ$4,'Ajuste Ciclado'!$B$5:$B$47,Balance!$B181)</f>
        <v>0</v>
      </c>
      <c r="EK181" s="99">
        <f>SUMIFS('Ajuste Ciclado'!G$5:G$47,'Ajuste Ciclado'!$C$5:$C$47,Balance!EK$4,'Ajuste Ciclado'!$B$5:$B$47,Balance!$B181)</f>
        <v>0</v>
      </c>
      <c r="EL181" s="99">
        <f>SUMIFS('Ajuste Ciclado'!H$5:H$47,'Ajuste Ciclado'!$C$5:$C$47,Balance!EL$4,'Ajuste Ciclado'!$B$5:$B$47,Balance!$B181)</f>
        <v>0</v>
      </c>
      <c r="EM181" s="99">
        <f>SUMIFS('Ajuste Ciclado'!I$5:I$47,'Ajuste Ciclado'!$C$5:$C$47,Balance!EM$4,'Ajuste Ciclado'!$B$5:$B$47,Balance!$B181)</f>
        <v>0</v>
      </c>
      <c r="EN181" s="99">
        <f>SUMIFS('Ajuste Ciclado'!J$5:J$47,'Ajuste Ciclado'!$C$5:$C$47,Balance!EN$4,'Ajuste Ciclado'!$B$5:$B$47,Balance!$B181)</f>
        <v>0</v>
      </c>
      <c r="EO181" s="99">
        <f>SUMIFS('Ajuste Ciclado'!K$5:K$47,'Ajuste Ciclado'!$C$5:$C$47,Balance!EO$4,'Ajuste Ciclado'!$B$5:$B$47,Balance!$B181)</f>
        <v>0</v>
      </c>
      <c r="EP181" s="99">
        <f>SUMIFS('Ajuste Ciclado'!L$5:L$47,'Ajuste Ciclado'!$C$5:$C$47,Balance!EP$4,'Ajuste Ciclado'!$B$5:$B$47,Balance!$B181)</f>
        <v>0</v>
      </c>
      <c r="EQ181" s="99">
        <f>SUMIFS('Ajuste Ciclado'!M$5:M$47,'Ajuste Ciclado'!$C$5:$C$47,Balance!EQ$4,'Ajuste Ciclado'!$B$5:$B$47,Balance!$B181)</f>
        <v>0</v>
      </c>
      <c r="ER181" s="99">
        <f>SUMIFS('Ajuste Ciclado'!N$5:N$47,'Ajuste Ciclado'!$C$5:$C$47,Balance!ER$4,'Ajuste Ciclado'!$B$5:$B$47,Balance!$B181)</f>
        <v>0</v>
      </c>
      <c r="ES181" s="100">
        <f>SUMIFS('Ajuste Ciclado'!O$5:O$47,'Ajuste Ciclado'!$C$5:$C$47,Balance!ES$4,'Ajuste Ciclado'!$B$5:$B$47,Balance!$B181)</f>
        <v>0</v>
      </c>
      <c r="ET181" s="84"/>
      <c r="EU181" s="12">
        <f t="shared" si="279"/>
        <v>0</v>
      </c>
      <c r="EV181" s="13">
        <f t="shared" si="244"/>
        <v>0</v>
      </c>
      <c r="EW181" s="13">
        <f t="shared" si="245"/>
        <v>0</v>
      </c>
      <c r="EX181" s="13">
        <f t="shared" si="246"/>
        <v>0</v>
      </c>
      <c r="EY181" s="13">
        <f t="shared" si="247"/>
        <v>0</v>
      </c>
      <c r="EZ181" s="13">
        <f t="shared" si="248"/>
        <v>0</v>
      </c>
      <c r="FA181" s="13">
        <f t="shared" si="249"/>
        <v>0</v>
      </c>
      <c r="FB181" s="13">
        <f t="shared" si="250"/>
        <v>0</v>
      </c>
      <c r="FC181" s="13">
        <f t="shared" si="251"/>
        <v>0</v>
      </c>
      <c r="FD181" s="13">
        <f t="shared" si="252"/>
        <v>0</v>
      </c>
      <c r="FE181" s="13">
        <f t="shared" si="253"/>
        <v>0</v>
      </c>
      <c r="FF181" s="14">
        <f t="shared" si="254"/>
        <v>0</v>
      </c>
      <c r="FG181" s="12">
        <f t="shared" si="255"/>
        <v>0</v>
      </c>
      <c r="FH181" s="13">
        <f t="shared" si="256"/>
        <v>0</v>
      </c>
      <c r="FI181" s="13">
        <f t="shared" si="257"/>
        <v>0</v>
      </c>
      <c r="FJ181" s="13">
        <f t="shared" si="258"/>
        <v>0</v>
      </c>
      <c r="FK181" s="13">
        <f t="shared" si="259"/>
        <v>0</v>
      </c>
      <c r="FL181" s="13">
        <f t="shared" si="260"/>
        <v>0</v>
      </c>
      <c r="FM181" s="13">
        <f t="shared" si="261"/>
        <v>0</v>
      </c>
      <c r="FN181" s="13">
        <f t="shared" si="262"/>
        <v>0</v>
      </c>
      <c r="FO181" s="13">
        <f t="shared" si="263"/>
        <v>0</v>
      </c>
      <c r="FP181" s="13">
        <f t="shared" si="264"/>
        <v>0</v>
      </c>
      <c r="FQ181" s="13">
        <f t="shared" si="265"/>
        <v>0</v>
      </c>
      <c r="FR181" s="14">
        <f t="shared" si="266"/>
        <v>0</v>
      </c>
      <c r="FS181" s="12">
        <f t="shared" si="267"/>
        <v>0</v>
      </c>
      <c r="FT181" s="13">
        <f t="shared" si="268"/>
        <v>0</v>
      </c>
      <c r="FU181" s="13">
        <f t="shared" si="269"/>
        <v>0</v>
      </c>
      <c r="FV181" s="13">
        <f t="shared" si="270"/>
        <v>0</v>
      </c>
      <c r="FW181" s="13">
        <f t="shared" si="271"/>
        <v>0</v>
      </c>
      <c r="FX181" s="13">
        <f t="shared" si="272"/>
        <v>0</v>
      </c>
      <c r="FY181" s="13">
        <f t="shared" si="273"/>
        <v>0</v>
      </c>
      <c r="FZ181" s="13">
        <f t="shared" si="274"/>
        <v>0</v>
      </c>
      <c r="GA181" s="13">
        <f t="shared" si="275"/>
        <v>0</v>
      </c>
      <c r="GB181" s="13">
        <f t="shared" si="276"/>
        <v>0</v>
      </c>
      <c r="GC181" s="13">
        <f t="shared" si="277"/>
        <v>0</v>
      </c>
      <c r="GD181" s="14">
        <f t="shared" si="278"/>
        <v>0</v>
      </c>
      <c r="GE181" s="84"/>
      <c r="GF181" s="12">
        <f t="shared" si="280"/>
        <v>0</v>
      </c>
      <c r="GG181" s="13">
        <f t="shared" si="280"/>
        <v>0</v>
      </c>
      <c r="GH181" s="14">
        <f t="shared" si="280"/>
        <v>0</v>
      </c>
      <c r="GI181" s="6">
        <f t="shared" si="281"/>
        <v>1</v>
      </c>
      <c r="GJ181" s="12">
        <f t="shared" si="282"/>
        <v>0</v>
      </c>
      <c r="GK181" s="13">
        <f t="shared" si="283"/>
        <v>0</v>
      </c>
      <c r="GL181" s="14">
        <f t="shared" si="284"/>
        <v>0</v>
      </c>
      <c r="GM181" s="84"/>
      <c r="GN181" s="66">
        <f t="shared" si="285"/>
        <v>0</v>
      </c>
      <c r="GO181" s="84"/>
      <c r="GP181" s="63" t="str" cm="1">
        <f t="array" ref="GP181">INDEX($GF$4:$GH$4,1,GI181)</f>
        <v>Sample 1</v>
      </c>
      <c r="GQ181" s="12">
        <f t="shared" si="287"/>
        <v>0</v>
      </c>
      <c r="GR181" s="13">
        <f t="shared" si="287"/>
        <v>0</v>
      </c>
      <c r="GS181" s="14">
        <f t="shared" si="287"/>
        <v>0</v>
      </c>
      <c r="GT181" s="12">
        <f t="shared" si="288"/>
        <v>0</v>
      </c>
      <c r="GU181" s="13">
        <f t="shared" si="288"/>
        <v>0</v>
      </c>
      <c r="GV181" s="14">
        <f t="shared" si="288"/>
        <v>0</v>
      </c>
      <c r="GW181" s="12">
        <f t="shared" si="289"/>
        <v>0</v>
      </c>
      <c r="GX181" s="13">
        <f t="shared" si="289"/>
        <v>0</v>
      </c>
      <c r="GY181" s="14">
        <f t="shared" si="289"/>
        <v>0</v>
      </c>
      <c r="GZ181" s="84" t="str">
        <f t="shared" si="194"/>
        <v>Sample 1</v>
      </c>
      <c r="HA181" s="12">
        <f t="shared" si="286"/>
        <v>0</v>
      </c>
      <c r="HB181" s="13">
        <f t="shared" si="286"/>
        <v>0</v>
      </c>
      <c r="HC181" s="14">
        <f t="shared" si="286"/>
        <v>0</v>
      </c>
      <c r="HD181" s="6">
        <f t="shared" si="195"/>
        <v>0</v>
      </c>
      <c r="HE181" s="84" t="str">
        <f t="shared" si="196"/>
        <v>Ok</v>
      </c>
    </row>
    <row r="182" spans="2:213" hidden="1" x14ac:dyDescent="0.3">
      <c r="B182" s="84" t="s">
        <v>311</v>
      </c>
      <c r="C182" s="12">
        <f>SUMIFS(Inyecciones!$E$2:$E$14185,Inyecciones!$A$2:$A$14185,Balance!C$4,Inyecciones!$B$2:$B$14185,Balance!$B182,Inyecciones!$C$2:$C$14185,Balance!C$5)</f>
        <v>0</v>
      </c>
      <c r="D182" s="13">
        <f>SUMIFS(Inyecciones!$E$2:$E$14185,Inyecciones!$A$2:$A$14185,Balance!D$4,Inyecciones!$B$2:$B$14185,Balance!$B182,Inyecciones!$C$2:$C$14185,Balance!D$5)</f>
        <v>0</v>
      </c>
      <c r="E182" s="13">
        <f>SUMIFS(Inyecciones!$E$2:$E$14185,Inyecciones!$A$2:$A$14185,Balance!E$4,Inyecciones!$B$2:$B$14185,Balance!$B182,Inyecciones!$C$2:$C$14185,Balance!E$5)</f>
        <v>0</v>
      </c>
      <c r="F182" s="13">
        <f>SUMIFS(Inyecciones!$E$2:$E$14185,Inyecciones!$A$2:$A$14185,Balance!F$4,Inyecciones!$B$2:$B$14185,Balance!$B182,Inyecciones!$C$2:$C$14185,Balance!F$5)</f>
        <v>0</v>
      </c>
      <c r="G182" s="13">
        <f>SUMIFS(Inyecciones!$E$2:$E$14185,Inyecciones!$A$2:$A$14185,Balance!G$4,Inyecciones!$B$2:$B$14185,Balance!$B182,Inyecciones!$C$2:$C$14185,Balance!G$5)</f>
        <v>48328.337536329258</v>
      </c>
      <c r="H182" s="13">
        <f>SUMIFS(Inyecciones!$E$2:$E$14185,Inyecciones!$A$2:$A$14185,Balance!H$4,Inyecciones!$B$2:$B$14185,Balance!$B182,Inyecciones!$C$2:$C$14185,Balance!H$5)</f>
        <v>30530.733329853239</v>
      </c>
      <c r="I182" s="13">
        <f>SUMIFS(Inyecciones!$E$2:$E$14185,Inyecciones!$A$2:$A$14185,Balance!I$4,Inyecciones!$B$2:$B$14185,Balance!$B182,Inyecciones!$C$2:$C$14185,Balance!I$5)</f>
        <v>40499.141207809327</v>
      </c>
      <c r="J182" s="13">
        <f>SUMIFS(Inyecciones!$E$2:$E$14185,Inyecciones!$A$2:$A$14185,Balance!J$4,Inyecciones!$B$2:$B$14185,Balance!$B182,Inyecciones!$C$2:$C$14185,Balance!J$5)</f>
        <v>61635.436281362003</v>
      </c>
      <c r="K182" s="13">
        <f>SUMIFS(Inyecciones!$E$2:$E$14185,Inyecciones!$A$2:$A$14185,Balance!K$4,Inyecciones!$B$2:$B$14185,Balance!$B182,Inyecciones!$C$2:$C$14185,Balance!K$5)</f>
        <v>74648.9365600827</v>
      </c>
      <c r="L182" s="13">
        <f>SUMIFS(Inyecciones!$E$2:$E$14185,Inyecciones!$A$2:$A$14185,Balance!L$4,Inyecciones!$B$2:$B$14185,Balance!$B182,Inyecciones!$C$2:$C$14185,Balance!L$5)</f>
        <v>16913.069042510979</v>
      </c>
      <c r="M182" s="13">
        <f>SUMIFS(Inyecciones!$E$2:$E$14185,Inyecciones!$A$2:$A$14185,Balance!M$4,Inyecciones!$B$2:$B$14185,Balance!$B182,Inyecciones!$C$2:$C$14185,Balance!M$5)</f>
        <v>3291.8961679360409</v>
      </c>
      <c r="N182" s="14">
        <f>SUMIFS(Inyecciones!$E$2:$E$14185,Inyecciones!$A$2:$A$14185,Balance!N$4,Inyecciones!$B$2:$B$14185,Balance!$B182,Inyecciones!$C$2:$C$14185,Balance!N$5)</f>
        <v>7903.6417856591352</v>
      </c>
      <c r="O182" s="12">
        <f>SUMIFS(Inyecciones!$E$2:$E$14185,Inyecciones!$A$2:$A$14185,Balance!O$4,Inyecciones!$B$2:$B$14185,Balance!$B182,Inyecciones!$C$2:$C$14185,Balance!O$5)</f>
        <v>0</v>
      </c>
      <c r="P182" s="13">
        <f>SUMIFS(Inyecciones!$E$2:$E$14185,Inyecciones!$A$2:$A$14185,Balance!P$4,Inyecciones!$B$2:$B$14185,Balance!$B182,Inyecciones!$C$2:$C$14185,Balance!P$5)</f>
        <v>0</v>
      </c>
      <c r="Q182" s="13">
        <f>SUMIFS(Inyecciones!$E$2:$E$14185,Inyecciones!$A$2:$A$14185,Balance!Q$4,Inyecciones!$B$2:$B$14185,Balance!$B182,Inyecciones!$C$2:$C$14185,Balance!Q$5)</f>
        <v>0</v>
      </c>
      <c r="R182" s="13">
        <f>SUMIFS(Inyecciones!$E$2:$E$14185,Inyecciones!$A$2:$A$14185,Balance!R$4,Inyecciones!$B$2:$B$14185,Balance!$B182,Inyecciones!$C$2:$C$14185,Balance!R$5)</f>
        <v>0</v>
      </c>
      <c r="S182" s="13">
        <f>SUMIFS(Inyecciones!$E$2:$E$14185,Inyecciones!$A$2:$A$14185,Balance!S$4,Inyecciones!$B$2:$B$14185,Balance!$B182,Inyecciones!$C$2:$C$14185,Balance!S$5)</f>
        <v>46870.982406314302</v>
      </c>
      <c r="T182" s="13">
        <f>SUMIFS(Inyecciones!$E$2:$E$14185,Inyecciones!$A$2:$A$14185,Balance!T$4,Inyecciones!$B$2:$B$14185,Balance!$B182,Inyecciones!$C$2:$C$14185,Balance!T$5)</f>
        <v>31534.71924970908</v>
      </c>
      <c r="U182" s="13">
        <f>SUMIFS(Inyecciones!$E$2:$E$14185,Inyecciones!$A$2:$A$14185,Balance!U$4,Inyecciones!$B$2:$B$14185,Balance!$B182,Inyecciones!$C$2:$C$14185,Balance!U$5)</f>
        <v>44217.277208200867</v>
      </c>
      <c r="V182" s="13">
        <f>SUMIFS(Inyecciones!$E$2:$E$14185,Inyecciones!$A$2:$A$14185,Balance!V$4,Inyecciones!$B$2:$B$14185,Balance!$B182,Inyecciones!$C$2:$C$14185,Balance!V$5)</f>
        <v>62294.014971181787</v>
      </c>
      <c r="W182" s="13">
        <f>SUMIFS(Inyecciones!$E$2:$E$14185,Inyecciones!$A$2:$A$14185,Balance!W$4,Inyecciones!$B$2:$B$14185,Balance!$B182,Inyecciones!$C$2:$C$14185,Balance!W$5)</f>
        <v>76982.285176849298</v>
      </c>
      <c r="X182" s="13">
        <f>SUMIFS(Inyecciones!$E$2:$E$14185,Inyecciones!$A$2:$A$14185,Balance!X$4,Inyecciones!$B$2:$B$14185,Balance!$B182,Inyecciones!$C$2:$C$14185,Balance!X$5)</f>
        <v>27955.43707384184</v>
      </c>
      <c r="Y182" s="13">
        <f>SUMIFS(Inyecciones!$E$2:$E$14185,Inyecciones!$A$2:$A$14185,Balance!Y$4,Inyecciones!$B$2:$B$14185,Balance!$B182,Inyecciones!$C$2:$C$14185,Balance!Y$5)</f>
        <v>36274.281062931594</v>
      </c>
      <c r="Z182" s="14">
        <f>SUMIFS(Inyecciones!$E$2:$E$14185,Inyecciones!$A$2:$A$14185,Balance!Z$4,Inyecciones!$B$2:$B$14185,Balance!$B182,Inyecciones!$C$2:$C$14185,Balance!Z$5)</f>
        <v>54501.500386761181</v>
      </c>
      <c r="AA182" s="12">
        <f>SUMIFS(Inyecciones!$E$2:$E$14185,Inyecciones!$A$2:$A$14185,Balance!AA$4,Inyecciones!$B$2:$B$14185,Balance!$B182,Inyecciones!$C$2:$C$14185,Balance!AA$5)</f>
        <v>0</v>
      </c>
      <c r="AB182" s="13">
        <f>SUMIFS(Inyecciones!$E$2:$E$14185,Inyecciones!$A$2:$A$14185,Balance!AB$4,Inyecciones!$B$2:$B$14185,Balance!$B182,Inyecciones!$C$2:$C$14185,Balance!AB$5)</f>
        <v>0</v>
      </c>
      <c r="AC182" s="13">
        <f>SUMIFS(Inyecciones!$E$2:$E$14185,Inyecciones!$A$2:$A$14185,Balance!AC$4,Inyecciones!$B$2:$B$14185,Balance!$B182,Inyecciones!$C$2:$C$14185,Balance!AC$5)</f>
        <v>0</v>
      </c>
      <c r="AD182" s="13">
        <f>SUMIFS(Inyecciones!$E$2:$E$14185,Inyecciones!$A$2:$A$14185,Balance!AD$4,Inyecciones!$B$2:$B$14185,Balance!$B182,Inyecciones!$C$2:$C$14185,Balance!AD$5)</f>
        <v>0</v>
      </c>
      <c r="AE182" s="13">
        <f>SUMIFS(Inyecciones!$E$2:$E$14185,Inyecciones!$A$2:$A$14185,Balance!AE$4,Inyecciones!$B$2:$B$14185,Balance!$B182,Inyecciones!$C$2:$C$14185,Balance!AE$5)</f>
        <v>48969.574218767739</v>
      </c>
      <c r="AF182" s="13">
        <f>SUMIFS(Inyecciones!$E$2:$E$14185,Inyecciones!$A$2:$A$14185,Balance!AF$4,Inyecciones!$B$2:$B$14185,Balance!$B182,Inyecciones!$C$2:$C$14185,Balance!AF$5)</f>
        <v>34589.348028472203</v>
      </c>
      <c r="AG182" s="13">
        <f>SUMIFS(Inyecciones!$E$2:$E$14185,Inyecciones!$A$2:$A$14185,Balance!AG$4,Inyecciones!$B$2:$B$14185,Balance!$B182,Inyecciones!$C$2:$C$14185,Balance!AG$5)</f>
        <v>49455.30672986291</v>
      </c>
      <c r="AH182" s="13">
        <f>SUMIFS(Inyecciones!$E$2:$E$14185,Inyecciones!$A$2:$A$14185,Balance!AH$4,Inyecciones!$B$2:$B$14185,Balance!$B182,Inyecciones!$C$2:$C$14185,Balance!AH$5)</f>
        <v>69462.549372635433</v>
      </c>
      <c r="AI182" s="13">
        <f>SUMIFS(Inyecciones!$E$2:$E$14185,Inyecciones!$A$2:$A$14185,Balance!AI$4,Inyecciones!$B$2:$B$14185,Balance!$B182,Inyecciones!$C$2:$C$14185,Balance!AI$5)</f>
        <v>86196.270334367611</v>
      </c>
      <c r="AJ182" s="13">
        <f>SUMIFS(Inyecciones!$E$2:$E$14185,Inyecciones!$A$2:$A$14185,Balance!AJ$4,Inyecciones!$B$2:$B$14185,Balance!$B182,Inyecciones!$C$2:$C$14185,Balance!AJ$5)</f>
        <v>65817.223202667315</v>
      </c>
      <c r="AK182" s="13">
        <f>SUMIFS(Inyecciones!$E$2:$E$14185,Inyecciones!$A$2:$A$14185,Balance!AK$4,Inyecciones!$B$2:$B$14185,Balance!$B182,Inyecciones!$C$2:$C$14185,Balance!AK$5)</f>
        <v>82316.897495735218</v>
      </c>
      <c r="AL182" s="14">
        <f>SUMIFS(Inyecciones!$E$2:$E$14185,Inyecciones!$A$2:$A$14185,Balance!AL$4,Inyecciones!$B$2:$B$14185,Balance!$B182,Inyecciones!$C$2:$C$14185,Balance!AL$5)</f>
        <v>96916.178467673468</v>
      </c>
      <c r="AM182" s="13"/>
      <c r="AN182" s="12">
        <f>SUMIFS('Retiro Mensual'!$E$2:$E$2629,'Retiro Mensual'!$A$2:$A$2629,AN$4,'Retiro Mensual'!$B$2:$B$2629,$B182,'Retiro Mensual'!$C$2:$C$2629,AN$5)</f>
        <v>0</v>
      </c>
      <c r="AO182" s="13">
        <f>SUMIFS('Retiro Mensual'!$E$2:$E$2629,'Retiro Mensual'!$A$2:$A$2629,AO$4,'Retiro Mensual'!$B$2:$B$2629,$B182,'Retiro Mensual'!$C$2:$C$2629,AO$5)</f>
        <v>0</v>
      </c>
      <c r="AP182" s="13">
        <f>SUMIFS('Retiro Mensual'!$E$2:$E$2629,'Retiro Mensual'!$A$2:$A$2629,AP$4,'Retiro Mensual'!$B$2:$B$2629,$B182,'Retiro Mensual'!$C$2:$C$2629,AP$5)</f>
        <v>0</v>
      </c>
      <c r="AQ182" s="13">
        <f>SUMIFS('Retiro Mensual'!$E$2:$E$2629,'Retiro Mensual'!$A$2:$A$2629,AQ$4,'Retiro Mensual'!$B$2:$B$2629,$B182,'Retiro Mensual'!$C$2:$C$2629,AQ$5)</f>
        <v>0</v>
      </c>
      <c r="AR182" s="13">
        <f>SUMIFS('Retiro Mensual'!$E$2:$E$2629,'Retiro Mensual'!$A$2:$A$2629,AR$4,'Retiro Mensual'!$B$2:$B$2629,$B182,'Retiro Mensual'!$C$2:$C$2629,AR$5)</f>
        <v>0</v>
      </c>
      <c r="AS182" s="13">
        <f>SUMIFS('Retiro Mensual'!$E$2:$E$2629,'Retiro Mensual'!$A$2:$A$2629,AS$4,'Retiro Mensual'!$B$2:$B$2629,$B182,'Retiro Mensual'!$C$2:$C$2629,AS$5)</f>
        <v>0</v>
      </c>
      <c r="AT182" s="13">
        <f>SUMIFS('Retiro Mensual'!$E$2:$E$2629,'Retiro Mensual'!$A$2:$A$2629,AT$4,'Retiro Mensual'!$B$2:$B$2629,$B182,'Retiro Mensual'!$C$2:$C$2629,AT$5)</f>
        <v>0</v>
      </c>
      <c r="AU182" s="13">
        <f>SUMIFS('Retiro Mensual'!$E$2:$E$2629,'Retiro Mensual'!$A$2:$A$2629,AU$4,'Retiro Mensual'!$B$2:$B$2629,$B182,'Retiro Mensual'!$C$2:$C$2629,AU$5)</f>
        <v>0</v>
      </c>
      <c r="AV182" s="13">
        <f>SUMIFS('Retiro Mensual'!$E$2:$E$2629,'Retiro Mensual'!$A$2:$A$2629,AV$4,'Retiro Mensual'!$B$2:$B$2629,$B182,'Retiro Mensual'!$C$2:$C$2629,AV$5)</f>
        <v>0</v>
      </c>
      <c r="AW182" s="13">
        <f>SUMIFS('Retiro Mensual'!$E$2:$E$2629,'Retiro Mensual'!$A$2:$A$2629,AW$4,'Retiro Mensual'!$B$2:$B$2629,$B182,'Retiro Mensual'!$C$2:$C$2629,AW$5)</f>
        <v>0</v>
      </c>
      <c r="AX182" s="13">
        <f>SUMIFS('Retiro Mensual'!$E$2:$E$2629,'Retiro Mensual'!$A$2:$A$2629,AX$4,'Retiro Mensual'!$B$2:$B$2629,$B182,'Retiro Mensual'!$C$2:$C$2629,AX$5)</f>
        <v>0</v>
      </c>
      <c r="AY182" s="14">
        <f>SUMIFS('Retiro Mensual'!$E$2:$E$2629,'Retiro Mensual'!$A$2:$A$2629,AY$4,'Retiro Mensual'!$B$2:$B$2629,$B182,'Retiro Mensual'!$C$2:$C$2629,AY$5)</f>
        <v>0</v>
      </c>
      <c r="AZ182" s="12">
        <f>SUMIFS('Retiro Mensual'!$E$2:$E$2629,'Retiro Mensual'!$A$2:$A$2629,AZ$4,'Retiro Mensual'!$B$2:$B$2629,$B182,'Retiro Mensual'!$C$2:$C$2629,AZ$5)</f>
        <v>0</v>
      </c>
      <c r="BA182" s="13">
        <f>SUMIFS('Retiro Mensual'!$E$2:$E$2629,'Retiro Mensual'!$A$2:$A$2629,BA$4,'Retiro Mensual'!$B$2:$B$2629,$B182,'Retiro Mensual'!$C$2:$C$2629,BA$5)</f>
        <v>0</v>
      </c>
      <c r="BB182" s="13">
        <f>SUMIFS('Retiro Mensual'!$E$2:$E$2629,'Retiro Mensual'!$A$2:$A$2629,BB$4,'Retiro Mensual'!$B$2:$B$2629,$B182,'Retiro Mensual'!$C$2:$C$2629,BB$5)</f>
        <v>0</v>
      </c>
      <c r="BC182" s="13">
        <f>SUMIFS('Retiro Mensual'!$E$2:$E$2629,'Retiro Mensual'!$A$2:$A$2629,BC$4,'Retiro Mensual'!$B$2:$B$2629,$B182,'Retiro Mensual'!$C$2:$C$2629,BC$5)</f>
        <v>0</v>
      </c>
      <c r="BD182" s="13">
        <f>SUMIFS('Retiro Mensual'!$E$2:$E$2629,'Retiro Mensual'!$A$2:$A$2629,BD$4,'Retiro Mensual'!$B$2:$B$2629,$B182,'Retiro Mensual'!$C$2:$C$2629,BD$5)</f>
        <v>0</v>
      </c>
      <c r="BE182" s="13">
        <f>SUMIFS('Retiro Mensual'!$E$2:$E$2629,'Retiro Mensual'!$A$2:$A$2629,BE$4,'Retiro Mensual'!$B$2:$B$2629,$B182,'Retiro Mensual'!$C$2:$C$2629,BE$5)</f>
        <v>0</v>
      </c>
      <c r="BF182" s="13">
        <f>SUMIFS('Retiro Mensual'!$E$2:$E$2629,'Retiro Mensual'!$A$2:$A$2629,BF$4,'Retiro Mensual'!$B$2:$B$2629,$B182,'Retiro Mensual'!$C$2:$C$2629,BF$5)</f>
        <v>0</v>
      </c>
      <c r="BG182" s="13">
        <f>SUMIFS('Retiro Mensual'!$E$2:$E$2629,'Retiro Mensual'!$A$2:$A$2629,BG$4,'Retiro Mensual'!$B$2:$B$2629,$B182,'Retiro Mensual'!$C$2:$C$2629,BG$5)</f>
        <v>0</v>
      </c>
      <c r="BH182" s="13">
        <f>SUMIFS('Retiro Mensual'!$E$2:$E$2629,'Retiro Mensual'!$A$2:$A$2629,BH$4,'Retiro Mensual'!$B$2:$B$2629,$B182,'Retiro Mensual'!$C$2:$C$2629,BH$5)</f>
        <v>0</v>
      </c>
      <c r="BI182" s="13">
        <f>SUMIFS('Retiro Mensual'!$E$2:$E$2629,'Retiro Mensual'!$A$2:$A$2629,BI$4,'Retiro Mensual'!$B$2:$B$2629,$B182,'Retiro Mensual'!$C$2:$C$2629,BI$5)</f>
        <v>0</v>
      </c>
      <c r="BJ182" s="13">
        <f>SUMIFS('Retiro Mensual'!$E$2:$E$2629,'Retiro Mensual'!$A$2:$A$2629,BJ$4,'Retiro Mensual'!$B$2:$B$2629,$B182,'Retiro Mensual'!$C$2:$C$2629,BJ$5)</f>
        <v>0</v>
      </c>
      <c r="BK182" s="14">
        <f>SUMIFS('Retiro Mensual'!$E$2:$E$2629,'Retiro Mensual'!$A$2:$A$2629,BK$4,'Retiro Mensual'!$B$2:$B$2629,$B182,'Retiro Mensual'!$C$2:$C$2629,BK$5)</f>
        <v>0</v>
      </c>
      <c r="BL182" s="12">
        <f>SUMIFS('Retiro Mensual'!$E$2:$E$2629,'Retiro Mensual'!$A$2:$A$2629,BL$4,'Retiro Mensual'!$B$2:$B$2629,$B182,'Retiro Mensual'!$C$2:$C$2629,BL$5)</f>
        <v>0</v>
      </c>
      <c r="BM182" s="13">
        <f>SUMIFS('Retiro Mensual'!$E$2:$E$2629,'Retiro Mensual'!$A$2:$A$2629,BM$4,'Retiro Mensual'!$B$2:$B$2629,$B182,'Retiro Mensual'!$C$2:$C$2629,BM$5)</f>
        <v>0</v>
      </c>
      <c r="BN182" s="13">
        <f>SUMIFS('Retiro Mensual'!$E$2:$E$2629,'Retiro Mensual'!$A$2:$A$2629,BN$4,'Retiro Mensual'!$B$2:$B$2629,$B182,'Retiro Mensual'!$C$2:$C$2629,BN$5)</f>
        <v>0</v>
      </c>
      <c r="BO182" s="13">
        <f>SUMIFS('Retiro Mensual'!$E$2:$E$2629,'Retiro Mensual'!$A$2:$A$2629,BO$4,'Retiro Mensual'!$B$2:$B$2629,$B182,'Retiro Mensual'!$C$2:$C$2629,BO$5)</f>
        <v>0</v>
      </c>
      <c r="BP182" s="13">
        <f>SUMIFS('Retiro Mensual'!$E$2:$E$2629,'Retiro Mensual'!$A$2:$A$2629,BP$4,'Retiro Mensual'!$B$2:$B$2629,$B182,'Retiro Mensual'!$C$2:$C$2629,BP$5)</f>
        <v>0</v>
      </c>
      <c r="BQ182" s="13">
        <f>SUMIFS('Retiro Mensual'!$E$2:$E$2629,'Retiro Mensual'!$A$2:$A$2629,BQ$4,'Retiro Mensual'!$B$2:$B$2629,$B182,'Retiro Mensual'!$C$2:$C$2629,BQ$5)</f>
        <v>0</v>
      </c>
      <c r="BR182" s="13">
        <f>SUMIFS('Retiro Mensual'!$E$2:$E$2629,'Retiro Mensual'!$A$2:$A$2629,BR$4,'Retiro Mensual'!$B$2:$B$2629,$B182,'Retiro Mensual'!$C$2:$C$2629,BR$5)</f>
        <v>0</v>
      </c>
      <c r="BS182" s="13">
        <f>SUMIFS('Retiro Mensual'!$E$2:$E$2629,'Retiro Mensual'!$A$2:$A$2629,BS$4,'Retiro Mensual'!$B$2:$B$2629,$B182,'Retiro Mensual'!$C$2:$C$2629,BS$5)</f>
        <v>0</v>
      </c>
      <c r="BT182" s="13">
        <f>SUMIFS('Retiro Mensual'!$E$2:$E$2629,'Retiro Mensual'!$A$2:$A$2629,BT$4,'Retiro Mensual'!$B$2:$B$2629,$B182,'Retiro Mensual'!$C$2:$C$2629,BT$5)</f>
        <v>0</v>
      </c>
      <c r="BU182" s="13">
        <f>SUMIFS('Retiro Mensual'!$E$2:$E$2629,'Retiro Mensual'!$A$2:$A$2629,BU$4,'Retiro Mensual'!$B$2:$B$2629,$B182,'Retiro Mensual'!$C$2:$C$2629,BU$5)</f>
        <v>0</v>
      </c>
      <c r="BV182" s="13">
        <f>SUMIFS('Retiro Mensual'!$E$2:$E$2629,'Retiro Mensual'!$A$2:$A$2629,BV$4,'Retiro Mensual'!$B$2:$B$2629,$B182,'Retiro Mensual'!$C$2:$C$2629,BV$5)</f>
        <v>0</v>
      </c>
      <c r="BW182" s="14">
        <f>SUMIFS('Retiro Mensual'!$E$2:$E$2629,'Retiro Mensual'!$A$2:$A$2629,BW$4,'Retiro Mensual'!$B$2:$B$2629,$B182,'Retiro Mensual'!$C$2:$C$2629,BW$5)</f>
        <v>0</v>
      </c>
      <c r="BX182" s="13"/>
      <c r="BY182" s="12">
        <f>SUMIFS('Compra Ventas'!$E$2:$E$2700,'Compra Ventas'!$A$2:$A$2700,BY$4,'Compra Ventas'!$B$2:$B$2700,$B182,'Compra Ventas'!$C$2:$C$2700,BY$5)</f>
        <v>0</v>
      </c>
      <c r="BZ182" s="13">
        <f>SUMIFS('Compra Ventas'!$E$2:$E$2700,'Compra Ventas'!$A$2:$A$2700,BZ$4,'Compra Ventas'!$B$2:$B$2700,$B182,'Compra Ventas'!$C$2:$C$2700,BZ$5)</f>
        <v>0</v>
      </c>
      <c r="CA182" s="13">
        <f>SUMIFS('Compra Ventas'!$E$2:$E$2700,'Compra Ventas'!$A$2:$A$2700,CA$4,'Compra Ventas'!$B$2:$B$2700,$B182,'Compra Ventas'!$C$2:$C$2700,CA$5)</f>
        <v>0</v>
      </c>
      <c r="CB182" s="13">
        <f>SUMIFS('Compra Ventas'!$E$2:$E$2700,'Compra Ventas'!$A$2:$A$2700,CB$4,'Compra Ventas'!$B$2:$B$2700,$B182,'Compra Ventas'!$C$2:$C$2700,CB$5)</f>
        <v>0</v>
      </c>
      <c r="CC182" s="13">
        <f>SUMIFS('Compra Ventas'!$E$2:$E$2700,'Compra Ventas'!$A$2:$A$2700,CC$4,'Compra Ventas'!$B$2:$B$2700,$B182,'Compra Ventas'!$C$2:$C$2700,CC$5)</f>
        <v>0</v>
      </c>
      <c r="CD182" s="13">
        <f>SUMIFS('Compra Ventas'!$E$2:$E$2700,'Compra Ventas'!$A$2:$A$2700,CD$4,'Compra Ventas'!$B$2:$B$2700,$B182,'Compra Ventas'!$C$2:$C$2700,CD$5)</f>
        <v>0</v>
      </c>
      <c r="CE182" s="13">
        <f>SUMIFS('Compra Ventas'!$E$2:$E$2700,'Compra Ventas'!$A$2:$A$2700,CE$4,'Compra Ventas'!$B$2:$B$2700,$B182,'Compra Ventas'!$C$2:$C$2700,CE$5)</f>
        <v>0</v>
      </c>
      <c r="CF182" s="13">
        <f>SUMIFS('Compra Ventas'!$E$2:$E$2700,'Compra Ventas'!$A$2:$A$2700,CF$4,'Compra Ventas'!$B$2:$B$2700,$B182,'Compra Ventas'!$C$2:$C$2700,CF$5)</f>
        <v>0</v>
      </c>
      <c r="CG182" s="13">
        <f>SUMIFS('Compra Ventas'!$E$2:$E$2700,'Compra Ventas'!$A$2:$A$2700,CG$4,'Compra Ventas'!$B$2:$B$2700,$B182,'Compra Ventas'!$C$2:$C$2700,CG$5)</f>
        <v>0</v>
      </c>
      <c r="CH182" s="13">
        <f>SUMIFS('Compra Ventas'!$E$2:$E$2700,'Compra Ventas'!$A$2:$A$2700,CH$4,'Compra Ventas'!$B$2:$B$2700,$B182,'Compra Ventas'!$C$2:$C$2700,CH$5)</f>
        <v>0</v>
      </c>
      <c r="CI182" s="13">
        <f>SUMIFS('Compra Ventas'!$E$2:$E$2700,'Compra Ventas'!$A$2:$A$2700,CI$4,'Compra Ventas'!$B$2:$B$2700,$B182,'Compra Ventas'!$C$2:$C$2700,CI$5)</f>
        <v>0</v>
      </c>
      <c r="CJ182" s="14">
        <f>SUMIFS('Compra Ventas'!$E$2:$E$2700,'Compra Ventas'!$A$2:$A$2700,CJ$4,'Compra Ventas'!$B$2:$B$2700,$B182,'Compra Ventas'!$C$2:$C$2700,CJ$5)</f>
        <v>0</v>
      </c>
      <c r="CK182" s="12">
        <f>SUMIFS('Compra Ventas'!$E$2:$E$2700,'Compra Ventas'!$A$2:$A$2700,CK$4,'Compra Ventas'!$B$2:$B$2700,$B182,'Compra Ventas'!$C$2:$C$2700,CK$5)</f>
        <v>0</v>
      </c>
      <c r="CL182" s="13">
        <f>SUMIFS('Compra Ventas'!$E$2:$E$2700,'Compra Ventas'!$A$2:$A$2700,CL$4,'Compra Ventas'!$B$2:$B$2700,$B182,'Compra Ventas'!$C$2:$C$2700,CL$5)</f>
        <v>0</v>
      </c>
      <c r="CM182" s="13">
        <f>SUMIFS('Compra Ventas'!$E$2:$E$2700,'Compra Ventas'!$A$2:$A$2700,CM$4,'Compra Ventas'!$B$2:$B$2700,$B182,'Compra Ventas'!$C$2:$C$2700,CM$5)</f>
        <v>0</v>
      </c>
      <c r="CN182" s="13">
        <f>SUMIFS('Compra Ventas'!$E$2:$E$2700,'Compra Ventas'!$A$2:$A$2700,CN$4,'Compra Ventas'!$B$2:$B$2700,$B182,'Compra Ventas'!$C$2:$C$2700,CN$5)</f>
        <v>0</v>
      </c>
      <c r="CO182" s="13">
        <f>SUMIFS('Compra Ventas'!$E$2:$E$2700,'Compra Ventas'!$A$2:$A$2700,CO$4,'Compra Ventas'!$B$2:$B$2700,$B182,'Compra Ventas'!$C$2:$C$2700,CO$5)</f>
        <v>0</v>
      </c>
      <c r="CP182" s="13">
        <f>SUMIFS('Compra Ventas'!$E$2:$E$2700,'Compra Ventas'!$A$2:$A$2700,CP$4,'Compra Ventas'!$B$2:$B$2700,$B182,'Compra Ventas'!$C$2:$C$2700,CP$5)</f>
        <v>0</v>
      </c>
      <c r="CQ182" s="13">
        <f>SUMIFS('Compra Ventas'!$E$2:$E$2700,'Compra Ventas'!$A$2:$A$2700,CQ$4,'Compra Ventas'!$B$2:$B$2700,$B182,'Compra Ventas'!$C$2:$C$2700,CQ$5)</f>
        <v>0</v>
      </c>
      <c r="CR182" s="13">
        <f>SUMIFS('Compra Ventas'!$E$2:$E$2700,'Compra Ventas'!$A$2:$A$2700,CR$4,'Compra Ventas'!$B$2:$B$2700,$B182,'Compra Ventas'!$C$2:$C$2700,CR$5)</f>
        <v>0</v>
      </c>
      <c r="CS182" s="13">
        <f>SUMIFS('Compra Ventas'!$E$2:$E$2700,'Compra Ventas'!$A$2:$A$2700,CS$4,'Compra Ventas'!$B$2:$B$2700,$B182,'Compra Ventas'!$C$2:$C$2700,CS$5)</f>
        <v>0</v>
      </c>
      <c r="CT182" s="13">
        <f>SUMIFS('Compra Ventas'!$E$2:$E$2700,'Compra Ventas'!$A$2:$A$2700,CT$4,'Compra Ventas'!$B$2:$B$2700,$B182,'Compra Ventas'!$C$2:$C$2700,CT$5)</f>
        <v>0</v>
      </c>
      <c r="CU182" s="13">
        <f>SUMIFS('Compra Ventas'!$E$2:$E$2700,'Compra Ventas'!$A$2:$A$2700,CU$4,'Compra Ventas'!$B$2:$B$2700,$B182,'Compra Ventas'!$C$2:$C$2700,CU$5)</f>
        <v>0</v>
      </c>
      <c r="CV182" s="14">
        <f>SUMIFS('Compra Ventas'!$E$2:$E$2700,'Compra Ventas'!$A$2:$A$2700,CV$4,'Compra Ventas'!$B$2:$B$2700,$B182,'Compra Ventas'!$C$2:$C$2700,CV$5)</f>
        <v>0</v>
      </c>
      <c r="CW182" s="12">
        <f>SUMIFS('Compra Ventas'!$E$2:$E$2700,'Compra Ventas'!$A$2:$A$2700,CW$4,'Compra Ventas'!$B$2:$B$2700,$B182,'Compra Ventas'!$C$2:$C$2700,CW$5)</f>
        <v>0</v>
      </c>
      <c r="CX182" s="13">
        <f>SUMIFS('Compra Ventas'!$E$2:$E$2700,'Compra Ventas'!$A$2:$A$2700,CX$4,'Compra Ventas'!$B$2:$B$2700,$B182,'Compra Ventas'!$C$2:$C$2700,CX$5)</f>
        <v>0</v>
      </c>
      <c r="CY182" s="13">
        <f>SUMIFS('Compra Ventas'!$E$2:$E$2700,'Compra Ventas'!$A$2:$A$2700,CY$4,'Compra Ventas'!$B$2:$B$2700,$B182,'Compra Ventas'!$C$2:$C$2700,CY$5)</f>
        <v>0</v>
      </c>
      <c r="CZ182" s="13">
        <f>SUMIFS('Compra Ventas'!$E$2:$E$2700,'Compra Ventas'!$A$2:$A$2700,CZ$4,'Compra Ventas'!$B$2:$B$2700,$B182,'Compra Ventas'!$C$2:$C$2700,CZ$5)</f>
        <v>0</v>
      </c>
      <c r="DA182" s="13">
        <f>SUMIFS('Compra Ventas'!$E$2:$E$2700,'Compra Ventas'!$A$2:$A$2700,DA$4,'Compra Ventas'!$B$2:$B$2700,$B182,'Compra Ventas'!$C$2:$C$2700,DA$5)</f>
        <v>0</v>
      </c>
      <c r="DB182" s="13">
        <f>SUMIFS('Compra Ventas'!$E$2:$E$2700,'Compra Ventas'!$A$2:$A$2700,DB$4,'Compra Ventas'!$B$2:$B$2700,$B182,'Compra Ventas'!$C$2:$C$2700,DB$5)</f>
        <v>0</v>
      </c>
      <c r="DC182" s="13">
        <f>SUMIFS('Compra Ventas'!$E$2:$E$2700,'Compra Ventas'!$A$2:$A$2700,DC$4,'Compra Ventas'!$B$2:$B$2700,$B182,'Compra Ventas'!$C$2:$C$2700,DC$5)</f>
        <v>0</v>
      </c>
      <c r="DD182" s="13">
        <f>SUMIFS('Compra Ventas'!$E$2:$E$2700,'Compra Ventas'!$A$2:$A$2700,DD$4,'Compra Ventas'!$B$2:$B$2700,$B182,'Compra Ventas'!$C$2:$C$2700,DD$5)</f>
        <v>0</v>
      </c>
      <c r="DE182" s="13">
        <f>SUMIFS('Compra Ventas'!$E$2:$E$2700,'Compra Ventas'!$A$2:$A$2700,DE$4,'Compra Ventas'!$B$2:$B$2700,$B182,'Compra Ventas'!$C$2:$C$2700,DE$5)</f>
        <v>0</v>
      </c>
      <c r="DF182" s="13">
        <f>SUMIFS('Compra Ventas'!$E$2:$E$2700,'Compra Ventas'!$A$2:$A$2700,DF$4,'Compra Ventas'!$B$2:$B$2700,$B182,'Compra Ventas'!$C$2:$C$2700,DF$5)</f>
        <v>0</v>
      </c>
      <c r="DG182" s="13">
        <f>SUMIFS('Compra Ventas'!$E$2:$E$2700,'Compra Ventas'!$A$2:$A$2700,DG$4,'Compra Ventas'!$B$2:$B$2700,$B182,'Compra Ventas'!$C$2:$C$2700,DG$5)</f>
        <v>0</v>
      </c>
      <c r="DH182" s="14">
        <f>SUMIFS('Compra Ventas'!$E$2:$E$2700,'Compra Ventas'!$A$2:$A$2700,DH$4,'Compra Ventas'!$B$2:$B$2700,$B182,'Compra Ventas'!$C$2:$C$2700,DH$5)</f>
        <v>0</v>
      </c>
      <c r="DI182" s="84"/>
      <c r="DJ182" s="98">
        <f>SUMIFS('Ajuste Ciclado'!D$5:D$47,'Ajuste Ciclado'!$C$5:$C$47,Balance!DJ$4,'Ajuste Ciclado'!$B$5:$B$47,Balance!$B182)</f>
        <v>0</v>
      </c>
      <c r="DK182" s="99">
        <f>SUMIFS('Ajuste Ciclado'!E$5:E$47,'Ajuste Ciclado'!$C$5:$C$47,Balance!DK$4,'Ajuste Ciclado'!$B$5:$B$47,Balance!$B182)</f>
        <v>0</v>
      </c>
      <c r="DL182" s="99">
        <f>SUMIFS('Ajuste Ciclado'!F$5:F$47,'Ajuste Ciclado'!$C$5:$C$47,Balance!DL$4,'Ajuste Ciclado'!$B$5:$B$47,Balance!$B182)</f>
        <v>0</v>
      </c>
      <c r="DM182" s="99">
        <f>SUMIFS('Ajuste Ciclado'!G$5:G$47,'Ajuste Ciclado'!$C$5:$C$47,Balance!DM$4,'Ajuste Ciclado'!$B$5:$B$47,Balance!$B182)</f>
        <v>0</v>
      </c>
      <c r="DN182" s="99">
        <f>SUMIFS('Ajuste Ciclado'!H$5:H$47,'Ajuste Ciclado'!$C$5:$C$47,Balance!DN$4,'Ajuste Ciclado'!$B$5:$B$47,Balance!$B182)</f>
        <v>0</v>
      </c>
      <c r="DO182" s="99">
        <f>SUMIFS('Ajuste Ciclado'!I$5:I$47,'Ajuste Ciclado'!$C$5:$C$47,Balance!DO$4,'Ajuste Ciclado'!$B$5:$B$47,Balance!$B182)</f>
        <v>0</v>
      </c>
      <c r="DP182" s="99">
        <f>SUMIFS('Ajuste Ciclado'!J$5:J$47,'Ajuste Ciclado'!$C$5:$C$47,Balance!DP$4,'Ajuste Ciclado'!$B$5:$B$47,Balance!$B182)</f>
        <v>0</v>
      </c>
      <c r="DQ182" s="99">
        <f>SUMIFS('Ajuste Ciclado'!K$5:K$47,'Ajuste Ciclado'!$C$5:$C$47,Balance!DQ$4,'Ajuste Ciclado'!$B$5:$B$47,Balance!$B182)</f>
        <v>0</v>
      </c>
      <c r="DR182" s="99">
        <f>SUMIFS('Ajuste Ciclado'!L$5:L$47,'Ajuste Ciclado'!$C$5:$C$47,Balance!DR$4,'Ajuste Ciclado'!$B$5:$B$47,Balance!$B182)</f>
        <v>0</v>
      </c>
      <c r="DS182" s="99">
        <f>SUMIFS('Ajuste Ciclado'!M$5:M$47,'Ajuste Ciclado'!$C$5:$C$47,Balance!DS$4,'Ajuste Ciclado'!$B$5:$B$47,Balance!$B182)</f>
        <v>0</v>
      </c>
      <c r="DT182" s="99">
        <f>SUMIFS('Ajuste Ciclado'!N$5:N$47,'Ajuste Ciclado'!$C$5:$C$47,Balance!DT$4,'Ajuste Ciclado'!$B$5:$B$47,Balance!$B182)</f>
        <v>0</v>
      </c>
      <c r="DU182" s="100">
        <f>SUMIFS('Ajuste Ciclado'!O$5:O$47,'Ajuste Ciclado'!$C$5:$C$47,Balance!DU$4,'Ajuste Ciclado'!$B$5:$B$47,Balance!$B182)</f>
        <v>0</v>
      </c>
      <c r="DV182" s="98">
        <f>SUMIFS('Ajuste Ciclado'!D$5:D$47,'Ajuste Ciclado'!$C$5:$C$47,Balance!DV$4,'Ajuste Ciclado'!$B$5:$B$47,Balance!$B182)</f>
        <v>0</v>
      </c>
      <c r="DW182" s="99">
        <f>SUMIFS('Ajuste Ciclado'!E$5:E$47,'Ajuste Ciclado'!$C$5:$C$47,Balance!DW$4,'Ajuste Ciclado'!$B$5:$B$47,Balance!$B182)</f>
        <v>0</v>
      </c>
      <c r="DX182" s="99">
        <f>SUMIFS('Ajuste Ciclado'!F$5:F$47,'Ajuste Ciclado'!$C$5:$C$47,Balance!DX$4,'Ajuste Ciclado'!$B$5:$B$47,Balance!$B182)</f>
        <v>0</v>
      </c>
      <c r="DY182" s="99">
        <f>SUMIFS('Ajuste Ciclado'!G$5:G$47,'Ajuste Ciclado'!$C$5:$C$47,Balance!DY$4,'Ajuste Ciclado'!$B$5:$B$47,Balance!$B182)</f>
        <v>0</v>
      </c>
      <c r="DZ182" s="99">
        <f>SUMIFS('Ajuste Ciclado'!H$5:H$47,'Ajuste Ciclado'!$C$5:$C$47,Balance!DZ$4,'Ajuste Ciclado'!$B$5:$B$47,Balance!$B182)</f>
        <v>0</v>
      </c>
      <c r="EA182" s="99">
        <f>SUMIFS('Ajuste Ciclado'!I$5:I$47,'Ajuste Ciclado'!$C$5:$C$47,Balance!EA$4,'Ajuste Ciclado'!$B$5:$B$47,Balance!$B182)</f>
        <v>0</v>
      </c>
      <c r="EB182" s="99">
        <f>SUMIFS('Ajuste Ciclado'!J$5:J$47,'Ajuste Ciclado'!$C$5:$C$47,Balance!EB$4,'Ajuste Ciclado'!$B$5:$B$47,Balance!$B182)</f>
        <v>0</v>
      </c>
      <c r="EC182" s="99">
        <f>SUMIFS('Ajuste Ciclado'!K$5:K$47,'Ajuste Ciclado'!$C$5:$C$47,Balance!EC$4,'Ajuste Ciclado'!$B$5:$B$47,Balance!$B182)</f>
        <v>0</v>
      </c>
      <c r="ED182" s="99">
        <f>SUMIFS('Ajuste Ciclado'!L$5:L$47,'Ajuste Ciclado'!$C$5:$C$47,Balance!ED$4,'Ajuste Ciclado'!$B$5:$B$47,Balance!$B182)</f>
        <v>0</v>
      </c>
      <c r="EE182" s="99">
        <f>SUMIFS('Ajuste Ciclado'!M$5:M$47,'Ajuste Ciclado'!$C$5:$C$47,Balance!EE$4,'Ajuste Ciclado'!$B$5:$B$47,Balance!$B182)</f>
        <v>0</v>
      </c>
      <c r="EF182" s="99">
        <f>SUMIFS('Ajuste Ciclado'!N$5:N$47,'Ajuste Ciclado'!$C$5:$C$47,Balance!EF$4,'Ajuste Ciclado'!$B$5:$B$47,Balance!$B182)</f>
        <v>0</v>
      </c>
      <c r="EG182" s="100">
        <f>SUMIFS('Ajuste Ciclado'!O$5:O$47,'Ajuste Ciclado'!$C$5:$C$47,Balance!EG$4,'Ajuste Ciclado'!$B$5:$B$47,Balance!$B182)</f>
        <v>0</v>
      </c>
      <c r="EH182" s="98">
        <f>SUMIFS('Ajuste Ciclado'!D$5:D$47,'Ajuste Ciclado'!$C$5:$C$47,Balance!EH$4,'Ajuste Ciclado'!$B$5:$B$47,Balance!$B182)</f>
        <v>0</v>
      </c>
      <c r="EI182" s="99">
        <f>SUMIFS('Ajuste Ciclado'!E$5:E$47,'Ajuste Ciclado'!$C$5:$C$47,Balance!EI$4,'Ajuste Ciclado'!$B$5:$B$47,Balance!$B182)</f>
        <v>0</v>
      </c>
      <c r="EJ182" s="99">
        <f>SUMIFS('Ajuste Ciclado'!F$5:F$47,'Ajuste Ciclado'!$C$5:$C$47,Balance!EJ$4,'Ajuste Ciclado'!$B$5:$B$47,Balance!$B182)</f>
        <v>0</v>
      </c>
      <c r="EK182" s="99">
        <f>SUMIFS('Ajuste Ciclado'!G$5:G$47,'Ajuste Ciclado'!$C$5:$C$47,Balance!EK$4,'Ajuste Ciclado'!$B$5:$B$47,Balance!$B182)</f>
        <v>0</v>
      </c>
      <c r="EL182" s="99">
        <f>SUMIFS('Ajuste Ciclado'!H$5:H$47,'Ajuste Ciclado'!$C$5:$C$47,Balance!EL$4,'Ajuste Ciclado'!$B$5:$B$47,Balance!$B182)</f>
        <v>0</v>
      </c>
      <c r="EM182" s="99">
        <f>SUMIFS('Ajuste Ciclado'!I$5:I$47,'Ajuste Ciclado'!$C$5:$C$47,Balance!EM$4,'Ajuste Ciclado'!$B$5:$B$47,Balance!$B182)</f>
        <v>0</v>
      </c>
      <c r="EN182" s="99">
        <f>SUMIFS('Ajuste Ciclado'!J$5:J$47,'Ajuste Ciclado'!$C$5:$C$47,Balance!EN$4,'Ajuste Ciclado'!$B$5:$B$47,Balance!$B182)</f>
        <v>0</v>
      </c>
      <c r="EO182" s="99">
        <f>SUMIFS('Ajuste Ciclado'!K$5:K$47,'Ajuste Ciclado'!$C$5:$C$47,Balance!EO$4,'Ajuste Ciclado'!$B$5:$B$47,Balance!$B182)</f>
        <v>0</v>
      </c>
      <c r="EP182" s="99">
        <f>SUMIFS('Ajuste Ciclado'!L$5:L$47,'Ajuste Ciclado'!$C$5:$C$47,Balance!EP$4,'Ajuste Ciclado'!$B$5:$B$47,Balance!$B182)</f>
        <v>0</v>
      </c>
      <c r="EQ182" s="99">
        <f>SUMIFS('Ajuste Ciclado'!M$5:M$47,'Ajuste Ciclado'!$C$5:$C$47,Balance!EQ$4,'Ajuste Ciclado'!$B$5:$B$47,Balance!$B182)</f>
        <v>0</v>
      </c>
      <c r="ER182" s="99">
        <f>SUMIFS('Ajuste Ciclado'!N$5:N$47,'Ajuste Ciclado'!$C$5:$C$47,Balance!ER$4,'Ajuste Ciclado'!$B$5:$B$47,Balance!$B182)</f>
        <v>0</v>
      </c>
      <c r="ES182" s="100">
        <f>SUMIFS('Ajuste Ciclado'!O$5:O$47,'Ajuste Ciclado'!$C$5:$C$47,Balance!ES$4,'Ajuste Ciclado'!$B$5:$B$47,Balance!$B182)</f>
        <v>0</v>
      </c>
      <c r="ET182" s="84"/>
      <c r="EU182" s="12">
        <f t="shared" si="279"/>
        <v>0</v>
      </c>
      <c r="EV182" s="13">
        <f t="shared" si="244"/>
        <v>0</v>
      </c>
      <c r="EW182" s="13">
        <f t="shared" si="245"/>
        <v>0</v>
      </c>
      <c r="EX182" s="13">
        <f t="shared" si="246"/>
        <v>0</v>
      </c>
      <c r="EY182" s="13">
        <f t="shared" si="247"/>
        <v>48328.337536329258</v>
      </c>
      <c r="EZ182" s="13">
        <f t="shared" si="248"/>
        <v>30530.733329853239</v>
      </c>
      <c r="FA182" s="13">
        <f t="shared" si="249"/>
        <v>40499.141207809327</v>
      </c>
      <c r="FB182" s="13">
        <f t="shared" si="250"/>
        <v>61635.436281362003</v>
      </c>
      <c r="FC182" s="13">
        <f t="shared" si="251"/>
        <v>74648.9365600827</v>
      </c>
      <c r="FD182" s="13">
        <f t="shared" si="252"/>
        <v>16913.069042510979</v>
      </c>
      <c r="FE182" s="13">
        <f t="shared" si="253"/>
        <v>3291.8961679360409</v>
      </c>
      <c r="FF182" s="14">
        <f t="shared" si="254"/>
        <v>7903.6417856591352</v>
      </c>
      <c r="FG182" s="12">
        <f t="shared" si="255"/>
        <v>0</v>
      </c>
      <c r="FH182" s="13">
        <f t="shared" si="256"/>
        <v>0</v>
      </c>
      <c r="FI182" s="13">
        <f t="shared" si="257"/>
        <v>0</v>
      </c>
      <c r="FJ182" s="13">
        <f t="shared" si="258"/>
        <v>0</v>
      </c>
      <c r="FK182" s="13">
        <f t="shared" si="259"/>
        <v>46870.982406314302</v>
      </c>
      <c r="FL182" s="13">
        <f t="shared" si="260"/>
        <v>31534.71924970908</v>
      </c>
      <c r="FM182" s="13">
        <f t="shared" si="261"/>
        <v>44217.277208200867</v>
      </c>
      <c r="FN182" s="13">
        <f t="shared" si="262"/>
        <v>62294.014971181787</v>
      </c>
      <c r="FO182" s="13">
        <f t="shared" si="263"/>
        <v>76982.285176849298</v>
      </c>
      <c r="FP182" s="13">
        <f t="shared" si="264"/>
        <v>27955.43707384184</v>
      </c>
      <c r="FQ182" s="13">
        <f t="shared" si="265"/>
        <v>36274.281062931594</v>
      </c>
      <c r="FR182" s="14">
        <f t="shared" si="266"/>
        <v>54501.500386761181</v>
      </c>
      <c r="FS182" s="12">
        <f t="shared" si="267"/>
        <v>0</v>
      </c>
      <c r="FT182" s="13">
        <f t="shared" si="268"/>
        <v>0</v>
      </c>
      <c r="FU182" s="13">
        <f t="shared" si="269"/>
        <v>0</v>
      </c>
      <c r="FV182" s="13">
        <f t="shared" si="270"/>
        <v>0</v>
      </c>
      <c r="FW182" s="13">
        <f t="shared" si="271"/>
        <v>48969.574218767739</v>
      </c>
      <c r="FX182" s="13">
        <f t="shared" si="272"/>
        <v>34589.348028472203</v>
      </c>
      <c r="FY182" s="13">
        <f t="shared" si="273"/>
        <v>49455.30672986291</v>
      </c>
      <c r="FZ182" s="13">
        <f t="shared" si="274"/>
        <v>69462.549372635433</v>
      </c>
      <c r="GA182" s="13">
        <f t="shared" si="275"/>
        <v>86196.270334367611</v>
      </c>
      <c r="GB182" s="13">
        <f t="shared" si="276"/>
        <v>65817.223202667315</v>
      </c>
      <c r="GC182" s="13">
        <f t="shared" si="277"/>
        <v>82316.897495735218</v>
      </c>
      <c r="GD182" s="14">
        <f t="shared" si="278"/>
        <v>96916.178467673468</v>
      </c>
      <c r="GE182" s="84"/>
      <c r="GF182" s="12">
        <f t="shared" si="280"/>
        <v>283751.19191154267</v>
      </c>
      <c r="GG182" s="13">
        <f t="shared" si="280"/>
        <v>380630.49753578997</v>
      </c>
      <c r="GH182" s="14">
        <f t="shared" si="280"/>
        <v>533723.34785018186</v>
      </c>
      <c r="GI182" s="6">
        <f t="shared" si="281"/>
        <v>1</v>
      </c>
      <c r="GJ182" s="12">
        <f t="shared" si="282"/>
        <v>0</v>
      </c>
      <c r="GK182" s="13">
        <f t="shared" si="283"/>
        <v>0</v>
      </c>
      <c r="GL182" s="14">
        <f t="shared" si="284"/>
        <v>0</v>
      </c>
      <c r="GM182" s="84"/>
      <c r="GN182" s="66">
        <f t="shared" si="285"/>
        <v>0</v>
      </c>
      <c r="GO182" s="84"/>
      <c r="GP182" s="63" t="str" cm="1">
        <f t="array" ref="GP182">INDEX($GF$4:$GH$4,1,GI182)</f>
        <v>Sample 1</v>
      </c>
      <c r="GQ182" s="12">
        <f t="shared" si="287"/>
        <v>0</v>
      </c>
      <c r="GR182" s="13">
        <f t="shared" si="287"/>
        <v>0</v>
      </c>
      <c r="GS182" s="14">
        <f t="shared" si="287"/>
        <v>0</v>
      </c>
      <c r="GT182" s="12">
        <f t="shared" si="288"/>
        <v>0</v>
      </c>
      <c r="GU182" s="13">
        <f t="shared" si="288"/>
        <v>0</v>
      </c>
      <c r="GV182" s="14">
        <f t="shared" si="288"/>
        <v>0</v>
      </c>
      <c r="GW182" s="12">
        <f t="shared" si="289"/>
        <v>0</v>
      </c>
      <c r="GX182" s="13">
        <f t="shared" si="289"/>
        <v>0</v>
      </c>
      <c r="GY182" s="14">
        <f t="shared" si="289"/>
        <v>0</v>
      </c>
      <c r="GZ182" s="84" t="str">
        <f t="shared" ref="GZ182:GZ245" si="290">GP182</f>
        <v>Sample 1</v>
      </c>
      <c r="HA182" s="12">
        <f t="shared" si="286"/>
        <v>0</v>
      </c>
      <c r="HB182" s="13">
        <f t="shared" si="286"/>
        <v>0</v>
      </c>
      <c r="HC182" s="14">
        <f t="shared" si="286"/>
        <v>0</v>
      </c>
      <c r="HD182" s="6">
        <f t="shared" ref="HD182:HD245" si="291">SUM(HA182:HC182)</f>
        <v>0</v>
      </c>
      <c r="HE182" s="84" t="str">
        <f t="shared" ref="HE182:HE245" si="292">IF(HD182=GN182,"Ok","NOT")</f>
        <v>Ok</v>
      </c>
    </row>
    <row r="183" spans="2:213" x14ac:dyDescent="0.3">
      <c r="B183" s="84" t="s">
        <v>43</v>
      </c>
      <c r="C183" s="12">
        <f>SUMIFS(Inyecciones!$E$2:$E$14185,Inyecciones!$A$2:$A$14185,Balance!C$4,Inyecciones!$B$2:$B$14185,Balance!$B183,Inyecciones!$C$2:$C$14185,Balance!C$5)</f>
        <v>10900820.24900049</v>
      </c>
      <c r="D183" s="13">
        <f>SUMIFS(Inyecciones!$E$2:$E$14185,Inyecciones!$A$2:$A$14185,Balance!D$4,Inyecciones!$B$2:$B$14185,Balance!$B183,Inyecciones!$C$2:$C$14185,Balance!D$5)</f>
        <v>9792441.3633524105</v>
      </c>
      <c r="E183" s="13">
        <f>SUMIFS(Inyecciones!$E$2:$E$14185,Inyecciones!$A$2:$A$14185,Balance!E$4,Inyecciones!$B$2:$B$14185,Balance!$B183,Inyecciones!$C$2:$C$14185,Balance!E$5)</f>
        <v>15019715.48165448</v>
      </c>
      <c r="F183" s="13">
        <f>SUMIFS(Inyecciones!$E$2:$E$14185,Inyecciones!$A$2:$A$14185,Balance!F$4,Inyecciones!$B$2:$B$14185,Balance!$B183,Inyecciones!$C$2:$C$14185,Balance!F$5)</f>
        <v>13212419.87618755</v>
      </c>
      <c r="G183" s="13">
        <f>SUMIFS(Inyecciones!$E$2:$E$14185,Inyecciones!$A$2:$A$14185,Balance!G$4,Inyecciones!$B$2:$B$14185,Balance!$B183,Inyecciones!$C$2:$C$14185,Balance!G$5)</f>
        <v>20442710.211949032</v>
      </c>
      <c r="H183" s="13">
        <f>SUMIFS(Inyecciones!$E$2:$E$14185,Inyecciones!$A$2:$A$14185,Balance!H$4,Inyecciones!$B$2:$B$14185,Balance!$B183,Inyecciones!$C$2:$C$14185,Balance!H$5)</f>
        <v>5395252.8015620857</v>
      </c>
      <c r="I183" s="13">
        <f>SUMIFS(Inyecciones!$E$2:$E$14185,Inyecciones!$A$2:$A$14185,Balance!I$4,Inyecciones!$B$2:$B$14185,Balance!$B183,Inyecciones!$C$2:$C$14185,Balance!I$5)</f>
        <v>6360404.9792624181</v>
      </c>
      <c r="J183" s="13">
        <f>SUMIFS(Inyecciones!$E$2:$E$14185,Inyecciones!$A$2:$A$14185,Balance!J$4,Inyecciones!$B$2:$B$14185,Balance!$B183,Inyecciones!$C$2:$C$14185,Balance!J$5)</f>
        <v>9897563.7634739932</v>
      </c>
      <c r="K183" s="13">
        <f>SUMIFS(Inyecciones!$E$2:$E$14185,Inyecciones!$A$2:$A$14185,Balance!K$4,Inyecciones!$B$2:$B$14185,Balance!$B183,Inyecciones!$C$2:$C$14185,Balance!K$5)</f>
        <v>5792603.9836965539</v>
      </c>
      <c r="L183" s="13">
        <f>SUMIFS(Inyecciones!$E$2:$E$14185,Inyecciones!$A$2:$A$14185,Balance!L$4,Inyecciones!$B$2:$B$14185,Balance!$B183,Inyecciones!$C$2:$C$14185,Balance!L$5)</f>
        <v>2449999.6284207669</v>
      </c>
      <c r="M183" s="13">
        <f>SUMIFS(Inyecciones!$E$2:$E$14185,Inyecciones!$A$2:$A$14185,Balance!M$4,Inyecciones!$B$2:$B$14185,Balance!$B183,Inyecciones!$C$2:$C$14185,Balance!M$5)</f>
        <v>2499995.798511819</v>
      </c>
      <c r="N183" s="14">
        <f>SUMIFS(Inyecciones!$E$2:$E$14185,Inyecciones!$A$2:$A$14185,Balance!N$4,Inyecciones!$B$2:$B$14185,Balance!$B183,Inyecciones!$C$2:$C$14185,Balance!N$5)</f>
        <v>3532378.2973672259</v>
      </c>
      <c r="O183" s="12">
        <f>SUMIFS(Inyecciones!$E$2:$E$14185,Inyecciones!$A$2:$A$14185,Balance!O$4,Inyecciones!$B$2:$B$14185,Balance!$B183,Inyecciones!$C$2:$C$14185,Balance!O$5)</f>
        <v>10934125.287345439</v>
      </c>
      <c r="P183" s="13">
        <f>SUMIFS(Inyecciones!$E$2:$E$14185,Inyecciones!$A$2:$A$14185,Balance!P$4,Inyecciones!$B$2:$B$14185,Balance!$B183,Inyecciones!$C$2:$C$14185,Balance!P$5)</f>
        <v>10405541.07580406</v>
      </c>
      <c r="Q183" s="13">
        <f>SUMIFS(Inyecciones!$E$2:$E$14185,Inyecciones!$A$2:$A$14185,Balance!Q$4,Inyecciones!$B$2:$B$14185,Balance!$B183,Inyecciones!$C$2:$C$14185,Balance!Q$5)</f>
        <v>15922412.529382041</v>
      </c>
      <c r="R183" s="13">
        <f>SUMIFS(Inyecciones!$E$2:$E$14185,Inyecciones!$A$2:$A$14185,Balance!R$4,Inyecciones!$B$2:$B$14185,Balance!$B183,Inyecciones!$C$2:$C$14185,Balance!R$5)</f>
        <v>15946361.549336011</v>
      </c>
      <c r="S183" s="13">
        <f>SUMIFS(Inyecciones!$E$2:$E$14185,Inyecciones!$A$2:$A$14185,Balance!S$4,Inyecciones!$B$2:$B$14185,Balance!$B183,Inyecciones!$C$2:$C$14185,Balance!S$5)</f>
        <v>17631187.6515451</v>
      </c>
      <c r="T183" s="13">
        <f>SUMIFS(Inyecciones!$E$2:$E$14185,Inyecciones!$A$2:$A$14185,Balance!T$4,Inyecciones!$B$2:$B$14185,Balance!$B183,Inyecciones!$C$2:$C$14185,Balance!T$5)</f>
        <v>6556168.2034426797</v>
      </c>
      <c r="U183" s="13">
        <f>SUMIFS(Inyecciones!$E$2:$E$14185,Inyecciones!$A$2:$A$14185,Balance!U$4,Inyecciones!$B$2:$B$14185,Balance!$B183,Inyecciones!$C$2:$C$14185,Balance!U$5)</f>
        <v>10064372.961183541</v>
      </c>
      <c r="V183" s="13">
        <f>SUMIFS(Inyecciones!$E$2:$E$14185,Inyecciones!$A$2:$A$14185,Balance!V$4,Inyecciones!$B$2:$B$14185,Balance!$B183,Inyecciones!$C$2:$C$14185,Balance!V$5)</f>
        <v>10540412.775530171</v>
      </c>
      <c r="W183" s="13">
        <f>SUMIFS(Inyecciones!$E$2:$E$14185,Inyecciones!$A$2:$A$14185,Balance!W$4,Inyecciones!$B$2:$B$14185,Balance!$B183,Inyecciones!$C$2:$C$14185,Balance!W$5)</f>
        <v>6467339.665224351</v>
      </c>
      <c r="X183" s="13">
        <f>SUMIFS(Inyecciones!$E$2:$E$14185,Inyecciones!$A$2:$A$14185,Balance!X$4,Inyecciones!$B$2:$B$14185,Balance!$B183,Inyecciones!$C$2:$C$14185,Balance!X$5)</f>
        <v>3290685.6857234328</v>
      </c>
      <c r="Y183" s="13">
        <f>SUMIFS(Inyecciones!$E$2:$E$14185,Inyecciones!$A$2:$A$14185,Balance!Y$4,Inyecciones!$B$2:$B$14185,Balance!$B183,Inyecciones!$C$2:$C$14185,Balance!Y$5)</f>
        <v>3133198.3728078702</v>
      </c>
      <c r="Z183" s="14">
        <f>SUMIFS(Inyecciones!$E$2:$E$14185,Inyecciones!$A$2:$A$14185,Balance!Z$4,Inyecciones!$B$2:$B$14185,Balance!$B183,Inyecciones!$C$2:$C$14185,Balance!Z$5)</f>
        <v>3712402.9843596122</v>
      </c>
      <c r="AA183" s="12">
        <f>SUMIFS(Inyecciones!$E$2:$E$14185,Inyecciones!$A$2:$A$14185,Balance!AA$4,Inyecciones!$B$2:$B$14185,Balance!$B183,Inyecciones!$C$2:$C$14185,Balance!AA$5)</f>
        <v>10925948.980836609</v>
      </c>
      <c r="AB183" s="13">
        <f>SUMIFS(Inyecciones!$E$2:$E$14185,Inyecciones!$A$2:$A$14185,Balance!AB$4,Inyecciones!$B$2:$B$14185,Balance!$B183,Inyecciones!$C$2:$C$14185,Balance!AB$5)</f>
        <v>10238302.56769946</v>
      </c>
      <c r="AC183" s="13">
        <f>SUMIFS(Inyecciones!$E$2:$E$14185,Inyecciones!$A$2:$A$14185,Balance!AC$4,Inyecciones!$B$2:$B$14185,Balance!$B183,Inyecciones!$C$2:$C$14185,Balance!AC$5)</f>
        <v>15612656.560706239</v>
      </c>
      <c r="AD183" s="13">
        <f>SUMIFS(Inyecciones!$E$2:$E$14185,Inyecciones!$A$2:$A$14185,Balance!AD$4,Inyecciones!$B$2:$B$14185,Balance!$B183,Inyecciones!$C$2:$C$14185,Balance!AD$5)</f>
        <v>15571147.983230939</v>
      </c>
      <c r="AE183" s="13">
        <f>SUMIFS(Inyecciones!$E$2:$E$14185,Inyecciones!$A$2:$A$14185,Balance!AE$4,Inyecciones!$B$2:$B$14185,Balance!$B183,Inyecciones!$C$2:$C$14185,Balance!AE$5)</f>
        <v>23435344.635290962</v>
      </c>
      <c r="AF183" s="13">
        <f>SUMIFS(Inyecciones!$E$2:$E$14185,Inyecciones!$A$2:$A$14185,Balance!AF$4,Inyecciones!$B$2:$B$14185,Balance!$B183,Inyecciones!$C$2:$C$14185,Balance!AF$5)</f>
        <v>14929086.186433369</v>
      </c>
      <c r="AG183" s="13">
        <f>SUMIFS(Inyecciones!$E$2:$E$14185,Inyecciones!$A$2:$A$14185,Balance!AG$4,Inyecciones!$B$2:$B$14185,Balance!$B183,Inyecciones!$C$2:$C$14185,Balance!AG$5)</f>
        <v>18497285.853520609</v>
      </c>
      <c r="AH183" s="13">
        <f>SUMIFS(Inyecciones!$E$2:$E$14185,Inyecciones!$A$2:$A$14185,Balance!AH$4,Inyecciones!$B$2:$B$14185,Balance!$B183,Inyecciones!$C$2:$C$14185,Balance!AH$5)</f>
        <v>18047558.225588031</v>
      </c>
      <c r="AI183" s="13">
        <f>SUMIFS(Inyecciones!$E$2:$E$14185,Inyecciones!$A$2:$A$14185,Balance!AI$4,Inyecciones!$B$2:$B$14185,Balance!$B183,Inyecciones!$C$2:$C$14185,Balance!AI$5)</f>
        <v>9841405.0715303477</v>
      </c>
      <c r="AJ183" s="13">
        <f>SUMIFS(Inyecciones!$E$2:$E$14185,Inyecciones!$A$2:$A$14185,Balance!AJ$4,Inyecciones!$B$2:$B$14185,Balance!$B183,Inyecciones!$C$2:$C$14185,Balance!AJ$5)</f>
        <v>4315480.4208102021</v>
      </c>
      <c r="AK183" s="13">
        <f>SUMIFS(Inyecciones!$E$2:$E$14185,Inyecciones!$A$2:$A$14185,Balance!AK$4,Inyecciones!$B$2:$B$14185,Balance!$B183,Inyecciones!$C$2:$C$14185,Balance!AK$5)</f>
        <v>4525119.2518853741</v>
      </c>
      <c r="AL183" s="14">
        <f>SUMIFS(Inyecciones!$E$2:$E$14185,Inyecciones!$A$2:$A$14185,Balance!AL$4,Inyecciones!$B$2:$B$14185,Balance!$B183,Inyecciones!$C$2:$C$14185,Balance!AL$5)</f>
        <v>5262711.1250795657</v>
      </c>
      <c r="AM183" s="13"/>
      <c r="AN183" s="12">
        <f>SUMIFS('Retiro Mensual'!$E$2:$E$2629,'Retiro Mensual'!$A$2:$A$2629,AN$4,'Retiro Mensual'!$B$2:$B$2629,$B183,'Retiro Mensual'!$C$2:$C$2629,AN$5)</f>
        <v>9731141.4619999994</v>
      </c>
      <c r="AO183" s="13">
        <f>SUMIFS('Retiro Mensual'!$E$2:$E$2629,'Retiro Mensual'!$A$2:$A$2629,AO$4,'Retiro Mensual'!$B$2:$B$2629,$B183,'Retiro Mensual'!$C$2:$C$2629,AO$5)</f>
        <v>8741889.5099999998</v>
      </c>
      <c r="AP183" s="13">
        <f>SUMIFS('Retiro Mensual'!$E$2:$E$2629,'Retiro Mensual'!$A$2:$A$2629,AP$4,'Retiro Mensual'!$B$2:$B$2629,$B183,'Retiro Mensual'!$C$2:$C$2629,AP$5)</f>
        <v>10665235.050000001</v>
      </c>
      <c r="AQ183" s="13">
        <f>SUMIFS('Retiro Mensual'!$E$2:$E$2629,'Retiro Mensual'!$A$2:$A$2629,AQ$4,'Retiro Mensual'!$B$2:$B$2629,$B183,'Retiro Mensual'!$C$2:$C$2629,AQ$5)</f>
        <v>10589201.73</v>
      </c>
      <c r="AR183" s="13">
        <f>SUMIFS('Retiro Mensual'!$E$2:$E$2629,'Retiro Mensual'!$A$2:$A$2629,AR$4,'Retiro Mensual'!$B$2:$B$2629,$B183,'Retiro Mensual'!$C$2:$C$2629,AR$5)</f>
        <v>10970777.220000001</v>
      </c>
      <c r="AS183" s="13">
        <f>SUMIFS('Retiro Mensual'!$E$2:$E$2629,'Retiro Mensual'!$A$2:$A$2629,AS$4,'Retiro Mensual'!$B$2:$B$2629,$B183,'Retiro Mensual'!$C$2:$C$2629,AS$5)</f>
        <v>8582799.5999999996</v>
      </c>
      <c r="AT183" s="13">
        <f>SUMIFS('Retiro Mensual'!$E$2:$E$2629,'Retiro Mensual'!$A$2:$A$2629,AT$4,'Retiro Mensual'!$B$2:$B$2629,$B183,'Retiro Mensual'!$C$2:$C$2629,AT$5)</f>
        <v>8590551.7489999998</v>
      </c>
      <c r="AU183" s="13">
        <f>SUMIFS('Retiro Mensual'!$E$2:$E$2629,'Retiro Mensual'!$A$2:$A$2629,AU$4,'Retiro Mensual'!$B$2:$B$2629,$B183,'Retiro Mensual'!$C$2:$C$2629,AU$5)</f>
        <v>8123024.7520000003</v>
      </c>
      <c r="AV183" s="13">
        <f>SUMIFS('Retiro Mensual'!$E$2:$E$2629,'Retiro Mensual'!$A$2:$A$2629,AV$4,'Retiro Mensual'!$B$2:$B$2629,$B183,'Retiro Mensual'!$C$2:$C$2629,AV$5)</f>
        <v>7550772.9119999995</v>
      </c>
      <c r="AW183" s="13">
        <f>SUMIFS('Retiro Mensual'!$E$2:$E$2629,'Retiro Mensual'!$A$2:$A$2629,AW$4,'Retiro Mensual'!$B$2:$B$2629,$B183,'Retiro Mensual'!$C$2:$C$2629,AW$5)</f>
        <v>5390884.1409999998</v>
      </c>
      <c r="AX183" s="13">
        <f>SUMIFS('Retiro Mensual'!$E$2:$E$2629,'Retiro Mensual'!$A$2:$A$2629,AX$4,'Retiro Mensual'!$B$2:$B$2629,$B183,'Retiro Mensual'!$C$2:$C$2629,AX$5)</f>
        <v>5470228.2070000004</v>
      </c>
      <c r="AY183" s="14">
        <f>SUMIFS('Retiro Mensual'!$E$2:$E$2629,'Retiro Mensual'!$A$2:$A$2629,AY$4,'Retiro Mensual'!$B$2:$B$2629,$B183,'Retiro Mensual'!$C$2:$C$2629,AY$5)</f>
        <v>6001256.165</v>
      </c>
      <c r="AZ183" s="12">
        <f>SUMIFS('Retiro Mensual'!$E$2:$E$2629,'Retiro Mensual'!$A$2:$A$2629,AZ$4,'Retiro Mensual'!$B$2:$B$2629,$B183,'Retiro Mensual'!$C$2:$C$2629,AZ$5)</f>
        <v>9741106.3430000003</v>
      </c>
      <c r="BA183" s="13">
        <f>SUMIFS('Retiro Mensual'!$E$2:$E$2629,'Retiro Mensual'!$A$2:$A$2629,BA$4,'Retiro Mensual'!$B$2:$B$2629,$B183,'Retiro Mensual'!$C$2:$C$2629,BA$5)</f>
        <v>8806762.8080000002</v>
      </c>
      <c r="BB183" s="13">
        <f>SUMIFS('Retiro Mensual'!$E$2:$E$2629,'Retiro Mensual'!$A$2:$A$2629,BB$4,'Retiro Mensual'!$B$2:$B$2629,$B183,'Retiro Mensual'!$C$2:$C$2629,BB$5)</f>
        <v>10761374.130000001</v>
      </c>
      <c r="BC183" s="13">
        <f>SUMIFS('Retiro Mensual'!$E$2:$E$2629,'Retiro Mensual'!$A$2:$A$2629,BC$4,'Retiro Mensual'!$B$2:$B$2629,$B183,'Retiro Mensual'!$C$2:$C$2629,BC$5)</f>
        <v>10947769.27</v>
      </c>
      <c r="BD183" s="13">
        <f>SUMIFS('Retiro Mensual'!$E$2:$E$2629,'Retiro Mensual'!$A$2:$A$2629,BD$4,'Retiro Mensual'!$B$2:$B$2629,$B183,'Retiro Mensual'!$C$2:$C$2629,BD$5)</f>
        <v>10884939.17</v>
      </c>
      <c r="BE183" s="13">
        <f>SUMIFS('Retiro Mensual'!$E$2:$E$2629,'Retiro Mensual'!$A$2:$A$2629,BE$4,'Retiro Mensual'!$B$2:$B$2629,$B183,'Retiro Mensual'!$C$2:$C$2629,BE$5)</f>
        <v>8754257.4210000001</v>
      </c>
      <c r="BF183" s="13">
        <f>SUMIFS('Retiro Mensual'!$E$2:$E$2629,'Retiro Mensual'!$A$2:$A$2629,BF$4,'Retiro Mensual'!$B$2:$B$2629,$B183,'Retiro Mensual'!$C$2:$C$2629,BF$5)</f>
        <v>9045252.9680000003</v>
      </c>
      <c r="BG183" s="13">
        <f>SUMIFS('Retiro Mensual'!$E$2:$E$2629,'Retiro Mensual'!$A$2:$A$2629,BG$4,'Retiro Mensual'!$B$2:$B$2629,$B183,'Retiro Mensual'!$C$2:$C$2629,BG$5)</f>
        <v>8119593.6260000002</v>
      </c>
      <c r="BH183" s="13">
        <f>SUMIFS('Retiro Mensual'!$E$2:$E$2629,'Retiro Mensual'!$A$2:$A$2629,BH$4,'Retiro Mensual'!$B$2:$B$2629,$B183,'Retiro Mensual'!$C$2:$C$2629,BH$5)</f>
        <v>7630183.8600000003</v>
      </c>
      <c r="BI183" s="13">
        <f>SUMIFS('Retiro Mensual'!$E$2:$E$2629,'Retiro Mensual'!$A$2:$A$2629,BI$4,'Retiro Mensual'!$B$2:$B$2629,$B183,'Retiro Mensual'!$C$2:$C$2629,BI$5)</f>
        <v>5754517.1100000003</v>
      </c>
      <c r="BJ183" s="13">
        <f>SUMIFS('Retiro Mensual'!$E$2:$E$2629,'Retiro Mensual'!$A$2:$A$2629,BJ$4,'Retiro Mensual'!$B$2:$B$2629,$B183,'Retiro Mensual'!$C$2:$C$2629,BJ$5)</f>
        <v>6095691.3329999996</v>
      </c>
      <c r="BK183" s="14">
        <f>SUMIFS('Retiro Mensual'!$E$2:$E$2629,'Retiro Mensual'!$A$2:$A$2629,BK$4,'Retiro Mensual'!$B$2:$B$2629,$B183,'Retiro Mensual'!$C$2:$C$2629,BK$5)</f>
        <v>6933443.9950000001</v>
      </c>
      <c r="BL183" s="12">
        <f>SUMIFS('Retiro Mensual'!$E$2:$E$2629,'Retiro Mensual'!$A$2:$A$2629,BL$4,'Retiro Mensual'!$B$2:$B$2629,$B183,'Retiro Mensual'!$C$2:$C$2629,BL$5)</f>
        <v>9743493.5099999998</v>
      </c>
      <c r="BM183" s="13">
        <f>SUMIFS('Retiro Mensual'!$E$2:$E$2629,'Retiro Mensual'!$A$2:$A$2629,BM$4,'Retiro Mensual'!$B$2:$B$2629,$B183,'Retiro Mensual'!$C$2:$C$2629,BM$5)</f>
        <v>8868967.8859999999</v>
      </c>
      <c r="BN183" s="13">
        <f>SUMIFS('Retiro Mensual'!$E$2:$E$2629,'Retiro Mensual'!$A$2:$A$2629,BN$4,'Retiro Mensual'!$B$2:$B$2629,$B183,'Retiro Mensual'!$C$2:$C$2629,BN$5)</f>
        <v>10739225.02</v>
      </c>
      <c r="BO183" s="13">
        <f>SUMIFS('Retiro Mensual'!$E$2:$E$2629,'Retiro Mensual'!$A$2:$A$2629,BO$4,'Retiro Mensual'!$B$2:$B$2629,$B183,'Retiro Mensual'!$C$2:$C$2629,BO$5)</f>
        <v>10840017.01</v>
      </c>
      <c r="BP183" s="13">
        <f>SUMIFS('Retiro Mensual'!$E$2:$E$2629,'Retiro Mensual'!$A$2:$A$2629,BP$4,'Retiro Mensual'!$B$2:$B$2629,$B183,'Retiro Mensual'!$C$2:$C$2629,BP$5)</f>
        <v>11122636.220000001</v>
      </c>
      <c r="BQ183" s="13">
        <f>SUMIFS('Retiro Mensual'!$E$2:$E$2629,'Retiro Mensual'!$A$2:$A$2629,BQ$4,'Retiro Mensual'!$B$2:$B$2629,$B183,'Retiro Mensual'!$C$2:$C$2629,BQ$5)</f>
        <v>9225542.0209999997</v>
      </c>
      <c r="BR183" s="13">
        <f>SUMIFS('Retiro Mensual'!$E$2:$E$2629,'Retiro Mensual'!$A$2:$A$2629,BR$4,'Retiro Mensual'!$B$2:$B$2629,$B183,'Retiro Mensual'!$C$2:$C$2629,BR$5)</f>
        <v>9528562.9639999997</v>
      </c>
      <c r="BS183" s="13">
        <f>SUMIFS('Retiro Mensual'!$E$2:$E$2629,'Retiro Mensual'!$A$2:$A$2629,BS$4,'Retiro Mensual'!$B$2:$B$2629,$B183,'Retiro Mensual'!$C$2:$C$2629,BS$5)</f>
        <v>8693298.1830000002</v>
      </c>
      <c r="BT183" s="13">
        <f>SUMIFS('Retiro Mensual'!$E$2:$E$2629,'Retiro Mensual'!$A$2:$A$2629,BT$4,'Retiro Mensual'!$B$2:$B$2629,$B183,'Retiro Mensual'!$C$2:$C$2629,BT$5)</f>
        <v>7919247.6050000004</v>
      </c>
      <c r="BU183" s="13">
        <f>SUMIFS('Retiro Mensual'!$E$2:$E$2629,'Retiro Mensual'!$A$2:$A$2629,BU$4,'Retiro Mensual'!$B$2:$B$2629,$B183,'Retiro Mensual'!$C$2:$C$2629,BU$5)</f>
        <v>6265537.8870000001</v>
      </c>
      <c r="BV183" s="13">
        <f>SUMIFS('Retiro Mensual'!$E$2:$E$2629,'Retiro Mensual'!$A$2:$A$2629,BV$4,'Retiro Mensual'!$B$2:$B$2629,$B183,'Retiro Mensual'!$C$2:$C$2629,BV$5)</f>
        <v>6785434.6840000004</v>
      </c>
      <c r="BW183" s="14">
        <f>SUMIFS('Retiro Mensual'!$E$2:$E$2629,'Retiro Mensual'!$A$2:$A$2629,BW$4,'Retiro Mensual'!$B$2:$B$2629,$B183,'Retiro Mensual'!$C$2:$C$2629,BW$5)</f>
        <v>7495743.8700000001</v>
      </c>
      <c r="BX183" s="13"/>
      <c r="BY183" s="12">
        <f>SUMIFS('Compra Ventas'!$E$2:$E$2700,'Compra Ventas'!$A$2:$A$2700,BY$4,'Compra Ventas'!$B$2:$B$2700,$B183,'Compra Ventas'!$C$2:$C$2700,BY$5)</f>
        <v>-4403733.1500131432</v>
      </c>
      <c r="BZ183" s="13">
        <f>SUMIFS('Compra Ventas'!$E$2:$E$2700,'Compra Ventas'!$A$2:$A$2700,BZ$4,'Compra Ventas'!$B$2:$B$2700,$B183,'Compra Ventas'!$C$2:$C$2700,BZ$5)</f>
        <v>-4230281.905423549</v>
      </c>
      <c r="CA183" s="13">
        <f>SUMIFS('Compra Ventas'!$E$2:$E$2700,'Compra Ventas'!$A$2:$A$2700,CA$4,'Compra Ventas'!$B$2:$B$2700,$B183,'Compra Ventas'!$C$2:$C$2700,CA$5)</f>
        <v>-5850091.1977027357</v>
      </c>
      <c r="CB183" s="13">
        <f>SUMIFS('Compra Ventas'!$E$2:$E$2700,'Compra Ventas'!$A$2:$A$2700,CB$4,'Compra Ventas'!$B$2:$B$2700,$B183,'Compra Ventas'!$C$2:$C$2700,CB$5)</f>
        <v>-4899410.7020864589</v>
      </c>
      <c r="CC183" s="13">
        <f>SUMIFS('Compra Ventas'!$E$2:$E$2700,'Compra Ventas'!$A$2:$A$2700,CC$4,'Compra Ventas'!$B$2:$B$2700,$B183,'Compra Ventas'!$C$2:$C$2700,CC$5)</f>
        <v>-5588500.8045591433</v>
      </c>
      <c r="CD183" s="13">
        <f>SUMIFS('Compra Ventas'!$E$2:$E$2700,'Compra Ventas'!$A$2:$A$2700,CD$4,'Compra Ventas'!$B$2:$B$2700,$B183,'Compra Ventas'!$C$2:$C$2700,CD$5)</f>
        <v>-4912625.4677584115</v>
      </c>
      <c r="CE183" s="13">
        <f>SUMIFS('Compra Ventas'!$E$2:$E$2700,'Compra Ventas'!$A$2:$A$2700,CE$4,'Compra Ventas'!$B$2:$B$2700,$B183,'Compra Ventas'!$C$2:$C$2700,CE$5)</f>
        <v>-3820469.3573224279</v>
      </c>
      <c r="CF183" s="13">
        <f>SUMIFS('Compra Ventas'!$E$2:$E$2700,'Compra Ventas'!$A$2:$A$2700,CF$4,'Compra Ventas'!$B$2:$B$2700,$B183,'Compra Ventas'!$C$2:$C$2700,CF$5)</f>
        <v>-3758946.1610041573</v>
      </c>
      <c r="CG183" s="13">
        <f>SUMIFS('Compra Ventas'!$E$2:$E$2700,'Compra Ventas'!$A$2:$A$2700,CG$4,'Compra Ventas'!$B$2:$B$2700,$B183,'Compra Ventas'!$C$2:$C$2700,CG$5)</f>
        <v>-3140183.3370264415</v>
      </c>
      <c r="CH183" s="13">
        <f>SUMIFS('Compra Ventas'!$E$2:$E$2700,'Compra Ventas'!$A$2:$A$2700,CH$4,'Compra Ventas'!$B$2:$B$2700,$B183,'Compra Ventas'!$C$2:$C$2700,CH$5)</f>
        <v>-1090001.3611030516</v>
      </c>
      <c r="CI183" s="13">
        <f>SUMIFS('Compra Ventas'!$E$2:$E$2700,'Compra Ventas'!$A$2:$A$2700,CI$4,'Compra Ventas'!$B$2:$B$2700,$B183,'Compra Ventas'!$C$2:$C$2700,CI$5)</f>
        <v>-879110.17871863372</v>
      </c>
      <c r="CJ183" s="14">
        <f>SUMIFS('Compra Ventas'!$E$2:$E$2700,'Compra Ventas'!$A$2:$A$2700,CJ$4,'Compra Ventas'!$B$2:$B$2700,$B183,'Compra Ventas'!$C$2:$C$2700,CJ$5)</f>
        <v>-946595.34276884375</v>
      </c>
      <c r="CK183" s="12">
        <f>SUMIFS('Compra Ventas'!$E$2:$E$2700,'Compra Ventas'!$A$2:$A$2700,CK$4,'Compra Ventas'!$B$2:$B$2700,$B183,'Compra Ventas'!$C$2:$C$2700,CK$5)</f>
        <v>-4407649.5772309033</v>
      </c>
      <c r="CL183" s="13">
        <f>SUMIFS('Compra Ventas'!$E$2:$E$2700,'Compra Ventas'!$A$2:$A$2700,CL$4,'Compra Ventas'!$B$2:$B$2700,$B183,'Compra Ventas'!$C$2:$C$2700,CL$5)</f>
        <v>-4265899.0301259905</v>
      </c>
      <c r="CM183" s="13">
        <f>SUMIFS('Compra Ventas'!$E$2:$E$2700,'Compra Ventas'!$A$2:$A$2700,CM$4,'Compra Ventas'!$B$2:$B$2700,$B183,'Compra Ventas'!$C$2:$C$2700,CM$5)</f>
        <v>-5904805.6428751694</v>
      </c>
      <c r="CN183" s="13">
        <f>SUMIFS('Compra Ventas'!$E$2:$E$2700,'Compra Ventas'!$A$2:$A$2700,CN$4,'Compra Ventas'!$B$2:$B$2700,$B183,'Compra Ventas'!$C$2:$C$2700,CN$5)</f>
        <v>-5153110.7361039603</v>
      </c>
      <c r="CO183" s="13">
        <f>SUMIFS('Compra Ventas'!$E$2:$E$2700,'Compra Ventas'!$A$2:$A$2700,CO$4,'Compra Ventas'!$B$2:$B$2700,$B183,'Compra Ventas'!$C$2:$C$2700,CO$5)</f>
        <v>-5482075.118400773</v>
      </c>
      <c r="CP183" s="13">
        <f>SUMIFS('Compra Ventas'!$E$2:$E$2700,'Compra Ventas'!$A$2:$A$2700,CP$4,'Compra Ventas'!$B$2:$B$2700,$B183,'Compra Ventas'!$C$2:$C$2700,CP$5)</f>
        <v>-4964253.8142559873</v>
      </c>
      <c r="CQ183" s="13">
        <f>SUMIFS('Compra Ventas'!$E$2:$E$2700,'Compra Ventas'!$A$2:$A$2700,CQ$4,'Compra Ventas'!$B$2:$B$2700,$B183,'Compra Ventas'!$C$2:$C$2700,CQ$5)</f>
        <v>-4006646.2194876638</v>
      </c>
      <c r="CR183" s="13">
        <f>SUMIFS('Compra Ventas'!$E$2:$E$2700,'Compra Ventas'!$A$2:$A$2700,CR$4,'Compra Ventas'!$B$2:$B$2700,$B183,'Compra Ventas'!$C$2:$C$2700,CR$5)</f>
        <v>-3777890.5650153221</v>
      </c>
      <c r="CS183" s="13">
        <f>SUMIFS('Compra Ventas'!$E$2:$E$2700,'Compra Ventas'!$A$2:$A$2700,CS$4,'Compra Ventas'!$B$2:$B$2700,$B183,'Compra Ventas'!$C$2:$C$2700,CS$5)</f>
        <v>-3186106.6729917033</v>
      </c>
      <c r="CT183" s="13">
        <f>SUMIFS('Compra Ventas'!$E$2:$E$2700,'Compra Ventas'!$A$2:$A$2700,CT$4,'Compra Ventas'!$B$2:$B$2700,$B183,'Compra Ventas'!$C$2:$C$2700,CT$5)</f>
        <v>-1225774.0597131161</v>
      </c>
      <c r="CU183" s="13">
        <f>SUMIFS('Compra Ventas'!$E$2:$E$2700,'Compra Ventas'!$A$2:$A$2700,CU$4,'Compra Ventas'!$B$2:$B$2700,$B183,'Compra Ventas'!$C$2:$C$2700,CU$5)</f>
        <v>-1218023.6532720693</v>
      </c>
      <c r="CV183" s="14">
        <f>SUMIFS('Compra Ventas'!$E$2:$E$2700,'Compra Ventas'!$A$2:$A$2700,CV$4,'Compra Ventas'!$B$2:$B$2700,$B183,'Compra Ventas'!$C$2:$C$2700,CV$5)</f>
        <v>-1313428.106445621</v>
      </c>
      <c r="CW183" s="12">
        <f>SUMIFS('Compra Ventas'!$E$2:$E$2700,'Compra Ventas'!$A$2:$A$2700,CW$4,'Compra Ventas'!$B$2:$B$2700,$B183,'Compra Ventas'!$C$2:$C$2700,CW$5)</f>
        <v>-4404009.117669194</v>
      </c>
      <c r="CX183" s="13">
        <f>SUMIFS('Compra Ventas'!$E$2:$E$2700,'Compra Ventas'!$A$2:$A$2700,CX$4,'Compra Ventas'!$B$2:$B$2700,$B183,'Compra Ventas'!$C$2:$C$2700,CX$5)</f>
        <v>-4259868.886296466</v>
      </c>
      <c r="CY183" s="13">
        <f>SUMIFS('Compra Ventas'!$E$2:$E$2700,'Compra Ventas'!$A$2:$A$2700,CY$4,'Compra Ventas'!$B$2:$B$2700,$B183,'Compra Ventas'!$C$2:$C$2700,CY$5)</f>
        <v>-5873695.4516311027</v>
      </c>
      <c r="CZ183" s="13">
        <f>SUMIFS('Compra Ventas'!$E$2:$E$2700,'Compra Ventas'!$A$2:$A$2700,CZ$4,'Compra Ventas'!$B$2:$B$2700,$B183,'Compra Ventas'!$C$2:$C$2700,CZ$5)</f>
        <v>-5102662.282993868</v>
      </c>
      <c r="DA183" s="13">
        <f>SUMIFS('Compra Ventas'!$E$2:$E$2700,'Compra Ventas'!$A$2:$A$2700,DA$4,'Compra Ventas'!$B$2:$B$2700,$B183,'Compra Ventas'!$C$2:$C$2700,DA$5)</f>
        <v>-5688468.8408331834</v>
      </c>
      <c r="DB183" s="13">
        <f>SUMIFS('Compra Ventas'!$E$2:$E$2700,'Compra Ventas'!$A$2:$A$2700,DB$4,'Compra Ventas'!$B$2:$B$2700,$B183,'Compra Ventas'!$C$2:$C$2700,DB$5)</f>
        <v>-5323888.8609069614</v>
      </c>
      <c r="DC183" s="13">
        <f>SUMIFS('Compra Ventas'!$E$2:$E$2700,'Compra Ventas'!$A$2:$A$2700,DC$4,'Compra Ventas'!$B$2:$B$2700,$B183,'Compra Ventas'!$C$2:$C$2700,DC$5)</f>
        <v>-4382633.1117999293</v>
      </c>
      <c r="DD183" s="13">
        <f>SUMIFS('Compra Ventas'!$E$2:$E$2700,'Compra Ventas'!$A$2:$A$2700,DD$4,'Compra Ventas'!$B$2:$B$2700,$B183,'Compra Ventas'!$C$2:$C$2700,DD$5)</f>
        <v>-4168868.3155859108</v>
      </c>
      <c r="DE183" s="13">
        <f>SUMIFS('Compra Ventas'!$E$2:$E$2700,'Compra Ventas'!$A$2:$A$2700,DE$4,'Compra Ventas'!$B$2:$B$2700,$B183,'Compra Ventas'!$C$2:$C$2700,DE$5)</f>
        <v>-3412119.098246695</v>
      </c>
      <c r="DF183" s="13">
        <f>SUMIFS('Compra Ventas'!$E$2:$E$2700,'Compra Ventas'!$A$2:$A$2700,DF$4,'Compra Ventas'!$B$2:$B$2700,$B183,'Compra Ventas'!$C$2:$C$2700,DF$5)</f>
        <v>-1673397.5856249346</v>
      </c>
      <c r="DG183" s="13">
        <f>SUMIFS('Compra Ventas'!$E$2:$E$2700,'Compra Ventas'!$A$2:$A$2700,DG$4,'Compra Ventas'!$B$2:$B$2700,$B183,'Compra Ventas'!$C$2:$C$2700,DG$5)</f>
        <v>-1628019.36885204</v>
      </c>
      <c r="DH183" s="14">
        <f>SUMIFS('Compra Ventas'!$E$2:$E$2700,'Compra Ventas'!$A$2:$A$2700,DH$4,'Compra Ventas'!$B$2:$B$2700,$B183,'Compra Ventas'!$C$2:$C$2700,DH$5)</f>
        <v>-1627909.5238807485</v>
      </c>
      <c r="DI183" s="84"/>
      <c r="DJ183" s="98">
        <f>SUMIFS('Ajuste Ciclado'!D$5:D$47,'Ajuste Ciclado'!$C$5:$C$47,Balance!DJ$4,'Ajuste Ciclado'!$B$5:$B$47,Balance!$B183)</f>
        <v>2818695.9818519028</v>
      </c>
      <c r="DK183" s="99">
        <f>SUMIFS('Ajuste Ciclado'!E$5:E$47,'Ajuste Ciclado'!$C$5:$C$47,Balance!DK$4,'Ajuste Ciclado'!$B$5:$B$47,Balance!$B183)</f>
        <v>2450601.1910715383</v>
      </c>
      <c r="DL183" s="99">
        <f>SUMIFS('Ajuste Ciclado'!F$5:F$47,'Ajuste Ciclado'!$C$5:$C$47,Balance!DL$4,'Ajuste Ciclado'!$B$5:$B$47,Balance!$B183)</f>
        <v>3431582.9878521729</v>
      </c>
      <c r="DM183" s="99">
        <f>SUMIFS('Ajuste Ciclado'!G$5:G$47,'Ajuste Ciclado'!$C$5:$C$47,Balance!DM$4,'Ajuste Ciclado'!$B$5:$B$47,Balance!$B183)</f>
        <v>3328711.1202429165</v>
      </c>
      <c r="DN183" s="99">
        <f>SUMIFS('Ajuste Ciclado'!H$5:H$47,'Ajuste Ciclado'!$C$5:$C$47,Balance!DN$4,'Ajuste Ciclado'!$B$5:$B$47,Balance!$B183)</f>
        <v>3191257.5047633722</v>
      </c>
      <c r="DO183" s="99">
        <f>SUMIFS('Ajuste Ciclado'!I$5:I$47,'Ajuste Ciclado'!$C$5:$C$47,Balance!DO$4,'Ajuste Ciclado'!$B$5:$B$47,Balance!$B183)</f>
        <v>2083129.5922118225</v>
      </c>
      <c r="DP183" s="99">
        <f>SUMIFS('Ajuste Ciclado'!J$5:J$47,'Ajuste Ciclado'!$C$5:$C$47,Balance!DP$4,'Ajuste Ciclado'!$B$5:$B$47,Balance!$B183)</f>
        <v>1449565.2227236896</v>
      </c>
      <c r="DQ183" s="99">
        <f>SUMIFS('Ajuste Ciclado'!K$5:K$47,'Ajuste Ciclado'!$C$5:$C$47,Balance!DQ$4,'Ajuste Ciclado'!$B$5:$B$47,Balance!$B183)</f>
        <v>1499305.5065957387</v>
      </c>
      <c r="DR183" s="99">
        <f>SUMIFS('Ajuste Ciclado'!L$5:L$47,'Ajuste Ciclado'!$C$5:$C$47,Balance!DR$4,'Ajuste Ciclado'!$B$5:$B$47,Balance!$B183)</f>
        <v>915689.23817156849</v>
      </c>
      <c r="DS183" s="99">
        <f>SUMIFS('Ajuste Ciclado'!M$5:M$47,'Ajuste Ciclado'!$C$5:$C$47,Balance!DS$4,'Ajuste Ciclado'!$B$5:$B$47,Balance!$B183)</f>
        <v>668192.6413819372</v>
      </c>
      <c r="DT183" s="99">
        <f>SUMIFS('Ajuste Ciclado'!N$5:N$47,'Ajuste Ciclado'!$C$5:$C$47,Balance!DT$4,'Ajuste Ciclado'!$B$5:$B$47,Balance!$B183)</f>
        <v>729270.35904230282</v>
      </c>
      <c r="DU183" s="100">
        <f>SUMIFS('Ajuste Ciclado'!O$5:O$47,'Ajuste Ciclado'!$C$5:$C$47,Balance!DU$4,'Ajuste Ciclado'!$B$5:$B$47,Balance!$B183)</f>
        <v>897997.19460589741</v>
      </c>
      <c r="DV183" s="98">
        <f>SUMIFS('Ajuste Ciclado'!D$5:D$47,'Ajuste Ciclado'!$C$5:$C$47,Balance!DV$4,'Ajuste Ciclado'!$B$5:$B$47,Balance!$B183)</f>
        <v>2974709.5134938871</v>
      </c>
      <c r="DW183" s="99">
        <f>SUMIFS('Ajuste Ciclado'!E$5:E$47,'Ajuste Ciclado'!$C$5:$C$47,Balance!DW$4,'Ajuste Ciclado'!$B$5:$B$47,Balance!$B183)</f>
        <v>2810221.6414538808</v>
      </c>
      <c r="DX183" s="99">
        <f>SUMIFS('Ajuste Ciclado'!F$5:F$47,'Ajuste Ciclado'!$C$5:$C$47,Balance!DX$4,'Ajuste Ciclado'!$B$5:$B$47,Balance!$B183)</f>
        <v>3472323.9802135974</v>
      </c>
      <c r="DY183" s="99">
        <f>SUMIFS('Ajuste Ciclado'!G$5:G$47,'Ajuste Ciclado'!$C$5:$C$47,Balance!DY$4,'Ajuste Ciclado'!$B$5:$B$47,Balance!$B183)</f>
        <v>3397067.1704677548</v>
      </c>
      <c r="DZ183" s="99">
        <f>SUMIFS('Ajuste Ciclado'!H$5:H$47,'Ajuste Ciclado'!$C$5:$C$47,Balance!DZ$4,'Ajuste Ciclado'!$B$5:$B$47,Balance!$B183)</f>
        <v>3078217.1434609895</v>
      </c>
      <c r="EA183" s="99">
        <f>SUMIFS('Ajuste Ciclado'!I$5:I$47,'Ajuste Ciclado'!$C$5:$C$47,Balance!EA$4,'Ajuste Ciclado'!$B$5:$B$47,Balance!$B183)</f>
        <v>2202247.4779628175</v>
      </c>
      <c r="EB183" s="99">
        <f>SUMIFS('Ajuste Ciclado'!J$5:J$47,'Ajuste Ciclado'!$C$5:$C$47,Balance!EB$4,'Ajuste Ciclado'!$B$5:$B$47,Balance!$B183)</f>
        <v>2235717.024946162</v>
      </c>
      <c r="EC183" s="99">
        <f>SUMIFS('Ajuste Ciclado'!K$5:K$47,'Ajuste Ciclado'!$C$5:$C$47,Balance!EC$4,'Ajuste Ciclado'!$B$5:$B$47,Balance!$B183)</f>
        <v>1656708.2052592044</v>
      </c>
      <c r="ED183" s="99">
        <f>SUMIFS('Ajuste Ciclado'!L$5:L$47,'Ajuste Ciclado'!$C$5:$C$47,Balance!ED$4,'Ajuste Ciclado'!$B$5:$B$47,Balance!$B183)</f>
        <v>908375.68756456883</v>
      </c>
      <c r="EE183" s="99">
        <f>SUMIFS('Ajuste Ciclado'!M$5:M$47,'Ajuste Ciclado'!$C$5:$C$47,Balance!EE$4,'Ajuste Ciclado'!$B$5:$B$47,Balance!$B183)</f>
        <v>835913.16284267872</v>
      </c>
      <c r="EF183" s="99">
        <f>SUMIFS('Ajuste Ciclado'!N$5:N$47,'Ajuste Ciclado'!$C$5:$C$47,Balance!EF$4,'Ajuste Ciclado'!$B$5:$B$47,Balance!$B183)</f>
        <v>953532.41396293323</v>
      </c>
      <c r="EG183" s="100">
        <f>SUMIFS('Ajuste Ciclado'!O$5:O$47,'Ajuste Ciclado'!$C$5:$C$47,Balance!EG$4,'Ajuste Ciclado'!$B$5:$B$47,Balance!$B183)</f>
        <v>1211814.5665289648</v>
      </c>
      <c r="EH183" s="98">
        <f>SUMIFS('Ajuste Ciclado'!D$5:D$47,'Ajuste Ciclado'!$C$5:$C$47,Balance!EH$4,'Ajuste Ciclado'!$B$5:$B$47,Balance!$B183)</f>
        <v>2917479.9993376061</v>
      </c>
      <c r="EI183" s="99">
        <f>SUMIFS('Ajuste Ciclado'!E$5:E$47,'Ajuste Ciclado'!$C$5:$C$47,Balance!EI$4,'Ajuste Ciclado'!$B$5:$B$47,Balance!$B183)</f>
        <v>2571924.4260741915</v>
      </c>
      <c r="EJ183" s="99">
        <f>SUMIFS('Ajuste Ciclado'!F$5:F$47,'Ajuste Ciclado'!$C$5:$C$47,Balance!EJ$4,'Ajuste Ciclado'!$B$5:$B$47,Balance!$B183)</f>
        <v>3542858.2314133942</v>
      </c>
      <c r="EK183" s="99">
        <f>SUMIFS('Ajuste Ciclado'!G$5:G$47,'Ajuste Ciclado'!$C$5:$C$47,Balance!EK$4,'Ajuste Ciclado'!$B$5:$B$47,Balance!$B183)</f>
        <v>3329166.5942474492</v>
      </c>
      <c r="EL183" s="99">
        <f>SUMIFS('Ajuste Ciclado'!H$5:H$47,'Ajuste Ciclado'!$C$5:$C$47,Balance!EL$4,'Ajuste Ciclado'!$B$5:$B$47,Balance!$B183)</f>
        <v>2937442.0634641601</v>
      </c>
      <c r="EM183" s="99">
        <f>SUMIFS('Ajuste Ciclado'!I$5:I$47,'Ajuste Ciclado'!$C$5:$C$47,Balance!EM$4,'Ajuste Ciclado'!$B$5:$B$47,Balance!$B183)</f>
        <v>2997809.2935134787</v>
      </c>
      <c r="EN183" s="99">
        <f>SUMIFS('Ajuste Ciclado'!J$5:J$47,'Ajuste Ciclado'!$C$5:$C$47,Balance!EN$4,'Ajuste Ciclado'!$B$5:$B$47,Balance!$B183)</f>
        <v>1872033.5177178534</v>
      </c>
      <c r="EO183" s="99">
        <f>SUMIFS('Ajuste Ciclado'!K$5:K$47,'Ajuste Ciclado'!$C$5:$C$47,Balance!EO$4,'Ajuste Ciclado'!$B$5:$B$47,Balance!$B183)</f>
        <v>607135.90348696779</v>
      </c>
      <c r="EP183" s="99">
        <f>SUMIFS('Ajuste Ciclado'!L$5:L$47,'Ajuste Ciclado'!$C$5:$C$47,Balance!EP$4,'Ajuste Ciclado'!$B$5:$B$47,Balance!$B183)</f>
        <v>909273.21306479862</v>
      </c>
      <c r="EQ183" s="99">
        <f>SUMIFS('Ajuste Ciclado'!M$5:M$47,'Ajuste Ciclado'!$C$5:$C$47,Balance!EQ$4,'Ajuste Ciclado'!$B$5:$B$47,Balance!$B183)</f>
        <v>1234379.839671165</v>
      </c>
      <c r="ER183" s="99">
        <f>SUMIFS('Ajuste Ciclado'!N$5:N$47,'Ajuste Ciclado'!$C$5:$C$47,Balance!ER$4,'Ajuste Ciclado'!$B$5:$B$47,Balance!$B183)</f>
        <v>1040502.9141209899</v>
      </c>
      <c r="ES183" s="100">
        <f>SUMIFS('Ajuste Ciclado'!O$5:O$47,'Ajuste Ciclado'!$C$5:$C$47,Balance!ES$4,'Ajuste Ciclado'!$B$5:$B$47,Balance!$B183)</f>
        <v>1722501.5751575094</v>
      </c>
      <c r="ET183" s="84"/>
      <c r="EU183" s="12">
        <f t="shared" si="279"/>
        <v>-415358.38116075005</v>
      </c>
      <c r="EV183" s="13">
        <f t="shared" si="244"/>
        <v>-729128.86099960003</v>
      </c>
      <c r="EW183" s="13">
        <f t="shared" si="245"/>
        <v>1935972.2218039166</v>
      </c>
      <c r="EX183" s="13">
        <f t="shared" si="246"/>
        <v>1052518.5643440071</v>
      </c>
      <c r="EY183" s="13">
        <f t="shared" si="247"/>
        <v>7074689.6921532601</v>
      </c>
      <c r="EZ183" s="13">
        <f t="shared" si="248"/>
        <v>-6017042.6739845034</v>
      </c>
      <c r="FA183" s="13">
        <f t="shared" si="249"/>
        <v>-4601050.9043363193</v>
      </c>
      <c r="FB183" s="13">
        <f t="shared" si="250"/>
        <v>-485101.64293442573</v>
      </c>
      <c r="FC183" s="13">
        <f t="shared" si="251"/>
        <v>-3982663.0271583186</v>
      </c>
      <c r="FD183" s="13">
        <f t="shared" si="252"/>
        <v>-3362693.2323003476</v>
      </c>
      <c r="FE183" s="13">
        <f t="shared" si="253"/>
        <v>-3120072.2281645127</v>
      </c>
      <c r="FF183" s="14">
        <f t="shared" si="254"/>
        <v>-2517476.0157957207</v>
      </c>
      <c r="FG183" s="12">
        <f t="shared" si="255"/>
        <v>-239921.11939157732</v>
      </c>
      <c r="FH183" s="13">
        <f t="shared" si="256"/>
        <v>143100.87913195044</v>
      </c>
      <c r="FI183" s="13">
        <f t="shared" si="257"/>
        <v>2728556.7367204679</v>
      </c>
      <c r="FJ183" s="13">
        <f t="shared" si="258"/>
        <v>3242548.7136998056</v>
      </c>
      <c r="FK183" s="13">
        <f t="shared" si="259"/>
        <v>4342390.506605316</v>
      </c>
      <c r="FL183" s="13">
        <f t="shared" si="260"/>
        <v>-4960095.5538504906</v>
      </c>
      <c r="FM183" s="13">
        <f t="shared" si="261"/>
        <v>-751809.20135796163</v>
      </c>
      <c r="FN183" s="13">
        <f t="shared" si="262"/>
        <v>299636.7897740528</v>
      </c>
      <c r="FO183" s="13">
        <f t="shared" si="263"/>
        <v>-3440575.180202784</v>
      </c>
      <c r="FP183" s="13">
        <f t="shared" si="264"/>
        <v>-2853692.3211470051</v>
      </c>
      <c r="FQ183" s="13">
        <f t="shared" si="265"/>
        <v>-3226984.1995012658</v>
      </c>
      <c r="FR183" s="14">
        <f t="shared" si="266"/>
        <v>-3322654.5505570443</v>
      </c>
      <c r="FS183" s="12">
        <f t="shared" si="267"/>
        <v>-304073.64749497827</v>
      </c>
      <c r="FT183" s="13">
        <f t="shared" si="268"/>
        <v>-318609.77852281416</v>
      </c>
      <c r="FU183" s="13">
        <f t="shared" si="269"/>
        <v>2542594.3204885311</v>
      </c>
      <c r="FV183" s="13">
        <f t="shared" si="270"/>
        <v>2957635.2844845206</v>
      </c>
      <c r="FW183" s="13">
        <f t="shared" si="271"/>
        <v>9561681.6379219368</v>
      </c>
      <c r="FX183" s="13">
        <f t="shared" si="272"/>
        <v>3377464.5980398869</v>
      </c>
      <c r="FY183" s="13">
        <f t="shared" si="273"/>
        <v>6458123.2954385336</v>
      </c>
      <c r="FZ183" s="13">
        <f t="shared" si="274"/>
        <v>5792527.6304890877</v>
      </c>
      <c r="GA183" s="13">
        <f t="shared" si="275"/>
        <v>-580688.41865154915</v>
      </c>
      <c r="GB183" s="13">
        <f t="shared" si="276"/>
        <v>-2389075.2121435674</v>
      </c>
      <c r="GC183" s="13">
        <f t="shared" si="277"/>
        <v>-2847831.8868456762</v>
      </c>
      <c r="GD183" s="14">
        <f t="shared" si="278"/>
        <v>-2138440.6936436733</v>
      </c>
      <c r="GE183" s="84"/>
      <c r="GF183" s="12">
        <f t="shared" si="280"/>
        <v>-15167406.488533312</v>
      </c>
      <c r="GG183" s="13">
        <f t="shared" si="280"/>
        <v>-8039498.5000765361</v>
      </c>
      <c r="GH183" s="14">
        <f t="shared" si="280"/>
        <v>22111307.12956024</v>
      </c>
      <c r="GI183" s="6">
        <f t="shared" si="281"/>
        <v>1</v>
      </c>
      <c r="GJ183" s="12">
        <f t="shared" si="282"/>
        <v>-14600756.605479142</v>
      </c>
      <c r="GK183" s="13">
        <f t="shared" si="283"/>
        <v>-11723325.28461032</v>
      </c>
      <c r="GL183" s="14">
        <f t="shared" si="284"/>
        <v>-7375347.7926329169</v>
      </c>
      <c r="GM183" s="84"/>
      <c r="GN183" s="66">
        <f t="shared" si="285"/>
        <v>-14600756.605479142</v>
      </c>
      <c r="GO183" s="84"/>
      <c r="GP183" s="63" t="str" cm="1">
        <f t="array" ref="GP183">INDEX($GF$4:$GH$4,1,GI183)</f>
        <v>Sample 1</v>
      </c>
      <c r="GQ183" s="12">
        <f t="shared" si="287"/>
        <v>-6017042.6739845034</v>
      </c>
      <c r="GR183" s="13">
        <f t="shared" si="287"/>
        <v>-4601050.9043363193</v>
      </c>
      <c r="GS183" s="14">
        <f t="shared" si="287"/>
        <v>-3982663.0271583186</v>
      </c>
      <c r="GT183" s="12">
        <f t="shared" si="288"/>
        <v>-4960095.5538504906</v>
      </c>
      <c r="GU183" s="13">
        <f t="shared" si="288"/>
        <v>-3440575.180202784</v>
      </c>
      <c r="GV183" s="14">
        <f t="shared" si="288"/>
        <v>-3322654.5505570443</v>
      </c>
      <c r="GW183" s="12">
        <f t="shared" si="289"/>
        <v>-2847831.8868456762</v>
      </c>
      <c r="GX183" s="13">
        <f t="shared" si="289"/>
        <v>-2389075.2121435674</v>
      </c>
      <c r="GY183" s="14">
        <f t="shared" si="289"/>
        <v>-2138440.6936436733</v>
      </c>
      <c r="GZ183" s="84" t="str">
        <f t="shared" si="290"/>
        <v>Sample 1</v>
      </c>
      <c r="HA183" s="12">
        <f t="shared" si="286"/>
        <v>-6017042.6739845034</v>
      </c>
      <c r="HB183" s="13">
        <f t="shared" si="286"/>
        <v>-4601050.9043363193</v>
      </c>
      <c r="HC183" s="14">
        <f t="shared" si="286"/>
        <v>-3982663.0271583186</v>
      </c>
      <c r="HD183" s="6">
        <f t="shared" si="291"/>
        <v>-14600756.605479142</v>
      </c>
      <c r="HE183" s="84" t="str">
        <f t="shared" si="292"/>
        <v>Ok</v>
      </c>
    </row>
    <row r="184" spans="2:213" hidden="1" x14ac:dyDescent="0.3">
      <c r="B184" s="84" t="s">
        <v>287</v>
      </c>
      <c r="C184" s="12">
        <f>SUMIFS(Inyecciones!$E$2:$E$14185,Inyecciones!$A$2:$A$14185,Balance!C$4,Inyecciones!$B$2:$B$14185,Balance!$B184,Inyecciones!$C$2:$C$14185,Balance!C$5)</f>
        <v>1888192.17656536</v>
      </c>
      <c r="D184" s="13">
        <f>SUMIFS(Inyecciones!$E$2:$E$14185,Inyecciones!$A$2:$A$14185,Balance!D$4,Inyecciones!$B$2:$B$14185,Balance!$B184,Inyecciones!$C$2:$C$14185,Balance!D$5)</f>
        <v>2878694.9208091758</v>
      </c>
      <c r="E184" s="13">
        <f>SUMIFS(Inyecciones!$E$2:$E$14185,Inyecciones!$A$2:$A$14185,Balance!E$4,Inyecciones!$B$2:$B$14185,Balance!$B184,Inyecciones!$C$2:$C$14185,Balance!E$5)</f>
        <v>2398702.2494571712</v>
      </c>
      <c r="F184" s="13">
        <f>SUMIFS(Inyecciones!$E$2:$E$14185,Inyecciones!$A$2:$A$14185,Balance!F$4,Inyecciones!$B$2:$B$14185,Balance!$B184,Inyecciones!$C$2:$C$14185,Balance!F$5)</f>
        <v>1642291.363320146</v>
      </c>
      <c r="G184" s="13">
        <f>SUMIFS(Inyecciones!$E$2:$E$14185,Inyecciones!$A$2:$A$14185,Balance!G$4,Inyecciones!$B$2:$B$14185,Balance!$B184,Inyecciones!$C$2:$C$14185,Balance!G$5)</f>
        <v>845567.64484169648</v>
      </c>
      <c r="H184" s="13">
        <f>SUMIFS(Inyecciones!$E$2:$E$14185,Inyecciones!$A$2:$A$14185,Balance!H$4,Inyecciones!$B$2:$B$14185,Balance!$B184,Inyecciones!$C$2:$C$14185,Balance!H$5)</f>
        <v>567733.94969613105</v>
      </c>
      <c r="I184" s="13">
        <f>SUMIFS(Inyecciones!$E$2:$E$14185,Inyecciones!$A$2:$A$14185,Balance!I$4,Inyecciones!$B$2:$B$14185,Balance!$B184,Inyecciones!$C$2:$C$14185,Balance!I$5)</f>
        <v>504259.67518219299</v>
      </c>
      <c r="J184" s="13">
        <f>SUMIFS(Inyecciones!$E$2:$E$14185,Inyecciones!$A$2:$A$14185,Balance!J$4,Inyecciones!$B$2:$B$14185,Balance!$B184,Inyecciones!$C$2:$C$14185,Balance!J$5)</f>
        <v>324107.86409304541</v>
      </c>
      <c r="K184" s="13">
        <f>SUMIFS(Inyecciones!$E$2:$E$14185,Inyecciones!$A$2:$A$14185,Balance!K$4,Inyecciones!$B$2:$B$14185,Balance!$B184,Inyecciones!$C$2:$C$14185,Balance!K$5)</f>
        <v>368205.54520519119</v>
      </c>
      <c r="L184" s="13">
        <f>SUMIFS(Inyecciones!$E$2:$E$14185,Inyecciones!$A$2:$A$14185,Balance!L$4,Inyecciones!$B$2:$B$14185,Balance!$B184,Inyecciones!$C$2:$C$14185,Balance!L$5)</f>
        <v>278004.12257882737</v>
      </c>
      <c r="M184" s="13">
        <f>SUMIFS(Inyecciones!$E$2:$E$14185,Inyecciones!$A$2:$A$14185,Balance!M$4,Inyecciones!$B$2:$B$14185,Balance!$B184,Inyecciones!$C$2:$C$14185,Balance!M$5)</f>
        <v>442070.04971925472</v>
      </c>
      <c r="N184" s="14">
        <f>SUMIFS(Inyecciones!$E$2:$E$14185,Inyecciones!$A$2:$A$14185,Balance!N$4,Inyecciones!$B$2:$B$14185,Balance!$B184,Inyecciones!$C$2:$C$14185,Balance!N$5)</f>
        <v>465068.62958242447</v>
      </c>
      <c r="O184" s="12">
        <f>SUMIFS(Inyecciones!$E$2:$E$14185,Inyecciones!$A$2:$A$14185,Balance!O$4,Inyecciones!$B$2:$B$14185,Balance!$B184,Inyecciones!$C$2:$C$14185,Balance!O$5)</f>
        <v>1824568.5406104389</v>
      </c>
      <c r="P184" s="13">
        <f>SUMIFS(Inyecciones!$E$2:$E$14185,Inyecciones!$A$2:$A$14185,Balance!P$4,Inyecciones!$B$2:$B$14185,Balance!$B184,Inyecciones!$C$2:$C$14185,Balance!P$5)</f>
        <v>2148254.575607066</v>
      </c>
      <c r="Q184" s="13">
        <f>SUMIFS(Inyecciones!$E$2:$E$14185,Inyecciones!$A$2:$A$14185,Balance!Q$4,Inyecciones!$B$2:$B$14185,Balance!$B184,Inyecciones!$C$2:$C$14185,Balance!Q$5)</f>
        <v>1073074.476679472</v>
      </c>
      <c r="R184" s="13">
        <f>SUMIFS(Inyecciones!$E$2:$E$14185,Inyecciones!$A$2:$A$14185,Balance!R$4,Inyecciones!$B$2:$B$14185,Balance!$B184,Inyecciones!$C$2:$C$14185,Balance!R$5)</f>
        <v>1032649.191020967</v>
      </c>
      <c r="S184" s="13">
        <f>SUMIFS(Inyecciones!$E$2:$E$14185,Inyecciones!$A$2:$A$14185,Balance!S$4,Inyecciones!$B$2:$B$14185,Balance!$B184,Inyecciones!$C$2:$C$14185,Balance!S$5)</f>
        <v>823549.82649062888</v>
      </c>
      <c r="T184" s="13">
        <f>SUMIFS(Inyecciones!$E$2:$E$14185,Inyecciones!$A$2:$A$14185,Balance!T$4,Inyecciones!$B$2:$B$14185,Balance!$B184,Inyecciones!$C$2:$C$14185,Balance!T$5)</f>
        <v>506460.83013936522</v>
      </c>
      <c r="U184" s="13">
        <f>SUMIFS(Inyecciones!$E$2:$E$14185,Inyecciones!$A$2:$A$14185,Balance!U$4,Inyecciones!$B$2:$B$14185,Balance!$B184,Inyecciones!$C$2:$C$14185,Balance!U$5)</f>
        <v>460648.32403210067</v>
      </c>
      <c r="V184" s="13">
        <f>SUMIFS(Inyecciones!$E$2:$E$14185,Inyecciones!$A$2:$A$14185,Balance!V$4,Inyecciones!$B$2:$B$14185,Balance!$B184,Inyecciones!$C$2:$C$14185,Balance!V$5)</f>
        <v>289978.59076719917</v>
      </c>
      <c r="W184" s="13">
        <f>SUMIFS(Inyecciones!$E$2:$E$14185,Inyecciones!$A$2:$A$14185,Balance!W$4,Inyecciones!$B$2:$B$14185,Balance!$B184,Inyecciones!$C$2:$C$14185,Balance!W$5)</f>
        <v>283536.72134274978</v>
      </c>
      <c r="X184" s="13">
        <f>SUMIFS(Inyecciones!$E$2:$E$14185,Inyecciones!$A$2:$A$14185,Balance!X$4,Inyecciones!$B$2:$B$14185,Balance!$B184,Inyecciones!$C$2:$C$14185,Balance!X$5)</f>
        <v>285305.90775887849</v>
      </c>
      <c r="Y184" s="13">
        <f>SUMIFS(Inyecciones!$E$2:$E$14185,Inyecciones!$A$2:$A$14185,Balance!Y$4,Inyecciones!$B$2:$B$14185,Balance!$B184,Inyecciones!$C$2:$C$14185,Balance!Y$5)</f>
        <v>853123.47453305114</v>
      </c>
      <c r="Z184" s="14">
        <f>SUMIFS(Inyecciones!$E$2:$E$14185,Inyecciones!$A$2:$A$14185,Balance!Z$4,Inyecciones!$B$2:$B$14185,Balance!$B184,Inyecciones!$C$2:$C$14185,Balance!Z$5)</f>
        <v>1221281.7470616701</v>
      </c>
      <c r="AA184" s="12">
        <f>SUMIFS(Inyecciones!$E$2:$E$14185,Inyecciones!$A$2:$A$14185,Balance!AA$4,Inyecciones!$B$2:$B$14185,Balance!$B184,Inyecciones!$C$2:$C$14185,Balance!AA$5)</f>
        <v>1897195.0358747919</v>
      </c>
      <c r="AB184" s="13">
        <f>SUMIFS(Inyecciones!$E$2:$E$14185,Inyecciones!$A$2:$A$14185,Balance!AB$4,Inyecciones!$B$2:$B$14185,Balance!$B184,Inyecciones!$C$2:$C$14185,Balance!AB$5)</f>
        <v>2909045.9468502011</v>
      </c>
      <c r="AC184" s="13">
        <f>SUMIFS(Inyecciones!$E$2:$E$14185,Inyecciones!$A$2:$A$14185,Balance!AC$4,Inyecciones!$B$2:$B$14185,Balance!$B184,Inyecciones!$C$2:$C$14185,Balance!AC$5)</f>
        <v>2413974.4034095621</v>
      </c>
      <c r="AD184" s="13">
        <f>SUMIFS(Inyecciones!$E$2:$E$14185,Inyecciones!$A$2:$A$14185,Balance!AD$4,Inyecciones!$B$2:$B$14185,Balance!$B184,Inyecciones!$C$2:$C$14185,Balance!AD$5)</f>
        <v>1485568.7411733139</v>
      </c>
      <c r="AE184" s="13">
        <f>SUMIFS(Inyecciones!$E$2:$E$14185,Inyecciones!$A$2:$A$14185,Balance!AE$4,Inyecciones!$B$2:$B$14185,Balance!$B184,Inyecciones!$C$2:$C$14185,Balance!AE$5)</f>
        <v>689891.69051612099</v>
      </c>
      <c r="AF184" s="13">
        <f>SUMIFS(Inyecciones!$E$2:$E$14185,Inyecciones!$A$2:$A$14185,Balance!AF$4,Inyecciones!$B$2:$B$14185,Balance!$B184,Inyecciones!$C$2:$C$14185,Balance!AF$5)</f>
        <v>395771.79323930142</v>
      </c>
      <c r="AG184" s="13">
        <f>SUMIFS(Inyecciones!$E$2:$E$14185,Inyecciones!$A$2:$A$14185,Balance!AG$4,Inyecciones!$B$2:$B$14185,Balance!$B184,Inyecciones!$C$2:$C$14185,Balance!AG$5)</f>
        <v>394017.36421713838</v>
      </c>
      <c r="AH184" s="13">
        <f>SUMIFS(Inyecciones!$E$2:$E$14185,Inyecciones!$A$2:$A$14185,Balance!AH$4,Inyecciones!$B$2:$B$14185,Balance!$B184,Inyecciones!$C$2:$C$14185,Balance!AH$5)</f>
        <v>254330.63917071669</v>
      </c>
      <c r="AI184" s="13">
        <f>SUMIFS(Inyecciones!$E$2:$E$14185,Inyecciones!$A$2:$A$14185,Balance!AI$4,Inyecciones!$B$2:$B$14185,Balance!$B184,Inyecciones!$C$2:$C$14185,Balance!AI$5)</f>
        <v>283014.07015061931</v>
      </c>
      <c r="AJ184" s="13">
        <f>SUMIFS(Inyecciones!$E$2:$E$14185,Inyecciones!$A$2:$A$14185,Balance!AJ$4,Inyecciones!$B$2:$B$14185,Balance!$B184,Inyecciones!$C$2:$C$14185,Balance!AJ$5)</f>
        <v>567466.12139914103</v>
      </c>
      <c r="AK184" s="13">
        <f>SUMIFS(Inyecciones!$E$2:$E$14185,Inyecciones!$A$2:$A$14185,Balance!AK$4,Inyecciones!$B$2:$B$14185,Balance!$B184,Inyecciones!$C$2:$C$14185,Balance!AK$5)</f>
        <v>1912340.1990804439</v>
      </c>
      <c r="AL184" s="14">
        <f>SUMIFS(Inyecciones!$E$2:$E$14185,Inyecciones!$A$2:$A$14185,Balance!AL$4,Inyecciones!$B$2:$B$14185,Balance!$B184,Inyecciones!$C$2:$C$14185,Balance!AL$5)</f>
        <v>2042688.497265134</v>
      </c>
      <c r="AM184" s="13"/>
      <c r="AN184" s="12">
        <f>SUMIFS('Retiro Mensual'!$E$2:$E$2629,'Retiro Mensual'!$A$2:$A$2629,AN$4,'Retiro Mensual'!$B$2:$B$2629,$B184,'Retiro Mensual'!$C$2:$C$2629,AN$5)</f>
        <v>0</v>
      </c>
      <c r="AO184" s="13">
        <f>SUMIFS('Retiro Mensual'!$E$2:$E$2629,'Retiro Mensual'!$A$2:$A$2629,AO$4,'Retiro Mensual'!$B$2:$B$2629,$B184,'Retiro Mensual'!$C$2:$C$2629,AO$5)</f>
        <v>0</v>
      </c>
      <c r="AP184" s="13">
        <f>SUMIFS('Retiro Mensual'!$E$2:$E$2629,'Retiro Mensual'!$A$2:$A$2629,AP$4,'Retiro Mensual'!$B$2:$B$2629,$B184,'Retiro Mensual'!$C$2:$C$2629,AP$5)</f>
        <v>0</v>
      </c>
      <c r="AQ184" s="13">
        <f>SUMIFS('Retiro Mensual'!$E$2:$E$2629,'Retiro Mensual'!$A$2:$A$2629,AQ$4,'Retiro Mensual'!$B$2:$B$2629,$B184,'Retiro Mensual'!$C$2:$C$2629,AQ$5)</f>
        <v>0</v>
      </c>
      <c r="AR184" s="13">
        <f>SUMIFS('Retiro Mensual'!$E$2:$E$2629,'Retiro Mensual'!$A$2:$A$2629,AR$4,'Retiro Mensual'!$B$2:$B$2629,$B184,'Retiro Mensual'!$C$2:$C$2629,AR$5)</f>
        <v>0</v>
      </c>
      <c r="AS184" s="13">
        <f>SUMIFS('Retiro Mensual'!$E$2:$E$2629,'Retiro Mensual'!$A$2:$A$2629,AS$4,'Retiro Mensual'!$B$2:$B$2629,$B184,'Retiro Mensual'!$C$2:$C$2629,AS$5)</f>
        <v>0</v>
      </c>
      <c r="AT184" s="13">
        <f>SUMIFS('Retiro Mensual'!$E$2:$E$2629,'Retiro Mensual'!$A$2:$A$2629,AT$4,'Retiro Mensual'!$B$2:$B$2629,$B184,'Retiro Mensual'!$C$2:$C$2629,AT$5)</f>
        <v>0</v>
      </c>
      <c r="AU184" s="13">
        <f>SUMIFS('Retiro Mensual'!$E$2:$E$2629,'Retiro Mensual'!$A$2:$A$2629,AU$4,'Retiro Mensual'!$B$2:$B$2629,$B184,'Retiro Mensual'!$C$2:$C$2629,AU$5)</f>
        <v>0</v>
      </c>
      <c r="AV184" s="13">
        <f>SUMIFS('Retiro Mensual'!$E$2:$E$2629,'Retiro Mensual'!$A$2:$A$2629,AV$4,'Retiro Mensual'!$B$2:$B$2629,$B184,'Retiro Mensual'!$C$2:$C$2629,AV$5)</f>
        <v>0</v>
      </c>
      <c r="AW184" s="13">
        <f>SUMIFS('Retiro Mensual'!$E$2:$E$2629,'Retiro Mensual'!$A$2:$A$2629,AW$4,'Retiro Mensual'!$B$2:$B$2629,$B184,'Retiro Mensual'!$C$2:$C$2629,AW$5)</f>
        <v>0</v>
      </c>
      <c r="AX184" s="13">
        <f>SUMIFS('Retiro Mensual'!$E$2:$E$2629,'Retiro Mensual'!$A$2:$A$2629,AX$4,'Retiro Mensual'!$B$2:$B$2629,$B184,'Retiro Mensual'!$C$2:$C$2629,AX$5)</f>
        <v>0</v>
      </c>
      <c r="AY184" s="14">
        <f>SUMIFS('Retiro Mensual'!$E$2:$E$2629,'Retiro Mensual'!$A$2:$A$2629,AY$4,'Retiro Mensual'!$B$2:$B$2629,$B184,'Retiro Mensual'!$C$2:$C$2629,AY$5)</f>
        <v>0</v>
      </c>
      <c r="AZ184" s="12">
        <f>SUMIFS('Retiro Mensual'!$E$2:$E$2629,'Retiro Mensual'!$A$2:$A$2629,AZ$4,'Retiro Mensual'!$B$2:$B$2629,$B184,'Retiro Mensual'!$C$2:$C$2629,AZ$5)</f>
        <v>0</v>
      </c>
      <c r="BA184" s="13">
        <f>SUMIFS('Retiro Mensual'!$E$2:$E$2629,'Retiro Mensual'!$A$2:$A$2629,BA$4,'Retiro Mensual'!$B$2:$B$2629,$B184,'Retiro Mensual'!$C$2:$C$2629,BA$5)</f>
        <v>0</v>
      </c>
      <c r="BB184" s="13">
        <f>SUMIFS('Retiro Mensual'!$E$2:$E$2629,'Retiro Mensual'!$A$2:$A$2629,BB$4,'Retiro Mensual'!$B$2:$B$2629,$B184,'Retiro Mensual'!$C$2:$C$2629,BB$5)</f>
        <v>0</v>
      </c>
      <c r="BC184" s="13">
        <f>SUMIFS('Retiro Mensual'!$E$2:$E$2629,'Retiro Mensual'!$A$2:$A$2629,BC$4,'Retiro Mensual'!$B$2:$B$2629,$B184,'Retiro Mensual'!$C$2:$C$2629,BC$5)</f>
        <v>0</v>
      </c>
      <c r="BD184" s="13">
        <f>SUMIFS('Retiro Mensual'!$E$2:$E$2629,'Retiro Mensual'!$A$2:$A$2629,BD$4,'Retiro Mensual'!$B$2:$B$2629,$B184,'Retiro Mensual'!$C$2:$C$2629,BD$5)</f>
        <v>0</v>
      </c>
      <c r="BE184" s="13">
        <f>SUMIFS('Retiro Mensual'!$E$2:$E$2629,'Retiro Mensual'!$A$2:$A$2629,BE$4,'Retiro Mensual'!$B$2:$B$2629,$B184,'Retiro Mensual'!$C$2:$C$2629,BE$5)</f>
        <v>0</v>
      </c>
      <c r="BF184" s="13">
        <f>SUMIFS('Retiro Mensual'!$E$2:$E$2629,'Retiro Mensual'!$A$2:$A$2629,BF$4,'Retiro Mensual'!$B$2:$B$2629,$B184,'Retiro Mensual'!$C$2:$C$2629,BF$5)</f>
        <v>0</v>
      </c>
      <c r="BG184" s="13">
        <f>SUMIFS('Retiro Mensual'!$E$2:$E$2629,'Retiro Mensual'!$A$2:$A$2629,BG$4,'Retiro Mensual'!$B$2:$B$2629,$B184,'Retiro Mensual'!$C$2:$C$2629,BG$5)</f>
        <v>0</v>
      </c>
      <c r="BH184" s="13">
        <f>SUMIFS('Retiro Mensual'!$E$2:$E$2629,'Retiro Mensual'!$A$2:$A$2629,BH$4,'Retiro Mensual'!$B$2:$B$2629,$B184,'Retiro Mensual'!$C$2:$C$2629,BH$5)</f>
        <v>0</v>
      </c>
      <c r="BI184" s="13">
        <f>SUMIFS('Retiro Mensual'!$E$2:$E$2629,'Retiro Mensual'!$A$2:$A$2629,BI$4,'Retiro Mensual'!$B$2:$B$2629,$B184,'Retiro Mensual'!$C$2:$C$2629,BI$5)</f>
        <v>0</v>
      </c>
      <c r="BJ184" s="13">
        <f>SUMIFS('Retiro Mensual'!$E$2:$E$2629,'Retiro Mensual'!$A$2:$A$2629,BJ$4,'Retiro Mensual'!$B$2:$B$2629,$B184,'Retiro Mensual'!$C$2:$C$2629,BJ$5)</f>
        <v>0</v>
      </c>
      <c r="BK184" s="14">
        <f>SUMIFS('Retiro Mensual'!$E$2:$E$2629,'Retiro Mensual'!$A$2:$A$2629,BK$4,'Retiro Mensual'!$B$2:$B$2629,$B184,'Retiro Mensual'!$C$2:$C$2629,BK$5)</f>
        <v>0</v>
      </c>
      <c r="BL184" s="12">
        <f>SUMIFS('Retiro Mensual'!$E$2:$E$2629,'Retiro Mensual'!$A$2:$A$2629,BL$4,'Retiro Mensual'!$B$2:$B$2629,$B184,'Retiro Mensual'!$C$2:$C$2629,BL$5)</f>
        <v>0</v>
      </c>
      <c r="BM184" s="13">
        <f>SUMIFS('Retiro Mensual'!$E$2:$E$2629,'Retiro Mensual'!$A$2:$A$2629,BM$4,'Retiro Mensual'!$B$2:$B$2629,$B184,'Retiro Mensual'!$C$2:$C$2629,BM$5)</f>
        <v>0</v>
      </c>
      <c r="BN184" s="13">
        <f>SUMIFS('Retiro Mensual'!$E$2:$E$2629,'Retiro Mensual'!$A$2:$A$2629,BN$4,'Retiro Mensual'!$B$2:$B$2629,$B184,'Retiro Mensual'!$C$2:$C$2629,BN$5)</f>
        <v>0</v>
      </c>
      <c r="BO184" s="13">
        <f>SUMIFS('Retiro Mensual'!$E$2:$E$2629,'Retiro Mensual'!$A$2:$A$2629,BO$4,'Retiro Mensual'!$B$2:$B$2629,$B184,'Retiro Mensual'!$C$2:$C$2629,BO$5)</f>
        <v>0</v>
      </c>
      <c r="BP184" s="13">
        <f>SUMIFS('Retiro Mensual'!$E$2:$E$2629,'Retiro Mensual'!$A$2:$A$2629,BP$4,'Retiro Mensual'!$B$2:$B$2629,$B184,'Retiro Mensual'!$C$2:$C$2629,BP$5)</f>
        <v>0</v>
      </c>
      <c r="BQ184" s="13">
        <f>SUMIFS('Retiro Mensual'!$E$2:$E$2629,'Retiro Mensual'!$A$2:$A$2629,BQ$4,'Retiro Mensual'!$B$2:$B$2629,$B184,'Retiro Mensual'!$C$2:$C$2629,BQ$5)</f>
        <v>0</v>
      </c>
      <c r="BR184" s="13">
        <f>SUMIFS('Retiro Mensual'!$E$2:$E$2629,'Retiro Mensual'!$A$2:$A$2629,BR$4,'Retiro Mensual'!$B$2:$B$2629,$B184,'Retiro Mensual'!$C$2:$C$2629,BR$5)</f>
        <v>0</v>
      </c>
      <c r="BS184" s="13">
        <f>SUMIFS('Retiro Mensual'!$E$2:$E$2629,'Retiro Mensual'!$A$2:$A$2629,BS$4,'Retiro Mensual'!$B$2:$B$2629,$B184,'Retiro Mensual'!$C$2:$C$2629,BS$5)</f>
        <v>0</v>
      </c>
      <c r="BT184" s="13">
        <f>SUMIFS('Retiro Mensual'!$E$2:$E$2629,'Retiro Mensual'!$A$2:$A$2629,BT$4,'Retiro Mensual'!$B$2:$B$2629,$B184,'Retiro Mensual'!$C$2:$C$2629,BT$5)</f>
        <v>0</v>
      </c>
      <c r="BU184" s="13">
        <f>SUMIFS('Retiro Mensual'!$E$2:$E$2629,'Retiro Mensual'!$A$2:$A$2629,BU$4,'Retiro Mensual'!$B$2:$B$2629,$B184,'Retiro Mensual'!$C$2:$C$2629,BU$5)</f>
        <v>0</v>
      </c>
      <c r="BV184" s="13">
        <f>SUMIFS('Retiro Mensual'!$E$2:$E$2629,'Retiro Mensual'!$A$2:$A$2629,BV$4,'Retiro Mensual'!$B$2:$B$2629,$B184,'Retiro Mensual'!$C$2:$C$2629,BV$5)</f>
        <v>0</v>
      </c>
      <c r="BW184" s="14">
        <f>SUMIFS('Retiro Mensual'!$E$2:$E$2629,'Retiro Mensual'!$A$2:$A$2629,BW$4,'Retiro Mensual'!$B$2:$B$2629,$B184,'Retiro Mensual'!$C$2:$C$2629,BW$5)</f>
        <v>0</v>
      </c>
      <c r="BX184" s="13"/>
      <c r="BY184" s="12">
        <f>SUMIFS('Compra Ventas'!$E$2:$E$2700,'Compra Ventas'!$A$2:$A$2700,BY$4,'Compra Ventas'!$B$2:$B$2700,$B184,'Compra Ventas'!$C$2:$C$2700,BY$5)</f>
        <v>0</v>
      </c>
      <c r="BZ184" s="13">
        <f>SUMIFS('Compra Ventas'!$E$2:$E$2700,'Compra Ventas'!$A$2:$A$2700,BZ$4,'Compra Ventas'!$B$2:$B$2700,$B184,'Compra Ventas'!$C$2:$C$2700,BZ$5)</f>
        <v>0</v>
      </c>
      <c r="CA184" s="13">
        <f>SUMIFS('Compra Ventas'!$E$2:$E$2700,'Compra Ventas'!$A$2:$A$2700,CA$4,'Compra Ventas'!$B$2:$B$2700,$B184,'Compra Ventas'!$C$2:$C$2700,CA$5)</f>
        <v>0</v>
      </c>
      <c r="CB184" s="13">
        <f>SUMIFS('Compra Ventas'!$E$2:$E$2700,'Compra Ventas'!$A$2:$A$2700,CB$4,'Compra Ventas'!$B$2:$B$2700,$B184,'Compra Ventas'!$C$2:$C$2700,CB$5)</f>
        <v>0</v>
      </c>
      <c r="CC184" s="13">
        <f>SUMIFS('Compra Ventas'!$E$2:$E$2700,'Compra Ventas'!$A$2:$A$2700,CC$4,'Compra Ventas'!$B$2:$B$2700,$B184,'Compra Ventas'!$C$2:$C$2700,CC$5)</f>
        <v>0</v>
      </c>
      <c r="CD184" s="13">
        <f>SUMIFS('Compra Ventas'!$E$2:$E$2700,'Compra Ventas'!$A$2:$A$2700,CD$4,'Compra Ventas'!$B$2:$B$2700,$B184,'Compra Ventas'!$C$2:$C$2700,CD$5)</f>
        <v>0</v>
      </c>
      <c r="CE184" s="13">
        <f>SUMIFS('Compra Ventas'!$E$2:$E$2700,'Compra Ventas'!$A$2:$A$2700,CE$4,'Compra Ventas'!$B$2:$B$2700,$B184,'Compra Ventas'!$C$2:$C$2700,CE$5)</f>
        <v>0</v>
      </c>
      <c r="CF184" s="13">
        <f>SUMIFS('Compra Ventas'!$E$2:$E$2700,'Compra Ventas'!$A$2:$A$2700,CF$4,'Compra Ventas'!$B$2:$B$2700,$B184,'Compra Ventas'!$C$2:$C$2700,CF$5)</f>
        <v>0</v>
      </c>
      <c r="CG184" s="13">
        <f>SUMIFS('Compra Ventas'!$E$2:$E$2700,'Compra Ventas'!$A$2:$A$2700,CG$4,'Compra Ventas'!$B$2:$B$2700,$B184,'Compra Ventas'!$C$2:$C$2700,CG$5)</f>
        <v>0</v>
      </c>
      <c r="CH184" s="13">
        <f>SUMIFS('Compra Ventas'!$E$2:$E$2700,'Compra Ventas'!$A$2:$A$2700,CH$4,'Compra Ventas'!$B$2:$B$2700,$B184,'Compra Ventas'!$C$2:$C$2700,CH$5)</f>
        <v>0</v>
      </c>
      <c r="CI184" s="13">
        <f>SUMIFS('Compra Ventas'!$E$2:$E$2700,'Compra Ventas'!$A$2:$A$2700,CI$4,'Compra Ventas'!$B$2:$B$2700,$B184,'Compra Ventas'!$C$2:$C$2700,CI$5)</f>
        <v>0</v>
      </c>
      <c r="CJ184" s="14">
        <f>SUMIFS('Compra Ventas'!$E$2:$E$2700,'Compra Ventas'!$A$2:$A$2700,CJ$4,'Compra Ventas'!$B$2:$B$2700,$B184,'Compra Ventas'!$C$2:$C$2700,CJ$5)</f>
        <v>0</v>
      </c>
      <c r="CK184" s="12">
        <f>SUMIFS('Compra Ventas'!$E$2:$E$2700,'Compra Ventas'!$A$2:$A$2700,CK$4,'Compra Ventas'!$B$2:$B$2700,$B184,'Compra Ventas'!$C$2:$C$2700,CK$5)</f>
        <v>0</v>
      </c>
      <c r="CL184" s="13">
        <f>SUMIFS('Compra Ventas'!$E$2:$E$2700,'Compra Ventas'!$A$2:$A$2700,CL$4,'Compra Ventas'!$B$2:$B$2700,$B184,'Compra Ventas'!$C$2:$C$2700,CL$5)</f>
        <v>0</v>
      </c>
      <c r="CM184" s="13">
        <f>SUMIFS('Compra Ventas'!$E$2:$E$2700,'Compra Ventas'!$A$2:$A$2700,CM$4,'Compra Ventas'!$B$2:$B$2700,$B184,'Compra Ventas'!$C$2:$C$2700,CM$5)</f>
        <v>0</v>
      </c>
      <c r="CN184" s="13">
        <f>SUMIFS('Compra Ventas'!$E$2:$E$2700,'Compra Ventas'!$A$2:$A$2700,CN$4,'Compra Ventas'!$B$2:$B$2700,$B184,'Compra Ventas'!$C$2:$C$2700,CN$5)</f>
        <v>0</v>
      </c>
      <c r="CO184" s="13">
        <f>SUMIFS('Compra Ventas'!$E$2:$E$2700,'Compra Ventas'!$A$2:$A$2700,CO$4,'Compra Ventas'!$B$2:$B$2700,$B184,'Compra Ventas'!$C$2:$C$2700,CO$5)</f>
        <v>0</v>
      </c>
      <c r="CP184" s="13">
        <f>SUMIFS('Compra Ventas'!$E$2:$E$2700,'Compra Ventas'!$A$2:$A$2700,CP$4,'Compra Ventas'!$B$2:$B$2700,$B184,'Compra Ventas'!$C$2:$C$2700,CP$5)</f>
        <v>0</v>
      </c>
      <c r="CQ184" s="13">
        <f>SUMIFS('Compra Ventas'!$E$2:$E$2700,'Compra Ventas'!$A$2:$A$2700,CQ$4,'Compra Ventas'!$B$2:$B$2700,$B184,'Compra Ventas'!$C$2:$C$2700,CQ$5)</f>
        <v>0</v>
      </c>
      <c r="CR184" s="13">
        <f>SUMIFS('Compra Ventas'!$E$2:$E$2700,'Compra Ventas'!$A$2:$A$2700,CR$4,'Compra Ventas'!$B$2:$B$2700,$B184,'Compra Ventas'!$C$2:$C$2700,CR$5)</f>
        <v>0</v>
      </c>
      <c r="CS184" s="13">
        <f>SUMIFS('Compra Ventas'!$E$2:$E$2700,'Compra Ventas'!$A$2:$A$2700,CS$4,'Compra Ventas'!$B$2:$B$2700,$B184,'Compra Ventas'!$C$2:$C$2700,CS$5)</f>
        <v>0</v>
      </c>
      <c r="CT184" s="13">
        <f>SUMIFS('Compra Ventas'!$E$2:$E$2700,'Compra Ventas'!$A$2:$A$2700,CT$4,'Compra Ventas'!$B$2:$B$2700,$B184,'Compra Ventas'!$C$2:$C$2700,CT$5)</f>
        <v>0</v>
      </c>
      <c r="CU184" s="13">
        <f>SUMIFS('Compra Ventas'!$E$2:$E$2700,'Compra Ventas'!$A$2:$A$2700,CU$4,'Compra Ventas'!$B$2:$B$2700,$B184,'Compra Ventas'!$C$2:$C$2700,CU$5)</f>
        <v>0</v>
      </c>
      <c r="CV184" s="14">
        <f>SUMIFS('Compra Ventas'!$E$2:$E$2700,'Compra Ventas'!$A$2:$A$2700,CV$4,'Compra Ventas'!$B$2:$B$2700,$B184,'Compra Ventas'!$C$2:$C$2700,CV$5)</f>
        <v>0</v>
      </c>
      <c r="CW184" s="12">
        <f>SUMIFS('Compra Ventas'!$E$2:$E$2700,'Compra Ventas'!$A$2:$A$2700,CW$4,'Compra Ventas'!$B$2:$B$2700,$B184,'Compra Ventas'!$C$2:$C$2700,CW$5)</f>
        <v>0</v>
      </c>
      <c r="CX184" s="13">
        <f>SUMIFS('Compra Ventas'!$E$2:$E$2700,'Compra Ventas'!$A$2:$A$2700,CX$4,'Compra Ventas'!$B$2:$B$2700,$B184,'Compra Ventas'!$C$2:$C$2700,CX$5)</f>
        <v>0</v>
      </c>
      <c r="CY184" s="13">
        <f>SUMIFS('Compra Ventas'!$E$2:$E$2700,'Compra Ventas'!$A$2:$A$2700,CY$4,'Compra Ventas'!$B$2:$B$2700,$B184,'Compra Ventas'!$C$2:$C$2700,CY$5)</f>
        <v>0</v>
      </c>
      <c r="CZ184" s="13">
        <f>SUMIFS('Compra Ventas'!$E$2:$E$2700,'Compra Ventas'!$A$2:$A$2700,CZ$4,'Compra Ventas'!$B$2:$B$2700,$B184,'Compra Ventas'!$C$2:$C$2700,CZ$5)</f>
        <v>0</v>
      </c>
      <c r="DA184" s="13">
        <f>SUMIFS('Compra Ventas'!$E$2:$E$2700,'Compra Ventas'!$A$2:$A$2700,DA$4,'Compra Ventas'!$B$2:$B$2700,$B184,'Compra Ventas'!$C$2:$C$2700,DA$5)</f>
        <v>0</v>
      </c>
      <c r="DB184" s="13">
        <f>SUMIFS('Compra Ventas'!$E$2:$E$2700,'Compra Ventas'!$A$2:$A$2700,DB$4,'Compra Ventas'!$B$2:$B$2700,$B184,'Compra Ventas'!$C$2:$C$2700,DB$5)</f>
        <v>0</v>
      </c>
      <c r="DC184" s="13">
        <f>SUMIFS('Compra Ventas'!$E$2:$E$2700,'Compra Ventas'!$A$2:$A$2700,DC$4,'Compra Ventas'!$B$2:$B$2700,$B184,'Compra Ventas'!$C$2:$C$2700,DC$5)</f>
        <v>0</v>
      </c>
      <c r="DD184" s="13">
        <f>SUMIFS('Compra Ventas'!$E$2:$E$2700,'Compra Ventas'!$A$2:$A$2700,DD$4,'Compra Ventas'!$B$2:$B$2700,$B184,'Compra Ventas'!$C$2:$C$2700,DD$5)</f>
        <v>0</v>
      </c>
      <c r="DE184" s="13">
        <f>SUMIFS('Compra Ventas'!$E$2:$E$2700,'Compra Ventas'!$A$2:$A$2700,DE$4,'Compra Ventas'!$B$2:$B$2700,$B184,'Compra Ventas'!$C$2:$C$2700,DE$5)</f>
        <v>0</v>
      </c>
      <c r="DF184" s="13">
        <f>SUMIFS('Compra Ventas'!$E$2:$E$2700,'Compra Ventas'!$A$2:$A$2700,DF$4,'Compra Ventas'!$B$2:$B$2700,$B184,'Compra Ventas'!$C$2:$C$2700,DF$5)</f>
        <v>0</v>
      </c>
      <c r="DG184" s="13">
        <f>SUMIFS('Compra Ventas'!$E$2:$E$2700,'Compra Ventas'!$A$2:$A$2700,DG$4,'Compra Ventas'!$B$2:$B$2700,$B184,'Compra Ventas'!$C$2:$C$2700,DG$5)</f>
        <v>0</v>
      </c>
      <c r="DH184" s="14">
        <f>SUMIFS('Compra Ventas'!$E$2:$E$2700,'Compra Ventas'!$A$2:$A$2700,DH$4,'Compra Ventas'!$B$2:$B$2700,$B184,'Compra Ventas'!$C$2:$C$2700,DH$5)</f>
        <v>0</v>
      </c>
      <c r="DI184" s="84"/>
      <c r="DJ184" s="98">
        <f>SUMIFS('Ajuste Ciclado'!D$5:D$47,'Ajuste Ciclado'!$C$5:$C$47,Balance!DJ$4,'Ajuste Ciclado'!$B$5:$B$47,Balance!$B184)</f>
        <v>0</v>
      </c>
      <c r="DK184" s="99">
        <f>SUMIFS('Ajuste Ciclado'!E$5:E$47,'Ajuste Ciclado'!$C$5:$C$47,Balance!DK$4,'Ajuste Ciclado'!$B$5:$B$47,Balance!$B184)</f>
        <v>0</v>
      </c>
      <c r="DL184" s="99">
        <f>SUMIFS('Ajuste Ciclado'!F$5:F$47,'Ajuste Ciclado'!$C$5:$C$47,Balance!DL$4,'Ajuste Ciclado'!$B$5:$B$47,Balance!$B184)</f>
        <v>0</v>
      </c>
      <c r="DM184" s="99">
        <f>SUMIFS('Ajuste Ciclado'!G$5:G$47,'Ajuste Ciclado'!$C$5:$C$47,Balance!DM$4,'Ajuste Ciclado'!$B$5:$B$47,Balance!$B184)</f>
        <v>0</v>
      </c>
      <c r="DN184" s="99">
        <f>SUMIFS('Ajuste Ciclado'!H$5:H$47,'Ajuste Ciclado'!$C$5:$C$47,Balance!DN$4,'Ajuste Ciclado'!$B$5:$B$47,Balance!$B184)</f>
        <v>0</v>
      </c>
      <c r="DO184" s="99">
        <f>SUMIFS('Ajuste Ciclado'!I$5:I$47,'Ajuste Ciclado'!$C$5:$C$47,Balance!DO$4,'Ajuste Ciclado'!$B$5:$B$47,Balance!$B184)</f>
        <v>0</v>
      </c>
      <c r="DP184" s="99">
        <f>SUMIFS('Ajuste Ciclado'!J$5:J$47,'Ajuste Ciclado'!$C$5:$C$47,Balance!DP$4,'Ajuste Ciclado'!$B$5:$B$47,Balance!$B184)</f>
        <v>0</v>
      </c>
      <c r="DQ184" s="99">
        <f>SUMIFS('Ajuste Ciclado'!K$5:K$47,'Ajuste Ciclado'!$C$5:$C$47,Balance!DQ$4,'Ajuste Ciclado'!$B$5:$B$47,Balance!$B184)</f>
        <v>0</v>
      </c>
      <c r="DR184" s="99">
        <f>SUMIFS('Ajuste Ciclado'!L$5:L$47,'Ajuste Ciclado'!$C$5:$C$47,Balance!DR$4,'Ajuste Ciclado'!$B$5:$B$47,Balance!$B184)</f>
        <v>0</v>
      </c>
      <c r="DS184" s="99">
        <f>SUMIFS('Ajuste Ciclado'!M$5:M$47,'Ajuste Ciclado'!$C$5:$C$47,Balance!DS$4,'Ajuste Ciclado'!$B$5:$B$47,Balance!$B184)</f>
        <v>0</v>
      </c>
      <c r="DT184" s="99">
        <f>SUMIFS('Ajuste Ciclado'!N$5:N$47,'Ajuste Ciclado'!$C$5:$C$47,Balance!DT$4,'Ajuste Ciclado'!$B$5:$B$47,Balance!$B184)</f>
        <v>0</v>
      </c>
      <c r="DU184" s="100">
        <f>SUMIFS('Ajuste Ciclado'!O$5:O$47,'Ajuste Ciclado'!$C$5:$C$47,Balance!DU$4,'Ajuste Ciclado'!$B$5:$B$47,Balance!$B184)</f>
        <v>0</v>
      </c>
      <c r="DV184" s="98">
        <f>SUMIFS('Ajuste Ciclado'!D$5:D$47,'Ajuste Ciclado'!$C$5:$C$47,Balance!DV$4,'Ajuste Ciclado'!$B$5:$B$47,Balance!$B184)</f>
        <v>0</v>
      </c>
      <c r="DW184" s="99">
        <f>SUMIFS('Ajuste Ciclado'!E$5:E$47,'Ajuste Ciclado'!$C$5:$C$47,Balance!DW$4,'Ajuste Ciclado'!$B$5:$B$47,Balance!$B184)</f>
        <v>0</v>
      </c>
      <c r="DX184" s="99">
        <f>SUMIFS('Ajuste Ciclado'!F$5:F$47,'Ajuste Ciclado'!$C$5:$C$47,Balance!DX$4,'Ajuste Ciclado'!$B$5:$B$47,Balance!$B184)</f>
        <v>0</v>
      </c>
      <c r="DY184" s="99">
        <f>SUMIFS('Ajuste Ciclado'!G$5:G$47,'Ajuste Ciclado'!$C$5:$C$47,Balance!DY$4,'Ajuste Ciclado'!$B$5:$B$47,Balance!$B184)</f>
        <v>0</v>
      </c>
      <c r="DZ184" s="99">
        <f>SUMIFS('Ajuste Ciclado'!H$5:H$47,'Ajuste Ciclado'!$C$5:$C$47,Balance!DZ$4,'Ajuste Ciclado'!$B$5:$B$47,Balance!$B184)</f>
        <v>0</v>
      </c>
      <c r="EA184" s="99">
        <f>SUMIFS('Ajuste Ciclado'!I$5:I$47,'Ajuste Ciclado'!$C$5:$C$47,Balance!EA$4,'Ajuste Ciclado'!$B$5:$B$47,Balance!$B184)</f>
        <v>0</v>
      </c>
      <c r="EB184" s="99">
        <f>SUMIFS('Ajuste Ciclado'!J$5:J$47,'Ajuste Ciclado'!$C$5:$C$47,Balance!EB$4,'Ajuste Ciclado'!$B$5:$B$47,Balance!$B184)</f>
        <v>0</v>
      </c>
      <c r="EC184" s="99">
        <f>SUMIFS('Ajuste Ciclado'!K$5:K$47,'Ajuste Ciclado'!$C$5:$C$47,Balance!EC$4,'Ajuste Ciclado'!$B$5:$B$47,Balance!$B184)</f>
        <v>0</v>
      </c>
      <c r="ED184" s="99">
        <f>SUMIFS('Ajuste Ciclado'!L$5:L$47,'Ajuste Ciclado'!$C$5:$C$47,Balance!ED$4,'Ajuste Ciclado'!$B$5:$B$47,Balance!$B184)</f>
        <v>0</v>
      </c>
      <c r="EE184" s="99">
        <f>SUMIFS('Ajuste Ciclado'!M$5:M$47,'Ajuste Ciclado'!$C$5:$C$47,Balance!EE$4,'Ajuste Ciclado'!$B$5:$B$47,Balance!$B184)</f>
        <v>0</v>
      </c>
      <c r="EF184" s="99">
        <f>SUMIFS('Ajuste Ciclado'!N$5:N$47,'Ajuste Ciclado'!$C$5:$C$47,Balance!EF$4,'Ajuste Ciclado'!$B$5:$B$47,Balance!$B184)</f>
        <v>0</v>
      </c>
      <c r="EG184" s="100">
        <f>SUMIFS('Ajuste Ciclado'!O$5:O$47,'Ajuste Ciclado'!$C$5:$C$47,Balance!EG$4,'Ajuste Ciclado'!$B$5:$B$47,Balance!$B184)</f>
        <v>0</v>
      </c>
      <c r="EH184" s="98">
        <f>SUMIFS('Ajuste Ciclado'!D$5:D$47,'Ajuste Ciclado'!$C$5:$C$47,Balance!EH$4,'Ajuste Ciclado'!$B$5:$B$47,Balance!$B184)</f>
        <v>0</v>
      </c>
      <c r="EI184" s="99">
        <f>SUMIFS('Ajuste Ciclado'!E$5:E$47,'Ajuste Ciclado'!$C$5:$C$47,Balance!EI$4,'Ajuste Ciclado'!$B$5:$B$47,Balance!$B184)</f>
        <v>0</v>
      </c>
      <c r="EJ184" s="99">
        <f>SUMIFS('Ajuste Ciclado'!F$5:F$47,'Ajuste Ciclado'!$C$5:$C$47,Balance!EJ$4,'Ajuste Ciclado'!$B$5:$B$47,Balance!$B184)</f>
        <v>0</v>
      </c>
      <c r="EK184" s="99">
        <f>SUMIFS('Ajuste Ciclado'!G$5:G$47,'Ajuste Ciclado'!$C$5:$C$47,Balance!EK$4,'Ajuste Ciclado'!$B$5:$B$47,Balance!$B184)</f>
        <v>0</v>
      </c>
      <c r="EL184" s="99">
        <f>SUMIFS('Ajuste Ciclado'!H$5:H$47,'Ajuste Ciclado'!$C$5:$C$47,Balance!EL$4,'Ajuste Ciclado'!$B$5:$B$47,Balance!$B184)</f>
        <v>0</v>
      </c>
      <c r="EM184" s="99">
        <f>SUMIFS('Ajuste Ciclado'!I$5:I$47,'Ajuste Ciclado'!$C$5:$C$47,Balance!EM$4,'Ajuste Ciclado'!$B$5:$B$47,Balance!$B184)</f>
        <v>0</v>
      </c>
      <c r="EN184" s="99">
        <f>SUMIFS('Ajuste Ciclado'!J$5:J$47,'Ajuste Ciclado'!$C$5:$C$47,Balance!EN$4,'Ajuste Ciclado'!$B$5:$B$47,Balance!$B184)</f>
        <v>0</v>
      </c>
      <c r="EO184" s="99">
        <f>SUMIFS('Ajuste Ciclado'!K$5:K$47,'Ajuste Ciclado'!$C$5:$C$47,Balance!EO$4,'Ajuste Ciclado'!$B$5:$B$47,Balance!$B184)</f>
        <v>0</v>
      </c>
      <c r="EP184" s="99">
        <f>SUMIFS('Ajuste Ciclado'!L$5:L$47,'Ajuste Ciclado'!$C$5:$C$47,Balance!EP$4,'Ajuste Ciclado'!$B$5:$B$47,Balance!$B184)</f>
        <v>0</v>
      </c>
      <c r="EQ184" s="99">
        <f>SUMIFS('Ajuste Ciclado'!M$5:M$47,'Ajuste Ciclado'!$C$5:$C$47,Balance!EQ$4,'Ajuste Ciclado'!$B$5:$B$47,Balance!$B184)</f>
        <v>0</v>
      </c>
      <c r="ER184" s="99">
        <f>SUMIFS('Ajuste Ciclado'!N$5:N$47,'Ajuste Ciclado'!$C$5:$C$47,Balance!ER$4,'Ajuste Ciclado'!$B$5:$B$47,Balance!$B184)</f>
        <v>0</v>
      </c>
      <c r="ES184" s="100">
        <f>SUMIFS('Ajuste Ciclado'!O$5:O$47,'Ajuste Ciclado'!$C$5:$C$47,Balance!ES$4,'Ajuste Ciclado'!$B$5:$B$47,Balance!$B184)</f>
        <v>0</v>
      </c>
      <c r="ET184" s="84"/>
      <c r="EU184" s="12">
        <f t="shared" si="279"/>
        <v>1888192.17656536</v>
      </c>
      <c r="EV184" s="13">
        <f t="shared" si="244"/>
        <v>2878694.9208091758</v>
      </c>
      <c r="EW184" s="13">
        <f t="shared" si="245"/>
        <v>2398702.2494571712</v>
      </c>
      <c r="EX184" s="13">
        <f t="shared" si="246"/>
        <v>1642291.363320146</v>
      </c>
      <c r="EY184" s="13">
        <f t="shared" si="247"/>
        <v>845567.64484169648</v>
      </c>
      <c r="EZ184" s="13">
        <f t="shared" si="248"/>
        <v>567733.94969613105</v>
      </c>
      <c r="FA184" s="13">
        <f t="shared" si="249"/>
        <v>504259.67518219299</v>
      </c>
      <c r="FB184" s="13">
        <f t="shared" si="250"/>
        <v>324107.86409304541</v>
      </c>
      <c r="FC184" s="13">
        <f t="shared" si="251"/>
        <v>368205.54520519119</v>
      </c>
      <c r="FD184" s="13">
        <f t="shared" si="252"/>
        <v>278004.12257882737</v>
      </c>
      <c r="FE184" s="13">
        <f t="shared" si="253"/>
        <v>442070.04971925472</v>
      </c>
      <c r="FF184" s="14">
        <f t="shared" si="254"/>
        <v>465068.62958242447</v>
      </c>
      <c r="FG184" s="12">
        <f t="shared" si="255"/>
        <v>1824568.5406104389</v>
      </c>
      <c r="FH184" s="13">
        <f t="shared" si="256"/>
        <v>2148254.575607066</v>
      </c>
      <c r="FI184" s="13">
        <f t="shared" si="257"/>
        <v>1073074.476679472</v>
      </c>
      <c r="FJ184" s="13">
        <f t="shared" si="258"/>
        <v>1032649.191020967</v>
      </c>
      <c r="FK184" s="13">
        <f t="shared" si="259"/>
        <v>823549.82649062888</v>
      </c>
      <c r="FL184" s="13">
        <f t="shared" si="260"/>
        <v>506460.83013936522</v>
      </c>
      <c r="FM184" s="13">
        <f t="shared" si="261"/>
        <v>460648.32403210067</v>
      </c>
      <c r="FN184" s="13">
        <f t="shared" si="262"/>
        <v>289978.59076719917</v>
      </c>
      <c r="FO184" s="13">
        <f t="shared" si="263"/>
        <v>283536.72134274978</v>
      </c>
      <c r="FP184" s="13">
        <f t="shared" si="264"/>
        <v>285305.90775887849</v>
      </c>
      <c r="FQ184" s="13">
        <f t="shared" si="265"/>
        <v>853123.47453305114</v>
      </c>
      <c r="FR184" s="14">
        <f t="shared" si="266"/>
        <v>1221281.7470616701</v>
      </c>
      <c r="FS184" s="12">
        <f t="shared" si="267"/>
        <v>1897195.0358747919</v>
      </c>
      <c r="FT184" s="13">
        <f t="shared" si="268"/>
        <v>2909045.9468502011</v>
      </c>
      <c r="FU184" s="13">
        <f t="shared" si="269"/>
        <v>2413974.4034095621</v>
      </c>
      <c r="FV184" s="13">
        <f t="shared" si="270"/>
        <v>1485568.7411733139</v>
      </c>
      <c r="FW184" s="13">
        <f t="shared" si="271"/>
        <v>689891.69051612099</v>
      </c>
      <c r="FX184" s="13">
        <f t="shared" si="272"/>
        <v>395771.79323930142</v>
      </c>
      <c r="FY184" s="13">
        <f t="shared" si="273"/>
        <v>394017.36421713838</v>
      </c>
      <c r="FZ184" s="13">
        <f t="shared" si="274"/>
        <v>254330.63917071669</v>
      </c>
      <c r="GA184" s="13">
        <f t="shared" si="275"/>
        <v>283014.07015061931</v>
      </c>
      <c r="GB184" s="13">
        <f t="shared" si="276"/>
        <v>567466.12139914103</v>
      </c>
      <c r="GC184" s="13">
        <f t="shared" si="277"/>
        <v>1912340.1990804439</v>
      </c>
      <c r="GD184" s="14">
        <f t="shared" si="278"/>
        <v>2042688.497265134</v>
      </c>
      <c r="GE184" s="84"/>
      <c r="GF184" s="12">
        <f t="shared" si="280"/>
        <v>12602898.191050617</v>
      </c>
      <c r="GG184" s="13">
        <f t="shared" si="280"/>
        <v>10802432.206043588</v>
      </c>
      <c r="GH184" s="14">
        <f t="shared" si="280"/>
        <v>15245304.502346486</v>
      </c>
      <c r="GI184" s="6">
        <f t="shared" si="281"/>
        <v>2</v>
      </c>
      <c r="GJ184" s="12">
        <f t="shared" si="282"/>
        <v>0</v>
      </c>
      <c r="GK184" s="13">
        <f t="shared" si="283"/>
        <v>0</v>
      </c>
      <c r="GL184" s="14">
        <f t="shared" si="284"/>
        <v>0</v>
      </c>
      <c r="GM184" s="84"/>
      <c r="GN184" s="66">
        <f t="shared" si="285"/>
        <v>0</v>
      </c>
      <c r="GO184" s="84"/>
      <c r="GP184" s="63" t="str" cm="1">
        <f t="array" ref="GP184">INDEX($GF$4:$GH$4,1,GI184)</f>
        <v>Sample 3</v>
      </c>
      <c r="GQ184" s="12">
        <f t="shared" si="287"/>
        <v>278004.12257882737</v>
      </c>
      <c r="GR184" s="13">
        <f t="shared" si="287"/>
        <v>324107.86409304541</v>
      </c>
      <c r="GS184" s="14">
        <f t="shared" si="287"/>
        <v>368205.54520519119</v>
      </c>
      <c r="GT184" s="12">
        <f t="shared" si="288"/>
        <v>283536.72134274978</v>
      </c>
      <c r="GU184" s="13">
        <f t="shared" si="288"/>
        <v>285305.90775887849</v>
      </c>
      <c r="GV184" s="14">
        <f t="shared" si="288"/>
        <v>289978.59076719917</v>
      </c>
      <c r="GW184" s="12">
        <f t="shared" si="289"/>
        <v>254330.63917071669</v>
      </c>
      <c r="GX184" s="13">
        <f t="shared" si="289"/>
        <v>283014.07015061931</v>
      </c>
      <c r="GY184" s="14">
        <f t="shared" si="289"/>
        <v>394017.36421713838</v>
      </c>
      <c r="GZ184" s="84" t="str">
        <f t="shared" si="290"/>
        <v>Sample 3</v>
      </c>
      <c r="HA184" s="12">
        <f t="shared" si="286"/>
        <v>0</v>
      </c>
      <c r="HB184" s="13">
        <f t="shared" si="286"/>
        <v>0</v>
      </c>
      <c r="HC184" s="14">
        <f t="shared" si="286"/>
        <v>0</v>
      </c>
      <c r="HD184" s="6">
        <f t="shared" si="291"/>
        <v>0</v>
      </c>
      <c r="HE184" s="84" t="str">
        <f t="shared" si="292"/>
        <v>Ok</v>
      </c>
    </row>
    <row r="185" spans="2:213" hidden="1" x14ac:dyDescent="0.3">
      <c r="B185" s="84" t="s">
        <v>44</v>
      </c>
      <c r="C185" s="12">
        <f>SUMIFS(Inyecciones!$E$2:$E$14185,Inyecciones!$A$2:$A$14185,Balance!C$4,Inyecciones!$B$2:$B$14185,Balance!$B185,Inyecciones!$C$2:$C$14185,Balance!C$5)</f>
        <v>1679002.5153646099</v>
      </c>
      <c r="D185" s="13">
        <f>SUMIFS(Inyecciones!$E$2:$E$14185,Inyecciones!$A$2:$A$14185,Balance!D$4,Inyecciones!$B$2:$B$14185,Balance!$B185,Inyecciones!$C$2:$C$14185,Balance!D$5)</f>
        <v>1583594.833321386</v>
      </c>
      <c r="E185" s="13">
        <f>SUMIFS(Inyecciones!$E$2:$E$14185,Inyecciones!$A$2:$A$14185,Balance!E$4,Inyecciones!$B$2:$B$14185,Balance!$B185,Inyecciones!$C$2:$C$14185,Balance!E$5)</f>
        <v>1818450.9666166969</v>
      </c>
      <c r="F185" s="13">
        <f>SUMIFS(Inyecciones!$E$2:$E$14185,Inyecciones!$A$2:$A$14185,Balance!F$4,Inyecciones!$B$2:$B$14185,Balance!$B185,Inyecciones!$C$2:$C$14185,Balance!F$5)</f>
        <v>1502082.2113538671</v>
      </c>
      <c r="G185" s="13">
        <f>SUMIFS(Inyecciones!$E$2:$E$14185,Inyecciones!$A$2:$A$14185,Balance!G$4,Inyecciones!$B$2:$B$14185,Balance!$B185,Inyecciones!$C$2:$C$14185,Balance!G$5)</f>
        <v>1446847.071651886</v>
      </c>
      <c r="H185" s="13">
        <f>SUMIFS(Inyecciones!$E$2:$E$14185,Inyecciones!$A$2:$A$14185,Balance!H$4,Inyecciones!$B$2:$B$14185,Balance!$B185,Inyecciones!$C$2:$C$14185,Balance!H$5)</f>
        <v>1279649.548995069</v>
      </c>
      <c r="I185" s="13">
        <f>SUMIFS(Inyecciones!$E$2:$E$14185,Inyecciones!$A$2:$A$14185,Balance!I$4,Inyecciones!$B$2:$B$14185,Balance!$B185,Inyecciones!$C$2:$C$14185,Balance!I$5)</f>
        <v>739225.67333874141</v>
      </c>
      <c r="J185" s="13">
        <f>SUMIFS(Inyecciones!$E$2:$E$14185,Inyecciones!$A$2:$A$14185,Balance!J$4,Inyecciones!$B$2:$B$14185,Balance!$B185,Inyecciones!$C$2:$C$14185,Balance!J$5)</f>
        <v>384106.50750805758</v>
      </c>
      <c r="K185" s="13">
        <f>SUMIFS(Inyecciones!$E$2:$E$14185,Inyecciones!$A$2:$A$14185,Balance!K$4,Inyecciones!$B$2:$B$14185,Balance!$B185,Inyecciones!$C$2:$C$14185,Balance!K$5)</f>
        <v>324301.74050050828</v>
      </c>
      <c r="L185" s="13">
        <f>SUMIFS(Inyecciones!$E$2:$E$14185,Inyecciones!$A$2:$A$14185,Balance!L$4,Inyecciones!$B$2:$B$14185,Balance!$B185,Inyecciones!$C$2:$C$14185,Balance!L$5)</f>
        <v>181936.9148395801</v>
      </c>
      <c r="M185" s="13">
        <f>SUMIFS(Inyecciones!$E$2:$E$14185,Inyecciones!$A$2:$A$14185,Balance!M$4,Inyecciones!$B$2:$B$14185,Balance!$B185,Inyecciones!$C$2:$C$14185,Balance!M$5)</f>
        <v>225319.0952073189</v>
      </c>
      <c r="N185" s="14">
        <f>SUMIFS(Inyecciones!$E$2:$E$14185,Inyecciones!$A$2:$A$14185,Balance!N$4,Inyecciones!$B$2:$B$14185,Balance!$B185,Inyecciones!$C$2:$C$14185,Balance!N$5)</f>
        <v>260145.8603255726</v>
      </c>
      <c r="O185" s="12">
        <f>SUMIFS(Inyecciones!$E$2:$E$14185,Inyecciones!$A$2:$A$14185,Balance!O$4,Inyecciones!$B$2:$B$14185,Balance!$B185,Inyecciones!$C$2:$C$14185,Balance!O$5)</f>
        <v>1682756.145397801</v>
      </c>
      <c r="P185" s="13">
        <f>SUMIFS(Inyecciones!$E$2:$E$14185,Inyecciones!$A$2:$A$14185,Balance!P$4,Inyecciones!$B$2:$B$14185,Balance!$B185,Inyecciones!$C$2:$C$14185,Balance!P$5)</f>
        <v>1590958.046757224</v>
      </c>
      <c r="Q185" s="13">
        <f>SUMIFS(Inyecciones!$E$2:$E$14185,Inyecciones!$A$2:$A$14185,Balance!Q$4,Inyecciones!$B$2:$B$14185,Balance!$B185,Inyecciones!$C$2:$C$14185,Balance!Q$5)</f>
        <v>1826987.9874789589</v>
      </c>
      <c r="R185" s="13">
        <f>SUMIFS(Inyecciones!$E$2:$E$14185,Inyecciones!$A$2:$A$14185,Balance!R$4,Inyecciones!$B$2:$B$14185,Balance!$B185,Inyecciones!$C$2:$C$14185,Balance!R$5)</f>
        <v>1517460.8172101311</v>
      </c>
      <c r="S185" s="13">
        <f>SUMIFS(Inyecciones!$E$2:$E$14185,Inyecciones!$A$2:$A$14185,Balance!S$4,Inyecciones!$B$2:$B$14185,Balance!$B185,Inyecciones!$C$2:$C$14185,Balance!S$5)</f>
        <v>1447922.834783169</v>
      </c>
      <c r="T185" s="13">
        <f>SUMIFS(Inyecciones!$E$2:$E$14185,Inyecciones!$A$2:$A$14185,Balance!T$4,Inyecciones!$B$2:$B$14185,Balance!$B185,Inyecciones!$C$2:$C$14185,Balance!T$5)</f>
        <v>1284694.4866488751</v>
      </c>
      <c r="U185" s="13">
        <f>SUMIFS(Inyecciones!$E$2:$E$14185,Inyecciones!$A$2:$A$14185,Balance!U$4,Inyecciones!$B$2:$B$14185,Balance!$B185,Inyecciones!$C$2:$C$14185,Balance!U$5)</f>
        <v>775044.01616803044</v>
      </c>
      <c r="V185" s="13">
        <f>SUMIFS(Inyecciones!$E$2:$E$14185,Inyecciones!$A$2:$A$14185,Balance!V$4,Inyecciones!$B$2:$B$14185,Balance!$B185,Inyecciones!$C$2:$C$14185,Balance!V$5)</f>
        <v>381929.240909393</v>
      </c>
      <c r="W185" s="13">
        <f>SUMIFS(Inyecciones!$E$2:$E$14185,Inyecciones!$A$2:$A$14185,Balance!W$4,Inyecciones!$B$2:$B$14185,Balance!$B185,Inyecciones!$C$2:$C$14185,Balance!W$5)</f>
        <v>315774.61284688569</v>
      </c>
      <c r="X185" s="13">
        <f>SUMIFS(Inyecciones!$E$2:$E$14185,Inyecciones!$A$2:$A$14185,Balance!X$4,Inyecciones!$B$2:$B$14185,Balance!$B185,Inyecciones!$C$2:$C$14185,Balance!X$5)</f>
        <v>218949.43974529239</v>
      </c>
      <c r="Y185" s="13">
        <f>SUMIFS(Inyecciones!$E$2:$E$14185,Inyecciones!$A$2:$A$14185,Balance!Y$4,Inyecciones!$B$2:$B$14185,Balance!$B185,Inyecciones!$C$2:$C$14185,Balance!Y$5)</f>
        <v>274921.53471017181</v>
      </c>
      <c r="Z185" s="14">
        <f>SUMIFS(Inyecciones!$E$2:$E$14185,Inyecciones!$A$2:$A$14185,Balance!Z$4,Inyecciones!$B$2:$B$14185,Balance!$B185,Inyecciones!$C$2:$C$14185,Balance!Z$5)</f>
        <v>350690.02109400212</v>
      </c>
      <c r="AA185" s="12">
        <f>SUMIFS(Inyecciones!$E$2:$E$14185,Inyecciones!$A$2:$A$14185,Balance!AA$4,Inyecciones!$B$2:$B$14185,Balance!$B185,Inyecciones!$C$2:$C$14185,Balance!AA$5)</f>
        <v>1682617.092248308</v>
      </c>
      <c r="AB185" s="13">
        <f>SUMIFS(Inyecciones!$E$2:$E$14185,Inyecciones!$A$2:$A$14185,Balance!AB$4,Inyecciones!$B$2:$B$14185,Balance!$B185,Inyecciones!$C$2:$C$14185,Balance!AB$5)</f>
        <v>1587045.3019176801</v>
      </c>
      <c r="AC185" s="13">
        <f>SUMIFS(Inyecciones!$E$2:$E$14185,Inyecciones!$A$2:$A$14185,Balance!AC$4,Inyecciones!$B$2:$B$14185,Balance!$B185,Inyecciones!$C$2:$C$14185,Balance!AC$5)</f>
        <v>1822099.264530099</v>
      </c>
      <c r="AD185" s="13">
        <f>SUMIFS(Inyecciones!$E$2:$E$14185,Inyecciones!$A$2:$A$14185,Balance!AD$4,Inyecciones!$B$2:$B$14185,Balance!$B185,Inyecciones!$C$2:$C$14185,Balance!AD$5)</f>
        <v>1512573.2684296239</v>
      </c>
      <c r="AE185" s="13">
        <f>SUMIFS(Inyecciones!$E$2:$E$14185,Inyecciones!$A$2:$A$14185,Balance!AE$4,Inyecciones!$B$2:$B$14185,Balance!$B185,Inyecciones!$C$2:$C$14185,Balance!AE$5)</f>
        <v>1450579.3808114531</v>
      </c>
      <c r="AF185" s="13">
        <f>SUMIFS(Inyecciones!$E$2:$E$14185,Inyecciones!$A$2:$A$14185,Balance!AF$4,Inyecciones!$B$2:$B$14185,Balance!$B185,Inyecciones!$C$2:$C$14185,Balance!AF$5)</f>
        <v>1333097.8649350649</v>
      </c>
      <c r="AG185" s="13">
        <f>SUMIFS(Inyecciones!$E$2:$E$14185,Inyecciones!$A$2:$A$14185,Balance!AG$4,Inyecciones!$B$2:$B$14185,Balance!$B185,Inyecciones!$C$2:$C$14185,Balance!AG$5)</f>
        <v>809101.2690254153</v>
      </c>
      <c r="AH185" s="13">
        <f>SUMIFS(Inyecciones!$E$2:$E$14185,Inyecciones!$A$2:$A$14185,Balance!AH$4,Inyecciones!$B$2:$B$14185,Balance!$B185,Inyecciones!$C$2:$C$14185,Balance!AH$5)</f>
        <v>407849.88165968523</v>
      </c>
      <c r="AI185" s="13">
        <f>SUMIFS(Inyecciones!$E$2:$E$14185,Inyecciones!$A$2:$A$14185,Balance!AI$4,Inyecciones!$B$2:$B$14185,Balance!$B185,Inyecciones!$C$2:$C$14185,Balance!AI$5)</f>
        <v>344272.21280318027</v>
      </c>
      <c r="AJ185" s="13">
        <f>SUMIFS(Inyecciones!$E$2:$E$14185,Inyecciones!$A$2:$A$14185,Balance!AJ$4,Inyecciones!$B$2:$B$14185,Balance!$B185,Inyecciones!$C$2:$C$14185,Balance!AJ$5)</f>
        <v>316724.70261848968</v>
      </c>
      <c r="AK185" s="13">
        <f>SUMIFS(Inyecciones!$E$2:$E$14185,Inyecciones!$A$2:$A$14185,Balance!AK$4,Inyecciones!$B$2:$B$14185,Balance!$B185,Inyecciones!$C$2:$C$14185,Balance!AK$5)</f>
        <v>335668.8163050767</v>
      </c>
      <c r="AL185" s="14">
        <f>SUMIFS(Inyecciones!$E$2:$E$14185,Inyecciones!$A$2:$A$14185,Balance!AL$4,Inyecciones!$B$2:$B$14185,Balance!$B185,Inyecciones!$C$2:$C$14185,Balance!AL$5)</f>
        <v>418634.25462656718</v>
      </c>
      <c r="AM185" s="13"/>
      <c r="AN185" s="12">
        <f>SUMIFS('Retiro Mensual'!$E$2:$E$2629,'Retiro Mensual'!$A$2:$A$2629,AN$4,'Retiro Mensual'!$B$2:$B$2629,$B185,'Retiro Mensual'!$C$2:$C$2629,AN$5)</f>
        <v>52892.002039999999</v>
      </c>
      <c r="AO185" s="13">
        <f>SUMIFS('Retiro Mensual'!$E$2:$E$2629,'Retiro Mensual'!$A$2:$A$2629,AO$4,'Retiro Mensual'!$B$2:$B$2629,$B185,'Retiro Mensual'!$C$2:$C$2629,AO$5)</f>
        <v>42399.197509999998</v>
      </c>
      <c r="AP185" s="13">
        <f>SUMIFS('Retiro Mensual'!$E$2:$E$2629,'Retiro Mensual'!$A$2:$A$2629,AP$4,'Retiro Mensual'!$B$2:$B$2629,$B185,'Retiro Mensual'!$C$2:$C$2629,AP$5)</f>
        <v>49713.363700000002</v>
      </c>
      <c r="AQ185" s="13">
        <f>SUMIFS('Retiro Mensual'!$E$2:$E$2629,'Retiro Mensual'!$A$2:$A$2629,AQ$4,'Retiro Mensual'!$B$2:$B$2629,$B185,'Retiro Mensual'!$C$2:$C$2629,AQ$5)</f>
        <v>44490.674890000002</v>
      </c>
      <c r="AR185" s="13">
        <f>SUMIFS('Retiro Mensual'!$E$2:$E$2629,'Retiro Mensual'!$A$2:$A$2629,AR$4,'Retiro Mensual'!$B$2:$B$2629,$B185,'Retiro Mensual'!$C$2:$C$2629,AR$5)</f>
        <v>51864.446830000001</v>
      </c>
      <c r="AS185" s="13">
        <f>SUMIFS('Retiro Mensual'!$E$2:$E$2629,'Retiro Mensual'!$A$2:$A$2629,AS$4,'Retiro Mensual'!$B$2:$B$2629,$B185,'Retiro Mensual'!$C$2:$C$2629,AS$5)</f>
        <v>48197.646520000002</v>
      </c>
      <c r="AT185" s="13">
        <f>SUMIFS('Retiro Mensual'!$E$2:$E$2629,'Retiro Mensual'!$A$2:$A$2629,AT$4,'Retiro Mensual'!$B$2:$B$2629,$B185,'Retiro Mensual'!$C$2:$C$2629,AT$5)</f>
        <v>41377.443809999997</v>
      </c>
      <c r="AU185" s="13">
        <f>SUMIFS('Retiro Mensual'!$E$2:$E$2629,'Retiro Mensual'!$A$2:$A$2629,AU$4,'Retiro Mensual'!$B$2:$B$2629,$B185,'Retiro Mensual'!$C$2:$C$2629,AU$5)</f>
        <v>35334.743260000003</v>
      </c>
      <c r="AV185" s="13">
        <f>SUMIFS('Retiro Mensual'!$E$2:$E$2629,'Retiro Mensual'!$A$2:$A$2629,AV$4,'Retiro Mensual'!$B$2:$B$2629,$B185,'Retiro Mensual'!$C$2:$C$2629,AV$5)</f>
        <v>35223.601289999999</v>
      </c>
      <c r="AW185" s="13">
        <f>SUMIFS('Retiro Mensual'!$E$2:$E$2629,'Retiro Mensual'!$A$2:$A$2629,AW$4,'Retiro Mensual'!$B$2:$B$2629,$B185,'Retiro Mensual'!$C$2:$C$2629,AW$5)</f>
        <v>31090.260549999999</v>
      </c>
      <c r="AX185" s="13">
        <f>SUMIFS('Retiro Mensual'!$E$2:$E$2629,'Retiro Mensual'!$A$2:$A$2629,AX$4,'Retiro Mensual'!$B$2:$B$2629,$B185,'Retiro Mensual'!$C$2:$C$2629,AX$5)</f>
        <v>32880.714500000002</v>
      </c>
      <c r="AY185" s="14">
        <f>SUMIFS('Retiro Mensual'!$E$2:$E$2629,'Retiro Mensual'!$A$2:$A$2629,AY$4,'Retiro Mensual'!$B$2:$B$2629,$B185,'Retiro Mensual'!$C$2:$C$2629,AY$5)</f>
        <v>36591.576059999999</v>
      </c>
      <c r="AZ185" s="12">
        <f>SUMIFS('Retiro Mensual'!$E$2:$E$2629,'Retiro Mensual'!$A$2:$A$2629,AZ$4,'Retiro Mensual'!$B$2:$B$2629,$B185,'Retiro Mensual'!$C$2:$C$2629,AZ$5)</f>
        <v>52895.629829999998</v>
      </c>
      <c r="BA185" s="13">
        <f>SUMIFS('Retiro Mensual'!$E$2:$E$2629,'Retiro Mensual'!$A$2:$A$2629,BA$4,'Retiro Mensual'!$B$2:$B$2629,$B185,'Retiro Mensual'!$C$2:$C$2629,BA$5)</f>
        <v>42535.146079999999</v>
      </c>
      <c r="BB185" s="13">
        <f>SUMIFS('Retiro Mensual'!$E$2:$E$2629,'Retiro Mensual'!$A$2:$A$2629,BB$4,'Retiro Mensual'!$B$2:$B$2629,$B185,'Retiro Mensual'!$C$2:$C$2629,BB$5)</f>
        <v>49900.612979999998</v>
      </c>
      <c r="BC185" s="13">
        <f>SUMIFS('Retiro Mensual'!$E$2:$E$2629,'Retiro Mensual'!$A$2:$A$2629,BC$4,'Retiro Mensual'!$B$2:$B$2629,$B185,'Retiro Mensual'!$C$2:$C$2629,BC$5)</f>
        <v>45435.188880000002</v>
      </c>
      <c r="BD185" s="13">
        <f>SUMIFS('Retiro Mensual'!$E$2:$E$2629,'Retiro Mensual'!$A$2:$A$2629,BD$4,'Retiro Mensual'!$B$2:$B$2629,$B185,'Retiro Mensual'!$C$2:$C$2629,BD$5)</f>
        <v>51564.175000000003</v>
      </c>
      <c r="BE185" s="13">
        <f>SUMIFS('Retiro Mensual'!$E$2:$E$2629,'Retiro Mensual'!$A$2:$A$2629,BE$4,'Retiro Mensual'!$B$2:$B$2629,$B185,'Retiro Mensual'!$C$2:$C$2629,BE$5)</f>
        <v>48297.963089999997</v>
      </c>
      <c r="BF185" s="13">
        <f>SUMIFS('Retiro Mensual'!$E$2:$E$2629,'Retiro Mensual'!$A$2:$A$2629,BF$4,'Retiro Mensual'!$B$2:$B$2629,$B185,'Retiro Mensual'!$C$2:$C$2629,BF$5)</f>
        <v>42475.621489999998</v>
      </c>
      <c r="BG185" s="13">
        <f>SUMIFS('Retiro Mensual'!$E$2:$E$2629,'Retiro Mensual'!$A$2:$A$2629,BG$4,'Retiro Mensual'!$B$2:$B$2629,$B185,'Retiro Mensual'!$C$2:$C$2629,BG$5)</f>
        <v>35012.170380000003</v>
      </c>
      <c r="BH185" s="13">
        <f>SUMIFS('Retiro Mensual'!$E$2:$E$2629,'Retiro Mensual'!$A$2:$A$2629,BH$4,'Retiro Mensual'!$B$2:$B$2629,$B185,'Retiro Mensual'!$C$2:$C$2629,BH$5)</f>
        <v>35518.254390000002</v>
      </c>
      <c r="BI185" s="13">
        <f>SUMIFS('Retiro Mensual'!$E$2:$E$2629,'Retiro Mensual'!$A$2:$A$2629,BI$4,'Retiro Mensual'!$B$2:$B$2629,$B185,'Retiro Mensual'!$C$2:$C$2629,BI$5)</f>
        <v>31952.694360000001</v>
      </c>
      <c r="BJ185" s="13">
        <f>SUMIFS('Retiro Mensual'!$E$2:$E$2629,'Retiro Mensual'!$A$2:$A$2629,BJ$4,'Retiro Mensual'!$B$2:$B$2629,$B185,'Retiro Mensual'!$C$2:$C$2629,BJ$5)</f>
        <v>33600.448620000003</v>
      </c>
      <c r="BK185" s="14">
        <f>SUMIFS('Retiro Mensual'!$E$2:$E$2629,'Retiro Mensual'!$A$2:$A$2629,BK$4,'Retiro Mensual'!$B$2:$B$2629,$B185,'Retiro Mensual'!$C$2:$C$2629,BK$5)</f>
        <v>37705.762949999997</v>
      </c>
      <c r="BL185" s="12">
        <f>SUMIFS('Retiro Mensual'!$E$2:$E$2629,'Retiro Mensual'!$A$2:$A$2629,BL$4,'Retiro Mensual'!$B$2:$B$2629,$B185,'Retiro Mensual'!$C$2:$C$2629,BL$5)</f>
        <v>52902.877950000002</v>
      </c>
      <c r="BM185" s="13">
        <f>SUMIFS('Retiro Mensual'!$E$2:$E$2629,'Retiro Mensual'!$A$2:$A$2629,BM$4,'Retiro Mensual'!$B$2:$B$2629,$B185,'Retiro Mensual'!$C$2:$C$2629,BM$5)</f>
        <v>42542.63809</v>
      </c>
      <c r="BN185" s="13">
        <f>SUMIFS('Retiro Mensual'!$E$2:$E$2629,'Retiro Mensual'!$A$2:$A$2629,BN$4,'Retiro Mensual'!$B$2:$B$2629,$B185,'Retiro Mensual'!$C$2:$C$2629,BN$5)</f>
        <v>49806.917659999999</v>
      </c>
      <c r="BO185" s="13">
        <f>SUMIFS('Retiro Mensual'!$E$2:$E$2629,'Retiro Mensual'!$A$2:$A$2629,BO$4,'Retiro Mensual'!$B$2:$B$2629,$B185,'Retiro Mensual'!$C$2:$C$2629,BO$5)</f>
        <v>45158.830399999999</v>
      </c>
      <c r="BP185" s="13">
        <f>SUMIFS('Retiro Mensual'!$E$2:$E$2629,'Retiro Mensual'!$A$2:$A$2629,BP$4,'Retiro Mensual'!$B$2:$B$2629,$B185,'Retiro Mensual'!$C$2:$C$2629,BP$5)</f>
        <v>52234.900560000002</v>
      </c>
      <c r="BQ185" s="13">
        <f>SUMIFS('Retiro Mensual'!$E$2:$E$2629,'Retiro Mensual'!$A$2:$A$2629,BQ$4,'Retiro Mensual'!$B$2:$B$2629,$B185,'Retiro Mensual'!$C$2:$C$2629,BQ$5)</f>
        <v>49718.715750000003</v>
      </c>
      <c r="BR185" s="13">
        <f>SUMIFS('Retiro Mensual'!$E$2:$E$2629,'Retiro Mensual'!$A$2:$A$2629,BR$4,'Retiro Mensual'!$B$2:$B$2629,$B185,'Retiro Mensual'!$C$2:$C$2629,BR$5)</f>
        <v>43977.223400000003</v>
      </c>
      <c r="BS185" s="13">
        <f>SUMIFS('Retiro Mensual'!$E$2:$E$2629,'Retiro Mensual'!$A$2:$A$2629,BS$4,'Retiro Mensual'!$B$2:$B$2629,$B185,'Retiro Mensual'!$C$2:$C$2629,BS$5)</f>
        <v>36636.2621</v>
      </c>
      <c r="BT185" s="13">
        <f>SUMIFS('Retiro Mensual'!$E$2:$E$2629,'Retiro Mensual'!$A$2:$A$2629,BT$4,'Retiro Mensual'!$B$2:$B$2629,$B185,'Retiro Mensual'!$C$2:$C$2629,BT$5)</f>
        <v>36175.188889999998</v>
      </c>
      <c r="BU185" s="13">
        <f>SUMIFS('Retiro Mensual'!$E$2:$E$2629,'Retiro Mensual'!$A$2:$A$2629,BU$4,'Retiro Mensual'!$B$2:$B$2629,$B185,'Retiro Mensual'!$C$2:$C$2629,BU$5)</f>
        <v>33422.890679999997</v>
      </c>
      <c r="BV185" s="13">
        <f>SUMIFS('Retiro Mensual'!$E$2:$E$2629,'Retiro Mensual'!$A$2:$A$2629,BV$4,'Retiro Mensual'!$B$2:$B$2629,$B185,'Retiro Mensual'!$C$2:$C$2629,BV$5)</f>
        <v>34646.356169999999</v>
      </c>
      <c r="BW185" s="14">
        <f>SUMIFS('Retiro Mensual'!$E$2:$E$2629,'Retiro Mensual'!$A$2:$A$2629,BW$4,'Retiro Mensual'!$B$2:$B$2629,$B185,'Retiro Mensual'!$C$2:$C$2629,BW$5)</f>
        <v>38736.894650000002</v>
      </c>
      <c r="BX185" s="13"/>
      <c r="BY185" s="12">
        <f>SUMIFS('Compra Ventas'!$E$2:$E$2700,'Compra Ventas'!$A$2:$A$2700,BY$4,'Compra Ventas'!$B$2:$B$2700,$B185,'Compra Ventas'!$C$2:$C$2700,BY$5)</f>
        <v>0</v>
      </c>
      <c r="BZ185" s="13">
        <f>SUMIFS('Compra Ventas'!$E$2:$E$2700,'Compra Ventas'!$A$2:$A$2700,BZ$4,'Compra Ventas'!$B$2:$B$2700,$B185,'Compra Ventas'!$C$2:$C$2700,BZ$5)</f>
        <v>0</v>
      </c>
      <c r="CA185" s="13">
        <f>SUMIFS('Compra Ventas'!$E$2:$E$2700,'Compra Ventas'!$A$2:$A$2700,CA$4,'Compra Ventas'!$B$2:$B$2700,$B185,'Compra Ventas'!$C$2:$C$2700,CA$5)</f>
        <v>0</v>
      </c>
      <c r="CB185" s="13">
        <f>SUMIFS('Compra Ventas'!$E$2:$E$2700,'Compra Ventas'!$A$2:$A$2700,CB$4,'Compra Ventas'!$B$2:$B$2700,$B185,'Compra Ventas'!$C$2:$C$2700,CB$5)</f>
        <v>0</v>
      </c>
      <c r="CC185" s="13">
        <f>SUMIFS('Compra Ventas'!$E$2:$E$2700,'Compra Ventas'!$A$2:$A$2700,CC$4,'Compra Ventas'!$B$2:$B$2700,$B185,'Compra Ventas'!$C$2:$C$2700,CC$5)</f>
        <v>0</v>
      </c>
      <c r="CD185" s="13">
        <f>SUMIFS('Compra Ventas'!$E$2:$E$2700,'Compra Ventas'!$A$2:$A$2700,CD$4,'Compra Ventas'!$B$2:$B$2700,$B185,'Compra Ventas'!$C$2:$C$2700,CD$5)</f>
        <v>0</v>
      </c>
      <c r="CE185" s="13">
        <f>SUMIFS('Compra Ventas'!$E$2:$E$2700,'Compra Ventas'!$A$2:$A$2700,CE$4,'Compra Ventas'!$B$2:$B$2700,$B185,'Compra Ventas'!$C$2:$C$2700,CE$5)</f>
        <v>0</v>
      </c>
      <c r="CF185" s="13">
        <f>SUMIFS('Compra Ventas'!$E$2:$E$2700,'Compra Ventas'!$A$2:$A$2700,CF$4,'Compra Ventas'!$B$2:$B$2700,$B185,'Compra Ventas'!$C$2:$C$2700,CF$5)</f>
        <v>0</v>
      </c>
      <c r="CG185" s="13">
        <f>SUMIFS('Compra Ventas'!$E$2:$E$2700,'Compra Ventas'!$A$2:$A$2700,CG$4,'Compra Ventas'!$B$2:$B$2700,$B185,'Compra Ventas'!$C$2:$C$2700,CG$5)</f>
        <v>0</v>
      </c>
      <c r="CH185" s="13">
        <f>SUMIFS('Compra Ventas'!$E$2:$E$2700,'Compra Ventas'!$A$2:$A$2700,CH$4,'Compra Ventas'!$B$2:$B$2700,$B185,'Compra Ventas'!$C$2:$C$2700,CH$5)</f>
        <v>0</v>
      </c>
      <c r="CI185" s="13">
        <f>SUMIFS('Compra Ventas'!$E$2:$E$2700,'Compra Ventas'!$A$2:$A$2700,CI$4,'Compra Ventas'!$B$2:$B$2700,$B185,'Compra Ventas'!$C$2:$C$2700,CI$5)</f>
        <v>0</v>
      </c>
      <c r="CJ185" s="14">
        <f>SUMIFS('Compra Ventas'!$E$2:$E$2700,'Compra Ventas'!$A$2:$A$2700,CJ$4,'Compra Ventas'!$B$2:$B$2700,$B185,'Compra Ventas'!$C$2:$C$2700,CJ$5)</f>
        <v>0</v>
      </c>
      <c r="CK185" s="12">
        <f>SUMIFS('Compra Ventas'!$E$2:$E$2700,'Compra Ventas'!$A$2:$A$2700,CK$4,'Compra Ventas'!$B$2:$B$2700,$B185,'Compra Ventas'!$C$2:$C$2700,CK$5)</f>
        <v>0</v>
      </c>
      <c r="CL185" s="13">
        <f>SUMIFS('Compra Ventas'!$E$2:$E$2700,'Compra Ventas'!$A$2:$A$2700,CL$4,'Compra Ventas'!$B$2:$B$2700,$B185,'Compra Ventas'!$C$2:$C$2700,CL$5)</f>
        <v>0</v>
      </c>
      <c r="CM185" s="13">
        <f>SUMIFS('Compra Ventas'!$E$2:$E$2700,'Compra Ventas'!$A$2:$A$2700,CM$4,'Compra Ventas'!$B$2:$B$2700,$B185,'Compra Ventas'!$C$2:$C$2700,CM$5)</f>
        <v>0</v>
      </c>
      <c r="CN185" s="13">
        <f>SUMIFS('Compra Ventas'!$E$2:$E$2700,'Compra Ventas'!$A$2:$A$2700,CN$4,'Compra Ventas'!$B$2:$B$2700,$B185,'Compra Ventas'!$C$2:$C$2700,CN$5)</f>
        <v>0</v>
      </c>
      <c r="CO185" s="13">
        <f>SUMIFS('Compra Ventas'!$E$2:$E$2700,'Compra Ventas'!$A$2:$A$2700,CO$4,'Compra Ventas'!$B$2:$B$2700,$B185,'Compra Ventas'!$C$2:$C$2700,CO$5)</f>
        <v>0</v>
      </c>
      <c r="CP185" s="13">
        <f>SUMIFS('Compra Ventas'!$E$2:$E$2700,'Compra Ventas'!$A$2:$A$2700,CP$4,'Compra Ventas'!$B$2:$B$2700,$B185,'Compra Ventas'!$C$2:$C$2700,CP$5)</f>
        <v>0</v>
      </c>
      <c r="CQ185" s="13">
        <f>SUMIFS('Compra Ventas'!$E$2:$E$2700,'Compra Ventas'!$A$2:$A$2700,CQ$4,'Compra Ventas'!$B$2:$B$2700,$B185,'Compra Ventas'!$C$2:$C$2700,CQ$5)</f>
        <v>0</v>
      </c>
      <c r="CR185" s="13">
        <f>SUMIFS('Compra Ventas'!$E$2:$E$2700,'Compra Ventas'!$A$2:$A$2700,CR$4,'Compra Ventas'!$B$2:$B$2700,$B185,'Compra Ventas'!$C$2:$C$2700,CR$5)</f>
        <v>0</v>
      </c>
      <c r="CS185" s="13">
        <f>SUMIFS('Compra Ventas'!$E$2:$E$2700,'Compra Ventas'!$A$2:$A$2700,CS$4,'Compra Ventas'!$B$2:$B$2700,$B185,'Compra Ventas'!$C$2:$C$2700,CS$5)</f>
        <v>0</v>
      </c>
      <c r="CT185" s="13">
        <f>SUMIFS('Compra Ventas'!$E$2:$E$2700,'Compra Ventas'!$A$2:$A$2700,CT$4,'Compra Ventas'!$B$2:$B$2700,$B185,'Compra Ventas'!$C$2:$C$2700,CT$5)</f>
        <v>0</v>
      </c>
      <c r="CU185" s="13">
        <f>SUMIFS('Compra Ventas'!$E$2:$E$2700,'Compra Ventas'!$A$2:$A$2700,CU$4,'Compra Ventas'!$B$2:$B$2700,$B185,'Compra Ventas'!$C$2:$C$2700,CU$5)</f>
        <v>0</v>
      </c>
      <c r="CV185" s="14">
        <f>SUMIFS('Compra Ventas'!$E$2:$E$2700,'Compra Ventas'!$A$2:$A$2700,CV$4,'Compra Ventas'!$B$2:$B$2700,$B185,'Compra Ventas'!$C$2:$C$2700,CV$5)</f>
        <v>0</v>
      </c>
      <c r="CW185" s="12">
        <f>SUMIFS('Compra Ventas'!$E$2:$E$2700,'Compra Ventas'!$A$2:$A$2700,CW$4,'Compra Ventas'!$B$2:$B$2700,$B185,'Compra Ventas'!$C$2:$C$2700,CW$5)</f>
        <v>0</v>
      </c>
      <c r="CX185" s="13">
        <f>SUMIFS('Compra Ventas'!$E$2:$E$2700,'Compra Ventas'!$A$2:$A$2700,CX$4,'Compra Ventas'!$B$2:$B$2700,$B185,'Compra Ventas'!$C$2:$C$2700,CX$5)</f>
        <v>0</v>
      </c>
      <c r="CY185" s="13">
        <f>SUMIFS('Compra Ventas'!$E$2:$E$2700,'Compra Ventas'!$A$2:$A$2700,CY$4,'Compra Ventas'!$B$2:$B$2700,$B185,'Compra Ventas'!$C$2:$C$2700,CY$5)</f>
        <v>0</v>
      </c>
      <c r="CZ185" s="13">
        <f>SUMIFS('Compra Ventas'!$E$2:$E$2700,'Compra Ventas'!$A$2:$A$2700,CZ$4,'Compra Ventas'!$B$2:$B$2700,$B185,'Compra Ventas'!$C$2:$C$2700,CZ$5)</f>
        <v>0</v>
      </c>
      <c r="DA185" s="13">
        <f>SUMIFS('Compra Ventas'!$E$2:$E$2700,'Compra Ventas'!$A$2:$A$2700,DA$4,'Compra Ventas'!$B$2:$B$2700,$B185,'Compra Ventas'!$C$2:$C$2700,DA$5)</f>
        <v>0</v>
      </c>
      <c r="DB185" s="13">
        <f>SUMIFS('Compra Ventas'!$E$2:$E$2700,'Compra Ventas'!$A$2:$A$2700,DB$4,'Compra Ventas'!$B$2:$B$2700,$B185,'Compra Ventas'!$C$2:$C$2700,DB$5)</f>
        <v>0</v>
      </c>
      <c r="DC185" s="13">
        <f>SUMIFS('Compra Ventas'!$E$2:$E$2700,'Compra Ventas'!$A$2:$A$2700,DC$4,'Compra Ventas'!$B$2:$B$2700,$B185,'Compra Ventas'!$C$2:$C$2700,DC$5)</f>
        <v>0</v>
      </c>
      <c r="DD185" s="13">
        <f>SUMIFS('Compra Ventas'!$E$2:$E$2700,'Compra Ventas'!$A$2:$A$2700,DD$4,'Compra Ventas'!$B$2:$B$2700,$B185,'Compra Ventas'!$C$2:$C$2700,DD$5)</f>
        <v>0</v>
      </c>
      <c r="DE185" s="13">
        <f>SUMIFS('Compra Ventas'!$E$2:$E$2700,'Compra Ventas'!$A$2:$A$2700,DE$4,'Compra Ventas'!$B$2:$B$2700,$B185,'Compra Ventas'!$C$2:$C$2700,DE$5)</f>
        <v>0</v>
      </c>
      <c r="DF185" s="13">
        <f>SUMIFS('Compra Ventas'!$E$2:$E$2700,'Compra Ventas'!$A$2:$A$2700,DF$4,'Compra Ventas'!$B$2:$B$2700,$B185,'Compra Ventas'!$C$2:$C$2700,DF$5)</f>
        <v>0</v>
      </c>
      <c r="DG185" s="13">
        <f>SUMIFS('Compra Ventas'!$E$2:$E$2700,'Compra Ventas'!$A$2:$A$2700,DG$4,'Compra Ventas'!$B$2:$B$2700,$B185,'Compra Ventas'!$C$2:$C$2700,DG$5)</f>
        <v>0</v>
      </c>
      <c r="DH185" s="14">
        <f>SUMIFS('Compra Ventas'!$E$2:$E$2700,'Compra Ventas'!$A$2:$A$2700,DH$4,'Compra Ventas'!$B$2:$B$2700,$B185,'Compra Ventas'!$C$2:$C$2700,DH$5)</f>
        <v>0</v>
      </c>
      <c r="DI185" s="84"/>
      <c r="DJ185" s="98">
        <f>SUMIFS('Ajuste Ciclado'!D$5:D$47,'Ajuste Ciclado'!$C$5:$C$47,Balance!DJ$4,'Ajuste Ciclado'!$B$5:$B$47,Balance!$B185)</f>
        <v>0</v>
      </c>
      <c r="DK185" s="99">
        <f>SUMIFS('Ajuste Ciclado'!E$5:E$47,'Ajuste Ciclado'!$C$5:$C$47,Balance!DK$4,'Ajuste Ciclado'!$B$5:$B$47,Balance!$B185)</f>
        <v>0</v>
      </c>
      <c r="DL185" s="99">
        <f>SUMIFS('Ajuste Ciclado'!F$5:F$47,'Ajuste Ciclado'!$C$5:$C$47,Balance!DL$4,'Ajuste Ciclado'!$B$5:$B$47,Balance!$B185)</f>
        <v>0</v>
      </c>
      <c r="DM185" s="99">
        <f>SUMIFS('Ajuste Ciclado'!G$5:G$47,'Ajuste Ciclado'!$C$5:$C$47,Balance!DM$4,'Ajuste Ciclado'!$B$5:$B$47,Balance!$B185)</f>
        <v>0</v>
      </c>
      <c r="DN185" s="99">
        <f>SUMIFS('Ajuste Ciclado'!H$5:H$47,'Ajuste Ciclado'!$C$5:$C$47,Balance!DN$4,'Ajuste Ciclado'!$B$5:$B$47,Balance!$B185)</f>
        <v>0</v>
      </c>
      <c r="DO185" s="99">
        <f>SUMIFS('Ajuste Ciclado'!I$5:I$47,'Ajuste Ciclado'!$C$5:$C$47,Balance!DO$4,'Ajuste Ciclado'!$B$5:$B$47,Balance!$B185)</f>
        <v>0</v>
      </c>
      <c r="DP185" s="99">
        <f>SUMIFS('Ajuste Ciclado'!J$5:J$47,'Ajuste Ciclado'!$C$5:$C$47,Balance!DP$4,'Ajuste Ciclado'!$B$5:$B$47,Balance!$B185)</f>
        <v>0</v>
      </c>
      <c r="DQ185" s="99">
        <f>SUMIFS('Ajuste Ciclado'!K$5:K$47,'Ajuste Ciclado'!$C$5:$C$47,Balance!DQ$4,'Ajuste Ciclado'!$B$5:$B$47,Balance!$B185)</f>
        <v>0</v>
      </c>
      <c r="DR185" s="99">
        <f>SUMIFS('Ajuste Ciclado'!L$5:L$47,'Ajuste Ciclado'!$C$5:$C$47,Balance!DR$4,'Ajuste Ciclado'!$B$5:$B$47,Balance!$B185)</f>
        <v>0</v>
      </c>
      <c r="DS185" s="99">
        <f>SUMIFS('Ajuste Ciclado'!M$5:M$47,'Ajuste Ciclado'!$C$5:$C$47,Balance!DS$4,'Ajuste Ciclado'!$B$5:$B$47,Balance!$B185)</f>
        <v>0</v>
      </c>
      <c r="DT185" s="99">
        <f>SUMIFS('Ajuste Ciclado'!N$5:N$47,'Ajuste Ciclado'!$C$5:$C$47,Balance!DT$4,'Ajuste Ciclado'!$B$5:$B$47,Balance!$B185)</f>
        <v>0</v>
      </c>
      <c r="DU185" s="100">
        <f>SUMIFS('Ajuste Ciclado'!O$5:O$47,'Ajuste Ciclado'!$C$5:$C$47,Balance!DU$4,'Ajuste Ciclado'!$B$5:$B$47,Balance!$B185)</f>
        <v>0</v>
      </c>
      <c r="DV185" s="98">
        <f>SUMIFS('Ajuste Ciclado'!D$5:D$47,'Ajuste Ciclado'!$C$5:$C$47,Balance!DV$4,'Ajuste Ciclado'!$B$5:$B$47,Balance!$B185)</f>
        <v>0</v>
      </c>
      <c r="DW185" s="99">
        <f>SUMIFS('Ajuste Ciclado'!E$5:E$47,'Ajuste Ciclado'!$C$5:$C$47,Balance!DW$4,'Ajuste Ciclado'!$B$5:$B$47,Balance!$B185)</f>
        <v>0</v>
      </c>
      <c r="DX185" s="99">
        <f>SUMIFS('Ajuste Ciclado'!F$5:F$47,'Ajuste Ciclado'!$C$5:$C$47,Balance!DX$4,'Ajuste Ciclado'!$B$5:$B$47,Balance!$B185)</f>
        <v>0</v>
      </c>
      <c r="DY185" s="99">
        <f>SUMIFS('Ajuste Ciclado'!G$5:G$47,'Ajuste Ciclado'!$C$5:$C$47,Balance!DY$4,'Ajuste Ciclado'!$B$5:$B$47,Balance!$B185)</f>
        <v>0</v>
      </c>
      <c r="DZ185" s="99">
        <f>SUMIFS('Ajuste Ciclado'!H$5:H$47,'Ajuste Ciclado'!$C$5:$C$47,Balance!DZ$4,'Ajuste Ciclado'!$B$5:$B$47,Balance!$B185)</f>
        <v>0</v>
      </c>
      <c r="EA185" s="99">
        <f>SUMIFS('Ajuste Ciclado'!I$5:I$47,'Ajuste Ciclado'!$C$5:$C$47,Balance!EA$4,'Ajuste Ciclado'!$B$5:$B$47,Balance!$B185)</f>
        <v>0</v>
      </c>
      <c r="EB185" s="99">
        <f>SUMIFS('Ajuste Ciclado'!J$5:J$47,'Ajuste Ciclado'!$C$5:$C$47,Balance!EB$4,'Ajuste Ciclado'!$B$5:$B$47,Balance!$B185)</f>
        <v>0</v>
      </c>
      <c r="EC185" s="99">
        <f>SUMIFS('Ajuste Ciclado'!K$5:K$47,'Ajuste Ciclado'!$C$5:$C$47,Balance!EC$4,'Ajuste Ciclado'!$B$5:$B$47,Balance!$B185)</f>
        <v>0</v>
      </c>
      <c r="ED185" s="99">
        <f>SUMIFS('Ajuste Ciclado'!L$5:L$47,'Ajuste Ciclado'!$C$5:$C$47,Balance!ED$4,'Ajuste Ciclado'!$B$5:$B$47,Balance!$B185)</f>
        <v>0</v>
      </c>
      <c r="EE185" s="99">
        <f>SUMIFS('Ajuste Ciclado'!M$5:M$47,'Ajuste Ciclado'!$C$5:$C$47,Balance!EE$4,'Ajuste Ciclado'!$B$5:$B$47,Balance!$B185)</f>
        <v>0</v>
      </c>
      <c r="EF185" s="99">
        <f>SUMIFS('Ajuste Ciclado'!N$5:N$47,'Ajuste Ciclado'!$C$5:$C$47,Balance!EF$4,'Ajuste Ciclado'!$B$5:$B$47,Balance!$B185)</f>
        <v>0</v>
      </c>
      <c r="EG185" s="100">
        <f>SUMIFS('Ajuste Ciclado'!O$5:O$47,'Ajuste Ciclado'!$C$5:$C$47,Balance!EG$4,'Ajuste Ciclado'!$B$5:$B$47,Balance!$B185)</f>
        <v>0</v>
      </c>
      <c r="EH185" s="98">
        <f>SUMIFS('Ajuste Ciclado'!D$5:D$47,'Ajuste Ciclado'!$C$5:$C$47,Balance!EH$4,'Ajuste Ciclado'!$B$5:$B$47,Balance!$B185)</f>
        <v>0</v>
      </c>
      <c r="EI185" s="99">
        <f>SUMIFS('Ajuste Ciclado'!E$5:E$47,'Ajuste Ciclado'!$C$5:$C$47,Balance!EI$4,'Ajuste Ciclado'!$B$5:$B$47,Balance!$B185)</f>
        <v>0</v>
      </c>
      <c r="EJ185" s="99">
        <f>SUMIFS('Ajuste Ciclado'!F$5:F$47,'Ajuste Ciclado'!$C$5:$C$47,Balance!EJ$4,'Ajuste Ciclado'!$B$5:$B$47,Balance!$B185)</f>
        <v>0</v>
      </c>
      <c r="EK185" s="99">
        <f>SUMIFS('Ajuste Ciclado'!G$5:G$47,'Ajuste Ciclado'!$C$5:$C$47,Balance!EK$4,'Ajuste Ciclado'!$B$5:$B$47,Balance!$B185)</f>
        <v>0</v>
      </c>
      <c r="EL185" s="99">
        <f>SUMIFS('Ajuste Ciclado'!H$5:H$47,'Ajuste Ciclado'!$C$5:$C$47,Balance!EL$4,'Ajuste Ciclado'!$B$5:$B$47,Balance!$B185)</f>
        <v>0</v>
      </c>
      <c r="EM185" s="99">
        <f>SUMIFS('Ajuste Ciclado'!I$5:I$47,'Ajuste Ciclado'!$C$5:$C$47,Balance!EM$4,'Ajuste Ciclado'!$B$5:$B$47,Balance!$B185)</f>
        <v>0</v>
      </c>
      <c r="EN185" s="99">
        <f>SUMIFS('Ajuste Ciclado'!J$5:J$47,'Ajuste Ciclado'!$C$5:$C$47,Balance!EN$4,'Ajuste Ciclado'!$B$5:$B$47,Balance!$B185)</f>
        <v>0</v>
      </c>
      <c r="EO185" s="99">
        <f>SUMIFS('Ajuste Ciclado'!K$5:K$47,'Ajuste Ciclado'!$C$5:$C$47,Balance!EO$4,'Ajuste Ciclado'!$B$5:$B$47,Balance!$B185)</f>
        <v>0</v>
      </c>
      <c r="EP185" s="99">
        <f>SUMIFS('Ajuste Ciclado'!L$5:L$47,'Ajuste Ciclado'!$C$5:$C$47,Balance!EP$4,'Ajuste Ciclado'!$B$5:$B$47,Balance!$B185)</f>
        <v>0</v>
      </c>
      <c r="EQ185" s="99">
        <f>SUMIFS('Ajuste Ciclado'!M$5:M$47,'Ajuste Ciclado'!$C$5:$C$47,Balance!EQ$4,'Ajuste Ciclado'!$B$5:$B$47,Balance!$B185)</f>
        <v>0</v>
      </c>
      <c r="ER185" s="99">
        <f>SUMIFS('Ajuste Ciclado'!N$5:N$47,'Ajuste Ciclado'!$C$5:$C$47,Balance!ER$4,'Ajuste Ciclado'!$B$5:$B$47,Balance!$B185)</f>
        <v>0</v>
      </c>
      <c r="ES185" s="100">
        <f>SUMIFS('Ajuste Ciclado'!O$5:O$47,'Ajuste Ciclado'!$C$5:$C$47,Balance!ES$4,'Ajuste Ciclado'!$B$5:$B$47,Balance!$B185)</f>
        <v>0</v>
      </c>
      <c r="ET185" s="84"/>
      <c r="EU185" s="12">
        <f t="shared" si="279"/>
        <v>1626110.51332461</v>
      </c>
      <c r="EV185" s="13">
        <f t="shared" si="244"/>
        <v>1541195.6358113859</v>
      </c>
      <c r="EW185" s="13">
        <f t="shared" si="245"/>
        <v>1768737.6029166968</v>
      </c>
      <c r="EX185" s="13">
        <f t="shared" si="246"/>
        <v>1457591.5364638672</v>
      </c>
      <c r="EY185" s="13">
        <f t="shared" si="247"/>
        <v>1394982.624821886</v>
      </c>
      <c r="EZ185" s="13">
        <f t="shared" si="248"/>
        <v>1231451.902475069</v>
      </c>
      <c r="FA185" s="13">
        <f t="shared" si="249"/>
        <v>697848.22952874145</v>
      </c>
      <c r="FB185" s="13">
        <f t="shared" si="250"/>
        <v>348771.76424805756</v>
      </c>
      <c r="FC185" s="13">
        <f t="shared" si="251"/>
        <v>289078.13921050826</v>
      </c>
      <c r="FD185" s="13">
        <f t="shared" si="252"/>
        <v>150846.6542895801</v>
      </c>
      <c r="FE185" s="13">
        <f t="shared" si="253"/>
        <v>192438.38070731889</v>
      </c>
      <c r="FF185" s="14">
        <f t="shared" si="254"/>
        <v>223554.28426557261</v>
      </c>
      <c r="FG185" s="12">
        <f t="shared" si="255"/>
        <v>1629860.515567801</v>
      </c>
      <c r="FH185" s="13">
        <f t="shared" si="256"/>
        <v>1548422.9006772239</v>
      </c>
      <c r="FI185" s="13">
        <f t="shared" si="257"/>
        <v>1777087.3744989589</v>
      </c>
      <c r="FJ185" s="13">
        <f t="shared" si="258"/>
        <v>1472025.6283301311</v>
      </c>
      <c r="FK185" s="13">
        <f t="shared" si="259"/>
        <v>1396358.6597831689</v>
      </c>
      <c r="FL185" s="13">
        <f t="shared" si="260"/>
        <v>1236396.5235588751</v>
      </c>
      <c r="FM185" s="13">
        <f t="shared" si="261"/>
        <v>732568.3946780304</v>
      </c>
      <c r="FN185" s="13">
        <f t="shared" si="262"/>
        <v>346917.07052939298</v>
      </c>
      <c r="FO185" s="13">
        <f t="shared" si="263"/>
        <v>280256.35845688567</v>
      </c>
      <c r="FP185" s="13">
        <f t="shared" si="264"/>
        <v>186996.74538529239</v>
      </c>
      <c r="FQ185" s="13">
        <f t="shared" si="265"/>
        <v>241321.0860901718</v>
      </c>
      <c r="FR185" s="14">
        <f t="shared" si="266"/>
        <v>312984.25814400212</v>
      </c>
      <c r="FS185" s="12">
        <f t="shared" si="267"/>
        <v>1629714.2142983079</v>
      </c>
      <c r="FT185" s="13">
        <f t="shared" si="268"/>
        <v>1544502.6638276801</v>
      </c>
      <c r="FU185" s="13">
        <f t="shared" si="269"/>
        <v>1772292.346870099</v>
      </c>
      <c r="FV185" s="13">
        <f t="shared" si="270"/>
        <v>1467414.4380296238</v>
      </c>
      <c r="FW185" s="13">
        <f t="shared" si="271"/>
        <v>1398344.4802514531</v>
      </c>
      <c r="FX185" s="13">
        <f t="shared" si="272"/>
        <v>1283379.1491850649</v>
      </c>
      <c r="FY185" s="13">
        <f t="shared" si="273"/>
        <v>765124.04562541528</v>
      </c>
      <c r="FZ185" s="13">
        <f t="shared" si="274"/>
        <v>371213.61955968523</v>
      </c>
      <c r="GA185" s="13">
        <f t="shared" si="275"/>
        <v>308097.02391318028</v>
      </c>
      <c r="GB185" s="13">
        <f t="shared" si="276"/>
        <v>283301.81193848967</v>
      </c>
      <c r="GC185" s="13">
        <f t="shared" si="277"/>
        <v>301022.46013507672</v>
      </c>
      <c r="GD185" s="14">
        <f t="shared" si="278"/>
        <v>379897.35997656721</v>
      </c>
      <c r="GE185" s="84"/>
      <c r="GF185" s="12">
        <f t="shared" si="280"/>
        <v>10922607.268063294</v>
      </c>
      <c r="GG185" s="13">
        <f t="shared" si="280"/>
        <v>11161195.515699934</v>
      </c>
      <c r="GH185" s="14">
        <f t="shared" si="280"/>
        <v>11504303.61361064</v>
      </c>
      <c r="GI185" s="6">
        <f t="shared" si="281"/>
        <v>1</v>
      </c>
      <c r="GJ185" s="12">
        <f t="shared" si="282"/>
        <v>0</v>
      </c>
      <c r="GK185" s="13">
        <f t="shared" si="283"/>
        <v>0</v>
      </c>
      <c r="GL185" s="14">
        <f t="shared" si="284"/>
        <v>0</v>
      </c>
      <c r="GM185" s="84"/>
      <c r="GN185" s="66">
        <f t="shared" si="285"/>
        <v>0</v>
      </c>
      <c r="GO185" s="84"/>
      <c r="GP185" s="63" t="str" cm="1">
        <f t="array" ref="GP185">INDEX($GF$4:$GH$4,1,GI185)</f>
        <v>Sample 1</v>
      </c>
      <c r="GQ185" s="12">
        <f t="shared" si="287"/>
        <v>150846.6542895801</v>
      </c>
      <c r="GR185" s="13">
        <f t="shared" si="287"/>
        <v>192438.38070731889</v>
      </c>
      <c r="GS185" s="14">
        <f t="shared" si="287"/>
        <v>223554.28426557261</v>
      </c>
      <c r="GT185" s="12">
        <f t="shared" si="288"/>
        <v>186996.74538529239</v>
      </c>
      <c r="GU185" s="13">
        <f t="shared" si="288"/>
        <v>241321.0860901718</v>
      </c>
      <c r="GV185" s="14">
        <f t="shared" si="288"/>
        <v>280256.35845688567</v>
      </c>
      <c r="GW185" s="12">
        <f t="shared" si="289"/>
        <v>283301.81193848967</v>
      </c>
      <c r="GX185" s="13">
        <f t="shared" si="289"/>
        <v>301022.46013507672</v>
      </c>
      <c r="GY185" s="14">
        <f t="shared" si="289"/>
        <v>308097.02391318028</v>
      </c>
      <c r="GZ185" s="84" t="str">
        <f t="shared" si="290"/>
        <v>Sample 1</v>
      </c>
      <c r="HA185" s="12">
        <f t="shared" si="286"/>
        <v>0</v>
      </c>
      <c r="HB185" s="13">
        <f t="shared" si="286"/>
        <v>0</v>
      </c>
      <c r="HC185" s="14">
        <f t="shared" si="286"/>
        <v>0</v>
      </c>
      <c r="HD185" s="6">
        <f t="shared" si="291"/>
        <v>0</v>
      </c>
      <c r="HE185" s="84" t="str">
        <f t="shared" si="292"/>
        <v>Ok</v>
      </c>
    </row>
    <row r="186" spans="2:213" hidden="1" x14ac:dyDescent="0.3">
      <c r="B186" s="84" t="s">
        <v>288</v>
      </c>
      <c r="C186" s="12">
        <f>SUMIFS(Inyecciones!$E$2:$E$14185,Inyecciones!$A$2:$A$14185,Balance!C$4,Inyecciones!$B$2:$B$14185,Balance!$B186,Inyecciones!$C$2:$C$14185,Balance!C$5)</f>
        <v>0</v>
      </c>
      <c r="D186" s="13">
        <f>SUMIFS(Inyecciones!$E$2:$E$14185,Inyecciones!$A$2:$A$14185,Balance!D$4,Inyecciones!$B$2:$B$14185,Balance!$B186,Inyecciones!$C$2:$C$14185,Balance!D$5)</f>
        <v>0</v>
      </c>
      <c r="E186" s="13">
        <f>SUMIFS(Inyecciones!$E$2:$E$14185,Inyecciones!$A$2:$A$14185,Balance!E$4,Inyecciones!$B$2:$B$14185,Balance!$B186,Inyecciones!$C$2:$C$14185,Balance!E$5)</f>
        <v>0</v>
      </c>
      <c r="F186" s="13">
        <f>SUMIFS(Inyecciones!$E$2:$E$14185,Inyecciones!$A$2:$A$14185,Balance!F$4,Inyecciones!$B$2:$B$14185,Balance!$B186,Inyecciones!$C$2:$C$14185,Balance!F$5)</f>
        <v>0</v>
      </c>
      <c r="G186" s="13">
        <f>SUMIFS(Inyecciones!$E$2:$E$14185,Inyecciones!$A$2:$A$14185,Balance!G$4,Inyecciones!$B$2:$B$14185,Balance!$B186,Inyecciones!$C$2:$C$14185,Balance!G$5)</f>
        <v>0</v>
      </c>
      <c r="H186" s="13">
        <f>SUMIFS(Inyecciones!$E$2:$E$14185,Inyecciones!$A$2:$A$14185,Balance!H$4,Inyecciones!$B$2:$B$14185,Balance!$B186,Inyecciones!$C$2:$C$14185,Balance!H$5)</f>
        <v>0</v>
      </c>
      <c r="I186" s="13">
        <f>SUMIFS(Inyecciones!$E$2:$E$14185,Inyecciones!$A$2:$A$14185,Balance!I$4,Inyecciones!$B$2:$B$14185,Balance!$B186,Inyecciones!$C$2:$C$14185,Balance!I$5)</f>
        <v>0</v>
      </c>
      <c r="J186" s="13">
        <f>SUMIFS(Inyecciones!$E$2:$E$14185,Inyecciones!$A$2:$A$14185,Balance!J$4,Inyecciones!$B$2:$B$14185,Balance!$B186,Inyecciones!$C$2:$C$14185,Balance!J$5)</f>
        <v>0</v>
      </c>
      <c r="K186" s="13">
        <f>SUMIFS(Inyecciones!$E$2:$E$14185,Inyecciones!$A$2:$A$14185,Balance!K$4,Inyecciones!$B$2:$B$14185,Balance!$B186,Inyecciones!$C$2:$C$14185,Balance!K$5)</f>
        <v>0</v>
      </c>
      <c r="L186" s="13">
        <f>SUMIFS(Inyecciones!$E$2:$E$14185,Inyecciones!$A$2:$A$14185,Balance!L$4,Inyecciones!$B$2:$B$14185,Balance!$B186,Inyecciones!$C$2:$C$14185,Balance!L$5)</f>
        <v>0</v>
      </c>
      <c r="M186" s="13">
        <f>SUMIFS(Inyecciones!$E$2:$E$14185,Inyecciones!$A$2:$A$14185,Balance!M$4,Inyecciones!$B$2:$B$14185,Balance!$B186,Inyecciones!$C$2:$C$14185,Balance!M$5)</f>
        <v>0</v>
      </c>
      <c r="N186" s="14">
        <f>SUMIFS(Inyecciones!$E$2:$E$14185,Inyecciones!$A$2:$A$14185,Balance!N$4,Inyecciones!$B$2:$B$14185,Balance!$B186,Inyecciones!$C$2:$C$14185,Balance!N$5)</f>
        <v>0</v>
      </c>
      <c r="O186" s="12">
        <f>SUMIFS(Inyecciones!$E$2:$E$14185,Inyecciones!$A$2:$A$14185,Balance!O$4,Inyecciones!$B$2:$B$14185,Balance!$B186,Inyecciones!$C$2:$C$14185,Balance!O$5)</f>
        <v>0</v>
      </c>
      <c r="P186" s="13">
        <f>SUMIFS(Inyecciones!$E$2:$E$14185,Inyecciones!$A$2:$A$14185,Balance!P$4,Inyecciones!$B$2:$B$14185,Balance!$B186,Inyecciones!$C$2:$C$14185,Balance!P$5)</f>
        <v>0</v>
      </c>
      <c r="Q186" s="13">
        <f>SUMIFS(Inyecciones!$E$2:$E$14185,Inyecciones!$A$2:$A$14185,Balance!Q$4,Inyecciones!$B$2:$B$14185,Balance!$B186,Inyecciones!$C$2:$C$14185,Balance!Q$5)</f>
        <v>0</v>
      </c>
      <c r="R186" s="13">
        <f>SUMIFS(Inyecciones!$E$2:$E$14185,Inyecciones!$A$2:$A$14185,Balance!R$4,Inyecciones!$B$2:$B$14185,Balance!$B186,Inyecciones!$C$2:$C$14185,Balance!R$5)</f>
        <v>0</v>
      </c>
      <c r="S186" s="13">
        <f>SUMIFS(Inyecciones!$E$2:$E$14185,Inyecciones!$A$2:$A$14185,Balance!S$4,Inyecciones!$B$2:$B$14185,Balance!$B186,Inyecciones!$C$2:$C$14185,Balance!S$5)</f>
        <v>0</v>
      </c>
      <c r="T186" s="13">
        <f>SUMIFS(Inyecciones!$E$2:$E$14185,Inyecciones!$A$2:$A$14185,Balance!T$4,Inyecciones!$B$2:$B$14185,Balance!$B186,Inyecciones!$C$2:$C$14185,Balance!T$5)</f>
        <v>0</v>
      </c>
      <c r="U186" s="13">
        <f>SUMIFS(Inyecciones!$E$2:$E$14185,Inyecciones!$A$2:$A$14185,Balance!U$4,Inyecciones!$B$2:$B$14185,Balance!$B186,Inyecciones!$C$2:$C$14185,Balance!U$5)</f>
        <v>0</v>
      </c>
      <c r="V186" s="13">
        <f>SUMIFS(Inyecciones!$E$2:$E$14185,Inyecciones!$A$2:$A$14185,Balance!V$4,Inyecciones!$B$2:$B$14185,Balance!$B186,Inyecciones!$C$2:$C$14185,Balance!V$5)</f>
        <v>0</v>
      </c>
      <c r="W186" s="13">
        <f>SUMIFS(Inyecciones!$E$2:$E$14185,Inyecciones!$A$2:$A$14185,Balance!W$4,Inyecciones!$B$2:$B$14185,Balance!$B186,Inyecciones!$C$2:$C$14185,Balance!W$5)</f>
        <v>0</v>
      </c>
      <c r="X186" s="13">
        <f>SUMIFS(Inyecciones!$E$2:$E$14185,Inyecciones!$A$2:$A$14185,Balance!X$4,Inyecciones!$B$2:$B$14185,Balance!$B186,Inyecciones!$C$2:$C$14185,Balance!X$5)</f>
        <v>0</v>
      </c>
      <c r="Y186" s="13">
        <f>SUMIFS(Inyecciones!$E$2:$E$14185,Inyecciones!$A$2:$A$14185,Balance!Y$4,Inyecciones!$B$2:$B$14185,Balance!$B186,Inyecciones!$C$2:$C$14185,Balance!Y$5)</f>
        <v>0</v>
      </c>
      <c r="Z186" s="14">
        <f>SUMIFS(Inyecciones!$E$2:$E$14185,Inyecciones!$A$2:$A$14185,Balance!Z$4,Inyecciones!$B$2:$B$14185,Balance!$B186,Inyecciones!$C$2:$C$14185,Balance!Z$5)</f>
        <v>0</v>
      </c>
      <c r="AA186" s="12">
        <f>SUMIFS(Inyecciones!$E$2:$E$14185,Inyecciones!$A$2:$A$14185,Balance!AA$4,Inyecciones!$B$2:$B$14185,Balance!$B186,Inyecciones!$C$2:$C$14185,Balance!AA$5)</f>
        <v>0</v>
      </c>
      <c r="AB186" s="13">
        <f>SUMIFS(Inyecciones!$E$2:$E$14185,Inyecciones!$A$2:$A$14185,Balance!AB$4,Inyecciones!$B$2:$B$14185,Balance!$B186,Inyecciones!$C$2:$C$14185,Balance!AB$5)</f>
        <v>0</v>
      </c>
      <c r="AC186" s="13">
        <f>SUMIFS(Inyecciones!$E$2:$E$14185,Inyecciones!$A$2:$A$14185,Balance!AC$4,Inyecciones!$B$2:$B$14185,Balance!$B186,Inyecciones!$C$2:$C$14185,Balance!AC$5)</f>
        <v>0</v>
      </c>
      <c r="AD186" s="13">
        <f>SUMIFS(Inyecciones!$E$2:$E$14185,Inyecciones!$A$2:$A$14185,Balance!AD$4,Inyecciones!$B$2:$B$14185,Balance!$B186,Inyecciones!$C$2:$C$14185,Balance!AD$5)</f>
        <v>0</v>
      </c>
      <c r="AE186" s="13">
        <f>SUMIFS(Inyecciones!$E$2:$E$14185,Inyecciones!$A$2:$A$14185,Balance!AE$4,Inyecciones!$B$2:$B$14185,Balance!$B186,Inyecciones!$C$2:$C$14185,Balance!AE$5)</f>
        <v>0</v>
      </c>
      <c r="AF186" s="13">
        <f>SUMIFS(Inyecciones!$E$2:$E$14185,Inyecciones!$A$2:$A$14185,Balance!AF$4,Inyecciones!$B$2:$B$14185,Balance!$B186,Inyecciones!$C$2:$C$14185,Balance!AF$5)</f>
        <v>0</v>
      </c>
      <c r="AG186" s="13">
        <f>SUMIFS(Inyecciones!$E$2:$E$14185,Inyecciones!$A$2:$A$14185,Balance!AG$4,Inyecciones!$B$2:$B$14185,Balance!$B186,Inyecciones!$C$2:$C$14185,Balance!AG$5)</f>
        <v>0</v>
      </c>
      <c r="AH186" s="13">
        <f>SUMIFS(Inyecciones!$E$2:$E$14185,Inyecciones!$A$2:$A$14185,Balance!AH$4,Inyecciones!$B$2:$B$14185,Balance!$B186,Inyecciones!$C$2:$C$14185,Balance!AH$5)</f>
        <v>0</v>
      </c>
      <c r="AI186" s="13">
        <f>SUMIFS(Inyecciones!$E$2:$E$14185,Inyecciones!$A$2:$A$14185,Balance!AI$4,Inyecciones!$B$2:$B$14185,Balance!$B186,Inyecciones!$C$2:$C$14185,Balance!AI$5)</f>
        <v>0</v>
      </c>
      <c r="AJ186" s="13">
        <f>SUMIFS(Inyecciones!$E$2:$E$14185,Inyecciones!$A$2:$A$14185,Balance!AJ$4,Inyecciones!$B$2:$B$14185,Balance!$B186,Inyecciones!$C$2:$C$14185,Balance!AJ$5)</f>
        <v>0</v>
      </c>
      <c r="AK186" s="13">
        <f>SUMIFS(Inyecciones!$E$2:$E$14185,Inyecciones!$A$2:$A$14185,Balance!AK$4,Inyecciones!$B$2:$B$14185,Balance!$B186,Inyecciones!$C$2:$C$14185,Balance!AK$5)</f>
        <v>0</v>
      </c>
      <c r="AL186" s="14">
        <f>SUMIFS(Inyecciones!$E$2:$E$14185,Inyecciones!$A$2:$A$14185,Balance!AL$4,Inyecciones!$B$2:$B$14185,Balance!$B186,Inyecciones!$C$2:$C$14185,Balance!AL$5)</f>
        <v>0</v>
      </c>
      <c r="AM186" s="13"/>
      <c r="AN186" s="12">
        <f>SUMIFS('Retiro Mensual'!$E$2:$E$2629,'Retiro Mensual'!$A$2:$A$2629,AN$4,'Retiro Mensual'!$B$2:$B$2629,$B186,'Retiro Mensual'!$C$2:$C$2629,AN$5)</f>
        <v>0</v>
      </c>
      <c r="AO186" s="13">
        <f>SUMIFS('Retiro Mensual'!$E$2:$E$2629,'Retiro Mensual'!$A$2:$A$2629,AO$4,'Retiro Mensual'!$B$2:$B$2629,$B186,'Retiro Mensual'!$C$2:$C$2629,AO$5)</f>
        <v>0</v>
      </c>
      <c r="AP186" s="13">
        <f>SUMIFS('Retiro Mensual'!$E$2:$E$2629,'Retiro Mensual'!$A$2:$A$2629,AP$4,'Retiro Mensual'!$B$2:$B$2629,$B186,'Retiro Mensual'!$C$2:$C$2629,AP$5)</f>
        <v>0</v>
      </c>
      <c r="AQ186" s="13">
        <f>SUMIFS('Retiro Mensual'!$E$2:$E$2629,'Retiro Mensual'!$A$2:$A$2629,AQ$4,'Retiro Mensual'!$B$2:$B$2629,$B186,'Retiro Mensual'!$C$2:$C$2629,AQ$5)</f>
        <v>0</v>
      </c>
      <c r="AR186" s="13">
        <f>SUMIFS('Retiro Mensual'!$E$2:$E$2629,'Retiro Mensual'!$A$2:$A$2629,AR$4,'Retiro Mensual'!$B$2:$B$2629,$B186,'Retiro Mensual'!$C$2:$C$2629,AR$5)</f>
        <v>0</v>
      </c>
      <c r="AS186" s="13">
        <f>SUMIFS('Retiro Mensual'!$E$2:$E$2629,'Retiro Mensual'!$A$2:$A$2629,AS$4,'Retiro Mensual'!$B$2:$B$2629,$B186,'Retiro Mensual'!$C$2:$C$2629,AS$5)</f>
        <v>0</v>
      </c>
      <c r="AT186" s="13">
        <f>SUMIFS('Retiro Mensual'!$E$2:$E$2629,'Retiro Mensual'!$A$2:$A$2629,AT$4,'Retiro Mensual'!$B$2:$B$2629,$B186,'Retiro Mensual'!$C$2:$C$2629,AT$5)</f>
        <v>0</v>
      </c>
      <c r="AU186" s="13">
        <f>SUMIFS('Retiro Mensual'!$E$2:$E$2629,'Retiro Mensual'!$A$2:$A$2629,AU$4,'Retiro Mensual'!$B$2:$B$2629,$B186,'Retiro Mensual'!$C$2:$C$2629,AU$5)</f>
        <v>0</v>
      </c>
      <c r="AV186" s="13">
        <f>SUMIFS('Retiro Mensual'!$E$2:$E$2629,'Retiro Mensual'!$A$2:$A$2629,AV$4,'Retiro Mensual'!$B$2:$B$2629,$B186,'Retiro Mensual'!$C$2:$C$2629,AV$5)</f>
        <v>0</v>
      </c>
      <c r="AW186" s="13">
        <f>SUMIFS('Retiro Mensual'!$E$2:$E$2629,'Retiro Mensual'!$A$2:$A$2629,AW$4,'Retiro Mensual'!$B$2:$B$2629,$B186,'Retiro Mensual'!$C$2:$C$2629,AW$5)</f>
        <v>0</v>
      </c>
      <c r="AX186" s="13">
        <f>SUMIFS('Retiro Mensual'!$E$2:$E$2629,'Retiro Mensual'!$A$2:$A$2629,AX$4,'Retiro Mensual'!$B$2:$B$2629,$B186,'Retiro Mensual'!$C$2:$C$2629,AX$5)</f>
        <v>0</v>
      </c>
      <c r="AY186" s="14">
        <f>SUMIFS('Retiro Mensual'!$E$2:$E$2629,'Retiro Mensual'!$A$2:$A$2629,AY$4,'Retiro Mensual'!$B$2:$B$2629,$B186,'Retiro Mensual'!$C$2:$C$2629,AY$5)</f>
        <v>0</v>
      </c>
      <c r="AZ186" s="12">
        <f>SUMIFS('Retiro Mensual'!$E$2:$E$2629,'Retiro Mensual'!$A$2:$A$2629,AZ$4,'Retiro Mensual'!$B$2:$B$2629,$B186,'Retiro Mensual'!$C$2:$C$2629,AZ$5)</f>
        <v>0</v>
      </c>
      <c r="BA186" s="13">
        <f>SUMIFS('Retiro Mensual'!$E$2:$E$2629,'Retiro Mensual'!$A$2:$A$2629,BA$4,'Retiro Mensual'!$B$2:$B$2629,$B186,'Retiro Mensual'!$C$2:$C$2629,BA$5)</f>
        <v>0</v>
      </c>
      <c r="BB186" s="13">
        <f>SUMIFS('Retiro Mensual'!$E$2:$E$2629,'Retiro Mensual'!$A$2:$A$2629,BB$4,'Retiro Mensual'!$B$2:$B$2629,$B186,'Retiro Mensual'!$C$2:$C$2629,BB$5)</f>
        <v>0</v>
      </c>
      <c r="BC186" s="13">
        <f>SUMIFS('Retiro Mensual'!$E$2:$E$2629,'Retiro Mensual'!$A$2:$A$2629,BC$4,'Retiro Mensual'!$B$2:$B$2629,$B186,'Retiro Mensual'!$C$2:$C$2629,BC$5)</f>
        <v>0</v>
      </c>
      <c r="BD186" s="13">
        <f>SUMIFS('Retiro Mensual'!$E$2:$E$2629,'Retiro Mensual'!$A$2:$A$2629,BD$4,'Retiro Mensual'!$B$2:$B$2629,$B186,'Retiro Mensual'!$C$2:$C$2629,BD$5)</f>
        <v>0</v>
      </c>
      <c r="BE186" s="13">
        <f>SUMIFS('Retiro Mensual'!$E$2:$E$2629,'Retiro Mensual'!$A$2:$A$2629,BE$4,'Retiro Mensual'!$B$2:$B$2629,$B186,'Retiro Mensual'!$C$2:$C$2629,BE$5)</f>
        <v>0</v>
      </c>
      <c r="BF186" s="13">
        <f>SUMIFS('Retiro Mensual'!$E$2:$E$2629,'Retiro Mensual'!$A$2:$A$2629,BF$4,'Retiro Mensual'!$B$2:$B$2629,$B186,'Retiro Mensual'!$C$2:$C$2629,BF$5)</f>
        <v>0</v>
      </c>
      <c r="BG186" s="13">
        <f>SUMIFS('Retiro Mensual'!$E$2:$E$2629,'Retiro Mensual'!$A$2:$A$2629,BG$4,'Retiro Mensual'!$B$2:$B$2629,$B186,'Retiro Mensual'!$C$2:$C$2629,BG$5)</f>
        <v>0</v>
      </c>
      <c r="BH186" s="13">
        <f>SUMIFS('Retiro Mensual'!$E$2:$E$2629,'Retiro Mensual'!$A$2:$A$2629,BH$4,'Retiro Mensual'!$B$2:$B$2629,$B186,'Retiro Mensual'!$C$2:$C$2629,BH$5)</f>
        <v>0</v>
      </c>
      <c r="BI186" s="13">
        <f>SUMIFS('Retiro Mensual'!$E$2:$E$2629,'Retiro Mensual'!$A$2:$A$2629,BI$4,'Retiro Mensual'!$B$2:$B$2629,$B186,'Retiro Mensual'!$C$2:$C$2629,BI$5)</f>
        <v>0</v>
      </c>
      <c r="BJ186" s="13">
        <f>SUMIFS('Retiro Mensual'!$E$2:$E$2629,'Retiro Mensual'!$A$2:$A$2629,BJ$4,'Retiro Mensual'!$B$2:$B$2629,$B186,'Retiro Mensual'!$C$2:$C$2629,BJ$5)</f>
        <v>0</v>
      </c>
      <c r="BK186" s="14">
        <f>SUMIFS('Retiro Mensual'!$E$2:$E$2629,'Retiro Mensual'!$A$2:$A$2629,BK$4,'Retiro Mensual'!$B$2:$B$2629,$B186,'Retiro Mensual'!$C$2:$C$2629,BK$5)</f>
        <v>0</v>
      </c>
      <c r="BL186" s="12">
        <f>SUMIFS('Retiro Mensual'!$E$2:$E$2629,'Retiro Mensual'!$A$2:$A$2629,BL$4,'Retiro Mensual'!$B$2:$B$2629,$B186,'Retiro Mensual'!$C$2:$C$2629,BL$5)</f>
        <v>0</v>
      </c>
      <c r="BM186" s="13">
        <f>SUMIFS('Retiro Mensual'!$E$2:$E$2629,'Retiro Mensual'!$A$2:$A$2629,BM$4,'Retiro Mensual'!$B$2:$B$2629,$B186,'Retiro Mensual'!$C$2:$C$2629,BM$5)</f>
        <v>0</v>
      </c>
      <c r="BN186" s="13">
        <f>SUMIFS('Retiro Mensual'!$E$2:$E$2629,'Retiro Mensual'!$A$2:$A$2629,BN$4,'Retiro Mensual'!$B$2:$B$2629,$B186,'Retiro Mensual'!$C$2:$C$2629,BN$5)</f>
        <v>0</v>
      </c>
      <c r="BO186" s="13">
        <f>SUMIFS('Retiro Mensual'!$E$2:$E$2629,'Retiro Mensual'!$A$2:$A$2629,BO$4,'Retiro Mensual'!$B$2:$B$2629,$B186,'Retiro Mensual'!$C$2:$C$2629,BO$5)</f>
        <v>0</v>
      </c>
      <c r="BP186" s="13">
        <f>SUMIFS('Retiro Mensual'!$E$2:$E$2629,'Retiro Mensual'!$A$2:$A$2629,BP$4,'Retiro Mensual'!$B$2:$B$2629,$B186,'Retiro Mensual'!$C$2:$C$2629,BP$5)</f>
        <v>0</v>
      </c>
      <c r="BQ186" s="13">
        <f>SUMIFS('Retiro Mensual'!$E$2:$E$2629,'Retiro Mensual'!$A$2:$A$2629,BQ$4,'Retiro Mensual'!$B$2:$B$2629,$B186,'Retiro Mensual'!$C$2:$C$2629,BQ$5)</f>
        <v>0</v>
      </c>
      <c r="BR186" s="13">
        <f>SUMIFS('Retiro Mensual'!$E$2:$E$2629,'Retiro Mensual'!$A$2:$A$2629,BR$4,'Retiro Mensual'!$B$2:$B$2629,$B186,'Retiro Mensual'!$C$2:$C$2629,BR$5)</f>
        <v>0</v>
      </c>
      <c r="BS186" s="13">
        <f>SUMIFS('Retiro Mensual'!$E$2:$E$2629,'Retiro Mensual'!$A$2:$A$2629,BS$4,'Retiro Mensual'!$B$2:$B$2629,$B186,'Retiro Mensual'!$C$2:$C$2629,BS$5)</f>
        <v>0</v>
      </c>
      <c r="BT186" s="13">
        <f>SUMIFS('Retiro Mensual'!$E$2:$E$2629,'Retiro Mensual'!$A$2:$A$2629,BT$4,'Retiro Mensual'!$B$2:$B$2629,$B186,'Retiro Mensual'!$C$2:$C$2629,BT$5)</f>
        <v>0</v>
      </c>
      <c r="BU186" s="13">
        <f>SUMIFS('Retiro Mensual'!$E$2:$E$2629,'Retiro Mensual'!$A$2:$A$2629,BU$4,'Retiro Mensual'!$B$2:$B$2629,$B186,'Retiro Mensual'!$C$2:$C$2629,BU$5)</f>
        <v>0</v>
      </c>
      <c r="BV186" s="13">
        <f>SUMIFS('Retiro Mensual'!$E$2:$E$2629,'Retiro Mensual'!$A$2:$A$2629,BV$4,'Retiro Mensual'!$B$2:$B$2629,$B186,'Retiro Mensual'!$C$2:$C$2629,BV$5)</f>
        <v>0</v>
      </c>
      <c r="BW186" s="14">
        <f>SUMIFS('Retiro Mensual'!$E$2:$E$2629,'Retiro Mensual'!$A$2:$A$2629,BW$4,'Retiro Mensual'!$B$2:$B$2629,$B186,'Retiro Mensual'!$C$2:$C$2629,BW$5)</f>
        <v>0</v>
      </c>
      <c r="BX186" s="13"/>
      <c r="BY186" s="12">
        <f>SUMIFS('Compra Ventas'!$E$2:$E$2700,'Compra Ventas'!$A$2:$A$2700,BY$4,'Compra Ventas'!$B$2:$B$2700,$B186,'Compra Ventas'!$C$2:$C$2700,BY$5)</f>
        <v>0</v>
      </c>
      <c r="BZ186" s="13">
        <f>SUMIFS('Compra Ventas'!$E$2:$E$2700,'Compra Ventas'!$A$2:$A$2700,BZ$4,'Compra Ventas'!$B$2:$B$2700,$B186,'Compra Ventas'!$C$2:$C$2700,BZ$5)</f>
        <v>0</v>
      </c>
      <c r="CA186" s="13">
        <f>SUMIFS('Compra Ventas'!$E$2:$E$2700,'Compra Ventas'!$A$2:$A$2700,CA$4,'Compra Ventas'!$B$2:$B$2700,$B186,'Compra Ventas'!$C$2:$C$2700,CA$5)</f>
        <v>0</v>
      </c>
      <c r="CB186" s="13">
        <f>SUMIFS('Compra Ventas'!$E$2:$E$2700,'Compra Ventas'!$A$2:$A$2700,CB$4,'Compra Ventas'!$B$2:$B$2700,$B186,'Compra Ventas'!$C$2:$C$2700,CB$5)</f>
        <v>0</v>
      </c>
      <c r="CC186" s="13">
        <f>SUMIFS('Compra Ventas'!$E$2:$E$2700,'Compra Ventas'!$A$2:$A$2700,CC$4,'Compra Ventas'!$B$2:$B$2700,$B186,'Compra Ventas'!$C$2:$C$2700,CC$5)</f>
        <v>0</v>
      </c>
      <c r="CD186" s="13">
        <f>SUMIFS('Compra Ventas'!$E$2:$E$2700,'Compra Ventas'!$A$2:$A$2700,CD$4,'Compra Ventas'!$B$2:$B$2700,$B186,'Compra Ventas'!$C$2:$C$2700,CD$5)</f>
        <v>0</v>
      </c>
      <c r="CE186" s="13">
        <f>SUMIFS('Compra Ventas'!$E$2:$E$2700,'Compra Ventas'!$A$2:$A$2700,CE$4,'Compra Ventas'!$B$2:$B$2700,$B186,'Compra Ventas'!$C$2:$C$2700,CE$5)</f>
        <v>0</v>
      </c>
      <c r="CF186" s="13">
        <f>SUMIFS('Compra Ventas'!$E$2:$E$2700,'Compra Ventas'!$A$2:$A$2700,CF$4,'Compra Ventas'!$B$2:$B$2700,$B186,'Compra Ventas'!$C$2:$C$2700,CF$5)</f>
        <v>0</v>
      </c>
      <c r="CG186" s="13">
        <f>SUMIFS('Compra Ventas'!$E$2:$E$2700,'Compra Ventas'!$A$2:$A$2700,CG$4,'Compra Ventas'!$B$2:$B$2700,$B186,'Compra Ventas'!$C$2:$C$2700,CG$5)</f>
        <v>0</v>
      </c>
      <c r="CH186" s="13">
        <f>SUMIFS('Compra Ventas'!$E$2:$E$2700,'Compra Ventas'!$A$2:$A$2700,CH$4,'Compra Ventas'!$B$2:$B$2700,$B186,'Compra Ventas'!$C$2:$C$2700,CH$5)</f>
        <v>0</v>
      </c>
      <c r="CI186" s="13">
        <f>SUMIFS('Compra Ventas'!$E$2:$E$2700,'Compra Ventas'!$A$2:$A$2700,CI$4,'Compra Ventas'!$B$2:$B$2700,$B186,'Compra Ventas'!$C$2:$C$2700,CI$5)</f>
        <v>0</v>
      </c>
      <c r="CJ186" s="14">
        <f>SUMIFS('Compra Ventas'!$E$2:$E$2700,'Compra Ventas'!$A$2:$A$2700,CJ$4,'Compra Ventas'!$B$2:$B$2700,$B186,'Compra Ventas'!$C$2:$C$2700,CJ$5)</f>
        <v>0</v>
      </c>
      <c r="CK186" s="12">
        <f>SUMIFS('Compra Ventas'!$E$2:$E$2700,'Compra Ventas'!$A$2:$A$2700,CK$4,'Compra Ventas'!$B$2:$B$2700,$B186,'Compra Ventas'!$C$2:$C$2700,CK$5)</f>
        <v>0</v>
      </c>
      <c r="CL186" s="13">
        <f>SUMIFS('Compra Ventas'!$E$2:$E$2700,'Compra Ventas'!$A$2:$A$2700,CL$4,'Compra Ventas'!$B$2:$B$2700,$B186,'Compra Ventas'!$C$2:$C$2700,CL$5)</f>
        <v>0</v>
      </c>
      <c r="CM186" s="13">
        <f>SUMIFS('Compra Ventas'!$E$2:$E$2700,'Compra Ventas'!$A$2:$A$2700,CM$4,'Compra Ventas'!$B$2:$B$2700,$B186,'Compra Ventas'!$C$2:$C$2700,CM$5)</f>
        <v>0</v>
      </c>
      <c r="CN186" s="13">
        <f>SUMIFS('Compra Ventas'!$E$2:$E$2700,'Compra Ventas'!$A$2:$A$2700,CN$4,'Compra Ventas'!$B$2:$B$2700,$B186,'Compra Ventas'!$C$2:$C$2700,CN$5)</f>
        <v>0</v>
      </c>
      <c r="CO186" s="13">
        <f>SUMIFS('Compra Ventas'!$E$2:$E$2700,'Compra Ventas'!$A$2:$A$2700,CO$4,'Compra Ventas'!$B$2:$B$2700,$B186,'Compra Ventas'!$C$2:$C$2700,CO$5)</f>
        <v>0</v>
      </c>
      <c r="CP186" s="13">
        <f>SUMIFS('Compra Ventas'!$E$2:$E$2700,'Compra Ventas'!$A$2:$A$2700,CP$4,'Compra Ventas'!$B$2:$B$2700,$B186,'Compra Ventas'!$C$2:$C$2700,CP$5)</f>
        <v>0</v>
      </c>
      <c r="CQ186" s="13">
        <f>SUMIFS('Compra Ventas'!$E$2:$E$2700,'Compra Ventas'!$A$2:$A$2700,CQ$4,'Compra Ventas'!$B$2:$B$2700,$B186,'Compra Ventas'!$C$2:$C$2700,CQ$5)</f>
        <v>0</v>
      </c>
      <c r="CR186" s="13">
        <f>SUMIFS('Compra Ventas'!$E$2:$E$2700,'Compra Ventas'!$A$2:$A$2700,CR$4,'Compra Ventas'!$B$2:$B$2700,$B186,'Compra Ventas'!$C$2:$C$2700,CR$5)</f>
        <v>0</v>
      </c>
      <c r="CS186" s="13">
        <f>SUMIFS('Compra Ventas'!$E$2:$E$2700,'Compra Ventas'!$A$2:$A$2700,CS$4,'Compra Ventas'!$B$2:$B$2700,$B186,'Compra Ventas'!$C$2:$C$2700,CS$5)</f>
        <v>0</v>
      </c>
      <c r="CT186" s="13">
        <f>SUMIFS('Compra Ventas'!$E$2:$E$2700,'Compra Ventas'!$A$2:$A$2700,CT$4,'Compra Ventas'!$B$2:$B$2700,$B186,'Compra Ventas'!$C$2:$C$2700,CT$5)</f>
        <v>0</v>
      </c>
      <c r="CU186" s="13">
        <f>SUMIFS('Compra Ventas'!$E$2:$E$2700,'Compra Ventas'!$A$2:$A$2700,CU$4,'Compra Ventas'!$B$2:$B$2700,$B186,'Compra Ventas'!$C$2:$C$2700,CU$5)</f>
        <v>0</v>
      </c>
      <c r="CV186" s="14">
        <f>SUMIFS('Compra Ventas'!$E$2:$E$2700,'Compra Ventas'!$A$2:$A$2700,CV$4,'Compra Ventas'!$B$2:$B$2700,$B186,'Compra Ventas'!$C$2:$C$2700,CV$5)</f>
        <v>0</v>
      </c>
      <c r="CW186" s="12">
        <f>SUMIFS('Compra Ventas'!$E$2:$E$2700,'Compra Ventas'!$A$2:$A$2700,CW$4,'Compra Ventas'!$B$2:$B$2700,$B186,'Compra Ventas'!$C$2:$C$2700,CW$5)</f>
        <v>0</v>
      </c>
      <c r="CX186" s="13">
        <f>SUMIFS('Compra Ventas'!$E$2:$E$2700,'Compra Ventas'!$A$2:$A$2700,CX$4,'Compra Ventas'!$B$2:$B$2700,$B186,'Compra Ventas'!$C$2:$C$2700,CX$5)</f>
        <v>0</v>
      </c>
      <c r="CY186" s="13">
        <f>SUMIFS('Compra Ventas'!$E$2:$E$2700,'Compra Ventas'!$A$2:$A$2700,CY$4,'Compra Ventas'!$B$2:$B$2700,$B186,'Compra Ventas'!$C$2:$C$2700,CY$5)</f>
        <v>0</v>
      </c>
      <c r="CZ186" s="13">
        <f>SUMIFS('Compra Ventas'!$E$2:$E$2700,'Compra Ventas'!$A$2:$A$2700,CZ$4,'Compra Ventas'!$B$2:$B$2700,$B186,'Compra Ventas'!$C$2:$C$2700,CZ$5)</f>
        <v>0</v>
      </c>
      <c r="DA186" s="13">
        <f>SUMIFS('Compra Ventas'!$E$2:$E$2700,'Compra Ventas'!$A$2:$A$2700,DA$4,'Compra Ventas'!$B$2:$B$2700,$B186,'Compra Ventas'!$C$2:$C$2700,DA$5)</f>
        <v>0</v>
      </c>
      <c r="DB186" s="13">
        <f>SUMIFS('Compra Ventas'!$E$2:$E$2700,'Compra Ventas'!$A$2:$A$2700,DB$4,'Compra Ventas'!$B$2:$B$2700,$B186,'Compra Ventas'!$C$2:$C$2700,DB$5)</f>
        <v>0</v>
      </c>
      <c r="DC186" s="13">
        <f>SUMIFS('Compra Ventas'!$E$2:$E$2700,'Compra Ventas'!$A$2:$A$2700,DC$4,'Compra Ventas'!$B$2:$B$2700,$B186,'Compra Ventas'!$C$2:$C$2700,DC$5)</f>
        <v>0</v>
      </c>
      <c r="DD186" s="13">
        <f>SUMIFS('Compra Ventas'!$E$2:$E$2700,'Compra Ventas'!$A$2:$A$2700,DD$4,'Compra Ventas'!$B$2:$B$2700,$B186,'Compra Ventas'!$C$2:$C$2700,DD$5)</f>
        <v>0</v>
      </c>
      <c r="DE186" s="13">
        <f>SUMIFS('Compra Ventas'!$E$2:$E$2700,'Compra Ventas'!$A$2:$A$2700,DE$4,'Compra Ventas'!$B$2:$B$2700,$B186,'Compra Ventas'!$C$2:$C$2700,DE$5)</f>
        <v>0</v>
      </c>
      <c r="DF186" s="13">
        <f>SUMIFS('Compra Ventas'!$E$2:$E$2700,'Compra Ventas'!$A$2:$A$2700,DF$4,'Compra Ventas'!$B$2:$B$2700,$B186,'Compra Ventas'!$C$2:$C$2700,DF$5)</f>
        <v>0</v>
      </c>
      <c r="DG186" s="13">
        <f>SUMIFS('Compra Ventas'!$E$2:$E$2700,'Compra Ventas'!$A$2:$A$2700,DG$4,'Compra Ventas'!$B$2:$B$2700,$B186,'Compra Ventas'!$C$2:$C$2700,DG$5)</f>
        <v>0</v>
      </c>
      <c r="DH186" s="14">
        <f>SUMIFS('Compra Ventas'!$E$2:$E$2700,'Compra Ventas'!$A$2:$A$2700,DH$4,'Compra Ventas'!$B$2:$B$2700,$B186,'Compra Ventas'!$C$2:$C$2700,DH$5)</f>
        <v>0</v>
      </c>
      <c r="DI186" s="84"/>
      <c r="DJ186" s="98">
        <f>SUMIFS('Ajuste Ciclado'!D$5:D$47,'Ajuste Ciclado'!$C$5:$C$47,Balance!DJ$4,'Ajuste Ciclado'!$B$5:$B$47,Balance!$B186)</f>
        <v>0</v>
      </c>
      <c r="DK186" s="99">
        <f>SUMIFS('Ajuste Ciclado'!E$5:E$47,'Ajuste Ciclado'!$C$5:$C$47,Balance!DK$4,'Ajuste Ciclado'!$B$5:$B$47,Balance!$B186)</f>
        <v>0</v>
      </c>
      <c r="DL186" s="99">
        <f>SUMIFS('Ajuste Ciclado'!F$5:F$47,'Ajuste Ciclado'!$C$5:$C$47,Balance!DL$4,'Ajuste Ciclado'!$B$5:$B$47,Balance!$B186)</f>
        <v>0</v>
      </c>
      <c r="DM186" s="99">
        <f>SUMIFS('Ajuste Ciclado'!G$5:G$47,'Ajuste Ciclado'!$C$5:$C$47,Balance!DM$4,'Ajuste Ciclado'!$B$5:$B$47,Balance!$B186)</f>
        <v>0</v>
      </c>
      <c r="DN186" s="99">
        <f>SUMIFS('Ajuste Ciclado'!H$5:H$47,'Ajuste Ciclado'!$C$5:$C$47,Balance!DN$4,'Ajuste Ciclado'!$B$5:$B$47,Balance!$B186)</f>
        <v>0</v>
      </c>
      <c r="DO186" s="99">
        <f>SUMIFS('Ajuste Ciclado'!I$5:I$47,'Ajuste Ciclado'!$C$5:$C$47,Balance!DO$4,'Ajuste Ciclado'!$B$5:$B$47,Balance!$B186)</f>
        <v>0</v>
      </c>
      <c r="DP186" s="99">
        <f>SUMIFS('Ajuste Ciclado'!J$5:J$47,'Ajuste Ciclado'!$C$5:$C$47,Balance!DP$4,'Ajuste Ciclado'!$B$5:$B$47,Balance!$B186)</f>
        <v>0</v>
      </c>
      <c r="DQ186" s="99">
        <f>SUMIFS('Ajuste Ciclado'!K$5:K$47,'Ajuste Ciclado'!$C$5:$C$47,Balance!DQ$4,'Ajuste Ciclado'!$B$5:$B$47,Balance!$B186)</f>
        <v>0</v>
      </c>
      <c r="DR186" s="99">
        <f>SUMIFS('Ajuste Ciclado'!L$5:L$47,'Ajuste Ciclado'!$C$5:$C$47,Balance!DR$4,'Ajuste Ciclado'!$B$5:$B$47,Balance!$B186)</f>
        <v>0</v>
      </c>
      <c r="DS186" s="99">
        <f>SUMIFS('Ajuste Ciclado'!M$5:M$47,'Ajuste Ciclado'!$C$5:$C$47,Balance!DS$4,'Ajuste Ciclado'!$B$5:$B$47,Balance!$B186)</f>
        <v>0</v>
      </c>
      <c r="DT186" s="99">
        <f>SUMIFS('Ajuste Ciclado'!N$5:N$47,'Ajuste Ciclado'!$C$5:$C$47,Balance!DT$4,'Ajuste Ciclado'!$B$5:$B$47,Balance!$B186)</f>
        <v>0</v>
      </c>
      <c r="DU186" s="100">
        <f>SUMIFS('Ajuste Ciclado'!O$5:O$47,'Ajuste Ciclado'!$C$5:$C$47,Balance!DU$4,'Ajuste Ciclado'!$B$5:$B$47,Balance!$B186)</f>
        <v>0</v>
      </c>
      <c r="DV186" s="98">
        <f>SUMIFS('Ajuste Ciclado'!D$5:D$47,'Ajuste Ciclado'!$C$5:$C$47,Balance!DV$4,'Ajuste Ciclado'!$B$5:$B$47,Balance!$B186)</f>
        <v>0</v>
      </c>
      <c r="DW186" s="99">
        <f>SUMIFS('Ajuste Ciclado'!E$5:E$47,'Ajuste Ciclado'!$C$5:$C$47,Balance!DW$4,'Ajuste Ciclado'!$B$5:$B$47,Balance!$B186)</f>
        <v>0</v>
      </c>
      <c r="DX186" s="99">
        <f>SUMIFS('Ajuste Ciclado'!F$5:F$47,'Ajuste Ciclado'!$C$5:$C$47,Balance!DX$4,'Ajuste Ciclado'!$B$5:$B$47,Balance!$B186)</f>
        <v>0</v>
      </c>
      <c r="DY186" s="99">
        <f>SUMIFS('Ajuste Ciclado'!G$5:G$47,'Ajuste Ciclado'!$C$5:$C$47,Balance!DY$4,'Ajuste Ciclado'!$B$5:$B$47,Balance!$B186)</f>
        <v>0</v>
      </c>
      <c r="DZ186" s="99">
        <f>SUMIFS('Ajuste Ciclado'!H$5:H$47,'Ajuste Ciclado'!$C$5:$C$47,Balance!DZ$4,'Ajuste Ciclado'!$B$5:$B$47,Balance!$B186)</f>
        <v>0</v>
      </c>
      <c r="EA186" s="99">
        <f>SUMIFS('Ajuste Ciclado'!I$5:I$47,'Ajuste Ciclado'!$C$5:$C$47,Balance!EA$4,'Ajuste Ciclado'!$B$5:$B$47,Balance!$B186)</f>
        <v>0</v>
      </c>
      <c r="EB186" s="99">
        <f>SUMIFS('Ajuste Ciclado'!J$5:J$47,'Ajuste Ciclado'!$C$5:$C$47,Balance!EB$4,'Ajuste Ciclado'!$B$5:$B$47,Balance!$B186)</f>
        <v>0</v>
      </c>
      <c r="EC186" s="99">
        <f>SUMIFS('Ajuste Ciclado'!K$5:K$47,'Ajuste Ciclado'!$C$5:$C$47,Balance!EC$4,'Ajuste Ciclado'!$B$5:$B$47,Balance!$B186)</f>
        <v>0</v>
      </c>
      <c r="ED186" s="99">
        <f>SUMIFS('Ajuste Ciclado'!L$5:L$47,'Ajuste Ciclado'!$C$5:$C$47,Balance!ED$4,'Ajuste Ciclado'!$B$5:$B$47,Balance!$B186)</f>
        <v>0</v>
      </c>
      <c r="EE186" s="99">
        <f>SUMIFS('Ajuste Ciclado'!M$5:M$47,'Ajuste Ciclado'!$C$5:$C$47,Balance!EE$4,'Ajuste Ciclado'!$B$5:$B$47,Balance!$B186)</f>
        <v>0</v>
      </c>
      <c r="EF186" s="99">
        <f>SUMIFS('Ajuste Ciclado'!N$5:N$47,'Ajuste Ciclado'!$C$5:$C$47,Balance!EF$4,'Ajuste Ciclado'!$B$5:$B$47,Balance!$B186)</f>
        <v>0</v>
      </c>
      <c r="EG186" s="100">
        <f>SUMIFS('Ajuste Ciclado'!O$5:O$47,'Ajuste Ciclado'!$C$5:$C$47,Balance!EG$4,'Ajuste Ciclado'!$B$5:$B$47,Balance!$B186)</f>
        <v>0</v>
      </c>
      <c r="EH186" s="98">
        <f>SUMIFS('Ajuste Ciclado'!D$5:D$47,'Ajuste Ciclado'!$C$5:$C$47,Balance!EH$4,'Ajuste Ciclado'!$B$5:$B$47,Balance!$B186)</f>
        <v>0</v>
      </c>
      <c r="EI186" s="99">
        <f>SUMIFS('Ajuste Ciclado'!E$5:E$47,'Ajuste Ciclado'!$C$5:$C$47,Balance!EI$4,'Ajuste Ciclado'!$B$5:$B$47,Balance!$B186)</f>
        <v>0</v>
      </c>
      <c r="EJ186" s="99">
        <f>SUMIFS('Ajuste Ciclado'!F$5:F$47,'Ajuste Ciclado'!$C$5:$C$47,Balance!EJ$4,'Ajuste Ciclado'!$B$5:$B$47,Balance!$B186)</f>
        <v>0</v>
      </c>
      <c r="EK186" s="99">
        <f>SUMIFS('Ajuste Ciclado'!G$5:G$47,'Ajuste Ciclado'!$C$5:$C$47,Balance!EK$4,'Ajuste Ciclado'!$B$5:$B$47,Balance!$B186)</f>
        <v>0</v>
      </c>
      <c r="EL186" s="99">
        <f>SUMIFS('Ajuste Ciclado'!H$5:H$47,'Ajuste Ciclado'!$C$5:$C$47,Balance!EL$4,'Ajuste Ciclado'!$B$5:$B$47,Balance!$B186)</f>
        <v>0</v>
      </c>
      <c r="EM186" s="99">
        <f>SUMIFS('Ajuste Ciclado'!I$5:I$47,'Ajuste Ciclado'!$C$5:$C$47,Balance!EM$4,'Ajuste Ciclado'!$B$5:$B$47,Balance!$B186)</f>
        <v>0</v>
      </c>
      <c r="EN186" s="99">
        <f>SUMIFS('Ajuste Ciclado'!J$5:J$47,'Ajuste Ciclado'!$C$5:$C$47,Balance!EN$4,'Ajuste Ciclado'!$B$5:$B$47,Balance!$B186)</f>
        <v>0</v>
      </c>
      <c r="EO186" s="99">
        <f>SUMIFS('Ajuste Ciclado'!K$5:K$47,'Ajuste Ciclado'!$C$5:$C$47,Balance!EO$4,'Ajuste Ciclado'!$B$5:$B$47,Balance!$B186)</f>
        <v>0</v>
      </c>
      <c r="EP186" s="99">
        <f>SUMIFS('Ajuste Ciclado'!L$5:L$47,'Ajuste Ciclado'!$C$5:$C$47,Balance!EP$4,'Ajuste Ciclado'!$B$5:$B$47,Balance!$B186)</f>
        <v>0</v>
      </c>
      <c r="EQ186" s="99">
        <f>SUMIFS('Ajuste Ciclado'!M$5:M$47,'Ajuste Ciclado'!$C$5:$C$47,Balance!EQ$4,'Ajuste Ciclado'!$B$5:$B$47,Balance!$B186)</f>
        <v>0</v>
      </c>
      <c r="ER186" s="99">
        <f>SUMIFS('Ajuste Ciclado'!N$5:N$47,'Ajuste Ciclado'!$C$5:$C$47,Balance!ER$4,'Ajuste Ciclado'!$B$5:$B$47,Balance!$B186)</f>
        <v>0</v>
      </c>
      <c r="ES186" s="100">
        <f>SUMIFS('Ajuste Ciclado'!O$5:O$47,'Ajuste Ciclado'!$C$5:$C$47,Balance!ES$4,'Ajuste Ciclado'!$B$5:$B$47,Balance!$B186)</f>
        <v>0</v>
      </c>
      <c r="ET186" s="84"/>
      <c r="EU186" s="12">
        <f t="shared" si="279"/>
        <v>0</v>
      </c>
      <c r="EV186" s="13">
        <f t="shared" si="244"/>
        <v>0</v>
      </c>
      <c r="EW186" s="13">
        <f t="shared" si="245"/>
        <v>0</v>
      </c>
      <c r="EX186" s="13">
        <f t="shared" si="246"/>
        <v>0</v>
      </c>
      <c r="EY186" s="13">
        <f t="shared" si="247"/>
        <v>0</v>
      </c>
      <c r="EZ186" s="13">
        <f t="shared" si="248"/>
        <v>0</v>
      </c>
      <c r="FA186" s="13">
        <f t="shared" si="249"/>
        <v>0</v>
      </c>
      <c r="FB186" s="13">
        <f t="shared" si="250"/>
        <v>0</v>
      </c>
      <c r="FC186" s="13">
        <f t="shared" si="251"/>
        <v>0</v>
      </c>
      <c r="FD186" s="13">
        <f t="shared" si="252"/>
        <v>0</v>
      </c>
      <c r="FE186" s="13">
        <f t="shared" si="253"/>
        <v>0</v>
      </c>
      <c r="FF186" s="14">
        <f t="shared" si="254"/>
        <v>0</v>
      </c>
      <c r="FG186" s="12">
        <f t="shared" si="255"/>
        <v>0</v>
      </c>
      <c r="FH186" s="13">
        <f t="shared" si="256"/>
        <v>0</v>
      </c>
      <c r="FI186" s="13">
        <f t="shared" si="257"/>
        <v>0</v>
      </c>
      <c r="FJ186" s="13">
        <f t="shared" si="258"/>
        <v>0</v>
      </c>
      <c r="FK186" s="13">
        <f t="shared" si="259"/>
        <v>0</v>
      </c>
      <c r="FL186" s="13">
        <f t="shared" si="260"/>
        <v>0</v>
      </c>
      <c r="FM186" s="13">
        <f t="shared" si="261"/>
        <v>0</v>
      </c>
      <c r="FN186" s="13">
        <f t="shared" si="262"/>
        <v>0</v>
      </c>
      <c r="FO186" s="13">
        <f t="shared" si="263"/>
        <v>0</v>
      </c>
      <c r="FP186" s="13">
        <f t="shared" si="264"/>
        <v>0</v>
      </c>
      <c r="FQ186" s="13">
        <f t="shared" si="265"/>
        <v>0</v>
      </c>
      <c r="FR186" s="14">
        <f t="shared" si="266"/>
        <v>0</v>
      </c>
      <c r="FS186" s="12">
        <f t="shared" si="267"/>
        <v>0</v>
      </c>
      <c r="FT186" s="13">
        <f t="shared" si="268"/>
        <v>0</v>
      </c>
      <c r="FU186" s="13">
        <f t="shared" si="269"/>
        <v>0</v>
      </c>
      <c r="FV186" s="13">
        <f t="shared" si="270"/>
        <v>0</v>
      </c>
      <c r="FW186" s="13">
        <f t="shared" si="271"/>
        <v>0</v>
      </c>
      <c r="FX186" s="13">
        <f t="shared" si="272"/>
        <v>0</v>
      </c>
      <c r="FY186" s="13">
        <f t="shared" si="273"/>
        <v>0</v>
      </c>
      <c r="FZ186" s="13">
        <f t="shared" si="274"/>
        <v>0</v>
      </c>
      <c r="GA186" s="13">
        <f t="shared" si="275"/>
        <v>0</v>
      </c>
      <c r="GB186" s="13">
        <f t="shared" si="276"/>
        <v>0</v>
      </c>
      <c r="GC186" s="13">
        <f t="shared" si="277"/>
        <v>0</v>
      </c>
      <c r="GD186" s="14">
        <f t="shared" si="278"/>
        <v>0</v>
      </c>
      <c r="GE186" s="84"/>
      <c r="GF186" s="12">
        <f t="shared" si="280"/>
        <v>0</v>
      </c>
      <c r="GG186" s="13">
        <f t="shared" si="280"/>
        <v>0</v>
      </c>
      <c r="GH186" s="14">
        <f t="shared" si="280"/>
        <v>0</v>
      </c>
      <c r="GI186" s="6">
        <f t="shared" si="281"/>
        <v>1</v>
      </c>
      <c r="GJ186" s="12">
        <f t="shared" si="282"/>
        <v>0</v>
      </c>
      <c r="GK186" s="13">
        <f t="shared" si="283"/>
        <v>0</v>
      </c>
      <c r="GL186" s="14">
        <f t="shared" si="284"/>
        <v>0</v>
      </c>
      <c r="GM186" s="84"/>
      <c r="GN186" s="66">
        <f t="shared" si="285"/>
        <v>0</v>
      </c>
      <c r="GO186" s="84"/>
      <c r="GP186" s="63" t="str" cm="1">
        <f t="array" ref="GP186">INDEX($GF$4:$GH$4,1,GI186)</f>
        <v>Sample 1</v>
      </c>
      <c r="GQ186" s="12">
        <f t="shared" si="287"/>
        <v>0</v>
      </c>
      <c r="GR186" s="13">
        <f t="shared" si="287"/>
        <v>0</v>
      </c>
      <c r="GS186" s="14">
        <f t="shared" si="287"/>
        <v>0</v>
      </c>
      <c r="GT186" s="12">
        <f t="shared" si="288"/>
        <v>0</v>
      </c>
      <c r="GU186" s="13">
        <f t="shared" si="288"/>
        <v>0</v>
      </c>
      <c r="GV186" s="14">
        <f t="shared" si="288"/>
        <v>0</v>
      </c>
      <c r="GW186" s="12">
        <f t="shared" si="289"/>
        <v>0</v>
      </c>
      <c r="GX186" s="13">
        <f t="shared" si="289"/>
        <v>0</v>
      </c>
      <c r="GY186" s="14">
        <f t="shared" si="289"/>
        <v>0</v>
      </c>
      <c r="GZ186" s="84" t="str">
        <f t="shared" si="290"/>
        <v>Sample 1</v>
      </c>
      <c r="HA186" s="12">
        <f t="shared" si="286"/>
        <v>0</v>
      </c>
      <c r="HB186" s="13">
        <f t="shared" si="286"/>
        <v>0</v>
      </c>
      <c r="HC186" s="14">
        <f t="shared" si="286"/>
        <v>0</v>
      </c>
      <c r="HD186" s="6">
        <f t="shared" si="291"/>
        <v>0</v>
      </c>
      <c r="HE186" s="84" t="str">
        <f t="shared" si="292"/>
        <v>Ok</v>
      </c>
    </row>
    <row r="187" spans="2:213" hidden="1" x14ac:dyDescent="0.3">
      <c r="B187" s="84" t="s">
        <v>96</v>
      </c>
      <c r="C187" s="12">
        <f>SUMIFS(Inyecciones!$E$2:$E$14185,Inyecciones!$A$2:$A$14185,Balance!C$4,Inyecciones!$B$2:$B$14185,Balance!$B187,Inyecciones!$C$2:$C$14185,Balance!C$5)</f>
        <v>133038.6102013815</v>
      </c>
      <c r="D187" s="13">
        <f>SUMIFS(Inyecciones!$E$2:$E$14185,Inyecciones!$A$2:$A$14185,Balance!D$4,Inyecciones!$B$2:$B$14185,Balance!$B187,Inyecciones!$C$2:$C$14185,Balance!D$5)</f>
        <v>59712.57848207256</v>
      </c>
      <c r="E187" s="13">
        <f>SUMIFS(Inyecciones!$E$2:$E$14185,Inyecciones!$A$2:$A$14185,Balance!E$4,Inyecciones!$B$2:$B$14185,Balance!$B187,Inyecciones!$C$2:$C$14185,Balance!E$5)</f>
        <v>48019.241218914387</v>
      </c>
      <c r="F187" s="13">
        <f>SUMIFS(Inyecciones!$E$2:$E$14185,Inyecciones!$A$2:$A$14185,Balance!F$4,Inyecciones!$B$2:$B$14185,Balance!$B187,Inyecciones!$C$2:$C$14185,Balance!F$5)</f>
        <v>253082.49762230559</v>
      </c>
      <c r="G187" s="13">
        <f>SUMIFS(Inyecciones!$E$2:$E$14185,Inyecciones!$A$2:$A$14185,Balance!G$4,Inyecciones!$B$2:$B$14185,Balance!$B187,Inyecciones!$C$2:$C$14185,Balance!G$5)</f>
        <v>409564.81921730412</v>
      </c>
      <c r="H187" s="13">
        <f>SUMIFS(Inyecciones!$E$2:$E$14185,Inyecciones!$A$2:$A$14185,Balance!H$4,Inyecciones!$B$2:$B$14185,Balance!$B187,Inyecciones!$C$2:$C$14185,Balance!H$5)</f>
        <v>824138.47875545744</v>
      </c>
      <c r="I187" s="13">
        <f>SUMIFS(Inyecciones!$E$2:$E$14185,Inyecciones!$A$2:$A$14185,Balance!I$4,Inyecciones!$B$2:$B$14185,Balance!$B187,Inyecciones!$C$2:$C$14185,Balance!I$5)</f>
        <v>827657.84122591803</v>
      </c>
      <c r="J187" s="13">
        <f>SUMIFS(Inyecciones!$E$2:$E$14185,Inyecciones!$A$2:$A$14185,Balance!J$4,Inyecciones!$B$2:$B$14185,Balance!$B187,Inyecciones!$C$2:$C$14185,Balance!J$5)</f>
        <v>862804.45321582083</v>
      </c>
      <c r="K187" s="13">
        <f>SUMIFS(Inyecciones!$E$2:$E$14185,Inyecciones!$A$2:$A$14185,Balance!K$4,Inyecciones!$B$2:$B$14185,Balance!$B187,Inyecciones!$C$2:$C$14185,Balance!K$5)</f>
        <v>719606.86315583414</v>
      </c>
      <c r="L187" s="13">
        <f>SUMIFS(Inyecciones!$E$2:$E$14185,Inyecciones!$A$2:$A$14185,Balance!L$4,Inyecciones!$B$2:$B$14185,Balance!$B187,Inyecciones!$C$2:$C$14185,Balance!L$5)</f>
        <v>241805.78325168669</v>
      </c>
      <c r="M187" s="13">
        <f>SUMIFS(Inyecciones!$E$2:$E$14185,Inyecciones!$A$2:$A$14185,Balance!M$4,Inyecciones!$B$2:$B$14185,Balance!$B187,Inyecciones!$C$2:$C$14185,Balance!M$5)</f>
        <v>115395.95333696521</v>
      </c>
      <c r="N187" s="14">
        <f>SUMIFS(Inyecciones!$E$2:$E$14185,Inyecciones!$A$2:$A$14185,Balance!N$4,Inyecciones!$B$2:$B$14185,Balance!$B187,Inyecciones!$C$2:$C$14185,Balance!N$5)</f>
        <v>130725.6356892613</v>
      </c>
      <c r="O187" s="12">
        <f>SUMIFS(Inyecciones!$E$2:$E$14185,Inyecciones!$A$2:$A$14185,Balance!O$4,Inyecciones!$B$2:$B$14185,Balance!$B187,Inyecciones!$C$2:$C$14185,Balance!O$5)</f>
        <v>144804.808838934</v>
      </c>
      <c r="P187" s="13">
        <f>SUMIFS(Inyecciones!$E$2:$E$14185,Inyecciones!$A$2:$A$14185,Balance!P$4,Inyecciones!$B$2:$B$14185,Balance!$B187,Inyecciones!$C$2:$C$14185,Balance!P$5)</f>
        <v>198510.99327036439</v>
      </c>
      <c r="Q187" s="13">
        <f>SUMIFS(Inyecciones!$E$2:$E$14185,Inyecciones!$A$2:$A$14185,Balance!Q$4,Inyecciones!$B$2:$B$14185,Balance!$B187,Inyecciones!$C$2:$C$14185,Balance!Q$5)</f>
        <v>177381.2714069116</v>
      </c>
      <c r="R187" s="13">
        <f>SUMIFS(Inyecciones!$E$2:$E$14185,Inyecciones!$A$2:$A$14185,Balance!R$4,Inyecciones!$B$2:$B$14185,Balance!$B187,Inyecciones!$C$2:$C$14185,Balance!R$5)</f>
        <v>151826.91161305309</v>
      </c>
      <c r="S187" s="13">
        <f>SUMIFS(Inyecciones!$E$2:$E$14185,Inyecciones!$A$2:$A$14185,Balance!S$4,Inyecciones!$B$2:$B$14185,Balance!$B187,Inyecciones!$C$2:$C$14185,Balance!S$5)</f>
        <v>281512.08164387639</v>
      </c>
      <c r="T187" s="13">
        <f>SUMIFS(Inyecciones!$E$2:$E$14185,Inyecciones!$A$2:$A$14185,Balance!T$4,Inyecciones!$B$2:$B$14185,Balance!$B187,Inyecciones!$C$2:$C$14185,Balance!T$5)</f>
        <v>839421.08807438007</v>
      </c>
      <c r="U187" s="13">
        <f>SUMIFS(Inyecciones!$E$2:$E$14185,Inyecciones!$A$2:$A$14185,Balance!U$4,Inyecciones!$B$2:$B$14185,Balance!$B187,Inyecciones!$C$2:$C$14185,Balance!U$5)</f>
        <v>889465.37497458677</v>
      </c>
      <c r="V187" s="13">
        <f>SUMIFS(Inyecciones!$E$2:$E$14185,Inyecciones!$A$2:$A$14185,Balance!V$4,Inyecciones!$B$2:$B$14185,Balance!$B187,Inyecciones!$C$2:$C$14185,Balance!V$5)</f>
        <v>872837.50237472134</v>
      </c>
      <c r="W187" s="13">
        <f>SUMIFS(Inyecciones!$E$2:$E$14185,Inyecciones!$A$2:$A$14185,Balance!W$4,Inyecciones!$B$2:$B$14185,Balance!$B187,Inyecciones!$C$2:$C$14185,Balance!W$5)</f>
        <v>737694.37059311604</v>
      </c>
      <c r="X187" s="13">
        <f>SUMIFS(Inyecciones!$E$2:$E$14185,Inyecciones!$A$2:$A$14185,Balance!X$4,Inyecciones!$B$2:$B$14185,Balance!$B187,Inyecciones!$C$2:$C$14185,Balance!X$5)</f>
        <v>256015.44360794689</v>
      </c>
      <c r="Y187" s="13">
        <f>SUMIFS(Inyecciones!$E$2:$E$14185,Inyecciones!$A$2:$A$14185,Balance!Y$4,Inyecciones!$B$2:$B$14185,Balance!$B187,Inyecciones!$C$2:$C$14185,Balance!Y$5)</f>
        <v>78539.479995935792</v>
      </c>
      <c r="Z187" s="14">
        <f>SUMIFS(Inyecciones!$E$2:$E$14185,Inyecciones!$A$2:$A$14185,Balance!Z$4,Inyecciones!$B$2:$B$14185,Balance!$B187,Inyecciones!$C$2:$C$14185,Balance!Z$5)</f>
        <v>125338.7284717282</v>
      </c>
      <c r="AA187" s="12">
        <f>SUMIFS(Inyecciones!$E$2:$E$14185,Inyecciones!$A$2:$A$14185,Balance!AA$4,Inyecciones!$B$2:$B$14185,Balance!$B187,Inyecciones!$C$2:$C$14185,Balance!AA$5)</f>
        <v>150464.15995652581</v>
      </c>
      <c r="AB187" s="13">
        <f>SUMIFS(Inyecciones!$E$2:$E$14185,Inyecciones!$A$2:$A$14185,Balance!AB$4,Inyecciones!$B$2:$B$14185,Balance!$B187,Inyecciones!$C$2:$C$14185,Balance!AB$5)</f>
        <v>225965.21595460031</v>
      </c>
      <c r="AC187" s="13">
        <f>SUMIFS(Inyecciones!$E$2:$E$14185,Inyecciones!$A$2:$A$14185,Balance!AC$4,Inyecciones!$B$2:$B$14185,Balance!$B187,Inyecciones!$C$2:$C$14185,Balance!AC$5)</f>
        <v>180006.9294478439</v>
      </c>
      <c r="AD187" s="13">
        <f>SUMIFS(Inyecciones!$E$2:$E$14185,Inyecciones!$A$2:$A$14185,Balance!AD$4,Inyecciones!$B$2:$B$14185,Balance!$B187,Inyecciones!$C$2:$C$14185,Balance!AD$5)</f>
        <v>105610.2250028971</v>
      </c>
      <c r="AE187" s="13">
        <f>SUMIFS(Inyecciones!$E$2:$E$14185,Inyecciones!$A$2:$A$14185,Balance!AE$4,Inyecciones!$B$2:$B$14185,Balance!$B187,Inyecciones!$C$2:$C$14185,Balance!AE$5)</f>
        <v>167033.21217242669</v>
      </c>
      <c r="AF187" s="13">
        <f>SUMIFS(Inyecciones!$E$2:$E$14185,Inyecciones!$A$2:$A$14185,Balance!AF$4,Inyecciones!$B$2:$B$14185,Balance!$B187,Inyecciones!$C$2:$C$14185,Balance!AF$5)</f>
        <v>419324.13257329859</v>
      </c>
      <c r="AG187" s="13">
        <f>SUMIFS(Inyecciones!$E$2:$E$14185,Inyecciones!$A$2:$A$14185,Balance!AG$4,Inyecciones!$B$2:$B$14185,Balance!$B187,Inyecciones!$C$2:$C$14185,Balance!AG$5)</f>
        <v>971612.40906090802</v>
      </c>
      <c r="AH187" s="13">
        <f>SUMIFS(Inyecciones!$E$2:$E$14185,Inyecciones!$A$2:$A$14185,Balance!AH$4,Inyecciones!$B$2:$B$14185,Balance!$B187,Inyecciones!$C$2:$C$14185,Balance!AH$5)</f>
        <v>958431.06576522079</v>
      </c>
      <c r="AI187" s="13">
        <f>SUMIFS(Inyecciones!$E$2:$E$14185,Inyecciones!$A$2:$A$14185,Balance!AI$4,Inyecciones!$B$2:$B$14185,Balance!$B187,Inyecciones!$C$2:$C$14185,Balance!AI$5)</f>
        <v>596133.57896725181</v>
      </c>
      <c r="AJ187" s="13">
        <f>SUMIFS(Inyecciones!$E$2:$E$14185,Inyecciones!$A$2:$A$14185,Balance!AJ$4,Inyecciones!$B$2:$B$14185,Balance!$B187,Inyecciones!$C$2:$C$14185,Balance!AJ$5)</f>
        <v>167824.7239004751</v>
      </c>
      <c r="AK187" s="13">
        <f>SUMIFS(Inyecciones!$E$2:$E$14185,Inyecciones!$A$2:$A$14185,Balance!AK$4,Inyecciones!$B$2:$B$14185,Balance!$B187,Inyecciones!$C$2:$C$14185,Balance!AK$5)</f>
        <v>30464.42295889647</v>
      </c>
      <c r="AL187" s="14">
        <f>SUMIFS(Inyecciones!$E$2:$E$14185,Inyecciones!$A$2:$A$14185,Balance!AL$4,Inyecciones!$B$2:$B$14185,Balance!$B187,Inyecciones!$C$2:$C$14185,Balance!AL$5)</f>
        <v>31885.805653253348</v>
      </c>
      <c r="AM187" s="13"/>
      <c r="AN187" s="12">
        <f>SUMIFS('Retiro Mensual'!$E$2:$E$2629,'Retiro Mensual'!$A$2:$A$2629,AN$4,'Retiro Mensual'!$B$2:$B$2629,$B187,'Retiro Mensual'!$C$2:$C$2629,AN$5)</f>
        <v>0</v>
      </c>
      <c r="AO187" s="13">
        <f>SUMIFS('Retiro Mensual'!$E$2:$E$2629,'Retiro Mensual'!$A$2:$A$2629,AO$4,'Retiro Mensual'!$B$2:$B$2629,$B187,'Retiro Mensual'!$C$2:$C$2629,AO$5)</f>
        <v>0</v>
      </c>
      <c r="AP187" s="13">
        <f>SUMIFS('Retiro Mensual'!$E$2:$E$2629,'Retiro Mensual'!$A$2:$A$2629,AP$4,'Retiro Mensual'!$B$2:$B$2629,$B187,'Retiro Mensual'!$C$2:$C$2629,AP$5)</f>
        <v>0</v>
      </c>
      <c r="AQ187" s="13">
        <f>SUMIFS('Retiro Mensual'!$E$2:$E$2629,'Retiro Mensual'!$A$2:$A$2629,AQ$4,'Retiro Mensual'!$B$2:$B$2629,$B187,'Retiro Mensual'!$C$2:$C$2629,AQ$5)</f>
        <v>0</v>
      </c>
      <c r="AR187" s="13">
        <f>SUMIFS('Retiro Mensual'!$E$2:$E$2629,'Retiro Mensual'!$A$2:$A$2629,AR$4,'Retiro Mensual'!$B$2:$B$2629,$B187,'Retiro Mensual'!$C$2:$C$2629,AR$5)</f>
        <v>0</v>
      </c>
      <c r="AS187" s="13">
        <f>SUMIFS('Retiro Mensual'!$E$2:$E$2629,'Retiro Mensual'!$A$2:$A$2629,AS$4,'Retiro Mensual'!$B$2:$B$2629,$B187,'Retiro Mensual'!$C$2:$C$2629,AS$5)</f>
        <v>0</v>
      </c>
      <c r="AT187" s="13">
        <f>SUMIFS('Retiro Mensual'!$E$2:$E$2629,'Retiro Mensual'!$A$2:$A$2629,AT$4,'Retiro Mensual'!$B$2:$B$2629,$B187,'Retiro Mensual'!$C$2:$C$2629,AT$5)</f>
        <v>0</v>
      </c>
      <c r="AU187" s="13">
        <f>SUMIFS('Retiro Mensual'!$E$2:$E$2629,'Retiro Mensual'!$A$2:$A$2629,AU$4,'Retiro Mensual'!$B$2:$B$2629,$B187,'Retiro Mensual'!$C$2:$C$2629,AU$5)</f>
        <v>0</v>
      </c>
      <c r="AV187" s="13">
        <f>SUMIFS('Retiro Mensual'!$E$2:$E$2629,'Retiro Mensual'!$A$2:$A$2629,AV$4,'Retiro Mensual'!$B$2:$B$2629,$B187,'Retiro Mensual'!$C$2:$C$2629,AV$5)</f>
        <v>0</v>
      </c>
      <c r="AW187" s="13">
        <f>SUMIFS('Retiro Mensual'!$E$2:$E$2629,'Retiro Mensual'!$A$2:$A$2629,AW$4,'Retiro Mensual'!$B$2:$B$2629,$B187,'Retiro Mensual'!$C$2:$C$2629,AW$5)</f>
        <v>0</v>
      </c>
      <c r="AX187" s="13">
        <f>SUMIFS('Retiro Mensual'!$E$2:$E$2629,'Retiro Mensual'!$A$2:$A$2629,AX$4,'Retiro Mensual'!$B$2:$B$2629,$B187,'Retiro Mensual'!$C$2:$C$2629,AX$5)</f>
        <v>0</v>
      </c>
      <c r="AY187" s="14">
        <f>SUMIFS('Retiro Mensual'!$E$2:$E$2629,'Retiro Mensual'!$A$2:$A$2629,AY$4,'Retiro Mensual'!$B$2:$B$2629,$B187,'Retiro Mensual'!$C$2:$C$2629,AY$5)</f>
        <v>0</v>
      </c>
      <c r="AZ187" s="12">
        <f>SUMIFS('Retiro Mensual'!$E$2:$E$2629,'Retiro Mensual'!$A$2:$A$2629,AZ$4,'Retiro Mensual'!$B$2:$B$2629,$B187,'Retiro Mensual'!$C$2:$C$2629,AZ$5)</f>
        <v>0</v>
      </c>
      <c r="BA187" s="13">
        <f>SUMIFS('Retiro Mensual'!$E$2:$E$2629,'Retiro Mensual'!$A$2:$A$2629,BA$4,'Retiro Mensual'!$B$2:$B$2629,$B187,'Retiro Mensual'!$C$2:$C$2629,BA$5)</f>
        <v>0</v>
      </c>
      <c r="BB187" s="13">
        <f>SUMIFS('Retiro Mensual'!$E$2:$E$2629,'Retiro Mensual'!$A$2:$A$2629,BB$4,'Retiro Mensual'!$B$2:$B$2629,$B187,'Retiro Mensual'!$C$2:$C$2629,BB$5)</f>
        <v>0</v>
      </c>
      <c r="BC187" s="13">
        <f>SUMIFS('Retiro Mensual'!$E$2:$E$2629,'Retiro Mensual'!$A$2:$A$2629,BC$4,'Retiro Mensual'!$B$2:$B$2629,$B187,'Retiro Mensual'!$C$2:$C$2629,BC$5)</f>
        <v>0</v>
      </c>
      <c r="BD187" s="13">
        <f>SUMIFS('Retiro Mensual'!$E$2:$E$2629,'Retiro Mensual'!$A$2:$A$2629,BD$4,'Retiro Mensual'!$B$2:$B$2629,$B187,'Retiro Mensual'!$C$2:$C$2629,BD$5)</f>
        <v>0</v>
      </c>
      <c r="BE187" s="13">
        <f>SUMIFS('Retiro Mensual'!$E$2:$E$2629,'Retiro Mensual'!$A$2:$A$2629,BE$4,'Retiro Mensual'!$B$2:$B$2629,$B187,'Retiro Mensual'!$C$2:$C$2629,BE$5)</f>
        <v>0</v>
      </c>
      <c r="BF187" s="13">
        <f>SUMIFS('Retiro Mensual'!$E$2:$E$2629,'Retiro Mensual'!$A$2:$A$2629,BF$4,'Retiro Mensual'!$B$2:$B$2629,$B187,'Retiro Mensual'!$C$2:$C$2629,BF$5)</f>
        <v>0</v>
      </c>
      <c r="BG187" s="13">
        <f>SUMIFS('Retiro Mensual'!$E$2:$E$2629,'Retiro Mensual'!$A$2:$A$2629,BG$4,'Retiro Mensual'!$B$2:$B$2629,$B187,'Retiro Mensual'!$C$2:$C$2629,BG$5)</f>
        <v>0</v>
      </c>
      <c r="BH187" s="13">
        <f>SUMIFS('Retiro Mensual'!$E$2:$E$2629,'Retiro Mensual'!$A$2:$A$2629,BH$4,'Retiro Mensual'!$B$2:$B$2629,$B187,'Retiro Mensual'!$C$2:$C$2629,BH$5)</f>
        <v>0</v>
      </c>
      <c r="BI187" s="13">
        <f>SUMIFS('Retiro Mensual'!$E$2:$E$2629,'Retiro Mensual'!$A$2:$A$2629,BI$4,'Retiro Mensual'!$B$2:$B$2629,$B187,'Retiro Mensual'!$C$2:$C$2629,BI$5)</f>
        <v>0</v>
      </c>
      <c r="BJ187" s="13">
        <f>SUMIFS('Retiro Mensual'!$E$2:$E$2629,'Retiro Mensual'!$A$2:$A$2629,BJ$4,'Retiro Mensual'!$B$2:$B$2629,$B187,'Retiro Mensual'!$C$2:$C$2629,BJ$5)</f>
        <v>0</v>
      </c>
      <c r="BK187" s="14">
        <f>SUMIFS('Retiro Mensual'!$E$2:$E$2629,'Retiro Mensual'!$A$2:$A$2629,BK$4,'Retiro Mensual'!$B$2:$B$2629,$B187,'Retiro Mensual'!$C$2:$C$2629,BK$5)</f>
        <v>0</v>
      </c>
      <c r="BL187" s="12">
        <f>SUMIFS('Retiro Mensual'!$E$2:$E$2629,'Retiro Mensual'!$A$2:$A$2629,BL$4,'Retiro Mensual'!$B$2:$B$2629,$B187,'Retiro Mensual'!$C$2:$C$2629,BL$5)</f>
        <v>0</v>
      </c>
      <c r="BM187" s="13">
        <f>SUMIFS('Retiro Mensual'!$E$2:$E$2629,'Retiro Mensual'!$A$2:$A$2629,BM$4,'Retiro Mensual'!$B$2:$B$2629,$B187,'Retiro Mensual'!$C$2:$C$2629,BM$5)</f>
        <v>0</v>
      </c>
      <c r="BN187" s="13">
        <f>SUMIFS('Retiro Mensual'!$E$2:$E$2629,'Retiro Mensual'!$A$2:$A$2629,BN$4,'Retiro Mensual'!$B$2:$B$2629,$B187,'Retiro Mensual'!$C$2:$C$2629,BN$5)</f>
        <v>0</v>
      </c>
      <c r="BO187" s="13">
        <f>SUMIFS('Retiro Mensual'!$E$2:$E$2629,'Retiro Mensual'!$A$2:$A$2629,BO$4,'Retiro Mensual'!$B$2:$B$2629,$B187,'Retiro Mensual'!$C$2:$C$2629,BO$5)</f>
        <v>0</v>
      </c>
      <c r="BP187" s="13">
        <f>SUMIFS('Retiro Mensual'!$E$2:$E$2629,'Retiro Mensual'!$A$2:$A$2629,BP$4,'Retiro Mensual'!$B$2:$B$2629,$B187,'Retiro Mensual'!$C$2:$C$2629,BP$5)</f>
        <v>0</v>
      </c>
      <c r="BQ187" s="13">
        <f>SUMIFS('Retiro Mensual'!$E$2:$E$2629,'Retiro Mensual'!$A$2:$A$2629,BQ$4,'Retiro Mensual'!$B$2:$B$2629,$B187,'Retiro Mensual'!$C$2:$C$2629,BQ$5)</f>
        <v>0</v>
      </c>
      <c r="BR187" s="13">
        <f>SUMIFS('Retiro Mensual'!$E$2:$E$2629,'Retiro Mensual'!$A$2:$A$2629,BR$4,'Retiro Mensual'!$B$2:$B$2629,$B187,'Retiro Mensual'!$C$2:$C$2629,BR$5)</f>
        <v>0</v>
      </c>
      <c r="BS187" s="13">
        <f>SUMIFS('Retiro Mensual'!$E$2:$E$2629,'Retiro Mensual'!$A$2:$A$2629,BS$4,'Retiro Mensual'!$B$2:$B$2629,$B187,'Retiro Mensual'!$C$2:$C$2629,BS$5)</f>
        <v>0</v>
      </c>
      <c r="BT187" s="13">
        <f>SUMIFS('Retiro Mensual'!$E$2:$E$2629,'Retiro Mensual'!$A$2:$A$2629,BT$4,'Retiro Mensual'!$B$2:$B$2629,$B187,'Retiro Mensual'!$C$2:$C$2629,BT$5)</f>
        <v>0</v>
      </c>
      <c r="BU187" s="13">
        <f>SUMIFS('Retiro Mensual'!$E$2:$E$2629,'Retiro Mensual'!$A$2:$A$2629,BU$4,'Retiro Mensual'!$B$2:$B$2629,$B187,'Retiro Mensual'!$C$2:$C$2629,BU$5)</f>
        <v>0</v>
      </c>
      <c r="BV187" s="13">
        <f>SUMIFS('Retiro Mensual'!$E$2:$E$2629,'Retiro Mensual'!$A$2:$A$2629,BV$4,'Retiro Mensual'!$B$2:$B$2629,$B187,'Retiro Mensual'!$C$2:$C$2629,BV$5)</f>
        <v>0</v>
      </c>
      <c r="BW187" s="14">
        <f>SUMIFS('Retiro Mensual'!$E$2:$E$2629,'Retiro Mensual'!$A$2:$A$2629,BW$4,'Retiro Mensual'!$B$2:$B$2629,$B187,'Retiro Mensual'!$C$2:$C$2629,BW$5)</f>
        <v>0</v>
      </c>
      <c r="BX187" s="13"/>
      <c r="BY187" s="12">
        <f>SUMIFS('Compra Ventas'!$E$2:$E$2700,'Compra Ventas'!$A$2:$A$2700,BY$4,'Compra Ventas'!$B$2:$B$2700,$B187,'Compra Ventas'!$C$2:$C$2700,BY$5)</f>
        <v>-9.3904358917452377</v>
      </c>
      <c r="BZ187" s="13">
        <f>SUMIFS('Compra Ventas'!$E$2:$E$2700,'Compra Ventas'!$A$2:$A$2700,BZ$4,'Compra Ventas'!$B$2:$B$2700,$B187,'Compra Ventas'!$C$2:$C$2700,BZ$5)</f>
        <v>0</v>
      </c>
      <c r="CA187" s="13">
        <f>SUMIFS('Compra Ventas'!$E$2:$E$2700,'Compra Ventas'!$A$2:$A$2700,CA$4,'Compra Ventas'!$B$2:$B$2700,$B187,'Compra Ventas'!$C$2:$C$2700,CA$5)</f>
        <v>-4.1965811992020043</v>
      </c>
      <c r="CB187" s="13">
        <f>SUMIFS('Compra Ventas'!$E$2:$E$2700,'Compra Ventas'!$A$2:$A$2700,CB$4,'Compra Ventas'!$B$2:$B$2700,$B187,'Compra Ventas'!$C$2:$C$2700,CB$5)</f>
        <v>0</v>
      </c>
      <c r="CC187" s="13">
        <f>SUMIFS('Compra Ventas'!$E$2:$E$2700,'Compra Ventas'!$A$2:$A$2700,CC$4,'Compra Ventas'!$B$2:$B$2700,$B187,'Compra Ventas'!$C$2:$C$2700,CC$5)</f>
        <v>0</v>
      </c>
      <c r="CD187" s="13">
        <f>SUMIFS('Compra Ventas'!$E$2:$E$2700,'Compra Ventas'!$A$2:$A$2700,CD$4,'Compra Ventas'!$B$2:$B$2700,$B187,'Compra Ventas'!$C$2:$C$2700,CD$5)</f>
        <v>0</v>
      </c>
      <c r="CE187" s="13">
        <f>SUMIFS('Compra Ventas'!$E$2:$E$2700,'Compra Ventas'!$A$2:$A$2700,CE$4,'Compra Ventas'!$B$2:$B$2700,$B187,'Compra Ventas'!$C$2:$C$2700,CE$5)</f>
        <v>0</v>
      </c>
      <c r="CF187" s="13">
        <f>SUMIFS('Compra Ventas'!$E$2:$E$2700,'Compra Ventas'!$A$2:$A$2700,CF$4,'Compra Ventas'!$B$2:$B$2700,$B187,'Compra Ventas'!$C$2:$C$2700,CF$5)</f>
        <v>0</v>
      </c>
      <c r="CG187" s="13">
        <f>SUMIFS('Compra Ventas'!$E$2:$E$2700,'Compra Ventas'!$A$2:$A$2700,CG$4,'Compra Ventas'!$B$2:$B$2700,$B187,'Compra Ventas'!$C$2:$C$2700,CG$5)</f>
        <v>0</v>
      </c>
      <c r="CH187" s="13">
        <f>SUMIFS('Compra Ventas'!$E$2:$E$2700,'Compra Ventas'!$A$2:$A$2700,CH$4,'Compra Ventas'!$B$2:$B$2700,$B187,'Compra Ventas'!$C$2:$C$2700,CH$5)</f>
        <v>-1.1099523285972563</v>
      </c>
      <c r="CI187" s="13">
        <f>SUMIFS('Compra Ventas'!$E$2:$E$2700,'Compra Ventas'!$A$2:$A$2700,CI$4,'Compra Ventas'!$B$2:$B$2700,$B187,'Compra Ventas'!$C$2:$C$2700,CI$5)</f>
        <v>-1.3413163094130505</v>
      </c>
      <c r="CJ187" s="14">
        <f>SUMIFS('Compra Ventas'!$E$2:$E$2700,'Compra Ventas'!$A$2:$A$2700,CJ$4,'Compra Ventas'!$B$2:$B$2700,$B187,'Compra Ventas'!$C$2:$C$2700,CJ$5)</f>
        <v>-0.61504794031382837</v>
      </c>
      <c r="CK187" s="12">
        <f>SUMIFS('Compra Ventas'!$E$2:$E$2700,'Compra Ventas'!$A$2:$A$2700,CK$4,'Compra Ventas'!$B$2:$B$2700,$B187,'Compra Ventas'!$C$2:$C$2700,CK$5)</f>
        <v>-9.3905345168245518</v>
      </c>
      <c r="CL187" s="13">
        <f>SUMIFS('Compra Ventas'!$E$2:$E$2700,'Compra Ventas'!$A$2:$A$2700,CL$4,'Compra Ventas'!$B$2:$B$2700,$B187,'Compra Ventas'!$C$2:$C$2700,CL$5)</f>
        <v>0</v>
      </c>
      <c r="CM187" s="13">
        <f>SUMIFS('Compra Ventas'!$E$2:$E$2700,'Compra Ventas'!$A$2:$A$2700,CM$4,'Compra Ventas'!$B$2:$B$2700,$B187,'Compra Ventas'!$C$2:$C$2700,CM$5)</f>
        <v>-4.6125625896400386</v>
      </c>
      <c r="CN187" s="13">
        <f>SUMIFS('Compra Ventas'!$E$2:$E$2700,'Compra Ventas'!$A$2:$A$2700,CN$4,'Compra Ventas'!$B$2:$B$2700,$B187,'Compra Ventas'!$C$2:$C$2700,CN$5)</f>
        <v>0</v>
      </c>
      <c r="CO187" s="13">
        <f>SUMIFS('Compra Ventas'!$E$2:$E$2700,'Compra Ventas'!$A$2:$A$2700,CO$4,'Compra Ventas'!$B$2:$B$2700,$B187,'Compra Ventas'!$C$2:$C$2700,CO$5)</f>
        <v>0</v>
      </c>
      <c r="CP187" s="13">
        <f>SUMIFS('Compra Ventas'!$E$2:$E$2700,'Compra Ventas'!$A$2:$A$2700,CP$4,'Compra Ventas'!$B$2:$B$2700,$B187,'Compra Ventas'!$C$2:$C$2700,CP$5)</f>
        <v>0</v>
      </c>
      <c r="CQ187" s="13">
        <f>SUMIFS('Compra Ventas'!$E$2:$E$2700,'Compra Ventas'!$A$2:$A$2700,CQ$4,'Compra Ventas'!$B$2:$B$2700,$B187,'Compra Ventas'!$C$2:$C$2700,CQ$5)</f>
        <v>0</v>
      </c>
      <c r="CR187" s="13">
        <f>SUMIFS('Compra Ventas'!$E$2:$E$2700,'Compra Ventas'!$A$2:$A$2700,CR$4,'Compra Ventas'!$B$2:$B$2700,$B187,'Compra Ventas'!$C$2:$C$2700,CR$5)</f>
        <v>0</v>
      </c>
      <c r="CS187" s="13">
        <f>SUMIFS('Compra Ventas'!$E$2:$E$2700,'Compra Ventas'!$A$2:$A$2700,CS$4,'Compra Ventas'!$B$2:$B$2700,$B187,'Compra Ventas'!$C$2:$C$2700,CS$5)</f>
        <v>0</v>
      </c>
      <c r="CT187" s="13">
        <f>SUMIFS('Compra Ventas'!$E$2:$E$2700,'Compra Ventas'!$A$2:$A$2700,CT$4,'Compra Ventas'!$B$2:$B$2700,$B187,'Compra Ventas'!$C$2:$C$2700,CT$5)</f>
        <v>-1.292937673856543</v>
      </c>
      <c r="CU187" s="13">
        <f>SUMIFS('Compra Ventas'!$E$2:$E$2700,'Compra Ventas'!$A$2:$A$2700,CU$4,'Compra Ventas'!$B$2:$B$2700,$B187,'Compra Ventas'!$C$2:$C$2700,CU$5)</f>
        <v>-1.4488863916913464</v>
      </c>
      <c r="CV187" s="14">
        <f>SUMIFS('Compra Ventas'!$E$2:$E$2700,'Compra Ventas'!$A$2:$A$2700,CV$4,'Compra Ventas'!$B$2:$B$2700,$B187,'Compra Ventas'!$C$2:$C$2700,CV$5)</f>
        <v>-0.72539747365402807</v>
      </c>
      <c r="CW187" s="12">
        <f>SUMIFS('Compra Ventas'!$E$2:$E$2700,'Compra Ventas'!$A$2:$A$2700,CW$4,'Compra Ventas'!$B$2:$B$2700,$B187,'Compra Ventas'!$C$2:$C$2700,CW$5)</f>
        <v>-9.392645946826196</v>
      </c>
      <c r="CX187" s="13">
        <f>SUMIFS('Compra Ventas'!$E$2:$E$2700,'Compra Ventas'!$A$2:$A$2700,CX$4,'Compra Ventas'!$B$2:$B$2700,$B187,'Compra Ventas'!$C$2:$C$2700,CX$5)</f>
        <v>0</v>
      </c>
      <c r="CY187" s="13">
        <f>SUMIFS('Compra Ventas'!$E$2:$E$2700,'Compra Ventas'!$A$2:$A$2700,CY$4,'Compra Ventas'!$B$2:$B$2700,$B187,'Compra Ventas'!$C$2:$C$2700,CY$5)</f>
        <v>-4.2312395093119752</v>
      </c>
      <c r="CZ187" s="13">
        <f>SUMIFS('Compra Ventas'!$E$2:$E$2700,'Compra Ventas'!$A$2:$A$2700,CZ$4,'Compra Ventas'!$B$2:$B$2700,$B187,'Compra Ventas'!$C$2:$C$2700,CZ$5)</f>
        <v>0</v>
      </c>
      <c r="DA187" s="13">
        <f>SUMIFS('Compra Ventas'!$E$2:$E$2700,'Compra Ventas'!$A$2:$A$2700,DA$4,'Compra Ventas'!$B$2:$B$2700,$B187,'Compra Ventas'!$C$2:$C$2700,DA$5)</f>
        <v>0</v>
      </c>
      <c r="DB187" s="13">
        <f>SUMIFS('Compra Ventas'!$E$2:$E$2700,'Compra Ventas'!$A$2:$A$2700,DB$4,'Compra Ventas'!$B$2:$B$2700,$B187,'Compra Ventas'!$C$2:$C$2700,DB$5)</f>
        <v>0</v>
      </c>
      <c r="DC187" s="13">
        <f>SUMIFS('Compra Ventas'!$E$2:$E$2700,'Compra Ventas'!$A$2:$A$2700,DC$4,'Compra Ventas'!$B$2:$B$2700,$B187,'Compra Ventas'!$C$2:$C$2700,DC$5)</f>
        <v>0</v>
      </c>
      <c r="DD187" s="13">
        <f>SUMIFS('Compra Ventas'!$E$2:$E$2700,'Compra Ventas'!$A$2:$A$2700,DD$4,'Compra Ventas'!$B$2:$B$2700,$B187,'Compra Ventas'!$C$2:$C$2700,DD$5)</f>
        <v>0</v>
      </c>
      <c r="DE187" s="13">
        <f>SUMIFS('Compra Ventas'!$E$2:$E$2700,'Compra Ventas'!$A$2:$A$2700,DE$4,'Compra Ventas'!$B$2:$B$2700,$B187,'Compra Ventas'!$C$2:$C$2700,DE$5)</f>
        <v>0</v>
      </c>
      <c r="DF187" s="13">
        <f>SUMIFS('Compra Ventas'!$E$2:$E$2700,'Compra Ventas'!$A$2:$A$2700,DF$4,'Compra Ventas'!$B$2:$B$2700,$B187,'Compra Ventas'!$C$2:$C$2700,DF$5)</f>
        <v>-0.24029778269946117</v>
      </c>
      <c r="DG187" s="13">
        <f>SUMIFS('Compra Ventas'!$E$2:$E$2700,'Compra Ventas'!$A$2:$A$2700,DG$4,'Compra Ventas'!$B$2:$B$2700,$B187,'Compra Ventas'!$C$2:$C$2700,DG$5)</f>
        <v>0</v>
      </c>
      <c r="DH187" s="14">
        <f>SUMIFS('Compra Ventas'!$E$2:$E$2700,'Compra Ventas'!$A$2:$A$2700,DH$4,'Compra Ventas'!$B$2:$B$2700,$B187,'Compra Ventas'!$C$2:$C$2700,DH$5)</f>
        <v>-0.43544487021118283</v>
      </c>
      <c r="DI187" s="84"/>
      <c r="DJ187" s="98">
        <f>SUMIFS('Ajuste Ciclado'!D$5:D$47,'Ajuste Ciclado'!$C$5:$C$47,Balance!DJ$4,'Ajuste Ciclado'!$B$5:$B$47,Balance!$B187)</f>
        <v>0</v>
      </c>
      <c r="DK187" s="99">
        <f>SUMIFS('Ajuste Ciclado'!E$5:E$47,'Ajuste Ciclado'!$C$5:$C$47,Balance!DK$4,'Ajuste Ciclado'!$B$5:$B$47,Balance!$B187)</f>
        <v>0</v>
      </c>
      <c r="DL187" s="99">
        <f>SUMIFS('Ajuste Ciclado'!F$5:F$47,'Ajuste Ciclado'!$C$5:$C$47,Balance!DL$4,'Ajuste Ciclado'!$B$5:$B$47,Balance!$B187)</f>
        <v>0</v>
      </c>
      <c r="DM187" s="99">
        <f>SUMIFS('Ajuste Ciclado'!G$5:G$47,'Ajuste Ciclado'!$C$5:$C$47,Balance!DM$4,'Ajuste Ciclado'!$B$5:$B$47,Balance!$B187)</f>
        <v>0</v>
      </c>
      <c r="DN187" s="99">
        <f>SUMIFS('Ajuste Ciclado'!H$5:H$47,'Ajuste Ciclado'!$C$5:$C$47,Balance!DN$4,'Ajuste Ciclado'!$B$5:$B$47,Balance!$B187)</f>
        <v>0</v>
      </c>
      <c r="DO187" s="99">
        <f>SUMIFS('Ajuste Ciclado'!I$5:I$47,'Ajuste Ciclado'!$C$5:$C$47,Balance!DO$4,'Ajuste Ciclado'!$B$5:$B$47,Balance!$B187)</f>
        <v>0</v>
      </c>
      <c r="DP187" s="99">
        <f>SUMIFS('Ajuste Ciclado'!J$5:J$47,'Ajuste Ciclado'!$C$5:$C$47,Balance!DP$4,'Ajuste Ciclado'!$B$5:$B$47,Balance!$B187)</f>
        <v>0</v>
      </c>
      <c r="DQ187" s="99">
        <f>SUMIFS('Ajuste Ciclado'!K$5:K$47,'Ajuste Ciclado'!$C$5:$C$47,Balance!DQ$4,'Ajuste Ciclado'!$B$5:$B$47,Balance!$B187)</f>
        <v>0</v>
      </c>
      <c r="DR187" s="99">
        <f>SUMIFS('Ajuste Ciclado'!L$5:L$47,'Ajuste Ciclado'!$C$5:$C$47,Balance!DR$4,'Ajuste Ciclado'!$B$5:$B$47,Balance!$B187)</f>
        <v>0</v>
      </c>
      <c r="DS187" s="99">
        <f>SUMIFS('Ajuste Ciclado'!M$5:M$47,'Ajuste Ciclado'!$C$5:$C$47,Balance!DS$4,'Ajuste Ciclado'!$B$5:$B$47,Balance!$B187)</f>
        <v>0</v>
      </c>
      <c r="DT187" s="99">
        <f>SUMIFS('Ajuste Ciclado'!N$5:N$47,'Ajuste Ciclado'!$C$5:$C$47,Balance!DT$4,'Ajuste Ciclado'!$B$5:$B$47,Balance!$B187)</f>
        <v>0</v>
      </c>
      <c r="DU187" s="100">
        <f>SUMIFS('Ajuste Ciclado'!O$5:O$47,'Ajuste Ciclado'!$C$5:$C$47,Balance!DU$4,'Ajuste Ciclado'!$B$5:$B$47,Balance!$B187)</f>
        <v>0</v>
      </c>
      <c r="DV187" s="98">
        <f>SUMIFS('Ajuste Ciclado'!D$5:D$47,'Ajuste Ciclado'!$C$5:$C$47,Balance!DV$4,'Ajuste Ciclado'!$B$5:$B$47,Balance!$B187)</f>
        <v>0</v>
      </c>
      <c r="DW187" s="99">
        <f>SUMIFS('Ajuste Ciclado'!E$5:E$47,'Ajuste Ciclado'!$C$5:$C$47,Balance!DW$4,'Ajuste Ciclado'!$B$5:$B$47,Balance!$B187)</f>
        <v>0</v>
      </c>
      <c r="DX187" s="99">
        <f>SUMIFS('Ajuste Ciclado'!F$5:F$47,'Ajuste Ciclado'!$C$5:$C$47,Balance!DX$4,'Ajuste Ciclado'!$B$5:$B$47,Balance!$B187)</f>
        <v>0</v>
      </c>
      <c r="DY187" s="99">
        <f>SUMIFS('Ajuste Ciclado'!G$5:G$47,'Ajuste Ciclado'!$C$5:$C$47,Balance!DY$4,'Ajuste Ciclado'!$B$5:$B$47,Balance!$B187)</f>
        <v>0</v>
      </c>
      <c r="DZ187" s="99">
        <f>SUMIFS('Ajuste Ciclado'!H$5:H$47,'Ajuste Ciclado'!$C$5:$C$47,Balance!DZ$4,'Ajuste Ciclado'!$B$5:$B$47,Balance!$B187)</f>
        <v>0</v>
      </c>
      <c r="EA187" s="99">
        <f>SUMIFS('Ajuste Ciclado'!I$5:I$47,'Ajuste Ciclado'!$C$5:$C$47,Balance!EA$4,'Ajuste Ciclado'!$B$5:$B$47,Balance!$B187)</f>
        <v>0</v>
      </c>
      <c r="EB187" s="99">
        <f>SUMIFS('Ajuste Ciclado'!J$5:J$47,'Ajuste Ciclado'!$C$5:$C$47,Balance!EB$4,'Ajuste Ciclado'!$B$5:$B$47,Balance!$B187)</f>
        <v>0</v>
      </c>
      <c r="EC187" s="99">
        <f>SUMIFS('Ajuste Ciclado'!K$5:K$47,'Ajuste Ciclado'!$C$5:$C$47,Balance!EC$4,'Ajuste Ciclado'!$B$5:$B$47,Balance!$B187)</f>
        <v>0</v>
      </c>
      <c r="ED187" s="99">
        <f>SUMIFS('Ajuste Ciclado'!L$5:L$47,'Ajuste Ciclado'!$C$5:$C$47,Balance!ED$4,'Ajuste Ciclado'!$B$5:$B$47,Balance!$B187)</f>
        <v>0</v>
      </c>
      <c r="EE187" s="99">
        <f>SUMIFS('Ajuste Ciclado'!M$5:M$47,'Ajuste Ciclado'!$C$5:$C$47,Balance!EE$4,'Ajuste Ciclado'!$B$5:$B$47,Balance!$B187)</f>
        <v>0</v>
      </c>
      <c r="EF187" s="99">
        <f>SUMIFS('Ajuste Ciclado'!N$5:N$47,'Ajuste Ciclado'!$C$5:$C$47,Balance!EF$4,'Ajuste Ciclado'!$B$5:$B$47,Balance!$B187)</f>
        <v>0</v>
      </c>
      <c r="EG187" s="100">
        <f>SUMIFS('Ajuste Ciclado'!O$5:O$47,'Ajuste Ciclado'!$C$5:$C$47,Balance!EG$4,'Ajuste Ciclado'!$B$5:$B$47,Balance!$B187)</f>
        <v>0</v>
      </c>
      <c r="EH187" s="98">
        <f>SUMIFS('Ajuste Ciclado'!D$5:D$47,'Ajuste Ciclado'!$C$5:$C$47,Balance!EH$4,'Ajuste Ciclado'!$B$5:$B$47,Balance!$B187)</f>
        <v>0</v>
      </c>
      <c r="EI187" s="99">
        <f>SUMIFS('Ajuste Ciclado'!E$5:E$47,'Ajuste Ciclado'!$C$5:$C$47,Balance!EI$4,'Ajuste Ciclado'!$B$5:$B$47,Balance!$B187)</f>
        <v>0</v>
      </c>
      <c r="EJ187" s="99">
        <f>SUMIFS('Ajuste Ciclado'!F$5:F$47,'Ajuste Ciclado'!$C$5:$C$47,Balance!EJ$4,'Ajuste Ciclado'!$B$5:$B$47,Balance!$B187)</f>
        <v>0</v>
      </c>
      <c r="EK187" s="99">
        <f>SUMIFS('Ajuste Ciclado'!G$5:G$47,'Ajuste Ciclado'!$C$5:$C$47,Balance!EK$4,'Ajuste Ciclado'!$B$5:$B$47,Balance!$B187)</f>
        <v>0</v>
      </c>
      <c r="EL187" s="99">
        <f>SUMIFS('Ajuste Ciclado'!H$5:H$47,'Ajuste Ciclado'!$C$5:$C$47,Balance!EL$4,'Ajuste Ciclado'!$B$5:$B$47,Balance!$B187)</f>
        <v>0</v>
      </c>
      <c r="EM187" s="99">
        <f>SUMIFS('Ajuste Ciclado'!I$5:I$47,'Ajuste Ciclado'!$C$5:$C$47,Balance!EM$4,'Ajuste Ciclado'!$B$5:$B$47,Balance!$B187)</f>
        <v>0</v>
      </c>
      <c r="EN187" s="99">
        <f>SUMIFS('Ajuste Ciclado'!J$5:J$47,'Ajuste Ciclado'!$C$5:$C$47,Balance!EN$4,'Ajuste Ciclado'!$B$5:$B$47,Balance!$B187)</f>
        <v>0</v>
      </c>
      <c r="EO187" s="99">
        <f>SUMIFS('Ajuste Ciclado'!K$5:K$47,'Ajuste Ciclado'!$C$5:$C$47,Balance!EO$4,'Ajuste Ciclado'!$B$5:$B$47,Balance!$B187)</f>
        <v>0</v>
      </c>
      <c r="EP187" s="99">
        <f>SUMIFS('Ajuste Ciclado'!L$5:L$47,'Ajuste Ciclado'!$C$5:$C$47,Balance!EP$4,'Ajuste Ciclado'!$B$5:$B$47,Balance!$B187)</f>
        <v>0</v>
      </c>
      <c r="EQ187" s="99">
        <f>SUMIFS('Ajuste Ciclado'!M$5:M$47,'Ajuste Ciclado'!$C$5:$C$47,Balance!EQ$4,'Ajuste Ciclado'!$B$5:$B$47,Balance!$B187)</f>
        <v>0</v>
      </c>
      <c r="ER187" s="99">
        <f>SUMIFS('Ajuste Ciclado'!N$5:N$47,'Ajuste Ciclado'!$C$5:$C$47,Balance!ER$4,'Ajuste Ciclado'!$B$5:$B$47,Balance!$B187)</f>
        <v>0</v>
      </c>
      <c r="ES187" s="100">
        <f>SUMIFS('Ajuste Ciclado'!O$5:O$47,'Ajuste Ciclado'!$C$5:$C$47,Balance!ES$4,'Ajuste Ciclado'!$B$5:$B$47,Balance!$B187)</f>
        <v>0</v>
      </c>
      <c r="ET187" s="84"/>
      <c r="EU187" s="12">
        <f t="shared" si="279"/>
        <v>133029.21976548975</v>
      </c>
      <c r="EV187" s="13">
        <f t="shared" si="244"/>
        <v>59712.57848207256</v>
      </c>
      <c r="EW187" s="13">
        <f t="shared" si="245"/>
        <v>48015.044637715182</v>
      </c>
      <c r="EX187" s="13">
        <f t="shared" si="246"/>
        <v>253082.49762230559</v>
      </c>
      <c r="EY187" s="13">
        <f t="shared" si="247"/>
        <v>409564.81921730412</v>
      </c>
      <c r="EZ187" s="13">
        <f t="shared" si="248"/>
        <v>824138.47875545744</v>
      </c>
      <c r="FA187" s="13">
        <f t="shared" si="249"/>
        <v>827657.84122591803</v>
      </c>
      <c r="FB187" s="13">
        <f t="shared" si="250"/>
        <v>862804.45321582083</v>
      </c>
      <c r="FC187" s="13">
        <f t="shared" si="251"/>
        <v>719606.86315583414</v>
      </c>
      <c r="FD187" s="13">
        <f t="shared" si="252"/>
        <v>241804.67329935808</v>
      </c>
      <c r="FE187" s="13">
        <f t="shared" si="253"/>
        <v>115394.6120206558</v>
      </c>
      <c r="FF187" s="14">
        <f t="shared" si="254"/>
        <v>130725.02064132098</v>
      </c>
      <c r="FG187" s="12">
        <f t="shared" si="255"/>
        <v>144795.41830441717</v>
      </c>
      <c r="FH187" s="13">
        <f t="shared" si="256"/>
        <v>198510.99327036439</v>
      </c>
      <c r="FI187" s="13">
        <f t="shared" si="257"/>
        <v>177376.65884432197</v>
      </c>
      <c r="FJ187" s="13">
        <f t="shared" si="258"/>
        <v>151826.91161305309</v>
      </c>
      <c r="FK187" s="13">
        <f t="shared" si="259"/>
        <v>281512.08164387639</v>
      </c>
      <c r="FL187" s="13">
        <f t="shared" si="260"/>
        <v>839421.08807438007</v>
      </c>
      <c r="FM187" s="13">
        <f t="shared" si="261"/>
        <v>889465.37497458677</v>
      </c>
      <c r="FN187" s="13">
        <f t="shared" si="262"/>
        <v>872837.50237472134</v>
      </c>
      <c r="FO187" s="13">
        <f t="shared" si="263"/>
        <v>737694.37059311604</v>
      </c>
      <c r="FP187" s="13">
        <f t="shared" si="264"/>
        <v>256014.15067027303</v>
      </c>
      <c r="FQ187" s="13">
        <f t="shared" si="265"/>
        <v>78538.031109544099</v>
      </c>
      <c r="FR187" s="14">
        <f t="shared" si="266"/>
        <v>125338.00307425455</v>
      </c>
      <c r="FS187" s="12">
        <f t="shared" si="267"/>
        <v>150454.76731057899</v>
      </c>
      <c r="FT187" s="13">
        <f t="shared" si="268"/>
        <v>225965.21595460031</v>
      </c>
      <c r="FU187" s="13">
        <f t="shared" si="269"/>
        <v>180002.69820833459</v>
      </c>
      <c r="FV187" s="13">
        <f t="shared" si="270"/>
        <v>105610.2250028971</v>
      </c>
      <c r="FW187" s="13">
        <f t="shared" si="271"/>
        <v>167033.21217242669</v>
      </c>
      <c r="FX187" s="13">
        <f t="shared" si="272"/>
        <v>419324.13257329859</v>
      </c>
      <c r="FY187" s="13">
        <f t="shared" si="273"/>
        <v>971612.40906090802</v>
      </c>
      <c r="FZ187" s="13">
        <f t="shared" si="274"/>
        <v>958431.06576522079</v>
      </c>
      <c r="GA187" s="13">
        <f t="shared" si="275"/>
        <v>596133.57896725181</v>
      </c>
      <c r="GB187" s="13">
        <f t="shared" si="276"/>
        <v>167824.4836026924</v>
      </c>
      <c r="GC187" s="13">
        <f t="shared" si="277"/>
        <v>30464.42295889647</v>
      </c>
      <c r="GD187" s="14">
        <f t="shared" si="278"/>
        <v>31885.370208383138</v>
      </c>
      <c r="GE187" s="84"/>
      <c r="GF187" s="12">
        <f t="shared" si="280"/>
        <v>4625536.1020392524</v>
      </c>
      <c r="GG187" s="13">
        <f t="shared" si="280"/>
        <v>4753330.5845469097</v>
      </c>
      <c r="GH187" s="14">
        <f t="shared" si="280"/>
        <v>4004741.5817854889</v>
      </c>
      <c r="GI187" s="6">
        <f t="shared" si="281"/>
        <v>3</v>
      </c>
      <c r="GJ187" s="12">
        <f t="shared" si="282"/>
        <v>0</v>
      </c>
      <c r="GK187" s="13">
        <f t="shared" si="283"/>
        <v>0</v>
      </c>
      <c r="GL187" s="14">
        <f t="shared" si="284"/>
        <v>0</v>
      </c>
      <c r="GM187" s="84"/>
      <c r="GN187" s="66">
        <f t="shared" si="285"/>
        <v>0</v>
      </c>
      <c r="GO187" s="84"/>
      <c r="GP187" s="63" t="str" cm="1">
        <f t="array" ref="GP187">INDEX($GF$4:$GH$4,1,GI187)</f>
        <v>Sample 6</v>
      </c>
      <c r="GQ187" s="12">
        <f t="shared" si="287"/>
        <v>48015.044637715182</v>
      </c>
      <c r="GR187" s="13">
        <f t="shared" si="287"/>
        <v>59712.57848207256</v>
      </c>
      <c r="GS187" s="14">
        <f t="shared" si="287"/>
        <v>115394.6120206558</v>
      </c>
      <c r="GT187" s="12">
        <f t="shared" si="288"/>
        <v>78538.031109544099</v>
      </c>
      <c r="GU187" s="13">
        <f t="shared" si="288"/>
        <v>125338.00307425455</v>
      </c>
      <c r="GV187" s="14">
        <f t="shared" si="288"/>
        <v>144795.41830441717</v>
      </c>
      <c r="GW187" s="12">
        <f t="shared" si="289"/>
        <v>30464.42295889647</v>
      </c>
      <c r="GX187" s="13">
        <f t="shared" si="289"/>
        <v>31885.370208383138</v>
      </c>
      <c r="GY187" s="14">
        <f t="shared" si="289"/>
        <v>105610.2250028971</v>
      </c>
      <c r="GZ187" s="84" t="str">
        <f t="shared" si="290"/>
        <v>Sample 6</v>
      </c>
      <c r="HA187" s="12">
        <f t="shared" si="286"/>
        <v>0</v>
      </c>
      <c r="HB187" s="13">
        <f t="shared" si="286"/>
        <v>0</v>
      </c>
      <c r="HC187" s="14">
        <f t="shared" si="286"/>
        <v>0</v>
      </c>
      <c r="HD187" s="6">
        <f t="shared" si="291"/>
        <v>0</v>
      </c>
      <c r="HE187" s="84" t="str">
        <f t="shared" si="292"/>
        <v>Ok</v>
      </c>
    </row>
    <row r="188" spans="2:213" hidden="1" x14ac:dyDescent="0.3">
      <c r="B188" s="84" t="s">
        <v>286</v>
      </c>
      <c r="C188" s="12">
        <f>SUMIFS(Inyecciones!$E$2:$E$14185,Inyecciones!$A$2:$A$14185,Balance!C$4,Inyecciones!$B$2:$B$14185,Balance!$B188,Inyecciones!$C$2:$C$14185,Balance!C$5)</f>
        <v>2334547.9803068591</v>
      </c>
      <c r="D188" s="13">
        <f>SUMIFS(Inyecciones!$E$2:$E$14185,Inyecciones!$A$2:$A$14185,Balance!D$4,Inyecciones!$B$2:$B$14185,Balance!$B188,Inyecciones!$C$2:$C$14185,Balance!D$5)</f>
        <v>1955451.326489232</v>
      </c>
      <c r="E188" s="13">
        <f>SUMIFS(Inyecciones!$E$2:$E$14185,Inyecciones!$A$2:$A$14185,Balance!E$4,Inyecciones!$B$2:$B$14185,Balance!$B188,Inyecciones!$C$2:$C$14185,Balance!E$5)</f>
        <v>1928900.6307722521</v>
      </c>
      <c r="F188" s="13">
        <f>SUMIFS(Inyecciones!$E$2:$E$14185,Inyecciones!$A$2:$A$14185,Balance!F$4,Inyecciones!$B$2:$B$14185,Balance!$B188,Inyecciones!$C$2:$C$14185,Balance!F$5)</f>
        <v>949512.32035010448</v>
      </c>
      <c r="G188" s="13">
        <f>SUMIFS(Inyecciones!$E$2:$E$14185,Inyecciones!$A$2:$A$14185,Balance!G$4,Inyecciones!$B$2:$B$14185,Balance!$B188,Inyecciones!$C$2:$C$14185,Balance!G$5)</f>
        <v>665431.15016426833</v>
      </c>
      <c r="H188" s="13">
        <f>SUMIFS(Inyecciones!$E$2:$E$14185,Inyecciones!$A$2:$A$14185,Balance!H$4,Inyecciones!$B$2:$B$14185,Balance!$B188,Inyecciones!$C$2:$C$14185,Balance!H$5)</f>
        <v>439106.45646439638</v>
      </c>
      <c r="I188" s="13">
        <f>SUMIFS(Inyecciones!$E$2:$E$14185,Inyecciones!$A$2:$A$14185,Balance!I$4,Inyecciones!$B$2:$B$14185,Balance!$B188,Inyecciones!$C$2:$C$14185,Balance!I$5)</f>
        <v>349888.09211635188</v>
      </c>
      <c r="J188" s="13">
        <f>SUMIFS(Inyecciones!$E$2:$E$14185,Inyecciones!$A$2:$A$14185,Balance!J$4,Inyecciones!$B$2:$B$14185,Balance!$B188,Inyecciones!$C$2:$C$14185,Balance!J$5)</f>
        <v>303258.85368261492</v>
      </c>
      <c r="K188" s="13">
        <f>SUMIFS(Inyecciones!$E$2:$E$14185,Inyecciones!$A$2:$A$14185,Balance!K$4,Inyecciones!$B$2:$B$14185,Balance!$B188,Inyecciones!$C$2:$C$14185,Balance!K$5)</f>
        <v>212786.53619544851</v>
      </c>
      <c r="L188" s="13">
        <f>SUMIFS(Inyecciones!$E$2:$E$14185,Inyecciones!$A$2:$A$14185,Balance!L$4,Inyecciones!$B$2:$B$14185,Balance!$B188,Inyecciones!$C$2:$C$14185,Balance!L$5)</f>
        <v>76008.856597815698</v>
      </c>
      <c r="M188" s="13">
        <f>SUMIFS(Inyecciones!$E$2:$E$14185,Inyecciones!$A$2:$A$14185,Balance!M$4,Inyecciones!$B$2:$B$14185,Balance!$B188,Inyecciones!$C$2:$C$14185,Balance!M$5)</f>
        <v>137131.59867823319</v>
      </c>
      <c r="N188" s="14">
        <f>SUMIFS(Inyecciones!$E$2:$E$14185,Inyecciones!$A$2:$A$14185,Balance!N$4,Inyecciones!$B$2:$B$14185,Balance!$B188,Inyecciones!$C$2:$C$14185,Balance!N$5)</f>
        <v>270590.26603931421</v>
      </c>
      <c r="O188" s="12">
        <f>SUMIFS(Inyecciones!$E$2:$E$14185,Inyecciones!$A$2:$A$14185,Balance!O$4,Inyecciones!$B$2:$B$14185,Balance!$B188,Inyecciones!$C$2:$C$14185,Balance!O$5)</f>
        <v>2338733.1224618489</v>
      </c>
      <c r="P188" s="13">
        <f>SUMIFS(Inyecciones!$E$2:$E$14185,Inyecciones!$A$2:$A$14185,Balance!P$4,Inyecciones!$B$2:$B$14185,Balance!$B188,Inyecciones!$C$2:$C$14185,Balance!P$5)</f>
        <v>1964921.02461359</v>
      </c>
      <c r="Q188" s="13">
        <f>SUMIFS(Inyecciones!$E$2:$E$14185,Inyecciones!$A$2:$A$14185,Balance!Q$4,Inyecciones!$B$2:$B$14185,Balance!$B188,Inyecciones!$C$2:$C$14185,Balance!Q$5)</f>
        <v>1608359.439916488</v>
      </c>
      <c r="R188" s="13">
        <f>SUMIFS(Inyecciones!$E$2:$E$14185,Inyecciones!$A$2:$A$14185,Balance!R$4,Inyecciones!$B$2:$B$14185,Balance!$B188,Inyecciones!$C$2:$C$14185,Balance!R$5)</f>
        <v>1010614.671147109</v>
      </c>
      <c r="S188" s="13">
        <f>SUMIFS(Inyecciones!$E$2:$E$14185,Inyecciones!$A$2:$A$14185,Balance!S$4,Inyecciones!$B$2:$B$14185,Balance!$B188,Inyecciones!$C$2:$C$14185,Balance!S$5)</f>
        <v>653386.9159745673</v>
      </c>
      <c r="T188" s="13">
        <f>SUMIFS(Inyecciones!$E$2:$E$14185,Inyecciones!$A$2:$A$14185,Balance!T$4,Inyecciones!$B$2:$B$14185,Balance!$B188,Inyecciones!$C$2:$C$14185,Balance!T$5)</f>
        <v>446626.59495549212</v>
      </c>
      <c r="U188" s="13">
        <f>SUMIFS(Inyecciones!$E$2:$E$14185,Inyecciones!$A$2:$A$14185,Balance!U$4,Inyecciones!$B$2:$B$14185,Balance!$B188,Inyecciones!$C$2:$C$14185,Balance!U$5)</f>
        <v>371731.03855217842</v>
      </c>
      <c r="V188" s="13">
        <f>SUMIFS(Inyecciones!$E$2:$E$14185,Inyecciones!$A$2:$A$14185,Balance!V$4,Inyecciones!$B$2:$B$14185,Balance!$B188,Inyecciones!$C$2:$C$14185,Balance!V$5)</f>
        <v>305451.73443534301</v>
      </c>
      <c r="W188" s="13">
        <f>SUMIFS(Inyecciones!$E$2:$E$14185,Inyecciones!$A$2:$A$14185,Balance!W$4,Inyecciones!$B$2:$B$14185,Balance!$B188,Inyecciones!$C$2:$C$14185,Balance!W$5)</f>
        <v>213155.4180879358</v>
      </c>
      <c r="X188" s="13">
        <f>SUMIFS(Inyecciones!$E$2:$E$14185,Inyecciones!$A$2:$A$14185,Balance!X$4,Inyecciones!$B$2:$B$14185,Balance!$B188,Inyecciones!$C$2:$C$14185,Balance!X$5)</f>
        <v>125507.54372822429</v>
      </c>
      <c r="Y188" s="13">
        <f>SUMIFS(Inyecciones!$E$2:$E$14185,Inyecciones!$A$2:$A$14185,Balance!Y$4,Inyecciones!$B$2:$B$14185,Balance!$B188,Inyecciones!$C$2:$C$14185,Balance!Y$5)</f>
        <v>571776.45421577489</v>
      </c>
      <c r="Z188" s="14">
        <f>SUMIFS(Inyecciones!$E$2:$E$14185,Inyecciones!$A$2:$A$14185,Balance!Z$4,Inyecciones!$B$2:$B$14185,Balance!$B188,Inyecciones!$C$2:$C$14185,Balance!Z$5)</f>
        <v>820665.07256738073</v>
      </c>
      <c r="AA188" s="12">
        <f>SUMIFS(Inyecciones!$E$2:$E$14185,Inyecciones!$A$2:$A$14185,Balance!AA$4,Inyecciones!$B$2:$B$14185,Balance!$B188,Inyecciones!$C$2:$C$14185,Balance!AA$5)</f>
        <v>2339338.7749284068</v>
      </c>
      <c r="AB188" s="13">
        <f>SUMIFS(Inyecciones!$E$2:$E$14185,Inyecciones!$A$2:$A$14185,Balance!AB$4,Inyecciones!$B$2:$B$14185,Balance!$B188,Inyecciones!$C$2:$C$14185,Balance!AB$5)</f>
        <v>1976253.2005166139</v>
      </c>
      <c r="AC188" s="13">
        <f>SUMIFS(Inyecciones!$E$2:$E$14185,Inyecciones!$A$2:$A$14185,Balance!AC$4,Inyecciones!$B$2:$B$14185,Balance!$B188,Inyecciones!$C$2:$C$14185,Balance!AC$5)</f>
        <v>1942340.128685303</v>
      </c>
      <c r="AD188" s="13">
        <f>SUMIFS(Inyecciones!$E$2:$E$14185,Inyecciones!$A$2:$A$14185,Balance!AD$4,Inyecciones!$B$2:$B$14185,Balance!$B188,Inyecciones!$C$2:$C$14185,Balance!AD$5)</f>
        <v>1023445.875050328</v>
      </c>
      <c r="AE188" s="13">
        <f>SUMIFS(Inyecciones!$E$2:$E$14185,Inyecciones!$A$2:$A$14185,Balance!AE$4,Inyecciones!$B$2:$B$14185,Balance!$B188,Inyecciones!$C$2:$C$14185,Balance!AE$5)</f>
        <v>687889.96940911876</v>
      </c>
      <c r="AF188" s="13">
        <f>SUMIFS(Inyecciones!$E$2:$E$14185,Inyecciones!$A$2:$A$14185,Balance!AF$4,Inyecciones!$B$2:$B$14185,Balance!$B188,Inyecciones!$C$2:$C$14185,Balance!AF$5)</f>
        <v>481555.67879565043</v>
      </c>
      <c r="AG188" s="13">
        <f>SUMIFS(Inyecciones!$E$2:$E$14185,Inyecciones!$A$2:$A$14185,Balance!AG$4,Inyecciones!$B$2:$B$14185,Balance!$B188,Inyecciones!$C$2:$C$14185,Balance!AG$5)</f>
        <v>409246.16538475</v>
      </c>
      <c r="AH188" s="13">
        <f>SUMIFS(Inyecciones!$E$2:$E$14185,Inyecciones!$A$2:$A$14185,Balance!AH$4,Inyecciones!$B$2:$B$14185,Balance!$B188,Inyecciones!$C$2:$C$14185,Balance!AH$5)</f>
        <v>339153.37240782648</v>
      </c>
      <c r="AI188" s="13">
        <f>SUMIFS(Inyecciones!$E$2:$E$14185,Inyecciones!$A$2:$A$14185,Balance!AI$4,Inyecciones!$B$2:$B$14185,Balance!$B188,Inyecciones!$C$2:$C$14185,Balance!AI$5)</f>
        <v>261478.96254171751</v>
      </c>
      <c r="AJ188" s="13">
        <f>SUMIFS(Inyecciones!$E$2:$E$14185,Inyecciones!$A$2:$A$14185,Balance!AJ$4,Inyecciones!$B$2:$B$14185,Balance!$B188,Inyecciones!$C$2:$C$14185,Balance!AJ$5)</f>
        <v>276026.92973332183</v>
      </c>
      <c r="AK188" s="13">
        <f>SUMIFS(Inyecciones!$E$2:$E$14185,Inyecciones!$A$2:$A$14185,Balance!AK$4,Inyecciones!$B$2:$B$14185,Balance!$B188,Inyecciones!$C$2:$C$14185,Balance!AK$5)</f>
        <v>833720.18697632884</v>
      </c>
      <c r="AL188" s="14">
        <f>SUMIFS(Inyecciones!$E$2:$E$14185,Inyecciones!$A$2:$A$14185,Balance!AL$4,Inyecciones!$B$2:$B$14185,Balance!$B188,Inyecciones!$C$2:$C$14185,Balance!AL$5)</f>
        <v>1348942.9791188261</v>
      </c>
      <c r="AM188" s="13"/>
      <c r="AN188" s="12">
        <f>SUMIFS('Retiro Mensual'!$E$2:$E$2629,'Retiro Mensual'!$A$2:$A$2629,AN$4,'Retiro Mensual'!$B$2:$B$2629,$B188,'Retiro Mensual'!$C$2:$C$2629,AN$5)</f>
        <v>0</v>
      </c>
      <c r="AO188" s="13">
        <f>SUMIFS('Retiro Mensual'!$E$2:$E$2629,'Retiro Mensual'!$A$2:$A$2629,AO$4,'Retiro Mensual'!$B$2:$B$2629,$B188,'Retiro Mensual'!$C$2:$C$2629,AO$5)</f>
        <v>0</v>
      </c>
      <c r="AP188" s="13">
        <f>SUMIFS('Retiro Mensual'!$E$2:$E$2629,'Retiro Mensual'!$A$2:$A$2629,AP$4,'Retiro Mensual'!$B$2:$B$2629,$B188,'Retiro Mensual'!$C$2:$C$2629,AP$5)</f>
        <v>0</v>
      </c>
      <c r="AQ188" s="13">
        <f>SUMIFS('Retiro Mensual'!$E$2:$E$2629,'Retiro Mensual'!$A$2:$A$2629,AQ$4,'Retiro Mensual'!$B$2:$B$2629,$B188,'Retiro Mensual'!$C$2:$C$2629,AQ$5)</f>
        <v>0</v>
      </c>
      <c r="AR188" s="13">
        <f>SUMIFS('Retiro Mensual'!$E$2:$E$2629,'Retiro Mensual'!$A$2:$A$2629,AR$4,'Retiro Mensual'!$B$2:$B$2629,$B188,'Retiro Mensual'!$C$2:$C$2629,AR$5)</f>
        <v>0</v>
      </c>
      <c r="AS188" s="13">
        <f>SUMIFS('Retiro Mensual'!$E$2:$E$2629,'Retiro Mensual'!$A$2:$A$2629,AS$4,'Retiro Mensual'!$B$2:$B$2629,$B188,'Retiro Mensual'!$C$2:$C$2629,AS$5)</f>
        <v>0</v>
      </c>
      <c r="AT188" s="13">
        <f>SUMIFS('Retiro Mensual'!$E$2:$E$2629,'Retiro Mensual'!$A$2:$A$2629,AT$4,'Retiro Mensual'!$B$2:$B$2629,$B188,'Retiro Mensual'!$C$2:$C$2629,AT$5)</f>
        <v>0</v>
      </c>
      <c r="AU188" s="13">
        <f>SUMIFS('Retiro Mensual'!$E$2:$E$2629,'Retiro Mensual'!$A$2:$A$2629,AU$4,'Retiro Mensual'!$B$2:$B$2629,$B188,'Retiro Mensual'!$C$2:$C$2629,AU$5)</f>
        <v>0</v>
      </c>
      <c r="AV188" s="13">
        <f>SUMIFS('Retiro Mensual'!$E$2:$E$2629,'Retiro Mensual'!$A$2:$A$2629,AV$4,'Retiro Mensual'!$B$2:$B$2629,$B188,'Retiro Mensual'!$C$2:$C$2629,AV$5)</f>
        <v>0</v>
      </c>
      <c r="AW188" s="13">
        <f>SUMIFS('Retiro Mensual'!$E$2:$E$2629,'Retiro Mensual'!$A$2:$A$2629,AW$4,'Retiro Mensual'!$B$2:$B$2629,$B188,'Retiro Mensual'!$C$2:$C$2629,AW$5)</f>
        <v>0</v>
      </c>
      <c r="AX188" s="13">
        <f>SUMIFS('Retiro Mensual'!$E$2:$E$2629,'Retiro Mensual'!$A$2:$A$2629,AX$4,'Retiro Mensual'!$B$2:$B$2629,$B188,'Retiro Mensual'!$C$2:$C$2629,AX$5)</f>
        <v>0</v>
      </c>
      <c r="AY188" s="14">
        <f>SUMIFS('Retiro Mensual'!$E$2:$E$2629,'Retiro Mensual'!$A$2:$A$2629,AY$4,'Retiro Mensual'!$B$2:$B$2629,$B188,'Retiro Mensual'!$C$2:$C$2629,AY$5)</f>
        <v>0</v>
      </c>
      <c r="AZ188" s="12">
        <f>SUMIFS('Retiro Mensual'!$E$2:$E$2629,'Retiro Mensual'!$A$2:$A$2629,AZ$4,'Retiro Mensual'!$B$2:$B$2629,$B188,'Retiro Mensual'!$C$2:$C$2629,AZ$5)</f>
        <v>0</v>
      </c>
      <c r="BA188" s="13">
        <f>SUMIFS('Retiro Mensual'!$E$2:$E$2629,'Retiro Mensual'!$A$2:$A$2629,BA$4,'Retiro Mensual'!$B$2:$B$2629,$B188,'Retiro Mensual'!$C$2:$C$2629,BA$5)</f>
        <v>0</v>
      </c>
      <c r="BB188" s="13">
        <f>SUMIFS('Retiro Mensual'!$E$2:$E$2629,'Retiro Mensual'!$A$2:$A$2629,BB$4,'Retiro Mensual'!$B$2:$B$2629,$B188,'Retiro Mensual'!$C$2:$C$2629,BB$5)</f>
        <v>0</v>
      </c>
      <c r="BC188" s="13">
        <f>SUMIFS('Retiro Mensual'!$E$2:$E$2629,'Retiro Mensual'!$A$2:$A$2629,BC$4,'Retiro Mensual'!$B$2:$B$2629,$B188,'Retiro Mensual'!$C$2:$C$2629,BC$5)</f>
        <v>0</v>
      </c>
      <c r="BD188" s="13">
        <f>SUMIFS('Retiro Mensual'!$E$2:$E$2629,'Retiro Mensual'!$A$2:$A$2629,BD$4,'Retiro Mensual'!$B$2:$B$2629,$B188,'Retiro Mensual'!$C$2:$C$2629,BD$5)</f>
        <v>0</v>
      </c>
      <c r="BE188" s="13">
        <f>SUMIFS('Retiro Mensual'!$E$2:$E$2629,'Retiro Mensual'!$A$2:$A$2629,BE$4,'Retiro Mensual'!$B$2:$B$2629,$B188,'Retiro Mensual'!$C$2:$C$2629,BE$5)</f>
        <v>0</v>
      </c>
      <c r="BF188" s="13">
        <f>SUMIFS('Retiro Mensual'!$E$2:$E$2629,'Retiro Mensual'!$A$2:$A$2629,BF$4,'Retiro Mensual'!$B$2:$B$2629,$B188,'Retiro Mensual'!$C$2:$C$2629,BF$5)</f>
        <v>0</v>
      </c>
      <c r="BG188" s="13">
        <f>SUMIFS('Retiro Mensual'!$E$2:$E$2629,'Retiro Mensual'!$A$2:$A$2629,BG$4,'Retiro Mensual'!$B$2:$B$2629,$B188,'Retiro Mensual'!$C$2:$C$2629,BG$5)</f>
        <v>0</v>
      </c>
      <c r="BH188" s="13">
        <f>SUMIFS('Retiro Mensual'!$E$2:$E$2629,'Retiro Mensual'!$A$2:$A$2629,BH$4,'Retiro Mensual'!$B$2:$B$2629,$B188,'Retiro Mensual'!$C$2:$C$2629,BH$5)</f>
        <v>0</v>
      </c>
      <c r="BI188" s="13">
        <f>SUMIFS('Retiro Mensual'!$E$2:$E$2629,'Retiro Mensual'!$A$2:$A$2629,BI$4,'Retiro Mensual'!$B$2:$B$2629,$B188,'Retiro Mensual'!$C$2:$C$2629,BI$5)</f>
        <v>0</v>
      </c>
      <c r="BJ188" s="13">
        <f>SUMIFS('Retiro Mensual'!$E$2:$E$2629,'Retiro Mensual'!$A$2:$A$2629,BJ$4,'Retiro Mensual'!$B$2:$B$2629,$B188,'Retiro Mensual'!$C$2:$C$2629,BJ$5)</f>
        <v>0</v>
      </c>
      <c r="BK188" s="14">
        <f>SUMIFS('Retiro Mensual'!$E$2:$E$2629,'Retiro Mensual'!$A$2:$A$2629,BK$4,'Retiro Mensual'!$B$2:$B$2629,$B188,'Retiro Mensual'!$C$2:$C$2629,BK$5)</f>
        <v>0</v>
      </c>
      <c r="BL188" s="12">
        <f>SUMIFS('Retiro Mensual'!$E$2:$E$2629,'Retiro Mensual'!$A$2:$A$2629,BL$4,'Retiro Mensual'!$B$2:$B$2629,$B188,'Retiro Mensual'!$C$2:$C$2629,BL$5)</f>
        <v>0</v>
      </c>
      <c r="BM188" s="13">
        <f>SUMIFS('Retiro Mensual'!$E$2:$E$2629,'Retiro Mensual'!$A$2:$A$2629,BM$4,'Retiro Mensual'!$B$2:$B$2629,$B188,'Retiro Mensual'!$C$2:$C$2629,BM$5)</f>
        <v>0</v>
      </c>
      <c r="BN188" s="13">
        <f>SUMIFS('Retiro Mensual'!$E$2:$E$2629,'Retiro Mensual'!$A$2:$A$2629,BN$4,'Retiro Mensual'!$B$2:$B$2629,$B188,'Retiro Mensual'!$C$2:$C$2629,BN$5)</f>
        <v>0</v>
      </c>
      <c r="BO188" s="13">
        <f>SUMIFS('Retiro Mensual'!$E$2:$E$2629,'Retiro Mensual'!$A$2:$A$2629,BO$4,'Retiro Mensual'!$B$2:$B$2629,$B188,'Retiro Mensual'!$C$2:$C$2629,BO$5)</f>
        <v>0</v>
      </c>
      <c r="BP188" s="13">
        <f>SUMIFS('Retiro Mensual'!$E$2:$E$2629,'Retiro Mensual'!$A$2:$A$2629,BP$4,'Retiro Mensual'!$B$2:$B$2629,$B188,'Retiro Mensual'!$C$2:$C$2629,BP$5)</f>
        <v>0</v>
      </c>
      <c r="BQ188" s="13">
        <f>SUMIFS('Retiro Mensual'!$E$2:$E$2629,'Retiro Mensual'!$A$2:$A$2629,BQ$4,'Retiro Mensual'!$B$2:$B$2629,$B188,'Retiro Mensual'!$C$2:$C$2629,BQ$5)</f>
        <v>0</v>
      </c>
      <c r="BR188" s="13">
        <f>SUMIFS('Retiro Mensual'!$E$2:$E$2629,'Retiro Mensual'!$A$2:$A$2629,BR$4,'Retiro Mensual'!$B$2:$B$2629,$B188,'Retiro Mensual'!$C$2:$C$2629,BR$5)</f>
        <v>0</v>
      </c>
      <c r="BS188" s="13">
        <f>SUMIFS('Retiro Mensual'!$E$2:$E$2629,'Retiro Mensual'!$A$2:$A$2629,BS$4,'Retiro Mensual'!$B$2:$B$2629,$B188,'Retiro Mensual'!$C$2:$C$2629,BS$5)</f>
        <v>0</v>
      </c>
      <c r="BT188" s="13">
        <f>SUMIFS('Retiro Mensual'!$E$2:$E$2629,'Retiro Mensual'!$A$2:$A$2629,BT$4,'Retiro Mensual'!$B$2:$B$2629,$B188,'Retiro Mensual'!$C$2:$C$2629,BT$5)</f>
        <v>0</v>
      </c>
      <c r="BU188" s="13">
        <f>SUMIFS('Retiro Mensual'!$E$2:$E$2629,'Retiro Mensual'!$A$2:$A$2629,BU$4,'Retiro Mensual'!$B$2:$B$2629,$B188,'Retiro Mensual'!$C$2:$C$2629,BU$5)</f>
        <v>0</v>
      </c>
      <c r="BV188" s="13">
        <f>SUMIFS('Retiro Mensual'!$E$2:$E$2629,'Retiro Mensual'!$A$2:$A$2629,BV$4,'Retiro Mensual'!$B$2:$B$2629,$B188,'Retiro Mensual'!$C$2:$C$2629,BV$5)</f>
        <v>0</v>
      </c>
      <c r="BW188" s="14">
        <f>SUMIFS('Retiro Mensual'!$E$2:$E$2629,'Retiro Mensual'!$A$2:$A$2629,BW$4,'Retiro Mensual'!$B$2:$B$2629,$B188,'Retiro Mensual'!$C$2:$C$2629,BW$5)</f>
        <v>0</v>
      </c>
      <c r="BX188" s="13"/>
      <c r="BY188" s="12">
        <f>SUMIFS('Compra Ventas'!$E$2:$E$2700,'Compra Ventas'!$A$2:$A$2700,BY$4,'Compra Ventas'!$B$2:$B$2700,$B188,'Compra Ventas'!$C$2:$C$2700,BY$5)</f>
        <v>0</v>
      </c>
      <c r="BZ188" s="13">
        <f>SUMIFS('Compra Ventas'!$E$2:$E$2700,'Compra Ventas'!$A$2:$A$2700,BZ$4,'Compra Ventas'!$B$2:$B$2700,$B188,'Compra Ventas'!$C$2:$C$2700,BZ$5)</f>
        <v>0</v>
      </c>
      <c r="CA188" s="13">
        <f>SUMIFS('Compra Ventas'!$E$2:$E$2700,'Compra Ventas'!$A$2:$A$2700,CA$4,'Compra Ventas'!$B$2:$B$2700,$B188,'Compra Ventas'!$C$2:$C$2700,CA$5)</f>
        <v>0</v>
      </c>
      <c r="CB188" s="13">
        <f>SUMIFS('Compra Ventas'!$E$2:$E$2700,'Compra Ventas'!$A$2:$A$2700,CB$4,'Compra Ventas'!$B$2:$B$2700,$B188,'Compra Ventas'!$C$2:$C$2700,CB$5)</f>
        <v>0</v>
      </c>
      <c r="CC188" s="13">
        <f>SUMIFS('Compra Ventas'!$E$2:$E$2700,'Compra Ventas'!$A$2:$A$2700,CC$4,'Compra Ventas'!$B$2:$B$2700,$B188,'Compra Ventas'!$C$2:$C$2700,CC$5)</f>
        <v>0</v>
      </c>
      <c r="CD188" s="13">
        <f>SUMIFS('Compra Ventas'!$E$2:$E$2700,'Compra Ventas'!$A$2:$A$2700,CD$4,'Compra Ventas'!$B$2:$B$2700,$B188,'Compra Ventas'!$C$2:$C$2700,CD$5)</f>
        <v>0</v>
      </c>
      <c r="CE188" s="13">
        <f>SUMIFS('Compra Ventas'!$E$2:$E$2700,'Compra Ventas'!$A$2:$A$2700,CE$4,'Compra Ventas'!$B$2:$B$2700,$B188,'Compra Ventas'!$C$2:$C$2700,CE$5)</f>
        <v>0</v>
      </c>
      <c r="CF188" s="13">
        <f>SUMIFS('Compra Ventas'!$E$2:$E$2700,'Compra Ventas'!$A$2:$A$2700,CF$4,'Compra Ventas'!$B$2:$B$2700,$B188,'Compra Ventas'!$C$2:$C$2700,CF$5)</f>
        <v>0</v>
      </c>
      <c r="CG188" s="13">
        <f>SUMIFS('Compra Ventas'!$E$2:$E$2700,'Compra Ventas'!$A$2:$A$2700,CG$4,'Compra Ventas'!$B$2:$B$2700,$B188,'Compra Ventas'!$C$2:$C$2700,CG$5)</f>
        <v>0</v>
      </c>
      <c r="CH188" s="13">
        <f>SUMIFS('Compra Ventas'!$E$2:$E$2700,'Compra Ventas'!$A$2:$A$2700,CH$4,'Compra Ventas'!$B$2:$B$2700,$B188,'Compra Ventas'!$C$2:$C$2700,CH$5)</f>
        <v>0</v>
      </c>
      <c r="CI188" s="13">
        <f>SUMIFS('Compra Ventas'!$E$2:$E$2700,'Compra Ventas'!$A$2:$A$2700,CI$4,'Compra Ventas'!$B$2:$B$2700,$B188,'Compra Ventas'!$C$2:$C$2700,CI$5)</f>
        <v>0</v>
      </c>
      <c r="CJ188" s="14">
        <f>SUMIFS('Compra Ventas'!$E$2:$E$2700,'Compra Ventas'!$A$2:$A$2700,CJ$4,'Compra Ventas'!$B$2:$B$2700,$B188,'Compra Ventas'!$C$2:$C$2700,CJ$5)</f>
        <v>0</v>
      </c>
      <c r="CK188" s="12">
        <f>SUMIFS('Compra Ventas'!$E$2:$E$2700,'Compra Ventas'!$A$2:$A$2700,CK$4,'Compra Ventas'!$B$2:$B$2700,$B188,'Compra Ventas'!$C$2:$C$2700,CK$5)</f>
        <v>0</v>
      </c>
      <c r="CL188" s="13">
        <f>SUMIFS('Compra Ventas'!$E$2:$E$2700,'Compra Ventas'!$A$2:$A$2700,CL$4,'Compra Ventas'!$B$2:$B$2700,$B188,'Compra Ventas'!$C$2:$C$2700,CL$5)</f>
        <v>0</v>
      </c>
      <c r="CM188" s="13">
        <f>SUMIFS('Compra Ventas'!$E$2:$E$2700,'Compra Ventas'!$A$2:$A$2700,CM$4,'Compra Ventas'!$B$2:$B$2700,$B188,'Compra Ventas'!$C$2:$C$2700,CM$5)</f>
        <v>0</v>
      </c>
      <c r="CN188" s="13">
        <f>SUMIFS('Compra Ventas'!$E$2:$E$2700,'Compra Ventas'!$A$2:$A$2700,CN$4,'Compra Ventas'!$B$2:$B$2700,$B188,'Compra Ventas'!$C$2:$C$2700,CN$5)</f>
        <v>0</v>
      </c>
      <c r="CO188" s="13">
        <f>SUMIFS('Compra Ventas'!$E$2:$E$2700,'Compra Ventas'!$A$2:$A$2700,CO$4,'Compra Ventas'!$B$2:$B$2700,$B188,'Compra Ventas'!$C$2:$C$2700,CO$5)</f>
        <v>0</v>
      </c>
      <c r="CP188" s="13">
        <f>SUMIFS('Compra Ventas'!$E$2:$E$2700,'Compra Ventas'!$A$2:$A$2700,CP$4,'Compra Ventas'!$B$2:$B$2700,$B188,'Compra Ventas'!$C$2:$C$2700,CP$5)</f>
        <v>0</v>
      </c>
      <c r="CQ188" s="13">
        <f>SUMIFS('Compra Ventas'!$E$2:$E$2700,'Compra Ventas'!$A$2:$A$2700,CQ$4,'Compra Ventas'!$B$2:$B$2700,$B188,'Compra Ventas'!$C$2:$C$2700,CQ$5)</f>
        <v>0</v>
      </c>
      <c r="CR188" s="13">
        <f>SUMIFS('Compra Ventas'!$E$2:$E$2700,'Compra Ventas'!$A$2:$A$2700,CR$4,'Compra Ventas'!$B$2:$B$2700,$B188,'Compra Ventas'!$C$2:$C$2700,CR$5)</f>
        <v>0</v>
      </c>
      <c r="CS188" s="13">
        <f>SUMIFS('Compra Ventas'!$E$2:$E$2700,'Compra Ventas'!$A$2:$A$2700,CS$4,'Compra Ventas'!$B$2:$B$2700,$B188,'Compra Ventas'!$C$2:$C$2700,CS$5)</f>
        <v>0</v>
      </c>
      <c r="CT188" s="13">
        <f>SUMIFS('Compra Ventas'!$E$2:$E$2700,'Compra Ventas'!$A$2:$A$2700,CT$4,'Compra Ventas'!$B$2:$B$2700,$B188,'Compra Ventas'!$C$2:$C$2700,CT$5)</f>
        <v>0</v>
      </c>
      <c r="CU188" s="13">
        <f>SUMIFS('Compra Ventas'!$E$2:$E$2700,'Compra Ventas'!$A$2:$A$2700,CU$4,'Compra Ventas'!$B$2:$B$2700,$B188,'Compra Ventas'!$C$2:$C$2700,CU$5)</f>
        <v>0</v>
      </c>
      <c r="CV188" s="14">
        <f>SUMIFS('Compra Ventas'!$E$2:$E$2700,'Compra Ventas'!$A$2:$A$2700,CV$4,'Compra Ventas'!$B$2:$B$2700,$B188,'Compra Ventas'!$C$2:$C$2700,CV$5)</f>
        <v>0</v>
      </c>
      <c r="CW188" s="12">
        <f>SUMIFS('Compra Ventas'!$E$2:$E$2700,'Compra Ventas'!$A$2:$A$2700,CW$4,'Compra Ventas'!$B$2:$B$2700,$B188,'Compra Ventas'!$C$2:$C$2700,CW$5)</f>
        <v>0</v>
      </c>
      <c r="CX188" s="13">
        <f>SUMIFS('Compra Ventas'!$E$2:$E$2700,'Compra Ventas'!$A$2:$A$2700,CX$4,'Compra Ventas'!$B$2:$B$2700,$B188,'Compra Ventas'!$C$2:$C$2700,CX$5)</f>
        <v>0</v>
      </c>
      <c r="CY188" s="13">
        <f>SUMIFS('Compra Ventas'!$E$2:$E$2700,'Compra Ventas'!$A$2:$A$2700,CY$4,'Compra Ventas'!$B$2:$B$2700,$B188,'Compra Ventas'!$C$2:$C$2700,CY$5)</f>
        <v>0</v>
      </c>
      <c r="CZ188" s="13">
        <f>SUMIFS('Compra Ventas'!$E$2:$E$2700,'Compra Ventas'!$A$2:$A$2700,CZ$4,'Compra Ventas'!$B$2:$B$2700,$B188,'Compra Ventas'!$C$2:$C$2700,CZ$5)</f>
        <v>0</v>
      </c>
      <c r="DA188" s="13">
        <f>SUMIFS('Compra Ventas'!$E$2:$E$2700,'Compra Ventas'!$A$2:$A$2700,DA$4,'Compra Ventas'!$B$2:$B$2700,$B188,'Compra Ventas'!$C$2:$C$2700,DA$5)</f>
        <v>0</v>
      </c>
      <c r="DB188" s="13">
        <f>SUMIFS('Compra Ventas'!$E$2:$E$2700,'Compra Ventas'!$A$2:$A$2700,DB$4,'Compra Ventas'!$B$2:$B$2700,$B188,'Compra Ventas'!$C$2:$C$2700,DB$5)</f>
        <v>0</v>
      </c>
      <c r="DC188" s="13">
        <f>SUMIFS('Compra Ventas'!$E$2:$E$2700,'Compra Ventas'!$A$2:$A$2700,DC$4,'Compra Ventas'!$B$2:$B$2700,$B188,'Compra Ventas'!$C$2:$C$2700,DC$5)</f>
        <v>0</v>
      </c>
      <c r="DD188" s="13">
        <f>SUMIFS('Compra Ventas'!$E$2:$E$2700,'Compra Ventas'!$A$2:$A$2700,DD$4,'Compra Ventas'!$B$2:$B$2700,$B188,'Compra Ventas'!$C$2:$C$2700,DD$5)</f>
        <v>0</v>
      </c>
      <c r="DE188" s="13">
        <f>SUMIFS('Compra Ventas'!$E$2:$E$2700,'Compra Ventas'!$A$2:$A$2700,DE$4,'Compra Ventas'!$B$2:$B$2700,$B188,'Compra Ventas'!$C$2:$C$2700,DE$5)</f>
        <v>0</v>
      </c>
      <c r="DF188" s="13">
        <f>SUMIFS('Compra Ventas'!$E$2:$E$2700,'Compra Ventas'!$A$2:$A$2700,DF$4,'Compra Ventas'!$B$2:$B$2700,$B188,'Compra Ventas'!$C$2:$C$2700,DF$5)</f>
        <v>0</v>
      </c>
      <c r="DG188" s="13">
        <f>SUMIFS('Compra Ventas'!$E$2:$E$2700,'Compra Ventas'!$A$2:$A$2700,DG$4,'Compra Ventas'!$B$2:$B$2700,$B188,'Compra Ventas'!$C$2:$C$2700,DG$5)</f>
        <v>0</v>
      </c>
      <c r="DH188" s="14">
        <f>SUMIFS('Compra Ventas'!$E$2:$E$2700,'Compra Ventas'!$A$2:$A$2700,DH$4,'Compra Ventas'!$B$2:$B$2700,$B188,'Compra Ventas'!$C$2:$C$2700,DH$5)</f>
        <v>0</v>
      </c>
      <c r="DI188" s="84"/>
      <c r="DJ188" s="98">
        <f>SUMIFS('Ajuste Ciclado'!D$5:D$47,'Ajuste Ciclado'!$C$5:$C$47,Balance!DJ$4,'Ajuste Ciclado'!$B$5:$B$47,Balance!$B188)</f>
        <v>0</v>
      </c>
      <c r="DK188" s="99">
        <f>SUMIFS('Ajuste Ciclado'!E$5:E$47,'Ajuste Ciclado'!$C$5:$C$47,Balance!DK$4,'Ajuste Ciclado'!$B$5:$B$47,Balance!$B188)</f>
        <v>0</v>
      </c>
      <c r="DL188" s="99">
        <f>SUMIFS('Ajuste Ciclado'!F$5:F$47,'Ajuste Ciclado'!$C$5:$C$47,Balance!DL$4,'Ajuste Ciclado'!$B$5:$B$47,Balance!$B188)</f>
        <v>0</v>
      </c>
      <c r="DM188" s="99">
        <f>SUMIFS('Ajuste Ciclado'!G$5:G$47,'Ajuste Ciclado'!$C$5:$C$47,Balance!DM$4,'Ajuste Ciclado'!$B$5:$B$47,Balance!$B188)</f>
        <v>0</v>
      </c>
      <c r="DN188" s="99">
        <f>SUMIFS('Ajuste Ciclado'!H$5:H$47,'Ajuste Ciclado'!$C$5:$C$47,Balance!DN$4,'Ajuste Ciclado'!$B$5:$B$47,Balance!$B188)</f>
        <v>0</v>
      </c>
      <c r="DO188" s="99">
        <f>SUMIFS('Ajuste Ciclado'!I$5:I$47,'Ajuste Ciclado'!$C$5:$C$47,Balance!DO$4,'Ajuste Ciclado'!$B$5:$B$47,Balance!$B188)</f>
        <v>0</v>
      </c>
      <c r="DP188" s="99">
        <f>SUMIFS('Ajuste Ciclado'!J$5:J$47,'Ajuste Ciclado'!$C$5:$C$47,Balance!DP$4,'Ajuste Ciclado'!$B$5:$B$47,Balance!$B188)</f>
        <v>0</v>
      </c>
      <c r="DQ188" s="99">
        <f>SUMIFS('Ajuste Ciclado'!K$5:K$47,'Ajuste Ciclado'!$C$5:$C$47,Balance!DQ$4,'Ajuste Ciclado'!$B$5:$B$47,Balance!$B188)</f>
        <v>0</v>
      </c>
      <c r="DR188" s="99">
        <f>SUMIFS('Ajuste Ciclado'!L$5:L$47,'Ajuste Ciclado'!$C$5:$C$47,Balance!DR$4,'Ajuste Ciclado'!$B$5:$B$47,Balance!$B188)</f>
        <v>0</v>
      </c>
      <c r="DS188" s="99">
        <f>SUMIFS('Ajuste Ciclado'!M$5:M$47,'Ajuste Ciclado'!$C$5:$C$47,Balance!DS$4,'Ajuste Ciclado'!$B$5:$B$47,Balance!$B188)</f>
        <v>0</v>
      </c>
      <c r="DT188" s="99">
        <f>SUMIFS('Ajuste Ciclado'!N$5:N$47,'Ajuste Ciclado'!$C$5:$C$47,Balance!DT$4,'Ajuste Ciclado'!$B$5:$B$47,Balance!$B188)</f>
        <v>0</v>
      </c>
      <c r="DU188" s="100">
        <f>SUMIFS('Ajuste Ciclado'!O$5:O$47,'Ajuste Ciclado'!$C$5:$C$47,Balance!DU$4,'Ajuste Ciclado'!$B$5:$B$47,Balance!$B188)</f>
        <v>0</v>
      </c>
      <c r="DV188" s="98">
        <f>SUMIFS('Ajuste Ciclado'!D$5:D$47,'Ajuste Ciclado'!$C$5:$C$47,Balance!DV$4,'Ajuste Ciclado'!$B$5:$B$47,Balance!$B188)</f>
        <v>0</v>
      </c>
      <c r="DW188" s="99">
        <f>SUMIFS('Ajuste Ciclado'!E$5:E$47,'Ajuste Ciclado'!$C$5:$C$47,Balance!DW$4,'Ajuste Ciclado'!$B$5:$B$47,Balance!$B188)</f>
        <v>0</v>
      </c>
      <c r="DX188" s="99">
        <f>SUMIFS('Ajuste Ciclado'!F$5:F$47,'Ajuste Ciclado'!$C$5:$C$47,Balance!DX$4,'Ajuste Ciclado'!$B$5:$B$47,Balance!$B188)</f>
        <v>0</v>
      </c>
      <c r="DY188" s="99">
        <f>SUMIFS('Ajuste Ciclado'!G$5:G$47,'Ajuste Ciclado'!$C$5:$C$47,Balance!DY$4,'Ajuste Ciclado'!$B$5:$B$47,Balance!$B188)</f>
        <v>0</v>
      </c>
      <c r="DZ188" s="99">
        <f>SUMIFS('Ajuste Ciclado'!H$5:H$47,'Ajuste Ciclado'!$C$5:$C$47,Balance!DZ$4,'Ajuste Ciclado'!$B$5:$B$47,Balance!$B188)</f>
        <v>0</v>
      </c>
      <c r="EA188" s="99">
        <f>SUMIFS('Ajuste Ciclado'!I$5:I$47,'Ajuste Ciclado'!$C$5:$C$47,Balance!EA$4,'Ajuste Ciclado'!$B$5:$B$47,Balance!$B188)</f>
        <v>0</v>
      </c>
      <c r="EB188" s="99">
        <f>SUMIFS('Ajuste Ciclado'!J$5:J$47,'Ajuste Ciclado'!$C$5:$C$47,Balance!EB$4,'Ajuste Ciclado'!$B$5:$B$47,Balance!$B188)</f>
        <v>0</v>
      </c>
      <c r="EC188" s="99">
        <f>SUMIFS('Ajuste Ciclado'!K$5:K$47,'Ajuste Ciclado'!$C$5:$C$47,Balance!EC$4,'Ajuste Ciclado'!$B$5:$B$47,Balance!$B188)</f>
        <v>0</v>
      </c>
      <c r="ED188" s="99">
        <f>SUMIFS('Ajuste Ciclado'!L$5:L$47,'Ajuste Ciclado'!$C$5:$C$47,Balance!ED$4,'Ajuste Ciclado'!$B$5:$B$47,Balance!$B188)</f>
        <v>0</v>
      </c>
      <c r="EE188" s="99">
        <f>SUMIFS('Ajuste Ciclado'!M$5:M$47,'Ajuste Ciclado'!$C$5:$C$47,Balance!EE$4,'Ajuste Ciclado'!$B$5:$B$47,Balance!$B188)</f>
        <v>0</v>
      </c>
      <c r="EF188" s="99">
        <f>SUMIFS('Ajuste Ciclado'!N$5:N$47,'Ajuste Ciclado'!$C$5:$C$47,Balance!EF$4,'Ajuste Ciclado'!$B$5:$B$47,Balance!$B188)</f>
        <v>0</v>
      </c>
      <c r="EG188" s="100">
        <f>SUMIFS('Ajuste Ciclado'!O$5:O$47,'Ajuste Ciclado'!$C$5:$C$47,Balance!EG$4,'Ajuste Ciclado'!$B$5:$B$47,Balance!$B188)</f>
        <v>0</v>
      </c>
      <c r="EH188" s="98">
        <f>SUMIFS('Ajuste Ciclado'!D$5:D$47,'Ajuste Ciclado'!$C$5:$C$47,Balance!EH$4,'Ajuste Ciclado'!$B$5:$B$47,Balance!$B188)</f>
        <v>0</v>
      </c>
      <c r="EI188" s="99">
        <f>SUMIFS('Ajuste Ciclado'!E$5:E$47,'Ajuste Ciclado'!$C$5:$C$47,Balance!EI$4,'Ajuste Ciclado'!$B$5:$B$47,Balance!$B188)</f>
        <v>0</v>
      </c>
      <c r="EJ188" s="99">
        <f>SUMIFS('Ajuste Ciclado'!F$5:F$47,'Ajuste Ciclado'!$C$5:$C$47,Balance!EJ$4,'Ajuste Ciclado'!$B$5:$B$47,Balance!$B188)</f>
        <v>0</v>
      </c>
      <c r="EK188" s="99">
        <f>SUMIFS('Ajuste Ciclado'!G$5:G$47,'Ajuste Ciclado'!$C$5:$C$47,Balance!EK$4,'Ajuste Ciclado'!$B$5:$B$47,Balance!$B188)</f>
        <v>0</v>
      </c>
      <c r="EL188" s="99">
        <f>SUMIFS('Ajuste Ciclado'!H$5:H$47,'Ajuste Ciclado'!$C$5:$C$47,Balance!EL$4,'Ajuste Ciclado'!$B$5:$B$47,Balance!$B188)</f>
        <v>0</v>
      </c>
      <c r="EM188" s="99">
        <f>SUMIFS('Ajuste Ciclado'!I$5:I$47,'Ajuste Ciclado'!$C$5:$C$47,Balance!EM$4,'Ajuste Ciclado'!$B$5:$B$47,Balance!$B188)</f>
        <v>0</v>
      </c>
      <c r="EN188" s="99">
        <f>SUMIFS('Ajuste Ciclado'!J$5:J$47,'Ajuste Ciclado'!$C$5:$C$47,Balance!EN$4,'Ajuste Ciclado'!$B$5:$B$47,Balance!$B188)</f>
        <v>0</v>
      </c>
      <c r="EO188" s="99">
        <f>SUMIFS('Ajuste Ciclado'!K$5:K$47,'Ajuste Ciclado'!$C$5:$C$47,Balance!EO$4,'Ajuste Ciclado'!$B$5:$B$47,Balance!$B188)</f>
        <v>0</v>
      </c>
      <c r="EP188" s="99">
        <f>SUMIFS('Ajuste Ciclado'!L$5:L$47,'Ajuste Ciclado'!$C$5:$C$47,Balance!EP$4,'Ajuste Ciclado'!$B$5:$B$47,Balance!$B188)</f>
        <v>0</v>
      </c>
      <c r="EQ188" s="99">
        <f>SUMIFS('Ajuste Ciclado'!M$5:M$47,'Ajuste Ciclado'!$C$5:$C$47,Balance!EQ$4,'Ajuste Ciclado'!$B$5:$B$47,Balance!$B188)</f>
        <v>0</v>
      </c>
      <c r="ER188" s="99">
        <f>SUMIFS('Ajuste Ciclado'!N$5:N$47,'Ajuste Ciclado'!$C$5:$C$47,Balance!ER$4,'Ajuste Ciclado'!$B$5:$B$47,Balance!$B188)</f>
        <v>0</v>
      </c>
      <c r="ES188" s="100">
        <f>SUMIFS('Ajuste Ciclado'!O$5:O$47,'Ajuste Ciclado'!$C$5:$C$47,Balance!ES$4,'Ajuste Ciclado'!$B$5:$B$47,Balance!$B188)</f>
        <v>0</v>
      </c>
      <c r="ET188" s="84"/>
      <c r="EU188" s="12">
        <f t="shared" si="279"/>
        <v>2334547.9803068591</v>
      </c>
      <c r="EV188" s="13">
        <f t="shared" si="244"/>
        <v>1955451.326489232</v>
      </c>
      <c r="EW188" s="13">
        <f t="shared" si="245"/>
        <v>1928900.6307722521</v>
      </c>
      <c r="EX188" s="13">
        <f t="shared" si="246"/>
        <v>949512.32035010448</v>
      </c>
      <c r="EY188" s="13">
        <f t="shared" si="247"/>
        <v>665431.15016426833</v>
      </c>
      <c r="EZ188" s="13">
        <f t="shared" si="248"/>
        <v>439106.45646439638</v>
      </c>
      <c r="FA188" s="13">
        <f t="shared" si="249"/>
        <v>349888.09211635188</v>
      </c>
      <c r="FB188" s="13">
        <f t="shared" si="250"/>
        <v>303258.85368261492</v>
      </c>
      <c r="FC188" s="13">
        <f t="shared" si="251"/>
        <v>212786.53619544851</v>
      </c>
      <c r="FD188" s="13">
        <f t="shared" si="252"/>
        <v>76008.856597815698</v>
      </c>
      <c r="FE188" s="13">
        <f t="shared" si="253"/>
        <v>137131.59867823319</v>
      </c>
      <c r="FF188" s="14">
        <f t="shared" si="254"/>
        <v>270590.26603931421</v>
      </c>
      <c r="FG188" s="12">
        <f t="shared" si="255"/>
        <v>2338733.1224618489</v>
      </c>
      <c r="FH188" s="13">
        <f t="shared" si="256"/>
        <v>1964921.02461359</v>
      </c>
      <c r="FI188" s="13">
        <f t="shared" si="257"/>
        <v>1608359.439916488</v>
      </c>
      <c r="FJ188" s="13">
        <f t="shared" si="258"/>
        <v>1010614.671147109</v>
      </c>
      <c r="FK188" s="13">
        <f t="shared" si="259"/>
        <v>653386.9159745673</v>
      </c>
      <c r="FL188" s="13">
        <f t="shared" si="260"/>
        <v>446626.59495549212</v>
      </c>
      <c r="FM188" s="13">
        <f t="shared" si="261"/>
        <v>371731.03855217842</v>
      </c>
      <c r="FN188" s="13">
        <f t="shared" si="262"/>
        <v>305451.73443534301</v>
      </c>
      <c r="FO188" s="13">
        <f t="shared" si="263"/>
        <v>213155.4180879358</v>
      </c>
      <c r="FP188" s="13">
        <f t="shared" si="264"/>
        <v>125507.54372822429</v>
      </c>
      <c r="FQ188" s="13">
        <f t="shared" si="265"/>
        <v>571776.45421577489</v>
      </c>
      <c r="FR188" s="14">
        <f t="shared" si="266"/>
        <v>820665.07256738073</v>
      </c>
      <c r="FS188" s="12">
        <f t="shared" si="267"/>
        <v>2339338.7749284068</v>
      </c>
      <c r="FT188" s="13">
        <f t="shared" si="268"/>
        <v>1976253.2005166139</v>
      </c>
      <c r="FU188" s="13">
        <f t="shared" si="269"/>
        <v>1942340.128685303</v>
      </c>
      <c r="FV188" s="13">
        <f t="shared" si="270"/>
        <v>1023445.875050328</v>
      </c>
      <c r="FW188" s="13">
        <f t="shared" si="271"/>
        <v>687889.96940911876</v>
      </c>
      <c r="FX188" s="13">
        <f t="shared" si="272"/>
        <v>481555.67879565043</v>
      </c>
      <c r="FY188" s="13">
        <f t="shared" si="273"/>
        <v>409246.16538475</v>
      </c>
      <c r="FZ188" s="13">
        <f t="shared" si="274"/>
        <v>339153.37240782648</v>
      </c>
      <c r="GA188" s="13">
        <f t="shared" si="275"/>
        <v>261478.96254171751</v>
      </c>
      <c r="GB188" s="13">
        <f t="shared" si="276"/>
        <v>276026.92973332183</v>
      </c>
      <c r="GC188" s="13">
        <f t="shared" si="277"/>
        <v>833720.18697632884</v>
      </c>
      <c r="GD188" s="14">
        <f t="shared" si="278"/>
        <v>1348942.9791188261</v>
      </c>
      <c r="GE188" s="84"/>
      <c r="GF188" s="12">
        <f t="shared" si="280"/>
        <v>9622614.0678568892</v>
      </c>
      <c r="GG188" s="13">
        <f t="shared" si="280"/>
        <v>10430929.030655932</v>
      </c>
      <c r="GH188" s="14">
        <f t="shared" si="280"/>
        <v>11919392.223548191</v>
      </c>
      <c r="GI188" s="6">
        <f t="shared" si="281"/>
        <v>1</v>
      </c>
      <c r="GJ188" s="12">
        <f t="shared" si="282"/>
        <v>0</v>
      </c>
      <c r="GK188" s="13">
        <f t="shared" si="283"/>
        <v>0</v>
      </c>
      <c r="GL188" s="14">
        <f t="shared" si="284"/>
        <v>0</v>
      </c>
      <c r="GM188" s="84"/>
      <c r="GN188" s="66">
        <f t="shared" si="285"/>
        <v>0</v>
      </c>
      <c r="GO188" s="84"/>
      <c r="GP188" s="63" t="str" cm="1">
        <f t="array" ref="GP188">INDEX($GF$4:$GH$4,1,GI188)</f>
        <v>Sample 1</v>
      </c>
      <c r="GQ188" s="12">
        <f t="shared" si="287"/>
        <v>76008.856597815698</v>
      </c>
      <c r="GR188" s="13">
        <f t="shared" si="287"/>
        <v>137131.59867823319</v>
      </c>
      <c r="GS188" s="14">
        <f t="shared" si="287"/>
        <v>212786.53619544851</v>
      </c>
      <c r="GT188" s="12">
        <f t="shared" si="288"/>
        <v>125507.54372822429</v>
      </c>
      <c r="GU188" s="13">
        <f t="shared" si="288"/>
        <v>213155.4180879358</v>
      </c>
      <c r="GV188" s="14">
        <f t="shared" si="288"/>
        <v>305451.73443534301</v>
      </c>
      <c r="GW188" s="12">
        <f t="shared" si="289"/>
        <v>261478.96254171751</v>
      </c>
      <c r="GX188" s="13">
        <f t="shared" si="289"/>
        <v>276026.92973332183</v>
      </c>
      <c r="GY188" s="14">
        <f t="shared" si="289"/>
        <v>339153.37240782648</v>
      </c>
      <c r="GZ188" s="84" t="str">
        <f t="shared" si="290"/>
        <v>Sample 1</v>
      </c>
      <c r="HA188" s="12">
        <f t="shared" si="286"/>
        <v>0</v>
      </c>
      <c r="HB188" s="13">
        <f t="shared" si="286"/>
        <v>0</v>
      </c>
      <c r="HC188" s="14">
        <f t="shared" si="286"/>
        <v>0</v>
      </c>
      <c r="HD188" s="6">
        <f t="shared" si="291"/>
        <v>0</v>
      </c>
      <c r="HE188" s="84" t="str">
        <f t="shared" si="292"/>
        <v>Ok</v>
      </c>
    </row>
    <row r="189" spans="2:213" hidden="1" x14ac:dyDescent="0.3">
      <c r="B189" s="84" t="s">
        <v>285</v>
      </c>
      <c r="C189" s="12">
        <f>SUMIFS(Inyecciones!$E$2:$E$14185,Inyecciones!$A$2:$A$14185,Balance!C$4,Inyecciones!$B$2:$B$14185,Balance!$B189,Inyecciones!$C$2:$C$14185,Balance!C$5)</f>
        <v>0</v>
      </c>
      <c r="D189" s="13">
        <f>SUMIFS(Inyecciones!$E$2:$E$14185,Inyecciones!$A$2:$A$14185,Balance!D$4,Inyecciones!$B$2:$B$14185,Balance!$B189,Inyecciones!$C$2:$C$14185,Balance!D$5)</f>
        <v>0</v>
      </c>
      <c r="E189" s="13">
        <f>SUMIFS(Inyecciones!$E$2:$E$14185,Inyecciones!$A$2:$A$14185,Balance!E$4,Inyecciones!$B$2:$B$14185,Balance!$B189,Inyecciones!$C$2:$C$14185,Balance!E$5)</f>
        <v>0</v>
      </c>
      <c r="F189" s="13">
        <f>SUMIFS(Inyecciones!$E$2:$E$14185,Inyecciones!$A$2:$A$14185,Balance!F$4,Inyecciones!$B$2:$B$14185,Balance!$B189,Inyecciones!$C$2:$C$14185,Balance!F$5)</f>
        <v>0</v>
      </c>
      <c r="G189" s="13">
        <f>SUMIFS(Inyecciones!$E$2:$E$14185,Inyecciones!$A$2:$A$14185,Balance!G$4,Inyecciones!$B$2:$B$14185,Balance!$B189,Inyecciones!$C$2:$C$14185,Balance!G$5)</f>
        <v>0</v>
      </c>
      <c r="H189" s="13">
        <f>SUMIFS(Inyecciones!$E$2:$E$14185,Inyecciones!$A$2:$A$14185,Balance!H$4,Inyecciones!$B$2:$B$14185,Balance!$B189,Inyecciones!$C$2:$C$14185,Balance!H$5)</f>
        <v>0</v>
      </c>
      <c r="I189" s="13">
        <f>SUMIFS(Inyecciones!$E$2:$E$14185,Inyecciones!$A$2:$A$14185,Balance!I$4,Inyecciones!$B$2:$B$14185,Balance!$B189,Inyecciones!$C$2:$C$14185,Balance!I$5)</f>
        <v>0</v>
      </c>
      <c r="J189" s="13">
        <f>SUMIFS(Inyecciones!$E$2:$E$14185,Inyecciones!$A$2:$A$14185,Balance!J$4,Inyecciones!$B$2:$B$14185,Balance!$B189,Inyecciones!$C$2:$C$14185,Balance!J$5)</f>
        <v>0</v>
      </c>
      <c r="K189" s="13">
        <f>SUMIFS(Inyecciones!$E$2:$E$14185,Inyecciones!$A$2:$A$14185,Balance!K$4,Inyecciones!$B$2:$B$14185,Balance!$B189,Inyecciones!$C$2:$C$14185,Balance!K$5)</f>
        <v>238731.39308723711</v>
      </c>
      <c r="L189" s="13">
        <f>SUMIFS(Inyecciones!$E$2:$E$14185,Inyecciones!$A$2:$A$14185,Balance!L$4,Inyecciones!$B$2:$B$14185,Balance!$B189,Inyecciones!$C$2:$C$14185,Balance!L$5)</f>
        <v>99003.976261073753</v>
      </c>
      <c r="M189" s="13">
        <f>SUMIFS(Inyecciones!$E$2:$E$14185,Inyecciones!$A$2:$A$14185,Balance!M$4,Inyecciones!$B$2:$B$14185,Balance!$B189,Inyecciones!$C$2:$C$14185,Balance!M$5)</f>
        <v>69948.20962494261</v>
      </c>
      <c r="N189" s="14">
        <f>SUMIFS(Inyecciones!$E$2:$E$14185,Inyecciones!$A$2:$A$14185,Balance!N$4,Inyecciones!$B$2:$B$14185,Balance!$B189,Inyecciones!$C$2:$C$14185,Balance!N$5)</f>
        <v>59593.229252359393</v>
      </c>
      <c r="O189" s="12">
        <f>SUMIFS(Inyecciones!$E$2:$E$14185,Inyecciones!$A$2:$A$14185,Balance!O$4,Inyecciones!$B$2:$B$14185,Balance!$B189,Inyecciones!$C$2:$C$14185,Balance!O$5)</f>
        <v>0</v>
      </c>
      <c r="P189" s="13">
        <f>SUMIFS(Inyecciones!$E$2:$E$14185,Inyecciones!$A$2:$A$14185,Balance!P$4,Inyecciones!$B$2:$B$14185,Balance!$B189,Inyecciones!$C$2:$C$14185,Balance!P$5)</f>
        <v>0</v>
      </c>
      <c r="Q189" s="13">
        <f>SUMIFS(Inyecciones!$E$2:$E$14185,Inyecciones!$A$2:$A$14185,Balance!Q$4,Inyecciones!$B$2:$B$14185,Balance!$B189,Inyecciones!$C$2:$C$14185,Balance!Q$5)</f>
        <v>0</v>
      </c>
      <c r="R189" s="13">
        <f>SUMIFS(Inyecciones!$E$2:$E$14185,Inyecciones!$A$2:$A$14185,Balance!R$4,Inyecciones!$B$2:$B$14185,Balance!$B189,Inyecciones!$C$2:$C$14185,Balance!R$5)</f>
        <v>0</v>
      </c>
      <c r="S189" s="13">
        <f>SUMIFS(Inyecciones!$E$2:$E$14185,Inyecciones!$A$2:$A$14185,Balance!S$4,Inyecciones!$B$2:$B$14185,Balance!$B189,Inyecciones!$C$2:$C$14185,Balance!S$5)</f>
        <v>0</v>
      </c>
      <c r="T189" s="13">
        <f>SUMIFS(Inyecciones!$E$2:$E$14185,Inyecciones!$A$2:$A$14185,Balance!T$4,Inyecciones!$B$2:$B$14185,Balance!$B189,Inyecciones!$C$2:$C$14185,Balance!T$5)</f>
        <v>0</v>
      </c>
      <c r="U189" s="13">
        <f>SUMIFS(Inyecciones!$E$2:$E$14185,Inyecciones!$A$2:$A$14185,Balance!U$4,Inyecciones!$B$2:$B$14185,Balance!$B189,Inyecciones!$C$2:$C$14185,Balance!U$5)</f>
        <v>0</v>
      </c>
      <c r="V189" s="13">
        <f>SUMIFS(Inyecciones!$E$2:$E$14185,Inyecciones!$A$2:$A$14185,Balance!V$4,Inyecciones!$B$2:$B$14185,Balance!$B189,Inyecciones!$C$2:$C$14185,Balance!V$5)</f>
        <v>0</v>
      </c>
      <c r="W189" s="13">
        <f>SUMIFS(Inyecciones!$E$2:$E$14185,Inyecciones!$A$2:$A$14185,Balance!W$4,Inyecciones!$B$2:$B$14185,Balance!$B189,Inyecciones!$C$2:$C$14185,Balance!W$5)</f>
        <v>244279.93274835701</v>
      </c>
      <c r="X189" s="13">
        <f>SUMIFS(Inyecciones!$E$2:$E$14185,Inyecciones!$A$2:$A$14185,Balance!X$4,Inyecciones!$B$2:$B$14185,Balance!$B189,Inyecciones!$C$2:$C$14185,Balance!X$5)</f>
        <v>124753.6583848789</v>
      </c>
      <c r="Y189" s="13">
        <f>SUMIFS(Inyecciones!$E$2:$E$14185,Inyecciones!$A$2:$A$14185,Balance!Y$4,Inyecciones!$B$2:$B$14185,Balance!$B189,Inyecciones!$C$2:$C$14185,Balance!Y$5)</f>
        <v>118791.9216951956</v>
      </c>
      <c r="Z189" s="14">
        <f>SUMIFS(Inyecciones!$E$2:$E$14185,Inyecciones!$A$2:$A$14185,Balance!Z$4,Inyecciones!$B$2:$B$14185,Balance!$B189,Inyecciones!$C$2:$C$14185,Balance!Z$5)</f>
        <v>137536.3761093748</v>
      </c>
      <c r="AA189" s="12">
        <f>SUMIFS(Inyecciones!$E$2:$E$14185,Inyecciones!$A$2:$A$14185,Balance!AA$4,Inyecciones!$B$2:$B$14185,Balance!$B189,Inyecciones!$C$2:$C$14185,Balance!AA$5)</f>
        <v>0</v>
      </c>
      <c r="AB189" s="13">
        <f>SUMIFS(Inyecciones!$E$2:$E$14185,Inyecciones!$A$2:$A$14185,Balance!AB$4,Inyecciones!$B$2:$B$14185,Balance!$B189,Inyecciones!$C$2:$C$14185,Balance!AB$5)</f>
        <v>0</v>
      </c>
      <c r="AC189" s="13">
        <f>SUMIFS(Inyecciones!$E$2:$E$14185,Inyecciones!$A$2:$A$14185,Balance!AC$4,Inyecciones!$B$2:$B$14185,Balance!$B189,Inyecciones!$C$2:$C$14185,Balance!AC$5)</f>
        <v>0</v>
      </c>
      <c r="AD189" s="13">
        <f>SUMIFS(Inyecciones!$E$2:$E$14185,Inyecciones!$A$2:$A$14185,Balance!AD$4,Inyecciones!$B$2:$B$14185,Balance!$B189,Inyecciones!$C$2:$C$14185,Balance!AD$5)</f>
        <v>0</v>
      </c>
      <c r="AE189" s="13">
        <f>SUMIFS(Inyecciones!$E$2:$E$14185,Inyecciones!$A$2:$A$14185,Balance!AE$4,Inyecciones!$B$2:$B$14185,Balance!$B189,Inyecciones!$C$2:$C$14185,Balance!AE$5)</f>
        <v>0</v>
      </c>
      <c r="AF189" s="13">
        <f>SUMIFS(Inyecciones!$E$2:$E$14185,Inyecciones!$A$2:$A$14185,Balance!AF$4,Inyecciones!$B$2:$B$14185,Balance!$B189,Inyecciones!$C$2:$C$14185,Balance!AF$5)</f>
        <v>0</v>
      </c>
      <c r="AG189" s="13">
        <f>SUMIFS(Inyecciones!$E$2:$E$14185,Inyecciones!$A$2:$A$14185,Balance!AG$4,Inyecciones!$B$2:$B$14185,Balance!$B189,Inyecciones!$C$2:$C$14185,Balance!AG$5)</f>
        <v>0</v>
      </c>
      <c r="AH189" s="13">
        <f>SUMIFS(Inyecciones!$E$2:$E$14185,Inyecciones!$A$2:$A$14185,Balance!AH$4,Inyecciones!$B$2:$B$14185,Balance!$B189,Inyecciones!$C$2:$C$14185,Balance!AH$5)</f>
        <v>0</v>
      </c>
      <c r="AI189" s="13">
        <f>SUMIFS(Inyecciones!$E$2:$E$14185,Inyecciones!$A$2:$A$14185,Balance!AI$4,Inyecciones!$B$2:$B$14185,Balance!$B189,Inyecciones!$C$2:$C$14185,Balance!AI$5)</f>
        <v>266487.34225141979</v>
      </c>
      <c r="AJ189" s="13">
        <f>SUMIFS(Inyecciones!$E$2:$E$14185,Inyecciones!$A$2:$A$14185,Balance!AJ$4,Inyecciones!$B$2:$B$14185,Balance!$B189,Inyecciones!$C$2:$C$14185,Balance!AJ$5)</f>
        <v>203303.1150207202</v>
      </c>
      <c r="AK189" s="13">
        <f>SUMIFS(Inyecciones!$E$2:$E$14185,Inyecciones!$A$2:$A$14185,Balance!AK$4,Inyecciones!$B$2:$B$14185,Balance!$B189,Inyecciones!$C$2:$C$14185,Balance!AK$5)</f>
        <v>197116.7072044097</v>
      </c>
      <c r="AL189" s="14">
        <f>SUMIFS(Inyecciones!$E$2:$E$14185,Inyecciones!$A$2:$A$14185,Balance!AL$4,Inyecciones!$B$2:$B$14185,Balance!$B189,Inyecciones!$C$2:$C$14185,Balance!AL$5)</f>
        <v>195388.4969197087</v>
      </c>
      <c r="AM189" s="13"/>
      <c r="AN189" s="12">
        <f>SUMIFS('Retiro Mensual'!$E$2:$E$2629,'Retiro Mensual'!$A$2:$A$2629,AN$4,'Retiro Mensual'!$B$2:$B$2629,$B189,'Retiro Mensual'!$C$2:$C$2629,AN$5)</f>
        <v>0</v>
      </c>
      <c r="AO189" s="13">
        <f>SUMIFS('Retiro Mensual'!$E$2:$E$2629,'Retiro Mensual'!$A$2:$A$2629,AO$4,'Retiro Mensual'!$B$2:$B$2629,$B189,'Retiro Mensual'!$C$2:$C$2629,AO$5)</f>
        <v>0</v>
      </c>
      <c r="AP189" s="13">
        <f>SUMIFS('Retiro Mensual'!$E$2:$E$2629,'Retiro Mensual'!$A$2:$A$2629,AP$4,'Retiro Mensual'!$B$2:$B$2629,$B189,'Retiro Mensual'!$C$2:$C$2629,AP$5)</f>
        <v>0</v>
      </c>
      <c r="AQ189" s="13">
        <f>SUMIFS('Retiro Mensual'!$E$2:$E$2629,'Retiro Mensual'!$A$2:$A$2629,AQ$4,'Retiro Mensual'!$B$2:$B$2629,$B189,'Retiro Mensual'!$C$2:$C$2629,AQ$5)</f>
        <v>0</v>
      </c>
      <c r="AR189" s="13">
        <f>SUMIFS('Retiro Mensual'!$E$2:$E$2629,'Retiro Mensual'!$A$2:$A$2629,AR$4,'Retiro Mensual'!$B$2:$B$2629,$B189,'Retiro Mensual'!$C$2:$C$2629,AR$5)</f>
        <v>0</v>
      </c>
      <c r="AS189" s="13">
        <f>SUMIFS('Retiro Mensual'!$E$2:$E$2629,'Retiro Mensual'!$A$2:$A$2629,AS$4,'Retiro Mensual'!$B$2:$B$2629,$B189,'Retiro Mensual'!$C$2:$C$2629,AS$5)</f>
        <v>0</v>
      </c>
      <c r="AT189" s="13">
        <f>SUMIFS('Retiro Mensual'!$E$2:$E$2629,'Retiro Mensual'!$A$2:$A$2629,AT$4,'Retiro Mensual'!$B$2:$B$2629,$B189,'Retiro Mensual'!$C$2:$C$2629,AT$5)</f>
        <v>0</v>
      </c>
      <c r="AU189" s="13">
        <f>SUMIFS('Retiro Mensual'!$E$2:$E$2629,'Retiro Mensual'!$A$2:$A$2629,AU$4,'Retiro Mensual'!$B$2:$B$2629,$B189,'Retiro Mensual'!$C$2:$C$2629,AU$5)</f>
        <v>0</v>
      </c>
      <c r="AV189" s="13">
        <f>SUMIFS('Retiro Mensual'!$E$2:$E$2629,'Retiro Mensual'!$A$2:$A$2629,AV$4,'Retiro Mensual'!$B$2:$B$2629,$B189,'Retiro Mensual'!$C$2:$C$2629,AV$5)</f>
        <v>0</v>
      </c>
      <c r="AW189" s="13">
        <f>SUMIFS('Retiro Mensual'!$E$2:$E$2629,'Retiro Mensual'!$A$2:$A$2629,AW$4,'Retiro Mensual'!$B$2:$B$2629,$B189,'Retiro Mensual'!$C$2:$C$2629,AW$5)</f>
        <v>0</v>
      </c>
      <c r="AX189" s="13">
        <f>SUMIFS('Retiro Mensual'!$E$2:$E$2629,'Retiro Mensual'!$A$2:$A$2629,AX$4,'Retiro Mensual'!$B$2:$B$2629,$B189,'Retiro Mensual'!$C$2:$C$2629,AX$5)</f>
        <v>0</v>
      </c>
      <c r="AY189" s="14">
        <f>SUMIFS('Retiro Mensual'!$E$2:$E$2629,'Retiro Mensual'!$A$2:$A$2629,AY$4,'Retiro Mensual'!$B$2:$B$2629,$B189,'Retiro Mensual'!$C$2:$C$2629,AY$5)</f>
        <v>0</v>
      </c>
      <c r="AZ189" s="12">
        <f>SUMIFS('Retiro Mensual'!$E$2:$E$2629,'Retiro Mensual'!$A$2:$A$2629,AZ$4,'Retiro Mensual'!$B$2:$B$2629,$B189,'Retiro Mensual'!$C$2:$C$2629,AZ$5)</f>
        <v>0</v>
      </c>
      <c r="BA189" s="13">
        <f>SUMIFS('Retiro Mensual'!$E$2:$E$2629,'Retiro Mensual'!$A$2:$A$2629,BA$4,'Retiro Mensual'!$B$2:$B$2629,$B189,'Retiro Mensual'!$C$2:$C$2629,BA$5)</f>
        <v>0</v>
      </c>
      <c r="BB189" s="13">
        <f>SUMIFS('Retiro Mensual'!$E$2:$E$2629,'Retiro Mensual'!$A$2:$A$2629,BB$4,'Retiro Mensual'!$B$2:$B$2629,$B189,'Retiro Mensual'!$C$2:$C$2629,BB$5)</f>
        <v>0</v>
      </c>
      <c r="BC189" s="13">
        <f>SUMIFS('Retiro Mensual'!$E$2:$E$2629,'Retiro Mensual'!$A$2:$A$2629,BC$4,'Retiro Mensual'!$B$2:$B$2629,$B189,'Retiro Mensual'!$C$2:$C$2629,BC$5)</f>
        <v>0</v>
      </c>
      <c r="BD189" s="13">
        <f>SUMIFS('Retiro Mensual'!$E$2:$E$2629,'Retiro Mensual'!$A$2:$A$2629,BD$4,'Retiro Mensual'!$B$2:$B$2629,$B189,'Retiro Mensual'!$C$2:$C$2629,BD$5)</f>
        <v>0</v>
      </c>
      <c r="BE189" s="13">
        <f>SUMIFS('Retiro Mensual'!$E$2:$E$2629,'Retiro Mensual'!$A$2:$A$2629,BE$4,'Retiro Mensual'!$B$2:$B$2629,$B189,'Retiro Mensual'!$C$2:$C$2629,BE$5)</f>
        <v>0</v>
      </c>
      <c r="BF189" s="13">
        <f>SUMIFS('Retiro Mensual'!$E$2:$E$2629,'Retiro Mensual'!$A$2:$A$2629,BF$4,'Retiro Mensual'!$B$2:$B$2629,$B189,'Retiro Mensual'!$C$2:$C$2629,BF$5)</f>
        <v>0</v>
      </c>
      <c r="BG189" s="13">
        <f>SUMIFS('Retiro Mensual'!$E$2:$E$2629,'Retiro Mensual'!$A$2:$A$2629,BG$4,'Retiro Mensual'!$B$2:$B$2629,$B189,'Retiro Mensual'!$C$2:$C$2629,BG$5)</f>
        <v>0</v>
      </c>
      <c r="BH189" s="13">
        <f>SUMIFS('Retiro Mensual'!$E$2:$E$2629,'Retiro Mensual'!$A$2:$A$2629,BH$4,'Retiro Mensual'!$B$2:$B$2629,$B189,'Retiro Mensual'!$C$2:$C$2629,BH$5)</f>
        <v>0</v>
      </c>
      <c r="BI189" s="13">
        <f>SUMIFS('Retiro Mensual'!$E$2:$E$2629,'Retiro Mensual'!$A$2:$A$2629,BI$4,'Retiro Mensual'!$B$2:$B$2629,$B189,'Retiro Mensual'!$C$2:$C$2629,BI$5)</f>
        <v>0</v>
      </c>
      <c r="BJ189" s="13">
        <f>SUMIFS('Retiro Mensual'!$E$2:$E$2629,'Retiro Mensual'!$A$2:$A$2629,BJ$4,'Retiro Mensual'!$B$2:$B$2629,$B189,'Retiro Mensual'!$C$2:$C$2629,BJ$5)</f>
        <v>0</v>
      </c>
      <c r="BK189" s="14">
        <f>SUMIFS('Retiro Mensual'!$E$2:$E$2629,'Retiro Mensual'!$A$2:$A$2629,BK$4,'Retiro Mensual'!$B$2:$B$2629,$B189,'Retiro Mensual'!$C$2:$C$2629,BK$5)</f>
        <v>0</v>
      </c>
      <c r="BL189" s="12">
        <f>SUMIFS('Retiro Mensual'!$E$2:$E$2629,'Retiro Mensual'!$A$2:$A$2629,BL$4,'Retiro Mensual'!$B$2:$B$2629,$B189,'Retiro Mensual'!$C$2:$C$2629,BL$5)</f>
        <v>0</v>
      </c>
      <c r="BM189" s="13">
        <f>SUMIFS('Retiro Mensual'!$E$2:$E$2629,'Retiro Mensual'!$A$2:$A$2629,BM$4,'Retiro Mensual'!$B$2:$B$2629,$B189,'Retiro Mensual'!$C$2:$C$2629,BM$5)</f>
        <v>0</v>
      </c>
      <c r="BN189" s="13">
        <f>SUMIFS('Retiro Mensual'!$E$2:$E$2629,'Retiro Mensual'!$A$2:$A$2629,BN$4,'Retiro Mensual'!$B$2:$B$2629,$B189,'Retiro Mensual'!$C$2:$C$2629,BN$5)</f>
        <v>0</v>
      </c>
      <c r="BO189" s="13">
        <f>SUMIFS('Retiro Mensual'!$E$2:$E$2629,'Retiro Mensual'!$A$2:$A$2629,BO$4,'Retiro Mensual'!$B$2:$B$2629,$B189,'Retiro Mensual'!$C$2:$C$2629,BO$5)</f>
        <v>0</v>
      </c>
      <c r="BP189" s="13">
        <f>SUMIFS('Retiro Mensual'!$E$2:$E$2629,'Retiro Mensual'!$A$2:$A$2629,BP$4,'Retiro Mensual'!$B$2:$B$2629,$B189,'Retiro Mensual'!$C$2:$C$2629,BP$5)</f>
        <v>0</v>
      </c>
      <c r="BQ189" s="13">
        <f>SUMIFS('Retiro Mensual'!$E$2:$E$2629,'Retiro Mensual'!$A$2:$A$2629,BQ$4,'Retiro Mensual'!$B$2:$B$2629,$B189,'Retiro Mensual'!$C$2:$C$2629,BQ$5)</f>
        <v>0</v>
      </c>
      <c r="BR189" s="13">
        <f>SUMIFS('Retiro Mensual'!$E$2:$E$2629,'Retiro Mensual'!$A$2:$A$2629,BR$4,'Retiro Mensual'!$B$2:$B$2629,$B189,'Retiro Mensual'!$C$2:$C$2629,BR$5)</f>
        <v>0</v>
      </c>
      <c r="BS189" s="13">
        <f>SUMIFS('Retiro Mensual'!$E$2:$E$2629,'Retiro Mensual'!$A$2:$A$2629,BS$4,'Retiro Mensual'!$B$2:$B$2629,$B189,'Retiro Mensual'!$C$2:$C$2629,BS$5)</f>
        <v>0</v>
      </c>
      <c r="BT189" s="13">
        <f>SUMIFS('Retiro Mensual'!$E$2:$E$2629,'Retiro Mensual'!$A$2:$A$2629,BT$4,'Retiro Mensual'!$B$2:$B$2629,$B189,'Retiro Mensual'!$C$2:$C$2629,BT$5)</f>
        <v>0</v>
      </c>
      <c r="BU189" s="13">
        <f>SUMIFS('Retiro Mensual'!$E$2:$E$2629,'Retiro Mensual'!$A$2:$A$2629,BU$4,'Retiro Mensual'!$B$2:$B$2629,$B189,'Retiro Mensual'!$C$2:$C$2629,BU$5)</f>
        <v>0</v>
      </c>
      <c r="BV189" s="13">
        <f>SUMIFS('Retiro Mensual'!$E$2:$E$2629,'Retiro Mensual'!$A$2:$A$2629,BV$4,'Retiro Mensual'!$B$2:$B$2629,$B189,'Retiro Mensual'!$C$2:$C$2629,BV$5)</f>
        <v>0</v>
      </c>
      <c r="BW189" s="14">
        <f>SUMIFS('Retiro Mensual'!$E$2:$E$2629,'Retiro Mensual'!$A$2:$A$2629,BW$4,'Retiro Mensual'!$B$2:$B$2629,$B189,'Retiro Mensual'!$C$2:$C$2629,BW$5)</f>
        <v>0</v>
      </c>
      <c r="BX189" s="13"/>
      <c r="BY189" s="12">
        <f>SUMIFS('Compra Ventas'!$E$2:$E$2700,'Compra Ventas'!$A$2:$A$2700,BY$4,'Compra Ventas'!$B$2:$B$2700,$B189,'Compra Ventas'!$C$2:$C$2700,BY$5)</f>
        <v>0</v>
      </c>
      <c r="BZ189" s="13">
        <f>SUMIFS('Compra Ventas'!$E$2:$E$2700,'Compra Ventas'!$A$2:$A$2700,BZ$4,'Compra Ventas'!$B$2:$B$2700,$B189,'Compra Ventas'!$C$2:$C$2700,BZ$5)</f>
        <v>0</v>
      </c>
      <c r="CA189" s="13">
        <f>SUMIFS('Compra Ventas'!$E$2:$E$2700,'Compra Ventas'!$A$2:$A$2700,CA$4,'Compra Ventas'!$B$2:$B$2700,$B189,'Compra Ventas'!$C$2:$C$2700,CA$5)</f>
        <v>0</v>
      </c>
      <c r="CB189" s="13">
        <f>SUMIFS('Compra Ventas'!$E$2:$E$2700,'Compra Ventas'!$A$2:$A$2700,CB$4,'Compra Ventas'!$B$2:$B$2700,$B189,'Compra Ventas'!$C$2:$C$2700,CB$5)</f>
        <v>0</v>
      </c>
      <c r="CC189" s="13">
        <f>SUMIFS('Compra Ventas'!$E$2:$E$2700,'Compra Ventas'!$A$2:$A$2700,CC$4,'Compra Ventas'!$B$2:$B$2700,$B189,'Compra Ventas'!$C$2:$C$2700,CC$5)</f>
        <v>0</v>
      </c>
      <c r="CD189" s="13">
        <f>SUMIFS('Compra Ventas'!$E$2:$E$2700,'Compra Ventas'!$A$2:$A$2700,CD$4,'Compra Ventas'!$B$2:$B$2700,$B189,'Compra Ventas'!$C$2:$C$2700,CD$5)</f>
        <v>0</v>
      </c>
      <c r="CE189" s="13">
        <f>SUMIFS('Compra Ventas'!$E$2:$E$2700,'Compra Ventas'!$A$2:$A$2700,CE$4,'Compra Ventas'!$B$2:$B$2700,$B189,'Compra Ventas'!$C$2:$C$2700,CE$5)</f>
        <v>0</v>
      </c>
      <c r="CF189" s="13">
        <f>SUMIFS('Compra Ventas'!$E$2:$E$2700,'Compra Ventas'!$A$2:$A$2700,CF$4,'Compra Ventas'!$B$2:$B$2700,$B189,'Compra Ventas'!$C$2:$C$2700,CF$5)</f>
        <v>0</v>
      </c>
      <c r="CG189" s="13">
        <f>SUMIFS('Compra Ventas'!$E$2:$E$2700,'Compra Ventas'!$A$2:$A$2700,CG$4,'Compra Ventas'!$B$2:$B$2700,$B189,'Compra Ventas'!$C$2:$C$2700,CG$5)</f>
        <v>0</v>
      </c>
      <c r="CH189" s="13">
        <f>SUMIFS('Compra Ventas'!$E$2:$E$2700,'Compra Ventas'!$A$2:$A$2700,CH$4,'Compra Ventas'!$B$2:$B$2700,$B189,'Compra Ventas'!$C$2:$C$2700,CH$5)</f>
        <v>0</v>
      </c>
      <c r="CI189" s="13">
        <f>SUMIFS('Compra Ventas'!$E$2:$E$2700,'Compra Ventas'!$A$2:$A$2700,CI$4,'Compra Ventas'!$B$2:$B$2700,$B189,'Compra Ventas'!$C$2:$C$2700,CI$5)</f>
        <v>0</v>
      </c>
      <c r="CJ189" s="14">
        <f>SUMIFS('Compra Ventas'!$E$2:$E$2700,'Compra Ventas'!$A$2:$A$2700,CJ$4,'Compra Ventas'!$B$2:$B$2700,$B189,'Compra Ventas'!$C$2:$C$2700,CJ$5)</f>
        <v>0</v>
      </c>
      <c r="CK189" s="12">
        <f>SUMIFS('Compra Ventas'!$E$2:$E$2700,'Compra Ventas'!$A$2:$A$2700,CK$4,'Compra Ventas'!$B$2:$B$2700,$B189,'Compra Ventas'!$C$2:$C$2700,CK$5)</f>
        <v>0</v>
      </c>
      <c r="CL189" s="13">
        <f>SUMIFS('Compra Ventas'!$E$2:$E$2700,'Compra Ventas'!$A$2:$A$2700,CL$4,'Compra Ventas'!$B$2:$B$2700,$B189,'Compra Ventas'!$C$2:$C$2700,CL$5)</f>
        <v>0</v>
      </c>
      <c r="CM189" s="13">
        <f>SUMIFS('Compra Ventas'!$E$2:$E$2700,'Compra Ventas'!$A$2:$A$2700,CM$4,'Compra Ventas'!$B$2:$B$2700,$B189,'Compra Ventas'!$C$2:$C$2700,CM$5)</f>
        <v>0</v>
      </c>
      <c r="CN189" s="13">
        <f>SUMIFS('Compra Ventas'!$E$2:$E$2700,'Compra Ventas'!$A$2:$A$2700,CN$4,'Compra Ventas'!$B$2:$B$2700,$B189,'Compra Ventas'!$C$2:$C$2700,CN$5)</f>
        <v>0</v>
      </c>
      <c r="CO189" s="13">
        <f>SUMIFS('Compra Ventas'!$E$2:$E$2700,'Compra Ventas'!$A$2:$A$2700,CO$4,'Compra Ventas'!$B$2:$B$2700,$B189,'Compra Ventas'!$C$2:$C$2700,CO$5)</f>
        <v>0</v>
      </c>
      <c r="CP189" s="13">
        <f>SUMIFS('Compra Ventas'!$E$2:$E$2700,'Compra Ventas'!$A$2:$A$2700,CP$4,'Compra Ventas'!$B$2:$B$2700,$B189,'Compra Ventas'!$C$2:$C$2700,CP$5)</f>
        <v>0</v>
      </c>
      <c r="CQ189" s="13">
        <f>SUMIFS('Compra Ventas'!$E$2:$E$2700,'Compra Ventas'!$A$2:$A$2700,CQ$4,'Compra Ventas'!$B$2:$B$2700,$B189,'Compra Ventas'!$C$2:$C$2700,CQ$5)</f>
        <v>0</v>
      </c>
      <c r="CR189" s="13">
        <f>SUMIFS('Compra Ventas'!$E$2:$E$2700,'Compra Ventas'!$A$2:$A$2700,CR$4,'Compra Ventas'!$B$2:$B$2700,$B189,'Compra Ventas'!$C$2:$C$2700,CR$5)</f>
        <v>0</v>
      </c>
      <c r="CS189" s="13">
        <f>SUMIFS('Compra Ventas'!$E$2:$E$2700,'Compra Ventas'!$A$2:$A$2700,CS$4,'Compra Ventas'!$B$2:$B$2700,$B189,'Compra Ventas'!$C$2:$C$2700,CS$5)</f>
        <v>0</v>
      </c>
      <c r="CT189" s="13">
        <f>SUMIFS('Compra Ventas'!$E$2:$E$2700,'Compra Ventas'!$A$2:$A$2700,CT$4,'Compra Ventas'!$B$2:$B$2700,$B189,'Compra Ventas'!$C$2:$C$2700,CT$5)</f>
        <v>0</v>
      </c>
      <c r="CU189" s="13">
        <f>SUMIFS('Compra Ventas'!$E$2:$E$2700,'Compra Ventas'!$A$2:$A$2700,CU$4,'Compra Ventas'!$B$2:$B$2700,$B189,'Compra Ventas'!$C$2:$C$2700,CU$5)</f>
        <v>0</v>
      </c>
      <c r="CV189" s="14">
        <f>SUMIFS('Compra Ventas'!$E$2:$E$2700,'Compra Ventas'!$A$2:$A$2700,CV$4,'Compra Ventas'!$B$2:$B$2700,$B189,'Compra Ventas'!$C$2:$C$2700,CV$5)</f>
        <v>0</v>
      </c>
      <c r="CW189" s="12">
        <f>SUMIFS('Compra Ventas'!$E$2:$E$2700,'Compra Ventas'!$A$2:$A$2700,CW$4,'Compra Ventas'!$B$2:$B$2700,$B189,'Compra Ventas'!$C$2:$C$2700,CW$5)</f>
        <v>0</v>
      </c>
      <c r="CX189" s="13">
        <f>SUMIFS('Compra Ventas'!$E$2:$E$2700,'Compra Ventas'!$A$2:$A$2700,CX$4,'Compra Ventas'!$B$2:$B$2700,$B189,'Compra Ventas'!$C$2:$C$2700,CX$5)</f>
        <v>0</v>
      </c>
      <c r="CY189" s="13">
        <f>SUMIFS('Compra Ventas'!$E$2:$E$2700,'Compra Ventas'!$A$2:$A$2700,CY$4,'Compra Ventas'!$B$2:$B$2700,$B189,'Compra Ventas'!$C$2:$C$2700,CY$5)</f>
        <v>0</v>
      </c>
      <c r="CZ189" s="13">
        <f>SUMIFS('Compra Ventas'!$E$2:$E$2700,'Compra Ventas'!$A$2:$A$2700,CZ$4,'Compra Ventas'!$B$2:$B$2700,$B189,'Compra Ventas'!$C$2:$C$2700,CZ$5)</f>
        <v>0</v>
      </c>
      <c r="DA189" s="13">
        <f>SUMIFS('Compra Ventas'!$E$2:$E$2700,'Compra Ventas'!$A$2:$A$2700,DA$4,'Compra Ventas'!$B$2:$B$2700,$B189,'Compra Ventas'!$C$2:$C$2700,DA$5)</f>
        <v>0</v>
      </c>
      <c r="DB189" s="13">
        <f>SUMIFS('Compra Ventas'!$E$2:$E$2700,'Compra Ventas'!$A$2:$A$2700,DB$4,'Compra Ventas'!$B$2:$B$2700,$B189,'Compra Ventas'!$C$2:$C$2700,DB$5)</f>
        <v>0</v>
      </c>
      <c r="DC189" s="13">
        <f>SUMIFS('Compra Ventas'!$E$2:$E$2700,'Compra Ventas'!$A$2:$A$2700,DC$4,'Compra Ventas'!$B$2:$B$2700,$B189,'Compra Ventas'!$C$2:$C$2700,DC$5)</f>
        <v>0</v>
      </c>
      <c r="DD189" s="13">
        <f>SUMIFS('Compra Ventas'!$E$2:$E$2700,'Compra Ventas'!$A$2:$A$2700,DD$4,'Compra Ventas'!$B$2:$B$2700,$B189,'Compra Ventas'!$C$2:$C$2700,DD$5)</f>
        <v>0</v>
      </c>
      <c r="DE189" s="13">
        <f>SUMIFS('Compra Ventas'!$E$2:$E$2700,'Compra Ventas'!$A$2:$A$2700,DE$4,'Compra Ventas'!$B$2:$B$2700,$B189,'Compra Ventas'!$C$2:$C$2700,DE$5)</f>
        <v>0</v>
      </c>
      <c r="DF189" s="13">
        <f>SUMIFS('Compra Ventas'!$E$2:$E$2700,'Compra Ventas'!$A$2:$A$2700,DF$4,'Compra Ventas'!$B$2:$B$2700,$B189,'Compra Ventas'!$C$2:$C$2700,DF$5)</f>
        <v>0</v>
      </c>
      <c r="DG189" s="13">
        <f>SUMIFS('Compra Ventas'!$E$2:$E$2700,'Compra Ventas'!$A$2:$A$2700,DG$4,'Compra Ventas'!$B$2:$B$2700,$B189,'Compra Ventas'!$C$2:$C$2700,DG$5)</f>
        <v>0</v>
      </c>
      <c r="DH189" s="14">
        <f>SUMIFS('Compra Ventas'!$E$2:$E$2700,'Compra Ventas'!$A$2:$A$2700,DH$4,'Compra Ventas'!$B$2:$B$2700,$B189,'Compra Ventas'!$C$2:$C$2700,DH$5)</f>
        <v>0</v>
      </c>
      <c r="DI189" s="84"/>
      <c r="DJ189" s="98">
        <f>SUMIFS('Ajuste Ciclado'!D$5:D$47,'Ajuste Ciclado'!$C$5:$C$47,Balance!DJ$4,'Ajuste Ciclado'!$B$5:$B$47,Balance!$B189)</f>
        <v>0</v>
      </c>
      <c r="DK189" s="99">
        <f>SUMIFS('Ajuste Ciclado'!E$5:E$47,'Ajuste Ciclado'!$C$5:$C$47,Balance!DK$4,'Ajuste Ciclado'!$B$5:$B$47,Balance!$B189)</f>
        <v>0</v>
      </c>
      <c r="DL189" s="99">
        <f>SUMIFS('Ajuste Ciclado'!F$5:F$47,'Ajuste Ciclado'!$C$5:$C$47,Balance!DL$4,'Ajuste Ciclado'!$B$5:$B$47,Balance!$B189)</f>
        <v>0</v>
      </c>
      <c r="DM189" s="99">
        <f>SUMIFS('Ajuste Ciclado'!G$5:G$47,'Ajuste Ciclado'!$C$5:$C$47,Balance!DM$4,'Ajuste Ciclado'!$B$5:$B$47,Balance!$B189)</f>
        <v>0</v>
      </c>
      <c r="DN189" s="99">
        <f>SUMIFS('Ajuste Ciclado'!H$5:H$47,'Ajuste Ciclado'!$C$5:$C$47,Balance!DN$4,'Ajuste Ciclado'!$B$5:$B$47,Balance!$B189)</f>
        <v>0</v>
      </c>
      <c r="DO189" s="99">
        <f>SUMIFS('Ajuste Ciclado'!I$5:I$47,'Ajuste Ciclado'!$C$5:$C$47,Balance!DO$4,'Ajuste Ciclado'!$B$5:$B$47,Balance!$B189)</f>
        <v>0</v>
      </c>
      <c r="DP189" s="99">
        <f>SUMIFS('Ajuste Ciclado'!J$5:J$47,'Ajuste Ciclado'!$C$5:$C$47,Balance!DP$4,'Ajuste Ciclado'!$B$5:$B$47,Balance!$B189)</f>
        <v>0</v>
      </c>
      <c r="DQ189" s="99">
        <f>SUMIFS('Ajuste Ciclado'!K$5:K$47,'Ajuste Ciclado'!$C$5:$C$47,Balance!DQ$4,'Ajuste Ciclado'!$B$5:$B$47,Balance!$B189)</f>
        <v>0</v>
      </c>
      <c r="DR189" s="99">
        <f>SUMIFS('Ajuste Ciclado'!L$5:L$47,'Ajuste Ciclado'!$C$5:$C$47,Balance!DR$4,'Ajuste Ciclado'!$B$5:$B$47,Balance!$B189)</f>
        <v>0</v>
      </c>
      <c r="DS189" s="99">
        <f>SUMIFS('Ajuste Ciclado'!M$5:M$47,'Ajuste Ciclado'!$C$5:$C$47,Balance!DS$4,'Ajuste Ciclado'!$B$5:$B$47,Balance!$B189)</f>
        <v>0</v>
      </c>
      <c r="DT189" s="99">
        <f>SUMIFS('Ajuste Ciclado'!N$5:N$47,'Ajuste Ciclado'!$C$5:$C$47,Balance!DT$4,'Ajuste Ciclado'!$B$5:$B$47,Balance!$B189)</f>
        <v>0</v>
      </c>
      <c r="DU189" s="100">
        <f>SUMIFS('Ajuste Ciclado'!O$5:O$47,'Ajuste Ciclado'!$C$5:$C$47,Balance!DU$4,'Ajuste Ciclado'!$B$5:$B$47,Balance!$B189)</f>
        <v>0</v>
      </c>
      <c r="DV189" s="98">
        <f>SUMIFS('Ajuste Ciclado'!D$5:D$47,'Ajuste Ciclado'!$C$5:$C$47,Balance!DV$4,'Ajuste Ciclado'!$B$5:$B$47,Balance!$B189)</f>
        <v>0</v>
      </c>
      <c r="DW189" s="99">
        <f>SUMIFS('Ajuste Ciclado'!E$5:E$47,'Ajuste Ciclado'!$C$5:$C$47,Balance!DW$4,'Ajuste Ciclado'!$B$5:$B$47,Balance!$B189)</f>
        <v>0</v>
      </c>
      <c r="DX189" s="99">
        <f>SUMIFS('Ajuste Ciclado'!F$5:F$47,'Ajuste Ciclado'!$C$5:$C$47,Balance!DX$4,'Ajuste Ciclado'!$B$5:$B$47,Balance!$B189)</f>
        <v>0</v>
      </c>
      <c r="DY189" s="99">
        <f>SUMIFS('Ajuste Ciclado'!G$5:G$47,'Ajuste Ciclado'!$C$5:$C$47,Balance!DY$4,'Ajuste Ciclado'!$B$5:$B$47,Balance!$B189)</f>
        <v>0</v>
      </c>
      <c r="DZ189" s="99">
        <f>SUMIFS('Ajuste Ciclado'!H$5:H$47,'Ajuste Ciclado'!$C$5:$C$47,Balance!DZ$4,'Ajuste Ciclado'!$B$5:$B$47,Balance!$B189)</f>
        <v>0</v>
      </c>
      <c r="EA189" s="99">
        <f>SUMIFS('Ajuste Ciclado'!I$5:I$47,'Ajuste Ciclado'!$C$5:$C$47,Balance!EA$4,'Ajuste Ciclado'!$B$5:$B$47,Balance!$B189)</f>
        <v>0</v>
      </c>
      <c r="EB189" s="99">
        <f>SUMIFS('Ajuste Ciclado'!J$5:J$47,'Ajuste Ciclado'!$C$5:$C$47,Balance!EB$4,'Ajuste Ciclado'!$B$5:$B$47,Balance!$B189)</f>
        <v>0</v>
      </c>
      <c r="EC189" s="99">
        <f>SUMIFS('Ajuste Ciclado'!K$5:K$47,'Ajuste Ciclado'!$C$5:$C$47,Balance!EC$4,'Ajuste Ciclado'!$B$5:$B$47,Balance!$B189)</f>
        <v>0</v>
      </c>
      <c r="ED189" s="99">
        <f>SUMIFS('Ajuste Ciclado'!L$5:L$47,'Ajuste Ciclado'!$C$5:$C$47,Balance!ED$4,'Ajuste Ciclado'!$B$5:$B$47,Balance!$B189)</f>
        <v>0</v>
      </c>
      <c r="EE189" s="99">
        <f>SUMIFS('Ajuste Ciclado'!M$5:M$47,'Ajuste Ciclado'!$C$5:$C$47,Balance!EE$4,'Ajuste Ciclado'!$B$5:$B$47,Balance!$B189)</f>
        <v>0</v>
      </c>
      <c r="EF189" s="99">
        <f>SUMIFS('Ajuste Ciclado'!N$5:N$47,'Ajuste Ciclado'!$C$5:$C$47,Balance!EF$4,'Ajuste Ciclado'!$B$5:$B$47,Balance!$B189)</f>
        <v>0</v>
      </c>
      <c r="EG189" s="100">
        <f>SUMIFS('Ajuste Ciclado'!O$5:O$47,'Ajuste Ciclado'!$C$5:$C$47,Balance!EG$4,'Ajuste Ciclado'!$B$5:$B$47,Balance!$B189)</f>
        <v>0</v>
      </c>
      <c r="EH189" s="98">
        <f>SUMIFS('Ajuste Ciclado'!D$5:D$47,'Ajuste Ciclado'!$C$5:$C$47,Balance!EH$4,'Ajuste Ciclado'!$B$5:$B$47,Balance!$B189)</f>
        <v>0</v>
      </c>
      <c r="EI189" s="99">
        <f>SUMIFS('Ajuste Ciclado'!E$5:E$47,'Ajuste Ciclado'!$C$5:$C$47,Balance!EI$4,'Ajuste Ciclado'!$B$5:$B$47,Balance!$B189)</f>
        <v>0</v>
      </c>
      <c r="EJ189" s="99">
        <f>SUMIFS('Ajuste Ciclado'!F$5:F$47,'Ajuste Ciclado'!$C$5:$C$47,Balance!EJ$4,'Ajuste Ciclado'!$B$5:$B$47,Balance!$B189)</f>
        <v>0</v>
      </c>
      <c r="EK189" s="99">
        <f>SUMIFS('Ajuste Ciclado'!G$5:G$47,'Ajuste Ciclado'!$C$5:$C$47,Balance!EK$4,'Ajuste Ciclado'!$B$5:$B$47,Balance!$B189)</f>
        <v>0</v>
      </c>
      <c r="EL189" s="99">
        <f>SUMIFS('Ajuste Ciclado'!H$5:H$47,'Ajuste Ciclado'!$C$5:$C$47,Balance!EL$4,'Ajuste Ciclado'!$B$5:$B$47,Balance!$B189)</f>
        <v>0</v>
      </c>
      <c r="EM189" s="99">
        <f>SUMIFS('Ajuste Ciclado'!I$5:I$47,'Ajuste Ciclado'!$C$5:$C$47,Balance!EM$4,'Ajuste Ciclado'!$B$5:$B$47,Balance!$B189)</f>
        <v>0</v>
      </c>
      <c r="EN189" s="99">
        <f>SUMIFS('Ajuste Ciclado'!J$5:J$47,'Ajuste Ciclado'!$C$5:$C$47,Balance!EN$4,'Ajuste Ciclado'!$B$5:$B$47,Balance!$B189)</f>
        <v>0</v>
      </c>
      <c r="EO189" s="99">
        <f>SUMIFS('Ajuste Ciclado'!K$5:K$47,'Ajuste Ciclado'!$C$5:$C$47,Balance!EO$4,'Ajuste Ciclado'!$B$5:$B$47,Balance!$B189)</f>
        <v>0</v>
      </c>
      <c r="EP189" s="99">
        <f>SUMIFS('Ajuste Ciclado'!L$5:L$47,'Ajuste Ciclado'!$C$5:$C$47,Balance!EP$4,'Ajuste Ciclado'!$B$5:$B$47,Balance!$B189)</f>
        <v>0</v>
      </c>
      <c r="EQ189" s="99">
        <f>SUMIFS('Ajuste Ciclado'!M$5:M$47,'Ajuste Ciclado'!$C$5:$C$47,Balance!EQ$4,'Ajuste Ciclado'!$B$5:$B$47,Balance!$B189)</f>
        <v>0</v>
      </c>
      <c r="ER189" s="99">
        <f>SUMIFS('Ajuste Ciclado'!N$5:N$47,'Ajuste Ciclado'!$C$5:$C$47,Balance!ER$4,'Ajuste Ciclado'!$B$5:$B$47,Balance!$B189)</f>
        <v>0</v>
      </c>
      <c r="ES189" s="100">
        <f>SUMIFS('Ajuste Ciclado'!O$5:O$47,'Ajuste Ciclado'!$C$5:$C$47,Balance!ES$4,'Ajuste Ciclado'!$B$5:$B$47,Balance!$B189)</f>
        <v>0</v>
      </c>
      <c r="ET189" s="84"/>
      <c r="EU189" s="12">
        <f t="shared" si="279"/>
        <v>0</v>
      </c>
      <c r="EV189" s="13">
        <f t="shared" si="244"/>
        <v>0</v>
      </c>
      <c r="EW189" s="13">
        <f t="shared" si="245"/>
        <v>0</v>
      </c>
      <c r="EX189" s="13">
        <f t="shared" si="246"/>
        <v>0</v>
      </c>
      <c r="EY189" s="13">
        <f t="shared" si="247"/>
        <v>0</v>
      </c>
      <c r="EZ189" s="13">
        <f t="shared" si="248"/>
        <v>0</v>
      </c>
      <c r="FA189" s="13">
        <f t="shared" si="249"/>
        <v>0</v>
      </c>
      <c r="FB189" s="13">
        <f t="shared" si="250"/>
        <v>0</v>
      </c>
      <c r="FC189" s="13">
        <f t="shared" si="251"/>
        <v>238731.39308723711</v>
      </c>
      <c r="FD189" s="13">
        <f t="shared" si="252"/>
        <v>99003.976261073753</v>
      </c>
      <c r="FE189" s="13">
        <f t="shared" si="253"/>
        <v>69948.20962494261</v>
      </c>
      <c r="FF189" s="14">
        <f t="shared" si="254"/>
        <v>59593.229252359393</v>
      </c>
      <c r="FG189" s="12">
        <f t="shared" si="255"/>
        <v>0</v>
      </c>
      <c r="FH189" s="13">
        <f t="shared" si="256"/>
        <v>0</v>
      </c>
      <c r="FI189" s="13">
        <f t="shared" si="257"/>
        <v>0</v>
      </c>
      <c r="FJ189" s="13">
        <f t="shared" si="258"/>
        <v>0</v>
      </c>
      <c r="FK189" s="13">
        <f t="shared" si="259"/>
        <v>0</v>
      </c>
      <c r="FL189" s="13">
        <f t="shared" si="260"/>
        <v>0</v>
      </c>
      <c r="FM189" s="13">
        <f t="shared" si="261"/>
        <v>0</v>
      </c>
      <c r="FN189" s="13">
        <f t="shared" si="262"/>
        <v>0</v>
      </c>
      <c r="FO189" s="13">
        <f t="shared" si="263"/>
        <v>244279.93274835701</v>
      </c>
      <c r="FP189" s="13">
        <f t="shared" si="264"/>
        <v>124753.6583848789</v>
      </c>
      <c r="FQ189" s="13">
        <f t="shared" si="265"/>
        <v>118791.9216951956</v>
      </c>
      <c r="FR189" s="14">
        <f t="shared" si="266"/>
        <v>137536.3761093748</v>
      </c>
      <c r="FS189" s="12">
        <f t="shared" si="267"/>
        <v>0</v>
      </c>
      <c r="FT189" s="13">
        <f t="shared" si="268"/>
        <v>0</v>
      </c>
      <c r="FU189" s="13">
        <f t="shared" si="269"/>
        <v>0</v>
      </c>
      <c r="FV189" s="13">
        <f t="shared" si="270"/>
        <v>0</v>
      </c>
      <c r="FW189" s="13">
        <f t="shared" si="271"/>
        <v>0</v>
      </c>
      <c r="FX189" s="13">
        <f t="shared" si="272"/>
        <v>0</v>
      </c>
      <c r="FY189" s="13">
        <f t="shared" si="273"/>
        <v>0</v>
      </c>
      <c r="FZ189" s="13">
        <f t="shared" si="274"/>
        <v>0</v>
      </c>
      <c r="GA189" s="13">
        <f t="shared" si="275"/>
        <v>266487.34225141979</v>
      </c>
      <c r="GB189" s="13">
        <f t="shared" si="276"/>
        <v>203303.1150207202</v>
      </c>
      <c r="GC189" s="13">
        <f t="shared" si="277"/>
        <v>197116.7072044097</v>
      </c>
      <c r="GD189" s="14">
        <f t="shared" si="278"/>
        <v>195388.4969197087</v>
      </c>
      <c r="GE189" s="84"/>
      <c r="GF189" s="12">
        <f t="shared" si="280"/>
        <v>467276.80822561285</v>
      </c>
      <c r="GG189" s="13">
        <f t="shared" si="280"/>
        <v>625361.88893780624</v>
      </c>
      <c r="GH189" s="14">
        <f t="shared" si="280"/>
        <v>862295.66139625839</v>
      </c>
      <c r="GI189" s="6">
        <f t="shared" si="281"/>
        <v>1</v>
      </c>
      <c r="GJ189" s="12">
        <f t="shared" si="282"/>
        <v>0</v>
      </c>
      <c r="GK189" s="13">
        <f t="shared" si="283"/>
        <v>0</v>
      </c>
      <c r="GL189" s="14">
        <f t="shared" si="284"/>
        <v>0</v>
      </c>
      <c r="GM189" s="84"/>
      <c r="GN189" s="66">
        <f t="shared" si="285"/>
        <v>0</v>
      </c>
      <c r="GO189" s="84"/>
      <c r="GP189" s="63" t="str" cm="1">
        <f t="array" ref="GP189">INDEX($GF$4:$GH$4,1,GI189)</f>
        <v>Sample 1</v>
      </c>
      <c r="GQ189" s="12">
        <f t="shared" si="287"/>
        <v>0</v>
      </c>
      <c r="GR189" s="13">
        <f t="shared" si="287"/>
        <v>0</v>
      </c>
      <c r="GS189" s="14">
        <f t="shared" si="287"/>
        <v>0</v>
      </c>
      <c r="GT189" s="12">
        <f t="shared" si="288"/>
        <v>0</v>
      </c>
      <c r="GU189" s="13">
        <f t="shared" si="288"/>
        <v>0</v>
      </c>
      <c r="GV189" s="14">
        <f t="shared" si="288"/>
        <v>0</v>
      </c>
      <c r="GW189" s="12">
        <f t="shared" si="289"/>
        <v>0</v>
      </c>
      <c r="GX189" s="13">
        <f t="shared" si="289"/>
        <v>0</v>
      </c>
      <c r="GY189" s="14">
        <f t="shared" si="289"/>
        <v>0</v>
      </c>
      <c r="GZ189" s="84" t="str">
        <f t="shared" si="290"/>
        <v>Sample 1</v>
      </c>
      <c r="HA189" s="12">
        <f t="shared" si="286"/>
        <v>0</v>
      </c>
      <c r="HB189" s="13">
        <f t="shared" si="286"/>
        <v>0</v>
      </c>
      <c r="HC189" s="14">
        <f t="shared" si="286"/>
        <v>0</v>
      </c>
      <c r="HD189" s="6">
        <f t="shared" si="291"/>
        <v>0</v>
      </c>
      <c r="HE189" s="84" t="str">
        <f t="shared" si="292"/>
        <v>Ok</v>
      </c>
    </row>
    <row r="190" spans="2:213" hidden="1" x14ac:dyDescent="0.3">
      <c r="B190" s="84" t="s">
        <v>97</v>
      </c>
      <c r="C190" s="12">
        <f>SUMIFS(Inyecciones!$E$2:$E$14185,Inyecciones!$A$2:$A$14185,Balance!C$4,Inyecciones!$B$2:$B$14185,Balance!$B190,Inyecciones!$C$2:$C$14185,Balance!C$5)</f>
        <v>312622.00592570862</v>
      </c>
      <c r="D190" s="13">
        <f>SUMIFS(Inyecciones!$E$2:$E$14185,Inyecciones!$A$2:$A$14185,Balance!D$4,Inyecciones!$B$2:$B$14185,Balance!$B190,Inyecciones!$C$2:$C$14185,Balance!D$5)</f>
        <v>423543.90182673582</v>
      </c>
      <c r="E190" s="13">
        <f>SUMIFS(Inyecciones!$E$2:$E$14185,Inyecciones!$A$2:$A$14185,Balance!E$4,Inyecciones!$B$2:$B$14185,Balance!$B190,Inyecciones!$C$2:$C$14185,Balance!E$5)</f>
        <v>447999.81821039051</v>
      </c>
      <c r="F190" s="13">
        <f>SUMIFS(Inyecciones!$E$2:$E$14185,Inyecciones!$A$2:$A$14185,Balance!F$4,Inyecciones!$B$2:$B$14185,Balance!$B190,Inyecciones!$C$2:$C$14185,Balance!F$5)</f>
        <v>443087.07308963401</v>
      </c>
      <c r="G190" s="13">
        <f>SUMIFS(Inyecciones!$E$2:$E$14185,Inyecciones!$A$2:$A$14185,Balance!G$4,Inyecciones!$B$2:$B$14185,Balance!$B190,Inyecciones!$C$2:$C$14185,Balance!G$5)</f>
        <v>923331.12117496529</v>
      </c>
      <c r="H190" s="13">
        <f>SUMIFS(Inyecciones!$E$2:$E$14185,Inyecciones!$A$2:$A$14185,Balance!H$4,Inyecciones!$B$2:$B$14185,Balance!$B190,Inyecciones!$C$2:$C$14185,Balance!H$5)</f>
        <v>808764.5634285945</v>
      </c>
      <c r="I190" s="13">
        <f>SUMIFS(Inyecciones!$E$2:$E$14185,Inyecciones!$A$2:$A$14185,Balance!I$4,Inyecciones!$B$2:$B$14185,Balance!$B190,Inyecciones!$C$2:$C$14185,Balance!I$5)</f>
        <v>819859.79961646942</v>
      </c>
      <c r="J190" s="13">
        <f>SUMIFS(Inyecciones!$E$2:$E$14185,Inyecciones!$A$2:$A$14185,Balance!J$4,Inyecciones!$B$2:$B$14185,Balance!$B190,Inyecciones!$C$2:$C$14185,Balance!J$5)</f>
        <v>862901.95632410946</v>
      </c>
      <c r="K190" s="13">
        <f>SUMIFS(Inyecciones!$E$2:$E$14185,Inyecciones!$A$2:$A$14185,Balance!K$4,Inyecciones!$B$2:$B$14185,Balance!$B190,Inyecciones!$C$2:$C$14185,Balance!K$5)</f>
        <v>735233.97754379339</v>
      </c>
      <c r="L190" s="13">
        <f>SUMIFS(Inyecciones!$E$2:$E$14185,Inyecciones!$A$2:$A$14185,Balance!L$4,Inyecciones!$B$2:$B$14185,Balance!$B190,Inyecciones!$C$2:$C$14185,Balance!L$5)</f>
        <v>559477.64910598053</v>
      </c>
      <c r="M190" s="13">
        <f>SUMIFS(Inyecciones!$E$2:$E$14185,Inyecciones!$A$2:$A$14185,Balance!M$4,Inyecciones!$B$2:$B$14185,Balance!$B190,Inyecciones!$C$2:$C$14185,Balance!M$5)</f>
        <v>638273.64606145385</v>
      </c>
      <c r="N190" s="14">
        <f>SUMIFS(Inyecciones!$E$2:$E$14185,Inyecciones!$A$2:$A$14185,Balance!N$4,Inyecciones!$B$2:$B$14185,Balance!$B190,Inyecciones!$C$2:$C$14185,Balance!N$5)</f>
        <v>653510.95060436451</v>
      </c>
      <c r="O190" s="12">
        <f>SUMIFS(Inyecciones!$E$2:$E$14185,Inyecciones!$A$2:$A$14185,Balance!O$4,Inyecciones!$B$2:$B$14185,Balance!$B190,Inyecciones!$C$2:$C$14185,Balance!O$5)</f>
        <v>300399.89237819432</v>
      </c>
      <c r="P190" s="13">
        <f>SUMIFS(Inyecciones!$E$2:$E$14185,Inyecciones!$A$2:$A$14185,Balance!P$4,Inyecciones!$B$2:$B$14185,Balance!$B190,Inyecciones!$C$2:$C$14185,Balance!P$5)</f>
        <v>394332.69881600182</v>
      </c>
      <c r="Q190" s="13">
        <f>SUMIFS(Inyecciones!$E$2:$E$14185,Inyecciones!$A$2:$A$14185,Balance!Q$4,Inyecciones!$B$2:$B$14185,Balance!$B190,Inyecciones!$C$2:$C$14185,Balance!Q$5)</f>
        <v>410900.05558780552</v>
      </c>
      <c r="R190" s="13">
        <f>SUMIFS(Inyecciones!$E$2:$E$14185,Inyecciones!$A$2:$A$14185,Balance!R$4,Inyecciones!$B$2:$B$14185,Balance!$B190,Inyecciones!$C$2:$C$14185,Balance!R$5)</f>
        <v>181225.5431665855</v>
      </c>
      <c r="S190" s="13">
        <f>SUMIFS(Inyecciones!$E$2:$E$14185,Inyecciones!$A$2:$A$14185,Balance!S$4,Inyecciones!$B$2:$B$14185,Balance!$B190,Inyecciones!$C$2:$C$14185,Balance!S$5)</f>
        <v>501176.42795456998</v>
      </c>
      <c r="T190" s="13">
        <f>SUMIFS(Inyecciones!$E$2:$E$14185,Inyecciones!$A$2:$A$14185,Balance!T$4,Inyecciones!$B$2:$B$14185,Balance!$B190,Inyecciones!$C$2:$C$14185,Balance!T$5)</f>
        <v>816453.64902955561</v>
      </c>
      <c r="U190" s="13">
        <f>SUMIFS(Inyecciones!$E$2:$E$14185,Inyecciones!$A$2:$A$14185,Balance!U$4,Inyecciones!$B$2:$B$14185,Balance!$B190,Inyecciones!$C$2:$C$14185,Balance!U$5)</f>
        <v>687941.36929355562</v>
      </c>
      <c r="V190" s="13">
        <f>SUMIFS(Inyecciones!$E$2:$E$14185,Inyecciones!$A$2:$A$14185,Balance!V$4,Inyecciones!$B$2:$B$14185,Balance!$B190,Inyecciones!$C$2:$C$14185,Balance!V$5)</f>
        <v>887776.63829091296</v>
      </c>
      <c r="W190" s="13">
        <f>SUMIFS(Inyecciones!$E$2:$E$14185,Inyecciones!$A$2:$A$14185,Balance!W$4,Inyecciones!$B$2:$B$14185,Balance!$B190,Inyecciones!$C$2:$C$14185,Balance!W$5)</f>
        <v>506635.4055301706</v>
      </c>
      <c r="X190" s="13">
        <f>SUMIFS(Inyecciones!$E$2:$E$14185,Inyecciones!$A$2:$A$14185,Balance!X$4,Inyecciones!$B$2:$B$14185,Balance!$B190,Inyecciones!$C$2:$C$14185,Balance!X$5)</f>
        <v>543997.83242652472</v>
      </c>
      <c r="Y190" s="13">
        <f>SUMIFS(Inyecciones!$E$2:$E$14185,Inyecciones!$A$2:$A$14185,Balance!Y$4,Inyecciones!$B$2:$B$14185,Balance!$B190,Inyecciones!$C$2:$C$14185,Balance!Y$5)</f>
        <v>555697.23579993157</v>
      </c>
      <c r="Z190" s="14">
        <f>SUMIFS(Inyecciones!$E$2:$E$14185,Inyecciones!$A$2:$A$14185,Balance!Z$4,Inyecciones!$B$2:$B$14185,Balance!$B190,Inyecciones!$C$2:$C$14185,Balance!Z$5)</f>
        <v>630624.33918852848</v>
      </c>
      <c r="AA190" s="12">
        <f>SUMIFS(Inyecciones!$E$2:$E$14185,Inyecciones!$A$2:$A$14185,Balance!AA$4,Inyecciones!$B$2:$B$14185,Balance!$B190,Inyecciones!$C$2:$C$14185,Balance!AA$5)</f>
        <v>292034.08913834888</v>
      </c>
      <c r="AB190" s="13">
        <f>SUMIFS(Inyecciones!$E$2:$E$14185,Inyecciones!$A$2:$A$14185,Balance!AB$4,Inyecciones!$B$2:$B$14185,Balance!$B190,Inyecciones!$C$2:$C$14185,Balance!AB$5)</f>
        <v>260897.84354148721</v>
      </c>
      <c r="AC190" s="13">
        <f>SUMIFS(Inyecciones!$E$2:$E$14185,Inyecciones!$A$2:$A$14185,Balance!AC$4,Inyecciones!$B$2:$B$14185,Balance!$B190,Inyecciones!$C$2:$C$14185,Balance!AC$5)</f>
        <v>242436.9511504999</v>
      </c>
      <c r="AD190" s="13">
        <f>SUMIFS(Inyecciones!$E$2:$E$14185,Inyecciones!$A$2:$A$14185,Balance!AD$4,Inyecciones!$B$2:$B$14185,Balance!$B190,Inyecciones!$C$2:$C$14185,Balance!AD$5)</f>
        <v>320180.11008282588</v>
      </c>
      <c r="AE190" s="13">
        <f>SUMIFS(Inyecciones!$E$2:$E$14185,Inyecciones!$A$2:$A$14185,Balance!AE$4,Inyecciones!$B$2:$B$14185,Balance!$B190,Inyecciones!$C$2:$C$14185,Balance!AE$5)</f>
        <v>297354.88343152491</v>
      </c>
      <c r="AF190" s="13">
        <f>SUMIFS(Inyecciones!$E$2:$E$14185,Inyecciones!$A$2:$A$14185,Balance!AF$4,Inyecciones!$B$2:$B$14185,Balance!$B190,Inyecciones!$C$2:$C$14185,Balance!AF$5)</f>
        <v>426788.05290058738</v>
      </c>
      <c r="AG190" s="13">
        <f>SUMIFS(Inyecciones!$E$2:$E$14185,Inyecciones!$A$2:$A$14185,Balance!AG$4,Inyecciones!$B$2:$B$14185,Balance!$B190,Inyecciones!$C$2:$C$14185,Balance!AG$5)</f>
        <v>881750.32770587737</v>
      </c>
      <c r="AH190" s="13">
        <f>SUMIFS(Inyecciones!$E$2:$E$14185,Inyecciones!$A$2:$A$14185,Balance!AH$4,Inyecciones!$B$2:$B$14185,Balance!$B190,Inyecciones!$C$2:$C$14185,Balance!AH$5)</f>
        <v>539416.7209125153</v>
      </c>
      <c r="AI190" s="13">
        <f>SUMIFS(Inyecciones!$E$2:$E$14185,Inyecciones!$A$2:$A$14185,Balance!AI$4,Inyecciones!$B$2:$B$14185,Balance!$B190,Inyecciones!$C$2:$C$14185,Balance!AI$5)</f>
        <v>734224.90143570455</v>
      </c>
      <c r="AJ190" s="13">
        <f>SUMIFS(Inyecciones!$E$2:$E$14185,Inyecciones!$A$2:$A$14185,Balance!AJ$4,Inyecciones!$B$2:$B$14185,Balance!$B190,Inyecciones!$C$2:$C$14185,Balance!AJ$5)</f>
        <v>658822.78796995152</v>
      </c>
      <c r="AK190" s="13">
        <f>SUMIFS(Inyecciones!$E$2:$E$14185,Inyecciones!$A$2:$A$14185,Balance!AK$4,Inyecciones!$B$2:$B$14185,Balance!$B190,Inyecciones!$C$2:$C$14185,Balance!AK$5)</f>
        <v>603224.96148735355</v>
      </c>
      <c r="AL190" s="14">
        <f>SUMIFS(Inyecciones!$E$2:$E$14185,Inyecciones!$A$2:$A$14185,Balance!AL$4,Inyecciones!$B$2:$B$14185,Balance!$B190,Inyecciones!$C$2:$C$14185,Balance!AL$5)</f>
        <v>585483.13426866126</v>
      </c>
      <c r="AM190" s="13"/>
      <c r="AN190" s="12">
        <f>SUMIFS('Retiro Mensual'!$E$2:$E$2629,'Retiro Mensual'!$A$2:$A$2629,AN$4,'Retiro Mensual'!$B$2:$B$2629,$B190,'Retiro Mensual'!$C$2:$C$2629,AN$5)</f>
        <v>0</v>
      </c>
      <c r="AO190" s="13">
        <f>SUMIFS('Retiro Mensual'!$E$2:$E$2629,'Retiro Mensual'!$A$2:$A$2629,AO$4,'Retiro Mensual'!$B$2:$B$2629,$B190,'Retiro Mensual'!$C$2:$C$2629,AO$5)</f>
        <v>0</v>
      </c>
      <c r="AP190" s="13">
        <f>SUMIFS('Retiro Mensual'!$E$2:$E$2629,'Retiro Mensual'!$A$2:$A$2629,AP$4,'Retiro Mensual'!$B$2:$B$2629,$B190,'Retiro Mensual'!$C$2:$C$2629,AP$5)</f>
        <v>0</v>
      </c>
      <c r="AQ190" s="13">
        <f>SUMIFS('Retiro Mensual'!$E$2:$E$2629,'Retiro Mensual'!$A$2:$A$2629,AQ$4,'Retiro Mensual'!$B$2:$B$2629,$B190,'Retiro Mensual'!$C$2:$C$2629,AQ$5)</f>
        <v>0</v>
      </c>
      <c r="AR190" s="13">
        <f>SUMIFS('Retiro Mensual'!$E$2:$E$2629,'Retiro Mensual'!$A$2:$A$2629,AR$4,'Retiro Mensual'!$B$2:$B$2629,$B190,'Retiro Mensual'!$C$2:$C$2629,AR$5)</f>
        <v>0</v>
      </c>
      <c r="AS190" s="13">
        <f>SUMIFS('Retiro Mensual'!$E$2:$E$2629,'Retiro Mensual'!$A$2:$A$2629,AS$4,'Retiro Mensual'!$B$2:$B$2629,$B190,'Retiro Mensual'!$C$2:$C$2629,AS$5)</f>
        <v>0</v>
      </c>
      <c r="AT190" s="13">
        <f>SUMIFS('Retiro Mensual'!$E$2:$E$2629,'Retiro Mensual'!$A$2:$A$2629,AT$4,'Retiro Mensual'!$B$2:$B$2629,$B190,'Retiro Mensual'!$C$2:$C$2629,AT$5)</f>
        <v>0</v>
      </c>
      <c r="AU190" s="13">
        <f>SUMIFS('Retiro Mensual'!$E$2:$E$2629,'Retiro Mensual'!$A$2:$A$2629,AU$4,'Retiro Mensual'!$B$2:$B$2629,$B190,'Retiro Mensual'!$C$2:$C$2629,AU$5)</f>
        <v>0</v>
      </c>
      <c r="AV190" s="13">
        <f>SUMIFS('Retiro Mensual'!$E$2:$E$2629,'Retiro Mensual'!$A$2:$A$2629,AV$4,'Retiro Mensual'!$B$2:$B$2629,$B190,'Retiro Mensual'!$C$2:$C$2629,AV$5)</f>
        <v>0</v>
      </c>
      <c r="AW190" s="13">
        <f>SUMIFS('Retiro Mensual'!$E$2:$E$2629,'Retiro Mensual'!$A$2:$A$2629,AW$4,'Retiro Mensual'!$B$2:$B$2629,$B190,'Retiro Mensual'!$C$2:$C$2629,AW$5)</f>
        <v>0</v>
      </c>
      <c r="AX190" s="13">
        <f>SUMIFS('Retiro Mensual'!$E$2:$E$2629,'Retiro Mensual'!$A$2:$A$2629,AX$4,'Retiro Mensual'!$B$2:$B$2629,$B190,'Retiro Mensual'!$C$2:$C$2629,AX$5)</f>
        <v>0</v>
      </c>
      <c r="AY190" s="14">
        <f>SUMIFS('Retiro Mensual'!$E$2:$E$2629,'Retiro Mensual'!$A$2:$A$2629,AY$4,'Retiro Mensual'!$B$2:$B$2629,$B190,'Retiro Mensual'!$C$2:$C$2629,AY$5)</f>
        <v>0</v>
      </c>
      <c r="AZ190" s="12">
        <f>SUMIFS('Retiro Mensual'!$E$2:$E$2629,'Retiro Mensual'!$A$2:$A$2629,AZ$4,'Retiro Mensual'!$B$2:$B$2629,$B190,'Retiro Mensual'!$C$2:$C$2629,AZ$5)</f>
        <v>0</v>
      </c>
      <c r="BA190" s="13">
        <f>SUMIFS('Retiro Mensual'!$E$2:$E$2629,'Retiro Mensual'!$A$2:$A$2629,BA$4,'Retiro Mensual'!$B$2:$B$2629,$B190,'Retiro Mensual'!$C$2:$C$2629,BA$5)</f>
        <v>0</v>
      </c>
      <c r="BB190" s="13">
        <f>SUMIFS('Retiro Mensual'!$E$2:$E$2629,'Retiro Mensual'!$A$2:$A$2629,BB$4,'Retiro Mensual'!$B$2:$B$2629,$B190,'Retiro Mensual'!$C$2:$C$2629,BB$5)</f>
        <v>0</v>
      </c>
      <c r="BC190" s="13">
        <f>SUMIFS('Retiro Mensual'!$E$2:$E$2629,'Retiro Mensual'!$A$2:$A$2629,BC$4,'Retiro Mensual'!$B$2:$B$2629,$B190,'Retiro Mensual'!$C$2:$C$2629,BC$5)</f>
        <v>0</v>
      </c>
      <c r="BD190" s="13">
        <f>SUMIFS('Retiro Mensual'!$E$2:$E$2629,'Retiro Mensual'!$A$2:$A$2629,BD$4,'Retiro Mensual'!$B$2:$B$2629,$B190,'Retiro Mensual'!$C$2:$C$2629,BD$5)</f>
        <v>0</v>
      </c>
      <c r="BE190" s="13">
        <f>SUMIFS('Retiro Mensual'!$E$2:$E$2629,'Retiro Mensual'!$A$2:$A$2629,BE$4,'Retiro Mensual'!$B$2:$B$2629,$B190,'Retiro Mensual'!$C$2:$C$2629,BE$5)</f>
        <v>0</v>
      </c>
      <c r="BF190" s="13">
        <f>SUMIFS('Retiro Mensual'!$E$2:$E$2629,'Retiro Mensual'!$A$2:$A$2629,BF$4,'Retiro Mensual'!$B$2:$B$2629,$B190,'Retiro Mensual'!$C$2:$C$2629,BF$5)</f>
        <v>0</v>
      </c>
      <c r="BG190" s="13">
        <f>SUMIFS('Retiro Mensual'!$E$2:$E$2629,'Retiro Mensual'!$A$2:$A$2629,BG$4,'Retiro Mensual'!$B$2:$B$2629,$B190,'Retiro Mensual'!$C$2:$C$2629,BG$5)</f>
        <v>0</v>
      </c>
      <c r="BH190" s="13">
        <f>SUMIFS('Retiro Mensual'!$E$2:$E$2629,'Retiro Mensual'!$A$2:$A$2629,BH$4,'Retiro Mensual'!$B$2:$B$2629,$B190,'Retiro Mensual'!$C$2:$C$2629,BH$5)</f>
        <v>0</v>
      </c>
      <c r="BI190" s="13">
        <f>SUMIFS('Retiro Mensual'!$E$2:$E$2629,'Retiro Mensual'!$A$2:$A$2629,BI$4,'Retiro Mensual'!$B$2:$B$2629,$B190,'Retiro Mensual'!$C$2:$C$2629,BI$5)</f>
        <v>0</v>
      </c>
      <c r="BJ190" s="13">
        <f>SUMIFS('Retiro Mensual'!$E$2:$E$2629,'Retiro Mensual'!$A$2:$A$2629,BJ$4,'Retiro Mensual'!$B$2:$B$2629,$B190,'Retiro Mensual'!$C$2:$C$2629,BJ$5)</f>
        <v>0</v>
      </c>
      <c r="BK190" s="14">
        <f>SUMIFS('Retiro Mensual'!$E$2:$E$2629,'Retiro Mensual'!$A$2:$A$2629,BK$4,'Retiro Mensual'!$B$2:$B$2629,$B190,'Retiro Mensual'!$C$2:$C$2629,BK$5)</f>
        <v>0</v>
      </c>
      <c r="BL190" s="12">
        <f>SUMIFS('Retiro Mensual'!$E$2:$E$2629,'Retiro Mensual'!$A$2:$A$2629,BL$4,'Retiro Mensual'!$B$2:$B$2629,$B190,'Retiro Mensual'!$C$2:$C$2629,BL$5)</f>
        <v>0</v>
      </c>
      <c r="BM190" s="13">
        <f>SUMIFS('Retiro Mensual'!$E$2:$E$2629,'Retiro Mensual'!$A$2:$A$2629,BM$4,'Retiro Mensual'!$B$2:$B$2629,$B190,'Retiro Mensual'!$C$2:$C$2629,BM$5)</f>
        <v>0</v>
      </c>
      <c r="BN190" s="13">
        <f>SUMIFS('Retiro Mensual'!$E$2:$E$2629,'Retiro Mensual'!$A$2:$A$2629,BN$4,'Retiro Mensual'!$B$2:$B$2629,$B190,'Retiro Mensual'!$C$2:$C$2629,BN$5)</f>
        <v>0</v>
      </c>
      <c r="BO190" s="13">
        <f>SUMIFS('Retiro Mensual'!$E$2:$E$2629,'Retiro Mensual'!$A$2:$A$2629,BO$4,'Retiro Mensual'!$B$2:$B$2629,$B190,'Retiro Mensual'!$C$2:$C$2629,BO$5)</f>
        <v>0</v>
      </c>
      <c r="BP190" s="13">
        <f>SUMIFS('Retiro Mensual'!$E$2:$E$2629,'Retiro Mensual'!$A$2:$A$2629,BP$4,'Retiro Mensual'!$B$2:$B$2629,$B190,'Retiro Mensual'!$C$2:$C$2629,BP$5)</f>
        <v>0</v>
      </c>
      <c r="BQ190" s="13">
        <f>SUMIFS('Retiro Mensual'!$E$2:$E$2629,'Retiro Mensual'!$A$2:$A$2629,BQ$4,'Retiro Mensual'!$B$2:$B$2629,$B190,'Retiro Mensual'!$C$2:$C$2629,BQ$5)</f>
        <v>0</v>
      </c>
      <c r="BR190" s="13">
        <f>SUMIFS('Retiro Mensual'!$E$2:$E$2629,'Retiro Mensual'!$A$2:$A$2629,BR$4,'Retiro Mensual'!$B$2:$B$2629,$B190,'Retiro Mensual'!$C$2:$C$2629,BR$5)</f>
        <v>0</v>
      </c>
      <c r="BS190" s="13">
        <f>SUMIFS('Retiro Mensual'!$E$2:$E$2629,'Retiro Mensual'!$A$2:$A$2629,BS$4,'Retiro Mensual'!$B$2:$B$2629,$B190,'Retiro Mensual'!$C$2:$C$2629,BS$5)</f>
        <v>0</v>
      </c>
      <c r="BT190" s="13">
        <f>SUMIFS('Retiro Mensual'!$E$2:$E$2629,'Retiro Mensual'!$A$2:$A$2629,BT$4,'Retiro Mensual'!$B$2:$B$2629,$B190,'Retiro Mensual'!$C$2:$C$2629,BT$5)</f>
        <v>0</v>
      </c>
      <c r="BU190" s="13">
        <f>SUMIFS('Retiro Mensual'!$E$2:$E$2629,'Retiro Mensual'!$A$2:$A$2629,BU$4,'Retiro Mensual'!$B$2:$B$2629,$B190,'Retiro Mensual'!$C$2:$C$2629,BU$5)</f>
        <v>0</v>
      </c>
      <c r="BV190" s="13">
        <f>SUMIFS('Retiro Mensual'!$E$2:$E$2629,'Retiro Mensual'!$A$2:$A$2629,BV$4,'Retiro Mensual'!$B$2:$B$2629,$B190,'Retiro Mensual'!$C$2:$C$2629,BV$5)</f>
        <v>0</v>
      </c>
      <c r="BW190" s="14">
        <f>SUMIFS('Retiro Mensual'!$E$2:$E$2629,'Retiro Mensual'!$A$2:$A$2629,BW$4,'Retiro Mensual'!$B$2:$B$2629,$B190,'Retiro Mensual'!$C$2:$C$2629,BW$5)</f>
        <v>0</v>
      </c>
      <c r="BX190" s="13"/>
      <c r="BY190" s="12">
        <f>SUMIFS('Compra Ventas'!$E$2:$E$2700,'Compra Ventas'!$A$2:$A$2700,BY$4,'Compra Ventas'!$B$2:$B$2700,$B190,'Compra Ventas'!$C$2:$C$2700,BY$5)</f>
        <v>-154829.80563478993</v>
      </c>
      <c r="BZ190" s="13">
        <f>SUMIFS('Compra Ventas'!$E$2:$E$2700,'Compra Ventas'!$A$2:$A$2700,BZ$4,'Compra Ventas'!$B$2:$B$2700,$B190,'Compra Ventas'!$C$2:$C$2700,BZ$5)</f>
        <v>-212771.55846492172</v>
      </c>
      <c r="CA190" s="13">
        <f>SUMIFS('Compra Ventas'!$E$2:$E$2700,'Compra Ventas'!$A$2:$A$2700,CA$4,'Compra Ventas'!$B$2:$B$2700,$B190,'Compra Ventas'!$C$2:$C$2700,CA$5)</f>
        <v>-224300.5826651798</v>
      </c>
      <c r="CB190" s="13">
        <f>SUMIFS('Compra Ventas'!$E$2:$E$2700,'Compra Ventas'!$A$2:$A$2700,CB$4,'Compra Ventas'!$B$2:$B$2700,$B190,'Compra Ventas'!$C$2:$C$2700,CB$5)</f>
        <v>-359397.15857278602</v>
      </c>
      <c r="CC190" s="13">
        <f>SUMIFS('Compra Ventas'!$E$2:$E$2700,'Compra Ventas'!$A$2:$A$2700,CC$4,'Compra Ventas'!$B$2:$B$2700,$B190,'Compra Ventas'!$C$2:$C$2700,CC$5)</f>
        <v>-635611.78577706835</v>
      </c>
      <c r="CD190" s="13">
        <f>SUMIFS('Compra Ventas'!$E$2:$E$2700,'Compra Ventas'!$A$2:$A$2700,CD$4,'Compra Ventas'!$B$2:$B$2700,$B190,'Compra Ventas'!$C$2:$C$2700,CD$5)</f>
        <v>-688667.98554445454</v>
      </c>
      <c r="CE190" s="13">
        <f>SUMIFS('Compra Ventas'!$E$2:$E$2700,'Compra Ventas'!$A$2:$A$2700,CE$4,'Compra Ventas'!$B$2:$B$2700,$B190,'Compra Ventas'!$C$2:$C$2700,CE$5)</f>
        <v>-653857.20222860877</v>
      </c>
      <c r="CF190" s="13">
        <f>SUMIFS('Compra Ventas'!$E$2:$E$2700,'Compra Ventas'!$A$2:$A$2700,CF$4,'Compra Ventas'!$B$2:$B$2700,$B190,'Compra Ventas'!$C$2:$C$2700,CF$5)</f>
        <v>-545125.781243162</v>
      </c>
      <c r="CG190" s="13">
        <f>SUMIFS('Compra Ventas'!$E$2:$E$2700,'Compra Ventas'!$A$2:$A$2700,CG$4,'Compra Ventas'!$B$2:$B$2700,$B190,'Compra Ventas'!$C$2:$C$2700,CG$5)</f>
        <v>-416245.96785505099</v>
      </c>
      <c r="CH190" s="13">
        <f>SUMIFS('Compra Ventas'!$E$2:$E$2700,'Compra Ventas'!$A$2:$A$2700,CH$4,'Compra Ventas'!$B$2:$B$2700,$B190,'Compra Ventas'!$C$2:$C$2700,CH$5)</f>
        <v>-341543.30931659351</v>
      </c>
      <c r="CI190" s="13">
        <f>SUMIFS('Compra Ventas'!$E$2:$E$2700,'Compra Ventas'!$A$2:$A$2700,CI$4,'Compra Ventas'!$B$2:$B$2700,$B190,'Compra Ventas'!$C$2:$C$2700,CI$5)</f>
        <v>-391378.48208597203</v>
      </c>
      <c r="CJ190" s="14">
        <f>SUMIFS('Compra Ventas'!$E$2:$E$2700,'Compra Ventas'!$A$2:$A$2700,CJ$4,'Compra Ventas'!$B$2:$B$2700,$B190,'Compra Ventas'!$C$2:$C$2700,CJ$5)</f>
        <v>-354642.56375736208</v>
      </c>
      <c r="CK190" s="12">
        <f>SUMIFS('Compra Ventas'!$E$2:$E$2700,'Compra Ventas'!$A$2:$A$2700,CK$4,'Compra Ventas'!$B$2:$B$2700,$B190,'Compra Ventas'!$C$2:$C$2700,CK$5)</f>
        <v>-147139.48372114979</v>
      </c>
      <c r="CL190" s="13">
        <f>SUMIFS('Compra Ventas'!$E$2:$E$2700,'Compra Ventas'!$A$2:$A$2700,CL$4,'Compra Ventas'!$B$2:$B$2700,$B190,'Compra Ventas'!$C$2:$C$2700,CL$5)</f>
        <v>-188448.38526103282</v>
      </c>
      <c r="CM190" s="13">
        <f>SUMIFS('Compra Ventas'!$E$2:$E$2700,'Compra Ventas'!$A$2:$A$2700,CM$4,'Compra Ventas'!$B$2:$B$2700,$B190,'Compra Ventas'!$C$2:$C$2700,CM$5)</f>
        <v>-193332.91942564165</v>
      </c>
      <c r="CN190" s="13">
        <f>SUMIFS('Compra Ventas'!$E$2:$E$2700,'Compra Ventas'!$A$2:$A$2700,CN$4,'Compra Ventas'!$B$2:$B$2700,$B190,'Compra Ventas'!$C$2:$C$2700,CN$5)</f>
        <v>-111185.1175724062</v>
      </c>
      <c r="CO190" s="13">
        <f>SUMIFS('Compra Ventas'!$E$2:$E$2700,'Compra Ventas'!$A$2:$A$2700,CO$4,'Compra Ventas'!$B$2:$B$2700,$B190,'Compra Ventas'!$C$2:$C$2700,CO$5)</f>
        <v>-322553.03197981452</v>
      </c>
      <c r="CP190" s="13">
        <f>SUMIFS('Compra Ventas'!$E$2:$E$2700,'Compra Ventas'!$A$2:$A$2700,CP$4,'Compra Ventas'!$B$2:$B$2700,$B190,'Compra Ventas'!$C$2:$C$2700,CP$5)</f>
        <v>-571444.1168700027</v>
      </c>
      <c r="CQ190" s="13">
        <f>SUMIFS('Compra Ventas'!$E$2:$E$2700,'Compra Ventas'!$A$2:$A$2700,CQ$4,'Compra Ventas'!$B$2:$B$2700,$B190,'Compra Ventas'!$C$2:$C$2700,CQ$5)</f>
        <v>-429582.73812076566</v>
      </c>
      <c r="CR190" s="13">
        <f>SUMIFS('Compra Ventas'!$E$2:$E$2700,'Compra Ventas'!$A$2:$A$2700,CR$4,'Compra Ventas'!$B$2:$B$2700,$B190,'Compra Ventas'!$C$2:$C$2700,CR$5)</f>
        <v>-556385.68275036023</v>
      </c>
      <c r="CS190" s="13">
        <f>SUMIFS('Compra Ventas'!$E$2:$E$2700,'Compra Ventas'!$A$2:$A$2700,CS$4,'Compra Ventas'!$B$2:$B$2700,$B190,'Compra Ventas'!$C$2:$C$2700,CS$5)</f>
        <v>-278553.63542858203</v>
      </c>
      <c r="CT190" s="13">
        <f>SUMIFS('Compra Ventas'!$E$2:$E$2700,'Compra Ventas'!$A$2:$A$2700,CT$4,'Compra Ventas'!$B$2:$B$2700,$B190,'Compra Ventas'!$C$2:$C$2700,CT$5)</f>
        <v>-303756.4987619798</v>
      </c>
      <c r="CU190" s="13">
        <f>SUMIFS('Compra Ventas'!$E$2:$E$2700,'Compra Ventas'!$A$2:$A$2700,CU$4,'Compra Ventas'!$B$2:$B$2700,$B190,'Compra Ventas'!$C$2:$C$2700,CU$5)</f>
        <v>-310877.44312071917</v>
      </c>
      <c r="CV190" s="14">
        <f>SUMIFS('Compra Ventas'!$E$2:$E$2700,'Compra Ventas'!$A$2:$A$2700,CV$4,'Compra Ventas'!$B$2:$B$2700,$B190,'Compra Ventas'!$C$2:$C$2700,CV$5)</f>
        <v>-291364.56391759589</v>
      </c>
      <c r="CW190" s="12">
        <f>SUMIFS('Compra Ventas'!$E$2:$E$2700,'Compra Ventas'!$A$2:$A$2700,CW$4,'Compra Ventas'!$B$2:$B$2700,$B190,'Compra Ventas'!$C$2:$C$2700,CW$5)</f>
        <v>-142433.40444652614</v>
      </c>
      <c r="CX190" s="13">
        <f>SUMIFS('Compra Ventas'!$E$2:$E$2700,'Compra Ventas'!$A$2:$A$2700,CX$4,'Compra Ventas'!$B$2:$B$2700,$B190,'Compra Ventas'!$C$2:$C$2700,CX$5)</f>
        <v>-112112.89605158116</v>
      </c>
      <c r="CY190" s="13">
        <f>SUMIFS('Compra Ventas'!$E$2:$E$2700,'Compra Ventas'!$A$2:$A$2700,CY$4,'Compra Ventas'!$B$2:$B$2700,$B190,'Compra Ventas'!$C$2:$C$2700,CY$5)</f>
        <v>-99512.722738103752</v>
      </c>
      <c r="CZ190" s="13">
        <f>SUMIFS('Compra Ventas'!$E$2:$E$2700,'Compra Ventas'!$A$2:$A$2700,CZ$4,'Compra Ventas'!$B$2:$B$2700,$B190,'Compra Ventas'!$C$2:$C$2700,CZ$5)</f>
        <v>-232746.08548039664</v>
      </c>
      <c r="DA190" s="13">
        <f>SUMIFS('Compra Ventas'!$E$2:$E$2700,'Compra Ventas'!$A$2:$A$2700,DA$4,'Compra Ventas'!$B$2:$B$2700,$B190,'Compra Ventas'!$C$2:$C$2700,DA$5)</f>
        <v>-184057.00334378378</v>
      </c>
      <c r="DB190" s="13">
        <f>SUMIFS('Compra Ventas'!$E$2:$E$2700,'Compra Ventas'!$A$2:$A$2700,DB$4,'Compra Ventas'!$B$2:$B$2700,$B190,'Compra Ventas'!$C$2:$C$2700,DB$5)</f>
        <v>-269089.87266661972</v>
      </c>
      <c r="DC190" s="13">
        <f>SUMIFS('Compra Ventas'!$E$2:$E$2700,'Compra Ventas'!$A$2:$A$2700,DC$4,'Compra Ventas'!$B$2:$B$2700,$B190,'Compra Ventas'!$C$2:$C$2700,DC$5)</f>
        <v>-556363.74855369399</v>
      </c>
      <c r="DD190" s="13">
        <f>SUMIFS('Compra Ventas'!$E$2:$E$2700,'Compra Ventas'!$A$2:$A$2700,DD$4,'Compra Ventas'!$B$2:$B$2700,$B190,'Compra Ventas'!$C$2:$C$2700,DD$5)</f>
        <v>-311903.86963256844</v>
      </c>
      <c r="DE190" s="13">
        <f>SUMIFS('Compra Ventas'!$E$2:$E$2700,'Compra Ventas'!$A$2:$A$2700,DE$4,'Compra Ventas'!$B$2:$B$2700,$B190,'Compra Ventas'!$C$2:$C$2700,DE$5)</f>
        <v>-412812.25912634208</v>
      </c>
      <c r="DF190" s="13">
        <f>SUMIFS('Compra Ventas'!$E$2:$E$2700,'Compra Ventas'!$A$2:$A$2700,DF$4,'Compra Ventas'!$B$2:$B$2700,$B190,'Compra Ventas'!$C$2:$C$2700,DF$5)</f>
        <v>-386259.09300411283</v>
      </c>
      <c r="DG190" s="13">
        <f>SUMIFS('Compra Ventas'!$E$2:$E$2700,'Compra Ventas'!$A$2:$A$2700,DG$4,'Compra Ventas'!$B$2:$B$2700,$B190,'Compra Ventas'!$C$2:$C$2700,DG$5)</f>
        <v>-334999.17347336665</v>
      </c>
      <c r="DH190" s="14">
        <f>SUMIFS('Compra Ventas'!$E$2:$E$2700,'Compra Ventas'!$A$2:$A$2700,DH$4,'Compra Ventas'!$B$2:$B$2700,$B190,'Compra Ventas'!$C$2:$C$2700,DH$5)</f>
        <v>-265403.50531861762</v>
      </c>
      <c r="DI190" s="84"/>
      <c r="DJ190" s="98">
        <f>SUMIFS('Ajuste Ciclado'!D$5:D$47,'Ajuste Ciclado'!$C$5:$C$47,Balance!DJ$4,'Ajuste Ciclado'!$B$5:$B$47,Balance!$B190)</f>
        <v>0</v>
      </c>
      <c r="DK190" s="99">
        <f>SUMIFS('Ajuste Ciclado'!E$5:E$47,'Ajuste Ciclado'!$C$5:$C$47,Balance!DK$4,'Ajuste Ciclado'!$B$5:$B$47,Balance!$B190)</f>
        <v>0</v>
      </c>
      <c r="DL190" s="99">
        <f>SUMIFS('Ajuste Ciclado'!F$5:F$47,'Ajuste Ciclado'!$C$5:$C$47,Balance!DL$4,'Ajuste Ciclado'!$B$5:$B$47,Balance!$B190)</f>
        <v>0</v>
      </c>
      <c r="DM190" s="99">
        <f>SUMIFS('Ajuste Ciclado'!G$5:G$47,'Ajuste Ciclado'!$C$5:$C$47,Balance!DM$4,'Ajuste Ciclado'!$B$5:$B$47,Balance!$B190)</f>
        <v>0</v>
      </c>
      <c r="DN190" s="99">
        <f>SUMIFS('Ajuste Ciclado'!H$5:H$47,'Ajuste Ciclado'!$C$5:$C$47,Balance!DN$4,'Ajuste Ciclado'!$B$5:$B$47,Balance!$B190)</f>
        <v>0</v>
      </c>
      <c r="DO190" s="99">
        <f>SUMIFS('Ajuste Ciclado'!I$5:I$47,'Ajuste Ciclado'!$C$5:$C$47,Balance!DO$4,'Ajuste Ciclado'!$B$5:$B$47,Balance!$B190)</f>
        <v>0</v>
      </c>
      <c r="DP190" s="99">
        <f>SUMIFS('Ajuste Ciclado'!J$5:J$47,'Ajuste Ciclado'!$C$5:$C$47,Balance!DP$4,'Ajuste Ciclado'!$B$5:$B$47,Balance!$B190)</f>
        <v>0</v>
      </c>
      <c r="DQ190" s="99">
        <f>SUMIFS('Ajuste Ciclado'!K$5:K$47,'Ajuste Ciclado'!$C$5:$C$47,Balance!DQ$4,'Ajuste Ciclado'!$B$5:$B$47,Balance!$B190)</f>
        <v>0</v>
      </c>
      <c r="DR190" s="99">
        <f>SUMIFS('Ajuste Ciclado'!L$5:L$47,'Ajuste Ciclado'!$C$5:$C$47,Balance!DR$4,'Ajuste Ciclado'!$B$5:$B$47,Balance!$B190)</f>
        <v>0</v>
      </c>
      <c r="DS190" s="99">
        <f>SUMIFS('Ajuste Ciclado'!M$5:M$47,'Ajuste Ciclado'!$C$5:$C$47,Balance!DS$4,'Ajuste Ciclado'!$B$5:$B$47,Balance!$B190)</f>
        <v>0</v>
      </c>
      <c r="DT190" s="99">
        <f>SUMIFS('Ajuste Ciclado'!N$5:N$47,'Ajuste Ciclado'!$C$5:$C$47,Balance!DT$4,'Ajuste Ciclado'!$B$5:$B$47,Balance!$B190)</f>
        <v>0</v>
      </c>
      <c r="DU190" s="100">
        <f>SUMIFS('Ajuste Ciclado'!O$5:O$47,'Ajuste Ciclado'!$C$5:$C$47,Balance!DU$4,'Ajuste Ciclado'!$B$5:$B$47,Balance!$B190)</f>
        <v>0</v>
      </c>
      <c r="DV190" s="98">
        <f>SUMIFS('Ajuste Ciclado'!D$5:D$47,'Ajuste Ciclado'!$C$5:$C$47,Balance!DV$4,'Ajuste Ciclado'!$B$5:$B$47,Balance!$B190)</f>
        <v>0</v>
      </c>
      <c r="DW190" s="99">
        <f>SUMIFS('Ajuste Ciclado'!E$5:E$47,'Ajuste Ciclado'!$C$5:$C$47,Balance!DW$4,'Ajuste Ciclado'!$B$5:$B$47,Balance!$B190)</f>
        <v>0</v>
      </c>
      <c r="DX190" s="99">
        <f>SUMIFS('Ajuste Ciclado'!F$5:F$47,'Ajuste Ciclado'!$C$5:$C$47,Balance!DX$4,'Ajuste Ciclado'!$B$5:$B$47,Balance!$B190)</f>
        <v>0</v>
      </c>
      <c r="DY190" s="99">
        <f>SUMIFS('Ajuste Ciclado'!G$5:G$47,'Ajuste Ciclado'!$C$5:$C$47,Balance!DY$4,'Ajuste Ciclado'!$B$5:$B$47,Balance!$B190)</f>
        <v>0</v>
      </c>
      <c r="DZ190" s="99">
        <f>SUMIFS('Ajuste Ciclado'!H$5:H$47,'Ajuste Ciclado'!$C$5:$C$47,Balance!DZ$4,'Ajuste Ciclado'!$B$5:$B$47,Balance!$B190)</f>
        <v>0</v>
      </c>
      <c r="EA190" s="99">
        <f>SUMIFS('Ajuste Ciclado'!I$5:I$47,'Ajuste Ciclado'!$C$5:$C$47,Balance!EA$4,'Ajuste Ciclado'!$B$5:$B$47,Balance!$B190)</f>
        <v>0</v>
      </c>
      <c r="EB190" s="99">
        <f>SUMIFS('Ajuste Ciclado'!J$5:J$47,'Ajuste Ciclado'!$C$5:$C$47,Balance!EB$4,'Ajuste Ciclado'!$B$5:$B$47,Balance!$B190)</f>
        <v>0</v>
      </c>
      <c r="EC190" s="99">
        <f>SUMIFS('Ajuste Ciclado'!K$5:K$47,'Ajuste Ciclado'!$C$5:$C$47,Balance!EC$4,'Ajuste Ciclado'!$B$5:$B$47,Balance!$B190)</f>
        <v>0</v>
      </c>
      <c r="ED190" s="99">
        <f>SUMIFS('Ajuste Ciclado'!L$5:L$47,'Ajuste Ciclado'!$C$5:$C$47,Balance!ED$4,'Ajuste Ciclado'!$B$5:$B$47,Balance!$B190)</f>
        <v>0</v>
      </c>
      <c r="EE190" s="99">
        <f>SUMIFS('Ajuste Ciclado'!M$5:M$47,'Ajuste Ciclado'!$C$5:$C$47,Balance!EE$4,'Ajuste Ciclado'!$B$5:$B$47,Balance!$B190)</f>
        <v>0</v>
      </c>
      <c r="EF190" s="99">
        <f>SUMIFS('Ajuste Ciclado'!N$5:N$47,'Ajuste Ciclado'!$C$5:$C$47,Balance!EF$4,'Ajuste Ciclado'!$B$5:$B$47,Balance!$B190)</f>
        <v>0</v>
      </c>
      <c r="EG190" s="100">
        <f>SUMIFS('Ajuste Ciclado'!O$5:O$47,'Ajuste Ciclado'!$C$5:$C$47,Balance!EG$4,'Ajuste Ciclado'!$B$5:$B$47,Balance!$B190)</f>
        <v>0</v>
      </c>
      <c r="EH190" s="98">
        <f>SUMIFS('Ajuste Ciclado'!D$5:D$47,'Ajuste Ciclado'!$C$5:$C$47,Balance!EH$4,'Ajuste Ciclado'!$B$5:$B$47,Balance!$B190)</f>
        <v>0</v>
      </c>
      <c r="EI190" s="99">
        <f>SUMIFS('Ajuste Ciclado'!E$5:E$47,'Ajuste Ciclado'!$C$5:$C$47,Balance!EI$4,'Ajuste Ciclado'!$B$5:$B$47,Balance!$B190)</f>
        <v>0</v>
      </c>
      <c r="EJ190" s="99">
        <f>SUMIFS('Ajuste Ciclado'!F$5:F$47,'Ajuste Ciclado'!$C$5:$C$47,Balance!EJ$4,'Ajuste Ciclado'!$B$5:$B$47,Balance!$B190)</f>
        <v>0</v>
      </c>
      <c r="EK190" s="99">
        <f>SUMIFS('Ajuste Ciclado'!G$5:G$47,'Ajuste Ciclado'!$C$5:$C$47,Balance!EK$4,'Ajuste Ciclado'!$B$5:$B$47,Balance!$B190)</f>
        <v>0</v>
      </c>
      <c r="EL190" s="99">
        <f>SUMIFS('Ajuste Ciclado'!H$5:H$47,'Ajuste Ciclado'!$C$5:$C$47,Balance!EL$4,'Ajuste Ciclado'!$B$5:$B$47,Balance!$B190)</f>
        <v>0</v>
      </c>
      <c r="EM190" s="99">
        <f>SUMIFS('Ajuste Ciclado'!I$5:I$47,'Ajuste Ciclado'!$C$5:$C$47,Balance!EM$4,'Ajuste Ciclado'!$B$5:$B$47,Balance!$B190)</f>
        <v>0</v>
      </c>
      <c r="EN190" s="99">
        <f>SUMIFS('Ajuste Ciclado'!J$5:J$47,'Ajuste Ciclado'!$C$5:$C$47,Balance!EN$4,'Ajuste Ciclado'!$B$5:$B$47,Balance!$B190)</f>
        <v>0</v>
      </c>
      <c r="EO190" s="99">
        <f>SUMIFS('Ajuste Ciclado'!K$5:K$47,'Ajuste Ciclado'!$C$5:$C$47,Balance!EO$4,'Ajuste Ciclado'!$B$5:$B$47,Balance!$B190)</f>
        <v>0</v>
      </c>
      <c r="EP190" s="99">
        <f>SUMIFS('Ajuste Ciclado'!L$5:L$47,'Ajuste Ciclado'!$C$5:$C$47,Balance!EP$4,'Ajuste Ciclado'!$B$5:$B$47,Balance!$B190)</f>
        <v>0</v>
      </c>
      <c r="EQ190" s="99">
        <f>SUMIFS('Ajuste Ciclado'!M$5:M$47,'Ajuste Ciclado'!$C$5:$C$47,Balance!EQ$4,'Ajuste Ciclado'!$B$5:$B$47,Balance!$B190)</f>
        <v>0</v>
      </c>
      <c r="ER190" s="99">
        <f>SUMIFS('Ajuste Ciclado'!N$5:N$47,'Ajuste Ciclado'!$C$5:$C$47,Balance!ER$4,'Ajuste Ciclado'!$B$5:$B$47,Balance!$B190)</f>
        <v>0</v>
      </c>
      <c r="ES190" s="100">
        <f>SUMIFS('Ajuste Ciclado'!O$5:O$47,'Ajuste Ciclado'!$C$5:$C$47,Balance!ES$4,'Ajuste Ciclado'!$B$5:$B$47,Balance!$B190)</f>
        <v>0</v>
      </c>
      <c r="ET190" s="84"/>
      <c r="EU190" s="12">
        <f t="shared" si="279"/>
        <v>157792.2002909187</v>
      </c>
      <c r="EV190" s="13">
        <f t="shared" si="244"/>
        <v>210772.3433618141</v>
      </c>
      <c r="EW190" s="13">
        <f t="shared" si="245"/>
        <v>223699.23554521071</v>
      </c>
      <c r="EX190" s="13">
        <f t="shared" si="246"/>
        <v>83689.914516847988</v>
      </c>
      <c r="EY190" s="13">
        <f t="shared" si="247"/>
        <v>287719.33539789694</v>
      </c>
      <c r="EZ190" s="13">
        <f t="shared" si="248"/>
        <v>120096.57788413996</v>
      </c>
      <c r="FA190" s="13">
        <f t="shared" si="249"/>
        <v>166002.59738786065</v>
      </c>
      <c r="FB190" s="13">
        <f t="shared" si="250"/>
        <v>317776.17508094746</v>
      </c>
      <c r="FC190" s="13">
        <f t="shared" si="251"/>
        <v>318988.0096887424</v>
      </c>
      <c r="FD190" s="13">
        <f t="shared" si="252"/>
        <v>217934.33978938701</v>
      </c>
      <c r="FE190" s="13">
        <f t="shared" si="253"/>
        <v>246895.16397548182</v>
      </c>
      <c r="FF190" s="14">
        <f t="shared" si="254"/>
        <v>298868.38684700243</v>
      </c>
      <c r="FG190" s="12">
        <f t="shared" si="255"/>
        <v>153260.40865704452</v>
      </c>
      <c r="FH190" s="13">
        <f t="shared" si="256"/>
        <v>205884.31355496901</v>
      </c>
      <c r="FI190" s="13">
        <f t="shared" si="257"/>
        <v>217567.13616216386</v>
      </c>
      <c r="FJ190" s="13">
        <f t="shared" si="258"/>
        <v>70040.425594179294</v>
      </c>
      <c r="FK190" s="13">
        <f t="shared" si="259"/>
        <v>178623.39597475546</v>
      </c>
      <c r="FL190" s="13">
        <f t="shared" si="260"/>
        <v>245009.53215955291</v>
      </c>
      <c r="FM190" s="13">
        <f t="shared" si="261"/>
        <v>258358.63117278996</v>
      </c>
      <c r="FN190" s="13">
        <f t="shared" si="262"/>
        <v>331390.95554055274</v>
      </c>
      <c r="FO190" s="13">
        <f t="shared" si="263"/>
        <v>228081.77010158857</v>
      </c>
      <c r="FP190" s="13">
        <f t="shared" si="264"/>
        <v>240241.33366454492</v>
      </c>
      <c r="FQ190" s="13">
        <f t="shared" si="265"/>
        <v>244819.79267921241</v>
      </c>
      <c r="FR190" s="14">
        <f t="shared" si="266"/>
        <v>339259.77527093259</v>
      </c>
      <c r="FS190" s="12">
        <f t="shared" si="267"/>
        <v>149600.68469182274</v>
      </c>
      <c r="FT190" s="13">
        <f t="shared" si="268"/>
        <v>148784.94748990604</v>
      </c>
      <c r="FU190" s="13">
        <f t="shared" si="269"/>
        <v>142924.22841239616</v>
      </c>
      <c r="FV190" s="13">
        <f t="shared" si="270"/>
        <v>87434.024602429243</v>
      </c>
      <c r="FW190" s="13">
        <f t="shared" si="271"/>
        <v>113297.88008774113</v>
      </c>
      <c r="FX190" s="13">
        <f t="shared" si="272"/>
        <v>157698.18023396767</v>
      </c>
      <c r="FY190" s="13">
        <f t="shared" si="273"/>
        <v>325386.57915218337</v>
      </c>
      <c r="FZ190" s="13">
        <f t="shared" si="274"/>
        <v>227512.85127994686</v>
      </c>
      <c r="GA190" s="13">
        <f t="shared" si="275"/>
        <v>321412.64230936248</v>
      </c>
      <c r="GB190" s="13">
        <f t="shared" si="276"/>
        <v>272563.69496583869</v>
      </c>
      <c r="GC190" s="13">
        <f t="shared" si="277"/>
        <v>268225.78801398689</v>
      </c>
      <c r="GD190" s="14">
        <f t="shared" si="278"/>
        <v>320079.62895004364</v>
      </c>
      <c r="GE190" s="84"/>
      <c r="GF190" s="12">
        <f t="shared" si="280"/>
        <v>2650234.2797662499</v>
      </c>
      <c r="GG190" s="13">
        <f t="shared" si="280"/>
        <v>2712537.470532286</v>
      </c>
      <c r="GH190" s="14">
        <f t="shared" si="280"/>
        <v>2534921.1301896251</v>
      </c>
      <c r="GI190" s="6">
        <f t="shared" si="281"/>
        <v>3</v>
      </c>
      <c r="GJ190" s="12">
        <f t="shared" si="282"/>
        <v>0</v>
      </c>
      <c r="GK190" s="13">
        <f t="shared" si="283"/>
        <v>0</v>
      </c>
      <c r="GL190" s="14">
        <f t="shared" si="284"/>
        <v>0</v>
      </c>
      <c r="GM190" s="84"/>
      <c r="GN190" s="66">
        <f t="shared" si="285"/>
        <v>0</v>
      </c>
      <c r="GO190" s="84"/>
      <c r="GP190" s="63" t="str" cm="1">
        <f t="array" ref="GP190">INDEX($GF$4:$GH$4,1,GI190)</f>
        <v>Sample 6</v>
      </c>
      <c r="GQ190" s="12">
        <f t="shared" si="287"/>
        <v>83689.914516847988</v>
      </c>
      <c r="GR190" s="13">
        <f t="shared" si="287"/>
        <v>120096.57788413996</v>
      </c>
      <c r="GS190" s="14">
        <f t="shared" si="287"/>
        <v>157792.2002909187</v>
      </c>
      <c r="GT190" s="12">
        <f t="shared" si="288"/>
        <v>70040.425594179294</v>
      </c>
      <c r="GU190" s="13">
        <f t="shared" si="288"/>
        <v>153260.40865704452</v>
      </c>
      <c r="GV190" s="14">
        <f t="shared" si="288"/>
        <v>178623.39597475546</v>
      </c>
      <c r="GW190" s="12">
        <f t="shared" si="289"/>
        <v>87434.024602429243</v>
      </c>
      <c r="GX190" s="13">
        <f t="shared" si="289"/>
        <v>113297.88008774113</v>
      </c>
      <c r="GY190" s="14">
        <f t="shared" si="289"/>
        <v>142924.22841239616</v>
      </c>
      <c r="GZ190" s="84" t="str">
        <f t="shared" si="290"/>
        <v>Sample 6</v>
      </c>
      <c r="HA190" s="12">
        <f t="shared" si="286"/>
        <v>0</v>
      </c>
      <c r="HB190" s="13">
        <f t="shared" si="286"/>
        <v>0</v>
      </c>
      <c r="HC190" s="14">
        <f t="shared" si="286"/>
        <v>0</v>
      </c>
      <c r="HD190" s="6">
        <f t="shared" si="291"/>
        <v>0</v>
      </c>
      <c r="HE190" s="84" t="str">
        <f t="shared" si="292"/>
        <v>Ok</v>
      </c>
    </row>
    <row r="191" spans="2:213" x14ac:dyDescent="0.3">
      <c r="B191" s="84" t="s">
        <v>45</v>
      </c>
      <c r="C191" s="12">
        <f>SUMIFS(Inyecciones!$E$2:$E$14185,Inyecciones!$A$2:$A$14185,Balance!C$4,Inyecciones!$B$2:$B$14185,Balance!$B191,Inyecciones!$C$2:$C$14185,Balance!C$5)</f>
        <v>2173072.7839924321</v>
      </c>
      <c r="D191" s="13">
        <f>SUMIFS(Inyecciones!$E$2:$E$14185,Inyecciones!$A$2:$A$14185,Balance!D$4,Inyecciones!$B$2:$B$14185,Balance!$B191,Inyecciones!$C$2:$C$14185,Balance!D$5)</f>
        <v>1113058.023977346</v>
      </c>
      <c r="E191" s="13">
        <f>SUMIFS(Inyecciones!$E$2:$E$14185,Inyecciones!$A$2:$A$14185,Balance!E$4,Inyecciones!$B$2:$B$14185,Balance!$B191,Inyecciones!$C$2:$C$14185,Balance!E$5)</f>
        <v>1391983.963085019</v>
      </c>
      <c r="F191" s="13">
        <f>SUMIFS(Inyecciones!$E$2:$E$14185,Inyecciones!$A$2:$A$14185,Balance!F$4,Inyecciones!$B$2:$B$14185,Balance!$B191,Inyecciones!$C$2:$C$14185,Balance!F$5)</f>
        <v>1708710.7986384369</v>
      </c>
      <c r="G191" s="13">
        <f>SUMIFS(Inyecciones!$E$2:$E$14185,Inyecciones!$A$2:$A$14185,Balance!G$4,Inyecciones!$B$2:$B$14185,Balance!$B191,Inyecciones!$C$2:$C$14185,Balance!G$5)</f>
        <v>1498997.255570539</v>
      </c>
      <c r="H191" s="13">
        <f>SUMIFS(Inyecciones!$E$2:$E$14185,Inyecciones!$A$2:$A$14185,Balance!H$4,Inyecciones!$B$2:$B$14185,Balance!$B191,Inyecciones!$C$2:$C$14185,Balance!H$5)</f>
        <v>1238304.9657993191</v>
      </c>
      <c r="I191" s="13">
        <f>SUMIFS(Inyecciones!$E$2:$E$14185,Inyecciones!$A$2:$A$14185,Balance!I$4,Inyecciones!$B$2:$B$14185,Balance!$B191,Inyecciones!$C$2:$C$14185,Balance!I$5)</f>
        <v>1188452.238358191</v>
      </c>
      <c r="J191" s="13">
        <f>SUMIFS(Inyecciones!$E$2:$E$14185,Inyecciones!$A$2:$A$14185,Balance!J$4,Inyecciones!$B$2:$B$14185,Balance!$B191,Inyecciones!$C$2:$C$14185,Balance!J$5)</f>
        <v>1251895.5904884769</v>
      </c>
      <c r="K191" s="13">
        <f>SUMIFS(Inyecciones!$E$2:$E$14185,Inyecciones!$A$2:$A$14185,Balance!K$4,Inyecciones!$B$2:$B$14185,Balance!$B191,Inyecciones!$C$2:$C$14185,Balance!K$5)</f>
        <v>1083237.174834941</v>
      </c>
      <c r="L191" s="13">
        <f>SUMIFS(Inyecciones!$E$2:$E$14185,Inyecciones!$A$2:$A$14185,Balance!L$4,Inyecciones!$B$2:$B$14185,Balance!$B191,Inyecciones!$C$2:$C$14185,Balance!L$5)</f>
        <v>300390.08177649899</v>
      </c>
      <c r="M191" s="13">
        <f>SUMIFS(Inyecciones!$E$2:$E$14185,Inyecciones!$A$2:$A$14185,Balance!M$4,Inyecciones!$B$2:$B$14185,Balance!$B191,Inyecciones!$C$2:$C$14185,Balance!M$5)</f>
        <v>173988.01521824169</v>
      </c>
      <c r="N191" s="14">
        <f>SUMIFS(Inyecciones!$E$2:$E$14185,Inyecciones!$A$2:$A$14185,Balance!N$4,Inyecciones!$B$2:$B$14185,Balance!$B191,Inyecciones!$C$2:$C$14185,Balance!N$5)</f>
        <v>170616.88381407791</v>
      </c>
      <c r="O191" s="12">
        <f>SUMIFS(Inyecciones!$E$2:$E$14185,Inyecciones!$A$2:$A$14185,Balance!O$4,Inyecciones!$B$2:$B$14185,Balance!$B191,Inyecciones!$C$2:$C$14185,Balance!O$5)</f>
        <v>2170664.6552934721</v>
      </c>
      <c r="P191" s="13">
        <f>SUMIFS(Inyecciones!$E$2:$E$14185,Inyecciones!$A$2:$A$14185,Balance!P$4,Inyecciones!$B$2:$B$14185,Balance!$B191,Inyecciones!$C$2:$C$14185,Balance!P$5)</f>
        <v>1083556.7919464021</v>
      </c>
      <c r="Q191" s="13">
        <f>SUMIFS(Inyecciones!$E$2:$E$14185,Inyecciones!$A$2:$A$14185,Balance!Q$4,Inyecciones!$B$2:$B$14185,Balance!$B191,Inyecciones!$C$2:$C$14185,Balance!Q$5)</f>
        <v>1008877.8527764539</v>
      </c>
      <c r="R191" s="13">
        <f>SUMIFS(Inyecciones!$E$2:$E$14185,Inyecciones!$A$2:$A$14185,Balance!R$4,Inyecciones!$B$2:$B$14185,Balance!$B191,Inyecciones!$C$2:$C$14185,Balance!R$5)</f>
        <v>1749505.2863353251</v>
      </c>
      <c r="S191" s="13">
        <f>SUMIFS(Inyecciones!$E$2:$E$14185,Inyecciones!$A$2:$A$14185,Balance!S$4,Inyecciones!$B$2:$B$14185,Balance!$B191,Inyecciones!$C$2:$C$14185,Balance!S$5)</f>
        <v>1462208.2723580671</v>
      </c>
      <c r="T191" s="13">
        <f>SUMIFS(Inyecciones!$E$2:$E$14185,Inyecciones!$A$2:$A$14185,Balance!T$4,Inyecciones!$B$2:$B$14185,Balance!$B191,Inyecciones!$C$2:$C$14185,Balance!T$5)</f>
        <v>1270519.212353436</v>
      </c>
      <c r="U191" s="13">
        <f>SUMIFS(Inyecciones!$E$2:$E$14185,Inyecciones!$A$2:$A$14185,Balance!U$4,Inyecciones!$B$2:$B$14185,Balance!$B191,Inyecciones!$C$2:$C$14185,Balance!U$5)</f>
        <v>1283769.663910755</v>
      </c>
      <c r="V191" s="13">
        <f>SUMIFS(Inyecciones!$E$2:$E$14185,Inyecciones!$A$2:$A$14185,Balance!V$4,Inyecciones!$B$2:$B$14185,Balance!$B191,Inyecciones!$C$2:$C$14185,Balance!V$5)</f>
        <v>1263437.288229391</v>
      </c>
      <c r="W191" s="13">
        <f>SUMIFS(Inyecciones!$E$2:$E$14185,Inyecciones!$A$2:$A$14185,Balance!W$4,Inyecciones!$B$2:$B$14185,Balance!$B191,Inyecciones!$C$2:$C$14185,Balance!W$5)</f>
        <v>1112535.7447404079</v>
      </c>
      <c r="X191" s="13">
        <f>SUMIFS(Inyecciones!$E$2:$E$14185,Inyecciones!$A$2:$A$14185,Balance!X$4,Inyecciones!$B$2:$B$14185,Balance!$B191,Inyecciones!$C$2:$C$14185,Balance!X$5)</f>
        <v>434675.03402537428</v>
      </c>
      <c r="Y191" s="13">
        <f>SUMIFS(Inyecciones!$E$2:$E$14185,Inyecciones!$A$2:$A$14185,Balance!Y$4,Inyecciones!$B$2:$B$14185,Balance!$B191,Inyecciones!$C$2:$C$14185,Balance!Y$5)</f>
        <v>432694.99730125361</v>
      </c>
      <c r="Z191" s="14">
        <f>SUMIFS(Inyecciones!$E$2:$E$14185,Inyecciones!$A$2:$A$14185,Balance!Z$4,Inyecciones!$B$2:$B$14185,Balance!$B191,Inyecciones!$C$2:$C$14185,Balance!Z$5)</f>
        <v>559280.98221883283</v>
      </c>
      <c r="AA191" s="12">
        <f>SUMIFS(Inyecciones!$E$2:$E$14185,Inyecciones!$A$2:$A$14185,Balance!AA$4,Inyecciones!$B$2:$B$14185,Balance!$B191,Inyecciones!$C$2:$C$14185,Balance!AA$5)</f>
        <v>2151045.0485485289</v>
      </c>
      <c r="AB191" s="13">
        <f>SUMIFS(Inyecciones!$E$2:$E$14185,Inyecciones!$A$2:$A$14185,Balance!AB$4,Inyecciones!$B$2:$B$14185,Balance!$B191,Inyecciones!$C$2:$C$14185,Balance!AB$5)</f>
        <v>908325.60241739487</v>
      </c>
      <c r="AC191" s="13">
        <f>SUMIFS(Inyecciones!$E$2:$E$14185,Inyecciones!$A$2:$A$14185,Balance!AC$4,Inyecciones!$B$2:$B$14185,Balance!$B191,Inyecciones!$C$2:$C$14185,Balance!AC$5)</f>
        <v>1304457.730338345</v>
      </c>
      <c r="AD191" s="13">
        <f>SUMIFS(Inyecciones!$E$2:$E$14185,Inyecciones!$A$2:$A$14185,Balance!AD$4,Inyecciones!$B$2:$B$14185,Balance!$B191,Inyecciones!$C$2:$C$14185,Balance!AD$5)</f>
        <v>1774780.927283007</v>
      </c>
      <c r="AE191" s="13">
        <f>SUMIFS(Inyecciones!$E$2:$E$14185,Inyecciones!$A$2:$A$14185,Balance!AE$4,Inyecciones!$B$2:$B$14185,Balance!$B191,Inyecciones!$C$2:$C$14185,Balance!AE$5)</f>
        <v>1526689.8936486959</v>
      </c>
      <c r="AF191" s="13">
        <f>SUMIFS(Inyecciones!$E$2:$E$14185,Inyecciones!$A$2:$A$14185,Balance!AF$4,Inyecciones!$B$2:$B$14185,Balance!$B191,Inyecciones!$C$2:$C$14185,Balance!AF$5)</f>
        <v>1397098.628241021</v>
      </c>
      <c r="AG191" s="13">
        <f>SUMIFS(Inyecciones!$E$2:$E$14185,Inyecciones!$A$2:$A$14185,Balance!AG$4,Inyecciones!$B$2:$B$14185,Balance!$B191,Inyecciones!$C$2:$C$14185,Balance!AG$5)</f>
        <v>1438972.2017518389</v>
      </c>
      <c r="AH191" s="13">
        <f>SUMIFS(Inyecciones!$E$2:$E$14185,Inyecciones!$A$2:$A$14185,Balance!AH$4,Inyecciones!$B$2:$B$14185,Balance!$B191,Inyecciones!$C$2:$C$14185,Balance!AH$5)</f>
        <v>1409705.2314714419</v>
      </c>
      <c r="AI191" s="13">
        <f>SUMIFS(Inyecciones!$E$2:$E$14185,Inyecciones!$A$2:$A$14185,Balance!AI$4,Inyecciones!$B$2:$B$14185,Balance!$B191,Inyecciones!$C$2:$C$14185,Balance!AI$5)</f>
        <v>1228953.597493228</v>
      </c>
      <c r="AJ191" s="13">
        <f>SUMIFS(Inyecciones!$E$2:$E$14185,Inyecciones!$A$2:$A$14185,Balance!AJ$4,Inyecciones!$B$2:$B$14185,Balance!$B191,Inyecciones!$C$2:$C$14185,Balance!AJ$5)</f>
        <v>907917.30538750044</v>
      </c>
      <c r="AK191" s="13">
        <f>SUMIFS(Inyecciones!$E$2:$E$14185,Inyecciones!$A$2:$A$14185,Balance!AK$4,Inyecciones!$B$2:$B$14185,Balance!$B191,Inyecciones!$C$2:$C$14185,Balance!AK$5)</f>
        <v>936791.84984088631</v>
      </c>
      <c r="AL191" s="14">
        <f>SUMIFS(Inyecciones!$E$2:$E$14185,Inyecciones!$A$2:$A$14185,Balance!AL$4,Inyecciones!$B$2:$B$14185,Balance!$B191,Inyecciones!$C$2:$C$14185,Balance!AL$5)</f>
        <v>981389.05780973018</v>
      </c>
      <c r="AM191" s="13"/>
      <c r="AN191" s="12">
        <f>SUMIFS('Retiro Mensual'!$E$2:$E$2629,'Retiro Mensual'!$A$2:$A$2629,AN$4,'Retiro Mensual'!$B$2:$B$2629,$B191,'Retiro Mensual'!$C$2:$C$2629,AN$5)</f>
        <v>753816.34400000004</v>
      </c>
      <c r="AO191" s="13">
        <f>SUMIFS('Retiro Mensual'!$E$2:$E$2629,'Retiro Mensual'!$A$2:$A$2629,AO$4,'Retiro Mensual'!$B$2:$B$2629,$B191,'Retiro Mensual'!$C$2:$C$2629,AO$5)</f>
        <v>745002.62349999999</v>
      </c>
      <c r="AP191" s="13">
        <f>SUMIFS('Retiro Mensual'!$E$2:$E$2629,'Retiro Mensual'!$A$2:$A$2629,AP$4,'Retiro Mensual'!$B$2:$B$2629,$B191,'Retiro Mensual'!$C$2:$C$2629,AP$5)</f>
        <v>835465.67</v>
      </c>
      <c r="AQ191" s="13">
        <f>SUMIFS('Retiro Mensual'!$E$2:$E$2629,'Retiro Mensual'!$A$2:$A$2629,AQ$4,'Retiro Mensual'!$B$2:$B$2629,$B191,'Retiro Mensual'!$C$2:$C$2629,AQ$5)</f>
        <v>858535.90949999995</v>
      </c>
      <c r="AR191" s="13">
        <f>SUMIFS('Retiro Mensual'!$E$2:$E$2629,'Retiro Mensual'!$A$2:$A$2629,AR$4,'Retiro Mensual'!$B$2:$B$2629,$B191,'Retiro Mensual'!$C$2:$C$2629,AR$5)</f>
        <v>768315.99639999995</v>
      </c>
      <c r="AS191" s="13">
        <f>SUMIFS('Retiro Mensual'!$E$2:$E$2629,'Retiro Mensual'!$A$2:$A$2629,AS$4,'Retiro Mensual'!$B$2:$B$2629,$B191,'Retiro Mensual'!$C$2:$C$2629,AS$5)</f>
        <v>643290.9706</v>
      </c>
      <c r="AT191" s="13">
        <f>SUMIFS('Retiro Mensual'!$E$2:$E$2629,'Retiro Mensual'!$A$2:$A$2629,AT$4,'Retiro Mensual'!$B$2:$B$2629,$B191,'Retiro Mensual'!$C$2:$C$2629,AT$5)</f>
        <v>606989.89619999996</v>
      </c>
      <c r="AU191" s="13">
        <f>SUMIFS('Retiro Mensual'!$E$2:$E$2629,'Retiro Mensual'!$A$2:$A$2629,AU$4,'Retiro Mensual'!$B$2:$B$2629,$B191,'Retiro Mensual'!$C$2:$C$2629,AU$5)</f>
        <v>691988.72770000005</v>
      </c>
      <c r="AV191" s="13">
        <f>SUMIFS('Retiro Mensual'!$E$2:$E$2629,'Retiro Mensual'!$A$2:$A$2629,AV$4,'Retiro Mensual'!$B$2:$B$2629,$B191,'Retiro Mensual'!$C$2:$C$2629,AV$5)</f>
        <v>541558.55290000001</v>
      </c>
      <c r="AW191" s="13">
        <f>SUMIFS('Retiro Mensual'!$E$2:$E$2629,'Retiro Mensual'!$A$2:$A$2629,AW$4,'Retiro Mensual'!$B$2:$B$2629,$B191,'Retiro Mensual'!$C$2:$C$2629,AW$5)</f>
        <v>223354.1753</v>
      </c>
      <c r="AX191" s="13">
        <f>SUMIFS('Retiro Mensual'!$E$2:$E$2629,'Retiro Mensual'!$A$2:$A$2629,AX$4,'Retiro Mensual'!$B$2:$B$2629,$B191,'Retiro Mensual'!$C$2:$C$2629,AX$5)</f>
        <v>177151.8903</v>
      </c>
      <c r="AY191" s="14">
        <f>SUMIFS('Retiro Mensual'!$E$2:$E$2629,'Retiro Mensual'!$A$2:$A$2629,AY$4,'Retiro Mensual'!$B$2:$B$2629,$B191,'Retiro Mensual'!$C$2:$C$2629,AY$5)</f>
        <v>172351.45110000001</v>
      </c>
      <c r="AZ191" s="12">
        <f>SUMIFS('Retiro Mensual'!$E$2:$E$2629,'Retiro Mensual'!$A$2:$A$2629,AZ$4,'Retiro Mensual'!$B$2:$B$2629,$B191,'Retiro Mensual'!$C$2:$C$2629,AZ$5)</f>
        <v>756003.9423</v>
      </c>
      <c r="BA191" s="13">
        <f>SUMIFS('Retiro Mensual'!$E$2:$E$2629,'Retiro Mensual'!$A$2:$A$2629,BA$4,'Retiro Mensual'!$B$2:$B$2629,$B191,'Retiro Mensual'!$C$2:$C$2629,BA$5)</f>
        <v>753088.89560000005</v>
      </c>
      <c r="BB191" s="13">
        <f>SUMIFS('Retiro Mensual'!$E$2:$E$2629,'Retiro Mensual'!$A$2:$A$2629,BB$4,'Retiro Mensual'!$B$2:$B$2629,$B191,'Retiro Mensual'!$C$2:$C$2629,BB$5)</f>
        <v>842521.8321</v>
      </c>
      <c r="BC191" s="13">
        <f>SUMIFS('Retiro Mensual'!$E$2:$E$2629,'Retiro Mensual'!$A$2:$A$2629,BC$4,'Retiro Mensual'!$B$2:$B$2629,$B191,'Retiro Mensual'!$C$2:$C$2629,BC$5)</f>
        <v>901015.74529999995</v>
      </c>
      <c r="BD191" s="13">
        <f>SUMIFS('Retiro Mensual'!$E$2:$E$2629,'Retiro Mensual'!$A$2:$A$2629,BD$4,'Retiro Mensual'!$B$2:$B$2629,$B191,'Retiro Mensual'!$C$2:$C$2629,BD$5)</f>
        <v>754432.41680000001</v>
      </c>
      <c r="BE191" s="13">
        <f>SUMIFS('Retiro Mensual'!$E$2:$E$2629,'Retiro Mensual'!$A$2:$A$2629,BE$4,'Retiro Mensual'!$B$2:$B$2629,$B191,'Retiro Mensual'!$C$2:$C$2629,BE$5)</f>
        <v>658970.92940000002</v>
      </c>
      <c r="BF191" s="13">
        <f>SUMIFS('Retiro Mensual'!$E$2:$E$2629,'Retiro Mensual'!$A$2:$A$2629,BF$4,'Retiro Mensual'!$B$2:$B$2629,$B191,'Retiro Mensual'!$C$2:$C$2629,BF$5)</f>
        <v>652768.5307</v>
      </c>
      <c r="BG191" s="13">
        <f>SUMIFS('Retiro Mensual'!$E$2:$E$2629,'Retiro Mensual'!$A$2:$A$2629,BG$4,'Retiro Mensual'!$B$2:$B$2629,$B191,'Retiro Mensual'!$C$2:$C$2629,BG$5)</f>
        <v>699612.59199999995</v>
      </c>
      <c r="BH191" s="13">
        <f>SUMIFS('Retiro Mensual'!$E$2:$E$2629,'Retiro Mensual'!$A$2:$A$2629,BH$4,'Retiro Mensual'!$B$2:$B$2629,$B191,'Retiro Mensual'!$C$2:$C$2629,BH$5)</f>
        <v>555051.39529999997</v>
      </c>
      <c r="BI191" s="13">
        <f>SUMIFS('Retiro Mensual'!$E$2:$E$2629,'Retiro Mensual'!$A$2:$A$2629,BI$4,'Retiro Mensual'!$B$2:$B$2629,$B191,'Retiro Mensual'!$C$2:$C$2629,BI$5)</f>
        <v>276003.05229999998</v>
      </c>
      <c r="BJ191" s="13">
        <f>SUMIFS('Retiro Mensual'!$E$2:$E$2629,'Retiro Mensual'!$A$2:$A$2629,BJ$4,'Retiro Mensual'!$B$2:$B$2629,$B191,'Retiro Mensual'!$C$2:$C$2629,BJ$5)</f>
        <v>284034.12030000001</v>
      </c>
      <c r="BK191" s="14">
        <f>SUMIFS('Retiro Mensual'!$E$2:$E$2629,'Retiro Mensual'!$A$2:$A$2629,BK$4,'Retiro Mensual'!$B$2:$B$2629,$B191,'Retiro Mensual'!$C$2:$C$2629,BK$5)</f>
        <v>308736.49550000002</v>
      </c>
      <c r="BL191" s="12">
        <f>SUMIFS('Retiro Mensual'!$E$2:$E$2629,'Retiro Mensual'!$A$2:$A$2629,BL$4,'Retiro Mensual'!$B$2:$B$2629,$B191,'Retiro Mensual'!$C$2:$C$2629,BL$5)</f>
        <v>756355.90330000001</v>
      </c>
      <c r="BM191" s="13">
        <f>SUMIFS('Retiro Mensual'!$E$2:$E$2629,'Retiro Mensual'!$A$2:$A$2629,BM$4,'Retiro Mensual'!$B$2:$B$2629,$B191,'Retiro Mensual'!$C$2:$C$2629,BM$5)</f>
        <v>753321.95959999994</v>
      </c>
      <c r="BN191" s="13">
        <f>SUMIFS('Retiro Mensual'!$E$2:$E$2629,'Retiro Mensual'!$A$2:$A$2629,BN$4,'Retiro Mensual'!$B$2:$B$2629,$B191,'Retiro Mensual'!$C$2:$C$2629,BN$5)</f>
        <v>840120.06420000002</v>
      </c>
      <c r="BO191" s="13">
        <f>SUMIFS('Retiro Mensual'!$E$2:$E$2629,'Retiro Mensual'!$A$2:$A$2629,BO$4,'Retiro Mensual'!$B$2:$B$2629,$B191,'Retiro Mensual'!$C$2:$C$2629,BO$5)</f>
        <v>893804.67180000001</v>
      </c>
      <c r="BP191" s="13">
        <f>SUMIFS('Retiro Mensual'!$E$2:$E$2629,'Retiro Mensual'!$A$2:$A$2629,BP$4,'Retiro Mensual'!$B$2:$B$2629,$B191,'Retiro Mensual'!$C$2:$C$2629,BP$5)</f>
        <v>783639.3173</v>
      </c>
      <c r="BQ191" s="13">
        <f>SUMIFS('Retiro Mensual'!$E$2:$E$2629,'Retiro Mensual'!$A$2:$A$2629,BQ$4,'Retiro Mensual'!$B$2:$B$2629,$B191,'Retiro Mensual'!$C$2:$C$2629,BQ$5)</f>
        <v>716968.28430000006</v>
      </c>
      <c r="BR191" s="13">
        <f>SUMIFS('Retiro Mensual'!$E$2:$E$2629,'Retiro Mensual'!$A$2:$A$2629,BR$4,'Retiro Mensual'!$B$2:$B$2629,$B191,'Retiro Mensual'!$C$2:$C$2629,BR$5)</f>
        <v>722359.79310000001</v>
      </c>
      <c r="BS191" s="13">
        <f>SUMIFS('Retiro Mensual'!$E$2:$E$2629,'Retiro Mensual'!$A$2:$A$2629,BS$4,'Retiro Mensual'!$B$2:$B$2629,$B191,'Retiro Mensual'!$C$2:$C$2629,BS$5)</f>
        <v>776256.58400000003</v>
      </c>
      <c r="BT191" s="13">
        <f>SUMIFS('Retiro Mensual'!$E$2:$E$2629,'Retiro Mensual'!$A$2:$A$2629,BT$4,'Retiro Mensual'!$B$2:$B$2629,$B191,'Retiro Mensual'!$C$2:$C$2629,BT$5)</f>
        <v>601880.34299999999</v>
      </c>
      <c r="BU191" s="13">
        <f>SUMIFS('Retiro Mensual'!$E$2:$E$2629,'Retiro Mensual'!$A$2:$A$2629,BU$4,'Retiro Mensual'!$B$2:$B$2629,$B191,'Retiro Mensual'!$C$2:$C$2629,BU$5)</f>
        <v>438091.77340000001</v>
      </c>
      <c r="BV191" s="13">
        <f>SUMIFS('Retiro Mensual'!$E$2:$E$2629,'Retiro Mensual'!$A$2:$A$2629,BV$4,'Retiro Mensual'!$B$2:$B$2629,$B191,'Retiro Mensual'!$C$2:$C$2629,BV$5)</f>
        <v>461654.17920000001</v>
      </c>
      <c r="BW191" s="14">
        <f>SUMIFS('Retiro Mensual'!$E$2:$E$2629,'Retiro Mensual'!$A$2:$A$2629,BW$4,'Retiro Mensual'!$B$2:$B$2629,$B191,'Retiro Mensual'!$C$2:$C$2629,BW$5)</f>
        <v>433033.59049999999</v>
      </c>
      <c r="BX191" s="13"/>
      <c r="BY191" s="12">
        <f>SUMIFS('Compra Ventas'!$E$2:$E$2700,'Compra Ventas'!$A$2:$A$2700,BY$4,'Compra Ventas'!$B$2:$B$2700,$B191,'Compra Ventas'!$C$2:$C$2700,BY$5)</f>
        <v>0</v>
      </c>
      <c r="BZ191" s="13">
        <f>SUMIFS('Compra Ventas'!$E$2:$E$2700,'Compra Ventas'!$A$2:$A$2700,BZ$4,'Compra Ventas'!$B$2:$B$2700,$B191,'Compra Ventas'!$C$2:$C$2700,BZ$5)</f>
        <v>0</v>
      </c>
      <c r="CA191" s="13">
        <f>SUMIFS('Compra Ventas'!$E$2:$E$2700,'Compra Ventas'!$A$2:$A$2700,CA$4,'Compra Ventas'!$B$2:$B$2700,$B191,'Compra Ventas'!$C$2:$C$2700,CA$5)</f>
        <v>0</v>
      </c>
      <c r="CB191" s="13">
        <f>SUMIFS('Compra Ventas'!$E$2:$E$2700,'Compra Ventas'!$A$2:$A$2700,CB$4,'Compra Ventas'!$B$2:$B$2700,$B191,'Compra Ventas'!$C$2:$C$2700,CB$5)</f>
        <v>0</v>
      </c>
      <c r="CC191" s="13">
        <f>SUMIFS('Compra Ventas'!$E$2:$E$2700,'Compra Ventas'!$A$2:$A$2700,CC$4,'Compra Ventas'!$B$2:$B$2700,$B191,'Compra Ventas'!$C$2:$C$2700,CC$5)</f>
        <v>0</v>
      </c>
      <c r="CD191" s="13">
        <f>SUMIFS('Compra Ventas'!$E$2:$E$2700,'Compra Ventas'!$A$2:$A$2700,CD$4,'Compra Ventas'!$B$2:$B$2700,$B191,'Compra Ventas'!$C$2:$C$2700,CD$5)</f>
        <v>0</v>
      </c>
      <c r="CE191" s="13">
        <f>SUMIFS('Compra Ventas'!$E$2:$E$2700,'Compra Ventas'!$A$2:$A$2700,CE$4,'Compra Ventas'!$B$2:$B$2700,$B191,'Compra Ventas'!$C$2:$C$2700,CE$5)</f>
        <v>0</v>
      </c>
      <c r="CF191" s="13">
        <f>SUMIFS('Compra Ventas'!$E$2:$E$2700,'Compra Ventas'!$A$2:$A$2700,CF$4,'Compra Ventas'!$B$2:$B$2700,$B191,'Compra Ventas'!$C$2:$C$2700,CF$5)</f>
        <v>0</v>
      </c>
      <c r="CG191" s="13">
        <f>SUMIFS('Compra Ventas'!$E$2:$E$2700,'Compra Ventas'!$A$2:$A$2700,CG$4,'Compra Ventas'!$B$2:$B$2700,$B191,'Compra Ventas'!$C$2:$C$2700,CG$5)</f>
        <v>0</v>
      </c>
      <c r="CH191" s="13">
        <f>SUMIFS('Compra Ventas'!$E$2:$E$2700,'Compra Ventas'!$A$2:$A$2700,CH$4,'Compra Ventas'!$B$2:$B$2700,$B191,'Compra Ventas'!$C$2:$C$2700,CH$5)</f>
        <v>0</v>
      </c>
      <c r="CI191" s="13">
        <f>SUMIFS('Compra Ventas'!$E$2:$E$2700,'Compra Ventas'!$A$2:$A$2700,CI$4,'Compra Ventas'!$B$2:$B$2700,$B191,'Compra Ventas'!$C$2:$C$2700,CI$5)</f>
        <v>0</v>
      </c>
      <c r="CJ191" s="14">
        <f>SUMIFS('Compra Ventas'!$E$2:$E$2700,'Compra Ventas'!$A$2:$A$2700,CJ$4,'Compra Ventas'!$B$2:$B$2700,$B191,'Compra Ventas'!$C$2:$C$2700,CJ$5)</f>
        <v>0</v>
      </c>
      <c r="CK191" s="12">
        <f>SUMIFS('Compra Ventas'!$E$2:$E$2700,'Compra Ventas'!$A$2:$A$2700,CK$4,'Compra Ventas'!$B$2:$B$2700,$B191,'Compra Ventas'!$C$2:$C$2700,CK$5)</f>
        <v>0</v>
      </c>
      <c r="CL191" s="13">
        <f>SUMIFS('Compra Ventas'!$E$2:$E$2700,'Compra Ventas'!$A$2:$A$2700,CL$4,'Compra Ventas'!$B$2:$B$2700,$B191,'Compra Ventas'!$C$2:$C$2700,CL$5)</f>
        <v>0</v>
      </c>
      <c r="CM191" s="13">
        <f>SUMIFS('Compra Ventas'!$E$2:$E$2700,'Compra Ventas'!$A$2:$A$2700,CM$4,'Compra Ventas'!$B$2:$B$2700,$B191,'Compra Ventas'!$C$2:$C$2700,CM$5)</f>
        <v>0</v>
      </c>
      <c r="CN191" s="13">
        <f>SUMIFS('Compra Ventas'!$E$2:$E$2700,'Compra Ventas'!$A$2:$A$2700,CN$4,'Compra Ventas'!$B$2:$B$2700,$B191,'Compra Ventas'!$C$2:$C$2700,CN$5)</f>
        <v>0</v>
      </c>
      <c r="CO191" s="13">
        <f>SUMIFS('Compra Ventas'!$E$2:$E$2700,'Compra Ventas'!$A$2:$A$2700,CO$4,'Compra Ventas'!$B$2:$B$2700,$B191,'Compra Ventas'!$C$2:$C$2700,CO$5)</f>
        <v>0</v>
      </c>
      <c r="CP191" s="13">
        <f>SUMIFS('Compra Ventas'!$E$2:$E$2700,'Compra Ventas'!$A$2:$A$2700,CP$4,'Compra Ventas'!$B$2:$B$2700,$B191,'Compra Ventas'!$C$2:$C$2700,CP$5)</f>
        <v>0</v>
      </c>
      <c r="CQ191" s="13">
        <f>SUMIFS('Compra Ventas'!$E$2:$E$2700,'Compra Ventas'!$A$2:$A$2700,CQ$4,'Compra Ventas'!$B$2:$B$2700,$B191,'Compra Ventas'!$C$2:$C$2700,CQ$5)</f>
        <v>0</v>
      </c>
      <c r="CR191" s="13">
        <f>SUMIFS('Compra Ventas'!$E$2:$E$2700,'Compra Ventas'!$A$2:$A$2700,CR$4,'Compra Ventas'!$B$2:$B$2700,$B191,'Compra Ventas'!$C$2:$C$2700,CR$5)</f>
        <v>0</v>
      </c>
      <c r="CS191" s="13">
        <f>SUMIFS('Compra Ventas'!$E$2:$E$2700,'Compra Ventas'!$A$2:$A$2700,CS$4,'Compra Ventas'!$B$2:$B$2700,$B191,'Compra Ventas'!$C$2:$C$2700,CS$5)</f>
        <v>0</v>
      </c>
      <c r="CT191" s="13">
        <f>SUMIFS('Compra Ventas'!$E$2:$E$2700,'Compra Ventas'!$A$2:$A$2700,CT$4,'Compra Ventas'!$B$2:$B$2700,$B191,'Compra Ventas'!$C$2:$C$2700,CT$5)</f>
        <v>0</v>
      </c>
      <c r="CU191" s="13">
        <f>SUMIFS('Compra Ventas'!$E$2:$E$2700,'Compra Ventas'!$A$2:$A$2700,CU$4,'Compra Ventas'!$B$2:$B$2700,$B191,'Compra Ventas'!$C$2:$C$2700,CU$5)</f>
        <v>0</v>
      </c>
      <c r="CV191" s="14">
        <f>SUMIFS('Compra Ventas'!$E$2:$E$2700,'Compra Ventas'!$A$2:$A$2700,CV$4,'Compra Ventas'!$B$2:$B$2700,$B191,'Compra Ventas'!$C$2:$C$2700,CV$5)</f>
        <v>0</v>
      </c>
      <c r="CW191" s="12">
        <f>SUMIFS('Compra Ventas'!$E$2:$E$2700,'Compra Ventas'!$A$2:$A$2700,CW$4,'Compra Ventas'!$B$2:$B$2700,$B191,'Compra Ventas'!$C$2:$C$2700,CW$5)</f>
        <v>0</v>
      </c>
      <c r="CX191" s="13">
        <f>SUMIFS('Compra Ventas'!$E$2:$E$2700,'Compra Ventas'!$A$2:$A$2700,CX$4,'Compra Ventas'!$B$2:$B$2700,$B191,'Compra Ventas'!$C$2:$C$2700,CX$5)</f>
        <v>0</v>
      </c>
      <c r="CY191" s="13">
        <f>SUMIFS('Compra Ventas'!$E$2:$E$2700,'Compra Ventas'!$A$2:$A$2700,CY$4,'Compra Ventas'!$B$2:$B$2700,$B191,'Compra Ventas'!$C$2:$C$2700,CY$5)</f>
        <v>0</v>
      </c>
      <c r="CZ191" s="13">
        <f>SUMIFS('Compra Ventas'!$E$2:$E$2700,'Compra Ventas'!$A$2:$A$2700,CZ$4,'Compra Ventas'!$B$2:$B$2700,$B191,'Compra Ventas'!$C$2:$C$2700,CZ$5)</f>
        <v>0</v>
      </c>
      <c r="DA191" s="13">
        <f>SUMIFS('Compra Ventas'!$E$2:$E$2700,'Compra Ventas'!$A$2:$A$2700,DA$4,'Compra Ventas'!$B$2:$B$2700,$B191,'Compra Ventas'!$C$2:$C$2700,DA$5)</f>
        <v>0</v>
      </c>
      <c r="DB191" s="13">
        <f>SUMIFS('Compra Ventas'!$E$2:$E$2700,'Compra Ventas'!$A$2:$A$2700,DB$4,'Compra Ventas'!$B$2:$B$2700,$B191,'Compra Ventas'!$C$2:$C$2700,DB$5)</f>
        <v>0</v>
      </c>
      <c r="DC191" s="13">
        <f>SUMIFS('Compra Ventas'!$E$2:$E$2700,'Compra Ventas'!$A$2:$A$2700,DC$4,'Compra Ventas'!$B$2:$B$2700,$B191,'Compra Ventas'!$C$2:$C$2700,DC$5)</f>
        <v>0</v>
      </c>
      <c r="DD191" s="13">
        <f>SUMIFS('Compra Ventas'!$E$2:$E$2700,'Compra Ventas'!$A$2:$A$2700,DD$4,'Compra Ventas'!$B$2:$B$2700,$B191,'Compra Ventas'!$C$2:$C$2700,DD$5)</f>
        <v>0</v>
      </c>
      <c r="DE191" s="13">
        <f>SUMIFS('Compra Ventas'!$E$2:$E$2700,'Compra Ventas'!$A$2:$A$2700,DE$4,'Compra Ventas'!$B$2:$B$2700,$B191,'Compra Ventas'!$C$2:$C$2700,DE$5)</f>
        <v>0</v>
      </c>
      <c r="DF191" s="13">
        <f>SUMIFS('Compra Ventas'!$E$2:$E$2700,'Compra Ventas'!$A$2:$A$2700,DF$4,'Compra Ventas'!$B$2:$B$2700,$B191,'Compra Ventas'!$C$2:$C$2700,DF$5)</f>
        <v>0</v>
      </c>
      <c r="DG191" s="13">
        <f>SUMIFS('Compra Ventas'!$E$2:$E$2700,'Compra Ventas'!$A$2:$A$2700,DG$4,'Compra Ventas'!$B$2:$B$2700,$B191,'Compra Ventas'!$C$2:$C$2700,DG$5)</f>
        <v>0</v>
      </c>
      <c r="DH191" s="14">
        <f>SUMIFS('Compra Ventas'!$E$2:$E$2700,'Compra Ventas'!$A$2:$A$2700,DH$4,'Compra Ventas'!$B$2:$B$2700,$B191,'Compra Ventas'!$C$2:$C$2700,DH$5)</f>
        <v>0</v>
      </c>
      <c r="DI191" s="84"/>
      <c r="DJ191" s="98">
        <f>SUMIFS('Ajuste Ciclado'!D$5:D$47,'Ajuste Ciclado'!$C$5:$C$47,Balance!DJ$4,'Ajuste Ciclado'!$B$5:$B$47,Balance!$B191)</f>
        <v>0</v>
      </c>
      <c r="DK191" s="99">
        <f>SUMIFS('Ajuste Ciclado'!E$5:E$47,'Ajuste Ciclado'!$C$5:$C$47,Balance!DK$4,'Ajuste Ciclado'!$B$5:$B$47,Balance!$B191)</f>
        <v>0</v>
      </c>
      <c r="DL191" s="99">
        <f>SUMIFS('Ajuste Ciclado'!F$5:F$47,'Ajuste Ciclado'!$C$5:$C$47,Balance!DL$4,'Ajuste Ciclado'!$B$5:$B$47,Balance!$B191)</f>
        <v>0</v>
      </c>
      <c r="DM191" s="99">
        <f>SUMIFS('Ajuste Ciclado'!G$5:G$47,'Ajuste Ciclado'!$C$5:$C$47,Balance!DM$4,'Ajuste Ciclado'!$B$5:$B$47,Balance!$B191)</f>
        <v>0</v>
      </c>
      <c r="DN191" s="99">
        <f>SUMIFS('Ajuste Ciclado'!H$5:H$47,'Ajuste Ciclado'!$C$5:$C$47,Balance!DN$4,'Ajuste Ciclado'!$B$5:$B$47,Balance!$B191)</f>
        <v>0</v>
      </c>
      <c r="DO191" s="99">
        <f>SUMIFS('Ajuste Ciclado'!I$5:I$47,'Ajuste Ciclado'!$C$5:$C$47,Balance!DO$4,'Ajuste Ciclado'!$B$5:$B$47,Balance!$B191)</f>
        <v>0</v>
      </c>
      <c r="DP191" s="99">
        <f>SUMIFS('Ajuste Ciclado'!J$5:J$47,'Ajuste Ciclado'!$C$5:$C$47,Balance!DP$4,'Ajuste Ciclado'!$B$5:$B$47,Balance!$B191)</f>
        <v>0</v>
      </c>
      <c r="DQ191" s="99">
        <f>SUMIFS('Ajuste Ciclado'!K$5:K$47,'Ajuste Ciclado'!$C$5:$C$47,Balance!DQ$4,'Ajuste Ciclado'!$B$5:$B$47,Balance!$B191)</f>
        <v>0</v>
      </c>
      <c r="DR191" s="99">
        <f>SUMIFS('Ajuste Ciclado'!L$5:L$47,'Ajuste Ciclado'!$C$5:$C$47,Balance!DR$4,'Ajuste Ciclado'!$B$5:$B$47,Balance!$B191)</f>
        <v>0</v>
      </c>
      <c r="DS191" s="99">
        <f>SUMIFS('Ajuste Ciclado'!M$5:M$47,'Ajuste Ciclado'!$C$5:$C$47,Balance!DS$4,'Ajuste Ciclado'!$B$5:$B$47,Balance!$B191)</f>
        <v>0</v>
      </c>
      <c r="DT191" s="99">
        <f>SUMIFS('Ajuste Ciclado'!N$5:N$47,'Ajuste Ciclado'!$C$5:$C$47,Balance!DT$4,'Ajuste Ciclado'!$B$5:$B$47,Balance!$B191)</f>
        <v>0</v>
      </c>
      <c r="DU191" s="100">
        <f>SUMIFS('Ajuste Ciclado'!O$5:O$47,'Ajuste Ciclado'!$C$5:$C$47,Balance!DU$4,'Ajuste Ciclado'!$B$5:$B$47,Balance!$B191)</f>
        <v>0</v>
      </c>
      <c r="DV191" s="98">
        <f>SUMIFS('Ajuste Ciclado'!D$5:D$47,'Ajuste Ciclado'!$C$5:$C$47,Balance!DV$4,'Ajuste Ciclado'!$B$5:$B$47,Balance!$B191)</f>
        <v>0</v>
      </c>
      <c r="DW191" s="99">
        <f>SUMIFS('Ajuste Ciclado'!E$5:E$47,'Ajuste Ciclado'!$C$5:$C$47,Balance!DW$4,'Ajuste Ciclado'!$B$5:$B$47,Balance!$B191)</f>
        <v>0</v>
      </c>
      <c r="DX191" s="99">
        <f>SUMIFS('Ajuste Ciclado'!F$5:F$47,'Ajuste Ciclado'!$C$5:$C$47,Balance!DX$4,'Ajuste Ciclado'!$B$5:$B$47,Balance!$B191)</f>
        <v>0</v>
      </c>
      <c r="DY191" s="99">
        <f>SUMIFS('Ajuste Ciclado'!G$5:G$47,'Ajuste Ciclado'!$C$5:$C$47,Balance!DY$4,'Ajuste Ciclado'!$B$5:$B$47,Balance!$B191)</f>
        <v>0</v>
      </c>
      <c r="DZ191" s="99">
        <f>SUMIFS('Ajuste Ciclado'!H$5:H$47,'Ajuste Ciclado'!$C$5:$C$47,Balance!DZ$4,'Ajuste Ciclado'!$B$5:$B$47,Balance!$B191)</f>
        <v>0</v>
      </c>
      <c r="EA191" s="99">
        <f>SUMIFS('Ajuste Ciclado'!I$5:I$47,'Ajuste Ciclado'!$C$5:$C$47,Balance!EA$4,'Ajuste Ciclado'!$B$5:$B$47,Balance!$B191)</f>
        <v>0</v>
      </c>
      <c r="EB191" s="99">
        <f>SUMIFS('Ajuste Ciclado'!J$5:J$47,'Ajuste Ciclado'!$C$5:$C$47,Balance!EB$4,'Ajuste Ciclado'!$B$5:$B$47,Balance!$B191)</f>
        <v>0</v>
      </c>
      <c r="EC191" s="99">
        <f>SUMIFS('Ajuste Ciclado'!K$5:K$47,'Ajuste Ciclado'!$C$5:$C$47,Balance!EC$4,'Ajuste Ciclado'!$B$5:$B$47,Balance!$B191)</f>
        <v>0</v>
      </c>
      <c r="ED191" s="99">
        <f>SUMIFS('Ajuste Ciclado'!L$5:L$47,'Ajuste Ciclado'!$C$5:$C$47,Balance!ED$4,'Ajuste Ciclado'!$B$5:$B$47,Balance!$B191)</f>
        <v>0</v>
      </c>
      <c r="EE191" s="99">
        <f>SUMIFS('Ajuste Ciclado'!M$5:M$47,'Ajuste Ciclado'!$C$5:$C$47,Balance!EE$4,'Ajuste Ciclado'!$B$5:$B$47,Balance!$B191)</f>
        <v>0</v>
      </c>
      <c r="EF191" s="99">
        <f>SUMIFS('Ajuste Ciclado'!N$5:N$47,'Ajuste Ciclado'!$C$5:$C$47,Balance!EF$4,'Ajuste Ciclado'!$B$5:$B$47,Balance!$B191)</f>
        <v>0</v>
      </c>
      <c r="EG191" s="100">
        <f>SUMIFS('Ajuste Ciclado'!O$5:O$47,'Ajuste Ciclado'!$C$5:$C$47,Balance!EG$4,'Ajuste Ciclado'!$B$5:$B$47,Balance!$B191)</f>
        <v>0</v>
      </c>
      <c r="EH191" s="98">
        <f>SUMIFS('Ajuste Ciclado'!D$5:D$47,'Ajuste Ciclado'!$C$5:$C$47,Balance!EH$4,'Ajuste Ciclado'!$B$5:$B$47,Balance!$B191)</f>
        <v>0</v>
      </c>
      <c r="EI191" s="99">
        <f>SUMIFS('Ajuste Ciclado'!E$5:E$47,'Ajuste Ciclado'!$C$5:$C$47,Balance!EI$4,'Ajuste Ciclado'!$B$5:$B$47,Balance!$B191)</f>
        <v>0</v>
      </c>
      <c r="EJ191" s="99">
        <f>SUMIFS('Ajuste Ciclado'!F$5:F$47,'Ajuste Ciclado'!$C$5:$C$47,Balance!EJ$4,'Ajuste Ciclado'!$B$5:$B$47,Balance!$B191)</f>
        <v>0</v>
      </c>
      <c r="EK191" s="99">
        <f>SUMIFS('Ajuste Ciclado'!G$5:G$47,'Ajuste Ciclado'!$C$5:$C$47,Balance!EK$4,'Ajuste Ciclado'!$B$5:$B$47,Balance!$B191)</f>
        <v>0</v>
      </c>
      <c r="EL191" s="99">
        <f>SUMIFS('Ajuste Ciclado'!H$5:H$47,'Ajuste Ciclado'!$C$5:$C$47,Balance!EL$4,'Ajuste Ciclado'!$B$5:$B$47,Balance!$B191)</f>
        <v>0</v>
      </c>
      <c r="EM191" s="99">
        <f>SUMIFS('Ajuste Ciclado'!I$5:I$47,'Ajuste Ciclado'!$C$5:$C$47,Balance!EM$4,'Ajuste Ciclado'!$B$5:$B$47,Balance!$B191)</f>
        <v>0</v>
      </c>
      <c r="EN191" s="99">
        <f>SUMIFS('Ajuste Ciclado'!J$5:J$47,'Ajuste Ciclado'!$C$5:$C$47,Balance!EN$4,'Ajuste Ciclado'!$B$5:$B$47,Balance!$B191)</f>
        <v>0</v>
      </c>
      <c r="EO191" s="99">
        <f>SUMIFS('Ajuste Ciclado'!K$5:K$47,'Ajuste Ciclado'!$C$5:$C$47,Balance!EO$4,'Ajuste Ciclado'!$B$5:$B$47,Balance!$B191)</f>
        <v>0</v>
      </c>
      <c r="EP191" s="99">
        <f>SUMIFS('Ajuste Ciclado'!L$5:L$47,'Ajuste Ciclado'!$C$5:$C$47,Balance!EP$4,'Ajuste Ciclado'!$B$5:$B$47,Balance!$B191)</f>
        <v>0</v>
      </c>
      <c r="EQ191" s="99">
        <f>SUMIFS('Ajuste Ciclado'!M$5:M$47,'Ajuste Ciclado'!$C$5:$C$47,Balance!EQ$4,'Ajuste Ciclado'!$B$5:$B$47,Balance!$B191)</f>
        <v>0</v>
      </c>
      <c r="ER191" s="99">
        <f>SUMIFS('Ajuste Ciclado'!N$5:N$47,'Ajuste Ciclado'!$C$5:$C$47,Balance!ER$4,'Ajuste Ciclado'!$B$5:$B$47,Balance!$B191)</f>
        <v>0</v>
      </c>
      <c r="ES191" s="100">
        <f>SUMIFS('Ajuste Ciclado'!O$5:O$47,'Ajuste Ciclado'!$C$5:$C$47,Balance!ES$4,'Ajuste Ciclado'!$B$5:$B$47,Balance!$B191)</f>
        <v>0</v>
      </c>
      <c r="ET191" s="84"/>
      <c r="EU191" s="12">
        <f t="shared" si="279"/>
        <v>1419256.439992432</v>
      </c>
      <c r="EV191" s="13">
        <f t="shared" si="244"/>
        <v>368055.40047734603</v>
      </c>
      <c r="EW191" s="13">
        <f t="shared" si="245"/>
        <v>556518.29308501899</v>
      </c>
      <c r="EX191" s="13">
        <f t="shared" si="246"/>
        <v>850174.88913843699</v>
      </c>
      <c r="EY191" s="13">
        <f t="shared" si="247"/>
        <v>730681.2591705391</v>
      </c>
      <c r="EZ191" s="13">
        <f t="shared" si="248"/>
        <v>595013.99519931909</v>
      </c>
      <c r="FA191" s="13">
        <f t="shared" si="249"/>
        <v>581462.34215819102</v>
      </c>
      <c r="FB191" s="13">
        <f t="shared" si="250"/>
        <v>559906.86278847686</v>
      </c>
      <c r="FC191" s="13">
        <f t="shared" si="251"/>
        <v>541678.62193494104</v>
      </c>
      <c r="FD191" s="13">
        <f t="shared" si="252"/>
        <v>77035.906476498989</v>
      </c>
      <c r="FE191" s="13">
        <f t="shared" si="253"/>
        <v>-3163.8750817583059</v>
      </c>
      <c r="FF191" s="14">
        <f t="shared" si="254"/>
        <v>-1734.567285922094</v>
      </c>
      <c r="FG191" s="12">
        <f t="shared" si="255"/>
        <v>1414660.7129934721</v>
      </c>
      <c r="FH191" s="13">
        <f t="shared" si="256"/>
        <v>330467.89634640201</v>
      </c>
      <c r="FI191" s="13">
        <f t="shared" si="257"/>
        <v>166356.02067645395</v>
      </c>
      <c r="FJ191" s="13">
        <f t="shared" si="258"/>
        <v>848489.54103532515</v>
      </c>
      <c r="FK191" s="13">
        <f t="shared" si="259"/>
        <v>707775.85555806709</v>
      </c>
      <c r="FL191" s="13">
        <f t="shared" si="260"/>
        <v>611548.28295343602</v>
      </c>
      <c r="FM191" s="13">
        <f t="shared" si="261"/>
        <v>631001.13321075495</v>
      </c>
      <c r="FN191" s="13">
        <f t="shared" si="262"/>
        <v>563824.69622939103</v>
      </c>
      <c r="FO191" s="13">
        <f t="shared" si="263"/>
        <v>557484.34944040794</v>
      </c>
      <c r="FP191" s="13">
        <f t="shared" si="264"/>
        <v>158671.98172537429</v>
      </c>
      <c r="FQ191" s="13">
        <f t="shared" si="265"/>
        <v>148660.8770012536</v>
      </c>
      <c r="FR191" s="14">
        <f t="shared" si="266"/>
        <v>250544.48671883281</v>
      </c>
      <c r="FS191" s="12">
        <f t="shared" si="267"/>
        <v>1394689.145248529</v>
      </c>
      <c r="FT191" s="13">
        <f t="shared" si="268"/>
        <v>155003.64281739492</v>
      </c>
      <c r="FU191" s="13">
        <f t="shared" si="269"/>
        <v>464337.66613834503</v>
      </c>
      <c r="FV191" s="13">
        <f t="shared" si="270"/>
        <v>880976.25548300694</v>
      </c>
      <c r="FW191" s="13">
        <f t="shared" si="271"/>
        <v>743050.5763486959</v>
      </c>
      <c r="FX191" s="13">
        <f t="shared" si="272"/>
        <v>680130.3439410209</v>
      </c>
      <c r="FY191" s="13">
        <f t="shared" si="273"/>
        <v>716612.40865183889</v>
      </c>
      <c r="FZ191" s="13">
        <f t="shared" si="274"/>
        <v>633448.64747144189</v>
      </c>
      <c r="GA191" s="13">
        <f t="shared" si="275"/>
        <v>627073.25449322804</v>
      </c>
      <c r="GB191" s="13">
        <f t="shared" si="276"/>
        <v>469825.53198750044</v>
      </c>
      <c r="GC191" s="13">
        <f t="shared" si="277"/>
        <v>475137.6706408863</v>
      </c>
      <c r="GD191" s="14">
        <f t="shared" si="278"/>
        <v>548355.46730973013</v>
      </c>
      <c r="GE191" s="84"/>
      <c r="GF191" s="12">
        <f t="shared" si="280"/>
        <v>6274885.5680535194</v>
      </c>
      <c r="GG191" s="13">
        <f t="shared" si="280"/>
        <v>6389485.8338891715</v>
      </c>
      <c r="GH191" s="14">
        <f t="shared" si="280"/>
        <v>7788640.6105316188</v>
      </c>
      <c r="GI191" s="6">
        <f t="shared" si="281"/>
        <v>1</v>
      </c>
      <c r="GJ191" s="12">
        <f t="shared" si="282"/>
        <v>-4898.4423676803999</v>
      </c>
      <c r="GK191" s="13">
        <f t="shared" si="283"/>
        <v>0</v>
      </c>
      <c r="GL191" s="14">
        <f t="shared" si="284"/>
        <v>0</v>
      </c>
      <c r="GM191" s="84"/>
      <c r="GN191" s="66">
        <f t="shared" si="285"/>
        <v>-4898.4423676803999</v>
      </c>
      <c r="GO191" s="84"/>
      <c r="GP191" s="63" t="str" cm="1">
        <f t="array" ref="GP191">INDEX($GF$4:$GH$4,1,GI191)</f>
        <v>Sample 1</v>
      </c>
      <c r="GQ191" s="12">
        <f t="shared" si="287"/>
        <v>-3163.8750817583059</v>
      </c>
      <c r="GR191" s="13">
        <f t="shared" si="287"/>
        <v>-1734.567285922094</v>
      </c>
      <c r="GS191" s="14">
        <f t="shared" si="287"/>
        <v>77035.906476498989</v>
      </c>
      <c r="GT191" s="12">
        <f t="shared" si="288"/>
        <v>148660.8770012536</v>
      </c>
      <c r="GU191" s="13">
        <f t="shared" si="288"/>
        <v>158671.98172537429</v>
      </c>
      <c r="GV191" s="14">
        <f t="shared" si="288"/>
        <v>166356.02067645395</v>
      </c>
      <c r="GW191" s="12">
        <f t="shared" si="289"/>
        <v>155003.64281739492</v>
      </c>
      <c r="GX191" s="13">
        <f t="shared" si="289"/>
        <v>464337.66613834503</v>
      </c>
      <c r="GY191" s="14">
        <f t="shared" si="289"/>
        <v>469825.53198750044</v>
      </c>
      <c r="GZ191" s="84" t="str">
        <f t="shared" si="290"/>
        <v>Sample 1</v>
      </c>
      <c r="HA191" s="12">
        <f t="shared" si="286"/>
        <v>-3163.8750817583059</v>
      </c>
      <c r="HB191" s="13">
        <f t="shared" si="286"/>
        <v>-1734.567285922094</v>
      </c>
      <c r="HC191" s="14">
        <f t="shared" si="286"/>
        <v>0</v>
      </c>
      <c r="HD191" s="6">
        <f t="shared" si="291"/>
        <v>-4898.4423676803999</v>
      </c>
      <c r="HE191" s="84" t="str">
        <f t="shared" si="292"/>
        <v>Ok</v>
      </c>
    </row>
    <row r="192" spans="2:213" hidden="1" x14ac:dyDescent="0.3">
      <c r="B192" s="84" t="s">
        <v>98</v>
      </c>
      <c r="C192" s="12">
        <f>SUMIFS(Inyecciones!$E$2:$E$14185,Inyecciones!$A$2:$A$14185,Balance!C$4,Inyecciones!$B$2:$B$14185,Balance!$B192,Inyecciones!$C$2:$C$14185,Balance!C$5)</f>
        <v>363186.02296338452</v>
      </c>
      <c r="D192" s="13">
        <f>SUMIFS(Inyecciones!$E$2:$E$14185,Inyecciones!$A$2:$A$14185,Balance!D$4,Inyecciones!$B$2:$B$14185,Balance!$B192,Inyecciones!$C$2:$C$14185,Balance!D$5)</f>
        <v>367265.81436483742</v>
      </c>
      <c r="E192" s="13">
        <f>SUMIFS(Inyecciones!$E$2:$E$14185,Inyecciones!$A$2:$A$14185,Balance!E$4,Inyecciones!$B$2:$B$14185,Balance!$B192,Inyecciones!$C$2:$C$14185,Balance!E$5)</f>
        <v>321494.292487556</v>
      </c>
      <c r="F192" s="13">
        <f>SUMIFS(Inyecciones!$E$2:$E$14185,Inyecciones!$A$2:$A$14185,Balance!F$4,Inyecciones!$B$2:$B$14185,Balance!$B192,Inyecciones!$C$2:$C$14185,Balance!F$5)</f>
        <v>318702.01184911362</v>
      </c>
      <c r="G192" s="13">
        <f>SUMIFS(Inyecciones!$E$2:$E$14185,Inyecciones!$A$2:$A$14185,Balance!G$4,Inyecciones!$B$2:$B$14185,Balance!$B192,Inyecciones!$C$2:$C$14185,Balance!G$5)</f>
        <v>664804.31868897181</v>
      </c>
      <c r="H192" s="13">
        <f>SUMIFS(Inyecciones!$E$2:$E$14185,Inyecciones!$A$2:$A$14185,Balance!H$4,Inyecciones!$B$2:$B$14185,Balance!$B192,Inyecciones!$C$2:$C$14185,Balance!H$5)</f>
        <v>603691.89336147672</v>
      </c>
      <c r="I192" s="13">
        <f>SUMIFS(Inyecciones!$E$2:$E$14185,Inyecciones!$A$2:$A$14185,Balance!I$4,Inyecciones!$B$2:$B$14185,Balance!$B192,Inyecciones!$C$2:$C$14185,Balance!I$5)</f>
        <v>613498.24458024825</v>
      </c>
      <c r="J192" s="13">
        <f>SUMIFS(Inyecciones!$E$2:$E$14185,Inyecciones!$A$2:$A$14185,Balance!J$4,Inyecciones!$B$2:$B$14185,Balance!$B192,Inyecciones!$C$2:$C$14185,Balance!J$5)</f>
        <v>617662.50651958666</v>
      </c>
      <c r="K192" s="13">
        <f>SUMIFS(Inyecciones!$E$2:$E$14185,Inyecciones!$A$2:$A$14185,Balance!K$4,Inyecciones!$B$2:$B$14185,Balance!$B192,Inyecciones!$C$2:$C$14185,Balance!K$5)</f>
        <v>508693.38371731312</v>
      </c>
      <c r="L192" s="13">
        <f>SUMIFS(Inyecciones!$E$2:$E$14185,Inyecciones!$A$2:$A$14185,Balance!L$4,Inyecciones!$B$2:$B$14185,Balance!$B192,Inyecciones!$C$2:$C$14185,Balance!L$5)</f>
        <v>357291.23829110421</v>
      </c>
      <c r="M192" s="13">
        <f>SUMIFS(Inyecciones!$E$2:$E$14185,Inyecciones!$A$2:$A$14185,Balance!M$4,Inyecciones!$B$2:$B$14185,Balance!$B192,Inyecciones!$C$2:$C$14185,Balance!M$5)</f>
        <v>451213.58716812002</v>
      </c>
      <c r="N192" s="14">
        <f>SUMIFS(Inyecciones!$E$2:$E$14185,Inyecciones!$A$2:$A$14185,Balance!N$4,Inyecciones!$B$2:$B$14185,Balance!$B192,Inyecciones!$C$2:$C$14185,Balance!N$5)</f>
        <v>531141.87240955536</v>
      </c>
      <c r="O192" s="12">
        <f>SUMIFS(Inyecciones!$E$2:$E$14185,Inyecciones!$A$2:$A$14185,Balance!O$4,Inyecciones!$B$2:$B$14185,Balance!$B192,Inyecciones!$C$2:$C$14185,Balance!O$5)</f>
        <v>347929.3919777085</v>
      </c>
      <c r="P192" s="13">
        <f>SUMIFS(Inyecciones!$E$2:$E$14185,Inyecciones!$A$2:$A$14185,Balance!P$4,Inyecciones!$B$2:$B$14185,Balance!$B192,Inyecciones!$C$2:$C$14185,Balance!P$5)</f>
        <v>370652.07907194103</v>
      </c>
      <c r="Q192" s="13">
        <f>SUMIFS(Inyecciones!$E$2:$E$14185,Inyecciones!$A$2:$A$14185,Balance!Q$4,Inyecciones!$B$2:$B$14185,Balance!$B192,Inyecciones!$C$2:$C$14185,Balance!Q$5)</f>
        <v>341233.10890582349</v>
      </c>
      <c r="R192" s="13">
        <f>SUMIFS(Inyecciones!$E$2:$E$14185,Inyecciones!$A$2:$A$14185,Balance!R$4,Inyecciones!$B$2:$B$14185,Balance!$B192,Inyecciones!$C$2:$C$14185,Balance!R$5)</f>
        <v>109651.7359198264</v>
      </c>
      <c r="S192" s="13">
        <f>SUMIFS(Inyecciones!$E$2:$E$14185,Inyecciones!$A$2:$A$14185,Balance!S$4,Inyecciones!$B$2:$B$14185,Balance!$B192,Inyecciones!$C$2:$C$14185,Balance!S$5)</f>
        <v>345029.83103740402</v>
      </c>
      <c r="T192" s="13">
        <f>SUMIFS(Inyecciones!$E$2:$E$14185,Inyecciones!$A$2:$A$14185,Balance!T$4,Inyecciones!$B$2:$B$14185,Balance!$B192,Inyecciones!$C$2:$C$14185,Balance!T$5)</f>
        <v>583128.59826380399</v>
      </c>
      <c r="U192" s="13">
        <f>SUMIFS(Inyecciones!$E$2:$E$14185,Inyecciones!$A$2:$A$14185,Balance!U$4,Inyecciones!$B$2:$B$14185,Balance!$B192,Inyecciones!$C$2:$C$14185,Balance!U$5)</f>
        <v>482432.59193485521</v>
      </c>
      <c r="V192" s="13">
        <f>SUMIFS(Inyecciones!$E$2:$E$14185,Inyecciones!$A$2:$A$14185,Balance!V$4,Inyecciones!$B$2:$B$14185,Balance!$B192,Inyecciones!$C$2:$C$14185,Balance!V$5)</f>
        <v>633583.40835285699</v>
      </c>
      <c r="W192" s="13">
        <f>SUMIFS(Inyecciones!$E$2:$E$14185,Inyecciones!$A$2:$A$14185,Balance!W$4,Inyecciones!$B$2:$B$14185,Balance!$B192,Inyecciones!$C$2:$C$14185,Balance!W$5)</f>
        <v>337606.96880122268</v>
      </c>
      <c r="X192" s="13">
        <f>SUMIFS(Inyecciones!$E$2:$E$14185,Inyecciones!$A$2:$A$14185,Balance!X$4,Inyecciones!$B$2:$B$14185,Balance!$B192,Inyecciones!$C$2:$C$14185,Balance!X$5)</f>
        <v>336910.86908663658</v>
      </c>
      <c r="Y192" s="13">
        <f>SUMIFS(Inyecciones!$E$2:$E$14185,Inyecciones!$A$2:$A$14185,Balance!Y$4,Inyecciones!$B$2:$B$14185,Balance!$B192,Inyecciones!$C$2:$C$14185,Balance!Y$5)</f>
        <v>335872.74510625668</v>
      </c>
      <c r="Z192" s="14">
        <f>SUMIFS(Inyecciones!$E$2:$E$14185,Inyecciones!$A$2:$A$14185,Balance!Z$4,Inyecciones!$B$2:$B$14185,Balance!$B192,Inyecciones!$C$2:$C$14185,Balance!Z$5)</f>
        <v>477668.26966494758</v>
      </c>
      <c r="AA192" s="12">
        <f>SUMIFS(Inyecciones!$E$2:$E$14185,Inyecciones!$A$2:$A$14185,Balance!AA$4,Inyecciones!$B$2:$B$14185,Balance!$B192,Inyecciones!$C$2:$C$14185,Balance!AA$5)</f>
        <v>336492.84991261642</v>
      </c>
      <c r="AB192" s="13">
        <f>SUMIFS(Inyecciones!$E$2:$E$14185,Inyecciones!$A$2:$A$14185,Balance!AB$4,Inyecciones!$B$2:$B$14185,Balance!$B192,Inyecciones!$C$2:$C$14185,Balance!AB$5)</f>
        <v>133645.84585778989</v>
      </c>
      <c r="AC192" s="13">
        <f>SUMIFS(Inyecciones!$E$2:$E$14185,Inyecciones!$A$2:$A$14185,Balance!AC$4,Inyecciones!$B$2:$B$14185,Balance!$B192,Inyecciones!$C$2:$C$14185,Balance!AC$5)</f>
        <v>94216.783078637149</v>
      </c>
      <c r="AD192" s="13">
        <f>SUMIFS(Inyecciones!$E$2:$E$14185,Inyecciones!$A$2:$A$14185,Balance!AD$4,Inyecciones!$B$2:$B$14185,Balance!$B192,Inyecciones!$C$2:$C$14185,Balance!AD$5)</f>
        <v>219627.60407493979</v>
      </c>
      <c r="AE192" s="13">
        <f>SUMIFS(Inyecciones!$E$2:$E$14185,Inyecciones!$A$2:$A$14185,Balance!AE$4,Inyecciones!$B$2:$B$14185,Balance!$B192,Inyecciones!$C$2:$C$14185,Balance!AE$5)</f>
        <v>192529.62978726099</v>
      </c>
      <c r="AF192" s="13">
        <f>SUMIFS(Inyecciones!$E$2:$E$14185,Inyecciones!$A$2:$A$14185,Balance!AF$4,Inyecciones!$B$2:$B$14185,Balance!$B192,Inyecciones!$C$2:$C$14185,Balance!AF$5)</f>
        <v>286747.31465703022</v>
      </c>
      <c r="AG192" s="13">
        <f>SUMIFS(Inyecciones!$E$2:$E$14185,Inyecciones!$A$2:$A$14185,Balance!AG$4,Inyecciones!$B$2:$B$14185,Balance!$B192,Inyecciones!$C$2:$C$14185,Balance!AG$5)</f>
        <v>626797.6985013613</v>
      </c>
      <c r="AH192" s="13">
        <f>SUMIFS(Inyecciones!$E$2:$E$14185,Inyecciones!$A$2:$A$14185,Balance!AH$4,Inyecciones!$B$2:$B$14185,Balance!$B192,Inyecciones!$C$2:$C$14185,Balance!AH$5)</f>
        <v>368469.0872650441</v>
      </c>
      <c r="AI192" s="13">
        <f>SUMIFS(Inyecciones!$E$2:$E$14185,Inyecciones!$A$2:$A$14185,Balance!AI$4,Inyecciones!$B$2:$B$14185,Balance!$B192,Inyecciones!$C$2:$C$14185,Balance!AI$5)</f>
        <v>507280.87279315322</v>
      </c>
      <c r="AJ192" s="13">
        <f>SUMIFS(Inyecciones!$E$2:$E$14185,Inyecciones!$A$2:$A$14185,Balance!AJ$4,Inyecciones!$B$2:$B$14185,Balance!$B192,Inyecciones!$C$2:$C$14185,Balance!AJ$5)</f>
        <v>518559.55120501848</v>
      </c>
      <c r="AK192" s="13">
        <f>SUMIFS(Inyecciones!$E$2:$E$14185,Inyecciones!$A$2:$A$14185,Balance!AK$4,Inyecciones!$B$2:$B$14185,Balance!$B192,Inyecciones!$C$2:$C$14185,Balance!AK$5)</f>
        <v>431773.56101075083</v>
      </c>
      <c r="AL192" s="14">
        <f>SUMIFS(Inyecciones!$E$2:$E$14185,Inyecciones!$A$2:$A$14185,Balance!AL$4,Inyecciones!$B$2:$B$14185,Balance!$B192,Inyecciones!$C$2:$C$14185,Balance!AL$5)</f>
        <v>444316.36039965297</v>
      </c>
      <c r="AM192" s="13"/>
      <c r="AN192" s="12">
        <f>SUMIFS('Retiro Mensual'!$E$2:$E$2629,'Retiro Mensual'!$A$2:$A$2629,AN$4,'Retiro Mensual'!$B$2:$B$2629,$B192,'Retiro Mensual'!$C$2:$C$2629,AN$5)</f>
        <v>0</v>
      </c>
      <c r="AO192" s="13">
        <f>SUMIFS('Retiro Mensual'!$E$2:$E$2629,'Retiro Mensual'!$A$2:$A$2629,AO$4,'Retiro Mensual'!$B$2:$B$2629,$B192,'Retiro Mensual'!$C$2:$C$2629,AO$5)</f>
        <v>0</v>
      </c>
      <c r="AP192" s="13">
        <f>SUMIFS('Retiro Mensual'!$E$2:$E$2629,'Retiro Mensual'!$A$2:$A$2629,AP$4,'Retiro Mensual'!$B$2:$B$2629,$B192,'Retiro Mensual'!$C$2:$C$2629,AP$5)</f>
        <v>0</v>
      </c>
      <c r="AQ192" s="13">
        <f>SUMIFS('Retiro Mensual'!$E$2:$E$2629,'Retiro Mensual'!$A$2:$A$2629,AQ$4,'Retiro Mensual'!$B$2:$B$2629,$B192,'Retiro Mensual'!$C$2:$C$2629,AQ$5)</f>
        <v>0</v>
      </c>
      <c r="AR192" s="13">
        <f>SUMIFS('Retiro Mensual'!$E$2:$E$2629,'Retiro Mensual'!$A$2:$A$2629,AR$4,'Retiro Mensual'!$B$2:$B$2629,$B192,'Retiro Mensual'!$C$2:$C$2629,AR$5)</f>
        <v>0</v>
      </c>
      <c r="AS192" s="13">
        <f>SUMIFS('Retiro Mensual'!$E$2:$E$2629,'Retiro Mensual'!$A$2:$A$2629,AS$4,'Retiro Mensual'!$B$2:$B$2629,$B192,'Retiro Mensual'!$C$2:$C$2629,AS$5)</f>
        <v>0</v>
      </c>
      <c r="AT192" s="13">
        <f>SUMIFS('Retiro Mensual'!$E$2:$E$2629,'Retiro Mensual'!$A$2:$A$2629,AT$4,'Retiro Mensual'!$B$2:$B$2629,$B192,'Retiro Mensual'!$C$2:$C$2629,AT$5)</f>
        <v>0</v>
      </c>
      <c r="AU192" s="13">
        <f>SUMIFS('Retiro Mensual'!$E$2:$E$2629,'Retiro Mensual'!$A$2:$A$2629,AU$4,'Retiro Mensual'!$B$2:$B$2629,$B192,'Retiro Mensual'!$C$2:$C$2629,AU$5)</f>
        <v>0</v>
      </c>
      <c r="AV192" s="13">
        <f>SUMIFS('Retiro Mensual'!$E$2:$E$2629,'Retiro Mensual'!$A$2:$A$2629,AV$4,'Retiro Mensual'!$B$2:$B$2629,$B192,'Retiro Mensual'!$C$2:$C$2629,AV$5)</f>
        <v>0</v>
      </c>
      <c r="AW192" s="13">
        <f>SUMIFS('Retiro Mensual'!$E$2:$E$2629,'Retiro Mensual'!$A$2:$A$2629,AW$4,'Retiro Mensual'!$B$2:$B$2629,$B192,'Retiro Mensual'!$C$2:$C$2629,AW$5)</f>
        <v>0</v>
      </c>
      <c r="AX192" s="13">
        <f>SUMIFS('Retiro Mensual'!$E$2:$E$2629,'Retiro Mensual'!$A$2:$A$2629,AX$4,'Retiro Mensual'!$B$2:$B$2629,$B192,'Retiro Mensual'!$C$2:$C$2629,AX$5)</f>
        <v>0</v>
      </c>
      <c r="AY192" s="14">
        <f>SUMIFS('Retiro Mensual'!$E$2:$E$2629,'Retiro Mensual'!$A$2:$A$2629,AY$4,'Retiro Mensual'!$B$2:$B$2629,$B192,'Retiro Mensual'!$C$2:$C$2629,AY$5)</f>
        <v>0</v>
      </c>
      <c r="AZ192" s="12">
        <f>SUMIFS('Retiro Mensual'!$E$2:$E$2629,'Retiro Mensual'!$A$2:$A$2629,AZ$4,'Retiro Mensual'!$B$2:$B$2629,$B192,'Retiro Mensual'!$C$2:$C$2629,AZ$5)</f>
        <v>0</v>
      </c>
      <c r="BA192" s="13">
        <f>SUMIFS('Retiro Mensual'!$E$2:$E$2629,'Retiro Mensual'!$A$2:$A$2629,BA$4,'Retiro Mensual'!$B$2:$B$2629,$B192,'Retiro Mensual'!$C$2:$C$2629,BA$5)</f>
        <v>0</v>
      </c>
      <c r="BB192" s="13">
        <f>SUMIFS('Retiro Mensual'!$E$2:$E$2629,'Retiro Mensual'!$A$2:$A$2629,BB$4,'Retiro Mensual'!$B$2:$B$2629,$B192,'Retiro Mensual'!$C$2:$C$2629,BB$5)</f>
        <v>0</v>
      </c>
      <c r="BC192" s="13">
        <f>SUMIFS('Retiro Mensual'!$E$2:$E$2629,'Retiro Mensual'!$A$2:$A$2629,BC$4,'Retiro Mensual'!$B$2:$B$2629,$B192,'Retiro Mensual'!$C$2:$C$2629,BC$5)</f>
        <v>0</v>
      </c>
      <c r="BD192" s="13">
        <f>SUMIFS('Retiro Mensual'!$E$2:$E$2629,'Retiro Mensual'!$A$2:$A$2629,BD$4,'Retiro Mensual'!$B$2:$B$2629,$B192,'Retiro Mensual'!$C$2:$C$2629,BD$5)</f>
        <v>0</v>
      </c>
      <c r="BE192" s="13">
        <f>SUMIFS('Retiro Mensual'!$E$2:$E$2629,'Retiro Mensual'!$A$2:$A$2629,BE$4,'Retiro Mensual'!$B$2:$B$2629,$B192,'Retiro Mensual'!$C$2:$C$2629,BE$5)</f>
        <v>0</v>
      </c>
      <c r="BF192" s="13">
        <f>SUMIFS('Retiro Mensual'!$E$2:$E$2629,'Retiro Mensual'!$A$2:$A$2629,BF$4,'Retiro Mensual'!$B$2:$B$2629,$B192,'Retiro Mensual'!$C$2:$C$2629,BF$5)</f>
        <v>0</v>
      </c>
      <c r="BG192" s="13">
        <f>SUMIFS('Retiro Mensual'!$E$2:$E$2629,'Retiro Mensual'!$A$2:$A$2629,BG$4,'Retiro Mensual'!$B$2:$B$2629,$B192,'Retiro Mensual'!$C$2:$C$2629,BG$5)</f>
        <v>0</v>
      </c>
      <c r="BH192" s="13">
        <f>SUMIFS('Retiro Mensual'!$E$2:$E$2629,'Retiro Mensual'!$A$2:$A$2629,BH$4,'Retiro Mensual'!$B$2:$B$2629,$B192,'Retiro Mensual'!$C$2:$C$2629,BH$5)</f>
        <v>0</v>
      </c>
      <c r="BI192" s="13">
        <f>SUMIFS('Retiro Mensual'!$E$2:$E$2629,'Retiro Mensual'!$A$2:$A$2629,BI$4,'Retiro Mensual'!$B$2:$B$2629,$B192,'Retiro Mensual'!$C$2:$C$2629,BI$5)</f>
        <v>0</v>
      </c>
      <c r="BJ192" s="13">
        <f>SUMIFS('Retiro Mensual'!$E$2:$E$2629,'Retiro Mensual'!$A$2:$A$2629,BJ$4,'Retiro Mensual'!$B$2:$B$2629,$B192,'Retiro Mensual'!$C$2:$C$2629,BJ$5)</f>
        <v>0</v>
      </c>
      <c r="BK192" s="14">
        <f>SUMIFS('Retiro Mensual'!$E$2:$E$2629,'Retiro Mensual'!$A$2:$A$2629,BK$4,'Retiro Mensual'!$B$2:$B$2629,$B192,'Retiro Mensual'!$C$2:$C$2629,BK$5)</f>
        <v>0</v>
      </c>
      <c r="BL192" s="12">
        <f>SUMIFS('Retiro Mensual'!$E$2:$E$2629,'Retiro Mensual'!$A$2:$A$2629,BL$4,'Retiro Mensual'!$B$2:$B$2629,$B192,'Retiro Mensual'!$C$2:$C$2629,BL$5)</f>
        <v>0</v>
      </c>
      <c r="BM192" s="13">
        <f>SUMIFS('Retiro Mensual'!$E$2:$E$2629,'Retiro Mensual'!$A$2:$A$2629,BM$4,'Retiro Mensual'!$B$2:$B$2629,$B192,'Retiro Mensual'!$C$2:$C$2629,BM$5)</f>
        <v>0</v>
      </c>
      <c r="BN192" s="13">
        <f>SUMIFS('Retiro Mensual'!$E$2:$E$2629,'Retiro Mensual'!$A$2:$A$2629,BN$4,'Retiro Mensual'!$B$2:$B$2629,$B192,'Retiro Mensual'!$C$2:$C$2629,BN$5)</f>
        <v>0</v>
      </c>
      <c r="BO192" s="13">
        <f>SUMIFS('Retiro Mensual'!$E$2:$E$2629,'Retiro Mensual'!$A$2:$A$2629,BO$4,'Retiro Mensual'!$B$2:$B$2629,$B192,'Retiro Mensual'!$C$2:$C$2629,BO$5)</f>
        <v>0</v>
      </c>
      <c r="BP192" s="13">
        <f>SUMIFS('Retiro Mensual'!$E$2:$E$2629,'Retiro Mensual'!$A$2:$A$2629,BP$4,'Retiro Mensual'!$B$2:$B$2629,$B192,'Retiro Mensual'!$C$2:$C$2629,BP$5)</f>
        <v>0</v>
      </c>
      <c r="BQ192" s="13">
        <f>SUMIFS('Retiro Mensual'!$E$2:$E$2629,'Retiro Mensual'!$A$2:$A$2629,BQ$4,'Retiro Mensual'!$B$2:$B$2629,$B192,'Retiro Mensual'!$C$2:$C$2629,BQ$5)</f>
        <v>0</v>
      </c>
      <c r="BR192" s="13">
        <f>SUMIFS('Retiro Mensual'!$E$2:$E$2629,'Retiro Mensual'!$A$2:$A$2629,BR$4,'Retiro Mensual'!$B$2:$B$2629,$B192,'Retiro Mensual'!$C$2:$C$2629,BR$5)</f>
        <v>0</v>
      </c>
      <c r="BS192" s="13">
        <f>SUMIFS('Retiro Mensual'!$E$2:$E$2629,'Retiro Mensual'!$A$2:$A$2629,BS$4,'Retiro Mensual'!$B$2:$B$2629,$B192,'Retiro Mensual'!$C$2:$C$2629,BS$5)</f>
        <v>0</v>
      </c>
      <c r="BT192" s="13">
        <f>SUMIFS('Retiro Mensual'!$E$2:$E$2629,'Retiro Mensual'!$A$2:$A$2629,BT$4,'Retiro Mensual'!$B$2:$B$2629,$B192,'Retiro Mensual'!$C$2:$C$2629,BT$5)</f>
        <v>0</v>
      </c>
      <c r="BU192" s="13">
        <f>SUMIFS('Retiro Mensual'!$E$2:$E$2629,'Retiro Mensual'!$A$2:$A$2629,BU$4,'Retiro Mensual'!$B$2:$B$2629,$B192,'Retiro Mensual'!$C$2:$C$2629,BU$5)</f>
        <v>0</v>
      </c>
      <c r="BV192" s="13">
        <f>SUMIFS('Retiro Mensual'!$E$2:$E$2629,'Retiro Mensual'!$A$2:$A$2629,BV$4,'Retiro Mensual'!$B$2:$B$2629,$B192,'Retiro Mensual'!$C$2:$C$2629,BV$5)</f>
        <v>0</v>
      </c>
      <c r="BW192" s="14">
        <f>SUMIFS('Retiro Mensual'!$E$2:$E$2629,'Retiro Mensual'!$A$2:$A$2629,BW$4,'Retiro Mensual'!$B$2:$B$2629,$B192,'Retiro Mensual'!$C$2:$C$2629,BW$5)</f>
        <v>0</v>
      </c>
      <c r="BX192" s="13"/>
      <c r="BY192" s="12">
        <f>SUMIFS('Compra Ventas'!$E$2:$E$2700,'Compra Ventas'!$A$2:$A$2700,BY$4,'Compra Ventas'!$B$2:$B$2700,$B192,'Compra Ventas'!$C$2:$C$2700,BY$5)</f>
        <v>-363186.02296338452</v>
      </c>
      <c r="BZ192" s="13">
        <f>SUMIFS('Compra Ventas'!$E$2:$E$2700,'Compra Ventas'!$A$2:$A$2700,BZ$4,'Compra Ventas'!$B$2:$B$2700,$B192,'Compra Ventas'!$C$2:$C$2700,BZ$5)</f>
        <v>-367265.81436483742</v>
      </c>
      <c r="CA192" s="13">
        <f>SUMIFS('Compra Ventas'!$E$2:$E$2700,'Compra Ventas'!$A$2:$A$2700,CA$4,'Compra Ventas'!$B$2:$B$2700,$B192,'Compra Ventas'!$C$2:$C$2700,CA$5)</f>
        <v>-321494.292487556</v>
      </c>
      <c r="CB192" s="13">
        <f>SUMIFS('Compra Ventas'!$E$2:$E$2700,'Compra Ventas'!$A$2:$A$2700,CB$4,'Compra Ventas'!$B$2:$B$2700,$B192,'Compra Ventas'!$C$2:$C$2700,CB$5)</f>
        <v>-318702.01184911362</v>
      </c>
      <c r="CC192" s="13">
        <f>SUMIFS('Compra Ventas'!$E$2:$E$2700,'Compra Ventas'!$A$2:$A$2700,CC$4,'Compra Ventas'!$B$2:$B$2700,$B192,'Compra Ventas'!$C$2:$C$2700,CC$5)</f>
        <v>-664804.31868897181</v>
      </c>
      <c r="CD192" s="13">
        <f>SUMIFS('Compra Ventas'!$E$2:$E$2700,'Compra Ventas'!$A$2:$A$2700,CD$4,'Compra Ventas'!$B$2:$B$2700,$B192,'Compra Ventas'!$C$2:$C$2700,CD$5)</f>
        <v>-603691.89336147672</v>
      </c>
      <c r="CE192" s="13">
        <f>SUMIFS('Compra Ventas'!$E$2:$E$2700,'Compra Ventas'!$A$2:$A$2700,CE$4,'Compra Ventas'!$B$2:$B$2700,$B192,'Compra Ventas'!$C$2:$C$2700,CE$5)</f>
        <v>-613498.24458024825</v>
      </c>
      <c r="CF192" s="13">
        <f>SUMIFS('Compra Ventas'!$E$2:$E$2700,'Compra Ventas'!$A$2:$A$2700,CF$4,'Compra Ventas'!$B$2:$B$2700,$B192,'Compra Ventas'!$C$2:$C$2700,CF$5)</f>
        <v>-617662.50651958666</v>
      </c>
      <c r="CG192" s="13">
        <f>SUMIFS('Compra Ventas'!$E$2:$E$2700,'Compra Ventas'!$A$2:$A$2700,CG$4,'Compra Ventas'!$B$2:$B$2700,$B192,'Compra Ventas'!$C$2:$C$2700,CG$5)</f>
        <v>-508693.38371731312</v>
      </c>
      <c r="CH192" s="13">
        <f>SUMIFS('Compra Ventas'!$E$2:$E$2700,'Compra Ventas'!$A$2:$A$2700,CH$4,'Compra Ventas'!$B$2:$B$2700,$B192,'Compra Ventas'!$C$2:$C$2700,CH$5)</f>
        <v>-357291.23829110421</v>
      </c>
      <c r="CI192" s="13">
        <f>SUMIFS('Compra Ventas'!$E$2:$E$2700,'Compra Ventas'!$A$2:$A$2700,CI$4,'Compra Ventas'!$B$2:$B$2700,$B192,'Compra Ventas'!$C$2:$C$2700,CI$5)</f>
        <v>-451213.58716812002</v>
      </c>
      <c r="CJ192" s="14">
        <f>SUMIFS('Compra Ventas'!$E$2:$E$2700,'Compra Ventas'!$A$2:$A$2700,CJ$4,'Compra Ventas'!$B$2:$B$2700,$B192,'Compra Ventas'!$C$2:$C$2700,CJ$5)</f>
        <v>-531139.4517975417</v>
      </c>
      <c r="CK192" s="12">
        <f>SUMIFS('Compra Ventas'!$E$2:$E$2700,'Compra Ventas'!$A$2:$A$2700,CK$4,'Compra Ventas'!$B$2:$B$2700,$B192,'Compra Ventas'!$C$2:$C$2700,CK$5)</f>
        <v>-347929.3919777085</v>
      </c>
      <c r="CL192" s="13">
        <f>SUMIFS('Compra Ventas'!$E$2:$E$2700,'Compra Ventas'!$A$2:$A$2700,CL$4,'Compra Ventas'!$B$2:$B$2700,$B192,'Compra Ventas'!$C$2:$C$2700,CL$5)</f>
        <v>-370652.07907194103</v>
      </c>
      <c r="CM192" s="13">
        <f>SUMIFS('Compra Ventas'!$E$2:$E$2700,'Compra Ventas'!$A$2:$A$2700,CM$4,'Compra Ventas'!$B$2:$B$2700,$B192,'Compra Ventas'!$C$2:$C$2700,CM$5)</f>
        <v>-341233.10890582349</v>
      </c>
      <c r="CN192" s="13">
        <f>SUMIFS('Compra Ventas'!$E$2:$E$2700,'Compra Ventas'!$A$2:$A$2700,CN$4,'Compra Ventas'!$B$2:$B$2700,$B192,'Compra Ventas'!$C$2:$C$2700,CN$5)</f>
        <v>-109651.7359198264</v>
      </c>
      <c r="CO192" s="13">
        <f>SUMIFS('Compra Ventas'!$E$2:$E$2700,'Compra Ventas'!$A$2:$A$2700,CO$4,'Compra Ventas'!$B$2:$B$2700,$B192,'Compra Ventas'!$C$2:$C$2700,CO$5)</f>
        <v>-345029.83103740402</v>
      </c>
      <c r="CP192" s="13">
        <f>SUMIFS('Compra Ventas'!$E$2:$E$2700,'Compra Ventas'!$A$2:$A$2700,CP$4,'Compra Ventas'!$B$2:$B$2700,$B192,'Compra Ventas'!$C$2:$C$2700,CP$5)</f>
        <v>-583128.59826380399</v>
      </c>
      <c r="CQ192" s="13">
        <f>SUMIFS('Compra Ventas'!$E$2:$E$2700,'Compra Ventas'!$A$2:$A$2700,CQ$4,'Compra Ventas'!$B$2:$B$2700,$B192,'Compra Ventas'!$C$2:$C$2700,CQ$5)</f>
        <v>-482432.59193485521</v>
      </c>
      <c r="CR192" s="13">
        <f>SUMIFS('Compra Ventas'!$E$2:$E$2700,'Compra Ventas'!$A$2:$A$2700,CR$4,'Compra Ventas'!$B$2:$B$2700,$B192,'Compra Ventas'!$C$2:$C$2700,CR$5)</f>
        <v>-633583.40835285699</v>
      </c>
      <c r="CS192" s="13">
        <f>SUMIFS('Compra Ventas'!$E$2:$E$2700,'Compra Ventas'!$A$2:$A$2700,CS$4,'Compra Ventas'!$B$2:$B$2700,$B192,'Compra Ventas'!$C$2:$C$2700,CS$5)</f>
        <v>-337606.96880122268</v>
      </c>
      <c r="CT192" s="13">
        <f>SUMIFS('Compra Ventas'!$E$2:$E$2700,'Compra Ventas'!$A$2:$A$2700,CT$4,'Compra Ventas'!$B$2:$B$2700,$B192,'Compra Ventas'!$C$2:$C$2700,CT$5)</f>
        <v>-336910.86908663658</v>
      </c>
      <c r="CU192" s="13">
        <f>SUMIFS('Compra Ventas'!$E$2:$E$2700,'Compra Ventas'!$A$2:$A$2700,CU$4,'Compra Ventas'!$B$2:$B$2700,$B192,'Compra Ventas'!$C$2:$C$2700,CU$5)</f>
        <v>-335872.74510625668</v>
      </c>
      <c r="CV192" s="14">
        <f>SUMIFS('Compra Ventas'!$E$2:$E$2700,'Compra Ventas'!$A$2:$A$2700,CV$4,'Compra Ventas'!$B$2:$B$2700,$B192,'Compra Ventas'!$C$2:$C$2700,CV$5)</f>
        <v>-477668.26966494758</v>
      </c>
      <c r="CW192" s="12">
        <f>SUMIFS('Compra Ventas'!$E$2:$E$2700,'Compra Ventas'!$A$2:$A$2700,CW$4,'Compra Ventas'!$B$2:$B$2700,$B192,'Compra Ventas'!$C$2:$C$2700,CW$5)</f>
        <v>-336492.84991261642</v>
      </c>
      <c r="CX192" s="13">
        <f>SUMIFS('Compra Ventas'!$E$2:$E$2700,'Compra Ventas'!$A$2:$A$2700,CX$4,'Compra Ventas'!$B$2:$B$2700,$B192,'Compra Ventas'!$C$2:$C$2700,CX$5)</f>
        <v>-133645.84585778989</v>
      </c>
      <c r="CY192" s="13">
        <f>SUMIFS('Compra Ventas'!$E$2:$E$2700,'Compra Ventas'!$A$2:$A$2700,CY$4,'Compra Ventas'!$B$2:$B$2700,$B192,'Compra Ventas'!$C$2:$C$2700,CY$5)</f>
        <v>-94216.783078637149</v>
      </c>
      <c r="CZ192" s="13">
        <f>SUMIFS('Compra Ventas'!$E$2:$E$2700,'Compra Ventas'!$A$2:$A$2700,CZ$4,'Compra Ventas'!$B$2:$B$2700,$B192,'Compra Ventas'!$C$2:$C$2700,CZ$5)</f>
        <v>-219627.60407493979</v>
      </c>
      <c r="DA192" s="13">
        <f>SUMIFS('Compra Ventas'!$E$2:$E$2700,'Compra Ventas'!$A$2:$A$2700,DA$4,'Compra Ventas'!$B$2:$B$2700,$B192,'Compra Ventas'!$C$2:$C$2700,DA$5)</f>
        <v>-192529.62978726099</v>
      </c>
      <c r="DB192" s="13">
        <f>SUMIFS('Compra Ventas'!$E$2:$E$2700,'Compra Ventas'!$A$2:$A$2700,DB$4,'Compra Ventas'!$B$2:$B$2700,$B192,'Compra Ventas'!$C$2:$C$2700,DB$5)</f>
        <v>-286747.31465703022</v>
      </c>
      <c r="DC192" s="13">
        <f>SUMIFS('Compra Ventas'!$E$2:$E$2700,'Compra Ventas'!$A$2:$A$2700,DC$4,'Compra Ventas'!$B$2:$B$2700,$B192,'Compra Ventas'!$C$2:$C$2700,DC$5)</f>
        <v>-626797.6985013613</v>
      </c>
      <c r="DD192" s="13">
        <f>SUMIFS('Compra Ventas'!$E$2:$E$2700,'Compra Ventas'!$A$2:$A$2700,DD$4,'Compra Ventas'!$B$2:$B$2700,$B192,'Compra Ventas'!$C$2:$C$2700,DD$5)</f>
        <v>-368469.0872650441</v>
      </c>
      <c r="DE192" s="13">
        <f>SUMIFS('Compra Ventas'!$E$2:$E$2700,'Compra Ventas'!$A$2:$A$2700,DE$4,'Compra Ventas'!$B$2:$B$2700,$B192,'Compra Ventas'!$C$2:$C$2700,DE$5)</f>
        <v>-507280.87279315322</v>
      </c>
      <c r="DF192" s="13">
        <f>SUMIFS('Compra Ventas'!$E$2:$E$2700,'Compra Ventas'!$A$2:$A$2700,DF$4,'Compra Ventas'!$B$2:$B$2700,$B192,'Compra Ventas'!$C$2:$C$2700,DF$5)</f>
        <v>-518559.55120501848</v>
      </c>
      <c r="DG192" s="13">
        <f>SUMIFS('Compra Ventas'!$E$2:$E$2700,'Compra Ventas'!$A$2:$A$2700,DG$4,'Compra Ventas'!$B$2:$B$2700,$B192,'Compra Ventas'!$C$2:$C$2700,DG$5)</f>
        <v>-431773.56101075083</v>
      </c>
      <c r="DH192" s="14">
        <f>SUMIFS('Compra Ventas'!$E$2:$E$2700,'Compra Ventas'!$A$2:$A$2700,DH$4,'Compra Ventas'!$B$2:$B$2700,$B192,'Compra Ventas'!$C$2:$C$2700,DH$5)</f>
        <v>-444316.36039965297</v>
      </c>
      <c r="DI192" s="84"/>
      <c r="DJ192" s="98">
        <f>SUMIFS('Ajuste Ciclado'!D$5:D$47,'Ajuste Ciclado'!$C$5:$C$47,Balance!DJ$4,'Ajuste Ciclado'!$B$5:$B$47,Balance!$B192)</f>
        <v>0</v>
      </c>
      <c r="DK192" s="99">
        <f>SUMIFS('Ajuste Ciclado'!E$5:E$47,'Ajuste Ciclado'!$C$5:$C$47,Balance!DK$4,'Ajuste Ciclado'!$B$5:$B$47,Balance!$B192)</f>
        <v>0</v>
      </c>
      <c r="DL192" s="99">
        <f>SUMIFS('Ajuste Ciclado'!F$5:F$47,'Ajuste Ciclado'!$C$5:$C$47,Balance!DL$4,'Ajuste Ciclado'!$B$5:$B$47,Balance!$B192)</f>
        <v>0</v>
      </c>
      <c r="DM192" s="99">
        <f>SUMIFS('Ajuste Ciclado'!G$5:G$47,'Ajuste Ciclado'!$C$5:$C$47,Balance!DM$4,'Ajuste Ciclado'!$B$5:$B$47,Balance!$B192)</f>
        <v>0</v>
      </c>
      <c r="DN192" s="99">
        <f>SUMIFS('Ajuste Ciclado'!H$5:H$47,'Ajuste Ciclado'!$C$5:$C$47,Balance!DN$4,'Ajuste Ciclado'!$B$5:$B$47,Balance!$B192)</f>
        <v>0</v>
      </c>
      <c r="DO192" s="99">
        <f>SUMIFS('Ajuste Ciclado'!I$5:I$47,'Ajuste Ciclado'!$C$5:$C$47,Balance!DO$4,'Ajuste Ciclado'!$B$5:$B$47,Balance!$B192)</f>
        <v>0</v>
      </c>
      <c r="DP192" s="99">
        <f>SUMIFS('Ajuste Ciclado'!J$5:J$47,'Ajuste Ciclado'!$C$5:$C$47,Balance!DP$4,'Ajuste Ciclado'!$B$5:$B$47,Balance!$B192)</f>
        <v>0</v>
      </c>
      <c r="DQ192" s="99">
        <f>SUMIFS('Ajuste Ciclado'!K$5:K$47,'Ajuste Ciclado'!$C$5:$C$47,Balance!DQ$4,'Ajuste Ciclado'!$B$5:$B$47,Balance!$B192)</f>
        <v>0</v>
      </c>
      <c r="DR192" s="99">
        <f>SUMIFS('Ajuste Ciclado'!L$5:L$47,'Ajuste Ciclado'!$C$5:$C$47,Balance!DR$4,'Ajuste Ciclado'!$B$5:$B$47,Balance!$B192)</f>
        <v>0</v>
      </c>
      <c r="DS192" s="99">
        <f>SUMIFS('Ajuste Ciclado'!M$5:M$47,'Ajuste Ciclado'!$C$5:$C$47,Balance!DS$4,'Ajuste Ciclado'!$B$5:$B$47,Balance!$B192)</f>
        <v>0</v>
      </c>
      <c r="DT192" s="99">
        <f>SUMIFS('Ajuste Ciclado'!N$5:N$47,'Ajuste Ciclado'!$C$5:$C$47,Balance!DT$4,'Ajuste Ciclado'!$B$5:$B$47,Balance!$B192)</f>
        <v>0</v>
      </c>
      <c r="DU192" s="100">
        <f>SUMIFS('Ajuste Ciclado'!O$5:O$47,'Ajuste Ciclado'!$C$5:$C$47,Balance!DU$4,'Ajuste Ciclado'!$B$5:$B$47,Balance!$B192)</f>
        <v>0</v>
      </c>
      <c r="DV192" s="98">
        <f>SUMIFS('Ajuste Ciclado'!D$5:D$47,'Ajuste Ciclado'!$C$5:$C$47,Balance!DV$4,'Ajuste Ciclado'!$B$5:$B$47,Balance!$B192)</f>
        <v>0</v>
      </c>
      <c r="DW192" s="99">
        <f>SUMIFS('Ajuste Ciclado'!E$5:E$47,'Ajuste Ciclado'!$C$5:$C$47,Balance!DW$4,'Ajuste Ciclado'!$B$5:$B$47,Balance!$B192)</f>
        <v>0</v>
      </c>
      <c r="DX192" s="99">
        <f>SUMIFS('Ajuste Ciclado'!F$5:F$47,'Ajuste Ciclado'!$C$5:$C$47,Balance!DX$4,'Ajuste Ciclado'!$B$5:$B$47,Balance!$B192)</f>
        <v>0</v>
      </c>
      <c r="DY192" s="99">
        <f>SUMIFS('Ajuste Ciclado'!G$5:G$47,'Ajuste Ciclado'!$C$5:$C$47,Balance!DY$4,'Ajuste Ciclado'!$B$5:$B$47,Balance!$B192)</f>
        <v>0</v>
      </c>
      <c r="DZ192" s="99">
        <f>SUMIFS('Ajuste Ciclado'!H$5:H$47,'Ajuste Ciclado'!$C$5:$C$47,Balance!DZ$4,'Ajuste Ciclado'!$B$5:$B$47,Balance!$B192)</f>
        <v>0</v>
      </c>
      <c r="EA192" s="99">
        <f>SUMIFS('Ajuste Ciclado'!I$5:I$47,'Ajuste Ciclado'!$C$5:$C$47,Balance!EA$4,'Ajuste Ciclado'!$B$5:$B$47,Balance!$B192)</f>
        <v>0</v>
      </c>
      <c r="EB192" s="99">
        <f>SUMIFS('Ajuste Ciclado'!J$5:J$47,'Ajuste Ciclado'!$C$5:$C$47,Balance!EB$4,'Ajuste Ciclado'!$B$5:$B$47,Balance!$B192)</f>
        <v>0</v>
      </c>
      <c r="EC192" s="99">
        <f>SUMIFS('Ajuste Ciclado'!K$5:K$47,'Ajuste Ciclado'!$C$5:$C$47,Balance!EC$4,'Ajuste Ciclado'!$B$5:$B$47,Balance!$B192)</f>
        <v>0</v>
      </c>
      <c r="ED192" s="99">
        <f>SUMIFS('Ajuste Ciclado'!L$5:L$47,'Ajuste Ciclado'!$C$5:$C$47,Balance!ED$4,'Ajuste Ciclado'!$B$5:$B$47,Balance!$B192)</f>
        <v>0</v>
      </c>
      <c r="EE192" s="99">
        <f>SUMIFS('Ajuste Ciclado'!M$5:M$47,'Ajuste Ciclado'!$C$5:$C$47,Balance!EE$4,'Ajuste Ciclado'!$B$5:$B$47,Balance!$B192)</f>
        <v>0</v>
      </c>
      <c r="EF192" s="99">
        <f>SUMIFS('Ajuste Ciclado'!N$5:N$47,'Ajuste Ciclado'!$C$5:$C$47,Balance!EF$4,'Ajuste Ciclado'!$B$5:$B$47,Balance!$B192)</f>
        <v>0</v>
      </c>
      <c r="EG192" s="100">
        <f>SUMIFS('Ajuste Ciclado'!O$5:O$47,'Ajuste Ciclado'!$C$5:$C$47,Balance!EG$4,'Ajuste Ciclado'!$B$5:$B$47,Balance!$B192)</f>
        <v>0</v>
      </c>
      <c r="EH192" s="98">
        <f>SUMIFS('Ajuste Ciclado'!D$5:D$47,'Ajuste Ciclado'!$C$5:$C$47,Balance!EH$4,'Ajuste Ciclado'!$B$5:$B$47,Balance!$B192)</f>
        <v>0</v>
      </c>
      <c r="EI192" s="99">
        <f>SUMIFS('Ajuste Ciclado'!E$5:E$47,'Ajuste Ciclado'!$C$5:$C$47,Balance!EI$4,'Ajuste Ciclado'!$B$5:$B$47,Balance!$B192)</f>
        <v>0</v>
      </c>
      <c r="EJ192" s="99">
        <f>SUMIFS('Ajuste Ciclado'!F$5:F$47,'Ajuste Ciclado'!$C$5:$C$47,Balance!EJ$4,'Ajuste Ciclado'!$B$5:$B$47,Balance!$B192)</f>
        <v>0</v>
      </c>
      <c r="EK192" s="99">
        <f>SUMIFS('Ajuste Ciclado'!G$5:G$47,'Ajuste Ciclado'!$C$5:$C$47,Balance!EK$4,'Ajuste Ciclado'!$B$5:$B$47,Balance!$B192)</f>
        <v>0</v>
      </c>
      <c r="EL192" s="99">
        <f>SUMIFS('Ajuste Ciclado'!H$5:H$47,'Ajuste Ciclado'!$C$5:$C$47,Balance!EL$4,'Ajuste Ciclado'!$B$5:$B$47,Balance!$B192)</f>
        <v>0</v>
      </c>
      <c r="EM192" s="99">
        <f>SUMIFS('Ajuste Ciclado'!I$5:I$47,'Ajuste Ciclado'!$C$5:$C$47,Balance!EM$4,'Ajuste Ciclado'!$B$5:$B$47,Balance!$B192)</f>
        <v>0</v>
      </c>
      <c r="EN192" s="99">
        <f>SUMIFS('Ajuste Ciclado'!J$5:J$47,'Ajuste Ciclado'!$C$5:$C$47,Balance!EN$4,'Ajuste Ciclado'!$B$5:$B$47,Balance!$B192)</f>
        <v>0</v>
      </c>
      <c r="EO192" s="99">
        <f>SUMIFS('Ajuste Ciclado'!K$5:K$47,'Ajuste Ciclado'!$C$5:$C$47,Balance!EO$4,'Ajuste Ciclado'!$B$5:$B$47,Balance!$B192)</f>
        <v>0</v>
      </c>
      <c r="EP192" s="99">
        <f>SUMIFS('Ajuste Ciclado'!L$5:L$47,'Ajuste Ciclado'!$C$5:$C$47,Balance!EP$4,'Ajuste Ciclado'!$B$5:$B$47,Balance!$B192)</f>
        <v>0</v>
      </c>
      <c r="EQ192" s="99">
        <f>SUMIFS('Ajuste Ciclado'!M$5:M$47,'Ajuste Ciclado'!$C$5:$C$47,Balance!EQ$4,'Ajuste Ciclado'!$B$5:$B$47,Balance!$B192)</f>
        <v>0</v>
      </c>
      <c r="ER192" s="99">
        <f>SUMIFS('Ajuste Ciclado'!N$5:N$47,'Ajuste Ciclado'!$C$5:$C$47,Balance!ER$4,'Ajuste Ciclado'!$B$5:$B$47,Balance!$B192)</f>
        <v>0</v>
      </c>
      <c r="ES192" s="100">
        <f>SUMIFS('Ajuste Ciclado'!O$5:O$47,'Ajuste Ciclado'!$C$5:$C$47,Balance!ES$4,'Ajuste Ciclado'!$B$5:$B$47,Balance!$B192)</f>
        <v>0</v>
      </c>
      <c r="ET192" s="84"/>
      <c r="EU192" s="12">
        <f t="shared" si="279"/>
        <v>0</v>
      </c>
      <c r="EV192" s="13">
        <f t="shared" si="244"/>
        <v>0</v>
      </c>
      <c r="EW192" s="13">
        <f t="shared" si="245"/>
        <v>0</v>
      </c>
      <c r="EX192" s="13">
        <f t="shared" si="246"/>
        <v>0</v>
      </c>
      <c r="EY192" s="13">
        <f t="shared" si="247"/>
        <v>0</v>
      </c>
      <c r="EZ192" s="13">
        <f t="shared" si="248"/>
        <v>0</v>
      </c>
      <c r="FA192" s="13">
        <f t="shared" si="249"/>
        <v>0</v>
      </c>
      <c r="FB192" s="13">
        <f t="shared" si="250"/>
        <v>0</v>
      </c>
      <c r="FC192" s="13">
        <f t="shared" si="251"/>
        <v>0</v>
      </c>
      <c r="FD192" s="13">
        <f t="shared" si="252"/>
        <v>0</v>
      </c>
      <c r="FE192" s="13">
        <f t="shared" si="253"/>
        <v>0</v>
      </c>
      <c r="FF192" s="14">
        <f t="shared" si="254"/>
        <v>2.4206120136659592</v>
      </c>
      <c r="FG192" s="12">
        <f t="shared" si="255"/>
        <v>0</v>
      </c>
      <c r="FH192" s="13">
        <f t="shared" si="256"/>
        <v>0</v>
      </c>
      <c r="FI192" s="13">
        <f t="shared" si="257"/>
        <v>0</v>
      </c>
      <c r="FJ192" s="13">
        <f t="shared" si="258"/>
        <v>0</v>
      </c>
      <c r="FK192" s="13">
        <f t="shared" si="259"/>
        <v>0</v>
      </c>
      <c r="FL192" s="13">
        <f t="shared" si="260"/>
        <v>0</v>
      </c>
      <c r="FM192" s="13">
        <f t="shared" si="261"/>
        <v>0</v>
      </c>
      <c r="FN192" s="13">
        <f t="shared" si="262"/>
        <v>0</v>
      </c>
      <c r="FO192" s="13">
        <f t="shared" si="263"/>
        <v>0</v>
      </c>
      <c r="FP192" s="13">
        <f t="shared" si="264"/>
        <v>0</v>
      </c>
      <c r="FQ192" s="13">
        <f t="shared" si="265"/>
        <v>0</v>
      </c>
      <c r="FR192" s="14">
        <f t="shared" si="266"/>
        <v>0</v>
      </c>
      <c r="FS192" s="12">
        <f t="shared" si="267"/>
        <v>0</v>
      </c>
      <c r="FT192" s="13">
        <f t="shared" si="268"/>
        <v>0</v>
      </c>
      <c r="FU192" s="13">
        <f t="shared" si="269"/>
        <v>0</v>
      </c>
      <c r="FV192" s="13">
        <f t="shared" si="270"/>
        <v>0</v>
      </c>
      <c r="FW192" s="13">
        <f t="shared" si="271"/>
        <v>0</v>
      </c>
      <c r="FX192" s="13">
        <f t="shared" si="272"/>
        <v>0</v>
      </c>
      <c r="FY192" s="13">
        <f t="shared" si="273"/>
        <v>0</v>
      </c>
      <c r="FZ192" s="13">
        <f t="shared" si="274"/>
        <v>0</v>
      </c>
      <c r="GA192" s="13">
        <f t="shared" si="275"/>
        <v>0</v>
      </c>
      <c r="GB192" s="13">
        <f t="shared" si="276"/>
        <v>0</v>
      </c>
      <c r="GC192" s="13">
        <f t="shared" si="277"/>
        <v>0</v>
      </c>
      <c r="GD192" s="14">
        <f t="shared" si="278"/>
        <v>0</v>
      </c>
      <c r="GE192" s="84"/>
      <c r="GF192" s="12">
        <f t="shared" si="280"/>
        <v>2.4206120136659592</v>
      </c>
      <c r="GG192" s="13">
        <f t="shared" si="280"/>
        <v>0</v>
      </c>
      <c r="GH192" s="14">
        <f t="shared" si="280"/>
        <v>0</v>
      </c>
      <c r="GI192" s="6">
        <f t="shared" si="281"/>
        <v>2</v>
      </c>
      <c r="GJ192" s="12">
        <f t="shared" si="282"/>
        <v>0</v>
      </c>
      <c r="GK192" s="13">
        <f t="shared" si="283"/>
        <v>0</v>
      </c>
      <c r="GL192" s="14">
        <f t="shared" si="284"/>
        <v>0</v>
      </c>
      <c r="GM192" s="84"/>
      <c r="GN192" s="66">
        <f t="shared" si="285"/>
        <v>0</v>
      </c>
      <c r="GO192" s="84"/>
      <c r="GP192" s="63" t="str" cm="1">
        <f t="array" ref="GP192">INDEX($GF$4:$GH$4,1,GI192)</f>
        <v>Sample 3</v>
      </c>
      <c r="GQ192" s="12">
        <f t="shared" si="287"/>
        <v>0</v>
      </c>
      <c r="GR192" s="13">
        <f t="shared" si="287"/>
        <v>0</v>
      </c>
      <c r="GS192" s="14">
        <f t="shared" si="287"/>
        <v>0</v>
      </c>
      <c r="GT192" s="12">
        <f t="shared" si="288"/>
        <v>0</v>
      </c>
      <c r="GU192" s="13">
        <f t="shared" si="288"/>
        <v>0</v>
      </c>
      <c r="GV192" s="14">
        <f t="shared" si="288"/>
        <v>0</v>
      </c>
      <c r="GW192" s="12">
        <f t="shared" si="289"/>
        <v>0</v>
      </c>
      <c r="GX192" s="13">
        <f t="shared" si="289"/>
        <v>0</v>
      </c>
      <c r="GY192" s="14">
        <f t="shared" si="289"/>
        <v>0</v>
      </c>
      <c r="GZ192" s="84" t="str">
        <f t="shared" si="290"/>
        <v>Sample 3</v>
      </c>
      <c r="HA192" s="12">
        <f t="shared" si="286"/>
        <v>0</v>
      </c>
      <c r="HB192" s="13">
        <f t="shared" si="286"/>
        <v>0</v>
      </c>
      <c r="HC192" s="14">
        <f t="shared" si="286"/>
        <v>0</v>
      </c>
      <c r="HD192" s="6">
        <f t="shared" si="291"/>
        <v>0</v>
      </c>
      <c r="HE192" s="84" t="str">
        <f t="shared" si="292"/>
        <v>Ok</v>
      </c>
    </row>
    <row r="193" spans="2:213" hidden="1" x14ac:dyDescent="0.3">
      <c r="B193" s="84" t="s">
        <v>284</v>
      </c>
      <c r="C193" s="12">
        <f>SUMIFS(Inyecciones!$E$2:$E$14185,Inyecciones!$A$2:$A$14185,Balance!C$4,Inyecciones!$B$2:$B$14185,Balance!$B193,Inyecciones!$C$2:$C$14185,Balance!C$5)</f>
        <v>178.77463320319069</v>
      </c>
      <c r="D193" s="13">
        <f>SUMIFS(Inyecciones!$E$2:$E$14185,Inyecciones!$A$2:$A$14185,Balance!D$4,Inyecciones!$B$2:$B$14185,Balance!$B193,Inyecciones!$C$2:$C$14185,Balance!D$5)</f>
        <v>313.71196090507362</v>
      </c>
      <c r="E193" s="13">
        <f>SUMIFS(Inyecciones!$E$2:$E$14185,Inyecciones!$A$2:$A$14185,Balance!E$4,Inyecciones!$B$2:$B$14185,Balance!$B193,Inyecciones!$C$2:$C$14185,Balance!E$5)</f>
        <v>1308.5037569885369</v>
      </c>
      <c r="F193" s="13">
        <f>SUMIFS(Inyecciones!$E$2:$E$14185,Inyecciones!$A$2:$A$14185,Balance!F$4,Inyecciones!$B$2:$B$14185,Balance!$B193,Inyecciones!$C$2:$C$14185,Balance!F$5)</f>
        <v>17320.778891113339</v>
      </c>
      <c r="G193" s="13">
        <f>SUMIFS(Inyecciones!$E$2:$E$14185,Inyecciones!$A$2:$A$14185,Balance!G$4,Inyecciones!$B$2:$B$14185,Balance!$B193,Inyecciones!$C$2:$C$14185,Balance!G$5)</f>
        <v>38967.823699672241</v>
      </c>
      <c r="H193" s="13">
        <f>SUMIFS(Inyecciones!$E$2:$E$14185,Inyecciones!$A$2:$A$14185,Balance!H$4,Inyecciones!$B$2:$B$14185,Balance!$B193,Inyecciones!$C$2:$C$14185,Balance!H$5)</f>
        <v>36650.715929287267</v>
      </c>
      <c r="I193" s="13">
        <f>SUMIFS(Inyecciones!$E$2:$E$14185,Inyecciones!$A$2:$A$14185,Balance!I$4,Inyecciones!$B$2:$B$14185,Balance!$B193,Inyecciones!$C$2:$C$14185,Balance!I$5)</f>
        <v>37361.28638522746</v>
      </c>
      <c r="J193" s="13">
        <f>SUMIFS(Inyecciones!$E$2:$E$14185,Inyecciones!$A$2:$A$14185,Balance!J$4,Inyecciones!$B$2:$B$14185,Balance!$B193,Inyecciones!$C$2:$C$14185,Balance!J$5)</f>
        <v>35741.299645118837</v>
      </c>
      <c r="K193" s="13">
        <f>SUMIFS(Inyecciones!$E$2:$E$14185,Inyecciones!$A$2:$A$14185,Balance!K$4,Inyecciones!$B$2:$B$14185,Balance!$B193,Inyecciones!$C$2:$C$14185,Balance!K$5)</f>
        <v>28568.781788859022</v>
      </c>
      <c r="L193" s="13">
        <f>SUMIFS(Inyecciones!$E$2:$E$14185,Inyecciones!$A$2:$A$14185,Balance!L$4,Inyecciones!$B$2:$B$14185,Balance!$B193,Inyecciones!$C$2:$C$14185,Balance!L$5)</f>
        <v>18385.900360623262</v>
      </c>
      <c r="M193" s="13">
        <f>SUMIFS(Inyecciones!$E$2:$E$14185,Inyecciones!$A$2:$A$14185,Balance!M$4,Inyecciones!$B$2:$B$14185,Balance!$B193,Inyecciones!$C$2:$C$14185,Balance!M$5)</f>
        <v>19874.79860777628</v>
      </c>
      <c r="N193" s="14">
        <f>SUMIFS(Inyecciones!$E$2:$E$14185,Inyecciones!$A$2:$A$14185,Balance!N$4,Inyecciones!$B$2:$B$14185,Balance!$B193,Inyecciones!$C$2:$C$14185,Balance!N$5)</f>
        <v>10078.090281251851</v>
      </c>
      <c r="O193" s="12">
        <f>SUMIFS(Inyecciones!$E$2:$E$14185,Inyecciones!$A$2:$A$14185,Balance!O$4,Inyecciones!$B$2:$B$14185,Balance!$B193,Inyecciones!$C$2:$C$14185,Balance!O$5)</f>
        <v>46.731001145617242</v>
      </c>
      <c r="P193" s="13">
        <f>SUMIFS(Inyecciones!$E$2:$E$14185,Inyecciones!$A$2:$A$14185,Balance!P$4,Inyecciones!$B$2:$B$14185,Balance!$B193,Inyecciones!$C$2:$C$14185,Balance!P$5)</f>
        <v>85.380367121925133</v>
      </c>
      <c r="Q193" s="13">
        <f>SUMIFS(Inyecciones!$E$2:$E$14185,Inyecciones!$A$2:$A$14185,Balance!Q$4,Inyecciones!$B$2:$B$14185,Balance!$B193,Inyecciones!$C$2:$C$14185,Balance!Q$5)</f>
        <v>119.2130787971918</v>
      </c>
      <c r="R193" s="13">
        <f>SUMIFS(Inyecciones!$E$2:$E$14185,Inyecciones!$A$2:$A$14185,Balance!R$4,Inyecciones!$B$2:$B$14185,Balance!$B193,Inyecciones!$C$2:$C$14185,Balance!R$5)</f>
        <v>3401.1648000733499</v>
      </c>
      <c r="S193" s="13">
        <f>SUMIFS(Inyecciones!$E$2:$E$14185,Inyecciones!$A$2:$A$14185,Balance!S$4,Inyecciones!$B$2:$B$14185,Balance!$B193,Inyecciones!$C$2:$C$14185,Balance!S$5)</f>
        <v>18579.62115199881</v>
      </c>
      <c r="T193" s="13">
        <f>SUMIFS(Inyecciones!$E$2:$E$14185,Inyecciones!$A$2:$A$14185,Balance!T$4,Inyecciones!$B$2:$B$14185,Balance!$B193,Inyecciones!$C$2:$C$14185,Balance!T$5)</f>
        <v>33865.171753925082</v>
      </c>
      <c r="U193" s="13">
        <f>SUMIFS(Inyecciones!$E$2:$E$14185,Inyecciones!$A$2:$A$14185,Balance!U$4,Inyecciones!$B$2:$B$14185,Balance!$B193,Inyecciones!$C$2:$C$14185,Balance!U$5)</f>
        <v>26754.3242951877</v>
      </c>
      <c r="V193" s="13">
        <f>SUMIFS(Inyecciones!$E$2:$E$14185,Inyecciones!$A$2:$A$14185,Balance!V$4,Inyecciones!$B$2:$B$14185,Balance!$B193,Inyecciones!$C$2:$C$14185,Balance!V$5)</f>
        <v>36637.27874482132</v>
      </c>
      <c r="W193" s="13">
        <f>SUMIFS(Inyecciones!$E$2:$E$14185,Inyecciones!$A$2:$A$14185,Balance!W$4,Inyecciones!$B$2:$B$14185,Balance!$B193,Inyecciones!$C$2:$C$14185,Balance!W$5)</f>
        <v>17519.983368742342</v>
      </c>
      <c r="X193" s="13">
        <f>SUMIFS(Inyecciones!$E$2:$E$14185,Inyecciones!$A$2:$A$14185,Balance!X$4,Inyecciones!$B$2:$B$14185,Balance!$B193,Inyecciones!$C$2:$C$14185,Balance!X$5)</f>
        <v>16689.503983092291</v>
      </c>
      <c r="Y193" s="13">
        <f>SUMIFS(Inyecciones!$E$2:$E$14185,Inyecciones!$A$2:$A$14185,Balance!Y$4,Inyecciones!$B$2:$B$14185,Balance!$B193,Inyecciones!$C$2:$C$14185,Balance!Y$5)</f>
        <v>17065.588320549061</v>
      </c>
      <c r="Z193" s="14">
        <f>SUMIFS(Inyecciones!$E$2:$E$14185,Inyecciones!$A$2:$A$14185,Balance!Z$4,Inyecciones!$B$2:$B$14185,Balance!$B193,Inyecciones!$C$2:$C$14185,Balance!Z$5)</f>
        <v>9325.9437140271584</v>
      </c>
      <c r="AA193" s="12">
        <f>SUMIFS(Inyecciones!$E$2:$E$14185,Inyecciones!$A$2:$A$14185,Balance!AA$4,Inyecciones!$B$2:$B$14185,Balance!$B193,Inyecciones!$C$2:$C$14185,Balance!AA$5)</f>
        <v>0</v>
      </c>
      <c r="AB193" s="13">
        <f>SUMIFS(Inyecciones!$E$2:$E$14185,Inyecciones!$A$2:$A$14185,Balance!AB$4,Inyecciones!$B$2:$B$14185,Balance!$B193,Inyecciones!$C$2:$C$14185,Balance!AB$5)</f>
        <v>0</v>
      </c>
      <c r="AC193" s="13">
        <f>SUMIFS(Inyecciones!$E$2:$E$14185,Inyecciones!$A$2:$A$14185,Balance!AC$4,Inyecciones!$B$2:$B$14185,Balance!$B193,Inyecciones!$C$2:$C$14185,Balance!AC$5)</f>
        <v>473.41497317107218</v>
      </c>
      <c r="AD193" s="13">
        <f>SUMIFS(Inyecciones!$E$2:$E$14185,Inyecciones!$A$2:$A$14185,Balance!AD$4,Inyecciones!$B$2:$B$14185,Balance!$B193,Inyecciones!$C$2:$C$14185,Balance!AD$5)</f>
        <v>10885.4402589194</v>
      </c>
      <c r="AE193" s="13">
        <f>SUMIFS(Inyecciones!$E$2:$E$14185,Inyecciones!$A$2:$A$14185,Balance!AE$4,Inyecciones!$B$2:$B$14185,Balance!$B193,Inyecciones!$C$2:$C$14185,Balance!AE$5)</f>
        <v>8850.5140856978778</v>
      </c>
      <c r="AF193" s="13">
        <f>SUMIFS(Inyecciones!$E$2:$E$14185,Inyecciones!$A$2:$A$14185,Balance!AF$4,Inyecciones!$B$2:$B$14185,Balance!$B193,Inyecciones!$C$2:$C$14185,Balance!AF$5)</f>
        <v>14747.44140054606</v>
      </c>
      <c r="AG193" s="13">
        <f>SUMIFS(Inyecciones!$E$2:$E$14185,Inyecciones!$A$2:$A$14185,Balance!AG$4,Inyecciones!$B$2:$B$14185,Balance!$B193,Inyecciones!$C$2:$C$14185,Balance!AG$5)</f>
        <v>35776.356569404626</v>
      </c>
      <c r="AH193" s="13">
        <f>SUMIFS(Inyecciones!$E$2:$E$14185,Inyecciones!$A$2:$A$14185,Balance!AH$4,Inyecciones!$B$2:$B$14185,Balance!$B193,Inyecciones!$C$2:$C$14185,Balance!AH$5)</f>
        <v>19547.904532168781</v>
      </c>
      <c r="AI193" s="13">
        <f>SUMIFS(Inyecciones!$E$2:$E$14185,Inyecciones!$A$2:$A$14185,Balance!AI$4,Inyecciones!$B$2:$B$14185,Balance!$B193,Inyecciones!$C$2:$C$14185,Balance!AI$5)</f>
        <v>28612.122991963861</v>
      </c>
      <c r="AJ193" s="13">
        <f>SUMIFS(Inyecciones!$E$2:$E$14185,Inyecciones!$A$2:$A$14185,Balance!AJ$4,Inyecciones!$B$2:$B$14185,Balance!$B193,Inyecciones!$C$2:$C$14185,Balance!AJ$5)</f>
        <v>18333.9323344861</v>
      </c>
      <c r="AK193" s="13">
        <f>SUMIFS(Inyecciones!$E$2:$E$14185,Inyecciones!$A$2:$A$14185,Balance!AK$4,Inyecciones!$B$2:$B$14185,Balance!$B193,Inyecciones!$C$2:$C$14185,Balance!AK$5)</f>
        <v>16096.334804602049</v>
      </c>
      <c r="AL193" s="14">
        <f>SUMIFS(Inyecciones!$E$2:$E$14185,Inyecciones!$A$2:$A$14185,Balance!AL$4,Inyecciones!$B$2:$B$14185,Balance!$B193,Inyecciones!$C$2:$C$14185,Balance!AL$5)</f>
        <v>7083.2755350661164</v>
      </c>
      <c r="AM193" s="13"/>
      <c r="AN193" s="12">
        <f>SUMIFS('Retiro Mensual'!$E$2:$E$2629,'Retiro Mensual'!$A$2:$A$2629,AN$4,'Retiro Mensual'!$B$2:$B$2629,$B193,'Retiro Mensual'!$C$2:$C$2629,AN$5)</f>
        <v>0</v>
      </c>
      <c r="AO193" s="13">
        <f>SUMIFS('Retiro Mensual'!$E$2:$E$2629,'Retiro Mensual'!$A$2:$A$2629,AO$4,'Retiro Mensual'!$B$2:$B$2629,$B193,'Retiro Mensual'!$C$2:$C$2629,AO$5)</f>
        <v>0</v>
      </c>
      <c r="AP193" s="13">
        <f>SUMIFS('Retiro Mensual'!$E$2:$E$2629,'Retiro Mensual'!$A$2:$A$2629,AP$4,'Retiro Mensual'!$B$2:$B$2629,$B193,'Retiro Mensual'!$C$2:$C$2629,AP$5)</f>
        <v>0</v>
      </c>
      <c r="AQ193" s="13">
        <f>SUMIFS('Retiro Mensual'!$E$2:$E$2629,'Retiro Mensual'!$A$2:$A$2629,AQ$4,'Retiro Mensual'!$B$2:$B$2629,$B193,'Retiro Mensual'!$C$2:$C$2629,AQ$5)</f>
        <v>0</v>
      </c>
      <c r="AR193" s="13">
        <f>SUMIFS('Retiro Mensual'!$E$2:$E$2629,'Retiro Mensual'!$A$2:$A$2629,AR$4,'Retiro Mensual'!$B$2:$B$2629,$B193,'Retiro Mensual'!$C$2:$C$2629,AR$5)</f>
        <v>0</v>
      </c>
      <c r="AS193" s="13">
        <f>SUMIFS('Retiro Mensual'!$E$2:$E$2629,'Retiro Mensual'!$A$2:$A$2629,AS$4,'Retiro Mensual'!$B$2:$B$2629,$B193,'Retiro Mensual'!$C$2:$C$2629,AS$5)</f>
        <v>0</v>
      </c>
      <c r="AT193" s="13">
        <f>SUMIFS('Retiro Mensual'!$E$2:$E$2629,'Retiro Mensual'!$A$2:$A$2629,AT$4,'Retiro Mensual'!$B$2:$B$2629,$B193,'Retiro Mensual'!$C$2:$C$2629,AT$5)</f>
        <v>0</v>
      </c>
      <c r="AU193" s="13">
        <f>SUMIFS('Retiro Mensual'!$E$2:$E$2629,'Retiro Mensual'!$A$2:$A$2629,AU$4,'Retiro Mensual'!$B$2:$B$2629,$B193,'Retiro Mensual'!$C$2:$C$2629,AU$5)</f>
        <v>0</v>
      </c>
      <c r="AV193" s="13">
        <f>SUMIFS('Retiro Mensual'!$E$2:$E$2629,'Retiro Mensual'!$A$2:$A$2629,AV$4,'Retiro Mensual'!$B$2:$B$2629,$B193,'Retiro Mensual'!$C$2:$C$2629,AV$5)</f>
        <v>0</v>
      </c>
      <c r="AW193" s="13">
        <f>SUMIFS('Retiro Mensual'!$E$2:$E$2629,'Retiro Mensual'!$A$2:$A$2629,AW$4,'Retiro Mensual'!$B$2:$B$2629,$B193,'Retiro Mensual'!$C$2:$C$2629,AW$5)</f>
        <v>0</v>
      </c>
      <c r="AX193" s="13">
        <f>SUMIFS('Retiro Mensual'!$E$2:$E$2629,'Retiro Mensual'!$A$2:$A$2629,AX$4,'Retiro Mensual'!$B$2:$B$2629,$B193,'Retiro Mensual'!$C$2:$C$2629,AX$5)</f>
        <v>0</v>
      </c>
      <c r="AY193" s="14">
        <f>SUMIFS('Retiro Mensual'!$E$2:$E$2629,'Retiro Mensual'!$A$2:$A$2629,AY$4,'Retiro Mensual'!$B$2:$B$2629,$B193,'Retiro Mensual'!$C$2:$C$2629,AY$5)</f>
        <v>0</v>
      </c>
      <c r="AZ193" s="12">
        <f>SUMIFS('Retiro Mensual'!$E$2:$E$2629,'Retiro Mensual'!$A$2:$A$2629,AZ$4,'Retiro Mensual'!$B$2:$B$2629,$B193,'Retiro Mensual'!$C$2:$C$2629,AZ$5)</f>
        <v>0</v>
      </c>
      <c r="BA193" s="13">
        <f>SUMIFS('Retiro Mensual'!$E$2:$E$2629,'Retiro Mensual'!$A$2:$A$2629,BA$4,'Retiro Mensual'!$B$2:$B$2629,$B193,'Retiro Mensual'!$C$2:$C$2629,BA$5)</f>
        <v>0</v>
      </c>
      <c r="BB193" s="13">
        <f>SUMIFS('Retiro Mensual'!$E$2:$E$2629,'Retiro Mensual'!$A$2:$A$2629,BB$4,'Retiro Mensual'!$B$2:$B$2629,$B193,'Retiro Mensual'!$C$2:$C$2629,BB$5)</f>
        <v>0</v>
      </c>
      <c r="BC193" s="13">
        <f>SUMIFS('Retiro Mensual'!$E$2:$E$2629,'Retiro Mensual'!$A$2:$A$2629,BC$4,'Retiro Mensual'!$B$2:$B$2629,$B193,'Retiro Mensual'!$C$2:$C$2629,BC$5)</f>
        <v>0</v>
      </c>
      <c r="BD193" s="13">
        <f>SUMIFS('Retiro Mensual'!$E$2:$E$2629,'Retiro Mensual'!$A$2:$A$2629,BD$4,'Retiro Mensual'!$B$2:$B$2629,$B193,'Retiro Mensual'!$C$2:$C$2629,BD$5)</f>
        <v>0</v>
      </c>
      <c r="BE193" s="13">
        <f>SUMIFS('Retiro Mensual'!$E$2:$E$2629,'Retiro Mensual'!$A$2:$A$2629,BE$4,'Retiro Mensual'!$B$2:$B$2629,$B193,'Retiro Mensual'!$C$2:$C$2629,BE$5)</f>
        <v>0</v>
      </c>
      <c r="BF193" s="13">
        <f>SUMIFS('Retiro Mensual'!$E$2:$E$2629,'Retiro Mensual'!$A$2:$A$2629,BF$4,'Retiro Mensual'!$B$2:$B$2629,$B193,'Retiro Mensual'!$C$2:$C$2629,BF$5)</f>
        <v>0</v>
      </c>
      <c r="BG193" s="13">
        <f>SUMIFS('Retiro Mensual'!$E$2:$E$2629,'Retiro Mensual'!$A$2:$A$2629,BG$4,'Retiro Mensual'!$B$2:$B$2629,$B193,'Retiro Mensual'!$C$2:$C$2629,BG$5)</f>
        <v>0</v>
      </c>
      <c r="BH193" s="13">
        <f>SUMIFS('Retiro Mensual'!$E$2:$E$2629,'Retiro Mensual'!$A$2:$A$2629,BH$4,'Retiro Mensual'!$B$2:$B$2629,$B193,'Retiro Mensual'!$C$2:$C$2629,BH$5)</f>
        <v>0</v>
      </c>
      <c r="BI193" s="13">
        <f>SUMIFS('Retiro Mensual'!$E$2:$E$2629,'Retiro Mensual'!$A$2:$A$2629,BI$4,'Retiro Mensual'!$B$2:$B$2629,$B193,'Retiro Mensual'!$C$2:$C$2629,BI$5)</f>
        <v>0</v>
      </c>
      <c r="BJ193" s="13">
        <f>SUMIFS('Retiro Mensual'!$E$2:$E$2629,'Retiro Mensual'!$A$2:$A$2629,BJ$4,'Retiro Mensual'!$B$2:$B$2629,$B193,'Retiro Mensual'!$C$2:$C$2629,BJ$5)</f>
        <v>0</v>
      </c>
      <c r="BK193" s="14">
        <f>SUMIFS('Retiro Mensual'!$E$2:$E$2629,'Retiro Mensual'!$A$2:$A$2629,BK$4,'Retiro Mensual'!$B$2:$B$2629,$B193,'Retiro Mensual'!$C$2:$C$2629,BK$5)</f>
        <v>0</v>
      </c>
      <c r="BL193" s="12">
        <f>SUMIFS('Retiro Mensual'!$E$2:$E$2629,'Retiro Mensual'!$A$2:$A$2629,BL$4,'Retiro Mensual'!$B$2:$B$2629,$B193,'Retiro Mensual'!$C$2:$C$2629,BL$5)</f>
        <v>0</v>
      </c>
      <c r="BM193" s="13">
        <f>SUMIFS('Retiro Mensual'!$E$2:$E$2629,'Retiro Mensual'!$A$2:$A$2629,BM$4,'Retiro Mensual'!$B$2:$B$2629,$B193,'Retiro Mensual'!$C$2:$C$2629,BM$5)</f>
        <v>0</v>
      </c>
      <c r="BN193" s="13">
        <f>SUMIFS('Retiro Mensual'!$E$2:$E$2629,'Retiro Mensual'!$A$2:$A$2629,BN$4,'Retiro Mensual'!$B$2:$B$2629,$B193,'Retiro Mensual'!$C$2:$C$2629,BN$5)</f>
        <v>0</v>
      </c>
      <c r="BO193" s="13">
        <f>SUMIFS('Retiro Mensual'!$E$2:$E$2629,'Retiro Mensual'!$A$2:$A$2629,BO$4,'Retiro Mensual'!$B$2:$B$2629,$B193,'Retiro Mensual'!$C$2:$C$2629,BO$5)</f>
        <v>0</v>
      </c>
      <c r="BP193" s="13">
        <f>SUMIFS('Retiro Mensual'!$E$2:$E$2629,'Retiro Mensual'!$A$2:$A$2629,BP$4,'Retiro Mensual'!$B$2:$B$2629,$B193,'Retiro Mensual'!$C$2:$C$2629,BP$5)</f>
        <v>0</v>
      </c>
      <c r="BQ193" s="13">
        <f>SUMIFS('Retiro Mensual'!$E$2:$E$2629,'Retiro Mensual'!$A$2:$A$2629,BQ$4,'Retiro Mensual'!$B$2:$B$2629,$B193,'Retiro Mensual'!$C$2:$C$2629,BQ$5)</f>
        <v>0</v>
      </c>
      <c r="BR193" s="13">
        <f>SUMIFS('Retiro Mensual'!$E$2:$E$2629,'Retiro Mensual'!$A$2:$A$2629,BR$4,'Retiro Mensual'!$B$2:$B$2629,$B193,'Retiro Mensual'!$C$2:$C$2629,BR$5)</f>
        <v>0</v>
      </c>
      <c r="BS193" s="13">
        <f>SUMIFS('Retiro Mensual'!$E$2:$E$2629,'Retiro Mensual'!$A$2:$A$2629,BS$4,'Retiro Mensual'!$B$2:$B$2629,$B193,'Retiro Mensual'!$C$2:$C$2629,BS$5)</f>
        <v>0</v>
      </c>
      <c r="BT193" s="13">
        <f>SUMIFS('Retiro Mensual'!$E$2:$E$2629,'Retiro Mensual'!$A$2:$A$2629,BT$4,'Retiro Mensual'!$B$2:$B$2629,$B193,'Retiro Mensual'!$C$2:$C$2629,BT$5)</f>
        <v>0</v>
      </c>
      <c r="BU193" s="13">
        <f>SUMIFS('Retiro Mensual'!$E$2:$E$2629,'Retiro Mensual'!$A$2:$A$2629,BU$4,'Retiro Mensual'!$B$2:$B$2629,$B193,'Retiro Mensual'!$C$2:$C$2629,BU$5)</f>
        <v>0</v>
      </c>
      <c r="BV193" s="13">
        <f>SUMIFS('Retiro Mensual'!$E$2:$E$2629,'Retiro Mensual'!$A$2:$A$2629,BV$4,'Retiro Mensual'!$B$2:$B$2629,$B193,'Retiro Mensual'!$C$2:$C$2629,BV$5)</f>
        <v>0</v>
      </c>
      <c r="BW193" s="14">
        <f>SUMIFS('Retiro Mensual'!$E$2:$E$2629,'Retiro Mensual'!$A$2:$A$2629,BW$4,'Retiro Mensual'!$B$2:$B$2629,$B193,'Retiro Mensual'!$C$2:$C$2629,BW$5)</f>
        <v>0</v>
      </c>
      <c r="BX193" s="13"/>
      <c r="BY193" s="12">
        <f>SUMIFS('Compra Ventas'!$E$2:$E$2700,'Compra Ventas'!$A$2:$A$2700,BY$4,'Compra Ventas'!$B$2:$B$2700,$B193,'Compra Ventas'!$C$2:$C$2700,BY$5)</f>
        <v>0</v>
      </c>
      <c r="BZ193" s="13">
        <f>SUMIFS('Compra Ventas'!$E$2:$E$2700,'Compra Ventas'!$A$2:$A$2700,BZ$4,'Compra Ventas'!$B$2:$B$2700,$B193,'Compra Ventas'!$C$2:$C$2700,BZ$5)</f>
        <v>0</v>
      </c>
      <c r="CA193" s="13">
        <f>SUMIFS('Compra Ventas'!$E$2:$E$2700,'Compra Ventas'!$A$2:$A$2700,CA$4,'Compra Ventas'!$B$2:$B$2700,$B193,'Compra Ventas'!$C$2:$C$2700,CA$5)</f>
        <v>0</v>
      </c>
      <c r="CB193" s="13">
        <f>SUMIFS('Compra Ventas'!$E$2:$E$2700,'Compra Ventas'!$A$2:$A$2700,CB$4,'Compra Ventas'!$B$2:$B$2700,$B193,'Compra Ventas'!$C$2:$C$2700,CB$5)</f>
        <v>0</v>
      </c>
      <c r="CC193" s="13">
        <f>SUMIFS('Compra Ventas'!$E$2:$E$2700,'Compra Ventas'!$A$2:$A$2700,CC$4,'Compra Ventas'!$B$2:$B$2700,$B193,'Compra Ventas'!$C$2:$C$2700,CC$5)</f>
        <v>0</v>
      </c>
      <c r="CD193" s="13">
        <f>SUMIFS('Compra Ventas'!$E$2:$E$2700,'Compra Ventas'!$A$2:$A$2700,CD$4,'Compra Ventas'!$B$2:$B$2700,$B193,'Compra Ventas'!$C$2:$C$2700,CD$5)</f>
        <v>0</v>
      </c>
      <c r="CE193" s="13">
        <f>SUMIFS('Compra Ventas'!$E$2:$E$2700,'Compra Ventas'!$A$2:$A$2700,CE$4,'Compra Ventas'!$B$2:$B$2700,$B193,'Compra Ventas'!$C$2:$C$2700,CE$5)</f>
        <v>0</v>
      </c>
      <c r="CF193" s="13">
        <f>SUMIFS('Compra Ventas'!$E$2:$E$2700,'Compra Ventas'!$A$2:$A$2700,CF$4,'Compra Ventas'!$B$2:$B$2700,$B193,'Compra Ventas'!$C$2:$C$2700,CF$5)</f>
        <v>0</v>
      </c>
      <c r="CG193" s="13">
        <f>SUMIFS('Compra Ventas'!$E$2:$E$2700,'Compra Ventas'!$A$2:$A$2700,CG$4,'Compra Ventas'!$B$2:$B$2700,$B193,'Compra Ventas'!$C$2:$C$2700,CG$5)</f>
        <v>0</v>
      </c>
      <c r="CH193" s="13">
        <f>SUMIFS('Compra Ventas'!$E$2:$E$2700,'Compra Ventas'!$A$2:$A$2700,CH$4,'Compra Ventas'!$B$2:$B$2700,$B193,'Compra Ventas'!$C$2:$C$2700,CH$5)</f>
        <v>0</v>
      </c>
      <c r="CI193" s="13">
        <f>SUMIFS('Compra Ventas'!$E$2:$E$2700,'Compra Ventas'!$A$2:$A$2700,CI$4,'Compra Ventas'!$B$2:$B$2700,$B193,'Compra Ventas'!$C$2:$C$2700,CI$5)</f>
        <v>0</v>
      </c>
      <c r="CJ193" s="14">
        <f>SUMIFS('Compra Ventas'!$E$2:$E$2700,'Compra Ventas'!$A$2:$A$2700,CJ$4,'Compra Ventas'!$B$2:$B$2700,$B193,'Compra Ventas'!$C$2:$C$2700,CJ$5)</f>
        <v>0</v>
      </c>
      <c r="CK193" s="12">
        <f>SUMIFS('Compra Ventas'!$E$2:$E$2700,'Compra Ventas'!$A$2:$A$2700,CK$4,'Compra Ventas'!$B$2:$B$2700,$B193,'Compra Ventas'!$C$2:$C$2700,CK$5)</f>
        <v>0</v>
      </c>
      <c r="CL193" s="13">
        <f>SUMIFS('Compra Ventas'!$E$2:$E$2700,'Compra Ventas'!$A$2:$A$2700,CL$4,'Compra Ventas'!$B$2:$B$2700,$B193,'Compra Ventas'!$C$2:$C$2700,CL$5)</f>
        <v>0</v>
      </c>
      <c r="CM193" s="13">
        <f>SUMIFS('Compra Ventas'!$E$2:$E$2700,'Compra Ventas'!$A$2:$A$2700,CM$4,'Compra Ventas'!$B$2:$B$2700,$B193,'Compra Ventas'!$C$2:$C$2700,CM$5)</f>
        <v>0</v>
      </c>
      <c r="CN193" s="13">
        <f>SUMIFS('Compra Ventas'!$E$2:$E$2700,'Compra Ventas'!$A$2:$A$2700,CN$4,'Compra Ventas'!$B$2:$B$2700,$B193,'Compra Ventas'!$C$2:$C$2700,CN$5)</f>
        <v>0</v>
      </c>
      <c r="CO193" s="13">
        <f>SUMIFS('Compra Ventas'!$E$2:$E$2700,'Compra Ventas'!$A$2:$A$2700,CO$4,'Compra Ventas'!$B$2:$B$2700,$B193,'Compra Ventas'!$C$2:$C$2700,CO$5)</f>
        <v>0</v>
      </c>
      <c r="CP193" s="13">
        <f>SUMIFS('Compra Ventas'!$E$2:$E$2700,'Compra Ventas'!$A$2:$A$2700,CP$4,'Compra Ventas'!$B$2:$B$2700,$B193,'Compra Ventas'!$C$2:$C$2700,CP$5)</f>
        <v>0</v>
      </c>
      <c r="CQ193" s="13">
        <f>SUMIFS('Compra Ventas'!$E$2:$E$2700,'Compra Ventas'!$A$2:$A$2700,CQ$4,'Compra Ventas'!$B$2:$B$2700,$B193,'Compra Ventas'!$C$2:$C$2700,CQ$5)</f>
        <v>0</v>
      </c>
      <c r="CR193" s="13">
        <f>SUMIFS('Compra Ventas'!$E$2:$E$2700,'Compra Ventas'!$A$2:$A$2700,CR$4,'Compra Ventas'!$B$2:$B$2700,$B193,'Compra Ventas'!$C$2:$C$2700,CR$5)</f>
        <v>0</v>
      </c>
      <c r="CS193" s="13">
        <f>SUMIFS('Compra Ventas'!$E$2:$E$2700,'Compra Ventas'!$A$2:$A$2700,CS$4,'Compra Ventas'!$B$2:$B$2700,$B193,'Compra Ventas'!$C$2:$C$2700,CS$5)</f>
        <v>0</v>
      </c>
      <c r="CT193" s="13">
        <f>SUMIFS('Compra Ventas'!$E$2:$E$2700,'Compra Ventas'!$A$2:$A$2700,CT$4,'Compra Ventas'!$B$2:$B$2700,$B193,'Compra Ventas'!$C$2:$C$2700,CT$5)</f>
        <v>0</v>
      </c>
      <c r="CU193" s="13">
        <f>SUMIFS('Compra Ventas'!$E$2:$E$2700,'Compra Ventas'!$A$2:$A$2700,CU$4,'Compra Ventas'!$B$2:$B$2700,$B193,'Compra Ventas'!$C$2:$C$2700,CU$5)</f>
        <v>0</v>
      </c>
      <c r="CV193" s="14">
        <f>SUMIFS('Compra Ventas'!$E$2:$E$2700,'Compra Ventas'!$A$2:$A$2700,CV$4,'Compra Ventas'!$B$2:$B$2700,$B193,'Compra Ventas'!$C$2:$C$2700,CV$5)</f>
        <v>0</v>
      </c>
      <c r="CW193" s="12">
        <f>SUMIFS('Compra Ventas'!$E$2:$E$2700,'Compra Ventas'!$A$2:$A$2700,CW$4,'Compra Ventas'!$B$2:$B$2700,$B193,'Compra Ventas'!$C$2:$C$2700,CW$5)</f>
        <v>0</v>
      </c>
      <c r="CX193" s="13">
        <f>SUMIFS('Compra Ventas'!$E$2:$E$2700,'Compra Ventas'!$A$2:$A$2700,CX$4,'Compra Ventas'!$B$2:$B$2700,$B193,'Compra Ventas'!$C$2:$C$2700,CX$5)</f>
        <v>0</v>
      </c>
      <c r="CY193" s="13">
        <f>SUMIFS('Compra Ventas'!$E$2:$E$2700,'Compra Ventas'!$A$2:$A$2700,CY$4,'Compra Ventas'!$B$2:$B$2700,$B193,'Compra Ventas'!$C$2:$C$2700,CY$5)</f>
        <v>0</v>
      </c>
      <c r="CZ193" s="13">
        <f>SUMIFS('Compra Ventas'!$E$2:$E$2700,'Compra Ventas'!$A$2:$A$2700,CZ$4,'Compra Ventas'!$B$2:$B$2700,$B193,'Compra Ventas'!$C$2:$C$2700,CZ$5)</f>
        <v>0</v>
      </c>
      <c r="DA193" s="13">
        <f>SUMIFS('Compra Ventas'!$E$2:$E$2700,'Compra Ventas'!$A$2:$A$2700,DA$4,'Compra Ventas'!$B$2:$B$2700,$B193,'Compra Ventas'!$C$2:$C$2700,DA$5)</f>
        <v>0</v>
      </c>
      <c r="DB193" s="13">
        <f>SUMIFS('Compra Ventas'!$E$2:$E$2700,'Compra Ventas'!$A$2:$A$2700,DB$4,'Compra Ventas'!$B$2:$B$2700,$B193,'Compra Ventas'!$C$2:$C$2700,DB$5)</f>
        <v>0</v>
      </c>
      <c r="DC193" s="13">
        <f>SUMIFS('Compra Ventas'!$E$2:$E$2700,'Compra Ventas'!$A$2:$A$2700,DC$4,'Compra Ventas'!$B$2:$B$2700,$B193,'Compra Ventas'!$C$2:$C$2700,DC$5)</f>
        <v>0</v>
      </c>
      <c r="DD193" s="13">
        <f>SUMIFS('Compra Ventas'!$E$2:$E$2700,'Compra Ventas'!$A$2:$A$2700,DD$4,'Compra Ventas'!$B$2:$B$2700,$B193,'Compra Ventas'!$C$2:$C$2700,DD$5)</f>
        <v>0</v>
      </c>
      <c r="DE193" s="13">
        <f>SUMIFS('Compra Ventas'!$E$2:$E$2700,'Compra Ventas'!$A$2:$A$2700,DE$4,'Compra Ventas'!$B$2:$B$2700,$B193,'Compra Ventas'!$C$2:$C$2700,DE$5)</f>
        <v>0</v>
      </c>
      <c r="DF193" s="13">
        <f>SUMIFS('Compra Ventas'!$E$2:$E$2700,'Compra Ventas'!$A$2:$A$2700,DF$4,'Compra Ventas'!$B$2:$B$2700,$B193,'Compra Ventas'!$C$2:$C$2700,DF$5)</f>
        <v>0</v>
      </c>
      <c r="DG193" s="13">
        <f>SUMIFS('Compra Ventas'!$E$2:$E$2700,'Compra Ventas'!$A$2:$A$2700,DG$4,'Compra Ventas'!$B$2:$B$2700,$B193,'Compra Ventas'!$C$2:$C$2700,DG$5)</f>
        <v>0</v>
      </c>
      <c r="DH193" s="14">
        <f>SUMIFS('Compra Ventas'!$E$2:$E$2700,'Compra Ventas'!$A$2:$A$2700,DH$4,'Compra Ventas'!$B$2:$B$2700,$B193,'Compra Ventas'!$C$2:$C$2700,DH$5)</f>
        <v>0</v>
      </c>
      <c r="DI193" s="84"/>
      <c r="DJ193" s="98">
        <f>SUMIFS('Ajuste Ciclado'!D$5:D$47,'Ajuste Ciclado'!$C$5:$C$47,Balance!DJ$4,'Ajuste Ciclado'!$B$5:$B$47,Balance!$B193)</f>
        <v>0</v>
      </c>
      <c r="DK193" s="99">
        <f>SUMIFS('Ajuste Ciclado'!E$5:E$47,'Ajuste Ciclado'!$C$5:$C$47,Balance!DK$4,'Ajuste Ciclado'!$B$5:$B$47,Balance!$B193)</f>
        <v>0</v>
      </c>
      <c r="DL193" s="99">
        <f>SUMIFS('Ajuste Ciclado'!F$5:F$47,'Ajuste Ciclado'!$C$5:$C$47,Balance!DL$4,'Ajuste Ciclado'!$B$5:$B$47,Balance!$B193)</f>
        <v>0</v>
      </c>
      <c r="DM193" s="99">
        <f>SUMIFS('Ajuste Ciclado'!G$5:G$47,'Ajuste Ciclado'!$C$5:$C$47,Balance!DM$4,'Ajuste Ciclado'!$B$5:$B$47,Balance!$B193)</f>
        <v>0</v>
      </c>
      <c r="DN193" s="99">
        <f>SUMIFS('Ajuste Ciclado'!H$5:H$47,'Ajuste Ciclado'!$C$5:$C$47,Balance!DN$4,'Ajuste Ciclado'!$B$5:$B$47,Balance!$B193)</f>
        <v>0</v>
      </c>
      <c r="DO193" s="99">
        <f>SUMIFS('Ajuste Ciclado'!I$5:I$47,'Ajuste Ciclado'!$C$5:$C$47,Balance!DO$4,'Ajuste Ciclado'!$B$5:$B$47,Balance!$B193)</f>
        <v>0</v>
      </c>
      <c r="DP193" s="99">
        <f>SUMIFS('Ajuste Ciclado'!J$5:J$47,'Ajuste Ciclado'!$C$5:$C$47,Balance!DP$4,'Ajuste Ciclado'!$B$5:$B$47,Balance!$B193)</f>
        <v>0</v>
      </c>
      <c r="DQ193" s="99">
        <f>SUMIFS('Ajuste Ciclado'!K$5:K$47,'Ajuste Ciclado'!$C$5:$C$47,Balance!DQ$4,'Ajuste Ciclado'!$B$5:$B$47,Balance!$B193)</f>
        <v>0</v>
      </c>
      <c r="DR193" s="99">
        <f>SUMIFS('Ajuste Ciclado'!L$5:L$47,'Ajuste Ciclado'!$C$5:$C$47,Balance!DR$4,'Ajuste Ciclado'!$B$5:$B$47,Balance!$B193)</f>
        <v>0</v>
      </c>
      <c r="DS193" s="99">
        <f>SUMIFS('Ajuste Ciclado'!M$5:M$47,'Ajuste Ciclado'!$C$5:$C$47,Balance!DS$4,'Ajuste Ciclado'!$B$5:$B$47,Balance!$B193)</f>
        <v>0</v>
      </c>
      <c r="DT193" s="99">
        <f>SUMIFS('Ajuste Ciclado'!N$5:N$47,'Ajuste Ciclado'!$C$5:$C$47,Balance!DT$4,'Ajuste Ciclado'!$B$5:$B$47,Balance!$B193)</f>
        <v>0</v>
      </c>
      <c r="DU193" s="100">
        <f>SUMIFS('Ajuste Ciclado'!O$5:O$47,'Ajuste Ciclado'!$C$5:$C$47,Balance!DU$4,'Ajuste Ciclado'!$B$5:$B$47,Balance!$B193)</f>
        <v>0</v>
      </c>
      <c r="DV193" s="98">
        <f>SUMIFS('Ajuste Ciclado'!D$5:D$47,'Ajuste Ciclado'!$C$5:$C$47,Balance!DV$4,'Ajuste Ciclado'!$B$5:$B$47,Balance!$B193)</f>
        <v>0</v>
      </c>
      <c r="DW193" s="99">
        <f>SUMIFS('Ajuste Ciclado'!E$5:E$47,'Ajuste Ciclado'!$C$5:$C$47,Balance!DW$4,'Ajuste Ciclado'!$B$5:$B$47,Balance!$B193)</f>
        <v>0</v>
      </c>
      <c r="DX193" s="99">
        <f>SUMIFS('Ajuste Ciclado'!F$5:F$47,'Ajuste Ciclado'!$C$5:$C$47,Balance!DX$4,'Ajuste Ciclado'!$B$5:$B$47,Balance!$B193)</f>
        <v>0</v>
      </c>
      <c r="DY193" s="99">
        <f>SUMIFS('Ajuste Ciclado'!G$5:G$47,'Ajuste Ciclado'!$C$5:$C$47,Balance!DY$4,'Ajuste Ciclado'!$B$5:$B$47,Balance!$B193)</f>
        <v>0</v>
      </c>
      <c r="DZ193" s="99">
        <f>SUMIFS('Ajuste Ciclado'!H$5:H$47,'Ajuste Ciclado'!$C$5:$C$47,Balance!DZ$4,'Ajuste Ciclado'!$B$5:$B$47,Balance!$B193)</f>
        <v>0</v>
      </c>
      <c r="EA193" s="99">
        <f>SUMIFS('Ajuste Ciclado'!I$5:I$47,'Ajuste Ciclado'!$C$5:$C$47,Balance!EA$4,'Ajuste Ciclado'!$B$5:$B$47,Balance!$B193)</f>
        <v>0</v>
      </c>
      <c r="EB193" s="99">
        <f>SUMIFS('Ajuste Ciclado'!J$5:J$47,'Ajuste Ciclado'!$C$5:$C$47,Balance!EB$4,'Ajuste Ciclado'!$B$5:$B$47,Balance!$B193)</f>
        <v>0</v>
      </c>
      <c r="EC193" s="99">
        <f>SUMIFS('Ajuste Ciclado'!K$5:K$47,'Ajuste Ciclado'!$C$5:$C$47,Balance!EC$4,'Ajuste Ciclado'!$B$5:$B$47,Balance!$B193)</f>
        <v>0</v>
      </c>
      <c r="ED193" s="99">
        <f>SUMIFS('Ajuste Ciclado'!L$5:L$47,'Ajuste Ciclado'!$C$5:$C$47,Balance!ED$4,'Ajuste Ciclado'!$B$5:$B$47,Balance!$B193)</f>
        <v>0</v>
      </c>
      <c r="EE193" s="99">
        <f>SUMIFS('Ajuste Ciclado'!M$5:M$47,'Ajuste Ciclado'!$C$5:$C$47,Balance!EE$4,'Ajuste Ciclado'!$B$5:$B$47,Balance!$B193)</f>
        <v>0</v>
      </c>
      <c r="EF193" s="99">
        <f>SUMIFS('Ajuste Ciclado'!N$5:N$47,'Ajuste Ciclado'!$C$5:$C$47,Balance!EF$4,'Ajuste Ciclado'!$B$5:$B$47,Balance!$B193)</f>
        <v>0</v>
      </c>
      <c r="EG193" s="100">
        <f>SUMIFS('Ajuste Ciclado'!O$5:O$47,'Ajuste Ciclado'!$C$5:$C$47,Balance!EG$4,'Ajuste Ciclado'!$B$5:$B$47,Balance!$B193)</f>
        <v>0</v>
      </c>
      <c r="EH193" s="98">
        <f>SUMIFS('Ajuste Ciclado'!D$5:D$47,'Ajuste Ciclado'!$C$5:$C$47,Balance!EH$4,'Ajuste Ciclado'!$B$5:$B$47,Balance!$B193)</f>
        <v>0</v>
      </c>
      <c r="EI193" s="99">
        <f>SUMIFS('Ajuste Ciclado'!E$5:E$47,'Ajuste Ciclado'!$C$5:$C$47,Balance!EI$4,'Ajuste Ciclado'!$B$5:$B$47,Balance!$B193)</f>
        <v>0</v>
      </c>
      <c r="EJ193" s="99">
        <f>SUMIFS('Ajuste Ciclado'!F$5:F$47,'Ajuste Ciclado'!$C$5:$C$47,Balance!EJ$4,'Ajuste Ciclado'!$B$5:$B$47,Balance!$B193)</f>
        <v>0</v>
      </c>
      <c r="EK193" s="99">
        <f>SUMIFS('Ajuste Ciclado'!G$5:G$47,'Ajuste Ciclado'!$C$5:$C$47,Balance!EK$4,'Ajuste Ciclado'!$B$5:$B$47,Balance!$B193)</f>
        <v>0</v>
      </c>
      <c r="EL193" s="99">
        <f>SUMIFS('Ajuste Ciclado'!H$5:H$47,'Ajuste Ciclado'!$C$5:$C$47,Balance!EL$4,'Ajuste Ciclado'!$B$5:$B$47,Balance!$B193)</f>
        <v>0</v>
      </c>
      <c r="EM193" s="99">
        <f>SUMIFS('Ajuste Ciclado'!I$5:I$47,'Ajuste Ciclado'!$C$5:$C$47,Balance!EM$4,'Ajuste Ciclado'!$B$5:$B$47,Balance!$B193)</f>
        <v>0</v>
      </c>
      <c r="EN193" s="99">
        <f>SUMIFS('Ajuste Ciclado'!J$5:J$47,'Ajuste Ciclado'!$C$5:$C$47,Balance!EN$4,'Ajuste Ciclado'!$B$5:$B$47,Balance!$B193)</f>
        <v>0</v>
      </c>
      <c r="EO193" s="99">
        <f>SUMIFS('Ajuste Ciclado'!K$5:K$47,'Ajuste Ciclado'!$C$5:$C$47,Balance!EO$4,'Ajuste Ciclado'!$B$5:$B$47,Balance!$B193)</f>
        <v>0</v>
      </c>
      <c r="EP193" s="99">
        <f>SUMIFS('Ajuste Ciclado'!L$5:L$47,'Ajuste Ciclado'!$C$5:$C$47,Balance!EP$4,'Ajuste Ciclado'!$B$5:$B$47,Balance!$B193)</f>
        <v>0</v>
      </c>
      <c r="EQ193" s="99">
        <f>SUMIFS('Ajuste Ciclado'!M$5:M$47,'Ajuste Ciclado'!$C$5:$C$47,Balance!EQ$4,'Ajuste Ciclado'!$B$5:$B$47,Balance!$B193)</f>
        <v>0</v>
      </c>
      <c r="ER193" s="99">
        <f>SUMIFS('Ajuste Ciclado'!N$5:N$47,'Ajuste Ciclado'!$C$5:$C$47,Balance!ER$4,'Ajuste Ciclado'!$B$5:$B$47,Balance!$B193)</f>
        <v>0</v>
      </c>
      <c r="ES193" s="100">
        <f>SUMIFS('Ajuste Ciclado'!O$5:O$47,'Ajuste Ciclado'!$C$5:$C$47,Balance!ES$4,'Ajuste Ciclado'!$B$5:$B$47,Balance!$B193)</f>
        <v>0</v>
      </c>
      <c r="ET193" s="84"/>
      <c r="EU193" s="12">
        <f t="shared" si="279"/>
        <v>178.77463320319069</v>
      </c>
      <c r="EV193" s="13">
        <f t="shared" si="244"/>
        <v>313.71196090507362</v>
      </c>
      <c r="EW193" s="13">
        <f t="shared" si="245"/>
        <v>1308.5037569885369</v>
      </c>
      <c r="EX193" s="13">
        <f t="shared" si="246"/>
        <v>17320.778891113339</v>
      </c>
      <c r="EY193" s="13">
        <f t="shared" si="247"/>
        <v>38967.823699672241</v>
      </c>
      <c r="EZ193" s="13">
        <f t="shared" si="248"/>
        <v>36650.715929287267</v>
      </c>
      <c r="FA193" s="13">
        <f t="shared" si="249"/>
        <v>37361.28638522746</v>
      </c>
      <c r="FB193" s="13">
        <f t="shared" si="250"/>
        <v>35741.299645118837</v>
      </c>
      <c r="FC193" s="13">
        <f t="shared" si="251"/>
        <v>28568.781788859022</v>
      </c>
      <c r="FD193" s="13">
        <f t="shared" si="252"/>
        <v>18385.900360623262</v>
      </c>
      <c r="FE193" s="13">
        <f t="shared" si="253"/>
        <v>19874.79860777628</v>
      </c>
      <c r="FF193" s="14">
        <f t="shared" si="254"/>
        <v>10078.090281251851</v>
      </c>
      <c r="FG193" s="12">
        <f t="shared" si="255"/>
        <v>46.731001145617242</v>
      </c>
      <c r="FH193" s="13">
        <f t="shared" si="256"/>
        <v>85.380367121925133</v>
      </c>
      <c r="FI193" s="13">
        <f t="shared" si="257"/>
        <v>119.2130787971918</v>
      </c>
      <c r="FJ193" s="13">
        <f t="shared" si="258"/>
        <v>3401.1648000733499</v>
      </c>
      <c r="FK193" s="13">
        <f t="shared" si="259"/>
        <v>18579.62115199881</v>
      </c>
      <c r="FL193" s="13">
        <f t="shared" si="260"/>
        <v>33865.171753925082</v>
      </c>
      <c r="FM193" s="13">
        <f t="shared" si="261"/>
        <v>26754.3242951877</v>
      </c>
      <c r="FN193" s="13">
        <f t="shared" si="262"/>
        <v>36637.27874482132</v>
      </c>
      <c r="FO193" s="13">
        <f t="shared" si="263"/>
        <v>17519.983368742342</v>
      </c>
      <c r="FP193" s="13">
        <f t="shared" si="264"/>
        <v>16689.503983092291</v>
      </c>
      <c r="FQ193" s="13">
        <f t="shared" si="265"/>
        <v>17065.588320549061</v>
      </c>
      <c r="FR193" s="14">
        <f t="shared" si="266"/>
        <v>9325.9437140271584</v>
      </c>
      <c r="FS193" s="12">
        <f t="shared" si="267"/>
        <v>0</v>
      </c>
      <c r="FT193" s="13">
        <f t="shared" si="268"/>
        <v>0</v>
      </c>
      <c r="FU193" s="13">
        <f t="shared" si="269"/>
        <v>473.41497317107218</v>
      </c>
      <c r="FV193" s="13">
        <f t="shared" si="270"/>
        <v>10885.4402589194</v>
      </c>
      <c r="FW193" s="13">
        <f t="shared" si="271"/>
        <v>8850.5140856978778</v>
      </c>
      <c r="FX193" s="13">
        <f t="shared" si="272"/>
        <v>14747.44140054606</v>
      </c>
      <c r="FY193" s="13">
        <f t="shared" si="273"/>
        <v>35776.356569404626</v>
      </c>
      <c r="FZ193" s="13">
        <f t="shared" si="274"/>
        <v>19547.904532168781</v>
      </c>
      <c r="GA193" s="13">
        <f t="shared" si="275"/>
        <v>28612.122991963861</v>
      </c>
      <c r="GB193" s="13">
        <f t="shared" si="276"/>
        <v>18333.9323344861</v>
      </c>
      <c r="GC193" s="13">
        <f t="shared" si="277"/>
        <v>16096.334804602049</v>
      </c>
      <c r="GD193" s="14">
        <f t="shared" si="278"/>
        <v>7083.2755350661164</v>
      </c>
      <c r="GE193" s="84"/>
      <c r="GF193" s="12">
        <f t="shared" si="280"/>
        <v>244750.46594002633</v>
      </c>
      <c r="GG193" s="13">
        <f t="shared" si="280"/>
        <v>180089.90457948184</v>
      </c>
      <c r="GH193" s="14">
        <f t="shared" si="280"/>
        <v>160406.73748602593</v>
      </c>
      <c r="GI193" s="6">
        <f t="shared" si="281"/>
        <v>3</v>
      </c>
      <c r="GJ193" s="12">
        <f t="shared" si="282"/>
        <v>0</v>
      </c>
      <c r="GK193" s="13">
        <f t="shared" si="283"/>
        <v>0</v>
      </c>
      <c r="GL193" s="14">
        <f t="shared" si="284"/>
        <v>0</v>
      </c>
      <c r="GM193" s="84"/>
      <c r="GN193" s="66">
        <f t="shared" si="285"/>
        <v>0</v>
      </c>
      <c r="GO193" s="84"/>
      <c r="GP193" s="63" t="str" cm="1">
        <f t="array" ref="GP193">INDEX($GF$4:$GH$4,1,GI193)</f>
        <v>Sample 6</v>
      </c>
      <c r="GQ193" s="12">
        <f t="shared" si="287"/>
        <v>178.77463320319069</v>
      </c>
      <c r="GR193" s="13">
        <f t="shared" si="287"/>
        <v>313.71196090507362</v>
      </c>
      <c r="GS193" s="14">
        <f t="shared" si="287"/>
        <v>1308.5037569885369</v>
      </c>
      <c r="GT193" s="12">
        <f t="shared" si="288"/>
        <v>46.731001145617242</v>
      </c>
      <c r="GU193" s="13">
        <f t="shared" si="288"/>
        <v>85.380367121925133</v>
      </c>
      <c r="GV193" s="14">
        <f t="shared" si="288"/>
        <v>119.2130787971918</v>
      </c>
      <c r="GW193" s="12">
        <f t="shared" si="289"/>
        <v>0</v>
      </c>
      <c r="GX193" s="13">
        <f t="shared" si="289"/>
        <v>0</v>
      </c>
      <c r="GY193" s="14">
        <f t="shared" si="289"/>
        <v>473.41497317107218</v>
      </c>
      <c r="GZ193" s="84" t="str">
        <f t="shared" si="290"/>
        <v>Sample 6</v>
      </c>
      <c r="HA193" s="12">
        <f t="shared" si="286"/>
        <v>0</v>
      </c>
      <c r="HB193" s="13">
        <f t="shared" si="286"/>
        <v>0</v>
      </c>
      <c r="HC193" s="14">
        <f t="shared" si="286"/>
        <v>0</v>
      </c>
      <c r="HD193" s="6">
        <f t="shared" si="291"/>
        <v>0</v>
      </c>
      <c r="HE193" s="84" t="str">
        <f t="shared" si="292"/>
        <v>Ok</v>
      </c>
    </row>
    <row r="194" spans="2:213" hidden="1" x14ac:dyDescent="0.3">
      <c r="B194" s="84" t="s">
        <v>283</v>
      </c>
      <c r="C194" s="12">
        <f>SUMIFS(Inyecciones!$E$2:$E$14185,Inyecciones!$A$2:$A$14185,Balance!C$4,Inyecciones!$B$2:$B$14185,Balance!$B194,Inyecciones!$C$2:$C$14185,Balance!C$5)</f>
        <v>11150.848669359089</v>
      </c>
      <c r="D194" s="13">
        <f>SUMIFS(Inyecciones!$E$2:$E$14185,Inyecciones!$A$2:$A$14185,Balance!D$4,Inyecciones!$B$2:$B$14185,Balance!$B194,Inyecciones!$C$2:$C$14185,Balance!D$5)</f>
        <v>11435.51031666732</v>
      </c>
      <c r="E194" s="13">
        <f>SUMIFS(Inyecciones!$E$2:$E$14185,Inyecciones!$A$2:$A$14185,Balance!E$4,Inyecciones!$B$2:$B$14185,Balance!$B194,Inyecciones!$C$2:$C$14185,Balance!E$5)</f>
        <v>13368.95651812259</v>
      </c>
      <c r="F194" s="13">
        <f>SUMIFS(Inyecciones!$E$2:$E$14185,Inyecciones!$A$2:$A$14185,Balance!F$4,Inyecciones!$B$2:$B$14185,Balance!$B194,Inyecciones!$C$2:$C$14185,Balance!F$5)</f>
        <v>12226.55145772572</v>
      </c>
      <c r="G194" s="13">
        <f>SUMIFS(Inyecciones!$E$2:$E$14185,Inyecciones!$A$2:$A$14185,Balance!G$4,Inyecciones!$B$2:$B$14185,Balance!$B194,Inyecciones!$C$2:$C$14185,Balance!G$5)</f>
        <v>12322.22494388109</v>
      </c>
      <c r="H194" s="13">
        <f>SUMIFS(Inyecciones!$E$2:$E$14185,Inyecciones!$A$2:$A$14185,Balance!H$4,Inyecciones!$B$2:$B$14185,Balance!$B194,Inyecciones!$C$2:$C$14185,Balance!H$5)</f>
        <v>3753.342383166912</v>
      </c>
      <c r="I194" s="13">
        <f>SUMIFS(Inyecciones!$E$2:$E$14185,Inyecciones!$A$2:$A$14185,Balance!I$4,Inyecciones!$B$2:$B$14185,Balance!$B194,Inyecciones!$C$2:$C$14185,Balance!I$5)</f>
        <v>9915.1047031860689</v>
      </c>
      <c r="J194" s="13">
        <f>SUMIFS(Inyecciones!$E$2:$E$14185,Inyecciones!$A$2:$A$14185,Balance!J$4,Inyecciones!$B$2:$B$14185,Balance!$B194,Inyecciones!$C$2:$C$14185,Balance!J$5)</f>
        <v>10682.31076825279</v>
      </c>
      <c r="K194" s="13">
        <f>SUMIFS(Inyecciones!$E$2:$E$14185,Inyecciones!$A$2:$A$14185,Balance!K$4,Inyecciones!$B$2:$B$14185,Balance!$B194,Inyecciones!$C$2:$C$14185,Balance!K$5)</f>
        <v>15736.918396881571</v>
      </c>
      <c r="L194" s="13">
        <f>SUMIFS(Inyecciones!$E$2:$E$14185,Inyecciones!$A$2:$A$14185,Balance!L$4,Inyecciones!$B$2:$B$14185,Balance!$B194,Inyecciones!$C$2:$C$14185,Balance!L$5)</f>
        <v>6513.4223676489191</v>
      </c>
      <c r="M194" s="13">
        <f>SUMIFS(Inyecciones!$E$2:$E$14185,Inyecciones!$A$2:$A$14185,Balance!M$4,Inyecciones!$B$2:$B$14185,Balance!$B194,Inyecciones!$C$2:$C$14185,Balance!M$5)</f>
        <v>2712.3530202216989</v>
      </c>
      <c r="N194" s="14">
        <f>SUMIFS(Inyecciones!$E$2:$E$14185,Inyecciones!$A$2:$A$14185,Balance!N$4,Inyecciones!$B$2:$B$14185,Balance!$B194,Inyecciones!$C$2:$C$14185,Balance!N$5)</f>
        <v>1550.7212516781981</v>
      </c>
      <c r="O194" s="12">
        <f>SUMIFS(Inyecciones!$E$2:$E$14185,Inyecciones!$A$2:$A$14185,Balance!O$4,Inyecciones!$B$2:$B$14185,Balance!$B194,Inyecciones!$C$2:$C$14185,Balance!O$5)</f>
        <v>11183.562272650939</v>
      </c>
      <c r="P194" s="13">
        <f>SUMIFS(Inyecciones!$E$2:$E$14185,Inyecciones!$A$2:$A$14185,Balance!P$4,Inyecciones!$B$2:$B$14185,Balance!$B194,Inyecciones!$C$2:$C$14185,Balance!P$5)</f>
        <v>11569.383658586181</v>
      </c>
      <c r="Q194" s="13">
        <f>SUMIFS(Inyecciones!$E$2:$E$14185,Inyecciones!$A$2:$A$14185,Balance!Q$4,Inyecciones!$B$2:$B$14185,Balance!$B194,Inyecciones!$C$2:$C$14185,Balance!Q$5)</f>
        <v>13505.349961540949</v>
      </c>
      <c r="R194" s="13">
        <f>SUMIFS(Inyecciones!$E$2:$E$14185,Inyecciones!$A$2:$A$14185,Balance!R$4,Inyecciones!$B$2:$B$14185,Balance!$B194,Inyecciones!$C$2:$C$14185,Balance!R$5)</f>
        <v>12902.1905272443</v>
      </c>
      <c r="S194" s="13">
        <f>SUMIFS(Inyecciones!$E$2:$E$14185,Inyecciones!$A$2:$A$14185,Balance!S$4,Inyecciones!$B$2:$B$14185,Balance!$B194,Inyecciones!$C$2:$C$14185,Balance!S$5)</f>
        <v>12141.910107760659</v>
      </c>
      <c r="T194" s="13">
        <f>SUMIFS(Inyecciones!$E$2:$E$14185,Inyecciones!$A$2:$A$14185,Balance!T$4,Inyecciones!$B$2:$B$14185,Balance!$B194,Inyecciones!$C$2:$C$14185,Balance!T$5)</f>
        <v>3836.5503741500388</v>
      </c>
      <c r="U194" s="13">
        <f>SUMIFS(Inyecciones!$E$2:$E$14185,Inyecciones!$A$2:$A$14185,Balance!U$4,Inyecciones!$B$2:$B$14185,Balance!$B194,Inyecciones!$C$2:$C$14185,Balance!U$5)</f>
        <v>10814.34130332042</v>
      </c>
      <c r="V194" s="13">
        <f>SUMIFS(Inyecciones!$E$2:$E$14185,Inyecciones!$A$2:$A$14185,Balance!V$4,Inyecciones!$B$2:$B$14185,Balance!$B194,Inyecciones!$C$2:$C$14185,Balance!V$5)</f>
        <v>10836.60560558026</v>
      </c>
      <c r="W194" s="13">
        <f>SUMIFS(Inyecciones!$E$2:$E$14185,Inyecciones!$A$2:$A$14185,Balance!W$4,Inyecciones!$B$2:$B$14185,Balance!$B194,Inyecciones!$C$2:$C$14185,Balance!W$5)</f>
        <v>16177.18173598045</v>
      </c>
      <c r="X194" s="13">
        <f>SUMIFS(Inyecciones!$E$2:$E$14185,Inyecciones!$A$2:$A$14185,Balance!X$4,Inyecciones!$B$2:$B$14185,Balance!$B194,Inyecciones!$C$2:$C$14185,Balance!X$5)</f>
        <v>8248.0925355664858</v>
      </c>
      <c r="Y194" s="13">
        <f>SUMIFS(Inyecciones!$E$2:$E$14185,Inyecciones!$A$2:$A$14185,Balance!Y$4,Inyecciones!$B$2:$B$14185,Balance!$B194,Inyecciones!$C$2:$C$14185,Balance!Y$5)</f>
        <v>7400.4848682085903</v>
      </c>
      <c r="Z194" s="14">
        <f>SUMIFS(Inyecciones!$E$2:$E$14185,Inyecciones!$A$2:$A$14185,Balance!Z$4,Inyecciones!$B$2:$B$14185,Balance!$B194,Inyecciones!$C$2:$C$14185,Balance!Z$5)</f>
        <v>8850.4528020060279</v>
      </c>
      <c r="AA194" s="12">
        <f>SUMIFS(Inyecciones!$E$2:$E$14185,Inyecciones!$A$2:$A$14185,Balance!AA$4,Inyecciones!$B$2:$B$14185,Balance!$B194,Inyecciones!$C$2:$C$14185,Balance!AA$5)</f>
        <v>11188.78700862068</v>
      </c>
      <c r="AB194" s="13">
        <f>SUMIFS(Inyecciones!$E$2:$E$14185,Inyecciones!$A$2:$A$14185,Balance!AB$4,Inyecciones!$B$2:$B$14185,Balance!$B194,Inyecciones!$C$2:$C$14185,Balance!AB$5)</f>
        <v>11574.81841072201</v>
      </c>
      <c r="AC194" s="13">
        <f>SUMIFS(Inyecciones!$E$2:$E$14185,Inyecciones!$A$2:$A$14185,Balance!AC$4,Inyecciones!$B$2:$B$14185,Balance!$B194,Inyecciones!$C$2:$C$14185,Balance!AC$5)</f>
        <v>13461.748341843941</v>
      </c>
      <c r="AD194" s="13">
        <f>SUMIFS(Inyecciones!$E$2:$E$14185,Inyecciones!$A$2:$A$14185,Balance!AD$4,Inyecciones!$B$2:$B$14185,Balance!$B194,Inyecciones!$C$2:$C$14185,Balance!AD$5)</f>
        <v>12764.63291850765</v>
      </c>
      <c r="AE194" s="13">
        <f>SUMIFS(Inyecciones!$E$2:$E$14185,Inyecciones!$A$2:$A$14185,Balance!AE$4,Inyecciones!$B$2:$B$14185,Balance!$B194,Inyecciones!$C$2:$C$14185,Balance!AE$5)</f>
        <v>12647.19340005945</v>
      </c>
      <c r="AF194" s="13">
        <f>SUMIFS(Inyecciones!$E$2:$E$14185,Inyecciones!$A$2:$A$14185,Balance!AF$4,Inyecciones!$B$2:$B$14185,Balance!$B194,Inyecciones!$C$2:$C$14185,Balance!AF$5)</f>
        <v>4188.2299764336331</v>
      </c>
      <c r="AG194" s="13">
        <f>SUMIFS(Inyecciones!$E$2:$E$14185,Inyecciones!$A$2:$A$14185,Balance!AG$4,Inyecciones!$B$2:$B$14185,Balance!$B194,Inyecciones!$C$2:$C$14185,Balance!AG$5)</f>
        <v>11978.386503231841</v>
      </c>
      <c r="AH194" s="13">
        <f>SUMIFS(Inyecciones!$E$2:$E$14185,Inyecciones!$A$2:$A$14185,Balance!AH$4,Inyecciones!$B$2:$B$14185,Balance!$B194,Inyecciones!$C$2:$C$14185,Balance!AH$5)</f>
        <v>12067.456395300191</v>
      </c>
      <c r="AI194" s="13">
        <f>SUMIFS(Inyecciones!$E$2:$E$14185,Inyecciones!$A$2:$A$14185,Balance!AI$4,Inyecciones!$B$2:$B$14185,Balance!$B194,Inyecciones!$C$2:$C$14185,Balance!AI$5)</f>
        <v>17576.157335527401</v>
      </c>
      <c r="AJ194" s="13">
        <f>SUMIFS(Inyecciones!$E$2:$E$14185,Inyecciones!$A$2:$A$14185,Balance!AJ$4,Inyecciones!$B$2:$B$14185,Balance!$B194,Inyecciones!$C$2:$C$14185,Balance!AJ$5)</f>
        <v>13426.048137275089</v>
      </c>
      <c r="AK194" s="13">
        <f>SUMIFS(Inyecciones!$E$2:$E$14185,Inyecciones!$A$2:$A$14185,Balance!AK$4,Inyecciones!$B$2:$B$14185,Balance!$B194,Inyecciones!$C$2:$C$14185,Balance!AK$5)</f>
        <v>11800.296115461249</v>
      </c>
      <c r="AL194" s="14">
        <f>SUMIFS(Inyecciones!$E$2:$E$14185,Inyecciones!$A$2:$A$14185,Balance!AL$4,Inyecciones!$B$2:$B$14185,Balance!$B194,Inyecciones!$C$2:$C$14185,Balance!AL$5)</f>
        <v>12721.27768883229</v>
      </c>
      <c r="AM194" s="13"/>
      <c r="AN194" s="12">
        <f>SUMIFS('Retiro Mensual'!$E$2:$E$2629,'Retiro Mensual'!$A$2:$A$2629,AN$4,'Retiro Mensual'!$B$2:$B$2629,$B194,'Retiro Mensual'!$C$2:$C$2629,AN$5)</f>
        <v>0</v>
      </c>
      <c r="AO194" s="13">
        <f>SUMIFS('Retiro Mensual'!$E$2:$E$2629,'Retiro Mensual'!$A$2:$A$2629,AO$4,'Retiro Mensual'!$B$2:$B$2629,$B194,'Retiro Mensual'!$C$2:$C$2629,AO$5)</f>
        <v>0</v>
      </c>
      <c r="AP194" s="13">
        <f>SUMIFS('Retiro Mensual'!$E$2:$E$2629,'Retiro Mensual'!$A$2:$A$2629,AP$4,'Retiro Mensual'!$B$2:$B$2629,$B194,'Retiro Mensual'!$C$2:$C$2629,AP$5)</f>
        <v>0</v>
      </c>
      <c r="AQ194" s="13">
        <f>SUMIFS('Retiro Mensual'!$E$2:$E$2629,'Retiro Mensual'!$A$2:$A$2629,AQ$4,'Retiro Mensual'!$B$2:$B$2629,$B194,'Retiro Mensual'!$C$2:$C$2629,AQ$5)</f>
        <v>0</v>
      </c>
      <c r="AR194" s="13">
        <f>SUMIFS('Retiro Mensual'!$E$2:$E$2629,'Retiro Mensual'!$A$2:$A$2629,AR$4,'Retiro Mensual'!$B$2:$B$2629,$B194,'Retiro Mensual'!$C$2:$C$2629,AR$5)</f>
        <v>0</v>
      </c>
      <c r="AS194" s="13">
        <f>SUMIFS('Retiro Mensual'!$E$2:$E$2629,'Retiro Mensual'!$A$2:$A$2629,AS$4,'Retiro Mensual'!$B$2:$B$2629,$B194,'Retiro Mensual'!$C$2:$C$2629,AS$5)</f>
        <v>0</v>
      </c>
      <c r="AT194" s="13">
        <f>SUMIFS('Retiro Mensual'!$E$2:$E$2629,'Retiro Mensual'!$A$2:$A$2629,AT$4,'Retiro Mensual'!$B$2:$B$2629,$B194,'Retiro Mensual'!$C$2:$C$2629,AT$5)</f>
        <v>0</v>
      </c>
      <c r="AU194" s="13">
        <f>SUMIFS('Retiro Mensual'!$E$2:$E$2629,'Retiro Mensual'!$A$2:$A$2629,AU$4,'Retiro Mensual'!$B$2:$B$2629,$B194,'Retiro Mensual'!$C$2:$C$2629,AU$5)</f>
        <v>0</v>
      </c>
      <c r="AV194" s="13">
        <f>SUMIFS('Retiro Mensual'!$E$2:$E$2629,'Retiro Mensual'!$A$2:$A$2629,AV$4,'Retiro Mensual'!$B$2:$B$2629,$B194,'Retiro Mensual'!$C$2:$C$2629,AV$5)</f>
        <v>0</v>
      </c>
      <c r="AW194" s="13">
        <f>SUMIFS('Retiro Mensual'!$E$2:$E$2629,'Retiro Mensual'!$A$2:$A$2629,AW$4,'Retiro Mensual'!$B$2:$B$2629,$B194,'Retiro Mensual'!$C$2:$C$2629,AW$5)</f>
        <v>0</v>
      </c>
      <c r="AX194" s="13">
        <f>SUMIFS('Retiro Mensual'!$E$2:$E$2629,'Retiro Mensual'!$A$2:$A$2629,AX$4,'Retiro Mensual'!$B$2:$B$2629,$B194,'Retiro Mensual'!$C$2:$C$2629,AX$5)</f>
        <v>0</v>
      </c>
      <c r="AY194" s="14">
        <f>SUMIFS('Retiro Mensual'!$E$2:$E$2629,'Retiro Mensual'!$A$2:$A$2629,AY$4,'Retiro Mensual'!$B$2:$B$2629,$B194,'Retiro Mensual'!$C$2:$C$2629,AY$5)</f>
        <v>0</v>
      </c>
      <c r="AZ194" s="12">
        <f>SUMIFS('Retiro Mensual'!$E$2:$E$2629,'Retiro Mensual'!$A$2:$A$2629,AZ$4,'Retiro Mensual'!$B$2:$B$2629,$B194,'Retiro Mensual'!$C$2:$C$2629,AZ$5)</f>
        <v>0</v>
      </c>
      <c r="BA194" s="13">
        <f>SUMIFS('Retiro Mensual'!$E$2:$E$2629,'Retiro Mensual'!$A$2:$A$2629,BA$4,'Retiro Mensual'!$B$2:$B$2629,$B194,'Retiro Mensual'!$C$2:$C$2629,BA$5)</f>
        <v>0</v>
      </c>
      <c r="BB194" s="13">
        <f>SUMIFS('Retiro Mensual'!$E$2:$E$2629,'Retiro Mensual'!$A$2:$A$2629,BB$4,'Retiro Mensual'!$B$2:$B$2629,$B194,'Retiro Mensual'!$C$2:$C$2629,BB$5)</f>
        <v>0</v>
      </c>
      <c r="BC194" s="13">
        <f>SUMIFS('Retiro Mensual'!$E$2:$E$2629,'Retiro Mensual'!$A$2:$A$2629,BC$4,'Retiro Mensual'!$B$2:$B$2629,$B194,'Retiro Mensual'!$C$2:$C$2629,BC$5)</f>
        <v>0</v>
      </c>
      <c r="BD194" s="13">
        <f>SUMIFS('Retiro Mensual'!$E$2:$E$2629,'Retiro Mensual'!$A$2:$A$2629,BD$4,'Retiro Mensual'!$B$2:$B$2629,$B194,'Retiro Mensual'!$C$2:$C$2629,BD$5)</f>
        <v>0</v>
      </c>
      <c r="BE194" s="13">
        <f>SUMIFS('Retiro Mensual'!$E$2:$E$2629,'Retiro Mensual'!$A$2:$A$2629,BE$4,'Retiro Mensual'!$B$2:$B$2629,$B194,'Retiro Mensual'!$C$2:$C$2629,BE$5)</f>
        <v>0</v>
      </c>
      <c r="BF194" s="13">
        <f>SUMIFS('Retiro Mensual'!$E$2:$E$2629,'Retiro Mensual'!$A$2:$A$2629,BF$4,'Retiro Mensual'!$B$2:$B$2629,$B194,'Retiro Mensual'!$C$2:$C$2629,BF$5)</f>
        <v>0</v>
      </c>
      <c r="BG194" s="13">
        <f>SUMIFS('Retiro Mensual'!$E$2:$E$2629,'Retiro Mensual'!$A$2:$A$2629,BG$4,'Retiro Mensual'!$B$2:$B$2629,$B194,'Retiro Mensual'!$C$2:$C$2629,BG$5)</f>
        <v>0</v>
      </c>
      <c r="BH194" s="13">
        <f>SUMIFS('Retiro Mensual'!$E$2:$E$2629,'Retiro Mensual'!$A$2:$A$2629,BH$4,'Retiro Mensual'!$B$2:$B$2629,$B194,'Retiro Mensual'!$C$2:$C$2629,BH$5)</f>
        <v>0</v>
      </c>
      <c r="BI194" s="13">
        <f>SUMIFS('Retiro Mensual'!$E$2:$E$2629,'Retiro Mensual'!$A$2:$A$2629,BI$4,'Retiro Mensual'!$B$2:$B$2629,$B194,'Retiro Mensual'!$C$2:$C$2629,BI$5)</f>
        <v>0</v>
      </c>
      <c r="BJ194" s="13">
        <f>SUMIFS('Retiro Mensual'!$E$2:$E$2629,'Retiro Mensual'!$A$2:$A$2629,BJ$4,'Retiro Mensual'!$B$2:$B$2629,$B194,'Retiro Mensual'!$C$2:$C$2629,BJ$5)</f>
        <v>0</v>
      </c>
      <c r="BK194" s="14">
        <f>SUMIFS('Retiro Mensual'!$E$2:$E$2629,'Retiro Mensual'!$A$2:$A$2629,BK$4,'Retiro Mensual'!$B$2:$B$2629,$B194,'Retiro Mensual'!$C$2:$C$2629,BK$5)</f>
        <v>0</v>
      </c>
      <c r="BL194" s="12">
        <f>SUMIFS('Retiro Mensual'!$E$2:$E$2629,'Retiro Mensual'!$A$2:$A$2629,BL$4,'Retiro Mensual'!$B$2:$B$2629,$B194,'Retiro Mensual'!$C$2:$C$2629,BL$5)</f>
        <v>0</v>
      </c>
      <c r="BM194" s="13">
        <f>SUMIFS('Retiro Mensual'!$E$2:$E$2629,'Retiro Mensual'!$A$2:$A$2629,BM$4,'Retiro Mensual'!$B$2:$B$2629,$B194,'Retiro Mensual'!$C$2:$C$2629,BM$5)</f>
        <v>0</v>
      </c>
      <c r="BN194" s="13">
        <f>SUMIFS('Retiro Mensual'!$E$2:$E$2629,'Retiro Mensual'!$A$2:$A$2629,BN$4,'Retiro Mensual'!$B$2:$B$2629,$B194,'Retiro Mensual'!$C$2:$C$2629,BN$5)</f>
        <v>0</v>
      </c>
      <c r="BO194" s="13">
        <f>SUMIFS('Retiro Mensual'!$E$2:$E$2629,'Retiro Mensual'!$A$2:$A$2629,BO$4,'Retiro Mensual'!$B$2:$B$2629,$B194,'Retiro Mensual'!$C$2:$C$2629,BO$5)</f>
        <v>0</v>
      </c>
      <c r="BP194" s="13">
        <f>SUMIFS('Retiro Mensual'!$E$2:$E$2629,'Retiro Mensual'!$A$2:$A$2629,BP$4,'Retiro Mensual'!$B$2:$B$2629,$B194,'Retiro Mensual'!$C$2:$C$2629,BP$5)</f>
        <v>0</v>
      </c>
      <c r="BQ194" s="13">
        <f>SUMIFS('Retiro Mensual'!$E$2:$E$2629,'Retiro Mensual'!$A$2:$A$2629,BQ$4,'Retiro Mensual'!$B$2:$B$2629,$B194,'Retiro Mensual'!$C$2:$C$2629,BQ$5)</f>
        <v>0</v>
      </c>
      <c r="BR194" s="13">
        <f>SUMIFS('Retiro Mensual'!$E$2:$E$2629,'Retiro Mensual'!$A$2:$A$2629,BR$4,'Retiro Mensual'!$B$2:$B$2629,$B194,'Retiro Mensual'!$C$2:$C$2629,BR$5)</f>
        <v>0</v>
      </c>
      <c r="BS194" s="13">
        <f>SUMIFS('Retiro Mensual'!$E$2:$E$2629,'Retiro Mensual'!$A$2:$A$2629,BS$4,'Retiro Mensual'!$B$2:$B$2629,$B194,'Retiro Mensual'!$C$2:$C$2629,BS$5)</f>
        <v>0</v>
      </c>
      <c r="BT194" s="13">
        <f>SUMIFS('Retiro Mensual'!$E$2:$E$2629,'Retiro Mensual'!$A$2:$A$2629,BT$4,'Retiro Mensual'!$B$2:$B$2629,$B194,'Retiro Mensual'!$C$2:$C$2629,BT$5)</f>
        <v>0</v>
      </c>
      <c r="BU194" s="13">
        <f>SUMIFS('Retiro Mensual'!$E$2:$E$2629,'Retiro Mensual'!$A$2:$A$2629,BU$4,'Retiro Mensual'!$B$2:$B$2629,$B194,'Retiro Mensual'!$C$2:$C$2629,BU$5)</f>
        <v>0</v>
      </c>
      <c r="BV194" s="13">
        <f>SUMIFS('Retiro Mensual'!$E$2:$E$2629,'Retiro Mensual'!$A$2:$A$2629,BV$4,'Retiro Mensual'!$B$2:$B$2629,$B194,'Retiro Mensual'!$C$2:$C$2629,BV$5)</f>
        <v>0</v>
      </c>
      <c r="BW194" s="14">
        <f>SUMIFS('Retiro Mensual'!$E$2:$E$2629,'Retiro Mensual'!$A$2:$A$2629,BW$4,'Retiro Mensual'!$B$2:$B$2629,$B194,'Retiro Mensual'!$C$2:$C$2629,BW$5)</f>
        <v>0</v>
      </c>
      <c r="BX194" s="13"/>
      <c r="BY194" s="12">
        <f>SUMIFS('Compra Ventas'!$E$2:$E$2700,'Compra Ventas'!$A$2:$A$2700,BY$4,'Compra Ventas'!$B$2:$B$2700,$B194,'Compra Ventas'!$C$2:$C$2700,BY$5)</f>
        <v>0</v>
      </c>
      <c r="BZ194" s="13">
        <f>SUMIFS('Compra Ventas'!$E$2:$E$2700,'Compra Ventas'!$A$2:$A$2700,BZ$4,'Compra Ventas'!$B$2:$B$2700,$B194,'Compra Ventas'!$C$2:$C$2700,BZ$5)</f>
        <v>0</v>
      </c>
      <c r="CA194" s="13">
        <f>SUMIFS('Compra Ventas'!$E$2:$E$2700,'Compra Ventas'!$A$2:$A$2700,CA$4,'Compra Ventas'!$B$2:$B$2700,$B194,'Compra Ventas'!$C$2:$C$2700,CA$5)</f>
        <v>0</v>
      </c>
      <c r="CB194" s="13">
        <f>SUMIFS('Compra Ventas'!$E$2:$E$2700,'Compra Ventas'!$A$2:$A$2700,CB$4,'Compra Ventas'!$B$2:$B$2700,$B194,'Compra Ventas'!$C$2:$C$2700,CB$5)</f>
        <v>0</v>
      </c>
      <c r="CC194" s="13">
        <f>SUMIFS('Compra Ventas'!$E$2:$E$2700,'Compra Ventas'!$A$2:$A$2700,CC$4,'Compra Ventas'!$B$2:$B$2700,$B194,'Compra Ventas'!$C$2:$C$2700,CC$5)</f>
        <v>0</v>
      </c>
      <c r="CD194" s="13">
        <f>SUMIFS('Compra Ventas'!$E$2:$E$2700,'Compra Ventas'!$A$2:$A$2700,CD$4,'Compra Ventas'!$B$2:$B$2700,$B194,'Compra Ventas'!$C$2:$C$2700,CD$5)</f>
        <v>0</v>
      </c>
      <c r="CE194" s="13">
        <f>SUMIFS('Compra Ventas'!$E$2:$E$2700,'Compra Ventas'!$A$2:$A$2700,CE$4,'Compra Ventas'!$B$2:$B$2700,$B194,'Compra Ventas'!$C$2:$C$2700,CE$5)</f>
        <v>0</v>
      </c>
      <c r="CF194" s="13">
        <f>SUMIFS('Compra Ventas'!$E$2:$E$2700,'Compra Ventas'!$A$2:$A$2700,CF$4,'Compra Ventas'!$B$2:$B$2700,$B194,'Compra Ventas'!$C$2:$C$2700,CF$5)</f>
        <v>0</v>
      </c>
      <c r="CG194" s="13">
        <f>SUMIFS('Compra Ventas'!$E$2:$E$2700,'Compra Ventas'!$A$2:$A$2700,CG$4,'Compra Ventas'!$B$2:$B$2700,$B194,'Compra Ventas'!$C$2:$C$2700,CG$5)</f>
        <v>0</v>
      </c>
      <c r="CH194" s="13">
        <f>SUMIFS('Compra Ventas'!$E$2:$E$2700,'Compra Ventas'!$A$2:$A$2700,CH$4,'Compra Ventas'!$B$2:$B$2700,$B194,'Compra Ventas'!$C$2:$C$2700,CH$5)</f>
        <v>0</v>
      </c>
      <c r="CI194" s="13">
        <f>SUMIFS('Compra Ventas'!$E$2:$E$2700,'Compra Ventas'!$A$2:$A$2700,CI$4,'Compra Ventas'!$B$2:$B$2700,$B194,'Compra Ventas'!$C$2:$C$2700,CI$5)</f>
        <v>0</v>
      </c>
      <c r="CJ194" s="14">
        <f>SUMIFS('Compra Ventas'!$E$2:$E$2700,'Compra Ventas'!$A$2:$A$2700,CJ$4,'Compra Ventas'!$B$2:$B$2700,$B194,'Compra Ventas'!$C$2:$C$2700,CJ$5)</f>
        <v>0</v>
      </c>
      <c r="CK194" s="12">
        <f>SUMIFS('Compra Ventas'!$E$2:$E$2700,'Compra Ventas'!$A$2:$A$2700,CK$4,'Compra Ventas'!$B$2:$B$2700,$B194,'Compra Ventas'!$C$2:$C$2700,CK$5)</f>
        <v>0</v>
      </c>
      <c r="CL194" s="13">
        <f>SUMIFS('Compra Ventas'!$E$2:$E$2700,'Compra Ventas'!$A$2:$A$2700,CL$4,'Compra Ventas'!$B$2:$B$2700,$B194,'Compra Ventas'!$C$2:$C$2700,CL$5)</f>
        <v>0</v>
      </c>
      <c r="CM194" s="13">
        <f>SUMIFS('Compra Ventas'!$E$2:$E$2700,'Compra Ventas'!$A$2:$A$2700,CM$4,'Compra Ventas'!$B$2:$B$2700,$B194,'Compra Ventas'!$C$2:$C$2700,CM$5)</f>
        <v>0</v>
      </c>
      <c r="CN194" s="13">
        <f>SUMIFS('Compra Ventas'!$E$2:$E$2700,'Compra Ventas'!$A$2:$A$2700,CN$4,'Compra Ventas'!$B$2:$B$2700,$B194,'Compra Ventas'!$C$2:$C$2700,CN$5)</f>
        <v>0</v>
      </c>
      <c r="CO194" s="13">
        <f>SUMIFS('Compra Ventas'!$E$2:$E$2700,'Compra Ventas'!$A$2:$A$2700,CO$4,'Compra Ventas'!$B$2:$B$2700,$B194,'Compra Ventas'!$C$2:$C$2700,CO$5)</f>
        <v>0</v>
      </c>
      <c r="CP194" s="13">
        <f>SUMIFS('Compra Ventas'!$E$2:$E$2700,'Compra Ventas'!$A$2:$A$2700,CP$4,'Compra Ventas'!$B$2:$B$2700,$B194,'Compra Ventas'!$C$2:$C$2700,CP$5)</f>
        <v>0</v>
      </c>
      <c r="CQ194" s="13">
        <f>SUMIFS('Compra Ventas'!$E$2:$E$2700,'Compra Ventas'!$A$2:$A$2700,CQ$4,'Compra Ventas'!$B$2:$B$2700,$B194,'Compra Ventas'!$C$2:$C$2700,CQ$5)</f>
        <v>0</v>
      </c>
      <c r="CR194" s="13">
        <f>SUMIFS('Compra Ventas'!$E$2:$E$2700,'Compra Ventas'!$A$2:$A$2700,CR$4,'Compra Ventas'!$B$2:$B$2700,$B194,'Compra Ventas'!$C$2:$C$2700,CR$5)</f>
        <v>0</v>
      </c>
      <c r="CS194" s="13">
        <f>SUMIFS('Compra Ventas'!$E$2:$E$2700,'Compra Ventas'!$A$2:$A$2700,CS$4,'Compra Ventas'!$B$2:$B$2700,$B194,'Compra Ventas'!$C$2:$C$2700,CS$5)</f>
        <v>0</v>
      </c>
      <c r="CT194" s="13">
        <f>SUMIFS('Compra Ventas'!$E$2:$E$2700,'Compra Ventas'!$A$2:$A$2700,CT$4,'Compra Ventas'!$B$2:$B$2700,$B194,'Compra Ventas'!$C$2:$C$2700,CT$5)</f>
        <v>0</v>
      </c>
      <c r="CU194" s="13">
        <f>SUMIFS('Compra Ventas'!$E$2:$E$2700,'Compra Ventas'!$A$2:$A$2700,CU$4,'Compra Ventas'!$B$2:$B$2700,$B194,'Compra Ventas'!$C$2:$C$2700,CU$5)</f>
        <v>0</v>
      </c>
      <c r="CV194" s="14">
        <f>SUMIFS('Compra Ventas'!$E$2:$E$2700,'Compra Ventas'!$A$2:$A$2700,CV$4,'Compra Ventas'!$B$2:$B$2700,$B194,'Compra Ventas'!$C$2:$C$2700,CV$5)</f>
        <v>0</v>
      </c>
      <c r="CW194" s="12">
        <f>SUMIFS('Compra Ventas'!$E$2:$E$2700,'Compra Ventas'!$A$2:$A$2700,CW$4,'Compra Ventas'!$B$2:$B$2700,$B194,'Compra Ventas'!$C$2:$C$2700,CW$5)</f>
        <v>0</v>
      </c>
      <c r="CX194" s="13">
        <f>SUMIFS('Compra Ventas'!$E$2:$E$2700,'Compra Ventas'!$A$2:$A$2700,CX$4,'Compra Ventas'!$B$2:$B$2700,$B194,'Compra Ventas'!$C$2:$C$2700,CX$5)</f>
        <v>0</v>
      </c>
      <c r="CY194" s="13">
        <f>SUMIFS('Compra Ventas'!$E$2:$E$2700,'Compra Ventas'!$A$2:$A$2700,CY$4,'Compra Ventas'!$B$2:$B$2700,$B194,'Compra Ventas'!$C$2:$C$2700,CY$5)</f>
        <v>0</v>
      </c>
      <c r="CZ194" s="13">
        <f>SUMIFS('Compra Ventas'!$E$2:$E$2700,'Compra Ventas'!$A$2:$A$2700,CZ$4,'Compra Ventas'!$B$2:$B$2700,$B194,'Compra Ventas'!$C$2:$C$2700,CZ$5)</f>
        <v>0</v>
      </c>
      <c r="DA194" s="13">
        <f>SUMIFS('Compra Ventas'!$E$2:$E$2700,'Compra Ventas'!$A$2:$A$2700,DA$4,'Compra Ventas'!$B$2:$B$2700,$B194,'Compra Ventas'!$C$2:$C$2700,DA$5)</f>
        <v>0</v>
      </c>
      <c r="DB194" s="13">
        <f>SUMIFS('Compra Ventas'!$E$2:$E$2700,'Compra Ventas'!$A$2:$A$2700,DB$4,'Compra Ventas'!$B$2:$B$2700,$B194,'Compra Ventas'!$C$2:$C$2700,DB$5)</f>
        <v>0</v>
      </c>
      <c r="DC194" s="13">
        <f>SUMIFS('Compra Ventas'!$E$2:$E$2700,'Compra Ventas'!$A$2:$A$2700,DC$4,'Compra Ventas'!$B$2:$B$2700,$B194,'Compra Ventas'!$C$2:$C$2700,DC$5)</f>
        <v>0</v>
      </c>
      <c r="DD194" s="13">
        <f>SUMIFS('Compra Ventas'!$E$2:$E$2700,'Compra Ventas'!$A$2:$A$2700,DD$4,'Compra Ventas'!$B$2:$B$2700,$B194,'Compra Ventas'!$C$2:$C$2700,DD$5)</f>
        <v>0</v>
      </c>
      <c r="DE194" s="13">
        <f>SUMIFS('Compra Ventas'!$E$2:$E$2700,'Compra Ventas'!$A$2:$A$2700,DE$4,'Compra Ventas'!$B$2:$B$2700,$B194,'Compra Ventas'!$C$2:$C$2700,DE$5)</f>
        <v>0</v>
      </c>
      <c r="DF194" s="13">
        <f>SUMIFS('Compra Ventas'!$E$2:$E$2700,'Compra Ventas'!$A$2:$A$2700,DF$4,'Compra Ventas'!$B$2:$B$2700,$B194,'Compra Ventas'!$C$2:$C$2700,DF$5)</f>
        <v>0</v>
      </c>
      <c r="DG194" s="13">
        <f>SUMIFS('Compra Ventas'!$E$2:$E$2700,'Compra Ventas'!$A$2:$A$2700,DG$4,'Compra Ventas'!$B$2:$B$2700,$B194,'Compra Ventas'!$C$2:$C$2700,DG$5)</f>
        <v>0</v>
      </c>
      <c r="DH194" s="14">
        <f>SUMIFS('Compra Ventas'!$E$2:$E$2700,'Compra Ventas'!$A$2:$A$2700,DH$4,'Compra Ventas'!$B$2:$B$2700,$B194,'Compra Ventas'!$C$2:$C$2700,DH$5)</f>
        <v>0</v>
      </c>
      <c r="DI194" s="84"/>
      <c r="DJ194" s="98">
        <f>SUMIFS('Ajuste Ciclado'!D$5:D$47,'Ajuste Ciclado'!$C$5:$C$47,Balance!DJ$4,'Ajuste Ciclado'!$B$5:$B$47,Balance!$B194)</f>
        <v>0</v>
      </c>
      <c r="DK194" s="99">
        <f>SUMIFS('Ajuste Ciclado'!E$5:E$47,'Ajuste Ciclado'!$C$5:$C$47,Balance!DK$4,'Ajuste Ciclado'!$B$5:$B$47,Balance!$B194)</f>
        <v>0</v>
      </c>
      <c r="DL194" s="99">
        <f>SUMIFS('Ajuste Ciclado'!F$5:F$47,'Ajuste Ciclado'!$C$5:$C$47,Balance!DL$4,'Ajuste Ciclado'!$B$5:$B$47,Balance!$B194)</f>
        <v>0</v>
      </c>
      <c r="DM194" s="99">
        <f>SUMIFS('Ajuste Ciclado'!G$5:G$47,'Ajuste Ciclado'!$C$5:$C$47,Balance!DM$4,'Ajuste Ciclado'!$B$5:$B$47,Balance!$B194)</f>
        <v>0</v>
      </c>
      <c r="DN194" s="99">
        <f>SUMIFS('Ajuste Ciclado'!H$5:H$47,'Ajuste Ciclado'!$C$5:$C$47,Balance!DN$4,'Ajuste Ciclado'!$B$5:$B$47,Balance!$B194)</f>
        <v>0</v>
      </c>
      <c r="DO194" s="99">
        <f>SUMIFS('Ajuste Ciclado'!I$5:I$47,'Ajuste Ciclado'!$C$5:$C$47,Balance!DO$4,'Ajuste Ciclado'!$B$5:$B$47,Balance!$B194)</f>
        <v>0</v>
      </c>
      <c r="DP194" s="99">
        <f>SUMIFS('Ajuste Ciclado'!J$5:J$47,'Ajuste Ciclado'!$C$5:$C$47,Balance!DP$4,'Ajuste Ciclado'!$B$5:$B$47,Balance!$B194)</f>
        <v>0</v>
      </c>
      <c r="DQ194" s="99">
        <f>SUMIFS('Ajuste Ciclado'!K$5:K$47,'Ajuste Ciclado'!$C$5:$C$47,Balance!DQ$4,'Ajuste Ciclado'!$B$5:$B$47,Balance!$B194)</f>
        <v>0</v>
      </c>
      <c r="DR194" s="99">
        <f>SUMIFS('Ajuste Ciclado'!L$5:L$47,'Ajuste Ciclado'!$C$5:$C$47,Balance!DR$4,'Ajuste Ciclado'!$B$5:$B$47,Balance!$B194)</f>
        <v>0</v>
      </c>
      <c r="DS194" s="99">
        <f>SUMIFS('Ajuste Ciclado'!M$5:M$47,'Ajuste Ciclado'!$C$5:$C$47,Balance!DS$4,'Ajuste Ciclado'!$B$5:$B$47,Balance!$B194)</f>
        <v>0</v>
      </c>
      <c r="DT194" s="99">
        <f>SUMIFS('Ajuste Ciclado'!N$5:N$47,'Ajuste Ciclado'!$C$5:$C$47,Balance!DT$4,'Ajuste Ciclado'!$B$5:$B$47,Balance!$B194)</f>
        <v>0</v>
      </c>
      <c r="DU194" s="100">
        <f>SUMIFS('Ajuste Ciclado'!O$5:O$47,'Ajuste Ciclado'!$C$5:$C$47,Balance!DU$4,'Ajuste Ciclado'!$B$5:$B$47,Balance!$B194)</f>
        <v>0</v>
      </c>
      <c r="DV194" s="98">
        <f>SUMIFS('Ajuste Ciclado'!D$5:D$47,'Ajuste Ciclado'!$C$5:$C$47,Balance!DV$4,'Ajuste Ciclado'!$B$5:$B$47,Balance!$B194)</f>
        <v>0</v>
      </c>
      <c r="DW194" s="99">
        <f>SUMIFS('Ajuste Ciclado'!E$5:E$47,'Ajuste Ciclado'!$C$5:$C$47,Balance!DW$4,'Ajuste Ciclado'!$B$5:$B$47,Balance!$B194)</f>
        <v>0</v>
      </c>
      <c r="DX194" s="99">
        <f>SUMIFS('Ajuste Ciclado'!F$5:F$47,'Ajuste Ciclado'!$C$5:$C$47,Balance!DX$4,'Ajuste Ciclado'!$B$5:$B$47,Balance!$B194)</f>
        <v>0</v>
      </c>
      <c r="DY194" s="99">
        <f>SUMIFS('Ajuste Ciclado'!G$5:G$47,'Ajuste Ciclado'!$C$5:$C$47,Balance!DY$4,'Ajuste Ciclado'!$B$5:$B$47,Balance!$B194)</f>
        <v>0</v>
      </c>
      <c r="DZ194" s="99">
        <f>SUMIFS('Ajuste Ciclado'!H$5:H$47,'Ajuste Ciclado'!$C$5:$C$47,Balance!DZ$4,'Ajuste Ciclado'!$B$5:$B$47,Balance!$B194)</f>
        <v>0</v>
      </c>
      <c r="EA194" s="99">
        <f>SUMIFS('Ajuste Ciclado'!I$5:I$47,'Ajuste Ciclado'!$C$5:$C$47,Balance!EA$4,'Ajuste Ciclado'!$B$5:$B$47,Balance!$B194)</f>
        <v>0</v>
      </c>
      <c r="EB194" s="99">
        <f>SUMIFS('Ajuste Ciclado'!J$5:J$47,'Ajuste Ciclado'!$C$5:$C$47,Balance!EB$4,'Ajuste Ciclado'!$B$5:$B$47,Balance!$B194)</f>
        <v>0</v>
      </c>
      <c r="EC194" s="99">
        <f>SUMIFS('Ajuste Ciclado'!K$5:K$47,'Ajuste Ciclado'!$C$5:$C$47,Balance!EC$4,'Ajuste Ciclado'!$B$5:$B$47,Balance!$B194)</f>
        <v>0</v>
      </c>
      <c r="ED194" s="99">
        <f>SUMIFS('Ajuste Ciclado'!L$5:L$47,'Ajuste Ciclado'!$C$5:$C$47,Balance!ED$4,'Ajuste Ciclado'!$B$5:$B$47,Balance!$B194)</f>
        <v>0</v>
      </c>
      <c r="EE194" s="99">
        <f>SUMIFS('Ajuste Ciclado'!M$5:M$47,'Ajuste Ciclado'!$C$5:$C$47,Balance!EE$4,'Ajuste Ciclado'!$B$5:$B$47,Balance!$B194)</f>
        <v>0</v>
      </c>
      <c r="EF194" s="99">
        <f>SUMIFS('Ajuste Ciclado'!N$5:N$47,'Ajuste Ciclado'!$C$5:$C$47,Balance!EF$4,'Ajuste Ciclado'!$B$5:$B$47,Balance!$B194)</f>
        <v>0</v>
      </c>
      <c r="EG194" s="100">
        <f>SUMIFS('Ajuste Ciclado'!O$5:O$47,'Ajuste Ciclado'!$C$5:$C$47,Balance!EG$4,'Ajuste Ciclado'!$B$5:$B$47,Balance!$B194)</f>
        <v>0</v>
      </c>
      <c r="EH194" s="98">
        <f>SUMIFS('Ajuste Ciclado'!D$5:D$47,'Ajuste Ciclado'!$C$5:$C$47,Balance!EH$4,'Ajuste Ciclado'!$B$5:$B$47,Balance!$B194)</f>
        <v>0</v>
      </c>
      <c r="EI194" s="99">
        <f>SUMIFS('Ajuste Ciclado'!E$5:E$47,'Ajuste Ciclado'!$C$5:$C$47,Balance!EI$4,'Ajuste Ciclado'!$B$5:$B$47,Balance!$B194)</f>
        <v>0</v>
      </c>
      <c r="EJ194" s="99">
        <f>SUMIFS('Ajuste Ciclado'!F$5:F$47,'Ajuste Ciclado'!$C$5:$C$47,Balance!EJ$4,'Ajuste Ciclado'!$B$5:$B$47,Balance!$B194)</f>
        <v>0</v>
      </c>
      <c r="EK194" s="99">
        <f>SUMIFS('Ajuste Ciclado'!G$5:G$47,'Ajuste Ciclado'!$C$5:$C$47,Balance!EK$4,'Ajuste Ciclado'!$B$5:$B$47,Balance!$B194)</f>
        <v>0</v>
      </c>
      <c r="EL194" s="99">
        <f>SUMIFS('Ajuste Ciclado'!H$5:H$47,'Ajuste Ciclado'!$C$5:$C$47,Balance!EL$4,'Ajuste Ciclado'!$B$5:$B$47,Balance!$B194)</f>
        <v>0</v>
      </c>
      <c r="EM194" s="99">
        <f>SUMIFS('Ajuste Ciclado'!I$5:I$47,'Ajuste Ciclado'!$C$5:$C$47,Balance!EM$4,'Ajuste Ciclado'!$B$5:$B$47,Balance!$B194)</f>
        <v>0</v>
      </c>
      <c r="EN194" s="99">
        <f>SUMIFS('Ajuste Ciclado'!J$5:J$47,'Ajuste Ciclado'!$C$5:$C$47,Balance!EN$4,'Ajuste Ciclado'!$B$5:$B$47,Balance!$B194)</f>
        <v>0</v>
      </c>
      <c r="EO194" s="99">
        <f>SUMIFS('Ajuste Ciclado'!K$5:K$47,'Ajuste Ciclado'!$C$5:$C$47,Balance!EO$4,'Ajuste Ciclado'!$B$5:$B$47,Balance!$B194)</f>
        <v>0</v>
      </c>
      <c r="EP194" s="99">
        <f>SUMIFS('Ajuste Ciclado'!L$5:L$47,'Ajuste Ciclado'!$C$5:$C$47,Balance!EP$4,'Ajuste Ciclado'!$B$5:$B$47,Balance!$B194)</f>
        <v>0</v>
      </c>
      <c r="EQ194" s="99">
        <f>SUMIFS('Ajuste Ciclado'!M$5:M$47,'Ajuste Ciclado'!$C$5:$C$47,Balance!EQ$4,'Ajuste Ciclado'!$B$5:$B$47,Balance!$B194)</f>
        <v>0</v>
      </c>
      <c r="ER194" s="99">
        <f>SUMIFS('Ajuste Ciclado'!N$5:N$47,'Ajuste Ciclado'!$C$5:$C$47,Balance!ER$4,'Ajuste Ciclado'!$B$5:$B$47,Balance!$B194)</f>
        <v>0</v>
      </c>
      <c r="ES194" s="100">
        <f>SUMIFS('Ajuste Ciclado'!O$5:O$47,'Ajuste Ciclado'!$C$5:$C$47,Balance!ES$4,'Ajuste Ciclado'!$B$5:$B$47,Balance!$B194)</f>
        <v>0</v>
      </c>
      <c r="ET194" s="84"/>
      <c r="EU194" s="12">
        <f t="shared" si="279"/>
        <v>11150.848669359089</v>
      </c>
      <c r="EV194" s="13">
        <f t="shared" si="244"/>
        <v>11435.51031666732</v>
      </c>
      <c r="EW194" s="13">
        <f t="shared" si="245"/>
        <v>13368.95651812259</v>
      </c>
      <c r="EX194" s="13">
        <f t="shared" si="246"/>
        <v>12226.55145772572</v>
      </c>
      <c r="EY194" s="13">
        <f t="shared" si="247"/>
        <v>12322.22494388109</v>
      </c>
      <c r="EZ194" s="13">
        <f t="shared" si="248"/>
        <v>3753.342383166912</v>
      </c>
      <c r="FA194" s="13">
        <f t="shared" si="249"/>
        <v>9915.1047031860689</v>
      </c>
      <c r="FB194" s="13">
        <f t="shared" si="250"/>
        <v>10682.31076825279</v>
      </c>
      <c r="FC194" s="13">
        <f t="shared" si="251"/>
        <v>15736.918396881571</v>
      </c>
      <c r="FD194" s="13">
        <f t="shared" si="252"/>
        <v>6513.4223676489191</v>
      </c>
      <c r="FE194" s="13">
        <f t="shared" si="253"/>
        <v>2712.3530202216989</v>
      </c>
      <c r="FF194" s="14">
        <f t="shared" si="254"/>
        <v>1550.7212516781981</v>
      </c>
      <c r="FG194" s="12">
        <f t="shared" si="255"/>
        <v>11183.562272650939</v>
      </c>
      <c r="FH194" s="13">
        <f t="shared" si="256"/>
        <v>11569.383658586181</v>
      </c>
      <c r="FI194" s="13">
        <f t="shared" si="257"/>
        <v>13505.349961540949</v>
      </c>
      <c r="FJ194" s="13">
        <f t="shared" si="258"/>
        <v>12902.1905272443</v>
      </c>
      <c r="FK194" s="13">
        <f t="shared" si="259"/>
        <v>12141.910107760659</v>
      </c>
      <c r="FL194" s="13">
        <f t="shared" si="260"/>
        <v>3836.5503741500388</v>
      </c>
      <c r="FM194" s="13">
        <f t="shared" si="261"/>
        <v>10814.34130332042</v>
      </c>
      <c r="FN194" s="13">
        <f t="shared" si="262"/>
        <v>10836.60560558026</v>
      </c>
      <c r="FO194" s="13">
        <f t="shared" si="263"/>
        <v>16177.18173598045</v>
      </c>
      <c r="FP194" s="13">
        <f t="shared" si="264"/>
        <v>8248.0925355664858</v>
      </c>
      <c r="FQ194" s="13">
        <f t="shared" si="265"/>
        <v>7400.4848682085903</v>
      </c>
      <c r="FR194" s="14">
        <f t="shared" si="266"/>
        <v>8850.4528020060279</v>
      </c>
      <c r="FS194" s="12">
        <f t="shared" si="267"/>
        <v>11188.78700862068</v>
      </c>
      <c r="FT194" s="13">
        <f t="shared" si="268"/>
        <v>11574.81841072201</v>
      </c>
      <c r="FU194" s="13">
        <f t="shared" si="269"/>
        <v>13461.748341843941</v>
      </c>
      <c r="FV194" s="13">
        <f t="shared" si="270"/>
        <v>12764.63291850765</v>
      </c>
      <c r="FW194" s="13">
        <f t="shared" si="271"/>
        <v>12647.19340005945</v>
      </c>
      <c r="FX194" s="13">
        <f t="shared" si="272"/>
        <v>4188.2299764336331</v>
      </c>
      <c r="FY194" s="13">
        <f t="shared" si="273"/>
        <v>11978.386503231841</v>
      </c>
      <c r="FZ194" s="13">
        <f t="shared" si="274"/>
        <v>12067.456395300191</v>
      </c>
      <c r="GA194" s="13">
        <f t="shared" si="275"/>
        <v>17576.157335527401</v>
      </c>
      <c r="GB194" s="13">
        <f t="shared" si="276"/>
        <v>13426.048137275089</v>
      </c>
      <c r="GC194" s="13">
        <f t="shared" si="277"/>
        <v>11800.296115461249</v>
      </c>
      <c r="GD194" s="14">
        <f t="shared" si="278"/>
        <v>12721.27768883229</v>
      </c>
      <c r="GE194" s="84"/>
      <c r="GF194" s="12">
        <f t="shared" si="280"/>
        <v>111368.26479679196</v>
      </c>
      <c r="GG194" s="13">
        <f t="shared" si="280"/>
        <v>127466.10575259529</v>
      </c>
      <c r="GH194" s="14">
        <f t="shared" si="280"/>
        <v>145395.03223181542</v>
      </c>
      <c r="GI194" s="6">
        <f t="shared" si="281"/>
        <v>1</v>
      </c>
      <c r="GJ194" s="12">
        <f t="shared" si="282"/>
        <v>0</v>
      </c>
      <c r="GK194" s="13">
        <f t="shared" si="283"/>
        <v>0</v>
      </c>
      <c r="GL194" s="14">
        <f t="shared" si="284"/>
        <v>0</v>
      </c>
      <c r="GM194" s="84"/>
      <c r="GN194" s="66">
        <f t="shared" si="285"/>
        <v>0</v>
      </c>
      <c r="GO194" s="84"/>
      <c r="GP194" s="63" t="str" cm="1">
        <f t="array" ref="GP194">INDEX($GF$4:$GH$4,1,GI194)</f>
        <v>Sample 1</v>
      </c>
      <c r="GQ194" s="12">
        <f t="shared" si="287"/>
        <v>1550.7212516781981</v>
      </c>
      <c r="GR194" s="13">
        <f t="shared" si="287"/>
        <v>2712.3530202216989</v>
      </c>
      <c r="GS194" s="14">
        <f t="shared" si="287"/>
        <v>3753.342383166912</v>
      </c>
      <c r="GT194" s="12">
        <f t="shared" si="288"/>
        <v>3836.5503741500388</v>
      </c>
      <c r="GU194" s="13">
        <f t="shared" si="288"/>
        <v>7400.4848682085903</v>
      </c>
      <c r="GV194" s="14">
        <f t="shared" si="288"/>
        <v>8248.0925355664858</v>
      </c>
      <c r="GW194" s="12">
        <f t="shared" si="289"/>
        <v>4188.2299764336331</v>
      </c>
      <c r="GX194" s="13">
        <f t="shared" si="289"/>
        <v>11188.78700862068</v>
      </c>
      <c r="GY194" s="14">
        <f t="shared" si="289"/>
        <v>11574.81841072201</v>
      </c>
      <c r="GZ194" s="84" t="str">
        <f t="shared" si="290"/>
        <v>Sample 1</v>
      </c>
      <c r="HA194" s="12">
        <f t="shared" si="286"/>
        <v>0</v>
      </c>
      <c r="HB194" s="13">
        <f t="shared" si="286"/>
        <v>0</v>
      </c>
      <c r="HC194" s="14">
        <f t="shared" si="286"/>
        <v>0</v>
      </c>
      <c r="HD194" s="6">
        <f t="shared" si="291"/>
        <v>0</v>
      </c>
      <c r="HE194" s="84" t="str">
        <f t="shared" si="292"/>
        <v>Ok</v>
      </c>
    </row>
    <row r="195" spans="2:213" hidden="1" x14ac:dyDescent="0.3">
      <c r="B195" s="84" t="s">
        <v>282</v>
      </c>
      <c r="C195" s="12">
        <f>SUMIFS(Inyecciones!$E$2:$E$14185,Inyecciones!$A$2:$A$14185,Balance!C$4,Inyecciones!$B$2:$B$14185,Balance!$B195,Inyecciones!$C$2:$C$14185,Balance!C$5)</f>
        <v>68086.888004317196</v>
      </c>
      <c r="D195" s="13">
        <f>SUMIFS(Inyecciones!$E$2:$E$14185,Inyecciones!$A$2:$A$14185,Balance!D$4,Inyecciones!$B$2:$B$14185,Balance!$B195,Inyecciones!$C$2:$C$14185,Balance!D$5)</f>
        <v>72474.990557353289</v>
      </c>
      <c r="E195" s="13">
        <f>SUMIFS(Inyecciones!$E$2:$E$14185,Inyecciones!$A$2:$A$14185,Balance!E$4,Inyecciones!$B$2:$B$14185,Balance!$B195,Inyecciones!$C$2:$C$14185,Balance!E$5)</f>
        <v>95352.939166849726</v>
      </c>
      <c r="F195" s="13">
        <f>SUMIFS(Inyecciones!$E$2:$E$14185,Inyecciones!$A$2:$A$14185,Balance!F$4,Inyecciones!$B$2:$B$14185,Balance!$B195,Inyecciones!$C$2:$C$14185,Balance!F$5)</f>
        <v>337479.1491924132</v>
      </c>
      <c r="G195" s="13">
        <f>SUMIFS(Inyecciones!$E$2:$E$14185,Inyecciones!$A$2:$A$14185,Balance!G$4,Inyecciones!$B$2:$B$14185,Balance!$B195,Inyecciones!$C$2:$C$14185,Balance!G$5)</f>
        <v>485505.27149240021</v>
      </c>
      <c r="H195" s="13">
        <f>SUMIFS(Inyecciones!$E$2:$E$14185,Inyecciones!$A$2:$A$14185,Balance!H$4,Inyecciones!$B$2:$B$14185,Balance!$B195,Inyecciones!$C$2:$C$14185,Balance!H$5)</f>
        <v>636229.23166169203</v>
      </c>
      <c r="I195" s="13">
        <f>SUMIFS(Inyecciones!$E$2:$E$14185,Inyecciones!$A$2:$A$14185,Balance!I$4,Inyecciones!$B$2:$B$14185,Balance!$B195,Inyecciones!$C$2:$C$14185,Balance!I$5)</f>
        <v>560905.4318335189</v>
      </c>
      <c r="J195" s="13">
        <f>SUMIFS(Inyecciones!$E$2:$E$14185,Inyecciones!$A$2:$A$14185,Balance!J$4,Inyecciones!$B$2:$B$14185,Balance!$B195,Inyecciones!$C$2:$C$14185,Balance!J$5)</f>
        <v>367829.01972408319</v>
      </c>
      <c r="K195" s="13">
        <f>SUMIFS(Inyecciones!$E$2:$E$14185,Inyecciones!$A$2:$A$14185,Balance!K$4,Inyecciones!$B$2:$B$14185,Balance!$B195,Inyecciones!$C$2:$C$14185,Balance!K$5)</f>
        <v>241004.5221104298</v>
      </c>
      <c r="L195" s="13">
        <f>SUMIFS(Inyecciones!$E$2:$E$14185,Inyecciones!$A$2:$A$14185,Balance!L$4,Inyecciones!$B$2:$B$14185,Balance!$B195,Inyecciones!$C$2:$C$14185,Balance!L$5)</f>
        <v>196626.97210809679</v>
      </c>
      <c r="M195" s="13">
        <f>SUMIFS(Inyecciones!$E$2:$E$14185,Inyecciones!$A$2:$A$14185,Balance!M$4,Inyecciones!$B$2:$B$14185,Balance!$B195,Inyecciones!$C$2:$C$14185,Balance!M$5)</f>
        <v>210836.9160059976</v>
      </c>
      <c r="N195" s="14">
        <f>SUMIFS(Inyecciones!$E$2:$E$14185,Inyecciones!$A$2:$A$14185,Balance!N$4,Inyecciones!$B$2:$B$14185,Balance!$B195,Inyecciones!$C$2:$C$14185,Balance!N$5)</f>
        <v>131227.24079720621</v>
      </c>
      <c r="O195" s="12">
        <f>SUMIFS(Inyecciones!$E$2:$E$14185,Inyecciones!$A$2:$A$14185,Balance!O$4,Inyecciones!$B$2:$B$14185,Balance!$B195,Inyecciones!$C$2:$C$14185,Balance!O$5)</f>
        <v>64700.288722822239</v>
      </c>
      <c r="P195" s="13">
        <f>SUMIFS(Inyecciones!$E$2:$E$14185,Inyecciones!$A$2:$A$14185,Balance!P$4,Inyecciones!$B$2:$B$14185,Balance!$B195,Inyecciones!$C$2:$C$14185,Balance!P$5)</f>
        <v>45914.06225272538</v>
      </c>
      <c r="Q195" s="13">
        <f>SUMIFS(Inyecciones!$E$2:$E$14185,Inyecciones!$A$2:$A$14185,Balance!Q$4,Inyecciones!$B$2:$B$14185,Balance!$B195,Inyecciones!$C$2:$C$14185,Balance!Q$5)</f>
        <v>50779.215808353547</v>
      </c>
      <c r="R195" s="13">
        <f>SUMIFS(Inyecciones!$E$2:$E$14185,Inyecciones!$A$2:$A$14185,Balance!R$4,Inyecciones!$B$2:$B$14185,Balance!$B195,Inyecciones!$C$2:$C$14185,Balance!R$5)</f>
        <v>85981.596119790833</v>
      </c>
      <c r="S195" s="13">
        <f>SUMIFS(Inyecciones!$E$2:$E$14185,Inyecciones!$A$2:$A$14185,Balance!S$4,Inyecciones!$B$2:$B$14185,Balance!$B195,Inyecciones!$C$2:$C$14185,Balance!S$5)</f>
        <v>235758.62913232559</v>
      </c>
      <c r="T195" s="13">
        <f>SUMIFS(Inyecciones!$E$2:$E$14185,Inyecciones!$A$2:$A$14185,Balance!T$4,Inyecciones!$B$2:$B$14185,Balance!$B195,Inyecciones!$C$2:$C$14185,Balance!T$5)</f>
        <v>452092.20806518389</v>
      </c>
      <c r="U195" s="13">
        <f>SUMIFS(Inyecciones!$E$2:$E$14185,Inyecciones!$A$2:$A$14185,Balance!U$4,Inyecciones!$B$2:$B$14185,Balance!$B195,Inyecciones!$C$2:$C$14185,Balance!U$5)</f>
        <v>293813.11087387352</v>
      </c>
      <c r="V195" s="13">
        <f>SUMIFS(Inyecciones!$E$2:$E$14185,Inyecciones!$A$2:$A$14185,Balance!V$4,Inyecciones!$B$2:$B$14185,Balance!$B195,Inyecciones!$C$2:$C$14185,Balance!V$5)</f>
        <v>372736.57071370498</v>
      </c>
      <c r="W195" s="13">
        <f>SUMIFS(Inyecciones!$E$2:$E$14185,Inyecciones!$A$2:$A$14185,Balance!W$4,Inyecciones!$B$2:$B$14185,Balance!$B195,Inyecciones!$C$2:$C$14185,Balance!W$5)</f>
        <v>163581.25750648361</v>
      </c>
      <c r="X195" s="13">
        <f>SUMIFS(Inyecciones!$E$2:$E$14185,Inyecciones!$A$2:$A$14185,Balance!X$4,Inyecciones!$B$2:$B$14185,Balance!$B195,Inyecciones!$C$2:$C$14185,Balance!X$5)</f>
        <v>148094.84009436061</v>
      </c>
      <c r="Y195" s="13">
        <f>SUMIFS(Inyecciones!$E$2:$E$14185,Inyecciones!$A$2:$A$14185,Balance!Y$4,Inyecciones!$B$2:$B$14185,Balance!$B195,Inyecciones!$C$2:$C$14185,Balance!Y$5)</f>
        <v>146181.3141108093</v>
      </c>
      <c r="Z195" s="14">
        <f>SUMIFS(Inyecciones!$E$2:$E$14185,Inyecciones!$A$2:$A$14185,Balance!Z$4,Inyecciones!$B$2:$B$14185,Balance!$B195,Inyecciones!$C$2:$C$14185,Balance!Z$5)</f>
        <v>80644.13981210324</v>
      </c>
      <c r="AA195" s="12">
        <f>SUMIFS(Inyecciones!$E$2:$E$14185,Inyecciones!$A$2:$A$14185,Balance!AA$4,Inyecciones!$B$2:$B$14185,Balance!$B195,Inyecciones!$C$2:$C$14185,Balance!AA$5)</f>
        <v>63799.150260757648</v>
      </c>
      <c r="AB195" s="13">
        <f>SUMIFS(Inyecciones!$E$2:$E$14185,Inyecciones!$A$2:$A$14185,Balance!AB$4,Inyecciones!$B$2:$B$14185,Balance!$B195,Inyecciones!$C$2:$C$14185,Balance!AB$5)</f>
        <v>39084.402172360511</v>
      </c>
      <c r="AC195" s="13">
        <f>SUMIFS(Inyecciones!$E$2:$E$14185,Inyecciones!$A$2:$A$14185,Balance!AC$4,Inyecciones!$B$2:$B$14185,Balance!$B195,Inyecciones!$C$2:$C$14185,Balance!AC$5)</f>
        <v>43141.851715410448</v>
      </c>
      <c r="AD195" s="13">
        <f>SUMIFS(Inyecciones!$E$2:$E$14185,Inyecciones!$A$2:$A$14185,Balance!AD$4,Inyecciones!$B$2:$B$14185,Balance!$B195,Inyecciones!$C$2:$C$14185,Balance!AD$5)</f>
        <v>201538.33600306101</v>
      </c>
      <c r="AE195" s="13">
        <f>SUMIFS(Inyecciones!$E$2:$E$14185,Inyecciones!$A$2:$A$14185,Balance!AE$4,Inyecciones!$B$2:$B$14185,Balance!$B195,Inyecciones!$C$2:$C$14185,Balance!AE$5)</f>
        <v>136803.68284211939</v>
      </c>
      <c r="AF195" s="13">
        <f>SUMIFS(Inyecciones!$E$2:$E$14185,Inyecciones!$A$2:$A$14185,Balance!AF$4,Inyecciones!$B$2:$B$14185,Balance!$B195,Inyecciones!$C$2:$C$14185,Balance!AF$5)</f>
        <v>197899.3721208685</v>
      </c>
      <c r="AG195" s="13">
        <f>SUMIFS(Inyecciones!$E$2:$E$14185,Inyecciones!$A$2:$A$14185,Balance!AG$4,Inyecciones!$B$2:$B$14185,Balance!$B195,Inyecciones!$C$2:$C$14185,Balance!AG$5)</f>
        <v>378463.9717235284</v>
      </c>
      <c r="AH195" s="13">
        <f>SUMIFS(Inyecciones!$E$2:$E$14185,Inyecciones!$A$2:$A$14185,Balance!AH$4,Inyecciones!$B$2:$B$14185,Balance!$B195,Inyecciones!$C$2:$C$14185,Balance!AH$5)</f>
        <v>192943.17482599741</v>
      </c>
      <c r="AI195" s="13">
        <f>SUMIFS(Inyecciones!$E$2:$E$14185,Inyecciones!$A$2:$A$14185,Balance!AI$4,Inyecciones!$B$2:$B$14185,Balance!$B195,Inyecciones!$C$2:$C$14185,Balance!AI$5)</f>
        <v>236877.04679970749</v>
      </c>
      <c r="AJ195" s="13">
        <f>SUMIFS(Inyecciones!$E$2:$E$14185,Inyecciones!$A$2:$A$14185,Balance!AJ$4,Inyecciones!$B$2:$B$14185,Balance!$B195,Inyecciones!$C$2:$C$14185,Balance!AJ$5)</f>
        <v>186518.4907180786</v>
      </c>
      <c r="AK195" s="13">
        <f>SUMIFS(Inyecciones!$E$2:$E$14185,Inyecciones!$A$2:$A$14185,Balance!AK$4,Inyecciones!$B$2:$B$14185,Balance!$B195,Inyecciones!$C$2:$C$14185,Balance!AK$5)</f>
        <v>141533.84272688479</v>
      </c>
      <c r="AL195" s="14">
        <f>SUMIFS(Inyecciones!$E$2:$E$14185,Inyecciones!$A$2:$A$14185,Balance!AL$4,Inyecciones!$B$2:$B$14185,Balance!$B195,Inyecciones!$C$2:$C$14185,Balance!AL$5)</f>
        <v>68229.070402000289</v>
      </c>
      <c r="AM195" s="13"/>
      <c r="AN195" s="12">
        <f>SUMIFS('Retiro Mensual'!$E$2:$E$2629,'Retiro Mensual'!$A$2:$A$2629,AN$4,'Retiro Mensual'!$B$2:$B$2629,$B195,'Retiro Mensual'!$C$2:$C$2629,AN$5)</f>
        <v>0</v>
      </c>
      <c r="AO195" s="13">
        <f>SUMIFS('Retiro Mensual'!$E$2:$E$2629,'Retiro Mensual'!$A$2:$A$2629,AO$4,'Retiro Mensual'!$B$2:$B$2629,$B195,'Retiro Mensual'!$C$2:$C$2629,AO$5)</f>
        <v>0</v>
      </c>
      <c r="AP195" s="13">
        <f>SUMIFS('Retiro Mensual'!$E$2:$E$2629,'Retiro Mensual'!$A$2:$A$2629,AP$4,'Retiro Mensual'!$B$2:$B$2629,$B195,'Retiro Mensual'!$C$2:$C$2629,AP$5)</f>
        <v>0</v>
      </c>
      <c r="AQ195" s="13">
        <f>SUMIFS('Retiro Mensual'!$E$2:$E$2629,'Retiro Mensual'!$A$2:$A$2629,AQ$4,'Retiro Mensual'!$B$2:$B$2629,$B195,'Retiro Mensual'!$C$2:$C$2629,AQ$5)</f>
        <v>0</v>
      </c>
      <c r="AR195" s="13">
        <f>SUMIFS('Retiro Mensual'!$E$2:$E$2629,'Retiro Mensual'!$A$2:$A$2629,AR$4,'Retiro Mensual'!$B$2:$B$2629,$B195,'Retiro Mensual'!$C$2:$C$2629,AR$5)</f>
        <v>0</v>
      </c>
      <c r="AS195" s="13">
        <f>SUMIFS('Retiro Mensual'!$E$2:$E$2629,'Retiro Mensual'!$A$2:$A$2629,AS$4,'Retiro Mensual'!$B$2:$B$2629,$B195,'Retiro Mensual'!$C$2:$C$2629,AS$5)</f>
        <v>0</v>
      </c>
      <c r="AT195" s="13">
        <f>SUMIFS('Retiro Mensual'!$E$2:$E$2629,'Retiro Mensual'!$A$2:$A$2629,AT$4,'Retiro Mensual'!$B$2:$B$2629,$B195,'Retiro Mensual'!$C$2:$C$2629,AT$5)</f>
        <v>0</v>
      </c>
      <c r="AU195" s="13">
        <f>SUMIFS('Retiro Mensual'!$E$2:$E$2629,'Retiro Mensual'!$A$2:$A$2629,AU$4,'Retiro Mensual'!$B$2:$B$2629,$B195,'Retiro Mensual'!$C$2:$C$2629,AU$5)</f>
        <v>0</v>
      </c>
      <c r="AV195" s="13">
        <f>SUMIFS('Retiro Mensual'!$E$2:$E$2629,'Retiro Mensual'!$A$2:$A$2629,AV$4,'Retiro Mensual'!$B$2:$B$2629,$B195,'Retiro Mensual'!$C$2:$C$2629,AV$5)</f>
        <v>0</v>
      </c>
      <c r="AW195" s="13">
        <f>SUMIFS('Retiro Mensual'!$E$2:$E$2629,'Retiro Mensual'!$A$2:$A$2629,AW$4,'Retiro Mensual'!$B$2:$B$2629,$B195,'Retiro Mensual'!$C$2:$C$2629,AW$5)</f>
        <v>0</v>
      </c>
      <c r="AX195" s="13">
        <f>SUMIFS('Retiro Mensual'!$E$2:$E$2629,'Retiro Mensual'!$A$2:$A$2629,AX$4,'Retiro Mensual'!$B$2:$B$2629,$B195,'Retiro Mensual'!$C$2:$C$2629,AX$5)</f>
        <v>0</v>
      </c>
      <c r="AY195" s="14">
        <f>SUMIFS('Retiro Mensual'!$E$2:$E$2629,'Retiro Mensual'!$A$2:$A$2629,AY$4,'Retiro Mensual'!$B$2:$B$2629,$B195,'Retiro Mensual'!$C$2:$C$2629,AY$5)</f>
        <v>0</v>
      </c>
      <c r="AZ195" s="12">
        <f>SUMIFS('Retiro Mensual'!$E$2:$E$2629,'Retiro Mensual'!$A$2:$A$2629,AZ$4,'Retiro Mensual'!$B$2:$B$2629,$B195,'Retiro Mensual'!$C$2:$C$2629,AZ$5)</f>
        <v>0</v>
      </c>
      <c r="BA195" s="13">
        <f>SUMIFS('Retiro Mensual'!$E$2:$E$2629,'Retiro Mensual'!$A$2:$A$2629,BA$4,'Retiro Mensual'!$B$2:$B$2629,$B195,'Retiro Mensual'!$C$2:$C$2629,BA$5)</f>
        <v>0</v>
      </c>
      <c r="BB195" s="13">
        <f>SUMIFS('Retiro Mensual'!$E$2:$E$2629,'Retiro Mensual'!$A$2:$A$2629,BB$4,'Retiro Mensual'!$B$2:$B$2629,$B195,'Retiro Mensual'!$C$2:$C$2629,BB$5)</f>
        <v>0</v>
      </c>
      <c r="BC195" s="13">
        <f>SUMIFS('Retiro Mensual'!$E$2:$E$2629,'Retiro Mensual'!$A$2:$A$2629,BC$4,'Retiro Mensual'!$B$2:$B$2629,$B195,'Retiro Mensual'!$C$2:$C$2629,BC$5)</f>
        <v>0</v>
      </c>
      <c r="BD195" s="13">
        <f>SUMIFS('Retiro Mensual'!$E$2:$E$2629,'Retiro Mensual'!$A$2:$A$2629,BD$4,'Retiro Mensual'!$B$2:$B$2629,$B195,'Retiro Mensual'!$C$2:$C$2629,BD$5)</f>
        <v>0</v>
      </c>
      <c r="BE195" s="13">
        <f>SUMIFS('Retiro Mensual'!$E$2:$E$2629,'Retiro Mensual'!$A$2:$A$2629,BE$4,'Retiro Mensual'!$B$2:$B$2629,$B195,'Retiro Mensual'!$C$2:$C$2629,BE$5)</f>
        <v>0</v>
      </c>
      <c r="BF195" s="13">
        <f>SUMIFS('Retiro Mensual'!$E$2:$E$2629,'Retiro Mensual'!$A$2:$A$2629,BF$4,'Retiro Mensual'!$B$2:$B$2629,$B195,'Retiro Mensual'!$C$2:$C$2629,BF$5)</f>
        <v>0</v>
      </c>
      <c r="BG195" s="13">
        <f>SUMIFS('Retiro Mensual'!$E$2:$E$2629,'Retiro Mensual'!$A$2:$A$2629,BG$4,'Retiro Mensual'!$B$2:$B$2629,$B195,'Retiro Mensual'!$C$2:$C$2629,BG$5)</f>
        <v>0</v>
      </c>
      <c r="BH195" s="13">
        <f>SUMIFS('Retiro Mensual'!$E$2:$E$2629,'Retiro Mensual'!$A$2:$A$2629,BH$4,'Retiro Mensual'!$B$2:$B$2629,$B195,'Retiro Mensual'!$C$2:$C$2629,BH$5)</f>
        <v>0</v>
      </c>
      <c r="BI195" s="13">
        <f>SUMIFS('Retiro Mensual'!$E$2:$E$2629,'Retiro Mensual'!$A$2:$A$2629,BI$4,'Retiro Mensual'!$B$2:$B$2629,$B195,'Retiro Mensual'!$C$2:$C$2629,BI$5)</f>
        <v>0</v>
      </c>
      <c r="BJ195" s="13">
        <f>SUMIFS('Retiro Mensual'!$E$2:$E$2629,'Retiro Mensual'!$A$2:$A$2629,BJ$4,'Retiro Mensual'!$B$2:$B$2629,$B195,'Retiro Mensual'!$C$2:$C$2629,BJ$5)</f>
        <v>0</v>
      </c>
      <c r="BK195" s="14">
        <f>SUMIFS('Retiro Mensual'!$E$2:$E$2629,'Retiro Mensual'!$A$2:$A$2629,BK$4,'Retiro Mensual'!$B$2:$B$2629,$B195,'Retiro Mensual'!$C$2:$C$2629,BK$5)</f>
        <v>0</v>
      </c>
      <c r="BL195" s="12">
        <f>SUMIFS('Retiro Mensual'!$E$2:$E$2629,'Retiro Mensual'!$A$2:$A$2629,BL$4,'Retiro Mensual'!$B$2:$B$2629,$B195,'Retiro Mensual'!$C$2:$C$2629,BL$5)</f>
        <v>0</v>
      </c>
      <c r="BM195" s="13">
        <f>SUMIFS('Retiro Mensual'!$E$2:$E$2629,'Retiro Mensual'!$A$2:$A$2629,BM$4,'Retiro Mensual'!$B$2:$B$2629,$B195,'Retiro Mensual'!$C$2:$C$2629,BM$5)</f>
        <v>0</v>
      </c>
      <c r="BN195" s="13">
        <f>SUMIFS('Retiro Mensual'!$E$2:$E$2629,'Retiro Mensual'!$A$2:$A$2629,BN$4,'Retiro Mensual'!$B$2:$B$2629,$B195,'Retiro Mensual'!$C$2:$C$2629,BN$5)</f>
        <v>0</v>
      </c>
      <c r="BO195" s="13">
        <f>SUMIFS('Retiro Mensual'!$E$2:$E$2629,'Retiro Mensual'!$A$2:$A$2629,BO$4,'Retiro Mensual'!$B$2:$B$2629,$B195,'Retiro Mensual'!$C$2:$C$2629,BO$5)</f>
        <v>0</v>
      </c>
      <c r="BP195" s="13">
        <f>SUMIFS('Retiro Mensual'!$E$2:$E$2629,'Retiro Mensual'!$A$2:$A$2629,BP$4,'Retiro Mensual'!$B$2:$B$2629,$B195,'Retiro Mensual'!$C$2:$C$2629,BP$5)</f>
        <v>0</v>
      </c>
      <c r="BQ195" s="13">
        <f>SUMIFS('Retiro Mensual'!$E$2:$E$2629,'Retiro Mensual'!$A$2:$A$2629,BQ$4,'Retiro Mensual'!$B$2:$B$2629,$B195,'Retiro Mensual'!$C$2:$C$2629,BQ$5)</f>
        <v>0</v>
      </c>
      <c r="BR195" s="13">
        <f>SUMIFS('Retiro Mensual'!$E$2:$E$2629,'Retiro Mensual'!$A$2:$A$2629,BR$4,'Retiro Mensual'!$B$2:$B$2629,$B195,'Retiro Mensual'!$C$2:$C$2629,BR$5)</f>
        <v>0</v>
      </c>
      <c r="BS195" s="13">
        <f>SUMIFS('Retiro Mensual'!$E$2:$E$2629,'Retiro Mensual'!$A$2:$A$2629,BS$4,'Retiro Mensual'!$B$2:$B$2629,$B195,'Retiro Mensual'!$C$2:$C$2629,BS$5)</f>
        <v>0</v>
      </c>
      <c r="BT195" s="13">
        <f>SUMIFS('Retiro Mensual'!$E$2:$E$2629,'Retiro Mensual'!$A$2:$A$2629,BT$4,'Retiro Mensual'!$B$2:$B$2629,$B195,'Retiro Mensual'!$C$2:$C$2629,BT$5)</f>
        <v>0</v>
      </c>
      <c r="BU195" s="13">
        <f>SUMIFS('Retiro Mensual'!$E$2:$E$2629,'Retiro Mensual'!$A$2:$A$2629,BU$4,'Retiro Mensual'!$B$2:$B$2629,$B195,'Retiro Mensual'!$C$2:$C$2629,BU$5)</f>
        <v>0</v>
      </c>
      <c r="BV195" s="13">
        <f>SUMIFS('Retiro Mensual'!$E$2:$E$2629,'Retiro Mensual'!$A$2:$A$2629,BV$4,'Retiro Mensual'!$B$2:$B$2629,$B195,'Retiro Mensual'!$C$2:$C$2629,BV$5)</f>
        <v>0</v>
      </c>
      <c r="BW195" s="14">
        <f>SUMIFS('Retiro Mensual'!$E$2:$E$2629,'Retiro Mensual'!$A$2:$A$2629,BW$4,'Retiro Mensual'!$B$2:$B$2629,$B195,'Retiro Mensual'!$C$2:$C$2629,BW$5)</f>
        <v>0</v>
      </c>
      <c r="BX195" s="13"/>
      <c r="BY195" s="12">
        <f>SUMIFS('Compra Ventas'!$E$2:$E$2700,'Compra Ventas'!$A$2:$A$2700,BY$4,'Compra Ventas'!$B$2:$B$2700,$B195,'Compra Ventas'!$C$2:$C$2700,BY$5)</f>
        <v>0</v>
      </c>
      <c r="BZ195" s="13">
        <f>SUMIFS('Compra Ventas'!$E$2:$E$2700,'Compra Ventas'!$A$2:$A$2700,BZ$4,'Compra Ventas'!$B$2:$B$2700,$B195,'Compra Ventas'!$C$2:$C$2700,BZ$5)</f>
        <v>0</v>
      </c>
      <c r="CA195" s="13">
        <f>SUMIFS('Compra Ventas'!$E$2:$E$2700,'Compra Ventas'!$A$2:$A$2700,CA$4,'Compra Ventas'!$B$2:$B$2700,$B195,'Compra Ventas'!$C$2:$C$2700,CA$5)</f>
        <v>0</v>
      </c>
      <c r="CB195" s="13">
        <f>SUMIFS('Compra Ventas'!$E$2:$E$2700,'Compra Ventas'!$A$2:$A$2700,CB$4,'Compra Ventas'!$B$2:$B$2700,$B195,'Compra Ventas'!$C$2:$C$2700,CB$5)</f>
        <v>0</v>
      </c>
      <c r="CC195" s="13">
        <f>SUMIFS('Compra Ventas'!$E$2:$E$2700,'Compra Ventas'!$A$2:$A$2700,CC$4,'Compra Ventas'!$B$2:$B$2700,$B195,'Compra Ventas'!$C$2:$C$2700,CC$5)</f>
        <v>0</v>
      </c>
      <c r="CD195" s="13">
        <f>SUMIFS('Compra Ventas'!$E$2:$E$2700,'Compra Ventas'!$A$2:$A$2700,CD$4,'Compra Ventas'!$B$2:$B$2700,$B195,'Compra Ventas'!$C$2:$C$2700,CD$5)</f>
        <v>0</v>
      </c>
      <c r="CE195" s="13">
        <f>SUMIFS('Compra Ventas'!$E$2:$E$2700,'Compra Ventas'!$A$2:$A$2700,CE$4,'Compra Ventas'!$B$2:$B$2700,$B195,'Compra Ventas'!$C$2:$C$2700,CE$5)</f>
        <v>0</v>
      </c>
      <c r="CF195" s="13">
        <f>SUMIFS('Compra Ventas'!$E$2:$E$2700,'Compra Ventas'!$A$2:$A$2700,CF$4,'Compra Ventas'!$B$2:$B$2700,$B195,'Compra Ventas'!$C$2:$C$2700,CF$5)</f>
        <v>0</v>
      </c>
      <c r="CG195" s="13">
        <f>SUMIFS('Compra Ventas'!$E$2:$E$2700,'Compra Ventas'!$A$2:$A$2700,CG$4,'Compra Ventas'!$B$2:$B$2700,$B195,'Compra Ventas'!$C$2:$C$2700,CG$5)</f>
        <v>0</v>
      </c>
      <c r="CH195" s="13">
        <f>SUMIFS('Compra Ventas'!$E$2:$E$2700,'Compra Ventas'!$A$2:$A$2700,CH$4,'Compra Ventas'!$B$2:$B$2700,$B195,'Compra Ventas'!$C$2:$C$2700,CH$5)</f>
        <v>0</v>
      </c>
      <c r="CI195" s="13">
        <f>SUMIFS('Compra Ventas'!$E$2:$E$2700,'Compra Ventas'!$A$2:$A$2700,CI$4,'Compra Ventas'!$B$2:$B$2700,$B195,'Compra Ventas'!$C$2:$C$2700,CI$5)</f>
        <v>0</v>
      </c>
      <c r="CJ195" s="14">
        <f>SUMIFS('Compra Ventas'!$E$2:$E$2700,'Compra Ventas'!$A$2:$A$2700,CJ$4,'Compra Ventas'!$B$2:$B$2700,$B195,'Compra Ventas'!$C$2:$C$2700,CJ$5)</f>
        <v>0</v>
      </c>
      <c r="CK195" s="12">
        <f>SUMIFS('Compra Ventas'!$E$2:$E$2700,'Compra Ventas'!$A$2:$A$2700,CK$4,'Compra Ventas'!$B$2:$B$2700,$B195,'Compra Ventas'!$C$2:$C$2700,CK$5)</f>
        <v>0</v>
      </c>
      <c r="CL195" s="13">
        <f>SUMIFS('Compra Ventas'!$E$2:$E$2700,'Compra Ventas'!$A$2:$A$2700,CL$4,'Compra Ventas'!$B$2:$B$2700,$B195,'Compra Ventas'!$C$2:$C$2700,CL$5)</f>
        <v>0</v>
      </c>
      <c r="CM195" s="13">
        <f>SUMIFS('Compra Ventas'!$E$2:$E$2700,'Compra Ventas'!$A$2:$A$2700,CM$4,'Compra Ventas'!$B$2:$B$2700,$B195,'Compra Ventas'!$C$2:$C$2700,CM$5)</f>
        <v>0</v>
      </c>
      <c r="CN195" s="13">
        <f>SUMIFS('Compra Ventas'!$E$2:$E$2700,'Compra Ventas'!$A$2:$A$2700,CN$4,'Compra Ventas'!$B$2:$B$2700,$B195,'Compra Ventas'!$C$2:$C$2700,CN$5)</f>
        <v>0</v>
      </c>
      <c r="CO195" s="13">
        <f>SUMIFS('Compra Ventas'!$E$2:$E$2700,'Compra Ventas'!$A$2:$A$2700,CO$4,'Compra Ventas'!$B$2:$B$2700,$B195,'Compra Ventas'!$C$2:$C$2700,CO$5)</f>
        <v>0</v>
      </c>
      <c r="CP195" s="13">
        <f>SUMIFS('Compra Ventas'!$E$2:$E$2700,'Compra Ventas'!$A$2:$A$2700,CP$4,'Compra Ventas'!$B$2:$B$2700,$B195,'Compra Ventas'!$C$2:$C$2700,CP$5)</f>
        <v>0</v>
      </c>
      <c r="CQ195" s="13">
        <f>SUMIFS('Compra Ventas'!$E$2:$E$2700,'Compra Ventas'!$A$2:$A$2700,CQ$4,'Compra Ventas'!$B$2:$B$2700,$B195,'Compra Ventas'!$C$2:$C$2700,CQ$5)</f>
        <v>0</v>
      </c>
      <c r="CR195" s="13">
        <f>SUMIFS('Compra Ventas'!$E$2:$E$2700,'Compra Ventas'!$A$2:$A$2700,CR$4,'Compra Ventas'!$B$2:$B$2700,$B195,'Compra Ventas'!$C$2:$C$2700,CR$5)</f>
        <v>0</v>
      </c>
      <c r="CS195" s="13">
        <f>SUMIFS('Compra Ventas'!$E$2:$E$2700,'Compra Ventas'!$A$2:$A$2700,CS$4,'Compra Ventas'!$B$2:$B$2700,$B195,'Compra Ventas'!$C$2:$C$2700,CS$5)</f>
        <v>0</v>
      </c>
      <c r="CT195" s="13">
        <f>SUMIFS('Compra Ventas'!$E$2:$E$2700,'Compra Ventas'!$A$2:$A$2700,CT$4,'Compra Ventas'!$B$2:$B$2700,$B195,'Compra Ventas'!$C$2:$C$2700,CT$5)</f>
        <v>0</v>
      </c>
      <c r="CU195" s="13">
        <f>SUMIFS('Compra Ventas'!$E$2:$E$2700,'Compra Ventas'!$A$2:$A$2700,CU$4,'Compra Ventas'!$B$2:$B$2700,$B195,'Compra Ventas'!$C$2:$C$2700,CU$5)</f>
        <v>0</v>
      </c>
      <c r="CV195" s="14">
        <f>SUMIFS('Compra Ventas'!$E$2:$E$2700,'Compra Ventas'!$A$2:$A$2700,CV$4,'Compra Ventas'!$B$2:$B$2700,$B195,'Compra Ventas'!$C$2:$C$2700,CV$5)</f>
        <v>0</v>
      </c>
      <c r="CW195" s="12">
        <f>SUMIFS('Compra Ventas'!$E$2:$E$2700,'Compra Ventas'!$A$2:$A$2700,CW$4,'Compra Ventas'!$B$2:$B$2700,$B195,'Compra Ventas'!$C$2:$C$2700,CW$5)</f>
        <v>0</v>
      </c>
      <c r="CX195" s="13">
        <f>SUMIFS('Compra Ventas'!$E$2:$E$2700,'Compra Ventas'!$A$2:$A$2700,CX$4,'Compra Ventas'!$B$2:$B$2700,$B195,'Compra Ventas'!$C$2:$C$2700,CX$5)</f>
        <v>0</v>
      </c>
      <c r="CY195" s="13">
        <f>SUMIFS('Compra Ventas'!$E$2:$E$2700,'Compra Ventas'!$A$2:$A$2700,CY$4,'Compra Ventas'!$B$2:$B$2700,$B195,'Compra Ventas'!$C$2:$C$2700,CY$5)</f>
        <v>0</v>
      </c>
      <c r="CZ195" s="13">
        <f>SUMIFS('Compra Ventas'!$E$2:$E$2700,'Compra Ventas'!$A$2:$A$2700,CZ$4,'Compra Ventas'!$B$2:$B$2700,$B195,'Compra Ventas'!$C$2:$C$2700,CZ$5)</f>
        <v>0</v>
      </c>
      <c r="DA195" s="13">
        <f>SUMIFS('Compra Ventas'!$E$2:$E$2700,'Compra Ventas'!$A$2:$A$2700,DA$4,'Compra Ventas'!$B$2:$B$2700,$B195,'Compra Ventas'!$C$2:$C$2700,DA$5)</f>
        <v>0</v>
      </c>
      <c r="DB195" s="13">
        <f>SUMIFS('Compra Ventas'!$E$2:$E$2700,'Compra Ventas'!$A$2:$A$2700,DB$4,'Compra Ventas'!$B$2:$B$2700,$B195,'Compra Ventas'!$C$2:$C$2700,DB$5)</f>
        <v>0</v>
      </c>
      <c r="DC195" s="13">
        <f>SUMIFS('Compra Ventas'!$E$2:$E$2700,'Compra Ventas'!$A$2:$A$2700,DC$4,'Compra Ventas'!$B$2:$B$2700,$B195,'Compra Ventas'!$C$2:$C$2700,DC$5)</f>
        <v>0</v>
      </c>
      <c r="DD195" s="13">
        <f>SUMIFS('Compra Ventas'!$E$2:$E$2700,'Compra Ventas'!$A$2:$A$2700,DD$4,'Compra Ventas'!$B$2:$B$2700,$B195,'Compra Ventas'!$C$2:$C$2700,DD$5)</f>
        <v>0</v>
      </c>
      <c r="DE195" s="13">
        <f>SUMIFS('Compra Ventas'!$E$2:$E$2700,'Compra Ventas'!$A$2:$A$2700,DE$4,'Compra Ventas'!$B$2:$B$2700,$B195,'Compra Ventas'!$C$2:$C$2700,DE$5)</f>
        <v>0</v>
      </c>
      <c r="DF195" s="13">
        <f>SUMIFS('Compra Ventas'!$E$2:$E$2700,'Compra Ventas'!$A$2:$A$2700,DF$4,'Compra Ventas'!$B$2:$B$2700,$B195,'Compra Ventas'!$C$2:$C$2700,DF$5)</f>
        <v>0</v>
      </c>
      <c r="DG195" s="13">
        <f>SUMIFS('Compra Ventas'!$E$2:$E$2700,'Compra Ventas'!$A$2:$A$2700,DG$4,'Compra Ventas'!$B$2:$B$2700,$B195,'Compra Ventas'!$C$2:$C$2700,DG$5)</f>
        <v>0</v>
      </c>
      <c r="DH195" s="14">
        <f>SUMIFS('Compra Ventas'!$E$2:$E$2700,'Compra Ventas'!$A$2:$A$2700,DH$4,'Compra Ventas'!$B$2:$B$2700,$B195,'Compra Ventas'!$C$2:$C$2700,DH$5)</f>
        <v>0</v>
      </c>
      <c r="DI195" s="84"/>
      <c r="DJ195" s="98">
        <f>SUMIFS('Ajuste Ciclado'!D$5:D$47,'Ajuste Ciclado'!$C$5:$C$47,Balance!DJ$4,'Ajuste Ciclado'!$B$5:$B$47,Balance!$B195)</f>
        <v>0</v>
      </c>
      <c r="DK195" s="99">
        <f>SUMIFS('Ajuste Ciclado'!E$5:E$47,'Ajuste Ciclado'!$C$5:$C$47,Balance!DK$4,'Ajuste Ciclado'!$B$5:$B$47,Balance!$B195)</f>
        <v>0</v>
      </c>
      <c r="DL195" s="99">
        <f>SUMIFS('Ajuste Ciclado'!F$5:F$47,'Ajuste Ciclado'!$C$5:$C$47,Balance!DL$4,'Ajuste Ciclado'!$B$5:$B$47,Balance!$B195)</f>
        <v>0</v>
      </c>
      <c r="DM195" s="99">
        <f>SUMIFS('Ajuste Ciclado'!G$5:G$47,'Ajuste Ciclado'!$C$5:$C$47,Balance!DM$4,'Ajuste Ciclado'!$B$5:$B$47,Balance!$B195)</f>
        <v>0</v>
      </c>
      <c r="DN195" s="99">
        <f>SUMIFS('Ajuste Ciclado'!H$5:H$47,'Ajuste Ciclado'!$C$5:$C$47,Balance!DN$4,'Ajuste Ciclado'!$B$5:$B$47,Balance!$B195)</f>
        <v>0</v>
      </c>
      <c r="DO195" s="99">
        <f>SUMIFS('Ajuste Ciclado'!I$5:I$47,'Ajuste Ciclado'!$C$5:$C$47,Balance!DO$4,'Ajuste Ciclado'!$B$5:$B$47,Balance!$B195)</f>
        <v>0</v>
      </c>
      <c r="DP195" s="99">
        <f>SUMIFS('Ajuste Ciclado'!J$5:J$47,'Ajuste Ciclado'!$C$5:$C$47,Balance!DP$4,'Ajuste Ciclado'!$B$5:$B$47,Balance!$B195)</f>
        <v>0</v>
      </c>
      <c r="DQ195" s="99">
        <f>SUMIFS('Ajuste Ciclado'!K$5:K$47,'Ajuste Ciclado'!$C$5:$C$47,Balance!DQ$4,'Ajuste Ciclado'!$B$5:$B$47,Balance!$B195)</f>
        <v>0</v>
      </c>
      <c r="DR195" s="99">
        <f>SUMIFS('Ajuste Ciclado'!L$5:L$47,'Ajuste Ciclado'!$C$5:$C$47,Balance!DR$4,'Ajuste Ciclado'!$B$5:$B$47,Balance!$B195)</f>
        <v>0</v>
      </c>
      <c r="DS195" s="99">
        <f>SUMIFS('Ajuste Ciclado'!M$5:M$47,'Ajuste Ciclado'!$C$5:$C$47,Balance!DS$4,'Ajuste Ciclado'!$B$5:$B$47,Balance!$B195)</f>
        <v>0</v>
      </c>
      <c r="DT195" s="99">
        <f>SUMIFS('Ajuste Ciclado'!N$5:N$47,'Ajuste Ciclado'!$C$5:$C$47,Balance!DT$4,'Ajuste Ciclado'!$B$5:$B$47,Balance!$B195)</f>
        <v>0</v>
      </c>
      <c r="DU195" s="100">
        <f>SUMIFS('Ajuste Ciclado'!O$5:O$47,'Ajuste Ciclado'!$C$5:$C$47,Balance!DU$4,'Ajuste Ciclado'!$B$5:$B$47,Balance!$B195)</f>
        <v>0</v>
      </c>
      <c r="DV195" s="98">
        <f>SUMIFS('Ajuste Ciclado'!D$5:D$47,'Ajuste Ciclado'!$C$5:$C$47,Balance!DV$4,'Ajuste Ciclado'!$B$5:$B$47,Balance!$B195)</f>
        <v>0</v>
      </c>
      <c r="DW195" s="99">
        <f>SUMIFS('Ajuste Ciclado'!E$5:E$47,'Ajuste Ciclado'!$C$5:$C$47,Balance!DW$4,'Ajuste Ciclado'!$B$5:$B$47,Balance!$B195)</f>
        <v>0</v>
      </c>
      <c r="DX195" s="99">
        <f>SUMIFS('Ajuste Ciclado'!F$5:F$47,'Ajuste Ciclado'!$C$5:$C$47,Balance!DX$4,'Ajuste Ciclado'!$B$5:$B$47,Balance!$B195)</f>
        <v>0</v>
      </c>
      <c r="DY195" s="99">
        <f>SUMIFS('Ajuste Ciclado'!G$5:G$47,'Ajuste Ciclado'!$C$5:$C$47,Balance!DY$4,'Ajuste Ciclado'!$B$5:$B$47,Balance!$B195)</f>
        <v>0</v>
      </c>
      <c r="DZ195" s="99">
        <f>SUMIFS('Ajuste Ciclado'!H$5:H$47,'Ajuste Ciclado'!$C$5:$C$47,Balance!DZ$4,'Ajuste Ciclado'!$B$5:$B$47,Balance!$B195)</f>
        <v>0</v>
      </c>
      <c r="EA195" s="99">
        <f>SUMIFS('Ajuste Ciclado'!I$5:I$47,'Ajuste Ciclado'!$C$5:$C$47,Balance!EA$4,'Ajuste Ciclado'!$B$5:$B$47,Balance!$B195)</f>
        <v>0</v>
      </c>
      <c r="EB195" s="99">
        <f>SUMIFS('Ajuste Ciclado'!J$5:J$47,'Ajuste Ciclado'!$C$5:$C$47,Balance!EB$4,'Ajuste Ciclado'!$B$5:$B$47,Balance!$B195)</f>
        <v>0</v>
      </c>
      <c r="EC195" s="99">
        <f>SUMIFS('Ajuste Ciclado'!K$5:K$47,'Ajuste Ciclado'!$C$5:$C$47,Balance!EC$4,'Ajuste Ciclado'!$B$5:$B$47,Balance!$B195)</f>
        <v>0</v>
      </c>
      <c r="ED195" s="99">
        <f>SUMIFS('Ajuste Ciclado'!L$5:L$47,'Ajuste Ciclado'!$C$5:$C$47,Balance!ED$4,'Ajuste Ciclado'!$B$5:$B$47,Balance!$B195)</f>
        <v>0</v>
      </c>
      <c r="EE195" s="99">
        <f>SUMIFS('Ajuste Ciclado'!M$5:M$47,'Ajuste Ciclado'!$C$5:$C$47,Balance!EE$4,'Ajuste Ciclado'!$B$5:$B$47,Balance!$B195)</f>
        <v>0</v>
      </c>
      <c r="EF195" s="99">
        <f>SUMIFS('Ajuste Ciclado'!N$5:N$47,'Ajuste Ciclado'!$C$5:$C$47,Balance!EF$4,'Ajuste Ciclado'!$B$5:$B$47,Balance!$B195)</f>
        <v>0</v>
      </c>
      <c r="EG195" s="100">
        <f>SUMIFS('Ajuste Ciclado'!O$5:O$47,'Ajuste Ciclado'!$C$5:$C$47,Balance!EG$4,'Ajuste Ciclado'!$B$5:$B$47,Balance!$B195)</f>
        <v>0</v>
      </c>
      <c r="EH195" s="98">
        <f>SUMIFS('Ajuste Ciclado'!D$5:D$47,'Ajuste Ciclado'!$C$5:$C$47,Balance!EH$4,'Ajuste Ciclado'!$B$5:$B$47,Balance!$B195)</f>
        <v>0</v>
      </c>
      <c r="EI195" s="99">
        <f>SUMIFS('Ajuste Ciclado'!E$5:E$47,'Ajuste Ciclado'!$C$5:$C$47,Balance!EI$4,'Ajuste Ciclado'!$B$5:$B$47,Balance!$B195)</f>
        <v>0</v>
      </c>
      <c r="EJ195" s="99">
        <f>SUMIFS('Ajuste Ciclado'!F$5:F$47,'Ajuste Ciclado'!$C$5:$C$47,Balance!EJ$4,'Ajuste Ciclado'!$B$5:$B$47,Balance!$B195)</f>
        <v>0</v>
      </c>
      <c r="EK195" s="99">
        <f>SUMIFS('Ajuste Ciclado'!G$5:G$47,'Ajuste Ciclado'!$C$5:$C$47,Balance!EK$4,'Ajuste Ciclado'!$B$5:$B$47,Balance!$B195)</f>
        <v>0</v>
      </c>
      <c r="EL195" s="99">
        <f>SUMIFS('Ajuste Ciclado'!H$5:H$47,'Ajuste Ciclado'!$C$5:$C$47,Balance!EL$4,'Ajuste Ciclado'!$B$5:$B$47,Balance!$B195)</f>
        <v>0</v>
      </c>
      <c r="EM195" s="99">
        <f>SUMIFS('Ajuste Ciclado'!I$5:I$47,'Ajuste Ciclado'!$C$5:$C$47,Balance!EM$4,'Ajuste Ciclado'!$B$5:$B$47,Balance!$B195)</f>
        <v>0</v>
      </c>
      <c r="EN195" s="99">
        <f>SUMIFS('Ajuste Ciclado'!J$5:J$47,'Ajuste Ciclado'!$C$5:$C$47,Balance!EN$4,'Ajuste Ciclado'!$B$5:$B$47,Balance!$B195)</f>
        <v>0</v>
      </c>
      <c r="EO195" s="99">
        <f>SUMIFS('Ajuste Ciclado'!K$5:K$47,'Ajuste Ciclado'!$C$5:$C$47,Balance!EO$4,'Ajuste Ciclado'!$B$5:$B$47,Balance!$B195)</f>
        <v>0</v>
      </c>
      <c r="EP195" s="99">
        <f>SUMIFS('Ajuste Ciclado'!L$5:L$47,'Ajuste Ciclado'!$C$5:$C$47,Balance!EP$4,'Ajuste Ciclado'!$B$5:$B$47,Balance!$B195)</f>
        <v>0</v>
      </c>
      <c r="EQ195" s="99">
        <f>SUMIFS('Ajuste Ciclado'!M$5:M$47,'Ajuste Ciclado'!$C$5:$C$47,Balance!EQ$4,'Ajuste Ciclado'!$B$5:$B$47,Balance!$B195)</f>
        <v>0</v>
      </c>
      <c r="ER195" s="99">
        <f>SUMIFS('Ajuste Ciclado'!N$5:N$47,'Ajuste Ciclado'!$C$5:$C$47,Balance!ER$4,'Ajuste Ciclado'!$B$5:$B$47,Balance!$B195)</f>
        <v>0</v>
      </c>
      <c r="ES195" s="100">
        <f>SUMIFS('Ajuste Ciclado'!O$5:O$47,'Ajuste Ciclado'!$C$5:$C$47,Balance!ES$4,'Ajuste Ciclado'!$B$5:$B$47,Balance!$B195)</f>
        <v>0</v>
      </c>
      <c r="ET195" s="84"/>
      <c r="EU195" s="12">
        <f t="shared" si="279"/>
        <v>68086.888004317196</v>
      </c>
      <c r="EV195" s="13">
        <f t="shared" si="244"/>
        <v>72474.990557353289</v>
      </c>
      <c r="EW195" s="13">
        <f t="shared" si="245"/>
        <v>95352.939166849726</v>
      </c>
      <c r="EX195" s="13">
        <f t="shared" si="246"/>
        <v>337479.1491924132</v>
      </c>
      <c r="EY195" s="13">
        <f t="shared" si="247"/>
        <v>485505.27149240021</v>
      </c>
      <c r="EZ195" s="13">
        <f t="shared" si="248"/>
        <v>636229.23166169203</v>
      </c>
      <c r="FA195" s="13">
        <f t="shared" si="249"/>
        <v>560905.4318335189</v>
      </c>
      <c r="FB195" s="13">
        <f t="shared" si="250"/>
        <v>367829.01972408319</v>
      </c>
      <c r="FC195" s="13">
        <f t="shared" si="251"/>
        <v>241004.5221104298</v>
      </c>
      <c r="FD195" s="13">
        <f t="shared" si="252"/>
        <v>196626.97210809679</v>
      </c>
      <c r="FE195" s="13">
        <f t="shared" si="253"/>
        <v>210836.9160059976</v>
      </c>
      <c r="FF195" s="14">
        <f t="shared" si="254"/>
        <v>131227.24079720621</v>
      </c>
      <c r="FG195" s="12">
        <f t="shared" si="255"/>
        <v>64700.288722822239</v>
      </c>
      <c r="FH195" s="13">
        <f t="shared" si="256"/>
        <v>45914.06225272538</v>
      </c>
      <c r="FI195" s="13">
        <f t="shared" si="257"/>
        <v>50779.215808353547</v>
      </c>
      <c r="FJ195" s="13">
        <f t="shared" si="258"/>
        <v>85981.596119790833</v>
      </c>
      <c r="FK195" s="13">
        <f t="shared" si="259"/>
        <v>235758.62913232559</v>
      </c>
      <c r="FL195" s="13">
        <f t="shared" si="260"/>
        <v>452092.20806518389</v>
      </c>
      <c r="FM195" s="13">
        <f t="shared" si="261"/>
        <v>293813.11087387352</v>
      </c>
      <c r="FN195" s="13">
        <f t="shared" si="262"/>
        <v>372736.57071370498</v>
      </c>
      <c r="FO195" s="13">
        <f t="shared" si="263"/>
        <v>163581.25750648361</v>
      </c>
      <c r="FP195" s="13">
        <f t="shared" si="264"/>
        <v>148094.84009436061</v>
      </c>
      <c r="FQ195" s="13">
        <f t="shared" si="265"/>
        <v>146181.3141108093</v>
      </c>
      <c r="FR195" s="14">
        <f t="shared" si="266"/>
        <v>80644.13981210324</v>
      </c>
      <c r="FS195" s="12">
        <f t="shared" si="267"/>
        <v>63799.150260757648</v>
      </c>
      <c r="FT195" s="13">
        <f t="shared" si="268"/>
        <v>39084.402172360511</v>
      </c>
      <c r="FU195" s="13">
        <f t="shared" si="269"/>
        <v>43141.851715410448</v>
      </c>
      <c r="FV195" s="13">
        <f t="shared" si="270"/>
        <v>201538.33600306101</v>
      </c>
      <c r="FW195" s="13">
        <f t="shared" si="271"/>
        <v>136803.68284211939</v>
      </c>
      <c r="FX195" s="13">
        <f t="shared" si="272"/>
        <v>197899.3721208685</v>
      </c>
      <c r="FY195" s="13">
        <f t="shared" si="273"/>
        <v>378463.9717235284</v>
      </c>
      <c r="FZ195" s="13">
        <f t="shared" si="274"/>
        <v>192943.17482599741</v>
      </c>
      <c r="GA195" s="13">
        <f t="shared" si="275"/>
        <v>236877.04679970749</v>
      </c>
      <c r="GB195" s="13">
        <f t="shared" si="276"/>
        <v>186518.4907180786</v>
      </c>
      <c r="GC195" s="13">
        <f t="shared" si="277"/>
        <v>141533.84272688479</v>
      </c>
      <c r="GD195" s="14">
        <f t="shared" si="278"/>
        <v>68229.070402000289</v>
      </c>
      <c r="GE195" s="84"/>
      <c r="GF195" s="12">
        <f t="shared" si="280"/>
        <v>3403558.5726543581</v>
      </c>
      <c r="GG195" s="13">
        <f t="shared" si="280"/>
        <v>2140277.2332125367</v>
      </c>
      <c r="GH195" s="14">
        <f t="shared" si="280"/>
        <v>1886832.3923107744</v>
      </c>
      <c r="GI195" s="6">
        <f t="shared" si="281"/>
        <v>3</v>
      </c>
      <c r="GJ195" s="12">
        <f t="shared" si="282"/>
        <v>0</v>
      </c>
      <c r="GK195" s="13">
        <f t="shared" si="283"/>
        <v>0</v>
      </c>
      <c r="GL195" s="14">
        <f t="shared" si="284"/>
        <v>0</v>
      </c>
      <c r="GM195" s="84"/>
      <c r="GN195" s="66">
        <f t="shared" si="285"/>
        <v>0</v>
      </c>
      <c r="GO195" s="84"/>
      <c r="GP195" s="63" t="str" cm="1">
        <f t="array" ref="GP195">INDEX($GF$4:$GH$4,1,GI195)</f>
        <v>Sample 6</v>
      </c>
      <c r="GQ195" s="12">
        <f t="shared" si="287"/>
        <v>68086.888004317196</v>
      </c>
      <c r="GR195" s="13">
        <f t="shared" si="287"/>
        <v>72474.990557353289</v>
      </c>
      <c r="GS195" s="14">
        <f t="shared" si="287"/>
        <v>95352.939166849726</v>
      </c>
      <c r="GT195" s="12">
        <f t="shared" si="288"/>
        <v>45914.06225272538</v>
      </c>
      <c r="GU195" s="13">
        <f t="shared" si="288"/>
        <v>50779.215808353547</v>
      </c>
      <c r="GV195" s="14">
        <f t="shared" si="288"/>
        <v>64700.288722822239</v>
      </c>
      <c r="GW195" s="12">
        <f t="shared" si="289"/>
        <v>39084.402172360511</v>
      </c>
      <c r="GX195" s="13">
        <f t="shared" si="289"/>
        <v>43141.851715410448</v>
      </c>
      <c r="GY195" s="14">
        <f t="shared" si="289"/>
        <v>63799.150260757648</v>
      </c>
      <c r="GZ195" s="84" t="str">
        <f t="shared" si="290"/>
        <v>Sample 6</v>
      </c>
      <c r="HA195" s="12">
        <f t="shared" si="286"/>
        <v>0</v>
      </c>
      <c r="HB195" s="13">
        <f t="shared" si="286"/>
        <v>0</v>
      </c>
      <c r="HC195" s="14">
        <f t="shared" si="286"/>
        <v>0</v>
      </c>
      <c r="HD195" s="6">
        <f t="shared" si="291"/>
        <v>0</v>
      </c>
      <c r="HE195" s="84" t="str">
        <f t="shared" si="292"/>
        <v>Ok</v>
      </c>
    </row>
    <row r="196" spans="2:213" hidden="1" x14ac:dyDescent="0.3">
      <c r="B196" s="84" t="s">
        <v>281</v>
      </c>
      <c r="C196" s="12">
        <f>SUMIFS(Inyecciones!$E$2:$E$14185,Inyecciones!$A$2:$A$14185,Balance!C$4,Inyecciones!$B$2:$B$14185,Balance!$B196,Inyecciones!$C$2:$C$14185,Balance!C$5)</f>
        <v>19675.353211356942</v>
      </c>
      <c r="D196" s="13">
        <f>SUMIFS(Inyecciones!$E$2:$E$14185,Inyecciones!$A$2:$A$14185,Balance!D$4,Inyecciones!$B$2:$B$14185,Balance!$B196,Inyecciones!$C$2:$C$14185,Balance!D$5)</f>
        <v>98770.549745101715</v>
      </c>
      <c r="E196" s="13">
        <f>SUMIFS(Inyecciones!$E$2:$E$14185,Inyecciones!$A$2:$A$14185,Balance!E$4,Inyecciones!$B$2:$B$14185,Balance!$B196,Inyecciones!$C$2:$C$14185,Balance!E$5)</f>
        <v>91782.511397426002</v>
      </c>
      <c r="F196" s="13">
        <f>SUMIFS(Inyecciones!$E$2:$E$14185,Inyecciones!$A$2:$A$14185,Balance!F$4,Inyecciones!$B$2:$B$14185,Balance!$B196,Inyecciones!$C$2:$C$14185,Balance!F$5)</f>
        <v>176037.34256281439</v>
      </c>
      <c r="G196" s="13">
        <f>SUMIFS(Inyecciones!$E$2:$E$14185,Inyecciones!$A$2:$A$14185,Balance!G$4,Inyecciones!$B$2:$B$14185,Balance!$B196,Inyecciones!$C$2:$C$14185,Balance!G$5)</f>
        <v>101679.48082525239</v>
      </c>
      <c r="H196" s="13">
        <f>SUMIFS(Inyecciones!$E$2:$E$14185,Inyecciones!$A$2:$A$14185,Balance!H$4,Inyecciones!$B$2:$B$14185,Balance!$B196,Inyecciones!$C$2:$C$14185,Balance!H$5)</f>
        <v>54631.676697184637</v>
      </c>
      <c r="I196" s="13">
        <f>SUMIFS(Inyecciones!$E$2:$E$14185,Inyecciones!$A$2:$A$14185,Balance!I$4,Inyecciones!$B$2:$B$14185,Balance!$B196,Inyecciones!$C$2:$C$14185,Balance!I$5)</f>
        <v>51855.018032407417</v>
      </c>
      <c r="J196" s="13">
        <f>SUMIFS(Inyecciones!$E$2:$E$14185,Inyecciones!$A$2:$A$14185,Balance!J$4,Inyecciones!$B$2:$B$14185,Balance!$B196,Inyecciones!$C$2:$C$14185,Balance!J$5)</f>
        <v>85624.28332041559</v>
      </c>
      <c r="K196" s="13">
        <f>SUMIFS(Inyecciones!$E$2:$E$14185,Inyecciones!$A$2:$A$14185,Balance!K$4,Inyecciones!$B$2:$B$14185,Balance!$B196,Inyecciones!$C$2:$C$14185,Balance!K$5)</f>
        <v>120439.5423998055</v>
      </c>
      <c r="L196" s="13">
        <f>SUMIFS(Inyecciones!$E$2:$E$14185,Inyecciones!$A$2:$A$14185,Balance!L$4,Inyecciones!$B$2:$B$14185,Balance!$B196,Inyecciones!$C$2:$C$14185,Balance!L$5)</f>
        <v>102363.4668531878</v>
      </c>
      <c r="M196" s="13">
        <f>SUMIFS(Inyecciones!$E$2:$E$14185,Inyecciones!$A$2:$A$14185,Balance!M$4,Inyecciones!$B$2:$B$14185,Balance!$B196,Inyecciones!$C$2:$C$14185,Balance!M$5)</f>
        <v>108375.782197401</v>
      </c>
      <c r="N196" s="14">
        <f>SUMIFS(Inyecciones!$E$2:$E$14185,Inyecciones!$A$2:$A$14185,Balance!N$4,Inyecciones!$B$2:$B$14185,Balance!$B196,Inyecciones!$C$2:$C$14185,Balance!N$5)</f>
        <v>104331.20564577069</v>
      </c>
      <c r="O196" s="12">
        <f>SUMIFS(Inyecciones!$E$2:$E$14185,Inyecciones!$A$2:$A$14185,Balance!O$4,Inyecciones!$B$2:$B$14185,Balance!$B196,Inyecciones!$C$2:$C$14185,Balance!O$5)</f>
        <v>19881.750086042219</v>
      </c>
      <c r="P196" s="13">
        <f>SUMIFS(Inyecciones!$E$2:$E$14185,Inyecciones!$A$2:$A$14185,Balance!P$4,Inyecciones!$B$2:$B$14185,Balance!$B196,Inyecciones!$C$2:$C$14185,Balance!P$5)</f>
        <v>99340.857630159342</v>
      </c>
      <c r="Q196" s="13">
        <f>SUMIFS(Inyecciones!$E$2:$E$14185,Inyecciones!$A$2:$A$14185,Balance!Q$4,Inyecciones!$B$2:$B$14185,Balance!$B196,Inyecciones!$C$2:$C$14185,Balance!Q$5)</f>
        <v>92515.323061079893</v>
      </c>
      <c r="R196" s="13">
        <f>SUMIFS(Inyecciones!$E$2:$E$14185,Inyecciones!$A$2:$A$14185,Balance!R$4,Inyecciones!$B$2:$B$14185,Balance!$B196,Inyecciones!$C$2:$C$14185,Balance!R$5)</f>
        <v>128514.2241510103</v>
      </c>
      <c r="S196" s="13">
        <f>SUMIFS(Inyecciones!$E$2:$E$14185,Inyecciones!$A$2:$A$14185,Balance!S$4,Inyecciones!$B$2:$B$14185,Balance!$B196,Inyecciones!$C$2:$C$14185,Balance!S$5)</f>
        <v>70468.734154931793</v>
      </c>
      <c r="T196" s="13">
        <f>SUMIFS(Inyecciones!$E$2:$E$14185,Inyecciones!$A$2:$A$14185,Balance!T$4,Inyecciones!$B$2:$B$14185,Balance!$B196,Inyecciones!$C$2:$C$14185,Balance!T$5)</f>
        <v>38092.837381617173</v>
      </c>
      <c r="U196" s="13">
        <f>SUMIFS(Inyecciones!$E$2:$E$14185,Inyecciones!$A$2:$A$14185,Balance!U$4,Inyecciones!$B$2:$B$14185,Balance!$B196,Inyecciones!$C$2:$C$14185,Balance!U$5)</f>
        <v>38231.304100860587</v>
      </c>
      <c r="V196" s="13">
        <f>SUMIFS(Inyecciones!$E$2:$E$14185,Inyecciones!$A$2:$A$14185,Balance!V$4,Inyecciones!$B$2:$B$14185,Balance!$B196,Inyecciones!$C$2:$C$14185,Balance!V$5)</f>
        <v>60657.475944945683</v>
      </c>
      <c r="W196" s="13">
        <f>SUMIFS(Inyecciones!$E$2:$E$14185,Inyecciones!$A$2:$A$14185,Balance!W$4,Inyecciones!$B$2:$B$14185,Balance!$B196,Inyecciones!$C$2:$C$14185,Balance!W$5)</f>
        <v>83910.679941892886</v>
      </c>
      <c r="X196" s="13">
        <f>SUMIFS(Inyecciones!$E$2:$E$14185,Inyecciones!$A$2:$A$14185,Balance!X$4,Inyecciones!$B$2:$B$14185,Balance!$B196,Inyecciones!$C$2:$C$14185,Balance!X$5)</f>
        <v>69822.078213587127</v>
      </c>
      <c r="Y196" s="13">
        <f>SUMIFS(Inyecciones!$E$2:$E$14185,Inyecciones!$A$2:$A$14185,Balance!Y$4,Inyecciones!$B$2:$B$14185,Balance!$B196,Inyecciones!$C$2:$C$14185,Balance!Y$5)</f>
        <v>83697.991325148236</v>
      </c>
      <c r="Z196" s="14">
        <f>SUMIFS(Inyecciones!$E$2:$E$14185,Inyecciones!$A$2:$A$14185,Balance!Z$4,Inyecciones!$B$2:$B$14185,Balance!$B196,Inyecciones!$C$2:$C$14185,Balance!Z$5)</f>
        <v>81361.902106690482</v>
      </c>
      <c r="AA196" s="12">
        <f>SUMIFS(Inyecciones!$E$2:$E$14185,Inyecciones!$A$2:$A$14185,Balance!AA$4,Inyecciones!$B$2:$B$14185,Balance!$B196,Inyecciones!$C$2:$C$14185,Balance!AA$5)</f>
        <v>19948.978695084821</v>
      </c>
      <c r="AB196" s="13">
        <f>SUMIFS(Inyecciones!$E$2:$E$14185,Inyecciones!$A$2:$A$14185,Balance!AB$4,Inyecciones!$B$2:$B$14185,Balance!$B196,Inyecciones!$C$2:$C$14185,Balance!AB$5)</f>
        <v>99494.899695421263</v>
      </c>
      <c r="AC196" s="13">
        <f>SUMIFS(Inyecciones!$E$2:$E$14185,Inyecciones!$A$2:$A$14185,Balance!AC$4,Inyecciones!$B$2:$B$14185,Balance!$B196,Inyecciones!$C$2:$C$14185,Balance!AC$5)</f>
        <v>92307.173176754048</v>
      </c>
      <c r="AD196" s="13">
        <f>SUMIFS(Inyecciones!$E$2:$E$14185,Inyecciones!$A$2:$A$14185,Balance!AD$4,Inyecciones!$B$2:$B$14185,Balance!$B196,Inyecciones!$C$2:$C$14185,Balance!AD$5)</f>
        <v>121528.4526918394</v>
      </c>
      <c r="AE196" s="13">
        <f>SUMIFS(Inyecciones!$E$2:$E$14185,Inyecciones!$A$2:$A$14185,Balance!AE$4,Inyecciones!$B$2:$B$14185,Balance!$B196,Inyecciones!$C$2:$C$14185,Balance!AE$5)</f>
        <v>77568.477692006461</v>
      </c>
      <c r="AF196" s="13">
        <f>SUMIFS(Inyecciones!$E$2:$E$14185,Inyecciones!$A$2:$A$14185,Balance!AF$4,Inyecciones!$B$2:$B$14185,Balance!$B196,Inyecciones!$C$2:$C$14185,Balance!AF$5)</f>
        <v>50239.501780204133</v>
      </c>
      <c r="AG196" s="13">
        <f>SUMIFS(Inyecciones!$E$2:$E$14185,Inyecciones!$A$2:$A$14185,Balance!AG$4,Inyecciones!$B$2:$B$14185,Balance!$B196,Inyecciones!$C$2:$C$14185,Balance!AG$5)</f>
        <v>51719.75057922642</v>
      </c>
      <c r="AH196" s="13">
        <f>SUMIFS(Inyecciones!$E$2:$E$14185,Inyecciones!$A$2:$A$14185,Balance!AH$4,Inyecciones!$B$2:$B$14185,Balance!$B196,Inyecciones!$C$2:$C$14185,Balance!AH$5)</f>
        <v>51768.492118662078</v>
      </c>
      <c r="AI196" s="13">
        <f>SUMIFS(Inyecciones!$E$2:$E$14185,Inyecciones!$A$2:$A$14185,Balance!AI$4,Inyecciones!$B$2:$B$14185,Balance!$B196,Inyecciones!$C$2:$C$14185,Balance!AI$5)</f>
        <v>94188.47038874976</v>
      </c>
      <c r="AJ196" s="13">
        <f>SUMIFS(Inyecciones!$E$2:$E$14185,Inyecciones!$A$2:$A$14185,Balance!AJ$4,Inyecciones!$B$2:$B$14185,Balance!$B196,Inyecciones!$C$2:$C$14185,Balance!AJ$5)</f>
        <v>97341.956295186945</v>
      </c>
      <c r="AK196" s="13">
        <f>SUMIFS(Inyecciones!$E$2:$E$14185,Inyecciones!$A$2:$A$14185,Balance!AK$4,Inyecciones!$B$2:$B$14185,Balance!$B196,Inyecciones!$C$2:$C$14185,Balance!AK$5)</f>
        <v>117541.3215897561</v>
      </c>
      <c r="AL196" s="14">
        <f>SUMIFS(Inyecciones!$E$2:$E$14185,Inyecciones!$A$2:$A$14185,Balance!AL$4,Inyecciones!$B$2:$B$14185,Balance!$B196,Inyecciones!$C$2:$C$14185,Balance!AL$5)</f>
        <v>120340.0346313648</v>
      </c>
      <c r="AM196" s="13"/>
      <c r="AN196" s="12">
        <f>SUMIFS('Retiro Mensual'!$E$2:$E$2629,'Retiro Mensual'!$A$2:$A$2629,AN$4,'Retiro Mensual'!$B$2:$B$2629,$B196,'Retiro Mensual'!$C$2:$C$2629,AN$5)</f>
        <v>0</v>
      </c>
      <c r="AO196" s="13">
        <f>SUMIFS('Retiro Mensual'!$E$2:$E$2629,'Retiro Mensual'!$A$2:$A$2629,AO$4,'Retiro Mensual'!$B$2:$B$2629,$B196,'Retiro Mensual'!$C$2:$C$2629,AO$5)</f>
        <v>0</v>
      </c>
      <c r="AP196" s="13">
        <f>SUMIFS('Retiro Mensual'!$E$2:$E$2629,'Retiro Mensual'!$A$2:$A$2629,AP$4,'Retiro Mensual'!$B$2:$B$2629,$B196,'Retiro Mensual'!$C$2:$C$2629,AP$5)</f>
        <v>0</v>
      </c>
      <c r="AQ196" s="13">
        <f>SUMIFS('Retiro Mensual'!$E$2:$E$2629,'Retiro Mensual'!$A$2:$A$2629,AQ$4,'Retiro Mensual'!$B$2:$B$2629,$B196,'Retiro Mensual'!$C$2:$C$2629,AQ$5)</f>
        <v>0</v>
      </c>
      <c r="AR196" s="13">
        <f>SUMIFS('Retiro Mensual'!$E$2:$E$2629,'Retiro Mensual'!$A$2:$A$2629,AR$4,'Retiro Mensual'!$B$2:$B$2629,$B196,'Retiro Mensual'!$C$2:$C$2629,AR$5)</f>
        <v>0</v>
      </c>
      <c r="AS196" s="13">
        <f>SUMIFS('Retiro Mensual'!$E$2:$E$2629,'Retiro Mensual'!$A$2:$A$2629,AS$4,'Retiro Mensual'!$B$2:$B$2629,$B196,'Retiro Mensual'!$C$2:$C$2629,AS$5)</f>
        <v>0</v>
      </c>
      <c r="AT196" s="13">
        <f>SUMIFS('Retiro Mensual'!$E$2:$E$2629,'Retiro Mensual'!$A$2:$A$2629,AT$4,'Retiro Mensual'!$B$2:$B$2629,$B196,'Retiro Mensual'!$C$2:$C$2629,AT$5)</f>
        <v>0</v>
      </c>
      <c r="AU196" s="13">
        <f>SUMIFS('Retiro Mensual'!$E$2:$E$2629,'Retiro Mensual'!$A$2:$A$2629,AU$4,'Retiro Mensual'!$B$2:$B$2629,$B196,'Retiro Mensual'!$C$2:$C$2629,AU$5)</f>
        <v>0</v>
      </c>
      <c r="AV196" s="13">
        <f>SUMIFS('Retiro Mensual'!$E$2:$E$2629,'Retiro Mensual'!$A$2:$A$2629,AV$4,'Retiro Mensual'!$B$2:$B$2629,$B196,'Retiro Mensual'!$C$2:$C$2629,AV$5)</f>
        <v>0</v>
      </c>
      <c r="AW196" s="13">
        <f>SUMIFS('Retiro Mensual'!$E$2:$E$2629,'Retiro Mensual'!$A$2:$A$2629,AW$4,'Retiro Mensual'!$B$2:$B$2629,$B196,'Retiro Mensual'!$C$2:$C$2629,AW$5)</f>
        <v>0</v>
      </c>
      <c r="AX196" s="13">
        <f>SUMIFS('Retiro Mensual'!$E$2:$E$2629,'Retiro Mensual'!$A$2:$A$2629,AX$4,'Retiro Mensual'!$B$2:$B$2629,$B196,'Retiro Mensual'!$C$2:$C$2629,AX$5)</f>
        <v>0</v>
      </c>
      <c r="AY196" s="14">
        <f>SUMIFS('Retiro Mensual'!$E$2:$E$2629,'Retiro Mensual'!$A$2:$A$2629,AY$4,'Retiro Mensual'!$B$2:$B$2629,$B196,'Retiro Mensual'!$C$2:$C$2629,AY$5)</f>
        <v>0</v>
      </c>
      <c r="AZ196" s="12">
        <f>SUMIFS('Retiro Mensual'!$E$2:$E$2629,'Retiro Mensual'!$A$2:$A$2629,AZ$4,'Retiro Mensual'!$B$2:$B$2629,$B196,'Retiro Mensual'!$C$2:$C$2629,AZ$5)</f>
        <v>0</v>
      </c>
      <c r="BA196" s="13">
        <f>SUMIFS('Retiro Mensual'!$E$2:$E$2629,'Retiro Mensual'!$A$2:$A$2629,BA$4,'Retiro Mensual'!$B$2:$B$2629,$B196,'Retiro Mensual'!$C$2:$C$2629,BA$5)</f>
        <v>0</v>
      </c>
      <c r="BB196" s="13">
        <f>SUMIFS('Retiro Mensual'!$E$2:$E$2629,'Retiro Mensual'!$A$2:$A$2629,BB$4,'Retiro Mensual'!$B$2:$B$2629,$B196,'Retiro Mensual'!$C$2:$C$2629,BB$5)</f>
        <v>0</v>
      </c>
      <c r="BC196" s="13">
        <f>SUMIFS('Retiro Mensual'!$E$2:$E$2629,'Retiro Mensual'!$A$2:$A$2629,BC$4,'Retiro Mensual'!$B$2:$B$2629,$B196,'Retiro Mensual'!$C$2:$C$2629,BC$5)</f>
        <v>0</v>
      </c>
      <c r="BD196" s="13">
        <f>SUMIFS('Retiro Mensual'!$E$2:$E$2629,'Retiro Mensual'!$A$2:$A$2629,BD$4,'Retiro Mensual'!$B$2:$B$2629,$B196,'Retiro Mensual'!$C$2:$C$2629,BD$5)</f>
        <v>0</v>
      </c>
      <c r="BE196" s="13">
        <f>SUMIFS('Retiro Mensual'!$E$2:$E$2629,'Retiro Mensual'!$A$2:$A$2629,BE$4,'Retiro Mensual'!$B$2:$B$2629,$B196,'Retiro Mensual'!$C$2:$C$2629,BE$5)</f>
        <v>0</v>
      </c>
      <c r="BF196" s="13">
        <f>SUMIFS('Retiro Mensual'!$E$2:$E$2629,'Retiro Mensual'!$A$2:$A$2629,BF$4,'Retiro Mensual'!$B$2:$B$2629,$B196,'Retiro Mensual'!$C$2:$C$2629,BF$5)</f>
        <v>0</v>
      </c>
      <c r="BG196" s="13">
        <f>SUMIFS('Retiro Mensual'!$E$2:$E$2629,'Retiro Mensual'!$A$2:$A$2629,BG$4,'Retiro Mensual'!$B$2:$B$2629,$B196,'Retiro Mensual'!$C$2:$C$2629,BG$5)</f>
        <v>0</v>
      </c>
      <c r="BH196" s="13">
        <f>SUMIFS('Retiro Mensual'!$E$2:$E$2629,'Retiro Mensual'!$A$2:$A$2629,BH$4,'Retiro Mensual'!$B$2:$B$2629,$B196,'Retiro Mensual'!$C$2:$C$2629,BH$5)</f>
        <v>0</v>
      </c>
      <c r="BI196" s="13">
        <f>SUMIFS('Retiro Mensual'!$E$2:$E$2629,'Retiro Mensual'!$A$2:$A$2629,BI$4,'Retiro Mensual'!$B$2:$B$2629,$B196,'Retiro Mensual'!$C$2:$C$2629,BI$5)</f>
        <v>0</v>
      </c>
      <c r="BJ196" s="13">
        <f>SUMIFS('Retiro Mensual'!$E$2:$E$2629,'Retiro Mensual'!$A$2:$A$2629,BJ$4,'Retiro Mensual'!$B$2:$B$2629,$B196,'Retiro Mensual'!$C$2:$C$2629,BJ$5)</f>
        <v>0</v>
      </c>
      <c r="BK196" s="14">
        <f>SUMIFS('Retiro Mensual'!$E$2:$E$2629,'Retiro Mensual'!$A$2:$A$2629,BK$4,'Retiro Mensual'!$B$2:$B$2629,$B196,'Retiro Mensual'!$C$2:$C$2629,BK$5)</f>
        <v>0</v>
      </c>
      <c r="BL196" s="12">
        <f>SUMIFS('Retiro Mensual'!$E$2:$E$2629,'Retiro Mensual'!$A$2:$A$2629,BL$4,'Retiro Mensual'!$B$2:$B$2629,$B196,'Retiro Mensual'!$C$2:$C$2629,BL$5)</f>
        <v>0</v>
      </c>
      <c r="BM196" s="13">
        <f>SUMIFS('Retiro Mensual'!$E$2:$E$2629,'Retiro Mensual'!$A$2:$A$2629,BM$4,'Retiro Mensual'!$B$2:$B$2629,$B196,'Retiro Mensual'!$C$2:$C$2629,BM$5)</f>
        <v>0</v>
      </c>
      <c r="BN196" s="13">
        <f>SUMIFS('Retiro Mensual'!$E$2:$E$2629,'Retiro Mensual'!$A$2:$A$2629,BN$4,'Retiro Mensual'!$B$2:$B$2629,$B196,'Retiro Mensual'!$C$2:$C$2629,BN$5)</f>
        <v>0</v>
      </c>
      <c r="BO196" s="13">
        <f>SUMIFS('Retiro Mensual'!$E$2:$E$2629,'Retiro Mensual'!$A$2:$A$2629,BO$4,'Retiro Mensual'!$B$2:$B$2629,$B196,'Retiro Mensual'!$C$2:$C$2629,BO$5)</f>
        <v>0</v>
      </c>
      <c r="BP196" s="13">
        <f>SUMIFS('Retiro Mensual'!$E$2:$E$2629,'Retiro Mensual'!$A$2:$A$2629,BP$4,'Retiro Mensual'!$B$2:$B$2629,$B196,'Retiro Mensual'!$C$2:$C$2629,BP$5)</f>
        <v>0</v>
      </c>
      <c r="BQ196" s="13">
        <f>SUMIFS('Retiro Mensual'!$E$2:$E$2629,'Retiro Mensual'!$A$2:$A$2629,BQ$4,'Retiro Mensual'!$B$2:$B$2629,$B196,'Retiro Mensual'!$C$2:$C$2629,BQ$5)</f>
        <v>0</v>
      </c>
      <c r="BR196" s="13">
        <f>SUMIFS('Retiro Mensual'!$E$2:$E$2629,'Retiro Mensual'!$A$2:$A$2629,BR$4,'Retiro Mensual'!$B$2:$B$2629,$B196,'Retiro Mensual'!$C$2:$C$2629,BR$5)</f>
        <v>0</v>
      </c>
      <c r="BS196" s="13">
        <f>SUMIFS('Retiro Mensual'!$E$2:$E$2629,'Retiro Mensual'!$A$2:$A$2629,BS$4,'Retiro Mensual'!$B$2:$B$2629,$B196,'Retiro Mensual'!$C$2:$C$2629,BS$5)</f>
        <v>0</v>
      </c>
      <c r="BT196" s="13">
        <f>SUMIFS('Retiro Mensual'!$E$2:$E$2629,'Retiro Mensual'!$A$2:$A$2629,BT$4,'Retiro Mensual'!$B$2:$B$2629,$B196,'Retiro Mensual'!$C$2:$C$2629,BT$5)</f>
        <v>0</v>
      </c>
      <c r="BU196" s="13">
        <f>SUMIFS('Retiro Mensual'!$E$2:$E$2629,'Retiro Mensual'!$A$2:$A$2629,BU$4,'Retiro Mensual'!$B$2:$B$2629,$B196,'Retiro Mensual'!$C$2:$C$2629,BU$5)</f>
        <v>0</v>
      </c>
      <c r="BV196" s="13">
        <f>SUMIFS('Retiro Mensual'!$E$2:$E$2629,'Retiro Mensual'!$A$2:$A$2629,BV$4,'Retiro Mensual'!$B$2:$B$2629,$B196,'Retiro Mensual'!$C$2:$C$2629,BV$5)</f>
        <v>0</v>
      </c>
      <c r="BW196" s="14">
        <f>SUMIFS('Retiro Mensual'!$E$2:$E$2629,'Retiro Mensual'!$A$2:$A$2629,BW$4,'Retiro Mensual'!$B$2:$B$2629,$B196,'Retiro Mensual'!$C$2:$C$2629,BW$5)</f>
        <v>0</v>
      </c>
      <c r="BX196" s="13"/>
      <c r="BY196" s="12">
        <f>SUMIFS('Compra Ventas'!$E$2:$E$2700,'Compra Ventas'!$A$2:$A$2700,BY$4,'Compra Ventas'!$B$2:$B$2700,$B196,'Compra Ventas'!$C$2:$C$2700,BY$5)</f>
        <v>0</v>
      </c>
      <c r="BZ196" s="13">
        <f>SUMIFS('Compra Ventas'!$E$2:$E$2700,'Compra Ventas'!$A$2:$A$2700,BZ$4,'Compra Ventas'!$B$2:$B$2700,$B196,'Compra Ventas'!$C$2:$C$2700,BZ$5)</f>
        <v>0</v>
      </c>
      <c r="CA196" s="13">
        <f>SUMIFS('Compra Ventas'!$E$2:$E$2700,'Compra Ventas'!$A$2:$A$2700,CA$4,'Compra Ventas'!$B$2:$B$2700,$B196,'Compra Ventas'!$C$2:$C$2700,CA$5)</f>
        <v>0</v>
      </c>
      <c r="CB196" s="13">
        <f>SUMIFS('Compra Ventas'!$E$2:$E$2700,'Compra Ventas'!$A$2:$A$2700,CB$4,'Compra Ventas'!$B$2:$B$2700,$B196,'Compra Ventas'!$C$2:$C$2700,CB$5)</f>
        <v>0</v>
      </c>
      <c r="CC196" s="13">
        <f>SUMIFS('Compra Ventas'!$E$2:$E$2700,'Compra Ventas'!$A$2:$A$2700,CC$4,'Compra Ventas'!$B$2:$B$2700,$B196,'Compra Ventas'!$C$2:$C$2700,CC$5)</f>
        <v>0</v>
      </c>
      <c r="CD196" s="13">
        <f>SUMIFS('Compra Ventas'!$E$2:$E$2700,'Compra Ventas'!$A$2:$A$2700,CD$4,'Compra Ventas'!$B$2:$B$2700,$B196,'Compra Ventas'!$C$2:$C$2700,CD$5)</f>
        <v>0</v>
      </c>
      <c r="CE196" s="13">
        <f>SUMIFS('Compra Ventas'!$E$2:$E$2700,'Compra Ventas'!$A$2:$A$2700,CE$4,'Compra Ventas'!$B$2:$B$2700,$B196,'Compra Ventas'!$C$2:$C$2700,CE$5)</f>
        <v>0</v>
      </c>
      <c r="CF196" s="13">
        <f>SUMIFS('Compra Ventas'!$E$2:$E$2700,'Compra Ventas'!$A$2:$A$2700,CF$4,'Compra Ventas'!$B$2:$B$2700,$B196,'Compra Ventas'!$C$2:$C$2700,CF$5)</f>
        <v>0</v>
      </c>
      <c r="CG196" s="13">
        <f>SUMIFS('Compra Ventas'!$E$2:$E$2700,'Compra Ventas'!$A$2:$A$2700,CG$4,'Compra Ventas'!$B$2:$B$2700,$B196,'Compra Ventas'!$C$2:$C$2700,CG$5)</f>
        <v>0</v>
      </c>
      <c r="CH196" s="13">
        <f>SUMIFS('Compra Ventas'!$E$2:$E$2700,'Compra Ventas'!$A$2:$A$2700,CH$4,'Compra Ventas'!$B$2:$B$2700,$B196,'Compra Ventas'!$C$2:$C$2700,CH$5)</f>
        <v>0</v>
      </c>
      <c r="CI196" s="13">
        <f>SUMIFS('Compra Ventas'!$E$2:$E$2700,'Compra Ventas'!$A$2:$A$2700,CI$4,'Compra Ventas'!$B$2:$B$2700,$B196,'Compra Ventas'!$C$2:$C$2700,CI$5)</f>
        <v>0</v>
      </c>
      <c r="CJ196" s="14">
        <f>SUMIFS('Compra Ventas'!$E$2:$E$2700,'Compra Ventas'!$A$2:$A$2700,CJ$4,'Compra Ventas'!$B$2:$B$2700,$B196,'Compra Ventas'!$C$2:$C$2700,CJ$5)</f>
        <v>0</v>
      </c>
      <c r="CK196" s="12">
        <f>SUMIFS('Compra Ventas'!$E$2:$E$2700,'Compra Ventas'!$A$2:$A$2700,CK$4,'Compra Ventas'!$B$2:$B$2700,$B196,'Compra Ventas'!$C$2:$C$2700,CK$5)</f>
        <v>0</v>
      </c>
      <c r="CL196" s="13">
        <f>SUMIFS('Compra Ventas'!$E$2:$E$2700,'Compra Ventas'!$A$2:$A$2700,CL$4,'Compra Ventas'!$B$2:$B$2700,$B196,'Compra Ventas'!$C$2:$C$2700,CL$5)</f>
        <v>0</v>
      </c>
      <c r="CM196" s="13">
        <f>SUMIFS('Compra Ventas'!$E$2:$E$2700,'Compra Ventas'!$A$2:$A$2700,CM$4,'Compra Ventas'!$B$2:$B$2700,$B196,'Compra Ventas'!$C$2:$C$2700,CM$5)</f>
        <v>0</v>
      </c>
      <c r="CN196" s="13">
        <f>SUMIFS('Compra Ventas'!$E$2:$E$2700,'Compra Ventas'!$A$2:$A$2700,CN$4,'Compra Ventas'!$B$2:$B$2700,$B196,'Compra Ventas'!$C$2:$C$2700,CN$5)</f>
        <v>0</v>
      </c>
      <c r="CO196" s="13">
        <f>SUMIFS('Compra Ventas'!$E$2:$E$2700,'Compra Ventas'!$A$2:$A$2700,CO$4,'Compra Ventas'!$B$2:$B$2700,$B196,'Compra Ventas'!$C$2:$C$2700,CO$5)</f>
        <v>0</v>
      </c>
      <c r="CP196" s="13">
        <f>SUMIFS('Compra Ventas'!$E$2:$E$2700,'Compra Ventas'!$A$2:$A$2700,CP$4,'Compra Ventas'!$B$2:$B$2700,$B196,'Compra Ventas'!$C$2:$C$2700,CP$5)</f>
        <v>0</v>
      </c>
      <c r="CQ196" s="13">
        <f>SUMIFS('Compra Ventas'!$E$2:$E$2700,'Compra Ventas'!$A$2:$A$2700,CQ$4,'Compra Ventas'!$B$2:$B$2700,$B196,'Compra Ventas'!$C$2:$C$2700,CQ$5)</f>
        <v>0</v>
      </c>
      <c r="CR196" s="13">
        <f>SUMIFS('Compra Ventas'!$E$2:$E$2700,'Compra Ventas'!$A$2:$A$2700,CR$4,'Compra Ventas'!$B$2:$B$2700,$B196,'Compra Ventas'!$C$2:$C$2700,CR$5)</f>
        <v>0</v>
      </c>
      <c r="CS196" s="13">
        <f>SUMIFS('Compra Ventas'!$E$2:$E$2700,'Compra Ventas'!$A$2:$A$2700,CS$4,'Compra Ventas'!$B$2:$B$2700,$B196,'Compra Ventas'!$C$2:$C$2700,CS$5)</f>
        <v>0</v>
      </c>
      <c r="CT196" s="13">
        <f>SUMIFS('Compra Ventas'!$E$2:$E$2700,'Compra Ventas'!$A$2:$A$2700,CT$4,'Compra Ventas'!$B$2:$B$2700,$B196,'Compra Ventas'!$C$2:$C$2700,CT$5)</f>
        <v>0</v>
      </c>
      <c r="CU196" s="13">
        <f>SUMIFS('Compra Ventas'!$E$2:$E$2700,'Compra Ventas'!$A$2:$A$2700,CU$4,'Compra Ventas'!$B$2:$B$2700,$B196,'Compra Ventas'!$C$2:$C$2700,CU$5)</f>
        <v>0</v>
      </c>
      <c r="CV196" s="14">
        <f>SUMIFS('Compra Ventas'!$E$2:$E$2700,'Compra Ventas'!$A$2:$A$2700,CV$4,'Compra Ventas'!$B$2:$B$2700,$B196,'Compra Ventas'!$C$2:$C$2700,CV$5)</f>
        <v>0</v>
      </c>
      <c r="CW196" s="12">
        <f>SUMIFS('Compra Ventas'!$E$2:$E$2700,'Compra Ventas'!$A$2:$A$2700,CW$4,'Compra Ventas'!$B$2:$B$2700,$B196,'Compra Ventas'!$C$2:$C$2700,CW$5)</f>
        <v>0</v>
      </c>
      <c r="CX196" s="13">
        <f>SUMIFS('Compra Ventas'!$E$2:$E$2700,'Compra Ventas'!$A$2:$A$2700,CX$4,'Compra Ventas'!$B$2:$B$2700,$B196,'Compra Ventas'!$C$2:$C$2700,CX$5)</f>
        <v>0</v>
      </c>
      <c r="CY196" s="13">
        <f>SUMIFS('Compra Ventas'!$E$2:$E$2700,'Compra Ventas'!$A$2:$A$2700,CY$4,'Compra Ventas'!$B$2:$B$2700,$B196,'Compra Ventas'!$C$2:$C$2700,CY$5)</f>
        <v>0</v>
      </c>
      <c r="CZ196" s="13">
        <f>SUMIFS('Compra Ventas'!$E$2:$E$2700,'Compra Ventas'!$A$2:$A$2700,CZ$4,'Compra Ventas'!$B$2:$B$2700,$B196,'Compra Ventas'!$C$2:$C$2700,CZ$5)</f>
        <v>0</v>
      </c>
      <c r="DA196" s="13">
        <f>SUMIFS('Compra Ventas'!$E$2:$E$2700,'Compra Ventas'!$A$2:$A$2700,DA$4,'Compra Ventas'!$B$2:$B$2700,$B196,'Compra Ventas'!$C$2:$C$2700,DA$5)</f>
        <v>0</v>
      </c>
      <c r="DB196" s="13">
        <f>SUMIFS('Compra Ventas'!$E$2:$E$2700,'Compra Ventas'!$A$2:$A$2700,DB$4,'Compra Ventas'!$B$2:$B$2700,$B196,'Compra Ventas'!$C$2:$C$2700,DB$5)</f>
        <v>0</v>
      </c>
      <c r="DC196" s="13">
        <f>SUMIFS('Compra Ventas'!$E$2:$E$2700,'Compra Ventas'!$A$2:$A$2700,DC$4,'Compra Ventas'!$B$2:$B$2700,$B196,'Compra Ventas'!$C$2:$C$2700,DC$5)</f>
        <v>0</v>
      </c>
      <c r="DD196" s="13">
        <f>SUMIFS('Compra Ventas'!$E$2:$E$2700,'Compra Ventas'!$A$2:$A$2700,DD$4,'Compra Ventas'!$B$2:$B$2700,$B196,'Compra Ventas'!$C$2:$C$2700,DD$5)</f>
        <v>0</v>
      </c>
      <c r="DE196" s="13">
        <f>SUMIFS('Compra Ventas'!$E$2:$E$2700,'Compra Ventas'!$A$2:$A$2700,DE$4,'Compra Ventas'!$B$2:$B$2700,$B196,'Compra Ventas'!$C$2:$C$2700,DE$5)</f>
        <v>0</v>
      </c>
      <c r="DF196" s="13">
        <f>SUMIFS('Compra Ventas'!$E$2:$E$2700,'Compra Ventas'!$A$2:$A$2700,DF$4,'Compra Ventas'!$B$2:$B$2700,$B196,'Compra Ventas'!$C$2:$C$2700,DF$5)</f>
        <v>0</v>
      </c>
      <c r="DG196" s="13">
        <f>SUMIFS('Compra Ventas'!$E$2:$E$2700,'Compra Ventas'!$A$2:$A$2700,DG$4,'Compra Ventas'!$B$2:$B$2700,$B196,'Compra Ventas'!$C$2:$C$2700,DG$5)</f>
        <v>0</v>
      </c>
      <c r="DH196" s="14">
        <f>SUMIFS('Compra Ventas'!$E$2:$E$2700,'Compra Ventas'!$A$2:$A$2700,DH$4,'Compra Ventas'!$B$2:$B$2700,$B196,'Compra Ventas'!$C$2:$C$2700,DH$5)</f>
        <v>0</v>
      </c>
      <c r="DI196" s="84"/>
      <c r="DJ196" s="98">
        <f>SUMIFS('Ajuste Ciclado'!D$5:D$47,'Ajuste Ciclado'!$C$5:$C$47,Balance!DJ$4,'Ajuste Ciclado'!$B$5:$B$47,Balance!$B196)</f>
        <v>0</v>
      </c>
      <c r="DK196" s="99">
        <f>SUMIFS('Ajuste Ciclado'!E$5:E$47,'Ajuste Ciclado'!$C$5:$C$47,Balance!DK$4,'Ajuste Ciclado'!$B$5:$B$47,Balance!$B196)</f>
        <v>0</v>
      </c>
      <c r="DL196" s="99">
        <f>SUMIFS('Ajuste Ciclado'!F$5:F$47,'Ajuste Ciclado'!$C$5:$C$47,Balance!DL$4,'Ajuste Ciclado'!$B$5:$B$47,Balance!$B196)</f>
        <v>0</v>
      </c>
      <c r="DM196" s="99">
        <f>SUMIFS('Ajuste Ciclado'!G$5:G$47,'Ajuste Ciclado'!$C$5:$C$47,Balance!DM$4,'Ajuste Ciclado'!$B$5:$B$47,Balance!$B196)</f>
        <v>0</v>
      </c>
      <c r="DN196" s="99">
        <f>SUMIFS('Ajuste Ciclado'!H$5:H$47,'Ajuste Ciclado'!$C$5:$C$47,Balance!DN$4,'Ajuste Ciclado'!$B$5:$B$47,Balance!$B196)</f>
        <v>0</v>
      </c>
      <c r="DO196" s="99">
        <f>SUMIFS('Ajuste Ciclado'!I$5:I$47,'Ajuste Ciclado'!$C$5:$C$47,Balance!DO$4,'Ajuste Ciclado'!$B$5:$B$47,Balance!$B196)</f>
        <v>0</v>
      </c>
      <c r="DP196" s="99">
        <f>SUMIFS('Ajuste Ciclado'!J$5:J$47,'Ajuste Ciclado'!$C$5:$C$47,Balance!DP$4,'Ajuste Ciclado'!$B$5:$B$47,Balance!$B196)</f>
        <v>0</v>
      </c>
      <c r="DQ196" s="99">
        <f>SUMIFS('Ajuste Ciclado'!K$5:K$47,'Ajuste Ciclado'!$C$5:$C$47,Balance!DQ$4,'Ajuste Ciclado'!$B$5:$B$47,Balance!$B196)</f>
        <v>0</v>
      </c>
      <c r="DR196" s="99">
        <f>SUMIFS('Ajuste Ciclado'!L$5:L$47,'Ajuste Ciclado'!$C$5:$C$47,Balance!DR$4,'Ajuste Ciclado'!$B$5:$B$47,Balance!$B196)</f>
        <v>0</v>
      </c>
      <c r="DS196" s="99">
        <f>SUMIFS('Ajuste Ciclado'!M$5:M$47,'Ajuste Ciclado'!$C$5:$C$47,Balance!DS$4,'Ajuste Ciclado'!$B$5:$B$47,Balance!$B196)</f>
        <v>0</v>
      </c>
      <c r="DT196" s="99">
        <f>SUMIFS('Ajuste Ciclado'!N$5:N$47,'Ajuste Ciclado'!$C$5:$C$47,Balance!DT$4,'Ajuste Ciclado'!$B$5:$B$47,Balance!$B196)</f>
        <v>0</v>
      </c>
      <c r="DU196" s="100">
        <f>SUMIFS('Ajuste Ciclado'!O$5:O$47,'Ajuste Ciclado'!$C$5:$C$47,Balance!DU$4,'Ajuste Ciclado'!$B$5:$B$47,Balance!$B196)</f>
        <v>0</v>
      </c>
      <c r="DV196" s="98">
        <f>SUMIFS('Ajuste Ciclado'!D$5:D$47,'Ajuste Ciclado'!$C$5:$C$47,Balance!DV$4,'Ajuste Ciclado'!$B$5:$B$47,Balance!$B196)</f>
        <v>0</v>
      </c>
      <c r="DW196" s="99">
        <f>SUMIFS('Ajuste Ciclado'!E$5:E$47,'Ajuste Ciclado'!$C$5:$C$47,Balance!DW$4,'Ajuste Ciclado'!$B$5:$B$47,Balance!$B196)</f>
        <v>0</v>
      </c>
      <c r="DX196" s="99">
        <f>SUMIFS('Ajuste Ciclado'!F$5:F$47,'Ajuste Ciclado'!$C$5:$C$47,Balance!DX$4,'Ajuste Ciclado'!$B$5:$B$47,Balance!$B196)</f>
        <v>0</v>
      </c>
      <c r="DY196" s="99">
        <f>SUMIFS('Ajuste Ciclado'!G$5:G$47,'Ajuste Ciclado'!$C$5:$C$47,Balance!DY$4,'Ajuste Ciclado'!$B$5:$B$47,Balance!$B196)</f>
        <v>0</v>
      </c>
      <c r="DZ196" s="99">
        <f>SUMIFS('Ajuste Ciclado'!H$5:H$47,'Ajuste Ciclado'!$C$5:$C$47,Balance!DZ$4,'Ajuste Ciclado'!$B$5:$B$47,Balance!$B196)</f>
        <v>0</v>
      </c>
      <c r="EA196" s="99">
        <f>SUMIFS('Ajuste Ciclado'!I$5:I$47,'Ajuste Ciclado'!$C$5:$C$47,Balance!EA$4,'Ajuste Ciclado'!$B$5:$B$47,Balance!$B196)</f>
        <v>0</v>
      </c>
      <c r="EB196" s="99">
        <f>SUMIFS('Ajuste Ciclado'!J$5:J$47,'Ajuste Ciclado'!$C$5:$C$47,Balance!EB$4,'Ajuste Ciclado'!$B$5:$B$47,Balance!$B196)</f>
        <v>0</v>
      </c>
      <c r="EC196" s="99">
        <f>SUMIFS('Ajuste Ciclado'!K$5:K$47,'Ajuste Ciclado'!$C$5:$C$47,Balance!EC$4,'Ajuste Ciclado'!$B$5:$B$47,Balance!$B196)</f>
        <v>0</v>
      </c>
      <c r="ED196" s="99">
        <f>SUMIFS('Ajuste Ciclado'!L$5:L$47,'Ajuste Ciclado'!$C$5:$C$47,Balance!ED$4,'Ajuste Ciclado'!$B$5:$B$47,Balance!$B196)</f>
        <v>0</v>
      </c>
      <c r="EE196" s="99">
        <f>SUMIFS('Ajuste Ciclado'!M$5:M$47,'Ajuste Ciclado'!$C$5:$C$47,Balance!EE$4,'Ajuste Ciclado'!$B$5:$B$47,Balance!$B196)</f>
        <v>0</v>
      </c>
      <c r="EF196" s="99">
        <f>SUMIFS('Ajuste Ciclado'!N$5:N$47,'Ajuste Ciclado'!$C$5:$C$47,Balance!EF$4,'Ajuste Ciclado'!$B$5:$B$47,Balance!$B196)</f>
        <v>0</v>
      </c>
      <c r="EG196" s="100">
        <f>SUMIFS('Ajuste Ciclado'!O$5:O$47,'Ajuste Ciclado'!$C$5:$C$47,Balance!EG$4,'Ajuste Ciclado'!$B$5:$B$47,Balance!$B196)</f>
        <v>0</v>
      </c>
      <c r="EH196" s="98">
        <f>SUMIFS('Ajuste Ciclado'!D$5:D$47,'Ajuste Ciclado'!$C$5:$C$47,Balance!EH$4,'Ajuste Ciclado'!$B$5:$B$47,Balance!$B196)</f>
        <v>0</v>
      </c>
      <c r="EI196" s="99">
        <f>SUMIFS('Ajuste Ciclado'!E$5:E$47,'Ajuste Ciclado'!$C$5:$C$47,Balance!EI$4,'Ajuste Ciclado'!$B$5:$B$47,Balance!$B196)</f>
        <v>0</v>
      </c>
      <c r="EJ196" s="99">
        <f>SUMIFS('Ajuste Ciclado'!F$5:F$47,'Ajuste Ciclado'!$C$5:$C$47,Balance!EJ$4,'Ajuste Ciclado'!$B$5:$B$47,Balance!$B196)</f>
        <v>0</v>
      </c>
      <c r="EK196" s="99">
        <f>SUMIFS('Ajuste Ciclado'!G$5:G$47,'Ajuste Ciclado'!$C$5:$C$47,Balance!EK$4,'Ajuste Ciclado'!$B$5:$B$47,Balance!$B196)</f>
        <v>0</v>
      </c>
      <c r="EL196" s="99">
        <f>SUMIFS('Ajuste Ciclado'!H$5:H$47,'Ajuste Ciclado'!$C$5:$C$47,Balance!EL$4,'Ajuste Ciclado'!$B$5:$B$47,Balance!$B196)</f>
        <v>0</v>
      </c>
      <c r="EM196" s="99">
        <f>SUMIFS('Ajuste Ciclado'!I$5:I$47,'Ajuste Ciclado'!$C$5:$C$47,Balance!EM$4,'Ajuste Ciclado'!$B$5:$B$47,Balance!$B196)</f>
        <v>0</v>
      </c>
      <c r="EN196" s="99">
        <f>SUMIFS('Ajuste Ciclado'!J$5:J$47,'Ajuste Ciclado'!$C$5:$C$47,Balance!EN$4,'Ajuste Ciclado'!$B$5:$B$47,Balance!$B196)</f>
        <v>0</v>
      </c>
      <c r="EO196" s="99">
        <f>SUMIFS('Ajuste Ciclado'!K$5:K$47,'Ajuste Ciclado'!$C$5:$C$47,Balance!EO$4,'Ajuste Ciclado'!$B$5:$B$47,Balance!$B196)</f>
        <v>0</v>
      </c>
      <c r="EP196" s="99">
        <f>SUMIFS('Ajuste Ciclado'!L$5:L$47,'Ajuste Ciclado'!$C$5:$C$47,Balance!EP$4,'Ajuste Ciclado'!$B$5:$B$47,Balance!$B196)</f>
        <v>0</v>
      </c>
      <c r="EQ196" s="99">
        <f>SUMIFS('Ajuste Ciclado'!M$5:M$47,'Ajuste Ciclado'!$C$5:$C$47,Balance!EQ$4,'Ajuste Ciclado'!$B$5:$B$47,Balance!$B196)</f>
        <v>0</v>
      </c>
      <c r="ER196" s="99">
        <f>SUMIFS('Ajuste Ciclado'!N$5:N$47,'Ajuste Ciclado'!$C$5:$C$47,Balance!ER$4,'Ajuste Ciclado'!$B$5:$B$47,Balance!$B196)</f>
        <v>0</v>
      </c>
      <c r="ES196" s="100">
        <f>SUMIFS('Ajuste Ciclado'!O$5:O$47,'Ajuste Ciclado'!$C$5:$C$47,Balance!ES$4,'Ajuste Ciclado'!$B$5:$B$47,Balance!$B196)</f>
        <v>0</v>
      </c>
      <c r="ET196" s="84"/>
      <c r="EU196" s="12">
        <f t="shared" si="279"/>
        <v>19675.353211356942</v>
      </c>
      <c r="EV196" s="13">
        <f t="shared" si="244"/>
        <v>98770.549745101715</v>
      </c>
      <c r="EW196" s="13">
        <f t="shared" si="245"/>
        <v>91782.511397426002</v>
      </c>
      <c r="EX196" s="13">
        <f t="shared" si="246"/>
        <v>176037.34256281439</v>
      </c>
      <c r="EY196" s="13">
        <f t="shared" si="247"/>
        <v>101679.48082525239</v>
      </c>
      <c r="EZ196" s="13">
        <f t="shared" si="248"/>
        <v>54631.676697184637</v>
      </c>
      <c r="FA196" s="13">
        <f t="shared" si="249"/>
        <v>51855.018032407417</v>
      </c>
      <c r="FB196" s="13">
        <f t="shared" si="250"/>
        <v>85624.28332041559</v>
      </c>
      <c r="FC196" s="13">
        <f t="shared" si="251"/>
        <v>120439.5423998055</v>
      </c>
      <c r="FD196" s="13">
        <f t="shared" si="252"/>
        <v>102363.4668531878</v>
      </c>
      <c r="FE196" s="13">
        <f t="shared" si="253"/>
        <v>108375.782197401</v>
      </c>
      <c r="FF196" s="14">
        <f t="shared" si="254"/>
        <v>104331.20564577069</v>
      </c>
      <c r="FG196" s="12">
        <f t="shared" si="255"/>
        <v>19881.750086042219</v>
      </c>
      <c r="FH196" s="13">
        <f t="shared" si="256"/>
        <v>99340.857630159342</v>
      </c>
      <c r="FI196" s="13">
        <f t="shared" si="257"/>
        <v>92515.323061079893</v>
      </c>
      <c r="FJ196" s="13">
        <f t="shared" si="258"/>
        <v>128514.2241510103</v>
      </c>
      <c r="FK196" s="13">
        <f t="shared" si="259"/>
        <v>70468.734154931793</v>
      </c>
      <c r="FL196" s="13">
        <f t="shared" si="260"/>
        <v>38092.837381617173</v>
      </c>
      <c r="FM196" s="13">
        <f t="shared" si="261"/>
        <v>38231.304100860587</v>
      </c>
      <c r="FN196" s="13">
        <f t="shared" si="262"/>
        <v>60657.475944945683</v>
      </c>
      <c r="FO196" s="13">
        <f t="shared" si="263"/>
        <v>83910.679941892886</v>
      </c>
      <c r="FP196" s="13">
        <f t="shared" si="264"/>
        <v>69822.078213587127</v>
      </c>
      <c r="FQ196" s="13">
        <f t="shared" si="265"/>
        <v>83697.991325148236</v>
      </c>
      <c r="FR196" s="14">
        <f t="shared" si="266"/>
        <v>81361.902106690482</v>
      </c>
      <c r="FS196" s="12">
        <f t="shared" si="267"/>
        <v>19948.978695084821</v>
      </c>
      <c r="FT196" s="13">
        <f t="shared" si="268"/>
        <v>99494.899695421263</v>
      </c>
      <c r="FU196" s="13">
        <f t="shared" si="269"/>
        <v>92307.173176754048</v>
      </c>
      <c r="FV196" s="13">
        <f t="shared" si="270"/>
        <v>121528.4526918394</v>
      </c>
      <c r="FW196" s="13">
        <f t="shared" si="271"/>
        <v>77568.477692006461</v>
      </c>
      <c r="FX196" s="13">
        <f t="shared" si="272"/>
        <v>50239.501780204133</v>
      </c>
      <c r="FY196" s="13">
        <f t="shared" si="273"/>
        <v>51719.75057922642</v>
      </c>
      <c r="FZ196" s="13">
        <f t="shared" si="274"/>
        <v>51768.492118662078</v>
      </c>
      <c r="GA196" s="13">
        <f t="shared" si="275"/>
        <v>94188.47038874976</v>
      </c>
      <c r="GB196" s="13">
        <f t="shared" si="276"/>
        <v>97341.956295186945</v>
      </c>
      <c r="GC196" s="13">
        <f t="shared" si="277"/>
        <v>117541.3215897561</v>
      </c>
      <c r="GD196" s="14">
        <f t="shared" si="278"/>
        <v>120340.0346313648</v>
      </c>
      <c r="GE196" s="84"/>
      <c r="GF196" s="12">
        <f t="shared" si="280"/>
        <v>1115566.2128881242</v>
      </c>
      <c r="GG196" s="13">
        <f t="shared" si="280"/>
        <v>866495.15809796576</v>
      </c>
      <c r="GH196" s="14">
        <f t="shared" si="280"/>
        <v>993987.50933425594</v>
      </c>
      <c r="GI196" s="6">
        <f t="shared" si="281"/>
        <v>2</v>
      </c>
      <c r="GJ196" s="12">
        <f t="shared" si="282"/>
        <v>0</v>
      </c>
      <c r="GK196" s="13">
        <f t="shared" si="283"/>
        <v>0</v>
      </c>
      <c r="GL196" s="14">
        <f t="shared" si="284"/>
        <v>0</v>
      </c>
      <c r="GM196" s="84"/>
      <c r="GN196" s="66">
        <f t="shared" si="285"/>
        <v>0</v>
      </c>
      <c r="GO196" s="84"/>
      <c r="GP196" s="63" t="str" cm="1">
        <f t="array" ref="GP196">INDEX($GF$4:$GH$4,1,GI196)</f>
        <v>Sample 3</v>
      </c>
      <c r="GQ196" s="12">
        <f t="shared" si="287"/>
        <v>19675.353211356942</v>
      </c>
      <c r="GR196" s="13">
        <f t="shared" si="287"/>
        <v>51855.018032407417</v>
      </c>
      <c r="GS196" s="14">
        <f t="shared" si="287"/>
        <v>54631.676697184637</v>
      </c>
      <c r="GT196" s="12">
        <f t="shared" si="288"/>
        <v>19881.750086042219</v>
      </c>
      <c r="GU196" s="13">
        <f t="shared" si="288"/>
        <v>38092.837381617173</v>
      </c>
      <c r="GV196" s="14">
        <f t="shared" si="288"/>
        <v>38231.304100860587</v>
      </c>
      <c r="GW196" s="12">
        <f t="shared" si="289"/>
        <v>19948.978695084821</v>
      </c>
      <c r="GX196" s="13">
        <f t="shared" si="289"/>
        <v>50239.501780204133</v>
      </c>
      <c r="GY196" s="14">
        <f t="shared" si="289"/>
        <v>51719.75057922642</v>
      </c>
      <c r="GZ196" s="84" t="str">
        <f t="shared" si="290"/>
        <v>Sample 3</v>
      </c>
      <c r="HA196" s="12">
        <f t="shared" si="286"/>
        <v>0</v>
      </c>
      <c r="HB196" s="13">
        <f t="shared" si="286"/>
        <v>0</v>
      </c>
      <c r="HC196" s="14">
        <f t="shared" si="286"/>
        <v>0</v>
      </c>
      <c r="HD196" s="6">
        <f t="shared" si="291"/>
        <v>0</v>
      </c>
      <c r="HE196" s="84" t="str">
        <f t="shared" si="292"/>
        <v>Ok</v>
      </c>
    </row>
    <row r="197" spans="2:213" hidden="1" x14ac:dyDescent="0.3">
      <c r="B197" s="84" t="s">
        <v>280</v>
      </c>
      <c r="C197" s="12">
        <f>SUMIFS(Inyecciones!$E$2:$E$14185,Inyecciones!$A$2:$A$14185,Balance!C$4,Inyecciones!$B$2:$B$14185,Balance!$B197,Inyecciones!$C$2:$C$14185,Balance!C$5)</f>
        <v>33742.696653229541</v>
      </c>
      <c r="D197" s="13">
        <f>SUMIFS(Inyecciones!$E$2:$E$14185,Inyecciones!$A$2:$A$14185,Balance!D$4,Inyecciones!$B$2:$B$14185,Balance!$B197,Inyecciones!$C$2:$C$14185,Balance!D$5)</f>
        <v>25905.81042702551</v>
      </c>
      <c r="E197" s="13">
        <f>SUMIFS(Inyecciones!$E$2:$E$14185,Inyecciones!$A$2:$A$14185,Balance!E$4,Inyecciones!$B$2:$B$14185,Balance!$B197,Inyecciones!$C$2:$C$14185,Balance!E$5)</f>
        <v>32402.47795302056</v>
      </c>
      <c r="F197" s="13">
        <f>SUMIFS(Inyecciones!$E$2:$E$14185,Inyecciones!$A$2:$A$14185,Balance!F$4,Inyecciones!$B$2:$B$14185,Balance!$B197,Inyecciones!$C$2:$C$14185,Balance!F$5)</f>
        <v>25268.606356144039</v>
      </c>
      <c r="G197" s="13">
        <f>SUMIFS(Inyecciones!$E$2:$E$14185,Inyecciones!$A$2:$A$14185,Balance!G$4,Inyecciones!$B$2:$B$14185,Balance!$B197,Inyecciones!$C$2:$C$14185,Balance!G$5)</f>
        <v>13622.40903476011</v>
      </c>
      <c r="H197" s="13">
        <f>SUMIFS(Inyecciones!$E$2:$E$14185,Inyecciones!$A$2:$A$14185,Balance!H$4,Inyecciones!$B$2:$B$14185,Balance!$B197,Inyecciones!$C$2:$C$14185,Balance!H$5)</f>
        <v>14969.35323431633</v>
      </c>
      <c r="I197" s="13">
        <f>SUMIFS(Inyecciones!$E$2:$E$14185,Inyecciones!$A$2:$A$14185,Balance!I$4,Inyecciones!$B$2:$B$14185,Balance!$B197,Inyecciones!$C$2:$C$14185,Balance!I$5)</f>
        <v>17954.343349557639</v>
      </c>
      <c r="J197" s="13">
        <f>SUMIFS(Inyecciones!$E$2:$E$14185,Inyecciones!$A$2:$A$14185,Balance!J$4,Inyecciones!$B$2:$B$14185,Balance!$B197,Inyecciones!$C$2:$C$14185,Balance!J$5)</f>
        <v>22406.525003392329</v>
      </c>
      <c r="K197" s="13">
        <f>SUMIFS(Inyecciones!$E$2:$E$14185,Inyecciones!$A$2:$A$14185,Balance!K$4,Inyecciones!$B$2:$B$14185,Balance!$B197,Inyecciones!$C$2:$C$14185,Balance!K$5)</f>
        <v>19664.607182916501</v>
      </c>
      <c r="L197" s="13">
        <f>SUMIFS(Inyecciones!$E$2:$E$14185,Inyecciones!$A$2:$A$14185,Balance!L$4,Inyecciones!$B$2:$B$14185,Balance!$B197,Inyecciones!$C$2:$C$14185,Balance!L$5)</f>
        <v>4375.7695442323402</v>
      </c>
      <c r="M197" s="13">
        <f>SUMIFS(Inyecciones!$E$2:$E$14185,Inyecciones!$A$2:$A$14185,Balance!M$4,Inyecciones!$B$2:$B$14185,Balance!$B197,Inyecciones!$C$2:$C$14185,Balance!M$5)</f>
        <v>963.1524058735522</v>
      </c>
      <c r="N197" s="14">
        <f>SUMIFS(Inyecciones!$E$2:$E$14185,Inyecciones!$A$2:$A$14185,Balance!N$4,Inyecciones!$B$2:$B$14185,Balance!$B197,Inyecciones!$C$2:$C$14185,Balance!N$5)</f>
        <v>2275.5636176491689</v>
      </c>
      <c r="O197" s="12">
        <f>SUMIFS(Inyecciones!$E$2:$E$14185,Inyecciones!$A$2:$A$14185,Balance!O$4,Inyecciones!$B$2:$B$14185,Balance!$B197,Inyecciones!$C$2:$C$14185,Balance!O$5)</f>
        <v>33807.586738594269</v>
      </c>
      <c r="P197" s="13">
        <f>SUMIFS(Inyecciones!$E$2:$E$14185,Inyecciones!$A$2:$A$14185,Balance!P$4,Inyecciones!$B$2:$B$14185,Balance!$B197,Inyecciones!$C$2:$C$14185,Balance!P$5)</f>
        <v>26040.896080072009</v>
      </c>
      <c r="Q197" s="13">
        <f>SUMIFS(Inyecciones!$E$2:$E$14185,Inyecciones!$A$2:$A$14185,Balance!Q$4,Inyecciones!$B$2:$B$14185,Balance!$B197,Inyecciones!$C$2:$C$14185,Balance!Q$5)</f>
        <v>32719.412959460129</v>
      </c>
      <c r="R197" s="13">
        <f>SUMIFS(Inyecciones!$E$2:$E$14185,Inyecciones!$A$2:$A$14185,Balance!R$4,Inyecciones!$B$2:$B$14185,Balance!$B197,Inyecciones!$C$2:$C$14185,Balance!R$5)</f>
        <v>26774.43112678191</v>
      </c>
      <c r="S197" s="13">
        <f>SUMIFS(Inyecciones!$E$2:$E$14185,Inyecciones!$A$2:$A$14185,Balance!S$4,Inyecciones!$B$2:$B$14185,Balance!$B197,Inyecciones!$C$2:$C$14185,Balance!S$5)</f>
        <v>13411.204123695819</v>
      </c>
      <c r="T197" s="13">
        <f>SUMIFS(Inyecciones!$E$2:$E$14185,Inyecciones!$A$2:$A$14185,Balance!T$4,Inyecciones!$B$2:$B$14185,Balance!$B197,Inyecciones!$C$2:$C$14185,Balance!T$5)</f>
        <v>15085.707231088951</v>
      </c>
      <c r="U197" s="13">
        <f>SUMIFS(Inyecciones!$E$2:$E$14185,Inyecciones!$A$2:$A$14185,Balance!U$4,Inyecciones!$B$2:$B$14185,Balance!$B197,Inyecciones!$C$2:$C$14185,Balance!U$5)</f>
        <v>18828.719081899351</v>
      </c>
      <c r="V197" s="13">
        <f>SUMIFS(Inyecciones!$E$2:$E$14185,Inyecciones!$A$2:$A$14185,Balance!V$4,Inyecciones!$B$2:$B$14185,Balance!$B197,Inyecciones!$C$2:$C$14185,Balance!V$5)</f>
        <v>22553.821803359519</v>
      </c>
      <c r="W197" s="13">
        <f>SUMIFS(Inyecciones!$E$2:$E$14185,Inyecciones!$A$2:$A$14185,Balance!W$4,Inyecciones!$B$2:$B$14185,Balance!$B197,Inyecciones!$C$2:$C$14185,Balance!W$5)</f>
        <v>20020.57456874194</v>
      </c>
      <c r="X197" s="13">
        <f>SUMIFS(Inyecciones!$E$2:$E$14185,Inyecciones!$A$2:$A$14185,Balance!X$4,Inyecciones!$B$2:$B$14185,Balance!$B197,Inyecciones!$C$2:$C$14185,Balance!X$5)</f>
        <v>6699.9381534839231</v>
      </c>
      <c r="Y197" s="13">
        <f>SUMIFS(Inyecciones!$E$2:$E$14185,Inyecciones!$A$2:$A$14185,Balance!Y$4,Inyecciones!$B$2:$B$14185,Balance!$B197,Inyecciones!$C$2:$C$14185,Balance!Y$5)</f>
        <v>7857.1575494693398</v>
      </c>
      <c r="Z197" s="14">
        <f>SUMIFS(Inyecciones!$E$2:$E$14185,Inyecciones!$A$2:$A$14185,Balance!Z$4,Inyecciones!$B$2:$B$14185,Balance!$B197,Inyecciones!$C$2:$C$14185,Balance!Z$5)</f>
        <v>11630.096032220899</v>
      </c>
      <c r="AA197" s="12">
        <f>SUMIFS(Inyecciones!$E$2:$E$14185,Inyecciones!$A$2:$A$14185,Balance!AA$4,Inyecciones!$B$2:$B$14185,Balance!$B197,Inyecciones!$C$2:$C$14185,Balance!AA$5)</f>
        <v>33820.146667864363</v>
      </c>
      <c r="AB197" s="13">
        <f>SUMIFS(Inyecciones!$E$2:$E$14185,Inyecciones!$A$2:$A$14185,Balance!AB$4,Inyecciones!$B$2:$B$14185,Balance!$B197,Inyecciones!$C$2:$C$14185,Balance!AB$5)</f>
        <v>26042.32318817791</v>
      </c>
      <c r="AC197" s="13">
        <f>SUMIFS(Inyecciones!$E$2:$E$14185,Inyecciones!$A$2:$A$14185,Balance!AC$4,Inyecciones!$B$2:$B$14185,Balance!$B197,Inyecciones!$C$2:$C$14185,Balance!AC$5)</f>
        <v>32597.444706174541</v>
      </c>
      <c r="AD197" s="13">
        <f>SUMIFS(Inyecciones!$E$2:$E$14185,Inyecciones!$A$2:$A$14185,Balance!AD$4,Inyecciones!$B$2:$B$14185,Balance!$B197,Inyecciones!$C$2:$C$14185,Balance!AD$5)</f>
        <v>26584.248912687352</v>
      </c>
      <c r="AE197" s="13">
        <f>SUMIFS(Inyecciones!$E$2:$E$14185,Inyecciones!$A$2:$A$14185,Balance!AE$4,Inyecciones!$B$2:$B$14185,Balance!$B197,Inyecciones!$C$2:$C$14185,Balance!AE$5)</f>
        <v>13838.428583666289</v>
      </c>
      <c r="AF197" s="13">
        <f>SUMIFS(Inyecciones!$E$2:$E$14185,Inyecciones!$A$2:$A$14185,Balance!AF$4,Inyecciones!$B$2:$B$14185,Balance!$B197,Inyecciones!$C$2:$C$14185,Balance!AF$5)</f>
        <v>16007.940607590141</v>
      </c>
      <c r="AG197" s="13">
        <f>SUMIFS(Inyecciones!$E$2:$E$14185,Inyecciones!$A$2:$A$14185,Balance!AG$4,Inyecciones!$B$2:$B$14185,Balance!$B197,Inyecciones!$C$2:$C$14185,Balance!AG$5)</f>
        <v>20339.870356861789</v>
      </c>
      <c r="AH197" s="13">
        <f>SUMIFS(Inyecciones!$E$2:$E$14185,Inyecciones!$A$2:$A$14185,Balance!AH$4,Inyecciones!$B$2:$B$14185,Balance!$B197,Inyecciones!$C$2:$C$14185,Balance!AH$5)</f>
        <v>24849.369561514279</v>
      </c>
      <c r="AI197" s="13">
        <f>SUMIFS(Inyecciones!$E$2:$E$14185,Inyecciones!$A$2:$A$14185,Balance!AI$4,Inyecciones!$B$2:$B$14185,Balance!$B197,Inyecciones!$C$2:$C$14185,Balance!AI$5)</f>
        <v>21617.112136385309</v>
      </c>
      <c r="AJ197" s="13">
        <f>SUMIFS(Inyecciones!$E$2:$E$14185,Inyecciones!$A$2:$A$14185,Balance!AJ$4,Inyecciones!$B$2:$B$14185,Balance!$B197,Inyecciones!$C$2:$C$14185,Balance!AJ$5)</f>
        <v>15300.199894399721</v>
      </c>
      <c r="AK197" s="13">
        <f>SUMIFS(Inyecciones!$E$2:$E$14185,Inyecciones!$A$2:$A$14185,Balance!AK$4,Inyecciones!$B$2:$B$14185,Balance!$B197,Inyecciones!$C$2:$C$14185,Balance!AK$5)</f>
        <v>16206.01655537254</v>
      </c>
      <c r="AL197" s="14">
        <f>SUMIFS(Inyecciones!$E$2:$E$14185,Inyecciones!$A$2:$A$14185,Balance!AL$4,Inyecciones!$B$2:$B$14185,Balance!$B197,Inyecciones!$C$2:$C$14185,Balance!AL$5)</f>
        <v>19010.47792101475</v>
      </c>
      <c r="AM197" s="13"/>
      <c r="AN197" s="12">
        <f>SUMIFS('Retiro Mensual'!$E$2:$E$2629,'Retiro Mensual'!$A$2:$A$2629,AN$4,'Retiro Mensual'!$B$2:$B$2629,$B197,'Retiro Mensual'!$C$2:$C$2629,AN$5)</f>
        <v>0</v>
      </c>
      <c r="AO197" s="13">
        <f>SUMIFS('Retiro Mensual'!$E$2:$E$2629,'Retiro Mensual'!$A$2:$A$2629,AO$4,'Retiro Mensual'!$B$2:$B$2629,$B197,'Retiro Mensual'!$C$2:$C$2629,AO$5)</f>
        <v>0</v>
      </c>
      <c r="AP197" s="13">
        <f>SUMIFS('Retiro Mensual'!$E$2:$E$2629,'Retiro Mensual'!$A$2:$A$2629,AP$4,'Retiro Mensual'!$B$2:$B$2629,$B197,'Retiro Mensual'!$C$2:$C$2629,AP$5)</f>
        <v>0</v>
      </c>
      <c r="AQ197" s="13">
        <f>SUMIFS('Retiro Mensual'!$E$2:$E$2629,'Retiro Mensual'!$A$2:$A$2629,AQ$4,'Retiro Mensual'!$B$2:$B$2629,$B197,'Retiro Mensual'!$C$2:$C$2629,AQ$5)</f>
        <v>0</v>
      </c>
      <c r="AR197" s="13">
        <f>SUMIFS('Retiro Mensual'!$E$2:$E$2629,'Retiro Mensual'!$A$2:$A$2629,AR$4,'Retiro Mensual'!$B$2:$B$2629,$B197,'Retiro Mensual'!$C$2:$C$2629,AR$5)</f>
        <v>0</v>
      </c>
      <c r="AS197" s="13">
        <f>SUMIFS('Retiro Mensual'!$E$2:$E$2629,'Retiro Mensual'!$A$2:$A$2629,AS$4,'Retiro Mensual'!$B$2:$B$2629,$B197,'Retiro Mensual'!$C$2:$C$2629,AS$5)</f>
        <v>0</v>
      </c>
      <c r="AT197" s="13">
        <f>SUMIFS('Retiro Mensual'!$E$2:$E$2629,'Retiro Mensual'!$A$2:$A$2629,AT$4,'Retiro Mensual'!$B$2:$B$2629,$B197,'Retiro Mensual'!$C$2:$C$2629,AT$5)</f>
        <v>0</v>
      </c>
      <c r="AU197" s="13">
        <f>SUMIFS('Retiro Mensual'!$E$2:$E$2629,'Retiro Mensual'!$A$2:$A$2629,AU$4,'Retiro Mensual'!$B$2:$B$2629,$B197,'Retiro Mensual'!$C$2:$C$2629,AU$5)</f>
        <v>0</v>
      </c>
      <c r="AV197" s="13">
        <f>SUMIFS('Retiro Mensual'!$E$2:$E$2629,'Retiro Mensual'!$A$2:$A$2629,AV$4,'Retiro Mensual'!$B$2:$B$2629,$B197,'Retiro Mensual'!$C$2:$C$2629,AV$5)</f>
        <v>0</v>
      </c>
      <c r="AW197" s="13">
        <f>SUMIFS('Retiro Mensual'!$E$2:$E$2629,'Retiro Mensual'!$A$2:$A$2629,AW$4,'Retiro Mensual'!$B$2:$B$2629,$B197,'Retiro Mensual'!$C$2:$C$2629,AW$5)</f>
        <v>0</v>
      </c>
      <c r="AX197" s="13">
        <f>SUMIFS('Retiro Mensual'!$E$2:$E$2629,'Retiro Mensual'!$A$2:$A$2629,AX$4,'Retiro Mensual'!$B$2:$B$2629,$B197,'Retiro Mensual'!$C$2:$C$2629,AX$5)</f>
        <v>0</v>
      </c>
      <c r="AY197" s="14">
        <f>SUMIFS('Retiro Mensual'!$E$2:$E$2629,'Retiro Mensual'!$A$2:$A$2629,AY$4,'Retiro Mensual'!$B$2:$B$2629,$B197,'Retiro Mensual'!$C$2:$C$2629,AY$5)</f>
        <v>0</v>
      </c>
      <c r="AZ197" s="12">
        <f>SUMIFS('Retiro Mensual'!$E$2:$E$2629,'Retiro Mensual'!$A$2:$A$2629,AZ$4,'Retiro Mensual'!$B$2:$B$2629,$B197,'Retiro Mensual'!$C$2:$C$2629,AZ$5)</f>
        <v>0</v>
      </c>
      <c r="BA197" s="13">
        <f>SUMIFS('Retiro Mensual'!$E$2:$E$2629,'Retiro Mensual'!$A$2:$A$2629,BA$4,'Retiro Mensual'!$B$2:$B$2629,$B197,'Retiro Mensual'!$C$2:$C$2629,BA$5)</f>
        <v>0</v>
      </c>
      <c r="BB197" s="13">
        <f>SUMIFS('Retiro Mensual'!$E$2:$E$2629,'Retiro Mensual'!$A$2:$A$2629,BB$4,'Retiro Mensual'!$B$2:$B$2629,$B197,'Retiro Mensual'!$C$2:$C$2629,BB$5)</f>
        <v>0</v>
      </c>
      <c r="BC197" s="13">
        <f>SUMIFS('Retiro Mensual'!$E$2:$E$2629,'Retiro Mensual'!$A$2:$A$2629,BC$4,'Retiro Mensual'!$B$2:$B$2629,$B197,'Retiro Mensual'!$C$2:$C$2629,BC$5)</f>
        <v>0</v>
      </c>
      <c r="BD197" s="13">
        <f>SUMIFS('Retiro Mensual'!$E$2:$E$2629,'Retiro Mensual'!$A$2:$A$2629,BD$4,'Retiro Mensual'!$B$2:$B$2629,$B197,'Retiro Mensual'!$C$2:$C$2629,BD$5)</f>
        <v>0</v>
      </c>
      <c r="BE197" s="13">
        <f>SUMIFS('Retiro Mensual'!$E$2:$E$2629,'Retiro Mensual'!$A$2:$A$2629,BE$4,'Retiro Mensual'!$B$2:$B$2629,$B197,'Retiro Mensual'!$C$2:$C$2629,BE$5)</f>
        <v>0</v>
      </c>
      <c r="BF197" s="13">
        <f>SUMIFS('Retiro Mensual'!$E$2:$E$2629,'Retiro Mensual'!$A$2:$A$2629,BF$4,'Retiro Mensual'!$B$2:$B$2629,$B197,'Retiro Mensual'!$C$2:$C$2629,BF$5)</f>
        <v>0</v>
      </c>
      <c r="BG197" s="13">
        <f>SUMIFS('Retiro Mensual'!$E$2:$E$2629,'Retiro Mensual'!$A$2:$A$2629,BG$4,'Retiro Mensual'!$B$2:$B$2629,$B197,'Retiro Mensual'!$C$2:$C$2629,BG$5)</f>
        <v>0</v>
      </c>
      <c r="BH197" s="13">
        <f>SUMIFS('Retiro Mensual'!$E$2:$E$2629,'Retiro Mensual'!$A$2:$A$2629,BH$4,'Retiro Mensual'!$B$2:$B$2629,$B197,'Retiro Mensual'!$C$2:$C$2629,BH$5)</f>
        <v>0</v>
      </c>
      <c r="BI197" s="13">
        <f>SUMIFS('Retiro Mensual'!$E$2:$E$2629,'Retiro Mensual'!$A$2:$A$2629,BI$4,'Retiro Mensual'!$B$2:$B$2629,$B197,'Retiro Mensual'!$C$2:$C$2629,BI$5)</f>
        <v>0</v>
      </c>
      <c r="BJ197" s="13">
        <f>SUMIFS('Retiro Mensual'!$E$2:$E$2629,'Retiro Mensual'!$A$2:$A$2629,BJ$4,'Retiro Mensual'!$B$2:$B$2629,$B197,'Retiro Mensual'!$C$2:$C$2629,BJ$5)</f>
        <v>0</v>
      </c>
      <c r="BK197" s="14">
        <f>SUMIFS('Retiro Mensual'!$E$2:$E$2629,'Retiro Mensual'!$A$2:$A$2629,BK$4,'Retiro Mensual'!$B$2:$B$2629,$B197,'Retiro Mensual'!$C$2:$C$2629,BK$5)</f>
        <v>0</v>
      </c>
      <c r="BL197" s="12">
        <f>SUMIFS('Retiro Mensual'!$E$2:$E$2629,'Retiro Mensual'!$A$2:$A$2629,BL$4,'Retiro Mensual'!$B$2:$B$2629,$B197,'Retiro Mensual'!$C$2:$C$2629,BL$5)</f>
        <v>0</v>
      </c>
      <c r="BM197" s="13">
        <f>SUMIFS('Retiro Mensual'!$E$2:$E$2629,'Retiro Mensual'!$A$2:$A$2629,BM$4,'Retiro Mensual'!$B$2:$B$2629,$B197,'Retiro Mensual'!$C$2:$C$2629,BM$5)</f>
        <v>0</v>
      </c>
      <c r="BN197" s="13">
        <f>SUMIFS('Retiro Mensual'!$E$2:$E$2629,'Retiro Mensual'!$A$2:$A$2629,BN$4,'Retiro Mensual'!$B$2:$B$2629,$B197,'Retiro Mensual'!$C$2:$C$2629,BN$5)</f>
        <v>0</v>
      </c>
      <c r="BO197" s="13">
        <f>SUMIFS('Retiro Mensual'!$E$2:$E$2629,'Retiro Mensual'!$A$2:$A$2629,BO$4,'Retiro Mensual'!$B$2:$B$2629,$B197,'Retiro Mensual'!$C$2:$C$2629,BO$5)</f>
        <v>0</v>
      </c>
      <c r="BP197" s="13">
        <f>SUMIFS('Retiro Mensual'!$E$2:$E$2629,'Retiro Mensual'!$A$2:$A$2629,BP$4,'Retiro Mensual'!$B$2:$B$2629,$B197,'Retiro Mensual'!$C$2:$C$2629,BP$5)</f>
        <v>0</v>
      </c>
      <c r="BQ197" s="13">
        <f>SUMIFS('Retiro Mensual'!$E$2:$E$2629,'Retiro Mensual'!$A$2:$A$2629,BQ$4,'Retiro Mensual'!$B$2:$B$2629,$B197,'Retiro Mensual'!$C$2:$C$2629,BQ$5)</f>
        <v>0</v>
      </c>
      <c r="BR197" s="13">
        <f>SUMIFS('Retiro Mensual'!$E$2:$E$2629,'Retiro Mensual'!$A$2:$A$2629,BR$4,'Retiro Mensual'!$B$2:$B$2629,$B197,'Retiro Mensual'!$C$2:$C$2629,BR$5)</f>
        <v>0</v>
      </c>
      <c r="BS197" s="13">
        <f>SUMIFS('Retiro Mensual'!$E$2:$E$2629,'Retiro Mensual'!$A$2:$A$2629,BS$4,'Retiro Mensual'!$B$2:$B$2629,$B197,'Retiro Mensual'!$C$2:$C$2629,BS$5)</f>
        <v>0</v>
      </c>
      <c r="BT197" s="13">
        <f>SUMIFS('Retiro Mensual'!$E$2:$E$2629,'Retiro Mensual'!$A$2:$A$2629,BT$4,'Retiro Mensual'!$B$2:$B$2629,$B197,'Retiro Mensual'!$C$2:$C$2629,BT$5)</f>
        <v>0</v>
      </c>
      <c r="BU197" s="13">
        <f>SUMIFS('Retiro Mensual'!$E$2:$E$2629,'Retiro Mensual'!$A$2:$A$2629,BU$4,'Retiro Mensual'!$B$2:$B$2629,$B197,'Retiro Mensual'!$C$2:$C$2629,BU$5)</f>
        <v>0</v>
      </c>
      <c r="BV197" s="13">
        <f>SUMIFS('Retiro Mensual'!$E$2:$E$2629,'Retiro Mensual'!$A$2:$A$2629,BV$4,'Retiro Mensual'!$B$2:$B$2629,$B197,'Retiro Mensual'!$C$2:$C$2629,BV$5)</f>
        <v>0</v>
      </c>
      <c r="BW197" s="14">
        <f>SUMIFS('Retiro Mensual'!$E$2:$E$2629,'Retiro Mensual'!$A$2:$A$2629,BW$4,'Retiro Mensual'!$B$2:$B$2629,$B197,'Retiro Mensual'!$C$2:$C$2629,BW$5)</f>
        <v>0</v>
      </c>
      <c r="BX197" s="13"/>
      <c r="BY197" s="12">
        <f>SUMIFS('Compra Ventas'!$E$2:$E$2700,'Compra Ventas'!$A$2:$A$2700,BY$4,'Compra Ventas'!$B$2:$B$2700,$B197,'Compra Ventas'!$C$2:$C$2700,BY$5)</f>
        <v>0</v>
      </c>
      <c r="BZ197" s="13">
        <f>SUMIFS('Compra Ventas'!$E$2:$E$2700,'Compra Ventas'!$A$2:$A$2700,BZ$4,'Compra Ventas'!$B$2:$B$2700,$B197,'Compra Ventas'!$C$2:$C$2700,BZ$5)</f>
        <v>0</v>
      </c>
      <c r="CA197" s="13">
        <f>SUMIFS('Compra Ventas'!$E$2:$E$2700,'Compra Ventas'!$A$2:$A$2700,CA$4,'Compra Ventas'!$B$2:$B$2700,$B197,'Compra Ventas'!$C$2:$C$2700,CA$5)</f>
        <v>0</v>
      </c>
      <c r="CB197" s="13">
        <f>SUMIFS('Compra Ventas'!$E$2:$E$2700,'Compra Ventas'!$A$2:$A$2700,CB$4,'Compra Ventas'!$B$2:$B$2700,$B197,'Compra Ventas'!$C$2:$C$2700,CB$5)</f>
        <v>0</v>
      </c>
      <c r="CC197" s="13">
        <f>SUMIFS('Compra Ventas'!$E$2:$E$2700,'Compra Ventas'!$A$2:$A$2700,CC$4,'Compra Ventas'!$B$2:$B$2700,$B197,'Compra Ventas'!$C$2:$C$2700,CC$5)</f>
        <v>0</v>
      </c>
      <c r="CD197" s="13">
        <f>SUMIFS('Compra Ventas'!$E$2:$E$2700,'Compra Ventas'!$A$2:$A$2700,CD$4,'Compra Ventas'!$B$2:$B$2700,$B197,'Compra Ventas'!$C$2:$C$2700,CD$5)</f>
        <v>0</v>
      </c>
      <c r="CE197" s="13">
        <f>SUMIFS('Compra Ventas'!$E$2:$E$2700,'Compra Ventas'!$A$2:$A$2700,CE$4,'Compra Ventas'!$B$2:$B$2700,$B197,'Compra Ventas'!$C$2:$C$2700,CE$5)</f>
        <v>0</v>
      </c>
      <c r="CF197" s="13">
        <f>SUMIFS('Compra Ventas'!$E$2:$E$2700,'Compra Ventas'!$A$2:$A$2700,CF$4,'Compra Ventas'!$B$2:$B$2700,$B197,'Compra Ventas'!$C$2:$C$2700,CF$5)</f>
        <v>0</v>
      </c>
      <c r="CG197" s="13">
        <f>SUMIFS('Compra Ventas'!$E$2:$E$2700,'Compra Ventas'!$A$2:$A$2700,CG$4,'Compra Ventas'!$B$2:$B$2700,$B197,'Compra Ventas'!$C$2:$C$2700,CG$5)</f>
        <v>0</v>
      </c>
      <c r="CH197" s="13">
        <f>SUMIFS('Compra Ventas'!$E$2:$E$2700,'Compra Ventas'!$A$2:$A$2700,CH$4,'Compra Ventas'!$B$2:$B$2700,$B197,'Compra Ventas'!$C$2:$C$2700,CH$5)</f>
        <v>0</v>
      </c>
      <c r="CI197" s="13">
        <f>SUMIFS('Compra Ventas'!$E$2:$E$2700,'Compra Ventas'!$A$2:$A$2700,CI$4,'Compra Ventas'!$B$2:$B$2700,$B197,'Compra Ventas'!$C$2:$C$2700,CI$5)</f>
        <v>0</v>
      </c>
      <c r="CJ197" s="14">
        <f>SUMIFS('Compra Ventas'!$E$2:$E$2700,'Compra Ventas'!$A$2:$A$2700,CJ$4,'Compra Ventas'!$B$2:$B$2700,$B197,'Compra Ventas'!$C$2:$C$2700,CJ$5)</f>
        <v>0</v>
      </c>
      <c r="CK197" s="12">
        <f>SUMIFS('Compra Ventas'!$E$2:$E$2700,'Compra Ventas'!$A$2:$A$2700,CK$4,'Compra Ventas'!$B$2:$B$2700,$B197,'Compra Ventas'!$C$2:$C$2700,CK$5)</f>
        <v>0</v>
      </c>
      <c r="CL197" s="13">
        <f>SUMIFS('Compra Ventas'!$E$2:$E$2700,'Compra Ventas'!$A$2:$A$2700,CL$4,'Compra Ventas'!$B$2:$B$2700,$B197,'Compra Ventas'!$C$2:$C$2700,CL$5)</f>
        <v>0</v>
      </c>
      <c r="CM197" s="13">
        <f>SUMIFS('Compra Ventas'!$E$2:$E$2700,'Compra Ventas'!$A$2:$A$2700,CM$4,'Compra Ventas'!$B$2:$B$2700,$B197,'Compra Ventas'!$C$2:$C$2700,CM$5)</f>
        <v>0</v>
      </c>
      <c r="CN197" s="13">
        <f>SUMIFS('Compra Ventas'!$E$2:$E$2700,'Compra Ventas'!$A$2:$A$2700,CN$4,'Compra Ventas'!$B$2:$B$2700,$B197,'Compra Ventas'!$C$2:$C$2700,CN$5)</f>
        <v>0</v>
      </c>
      <c r="CO197" s="13">
        <f>SUMIFS('Compra Ventas'!$E$2:$E$2700,'Compra Ventas'!$A$2:$A$2700,CO$4,'Compra Ventas'!$B$2:$B$2700,$B197,'Compra Ventas'!$C$2:$C$2700,CO$5)</f>
        <v>0</v>
      </c>
      <c r="CP197" s="13">
        <f>SUMIFS('Compra Ventas'!$E$2:$E$2700,'Compra Ventas'!$A$2:$A$2700,CP$4,'Compra Ventas'!$B$2:$B$2700,$B197,'Compra Ventas'!$C$2:$C$2700,CP$5)</f>
        <v>0</v>
      </c>
      <c r="CQ197" s="13">
        <f>SUMIFS('Compra Ventas'!$E$2:$E$2700,'Compra Ventas'!$A$2:$A$2700,CQ$4,'Compra Ventas'!$B$2:$B$2700,$B197,'Compra Ventas'!$C$2:$C$2700,CQ$5)</f>
        <v>0</v>
      </c>
      <c r="CR197" s="13">
        <f>SUMIFS('Compra Ventas'!$E$2:$E$2700,'Compra Ventas'!$A$2:$A$2700,CR$4,'Compra Ventas'!$B$2:$B$2700,$B197,'Compra Ventas'!$C$2:$C$2700,CR$5)</f>
        <v>0</v>
      </c>
      <c r="CS197" s="13">
        <f>SUMIFS('Compra Ventas'!$E$2:$E$2700,'Compra Ventas'!$A$2:$A$2700,CS$4,'Compra Ventas'!$B$2:$B$2700,$B197,'Compra Ventas'!$C$2:$C$2700,CS$5)</f>
        <v>0</v>
      </c>
      <c r="CT197" s="13">
        <f>SUMIFS('Compra Ventas'!$E$2:$E$2700,'Compra Ventas'!$A$2:$A$2700,CT$4,'Compra Ventas'!$B$2:$B$2700,$B197,'Compra Ventas'!$C$2:$C$2700,CT$5)</f>
        <v>0</v>
      </c>
      <c r="CU197" s="13">
        <f>SUMIFS('Compra Ventas'!$E$2:$E$2700,'Compra Ventas'!$A$2:$A$2700,CU$4,'Compra Ventas'!$B$2:$B$2700,$B197,'Compra Ventas'!$C$2:$C$2700,CU$5)</f>
        <v>0</v>
      </c>
      <c r="CV197" s="14">
        <f>SUMIFS('Compra Ventas'!$E$2:$E$2700,'Compra Ventas'!$A$2:$A$2700,CV$4,'Compra Ventas'!$B$2:$B$2700,$B197,'Compra Ventas'!$C$2:$C$2700,CV$5)</f>
        <v>0</v>
      </c>
      <c r="CW197" s="12">
        <f>SUMIFS('Compra Ventas'!$E$2:$E$2700,'Compra Ventas'!$A$2:$A$2700,CW$4,'Compra Ventas'!$B$2:$B$2700,$B197,'Compra Ventas'!$C$2:$C$2700,CW$5)</f>
        <v>0</v>
      </c>
      <c r="CX197" s="13">
        <f>SUMIFS('Compra Ventas'!$E$2:$E$2700,'Compra Ventas'!$A$2:$A$2700,CX$4,'Compra Ventas'!$B$2:$B$2700,$B197,'Compra Ventas'!$C$2:$C$2700,CX$5)</f>
        <v>0</v>
      </c>
      <c r="CY197" s="13">
        <f>SUMIFS('Compra Ventas'!$E$2:$E$2700,'Compra Ventas'!$A$2:$A$2700,CY$4,'Compra Ventas'!$B$2:$B$2700,$B197,'Compra Ventas'!$C$2:$C$2700,CY$5)</f>
        <v>0</v>
      </c>
      <c r="CZ197" s="13">
        <f>SUMIFS('Compra Ventas'!$E$2:$E$2700,'Compra Ventas'!$A$2:$A$2700,CZ$4,'Compra Ventas'!$B$2:$B$2700,$B197,'Compra Ventas'!$C$2:$C$2700,CZ$5)</f>
        <v>0</v>
      </c>
      <c r="DA197" s="13">
        <f>SUMIFS('Compra Ventas'!$E$2:$E$2700,'Compra Ventas'!$A$2:$A$2700,DA$4,'Compra Ventas'!$B$2:$B$2700,$B197,'Compra Ventas'!$C$2:$C$2700,DA$5)</f>
        <v>0</v>
      </c>
      <c r="DB197" s="13">
        <f>SUMIFS('Compra Ventas'!$E$2:$E$2700,'Compra Ventas'!$A$2:$A$2700,DB$4,'Compra Ventas'!$B$2:$B$2700,$B197,'Compra Ventas'!$C$2:$C$2700,DB$5)</f>
        <v>0</v>
      </c>
      <c r="DC197" s="13">
        <f>SUMIFS('Compra Ventas'!$E$2:$E$2700,'Compra Ventas'!$A$2:$A$2700,DC$4,'Compra Ventas'!$B$2:$B$2700,$B197,'Compra Ventas'!$C$2:$C$2700,DC$5)</f>
        <v>0</v>
      </c>
      <c r="DD197" s="13">
        <f>SUMIFS('Compra Ventas'!$E$2:$E$2700,'Compra Ventas'!$A$2:$A$2700,DD$4,'Compra Ventas'!$B$2:$B$2700,$B197,'Compra Ventas'!$C$2:$C$2700,DD$5)</f>
        <v>0</v>
      </c>
      <c r="DE197" s="13">
        <f>SUMIFS('Compra Ventas'!$E$2:$E$2700,'Compra Ventas'!$A$2:$A$2700,DE$4,'Compra Ventas'!$B$2:$B$2700,$B197,'Compra Ventas'!$C$2:$C$2700,DE$5)</f>
        <v>0</v>
      </c>
      <c r="DF197" s="13">
        <f>SUMIFS('Compra Ventas'!$E$2:$E$2700,'Compra Ventas'!$A$2:$A$2700,DF$4,'Compra Ventas'!$B$2:$B$2700,$B197,'Compra Ventas'!$C$2:$C$2700,DF$5)</f>
        <v>0</v>
      </c>
      <c r="DG197" s="13">
        <f>SUMIFS('Compra Ventas'!$E$2:$E$2700,'Compra Ventas'!$A$2:$A$2700,DG$4,'Compra Ventas'!$B$2:$B$2700,$B197,'Compra Ventas'!$C$2:$C$2700,DG$5)</f>
        <v>0</v>
      </c>
      <c r="DH197" s="14">
        <f>SUMIFS('Compra Ventas'!$E$2:$E$2700,'Compra Ventas'!$A$2:$A$2700,DH$4,'Compra Ventas'!$B$2:$B$2700,$B197,'Compra Ventas'!$C$2:$C$2700,DH$5)</f>
        <v>0</v>
      </c>
      <c r="DI197" s="84"/>
      <c r="DJ197" s="98">
        <f>SUMIFS('Ajuste Ciclado'!D$5:D$47,'Ajuste Ciclado'!$C$5:$C$47,Balance!DJ$4,'Ajuste Ciclado'!$B$5:$B$47,Balance!$B197)</f>
        <v>0</v>
      </c>
      <c r="DK197" s="99">
        <f>SUMIFS('Ajuste Ciclado'!E$5:E$47,'Ajuste Ciclado'!$C$5:$C$47,Balance!DK$4,'Ajuste Ciclado'!$B$5:$B$47,Balance!$B197)</f>
        <v>0</v>
      </c>
      <c r="DL197" s="99">
        <f>SUMIFS('Ajuste Ciclado'!F$5:F$47,'Ajuste Ciclado'!$C$5:$C$47,Balance!DL$4,'Ajuste Ciclado'!$B$5:$B$47,Balance!$B197)</f>
        <v>0</v>
      </c>
      <c r="DM197" s="99">
        <f>SUMIFS('Ajuste Ciclado'!G$5:G$47,'Ajuste Ciclado'!$C$5:$C$47,Balance!DM$4,'Ajuste Ciclado'!$B$5:$B$47,Balance!$B197)</f>
        <v>0</v>
      </c>
      <c r="DN197" s="99">
        <f>SUMIFS('Ajuste Ciclado'!H$5:H$47,'Ajuste Ciclado'!$C$5:$C$47,Balance!DN$4,'Ajuste Ciclado'!$B$5:$B$47,Balance!$B197)</f>
        <v>0</v>
      </c>
      <c r="DO197" s="99">
        <f>SUMIFS('Ajuste Ciclado'!I$5:I$47,'Ajuste Ciclado'!$C$5:$C$47,Balance!DO$4,'Ajuste Ciclado'!$B$5:$B$47,Balance!$B197)</f>
        <v>0</v>
      </c>
      <c r="DP197" s="99">
        <f>SUMIFS('Ajuste Ciclado'!J$5:J$47,'Ajuste Ciclado'!$C$5:$C$47,Balance!DP$4,'Ajuste Ciclado'!$B$5:$B$47,Balance!$B197)</f>
        <v>0</v>
      </c>
      <c r="DQ197" s="99">
        <f>SUMIFS('Ajuste Ciclado'!K$5:K$47,'Ajuste Ciclado'!$C$5:$C$47,Balance!DQ$4,'Ajuste Ciclado'!$B$5:$B$47,Balance!$B197)</f>
        <v>0</v>
      </c>
      <c r="DR197" s="99">
        <f>SUMIFS('Ajuste Ciclado'!L$5:L$47,'Ajuste Ciclado'!$C$5:$C$47,Balance!DR$4,'Ajuste Ciclado'!$B$5:$B$47,Balance!$B197)</f>
        <v>0</v>
      </c>
      <c r="DS197" s="99">
        <f>SUMIFS('Ajuste Ciclado'!M$5:M$47,'Ajuste Ciclado'!$C$5:$C$47,Balance!DS$4,'Ajuste Ciclado'!$B$5:$B$47,Balance!$B197)</f>
        <v>0</v>
      </c>
      <c r="DT197" s="99">
        <f>SUMIFS('Ajuste Ciclado'!N$5:N$47,'Ajuste Ciclado'!$C$5:$C$47,Balance!DT$4,'Ajuste Ciclado'!$B$5:$B$47,Balance!$B197)</f>
        <v>0</v>
      </c>
      <c r="DU197" s="100">
        <f>SUMIFS('Ajuste Ciclado'!O$5:O$47,'Ajuste Ciclado'!$C$5:$C$47,Balance!DU$4,'Ajuste Ciclado'!$B$5:$B$47,Balance!$B197)</f>
        <v>0</v>
      </c>
      <c r="DV197" s="98">
        <f>SUMIFS('Ajuste Ciclado'!D$5:D$47,'Ajuste Ciclado'!$C$5:$C$47,Balance!DV$4,'Ajuste Ciclado'!$B$5:$B$47,Balance!$B197)</f>
        <v>0</v>
      </c>
      <c r="DW197" s="99">
        <f>SUMIFS('Ajuste Ciclado'!E$5:E$47,'Ajuste Ciclado'!$C$5:$C$47,Balance!DW$4,'Ajuste Ciclado'!$B$5:$B$47,Balance!$B197)</f>
        <v>0</v>
      </c>
      <c r="DX197" s="99">
        <f>SUMIFS('Ajuste Ciclado'!F$5:F$47,'Ajuste Ciclado'!$C$5:$C$47,Balance!DX$4,'Ajuste Ciclado'!$B$5:$B$47,Balance!$B197)</f>
        <v>0</v>
      </c>
      <c r="DY197" s="99">
        <f>SUMIFS('Ajuste Ciclado'!G$5:G$47,'Ajuste Ciclado'!$C$5:$C$47,Balance!DY$4,'Ajuste Ciclado'!$B$5:$B$47,Balance!$B197)</f>
        <v>0</v>
      </c>
      <c r="DZ197" s="99">
        <f>SUMIFS('Ajuste Ciclado'!H$5:H$47,'Ajuste Ciclado'!$C$5:$C$47,Balance!DZ$4,'Ajuste Ciclado'!$B$5:$B$47,Balance!$B197)</f>
        <v>0</v>
      </c>
      <c r="EA197" s="99">
        <f>SUMIFS('Ajuste Ciclado'!I$5:I$47,'Ajuste Ciclado'!$C$5:$C$47,Balance!EA$4,'Ajuste Ciclado'!$B$5:$B$47,Balance!$B197)</f>
        <v>0</v>
      </c>
      <c r="EB197" s="99">
        <f>SUMIFS('Ajuste Ciclado'!J$5:J$47,'Ajuste Ciclado'!$C$5:$C$47,Balance!EB$4,'Ajuste Ciclado'!$B$5:$B$47,Balance!$B197)</f>
        <v>0</v>
      </c>
      <c r="EC197" s="99">
        <f>SUMIFS('Ajuste Ciclado'!K$5:K$47,'Ajuste Ciclado'!$C$5:$C$47,Balance!EC$4,'Ajuste Ciclado'!$B$5:$B$47,Balance!$B197)</f>
        <v>0</v>
      </c>
      <c r="ED197" s="99">
        <f>SUMIFS('Ajuste Ciclado'!L$5:L$47,'Ajuste Ciclado'!$C$5:$C$47,Balance!ED$4,'Ajuste Ciclado'!$B$5:$B$47,Balance!$B197)</f>
        <v>0</v>
      </c>
      <c r="EE197" s="99">
        <f>SUMIFS('Ajuste Ciclado'!M$5:M$47,'Ajuste Ciclado'!$C$5:$C$47,Balance!EE$4,'Ajuste Ciclado'!$B$5:$B$47,Balance!$B197)</f>
        <v>0</v>
      </c>
      <c r="EF197" s="99">
        <f>SUMIFS('Ajuste Ciclado'!N$5:N$47,'Ajuste Ciclado'!$C$5:$C$47,Balance!EF$4,'Ajuste Ciclado'!$B$5:$B$47,Balance!$B197)</f>
        <v>0</v>
      </c>
      <c r="EG197" s="100">
        <f>SUMIFS('Ajuste Ciclado'!O$5:O$47,'Ajuste Ciclado'!$C$5:$C$47,Balance!EG$4,'Ajuste Ciclado'!$B$5:$B$47,Balance!$B197)</f>
        <v>0</v>
      </c>
      <c r="EH197" s="98">
        <f>SUMIFS('Ajuste Ciclado'!D$5:D$47,'Ajuste Ciclado'!$C$5:$C$47,Balance!EH$4,'Ajuste Ciclado'!$B$5:$B$47,Balance!$B197)</f>
        <v>0</v>
      </c>
      <c r="EI197" s="99">
        <f>SUMIFS('Ajuste Ciclado'!E$5:E$47,'Ajuste Ciclado'!$C$5:$C$47,Balance!EI$4,'Ajuste Ciclado'!$B$5:$B$47,Balance!$B197)</f>
        <v>0</v>
      </c>
      <c r="EJ197" s="99">
        <f>SUMIFS('Ajuste Ciclado'!F$5:F$47,'Ajuste Ciclado'!$C$5:$C$47,Balance!EJ$4,'Ajuste Ciclado'!$B$5:$B$47,Balance!$B197)</f>
        <v>0</v>
      </c>
      <c r="EK197" s="99">
        <f>SUMIFS('Ajuste Ciclado'!G$5:G$47,'Ajuste Ciclado'!$C$5:$C$47,Balance!EK$4,'Ajuste Ciclado'!$B$5:$B$47,Balance!$B197)</f>
        <v>0</v>
      </c>
      <c r="EL197" s="99">
        <f>SUMIFS('Ajuste Ciclado'!H$5:H$47,'Ajuste Ciclado'!$C$5:$C$47,Balance!EL$4,'Ajuste Ciclado'!$B$5:$B$47,Balance!$B197)</f>
        <v>0</v>
      </c>
      <c r="EM197" s="99">
        <f>SUMIFS('Ajuste Ciclado'!I$5:I$47,'Ajuste Ciclado'!$C$5:$C$47,Balance!EM$4,'Ajuste Ciclado'!$B$5:$B$47,Balance!$B197)</f>
        <v>0</v>
      </c>
      <c r="EN197" s="99">
        <f>SUMIFS('Ajuste Ciclado'!J$5:J$47,'Ajuste Ciclado'!$C$5:$C$47,Balance!EN$4,'Ajuste Ciclado'!$B$5:$B$47,Balance!$B197)</f>
        <v>0</v>
      </c>
      <c r="EO197" s="99">
        <f>SUMIFS('Ajuste Ciclado'!K$5:K$47,'Ajuste Ciclado'!$C$5:$C$47,Balance!EO$4,'Ajuste Ciclado'!$B$5:$B$47,Balance!$B197)</f>
        <v>0</v>
      </c>
      <c r="EP197" s="99">
        <f>SUMIFS('Ajuste Ciclado'!L$5:L$47,'Ajuste Ciclado'!$C$5:$C$47,Balance!EP$4,'Ajuste Ciclado'!$B$5:$B$47,Balance!$B197)</f>
        <v>0</v>
      </c>
      <c r="EQ197" s="99">
        <f>SUMIFS('Ajuste Ciclado'!M$5:M$47,'Ajuste Ciclado'!$C$5:$C$47,Balance!EQ$4,'Ajuste Ciclado'!$B$5:$B$47,Balance!$B197)</f>
        <v>0</v>
      </c>
      <c r="ER197" s="99">
        <f>SUMIFS('Ajuste Ciclado'!N$5:N$47,'Ajuste Ciclado'!$C$5:$C$47,Balance!ER$4,'Ajuste Ciclado'!$B$5:$B$47,Balance!$B197)</f>
        <v>0</v>
      </c>
      <c r="ES197" s="100">
        <f>SUMIFS('Ajuste Ciclado'!O$5:O$47,'Ajuste Ciclado'!$C$5:$C$47,Balance!ES$4,'Ajuste Ciclado'!$B$5:$B$47,Balance!$B197)</f>
        <v>0</v>
      </c>
      <c r="ET197" s="84"/>
      <c r="EU197" s="12">
        <f t="shared" si="279"/>
        <v>33742.696653229541</v>
      </c>
      <c r="EV197" s="13">
        <f t="shared" si="244"/>
        <v>25905.81042702551</v>
      </c>
      <c r="EW197" s="13">
        <f t="shared" si="245"/>
        <v>32402.47795302056</v>
      </c>
      <c r="EX197" s="13">
        <f t="shared" si="246"/>
        <v>25268.606356144039</v>
      </c>
      <c r="EY197" s="13">
        <f t="shared" si="247"/>
        <v>13622.40903476011</v>
      </c>
      <c r="EZ197" s="13">
        <f t="shared" si="248"/>
        <v>14969.35323431633</v>
      </c>
      <c r="FA197" s="13">
        <f t="shared" si="249"/>
        <v>17954.343349557639</v>
      </c>
      <c r="FB197" s="13">
        <f t="shared" si="250"/>
        <v>22406.525003392329</v>
      </c>
      <c r="FC197" s="13">
        <f t="shared" si="251"/>
        <v>19664.607182916501</v>
      </c>
      <c r="FD197" s="13">
        <f t="shared" si="252"/>
        <v>4375.7695442323402</v>
      </c>
      <c r="FE197" s="13">
        <f t="shared" si="253"/>
        <v>963.1524058735522</v>
      </c>
      <c r="FF197" s="14">
        <f t="shared" si="254"/>
        <v>2275.5636176491689</v>
      </c>
      <c r="FG197" s="12">
        <f t="shared" si="255"/>
        <v>33807.586738594269</v>
      </c>
      <c r="FH197" s="13">
        <f t="shared" si="256"/>
        <v>26040.896080072009</v>
      </c>
      <c r="FI197" s="13">
        <f t="shared" si="257"/>
        <v>32719.412959460129</v>
      </c>
      <c r="FJ197" s="13">
        <f t="shared" si="258"/>
        <v>26774.43112678191</v>
      </c>
      <c r="FK197" s="13">
        <f t="shared" si="259"/>
        <v>13411.204123695819</v>
      </c>
      <c r="FL197" s="13">
        <f t="shared" si="260"/>
        <v>15085.707231088951</v>
      </c>
      <c r="FM197" s="13">
        <f t="shared" si="261"/>
        <v>18828.719081899351</v>
      </c>
      <c r="FN197" s="13">
        <f t="shared" si="262"/>
        <v>22553.821803359519</v>
      </c>
      <c r="FO197" s="13">
        <f t="shared" si="263"/>
        <v>20020.57456874194</v>
      </c>
      <c r="FP197" s="13">
        <f t="shared" si="264"/>
        <v>6699.9381534839231</v>
      </c>
      <c r="FQ197" s="13">
        <f t="shared" si="265"/>
        <v>7857.1575494693398</v>
      </c>
      <c r="FR197" s="14">
        <f t="shared" si="266"/>
        <v>11630.096032220899</v>
      </c>
      <c r="FS197" s="12">
        <f t="shared" si="267"/>
        <v>33820.146667864363</v>
      </c>
      <c r="FT197" s="13">
        <f t="shared" si="268"/>
        <v>26042.32318817791</v>
      </c>
      <c r="FU197" s="13">
        <f t="shared" si="269"/>
        <v>32597.444706174541</v>
      </c>
      <c r="FV197" s="13">
        <f t="shared" si="270"/>
        <v>26584.248912687352</v>
      </c>
      <c r="FW197" s="13">
        <f t="shared" si="271"/>
        <v>13838.428583666289</v>
      </c>
      <c r="FX197" s="13">
        <f t="shared" si="272"/>
        <v>16007.940607590141</v>
      </c>
      <c r="FY197" s="13">
        <f t="shared" si="273"/>
        <v>20339.870356861789</v>
      </c>
      <c r="FZ197" s="13">
        <f t="shared" si="274"/>
        <v>24849.369561514279</v>
      </c>
      <c r="GA197" s="13">
        <f t="shared" si="275"/>
        <v>21617.112136385309</v>
      </c>
      <c r="GB197" s="13">
        <f t="shared" si="276"/>
        <v>15300.199894399721</v>
      </c>
      <c r="GC197" s="13">
        <f t="shared" si="277"/>
        <v>16206.01655537254</v>
      </c>
      <c r="GD197" s="14">
        <f t="shared" si="278"/>
        <v>19010.47792101475</v>
      </c>
      <c r="GE197" s="84"/>
      <c r="GF197" s="12">
        <f t="shared" si="280"/>
        <v>213551.31476211763</v>
      </c>
      <c r="GG197" s="13">
        <f t="shared" si="280"/>
        <v>235429.5454488681</v>
      </c>
      <c r="GH197" s="14">
        <f t="shared" si="280"/>
        <v>266213.57909170905</v>
      </c>
      <c r="GI197" s="6">
        <f t="shared" si="281"/>
        <v>1</v>
      </c>
      <c r="GJ197" s="12">
        <f t="shared" si="282"/>
        <v>0</v>
      </c>
      <c r="GK197" s="13">
        <f t="shared" si="283"/>
        <v>0</v>
      </c>
      <c r="GL197" s="14">
        <f t="shared" si="284"/>
        <v>0</v>
      </c>
      <c r="GM197" s="84"/>
      <c r="GN197" s="66">
        <f t="shared" si="285"/>
        <v>0</v>
      </c>
      <c r="GO197" s="84"/>
      <c r="GP197" s="63" t="str" cm="1">
        <f t="array" ref="GP197">INDEX($GF$4:$GH$4,1,GI197)</f>
        <v>Sample 1</v>
      </c>
      <c r="GQ197" s="12">
        <f t="shared" si="287"/>
        <v>963.1524058735522</v>
      </c>
      <c r="GR197" s="13">
        <f t="shared" si="287"/>
        <v>2275.5636176491689</v>
      </c>
      <c r="GS197" s="14">
        <f t="shared" si="287"/>
        <v>4375.7695442323402</v>
      </c>
      <c r="GT197" s="12">
        <f t="shared" si="288"/>
        <v>6699.9381534839231</v>
      </c>
      <c r="GU197" s="13">
        <f t="shared" si="288"/>
        <v>7857.1575494693398</v>
      </c>
      <c r="GV197" s="14">
        <f t="shared" si="288"/>
        <v>11630.096032220899</v>
      </c>
      <c r="GW197" s="12">
        <f t="shared" si="289"/>
        <v>13838.428583666289</v>
      </c>
      <c r="GX197" s="13">
        <f t="shared" si="289"/>
        <v>15300.199894399721</v>
      </c>
      <c r="GY197" s="14">
        <f t="shared" si="289"/>
        <v>16007.940607590141</v>
      </c>
      <c r="GZ197" s="84" t="str">
        <f t="shared" si="290"/>
        <v>Sample 1</v>
      </c>
      <c r="HA197" s="12">
        <f t="shared" si="286"/>
        <v>0</v>
      </c>
      <c r="HB197" s="13">
        <f t="shared" si="286"/>
        <v>0</v>
      </c>
      <c r="HC197" s="14">
        <f t="shared" si="286"/>
        <v>0</v>
      </c>
      <c r="HD197" s="6">
        <f t="shared" si="291"/>
        <v>0</v>
      </c>
      <c r="HE197" s="84" t="str">
        <f t="shared" si="292"/>
        <v>Ok</v>
      </c>
    </row>
    <row r="198" spans="2:213" x14ac:dyDescent="0.3">
      <c r="B198" s="84" t="s">
        <v>46</v>
      </c>
      <c r="C198" s="12">
        <f>SUMIFS(Inyecciones!$E$2:$E$14185,Inyecciones!$A$2:$A$14185,Balance!C$4,Inyecciones!$B$2:$B$14185,Balance!$B198,Inyecciones!$C$2:$C$14185,Balance!C$5)</f>
        <v>442306.42135755642</v>
      </c>
      <c r="D198" s="13">
        <f>SUMIFS(Inyecciones!$E$2:$E$14185,Inyecciones!$A$2:$A$14185,Balance!D$4,Inyecciones!$B$2:$B$14185,Balance!$B198,Inyecciones!$C$2:$C$14185,Balance!D$5)</f>
        <v>2943586.1599582289</v>
      </c>
      <c r="E198" s="13">
        <f>SUMIFS(Inyecciones!$E$2:$E$14185,Inyecciones!$A$2:$A$14185,Balance!E$4,Inyecciones!$B$2:$B$14185,Balance!$B198,Inyecciones!$C$2:$C$14185,Balance!E$5)</f>
        <v>3760866.059168967</v>
      </c>
      <c r="F198" s="13">
        <f>SUMIFS(Inyecciones!$E$2:$E$14185,Inyecciones!$A$2:$A$14185,Balance!F$4,Inyecciones!$B$2:$B$14185,Balance!$B198,Inyecciones!$C$2:$C$14185,Balance!F$5)</f>
        <v>2954516.538254533</v>
      </c>
      <c r="G198" s="13">
        <f>SUMIFS(Inyecciones!$E$2:$E$14185,Inyecciones!$A$2:$A$14185,Balance!G$4,Inyecciones!$B$2:$B$14185,Balance!$B198,Inyecciones!$C$2:$C$14185,Balance!G$5)</f>
        <v>1659345.1554224601</v>
      </c>
      <c r="H198" s="13">
        <f>SUMIFS(Inyecciones!$E$2:$E$14185,Inyecciones!$A$2:$A$14185,Balance!H$4,Inyecciones!$B$2:$B$14185,Balance!$B198,Inyecciones!$C$2:$C$14185,Balance!H$5)</f>
        <v>1775752.023038931</v>
      </c>
      <c r="I198" s="13">
        <f>SUMIFS(Inyecciones!$E$2:$E$14185,Inyecciones!$A$2:$A$14185,Balance!I$4,Inyecciones!$B$2:$B$14185,Balance!$B198,Inyecciones!$C$2:$C$14185,Balance!I$5)</f>
        <v>0</v>
      </c>
      <c r="J198" s="13">
        <f>SUMIFS(Inyecciones!$E$2:$E$14185,Inyecciones!$A$2:$A$14185,Balance!J$4,Inyecciones!$B$2:$B$14185,Balance!$B198,Inyecciones!$C$2:$C$14185,Balance!J$5)</f>
        <v>404845.18853029062</v>
      </c>
      <c r="K198" s="13">
        <f>SUMIFS(Inyecciones!$E$2:$E$14185,Inyecciones!$A$2:$A$14185,Balance!K$4,Inyecciones!$B$2:$B$14185,Balance!$B198,Inyecciones!$C$2:$C$14185,Balance!K$5)</f>
        <v>1234627.422673146</v>
      </c>
      <c r="L198" s="13">
        <f>SUMIFS(Inyecciones!$E$2:$E$14185,Inyecciones!$A$2:$A$14185,Balance!L$4,Inyecciones!$B$2:$B$14185,Balance!$B198,Inyecciones!$C$2:$C$14185,Balance!L$5)</f>
        <v>1055549.2211440329</v>
      </c>
      <c r="M198" s="13">
        <f>SUMIFS(Inyecciones!$E$2:$E$14185,Inyecciones!$A$2:$A$14185,Balance!M$4,Inyecciones!$B$2:$B$14185,Balance!$B198,Inyecciones!$C$2:$C$14185,Balance!M$5)</f>
        <v>2000833.735996152</v>
      </c>
      <c r="N198" s="14">
        <f>SUMIFS(Inyecciones!$E$2:$E$14185,Inyecciones!$A$2:$A$14185,Balance!N$4,Inyecciones!$B$2:$B$14185,Balance!$B198,Inyecciones!$C$2:$C$14185,Balance!N$5)</f>
        <v>3130549.865363169</v>
      </c>
      <c r="O198" s="12">
        <f>SUMIFS(Inyecciones!$E$2:$E$14185,Inyecciones!$A$2:$A$14185,Balance!O$4,Inyecciones!$B$2:$B$14185,Balance!$B198,Inyecciones!$C$2:$C$14185,Balance!O$5)</f>
        <v>450349.456564705</v>
      </c>
      <c r="P198" s="13">
        <f>SUMIFS(Inyecciones!$E$2:$E$14185,Inyecciones!$A$2:$A$14185,Balance!P$4,Inyecciones!$B$2:$B$14185,Balance!$B198,Inyecciones!$C$2:$C$14185,Balance!P$5)</f>
        <v>3197763.4562498899</v>
      </c>
      <c r="Q198" s="13">
        <f>SUMIFS(Inyecciones!$E$2:$E$14185,Inyecciones!$A$2:$A$14185,Balance!Q$4,Inyecciones!$B$2:$B$14185,Balance!$B198,Inyecciones!$C$2:$C$14185,Balance!Q$5)</f>
        <v>3827530.45225708</v>
      </c>
      <c r="R198" s="13">
        <f>SUMIFS(Inyecciones!$E$2:$E$14185,Inyecciones!$A$2:$A$14185,Balance!R$4,Inyecciones!$B$2:$B$14185,Balance!$B198,Inyecciones!$C$2:$C$14185,Balance!R$5)</f>
        <v>3400058.0384366298</v>
      </c>
      <c r="S198" s="13">
        <f>SUMIFS(Inyecciones!$E$2:$E$14185,Inyecciones!$A$2:$A$14185,Balance!S$4,Inyecciones!$B$2:$B$14185,Balance!$B198,Inyecciones!$C$2:$C$14185,Balance!S$5)</f>
        <v>1158088.544097194</v>
      </c>
      <c r="T198" s="13">
        <f>SUMIFS(Inyecciones!$E$2:$E$14185,Inyecciones!$A$2:$A$14185,Balance!T$4,Inyecciones!$B$2:$B$14185,Balance!$B198,Inyecciones!$C$2:$C$14185,Balance!T$5)</f>
        <v>2144876.4588568639</v>
      </c>
      <c r="U198" s="13">
        <f>SUMIFS(Inyecciones!$E$2:$E$14185,Inyecciones!$A$2:$A$14185,Balance!U$4,Inyecciones!$B$2:$B$14185,Balance!$B198,Inyecciones!$C$2:$C$14185,Balance!U$5)</f>
        <v>0</v>
      </c>
      <c r="V198" s="13">
        <f>SUMIFS(Inyecciones!$E$2:$E$14185,Inyecciones!$A$2:$A$14185,Balance!V$4,Inyecciones!$B$2:$B$14185,Balance!$B198,Inyecciones!$C$2:$C$14185,Balance!V$5)</f>
        <v>394167.78276052192</v>
      </c>
      <c r="W198" s="13">
        <f>SUMIFS(Inyecciones!$E$2:$E$14185,Inyecciones!$A$2:$A$14185,Balance!W$4,Inyecciones!$B$2:$B$14185,Balance!$B198,Inyecciones!$C$2:$C$14185,Balance!W$5)</f>
        <v>1366038.3003529969</v>
      </c>
      <c r="X198" s="13">
        <f>SUMIFS(Inyecciones!$E$2:$E$14185,Inyecciones!$A$2:$A$14185,Balance!X$4,Inyecciones!$B$2:$B$14185,Balance!$B198,Inyecciones!$C$2:$C$14185,Balance!X$5)</f>
        <v>1290256.7280070281</v>
      </c>
      <c r="Y198" s="13">
        <f>SUMIFS(Inyecciones!$E$2:$E$14185,Inyecciones!$A$2:$A$14185,Balance!Y$4,Inyecciones!$B$2:$B$14185,Balance!$B198,Inyecciones!$C$2:$C$14185,Balance!Y$5)</f>
        <v>1951129.7739014761</v>
      </c>
      <c r="Z198" s="14">
        <f>SUMIFS(Inyecciones!$E$2:$E$14185,Inyecciones!$A$2:$A$14185,Balance!Z$4,Inyecciones!$B$2:$B$14185,Balance!$B198,Inyecciones!$C$2:$C$14185,Balance!Z$5)</f>
        <v>3211377.4686318999</v>
      </c>
      <c r="AA198" s="12">
        <f>SUMIFS(Inyecciones!$E$2:$E$14185,Inyecciones!$A$2:$A$14185,Balance!AA$4,Inyecciones!$B$2:$B$14185,Balance!$B198,Inyecciones!$C$2:$C$14185,Balance!AA$5)</f>
        <v>464154.40008530149</v>
      </c>
      <c r="AB198" s="13">
        <f>SUMIFS(Inyecciones!$E$2:$E$14185,Inyecciones!$A$2:$A$14185,Balance!AB$4,Inyecciones!$B$2:$B$14185,Balance!$B198,Inyecciones!$C$2:$C$14185,Balance!AB$5)</f>
        <v>3166578.7443266362</v>
      </c>
      <c r="AC198" s="13">
        <f>SUMIFS(Inyecciones!$E$2:$E$14185,Inyecciones!$A$2:$A$14185,Balance!AC$4,Inyecciones!$B$2:$B$14185,Balance!$B198,Inyecciones!$C$2:$C$14185,Balance!AC$5)</f>
        <v>3678544.3434684132</v>
      </c>
      <c r="AD198" s="13">
        <f>SUMIFS(Inyecciones!$E$2:$E$14185,Inyecciones!$A$2:$A$14185,Balance!AD$4,Inyecciones!$B$2:$B$14185,Balance!$B198,Inyecciones!$C$2:$C$14185,Balance!AD$5)</f>
        <v>3190160.6911154189</v>
      </c>
      <c r="AE198" s="13">
        <f>SUMIFS(Inyecciones!$E$2:$E$14185,Inyecciones!$A$2:$A$14185,Balance!AE$4,Inyecciones!$B$2:$B$14185,Balance!$B198,Inyecciones!$C$2:$C$14185,Balance!AE$5)</f>
        <v>1858999.1561465</v>
      </c>
      <c r="AF198" s="13">
        <f>SUMIFS(Inyecciones!$E$2:$E$14185,Inyecciones!$A$2:$A$14185,Balance!AF$4,Inyecciones!$B$2:$B$14185,Balance!$B198,Inyecciones!$C$2:$C$14185,Balance!AF$5)</f>
        <v>3044105.1254547201</v>
      </c>
      <c r="AG198" s="13">
        <f>SUMIFS(Inyecciones!$E$2:$E$14185,Inyecciones!$A$2:$A$14185,Balance!AG$4,Inyecciones!$B$2:$B$14185,Balance!$B198,Inyecciones!$C$2:$C$14185,Balance!AG$5)</f>
        <v>0</v>
      </c>
      <c r="AH198" s="13">
        <f>SUMIFS(Inyecciones!$E$2:$E$14185,Inyecciones!$A$2:$A$14185,Balance!AH$4,Inyecciones!$B$2:$B$14185,Balance!$B198,Inyecciones!$C$2:$C$14185,Balance!AH$5)</f>
        <v>932798.28835979174</v>
      </c>
      <c r="AI198" s="13">
        <f>SUMIFS(Inyecciones!$E$2:$E$14185,Inyecciones!$A$2:$A$14185,Balance!AI$4,Inyecciones!$B$2:$B$14185,Balance!$B198,Inyecciones!$C$2:$C$14185,Balance!AI$5)</f>
        <v>2021098.8631572591</v>
      </c>
      <c r="AJ198" s="13">
        <f>SUMIFS(Inyecciones!$E$2:$E$14185,Inyecciones!$A$2:$A$14185,Balance!AJ$4,Inyecciones!$B$2:$B$14185,Balance!$B198,Inyecciones!$C$2:$C$14185,Balance!AJ$5)</f>
        <v>1785647.8254018561</v>
      </c>
      <c r="AK198" s="13">
        <f>SUMIFS(Inyecciones!$E$2:$E$14185,Inyecciones!$A$2:$A$14185,Balance!AK$4,Inyecciones!$B$2:$B$14185,Balance!$B198,Inyecciones!$C$2:$C$14185,Balance!AK$5)</f>
        <v>2772973.4325865442</v>
      </c>
      <c r="AL198" s="14">
        <f>SUMIFS(Inyecciones!$E$2:$E$14185,Inyecciones!$A$2:$A$14185,Balance!AL$4,Inyecciones!$B$2:$B$14185,Balance!$B198,Inyecciones!$C$2:$C$14185,Balance!AL$5)</f>
        <v>3353849.7030209438</v>
      </c>
      <c r="AM198" s="13"/>
      <c r="AN198" s="12">
        <f>SUMIFS('Retiro Mensual'!$E$2:$E$2629,'Retiro Mensual'!$A$2:$A$2629,AN$4,'Retiro Mensual'!$B$2:$B$2629,$B198,'Retiro Mensual'!$C$2:$C$2629,AN$5)</f>
        <v>0</v>
      </c>
      <c r="AO198" s="13">
        <f>SUMIFS('Retiro Mensual'!$E$2:$E$2629,'Retiro Mensual'!$A$2:$A$2629,AO$4,'Retiro Mensual'!$B$2:$B$2629,$B198,'Retiro Mensual'!$C$2:$C$2629,AO$5)</f>
        <v>0</v>
      </c>
      <c r="AP198" s="13">
        <f>SUMIFS('Retiro Mensual'!$E$2:$E$2629,'Retiro Mensual'!$A$2:$A$2629,AP$4,'Retiro Mensual'!$B$2:$B$2629,$B198,'Retiro Mensual'!$C$2:$C$2629,AP$5)</f>
        <v>0</v>
      </c>
      <c r="AQ198" s="13">
        <f>SUMIFS('Retiro Mensual'!$E$2:$E$2629,'Retiro Mensual'!$A$2:$A$2629,AQ$4,'Retiro Mensual'!$B$2:$B$2629,$B198,'Retiro Mensual'!$C$2:$C$2629,AQ$5)</f>
        <v>0</v>
      </c>
      <c r="AR198" s="13">
        <f>SUMIFS('Retiro Mensual'!$E$2:$E$2629,'Retiro Mensual'!$A$2:$A$2629,AR$4,'Retiro Mensual'!$B$2:$B$2629,$B198,'Retiro Mensual'!$C$2:$C$2629,AR$5)</f>
        <v>0</v>
      </c>
      <c r="AS198" s="13">
        <f>SUMIFS('Retiro Mensual'!$E$2:$E$2629,'Retiro Mensual'!$A$2:$A$2629,AS$4,'Retiro Mensual'!$B$2:$B$2629,$B198,'Retiro Mensual'!$C$2:$C$2629,AS$5)</f>
        <v>0</v>
      </c>
      <c r="AT198" s="13">
        <f>SUMIFS('Retiro Mensual'!$E$2:$E$2629,'Retiro Mensual'!$A$2:$A$2629,AT$4,'Retiro Mensual'!$B$2:$B$2629,$B198,'Retiro Mensual'!$C$2:$C$2629,AT$5)</f>
        <v>0</v>
      </c>
      <c r="AU198" s="13">
        <f>SUMIFS('Retiro Mensual'!$E$2:$E$2629,'Retiro Mensual'!$A$2:$A$2629,AU$4,'Retiro Mensual'!$B$2:$B$2629,$B198,'Retiro Mensual'!$C$2:$C$2629,AU$5)</f>
        <v>0</v>
      </c>
      <c r="AV198" s="13">
        <f>SUMIFS('Retiro Mensual'!$E$2:$E$2629,'Retiro Mensual'!$A$2:$A$2629,AV$4,'Retiro Mensual'!$B$2:$B$2629,$B198,'Retiro Mensual'!$C$2:$C$2629,AV$5)</f>
        <v>0</v>
      </c>
      <c r="AW198" s="13">
        <f>SUMIFS('Retiro Mensual'!$E$2:$E$2629,'Retiro Mensual'!$A$2:$A$2629,AW$4,'Retiro Mensual'!$B$2:$B$2629,$B198,'Retiro Mensual'!$C$2:$C$2629,AW$5)</f>
        <v>0</v>
      </c>
      <c r="AX198" s="13">
        <f>SUMIFS('Retiro Mensual'!$E$2:$E$2629,'Retiro Mensual'!$A$2:$A$2629,AX$4,'Retiro Mensual'!$B$2:$B$2629,$B198,'Retiro Mensual'!$C$2:$C$2629,AX$5)</f>
        <v>0</v>
      </c>
      <c r="AY198" s="14">
        <f>SUMIFS('Retiro Mensual'!$E$2:$E$2629,'Retiro Mensual'!$A$2:$A$2629,AY$4,'Retiro Mensual'!$B$2:$B$2629,$B198,'Retiro Mensual'!$C$2:$C$2629,AY$5)</f>
        <v>0</v>
      </c>
      <c r="AZ198" s="12">
        <f>SUMIFS('Retiro Mensual'!$E$2:$E$2629,'Retiro Mensual'!$A$2:$A$2629,AZ$4,'Retiro Mensual'!$B$2:$B$2629,$B198,'Retiro Mensual'!$C$2:$C$2629,AZ$5)</f>
        <v>0</v>
      </c>
      <c r="BA198" s="13">
        <f>SUMIFS('Retiro Mensual'!$E$2:$E$2629,'Retiro Mensual'!$A$2:$A$2629,BA$4,'Retiro Mensual'!$B$2:$B$2629,$B198,'Retiro Mensual'!$C$2:$C$2629,BA$5)</f>
        <v>0</v>
      </c>
      <c r="BB198" s="13">
        <f>SUMIFS('Retiro Mensual'!$E$2:$E$2629,'Retiro Mensual'!$A$2:$A$2629,BB$4,'Retiro Mensual'!$B$2:$B$2629,$B198,'Retiro Mensual'!$C$2:$C$2629,BB$5)</f>
        <v>0</v>
      </c>
      <c r="BC198" s="13">
        <f>SUMIFS('Retiro Mensual'!$E$2:$E$2629,'Retiro Mensual'!$A$2:$A$2629,BC$4,'Retiro Mensual'!$B$2:$B$2629,$B198,'Retiro Mensual'!$C$2:$C$2629,BC$5)</f>
        <v>0</v>
      </c>
      <c r="BD198" s="13">
        <f>SUMIFS('Retiro Mensual'!$E$2:$E$2629,'Retiro Mensual'!$A$2:$A$2629,BD$4,'Retiro Mensual'!$B$2:$B$2629,$B198,'Retiro Mensual'!$C$2:$C$2629,BD$5)</f>
        <v>0</v>
      </c>
      <c r="BE198" s="13">
        <f>SUMIFS('Retiro Mensual'!$E$2:$E$2629,'Retiro Mensual'!$A$2:$A$2629,BE$4,'Retiro Mensual'!$B$2:$B$2629,$B198,'Retiro Mensual'!$C$2:$C$2629,BE$5)</f>
        <v>0</v>
      </c>
      <c r="BF198" s="13">
        <f>SUMIFS('Retiro Mensual'!$E$2:$E$2629,'Retiro Mensual'!$A$2:$A$2629,BF$4,'Retiro Mensual'!$B$2:$B$2629,$B198,'Retiro Mensual'!$C$2:$C$2629,BF$5)</f>
        <v>0</v>
      </c>
      <c r="BG198" s="13">
        <f>SUMIFS('Retiro Mensual'!$E$2:$E$2629,'Retiro Mensual'!$A$2:$A$2629,BG$4,'Retiro Mensual'!$B$2:$B$2629,$B198,'Retiro Mensual'!$C$2:$C$2629,BG$5)</f>
        <v>0</v>
      </c>
      <c r="BH198" s="13">
        <f>SUMIFS('Retiro Mensual'!$E$2:$E$2629,'Retiro Mensual'!$A$2:$A$2629,BH$4,'Retiro Mensual'!$B$2:$B$2629,$B198,'Retiro Mensual'!$C$2:$C$2629,BH$5)</f>
        <v>0</v>
      </c>
      <c r="BI198" s="13">
        <f>SUMIFS('Retiro Mensual'!$E$2:$E$2629,'Retiro Mensual'!$A$2:$A$2629,BI$4,'Retiro Mensual'!$B$2:$B$2629,$B198,'Retiro Mensual'!$C$2:$C$2629,BI$5)</f>
        <v>0</v>
      </c>
      <c r="BJ198" s="13">
        <f>SUMIFS('Retiro Mensual'!$E$2:$E$2629,'Retiro Mensual'!$A$2:$A$2629,BJ$4,'Retiro Mensual'!$B$2:$B$2629,$B198,'Retiro Mensual'!$C$2:$C$2629,BJ$5)</f>
        <v>0</v>
      </c>
      <c r="BK198" s="14">
        <f>SUMIFS('Retiro Mensual'!$E$2:$E$2629,'Retiro Mensual'!$A$2:$A$2629,BK$4,'Retiro Mensual'!$B$2:$B$2629,$B198,'Retiro Mensual'!$C$2:$C$2629,BK$5)</f>
        <v>0</v>
      </c>
      <c r="BL198" s="12">
        <f>SUMIFS('Retiro Mensual'!$E$2:$E$2629,'Retiro Mensual'!$A$2:$A$2629,BL$4,'Retiro Mensual'!$B$2:$B$2629,$B198,'Retiro Mensual'!$C$2:$C$2629,BL$5)</f>
        <v>0</v>
      </c>
      <c r="BM198" s="13">
        <f>SUMIFS('Retiro Mensual'!$E$2:$E$2629,'Retiro Mensual'!$A$2:$A$2629,BM$4,'Retiro Mensual'!$B$2:$B$2629,$B198,'Retiro Mensual'!$C$2:$C$2629,BM$5)</f>
        <v>0</v>
      </c>
      <c r="BN198" s="13">
        <f>SUMIFS('Retiro Mensual'!$E$2:$E$2629,'Retiro Mensual'!$A$2:$A$2629,BN$4,'Retiro Mensual'!$B$2:$B$2629,$B198,'Retiro Mensual'!$C$2:$C$2629,BN$5)</f>
        <v>0</v>
      </c>
      <c r="BO198" s="13">
        <f>SUMIFS('Retiro Mensual'!$E$2:$E$2629,'Retiro Mensual'!$A$2:$A$2629,BO$4,'Retiro Mensual'!$B$2:$B$2629,$B198,'Retiro Mensual'!$C$2:$C$2629,BO$5)</f>
        <v>0</v>
      </c>
      <c r="BP198" s="13">
        <f>SUMIFS('Retiro Mensual'!$E$2:$E$2629,'Retiro Mensual'!$A$2:$A$2629,BP$4,'Retiro Mensual'!$B$2:$B$2629,$B198,'Retiro Mensual'!$C$2:$C$2629,BP$5)</f>
        <v>0</v>
      </c>
      <c r="BQ198" s="13">
        <f>SUMIFS('Retiro Mensual'!$E$2:$E$2629,'Retiro Mensual'!$A$2:$A$2629,BQ$4,'Retiro Mensual'!$B$2:$B$2629,$B198,'Retiro Mensual'!$C$2:$C$2629,BQ$5)</f>
        <v>0</v>
      </c>
      <c r="BR198" s="13">
        <f>SUMIFS('Retiro Mensual'!$E$2:$E$2629,'Retiro Mensual'!$A$2:$A$2629,BR$4,'Retiro Mensual'!$B$2:$B$2629,$B198,'Retiro Mensual'!$C$2:$C$2629,BR$5)</f>
        <v>0</v>
      </c>
      <c r="BS198" s="13">
        <f>SUMIFS('Retiro Mensual'!$E$2:$E$2629,'Retiro Mensual'!$A$2:$A$2629,BS$4,'Retiro Mensual'!$B$2:$B$2629,$B198,'Retiro Mensual'!$C$2:$C$2629,BS$5)</f>
        <v>0</v>
      </c>
      <c r="BT198" s="13">
        <f>SUMIFS('Retiro Mensual'!$E$2:$E$2629,'Retiro Mensual'!$A$2:$A$2629,BT$4,'Retiro Mensual'!$B$2:$B$2629,$B198,'Retiro Mensual'!$C$2:$C$2629,BT$5)</f>
        <v>0</v>
      </c>
      <c r="BU198" s="13">
        <f>SUMIFS('Retiro Mensual'!$E$2:$E$2629,'Retiro Mensual'!$A$2:$A$2629,BU$4,'Retiro Mensual'!$B$2:$B$2629,$B198,'Retiro Mensual'!$C$2:$C$2629,BU$5)</f>
        <v>0</v>
      </c>
      <c r="BV198" s="13">
        <f>SUMIFS('Retiro Mensual'!$E$2:$E$2629,'Retiro Mensual'!$A$2:$A$2629,BV$4,'Retiro Mensual'!$B$2:$B$2629,$B198,'Retiro Mensual'!$C$2:$C$2629,BV$5)</f>
        <v>0</v>
      </c>
      <c r="BW198" s="14">
        <f>SUMIFS('Retiro Mensual'!$E$2:$E$2629,'Retiro Mensual'!$A$2:$A$2629,BW$4,'Retiro Mensual'!$B$2:$B$2629,$B198,'Retiro Mensual'!$C$2:$C$2629,BW$5)</f>
        <v>0</v>
      </c>
      <c r="BX198" s="13"/>
      <c r="BY198" s="12">
        <f>SUMIFS('Compra Ventas'!$E$2:$E$2700,'Compra Ventas'!$A$2:$A$2700,BY$4,'Compra Ventas'!$B$2:$B$2700,$B198,'Compra Ventas'!$C$2:$C$2700,BY$5)</f>
        <v>-325098.32030450908</v>
      </c>
      <c r="BZ198" s="13">
        <f>SUMIFS('Compra Ventas'!$E$2:$E$2700,'Compra Ventas'!$A$2:$A$2700,BZ$4,'Compra Ventas'!$B$2:$B$2700,$B198,'Compra Ventas'!$C$2:$C$2700,BZ$5)</f>
        <v>-1609395.0931041331</v>
      </c>
      <c r="CA198" s="13">
        <f>SUMIFS('Compra Ventas'!$E$2:$E$2700,'Compra Ventas'!$A$2:$A$2700,CA$4,'Compra Ventas'!$B$2:$B$2700,$B198,'Compra Ventas'!$C$2:$C$2700,CA$5)</f>
        <v>-6114056.7484705634</v>
      </c>
      <c r="CB198" s="13">
        <f>SUMIFS('Compra Ventas'!$E$2:$E$2700,'Compra Ventas'!$A$2:$A$2700,CB$4,'Compra Ventas'!$B$2:$B$2700,$B198,'Compra Ventas'!$C$2:$C$2700,CB$5)</f>
        <v>-4809503.9815821946</v>
      </c>
      <c r="CC198" s="13">
        <f>SUMIFS('Compra Ventas'!$E$2:$E$2700,'Compra Ventas'!$A$2:$A$2700,CC$4,'Compra Ventas'!$B$2:$B$2700,$B198,'Compra Ventas'!$C$2:$C$2700,CC$5)</f>
        <v>-3029669.9563367791</v>
      </c>
      <c r="CD198" s="13">
        <f>SUMIFS('Compra Ventas'!$E$2:$E$2700,'Compra Ventas'!$A$2:$A$2700,CD$4,'Compra Ventas'!$B$2:$B$2700,$B198,'Compra Ventas'!$C$2:$C$2700,CD$5)</f>
        <v>-3031366.2389997058</v>
      </c>
      <c r="CE198" s="13">
        <f>SUMIFS('Compra Ventas'!$E$2:$E$2700,'Compra Ventas'!$A$2:$A$2700,CE$4,'Compra Ventas'!$B$2:$B$2700,$B198,'Compra Ventas'!$C$2:$C$2700,CE$5)</f>
        <v>0</v>
      </c>
      <c r="CF198" s="13">
        <f>SUMIFS('Compra Ventas'!$E$2:$E$2700,'Compra Ventas'!$A$2:$A$2700,CF$4,'Compra Ventas'!$B$2:$B$2700,$B198,'Compra Ventas'!$C$2:$C$2700,CF$5)</f>
        <v>-720688.07857916108</v>
      </c>
      <c r="CG198" s="13">
        <f>SUMIFS('Compra Ventas'!$E$2:$E$2700,'Compra Ventas'!$A$2:$A$2700,CG$4,'Compra Ventas'!$B$2:$B$2700,$B198,'Compra Ventas'!$C$2:$C$2700,CG$5)</f>
        <v>-2156331.3267324436</v>
      </c>
      <c r="CH198" s="13">
        <f>SUMIFS('Compra Ventas'!$E$2:$E$2700,'Compra Ventas'!$A$2:$A$2700,CH$4,'Compra Ventas'!$B$2:$B$2700,$B198,'Compra Ventas'!$C$2:$C$2700,CH$5)</f>
        <v>-1910410.5582854655</v>
      </c>
      <c r="CI198" s="13">
        <f>SUMIFS('Compra Ventas'!$E$2:$E$2700,'Compra Ventas'!$A$2:$A$2700,CI$4,'Compra Ventas'!$B$2:$B$2700,$B198,'Compra Ventas'!$C$2:$C$2700,CI$5)</f>
        <v>-3504318.1962574702</v>
      </c>
      <c r="CJ198" s="14">
        <f>SUMIFS('Compra Ventas'!$E$2:$E$2700,'Compra Ventas'!$A$2:$A$2700,CJ$4,'Compra Ventas'!$B$2:$B$2700,$B198,'Compra Ventas'!$C$2:$C$2700,CJ$5)</f>
        <v>-5106086.7913853265</v>
      </c>
      <c r="CK198" s="12">
        <f>SUMIFS('Compra Ventas'!$E$2:$E$2700,'Compra Ventas'!$A$2:$A$2700,CK$4,'Compra Ventas'!$B$2:$B$2700,$B198,'Compra Ventas'!$C$2:$C$2700,CK$5)</f>
        <v>-351024.09960191441</v>
      </c>
      <c r="CL198" s="13">
        <f>SUMIFS('Compra Ventas'!$E$2:$E$2700,'Compra Ventas'!$A$2:$A$2700,CL$4,'Compra Ventas'!$B$2:$B$2700,$B198,'Compra Ventas'!$C$2:$C$2700,CL$5)</f>
        <v>-1744339.154746359</v>
      </c>
      <c r="CM198" s="13">
        <f>SUMIFS('Compra Ventas'!$E$2:$E$2700,'Compra Ventas'!$A$2:$A$2700,CM$4,'Compra Ventas'!$B$2:$B$2700,$B198,'Compra Ventas'!$C$2:$C$2700,CM$5)</f>
        <v>-6197076.4036790263</v>
      </c>
      <c r="CN198" s="13">
        <f>SUMIFS('Compra Ventas'!$E$2:$E$2700,'Compra Ventas'!$A$2:$A$2700,CN$4,'Compra Ventas'!$B$2:$B$2700,$B198,'Compra Ventas'!$C$2:$C$2700,CN$5)</f>
        <v>-5458717.194961343</v>
      </c>
      <c r="CO198" s="13">
        <f>SUMIFS('Compra Ventas'!$E$2:$E$2700,'Compra Ventas'!$A$2:$A$2700,CO$4,'Compra Ventas'!$B$2:$B$2700,$B198,'Compra Ventas'!$C$2:$C$2700,CO$5)</f>
        <v>-2131904.61388809</v>
      </c>
      <c r="CP198" s="13">
        <f>SUMIFS('Compra Ventas'!$E$2:$E$2700,'Compra Ventas'!$A$2:$A$2700,CP$4,'Compra Ventas'!$B$2:$B$2700,$B198,'Compra Ventas'!$C$2:$C$2700,CP$5)</f>
        <v>-3609664.5376437893</v>
      </c>
      <c r="CQ198" s="13">
        <f>SUMIFS('Compra Ventas'!$E$2:$E$2700,'Compra Ventas'!$A$2:$A$2700,CQ$4,'Compra Ventas'!$B$2:$B$2700,$B198,'Compra Ventas'!$C$2:$C$2700,CQ$5)</f>
        <v>0</v>
      </c>
      <c r="CR198" s="13">
        <f>SUMIFS('Compra Ventas'!$E$2:$E$2700,'Compra Ventas'!$A$2:$A$2700,CR$4,'Compra Ventas'!$B$2:$B$2700,$B198,'Compra Ventas'!$C$2:$C$2700,CR$5)</f>
        <v>-732331.33132641483</v>
      </c>
      <c r="CS198" s="13">
        <f>SUMIFS('Compra Ventas'!$E$2:$E$2700,'Compra Ventas'!$A$2:$A$2700,CS$4,'Compra Ventas'!$B$2:$B$2700,$B198,'Compra Ventas'!$C$2:$C$2700,CS$5)</f>
        <v>-2326907.8970885621</v>
      </c>
      <c r="CT198" s="13">
        <f>SUMIFS('Compra Ventas'!$E$2:$E$2700,'Compra Ventas'!$A$2:$A$2700,CT$4,'Compra Ventas'!$B$2:$B$2700,$B198,'Compra Ventas'!$C$2:$C$2700,CT$5)</f>
        <v>-2353559.9475214202</v>
      </c>
      <c r="CU198" s="13">
        <f>SUMIFS('Compra Ventas'!$E$2:$E$2700,'Compra Ventas'!$A$2:$A$2700,CU$4,'Compra Ventas'!$B$2:$B$2700,$B198,'Compra Ventas'!$C$2:$C$2700,CU$5)</f>
        <v>-3397594.16921179</v>
      </c>
      <c r="CV198" s="14">
        <f>SUMIFS('Compra Ventas'!$E$2:$E$2700,'Compra Ventas'!$A$2:$A$2700,CV$4,'Compra Ventas'!$B$2:$B$2700,$B198,'Compra Ventas'!$C$2:$C$2700,CV$5)</f>
        <v>-5233382.3387275776</v>
      </c>
      <c r="CW198" s="12">
        <f>SUMIFS('Compra Ventas'!$E$2:$E$2700,'Compra Ventas'!$A$2:$A$2700,CW$4,'Compra Ventas'!$B$2:$B$2700,$B198,'Compra Ventas'!$C$2:$C$2700,CW$5)</f>
        <v>-362224.13702413067</v>
      </c>
      <c r="CX198" s="13">
        <f>SUMIFS('Compra Ventas'!$E$2:$E$2700,'Compra Ventas'!$A$2:$A$2700,CX$4,'Compra Ventas'!$B$2:$B$2700,$B198,'Compra Ventas'!$C$2:$C$2700,CX$5)</f>
        <v>-1756783.8737348777</v>
      </c>
      <c r="CY198" s="13">
        <f>SUMIFS('Compra Ventas'!$E$2:$E$2700,'Compra Ventas'!$A$2:$A$2700,CY$4,'Compra Ventas'!$B$2:$B$2700,$B198,'Compra Ventas'!$C$2:$C$2700,CY$5)</f>
        <v>-5974231.3720274381</v>
      </c>
      <c r="CZ198" s="13">
        <f>SUMIFS('Compra Ventas'!$E$2:$E$2700,'Compra Ventas'!$A$2:$A$2700,CZ$4,'Compra Ventas'!$B$2:$B$2700,$B198,'Compra Ventas'!$C$2:$C$2700,CZ$5)</f>
        <v>-5214126.5924010677</v>
      </c>
      <c r="DA198" s="13">
        <f>SUMIFS('Compra Ventas'!$E$2:$E$2700,'Compra Ventas'!$A$2:$A$2700,DA$4,'Compra Ventas'!$B$2:$B$2700,$B198,'Compra Ventas'!$C$2:$C$2700,DA$5)</f>
        <v>-3430782.5236827545</v>
      </c>
      <c r="DB198" s="13">
        <f>SUMIFS('Compra Ventas'!$E$2:$E$2700,'Compra Ventas'!$A$2:$A$2700,DB$4,'Compra Ventas'!$B$2:$B$2700,$B198,'Compra Ventas'!$C$2:$C$2700,DB$5)</f>
        <v>-5132961.9639328951</v>
      </c>
      <c r="DC198" s="13">
        <f>SUMIFS('Compra Ventas'!$E$2:$E$2700,'Compra Ventas'!$A$2:$A$2700,DC$4,'Compra Ventas'!$B$2:$B$2700,$B198,'Compra Ventas'!$C$2:$C$2700,DC$5)</f>
        <v>0</v>
      </c>
      <c r="DD198" s="13">
        <f>SUMIFS('Compra Ventas'!$E$2:$E$2700,'Compra Ventas'!$A$2:$A$2700,DD$4,'Compra Ventas'!$B$2:$B$2700,$B198,'Compra Ventas'!$C$2:$C$2700,DD$5)</f>
        <v>-1539805.6193282118</v>
      </c>
      <c r="DE198" s="13">
        <f>SUMIFS('Compra Ventas'!$E$2:$E$2700,'Compra Ventas'!$A$2:$A$2700,DE$4,'Compra Ventas'!$B$2:$B$2700,$B198,'Compra Ventas'!$C$2:$C$2700,DE$5)</f>
        <v>-3476907.2563304249</v>
      </c>
      <c r="DF198" s="13">
        <f>SUMIFS('Compra Ventas'!$E$2:$E$2700,'Compra Ventas'!$A$2:$A$2700,DF$4,'Compra Ventas'!$B$2:$B$2700,$B198,'Compra Ventas'!$C$2:$C$2700,DF$5)</f>
        <v>-3171420.4028459457</v>
      </c>
      <c r="DG198" s="13">
        <f>SUMIFS('Compra Ventas'!$E$2:$E$2700,'Compra Ventas'!$A$2:$A$2700,DG$4,'Compra Ventas'!$B$2:$B$2700,$B198,'Compra Ventas'!$C$2:$C$2700,DG$5)</f>
        <v>-4767683.1547671799</v>
      </c>
      <c r="DH198" s="14">
        <f>SUMIFS('Compra Ventas'!$E$2:$E$2700,'Compra Ventas'!$A$2:$A$2700,DH$4,'Compra Ventas'!$B$2:$B$2700,$B198,'Compra Ventas'!$C$2:$C$2700,DH$5)</f>
        <v>-5514244.871100856</v>
      </c>
      <c r="DI198" s="84"/>
      <c r="DJ198" s="98">
        <f>SUMIFS('Ajuste Ciclado'!D$5:D$47,'Ajuste Ciclado'!$C$5:$C$47,Balance!DJ$4,'Ajuste Ciclado'!$B$5:$B$47,Balance!$B198)</f>
        <v>2173331.3617870538</v>
      </c>
      <c r="DK198" s="99">
        <f>SUMIFS('Ajuste Ciclado'!E$5:E$47,'Ajuste Ciclado'!$C$5:$C$47,Balance!DK$4,'Ajuste Ciclado'!$B$5:$B$47,Balance!$B198)</f>
        <v>1553153.8524765694</v>
      </c>
      <c r="DL198" s="99">
        <f>SUMIFS('Ajuste Ciclado'!F$5:F$47,'Ajuste Ciclado'!$C$5:$C$47,Balance!DL$4,'Ajuste Ciclado'!$B$5:$B$47,Balance!$B198)</f>
        <v>1724242.458977185</v>
      </c>
      <c r="DM198" s="99">
        <f>SUMIFS('Ajuste Ciclado'!G$5:G$47,'Ajuste Ciclado'!$C$5:$C$47,Balance!DM$4,'Ajuste Ciclado'!$B$5:$B$47,Balance!$B198)</f>
        <v>1583121.0550204278</v>
      </c>
      <c r="DN198" s="99">
        <f>SUMIFS('Ajuste Ciclado'!H$5:H$47,'Ajuste Ciclado'!$C$5:$C$47,Balance!DN$4,'Ajuste Ciclado'!$B$5:$B$47,Balance!$B198)</f>
        <v>2553035.5580384182</v>
      </c>
      <c r="DO198" s="99">
        <f>SUMIFS('Ajuste Ciclado'!I$5:I$47,'Ajuste Ciclado'!$C$5:$C$47,Balance!DO$4,'Ajuste Ciclado'!$B$5:$B$47,Balance!$B198)</f>
        <v>2016030.2218569247</v>
      </c>
      <c r="DP198" s="99">
        <f>SUMIFS('Ajuste Ciclado'!J$5:J$47,'Ajuste Ciclado'!$C$5:$C$47,Balance!DP$4,'Ajuste Ciclado'!$B$5:$B$47,Balance!$B198)</f>
        <v>0</v>
      </c>
      <c r="DQ198" s="99">
        <f>SUMIFS('Ajuste Ciclado'!K$5:K$47,'Ajuste Ciclado'!$C$5:$C$47,Balance!DQ$4,'Ajuste Ciclado'!$B$5:$B$47,Balance!$B198)</f>
        <v>294657.05800516863</v>
      </c>
      <c r="DR198" s="99">
        <f>SUMIFS('Ajuste Ciclado'!L$5:L$47,'Ajuste Ciclado'!$C$5:$C$47,Balance!DR$4,'Ajuste Ciclado'!$B$5:$B$47,Balance!$B198)</f>
        <v>1287120.1917675526</v>
      </c>
      <c r="DS198" s="99">
        <f>SUMIFS('Ajuste Ciclado'!M$5:M$47,'Ajuste Ciclado'!$C$5:$C$47,Balance!DS$4,'Ajuste Ciclado'!$B$5:$B$47,Balance!$B198)</f>
        <v>1249702.4088287507</v>
      </c>
      <c r="DT198" s="99">
        <f>SUMIFS('Ajuste Ciclado'!N$5:N$47,'Ajuste Ciclado'!$C$5:$C$47,Balance!DT$4,'Ajuste Ciclado'!$B$5:$B$47,Balance!$B198)</f>
        <v>662741.21054231981</v>
      </c>
      <c r="DU198" s="100">
        <f>SUMIFS('Ajuste Ciclado'!O$5:O$47,'Ajuste Ciclado'!$C$5:$C$47,Balance!DU$4,'Ajuste Ciclado'!$B$5:$B$47,Balance!$B198)</f>
        <v>420888.95640821801</v>
      </c>
      <c r="DV198" s="98">
        <f>SUMIFS('Ajuste Ciclado'!D$5:D$47,'Ajuste Ciclado'!$C$5:$C$47,Balance!DV$4,'Ajuste Ciclado'!$B$5:$B$47,Balance!$B198)</f>
        <v>2159822.5882010949</v>
      </c>
      <c r="DW198" s="99">
        <f>SUMIFS('Ajuste Ciclado'!E$5:E$47,'Ajuste Ciclado'!$C$5:$C$47,Balance!DW$4,'Ajuste Ciclado'!$B$5:$B$47,Balance!$B198)</f>
        <v>1456877.8492731156</v>
      </c>
      <c r="DX198" s="99">
        <f>SUMIFS('Ajuste Ciclado'!F$5:F$47,'Ajuste Ciclado'!$C$5:$C$47,Balance!DX$4,'Ajuste Ciclado'!$B$5:$B$47,Balance!$B198)</f>
        <v>1680672.6863749982</v>
      </c>
      <c r="DY198" s="99">
        <f>SUMIFS('Ajuste Ciclado'!G$5:G$47,'Ajuste Ciclado'!$C$5:$C$47,Balance!DY$4,'Ajuste Ciclado'!$B$5:$B$47,Balance!$B198)</f>
        <v>1822747.7177104375</v>
      </c>
      <c r="DZ198" s="99">
        <f>SUMIFS('Ajuste Ciclado'!H$5:H$47,'Ajuste Ciclado'!$C$5:$C$47,Balance!DZ$4,'Ajuste Ciclado'!$B$5:$B$47,Balance!$B198)</f>
        <v>2765455.3109484063</v>
      </c>
      <c r="EA198" s="99">
        <f>SUMIFS('Ajuste Ciclado'!I$5:I$47,'Ajuste Ciclado'!$C$5:$C$47,Balance!EA$4,'Ajuste Ciclado'!$B$5:$B$47,Balance!$B198)</f>
        <v>1498402.4703842748</v>
      </c>
      <c r="EB198" s="99">
        <f>SUMIFS('Ajuste Ciclado'!J$5:J$47,'Ajuste Ciclado'!$C$5:$C$47,Balance!EB$4,'Ajuste Ciclado'!$B$5:$B$47,Balance!$B198)</f>
        <v>0</v>
      </c>
      <c r="EC198" s="99">
        <f>SUMIFS('Ajuste Ciclado'!K$5:K$47,'Ajuste Ciclado'!$C$5:$C$47,Balance!EC$4,'Ajuste Ciclado'!$B$5:$B$47,Balance!$B198)</f>
        <v>324155.76913737506</v>
      </c>
      <c r="ED198" s="99">
        <f>SUMIFS('Ajuste Ciclado'!L$5:L$47,'Ajuste Ciclado'!$C$5:$C$47,Balance!ED$4,'Ajuste Ciclado'!$B$5:$B$47,Balance!$B198)</f>
        <v>1209619.3102872067</v>
      </c>
      <c r="EE198" s="99">
        <f>SUMIFS('Ajuste Ciclado'!M$5:M$47,'Ajuste Ciclado'!$C$5:$C$47,Balance!EE$4,'Ajuste Ciclado'!$B$5:$B$47,Balance!$B198)</f>
        <v>1174466.8735357274</v>
      </c>
      <c r="EF198" s="99">
        <f>SUMIFS('Ajuste Ciclado'!N$5:N$47,'Ajuste Ciclado'!$C$5:$C$47,Balance!EF$4,'Ajuste Ciclado'!$B$5:$B$47,Balance!$B198)</f>
        <v>705368.89031879918</v>
      </c>
      <c r="EG198" s="100">
        <f>SUMIFS('Ajuste Ciclado'!O$5:O$47,'Ajuste Ciclado'!$C$5:$C$47,Balance!EG$4,'Ajuste Ciclado'!$B$5:$B$47,Balance!$B198)</f>
        <v>497753.70569999982</v>
      </c>
      <c r="EH198" s="98">
        <f>SUMIFS('Ajuste Ciclado'!D$5:D$47,'Ajuste Ciclado'!$C$5:$C$47,Balance!EH$4,'Ajuste Ciclado'!$B$5:$B$47,Balance!$B198)</f>
        <v>2137277.4454043121</v>
      </c>
      <c r="EI198" s="99">
        <f>SUMIFS('Ajuste Ciclado'!E$5:E$47,'Ajuste Ciclado'!$C$5:$C$47,Balance!EI$4,'Ajuste Ciclado'!$B$5:$B$47,Balance!$B198)</f>
        <v>1501457.2701197083</v>
      </c>
      <c r="EJ198" s="99">
        <f>SUMIFS('Ajuste Ciclado'!F$5:F$47,'Ajuste Ciclado'!$C$5:$C$47,Balance!EJ$4,'Ajuste Ciclado'!$B$5:$B$47,Balance!$B198)</f>
        <v>1757929.951253332</v>
      </c>
      <c r="EK198" s="99">
        <f>SUMIFS('Ajuste Ciclado'!G$5:G$47,'Ajuste Ciclado'!$C$5:$C$47,Balance!EK$4,'Ajuste Ciclado'!$B$5:$B$47,Balance!$B198)</f>
        <v>1858466.5235480519</v>
      </c>
      <c r="EL198" s="99">
        <f>SUMIFS('Ajuste Ciclado'!H$5:H$47,'Ajuste Ciclado'!$C$5:$C$47,Balance!EL$4,'Ajuste Ciclado'!$B$5:$B$47,Balance!$B198)</f>
        <v>2472957.8653492643</v>
      </c>
      <c r="EM198" s="99">
        <f>SUMIFS('Ajuste Ciclado'!I$5:I$47,'Ajuste Ciclado'!$C$5:$C$47,Balance!EM$4,'Ajuste Ciclado'!$B$5:$B$47,Balance!$B198)</f>
        <v>1465682.3166621157</v>
      </c>
      <c r="EN198" s="99">
        <f>SUMIFS('Ajuste Ciclado'!J$5:J$47,'Ajuste Ciclado'!$C$5:$C$47,Balance!EN$4,'Ajuste Ciclado'!$B$5:$B$47,Balance!$B198)</f>
        <v>0</v>
      </c>
      <c r="EO198" s="99">
        <f>SUMIFS('Ajuste Ciclado'!K$5:K$47,'Ajuste Ciclado'!$C$5:$C$47,Balance!EO$4,'Ajuste Ciclado'!$B$5:$B$47,Balance!$B198)</f>
        <v>133973.3615771097</v>
      </c>
      <c r="EP198" s="99">
        <f>SUMIFS('Ajuste Ciclado'!L$5:L$47,'Ajuste Ciclado'!$C$5:$C$47,Balance!EP$4,'Ajuste Ciclado'!$B$5:$B$47,Balance!$B198)</f>
        <v>1084679.6566725136</v>
      </c>
      <c r="EQ198" s="99">
        <f>SUMIFS('Ajuste Ciclado'!M$5:M$47,'Ajuste Ciclado'!$C$5:$C$47,Balance!EQ$4,'Ajuste Ciclado'!$B$5:$B$47,Balance!$B198)</f>
        <v>1013986.253093286</v>
      </c>
      <c r="ER198" s="99">
        <f>SUMIFS('Ajuste Ciclado'!N$5:N$47,'Ajuste Ciclado'!$C$5:$C$47,Balance!ER$4,'Ajuste Ciclado'!$B$5:$B$47,Balance!$B198)</f>
        <v>522136.32973245939</v>
      </c>
      <c r="ES198" s="100">
        <f>SUMIFS('Ajuste Ciclado'!O$5:O$47,'Ajuste Ciclado'!$C$5:$C$47,Balance!ES$4,'Ajuste Ciclado'!$B$5:$B$47,Balance!$B198)</f>
        <v>536673.61919999996</v>
      </c>
      <c r="ET198" s="84"/>
      <c r="EU198" s="12">
        <f t="shared" si="279"/>
        <v>2290539.4628401012</v>
      </c>
      <c r="EV198" s="13">
        <f t="shared" si="244"/>
        <v>2887344.9193306649</v>
      </c>
      <c r="EW198" s="13">
        <f t="shared" si="245"/>
        <v>-628948.23032441153</v>
      </c>
      <c r="EX198" s="13">
        <f t="shared" si="246"/>
        <v>-271866.38830723381</v>
      </c>
      <c r="EY198" s="13">
        <f t="shared" si="247"/>
        <v>1182710.7571240992</v>
      </c>
      <c r="EZ198" s="13">
        <f t="shared" si="248"/>
        <v>760416.0058961499</v>
      </c>
      <c r="FA198" s="13">
        <f t="shared" si="249"/>
        <v>0</v>
      </c>
      <c r="FB198" s="13">
        <f t="shared" si="250"/>
        <v>-21185.832043701841</v>
      </c>
      <c r="FC198" s="13">
        <f t="shared" si="251"/>
        <v>365416.287708255</v>
      </c>
      <c r="FD198" s="13">
        <f t="shared" si="252"/>
        <v>394841.07168731815</v>
      </c>
      <c r="FE198" s="13">
        <f t="shared" si="253"/>
        <v>-840743.24971899833</v>
      </c>
      <c r="FF198" s="14">
        <f t="shared" si="254"/>
        <v>-1554647.9696139395</v>
      </c>
      <c r="FG198" s="12">
        <f t="shared" si="255"/>
        <v>2259147.9451638856</v>
      </c>
      <c r="FH198" s="13">
        <f t="shared" si="256"/>
        <v>2910302.1507766466</v>
      </c>
      <c r="FI198" s="13">
        <f t="shared" si="257"/>
        <v>-688873.2650469481</v>
      </c>
      <c r="FJ198" s="13">
        <f t="shared" si="258"/>
        <v>-235911.43881427567</v>
      </c>
      <c r="FK198" s="13">
        <f t="shared" si="259"/>
        <v>1791639.2411575103</v>
      </c>
      <c r="FL198" s="13">
        <f t="shared" si="260"/>
        <v>33614.39159734943</v>
      </c>
      <c r="FM198" s="13">
        <f t="shared" si="261"/>
        <v>0</v>
      </c>
      <c r="FN198" s="13">
        <f t="shared" si="262"/>
        <v>-14007.779428517853</v>
      </c>
      <c r="FO198" s="13">
        <f t="shared" si="263"/>
        <v>248749.71355164144</v>
      </c>
      <c r="FP198" s="13">
        <f t="shared" si="264"/>
        <v>111163.6540213353</v>
      </c>
      <c r="FQ198" s="13">
        <f t="shared" si="265"/>
        <v>-741095.50499151472</v>
      </c>
      <c r="FR198" s="14">
        <f t="shared" si="266"/>
        <v>-1524251.1643956779</v>
      </c>
      <c r="FS198" s="12">
        <f t="shared" si="267"/>
        <v>2239207.708465483</v>
      </c>
      <c r="FT198" s="13">
        <f t="shared" si="268"/>
        <v>2911252.1407114668</v>
      </c>
      <c r="FU198" s="13">
        <f t="shared" si="269"/>
        <v>-537757.07730569295</v>
      </c>
      <c r="FV198" s="13">
        <f t="shared" si="270"/>
        <v>-165499.37773759686</v>
      </c>
      <c r="FW198" s="13">
        <f t="shared" si="271"/>
        <v>901174.49781300989</v>
      </c>
      <c r="FX198" s="13">
        <f t="shared" si="272"/>
        <v>-623174.52181605925</v>
      </c>
      <c r="FY198" s="13">
        <f t="shared" si="273"/>
        <v>0</v>
      </c>
      <c r="FZ198" s="13">
        <f t="shared" si="274"/>
        <v>-473033.96939131035</v>
      </c>
      <c r="GA198" s="13">
        <f t="shared" si="275"/>
        <v>-371128.73650065227</v>
      </c>
      <c r="GB198" s="13">
        <f t="shared" si="276"/>
        <v>-371786.32435080362</v>
      </c>
      <c r="GC198" s="13">
        <f t="shared" si="277"/>
        <v>-1472573.3924481762</v>
      </c>
      <c r="GD198" s="14">
        <f t="shared" si="278"/>
        <v>-1623721.5488799121</v>
      </c>
      <c r="GE198" s="84"/>
      <c r="GF198" s="12">
        <f t="shared" si="280"/>
        <v>4563876.8345783027</v>
      </c>
      <c r="GG198" s="13">
        <f t="shared" si="280"/>
        <v>4150477.9435914336</v>
      </c>
      <c r="GH198" s="14">
        <f t="shared" si="280"/>
        <v>412959.39855975565</v>
      </c>
      <c r="GI198" s="6">
        <f t="shared" si="281"/>
        <v>3</v>
      </c>
      <c r="GJ198" s="12">
        <f t="shared" si="282"/>
        <v>-3024339.4496573498</v>
      </c>
      <c r="GK198" s="13">
        <f t="shared" si="283"/>
        <v>-2954219.9344341406</v>
      </c>
      <c r="GL198" s="14">
        <f t="shared" si="284"/>
        <v>-3719469.4631441478</v>
      </c>
      <c r="GM198" s="84"/>
      <c r="GN198" s="66">
        <f t="shared" si="285"/>
        <v>-3719469.4631441478</v>
      </c>
      <c r="GO198" s="84"/>
      <c r="GP198" s="63" t="str" cm="1">
        <f t="array" ref="GP198">INDEX($GF$4:$GH$4,1,GI198)</f>
        <v>Sample 6</v>
      </c>
      <c r="GQ198" s="12">
        <f t="shared" si="287"/>
        <v>-1554647.9696139395</v>
      </c>
      <c r="GR198" s="13">
        <f t="shared" si="287"/>
        <v>-840743.24971899833</v>
      </c>
      <c r="GS198" s="14">
        <f t="shared" si="287"/>
        <v>-628948.23032441153</v>
      </c>
      <c r="GT198" s="12">
        <f t="shared" si="288"/>
        <v>-1524251.1643956779</v>
      </c>
      <c r="GU198" s="13">
        <f t="shared" si="288"/>
        <v>-741095.50499151472</v>
      </c>
      <c r="GV198" s="14">
        <f t="shared" si="288"/>
        <v>-688873.2650469481</v>
      </c>
      <c r="GW198" s="12">
        <f t="shared" si="289"/>
        <v>-1623721.5488799121</v>
      </c>
      <c r="GX198" s="13">
        <f t="shared" si="289"/>
        <v>-1472573.3924481762</v>
      </c>
      <c r="GY198" s="14">
        <f t="shared" si="289"/>
        <v>-623174.52181605925</v>
      </c>
      <c r="GZ198" s="84" t="str">
        <f t="shared" si="290"/>
        <v>Sample 6</v>
      </c>
      <c r="HA198" s="12">
        <f t="shared" si="286"/>
        <v>-1623721.5488799121</v>
      </c>
      <c r="HB198" s="13">
        <f t="shared" si="286"/>
        <v>-1472573.3924481762</v>
      </c>
      <c r="HC198" s="14">
        <f t="shared" si="286"/>
        <v>-623174.52181605925</v>
      </c>
      <c r="HD198" s="6">
        <f t="shared" si="291"/>
        <v>-3719469.4631441478</v>
      </c>
      <c r="HE198" s="84" t="str">
        <f t="shared" si="292"/>
        <v>Ok</v>
      </c>
    </row>
    <row r="199" spans="2:213" hidden="1" x14ac:dyDescent="0.3">
      <c r="B199" s="84" t="s">
        <v>47</v>
      </c>
      <c r="C199" s="12">
        <f>SUMIFS(Inyecciones!$E$2:$E$14185,Inyecciones!$A$2:$A$14185,Balance!C$4,Inyecciones!$B$2:$B$14185,Balance!$B199,Inyecciones!$C$2:$C$14185,Balance!C$5)</f>
        <v>0</v>
      </c>
      <c r="D199" s="13">
        <f>SUMIFS(Inyecciones!$E$2:$E$14185,Inyecciones!$A$2:$A$14185,Balance!D$4,Inyecciones!$B$2:$B$14185,Balance!$B199,Inyecciones!$C$2:$C$14185,Balance!D$5)</f>
        <v>0</v>
      </c>
      <c r="E199" s="13">
        <f>SUMIFS(Inyecciones!$E$2:$E$14185,Inyecciones!$A$2:$A$14185,Balance!E$4,Inyecciones!$B$2:$B$14185,Balance!$B199,Inyecciones!$C$2:$C$14185,Balance!E$5)</f>
        <v>0</v>
      </c>
      <c r="F199" s="13">
        <f>SUMIFS(Inyecciones!$E$2:$E$14185,Inyecciones!$A$2:$A$14185,Balance!F$4,Inyecciones!$B$2:$B$14185,Balance!$B199,Inyecciones!$C$2:$C$14185,Balance!F$5)</f>
        <v>0</v>
      </c>
      <c r="G199" s="13">
        <f>SUMIFS(Inyecciones!$E$2:$E$14185,Inyecciones!$A$2:$A$14185,Balance!G$4,Inyecciones!$B$2:$B$14185,Balance!$B199,Inyecciones!$C$2:$C$14185,Balance!G$5)</f>
        <v>0</v>
      </c>
      <c r="H199" s="13">
        <f>SUMIFS(Inyecciones!$E$2:$E$14185,Inyecciones!$A$2:$A$14185,Balance!H$4,Inyecciones!$B$2:$B$14185,Balance!$B199,Inyecciones!$C$2:$C$14185,Balance!H$5)</f>
        <v>0</v>
      </c>
      <c r="I199" s="13">
        <f>SUMIFS(Inyecciones!$E$2:$E$14185,Inyecciones!$A$2:$A$14185,Balance!I$4,Inyecciones!$B$2:$B$14185,Balance!$B199,Inyecciones!$C$2:$C$14185,Balance!I$5)</f>
        <v>0</v>
      </c>
      <c r="J199" s="13">
        <f>SUMIFS(Inyecciones!$E$2:$E$14185,Inyecciones!$A$2:$A$14185,Balance!J$4,Inyecciones!$B$2:$B$14185,Balance!$B199,Inyecciones!$C$2:$C$14185,Balance!J$5)</f>
        <v>0</v>
      </c>
      <c r="K199" s="13">
        <f>SUMIFS(Inyecciones!$E$2:$E$14185,Inyecciones!$A$2:$A$14185,Balance!K$4,Inyecciones!$B$2:$B$14185,Balance!$B199,Inyecciones!$C$2:$C$14185,Balance!K$5)</f>
        <v>0</v>
      </c>
      <c r="L199" s="13">
        <f>SUMIFS(Inyecciones!$E$2:$E$14185,Inyecciones!$A$2:$A$14185,Balance!L$4,Inyecciones!$B$2:$B$14185,Balance!$B199,Inyecciones!$C$2:$C$14185,Balance!L$5)</f>
        <v>0</v>
      </c>
      <c r="M199" s="13">
        <f>SUMIFS(Inyecciones!$E$2:$E$14185,Inyecciones!$A$2:$A$14185,Balance!M$4,Inyecciones!$B$2:$B$14185,Balance!$B199,Inyecciones!$C$2:$C$14185,Balance!M$5)</f>
        <v>0</v>
      </c>
      <c r="N199" s="14">
        <f>SUMIFS(Inyecciones!$E$2:$E$14185,Inyecciones!$A$2:$A$14185,Balance!N$4,Inyecciones!$B$2:$B$14185,Balance!$B199,Inyecciones!$C$2:$C$14185,Balance!N$5)</f>
        <v>0</v>
      </c>
      <c r="O199" s="12">
        <f>SUMIFS(Inyecciones!$E$2:$E$14185,Inyecciones!$A$2:$A$14185,Balance!O$4,Inyecciones!$B$2:$B$14185,Balance!$B199,Inyecciones!$C$2:$C$14185,Balance!O$5)</f>
        <v>0</v>
      </c>
      <c r="P199" s="13">
        <f>SUMIFS(Inyecciones!$E$2:$E$14185,Inyecciones!$A$2:$A$14185,Balance!P$4,Inyecciones!$B$2:$B$14185,Balance!$B199,Inyecciones!$C$2:$C$14185,Balance!P$5)</f>
        <v>0</v>
      </c>
      <c r="Q199" s="13">
        <f>SUMIFS(Inyecciones!$E$2:$E$14185,Inyecciones!$A$2:$A$14185,Balance!Q$4,Inyecciones!$B$2:$B$14185,Balance!$B199,Inyecciones!$C$2:$C$14185,Balance!Q$5)</f>
        <v>0</v>
      </c>
      <c r="R199" s="13">
        <f>SUMIFS(Inyecciones!$E$2:$E$14185,Inyecciones!$A$2:$A$14185,Balance!R$4,Inyecciones!$B$2:$B$14185,Balance!$B199,Inyecciones!$C$2:$C$14185,Balance!R$5)</f>
        <v>0</v>
      </c>
      <c r="S199" s="13">
        <f>SUMIFS(Inyecciones!$E$2:$E$14185,Inyecciones!$A$2:$A$14185,Balance!S$4,Inyecciones!$B$2:$B$14185,Balance!$B199,Inyecciones!$C$2:$C$14185,Balance!S$5)</f>
        <v>0</v>
      </c>
      <c r="T199" s="13">
        <f>SUMIFS(Inyecciones!$E$2:$E$14185,Inyecciones!$A$2:$A$14185,Balance!T$4,Inyecciones!$B$2:$B$14185,Balance!$B199,Inyecciones!$C$2:$C$14185,Balance!T$5)</f>
        <v>0</v>
      </c>
      <c r="U199" s="13">
        <f>SUMIFS(Inyecciones!$E$2:$E$14185,Inyecciones!$A$2:$A$14185,Balance!U$4,Inyecciones!$B$2:$B$14185,Balance!$B199,Inyecciones!$C$2:$C$14185,Balance!U$5)</f>
        <v>0</v>
      </c>
      <c r="V199" s="13">
        <f>SUMIFS(Inyecciones!$E$2:$E$14185,Inyecciones!$A$2:$A$14185,Balance!V$4,Inyecciones!$B$2:$B$14185,Balance!$B199,Inyecciones!$C$2:$C$14185,Balance!V$5)</f>
        <v>0</v>
      </c>
      <c r="W199" s="13">
        <f>SUMIFS(Inyecciones!$E$2:$E$14185,Inyecciones!$A$2:$A$14185,Balance!W$4,Inyecciones!$B$2:$B$14185,Balance!$B199,Inyecciones!$C$2:$C$14185,Balance!W$5)</f>
        <v>0</v>
      </c>
      <c r="X199" s="13">
        <f>SUMIFS(Inyecciones!$E$2:$E$14185,Inyecciones!$A$2:$A$14185,Balance!X$4,Inyecciones!$B$2:$B$14185,Balance!$B199,Inyecciones!$C$2:$C$14185,Balance!X$5)</f>
        <v>0</v>
      </c>
      <c r="Y199" s="13">
        <f>SUMIFS(Inyecciones!$E$2:$E$14185,Inyecciones!$A$2:$A$14185,Balance!Y$4,Inyecciones!$B$2:$B$14185,Balance!$B199,Inyecciones!$C$2:$C$14185,Balance!Y$5)</f>
        <v>0</v>
      </c>
      <c r="Z199" s="14">
        <f>SUMIFS(Inyecciones!$E$2:$E$14185,Inyecciones!$A$2:$A$14185,Balance!Z$4,Inyecciones!$B$2:$B$14185,Balance!$B199,Inyecciones!$C$2:$C$14185,Balance!Z$5)</f>
        <v>0</v>
      </c>
      <c r="AA199" s="12">
        <f>SUMIFS(Inyecciones!$E$2:$E$14185,Inyecciones!$A$2:$A$14185,Balance!AA$4,Inyecciones!$B$2:$B$14185,Balance!$B199,Inyecciones!$C$2:$C$14185,Balance!AA$5)</f>
        <v>0</v>
      </c>
      <c r="AB199" s="13">
        <f>SUMIFS(Inyecciones!$E$2:$E$14185,Inyecciones!$A$2:$A$14185,Balance!AB$4,Inyecciones!$B$2:$B$14185,Balance!$B199,Inyecciones!$C$2:$C$14185,Balance!AB$5)</f>
        <v>0</v>
      </c>
      <c r="AC199" s="13">
        <f>SUMIFS(Inyecciones!$E$2:$E$14185,Inyecciones!$A$2:$A$14185,Balance!AC$4,Inyecciones!$B$2:$B$14185,Balance!$B199,Inyecciones!$C$2:$C$14185,Balance!AC$5)</f>
        <v>0</v>
      </c>
      <c r="AD199" s="13">
        <f>SUMIFS(Inyecciones!$E$2:$E$14185,Inyecciones!$A$2:$A$14185,Balance!AD$4,Inyecciones!$B$2:$B$14185,Balance!$B199,Inyecciones!$C$2:$C$14185,Balance!AD$5)</f>
        <v>0</v>
      </c>
      <c r="AE199" s="13">
        <f>SUMIFS(Inyecciones!$E$2:$E$14185,Inyecciones!$A$2:$A$14185,Balance!AE$4,Inyecciones!$B$2:$B$14185,Balance!$B199,Inyecciones!$C$2:$C$14185,Balance!AE$5)</f>
        <v>0</v>
      </c>
      <c r="AF199" s="13">
        <f>SUMIFS(Inyecciones!$E$2:$E$14185,Inyecciones!$A$2:$A$14185,Balance!AF$4,Inyecciones!$B$2:$B$14185,Balance!$B199,Inyecciones!$C$2:$C$14185,Balance!AF$5)</f>
        <v>0</v>
      </c>
      <c r="AG199" s="13">
        <f>SUMIFS(Inyecciones!$E$2:$E$14185,Inyecciones!$A$2:$A$14185,Balance!AG$4,Inyecciones!$B$2:$B$14185,Balance!$B199,Inyecciones!$C$2:$C$14185,Balance!AG$5)</f>
        <v>0</v>
      </c>
      <c r="AH199" s="13">
        <f>SUMIFS(Inyecciones!$E$2:$E$14185,Inyecciones!$A$2:$A$14185,Balance!AH$4,Inyecciones!$B$2:$B$14185,Balance!$B199,Inyecciones!$C$2:$C$14185,Balance!AH$5)</f>
        <v>0</v>
      </c>
      <c r="AI199" s="13">
        <f>SUMIFS(Inyecciones!$E$2:$E$14185,Inyecciones!$A$2:$A$14185,Balance!AI$4,Inyecciones!$B$2:$B$14185,Balance!$B199,Inyecciones!$C$2:$C$14185,Balance!AI$5)</f>
        <v>0</v>
      </c>
      <c r="AJ199" s="13">
        <f>SUMIFS(Inyecciones!$E$2:$E$14185,Inyecciones!$A$2:$A$14185,Balance!AJ$4,Inyecciones!$B$2:$B$14185,Balance!$B199,Inyecciones!$C$2:$C$14185,Balance!AJ$5)</f>
        <v>0</v>
      </c>
      <c r="AK199" s="13">
        <f>SUMIFS(Inyecciones!$E$2:$E$14185,Inyecciones!$A$2:$A$14185,Balance!AK$4,Inyecciones!$B$2:$B$14185,Balance!$B199,Inyecciones!$C$2:$C$14185,Balance!AK$5)</f>
        <v>0</v>
      </c>
      <c r="AL199" s="14">
        <f>SUMIFS(Inyecciones!$E$2:$E$14185,Inyecciones!$A$2:$A$14185,Balance!AL$4,Inyecciones!$B$2:$B$14185,Balance!$B199,Inyecciones!$C$2:$C$14185,Balance!AL$5)</f>
        <v>0</v>
      </c>
      <c r="AM199" s="13"/>
      <c r="AN199" s="12">
        <f>SUMIFS('Retiro Mensual'!$E$2:$E$2629,'Retiro Mensual'!$A$2:$A$2629,AN$4,'Retiro Mensual'!$B$2:$B$2629,$B199,'Retiro Mensual'!$C$2:$C$2629,AN$5)</f>
        <v>0</v>
      </c>
      <c r="AO199" s="13">
        <f>SUMIFS('Retiro Mensual'!$E$2:$E$2629,'Retiro Mensual'!$A$2:$A$2629,AO$4,'Retiro Mensual'!$B$2:$B$2629,$B199,'Retiro Mensual'!$C$2:$C$2629,AO$5)</f>
        <v>0</v>
      </c>
      <c r="AP199" s="13">
        <f>SUMIFS('Retiro Mensual'!$E$2:$E$2629,'Retiro Mensual'!$A$2:$A$2629,AP$4,'Retiro Mensual'!$B$2:$B$2629,$B199,'Retiro Mensual'!$C$2:$C$2629,AP$5)</f>
        <v>0</v>
      </c>
      <c r="AQ199" s="13">
        <f>SUMIFS('Retiro Mensual'!$E$2:$E$2629,'Retiro Mensual'!$A$2:$A$2629,AQ$4,'Retiro Mensual'!$B$2:$B$2629,$B199,'Retiro Mensual'!$C$2:$C$2629,AQ$5)</f>
        <v>0</v>
      </c>
      <c r="AR199" s="13">
        <f>SUMIFS('Retiro Mensual'!$E$2:$E$2629,'Retiro Mensual'!$A$2:$A$2629,AR$4,'Retiro Mensual'!$B$2:$B$2629,$B199,'Retiro Mensual'!$C$2:$C$2629,AR$5)</f>
        <v>0</v>
      </c>
      <c r="AS199" s="13">
        <f>SUMIFS('Retiro Mensual'!$E$2:$E$2629,'Retiro Mensual'!$A$2:$A$2629,AS$4,'Retiro Mensual'!$B$2:$B$2629,$B199,'Retiro Mensual'!$C$2:$C$2629,AS$5)</f>
        <v>0</v>
      </c>
      <c r="AT199" s="13">
        <f>SUMIFS('Retiro Mensual'!$E$2:$E$2629,'Retiro Mensual'!$A$2:$A$2629,AT$4,'Retiro Mensual'!$B$2:$B$2629,$B199,'Retiro Mensual'!$C$2:$C$2629,AT$5)</f>
        <v>0</v>
      </c>
      <c r="AU199" s="13">
        <f>SUMIFS('Retiro Mensual'!$E$2:$E$2629,'Retiro Mensual'!$A$2:$A$2629,AU$4,'Retiro Mensual'!$B$2:$B$2629,$B199,'Retiro Mensual'!$C$2:$C$2629,AU$5)</f>
        <v>0</v>
      </c>
      <c r="AV199" s="13">
        <f>SUMIFS('Retiro Mensual'!$E$2:$E$2629,'Retiro Mensual'!$A$2:$A$2629,AV$4,'Retiro Mensual'!$B$2:$B$2629,$B199,'Retiro Mensual'!$C$2:$C$2629,AV$5)</f>
        <v>0</v>
      </c>
      <c r="AW199" s="13">
        <f>SUMIFS('Retiro Mensual'!$E$2:$E$2629,'Retiro Mensual'!$A$2:$A$2629,AW$4,'Retiro Mensual'!$B$2:$B$2629,$B199,'Retiro Mensual'!$C$2:$C$2629,AW$5)</f>
        <v>0</v>
      </c>
      <c r="AX199" s="13">
        <f>SUMIFS('Retiro Mensual'!$E$2:$E$2629,'Retiro Mensual'!$A$2:$A$2629,AX$4,'Retiro Mensual'!$B$2:$B$2629,$B199,'Retiro Mensual'!$C$2:$C$2629,AX$5)</f>
        <v>0</v>
      </c>
      <c r="AY199" s="14">
        <f>SUMIFS('Retiro Mensual'!$E$2:$E$2629,'Retiro Mensual'!$A$2:$A$2629,AY$4,'Retiro Mensual'!$B$2:$B$2629,$B199,'Retiro Mensual'!$C$2:$C$2629,AY$5)</f>
        <v>0</v>
      </c>
      <c r="AZ199" s="12">
        <f>SUMIFS('Retiro Mensual'!$E$2:$E$2629,'Retiro Mensual'!$A$2:$A$2629,AZ$4,'Retiro Mensual'!$B$2:$B$2629,$B199,'Retiro Mensual'!$C$2:$C$2629,AZ$5)</f>
        <v>0</v>
      </c>
      <c r="BA199" s="13">
        <f>SUMIFS('Retiro Mensual'!$E$2:$E$2629,'Retiro Mensual'!$A$2:$A$2629,BA$4,'Retiro Mensual'!$B$2:$B$2629,$B199,'Retiro Mensual'!$C$2:$C$2629,BA$5)</f>
        <v>0</v>
      </c>
      <c r="BB199" s="13">
        <f>SUMIFS('Retiro Mensual'!$E$2:$E$2629,'Retiro Mensual'!$A$2:$A$2629,BB$4,'Retiro Mensual'!$B$2:$B$2629,$B199,'Retiro Mensual'!$C$2:$C$2629,BB$5)</f>
        <v>0</v>
      </c>
      <c r="BC199" s="13">
        <f>SUMIFS('Retiro Mensual'!$E$2:$E$2629,'Retiro Mensual'!$A$2:$A$2629,BC$4,'Retiro Mensual'!$B$2:$B$2629,$B199,'Retiro Mensual'!$C$2:$C$2629,BC$5)</f>
        <v>0</v>
      </c>
      <c r="BD199" s="13">
        <f>SUMIFS('Retiro Mensual'!$E$2:$E$2629,'Retiro Mensual'!$A$2:$A$2629,BD$4,'Retiro Mensual'!$B$2:$B$2629,$B199,'Retiro Mensual'!$C$2:$C$2629,BD$5)</f>
        <v>0</v>
      </c>
      <c r="BE199" s="13">
        <f>SUMIFS('Retiro Mensual'!$E$2:$E$2629,'Retiro Mensual'!$A$2:$A$2629,BE$4,'Retiro Mensual'!$B$2:$B$2629,$B199,'Retiro Mensual'!$C$2:$C$2629,BE$5)</f>
        <v>0</v>
      </c>
      <c r="BF199" s="13">
        <f>SUMIFS('Retiro Mensual'!$E$2:$E$2629,'Retiro Mensual'!$A$2:$A$2629,BF$4,'Retiro Mensual'!$B$2:$B$2629,$B199,'Retiro Mensual'!$C$2:$C$2629,BF$5)</f>
        <v>0</v>
      </c>
      <c r="BG199" s="13">
        <f>SUMIFS('Retiro Mensual'!$E$2:$E$2629,'Retiro Mensual'!$A$2:$A$2629,BG$4,'Retiro Mensual'!$B$2:$B$2629,$B199,'Retiro Mensual'!$C$2:$C$2629,BG$5)</f>
        <v>0</v>
      </c>
      <c r="BH199" s="13">
        <f>SUMIFS('Retiro Mensual'!$E$2:$E$2629,'Retiro Mensual'!$A$2:$A$2629,BH$4,'Retiro Mensual'!$B$2:$B$2629,$B199,'Retiro Mensual'!$C$2:$C$2629,BH$5)</f>
        <v>0</v>
      </c>
      <c r="BI199" s="13">
        <f>SUMIFS('Retiro Mensual'!$E$2:$E$2629,'Retiro Mensual'!$A$2:$A$2629,BI$4,'Retiro Mensual'!$B$2:$B$2629,$B199,'Retiro Mensual'!$C$2:$C$2629,BI$5)</f>
        <v>0</v>
      </c>
      <c r="BJ199" s="13">
        <f>SUMIFS('Retiro Mensual'!$E$2:$E$2629,'Retiro Mensual'!$A$2:$A$2629,BJ$4,'Retiro Mensual'!$B$2:$B$2629,$B199,'Retiro Mensual'!$C$2:$C$2629,BJ$5)</f>
        <v>0</v>
      </c>
      <c r="BK199" s="14">
        <f>SUMIFS('Retiro Mensual'!$E$2:$E$2629,'Retiro Mensual'!$A$2:$A$2629,BK$4,'Retiro Mensual'!$B$2:$B$2629,$B199,'Retiro Mensual'!$C$2:$C$2629,BK$5)</f>
        <v>0</v>
      </c>
      <c r="BL199" s="12">
        <f>SUMIFS('Retiro Mensual'!$E$2:$E$2629,'Retiro Mensual'!$A$2:$A$2629,BL$4,'Retiro Mensual'!$B$2:$B$2629,$B199,'Retiro Mensual'!$C$2:$C$2629,BL$5)</f>
        <v>0</v>
      </c>
      <c r="BM199" s="13">
        <f>SUMIFS('Retiro Mensual'!$E$2:$E$2629,'Retiro Mensual'!$A$2:$A$2629,BM$4,'Retiro Mensual'!$B$2:$B$2629,$B199,'Retiro Mensual'!$C$2:$C$2629,BM$5)</f>
        <v>0</v>
      </c>
      <c r="BN199" s="13">
        <f>SUMIFS('Retiro Mensual'!$E$2:$E$2629,'Retiro Mensual'!$A$2:$A$2629,BN$4,'Retiro Mensual'!$B$2:$B$2629,$B199,'Retiro Mensual'!$C$2:$C$2629,BN$5)</f>
        <v>0</v>
      </c>
      <c r="BO199" s="13">
        <f>SUMIFS('Retiro Mensual'!$E$2:$E$2629,'Retiro Mensual'!$A$2:$A$2629,BO$4,'Retiro Mensual'!$B$2:$B$2629,$B199,'Retiro Mensual'!$C$2:$C$2629,BO$5)</f>
        <v>0</v>
      </c>
      <c r="BP199" s="13">
        <f>SUMIFS('Retiro Mensual'!$E$2:$E$2629,'Retiro Mensual'!$A$2:$A$2629,BP$4,'Retiro Mensual'!$B$2:$B$2629,$B199,'Retiro Mensual'!$C$2:$C$2629,BP$5)</f>
        <v>0</v>
      </c>
      <c r="BQ199" s="13">
        <f>SUMIFS('Retiro Mensual'!$E$2:$E$2629,'Retiro Mensual'!$A$2:$A$2629,BQ$4,'Retiro Mensual'!$B$2:$B$2629,$B199,'Retiro Mensual'!$C$2:$C$2629,BQ$5)</f>
        <v>0</v>
      </c>
      <c r="BR199" s="13">
        <f>SUMIFS('Retiro Mensual'!$E$2:$E$2629,'Retiro Mensual'!$A$2:$A$2629,BR$4,'Retiro Mensual'!$B$2:$B$2629,$B199,'Retiro Mensual'!$C$2:$C$2629,BR$5)</f>
        <v>0</v>
      </c>
      <c r="BS199" s="13">
        <f>SUMIFS('Retiro Mensual'!$E$2:$E$2629,'Retiro Mensual'!$A$2:$A$2629,BS$4,'Retiro Mensual'!$B$2:$B$2629,$B199,'Retiro Mensual'!$C$2:$C$2629,BS$5)</f>
        <v>0</v>
      </c>
      <c r="BT199" s="13">
        <f>SUMIFS('Retiro Mensual'!$E$2:$E$2629,'Retiro Mensual'!$A$2:$A$2629,BT$4,'Retiro Mensual'!$B$2:$B$2629,$B199,'Retiro Mensual'!$C$2:$C$2629,BT$5)</f>
        <v>0</v>
      </c>
      <c r="BU199" s="13">
        <f>SUMIFS('Retiro Mensual'!$E$2:$E$2629,'Retiro Mensual'!$A$2:$A$2629,BU$4,'Retiro Mensual'!$B$2:$B$2629,$B199,'Retiro Mensual'!$C$2:$C$2629,BU$5)</f>
        <v>0</v>
      </c>
      <c r="BV199" s="13">
        <f>SUMIFS('Retiro Mensual'!$E$2:$E$2629,'Retiro Mensual'!$A$2:$A$2629,BV$4,'Retiro Mensual'!$B$2:$B$2629,$B199,'Retiro Mensual'!$C$2:$C$2629,BV$5)</f>
        <v>0</v>
      </c>
      <c r="BW199" s="14">
        <f>SUMIFS('Retiro Mensual'!$E$2:$E$2629,'Retiro Mensual'!$A$2:$A$2629,BW$4,'Retiro Mensual'!$B$2:$B$2629,$B199,'Retiro Mensual'!$C$2:$C$2629,BW$5)</f>
        <v>0</v>
      </c>
      <c r="BX199" s="13"/>
      <c r="BY199" s="12">
        <f>SUMIFS('Compra Ventas'!$E$2:$E$2700,'Compra Ventas'!$A$2:$A$2700,BY$4,'Compra Ventas'!$B$2:$B$2700,$B199,'Compra Ventas'!$C$2:$C$2700,BY$5)</f>
        <v>0</v>
      </c>
      <c r="BZ199" s="13">
        <f>SUMIFS('Compra Ventas'!$E$2:$E$2700,'Compra Ventas'!$A$2:$A$2700,BZ$4,'Compra Ventas'!$B$2:$B$2700,$B199,'Compra Ventas'!$C$2:$C$2700,BZ$5)</f>
        <v>0</v>
      </c>
      <c r="CA199" s="13">
        <f>SUMIFS('Compra Ventas'!$E$2:$E$2700,'Compra Ventas'!$A$2:$A$2700,CA$4,'Compra Ventas'!$B$2:$B$2700,$B199,'Compra Ventas'!$C$2:$C$2700,CA$5)</f>
        <v>0</v>
      </c>
      <c r="CB199" s="13">
        <f>SUMIFS('Compra Ventas'!$E$2:$E$2700,'Compra Ventas'!$A$2:$A$2700,CB$4,'Compra Ventas'!$B$2:$B$2700,$B199,'Compra Ventas'!$C$2:$C$2700,CB$5)</f>
        <v>0</v>
      </c>
      <c r="CC199" s="13">
        <f>SUMIFS('Compra Ventas'!$E$2:$E$2700,'Compra Ventas'!$A$2:$A$2700,CC$4,'Compra Ventas'!$B$2:$B$2700,$B199,'Compra Ventas'!$C$2:$C$2700,CC$5)</f>
        <v>0</v>
      </c>
      <c r="CD199" s="13">
        <f>SUMIFS('Compra Ventas'!$E$2:$E$2700,'Compra Ventas'!$A$2:$A$2700,CD$4,'Compra Ventas'!$B$2:$B$2700,$B199,'Compra Ventas'!$C$2:$C$2700,CD$5)</f>
        <v>0</v>
      </c>
      <c r="CE199" s="13">
        <f>SUMIFS('Compra Ventas'!$E$2:$E$2700,'Compra Ventas'!$A$2:$A$2700,CE$4,'Compra Ventas'!$B$2:$B$2700,$B199,'Compra Ventas'!$C$2:$C$2700,CE$5)</f>
        <v>0</v>
      </c>
      <c r="CF199" s="13">
        <f>SUMIFS('Compra Ventas'!$E$2:$E$2700,'Compra Ventas'!$A$2:$A$2700,CF$4,'Compra Ventas'!$B$2:$B$2700,$B199,'Compra Ventas'!$C$2:$C$2700,CF$5)</f>
        <v>0</v>
      </c>
      <c r="CG199" s="13">
        <f>SUMIFS('Compra Ventas'!$E$2:$E$2700,'Compra Ventas'!$A$2:$A$2700,CG$4,'Compra Ventas'!$B$2:$B$2700,$B199,'Compra Ventas'!$C$2:$C$2700,CG$5)</f>
        <v>0</v>
      </c>
      <c r="CH199" s="13">
        <f>SUMIFS('Compra Ventas'!$E$2:$E$2700,'Compra Ventas'!$A$2:$A$2700,CH$4,'Compra Ventas'!$B$2:$B$2700,$B199,'Compra Ventas'!$C$2:$C$2700,CH$5)</f>
        <v>0</v>
      </c>
      <c r="CI199" s="13">
        <f>SUMIFS('Compra Ventas'!$E$2:$E$2700,'Compra Ventas'!$A$2:$A$2700,CI$4,'Compra Ventas'!$B$2:$B$2700,$B199,'Compra Ventas'!$C$2:$C$2700,CI$5)</f>
        <v>0</v>
      </c>
      <c r="CJ199" s="14">
        <f>SUMIFS('Compra Ventas'!$E$2:$E$2700,'Compra Ventas'!$A$2:$A$2700,CJ$4,'Compra Ventas'!$B$2:$B$2700,$B199,'Compra Ventas'!$C$2:$C$2700,CJ$5)</f>
        <v>0</v>
      </c>
      <c r="CK199" s="12">
        <f>SUMIFS('Compra Ventas'!$E$2:$E$2700,'Compra Ventas'!$A$2:$A$2700,CK$4,'Compra Ventas'!$B$2:$B$2700,$B199,'Compra Ventas'!$C$2:$C$2700,CK$5)</f>
        <v>0</v>
      </c>
      <c r="CL199" s="13">
        <f>SUMIFS('Compra Ventas'!$E$2:$E$2700,'Compra Ventas'!$A$2:$A$2700,CL$4,'Compra Ventas'!$B$2:$B$2700,$B199,'Compra Ventas'!$C$2:$C$2700,CL$5)</f>
        <v>0</v>
      </c>
      <c r="CM199" s="13">
        <f>SUMIFS('Compra Ventas'!$E$2:$E$2700,'Compra Ventas'!$A$2:$A$2700,CM$4,'Compra Ventas'!$B$2:$B$2700,$B199,'Compra Ventas'!$C$2:$C$2700,CM$5)</f>
        <v>0</v>
      </c>
      <c r="CN199" s="13">
        <f>SUMIFS('Compra Ventas'!$E$2:$E$2700,'Compra Ventas'!$A$2:$A$2700,CN$4,'Compra Ventas'!$B$2:$B$2700,$B199,'Compra Ventas'!$C$2:$C$2700,CN$5)</f>
        <v>0</v>
      </c>
      <c r="CO199" s="13">
        <f>SUMIFS('Compra Ventas'!$E$2:$E$2700,'Compra Ventas'!$A$2:$A$2700,CO$4,'Compra Ventas'!$B$2:$B$2700,$B199,'Compra Ventas'!$C$2:$C$2700,CO$5)</f>
        <v>0</v>
      </c>
      <c r="CP199" s="13">
        <f>SUMIFS('Compra Ventas'!$E$2:$E$2700,'Compra Ventas'!$A$2:$A$2700,CP$4,'Compra Ventas'!$B$2:$B$2700,$B199,'Compra Ventas'!$C$2:$C$2700,CP$5)</f>
        <v>0</v>
      </c>
      <c r="CQ199" s="13">
        <f>SUMIFS('Compra Ventas'!$E$2:$E$2700,'Compra Ventas'!$A$2:$A$2700,CQ$4,'Compra Ventas'!$B$2:$B$2700,$B199,'Compra Ventas'!$C$2:$C$2700,CQ$5)</f>
        <v>0</v>
      </c>
      <c r="CR199" s="13">
        <f>SUMIFS('Compra Ventas'!$E$2:$E$2700,'Compra Ventas'!$A$2:$A$2700,CR$4,'Compra Ventas'!$B$2:$B$2700,$B199,'Compra Ventas'!$C$2:$C$2700,CR$5)</f>
        <v>0</v>
      </c>
      <c r="CS199" s="13">
        <f>SUMIFS('Compra Ventas'!$E$2:$E$2700,'Compra Ventas'!$A$2:$A$2700,CS$4,'Compra Ventas'!$B$2:$B$2700,$B199,'Compra Ventas'!$C$2:$C$2700,CS$5)</f>
        <v>0</v>
      </c>
      <c r="CT199" s="13">
        <f>SUMIFS('Compra Ventas'!$E$2:$E$2700,'Compra Ventas'!$A$2:$A$2700,CT$4,'Compra Ventas'!$B$2:$B$2700,$B199,'Compra Ventas'!$C$2:$C$2700,CT$5)</f>
        <v>0</v>
      </c>
      <c r="CU199" s="13">
        <f>SUMIFS('Compra Ventas'!$E$2:$E$2700,'Compra Ventas'!$A$2:$A$2700,CU$4,'Compra Ventas'!$B$2:$B$2700,$B199,'Compra Ventas'!$C$2:$C$2700,CU$5)</f>
        <v>0</v>
      </c>
      <c r="CV199" s="14">
        <f>SUMIFS('Compra Ventas'!$E$2:$E$2700,'Compra Ventas'!$A$2:$A$2700,CV$4,'Compra Ventas'!$B$2:$B$2700,$B199,'Compra Ventas'!$C$2:$C$2700,CV$5)</f>
        <v>0</v>
      </c>
      <c r="CW199" s="12">
        <f>SUMIFS('Compra Ventas'!$E$2:$E$2700,'Compra Ventas'!$A$2:$A$2700,CW$4,'Compra Ventas'!$B$2:$B$2700,$B199,'Compra Ventas'!$C$2:$C$2700,CW$5)</f>
        <v>0</v>
      </c>
      <c r="CX199" s="13">
        <f>SUMIFS('Compra Ventas'!$E$2:$E$2700,'Compra Ventas'!$A$2:$A$2700,CX$4,'Compra Ventas'!$B$2:$B$2700,$B199,'Compra Ventas'!$C$2:$C$2700,CX$5)</f>
        <v>0</v>
      </c>
      <c r="CY199" s="13">
        <f>SUMIFS('Compra Ventas'!$E$2:$E$2700,'Compra Ventas'!$A$2:$A$2700,CY$4,'Compra Ventas'!$B$2:$B$2700,$B199,'Compra Ventas'!$C$2:$C$2700,CY$5)</f>
        <v>0</v>
      </c>
      <c r="CZ199" s="13">
        <f>SUMIFS('Compra Ventas'!$E$2:$E$2700,'Compra Ventas'!$A$2:$A$2700,CZ$4,'Compra Ventas'!$B$2:$B$2700,$B199,'Compra Ventas'!$C$2:$C$2700,CZ$5)</f>
        <v>0</v>
      </c>
      <c r="DA199" s="13">
        <f>SUMIFS('Compra Ventas'!$E$2:$E$2700,'Compra Ventas'!$A$2:$A$2700,DA$4,'Compra Ventas'!$B$2:$B$2700,$B199,'Compra Ventas'!$C$2:$C$2700,DA$5)</f>
        <v>0</v>
      </c>
      <c r="DB199" s="13">
        <f>SUMIFS('Compra Ventas'!$E$2:$E$2700,'Compra Ventas'!$A$2:$A$2700,DB$4,'Compra Ventas'!$B$2:$B$2700,$B199,'Compra Ventas'!$C$2:$C$2700,DB$5)</f>
        <v>0</v>
      </c>
      <c r="DC199" s="13">
        <f>SUMIFS('Compra Ventas'!$E$2:$E$2700,'Compra Ventas'!$A$2:$A$2700,DC$4,'Compra Ventas'!$B$2:$B$2700,$B199,'Compra Ventas'!$C$2:$C$2700,DC$5)</f>
        <v>0</v>
      </c>
      <c r="DD199" s="13">
        <f>SUMIFS('Compra Ventas'!$E$2:$E$2700,'Compra Ventas'!$A$2:$A$2700,DD$4,'Compra Ventas'!$B$2:$B$2700,$B199,'Compra Ventas'!$C$2:$C$2700,DD$5)</f>
        <v>0</v>
      </c>
      <c r="DE199" s="13">
        <f>SUMIFS('Compra Ventas'!$E$2:$E$2700,'Compra Ventas'!$A$2:$A$2700,DE$4,'Compra Ventas'!$B$2:$B$2700,$B199,'Compra Ventas'!$C$2:$C$2700,DE$5)</f>
        <v>0</v>
      </c>
      <c r="DF199" s="13">
        <f>SUMIFS('Compra Ventas'!$E$2:$E$2700,'Compra Ventas'!$A$2:$A$2700,DF$4,'Compra Ventas'!$B$2:$B$2700,$B199,'Compra Ventas'!$C$2:$C$2700,DF$5)</f>
        <v>0</v>
      </c>
      <c r="DG199" s="13">
        <f>SUMIFS('Compra Ventas'!$E$2:$E$2700,'Compra Ventas'!$A$2:$A$2700,DG$4,'Compra Ventas'!$B$2:$B$2700,$B199,'Compra Ventas'!$C$2:$C$2700,DG$5)</f>
        <v>0</v>
      </c>
      <c r="DH199" s="14">
        <f>SUMIFS('Compra Ventas'!$E$2:$E$2700,'Compra Ventas'!$A$2:$A$2700,DH$4,'Compra Ventas'!$B$2:$B$2700,$B199,'Compra Ventas'!$C$2:$C$2700,DH$5)</f>
        <v>0</v>
      </c>
      <c r="DI199" s="84"/>
      <c r="DJ199" s="98">
        <f>SUMIFS('Ajuste Ciclado'!D$5:D$47,'Ajuste Ciclado'!$C$5:$C$47,Balance!DJ$4,'Ajuste Ciclado'!$B$5:$B$47,Balance!$B199)</f>
        <v>0</v>
      </c>
      <c r="DK199" s="99">
        <f>SUMIFS('Ajuste Ciclado'!E$5:E$47,'Ajuste Ciclado'!$C$5:$C$47,Balance!DK$4,'Ajuste Ciclado'!$B$5:$B$47,Balance!$B199)</f>
        <v>0</v>
      </c>
      <c r="DL199" s="99">
        <f>SUMIFS('Ajuste Ciclado'!F$5:F$47,'Ajuste Ciclado'!$C$5:$C$47,Balance!DL$4,'Ajuste Ciclado'!$B$5:$B$47,Balance!$B199)</f>
        <v>0</v>
      </c>
      <c r="DM199" s="99">
        <f>SUMIFS('Ajuste Ciclado'!G$5:G$47,'Ajuste Ciclado'!$C$5:$C$47,Balance!DM$4,'Ajuste Ciclado'!$B$5:$B$47,Balance!$B199)</f>
        <v>0</v>
      </c>
      <c r="DN199" s="99">
        <f>SUMIFS('Ajuste Ciclado'!H$5:H$47,'Ajuste Ciclado'!$C$5:$C$47,Balance!DN$4,'Ajuste Ciclado'!$B$5:$B$47,Balance!$B199)</f>
        <v>0</v>
      </c>
      <c r="DO199" s="99">
        <f>SUMIFS('Ajuste Ciclado'!I$5:I$47,'Ajuste Ciclado'!$C$5:$C$47,Balance!DO$4,'Ajuste Ciclado'!$B$5:$B$47,Balance!$B199)</f>
        <v>0</v>
      </c>
      <c r="DP199" s="99">
        <f>SUMIFS('Ajuste Ciclado'!J$5:J$47,'Ajuste Ciclado'!$C$5:$C$47,Balance!DP$4,'Ajuste Ciclado'!$B$5:$B$47,Balance!$B199)</f>
        <v>0</v>
      </c>
      <c r="DQ199" s="99">
        <f>SUMIFS('Ajuste Ciclado'!K$5:K$47,'Ajuste Ciclado'!$C$5:$C$47,Balance!DQ$4,'Ajuste Ciclado'!$B$5:$B$47,Balance!$B199)</f>
        <v>0</v>
      </c>
      <c r="DR199" s="99">
        <f>SUMIFS('Ajuste Ciclado'!L$5:L$47,'Ajuste Ciclado'!$C$5:$C$47,Balance!DR$4,'Ajuste Ciclado'!$B$5:$B$47,Balance!$B199)</f>
        <v>0</v>
      </c>
      <c r="DS199" s="99">
        <f>SUMIFS('Ajuste Ciclado'!M$5:M$47,'Ajuste Ciclado'!$C$5:$C$47,Balance!DS$4,'Ajuste Ciclado'!$B$5:$B$47,Balance!$B199)</f>
        <v>0</v>
      </c>
      <c r="DT199" s="99">
        <f>SUMIFS('Ajuste Ciclado'!N$5:N$47,'Ajuste Ciclado'!$C$5:$C$47,Balance!DT$4,'Ajuste Ciclado'!$B$5:$B$47,Balance!$B199)</f>
        <v>0</v>
      </c>
      <c r="DU199" s="100">
        <f>SUMIFS('Ajuste Ciclado'!O$5:O$47,'Ajuste Ciclado'!$C$5:$C$47,Balance!DU$4,'Ajuste Ciclado'!$B$5:$B$47,Balance!$B199)</f>
        <v>0</v>
      </c>
      <c r="DV199" s="98">
        <f>SUMIFS('Ajuste Ciclado'!D$5:D$47,'Ajuste Ciclado'!$C$5:$C$47,Balance!DV$4,'Ajuste Ciclado'!$B$5:$B$47,Balance!$B199)</f>
        <v>0</v>
      </c>
      <c r="DW199" s="99">
        <f>SUMIFS('Ajuste Ciclado'!E$5:E$47,'Ajuste Ciclado'!$C$5:$C$47,Balance!DW$4,'Ajuste Ciclado'!$B$5:$B$47,Balance!$B199)</f>
        <v>0</v>
      </c>
      <c r="DX199" s="99">
        <f>SUMIFS('Ajuste Ciclado'!F$5:F$47,'Ajuste Ciclado'!$C$5:$C$47,Balance!DX$4,'Ajuste Ciclado'!$B$5:$B$47,Balance!$B199)</f>
        <v>0</v>
      </c>
      <c r="DY199" s="99">
        <f>SUMIFS('Ajuste Ciclado'!G$5:G$47,'Ajuste Ciclado'!$C$5:$C$47,Balance!DY$4,'Ajuste Ciclado'!$B$5:$B$47,Balance!$B199)</f>
        <v>0</v>
      </c>
      <c r="DZ199" s="99">
        <f>SUMIFS('Ajuste Ciclado'!H$5:H$47,'Ajuste Ciclado'!$C$5:$C$47,Balance!DZ$4,'Ajuste Ciclado'!$B$5:$B$47,Balance!$B199)</f>
        <v>0</v>
      </c>
      <c r="EA199" s="99">
        <f>SUMIFS('Ajuste Ciclado'!I$5:I$47,'Ajuste Ciclado'!$C$5:$C$47,Balance!EA$4,'Ajuste Ciclado'!$B$5:$B$47,Balance!$B199)</f>
        <v>0</v>
      </c>
      <c r="EB199" s="99">
        <f>SUMIFS('Ajuste Ciclado'!J$5:J$47,'Ajuste Ciclado'!$C$5:$C$47,Balance!EB$4,'Ajuste Ciclado'!$B$5:$B$47,Balance!$B199)</f>
        <v>0</v>
      </c>
      <c r="EC199" s="99">
        <f>SUMIFS('Ajuste Ciclado'!K$5:K$47,'Ajuste Ciclado'!$C$5:$C$47,Balance!EC$4,'Ajuste Ciclado'!$B$5:$B$47,Balance!$B199)</f>
        <v>0</v>
      </c>
      <c r="ED199" s="99">
        <f>SUMIFS('Ajuste Ciclado'!L$5:L$47,'Ajuste Ciclado'!$C$5:$C$47,Balance!ED$4,'Ajuste Ciclado'!$B$5:$B$47,Balance!$B199)</f>
        <v>0</v>
      </c>
      <c r="EE199" s="99">
        <f>SUMIFS('Ajuste Ciclado'!M$5:M$47,'Ajuste Ciclado'!$C$5:$C$47,Balance!EE$4,'Ajuste Ciclado'!$B$5:$B$47,Balance!$B199)</f>
        <v>0</v>
      </c>
      <c r="EF199" s="99">
        <f>SUMIFS('Ajuste Ciclado'!N$5:N$47,'Ajuste Ciclado'!$C$5:$C$47,Balance!EF$4,'Ajuste Ciclado'!$B$5:$B$47,Balance!$B199)</f>
        <v>0</v>
      </c>
      <c r="EG199" s="100">
        <f>SUMIFS('Ajuste Ciclado'!O$5:O$47,'Ajuste Ciclado'!$C$5:$C$47,Balance!EG$4,'Ajuste Ciclado'!$B$5:$B$47,Balance!$B199)</f>
        <v>0</v>
      </c>
      <c r="EH199" s="98">
        <f>SUMIFS('Ajuste Ciclado'!D$5:D$47,'Ajuste Ciclado'!$C$5:$C$47,Balance!EH$4,'Ajuste Ciclado'!$B$5:$B$47,Balance!$B199)</f>
        <v>0</v>
      </c>
      <c r="EI199" s="99">
        <f>SUMIFS('Ajuste Ciclado'!E$5:E$47,'Ajuste Ciclado'!$C$5:$C$47,Balance!EI$4,'Ajuste Ciclado'!$B$5:$B$47,Balance!$B199)</f>
        <v>0</v>
      </c>
      <c r="EJ199" s="99">
        <f>SUMIFS('Ajuste Ciclado'!F$5:F$47,'Ajuste Ciclado'!$C$5:$C$47,Balance!EJ$4,'Ajuste Ciclado'!$B$5:$B$47,Balance!$B199)</f>
        <v>0</v>
      </c>
      <c r="EK199" s="99">
        <f>SUMIFS('Ajuste Ciclado'!G$5:G$47,'Ajuste Ciclado'!$C$5:$C$47,Balance!EK$4,'Ajuste Ciclado'!$B$5:$B$47,Balance!$B199)</f>
        <v>0</v>
      </c>
      <c r="EL199" s="99">
        <f>SUMIFS('Ajuste Ciclado'!H$5:H$47,'Ajuste Ciclado'!$C$5:$C$47,Balance!EL$4,'Ajuste Ciclado'!$B$5:$B$47,Balance!$B199)</f>
        <v>0</v>
      </c>
      <c r="EM199" s="99">
        <f>SUMIFS('Ajuste Ciclado'!I$5:I$47,'Ajuste Ciclado'!$C$5:$C$47,Balance!EM$4,'Ajuste Ciclado'!$B$5:$B$47,Balance!$B199)</f>
        <v>0</v>
      </c>
      <c r="EN199" s="99">
        <f>SUMIFS('Ajuste Ciclado'!J$5:J$47,'Ajuste Ciclado'!$C$5:$C$47,Balance!EN$4,'Ajuste Ciclado'!$B$5:$B$47,Balance!$B199)</f>
        <v>0</v>
      </c>
      <c r="EO199" s="99">
        <f>SUMIFS('Ajuste Ciclado'!K$5:K$47,'Ajuste Ciclado'!$C$5:$C$47,Balance!EO$4,'Ajuste Ciclado'!$B$5:$B$47,Balance!$B199)</f>
        <v>0</v>
      </c>
      <c r="EP199" s="99">
        <f>SUMIFS('Ajuste Ciclado'!L$5:L$47,'Ajuste Ciclado'!$C$5:$C$47,Balance!EP$4,'Ajuste Ciclado'!$B$5:$B$47,Balance!$B199)</f>
        <v>0</v>
      </c>
      <c r="EQ199" s="99">
        <f>SUMIFS('Ajuste Ciclado'!M$5:M$47,'Ajuste Ciclado'!$C$5:$C$47,Balance!EQ$4,'Ajuste Ciclado'!$B$5:$B$47,Balance!$B199)</f>
        <v>0</v>
      </c>
      <c r="ER199" s="99">
        <f>SUMIFS('Ajuste Ciclado'!N$5:N$47,'Ajuste Ciclado'!$C$5:$C$47,Balance!ER$4,'Ajuste Ciclado'!$B$5:$B$47,Balance!$B199)</f>
        <v>0</v>
      </c>
      <c r="ES199" s="100">
        <f>SUMIFS('Ajuste Ciclado'!O$5:O$47,'Ajuste Ciclado'!$C$5:$C$47,Balance!ES$4,'Ajuste Ciclado'!$B$5:$B$47,Balance!$B199)</f>
        <v>0</v>
      </c>
      <c r="ET199" s="84"/>
      <c r="EU199" s="12">
        <f t="shared" si="279"/>
        <v>0</v>
      </c>
      <c r="EV199" s="13">
        <f t="shared" ref="EV199:EV262" si="293">D199-AO199+BZ199+DK199</f>
        <v>0</v>
      </c>
      <c r="EW199" s="13">
        <f t="shared" ref="EW199:EW262" si="294">E199-AP199+CA199+DL199</f>
        <v>0</v>
      </c>
      <c r="EX199" s="13">
        <f t="shared" ref="EX199:EX262" si="295">F199-AQ199+CB199+DM199</f>
        <v>0</v>
      </c>
      <c r="EY199" s="13">
        <f t="shared" ref="EY199:EY262" si="296">G199-AR199+CC199+DN199</f>
        <v>0</v>
      </c>
      <c r="EZ199" s="13">
        <f t="shared" ref="EZ199:EZ262" si="297">H199-AS199+CD199+DO199</f>
        <v>0</v>
      </c>
      <c r="FA199" s="13">
        <f t="shared" ref="FA199:FA262" si="298">I199-AT199+CE199+DP199</f>
        <v>0</v>
      </c>
      <c r="FB199" s="13">
        <f t="shared" ref="FB199:FB262" si="299">J199-AU199+CF199+DQ199</f>
        <v>0</v>
      </c>
      <c r="FC199" s="13">
        <f t="shared" ref="FC199:FC262" si="300">K199-AV199+CG199+DR199</f>
        <v>0</v>
      </c>
      <c r="FD199" s="13">
        <f t="shared" ref="FD199:FD262" si="301">L199-AW199+CH199+DS199</f>
        <v>0</v>
      </c>
      <c r="FE199" s="13">
        <f t="shared" ref="FE199:FE262" si="302">M199-AX199+CI199+DT199</f>
        <v>0</v>
      </c>
      <c r="FF199" s="14">
        <f t="shared" ref="FF199:FF262" si="303">N199-AY199+CJ199+DU199</f>
        <v>0</v>
      </c>
      <c r="FG199" s="12">
        <f t="shared" ref="FG199:FG262" si="304">O199-AZ199+CK199+DV199</f>
        <v>0</v>
      </c>
      <c r="FH199" s="13">
        <f t="shared" ref="FH199:FH262" si="305">P199-BA199+CL199+DW199</f>
        <v>0</v>
      </c>
      <c r="FI199" s="13">
        <f t="shared" ref="FI199:FI262" si="306">Q199-BB199+CM199+DX199</f>
        <v>0</v>
      </c>
      <c r="FJ199" s="13">
        <f t="shared" ref="FJ199:FJ262" si="307">R199-BC199+CN199+DY199</f>
        <v>0</v>
      </c>
      <c r="FK199" s="13">
        <f t="shared" ref="FK199:FK262" si="308">S199-BD199+CO199+DZ199</f>
        <v>0</v>
      </c>
      <c r="FL199" s="13">
        <f t="shared" ref="FL199:FL262" si="309">T199-BE199+CP199+EA199</f>
        <v>0</v>
      </c>
      <c r="FM199" s="13">
        <f t="shared" ref="FM199:FM262" si="310">U199-BF199+CQ199+EB199</f>
        <v>0</v>
      </c>
      <c r="FN199" s="13">
        <f t="shared" ref="FN199:FN262" si="311">V199-BG199+CR199+EC199</f>
        <v>0</v>
      </c>
      <c r="FO199" s="13">
        <f t="shared" ref="FO199:FO262" si="312">W199-BH199+CS199+ED199</f>
        <v>0</v>
      </c>
      <c r="FP199" s="13">
        <f t="shared" ref="FP199:FP262" si="313">X199-BI199+CT199+EE199</f>
        <v>0</v>
      </c>
      <c r="FQ199" s="13">
        <f t="shared" ref="FQ199:FQ262" si="314">Y199-BJ199+CU199+EF199</f>
        <v>0</v>
      </c>
      <c r="FR199" s="14">
        <f t="shared" ref="FR199:FR262" si="315">Z199-BK199+CV199+EG199</f>
        <v>0</v>
      </c>
      <c r="FS199" s="12">
        <f t="shared" ref="FS199:FS262" si="316">AA199-BL199+CW199+EH199</f>
        <v>0</v>
      </c>
      <c r="FT199" s="13">
        <f t="shared" ref="FT199:FT262" si="317">AB199-BM199+CX199+EI199</f>
        <v>0</v>
      </c>
      <c r="FU199" s="13">
        <f t="shared" ref="FU199:FU262" si="318">AC199-BN199+CY199+EJ199</f>
        <v>0</v>
      </c>
      <c r="FV199" s="13">
        <f t="shared" ref="FV199:FV262" si="319">AD199-BO199+CZ199+EK199</f>
        <v>0</v>
      </c>
      <c r="FW199" s="13">
        <f t="shared" ref="FW199:FW262" si="320">AE199-BP199+DA199+EL199</f>
        <v>0</v>
      </c>
      <c r="FX199" s="13">
        <f t="shared" ref="FX199:FX262" si="321">AF199-BQ199+DB199+EM199</f>
        <v>0</v>
      </c>
      <c r="FY199" s="13">
        <f t="shared" ref="FY199:FY262" si="322">AG199-BR199+DC199+EN199</f>
        <v>0</v>
      </c>
      <c r="FZ199" s="13">
        <f t="shared" ref="FZ199:FZ262" si="323">AH199-BS199+DD199+EO199</f>
        <v>0</v>
      </c>
      <c r="GA199" s="13">
        <f t="shared" ref="GA199:GA262" si="324">AI199-BT199+DE199+EP199</f>
        <v>0</v>
      </c>
      <c r="GB199" s="13">
        <f t="shared" ref="GB199:GB262" si="325">AJ199-BU199+DF199+EQ199</f>
        <v>0</v>
      </c>
      <c r="GC199" s="13">
        <f t="shared" ref="GC199:GC262" si="326">AK199-BV199+DG199+ER199</f>
        <v>0</v>
      </c>
      <c r="GD199" s="14">
        <f t="shared" ref="GD199:GD262" si="327">AL199-BW199+DH199+ES199</f>
        <v>0</v>
      </c>
      <c r="GE199" s="84"/>
      <c r="GF199" s="12">
        <f t="shared" si="280"/>
        <v>0</v>
      </c>
      <c r="GG199" s="13">
        <f t="shared" si="280"/>
        <v>0</v>
      </c>
      <c r="GH199" s="14">
        <f t="shared" si="280"/>
        <v>0</v>
      </c>
      <c r="GI199" s="6">
        <f t="shared" si="281"/>
        <v>1</v>
      </c>
      <c r="GJ199" s="12">
        <f t="shared" si="282"/>
        <v>0</v>
      </c>
      <c r="GK199" s="13">
        <f t="shared" si="283"/>
        <v>0</v>
      </c>
      <c r="GL199" s="14">
        <f t="shared" si="284"/>
        <v>0</v>
      </c>
      <c r="GM199" s="84"/>
      <c r="GN199" s="66">
        <f t="shared" si="285"/>
        <v>0</v>
      </c>
      <c r="GO199" s="84"/>
      <c r="GP199" s="63" t="str" cm="1">
        <f t="array" ref="GP199">INDEX($GF$4:$GH$4,1,GI199)</f>
        <v>Sample 1</v>
      </c>
      <c r="GQ199" s="12">
        <f t="shared" si="287"/>
        <v>0</v>
      </c>
      <c r="GR199" s="13">
        <f t="shared" si="287"/>
        <v>0</v>
      </c>
      <c r="GS199" s="14">
        <f t="shared" si="287"/>
        <v>0</v>
      </c>
      <c r="GT199" s="12">
        <f t="shared" si="288"/>
        <v>0</v>
      </c>
      <c r="GU199" s="13">
        <f t="shared" si="288"/>
        <v>0</v>
      </c>
      <c r="GV199" s="14">
        <f t="shared" si="288"/>
        <v>0</v>
      </c>
      <c r="GW199" s="12">
        <f t="shared" si="289"/>
        <v>0</v>
      </c>
      <c r="GX199" s="13">
        <f t="shared" si="289"/>
        <v>0</v>
      </c>
      <c r="GY199" s="14">
        <f t="shared" si="289"/>
        <v>0</v>
      </c>
      <c r="GZ199" s="84" t="str">
        <f t="shared" si="290"/>
        <v>Sample 1</v>
      </c>
      <c r="HA199" s="12">
        <f t="shared" si="286"/>
        <v>0</v>
      </c>
      <c r="HB199" s="13">
        <f t="shared" si="286"/>
        <v>0</v>
      </c>
      <c r="HC199" s="14">
        <f t="shared" si="286"/>
        <v>0</v>
      </c>
      <c r="HD199" s="6">
        <f t="shared" si="291"/>
        <v>0</v>
      </c>
      <c r="HE199" s="84" t="str">
        <f t="shared" si="292"/>
        <v>Ok</v>
      </c>
    </row>
    <row r="200" spans="2:213" x14ac:dyDescent="0.3">
      <c r="B200" s="84" t="s">
        <v>48</v>
      </c>
      <c r="C200" s="12">
        <f>SUMIFS(Inyecciones!$E$2:$E$14185,Inyecciones!$A$2:$A$14185,Balance!C$4,Inyecciones!$B$2:$B$14185,Balance!$B200,Inyecciones!$C$2:$C$14185,Balance!C$5)</f>
        <v>11594.628509224911</v>
      </c>
      <c r="D200" s="13">
        <f>SUMIFS(Inyecciones!$E$2:$E$14185,Inyecciones!$A$2:$A$14185,Balance!D$4,Inyecciones!$B$2:$B$14185,Balance!$B200,Inyecciones!$C$2:$C$14185,Balance!D$5)</f>
        <v>36828.514067448807</v>
      </c>
      <c r="E200" s="13">
        <f>SUMIFS(Inyecciones!$E$2:$E$14185,Inyecciones!$A$2:$A$14185,Balance!E$4,Inyecciones!$B$2:$B$14185,Balance!$B200,Inyecciones!$C$2:$C$14185,Balance!E$5)</f>
        <v>356674.19239570602</v>
      </c>
      <c r="F200" s="13">
        <f>SUMIFS(Inyecciones!$E$2:$E$14185,Inyecciones!$A$2:$A$14185,Balance!F$4,Inyecciones!$B$2:$B$14185,Balance!$B200,Inyecciones!$C$2:$C$14185,Balance!F$5)</f>
        <v>6061823.8729244489</v>
      </c>
      <c r="G200" s="13">
        <f>SUMIFS(Inyecciones!$E$2:$E$14185,Inyecciones!$A$2:$A$14185,Balance!G$4,Inyecciones!$B$2:$B$14185,Balance!$B200,Inyecciones!$C$2:$C$14185,Balance!G$5)</f>
        <v>5015005.340501477</v>
      </c>
      <c r="H200" s="13">
        <f>SUMIFS(Inyecciones!$E$2:$E$14185,Inyecciones!$A$2:$A$14185,Balance!H$4,Inyecciones!$B$2:$B$14185,Balance!$B200,Inyecciones!$C$2:$C$14185,Balance!H$5)</f>
        <v>4365898.2119605094</v>
      </c>
      <c r="I200" s="13">
        <f>SUMIFS(Inyecciones!$E$2:$E$14185,Inyecciones!$A$2:$A$14185,Balance!I$4,Inyecciones!$B$2:$B$14185,Balance!$B200,Inyecciones!$C$2:$C$14185,Balance!I$5)</f>
        <v>3627391.106783363</v>
      </c>
      <c r="J200" s="13">
        <f>SUMIFS(Inyecciones!$E$2:$E$14185,Inyecciones!$A$2:$A$14185,Balance!J$4,Inyecciones!$B$2:$B$14185,Balance!$B200,Inyecciones!$C$2:$C$14185,Balance!J$5)</f>
        <v>5690198.83989619</v>
      </c>
      <c r="K200" s="13">
        <f>SUMIFS(Inyecciones!$E$2:$E$14185,Inyecciones!$A$2:$A$14185,Balance!K$4,Inyecciones!$B$2:$B$14185,Balance!$B200,Inyecciones!$C$2:$C$14185,Balance!K$5)</f>
        <v>4901707.089804926</v>
      </c>
      <c r="L200" s="13">
        <f>SUMIFS(Inyecciones!$E$2:$E$14185,Inyecciones!$A$2:$A$14185,Balance!L$4,Inyecciones!$B$2:$B$14185,Balance!$B200,Inyecciones!$C$2:$C$14185,Balance!L$5)</f>
        <v>3951825.3503819439</v>
      </c>
      <c r="M200" s="13">
        <f>SUMIFS(Inyecciones!$E$2:$E$14185,Inyecciones!$A$2:$A$14185,Balance!M$4,Inyecciones!$B$2:$B$14185,Balance!$B200,Inyecciones!$C$2:$C$14185,Balance!M$5)</f>
        <v>3576318.441428076</v>
      </c>
      <c r="N200" s="14">
        <f>SUMIFS(Inyecciones!$E$2:$E$14185,Inyecciones!$A$2:$A$14185,Balance!N$4,Inyecciones!$B$2:$B$14185,Balance!$B200,Inyecciones!$C$2:$C$14185,Balance!N$5)</f>
        <v>3408668.703213017</v>
      </c>
      <c r="O200" s="12">
        <f>SUMIFS(Inyecciones!$E$2:$E$14185,Inyecciones!$A$2:$A$14185,Balance!O$4,Inyecciones!$B$2:$B$14185,Balance!$B200,Inyecciones!$C$2:$C$14185,Balance!O$5)</f>
        <v>9967.5443039291822</v>
      </c>
      <c r="P200" s="13">
        <f>SUMIFS(Inyecciones!$E$2:$E$14185,Inyecciones!$A$2:$A$14185,Balance!P$4,Inyecciones!$B$2:$B$14185,Balance!$B200,Inyecciones!$C$2:$C$14185,Balance!P$5)</f>
        <v>23965.491811477881</v>
      </c>
      <c r="Q200" s="13">
        <f>SUMIFS(Inyecciones!$E$2:$E$14185,Inyecciones!$A$2:$A$14185,Balance!Q$4,Inyecciones!$B$2:$B$14185,Balance!$B200,Inyecciones!$C$2:$C$14185,Balance!Q$5)</f>
        <v>345768.82672315952</v>
      </c>
      <c r="R200" s="13">
        <f>SUMIFS(Inyecciones!$E$2:$E$14185,Inyecciones!$A$2:$A$14185,Balance!R$4,Inyecciones!$B$2:$B$14185,Balance!$B200,Inyecciones!$C$2:$C$14185,Balance!R$5)</f>
        <v>5916561.1744246855</v>
      </c>
      <c r="S200" s="13">
        <f>SUMIFS(Inyecciones!$E$2:$E$14185,Inyecciones!$A$2:$A$14185,Balance!S$4,Inyecciones!$B$2:$B$14185,Balance!$B200,Inyecciones!$C$2:$C$14185,Balance!S$5)</f>
        <v>5195885.4513114542</v>
      </c>
      <c r="T200" s="13">
        <f>SUMIFS(Inyecciones!$E$2:$E$14185,Inyecciones!$A$2:$A$14185,Balance!T$4,Inyecciones!$B$2:$B$14185,Balance!$B200,Inyecciones!$C$2:$C$14185,Balance!T$5)</f>
        <v>5236470.9719379498</v>
      </c>
      <c r="U200" s="13">
        <f>SUMIFS(Inyecciones!$E$2:$E$14185,Inyecciones!$A$2:$A$14185,Balance!U$4,Inyecciones!$B$2:$B$14185,Balance!$B200,Inyecciones!$C$2:$C$14185,Balance!U$5)</f>
        <v>5112327.5908679375</v>
      </c>
      <c r="V200" s="13">
        <f>SUMIFS(Inyecciones!$E$2:$E$14185,Inyecciones!$A$2:$A$14185,Balance!V$4,Inyecciones!$B$2:$B$14185,Balance!$B200,Inyecciones!$C$2:$C$14185,Balance!V$5)</f>
        <v>5720770.5950118629</v>
      </c>
      <c r="W200" s="13">
        <f>SUMIFS(Inyecciones!$E$2:$E$14185,Inyecciones!$A$2:$A$14185,Balance!W$4,Inyecciones!$B$2:$B$14185,Balance!$B200,Inyecciones!$C$2:$C$14185,Balance!W$5)</f>
        <v>4947465.0648896713</v>
      </c>
      <c r="X200" s="13">
        <f>SUMIFS(Inyecciones!$E$2:$E$14185,Inyecciones!$A$2:$A$14185,Balance!X$4,Inyecciones!$B$2:$B$14185,Balance!$B200,Inyecciones!$C$2:$C$14185,Balance!X$5)</f>
        <v>4608478.179273759</v>
      </c>
      <c r="Y200" s="13">
        <f>SUMIFS(Inyecciones!$E$2:$E$14185,Inyecciones!$A$2:$A$14185,Balance!Y$4,Inyecciones!$B$2:$B$14185,Balance!$B200,Inyecciones!$C$2:$C$14185,Balance!Y$5)</f>
        <v>4283688.7547361767</v>
      </c>
      <c r="Z200" s="14">
        <f>SUMIFS(Inyecciones!$E$2:$E$14185,Inyecciones!$A$2:$A$14185,Balance!Z$4,Inyecciones!$B$2:$B$14185,Balance!$B200,Inyecciones!$C$2:$C$14185,Balance!Z$5)</f>
        <v>4891321.5754273776</v>
      </c>
      <c r="AA200" s="12">
        <f>SUMIFS(Inyecciones!$E$2:$E$14185,Inyecciones!$A$2:$A$14185,Balance!AA$4,Inyecciones!$B$2:$B$14185,Balance!$B200,Inyecciones!$C$2:$C$14185,Balance!AA$5)</f>
        <v>9391.8824058236041</v>
      </c>
      <c r="AB200" s="13">
        <f>SUMIFS(Inyecciones!$E$2:$E$14185,Inyecciones!$A$2:$A$14185,Balance!AB$4,Inyecciones!$B$2:$B$14185,Balance!$B200,Inyecciones!$C$2:$C$14185,Balance!AB$5)</f>
        <v>13218.321036418371</v>
      </c>
      <c r="AC200" s="13">
        <f>SUMIFS(Inyecciones!$E$2:$E$14185,Inyecciones!$A$2:$A$14185,Balance!AC$4,Inyecciones!$B$2:$B$14185,Balance!$B200,Inyecciones!$C$2:$C$14185,Balance!AC$5)</f>
        <v>339877.49146030378</v>
      </c>
      <c r="AD200" s="13">
        <f>SUMIFS(Inyecciones!$E$2:$E$14185,Inyecciones!$A$2:$A$14185,Balance!AD$4,Inyecciones!$B$2:$B$14185,Balance!$B200,Inyecciones!$C$2:$C$14185,Balance!AD$5)</f>
        <v>6017148.5525152516</v>
      </c>
      <c r="AE200" s="13">
        <f>SUMIFS(Inyecciones!$E$2:$E$14185,Inyecciones!$A$2:$A$14185,Balance!AE$4,Inyecciones!$B$2:$B$14185,Balance!$B200,Inyecciones!$C$2:$C$14185,Balance!AE$5)</f>
        <v>5220160.8922577538</v>
      </c>
      <c r="AF200" s="13">
        <f>SUMIFS(Inyecciones!$E$2:$E$14185,Inyecciones!$A$2:$A$14185,Balance!AF$4,Inyecciones!$B$2:$B$14185,Balance!$B200,Inyecciones!$C$2:$C$14185,Balance!AF$5)</f>
        <v>5912113.7874793978</v>
      </c>
      <c r="AG200" s="13">
        <f>SUMIFS(Inyecciones!$E$2:$E$14185,Inyecciones!$A$2:$A$14185,Balance!AG$4,Inyecciones!$B$2:$B$14185,Balance!$B200,Inyecciones!$C$2:$C$14185,Balance!AG$5)</f>
        <v>5276622.206338645</v>
      </c>
      <c r="AH200" s="13">
        <f>SUMIFS(Inyecciones!$E$2:$E$14185,Inyecciones!$A$2:$A$14185,Balance!AH$4,Inyecciones!$B$2:$B$14185,Balance!$B200,Inyecciones!$C$2:$C$14185,Balance!AH$5)</f>
        <v>6451081.9088585386</v>
      </c>
      <c r="AI200" s="13">
        <f>SUMIFS(Inyecciones!$E$2:$E$14185,Inyecciones!$A$2:$A$14185,Balance!AI$4,Inyecciones!$B$2:$B$14185,Balance!$B200,Inyecciones!$C$2:$C$14185,Balance!AI$5)</f>
        <v>5065112.6603133483</v>
      </c>
      <c r="AJ200" s="13">
        <f>SUMIFS(Inyecciones!$E$2:$E$14185,Inyecciones!$A$2:$A$14185,Balance!AJ$4,Inyecciones!$B$2:$B$14185,Balance!$B200,Inyecciones!$C$2:$C$14185,Balance!AJ$5)</f>
        <v>4551039.5445718877</v>
      </c>
      <c r="AK200" s="13">
        <f>SUMIFS(Inyecciones!$E$2:$E$14185,Inyecciones!$A$2:$A$14185,Balance!AK$4,Inyecciones!$B$2:$B$14185,Balance!$B200,Inyecciones!$C$2:$C$14185,Balance!AK$5)</f>
        <v>4495460.0010745907</v>
      </c>
      <c r="AL200" s="14">
        <f>SUMIFS(Inyecciones!$E$2:$E$14185,Inyecciones!$A$2:$A$14185,Balance!AL$4,Inyecciones!$B$2:$B$14185,Balance!$B200,Inyecciones!$C$2:$C$14185,Balance!AL$5)</f>
        <v>5174952.0765649099</v>
      </c>
      <c r="AM200" s="13"/>
      <c r="AN200" s="12">
        <f>SUMIFS('Retiro Mensual'!$E$2:$E$2629,'Retiro Mensual'!$A$2:$A$2629,AN$4,'Retiro Mensual'!$B$2:$B$2629,$B200,'Retiro Mensual'!$C$2:$C$2629,AN$5)</f>
        <v>6483865.5089999996</v>
      </c>
      <c r="AO200" s="13">
        <f>SUMIFS('Retiro Mensual'!$E$2:$E$2629,'Retiro Mensual'!$A$2:$A$2629,AO$4,'Retiro Mensual'!$B$2:$B$2629,$B200,'Retiro Mensual'!$C$2:$C$2629,AO$5)</f>
        <v>5601002.0539999995</v>
      </c>
      <c r="AP200" s="13">
        <f>SUMIFS('Retiro Mensual'!$E$2:$E$2629,'Retiro Mensual'!$A$2:$A$2629,AP$4,'Retiro Mensual'!$B$2:$B$2629,$B200,'Retiro Mensual'!$C$2:$C$2629,AP$5)</f>
        <v>6251427.8559999997</v>
      </c>
      <c r="AQ200" s="13">
        <f>SUMIFS('Retiro Mensual'!$E$2:$E$2629,'Retiro Mensual'!$A$2:$A$2629,AQ$4,'Retiro Mensual'!$B$2:$B$2629,$B200,'Retiro Mensual'!$C$2:$C$2629,AQ$5)</f>
        <v>5125164.5580000002</v>
      </c>
      <c r="AR200" s="13">
        <f>SUMIFS('Retiro Mensual'!$E$2:$E$2629,'Retiro Mensual'!$A$2:$A$2629,AR$4,'Retiro Mensual'!$B$2:$B$2629,$B200,'Retiro Mensual'!$C$2:$C$2629,AR$5)</f>
        <v>5359934.9670000002</v>
      </c>
      <c r="AS200" s="13">
        <f>SUMIFS('Retiro Mensual'!$E$2:$E$2629,'Retiro Mensual'!$A$2:$A$2629,AS$4,'Retiro Mensual'!$B$2:$B$2629,$B200,'Retiro Mensual'!$C$2:$C$2629,AS$5)</f>
        <v>5113136.557</v>
      </c>
      <c r="AT200" s="13">
        <f>SUMIFS('Retiro Mensual'!$E$2:$E$2629,'Retiro Mensual'!$A$2:$A$2629,AT$4,'Retiro Mensual'!$B$2:$B$2629,$B200,'Retiro Mensual'!$C$2:$C$2629,AT$5)</f>
        <v>4808701.9919999996</v>
      </c>
      <c r="AU200" s="13">
        <f>SUMIFS('Retiro Mensual'!$E$2:$E$2629,'Retiro Mensual'!$A$2:$A$2629,AU$4,'Retiro Mensual'!$B$2:$B$2629,$B200,'Retiro Mensual'!$C$2:$C$2629,AU$5)</f>
        <v>4840396.0329999998</v>
      </c>
      <c r="AV200" s="13">
        <f>SUMIFS('Retiro Mensual'!$E$2:$E$2629,'Retiro Mensual'!$A$2:$A$2629,AV$4,'Retiro Mensual'!$B$2:$B$2629,$B200,'Retiro Mensual'!$C$2:$C$2629,AV$5)</f>
        <v>4309712.18</v>
      </c>
      <c r="AW200" s="13">
        <f>SUMIFS('Retiro Mensual'!$E$2:$E$2629,'Retiro Mensual'!$A$2:$A$2629,AW$4,'Retiro Mensual'!$B$2:$B$2629,$B200,'Retiro Mensual'!$C$2:$C$2629,AW$5)</f>
        <v>3185231.89</v>
      </c>
      <c r="AX200" s="13">
        <f>SUMIFS('Retiro Mensual'!$E$2:$E$2629,'Retiro Mensual'!$A$2:$A$2629,AX$4,'Retiro Mensual'!$B$2:$B$2629,$B200,'Retiro Mensual'!$C$2:$C$2629,AX$5)</f>
        <v>2812016.5419999999</v>
      </c>
      <c r="AY200" s="14">
        <f>SUMIFS('Retiro Mensual'!$E$2:$E$2629,'Retiro Mensual'!$A$2:$A$2629,AY$4,'Retiro Mensual'!$B$2:$B$2629,$B200,'Retiro Mensual'!$C$2:$C$2629,AY$5)</f>
        <v>3005582.2340000002</v>
      </c>
      <c r="AZ200" s="12">
        <f>SUMIFS('Retiro Mensual'!$E$2:$E$2629,'Retiro Mensual'!$A$2:$A$2629,AZ$4,'Retiro Mensual'!$B$2:$B$2629,$B200,'Retiro Mensual'!$C$2:$C$2629,AZ$5)</f>
        <v>6494481.0880000005</v>
      </c>
      <c r="BA200" s="13">
        <f>SUMIFS('Retiro Mensual'!$E$2:$E$2629,'Retiro Mensual'!$A$2:$A$2629,BA$4,'Retiro Mensual'!$B$2:$B$2629,$B200,'Retiro Mensual'!$C$2:$C$2629,BA$5)</f>
        <v>5668107.398</v>
      </c>
      <c r="BB200" s="13">
        <f>SUMIFS('Retiro Mensual'!$E$2:$E$2629,'Retiro Mensual'!$A$2:$A$2629,BB$4,'Retiro Mensual'!$B$2:$B$2629,$B200,'Retiro Mensual'!$C$2:$C$2629,BB$5)</f>
        <v>6382105.8380000005</v>
      </c>
      <c r="BC200" s="13">
        <f>SUMIFS('Retiro Mensual'!$E$2:$E$2629,'Retiro Mensual'!$A$2:$A$2629,BC$4,'Retiro Mensual'!$B$2:$B$2629,$B200,'Retiro Mensual'!$C$2:$C$2629,BC$5)</f>
        <v>5411893.6629999997</v>
      </c>
      <c r="BD200" s="13">
        <f>SUMIFS('Retiro Mensual'!$E$2:$E$2629,'Retiro Mensual'!$A$2:$A$2629,BD$4,'Retiro Mensual'!$B$2:$B$2629,$B200,'Retiro Mensual'!$C$2:$C$2629,BD$5)</f>
        <v>5372394.7790000001</v>
      </c>
      <c r="BE200" s="13">
        <f>SUMIFS('Retiro Mensual'!$E$2:$E$2629,'Retiro Mensual'!$A$2:$A$2629,BE$4,'Retiro Mensual'!$B$2:$B$2629,$B200,'Retiro Mensual'!$C$2:$C$2629,BE$5)</f>
        <v>5428917.3210000005</v>
      </c>
      <c r="BF200" s="13">
        <f>SUMIFS('Retiro Mensual'!$E$2:$E$2629,'Retiro Mensual'!$A$2:$A$2629,BF$4,'Retiro Mensual'!$B$2:$B$2629,$B200,'Retiro Mensual'!$C$2:$C$2629,BF$5)</f>
        <v>5399168.0930000003</v>
      </c>
      <c r="BG200" s="13">
        <f>SUMIFS('Retiro Mensual'!$E$2:$E$2629,'Retiro Mensual'!$A$2:$A$2629,BG$4,'Retiro Mensual'!$B$2:$B$2629,$B200,'Retiro Mensual'!$C$2:$C$2629,BG$5)</f>
        <v>4878025.6119999997</v>
      </c>
      <c r="BH200" s="13">
        <f>SUMIFS('Retiro Mensual'!$E$2:$E$2629,'Retiro Mensual'!$A$2:$A$2629,BH$4,'Retiro Mensual'!$B$2:$B$2629,$B200,'Retiro Mensual'!$C$2:$C$2629,BH$5)</f>
        <v>4397404.1830000002</v>
      </c>
      <c r="BI200" s="13">
        <f>SUMIFS('Retiro Mensual'!$E$2:$E$2629,'Retiro Mensual'!$A$2:$A$2629,BI$4,'Retiro Mensual'!$B$2:$B$2629,$B200,'Retiro Mensual'!$C$2:$C$2629,BI$5)</f>
        <v>3720643.2489999998</v>
      </c>
      <c r="BJ200" s="13">
        <f>SUMIFS('Retiro Mensual'!$E$2:$E$2629,'Retiro Mensual'!$A$2:$A$2629,BJ$4,'Retiro Mensual'!$B$2:$B$2629,$B200,'Retiro Mensual'!$C$2:$C$2629,BJ$5)</f>
        <v>3807161.4950000001</v>
      </c>
      <c r="BK200" s="14">
        <f>SUMIFS('Retiro Mensual'!$E$2:$E$2629,'Retiro Mensual'!$A$2:$A$2629,BK$4,'Retiro Mensual'!$B$2:$B$2629,$B200,'Retiro Mensual'!$C$2:$C$2629,BK$5)</f>
        <v>4641812.2220000001</v>
      </c>
      <c r="BL200" s="12">
        <f>SUMIFS('Retiro Mensual'!$E$2:$E$2629,'Retiro Mensual'!$A$2:$A$2629,BL$4,'Retiro Mensual'!$B$2:$B$2629,$B200,'Retiro Mensual'!$C$2:$C$2629,BL$5)</f>
        <v>0</v>
      </c>
      <c r="BM200" s="13">
        <f>SUMIFS('Retiro Mensual'!$E$2:$E$2629,'Retiro Mensual'!$A$2:$A$2629,BM$4,'Retiro Mensual'!$B$2:$B$2629,$B200,'Retiro Mensual'!$C$2:$C$2629,BM$5)</f>
        <v>0</v>
      </c>
      <c r="BN200" s="13">
        <f>SUMIFS('Retiro Mensual'!$E$2:$E$2629,'Retiro Mensual'!$A$2:$A$2629,BN$4,'Retiro Mensual'!$B$2:$B$2629,$B200,'Retiro Mensual'!$C$2:$C$2629,BN$5)</f>
        <v>0</v>
      </c>
      <c r="BO200" s="13">
        <f>SUMIFS('Retiro Mensual'!$E$2:$E$2629,'Retiro Mensual'!$A$2:$A$2629,BO$4,'Retiro Mensual'!$B$2:$B$2629,$B200,'Retiro Mensual'!$C$2:$C$2629,BO$5)</f>
        <v>0</v>
      </c>
      <c r="BP200" s="13">
        <f>SUMIFS('Retiro Mensual'!$E$2:$E$2629,'Retiro Mensual'!$A$2:$A$2629,BP$4,'Retiro Mensual'!$B$2:$B$2629,$B200,'Retiro Mensual'!$C$2:$C$2629,BP$5)</f>
        <v>0</v>
      </c>
      <c r="BQ200" s="13">
        <f>SUMIFS('Retiro Mensual'!$E$2:$E$2629,'Retiro Mensual'!$A$2:$A$2629,BQ$4,'Retiro Mensual'!$B$2:$B$2629,$B200,'Retiro Mensual'!$C$2:$C$2629,BQ$5)</f>
        <v>0</v>
      </c>
      <c r="BR200" s="13">
        <f>SUMIFS('Retiro Mensual'!$E$2:$E$2629,'Retiro Mensual'!$A$2:$A$2629,BR$4,'Retiro Mensual'!$B$2:$B$2629,$B200,'Retiro Mensual'!$C$2:$C$2629,BR$5)</f>
        <v>0</v>
      </c>
      <c r="BS200" s="13">
        <f>SUMIFS('Retiro Mensual'!$E$2:$E$2629,'Retiro Mensual'!$A$2:$A$2629,BS$4,'Retiro Mensual'!$B$2:$B$2629,$B200,'Retiro Mensual'!$C$2:$C$2629,BS$5)</f>
        <v>0</v>
      </c>
      <c r="BT200" s="13">
        <f>SUMIFS('Retiro Mensual'!$E$2:$E$2629,'Retiro Mensual'!$A$2:$A$2629,BT$4,'Retiro Mensual'!$B$2:$B$2629,$B200,'Retiro Mensual'!$C$2:$C$2629,BT$5)</f>
        <v>0</v>
      </c>
      <c r="BU200" s="13">
        <f>SUMIFS('Retiro Mensual'!$E$2:$E$2629,'Retiro Mensual'!$A$2:$A$2629,BU$4,'Retiro Mensual'!$B$2:$B$2629,$B200,'Retiro Mensual'!$C$2:$C$2629,BU$5)</f>
        <v>0</v>
      </c>
      <c r="BV200" s="13">
        <f>SUMIFS('Retiro Mensual'!$E$2:$E$2629,'Retiro Mensual'!$A$2:$A$2629,BV$4,'Retiro Mensual'!$B$2:$B$2629,$B200,'Retiro Mensual'!$C$2:$C$2629,BV$5)</f>
        <v>0</v>
      </c>
      <c r="BW200" s="14">
        <f>SUMIFS('Retiro Mensual'!$E$2:$E$2629,'Retiro Mensual'!$A$2:$A$2629,BW$4,'Retiro Mensual'!$B$2:$B$2629,$B200,'Retiro Mensual'!$C$2:$C$2629,BW$5)</f>
        <v>0</v>
      </c>
      <c r="BX200" s="13"/>
      <c r="BY200" s="12">
        <f>SUMIFS('Compra Ventas'!$E$2:$E$2700,'Compra Ventas'!$A$2:$A$2700,BY$4,'Compra Ventas'!$B$2:$B$2700,$B200,'Compra Ventas'!$C$2:$C$2700,BY$5)</f>
        <v>0</v>
      </c>
      <c r="BZ200" s="13">
        <f>SUMIFS('Compra Ventas'!$E$2:$E$2700,'Compra Ventas'!$A$2:$A$2700,BZ$4,'Compra Ventas'!$B$2:$B$2700,$B200,'Compra Ventas'!$C$2:$C$2700,BZ$5)</f>
        <v>0</v>
      </c>
      <c r="CA200" s="13">
        <f>SUMIFS('Compra Ventas'!$E$2:$E$2700,'Compra Ventas'!$A$2:$A$2700,CA$4,'Compra Ventas'!$B$2:$B$2700,$B200,'Compra Ventas'!$C$2:$C$2700,CA$5)</f>
        <v>0</v>
      </c>
      <c r="CB200" s="13">
        <f>SUMIFS('Compra Ventas'!$E$2:$E$2700,'Compra Ventas'!$A$2:$A$2700,CB$4,'Compra Ventas'!$B$2:$B$2700,$B200,'Compra Ventas'!$C$2:$C$2700,CB$5)</f>
        <v>0</v>
      </c>
      <c r="CC200" s="13">
        <f>SUMIFS('Compra Ventas'!$E$2:$E$2700,'Compra Ventas'!$A$2:$A$2700,CC$4,'Compra Ventas'!$B$2:$B$2700,$B200,'Compra Ventas'!$C$2:$C$2700,CC$5)</f>
        <v>0</v>
      </c>
      <c r="CD200" s="13">
        <f>SUMIFS('Compra Ventas'!$E$2:$E$2700,'Compra Ventas'!$A$2:$A$2700,CD$4,'Compra Ventas'!$B$2:$B$2700,$B200,'Compra Ventas'!$C$2:$C$2700,CD$5)</f>
        <v>0</v>
      </c>
      <c r="CE200" s="13">
        <f>SUMIFS('Compra Ventas'!$E$2:$E$2700,'Compra Ventas'!$A$2:$A$2700,CE$4,'Compra Ventas'!$B$2:$B$2700,$B200,'Compra Ventas'!$C$2:$C$2700,CE$5)</f>
        <v>0</v>
      </c>
      <c r="CF200" s="13">
        <f>SUMIFS('Compra Ventas'!$E$2:$E$2700,'Compra Ventas'!$A$2:$A$2700,CF$4,'Compra Ventas'!$B$2:$B$2700,$B200,'Compra Ventas'!$C$2:$C$2700,CF$5)</f>
        <v>0</v>
      </c>
      <c r="CG200" s="13">
        <f>SUMIFS('Compra Ventas'!$E$2:$E$2700,'Compra Ventas'!$A$2:$A$2700,CG$4,'Compra Ventas'!$B$2:$B$2700,$B200,'Compra Ventas'!$C$2:$C$2700,CG$5)</f>
        <v>0</v>
      </c>
      <c r="CH200" s="13">
        <f>SUMIFS('Compra Ventas'!$E$2:$E$2700,'Compra Ventas'!$A$2:$A$2700,CH$4,'Compra Ventas'!$B$2:$B$2700,$B200,'Compra Ventas'!$C$2:$C$2700,CH$5)</f>
        <v>0</v>
      </c>
      <c r="CI200" s="13">
        <f>SUMIFS('Compra Ventas'!$E$2:$E$2700,'Compra Ventas'!$A$2:$A$2700,CI$4,'Compra Ventas'!$B$2:$B$2700,$B200,'Compra Ventas'!$C$2:$C$2700,CI$5)</f>
        <v>0</v>
      </c>
      <c r="CJ200" s="14">
        <f>SUMIFS('Compra Ventas'!$E$2:$E$2700,'Compra Ventas'!$A$2:$A$2700,CJ$4,'Compra Ventas'!$B$2:$B$2700,$B200,'Compra Ventas'!$C$2:$C$2700,CJ$5)</f>
        <v>0</v>
      </c>
      <c r="CK200" s="12">
        <f>SUMIFS('Compra Ventas'!$E$2:$E$2700,'Compra Ventas'!$A$2:$A$2700,CK$4,'Compra Ventas'!$B$2:$B$2700,$B200,'Compra Ventas'!$C$2:$C$2700,CK$5)</f>
        <v>0</v>
      </c>
      <c r="CL200" s="13">
        <f>SUMIFS('Compra Ventas'!$E$2:$E$2700,'Compra Ventas'!$A$2:$A$2700,CL$4,'Compra Ventas'!$B$2:$B$2700,$B200,'Compra Ventas'!$C$2:$C$2700,CL$5)</f>
        <v>0</v>
      </c>
      <c r="CM200" s="13">
        <f>SUMIFS('Compra Ventas'!$E$2:$E$2700,'Compra Ventas'!$A$2:$A$2700,CM$4,'Compra Ventas'!$B$2:$B$2700,$B200,'Compra Ventas'!$C$2:$C$2700,CM$5)</f>
        <v>0</v>
      </c>
      <c r="CN200" s="13">
        <f>SUMIFS('Compra Ventas'!$E$2:$E$2700,'Compra Ventas'!$A$2:$A$2700,CN$4,'Compra Ventas'!$B$2:$B$2700,$B200,'Compra Ventas'!$C$2:$C$2700,CN$5)</f>
        <v>0</v>
      </c>
      <c r="CO200" s="13">
        <f>SUMIFS('Compra Ventas'!$E$2:$E$2700,'Compra Ventas'!$A$2:$A$2700,CO$4,'Compra Ventas'!$B$2:$B$2700,$B200,'Compra Ventas'!$C$2:$C$2700,CO$5)</f>
        <v>0</v>
      </c>
      <c r="CP200" s="13">
        <f>SUMIFS('Compra Ventas'!$E$2:$E$2700,'Compra Ventas'!$A$2:$A$2700,CP$4,'Compra Ventas'!$B$2:$B$2700,$B200,'Compra Ventas'!$C$2:$C$2700,CP$5)</f>
        <v>0</v>
      </c>
      <c r="CQ200" s="13">
        <f>SUMIFS('Compra Ventas'!$E$2:$E$2700,'Compra Ventas'!$A$2:$A$2700,CQ$4,'Compra Ventas'!$B$2:$B$2700,$B200,'Compra Ventas'!$C$2:$C$2700,CQ$5)</f>
        <v>0</v>
      </c>
      <c r="CR200" s="13">
        <f>SUMIFS('Compra Ventas'!$E$2:$E$2700,'Compra Ventas'!$A$2:$A$2700,CR$4,'Compra Ventas'!$B$2:$B$2700,$B200,'Compra Ventas'!$C$2:$C$2700,CR$5)</f>
        <v>0</v>
      </c>
      <c r="CS200" s="13">
        <f>SUMIFS('Compra Ventas'!$E$2:$E$2700,'Compra Ventas'!$A$2:$A$2700,CS$4,'Compra Ventas'!$B$2:$B$2700,$B200,'Compra Ventas'!$C$2:$C$2700,CS$5)</f>
        <v>0</v>
      </c>
      <c r="CT200" s="13">
        <f>SUMIFS('Compra Ventas'!$E$2:$E$2700,'Compra Ventas'!$A$2:$A$2700,CT$4,'Compra Ventas'!$B$2:$B$2700,$B200,'Compra Ventas'!$C$2:$C$2700,CT$5)</f>
        <v>0</v>
      </c>
      <c r="CU200" s="13">
        <f>SUMIFS('Compra Ventas'!$E$2:$E$2700,'Compra Ventas'!$A$2:$A$2700,CU$4,'Compra Ventas'!$B$2:$B$2700,$B200,'Compra Ventas'!$C$2:$C$2700,CU$5)</f>
        <v>0</v>
      </c>
      <c r="CV200" s="14">
        <f>SUMIFS('Compra Ventas'!$E$2:$E$2700,'Compra Ventas'!$A$2:$A$2700,CV$4,'Compra Ventas'!$B$2:$B$2700,$B200,'Compra Ventas'!$C$2:$C$2700,CV$5)</f>
        <v>0</v>
      </c>
      <c r="CW200" s="12">
        <f>SUMIFS('Compra Ventas'!$E$2:$E$2700,'Compra Ventas'!$A$2:$A$2700,CW$4,'Compra Ventas'!$B$2:$B$2700,$B200,'Compra Ventas'!$C$2:$C$2700,CW$5)</f>
        <v>0</v>
      </c>
      <c r="CX200" s="13">
        <f>SUMIFS('Compra Ventas'!$E$2:$E$2700,'Compra Ventas'!$A$2:$A$2700,CX$4,'Compra Ventas'!$B$2:$B$2700,$B200,'Compra Ventas'!$C$2:$C$2700,CX$5)</f>
        <v>0</v>
      </c>
      <c r="CY200" s="13">
        <f>SUMIFS('Compra Ventas'!$E$2:$E$2700,'Compra Ventas'!$A$2:$A$2700,CY$4,'Compra Ventas'!$B$2:$B$2700,$B200,'Compra Ventas'!$C$2:$C$2700,CY$5)</f>
        <v>0</v>
      </c>
      <c r="CZ200" s="13">
        <f>SUMIFS('Compra Ventas'!$E$2:$E$2700,'Compra Ventas'!$A$2:$A$2700,CZ$4,'Compra Ventas'!$B$2:$B$2700,$B200,'Compra Ventas'!$C$2:$C$2700,CZ$5)</f>
        <v>0</v>
      </c>
      <c r="DA200" s="13">
        <f>SUMIFS('Compra Ventas'!$E$2:$E$2700,'Compra Ventas'!$A$2:$A$2700,DA$4,'Compra Ventas'!$B$2:$B$2700,$B200,'Compra Ventas'!$C$2:$C$2700,DA$5)</f>
        <v>0</v>
      </c>
      <c r="DB200" s="13">
        <f>SUMIFS('Compra Ventas'!$E$2:$E$2700,'Compra Ventas'!$A$2:$A$2700,DB$4,'Compra Ventas'!$B$2:$B$2700,$B200,'Compra Ventas'!$C$2:$C$2700,DB$5)</f>
        <v>0</v>
      </c>
      <c r="DC200" s="13">
        <f>SUMIFS('Compra Ventas'!$E$2:$E$2700,'Compra Ventas'!$A$2:$A$2700,DC$4,'Compra Ventas'!$B$2:$B$2700,$B200,'Compra Ventas'!$C$2:$C$2700,DC$5)</f>
        <v>0</v>
      </c>
      <c r="DD200" s="13">
        <f>SUMIFS('Compra Ventas'!$E$2:$E$2700,'Compra Ventas'!$A$2:$A$2700,DD$4,'Compra Ventas'!$B$2:$B$2700,$B200,'Compra Ventas'!$C$2:$C$2700,DD$5)</f>
        <v>0</v>
      </c>
      <c r="DE200" s="13">
        <f>SUMIFS('Compra Ventas'!$E$2:$E$2700,'Compra Ventas'!$A$2:$A$2700,DE$4,'Compra Ventas'!$B$2:$B$2700,$B200,'Compra Ventas'!$C$2:$C$2700,DE$5)</f>
        <v>0</v>
      </c>
      <c r="DF200" s="13">
        <f>SUMIFS('Compra Ventas'!$E$2:$E$2700,'Compra Ventas'!$A$2:$A$2700,DF$4,'Compra Ventas'!$B$2:$B$2700,$B200,'Compra Ventas'!$C$2:$C$2700,DF$5)</f>
        <v>0</v>
      </c>
      <c r="DG200" s="13">
        <f>SUMIFS('Compra Ventas'!$E$2:$E$2700,'Compra Ventas'!$A$2:$A$2700,DG$4,'Compra Ventas'!$B$2:$B$2700,$B200,'Compra Ventas'!$C$2:$C$2700,DG$5)</f>
        <v>0</v>
      </c>
      <c r="DH200" s="14">
        <f>SUMIFS('Compra Ventas'!$E$2:$E$2700,'Compra Ventas'!$A$2:$A$2700,DH$4,'Compra Ventas'!$B$2:$B$2700,$B200,'Compra Ventas'!$C$2:$C$2700,DH$5)</f>
        <v>0</v>
      </c>
      <c r="DI200" s="84"/>
      <c r="DJ200" s="98">
        <f>SUMIFS('Ajuste Ciclado'!D$5:D$47,'Ajuste Ciclado'!$C$5:$C$47,Balance!DJ$4,'Ajuste Ciclado'!$B$5:$B$47,Balance!$B200)</f>
        <v>0</v>
      </c>
      <c r="DK200" s="99">
        <f>SUMIFS('Ajuste Ciclado'!E$5:E$47,'Ajuste Ciclado'!$C$5:$C$47,Balance!DK$4,'Ajuste Ciclado'!$B$5:$B$47,Balance!$B200)</f>
        <v>0</v>
      </c>
      <c r="DL200" s="99">
        <f>SUMIFS('Ajuste Ciclado'!F$5:F$47,'Ajuste Ciclado'!$C$5:$C$47,Balance!DL$4,'Ajuste Ciclado'!$B$5:$B$47,Balance!$B200)</f>
        <v>0</v>
      </c>
      <c r="DM200" s="99">
        <f>SUMIFS('Ajuste Ciclado'!G$5:G$47,'Ajuste Ciclado'!$C$5:$C$47,Balance!DM$4,'Ajuste Ciclado'!$B$5:$B$47,Balance!$B200)</f>
        <v>0</v>
      </c>
      <c r="DN200" s="99">
        <f>SUMIFS('Ajuste Ciclado'!H$5:H$47,'Ajuste Ciclado'!$C$5:$C$47,Balance!DN$4,'Ajuste Ciclado'!$B$5:$B$47,Balance!$B200)</f>
        <v>0</v>
      </c>
      <c r="DO200" s="99">
        <f>SUMIFS('Ajuste Ciclado'!I$5:I$47,'Ajuste Ciclado'!$C$5:$C$47,Balance!DO$4,'Ajuste Ciclado'!$B$5:$B$47,Balance!$B200)</f>
        <v>0</v>
      </c>
      <c r="DP200" s="99">
        <f>SUMIFS('Ajuste Ciclado'!J$5:J$47,'Ajuste Ciclado'!$C$5:$C$47,Balance!DP$4,'Ajuste Ciclado'!$B$5:$B$47,Balance!$B200)</f>
        <v>0</v>
      </c>
      <c r="DQ200" s="99">
        <f>SUMIFS('Ajuste Ciclado'!K$5:K$47,'Ajuste Ciclado'!$C$5:$C$47,Balance!DQ$4,'Ajuste Ciclado'!$B$5:$B$47,Balance!$B200)</f>
        <v>0</v>
      </c>
      <c r="DR200" s="99">
        <f>SUMIFS('Ajuste Ciclado'!L$5:L$47,'Ajuste Ciclado'!$C$5:$C$47,Balance!DR$4,'Ajuste Ciclado'!$B$5:$B$47,Balance!$B200)</f>
        <v>0</v>
      </c>
      <c r="DS200" s="99">
        <f>SUMIFS('Ajuste Ciclado'!M$5:M$47,'Ajuste Ciclado'!$C$5:$C$47,Balance!DS$4,'Ajuste Ciclado'!$B$5:$B$47,Balance!$B200)</f>
        <v>0</v>
      </c>
      <c r="DT200" s="99">
        <f>SUMIFS('Ajuste Ciclado'!N$5:N$47,'Ajuste Ciclado'!$C$5:$C$47,Balance!DT$4,'Ajuste Ciclado'!$B$5:$B$47,Balance!$B200)</f>
        <v>0</v>
      </c>
      <c r="DU200" s="100">
        <f>SUMIFS('Ajuste Ciclado'!O$5:O$47,'Ajuste Ciclado'!$C$5:$C$47,Balance!DU$4,'Ajuste Ciclado'!$B$5:$B$47,Balance!$B200)</f>
        <v>0</v>
      </c>
      <c r="DV200" s="98">
        <f>SUMIFS('Ajuste Ciclado'!D$5:D$47,'Ajuste Ciclado'!$C$5:$C$47,Balance!DV$4,'Ajuste Ciclado'!$B$5:$B$47,Balance!$B200)</f>
        <v>0</v>
      </c>
      <c r="DW200" s="99">
        <f>SUMIFS('Ajuste Ciclado'!E$5:E$47,'Ajuste Ciclado'!$C$5:$C$47,Balance!DW$4,'Ajuste Ciclado'!$B$5:$B$47,Balance!$B200)</f>
        <v>0</v>
      </c>
      <c r="DX200" s="99">
        <f>SUMIFS('Ajuste Ciclado'!F$5:F$47,'Ajuste Ciclado'!$C$5:$C$47,Balance!DX$4,'Ajuste Ciclado'!$B$5:$B$47,Balance!$B200)</f>
        <v>0</v>
      </c>
      <c r="DY200" s="99">
        <f>SUMIFS('Ajuste Ciclado'!G$5:G$47,'Ajuste Ciclado'!$C$5:$C$47,Balance!DY$4,'Ajuste Ciclado'!$B$5:$B$47,Balance!$B200)</f>
        <v>0</v>
      </c>
      <c r="DZ200" s="99">
        <f>SUMIFS('Ajuste Ciclado'!H$5:H$47,'Ajuste Ciclado'!$C$5:$C$47,Balance!DZ$4,'Ajuste Ciclado'!$B$5:$B$47,Balance!$B200)</f>
        <v>0</v>
      </c>
      <c r="EA200" s="99">
        <f>SUMIFS('Ajuste Ciclado'!I$5:I$47,'Ajuste Ciclado'!$C$5:$C$47,Balance!EA$4,'Ajuste Ciclado'!$B$5:$B$47,Balance!$B200)</f>
        <v>0</v>
      </c>
      <c r="EB200" s="99">
        <f>SUMIFS('Ajuste Ciclado'!J$5:J$47,'Ajuste Ciclado'!$C$5:$C$47,Balance!EB$4,'Ajuste Ciclado'!$B$5:$B$47,Balance!$B200)</f>
        <v>0</v>
      </c>
      <c r="EC200" s="99">
        <f>SUMIFS('Ajuste Ciclado'!K$5:K$47,'Ajuste Ciclado'!$C$5:$C$47,Balance!EC$4,'Ajuste Ciclado'!$B$5:$B$47,Balance!$B200)</f>
        <v>0</v>
      </c>
      <c r="ED200" s="99">
        <f>SUMIFS('Ajuste Ciclado'!L$5:L$47,'Ajuste Ciclado'!$C$5:$C$47,Balance!ED$4,'Ajuste Ciclado'!$B$5:$B$47,Balance!$B200)</f>
        <v>0</v>
      </c>
      <c r="EE200" s="99">
        <f>SUMIFS('Ajuste Ciclado'!M$5:M$47,'Ajuste Ciclado'!$C$5:$C$47,Balance!EE$4,'Ajuste Ciclado'!$B$5:$B$47,Balance!$B200)</f>
        <v>0</v>
      </c>
      <c r="EF200" s="99">
        <f>SUMIFS('Ajuste Ciclado'!N$5:N$47,'Ajuste Ciclado'!$C$5:$C$47,Balance!EF$4,'Ajuste Ciclado'!$B$5:$B$47,Balance!$B200)</f>
        <v>0</v>
      </c>
      <c r="EG200" s="100">
        <f>SUMIFS('Ajuste Ciclado'!O$5:O$47,'Ajuste Ciclado'!$C$5:$C$47,Balance!EG$4,'Ajuste Ciclado'!$B$5:$B$47,Balance!$B200)</f>
        <v>0</v>
      </c>
      <c r="EH200" s="98">
        <f>SUMIFS('Ajuste Ciclado'!D$5:D$47,'Ajuste Ciclado'!$C$5:$C$47,Balance!EH$4,'Ajuste Ciclado'!$B$5:$B$47,Balance!$B200)</f>
        <v>0</v>
      </c>
      <c r="EI200" s="99">
        <f>SUMIFS('Ajuste Ciclado'!E$5:E$47,'Ajuste Ciclado'!$C$5:$C$47,Balance!EI$4,'Ajuste Ciclado'!$B$5:$B$47,Balance!$B200)</f>
        <v>0</v>
      </c>
      <c r="EJ200" s="99">
        <f>SUMIFS('Ajuste Ciclado'!F$5:F$47,'Ajuste Ciclado'!$C$5:$C$47,Balance!EJ$4,'Ajuste Ciclado'!$B$5:$B$47,Balance!$B200)</f>
        <v>0</v>
      </c>
      <c r="EK200" s="99">
        <f>SUMIFS('Ajuste Ciclado'!G$5:G$47,'Ajuste Ciclado'!$C$5:$C$47,Balance!EK$4,'Ajuste Ciclado'!$B$5:$B$47,Balance!$B200)</f>
        <v>0</v>
      </c>
      <c r="EL200" s="99">
        <f>SUMIFS('Ajuste Ciclado'!H$5:H$47,'Ajuste Ciclado'!$C$5:$C$47,Balance!EL$4,'Ajuste Ciclado'!$B$5:$B$47,Balance!$B200)</f>
        <v>0</v>
      </c>
      <c r="EM200" s="99">
        <f>SUMIFS('Ajuste Ciclado'!I$5:I$47,'Ajuste Ciclado'!$C$5:$C$47,Balance!EM$4,'Ajuste Ciclado'!$B$5:$B$47,Balance!$B200)</f>
        <v>0</v>
      </c>
      <c r="EN200" s="99">
        <f>SUMIFS('Ajuste Ciclado'!J$5:J$47,'Ajuste Ciclado'!$C$5:$C$47,Balance!EN$4,'Ajuste Ciclado'!$B$5:$B$47,Balance!$B200)</f>
        <v>0</v>
      </c>
      <c r="EO200" s="99">
        <f>SUMIFS('Ajuste Ciclado'!K$5:K$47,'Ajuste Ciclado'!$C$5:$C$47,Balance!EO$4,'Ajuste Ciclado'!$B$5:$B$47,Balance!$B200)</f>
        <v>0</v>
      </c>
      <c r="EP200" s="99">
        <f>SUMIFS('Ajuste Ciclado'!L$5:L$47,'Ajuste Ciclado'!$C$5:$C$47,Balance!EP$4,'Ajuste Ciclado'!$B$5:$B$47,Balance!$B200)</f>
        <v>0</v>
      </c>
      <c r="EQ200" s="99">
        <f>SUMIFS('Ajuste Ciclado'!M$5:M$47,'Ajuste Ciclado'!$C$5:$C$47,Balance!EQ$4,'Ajuste Ciclado'!$B$5:$B$47,Balance!$B200)</f>
        <v>0</v>
      </c>
      <c r="ER200" s="99">
        <f>SUMIFS('Ajuste Ciclado'!N$5:N$47,'Ajuste Ciclado'!$C$5:$C$47,Balance!ER$4,'Ajuste Ciclado'!$B$5:$B$47,Balance!$B200)</f>
        <v>0</v>
      </c>
      <c r="ES200" s="100">
        <f>SUMIFS('Ajuste Ciclado'!O$5:O$47,'Ajuste Ciclado'!$C$5:$C$47,Balance!ES$4,'Ajuste Ciclado'!$B$5:$B$47,Balance!$B200)</f>
        <v>0</v>
      </c>
      <c r="ET200" s="84"/>
      <c r="EU200" s="12">
        <f t="shared" ref="EU200:EU263" si="328">C200-AN200+BY200+DJ200</f>
        <v>-6472270.8804907743</v>
      </c>
      <c r="EV200" s="13">
        <f t="shared" si="293"/>
        <v>-5564173.5399325509</v>
      </c>
      <c r="EW200" s="13">
        <f t="shared" si="294"/>
        <v>-5894753.6636042939</v>
      </c>
      <c r="EX200" s="13">
        <f t="shared" si="295"/>
        <v>936659.31492444873</v>
      </c>
      <c r="EY200" s="13">
        <f t="shared" si="296"/>
        <v>-344929.62649852317</v>
      </c>
      <c r="EZ200" s="13">
        <f t="shared" si="297"/>
        <v>-747238.34503949061</v>
      </c>
      <c r="FA200" s="13">
        <f t="shared" si="298"/>
        <v>-1181310.8852166366</v>
      </c>
      <c r="FB200" s="13">
        <f t="shared" si="299"/>
        <v>849802.80689619016</v>
      </c>
      <c r="FC200" s="13">
        <f t="shared" si="300"/>
        <v>591994.90980492625</v>
      </c>
      <c r="FD200" s="13">
        <f t="shared" si="301"/>
        <v>766593.46038194373</v>
      </c>
      <c r="FE200" s="13">
        <f t="shared" si="302"/>
        <v>764301.89942807611</v>
      </c>
      <c r="FF200" s="14">
        <f t="shared" si="303"/>
        <v>403086.4692130168</v>
      </c>
      <c r="FG200" s="12">
        <f t="shared" si="304"/>
        <v>-6484513.543696071</v>
      </c>
      <c r="FH200" s="13">
        <f t="shared" si="305"/>
        <v>-5644141.9061885225</v>
      </c>
      <c r="FI200" s="13">
        <f t="shared" si="306"/>
        <v>-6036337.0112768412</v>
      </c>
      <c r="FJ200" s="13">
        <f t="shared" si="307"/>
        <v>504667.51142468583</v>
      </c>
      <c r="FK200" s="13">
        <f t="shared" si="308"/>
        <v>-176509.32768854592</v>
      </c>
      <c r="FL200" s="13">
        <f t="shared" si="309"/>
        <v>-192446.34906205069</v>
      </c>
      <c r="FM200" s="13">
        <f t="shared" si="310"/>
        <v>-286840.5021320628</v>
      </c>
      <c r="FN200" s="13">
        <f t="shared" si="311"/>
        <v>842744.98301186319</v>
      </c>
      <c r="FO200" s="13">
        <f t="shared" si="312"/>
        <v>550060.88188967109</v>
      </c>
      <c r="FP200" s="13">
        <f t="shared" si="313"/>
        <v>887834.93027375918</v>
      </c>
      <c r="FQ200" s="13">
        <f t="shared" si="314"/>
        <v>476527.25973617658</v>
      </c>
      <c r="FR200" s="14">
        <f t="shared" si="315"/>
        <v>249509.35342737753</v>
      </c>
      <c r="FS200" s="12">
        <f t="shared" si="316"/>
        <v>9391.8824058236041</v>
      </c>
      <c r="FT200" s="13">
        <f t="shared" si="317"/>
        <v>13218.321036418371</v>
      </c>
      <c r="FU200" s="13">
        <f t="shared" si="318"/>
        <v>339877.49146030378</v>
      </c>
      <c r="FV200" s="13">
        <f t="shared" si="319"/>
        <v>6017148.5525152516</v>
      </c>
      <c r="FW200" s="13">
        <f t="shared" si="320"/>
        <v>5220160.8922577538</v>
      </c>
      <c r="FX200" s="13">
        <f t="shared" si="321"/>
        <v>5912113.7874793978</v>
      </c>
      <c r="FY200" s="13">
        <f t="shared" si="322"/>
        <v>5276622.206338645</v>
      </c>
      <c r="FZ200" s="13">
        <f t="shared" si="323"/>
        <v>6451081.9088585386</v>
      </c>
      <c r="GA200" s="13">
        <f t="shared" si="324"/>
        <v>5065112.6603133483</v>
      </c>
      <c r="GB200" s="13">
        <f t="shared" si="325"/>
        <v>4551039.5445718877</v>
      </c>
      <c r="GC200" s="13">
        <f t="shared" si="326"/>
        <v>4495460.0010745907</v>
      </c>
      <c r="GD200" s="14">
        <f t="shared" si="327"/>
        <v>5174952.0765649099</v>
      </c>
      <c r="GE200" s="84"/>
      <c r="GF200" s="12">
        <f t="shared" ref="GF200:GH263" si="329">SUMIF($EU$4:$GD$4,GF$4,$EU200:$GD200)</f>
        <v>-15892238.080133669</v>
      </c>
      <c r="GG200" s="13">
        <f t="shared" si="329"/>
        <v>-15309443.720280558</v>
      </c>
      <c r="GH200" s="14">
        <f t="shared" si="329"/>
        <v>48526179.324876867</v>
      </c>
      <c r="GI200" s="6">
        <f t="shared" ref="GI200:GI263" si="330">MATCH(MIN(GF200:GH200),GF200:GH200,0)</f>
        <v>1</v>
      </c>
      <c r="GJ200" s="12">
        <f t="shared" ref="GJ200:GJ263" si="331">MIN(SMALL(EU200:FF200,1),0)+MIN(SMALL(EU200:FF200,2),0)+MIN(SMALL(EU200:FF200,3),0)</f>
        <v>-17931198.084027618</v>
      </c>
      <c r="GK200" s="13">
        <f t="shared" ref="GK200:GK263" si="332">MIN(SMALL(FG200:FR200,1),0)+MIN(SMALL(FG200:FR200,2),0)+MIN(SMALL(FG200:FR200,3),0)</f>
        <v>-18164992.461161435</v>
      </c>
      <c r="GL200" s="14">
        <f t="shared" ref="GL200:GL263" si="333">MIN(SMALL(FS200:GD200,1),0)+MIN(SMALL(FS200:GD200,2),0)+MIN(SMALL(FS200:GD200,3),0)</f>
        <v>0</v>
      </c>
      <c r="GM200" s="84"/>
      <c r="GN200" s="66">
        <f t="shared" ref="GN200:GN263" si="334">MIN(INDEX(GJ200:GL200,1,GI200),0)</f>
        <v>-17931198.084027618</v>
      </c>
      <c r="GO200" s="84"/>
      <c r="GP200" s="63" t="str" cm="1">
        <f t="array" ref="GP200">INDEX($GF$4:$GH$4,1,GI200)</f>
        <v>Sample 1</v>
      </c>
      <c r="GQ200" s="12">
        <f t="shared" si="287"/>
        <v>-6472270.8804907743</v>
      </c>
      <c r="GR200" s="13">
        <f t="shared" si="287"/>
        <v>-5894753.6636042939</v>
      </c>
      <c r="GS200" s="14">
        <f t="shared" si="287"/>
        <v>-5564173.5399325509</v>
      </c>
      <c r="GT200" s="12">
        <f t="shared" si="288"/>
        <v>-6484513.543696071</v>
      </c>
      <c r="GU200" s="13">
        <f t="shared" si="288"/>
        <v>-6036337.0112768412</v>
      </c>
      <c r="GV200" s="14">
        <f t="shared" si="288"/>
        <v>-5644141.9061885225</v>
      </c>
      <c r="GW200" s="12">
        <f t="shared" si="289"/>
        <v>9391.8824058236041</v>
      </c>
      <c r="GX200" s="13">
        <f t="shared" si="289"/>
        <v>13218.321036418371</v>
      </c>
      <c r="GY200" s="14">
        <f t="shared" si="289"/>
        <v>339877.49146030378</v>
      </c>
      <c r="GZ200" s="84" t="str">
        <f t="shared" si="290"/>
        <v>Sample 1</v>
      </c>
      <c r="HA200" s="12">
        <f t="shared" ref="HA200:HC263" si="335">MIN(SUMIFS($GQ200:$GY200,$GQ$2:$GY$2,$GZ200,$GQ$5:$GY$5,HA$5),0)</f>
        <v>-6472270.8804907743</v>
      </c>
      <c r="HB200" s="13">
        <f t="shared" si="335"/>
        <v>-5894753.6636042939</v>
      </c>
      <c r="HC200" s="14">
        <f t="shared" si="335"/>
        <v>-5564173.5399325509</v>
      </c>
      <c r="HD200" s="6">
        <f t="shared" si="291"/>
        <v>-17931198.084027618</v>
      </c>
      <c r="HE200" s="84" t="str">
        <f t="shared" si="292"/>
        <v>Ok</v>
      </c>
    </row>
    <row r="201" spans="2:213" hidden="1" x14ac:dyDescent="0.3">
      <c r="B201" s="84" t="s">
        <v>279</v>
      </c>
      <c r="C201" s="12">
        <f>SUMIFS(Inyecciones!$E$2:$E$14185,Inyecciones!$A$2:$A$14185,Balance!C$4,Inyecciones!$B$2:$B$14185,Balance!$B201,Inyecciones!$C$2:$C$14185,Balance!C$5)</f>
        <v>0</v>
      </c>
      <c r="D201" s="13">
        <f>SUMIFS(Inyecciones!$E$2:$E$14185,Inyecciones!$A$2:$A$14185,Balance!D$4,Inyecciones!$B$2:$B$14185,Balance!$B201,Inyecciones!$C$2:$C$14185,Balance!D$5)</f>
        <v>0</v>
      </c>
      <c r="E201" s="13">
        <f>SUMIFS(Inyecciones!$E$2:$E$14185,Inyecciones!$A$2:$A$14185,Balance!E$4,Inyecciones!$B$2:$B$14185,Balance!$B201,Inyecciones!$C$2:$C$14185,Balance!E$5)</f>
        <v>0</v>
      </c>
      <c r="F201" s="13">
        <f>SUMIFS(Inyecciones!$E$2:$E$14185,Inyecciones!$A$2:$A$14185,Balance!F$4,Inyecciones!$B$2:$B$14185,Balance!$B201,Inyecciones!$C$2:$C$14185,Balance!F$5)</f>
        <v>0</v>
      </c>
      <c r="G201" s="13">
        <f>SUMIFS(Inyecciones!$E$2:$E$14185,Inyecciones!$A$2:$A$14185,Balance!G$4,Inyecciones!$B$2:$B$14185,Balance!$B201,Inyecciones!$C$2:$C$14185,Balance!G$5)</f>
        <v>54254.727784282499</v>
      </c>
      <c r="H201" s="13">
        <f>SUMIFS(Inyecciones!$E$2:$E$14185,Inyecciones!$A$2:$A$14185,Balance!H$4,Inyecciones!$B$2:$B$14185,Balance!$B201,Inyecciones!$C$2:$C$14185,Balance!H$5)</f>
        <v>43830.215288468164</v>
      </c>
      <c r="I201" s="13">
        <f>SUMIFS(Inyecciones!$E$2:$E$14185,Inyecciones!$A$2:$A$14185,Balance!I$4,Inyecciones!$B$2:$B$14185,Balance!$B201,Inyecciones!$C$2:$C$14185,Balance!I$5)</f>
        <v>56322.498243634953</v>
      </c>
      <c r="J201" s="13">
        <f>SUMIFS(Inyecciones!$E$2:$E$14185,Inyecciones!$A$2:$A$14185,Balance!J$4,Inyecciones!$B$2:$B$14185,Balance!$B201,Inyecciones!$C$2:$C$14185,Balance!J$5)</f>
        <v>77508.672533030971</v>
      </c>
      <c r="K201" s="13">
        <f>SUMIFS(Inyecciones!$E$2:$E$14185,Inyecciones!$A$2:$A$14185,Balance!K$4,Inyecciones!$B$2:$B$14185,Balance!$B201,Inyecciones!$C$2:$C$14185,Balance!K$5)</f>
        <v>88676.435781354769</v>
      </c>
      <c r="L201" s="13">
        <f>SUMIFS(Inyecciones!$E$2:$E$14185,Inyecciones!$A$2:$A$14185,Balance!L$4,Inyecciones!$B$2:$B$14185,Balance!$B201,Inyecciones!$C$2:$C$14185,Balance!L$5)</f>
        <v>25821.872534109971</v>
      </c>
      <c r="M201" s="13">
        <f>SUMIFS(Inyecciones!$E$2:$E$14185,Inyecciones!$A$2:$A$14185,Balance!M$4,Inyecciones!$B$2:$B$14185,Balance!$B201,Inyecciones!$C$2:$C$14185,Balance!M$5)</f>
        <v>13322.674180427961</v>
      </c>
      <c r="N201" s="14">
        <f>SUMIFS(Inyecciones!$E$2:$E$14185,Inyecciones!$A$2:$A$14185,Balance!N$4,Inyecciones!$B$2:$B$14185,Balance!$B201,Inyecciones!$C$2:$C$14185,Balance!N$5)</f>
        <v>21594.258810204679</v>
      </c>
      <c r="O201" s="12">
        <f>SUMIFS(Inyecciones!$E$2:$E$14185,Inyecciones!$A$2:$A$14185,Balance!O$4,Inyecciones!$B$2:$B$14185,Balance!$B201,Inyecciones!$C$2:$C$14185,Balance!O$5)</f>
        <v>0</v>
      </c>
      <c r="P201" s="13">
        <f>SUMIFS(Inyecciones!$E$2:$E$14185,Inyecciones!$A$2:$A$14185,Balance!P$4,Inyecciones!$B$2:$B$14185,Balance!$B201,Inyecciones!$C$2:$C$14185,Balance!P$5)</f>
        <v>0</v>
      </c>
      <c r="Q201" s="13">
        <f>SUMIFS(Inyecciones!$E$2:$E$14185,Inyecciones!$A$2:$A$14185,Balance!Q$4,Inyecciones!$B$2:$B$14185,Balance!$B201,Inyecciones!$C$2:$C$14185,Balance!Q$5)</f>
        <v>0</v>
      </c>
      <c r="R201" s="13">
        <f>SUMIFS(Inyecciones!$E$2:$E$14185,Inyecciones!$A$2:$A$14185,Balance!R$4,Inyecciones!$B$2:$B$14185,Balance!$B201,Inyecciones!$C$2:$C$14185,Balance!R$5)</f>
        <v>0</v>
      </c>
      <c r="S201" s="13">
        <f>SUMIFS(Inyecciones!$E$2:$E$14185,Inyecciones!$A$2:$A$14185,Balance!S$4,Inyecciones!$B$2:$B$14185,Balance!$B201,Inyecciones!$C$2:$C$14185,Balance!S$5)</f>
        <v>52001.621659507779</v>
      </c>
      <c r="T201" s="13">
        <f>SUMIFS(Inyecciones!$E$2:$E$14185,Inyecciones!$A$2:$A$14185,Balance!T$4,Inyecciones!$B$2:$B$14185,Balance!$B201,Inyecciones!$C$2:$C$14185,Balance!T$5)</f>
        <v>44313.887479231184</v>
      </c>
      <c r="U201" s="13">
        <f>SUMIFS(Inyecciones!$E$2:$E$14185,Inyecciones!$A$2:$A$14185,Balance!U$4,Inyecciones!$B$2:$B$14185,Balance!$B201,Inyecciones!$C$2:$C$14185,Balance!U$5)</f>
        <v>59628.362872946003</v>
      </c>
      <c r="V201" s="13">
        <f>SUMIFS(Inyecciones!$E$2:$E$14185,Inyecciones!$A$2:$A$14185,Balance!V$4,Inyecciones!$B$2:$B$14185,Balance!$B201,Inyecciones!$C$2:$C$14185,Balance!V$5)</f>
        <v>77833.063268174112</v>
      </c>
      <c r="W201" s="13">
        <f>SUMIFS(Inyecciones!$E$2:$E$14185,Inyecciones!$A$2:$A$14185,Balance!W$4,Inyecciones!$B$2:$B$14185,Balance!$B201,Inyecciones!$C$2:$C$14185,Balance!W$5)</f>
        <v>90160.478893838605</v>
      </c>
      <c r="X201" s="13">
        <f>SUMIFS(Inyecciones!$E$2:$E$14185,Inyecciones!$A$2:$A$14185,Balance!X$4,Inyecciones!$B$2:$B$14185,Balance!$B201,Inyecciones!$C$2:$C$14185,Balance!X$5)</f>
        <v>38375.596824175504</v>
      </c>
      <c r="Y201" s="13">
        <f>SUMIFS(Inyecciones!$E$2:$E$14185,Inyecciones!$A$2:$A$14185,Balance!Y$4,Inyecciones!$B$2:$B$14185,Balance!$B201,Inyecciones!$C$2:$C$14185,Balance!Y$5)</f>
        <v>51932.056696727886</v>
      </c>
      <c r="Z201" s="14">
        <f>SUMIFS(Inyecciones!$E$2:$E$14185,Inyecciones!$A$2:$A$14185,Balance!Z$4,Inyecciones!$B$2:$B$14185,Balance!$B201,Inyecciones!$C$2:$C$14185,Balance!Z$5)</f>
        <v>69810.571818356941</v>
      </c>
      <c r="AA201" s="12">
        <f>SUMIFS(Inyecciones!$E$2:$E$14185,Inyecciones!$A$2:$A$14185,Balance!AA$4,Inyecciones!$B$2:$B$14185,Balance!$B201,Inyecciones!$C$2:$C$14185,Balance!AA$5)</f>
        <v>0</v>
      </c>
      <c r="AB201" s="13">
        <f>SUMIFS(Inyecciones!$E$2:$E$14185,Inyecciones!$A$2:$A$14185,Balance!AB$4,Inyecciones!$B$2:$B$14185,Balance!$B201,Inyecciones!$C$2:$C$14185,Balance!AB$5)</f>
        <v>0</v>
      </c>
      <c r="AC201" s="13">
        <f>SUMIFS(Inyecciones!$E$2:$E$14185,Inyecciones!$A$2:$A$14185,Balance!AC$4,Inyecciones!$B$2:$B$14185,Balance!$B201,Inyecciones!$C$2:$C$14185,Balance!AC$5)</f>
        <v>0</v>
      </c>
      <c r="AD201" s="13">
        <f>SUMIFS(Inyecciones!$E$2:$E$14185,Inyecciones!$A$2:$A$14185,Balance!AD$4,Inyecciones!$B$2:$B$14185,Balance!$B201,Inyecciones!$C$2:$C$14185,Balance!AD$5)</f>
        <v>0</v>
      </c>
      <c r="AE201" s="13">
        <f>SUMIFS(Inyecciones!$E$2:$E$14185,Inyecciones!$A$2:$A$14185,Balance!AE$4,Inyecciones!$B$2:$B$14185,Balance!$B201,Inyecciones!$C$2:$C$14185,Balance!AE$5)</f>
        <v>55292.881635801306</v>
      </c>
      <c r="AF201" s="13">
        <f>SUMIFS(Inyecciones!$E$2:$E$14185,Inyecciones!$A$2:$A$14185,Balance!AF$4,Inyecciones!$B$2:$B$14185,Balance!$B201,Inyecciones!$C$2:$C$14185,Balance!AF$5)</f>
        <v>48307.213052568521</v>
      </c>
      <c r="AG201" s="13">
        <f>SUMIFS(Inyecciones!$E$2:$E$14185,Inyecciones!$A$2:$A$14185,Balance!AG$4,Inyecciones!$B$2:$B$14185,Balance!$B201,Inyecciones!$C$2:$C$14185,Balance!AG$5)</f>
        <v>65743.094169447781</v>
      </c>
      <c r="AH201" s="13">
        <f>SUMIFS(Inyecciones!$E$2:$E$14185,Inyecciones!$A$2:$A$14185,Balance!AH$4,Inyecciones!$B$2:$B$14185,Balance!$B201,Inyecciones!$C$2:$C$14185,Balance!AH$5)</f>
        <v>88321.326292967962</v>
      </c>
      <c r="AI201" s="13">
        <f>SUMIFS(Inyecciones!$E$2:$E$14185,Inyecciones!$A$2:$A$14185,Balance!AI$4,Inyecciones!$B$2:$B$14185,Balance!$B201,Inyecciones!$C$2:$C$14185,Balance!AI$5)</f>
        <v>98569.557807184246</v>
      </c>
      <c r="AJ201" s="13">
        <f>SUMIFS(Inyecciones!$E$2:$E$14185,Inyecciones!$A$2:$A$14185,Balance!AJ$4,Inyecciones!$B$2:$B$14185,Balance!$B201,Inyecciones!$C$2:$C$14185,Balance!AJ$5)</f>
        <v>83011.469714427541</v>
      </c>
      <c r="AK201" s="13">
        <f>SUMIFS(Inyecciones!$E$2:$E$14185,Inyecciones!$A$2:$A$14185,Balance!AK$4,Inyecciones!$B$2:$B$14185,Balance!$B201,Inyecciones!$C$2:$C$14185,Balance!AK$5)</f>
        <v>100648.97368136</v>
      </c>
      <c r="AL201" s="14">
        <f>SUMIFS(Inyecciones!$E$2:$E$14185,Inyecciones!$A$2:$A$14185,Balance!AL$4,Inyecciones!$B$2:$B$14185,Balance!$B201,Inyecciones!$C$2:$C$14185,Balance!AL$5)</f>
        <v>108901.7912059872</v>
      </c>
      <c r="AM201" s="13"/>
      <c r="AN201" s="12">
        <f>SUMIFS('Retiro Mensual'!$E$2:$E$2629,'Retiro Mensual'!$A$2:$A$2629,AN$4,'Retiro Mensual'!$B$2:$B$2629,$B201,'Retiro Mensual'!$C$2:$C$2629,AN$5)</f>
        <v>0</v>
      </c>
      <c r="AO201" s="13">
        <f>SUMIFS('Retiro Mensual'!$E$2:$E$2629,'Retiro Mensual'!$A$2:$A$2629,AO$4,'Retiro Mensual'!$B$2:$B$2629,$B201,'Retiro Mensual'!$C$2:$C$2629,AO$5)</f>
        <v>0</v>
      </c>
      <c r="AP201" s="13">
        <f>SUMIFS('Retiro Mensual'!$E$2:$E$2629,'Retiro Mensual'!$A$2:$A$2629,AP$4,'Retiro Mensual'!$B$2:$B$2629,$B201,'Retiro Mensual'!$C$2:$C$2629,AP$5)</f>
        <v>0</v>
      </c>
      <c r="AQ201" s="13">
        <f>SUMIFS('Retiro Mensual'!$E$2:$E$2629,'Retiro Mensual'!$A$2:$A$2629,AQ$4,'Retiro Mensual'!$B$2:$B$2629,$B201,'Retiro Mensual'!$C$2:$C$2629,AQ$5)</f>
        <v>0</v>
      </c>
      <c r="AR201" s="13">
        <f>SUMIFS('Retiro Mensual'!$E$2:$E$2629,'Retiro Mensual'!$A$2:$A$2629,AR$4,'Retiro Mensual'!$B$2:$B$2629,$B201,'Retiro Mensual'!$C$2:$C$2629,AR$5)</f>
        <v>0</v>
      </c>
      <c r="AS201" s="13">
        <f>SUMIFS('Retiro Mensual'!$E$2:$E$2629,'Retiro Mensual'!$A$2:$A$2629,AS$4,'Retiro Mensual'!$B$2:$B$2629,$B201,'Retiro Mensual'!$C$2:$C$2629,AS$5)</f>
        <v>0</v>
      </c>
      <c r="AT201" s="13">
        <f>SUMIFS('Retiro Mensual'!$E$2:$E$2629,'Retiro Mensual'!$A$2:$A$2629,AT$4,'Retiro Mensual'!$B$2:$B$2629,$B201,'Retiro Mensual'!$C$2:$C$2629,AT$5)</f>
        <v>0</v>
      </c>
      <c r="AU201" s="13">
        <f>SUMIFS('Retiro Mensual'!$E$2:$E$2629,'Retiro Mensual'!$A$2:$A$2629,AU$4,'Retiro Mensual'!$B$2:$B$2629,$B201,'Retiro Mensual'!$C$2:$C$2629,AU$5)</f>
        <v>0</v>
      </c>
      <c r="AV201" s="13">
        <f>SUMIFS('Retiro Mensual'!$E$2:$E$2629,'Retiro Mensual'!$A$2:$A$2629,AV$4,'Retiro Mensual'!$B$2:$B$2629,$B201,'Retiro Mensual'!$C$2:$C$2629,AV$5)</f>
        <v>0</v>
      </c>
      <c r="AW201" s="13">
        <f>SUMIFS('Retiro Mensual'!$E$2:$E$2629,'Retiro Mensual'!$A$2:$A$2629,AW$4,'Retiro Mensual'!$B$2:$B$2629,$B201,'Retiro Mensual'!$C$2:$C$2629,AW$5)</f>
        <v>0</v>
      </c>
      <c r="AX201" s="13">
        <f>SUMIFS('Retiro Mensual'!$E$2:$E$2629,'Retiro Mensual'!$A$2:$A$2629,AX$4,'Retiro Mensual'!$B$2:$B$2629,$B201,'Retiro Mensual'!$C$2:$C$2629,AX$5)</f>
        <v>0</v>
      </c>
      <c r="AY201" s="14">
        <f>SUMIFS('Retiro Mensual'!$E$2:$E$2629,'Retiro Mensual'!$A$2:$A$2629,AY$4,'Retiro Mensual'!$B$2:$B$2629,$B201,'Retiro Mensual'!$C$2:$C$2629,AY$5)</f>
        <v>0</v>
      </c>
      <c r="AZ201" s="12">
        <f>SUMIFS('Retiro Mensual'!$E$2:$E$2629,'Retiro Mensual'!$A$2:$A$2629,AZ$4,'Retiro Mensual'!$B$2:$B$2629,$B201,'Retiro Mensual'!$C$2:$C$2629,AZ$5)</f>
        <v>0</v>
      </c>
      <c r="BA201" s="13">
        <f>SUMIFS('Retiro Mensual'!$E$2:$E$2629,'Retiro Mensual'!$A$2:$A$2629,BA$4,'Retiro Mensual'!$B$2:$B$2629,$B201,'Retiro Mensual'!$C$2:$C$2629,BA$5)</f>
        <v>0</v>
      </c>
      <c r="BB201" s="13">
        <f>SUMIFS('Retiro Mensual'!$E$2:$E$2629,'Retiro Mensual'!$A$2:$A$2629,BB$4,'Retiro Mensual'!$B$2:$B$2629,$B201,'Retiro Mensual'!$C$2:$C$2629,BB$5)</f>
        <v>0</v>
      </c>
      <c r="BC201" s="13">
        <f>SUMIFS('Retiro Mensual'!$E$2:$E$2629,'Retiro Mensual'!$A$2:$A$2629,BC$4,'Retiro Mensual'!$B$2:$B$2629,$B201,'Retiro Mensual'!$C$2:$C$2629,BC$5)</f>
        <v>0</v>
      </c>
      <c r="BD201" s="13">
        <f>SUMIFS('Retiro Mensual'!$E$2:$E$2629,'Retiro Mensual'!$A$2:$A$2629,BD$4,'Retiro Mensual'!$B$2:$B$2629,$B201,'Retiro Mensual'!$C$2:$C$2629,BD$5)</f>
        <v>0</v>
      </c>
      <c r="BE201" s="13">
        <f>SUMIFS('Retiro Mensual'!$E$2:$E$2629,'Retiro Mensual'!$A$2:$A$2629,BE$4,'Retiro Mensual'!$B$2:$B$2629,$B201,'Retiro Mensual'!$C$2:$C$2629,BE$5)</f>
        <v>0</v>
      </c>
      <c r="BF201" s="13">
        <f>SUMIFS('Retiro Mensual'!$E$2:$E$2629,'Retiro Mensual'!$A$2:$A$2629,BF$4,'Retiro Mensual'!$B$2:$B$2629,$B201,'Retiro Mensual'!$C$2:$C$2629,BF$5)</f>
        <v>0</v>
      </c>
      <c r="BG201" s="13">
        <f>SUMIFS('Retiro Mensual'!$E$2:$E$2629,'Retiro Mensual'!$A$2:$A$2629,BG$4,'Retiro Mensual'!$B$2:$B$2629,$B201,'Retiro Mensual'!$C$2:$C$2629,BG$5)</f>
        <v>0</v>
      </c>
      <c r="BH201" s="13">
        <f>SUMIFS('Retiro Mensual'!$E$2:$E$2629,'Retiro Mensual'!$A$2:$A$2629,BH$4,'Retiro Mensual'!$B$2:$B$2629,$B201,'Retiro Mensual'!$C$2:$C$2629,BH$5)</f>
        <v>0</v>
      </c>
      <c r="BI201" s="13">
        <f>SUMIFS('Retiro Mensual'!$E$2:$E$2629,'Retiro Mensual'!$A$2:$A$2629,BI$4,'Retiro Mensual'!$B$2:$B$2629,$B201,'Retiro Mensual'!$C$2:$C$2629,BI$5)</f>
        <v>0</v>
      </c>
      <c r="BJ201" s="13">
        <f>SUMIFS('Retiro Mensual'!$E$2:$E$2629,'Retiro Mensual'!$A$2:$A$2629,BJ$4,'Retiro Mensual'!$B$2:$B$2629,$B201,'Retiro Mensual'!$C$2:$C$2629,BJ$5)</f>
        <v>0</v>
      </c>
      <c r="BK201" s="14">
        <f>SUMIFS('Retiro Mensual'!$E$2:$E$2629,'Retiro Mensual'!$A$2:$A$2629,BK$4,'Retiro Mensual'!$B$2:$B$2629,$B201,'Retiro Mensual'!$C$2:$C$2629,BK$5)</f>
        <v>0</v>
      </c>
      <c r="BL201" s="12">
        <f>SUMIFS('Retiro Mensual'!$E$2:$E$2629,'Retiro Mensual'!$A$2:$A$2629,BL$4,'Retiro Mensual'!$B$2:$B$2629,$B201,'Retiro Mensual'!$C$2:$C$2629,BL$5)</f>
        <v>0</v>
      </c>
      <c r="BM201" s="13">
        <f>SUMIFS('Retiro Mensual'!$E$2:$E$2629,'Retiro Mensual'!$A$2:$A$2629,BM$4,'Retiro Mensual'!$B$2:$B$2629,$B201,'Retiro Mensual'!$C$2:$C$2629,BM$5)</f>
        <v>0</v>
      </c>
      <c r="BN201" s="13">
        <f>SUMIFS('Retiro Mensual'!$E$2:$E$2629,'Retiro Mensual'!$A$2:$A$2629,BN$4,'Retiro Mensual'!$B$2:$B$2629,$B201,'Retiro Mensual'!$C$2:$C$2629,BN$5)</f>
        <v>0</v>
      </c>
      <c r="BO201" s="13">
        <f>SUMIFS('Retiro Mensual'!$E$2:$E$2629,'Retiro Mensual'!$A$2:$A$2629,BO$4,'Retiro Mensual'!$B$2:$B$2629,$B201,'Retiro Mensual'!$C$2:$C$2629,BO$5)</f>
        <v>0</v>
      </c>
      <c r="BP201" s="13">
        <f>SUMIFS('Retiro Mensual'!$E$2:$E$2629,'Retiro Mensual'!$A$2:$A$2629,BP$4,'Retiro Mensual'!$B$2:$B$2629,$B201,'Retiro Mensual'!$C$2:$C$2629,BP$5)</f>
        <v>0</v>
      </c>
      <c r="BQ201" s="13">
        <f>SUMIFS('Retiro Mensual'!$E$2:$E$2629,'Retiro Mensual'!$A$2:$A$2629,BQ$4,'Retiro Mensual'!$B$2:$B$2629,$B201,'Retiro Mensual'!$C$2:$C$2629,BQ$5)</f>
        <v>0</v>
      </c>
      <c r="BR201" s="13">
        <f>SUMIFS('Retiro Mensual'!$E$2:$E$2629,'Retiro Mensual'!$A$2:$A$2629,BR$4,'Retiro Mensual'!$B$2:$B$2629,$B201,'Retiro Mensual'!$C$2:$C$2629,BR$5)</f>
        <v>0</v>
      </c>
      <c r="BS201" s="13">
        <f>SUMIFS('Retiro Mensual'!$E$2:$E$2629,'Retiro Mensual'!$A$2:$A$2629,BS$4,'Retiro Mensual'!$B$2:$B$2629,$B201,'Retiro Mensual'!$C$2:$C$2629,BS$5)</f>
        <v>0</v>
      </c>
      <c r="BT201" s="13">
        <f>SUMIFS('Retiro Mensual'!$E$2:$E$2629,'Retiro Mensual'!$A$2:$A$2629,BT$4,'Retiro Mensual'!$B$2:$B$2629,$B201,'Retiro Mensual'!$C$2:$C$2629,BT$5)</f>
        <v>0</v>
      </c>
      <c r="BU201" s="13">
        <f>SUMIFS('Retiro Mensual'!$E$2:$E$2629,'Retiro Mensual'!$A$2:$A$2629,BU$4,'Retiro Mensual'!$B$2:$B$2629,$B201,'Retiro Mensual'!$C$2:$C$2629,BU$5)</f>
        <v>0</v>
      </c>
      <c r="BV201" s="13">
        <f>SUMIFS('Retiro Mensual'!$E$2:$E$2629,'Retiro Mensual'!$A$2:$A$2629,BV$4,'Retiro Mensual'!$B$2:$B$2629,$B201,'Retiro Mensual'!$C$2:$C$2629,BV$5)</f>
        <v>0</v>
      </c>
      <c r="BW201" s="14">
        <f>SUMIFS('Retiro Mensual'!$E$2:$E$2629,'Retiro Mensual'!$A$2:$A$2629,BW$4,'Retiro Mensual'!$B$2:$B$2629,$B201,'Retiro Mensual'!$C$2:$C$2629,BW$5)</f>
        <v>0</v>
      </c>
      <c r="BX201" s="13"/>
      <c r="BY201" s="12">
        <f>SUMIFS('Compra Ventas'!$E$2:$E$2700,'Compra Ventas'!$A$2:$A$2700,BY$4,'Compra Ventas'!$B$2:$B$2700,$B201,'Compra Ventas'!$C$2:$C$2700,BY$5)</f>
        <v>0</v>
      </c>
      <c r="BZ201" s="13">
        <f>SUMIFS('Compra Ventas'!$E$2:$E$2700,'Compra Ventas'!$A$2:$A$2700,BZ$4,'Compra Ventas'!$B$2:$B$2700,$B201,'Compra Ventas'!$C$2:$C$2700,BZ$5)</f>
        <v>0</v>
      </c>
      <c r="CA201" s="13">
        <f>SUMIFS('Compra Ventas'!$E$2:$E$2700,'Compra Ventas'!$A$2:$A$2700,CA$4,'Compra Ventas'!$B$2:$B$2700,$B201,'Compra Ventas'!$C$2:$C$2700,CA$5)</f>
        <v>0</v>
      </c>
      <c r="CB201" s="13">
        <f>SUMIFS('Compra Ventas'!$E$2:$E$2700,'Compra Ventas'!$A$2:$A$2700,CB$4,'Compra Ventas'!$B$2:$B$2700,$B201,'Compra Ventas'!$C$2:$C$2700,CB$5)</f>
        <v>0</v>
      </c>
      <c r="CC201" s="13">
        <f>SUMIFS('Compra Ventas'!$E$2:$E$2700,'Compra Ventas'!$A$2:$A$2700,CC$4,'Compra Ventas'!$B$2:$B$2700,$B201,'Compra Ventas'!$C$2:$C$2700,CC$5)</f>
        <v>0</v>
      </c>
      <c r="CD201" s="13">
        <f>SUMIFS('Compra Ventas'!$E$2:$E$2700,'Compra Ventas'!$A$2:$A$2700,CD$4,'Compra Ventas'!$B$2:$B$2700,$B201,'Compra Ventas'!$C$2:$C$2700,CD$5)</f>
        <v>0</v>
      </c>
      <c r="CE201" s="13">
        <f>SUMIFS('Compra Ventas'!$E$2:$E$2700,'Compra Ventas'!$A$2:$A$2700,CE$4,'Compra Ventas'!$B$2:$B$2700,$B201,'Compra Ventas'!$C$2:$C$2700,CE$5)</f>
        <v>0</v>
      </c>
      <c r="CF201" s="13">
        <f>SUMIFS('Compra Ventas'!$E$2:$E$2700,'Compra Ventas'!$A$2:$A$2700,CF$4,'Compra Ventas'!$B$2:$B$2700,$B201,'Compra Ventas'!$C$2:$C$2700,CF$5)</f>
        <v>0</v>
      </c>
      <c r="CG201" s="13">
        <f>SUMIFS('Compra Ventas'!$E$2:$E$2700,'Compra Ventas'!$A$2:$A$2700,CG$4,'Compra Ventas'!$B$2:$B$2700,$B201,'Compra Ventas'!$C$2:$C$2700,CG$5)</f>
        <v>0</v>
      </c>
      <c r="CH201" s="13">
        <f>SUMIFS('Compra Ventas'!$E$2:$E$2700,'Compra Ventas'!$A$2:$A$2700,CH$4,'Compra Ventas'!$B$2:$B$2700,$B201,'Compra Ventas'!$C$2:$C$2700,CH$5)</f>
        <v>0</v>
      </c>
      <c r="CI201" s="13">
        <f>SUMIFS('Compra Ventas'!$E$2:$E$2700,'Compra Ventas'!$A$2:$A$2700,CI$4,'Compra Ventas'!$B$2:$B$2700,$B201,'Compra Ventas'!$C$2:$C$2700,CI$5)</f>
        <v>0</v>
      </c>
      <c r="CJ201" s="14">
        <f>SUMIFS('Compra Ventas'!$E$2:$E$2700,'Compra Ventas'!$A$2:$A$2700,CJ$4,'Compra Ventas'!$B$2:$B$2700,$B201,'Compra Ventas'!$C$2:$C$2700,CJ$5)</f>
        <v>0</v>
      </c>
      <c r="CK201" s="12">
        <f>SUMIFS('Compra Ventas'!$E$2:$E$2700,'Compra Ventas'!$A$2:$A$2700,CK$4,'Compra Ventas'!$B$2:$B$2700,$B201,'Compra Ventas'!$C$2:$C$2700,CK$5)</f>
        <v>0</v>
      </c>
      <c r="CL201" s="13">
        <f>SUMIFS('Compra Ventas'!$E$2:$E$2700,'Compra Ventas'!$A$2:$A$2700,CL$4,'Compra Ventas'!$B$2:$B$2700,$B201,'Compra Ventas'!$C$2:$C$2700,CL$5)</f>
        <v>0</v>
      </c>
      <c r="CM201" s="13">
        <f>SUMIFS('Compra Ventas'!$E$2:$E$2700,'Compra Ventas'!$A$2:$A$2700,CM$4,'Compra Ventas'!$B$2:$B$2700,$B201,'Compra Ventas'!$C$2:$C$2700,CM$5)</f>
        <v>0</v>
      </c>
      <c r="CN201" s="13">
        <f>SUMIFS('Compra Ventas'!$E$2:$E$2700,'Compra Ventas'!$A$2:$A$2700,CN$4,'Compra Ventas'!$B$2:$B$2700,$B201,'Compra Ventas'!$C$2:$C$2700,CN$5)</f>
        <v>0</v>
      </c>
      <c r="CO201" s="13">
        <f>SUMIFS('Compra Ventas'!$E$2:$E$2700,'Compra Ventas'!$A$2:$A$2700,CO$4,'Compra Ventas'!$B$2:$B$2700,$B201,'Compra Ventas'!$C$2:$C$2700,CO$5)</f>
        <v>0</v>
      </c>
      <c r="CP201" s="13">
        <f>SUMIFS('Compra Ventas'!$E$2:$E$2700,'Compra Ventas'!$A$2:$A$2700,CP$4,'Compra Ventas'!$B$2:$B$2700,$B201,'Compra Ventas'!$C$2:$C$2700,CP$5)</f>
        <v>0</v>
      </c>
      <c r="CQ201" s="13">
        <f>SUMIFS('Compra Ventas'!$E$2:$E$2700,'Compra Ventas'!$A$2:$A$2700,CQ$4,'Compra Ventas'!$B$2:$B$2700,$B201,'Compra Ventas'!$C$2:$C$2700,CQ$5)</f>
        <v>0</v>
      </c>
      <c r="CR201" s="13">
        <f>SUMIFS('Compra Ventas'!$E$2:$E$2700,'Compra Ventas'!$A$2:$A$2700,CR$4,'Compra Ventas'!$B$2:$B$2700,$B201,'Compra Ventas'!$C$2:$C$2700,CR$5)</f>
        <v>0</v>
      </c>
      <c r="CS201" s="13">
        <f>SUMIFS('Compra Ventas'!$E$2:$E$2700,'Compra Ventas'!$A$2:$A$2700,CS$4,'Compra Ventas'!$B$2:$B$2700,$B201,'Compra Ventas'!$C$2:$C$2700,CS$5)</f>
        <v>0</v>
      </c>
      <c r="CT201" s="13">
        <f>SUMIFS('Compra Ventas'!$E$2:$E$2700,'Compra Ventas'!$A$2:$A$2700,CT$4,'Compra Ventas'!$B$2:$B$2700,$B201,'Compra Ventas'!$C$2:$C$2700,CT$5)</f>
        <v>0</v>
      </c>
      <c r="CU201" s="13">
        <f>SUMIFS('Compra Ventas'!$E$2:$E$2700,'Compra Ventas'!$A$2:$A$2700,CU$4,'Compra Ventas'!$B$2:$B$2700,$B201,'Compra Ventas'!$C$2:$C$2700,CU$5)</f>
        <v>0</v>
      </c>
      <c r="CV201" s="14">
        <f>SUMIFS('Compra Ventas'!$E$2:$E$2700,'Compra Ventas'!$A$2:$A$2700,CV$4,'Compra Ventas'!$B$2:$B$2700,$B201,'Compra Ventas'!$C$2:$C$2700,CV$5)</f>
        <v>0</v>
      </c>
      <c r="CW201" s="12">
        <f>SUMIFS('Compra Ventas'!$E$2:$E$2700,'Compra Ventas'!$A$2:$A$2700,CW$4,'Compra Ventas'!$B$2:$B$2700,$B201,'Compra Ventas'!$C$2:$C$2700,CW$5)</f>
        <v>0</v>
      </c>
      <c r="CX201" s="13">
        <f>SUMIFS('Compra Ventas'!$E$2:$E$2700,'Compra Ventas'!$A$2:$A$2700,CX$4,'Compra Ventas'!$B$2:$B$2700,$B201,'Compra Ventas'!$C$2:$C$2700,CX$5)</f>
        <v>0</v>
      </c>
      <c r="CY201" s="13">
        <f>SUMIFS('Compra Ventas'!$E$2:$E$2700,'Compra Ventas'!$A$2:$A$2700,CY$4,'Compra Ventas'!$B$2:$B$2700,$B201,'Compra Ventas'!$C$2:$C$2700,CY$5)</f>
        <v>0</v>
      </c>
      <c r="CZ201" s="13">
        <f>SUMIFS('Compra Ventas'!$E$2:$E$2700,'Compra Ventas'!$A$2:$A$2700,CZ$4,'Compra Ventas'!$B$2:$B$2700,$B201,'Compra Ventas'!$C$2:$C$2700,CZ$5)</f>
        <v>0</v>
      </c>
      <c r="DA201" s="13">
        <f>SUMIFS('Compra Ventas'!$E$2:$E$2700,'Compra Ventas'!$A$2:$A$2700,DA$4,'Compra Ventas'!$B$2:$B$2700,$B201,'Compra Ventas'!$C$2:$C$2700,DA$5)</f>
        <v>0</v>
      </c>
      <c r="DB201" s="13">
        <f>SUMIFS('Compra Ventas'!$E$2:$E$2700,'Compra Ventas'!$A$2:$A$2700,DB$4,'Compra Ventas'!$B$2:$B$2700,$B201,'Compra Ventas'!$C$2:$C$2700,DB$5)</f>
        <v>0</v>
      </c>
      <c r="DC201" s="13">
        <f>SUMIFS('Compra Ventas'!$E$2:$E$2700,'Compra Ventas'!$A$2:$A$2700,DC$4,'Compra Ventas'!$B$2:$B$2700,$B201,'Compra Ventas'!$C$2:$C$2700,DC$5)</f>
        <v>0</v>
      </c>
      <c r="DD201" s="13">
        <f>SUMIFS('Compra Ventas'!$E$2:$E$2700,'Compra Ventas'!$A$2:$A$2700,DD$4,'Compra Ventas'!$B$2:$B$2700,$B201,'Compra Ventas'!$C$2:$C$2700,DD$5)</f>
        <v>0</v>
      </c>
      <c r="DE201" s="13">
        <f>SUMIFS('Compra Ventas'!$E$2:$E$2700,'Compra Ventas'!$A$2:$A$2700,DE$4,'Compra Ventas'!$B$2:$B$2700,$B201,'Compra Ventas'!$C$2:$C$2700,DE$5)</f>
        <v>0</v>
      </c>
      <c r="DF201" s="13">
        <f>SUMIFS('Compra Ventas'!$E$2:$E$2700,'Compra Ventas'!$A$2:$A$2700,DF$4,'Compra Ventas'!$B$2:$B$2700,$B201,'Compra Ventas'!$C$2:$C$2700,DF$5)</f>
        <v>0</v>
      </c>
      <c r="DG201" s="13">
        <f>SUMIFS('Compra Ventas'!$E$2:$E$2700,'Compra Ventas'!$A$2:$A$2700,DG$4,'Compra Ventas'!$B$2:$B$2700,$B201,'Compra Ventas'!$C$2:$C$2700,DG$5)</f>
        <v>0</v>
      </c>
      <c r="DH201" s="14">
        <f>SUMIFS('Compra Ventas'!$E$2:$E$2700,'Compra Ventas'!$A$2:$A$2700,DH$4,'Compra Ventas'!$B$2:$B$2700,$B201,'Compra Ventas'!$C$2:$C$2700,DH$5)</f>
        <v>0</v>
      </c>
      <c r="DI201" s="84"/>
      <c r="DJ201" s="98">
        <f>SUMIFS('Ajuste Ciclado'!D$5:D$47,'Ajuste Ciclado'!$C$5:$C$47,Balance!DJ$4,'Ajuste Ciclado'!$B$5:$B$47,Balance!$B201)</f>
        <v>0</v>
      </c>
      <c r="DK201" s="99">
        <f>SUMIFS('Ajuste Ciclado'!E$5:E$47,'Ajuste Ciclado'!$C$5:$C$47,Balance!DK$4,'Ajuste Ciclado'!$B$5:$B$47,Balance!$B201)</f>
        <v>0</v>
      </c>
      <c r="DL201" s="99">
        <f>SUMIFS('Ajuste Ciclado'!F$5:F$47,'Ajuste Ciclado'!$C$5:$C$47,Balance!DL$4,'Ajuste Ciclado'!$B$5:$B$47,Balance!$B201)</f>
        <v>0</v>
      </c>
      <c r="DM201" s="99">
        <f>SUMIFS('Ajuste Ciclado'!G$5:G$47,'Ajuste Ciclado'!$C$5:$C$47,Balance!DM$4,'Ajuste Ciclado'!$B$5:$B$47,Balance!$B201)</f>
        <v>0</v>
      </c>
      <c r="DN201" s="99">
        <f>SUMIFS('Ajuste Ciclado'!H$5:H$47,'Ajuste Ciclado'!$C$5:$C$47,Balance!DN$4,'Ajuste Ciclado'!$B$5:$B$47,Balance!$B201)</f>
        <v>0</v>
      </c>
      <c r="DO201" s="99">
        <f>SUMIFS('Ajuste Ciclado'!I$5:I$47,'Ajuste Ciclado'!$C$5:$C$47,Balance!DO$4,'Ajuste Ciclado'!$B$5:$B$47,Balance!$B201)</f>
        <v>0</v>
      </c>
      <c r="DP201" s="99">
        <f>SUMIFS('Ajuste Ciclado'!J$5:J$47,'Ajuste Ciclado'!$C$5:$C$47,Balance!DP$4,'Ajuste Ciclado'!$B$5:$B$47,Balance!$B201)</f>
        <v>0</v>
      </c>
      <c r="DQ201" s="99">
        <f>SUMIFS('Ajuste Ciclado'!K$5:K$47,'Ajuste Ciclado'!$C$5:$C$47,Balance!DQ$4,'Ajuste Ciclado'!$B$5:$B$47,Balance!$B201)</f>
        <v>0</v>
      </c>
      <c r="DR201" s="99">
        <f>SUMIFS('Ajuste Ciclado'!L$5:L$47,'Ajuste Ciclado'!$C$5:$C$47,Balance!DR$4,'Ajuste Ciclado'!$B$5:$B$47,Balance!$B201)</f>
        <v>0</v>
      </c>
      <c r="DS201" s="99">
        <f>SUMIFS('Ajuste Ciclado'!M$5:M$47,'Ajuste Ciclado'!$C$5:$C$47,Balance!DS$4,'Ajuste Ciclado'!$B$5:$B$47,Balance!$B201)</f>
        <v>0</v>
      </c>
      <c r="DT201" s="99">
        <f>SUMIFS('Ajuste Ciclado'!N$5:N$47,'Ajuste Ciclado'!$C$5:$C$47,Balance!DT$4,'Ajuste Ciclado'!$B$5:$B$47,Balance!$B201)</f>
        <v>0</v>
      </c>
      <c r="DU201" s="100">
        <f>SUMIFS('Ajuste Ciclado'!O$5:O$47,'Ajuste Ciclado'!$C$5:$C$47,Balance!DU$4,'Ajuste Ciclado'!$B$5:$B$47,Balance!$B201)</f>
        <v>0</v>
      </c>
      <c r="DV201" s="98">
        <f>SUMIFS('Ajuste Ciclado'!D$5:D$47,'Ajuste Ciclado'!$C$5:$C$47,Balance!DV$4,'Ajuste Ciclado'!$B$5:$B$47,Balance!$B201)</f>
        <v>0</v>
      </c>
      <c r="DW201" s="99">
        <f>SUMIFS('Ajuste Ciclado'!E$5:E$47,'Ajuste Ciclado'!$C$5:$C$47,Balance!DW$4,'Ajuste Ciclado'!$B$5:$B$47,Balance!$B201)</f>
        <v>0</v>
      </c>
      <c r="DX201" s="99">
        <f>SUMIFS('Ajuste Ciclado'!F$5:F$47,'Ajuste Ciclado'!$C$5:$C$47,Balance!DX$4,'Ajuste Ciclado'!$B$5:$B$47,Balance!$B201)</f>
        <v>0</v>
      </c>
      <c r="DY201" s="99">
        <f>SUMIFS('Ajuste Ciclado'!G$5:G$47,'Ajuste Ciclado'!$C$5:$C$47,Balance!DY$4,'Ajuste Ciclado'!$B$5:$B$47,Balance!$B201)</f>
        <v>0</v>
      </c>
      <c r="DZ201" s="99">
        <f>SUMIFS('Ajuste Ciclado'!H$5:H$47,'Ajuste Ciclado'!$C$5:$C$47,Balance!DZ$4,'Ajuste Ciclado'!$B$5:$B$47,Balance!$B201)</f>
        <v>0</v>
      </c>
      <c r="EA201" s="99">
        <f>SUMIFS('Ajuste Ciclado'!I$5:I$47,'Ajuste Ciclado'!$C$5:$C$47,Balance!EA$4,'Ajuste Ciclado'!$B$5:$B$47,Balance!$B201)</f>
        <v>0</v>
      </c>
      <c r="EB201" s="99">
        <f>SUMIFS('Ajuste Ciclado'!J$5:J$47,'Ajuste Ciclado'!$C$5:$C$47,Balance!EB$4,'Ajuste Ciclado'!$B$5:$B$47,Balance!$B201)</f>
        <v>0</v>
      </c>
      <c r="EC201" s="99">
        <f>SUMIFS('Ajuste Ciclado'!K$5:K$47,'Ajuste Ciclado'!$C$5:$C$47,Balance!EC$4,'Ajuste Ciclado'!$B$5:$B$47,Balance!$B201)</f>
        <v>0</v>
      </c>
      <c r="ED201" s="99">
        <f>SUMIFS('Ajuste Ciclado'!L$5:L$47,'Ajuste Ciclado'!$C$5:$C$47,Balance!ED$4,'Ajuste Ciclado'!$B$5:$B$47,Balance!$B201)</f>
        <v>0</v>
      </c>
      <c r="EE201" s="99">
        <f>SUMIFS('Ajuste Ciclado'!M$5:M$47,'Ajuste Ciclado'!$C$5:$C$47,Balance!EE$4,'Ajuste Ciclado'!$B$5:$B$47,Balance!$B201)</f>
        <v>0</v>
      </c>
      <c r="EF201" s="99">
        <f>SUMIFS('Ajuste Ciclado'!N$5:N$47,'Ajuste Ciclado'!$C$5:$C$47,Balance!EF$4,'Ajuste Ciclado'!$B$5:$B$47,Balance!$B201)</f>
        <v>0</v>
      </c>
      <c r="EG201" s="100">
        <f>SUMIFS('Ajuste Ciclado'!O$5:O$47,'Ajuste Ciclado'!$C$5:$C$47,Balance!EG$4,'Ajuste Ciclado'!$B$5:$B$47,Balance!$B201)</f>
        <v>0</v>
      </c>
      <c r="EH201" s="98">
        <f>SUMIFS('Ajuste Ciclado'!D$5:D$47,'Ajuste Ciclado'!$C$5:$C$47,Balance!EH$4,'Ajuste Ciclado'!$B$5:$B$47,Balance!$B201)</f>
        <v>0</v>
      </c>
      <c r="EI201" s="99">
        <f>SUMIFS('Ajuste Ciclado'!E$5:E$47,'Ajuste Ciclado'!$C$5:$C$47,Balance!EI$4,'Ajuste Ciclado'!$B$5:$B$47,Balance!$B201)</f>
        <v>0</v>
      </c>
      <c r="EJ201" s="99">
        <f>SUMIFS('Ajuste Ciclado'!F$5:F$47,'Ajuste Ciclado'!$C$5:$C$47,Balance!EJ$4,'Ajuste Ciclado'!$B$5:$B$47,Balance!$B201)</f>
        <v>0</v>
      </c>
      <c r="EK201" s="99">
        <f>SUMIFS('Ajuste Ciclado'!G$5:G$47,'Ajuste Ciclado'!$C$5:$C$47,Balance!EK$4,'Ajuste Ciclado'!$B$5:$B$47,Balance!$B201)</f>
        <v>0</v>
      </c>
      <c r="EL201" s="99">
        <f>SUMIFS('Ajuste Ciclado'!H$5:H$47,'Ajuste Ciclado'!$C$5:$C$47,Balance!EL$4,'Ajuste Ciclado'!$B$5:$B$47,Balance!$B201)</f>
        <v>0</v>
      </c>
      <c r="EM201" s="99">
        <f>SUMIFS('Ajuste Ciclado'!I$5:I$47,'Ajuste Ciclado'!$C$5:$C$47,Balance!EM$4,'Ajuste Ciclado'!$B$5:$B$47,Balance!$B201)</f>
        <v>0</v>
      </c>
      <c r="EN201" s="99">
        <f>SUMIFS('Ajuste Ciclado'!J$5:J$47,'Ajuste Ciclado'!$C$5:$C$47,Balance!EN$4,'Ajuste Ciclado'!$B$5:$B$47,Balance!$B201)</f>
        <v>0</v>
      </c>
      <c r="EO201" s="99">
        <f>SUMIFS('Ajuste Ciclado'!K$5:K$47,'Ajuste Ciclado'!$C$5:$C$47,Balance!EO$4,'Ajuste Ciclado'!$B$5:$B$47,Balance!$B201)</f>
        <v>0</v>
      </c>
      <c r="EP201" s="99">
        <f>SUMIFS('Ajuste Ciclado'!L$5:L$47,'Ajuste Ciclado'!$C$5:$C$47,Balance!EP$4,'Ajuste Ciclado'!$B$5:$B$47,Balance!$B201)</f>
        <v>0</v>
      </c>
      <c r="EQ201" s="99">
        <f>SUMIFS('Ajuste Ciclado'!M$5:M$47,'Ajuste Ciclado'!$C$5:$C$47,Balance!EQ$4,'Ajuste Ciclado'!$B$5:$B$47,Balance!$B201)</f>
        <v>0</v>
      </c>
      <c r="ER201" s="99">
        <f>SUMIFS('Ajuste Ciclado'!N$5:N$47,'Ajuste Ciclado'!$C$5:$C$47,Balance!ER$4,'Ajuste Ciclado'!$B$5:$B$47,Balance!$B201)</f>
        <v>0</v>
      </c>
      <c r="ES201" s="100">
        <f>SUMIFS('Ajuste Ciclado'!O$5:O$47,'Ajuste Ciclado'!$C$5:$C$47,Balance!ES$4,'Ajuste Ciclado'!$B$5:$B$47,Balance!$B201)</f>
        <v>0</v>
      </c>
      <c r="ET201" s="84"/>
      <c r="EU201" s="12">
        <f t="shared" si="328"/>
        <v>0</v>
      </c>
      <c r="EV201" s="13">
        <f t="shared" si="293"/>
        <v>0</v>
      </c>
      <c r="EW201" s="13">
        <f t="shared" si="294"/>
        <v>0</v>
      </c>
      <c r="EX201" s="13">
        <f t="shared" si="295"/>
        <v>0</v>
      </c>
      <c r="EY201" s="13">
        <f t="shared" si="296"/>
        <v>54254.727784282499</v>
      </c>
      <c r="EZ201" s="13">
        <f t="shared" si="297"/>
        <v>43830.215288468164</v>
      </c>
      <c r="FA201" s="13">
        <f t="shared" si="298"/>
        <v>56322.498243634953</v>
      </c>
      <c r="FB201" s="13">
        <f t="shared" si="299"/>
        <v>77508.672533030971</v>
      </c>
      <c r="FC201" s="13">
        <f t="shared" si="300"/>
        <v>88676.435781354769</v>
      </c>
      <c r="FD201" s="13">
        <f t="shared" si="301"/>
        <v>25821.872534109971</v>
      </c>
      <c r="FE201" s="13">
        <f t="shared" si="302"/>
        <v>13322.674180427961</v>
      </c>
      <c r="FF201" s="14">
        <f t="shared" si="303"/>
        <v>21594.258810204679</v>
      </c>
      <c r="FG201" s="12">
        <f t="shared" si="304"/>
        <v>0</v>
      </c>
      <c r="FH201" s="13">
        <f t="shared" si="305"/>
        <v>0</v>
      </c>
      <c r="FI201" s="13">
        <f t="shared" si="306"/>
        <v>0</v>
      </c>
      <c r="FJ201" s="13">
        <f t="shared" si="307"/>
        <v>0</v>
      </c>
      <c r="FK201" s="13">
        <f t="shared" si="308"/>
        <v>52001.621659507779</v>
      </c>
      <c r="FL201" s="13">
        <f t="shared" si="309"/>
        <v>44313.887479231184</v>
      </c>
      <c r="FM201" s="13">
        <f t="shared" si="310"/>
        <v>59628.362872946003</v>
      </c>
      <c r="FN201" s="13">
        <f t="shared" si="311"/>
        <v>77833.063268174112</v>
      </c>
      <c r="FO201" s="13">
        <f t="shared" si="312"/>
        <v>90160.478893838605</v>
      </c>
      <c r="FP201" s="13">
        <f t="shared" si="313"/>
        <v>38375.596824175504</v>
      </c>
      <c r="FQ201" s="13">
        <f t="shared" si="314"/>
        <v>51932.056696727886</v>
      </c>
      <c r="FR201" s="14">
        <f t="shared" si="315"/>
        <v>69810.571818356941</v>
      </c>
      <c r="FS201" s="12">
        <f t="shared" si="316"/>
        <v>0</v>
      </c>
      <c r="FT201" s="13">
        <f t="shared" si="317"/>
        <v>0</v>
      </c>
      <c r="FU201" s="13">
        <f t="shared" si="318"/>
        <v>0</v>
      </c>
      <c r="FV201" s="13">
        <f t="shared" si="319"/>
        <v>0</v>
      </c>
      <c r="FW201" s="13">
        <f t="shared" si="320"/>
        <v>55292.881635801306</v>
      </c>
      <c r="FX201" s="13">
        <f t="shared" si="321"/>
        <v>48307.213052568521</v>
      </c>
      <c r="FY201" s="13">
        <f t="shared" si="322"/>
        <v>65743.094169447781</v>
      </c>
      <c r="FZ201" s="13">
        <f t="shared" si="323"/>
        <v>88321.326292967962</v>
      </c>
      <c r="GA201" s="13">
        <f t="shared" si="324"/>
        <v>98569.557807184246</v>
      </c>
      <c r="GB201" s="13">
        <f t="shared" si="325"/>
        <v>83011.469714427541</v>
      </c>
      <c r="GC201" s="13">
        <f t="shared" si="326"/>
        <v>100648.97368136</v>
      </c>
      <c r="GD201" s="14">
        <f t="shared" si="327"/>
        <v>108901.7912059872</v>
      </c>
      <c r="GE201" s="84"/>
      <c r="GF201" s="12">
        <f t="shared" si="329"/>
        <v>381331.35515551403</v>
      </c>
      <c r="GG201" s="13">
        <f t="shared" si="329"/>
        <v>484055.63951295801</v>
      </c>
      <c r="GH201" s="14">
        <f t="shared" si="329"/>
        <v>648796.30755974457</v>
      </c>
      <c r="GI201" s="6">
        <f t="shared" si="330"/>
        <v>1</v>
      </c>
      <c r="GJ201" s="12">
        <f t="shared" si="331"/>
        <v>0</v>
      </c>
      <c r="GK201" s="13">
        <f t="shared" si="332"/>
        <v>0</v>
      </c>
      <c r="GL201" s="14">
        <f t="shared" si="333"/>
        <v>0</v>
      </c>
      <c r="GM201" s="84"/>
      <c r="GN201" s="66">
        <f t="shared" si="334"/>
        <v>0</v>
      </c>
      <c r="GO201" s="84"/>
      <c r="GP201" s="63" t="str" cm="1">
        <f t="array" ref="GP201">INDEX($GF$4:$GH$4,1,GI201)</f>
        <v>Sample 1</v>
      </c>
      <c r="GQ201" s="12">
        <f t="shared" si="287"/>
        <v>0</v>
      </c>
      <c r="GR201" s="13">
        <f t="shared" si="287"/>
        <v>0</v>
      </c>
      <c r="GS201" s="14">
        <f t="shared" si="287"/>
        <v>0</v>
      </c>
      <c r="GT201" s="12">
        <f t="shared" si="288"/>
        <v>0</v>
      </c>
      <c r="GU201" s="13">
        <f t="shared" si="288"/>
        <v>0</v>
      </c>
      <c r="GV201" s="14">
        <f t="shared" si="288"/>
        <v>0</v>
      </c>
      <c r="GW201" s="12">
        <f t="shared" si="289"/>
        <v>0</v>
      </c>
      <c r="GX201" s="13">
        <f t="shared" si="289"/>
        <v>0</v>
      </c>
      <c r="GY201" s="14">
        <f t="shared" si="289"/>
        <v>0</v>
      </c>
      <c r="GZ201" s="84" t="str">
        <f t="shared" si="290"/>
        <v>Sample 1</v>
      </c>
      <c r="HA201" s="12">
        <f t="shared" si="335"/>
        <v>0</v>
      </c>
      <c r="HB201" s="13">
        <f t="shared" si="335"/>
        <v>0</v>
      </c>
      <c r="HC201" s="14">
        <f t="shared" si="335"/>
        <v>0</v>
      </c>
      <c r="HD201" s="6">
        <f t="shared" si="291"/>
        <v>0</v>
      </c>
      <c r="HE201" s="84" t="str">
        <f t="shared" si="292"/>
        <v>Ok</v>
      </c>
    </row>
    <row r="202" spans="2:213" hidden="1" x14ac:dyDescent="0.3">
      <c r="B202" s="84" t="s">
        <v>278</v>
      </c>
      <c r="C202" s="12">
        <f>SUMIFS(Inyecciones!$E$2:$E$14185,Inyecciones!$A$2:$A$14185,Balance!C$4,Inyecciones!$B$2:$B$14185,Balance!$B202,Inyecciones!$C$2:$C$14185,Balance!C$5)</f>
        <v>57341.76459571025</v>
      </c>
      <c r="D202" s="13">
        <f>SUMIFS(Inyecciones!$E$2:$E$14185,Inyecciones!$A$2:$A$14185,Balance!D$4,Inyecciones!$B$2:$B$14185,Balance!$B202,Inyecciones!$C$2:$C$14185,Balance!D$5)</f>
        <v>49253.50343195707</v>
      </c>
      <c r="E202" s="13">
        <f>SUMIFS(Inyecciones!$E$2:$E$14185,Inyecciones!$A$2:$A$14185,Balance!E$4,Inyecciones!$B$2:$B$14185,Balance!$B202,Inyecciones!$C$2:$C$14185,Balance!E$5)</f>
        <v>47873.744134393171</v>
      </c>
      <c r="F202" s="13">
        <f>SUMIFS(Inyecciones!$E$2:$E$14185,Inyecciones!$A$2:$A$14185,Balance!F$4,Inyecciones!$B$2:$B$14185,Balance!$B202,Inyecciones!$C$2:$C$14185,Balance!F$5)</f>
        <v>34282.888026625573</v>
      </c>
      <c r="G202" s="13">
        <f>SUMIFS(Inyecciones!$E$2:$E$14185,Inyecciones!$A$2:$A$14185,Balance!G$4,Inyecciones!$B$2:$B$14185,Balance!$B202,Inyecciones!$C$2:$C$14185,Balance!G$5)</f>
        <v>22720.387050842139</v>
      </c>
      <c r="H202" s="13">
        <f>SUMIFS(Inyecciones!$E$2:$E$14185,Inyecciones!$A$2:$A$14185,Balance!H$4,Inyecciones!$B$2:$B$14185,Balance!$B202,Inyecciones!$C$2:$C$14185,Balance!H$5)</f>
        <v>19860.25751498534</v>
      </c>
      <c r="I202" s="13">
        <f>SUMIFS(Inyecciones!$E$2:$E$14185,Inyecciones!$A$2:$A$14185,Balance!I$4,Inyecciones!$B$2:$B$14185,Balance!$B202,Inyecciones!$C$2:$C$14185,Balance!I$5)</f>
        <v>22317.969976254521</v>
      </c>
      <c r="J202" s="13">
        <f>SUMIFS(Inyecciones!$E$2:$E$14185,Inyecciones!$A$2:$A$14185,Balance!J$4,Inyecciones!$B$2:$B$14185,Balance!$B202,Inyecciones!$C$2:$C$14185,Balance!J$5)</f>
        <v>29319.695130477259</v>
      </c>
      <c r="K202" s="13">
        <f>SUMIFS(Inyecciones!$E$2:$E$14185,Inyecciones!$A$2:$A$14185,Balance!K$4,Inyecciones!$B$2:$B$14185,Balance!$B202,Inyecciones!$C$2:$C$14185,Balance!K$5)</f>
        <v>29490.74326801085</v>
      </c>
      <c r="L202" s="13">
        <f>SUMIFS(Inyecciones!$E$2:$E$14185,Inyecciones!$A$2:$A$14185,Balance!L$4,Inyecciones!$B$2:$B$14185,Balance!$B202,Inyecciones!$C$2:$C$14185,Balance!L$5)</f>
        <v>7709.803651247229</v>
      </c>
      <c r="M202" s="13">
        <f>SUMIFS(Inyecciones!$E$2:$E$14185,Inyecciones!$A$2:$A$14185,Balance!M$4,Inyecciones!$B$2:$B$14185,Balance!$B202,Inyecciones!$C$2:$C$14185,Balance!M$5)</f>
        <v>4049.1386098695921</v>
      </c>
      <c r="N202" s="14">
        <f>SUMIFS(Inyecciones!$E$2:$E$14185,Inyecciones!$A$2:$A$14185,Balance!N$4,Inyecciones!$B$2:$B$14185,Balance!$B202,Inyecciones!$C$2:$C$14185,Balance!N$5)</f>
        <v>6526.9715680844574</v>
      </c>
      <c r="O202" s="12">
        <f>SUMIFS(Inyecciones!$E$2:$E$14185,Inyecciones!$A$2:$A$14185,Balance!O$4,Inyecciones!$B$2:$B$14185,Balance!$B202,Inyecciones!$C$2:$C$14185,Balance!O$5)</f>
        <v>57446.032258570267</v>
      </c>
      <c r="P202" s="13">
        <f>SUMIFS(Inyecciones!$E$2:$E$14185,Inyecciones!$A$2:$A$14185,Balance!P$4,Inyecciones!$B$2:$B$14185,Balance!$B202,Inyecciones!$C$2:$C$14185,Balance!P$5)</f>
        <v>49427.017049473259</v>
      </c>
      <c r="Q202" s="13">
        <f>SUMIFS(Inyecciones!$E$2:$E$14185,Inyecciones!$A$2:$A$14185,Balance!Q$4,Inyecciones!$B$2:$B$14185,Balance!$B202,Inyecciones!$C$2:$C$14185,Balance!Q$5)</f>
        <v>48301.805441630313</v>
      </c>
      <c r="R202" s="13">
        <f>SUMIFS(Inyecciones!$E$2:$E$14185,Inyecciones!$A$2:$A$14185,Balance!R$4,Inyecciones!$B$2:$B$14185,Balance!$B202,Inyecciones!$C$2:$C$14185,Balance!R$5)</f>
        <v>36202.983829610901</v>
      </c>
      <c r="S202" s="13">
        <f>SUMIFS(Inyecciones!$E$2:$E$14185,Inyecciones!$A$2:$A$14185,Balance!S$4,Inyecciones!$B$2:$B$14185,Balance!$B202,Inyecciones!$C$2:$C$14185,Balance!S$5)</f>
        <v>22476.15842094546</v>
      </c>
      <c r="T202" s="13">
        <f>SUMIFS(Inyecciones!$E$2:$E$14185,Inyecciones!$A$2:$A$14185,Balance!T$4,Inyecciones!$B$2:$B$14185,Balance!$B202,Inyecciones!$C$2:$C$14185,Balance!T$5)</f>
        <v>19951.791170779019</v>
      </c>
      <c r="U202" s="13">
        <f>SUMIFS(Inyecciones!$E$2:$E$14185,Inyecciones!$A$2:$A$14185,Balance!U$4,Inyecciones!$B$2:$B$14185,Balance!$B202,Inyecciones!$C$2:$C$14185,Balance!U$5)</f>
        <v>23212.718117808199</v>
      </c>
      <c r="V202" s="13">
        <f>SUMIFS(Inyecciones!$E$2:$E$14185,Inyecciones!$A$2:$A$14185,Balance!V$4,Inyecciones!$B$2:$B$14185,Balance!$B202,Inyecciones!$C$2:$C$14185,Balance!V$5)</f>
        <v>29498.49111655993</v>
      </c>
      <c r="W202" s="13">
        <f>SUMIFS(Inyecciones!$E$2:$E$14185,Inyecciones!$A$2:$A$14185,Balance!W$4,Inyecciones!$B$2:$B$14185,Balance!$B202,Inyecciones!$C$2:$C$14185,Balance!W$5)</f>
        <v>29915.918085008681</v>
      </c>
      <c r="X202" s="13">
        <f>SUMIFS(Inyecciones!$E$2:$E$14185,Inyecciones!$A$2:$A$14185,Balance!X$4,Inyecciones!$B$2:$B$14185,Balance!$B202,Inyecciones!$C$2:$C$14185,Balance!X$5)</f>
        <v>11361.962903723001</v>
      </c>
      <c r="Y202" s="13">
        <f>SUMIFS(Inyecciones!$E$2:$E$14185,Inyecciones!$A$2:$A$14185,Balance!Y$4,Inyecciones!$B$2:$B$14185,Balance!$B202,Inyecciones!$C$2:$C$14185,Balance!Y$5)</f>
        <v>16522.783393059039</v>
      </c>
      <c r="Z202" s="14">
        <f>SUMIFS(Inyecciones!$E$2:$E$14185,Inyecciones!$A$2:$A$14185,Balance!Z$4,Inyecciones!$B$2:$B$14185,Balance!$B202,Inyecciones!$C$2:$C$14185,Balance!Z$5)</f>
        <v>21551.492420404069</v>
      </c>
      <c r="AA202" s="12">
        <f>SUMIFS(Inyecciones!$E$2:$E$14185,Inyecciones!$A$2:$A$14185,Balance!AA$4,Inyecciones!$B$2:$B$14185,Balance!$B202,Inyecciones!$C$2:$C$14185,Balance!AA$5)</f>
        <v>57467.119522398047</v>
      </c>
      <c r="AB202" s="13">
        <f>SUMIFS(Inyecciones!$E$2:$E$14185,Inyecciones!$A$2:$A$14185,Balance!AB$4,Inyecciones!$B$2:$B$14185,Balance!$B202,Inyecciones!$C$2:$C$14185,Balance!AB$5)</f>
        <v>49438.849246919832</v>
      </c>
      <c r="AC202" s="13">
        <f>SUMIFS(Inyecciones!$E$2:$E$14185,Inyecciones!$A$2:$A$14185,Balance!AC$4,Inyecciones!$B$2:$B$14185,Balance!$B202,Inyecciones!$C$2:$C$14185,Balance!AC$5)</f>
        <v>48134.402647977317</v>
      </c>
      <c r="AD202" s="13">
        <f>SUMIFS(Inyecciones!$E$2:$E$14185,Inyecciones!$A$2:$A$14185,Balance!AD$4,Inyecciones!$B$2:$B$14185,Balance!$B202,Inyecciones!$C$2:$C$14185,Balance!AD$5)</f>
        <v>35964.233583113208</v>
      </c>
      <c r="AE202" s="13">
        <f>SUMIFS(Inyecciones!$E$2:$E$14185,Inyecciones!$A$2:$A$14185,Balance!AE$4,Inyecciones!$B$2:$B$14185,Balance!$B202,Inyecciones!$C$2:$C$14185,Balance!AE$5)</f>
        <v>23059.875301206332</v>
      </c>
      <c r="AF202" s="13">
        <f>SUMIFS(Inyecciones!$E$2:$E$14185,Inyecciones!$A$2:$A$14185,Balance!AF$4,Inyecciones!$B$2:$B$14185,Balance!$B202,Inyecciones!$C$2:$C$14185,Balance!AF$5)</f>
        <v>20974.2852693165</v>
      </c>
      <c r="AG202" s="13">
        <f>SUMIFS(Inyecciones!$E$2:$E$14185,Inyecciones!$A$2:$A$14185,Balance!AG$4,Inyecciones!$B$2:$B$14185,Balance!$B202,Inyecciones!$C$2:$C$14185,Balance!AG$5)</f>
        <v>24836.819750384369</v>
      </c>
      <c r="AH202" s="13">
        <f>SUMIFS(Inyecciones!$E$2:$E$14185,Inyecciones!$A$2:$A$14185,Balance!AH$4,Inyecciones!$B$2:$B$14185,Balance!$B202,Inyecciones!$C$2:$C$14185,Balance!AH$5)</f>
        <v>32274.08511225586</v>
      </c>
      <c r="AI202" s="13">
        <f>SUMIFS(Inyecciones!$E$2:$E$14185,Inyecciones!$A$2:$A$14185,Balance!AI$4,Inyecciones!$B$2:$B$14185,Balance!$B202,Inyecciones!$C$2:$C$14185,Balance!AI$5)</f>
        <v>32137.02155649809</v>
      </c>
      <c r="AJ202" s="13">
        <f>SUMIFS(Inyecciones!$E$2:$E$14185,Inyecciones!$A$2:$A$14185,Balance!AJ$4,Inyecciones!$B$2:$B$14185,Balance!$B202,Inyecciones!$C$2:$C$14185,Balance!AJ$5)</f>
        <v>24709.98079521432</v>
      </c>
      <c r="AK202" s="13">
        <f>SUMIFS(Inyecciones!$E$2:$E$14185,Inyecciones!$A$2:$A$14185,Balance!AK$4,Inyecciones!$B$2:$B$14185,Balance!$B202,Inyecciones!$C$2:$C$14185,Balance!AK$5)</f>
        <v>31933.255670244242</v>
      </c>
      <c r="AL202" s="14">
        <f>SUMIFS(Inyecciones!$E$2:$E$14185,Inyecciones!$A$2:$A$14185,Balance!AL$4,Inyecciones!$B$2:$B$14185,Balance!$B202,Inyecciones!$C$2:$C$14185,Balance!AL$5)</f>
        <v>33454.8554836966</v>
      </c>
      <c r="AM202" s="13"/>
      <c r="AN202" s="12">
        <f>SUMIFS('Retiro Mensual'!$E$2:$E$2629,'Retiro Mensual'!$A$2:$A$2629,AN$4,'Retiro Mensual'!$B$2:$B$2629,$B202,'Retiro Mensual'!$C$2:$C$2629,AN$5)</f>
        <v>0</v>
      </c>
      <c r="AO202" s="13">
        <f>SUMIFS('Retiro Mensual'!$E$2:$E$2629,'Retiro Mensual'!$A$2:$A$2629,AO$4,'Retiro Mensual'!$B$2:$B$2629,$B202,'Retiro Mensual'!$C$2:$C$2629,AO$5)</f>
        <v>0</v>
      </c>
      <c r="AP202" s="13">
        <f>SUMIFS('Retiro Mensual'!$E$2:$E$2629,'Retiro Mensual'!$A$2:$A$2629,AP$4,'Retiro Mensual'!$B$2:$B$2629,$B202,'Retiro Mensual'!$C$2:$C$2629,AP$5)</f>
        <v>0</v>
      </c>
      <c r="AQ202" s="13">
        <f>SUMIFS('Retiro Mensual'!$E$2:$E$2629,'Retiro Mensual'!$A$2:$A$2629,AQ$4,'Retiro Mensual'!$B$2:$B$2629,$B202,'Retiro Mensual'!$C$2:$C$2629,AQ$5)</f>
        <v>0</v>
      </c>
      <c r="AR202" s="13">
        <f>SUMIFS('Retiro Mensual'!$E$2:$E$2629,'Retiro Mensual'!$A$2:$A$2629,AR$4,'Retiro Mensual'!$B$2:$B$2629,$B202,'Retiro Mensual'!$C$2:$C$2629,AR$5)</f>
        <v>0</v>
      </c>
      <c r="AS202" s="13">
        <f>SUMIFS('Retiro Mensual'!$E$2:$E$2629,'Retiro Mensual'!$A$2:$A$2629,AS$4,'Retiro Mensual'!$B$2:$B$2629,$B202,'Retiro Mensual'!$C$2:$C$2629,AS$5)</f>
        <v>0</v>
      </c>
      <c r="AT202" s="13">
        <f>SUMIFS('Retiro Mensual'!$E$2:$E$2629,'Retiro Mensual'!$A$2:$A$2629,AT$4,'Retiro Mensual'!$B$2:$B$2629,$B202,'Retiro Mensual'!$C$2:$C$2629,AT$5)</f>
        <v>0</v>
      </c>
      <c r="AU202" s="13">
        <f>SUMIFS('Retiro Mensual'!$E$2:$E$2629,'Retiro Mensual'!$A$2:$A$2629,AU$4,'Retiro Mensual'!$B$2:$B$2629,$B202,'Retiro Mensual'!$C$2:$C$2629,AU$5)</f>
        <v>0</v>
      </c>
      <c r="AV202" s="13">
        <f>SUMIFS('Retiro Mensual'!$E$2:$E$2629,'Retiro Mensual'!$A$2:$A$2629,AV$4,'Retiro Mensual'!$B$2:$B$2629,$B202,'Retiro Mensual'!$C$2:$C$2629,AV$5)</f>
        <v>0</v>
      </c>
      <c r="AW202" s="13">
        <f>SUMIFS('Retiro Mensual'!$E$2:$E$2629,'Retiro Mensual'!$A$2:$A$2629,AW$4,'Retiro Mensual'!$B$2:$B$2629,$B202,'Retiro Mensual'!$C$2:$C$2629,AW$5)</f>
        <v>0</v>
      </c>
      <c r="AX202" s="13">
        <f>SUMIFS('Retiro Mensual'!$E$2:$E$2629,'Retiro Mensual'!$A$2:$A$2629,AX$4,'Retiro Mensual'!$B$2:$B$2629,$B202,'Retiro Mensual'!$C$2:$C$2629,AX$5)</f>
        <v>0</v>
      </c>
      <c r="AY202" s="14">
        <f>SUMIFS('Retiro Mensual'!$E$2:$E$2629,'Retiro Mensual'!$A$2:$A$2629,AY$4,'Retiro Mensual'!$B$2:$B$2629,$B202,'Retiro Mensual'!$C$2:$C$2629,AY$5)</f>
        <v>0</v>
      </c>
      <c r="AZ202" s="12">
        <f>SUMIFS('Retiro Mensual'!$E$2:$E$2629,'Retiro Mensual'!$A$2:$A$2629,AZ$4,'Retiro Mensual'!$B$2:$B$2629,$B202,'Retiro Mensual'!$C$2:$C$2629,AZ$5)</f>
        <v>0</v>
      </c>
      <c r="BA202" s="13">
        <f>SUMIFS('Retiro Mensual'!$E$2:$E$2629,'Retiro Mensual'!$A$2:$A$2629,BA$4,'Retiro Mensual'!$B$2:$B$2629,$B202,'Retiro Mensual'!$C$2:$C$2629,BA$5)</f>
        <v>0</v>
      </c>
      <c r="BB202" s="13">
        <f>SUMIFS('Retiro Mensual'!$E$2:$E$2629,'Retiro Mensual'!$A$2:$A$2629,BB$4,'Retiro Mensual'!$B$2:$B$2629,$B202,'Retiro Mensual'!$C$2:$C$2629,BB$5)</f>
        <v>0</v>
      </c>
      <c r="BC202" s="13">
        <f>SUMIFS('Retiro Mensual'!$E$2:$E$2629,'Retiro Mensual'!$A$2:$A$2629,BC$4,'Retiro Mensual'!$B$2:$B$2629,$B202,'Retiro Mensual'!$C$2:$C$2629,BC$5)</f>
        <v>0</v>
      </c>
      <c r="BD202" s="13">
        <f>SUMIFS('Retiro Mensual'!$E$2:$E$2629,'Retiro Mensual'!$A$2:$A$2629,BD$4,'Retiro Mensual'!$B$2:$B$2629,$B202,'Retiro Mensual'!$C$2:$C$2629,BD$5)</f>
        <v>0</v>
      </c>
      <c r="BE202" s="13">
        <f>SUMIFS('Retiro Mensual'!$E$2:$E$2629,'Retiro Mensual'!$A$2:$A$2629,BE$4,'Retiro Mensual'!$B$2:$B$2629,$B202,'Retiro Mensual'!$C$2:$C$2629,BE$5)</f>
        <v>0</v>
      </c>
      <c r="BF202" s="13">
        <f>SUMIFS('Retiro Mensual'!$E$2:$E$2629,'Retiro Mensual'!$A$2:$A$2629,BF$4,'Retiro Mensual'!$B$2:$B$2629,$B202,'Retiro Mensual'!$C$2:$C$2629,BF$5)</f>
        <v>0</v>
      </c>
      <c r="BG202" s="13">
        <f>SUMIFS('Retiro Mensual'!$E$2:$E$2629,'Retiro Mensual'!$A$2:$A$2629,BG$4,'Retiro Mensual'!$B$2:$B$2629,$B202,'Retiro Mensual'!$C$2:$C$2629,BG$5)</f>
        <v>0</v>
      </c>
      <c r="BH202" s="13">
        <f>SUMIFS('Retiro Mensual'!$E$2:$E$2629,'Retiro Mensual'!$A$2:$A$2629,BH$4,'Retiro Mensual'!$B$2:$B$2629,$B202,'Retiro Mensual'!$C$2:$C$2629,BH$5)</f>
        <v>0</v>
      </c>
      <c r="BI202" s="13">
        <f>SUMIFS('Retiro Mensual'!$E$2:$E$2629,'Retiro Mensual'!$A$2:$A$2629,BI$4,'Retiro Mensual'!$B$2:$B$2629,$B202,'Retiro Mensual'!$C$2:$C$2629,BI$5)</f>
        <v>0</v>
      </c>
      <c r="BJ202" s="13">
        <f>SUMIFS('Retiro Mensual'!$E$2:$E$2629,'Retiro Mensual'!$A$2:$A$2629,BJ$4,'Retiro Mensual'!$B$2:$B$2629,$B202,'Retiro Mensual'!$C$2:$C$2629,BJ$5)</f>
        <v>0</v>
      </c>
      <c r="BK202" s="14">
        <f>SUMIFS('Retiro Mensual'!$E$2:$E$2629,'Retiro Mensual'!$A$2:$A$2629,BK$4,'Retiro Mensual'!$B$2:$B$2629,$B202,'Retiro Mensual'!$C$2:$C$2629,BK$5)</f>
        <v>0</v>
      </c>
      <c r="BL202" s="12">
        <f>SUMIFS('Retiro Mensual'!$E$2:$E$2629,'Retiro Mensual'!$A$2:$A$2629,BL$4,'Retiro Mensual'!$B$2:$B$2629,$B202,'Retiro Mensual'!$C$2:$C$2629,BL$5)</f>
        <v>0</v>
      </c>
      <c r="BM202" s="13">
        <f>SUMIFS('Retiro Mensual'!$E$2:$E$2629,'Retiro Mensual'!$A$2:$A$2629,BM$4,'Retiro Mensual'!$B$2:$B$2629,$B202,'Retiro Mensual'!$C$2:$C$2629,BM$5)</f>
        <v>0</v>
      </c>
      <c r="BN202" s="13">
        <f>SUMIFS('Retiro Mensual'!$E$2:$E$2629,'Retiro Mensual'!$A$2:$A$2629,BN$4,'Retiro Mensual'!$B$2:$B$2629,$B202,'Retiro Mensual'!$C$2:$C$2629,BN$5)</f>
        <v>0</v>
      </c>
      <c r="BO202" s="13">
        <f>SUMIFS('Retiro Mensual'!$E$2:$E$2629,'Retiro Mensual'!$A$2:$A$2629,BO$4,'Retiro Mensual'!$B$2:$B$2629,$B202,'Retiro Mensual'!$C$2:$C$2629,BO$5)</f>
        <v>0</v>
      </c>
      <c r="BP202" s="13">
        <f>SUMIFS('Retiro Mensual'!$E$2:$E$2629,'Retiro Mensual'!$A$2:$A$2629,BP$4,'Retiro Mensual'!$B$2:$B$2629,$B202,'Retiro Mensual'!$C$2:$C$2629,BP$5)</f>
        <v>0</v>
      </c>
      <c r="BQ202" s="13">
        <f>SUMIFS('Retiro Mensual'!$E$2:$E$2629,'Retiro Mensual'!$A$2:$A$2629,BQ$4,'Retiro Mensual'!$B$2:$B$2629,$B202,'Retiro Mensual'!$C$2:$C$2629,BQ$5)</f>
        <v>0</v>
      </c>
      <c r="BR202" s="13">
        <f>SUMIFS('Retiro Mensual'!$E$2:$E$2629,'Retiro Mensual'!$A$2:$A$2629,BR$4,'Retiro Mensual'!$B$2:$B$2629,$B202,'Retiro Mensual'!$C$2:$C$2629,BR$5)</f>
        <v>0</v>
      </c>
      <c r="BS202" s="13">
        <f>SUMIFS('Retiro Mensual'!$E$2:$E$2629,'Retiro Mensual'!$A$2:$A$2629,BS$4,'Retiro Mensual'!$B$2:$B$2629,$B202,'Retiro Mensual'!$C$2:$C$2629,BS$5)</f>
        <v>0</v>
      </c>
      <c r="BT202" s="13">
        <f>SUMIFS('Retiro Mensual'!$E$2:$E$2629,'Retiro Mensual'!$A$2:$A$2629,BT$4,'Retiro Mensual'!$B$2:$B$2629,$B202,'Retiro Mensual'!$C$2:$C$2629,BT$5)</f>
        <v>0</v>
      </c>
      <c r="BU202" s="13">
        <f>SUMIFS('Retiro Mensual'!$E$2:$E$2629,'Retiro Mensual'!$A$2:$A$2629,BU$4,'Retiro Mensual'!$B$2:$B$2629,$B202,'Retiro Mensual'!$C$2:$C$2629,BU$5)</f>
        <v>0</v>
      </c>
      <c r="BV202" s="13">
        <f>SUMIFS('Retiro Mensual'!$E$2:$E$2629,'Retiro Mensual'!$A$2:$A$2629,BV$4,'Retiro Mensual'!$B$2:$B$2629,$B202,'Retiro Mensual'!$C$2:$C$2629,BV$5)</f>
        <v>0</v>
      </c>
      <c r="BW202" s="14">
        <f>SUMIFS('Retiro Mensual'!$E$2:$E$2629,'Retiro Mensual'!$A$2:$A$2629,BW$4,'Retiro Mensual'!$B$2:$B$2629,$B202,'Retiro Mensual'!$C$2:$C$2629,BW$5)</f>
        <v>0</v>
      </c>
      <c r="BX202" s="13"/>
      <c r="BY202" s="12">
        <f>SUMIFS('Compra Ventas'!$E$2:$E$2700,'Compra Ventas'!$A$2:$A$2700,BY$4,'Compra Ventas'!$B$2:$B$2700,$B202,'Compra Ventas'!$C$2:$C$2700,BY$5)</f>
        <v>0</v>
      </c>
      <c r="BZ202" s="13">
        <f>SUMIFS('Compra Ventas'!$E$2:$E$2700,'Compra Ventas'!$A$2:$A$2700,BZ$4,'Compra Ventas'!$B$2:$B$2700,$B202,'Compra Ventas'!$C$2:$C$2700,BZ$5)</f>
        <v>0</v>
      </c>
      <c r="CA202" s="13">
        <f>SUMIFS('Compra Ventas'!$E$2:$E$2700,'Compra Ventas'!$A$2:$A$2700,CA$4,'Compra Ventas'!$B$2:$B$2700,$B202,'Compra Ventas'!$C$2:$C$2700,CA$5)</f>
        <v>0</v>
      </c>
      <c r="CB202" s="13">
        <f>SUMIFS('Compra Ventas'!$E$2:$E$2700,'Compra Ventas'!$A$2:$A$2700,CB$4,'Compra Ventas'!$B$2:$B$2700,$B202,'Compra Ventas'!$C$2:$C$2700,CB$5)</f>
        <v>0</v>
      </c>
      <c r="CC202" s="13">
        <f>SUMIFS('Compra Ventas'!$E$2:$E$2700,'Compra Ventas'!$A$2:$A$2700,CC$4,'Compra Ventas'!$B$2:$B$2700,$B202,'Compra Ventas'!$C$2:$C$2700,CC$5)</f>
        <v>0</v>
      </c>
      <c r="CD202" s="13">
        <f>SUMIFS('Compra Ventas'!$E$2:$E$2700,'Compra Ventas'!$A$2:$A$2700,CD$4,'Compra Ventas'!$B$2:$B$2700,$B202,'Compra Ventas'!$C$2:$C$2700,CD$5)</f>
        <v>0</v>
      </c>
      <c r="CE202" s="13">
        <f>SUMIFS('Compra Ventas'!$E$2:$E$2700,'Compra Ventas'!$A$2:$A$2700,CE$4,'Compra Ventas'!$B$2:$B$2700,$B202,'Compra Ventas'!$C$2:$C$2700,CE$5)</f>
        <v>0</v>
      </c>
      <c r="CF202" s="13">
        <f>SUMIFS('Compra Ventas'!$E$2:$E$2700,'Compra Ventas'!$A$2:$A$2700,CF$4,'Compra Ventas'!$B$2:$B$2700,$B202,'Compra Ventas'!$C$2:$C$2700,CF$5)</f>
        <v>0</v>
      </c>
      <c r="CG202" s="13">
        <f>SUMIFS('Compra Ventas'!$E$2:$E$2700,'Compra Ventas'!$A$2:$A$2700,CG$4,'Compra Ventas'!$B$2:$B$2700,$B202,'Compra Ventas'!$C$2:$C$2700,CG$5)</f>
        <v>0</v>
      </c>
      <c r="CH202" s="13">
        <f>SUMIFS('Compra Ventas'!$E$2:$E$2700,'Compra Ventas'!$A$2:$A$2700,CH$4,'Compra Ventas'!$B$2:$B$2700,$B202,'Compra Ventas'!$C$2:$C$2700,CH$5)</f>
        <v>0</v>
      </c>
      <c r="CI202" s="13">
        <f>SUMIFS('Compra Ventas'!$E$2:$E$2700,'Compra Ventas'!$A$2:$A$2700,CI$4,'Compra Ventas'!$B$2:$B$2700,$B202,'Compra Ventas'!$C$2:$C$2700,CI$5)</f>
        <v>0</v>
      </c>
      <c r="CJ202" s="14">
        <f>SUMIFS('Compra Ventas'!$E$2:$E$2700,'Compra Ventas'!$A$2:$A$2700,CJ$4,'Compra Ventas'!$B$2:$B$2700,$B202,'Compra Ventas'!$C$2:$C$2700,CJ$5)</f>
        <v>0</v>
      </c>
      <c r="CK202" s="12">
        <f>SUMIFS('Compra Ventas'!$E$2:$E$2700,'Compra Ventas'!$A$2:$A$2700,CK$4,'Compra Ventas'!$B$2:$B$2700,$B202,'Compra Ventas'!$C$2:$C$2700,CK$5)</f>
        <v>0</v>
      </c>
      <c r="CL202" s="13">
        <f>SUMIFS('Compra Ventas'!$E$2:$E$2700,'Compra Ventas'!$A$2:$A$2700,CL$4,'Compra Ventas'!$B$2:$B$2700,$B202,'Compra Ventas'!$C$2:$C$2700,CL$5)</f>
        <v>0</v>
      </c>
      <c r="CM202" s="13">
        <f>SUMIFS('Compra Ventas'!$E$2:$E$2700,'Compra Ventas'!$A$2:$A$2700,CM$4,'Compra Ventas'!$B$2:$B$2700,$B202,'Compra Ventas'!$C$2:$C$2700,CM$5)</f>
        <v>0</v>
      </c>
      <c r="CN202" s="13">
        <f>SUMIFS('Compra Ventas'!$E$2:$E$2700,'Compra Ventas'!$A$2:$A$2700,CN$4,'Compra Ventas'!$B$2:$B$2700,$B202,'Compra Ventas'!$C$2:$C$2700,CN$5)</f>
        <v>0</v>
      </c>
      <c r="CO202" s="13">
        <f>SUMIFS('Compra Ventas'!$E$2:$E$2700,'Compra Ventas'!$A$2:$A$2700,CO$4,'Compra Ventas'!$B$2:$B$2700,$B202,'Compra Ventas'!$C$2:$C$2700,CO$5)</f>
        <v>0</v>
      </c>
      <c r="CP202" s="13">
        <f>SUMIFS('Compra Ventas'!$E$2:$E$2700,'Compra Ventas'!$A$2:$A$2700,CP$4,'Compra Ventas'!$B$2:$B$2700,$B202,'Compra Ventas'!$C$2:$C$2700,CP$5)</f>
        <v>0</v>
      </c>
      <c r="CQ202" s="13">
        <f>SUMIFS('Compra Ventas'!$E$2:$E$2700,'Compra Ventas'!$A$2:$A$2700,CQ$4,'Compra Ventas'!$B$2:$B$2700,$B202,'Compra Ventas'!$C$2:$C$2700,CQ$5)</f>
        <v>0</v>
      </c>
      <c r="CR202" s="13">
        <f>SUMIFS('Compra Ventas'!$E$2:$E$2700,'Compra Ventas'!$A$2:$A$2700,CR$4,'Compra Ventas'!$B$2:$B$2700,$B202,'Compra Ventas'!$C$2:$C$2700,CR$5)</f>
        <v>0</v>
      </c>
      <c r="CS202" s="13">
        <f>SUMIFS('Compra Ventas'!$E$2:$E$2700,'Compra Ventas'!$A$2:$A$2700,CS$4,'Compra Ventas'!$B$2:$B$2700,$B202,'Compra Ventas'!$C$2:$C$2700,CS$5)</f>
        <v>0</v>
      </c>
      <c r="CT202" s="13">
        <f>SUMIFS('Compra Ventas'!$E$2:$E$2700,'Compra Ventas'!$A$2:$A$2700,CT$4,'Compra Ventas'!$B$2:$B$2700,$B202,'Compra Ventas'!$C$2:$C$2700,CT$5)</f>
        <v>0</v>
      </c>
      <c r="CU202" s="13">
        <f>SUMIFS('Compra Ventas'!$E$2:$E$2700,'Compra Ventas'!$A$2:$A$2700,CU$4,'Compra Ventas'!$B$2:$B$2700,$B202,'Compra Ventas'!$C$2:$C$2700,CU$5)</f>
        <v>0</v>
      </c>
      <c r="CV202" s="14">
        <f>SUMIFS('Compra Ventas'!$E$2:$E$2700,'Compra Ventas'!$A$2:$A$2700,CV$4,'Compra Ventas'!$B$2:$B$2700,$B202,'Compra Ventas'!$C$2:$C$2700,CV$5)</f>
        <v>0</v>
      </c>
      <c r="CW202" s="12">
        <f>SUMIFS('Compra Ventas'!$E$2:$E$2700,'Compra Ventas'!$A$2:$A$2700,CW$4,'Compra Ventas'!$B$2:$B$2700,$B202,'Compra Ventas'!$C$2:$C$2700,CW$5)</f>
        <v>0</v>
      </c>
      <c r="CX202" s="13">
        <f>SUMIFS('Compra Ventas'!$E$2:$E$2700,'Compra Ventas'!$A$2:$A$2700,CX$4,'Compra Ventas'!$B$2:$B$2700,$B202,'Compra Ventas'!$C$2:$C$2700,CX$5)</f>
        <v>0</v>
      </c>
      <c r="CY202" s="13">
        <f>SUMIFS('Compra Ventas'!$E$2:$E$2700,'Compra Ventas'!$A$2:$A$2700,CY$4,'Compra Ventas'!$B$2:$B$2700,$B202,'Compra Ventas'!$C$2:$C$2700,CY$5)</f>
        <v>0</v>
      </c>
      <c r="CZ202" s="13">
        <f>SUMIFS('Compra Ventas'!$E$2:$E$2700,'Compra Ventas'!$A$2:$A$2700,CZ$4,'Compra Ventas'!$B$2:$B$2700,$B202,'Compra Ventas'!$C$2:$C$2700,CZ$5)</f>
        <v>0</v>
      </c>
      <c r="DA202" s="13">
        <f>SUMIFS('Compra Ventas'!$E$2:$E$2700,'Compra Ventas'!$A$2:$A$2700,DA$4,'Compra Ventas'!$B$2:$B$2700,$B202,'Compra Ventas'!$C$2:$C$2700,DA$5)</f>
        <v>0</v>
      </c>
      <c r="DB202" s="13">
        <f>SUMIFS('Compra Ventas'!$E$2:$E$2700,'Compra Ventas'!$A$2:$A$2700,DB$4,'Compra Ventas'!$B$2:$B$2700,$B202,'Compra Ventas'!$C$2:$C$2700,DB$5)</f>
        <v>0</v>
      </c>
      <c r="DC202" s="13">
        <f>SUMIFS('Compra Ventas'!$E$2:$E$2700,'Compra Ventas'!$A$2:$A$2700,DC$4,'Compra Ventas'!$B$2:$B$2700,$B202,'Compra Ventas'!$C$2:$C$2700,DC$5)</f>
        <v>0</v>
      </c>
      <c r="DD202" s="13">
        <f>SUMIFS('Compra Ventas'!$E$2:$E$2700,'Compra Ventas'!$A$2:$A$2700,DD$4,'Compra Ventas'!$B$2:$B$2700,$B202,'Compra Ventas'!$C$2:$C$2700,DD$5)</f>
        <v>0</v>
      </c>
      <c r="DE202" s="13">
        <f>SUMIFS('Compra Ventas'!$E$2:$E$2700,'Compra Ventas'!$A$2:$A$2700,DE$4,'Compra Ventas'!$B$2:$B$2700,$B202,'Compra Ventas'!$C$2:$C$2700,DE$5)</f>
        <v>0</v>
      </c>
      <c r="DF202" s="13">
        <f>SUMIFS('Compra Ventas'!$E$2:$E$2700,'Compra Ventas'!$A$2:$A$2700,DF$4,'Compra Ventas'!$B$2:$B$2700,$B202,'Compra Ventas'!$C$2:$C$2700,DF$5)</f>
        <v>0</v>
      </c>
      <c r="DG202" s="13">
        <f>SUMIFS('Compra Ventas'!$E$2:$E$2700,'Compra Ventas'!$A$2:$A$2700,DG$4,'Compra Ventas'!$B$2:$B$2700,$B202,'Compra Ventas'!$C$2:$C$2700,DG$5)</f>
        <v>0</v>
      </c>
      <c r="DH202" s="14">
        <f>SUMIFS('Compra Ventas'!$E$2:$E$2700,'Compra Ventas'!$A$2:$A$2700,DH$4,'Compra Ventas'!$B$2:$B$2700,$B202,'Compra Ventas'!$C$2:$C$2700,DH$5)</f>
        <v>0</v>
      </c>
      <c r="DI202" s="84"/>
      <c r="DJ202" s="98">
        <f>SUMIFS('Ajuste Ciclado'!D$5:D$47,'Ajuste Ciclado'!$C$5:$C$47,Balance!DJ$4,'Ajuste Ciclado'!$B$5:$B$47,Balance!$B202)</f>
        <v>0</v>
      </c>
      <c r="DK202" s="99">
        <f>SUMIFS('Ajuste Ciclado'!E$5:E$47,'Ajuste Ciclado'!$C$5:$C$47,Balance!DK$4,'Ajuste Ciclado'!$B$5:$B$47,Balance!$B202)</f>
        <v>0</v>
      </c>
      <c r="DL202" s="99">
        <f>SUMIFS('Ajuste Ciclado'!F$5:F$47,'Ajuste Ciclado'!$C$5:$C$47,Balance!DL$4,'Ajuste Ciclado'!$B$5:$B$47,Balance!$B202)</f>
        <v>0</v>
      </c>
      <c r="DM202" s="99">
        <f>SUMIFS('Ajuste Ciclado'!G$5:G$47,'Ajuste Ciclado'!$C$5:$C$47,Balance!DM$4,'Ajuste Ciclado'!$B$5:$B$47,Balance!$B202)</f>
        <v>0</v>
      </c>
      <c r="DN202" s="99">
        <f>SUMIFS('Ajuste Ciclado'!H$5:H$47,'Ajuste Ciclado'!$C$5:$C$47,Balance!DN$4,'Ajuste Ciclado'!$B$5:$B$47,Balance!$B202)</f>
        <v>0</v>
      </c>
      <c r="DO202" s="99">
        <f>SUMIFS('Ajuste Ciclado'!I$5:I$47,'Ajuste Ciclado'!$C$5:$C$47,Balance!DO$4,'Ajuste Ciclado'!$B$5:$B$47,Balance!$B202)</f>
        <v>0</v>
      </c>
      <c r="DP202" s="99">
        <f>SUMIFS('Ajuste Ciclado'!J$5:J$47,'Ajuste Ciclado'!$C$5:$C$47,Balance!DP$4,'Ajuste Ciclado'!$B$5:$B$47,Balance!$B202)</f>
        <v>0</v>
      </c>
      <c r="DQ202" s="99">
        <f>SUMIFS('Ajuste Ciclado'!K$5:K$47,'Ajuste Ciclado'!$C$5:$C$47,Balance!DQ$4,'Ajuste Ciclado'!$B$5:$B$47,Balance!$B202)</f>
        <v>0</v>
      </c>
      <c r="DR202" s="99">
        <f>SUMIFS('Ajuste Ciclado'!L$5:L$47,'Ajuste Ciclado'!$C$5:$C$47,Balance!DR$4,'Ajuste Ciclado'!$B$5:$B$47,Balance!$B202)</f>
        <v>0</v>
      </c>
      <c r="DS202" s="99">
        <f>SUMIFS('Ajuste Ciclado'!M$5:M$47,'Ajuste Ciclado'!$C$5:$C$47,Balance!DS$4,'Ajuste Ciclado'!$B$5:$B$47,Balance!$B202)</f>
        <v>0</v>
      </c>
      <c r="DT202" s="99">
        <f>SUMIFS('Ajuste Ciclado'!N$5:N$47,'Ajuste Ciclado'!$C$5:$C$47,Balance!DT$4,'Ajuste Ciclado'!$B$5:$B$47,Balance!$B202)</f>
        <v>0</v>
      </c>
      <c r="DU202" s="100">
        <f>SUMIFS('Ajuste Ciclado'!O$5:O$47,'Ajuste Ciclado'!$C$5:$C$47,Balance!DU$4,'Ajuste Ciclado'!$B$5:$B$47,Balance!$B202)</f>
        <v>0</v>
      </c>
      <c r="DV202" s="98">
        <f>SUMIFS('Ajuste Ciclado'!D$5:D$47,'Ajuste Ciclado'!$C$5:$C$47,Balance!DV$4,'Ajuste Ciclado'!$B$5:$B$47,Balance!$B202)</f>
        <v>0</v>
      </c>
      <c r="DW202" s="99">
        <f>SUMIFS('Ajuste Ciclado'!E$5:E$47,'Ajuste Ciclado'!$C$5:$C$47,Balance!DW$4,'Ajuste Ciclado'!$B$5:$B$47,Balance!$B202)</f>
        <v>0</v>
      </c>
      <c r="DX202" s="99">
        <f>SUMIFS('Ajuste Ciclado'!F$5:F$47,'Ajuste Ciclado'!$C$5:$C$47,Balance!DX$4,'Ajuste Ciclado'!$B$5:$B$47,Balance!$B202)</f>
        <v>0</v>
      </c>
      <c r="DY202" s="99">
        <f>SUMIFS('Ajuste Ciclado'!G$5:G$47,'Ajuste Ciclado'!$C$5:$C$47,Balance!DY$4,'Ajuste Ciclado'!$B$5:$B$47,Balance!$B202)</f>
        <v>0</v>
      </c>
      <c r="DZ202" s="99">
        <f>SUMIFS('Ajuste Ciclado'!H$5:H$47,'Ajuste Ciclado'!$C$5:$C$47,Balance!DZ$4,'Ajuste Ciclado'!$B$5:$B$47,Balance!$B202)</f>
        <v>0</v>
      </c>
      <c r="EA202" s="99">
        <f>SUMIFS('Ajuste Ciclado'!I$5:I$47,'Ajuste Ciclado'!$C$5:$C$47,Balance!EA$4,'Ajuste Ciclado'!$B$5:$B$47,Balance!$B202)</f>
        <v>0</v>
      </c>
      <c r="EB202" s="99">
        <f>SUMIFS('Ajuste Ciclado'!J$5:J$47,'Ajuste Ciclado'!$C$5:$C$47,Balance!EB$4,'Ajuste Ciclado'!$B$5:$B$47,Balance!$B202)</f>
        <v>0</v>
      </c>
      <c r="EC202" s="99">
        <f>SUMIFS('Ajuste Ciclado'!K$5:K$47,'Ajuste Ciclado'!$C$5:$C$47,Balance!EC$4,'Ajuste Ciclado'!$B$5:$B$47,Balance!$B202)</f>
        <v>0</v>
      </c>
      <c r="ED202" s="99">
        <f>SUMIFS('Ajuste Ciclado'!L$5:L$47,'Ajuste Ciclado'!$C$5:$C$47,Balance!ED$4,'Ajuste Ciclado'!$B$5:$B$47,Balance!$B202)</f>
        <v>0</v>
      </c>
      <c r="EE202" s="99">
        <f>SUMIFS('Ajuste Ciclado'!M$5:M$47,'Ajuste Ciclado'!$C$5:$C$47,Balance!EE$4,'Ajuste Ciclado'!$B$5:$B$47,Balance!$B202)</f>
        <v>0</v>
      </c>
      <c r="EF202" s="99">
        <f>SUMIFS('Ajuste Ciclado'!N$5:N$47,'Ajuste Ciclado'!$C$5:$C$47,Balance!EF$4,'Ajuste Ciclado'!$B$5:$B$47,Balance!$B202)</f>
        <v>0</v>
      </c>
      <c r="EG202" s="100">
        <f>SUMIFS('Ajuste Ciclado'!O$5:O$47,'Ajuste Ciclado'!$C$5:$C$47,Balance!EG$4,'Ajuste Ciclado'!$B$5:$B$47,Balance!$B202)</f>
        <v>0</v>
      </c>
      <c r="EH202" s="98">
        <f>SUMIFS('Ajuste Ciclado'!D$5:D$47,'Ajuste Ciclado'!$C$5:$C$47,Balance!EH$4,'Ajuste Ciclado'!$B$5:$B$47,Balance!$B202)</f>
        <v>0</v>
      </c>
      <c r="EI202" s="99">
        <f>SUMIFS('Ajuste Ciclado'!E$5:E$47,'Ajuste Ciclado'!$C$5:$C$47,Balance!EI$4,'Ajuste Ciclado'!$B$5:$B$47,Balance!$B202)</f>
        <v>0</v>
      </c>
      <c r="EJ202" s="99">
        <f>SUMIFS('Ajuste Ciclado'!F$5:F$47,'Ajuste Ciclado'!$C$5:$C$47,Balance!EJ$4,'Ajuste Ciclado'!$B$5:$B$47,Balance!$B202)</f>
        <v>0</v>
      </c>
      <c r="EK202" s="99">
        <f>SUMIFS('Ajuste Ciclado'!G$5:G$47,'Ajuste Ciclado'!$C$5:$C$47,Balance!EK$4,'Ajuste Ciclado'!$B$5:$B$47,Balance!$B202)</f>
        <v>0</v>
      </c>
      <c r="EL202" s="99">
        <f>SUMIFS('Ajuste Ciclado'!H$5:H$47,'Ajuste Ciclado'!$C$5:$C$47,Balance!EL$4,'Ajuste Ciclado'!$B$5:$B$47,Balance!$B202)</f>
        <v>0</v>
      </c>
      <c r="EM202" s="99">
        <f>SUMIFS('Ajuste Ciclado'!I$5:I$47,'Ajuste Ciclado'!$C$5:$C$47,Balance!EM$4,'Ajuste Ciclado'!$B$5:$B$47,Balance!$B202)</f>
        <v>0</v>
      </c>
      <c r="EN202" s="99">
        <f>SUMIFS('Ajuste Ciclado'!J$5:J$47,'Ajuste Ciclado'!$C$5:$C$47,Balance!EN$4,'Ajuste Ciclado'!$B$5:$B$47,Balance!$B202)</f>
        <v>0</v>
      </c>
      <c r="EO202" s="99">
        <f>SUMIFS('Ajuste Ciclado'!K$5:K$47,'Ajuste Ciclado'!$C$5:$C$47,Balance!EO$4,'Ajuste Ciclado'!$B$5:$B$47,Balance!$B202)</f>
        <v>0</v>
      </c>
      <c r="EP202" s="99">
        <f>SUMIFS('Ajuste Ciclado'!L$5:L$47,'Ajuste Ciclado'!$C$5:$C$47,Balance!EP$4,'Ajuste Ciclado'!$B$5:$B$47,Balance!$B202)</f>
        <v>0</v>
      </c>
      <c r="EQ202" s="99">
        <f>SUMIFS('Ajuste Ciclado'!M$5:M$47,'Ajuste Ciclado'!$C$5:$C$47,Balance!EQ$4,'Ajuste Ciclado'!$B$5:$B$47,Balance!$B202)</f>
        <v>0</v>
      </c>
      <c r="ER202" s="99">
        <f>SUMIFS('Ajuste Ciclado'!N$5:N$47,'Ajuste Ciclado'!$C$5:$C$47,Balance!ER$4,'Ajuste Ciclado'!$B$5:$B$47,Balance!$B202)</f>
        <v>0</v>
      </c>
      <c r="ES202" s="100">
        <f>SUMIFS('Ajuste Ciclado'!O$5:O$47,'Ajuste Ciclado'!$C$5:$C$47,Balance!ES$4,'Ajuste Ciclado'!$B$5:$B$47,Balance!$B202)</f>
        <v>0</v>
      </c>
      <c r="ET202" s="84"/>
      <c r="EU202" s="12">
        <f t="shared" si="328"/>
        <v>57341.76459571025</v>
      </c>
      <c r="EV202" s="13">
        <f t="shared" si="293"/>
        <v>49253.50343195707</v>
      </c>
      <c r="EW202" s="13">
        <f t="shared" si="294"/>
        <v>47873.744134393171</v>
      </c>
      <c r="EX202" s="13">
        <f t="shared" si="295"/>
        <v>34282.888026625573</v>
      </c>
      <c r="EY202" s="13">
        <f t="shared" si="296"/>
        <v>22720.387050842139</v>
      </c>
      <c r="EZ202" s="13">
        <f t="shared" si="297"/>
        <v>19860.25751498534</v>
      </c>
      <c r="FA202" s="13">
        <f t="shared" si="298"/>
        <v>22317.969976254521</v>
      </c>
      <c r="FB202" s="13">
        <f t="shared" si="299"/>
        <v>29319.695130477259</v>
      </c>
      <c r="FC202" s="13">
        <f t="shared" si="300"/>
        <v>29490.74326801085</v>
      </c>
      <c r="FD202" s="13">
        <f t="shared" si="301"/>
        <v>7709.803651247229</v>
      </c>
      <c r="FE202" s="13">
        <f t="shared" si="302"/>
        <v>4049.1386098695921</v>
      </c>
      <c r="FF202" s="14">
        <f t="shared" si="303"/>
        <v>6526.9715680844574</v>
      </c>
      <c r="FG202" s="12">
        <f t="shared" si="304"/>
        <v>57446.032258570267</v>
      </c>
      <c r="FH202" s="13">
        <f t="shared" si="305"/>
        <v>49427.017049473259</v>
      </c>
      <c r="FI202" s="13">
        <f t="shared" si="306"/>
        <v>48301.805441630313</v>
      </c>
      <c r="FJ202" s="13">
        <f t="shared" si="307"/>
        <v>36202.983829610901</v>
      </c>
      <c r="FK202" s="13">
        <f t="shared" si="308"/>
        <v>22476.15842094546</v>
      </c>
      <c r="FL202" s="13">
        <f t="shared" si="309"/>
        <v>19951.791170779019</v>
      </c>
      <c r="FM202" s="13">
        <f t="shared" si="310"/>
        <v>23212.718117808199</v>
      </c>
      <c r="FN202" s="13">
        <f t="shared" si="311"/>
        <v>29498.49111655993</v>
      </c>
      <c r="FO202" s="13">
        <f t="shared" si="312"/>
        <v>29915.918085008681</v>
      </c>
      <c r="FP202" s="13">
        <f t="shared" si="313"/>
        <v>11361.962903723001</v>
      </c>
      <c r="FQ202" s="13">
        <f t="shared" si="314"/>
        <v>16522.783393059039</v>
      </c>
      <c r="FR202" s="14">
        <f t="shared" si="315"/>
        <v>21551.492420404069</v>
      </c>
      <c r="FS202" s="12">
        <f t="shared" si="316"/>
        <v>57467.119522398047</v>
      </c>
      <c r="FT202" s="13">
        <f t="shared" si="317"/>
        <v>49438.849246919832</v>
      </c>
      <c r="FU202" s="13">
        <f t="shared" si="318"/>
        <v>48134.402647977317</v>
      </c>
      <c r="FV202" s="13">
        <f t="shared" si="319"/>
        <v>35964.233583113208</v>
      </c>
      <c r="FW202" s="13">
        <f t="shared" si="320"/>
        <v>23059.875301206332</v>
      </c>
      <c r="FX202" s="13">
        <f t="shared" si="321"/>
        <v>20974.2852693165</v>
      </c>
      <c r="FY202" s="13">
        <f t="shared" si="322"/>
        <v>24836.819750384369</v>
      </c>
      <c r="FZ202" s="13">
        <f t="shared" si="323"/>
        <v>32274.08511225586</v>
      </c>
      <c r="GA202" s="13">
        <f t="shared" si="324"/>
        <v>32137.02155649809</v>
      </c>
      <c r="GB202" s="13">
        <f t="shared" si="325"/>
        <v>24709.98079521432</v>
      </c>
      <c r="GC202" s="13">
        <f t="shared" si="326"/>
        <v>31933.255670244242</v>
      </c>
      <c r="GD202" s="14">
        <f t="shared" si="327"/>
        <v>33454.8554836966</v>
      </c>
      <c r="GE202" s="84"/>
      <c r="GF202" s="12">
        <f t="shared" si="329"/>
        <v>330746.86695845739</v>
      </c>
      <c r="GG202" s="13">
        <f t="shared" si="329"/>
        <v>365869.15420757211</v>
      </c>
      <c r="GH202" s="14">
        <f t="shared" si="329"/>
        <v>414384.78393922467</v>
      </c>
      <c r="GI202" s="6">
        <f t="shared" si="330"/>
        <v>1</v>
      </c>
      <c r="GJ202" s="12">
        <f t="shared" si="331"/>
        <v>0</v>
      </c>
      <c r="GK202" s="13">
        <f t="shared" si="332"/>
        <v>0</v>
      </c>
      <c r="GL202" s="14">
        <f t="shared" si="333"/>
        <v>0</v>
      </c>
      <c r="GM202" s="84"/>
      <c r="GN202" s="66">
        <f t="shared" si="334"/>
        <v>0</v>
      </c>
      <c r="GO202" s="84"/>
      <c r="GP202" s="63" t="str" cm="1">
        <f t="array" ref="GP202">INDEX($GF$4:$GH$4,1,GI202)</f>
        <v>Sample 1</v>
      </c>
      <c r="GQ202" s="12">
        <f t="shared" si="287"/>
        <v>4049.1386098695921</v>
      </c>
      <c r="GR202" s="13">
        <f t="shared" si="287"/>
        <v>6526.9715680844574</v>
      </c>
      <c r="GS202" s="14">
        <f t="shared" si="287"/>
        <v>7709.803651247229</v>
      </c>
      <c r="GT202" s="12">
        <f t="shared" si="288"/>
        <v>11361.962903723001</v>
      </c>
      <c r="GU202" s="13">
        <f t="shared" si="288"/>
        <v>16522.783393059039</v>
      </c>
      <c r="GV202" s="14">
        <f t="shared" si="288"/>
        <v>19951.791170779019</v>
      </c>
      <c r="GW202" s="12">
        <f t="shared" si="289"/>
        <v>20974.2852693165</v>
      </c>
      <c r="GX202" s="13">
        <f t="shared" si="289"/>
        <v>23059.875301206332</v>
      </c>
      <c r="GY202" s="14">
        <f t="shared" si="289"/>
        <v>24709.98079521432</v>
      </c>
      <c r="GZ202" s="84" t="str">
        <f t="shared" si="290"/>
        <v>Sample 1</v>
      </c>
      <c r="HA202" s="12">
        <f t="shared" si="335"/>
        <v>0</v>
      </c>
      <c r="HB202" s="13">
        <f t="shared" si="335"/>
        <v>0</v>
      </c>
      <c r="HC202" s="14">
        <f t="shared" si="335"/>
        <v>0</v>
      </c>
      <c r="HD202" s="6">
        <f t="shared" si="291"/>
        <v>0</v>
      </c>
      <c r="HE202" s="84" t="str">
        <f t="shared" si="292"/>
        <v>Ok</v>
      </c>
    </row>
    <row r="203" spans="2:213" x14ac:dyDescent="0.3">
      <c r="B203" s="84" t="s">
        <v>49</v>
      </c>
      <c r="C203" s="12">
        <f>SUMIFS(Inyecciones!$E$2:$E$14185,Inyecciones!$A$2:$A$14185,Balance!C$4,Inyecciones!$B$2:$B$14185,Balance!$B203,Inyecciones!$C$2:$C$14185,Balance!C$5)</f>
        <v>1519.1107075027639</v>
      </c>
      <c r="D203" s="13">
        <f>SUMIFS(Inyecciones!$E$2:$E$14185,Inyecciones!$A$2:$A$14185,Balance!D$4,Inyecciones!$B$2:$B$14185,Balance!$B203,Inyecciones!$C$2:$C$14185,Balance!D$5)</f>
        <v>21642.87252791279</v>
      </c>
      <c r="E203" s="13">
        <f>SUMIFS(Inyecciones!$E$2:$E$14185,Inyecciones!$A$2:$A$14185,Balance!E$4,Inyecciones!$B$2:$B$14185,Balance!$B203,Inyecciones!$C$2:$C$14185,Balance!E$5)</f>
        <v>25215.10990809185</v>
      </c>
      <c r="F203" s="13">
        <f>SUMIFS(Inyecciones!$E$2:$E$14185,Inyecciones!$A$2:$A$14185,Balance!F$4,Inyecciones!$B$2:$B$14185,Balance!$B203,Inyecciones!$C$2:$C$14185,Balance!F$5)</f>
        <v>21254.970558658479</v>
      </c>
      <c r="G203" s="13">
        <f>SUMIFS(Inyecciones!$E$2:$E$14185,Inyecciones!$A$2:$A$14185,Balance!G$4,Inyecciones!$B$2:$B$14185,Balance!$B203,Inyecciones!$C$2:$C$14185,Balance!G$5)</f>
        <v>22910.194721426</v>
      </c>
      <c r="H203" s="13">
        <f>SUMIFS(Inyecciones!$E$2:$E$14185,Inyecciones!$A$2:$A$14185,Balance!H$4,Inyecciones!$B$2:$B$14185,Balance!$B203,Inyecciones!$C$2:$C$14185,Balance!H$5)</f>
        <v>17431.649622603421</v>
      </c>
      <c r="I203" s="13">
        <f>SUMIFS(Inyecciones!$E$2:$E$14185,Inyecciones!$A$2:$A$14185,Balance!I$4,Inyecciones!$B$2:$B$14185,Balance!$B203,Inyecciones!$C$2:$C$14185,Balance!I$5)</f>
        <v>18504.890288054681</v>
      </c>
      <c r="J203" s="13">
        <f>SUMIFS(Inyecciones!$E$2:$E$14185,Inyecciones!$A$2:$A$14185,Balance!J$4,Inyecciones!$B$2:$B$14185,Balance!$B203,Inyecciones!$C$2:$C$14185,Balance!J$5)</f>
        <v>24772.692209156499</v>
      </c>
      <c r="K203" s="13">
        <f>SUMIFS(Inyecciones!$E$2:$E$14185,Inyecciones!$A$2:$A$14185,Balance!K$4,Inyecciones!$B$2:$B$14185,Balance!$B203,Inyecciones!$C$2:$C$14185,Balance!K$5)</f>
        <v>26174.507049635791</v>
      </c>
      <c r="L203" s="13">
        <f>SUMIFS(Inyecciones!$E$2:$E$14185,Inyecciones!$A$2:$A$14185,Balance!L$4,Inyecciones!$B$2:$B$14185,Balance!$B203,Inyecciones!$C$2:$C$14185,Balance!L$5)</f>
        <v>15721.914127766329</v>
      </c>
      <c r="M203" s="13">
        <f>SUMIFS(Inyecciones!$E$2:$E$14185,Inyecciones!$A$2:$A$14185,Balance!M$4,Inyecciones!$B$2:$B$14185,Balance!$B203,Inyecciones!$C$2:$C$14185,Balance!M$5)</f>
        <v>14301.31894257752</v>
      </c>
      <c r="N203" s="14">
        <f>SUMIFS(Inyecciones!$E$2:$E$14185,Inyecciones!$A$2:$A$14185,Balance!N$4,Inyecciones!$B$2:$B$14185,Balance!$B203,Inyecciones!$C$2:$C$14185,Balance!N$5)</f>
        <v>13031.80897444849</v>
      </c>
      <c r="O203" s="12">
        <f>SUMIFS(Inyecciones!$E$2:$E$14185,Inyecciones!$A$2:$A$14185,Balance!O$4,Inyecciones!$B$2:$B$14185,Balance!$B203,Inyecciones!$C$2:$C$14185,Balance!O$5)</f>
        <v>1582.91758413755</v>
      </c>
      <c r="P203" s="13">
        <f>SUMIFS(Inyecciones!$E$2:$E$14185,Inyecciones!$A$2:$A$14185,Balance!P$4,Inyecciones!$B$2:$B$14185,Balance!$B203,Inyecciones!$C$2:$C$14185,Balance!P$5)</f>
        <v>22603.359071742299</v>
      </c>
      <c r="Q203" s="13">
        <f>SUMIFS(Inyecciones!$E$2:$E$14185,Inyecciones!$A$2:$A$14185,Balance!Q$4,Inyecciones!$B$2:$B$14185,Balance!$B203,Inyecciones!$C$2:$C$14185,Balance!Q$5)</f>
        <v>26832.41282083777</v>
      </c>
      <c r="R203" s="13">
        <f>SUMIFS(Inyecciones!$E$2:$E$14185,Inyecciones!$A$2:$A$14185,Balance!R$4,Inyecciones!$B$2:$B$14185,Balance!$B203,Inyecciones!$C$2:$C$14185,Balance!R$5)</f>
        <v>23690.243489441549</v>
      </c>
      <c r="S203" s="13">
        <f>SUMIFS(Inyecciones!$E$2:$E$14185,Inyecciones!$A$2:$A$14185,Balance!S$4,Inyecciones!$B$2:$B$14185,Balance!$B203,Inyecciones!$C$2:$C$14185,Balance!S$5)</f>
        <v>24128.19143314231</v>
      </c>
      <c r="T203" s="13">
        <f>SUMIFS(Inyecciones!$E$2:$E$14185,Inyecciones!$A$2:$A$14185,Balance!T$4,Inyecciones!$B$2:$B$14185,Balance!$B203,Inyecciones!$C$2:$C$14185,Balance!T$5)</f>
        <v>19640.771851088321</v>
      </c>
      <c r="U203" s="13">
        <f>SUMIFS(Inyecciones!$E$2:$E$14185,Inyecciones!$A$2:$A$14185,Balance!U$4,Inyecciones!$B$2:$B$14185,Balance!$B203,Inyecciones!$C$2:$C$14185,Balance!U$5)</f>
        <v>20859.838666979609</v>
      </c>
      <c r="V203" s="13">
        <f>SUMIFS(Inyecciones!$E$2:$E$14185,Inyecciones!$A$2:$A$14185,Balance!V$4,Inyecciones!$B$2:$B$14185,Balance!$B203,Inyecciones!$C$2:$C$14185,Balance!V$5)</f>
        <v>21981.202836630149</v>
      </c>
      <c r="W203" s="13">
        <f>SUMIFS(Inyecciones!$E$2:$E$14185,Inyecciones!$A$2:$A$14185,Balance!W$4,Inyecciones!$B$2:$B$14185,Balance!$B203,Inyecciones!$C$2:$C$14185,Balance!W$5)</f>
        <v>26511.989952403121</v>
      </c>
      <c r="X203" s="13">
        <f>SUMIFS(Inyecciones!$E$2:$E$14185,Inyecciones!$A$2:$A$14185,Balance!X$4,Inyecciones!$B$2:$B$14185,Balance!$B203,Inyecciones!$C$2:$C$14185,Balance!X$5)</f>
        <v>20144.893923944619</v>
      </c>
      <c r="Y203" s="13">
        <f>SUMIFS(Inyecciones!$E$2:$E$14185,Inyecciones!$A$2:$A$14185,Balance!Y$4,Inyecciones!$B$2:$B$14185,Balance!$B203,Inyecciones!$C$2:$C$14185,Balance!Y$5)</f>
        <v>20141.745056925851</v>
      </c>
      <c r="Z203" s="14">
        <f>SUMIFS(Inyecciones!$E$2:$E$14185,Inyecciones!$A$2:$A$14185,Balance!Z$4,Inyecciones!$B$2:$B$14185,Balance!$B203,Inyecciones!$C$2:$C$14185,Balance!Z$5)</f>
        <v>24413.58951372531</v>
      </c>
      <c r="AA203" s="12">
        <f>SUMIFS(Inyecciones!$E$2:$E$14185,Inyecciones!$A$2:$A$14185,Balance!AA$4,Inyecciones!$B$2:$B$14185,Balance!$B203,Inyecciones!$C$2:$C$14185,Balance!AA$5)</f>
        <v>1590.0056981006269</v>
      </c>
      <c r="AB203" s="13">
        <f>SUMIFS(Inyecciones!$E$2:$E$14185,Inyecciones!$A$2:$A$14185,Balance!AB$4,Inyecciones!$B$2:$B$14185,Balance!$B203,Inyecciones!$C$2:$C$14185,Balance!AB$5)</f>
        <v>25101.4973189919</v>
      </c>
      <c r="AC203" s="13">
        <f>SUMIFS(Inyecciones!$E$2:$E$14185,Inyecciones!$A$2:$A$14185,Balance!AC$4,Inyecciones!$B$2:$B$14185,Balance!$B203,Inyecciones!$C$2:$C$14185,Balance!AC$5)</f>
        <v>26766.41223974069</v>
      </c>
      <c r="AD203" s="13">
        <f>SUMIFS(Inyecciones!$E$2:$E$14185,Inyecciones!$A$2:$A$14185,Balance!AD$4,Inyecciones!$B$2:$B$14185,Balance!$B203,Inyecciones!$C$2:$C$14185,Balance!AD$5)</f>
        <v>20912.310086053931</v>
      </c>
      <c r="AE203" s="13">
        <f>SUMIFS(Inyecciones!$E$2:$E$14185,Inyecciones!$A$2:$A$14185,Balance!AE$4,Inyecciones!$B$2:$B$14185,Balance!$B203,Inyecciones!$C$2:$C$14185,Balance!AE$5)</f>
        <v>20905.293857547309</v>
      </c>
      <c r="AF203" s="13">
        <f>SUMIFS(Inyecciones!$E$2:$E$14185,Inyecciones!$A$2:$A$14185,Balance!AF$4,Inyecciones!$B$2:$B$14185,Balance!$B203,Inyecciones!$C$2:$C$14185,Balance!AF$5)</f>
        <v>20806.463817880162</v>
      </c>
      <c r="AG203" s="13">
        <f>SUMIFS(Inyecciones!$E$2:$E$14185,Inyecciones!$A$2:$A$14185,Balance!AG$4,Inyecciones!$B$2:$B$14185,Balance!$B203,Inyecciones!$C$2:$C$14185,Balance!AG$5)</f>
        <v>21697.459119652351</v>
      </c>
      <c r="AH203" s="13">
        <f>SUMIFS(Inyecciones!$E$2:$E$14185,Inyecciones!$A$2:$A$14185,Balance!AH$4,Inyecciones!$B$2:$B$14185,Balance!$B203,Inyecciones!$C$2:$C$14185,Balance!AH$5)</f>
        <v>24790.212885774381</v>
      </c>
      <c r="AI203" s="13">
        <f>SUMIFS(Inyecciones!$E$2:$E$14185,Inyecciones!$A$2:$A$14185,Balance!AI$4,Inyecciones!$B$2:$B$14185,Balance!$B203,Inyecciones!$C$2:$C$14185,Balance!AI$5)</f>
        <v>25176.994032050668</v>
      </c>
      <c r="AJ203" s="13">
        <f>SUMIFS(Inyecciones!$E$2:$E$14185,Inyecciones!$A$2:$A$14185,Balance!AJ$4,Inyecciones!$B$2:$B$14185,Balance!$B203,Inyecciones!$C$2:$C$14185,Balance!AJ$5)</f>
        <v>18855.507763357698</v>
      </c>
      <c r="AK203" s="13">
        <f>SUMIFS(Inyecciones!$E$2:$E$14185,Inyecciones!$A$2:$A$14185,Balance!AK$4,Inyecciones!$B$2:$B$14185,Balance!$B203,Inyecciones!$C$2:$C$14185,Balance!AK$5)</f>
        <v>22212.150659356979</v>
      </c>
      <c r="AL203" s="14">
        <f>SUMIFS(Inyecciones!$E$2:$E$14185,Inyecciones!$A$2:$A$14185,Balance!AL$4,Inyecciones!$B$2:$B$14185,Balance!$B203,Inyecciones!$C$2:$C$14185,Balance!AL$5)</f>
        <v>26177.24767682888</v>
      </c>
      <c r="AM203" s="13"/>
      <c r="AN203" s="12">
        <f>SUMIFS('Retiro Mensual'!$E$2:$E$2629,'Retiro Mensual'!$A$2:$A$2629,AN$4,'Retiro Mensual'!$B$2:$B$2629,$B203,'Retiro Mensual'!$C$2:$C$2629,AN$5)</f>
        <v>3245892.34</v>
      </c>
      <c r="AO203" s="13">
        <f>SUMIFS('Retiro Mensual'!$E$2:$E$2629,'Retiro Mensual'!$A$2:$A$2629,AO$4,'Retiro Mensual'!$B$2:$B$2629,$B203,'Retiro Mensual'!$C$2:$C$2629,AO$5)</f>
        <v>2766683.7549999999</v>
      </c>
      <c r="AP203" s="13">
        <f>SUMIFS('Retiro Mensual'!$E$2:$E$2629,'Retiro Mensual'!$A$2:$A$2629,AP$4,'Retiro Mensual'!$B$2:$B$2629,$B203,'Retiro Mensual'!$C$2:$C$2629,AP$5)</f>
        <v>3567064.0049999999</v>
      </c>
      <c r="AQ203" s="13">
        <f>SUMIFS('Retiro Mensual'!$E$2:$E$2629,'Retiro Mensual'!$A$2:$A$2629,AQ$4,'Retiro Mensual'!$B$2:$B$2629,$B203,'Retiro Mensual'!$C$2:$C$2629,AQ$5)</f>
        <v>2807209.108</v>
      </c>
      <c r="AR203" s="13">
        <f>SUMIFS('Retiro Mensual'!$E$2:$E$2629,'Retiro Mensual'!$A$2:$A$2629,AR$4,'Retiro Mensual'!$B$2:$B$2629,$B203,'Retiro Mensual'!$C$2:$C$2629,AR$5)</f>
        <v>2723415.9750000001</v>
      </c>
      <c r="AS203" s="13">
        <f>SUMIFS('Retiro Mensual'!$E$2:$E$2629,'Retiro Mensual'!$A$2:$A$2629,AS$4,'Retiro Mensual'!$B$2:$B$2629,$B203,'Retiro Mensual'!$C$2:$C$2629,AS$5)</f>
        <v>2384858.318</v>
      </c>
      <c r="AT203" s="13">
        <f>SUMIFS('Retiro Mensual'!$E$2:$E$2629,'Retiro Mensual'!$A$2:$A$2629,AT$4,'Retiro Mensual'!$B$2:$B$2629,$B203,'Retiro Mensual'!$C$2:$C$2629,AT$5)</f>
        <v>2406217.1660000002</v>
      </c>
      <c r="AU203" s="13">
        <f>SUMIFS('Retiro Mensual'!$E$2:$E$2629,'Retiro Mensual'!$A$2:$A$2629,AU$4,'Retiro Mensual'!$B$2:$B$2629,$B203,'Retiro Mensual'!$C$2:$C$2629,AU$5)</f>
        <v>2403887.6290000002</v>
      </c>
      <c r="AV203" s="13">
        <f>SUMIFS('Retiro Mensual'!$E$2:$E$2629,'Retiro Mensual'!$A$2:$A$2629,AV$4,'Retiro Mensual'!$B$2:$B$2629,$B203,'Retiro Mensual'!$C$2:$C$2629,AV$5)</f>
        <v>2233706.2280000001</v>
      </c>
      <c r="AW203" s="13">
        <f>SUMIFS('Retiro Mensual'!$E$2:$E$2629,'Retiro Mensual'!$A$2:$A$2629,AW$4,'Retiro Mensual'!$B$2:$B$2629,$B203,'Retiro Mensual'!$C$2:$C$2629,AW$5)</f>
        <v>1435699.5859999999</v>
      </c>
      <c r="AX203" s="13">
        <f>SUMIFS('Retiro Mensual'!$E$2:$E$2629,'Retiro Mensual'!$A$2:$A$2629,AX$4,'Retiro Mensual'!$B$2:$B$2629,$B203,'Retiro Mensual'!$C$2:$C$2629,AX$5)</f>
        <v>1316983.0379999999</v>
      </c>
      <c r="AY203" s="14">
        <f>SUMIFS('Retiro Mensual'!$E$2:$E$2629,'Retiro Mensual'!$A$2:$A$2629,AY$4,'Retiro Mensual'!$B$2:$B$2629,$B203,'Retiro Mensual'!$C$2:$C$2629,AY$5)</f>
        <v>1493857.254</v>
      </c>
      <c r="AZ203" s="12">
        <f>SUMIFS('Retiro Mensual'!$E$2:$E$2629,'Retiro Mensual'!$A$2:$A$2629,AZ$4,'Retiro Mensual'!$B$2:$B$2629,$B203,'Retiro Mensual'!$C$2:$C$2629,AZ$5)</f>
        <v>3249053.8149999999</v>
      </c>
      <c r="BA203" s="13">
        <f>SUMIFS('Retiro Mensual'!$E$2:$E$2629,'Retiro Mensual'!$A$2:$A$2629,BA$4,'Retiro Mensual'!$B$2:$B$2629,$B203,'Retiro Mensual'!$C$2:$C$2629,BA$5)</f>
        <v>2790202.344</v>
      </c>
      <c r="BB203" s="13">
        <f>SUMIFS('Retiro Mensual'!$E$2:$E$2629,'Retiro Mensual'!$A$2:$A$2629,BB$4,'Retiro Mensual'!$B$2:$B$2629,$B203,'Retiro Mensual'!$C$2:$C$2629,BB$5)</f>
        <v>3604579.1680000001</v>
      </c>
      <c r="BC203" s="13">
        <f>SUMIFS('Retiro Mensual'!$E$2:$E$2629,'Retiro Mensual'!$A$2:$A$2629,BC$4,'Retiro Mensual'!$B$2:$B$2629,$B203,'Retiro Mensual'!$C$2:$C$2629,BC$5)</f>
        <v>2932111.7829999998</v>
      </c>
      <c r="BD203" s="13">
        <f>SUMIFS('Retiro Mensual'!$E$2:$E$2629,'Retiro Mensual'!$A$2:$A$2629,BD$4,'Retiro Mensual'!$B$2:$B$2629,$B203,'Retiro Mensual'!$C$2:$C$2629,BD$5)</f>
        <v>2694418.3650000002</v>
      </c>
      <c r="BE203" s="13">
        <f>SUMIFS('Retiro Mensual'!$E$2:$E$2629,'Retiro Mensual'!$A$2:$A$2629,BE$4,'Retiro Mensual'!$B$2:$B$2629,$B203,'Retiro Mensual'!$C$2:$C$2629,BE$5)</f>
        <v>2422972.2289999998</v>
      </c>
      <c r="BF203" s="13">
        <f>SUMIFS('Retiro Mensual'!$E$2:$E$2629,'Retiro Mensual'!$A$2:$A$2629,BF$4,'Retiro Mensual'!$B$2:$B$2629,$B203,'Retiro Mensual'!$C$2:$C$2629,BF$5)</f>
        <v>2528865.1349999998</v>
      </c>
      <c r="BG203" s="13">
        <f>SUMIFS('Retiro Mensual'!$E$2:$E$2629,'Retiro Mensual'!$A$2:$A$2629,BG$4,'Retiro Mensual'!$B$2:$B$2629,$B203,'Retiro Mensual'!$C$2:$C$2629,BG$5)</f>
        <v>2415349.3220000002</v>
      </c>
      <c r="BH203" s="13">
        <f>SUMIFS('Retiro Mensual'!$E$2:$E$2629,'Retiro Mensual'!$A$2:$A$2629,BH$4,'Retiro Mensual'!$B$2:$B$2629,$B203,'Retiro Mensual'!$C$2:$C$2629,BH$5)</f>
        <v>2277215.1179999998</v>
      </c>
      <c r="BI203" s="13">
        <f>SUMIFS('Retiro Mensual'!$E$2:$E$2629,'Retiro Mensual'!$A$2:$A$2629,BI$4,'Retiro Mensual'!$B$2:$B$2629,$B203,'Retiro Mensual'!$C$2:$C$2629,BI$5)</f>
        <v>1588389.6669999999</v>
      </c>
      <c r="BJ203" s="13">
        <f>SUMIFS('Retiro Mensual'!$E$2:$E$2629,'Retiro Mensual'!$A$2:$A$2629,BJ$4,'Retiro Mensual'!$B$2:$B$2629,$B203,'Retiro Mensual'!$C$2:$C$2629,BJ$5)</f>
        <v>1693411.5630000001</v>
      </c>
      <c r="BK203" s="14">
        <f>SUMIFS('Retiro Mensual'!$E$2:$E$2629,'Retiro Mensual'!$A$2:$A$2629,BK$4,'Retiro Mensual'!$B$2:$B$2629,$B203,'Retiro Mensual'!$C$2:$C$2629,BK$5)</f>
        <v>1978101.0830000001</v>
      </c>
      <c r="BL203" s="12">
        <f>SUMIFS('Retiro Mensual'!$E$2:$E$2629,'Retiro Mensual'!$A$2:$A$2629,BL$4,'Retiro Mensual'!$B$2:$B$2629,$B203,'Retiro Mensual'!$C$2:$C$2629,BL$5)</f>
        <v>0</v>
      </c>
      <c r="BM203" s="13">
        <f>SUMIFS('Retiro Mensual'!$E$2:$E$2629,'Retiro Mensual'!$A$2:$A$2629,BM$4,'Retiro Mensual'!$B$2:$B$2629,$B203,'Retiro Mensual'!$C$2:$C$2629,BM$5)</f>
        <v>0</v>
      </c>
      <c r="BN203" s="13">
        <f>SUMIFS('Retiro Mensual'!$E$2:$E$2629,'Retiro Mensual'!$A$2:$A$2629,BN$4,'Retiro Mensual'!$B$2:$B$2629,$B203,'Retiro Mensual'!$C$2:$C$2629,BN$5)</f>
        <v>0</v>
      </c>
      <c r="BO203" s="13">
        <f>SUMIFS('Retiro Mensual'!$E$2:$E$2629,'Retiro Mensual'!$A$2:$A$2629,BO$4,'Retiro Mensual'!$B$2:$B$2629,$B203,'Retiro Mensual'!$C$2:$C$2629,BO$5)</f>
        <v>0</v>
      </c>
      <c r="BP203" s="13">
        <f>SUMIFS('Retiro Mensual'!$E$2:$E$2629,'Retiro Mensual'!$A$2:$A$2629,BP$4,'Retiro Mensual'!$B$2:$B$2629,$B203,'Retiro Mensual'!$C$2:$C$2629,BP$5)</f>
        <v>0</v>
      </c>
      <c r="BQ203" s="13">
        <f>SUMIFS('Retiro Mensual'!$E$2:$E$2629,'Retiro Mensual'!$A$2:$A$2629,BQ$4,'Retiro Mensual'!$B$2:$B$2629,$B203,'Retiro Mensual'!$C$2:$C$2629,BQ$5)</f>
        <v>0</v>
      </c>
      <c r="BR203" s="13">
        <f>SUMIFS('Retiro Mensual'!$E$2:$E$2629,'Retiro Mensual'!$A$2:$A$2629,BR$4,'Retiro Mensual'!$B$2:$B$2629,$B203,'Retiro Mensual'!$C$2:$C$2629,BR$5)</f>
        <v>0</v>
      </c>
      <c r="BS203" s="13">
        <f>SUMIFS('Retiro Mensual'!$E$2:$E$2629,'Retiro Mensual'!$A$2:$A$2629,BS$4,'Retiro Mensual'!$B$2:$B$2629,$B203,'Retiro Mensual'!$C$2:$C$2629,BS$5)</f>
        <v>0</v>
      </c>
      <c r="BT203" s="13">
        <f>SUMIFS('Retiro Mensual'!$E$2:$E$2629,'Retiro Mensual'!$A$2:$A$2629,BT$4,'Retiro Mensual'!$B$2:$B$2629,$B203,'Retiro Mensual'!$C$2:$C$2629,BT$5)</f>
        <v>0</v>
      </c>
      <c r="BU203" s="13">
        <f>SUMIFS('Retiro Mensual'!$E$2:$E$2629,'Retiro Mensual'!$A$2:$A$2629,BU$4,'Retiro Mensual'!$B$2:$B$2629,$B203,'Retiro Mensual'!$C$2:$C$2629,BU$5)</f>
        <v>0</v>
      </c>
      <c r="BV203" s="13">
        <f>SUMIFS('Retiro Mensual'!$E$2:$E$2629,'Retiro Mensual'!$A$2:$A$2629,BV$4,'Retiro Mensual'!$B$2:$B$2629,$B203,'Retiro Mensual'!$C$2:$C$2629,BV$5)</f>
        <v>0</v>
      </c>
      <c r="BW203" s="14">
        <f>SUMIFS('Retiro Mensual'!$E$2:$E$2629,'Retiro Mensual'!$A$2:$A$2629,BW$4,'Retiro Mensual'!$B$2:$B$2629,$B203,'Retiro Mensual'!$C$2:$C$2629,BW$5)</f>
        <v>0</v>
      </c>
      <c r="BX203" s="13"/>
      <c r="BY203" s="12">
        <f>SUMIFS('Compra Ventas'!$E$2:$E$2700,'Compra Ventas'!$A$2:$A$2700,BY$4,'Compra Ventas'!$B$2:$B$2700,$B203,'Compra Ventas'!$C$2:$C$2700,BY$5)</f>
        <v>4298416.0169329634</v>
      </c>
      <c r="BZ203" s="13">
        <f>SUMIFS('Compra Ventas'!$E$2:$E$2700,'Compra Ventas'!$A$2:$A$2700,BZ$4,'Compra Ventas'!$B$2:$B$2700,$B203,'Compra Ventas'!$C$2:$C$2700,BZ$5)</f>
        <v>3776303.6907590558</v>
      </c>
      <c r="CA203" s="13">
        <f>SUMIFS('Compra Ventas'!$E$2:$E$2700,'Compra Ventas'!$A$2:$A$2700,CA$4,'Compra Ventas'!$B$2:$B$2700,$B203,'Compra Ventas'!$C$2:$C$2700,CA$5)</f>
        <v>4398012.8114091959</v>
      </c>
      <c r="CB203" s="13">
        <f>SUMIFS('Compra Ventas'!$E$2:$E$2700,'Compra Ventas'!$A$2:$A$2700,CB$4,'Compra Ventas'!$B$2:$B$2700,$B203,'Compra Ventas'!$C$2:$C$2700,CB$5)</f>
        <v>4000509.6937110531</v>
      </c>
      <c r="CC203" s="13">
        <f>SUMIFS('Compra Ventas'!$E$2:$E$2700,'Compra Ventas'!$A$2:$A$2700,CC$4,'Compra Ventas'!$B$2:$B$2700,$B203,'Compra Ventas'!$C$2:$C$2700,CC$5)</f>
        <v>3693264.476969094</v>
      </c>
      <c r="CD203" s="13">
        <f>SUMIFS('Compra Ventas'!$E$2:$E$2700,'Compra Ventas'!$A$2:$A$2700,CD$4,'Compra Ventas'!$B$2:$B$2700,$B203,'Compra Ventas'!$C$2:$C$2700,CD$5)</f>
        <v>3301864.4001347693</v>
      </c>
      <c r="CE203" s="13">
        <f>SUMIFS('Compra Ventas'!$E$2:$E$2700,'Compra Ventas'!$A$2:$A$2700,CE$4,'Compra Ventas'!$B$2:$B$2700,$B203,'Compra Ventas'!$C$2:$C$2700,CE$5)</f>
        <v>3305130.1793528856</v>
      </c>
      <c r="CF203" s="13">
        <f>SUMIFS('Compra Ventas'!$E$2:$E$2700,'Compra Ventas'!$A$2:$A$2700,CF$4,'Compra Ventas'!$B$2:$B$2700,$B203,'Compra Ventas'!$C$2:$C$2700,CF$5)</f>
        <v>3428922.2022653376</v>
      </c>
      <c r="CG203" s="13">
        <f>SUMIFS('Compra Ventas'!$E$2:$E$2700,'Compra Ventas'!$A$2:$A$2700,CG$4,'Compra Ventas'!$B$2:$B$2700,$B203,'Compra Ventas'!$C$2:$C$2700,CG$5)</f>
        <v>3097732.0595871666</v>
      </c>
      <c r="CH203" s="13">
        <f>SUMIFS('Compra Ventas'!$E$2:$E$2700,'Compra Ventas'!$A$2:$A$2700,CH$4,'Compra Ventas'!$B$2:$B$2700,$B203,'Compra Ventas'!$C$2:$C$2700,CH$5)</f>
        <v>1402640.2114180361</v>
      </c>
      <c r="CI203" s="13">
        <f>SUMIFS('Compra Ventas'!$E$2:$E$2700,'Compra Ventas'!$A$2:$A$2700,CI$4,'Compra Ventas'!$B$2:$B$2700,$B203,'Compra Ventas'!$C$2:$C$2700,CI$5)</f>
        <v>1071029.5018646435</v>
      </c>
      <c r="CJ203" s="14">
        <f>SUMIFS('Compra Ventas'!$E$2:$E$2700,'Compra Ventas'!$A$2:$A$2700,CJ$4,'Compra Ventas'!$B$2:$B$2700,$B203,'Compra Ventas'!$C$2:$C$2700,CJ$5)</f>
        <v>1281906.9789154616</v>
      </c>
      <c r="CK203" s="12">
        <f>SUMIFS('Compra Ventas'!$E$2:$E$2700,'Compra Ventas'!$A$2:$A$2700,CK$4,'Compra Ventas'!$B$2:$B$2700,$B203,'Compra Ventas'!$C$2:$C$2700,CK$5)</f>
        <v>4301430.65778255</v>
      </c>
      <c r="CL203" s="13">
        <f>SUMIFS('Compra Ventas'!$E$2:$E$2700,'Compra Ventas'!$A$2:$A$2700,CL$4,'Compra Ventas'!$B$2:$B$2700,$B203,'Compra Ventas'!$C$2:$C$2700,CL$5)</f>
        <v>3802678.3279961492</v>
      </c>
      <c r="CM203" s="13">
        <f>SUMIFS('Compra Ventas'!$E$2:$E$2700,'Compra Ventas'!$A$2:$A$2700,CM$4,'Compra Ventas'!$B$2:$B$2700,$B203,'Compra Ventas'!$C$2:$C$2700,CM$5)</f>
        <v>4438945.919097174</v>
      </c>
      <c r="CN203" s="13">
        <f>SUMIFS('Compra Ventas'!$E$2:$E$2700,'Compra Ventas'!$A$2:$A$2700,CN$4,'Compra Ventas'!$B$2:$B$2700,$B203,'Compra Ventas'!$C$2:$C$2700,CN$5)</f>
        <v>4198583.280431875</v>
      </c>
      <c r="CO203" s="13">
        <f>SUMIFS('Compra Ventas'!$E$2:$E$2700,'Compra Ventas'!$A$2:$A$2700,CO$4,'Compra Ventas'!$B$2:$B$2700,$B203,'Compra Ventas'!$C$2:$C$2700,CO$5)</f>
        <v>3658420.750070971</v>
      </c>
      <c r="CP203" s="13">
        <f>SUMIFS('Compra Ventas'!$E$2:$E$2700,'Compra Ventas'!$A$2:$A$2700,CP$4,'Compra Ventas'!$B$2:$B$2700,$B203,'Compra Ventas'!$C$2:$C$2700,CP$5)</f>
        <v>3326902.1418549772</v>
      </c>
      <c r="CQ203" s="13">
        <f>SUMIFS('Compra Ventas'!$E$2:$E$2700,'Compra Ventas'!$A$2:$A$2700,CQ$4,'Compra Ventas'!$B$2:$B$2700,$B203,'Compra Ventas'!$C$2:$C$2700,CQ$5)</f>
        <v>3424591.13622176</v>
      </c>
      <c r="CR203" s="13">
        <f>SUMIFS('Compra Ventas'!$E$2:$E$2700,'Compra Ventas'!$A$2:$A$2700,CR$4,'Compra Ventas'!$B$2:$B$2700,$B203,'Compra Ventas'!$C$2:$C$2700,CR$5)</f>
        <v>3455450.1109922179</v>
      </c>
      <c r="CS203" s="13">
        <f>SUMIFS('Compra Ventas'!$E$2:$E$2700,'Compra Ventas'!$A$2:$A$2700,CS$4,'Compra Ventas'!$B$2:$B$2700,$B203,'Compra Ventas'!$C$2:$C$2700,CS$5)</f>
        <v>3134975.9564123596</v>
      </c>
      <c r="CT203" s="13">
        <f>SUMIFS('Compra Ventas'!$E$2:$E$2700,'Compra Ventas'!$A$2:$A$2700,CT$4,'Compra Ventas'!$B$2:$B$2700,$B203,'Compra Ventas'!$C$2:$C$2700,CT$5)</f>
        <v>1621094.1763856127</v>
      </c>
      <c r="CU203" s="13">
        <f>SUMIFS('Compra Ventas'!$E$2:$E$2700,'Compra Ventas'!$A$2:$A$2700,CU$4,'Compra Ventas'!$B$2:$B$2700,$B203,'Compra Ventas'!$C$2:$C$2700,CU$5)</f>
        <v>1634873.5026556875</v>
      </c>
      <c r="CV203" s="14">
        <f>SUMIFS('Compra Ventas'!$E$2:$E$2700,'Compra Ventas'!$A$2:$A$2700,CV$4,'Compra Ventas'!$B$2:$B$2700,$B203,'Compra Ventas'!$C$2:$C$2700,CV$5)</f>
        <v>1946658.7196497906</v>
      </c>
      <c r="CW203" s="12">
        <f>SUMIFS('Compra Ventas'!$E$2:$E$2700,'Compra Ventas'!$A$2:$A$2700,CW$4,'Compra Ventas'!$B$2:$B$2700,$B203,'Compra Ventas'!$C$2:$C$2700,CW$5)</f>
        <v>4302448.3144781338</v>
      </c>
      <c r="CX203" s="13">
        <f>SUMIFS('Compra Ventas'!$E$2:$E$2700,'Compra Ventas'!$A$2:$A$2700,CX$4,'Compra Ventas'!$B$2:$B$2700,$B203,'Compra Ventas'!$C$2:$C$2700,CX$5)</f>
        <v>3799203.8215364609</v>
      </c>
      <c r="CY203" s="13">
        <f>SUMIFS('Compra Ventas'!$E$2:$E$2700,'Compra Ventas'!$A$2:$A$2700,CY$4,'Compra Ventas'!$B$2:$B$2700,$B203,'Compra Ventas'!$C$2:$C$2700,CY$5)</f>
        <v>4421221.6878596013</v>
      </c>
      <c r="CZ203" s="13">
        <f>SUMIFS('Compra Ventas'!$E$2:$E$2700,'Compra Ventas'!$A$2:$A$2700,CZ$4,'Compra Ventas'!$B$2:$B$2700,$B203,'Compra Ventas'!$C$2:$C$2700,CZ$5)</f>
        <v>4169634.0715007796</v>
      </c>
      <c r="DA203" s="13">
        <f>SUMIFS('Compra Ventas'!$E$2:$E$2700,'Compra Ventas'!$A$2:$A$2700,DA$4,'Compra Ventas'!$B$2:$B$2700,$B203,'Compra Ventas'!$C$2:$C$2700,DA$5)</f>
        <v>3760595.9823312219</v>
      </c>
      <c r="DB203" s="13">
        <f>SUMIFS('Compra Ventas'!$E$2:$E$2700,'Compra Ventas'!$A$2:$A$2700,DB$4,'Compra Ventas'!$B$2:$B$2700,$B203,'Compra Ventas'!$C$2:$C$2700,DB$5)</f>
        <v>3510025.7463075998</v>
      </c>
      <c r="DC203" s="13">
        <f>SUMIFS('Compra Ventas'!$E$2:$E$2700,'Compra Ventas'!$A$2:$A$2700,DC$4,'Compra Ventas'!$B$2:$B$2700,$B203,'Compra Ventas'!$C$2:$C$2700,DC$5)</f>
        <v>3685345.3826618148</v>
      </c>
      <c r="DD203" s="13">
        <f>SUMIFS('Compra Ventas'!$E$2:$E$2700,'Compra Ventas'!$A$2:$A$2700,DD$4,'Compra Ventas'!$B$2:$B$2700,$B203,'Compra Ventas'!$C$2:$C$2700,DD$5)</f>
        <v>3733265.2089158786</v>
      </c>
      <c r="DE203" s="13">
        <f>SUMIFS('Compra Ventas'!$E$2:$E$2700,'Compra Ventas'!$A$2:$A$2700,DE$4,'Compra Ventas'!$B$2:$B$2700,$B203,'Compra Ventas'!$C$2:$C$2700,DE$5)</f>
        <v>3285810.3362243851</v>
      </c>
      <c r="DF203" s="13">
        <f>SUMIFS('Compra Ventas'!$E$2:$E$2700,'Compra Ventas'!$A$2:$A$2700,DF$4,'Compra Ventas'!$B$2:$B$2700,$B203,'Compra Ventas'!$C$2:$C$2700,DF$5)</f>
        <v>2349140.6109588891</v>
      </c>
      <c r="DG203" s="13">
        <f>SUMIFS('Compra Ventas'!$E$2:$E$2700,'Compra Ventas'!$A$2:$A$2700,DG$4,'Compra Ventas'!$B$2:$B$2700,$B203,'Compra Ventas'!$C$2:$C$2700,DG$5)</f>
        <v>2314346.5271676895</v>
      </c>
      <c r="DH203" s="14">
        <f>SUMIFS('Compra Ventas'!$E$2:$E$2700,'Compra Ventas'!$A$2:$A$2700,DH$4,'Compra Ventas'!$B$2:$B$2700,$B203,'Compra Ventas'!$C$2:$C$2700,DH$5)</f>
        <v>2469700.0902563003</v>
      </c>
      <c r="DI203" s="84"/>
      <c r="DJ203" s="98">
        <f>SUMIFS('Ajuste Ciclado'!D$5:D$47,'Ajuste Ciclado'!$C$5:$C$47,Balance!DJ$4,'Ajuste Ciclado'!$B$5:$B$47,Balance!$B203)</f>
        <v>0</v>
      </c>
      <c r="DK203" s="99">
        <f>SUMIFS('Ajuste Ciclado'!E$5:E$47,'Ajuste Ciclado'!$C$5:$C$47,Balance!DK$4,'Ajuste Ciclado'!$B$5:$B$47,Balance!$B203)</f>
        <v>0</v>
      </c>
      <c r="DL203" s="99">
        <f>SUMIFS('Ajuste Ciclado'!F$5:F$47,'Ajuste Ciclado'!$C$5:$C$47,Balance!DL$4,'Ajuste Ciclado'!$B$5:$B$47,Balance!$B203)</f>
        <v>0</v>
      </c>
      <c r="DM203" s="99">
        <f>SUMIFS('Ajuste Ciclado'!G$5:G$47,'Ajuste Ciclado'!$C$5:$C$47,Balance!DM$4,'Ajuste Ciclado'!$B$5:$B$47,Balance!$B203)</f>
        <v>0</v>
      </c>
      <c r="DN203" s="99">
        <f>SUMIFS('Ajuste Ciclado'!H$5:H$47,'Ajuste Ciclado'!$C$5:$C$47,Balance!DN$4,'Ajuste Ciclado'!$B$5:$B$47,Balance!$B203)</f>
        <v>0</v>
      </c>
      <c r="DO203" s="99">
        <f>SUMIFS('Ajuste Ciclado'!I$5:I$47,'Ajuste Ciclado'!$C$5:$C$47,Balance!DO$4,'Ajuste Ciclado'!$B$5:$B$47,Balance!$B203)</f>
        <v>0</v>
      </c>
      <c r="DP203" s="99">
        <f>SUMIFS('Ajuste Ciclado'!J$5:J$47,'Ajuste Ciclado'!$C$5:$C$47,Balance!DP$4,'Ajuste Ciclado'!$B$5:$B$47,Balance!$B203)</f>
        <v>0</v>
      </c>
      <c r="DQ203" s="99">
        <f>SUMIFS('Ajuste Ciclado'!K$5:K$47,'Ajuste Ciclado'!$C$5:$C$47,Balance!DQ$4,'Ajuste Ciclado'!$B$5:$B$47,Balance!$B203)</f>
        <v>0</v>
      </c>
      <c r="DR203" s="99">
        <f>SUMIFS('Ajuste Ciclado'!L$5:L$47,'Ajuste Ciclado'!$C$5:$C$47,Balance!DR$4,'Ajuste Ciclado'!$B$5:$B$47,Balance!$B203)</f>
        <v>0</v>
      </c>
      <c r="DS203" s="99">
        <f>SUMIFS('Ajuste Ciclado'!M$5:M$47,'Ajuste Ciclado'!$C$5:$C$47,Balance!DS$4,'Ajuste Ciclado'!$B$5:$B$47,Balance!$B203)</f>
        <v>0</v>
      </c>
      <c r="DT203" s="99">
        <f>SUMIFS('Ajuste Ciclado'!N$5:N$47,'Ajuste Ciclado'!$C$5:$C$47,Balance!DT$4,'Ajuste Ciclado'!$B$5:$B$47,Balance!$B203)</f>
        <v>0</v>
      </c>
      <c r="DU203" s="100">
        <f>SUMIFS('Ajuste Ciclado'!O$5:O$47,'Ajuste Ciclado'!$C$5:$C$47,Balance!DU$4,'Ajuste Ciclado'!$B$5:$B$47,Balance!$B203)</f>
        <v>0</v>
      </c>
      <c r="DV203" s="98">
        <f>SUMIFS('Ajuste Ciclado'!D$5:D$47,'Ajuste Ciclado'!$C$5:$C$47,Balance!DV$4,'Ajuste Ciclado'!$B$5:$B$47,Balance!$B203)</f>
        <v>0</v>
      </c>
      <c r="DW203" s="99">
        <f>SUMIFS('Ajuste Ciclado'!E$5:E$47,'Ajuste Ciclado'!$C$5:$C$47,Balance!DW$4,'Ajuste Ciclado'!$B$5:$B$47,Balance!$B203)</f>
        <v>0</v>
      </c>
      <c r="DX203" s="99">
        <f>SUMIFS('Ajuste Ciclado'!F$5:F$47,'Ajuste Ciclado'!$C$5:$C$47,Balance!DX$4,'Ajuste Ciclado'!$B$5:$B$47,Balance!$B203)</f>
        <v>0</v>
      </c>
      <c r="DY203" s="99">
        <f>SUMIFS('Ajuste Ciclado'!G$5:G$47,'Ajuste Ciclado'!$C$5:$C$47,Balance!DY$4,'Ajuste Ciclado'!$B$5:$B$47,Balance!$B203)</f>
        <v>0</v>
      </c>
      <c r="DZ203" s="99">
        <f>SUMIFS('Ajuste Ciclado'!H$5:H$47,'Ajuste Ciclado'!$C$5:$C$47,Balance!DZ$4,'Ajuste Ciclado'!$B$5:$B$47,Balance!$B203)</f>
        <v>0</v>
      </c>
      <c r="EA203" s="99">
        <f>SUMIFS('Ajuste Ciclado'!I$5:I$47,'Ajuste Ciclado'!$C$5:$C$47,Balance!EA$4,'Ajuste Ciclado'!$B$5:$B$47,Balance!$B203)</f>
        <v>0</v>
      </c>
      <c r="EB203" s="99">
        <f>SUMIFS('Ajuste Ciclado'!J$5:J$47,'Ajuste Ciclado'!$C$5:$C$47,Balance!EB$4,'Ajuste Ciclado'!$B$5:$B$47,Balance!$B203)</f>
        <v>0</v>
      </c>
      <c r="EC203" s="99">
        <f>SUMIFS('Ajuste Ciclado'!K$5:K$47,'Ajuste Ciclado'!$C$5:$C$47,Balance!EC$4,'Ajuste Ciclado'!$B$5:$B$47,Balance!$B203)</f>
        <v>0</v>
      </c>
      <c r="ED203" s="99">
        <f>SUMIFS('Ajuste Ciclado'!L$5:L$47,'Ajuste Ciclado'!$C$5:$C$47,Balance!ED$4,'Ajuste Ciclado'!$B$5:$B$47,Balance!$B203)</f>
        <v>0</v>
      </c>
      <c r="EE203" s="99">
        <f>SUMIFS('Ajuste Ciclado'!M$5:M$47,'Ajuste Ciclado'!$C$5:$C$47,Balance!EE$4,'Ajuste Ciclado'!$B$5:$B$47,Balance!$B203)</f>
        <v>0</v>
      </c>
      <c r="EF203" s="99">
        <f>SUMIFS('Ajuste Ciclado'!N$5:N$47,'Ajuste Ciclado'!$C$5:$C$47,Balance!EF$4,'Ajuste Ciclado'!$B$5:$B$47,Balance!$B203)</f>
        <v>0</v>
      </c>
      <c r="EG203" s="100">
        <f>SUMIFS('Ajuste Ciclado'!O$5:O$47,'Ajuste Ciclado'!$C$5:$C$47,Balance!EG$4,'Ajuste Ciclado'!$B$5:$B$47,Balance!$B203)</f>
        <v>0</v>
      </c>
      <c r="EH203" s="98">
        <f>SUMIFS('Ajuste Ciclado'!D$5:D$47,'Ajuste Ciclado'!$C$5:$C$47,Balance!EH$4,'Ajuste Ciclado'!$B$5:$B$47,Balance!$B203)</f>
        <v>0</v>
      </c>
      <c r="EI203" s="99">
        <f>SUMIFS('Ajuste Ciclado'!E$5:E$47,'Ajuste Ciclado'!$C$5:$C$47,Balance!EI$4,'Ajuste Ciclado'!$B$5:$B$47,Balance!$B203)</f>
        <v>0</v>
      </c>
      <c r="EJ203" s="99">
        <f>SUMIFS('Ajuste Ciclado'!F$5:F$47,'Ajuste Ciclado'!$C$5:$C$47,Balance!EJ$4,'Ajuste Ciclado'!$B$5:$B$47,Balance!$B203)</f>
        <v>0</v>
      </c>
      <c r="EK203" s="99">
        <f>SUMIFS('Ajuste Ciclado'!G$5:G$47,'Ajuste Ciclado'!$C$5:$C$47,Balance!EK$4,'Ajuste Ciclado'!$B$5:$B$47,Balance!$B203)</f>
        <v>0</v>
      </c>
      <c r="EL203" s="99">
        <f>SUMIFS('Ajuste Ciclado'!H$5:H$47,'Ajuste Ciclado'!$C$5:$C$47,Balance!EL$4,'Ajuste Ciclado'!$B$5:$B$47,Balance!$B203)</f>
        <v>0</v>
      </c>
      <c r="EM203" s="99">
        <f>SUMIFS('Ajuste Ciclado'!I$5:I$47,'Ajuste Ciclado'!$C$5:$C$47,Balance!EM$4,'Ajuste Ciclado'!$B$5:$B$47,Balance!$B203)</f>
        <v>0</v>
      </c>
      <c r="EN203" s="99">
        <f>SUMIFS('Ajuste Ciclado'!J$5:J$47,'Ajuste Ciclado'!$C$5:$C$47,Balance!EN$4,'Ajuste Ciclado'!$B$5:$B$47,Balance!$B203)</f>
        <v>0</v>
      </c>
      <c r="EO203" s="99">
        <f>SUMIFS('Ajuste Ciclado'!K$5:K$47,'Ajuste Ciclado'!$C$5:$C$47,Balance!EO$4,'Ajuste Ciclado'!$B$5:$B$47,Balance!$B203)</f>
        <v>0</v>
      </c>
      <c r="EP203" s="99">
        <f>SUMIFS('Ajuste Ciclado'!L$5:L$47,'Ajuste Ciclado'!$C$5:$C$47,Balance!EP$4,'Ajuste Ciclado'!$B$5:$B$47,Balance!$B203)</f>
        <v>0</v>
      </c>
      <c r="EQ203" s="99">
        <f>SUMIFS('Ajuste Ciclado'!M$5:M$47,'Ajuste Ciclado'!$C$5:$C$47,Balance!EQ$4,'Ajuste Ciclado'!$B$5:$B$47,Balance!$B203)</f>
        <v>0</v>
      </c>
      <c r="ER203" s="99">
        <f>SUMIFS('Ajuste Ciclado'!N$5:N$47,'Ajuste Ciclado'!$C$5:$C$47,Balance!ER$4,'Ajuste Ciclado'!$B$5:$B$47,Balance!$B203)</f>
        <v>0</v>
      </c>
      <c r="ES203" s="100">
        <f>SUMIFS('Ajuste Ciclado'!O$5:O$47,'Ajuste Ciclado'!$C$5:$C$47,Balance!ES$4,'Ajuste Ciclado'!$B$5:$B$47,Balance!$B203)</f>
        <v>0</v>
      </c>
      <c r="ET203" s="84"/>
      <c r="EU203" s="12">
        <f t="shared" si="328"/>
        <v>1054042.7876404664</v>
      </c>
      <c r="EV203" s="13">
        <f t="shared" si="293"/>
        <v>1031262.8082869686</v>
      </c>
      <c r="EW203" s="13">
        <f t="shared" si="294"/>
        <v>856163.91631728783</v>
      </c>
      <c r="EX203" s="13">
        <f t="shared" si="295"/>
        <v>1214555.5562697118</v>
      </c>
      <c r="EY203" s="13">
        <f t="shared" si="296"/>
        <v>992758.69669051981</v>
      </c>
      <c r="EZ203" s="13">
        <f t="shared" si="297"/>
        <v>934437.73175737262</v>
      </c>
      <c r="FA203" s="13">
        <f t="shared" si="298"/>
        <v>917417.90364093985</v>
      </c>
      <c r="FB203" s="13">
        <f t="shared" si="299"/>
        <v>1049807.2654744941</v>
      </c>
      <c r="FC203" s="13">
        <f t="shared" si="300"/>
        <v>890200.33863680251</v>
      </c>
      <c r="FD203" s="13">
        <f t="shared" si="301"/>
        <v>-17337.460454197368</v>
      </c>
      <c r="FE203" s="13">
        <f t="shared" si="302"/>
        <v>-231652.21719277883</v>
      </c>
      <c r="FF203" s="14">
        <f t="shared" si="303"/>
        <v>-198918.46611008979</v>
      </c>
      <c r="FG203" s="12">
        <f t="shared" si="304"/>
        <v>1053959.7603666876</v>
      </c>
      <c r="FH203" s="13">
        <f t="shared" si="305"/>
        <v>1035079.3430678914</v>
      </c>
      <c r="FI203" s="13">
        <f t="shared" si="306"/>
        <v>861199.16391801182</v>
      </c>
      <c r="FJ203" s="13">
        <f t="shared" si="307"/>
        <v>1290161.7409213167</v>
      </c>
      <c r="FK203" s="13">
        <f t="shared" si="308"/>
        <v>988130.57650411315</v>
      </c>
      <c r="FL203" s="13">
        <f t="shared" si="309"/>
        <v>923570.6847060658</v>
      </c>
      <c r="FM203" s="13">
        <f t="shared" si="310"/>
        <v>916585.83988873987</v>
      </c>
      <c r="FN203" s="13">
        <f t="shared" si="311"/>
        <v>1062081.9918288477</v>
      </c>
      <c r="FO203" s="13">
        <f t="shared" si="312"/>
        <v>884272.82836476294</v>
      </c>
      <c r="FP203" s="13">
        <f t="shared" si="313"/>
        <v>52849.403309557354</v>
      </c>
      <c r="FQ203" s="13">
        <f t="shared" si="314"/>
        <v>-38396.315287386766</v>
      </c>
      <c r="FR203" s="14">
        <f t="shared" si="315"/>
        <v>-7028.7738364841789</v>
      </c>
      <c r="FS203" s="12">
        <f t="shared" si="316"/>
        <v>4304038.3201762345</v>
      </c>
      <c r="FT203" s="13">
        <f t="shared" si="317"/>
        <v>3824305.3188554528</v>
      </c>
      <c r="FU203" s="13">
        <f t="shared" si="318"/>
        <v>4447988.1000993419</v>
      </c>
      <c r="FV203" s="13">
        <f t="shared" si="319"/>
        <v>4190546.3815868334</v>
      </c>
      <c r="FW203" s="13">
        <f t="shared" si="320"/>
        <v>3781501.2761887694</v>
      </c>
      <c r="FX203" s="13">
        <f t="shared" si="321"/>
        <v>3530832.2101254798</v>
      </c>
      <c r="FY203" s="13">
        <f t="shared" si="322"/>
        <v>3707042.8417814672</v>
      </c>
      <c r="FZ203" s="13">
        <f t="shared" si="323"/>
        <v>3758055.4218016528</v>
      </c>
      <c r="GA203" s="13">
        <f t="shared" si="324"/>
        <v>3310987.3302564356</v>
      </c>
      <c r="GB203" s="13">
        <f t="shared" si="325"/>
        <v>2367996.118722247</v>
      </c>
      <c r="GC203" s="13">
        <f t="shared" si="326"/>
        <v>2336558.6778270467</v>
      </c>
      <c r="GD203" s="14">
        <f t="shared" si="327"/>
        <v>2495877.3379331292</v>
      </c>
      <c r="GE203" s="84"/>
      <c r="GF203" s="12">
        <f t="shared" si="329"/>
        <v>8492738.8609574977</v>
      </c>
      <c r="GG203" s="13">
        <f t="shared" si="329"/>
        <v>9022466.2437521238</v>
      </c>
      <c r="GH203" s="14">
        <f t="shared" si="329"/>
        <v>42055729.33535409</v>
      </c>
      <c r="GI203" s="6">
        <f t="shared" si="330"/>
        <v>1</v>
      </c>
      <c r="GJ203" s="12">
        <f t="shared" si="331"/>
        <v>-447908.14375706599</v>
      </c>
      <c r="GK203" s="13">
        <f t="shared" si="332"/>
        <v>-45425.089123870945</v>
      </c>
      <c r="GL203" s="14">
        <f t="shared" si="333"/>
        <v>0</v>
      </c>
      <c r="GM203" s="84"/>
      <c r="GN203" s="66">
        <f t="shared" si="334"/>
        <v>-447908.14375706599</v>
      </c>
      <c r="GO203" s="84"/>
      <c r="GP203" s="63" t="str" cm="1">
        <f t="array" ref="GP203">INDEX($GF$4:$GH$4,1,GI203)</f>
        <v>Sample 1</v>
      </c>
      <c r="GQ203" s="12">
        <f t="shared" si="287"/>
        <v>-231652.21719277883</v>
      </c>
      <c r="GR203" s="13">
        <f t="shared" si="287"/>
        <v>-198918.46611008979</v>
      </c>
      <c r="GS203" s="14">
        <f t="shared" si="287"/>
        <v>-17337.460454197368</v>
      </c>
      <c r="GT203" s="12">
        <f t="shared" si="288"/>
        <v>-38396.315287386766</v>
      </c>
      <c r="GU203" s="13">
        <f t="shared" si="288"/>
        <v>-7028.7738364841789</v>
      </c>
      <c r="GV203" s="14">
        <f t="shared" si="288"/>
        <v>52849.403309557354</v>
      </c>
      <c r="GW203" s="12">
        <f t="shared" si="289"/>
        <v>2336558.6778270467</v>
      </c>
      <c r="GX203" s="13">
        <f t="shared" si="289"/>
        <v>2367996.118722247</v>
      </c>
      <c r="GY203" s="14">
        <f t="shared" si="289"/>
        <v>2495877.3379331292</v>
      </c>
      <c r="GZ203" s="84" t="str">
        <f t="shared" si="290"/>
        <v>Sample 1</v>
      </c>
      <c r="HA203" s="12">
        <f t="shared" si="335"/>
        <v>-231652.21719277883</v>
      </c>
      <c r="HB203" s="13">
        <f t="shared" si="335"/>
        <v>-198918.46611008979</v>
      </c>
      <c r="HC203" s="14">
        <f t="shared" si="335"/>
        <v>-17337.460454197368</v>
      </c>
      <c r="HD203" s="6">
        <f t="shared" si="291"/>
        <v>-447908.14375706599</v>
      </c>
      <c r="HE203" s="84" t="str">
        <f t="shared" si="292"/>
        <v>Ok</v>
      </c>
    </row>
    <row r="204" spans="2:213" hidden="1" x14ac:dyDescent="0.3">
      <c r="B204" s="84" t="s">
        <v>277</v>
      </c>
      <c r="C204" s="12">
        <f>SUMIFS(Inyecciones!$E$2:$E$14185,Inyecciones!$A$2:$A$14185,Balance!C$4,Inyecciones!$B$2:$B$14185,Balance!$B204,Inyecciones!$C$2:$C$14185,Balance!C$5)</f>
        <v>0</v>
      </c>
      <c r="D204" s="13">
        <f>SUMIFS(Inyecciones!$E$2:$E$14185,Inyecciones!$A$2:$A$14185,Balance!D$4,Inyecciones!$B$2:$B$14185,Balance!$B204,Inyecciones!$C$2:$C$14185,Balance!D$5)</f>
        <v>0</v>
      </c>
      <c r="E204" s="13">
        <f>SUMIFS(Inyecciones!$E$2:$E$14185,Inyecciones!$A$2:$A$14185,Balance!E$4,Inyecciones!$B$2:$B$14185,Balance!$B204,Inyecciones!$C$2:$C$14185,Balance!E$5)</f>
        <v>0</v>
      </c>
      <c r="F204" s="13">
        <f>SUMIFS(Inyecciones!$E$2:$E$14185,Inyecciones!$A$2:$A$14185,Balance!F$4,Inyecciones!$B$2:$B$14185,Balance!$B204,Inyecciones!$C$2:$C$14185,Balance!F$5)</f>
        <v>0</v>
      </c>
      <c r="G204" s="13">
        <f>SUMIFS(Inyecciones!$E$2:$E$14185,Inyecciones!$A$2:$A$14185,Balance!G$4,Inyecciones!$B$2:$B$14185,Balance!$B204,Inyecciones!$C$2:$C$14185,Balance!G$5)</f>
        <v>19018.08427908209</v>
      </c>
      <c r="H204" s="13">
        <f>SUMIFS(Inyecciones!$E$2:$E$14185,Inyecciones!$A$2:$A$14185,Balance!H$4,Inyecciones!$B$2:$B$14185,Balance!$B204,Inyecciones!$C$2:$C$14185,Balance!H$5)</f>
        <v>11809.34226001099</v>
      </c>
      <c r="I204" s="13">
        <f>SUMIFS(Inyecciones!$E$2:$E$14185,Inyecciones!$A$2:$A$14185,Balance!I$4,Inyecciones!$B$2:$B$14185,Balance!$B204,Inyecciones!$C$2:$C$14185,Balance!I$5)</f>
        <v>15360.02792089703</v>
      </c>
      <c r="J204" s="13">
        <f>SUMIFS(Inyecciones!$E$2:$E$14185,Inyecciones!$A$2:$A$14185,Balance!J$4,Inyecciones!$B$2:$B$14185,Balance!$B204,Inyecciones!$C$2:$C$14185,Balance!J$5)</f>
        <v>22089.401153266521</v>
      </c>
      <c r="K204" s="13">
        <f>SUMIFS(Inyecciones!$E$2:$E$14185,Inyecciones!$A$2:$A$14185,Balance!K$4,Inyecciones!$B$2:$B$14185,Balance!$B204,Inyecciones!$C$2:$C$14185,Balance!K$5)</f>
        <v>24879.738027997839</v>
      </c>
      <c r="L204" s="13">
        <f>SUMIFS(Inyecciones!$E$2:$E$14185,Inyecciones!$A$2:$A$14185,Balance!L$4,Inyecciones!$B$2:$B$14185,Balance!$B204,Inyecciones!$C$2:$C$14185,Balance!L$5)</f>
        <v>7209.7329322710139</v>
      </c>
      <c r="M204" s="13">
        <f>SUMIFS(Inyecciones!$E$2:$E$14185,Inyecciones!$A$2:$A$14185,Balance!M$4,Inyecciones!$B$2:$B$14185,Balance!$B204,Inyecciones!$C$2:$C$14185,Balance!M$5)</f>
        <v>3630.873957254541</v>
      </c>
      <c r="N204" s="14">
        <f>SUMIFS(Inyecciones!$E$2:$E$14185,Inyecciones!$A$2:$A$14185,Balance!N$4,Inyecciones!$B$2:$B$14185,Balance!$B204,Inyecciones!$C$2:$C$14185,Balance!N$5)</f>
        <v>5774.0098725421503</v>
      </c>
      <c r="O204" s="12">
        <f>SUMIFS(Inyecciones!$E$2:$E$14185,Inyecciones!$A$2:$A$14185,Balance!O$4,Inyecciones!$B$2:$B$14185,Balance!$B204,Inyecciones!$C$2:$C$14185,Balance!O$5)</f>
        <v>0</v>
      </c>
      <c r="P204" s="13">
        <f>SUMIFS(Inyecciones!$E$2:$E$14185,Inyecciones!$A$2:$A$14185,Balance!P$4,Inyecciones!$B$2:$B$14185,Balance!$B204,Inyecciones!$C$2:$C$14185,Balance!P$5)</f>
        <v>0</v>
      </c>
      <c r="Q204" s="13">
        <f>SUMIFS(Inyecciones!$E$2:$E$14185,Inyecciones!$A$2:$A$14185,Balance!Q$4,Inyecciones!$B$2:$B$14185,Balance!$B204,Inyecciones!$C$2:$C$14185,Balance!Q$5)</f>
        <v>0</v>
      </c>
      <c r="R204" s="13">
        <f>SUMIFS(Inyecciones!$E$2:$E$14185,Inyecciones!$A$2:$A$14185,Balance!R$4,Inyecciones!$B$2:$B$14185,Balance!$B204,Inyecciones!$C$2:$C$14185,Balance!R$5)</f>
        <v>0</v>
      </c>
      <c r="S204" s="13">
        <f>SUMIFS(Inyecciones!$E$2:$E$14185,Inyecciones!$A$2:$A$14185,Balance!S$4,Inyecciones!$B$2:$B$14185,Balance!$B204,Inyecciones!$C$2:$C$14185,Balance!S$5)</f>
        <v>18591.160303056931</v>
      </c>
      <c r="T204" s="13">
        <f>SUMIFS(Inyecciones!$E$2:$E$14185,Inyecciones!$A$2:$A$14185,Balance!T$4,Inyecciones!$B$2:$B$14185,Balance!$B204,Inyecciones!$C$2:$C$14185,Balance!T$5)</f>
        <v>11951.85566699441</v>
      </c>
      <c r="U204" s="13">
        <f>SUMIFS(Inyecciones!$E$2:$E$14185,Inyecciones!$A$2:$A$14185,Balance!U$4,Inyecciones!$B$2:$B$14185,Balance!$B204,Inyecciones!$C$2:$C$14185,Balance!U$5)</f>
        <v>16297.599480554731</v>
      </c>
      <c r="V204" s="13">
        <f>SUMIFS(Inyecciones!$E$2:$E$14185,Inyecciones!$A$2:$A$14185,Balance!V$4,Inyecciones!$B$2:$B$14185,Balance!$B204,Inyecciones!$C$2:$C$14185,Balance!V$5)</f>
        <v>22244.55164197227</v>
      </c>
      <c r="W204" s="13">
        <f>SUMIFS(Inyecciones!$E$2:$E$14185,Inyecciones!$A$2:$A$14185,Balance!W$4,Inyecciones!$B$2:$B$14185,Balance!$B204,Inyecciones!$C$2:$C$14185,Balance!W$5)</f>
        <v>25418.34781942784</v>
      </c>
      <c r="X204" s="13">
        <f>SUMIFS(Inyecciones!$E$2:$E$14185,Inyecciones!$A$2:$A$14185,Balance!X$4,Inyecciones!$B$2:$B$14185,Balance!$B204,Inyecciones!$C$2:$C$14185,Balance!X$5)</f>
        <v>10688.55886172897</v>
      </c>
      <c r="Y204" s="13">
        <f>SUMIFS(Inyecciones!$E$2:$E$14185,Inyecciones!$A$2:$A$14185,Balance!Y$4,Inyecciones!$B$2:$B$14185,Balance!$B204,Inyecciones!$C$2:$C$14185,Balance!Y$5)</f>
        <v>13894.525820188541</v>
      </c>
      <c r="Z204" s="14">
        <f>SUMIFS(Inyecciones!$E$2:$E$14185,Inyecciones!$A$2:$A$14185,Balance!Z$4,Inyecciones!$B$2:$B$14185,Balance!$B204,Inyecciones!$C$2:$C$14185,Balance!Z$5)</f>
        <v>18064.224430470509</v>
      </c>
      <c r="AA204" s="12">
        <f>SUMIFS(Inyecciones!$E$2:$E$14185,Inyecciones!$A$2:$A$14185,Balance!AA$4,Inyecciones!$B$2:$B$14185,Balance!$B204,Inyecciones!$C$2:$C$14185,Balance!AA$5)</f>
        <v>0</v>
      </c>
      <c r="AB204" s="13">
        <f>SUMIFS(Inyecciones!$E$2:$E$14185,Inyecciones!$A$2:$A$14185,Balance!AB$4,Inyecciones!$B$2:$B$14185,Balance!$B204,Inyecciones!$C$2:$C$14185,Balance!AB$5)</f>
        <v>0</v>
      </c>
      <c r="AC204" s="13">
        <f>SUMIFS(Inyecciones!$E$2:$E$14185,Inyecciones!$A$2:$A$14185,Balance!AC$4,Inyecciones!$B$2:$B$14185,Balance!$B204,Inyecciones!$C$2:$C$14185,Balance!AC$5)</f>
        <v>0</v>
      </c>
      <c r="AD204" s="13">
        <f>SUMIFS(Inyecciones!$E$2:$E$14185,Inyecciones!$A$2:$A$14185,Balance!AD$4,Inyecciones!$B$2:$B$14185,Balance!$B204,Inyecciones!$C$2:$C$14185,Balance!AD$5)</f>
        <v>0</v>
      </c>
      <c r="AE204" s="13">
        <f>SUMIFS(Inyecciones!$E$2:$E$14185,Inyecciones!$A$2:$A$14185,Balance!AE$4,Inyecciones!$B$2:$B$14185,Balance!$B204,Inyecciones!$C$2:$C$14185,Balance!AE$5)</f>
        <v>19353.713645572629</v>
      </c>
      <c r="AF204" s="13">
        <f>SUMIFS(Inyecciones!$E$2:$E$14185,Inyecciones!$A$2:$A$14185,Balance!AF$4,Inyecciones!$B$2:$B$14185,Balance!$B204,Inyecciones!$C$2:$C$14185,Balance!AF$5)</f>
        <v>12842.753943288189</v>
      </c>
      <c r="AG204" s="13">
        <f>SUMIFS(Inyecciones!$E$2:$E$14185,Inyecciones!$A$2:$A$14185,Balance!AG$4,Inyecciones!$B$2:$B$14185,Balance!$B204,Inyecciones!$C$2:$C$14185,Balance!AG$5)</f>
        <v>17790.116435532411</v>
      </c>
      <c r="AH204" s="13">
        <f>SUMIFS(Inyecciones!$E$2:$E$14185,Inyecciones!$A$2:$A$14185,Balance!AH$4,Inyecciones!$B$2:$B$14185,Balance!$B204,Inyecciones!$C$2:$C$14185,Balance!AH$5)</f>
        <v>24691.56014363467</v>
      </c>
      <c r="AI204" s="13">
        <f>SUMIFS(Inyecciones!$E$2:$E$14185,Inyecciones!$A$2:$A$14185,Balance!AI$4,Inyecciones!$B$2:$B$14185,Balance!$B204,Inyecciones!$C$2:$C$14185,Balance!AI$5)</f>
        <v>27710.57295511954</v>
      </c>
      <c r="AJ204" s="13">
        <f>SUMIFS(Inyecciones!$E$2:$E$14185,Inyecciones!$A$2:$A$14185,Balance!AJ$4,Inyecciones!$B$2:$B$14185,Balance!$B204,Inyecciones!$C$2:$C$14185,Balance!AJ$5)</f>
        <v>22827.20080595434</v>
      </c>
      <c r="AK204" s="13">
        <f>SUMIFS(Inyecciones!$E$2:$E$14185,Inyecciones!$A$2:$A$14185,Balance!AK$4,Inyecciones!$B$2:$B$14185,Balance!$B204,Inyecciones!$C$2:$C$14185,Balance!AK$5)</f>
        <v>26739.136221980381</v>
      </c>
      <c r="AL204" s="14">
        <f>SUMIFS(Inyecciones!$E$2:$E$14185,Inyecciones!$A$2:$A$14185,Balance!AL$4,Inyecciones!$B$2:$B$14185,Balance!$B204,Inyecciones!$C$2:$C$14185,Balance!AL$5)</f>
        <v>27962.242398126629</v>
      </c>
      <c r="AM204" s="13"/>
      <c r="AN204" s="12">
        <f>SUMIFS('Retiro Mensual'!$E$2:$E$2629,'Retiro Mensual'!$A$2:$A$2629,AN$4,'Retiro Mensual'!$B$2:$B$2629,$B204,'Retiro Mensual'!$C$2:$C$2629,AN$5)</f>
        <v>0</v>
      </c>
      <c r="AO204" s="13">
        <f>SUMIFS('Retiro Mensual'!$E$2:$E$2629,'Retiro Mensual'!$A$2:$A$2629,AO$4,'Retiro Mensual'!$B$2:$B$2629,$B204,'Retiro Mensual'!$C$2:$C$2629,AO$5)</f>
        <v>0</v>
      </c>
      <c r="AP204" s="13">
        <f>SUMIFS('Retiro Mensual'!$E$2:$E$2629,'Retiro Mensual'!$A$2:$A$2629,AP$4,'Retiro Mensual'!$B$2:$B$2629,$B204,'Retiro Mensual'!$C$2:$C$2629,AP$5)</f>
        <v>0</v>
      </c>
      <c r="AQ204" s="13">
        <f>SUMIFS('Retiro Mensual'!$E$2:$E$2629,'Retiro Mensual'!$A$2:$A$2629,AQ$4,'Retiro Mensual'!$B$2:$B$2629,$B204,'Retiro Mensual'!$C$2:$C$2629,AQ$5)</f>
        <v>0</v>
      </c>
      <c r="AR204" s="13">
        <f>SUMIFS('Retiro Mensual'!$E$2:$E$2629,'Retiro Mensual'!$A$2:$A$2629,AR$4,'Retiro Mensual'!$B$2:$B$2629,$B204,'Retiro Mensual'!$C$2:$C$2629,AR$5)</f>
        <v>0</v>
      </c>
      <c r="AS204" s="13">
        <f>SUMIFS('Retiro Mensual'!$E$2:$E$2629,'Retiro Mensual'!$A$2:$A$2629,AS$4,'Retiro Mensual'!$B$2:$B$2629,$B204,'Retiro Mensual'!$C$2:$C$2629,AS$5)</f>
        <v>0</v>
      </c>
      <c r="AT204" s="13">
        <f>SUMIFS('Retiro Mensual'!$E$2:$E$2629,'Retiro Mensual'!$A$2:$A$2629,AT$4,'Retiro Mensual'!$B$2:$B$2629,$B204,'Retiro Mensual'!$C$2:$C$2629,AT$5)</f>
        <v>0</v>
      </c>
      <c r="AU204" s="13">
        <f>SUMIFS('Retiro Mensual'!$E$2:$E$2629,'Retiro Mensual'!$A$2:$A$2629,AU$4,'Retiro Mensual'!$B$2:$B$2629,$B204,'Retiro Mensual'!$C$2:$C$2629,AU$5)</f>
        <v>0</v>
      </c>
      <c r="AV204" s="13">
        <f>SUMIFS('Retiro Mensual'!$E$2:$E$2629,'Retiro Mensual'!$A$2:$A$2629,AV$4,'Retiro Mensual'!$B$2:$B$2629,$B204,'Retiro Mensual'!$C$2:$C$2629,AV$5)</f>
        <v>0</v>
      </c>
      <c r="AW204" s="13">
        <f>SUMIFS('Retiro Mensual'!$E$2:$E$2629,'Retiro Mensual'!$A$2:$A$2629,AW$4,'Retiro Mensual'!$B$2:$B$2629,$B204,'Retiro Mensual'!$C$2:$C$2629,AW$5)</f>
        <v>0</v>
      </c>
      <c r="AX204" s="13">
        <f>SUMIFS('Retiro Mensual'!$E$2:$E$2629,'Retiro Mensual'!$A$2:$A$2629,AX$4,'Retiro Mensual'!$B$2:$B$2629,$B204,'Retiro Mensual'!$C$2:$C$2629,AX$5)</f>
        <v>0</v>
      </c>
      <c r="AY204" s="14">
        <f>SUMIFS('Retiro Mensual'!$E$2:$E$2629,'Retiro Mensual'!$A$2:$A$2629,AY$4,'Retiro Mensual'!$B$2:$B$2629,$B204,'Retiro Mensual'!$C$2:$C$2629,AY$5)</f>
        <v>0</v>
      </c>
      <c r="AZ204" s="12">
        <f>SUMIFS('Retiro Mensual'!$E$2:$E$2629,'Retiro Mensual'!$A$2:$A$2629,AZ$4,'Retiro Mensual'!$B$2:$B$2629,$B204,'Retiro Mensual'!$C$2:$C$2629,AZ$5)</f>
        <v>0</v>
      </c>
      <c r="BA204" s="13">
        <f>SUMIFS('Retiro Mensual'!$E$2:$E$2629,'Retiro Mensual'!$A$2:$A$2629,BA$4,'Retiro Mensual'!$B$2:$B$2629,$B204,'Retiro Mensual'!$C$2:$C$2629,BA$5)</f>
        <v>0</v>
      </c>
      <c r="BB204" s="13">
        <f>SUMIFS('Retiro Mensual'!$E$2:$E$2629,'Retiro Mensual'!$A$2:$A$2629,BB$4,'Retiro Mensual'!$B$2:$B$2629,$B204,'Retiro Mensual'!$C$2:$C$2629,BB$5)</f>
        <v>0</v>
      </c>
      <c r="BC204" s="13">
        <f>SUMIFS('Retiro Mensual'!$E$2:$E$2629,'Retiro Mensual'!$A$2:$A$2629,BC$4,'Retiro Mensual'!$B$2:$B$2629,$B204,'Retiro Mensual'!$C$2:$C$2629,BC$5)</f>
        <v>0</v>
      </c>
      <c r="BD204" s="13">
        <f>SUMIFS('Retiro Mensual'!$E$2:$E$2629,'Retiro Mensual'!$A$2:$A$2629,BD$4,'Retiro Mensual'!$B$2:$B$2629,$B204,'Retiro Mensual'!$C$2:$C$2629,BD$5)</f>
        <v>0</v>
      </c>
      <c r="BE204" s="13">
        <f>SUMIFS('Retiro Mensual'!$E$2:$E$2629,'Retiro Mensual'!$A$2:$A$2629,BE$4,'Retiro Mensual'!$B$2:$B$2629,$B204,'Retiro Mensual'!$C$2:$C$2629,BE$5)</f>
        <v>0</v>
      </c>
      <c r="BF204" s="13">
        <f>SUMIFS('Retiro Mensual'!$E$2:$E$2629,'Retiro Mensual'!$A$2:$A$2629,BF$4,'Retiro Mensual'!$B$2:$B$2629,$B204,'Retiro Mensual'!$C$2:$C$2629,BF$5)</f>
        <v>0</v>
      </c>
      <c r="BG204" s="13">
        <f>SUMIFS('Retiro Mensual'!$E$2:$E$2629,'Retiro Mensual'!$A$2:$A$2629,BG$4,'Retiro Mensual'!$B$2:$B$2629,$B204,'Retiro Mensual'!$C$2:$C$2629,BG$5)</f>
        <v>0</v>
      </c>
      <c r="BH204" s="13">
        <f>SUMIFS('Retiro Mensual'!$E$2:$E$2629,'Retiro Mensual'!$A$2:$A$2629,BH$4,'Retiro Mensual'!$B$2:$B$2629,$B204,'Retiro Mensual'!$C$2:$C$2629,BH$5)</f>
        <v>0</v>
      </c>
      <c r="BI204" s="13">
        <f>SUMIFS('Retiro Mensual'!$E$2:$E$2629,'Retiro Mensual'!$A$2:$A$2629,BI$4,'Retiro Mensual'!$B$2:$B$2629,$B204,'Retiro Mensual'!$C$2:$C$2629,BI$5)</f>
        <v>0</v>
      </c>
      <c r="BJ204" s="13">
        <f>SUMIFS('Retiro Mensual'!$E$2:$E$2629,'Retiro Mensual'!$A$2:$A$2629,BJ$4,'Retiro Mensual'!$B$2:$B$2629,$B204,'Retiro Mensual'!$C$2:$C$2629,BJ$5)</f>
        <v>0</v>
      </c>
      <c r="BK204" s="14">
        <f>SUMIFS('Retiro Mensual'!$E$2:$E$2629,'Retiro Mensual'!$A$2:$A$2629,BK$4,'Retiro Mensual'!$B$2:$B$2629,$B204,'Retiro Mensual'!$C$2:$C$2629,BK$5)</f>
        <v>0</v>
      </c>
      <c r="BL204" s="12">
        <f>SUMIFS('Retiro Mensual'!$E$2:$E$2629,'Retiro Mensual'!$A$2:$A$2629,BL$4,'Retiro Mensual'!$B$2:$B$2629,$B204,'Retiro Mensual'!$C$2:$C$2629,BL$5)</f>
        <v>0</v>
      </c>
      <c r="BM204" s="13">
        <f>SUMIFS('Retiro Mensual'!$E$2:$E$2629,'Retiro Mensual'!$A$2:$A$2629,BM$4,'Retiro Mensual'!$B$2:$B$2629,$B204,'Retiro Mensual'!$C$2:$C$2629,BM$5)</f>
        <v>0</v>
      </c>
      <c r="BN204" s="13">
        <f>SUMIFS('Retiro Mensual'!$E$2:$E$2629,'Retiro Mensual'!$A$2:$A$2629,BN$4,'Retiro Mensual'!$B$2:$B$2629,$B204,'Retiro Mensual'!$C$2:$C$2629,BN$5)</f>
        <v>0</v>
      </c>
      <c r="BO204" s="13">
        <f>SUMIFS('Retiro Mensual'!$E$2:$E$2629,'Retiro Mensual'!$A$2:$A$2629,BO$4,'Retiro Mensual'!$B$2:$B$2629,$B204,'Retiro Mensual'!$C$2:$C$2629,BO$5)</f>
        <v>0</v>
      </c>
      <c r="BP204" s="13">
        <f>SUMIFS('Retiro Mensual'!$E$2:$E$2629,'Retiro Mensual'!$A$2:$A$2629,BP$4,'Retiro Mensual'!$B$2:$B$2629,$B204,'Retiro Mensual'!$C$2:$C$2629,BP$5)</f>
        <v>0</v>
      </c>
      <c r="BQ204" s="13">
        <f>SUMIFS('Retiro Mensual'!$E$2:$E$2629,'Retiro Mensual'!$A$2:$A$2629,BQ$4,'Retiro Mensual'!$B$2:$B$2629,$B204,'Retiro Mensual'!$C$2:$C$2629,BQ$5)</f>
        <v>0</v>
      </c>
      <c r="BR204" s="13">
        <f>SUMIFS('Retiro Mensual'!$E$2:$E$2629,'Retiro Mensual'!$A$2:$A$2629,BR$4,'Retiro Mensual'!$B$2:$B$2629,$B204,'Retiro Mensual'!$C$2:$C$2629,BR$5)</f>
        <v>0</v>
      </c>
      <c r="BS204" s="13">
        <f>SUMIFS('Retiro Mensual'!$E$2:$E$2629,'Retiro Mensual'!$A$2:$A$2629,BS$4,'Retiro Mensual'!$B$2:$B$2629,$B204,'Retiro Mensual'!$C$2:$C$2629,BS$5)</f>
        <v>0</v>
      </c>
      <c r="BT204" s="13">
        <f>SUMIFS('Retiro Mensual'!$E$2:$E$2629,'Retiro Mensual'!$A$2:$A$2629,BT$4,'Retiro Mensual'!$B$2:$B$2629,$B204,'Retiro Mensual'!$C$2:$C$2629,BT$5)</f>
        <v>0</v>
      </c>
      <c r="BU204" s="13">
        <f>SUMIFS('Retiro Mensual'!$E$2:$E$2629,'Retiro Mensual'!$A$2:$A$2629,BU$4,'Retiro Mensual'!$B$2:$B$2629,$B204,'Retiro Mensual'!$C$2:$C$2629,BU$5)</f>
        <v>0</v>
      </c>
      <c r="BV204" s="13">
        <f>SUMIFS('Retiro Mensual'!$E$2:$E$2629,'Retiro Mensual'!$A$2:$A$2629,BV$4,'Retiro Mensual'!$B$2:$B$2629,$B204,'Retiro Mensual'!$C$2:$C$2629,BV$5)</f>
        <v>0</v>
      </c>
      <c r="BW204" s="14">
        <f>SUMIFS('Retiro Mensual'!$E$2:$E$2629,'Retiro Mensual'!$A$2:$A$2629,BW$4,'Retiro Mensual'!$B$2:$B$2629,$B204,'Retiro Mensual'!$C$2:$C$2629,BW$5)</f>
        <v>0</v>
      </c>
      <c r="BX204" s="13"/>
      <c r="BY204" s="12">
        <f>SUMIFS('Compra Ventas'!$E$2:$E$2700,'Compra Ventas'!$A$2:$A$2700,BY$4,'Compra Ventas'!$B$2:$B$2700,$B204,'Compra Ventas'!$C$2:$C$2700,BY$5)</f>
        <v>0</v>
      </c>
      <c r="BZ204" s="13">
        <f>SUMIFS('Compra Ventas'!$E$2:$E$2700,'Compra Ventas'!$A$2:$A$2700,BZ$4,'Compra Ventas'!$B$2:$B$2700,$B204,'Compra Ventas'!$C$2:$C$2700,BZ$5)</f>
        <v>0</v>
      </c>
      <c r="CA204" s="13">
        <f>SUMIFS('Compra Ventas'!$E$2:$E$2700,'Compra Ventas'!$A$2:$A$2700,CA$4,'Compra Ventas'!$B$2:$B$2700,$B204,'Compra Ventas'!$C$2:$C$2700,CA$5)</f>
        <v>0</v>
      </c>
      <c r="CB204" s="13">
        <f>SUMIFS('Compra Ventas'!$E$2:$E$2700,'Compra Ventas'!$A$2:$A$2700,CB$4,'Compra Ventas'!$B$2:$B$2700,$B204,'Compra Ventas'!$C$2:$C$2700,CB$5)</f>
        <v>0</v>
      </c>
      <c r="CC204" s="13">
        <f>SUMIFS('Compra Ventas'!$E$2:$E$2700,'Compra Ventas'!$A$2:$A$2700,CC$4,'Compra Ventas'!$B$2:$B$2700,$B204,'Compra Ventas'!$C$2:$C$2700,CC$5)</f>
        <v>0</v>
      </c>
      <c r="CD204" s="13">
        <f>SUMIFS('Compra Ventas'!$E$2:$E$2700,'Compra Ventas'!$A$2:$A$2700,CD$4,'Compra Ventas'!$B$2:$B$2700,$B204,'Compra Ventas'!$C$2:$C$2700,CD$5)</f>
        <v>0</v>
      </c>
      <c r="CE204" s="13">
        <f>SUMIFS('Compra Ventas'!$E$2:$E$2700,'Compra Ventas'!$A$2:$A$2700,CE$4,'Compra Ventas'!$B$2:$B$2700,$B204,'Compra Ventas'!$C$2:$C$2700,CE$5)</f>
        <v>0</v>
      </c>
      <c r="CF204" s="13">
        <f>SUMIFS('Compra Ventas'!$E$2:$E$2700,'Compra Ventas'!$A$2:$A$2700,CF$4,'Compra Ventas'!$B$2:$B$2700,$B204,'Compra Ventas'!$C$2:$C$2700,CF$5)</f>
        <v>0</v>
      </c>
      <c r="CG204" s="13">
        <f>SUMIFS('Compra Ventas'!$E$2:$E$2700,'Compra Ventas'!$A$2:$A$2700,CG$4,'Compra Ventas'!$B$2:$B$2700,$B204,'Compra Ventas'!$C$2:$C$2700,CG$5)</f>
        <v>0</v>
      </c>
      <c r="CH204" s="13">
        <f>SUMIFS('Compra Ventas'!$E$2:$E$2700,'Compra Ventas'!$A$2:$A$2700,CH$4,'Compra Ventas'!$B$2:$B$2700,$B204,'Compra Ventas'!$C$2:$C$2700,CH$5)</f>
        <v>0</v>
      </c>
      <c r="CI204" s="13">
        <f>SUMIFS('Compra Ventas'!$E$2:$E$2700,'Compra Ventas'!$A$2:$A$2700,CI$4,'Compra Ventas'!$B$2:$B$2700,$B204,'Compra Ventas'!$C$2:$C$2700,CI$5)</f>
        <v>0</v>
      </c>
      <c r="CJ204" s="14">
        <f>SUMIFS('Compra Ventas'!$E$2:$E$2700,'Compra Ventas'!$A$2:$A$2700,CJ$4,'Compra Ventas'!$B$2:$B$2700,$B204,'Compra Ventas'!$C$2:$C$2700,CJ$5)</f>
        <v>0</v>
      </c>
      <c r="CK204" s="12">
        <f>SUMIFS('Compra Ventas'!$E$2:$E$2700,'Compra Ventas'!$A$2:$A$2700,CK$4,'Compra Ventas'!$B$2:$B$2700,$B204,'Compra Ventas'!$C$2:$C$2700,CK$5)</f>
        <v>0</v>
      </c>
      <c r="CL204" s="13">
        <f>SUMIFS('Compra Ventas'!$E$2:$E$2700,'Compra Ventas'!$A$2:$A$2700,CL$4,'Compra Ventas'!$B$2:$B$2700,$B204,'Compra Ventas'!$C$2:$C$2700,CL$5)</f>
        <v>0</v>
      </c>
      <c r="CM204" s="13">
        <f>SUMIFS('Compra Ventas'!$E$2:$E$2700,'Compra Ventas'!$A$2:$A$2700,CM$4,'Compra Ventas'!$B$2:$B$2700,$B204,'Compra Ventas'!$C$2:$C$2700,CM$5)</f>
        <v>0</v>
      </c>
      <c r="CN204" s="13">
        <f>SUMIFS('Compra Ventas'!$E$2:$E$2700,'Compra Ventas'!$A$2:$A$2700,CN$4,'Compra Ventas'!$B$2:$B$2700,$B204,'Compra Ventas'!$C$2:$C$2700,CN$5)</f>
        <v>0</v>
      </c>
      <c r="CO204" s="13">
        <f>SUMIFS('Compra Ventas'!$E$2:$E$2700,'Compra Ventas'!$A$2:$A$2700,CO$4,'Compra Ventas'!$B$2:$B$2700,$B204,'Compra Ventas'!$C$2:$C$2700,CO$5)</f>
        <v>0</v>
      </c>
      <c r="CP204" s="13">
        <f>SUMIFS('Compra Ventas'!$E$2:$E$2700,'Compra Ventas'!$A$2:$A$2700,CP$4,'Compra Ventas'!$B$2:$B$2700,$B204,'Compra Ventas'!$C$2:$C$2700,CP$5)</f>
        <v>0</v>
      </c>
      <c r="CQ204" s="13">
        <f>SUMIFS('Compra Ventas'!$E$2:$E$2700,'Compra Ventas'!$A$2:$A$2700,CQ$4,'Compra Ventas'!$B$2:$B$2700,$B204,'Compra Ventas'!$C$2:$C$2700,CQ$5)</f>
        <v>0</v>
      </c>
      <c r="CR204" s="13">
        <f>SUMIFS('Compra Ventas'!$E$2:$E$2700,'Compra Ventas'!$A$2:$A$2700,CR$4,'Compra Ventas'!$B$2:$B$2700,$B204,'Compra Ventas'!$C$2:$C$2700,CR$5)</f>
        <v>0</v>
      </c>
      <c r="CS204" s="13">
        <f>SUMIFS('Compra Ventas'!$E$2:$E$2700,'Compra Ventas'!$A$2:$A$2700,CS$4,'Compra Ventas'!$B$2:$B$2700,$B204,'Compra Ventas'!$C$2:$C$2700,CS$5)</f>
        <v>0</v>
      </c>
      <c r="CT204" s="13">
        <f>SUMIFS('Compra Ventas'!$E$2:$E$2700,'Compra Ventas'!$A$2:$A$2700,CT$4,'Compra Ventas'!$B$2:$B$2700,$B204,'Compra Ventas'!$C$2:$C$2700,CT$5)</f>
        <v>0</v>
      </c>
      <c r="CU204" s="13">
        <f>SUMIFS('Compra Ventas'!$E$2:$E$2700,'Compra Ventas'!$A$2:$A$2700,CU$4,'Compra Ventas'!$B$2:$B$2700,$B204,'Compra Ventas'!$C$2:$C$2700,CU$5)</f>
        <v>0</v>
      </c>
      <c r="CV204" s="14">
        <f>SUMIFS('Compra Ventas'!$E$2:$E$2700,'Compra Ventas'!$A$2:$A$2700,CV$4,'Compra Ventas'!$B$2:$B$2700,$B204,'Compra Ventas'!$C$2:$C$2700,CV$5)</f>
        <v>0</v>
      </c>
      <c r="CW204" s="12">
        <f>SUMIFS('Compra Ventas'!$E$2:$E$2700,'Compra Ventas'!$A$2:$A$2700,CW$4,'Compra Ventas'!$B$2:$B$2700,$B204,'Compra Ventas'!$C$2:$C$2700,CW$5)</f>
        <v>0</v>
      </c>
      <c r="CX204" s="13">
        <f>SUMIFS('Compra Ventas'!$E$2:$E$2700,'Compra Ventas'!$A$2:$A$2700,CX$4,'Compra Ventas'!$B$2:$B$2700,$B204,'Compra Ventas'!$C$2:$C$2700,CX$5)</f>
        <v>0</v>
      </c>
      <c r="CY204" s="13">
        <f>SUMIFS('Compra Ventas'!$E$2:$E$2700,'Compra Ventas'!$A$2:$A$2700,CY$4,'Compra Ventas'!$B$2:$B$2700,$B204,'Compra Ventas'!$C$2:$C$2700,CY$5)</f>
        <v>0</v>
      </c>
      <c r="CZ204" s="13">
        <f>SUMIFS('Compra Ventas'!$E$2:$E$2700,'Compra Ventas'!$A$2:$A$2700,CZ$4,'Compra Ventas'!$B$2:$B$2700,$B204,'Compra Ventas'!$C$2:$C$2700,CZ$5)</f>
        <v>0</v>
      </c>
      <c r="DA204" s="13">
        <f>SUMIFS('Compra Ventas'!$E$2:$E$2700,'Compra Ventas'!$A$2:$A$2700,DA$4,'Compra Ventas'!$B$2:$B$2700,$B204,'Compra Ventas'!$C$2:$C$2700,DA$5)</f>
        <v>0</v>
      </c>
      <c r="DB204" s="13">
        <f>SUMIFS('Compra Ventas'!$E$2:$E$2700,'Compra Ventas'!$A$2:$A$2700,DB$4,'Compra Ventas'!$B$2:$B$2700,$B204,'Compra Ventas'!$C$2:$C$2700,DB$5)</f>
        <v>0</v>
      </c>
      <c r="DC204" s="13">
        <f>SUMIFS('Compra Ventas'!$E$2:$E$2700,'Compra Ventas'!$A$2:$A$2700,DC$4,'Compra Ventas'!$B$2:$B$2700,$B204,'Compra Ventas'!$C$2:$C$2700,DC$5)</f>
        <v>0</v>
      </c>
      <c r="DD204" s="13">
        <f>SUMIFS('Compra Ventas'!$E$2:$E$2700,'Compra Ventas'!$A$2:$A$2700,DD$4,'Compra Ventas'!$B$2:$B$2700,$B204,'Compra Ventas'!$C$2:$C$2700,DD$5)</f>
        <v>0</v>
      </c>
      <c r="DE204" s="13">
        <f>SUMIFS('Compra Ventas'!$E$2:$E$2700,'Compra Ventas'!$A$2:$A$2700,DE$4,'Compra Ventas'!$B$2:$B$2700,$B204,'Compra Ventas'!$C$2:$C$2700,DE$5)</f>
        <v>0</v>
      </c>
      <c r="DF204" s="13">
        <f>SUMIFS('Compra Ventas'!$E$2:$E$2700,'Compra Ventas'!$A$2:$A$2700,DF$4,'Compra Ventas'!$B$2:$B$2700,$B204,'Compra Ventas'!$C$2:$C$2700,DF$5)</f>
        <v>0</v>
      </c>
      <c r="DG204" s="13">
        <f>SUMIFS('Compra Ventas'!$E$2:$E$2700,'Compra Ventas'!$A$2:$A$2700,DG$4,'Compra Ventas'!$B$2:$B$2700,$B204,'Compra Ventas'!$C$2:$C$2700,DG$5)</f>
        <v>0</v>
      </c>
      <c r="DH204" s="14">
        <f>SUMIFS('Compra Ventas'!$E$2:$E$2700,'Compra Ventas'!$A$2:$A$2700,DH$4,'Compra Ventas'!$B$2:$B$2700,$B204,'Compra Ventas'!$C$2:$C$2700,DH$5)</f>
        <v>0</v>
      </c>
      <c r="DI204" s="84"/>
      <c r="DJ204" s="98">
        <f>SUMIFS('Ajuste Ciclado'!D$5:D$47,'Ajuste Ciclado'!$C$5:$C$47,Balance!DJ$4,'Ajuste Ciclado'!$B$5:$B$47,Balance!$B204)</f>
        <v>0</v>
      </c>
      <c r="DK204" s="99">
        <f>SUMIFS('Ajuste Ciclado'!E$5:E$47,'Ajuste Ciclado'!$C$5:$C$47,Balance!DK$4,'Ajuste Ciclado'!$B$5:$B$47,Balance!$B204)</f>
        <v>0</v>
      </c>
      <c r="DL204" s="99">
        <f>SUMIFS('Ajuste Ciclado'!F$5:F$47,'Ajuste Ciclado'!$C$5:$C$47,Balance!DL$4,'Ajuste Ciclado'!$B$5:$B$47,Balance!$B204)</f>
        <v>0</v>
      </c>
      <c r="DM204" s="99">
        <f>SUMIFS('Ajuste Ciclado'!G$5:G$47,'Ajuste Ciclado'!$C$5:$C$47,Balance!DM$4,'Ajuste Ciclado'!$B$5:$B$47,Balance!$B204)</f>
        <v>0</v>
      </c>
      <c r="DN204" s="99">
        <f>SUMIFS('Ajuste Ciclado'!H$5:H$47,'Ajuste Ciclado'!$C$5:$C$47,Balance!DN$4,'Ajuste Ciclado'!$B$5:$B$47,Balance!$B204)</f>
        <v>0</v>
      </c>
      <c r="DO204" s="99">
        <f>SUMIFS('Ajuste Ciclado'!I$5:I$47,'Ajuste Ciclado'!$C$5:$C$47,Balance!DO$4,'Ajuste Ciclado'!$B$5:$B$47,Balance!$B204)</f>
        <v>0</v>
      </c>
      <c r="DP204" s="99">
        <f>SUMIFS('Ajuste Ciclado'!J$5:J$47,'Ajuste Ciclado'!$C$5:$C$47,Balance!DP$4,'Ajuste Ciclado'!$B$5:$B$47,Balance!$B204)</f>
        <v>0</v>
      </c>
      <c r="DQ204" s="99">
        <f>SUMIFS('Ajuste Ciclado'!K$5:K$47,'Ajuste Ciclado'!$C$5:$C$47,Balance!DQ$4,'Ajuste Ciclado'!$B$5:$B$47,Balance!$B204)</f>
        <v>0</v>
      </c>
      <c r="DR204" s="99">
        <f>SUMIFS('Ajuste Ciclado'!L$5:L$47,'Ajuste Ciclado'!$C$5:$C$47,Balance!DR$4,'Ajuste Ciclado'!$B$5:$B$47,Balance!$B204)</f>
        <v>0</v>
      </c>
      <c r="DS204" s="99">
        <f>SUMIFS('Ajuste Ciclado'!M$5:M$47,'Ajuste Ciclado'!$C$5:$C$47,Balance!DS$4,'Ajuste Ciclado'!$B$5:$B$47,Balance!$B204)</f>
        <v>0</v>
      </c>
      <c r="DT204" s="99">
        <f>SUMIFS('Ajuste Ciclado'!N$5:N$47,'Ajuste Ciclado'!$C$5:$C$47,Balance!DT$4,'Ajuste Ciclado'!$B$5:$B$47,Balance!$B204)</f>
        <v>0</v>
      </c>
      <c r="DU204" s="100">
        <f>SUMIFS('Ajuste Ciclado'!O$5:O$47,'Ajuste Ciclado'!$C$5:$C$47,Balance!DU$4,'Ajuste Ciclado'!$B$5:$B$47,Balance!$B204)</f>
        <v>0</v>
      </c>
      <c r="DV204" s="98">
        <f>SUMIFS('Ajuste Ciclado'!D$5:D$47,'Ajuste Ciclado'!$C$5:$C$47,Balance!DV$4,'Ajuste Ciclado'!$B$5:$B$47,Balance!$B204)</f>
        <v>0</v>
      </c>
      <c r="DW204" s="99">
        <f>SUMIFS('Ajuste Ciclado'!E$5:E$47,'Ajuste Ciclado'!$C$5:$C$47,Balance!DW$4,'Ajuste Ciclado'!$B$5:$B$47,Balance!$B204)</f>
        <v>0</v>
      </c>
      <c r="DX204" s="99">
        <f>SUMIFS('Ajuste Ciclado'!F$5:F$47,'Ajuste Ciclado'!$C$5:$C$47,Balance!DX$4,'Ajuste Ciclado'!$B$5:$B$47,Balance!$B204)</f>
        <v>0</v>
      </c>
      <c r="DY204" s="99">
        <f>SUMIFS('Ajuste Ciclado'!G$5:G$47,'Ajuste Ciclado'!$C$5:$C$47,Balance!DY$4,'Ajuste Ciclado'!$B$5:$B$47,Balance!$B204)</f>
        <v>0</v>
      </c>
      <c r="DZ204" s="99">
        <f>SUMIFS('Ajuste Ciclado'!H$5:H$47,'Ajuste Ciclado'!$C$5:$C$47,Balance!DZ$4,'Ajuste Ciclado'!$B$5:$B$47,Balance!$B204)</f>
        <v>0</v>
      </c>
      <c r="EA204" s="99">
        <f>SUMIFS('Ajuste Ciclado'!I$5:I$47,'Ajuste Ciclado'!$C$5:$C$47,Balance!EA$4,'Ajuste Ciclado'!$B$5:$B$47,Balance!$B204)</f>
        <v>0</v>
      </c>
      <c r="EB204" s="99">
        <f>SUMIFS('Ajuste Ciclado'!J$5:J$47,'Ajuste Ciclado'!$C$5:$C$47,Balance!EB$4,'Ajuste Ciclado'!$B$5:$B$47,Balance!$B204)</f>
        <v>0</v>
      </c>
      <c r="EC204" s="99">
        <f>SUMIFS('Ajuste Ciclado'!K$5:K$47,'Ajuste Ciclado'!$C$5:$C$47,Balance!EC$4,'Ajuste Ciclado'!$B$5:$B$47,Balance!$B204)</f>
        <v>0</v>
      </c>
      <c r="ED204" s="99">
        <f>SUMIFS('Ajuste Ciclado'!L$5:L$47,'Ajuste Ciclado'!$C$5:$C$47,Balance!ED$4,'Ajuste Ciclado'!$B$5:$B$47,Balance!$B204)</f>
        <v>0</v>
      </c>
      <c r="EE204" s="99">
        <f>SUMIFS('Ajuste Ciclado'!M$5:M$47,'Ajuste Ciclado'!$C$5:$C$47,Balance!EE$4,'Ajuste Ciclado'!$B$5:$B$47,Balance!$B204)</f>
        <v>0</v>
      </c>
      <c r="EF204" s="99">
        <f>SUMIFS('Ajuste Ciclado'!N$5:N$47,'Ajuste Ciclado'!$C$5:$C$47,Balance!EF$4,'Ajuste Ciclado'!$B$5:$B$47,Balance!$B204)</f>
        <v>0</v>
      </c>
      <c r="EG204" s="100">
        <f>SUMIFS('Ajuste Ciclado'!O$5:O$47,'Ajuste Ciclado'!$C$5:$C$47,Balance!EG$4,'Ajuste Ciclado'!$B$5:$B$47,Balance!$B204)</f>
        <v>0</v>
      </c>
      <c r="EH204" s="98">
        <f>SUMIFS('Ajuste Ciclado'!D$5:D$47,'Ajuste Ciclado'!$C$5:$C$47,Balance!EH$4,'Ajuste Ciclado'!$B$5:$B$47,Balance!$B204)</f>
        <v>0</v>
      </c>
      <c r="EI204" s="99">
        <f>SUMIFS('Ajuste Ciclado'!E$5:E$47,'Ajuste Ciclado'!$C$5:$C$47,Balance!EI$4,'Ajuste Ciclado'!$B$5:$B$47,Balance!$B204)</f>
        <v>0</v>
      </c>
      <c r="EJ204" s="99">
        <f>SUMIFS('Ajuste Ciclado'!F$5:F$47,'Ajuste Ciclado'!$C$5:$C$47,Balance!EJ$4,'Ajuste Ciclado'!$B$5:$B$47,Balance!$B204)</f>
        <v>0</v>
      </c>
      <c r="EK204" s="99">
        <f>SUMIFS('Ajuste Ciclado'!G$5:G$47,'Ajuste Ciclado'!$C$5:$C$47,Balance!EK$4,'Ajuste Ciclado'!$B$5:$B$47,Balance!$B204)</f>
        <v>0</v>
      </c>
      <c r="EL204" s="99">
        <f>SUMIFS('Ajuste Ciclado'!H$5:H$47,'Ajuste Ciclado'!$C$5:$C$47,Balance!EL$4,'Ajuste Ciclado'!$B$5:$B$47,Balance!$B204)</f>
        <v>0</v>
      </c>
      <c r="EM204" s="99">
        <f>SUMIFS('Ajuste Ciclado'!I$5:I$47,'Ajuste Ciclado'!$C$5:$C$47,Balance!EM$4,'Ajuste Ciclado'!$B$5:$B$47,Balance!$B204)</f>
        <v>0</v>
      </c>
      <c r="EN204" s="99">
        <f>SUMIFS('Ajuste Ciclado'!J$5:J$47,'Ajuste Ciclado'!$C$5:$C$47,Balance!EN$4,'Ajuste Ciclado'!$B$5:$B$47,Balance!$B204)</f>
        <v>0</v>
      </c>
      <c r="EO204" s="99">
        <f>SUMIFS('Ajuste Ciclado'!K$5:K$47,'Ajuste Ciclado'!$C$5:$C$47,Balance!EO$4,'Ajuste Ciclado'!$B$5:$B$47,Balance!$B204)</f>
        <v>0</v>
      </c>
      <c r="EP204" s="99">
        <f>SUMIFS('Ajuste Ciclado'!L$5:L$47,'Ajuste Ciclado'!$C$5:$C$47,Balance!EP$4,'Ajuste Ciclado'!$B$5:$B$47,Balance!$B204)</f>
        <v>0</v>
      </c>
      <c r="EQ204" s="99">
        <f>SUMIFS('Ajuste Ciclado'!M$5:M$47,'Ajuste Ciclado'!$C$5:$C$47,Balance!EQ$4,'Ajuste Ciclado'!$B$5:$B$47,Balance!$B204)</f>
        <v>0</v>
      </c>
      <c r="ER204" s="99">
        <f>SUMIFS('Ajuste Ciclado'!N$5:N$47,'Ajuste Ciclado'!$C$5:$C$47,Balance!ER$4,'Ajuste Ciclado'!$B$5:$B$47,Balance!$B204)</f>
        <v>0</v>
      </c>
      <c r="ES204" s="100">
        <f>SUMIFS('Ajuste Ciclado'!O$5:O$47,'Ajuste Ciclado'!$C$5:$C$47,Balance!ES$4,'Ajuste Ciclado'!$B$5:$B$47,Balance!$B204)</f>
        <v>0</v>
      </c>
      <c r="ET204" s="84"/>
      <c r="EU204" s="12">
        <f t="shared" si="328"/>
        <v>0</v>
      </c>
      <c r="EV204" s="13">
        <f t="shared" si="293"/>
        <v>0</v>
      </c>
      <c r="EW204" s="13">
        <f t="shared" si="294"/>
        <v>0</v>
      </c>
      <c r="EX204" s="13">
        <f t="shared" si="295"/>
        <v>0</v>
      </c>
      <c r="EY204" s="13">
        <f t="shared" si="296"/>
        <v>19018.08427908209</v>
      </c>
      <c r="EZ204" s="13">
        <f t="shared" si="297"/>
        <v>11809.34226001099</v>
      </c>
      <c r="FA204" s="13">
        <f t="shared" si="298"/>
        <v>15360.02792089703</v>
      </c>
      <c r="FB204" s="13">
        <f t="shared" si="299"/>
        <v>22089.401153266521</v>
      </c>
      <c r="FC204" s="13">
        <f t="shared" si="300"/>
        <v>24879.738027997839</v>
      </c>
      <c r="FD204" s="13">
        <f t="shared" si="301"/>
        <v>7209.7329322710139</v>
      </c>
      <c r="FE204" s="13">
        <f t="shared" si="302"/>
        <v>3630.873957254541</v>
      </c>
      <c r="FF204" s="14">
        <f t="shared" si="303"/>
        <v>5774.0098725421503</v>
      </c>
      <c r="FG204" s="12">
        <f t="shared" si="304"/>
        <v>0</v>
      </c>
      <c r="FH204" s="13">
        <f t="shared" si="305"/>
        <v>0</v>
      </c>
      <c r="FI204" s="13">
        <f t="shared" si="306"/>
        <v>0</v>
      </c>
      <c r="FJ204" s="13">
        <f t="shared" si="307"/>
        <v>0</v>
      </c>
      <c r="FK204" s="13">
        <f t="shared" si="308"/>
        <v>18591.160303056931</v>
      </c>
      <c r="FL204" s="13">
        <f t="shared" si="309"/>
        <v>11951.85566699441</v>
      </c>
      <c r="FM204" s="13">
        <f t="shared" si="310"/>
        <v>16297.599480554731</v>
      </c>
      <c r="FN204" s="13">
        <f t="shared" si="311"/>
        <v>22244.55164197227</v>
      </c>
      <c r="FO204" s="13">
        <f t="shared" si="312"/>
        <v>25418.34781942784</v>
      </c>
      <c r="FP204" s="13">
        <f t="shared" si="313"/>
        <v>10688.55886172897</v>
      </c>
      <c r="FQ204" s="13">
        <f t="shared" si="314"/>
        <v>13894.525820188541</v>
      </c>
      <c r="FR204" s="14">
        <f t="shared" si="315"/>
        <v>18064.224430470509</v>
      </c>
      <c r="FS204" s="12">
        <f t="shared" si="316"/>
        <v>0</v>
      </c>
      <c r="FT204" s="13">
        <f t="shared" si="317"/>
        <v>0</v>
      </c>
      <c r="FU204" s="13">
        <f t="shared" si="318"/>
        <v>0</v>
      </c>
      <c r="FV204" s="13">
        <f t="shared" si="319"/>
        <v>0</v>
      </c>
      <c r="FW204" s="13">
        <f t="shared" si="320"/>
        <v>19353.713645572629</v>
      </c>
      <c r="FX204" s="13">
        <f t="shared" si="321"/>
        <v>12842.753943288189</v>
      </c>
      <c r="FY204" s="13">
        <f t="shared" si="322"/>
        <v>17790.116435532411</v>
      </c>
      <c r="FZ204" s="13">
        <f t="shared" si="323"/>
        <v>24691.56014363467</v>
      </c>
      <c r="GA204" s="13">
        <f t="shared" si="324"/>
        <v>27710.57295511954</v>
      </c>
      <c r="GB204" s="13">
        <f t="shared" si="325"/>
        <v>22827.20080595434</v>
      </c>
      <c r="GC204" s="13">
        <f t="shared" si="326"/>
        <v>26739.136221980381</v>
      </c>
      <c r="GD204" s="14">
        <f t="shared" si="327"/>
        <v>27962.242398126629</v>
      </c>
      <c r="GE204" s="84"/>
      <c r="GF204" s="12">
        <f t="shared" si="329"/>
        <v>109771.21040332218</v>
      </c>
      <c r="GG204" s="13">
        <f t="shared" si="329"/>
        <v>137150.82402439421</v>
      </c>
      <c r="GH204" s="14">
        <f t="shared" si="329"/>
        <v>179917.29654920881</v>
      </c>
      <c r="GI204" s="6">
        <f t="shared" si="330"/>
        <v>1</v>
      </c>
      <c r="GJ204" s="12">
        <f t="shared" si="331"/>
        <v>0</v>
      </c>
      <c r="GK204" s="13">
        <f t="shared" si="332"/>
        <v>0</v>
      </c>
      <c r="GL204" s="14">
        <f t="shared" si="333"/>
        <v>0</v>
      </c>
      <c r="GM204" s="84"/>
      <c r="GN204" s="66">
        <f t="shared" si="334"/>
        <v>0</v>
      </c>
      <c r="GO204" s="84"/>
      <c r="GP204" s="63" t="str" cm="1">
        <f t="array" ref="GP204">INDEX($GF$4:$GH$4,1,GI204)</f>
        <v>Sample 1</v>
      </c>
      <c r="GQ204" s="12">
        <f t="shared" si="287"/>
        <v>0</v>
      </c>
      <c r="GR204" s="13">
        <f t="shared" si="287"/>
        <v>0</v>
      </c>
      <c r="GS204" s="14">
        <f t="shared" si="287"/>
        <v>0</v>
      </c>
      <c r="GT204" s="12">
        <f t="shared" si="288"/>
        <v>0</v>
      </c>
      <c r="GU204" s="13">
        <f t="shared" si="288"/>
        <v>0</v>
      </c>
      <c r="GV204" s="14">
        <f t="shared" si="288"/>
        <v>0</v>
      </c>
      <c r="GW204" s="12">
        <f t="shared" si="289"/>
        <v>0</v>
      </c>
      <c r="GX204" s="13">
        <f t="shared" si="289"/>
        <v>0</v>
      </c>
      <c r="GY204" s="14">
        <f t="shared" si="289"/>
        <v>0</v>
      </c>
      <c r="GZ204" s="84" t="str">
        <f t="shared" si="290"/>
        <v>Sample 1</v>
      </c>
      <c r="HA204" s="12">
        <f t="shared" si="335"/>
        <v>0</v>
      </c>
      <c r="HB204" s="13">
        <f t="shared" si="335"/>
        <v>0</v>
      </c>
      <c r="HC204" s="14">
        <f t="shared" si="335"/>
        <v>0</v>
      </c>
      <c r="HD204" s="6">
        <f t="shared" si="291"/>
        <v>0</v>
      </c>
      <c r="HE204" s="84" t="str">
        <f t="shared" si="292"/>
        <v>Ok</v>
      </c>
    </row>
    <row r="205" spans="2:213" hidden="1" x14ac:dyDescent="0.3">
      <c r="B205" s="84" t="s">
        <v>276</v>
      </c>
      <c r="C205" s="12">
        <f>SUMIFS(Inyecciones!$E$2:$E$14185,Inyecciones!$A$2:$A$14185,Balance!C$4,Inyecciones!$B$2:$B$14185,Balance!$B205,Inyecciones!$C$2:$C$14185,Balance!C$5)</f>
        <v>0</v>
      </c>
      <c r="D205" s="13">
        <f>SUMIFS(Inyecciones!$E$2:$E$14185,Inyecciones!$A$2:$A$14185,Balance!D$4,Inyecciones!$B$2:$B$14185,Balance!$B205,Inyecciones!$C$2:$C$14185,Balance!D$5)</f>
        <v>0</v>
      </c>
      <c r="E205" s="13">
        <f>SUMIFS(Inyecciones!$E$2:$E$14185,Inyecciones!$A$2:$A$14185,Balance!E$4,Inyecciones!$B$2:$B$14185,Balance!$B205,Inyecciones!$C$2:$C$14185,Balance!E$5)</f>
        <v>0</v>
      </c>
      <c r="F205" s="13">
        <f>SUMIFS(Inyecciones!$E$2:$E$14185,Inyecciones!$A$2:$A$14185,Balance!F$4,Inyecciones!$B$2:$B$14185,Balance!$B205,Inyecciones!$C$2:$C$14185,Balance!F$5)</f>
        <v>0</v>
      </c>
      <c r="G205" s="13">
        <f>SUMIFS(Inyecciones!$E$2:$E$14185,Inyecciones!$A$2:$A$14185,Balance!G$4,Inyecciones!$B$2:$B$14185,Balance!$B205,Inyecciones!$C$2:$C$14185,Balance!G$5)</f>
        <v>0</v>
      </c>
      <c r="H205" s="13">
        <f>SUMIFS(Inyecciones!$E$2:$E$14185,Inyecciones!$A$2:$A$14185,Balance!H$4,Inyecciones!$B$2:$B$14185,Balance!$B205,Inyecciones!$C$2:$C$14185,Balance!H$5)</f>
        <v>0</v>
      </c>
      <c r="I205" s="13">
        <f>SUMIFS(Inyecciones!$E$2:$E$14185,Inyecciones!$A$2:$A$14185,Balance!I$4,Inyecciones!$B$2:$B$14185,Balance!$B205,Inyecciones!$C$2:$C$14185,Balance!I$5)</f>
        <v>0</v>
      </c>
      <c r="J205" s="13">
        <f>SUMIFS(Inyecciones!$E$2:$E$14185,Inyecciones!$A$2:$A$14185,Balance!J$4,Inyecciones!$B$2:$B$14185,Balance!$B205,Inyecciones!$C$2:$C$14185,Balance!J$5)</f>
        <v>0</v>
      </c>
      <c r="K205" s="13">
        <f>SUMIFS(Inyecciones!$E$2:$E$14185,Inyecciones!$A$2:$A$14185,Balance!K$4,Inyecciones!$B$2:$B$14185,Balance!$B205,Inyecciones!$C$2:$C$14185,Balance!K$5)</f>
        <v>0</v>
      </c>
      <c r="L205" s="13">
        <f>SUMIFS(Inyecciones!$E$2:$E$14185,Inyecciones!$A$2:$A$14185,Balance!L$4,Inyecciones!$B$2:$B$14185,Balance!$B205,Inyecciones!$C$2:$C$14185,Balance!L$5)</f>
        <v>0</v>
      </c>
      <c r="M205" s="13">
        <f>SUMIFS(Inyecciones!$E$2:$E$14185,Inyecciones!$A$2:$A$14185,Balance!M$4,Inyecciones!$B$2:$B$14185,Balance!$B205,Inyecciones!$C$2:$C$14185,Balance!M$5)</f>
        <v>0</v>
      </c>
      <c r="N205" s="14">
        <f>SUMIFS(Inyecciones!$E$2:$E$14185,Inyecciones!$A$2:$A$14185,Balance!N$4,Inyecciones!$B$2:$B$14185,Balance!$B205,Inyecciones!$C$2:$C$14185,Balance!N$5)</f>
        <v>0</v>
      </c>
      <c r="O205" s="12">
        <f>SUMIFS(Inyecciones!$E$2:$E$14185,Inyecciones!$A$2:$A$14185,Balance!O$4,Inyecciones!$B$2:$B$14185,Balance!$B205,Inyecciones!$C$2:$C$14185,Balance!O$5)</f>
        <v>0</v>
      </c>
      <c r="P205" s="13">
        <f>SUMIFS(Inyecciones!$E$2:$E$14185,Inyecciones!$A$2:$A$14185,Balance!P$4,Inyecciones!$B$2:$B$14185,Balance!$B205,Inyecciones!$C$2:$C$14185,Balance!P$5)</f>
        <v>0</v>
      </c>
      <c r="Q205" s="13">
        <f>SUMIFS(Inyecciones!$E$2:$E$14185,Inyecciones!$A$2:$A$14185,Balance!Q$4,Inyecciones!$B$2:$B$14185,Balance!$B205,Inyecciones!$C$2:$C$14185,Balance!Q$5)</f>
        <v>0</v>
      </c>
      <c r="R205" s="13">
        <f>SUMIFS(Inyecciones!$E$2:$E$14185,Inyecciones!$A$2:$A$14185,Balance!R$4,Inyecciones!$B$2:$B$14185,Balance!$B205,Inyecciones!$C$2:$C$14185,Balance!R$5)</f>
        <v>0</v>
      </c>
      <c r="S205" s="13">
        <f>SUMIFS(Inyecciones!$E$2:$E$14185,Inyecciones!$A$2:$A$14185,Balance!S$4,Inyecciones!$B$2:$B$14185,Balance!$B205,Inyecciones!$C$2:$C$14185,Balance!S$5)</f>
        <v>0</v>
      </c>
      <c r="T205" s="13">
        <f>SUMIFS(Inyecciones!$E$2:$E$14185,Inyecciones!$A$2:$A$14185,Balance!T$4,Inyecciones!$B$2:$B$14185,Balance!$B205,Inyecciones!$C$2:$C$14185,Balance!T$5)</f>
        <v>0</v>
      </c>
      <c r="U205" s="13">
        <f>SUMIFS(Inyecciones!$E$2:$E$14185,Inyecciones!$A$2:$A$14185,Balance!U$4,Inyecciones!$B$2:$B$14185,Balance!$B205,Inyecciones!$C$2:$C$14185,Balance!U$5)</f>
        <v>0</v>
      </c>
      <c r="V205" s="13">
        <f>SUMIFS(Inyecciones!$E$2:$E$14185,Inyecciones!$A$2:$A$14185,Balance!V$4,Inyecciones!$B$2:$B$14185,Balance!$B205,Inyecciones!$C$2:$C$14185,Balance!V$5)</f>
        <v>0</v>
      </c>
      <c r="W205" s="13">
        <f>SUMIFS(Inyecciones!$E$2:$E$14185,Inyecciones!$A$2:$A$14185,Balance!W$4,Inyecciones!$B$2:$B$14185,Balance!$B205,Inyecciones!$C$2:$C$14185,Balance!W$5)</f>
        <v>0</v>
      </c>
      <c r="X205" s="13">
        <f>SUMIFS(Inyecciones!$E$2:$E$14185,Inyecciones!$A$2:$A$14185,Balance!X$4,Inyecciones!$B$2:$B$14185,Balance!$B205,Inyecciones!$C$2:$C$14185,Balance!X$5)</f>
        <v>0</v>
      </c>
      <c r="Y205" s="13">
        <f>SUMIFS(Inyecciones!$E$2:$E$14185,Inyecciones!$A$2:$A$14185,Balance!Y$4,Inyecciones!$B$2:$B$14185,Balance!$B205,Inyecciones!$C$2:$C$14185,Balance!Y$5)</f>
        <v>0</v>
      </c>
      <c r="Z205" s="14">
        <f>SUMIFS(Inyecciones!$E$2:$E$14185,Inyecciones!$A$2:$A$14185,Balance!Z$4,Inyecciones!$B$2:$B$14185,Balance!$B205,Inyecciones!$C$2:$C$14185,Balance!Z$5)</f>
        <v>0</v>
      </c>
      <c r="AA205" s="12">
        <f>SUMIFS(Inyecciones!$E$2:$E$14185,Inyecciones!$A$2:$A$14185,Balance!AA$4,Inyecciones!$B$2:$B$14185,Balance!$B205,Inyecciones!$C$2:$C$14185,Balance!AA$5)</f>
        <v>0</v>
      </c>
      <c r="AB205" s="13">
        <f>SUMIFS(Inyecciones!$E$2:$E$14185,Inyecciones!$A$2:$A$14185,Balance!AB$4,Inyecciones!$B$2:$B$14185,Balance!$B205,Inyecciones!$C$2:$C$14185,Balance!AB$5)</f>
        <v>0</v>
      </c>
      <c r="AC205" s="13">
        <f>SUMIFS(Inyecciones!$E$2:$E$14185,Inyecciones!$A$2:$A$14185,Balance!AC$4,Inyecciones!$B$2:$B$14185,Balance!$B205,Inyecciones!$C$2:$C$14185,Balance!AC$5)</f>
        <v>0</v>
      </c>
      <c r="AD205" s="13">
        <f>SUMIFS(Inyecciones!$E$2:$E$14185,Inyecciones!$A$2:$A$14185,Balance!AD$4,Inyecciones!$B$2:$B$14185,Balance!$B205,Inyecciones!$C$2:$C$14185,Balance!AD$5)</f>
        <v>0</v>
      </c>
      <c r="AE205" s="13">
        <f>SUMIFS(Inyecciones!$E$2:$E$14185,Inyecciones!$A$2:$A$14185,Balance!AE$4,Inyecciones!$B$2:$B$14185,Balance!$B205,Inyecciones!$C$2:$C$14185,Balance!AE$5)</f>
        <v>0</v>
      </c>
      <c r="AF205" s="13">
        <f>SUMIFS(Inyecciones!$E$2:$E$14185,Inyecciones!$A$2:$A$14185,Balance!AF$4,Inyecciones!$B$2:$B$14185,Balance!$B205,Inyecciones!$C$2:$C$14185,Balance!AF$5)</f>
        <v>0</v>
      </c>
      <c r="AG205" s="13">
        <f>SUMIFS(Inyecciones!$E$2:$E$14185,Inyecciones!$A$2:$A$14185,Balance!AG$4,Inyecciones!$B$2:$B$14185,Balance!$B205,Inyecciones!$C$2:$C$14185,Balance!AG$5)</f>
        <v>0</v>
      </c>
      <c r="AH205" s="13">
        <f>SUMIFS(Inyecciones!$E$2:$E$14185,Inyecciones!$A$2:$A$14185,Balance!AH$4,Inyecciones!$B$2:$B$14185,Balance!$B205,Inyecciones!$C$2:$C$14185,Balance!AH$5)</f>
        <v>0</v>
      </c>
      <c r="AI205" s="13">
        <f>SUMIFS(Inyecciones!$E$2:$E$14185,Inyecciones!$A$2:$A$14185,Balance!AI$4,Inyecciones!$B$2:$B$14185,Balance!$B205,Inyecciones!$C$2:$C$14185,Balance!AI$5)</f>
        <v>0</v>
      </c>
      <c r="AJ205" s="13">
        <f>SUMIFS(Inyecciones!$E$2:$E$14185,Inyecciones!$A$2:$A$14185,Balance!AJ$4,Inyecciones!$B$2:$B$14185,Balance!$B205,Inyecciones!$C$2:$C$14185,Balance!AJ$5)</f>
        <v>0</v>
      </c>
      <c r="AK205" s="13">
        <f>SUMIFS(Inyecciones!$E$2:$E$14185,Inyecciones!$A$2:$A$14185,Balance!AK$4,Inyecciones!$B$2:$B$14185,Balance!$B205,Inyecciones!$C$2:$C$14185,Balance!AK$5)</f>
        <v>0</v>
      </c>
      <c r="AL205" s="14">
        <f>SUMIFS(Inyecciones!$E$2:$E$14185,Inyecciones!$A$2:$A$14185,Balance!AL$4,Inyecciones!$B$2:$B$14185,Balance!$B205,Inyecciones!$C$2:$C$14185,Balance!AL$5)</f>
        <v>0</v>
      </c>
      <c r="AM205" s="13"/>
      <c r="AN205" s="12">
        <f>SUMIFS('Retiro Mensual'!$E$2:$E$2629,'Retiro Mensual'!$A$2:$A$2629,AN$4,'Retiro Mensual'!$B$2:$B$2629,$B205,'Retiro Mensual'!$C$2:$C$2629,AN$5)</f>
        <v>0</v>
      </c>
      <c r="AO205" s="13">
        <f>SUMIFS('Retiro Mensual'!$E$2:$E$2629,'Retiro Mensual'!$A$2:$A$2629,AO$4,'Retiro Mensual'!$B$2:$B$2629,$B205,'Retiro Mensual'!$C$2:$C$2629,AO$5)</f>
        <v>0</v>
      </c>
      <c r="AP205" s="13">
        <f>SUMIFS('Retiro Mensual'!$E$2:$E$2629,'Retiro Mensual'!$A$2:$A$2629,AP$4,'Retiro Mensual'!$B$2:$B$2629,$B205,'Retiro Mensual'!$C$2:$C$2629,AP$5)</f>
        <v>0</v>
      </c>
      <c r="AQ205" s="13">
        <f>SUMIFS('Retiro Mensual'!$E$2:$E$2629,'Retiro Mensual'!$A$2:$A$2629,AQ$4,'Retiro Mensual'!$B$2:$B$2629,$B205,'Retiro Mensual'!$C$2:$C$2629,AQ$5)</f>
        <v>0</v>
      </c>
      <c r="AR205" s="13">
        <f>SUMIFS('Retiro Mensual'!$E$2:$E$2629,'Retiro Mensual'!$A$2:$A$2629,AR$4,'Retiro Mensual'!$B$2:$B$2629,$B205,'Retiro Mensual'!$C$2:$C$2629,AR$5)</f>
        <v>0</v>
      </c>
      <c r="AS205" s="13">
        <f>SUMIFS('Retiro Mensual'!$E$2:$E$2629,'Retiro Mensual'!$A$2:$A$2629,AS$4,'Retiro Mensual'!$B$2:$B$2629,$B205,'Retiro Mensual'!$C$2:$C$2629,AS$5)</f>
        <v>0</v>
      </c>
      <c r="AT205" s="13">
        <f>SUMIFS('Retiro Mensual'!$E$2:$E$2629,'Retiro Mensual'!$A$2:$A$2629,AT$4,'Retiro Mensual'!$B$2:$B$2629,$B205,'Retiro Mensual'!$C$2:$C$2629,AT$5)</f>
        <v>0</v>
      </c>
      <c r="AU205" s="13">
        <f>SUMIFS('Retiro Mensual'!$E$2:$E$2629,'Retiro Mensual'!$A$2:$A$2629,AU$4,'Retiro Mensual'!$B$2:$B$2629,$B205,'Retiro Mensual'!$C$2:$C$2629,AU$5)</f>
        <v>0</v>
      </c>
      <c r="AV205" s="13">
        <f>SUMIFS('Retiro Mensual'!$E$2:$E$2629,'Retiro Mensual'!$A$2:$A$2629,AV$4,'Retiro Mensual'!$B$2:$B$2629,$B205,'Retiro Mensual'!$C$2:$C$2629,AV$5)</f>
        <v>0</v>
      </c>
      <c r="AW205" s="13">
        <f>SUMIFS('Retiro Mensual'!$E$2:$E$2629,'Retiro Mensual'!$A$2:$A$2629,AW$4,'Retiro Mensual'!$B$2:$B$2629,$B205,'Retiro Mensual'!$C$2:$C$2629,AW$5)</f>
        <v>0</v>
      </c>
      <c r="AX205" s="13">
        <f>SUMIFS('Retiro Mensual'!$E$2:$E$2629,'Retiro Mensual'!$A$2:$A$2629,AX$4,'Retiro Mensual'!$B$2:$B$2629,$B205,'Retiro Mensual'!$C$2:$C$2629,AX$5)</f>
        <v>0</v>
      </c>
      <c r="AY205" s="14">
        <f>SUMIFS('Retiro Mensual'!$E$2:$E$2629,'Retiro Mensual'!$A$2:$A$2629,AY$4,'Retiro Mensual'!$B$2:$B$2629,$B205,'Retiro Mensual'!$C$2:$C$2629,AY$5)</f>
        <v>0</v>
      </c>
      <c r="AZ205" s="12">
        <f>SUMIFS('Retiro Mensual'!$E$2:$E$2629,'Retiro Mensual'!$A$2:$A$2629,AZ$4,'Retiro Mensual'!$B$2:$B$2629,$B205,'Retiro Mensual'!$C$2:$C$2629,AZ$5)</f>
        <v>0</v>
      </c>
      <c r="BA205" s="13">
        <f>SUMIFS('Retiro Mensual'!$E$2:$E$2629,'Retiro Mensual'!$A$2:$A$2629,BA$4,'Retiro Mensual'!$B$2:$B$2629,$B205,'Retiro Mensual'!$C$2:$C$2629,BA$5)</f>
        <v>0</v>
      </c>
      <c r="BB205" s="13">
        <f>SUMIFS('Retiro Mensual'!$E$2:$E$2629,'Retiro Mensual'!$A$2:$A$2629,BB$4,'Retiro Mensual'!$B$2:$B$2629,$B205,'Retiro Mensual'!$C$2:$C$2629,BB$5)</f>
        <v>0</v>
      </c>
      <c r="BC205" s="13">
        <f>SUMIFS('Retiro Mensual'!$E$2:$E$2629,'Retiro Mensual'!$A$2:$A$2629,BC$4,'Retiro Mensual'!$B$2:$B$2629,$B205,'Retiro Mensual'!$C$2:$C$2629,BC$5)</f>
        <v>0</v>
      </c>
      <c r="BD205" s="13">
        <f>SUMIFS('Retiro Mensual'!$E$2:$E$2629,'Retiro Mensual'!$A$2:$A$2629,BD$4,'Retiro Mensual'!$B$2:$B$2629,$B205,'Retiro Mensual'!$C$2:$C$2629,BD$5)</f>
        <v>0</v>
      </c>
      <c r="BE205" s="13">
        <f>SUMIFS('Retiro Mensual'!$E$2:$E$2629,'Retiro Mensual'!$A$2:$A$2629,BE$4,'Retiro Mensual'!$B$2:$B$2629,$B205,'Retiro Mensual'!$C$2:$C$2629,BE$5)</f>
        <v>0</v>
      </c>
      <c r="BF205" s="13">
        <f>SUMIFS('Retiro Mensual'!$E$2:$E$2629,'Retiro Mensual'!$A$2:$A$2629,BF$4,'Retiro Mensual'!$B$2:$B$2629,$B205,'Retiro Mensual'!$C$2:$C$2629,BF$5)</f>
        <v>0</v>
      </c>
      <c r="BG205" s="13">
        <f>SUMIFS('Retiro Mensual'!$E$2:$E$2629,'Retiro Mensual'!$A$2:$A$2629,BG$4,'Retiro Mensual'!$B$2:$B$2629,$B205,'Retiro Mensual'!$C$2:$C$2629,BG$5)</f>
        <v>0</v>
      </c>
      <c r="BH205" s="13">
        <f>SUMIFS('Retiro Mensual'!$E$2:$E$2629,'Retiro Mensual'!$A$2:$A$2629,BH$4,'Retiro Mensual'!$B$2:$B$2629,$B205,'Retiro Mensual'!$C$2:$C$2629,BH$5)</f>
        <v>0</v>
      </c>
      <c r="BI205" s="13">
        <f>SUMIFS('Retiro Mensual'!$E$2:$E$2629,'Retiro Mensual'!$A$2:$A$2629,BI$4,'Retiro Mensual'!$B$2:$B$2629,$B205,'Retiro Mensual'!$C$2:$C$2629,BI$5)</f>
        <v>0</v>
      </c>
      <c r="BJ205" s="13">
        <f>SUMIFS('Retiro Mensual'!$E$2:$E$2629,'Retiro Mensual'!$A$2:$A$2629,BJ$4,'Retiro Mensual'!$B$2:$B$2629,$B205,'Retiro Mensual'!$C$2:$C$2629,BJ$5)</f>
        <v>0</v>
      </c>
      <c r="BK205" s="14">
        <f>SUMIFS('Retiro Mensual'!$E$2:$E$2629,'Retiro Mensual'!$A$2:$A$2629,BK$4,'Retiro Mensual'!$B$2:$B$2629,$B205,'Retiro Mensual'!$C$2:$C$2629,BK$5)</f>
        <v>0</v>
      </c>
      <c r="BL205" s="12">
        <f>SUMIFS('Retiro Mensual'!$E$2:$E$2629,'Retiro Mensual'!$A$2:$A$2629,BL$4,'Retiro Mensual'!$B$2:$B$2629,$B205,'Retiro Mensual'!$C$2:$C$2629,BL$5)</f>
        <v>0</v>
      </c>
      <c r="BM205" s="13">
        <f>SUMIFS('Retiro Mensual'!$E$2:$E$2629,'Retiro Mensual'!$A$2:$A$2629,BM$4,'Retiro Mensual'!$B$2:$B$2629,$B205,'Retiro Mensual'!$C$2:$C$2629,BM$5)</f>
        <v>0</v>
      </c>
      <c r="BN205" s="13">
        <f>SUMIFS('Retiro Mensual'!$E$2:$E$2629,'Retiro Mensual'!$A$2:$A$2629,BN$4,'Retiro Mensual'!$B$2:$B$2629,$B205,'Retiro Mensual'!$C$2:$C$2629,BN$5)</f>
        <v>0</v>
      </c>
      <c r="BO205" s="13">
        <f>SUMIFS('Retiro Mensual'!$E$2:$E$2629,'Retiro Mensual'!$A$2:$A$2629,BO$4,'Retiro Mensual'!$B$2:$B$2629,$B205,'Retiro Mensual'!$C$2:$C$2629,BO$5)</f>
        <v>0</v>
      </c>
      <c r="BP205" s="13">
        <f>SUMIFS('Retiro Mensual'!$E$2:$E$2629,'Retiro Mensual'!$A$2:$A$2629,BP$4,'Retiro Mensual'!$B$2:$B$2629,$B205,'Retiro Mensual'!$C$2:$C$2629,BP$5)</f>
        <v>0</v>
      </c>
      <c r="BQ205" s="13">
        <f>SUMIFS('Retiro Mensual'!$E$2:$E$2629,'Retiro Mensual'!$A$2:$A$2629,BQ$4,'Retiro Mensual'!$B$2:$B$2629,$B205,'Retiro Mensual'!$C$2:$C$2629,BQ$5)</f>
        <v>0</v>
      </c>
      <c r="BR205" s="13">
        <f>SUMIFS('Retiro Mensual'!$E$2:$E$2629,'Retiro Mensual'!$A$2:$A$2629,BR$4,'Retiro Mensual'!$B$2:$B$2629,$B205,'Retiro Mensual'!$C$2:$C$2629,BR$5)</f>
        <v>0</v>
      </c>
      <c r="BS205" s="13">
        <f>SUMIFS('Retiro Mensual'!$E$2:$E$2629,'Retiro Mensual'!$A$2:$A$2629,BS$4,'Retiro Mensual'!$B$2:$B$2629,$B205,'Retiro Mensual'!$C$2:$C$2629,BS$5)</f>
        <v>0</v>
      </c>
      <c r="BT205" s="13">
        <f>SUMIFS('Retiro Mensual'!$E$2:$E$2629,'Retiro Mensual'!$A$2:$A$2629,BT$4,'Retiro Mensual'!$B$2:$B$2629,$B205,'Retiro Mensual'!$C$2:$C$2629,BT$5)</f>
        <v>0</v>
      </c>
      <c r="BU205" s="13">
        <f>SUMIFS('Retiro Mensual'!$E$2:$E$2629,'Retiro Mensual'!$A$2:$A$2629,BU$4,'Retiro Mensual'!$B$2:$B$2629,$B205,'Retiro Mensual'!$C$2:$C$2629,BU$5)</f>
        <v>0</v>
      </c>
      <c r="BV205" s="13">
        <f>SUMIFS('Retiro Mensual'!$E$2:$E$2629,'Retiro Mensual'!$A$2:$A$2629,BV$4,'Retiro Mensual'!$B$2:$B$2629,$B205,'Retiro Mensual'!$C$2:$C$2629,BV$5)</f>
        <v>0</v>
      </c>
      <c r="BW205" s="14">
        <f>SUMIFS('Retiro Mensual'!$E$2:$E$2629,'Retiro Mensual'!$A$2:$A$2629,BW$4,'Retiro Mensual'!$B$2:$B$2629,$B205,'Retiro Mensual'!$C$2:$C$2629,BW$5)</f>
        <v>0</v>
      </c>
      <c r="BX205" s="13"/>
      <c r="BY205" s="12">
        <f>SUMIFS('Compra Ventas'!$E$2:$E$2700,'Compra Ventas'!$A$2:$A$2700,BY$4,'Compra Ventas'!$B$2:$B$2700,$B205,'Compra Ventas'!$C$2:$C$2700,BY$5)</f>
        <v>0</v>
      </c>
      <c r="BZ205" s="13">
        <f>SUMIFS('Compra Ventas'!$E$2:$E$2700,'Compra Ventas'!$A$2:$A$2700,BZ$4,'Compra Ventas'!$B$2:$B$2700,$B205,'Compra Ventas'!$C$2:$C$2700,BZ$5)</f>
        <v>0</v>
      </c>
      <c r="CA205" s="13">
        <f>SUMIFS('Compra Ventas'!$E$2:$E$2700,'Compra Ventas'!$A$2:$A$2700,CA$4,'Compra Ventas'!$B$2:$B$2700,$B205,'Compra Ventas'!$C$2:$C$2700,CA$5)</f>
        <v>0</v>
      </c>
      <c r="CB205" s="13">
        <f>SUMIFS('Compra Ventas'!$E$2:$E$2700,'Compra Ventas'!$A$2:$A$2700,CB$4,'Compra Ventas'!$B$2:$B$2700,$B205,'Compra Ventas'!$C$2:$C$2700,CB$5)</f>
        <v>0</v>
      </c>
      <c r="CC205" s="13">
        <f>SUMIFS('Compra Ventas'!$E$2:$E$2700,'Compra Ventas'!$A$2:$A$2700,CC$4,'Compra Ventas'!$B$2:$B$2700,$B205,'Compra Ventas'!$C$2:$C$2700,CC$5)</f>
        <v>0</v>
      </c>
      <c r="CD205" s="13">
        <f>SUMIFS('Compra Ventas'!$E$2:$E$2700,'Compra Ventas'!$A$2:$A$2700,CD$4,'Compra Ventas'!$B$2:$B$2700,$B205,'Compra Ventas'!$C$2:$C$2700,CD$5)</f>
        <v>0</v>
      </c>
      <c r="CE205" s="13">
        <f>SUMIFS('Compra Ventas'!$E$2:$E$2700,'Compra Ventas'!$A$2:$A$2700,CE$4,'Compra Ventas'!$B$2:$B$2700,$B205,'Compra Ventas'!$C$2:$C$2700,CE$5)</f>
        <v>0</v>
      </c>
      <c r="CF205" s="13">
        <f>SUMIFS('Compra Ventas'!$E$2:$E$2700,'Compra Ventas'!$A$2:$A$2700,CF$4,'Compra Ventas'!$B$2:$B$2700,$B205,'Compra Ventas'!$C$2:$C$2700,CF$5)</f>
        <v>0</v>
      </c>
      <c r="CG205" s="13">
        <f>SUMIFS('Compra Ventas'!$E$2:$E$2700,'Compra Ventas'!$A$2:$A$2700,CG$4,'Compra Ventas'!$B$2:$B$2700,$B205,'Compra Ventas'!$C$2:$C$2700,CG$5)</f>
        <v>0</v>
      </c>
      <c r="CH205" s="13">
        <f>SUMIFS('Compra Ventas'!$E$2:$E$2700,'Compra Ventas'!$A$2:$A$2700,CH$4,'Compra Ventas'!$B$2:$B$2700,$B205,'Compra Ventas'!$C$2:$C$2700,CH$5)</f>
        <v>0</v>
      </c>
      <c r="CI205" s="13">
        <f>SUMIFS('Compra Ventas'!$E$2:$E$2700,'Compra Ventas'!$A$2:$A$2700,CI$4,'Compra Ventas'!$B$2:$B$2700,$B205,'Compra Ventas'!$C$2:$C$2700,CI$5)</f>
        <v>0</v>
      </c>
      <c r="CJ205" s="14">
        <f>SUMIFS('Compra Ventas'!$E$2:$E$2700,'Compra Ventas'!$A$2:$A$2700,CJ$4,'Compra Ventas'!$B$2:$B$2700,$B205,'Compra Ventas'!$C$2:$C$2700,CJ$5)</f>
        <v>0</v>
      </c>
      <c r="CK205" s="12">
        <f>SUMIFS('Compra Ventas'!$E$2:$E$2700,'Compra Ventas'!$A$2:$A$2700,CK$4,'Compra Ventas'!$B$2:$B$2700,$B205,'Compra Ventas'!$C$2:$C$2700,CK$5)</f>
        <v>0</v>
      </c>
      <c r="CL205" s="13">
        <f>SUMIFS('Compra Ventas'!$E$2:$E$2700,'Compra Ventas'!$A$2:$A$2700,CL$4,'Compra Ventas'!$B$2:$B$2700,$B205,'Compra Ventas'!$C$2:$C$2700,CL$5)</f>
        <v>0</v>
      </c>
      <c r="CM205" s="13">
        <f>SUMIFS('Compra Ventas'!$E$2:$E$2700,'Compra Ventas'!$A$2:$A$2700,CM$4,'Compra Ventas'!$B$2:$B$2700,$B205,'Compra Ventas'!$C$2:$C$2700,CM$5)</f>
        <v>0</v>
      </c>
      <c r="CN205" s="13">
        <f>SUMIFS('Compra Ventas'!$E$2:$E$2700,'Compra Ventas'!$A$2:$A$2700,CN$4,'Compra Ventas'!$B$2:$B$2700,$B205,'Compra Ventas'!$C$2:$C$2700,CN$5)</f>
        <v>0</v>
      </c>
      <c r="CO205" s="13">
        <f>SUMIFS('Compra Ventas'!$E$2:$E$2700,'Compra Ventas'!$A$2:$A$2700,CO$4,'Compra Ventas'!$B$2:$B$2700,$B205,'Compra Ventas'!$C$2:$C$2700,CO$5)</f>
        <v>0</v>
      </c>
      <c r="CP205" s="13">
        <f>SUMIFS('Compra Ventas'!$E$2:$E$2700,'Compra Ventas'!$A$2:$A$2700,CP$4,'Compra Ventas'!$B$2:$B$2700,$B205,'Compra Ventas'!$C$2:$C$2700,CP$5)</f>
        <v>0</v>
      </c>
      <c r="CQ205" s="13">
        <f>SUMIFS('Compra Ventas'!$E$2:$E$2700,'Compra Ventas'!$A$2:$A$2700,CQ$4,'Compra Ventas'!$B$2:$B$2700,$B205,'Compra Ventas'!$C$2:$C$2700,CQ$5)</f>
        <v>0</v>
      </c>
      <c r="CR205" s="13">
        <f>SUMIFS('Compra Ventas'!$E$2:$E$2700,'Compra Ventas'!$A$2:$A$2700,CR$4,'Compra Ventas'!$B$2:$B$2700,$B205,'Compra Ventas'!$C$2:$C$2700,CR$5)</f>
        <v>0</v>
      </c>
      <c r="CS205" s="13">
        <f>SUMIFS('Compra Ventas'!$E$2:$E$2700,'Compra Ventas'!$A$2:$A$2700,CS$4,'Compra Ventas'!$B$2:$B$2700,$B205,'Compra Ventas'!$C$2:$C$2700,CS$5)</f>
        <v>0</v>
      </c>
      <c r="CT205" s="13">
        <f>SUMIFS('Compra Ventas'!$E$2:$E$2700,'Compra Ventas'!$A$2:$A$2700,CT$4,'Compra Ventas'!$B$2:$B$2700,$B205,'Compra Ventas'!$C$2:$C$2700,CT$5)</f>
        <v>0</v>
      </c>
      <c r="CU205" s="13">
        <f>SUMIFS('Compra Ventas'!$E$2:$E$2700,'Compra Ventas'!$A$2:$A$2700,CU$4,'Compra Ventas'!$B$2:$B$2700,$B205,'Compra Ventas'!$C$2:$C$2700,CU$5)</f>
        <v>0</v>
      </c>
      <c r="CV205" s="14">
        <f>SUMIFS('Compra Ventas'!$E$2:$E$2700,'Compra Ventas'!$A$2:$A$2700,CV$4,'Compra Ventas'!$B$2:$B$2700,$B205,'Compra Ventas'!$C$2:$C$2700,CV$5)</f>
        <v>0</v>
      </c>
      <c r="CW205" s="12">
        <f>SUMIFS('Compra Ventas'!$E$2:$E$2700,'Compra Ventas'!$A$2:$A$2700,CW$4,'Compra Ventas'!$B$2:$B$2700,$B205,'Compra Ventas'!$C$2:$C$2700,CW$5)</f>
        <v>0</v>
      </c>
      <c r="CX205" s="13">
        <f>SUMIFS('Compra Ventas'!$E$2:$E$2700,'Compra Ventas'!$A$2:$A$2700,CX$4,'Compra Ventas'!$B$2:$B$2700,$B205,'Compra Ventas'!$C$2:$C$2700,CX$5)</f>
        <v>0</v>
      </c>
      <c r="CY205" s="13">
        <f>SUMIFS('Compra Ventas'!$E$2:$E$2700,'Compra Ventas'!$A$2:$A$2700,CY$4,'Compra Ventas'!$B$2:$B$2700,$B205,'Compra Ventas'!$C$2:$C$2700,CY$5)</f>
        <v>0</v>
      </c>
      <c r="CZ205" s="13">
        <f>SUMIFS('Compra Ventas'!$E$2:$E$2700,'Compra Ventas'!$A$2:$A$2700,CZ$4,'Compra Ventas'!$B$2:$B$2700,$B205,'Compra Ventas'!$C$2:$C$2700,CZ$5)</f>
        <v>0</v>
      </c>
      <c r="DA205" s="13">
        <f>SUMIFS('Compra Ventas'!$E$2:$E$2700,'Compra Ventas'!$A$2:$A$2700,DA$4,'Compra Ventas'!$B$2:$B$2700,$B205,'Compra Ventas'!$C$2:$C$2700,DA$5)</f>
        <v>0</v>
      </c>
      <c r="DB205" s="13">
        <f>SUMIFS('Compra Ventas'!$E$2:$E$2700,'Compra Ventas'!$A$2:$A$2700,DB$4,'Compra Ventas'!$B$2:$B$2700,$B205,'Compra Ventas'!$C$2:$C$2700,DB$5)</f>
        <v>0</v>
      </c>
      <c r="DC205" s="13">
        <f>SUMIFS('Compra Ventas'!$E$2:$E$2700,'Compra Ventas'!$A$2:$A$2700,DC$4,'Compra Ventas'!$B$2:$B$2700,$B205,'Compra Ventas'!$C$2:$C$2700,DC$5)</f>
        <v>0</v>
      </c>
      <c r="DD205" s="13">
        <f>SUMIFS('Compra Ventas'!$E$2:$E$2700,'Compra Ventas'!$A$2:$A$2700,DD$4,'Compra Ventas'!$B$2:$B$2700,$B205,'Compra Ventas'!$C$2:$C$2700,DD$5)</f>
        <v>0</v>
      </c>
      <c r="DE205" s="13">
        <f>SUMIFS('Compra Ventas'!$E$2:$E$2700,'Compra Ventas'!$A$2:$A$2700,DE$4,'Compra Ventas'!$B$2:$B$2700,$B205,'Compra Ventas'!$C$2:$C$2700,DE$5)</f>
        <v>0</v>
      </c>
      <c r="DF205" s="13">
        <f>SUMIFS('Compra Ventas'!$E$2:$E$2700,'Compra Ventas'!$A$2:$A$2700,DF$4,'Compra Ventas'!$B$2:$B$2700,$B205,'Compra Ventas'!$C$2:$C$2700,DF$5)</f>
        <v>0</v>
      </c>
      <c r="DG205" s="13">
        <f>SUMIFS('Compra Ventas'!$E$2:$E$2700,'Compra Ventas'!$A$2:$A$2700,DG$4,'Compra Ventas'!$B$2:$B$2700,$B205,'Compra Ventas'!$C$2:$C$2700,DG$5)</f>
        <v>0</v>
      </c>
      <c r="DH205" s="14">
        <f>SUMIFS('Compra Ventas'!$E$2:$E$2700,'Compra Ventas'!$A$2:$A$2700,DH$4,'Compra Ventas'!$B$2:$B$2700,$B205,'Compra Ventas'!$C$2:$C$2700,DH$5)</f>
        <v>0</v>
      </c>
      <c r="DI205" s="84"/>
      <c r="DJ205" s="98">
        <f>SUMIFS('Ajuste Ciclado'!D$5:D$47,'Ajuste Ciclado'!$C$5:$C$47,Balance!DJ$4,'Ajuste Ciclado'!$B$5:$B$47,Balance!$B205)</f>
        <v>0</v>
      </c>
      <c r="DK205" s="99">
        <f>SUMIFS('Ajuste Ciclado'!E$5:E$47,'Ajuste Ciclado'!$C$5:$C$47,Balance!DK$4,'Ajuste Ciclado'!$B$5:$B$47,Balance!$B205)</f>
        <v>0</v>
      </c>
      <c r="DL205" s="99">
        <f>SUMIFS('Ajuste Ciclado'!F$5:F$47,'Ajuste Ciclado'!$C$5:$C$47,Balance!DL$4,'Ajuste Ciclado'!$B$5:$B$47,Balance!$B205)</f>
        <v>0</v>
      </c>
      <c r="DM205" s="99">
        <f>SUMIFS('Ajuste Ciclado'!G$5:G$47,'Ajuste Ciclado'!$C$5:$C$47,Balance!DM$4,'Ajuste Ciclado'!$B$5:$B$47,Balance!$B205)</f>
        <v>0</v>
      </c>
      <c r="DN205" s="99">
        <f>SUMIFS('Ajuste Ciclado'!H$5:H$47,'Ajuste Ciclado'!$C$5:$C$47,Balance!DN$4,'Ajuste Ciclado'!$B$5:$B$47,Balance!$B205)</f>
        <v>0</v>
      </c>
      <c r="DO205" s="99">
        <f>SUMIFS('Ajuste Ciclado'!I$5:I$47,'Ajuste Ciclado'!$C$5:$C$47,Balance!DO$4,'Ajuste Ciclado'!$B$5:$B$47,Balance!$B205)</f>
        <v>0</v>
      </c>
      <c r="DP205" s="99">
        <f>SUMIFS('Ajuste Ciclado'!J$5:J$47,'Ajuste Ciclado'!$C$5:$C$47,Balance!DP$4,'Ajuste Ciclado'!$B$5:$B$47,Balance!$B205)</f>
        <v>0</v>
      </c>
      <c r="DQ205" s="99">
        <f>SUMIFS('Ajuste Ciclado'!K$5:K$47,'Ajuste Ciclado'!$C$5:$C$47,Balance!DQ$4,'Ajuste Ciclado'!$B$5:$B$47,Balance!$B205)</f>
        <v>0</v>
      </c>
      <c r="DR205" s="99">
        <f>SUMIFS('Ajuste Ciclado'!L$5:L$47,'Ajuste Ciclado'!$C$5:$C$47,Balance!DR$4,'Ajuste Ciclado'!$B$5:$B$47,Balance!$B205)</f>
        <v>0</v>
      </c>
      <c r="DS205" s="99">
        <f>SUMIFS('Ajuste Ciclado'!M$5:M$47,'Ajuste Ciclado'!$C$5:$C$47,Balance!DS$4,'Ajuste Ciclado'!$B$5:$B$47,Balance!$B205)</f>
        <v>0</v>
      </c>
      <c r="DT205" s="99">
        <f>SUMIFS('Ajuste Ciclado'!N$5:N$47,'Ajuste Ciclado'!$C$5:$C$47,Balance!DT$4,'Ajuste Ciclado'!$B$5:$B$47,Balance!$B205)</f>
        <v>0</v>
      </c>
      <c r="DU205" s="100">
        <f>SUMIFS('Ajuste Ciclado'!O$5:O$47,'Ajuste Ciclado'!$C$5:$C$47,Balance!DU$4,'Ajuste Ciclado'!$B$5:$B$47,Balance!$B205)</f>
        <v>0</v>
      </c>
      <c r="DV205" s="98">
        <f>SUMIFS('Ajuste Ciclado'!D$5:D$47,'Ajuste Ciclado'!$C$5:$C$47,Balance!DV$4,'Ajuste Ciclado'!$B$5:$B$47,Balance!$B205)</f>
        <v>0</v>
      </c>
      <c r="DW205" s="99">
        <f>SUMIFS('Ajuste Ciclado'!E$5:E$47,'Ajuste Ciclado'!$C$5:$C$47,Balance!DW$4,'Ajuste Ciclado'!$B$5:$B$47,Balance!$B205)</f>
        <v>0</v>
      </c>
      <c r="DX205" s="99">
        <f>SUMIFS('Ajuste Ciclado'!F$5:F$47,'Ajuste Ciclado'!$C$5:$C$47,Balance!DX$4,'Ajuste Ciclado'!$B$5:$B$47,Balance!$B205)</f>
        <v>0</v>
      </c>
      <c r="DY205" s="99">
        <f>SUMIFS('Ajuste Ciclado'!G$5:G$47,'Ajuste Ciclado'!$C$5:$C$47,Balance!DY$4,'Ajuste Ciclado'!$B$5:$B$47,Balance!$B205)</f>
        <v>0</v>
      </c>
      <c r="DZ205" s="99">
        <f>SUMIFS('Ajuste Ciclado'!H$5:H$47,'Ajuste Ciclado'!$C$5:$C$47,Balance!DZ$4,'Ajuste Ciclado'!$B$5:$B$47,Balance!$B205)</f>
        <v>0</v>
      </c>
      <c r="EA205" s="99">
        <f>SUMIFS('Ajuste Ciclado'!I$5:I$47,'Ajuste Ciclado'!$C$5:$C$47,Balance!EA$4,'Ajuste Ciclado'!$B$5:$B$47,Balance!$B205)</f>
        <v>0</v>
      </c>
      <c r="EB205" s="99">
        <f>SUMIFS('Ajuste Ciclado'!J$5:J$47,'Ajuste Ciclado'!$C$5:$C$47,Balance!EB$4,'Ajuste Ciclado'!$B$5:$B$47,Balance!$B205)</f>
        <v>0</v>
      </c>
      <c r="EC205" s="99">
        <f>SUMIFS('Ajuste Ciclado'!K$5:K$47,'Ajuste Ciclado'!$C$5:$C$47,Balance!EC$4,'Ajuste Ciclado'!$B$5:$B$47,Balance!$B205)</f>
        <v>0</v>
      </c>
      <c r="ED205" s="99">
        <f>SUMIFS('Ajuste Ciclado'!L$5:L$47,'Ajuste Ciclado'!$C$5:$C$47,Balance!ED$4,'Ajuste Ciclado'!$B$5:$B$47,Balance!$B205)</f>
        <v>0</v>
      </c>
      <c r="EE205" s="99">
        <f>SUMIFS('Ajuste Ciclado'!M$5:M$47,'Ajuste Ciclado'!$C$5:$C$47,Balance!EE$4,'Ajuste Ciclado'!$B$5:$B$47,Balance!$B205)</f>
        <v>0</v>
      </c>
      <c r="EF205" s="99">
        <f>SUMIFS('Ajuste Ciclado'!N$5:N$47,'Ajuste Ciclado'!$C$5:$C$47,Balance!EF$4,'Ajuste Ciclado'!$B$5:$B$47,Balance!$B205)</f>
        <v>0</v>
      </c>
      <c r="EG205" s="100">
        <f>SUMIFS('Ajuste Ciclado'!O$5:O$47,'Ajuste Ciclado'!$C$5:$C$47,Balance!EG$4,'Ajuste Ciclado'!$B$5:$B$47,Balance!$B205)</f>
        <v>0</v>
      </c>
      <c r="EH205" s="98">
        <f>SUMIFS('Ajuste Ciclado'!D$5:D$47,'Ajuste Ciclado'!$C$5:$C$47,Balance!EH$4,'Ajuste Ciclado'!$B$5:$B$47,Balance!$B205)</f>
        <v>0</v>
      </c>
      <c r="EI205" s="99">
        <f>SUMIFS('Ajuste Ciclado'!E$5:E$47,'Ajuste Ciclado'!$C$5:$C$47,Balance!EI$4,'Ajuste Ciclado'!$B$5:$B$47,Balance!$B205)</f>
        <v>0</v>
      </c>
      <c r="EJ205" s="99">
        <f>SUMIFS('Ajuste Ciclado'!F$5:F$47,'Ajuste Ciclado'!$C$5:$C$47,Balance!EJ$4,'Ajuste Ciclado'!$B$5:$B$47,Balance!$B205)</f>
        <v>0</v>
      </c>
      <c r="EK205" s="99">
        <f>SUMIFS('Ajuste Ciclado'!G$5:G$47,'Ajuste Ciclado'!$C$5:$C$47,Balance!EK$4,'Ajuste Ciclado'!$B$5:$B$47,Balance!$B205)</f>
        <v>0</v>
      </c>
      <c r="EL205" s="99">
        <f>SUMIFS('Ajuste Ciclado'!H$5:H$47,'Ajuste Ciclado'!$C$5:$C$47,Balance!EL$4,'Ajuste Ciclado'!$B$5:$B$47,Balance!$B205)</f>
        <v>0</v>
      </c>
      <c r="EM205" s="99">
        <f>SUMIFS('Ajuste Ciclado'!I$5:I$47,'Ajuste Ciclado'!$C$5:$C$47,Balance!EM$4,'Ajuste Ciclado'!$B$5:$B$47,Balance!$B205)</f>
        <v>0</v>
      </c>
      <c r="EN205" s="99">
        <f>SUMIFS('Ajuste Ciclado'!J$5:J$47,'Ajuste Ciclado'!$C$5:$C$47,Balance!EN$4,'Ajuste Ciclado'!$B$5:$B$47,Balance!$B205)</f>
        <v>0</v>
      </c>
      <c r="EO205" s="99">
        <f>SUMIFS('Ajuste Ciclado'!K$5:K$47,'Ajuste Ciclado'!$C$5:$C$47,Balance!EO$4,'Ajuste Ciclado'!$B$5:$B$47,Balance!$B205)</f>
        <v>0</v>
      </c>
      <c r="EP205" s="99">
        <f>SUMIFS('Ajuste Ciclado'!L$5:L$47,'Ajuste Ciclado'!$C$5:$C$47,Balance!EP$4,'Ajuste Ciclado'!$B$5:$B$47,Balance!$B205)</f>
        <v>0</v>
      </c>
      <c r="EQ205" s="99">
        <f>SUMIFS('Ajuste Ciclado'!M$5:M$47,'Ajuste Ciclado'!$C$5:$C$47,Balance!EQ$4,'Ajuste Ciclado'!$B$5:$B$47,Balance!$B205)</f>
        <v>0</v>
      </c>
      <c r="ER205" s="99">
        <f>SUMIFS('Ajuste Ciclado'!N$5:N$47,'Ajuste Ciclado'!$C$5:$C$47,Balance!ER$4,'Ajuste Ciclado'!$B$5:$B$47,Balance!$B205)</f>
        <v>0</v>
      </c>
      <c r="ES205" s="100">
        <f>SUMIFS('Ajuste Ciclado'!O$5:O$47,'Ajuste Ciclado'!$C$5:$C$47,Balance!ES$4,'Ajuste Ciclado'!$B$5:$B$47,Balance!$B205)</f>
        <v>0</v>
      </c>
      <c r="ET205" s="84"/>
      <c r="EU205" s="12">
        <f t="shared" si="328"/>
        <v>0</v>
      </c>
      <c r="EV205" s="13">
        <f t="shared" si="293"/>
        <v>0</v>
      </c>
      <c r="EW205" s="13">
        <f t="shared" si="294"/>
        <v>0</v>
      </c>
      <c r="EX205" s="13">
        <f t="shared" si="295"/>
        <v>0</v>
      </c>
      <c r="EY205" s="13">
        <f t="shared" si="296"/>
        <v>0</v>
      </c>
      <c r="EZ205" s="13">
        <f t="shared" si="297"/>
        <v>0</v>
      </c>
      <c r="FA205" s="13">
        <f t="shared" si="298"/>
        <v>0</v>
      </c>
      <c r="FB205" s="13">
        <f t="shared" si="299"/>
        <v>0</v>
      </c>
      <c r="FC205" s="13">
        <f t="shared" si="300"/>
        <v>0</v>
      </c>
      <c r="FD205" s="13">
        <f t="shared" si="301"/>
        <v>0</v>
      </c>
      <c r="FE205" s="13">
        <f t="shared" si="302"/>
        <v>0</v>
      </c>
      <c r="FF205" s="14">
        <f t="shared" si="303"/>
        <v>0</v>
      </c>
      <c r="FG205" s="12">
        <f t="shared" si="304"/>
        <v>0</v>
      </c>
      <c r="FH205" s="13">
        <f t="shared" si="305"/>
        <v>0</v>
      </c>
      <c r="FI205" s="13">
        <f t="shared" si="306"/>
        <v>0</v>
      </c>
      <c r="FJ205" s="13">
        <f t="shared" si="307"/>
        <v>0</v>
      </c>
      <c r="FK205" s="13">
        <f t="shared" si="308"/>
        <v>0</v>
      </c>
      <c r="FL205" s="13">
        <f t="shared" si="309"/>
        <v>0</v>
      </c>
      <c r="FM205" s="13">
        <f t="shared" si="310"/>
        <v>0</v>
      </c>
      <c r="FN205" s="13">
        <f t="shared" si="311"/>
        <v>0</v>
      </c>
      <c r="FO205" s="13">
        <f t="shared" si="312"/>
        <v>0</v>
      </c>
      <c r="FP205" s="13">
        <f t="shared" si="313"/>
        <v>0</v>
      </c>
      <c r="FQ205" s="13">
        <f t="shared" si="314"/>
        <v>0</v>
      </c>
      <c r="FR205" s="14">
        <f t="shared" si="315"/>
        <v>0</v>
      </c>
      <c r="FS205" s="12">
        <f t="shared" si="316"/>
        <v>0</v>
      </c>
      <c r="FT205" s="13">
        <f t="shared" si="317"/>
        <v>0</v>
      </c>
      <c r="FU205" s="13">
        <f t="shared" si="318"/>
        <v>0</v>
      </c>
      <c r="FV205" s="13">
        <f t="shared" si="319"/>
        <v>0</v>
      </c>
      <c r="FW205" s="13">
        <f t="shared" si="320"/>
        <v>0</v>
      </c>
      <c r="FX205" s="13">
        <f t="shared" si="321"/>
        <v>0</v>
      </c>
      <c r="FY205" s="13">
        <f t="shared" si="322"/>
        <v>0</v>
      </c>
      <c r="FZ205" s="13">
        <f t="shared" si="323"/>
        <v>0</v>
      </c>
      <c r="GA205" s="13">
        <f t="shared" si="324"/>
        <v>0</v>
      </c>
      <c r="GB205" s="13">
        <f t="shared" si="325"/>
        <v>0</v>
      </c>
      <c r="GC205" s="13">
        <f t="shared" si="326"/>
        <v>0</v>
      </c>
      <c r="GD205" s="14">
        <f t="shared" si="327"/>
        <v>0</v>
      </c>
      <c r="GE205" s="84"/>
      <c r="GF205" s="12">
        <f t="shared" si="329"/>
        <v>0</v>
      </c>
      <c r="GG205" s="13">
        <f t="shared" si="329"/>
        <v>0</v>
      </c>
      <c r="GH205" s="14">
        <f t="shared" si="329"/>
        <v>0</v>
      </c>
      <c r="GI205" s="6">
        <f t="shared" si="330"/>
        <v>1</v>
      </c>
      <c r="GJ205" s="12">
        <f t="shared" si="331"/>
        <v>0</v>
      </c>
      <c r="GK205" s="13">
        <f t="shared" si="332"/>
        <v>0</v>
      </c>
      <c r="GL205" s="14">
        <f t="shared" si="333"/>
        <v>0</v>
      </c>
      <c r="GM205" s="84"/>
      <c r="GN205" s="66">
        <f t="shared" si="334"/>
        <v>0</v>
      </c>
      <c r="GO205" s="84"/>
      <c r="GP205" s="63" t="str" cm="1">
        <f t="array" ref="GP205">INDEX($GF$4:$GH$4,1,GI205)</f>
        <v>Sample 1</v>
      </c>
      <c r="GQ205" s="12">
        <f t="shared" si="287"/>
        <v>0</v>
      </c>
      <c r="GR205" s="13">
        <f t="shared" si="287"/>
        <v>0</v>
      </c>
      <c r="GS205" s="14">
        <f t="shared" si="287"/>
        <v>0</v>
      </c>
      <c r="GT205" s="12">
        <f t="shared" si="288"/>
        <v>0</v>
      </c>
      <c r="GU205" s="13">
        <f t="shared" si="288"/>
        <v>0</v>
      </c>
      <c r="GV205" s="14">
        <f t="shared" si="288"/>
        <v>0</v>
      </c>
      <c r="GW205" s="12">
        <f t="shared" si="289"/>
        <v>0</v>
      </c>
      <c r="GX205" s="13">
        <f t="shared" si="289"/>
        <v>0</v>
      </c>
      <c r="GY205" s="14">
        <f t="shared" si="289"/>
        <v>0</v>
      </c>
      <c r="GZ205" s="84" t="str">
        <f t="shared" si="290"/>
        <v>Sample 1</v>
      </c>
      <c r="HA205" s="12">
        <f t="shared" si="335"/>
        <v>0</v>
      </c>
      <c r="HB205" s="13">
        <f t="shared" si="335"/>
        <v>0</v>
      </c>
      <c r="HC205" s="14">
        <f t="shared" si="335"/>
        <v>0</v>
      </c>
      <c r="HD205" s="6">
        <f t="shared" si="291"/>
        <v>0</v>
      </c>
      <c r="HE205" s="84" t="str">
        <f t="shared" si="292"/>
        <v>Ok</v>
      </c>
    </row>
    <row r="206" spans="2:213" hidden="1" x14ac:dyDescent="0.3">
      <c r="B206" s="84" t="s">
        <v>275</v>
      </c>
      <c r="C206" s="12">
        <f>SUMIFS(Inyecciones!$E$2:$E$14185,Inyecciones!$A$2:$A$14185,Balance!C$4,Inyecciones!$B$2:$B$14185,Balance!$B206,Inyecciones!$C$2:$C$14185,Balance!C$5)</f>
        <v>70887.565432300034</v>
      </c>
      <c r="D206" s="13">
        <f>SUMIFS(Inyecciones!$E$2:$E$14185,Inyecciones!$A$2:$A$14185,Balance!D$4,Inyecciones!$B$2:$B$14185,Balance!$B206,Inyecciones!$C$2:$C$14185,Balance!D$5)</f>
        <v>54430.971908122738</v>
      </c>
      <c r="E206" s="13">
        <f>SUMIFS(Inyecciones!$E$2:$E$14185,Inyecciones!$A$2:$A$14185,Balance!E$4,Inyecciones!$B$2:$B$14185,Balance!$B206,Inyecciones!$C$2:$C$14185,Balance!E$5)</f>
        <v>52297.401602242862</v>
      </c>
      <c r="F206" s="13">
        <f>SUMIFS(Inyecciones!$E$2:$E$14185,Inyecciones!$A$2:$A$14185,Balance!F$4,Inyecciones!$B$2:$B$14185,Balance!$B206,Inyecciones!$C$2:$C$14185,Balance!F$5)</f>
        <v>31671.840533759401</v>
      </c>
      <c r="G206" s="13">
        <f>SUMIFS(Inyecciones!$E$2:$E$14185,Inyecciones!$A$2:$A$14185,Balance!G$4,Inyecciones!$B$2:$B$14185,Balance!$B206,Inyecciones!$C$2:$C$14185,Balance!G$5)</f>
        <v>17571.270443352281</v>
      </c>
      <c r="H206" s="13">
        <f>SUMIFS(Inyecciones!$E$2:$E$14185,Inyecciones!$A$2:$A$14185,Balance!H$4,Inyecciones!$B$2:$B$14185,Balance!$B206,Inyecciones!$C$2:$C$14185,Balance!H$5)</f>
        <v>10817.99970709736</v>
      </c>
      <c r="I206" s="13">
        <f>SUMIFS(Inyecciones!$E$2:$E$14185,Inyecciones!$A$2:$A$14185,Balance!I$4,Inyecciones!$B$2:$B$14185,Balance!$B206,Inyecciones!$C$2:$C$14185,Balance!I$5)</f>
        <v>14476.831812862831</v>
      </c>
      <c r="J206" s="13">
        <f>SUMIFS(Inyecciones!$E$2:$E$14185,Inyecciones!$A$2:$A$14185,Balance!J$4,Inyecciones!$B$2:$B$14185,Balance!$B206,Inyecciones!$C$2:$C$14185,Balance!J$5)</f>
        <v>83464.970595392821</v>
      </c>
      <c r="K206" s="13">
        <f>SUMIFS(Inyecciones!$E$2:$E$14185,Inyecciones!$A$2:$A$14185,Balance!K$4,Inyecciones!$B$2:$B$14185,Balance!$B206,Inyecciones!$C$2:$C$14185,Balance!K$5)</f>
        <v>85236.70137641381</v>
      </c>
      <c r="L206" s="13">
        <f>SUMIFS(Inyecciones!$E$2:$E$14185,Inyecciones!$A$2:$A$14185,Balance!L$4,Inyecciones!$B$2:$B$14185,Balance!$B206,Inyecciones!$C$2:$C$14185,Balance!L$5)</f>
        <v>21369.418678308601</v>
      </c>
      <c r="M206" s="13">
        <f>SUMIFS(Inyecciones!$E$2:$E$14185,Inyecciones!$A$2:$A$14185,Balance!M$4,Inyecciones!$B$2:$B$14185,Balance!$B206,Inyecciones!$C$2:$C$14185,Balance!M$5)</f>
        <v>9014.7038424535222</v>
      </c>
      <c r="N206" s="14">
        <f>SUMIFS(Inyecciones!$E$2:$E$14185,Inyecciones!$A$2:$A$14185,Balance!N$4,Inyecciones!$B$2:$B$14185,Balance!$B206,Inyecciones!$C$2:$C$14185,Balance!N$5)</f>
        <v>14843.19711398429</v>
      </c>
      <c r="O206" s="12">
        <f>SUMIFS(Inyecciones!$E$2:$E$14185,Inyecciones!$A$2:$A$14185,Balance!O$4,Inyecciones!$B$2:$B$14185,Balance!$B206,Inyecciones!$C$2:$C$14185,Balance!O$5)</f>
        <v>71034.020739337022</v>
      </c>
      <c r="P206" s="13">
        <f>SUMIFS(Inyecciones!$E$2:$E$14185,Inyecciones!$A$2:$A$14185,Balance!P$4,Inyecciones!$B$2:$B$14185,Balance!$B206,Inyecciones!$C$2:$C$14185,Balance!P$5)</f>
        <v>54840.828998410623</v>
      </c>
      <c r="Q206" s="13">
        <f>SUMIFS(Inyecciones!$E$2:$E$14185,Inyecciones!$A$2:$A$14185,Balance!Q$4,Inyecciones!$B$2:$B$14185,Balance!$B206,Inyecciones!$C$2:$C$14185,Balance!Q$5)</f>
        <v>52811.63352931531</v>
      </c>
      <c r="R206" s="13">
        <f>SUMIFS(Inyecciones!$E$2:$E$14185,Inyecciones!$A$2:$A$14185,Balance!R$4,Inyecciones!$B$2:$B$14185,Balance!$B206,Inyecciones!$C$2:$C$14185,Balance!R$5)</f>
        <v>33593.367824342648</v>
      </c>
      <c r="S206" s="13">
        <f>SUMIFS(Inyecciones!$E$2:$E$14185,Inyecciones!$A$2:$A$14185,Balance!S$4,Inyecciones!$B$2:$B$14185,Balance!$B206,Inyecciones!$C$2:$C$14185,Balance!S$5)</f>
        <v>17173.953635036811</v>
      </c>
      <c r="T206" s="13">
        <f>SUMIFS(Inyecciones!$E$2:$E$14185,Inyecciones!$A$2:$A$14185,Balance!T$4,Inyecciones!$B$2:$B$14185,Balance!$B206,Inyecciones!$C$2:$C$14185,Balance!T$5)</f>
        <v>10961.23374938563</v>
      </c>
      <c r="U206" s="13">
        <f>SUMIFS(Inyecciones!$E$2:$E$14185,Inyecciones!$A$2:$A$14185,Balance!U$4,Inyecciones!$B$2:$B$14185,Balance!$B206,Inyecciones!$C$2:$C$14185,Balance!U$5)</f>
        <v>15386.11331578805</v>
      </c>
      <c r="V206" s="13">
        <f>SUMIFS(Inyecciones!$E$2:$E$14185,Inyecciones!$A$2:$A$14185,Balance!V$4,Inyecciones!$B$2:$B$14185,Balance!$B206,Inyecciones!$C$2:$C$14185,Balance!V$5)</f>
        <v>84063.165581421476</v>
      </c>
      <c r="W206" s="13">
        <f>SUMIFS(Inyecciones!$E$2:$E$14185,Inyecciones!$A$2:$A$14185,Balance!W$4,Inyecciones!$B$2:$B$14185,Balance!$B206,Inyecciones!$C$2:$C$14185,Balance!W$5)</f>
        <v>87139.712773978594</v>
      </c>
      <c r="X206" s="13">
        <f>SUMIFS(Inyecciones!$E$2:$E$14185,Inyecciones!$A$2:$A$14185,Balance!X$4,Inyecciones!$B$2:$B$14185,Balance!$B206,Inyecciones!$C$2:$C$14185,Balance!X$5)</f>
        <v>32373.07027147921</v>
      </c>
      <c r="Y206" s="13">
        <f>SUMIFS(Inyecciones!$E$2:$E$14185,Inyecciones!$A$2:$A$14185,Balance!Y$4,Inyecciones!$B$2:$B$14185,Balance!$B206,Inyecciones!$C$2:$C$14185,Balance!Y$5)</f>
        <v>45151.412331982006</v>
      </c>
      <c r="Z206" s="14">
        <f>SUMIFS(Inyecciones!$E$2:$E$14185,Inyecciones!$A$2:$A$14185,Balance!Z$4,Inyecciones!$B$2:$B$14185,Balance!$B206,Inyecciones!$C$2:$C$14185,Balance!Z$5)</f>
        <v>57120.972062939072</v>
      </c>
      <c r="AA206" s="12">
        <f>SUMIFS(Inyecciones!$E$2:$E$14185,Inyecciones!$A$2:$A$14185,Balance!AA$4,Inyecciones!$B$2:$B$14185,Balance!$B206,Inyecciones!$C$2:$C$14185,Balance!AA$5)</f>
        <v>71055.702756503219</v>
      </c>
      <c r="AB206" s="13">
        <f>SUMIFS(Inyecciones!$E$2:$E$14185,Inyecciones!$A$2:$A$14185,Balance!AB$4,Inyecciones!$B$2:$B$14185,Balance!$B206,Inyecciones!$C$2:$C$14185,Balance!AB$5)</f>
        <v>54861.771666181812</v>
      </c>
      <c r="AC206" s="13">
        <f>SUMIFS(Inyecciones!$E$2:$E$14185,Inyecciones!$A$2:$A$14185,Balance!AC$4,Inyecciones!$B$2:$B$14185,Balance!$B206,Inyecciones!$C$2:$C$14185,Balance!AC$5)</f>
        <v>52611.389731146191</v>
      </c>
      <c r="AD206" s="13">
        <f>SUMIFS(Inyecciones!$E$2:$E$14185,Inyecciones!$A$2:$A$14185,Balance!AD$4,Inyecciones!$B$2:$B$14185,Balance!$B206,Inyecciones!$C$2:$C$14185,Balance!AD$5)</f>
        <v>33324.977882579267</v>
      </c>
      <c r="AE206" s="13">
        <f>SUMIFS(Inyecciones!$E$2:$E$14185,Inyecciones!$A$2:$A$14185,Balance!AE$4,Inyecciones!$B$2:$B$14185,Balance!$B206,Inyecciones!$C$2:$C$14185,Balance!AE$5)</f>
        <v>17890.693716915179</v>
      </c>
      <c r="AF206" s="13">
        <f>SUMIFS(Inyecciones!$E$2:$E$14185,Inyecciones!$A$2:$A$14185,Balance!AF$4,Inyecciones!$B$2:$B$14185,Balance!$B206,Inyecciones!$C$2:$C$14185,Balance!AF$5)</f>
        <v>11808.31964236599</v>
      </c>
      <c r="AG206" s="13">
        <f>SUMIFS(Inyecciones!$E$2:$E$14185,Inyecciones!$A$2:$A$14185,Balance!AG$4,Inyecciones!$B$2:$B$14185,Balance!$B206,Inyecciones!$C$2:$C$14185,Balance!AG$5)</f>
        <v>16848.31889812346</v>
      </c>
      <c r="AH206" s="13">
        <f>SUMIFS(Inyecciones!$E$2:$E$14185,Inyecciones!$A$2:$A$14185,Balance!AH$4,Inyecciones!$B$2:$B$14185,Balance!$B206,Inyecciones!$C$2:$C$14185,Balance!AH$5)</f>
        <v>93312.989524208955</v>
      </c>
      <c r="AI206" s="13">
        <f>SUMIFS(Inyecciones!$E$2:$E$14185,Inyecciones!$A$2:$A$14185,Balance!AI$4,Inyecciones!$B$2:$B$14185,Balance!$B206,Inyecciones!$C$2:$C$14185,Balance!AI$5)</f>
        <v>94988.351101228385</v>
      </c>
      <c r="AJ206" s="13">
        <f>SUMIFS(Inyecciones!$E$2:$E$14185,Inyecciones!$A$2:$A$14185,Balance!AJ$4,Inyecciones!$B$2:$B$14185,Balance!$B206,Inyecciones!$C$2:$C$14185,Balance!AJ$5)</f>
        <v>71343.976072391582</v>
      </c>
      <c r="AK206" s="13">
        <f>SUMIFS(Inyecciones!$E$2:$E$14185,Inyecciones!$A$2:$A$14185,Balance!AK$4,Inyecciones!$B$2:$B$14185,Balance!$B206,Inyecciones!$C$2:$C$14185,Balance!AK$5)</f>
        <v>89689.335668951229</v>
      </c>
      <c r="AL206" s="14">
        <f>SUMIFS(Inyecciones!$E$2:$E$14185,Inyecciones!$A$2:$A$14185,Balance!AL$4,Inyecciones!$B$2:$B$14185,Balance!$B206,Inyecciones!$C$2:$C$14185,Balance!AL$5)</f>
        <v>90969.962440330855</v>
      </c>
      <c r="AM206" s="13"/>
      <c r="AN206" s="12">
        <f>SUMIFS('Retiro Mensual'!$E$2:$E$2629,'Retiro Mensual'!$A$2:$A$2629,AN$4,'Retiro Mensual'!$B$2:$B$2629,$B206,'Retiro Mensual'!$C$2:$C$2629,AN$5)</f>
        <v>0</v>
      </c>
      <c r="AO206" s="13">
        <f>SUMIFS('Retiro Mensual'!$E$2:$E$2629,'Retiro Mensual'!$A$2:$A$2629,AO$4,'Retiro Mensual'!$B$2:$B$2629,$B206,'Retiro Mensual'!$C$2:$C$2629,AO$5)</f>
        <v>0</v>
      </c>
      <c r="AP206" s="13">
        <f>SUMIFS('Retiro Mensual'!$E$2:$E$2629,'Retiro Mensual'!$A$2:$A$2629,AP$4,'Retiro Mensual'!$B$2:$B$2629,$B206,'Retiro Mensual'!$C$2:$C$2629,AP$5)</f>
        <v>0</v>
      </c>
      <c r="AQ206" s="13">
        <f>SUMIFS('Retiro Mensual'!$E$2:$E$2629,'Retiro Mensual'!$A$2:$A$2629,AQ$4,'Retiro Mensual'!$B$2:$B$2629,$B206,'Retiro Mensual'!$C$2:$C$2629,AQ$5)</f>
        <v>0</v>
      </c>
      <c r="AR206" s="13">
        <f>SUMIFS('Retiro Mensual'!$E$2:$E$2629,'Retiro Mensual'!$A$2:$A$2629,AR$4,'Retiro Mensual'!$B$2:$B$2629,$B206,'Retiro Mensual'!$C$2:$C$2629,AR$5)</f>
        <v>0</v>
      </c>
      <c r="AS206" s="13">
        <f>SUMIFS('Retiro Mensual'!$E$2:$E$2629,'Retiro Mensual'!$A$2:$A$2629,AS$4,'Retiro Mensual'!$B$2:$B$2629,$B206,'Retiro Mensual'!$C$2:$C$2629,AS$5)</f>
        <v>0</v>
      </c>
      <c r="AT206" s="13">
        <f>SUMIFS('Retiro Mensual'!$E$2:$E$2629,'Retiro Mensual'!$A$2:$A$2629,AT$4,'Retiro Mensual'!$B$2:$B$2629,$B206,'Retiro Mensual'!$C$2:$C$2629,AT$5)</f>
        <v>0</v>
      </c>
      <c r="AU206" s="13">
        <f>SUMIFS('Retiro Mensual'!$E$2:$E$2629,'Retiro Mensual'!$A$2:$A$2629,AU$4,'Retiro Mensual'!$B$2:$B$2629,$B206,'Retiro Mensual'!$C$2:$C$2629,AU$5)</f>
        <v>0</v>
      </c>
      <c r="AV206" s="13">
        <f>SUMIFS('Retiro Mensual'!$E$2:$E$2629,'Retiro Mensual'!$A$2:$A$2629,AV$4,'Retiro Mensual'!$B$2:$B$2629,$B206,'Retiro Mensual'!$C$2:$C$2629,AV$5)</f>
        <v>0</v>
      </c>
      <c r="AW206" s="13">
        <f>SUMIFS('Retiro Mensual'!$E$2:$E$2629,'Retiro Mensual'!$A$2:$A$2629,AW$4,'Retiro Mensual'!$B$2:$B$2629,$B206,'Retiro Mensual'!$C$2:$C$2629,AW$5)</f>
        <v>0</v>
      </c>
      <c r="AX206" s="13">
        <f>SUMIFS('Retiro Mensual'!$E$2:$E$2629,'Retiro Mensual'!$A$2:$A$2629,AX$4,'Retiro Mensual'!$B$2:$B$2629,$B206,'Retiro Mensual'!$C$2:$C$2629,AX$5)</f>
        <v>0</v>
      </c>
      <c r="AY206" s="14">
        <f>SUMIFS('Retiro Mensual'!$E$2:$E$2629,'Retiro Mensual'!$A$2:$A$2629,AY$4,'Retiro Mensual'!$B$2:$B$2629,$B206,'Retiro Mensual'!$C$2:$C$2629,AY$5)</f>
        <v>0</v>
      </c>
      <c r="AZ206" s="12">
        <f>SUMIFS('Retiro Mensual'!$E$2:$E$2629,'Retiro Mensual'!$A$2:$A$2629,AZ$4,'Retiro Mensual'!$B$2:$B$2629,$B206,'Retiro Mensual'!$C$2:$C$2629,AZ$5)</f>
        <v>0</v>
      </c>
      <c r="BA206" s="13">
        <f>SUMIFS('Retiro Mensual'!$E$2:$E$2629,'Retiro Mensual'!$A$2:$A$2629,BA$4,'Retiro Mensual'!$B$2:$B$2629,$B206,'Retiro Mensual'!$C$2:$C$2629,BA$5)</f>
        <v>0</v>
      </c>
      <c r="BB206" s="13">
        <f>SUMIFS('Retiro Mensual'!$E$2:$E$2629,'Retiro Mensual'!$A$2:$A$2629,BB$4,'Retiro Mensual'!$B$2:$B$2629,$B206,'Retiro Mensual'!$C$2:$C$2629,BB$5)</f>
        <v>0</v>
      </c>
      <c r="BC206" s="13">
        <f>SUMIFS('Retiro Mensual'!$E$2:$E$2629,'Retiro Mensual'!$A$2:$A$2629,BC$4,'Retiro Mensual'!$B$2:$B$2629,$B206,'Retiro Mensual'!$C$2:$C$2629,BC$5)</f>
        <v>0</v>
      </c>
      <c r="BD206" s="13">
        <f>SUMIFS('Retiro Mensual'!$E$2:$E$2629,'Retiro Mensual'!$A$2:$A$2629,BD$4,'Retiro Mensual'!$B$2:$B$2629,$B206,'Retiro Mensual'!$C$2:$C$2629,BD$5)</f>
        <v>0</v>
      </c>
      <c r="BE206" s="13">
        <f>SUMIFS('Retiro Mensual'!$E$2:$E$2629,'Retiro Mensual'!$A$2:$A$2629,BE$4,'Retiro Mensual'!$B$2:$B$2629,$B206,'Retiro Mensual'!$C$2:$C$2629,BE$5)</f>
        <v>0</v>
      </c>
      <c r="BF206" s="13">
        <f>SUMIFS('Retiro Mensual'!$E$2:$E$2629,'Retiro Mensual'!$A$2:$A$2629,BF$4,'Retiro Mensual'!$B$2:$B$2629,$B206,'Retiro Mensual'!$C$2:$C$2629,BF$5)</f>
        <v>0</v>
      </c>
      <c r="BG206" s="13">
        <f>SUMIFS('Retiro Mensual'!$E$2:$E$2629,'Retiro Mensual'!$A$2:$A$2629,BG$4,'Retiro Mensual'!$B$2:$B$2629,$B206,'Retiro Mensual'!$C$2:$C$2629,BG$5)</f>
        <v>0</v>
      </c>
      <c r="BH206" s="13">
        <f>SUMIFS('Retiro Mensual'!$E$2:$E$2629,'Retiro Mensual'!$A$2:$A$2629,BH$4,'Retiro Mensual'!$B$2:$B$2629,$B206,'Retiro Mensual'!$C$2:$C$2629,BH$5)</f>
        <v>0</v>
      </c>
      <c r="BI206" s="13">
        <f>SUMIFS('Retiro Mensual'!$E$2:$E$2629,'Retiro Mensual'!$A$2:$A$2629,BI$4,'Retiro Mensual'!$B$2:$B$2629,$B206,'Retiro Mensual'!$C$2:$C$2629,BI$5)</f>
        <v>0</v>
      </c>
      <c r="BJ206" s="13">
        <f>SUMIFS('Retiro Mensual'!$E$2:$E$2629,'Retiro Mensual'!$A$2:$A$2629,BJ$4,'Retiro Mensual'!$B$2:$B$2629,$B206,'Retiro Mensual'!$C$2:$C$2629,BJ$5)</f>
        <v>0</v>
      </c>
      <c r="BK206" s="14">
        <f>SUMIFS('Retiro Mensual'!$E$2:$E$2629,'Retiro Mensual'!$A$2:$A$2629,BK$4,'Retiro Mensual'!$B$2:$B$2629,$B206,'Retiro Mensual'!$C$2:$C$2629,BK$5)</f>
        <v>0</v>
      </c>
      <c r="BL206" s="12">
        <f>SUMIFS('Retiro Mensual'!$E$2:$E$2629,'Retiro Mensual'!$A$2:$A$2629,BL$4,'Retiro Mensual'!$B$2:$B$2629,$B206,'Retiro Mensual'!$C$2:$C$2629,BL$5)</f>
        <v>0</v>
      </c>
      <c r="BM206" s="13">
        <f>SUMIFS('Retiro Mensual'!$E$2:$E$2629,'Retiro Mensual'!$A$2:$A$2629,BM$4,'Retiro Mensual'!$B$2:$B$2629,$B206,'Retiro Mensual'!$C$2:$C$2629,BM$5)</f>
        <v>0</v>
      </c>
      <c r="BN206" s="13">
        <f>SUMIFS('Retiro Mensual'!$E$2:$E$2629,'Retiro Mensual'!$A$2:$A$2629,BN$4,'Retiro Mensual'!$B$2:$B$2629,$B206,'Retiro Mensual'!$C$2:$C$2629,BN$5)</f>
        <v>0</v>
      </c>
      <c r="BO206" s="13">
        <f>SUMIFS('Retiro Mensual'!$E$2:$E$2629,'Retiro Mensual'!$A$2:$A$2629,BO$4,'Retiro Mensual'!$B$2:$B$2629,$B206,'Retiro Mensual'!$C$2:$C$2629,BO$5)</f>
        <v>0</v>
      </c>
      <c r="BP206" s="13">
        <f>SUMIFS('Retiro Mensual'!$E$2:$E$2629,'Retiro Mensual'!$A$2:$A$2629,BP$4,'Retiro Mensual'!$B$2:$B$2629,$B206,'Retiro Mensual'!$C$2:$C$2629,BP$5)</f>
        <v>0</v>
      </c>
      <c r="BQ206" s="13">
        <f>SUMIFS('Retiro Mensual'!$E$2:$E$2629,'Retiro Mensual'!$A$2:$A$2629,BQ$4,'Retiro Mensual'!$B$2:$B$2629,$B206,'Retiro Mensual'!$C$2:$C$2629,BQ$5)</f>
        <v>0</v>
      </c>
      <c r="BR206" s="13">
        <f>SUMIFS('Retiro Mensual'!$E$2:$E$2629,'Retiro Mensual'!$A$2:$A$2629,BR$4,'Retiro Mensual'!$B$2:$B$2629,$B206,'Retiro Mensual'!$C$2:$C$2629,BR$5)</f>
        <v>0</v>
      </c>
      <c r="BS206" s="13">
        <f>SUMIFS('Retiro Mensual'!$E$2:$E$2629,'Retiro Mensual'!$A$2:$A$2629,BS$4,'Retiro Mensual'!$B$2:$B$2629,$B206,'Retiro Mensual'!$C$2:$C$2629,BS$5)</f>
        <v>0</v>
      </c>
      <c r="BT206" s="13">
        <f>SUMIFS('Retiro Mensual'!$E$2:$E$2629,'Retiro Mensual'!$A$2:$A$2629,BT$4,'Retiro Mensual'!$B$2:$B$2629,$B206,'Retiro Mensual'!$C$2:$C$2629,BT$5)</f>
        <v>0</v>
      </c>
      <c r="BU206" s="13">
        <f>SUMIFS('Retiro Mensual'!$E$2:$E$2629,'Retiro Mensual'!$A$2:$A$2629,BU$4,'Retiro Mensual'!$B$2:$B$2629,$B206,'Retiro Mensual'!$C$2:$C$2629,BU$5)</f>
        <v>0</v>
      </c>
      <c r="BV206" s="13">
        <f>SUMIFS('Retiro Mensual'!$E$2:$E$2629,'Retiro Mensual'!$A$2:$A$2629,BV$4,'Retiro Mensual'!$B$2:$B$2629,$B206,'Retiro Mensual'!$C$2:$C$2629,BV$5)</f>
        <v>0</v>
      </c>
      <c r="BW206" s="14">
        <f>SUMIFS('Retiro Mensual'!$E$2:$E$2629,'Retiro Mensual'!$A$2:$A$2629,BW$4,'Retiro Mensual'!$B$2:$B$2629,$B206,'Retiro Mensual'!$C$2:$C$2629,BW$5)</f>
        <v>0</v>
      </c>
      <c r="BX206" s="13"/>
      <c r="BY206" s="12">
        <f>SUMIFS('Compra Ventas'!$E$2:$E$2700,'Compra Ventas'!$A$2:$A$2700,BY$4,'Compra Ventas'!$B$2:$B$2700,$B206,'Compra Ventas'!$C$2:$C$2700,BY$5)</f>
        <v>0</v>
      </c>
      <c r="BZ206" s="13">
        <f>SUMIFS('Compra Ventas'!$E$2:$E$2700,'Compra Ventas'!$A$2:$A$2700,BZ$4,'Compra Ventas'!$B$2:$B$2700,$B206,'Compra Ventas'!$C$2:$C$2700,BZ$5)</f>
        <v>0</v>
      </c>
      <c r="CA206" s="13">
        <f>SUMIFS('Compra Ventas'!$E$2:$E$2700,'Compra Ventas'!$A$2:$A$2700,CA$4,'Compra Ventas'!$B$2:$B$2700,$B206,'Compra Ventas'!$C$2:$C$2700,CA$5)</f>
        <v>0</v>
      </c>
      <c r="CB206" s="13">
        <f>SUMIFS('Compra Ventas'!$E$2:$E$2700,'Compra Ventas'!$A$2:$A$2700,CB$4,'Compra Ventas'!$B$2:$B$2700,$B206,'Compra Ventas'!$C$2:$C$2700,CB$5)</f>
        <v>0</v>
      </c>
      <c r="CC206" s="13">
        <f>SUMIFS('Compra Ventas'!$E$2:$E$2700,'Compra Ventas'!$A$2:$A$2700,CC$4,'Compra Ventas'!$B$2:$B$2700,$B206,'Compra Ventas'!$C$2:$C$2700,CC$5)</f>
        <v>0</v>
      </c>
      <c r="CD206" s="13">
        <f>SUMIFS('Compra Ventas'!$E$2:$E$2700,'Compra Ventas'!$A$2:$A$2700,CD$4,'Compra Ventas'!$B$2:$B$2700,$B206,'Compra Ventas'!$C$2:$C$2700,CD$5)</f>
        <v>0</v>
      </c>
      <c r="CE206" s="13">
        <f>SUMIFS('Compra Ventas'!$E$2:$E$2700,'Compra Ventas'!$A$2:$A$2700,CE$4,'Compra Ventas'!$B$2:$B$2700,$B206,'Compra Ventas'!$C$2:$C$2700,CE$5)</f>
        <v>0</v>
      </c>
      <c r="CF206" s="13">
        <f>SUMIFS('Compra Ventas'!$E$2:$E$2700,'Compra Ventas'!$A$2:$A$2700,CF$4,'Compra Ventas'!$B$2:$B$2700,$B206,'Compra Ventas'!$C$2:$C$2700,CF$5)</f>
        <v>0</v>
      </c>
      <c r="CG206" s="13">
        <f>SUMIFS('Compra Ventas'!$E$2:$E$2700,'Compra Ventas'!$A$2:$A$2700,CG$4,'Compra Ventas'!$B$2:$B$2700,$B206,'Compra Ventas'!$C$2:$C$2700,CG$5)</f>
        <v>0</v>
      </c>
      <c r="CH206" s="13">
        <f>SUMIFS('Compra Ventas'!$E$2:$E$2700,'Compra Ventas'!$A$2:$A$2700,CH$4,'Compra Ventas'!$B$2:$B$2700,$B206,'Compra Ventas'!$C$2:$C$2700,CH$5)</f>
        <v>0</v>
      </c>
      <c r="CI206" s="13">
        <f>SUMIFS('Compra Ventas'!$E$2:$E$2700,'Compra Ventas'!$A$2:$A$2700,CI$4,'Compra Ventas'!$B$2:$B$2700,$B206,'Compra Ventas'!$C$2:$C$2700,CI$5)</f>
        <v>0</v>
      </c>
      <c r="CJ206" s="14">
        <f>SUMIFS('Compra Ventas'!$E$2:$E$2700,'Compra Ventas'!$A$2:$A$2700,CJ$4,'Compra Ventas'!$B$2:$B$2700,$B206,'Compra Ventas'!$C$2:$C$2700,CJ$5)</f>
        <v>0</v>
      </c>
      <c r="CK206" s="12">
        <f>SUMIFS('Compra Ventas'!$E$2:$E$2700,'Compra Ventas'!$A$2:$A$2700,CK$4,'Compra Ventas'!$B$2:$B$2700,$B206,'Compra Ventas'!$C$2:$C$2700,CK$5)</f>
        <v>0</v>
      </c>
      <c r="CL206" s="13">
        <f>SUMIFS('Compra Ventas'!$E$2:$E$2700,'Compra Ventas'!$A$2:$A$2700,CL$4,'Compra Ventas'!$B$2:$B$2700,$B206,'Compra Ventas'!$C$2:$C$2700,CL$5)</f>
        <v>0</v>
      </c>
      <c r="CM206" s="13">
        <f>SUMIFS('Compra Ventas'!$E$2:$E$2700,'Compra Ventas'!$A$2:$A$2700,CM$4,'Compra Ventas'!$B$2:$B$2700,$B206,'Compra Ventas'!$C$2:$C$2700,CM$5)</f>
        <v>0</v>
      </c>
      <c r="CN206" s="13">
        <f>SUMIFS('Compra Ventas'!$E$2:$E$2700,'Compra Ventas'!$A$2:$A$2700,CN$4,'Compra Ventas'!$B$2:$B$2700,$B206,'Compra Ventas'!$C$2:$C$2700,CN$5)</f>
        <v>0</v>
      </c>
      <c r="CO206" s="13">
        <f>SUMIFS('Compra Ventas'!$E$2:$E$2700,'Compra Ventas'!$A$2:$A$2700,CO$4,'Compra Ventas'!$B$2:$B$2700,$B206,'Compra Ventas'!$C$2:$C$2700,CO$5)</f>
        <v>0</v>
      </c>
      <c r="CP206" s="13">
        <f>SUMIFS('Compra Ventas'!$E$2:$E$2700,'Compra Ventas'!$A$2:$A$2700,CP$4,'Compra Ventas'!$B$2:$B$2700,$B206,'Compra Ventas'!$C$2:$C$2700,CP$5)</f>
        <v>0</v>
      </c>
      <c r="CQ206" s="13">
        <f>SUMIFS('Compra Ventas'!$E$2:$E$2700,'Compra Ventas'!$A$2:$A$2700,CQ$4,'Compra Ventas'!$B$2:$B$2700,$B206,'Compra Ventas'!$C$2:$C$2700,CQ$5)</f>
        <v>0</v>
      </c>
      <c r="CR206" s="13">
        <f>SUMIFS('Compra Ventas'!$E$2:$E$2700,'Compra Ventas'!$A$2:$A$2700,CR$4,'Compra Ventas'!$B$2:$B$2700,$B206,'Compra Ventas'!$C$2:$C$2700,CR$5)</f>
        <v>0</v>
      </c>
      <c r="CS206" s="13">
        <f>SUMIFS('Compra Ventas'!$E$2:$E$2700,'Compra Ventas'!$A$2:$A$2700,CS$4,'Compra Ventas'!$B$2:$B$2700,$B206,'Compra Ventas'!$C$2:$C$2700,CS$5)</f>
        <v>0</v>
      </c>
      <c r="CT206" s="13">
        <f>SUMIFS('Compra Ventas'!$E$2:$E$2700,'Compra Ventas'!$A$2:$A$2700,CT$4,'Compra Ventas'!$B$2:$B$2700,$B206,'Compra Ventas'!$C$2:$C$2700,CT$5)</f>
        <v>0</v>
      </c>
      <c r="CU206" s="13">
        <f>SUMIFS('Compra Ventas'!$E$2:$E$2700,'Compra Ventas'!$A$2:$A$2700,CU$4,'Compra Ventas'!$B$2:$B$2700,$B206,'Compra Ventas'!$C$2:$C$2700,CU$5)</f>
        <v>0</v>
      </c>
      <c r="CV206" s="14">
        <f>SUMIFS('Compra Ventas'!$E$2:$E$2700,'Compra Ventas'!$A$2:$A$2700,CV$4,'Compra Ventas'!$B$2:$B$2700,$B206,'Compra Ventas'!$C$2:$C$2700,CV$5)</f>
        <v>0</v>
      </c>
      <c r="CW206" s="12">
        <f>SUMIFS('Compra Ventas'!$E$2:$E$2700,'Compra Ventas'!$A$2:$A$2700,CW$4,'Compra Ventas'!$B$2:$B$2700,$B206,'Compra Ventas'!$C$2:$C$2700,CW$5)</f>
        <v>0</v>
      </c>
      <c r="CX206" s="13">
        <f>SUMIFS('Compra Ventas'!$E$2:$E$2700,'Compra Ventas'!$A$2:$A$2700,CX$4,'Compra Ventas'!$B$2:$B$2700,$B206,'Compra Ventas'!$C$2:$C$2700,CX$5)</f>
        <v>0</v>
      </c>
      <c r="CY206" s="13">
        <f>SUMIFS('Compra Ventas'!$E$2:$E$2700,'Compra Ventas'!$A$2:$A$2700,CY$4,'Compra Ventas'!$B$2:$B$2700,$B206,'Compra Ventas'!$C$2:$C$2700,CY$5)</f>
        <v>0</v>
      </c>
      <c r="CZ206" s="13">
        <f>SUMIFS('Compra Ventas'!$E$2:$E$2700,'Compra Ventas'!$A$2:$A$2700,CZ$4,'Compra Ventas'!$B$2:$B$2700,$B206,'Compra Ventas'!$C$2:$C$2700,CZ$5)</f>
        <v>0</v>
      </c>
      <c r="DA206" s="13">
        <f>SUMIFS('Compra Ventas'!$E$2:$E$2700,'Compra Ventas'!$A$2:$A$2700,DA$4,'Compra Ventas'!$B$2:$B$2700,$B206,'Compra Ventas'!$C$2:$C$2700,DA$5)</f>
        <v>0</v>
      </c>
      <c r="DB206" s="13">
        <f>SUMIFS('Compra Ventas'!$E$2:$E$2700,'Compra Ventas'!$A$2:$A$2700,DB$4,'Compra Ventas'!$B$2:$B$2700,$B206,'Compra Ventas'!$C$2:$C$2700,DB$5)</f>
        <v>0</v>
      </c>
      <c r="DC206" s="13">
        <f>SUMIFS('Compra Ventas'!$E$2:$E$2700,'Compra Ventas'!$A$2:$A$2700,DC$4,'Compra Ventas'!$B$2:$B$2700,$B206,'Compra Ventas'!$C$2:$C$2700,DC$5)</f>
        <v>0</v>
      </c>
      <c r="DD206" s="13">
        <f>SUMIFS('Compra Ventas'!$E$2:$E$2700,'Compra Ventas'!$A$2:$A$2700,DD$4,'Compra Ventas'!$B$2:$B$2700,$B206,'Compra Ventas'!$C$2:$C$2700,DD$5)</f>
        <v>0</v>
      </c>
      <c r="DE206" s="13">
        <f>SUMIFS('Compra Ventas'!$E$2:$E$2700,'Compra Ventas'!$A$2:$A$2700,DE$4,'Compra Ventas'!$B$2:$B$2700,$B206,'Compra Ventas'!$C$2:$C$2700,DE$5)</f>
        <v>0</v>
      </c>
      <c r="DF206" s="13">
        <f>SUMIFS('Compra Ventas'!$E$2:$E$2700,'Compra Ventas'!$A$2:$A$2700,DF$4,'Compra Ventas'!$B$2:$B$2700,$B206,'Compra Ventas'!$C$2:$C$2700,DF$5)</f>
        <v>0</v>
      </c>
      <c r="DG206" s="13">
        <f>SUMIFS('Compra Ventas'!$E$2:$E$2700,'Compra Ventas'!$A$2:$A$2700,DG$4,'Compra Ventas'!$B$2:$B$2700,$B206,'Compra Ventas'!$C$2:$C$2700,DG$5)</f>
        <v>0</v>
      </c>
      <c r="DH206" s="14">
        <f>SUMIFS('Compra Ventas'!$E$2:$E$2700,'Compra Ventas'!$A$2:$A$2700,DH$4,'Compra Ventas'!$B$2:$B$2700,$B206,'Compra Ventas'!$C$2:$C$2700,DH$5)</f>
        <v>0</v>
      </c>
      <c r="DI206" s="84"/>
      <c r="DJ206" s="98">
        <f>SUMIFS('Ajuste Ciclado'!D$5:D$47,'Ajuste Ciclado'!$C$5:$C$47,Balance!DJ$4,'Ajuste Ciclado'!$B$5:$B$47,Balance!$B206)</f>
        <v>0</v>
      </c>
      <c r="DK206" s="99">
        <f>SUMIFS('Ajuste Ciclado'!E$5:E$47,'Ajuste Ciclado'!$C$5:$C$47,Balance!DK$4,'Ajuste Ciclado'!$B$5:$B$47,Balance!$B206)</f>
        <v>0</v>
      </c>
      <c r="DL206" s="99">
        <f>SUMIFS('Ajuste Ciclado'!F$5:F$47,'Ajuste Ciclado'!$C$5:$C$47,Balance!DL$4,'Ajuste Ciclado'!$B$5:$B$47,Balance!$B206)</f>
        <v>0</v>
      </c>
      <c r="DM206" s="99">
        <f>SUMIFS('Ajuste Ciclado'!G$5:G$47,'Ajuste Ciclado'!$C$5:$C$47,Balance!DM$4,'Ajuste Ciclado'!$B$5:$B$47,Balance!$B206)</f>
        <v>0</v>
      </c>
      <c r="DN206" s="99">
        <f>SUMIFS('Ajuste Ciclado'!H$5:H$47,'Ajuste Ciclado'!$C$5:$C$47,Balance!DN$4,'Ajuste Ciclado'!$B$5:$B$47,Balance!$B206)</f>
        <v>0</v>
      </c>
      <c r="DO206" s="99">
        <f>SUMIFS('Ajuste Ciclado'!I$5:I$47,'Ajuste Ciclado'!$C$5:$C$47,Balance!DO$4,'Ajuste Ciclado'!$B$5:$B$47,Balance!$B206)</f>
        <v>0</v>
      </c>
      <c r="DP206" s="99">
        <f>SUMIFS('Ajuste Ciclado'!J$5:J$47,'Ajuste Ciclado'!$C$5:$C$47,Balance!DP$4,'Ajuste Ciclado'!$B$5:$B$47,Balance!$B206)</f>
        <v>0</v>
      </c>
      <c r="DQ206" s="99">
        <f>SUMIFS('Ajuste Ciclado'!K$5:K$47,'Ajuste Ciclado'!$C$5:$C$47,Balance!DQ$4,'Ajuste Ciclado'!$B$5:$B$47,Balance!$B206)</f>
        <v>0</v>
      </c>
      <c r="DR206" s="99">
        <f>SUMIFS('Ajuste Ciclado'!L$5:L$47,'Ajuste Ciclado'!$C$5:$C$47,Balance!DR$4,'Ajuste Ciclado'!$B$5:$B$47,Balance!$B206)</f>
        <v>0</v>
      </c>
      <c r="DS206" s="99">
        <f>SUMIFS('Ajuste Ciclado'!M$5:M$47,'Ajuste Ciclado'!$C$5:$C$47,Balance!DS$4,'Ajuste Ciclado'!$B$5:$B$47,Balance!$B206)</f>
        <v>0</v>
      </c>
      <c r="DT206" s="99">
        <f>SUMIFS('Ajuste Ciclado'!N$5:N$47,'Ajuste Ciclado'!$C$5:$C$47,Balance!DT$4,'Ajuste Ciclado'!$B$5:$B$47,Balance!$B206)</f>
        <v>0</v>
      </c>
      <c r="DU206" s="100">
        <f>SUMIFS('Ajuste Ciclado'!O$5:O$47,'Ajuste Ciclado'!$C$5:$C$47,Balance!DU$4,'Ajuste Ciclado'!$B$5:$B$47,Balance!$B206)</f>
        <v>0</v>
      </c>
      <c r="DV206" s="98">
        <f>SUMIFS('Ajuste Ciclado'!D$5:D$47,'Ajuste Ciclado'!$C$5:$C$47,Balance!DV$4,'Ajuste Ciclado'!$B$5:$B$47,Balance!$B206)</f>
        <v>0</v>
      </c>
      <c r="DW206" s="99">
        <f>SUMIFS('Ajuste Ciclado'!E$5:E$47,'Ajuste Ciclado'!$C$5:$C$47,Balance!DW$4,'Ajuste Ciclado'!$B$5:$B$47,Balance!$B206)</f>
        <v>0</v>
      </c>
      <c r="DX206" s="99">
        <f>SUMIFS('Ajuste Ciclado'!F$5:F$47,'Ajuste Ciclado'!$C$5:$C$47,Balance!DX$4,'Ajuste Ciclado'!$B$5:$B$47,Balance!$B206)</f>
        <v>0</v>
      </c>
      <c r="DY206" s="99">
        <f>SUMIFS('Ajuste Ciclado'!G$5:G$47,'Ajuste Ciclado'!$C$5:$C$47,Balance!DY$4,'Ajuste Ciclado'!$B$5:$B$47,Balance!$B206)</f>
        <v>0</v>
      </c>
      <c r="DZ206" s="99">
        <f>SUMIFS('Ajuste Ciclado'!H$5:H$47,'Ajuste Ciclado'!$C$5:$C$47,Balance!DZ$4,'Ajuste Ciclado'!$B$5:$B$47,Balance!$B206)</f>
        <v>0</v>
      </c>
      <c r="EA206" s="99">
        <f>SUMIFS('Ajuste Ciclado'!I$5:I$47,'Ajuste Ciclado'!$C$5:$C$47,Balance!EA$4,'Ajuste Ciclado'!$B$5:$B$47,Balance!$B206)</f>
        <v>0</v>
      </c>
      <c r="EB206" s="99">
        <f>SUMIFS('Ajuste Ciclado'!J$5:J$47,'Ajuste Ciclado'!$C$5:$C$47,Balance!EB$4,'Ajuste Ciclado'!$B$5:$B$47,Balance!$B206)</f>
        <v>0</v>
      </c>
      <c r="EC206" s="99">
        <f>SUMIFS('Ajuste Ciclado'!K$5:K$47,'Ajuste Ciclado'!$C$5:$C$47,Balance!EC$4,'Ajuste Ciclado'!$B$5:$B$47,Balance!$B206)</f>
        <v>0</v>
      </c>
      <c r="ED206" s="99">
        <f>SUMIFS('Ajuste Ciclado'!L$5:L$47,'Ajuste Ciclado'!$C$5:$C$47,Balance!ED$4,'Ajuste Ciclado'!$B$5:$B$47,Balance!$B206)</f>
        <v>0</v>
      </c>
      <c r="EE206" s="99">
        <f>SUMIFS('Ajuste Ciclado'!M$5:M$47,'Ajuste Ciclado'!$C$5:$C$47,Balance!EE$4,'Ajuste Ciclado'!$B$5:$B$47,Balance!$B206)</f>
        <v>0</v>
      </c>
      <c r="EF206" s="99">
        <f>SUMIFS('Ajuste Ciclado'!N$5:N$47,'Ajuste Ciclado'!$C$5:$C$47,Balance!EF$4,'Ajuste Ciclado'!$B$5:$B$47,Balance!$B206)</f>
        <v>0</v>
      </c>
      <c r="EG206" s="100">
        <f>SUMIFS('Ajuste Ciclado'!O$5:O$47,'Ajuste Ciclado'!$C$5:$C$47,Balance!EG$4,'Ajuste Ciclado'!$B$5:$B$47,Balance!$B206)</f>
        <v>0</v>
      </c>
      <c r="EH206" s="98">
        <f>SUMIFS('Ajuste Ciclado'!D$5:D$47,'Ajuste Ciclado'!$C$5:$C$47,Balance!EH$4,'Ajuste Ciclado'!$B$5:$B$47,Balance!$B206)</f>
        <v>0</v>
      </c>
      <c r="EI206" s="99">
        <f>SUMIFS('Ajuste Ciclado'!E$5:E$47,'Ajuste Ciclado'!$C$5:$C$47,Balance!EI$4,'Ajuste Ciclado'!$B$5:$B$47,Balance!$B206)</f>
        <v>0</v>
      </c>
      <c r="EJ206" s="99">
        <f>SUMIFS('Ajuste Ciclado'!F$5:F$47,'Ajuste Ciclado'!$C$5:$C$47,Balance!EJ$4,'Ajuste Ciclado'!$B$5:$B$47,Balance!$B206)</f>
        <v>0</v>
      </c>
      <c r="EK206" s="99">
        <f>SUMIFS('Ajuste Ciclado'!G$5:G$47,'Ajuste Ciclado'!$C$5:$C$47,Balance!EK$4,'Ajuste Ciclado'!$B$5:$B$47,Balance!$B206)</f>
        <v>0</v>
      </c>
      <c r="EL206" s="99">
        <f>SUMIFS('Ajuste Ciclado'!H$5:H$47,'Ajuste Ciclado'!$C$5:$C$47,Balance!EL$4,'Ajuste Ciclado'!$B$5:$B$47,Balance!$B206)</f>
        <v>0</v>
      </c>
      <c r="EM206" s="99">
        <f>SUMIFS('Ajuste Ciclado'!I$5:I$47,'Ajuste Ciclado'!$C$5:$C$47,Balance!EM$4,'Ajuste Ciclado'!$B$5:$B$47,Balance!$B206)</f>
        <v>0</v>
      </c>
      <c r="EN206" s="99">
        <f>SUMIFS('Ajuste Ciclado'!J$5:J$47,'Ajuste Ciclado'!$C$5:$C$47,Balance!EN$4,'Ajuste Ciclado'!$B$5:$B$47,Balance!$B206)</f>
        <v>0</v>
      </c>
      <c r="EO206" s="99">
        <f>SUMIFS('Ajuste Ciclado'!K$5:K$47,'Ajuste Ciclado'!$C$5:$C$47,Balance!EO$4,'Ajuste Ciclado'!$B$5:$B$47,Balance!$B206)</f>
        <v>0</v>
      </c>
      <c r="EP206" s="99">
        <f>SUMIFS('Ajuste Ciclado'!L$5:L$47,'Ajuste Ciclado'!$C$5:$C$47,Balance!EP$4,'Ajuste Ciclado'!$B$5:$B$47,Balance!$B206)</f>
        <v>0</v>
      </c>
      <c r="EQ206" s="99">
        <f>SUMIFS('Ajuste Ciclado'!M$5:M$47,'Ajuste Ciclado'!$C$5:$C$47,Balance!EQ$4,'Ajuste Ciclado'!$B$5:$B$47,Balance!$B206)</f>
        <v>0</v>
      </c>
      <c r="ER206" s="99">
        <f>SUMIFS('Ajuste Ciclado'!N$5:N$47,'Ajuste Ciclado'!$C$5:$C$47,Balance!ER$4,'Ajuste Ciclado'!$B$5:$B$47,Balance!$B206)</f>
        <v>0</v>
      </c>
      <c r="ES206" s="100">
        <f>SUMIFS('Ajuste Ciclado'!O$5:O$47,'Ajuste Ciclado'!$C$5:$C$47,Balance!ES$4,'Ajuste Ciclado'!$B$5:$B$47,Balance!$B206)</f>
        <v>0</v>
      </c>
      <c r="ET206" s="84"/>
      <c r="EU206" s="12">
        <f t="shared" si="328"/>
        <v>70887.565432300034</v>
      </c>
      <c r="EV206" s="13">
        <f t="shared" si="293"/>
        <v>54430.971908122738</v>
      </c>
      <c r="EW206" s="13">
        <f t="shared" si="294"/>
        <v>52297.401602242862</v>
      </c>
      <c r="EX206" s="13">
        <f t="shared" si="295"/>
        <v>31671.840533759401</v>
      </c>
      <c r="EY206" s="13">
        <f t="shared" si="296"/>
        <v>17571.270443352281</v>
      </c>
      <c r="EZ206" s="13">
        <f t="shared" si="297"/>
        <v>10817.99970709736</v>
      </c>
      <c r="FA206" s="13">
        <f t="shared" si="298"/>
        <v>14476.831812862831</v>
      </c>
      <c r="FB206" s="13">
        <f t="shared" si="299"/>
        <v>83464.970595392821</v>
      </c>
      <c r="FC206" s="13">
        <f t="shared" si="300"/>
        <v>85236.70137641381</v>
      </c>
      <c r="FD206" s="13">
        <f t="shared" si="301"/>
        <v>21369.418678308601</v>
      </c>
      <c r="FE206" s="13">
        <f t="shared" si="302"/>
        <v>9014.7038424535222</v>
      </c>
      <c r="FF206" s="14">
        <f t="shared" si="303"/>
        <v>14843.19711398429</v>
      </c>
      <c r="FG206" s="12">
        <f t="shared" si="304"/>
        <v>71034.020739337022</v>
      </c>
      <c r="FH206" s="13">
        <f t="shared" si="305"/>
        <v>54840.828998410623</v>
      </c>
      <c r="FI206" s="13">
        <f t="shared" si="306"/>
        <v>52811.63352931531</v>
      </c>
      <c r="FJ206" s="13">
        <f t="shared" si="307"/>
        <v>33593.367824342648</v>
      </c>
      <c r="FK206" s="13">
        <f t="shared" si="308"/>
        <v>17173.953635036811</v>
      </c>
      <c r="FL206" s="13">
        <f t="shared" si="309"/>
        <v>10961.23374938563</v>
      </c>
      <c r="FM206" s="13">
        <f t="shared" si="310"/>
        <v>15386.11331578805</v>
      </c>
      <c r="FN206" s="13">
        <f t="shared" si="311"/>
        <v>84063.165581421476</v>
      </c>
      <c r="FO206" s="13">
        <f t="shared" si="312"/>
        <v>87139.712773978594</v>
      </c>
      <c r="FP206" s="13">
        <f t="shared" si="313"/>
        <v>32373.07027147921</v>
      </c>
      <c r="FQ206" s="13">
        <f t="shared" si="314"/>
        <v>45151.412331982006</v>
      </c>
      <c r="FR206" s="14">
        <f t="shared" si="315"/>
        <v>57120.972062939072</v>
      </c>
      <c r="FS206" s="12">
        <f t="shared" si="316"/>
        <v>71055.702756503219</v>
      </c>
      <c r="FT206" s="13">
        <f t="shared" si="317"/>
        <v>54861.771666181812</v>
      </c>
      <c r="FU206" s="13">
        <f t="shared" si="318"/>
        <v>52611.389731146191</v>
      </c>
      <c r="FV206" s="13">
        <f t="shared" si="319"/>
        <v>33324.977882579267</v>
      </c>
      <c r="FW206" s="13">
        <f t="shared" si="320"/>
        <v>17890.693716915179</v>
      </c>
      <c r="FX206" s="13">
        <f t="shared" si="321"/>
        <v>11808.31964236599</v>
      </c>
      <c r="FY206" s="13">
        <f t="shared" si="322"/>
        <v>16848.31889812346</v>
      </c>
      <c r="FZ206" s="13">
        <f t="shared" si="323"/>
        <v>93312.989524208955</v>
      </c>
      <c r="GA206" s="13">
        <f t="shared" si="324"/>
        <v>94988.351101228385</v>
      </c>
      <c r="GB206" s="13">
        <f t="shared" si="325"/>
        <v>71343.976072391582</v>
      </c>
      <c r="GC206" s="13">
        <f t="shared" si="326"/>
        <v>89689.335668951229</v>
      </c>
      <c r="GD206" s="14">
        <f t="shared" si="327"/>
        <v>90969.962440330855</v>
      </c>
      <c r="GE206" s="84"/>
      <c r="GF206" s="12">
        <f t="shared" si="329"/>
        <v>466082.87304629054</v>
      </c>
      <c r="GG206" s="13">
        <f t="shared" si="329"/>
        <v>561649.48481341638</v>
      </c>
      <c r="GH206" s="14">
        <f t="shared" si="329"/>
        <v>698705.78910092614</v>
      </c>
      <c r="GI206" s="6">
        <f t="shared" si="330"/>
        <v>1</v>
      </c>
      <c r="GJ206" s="12">
        <f t="shared" si="331"/>
        <v>0</v>
      </c>
      <c r="GK206" s="13">
        <f t="shared" si="332"/>
        <v>0</v>
      </c>
      <c r="GL206" s="14">
        <f t="shared" si="333"/>
        <v>0</v>
      </c>
      <c r="GM206" s="84"/>
      <c r="GN206" s="66">
        <f t="shared" si="334"/>
        <v>0</v>
      </c>
      <c r="GO206" s="84"/>
      <c r="GP206" s="63" t="str" cm="1">
        <f t="array" ref="GP206">INDEX($GF$4:$GH$4,1,GI206)</f>
        <v>Sample 1</v>
      </c>
      <c r="GQ206" s="12">
        <f t="shared" si="287"/>
        <v>9014.7038424535222</v>
      </c>
      <c r="GR206" s="13">
        <f t="shared" si="287"/>
        <v>10817.99970709736</v>
      </c>
      <c r="GS206" s="14">
        <f t="shared" si="287"/>
        <v>14476.831812862831</v>
      </c>
      <c r="GT206" s="12">
        <f t="shared" si="288"/>
        <v>10961.23374938563</v>
      </c>
      <c r="GU206" s="13">
        <f t="shared" si="288"/>
        <v>15386.11331578805</v>
      </c>
      <c r="GV206" s="14">
        <f t="shared" si="288"/>
        <v>17173.953635036811</v>
      </c>
      <c r="GW206" s="12">
        <f t="shared" si="289"/>
        <v>11808.31964236599</v>
      </c>
      <c r="GX206" s="13">
        <f t="shared" si="289"/>
        <v>16848.31889812346</v>
      </c>
      <c r="GY206" s="14">
        <f t="shared" si="289"/>
        <v>17890.693716915179</v>
      </c>
      <c r="GZ206" s="84" t="str">
        <f t="shared" si="290"/>
        <v>Sample 1</v>
      </c>
      <c r="HA206" s="12">
        <f t="shared" si="335"/>
        <v>0</v>
      </c>
      <c r="HB206" s="13">
        <f t="shared" si="335"/>
        <v>0</v>
      </c>
      <c r="HC206" s="14">
        <f t="shared" si="335"/>
        <v>0</v>
      </c>
      <c r="HD206" s="6">
        <f t="shared" si="291"/>
        <v>0</v>
      </c>
      <c r="HE206" s="84" t="str">
        <f t="shared" si="292"/>
        <v>Ok</v>
      </c>
    </row>
    <row r="207" spans="2:213" hidden="1" x14ac:dyDescent="0.3">
      <c r="B207" s="84" t="s">
        <v>274</v>
      </c>
      <c r="C207" s="12">
        <f>SUMIFS(Inyecciones!$E$2:$E$14185,Inyecciones!$A$2:$A$14185,Balance!C$4,Inyecciones!$B$2:$B$14185,Balance!$B207,Inyecciones!$C$2:$C$14185,Balance!C$5)</f>
        <v>0</v>
      </c>
      <c r="D207" s="13">
        <f>SUMIFS(Inyecciones!$E$2:$E$14185,Inyecciones!$A$2:$A$14185,Balance!D$4,Inyecciones!$B$2:$B$14185,Balance!$B207,Inyecciones!$C$2:$C$14185,Balance!D$5)</f>
        <v>0</v>
      </c>
      <c r="E207" s="13">
        <f>SUMIFS(Inyecciones!$E$2:$E$14185,Inyecciones!$A$2:$A$14185,Balance!E$4,Inyecciones!$B$2:$B$14185,Balance!$B207,Inyecciones!$C$2:$C$14185,Balance!E$5)</f>
        <v>0</v>
      </c>
      <c r="F207" s="13">
        <f>SUMIFS(Inyecciones!$E$2:$E$14185,Inyecciones!$A$2:$A$14185,Balance!F$4,Inyecciones!$B$2:$B$14185,Balance!$B207,Inyecciones!$C$2:$C$14185,Balance!F$5)</f>
        <v>0</v>
      </c>
      <c r="G207" s="13">
        <f>SUMIFS(Inyecciones!$E$2:$E$14185,Inyecciones!$A$2:$A$14185,Balance!G$4,Inyecciones!$B$2:$B$14185,Balance!$B207,Inyecciones!$C$2:$C$14185,Balance!G$5)</f>
        <v>0</v>
      </c>
      <c r="H207" s="13">
        <f>SUMIFS(Inyecciones!$E$2:$E$14185,Inyecciones!$A$2:$A$14185,Balance!H$4,Inyecciones!$B$2:$B$14185,Balance!$B207,Inyecciones!$C$2:$C$14185,Balance!H$5)</f>
        <v>0</v>
      </c>
      <c r="I207" s="13">
        <f>SUMIFS(Inyecciones!$E$2:$E$14185,Inyecciones!$A$2:$A$14185,Balance!I$4,Inyecciones!$B$2:$B$14185,Balance!$B207,Inyecciones!$C$2:$C$14185,Balance!I$5)</f>
        <v>0</v>
      </c>
      <c r="J207" s="13">
        <f>SUMIFS(Inyecciones!$E$2:$E$14185,Inyecciones!$A$2:$A$14185,Balance!J$4,Inyecciones!$B$2:$B$14185,Balance!$B207,Inyecciones!$C$2:$C$14185,Balance!J$5)</f>
        <v>0</v>
      </c>
      <c r="K207" s="13">
        <f>SUMIFS(Inyecciones!$E$2:$E$14185,Inyecciones!$A$2:$A$14185,Balance!K$4,Inyecciones!$B$2:$B$14185,Balance!$B207,Inyecciones!$C$2:$C$14185,Balance!K$5)</f>
        <v>0</v>
      </c>
      <c r="L207" s="13">
        <f>SUMIFS(Inyecciones!$E$2:$E$14185,Inyecciones!$A$2:$A$14185,Balance!L$4,Inyecciones!$B$2:$B$14185,Balance!$B207,Inyecciones!$C$2:$C$14185,Balance!L$5)</f>
        <v>0</v>
      </c>
      <c r="M207" s="13">
        <f>SUMIFS(Inyecciones!$E$2:$E$14185,Inyecciones!$A$2:$A$14185,Balance!M$4,Inyecciones!$B$2:$B$14185,Balance!$B207,Inyecciones!$C$2:$C$14185,Balance!M$5)</f>
        <v>0</v>
      </c>
      <c r="N207" s="14">
        <f>SUMIFS(Inyecciones!$E$2:$E$14185,Inyecciones!$A$2:$A$14185,Balance!N$4,Inyecciones!$B$2:$B$14185,Balance!$B207,Inyecciones!$C$2:$C$14185,Balance!N$5)</f>
        <v>0</v>
      </c>
      <c r="O207" s="12">
        <f>SUMIFS(Inyecciones!$E$2:$E$14185,Inyecciones!$A$2:$A$14185,Balance!O$4,Inyecciones!$B$2:$B$14185,Balance!$B207,Inyecciones!$C$2:$C$14185,Balance!O$5)</f>
        <v>0</v>
      </c>
      <c r="P207" s="13">
        <f>SUMIFS(Inyecciones!$E$2:$E$14185,Inyecciones!$A$2:$A$14185,Balance!P$4,Inyecciones!$B$2:$B$14185,Balance!$B207,Inyecciones!$C$2:$C$14185,Balance!P$5)</f>
        <v>0</v>
      </c>
      <c r="Q207" s="13">
        <f>SUMIFS(Inyecciones!$E$2:$E$14185,Inyecciones!$A$2:$A$14185,Balance!Q$4,Inyecciones!$B$2:$B$14185,Balance!$B207,Inyecciones!$C$2:$C$14185,Balance!Q$5)</f>
        <v>0</v>
      </c>
      <c r="R207" s="13">
        <f>SUMIFS(Inyecciones!$E$2:$E$14185,Inyecciones!$A$2:$A$14185,Balance!R$4,Inyecciones!$B$2:$B$14185,Balance!$B207,Inyecciones!$C$2:$C$14185,Balance!R$5)</f>
        <v>0</v>
      </c>
      <c r="S207" s="13">
        <f>SUMIFS(Inyecciones!$E$2:$E$14185,Inyecciones!$A$2:$A$14185,Balance!S$4,Inyecciones!$B$2:$B$14185,Balance!$B207,Inyecciones!$C$2:$C$14185,Balance!S$5)</f>
        <v>0</v>
      </c>
      <c r="T207" s="13">
        <f>SUMIFS(Inyecciones!$E$2:$E$14185,Inyecciones!$A$2:$A$14185,Balance!T$4,Inyecciones!$B$2:$B$14185,Balance!$B207,Inyecciones!$C$2:$C$14185,Balance!T$5)</f>
        <v>0</v>
      </c>
      <c r="U207" s="13">
        <f>SUMIFS(Inyecciones!$E$2:$E$14185,Inyecciones!$A$2:$A$14185,Balance!U$4,Inyecciones!$B$2:$B$14185,Balance!$B207,Inyecciones!$C$2:$C$14185,Balance!U$5)</f>
        <v>0</v>
      </c>
      <c r="V207" s="13">
        <f>SUMIFS(Inyecciones!$E$2:$E$14185,Inyecciones!$A$2:$A$14185,Balance!V$4,Inyecciones!$B$2:$B$14185,Balance!$B207,Inyecciones!$C$2:$C$14185,Balance!V$5)</f>
        <v>0</v>
      </c>
      <c r="W207" s="13">
        <f>SUMIFS(Inyecciones!$E$2:$E$14185,Inyecciones!$A$2:$A$14185,Balance!W$4,Inyecciones!$B$2:$B$14185,Balance!$B207,Inyecciones!$C$2:$C$14185,Balance!W$5)</f>
        <v>0</v>
      </c>
      <c r="X207" s="13">
        <f>SUMIFS(Inyecciones!$E$2:$E$14185,Inyecciones!$A$2:$A$14185,Balance!X$4,Inyecciones!$B$2:$B$14185,Balance!$B207,Inyecciones!$C$2:$C$14185,Balance!X$5)</f>
        <v>0</v>
      </c>
      <c r="Y207" s="13">
        <f>SUMIFS(Inyecciones!$E$2:$E$14185,Inyecciones!$A$2:$A$14185,Balance!Y$4,Inyecciones!$B$2:$B$14185,Balance!$B207,Inyecciones!$C$2:$C$14185,Balance!Y$5)</f>
        <v>0</v>
      </c>
      <c r="Z207" s="14">
        <f>SUMIFS(Inyecciones!$E$2:$E$14185,Inyecciones!$A$2:$A$14185,Balance!Z$4,Inyecciones!$B$2:$B$14185,Balance!$B207,Inyecciones!$C$2:$C$14185,Balance!Z$5)</f>
        <v>0</v>
      </c>
      <c r="AA207" s="12">
        <f>SUMIFS(Inyecciones!$E$2:$E$14185,Inyecciones!$A$2:$A$14185,Balance!AA$4,Inyecciones!$B$2:$B$14185,Balance!$B207,Inyecciones!$C$2:$C$14185,Balance!AA$5)</f>
        <v>0</v>
      </c>
      <c r="AB207" s="13">
        <f>SUMIFS(Inyecciones!$E$2:$E$14185,Inyecciones!$A$2:$A$14185,Balance!AB$4,Inyecciones!$B$2:$B$14185,Balance!$B207,Inyecciones!$C$2:$C$14185,Balance!AB$5)</f>
        <v>0</v>
      </c>
      <c r="AC207" s="13">
        <f>SUMIFS(Inyecciones!$E$2:$E$14185,Inyecciones!$A$2:$A$14185,Balance!AC$4,Inyecciones!$B$2:$B$14185,Balance!$B207,Inyecciones!$C$2:$C$14185,Balance!AC$5)</f>
        <v>0</v>
      </c>
      <c r="AD207" s="13">
        <f>SUMIFS(Inyecciones!$E$2:$E$14185,Inyecciones!$A$2:$A$14185,Balance!AD$4,Inyecciones!$B$2:$B$14185,Balance!$B207,Inyecciones!$C$2:$C$14185,Balance!AD$5)</f>
        <v>0</v>
      </c>
      <c r="AE207" s="13">
        <f>SUMIFS(Inyecciones!$E$2:$E$14185,Inyecciones!$A$2:$A$14185,Balance!AE$4,Inyecciones!$B$2:$B$14185,Balance!$B207,Inyecciones!$C$2:$C$14185,Balance!AE$5)</f>
        <v>0</v>
      </c>
      <c r="AF207" s="13">
        <f>SUMIFS(Inyecciones!$E$2:$E$14185,Inyecciones!$A$2:$A$14185,Balance!AF$4,Inyecciones!$B$2:$B$14185,Balance!$B207,Inyecciones!$C$2:$C$14185,Balance!AF$5)</f>
        <v>0</v>
      </c>
      <c r="AG207" s="13">
        <f>SUMIFS(Inyecciones!$E$2:$E$14185,Inyecciones!$A$2:$A$14185,Balance!AG$4,Inyecciones!$B$2:$B$14185,Balance!$B207,Inyecciones!$C$2:$C$14185,Balance!AG$5)</f>
        <v>0</v>
      </c>
      <c r="AH207" s="13">
        <f>SUMIFS(Inyecciones!$E$2:$E$14185,Inyecciones!$A$2:$A$14185,Balance!AH$4,Inyecciones!$B$2:$B$14185,Balance!$B207,Inyecciones!$C$2:$C$14185,Balance!AH$5)</f>
        <v>0</v>
      </c>
      <c r="AI207" s="13">
        <f>SUMIFS(Inyecciones!$E$2:$E$14185,Inyecciones!$A$2:$A$14185,Balance!AI$4,Inyecciones!$B$2:$B$14185,Balance!$B207,Inyecciones!$C$2:$C$14185,Balance!AI$5)</f>
        <v>0</v>
      </c>
      <c r="AJ207" s="13">
        <f>SUMIFS(Inyecciones!$E$2:$E$14185,Inyecciones!$A$2:$A$14185,Balance!AJ$4,Inyecciones!$B$2:$B$14185,Balance!$B207,Inyecciones!$C$2:$C$14185,Balance!AJ$5)</f>
        <v>0</v>
      </c>
      <c r="AK207" s="13">
        <f>SUMIFS(Inyecciones!$E$2:$E$14185,Inyecciones!$A$2:$A$14185,Balance!AK$4,Inyecciones!$B$2:$B$14185,Balance!$B207,Inyecciones!$C$2:$C$14185,Balance!AK$5)</f>
        <v>0</v>
      </c>
      <c r="AL207" s="14">
        <f>SUMIFS(Inyecciones!$E$2:$E$14185,Inyecciones!$A$2:$A$14185,Balance!AL$4,Inyecciones!$B$2:$B$14185,Balance!$B207,Inyecciones!$C$2:$C$14185,Balance!AL$5)</f>
        <v>0</v>
      </c>
      <c r="AM207" s="13"/>
      <c r="AN207" s="12">
        <f>SUMIFS('Retiro Mensual'!$E$2:$E$2629,'Retiro Mensual'!$A$2:$A$2629,AN$4,'Retiro Mensual'!$B$2:$B$2629,$B207,'Retiro Mensual'!$C$2:$C$2629,AN$5)</f>
        <v>0</v>
      </c>
      <c r="AO207" s="13">
        <f>SUMIFS('Retiro Mensual'!$E$2:$E$2629,'Retiro Mensual'!$A$2:$A$2629,AO$4,'Retiro Mensual'!$B$2:$B$2629,$B207,'Retiro Mensual'!$C$2:$C$2629,AO$5)</f>
        <v>0</v>
      </c>
      <c r="AP207" s="13">
        <f>SUMIFS('Retiro Mensual'!$E$2:$E$2629,'Retiro Mensual'!$A$2:$A$2629,AP$4,'Retiro Mensual'!$B$2:$B$2629,$B207,'Retiro Mensual'!$C$2:$C$2629,AP$5)</f>
        <v>0</v>
      </c>
      <c r="AQ207" s="13">
        <f>SUMIFS('Retiro Mensual'!$E$2:$E$2629,'Retiro Mensual'!$A$2:$A$2629,AQ$4,'Retiro Mensual'!$B$2:$B$2629,$B207,'Retiro Mensual'!$C$2:$C$2629,AQ$5)</f>
        <v>0</v>
      </c>
      <c r="AR207" s="13">
        <f>SUMIFS('Retiro Mensual'!$E$2:$E$2629,'Retiro Mensual'!$A$2:$A$2629,AR$4,'Retiro Mensual'!$B$2:$B$2629,$B207,'Retiro Mensual'!$C$2:$C$2629,AR$5)</f>
        <v>0</v>
      </c>
      <c r="AS207" s="13">
        <f>SUMIFS('Retiro Mensual'!$E$2:$E$2629,'Retiro Mensual'!$A$2:$A$2629,AS$4,'Retiro Mensual'!$B$2:$B$2629,$B207,'Retiro Mensual'!$C$2:$C$2629,AS$5)</f>
        <v>0</v>
      </c>
      <c r="AT207" s="13">
        <f>SUMIFS('Retiro Mensual'!$E$2:$E$2629,'Retiro Mensual'!$A$2:$A$2629,AT$4,'Retiro Mensual'!$B$2:$B$2629,$B207,'Retiro Mensual'!$C$2:$C$2629,AT$5)</f>
        <v>0</v>
      </c>
      <c r="AU207" s="13">
        <f>SUMIFS('Retiro Mensual'!$E$2:$E$2629,'Retiro Mensual'!$A$2:$A$2629,AU$4,'Retiro Mensual'!$B$2:$B$2629,$B207,'Retiro Mensual'!$C$2:$C$2629,AU$5)</f>
        <v>0</v>
      </c>
      <c r="AV207" s="13">
        <f>SUMIFS('Retiro Mensual'!$E$2:$E$2629,'Retiro Mensual'!$A$2:$A$2629,AV$4,'Retiro Mensual'!$B$2:$B$2629,$B207,'Retiro Mensual'!$C$2:$C$2629,AV$5)</f>
        <v>0</v>
      </c>
      <c r="AW207" s="13">
        <f>SUMIFS('Retiro Mensual'!$E$2:$E$2629,'Retiro Mensual'!$A$2:$A$2629,AW$4,'Retiro Mensual'!$B$2:$B$2629,$B207,'Retiro Mensual'!$C$2:$C$2629,AW$5)</f>
        <v>0</v>
      </c>
      <c r="AX207" s="13">
        <f>SUMIFS('Retiro Mensual'!$E$2:$E$2629,'Retiro Mensual'!$A$2:$A$2629,AX$4,'Retiro Mensual'!$B$2:$B$2629,$B207,'Retiro Mensual'!$C$2:$C$2629,AX$5)</f>
        <v>0</v>
      </c>
      <c r="AY207" s="14">
        <f>SUMIFS('Retiro Mensual'!$E$2:$E$2629,'Retiro Mensual'!$A$2:$A$2629,AY$4,'Retiro Mensual'!$B$2:$B$2629,$B207,'Retiro Mensual'!$C$2:$C$2629,AY$5)</f>
        <v>0</v>
      </c>
      <c r="AZ207" s="12">
        <f>SUMIFS('Retiro Mensual'!$E$2:$E$2629,'Retiro Mensual'!$A$2:$A$2629,AZ$4,'Retiro Mensual'!$B$2:$B$2629,$B207,'Retiro Mensual'!$C$2:$C$2629,AZ$5)</f>
        <v>0</v>
      </c>
      <c r="BA207" s="13">
        <f>SUMIFS('Retiro Mensual'!$E$2:$E$2629,'Retiro Mensual'!$A$2:$A$2629,BA$4,'Retiro Mensual'!$B$2:$B$2629,$B207,'Retiro Mensual'!$C$2:$C$2629,BA$5)</f>
        <v>0</v>
      </c>
      <c r="BB207" s="13">
        <f>SUMIFS('Retiro Mensual'!$E$2:$E$2629,'Retiro Mensual'!$A$2:$A$2629,BB$4,'Retiro Mensual'!$B$2:$B$2629,$B207,'Retiro Mensual'!$C$2:$C$2629,BB$5)</f>
        <v>0</v>
      </c>
      <c r="BC207" s="13">
        <f>SUMIFS('Retiro Mensual'!$E$2:$E$2629,'Retiro Mensual'!$A$2:$A$2629,BC$4,'Retiro Mensual'!$B$2:$B$2629,$B207,'Retiro Mensual'!$C$2:$C$2629,BC$5)</f>
        <v>0</v>
      </c>
      <c r="BD207" s="13">
        <f>SUMIFS('Retiro Mensual'!$E$2:$E$2629,'Retiro Mensual'!$A$2:$A$2629,BD$4,'Retiro Mensual'!$B$2:$B$2629,$B207,'Retiro Mensual'!$C$2:$C$2629,BD$5)</f>
        <v>0</v>
      </c>
      <c r="BE207" s="13">
        <f>SUMIFS('Retiro Mensual'!$E$2:$E$2629,'Retiro Mensual'!$A$2:$A$2629,BE$4,'Retiro Mensual'!$B$2:$B$2629,$B207,'Retiro Mensual'!$C$2:$C$2629,BE$5)</f>
        <v>0</v>
      </c>
      <c r="BF207" s="13">
        <f>SUMIFS('Retiro Mensual'!$E$2:$E$2629,'Retiro Mensual'!$A$2:$A$2629,BF$4,'Retiro Mensual'!$B$2:$B$2629,$B207,'Retiro Mensual'!$C$2:$C$2629,BF$5)</f>
        <v>0</v>
      </c>
      <c r="BG207" s="13">
        <f>SUMIFS('Retiro Mensual'!$E$2:$E$2629,'Retiro Mensual'!$A$2:$A$2629,BG$4,'Retiro Mensual'!$B$2:$B$2629,$B207,'Retiro Mensual'!$C$2:$C$2629,BG$5)</f>
        <v>0</v>
      </c>
      <c r="BH207" s="13">
        <f>SUMIFS('Retiro Mensual'!$E$2:$E$2629,'Retiro Mensual'!$A$2:$A$2629,BH$4,'Retiro Mensual'!$B$2:$B$2629,$B207,'Retiro Mensual'!$C$2:$C$2629,BH$5)</f>
        <v>0</v>
      </c>
      <c r="BI207" s="13">
        <f>SUMIFS('Retiro Mensual'!$E$2:$E$2629,'Retiro Mensual'!$A$2:$A$2629,BI$4,'Retiro Mensual'!$B$2:$B$2629,$B207,'Retiro Mensual'!$C$2:$C$2629,BI$5)</f>
        <v>0</v>
      </c>
      <c r="BJ207" s="13">
        <f>SUMIFS('Retiro Mensual'!$E$2:$E$2629,'Retiro Mensual'!$A$2:$A$2629,BJ$4,'Retiro Mensual'!$B$2:$B$2629,$B207,'Retiro Mensual'!$C$2:$C$2629,BJ$5)</f>
        <v>0</v>
      </c>
      <c r="BK207" s="14">
        <f>SUMIFS('Retiro Mensual'!$E$2:$E$2629,'Retiro Mensual'!$A$2:$A$2629,BK$4,'Retiro Mensual'!$B$2:$B$2629,$B207,'Retiro Mensual'!$C$2:$C$2629,BK$5)</f>
        <v>0</v>
      </c>
      <c r="BL207" s="12">
        <f>SUMIFS('Retiro Mensual'!$E$2:$E$2629,'Retiro Mensual'!$A$2:$A$2629,BL$4,'Retiro Mensual'!$B$2:$B$2629,$B207,'Retiro Mensual'!$C$2:$C$2629,BL$5)</f>
        <v>0</v>
      </c>
      <c r="BM207" s="13">
        <f>SUMIFS('Retiro Mensual'!$E$2:$E$2629,'Retiro Mensual'!$A$2:$A$2629,BM$4,'Retiro Mensual'!$B$2:$B$2629,$B207,'Retiro Mensual'!$C$2:$C$2629,BM$5)</f>
        <v>0</v>
      </c>
      <c r="BN207" s="13">
        <f>SUMIFS('Retiro Mensual'!$E$2:$E$2629,'Retiro Mensual'!$A$2:$A$2629,BN$4,'Retiro Mensual'!$B$2:$B$2629,$B207,'Retiro Mensual'!$C$2:$C$2629,BN$5)</f>
        <v>0</v>
      </c>
      <c r="BO207" s="13">
        <f>SUMIFS('Retiro Mensual'!$E$2:$E$2629,'Retiro Mensual'!$A$2:$A$2629,BO$4,'Retiro Mensual'!$B$2:$B$2629,$B207,'Retiro Mensual'!$C$2:$C$2629,BO$5)</f>
        <v>0</v>
      </c>
      <c r="BP207" s="13">
        <f>SUMIFS('Retiro Mensual'!$E$2:$E$2629,'Retiro Mensual'!$A$2:$A$2629,BP$4,'Retiro Mensual'!$B$2:$B$2629,$B207,'Retiro Mensual'!$C$2:$C$2629,BP$5)</f>
        <v>0</v>
      </c>
      <c r="BQ207" s="13">
        <f>SUMIFS('Retiro Mensual'!$E$2:$E$2629,'Retiro Mensual'!$A$2:$A$2629,BQ$4,'Retiro Mensual'!$B$2:$B$2629,$B207,'Retiro Mensual'!$C$2:$C$2629,BQ$5)</f>
        <v>0</v>
      </c>
      <c r="BR207" s="13">
        <f>SUMIFS('Retiro Mensual'!$E$2:$E$2629,'Retiro Mensual'!$A$2:$A$2629,BR$4,'Retiro Mensual'!$B$2:$B$2629,$B207,'Retiro Mensual'!$C$2:$C$2629,BR$5)</f>
        <v>0</v>
      </c>
      <c r="BS207" s="13">
        <f>SUMIFS('Retiro Mensual'!$E$2:$E$2629,'Retiro Mensual'!$A$2:$A$2629,BS$4,'Retiro Mensual'!$B$2:$B$2629,$B207,'Retiro Mensual'!$C$2:$C$2629,BS$5)</f>
        <v>0</v>
      </c>
      <c r="BT207" s="13">
        <f>SUMIFS('Retiro Mensual'!$E$2:$E$2629,'Retiro Mensual'!$A$2:$A$2629,BT$4,'Retiro Mensual'!$B$2:$B$2629,$B207,'Retiro Mensual'!$C$2:$C$2629,BT$5)</f>
        <v>0</v>
      </c>
      <c r="BU207" s="13">
        <f>SUMIFS('Retiro Mensual'!$E$2:$E$2629,'Retiro Mensual'!$A$2:$A$2629,BU$4,'Retiro Mensual'!$B$2:$B$2629,$B207,'Retiro Mensual'!$C$2:$C$2629,BU$5)</f>
        <v>0</v>
      </c>
      <c r="BV207" s="13">
        <f>SUMIFS('Retiro Mensual'!$E$2:$E$2629,'Retiro Mensual'!$A$2:$A$2629,BV$4,'Retiro Mensual'!$B$2:$B$2629,$B207,'Retiro Mensual'!$C$2:$C$2629,BV$5)</f>
        <v>0</v>
      </c>
      <c r="BW207" s="14">
        <f>SUMIFS('Retiro Mensual'!$E$2:$E$2629,'Retiro Mensual'!$A$2:$A$2629,BW$4,'Retiro Mensual'!$B$2:$B$2629,$B207,'Retiro Mensual'!$C$2:$C$2629,BW$5)</f>
        <v>0</v>
      </c>
      <c r="BX207" s="13"/>
      <c r="BY207" s="12">
        <f>SUMIFS('Compra Ventas'!$E$2:$E$2700,'Compra Ventas'!$A$2:$A$2700,BY$4,'Compra Ventas'!$B$2:$B$2700,$B207,'Compra Ventas'!$C$2:$C$2700,BY$5)</f>
        <v>0</v>
      </c>
      <c r="BZ207" s="13">
        <f>SUMIFS('Compra Ventas'!$E$2:$E$2700,'Compra Ventas'!$A$2:$A$2700,BZ$4,'Compra Ventas'!$B$2:$B$2700,$B207,'Compra Ventas'!$C$2:$C$2700,BZ$5)</f>
        <v>0</v>
      </c>
      <c r="CA207" s="13">
        <f>SUMIFS('Compra Ventas'!$E$2:$E$2700,'Compra Ventas'!$A$2:$A$2700,CA$4,'Compra Ventas'!$B$2:$B$2700,$B207,'Compra Ventas'!$C$2:$C$2700,CA$5)</f>
        <v>0</v>
      </c>
      <c r="CB207" s="13">
        <f>SUMIFS('Compra Ventas'!$E$2:$E$2700,'Compra Ventas'!$A$2:$A$2700,CB$4,'Compra Ventas'!$B$2:$B$2700,$B207,'Compra Ventas'!$C$2:$C$2700,CB$5)</f>
        <v>0</v>
      </c>
      <c r="CC207" s="13">
        <f>SUMIFS('Compra Ventas'!$E$2:$E$2700,'Compra Ventas'!$A$2:$A$2700,CC$4,'Compra Ventas'!$B$2:$B$2700,$B207,'Compra Ventas'!$C$2:$C$2700,CC$5)</f>
        <v>0</v>
      </c>
      <c r="CD207" s="13">
        <f>SUMIFS('Compra Ventas'!$E$2:$E$2700,'Compra Ventas'!$A$2:$A$2700,CD$4,'Compra Ventas'!$B$2:$B$2700,$B207,'Compra Ventas'!$C$2:$C$2700,CD$5)</f>
        <v>0</v>
      </c>
      <c r="CE207" s="13">
        <f>SUMIFS('Compra Ventas'!$E$2:$E$2700,'Compra Ventas'!$A$2:$A$2700,CE$4,'Compra Ventas'!$B$2:$B$2700,$B207,'Compra Ventas'!$C$2:$C$2700,CE$5)</f>
        <v>0</v>
      </c>
      <c r="CF207" s="13">
        <f>SUMIFS('Compra Ventas'!$E$2:$E$2700,'Compra Ventas'!$A$2:$A$2700,CF$4,'Compra Ventas'!$B$2:$B$2700,$B207,'Compra Ventas'!$C$2:$C$2700,CF$5)</f>
        <v>0</v>
      </c>
      <c r="CG207" s="13">
        <f>SUMIFS('Compra Ventas'!$E$2:$E$2700,'Compra Ventas'!$A$2:$A$2700,CG$4,'Compra Ventas'!$B$2:$B$2700,$B207,'Compra Ventas'!$C$2:$C$2700,CG$5)</f>
        <v>0</v>
      </c>
      <c r="CH207" s="13">
        <f>SUMIFS('Compra Ventas'!$E$2:$E$2700,'Compra Ventas'!$A$2:$A$2700,CH$4,'Compra Ventas'!$B$2:$B$2700,$B207,'Compra Ventas'!$C$2:$C$2700,CH$5)</f>
        <v>0</v>
      </c>
      <c r="CI207" s="13">
        <f>SUMIFS('Compra Ventas'!$E$2:$E$2700,'Compra Ventas'!$A$2:$A$2700,CI$4,'Compra Ventas'!$B$2:$B$2700,$B207,'Compra Ventas'!$C$2:$C$2700,CI$5)</f>
        <v>0</v>
      </c>
      <c r="CJ207" s="14">
        <f>SUMIFS('Compra Ventas'!$E$2:$E$2700,'Compra Ventas'!$A$2:$A$2700,CJ$4,'Compra Ventas'!$B$2:$B$2700,$B207,'Compra Ventas'!$C$2:$C$2700,CJ$5)</f>
        <v>0</v>
      </c>
      <c r="CK207" s="12">
        <f>SUMIFS('Compra Ventas'!$E$2:$E$2700,'Compra Ventas'!$A$2:$A$2700,CK$4,'Compra Ventas'!$B$2:$B$2700,$B207,'Compra Ventas'!$C$2:$C$2700,CK$5)</f>
        <v>0</v>
      </c>
      <c r="CL207" s="13">
        <f>SUMIFS('Compra Ventas'!$E$2:$E$2700,'Compra Ventas'!$A$2:$A$2700,CL$4,'Compra Ventas'!$B$2:$B$2700,$B207,'Compra Ventas'!$C$2:$C$2700,CL$5)</f>
        <v>0</v>
      </c>
      <c r="CM207" s="13">
        <f>SUMIFS('Compra Ventas'!$E$2:$E$2700,'Compra Ventas'!$A$2:$A$2700,CM$4,'Compra Ventas'!$B$2:$B$2700,$B207,'Compra Ventas'!$C$2:$C$2700,CM$5)</f>
        <v>0</v>
      </c>
      <c r="CN207" s="13">
        <f>SUMIFS('Compra Ventas'!$E$2:$E$2700,'Compra Ventas'!$A$2:$A$2700,CN$4,'Compra Ventas'!$B$2:$B$2700,$B207,'Compra Ventas'!$C$2:$C$2700,CN$5)</f>
        <v>0</v>
      </c>
      <c r="CO207" s="13">
        <f>SUMIFS('Compra Ventas'!$E$2:$E$2700,'Compra Ventas'!$A$2:$A$2700,CO$4,'Compra Ventas'!$B$2:$B$2700,$B207,'Compra Ventas'!$C$2:$C$2700,CO$5)</f>
        <v>0</v>
      </c>
      <c r="CP207" s="13">
        <f>SUMIFS('Compra Ventas'!$E$2:$E$2700,'Compra Ventas'!$A$2:$A$2700,CP$4,'Compra Ventas'!$B$2:$B$2700,$B207,'Compra Ventas'!$C$2:$C$2700,CP$5)</f>
        <v>0</v>
      </c>
      <c r="CQ207" s="13">
        <f>SUMIFS('Compra Ventas'!$E$2:$E$2700,'Compra Ventas'!$A$2:$A$2700,CQ$4,'Compra Ventas'!$B$2:$B$2700,$B207,'Compra Ventas'!$C$2:$C$2700,CQ$5)</f>
        <v>0</v>
      </c>
      <c r="CR207" s="13">
        <f>SUMIFS('Compra Ventas'!$E$2:$E$2700,'Compra Ventas'!$A$2:$A$2700,CR$4,'Compra Ventas'!$B$2:$B$2700,$B207,'Compra Ventas'!$C$2:$C$2700,CR$5)</f>
        <v>0</v>
      </c>
      <c r="CS207" s="13">
        <f>SUMIFS('Compra Ventas'!$E$2:$E$2700,'Compra Ventas'!$A$2:$A$2700,CS$4,'Compra Ventas'!$B$2:$B$2700,$B207,'Compra Ventas'!$C$2:$C$2700,CS$5)</f>
        <v>0</v>
      </c>
      <c r="CT207" s="13">
        <f>SUMIFS('Compra Ventas'!$E$2:$E$2700,'Compra Ventas'!$A$2:$A$2700,CT$4,'Compra Ventas'!$B$2:$B$2700,$B207,'Compra Ventas'!$C$2:$C$2700,CT$5)</f>
        <v>0</v>
      </c>
      <c r="CU207" s="13">
        <f>SUMIFS('Compra Ventas'!$E$2:$E$2700,'Compra Ventas'!$A$2:$A$2700,CU$4,'Compra Ventas'!$B$2:$B$2700,$B207,'Compra Ventas'!$C$2:$C$2700,CU$5)</f>
        <v>0</v>
      </c>
      <c r="CV207" s="14">
        <f>SUMIFS('Compra Ventas'!$E$2:$E$2700,'Compra Ventas'!$A$2:$A$2700,CV$4,'Compra Ventas'!$B$2:$B$2700,$B207,'Compra Ventas'!$C$2:$C$2700,CV$5)</f>
        <v>0</v>
      </c>
      <c r="CW207" s="12">
        <f>SUMIFS('Compra Ventas'!$E$2:$E$2700,'Compra Ventas'!$A$2:$A$2700,CW$4,'Compra Ventas'!$B$2:$B$2700,$B207,'Compra Ventas'!$C$2:$C$2700,CW$5)</f>
        <v>0</v>
      </c>
      <c r="CX207" s="13">
        <f>SUMIFS('Compra Ventas'!$E$2:$E$2700,'Compra Ventas'!$A$2:$A$2700,CX$4,'Compra Ventas'!$B$2:$B$2700,$B207,'Compra Ventas'!$C$2:$C$2700,CX$5)</f>
        <v>0</v>
      </c>
      <c r="CY207" s="13">
        <f>SUMIFS('Compra Ventas'!$E$2:$E$2700,'Compra Ventas'!$A$2:$A$2700,CY$4,'Compra Ventas'!$B$2:$B$2700,$B207,'Compra Ventas'!$C$2:$C$2700,CY$5)</f>
        <v>0</v>
      </c>
      <c r="CZ207" s="13">
        <f>SUMIFS('Compra Ventas'!$E$2:$E$2700,'Compra Ventas'!$A$2:$A$2700,CZ$4,'Compra Ventas'!$B$2:$B$2700,$B207,'Compra Ventas'!$C$2:$C$2700,CZ$5)</f>
        <v>0</v>
      </c>
      <c r="DA207" s="13">
        <f>SUMIFS('Compra Ventas'!$E$2:$E$2700,'Compra Ventas'!$A$2:$A$2700,DA$4,'Compra Ventas'!$B$2:$B$2700,$B207,'Compra Ventas'!$C$2:$C$2700,DA$5)</f>
        <v>0</v>
      </c>
      <c r="DB207" s="13">
        <f>SUMIFS('Compra Ventas'!$E$2:$E$2700,'Compra Ventas'!$A$2:$A$2700,DB$4,'Compra Ventas'!$B$2:$B$2700,$B207,'Compra Ventas'!$C$2:$C$2700,DB$5)</f>
        <v>0</v>
      </c>
      <c r="DC207" s="13">
        <f>SUMIFS('Compra Ventas'!$E$2:$E$2700,'Compra Ventas'!$A$2:$A$2700,DC$4,'Compra Ventas'!$B$2:$B$2700,$B207,'Compra Ventas'!$C$2:$C$2700,DC$5)</f>
        <v>0</v>
      </c>
      <c r="DD207" s="13">
        <f>SUMIFS('Compra Ventas'!$E$2:$E$2700,'Compra Ventas'!$A$2:$A$2700,DD$4,'Compra Ventas'!$B$2:$B$2700,$B207,'Compra Ventas'!$C$2:$C$2700,DD$5)</f>
        <v>0</v>
      </c>
      <c r="DE207" s="13">
        <f>SUMIFS('Compra Ventas'!$E$2:$E$2700,'Compra Ventas'!$A$2:$A$2700,DE$4,'Compra Ventas'!$B$2:$B$2700,$B207,'Compra Ventas'!$C$2:$C$2700,DE$5)</f>
        <v>0</v>
      </c>
      <c r="DF207" s="13">
        <f>SUMIFS('Compra Ventas'!$E$2:$E$2700,'Compra Ventas'!$A$2:$A$2700,DF$4,'Compra Ventas'!$B$2:$B$2700,$B207,'Compra Ventas'!$C$2:$C$2700,DF$5)</f>
        <v>0</v>
      </c>
      <c r="DG207" s="13">
        <f>SUMIFS('Compra Ventas'!$E$2:$E$2700,'Compra Ventas'!$A$2:$A$2700,DG$4,'Compra Ventas'!$B$2:$B$2700,$B207,'Compra Ventas'!$C$2:$C$2700,DG$5)</f>
        <v>0</v>
      </c>
      <c r="DH207" s="14">
        <f>SUMIFS('Compra Ventas'!$E$2:$E$2700,'Compra Ventas'!$A$2:$A$2700,DH$4,'Compra Ventas'!$B$2:$B$2700,$B207,'Compra Ventas'!$C$2:$C$2700,DH$5)</f>
        <v>0</v>
      </c>
      <c r="DI207" s="84"/>
      <c r="DJ207" s="98">
        <f>SUMIFS('Ajuste Ciclado'!D$5:D$47,'Ajuste Ciclado'!$C$5:$C$47,Balance!DJ$4,'Ajuste Ciclado'!$B$5:$B$47,Balance!$B207)</f>
        <v>0</v>
      </c>
      <c r="DK207" s="99">
        <f>SUMIFS('Ajuste Ciclado'!E$5:E$47,'Ajuste Ciclado'!$C$5:$C$47,Balance!DK$4,'Ajuste Ciclado'!$B$5:$B$47,Balance!$B207)</f>
        <v>0</v>
      </c>
      <c r="DL207" s="99">
        <f>SUMIFS('Ajuste Ciclado'!F$5:F$47,'Ajuste Ciclado'!$C$5:$C$47,Balance!DL$4,'Ajuste Ciclado'!$B$5:$B$47,Balance!$B207)</f>
        <v>0</v>
      </c>
      <c r="DM207" s="99">
        <f>SUMIFS('Ajuste Ciclado'!G$5:G$47,'Ajuste Ciclado'!$C$5:$C$47,Balance!DM$4,'Ajuste Ciclado'!$B$5:$B$47,Balance!$B207)</f>
        <v>0</v>
      </c>
      <c r="DN207" s="99">
        <f>SUMIFS('Ajuste Ciclado'!H$5:H$47,'Ajuste Ciclado'!$C$5:$C$47,Balance!DN$4,'Ajuste Ciclado'!$B$5:$B$47,Balance!$B207)</f>
        <v>0</v>
      </c>
      <c r="DO207" s="99">
        <f>SUMIFS('Ajuste Ciclado'!I$5:I$47,'Ajuste Ciclado'!$C$5:$C$47,Balance!DO$4,'Ajuste Ciclado'!$B$5:$B$47,Balance!$B207)</f>
        <v>0</v>
      </c>
      <c r="DP207" s="99">
        <f>SUMIFS('Ajuste Ciclado'!J$5:J$47,'Ajuste Ciclado'!$C$5:$C$47,Balance!DP$4,'Ajuste Ciclado'!$B$5:$B$47,Balance!$B207)</f>
        <v>0</v>
      </c>
      <c r="DQ207" s="99">
        <f>SUMIFS('Ajuste Ciclado'!K$5:K$47,'Ajuste Ciclado'!$C$5:$C$47,Balance!DQ$4,'Ajuste Ciclado'!$B$5:$B$47,Balance!$B207)</f>
        <v>0</v>
      </c>
      <c r="DR207" s="99">
        <f>SUMIFS('Ajuste Ciclado'!L$5:L$47,'Ajuste Ciclado'!$C$5:$C$47,Balance!DR$4,'Ajuste Ciclado'!$B$5:$B$47,Balance!$B207)</f>
        <v>0</v>
      </c>
      <c r="DS207" s="99">
        <f>SUMIFS('Ajuste Ciclado'!M$5:M$47,'Ajuste Ciclado'!$C$5:$C$47,Balance!DS$4,'Ajuste Ciclado'!$B$5:$B$47,Balance!$B207)</f>
        <v>0</v>
      </c>
      <c r="DT207" s="99">
        <f>SUMIFS('Ajuste Ciclado'!N$5:N$47,'Ajuste Ciclado'!$C$5:$C$47,Balance!DT$4,'Ajuste Ciclado'!$B$5:$B$47,Balance!$B207)</f>
        <v>0</v>
      </c>
      <c r="DU207" s="100">
        <f>SUMIFS('Ajuste Ciclado'!O$5:O$47,'Ajuste Ciclado'!$C$5:$C$47,Balance!DU$4,'Ajuste Ciclado'!$B$5:$B$47,Balance!$B207)</f>
        <v>0</v>
      </c>
      <c r="DV207" s="98">
        <f>SUMIFS('Ajuste Ciclado'!D$5:D$47,'Ajuste Ciclado'!$C$5:$C$47,Balance!DV$4,'Ajuste Ciclado'!$B$5:$B$47,Balance!$B207)</f>
        <v>0</v>
      </c>
      <c r="DW207" s="99">
        <f>SUMIFS('Ajuste Ciclado'!E$5:E$47,'Ajuste Ciclado'!$C$5:$C$47,Balance!DW$4,'Ajuste Ciclado'!$B$5:$B$47,Balance!$B207)</f>
        <v>0</v>
      </c>
      <c r="DX207" s="99">
        <f>SUMIFS('Ajuste Ciclado'!F$5:F$47,'Ajuste Ciclado'!$C$5:$C$47,Balance!DX$4,'Ajuste Ciclado'!$B$5:$B$47,Balance!$B207)</f>
        <v>0</v>
      </c>
      <c r="DY207" s="99">
        <f>SUMIFS('Ajuste Ciclado'!G$5:G$47,'Ajuste Ciclado'!$C$5:$C$47,Balance!DY$4,'Ajuste Ciclado'!$B$5:$B$47,Balance!$B207)</f>
        <v>0</v>
      </c>
      <c r="DZ207" s="99">
        <f>SUMIFS('Ajuste Ciclado'!H$5:H$47,'Ajuste Ciclado'!$C$5:$C$47,Balance!DZ$4,'Ajuste Ciclado'!$B$5:$B$47,Balance!$B207)</f>
        <v>0</v>
      </c>
      <c r="EA207" s="99">
        <f>SUMIFS('Ajuste Ciclado'!I$5:I$47,'Ajuste Ciclado'!$C$5:$C$47,Balance!EA$4,'Ajuste Ciclado'!$B$5:$B$47,Balance!$B207)</f>
        <v>0</v>
      </c>
      <c r="EB207" s="99">
        <f>SUMIFS('Ajuste Ciclado'!J$5:J$47,'Ajuste Ciclado'!$C$5:$C$47,Balance!EB$4,'Ajuste Ciclado'!$B$5:$B$47,Balance!$B207)</f>
        <v>0</v>
      </c>
      <c r="EC207" s="99">
        <f>SUMIFS('Ajuste Ciclado'!K$5:K$47,'Ajuste Ciclado'!$C$5:$C$47,Balance!EC$4,'Ajuste Ciclado'!$B$5:$B$47,Balance!$B207)</f>
        <v>0</v>
      </c>
      <c r="ED207" s="99">
        <f>SUMIFS('Ajuste Ciclado'!L$5:L$47,'Ajuste Ciclado'!$C$5:$C$47,Balance!ED$4,'Ajuste Ciclado'!$B$5:$B$47,Balance!$B207)</f>
        <v>0</v>
      </c>
      <c r="EE207" s="99">
        <f>SUMIFS('Ajuste Ciclado'!M$5:M$47,'Ajuste Ciclado'!$C$5:$C$47,Balance!EE$4,'Ajuste Ciclado'!$B$5:$B$47,Balance!$B207)</f>
        <v>0</v>
      </c>
      <c r="EF207" s="99">
        <f>SUMIFS('Ajuste Ciclado'!N$5:N$47,'Ajuste Ciclado'!$C$5:$C$47,Balance!EF$4,'Ajuste Ciclado'!$B$5:$B$47,Balance!$B207)</f>
        <v>0</v>
      </c>
      <c r="EG207" s="100">
        <f>SUMIFS('Ajuste Ciclado'!O$5:O$47,'Ajuste Ciclado'!$C$5:$C$47,Balance!EG$4,'Ajuste Ciclado'!$B$5:$B$47,Balance!$B207)</f>
        <v>0</v>
      </c>
      <c r="EH207" s="98">
        <f>SUMIFS('Ajuste Ciclado'!D$5:D$47,'Ajuste Ciclado'!$C$5:$C$47,Balance!EH$4,'Ajuste Ciclado'!$B$5:$B$47,Balance!$B207)</f>
        <v>0</v>
      </c>
      <c r="EI207" s="99">
        <f>SUMIFS('Ajuste Ciclado'!E$5:E$47,'Ajuste Ciclado'!$C$5:$C$47,Balance!EI$4,'Ajuste Ciclado'!$B$5:$B$47,Balance!$B207)</f>
        <v>0</v>
      </c>
      <c r="EJ207" s="99">
        <f>SUMIFS('Ajuste Ciclado'!F$5:F$47,'Ajuste Ciclado'!$C$5:$C$47,Balance!EJ$4,'Ajuste Ciclado'!$B$5:$B$47,Balance!$B207)</f>
        <v>0</v>
      </c>
      <c r="EK207" s="99">
        <f>SUMIFS('Ajuste Ciclado'!G$5:G$47,'Ajuste Ciclado'!$C$5:$C$47,Balance!EK$4,'Ajuste Ciclado'!$B$5:$B$47,Balance!$B207)</f>
        <v>0</v>
      </c>
      <c r="EL207" s="99">
        <f>SUMIFS('Ajuste Ciclado'!H$5:H$47,'Ajuste Ciclado'!$C$5:$C$47,Balance!EL$4,'Ajuste Ciclado'!$B$5:$B$47,Balance!$B207)</f>
        <v>0</v>
      </c>
      <c r="EM207" s="99">
        <f>SUMIFS('Ajuste Ciclado'!I$5:I$47,'Ajuste Ciclado'!$C$5:$C$47,Balance!EM$4,'Ajuste Ciclado'!$B$5:$B$47,Balance!$B207)</f>
        <v>0</v>
      </c>
      <c r="EN207" s="99">
        <f>SUMIFS('Ajuste Ciclado'!J$5:J$47,'Ajuste Ciclado'!$C$5:$C$47,Balance!EN$4,'Ajuste Ciclado'!$B$5:$B$47,Balance!$B207)</f>
        <v>0</v>
      </c>
      <c r="EO207" s="99">
        <f>SUMIFS('Ajuste Ciclado'!K$5:K$47,'Ajuste Ciclado'!$C$5:$C$47,Balance!EO$4,'Ajuste Ciclado'!$B$5:$B$47,Balance!$B207)</f>
        <v>0</v>
      </c>
      <c r="EP207" s="99">
        <f>SUMIFS('Ajuste Ciclado'!L$5:L$47,'Ajuste Ciclado'!$C$5:$C$47,Balance!EP$4,'Ajuste Ciclado'!$B$5:$B$47,Balance!$B207)</f>
        <v>0</v>
      </c>
      <c r="EQ207" s="99">
        <f>SUMIFS('Ajuste Ciclado'!M$5:M$47,'Ajuste Ciclado'!$C$5:$C$47,Balance!EQ$4,'Ajuste Ciclado'!$B$5:$B$47,Balance!$B207)</f>
        <v>0</v>
      </c>
      <c r="ER207" s="99">
        <f>SUMIFS('Ajuste Ciclado'!N$5:N$47,'Ajuste Ciclado'!$C$5:$C$47,Balance!ER$4,'Ajuste Ciclado'!$B$5:$B$47,Balance!$B207)</f>
        <v>0</v>
      </c>
      <c r="ES207" s="100">
        <f>SUMIFS('Ajuste Ciclado'!O$5:O$47,'Ajuste Ciclado'!$C$5:$C$47,Balance!ES$4,'Ajuste Ciclado'!$B$5:$B$47,Balance!$B207)</f>
        <v>0</v>
      </c>
      <c r="ET207" s="84"/>
      <c r="EU207" s="12">
        <f t="shared" si="328"/>
        <v>0</v>
      </c>
      <c r="EV207" s="13">
        <f t="shared" si="293"/>
        <v>0</v>
      </c>
      <c r="EW207" s="13">
        <f t="shared" si="294"/>
        <v>0</v>
      </c>
      <c r="EX207" s="13">
        <f t="shared" si="295"/>
        <v>0</v>
      </c>
      <c r="EY207" s="13">
        <f t="shared" si="296"/>
        <v>0</v>
      </c>
      <c r="EZ207" s="13">
        <f t="shared" si="297"/>
        <v>0</v>
      </c>
      <c r="FA207" s="13">
        <f t="shared" si="298"/>
        <v>0</v>
      </c>
      <c r="FB207" s="13">
        <f t="shared" si="299"/>
        <v>0</v>
      </c>
      <c r="FC207" s="13">
        <f t="shared" si="300"/>
        <v>0</v>
      </c>
      <c r="FD207" s="13">
        <f t="shared" si="301"/>
        <v>0</v>
      </c>
      <c r="FE207" s="13">
        <f t="shared" si="302"/>
        <v>0</v>
      </c>
      <c r="FF207" s="14">
        <f t="shared" si="303"/>
        <v>0</v>
      </c>
      <c r="FG207" s="12">
        <f t="shared" si="304"/>
        <v>0</v>
      </c>
      <c r="FH207" s="13">
        <f t="shared" si="305"/>
        <v>0</v>
      </c>
      <c r="FI207" s="13">
        <f t="shared" si="306"/>
        <v>0</v>
      </c>
      <c r="FJ207" s="13">
        <f t="shared" si="307"/>
        <v>0</v>
      </c>
      <c r="FK207" s="13">
        <f t="shared" si="308"/>
        <v>0</v>
      </c>
      <c r="FL207" s="13">
        <f t="shared" si="309"/>
        <v>0</v>
      </c>
      <c r="FM207" s="13">
        <f t="shared" si="310"/>
        <v>0</v>
      </c>
      <c r="FN207" s="13">
        <f t="shared" si="311"/>
        <v>0</v>
      </c>
      <c r="FO207" s="13">
        <f t="shared" si="312"/>
        <v>0</v>
      </c>
      <c r="FP207" s="13">
        <f t="shared" si="313"/>
        <v>0</v>
      </c>
      <c r="FQ207" s="13">
        <f t="shared" si="314"/>
        <v>0</v>
      </c>
      <c r="FR207" s="14">
        <f t="shared" si="315"/>
        <v>0</v>
      </c>
      <c r="FS207" s="12">
        <f t="shared" si="316"/>
        <v>0</v>
      </c>
      <c r="FT207" s="13">
        <f t="shared" si="317"/>
        <v>0</v>
      </c>
      <c r="FU207" s="13">
        <f t="shared" si="318"/>
        <v>0</v>
      </c>
      <c r="FV207" s="13">
        <f t="shared" si="319"/>
        <v>0</v>
      </c>
      <c r="FW207" s="13">
        <f t="shared" si="320"/>
        <v>0</v>
      </c>
      <c r="FX207" s="13">
        <f t="shared" si="321"/>
        <v>0</v>
      </c>
      <c r="FY207" s="13">
        <f t="shared" si="322"/>
        <v>0</v>
      </c>
      <c r="FZ207" s="13">
        <f t="shared" si="323"/>
        <v>0</v>
      </c>
      <c r="GA207" s="13">
        <f t="shared" si="324"/>
        <v>0</v>
      </c>
      <c r="GB207" s="13">
        <f t="shared" si="325"/>
        <v>0</v>
      </c>
      <c r="GC207" s="13">
        <f t="shared" si="326"/>
        <v>0</v>
      </c>
      <c r="GD207" s="14">
        <f t="shared" si="327"/>
        <v>0</v>
      </c>
      <c r="GE207" s="84"/>
      <c r="GF207" s="12">
        <f t="shared" si="329"/>
        <v>0</v>
      </c>
      <c r="GG207" s="13">
        <f t="shared" si="329"/>
        <v>0</v>
      </c>
      <c r="GH207" s="14">
        <f t="shared" si="329"/>
        <v>0</v>
      </c>
      <c r="GI207" s="6">
        <f t="shared" si="330"/>
        <v>1</v>
      </c>
      <c r="GJ207" s="12">
        <f t="shared" si="331"/>
        <v>0</v>
      </c>
      <c r="GK207" s="13">
        <f t="shared" si="332"/>
        <v>0</v>
      </c>
      <c r="GL207" s="14">
        <f t="shared" si="333"/>
        <v>0</v>
      </c>
      <c r="GM207" s="84"/>
      <c r="GN207" s="66">
        <f t="shared" si="334"/>
        <v>0</v>
      </c>
      <c r="GO207" s="84"/>
      <c r="GP207" s="63" t="str" cm="1">
        <f t="array" ref="GP207">INDEX($GF$4:$GH$4,1,GI207)</f>
        <v>Sample 1</v>
      </c>
      <c r="GQ207" s="12">
        <f t="shared" si="287"/>
        <v>0</v>
      </c>
      <c r="GR207" s="13">
        <f t="shared" si="287"/>
        <v>0</v>
      </c>
      <c r="GS207" s="14">
        <f t="shared" si="287"/>
        <v>0</v>
      </c>
      <c r="GT207" s="12">
        <f t="shared" si="288"/>
        <v>0</v>
      </c>
      <c r="GU207" s="13">
        <f t="shared" si="288"/>
        <v>0</v>
      </c>
      <c r="GV207" s="14">
        <f t="shared" si="288"/>
        <v>0</v>
      </c>
      <c r="GW207" s="12">
        <f t="shared" si="289"/>
        <v>0</v>
      </c>
      <c r="GX207" s="13">
        <f t="shared" si="289"/>
        <v>0</v>
      </c>
      <c r="GY207" s="14">
        <f t="shared" si="289"/>
        <v>0</v>
      </c>
      <c r="GZ207" s="84" t="str">
        <f t="shared" si="290"/>
        <v>Sample 1</v>
      </c>
      <c r="HA207" s="12">
        <f t="shared" si="335"/>
        <v>0</v>
      </c>
      <c r="HB207" s="13">
        <f t="shared" si="335"/>
        <v>0</v>
      </c>
      <c r="HC207" s="14">
        <f t="shared" si="335"/>
        <v>0</v>
      </c>
      <c r="HD207" s="6">
        <f t="shared" si="291"/>
        <v>0</v>
      </c>
      <c r="HE207" s="84" t="str">
        <f t="shared" si="292"/>
        <v>Ok</v>
      </c>
    </row>
    <row r="208" spans="2:213" hidden="1" x14ac:dyDescent="0.3">
      <c r="B208" s="84" t="s">
        <v>273</v>
      </c>
      <c r="C208" s="12">
        <f>SUMIFS(Inyecciones!$E$2:$E$14185,Inyecciones!$A$2:$A$14185,Balance!C$4,Inyecciones!$B$2:$B$14185,Balance!$B208,Inyecciones!$C$2:$C$14185,Balance!C$5)</f>
        <v>606278.40392300847</v>
      </c>
      <c r="D208" s="13">
        <f>SUMIFS(Inyecciones!$E$2:$E$14185,Inyecciones!$A$2:$A$14185,Balance!D$4,Inyecciones!$B$2:$B$14185,Balance!$B208,Inyecciones!$C$2:$C$14185,Balance!D$5)</f>
        <v>596434.84560040117</v>
      </c>
      <c r="E208" s="13">
        <f>SUMIFS(Inyecciones!$E$2:$E$14185,Inyecciones!$A$2:$A$14185,Balance!E$4,Inyecciones!$B$2:$B$14185,Balance!$B208,Inyecciones!$C$2:$C$14185,Balance!E$5)</f>
        <v>712239.69172159256</v>
      </c>
      <c r="F208" s="13">
        <f>SUMIFS(Inyecciones!$E$2:$E$14185,Inyecciones!$A$2:$A$14185,Balance!F$4,Inyecciones!$B$2:$B$14185,Balance!$B208,Inyecciones!$C$2:$C$14185,Balance!F$5)</f>
        <v>565247.76392943831</v>
      </c>
      <c r="G208" s="13">
        <f>SUMIFS(Inyecciones!$E$2:$E$14185,Inyecciones!$A$2:$A$14185,Balance!G$4,Inyecciones!$B$2:$B$14185,Balance!$B208,Inyecciones!$C$2:$C$14185,Balance!G$5)</f>
        <v>579215.21950349677</v>
      </c>
      <c r="H208" s="13">
        <f>SUMIFS(Inyecciones!$E$2:$E$14185,Inyecciones!$A$2:$A$14185,Balance!H$4,Inyecciones!$B$2:$B$14185,Balance!$B208,Inyecciones!$C$2:$C$14185,Balance!H$5)</f>
        <v>514338.88829181582</v>
      </c>
      <c r="I208" s="13">
        <f>SUMIFS(Inyecciones!$E$2:$E$14185,Inyecciones!$A$2:$A$14185,Balance!I$4,Inyecciones!$B$2:$B$14185,Balance!$B208,Inyecciones!$C$2:$C$14185,Balance!I$5)</f>
        <v>257854.6143022957</v>
      </c>
      <c r="J208" s="13">
        <f>SUMIFS(Inyecciones!$E$2:$E$14185,Inyecciones!$A$2:$A$14185,Balance!J$4,Inyecciones!$B$2:$B$14185,Balance!$B208,Inyecciones!$C$2:$C$14185,Balance!J$5)</f>
        <v>82089.115548096001</v>
      </c>
      <c r="K208" s="13">
        <f>SUMIFS(Inyecciones!$E$2:$E$14185,Inyecciones!$A$2:$A$14185,Balance!K$4,Inyecciones!$B$2:$B$14185,Balance!$B208,Inyecciones!$C$2:$C$14185,Balance!K$5)</f>
        <v>83790.381443452512</v>
      </c>
      <c r="L208" s="13">
        <f>SUMIFS(Inyecciones!$E$2:$E$14185,Inyecciones!$A$2:$A$14185,Balance!L$4,Inyecciones!$B$2:$B$14185,Balance!$B208,Inyecciones!$C$2:$C$14185,Balance!L$5)</f>
        <v>78718.152033311082</v>
      </c>
      <c r="M208" s="13">
        <f>SUMIFS(Inyecciones!$E$2:$E$14185,Inyecciones!$A$2:$A$14185,Balance!M$4,Inyecciones!$B$2:$B$14185,Balance!$B208,Inyecciones!$C$2:$C$14185,Balance!M$5)</f>
        <v>105624.78328999769</v>
      </c>
      <c r="N208" s="14">
        <f>SUMIFS(Inyecciones!$E$2:$E$14185,Inyecciones!$A$2:$A$14185,Balance!N$4,Inyecciones!$B$2:$B$14185,Balance!$B208,Inyecciones!$C$2:$C$14185,Balance!N$5)</f>
        <v>105985.87186405589</v>
      </c>
      <c r="O208" s="12">
        <f>SUMIFS(Inyecciones!$E$2:$E$14185,Inyecciones!$A$2:$A$14185,Balance!O$4,Inyecciones!$B$2:$B$14185,Balance!$B208,Inyecciones!$C$2:$C$14185,Balance!O$5)</f>
        <v>607547.70826459629</v>
      </c>
      <c r="P208" s="13">
        <f>SUMIFS(Inyecciones!$E$2:$E$14185,Inyecciones!$A$2:$A$14185,Balance!P$4,Inyecciones!$B$2:$B$14185,Balance!$B208,Inyecciones!$C$2:$C$14185,Balance!P$5)</f>
        <v>599520.07624507183</v>
      </c>
      <c r="Q208" s="13">
        <f>SUMIFS(Inyecciones!$E$2:$E$14185,Inyecciones!$A$2:$A$14185,Balance!Q$4,Inyecciones!$B$2:$B$14185,Balance!$B208,Inyecciones!$C$2:$C$14185,Balance!Q$5)</f>
        <v>714486.68960502103</v>
      </c>
      <c r="R208" s="13">
        <f>SUMIFS(Inyecciones!$E$2:$E$14185,Inyecciones!$A$2:$A$14185,Balance!R$4,Inyecciones!$B$2:$B$14185,Balance!$B208,Inyecciones!$C$2:$C$14185,Balance!R$5)</f>
        <v>565581.91508765914</v>
      </c>
      <c r="S208" s="13">
        <f>SUMIFS(Inyecciones!$E$2:$E$14185,Inyecciones!$A$2:$A$14185,Balance!S$4,Inyecciones!$B$2:$B$14185,Balance!$B208,Inyecciones!$C$2:$C$14185,Balance!S$5)</f>
        <v>576178.02017225325</v>
      </c>
      <c r="T208" s="13">
        <f>SUMIFS(Inyecciones!$E$2:$E$14185,Inyecciones!$A$2:$A$14185,Balance!T$4,Inyecciones!$B$2:$B$14185,Balance!$B208,Inyecciones!$C$2:$C$14185,Balance!T$5)</f>
        <v>517134.56361617183</v>
      </c>
      <c r="U208" s="13">
        <f>SUMIFS(Inyecciones!$E$2:$E$14185,Inyecciones!$A$2:$A$14185,Balance!U$4,Inyecciones!$B$2:$B$14185,Balance!$B208,Inyecciones!$C$2:$C$14185,Balance!U$5)</f>
        <v>271713.54915606568</v>
      </c>
      <c r="V208" s="13">
        <f>SUMIFS(Inyecciones!$E$2:$E$14185,Inyecciones!$A$2:$A$14185,Balance!V$4,Inyecciones!$B$2:$B$14185,Balance!$B208,Inyecciones!$C$2:$C$14185,Balance!V$5)</f>
        <v>82269.073169724681</v>
      </c>
      <c r="W208" s="13">
        <f>SUMIFS(Inyecciones!$E$2:$E$14185,Inyecciones!$A$2:$A$14185,Balance!W$4,Inyecciones!$B$2:$B$14185,Balance!$B208,Inyecciones!$C$2:$C$14185,Balance!W$5)</f>
        <v>84214.563519746967</v>
      </c>
      <c r="X208" s="13">
        <f>SUMIFS(Inyecciones!$E$2:$E$14185,Inyecciones!$A$2:$A$14185,Balance!X$4,Inyecciones!$B$2:$B$14185,Balance!$B208,Inyecciones!$C$2:$C$14185,Balance!X$5)</f>
        <v>89298.910614830951</v>
      </c>
      <c r="Y208" s="13">
        <f>SUMIFS(Inyecciones!$E$2:$E$14185,Inyecciones!$A$2:$A$14185,Balance!Y$4,Inyecciones!$B$2:$B$14185,Balance!$B208,Inyecciones!$C$2:$C$14185,Balance!Y$5)</f>
        <v>108131.4217765412</v>
      </c>
      <c r="Z208" s="14">
        <f>SUMIFS(Inyecciones!$E$2:$E$14185,Inyecciones!$A$2:$A$14185,Balance!Z$4,Inyecciones!$B$2:$B$14185,Balance!$B208,Inyecciones!$C$2:$C$14185,Balance!Z$5)</f>
        <v>124092.129098523</v>
      </c>
      <c r="AA208" s="12">
        <f>SUMIFS(Inyecciones!$E$2:$E$14185,Inyecciones!$A$2:$A$14185,Balance!AA$4,Inyecciones!$B$2:$B$14185,Balance!$B208,Inyecciones!$C$2:$C$14185,Balance!AA$5)</f>
        <v>607429.53666839364</v>
      </c>
      <c r="AB208" s="13">
        <f>SUMIFS(Inyecciones!$E$2:$E$14185,Inyecciones!$A$2:$A$14185,Balance!AB$4,Inyecciones!$B$2:$B$14185,Balance!$B208,Inyecciones!$C$2:$C$14185,Balance!AB$5)</f>
        <v>598152.35607159883</v>
      </c>
      <c r="AC208" s="13">
        <f>SUMIFS(Inyecciones!$E$2:$E$14185,Inyecciones!$A$2:$A$14185,Balance!AC$4,Inyecciones!$B$2:$B$14185,Balance!$B208,Inyecciones!$C$2:$C$14185,Balance!AC$5)</f>
        <v>712883.29467750853</v>
      </c>
      <c r="AD208" s="13">
        <f>SUMIFS(Inyecciones!$E$2:$E$14185,Inyecciones!$A$2:$A$14185,Balance!AD$4,Inyecciones!$B$2:$B$14185,Balance!$B208,Inyecciones!$C$2:$C$14185,Balance!AD$5)</f>
        <v>564056.46313198505</v>
      </c>
      <c r="AE208" s="13">
        <f>SUMIFS(Inyecciones!$E$2:$E$14185,Inyecciones!$A$2:$A$14185,Balance!AE$4,Inyecciones!$B$2:$B$14185,Balance!$B208,Inyecciones!$C$2:$C$14185,Balance!AE$5)</f>
        <v>581953.69811854942</v>
      </c>
      <c r="AF208" s="13">
        <f>SUMIFS(Inyecciones!$E$2:$E$14185,Inyecciones!$A$2:$A$14185,Balance!AF$4,Inyecciones!$B$2:$B$14185,Balance!$B208,Inyecciones!$C$2:$C$14185,Balance!AF$5)</f>
        <v>540386.69029375981</v>
      </c>
      <c r="AG208" s="13">
        <f>SUMIFS(Inyecciones!$E$2:$E$14185,Inyecciones!$A$2:$A$14185,Balance!AG$4,Inyecciones!$B$2:$B$14185,Balance!$B208,Inyecciones!$C$2:$C$14185,Balance!AG$5)</f>
        <v>282234.92024715128</v>
      </c>
      <c r="AH208" s="13">
        <f>SUMIFS(Inyecciones!$E$2:$E$14185,Inyecciones!$A$2:$A$14185,Balance!AH$4,Inyecciones!$B$2:$B$14185,Balance!$B208,Inyecciones!$C$2:$C$14185,Balance!AH$5)</f>
        <v>84295.467682634815</v>
      </c>
      <c r="AI208" s="13">
        <f>SUMIFS(Inyecciones!$E$2:$E$14185,Inyecciones!$A$2:$A$14185,Balance!AI$4,Inyecciones!$B$2:$B$14185,Balance!$B208,Inyecciones!$C$2:$C$14185,Balance!AI$5)</f>
        <v>86669.228189218586</v>
      </c>
      <c r="AJ208" s="13">
        <f>SUMIFS(Inyecciones!$E$2:$E$14185,Inyecciones!$A$2:$A$14185,Balance!AJ$4,Inyecciones!$B$2:$B$14185,Balance!$B208,Inyecciones!$C$2:$C$14185,Balance!AJ$5)</f>
        <v>109454.1051622137</v>
      </c>
      <c r="AK208" s="13">
        <f>SUMIFS(Inyecciones!$E$2:$E$14185,Inyecciones!$A$2:$A$14185,Balance!AK$4,Inyecciones!$B$2:$B$14185,Balance!$B208,Inyecciones!$C$2:$C$14185,Balance!AK$5)</f>
        <v>109784.49584646089</v>
      </c>
      <c r="AL208" s="14">
        <f>SUMIFS(Inyecciones!$E$2:$E$14185,Inyecciones!$A$2:$A$14185,Balance!AL$4,Inyecciones!$B$2:$B$14185,Balance!$B208,Inyecciones!$C$2:$C$14185,Balance!AL$5)</f>
        <v>130292.5558324867</v>
      </c>
      <c r="AM208" s="13"/>
      <c r="AN208" s="12">
        <f>SUMIFS('Retiro Mensual'!$E$2:$E$2629,'Retiro Mensual'!$A$2:$A$2629,AN$4,'Retiro Mensual'!$B$2:$B$2629,$B208,'Retiro Mensual'!$C$2:$C$2629,AN$5)</f>
        <v>0</v>
      </c>
      <c r="AO208" s="13">
        <f>SUMIFS('Retiro Mensual'!$E$2:$E$2629,'Retiro Mensual'!$A$2:$A$2629,AO$4,'Retiro Mensual'!$B$2:$B$2629,$B208,'Retiro Mensual'!$C$2:$C$2629,AO$5)</f>
        <v>0</v>
      </c>
      <c r="AP208" s="13">
        <f>SUMIFS('Retiro Mensual'!$E$2:$E$2629,'Retiro Mensual'!$A$2:$A$2629,AP$4,'Retiro Mensual'!$B$2:$B$2629,$B208,'Retiro Mensual'!$C$2:$C$2629,AP$5)</f>
        <v>0</v>
      </c>
      <c r="AQ208" s="13">
        <f>SUMIFS('Retiro Mensual'!$E$2:$E$2629,'Retiro Mensual'!$A$2:$A$2629,AQ$4,'Retiro Mensual'!$B$2:$B$2629,$B208,'Retiro Mensual'!$C$2:$C$2629,AQ$5)</f>
        <v>0</v>
      </c>
      <c r="AR208" s="13">
        <f>SUMIFS('Retiro Mensual'!$E$2:$E$2629,'Retiro Mensual'!$A$2:$A$2629,AR$4,'Retiro Mensual'!$B$2:$B$2629,$B208,'Retiro Mensual'!$C$2:$C$2629,AR$5)</f>
        <v>0</v>
      </c>
      <c r="AS208" s="13">
        <f>SUMIFS('Retiro Mensual'!$E$2:$E$2629,'Retiro Mensual'!$A$2:$A$2629,AS$4,'Retiro Mensual'!$B$2:$B$2629,$B208,'Retiro Mensual'!$C$2:$C$2629,AS$5)</f>
        <v>0</v>
      </c>
      <c r="AT208" s="13">
        <f>SUMIFS('Retiro Mensual'!$E$2:$E$2629,'Retiro Mensual'!$A$2:$A$2629,AT$4,'Retiro Mensual'!$B$2:$B$2629,$B208,'Retiro Mensual'!$C$2:$C$2629,AT$5)</f>
        <v>0</v>
      </c>
      <c r="AU208" s="13">
        <f>SUMIFS('Retiro Mensual'!$E$2:$E$2629,'Retiro Mensual'!$A$2:$A$2629,AU$4,'Retiro Mensual'!$B$2:$B$2629,$B208,'Retiro Mensual'!$C$2:$C$2629,AU$5)</f>
        <v>0</v>
      </c>
      <c r="AV208" s="13">
        <f>SUMIFS('Retiro Mensual'!$E$2:$E$2629,'Retiro Mensual'!$A$2:$A$2629,AV$4,'Retiro Mensual'!$B$2:$B$2629,$B208,'Retiro Mensual'!$C$2:$C$2629,AV$5)</f>
        <v>0</v>
      </c>
      <c r="AW208" s="13">
        <f>SUMIFS('Retiro Mensual'!$E$2:$E$2629,'Retiro Mensual'!$A$2:$A$2629,AW$4,'Retiro Mensual'!$B$2:$B$2629,$B208,'Retiro Mensual'!$C$2:$C$2629,AW$5)</f>
        <v>0</v>
      </c>
      <c r="AX208" s="13">
        <f>SUMIFS('Retiro Mensual'!$E$2:$E$2629,'Retiro Mensual'!$A$2:$A$2629,AX$4,'Retiro Mensual'!$B$2:$B$2629,$B208,'Retiro Mensual'!$C$2:$C$2629,AX$5)</f>
        <v>0</v>
      </c>
      <c r="AY208" s="14">
        <f>SUMIFS('Retiro Mensual'!$E$2:$E$2629,'Retiro Mensual'!$A$2:$A$2629,AY$4,'Retiro Mensual'!$B$2:$B$2629,$B208,'Retiro Mensual'!$C$2:$C$2629,AY$5)</f>
        <v>0</v>
      </c>
      <c r="AZ208" s="12">
        <f>SUMIFS('Retiro Mensual'!$E$2:$E$2629,'Retiro Mensual'!$A$2:$A$2629,AZ$4,'Retiro Mensual'!$B$2:$B$2629,$B208,'Retiro Mensual'!$C$2:$C$2629,AZ$5)</f>
        <v>0</v>
      </c>
      <c r="BA208" s="13">
        <f>SUMIFS('Retiro Mensual'!$E$2:$E$2629,'Retiro Mensual'!$A$2:$A$2629,BA$4,'Retiro Mensual'!$B$2:$B$2629,$B208,'Retiro Mensual'!$C$2:$C$2629,BA$5)</f>
        <v>0</v>
      </c>
      <c r="BB208" s="13">
        <f>SUMIFS('Retiro Mensual'!$E$2:$E$2629,'Retiro Mensual'!$A$2:$A$2629,BB$4,'Retiro Mensual'!$B$2:$B$2629,$B208,'Retiro Mensual'!$C$2:$C$2629,BB$5)</f>
        <v>0</v>
      </c>
      <c r="BC208" s="13">
        <f>SUMIFS('Retiro Mensual'!$E$2:$E$2629,'Retiro Mensual'!$A$2:$A$2629,BC$4,'Retiro Mensual'!$B$2:$B$2629,$B208,'Retiro Mensual'!$C$2:$C$2629,BC$5)</f>
        <v>0</v>
      </c>
      <c r="BD208" s="13">
        <f>SUMIFS('Retiro Mensual'!$E$2:$E$2629,'Retiro Mensual'!$A$2:$A$2629,BD$4,'Retiro Mensual'!$B$2:$B$2629,$B208,'Retiro Mensual'!$C$2:$C$2629,BD$5)</f>
        <v>0</v>
      </c>
      <c r="BE208" s="13">
        <f>SUMIFS('Retiro Mensual'!$E$2:$E$2629,'Retiro Mensual'!$A$2:$A$2629,BE$4,'Retiro Mensual'!$B$2:$B$2629,$B208,'Retiro Mensual'!$C$2:$C$2629,BE$5)</f>
        <v>0</v>
      </c>
      <c r="BF208" s="13">
        <f>SUMIFS('Retiro Mensual'!$E$2:$E$2629,'Retiro Mensual'!$A$2:$A$2629,BF$4,'Retiro Mensual'!$B$2:$B$2629,$B208,'Retiro Mensual'!$C$2:$C$2629,BF$5)</f>
        <v>0</v>
      </c>
      <c r="BG208" s="13">
        <f>SUMIFS('Retiro Mensual'!$E$2:$E$2629,'Retiro Mensual'!$A$2:$A$2629,BG$4,'Retiro Mensual'!$B$2:$B$2629,$B208,'Retiro Mensual'!$C$2:$C$2629,BG$5)</f>
        <v>0</v>
      </c>
      <c r="BH208" s="13">
        <f>SUMIFS('Retiro Mensual'!$E$2:$E$2629,'Retiro Mensual'!$A$2:$A$2629,BH$4,'Retiro Mensual'!$B$2:$B$2629,$B208,'Retiro Mensual'!$C$2:$C$2629,BH$5)</f>
        <v>0</v>
      </c>
      <c r="BI208" s="13">
        <f>SUMIFS('Retiro Mensual'!$E$2:$E$2629,'Retiro Mensual'!$A$2:$A$2629,BI$4,'Retiro Mensual'!$B$2:$B$2629,$B208,'Retiro Mensual'!$C$2:$C$2629,BI$5)</f>
        <v>0</v>
      </c>
      <c r="BJ208" s="13">
        <f>SUMIFS('Retiro Mensual'!$E$2:$E$2629,'Retiro Mensual'!$A$2:$A$2629,BJ$4,'Retiro Mensual'!$B$2:$B$2629,$B208,'Retiro Mensual'!$C$2:$C$2629,BJ$5)</f>
        <v>0</v>
      </c>
      <c r="BK208" s="14">
        <f>SUMIFS('Retiro Mensual'!$E$2:$E$2629,'Retiro Mensual'!$A$2:$A$2629,BK$4,'Retiro Mensual'!$B$2:$B$2629,$B208,'Retiro Mensual'!$C$2:$C$2629,BK$5)</f>
        <v>0</v>
      </c>
      <c r="BL208" s="12">
        <f>SUMIFS('Retiro Mensual'!$E$2:$E$2629,'Retiro Mensual'!$A$2:$A$2629,BL$4,'Retiro Mensual'!$B$2:$B$2629,$B208,'Retiro Mensual'!$C$2:$C$2629,BL$5)</f>
        <v>0</v>
      </c>
      <c r="BM208" s="13">
        <f>SUMIFS('Retiro Mensual'!$E$2:$E$2629,'Retiro Mensual'!$A$2:$A$2629,BM$4,'Retiro Mensual'!$B$2:$B$2629,$B208,'Retiro Mensual'!$C$2:$C$2629,BM$5)</f>
        <v>0</v>
      </c>
      <c r="BN208" s="13">
        <f>SUMIFS('Retiro Mensual'!$E$2:$E$2629,'Retiro Mensual'!$A$2:$A$2629,BN$4,'Retiro Mensual'!$B$2:$B$2629,$B208,'Retiro Mensual'!$C$2:$C$2629,BN$5)</f>
        <v>0</v>
      </c>
      <c r="BO208" s="13">
        <f>SUMIFS('Retiro Mensual'!$E$2:$E$2629,'Retiro Mensual'!$A$2:$A$2629,BO$4,'Retiro Mensual'!$B$2:$B$2629,$B208,'Retiro Mensual'!$C$2:$C$2629,BO$5)</f>
        <v>0</v>
      </c>
      <c r="BP208" s="13">
        <f>SUMIFS('Retiro Mensual'!$E$2:$E$2629,'Retiro Mensual'!$A$2:$A$2629,BP$4,'Retiro Mensual'!$B$2:$B$2629,$B208,'Retiro Mensual'!$C$2:$C$2629,BP$5)</f>
        <v>0</v>
      </c>
      <c r="BQ208" s="13">
        <f>SUMIFS('Retiro Mensual'!$E$2:$E$2629,'Retiro Mensual'!$A$2:$A$2629,BQ$4,'Retiro Mensual'!$B$2:$B$2629,$B208,'Retiro Mensual'!$C$2:$C$2629,BQ$5)</f>
        <v>0</v>
      </c>
      <c r="BR208" s="13">
        <f>SUMIFS('Retiro Mensual'!$E$2:$E$2629,'Retiro Mensual'!$A$2:$A$2629,BR$4,'Retiro Mensual'!$B$2:$B$2629,$B208,'Retiro Mensual'!$C$2:$C$2629,BR$5)</f>
        <v>0</v>
      </c>
      <c r="BS208" s="13">
        <f>SUMIFS('Retiro Mensual'!$E$2:$E$2629,'Retiro Mensual'!$A$2:$A$2629,BS$4,'Retiro Mensual'!$B$2:$B$2629,$B208,'Retiro Mensual'!$C$2:$C$2629,BS$5)</f>
        <v>0</v>
      </c>
      <c r="BT208" s="13">
        <f>SUMIFS('Retiro Mensual'!$E$2:$E$2629,'Retiro Mensual'!$A$2:$A$2629,BT$4,'Retiro Mensual'!$B$2:$B$2629,$B208,'Retiro Mensual'!$C$2:$C$2629,BT$5)</f>
        <v>0</v>
      </c>
      <c r="BU208" s="13">
        <f>SUMIFS('Retiro Mensual'!$E$2:$E$2629,'Retiro Mensual'!$A$2:$A$2629,BU$4,'Retiro Mensual'!$B$2:$B$2629,$B208,'Retiro Mensual'!$C$2:$C$2629,BU$5)</f>
        <v>0</v>
      </c>
      <c r="BV208" s="13">
        <f>SUMIFS('Retiro Mensual'!$E$2:$E$2629,'Retiro Mensual'!$A$2:$A$2629,BV$4,'Retiro Mensual'!$B$2:$B$2629,$B208,'Retiro Mensual'!$C$2:$C$2629,BV$5)</f>
        <v>0</v>
      </c>
      <c r="BW208" s="14">
        <f>SUMIFS('Retiro Mensual'!$E$2:$E$2629,'Retiro Mensual'!$A$2:$A$2629,BW$4,'Retiro Mensual'!$B$2:$B$2629,$B208,'Retiro Mensual'!$C$2:$C$2629,BW$5)</f>
        <v>0</v>
      </c>
      <c r="BX208" s="13"/>
      <c r="BY208" s="12">
        <f>SUMIFS('Compra Ventas'!$E$2:$E$2700,'Compra Ventas'!$A$2:$A$2700,BY$4,'Compra Ventas'!$B$2:$B$2700,$B208,'Compra Ventas'!$C$2:$C$2700,BY$5)</f>
        <v>0</v>
      </c>
      <c r="BZ208" s="13">
        <f>SUMIFS('Compra Ventas'!$E$2:$E$2700,'Compra Ventas'!$A$2:$A$2700,BZ$4,'Compra Ventas'!$B$2:$B$2700,$B208,'Compra Ventas'!$C$2:$C$2700,BZ$5)</f>
        <v>0</v>
      </c>
      <c r="CA208" s="13">
        <f>SUMIFS('Compra Ventas'!$E$2:$E$2700,'Compra Ventas'!$A$2:$A$2700,CA$4,'Compra Ventas'!$B$2:$B$2700,$B208,'Compra Ventas'!$C$2:$C$2700,CA$5)</f>
        <v>0</v>
      </c>
      <c r="CB208" s="13">
        <f>SUMIFS('Compra Ventas'!$E$2:$E$2700,'Compra Ventas'!$A$2:$A$2700,CB$4,'Compra Ventas'!$B$2:$B$2700,$B208,'Compra Ventas'!$C$2:$C$2700,CB$5)</f>
        <v>0</v>
      </c>
      <c r="CC208" s="13">
        <f>SUMIFS('Compra Ventas'!$E$2:$E$2700,'Compra Ventas'!$A$2:$A$2700,CC$4,'Compra Ventas'!$B$2:$B$2700,$B208,'Compra Ventas'!$C$2:$C$2700,CC$5)</f>
        <v>0</v>
      </c>
      <c r="CD208" s="13">
        <f>SUMIFS('Compra Ventas'!$E$2:$E$2700,'Compra Ventas'!$A$2:$A$2700,CD$4,'Compra Ventas'!$B$2:$B$2700,$B208,'Compra Ventas'!$C$2:$C$2700,CD$5)</f>
        <v>0</v>
      </c>
      <c r="CE208" s="13">
        <f>SUMIFS('Compra Ventas'!$E$2:$E$2700,'Compra Ventas'!$A$2:$A$2700,CE$4,'Compra Ventas'!$B$2:$B$2700,$B208,'Compra Ventas'!$C$2:$C$2700,CE$5)</f>
        <v>0</v>
      </c>
      <c r="CF208" s="13">
        <f>SUMIFS('Compra Ventas'!$E$2:$E$2700,'Compra Ventas'!$A$2:$A$2700,CF$4,'Compra Ventas'!$B$2:$B$2700,$B208,'Compra Ventas'!$C$2:$C$2700,CF$5)</f>
        <v>0</v>
      </c>
      <c r="CG208" s="13">
        <f>SUMIFS('Compra Ventas'!$E$2:$E$2700,'Compra Ventas'!$A$2:$A$2700,CG$4,'Compra Ventas'!$B$2:$B$2700,$B208,'Compra Ventas'!$C$2:$C$2700,CG$5)</f>
        <v>0</v>
      </c>
      <c r="CH208" s="13">
        <f>SUMIFS('Compra Ventas'!$E$2:$E$2700,'Compra Ventas'!$A$2:$A$2700,CH$4,'Compra Ventas'!$B$2:$B$2700,$B208,'Compra Ventas'!$C$2:$C$2700,CH$5)</f>
        <v>0</v>
      </c>
      <c r="CI208" s="13">
        <f>SUMIFS('Compra Ventas'!$E$2:$E$2700,'Compra Ventas'!$A$2:$A$2700,CI$4,'Compra Ventas'!$B$2:$B$2700,$B208,'Compra Ventas'!$C$2:$C$2700,CI$5)</f>
        <v>0</v>
      </c>
      <c r="CJ208" s="14">
        <f>SUMIFS('Compra Ventas'!$E$2:$E$2700,'Compra Ventas'!$A$2:$A$2700,CJ$4,'Compra Ventas'!$B$2:$B$2700,$B208,'Compra Ventas'!$C$2:$C$2700,CJ$5)</f>
        <v>0</v>
      </c>
      <c r="CK208" s="12">
        <f>SUMIFS('Compra Ventas'!$E$2:$E$2700,'Compra Ventas'!$A$2:$A$2700,CK$4,'Compra Ventas'!$B$2:$B$2700,$B208,'Compra Ventas'!$C$2:$C$2700,CK$5)</f>
        <v>0</v>
      </c>
      <c r="CL208" s="13">
        <f>SUMIFS('Compra Ventas'!$E$2:$E$2700,'Compra Ventas'!$A$2:$A$2700,CL$4,'Compra Ventas'!$B$2:$B$2700,$B208,'Compra Ventas'!$C$2:$C$2700,CL$5)</f>
        <v>0</v>
      </c>
      <c r="CM208" s="13">
        <f>SUMIFS('Compra Ventas'!$E$2:$E$2700,'Compra Ventas'!$A$2:$A$2700,CM$4,'Compra Ventas'!$B$2:$B$2700,$B208,'Compra Ventas'!$C$2:$C$2700,CM$5)</f>
        <v>0</v>
      </c>
      <c r="CN208" s="13">
        <f>SUMIFS('Compra Ventas'!$E$2:$E$2700,'Compra Ventas'!$A$2:$A$2700,CN$4,'Compra Ventas'!$B$2:$B$2700,$B208,'Compra Ventas'!$C$2:$C$2700,CN$5)</f>
        <v>0</v>
      </c>
      <c r="CO208" s="13">
        <f>SUMIFS('Compra Ventas'!$E$2:$E$2700,'Compra Ventas'!$A$2:$A$2700,CO$4,'Compra Ventas'!$B$2:$B$2700,$B208,'Compra Ventas'!$C$2:$C$2700,CO$5)</f>
        <v>0</v>
      </c>
      <c r="CP208" s="13">
        <f>SUMIFS('Compra Ventas'!$E$2:$E$2700,'Compra Ventas'!$A$2:$A$2700,CP$4,'Compra Ventas'!$B$2:$B$2700,$B208,'Compra Ventas'!$C$2:$C$2700,CP$5)</f>
        <v>0</v>
      </c>
      <c r="CQ208" s="13">
        <f>SUMIFS('Compra Ventas'!$E$2:$E$2700,'Compra Ventas'!$A$2:$A$2700,CQ$4,'Compra Ventas'!$B$2:$B$2700,$B208,'Compra Ventas'!$C$2:$C$2700,CQ$5)</f>
        <v>0</v>
      </c>
      <c r="CR208" s="13">
        <f>SUMIFS('Compra Ventas'!$E$2:$E$2700,'Compra Ventas'!$A$2:$A$2700,CR$4,'Compra Ventas'!$B$2:$B$2700,$B208,'Compra Ventas'!$C$2:$C$2700,CR$5)</f>
        <v>0</v>
      </c>
      <c r="CS208" s="13">
        <f>SUMIFS('Compra Ventas'!$E$2:$E$2700,'Compra Ventas'!$A$2:$A$2700,CS$4,'Compra Ventas'!$B$2:$B$2700,$B208,'Compra Ventas'!$C$2:$C$2700,CS$5)</f>
        <v>0</v>
      </c>
      <c r="CT208" s="13">
        <f>SUMIFS('Compra Ventas'!$E$2:$E$2700,'Compra Ventas'!$A$2:$A$2700,CT$4,'Compra Ventas'!$B$2:$B$2700,$B208,'Compra Ventas'!$C$2:$C$2700,CT$5)</f>
        <v>0</v>
      </c>
      <c r="CU208" s="13">
        <f>SUMIFS('Compra Ventas'!$E$2:$E$2700,'Compra Ventas'!$A$2:$A$2700,CU$4,'Compra Ventas'!$B$2:$B$2700,$B208,'Compra Ventas'!$C$2:$C$2700,CU$5)</f>
        <v>0</v>
      </c>
      <c r="CV208" s="14">
        <f>SUMIFS('Compra Ventas'!$E$2:$E$2700,'Compra Ventas'!$A$2:$A$2700,CV$4,'Compra Ventas'!$B$2:$B$2700,$B208,'Compra Ventas'!$C$2:$C$2700,CV$5)</f>
        <v>0</v>
      </c>
      <c r="CW208" s="12">
        <f>SUMIFS('Compra Ventas'!$E$2:$E$2700,'Compra Ventas'!$A$2:$A$2700,CW$4,'Compra Ventas'!$B$2:$B$2700,$B208,'Compra Ventas'!$C$2:$C$2700,CW$5)</f>
        <v>0</v>
      </c>
      <c r="CX208" s="13">
        <f>SUMIFS('Compra Ventas'!$E$2:$E$2700,'Compra Ventas'!$A$2:$A$2700,CX$4,'Compra Ventas'!$B$2:$B$2700,$B208,'Compra Ventas'!$C$2:$C$2700,CX$5)</f>
        <v>0</v>
      </c>
      <c r="CY208" s="13">
        <f>SUMIFS('Compra Ventas'!$E$2:$E$2700,'Compra Ventas'!$A$2:$A$2700,CY$4,'Compra Ventas'!$B$2:$B$2700,$B208,'Compra Ventas'!$C$2:$C$2700,CY$5)</f>
        <v>0</v>
      </c>
      <c r="CZ208" s="13">
        <f>SUMIFS('Compra Ventas'!$E$2:$E$2700,'Compra Ventas'!$A$2:$A$2700,CZ$4,'Compra Ventas'!$B$2:$B$2700,$B208,'Compra Ventas'!$C$2:$C$2700,CZ$5)</f>
        <v>0</v>
      </c>
      <c r="DA208" s="13">
        <f>SUMIFS('Compra Ventas'!$E$2:$E$2700,'Compra Ventas'!$A$2:$A$2700,DA$4,'Compra Ventas'!$B$2:$B$2700,$B208,'Compra Ventas'!$C$2:$C$2700,DA$5)</f>
        <v>0</v>
      </c>
      <c r="DB208" s="13">
        <f>SUMIFS('Compra Ventas'!$E$2:$E$2700,'Compra Ventas'!$A$2:$A$2700,DB$4,'Compra Ventas'!$B$2:$B$2700,$B208,'Compra Ventas'!$C$2:$C$2700,DB$5)</f>
        <v>0</v>
      </c>
      <c r="DC208" s="13">
        <f>SUMIFS('Compra Ventas'!$E$2:$E$2700,'Compra Ventas'!$A$2:$A$2700,DC$4,'Compra Ventas'!$B$2:$B$2700,$B208,'Compra Ventas'!$C$2:$C$2700,DC$5)</f>
        <v>0</v>
      </c>
      <c r="DD208" s="13">
        <f>SUMIFS('Compra Ventas'!$E$2:$E$2700,'Compra Ventas'!$A$2:$A$2700,DD$4,'Compra Ventas'!$B$2:$B$2700,$B208,'Compra Ventas'!$C$2:$C$2700,DD$5)</f>
        <v>0</v>
      </c>
      <c r="DE208" s="13">
        <f>SUMIFS('Compra Ventas'!$E$2:$E$2700,'Compra Ventas'!$A$2:$A$2700,DE$4,'Compra Ventas'!$B$2:$B$2700,$B208,'Compra Ventas'!$C$2:$C$2700,DE$5)</f>
        <v>0</v>
      </c>
      <c r="DF208" s="13">
        <f>SUMIFS('Compra Ventas'!$E$2:$E$2700,'Compra Ventas'!$A$2:$A$2700,DF$4,'Compra Ventas'!$B$2:$B$2700,$B208,'Compra Ventas'!$C$2:$C$2700,DF$5)</f>
        <v>0</v>
      </c>
      <c r="DG208" s="13">
        <f>SUMIFS('Compra Ventas'!$E$2:$E$2700,'Compra Ventas'!$A$2:$A$2700,DG$4,'Compra Ventas'!$B$2:$B$2700,$B208,'Compra Ventas'!$C$2:$C$2700,DG$5)</f>
        <v>0</v>
      </c>
      <c r="DH208" s="14">
        <f>SUMIFS('Compra Ventas'!$E$2:$E$2700,'Compra Ventas'!$A$2:$A$2700,DH$4,'Compra Ventas'!$B$2:$B$2700,$B208,'Compra Ventas'!$C$2:$C$2700,DH$5)</f>
        <v>0</v>
      </c>
      <c r="DI208" s="84"/>
      <c r="DJ208" s="98">
        <f>SUMIFS('Ajuste Ciclado'!D$5:D$47,'Ajuste Ciclado'!$C$5:$C$47,Balance!DJ$4,'Ajuste Ciclado'!$B$5:$B$47,Balance!$B208)</f>
        <v>0</v>
      </c>
      <c r="DK208" s="99">
        <f>SUMIFS('Ajuste Ciclado'!E$5:E$47,'Ajuste Ciclado'!$C$5:$C$47,Balance!DK$4,'Ajuste Ciclado'!$B$5:$B$47,Balance!$B208)</f>
        <v>0</v>
      </c>
      <c r="DL208" s="99">
        <f>SUMIFS('Ajuste Ciclado'!F$5:F$47,'Ajuste Ciclado'!$C$5:$C$47,Balance!DL$4,'Ajuste Ciclado'!$B$5:$B$47,Balance!$B208)</f>
        <v>0</v>
      </c>
      <c r="DM208" s="99">
        <f>SUMIFS('Ajuste Ciclado'!G$5:G$47,'Ajuste Ciclado'!$C$5:$C$47,Balance!DM$4,'Ajuste Ciclado'!$B$5:$B$47,Balance!$B208)</f>
        <v>0</v>
      </c>
      <c r="DN208" s="99">
        <f>SUMIFS('Ajuste Ciclado'!H$5:H$47,'Ajuste Ciclado'!$C$5:$C$47,Balance!DN$4,'Ajuste Ciclado'!$B$5:$B$47,Balance!$B208)</f>
        <v>0</v>
      </c>
      <c r="DO208" s="99">
        <f>SUMIFS('Ajuste Ciclado'!I$5:I$47,'Ajuste Ciclado'!$C$5:$C$47,Balance!DO$4,'Ajuste Ciclado'!$B$5:$B$47,Balance!$B208)</f>
        <v>0</v>
      </c>
      <c r="DP208" s="99">
        <f>SUMIFS('Ajuste Ciclado'!J$5:J$47,'Ajuste Ciclado'!$C$5:$C$47,Balance!DP$4,'Ajuste Ciclado'!$B$5:$B$47,Balance!$B208)</f>
        <v>0</v>
      </c>
      <c r="DQ208" s="99">
        <f>SUMIFS('Ajuste Ciclado'!K$5:K$47,'Ajuste Ciclado'!$C$5:$C$47,Balance!DQ$4,'Ajuste Ciclado'!$B$5:$B$47,Balance!$B208)</f>
        <v>0</v>
      </c>
      <c r="DR208" s="99">
        <f>SUMIFS('Ajuste Ciclado'!L$5:L$47,'Ajuste Ciclado'!$C$5:$C$47,Balance!DR$4,'Ajuste Ciclado'!$B$5:$B$47,Balance!$B208)</f>
        <v>0</v>
      </c>
      <c r="DS208" s="99">
        <f>SUMIFS('Ajuste Ciclado'!M$5:M$47,'Ajuste Ciclado'!$C$5:$C$47,Balance!DS$4,'Ajuste Ciclado'!$B$5:$B$47,Balance!$B208)</f>
        <v>0</v>
      </c>
      <c r="DT208" s="99">
        <f>SUMIFS('Ajuste Ciclado'!N$5:N$47,'Ajuste Ciclado'!$C$5:$C$47,Balance!DT$4,'Ajuste Ciclado'!$B$5:$B$47,Balance!$B208)</f>
        <v>0</v>
      </c>
      <c r="DU208" s="100">
        <f>SUMIFS('Ajuste Ciclado'!O$5:O$47,'Ajuste Ciclado'!$C$5:$C$47,Balance!DU$4,'Ajuste Ciclado'!$B$5:$B$47,Balance!$B208)</f>
        <v>0</v>
      </c>
      <c r="DV208" s="98">
        <f>SUMIFS('Ajuste Ciclado'!D$5:D$47,'Ajuste Ciclado'!$C$5:$C$47,Balance!DV$4,'Ajuste Ciclado'!$B$5:$B$47,Balance!$B208)</f>
        <v>0</v>
      </c>
      <c r="DW208" s="99">
        <f>SUMIFS('Ajuste Ciclado'!E$5:E$47,'Ajuste Ciclado'!$C$5:$C$47,Balance!DW$4,'Ajuste Ciclado'!$B$5:$B$47,Balance!$B208)</f>
        <v>0</v>
      </c>
      <c r="DX208" s="99">
        <f>SUMIFS('Ajuste Ciclado'!F$5:F$47,'Ajuste Ciclado'!$C$5:$C$47,Balance!DX$4,'Ajuste Ciclado'!$B$5:$B$47,Balance!$B208)</f>
        <v>0</v>
      </c>
      <c r="DY208" s="99">
        <f>SUMIFS('Ajuste Ciclado'!G$5:G$47,'Ajuste Ciclado'!$C$5:$C$47,Balance!DY$4,'Ajuste Ciclado'!$B$5:$B$47,Balance!$B208)</f>
        <v>0</v>
      </c>
      <c r="DZ208" s="99">
        <f>SUMIFS('Ajuste Ciclado'!H$5:H$47,'Ajuste Ciclado'!$C$5:$C$47,Balance!DZ$4,'Ajuste Ciclado'!$B$5:$B$47,Balance!$B208)</f>
        <v>0</v>
      </c>
      <c r="EA208" s="99">
        <f>SUMIFS('Ajuste Ciclado'!I$5:I$47,'Ajuste Ciclado'!$C$5:$C$47,Balance!EA$4,'Ajuste Ciclado'!$B$5:$B$47,Balance!$B208)</f>
        <v>0</v>
      </c>
      <c r="EB208" s="99">
        <f>SUMIFS('Ajuste Ciclado'!J$5:J$47,'Ajuste Ciclado'!$C$5:$C$47,Balance!EB$4,'Ajuste Ciclado'!$B$5:$B$47,Balance!$B208)</f>
        <v>0</v>
      </c>
      <c r="EC208" s="99">
        <f>SUMIFS('Ajuste Ciclado'!K$5:K$47,'Ajuste Ciclado'!$C$5:$C$47,Balance!EC$4,'Ajuste Ciclado'!$B$5:$B$47,Balance!$B208)</f>
        <v>0</v>
      </c>
      <c r="ED208" s="99">
        <f>SUMIFS('Ajuste Ciclado'!L$5:L$47,'Ajuste Ciclado'!$C$5:$C$47,Balance!ED$4,'Ajuste Ciclado'!$B$5:$B$47,Balance!$B208)</f>
        <v>0</v>
      </c>
      <c r="EE208" s="99">
        <f>SUMIFS('Ajuste Ciclado'!M$5:M$47,'Ajuste Ciclado'!$C$5:$C$47,Balance!EE$4,'Ajuste Ciclado'!$B$5:$B$47,Balance!$B208)</f>
        <v>0</v>
      </c>
      <c r="EF208" s="99">
        <f>SUMIFS('Ajuste Ciclado'!N$5:N$47,'Ajuste Ciclado'!$C$5:$C$47,Balance!EF$4,'Ajuste Ciclado'!$B$5:$B$47,Balance!$B208)</f>
        <v>0</v>
      </c>
      <c r="EG208" s="100">
        <f>SUMIFS('Ajuste Ciclado'!O$5:O$47,'Ajuste Ciclado'!$C$5:$C$47,Balance!EG$4,'Ajuste Ciclado'!$B$5:$B$47,Balance!$B208)</f>
        <v>0</v>
      </c>
      <c r="EH208" s="98">
        <f>SUMIFS('Ajuste Ciclado'!D$5:D$47,'Ajuste Ciclado'!$C$5:$C$47,Balance!EH$4,'Ajuste Ciclado'!$B$5:$B$47,Balance!$B208)</f>
        <v>0</v>
      </c>
      <c r="EI208" s="99">
        <f>SUMIFS('Ajuste Ciclado'!E$5:E$47,'Ajuste Ciclado'!$C$5:$C$47,Balance!EI$4,'Ajuste Ciclado'!$B$5:$B$47,Balance!$B208)</f>
        <v>0</v>
      </c>
      <c r="EJ208" s="99">
        <f>SUMIFS('Ajuste Ciclado'!F$5:F$47,'Ajuste Ciclado'!$C$5:$C$47,Balance!EJ$4,'Ajuste Ciclado'!$B$5:$B$47,Balance!$B208)</f>
        <v>0</v>
      </c>
      <c r="EK208" s="99">
        <f>SUMIFS('Ajuste Ciclado'!G$5:G$47,'Ajuste Ciclado'!$C$5:$C$47,Balance!EK$4,'Ajuste Ciclado'!$B$5:$B$47,Balance!$B208)</f>
        <v>0</v>
      </c>
      <c r="EL208" s="99">
        <f>SUMIFS('Ajuste Ciclado'!H$5:H$47,'Ajuste Ciclado'!$C$5:$C$47,Balance!EL$4,'Ajuste Ciclado'!$B$5:$B$47,Balance!$B208)</f>
        <v>0</v>
      </c>
      <c r="EM208" s="99">
        <f>SUMIFS('Ajuste Ciclado'!I$5:I$47,'Ajuste Ciclado'!$C$5:$C$47,Balance!EM$4,'Ajuste Ciclado'!$B$5:$B$47,Balance!$B208)</f>
        <v>0</v>
      </c>
      <c r="EN208" s="99">
        <f>SUMIFS('Ajuste Ciclado'!J$5:J$47,'Ajuste Ciclado'!$C$5:$C$47,Balance!EN$4,'Ajuste Ciclado'!$B$5:$B$47,Balance!$B208)</f>
        <v>0</v>
      </c>
      <c r="EO208" s="99">
        <f>SUMIFS('Ajuste Ciclado'!K$5:K$47,'Ajuste Ciclado'!$C$5:$C$47,Balance!EO$4,'Ajuste Ciclado'!$B$5:$B$47,Balance!$B208)</f>
        <v>0</v>
      </c>
      <c r="EP208" s="99">
        <f>SUMIFS('Ajuste Ciclado'!L$5:L$47,'Ajuste Ciclado'!$C$5:$C$47,Balance!EP$4,'Ajuste Ciclado'!$B$5:$B$47,Balance!$B208)</f>
        <v>0</v>
      </c>
      <c r="EQ208" s="99">
        <f>SUMIFS('Ajuste Ciclado'!M$5:M$47,'Ajuste Ciclado'!$C$5:$C$47,Balance!EQ$4,'Ajuste Ciclado'!$B$5:$B$47,Balance!$B208)</f>
        <v>0</v>
      </c>
      <c r="ER208" s="99">
        <f>SUMIFS('Ajuste Ciclado'!N$5:N$47,'Ajuste Ciclado'!$C$5:$C$47,Balance!ER$4,'Ajuste Ciclado'!$B$5:$B$47,Balance!$B208)</f>
        <v>0</v>
      </c>
      <c r="ES208" s="100">
        <f>SUMIFS('Ajuste Ciclado'!O$5:O$47,'Ajuste Ciclado'!$C$5:$C$47,Balance!ES$4,'Ajuste Ciclado'!$B$5:$B$47,Balance!$B208)</f>
        <v>0</v>
      </c>
      <c r="ET208" s="84"/>
      <c r="EU208" s="12">
        <f t="shared" si="328"/>
        <v>606278.40392300847</v>
      </c>
      <c r="EV208" s="13">
        <f t="shared" si="293"/>
        <v>596434.84560040117</v>
      </c>
      <c r="EW208" s="13">
        <f t="shared" si="294"/>
        <v>712239.69172159256</v>
      </c>
      <c r="EX208" s="13">
        <f t="shared" si="295"/>
        <v>565247.76392943831</v>
      </c>
      <c r="EY208" s="13">
        <f t="shared" si="296"/>
        <v>579215.21950349677</v>
      </c>
      <c r="EZ208" s="13">
        <f t="shared" si="297"/>
        <v>514338.88829181582</v>
      </c>
      <c r="FA208" s="13">
        <f t="shared" si="298"/>
        <v>257854.6143022957</v>
      </c>
      <c r="FB208" s="13">
        <f t="shared" si="299"/>
        <v>82089.115548096001</v>
      </c>
      <c r="FC208" s="13">
        <f t="shared" si="300"/>
        <v>83790.381443452512</v>
      </c>
      <c r="FD208" s="13">
        <f t="shared" si="301"/>
        <v>78718.152033311082</v>
      </c>
      <c r="FE208" s="13">
        <f t="shared" si="302"/>
        <v>105624.78328999769</v>
      </c>
      <c r="FF208" s="14">
        <f t="shared" si="303"/>
        <v>105985.87186405589</v>
      </c>
      <c r="FG208" s="12">
        <f t="shared" si="304"/>
        <v>607547.70826459629</v>
      </c>
      <c r="FH208" s="13">
        <f t="shared" si="305"/>
        <v>599520.07624507183</v>
      </c>
      <c r="FI208" s="13">
        <f t="shared" si="306"/>
        <v>714486.68960502103</v>
      </c>
      <c r="FJ208" s="13">
        <f t="shared" si="307"/>
        <v>565581.91508765914</v>
      </c>
      <c r="FK208" s="13">
        <f t="shared" si="308"/>
        <v>576178.02017225325</v>
      </c>
      <c r="FL208" s="13">
        <f t="shared" si="309"/>
        <v>517134.56361617183</v>
      </c>
      <c r="FM208" s="13">
        <f t="shared" si="310"/>
        <v>271713.54915606568</v>
      </c>
      <c r="FN208" s="13">
        <f t="shared" si="311"/>
        <v>82269.073169724681</v>
      </c>
      <c r="FO208" s="13">
        <f t="shared" si="312"/>
        <v>84214.563519746967</v>
      </c>
      <c r="FP208" s="13">
        <f t="shared" si="313"/>
        <v>89298.910614830951</v>
      </c>
      <c r="FQ208" s="13">
        <f t="shared" si="314"/>
        <v>108131.4217765412</v>
      </c>
      <c r="FR208" s="14">
        <f t="shared" si="315"/>
        <v>124092.129098523</v>
      </c>
      <c r="FS208" s="12">
        <f t="shared" si="316"/>
        <v>607429.53666839364</v>
      </c>
      <c r="FT208" s="13">
        <f t="shared" si="317"/>
        <v>598152.35607159883</v>
      </c>
      <c r="FU208" s="13">
        <f t="shared" si="318"/>
        <v>712883.29467750853</v>
      </c>
      <c r="FV208" s="13">
        <f t="shared" si="319"/>
        <v>564056.46313198505</v>
      </c>
      <c r="FW208" s="13">
        <f t="shared" si="320"/>
        <v>581953.69811854942</v>
      </c>
      <c r="FX208" s="13">
        <f t="shared" si="321"/>
        <v>540386.69029375981</v>
      </c>
      <c r="FY208" s="13">
        <f t="shared" si="322"/>
        <v>282234.92024715128</v>
      </c>
      <c r="FZ208" s="13">
        <f t="shared" si="323"/>
        <v>84295.467682634815</v>
      </c>
      <c r="GA208" s="13">
        <f t="shared" si="324"/>
        <v>86669.228189218586</v>
      </c>
      <c r="GB208" s="13">
        <f t="shared" si="325"/>
        <v>109454.1051622137</v>
      </c>
      <c r="GC208" s="13">
        <f t="shared" si="326"/>
        <v>109784.49584646089</v>
      </c>
      <c r="GD208" s="14">
        <f t="shared" si="327"/>
        <v>130292.5558324867</v>
      </c>
      <c r="GE208" s="84"/>
      <c r="GF208" s="12">
        <f t="shared" si="329"/>
        <v>4287817.7314509628</v>
      </c>
      <c r="GG208" s="13">
        <f t="shared" si="329"/>
        <v>4340168.6203262061</v>
      </c>
      <c r="GH208" s="14">
        <f t="shared" si="329"/>
        <v>4407592.8119219616</v>
      </c>
      <c r="GI208" s="6">
        <f t="shared" si="330"/>
        <v>1</v>
      </c>
      <c r="GJ208" s="12">
        <f t="shared" si="331"/>
        <v>0</v>
      </c>
      <c r="GK208" s="13">
        <f t="shared" si="332"/>
        <v>0</v>
      </c>
      <c r="GL208" s="14">
        <f t="shared" si="333"/>
        <v>0</v>
      </c>
      <c r="GM208" s="84"/>
      <c r="GN208" s="66">
        <f t="shared" si="334"/>
        <v>0</v>
      </c>
      <c r="GO208" s="84"/>
      <c r="GP208" s="63" t="str" cm="1">
        <f t="array" ref="GP208">INDEX($GF$4:$GH$4,1,GI208)</f>
        <v>Sample 1</v>
      </c>
      <c r="GQ208" s="12">
        <f t="shared" si="287"/>
        <v>78718.152033311082</v>
      </c>
      <c r="GR208" s="13">
        <f t="shared" si="287"/>
        <v>82089.115548096001</v>
      </c>
      <c r="GS208" s="14">
        <f t="shared" si="287"/>
        <v>83790.381443452512</v>
      </c>
      <c r="GT208" s="12">
        <f t="shared" si="288"/>
        <v>82269.073169724681</v>
      </c>
      <c r="GU208" s="13">
        <f t="shared" si="288"/>
        <v>84214.563519746967</v>
      </c>
      <c r="GV208" s="14">
        <f t="shared" si="288"/>
        <v>89298.910614830951</v>
      </c>
      <c r="GW208" s="12">
        <f t="shared" si="289"/>
        <v>84295.467682634815</v>
      </c>
      <c r="GX208" s="13">
        <f t="shared" si="289"/>
        <v>86669.228189218586</v>
      </c>
      <c r="GY208" s="14">
        <f t="shared" si="289"/>
        <v>109454.1051622137</v>
      </c>
      <c r="GZ208" s="84" t="str">
        <f t="shared" si="290"/>
        <v>Sample 1</v>
      </c>
      <c r="HA208" s="12">
        <f t="shared" si="335"/>
        <v>0</v>
      </c>
      <c r="HB208" s="13">
        <f t="shared" si="335"/>
        <v>0</v>
      </c>
      <c r="HC208" s="14">
        <f t="shared" si="335"/>
        <v>0</v>
      </c>
      <c r="HD208" s="6">
        <f t="shared" si="291"/>
        <v>0</v>
      </c>
      <c r="HE208" s="84" t="str">
        <f t="shared" si="292"/>
        <v>Ok</v>
      </c>
    </row>
    <row r="209" spans="2:213" hidden="1" x14ac:dyDescent="0.3">
      <c r="B209" s="84" t="s">
        <v>272</v>
      </c>
      <c r="C209" s="12">
        <f>SUMIFS(Inyecciones!$E$2:$E$14185,Inyecciones!$A$2:$A$14185,Balance!C$4,Inyecciones!$B$2:$B$14185,Balance!$B209,Inyecciones!$C$2:$C$14185,Balance!C$5)</f>
        <v>182060.32797113259</v>
      </c>
      <c r="D209" s="13">
        <f>SUMIFS(Inyecciones!$E$2:$E$14185,Inyecciones!$A$2:$A$14185,Balance!D$4,Inyecciones!$B$2:$B$14185,Balance!$B209,Inyecciones!$C$2:$C$14185,Balance!D$5)</f>
        <v>154537.3909762495</v>
      </c>
      <c r="E209" s="13">
        <f>SUMIFS(Inyecciones!$E$2:$E$14185,Inyecciones!$A$2:$A$14185,Balance!E$4,Inyecciones!$B$2:$B$14185,Balance!$B209,Inyecciones!$C$2:$C$14185,Balance!E$5)</f>
        <v>123004.03171920629</v>
      </c>
      <c r="F209" s="13">
        <f>SUMIFS(Inyecciones!$E$2:$E$14185,Inyecciones!$A$2:$A$14185,Balance!F$4,Inyecciones!$B$2:$B$14185,Balance!$B209,Inyecciones!$C$2:$C$14185,Balance!F$5)</f>
        <v>100672.98212717311</v>
      </c>
      <c r="G209" s="13">
        <f>SUMIFS(Inyecciones!$E$2:$E$14185,Inyecciones!$A$2:$A$14185,Balance!G$4,Inyecciones!$B$2:$B$14185,Balance!$B209,Inyecciones!$C$2:$C$14185,Balance!G$5)</f>
        <v>94178.097090575393</v>
      </c>
      <c r="H209" s="13">
        <f>SUMIFS(Inyecciones!$E$2:$E$14185,Inyecciones!$A$2:$A$14185,Balance!H$4,Inyecciones!$B$2:$B$14185,Balance!$B209,Inyecciones!$C$2:$C$14185,Balance!H$5)</f>
        <v>31409.057530991311</v>
      </c>
      <c r="I209" s="13">
        <f>SUMIFS(Inyecciones!$E$2:$E$14185,Inyecciones!$A$2:$A$14185,Balance!I$4,Inyecciones!$B$2:$B$14185,Balance!$B209,Inyecciones!$C$2:$C$14185,Balance!I$5)</f>
        <v>77609.886118547773</v>
      </c>
      <c r="J209" s="13">
        <f>SUMIFS(Inyecciones!$E$2:$E$14185,Inyecciones!$A$2:$A$14185,Balance!J$4,Inyecciones!$B$2:$B$14185,Balance!$B209,Inyecciones!$C$2:$C$14185,Balance!J$5)</f>
        <v>109040.075289006</v>
      </c>
      <c r="K209" s="13">
        <f>SUMIFS(Inyecciones!$E$2:$E$14185,Inyecciones!$A$2:$A$14185,Balance!K$4,Inyecciones!$B$2:$B$14185,Balance!$B209,Inyecciones!$C$2:$C$14185,Balance!K$5)</f>
        <v>110224.0468139811</v>
      </c>
      <c r="L209" s="13">
        <f>SUMIFS(Inyecciones!$E$2:$E$14185,Inyecciones!$A$2:$A$14185,Balance!L$4,Inyecciones!$B$2:$B$14185,Balance!$B209,Inyecciones!$C$2:$C$14185,Balance!L$5)</f>
        <v>25218.23154696995</v>
      </c>
      <c r="M209" s="13">
        <f>SUMIFS(Inyecciones!$E$2:$E$14185,Inyecciones!$A$2:$A$14185,Balance!M$4,Inyecciones!$B$2:$B$14185,Balance!$B209,Inyecciones!$C$2:$C$14185,Balance!M$5)</f>
        <v>6609.0138743172174</v>
      </c>
      <c r="N209" s="14">
        <f>SUMIFS(Inyecciones!$E$2:$E$14185,Inyecciones!$A$2:$A$14185,Balance!N$4,Inyecciones!$B$2:$B$14185,Balance!$B209,Inyecciones!$C$2:$C$14185,Balance!N$5)</f>
        <v>12314.874596683911</v>
      </c>
      <c r="O209" s="12">
        <f>SUMIFS(Inyecciones!$E$2:$E$14185,Inyecciones!$A$2:$A$14185,Balance!O$4,Inyecciones!$B$2:$B$14185,Balance!$B209,Inyecciones!$C$2:$C$14185,Balance!O$5)</f>
        <v>182414.95777033659</v>
      </c>
      <c r="P209" s="13">
        <f>SUMIFS(Inyecciones!$E$2:$E$14185,Inyecciones!$A$2:$A$14185,Balance!P$4,Inyecciones!$B$2:$B$14185,Balance!$B209,Inyecciones!$C$2:$C$14185,Balance!P$5)</f>
        <v>155346.54028228589</v>
      </c>
      <c r="Q209" s="13">
        <f>SUMIFS(Inyecciones!$E$2:$E$14185,Inyecciones!$A$2:$A$14185,Balance!Q$4,Inyecciones!$B$2:$B$14185,Balance!$B209,Inyecciones!$C$2:$C$14185,Balance!Q$5)</f>
        <v>124205.3797370356</v>
      </c>
      <c r="R209" s="13">
        <f>SUMIFS(Inyecciones!$E$2:$E$14185,Inyecciones!$A$2:$A$14185,Balance!R$4,Inyecciones!$B$2:$B$14185,Balance!$B209,Inyecciones!$C$2:$C$14185,Balance!R$5)</f>
        <v>106610.0955585643</v>
      </c>
      <c r="S209" s="13">
        <f>SUMIFS(Inyecciones!$E$2:$E$14185,Inyecciones!$A$2:$A$14185,Balance!S$4,Inyecciones!$B$2:$B$14185,Balance!$B209,Inyecciones!$C$2:$C$14185,Balance!S$5)</f>
        <v>92739.608865525894</v>
      </c>
      <c r="T209" s="13">
        <f>SUMIFS(Inyecciones!$E$2:$E$14185,Inyecciones!$A$2:$A$14185,Balance!T$4,Inyecciones!$B$2:$B$14185,Balance!$B209,Inyecciones!$C$2:$C$14185,Balance!T$5)</f>
        <v>31650.72156049655</v>
      </c>
      <c r="U209" s="13">
        <f>SUMIFS(Inyecciones!$E$2:$E$14185,Inyecciones!$A$2:$A$14185,Balance!U$4,Inyecciones!$B$2:$B$14185,Balance!$B209,Inyecciones!$C$2:$C$14185,Balance!U$5)</f>
        <v>81415.382463196991</v>
      </c>
      <c r="V209" s="13">
        <f>SUMIFS(Inyecciones!$E$2:$E$14185,Inyecciones!$A$2:$A$14185,Balance!V$4,Inyecciones!$B$2:$B$14185,Balance!$B209,Inyecciones!$C$2:$C$14185,Balance!V$5)</f>
        <v>109755.8301221819</v>
      </c>
      <c r="W209" s="13">
        <f>SUMIFS(Inyecciones!$E$2:$E$14185,Inyecciones!$A$2:$A$14185,Balance!W$4,Inyecciones!$B$2:$B$14185,Balance!$B209,Inyecciones!$C$2:$C$14185,Balance!W$5)</f>
        <v>112179.90948864</v>
      </c>
      <c r="X209" s="13">
        <f>SUMIFS(Inyecciones!$E$2:$E$14185,Inyecciones!$A$2:$A$14185,Balance!X$4,Inyecciones!$B$2:$B$14185,Balance!$B209,Inyecciones!$C$2:$C$14185,Balance!X$5)</f>
        <v>38508.427455388068</v>
      </c>
      <c r="Y209" s="13">
        <f>SUMIFS(Inyecciones!$E$2:$E$14185,Inyecciones!$A$2:$A$14185,Balance!Y$4,Inyecciones!$B$2:$B$14185,Balance!$B209,Inyecciones!$C$2:$C$14185,Balance!Y$5)</f>
        <v>48460.996193603023</v>
      </c>
      <c r="Z209" s="14">
        <f>SUMIFS(Inyecciones!$E$2:$E$14185,Inyecciones!$A$2:$A$14185,Balance!Z$4,Inyecciones!$B$2:$B$14185,Balance!$B209,Inyecciones!$C$2:$C$14185,Balance!Z$5)</f>
        <v>61189.956162397473</v>
      </c>
      <c r="AA209" s="12">
        <f>SUMIFS(Inyecciones!$E$2:$E$14185,Inyecciones!$A$2:$A$14185,Balance!AA$4,Inyecciones!$B$2:$B$14185,Balance!$B209,Inyecciones!$C$2:$C$14185,Balance!AA$5)</f>
        <v>182482.68336404909</v>
      </c>
      <c r="AB209" s="13">
        <f>SUMIFS(Inyecciones!$E$2:$E$14185,Inyecciones!$A$2:$A$14185,Balance!AB$4,Inyecciones!$B$2:$B$14185,Balance!$B209,Inyecciones!$C$2:$C$14185,Balance!AB$5)</f>
        <v>155366.9079048461</v>
      </c>
      <c r="AC209" s="13">
        <f>SUMIFS(Inyecciones!$E$2:$E$14185,Inyecciones!$A$2:$A$14185,Balance!AC$4,Inyecciones!$B$2:$B$14185,Balance!$B209,Inyecciones!$C$2:$C$14185,Balance!AC$5)</f>
        <v>123745.0014203365</v>
      </c>
      <c r="AD209" s="13">
        <f>SUMIFS(Inyecciones!$E$2:$E$14185,Inyecciones!$A$2:$A$14185,Balance!AD$4,Inyecciones!$B$2:$B$14185,Balance!$B209,Inyecciones!$C$2:$C$14185,Balance!AD$5)</f>
        <v>105849.8651203254</v>
      </c>
      <c r="AE209" s="13">
        <f>SUMIFS(Inyecciones!$E$2:$E$14185,Inyecciones!$A$2:$A$14185,Balance!AE$4,Inyecciones!$B$2:$B$14185,Balance!$B209,Inyecciones!$C$2:$C$14185,Balance!AE$5)</f>
        <v>95651.759382299555</v>
      </c>
      <c r="AF209" s="13">
        <f>SUMIFS(Inyecciones!$E$2:$E$14185,Inyecciones!$A$2:$A$14185,Balance!AF$4,Inyecciones!$B$2:$B$14185,Balance!$B209,Inyecciones!$C$2:$C$14185,Balance!AF$5)</f>
        <v>33573.078915116042</v>
      </c>
      <c r="AG209" s="13">
        <f>SUMIFS(Inyecciones!$E$2:$E$14185,Inyecciones!$A$2:$A$14185,Balance!AG$4,Inyecciones!$B$2:$B$14185,Balance!$B209,Inyecciones!$C$2:$C$14185,Balance!AG$5)</f>
        <v>87929.10221272317</v>
      </c>
      <c r="AH209" s="13">
        <f>SUMIFS(Inyecciones!$E$2:$E$14185,Inyecciones!$A$2:$A$14185,Balance!AH$4,Inyecciones!$B$2:$B$14185,Balance!$B209,Inyecciones!$C$2:$C$14185,Balance!AH$5)</f>
        <v>120917.7866498553</v>
      </c>
      <c r="AI209" s="13">
        <f>SUMIFS(Inyecciones!$E$2:$E$14185,Inyecciones!$A$2:$A$14185,Balance!AI$4,Inyecciones!$B$2:$B$14185,Balance!$B209,Inyecciones!$C$2:$C$14185,Balance!AI$5)</f>
        <v>121193.7766657616</v>
      </c>
      <c r="AJ209" s="13">
        <f>SUMIFS(Inyecciones!$E$2:$E$14185,Inyecciones!$A$2:$A$14185,Balance!AJ$4,Inyecciones!$B$2:$B$14185,Balance!$B209,Inyecciones!$C$2:$C$14185,Balance!AJ$5)</f>
        <v>87176.58658071261</v>
      </c>
      <c r="AK209" s="13">
        <f>SUMIFS(Inyecciones!$E$2:$E$14185,Inyecciones!$A$2:$A$14185,Balance!AK$4,Inyecciones!$B$2:$B$14185,Balance!$B209,Inyecciones!$C$2:$C$14185,Balance!AK$5)</f>
        <v>99439.251188493756</v>
      </c>
      <c r="AL209" s="14">
        <f>SUMIFS(Inyecciones!$E$2:$E$14185,Inyecciones!$A$2:$A$14185,Balance!AL$4,Inyecciones!$B$2:$B$14185,Balance!$B209,Inyecciones!$C$2:$C$14185,Balance!AL$5)</f>
        <v>99969.298604560405</v>
      </c>
      <c r="AM209" s="13"/>
      <c r="AN209" s="12">
        <f>SUMIFS('Retiro Mensual'!$E$2:$E$2629,'Retiro Mensual'!$A$2:$A$2629,AN$4,'Retiro Mensual'!$B$2:$B$2629,$B209,'Retiro Mensual'!$C$2:$C$2629,AN$5)</f>
        <v>0</v>
      </c>
      <c r="AO209" s="13">
        <f>SUMIFS('Retiro Mensual'!$E$2:$E$2629,'Retiro Mensual'!$A$2:$A$2629,AO$4,'Retiro Mensual'!$B$2:$B$2629,$B209,'Retiro Mensual'!$C$2:$C$2629,AO$5)</f>
        <v>0</v>
      </c>
      <c r="AP209" s="13">
        <f>SUMIFS('Retiro Mensual'!$E$2:$E$2629,'Retiro Mensual'!$A$2:$A$2629,AP$4,'Retiro Mensual'!$B$2:$B$2629,$B209,'Retiro Mensual'!$C$2:$C$2629,AP$5)</f>
        <v>0</v>
      </c>
      <c r="AQ209" s="13">
        <f>SUMIFS('Retiro Mensual'!$E$2:$E$2629,'Retiro Mensual'!$A$2:$A$2629,AQ$4,'Retiro Mensual'!$B$2:$B$2629,$B209,'Retiro Mensual'!$C$2:$C$2629,AQ$5)</f>
        <v>0</v>
      </c>
      <c r="AR209" s="13">
        <f>SUMIFS('Retiro Mensual'!$E$2:$E$2629,'Retiro Mensual'!$A$2:$A$2629,AR$4,'Retiro Mensual'!$B$2:$B$2629,$B209,'Retiro Mensual'!$C$2:$C$2629,AR$5)</f>
        <v>0</v>
      </c>
      <c r="AS209" s="13">
        <f>SUMIFS('Retiro Mensual'!$E$2:$E$2629,'Retiro Mensual'!$A$2:$A$2629,AS$4,'Retiro Mensual'!$B$2:$B$2629,$B209,'Retiro Mensual'!$C$2:$C$2629,AS$5)</f>
        <v>0</v>
      </c>
      <c r="AT209" s="13">
        <f>SUMIFS('Retiro Mensual'!$E$2:$E$2629,'Retiro Mensual'!$A$2:$A$2629,AT$4,'Retiro Mensual'!$B$2:$B$2629,$B209,'Retiro Mensual'!$C$2:$C$2629,AT$5)</f>
        <v>0</v>
      </c>
      <c r="AU209" s="13">
        <f>SUMIFS('Retiro Mensual'!$E$2:$E$2629,'Retiro Mensual'!$A$2:$A$2629,AU$4,'Retiro Mensual'!$B$2:$B$2629,$B209,'Retiro Mensual'!$C$2:$C$2629,AU$5)</f>
        <v>0</v>
      </c>
      <c r="AV209" s="13">
        <f>SUMIFS('Retiro Mensual'!$E$2:$E$2629,'Retiro Mensual'!$A$2:$A$2629,AV$4,'Retiro Mensual'!$B$2:$B$2629,$B209,'Retiro Mensual'!$C$2:$C$2629,AV$5)</f>
        <v>0</v>
      </c>
      <c r="AW209" s="13">
        <f>SUMIFS('Retiro Mensual'!$E$2:$E$2629,'Retiro Mensual'!$A$2:$A$2629,AW$4,'Retiro Mensual'!$B$2:$B$2629,$B209,'Retiro Mensual'!$C$2:$C$2629,AW$5)</f>
        <v>0</v>
      </c>
      <c r="AX209" s="13">
        <f>SUMIFS('Retiro Mensual'!$E$2:$E$2629,'Retiro Mensual'!$A$2:$A$2629,AX$4,'Retiro Mensual'!$B$2:$B$2629,$B209,'Retiro Mensual'!$C$2:$C$2629,AX$5)</f>
        <v>0</v>
      </c>
      <c r="AY209" s="14">
        <f>SUMIFS('Retiro Mensual'!$E$2:$E$2629,'Retiro Mensual'!$A$2:$A$2629,AY$4,'Retiro Mensual'!$B$2:$B$2629,$B209,'Retiro Mensual'!$C$2:$C$2629,AY$5)</f>
        <v>0</v>
      </c>
      <c r="AZ209" s="12">
        <f>SUMIFS('Retiro Mensual'!$E$2:$E$2629,'Retiro Mensual'!$A$2:$A$2629,AZ$4,'Retiro Mensual'!$B$2:$B$2629,$B209,'Retiro Mensual'!$C$2:$C$2629,AZ$5)</f>
        <v>0</v>
      </c>
      <c r="BA209" s="13">
        <f>SUMIFS('Retiro Mensual'!$E$2:$E$2629,'Retiro Mensual'!$A$2:$A$2629,BA$4,'Retiro Mensual'!$B$2:$B$2629,$B209,'Retiro Mensual'!$C$2:$C$2629,BA$5)</f>
        <v>0</v>
      </c>
      <c r="BB209" s="13">
        <f>SUMIFS('Retiro Mensual'!$E$2:$E$2629,'Retiro Mensual'!$A$2:$A$2629,BB$4,'Retiro Mensual'!$B$2:$B$2629,$B209,'Retiro Mensual'!$C$2:$C$2629,BB$5)</f>
        <v>0</v>
      </c>
      <c r="BC209" s="13">
        <f>SUMIFS('Retiro Mensual'!$E$2:$E$2629,'Retiro Mensual'!$A$2:$A$2629,BC$4,'Retiro Mensual'!$B$2:$B$2629,$B209,'Retiro Mensual'!$C$2:$C$2629,BC$5)</f>
        <v>0</v>
      </c>
      <c r="BD209" s="13">
        <f>SUMIFS('Retiro Mensual'!$E$2:$E$2629,'Retiro Mensual'!$A$2:$A$2629,BD$4,'Retiro Mensual'!$B$2:$B$2629,$B209,'Retiro Mensual'!$C$2:$C$2629,BD$5)</f>
        <v>0</v>
      </c>
      <c r="BE209" s="13">
        <f>SUMIFS('Retiro Mensual'!$E$2:$E$2629,'Retiro Mensual'!$A$2:$A$2629,BE$4,'Retiro Mensual'!$B$2:$B$2629,$B209,'Retiro Mensual'!$C$2:$C$2629,BE$5)</f>
        <v>0</v>
      </c>
      <c r="BF209" s="13">
        <f>SUMIFS('Retiro Mensual'!$E$2:$E$2629,'Retiro Mensual'!$A$2:$A$2629,BF$4,'Retiro Mensual'!$B$2:$B$2629,$B209,'Retiro Mensual'!$C$2:$C$2629,BF$5)</f>
        <v>0</v>
      </c>
      <c r="BG209" s="13">
        <f>SUMIFS('Retiro Mensual'!$E$2:$E$2629,'Retiro Mensual'!$A$2:$A$2629,BG$4,'Retiro Mensual'!$B$2:$B$2629,$B209,'Retiro Mensual'!$C$2:$C$2629,BG$5)</f>
        <v>0</v>
      </c>
      <c r="BH209" s="13">
        <f>SUMIFS('Retiro Mensual'!$E$2:$E$2629,'Retiro Mensual'!$A$2:$A$2629,BH$4,'Retiro Mensual'!$B$2:$B$2629,$B209,'Retiro Mensual'!$C$2:$C$2629,BH$5)</f>
        <v>0</v>
      </c>
      <c r="BI209" s="13">
        <f>SUMIFS('Retiro Mensual'!$E$2:$E$2629,'Retiro Mensual'!$A$2:$A$2629,BI$4,'Retiro Mensual'!$B$2:$B$2629,$B209,'Retiro Mensual'!$C$2:$C$2629,BI$5)</f>
        <v>0</v>
      </c>
      <c r="BJ209" s="13">
        <f>SUMIFS('Retiro Mensual'!$E$2:$E$2629,'Retiro Mensual'!$A$2:$A$2629,BJ$4,'Retiro Mensual'!$B$2:$B$2629,$B209,'Retiro Mensual'!$C$2:$C$2629,BJ$5)</f>
        <v>0</v>
      </c>
      <c r="BK209" s="14">
        <f>SUMIFS('Retiro Mensual'!$E$2:$E$2629,'Retiro Mensual'!$A$2:$A$2629,BK$4,'Retiro Mensual'!$B$2:$B$2629,$B209,'Retiro Mensual'!$C$2:$C$2629,BK$5)</f>
        <v>0</v>
      </c>
      <c r="BL209" s="12">
        <f>SUMIFS('Retiro Mensual'!$E$2:$E$2629,'Retiro Mensual'!$A$2:$A$2629,BL$4,'Retiro Mensual'!$B$2:$B$2629,$B209,'Retiro Mensual'!$C$2:$C$2629,BL$5)</f>
        <v>0</v>
      </c>
      <c r="BM209" s="13">
        <f>SUMIFS('Retiro Mensual'!$E$2:$E$2629,'Retiro Mensual'!$A$2:$A$2629,BM$4,'Retiro Mensual'!$B$2:$B$2629,$B209,'Retiro Mensual'!$C$2:$C$2629,BM$5)</f>
        <v>0</v>
      </c>
      <c r="BN209" s="13">
        <f>SUMIFS('Retiro Mensual'!$E$2:$E$2629,'Retiro Mensual'!$A$2:$A$2629,BN$4,'Retiro Mensual'!$B$2:$B$2629,$B209,'Retiro Mensual'!$C$2:$C$2629,BN$5)</f>
        <v>0</v>
      </c>
      <c r="BO209" s="13">
        <f>SUMIFS('Retiro Mensual'!$E$2:$E$2629,'Retiro Mensual'!$A$2:$A$2629,BO$4,'Retiro Mensual'!$B$2:$B$2629,$B209,'Retiro Mensual'!$C$2:$C$2629,BO$5)</f>
        <v>0</v>
      </c>
      <c r="BP209" s="13">
        <f>SUMIFS('Retiro Mensual'!$E$2:$E$2629,'Retiro Mensual'!$A$2:$A$2629,BP$4,'Retiro Mensual'!$B$2:$B$2629,$B209,'Retiro Mensual'!$C$2:$C$2629,BP$5)</f>
        <v>0</v>
      </c>
      <c r="BQ209" s="13">
        <f>SUMIFS('Retiro Mensual'!$E$2:$E$2629,'Retiro Mensual'!$A$2:$A$2629,BQ$4,'Retiro Mensual'!$B$2:$B$2629,$B209,'Retiro Mensual'!$C$2:$C$2629,BQ$5)</f>
        <v>0</v>
      </c>
      <c r="BR209" s="13">
        <f>SUMIFS('Retiro Mensual'!$E$2:$E$2629,'Retiro Mensual'!$A$2:$A$2629,BR$4,'Retiro Mensual'!$B$2:$B$2629,$B209,'Retiro Mensual'!$C$2:$C$2629,BR$5)</f>
        <v>0</v>
      </c>
      <c r="BS209" s="13">
        <f>SUMIFS('Retiro Mensual'!$E$2:$E$2629,'Retiro Mensual'!$A$2:$A$2629,BS$4,'Retiro Mensual'!$B$2:$B$2629,$B209,'Retiro Mensual'!$C$2:$C$2629,BS$5)</f>
        <v>0</v>
      </c>
      <c r="BT209" s="13">
        <f>SUMIFS('Retiro Mensual'!$E$2:$E$2629,'Retiro Mensual'!$A$2:$A$2629,BT$4,'Retiro Mensual'!$B$2:$B$2629,$B209,'Retiro Mensual'!$C$2:$C$2629,BT$5)</f>
        <v>0</v>
      </c>
      <c r="BU209" s="13">
        <f>SUMIFS('Retiro Mensual'!$E$2:$E$2629,'Retiro Mensual'!$A$2:$A$2629,BU$4,'Retiro Mensual'!$B$2:$B$2629,$B209,'Retiro Mensual'!$C$2:$C$2629,BU$5)</f>
        <v>0</v>
      </c>
      <c r="BV209" s="13">
        <f>SUMIFS('Retiro Mensual'!$E$2:$E$2629,'Retiro Mensual'!$A$2:$A$2629,BV$4,'Retiro Mensual'!$B$2:$B$2629,$B209,'Retiro Mensual'!$C$2:$C$2629,BV$5)</f>
        <v>0</v>
      </c>
      <c r="BW209" s="14">
        <f>SUMIFS('Retiro Mensual'!$E$2:$E$2629,'Retiro Mensual'!$A$2:$A$2629,BW$4,'Retiro Mensual'!$B$2:$B$2629,$B209,'Retiro Mensual'!$C$2:$C$2629,BW$5)</f>
        <v>0</v>
      </c>
      <c r="BX209" s="13"/>
      <c r="BY209" s="12">
        <f>SUMIFS('Compra Ventas'!$E$2:$E$2700,'Compra Ventas'!$A$2:$A$2700,BY$4,'Compra Ventas'!$B$2:$B$2700,$B209,'Compra Ventas'!$C$2:$C$2700,BY$5)</f>
        <v>0</v>
      </c>
      <c r="BZ209" s="13">
        <f>SUMIFS('Compra Ventas'!$E$2:$E$2700,'Compra Ventas'!$A$2:$A$2700,BZ$4,'Compra Ventas'!$B$2:$B$2700,$B209,'Compra Ventas'!$C$2:$C$2700,BZ$5)</f>
        <v>0</v>
      </c>
      <c r="CA209" s="13">
        <f>SUMIFS('Compra Ventas'!$E$2:$E$2700,'Compra Ventas'!$A$2:$A$2700,CA$4,'Compra Ventas'!$B$2:$B$2700,$B209,'Compra Ventas'!$C$2:$C$2700,CA$5)</f>
        <v>0</v>
      </c>
      <c r="CB209" s="13">
        <f>SUMIFS('Compra Ventas'!$E$2:$E$2700,'Compra Ventas'!$A$2:$A$2700,CB$4,'Compra Ventas'!$B$2:$B$2700,$B209,'Compra Ventas'!$C$2:$C$2700,CB$5)</f>
        <v>0</v>
      </c>
      <c r="CC209" s="13">
        <f>SUMIFS('Compra Ventas'!$E$2:$E$2700,'Compra Ventas'!$A$2:$A$2700,CC$4,'Compra Ventas'!$B$2:$B$2700,$B209,'Compra Ventas'!$C$2:$C$2700,CC$5)</f>
        <v>0</v>
      </c>
      <c r="CD209" s="13">
        <f>SUMIFS('Compra Ventas'!$E$2:$E$2700,'Compra Ventas'!$A$2:$A$2700,CD$4,'Compra Ventas'!$B$2:$B$2700,$B209,'Compra Ventas'!$C$2:$C$2700,CD$5)</f>
        <v>0</v>
      </c>
      <c r="CE209" s="13">
        <f>SUMIFS('Compra Ventas'!$E$2:$E$2700,'Compra Ventas'!$A$2:$A$2700,CE$4,'Compra Ventas'!$B$2:$B$2700,$B209,'Compra Ventas'!$C$2:$C$2700,CE$5)</f>
        <v>0</v>
      </c>
      <c r="CF209" s="13">
        <f>SUMIFS('Compra Ventas'!$E$2:$E$2700,'Compra Ventas'!$A$2:$A$2700,CF$4,'Compra Ventas'!$B$2:$B$2700,$B209,'Compra Ventas'!$C$2:$C$2700,CF$5)</f>
        <v>0</v>
      </c>
      <c r="CG209" s="13">
        <f>SUMIFS('Compra Ventas'!$E$2:$E$2700,'Compra Ventas'!$A$2:$A$2700,CG$4,'Compra Ventas'!$B$2:$B$2700,$B209,'Compra Ventas'!$C$2:$C$2700,CG$5)</f>
        <v>0</v>
      </c>
      <c r="CH209" s="13">
        <f>SUMIFS('Compra Ventas'!$E$2:$E$2700,'Compra Ventas'!$A$2:$A$2700,CH$4,'Compra Ventas'!$B$2:$B$2700,$B209,'Compra Ventas'!$C$2:$C$2700,CH$5)</f>
        <v>0</v>
      </c>
      <c r="CI209" s="13">
        <f>SUMIFS('Compra Ventas'!$E$2:$E$2700,'Compra Ventas'!$A$2:$A$2700,CI$4,'Compra Ventas'!$B$2:$B$2700,$B209,'Compra Ventas'!$C$2:$C$2700,CI$5)</f>
        <v>0</v>
      </c>
      <c r="CJ209" s="14">
        <f>SUMIFS('Compra Ventas'!$E$2:$E$2700,'Compra Ventas'!$A$2:$A$2700,CJ$4,'Compra Ventas'!$B$2:$B$2700,$B209,'Compra Ventas'!$C$2:$C$2700,CJ$5)</f>
        <v>0</v>
      </c>
      <c r="CK209" s="12">
        <f>SUMIFS('Compra Ventas'!$E$2:$E$2700,'Compra Ventas'!$A$2:$A$2700,CK$4,'Compra Ventas'!$B$2:$B$2700,$B209,'Compra Ventas'!$C$2:$C$2700,CK$5)</f>
        <v>0</v>
      </c>
      <c r="CL209" s="13">
        <f>SUMIFS('Compra Ventas'!$E$2:$E$2700,'Compra Ventas'!$A$2:$A$2700,CL$4,'Compra Ventas'!$B$2:$B$2700,$B209,'Compra Ventas'!$C$2:$C$2700,CL$5)</f>
        <v>0</v>
      </c>
      <c r="CM209" s="13">
        <f>SUMIFS('Compra Ventas'!$E$2:$E$2700,'Compra Ventas'!$A$2:$A$2700,CM$4,'Compra Ventas'!$B$2:$B$2700,$B209,'Compra Ventas'!$C$2:$C$2700,CM$5)</f>
        <v>0</v>
      </c>
      <c r="CN209" s="13">
        <f>SUMIFS('Compra Ventas'!$E$2:$E$2700,'Compra Ventas'!$A$2:$A$2700,CN$4,'Compra Ventas'!$B$2:$B$2700,$B209,'Compra Ventas'!$C$2:$C$2700,CN$5)</f>
        <v>0</v>
      </c>
      <c r="CO209" s="13">
        <f>SUMIFS('Compra Ventas'!$E$2:$E$2700,'Compra Ventas'!$A$2:$A$2700,CO$4,'Compra Ventas'!$B$2:$B$2700,$B209,'Compra Ventas'!$C$2:$C$2700,CO$5)</f>
        <v>0</v>
      </c>
      <c r="CP209" s="13">
        <f>SUMIFS('Compra Ventas'!$E$2:$E$2700,'Compra Ventas'!$A$2:$A$2700,CP$4,'Compra Ventas'!$B$2:$B$2700,$B209,'Compra Ventas'!$C$2:$C$2700,CP$5)</f>
        <v>0</v>
      </c>
      <c r="CQ209" s="13">
        <f>SUMIFS('Compra Ventas'!$E$2:$E$2700,'Compra Ventas'!$A$2:$A$2700,CQ$4,'Compra Ventas'!$B$2:$B$2700,$B209,'Compra Ventas'!$C$2:$C$2700,CQ$5)</f>
        <v>0</v>
      </c>
      <c r="CR209" s="13">
        <f>SUMIFS('Compra Ventas'!$E$2:$E$2700,'Compra Ventas'!$A$2:$A$2700,CR$4,'Compra Ventas'!$B$2:$B$2700,$B209,'Compra Ventas'!$C$2:$C$2700,CR$5)</f>
        <v>0</v>
      </c>
      <c r="CS209" s="13">
        <f>SUMIFS('Compra Ventas'!$E$2:$E$2700,'Compra Ventas'!$A$2:$A$2700,CS$4,'Compra Ventas'!$B$2:$B$2700,$B209,'Compra Ventas'!$C$2:$C$2700,CS$5)</f>
        <v>0</v>
      </c>
      <c r="CT209" s="13">
        <f>SUMIFS('Compra Ventas'!$E$2:$E$2700,'Compra Ventas'!$A$2:$A$2700,CT$4,'Compra Ventas'!$B$2:$B$2700,$B209,'Compra Ventas'!$C$2:$C$2700,CT$5)</f>
        <v>0</v>
      </c>
      <c r="CU209" s="13">
        <f>SUMIFS('Compra Ventas'!$E$2:$E$2700,'Compra Ventas'!$A$2:$A$2700,CU$4,'Compra Ventas'!$B$2:$B$2700,$B209,'Compra Ventas'!$C$2:$C$2700,CU$5)</f>
        <v>0</v>
      </c>
      <c r="CV209" s="14">
        <f>SUMIFS('Compra Ventas'!$E$2:$E$2700,'Compra Ventas'!$A$2:$A$2700,CV$4,'Compra Ventas'!$B$2:$B$2700,$B209,'Compra Ventas'!$C$2:$C$2700,CV$5)</f>
        <v>0</v>
      </c>
      <c r="CW209" s="12">
        <f>SUMIFS('Compra Ventas'!$E$2:$E$2700,'Compra Ventas'!$A$2:$A$2700,CW$4,'Compra Ventas'!$B$2:$B$2700,$B209,'Compra Ventas'!$C$2:$C$2700,CW$5)</f>
        <v>0</v>
      </c>
      <c r="CX209" s="13">
        <f>SUMIFS('Compra Ventas'!$E$2:$E$2700,'Compra Ventas'!$A$2:$A$2700,CX$4,'Compra Ventas'!$B$2:$B$2700,$B209,'Compra Ventas'!$C$2:$C$2700,CX$5)</f>
        <v>0</v>
      </c>
      <c r="CY209" s="13">
        <f>SUMIFS('Compra Ventas'!$E$2:$E$2700,'Compra Ventas'!$A$2:$A$2700,CY$4,'Compra Ventas'!$B$2:$B$2700,$B209,'Compra Ventas'!$C$2:$C$2700,CY$5)</f>
        <v>0</v>
      </c>
      <c r="CZ209" s="13">
        <f>SUMIFS('Compra Ventas'!$E$2:$E$2700,'Compra Ventas'!$A$2:$A$2700,CZ$4,'Compra Ventas'!$B$2:$B$2700,$B209,'Compra Ventas'!$C$2:$C$2700,CZ$5)</f>
        <v>0</v>
      </c>
      <c r="DA209" s="13">
        <f>SUMIFS('Compra Ventas'!$E$2:$E$2700,'Compra Ventas'!$A$2:$A$2700,DA$4,'Compra Ventas'!$B$2:$B$2700,$B209,'Compra Ventas'!$C$2:$C$2700,DA$5)</f>
        <v>0</v>
      </c>
      <c r="DB209" s="13">
        <f>SUMIFS('Compra Ventas'!$E$2:$E$2700,'Compra Ventas'!$A$2:$A$2700,DB$4,'Compra Ventas'!$B$2:$B$2700,$B209,'Compra Ventas'!$C$2:$C$2700,DB$5)</f>
        <v>0</v>
      </c>
      <c r="DC209" s="13">
        <f>SUMIFS('Compra Ventas'!$E$2:$E$2700,'Compra Ventas'!$A$2:$A$2700,DC$4,'Compra Ventas'!$B$2:$B$2700,$B209,'Compra Ventas'!$C$2:$C$2700,DC$5)</f>
        <v>0</v>
      </c>
      <c r="DD209" s="13">
        <f>SUMIFS('Compra Ventas'!$E$2:$E$2700,'Compra Ventas'!$A$2:$A$2700,DD$4,'Compra Ventas'!$B$2:$B$2700,$B209,'Compra Ventas'!$C$2:$C$2700,DD$5)</f>
        <v>0</v>
      </c>
      <c r="DE209" s="13">
        <f>SUMIFS('Compra Ventas'!$E$2:$E$2700,'Compra Ventas'!$A$2:$A$2700,DE$4,'Compra Ventas'!$B$2:$B$2700,$B209,'Compra Ventas'!$C$2:$C$2700,DE$5)</f>
        <v>0</v>
      </c>
      <c r="DF209" s="13">
        <f>SUMIFS('Compra Ventas'!$E$2:$E$2700,'Compra Ventas'!$A$2:$A$2700,DF$4,'Compra Ventas'!$B$2:$B$2700,$B209,'Compra Ventas'!$C$2:$C$2700,DF$5)</f>
        <v>0</v>
      </c>
      <c r="DG209" s="13">
        <f>SUMIFS('Compra Ventas'!$E$2:$E$2700,'Compra Ventas'!$A$2:$A$2700,DG$4,'Compra Ventas'!$B$2:$B$2700,$B209,'Compra Ventas'!$C$2:$C$2700,DG$5)</f>
        <v>0</v>
      </c>
      <c r="DH209" s="14">
        <f>SUMIFS('Compra Ventas'!$E$2:$E$2700,'Compra Ventas'!$A$2:$A$2700,DH$4,'Compra Ventas'!$B$2:$B$2700,$B209,'Compra Ventas'!$C$2:$C$2700,DH$5)</f>
        <v>0</v>
      </c>
      <c r="DI209" s="84"/>
      <c r="DJ209" s="98">
        <f>SUMIFS('Ajuste Ciclado'!D$5:D$47,'Ajuste Ciclado'!$C$5:$C$47,Balance!DJ$4,'Ajuste Ciclado'!$B$5:$B$47,Balance!$B209)</f>
        <v>0</v>
      </c>
      <c r="DK209" s="99">
        <f>SUMIFS('Ajuste Ciclado'!E$5:E$47,'Ajuste Ciclado'!$C$5:$C$47,Balance!DK$4,'Ajuste Ciclado'!$B$5:$B$47,Balance!$B209)</f>
        <v>0</v>
      </c>
      <c r="DL209" s="99">
        <f>SUMIFS('Ajuste Ciclado'!F$5:F$47,'Ajuste Ciclado'!$C$5:$C$47,Balance!DL$4,'Ajuste Ciclado'!$B$5:$B$47,Balance!$B209)</f>
        <v>0</v>
      </c>
      <c r="DM209" s="99">
        <f>SUMIFS('Ajuste Ciclado'!G$5:G$47,'Ajuste Ciclado'!$C$5:$C$47,Balance!DM$4,'Ajuste Ciclado'!$B$5:$B$47,Balance!$B209)</f>
        <v>0</v>
      </c>
      <c r="DN209" s="99">
        <f>SUMIFS('Ajuste Ciclado'!H$5:H$47,'Ajuste Ciclado'!$C$5:$C$47,Balance!DN$4,'Ajuste Ciclado'!$B$5:$B$47,Balance!$B209)</f>
        <v>0</v>
      </c>
      <c r="DO209" s="99">
        <f>SUMIFS('Ajuste Ciclado'!I$5:I$47,'Ajuste Ciclado'!$C$5:$C$47,Balance!DO$4,'Ajuste Ciclado'!$B$5:$B$47,Balance!$B209)</f>
        <v>0</v>
      </c>
      <c r="DP209" s="99">
        <f>SUMIFS('Ajuste Ciclado'!J$5:J$47,'Ajuste Ciclado'!$C$5:$C$47,Balance!DP$4,'Ajuste Ciclado'!$B$5:$B$47,Balance!$B209)</f>
        <v>0</v>
      </c>
      <c r="DQ209" s="99">
        <f>SUMIFS('Ajuste Ciclado'!K$5:K$47,'Ajuste Ciclado'!$C$5:$C$47,Balance!DQ$4,'Ajuste Ciclado'!$B$5:$B$47,Balance!$B209)</f>
        <v>0</v>
      </c>
      <c r="DR209" s="99">
        <f>SUMIFS('Ajuste Ciclado'!L$5:L$47,'Ajuste Ciclado'!$C$5:$C$47,Balance!DR$4,'Ajuste Ciclado'!$B$5:$B$47,Balance!$B209)</f>
        <v>0</v>
      </c>
      <c r="DS209" s="99">
        <f>SUMIFS('Ajuste Ciclado'!M$5:M$47,'Ajuste Ciclado'!$C$5:$C$47,Balance!DS$4,'Ajuste Ciclado'!$B$5:$B$47,Balance!$B209)</f>
        <v>0</v>
      </c>
      <c r="DT209" s="99">
        <f>SUMIFS('Ajuste Ciclado'!N$5:N$47,'Ajuste Ciclado'!$C$5:$C$47,Balance!DT$4,'Ajuste Ciclado'!$B$5:$B$47,Balance!$B209)</f>
        <v>0</v>
      </c>
      <c r="DU209" s="100">
        <f>SUMIFS('Ajuste Ciclado'!O$5:O$47,'Ajuste Ciclado'!$C$5:$C$47,Balance!DU$4,'Ajuste Ciclado'!$B$5:$B$47,Balance!$B209)</f>
        <v>0</v>
      </c>
      <c r="DV209" s="98">
        <f>SUMIFS('Ajuste Ciclado'!D$5:D$47,'Ajuste Ciclado'!$C$5:$C$47,Balance!DV$4,'Ajuste Ciclado'!$B$5:$B$47,Balance!$B209)</f>
        <v>0</v>
      </c>
      <c r="DW209" s="99">
        <f>SUMIFS('Ajuste Ciclado'!E$5:E$47,'Ajuste Ciclado'!$C$5:$C$47,Balance!DW$4,'Ajuste Ciclado'!$B$5:$B$47,Balance!$B209)</f>
        <v>0</v>
      </c>
      <c r="DX209" s="99">
        <f>SUMIFS('Ajuste Ciclado'!F$5:F$47,'Ajuste Ciclado'!$C$5:$C$47,Balance!DX$4,'Ajuste Ciclado'!$B$5:$B$47,Balance!$B209)</f>
        <v>0</v>
      </c>
      <c r="DY209" s="99">
        <f>SUMIFS('Ajuste Ciclado'!G$5:G$47,'Ajuste Ciclado'!$C$5:$C$47,Balance!DY$4,'Ajuste Ciclado'!$B$5:$B$47,Balance!$B209)</f>
        <v>0</v>
      </c>
      <c r="DZ209" s="99">
        <f>SUMIFS('Ajuste Ciclado'!H$5:H$47,'Ajuste Ciclado'!$C$5:$C$47,Balance!DZ$4,'Ajuste Ciclado'!$B$5:$B$47,Balance!$B209)</f>
        <v>0</v>
      </c>
      <c r="EA209" s="99">
        <f>SUMIFS('Ajuste Ciclado'!I$5:I$47,'Ajuste Ciclado'!$C$5:$C$47,Balance!EA$4,'Ajuste Ciclado'!$B$5:$B$47,Balance!$B209)</f>
        <v>0</v>
      </c>
      <c r="EB209" s="99">
        <f>SUMIFS('Ajuste Ciclado'!J$5:J$47,'Ajuste Ciclado'!$C$5:$C$47,Balance!EB$4,'Ajuste Ciclado'!$B$5:$B$47,Balance!$B209)</f>
        <v>0</v>
      </c>
      <c r="EC209" s="99">
        <f>SUMIFS('Ajuste Ciclado'!K$5:K$47,'Ajuste Ciclado'!$C$5:$C$47,Balance!EC$4,'Ajuste Ciclado'!$B$5:$B$47,Balance!$B209)</f>
        <v>0</v>
      </c>
      <c r="ED209" s="99">
        <f>SUMIFS('Ajuste Ciclado'!L$5:L$47,'Ajuste Ciclado'!$C$5:$C$47,Balance!ED$4,'Ajuste Ciclado'!$B$5:$B$47,Balance!$B209)</f>
        <v>0</v>
      </c>
      <c r="EE209" s="99">
        <f>SUMIFS('Ajuste Ciclado'!M$5:M$47,'Ajuste Ciclado'!$C$5:$C$47,Balance!EE$4,'Ajuste Ciclado'!$B$5:$B$47,Balance!$B209)</f>
        <v>0</v>
      </c>
      <c r="EF209" s="99">
        <f>SUMIFS('Ajuste Ciclado'!N$5:N$47,'Ajuste Ciclado'!$C$5:$C$47,Balance!EF$4,'Ajuste Ciclado'!$B$5:$B$47,Balance!$B209)</f>
        <v>0</v>
      </c>
      <c r="EG209" s="100">
        <f>SUMIFS('Ajuste Ciclado'!O$5:O$47,'Ajuste Ciclado'!$C$5:$C$47,Balance!EG$4,'Ajuste Ciclado'!$B$5:$B$47,Balance!$B209)</f>
        <v>0</v>
      </c>
      <c r="EH209" s="98">
        <f>SUMIFS('Ajuste Ciclado'!D$5:D$47,'Ajuste Ciclado'!$C$5:$C$47,Balance!EH$4,'Ajuste Ciclado'!$B$5:$B$47,Balance!$B209)</f>
        <v>0</v>
      </c>
      <c r="EI209" s="99">
        <f>SUMIFS('Ajuste Ciclado'!E$5:E$47,'Ajuste Ciclado'!$C$5:$C$47,Balance!EI$4,'Ajuste Ciclado'!$B$5:$B$47,Balance!$B209)</f>
        <v>0</v>
      </c>
      <c r="EJ209" s="99">
        <f>SUMIFS('Ajuste Ciclado'!F$5:F$47,'Ajuste Ciclado'!$C$5:$C$47,Balance!EJ$4,'Ajuste Ciclado'!$B$5:$B$47,Balance!$B209)</f>
        <v>0</v>
      </c>
      <c r="EK209" s="99">
        <f>SUMIFS('Ajuste Ciclado'!G$5:G$47,'Ajuste Ciclado'!$C$5:$C$47,Balance!EK$4,'Ajuste Ciclado'!$B$5:$B$47,Balance!$B209)</f>
        <v>0</v>
      </c>
      <c r="EL209" s="99">
        <f>SUMIFS('Ajuste Ciclado'!H$5:H$47,'Ajuste Ciclado'!$C$5:$C$47,Balance!EL$4,'Ajuste Ciclado'!$B$5:$B$47,Balance!$B209)</f>
        <v>0</v>
      </c>
      <c r="EM209" s="99">
        <f>SUMIFS('Ajuste Ciclado'!I$5:I$47,'Ajuste Ciclado'!$C$5:$C$47,Balance!EM$4,'Ajuste Ciclado'!$B$5:$B$47,Balance!$B209)</f>
        <v>0</v>
      </c>
      <c r="EN209" s="99">
        <f>SUMIFS('Ajuste Ciclado'!J$5:J$47,'Ajuste Ciclado'!$C$5:$C$47,Balance!EN$4,'Ajuste Ciclado'!$B$5:$B$47,Balance!$B209)</f>
        <v>0</v>
      </c>
      <c r="EO209" s="99">
        <f>SUMIFS('Ajuste Ciclado'!K$5:K$47,'Ajuste Ciclado'!$C$5:$C$47,Balance!EO$4,'Ajuste Ciclado'!$B$5:$B$47,Balance!$B209)</f>
        <v>0</v>
      </c>
      <c r="EP209" s="99">
        <f>SUMIFS('Ajuste Ciclado'!L$5:L$47,'Ajuste Ciclado'!$C$5:$C$47,Balance!EP$4,'Ajuste Ciclado'!$B$5:$B$47,Balance!$B209)</f>
        <v>0</v>
      </c>
      <c r="EQ209" s="99">
        <f>SUMIFS('Ajuste Ciclado'!M$5:M$47,'Ajuste Ciclado'!$C$5:$C$47,Balance!EQ$4,'Ajuste Ciclado'!$B$5:$B$47,Balance!$B209)</f>
        <v>0</v>
      </c>
      <c r="ER209" s="99">
        <f>SUMIFS('Ajuste Ciclado'!N$5:N$47,'Ajuste Ciclado'!$C$5:$C$47,Balance!ER$4,'Ajuste Ciclado'!$B$5:$B$47,Balance!$B209)</f>
        <v>0</v>
      </c>
      <c r="ES209" s="100">
        <f>SUMIFS('Ajuste Ciclado'!O$5:O$47,'Ajuste Ciclado'!$C$5:$C$47,Balance!ES$4,'Ajuste Ciclado'!$B$5:$B$47,Balance!$B209)</f>
        <v>0</v>
      </c>
      <c r="ET209" s="84"/>
      <c r="EU209" s="12">
        <f t="shared" si="328"/>
        <v>182060.32797113259</v>
      </c>
      <c r="EV209" s="13">
        <f t="shared" si="293"/>
        <v>154537.3909762495</v>
      </c>
      <c r="EW209" s="13">
        <f t="shared" si="294"/>
        <v>123004.03171920629</v>
      </c>
      <c r="EX209" s="13">
        <f t="shared" si="295"/>
        <v>100672.98212717311</v>
      </c>
      <c r="EY209" s="13">
        <f t="shared" si="296"/>
        <v>94178.097090575393</v>
      </c>
      <c r="EZ209" s="13">
        <f t="shared" si="297"/>
        <v>31409.057530991311</v>
      </c>
      <c r="FA209" s="13">
        <f t="shared" si="298"/>
        <v>77609.886118547773</v>
      </c>
      <c r="FB209" s="13">
        <f t="shared" si="299"/>
        <v>109040.075289006</v>
      </c>
      <c r="FC209" s="13">
        <f t="shared" si="300"/>
        <v>110224.0468139811</v>
      </c>
      <c r="FD209" s="13">
        <f t="shared" si="301"/>
        <v>25218.23154696995</v>
      </c>
      <c r="FE209" s="13">
        <f t="shared" si="302"/>
        <v>6609.0138743172174</v>
      </c>
      <c r="FF209" s="14">
        <f t="shared" si="303"/>
        <v>12314.874596683911</v>
      </c>
      <c r="FG209" s="12">
        <f t="shared" si="304"/>
        <v>182414.95777033659</v>
      </c>
      <c r="FH209" s="13">
        <f t="shared" si="305"/>
        <v>155346.54028228589</v>
      </c>
      <c r="FI209" s="13">
        <f t="shared" si="306"/>
        <v>124205.3797370356</v>
      </c>
      <c r="FJ209" s="13">
        <f t="shared" si="307"/>
        <v>106610.0955585643</v>
      </c>
      <c r="FK209" s="13">
        <f t="shared" si="308"/>
        <v>92739.608865525894</v>
      </c>
      <c r="FL209" s="13">
        <f t="shared" si="309"/>
        <v>31650.72156049655</v>
      </c>
      <c r="FM209" s="13">
        <f t="shared" si="310"/>
        <v>81415.382463196991</v>
      </c>
      <c r="FN209" s="13">
        <f t="shared" si="311"/>
        <v>109755.8301221819</v>
      </c>
      <c r="FO209" s="13">
        <f t="shared" si="312"/>
        <v>112179.90948864</v>
      </c>
      <c r="FP209" s="13">
        <f t="shared" si="313"/>
        <v>38508.427455388068</v>
      </c>
      <c r="FQ209" s="13">
        <f t="shared" si="314"/>
        <v>48460.996193603023</v>
      </c>
      <c r="FR209" s="14">
        <f t="shared" si="315"/>
        <v>61189.956162397473</v>
      </c>
      <c r="FS209" s="12">
        <f t="shared" si="316"/>
        <v>182482.68336404909</v>
      </c>
      <c r="FT209" s="13">
        <f t="shared" si="317"/>
        <v>155366.9079048461</v>
      </c>
      <c r="FU209" s="13">
        <f t="shared" si="318"/>
        <v>123745.0014203365</v>
      </c>
      <c r="FV209" s="13">
        <f t="shared" si="319"/>
        <v>105849.8651203254</v>
      </c>
      <c r="FW209" s="13">
        <f t="shared" si="320"/>
        <v>95651.759382299555</v>
      </c>
      <c r="FX209" s="13">
        <f t="shared" si="321"/>
        <v>33573.078915116042</v>
      </c>
      <c r="FY209" s="13">
        <f t="shared" si="322"/>
        <v>87929.10221272317</v>
      </c>
      <c r="FZ209" s="13">
        <f t="shared" si="323"/>
        <v>120917.7866498553</v>
      </c>
      <c r="GA209" s="13">
        <f t="shared" si="324"/>
        <v>121193.7766657616</v>
      </c>
      <c r="GB209" s="13">
        <f t="shared" si="325"/>
        <v>87176.58658071261</v>
      </c>
      <c r="GC209" s="13">
        <f t="shared" si="326"/>
        <v>99439.251188493756</v>
      </c>
      <c r="GD209" s="14">
        <f t="shared" si="327"/>
        <v>99969.298604560405</v>
      </c>
      <c r="GE209" s="84"/>
      <c r="GF209" s="12">
        <f t="shared" si="329"/>
        <v>1026878.015654834</v>
      </c>
      <c r="GG209" s="13">
        <f t="shared" si="329"/>
        <v>1144477.8056596525</v>
      </c>
      <c r="GH209" s="14">
        <f t="shared" si="329"/>
        <v>1313295.0980090795</v>
      </c>
      <c r="GI209" s="6">
        <f t="shared" si="330"/>
        <v>1</v>
      </c>
      <c r="GJ209" s="12">
        <f t="shared" si="331"/>
        <v>0</v>
      </c>
      <c r="GK209" s="13">
        <f t="shared" si="332"/>
        <v>0</v>
      </c>
      <c r="GL209" s="14">
        <f t="shared" si="333"/>
        <v>0</v>
      </c>
      <c r="GM209" s="84"/>
      <c r="GN209" s="66">
        <f t="shared" si="334"/>
        <v>0</v>
      </c>
      <c r="GO209" s="84"/>
      <c r="GP209" s="63" t="str" cm="1">
        <f t="array" ref="GP209">INDEX($GF$4:$GH$4,1,GI209)</f>
        <v>Sample 1</v>
      </c>
      <c r="GQ209" s="12">
        <f t="shared" si="287"/>
        <v>6609.0138743172174</v>
      </c>
      <c r="GR209" s="13">
        <f t="shared" si="287"/>
        <v>12314.874596683911</v>
      </c>
      <c r="GS209" s="14">
        <f t="shared" si="287"/>
        <v>25218.23154696995</v>
      </c>
      <c r="GT209" s="12">
        <f t="shared" si="288"/>
        <v>31650.72156049655</v>
      </c>
      <c r="GU209" s="13">
        <f t="shared" si="288"/>
        <v>38508.427455388068</v>
      </c>
      <c r="GV209" s="14">
        <f t="shared" si="288"/>
        <v>48460.996193603023</v>
      </c>
      <c r="GW209" s="12">
        <f t="shared" si="289"/>
        <v>33573.078915116042</v>
      </c>
      <c r="GX209" s="13">
        <f t="shared" si="289"/>
        <v>87176.58658071261</v>
      </c>
      <c r="GY209" s="14">
        <f t="shared" si="289"/>
        <v>87929.10221272317</v>
      </c>
      <c r="GZ209" s="84" t="str">
        <f t="shared" si="290"/>
        <v>Sample 1</v>
      </c>
      <c r="HA209" s="12">
        <f t="shared" si="335"/>
        <v>0</v>
      </c>
      <c r="HB209" s="13">
        <f t="shared" si="335"/>
        <v>0</v>
      </c>
      <c r="HC209" s="14">
        <f t="shared" si="335"/>
        <v>0</v>
      </c>
      <c r="HD209" s="6">
        <f t="shared" si="291"/>
        <v>0</v>
      </c>
      <c r="HE209" s="84" t="str">
        <f t="shared" si="292"/>
        <v>Ok</v>
      </c>
    </row>
    <row r="210" spans="2:213" hidden="1" x14ac:dyDescent="0.3">
      <c r="B210" s="84" t="s">
        <v>271</v>
      </c>
      <c r="C210" s="12">
        <f>SUMIFS(Inyecciones!$E$2:$E$14185,Inyecciones!$A$2:$A$14185,Balance!C$4,Inyecciones!$B$2:$B$14185,Balance!$B210,Inyecciones!$C$2:$C$14185,Balance!C$5)</f>
        <v>58057.433010928042</v>
      </c>
      <c r="D210" s="13">
        <f>SUMIFS(Inyecciones!$E$2:$E$14185,Inyecciones!$A$2:$A$14185,Balance!D$4,Inyecciones!$B$2:$B$14185,Balance!$B210,Inyecciones!$C$2:$C$14185,Balance!D$5)</f>
        <v>51315.952722114031</v>
      </c>
      <c r="E210" s="13">
        <f>SUMIFS(Inyecciones!$E$2:$E$14185,Inyecciones!$A$2:$A$14185,Balance!E$4,Inyecciones!$B$2:$B$14185,Balance!$B210,Inyecciones!$C$2:$C$14185,Balance!E$5)</f>
        <v>47380.965762326057</v>
      </c>
      <c r="F210" s="13">
        <f>SUMIFS(Inyecciones!$E$2:$E$14185,Inyecciones!$A$2:$A$14185,Balance!F$4,Inyecciones!$B$2:$B$14185,Balance!$B210,Inyecciones!$C$2:$C$14185,Balance!F$5)</f>
        <v>33564.839930805028</v>
      </c>
      <c r="G210" s="13">
        <f>SUMIFS(Inyecciones!$E$2:$E$14185,Inyecciones!$A$2:$A$14185,Balance!G$4,Inyecciones!$B$2:$B$14185,Balance!$B210,Inyecciones!$C$2:$C$14185,Balance!G$5)</f>
        <v>27015.966724479382</v>
      </c>
      <c r="H210" s="13">
        <f>SUMIFS(Inyecciones!$E$2:$E$14185,Inyecciones!$A$2:$A$14185,Balance!H$4,Inyecciones!$B$2:$B$14185,Balance!$B210,Inyecciones!$C$2:$C$14185,Balance!H$5)</f>
        <v>15699.676207680721</v>
      </c>
      <c r="I210" s="13">
        <f>SUMIFS(Inyecciones!$E$2:$E$14185,Inyecciones!$A$2:$A$14185,Balance!I$4,Inyecciones!$B$2:$B$14185,Balance!$B210,Inyecciones!$C$2:$C$14185,Balance!I$5)</f>
        <v>20214.87550760599</v>
      </c>
      <c r="J210" s="13">
        <f>SUMIFS(Inyecciones!$E$2:$E$14185,Inyecciones!$A$2:$A$14185,Balance!J$4,Inyecciones!$B$2:$B$14185,Balance!$B210,Inyecciones!$C$2:$C$14185,Balance!J$5)</f>
        <v>28099.139703848839</v>
      </c>
      <c r="K210" s="13">
        <f>SUMIFS(Inyecciones!$E$2:$E$14185,Inyecciones!$A$2:$A$14185,Balance!K$4,Inyecciones!$B$2:$B$14185,Balance!$B210,Inyecciones!$C$2:$C$14185,Balance!K$5)</f>
        <v>31272.04270364987</v>
      </c>
      <c r="L210" s="13">
        <f>SUMIFS(Inyecciones!$E$2:$E$14185,Inyecciones!$A$2:$A$14185,Balance!L$4,Inyecciones!$B$2:$B$14185,Balance!$B210,Inyecciones!$C$2:$C$14185,Balance!L$5)</f>
        <v>8125.5871862531239</v>
      </c>
      <c r="M210" s="13">
        <f>SUMIFS(Inyecciones!$E$2:$E$14185,Inyecciones!$A$2:$A$14185,Balance!M$4,Inyecciones!$B$2:$B$14185,Balance!$B210,Inyecciones!$C$2:$C$14185,Balance!M$5)</f>
        <v>3971.6894432976251</v>
      </c>
      <c r="N210" s="14">
        <f>SUMIFS(Inyecciones!$E$2:$E$14185,Inyecciones!$A$2:$A$14185,Balance!N$4,Inyecciones!$B$2:$B$14185,Balance!$B210,Inyecciones!$C$2:$C$14185,Balance!N$5)</f>
        <v>6681.3481795488487</v>
      </c>
      <c r="O210" s="12">
        <f>SUMIFS(Inyecciones!$E$2:$E$14185,Inyecciones!$A$2:$A$14185,Balance!O$4,Inyecciones!$B$2:$B$14185,Balance!$B210,Inyecciones!$C$2:$C$14185,Balance!O$5)</f>
        <v>58170.146824754644</v>
      </c>
      <c r="P210" s="13">
        <f>SUMIFS(Inyecciones!$E$2:$E$14185,Inyecciones!$A$2:$A$14185,Balance!P$4,Inyecciones!$B$2:$B$14185,Balance!$B210,Inyecciones!$C$2:$C$14185,Balance!P$5)</f>
        <v>51584.591121465099</v>
      </c>
      <c r="Q210" s="13">
        <f>SUMIFS(Inyecciones!$E$2:$E$14185,Inyecciones!$A$2:$A$14185,Balance!Q$4,Inyecciones!$B$2:$B$14185,Balance!$B210,Inyecciones!$C$2:$C$14185,Balance!Q$5)</f>
        <v>47836.149188053067</v>
      </c>
      <c r="R210" s="13">
        <f>SUMIFS(Inyecciones!$E$2:$E$14185,Inyecciones!$A$2:$A$14185,Balance!R$4,Inyecciones!$B$2:$B$14185,Balance!$B210,Inyecciones!$C$2:$C$14185,Balance!R$5)</f>
        <v>35467.929927104517</v>
      </c>
      <c r="S210" s="13">
        <f>SUMIFS(Inyecciones!$E$2:$E$14185,Inyecciones!$A$2:$A$14185,Balance!S$4,Inyecciones!$B$2:$B$14185,Balance!$B210,Inyecciones!$C$2:$C$14185,Balance!S$5)</f>
        <v>26597.19736416564</v>
      </c>
      <c r="T210" s="13">
        <f>SUMIFS(Inyecciones!$E$2:$E$14185,Inyecciones!$A$2:$A$14185,Balance!T$4,Inyecciones!$B$2:$B$14185,Balance!$B210,Inyecciones!$C$2:$C$14185,Balance!T$5)</f>
        <v>15820.51534699225</v>
      </c>
      <c r="U210" s="13">
        <f>SUMIFS(Inyecciones!$E$2:$E$14185,Inyecciones!$A$2:$A$14185,Balance!U$4,Inyecciones!$B$2:$B$14185,Balance!$B210,Inyecciones!$C$2:$C$14185,Balance!U$5)</f>
        <v>21211.07175973976</v>
      </c>
      <c r="V210" s="13">
        <f>SUMIFS(Inyecciones!$E$2:$E$14185,Inyecciones!$A$2:$A$14185,Balance!V$4,Inyecciones!$B$2:$B$14185,Balance!$B210,Inyecciones!$C$2:$C$14185,Balance!V$5)</f>
        <v>28287.754467937131</v>
      </c>
      <c r="W210" s="13">
        <f>SUMIFS(Inyecciones!$E$2:$E$14185,Inyecciones!$A$2:$A$14185,Balance!W$4,Inyecciones!$B$2:$B$14185,Balance!$B210,Inyecciones!$C$2:$C$14185,Balance!W$5)</f>
        <v>31827.218035760641</v>
      </c>
      <c r="X210" s="13">
        <f>SUMIFS(Inyecciones!$E$2:$E$14185,Inyecciones!$A$2:$A$14185,Balance!X$4,Inyecciones!$B$2:$B$14185,Balance!$B210,Inyecciones!$C$2:$C$14185,Balance!X$5)</f>
        <v>12027.91220238735</v>
      </c>
      <c r="Y210" s="13">
        <f>SUMIFS(Inyecciones!$E$2:$E$14185,Inyecciones!$A$2:$A$14185,Balance!Y$4,Inyecciones!$B$2:$B$14185,Balance!$B210,Inyecciones!$C$2:$C$14185,Balance!Y$5)</f>
        <v>16530.72834925514</v>
      </c>
      <c r="Z210" s="14">
        <f>SUMIFS(Inyecciones!$E$2:$E$14185,Inyecciones!$A$2:$A$14185,Balance!Z$4,Inyecciones!$B$2:$B$14185,Balance!$B210,Inyecciones!$C$2:$C$14185,Balance!Z$5)</f>
        <v>21860.288655533579</v>
      </c>
      <c r="AA210" s="12">
        <f>SUMIFS(Inyecciones!$E$2:$E$14185,Inyecciones!$A$2:$A$14185,Balance!AA$4,Inyecciones!$B$2:$B$14185,Balance!$B210,Inyecciones!$C$2:$C$14185,Balance!AA$5)</f>
        <v>58191.03036276385</v>
      </c>
      <c r="AB210" s="13">
        <f>SUMIFS(Inyecciones!$E$2:$E$14185,Inyecciones!$A$2:$A$14185,Balance!AB$4,Inyecciones!$B$2:$B$14185,Balance!$B210,Inyecciones!$C$2:$C$14185,Balance!AB$5)</f>
        <v>51602.171974451681</v>
      </c>
      <c r="AC210" s="13">
        <f>SUMIFS(Inyecciones!$E$2:$E$14185,Inyecciones!$A$2:$A$14185,Balance!AC$4,Inyecciones!$B$2:$B$14185,Balance!$B210,Inyecciones!$C$2:$C$14185,Balance!AC$5)</f>
        <v>47660.193320873208</v>
      </c>
      <c r="AD210" s="13">
        <f>SUMIFS(Inyecciones!$E$2:$E$14185,Inyecciones!$A$2:$A$14185,Balance!AD$4,Inyecciones!$B$2:$B$14185,Balance!$B210,Inyecciones!$C$2:$C$14185,Balance!AD$5)</f>
        <v>35221.52869786934</v>
      </c>
      <c r="AE210" s="13">
        <f>SUMIFS(Inyecciones!$E$2:$E$14185,Inyecciones!$A$2:$A$14185,Balance!AE$4,Inyecciones!$B$2:$B$14185,Balance!$B210,Inyecciones!$C$2:$C$14185,Balance!AE$5)</f>
        <v>27445.019046189769</v>
      </c>
      <c r="AF210" s="13">
        <f>SUMIFS(Inyecciones!$E$2:$E$14185,Inyecciones!$A$2:$A$14185,Balance!AF$4,Inyecciones!$B$2:$B$14185,Balance!$B210,Inyecciones!$C$2:$C$14185,Balance!AF$5)</f>
        <v>16784.022525661781</v>
      </c>
      <c r="AG210" s="13">
        <f>SUMIFS(Inyecciones!$E$2:$E$14185,Inyecciones!$A$2:$A$14185,Balance!AG$4,Inyecciones!$B$2:$B$14185,Balance!$B210,Inyecciones!$C$2:$C$14185,Balance!AG$5)</f>
        <v>22907.022900161679</v>
      </c>
      <c r="AH210" s="13">
        <f>SUMIFS(Inyecciones!$E$2:$E$14185,Inyecciones!$A$2:$A$14185,Balance!AH$4,Inyecciones!$B$2:$B$14185,Balance!$B210,Inyecciones!$C$2:$C$14185,Balance!AH$5)</f>
        <v>31154.376582502151</v>
      </c>
      <c r="AI210" s="13">
        <f>SUMIFS(Inyecciones!$E$2:$E$14185,Inyecciones!$A$2:$A$14185,Balance!AI$4,Inyecciones!$B$2:$B$14185,Balance!$B210,Inyecciones!$C$2:$C$14185,Balance!AI$5)</f>
        <v>34392.119899754631</v>
      </c>
      <c r="AJ210" s="13">
        <f>SUMIFS(Inyecciones!$E$2:$E$14185,Inyecciones!$A$2:$A$14185,Balance!AJ$4,Inyecciones!$B$2:$B$14185,Balance!$B210,Inyecciones!$C$2:$C$14185,Balance!AJ$5)</f>
        <v>26089.777178095221</v>
      </c>
      <c r="AK210" s="13">
        <f>SUMIFS(Inyecciones!$E$2:$E$14185,Inyecciones!$A$2:$A$14185,Balance!AK$4,Inyecciones!$B$2:$B$14185,Balance!$B210,Inyecciones!$C$2:$C$14185,Balance!AK$5)</f>
        <v>32122.14554276341</v>
      </c>
      <c r="AL210" s="14">
        <f>SUMIFS(Inyecciones!$E$2:$E$14185,Inyecciones!$A$2:$A$14185,Balance!AL$4,Inyecciones!$B$2:$B$14185,Balance!$B210,Inyecciones!$C$2:$C$14185,Balance!AL$5)</f>
        <v>33995.581516507897</v>
      </c>
      <c r="AM210" s="13"/>
      <c r="AN210" s="12">
        <f>SUMIFS('Retiro Mensual'!$E$2:$E$2629,'Retiro Mensual'!$A$2:$A$2629,AN$4,'Retiro Mensual'!$B$2:$B$2629,$B210,'Retiro Mensual'!$C$2:$C$2629,AN$5)</f>
        <v>0</v>
      </c>
      <c r="AO210" s="13">
        <f>SUMIFS('Retiro Mensual'!$E$2:$E$2629,'Retiro Mensual'!$A$2:$A$2629,AO$4,'Retiro Mensual'!$B$2:$B$2629,$B210,'Retiro Mensual'!$C$2:$C$2629,AO$5)</f>
        <v>0</v>
      </c>
      <c r="AP210" s="13">
        <f>SUMIFS('Retiro Mensual'!$E$2:$E$2629,'Retiro Mensual'!$A$2:$A$2629,AP$4,'Retiro Mensual'!$B$2:$B$2629,$B210,'Retiro Mensual'!$C$2:$C$2629,AP$5)</f>
        <v>0</v>
      </c>
      <c r="AQ210" s="13">
        <f>SUMIFS('Retiro Mensual'!$E$2:$E$2629,'Retiro Mensual'!$A$2:$A$2629,AQ$4,'Retiro Mensual'!$B$2:$B$2629,$B210,'Retiro Mensual'!$C$2:$C$2629,AQ$5)</f>
        <v>0</v>
      </c>
      <c r="AR210" s="13">
        <f>SUMIFS('Retiro Mensual'!$E$2:$E$2629,'Retiro Mensual'!$A$2:$A$2629,AR$4,'Retiro Mensual'!$B$2:$B$2629,$B210,'Retiro Mensual'!$C$2:$C$2629,AR$5)</f>
        <v>0</v>
      </c>
      <c r="AS210" s="13">
        <f>SUMIFS('Retiro Mensual'!$E$2:$E$2629,'Retiro Mensual'!$A$2:$A$2629,AS$4,'Retiro Mensual'!$B$2:$B$2629,$B210,'Retiro Mensual'!$C$2:$C$2629,AS$5)</f>
        <v>0</v>
      </c>
      <c r="AT210" s="13">
        <f>SUMIFS('Retiro Mensual'!$E$2:$E$2629,'Retiro Mensual'!$A$2:$A$2629,AT$4,'Retiro Mensual'!$B$2:$B$2629,$B210,'Retiro Mensual'!$C$2:$C$2629,AT$5)</f>
        <v>0</v>
      </c>
      <c r="AU210" s="13">
        <f>SUMIFS('Retiro Mensual'!$E$2:$E$2629,'Retiro Mensual'!$A$2:$A$2629,AU$4,'Retiro Mensual'!$B$2:$B$2629,$B210,'Retiro Mensual'!$C$2:$C$2629,AU$5)</f>
        <v>0</v>
      </c>
      <c r="AV210" s="13">
        <f>SUMIFS('Retiro Mensual'!$E$2:$E$2629,'Retiro Mensual'!$A$2:$A$2629,AV$4,'Retiro Mensual'!$B$2:$B$2629,$B210,'Retiro Mensual'!$C$2:$C$2629,AV$5)</f>
        <v>0</v>
      </c>
      <c r="AW210" s="13">
        <f>SUMIFS('Retiro Mensual'!$E$2:$E$2629,'Retiro Mensual'!$A$2:$A$2629,AW$4,'Retiro Mensual'!$B$2:$B$2629,$B210,'Retiro Mensual'!$C$2:$C$2629,AW$5)</f>
        <v>0</v>
      </c>
      <c r="AX210" s="13">
        <f>SUMIFS('Retiro Mensual'!$E$2:$E$2629,'Retiro Mensual'!$A$2:$A$2629,AX$4,'Retiro Mensual'!$B$2:$B$2629,$B210,'Retiro Mensual'!$C$2:$C$2629,AX$5)</f>
        <v>0</v>
      </c>
      <c r="AY210" s="14">
        <f>SUMIFS('Retiro Mensual'!$E$2:$E$2629,'Retiro Mensual'!$A$2:$A$2629,AY$4,'Retiro Mensual'!$B$2:$B$2629,$B210,'Retiro Mensual'!$C$2:$C$2629,AY$5)</f>
        <v>0</v>
      </c>
      <c r="AZ210" s="12">
        <f>SUMIFS('Retiro Mensual'!$E$2:$E$2629,'Retiro Mensual'!$A$2:$A$2629,AZ$4,'Retiro Mensual'!$B$2:$B$2629,$B210,'Retiro Mensual'!$C$2:$C$2629,AZ$5)</f>
        <v>0</v>
      </c>
      <c r="BA210" s="13">
        <f>SUMIFS('Retiro Mensual'!$E$2:$E$2629,'Retiro Mensual'!$A$2:$A$2629,BA$4,'Retiro Mensual'!$B$2:$B$2629,$B210,'Retiro Mensual'!$C$2:$C$2629,BA$5)</f>
        <v>0</v>
      </c>
      <c r="BB210" s="13">
        <f>SUMIFS('Retiro Mensual'!$E$2:$E$2629,'Retiro Mensual'!$A$2:$A$2629,BB$4,'Retiro Mensual'!$B$2:$B$2629,$B210,'Retiro Mensual'!$C$2:$C$2629,BB$5)</f>
        <v>0</v>
      </c>
      <c r="BC210" s="13">
        <f>SUMIFS('Retiro Mensual'!$E$2:$E$2629,'Retiro Mensual'!$A$2:$A$2629,BC$4,'Retiro Mensual'!$B$2:$B$2629,$B210,'Retiro Mensual'!$C$2:$C$2629,BC$5)</f>
        <v>0</v>
      </c>
      <c r="BD210" s="13">
        <f>SUMIFS('Retiro Mensual'!$E$2:$E$2629,'Retiro Mensual'!$A$2:$A$2629,BD$4,'Retiro Mensual'!$B$2:$B$2629,$B210,'Retiro Mensual'!$C$2:$C$2629,BD$5)</f>
        <v>0</v>
      </c>
      <c r="BE210" s="13">
        <f>SUMIFS('Retiro Mensual'!$E$2:$E$2629,'Retiro Mensual'!$A$2:$A$2629,BE$4,'Retiro Mensual'!$B$2:$B$2629,$B210,'Retiro Mensual'!$C$2:$C$2629,BE$5)</f>
        <v>0</v>
      </c>
      <c r="BF210" s="13">
        <f>SUMIFS('Retiro Mensual'!$E$2:$E$2629,'Retiro Mensual'!$A$2:$A$2629,BF$4,'Retiro Mensual'!$B$2:$B$2629,$B210,'Retiro Mensual'!$C$2:$C$2629,BF$5)</f>
        <v>0</v>
      </c>
      <c r="BG210" s="13">
        <f>SUMIFS('Retiro Mensual'!$E$2:$E$2629,'Retiro Mensual'!$A$2:$A$2629,BG$4,'Retiro Mensual'!$B$2:$B$2629,$B210,'Retiro Mensual'!$C$2:$C$2629,BG$5)</f>
        <v>0</v>
      </c>
      <c r="BH210" s="13">
        <f>SUMIFS('Retiro Mensual'!$E$2:$E$2629,'Retiro Mensual'!$A$2:$A$2629,BH$4,'Retiro Mensual'!$B$2:$B$2629,$B210,'Retiro Mensual'!$C$2:$C$2629,BH$5)</f>
        <v>0</v>
      </c>
      <c r="BI210" s="13">
        <f>SUMIFS('Retiro Mensual'!$E$2:$E$2629,'Retiro Mensual'!$A$2:$A$2629,BI$4,'Retiro Mensual'!$B$2:$B$2629,$B210,'Retiro Mensual'!$C$2:$C$2629,BI$5)</f>
        <v>0</v>
      </c>
      <c r="BJ210" s="13">
        <f>SUMIFS('Retiro Mensual'!$E$2:$E$2629,'Retiro Mensual'!$A$2:$A$2629,BJ$4,'Retiro Mensual'!$B$2:$B$2629,$B210,'Retiro Mensual'!$C$2:$C$2629,BJ$5)</f>
        <v>0</v>
      </c>
      <c r="BK210" s="14">
        <f>SUMIFS('Retiro Mensual'!$E$2:$E$2629,'Retiro Mensual'!$A$2:$A$2629,BK$4,'Retiro Mensual'!$B$2:$B$2629,$B210,'Retiro Mensual'!$C$2:$C$2629,BK$5)</f>
        <v>0</v>
      </c>
      <c r="BL210" s="12">
        <f>SUMIFS('Retiro Mensual'!$E$2:$E$2629,'Retiro Mensual'!$A$2:$A$2629,BL$4,'Retiro Mensual'!$B$2:$B$2629,$B210,'Retiro Mensual'!$C$2:$C$2629,BL$5)</f>
        <v>0</v>
      </c>
      <c r="BM210" s="13">
        <f>SUMIFS('Retiro Mensual'!$E$2:$E$2629,'Retiro Mensual'!$A$2:$A$2629,BM$4,'Retiro Mensual'!$B$2:$B$2629,$B210,'Retiro Mensual'!$C$2:$C$2629,BM$5)</f>
        <v>0</v>
      </c>
      <c r="BN210" s="13">
        <f>SUMIFS('Retiro Mensual'!$E$2:$E$2629,'Retiro Mensual'!$A$2:$A$2629,BN$4,'Retiro Mensual'!$B$2:$B$2629,$B210,'Retiro Mensual'!$C$2:$C$2629,BN$5)</f>
        <v>0</v>
      </c>
      <c r="BO210" s="13">
        <f>SUMIFS('Retiro Mensual'!$E$2:$E$2629,'Retiro Mensual'!$A$2:$A$2629,BO$4,'Retiro Mensual'!$B$2:$B$2629,$B210,'Retiro Mensual'!$C$2:$C$2629,BO$5)</f>
        <v>0</v>
      </c>
      <c r="BP210" s="13">
        <f>SUMIFS('Retiro Mensual'!$E$2:$E$2629,'Retiro Mensual'!$A$2:$A$2629,BP$4,'Retiro Mensual'!$B$2:$B$2629,$B210,'Retiro Mensual'!$C$2:$C$2629,BP$5)</f>
        <v>0</v>
      </c>
      <c r="BQ210" s="13">
        <f>SUMIFS('Retiro Mensual'!$E$2:$E$2629,'Retiro Mensual'!$A$2:$A$2629,BQ$4,'Retiro Mensual'!$B$2:$B$2629,$B210,'Retiro Mensual'!$C$2:$C$2629,BQ$5)</f>
        <v>0</v>
      </c>
      <c r="BR210" s="13">
        <f>SUMIFS('Retiro Mensual'!$E$2:$E$2629,'Retiro Mensual'!$A$2:$A$2629,BR$4,'Retiro Mensual'!$B$2:$B$2629,$B210,'Retiro Mensual'!$C$2:$C$2629,BR$5)</f>
        <v>0</v>
      </c>
      <c r="BS210" s="13">
        <f>SUMIFS('Retiro Mensual'!$E$2:$E$2629,'Retiro Mensual'!$A$2:$A$2629,BS$4,'Retiro Mensual'!$B$2:$B$2629,$B210,'Retiro Mensual'!$C$2:$C$2629,BS$5)</f>
        <v>0</v>
      </c>
      <c r="BT210" s="13">
        <f>SUMIFS('Retiro Mensual'!$E$2:$E$2629,'Retiro Mensual'!$A$2:$A$2629,BT$4,'Retiro Mensual'!$B$2:$B$2629,$B210,'Retiro Mensual'!$C$2:$C$2629,BT$5)</f>
        <v>0</v>
      </c>
      <c r="BU210" s="13">
        <f>SUMIFS('Retiro Mensual'!$E$2:$E$2629,'Retiro Mensual'!$A$2:$A$2629,BU$4,'Retiro Mensual'!$B$2:$B$2629,$B210,'Retiro Mensual'!$C$2:$C$2629,BU$5)</f>
        <v>0</v>
      </c>
      <c r="BV210" s="13">
        <f>SUMIFS('Retiro Mensual'!$E$2:$E$2629,'Retiro Mensual'!$A$2:$A$2629,BV$4,'Retiro Mensual'!$B$2:$B$2629,$B210,'Retiro Mensual'!$C$2:$C$2629,BV$5)</f>
        <v>0</v>
      </c>
      <c r="BW210" s="14">
        <f>SUMIFS('Retiro Mensual'!$E$2:$E$2629,'Retiro Mensual'!$A$2:$A$2629,BW$4,'Retiro Mensual'!$B$2:$B$2629,$B210,'Retiro Mensual'!$C$2:$C$2629,BW$5)</f>
        <v>0</v>
      </c>
      <c r="BX210" s="13"/>
      <c r="BY210" s="12">
        <f>SUMIFS('Compra Ventas'!$E$2:$E$2700,'Compra Ventas'!$A$2:$A$2700,BY$4,'Compra Ventas'!$B$2:$B$2700,$B210,'Compra Ventas'!$C$2:$C$2700,BY$5)</f>
        <v>0</v>
      </c>
      <c r="BZ210" s="13">
        <f>SUMIFS('Compra Ventas'!$E$2:$E$2700,'Compra Ventas'!$A$2:$A$2700,BZ$4,'Compra Ventas'!$B$2:$B$2700,$B210,'Compra Ventas'!$C$2:$C$2700,BZ$5)</f>
        <v>0</v>
      </c>
      <c r="CA210" s="13">
        <f>SUMIFS('Compra Ventas'!$E$2:$E$2700,'Compra Ventas'!$A$2:$A$2700,CA$4,'Compra Ventas'!$B$2:$B$2700,$B210,'Compra Ventas'!$C$2:$C$2700,CA$5)</f>
        <v>0</v>
      </c>
      <c r="CB210" s="13">
        <f>SUMIFS('Compra Ventas'!$E$2:$E$2700,'Compra Ventas'!$A$2:$A$2700,CB$4,'Compra Ventas'!$B$2:$B$2700,$B210,'Compra Ventas'!$C$2:$C$2700,CB$5)</f>
        <v>0</v>
      </c>
      <c r="CC210" s="13">
        <f>SUMIFS('Compra Ventas'!$E$2:$E$2700,'Compra Ventas'!$A$2:$A$2700,CC$4,'Compra Ventas'!$B$2:$B$2700,$B210,'Compra Ventas'!$C$2:$C$2700,CC$5)</f>
        <v>0</v>
      </c>
      <c r="CD210" s="13">
        <f>SUMIFS('Compra Ventas'!$E$2:$E$2700,'Compra Ventas'!$A$2:$A$2700,CD$4,'Compra Ventas'!$B$2:$B$2700,$B210,'Compra Ventas'!$C$2:$C$2700,CD$5)</f>
        <v>0</v>
      </c>
      <c r="CE210" s="13">
        <f>SUMIFS('Compra Ventas'!$E$2:$E$2700,'Compra Ventas'!$A$2:$A$2700,CE$4,'Compra Ventas'!$B$2:$B$2700,$B210,'Compra Ventas'!$C$2:$C$2700,CE$5)</f>
        <v>0</v>
      </c>
      <c r="CF210" s="13">
        <f>SUMIFS('Compra Ventas'!$E$2:$E$2700,'Compra Ventas'!$A$2:$A$2700,CF$4,'Compra Ventas'!$B$2:$B$2700,$B210,'Compra Ventas'!$C$2:$C$2700,CF$5)</f>
        <v>0</v>
      </c>
      <c r="CG210" s="13">
        <f>SUMIFS('Compra Ventas'!$E$2:$E$2700,'Compra Ventas'!$A$2:$A$2700,CG$4,'Compra Ventas'!$B$2:$B$2700,$B210,'Compra Ventas'!$C$2:$C$2700,CG$5)</f>
        <v>0</v>
      </c>
      <c r="CH210" s="13">
        <f>SUMIFS('Compra Ventas'!$E$2:$E$2700,'Compra Ventas'!$A$2:$A$2700,CH$4,'Compra Ventas'!$B$2:$B$2700,$B210,'Compra Ventas'!$C$2:$C$2700,CH$5)</f>
        <v>0</v>
      </c>
      <c r="CI210" s="13">
        <f>SUMIFS('Compra Ventas'!$E$2:$E$2700,'Compra Ventas'!$A$2:$A$2700,CI$4,'Compra Ventas'!$B$2:$B$2700,$B210,'Compra Ventas'!$C$2:$C$2700,CI$5)</f>
        <v>0</v>
      </c>
      <c r="CJ210" s="14">
        <f>SUMIFS('Compra Ventas'!$E$2:$E$2700,'Compra Ventas'!$A$2:$A$2700,CJ$4,'Compra Ventas'!$B$2:$B$2700,$B210,'Compra Ventas'!$C$2:$C$2700,CJ$5)</f>
        <v>0</v>
      </c>
      <c r="CK210" s="12">
        <f>SUMIFS('Compra Ventas'!$E$2:$E$2700,'Compra Ventas'!$A$2:$A$2700,CK$4,'Compra Ventas'!$B$2:$B$2700,$B210,'Compra Ventas'!$C$2:$C$2700,CK$5)</f>
        <v>0</v>
      </c>
      <c r="CL210" s="13">
        <f>SUMIFS('Compra Ventas'!$E$2:$E$2700,'Compra Ventas'!$A$2:$A$2700,CL$4,'Compra Ventas'!$B$2:$B$2700,$B210,'Compra Ventas'!$C$2:$C$2700,CL$5)</f>
        <v>0</v>
      </c>
      <c r="CM210" s="13">
        <f>SUMIFS('Compra Ventas'!$E$2:$E$2700,'Compra Ventas'!$A$2:$A$2700,CM$4,'Compra Ventas'!$B$2:$B$2700,$B210,'Compra Ventas'!$C$2:$C$2700,CM$5)</f>
        <v>0</v>
      </c>
      <c r="CN210" s="13">
        <f>SUMIFS('Compra Ventas'!$E$2:$E$2700,'Compra Ventas'!$A$2:$A$2700,CN$4,'Compra Ventas'!$B$2:$B$2700,$B210,'Compra Ventas'!$C$2:$C$2700,CN$5)</f>
        <v>0</v>
      </c>
      <c r="CO210" s="13">
        <f>SUMIFS('Compra Ventas'!$E$2:$E$2700,'Compra Ventas'!$A$2:$A$2700,CO$4,'Compra Ventas'!$B$2:$B$2700,$B210,'Compra Ventas'!$C$2:$C$2700,CO$5)</f>
        <v>0</v>
      </c>
      <c r="CP210" s="13">
        <f>SUMIFS('Compra Ventas'!$E$2:$E$2700,'Compra Ventas'!$A$2:$A$2700,CP$4,'Compra Ventas'!$B$2:$B$2700,$B210,'Compra Ventas'!$C$2:$C$2700,CP$5)</f>
        <v>0</v>
      </c>
      <c r="CQ210" s="13">
        <f>SUMIFS('Compra Ventas'!$E$2:$E$2700,'Compra Ventas'!$A$2:$A$2700,CQ$4,'Compra Ventas'!$B$2:$B$2700,$B210,'Compra Ventas'!$C$2:$C$2700,CQ$5)</f>
        <v>0</v>
      </c>
      <c r="CR210" s="13">
        <f>SUMIFS('Compra Ventas'!$E$2:$E$2700,'Compra Ventas'!$A$2:$A$2700,CR$4,'Compra Ventas'!$B$2:$B$2700,$B210,'Compra Ventas'!$C$2:$C$2700,CR$5)</f>
        <v>0</v>
      </c>
      <c r="CS210" s="13">
        <f>SUMIFS('Compra Ventas'!$E$2:$E$2700,'Compra Ventas'!$A$2:$A$2700,CS$4,'Compra Ventas'!$B$2:$B$2700,$B210,'Compra Ventas'!$C$2:$C$2700,CS$5)</f>
        <v>0</v>
      </c>
      <c r="CT210" s="13">
        <f>SUMIFS('Compra Ventas'!$E$2:$E$2700,'Compra Ventas'!$A$2:$A$2700,CT$4,'Compra Ventas'!$B$2:$B$2700,$B210,'Compra Ventas'!$C$2:$C$2700,CT$5)</f>
        <v>0</v>
      </c>
      <c r="CU210" s="13">
        <f>SUMIFS('Compra Ventas'!$E$2:$E$2700,'Compra Ventas'!$A$2:$A$2700,CU$4,'Compra Ventas'!$B$2:$B$2700,$B210,'Compra Ventas'!$C$2:$C$2700,CU$5)</f>
        <v>0</v>
      </c>
      <c r="CV210" s="14">
        <f>SUMIFS('Compra Ventas'!$E$2:$E$2700,'Compra Ventas'!$A$2:$A$2700,CV$4,'Compra Ventas'!$B$2:$B$2700,$B210,'Compra Ventas'!$C$2:$C$2700,CV$5)</f>
        <v>0</v>
      </c>
      <c r="CW210" s="12">
        <f>SUMIFS('Compra Ventas'!$E$2:$E$2700,'Compra Ventas'!$A$2:$A$2700,CW$4,'Compra Ventas'!$B$2:$B$2700,$B210,'Compra Ventas'!$C$2:$C$2700,CW$5)</f>
        <v>0</v>
      </c>
      <c r="CX210" s="13">
        <f>SUMIFS('Compra Ventas'!$E$2:$E$2700,'Compra Ventas'!$A$2:$A$2700,CX$4,'Compra Ventas'!$B$2:$B$2700,$B210,'Compra Ventas'!$C$2:$C$2700,CX$5)</f>
        <v>0</v>
      </c>
      <c r="CY210" s="13">
        <f>SUMIFS('Compra Ventas'!$E$2:$E$2700,'Compra Ventas'!$A$2:$A$2700,CY$4,'Compra Ventas'!$B$2:$B$2700,$B210,'Compra Ventas'!$C$2:$C$2700,CY$5)</f>
        <v>0</v>
      </c>
      <c r="CZ210" s="13">
        <f>SUMIFS('Compra Ventas'!$E$2:$E$2700,'Compra Ventas'!$A$2:$A$2700,CZ$4,'Compra Ventas'!$B$2:$B$2700,$B210,'Compra Ventas'!$C$2:$C$2700,CZ$5)</f>
        <v>0</v>
      </c>
      <c r="DA210" s="13">
        <f>SUMIFS('Compra Ventas'!$E$2:$E$2700,'Compra Ventas'!$A$2:$A$2700,DA$4,'Compra Ventas'!$B$2:$B$2700,$B210,'Compra Ventas'!$C$2:$C$2700,DA$5)</f>
        <v>0</v>
      </c>
      <c r="DB210" s="13">
        <f>SUMIFS('Compra Ventas'!$E$2:$E$2700,'Compra Ventas'!$A$2:$A$2700,DB$4,'Compra Ventas'!$B$2:$B$2700,$B210,'Compra Ventas'!$C$2:$C$2700,DB$5)</f>
        <v>0</v>
      </c>
      <c r="DC210" s="13">
        <f>SUMIFS('Compra Ventas'!$E$2:$E$2700,'Compra Ventas'!$A$2:$A$2700,DC$4,'Compra Ventas'!$B$2:$B$2700,$B210,'Compra Ventas'!$C$2:$C$2700,DC$5)</f>
        <v>0</v>
      </c>
      <c r="DD210" s="13">
        <f>SUMIFS('Compra Ventas'!$E$2:$E$2700,'Compra Ventas'!$A$2:$A$2700,DD$4,'Compra Ventas'!$B$2:$B$2700,$B210,'Compra Ventas'!$C$2:$C$2700,DD$5)</f>
        <v>0</v>
      </c>
      <c r="DE210" s="13">
        <f>SUMIFS('Compra Ventas'!$E$2:$E$2700,'Compra Ventas'!$A$2:$A$2700,DE$4,'Compra Ventas'!$B$2:$B$2700,$B210,'Compra Ventas'!$C$2:$C$2700,DE$5)</f>
        <v>0</v>
      </c>
      <c r="DF210" s="13">
        <f>SUMIFS('Compra Ventas'!$E$2:$E$2700,'Compra Ventas'!$A$2:$A$2700,DF$4,'Compra Ventas'!$B$2:$B$2700,$B210,'Compra Ventas'!$C$2:$C$2700,DF$5)</f>
        <v>0</v>
      </c>
      <c r="DG210" s="13">
        <f>SUMIFS('Compra Ventas'!$E$2:$E$2700,'Compra Ventas'!$A$2:$A$2700,DG$4,'Compra Ventas'!$B$2:$B$2700,$B210,'Compra Ventas'!$C$2:$C$2700,DG$5)</f>
        <v>0</v>
      </c>
      <c r="DH210" s="14">
        <f>SUMIFS('Compra Ventas'!$E$2:$E$2700,'Compra Ventas'!$A$2:$A$2700,DH$4,'Compra Ventas'!$B$2:$B$2700,$B210,'Compra Ventas'!$C$2:$C$2700,DH$5)</f>
        <v>0</v>
      </c>
      <c r="DI210" s="84"/>
      <c r="DJ210" s="98">
        <f>SUMIFS('Ajuste Ciclado'!D$5:D$47,'Ajuste Ciclado'!$C$5:$C$47,Balance!DJ$4,'Ajuste Ciclado'!$B$5:$B$47,Balance!$B210)</f>
        <v>0</v>
      </c>
      <c r="DK210" s="99">
        <f>SUMIFS('Ajuste Ciclado'!E$5:E$47,'Ajuste Ciclado'!$C$5:$C$47,Balance!DK$4,'Ajuste Ciclado'!$B$5:$B$47,Balance!$B210)</f>
        <v>0</v>
      </c>
      <c r="DL210" s="99">
        <f>SUMIFS('Ajuste Ciclado'!F$5:F$47,'Ajuste Ciclado'!$C$5:$C$47,Balance!DL$4,'Ajuste Ciclado'!$B$5:$B$47,Balance!$B210)</f>
        <v>0</v>
      </c>
      <c r="DM210" s="99">
        <f>SUMIFS('Ajuste Ciclado'!G$5:G$47,'Ajuste Ciclado'!$C$5:$C$47,Balance!DM$4,'Ajuste Ciclado'!$B$5:$B$47,Balance!$B210)</f>
        <v>0</v>
      </c>
      <c r="DN210" s="99">
        <f>SUMIFS('Ajuste Ciclado'!H$5:H$47,'Ajuste Ciclado'!$C$5:$C$47,Balance!DN$4,'Ajuste Ciclado'!$B$5:$B$47,Balance!$B210)</f>
        <v>0</v>
      </c>
      <c r="DO210" s="99">
        <f>SUMIFS('Ajuste Ciclado'!I$5:I$47,'Ajuste Ciclado'!$C$5:$C$47,Balance!DO$4,'Ajuste Ciclado'!$B$5:$B$47,Balance!$B210)</f>
        <v>0</v>
      </c>
      <c r="DP210" s="99">
        <f>SUMIFS('Ajuste Ciclado'!J$5:J$47,'Ajuste Ciclado'!$C$5:$C$47,Balance!DP$4,'Ajuste Ciclado'!$B$5:$B$47,Balance!$B210)</f>
        <v>0</v>
      </c>
      <c r="DQ210" s="99">
        <f>SUMIFS('Ajuste Ciclado'!K$5:K$47,'Ajuste Ciclado'!$C$5:$C$47,Balance!DQ$4,'Ajuste Ciclado'!$B$5:$B$47,Balance!$B210)</f>
        <v>0</v>
      </c>
      <c r="DR210" s="99">
        <f>SUMIFS('Ajuste Ciclado'!L$5:L$47,'Ajuste Ciclado'!$C$5:$C$47,Balance!DR$4,'Ajuste Ciclado'!$B$5:$B$47,Balance!$B210)</f>
        <v>0</v>
      </c>
      <c r="DS210" s="99">
        <f>SUMIFS('Ajuste Ciclado'!M$5:M$47,'Ajuste Ciclado'!$C$5:$C$47,Balance!DS$4,'Ajuste Ciclado'!$B$5:$B$47,Balance!$B210)</f>
        <v>0</v>
      </c>
      <c r="DT210" s="99">
        <f>SUMIFS('Ajuste Ciclado'!N$5:N$47,'Ajuste Ciclado'!$C$5:$C$47,Balance!DT$4,'Ajuste Ciclado'!$B$5:$B$47,Balance!$B210)</f>
        <v>0</v>
      </c>
      <c r="DU210" s="100">
        <f>SUMIFS('Ajuste Ciclado'!O$5:O$47,'Ajuste Ciclado'!$C$5:$C$47,Balance!DU$4,'Ajuste Ciclado'!$B$5:$B$47,Balance!$B210)</f>
        <v>0</v>
      </c>
      <c r="DV210" s="98">
        <f>SUMIFS('Ajuste Ciclado'!D$5:D$47,'Ajuste Ciclado'!$C$5:$C$47,Balance!DV$4,'Ajuste Ciclado'!$B$5:$B$47,Balance!$B210)</f>
        <v>0</v>
      </c>
      <c r="DW210" s="99">
        <f>SUMIFS('Ajuste Ciclado'!E$5:E$47,'Ajuste Ciclado'!$C$5:$C$47,Balance!DW$4,'Ajuste Ciclado'!$B$5:$B$47,Balance!$B210)</f>
        <v>0</v>
      </c>
      <c r="DX210" s="99">
        <f>SUMIFS('Ajuste Ciclado'!F$5:F$47,'Ajuste Ciclado'!$C$5:$C$47,Balance!DX$4,'Ajuste Ciclado'!$B$5:$B$47,Balance!$B210)</f>
        <v>0</v>
      </c>
      <c r="DY210" s="99">
        <f>SUMIFS('Ajuste Ciclado'!G$5:G$47,'Ajuste Ciclado'!$C$5:$C$47,Balance!DY$4,'Ajuste Ciclado'!$B$5:$B$47,Balance!$B210)</f>
        <v>0</v>
      </c>
      <c r="DZ210" s="99">
        <f>SUMIFS('Ajuste Ciclado'!H$5:H$47,'Ajuste Ciclado'!$C$5:$C$47,Balance!DZ$4,'Ajuste Ciclado'!$B$5:$B$47,Balance!$B210)</f>
        <v>0</v>
      </c>
      <c r="EA210" s="99">
        <f>SUMIFS('Ajuste Ciclado'!I$5:I$47,'Ajuste Ciclado'!$C$5:$C$47,Balance!EA$4,'Ajuste Ciclado'!$B$5:$B$47,Balance!$B210)</f>
        <v>0</v>
      </c>
      <c r="EB210" s="99">
        <f>SUMIFS('Ajuste Ciclado'!J$5:J$47,'Ajuste Ciclado'!$C$5:$C$47,Balance!EB$4,'Ajuste Ciclado'!$B$5:$B$47,Balance!$B210)</f>
        <v>0</v>
      </c>
      <c r="EC210" s="99">
        <f>SUMIFS('Ajuste Ciclado'!K$5:K$47,'Ajuste Ciclado'!$C$5:$C$47,Balance!EC$4,'Ajuste Ciclado'!$B$5:$B$47,Balance!$B210)</f>
        <v>0</v>
      </c>
      <c r="ED210" s="99">
        <f>SUMIFS('Ajuste Ciclado'!L$5:L$47,'Ajuste Ciclado'!$C$5:$C$47,Balance!ED$4,'Ajuste Ciclado'!$B$5:$B$47,Balance!$B210)</f>
        <v>0</v>
      </c>
      <c r="EE210" s="99">
        <f>SUMIFS('Ajuste Ciclado'!M$5:M$47,'Ajuste Ciclado'!$C$5:$C$47,Balance!EE$4,'Ajuste Ciclado'!$B$5:$B$47,Balance!$B210)</f>
        <v>0</v>
      </c>
      <c r="EF210" s="99">
        <f>SUMIFS('Ajuste Ciclado'!N$5:N$47,'Ajuste Ciclado'!$C$5:$C$47,Balance!EF$4,'Ajuste Ciclado'!$B$5:$B$47,Balance!$B210)</f>
        <v>0</v>
      </c>
      <c r="EG210" s="100">
        <f>SUMIFS('Ajuste Ciclado'!O$5:O$47,'Ajuste Ciclado'!$C$5:$C$47,Balance!EG$4,'Ajuste Ciclado'!$B$5:$B$47,Balance!$B210)</f>
        <v>0</v>
      </c>
      <c r="EH210" s="98">
        <f>SUMIFS('Ajuste Ciclado'!D$5:D$47,'Ajuste Ciclado'!$C$5:$C$47,Balance!EH$4,'Ajuste Ciclado'!$B$5:$B$47,Balance!$B210)</f>
        <v>0</v>
      </c>
      <c r="EI210" s="99">
        <f>SUMIFS('Ajuste Ciclado'!E$5:E$47,'Ajuste Ciclado'!$C$5:$C$47,Balance!EI$4,'Ajuste Ciclado'!$B$5:$B$47,Balance!$B210)</f>
        <v>0</v>
      </c>
      <c r="EJ210" s="99">
        <f>SUMIFS('Ajuste Ciclado'!F$5:F$47,'Ajuste Ciclado'!$C$5:$C$47,Balance!EJ$4,'Ajuste Ciclado'!$B$5:$B$47,Balance!$B210)</f>
        <v>0</v>
      </c>
      <c r="EK210" s="99">
        <f>SUMIFS('Ajuste Ciclado'!G$5:G$47,'Ajuste Ciclado'!$C$5:$C$47,Balance!EK$4,'Ajuste Ciclado'!$B$5:$B$47,Balance!$B210)</f>
        <v>0</v>
      </c>
      <c r="EL210" s="99">
        <f>SUMIFS('Ajuste Ciclado'!H$5:H$47,'Ajuste Ciclado'!$C$5:$C$47,Balance!EL$4,'Ajuste Ciclado'!$B$5:$B$47,Balance!$B210)</f>
        <v>0</v>
      </c>
      <c r="EM210" s="99">
        <f>SUMIFS('Ajuste Ciclado'!I$5:I$47,'Ajuste Ciclado'!$C$5:$C$47,Balance!EM$4,'Ajuste Ciclado'!$B$5:$B$47,Balance!$B210)</f>
        <v>0</v>
      </c>
      <c r="EN210" s="99">
        <f>SUMIFS('Ajuste Ciclado'!J$5:J$47,'Ajuste Ciclado'!$C$5:$C$47,Balance!EN$4,'Ajuste Ciclado'!$B$5:$B$47,Balance!$B210)</f>
        <v>0</v>
      </c>
      <c r="EO210" s="99">
        <f>SUMIFS('Ajuste Ciclado'!K$5:K$47,'Ajuste Ciclado'!$C$5:$C$47,Balance!EO$4,'Ajuste Ciclado'!$B$5:$B$47,Balance!$B210)</f>
        <v>0</v>
      </c>
      <c r="EP210" s="99">
        <f>SUMIFS('Ajuste Ciclado'!L$5:L$47,'Ajuste Ciclado'!$C$5:$C$47,Balance!EP$4,'Ajuste Ciclado'!$B$5:$B$47,Balance!$B210)</f>
        <v>0</v>
      </c>
      <c r="EQ210" s="99">
        <f>SUMIFS('Ajuste Ciclado'!M$5:M$47,'Ajuste Ciclado'!$C$5:$C$47,Balance!EQ$4,'Ajuste Ciclado'!$B$5:$B$47,Balance!$B210)</f>
        <v>0</v>
      </c>
      <c r="ER210" s="99">
        <f>SUMIFS('Ajuste Ciclado'!N$5:N$47,'Ajuste Ciclado'!$C$5:$C$47,Balance!ER$4,'Ajuste Ciclado'!$B$5:$B$47,Balance!$B210)</f>
        <v>0</v>
      </c>
      <c r="ES210" s="100">
        <f>SUMIFS('Ajuste Ciclado'!O$5:O$47,'Ajuste Ciclado'!$C$5:$C$47,Balance!ES$4,'Ajuste Ciclado'!$B$5:$B$47,Balance!$B210)</f>
        <v>0</v>
      </c>
      <c r="ET210" s="84"/>
      <c r="EU210" s="12">
        <f t="shared" si="328"/>
        <v>58057.433010928042</v>
      </c>
      <c r="EV210" s="13">
        <f t="shared" si="293"/>
        <v>51315.952722114031</v>
      </c>
      <c r="EW210" s="13">
        <f t="shared" si="294"/>
        <v>47380.965762326057</v>
      </c>
      <c r="EX210" s="13">
        <f t="shared" si="295"/>
        <v>33564.839930805028</v>
      </c>
      <c r="EY210" s="13">
        <f t="shared" si="296"/>
        <v>27015.966724479382</v>
      </c>
      <c r="EZ210" s="13">
        <f t="shared" si="297"/>
        <v>15699.676207680721</v>
      </c>
      <c r="FA210" s="13">
        <f t="shared" si="298"/>
        <v>20214.87550760599</v>
      </c>
      <c r="FB210" s="13">
        <f t="shared" si="299"/>
        <v>28099.139703848839</v>
      </c>
      <c r="FC210" s="13">
        <f t="shared" si="300"/>
        <v>31272.04270364987</v>
      </c>
      <c r="FD210" s="13">
        <f t="shared" si="301"/>
        <v>8125.5871862531239</v>
      </c>
      <c r="FE210" s="13">
        <f t="shared" si="302"/>
        <v>3971.6894432976251</v>
      </c>
      <c r="FF210" s="14">
        <f t="shared" si="303"/>
        <v>6681.3481795488487</v>
      </c>
      <c r="FG210" s="12">
        <f t="shared" si="304"/>
        <v>58170.146824754644</v>
      </c>
      <c r="FH210" s="13">
        <f t="shared" si="305"/>
        <v>51584.591121465099</v>
      </c>
      <c r="FI210" s="13">
        <f t="shared" si="306"/>
        <v>47836.149188053067</v>
      </c>
      <c r="FJ210" s="13">
        <f t="shared" si="307"/>
        <v>35467.929927104517</v>
      </c>
      <c r="FK210" s="13">
        <f t="shared" si="308"/>
        <v>26597.19736416564</v>
      </c>
      <c r="FL210" s="13">
        <f t="shared" si="309"/>
        <v>15820.51534699225</v>
      </c>
      <c r="FM210" s="13">
        <f t="shared" si="310"/>
        <v>21211.07175973976</v>
      </c>
      <c r="FN210" s="13">
        <f t="shared" si="311"/>
        <v>28287.754467937131</v>
      </c>
      <c r="FO210" s="13">
        <f t="shared" si="312"/>
        <v>31827.218035760641</v>
      </c>
      <c r="FP210" s="13">
        <f t="shared" si="313"/>
        <v>12027.91220238735</v>
      </c>
      <c r="FQ210" s="13">
        <f t="shared" si="314"/>
        <v>16530.72834925514</v>
      </c>
      <c r="FR210" s="14">
        <f t="shared" si="315"/>
        <v>21860.288655533579</v>
      </c>
      <c r="FS210" s="12">
        <f t="shared" si="316"/>
        <v>58191.03036276385</v>
      </c>
      <c r="FT210" s="13">
        <f t="shared" si="317"/>
        <v>51602.171974451681</v>
      </c>
      <c r="FU210" s="13">
        <f t="shared" si="318"/>
        <v>47660.193320873208</v>
      </c>
      <c r="FV210" s="13">
        <f t="shared" si="319"/>
        <v>35221.52869786934</v>
      </c>
      <c r="FW210" s="13">
        <f t="shared" si="320"/>
        <v>27445.019046189769</v>
      </c>
      <c r="FX210" s="13">
        <f t="shared" si="321"/>
        <v>16784.022525661781</v>
      </c>
      <c r="FY210" s="13">
        <f t="shared" si="322"/>
        <v>22907.022900161679</v>
      </c>
      <c r="FZ210" s="13">
        <f t="shared" si="323"/>
        <v>31154.376582502151</v>
      </c>
      <c r="GA210" s="13">
        <f t="shared" si="324"/>
        <v>34392.119899754631</v>
      </c>
      <c r="GB210" s="13">
        <f t="shared" si="325"/>
        <v>26089.777178095221</v>
      </c>
      <c r="GC210" s="13">
        <f t="shared" si="326"/>
        <v>32122.14554276341</v>
      </c>
      <c r="GD210" s="14">
        <f t="shared" si="327"/>
        <v>33995.581516507897</v>
      </c>
      <c r="GE210" s="84"/>
      <c r="GF210" s="12">
        <f t="shared" si="329"/>
        <v>331399.51708253752</v>
      </c>
      <c r="GG210" s="13">
        <f t="shared" si="329"/>
        <v>367221.50324314879</v>
      </c>
      <c r="GH210" s="14">
        <f t="shared" si="329"/>
        <v>417564.98954759463</v>
      </c>
      <c r="GI210" s="6">
        <f t="shared" si="330"/>
        <v>1</v>
      </c>
      <c r="GJ210" s="12">
        <f t="shared" si="331"/>
        <v>0</v>
      </c>
      <c r="GK210" s="13">
        <f t="shared" si="332"/>
        <v>0</v>
      </c>
      <c r="GL210" s="14">
        <f t="shared" si="333"/>
        <v>0</v>
      </c>
      <c r="GM210" s="84"/>
      <c r="GN210" s="66">
        <f t="shared" si="334"/>
        <v>0</v>
      </c>
      <c r="GO210" s="84"/>
      <c r="GP210" s="63" t="str" cm="1">
        <f t="array" ref="GP210">INDEX($GF$4:$GH$4,1,GI210)</f>
        <v>Sample 1</v>
      </c>
      <c r="GQ210" s="12">
        <f t="shared" si="287"/>
        <v>3971.6894432976251</v>
      </c>
      <c r="GR210" s="13">
        <f t="shared" si="287"/>
        <v>6681.3481795488487</v>
      </c>
      <c r="GS210" s="14">
        <f t="shared" si="287"/>
        <v>8125.5871862531239</v>
      </c>
      <c r="GT210" s="12">
        <f t="shared" si="288"/>
        <v>12027.91220238735</v>
      </c>
      <c r="GU210" s="13">
        <f t="shared" si="288"/>
        <v>15820.51534699225</v>
      </c>
      <c r="GV210" s="14">
        <f t="shared" si="288"/>
        <v>16530.72834925514</v>
      </c>
      <c r="GW210" s="12">
        <f t="shared" si="289"/>
        <v>16784.022525661781</v>
      </c>
      <c r="GX210" s="13">
        <f t="shared" si="289"/>
        <v>22907.022900161679</v>
      </c>
      <c r="GY210" s="14">
        <f t="shared" si="289"/>
        <v>26089.777178095221</v>
      </c>
      <c r="GZ210" s="84" t="str">
        <f t="shared" si="290"/>
        <v>Sample 1</v>
      </c>
      <c r="HA210" s="12">
        <f t="shared" si="335"/>
        <v>0</v>
      </c>
      <c r="HB210" s="13">
        <f t="shared" si="335"/>
        <v>0</v>
      </c>
      <c r="HC210" s="14">
        <f t="shared" si="335"/>
        <v>0</v>
      </c>
      <c r="HD210" s="6">
        <f t="shared" si="291"/>
        <v>0</v>
      </c>
      <c r="HE210" s="84" t="str">
        <f t="shared" si="292"/>
        <v>Ok</v>
      </c>
    </row>
    <row r="211" spans="2:213" hidden="1" x14ac:dyDescent="0.3">
      <c r="B211" s="84" t="s">
        <v>270</v>
      </c>
      <c r="C211" s="12">
        <f>SUMIFS(Inyecciones!$E$2:$E$14185,Inyecciones!$A$2:$A$14185,Balance!C$4,Inyecciones!$B$2:$B$14185,Balance!$B211,Inyecciones!$C$2:$C$14185,Balance!C$5)</f>
        <v>60031.346042414079</v>
      </c>
      <c r="D211" s="13">
        <f>SUMIFS(Inyecciones!$E$2:$E$14185,Inyecciones!$A$2:$A$14185,Balance!D$4,Inyecciones!$B$2:$B$14185,Balance!$B211,Inyecciones!$C$2:$C$14185,Balance!D$5)</f>
        <v>41002.512793249582</v>
      </c>
      <c r="E211" s="13">
        <f>SUMIFS(Inyecciones!$E$2:$E$14185,Inyecciones!$A$2:$A$14185,Balance!E$4,Inyecciones!$B$2:$B$14185,Balance!$B211,Inyecciones!$C$2:$C$14185,Balance!E$5)</f>
        <v>40079.762013999243</v>
      </c>
      <c r="F211" s="13">
        <f>SUMIFS(Inyecciones!$E$2:$E$14185,Inyecciones!$A$2:$A$14185,Balance!F$4,Inyecciones!$B$2:$B$14185,Balance!$B211,Inyecciones!$C$2:$C$14185,Balance!F$5)</f>
        <v>23626.556745060821</v>
      </c>
      <c r="G211" s="13">
        <f>SUMIFS(Inyecciones!$E$2:$E$14185,Inyecciones!$A$2:$A$14185,Balance!G$4,Inyecciones!$B$2:$B$14185,Balance!$B211,Inyecciones!$C$2:$C$14185,Balance!G$5)</f>
        <v>17052.34587513965</v>
      </c>
      <c r="H211" s="13">
        <f>SUMIFS(Inyecciones!$E$2:$E$14185,Inyecciones!$A$2:$A$14185,Balance!H$4,Inyecciones!$B$2:$B$14185,Balance!$B211,Inyecciones!$C$2:$C$14185,Balance!H$5)</f>
        <v>10833.475219104799</v>
      </c>
      <c r="I211" s="13">
        <f>SUMIFS(Inyecciones!$E$2:$E$14185,Inyecciones!$A$2:$A$14185,Balance!I$4,Inyecciones!$B$2:$B$14185,Balance!$B211,Inyecciones!$C$2:$C$14185,Balance!I$5)</f>
        <v>11938.85912960152</v>
      </c>
      <c r="J211" s="13">
        <f>SUMIFS(Inyecciones!$E$2:$E$14185,Inyecciones!$A$2:$A$14185,Balance!J$4,Inyecciones!$B$2:$B$14185,Balance!$B211,Inyecciones!$C$2:$C$14185,Balance!J$5)</f>
        <v>19444.069399785589</v>
      </c>
      <c r="K211" s="13">
        <f>SUMIFS(Inyecciones!$E$2:$E$14185,Inyecciones!$A$2:$A$14185,Balance!K$4,Inyecciones!$B$2:$B$14185,Balance!$B211,Inyecciones!$C$2:$C$14185,Balance!K$5)</f>
        <v>22328.276051246539</v>
      </c>
      <c r="L211" s="13">
        <f>SUMIFS(Inyecciones!$E$2:$E$14185,Inyecciones!$A$2:$A$14185,Balance!L$4,Inyecciones!$B$2:$B$14185,Balance!$B211,Inyecciones!$C$2:$C$14185,Balance!L$5)</f>
        <v>7210.6626184198994</v>
      </c>
      <c r="M211" s="13">
        <f>SUMIFS(Inyecciones!$E$2:$E$14185,Inyecciones!$A$2:$A$14185,Balance!M$4,Inyecciones!$B$2:$B$14185,Balance!$B211,Inyecciones!$C$2:$C$14185,Balance!M$5)</f>
        <v>2523.994902363826</v>
      </c>
      <c r="N211" s="14">
        <f>SUMIFS(Inyecciones!$E$2:$E$14185,Inyecciones!$A$2:$A$14185,Balance!N$4,Inyecciones!$B$2:$B$14185,Balance!$B211,Inyecciones!$C$2:$C$14185,Balance!N$5)</f>
        <v>4179.8605139665469</v>
      </c>
      <c r="O211" s="12">
        <f>SUMIFS(Inyecciones!$E$2:$E$14185,Inyecciones!$A$2:$A$14185,Balance!O$4,Inyecciones!$B$2:$B$14185,Balance!$B211,Inyecciones!$C$2:$C$14185,Balance!O$5)</f>
        <v>60165.912316658229</v>
      </c>
      <c r="P211" s="13">
        <f>SUMIFS(Inyecciones!$E$2:$E$14185,Inyecciones!$A$2:$A$14185,Balance!P$4,Inyecciones!$B$2:$B$14185,Balance!$B211,Inyecciones!$C$2:$C$14185,Balance!P$5)</f>
        <v>41377.304287991363</v>
      </c>
      <c r="Q211" s="13">
        <f>SUMIFS(Inyecciones!$E$2:$E$14185,Inyecciones!$A$2:$A$14185,Balance!Q$4,Inyecciones!$B$2:$B$14185,Balance!$B211,Inyecciones!$C$2:$C$14185,Balance!Q$5)</f>
        <v>40435.469449896424</v>
      </c>
      <c r="R211" s="13">
        <f>SUMIFS(Inyecciones!$E$2:$E$14185,Inyecciones!$A$2:$A$14185,Balance!R$4,Inyecciones!$B$2:$B$14185,Balance!$B211,Inyecciones!$C$2:$C$14185,Balance!R$5)</f>
        <v>25053.095367326929</v>
      </c>
      <c r="S211" s="13">
        <f>SUMIFS(Inyecciones!$E$2:$E$14185,Inyecciones!$A$2:$A$14185,Balance!S$4,Inyecciones!$B$2:$B$14185,Balance!$B211,Inyecciones!$C$2:$C$14185,Balance!S$5)</f>
        <v>16624.80749731039</v>
      </c>
      <c r="T211" s="13">
        <f>SUMIFS(Inyecciones!$E$2:$E$14185,Inyecciones!$A$2:$A$14185,Balance!T$4,Inyecciones!$B$2:$B$14185,Balance!$B211,Inyecciones!$C$2:$C$14185,Balance!T$5)</f>
        <v>11092.01462932564</v>
      </c>
      <c r="U211" s="13">
        <f>SUMIFS(Inyecciones!$E$2:$E$14185,Inyecciones!$A$2:$A$14185,Balance!U$4,Inyecciones!$B$2:$B$14185,Balance!$B211,Inyecciones!$C$2:$C$14185,Balance!U$5)</f>
        <v>12948.4776054667</v>
      </c>
      <c r="V211" s="13">
        <f>SUMIFS(Inyecciones!$E$2:$E$14185,Inyecciones!$A$2:$A$14185,Balance!V$4,Inyecciones!$B$2:$B$14185,Balance!$B211,Inyecciones!$C$2:$C$14185,Balance!V$5)</f>
        <v>19674.332203404359</v>
      </c>
      <c r="W211" s="13">
        <f>SUMIFS(Inyecciones!$E$2:$E$14185,Inyecciones!$A$2:$A$14185,Balance!W$4,Inyecciones!$B$2:$B$14185,Balance!$B211,Inyecciones!$C$2:$C$14185,Balance!W$5)</f>
        <v>22952.913167832568</v>
      </c>
      <c r="X211" s="13">
        <f>SUMIFS(Inyecciones!$E$2:$E$14185,Inyecciones!$A$2:$A$14185,Balance!X$4,Inyecciones!$B$2:$B$14185,Balance!$B211,Inyecciones!$C$2:$C$14185,Balance!X$5)</f>
        <v>11355.027211286269</v>
      </c>
      <c r="Y211" s="13">
        <f>SUMIFS(Inyecciones!$E$2:$E$14185,Inyecciones!$A$2:$A$14185,Balance!Y$4,Inyecciones!$B$2:$B$14185,Balance!$B211,Inyecciones!$C$2:$C$14185,Balance!Y$5)</f>
        <v>14102.60788623535</v>
      </c>
      <c r="Z211" s="14">
        <f>SUMIFS(Inyecciones!$E$2:$E$14185,Inyecciones!$A$2:$A$14185,Balance!Z$4,Inyecciones!$B$2:$B$14185,Balance!$B211,Inyecciones!$C$2:$C$14185,Balance!Z$5)</f>
        <v>18335.781858183382</v>
      </c>
      <c r="AA211" s="12">
        <f>SUMIFS(Inyecciones!$E$2:$E$14185,Inyecciones!$A$2:$A$14185,Balance!AA$4,Inyecciones!$B$2:$B$14185,Balance!$B211,Inyecciones!$C$2:$C$14185,Balance!AA$5)</f>
        <v>60188.538901890868</v>
      </c>
      <c r="AB211" s="13">
        <f>SUMIFS(Inyecciones!$E$2:$E$14185,Inyecciones!$A$2:$A$14185,Balance!AB$4,Inyecciones!$B$2:$B$14185,Balance!$B211,Inyecciones!$C$2:$C$14185,Balance!AB$5)</f>
        <v>41420.114243406497</v>
      </c>
      <c r="AC211" s="13">
        <f>SUMIFS(Inyecciones!$E$2:$E$14185,Inyecciones!$A$2:$A$14185,Balance!AC$4,Inyecciones!$B$2:$B$14185,Balance!$B211,Inyecciones!$C$2:$C$14185,Balance!AC$5)</f>
        <v>40331.443095596733</v>
      </c>
      <c r="AD211" s="13">
        <f>SUMIFS(Inyecciones!$E$2:$E$14185,Inyecciones!$A$2:$A$14185,Balance!AD$4,Inyecciones!$B$2:$B$14185,Balance!$B211,Inyecciones!$C$2:$C$14185,Balance!AD$5)</f>
        <v>24862.198906575079</v>
      </c>
      <c r="AE211" s="13">
        <f>SUMIFS(Inyecciones!$E$2:$E$14185,Inyecciones!$A$2:$A$14185,Balance!AE$4,Inyecciones!$B$2:$B$14185,Balance!$B211,Inyecciones!$C$2:$C$14185,Balance!AE$5)</f>
        <v>17394.05472300743</v>
      </c>
      <c r="AF211" s="13">
        <f>SUMIFS(Inyecciones!$E$2:$E$14185,Inyecciones!$A$2:$A$14185,Balance!AF$4,Inyecciones!$B$2:$B$14185,Balance!$B211,Inyecciones!$C$2:$C$14185,Balance!AF$5)</f>
        <v>12089.7517681966</v>
      </c>
      <c r="AG211" s="13">
        <f>SUMIFS(Inyecciones!$E$2:$E$14185,Inyecciones!$A$2:$A$14185,Balance!AG$4,Inyecciones!$B$2:$B$14185,Balance!$B211,Inyecciones!$C$2:$C$14185,Balance!AG$5)</f>
        <v>14346.421403878439</v>
      </c>
      <c r="AH211" s="13">
        <f>SUMIFS(Inyecciones!$E$2:$E$14185,Inyecciones!$A$2:$A$14185,Balance!AH$4,Inyecciones!$B$2:$B$14185,Balance!$B211,Inyecciones!$C$2:$C$14185,Balance!AH$5)</f>
        <v>21869.59866471231</v>
      </c>
      <c r="AI211" s="13">
        <f>SUMIFS(Inyecciones!$E$2:$E$14185,Inyecciones!$A$2:$A$14185,Balance!AI$4,Inyecciones!$B$2:$B$14185,Balance!$B211,Inyecciones!$C$2:$C$14185,Balance!AI$5)</f>
        <v>25246.973282315739</v>
      </c>
      <c r="AJ211" s="13">
        <f>SUMIFS(Inyecciones!$E$2:$E$14185,Inyecciones!$A$2:$A$14185,Balance!AJ$4,Inyecciones!$B$2:$B$14185,Balance!$B211,Inyecciones!$C$2:$C$14185,Balance!AJ$5)</f>
        <v>25418.129335635349</v>
      </c>
      <c r="AK211" s="13">
        <f>SUMIFS(Inyecciones!$E$2:$E$14185,Inyecciones!$A$2:$A$14185,Balance!AK$4,Inyecciones!$B$2:$B$14185,Balance!$B211,Inyecciones!$C$2:$C$14185,Balance!AK$5)</f>
        <v>29514.31075506243</v>
      </c>
      <c r="AL211" s="14">
        <f>SUMIFS(Inyecciones!$E$2:$E$14185,Inyecciones!$A$2:$A$14185,Balance!AL$4,Inyecciones!$B$2:$B$14185,Balance!$B211,Inyecciones!$C$2:$C$14185,Balance!AL$5)</f>
        <v>30161.982594155728</v>
      </c>
      <c r="AM211" s="13"/>
      <c r="AN211" s="12">
        <f>SUMIFS('Retiro Mensual'!$E$2:$E$2629,'Retiro Mensual'!$A$2:$A$2629,AN$4,'Retiro Mensual'!$B$2:$B$2629,$B211,'Retiro Mensual'!$C$2:$C$2629,AN$5)</f>
        <v>0</v>
      </c>
      <c r="AO211" s="13">
        <f>SUMIFS('Retiro Mensual'!$E$2:$E$2629,'Retiro Mensual'!$A$2:$A$2629,AO$4,'Retiro Mensual'!$B$2:$B$2629,$B211,'Retiro Mensual'!$C$2:$C$2629,AO$5)</f>
        <v>0</v>
      </c>
      <c r="AP211" s="13">
        <f>SUMIFS('Retiro Mensual'!$E$2:$E$2629,'Retiro Mensual'!$A$2:$A$2629,AP$4,'Retiro Mensual'!$B$2:$B$2629,$B211,'Retiro Mensual'!$C$2:$C$2629,AP$5)</f>
        <v>0</v>
      </c>
      <c r="AQ211" s="13">
        <f>SUMIFS('Retiro Mensual'!$E$2:$E$2629,'Retiro Mensual'!$A$2:$A$2629,AQ$4,'Retiro Mensual'!$B$2:$B$2629,$B211,'Retiro Mensual'!$C$2:$C$2629,AQ$5)</f>
        <v>0</v>
      </c>
      <c r="AR211" s="13">
        <f>SUMIFS('Retiro Mensual'!$E$2:$E$2629,'Retiro Mensual'!$A$2:$A$2629,AR$4,'Retiro Mensual'!$B$2:$B$2629,$B211,'Retiro Mensual'!$C$2:$C$2629,AR$5)</f>
        <v>0</v>
      </c>
      <c r="AS211" s="13">
        <f>SUMIFS('Retiro Mensual'!$E$2:$E$2629,'Retiro Mensual'!$A$2:$A$2629,AS$4,'Retiro Mensual'!$B$2:$B$2629,$B211,'Retiro Mensual'!$C$2:$C$2629,AS$5)</f>
        <v>0</v>
      </c>
      <c r="AT211" s="13">
        <f>SUMIFS('Retiro Mensual'!$E$2:$E$2629,'Retiro Mensual'!$A$2:$A$2629,AT$4,'Retiro Mensual'!$B$2:$B$2629,$B211,'Retiro Mensual'!$C$2:$C$2629,AT$5)</f>
        <v>0</v>
      </c>
      <c r="AU211" s="13">
        <f>SUMIFS('Retiro Mensual'!$E$2:$E$2629,'Retiro Mensual'!$A$2:$A$2629,AU$4,'Retiro Mensual'!$B$2:$B$2629,$B211,'Retiro Mensual'!$C$2:$C$2629,AU$5)</f>
        <v>0</v>
      </c>
      <c r="AV211" s="13">
        <f>SUMIFS('Retiro Mensual'!$E$2:$E$2629,'Retiro Mensual'!$A$2:$A$2629,AV$4,'Retiro Mensual'!$B$2:$B$2629,$B211,'Retiro Mensual'!$C$2:$C$2629,AV$5)</f>
        <v>0</v>
      </c>
      <c r="AW211" s="13">
        <f>SUMIFS('Retiro Mensual'!$E$2:$E$2629,'Retiro Mensual'!$A$2:$A$2629,AW$4,'Retiro Mensual'!$B$2:$B$2629,$B211,'Retiro Mensual'!$C$2:$C$2629,AW$5)</f>
        <v>0</v>
      </c>
      <c r="AX211" s="13">
        <f>SUMIFS('Retiro Mensual'!$E$2:$E$2629,'Retiro Mensual'!$A$2:$A$2629,AX$4,'Retiro Mensual'!$B$2:$B$2629,$B211,'Retiro Mensual'!$C$2:$C$2629,AX$5)</f>
        <v>0</v>
      </c>
      <c r="AY211" s="14">
        <f>SUMIFS('Retiro Mensual'!$E$2:$E$2629,'Retiro Mensual'!$A$2:$A$2629,AY$4,'Retiro Mensual'!$B$2:$B$2629,$B211,'Retiro Mensual'!$C$2:$C$2629,AY$5)</f>
        <v>0</v>
      </c>
      <c r="AZ211" s="12">
        <f>SUMIFS('Retiro Mensual'!$E$2:$E$2629,'Retiro Mensual'!$A$2:$A$2629,AZ$4,'Retiro Mensual'!$B$2:$B$2629,$B211,'Retiro Mensual'!$C$2:$C$2629,AZ$5)</f>
        <v>0</v>
      </c>
      <c r="BA211" s="13">
        <f>SUMIFS('Retiro Mensual'!$E$2:$E$2629,'Retiro Mensual'!$A$2:$A$2629,BA$4,'Retiro Mensual'!$B$2:$B$2629,$B211,'Retiro Mensual'!$C$2:$C$2629,BA$5)</f>
        <v>0</v>
      </c>
      <c r="BB211" s="13">
        <f>SUMIFS('Retiro Mensual'!$E$2:$E$2629,'Retiro Mensual'!$A$2:$A$2629,BB$4,'Retiro Mensual'!$B$2:$B$2629,$B211,'Retiro Mensual'!$C$2:$C$2629,BB$5)</f>
        <v>0</v>
      </c>
      <c r="BC211" s="13">
        <f>SUMIFS('Retiro Mensual'!$E$2:$E$2629,'Retiro Mensual'!$A$2:$A$2629,BC$4,'Retiro Mensual'!$B$2:$B$2629,$B211,'Retiro Mensual'!$C$2:$C$2629,BC$5)</f>
        <v>0</v>
      </c>
      <c r="BD211" s="13">
        <f>SUMIFS('Retiro Mensual'!$E$2:$E$2629,'Retiro Mensual'!$A$2:$A$2629,BD$4,'Retiro Mensual'!$B$2:$B$2629,$B211,'Retiro Mensual'!$C$2:$C$2629,BD$5)</f>
        <v>0</v>
      </c>
      <c r="BE211" s="13">
        <f>SUMIFS('Retiro Mensual'!$E$2:$E$2629,'Retiro Mensual'!$A$2:$A$2629,BE$4,'Retiro Mensual'!$B$2:$B$2629,$B211,'Retiro Mensual'!$C$2:$C$2629,BE$5)</f>
        <v>0</v>
      </c>
      <c r="BF211" s="13">
        <f>SUMIFS('Retiro Mensual'!$E$2:$E$2629,'Retiro Mensual'!$A$2:$A$2629,BF$4,'Retiro Mensual'!$B$2:$B$2629,$B211,'Retiro Mensual'!$C$2:$C$2629,BF$5)</f>
        <v>0</v>
      </c>
      <c r="BG211" s="13">
        <f>SUMIFS('Retiro Mensual'!$E$2:$E$2629,'Retiro Mensual'!$A$2:$A$2629,BG$4,'Retiro Mensual'!$B$2:$B$2629,$B211,'Retiro Mensual'!$C$2:$C$2629,BG$5)</f>
        <v>0</v>
      </c>
      <c r="BH211" s="13">
        <f>SUMIFS('Retiro Mensual'!$E$2:$E$2629,'Retiro Mensual'!$A$2:$A$2629,BH$4,'Retiro Mensual'!$B$2:$B$2629,$B211,'Retiro Mensual'!$C$2:$C$2629,BH$5)</f>
        <v>0</v>
      </c>
      <c r="BI211" s="13">
        <f>SUMIFS('Retiro Mensual'!$E$2:$E$2629,'Retiro Mensual'!$A$2:$A$2629,BI$4,'Retiro Mensual'!$B$2:$B$2629,$B211,'Retiro Mensual'!$C$2:$C$2629,BI$5)</f>
        <v>0</v>
      </c>
      <c r="BJ211" s="13">
        <f>SUMIFS('Retiro Mensual'!$E$2:$E$2629,'Retiro Mensual'!$A$2:$A$2629,BJ$4,'Retiro Mensual'!$B$2:$B$2629,$B211,'Retiro Mensual'!$C$2:$C$2629,BJ$5)</f>
        <v>0</v>
      </c>
      <c r="BK211" s="14">
        <f>SUMIFS('Retiro Mensual'!$E$2:$E$2629,'Retiro Mensual'!$A$2:$A$2629,BK$4,'Retiro Mensual'!$B$2:$B$2629,$B211,'Retiro Mensual'!$C$2:$C$2629,BK$5)</f>
        <v>0</v>
      </c>
      <c r="BL211" s="12">
        <f>SUMIFS('Retiro Mensual'!$E$2:$E$2629,'Retiro Mensual'!$A$2:$A$2629,BL$4,'Retiro Mensual'!$B$2:$B$2629,$B211,'Retiro Mensual'!$C$2:$C$2629,BL$5)</f>
        <v>0</v>
      </c>
      <c r="BM211" s="13">
        <f>SUMIFS('Retiro Mensual'!$E$2:$E$2629,'Retiro Mensual'!$A$2:$A$2629,BM$4,'Retiro Mensual'!$B$2:$B$2629,$B211,'Retiro Mensual'!$C$2:$C$2629,BM$5)</f>
        <v>0</v>
      </c>
      <c r="BN211" s="13">
        <f>SUMIFS('Retiro Mensual'!$E$2:$E$2629,'Retiro Mensual'!$A$2:$A$2629,BN$4,'Retiro Mensual'!$B$2:$B$2629,$B211,'Retiro Mensual'!$C$2:$C$2629,BN$5)</f>
        <v>0</v>
      </c>
      <c r="BO211" s="13">
        <f>SUMIFS('Retiro Mensual'!$E$2:$E$2629,'Retiro Mensual'!$A$2:$A$2629,BO$4,'Retiro Mensual'!$B$2:$B$2629,$B211,'Retiro Mensual'!$C$2:$C$2629,BO$5)</f>
        <v>0</v>
      </c>
      <c r="BP211" s="13">
        <f>SUMIFS('Retiro Mensual'!$E$2:$E$2629,'Retiro Mensual'!$A$2:$A$2629,BP$4,'Retiro Mensual'!$B$2:$B$2629,$B211,'Retiro Mensual'!$C$2:$C$2629,BP$5)</f>
        <v>0</v>
      </c>
      <c r="BQ211" s="13">
        <f>SUMIFS('Retiro Mensual'!$E$2:$E$2629,'Retiro Mensual'!$A$2:$A$2629,BQ$4,'Retiro Mensual'!$B$2:$B$2629,$B211,'Retiro Mensual'!$C$2:$C$2629,BQ$5)</f>
        <v>0</v>
      </c>
      <c r="BR211" s="13">
        <f>SUMIFS('Retiro Mensual'!$E$2:$E$2629,'Retiro Mensual'!$A$2:$A$2629,BR$4,'Retiro Mensual'!$B$2:$B$2629,$B211,'Retiro Mensual'!$C$2:$C$2629,BR$5)</f>
        <v>0</v>
      </c>
      <c r="BS211" s="13">
        <f>SUMIFS('Retiro Mensual'!$E$2:$E$2629,'Retiro Mensual'!$A$2:$A$2629,BS$4,'Retiro Mensual'!$B$2:$B$2629,$B211,'Retiro Mensual'!$C$2:$C$2629,BS$5)</f>
        <v>0</v>
      </c>
      <c r="BT211" s="13">
        <f>SUMIFS('Retiro Mensual'!$E$2:$E$2629,'Retiro Mensual'!$A$2:$A$2629,BT$4,'Retiro Mensual'!$B$2:$B$2629,$B211,'Retiro Mensual'!$C$2:$C$2629,BT$5)</f>
        <v>0</v>
      </c>
      <c r="BU211" s="13">
        <f>SUMIFS('Retiro Mensual'!$E$2:$E$2629,'Retiro Mensual'!$A$2:$A$2629,BU$4,'Retiro Mensual'!$B$2:$B$2629,$B211,'Retiro Mensual'!$C$2:$C$2629,BU$5)</f>
        <v>0</v>
      </c>
      <c r="BV211" s="13">
        <f>SUMIFS('Retiro Mensual'!$E$2:$E$2629,'Retiro Mensual'!$A$2:$A$2629,BV$4,'Retiro Mensual'!$B$2:$B$2629,$B211,'Retiro Mensual'!$C$2:$C$2629,BV$5)</f>
        <v>0</v>
      </c>
      <c r="BW211" s="14">
        <f>SUMIFS('Retiro Mensual'!$E$2:$E$2629,'Retiro Mensual'!$A$2:$A$2629,BW$4,'Retiro Mensual'!$B$2:$B$2629,$B211,'Retiro Mensual'!$C$2:$C$2629,BW$5)</f>
        <v>0</v>
      </c>
      <c r="BX211" s="13"/>
      <c r="BY211" s="12">
        <f>SUMIFS('Compra Ventas'!$E$2:$E$2700,'Compra Ventas'!$A$2:$A$2700,BY$4,'Compra Ventas'!$B$2:$B$2700,$B211,'Compra Ventas'!$C$2:$C$2700,BY$5)</f>
        <v>0</v>
      </c>
      <c r="BZ211" s="13">
        <f>SUMIFS('Compra Ventas'!$E$2:$E$2700,'Compra Ventas'!$A$2:$A$2700,BZ$4,'Compra Ventas'!$B$2:$B$2700,$B211,'Compra Ventas'!$C$2:$C$2700,BZ$5)</f>
        <v>0</v>
      </c>
      <c r="CA211" s="13">
        <f>SUMIFS('Compra Ventas'!$E$2:$E$2700,'Compra Ventas'!$A$2:$A$2700,CA$4,'Compra Ventas'!$B$2:$B$2700,$B211,'Compra Ventas'!$C$2:$C$2700,CA$5)</f>
        <v>0</v>
      </c>
      <c r="CB211" s="13">
        <f>SUMIFS('Compra Ventas'!$E$2:$E$2700,'Compra Ventas'!$A$2:$A$2700,CB$4,'Compra Ventas'!$B$2:$B$2700,$B211,'Compra Ventas'!$C$2:$C$2700,CB$5)</f>
        <v>0</v>
      </c>
      <c r="CC211" s="13">
        <f>SUMIFS('Compra Ventas'!$E$2:$E$2700,'Compra Ventas'!$A$2:$A$2700,CC$4,'Compra Ventas'!$B$2:$B$2700,$B211,'Compra Ventas'!$C$2:$C$2700,CC$5)</f>
        <v>0</v>
      </c>
      <c r="CD211" s="13">
        <f>SUMIFS('Compra Ventas'!$E$2:$E$2700,'Compra Ventas'!$A$2:$A$2700,CD$4,'Compra Ventas'!$B$2:$B$2700,$B211,'Compra Ventas'!$C$2:$C$2700,CD$5)</f>
        <v>0</v>
      </c>
      <c r="CE211" s="13">
        <f>SUMIFS('Compra Ventas'!$E$2:$E$2700,'Compra Ventas'!$A$2:$A$2700,CE$4,'Compra Ventas'!$B$2:$B$2700,$B211,'Compra Ventas'!$C$2:$C$2700,CE$5)</f>
        <v>0</v>
      </c>
      <c r="CF211" s="13">
        <f>SUMIFS('Compra Ventas'!$E$2:$E$2700,'Compra Ventas'!$A$2:$A$2700,CF$4,'Compra Ventas'!$B$2:$B$2700,$B211,'Compra Ventas'!$C$2:$C$2700,CF$5)</f>
        <v>0</v>
      </c>
      <c r="CG211" s="13">
        <f>SUMIFS('Compra Ventas'!$E$2:$E$2700,'Compra Ventas'!$A$2:$A$2700,CG$4,'Compra Ventas'!$B$2:$B$2700,$B211,'Compra Ventas'!$C$2:$C$2700,CG$5)</f>
        <v>0</v>
      </c>
      <c r="CH211" s="13">
        <f>SUMIFS('Compra Ventas'!$E$2:$E$2700,'Compra Ventas'!$A$2:$A$2700,CH$4,'Compra Ventas'!$B$2:$B$2700,$B211,'Compra Ventas'!$C$2:$C$2700,CH$5)</f>
        <v>0</v>
      </c>
      <c r="CI211" s="13">
        <f>SUMIFS('Compra Ventas'!$E$2:$E$2700,'Compra Ventas'!$A$2:$A$2700,CI$4,'Compra Ventas'!$B$2:$B$2700,$B211,'Compra Ventas'!$C$2:$C$2700,CI$5)</f>
        <v>0</v>
      </c>
      <c r="CJ211" s="14">
        <f>SUMIFS('Compra Ventas'!$E$2:$E$2700,'Compra Ventas'!$A$2:$A$2700,CJ$4,'Compra Ventas'!$B$2:$B$2700,$B211,'Compra Ventas'!$C$2:$C$2700,CJ$5)</f>
        <v>0</v>
      </c>
      <c r="CK211" s="12">
        <f>SUMIFS('Compra Ventas'!$E$2:$E$2700,'Compra Ventas'!$A$2:$A$2700,CK$4,'Compra Ventas'!$B$2:$B$2700,$B211,'Compra Ventas'!$C$2:$C$2700,CK$5)</f>
        <v>0</v>
      </c>
      <c r="CL211" s="13">
        <f>SUMIFS('Compra Ventas'!$E$2:$E$2700,'Compra Ventas'!$A$2:$A$2700,CL$4,'Compra Ventas'!$B$2:$B$2700,$B211,'Compra Ventas'!$C$2:$C$2700,CL$5)</f>
        <v>0</v>
      </c>
      <c r="CM211" s="13">
        <f>SUMIFS('Compra Ventas'!$E$2:$E$2700,'Compra Ventas'!$A$2:$A$2700,CM$4,'Compra Ventas'!$B$2:$B$2700,$B211,'Compra Ventas'!$C$2:$C$2700,CM$5)</f>
        <v>0</v>
      </c>
      <c r="CN211" s="13">
        <f>SUMIFS('Compra Ventas'!$E$2:$E$2700,'Compra Ventas'!$A$2:$A$2700,CN$4,'Compra Ventas'!$B$2:$B$2700,$B211,'Compra Ventas'!$C$2:$C$2700,CN$5)</f>
        <v>0</v>
      </c>
      <c r="CO211" s="13">
        <f>SUMIFS('Compra Ventas'!$E$2:$E$2700,'Compra Ventas'!$A$2:$A$2700,CO$4,'Compra Ventas'!$B$2:$B$2700,$B211,'Compra Ventas'!$C$2:$C$2700,CO$5)</f>
        <v>0</v>
      </c>
      <c r="CP211" s="13">
        <f>SUMIFS('Compra Ventas'!$E$2:$E$2700,'Compra Ventas'!$A$2:$A$2700,CP$4,'Compra Ventas'!$B$2:$B$2700,$B211,'Compra Ventas'!$C$2:$C$2700,CP$5)</f>
        <v>0</v>
      </c>
      <c r="CQ211" s="13">
        <f>SUMIFS('Compra Ventas'!$E$2:$E$2700,'Compra Ventas'!$A$2:$A$2700,CQ$4,'Compra Ventas'!$B$2:$B$2700,$B211,'Compra Ventas'!$C$2:$C$2700,CQ$5)</f>
        <v>0</v>
      </c>
      <c r="CR211" s="13">
        <f>SUMIFS('Compra Ventas'!$E$2:$E$2700,'Compra Ventas'!$A$2:$A$2700,CR$4,'Compra Ventas'!$B$2:$B$2700,$B211,'Compra Ventas'!$C$2:$C$2700,CR$5)</f>
        <v>0</v>
      </c>
      <c r="CS211" s="13">
        <f>SUMIFS('Compra Ventas'!$E$2:$E$2700,'Compra Ventas'!$A$2:$A$2700,CS$4,'Compra Ventas'!$B$2:$B$2700,$B211,'Compra Ventas'!$C$2:$C$2700,CS$5)</f>
        <v>0</v>
      </c>
      <c r="CT211" s="13">
        <f>SUMIFS('Compra Ventas'!$E$2:$E$2700,'Compra Ventas'!$A$2:$A$2700,CT$4,'Compra Ventas'!$B$2:$B$2700,$B211,'Compra Ventas'!$C$2:$C$2700,CT$5)</f>
        <v>0</v>
      </c>
      <c r="CU211" s="13">
        <f>SUMIFS('Compra Ventas'!$E$2:$E$2700,'Compra Ventas'!$A$2:$A$2700,CU$4,'Compra Ventas'!$B$2:$B$2700,$B211,'Compra Ventas'!$C$2:$C$2700,CU$5)</f>
        <v>0</v>
      </c>
      <c r="CV211" s="14">
        <f>SUMIFS('Compra Ventas'!$E$2:$E$2700,'Compra Ventas'!$A$2:$A$2700,CV$4,'Compra Ventas'!$B$2:$B$2700,$B211,'Compra Ventas'!$C$2:$C$2700,CV$5)</f>
        <v>0</v>
      </c>
      <c r="CW211" s="12">
        <f>SUMIFS('Compra Ventas'!$E$2:$E$2700,'Compra Ventas'!$A$2:$A$2700,CW$4,'Compra Ventas'!$B$2:$B$2700,$B211,'Compra Ventas'!$C$2:$C$2700,CW$5)</f>
        <v>0</v>
      </c>
      <c r="CX211" s="13">
        <f>SUMIFS('Compra Ventas'!$E$2:$E$2700,'Compra Ventas'!$A$2:$A$2700,CX$4,'Compra Ventas'!$B$2:$B$2700,$B211,'Compra Ventas'!$C$2:$C$2700,CX$5)</f>
        <v>0</v>
      </c>
      <c r="CY211" s="13">
        <f>SUMIFS('Compra Ventas'!$E$2:$E$2700,'Compra Ventas'!$A$2:$A$2700,CY$4,'Compra Ventas'!$B$2:$B$2700,$B211,'Compra Ventas'!$C$2:$C$2700,CY$5)</f>
        <v>0</v>
      </c>
      <c r="CZ211" s="13">
        <f>SUMIFS('Compra Ventas'!$E$2:$E$2700,'Compra Ventas'!$A$2:$A$2700,CZ$4,'Compra Ventas'!$B$2:$B$2700,$B211,'Compra Ventas'!$C$2:$C$2700,CZ$5)</f>
        <v>0</v>
      </c>
      <c r="DA211" s="13">
        <f>SUMIFS('Compra Ventas'!$E$2:$E$2700,'Compra Ventas'!$A$2:$A$2700,DA$4,'Compra Ventas'!$B$2:$B$2700,$B211,'Compra Ventas'!$C$2:$C$2700,DA$5)</f>
        <v>0</v>
      </c>
      <c r="DB211" s="13">
        <f>SUMIFS('Compra Ventas'!$E$2:$E$2700,'Compra Ventas'!$A$2:$A$2700,DB$4,'Compra Ventas'!$B$2:$B$2700,$B211,'Compra Ventas'!$C$2:$C$2700,DB$5)</f>
        <v>0</v>
      </c>
      <c r="DC211" s="13">
        <f>SUMIFS('Compra Ventas'!$E$2:$E$2700,'Compra Ventas'!$A$2:$A$2700,DC$4,'Compra Ventas'!$B$2:$B$2700,$B211,'Compra Ventas'!$C$2:$C$2700,DC$5)</f>
        <v>0</v>
      </c>
      <c r="DD211" s="13">
        <f>SUMIFS('Compra Ventas'!$E$2:$E$2700,'Compra Ventas'!$A$2:$A$2700,DD$4,'Compra Ventas'!$B$2:$B$2700,$B211,'Compra Ventas'!$C$2:$C$2700,DD$5)</f>
        <v>0</v>
      </c>
      <c r="DE211" s="13">
        <f>SUMIFS('Compra Ventas'!$E$2:$E$2700,'Compra Ventas'!$A$2:$A$2700,DE$4,'Compra Ventas'!$B$2:$B$2700,$B211,'Compra Ventas'!$C$2:$C$2700,DE$5)</f>
        <v>0</v>
      </c>
      <c r="DF211" s="13">
        <f>SUMIFS('Compra Ventas'!$E$2:$E$2700,'Compra Ventas'!$A$2:$A$2700,DF$4,'Compra Ventas'!$B$2:$B$2700,$B211,'Compra Ventas'!$C$2:$C$2700,DF$5)</f>
        <v>0</v>
      </c>
      <c r="DG211" s="13">
        <f>SUMIFS('Compra Ventas'!$E$2:$E$2700,'Compra Ventas'!$A$2:$A$2700,DG$4,'Compra Ventas'!$B$2:$B$2700,$B211,'Compra Ventas'!$C$2:$C$2700,DG$5)</f>
        <v>0</v>
      </c>
      <c r="DH211" s="14">
        <f>SUMIFS('Compra Ventas'!$E$2:$E$2700,'Compra Ventas'!$A$2:$A$2700,DH$4,'Compra Ventas'!$B$2:$B$2700,$B211,'Compra Ventas'!$C$2:$C$2700,DH$5)</f>
        <v>0</v>
      </c>
      <c r="DI211" s="84"/>
      <c r="DJ211" s="98">
        <f>SUMIFS('Ajuste Ciclado'!D$5:D$47,'Ajuste Ciclado'!$C$5:$C$47,Balance!DJ$4,'Ajuste Ciclado'!$B$5:$B$47,Balance!$B211)</f>
        <v>0</v>
      </c>
      <c r="DK211" s="99">
        <f>SUMIFS('Ajuste Ciclado'!E$5:E$47,'Ajuste Ciclado'!$C$5:$C$47,Balance!DK$4,'Ajuste Ciclado'!$B$5:$B$47,Balance!$B211)</f>
        <v>0</v>
      </c>
      <c r="DL211" s="99">
        <f>SUMIFS('Ajuste Ciclado'!F$5:F$47,'Ajuste Ciclado'!$C$5:$C$47,Balance!DL$4,'Ajuste Ciclado'!$B$5:$B$47,Balance!$B211)</f>
        <v>0</v>
      </c>
      <c r="DM211" s="99">
        <f>SUMIFS('Ajuste Ciclado'!G$5:G$47,'Ajuste Ciclado'!$C$5:$C$47,Balance!DM$4,'Ajuste Ciclado'!$B$5:$B$47,Balance!$B211)</f>
        <v>0</v>
      </c>
      <c r="DN211" s="99">
        <f>SUMIFS('Ajuste Ciclado'!H$5:H$47,'Ajuste Ciclado'!$C$5:$C$47,Balance!DN$4,'Ajuste Ciclado'!$B$5:$B$47,Balance!$B211)</f>
        <v>0</v>
      </c>
      <c r="DO211" s="99">
        <f>SUMIFS('Ajuste Ciclado'!I$5:I$47,'Ajuste Ciclado'!$C$5:$C$47,Balance!DO$4,'Ajuste Ciclado'!$B$5:$B$47,Balance!$B211)</f>
        <v>0</v>
      </c>
      <c r="DP211" s="99">
        <f>SUMIFS('Ajuste Ciclado'!J$5:J$47,'Ajuste Ciclado'!$C$5:$C$47,Balance!DP$4,'Ajuste Ciclado'!$B$5:$B$47,Balance!$B211)</f>
        <v>0</v>
      </c>
      <c r="DQ211" s="99">
        <f>SUMIFS('Ajuste Ciclado'!K$5:K$47,'Ajuste Ciclado'!$C$5:$C$47,Balance!DQ$4,'Ajuste Ciclado'!$B$5:$B$47,Balance!$B211)</f>
        <v>0</v>
      </c>
      <c r="DR211" s="99">
        <f>SUMIFS('Ajuste Ciclado'!L$5:L$47,'Ajuste Ciclado'!$C$5:$C$47,Balance!DR$4,'Ajuste Ciclado'!$B$5:$B$47,Balance!$B211)</f>
        <v>0</v>
      </c>
      <c r="DS211" s="99">
        <f>SUMIFS('Ajuste Ciclado'!M$5:M$47,'Ajuste Ciclado'!$C$5:$C$47,Balance!DS$4,'Ajuste Ciclado'!$B$5:$B$47,Balance!$B211)</f>
        <v>0</v>
      </c>
      <c r="DT211" s="99">
        <f>SUMIFS('Ajuste Ciclado'!N$5:N$47,'Ajuste Ciclado'!$C$5:$C$47,Balance!DT$4,'Ajuste Ciclado'!$B$5:$B$47,Balance!$B211)</f>
        <v>0</v>
      </c>
      <c r="DU211" s="100">
        <f>SUMIFS('Ajuste Ciclado'!O$5:O$47,'Ajuste Ciclado'!$C$5:$C$47,Balance!DU$4,'Ajuste Ciclado'!$B$5:$B$47,Balance!$B211)</f>
        <v>0</v>
      </c>
      <c r="DV211" s="98">
        <f>SUMIFS('Ajuste Ciclado'!D$5:D$47,'Ajuste Ciclado'!$C$5:$C$47,Balance!DV$4,'Ajuste Ciclado'!$B$5:$B$47,Balance!$B211)</f>
        <v>0</v>
      </c>
      <c r="DW211" s="99">
        <f>SUMIFS('Ajuste Ciclado'!E$5:E$47,'Ajuste Ciclado'!$C$5:$C$47,Balance!DW$4,'Ajuste Ciclado'!$B$5:$B$47,Balance!$B211)</f>
        <v>0</v>
      </c>
      <c r="DX211" s="99">
        <f>SUMIFS('Ajuste Ciclado'!F$5:F$47,'Ajuste Ciclado'!$C$5:$C$47,Balance!DX$4,'Ajuste Ciclado'!$B$5:$B$47,Balance!$B211)</f>
        <v>0</v>
      </c>
      <c r="DY211" s="99">
        <f>SUMIFS('Ajuste Ciclado'!G$5:G$47,'Ajuste Ciclado'!$C$5:$C$47,Balance!DY$4,'Ajuste Ciclado'!$B$5:$B$47,Balance!$B211)</f>
        <v>0</v>
      </c>
      <c r="DZ211" s="99">
        <f>SUMIFS('Ajuste Ciclado'!H$5:H$47,'Ajuste Ciclado'!$C$5:$C$47,Balance!DZ$4,'Ajuste Ciclado'!$B$5:$B$47,Balance!$B211)</f>
        <v>0</v>
      </c>
      <c r="EA211" s="99">
        <f>SUMIFS('Ajuste Ciclado'!I$5:I$47,'Ajuste Ciclado'!$C$5:$C$47,Balance!EA$4,'Ajuste Ciclado'!$B$5:$B$47,Balance!$B211)</f>
        <v>0</v>
      </c>
      <c r="EB211" s="99">
        <f>SUMIFS('Ajuste Ciclado'!J$5:J$47,'Ajuste Ciclado'!$C$5:$C$47,Balance!EB$4,'Ajuste Ciclado'!$B$5:$B$47,Balance!$B211)</f>
        <v>0</v>
      </c>
      <c r="EC211" s="99">
        <f>SUMIFS('Ajuste Ciclado'!K$5:K$47,'Ajuste Ciclado'!$C$5:$C$47,Balance!EC$4,'Ajuste Ciclado'!$B$5:$B$47,Balance!$B211)</f>
        <v>0</v>
      </c>
      <c r="ED211" s="99">
        <f>SUMIFS('Ajuste Ciclado'!L$5:L$47,'Ajuste Ciclado'!$C$5:$C$47,Balance!ED$4,'Ajuste Ciclado'!$B$5:$B$47,Balance!$B211)</f>
        <v>0</v>
      </c>
      <c r="EE211" s="99">
        <f>SUMIFS('Ajuste Ciclado'!M$5:M$47,'Ajuste Ciclado'!$C$5:$C$47,Balance!EE$4,'Ajuste Ciclado'!$B$5:$B$47,Balance!$B211)</f>
        <v>0</v>
      </c>
      <c r="EF211" s="99">
        <f>SUMIFS('Ajuste Ciclado'!N$5:N$47,'Ajuste Ciclado'!$C$5:$C$47,Balance!EF$4,'Ajuste Ciclado'!$B$5:$B$47,Balance!$B211)</f>
        <v>0</v>
      </c>
      <c r="EG211" s="100">
        <f>SUMIFS('Ajuste Ciclado'!O$5:O$47,'Ajuste Ciclado'!$C$5:$C$47,Balance!EG$4,'Ajuste Ciclado'!$B$5:$B$47,Balance!$B211)</f>
        <v>0</v>
      </c>
      <c r="EH211" s="98">
        <f>SUMIFS('Ajuste Ciclado'!D$5:D$47,'Ajuste Ciclado'!$C$5:$C$47,Balance!EH$4,'Ajuste Ciclado'!$B$5:$B$47,Balance!$B211)</f>
        <v>0</v>
      </c>
      <c r="EI211" s="99">
        <f>SUMIFS('Ajuste Ciclado'!E$5:E$47,'Ajuste Ciclado'!$C$5:$C$47,Balance!EI$4,'Ajuste Ciclado'!$B$5:$B$47,Balance!$B211)</f>
        <v>0</v>
      </c>
      <c r="EJ211" s="99">
        <f>SUMIFS('Ajuste Ciclado'!F$5:F$47,'Ajuste Ciclado'!$C$5:$C$47,Balance!EJ$4,'Ajuste Ciclado'!$B$5:$B$47,Balance!$B211)</f>
        <v>0</v>
      </c>
      <c r="EK211" s="99">
        <f>SUMIFS('Ajuste Ciclado'!G$5:G$47,'Ajuste Ciclado'!$C$5:$C$47,Balance!EK$4,'Ajuste Ciclado'!$B$5:$B$47,Balance!$B211)</f>
        <v>0</v>
      </c>
      <c r="EL211" s="99">
        <f>SUMIFS('Ajuste Ciclado'!H$5:H$47,'Ajuste Ciclado'!$C$5:$C$47,Balance!EL$4,'Ajuste Ciclado'!$B$5:$B$47,Balance!$B211)</f>
        <v>0</v>
      </c>
      <c r="EM211" s="99">
        <f>SUMIFS('Ajuste Ciclado'!I$5:I$47,'Ajuste Ciclado'!$C$5:$C$47,Balance!EM$4,'Ajuste Ciclado'!$B$5:$B$47,Balance!$B211)</f>
        <v>0</v>
      </c>
      <c r="EN211" s="99">
        <f>SUMIFS('Ajuste Ciclado'!J$5:J$47,'Ajuste Ciclado'!$C$5:$C$47,Balance!EN$4,'Ajuste Ciclado'!$B$5:$B$47,Balance!$B211)</f>
        <v>0</v>
      </c>
      <c r="EO211" s="99">
        <f>SUMIFS('Ajuste Ciclado'!K$5:K$47,'Ajuste Ciclado'!$C$5:$C$47,Balance!EO$4,'Ajuste Ciclado'!$B$5:$B$47,Balance!$B211)</f>
        <v>0</v>
      </c>
      <c r="EP211" s="99">
        <f>SUMIFS('Ajuste Ciclado'!L$5:L$47,'Ajuste Ciclado'!$C$5:$C$47,Balance!EP$4,'Ajuste Ciclado'!$B$5:$B$47,Balance!$B211)</f>
        <v>0</v>
      </c>
      <c r="EQ211" s="99">
        <f>SUMIFS('Ajuste Ciclado'!M$5:M$47,'Ajuste Ciclado'!$C$5:$C$47,Balance!EQ$4,'Ajuste Ciclado'!$B$5:$B$47,Balance!$B211)</f>
        <v>0</v>
      </c>
      <c r="ER211" s="99">
        <f>SUMIFS('Ajuste Ciclado'!N$5:N$47,'Ajuste Ciclado'!$C$5:$C$47,Balance!ER$4,'Ajuste Ciclado'!$B$5:$B$47,Balance!$B211)</f>
        <v>0</v>
      </c>
      <c r="ES211" s="100">
        <f>SUMIFS('Ajuste Ciclado'!O$5:O$47,'Ajuste Ciclado'!$C$5:$C$47,Balance!ES$4,'Ajuste Ciclado'!$B$5:$B$47,Balance!$B211)</f>
        <v>0</v>
      </c>
      <c r="ET211" s="84"/>
      <c r="EU211" s="12">
        <f t="shared" si="328"/>
        <v>60031.346042414079</v>
      </c>
      <c r="EV211" s="13">
        <f t="shared" si="293"/>
        <v>41002.512793249582</v>
      </c>
      <c r="EW211" s="13">
        <f t="shared" si="294"/>
        <v>40079.762013999243</v>
      </c>
      <c r="EX211" s="13">
        <f t="shared" si="295"/>
        <v>23626.556745060821</v>
      </c>
      <c r="EY211" s="13">
        <f t="shared" si="296"/>
        <v>17052.34587513965</v>
      </c>
      <c r="EZ211" s="13">
        <f t="shared" si="297"/>
        <v>10833.475219104799</v>
      </c>
      <c r="FA211" s="13">
        <f t="shared" si="298"/>
        <v>11938.85912960152</v>
      </c>
      <c r="FB211" s="13">
        <f t="shared" si="299"/>
        <v>19444.069399785589</v>
      </c>
      <c r="FC211" s="13">
        <f t="shared" si="300"/>
        <v>22328.276051246539</v>
      </c>
      <c r="FD211" s="13">
        <f t="shared" si="301"/>
        <v>7210.6626184198994</v>
      </c>
      <c r="FE211" s="13">
        <f t="shared" si="302"/>
        <v>2523.994902363826</v>
      </c>
      <c r="FF211" s="14">
        <f t="shared" si="303"/>
        <v>4179.8605139665469</v>
      </c>
      <c r="FG211" s="12">
        <f t="shared" si="304"/>
        <v>60165.912316658229</v>
      </c>
      <c r="FH211" s="13">
        <f t="shared" si="305"/>
        <v>41377.304287991363</v>
      </c>
      <c r="FI211" s="13">
        <f t="shared" si="306"/>
        <v>40435.469449896424</v>
      </c>
      <c r="FJ211" s="13">
        <f t="shared" si="307"/>
        <v>25053.095367326929</v>
      </c>
      <c r="FK211" s="13">
        <f t="shared" si="308"/>
        <v>16624.80749731039</v>
      </c>
      <c r="FL211" s="13">
        <f t="shared" si="309"/>
        <v>11092.01462932564</v>
      </c>
      <c r="FM211" s="13">
        <f t="shared" si="310"/>
        <v>12948.4776054667</v>
      </c>
      <c r="FN211" s="13">
        <f t="shared" si="311"/>
        <v>19674.332203404359</v>
      </c>
      <c r="FO211" s="13">
        <f t="shared" si="312"/>
        <v>22952.913167832568</v>
      </c>
      <c r="FP211" s="13">
        <f t="shared" si="313"/>
        <v>11355.027211286269</v>
      </c>
      <c r="FQ211" s="13">
        <f t="shared" si="314"/>
        <v>14102.60788623535</v>
      </c>
      <c r="FR211" s="14">
        <f t="shared" si="315"/>
        <v>18335.781858183382</v>
      </c>
      <c r="FS211" s="12">
        <f t="shared" si="316"/>
        <v>60188.538901890868</v>
      </c>
      <c r="FT211" s="13">
        <f t="shared" si="317"/>
        <v>41420.114243406497</v>
      </c>
      <c r="FU211" s="13">
        <f t="shared" si="318"/>
        <v>40331.443095596733</v>
      </c>
      <c r="FV211" s="13">
        <f t="shared" si="319"/>
        <v>24862.198906575079</v>
      </c>
      <c r="FW211" s="13">
        <f t="shared" si="320"/>
        <v>17394.05472300743</v>
      </c>
      <c r="FX211" s="13">
        <f t="shared" si="321"/>
        <v>12089.7517681966</v>
      </c>
      <c r="FY211" s="13">
        <f t="shared" si="322"/>
        <v>14346.421403878439</v>
      </c>
      <c r="FZ211" s="13">
        <f t="shared" si="323"/>
        <v>21869.59866471231</v>
      </c>
      <c r="GA211" s="13">
        <f t="shared" si="324"/>
        <v>25246.973282315739</v>
      </c>
      <c r="GB211" s="13">
        <f t="shared" si="325"/>
        <v>25418.129335635349</v>
      </c>
      <c r="GC211" s="13">
        <f t="shared" si="326"/>
        <v>29514.31075506243</v>
      </c>
      <c r="GD211" s="14">
        <f t="shared" si="327"/>
        <v>30161.982594155728</v>
      </c>
      <c r="GE211" s="84"/>
      <c r="GF211" s="12">
        <f t="shared" si="329"/>
        <v>260251.72130435208</v>
      </c>
      <c r="GG211" s="13">
        <f t="shared" si="329"/>
        <v>294117.74348091759</v>
      </c>
      <c r="GH211" s="14">
        <f t="shared" si="329"/>
        <v>342843.51767443318</v>
      </c>
      <c r="GI211" s="6">
        <f t="shared" si="330"/>
        <v>1</v>
      </c>
      <c r="GJ211" s="12">
        <f t="shared" si="331"/>
        <v>0</v>
      </c>
      <c r="GK211" s="13">
        <f t="shared" si="332"/>
        <v>0</v>
      </c>
      <c r="GL211" s="14">
        <f t="shared" si="333"/>
        <v>0</v>
      </c>
      <c r="GM211" s="84"/>
      <c r="GN211" s="66">
        <f t="shared" si="334"/>
        <v>0</v>
      </c>
      <c r="GO211" s="84"/>
      <c r="GP211" s="63" t="str" cm="1">
        <f t="array" ref="GP211">INDEX($GF$4:$GH$4,1,GI211)</f>
        <v>Sample 1</v>
      </c>
      <c r="GQ211" s="12">
        <f t="shared" si="287"/>
        <v>2523.994902363826</v>
      </c>
      <c r="GR211" s="13">
        <f t="shared" si="287"/>
        <v>4179.8605139665469</v>
      </c>
      <c r="GS211" s="14">
        <f t="shared" si="287"/>
        <v>7210.6626184198994</v>
      </c>
      <c r="GT211" s="12">
        <f t="shared" si="288"/>
        <v>11092.01462932564</v>
      </c>
      <c r="GU211" s="13">
        <f t="shared" si="288"/>
        <v>11355.027211286269</v>
      </c>
      <c r="GV211" s="14">
        <f t="shared" si="288"/>
        <v>12948.4776054667</v>
      </c>
      <c r="GW211" s="12">
        <f t="shared" si="289"/>
        <v>12089.7517681966</v>
      </c>
      <c r="GX211" s="13">
        <f t="shared" si="289"/>
        <v>14346.421403878439</v>
      </c>
      <c r="GY211" s="14">
        <f t="shared" si="289"/>
        <v>17394.05472300743</v>
      </c>
      <c r="GZ211" s="84" t="str">
        <f t="shared" si="290"/>
        <v>Sample 1</v>
      </c>
      <c r="HA211" s="12">
        <f t="shared" si="335"/>
        <v>0</v>
      </c>
      <c r="HB211" s="13">
        <f t="shared" si="335"/>
        <v>0</v>
      </c>
      <c r="HC211" s="14">
        <f t="shared" si="335"/>
        <v>0</v>
      </c>
      <c r="HD211" s="6">
        <f t="shared" si="291"/>
        <v>0</v>
      </c>
      <c r="HE211" s="84" t="str">
        <f t="shared" si="292"/>
        <v>Ok</v>
      </c>
    </row>
    <row r="212" spans="2:213" hidden="1" x14ac:dyDescent="0.3">
      <c r="B212" s="84" t="s">
        <v>269</v>
      </c>
      <c r="C212" s="12">
        <f>SUMIFS(Inyecciones!$E$2:$E$14185,Inyecciones!$A$2:$A$14185,Balance!C$4,Inyecciones!$B$2:$B$14185,Balance!$B212,Inyecciones!$C$2:$C$14185,Balance!C$5)</f>
        <v>43043.480223524319</v>
      </c>
      <c r="D212" s="13">
        <f>SUMIFS(Inyecciones!$E$2:$E$14185,Inyecciones!$A$2:$A$14185,Balance!D$4,Inyecciones!$B$2:$B$14185,Balance!$B212,Inyecciones!$C$2:$C$14185,Balance!D$5)</f>
        <v>36026.423304399432</v>
      </c>
      <c r="E212" s="13">
        <f>SUMIFS(Inyecciones!$E$2:$E$14185,Inyecciones!$A$2:$A$14185,Balance!E$4,Inyecciones!$B$2:$B$14185,Balance!$B212,Inyecciones!$C$2:$C$14185,Balance!E$5)</f>
        <v>33089.993620155743</v>
      </c>
      <c r="F212" s="13">
        <f>SUMIFS(Inyecciones!$E$2:$E$14185,Inyecciones!$A$2:$A$14185,Balance!F$4,Inyecciones!$B$2:$B$14185,Balance!$B212,Inyecciones!$C$2:$C$14185,Balance!F$5)</f>
        <v>22895.624715779992</v>
      </c>
      <c r="G212" s="13">
        <f>SUMIFS(Inyecciones!$E$2:$E$14185,Inyecciones!$A$2:$A$14185,Balance!G$4,Inyecciones!$B$2:$B$14185,Balance!$B212,Inyecciones!$C$2:$C$14185,Balance!G$5)</f>
        <v>19917.057509552309</v>
      </c>
      <c r="H212" s="13">
        <f>SUMIFS(Inyecciones!$E$2:$E$14185,Inyecciones!$A$2:$A$14185,Balance!H$4,Inyecciones!$B$2:$B$14185,Balance!$B212,Inyecciones!$C$2:$C$14185,Balance!H$5)</f>
        <v>10963.603525445889</v>
      </c>
      <c r="I212" s="13">
        <f>SUMIFS(Inyecciones!$E$2:$E$14185,Inyecciones!$A$2:$A$14185,Balance!I$4,Inyecciones!$B$2:$B$14185,Balance!$B212,Inyecciones!$C$2:$C$14185,Balance!I$5)</f>
        <v>12030.05345096694</v>
      </c>
      <c r="J212" s="13">
        <f>SUMIFS(Inyecciones!$E$2:$E$14185,Inyecciones!$A$2:$A$14185,Balance!J$4,Inyecciones!$B$2:$B$14185,Balance!$B212,Inyecciones!$C$2:$C$14185,Balance!J$5)</f>
        <v>22223.898138097131</v>
      </c>
      <c r="K212" s="13">
        <f>SUMIFS(Inyecciones!$E$2:$E$14185,Inyecciones!$A$2:$A$14185,Balance!K$4,Inyecciones!$B$2:$B$14185,Balance!$B212,Inyecciones!$C$2:$C$14185,Balance!K$5)</f>
        <v>19363.690260495969</v>
      </c>
      <c r="L212" s="13">
        <f>SUMIFS(Inyecciones!$E$2:$E$14185,Inyecciones!$A$2:$A$14185,Balance!L$4,Inyecciones!$B$2:$B$14185,Balance!$B212,Inyecciones!$C$2:$C$14185,Balance!L$5)</f>
        <v>4851.3324265429874</v>
      </c>
      <c r="M212" s="13">
        <f>SUMIFS(Inyecciones!$E$2:$E$14185,Inyecciones!$A$2:$A$14185,Balance!M$4,Inyecciones!$B$2:$B$14185,Balance!$B212,Inyecciones!$C$2:$C$14185,Balance!M$5)</f>
        <v>1975.5512588061499</v>
      </c>
      <c r="N212" s="14">
        <f>SUMIFS(Inyecciones!$E$2:$E$14185,Inyecciones!$A$2:$A$14185,Balance!N$4,Inyecciones!$B$2:$B$14185,Balance!$B212,Inyecciones!$C$2:$C$14185,Balance!N$5)</f>
        <v>4184.8150343357374</v>
      </c>
      <c r="O212" s="12">
        <f>SUMIFS(Inyecciones!$E$2:$E$14185,Inyecciones!$A$2:$A$14185,Balance!O$4,Inyecciones!$B$2:$B$14185,Balance!$B212,Inyecciones!$C$2:$C$14185,Balance!O$5)</f>
        <v>43124.530308686357</v>
      </c>
      <c r="P212" s="13">
        <f>SUMIFS(Inyecciones!$E$2:$E$14185,Inyecciones!$A$2:$A$14185,Balance!P$4,Inyecciones!$B$2:$B$14185,Balance!$B212,Inyecciones!$C$2:$C$14185,Balance!P$5)</f>
        <v>36149.653506508657</v>
      </c>
      <c r="Q212" s="13">
        <f>SUMIFS(Inyecciones!$E$2:$E$14185,Inyecciones!$A$2:$A$14185,Balance!Q$4,Inyecciones!$B$2:$B$14185,Balance!$B212,Inyecciones!$C$2:$C$14185,Balance!Q$5)</f>
        <v>33407.236815052071</v>
      </c>
      <c r="R212" s="13">
        <f>SUMIFS(Inyecciones!$E$2:$E$14185,Inyecciones!$A$2:$A$14185,Balance!R$4,Inyecciones!$B$2:$B$14185,Balance!$B212,Inyecciones!$C$2:$C$14185,Balance!R$5)</f>
        <v>24174.541776124981</v>
      </c>
      <c r="S212" s="13">
        <f>SUMIFS(Inyecciones!$E$2:$E$14185,Inyecciones!$A$2:$A$14185,Balance!S$4,Inyecciones!$B$2:$B$14185,Balance!$B212,Inyecciones!$C$2:$C$14185,Balance!S$5)</f>
        <v>19703.024830941529</v>
      </c>
      <c r="T212" s="13">
        <f>SUMIFS(Inyecciones!$E$2:$E$14185,Inyecciones!$A$2:$A$14185,Balance!T$4,Inyecciones!$B$2:$B$14185,Balance!$B212,Inyecciones!$C$2:$C$14185,Balance!T$5)</f>
        <v>11014.80446041343</v>
      </c>
      <c r="U212" s="13">
        <f>SUMIFS(Inyecciones!$E$2:$E$14185,Inyecciones!$A$2:$A$14185,Balance!U$4,Inyecciones!$B$2:$B$14185,Balance!$B212,Inyecciones!$C$2:$C$14185,Balance!U$5)</f>
        <v>12508.48228688651</v>
      </c>
      <c r="V212" s="13">
        <f>SUMIFS(Inyecciones!$E$2:$E$14185,Inyecciones!$A$2:$A$14185,Balance!V$4,Inyecciones!$B$2:$B$14185,Balance!$B212,Inyecciones!$C$2:$C$14185,Balance!V$5)</f>
        <v>22357.825784552238</v>
      </c>
      <c r="W212" s="13">
        <f>SUMIFS(Inyecciones!$E$2:$E$14185,Inyecciones!$A$2:$A$14185,Balance!W$4,Inyecciones!$B$2:$B$14185,Balance!$B212,Inyecciones!$C$2:$C$14185,Balance!W$5)</f>
        <v>19653.214262480811</v>
      </c>
      <c r="X212" s="13">
        <f>SUMIFS(Inyecciones!$E$2:$E$14185,Inyecciones!$A$2:$A$14185,Balance!X$4,Inyecciones!$B$2:$B$14185,Balance!$B212,Inyecciones!$C$2:$C$14185,Balance!X$5)</f>
        <v>7119.1176982612114</v>
      </c>
      <c r="Y212" s="13">
        <f>SUMIFS(Inyecciones!$E$2:$E$14185,Inyecciones!$A$2:$A$14185,Balance!Y$4,Inyecciones!$B$2:$B$14185,Balance!$B212,Inyecciones!$C$2:$C$14185,Balance!Y$5)</f>
        <v>8681.7876228370387</v>
      </c>
      <c r="Z212" s="14">
        <f>SUMIFS(Inyecciones!$E$2:$E$14185,Inyecciones!$A$2:$A$14185,Balance!Z$4,Inyecciones!$B$2:$B$14185,Balance!$B212,Inyecciones!$C$2:$C$14185,Balance!Z$5)</f>
        <v>13474.593671868761</v>
      </c>
      <c r="AA212" s="12">
        <f>SUMIFS(Inyecciones!$E$2:$E$14185,Inyecciones!$A$2:$A$14185,Balance!AA$4,Inyecciones!$B$2:$B$14185,Balance!$B212,Inyecciones!$C$2:$C$14185,Balance!AA$5)</f>
        <v>43141.073937523703</v>
      </c>
      <c r="AB212" s="13">
        <f>SUMIFS(Inyecciones!$E$2:$E$14185,Inyecciones!$A$2:$A$14185,Balance!AB$4,Inyecciones!$B$2:$B$14185,Balance!$B212,Inyecciones!$C$2:$C$14185,Balance!AB$5)</f>
        <v>36158.541530414746</v>
      </c>
      <c r="AC212" s="13">
        <f>SUMIFS(Inyecciones!$E$2:$E$14185,Inyecciones!$A$2:$A$14185,Balance!AC$4,Inyecciones!$B$2:$B$14185,Balance!$B212,Inyecciones!$C$2:$C$14185,Balance!AC$5)</f>
        <v>33267.035892449217</v>
      </c>
      <c r="AD212" s="13">
        <f>SUMIFS(Inyecciones!$E$2:$E$14185,Inyecciones!$A$2:$A$14185,Balance!AD$4,Inyecciones!$B$2:$B$14185,Balance!$B212,Inyecciones!$C$2:$C$14185,Balance!AD$5)</f>
        <v>24013.680207039291</v>
      </c>
      <c r="AE212" s="13">
        <f>SUMIFS(Inyecciones!$E$2:$E$14185,Inyecciones!$A$2:$A$14185,Balance!AE$4,Inyecciones!$B$2:$B$14185,Balance!$B212,Inyecciones!$C$2:$C$14185,Balance!AE$5)</f>
        <v>20214.230505690659</v>
      </c>
      <c r="AF212" s="13">
        <f>SUMIFS(Inyecciones!$E$2:$E$14185,Inyecciones!$A$2:$A$14185,Balance!AF$4,Inyecciones!$B$2:$B$14185,Balance!$B212,Inyecciones!$C$2:$C$14185,Balance!AF$5)</f>
        <v>11580.428866160521</v>
      </c>
      <c r="AG212" s="13">
        <f>SUMIFS(Inyecciones!$E$2:$E$14185,Inyecciones!$A$2:$A$14185,Balance!AG$4,Inyecciones!$B$2:$B$14185,Balance!$B212,Inyecciones!$C$2:$C$14185,Balance!AG$5)</f>
        <v>13386.145728016359</v>
      </c>
      <c r="AH212" s="13">
        <f>SUMIFS(Inyecciones!$E$2:$E$14185,Inyecciones!$A$2:$A$14185,Balance!AH$4,Inyecciones!$B$2:$B$14185,Balance!$B212,Inyecciones!$C$2:$C$14185,Balance!AH$5)</f>
        <v>24468.010557071619</v>
      </c>
      <c r="AI212" s="13">
        <f>SUMIFS(Inyecciones!$E$2:$E$14185,Inyecciones!$A$2:$A$14185,Balance!AI$4,Inyecciones!$B$2:$B$14185,Balance!$B212,Inyecciones!$C$2:$C$14185,Balance!AI$5)</f>
        <v>21089.561907128871</v>
      </c>
      <c r="AJ212" s="13">
        <f>SUMIFS(Inyecciones!$E$2:$E$14185,Inyecciones!$A$2:$A$14185,Balance!AJ$4,Inyecciones!$B$2:$B$14185,Balance!$B212,Inyecciones!$C$2:$C$14185,Balance!AJ$5)</f>
        <v>15626.509467541609</v>
      </c>
      <c r="AK212" s="13">
        <f>SUMIFS(Inyecciones!$E$2:$E$14185,Inyecciones!$A$2:$A$14185,Balance!AK$4,Inyecciones!$B$2:$B$14185,Balance!$B212,Inyecciones!$C$2:$C$14185,Balance!AK$5)</f>
        <v>16955.054186826888</v>
      </c>
      <c r="AL212" s="14">
        <f>SUMIFS(Inyecciones!$E$2:$E$14185,Inyecciones!$A$2:$A$14185,Balance!AL$4,Inyecciones!$B$2:$B$14185,Balance!$B212,Inyecciones!$C$2:$C$14185,Balance!AL$5)</f>
        <v>20795.65240721338</v>
      </c>
      <c r="AM212" s="13"/>
      <c r="AN212" s="12">
        <f>SUMIFS('Retiro Mensual'!$E$2:$E$2629,'Retiro Mensual'!$A$2:$A$2629,AN$4,'Retiro Mensual'!$B$2:$B$2629,$B212,'Retiro Mensual'!$C$2:$C$2629,AN$5)</f>
        <v>0</v>
      </c>
      <c r="AO212" s="13">
        <f>SUMIFS('Retiro Mensual'!$E$2:$E$2629,'Retiro Mensual'!$A$2:$A$2629,AO$4,'Retiro Mensual'!$B$2:$B$2629,$B212,'Retiro Mensual'!$C$2:$C$2629,AO$5)</f>
        <v>0</v>
      </c>
      <c r="AP212" s="13">
        <f>SUMIFS('Retiro Mensual'!$E$2:$E$2629,'Retiro Mensual'!$A$2:$A$2629,AP$4,'Retiro Mensual'!$B$2:$B$2629,$B212,'Retiro Mensual'!$C$2:$C$2629,AP$5)</f>
        <v>0</v>
      </c>
      <c r="AQ212" s="13">
        <f>SUMIFS('Retiro Mensual'!$E$2:$E$2629,'Retiro Mensual'!$A$2:$A$2629,AQ$4,'Retiro Mensual'!$B$2:$B$2629,$B212,'Retiro Mensual'!$C$2:$C$2629,AQ$5)</f>
        <v>0</v>
      </c>
      <c r="AR212" s="13">
        <f>SUMIFS('Retiro Mensual'!$E$2:$E$2629,'Retiro Mensual'!$A$2:$A$2629,AR$4,'Retiro Mensual'!$B$2:$B$2629,$B212,'Retiro Mensual'!$C$2:$C$2629,AR$5)</f>
        <v>0</v>
      </c>
      <c r="AS212" s="13">
        <f>SUMIFS('Retiro Mensual'!$E$2:$E$2629,'Retiro Mensual'!$A$2:$A$2629,AS$4,'Retiro Mensual'!$B$2:$B$2629,$B212,'Retiro Mensual'!$C$2:$C$2629,AS$5)</f>
        <v>0</v>
      </c>
      <c r="AT212" s="13">
        <f>SUMIFS('Retiro Mensual'!$E$2:$E$2629,'Retiro Mensual'!$A$2:$A$2629,AT$4,'Retiro Mensual'!$B$2:$B$2629,$B212,'Retiro Mensual'!$C$2:$C$2629,AT$5)</f>
        <v>0</v>
      </c>
      <c r="AU212" s="13">
        <f>SUMIFS('Retiro Mensual'!$E$2:$E$2629,'Retiro Mensual'!$A$2:$A$2629,AU$4,'Retiro Mensual'!$B$2:$B$2629,$B212,'Retiro Mensual'!$C$2:$C$2629,AU$5)</f>
        <v>0</v>
      </c>
      <c r="AV212" s="13">
        <f>SUMIFS('Retiro Mensual'!$E$2:$E$2629,'Retiro Mensual'!$A$2:$A$2629,AV$4,'Retiro Mensual'!$B$2:$B$2629,$B212,'Retiro Mensual'!$C$2:$C$2629,AV$5)</f>
        <v>0</v>
      </c>
      <c r="AW212" s="13">
        <f>SUMIFS('Retiro Mensual'!$E$2:$E$2629,'Retiro Mensual'!$A$2:$A$2629,AW$4,'Retiro Mensual'!$B$2:$B$2629,$B212,'Retiro Mensual'!$C$2:$C$2629,AW$5)</f>
        <v>0</v>
      </c>
      <c r="AX212" s="13">
        <f>SUMIFS('Retiro Mensual'!$E$2:$E$2629,'Retiro Mensual'!$A$2:$A$2629,AX$4,'Retiro Mensual'!$B$2:$B$2629,$B212,'Retiro Mensual'!$C$2:$C$2629,AX$5)</f>
        <v>0</v>
      </c>
      <c r="AY212" s="14">
        <f>SUMIFS('Retiro Mensual'!$E$2:$E$2629,'Retiro Mensual'!$A$2:$A$2629,AY$4,'Retiro Mensual'!$B$2:$B$2629,$B212,'Retiro Mensual'!$C$2:$C$2629,AY$5)</f>
        <v>0</v>
      </c>
      <c r="AZ212" s="12">
        <f>SUMIFS('Retiro Mensual'!$E$2:$E$2629,'Retiro Mensual'!$A$2:$A$2629,AZ$4,'Retiro Mensual'!$B$2:$B$2629,$B212,'Retiro Mensual'!$C$2:$C$2629,AZ$5)</f>
        <v>0</v>
      </c>
      <c r="BA212" s="13">
        <f>SUMIFS('Retiro Mensual'!$E$2:$E$2629,'Retiro Mensual'!$A$2:$A$2629,BA$4,'Retiro Mensual'!$B$2:$B$2629,$B212,'Retiro Mensual'!$C$2:$C$2629,BA$5)</f>
        <v>0</v>
      </c>
      <c r="BB212" s="13">
        <f>SUMIFS('Retiro Mensual'!$E$2:$E$2629,'Retiro Mensual'!$A$2:$A$2629,BB$4,'Retiro Mensual'!$B$2:$B$2629,$B212,'Retiro Mensual'!$C$2:$C$2629,BB$5)</f>
        <v>0</v>
      </c>
      <c r="BC212" s="13">
        <f>SUMIFS('Retiro Mensual'!$E$2:$E$2629,'Retiro Mensual'!$A$2:$A$2629,BC$4,'Retiro Mensual'!$B$2:$B$2629,$B212,'Retiro Mensual'!$C$2:$C$2629,BC$5)</f>
        <v>0</v>
      </c>
      <c r="BD212" s="13">
        <f>SUMIFS('Retiro Mensual'!$E$2:$E$2629,'Retiro Mensual'!$A$2:$A$2629,BD$4,'Retiro Mensual'!$B$2:$B$2629,$B212,'Retiro Mensual'!$C$2:$C$2629,BD$5)</f>
        <v>0</v>
      </c>
      <c r="BE212" s="13">
        <f>SUMIFS('Retiro Mensual'!$E$2:$E$2629,'Retiro Mensual'!$A$2:$A$2629,BE$4,'Retiro Mensual'!$B$2:$B$2629,$B212,'Retiro Mensual'!$C$2:$C$2629,BE$5)</f>
        <v>0</v>
      </c>
      <c r="BF212" s="13">
        <f>SUMIFS('Retiro Mensual'!$E$2:$E$2629,'Retiro Mensual'!$A$2:$A$2629,BF$4,'Retiro Mensual'!$B$2:$B$2629,$B212,'Retiro Mensual'!$C$2:$C$2629,BF$5)</f>
        <v>0</v>
      </c>
      <c r="BG212" s="13">
        <f>SUMIFS('Retiro Mensual'!$E$2:$E$2629,'Retiro Mensual'!$A$2:$A$2629,BG$4,'Retiro Mensual'!$B$2:$B$2629,$B212,'Retiro Mensual'!$C$2:$C$2629,BG$5)</f>
        <v>0</v>
      </c>
      <c r="BH212" s="13">
        <f>SUMIFS('Retiro Mensual'!$E$2:$E$2629,'Retiro Mensual'!$A$2:$A$2629,BH$4,'Retiro Mensual'!$B$2:$B$2629,$B212,'Retiro Mensual'!$C$2:$C$2629,BH$5)</f>
        <v>0</v>
      </c>
      <c r="BI212" s="13">
        <f>SUMIFS('Retiro Mensual'!$E$2:$E$2629,'Retiro Mensual'!$A$2:$A$2629,BI$4,'Retiro Mensual'!$B$2:$B$2629,$B212,'Retiro Mensual'!$C$2:$C$2629,BI$5)</f>
        <v>0</v>
      </c>
      <c r="BJ212" s="13">
        <f>SUMIFS('Retiro Mensual'!$E$2:$E$2629,'Retiro Mensual'!$A$2:$A$2629,BJ$4,'Retiro Mensual'!$B$2:$B$2629,$B212,'Retiro Mensual'!$C$2:$C$2629,BJ$5)</f>
        <v>0</v>
      </c>
      <c r="BK212" s="14">
        <f>SUMIFS('Retiro Mensual'!$E$2:$E$2629,'Retiro Mensual'!$A$2:$A$2629,BK$4,'Retiro Mensual'!$B$2:$B$2629,$B212,'Retiro Mensual'!$C$2:$C$2629,BK$5)</f>
        <v>0</v>
      </c>
      <c r="BL212" s="12">
        <f>SUMIFS('Retiro Mensual'!$E$2:$E$2629,'Retiro Mensual'!$A$2:$A$2629,BL$4,'Retiro Mensual'!$B$2:$B$2629,$B212,'Retiro Mensual'!$C$2:$C$2629,BL$5)</f>
        <v>0</v>
      </c>
      <c r="BM212" s="13">
        <f>SUMIFS('Retiro Mensual'!$E$2:$E$2629,'Retiro Mensual'!$A$2:$A$2629,BM$4,'Retiro Mensual'!$B$2:$B$2629,$B212,'Retiro Mensual'!$C$2:$C$2629,BM$5)</f>
        <v>0</v>
      </c>
      <c r="BN212" s="13">
        <f>SUMIFS('Retiro Mensual'!$E$2:$E$2629,'Retiro Mensual'!$A$2:$A$2629,BN$4,'Retiro Mensual'!$B$2:$B$2629,$B212,'Retiro Mensual'!$C$2:$C$2629,BN$5)</f>
        <v>0</v>
      </c>
      <c r="BO212" s="13">
        <f>SUMIFS('Retiro Mensual'!$E$2:$E$2629,'Retiro Mensual'!$A$2:$A$2629,BO$4,'Retiro Mensual'!$B$2:$B$2629,$B212,'Retiro Mensual'!$C$2:$C$2629,BO$5)</f>
        <v>0</v>
      </c>
      <c r="BP212" s="13">
        <f>SUMIFS('Retiro Mensual'!$E$2:$E$2629,'Retiro Mensual'!$A$2:$A$2629,BP$4,'Retiro Mensual'!$B$2:$B$2629,$B212,'Retiro Mensual'!$C$2:$C$2629,BP$5)</f>
        <v>0</v>
      </c>
      <c r="BQ212" s="13">
        <f>SUMIFS('Retiro Mensual'!$E$2:$E$2629,'Retiro Mensual'!$A$2:$A$2629,BQ$4,'Retiro Mensual'!$B$2:$B$2629,$B212,'Retiro Mensual'!$C$2:$C$2629,BQ$5)</f>
        <v>0</v>
      </c>
      <c r="BR212" s="13">
        <f>SUMIFS('Retiro Mensual'!$E$2:$E$2629,'Retiro Mensual'!$A$2:$A$2629,BR$4,'Retiro Mensual'!$B$2:$B$2629,$B212,'Retiro Mensual'!$C$2:$C$2629,BR$5)</f>
        <v>0</v>
      </c>
      <c r="BS212" s="13">
        <f>SUMIFS('Retiro Mensual'!$E$2:$E$2629,'Retiro Mensual'!$A$2:$A$2629,BS$4,'Retiro Mensual'!$B$2:$B$2629,$B212,'Retiro Mensual'!$C$2:$C$2629,BS$5)</f>
        <v>0</v>
      </c>
      <c r="BT212" s="13">
        <f>SUMIFS('Retiro Mensual'!$E$2:$E$2629,'Retiro Mensual'!$A$2:$A$2629,BT$4,'Retiro Mensual'!$B$2:$B$2629,$B212,'Retiro Mensual'!$C$2:$C$2629,BT$5)</f>
        <v>0</v>
      </c>
      <c r="BU212" s="13">
        <f>SUMIFS('Retiro Mensual'!$E$2:$E$2629,'Retiro Mensual'!$A$2:$A$2629,BU$4,'Retiro Mensual'!$B$2:$B$2629,$B212,'Retiro Mensual'!$C$2:$C$2629,BU$5)</f>
        <v>0</v>
      </c>
      <c r="BV212" s="13">
        <f>SUMIFS('Retiro Mensual'!$E$2:$E$2629,'Retiro Mensual'!$A$2:$A$2629,BV$4,'Retiro Mensual'!$B$2:$B$2629,$B212,'Retiro Mensual'!$C$2:$C$2629,BV$5)</f>
        <v>0</v>
      </c>
      <c r="BW212" s="14">
        <f>SUMIFS('Retiro Mensual'!$E$2:$E$2629,'Retiro Mensual'!$A$2:$A$2629,BW$4,'Retiro Mensual'!$B$2:$B$2629,$B212,'Retiro Mensual'!$C$2:$C$2629,BW$5)</f>
        <v>0</v>
      </c>
      <c r="BX212" s="13"/>
      <c r="BY212" s="12">
        <f>SUMIFS('Compra Ventas'!$E$2:$E$2700,'Compra Ventas'!$A$2:$A$2700,BY$4,'Compra Ventas'!$B$2:$B$2700,$B212,'Compra Ventas'!$C$2:$C$2700,BY$5)</f>
        <v>0</v>
      </c>
      <c r="BZ212" s="13">
        <f>SUMIFS('Compra Ventas'!$E$2:$E$2700,'Compra Ventas'!$A$2:$A$2700,BZ$4,'Compra Ventas'!$B$2:$B$2700,$B212,'Compra Ventas'!$C$2:$C$2700,BZ$5)</f>
        <v>0</v>
      </c>
      <c r="CA212" s="13">
        <f>SUMIFS('Compra Ventas'!$E$2:$E$2700,'Compra Ventas'!$A$2:$A$2700,CA$4,'Compra Ventas'!$B$2:$B$2700,$B212,'Compra Ventas'!$C$2:$C$2700,CA$5)</f>
        <v>0</v>
      </c>
      <c r="CB212" s="13">
        <f>SUMIFS('Compra Ventas'!$E$2:$E$2700,'Compra Ventas'!$A$2:$A$2700,CB$4,'Compra Ventas'!$B$2:$B$2700,$B212,'Compra Ventas'!$C$2:$C$2700,CB$5)</f>
        <v>0</v>
      </c>
      <c r="CC212" s="13">
        <f>SUMIFS('Compra Ventas'!$E$2:$E$2700,'Compra Ventas'!$A$2:$A$2700,CC$4,'Compra Ventas'!$B$2:$B$2700,$B212,'Compra Ventas'!$C$2:$C$2700,CC$5)</f>
        <v>0</v>
      </c>
      <c r="CD212" s="13">
        <f>SUMIFS('Compra Ventas'!$E$2:$E$2700,'Compra Ventas'!$A$2:$A$2700,CD$4,'Compra Ventas'!$B$2:$B$2700,$B212,'Compra Ventas'!$C$2:$C$2700,CD$5)</f>
        <v>0</v>
      </c>
      <c r="CE212" s="13">
        <f>SUMIFS('Compra Ventas'!$E$2:$E$2700,'Compra Ventas'!$A$2:$A$2700,CE$4,'Compra Ventas'!$B$2:$B$2700,$B212,'Compra Ventas'!$C$2:$C$2700,CE$5)</f>
        <v>0</v>
      </c>
      <c r="CF212" s="13">
        <f>SUMIFS('Compra Ventas'!$E$2:$E$2700,'Compra Ventas'!$A$2:$A$2700,CF$4,'Compra Ventas'!$B$2:$B$2700,$B212,'Compra Ventas'!$C$2:$C$2700,CF$5)</f>
        <v>0</v>
      </c>
      <c r="CG212" s="13">
        <f>SUMIFS('Compra Ventas'!$E$2:$E$2700,'Compra Ventas'!$A$2:$A$2700,CG$4,'Compra Ventas'!$B$2:$B$2700,$B212,'Compra Ventas'!$C$2:$C$2700,CG$5)</f>
        <v>0</v>
      </c>
      <c r="CH212" s="13">
        <f>SUMIFS('Compra Ventas'!$E$2:$E$2700,'Compra Ventas'!$A$2:$A$2700,CH$4,'Compra Ventas'!$B$2:$B$2700,$B212,'Compra Ventas'!$C$2:$C$2700,CH$5)</f>
        <v>0</v>
      </c>
      <c r="CI212" s="13">
        <f>SUMIFS('Compra Ventas'!$E$2:$E$2700,'Compra Ventas'!$A$2:$A$2700,CI$4,'Compra Ventas'!$B$2:$B$2700,$B212,'Compra Ventas'!$C$2:$C$2700,CI$5)</f>
        <v>0</v>
      </c>
      <c r="CJ212" s="14">
        <f>SUMIFS('Compra Ventas'!$E$2:$E$2700,'Compra Ventas'!$A$2:$A$2700,CJ$4,'Compra Ventas'!$B$2:$B$2700,$B212,'Compra Ventas'!$C$2:$C$2700,CJ$5)</f>
        <v>0</v>
      </c>
      <c r="CK212" s="12">
        <f>SUMIFS('Compra Ventas'!$E$2:$E$2700,'Compra Ventas'!$A$2:$A$2700,CK$4,'Compra Ventas'!$B$2:$B$2700,$B212,'Compra Ventas'!$C$2:$C$2700,CK$5)</f>
        <v>0</v>
      </c>
      <c r="CL212" s="13">
        <f>SUMIFS('Compra Ventas'!$E$2:$E$2700,'Compra Ventas'!$A$2:$A$2700,CL$4,'Compra Ventas'!$B$2:$B$2700,$B212,'Compra Ventas'!$C$2:$C$2700,CL$5)</f>
        <v>0</v>
      </c>
      <c r="CM212" s="13">
        <f>SUMIFS('Compra Ventas'!$E$2:$E$2700,'Compra Ventas'!$A$2:$A$2700,CM$4,'Compra Ventas'!$B$2:$B$2700,$B212,'Compra Ventas'!$C$2:$C$2700,CM$5)</f>
        <v>0</v>
      </c>
      <c r="CN212" s="13">
        <f>SUMIFS('Compra Ventas'!$E$2:$E$2700,'Compra Ventas'!$A$2:$A$2700,CN$4,'Compra Ventas'!$B$2:$B$2700,$B212,'Compra Ventas'!$C$2:$C$2700,CN$5)</f>
        <v>0</v>
      </c>
      <c r="CO212" s="13">
        <f>SUMIFS('Compra Ventas'!$E$2:$E$2700,'Compra Ventas'!$A$2:$A$2700,CO$4,'Compra Ventas'!$B$2:$B$2700,$B212,'Compra Ventas'!$C$2:$C$2700,CO$5)</f>
        <v>0</v>
      </c>
      <c r="CP212" s="13">
        <f>SUMIFS('Compra Ventas'!$E$2:$E$2700,'Compra Ventas'!$A$2:$A$2700,CP$4,'Compra Ventas'!$B$2:$B$2700,$B212,'Compra Ventas'!$C$2:$C$2700,CP$5)</f>
        <v>0</v>
      </c>
      <c r="CQ212" s="13">
        <f>SUMIFS('Compra Ventas'!$E$2:$E$2700,'Compra Ventas'!$A$2:$A$2700,CQ$4,'Compra Ventas'!$B$2:$B$2700,$B212,'Compra Ventas'!$C$2:$C$2700,CQ$5)</f>
        <v>0</v>
      </c>
      <c r="CR212" s="13">
        <f>SUMIFS('Compra Ventas'!$E$2:$E$2700,'Compra Ventas'!$A$2:$A$2700,CR$4,'Compra Ventas'!$B$2:$B$2700,$B212,'Compra Ventas'!$C$2:$C$2700,CR$5)</f>
        <v>0</v>
      </c>
      <c r="CS212" s="13">
        <f>SUMIFS('Compra Ventas'!$E$2:$E$2700,'Compra Ventas'!$A$2:$A$2700,CS$4,'Compra Ventas'!$B$2:$B$2700,$B212,'Compra Ventas'!$C$2:$C$2700,CS$5)</f>
        <v>0</v>
      </c>
      <c r="CT212" s="13">
        <f>SUMIFS('Compra Ventas'!$E$2:$E$2700,'Compra Ventas'!$A$2:$A$2700,CT$4,'Compra Ventas'!$B$2:$B$2700,$B212,'Compra Ventas'!$C$2:$C$2700,CT$5)</f>
        <v>0</v>
      </c>
      <c r="CU212" s="13">
        <f>SUMIFS('Compra Ventas'!$E$2:$E$2700,'Compra Ventas'!$A$2:$A$2700,CU$4,'Compra Ventas'!$B$2:$B$2700,$B212,'Compra Ventas'!$C$2:$C$2700,CU$5)</f>
        <v>0</v>
      </c>
      <c r="CV212" s="14">
        <f>SUMIFS('Compra Ventas'!$E$2:$E$2700,'Compra Ventas'!$A$2:$A$2700,CV$4,'Compra Ventas'!$B$2:$B$2700,$B212,'Compra Ventas'!$C$2:$C$2700,CV$5)</f>
        <v>0</v>
      </c>
      <c r="CW212" s="12">
        <f>SUMIFS('Compra Ventas'!$E$2:$E$2700,'Compra Ventas'!$A$2:$A$2700,CW$4,'Compra Ventas'!$B$2:$B$2700,$B212,'Compra Ventas'!$C$2:$C$2700,CW$5)</f>
        <v>0</v>
      </c>
      <c r="CX212" s="13">
        <f>SUMIFS('Compra Ventas'!$E$2:$E$2700,'Compra Ventas'!$A$2:$A$2700,CX$4,'Compra Ventas'!$B$2:$B$2700,$B212,'Compra Ventas'!$C$2:$C$2700,CX$5)</f>
        <v>0</v>
      </c>
      <c r="CY212" s="13">
        <f>SUMIFS('Compra Ventas'!$E$2:$E$2700,'Compra Ventas'!$A$2:$A$2700,CY$4,'Compra Ventas'!$B$2:$B$2700,$B212,'Compra Ventas'!$C$2:$C$2700,CY$5)</f>
        <v>0</v>
      </c>
      <c r="CZ212" s="13">
        <f>SUMIFS('Compra Ventas'!$E$2:$E$2700,'Compra Ventas'!$A$2:$A$2700,CZ$4,'Compra Ventas'!$B$2:$B$2700,$B212,'Compra Ventas'!$C$2:$C$2700,CZ$5)</f>
        <v>0</v>
      </c>
      <c r="DA212" s="13">
        <f>SUMIFS('Compra Ventas'!$E$2:$E$2700,'Compra Ventas'!$A$2:$A$2700,DA$4,'Compra Ventas'!$B$2:$B$2700,$B212,'Compra Ventas'!$C$2:$C$2700,DA$5)</f>
        <v>0</v>
      </c>
      <c r="DB212" s="13">
        <f>SUMIFS('Compra Ventas'!$E$2:$E$2700,'Compra Ventas'!$A$2:$A$2700,DB$4,'Compra Ventas'!$B$2:$B$2700,$B212,'Compra Ventas'!$C$2:$C$2700,DB$5)</f>
        <v>0</v>
      </c>
      <c r="DC212" s="13">
        <f>SUMIFS('Compra Ventas'!$E$2:$E$2700,'Compra Ventas'!$A$2:$A$2700,DC$4,'Compra Ventas'!$B$2:$B$2700,$B212,'Compra Ventas'!$C$2:$C$2700,DC$5)</f>
        <v>0</v>
      </c>
      <c r="DD212" s="13">
        <f>SUMIFS('Compra Ventas'!$E$2:$E$2700,'Compra Ventas'!$A$2:$A$2700,DD$4,'Compra Ventas'!$B$2:$B$2700,$B212,'Compra Ventas'!$C$2:$C$2700,DD$5)</f>
        <v>0</v>
      </c>
      <c r="DE212" s="13">
        <f>SUMIFS('Compra Ventas'!$E$2:$E$2700,'Compra Ventas'!$A$2:$A$2700,DE$4,'Compra Ventas'!$B$2:$B$2700,$B212,'Compra Ventas'!$C$2:$C$2700,DE$5)</f>
        <v>0</v>
      </c>
      <c r="DF212" s="13">
        <f>SUMIFS('Compra Ventas'!$E$2:$E$2700,'Compra Ventas'!$A$2:$A$2700,DF$4,'Compra Ventas'!$B$2:$B$2700,$B212,'Compra Ventas'!$C$2:$C$2700,DF$5)</f>
        <v>0</v>
      </c>
      <c r="DG212" s="13">
        <f>SUMIFS('Compra Ventas'!$E$2:$E$2700,'Compra Ventas'!$A$2:$A$2700,DG$4,'Compra Ventas'!$B$2:$B$2700,$B212,'Compra Ventas'!$C$2:$C$2700,DG$5)</f>
        <v>0</v>
      </c>
      <c r="DH212" s="14">
        <f>SUMIFS('Compra Ventas'!$E$2:$E$2700,'Compra Ventas'!$A$2:$A$2700,DH$4,'Compra Ventas'!$B$2:$B$2700,$B212,'Compra Ventas'!$C$2:$C$2700,DH$5)</f>
        <v>0</v>
      </c>
      <c r="DI212" s="84"/>
      <c r="DJ212" s="98">
        <f>SUMIFS('Ajuste Ciclado'!D$5:D$47,'Ajuste Ciclado'!$C$5:$C$47,Balance!DJ$4,'Ajuste Ciclado'!$B$5:$B$47,Balance!$B212)</f>
        <v>0</v>
      </c>
      <c r="DK212" s="99">
        <f>SUMIFS('Ajuste Ciclado'!E$5:E$47,'Ajuste Ciclado'!$C$5:$C$47,Balance!DK$4,'Ajuste Ciclado'!$B$5:$B$47,Balance!$B212)</f>
        <v>0</v>
      </c>
      <c r="DL212" s="99">
        <f>SUMIFS('Ajuste Ciclado'!F$5:F$47,'Ajuste Ciclado'!$C$5:$C$47,Balance!DL$4,'Ajuste Ciclado'!$B$5:$B$47,Balance!$B212)</f>
        <v>0</v>
      </c>
      <c r="DM212" s="99">
        <f>SUMIFS('Ajuste Ciclado'!G$5:G$47,'Ajuste Ciclado'!$C$5:$C$47,Balance!DM$4,'Ajuste Ciclado'!$B$5:$B$47,Balance!$B212)</f>
        <v>0</v>
      </c>
      <c r="DN212" s="99">
        <f>SUMIFS('Ajuste Ciclado'!H$5:H$47,'Ajuste Ciclado'!$C$5:$C$47,Balance!DN$4,'Ajuste Ciclado'!$B$5:$B$47,Balance!$B212)</f>
        <v>0</v>
      </c>
      <c r="DO212" s="99">
        <f>SUMIFS('Ajuste Ciclado'!I$5:I$47,'Ajuste Ciclado'!$C$5:$C$47,Balance!DO$4,'Ajuste Ciclado'!$B$5:$B$47,Balance!$B212)</f>
        <v>0</v>
      </c>
      <c r="DP212" s="99">
        <f>SUMIFS('Ajuste Ciclado'!J$5:J$47,'Ajuste Ciclado'!$C$5:$C$47,Balance!DP$4,'Ajuste Ciclado'!$B$5:$B$47,Balance!$B212)</f>
        <v>0</v>
      </c>
      <c r="DQ212" s="99">
        <f>SUMIFS('Ajuste Ciclado'!K$5:K$47,'Ajuste Ciclado'!$C$5:$C$47,Balance!DQ$4,'Ajuste Ciclado'!$B$5:$B$47,Balance!$B212)</f>
        <v>0</v>
      </c>
      <c r="DR212" s="99">
        <f>SUMIFS('Ajuste Ciclado'!L$5:L$47,'Ajuste Ciclado'!$C$5:$C$47,Balance!DR$4,'Ajuste Ciclado'!$B$5:$B$47,Balance!$B212)</f>
        <v>0</v>
      </c>
      <c r="DS212" s="99">
        <f>SUMIFS('Ajuste Ciclado'!M$5:M$47,'Ajuste Ciclado'!$C$5:$C$47,Balance!DS$4,'Ajuste Ciclado'!$B$5:$B$47,Balance!$B212)</f>
        <v>0</v>
      </c>
      <c r="DT212" s="99">
        <f>SUMIFS('Ajuste Ciclado'!N$5:N$47,'Ajuste Ciclado'!$C$5:$C$47,Balance!DT$4,'Ajuste Ciclado'!$B$5:$B$47,Balance!$B212)</f>
        <v>0</v>
      </c>
      <c r="DU212" s="100">
        <f>SUMIFS('Ajuste Ciclado'!O$5:O$47,'Ajuste Ciclado'!$C$5:$C$47,Balance!DU$4,'Ajuste Ciclado'!$B$5:$B$47,Balance!$B212)</f>
        <v>0</v>
      </c>
      <c r="DV212" s="98">
        <f>SUMIFS('Ajuste Ciclado'!D$5:D$47,'Ajuste Ciclado'!$C$5:$C$47,Balance!DV$4,'Ajuste Ciclado'!$B$5:$B$47,Balance!$B212)</f>
        <v>0</v>
      </c>
      <c r="DW212" s="99">
        <f>SUMIFS('Ajuste Ciclado'!E$5:E$47,'Ajuste Ciclado'!$C$5:$C$47,Balance!DW$4,'Ajuste Ciclado'!$B$5:$B$47,Balance!$B212)</f>
        <v>0</v>
      </c>
      <c r="DX212" s="99">
        <f>SUMIFS('Ajuste Ciclado'!F$5:F$47,'Ajuste Ciclado'!$C$5:$C$47,Balance!DX$4,'Ajuste Ciclado'!$B$5:$B$47,Balance!$B212)</f>
        <v>0</v>
      </c>
      <c r="DY212" s="99">
        <f>SUMIFS('Ajuste Ciclado'!G$5:G$47,'Ajuste Ciclado'!$C$5:$C$47,Balance!DY$4,'Ajuste Ciclado'!$B$5:$B$47,Balance!$B212)</f>
        <v>0</v>
      </c>
      <c r="DZ212" s="99">
        <f>SUMIFS('Ajuste Ciclado'!H$5:H$47,'Ajuste Ciclado'!$C$5:$C$47,Balance!DZ$4,'Ajuste Ciclado'!$B$5:$B$47,Balance!$B212)</f>
        <v>0</v>
      </c>
      <c r="EA212" s="99">
        <f>SUMIFS('Ajuste Ciclado'!I$5:I$47,'Ajuste Ciclado'!$C$5:$C$47,Balance!EA$4,'Ajuste Ciclado'!$B$5:$B$47,Balance!$B212)</f>
        <v>0</v>
      </c>
      <c r="EB212" s="99">
        <f>SUMIFS('Ajuste Ciclado'!J$5:J$47,'Ajuste Ciclado'!$C$5:$C$47,Balance!EB$4,'Ajuste Ciclado'!$B$5:$B$47,Balance!$B212)</f>
        <v>0</v>
      </c>
      <c r="EC212" s="99">
        <f>SUMIFS('Ajuste Ciclado'!K$5:K$47,'Ajuste Ciclado'!$C$5:$C$47,Balance!EC$4,'Ajuste Ciclado'!$B$5:$B$47,Balance!$B212)</f>
        <v>0</v>
      </c>
      <c r="ED212" s="99">
        <f>SUMIFS('Ajuste Ciclado'!L$5:L$47,'Ajuste Ciclado'!$C$5:$C$47,Balance!ED$4,'Ajuste Ciclado'!$B$5:$B$47,Balance!$B212)</f>
        <v>0</v>
      </c>
      <c r="EE212" s="99">
        <f>SUMIFS('Ajuste Ciclado'!M$5:M$47,'Ajuste Ciclado'!$C$5:$C$47,Balance!EE$4,'Ajuste Ciclado'!$B$5:$B$47,Balance!$B212)</f>
        <v>0</v>
      </c>
      <c r="EF212" s="99">
        <f>SUMIFS('Ajuste Ciclado'!N$5:N$47,'Ajuste Ciclado'!$C$5:$C$47,Balance!EF$4,'Ajuste Ciclado'!$B$5:$B$47,Balance!$B212)</f>
        <v>0</v>
      </c>
      <c r="EG212" s="100">
        <f>SUMIFS('Ajuste Ciclado'!O$5:O$47,'Ajuste Ciclado'!$C$5:$C$47,Balance!EG$4,'Ajuste Ciclado'!$B$5:$B$47,Balance!$B212)</f>
        <v>0</v>
      </c>
      <c r="EH212" s="98">
        <f>SUMIFS('Ajuste Ciclado'!D$5:D$47,'Ajuste Ciclado'!$C$5:$C$47,Balance!EH$4,'Ajuste Ciclado'!$B$5:$B$47,Balance!$B212)</f>
        <v>0</v>
      </c>
      <c r="EI212" s="99">
        <f>SUMIFS('Ajuste Ciclado'!E$5:E$47,'Ajuste Ciclado'!$C$5:$C$47,Balance!EI$4,'Ajuste Ciclado'!$B$5:$B$47,Balance!$B212)</f>
        <v>0</v>
      </c>
      <c r="EJ212" s="99">
        <f>SUMIFS('Ajuste Ciclado'!F$5:F$47,'Ajuste Ciclado'!$C$5:$C$47,Balance!EJ$4,'Ajuste Ciclado'!$B$5:$B$47,Balance!$B212)</f>
        <v>0</v>
      </c>
      <c r="EK212" s="99">
        <f>SUMIFS('Ajuste Ciclado'!G$5:G$47,'Ajuste Ciclado'!$C$5:$C$47,Balance!EK$4,'Ajuste Ciclado'!$B$5:$B$47,Balance!$B212)</f>
        <v>0</v>
      </c>
      <c r="EL212" s="99">
        <f>SUMIFS('Ajuste Ciclado'!H$5:H$47,'Ajuste Ciclado'!$C$5:$C$47,Balance!EL$4,'Ajuste Ciclado'!$B$5:$B$47,Balance!$B212)</f>
        <v>0</v>
      </c>
      <c r="EM212" s="99">
        <f>SUMIFS('Ajuste Ciclado'!I$5:I$47,'Ajuste Ciclado'!$C$5:$C$47,Balance!EM$4,'Ajuste Ciclado'!$B$5:$B$47,Balance!$B212)</f>
        <v>0</v>
      </c>
      <c r="EN212" s="99">
        <f>SUMIFS('Ajuste Ciclado'!J$5:J$47,'Ajuste Ciclado'!$C$5:$C$47,Balance!EN$4,'Ajuste Ciclado'!$B$5:$B$47,Balance!$B212)</f>
        <v>0</v>
      </c>
      <c r="EO212" s="99">
        <f>SUMIFS('Ajuste Ciclado'!K$5:K$47,'Ajuste Ciclado'!$C$5:$C$47,Balance!EO$4,'Ajuste Ciclado'!$B$5:$B$47,Balance!$B212)</f>
        <v>0</v>
      </c>
      <c r="EP212" s="99">
        <f>SUMIFS('Ajuste Ciclado'!L$5:L$47,'Ajuste Ciclado'!$C$5:$C$47,Balance!EP$4,'Ajuste Ciclado'!$B$5:$B$47,Balance!$B212)</f>
        <v>0</v>
      </c>
      <c r="EQ212" s="99">
        <f>SUMIFS('Ajuste Ciclado'!M$5:M$47,'Ajuste Ciclado'!$C$5:$C$47,Balance!EQ$4,'Ajuste Ciclado'!$B$5:$B$47,Balance!$B212)</f>
        <v>0</v>
      </c>
      <c r="ER212" s="99">
        <f>SUMIFS('Ajuste Ciclado'!N$5:N$47,'Ajuste Ciclado'!$C$5:$C$47,Balance!ER$4,'Ajuste Ciclado'!$B$5:$B$47,Balance!$B212)</f>
        <v>0</v>
      </c>
      <c r="ES212" s="100">
        <f>SUMIFS('Ajuste Ciclado'!O$5:O$47,'Ajuste Ciclado'!$C$5:$C$47,Balance!ES$4,'Ajuste Ciclado'!$B$5:$B$47,Balance!$B212)</f>
        <v>0</v>
      </c>
      <c r="ET212" s="84"/>
      <c r="EU212" s="12">
        <f t="shared" si="328"/>
        <v>43043.480223524319</v>
      </c>
      <c r="EV212" s="13">
        <f t="shared" si="293"/>
        <v>36026.423304399432</v>
      </c>
      <c r="EW212" s="13">
        <f t="shared" si="294"/>
        <v>33089.993620155743</v>
      </c>
      <c r="EX212" s="13">
        <f t="shared" si="295"/>
        <v>22895.624715779992</v>
      </c>
      <c r="EY212" s="13">
        <f t="shared" si="296"/>
        <v>19917.057509552309</v>
      </c>
      <c r="EZ212" s="13">
        <f t="shared" si="297"/>
        <v>10963.603525445889</v>
      </c>
      <c r="FA212" s="13">
        <f t="shared" si="298"/>
        <v>12030.05345096694</v>
      </c>
      <c r="FB212" s="13">
        <f t="shared" si="299"/>
        <v>22223.898138097131</v>
      </c>
      <c r="FC212" s="13">
        <f t="shared" si="300"/>
        <v>19363.690260495969</v>
      </c>
      <c r="FD212" s="13">
        <f t="shared" si="301"/>
        <v>4851.3324265429874</v>
      </c>
      <c r="FE212" s="13">
        <f t="shared" si="302"/>
        <v>1975.5512588061499</v>
      </c>
      <c r="FF212" s="14">
        <f t="shared" si="303"/>
        <v>4184.8150343357374</v>
      </c>
      <c r="FG212" s="12">
        <f t="shared" si="304"/>
        <v>43124.530308686357</v>
      </c>
      <c r="FH212" s="13">
        <f t="shared" si="305"/>
        <v>36149.653506508657</v>
      </c>
      <c r="FI212" s="13">
        <f t="shared" si="306"/>
        <v>33407.236815052071</v>
      </c>
      <c r="FJ212" s="13">
        <f t="shared" si="307"/>
        <v>24174.541776124981</v>
      </c>
      <c r="FK212" s="13">
        <f t="shared" si="308"/>
        <v>19703.024830941529</v>
      </c>
      <c r="FL212" s="13">
        <f t="shared" si="309"/>
        <v>11014.80446041343</v>
      </c>
      <c r="FM212" s="13">
        <f t="shared" si="310"/>
        <v>12508.48228688651</v>
      </c>
      <c r="FN212" s="13">
        <f t="shared" si="311"/>
        <v>22357.825784552238</v>
      </c>
      <c r="FO212" s="13">
        <f t="shared" si="312"/>
        <v>19653.214262480811</v>
      </c>
      <c r="FP212" s="13">
        <f t="shared" si="313"/>
        <v>7119.1176982612114</v>
      </c>
      <c r="FQ212" s="13">
        <f t="shared" si="314"/>
        <v>8681.7876228370387</v>
      </c>
      <c r="FR212" s="14">
        <f t="shared" si="315"/>
        <v>13474.593671868761</v>
      </c>
      <c r="FS212" s="12">
        <f t="shared" si="316"/>
        <v>43141.073937523703</v>
      </c>
      <c r="FT212" s="13">
        <f t="shared" si="317"/>
        <v>36158.541530414746</v>
      </c>
      <c r="FU212" s="13">
        <f t="shared" si="318"/>
        <v>33267.035892449217</v>
      </c>
      <c r="FV212" s="13">
        <f t="shared" si="319"/>
        <v>24013.680207039291</v>
      </c>
      <c r="FW212" s="13">
        <f t="shared" si="320"/>
        <v>20214.230505690659</v>
      </c>
      <c r="FX212" s="13">
        <f t="shared" si="321"/>
        <v>11580.428866160521</v>
      </c>
      <c r="FY212" s="13">
        <f t="shared" si="322"/>
        <v>13386.145728016359</v>
      </c>
      <c r="FZ212" s="13">
        <f t="shared" si="323"/>
        <v>24468.010557071619</v>
      </c>
      <c r="GA212" s="13">
        <f t="shared" si="324"/>
        <v>21089.561907128871</v>
      </c>
      <c r="GB212" s="13">
        <f t="shared" si="325"/>
        <v>15626.509467541609</v>
      </c>
      <c r="GC212" s="13">
        <f t="shared" si="326"/>
        <v>16955.054186826888</v>
      </c>
      <c r="GD212" s="14">
        <f t="shared" si="327"/>
        <v>20795.65240721338</v>
      </c>
      <c r="GE212" s="84"/>
      <c r="GF212" s="12">
        <f t="shared" si="329"/>
        <v>230565.52346810259</v>
      </c>
      <c r="GG212" s="13">
        <f t="shared" si="329"/>
        <v>251368.8130246136</v>
      </c>
      <c r="GH212" s="14">
        <f t="shared" si="329"/>
        <v>280695.9251930769</v>
      </c>
      <c r="GI212" s="6">
        <f t="shared" si="330"/>
        <v>1</v>
      </c>
      <c r="GJ212" s="12">
        <f t="shared" si="331"/>
        <v>0</v>
      </c>
      <c r="GK212" s="13">
        <f t="shared" si="332"/>
        <v>0</v>
      </c>
      <c r="GL212" s="14">
        <f t="shared" si="333"/>
        <v>0</v>
      </c>
      <c r="GM212" s="84"/>
      <c r="GN212" s="66">
        <f t="shared" si="334"/>
        <v>0</v>
      </c>
      <c r="GO212" s="84"/>
      <c r="GP212" s="63" t="str" cm="1">
        <f t="array" ref="GP212">INDEX($GF$4:$GH$4,1,GI212)</f>
        <v>Sample 1</v>
      </c>
      <c r="GQ212" s="12">
        <f t="shared" si="287"/>
        <v>1975.5512588061499</v>
      </c>
      <c r="GR212" s="13">
        <f t="shared" si="287"/>
        <v>4184.8150343357374</v>
      </c>
      <c r="GS212" s="14">
        <f t="shared" si="287"/>
        <v>4851.3324265429874</v>
      </c>
      <c r="GT212" s="12">
        <f t="shared" si="288"/>
        <v>7119.1176982612114</v>
      </c>
      <c r="GU212" s="13">
        <f t="shared" si="288"/>
        <v>8681.7876228370387</v>
      </c>
      <c r="GV212" s="14">
        <f t="shared" si="288"/>
        <v>11014.80446041343</v>
      </c>
      <c r="GW212" s="12">
        <f t="shared" si="289"/>
        <v>11580.428866160521</v>
      </c>
      <c r="GX212" s="13">
        <f t="shared" si="289"/>
        <v>13386.145728016359</v>
      </c>
      <c r="GY212" s="14">
        <f t="shared" si="289"/>
        <v>15626.509467541609</v>
      </c>
      <c r="GZ212" s="84" t="str">
        <f t="shared" si="290"/>
        <v>Sample 1</v>
      </c>
      <c r="HA212" s="12">
        <f t="shared" si="335"/>
        <v>0</v>
      </c>
      <c r="HB212" s="13">
        <f t="shared" si="335"/>
        <v>0</v>
      </c>
      <c r="HC212" s="14">
        <f t="shared" si="335"/>
        <v>0</v>
      </c>
      <c r="HD212" s="6">
        <f t="shared" si="291"/>
        <v>0</v>
      </c>
      <c r="HE212" s="84" t="str">
        <f t="shared" si="292"/>
        <v>Ok</v>
      </c>
    </row>
    <row r="213" spans="2:213" x14ac:dyDescent="0.3">
      <c r="B213" s="84" t="s">
        <v>50</v>
      </c>
      <c r="C213" s="12">
        <f>SUMIFS(Inyecciones!$E$2:$E$14185,Inyecciones!$A$2:$A$14185,Balance!C$4,Inyecciones!$B$2:$B$14185,Balance!$B213,Inyecciones!$C$2:$C$14185,Balance!C$5)</f>
        <v>533624.59217786812</v>
      </c>
      <c r="D213" s="13">
        <f>SUMIFS(Inyecciones!$E$2:$E$14185,Inyecciones!$A$2:$A$14185,Balance!D$4,Inyecciones!$B$2:$B$14185,Balance!$B213,Inyecciones!$C$2:$C$14185,Balance!D$5)</f>
        <v>472719.00871697982</v>
      </c>
      <c r="E213" s="13">
        <f>SUMIFS(Inyecciones!$E$2:$E$14185,Inyecciones!$A$2:$A$14185,Balance!E$4,Inyecciones!$B$2:$B$14185,Balance!$B213,Inyecciones!$C$2:$C$14185,Balance!E$5)</f>
        <v>590672.7339936049</v>
      </c>
      <c r="F213" s="13">
        <f>SUMIFS(Inyecciones!$E$2:$E$14185,Inyecciones!$A$2:$A$14185,Balance!F$4,Inyecciones!$B$2:$B$14185,Balance!$B213,Inyecciones!$C$2:$C$14185,Balance!F$5)</f>
        <v>488151.95346128859</v>
      </c>
      <c r="G213" s="13">
        <f>SUMIFS(Inyecciones!$E$2:$E$14185,Inyecciones!$A$2:$A$14185,Balance!G$4,Inyecciones!$B$2:$B$14185,Balance!$B213,Inyecciones!$C$2:$C$14185,Balance!G$5)</f>
        <v>541133.65537914715</v>
      </c>
      <c r="H213" s="13">
        <f>SUMIFS(Inyecciones!$E$2:$E$14185,Inyecciones!$A$2:$A$14185,Balance!H$4,Inyecciones!$B$2:$B$14185,Balance!$B213,Inyecciones!$C$2:$C$14185,Balance!H$5)</f>
        <v>471454.71467284119</v>
      </c>
      <c r="I213" s="13">
        <f>SUMIFS(Inyecciones!$E$2:$E$14185,Inyecciones!$A$2:$A$14185,Balance!I$4,Inyecciones!$B$2:$B$14185,Balance!$B213,Inyecciones!$C$2:$C$14185,Balance!I$5)</f>
        <v>225871.9389100504</v>
      </c>
      <c r="J213" s="13">
        <f>SUMIFS(Inyecciones!$E$2:$E$14185,Inyecciones!$A$2:$A$14185,Balance!J$4,Inyecciones!$B$2:$B$14185,Balance!$B213,Inyecciones!$C$2:$C$14185,Balance!J$5)</f>
        <v>46322.469299286153</v>
      </c>
      <c r="K213" s="13">
        <f>SUMIFS(Inyecciones!$E$2:$E$14185,Inyecciones!$A$2:$A$14185,Balance!K$4,Inyecciones!$B$2:$B$14185,Balance!$B213,Inyecciones!$C$2:$C$14185,Balance!K$5)</f>
        <v>44035.888851201351</v>
      </c>
      <c r="L213" s="13">
        <f>SUMIFS(Inyecciones!$E$2:$E$14185,Inyecciones!$A$2:$A$14185,Balance!L$4,Inyecciones!$B$2:$B$14185,Balance!$B213,Inyecciones!$C$2:$C$14185,Balance!L$5)</f>
        <v>54638.599556888883</v>
      </c>
      <c r="M213" s="13">
        <f>SUMIFS(Inyecciones!$E$2:$E$14185,Inyecciones!$A$2:$A$14185,Balance!M$4,Inyecciones!$B$2:$B$14185,Balance!$B213,Inyecciones!$C$2:$C$14185,Balance!M$5)</f>
        <v>78365.103932687838</v>
      </c>
      <c r="N213" s="14">
        <f>SUMIFS(Inyecciones!$E$2:$E$14185,Inyecciones!$A$2:$A$14185,Balance!N$4,Inyecciones!$B$2:$B$14185,Balance!$B213,Inyecciones!$C$2:$C$14185,Balance!N$5)</f>
        <v>85614.541304514059</v>
      </c>
      <c r="O213" s="12">
        <f>SUMIFS(Inyecciones!$E$2:$E$14185,Inyecciones!$A$2:$A$14185,Balance!O$4,Inyecciones!$B$2:$B$14185,Balance!$B213,Inyecciones!$C$2:$C$14185,Balance!O$5)</f>
        <v>534758.18083398184</v>
      </c>
      <c r="P213" s="13">
        <f>SUMIFS(Inyecciones!$E$2:$E$14185,Inyecciones!$A$2:$A$14185,Balance!P$4,Inyecciones!$B$2:$B$14185,Balance!$B213,Inyecciones!$C$2:$C$14185,Balance!P$5)</f>
        <v>475205.15200550848</v>
      </c>
      <c r="Q213" s="13">
        <f>SUMIFS(Inyecciones!$E$2:$E$14185,Inyecciones!$A$2:$A$14185,Balance!Q$4,Inyecciones!$B$2:$B$14185,Balance!$B213,Inyecciones!$C$2:$C$14185,Balance!Q$5)</f>
        <v>592452.90029784827</v>
      </c>
      <c r="R213" s="13">
        <f>SUMIFS(Inyecciones!$E$2:$E$14185,Inyecciones!$A$2:$A$14185,Balance!R$4,Inyecciones!$B$2:$B$14185,Balance!$B213,Inyecciones!$C$2:$C$14185,Balance!R$5)</f>
        <v>488417.38170196209</v>
      </c>
      <c r="S213" s="13">
        <f>SUMIFS(Inyecciones!$E$2:$E$14185,Inyecciones!$A$2:$A$14185,Balance!S$4,Inyecciones!$B$2:$B$14185,Balance!$B213,Inyecciones!$C$2:$C$14185,Balance!S$5)</f>
        <v>537920.93459502445</v>
      </c>
      <c r="T213" s="13">
        <f>SUMIFS(Inyecciones!$E$2:$E$14185,Inyecciones!$A$2:$A$14185,Balance!T$4,Inyecciones!$B$2:$B$14185,Balance!$B213,Inyecciones!$C$2:$C$14185,Balance!T$5)</f>
        <v>473759.28827174898</v>
      </c>
      <c r="U213" s="13">
        <f>SUMIFS(Inyecciones!$E$2:$E$14185,Inyecciones!$A$2:$A$14185,Balance!U$4,Inyecciones!$B$2:$B$14185,Balance!$B213,Inyecciones!$C$2:$C$14185,Balance!U$5)</f>
        <v>238500.56073766059</v>
      </c>
      <c r="V213" s="13">
        <f>SUMIFS(Inyecciones!$E$2:$E$14185,Inyecciones!$A$2:$A$14185,Balance!V$4,Inyecciones!$B$2:$B$14185,Balance!$B213,Inyecciones!$C$2:$C$14185,Balance!V$5)</f>
        <v>46423.592986291813</v>
      </c>
      <c r="W213" s="13">
        <f>SUMIFS(Inyecciones!$E$2:$E$14185,Inyecciones!$A$2:$A$14185,Balance!W$4,Inyecciones!$B$2:$B$14185,Balance!$B213,Inyecciones!$C$2:$C$14185,Balance!W$5)</f>
        <v>43941.829780823602</v>
      </c>
      <c r="X213" s="13">
        <f>SUMIFS(Inyecciones!$E$2:$E$14185,Inyecciones!$A$2:$A$14185,Balance!X$4,Inyecciones!$B$2:$B$14185,Balance!$B213,Inyecciones!$C$2:$C$14185,Balance!X$5)</f>
        <v>61924.48148065494</v>
      </c>
      <c r="Y213" s="13">
        <f>SUMIFS(Inyecciones!$E$2:$E$14185,Inyecciones!$A$2:$A$14185,Balance!Y$4,Inyecciones!$B$2:$B$14185,Balance!$B213,Inyecciones!$C$2:$C$14185,Balance!Y$5)</f>
        <v>80249.801090350273</v>
      </c>
      <c r="Z213" s="14">
        <f>SUMIFS(Inyecciones!$E$2:$E$14185,Inyecciones!$A$2:$A$14185,Balance!Z$4,Inyecciones!$B$2:$B$14185,Balance!$B213,Inyecciones!$C$2:$C$14185,Balance!Z$5)</f>
        <v>97342.330090393225</v>
      </c>
      <c r="AA213" s="12">
        <f>SUMIFS(Inyecciones!$E$2:$E$14185,Inyecciones!$A$2:$A$14185,Balance!AA$4,Inyecciones!$B$2:$B$14185,Balance!$B213,Inyecciones!$C$2:$C$14185,Balance!AA$5)</f>
        <v>534659.20972078457</v>
      </c>
      <c r="AB213" s="13">
        <f>SUMIFS(Inyecciones!$E$2:$E$14185,Inyecciones!$A$2:$A$14185,Balance!AB$4,Inyecciones!$B$2:$B$14185,Balance!$B213,Inyecciones!$C$2:$C$14185,Balance!AB$5)</f>
        <v>473960.15779297019</v>
      </c>
      <c r="AC213" s="13">
        <f>SUMIFS(Inyecciones!$E$2:$E$14185,Inyecciones!$A$2:$A$14185,Balance!AC$4,Inyecciones!$B$2:$B$14185,Balance!$B213,Inyecciones!$C$2:$C$14185,Balance!AC$5)</f>
        <v>591092.55695318745</v>
      </c>
      <c r="AD213" s="13">
        <f>SUMIFS(Inyecciones!$E$2:$E$14185,Inyecciones!$A$2:$A$14185,Balance!AD$4,Inyecciones!$B$2:$B$14185,Balance!$B213,Inyecciones!$C$2:$C$14185,Balance!AD$5)</f>
        <v>487286.82540396543</v>
      </c>
      <c r="AE213" s="13">
        <f>SUMIFS(Inyecciones!$E$2:$E$14185,Inyecciones!$A$2:$A$14185,Balance!AE$4,Inyecciones!$B$2:$B$14185,Balance!$B213,Inyecciones!$C$2:$C$14185,Balance!AE$5)</f>
        <v>543598.2844481389</v>
      </c>
      <c r="AF213" s="13">
        <f>SUMIFS(Inyecciones!$E$2:$E$14185,Inyecciones!$A$2:$A$14185,Balance!AF$4,Inyecciones!$B$2:$B$14185,Balance!$B213,Inyecciones!$C$2:$C$14185,Balance!AF$5)</f>
        <v>496691.82274770871</v>
      </c>
      <c r="AG213" s="13">
        <f>SUMIFS(Inyecciones!$E$2:$E$14185,Inyecciones!$A$2:$A$14185,Balance!AG$4,Inyecciones!$B$2:$B$14185,Balance!$B213,Inyecciones!$C$2:$C$14185,Balance!AG$5)</f>
        <v>248755.9461136467</v>
      </c>
      <c r="AH213" s="13">
        <f>SUMIFS(Inyecciones!$E$2:$E$14185,Inyecciones!$A$2:$A$14185,Balance!AH$4,Inyecciones!$B$2:$B$14185,Balance!$B213,Inyecciones!$C$2:$C$14185,Balance!AH$5)</f>
        <v>47219.512477575787</v>
      </c>
      <c r="AI213" s="13">
        <f>SUMIFS(Inyecciones!$E$2:$E$14185,Inyecciones!$A$2:$A$14185,Balance!AI$4,Inyecciones!$B$2:$B$14185,Balance!$B213,Inyecciones!$C$2:$C$14185,Balance!AI$5)</f>
        <v>45631.470876549007</v>
      </c>
      <c r="AJ213" s="13">
        <f>SUMIFS(Inyecciones!$E$2:$E$14185,Inyecciones!$A$2:$A$14185,Balance!AJ$4,Inyecciones!$B$2:$B$14185,Balance!$B213,Inyecciones!$C$2:$C$14185,Balance!AJ$5)</f>
        <v>76377.068856325568</v>
      </c>
      <c r="AK213" s="13">
        <f>SUMIFS(Inyecciones!$E$2:$E$14185,Inyecciones!$A$2:$A$14185,Balance!AK$4,Inyecciones!$B$2:$B$14185,Balance!$B213,Inyecciones!$C$2:$C$14185,Balance!AK$5)</f>
        <v>81381.40974831018</v>
      </c>
      <c r="AL213" s="14">
        <f>SUMIFS(Inyecciones!$E$2:$E$14185,Inyecciones!$A$2:$A$14185,Balance!AL$4,Inyecciones!$B$2:$B$14185,Balance!$B213,Inyecciones!$C$2:$C$14185,Balance!AL$5)</f>
        <v>101968.85049118839</v>
      </c>
      <c r="AM213" s="13"/>
      <c r="AN213" s="12">
        <f>SUMIFS('Retiro Mensual'!$E$2:$E$2629,'Retiro Mensual'!$A$2:$A$2629,AN$4,'Retiro Mensual'!$B$2:$B$2629,$B213,'Retiro Mensual'!$C$2:$C$2629,AN$5)</f>
        <v>1240432.909</v>
      </c>
      <c r="AO213" s="13">
        <f>SUMIFS('Retiro Mensual'!$E$2:$E$2629,'Retiro Mensual'!$A$2:$A$2629,AO$4,'Retiro Mensual'!$B$2:$B$2629,$B213,'Retiro Mensual'!$C$2:$C$2629,AO$5)</f>
        <v>178963.49720000001</v>
      </c>
      <c r="AP213" s="13">
        <f>SUMIFS('Retiro Mensual'!$E$2:$E$2629,'Retiro Mensual'!$A$2:$A$2629,AP$4,'Retiro Mensual'!$B$2:$B$2629,$B213,'Retiro Mensual'!$C$2:$C$2629,AP$5)</f>
        <v>388592.70760000002</v>
      </c>
      <c r="AQ213" s="13">
        <f>SUMIFS('Retiro Mensual'!$E$2:$E$2629,'Retiro Mensual'!$A$2:$A$2629,AQ$4,'Retiro Mensual'!$B$2:$B$2629,$B213,'Retiro Mensual'!$C$2:$C$2629,AQ$5)</f>
        <v>374487.0503</v>
      </c>
      <c r="AR213" s="13">
        <f>SUMIFS('Retiro Mensual'!$E$2:$E$2629,'Retiro Mensual'!$A$2:$A$2629,AR$4,'Retiro Mensual'!$B$2:$B$2629,$B213,'Retiro Mensual'!$C$2:$C$2629,AR$5)</f>
        <v>332729.88740000001</v>
      </c>
      <c r="AS213" s="13">
        <f>SUMIFS('Retiro Mensual'!$E$2:$E$2629,'Retiro Mensual'!$A$2:$A$2629,AS$4,'Retiro Mensual'!$B$2:$B$2629,$B213,'Retiro Mensual'!$C$2:$C$2629,AS$5)</f>
        <v>348198.9804</v>
      </c>
      <c r="AT213" s="13">
        <f>SUMIFS('Retiro Mensual'!$E$2:$E$2629,'Retiro Mensual'!$A$2:$A$2629,AT$4,'Retiro Mensual'!$B$2:$B$2629,$B213,'Retiro Mensual'!$C$2:$C$2629,AT$5)</f>
        <v>323989.0442</v>
      </c>
      <c r="AU213" s="13">
        <f>SUMIFS('Retiro Mensual'!$E$2:$E$2629,'Retiro Mensual'!$A$2:$A$2629,AU$4,'Retiro Mensual'!$B$2:$B$2629,$B213,'Retiro Mensual'!$C$2:$C$2629,AU$5)</f>
        <v>313996.13219999999</v>
      </c>
      <c r="AV213" s="13">
        <f>SUMIFS('Retiro Mensual'!$E$2:$E$2629,'Retiro Mensual'!$A$2:$A$2629,AV$4,'Retiro Mensual'!$B$2:$B$2629,$B213,'Retiro Mensual'!$C$2:$C$2629,AV$5)</f>
        <v>280028.73930000002</v>
      </c>
      <c r="AW213" s="13">
        <f>SUMIFS('Retiro Mensual'!$E$2:$E$2629,'Retiro Mensual'!$A$2:$A$2629,AW$4,'Retiro Mensual'!$B$2:$B$2629,$B213,'Retiro Mensual'!$C$2:$C$2629,AW$5)</f>
        <v>478083.38050000003</v>
      </c>
      <c r="AX213" s="13">
        <f>SUMIFS('Retiro Mensual'!$E$2:$E$2629,'Retiro Mensual'!$A$2:$A$2629,AX$4,'Retiro Mensual'!$B$2:$B$2629,$B213,'Retiro Mensual'!$C$2:$C$2629,AX$5)</f>
        <v>484302.299</v>
      </c>
      <c r="AY213" s="14">
        <f>SUMIFS('Retiro Mensual'!$E$2:$E$2629,'Retiro Mensual'!$A$2:$A$2629,AY$4,'Retiro Mensual'!$B$2:$B$2629,$B213,'Retiro Mensual'!$C$2:$C$2629,AY$5)</f>
        <v>485146.95850000001</v>
      </c>
      <c r="AZ213" s="12">
        <f>SUMIFS('Retiro Mensual'!$E$2:$E$2629,'Retiro Mensual'!$A$2:$A$2629,AZ$4,'Retiro Mensual'!$B$2:$B$2629,$B213,'Retiro Mensual'!$C$2:$C$2629,AZ$5)</f>
        <v>1242118.2819999999</v>
      </c>
      <c r="BA213" s="13">
        <f>SUMIFS('Retiro Mensual'!$E$2:$E$2629,'Retiro Mensual'!$A$2:$A$2629,BA$4,'Retiro Mensual'!$B$2:$B$2629,$B213,'Retiro Mensual'!$C$2:$C$2629,BA$5)</f>
        <v>179998.19570000001</v>
      </c>
      <c r="BB213" s="13">
        <f>SUMIFS('Retiro Mensual'!$E$2:$E$2629,'Retiro Mensual'!$A$2:$A$2629,BB$4,'Retiro Mensual'!$B$2:$B$2629,$B213,'Retiro Mensual'!$C$2:$C$2629,BB$5)</f>
        <v>391632.01309999998</v>
      </c>
      <c r="BC213" s="13">
        <f>SUMIFS('Retiro Mensual'!$E$2:$E$2629,'Retiro Mensual'!$A$2:$A$2629,BC$4,'Retiro Mensual'!$B$2:$B$2629,$B213,'Retiro Mensual'!$C$2:$C$2629,BC$5)</f>
        <v>391264.71260000003</v>
      </c>
      <c r="BD213" s="13">
        <f>SUMIFS('Retiro Mensual'!$E$2:$E$2629,'Retiro Mensual'!$A$2:$A$2629,BD$4,'Retiro Mensual'!$B$2:$B$2629,$B213,'Retiro Mensual'!$C$2:$C$2629,BD$5)</f>
        <v>329097.89399999997</v>
      </c>
      <c r="BE213" s="13">
        <f>SUMIFS('Retiro Mensual'!$E$2:$E$2629,'Retiro Mensual'!$A$2:$A$2629,BE$4,'Retiro Mensual'!$B$2:$B$2629,$B213,'Retiro Mensual'!$C$2:$C$2629,BE$5)</f>
        <v>349436.40529999998</v>
      </c>
      <c r="BF213" s="13">
        <f>SUMIFS('Retiro Mensual'!$E$2:$E$2629,'Retiro Mensual'!$A$2:$A$2629,BF$4,'Retiro Mensual'!$B$2:$B$2629,$B213,'Retiro Mensual'!$C$2:$C$2629,BF$5)</f>
        <v>335019.40620000003</v>
      </c>
      <c r="BG213" s="13">
        <f>SUMIFS('Retiro Mensual'!$E$2:$E$2629,'Retiro Mensual'!$A$2:$A$2629,BG$4,'Retiro Mensual'!$B$2:$B$2629,$B213,'Retiro Mensual'!$C$2:$C$2629,BG$5)</f>
        <v>315414.09299999999</v>
      </c>
      <c r="BH213" s="13">
        <f>SUMIFS('Retiro Mensual'!$E$2:$E$2629,'Retiro Mensual'!$A$2:$A$2629,BH$4,'Retiro Mensual'!$B$2:$B$2629,$B213,'Retiro Mensual'!$C$2:$C$2629,BH$5)</f>
        <v>283013.49959999998</v>
      </c>
      <c r="BI213" s="13">
        <f>SUMIFS('Retiro Mensual'!$E$2:$E$2629,'Retiro Mensual'!$A$2:$A$2629,BI$4,'Retiro Mensual'!$B$2:$B$2629,$B213,'Retiro Mensual'!$C$2:$C$2629,BI$5)</f>
        <v>521924.87680000003</v>
      </c>
      <c r="BJ213" s="13">
        <f>SUMIFS('Retiro Mensual'!$E$2:$E$2629,'Retiro Mensual'!$A$2:$A$2629,BJ$4,'Retiro Mensual'!$B$2:$B$2629,$B213,'Retiro Mensual'!$C$2:$C$2629,BJ$5)</f>
        <v>641931.18900000001</v>
      </c>
      <c r="BK213" s="14">
        <f>SUMIFS('Retiro Mensual'!$E$2:$E$2629,'Retiro Mensual'!$A$2:$A$2629,BK$4,'Retiro Mensual'!$B$2:$B$2629,$B213,'Retiro Mensual'!$C$2:$C$2629,BK$5)</f>
        <v>637355.15119999996</v>
      </c>
      <c r="BL213" s="12">
        <f>SUMIFS('Retiro Mensual'!$E$2:$E$2629,'Retiro Mensual'!$A$2:$A$2629,BL$4,'Retiro Mensual'!$B$2:$B$2629,$B213,'Retiro Mensual'!$C$2:$C$2629,BL$5)</f>
        <v>0</v>
      </c>
      <c r="BM213" s="13">
        <f>SUMIFS('Retiro Mensual'!$E$2:$E$2629,'Retiro Mensual'!$A$2:$A$2629,BM$4,'Retiro Mensual'!$B$2:$B$2629,$B213,'Retiro Mensual'!$C$2:$C$2629,BM$5)</f>
        <v>0</v>
      </c>
      <c r="BN213" s="13">
        <f>SUMIFS('Retiro Mensual'!$E$2:$E$2629,'Retiro Mensual'!$A$2:$A$2629,BN$4,'Retiro Mensual'!$B$2:$B$2629,$B213,'Retiro Mensual'!$C$2:$C$2629,BN$5)</f>
        <v>0</v>
      </c>
      <c r="BO213" s="13">
        <f>SUMIFS('Retiro Mensual'!$E$2:$E$2629,'Retiro Mensual'!$A$2:$A$2629,BO$4,'Retiro Mensual'!$B$2:$B$2629,$B213,'Retiro Mensual'!$C$2:$C$2629,BO$5)</f>
        <v>0</v>
      </c>
      <c r="BP213" s="13">
        <f>SUMIFS('Retiro Mensual'!$E$2:$E$2629,'Retiro Mensual'!$A$2:$A$2629,BP$4,'Retiro Mensual'!$B$2:$B$2629,$B213,'Retiro Mensual'!$C$2:$C$2629,BP$5)</f>
        <v>0</v>
      </c>
      <c r="BQ213" s="13">
        <f>SUMIFS('Retiro Mensual'!$E$2:$E$2629,'Retiro Mensual'!$A$2:$A$2629,BQ$4,'Retiro Mensual'!$B$2:$B$2629,$B213,'Retiro Mensual'!$C$2:$C$2629,BQ$5)</f>
        <v>0</v>
      </c>
      <c r="BR213" s="13">
        <f>SUMIFS('Retiro Mensual'!$E$2:$E$2629,'Retiro Mensual'!$A$2:$A$2629,BR$4,'Retiro Mensual'!$B$2:$B$2629,$B213,'Retiro Mensual'!$C$2:$C$2629,BR$5)</f>
        <v>0</v>
      </c>
      <c r="BS213" s="13">
        <f>SUMIFS('Retiro Mensual'!$E$2:$E$2629,'Retiro Mensual'!$A$2:$A$2629,BS$4,'Retiro Mensual'!$B$2:$B$2629,$B213,'Retiro Mensual'!$C$2:$C$2629,BS$5)</f>
        <v>0</v>
      </c>
      <c r="BT213" s="13">
        <f>SUMIFS('Retiro Mensual'!$E$2:$E$2629,'Retiro Mensual'!$A$2:$A$2629,BT$4,'Retiro Mensual'!$B$2:$B$2629,$B213,'Retiro Mensual'!$C$2:$C$2629,BT$5)</f>
        <v>0</v>
      </c>
      <c r="BU213" s="13">
        <f>SUMIFS('Retiro Mensual'!$E$2:$E$2629,'Retiro Mensual'!$A$2:$A$2629,BU$4,'Retiro Mensual'!$B$2:$B$2629,$B213,'Retiro Mensual'!$C$2:$C$2629,BU$5)</f>
        <v>0</v>
      </c>
      <c r="BV213" s="13">
        <f>SUMIFS('Retiro Mensual'!$E$2:$E$2629,'Retiro Mensual'!$A$2:$A$2629,BV$4,'Retiro Mensual'!$B$2:$B$2629,$B213,'Retiro Mensual'!$C$2:$C$2629,BV$5)</f>
        <v>0</v>
      </c>
      <c r="BW213" s="14">
        <f>SUMIFS('Retiro Mensual'!$E$2:$E$2629,'Retiro Mensual'!$A$2:$A$2629,BW$4,'Retiro Mensual'!$B$2:$B$2629,$B213,'Retiro Mensual'!$C$2:$C$2629,BW$5)</f>
        <v>0</v>
      </c>
      <c r="BX213" s="13"/>
      <c r="BY213" s="12">
        <f>SUMIFS('Compra Ventas'!$E$2:$E$2700,'Compra Ventas'!$A$2:$A$2700,BY$4,'Compra Ventas'!$B$2:$B$2700,$B213,'Compra Ventas'!$C$2:$C$2700,BY$5)</f>
        <v>0</v>
      </c>
      <c r="BZ213" s="13">
        <f>SUMIFS('Compra Ventas'!$E$2:$E$2700,'Compra Ventas'!$A$2:$A$2700,BZ$4,'Compra Ventas'!$B$2:$B$2700,$B213,'Compra Ventas'!$C$2:$C$2700,BZ$5)</f>
        <v>0</v>
      </c>
      <c r="CA213" s="13">
        <f>SUMIFS('Compra Ventas'!$E$2:$E$2700,'Compra Ventas'!$A$2:$A$2700,CA$4,'Compra Ventas'!$B$2:$B$2700,$B213,'Compra Ventas'!$C$2:$C$2700,CA$5)</f>
        <v>0</v>
      </c>
      <c r="CB213" s="13">
        <f>SUMIFS('Compra Ventas'!$E$2:$E$2700,'Compra Ventas'!$A$2:$A$2700,CB$4,'Compra Ventas'!$B$2:$B$2700,$B213,'Compra Ventas'!$C$2:$C$2700,CB$5)</f>
        <v>0</v>
      </c>
      <c r="CC213" s="13">
        <f>SUMIFS('Compra Ventas'!$E$2:$E$2700,'Compra Ventas'!$A$2:$A$2700,CC$4,'Compra Ventas'!$B$2:$B$2700,$B213,'Compra Ventas'!$C$2:$C$2700,CC$5)</f>
        <v>0</v>
      </c>
      <c r="CD213" s="13">
        <f>SUMIFS('Compra Ventas'!$E$2:$E$2700,'Compra Ventas'!$A$2:$A$2700,CD$4,'Compra Ventas'!$B$2:$B$2700,$B213,'Compra Ventas'!$C$2:$C$2700,CD$5)</f>
        <v>0</v>
      </c>
      <c r="CE213" s="13">
        <f>SUMIFS('Compra Ventas'!$E$2:$E$2700,'Compra Ventas'!$A$2:$A$2700,CE$4,'Compra Ventas'!$B$2:$B$2700,$B213,'Compra Ventas'!$C$2:$C$2700,CE$5)</f>
        <v>0</v>
      </c>
      <c r="CF213" s="13">
        <f>SUMIFS('Compra Ventas'!$E$2:$E$2700,'Compra Ventas'!$A$2:$A$2700,CF$4,'Compra Ventas'!$B$2:$B$2700,$B213,'Compra Ventas'!$C$2:$C$2700,CF$5)</f>
        <v>0</v>
      </c>
      <c r="CG213" s="13">
        <f>SUMIFS('Compra Ventas'!$E$2:$E$2700,'Compra Ventas'!$A$2:$A$2700,CG$4,'Compra Ventas'!$B$2:$B$2700,$B213,'Compra Ventas'!$C$2:$C$2700,CG$5)</f>
        <v>0</v>
      </c>
      <c r="CH213" s="13">
        <f>SUMIFS('Compra Ventas'!$E$2:$E$2700,'Compra Ventas'!$A$2:$A$2700,CH$4,'Compra Ventas'!$B$2:$B$2700,$B213,'Compra Ventas'!$C$2:$C$2700,CH$5)</f>
        <v>0</v>
      </c>
      <c r="CI213" s="13">
        <f>SUMIFS('Compra Ventas'!$E$2:$E$2700,'Compra Ventas'!$A$2:$A$2700,CI$4,'Compra Ventas'!$B$2:$B$2700,$B213,'Compra Ventas'!$C$2:$C$2700,CI$5)</f>
        <v>0</v>
      </c>
      <c r="CJ213" s="14">
        <f>SUMIFS('Compra Ventas'!$E$2:$E$2700,'Compra Ventas'!$A$2:$A$2700,CJ$4,'Compra Ventas'!$B$2:$B$2700,$B213,'Compra Ventas'!$C$2:$C$2700,CJ$5)</f>
        <v>0</v>
      </c>
      <c r="CK213" s="12">
        <f>SUMIFS('Compra Ventas'!$E$2:$E$2700,'Compra Ventas'!$A$2:$A$2700,CK$4,'Compra Ventas'!$B$2:$B$2700,$B213,'Compra Ventas'!$C$2:$C$2700,CK$5)</f>
        <v>0</v>
      </c>
      <c r="CL213" s="13">
        <f>SUMIFS('Compra Ventas'!$E$2:$E$2700,'Compra Ventas'!$A$2:$A$2700,CL$4,'Compra Ventas'!$B$2:$B$2700,$B213,'Compra Ventas'!$C$2:$C$2700,CL$5)</f>
        <v>0</v>
      </c>
      <c r="CM213" s="13">
        <f>SUMIFS('Compra Ventas'!$E$2:$E$2700,'Compra Ventas'!$A$2:$A$2700,CM$4,'Compra Ventas'!$B$2:$B$2700,$B213,'Compra Ventas'!$C$2:$C$2700,CM$5)</f>
        <v>0</v>
      </c>
      <c r="CN213" s="13">
        <f>SUMIFS('Compra Ventas'!$E$2:$E$2700,'Compra Ventas'!$A$2:$A$2700,CN$4,'Compra Ventas'!$B$2:$B$2700,$B213,'Compra Ventas'!$C$2:$C$2700,CN$5)</f>
        <v>0</v>
      </c>
      <c r="CO213" s="13">
        <f>SUMIFS('Compra Ventas'!$E$2:$E$2700,'Compra Ventas'!$A$2:$A$2700,CO$4,'Compra Ventas'!$B$2:$B$2700,$B213,'Compra Ventas'!$C$2:$C$2700,CO$5)</f>
        <v>0</v>
      </c>
      <c r="CP213" s="13">
        <f>SUMIFS('Compra Ventas'!$E$2:$E$2700,'Compra Ventas'!$A$2:$A$2700,CP$4,'Compra Ventas'!$B$2:$B$2700,$B213,'Compra Ventas'!$C$2:$C$2700,CP$5)</f>
        <v>0</v>
      </c>
      <c r="CQ213" s="13">
        <f>SUMIFS('Compra Ventas'!$E$2:$E$2700,'Compra Ventas'!$A$2:$A$2700,CQ$4,'Compra Ventas'!$B$2:$B$2700,$B213,'Compra Ventas'!$C$2:$C$2700,CQ$5)</f>
        <v>0</v>
      </c>
      <c r="CR213" s="13">
        <f>SUMIFS('Compra Ventas'!$E$2:$E$2700,'Compra Ventas'!$A$2:$A$2700,CR$4,'Compra Ventas'!$B$2:$B$2700,$B213,'Compra Ventas'!$C$2:$C$2700,CR$5)</f>
        <v>0</v>
      </c>
      <c r="CS213" s="13">
        <f>SUMIFS('Compra Ventas'!$E$2:$E$2700,'Compra Ventas'!$A$2:$A$2700,CS$4,'Compra Ventas'!$B$2:$B$2700,$B213,'Compra Ventas'!$C$2:$C$2700,CS$5)</f>
        <v>0</v>
      </c>
      <c r="CT213" s="13">
        <f>SUMIFS('Compra Ventas'!$E$2:$E$2700,'Compra Ventas'!$A$2:$A$2700,CT$4,'Compra Ventas'!$B$2:$B$2700,$B213,'Compra Ventas'!$C$2:$C$2700,CT$5)</f>
        <v>0</v>
      </c>
      <c r="CU213" s="13">
        <f>SUMIFS('Compra Ventas'!$E$2:$E$2700,'Compra Ventas'!$A$2:$A$2700,CU$4,'Compra Ventas'!$B$2:$B$2700,$B213,'Compra Ventas'!$C$2:$C$2700,CU$5)</f>
        <v>0</v>
      </c>
      <c r="CV213" s="14">
        <f>SUMIFS('Compra Ventas'!$E$2:$E$2700,'Compra Ventas'!$A$2:$A$2700,CV$4,'Compra Ventas'!$B$2:$B$2700,$B213,'Compra Ventas'!$C$2:$C$2700,CV$5)</f>
        <v>0</v>
      </c>
      <c r="CW213" s="12">
        <f>SUMIFS('Compra Ventas'!$E$2:$E$2700,'Compra Ventas'!$A$2:$A$2700,CW$4,'Compra Ventas'!$B$2:$B$2700,$B213,'Compra Ventas'!$C$2:$C$2700,CW$5)</f>
        <v>0</v>
      </c>
      <c r="CX213" s="13">
        <f>SUMIFS('Compra Ventas'!$E$2:$E$2700,'Compra Ventas'!$A$2:$A$2700,CX$4,'Compra Ventas'!$B$2:$B$2700,$B213,'Compra Ventas'!$C$2:$C$2700,CX$5)</f>
        <v>0</v>
      </c>
      <c r="CY213" s="13">
        <f>SUMIFS('Compra Ventas'!$E$2:$E$2700,'Compra Ventas'!$A$2:$A$2700,CY$4,'Compra Ventas'!$B$2:$B$2700,$B213,'Compra Ventas'!$C$2:$C$2700,CY$5)</f>
        <v>0</v>
      </c>
      <c r="CZ213" s="13">
        <f>SUMIFS('Compra Ventas'!$E$2:$E$2700,'Compra Ventas'!$A$2:$A$2700,CZ$4,'Compra Ventas'!$B$2:$B$2700,$B213,'Compra Ventas'!$C$2:$C$2700,CZ$5)</f>
        <v>0</v>
      </c>
      <c r="DA213" s="13">
        <f>SUMIFS('Compra Ventas'!$E$2:$E$2700,'Compra Ventas'!$A$2:$A$2700,DA$4,'Compra Ventas'!$B$2:$B$2700,$B213,'Compra Ventas'!$C$2:$C$2700,DA$5)</f>
        <v>0</v>
      </c>
      <c r="DB213" s="13">
        <f>SUMIFS('Compra Ventas'!$E$2:$E$2700,'Compra Ventas'!$A$2:$A$2700,DB$4,'Compra Ventas'!$B$2:$B$2700,$B213,'Compra Ventas'!$C$2:$C$2700,DB$5)</f>
        <v>0</v>
      </c>
      <c r="DC213" s="13">
        <f>SUMIFS('Compra Ventas'!$E$2:$E$2700,'Compra Ventas'!$A$2:$A$2700,DC$4,'Compra Ventas'!$B$2:$B$2700,$B213,'Compra Ventas'!$C$2:$C$2700,DC$5)</f>
        <v>0</v>
      </c>
      <c r="DD213" s="13">
        <f>SUMIFS('Compra Ventas'!$E$2:$E$2700,'Compra Ventas'!$A$2:$A$2700,DD$4,'Compra Ventas'!$B$2:$B$2700,$B213,'Compra Ventas'!$C$2:$C$2700,DD$5)</f>
        <v>0</v>
      </c>
      <c r="DE213" s="13">
        <f>SUMIFS('Compra Ventas'!$E$2:$E$2700,'Compra Ventas'!$A$2:$A$2700,DE$4,'Compra Ventas'!$B$2:$B$2700,$B213,'Compra Ventas'!$C$2:$C$2700,DE$5)</f>
        <v>0</v>
      </c>
      <c r="DF213" s="13">
        <f>SUMIFS('Compra Ventas'!$E$2:$E$2700,'Compra Ventas'!$A$2:$A$2700,DF$4,'Compra Ventas'!$B$2:$B$2700,$B213,'Compra Ventas'!$C$2:$C$2700,DF$5)</f>
        <v>0</v>
      </c>
      <c r="DG213" s="13">
        <f>SUMIFS('Compra Ventas'!$E$2:$E$2700,'Compra Ventas'!$A$2:$A$2700,DG$4,'Compra Ventas'!$B$2:$B$2700,$B213,'Compra Ventas'!$C$2:$C$2700,DG$5)</f>
        <v>0</v>
      </c>
      <c r="DH213" s="14">
        <f>SUMIFS('Compra Ventas'!$E$2:$E$2700,'Compra Ventas'!$A$2:$A$2700,DH$4,'Compra Ventas'!$B$2:$B$2700,$B213,'Compra Ventas'!$C$2:$C$2700,DH$5)</f>
        <v>0</v>
      </c>
      <c r="DI213" s="84"/>
      <c r="DJ213" s="98">
        <f>SUMIFS('Ajuste Ciclado'!D$5:D$47,'Ajuste Ciclado'!$C$5:$C$47,Balance!DJ$4,'Ajuste Ciclado'!$B$5:$B$47,Balance!$B213)</f>
        <v>0</v>
      </c>
      <c r="DK213" s="99">
        <f>SUMIFS('Ajuste Ciclado'!E$5:E$47,'Ajuste Ciclado'!$C$5:$C$47,Balance!DK$4,'Ajuste Ciclado'!$B$5:$B$47,Balance!$B213)</f>
        <v>0</v>
      </c>
      <c r="DL213" s="99">
        <f>SUMIFS('Ajuste Ciclado'!F$5:F$47,'Ajuste Ciclado'!$C$5:$C$47,Balance!DL$4,'Ajuste Ciclado'!$B$5:$B$47,Balance!$B213)</f>
        <v>0</v>
      </c>
      <c r="DM213" s="99">
        <f>SUMIFS('Ajuste Ciclado'!G$5:G$47,'Ajuste Ciclado'!$C$5:$C$47,Balance!DM$4,'Ajuste Ciclado'!$B$5:$B$47,Balance!$B213)</f>
        <v>0</v>
      </c>
      <c r="DN213" s="99">
        <f>SUMIFS('Ajuste Ciclado'!H$5:H$47,'Ajuste Ciclado'!$C$5:$C$47,Balance!DN$4,'Ajuste Ciclado'!$B$5:$B$47,Balance!$B213)</f>
        <v>0</v>
      </c>
      <c r="DO213" s="99">
        <f>SUMIFS('Ajuste Ciclado'!I$5:I$47,'Ajuste Ciclado'!$C$5:$C$47,Balance!DO$4,'Ajuste Ciclado'!$B$5:$B$47,Balance!$B213)</f>
        <v>0</v>
      </c>
      <c r="DP213" s="99">
        <f>SUMIFS('Ajuste Ciclado'!J$5:J$47,'Ajuste Ciclado'!$C$5:$C$47,Balance!DP$4,'Ajuste Ciclado'!$B$5:$B$47,Balance!$B213)</f>
        <v>0</v>
      </c>
      <c r="DQ213" s="99">
        <f>SUMIFS('Ajuste Ciclado'!K$5:K$47,'Ajuste Ciclado'!$C$5:$C$47,Balance!DQ$4,'Ajuste Ciclado'!$B$5:$B$47,Balance!$B213)</f>
        <v>0</v>
      </c>
      <c r="DR213" s="99">
        <f>SUMIFS('Ajuste Ciclado'!L$5:L$47,'Ajuste Ciclado'!$C$5:$C$47,Balance!DR$4,'Ajuste Ciclado'!$B$5:$B$47,Balance!$B213)</f>
        <v>0</v>
      </c>
      <c r="DS213" s="99">
        <f>SUMIFS('Ajuste Ciclado'!M$5:M$47,'Ajuste Ciclado'!$C$5:$C$47,Balance!DS$4,'Ajuste Ciclado'!$B$5:$B$47,Balance!$B213)</f>
        <v>0</v>
      </c>
      <c r="DT213" s="99">
        <f>SUMIFS('Ajuste Ciclado'!N$5:N$47,'Ajuste Ciclado'!$C$5:$C$47,Balance!DT$4,'Ajuste Ciclado'!$B$5:$B$47,Balance!$B213)</f>
        <v>0</v>
      </c>
      <c r="DU213" s="100">
        <f>SUMIFS('Ajuste Ciclado'!O$5:O$47,'Ajuste Ciclado'!$C$5:$C$47,Balance!DU$4,'Ajuste Ciclado'!$B$5:$B$47,Balance!$B213)</f>
        <v>0</v>
      </c>
      <c r="DV213" s="98">
        <f>SUMIFS('Ajuste Ciclado'!D$5:D$47,'Ajuste Ciclado'!$C$5:$C$47,Balance!DV$4,'Ajuste Ciclado'!$B$5:$B$47,Balance!$B213)</f>
        <v>0</v>
      </c>
      <c r="DW213" s="99">
        <f>SUMIFS('Ajuste Ciclado'!E$5:E$47,'Ajuste Ciclado'!$C$5:$C$47,Balance!DW$4,'Ajuste Ciclado'!$B$5:$B$47,Balance!$B213)</f>
        <v>0</v>
      </c>
      <c r="DX213" s="99">
        <f>SUMIFS('Ajuste Ciclado'!F$5:F$47,'Ajuste Ciclado'!$C$5:$C$47,Balance!DX$4,'Ajuste Ciclado'!$B$5:$B$47,Balance!$B213)</f>
        <v>0</v>
      </c>
      <c r="DY213" s="99">
        <f>SUMIFS('Ajuste Ciclado'!G$5:G$47,'Ajuste Ciclado'!$C$5:$C$47,Balance!DY$4,'Ajuste Ciclado'!$B$5:$B$47,Balance!$B213)</f>
        <v>0</v>
      </c>
      <c r="DZ213" s="99">
        <f>SUMIFS('Ajuste Ciclado'!H$5:H$47,'Ajuste Ciclado'!$C$5:$C$47,Balance!DZ$4,'Ajuste Ciclado'!$B$5:$B$47,Balance!$B213)</f>
        <v>0</v>
      </c>
      <c r="EA213" s="99">
        <f>SUMIFS('Ajuste Ciclado'!I$5:I$47,'Ajuste Ciclado'!$C$5:$C$47,Balance!EA$4,'Ajuste Ciclado'!$B$5:$B$47,Balance!$B213)</f>
        <v>0</v>
      </c>
      <c r="EB213" s="99">
        <f>SUMIFS('Ajuste Ciclado'!J$5:J$47,'Ajuste Ciclado'!$C$5:$C$47,Balance!EB$4,'Ajuste Ciclado'!$B$5:$B$47,Balance!$B213)</f>
        <v>0</v>
      </c>
      <c r="EC213" s="99">
        <f>SUMIFS('Ajuste Ciclado'!K$5:K$47,'Ajuste Ciclado'!$C$5:$C$47,Balance!EC$4,'Ajuste Ciclado'!$B$5:$B$47,Balance!$B213)</f>
        <v>0</v>
      </c>
      <c r="ED213" s="99">
        <f>SUMIFS('Ajuste Ciclado'!L$5:L$47,'Ajuste Ciclado'!$C$5:$C$47,Balance!ED$4,'Ajuste Ciclado'!$B$5:$B$47,Balance!$B213)</f>
        <v>0</v>
      </c>
      <c r="EE213" s="99">
        <f>SUMIFS('Ajuste Ciclado'!M$5:M$47,'Ajuste Ciclado'!$C$5:$C$47,Balance!EE$4,'Ajuste Ciclado'!$B$5:$B$47,Balance!$B213)</f>
        <v>0</v>
      </c>
      <c r="EF213" s="99">
        <f>SUMIFS('Ajuste Ciclado'!N$5:N$47,'Ajuste Ciclado'!$C$5:$C$47,Balance!EF$4,'Ajuste Ciclado'!$B$5:$B$47,Balance!$B213)</f>
        <v>0</v>
      </c>
      <c r="EG213" s="100">
        <f>SUMIFS('Ajuste Ciclado'!O$5:O$47,'Ajuste Ciclado'!$C$5:$C$47,Balance!EG$4,'Ajuste Ciclado'!$B$5:$B$47,Balance!$B213)</f>
        <v>0</v>
      </c>
      <c r="EH213" s="98">
        <f>SUMIFS('Ajuste Ciclado'!D$5:D$47,'Ajuste Ciclado'!$C$5:$C$47,Balance!EH$4,'Ajuste Ciclado'!$B$5:$B$47,Balance!$B213)</f>
        <v>0</v>
      </c>
      <c r="EI213" s="99">
        <f>SUMIFS('Ajuste Ciclado'!E$5:E$47,'Ajuste Ciclado'!$C$5:$C$47,Balance!EI$4,'Ajuste Ciclado'!$B$5:$B$47,Balance!$B213)</f>
        <v>0</v>
      </c>
      <c r="EJ213" s="99">
        <f>SUMIFS('Ajuste Ciclado'!F$5:F$47,'Ajuste Ciclado'!$C$5:$C$47,Balance!EJ$4,'Ajuste Ciclado'!$B$5:$B$47,Balance!$B213)</f>
        <v>0</v>
      </c>
      <c r="EK213" s="99">
        <f>SUMIFS('Ajuste Ciclado'!G$5:G$47,'Ajuste Ciclado'!$C$5:$C$47,Balance!EK$4,'Ajuste Ciclado'!$B$5:$B$47,Balance!$B213)</f>
        <v>0</v>
      </c>
      <c r="EL213" s="99">
        <f>SUMIFS('Ajuste Ciclado'!H$5:H$47,'Ajuste Ciclado'!$C$5:$C$47,Balance!EL$4,'Ajuste Ciclado'!$B$5:$B$47,Balance!$B213)</f>
        <v>0</v>
      </c>
      <c r="EM213" s="99">
        <f>SUMIFS('Ajuste Ciclado'!I$5:I$47,'Ajuste Ciclado'!$C$5:$C$47,Balance!EM$4,'Ajuste Ciclado'!$B$5:$B$47,Balance!$B213)</f>
        <v>0</v>
      </c>
      <c r="EN213" s="99">
        <f>SUMIFS('Ajuste Ciclado'!J$5:J$47,'Ajuste Ciclado'!$C$5:$C$47,Balance!EN$4,'Ajuste Ciclado'!$B$5:$B$47,Balance!$B213)</f>
        <v>0</v>
      </c>
      <c r="EO213" s="99">
        <f>SUMIFS('Ajuste Ciclado'!K$5:K$47,'Ajuste Ciclado'!$C$5:$C$47,Balance!EO$4,'Ajuste Ciclado'!$B$5:$B$47,Balance!$B213)</f>
        <v>0</v>
      </c>
      <c r="EP213" s="99">
        <f>SUMIFS('Ajuste Ciclado'!L$5:L$47,'Ajuste Ciclado'!$C$5:$C$47,Balance!EP$4,'Ajuste Ciclado'!$B$5:$B$47,Balance!$B213)</f>
        <v>0</v>
      </c>
      <c r="EQ213" s="99">
        <f>SUMIFS('Ajuste Ciclado'!M$5:M$47,'Ajuste Ciclado'!$C$5:$C$47,Balance!EQ$4,'Ajuste Ciclado'!$B$5:$B$47,Balance!$B213)</f>
        <v>0</v>
      </c>
      <c r="ER213" s="99">
        <f>SUMIFS('Ajuste Ciclado'!N$5:N$47,'Ajuste Ciclado'!$C$5:$C$47,Balance!ER$4,'Ajuste Ciclado'!$B$5:$B$47,Balance!$B213)</f>
        <v>0</v>
      </c>
      <c r="ES213" s="100">
        <f>SUMIFS('Ajuste Ciclado'!O$5:O$47,'Ajuste Ciclado'!$C$5:$C$47,Balance!ES$4,'Ajuste Ciclado'!$B$5:$B$47,Balance!$B213)</f>
        <v>0</v>
      </c>
      <c r="ET213" s="84"/>
      <c r="EU213" s="12">
        <f t="shared" si="328"/>
        <v>-706808.31682213186</v>
      </c>
      <c r="EV213" s="13">
        <f t="shared" si="293"/>
        <v>293755.51151697978</v>
      </c>
      <c r="EW213" s="13">
        <f t="shared" si="294"/>
        <v>202080.02639360487</v>
      </c>
      <c r="EX213" s="13">
        <f t="shared" si="295"/>
        <v>113664.90316128859</v>
      </c>
      <c r="EY213" s="13">
        <f t="shared" si="296"/>
        <v>208403.76797914715</v>
      </c>
      <c r="EZ213" s="13">
        <f t="shared" si="297"/>
        <v>123255.73427284119</v>
      </c>
      <c r="FA213" s="13">
        <f t="shared" si="298"/>
        <v>-98117.105289949599</v>
      </c>
      <c r="FB213" s="13">
        <f t="shared" si="299"/>
        <v>-267673.66290071385</v>
      </c>
      <c r="FC213" s="13">
        <f t="shared" si="300"/>
        <v>-235992.85044879868</v>
      </c>
      <c r="FD213" s="13">
        <f t="shared" si="301"/>
        <v>-423444.78094311117</v>
      </c>
      <c r="FE213" s="13">
        <f t="shared" si="302"/>
        <v>-405937.19506731216</v>
      </c>
      <c r="FF213" s="14">
        <f t="shared" si="303"/>
        <v>-399532.41719548596</v>
      </c>
      <c r="FG213" s="12">
        <f t="shared" si="304"/>
        <v>-707360.10116601805</v>
      </c>
      <c r="FH213" s="13">
        <f t="shared" si="305"/>
        <v>295206.9563055085</v>
      </c>
      <c r="FI213" s="13">
        <f t="shared" si="306"/>
        <v>200820.88719784829</v>
      </c>
      <c r="FJ213" s="13">
        <f t="shared" si="307"/>
        <v>97152.669101962063</v>
      </c>
      <c r="FK213" s="13">
        <f t="shared" si="308"/>
        <v>208823.04059502447</v>
      </c>
      <c r="FL213" s="13">
        <f t="shared" si="309"/>
        <v>124322.882971749</v>
      </c>
      <c r="FM213" s="13">
        <f t="shared" si="310"/>
        <v>-96518.845462339435</v>
      </c>
      <c r="FN213" s="13">
        <f t="shared" si="311"/>
        <v>-268990.5000137082</v>
      </c>
      <c r="FO213" s="13">
        <f t="shared" si="312"/>
        <v>-239071.66981917637</v>
      </c>
      <c r="FP213" s="13">
        <f t="shared" si="313"/>
        <v>-460000.39531934506</v>
      </c>
      <c r="FQ213" s="13">
        <f t="shared" si="314"/>
        <v>-561681.38790964975</v>
      </c>
      <c r="FR213" s="14">
        <f t="shared" si="315"/>
        <v>-540012.82110960677</v>
      </c>
      <c r="FS213" s="12">
        <f t="shared" si="316"/>
        <v>534659.20972078457</v>
      </c>
      <c r="FT213" s="13">
        <f t="shared" si="317"/>
        <v>473960.15779297019</v>
      </c>
      <c r="FU213" s="13">
        <f t="shared" si="318"/>
        <v>591092.55695318745</v>
      </c>
      <c r="FV213" s="13">
        <f t="shared" si="319"/>
        <v>487286.82540396543</v>
      </c>
      <c r="FW213" s="13">
        <f t="shared" si="320"/>
        <v>543598.2844481389</v>
      </c>
      <c r="FX213" s="13">
        <f t="shared" si="321"/>
        <v>496691.82274770871</v>
      </c>
      <c r="FY213" s="13">
        <f t="shared" si="322"/>
        <v>248755.9461136467</v>
      </c>
      <c r="FZ213" s="13">
        <f t="shared" si="323"/>
        <v>47219.512477575787</v>
      </c>
      <c r="GA213" s="13">
        <f t="shared" si="324"/>
        <v>45631.470876549007</v>
      </c>
      <c r="GB213" s="13">
        <f t="shared" si="325"/>
        <v>76377.068856325568</v>
      </c>
      <c r="GC213" s="13">
        <f t="shared" si="326"/>
        <v>81381.40974831018</v>
      </c>
      <c r="GD213" s="14">
        <f t="shared" si="327"/>
        <v>101968.85049118839</v>
      </c>
      <c r="GE213" s="84"/>
      <c r="GF213" s="12">
        <f t="shared" si="329"/>
        <v>-1596346.3853436417</v>
      </c>
      <c r="GG213" s="13">
        <f t="shared" si="329"/>
        <v>-1947309.2846277514</v>
      </c>
      <c r="GH213" s="14">
        <f t="shared" si="329"/>
        <v>3728623.1156303505</v>
      </c>
      <c r="GI213" s="6">
        <f t="shared" si="330"/>
        <v>2</v>
      </c>
      <c r="GJ213" s="12">
        <f t="shared" si="331"/>
        <v>-1536190.2928325552</v>
      </c>
      <c r="GK213" s="13">
        <f t="shared" si="332"/>
        <v>-1809054.3101852746</v>
      </c>
      <c r="GL213" s="14">
        <f t="shared" si="333"/>
        <v>0</v>
      </c>
      <c r="GM213" s="84"/>
      <c r="GN213" s="66">
        <f t="shared" si="334"/>
        <v>-1809054.3101852746</v>
      </c>
      <c r="GO213" s="84"/>
      <c r="GP213" s="63" t="str" cm="1">
        <f t="array" ref="GP213">INDEX($GF$4:$GH$4,1,GI213)</f>
        <v>Sample 3</v>
      </c>
      <c r="GQ213" s="12">
        <f t="shared" si="287"/>
        <v>-706808.31682213186</v>
      </c>
      <c r="GR213" s="13">
        <f t="shared" si="287"/>
        <v>-423444.78094311117</v>
      </c>
      <c r="GS213" s="14">
        <f t="shared" si="287"/>
        <v>-405937.19506731216</v>
      </c>
      <c r="GT213" s="12">
        <f t="shared" si="288"/>
        <v>-707360.10116601805</v>
      </c>
      <c r="GU213" s="13">
        <f t="shared" si="288"/>
        <v>-561681.38790964975</v>
      </c>
      <c r="GV213" s="14">
        <f t="shared" si="288"/>
        <v>-540012.82110960677</v>
      </c>
      <c r="GW213" s="12">
        <f t="shared" si="289"/>
        <v>45631.470876549007</v>
      </c>
      <c r="GX213" s="13">
        <f t="shared" si="289"/>
        <v>47219.512477575787</v>
      </c>
      <c r="GY213" s="14">
        <f t="shared" si="289"/>
        <v>76377.068856325568</v>
      </c>
      <c r="GZ213" s="84" t="str">
        <f t="shared" si="290"/>
        <v>Sample 3</v>
      </c>
      <c r="HA213" s="12">
        <f t="shared" si="335"/>
        <v>-707360.10116601805</v>
      </c>
      <c r="HB213" s="13">
        <f t="shared" si="335"/>
        <v>-561681.38790964975</v>
      </c>
      <c r="HC213" s="14">
        <f t="shared" si="335"/>
        <v>-540012.82110960677</v>
      </c>
      <c r="HD213" s="6">
        <f t="shared" si="291"/>
        <v>-1809054.3101852746</v>
      </c>
      <c r="HE213" s="84" t="str">
        <f t="shared" si="292"/>
        <v>Ok</v>
      </c>
    </row>
    <row r="214" spans="2:213" hidden="1" x14ac:dyDescent="0.3">
      <c r="B214" s="84" t="s">
        <v>268</v>
      </c>
      <c r="C214" s="12">
        <f>SUMIFS(Inyecciones!$E$2:$E$14185,Inyecciones!$A$2:$A$14185,Balance!C$4,Inyecciones!$B$2:$B$14185,Balance!$B214,Inyecciones!$C$2:$C$14185,Balance!C$5)</f>
        <v>53785.647612857152</v>
      </c>
      <c r="D214" s="13">
        <f>SUMIFS(Inyecciones!$E$2:$E$14185,Inyecciones!$A$2:$A$14185,Balance!D$4,Inyecciones!$B$2:$B$14185,Balance!$B214,Inyecciones!$C$2:$C$14185,Balance!D$5)</f>
        <v>40694.664368564423</v>
      </c>
      <c r="E214" s="13">
        <f>SUMIFS(Inyecciones!$E$2:$E$14185,Inyecciones!$A$2:$A$14185,Balance!E$4,Inyecciones!$B$2:$B$14185,Balance!$B214,Inyecciones!$C$2:$C$14185,Balance!E$5)</f>
        <v>38488.444100569002</v>
      </c>
      <c r="F214" s="13">
        <f>SUMIFS(Inyecciones!$E$2:$E$14185,Inyecciones!$A$2:$A$14185,Balance!F$4,Inyecciones!$B$2:$B$14185,Balance!$B214,Inyecciones!$C$2:$C$14185,Balance!F$5)</f>
        <v>31329.668995204149</v>
      </c>
      <c r="G214" s="13">
        <f>SUMIFS(Inyecciones!$E$2:$E$14185,Inyecciones!$A$2:$A$14185,Balance!G$4,Inyecciones!$B$2:$B$14185,Balance!$B214,Inyecciones!$C$2:$C$14185,Balance!G$5)</f>
        <v>23991.836870166138</v>
      </c>
      <c r="H214" s="13">
        <f>SUMIFS(Inyecciones!$E$2:$E$14185,Inyecciones!$A$2:$A$14185,Balance!H$4,Inyecciones!$B$2:$B$14185,Balance!$B214,Inyecciones!$C$2:$C$14185,Balance!H$5)</f>
        <v>8379.8026902550191</v>
      </c>
      <c r="I214" s="13">
        <f>SUMIFS(Inyecciones!$E$2:$E$14185,Inyecciones!$A$2:$A$14185,Balance!I$4,Inyecciones!$B$2:$B$14185,Balance!$B214,Inyecciones!$C$2:$C$14185,Balance!I$5)</f>
        <v>20328.52771613299</v>
      </c>
      <c r="J214" s="13">
        <f>SUMIFS(Inyecciones!$E$2:$E$14185,Inyecciones!$A$2:$A$14185,Balance!J$4,Inyecciones!$B$2:$B$14185,Balance!$B214,Inyecciones!$C$2:$C$14185,Balance!J$5)</f>
        <v>23934.34920487929</v>
      </c>
      <c r="K214" s="13">
        <f>SUMIFS(Inyecciones!$E$2:$E$14185,Inyecciones!$A$2:$A$14185,Balance!K$4,Inyecciones!$B$2:$B$14185,Balance!$B214,Inyecciones!$C$2:$C$14185,Balance!K$5)</f>
        <v>27951.542098333372</v>
      </c>
      <c r="L214" s="13">
        <f>SUMIFS(Inyecciones!$E$2:$E$14185,Inyecciones!$A$2:$A$14185,Balance!L$4,Inyecciones!$B$2:$B$14185,Balance!$B214,Inyecciones!$C$2:$C$14185,Balance!L$5)</f>
        <v>7119.0717473162667</v>
      </c>
      <c r="M214" s="13">
        <f>SUMIFS(Inyecciones!$E$2:$E$14185,Inyecciones!$A$2:$A$14185,Balance!M$4,Inyecciones!$B$2:$B$14185,Balance!$B214,Inyecciones!$C$2:$C$14185,Balance!M$5)</f>
        <v>3309.7910298992119</v>
      </c>
      <c r="N214" s="14">
        <f>SUMIFS(Inyecciones!$E$2:$E$14185,Inyecciones!$A$2:$A$14185,Balance!N$4,Inyecciones!$B$2:$B$14185,Balance!$B214,Inyecciones!$C$2:$C$14185,Balance!N$5)</f>
        <v>5613.8163344458044</v>
      </c>
      <c r="O214" s="12">
        <f>SUMIFS(Inyecciones!$E$2:$E$14185,Inyecciones!$A$2:$A$14185,Balance!O$4,Inyecciones!$B$2:$B$14185,Balance!$B214,Inyecciones!$C$2:$C$14185,Balance!O$5)</f>
        <v>53882.052819999197</v>
      </c>
      <c r="P214" s="13">
        <f>SUMIFS(Inyecciones!$E$2:$E$14185,Inyecciones!$A$2:$A$14185,Balance!P$4,Inyecciones!$B$2:$B$14185,Balance!$B214,Inyecciones!$C$2:$C$14185,Balance!P$5)</f>
        <v>40834.388571586816</v>
      </c>
      <c r="Q214" s="13">
        <f>SUMIFS(Inyecciones!$E$2:$E$14185,Inyecciones!$A$2:$A$14185,Balance!Q$4,Inyecciones!$B$2:$B$14185,Balance!$B214,Inyecciones!$C$2:$C$14185,Balance!Q$5)</f>
        <v>38841.524346748127</v>
      </c>
      <c r="R214" s="13">
        <f>SUMIFS(Inyecciones!$E$2:$E$14185,Inyecciones!$A$2:$A$14185,Balance!R$4,Inyecciones!$B$2:$B$14185,Balance!$B214,Inyecciones!$C$2:$C$14185,Balance!R$5)</f>
        <v>33055.249123370973</v>
      </c>
      <c r="S214" s="13">
        <f>SUMIFS(Inyecciones!$E$2:$E$14185,Inyecciones!$A$2:$A$14185,Balance!S$4,Inyecciones!$B$2:$B$14185,Balance!$B214,Inyecciones!$C$2:$C$14185,Balance!S$5)</f>
        <v>23736.516215607619</v>
      </c>
      <c r="T214" s="13">
        <f>SUMIFS(Inyecciones!$E$2:$E$14185,Inyecciones!$A$2:$A$14185,Balance!T$4,Inyecciones!$B$2:$B$14185,Balance!$B214,Inyecciones!$C$2:$C$14185,Balance!T$5)</f>
        <v>8418.5711242452908</v>
      </c>
      <c r="U214" s="13">
        <f>SUMIFS(Inyecciones!$E$2:$E$14185,Inyecciones!$A$2:$A$14185,Balance!U$4,Inyecciones!$B$2:$B$14185,Balance!$B214,Inyecciones!$C$2:$C$14185,Balance!U$5)</f>
        <v>21141.805143222729</v>
      </c>
      <c r="V214" s="13">
        <f>SUMIFS(Inyecciones!$E$2:$E$14185,Inyecciones!$A$2:$A$14185,Balance!V$4,Inyecciones!$B$2:$B$14185,Balance!$B214,Inyecciones!$C$2:$C$14185,Balance!V$5)</f>
        <v>24079.637133091419</v>
      </c>
      <c r="W214" s="13">
        <f>SUMIFS(Inyecciones!$E$2:$E$14185,Inyecciones!$A$2:$A$14185,Balance!W$4,Inyecciones!$B$2:$B$14185,Balance!$B214,Inyecciones!$C$2:$C$14185,Balance!W$5)</f>
        <v>28353.7699096406</v>
      </c>
      <c r="X214" s="13">
        <f>SUMIFS(Inyecciones!$E$2:$E$14185,Inyecciones!$A$2:$A$14185,Balance!X$4,Inyecciones!$B$2:$B$14185,Balance!$B214,Inyecciones!$C$2:$C$14185,Balance!X$5)</f>
        <v>10532.283185851869</v>
      </c>
      <c r="Y214" s="13">
        <f>SUMIFS(Inyecciones!$E$2:$E$14185,Inyecciones!$A$2:$A$14185,Balance!Y$4,Inyecciones!$B$2:$B$14185,Balance!$B214,Inyecciones!$C$2:$C$14185,Balance!Y$5)</f>
        <v>15125.16244287368</v>
      </c>
      <c r="Z214" s="14">
        <f>SUMIFS(Inyecciones!$E$2:$E$14185,Inyecciones!$A$2:$A$14185,Balance!Z$4,Inyecciones!$B$2:$B$14185,Balance!$B214,Inyecciones!$C$2:$C$14185,Balance!Z$5)</f>
        <v>19783.110365409411</v>
      </c>
      <c r="AA214" s="12">
        <f>SUMIFS(Inyecciones!$E$2:$E$14185,Inyecciones!$A$2:$A$14185,Balance!AA$4,Inyecciones!$B$2:$B$14185,Balance!$B214,Inyecciones!$C$2:$C$14185,Balance!AA$5)</f>
        <v>53902.142959872202</v>
      </c>
      <c r="AB214" s="13">
        <f>SUMIFS(Inyecciones!$E$2:$E$14185,Inyecciones!$A$2:$A$14185,Balance!AB$4,Inyecciones!$B$2:$B$14185,Balance!$B214,Inyecciones!$C$2:$C$14185,Balance!AB$5)</f>
        <v>40842.949614517507</v>
      </c>
      <c r="AC214" s="13">
        <f>SUMIFS(Inyecciones!$E$2:$E$14185,Inyecciones!$A$2:$A$14185,Balance!AC$4,Inyecciones!$B$2:$B$14185,Balance!$B214,Inyecciones!$C$2:$C$14185,Balance!AC$5)</f>
        <v>38701.349832147447</v>
      </c>
      <c r="AD214" s="13">
        <f>SUMIFS(Inyecciones!$E$2:$E$14185,Inyecciones!$A$2:$A$14185,Balance!AD$4,Inyecciones!$B$2:$B$14185,Balance!$B214,Inyecciones!$C$2:$C$14185,Balance!AD$5)</f>
        <v>32835.692028614532</v>
      </c>
      <c r="AE214" s="13">
        <f>SUMIFS(Inyecciones!$E$2:$E$14185,Inyecciones!$A$2:$A$14185,Balance!AE$4,Inyecciones!$B$2:$B$14185,Balance!$B214,Inyecciones!$C$2:$C$14185,Balance!AE$5)</f>
        <v>24345.71748259979</v>
      </c>
      <c r="AF214" s="13">
        <f>SUMIFS(Inyecciones!$E$2:$E$14185,Inyecciones!$A$2:$A$14185,Balance!AF$4,Inyecciones!$B$2:$B$14185,Balance!$B214,Inyecciones!$C$2:$C$14185,Balance!AF$5)</f>
        <v>8849.8736621320259</v>
      </c>
      <c r="AG214" s="13">
        <f>SUMIFS(Inyecciones!$E$2:$E$14185,Inyecciones!$A$2:$A$14185,Balance!AG$4,Inyecciones!$B$2:$B$14185,Balance!$B214,Inyecciones!$C$2:$C$14185,Balance!AG$5)</f>
        <v>22624.231948653629</v>
      </c>
      <c r="AH214" s="13">
        <f>SUMIFS(Inyecciones!$E$2:$E$14185,Inyecciones!$A$2:$A$14185,Balance!AH$4,Inyecciones!$B$2:$B$14185,Balance!$B214,Inyecciones!$C$2:$C$14185,Balance!AH$5)</f>
        <v>26355.5990321061</v>
      </c>
      <c r="AI214" s="13">
        <f>SUMIFS(Inyecciones!$E$2:$E$14185,Inyecciones!$A$2:$A$14185,Balance!AI$4,Inyecciones!$B$2:$B$14185,Balance!$B214,Inyecciones!$C$2:$C$14185,Balance!AI$5)</f>
        <v>30485.40232479756</v>
      </c>
      <c r="AJ214" s="13">
        <f>SUMIFS(Inyecciones!$E$2:$E$14185,Inyecciones!$A$2:$A$14185,Balance!AJ$4,Inyecciones!$B$2:$B$14185,Balance!$B214,Inyecciones!$C$2:$C$14185,Balance!AJ$5)</f>
        <v>23145.374400156328</v>
      </c>
      <c r="AK214" s="13">
        <f>SUMIFS(Inyecciones!$E$2:$E$14185,Inyecciones!$A$2:$A$14185,Balance!AK$4,Inyecciones!$B$2:$B$14185,Balance!$B214,Inyecciones!$C$2:$C$14185,Balance!AK$5)</f>
        <v>29689.500065581851</v>
      </c>
      <c r="AL214" s="14">
        <f>SUMIFS(Inyecciones!$E$2:$E$14185,Inyecciones!$A$2:$A$14185,Balance!AL$4,Inyecciones!$B$2:$B$14185,Balance!$B214,Inyecciones!$C$2:$C$14185,Balance!AL$5)</f>
        <v>31009.118073368489</v>
      </c>
      <c r="AM214" s="13"/>
      <c r="AN214" s="12">
        <f>SUMIFS('Retiro Mensual'!$E$2:$E$2629,'Retiro Mensual'!$A$2:$A$2629,AN$4,'Retiro Mensual'!$B$2:$B$2629,$B214,'Retiro Mensual'!$C$2:$C$2629,AN$5)</f>
        <v>0</v>
      </c>
      <c r="AO214" s="13">
        <f>SUMIFS('Retiro Mensual'!$E$2:$E$2629,'Retiro Mensual'!$A$2:$A$2629,AO$4,'Retiro Mensual'!$B$2:$B$2629,$B214,'Retiro Mensual'!$C$2:$C$2629,AO$5)</f>
        <v>0</v>
      </c>
      <c r="AP214" s="13">
        <f>SUMIFS('Retiro Mensual'!$E$2:$E$2629,'Retiro Mensual'!$A$2:$A$2629,AP$4,'Retiro Mensual'!$B$2:$B$2629,$B214,'Retiro Mensual'!$C$2:$C$2629,AP$5)</f>
        <v>0</v>
      </c>
      <c r="AQ214" s="13">
        <f>SUMIFS('Retiro Mensual'!$E$2:$E$2629,'Retiro Mensual'!$A$2:$A$2629,AQ$4,'Retiro Mensual'!$B$2:$B$2629,$B214,'Retiro Mensual'!$C$2:$C$2629,AQ$5)</f>
        <v>0</v>
      </c>
      <c r="AR214" s="13">
        <f>SUMIFS('Retiro Mensual'!$E$2:$E$2629,'Retiro Mensual'!$A$2:$A$2629,AR$4,'Retiro Mensual'!$B$2:$B$2629,$B214,'Retiro Mensual'!$C$2:$C$2629,AR$5)</f>
        <v>0</v>
      </c>
      <c r="AS214" s="13">
        <f>SUMIFS('Retiro Mensual'!$E$2:$E$2629,'Retiro Mensual'!$A$2:$A$2629,AS$4,'Retiro Mensual'!$B$2:$B$2629,$B214,'Retiro Mensual'!$C$2:$C$2629,AS$5)</f>
        <v>0</v>
      </c>
      <c r="AT214" s="13">
        <f>SUMIFS('Retiro Mensual'!$E$2:$E$2629,'Retiro Mensual'!$A$2:$A$2629,AT$4,'Retiro Mensual'!$B$2:$B$2629,$B214,'Retiro Mensual'!$C$2:$C$2629,AT$5)</f>
        <v>0</v>
      </c>
      <c r="AU214" s="13">
        <f>SUMIFS('Retiro Mensual'!$E$2:$E$2629,'Retiro Mensual'!$A$2:$A$2629,AU$4,'Retiro Mensual'!$B$2:$B$2629,$B214,'Retiro Mensual'!$C$2:$C$2629,AU$5)</f>
        <v>0</v>
      </c>
      <c r="AV214" s="13">
        <f>SUMIFS('Retiro Mensual'!$E$2:$E$2629,'Retiro Mensual'!$A$2:$A$2629,AV$4,'Retiro Mensual'!$B$2:$B$2629,$B214,'Retiro Mensual'!$C$2:$C$2629,AV$5)</f>
        <v>0</v>
      </c>
      <c r="AW214" s="13">
        <f>SUMIFS('Retiro Mensual'!$E$2:$E$2629,'Retiro Mensual'!$A$2:$A$2629,AW$4,'Retiro Mensual'!$B$2:$B$2629,$B214,'Retiro Mensual'!$C$2:$C$2629,AW$5)</f>
        <v>0</v>
      </c>
      <c r="AX214" s="13">
        <f>SUMIFS('Retiro Mensual'!$E$2:$E$2629,'Retiro Mensual'!$A$2:$A$2629,AX$4,'Retiro Mensual'!$B$2:$B$2629,$B214,'Retiro Mensual'!$C$2:$C$2629,AX$5)</f>
        <v>0</v>
      </c>
      <c r="AY214" s="14">
        <f>SUMIFS('Retiro Mensual'!$E$2:$E$2629,'Retiro Mensual'!$A$2:$A$2629,AY$4,'Retiro Mensual'!$B$2:$B$2629,$B214,'Retiro Mensual'!$C$2:$C$2629,AY$5)</f>
        <v>0</v>
      </c>
      <c r="AZ214" s="12">
        <f>SUMIFS('Retiro Mensual'!$E$2:$E$2629,'Retiro Mensual'!$A$2:$A$2629,AZ$4,'Retiro Mensual'!$B$2:$B$2629,$B214,'Retiro Mensual'!$C$2:$C$2629,AZ$5)</f>
        <v>0</v>
      </c>
      <c r="BA214" s="13">
        <f>SUMIFS('Retiro Mensual'!$E$2:$E$2629,'Retiro Mensual'!$A$2:$A$2629,BA$4,'Retiro Mensual'!$B$2:$B$2629,$B214,'Retiro Mensual'!$C$2:$C$2629,BA$5)</f>
        <v>0</v>
      </c>
      <c r="BB214" s="13">
        <f>SUMIFS('Retiro Mensual'!$E$2:$E$2629,'Retiro Mensual'!$A$2:$A$2629,BB$4,'Retiro Mensual'!$B$2:$B$2629,$B214,'Retiro Mensual'!$C$2:$C$2629,BB$5)</f>
        <v>0</v>
      </c>
      <c r="BC214" s="13">
        <f>SUMIFS('Retiro Mensual'!$E$2:$E$2629,'Retiro Mensual'!$A$2:$A$2629,BC$4,'Retiro Mensual'!$B$2:$B$2629,$B214,'Retiro Mensual'!$C$2:$C$2629,BC$5)</f>
        <v>0</v>
      </c>
      <c r="BD214" s="13">
        <f>SUMIFS('Retiro Mensual'!$E$2:$E$2629,'Retiro Mensual'!$A$2:$A$2629,BD$4,'Retiro Mensual'!$B$2:$B$2629,$B214,'Retiro Mensual'!$C$2:$C$2629,BD$5)</f>
        <v>0</v>
      </c>
      <c r="BE214" s="13">
        <f>SUMIFS('Retiro Mensual'!$E$2:$E$2629,'Retiro Mensual'!$A$2:$A$2629,BE$4,'Retiro Mensual'!$B$2:$B$2629,$B214,'Retiro Mensual'!$C$2:$C$2629,BE$5)</f>
        <v>0</v>
      </c>
      <c r="BF214" s="13">
        <f>SUMIFS('Retiro Mensual'!$E$2:$E$2629,'Retiro Mensual'!$A$2:$A$2629,BF$4,'Retiro Mensual'!$B$2:$B$2629,$B214,'Retiro Mensual'!$C$2:$C$2629,BF$5)</f>
        <v>0</v>
      </c>
      <c r="BG214" s="13">
        <f>SUMIFS('Retiro Mensual'!$E$2:$E$2629,'Retiro Mensual'!$A$2:$A$2629,BG$4,'Retiro Mensual'!$B$2:$B$2629,$B214,'Retiro Mensual'!$C$2:$C$2629,BG$5)</f>
        <v>0</v>
      </c>
      <c r="BH214" s="13">
        <f>SUMIFS('Retiro Mensual'!$E$2:$E$2629,'Retiro Mensual'!$A$2:$A$2629,BH$4,'Retiro Mensual'!$B$2:$B$2629,$B214,'Retiro Mensual'!$C$2:$C$2629,BH$5)</f>
        <v>0</v>
      </c>
      <c r="BI214" s="13">
        <f>SUMIFS('Retiro Mensual'!$E$2:$E$2629,'Retiro Mensual'!$A$2:$A$2629,BI$4,'Retiro Mensual'!$B$2:$B$2629,$B214,'Retiro Mensual'!$C$2:$C$2629,BI$5)</f>
        <v>0</v>
      </c>
      <c r="BJ214" s="13">
        <f>SUMIFS('Retiro Mensual'!$E$2:$E$2629,'Retiro Mensual'!$A$2:$A$2629,BJ$4,'Retiro Mensual'!$B$2:$B$2629,$B214,'Retiro Mensual'!$C$2:$C$2629,BJ$5)</f>
        <v>0</v>
      </c>
      <c r="BK214" s="14">
        <f>SUMIFS('Retiro Mensual'!$E$2:$E$2629,'Retiro Mensual'!$A$2:$A$2629,BK$4,'Retiro Mensual'!$B$2:$B$2629,$B214,'Retiro Mensual'!$C$2:$C$2629,BK$5)</f>
        <v>0</v>
      </c>
      <c r="BL214" s="12">
        <f>SUMIFS('Retiro Mensual'!$E$2:$E$2629,'Retiro Mensual'!$A$2:$A$2629,BL$4,'Retiro Mensual'!$B$2:$B$2629,$B214,'Retiro Mensual'!$C$2:$C$2629,BL$5)</f>
        <v>0</v>
      </c>
      <c r="BM214" s="13">
        <f>SUMIFS('Retiro Mensual'!$E$2:$E$2629,'Retiro Mensual'!$A$2:$A$2629,BM$4,'Retiro Mensual'!$B$2:$B$2629,$B214,'Retiro Mensual'!$C$2:$C$2629,BM$5)</f>
        <v>0</v>
      </c>
      <c r="BN214" s="13">
        <f>SUMIFS('Retiro Mensual'!$E$2:$E$2629,'Retiro Mensual'!$A$2:$A$2629,BN$4,'Retiro Mensual'!$B$2:$B$2629,$B214,'Retiro Mensual'!$C$2:$C$2629,BN$5)</f>
        <v>0</v>
      </c>
      <c r="BO214" s="13">
        <f>SUMIFS('Retiro Mensual'!$E$2:$E$2629,'Retiro Mensual'!$A$2:$A$2629,BO$4,'Retiro Mensual'!$B$2:$B$2629,$B214,'Retiro Mensual'!$C$2:$C$2629,BO$5)</f>
        <v>0</v>
      </c>
      <c r="BP214" s="13">
        <f>SUMIFS('Retiro Mensual'!$E$2:$E$2629,'Retiro Mensual'!$A$2:$A$2629,BP$4,'Retiro Mensual'!$B$2:$B$2629,$B214,'Retiro Mensual'!$C$2:$C$2629,BP$5)</f>
        <v>0</v>
      </c>
      <c r="BQ214" s="13">
        <f>SUMIFS('Retiro Mensual'!$E$2:$E$2629,'Retiro Mensual'!$A$2:$A$2629,BQ$4,'Retiro Mensual'!$B$2:$B$2629,$B214,'Retiro Mensual'!$C$2:$C$2629,BQ$5)</f>
        <v>0</v>
      </c>
      <c r="BR214" s="13">
        <f>SUMIFS('Retiro Mensual'!$E$2:$E$2629,'Retiro Mensual'!$A$2:$A$2629,BR$4,'Retiro Mensual'!$B$2:$B$2629,$B214,'Retiro Mensual'!$C$2:$C$2629,BR$5)</f>
        <v>0</v>
      </c>
      <c r="BS214" s="13">
        <f>SUMIFS('Retiro Mensual'!$E$2:$E$2629,'Retiro Mensual'!$A$2:$A$2629,BS$4,'Retiro Mensual'!$B$2:$B$2629,$B214,'Retiro Mensual'!$C$2:$C$2629,BS$5)</f>
        <v>0</v>
      </c>
      <c r="BT214" s="13">
        <f>SUMIFS('Retiro Mensual'!$E$2:$E$2629,'Retiro Mensual'!$A$2:$A$2629,BT$4,'Retiro Mensual'!$B$2:$B$2629,$B214,'Retiro Mensual'!$C$2:$C$2629,BT$5)</f>
        <v>0</v>
      </c>
      <c r="BU214" s="13">
        <f>SUMIFS('Retiro Mensual'!$E$2:$E$2629,'Retiro Mensual'!$A$2:$A$2629,BU$4,'Retiro Mensual'!$B$2:$B$2629,$B214,'Retiro Mensual'!$C$2:$C$2629,BU$5)</f>
        <v>0</v>
      </c>
      <c r="BV214" s="13">
        <f>SUMIFS('Retiro Mensual'!$E$2:$E$2629,'Retiro Mensual'!$A$2:$A$2629,BV$4,'Retiro Mensual'!$B$2:$B$2629,$B214,'Retiro Mensual'!$C$2:$C$2629,BV$5)</f>
        <v>0</v>
      </c>
      <c r="BW214" s="14">
        <f>SUMIFS('Retiro Mensual'!$E$2:$E$2629,'Retiro Mensual'!$A$2:$A$2629,BW$4,'Retiro Mensual'!$B$2:$B$2629,$B214,'Retiro Mensual'!$C$2:$C$2629,BW$5)</f>
        <v>0</v>
      </c>
      <c r="BX214" s="13"/>
      <c r="BY214" s="12">
        <f>SUMIFS('Compra Ventas'!$E$2:$E$2700,'Compra Ventas'!$A$2:$A$2700,BY$4,'Compra Ventas'!$B$2:$B$2700,$B214,'Compra Ventas'!$C$2:$C$2700,BY$5)</f>
        <v>0</v>
      </c>
      <c r="BZ214" s="13">
        <f>SUMIFS('Compra Ventas'!$E$2:$E$2700,'Compra Ventas'!$A$2:$A$2700,BZ$4,'Compra Ventas'!$B$2:$B$2700,$B214,'Compra Ventas'!$C$2:$C$2700,BZ$5)</f>
        <v>0</v>
      </c>
      <c r="CA214" s="13">
        <f>SUMIFS('Compra Ventas'!$E$2:$E$2700,'Compra Ventas'!$A$2:$A$2700,CA$4,'Compra Ventas'!$B$2:$B$2700,$B214,'Compra Ventas'!$C$2:$C$2700,CA$5)</f>
        <v>0</v>
      </c>
      <c r="CB214" s="13">
        <f>SUMIFS('Compra Ventas'!$E$2:$E$2700,'Compra Ventas'!$A$2:$A$2700,CB$4,'Compra Ventas'!$B$2:$B$2700,$B214,'Compra Ventas'!$C$2:$C$2700,CB$5)</f>
        <v>0</v>
      </c>
      <c r="CC214" s="13">
        <f>SUMIFS('Compra Ventas'!$E$2:$E$2700,'Compra Ventas'!$A$2:$A$2700,CC$4,'Compra Ventas'!$B$2:$B$2700,$B214,'Compra Ventas'!$C$2:$C$2700,CC$5)</f>
        <v>0</v>
      </c>
      <c r="CD214" s="13">
        <f>SUMIFS('Compra Ventas'!$E$2:$E$2700,'Compra Ventas'!$A$2:$A$2700,CD$4,'Compra Ventas'!$B$2:$B$2700,$B214,'Compra Ventas'!$C$2:$C$2700,CD$5)</f>
        <v>0</v>
      </c>
      <c r="CE214" s="13">
        <f>SUMIFS('Compra Ventas'!$E$2:$E$2700,'Compra Ventas'!$A$2:$A$2700,CE$4,'Compra Ventas'!$B$2:$B$2700,$B214,'Compra Ventas'!$C$2:$C$2700,CE$5)</f>
        <v>0</v>
      </c>
      <c r="CF214" s="13">
        <f>SUMIFS('Compra Ventas'!$E$2:$E$2700,'Compra Ventas'!$A$2:$A$2700,CF$4,'Compra Ventas'!$B$2:$B$2700,$B214,'Compra Ventas'!$C$2:$C$2700,CF$5)</f>
        <v>0</v>
      </c>
      <c r="CG214" s="13">
        <f>SUMIFS('Compra Ventas'!$E$2:$E$2700,'Compra Ventas'!$A$2:$A$2700,CG$4,'Compra Ventas'!$B$2:$B$2700,$B214,'Compra Ventas'!$C$2:$C$2700,CG$5)</f>
        <v>0</v>
      </c>
      <c r="CH214" s="13">
        <f>SUMIFS('Compra Ventas'!$E$2:$E$2700,'Compra Ventas'!$A$2:$A$2700,CH$4,'Compra Ventas'!$B$2:$B$2700,$B214,'Compra Ventas'!$C$2:$C$2700,CH$5)</f>
        <v>0</v>
      </c>
      <c r="CI214" s="13">
        <f>SUMIFS('Compra Ventas'!$E$2:$E$2700,'Compra Ventas'!$A$2:$A$2700,CI$4,'Compra Ventas'!$B$2:$B$2700,$B214,'Compra Ventas'!$C$2:$C$2700,CI$5)</f>
        <v>0</v>
      </c>
      <c r="CJ214" s="14">
        <f>SUMIFS('Compra Ventas'!$E$2:$E$2700,'Compra Ventas'!$A$2:$A$2700,CJ$4,'Compra Ventas'!$B$2:$B$2700,$B214,'Compra Ventas'!$C$2:$C$2700,CJ$5)</f>
        <v>0</v>
      </c>
      <c r="CK214" s="12">
        <f>SUMIFS('Compra Ventas'!$E$2:$E$2700,'Compra Ventas'!$A$2:$A$2700,CK$4,'Compra Ventas'!$B$2:$B$2700,$B214,'Compra Ventas'!$C$2:$C$2700,CK$5)</f>
        <v>0</v>
      </c>
      <c r="CL214" s="13">
        <f>SUMIFS('Compra Ventas'!$E$2:$E$2700,'Compra Ventas'!$A$2:$A$2700,CL$4,'Compra Ventas'!$B$2:$B$2700,$B214,'Compra Ventas'!$C$2:$C$2700,CL$5)</f>
        <v>0</v>
      </c>
      <c r="CM214" s="13">
        <f>SUMIFS('Compra Ventas'!$E$2:$E$2700,'Compra Ventas'!$A$2:$A$2700,CM$4,'Compra Ventas'!$B$2:$B$2700,$B214,'Compra Ventas'!$C$2:$C$2700,CM$5)</f>
        <v>0</v>
      </c>
      <c r="CN214" s="13">
        <f>SUMIFS('Compra Ventas'!$E$2:$E$2700,'Compra Ventas'!$A$2:$A$2700,CN$4,'Compra Ventas'!$B$2:$B$2700,$B214,'Compra Ventas'!$C$2:$C$2700,CN$5)</f>
        <v>0</v>
      </c>
      <c r="CO214" s="13">
        <f>SUMIFS('Compra Ventas'!$E$2:$E$2700,'Compra Ventas'!$A$2:$A$2700,CO$4,'Compra Ventas'!$B$2:$B$2700,$B214,'Compra Ventas'!$C$2:$C$2700,CO$5)</f>
        <v>0</v>
      </c>
      <c r="CP214" s="13">
        <f>SUMIFS('Compra Ventas'!$E$2:$E$2700,'Compra Ventas'!$A$2:$A$2700,CP$4,'Compra Ventas'!$B$2:$B$2700,$B214,'Compra Ventas'!$C$2:$C$2700,CP$5)</f>
        <v>0</v>
      </c>
      <c r="CQ214" s="13">
        <f>SUMIFS('Compra Ventas'!$E$2:$E$2700,'Compra Ventas'!$A$2:$A$2700,CQ$4,'Compra Ventas'!$B$2:$B$2700,$B214,'Compra Ventas'!$C$2:$C$2700,CQ$5)</f>
        <v>0</v>
      </c>
      <c r="CR214" s="13">
        <f>SUMIFS('Compra Ventas'!$E$2:$E$2700,'Compra Ventas'!$A$2:$A$2700,CR$4,'Compra Ventas'!$B$2:$B$2700,$B214,'Compra Ventas'!$C$2:$C$2700,CR$5)</f>
        <v>0</v>
      </c>
      <c r="CS214" s="13">
        <f>SUMIFS('Compra Ventas'!$E$2:$E$2700,'Compra Ventas'!$A$2:$A$2700,CS$4,'Compra Ventas'!$B$2:$B$2700,$B214,'Compra Ventas'!$C$2:$C$2700,CS$5)</f>
        <v>0</v>
      </c>
      <c r="CT214" s="13">
        <f>SUMIFS('Compra Ventas'!$E$2:$E$2700,'Compra Ventas'!$A$2:$A$2700,CT$4,'Compra Ventas'!$B$2:$B$2700,$B214,'Compra Ventas'!$C$2:$C$2700,CT$5)</f>
        <v>0</v>
      </c>
      <c r="CU214" s="13">
        <f>SUMIFS('Compra Ventas'!$E$2:$E$2700,'Compra Ventas'!$A$2:$A$2700,CU$4,'Compra Ventas'!$B$2:$B$2700,$B214,'Compra Ventas'!$C$2:$C$2700,CU$5)</f>
        <v>0</v>
      </c>
      <c r="CV214" s="14">
        <f>SUMIFS('Compra Ventas'!$E$2:$E$2700,'Compra Ventas'!$A$2:$A$2700,CV$4,'Compra Ventas'!$B$2:$B$2700,$B214,'Compra Ventas'!$C$2:$C$2700,CV$5)</f>
        <v>0</v>
      </c>
      <c r="CW214" s="12">
        <f>SUMIFS('Compra Ventas'!$E$2:$E$2700,'Compra Ventas'!$A$2:$A$2700,CW$4,'Compra Ventas'!$B$2:$B$2700,$B214,'Compra Ventas'!$C$2:$C$2700,CW$5)</f>
        <v>0</v>
      </c>
      <c r="CX214" s="13">
        <f>SUMIFS('Compra Ventas'!$E$2:$E$2700,'Compra Ventas'!$A$2:$A$2700,CX$4,'Compra Ventas'!$B$2:$B$2700,$B214,'Compra Ventas'!$C$2:$C$2700,CX$5)</f>
        <v>0</v>
      </c>
      <c r="CY214" s="13">
        <f>SUMIFS('Compra Ventas'!$E$2:$E$2700,'Compra Ventas'!$A$2:$A$2700,CY$4,'Compra Ventas'!$B$2:$B$2700,$B214,'Compra Ventas'!$C$2:$C$2700,CY$5)</f>
        <v>0</v>
      </c>
      <c r="CZ214" s="13">
        <f>SUMIFS('Compra Ventas'!$E$2:$E$2700,'Compra Ventas'!$A$2:$A$2700,CZ$4,'Compra Ventas'!$B$2:$B$2700,$B214,'Compra Ventas'!$C$2:$C$2700,CZ$5)</f>
        <v>0</v>
      </c>
      <c r="DA214" s="13">
        <f>SUMIFS('Compra Ventas'!$E$2:$E$2700,'Compra Ventas'!$A$2:$A$2700,DA$4,'Compra Ventas'!$B$2:$B$2700,$B214,'Compra Ventas'!$C$2:$C$2700,DA$5)</f>
        <v>0</v>
      </c>
      <c r="DB214" s="13">
        <f>SUMIFS('Compra Ventas'!$E$2:$E$2700,'Compra Ventas'!$A$2:$A$2700,DB$4,'Compra Ventas'!$B$2:$B$2700,$B214,'Compra Ventas'!$C$2:$C$2700,DB$5)</f>
        <v>0</v>
      </c>
      <c r="DC214" s="13">
        <f>SUMIFS('Compra Ventas'!$E$2:$E$2700,'Compra Ventas'!$A$2:$A$2700,DC$4,'Compra Ventas'!$B$2:$B$2700,$B214,'Compra Ventas'!$C$2:$C$2700,DC$5)</f>
        <v>0</v>
      </c>
      <c r="DD214" s="13">
        <f>SUMIFS('Compra Ventas'!$E$2:$E$2700,'Compra Ventas'!$A$2:$A$2700,DD$4,'Compra Ventas'!$B$2:$B$2700,$B214,'Compra Ventas'!$C$2:$C$2700,DD$5)</f>
        <v>0</v>
      </c>
      <c r="DE214" s="13">
        <f>SUMIFS('Compra Ventas'!$E$2:$E$2700,'Compra Ventas'!$A$2:$A$2700,DE$4,'Compra Ventas'!$B$2:$B$2700,$B214,'Compra Ventas'!$C$2:$C$2700,DE$5)</f>
        <v>0</v>
      </c>
      <c r="DF214" s="13">
        <f>SUMIFS('Compra Ventas'!$E$2:$E$2700,'Compra Ventas'!$A$2:$A$2700,DF$4,'Compra Ventas'!$B$2:$B$2700,$B214,'Compra Ventas'!$C$2:$C$2700,DF$5)</f>
        <v>0</v>
      </c>
      <c r="DG214" s="13">
        <f>SUMIFS('Compra Ventas'!$E$2:$E$2700,'Compra Ventas'!$A$2:$A$2700,DG$4,'Compra Ventas'!$B$2:$B$2700,$B214,'Compra Ventas'!$C$2:$C$2700,DG$5)</f>
        <v>0</v>
      </c>
      <c r="DH214" s="14">
        <f>SUMIFS('Compra Ventas'!$E$2:$E$2700,'Compra Ventas'!$A$2:$A$2700,DH$4,'Compra Ventas'!$B$2:$B$2700,$B214,'Compra Ventas'!$C$2:$C$2700,DH$5)</f>
        <v>0</v>
      </c>
      <c r="DI214" s="84"/>
      <c r="DJ214" s="98">
        <f>SUMIFS('Ajuste Ciclado'!D$5:D$47,'Ajuste Ciclado'!$C$5:$C$47,Balance!DJ$4,'Ajuste Ciclado'!$B$5:$B$47,Balance!$B214)</f>
        <v>0</v>
      </c>
      <c r="DK214" s="99">
        <f>SUMIFS('Ajuste Ciclado'!E$5:E$47,'Ajuste Ciclado'!$C$5:$C$47,Balance!DK$4,'Ajuste Ciclado'!$B$5:$B$47,Balance!$B214)</f>
        <v>0</v>
      </c>
      <c r="DL214" s="99">
        <f>SUMIFS('Ajuste Ciclado'!F$5:F$47,'Ajuste Ciclado'!$C$5:$C$47,Balance!DL$4,'Ajuste Ciclado'!$B$5:$B$47,Balance!$B214)</f>
        <v>0</v>
      </c>
      <c r="DM214" s="99">
        <f>SUMIFS('Ajuste Ciclado'!G$5:G$47,'Ajuste Ciclado'!$C$5:$C$47,Balance!DM$4,'Ajuste Ciclado'!$B$5:$B$47,Balance!$B214)</f>
        <v>0</v>
      </c>
      <c r="DN214" s="99">
        <f>SUMIFS('Ajuste Ciclado'!H$5:H$47,'Ajuste Ciclado'!$C$5:$C$47,Balance!DN$4,'Ajuste Ciclado'!$B$5:$B$47,Balance!$B214)</f>
        <v>0</v>
      </c>
      <c r="DO214" s="99">
        <f>SUMIFS('Ajuste Ciclado'!I$5:I$47,'Ajuste Ciclado'!$C$5:$C$47,Balance!DO$4,'Ajuste Ciclado'!$B$5:$B$47,Balance!$B214)</f>
        <v>0</v>
      </c>
      <c r="DP214" s="99">
        <f>SUMIFS('Ajuste Ciclado'!J$5:J$47,'Ajuste Ciclado'!$C$5:$C$47,Balance!DP$4,'Ajuste Ciclado'!$B$5:$B$47,Balance!$B214)</f>
        <v>0</v>
      </c>
      <c r="DQ214" s="99">
        <f>SUMIFS('Ajuste Ciclado'!K$5:K$47,'Ajuste Ciclado'!$C$5:$C$47,Balance!DQ$4,'Ajuste Ciclado'!$B$5:$B$47,Balance!$B214)</f>
        <v>0</v>
      </c>
      <c r="DR214" s="99">
        <f>SUMIFS('Ajuste Ciclado'!L$5:L$47,'Ajuste Ciclado'!$C$5:$C$47,Balance!DR$4,'Ajuste Ciclado'!$B$5:$B$47,Balance!$B214)</f>
        <v>0</v>
      </c>
      <c r="DS214" s="99">
        <f>SUMIFS('Ajuste Ciclado'!M$5:M$47,'Ajuste Ciclado'!$C$5:$C$47,Balance!DS$4,'Ajuste Ciclado'!$B$5:$B$47,Balance!$B214)</f>
        <v>0</v>
      </c>
      <c r="DT214" s="99">
        <f>SUMIFS('Ajuste Ciclado'!N$5:N$47,'Ajuste Ciclado'!$C$5:$C$47,Balance!DT$4,'Ajuste Ciclado'!$B$5:$B$47,Balance!$B214)</f>
        <v>0</v>
      </c>
      <c r="DU214" s="100">
        <f>SUMIFS('Ajuste Ciclado'!O$5:O$47,'Ajuste Ciclado'!$C$5:$C$47,Balance!DU$4,'Ajuste Ciclado'!$B$5:$B$47,Balance!$B214)</f>
        <v>0</v>
      </c>
      <c r="DV214" s="98">
        <f>SUMIFS('Ajuste Ciclado'!D$5:D$47,'Ajuste Ciclado'!$C$5:$C$47,Balance!DV$4,'Ajuste Ciclado'!$B$5:$B$47,Balance!$B214)</f>
        <v>0</v>
      </c>
      <c r="DW214" s="99">
        <f>SUMIFS('Ajuste Ciclado'!E$5:E$47,'Ajuste Ciclado'!$C$5:$C$47,Balance!DW$4,'Ajuste Ciclado'!$B$5:$B$47,Balance!$B214)</f>
        <v>0</v>
      </c>
      <c r="DX214" s="99">
        <f>SUMIFS('Ajuste Ciclado'!F$5:F$47,'Ajuste Ciclado'!$C$5:$C$47,Balance!DX$4,'Ajuste Ciclado'!$B$5:$B$47,Balance!$B214)</f>
        <v>0</v>
      </c>
      <c r="DY214" s="99">
        <f>SUMIFS('Ajuste Ciclado'!G$5:G$47,'Ajuste Ciclado'!$C$5:$C$47,Balance!DY$4,'Ajuste Ciclado'!$B$5:$B$47,Balance!$B214)</f>
        <v>0</v>
      </c>
      <c r="DZ214" s="99">
        <f>SUMIFS('Ajuste Ciclado'!H$5:H$47,'Ajuste Ciclado'!$C$5:$C$47,Balance!DZ$4,'Ajuste Ciclado'!$B$5:$B$47,Balance!$B214)</f>
        <v>0</v>
      </c>
      <c r="EA214" s="99">
        <f>SUMIFS('Ajuste Ciclado'!I$5:I$47,'Ajuste Ciclado'!$C$5:$C$47,Balance!EA$4,'Ajuste Ciclado'!$B$5:$B$47,Balance!$B214)</f>
        <v>0</v>
      </c>
      <c r="EB214" s="99">
        <f>SUMIFS('Ajuste Ciclado'!J$5:J$47,'Ajuste Ciclado'!$C$5:$C$47,Balance!EB$4,'Ajuste Ciclado'!$B$5:$B$47,Balance!$B214)</f>
        <v>0</v>
      </c>
      <c r="EC214" s="99">
        <f>SUMIFS('Ajuste Ciclado'!K$5:K$47,'Ajuste Ciclado'!$C$5:$C$47,Balance!EC$4,'Ajuste Ciclado'!$B$5:$B$47,Balance!$B214)</f>
        <v>0</v>
      </c>
      <c r="ED214" s="99">
        <f>SUMIFS('Ajuste Ciclado'!L$5:L$47,'Ajuste Ciclado'!$C$5:$C$47,Balance!ED$4,'Ajuste Ciclado'!$B$5:$B$47,Balance!$B214)</f>
        <v>0</v>
      </c>
      <c r="EE214" s="99">
        <f>SUMIFS('Ajuste Ciclado'!M$5:M$47,'Ajuste Ciclado'!$C$5:$C$47,Balance!EE$4,'Ajuste Ciclado'!$B$5:$B$47,Balance!$B214)</f>
        <v>0</v>
      </c>
      <c r="EF214" s="99">
        <f>SUMIFS('Ajuste Ciclado'!N$5:N$47,'Ajuste Ciclado'!$C$5:$C$47,Balance!EF$4,'Ajuste Ciclado'!$B$5:$B$47,Balance!$B214)</f>
        <v>0</v>
      </c>
      <c r="EG214" s="100">
        <f>SUMIFS('Ajuste Ciclado'!O$5:O$47,'Ajuste Ciclado'!$C$5:$C$47,Balance!EG$4,'Ajuste Ciclado'!$B$5:$B$47,Balance!$B214)</f>
        <v>0</v>
      </c>
      <c r="EH214" s="98">
        <f>SUMIFS('Ajuste Ciclado'!D$5:D$47,'Ajuste Ciclado'!$C$5:$C$47,Balance!EH$4,'Ajuste Ciclado'!$B$5:$B$47,Balance!$B214)</f>
        <v>0</v>
      </c>
      <c r="EI214" s="99">
        <f>SUMIFS('Ajuste Ciclado'!E$5:E$47,'Ajuste Ciclado'!$C$5:$C$47,Balance!EI$4,'Ajuste Ciclado'!$B$5:$B$47,Balance!$B214)</f>
        <v>0</v>
      </c>
      <c r="EJ214" s="99">
        <f>SUMIFS('Ajuste Ciclado'!F$5:F$47,'Ajuste Ciclado'!$C$5:$C$47,Balance!EJ$4,'Ajuste Ciclado'!$B$5:$B$47,Balance!$B214)</f>
        <v>0</v>
      </c>
      <c r="EK214" s="99">
        <f>SUMIFS('Ajuste Ciclado'!G$5:G$47,'Ajuste Ciclado'!$C$5:$C$47,Balance!EK$4,'Ajuste Ciclado'!$B$5:$B$47,Balance!$B214)</f>
        <v>0</v>
      </c>
      <c r="EL214" s="99">
        <f>SUMIFS('Ajuste Ciclado'!H$5:H$47,'Ajuste Ciclado'!$C$5:$C$47,Balance!EL$4,'Ajuste Ciclado'!$B$5:$B$47,Balance!$B214)</f>
        <v>0</v>
      </c>
      <c r="EM214" s="99">
        <f>SUMIFS('Ajuste Ciclado'!I$5:I$47,'Ajuste Ciclado'!$C$5:$C$47,Balance!EM$4,'Ajuste Ciclado'!$B$5:$B$47,Balance!$B214)</f>
        <v>0</v>
      </c>
      <c r="EN214" s="99">
        <f>SUMIFS('Ajuste Ciclado'!J$5:J$47,'Ajuste Ciclado'!$C$5:$C$47,Balance!EN$4,'Ajuste Ciclado'!$B$5:$B$47,Balance!$B214)</f>
        <v>0</v>
      </c>
      <c r="EO214" s="99">
        <f>SUMIFS('Ajuste Ciclado'!K$5:K$47,'Ajuste Ciclado'!$C$5:$C$47,Balance!EO$4,'Ajuste Ciclado'!$B$5:$B$47,Balance!$B214)</f>
        <v>0</v>
      </c>
      <c r="EP214" s="99">
        <f>SUMIFS('Ajuste Ciclado'!L$5:L$47,'Ajuste Ciclado'!$C$5:$C$47,Balance!EP$4,'Ajuste Ciclado'!$B$5:$B$47,Balance!$B214)</f>
        <v>0</v>
      </c>
      <c r="EQ214" s="99">
        <f>SUMIFS('Ajuste Ciclado'!M$5:M$47,'Ajuste Ciclado'!$C$5:$C$47,Balance!EQ$4,'Ajuste Ciclado'!$B$5:$B$47,Balance!$B214)</f>
        <v>0</v>
      </c>
      <c r="ER214" s="99">
        <f>SUMIFS('Ajuste Ciclado'!N$5:N$47,'Ajuste Ciclado'!$C$5:$C$47,Balance!ER$4,'Ajuste Ciclado'!$B$5:$B$47,Balance!$B214)</f>
        <v>0</v>
      </c>
      <c r="ES214" s="100">
        <f>SUMIFS('Ajuste Ciclado'!O$5:O$47,'Ajuste Ciclado'!$C$5:$C$47,Balance!ES$4,'Ajuste Ciclado'!$B$5:$B$47,Balance!$B214)</f>
        <v>0</v>
      </c>
      <c r="ET214" s="84"/>
      <c r="EU214" s="12">
        <f t="shared" si="328"/>
        <v>53785.647612857152</v>
      </c>
      <c r="EV214" s="13">
        <f t="shared" si="293"/>
        <v>40694.664368564423</v>
      </c>
      <c r="EW214" s="13">
        <f t="shared" si="294"/>
        <v>38488.444100569002</v>
      </c>
      <c r="EX214" s="13">
        <f t="shared" si="295"/>
        <v>31329.668995204149</v>
      </c>
      <c r="EY214" s="13">
        <f t="shared" si="296"/>
        <v>23991.836870166138</v>
      </c>
      <c r="EZ214" s="13">
        <f t="shared" si="297"/>
        <v>8379.8026902550191</v>
      </c>
      <c r="FA214" s="13">
        <f t="shared" si="298"/>
        <v>20328.52771613299</v>
      </c>
      <c r="FB214" s="13">
        <f t="shared" si="299"/>
        <v>23934.34920487929</v>
      </c>
      <c r="FC214" s="13">
        <f t="shared" si="300"/>
        <v>27951.542098333372</v>
      </c>
      <c r="FD214" s="13">
        <f t="shared" si="301"/>
        <v>7119.0717473162667</v>
      </c>
      <c r="FE214" s="13">
        <f t="shared" si="302"/>
        <v>3309.7910298992119</v>
      </c>
      <c r="FF214" s="14">
        <f t="shared" si="303"/>
        <v>5613.8163344458044</v>
      </c>
      <c r="FG214" s="12">
        <f t="shared" si="304"/>
        <v>53882.052819999197</v>
      </c>
      <c r="FH214" s="13">
        <f t="shared" si="305"/>
        <v>40834.388571586816</v>
      </c>
      <c r="FI214" s="13">
        <f t="shared" si="306"/>
        <v>38841.524346748127</v>
      </c>
      <c r="FJ214" s="13">
        <f t="shared" si="307"/>
        <v>33055.249123370973</v>
      </c>
      <c r="FK214" s="13">
        <f t="shared" si="308"/>
        <v>23736.516215607619</v>
      </c>
      <c r="FL214" s="13">
        <f t="shared" si="309"/>
        <v>8418.5711242452908</v>
      </c>
      <c r="FM214" s="13">
        <f t="shared" si="310"/>
        <v>21141.805143222729</v>
      </c>
      <c r="FN214" s="13">
        <f t="shared" si="311"/>
        <v>24079.637133091419</v>
      </c>
      <c r="FO214" s="13">
        <f t="shared" si="312"/>
        <v>28353.7699096406</v>
      </c>
      <c r="FP214" s="13">
        <f t="shared" si="313"/>
        <v>10532.283185851869</v>
      </c>
      <c r="FQ214" s="13">
        <f t="shared" si="314"/>
        <v>15125.16244287368</v>
      </c>
      <c r="FR214" s="14">
        <f t="shared" si="315"/>
        <v>19783.110365409411</v>
      </c>
      <c r="FS214" s="12">
        <f t="shared" si="316"/>
        <v>53902.142959872202</v>
      </c>
      <c r="FT214" s="13">
        <f t="shared" si="317"/>
        <v>40842.949614517507</v>
      </c>
      <c r="FU214" s="13">
        <f t="shared" si="318"/>
        <v>38701.349832147447</v>
      </c>
      <c r="FV214" s="13">
        <f t="shared" si="319"/>
        <v>32835.692028614532</v>
      </c>
      <c r="FW214" s="13">
        <f t="shared" si="320"/>
        <v>24345.71748259979</v>
      </c>
      <c r="FX214" s="13">
        <f t="shared" si="321"/>
        <v>8849.8736621320259</v>
      </c>
      <c r="FY214" s="13">
        <f t="shared" si="322"/>
        <v>22624.231948653629</v>
      </c>
      <c r="FZ214" s="13">
        <f t="shared" si="323"/>
        <v>26355.5990321061</v>
      </c>
      <c r="GA214" s="13">
        <f t="shared" si="324"/>
        <v>30485.40232479756</v>
      </c>
      <c r="GB214" s="13">
        <f t="shared" si="325"/>
        <v>23145.374400156328</v>
      </c>
      <c r="GC214" s="13">
        <f t="shared" si="326"/>
        <v>29689.500065581851</v>
      </c>
      <c r="GD214" s="14">
        <f t="shared" si="327"/>
        <v>31009.118073368489</v>
      </c>
      <c r="GE214" s="84"/>
      <c r="GF214" s="12">
        <f t="shared" si="329"/>
        <v>284927.1627686228</v>
      </c>
      <c r="GG214" s="13">
        <f t="shared" si="329"/>
        <v>317784.07038164779</v>
      </c>
      <c r="GH214" s="14">
        <f t="shared" si="329"/>
        <v>362786.95142454753</v>
      </c>
      <c r="GI214" s="6">
        <f t="shared" si="330"/>
        <v>1</v>
      </c>
      <c r="GJ214" s="12">
        <f t="shared" si="331"/>
        <v>0</v>
      </c>
      <c r="GK214" s="13">
        <f t="shared" si="332"/>
        <v>0</v>
      </c>
      <c r="GL214" s="14">
        <f t="shared" si="333"/>
        <v>0</v>
      </c>
      <c r="GM214" s="84"/>
      <c r="GN214" s="66">
        <f t="shared" si="334"/>
        <v>0</v>
      </c>
      <c r="GO214" s="84"/>
      <c r="GP214" s="63" t="str" cm="1">
        <f t="array" ref="GP214">INDEX($GF$4:$GH$4,1,GI214)</f>
        <v>Sample 1</v>
      </c>
      <c r="GQ214" s="12">
        <f t="shared" si="287"/>
        <v>3309.7910298992119</v>
      </c>
      <c r="GR214" s="13">
        <f t="shared" si="287"/>
        <v>5613.8163344458044</v>
      </c>
      <c r="GS214" s="14">
        <f t="shared" si="287"/>
        <v>7119.0717473162667</v>
      </c>
      <c r="GT214" s="12">
        <f t="shared" si="288"/>
        <v>8418.5711242452908</v>
      </c>
      <c r="GU214" s="13">
        <f t="shared" si="288"/>
        <v>10532.283185851869</v>
      </c>
      <c r="GV214" s="14">
        <f t="shared" si="288"/>
        <v>15125.16244287368</v>
      </c>
      <c r="GW214" s="12">
        <f t="shared" si="289"/>
        <v>8849.8736621320259</v>
      </c>
      <c r="GX214" s="13">
        <f t="shared" si="289"/>
        <v>22624.231948653629</v>
      </c>
      <c r="GY214" s="14">
        <f t="shared" si="289"/>
        <v>23145.374400156328</v>
      </c>
      <c r="GZ214" s="84" t="str">
        <f t="shared" si="290"/>
        <v>Sample 1</v>
      </c>
      <c r="HA214" s="12">
        <f t="shared" si="335"/>
        <v>0</v>
      </c>
      <c r="HB214" s="13">
        <f t="shared" si="335"/>
        <v>0</v>
      </c>
      <c r="HC214" s="14">
        <f t="shared" si="335"/>
        <v>0</v>
      </c>
      <c r="HD214" s="6">
        <f t="shared" si="291"/>
        <v>0</v>
      </c>
      <c r="HE214" s="84" t="str">
        <f t="shared" si="292"/>
        <v>Ok</v>
      </c>
    </row>
    <row r="215" spans="2:213" hidden="1" x14ac:dyDescent="0.3">
      <c r="B215" s="84" t="s">
        <v>267</v>
      </c>
      <c r="C215" s="12">
        <f>SUMIFS(Inyecciones!$E$2:$E$14185,Inyecciones!$A$2:$A$14185,Balance!C$4,Inyecciones!$B$2:$B$14185,Balance!$B215,Inyecciones!$C$2:$C$14185,Balance!C$5)</f>
        <v>39630.701091106777</v>
      </c>
      <c r="D215" s="13">
        <f>SUMIFS(Inyecciones!$E$2:$E$14185,Inyecciones!$A$2:$A$14185,Balance!D$4,Inyecciones!$B$2:$B$14185,Balance!$B215,Inyecciones!$C$2:$C$14185,Balance!D$5)</f>
        <v>32136.55088561762</v>
      </c>
      <c r="E215" s="13">
        <f>SUMIFS(Inyecciones!$E$2:$E$14185,Inyecciones!$A$2:$A$14185,Balance!E$4,Inyecciones!$B$2:$B$14185,Balance!$B215,Inyecciones!$C$2:$C$14185,Balance!E$5)</f>
        <v>34277.360241530761</v>
      </c>
      <c r="F215" s="13">
        <f>SUMIFS(Inyecciones!$E$2:$E$14185,Inyecciones!$A$2:$A$14185,Balance!F$4,Inyecciones!$B$2:$B$14185,Balance!$B215,Inyecciones!$C$2:$C$14185,Balance!F$5)</f>
        <v>26361.319279197371</v>
      </c>
      <c r="G215" s="13">
        <f>SUMIFS(Inyecciones!$E$2:$E$14185,Inyecciones!$A$2:$A$14185,Balance!G$4,Inyecciones!$B$2:$B$14185,Balance!$B215,Inyecciones!$C$2:$C$14185,Balance!G$5)</f>
        <v>19109.015943904498</v>
      </c>
      <c r="H215" s="13">
        <f>SUMIFS(Inyecciones!$E$2:$E$14185,Inyecciones!$A$2:$A$14185,Balance!H$4,Inyecciones!$B$2:$B$14185,Balance!$B215,Inyecciones!$C$2:$C$14185,Balance!H$5)</f>
        <v>18349.57769153461</v>
      </c>
      <c r="I215" s="13">
        <f>SUMIFS(Inyecciones!$E$2:$E$14185,Inyecciones!$A$2:$A$14185,Balance!I$4,Inyecciones!$B$2:$B$14185,Balance!$B215,Inyecciones!$C$2:$C$14185,Balance!I$5)</f>
        <v>23893.909505111929</v>
      </c>
      <c r="J215" s="13">
        <f>SUMIFS(Inyecciones!$E$2:$E$14185,Inyecciones!$A$2:$A$14185,Balance!J$4,Inyecciones!$B$2:$B$14185,Balance!$B215,Inyecciones!$C$2:$C$14185,Balance!J$5)</f>
        <v>20647.511632325812</v>
      </c>
      <c r="K215" s="13">
        <f>SUMIFS(Inyecciones!$E$2:$E$14185,Inyecciones!$A$2:$A$14185,Balance!K$4,Inyecciones!$B$2:$B$14185,Balance!$B215,Inyecciones!$C$2:$C$14185,Balance!K$5)</f>
        <v>19415.46447102178</v>
      </c>
      <c r="L215" s="13">
        <f>SUMIFS(Inyecciones!$E$2:$E$14185,Inyecciones!$A$2:$A$14185,Balance!L$4,Inyecciones!$B$2:$B$14185,Balance!$B215,Inyecciones!$C$2:$C$14185,Balance!L$5)</f>
        <v>4414.8119350270636</v>
      </c>
      <c r="M215" s="13">
        <f>SUMIFS(Inyecciones!$E$2:$E$14185,Inyecciones!$A$2:$A$14185,Balance!M$4,Inyecciones!$B$2:$B$14185,Balance!$B215,Inyecciones!$C$2:$C$14185,Balance!M$5)</f>
        <v>1164.5627282335311</v>
      </c>
      <c r="N215" s="14">
        <f>SUMIFS(Inyecciones!$E$2:$E$14185,Inyecciones!$A$2:$A$14185,Balance!N$4,Inyecciones!$B$2:$B$14185,Balance!$B215,Inyecciones!$C$2:$C$14185,Balance!N$5)</f>
        <v>2180.3186496218568</v>
      </c>
      <c r="O215" s="12">
        <f>SUMIFS(Inyecciones!$E$2:$E$14185,Inyecciones!$A$2:$A$14185,Balance!O$4,Inyecciones!$B$2:$B$14185,Balance!$B215,Inyecciones!$C$2:$C$14185,Balance!O$5)</f>
        <v>39710.860999166347</v>
      </c>
      <c r="P215" s="13">
        <f>SUMIFS(Inyecciones!$E$2:$E$14185,Inyecciones!$A$2:$A$14185,Balance!P$4,Inyecciones!$B$2:$B$14185,Balance!$B215,Inyecciones!$C$2:$C$14185,Balance!P$5)</f>
        <v>32321.11865974759</v>
      </c>
      <c r="Q215" s="13">
        <f>SUMIFS(Inyecciones!$E$2:$E$14185,Inyecciones!$A$2:$A$14185,Balance!Q$4,Inyecciones!$B$2:$B$14185,Balance!$B215,Inyecciones!$C$2:$C$14185,Balance!Q$5)</f>
        <v>34693.668988667378</v>
      </c>
      <c r="R215" s="13">
        <f>SUMIFS(Inyecciones!$E$2:$E$14185,Inyecciones!$A$2:$A$14185,Balance!R$4,Inyecciones!$B$2:$B$14185,Balance!$B215,Inyecciones!$C$2:$C$14185,Balance!R$5)</f>
        <v>28493.53035616608</v>
      </c>
      <c r="S215" s="13">
        <f>SUMIFS(Inyecciones!$E$2:$E$14185,Inyecciones!$A$2:$A$14185,Balance!S$4,Inyecciones!$B$2:$B$14185,Balance!$B215,Inyecciones!$C$2:$C$14185,Balance!S$5)</f>
        <v>18833.995075225099</v>
      </c>
      <c r="T215" s="13">
        <f>SUMIFS(Inyecciones!$E$2:$E$14185,Inyecciones!$A$2:$A$14185,Balance!T$4,Inyecciones!$B$2:$B$14185,Balance!$B215,Inyecciones!$C$2:$C$14185,Balance!T$5)</f>
        <v>18517.614463085971</v>
      </c>
      <c r="U215" s="13">
        <f>SUMIFS(Inyecciones!$E$2:$E$14185,Inyecciones!$A$2:$A$14185,Balance!U$4,Inyecciones!$B$2:$B$14185,Balance!$B215,Inyecciones!$C$2:$C$14185,Balance!U$5)</f>
        <v>25166.707228162581</v>
      </c>
      <c r="V215" s="13">
        <f>SUMIFS(Inyecciones!$E$2:$E$14185,Inyecciones!$A$2:$A$14185,Balance!V$4,Inyecciones!$B$2:$B$14185,Balance!$B215,Inyecciones!$C$2:$C$14185,Balance!V$5)</f>
        <v>21379.254618842871</v>
      </c>
      <c r="W215" s="13">
        <f>SUMIFS(Inyecciones!$E$2:$E$14185,Inyecciones!$A$2:$A$14185,Balance!W$4,Inyecciones!$B$2:$B$14185,Balance!$B215,Inyecciones!$C$2:$C$14185,Balance!W$5)</f>
        <v>22393.573071196159</v>
      </c>
      <c r="X215" s="13">
        <f>SUMIFS(Inyecciones!$E$2:$E$14185,Inyecciones!$A$2:$A$14185,Balance!X$4,Inyecciones!$B$2:$B$14185,Balance!$B215,Inyecciones!$C$2:$C$14185,Balance!X$5)</f>
        <v>6532.975429974329</v>
      </c>
      <c r="Y215" s="13">
        <f>SUMIFS(Inyecciones!$E$2:$E$14185,Inyecciones!$A$2:$A$14185,Balance!Y$4,Inyecciones!$B$2:$B$14185,Balance!$B215,Inyecciones!$C$2:$C$14185,Balance!Y$5)</f>
        <v>12850.34682436702</v>
      </c>
      <c r="Z215" s="14">
        <f>SUMIFS(Inyecciones!$E$2:$E$14185,Inyecciones!$A$2:$A$14185,Balance!Z$4,Inyecciones!$B$2:$B$14185,Balance!$B215,Inyecciones!$C$2:$C$14185,Balance!Z$5)</f>
        <v>13853.142826973481</v>
      </c>
      <c r="AA215" s="12">
        <f>SUMIFS(Inyecciones!$E$2:$E$14185,Inyecciones!$A$2:$A$14185,Balance!AA$4,Inyecciones!$B$2:$B$14185,Balance!$B215,Inyecciones!$C$2:$C$14185,Balance!AA$5)</f>
        <v>39729.737713423507</v>
      </c>
      <c r="AB215" s="13">
        <f>SUMIFS(Inyecciones!$E$2:$E$14185,Inyecciones!$A$2:$A$14185,Balance!AB$4,Inyecciones!$B$2:$B$14185,Balance!$B215,Inyecciones!$C$2:$C$14185,Balance!AB$5)</f>
        <v>32347.468215600191</v>
      </c>
      <c r="AC215" s="13">
        <f>SUMIFS(Inyecciones!$E$2:$E$14185,Inyecciones!$A$2:$A$14185,Balance!AC$4,Inyecciones!$B$2:$B$14185,Balance!$B215,Inyecciones!$C$2:$C$14185,Balance!AC$5)</f>
        <v>34551.540699434772</v>
      </c>
      <c r="AD215" s="13">
        <f>SUMIFS(Inyecciones!$E$2:$E$14185,Inyecciones!$A$2:$A$14185,Balance!AD$4,Inyecciones!$B$2:$B$14185,Balance!$B215,Inyecciones!$C$2:$C$14185,Balance!AD$5)</f>
        <v>28257.972765056242</v>
      </c>
      <c r="AE215" s="13">
        <f>SUMIFS(Inyecciones!$E$2:$E$14185,Inyecciones!$A$2:$A$14185,Balance!AE$4,Inyecciones!$B$2:$B$14185,Balance!$B215,Inyecciones!$C$2:$C$14185,Balance!AE$5)</f>
        <v>19449.937878672859</v>
      </c>
      <c r="AF215" s="13">
        <f>SUMIFS(Inyecciones!$E$2:$E$14185,Inyecciones!$A$2:$A$14185,Balance!AF$4,Inyecciones!$B$2:$B$14185,Balance!$B215,Inyecciones!$C$2:$C$14185,Balance!AF$5)</f>
        <v>19649.316288576771</v>
      </c>
      <c r="AG215" s="13">
        <f>SUMIFS(Inyecciones!$E$2:$E$14185,Inyecciones!$A$2:$A$14185,Balance!AG$4,Inyecciones!$B$2:$B$14185,Balance!$B215,Inyecciones!$C$2:$C$14185,Balance!AG$5)</f>
        <v>27197.930711331861</v>
      </c>
      <c r="AH215" s="13">
        <f>SUMIFS(Inyecciones!$E$2:$E$14185,Inyecciones!$A$2:$A$14185,Balance!AH$4,Inyecciones!$B$2:$B$14185,Balance!$B215,Inyecciones!$C$2:$C$14185,Balance!AH$5)</f>
        <v>23646.419490620439</v>
      </c>
      <c r="AI215" s="13">
        <f>SUMIFS(Inyecciones!$E$2:$E$14185,Inyecciones!$A$2:$A$14185,Balance!AI$4,Inyecciones!$B$2:$B$14185,Balance!$B215,Inyecciones!$C$2:$C$14185,Balance!AI$5)</f>
        <v>21481.936698699152</v>
      </c>
      <c r="AJ215" s="13">
        <f>SUMIFS(Inyecciones!$E$2:$E$14185,Inyecciones!$A$2:$A$14185,Balance!AJ$4,Inyecciones!$B$2:$B$14185,Balance!$B215,Inyecciones!$C$2:$C$14185,Balance!AJ$5)</f>
        <v>14367.89566312746</v>
      </c>
      <c r="AK215" s="13">
        <f>SUMIFS(Inyecciones!$E$2:$E$14185,Inyecciones!$A$2:$A$14185,Balance!AK$4,Inyecciones!$B$2:$B$14185,Balance!$B215,Inyecciones!$C$2:$C$14185,Balance!AK$5)</f>
        <v>26032.25127351184</v>
      </c>
      <c r="AL215" s="14">
        <f>SUMIFS(Inyecciones!$E$2:$E$14185,Inyecciones!$A$2:$A$14185,Balance!AL$4,Inyecciones!$B$2:$B$14185,Balance!$B215,Inyecciones!$C$2:$C$14185,Balance!AL$5)</f>
        <v>20451.637969860141</v>
      </c>
      <c r="AM215" s="13"/>
      <c r="AN215" s="12">
        <f>SUMIFS('Retiro Mensual'!$E$2:$E$2629,'Retiro Mensual'!$A$2:$A$2629,AN$4,'Retiro Mensual'!$B$2:$B$2629,$B215,'Retiro Mensual'!$C$2:$C$2629,AN$5)</f>
        <v>0</v>
      </c>
      <c r="AO215" s="13">
        <f>SUMIFS('Retiro Mensual'!$E$2:$E$2629,'Retiro Mensual'!$A$2:$A$2629,AO$4,'Retiro Mensual'!$B$2:$B$2629,$B215,'Retiro Mensual'!$C$2:$C$2629,AO$5)</f>
        <v>0</v>
      </c>
      <c r="AP215" s="13">
        <f>SUMIFS('Retiro Mensual'!$E$2:$E$2629,'Retiro Mensual'!$A$2:$A$2629,AP$4,'Retiro Mensual'!$B$2:$B$2629,$B215,'Retiro Mensual'!$C$2:$C$2629,AP$5)</f>
        <v>0</v>
      </c>
      <c r="AQ215" s="13">
        <f>SUMIFS('Retiro Mensual'!$E$2:$E$2629,'Retiro Mensual'!$A$2:$A$2629,AQ$4,'Retiro Mensual'!$B$2:$B$2629,$B215,'Retiro Mensual'!$C$2:$C$2629,AQ$5)</f>
        <v>0</v>
      </c>
      <c r="AR215" s="13">
        <f>SUMIFS('Retiro Mensual'!$E$2:$E$2629,'Retiro Mensual'!$A$2:$A$2629,AR$4,'Retiro Mensual'!$B$2:$B$2629,$B215,'Retiro Mensual'!$C$2:$C$2629,AR$5)</f>
        <v>0</v>
      </c>
      <c r="AS215" s="13">
        <f>SUMIFS('Retiro Mensual'!$E$2:$E$2629,'Retiro Mensual'!$A$2:$A$2629,AS$4,'Retiro Mensual'!$B$2:$B$2629,$B215,'Retiro Mensual'!$C$2:$C$2629,AS$5)</f>
        <v>0</v>
      </c>
      <c r="AT215" s="13">
        <f>SUMIFS('Retiro Mensual'!$E$2:$E$2629,'Retiro Mensual'!$A$2:$A$2629,AT$4,'Retiro Mensual'!$B$2:$B$2629,$B215,'Retiro Mensual'!$C$2:$C$2629,AT$5)</f>
        <v>0</v>
      </c>
      <c r="AU215" s="13">
        <f>SUMIFS('Retiro Mensual'!$E$2:$E$2629,'Retiro Mensual'!$A$2:$A$2629,AU$4,'Retiro Mensual'!$B$2:$B$2629,$B215,'Retiro Mensual'!$C$2:$C$2629,AU$5)</f>
        <v>0</v>
      </c>
      <c r="AV215" s="13">
        <f>SUMIFS('Retiro Mensual'!$E$2:$E$2629,'Retiro Mensual'!$A$2:$A$2629,AV$4,'Retiro Mensual'!$B$2:$B$2629,$B215,'Retiro Mensual'!$C$2:$C$2629,AV$5)</f>
        <v>0</v>
      </c>
      <c r="AW215" s="13">
        <f>SUMIFS('Retiro Mensual'!$E$2:$E$2629,'Retiro Mensual'!$A$2:$A$2629,AW$4,'Retiro Mensual'!$B$2:$B$2629,$B215,'Retiro Mensual'!$C$2:$C$2629,AW$5)</f>
        <v>0</v>
      </c>
      <c r="AX215" s="13">
        <f>SUMIFS('Retiro Mensual'!$E$2:$E$2629,'Retiro Mensual'!$A$2:$A$2629,AX$4,'Retiro Mensual'!$B$2:$B$2629,$B215,'Retiro Mensual'!$C$2:$C$2629,AX$5)</f>
        <v>0</v>
      </c>
      <c r="AY215" s="14">
        <f>SUMIFS('Retiro Mensual'!$E$2:$E$2629,'Retiro Mensual'!$A$2:$A$2629,AY$4,'Retiro Mensual'!$B$2:$B$2629,$B215,'Retiro Mensual'!$C$2:$C$2629,AY$5)</f>
        <v>0</v>
      </c>
      <c r="AZ215" s="12">
        <f>SUMIFS('Retiro Mensual'!$E$2:$E$2629,'Retiro Mensual'!$A$2:$A$2629,AZ$4,'Retiro Mensual'!$B$2:$B$2629,$B215,'Retiro Mensual'!$C$2:$C$2629,AZ$5)</f>
        <v>0</v>
      </c>
      <c r="BA215" s="13">
        <f>SUMIFS('Retiro Mensual'!$E$2:$E$2629,'Retiro Mensual'!$A$2:$A$2629,BA$4,'Retiro Mensual'!$B$2:$B$2629,$B215,'Retiro Mensual'!$C$2:$C$2629,BA$5)</f>
        <v>0</v>
      </c>
      <c r="BB215" s="13">
        <f>SUMIFS('Retiro Mensual'!$E$2:$E$2629,'Retiro Mensual'!$A$2:$A$2629,BB$4,'Retiro Mensual'!$B$2:$B$2629,$B215,'Retiro Mensual'!$C$2:$C$2629,BB$5)</f>
        <v>0</v>
      </c>
      <c r="BC215" s="13">
        <f>SUMIFS('Retiro Mensual'!$E$2:$E$2629,'Retiro Mensual'!$A$2:$A$2629,BC$4,'Retiro Mensual'!$B$2:$B$2629,$B215,'Retiro Mensual'!$C$2:$C$2629,BC$5)</f>
        <v>0</v>
      </c>
      <c r="BD215" s="13">
        <f>SUMIFS('Retiro Mensual'!$E$2:$E$2629,'Retiro Mensual'!$A$2:$A$2629,BD$4,'Retiro Mensual'!$B$2:$B$2629,$B215,'Retiro Mensual'!$C$2:$C$2629,BD$5)</f>
        <v>0</v>
      </c>
      <c r="BE215" s="13">
        <f>SUMIFS('Retiro Mensual'!$E$2:$E$2629,'Retiro Mensual'!$A$2:$A$2629,BE$4,'Retiro Mensual'!$B$2:$B$2629,$B215,'Retiro Mensual'!$C$2:$C$2629,BE$5)</f>
        <v>0</v>
      </c>
      <c r="BF215" s="13">
        <f>SUMIFS('Retiro Mensual'!$E$2:$E$2629,'Retiro Mensual'!$A$2:$A$2629,BF$4,'Retiro Mensual'!$B$2:$B$2629,$B215,'Retiro Mensual'!$C$2:$C$2629,BF$5)</f>
        <v>0</v>
      </c>
      <c r="BG215" s="13">
        <f>SUMIFS('Retiro Mensual'!$E$2:$E$2629,'Retiro Mensual'!$A$2:$A$2629,BG$4,'Retiro Mensual'!$B$2:$B$2629,$B215,'Retiro Mensual'!$C$2:$C$2629,BG$5)</f>
        <v>0</v>
      </c>
      <c r="BH215" s="13">
        <f>SUMIFS('Retiro Mensual'!$E$2:$E$2629,'Retiro Mensual'!$A$2:$A$2629,BH$4,'Retiro Mensual'!$B$2:$B$2629,$B215,'Retiro Mensual'!$C$2:$C$2629,BH$5)</f>
        <v>0</v>
      </c>
      <c r="BI215" s="13">
        <f>SUMIFS('Retiro Mensual'!$E$2:$E$2629,'Retiro Mensual'!$A$2:$A$2629,BI$4,'Retiro Mensual'!$B$2:$B$2629,$B215,'Retiro Mensual'!$C$2:$C$2629,BI$5)</f>
        <v>0</v>
      </c>
      <c r="BJ215" s="13">
        <f>SUMIFS('Retiro Mensual'!$E$2:$E$2629,'Retiro Mensual'!$A$2:$A$2629,BJ$4,'Retiro Mensual'!$B$2:$B$2629,$B215,'Retiro Mensual'!$C$2:$C$2629,BJ$5)</f>
        <v>0</v>
      </c>
      <c r="BK215" s="14">
        <f>SUMIFS('Retiro Mensual'!$E$2:$E$2629,'Retiro Mensual'!$A$2:$A$2629,BK$4,'Retiro Mensual'!$B$2:$B$2629,$B215,'Retiro Mensual'!$C$2:$C$2629,BK$5)</f>
        <v>0</v>
      </c>
      <c r="BL215" s="12">
        <f>SUMIFS('Retiro Mensual'!$E$2:$E$2629,'Retiro Mensual'!$A$2:$A$2629,BL$4,'Retiro Mensual'!$B$2:$B$2629,$B215,'Retiro Mensual'!$C$2:$C$2629,BL$5)</f>
        <v>0</v>
      </c>
      <c r="BM215" s="13">
        <f>SUMIFS('Retiro Mensual'!$E$2:$E$2629,'Retiro Mensual'!$A$2:$A$2629,BM$4,'Retiro Mensual'!$B$2:$B$2629,$B215,'Retiro Mensual'!$C$2:$C$2629,BM$5)</f>
        <v>0</v>
      </c>
      <c r="BN215" s="13">
        <f>SUMIFS('Retiro Mensual'!$E$2:$E$2629,'Retiro Mensual'!$A$2:$A$2629,BN$4,'Retiro Mensual'!$B$2:$B$2629,$B215,'Retiro Mensual'!$C$2:$C$2629,BN$5)</f>
        <v>0</v>
      </c>
      <c r="BO215" s="13">
        <f>SUMIFS('Retiro Mensual'!$E$2:$E$2629,'Retiro Mensual'!$A$2:$A$2629,BO$4,'Retiro Mensual'!$B$2:$B$2629,$B215,'Retiro Mensual'!$C$2:$C$2629,BO$5)</f>
        <v>0</v>
      </c>
      <c r="BP215" s="13">
        <f>SUMIFS('Retiro Mensual'!$E$2:$E$2629,'Retiro Mensual'!$A$2:$A$2629,BP$4,'Retiro Mensual'!$B$2:$B$2629,$B215,'Retiro Mensual'!$C$2:$C$2629,BP$5)</f>
        <v>0</v>
      </c>
      <c r="BQ215" s="13">
        <f>SUMIFS('Retiro Mensual'!$E$2:$E$2629,'Retiro Mensual'!$A$2:$A$2629,BQ$4,'Retiro Mensual'!$B$2:$B$2629,$B215,'Retiro Mensual'!$C$2:$C$2629,BQ$5)</f>
        <v>0</v>
      </c>
      <c r="BR215" s="13">
        <f>SUMIFS('Retiro Mensual'!$E$2:$E$2629,'Retiro Mensual'!$A$2:$A$2629,BR$4,'Retiro Mensual'!$B$2:$B$2629,$B215,'Retiro Mensual'!$C$2:$C$2629,BR$5)</f>
        <v>0</v>
      </c>
      <c r="BS215" s="13">
        <f>SUMIFS('Retiro Mensual'!$E$2:$E$2629,'Retiro Mensual'!$A$2:$A$2629,BS$4,'Retiro Mensual'!$B$2:$B$2629,$B215,'Retiro Mensual'!$C$2:$C$2629,BS$5)</f>
        <v>0</v>
      </c>
      <c r="BT215" s="13">
        <f>SUMIFS('Retiro Mensual'!$E$2:$E$2629,'Retiro Mensual'!$A$2:$A$2629,BT$4,'Retiro Mensual'!$B$2:$B$2629,$B215,'Retiro Mensual'!$C$2:$C$2629,BT$5)</f>
        <v>0</v>
      </c>
      <c r="BU215" s="13">
        <f>SUMIFS('Retiro Mensual'!$E$2:$E$2629,'Retiro Mensual'!$A$2:$A$2629,BU$4,'Retiro Mensual'!$B$2:$B$2629,$B215,'Retiro Mensual'!$C$2:$C$2629,BU$5)</f>
        <v>0</v>
      </c>
      <c r="BV215" s="13">
        <f>SUMIFS('Retiro Mensual'!$E$2:$E$2629,'Retiro Mensual'!$A$2:$A$2629,BV$4,'Retiro Mensual'!$B$2:$B$2629,$B215,'Retiro Mensual'!$C$2:$C$2629,BV$5)</f>
        <v>0</v>
      </c>
      <c r="BW215" s="14">
        <f>SUMIFS('Retiro Mensual'!$E$2:$E$2629,'Retiro Mensual'!$A$2:$A$2629,BW$4,'Retiro Mensual'!$B$2:$B$2629,$B215,'Retiro Mensual'!$C$2:$C$2629,BW$5)</f>
        <v>0</v>
      </c>
      <c r="BX215" s="13"/>
      <c r="BY215" s="12">
        <f>SUMIFS('Compra Ventas'!$E$2:$E$2700,'Compra Ventas'!$A$2:$A$2700,BY$4,'Compra Ventas'!$B$2:$B$2700,$B215,'Compra Ventas'!$C$2:$C$2700,BY$5)</f>
        <v>0</v>
      </c>
      <c r="BZ215" s="13">
        <f>SUMIFS('Compra Ventas'!$E$2:$E$2700,'Compra Ventas'!$A$2:$A$2700,BZ$4,'Compra Ventas'!$B$2:$B$2700,$B215,'Compra Ventas'!$C$2:$C$2700,BZ$5)</f>
        <v>0</v>
      </c>
      <c r="CA215" s="13">
        <f>SUMIFS('Compra Ventas'!$E$2:$E$2700,'Compra Ventas'!$A$2:$A$2700,CA$4,'Compra Ventas'!$B$2:$B$2700,$B215,'Compra Ventas'!$C$2:$C$2700,CA$5)</f>
        <v>0</v>
      </c>
      <c r="CB215" s="13">
        <f>SUMIFS('Compra Ventas'!$E$2:$E$2700,'Compra Ventas'!$A$2:$A$2700,CB$4,'Compra Ventas'!$B$2:$B$2700,$B215,'Compra Ventas'!$C$2:$C$2700,CB$5)</f>
        <v>0</v>
      </c>
      <c r="CC215" s="13">
        <f>SUMIFS('Compra Ventas'!$E$2:$E$2700,'Compra Ventas'!$A$2:$A$2700,CC$4,'Compra Ventas'!$B$2:$B$2700,$B215,'Compra Ventas'!$C$2:$C$2700,CC$5)</f>
        <v>0</v>
      </c>
      <c r="CD215" s="13">
        <f>SUMIFS('Compra Ventas'!$E$2:$E$2700,'Compra Ventas'!$A$2:$A$2700,CD$4,'Compra Ventas'!$B$2:$B$2700,$B215,'Compra Ventas'!$C$2:$C$2700,CD$5)</f>
        <v>0</v>
      </c>
      <c r="CE215" s="13">
        <f>SUMIFS('Compra Ventas'!$E$2:$E$2700,'Compra Ventas'!$A$2:$A$2700,CE$4,'Compra Ventas'!$B$2:$B$2700,$B215,'Compra Ventas'!$C$2:$C$2700,CE$5)</f>
        <v>0</v>
      </c>
      <c r="CF215" s="13">
        <f>SUMIFS('Compra Ventas'!$E$2:$E$2700,'Compra Ventas'!$A$2:$A$2700,CF$4,'Compra Ventas'!$B$2:$B$2700,$B215,'Compra Ventas'!$C$2:$C$2700,CF$5)</f>
        <v>0</v>
      </c>
      <c r="CG215" s="13">
        <f>SUMIFS('Compra Ventas'!$E$2:$E$2700,'Compra Ventas'!$A$2:$A$2700,CG$4,'Compra Ventas'!$B$2:$B$2700,$B215,'Compra Ventas'!$C$2:$C$2700,CG$5)</f>
        <v>0</v>
      </c>
      <c r="CH215" s="13">
        <f>SUMIFS('Compra Ventas'!$E$2:$E$2700,'Compra Ventas'!$A$2:$A$2700,CH$4,'Compra Ventas'!$B$2:$B$2700,$B215,'Compra Ventas'!$C$2:$C$2700,CH$5)</f>
        <v>0</v>
      </c>
      <c r="CI215" s="13">
        <f>SUMIFS('Compra Ventas'!$E$2:$E$2700,'Compra Ventas'!$A$2:$A$2700,CI$4,'Compra Ventas'!$B$2:$B$2700,$B215,'Compra Ventas'!$C$2:$C$2700,CI$5)</f>
        <v>0</v>
      </c>
      <c r="CJ215" s="14">
        <f>SUMIFS('Compra Ventas'!$E$2:$E$2700,'Compra Ventas'!$A$2:$A$2700,CJ$4,'Compra Ventas'!$B$2:$B$2700,$B215,'Compra Ventas'!$C$2:$C$2700,CJ$5)</f>
        <v>0</v>
      </c>
      <c r="CK215" s="12">
        <f>SUMIFS('Compra Ventas'!$E$2:$E$2700,'Compra Ventas'!$A$2:$A$2700,CK$4,'Compra Ventas'!$B$2:$B$2700,$B215,'Compra Ventas'!$C$2:$C$2700,CK$5)</f>
        <v>0</v>
      </c>
      <c r="CL215" s="13">
        <f>SUMIFS('Compra Ventas'!$E$2:$E$2700,'Compra Ventas'!$A$2:$A$2700,CL$4,'Compra Ventas'!$B$2:$B$2700,$B215,'Compra Ventas'!$C$2:$C$2700,CL$5)</f>
        <v>0</v>
      </c>
      <c r="CM215" s="13">
        <f>SUMIFS('Compra Ventas'!$E$2:$E$2700,'Compra Ventas'!$A$2:$A$2700,CM$4,'Compra Ventas'!$B$2:$B$2700,$B215,'Compra Ventas'!$C$2:$C$2700,CM$5)</f>
        <v>0</v>
      </c>
      <c r="CN215" s="13">
        <f>SUMIFS('Compra Ventas'!$E$2:$E$2700,'Compra Ventas'!$A$2:$A$2700,CN$4,'Compra Ventas'!$B$2:$B$2700,$B215,'Compra Ventas'!$C$2:$C$2700,CN$5)</f>
        <v>0</v>
      </c>
      <c r="CO215" s="13">
        <f>SUMIFS('Compra Ventas'!$E$2:$E$2700,'Compra Ventas'!$A$2:$A$2700,CO$4,'Compra Ventas'!$B$2:$B$2700,$B215,'Compra Ventas'!$C$2:$C$2700,CO$5)</f>
        <v>0</v>
      </c>
      <c r="CP215" s="13">
        <f>SUMIFS('Compra Ventas'!$E$2:$E$2700,'Compra Ventas'!$A$2:$A$2700,CP$4,'Compra Ventas'!$B$2:$B$2700,$B215,'Compra Ventas'!$C$2:$C$2700,CP$5)</f>
        <v>0</v>
      </c>
      <c r="CQ215" s="13">
        <f>SUMIFS('Compra Ventas'!$E$2:$E$2700,'Compra Ventas'!$A$2:$A$2700,CQ$4,'Compra Ventas'!$B$2:$B$2700,$B215,'Compra Ventas'!$C$2:$C$2700,CQ$5)</f>
        <v>0</v>
      </c>
      <c r="CR215" s="13">
        <f>SUMIFS('Compra Ventas'!$E$2:$E$2700,'Compra Ventas'!$A$2:$A$2700,CR$4,'Compra Ventas'!$B$2:$B$2700,$B215,'Compra Ventas'!$C$2:$C$2700,CR$5)</f>
        <v>0</v>
      </c>
      <c r="CS215" s="13">
        <f>SUMIFS('Compra Ventas'!$E$2:$E$2700,'Compra Ventas'!$A$2:$A$2700,CS$4,'Compra Ventas'!$B$2:$B$2700,$B215,'Compra Ventas'!$C$2:$C$2700,CS$5)</f>
        <v>0</v>
      </c>
      <c r="CT215" s="13">
        <f>SUMIFS('Compra Ventas'!$E$2:$E$2700,'Compra Ventas'!$A$2:$A$2700,CT$4,'Compra Ventas'!$B$2:$B$2700,$B215,'Compra Ventas'!$C$2:$C$2700,CT$5)</f>
        <v>0</v>
      </c>
      <c r="CU215" s="13">
        <f>SUMIFS('Compra Ventas'!$E$2:$E$2700,'Compra Ventas'!$A$2:$A$2700,CU$4,'Compra Ventas'!$B$2:$B$2700,$B215,'Compra Ventas'!$C$2:$C$2700,CU$5)</f>
        <v>0</v>
      </c>
      <c r="CV215" s="14">
        <f>SUMIFS('Compra Ventas'!$E$2:$E$2700,'Compra Ventas'!$A$2:$A$2700,CV$4,'Compra Ventas'!$B$2:$B$2700,$B215,'Compra Ventas'!$C$2:$C$2700,CV$5)</f>
        <v>0</v>
      </c>
      <c r="CW215" s="12">
        <f>SUMIFS('Compra Ventas'!$E$2:$E$2700,'Compra Ventas'!$A$2:$A$2700,CW$4,'Compra Ventas'!$B$2:$B$2700,$B215,'Compra Ventas'!$C$2:$C$2700,CW$5)</f>
        <v>0</v>
      </c>
      <c r="CX215" s="13">
        <f>SUMIFS('Compra Ventas'!$E$2:$E$2700,'Compra Ventas'!$A$2:$A$2700,CX$4,'Compra Ventas'!$B$2:$B$2700,$B215,'Compra Ventas'!$C$2:$C$2700,CX$5)</f>
        <v>0</v>
      </c>
      <c r="CY215" s="13">
        <f>SUMIFS('Compra Ventas'!$E$2:$E$2700,'Compra Ventas'!$A$2:$A$2700,CY$4,'Compra Ventas'!$B$2:$B$2700,$B215,'Compra Ventas'!$C$2:$C$2700,CY$5)</f>
        <v>0</v>
      </c>
      <c r="CZ215" s="13">
        <f>SUMIFS('Compra Ventas'!$E$2:$E$2700,'Compra Ventas'!$A$2:$A$2700,CZ$4,'Compra Ventas'!$B$2:$B$2700,$B215,'Compra Ventas'!$C$2:$C$2700,CZ$5)</f>
        <v>0</v>
      </c>
      <c r="DA215" s="13">
        <f>SUMIFS('Compra Ventas'!$E$2:$E$2700,'Compra Ventas'!$A$2:$A$2700,DA$4,'Compra Ventas'!$B$2:$B$2700,$B215,'Compra Ventas'!$C$2:$C$2700,DA$5)</f>
        <v>0</v>
      </c>
      <c r="DB215" s="13">
        <f>SUMIFS('Compra Ventas'!$E$2:$E$2700,'Compra Ventas'!$A$2:$A$2700,DB$4,'Compra Ventas'!$B$2:$B$2700,$B215,'Compra Ventas'!$C$2:$C$2700,DB$5)</f>
        <v>0</v>
      </c>
      <c r="DC215" s="13">
        <f>SUMIFS('Compra Ventas'!$E$2:$E$2700,'Compra Ventas'!$A$2:$A$2700,DC$4,'Compra Ventas'!$B$2:$B$2700,$B215,'Compra Ventas'!$C$2:$C$2700,DC$5)</f>
        <v>0</v>
      </c>
      <c r="DD215" s="13">
        <f>SUMIFS('Compra Ventas'!$E$2:$E$2700,'Compra Ventas'!$A$2:$A$2700,DD$4,'Compra Ventas'!$B$2:$B$2700,$B215,'Compra Ventas'!$C$2:$C$2700,DD$5)</f>
        <v>0</v>
      </c>
      <c r="DE215" s="13">
        <f>SUMIFS('Compra Ventas'!$E$2:$E$2700,'Compra Ventas'!$A$2:$A$2700,DE$4,'Compra Ventas'!$B$2:$B$2700,$B215,'Compra Ventas'!$C$2:$C$2700,DE$5)</f>
        <v>0</v>
      </c>
      <c r="DF215" s="13">
        <f>SUMIFS('Compra Ventas'!$E$2:$E$2700,'Compra Ventas'!$A$2:$A$2700,DF$4,'Compra Ventas'!$B$2:$B$2700,$B215,'Compra Ventas'!$C$2:$C$2700,DF$5)</f>
        <v>0</v>
      </c>
      <c r="DG215" s="13">
        <f>SUMIFS('Compra Ventas'!$E$2:$E$2700,'Compra Ventas'!$A$2:$A$2700,DG$4,'Compra Ventas'!$B$2:$B$2700,$B215,'Compra Ventas'!$C$2:$C$2700,DG$5)</f>
        <v>0</v>
      </c>
      <c r="DH215" s="14">
        <f>SUMIFS('Compra Ventas'!$E$2:$E$2700,'Compra Ventas'!$A$2:$A$2700,DH$4,'Compra Ventas'!$B$2:$B$2700,$B215,'Compra Ventas'!$C$2:$C$2700,DH$5)</f>
        <v>0</v>
      </c>
      <c r="DI215" s="84"/>
      <c r="DJ215" s="98">
        <f>SUMIFS('Ajuste Ciclado'!D$5:D$47,'Ajuste Ciclado'!$C$5:$C$47,Balance!DJ$4,'Ajuste Ciclado'!$B$5:$B$47,Balance!$B215)</f>
        <v>0</v>
      </c>
      <c r="DK215" s="99">
        <f>SUMIFS('Ajuste Ciclado'!E$5:E$47,'Ajuste Ciclado'!$C$5:$C$47,Balance!DK$4,'Ajuste Ciclado'!$B$5:$B$47,Balance!$B215)</f>
        <v>0</v>
      </c>
      <c r="DL215" s="99">
        <f>SUMIFS('Ajuste Ciclado'!F$5:F$47,'Ajuste Ciclado'!$C$5:$C$47,Balance!DL$4,'Ajuste Ciclado'!$B$5:$B$47,Balance!$B215)</f>
        <v>0</v>
      </c>
      <c r="DM215" s="99">
        <f>SUMIFS('Ajuste Ciclado'!G$5:G$47,'Ajuste Ciclado'!$C$5:$C$47,Balance!DM$4,'Ajuste Ciclado'!$B$5:$B$47,Balance!$B215)</f>
        <v>0</v>
      </c>
      <c r="DN215" s="99">
        <f>SUMIFS('Ajuste Ciclado'!H$5:H$47,'Ajuste Ciclado'!$C$5:$C$47,Balance!DN$4,'Ajuste Ciclado'!$B$5:$B$47,Balance!$B215)</f>
        <v>0</v>
      </c>
      <c r="DO215" s="99">
        <f>SUMIFS('Ajuste Ciclado'!I$5:I$47,'Ajuste Ciclado'!$C$5:$C$47,Balance!DO$4,'Ajuste Ciclado'!$B$5:$B$47,Balance!$B215)</f>
        <v>0</v>
      </c>
      <c r="DP215" s="99">
        <f>SUMIFS('Ajuste Ciclado'!J$5:J$47,'Ajuste Ciclado'!$C$5:$C$47,Balance!DP$4,'Ajuste Ciclado'!$B$5:$B$47,Balance!$B215)</f>
        <v>0</v>
      </c>
      <c r="DQ215" s="99">
        <f>SUMIFS('Ajuste Ciclado'!K$5:K$47,'Ajuste Ciclado'!$C$5:$C$47,Balance!DQ$4,'Ajuste Ciclado'!$B$5:$B$47,Balance!$B215)</f>
        <v>0</v>
      </c>
      <c r="DR215" s="99">
        <f>SUMIFS('Ajuste Ciclado'!L$5:L$47,'Ajuste Ciclado'!$C$5:$C$47,Balance!DR$4,'Ajuste Ciclado'!$B$5:$B$47,Balance!$B215)</f>
        <v>0</v>
      </c>
      <c r="DS215" s="99">
        <f>SUMIFS('Ajuste Ciclado'!M$5:M$47,'Ajuste Ciclado'!$C$5:$C$47,Balance!DS$4,'Ajuste Ciclado'!$B$5:$B$47,Balance!$B215)</f>
        <v>0</v>
      </c>
      <c r="DT215" s="99">
        <f>SUMIFS('Ajuste Ciclado'!N$5:N$47,'Ajuste Ciclado'!$C$5:$C$47,Balance!DT$4,'Ajuste Ciclado'!$B$5:$B$47,Balance!$B215)</f>
        <v>0</v>
      </c>
      <c r="DU215" s="100">
        <f>SUMIFS('Ajuste Ciclado'!O$5:O$47,'Ajuste Ciclado'!$C$5:$C$47,Balance!DU$4,'Ajuste Ciclado'!$B$5:$B$47,Balance!$B215)</f>
        <v>0</v>
      </c>
      <c r="DV215" s="98">
        <f>SUMIFS('Ajuste Ciclado'!D$5:D$47,'Ajuste Ciclado'!$C$5:$C$47,Balance!DV$4,'Ajuste Ciclado'!$B$5:$B$47,Balance!$B215)</f>
        <v>0</v>
      </c>
      <c r="DW215" s="99">
        <f>SUMIFS('Ajuste Ciclado'!E$5:E$47,'Ajuste Ciclado'!$C$5:$C$47,Balance!DW$4,'Ajuste Ciclado'!$B$5:$B$47,Balance!$B215)</f>
        <v>0</v>
      </c>
      <c r="DX215" s="99">
        <f>SUMIFS('Ajuste Ciclado'!F$5:F$47,'Ajuste Ciclado'!$C$5:$C$47,Balance!DX$4,'Ajuste Ciclado'!$B$5:$B$47,Balance!$B215)</f>
        <v>0</v>
      </c>
      <c r="DY215" s="99">
        <f>SUMIFS('Ajuste Ciclado'!G$5:G$47,'Ajuste Ciclado'!$C$5:$C$47,Balance!DY$4,'Ajuste Ciclado'!$B$5:$B$47,Balance!$B215)</f>
        <v>0</v>
      </c>
      <c r="DZ215" s="99">
        <f>SUMIFS('Ajuste Ciclado'!H$5:H$47,'Ajuste Ciclado'!$C$5:$C$47,Balance!DZ$4,'Ajuste Ciclado'!$B$5:$B$47,Balance!$B215)</f>
        <v>0</v>
      </c>
      <c r="EA215" s="99">
        <f>SUMIFS('Ajuste Ciclado'!I$5:I$47,'Ajuste Ciclado'!$C$5:$C$47,Balance!EA$4,'Ajuste Ciclado'!$B$5:$B$47,Balance!$B215)</f>
        <v>0</v>
      </c>
      <c r="EB215" s="99">
        <f>SUMIFS('Ajuste Ciclado'!J$5:J$47,'Ajuste Ciclado'!$C$5:$C$47,Balance!EB$4,'Ajuste Ciclado'!$B$5:$B$47,Balance!$B215)</f>
        <v>0</v>
      </c>
      <c r="EC215" s="99">
        <f>SUMIFS('Ajuste Ciclado'!K$5:K$47,'Ajuste Ciclado'!$C$5:$C$47,Balance!EC$4,'Ajuste Ciclado'!$B$5:$B$47,Balance!$B215)</f>
        <v>0</v>
      </c>
      <c r="ED215" s="99">
        <f>SUMIFS('Ajuste Ciclado'!L$5:L$47,'Ajuste Ciclado'!$C$5:$C$47,Balance!ED$4,'Ajuste Ciclado'!$B$5:$B$47,Balance!$B215)</f>
        <v>0</v>
      </c>
      <c r="EE215" s="99">
        <f>SUMIFS('Ajuste Ciclado'!M$5:M$47,'Ajuste Ciclado'!$C$5:$C$47,Balance!EE$4,'Ajuste Ciclado'!$B$5:$B$47,Balance!$B215)</f>
        <v>0</v>
      </c>
      <c r="EF215" s="99">
        <f>SUMIFS('Ajuste Ciclado'!N$5:N$47,'Ajuste Ciclado'!$C$5:$C$47,Balance!EF$4,'Ajuste Ciclado'!$B$5:$B$47,Balance!$B215)</f>
        <v>0</v>
      </c>
      <c r="EG215" s="100">
        <f>SUMIFS('Ajuste Ciclado'!O$5:O$47,'Ajuste Ciclado'!$C$5:$C$47,Balance!EG$4,'Ajuste Ciclado'!$B$5:$B$47,Balance!$B215)</f>
        <v>0</v>
      </c>
      <c r="EH215" s="98">
        <f>SUMIFS('Ajuste Ciclado'!D$5:D$47,'Ajuste Ciclado'!$C$5:$C$47,Balance!EH$4,'Ajuste Ciclado'!$B$5:$B$47,Balance!$B215)</f>
        <v>0</v>
      </c>
      <c r="EI215" s="99">
        <f>SUMIFS('Ajuste Ciclado'!E$5:E$47,'Ajuste Ciclado'!$C$5:$C$47,Balance!EI$4,'Ajuste Ciclado'!$B$5:$B$47,Balance!$B215)</f>
        <v>0</v>
      </c>
      <c r="EJ215" s="99">
        <f>SUMIFS('Ajuste Ciclado'!F$5:F$47,'Ajuste Ciclado'!$C$5:$C$47,Balance!EJ$4,'Ajuste Ciclado'!$B$5:$B$47,Balance!$B215)</f>
        <v>0</v>
      </c>
      <c r="EK215" s="99">
        <f>SUMIFS('Ajuste Ciclado'!G$5:G$47,'Ajuste Ciclado'!$C$5:$C$47,Balance!EK$4,'Ajuste Ciclado'!$B$5:$B$47,Balance!$B215)</f>
        <v>0</v>
      </c>
      <c r="EL215" s="99">
        <f>SUMIFS('Ajuste Ciclado'!H$5:H$47,'Ajuste Ciclado'!$C$5:$C$47,Balance!EL$4,'Ajuste Ciclado'!$B$5:$B$47,Balance!$B215)</f>
        <v>0</v>
      </c>
      <c r="EM215" s="99">
        <f>SUMIFS('Ajuste Ciclado'!I$5:I$47,'Ajuste Ciclado'!$C$5:$C$47,Balance!EM$4,'Ajuste Ciclado'!$B$5:$B$47,Balance!$B215)</f>
        <v>0</v>
      </c>
      <c r="EN215" s="99">
        <f>SUMIFS('Ajuste Ciclado'!J$5:J$47,'Ajuste Ciclado'!$C$5:$C$47,Balance!EN$4,'Ajuste Ciclado'!$B$5:$B$47,Balance!$B215)</f>
        <v>0</v>
      </c>
      <c r="EO215" s="99">
        <f>SUMIFS('Ajuste Ciclado'!K$5:K$47,'Ajuste Ciclado'!$C$5:$C$47,Balance!EO$4,'Ajuste Ciclado'!$B$5:$B$47,Balance!$B215)</f>
        <v>0</v>
      </c>
      <c r="EP215" s="99">
        <f>SUMIFS('Ajuste Ciclado'!L$5:L$47,'Ajuste Ciclado'!$C$5:$C$47,Balance!EP$4,'Ajuste Ciclado'!$B$5:$B$47,Balance!$B215)</f>
        <v>0</v>
      </c>
      <c r="EQ215" s="99">
        <f>SUMIFS('Ajuste Ciclado'!M$5:M$47,'Ajuste Ciclado'!$C$5:$C$47,Balance!EQ$4,'Ajuste Ciclado'!$B$5:$B$47,Balance!$B215)</f>
        <v>0</v>
      </c>
      <c r="ER215" s="99">
        <f>SUMIFS('Ajuste Ciclado'!N$5:N$47,'Ajuste Ciclado'!$C$5:$C$47,Balance!ER$4,'Ajuste Ciclado'!$B$5:$B$47,Balance!$B215)</f>
        <v>0</v>
      </c>
      <c r="ES215" s="100">
        <f>SUMIFS('Ajuste Ciclado'!O$5:O$47,'Ajuste Ciclado'!$C$5:$C$47,Balance!ES$4,'Ajuste Ciclado'!$B$5:$B$47,Balance!$B215)</f>
        <v>0</v>
      </c>
      <c r="ET215" s="84"/>
      <c r="EU215" s="12">
        <f t="shared" si="328"/>
        <v>39630.701091106777</v>
      </c>
      <c r="EV215" s="13">
        <f t="shared" si="293"/>
        <v>32136.55088561762</v>
      </c>
      <c r="EW215" s="13">
        <f t="shared" si="294"/>
        <v>34277.360241530761</v>
      </c>
      <c r="EX215" s="13">
        <f t="shared" si="295"/>
        <v>26361.319279197371</v>
      </c>
      <c r="EY215" s="13">
        <f t="shared" si="296"/>
        <v>19109.015943904498</v>
      </c>
      <c r="EZ215" s="13">
        <f t="shared" si="297"/>
        <v>18349.57769153461</v>
      </c>
      <c r="FA215" s="13">
        <f t="shared" si="298"/>
        <v>23893.909505111929</v>
      </c>
      <c r="FB215" s="13">
        <f t="shared" si="299"/>
        <v>20647.511632325812</v>
      </c>
      <c r="FC215" s="13">
        <f t="shared" si="300"/>
        <v>19415.46447102178</v>
      </c>
      <c r="FD215" s="13">
        <f t="shared" si="301"/>
        <v>4414.8119350270636</v>
      </c>
      <c r="FE215" s="13">
        <f t="shared" si="302"/>
        <v>1164.5627282335311</v>
      </c>
      <c r="FF215" s="14">
        <f t="shared" si="303"/>
        <v>2180.3186496218568</v>
      </c>
      <c r="FG215" s="12">
        <f t="shared" si="304"/>
        <v>39710.860999166347</v>
      </c>
      <c r="FH215" s="13">
        <f t="shared" si="305"/>
        <v>32321.11865974759</v>
      </c>
      <c r="FI215" s="13">
        <f t="shared" si="306"/>
        <v>34693.668988667378</v>
      </c>
      <c r="FJ215" s="13">
        <f t="shared" si="307"/>
        <v>28493.53035616608</v>
      </c>
      <c r="FK215" s="13">
        <f t="shared" si="308"/>
        <v>18833.995075225099</v>
      </c>
      <c r="FL215" s="13">
        <f t="shared" si="309"/>
        <v>18517.614463085971</v>
      </c>
      <c r="FM215" s="13">
        <f t="shared" si="310"/>
        <v>25166.707228162581</v>
      </c>
      <c r="FN215" s="13">
        <f t="shared" si="311"/>
        <v>21379.254618842871</v>
      </c>
      <c r="FO215" s="13">
        <f t="shared" si="312"/>
        <v>22393.573071196159</v>
      </c>
      <c r="FP215" s="13">
        <f t="shared" si="313"/>
        <v>6532.975429974329</v>
      </c>
      <c r="FQ215" s="13">
        <f t="shared" si="314"/>
        <v>12850.34682436702</v>
      </c>
      <c r="FR215" s="14">
        <f t="shared" si="315"/>
        <v>13853.142826973481</v>
      </c>
      <c r="FS215" s="12">
        <f t="shared" si="316"/>
        <v>39729.737713423507</v>
      </c>
      <c r="FT215" s="13">
        <f t="shared" si="317"/>
        <v>32347.468215600191</v>
      </c>
      <c r="FU215" s="13">
        <f t="shared" si="318"/>
        <v>34551.540699434772</v>
      </c>
      <c r="FV215" s="13">
        <f t="shared" si="319"/>
        <v>28257.972765056242</v>
      </c>
      <c r="FW215" s="13">
        <f t="shared" si="320"/>
        <v>19449.937878672859</v>
      </c>
      <c r="FX215" s="13">
        <f t="shared" si="321"/>
        <v>19649.316288576771</v>
      </c>
      <c r="FY215" s="13">
        <f t="shared" si="322"/>
        <v>27197.930711331861</v>
      </c>
      <c r="FZ215" s="13">
        <f t="shared" si="323"/>
        <v>23646.419490620439</v>
      </c>
      <c r="GA215" s="13">
        <f t="shared" si="324"/>
        <v>21481.936698699152</v>
      </c>
      <c r="GB215" s="13">
        <f t="shared" si="325"/>
        <v>14367.89566312746</v>
      </c>
      <c r="GC215" s="13">
        <f t="shared" si="326"/>
        <v>26032.25127351184</v>
      </c>
      <c r="GD215" s="14">
        <f t="shared" si="327"/>
        <v>20451.637969860141</v>
      </c>
      <c r="GE215" s="84"/>
      <c r="GF215" s="12">
        <f t="shared" si="329"/>
        <v>241581.10405423358</v>
      </c>
      <c r="GG215" s="13">
        <f t="shared" si="329"/>
        <v>274746.7885415749</v>
      </c>
      <c r="GH215" s="14">
        <f t="shared" si="329"/>
        <v>307164.04536791524</v>
      </c>
      <c r="GI215" s="6">
        <f t="shared" si="330"/>
        <v>1</v>
      </c>
      <c r="GJ215" s="12">
        <f t="shared" si="331"/>
        <v>0</v>
      </c>
      <c r="GK215" s="13">
        <f t="shared" si="332"/>
        <v>0</v>
      </c>
      <c r="GL215" s="14">
        <f t="shared" si="333"/>
        <v>0</v>
      </c>
      <c r="GM215" s="84"/>
      <c r="GN215" s="66">
        <f t="shared" si="334"/>
        <v>0</v>
      </c>
      <c r="GO215" s="84"/>
      <c r="GP215" s="63" t="str" cm="1">
        <f t="array" ref="GP215">INDEX($GF$4:$GH$4,1,GI215)</f>
        <v>Sample 1</v>
      </c>
      <c r="GQ215" s="12">
        <f t="shared" si="287"/>
        <v>1164.5627282335311</v>
      </c>
      <c r="GR215" s="13">
        <f t="shared" si="287"/>
        <v>2180.3186496218568</v>
      </c>
      <c r="GS215" s="14">
        <f t="shared" si="287"/>
        <v>4414.8119350270636</v>
      </c>
      <c r="GT215" s="12">
        <f t="shared" si="288"/>
        <v>6532.975429974329</v>
      </c>
      <c r="GU215" s="13">
        <f t="shared" si="288"/>
        <v>12850.34682436702</v>
      </c>
      <c r="GV215" s="14">
        <f t="shared" si="288"/>
        <v>13853.142826973481</v>
      </c>
      <c r="GW215" s="12">
        <f t="shared" si="289"/>
        <v>14367.89566312746</v>
      </c>
      <c r="GX215" s="13">
        <f t="shared" si="289"/>
        <v>19449.937878672859</v>
      </c>
      <c r="GY215" s="14">
        <f t="shared" si="289"/>
        <v>19649.316288576771</v>
      </c>
      <c r="GZ215" s="84" t="str">
        <f t="shared" si="290"/>
        <v>Sample 1</v>
      </c>
      <c r="HA215" s="12">
        <f t="shared" si="335"/>
        <v>0</v>
      </c>
      <c r="HB215" s="13">
        <f t="shared" si="335"/>
        <v>0</v>
      </c>
      <c r="HC215" s="14">
        <f t="shared" si="335"/>
        <v>0</v>
      </c>
      <c r="HD215" s="6">
        <f t="shared" si="291"/>
        <v>0</v>
      </c>
      <c r="HE215" s="84" t="str">
        <f t="shared" si="292"/>
        <v>Ok</v>
      </c>
    </row>
    <row r="216" spans="2:213" hidden="1" x14ac:dyDescent="0.3">
      <c r="B216" s="84" t="s">
        <v>51</v>
      </c>
      <c r="C216" s="12">
        <f>SUMIFS(Inyecciones!$E$2:$E$14185,Inyecciones!$A$2:$A$14185,Balance!C$4,Inyecciones!$B$2:$B$14185,Balance!$B216,Inyecciones!$C$2:$C$14185,Balance!C$5)</f>
        <v>955747.71997373959</v>
      </c>
      <c r="D216" s="13">
        <f>SUMIFS(Inyecciones!$E$2:$E$14185,Inyecciones!$A$2:$A$14185,Balance!D$4,Inyecciones!$B$2:$B$14185,Balance!$B216,Inyecciones!$C$2:$C$14185,Balance!D$5)</f>
        <v>899466.07652072387</v>
      </c>
      <c r="E216" s="13">
        <f>SUMIFS(Inyecciones!$E$2:$E$14185,Inyecciones!$A$2:$A$14185,Balance!E$4,Inyecciones!$B$2:$B$14185,Balance!$B216,Inyecciones!$C$2:$C$14185,Balance!E$5)</f>
        <v>1056173.226688487</v>
      </c>
      <c r="F216" s="13">
        <f>SUMIFS(Inyecciones!$E$2:$E$14185,Inyecciones!$A$2:$A$14185,Balance!F$4,Inyecciones!$B$2:$B$14185,Balance!$B216,Inyecciones!$C$2:$C$14185,Balance!F$5)</f>
        <v>960787.64027039753</v>
      </c>
      <c r="G216" s="13">
        <f>SUMIFS(Inyecciones!$E$2:$E$14185,Inyecciones!$A$2:$A$14185,Balance!G$4,Inyecciones!$B$2:$B$14185,Balance!$B216,Inyecciones!$C$2:$C$14185,Balance!G$5)</f>
        <v>993348.35185305937</v>
      </c>
      <c r="H216" s="13">
        <f>SUMIFS(Inyecciones!$E$2:$E$14185,Inyecciones!$A$2:$A$14185,Balance!H$4,Inyecciones!$B$2:$B$14185,Balance!$B216,Inyecciones!$C$2:$C$14185,Balance!H$5)</f>
        <v>877356.55269973783</v>
      </c>
      <c r="I216" s="13">
        <f>SUMIFS(Inyecciones!$E$2:$E$14185,Inyecciones!$A$2:$A$14185,Balance!I$4,Inyecciones!$B$2:$B$14185,Balance!$B216,Inyecciones!$C$2:$C$14185,Balance!I$5)</f>
        <v>872984.45946104301</v>
      </c>
      <c r="J216" s="13">
        <f>SUMIFS(Inyecciones!$E$2:$E$14185,Inyecciones!$A$2:$A$14185,Balance!J$4,Inyecciones!$B$2:$B$14185,Balance!$B216,Inyecciones!$C$2:$C$14185,Balance!J$5)</f>
        <v>901202.56418733695</v>
      </c>
      <c r="K216" s="13">
        <f>SUMIFS(Inyecciones!$E$2:$E$14185,Inyecciones!$A$2:$A$14185,Balance!K$4,Inyecciones!$B$2:$B$14185,Balance!$B216,Inyecciones!$C$2:$C$14185,Balance!K$5)</f>
        <v>793180.49093708815</v>
      </c>
      <c r="L216" s="13">
        <f>SUMIFS(Inyecciones!$E$2:$E$14185,Inyecciones!$A$2:$A$14185,Balance!L$4,Inyecciones!$B$2:$B$14185,Balance!$B216,Inyecciones!$C$2:$C$14185,Balance!L$5)</f>
        <v>524711.86672456295</v>
      </c>
      <c r="M216" s="13">
        <f>SUMIFS(Inyecciones!$E$2:$E$14185,Inyecciones!$A$2:$A$14185,Balance!M$4,Inyecciones!$B$2:$B$14185,Balance!$B216,Inyecciones!$C$2:$C$14185,Balance!M$5)</f>
        <v>457249.51431870158</v>
      </c>
      <c r="N216" s="14">
        <f>SUMIFS(Inyecciones!$E$2:$E$14185,Inyecciones!$A$2:$A$14185,Balance!N$4,Inyecciones!$B$2:$B$14185,Balance!$B216,Inyecciones!$C$2:$C$14185,Balance!N$5)</f>
        <v>478721.27121966082</v>
      </c>
      <c r="O216" s="12">
        <f>SUMIFS(Inyecciones!$E$2:$E$14185,Inyecciones!$A$2:$A$14185,Balance!O$4,Inyecciones!$B$2:$B$14185,Balance!$B216,Inyecciones!$C$2:$C$14185,Balance!O$5)</f>
        <v>957155.45078688243</v>
      </c>
      <c r="P216" s="13">
        <f>SUMIFS(Inyecciones!$E$2:$E$14185,Inyecciones!$A$2:$A$14185,Balance!P$4,Inyecciones!$B$2:$B$14185,Balance!$B216,Inyecciones!$C$2:$C$14185,Balance!P$5)</f>
        <v>905650.22980780457</v>
      </c>
      <c r="Q216" s="13">
        <f>SUMIFS(Inyecciones!$E$2:$E$14185,Inyecciones!$A$2:$A$14185,Balance!Q$4,Inyecciones!$B$2:$B$14185,Balance!$B216,Inyecciones!$C$2:$C$14185,Balance!Q$5)</f>
        <v>1065170.8196582</v>
      </c>
      <c r="R216" s="13">
        <f>SUMIFS(Inyecciones!$E$2:$E$14185,Inyecciones!$A$2:$A$14185,Balance!R$4,Inyecciones!$B$2:$B$14185,Balance!$B216,Inyecciones!$C$2:$C$14185,Balance!R$5)</f>
        <v>1004632.96425597</v>
      </c>
      <c r="S216" s="13">
        <f>SUMIFS(Inyecciones!$E$2:$E$14185,Inyecciones!$A$2:$A$14185,Balance!S$4,Inyecciones!$B$2:$B$14185,Balance!$B216,Inyecciones!$C$2:$C$14185,Balance!S$5)</f>
        <v>979340.20727528306</v>
      </c>
      <c r="T216" s="13">
        <f>SUMIFS(Inyecciones!$E$2:$E$14185,Inyecciones!$A$2:$A$14185,Balance!T$4,Inyecciones!$B$2:$B$14185,Balance!$B216,Inyecciones!$C$2:$C$14185,Balance!T$5)</f>
        <v>883087.36322889104</v>
      </c>
      <c r="U216" s="13">
        <f>SUMIFS(Inyecciones!$E$2:$E$14185,Inyecciones!$A$2:$A$14185,Balance!U$4,Inyecciones!$B$2:$B$14185,Balance!$B216,Inyecciones!$C$2:$C$14185,Balance!U$5)</f>
        <v>905873.02105157333</v>
      </c>
      <c r="V216" s="13">
        <f>SUMIFS(Inyecciones!$E$2:$E$14185,Inyecciones!$A$2:$A$14185,Balance!V$4,Inyecciones!$B$2:$B$14185,Balance!$B216,Inyecciones!$C$2:$C$14185,Balance!V$5)</f>
        <v>905593.37345027667</v>
      </c>
      <c r="W216" s="13">
        <f>SUMIFS(Inyecciones!$E$2:$E$14185,Inyecciones!$A$2:$A$14185,Balance!W$4,Inyecciones!$B$2:$B$14185,Balance!$B216,Inyecciones!$C$2:$C$14185,Balance!W$5)</f>
        <v>803928.01098645909</v>
      </c>
      <c r="X216" s="13">
        <f>SUMIFS(Inyecciones!$E$2:$E$14185,Inyecciones!$A$2:$A$14185,Balance!X$4,Inyecciones!$B$2:$B$14185,Balance!$B216,Inyecciones!$C$2:$C$14185,Balance!X$5)</f>
        <v>570700.63421107852</v>
      </c>
      <c r="Y216" s="13">
        <f>SUMIFS(Inyecciones!$E$2:$E$14185,Inyecciones!$A$2:$A$14185,Balance!Y$4,Inyecciones!$B$2:$B$14185,Balance!$B216,Inyecciones!$C$2:$C$14185,Balance!Y$5)</f>
        <v>556739.09925225331</v>
      </c>
      <c r="Z216" s="14">
        <f>SUMIFS(Inyecciones!$E$2:$E$14185,Inyecciones!$A$2:$A$14185,Balance!Z$4,Inyecciones!$B$2:$B$14185,Balance!$B216,Inyecciones!$C$2:$C$14185,Balance!Z$5)</f>
        <v>605986.96273752721</v>
      </c>
      <c r="AA216" s="12">
        <f>SUMIFS(Inyecciones!$E$2:$E$14185,Inyecciones!$A$2:$A$14185,Balance!AA$4,Inyecciones!$B$2:$B$14185,Balance!$B216,Inyecciones!$C$2:$C$14185,Balance!AA$5)</f>
        <v>957574.50989600096</v>
      </c>
      <c r="AB216" s="13">
        <f>SUMIFS(Inyecciones!$E$2:$E$14185,Inyecciones!$A$2:$A$14185,Balance!AB$4,Inyecciones!$B$2:$B$14185,Balance!$B216,Inyecciones!$C$2:$C$14185,Balance!AB$5)</f>
        <v>905641.58621241839</v>
      </c>
      <c r="AC216" s="13">
        <f>SUMIFS(Inyecciones!$E$2:$E$14185,Inyecciones!$A$2:$A$14185,Balance!AC$4,Inyecciones!$B$2:$B$14185,Balance!$B216,Inyecciones!$C$2:$C$14185,Balance!AC$5)</f>
        <v>1061414.4462251561</v>
      </c>
      <c r="AD216" s="13">
        <f>SUMIFS(Inyecciones!$E$2:$E$14185,Inyecciones!$A$2:$A$14185,Balance!AD$4,Inyecciones!$B$2:$B$14185,Balance!$B216,Inyecciones!$C$2:$C$14185,Balance!AD$5)</f>
        <v>997210.85060456744</v>
      </c>
      <c r="AE216" s="13">
        <f>SUMIFS(Inyecciones!$E$2:$E$14185,Inyecciones!$A$2:$A$14185,Balance!AE$4,Inyecciones!$B$2:$B$14185,Balance!$B216,Inyecciones!$C$2:$C$14185,Balance!AE$5)</f>
        <v>1011395.35540917</v>
      </c>
      <c r="AF216" s="13">
        <f>SUMIFS(Inyecciones!$E$2:$E$14185,Inyecciones!$A$2:$A$14185,Balance!AF$4,Inyecciones!$B$2:$B$14185,Balance!$B216,Inyecciones!$C$2:$C$14185,Balance!AF$5)</f>
        <v>936107.9861010554</v>
      </c>
      <c r="AG216" s="13">
        <f>SUMIFS(Inyecciones!$E$2:$E$14185,Inyecciones!$A$2:$A$14185,Balance!AG$4,Inyecciones!$B$2:$B$14185,Balance!$B216,Inyecciones!$C$2:$C$14185,Balance!AG$5)</f>
        <v>974103.85172750673</v>
      </c>
      <c r="AH216" s="13">
        <f>SUMIFS(Inyecciones!$E$2:$E$14185,Inyecciones!$A$2:$A$14185,Balance!AH$4,Inyecciones!$B$2:$B$14185,Balance!$B216,Inyecciones!$C$2:$C$14185,Balance!AH$5)</f>
        <v>980915.74686562933</v>
      </c>
      <c r="AI216" s="13">
        <f>SUMIFS(Inyecciones!$E$2:$E$14185,Inyecciones!$A$2:$A$14185,Balance!AI$4,Inyecciones!$B$2:$B$14185,Balance!$B216,Inyecciones!$C$2:$C$14185,Balance!AI$5)</f>
        <v>849225.65291785647</v>
      </c>
      <c r="AJ216" s="13">
        <f>SUMIFS(Inyecciones!$E$2:$E$14185,Inyecciones!$A$2:$A$14185,Balance!AJ$4,Inyecciones!$B$2:$B$14185,Balance!$B216,Inyecciones!$C$2:$C$14185,Balance!AJ$5)</f>
        <v>706469.46405838861</v>
      </c>
      <c r="AK216" s="13">
        <f>SUMIFS(Inyecciones!$E$2:$E$14185,Inyecciones!$A$2:$A$14185,Balance!AK$4,Inyecciones!$B$2:$B$14185,Balance!$B216,Inyecciones!$C$2:$C$14185,Balance!AK$5)</f>
        <v>693803.15807730425</v>
      </c>
      <c r="AL216" s="14">
        <f>SUMIFS(Inyecciones!$E$2:$E$14185,Inyecciones!$A$2:$A$14185,Balance!AL$4,Inyecciones!$B$2:$B$14185,Balance!$B216,Inyecciones!$C$2:$C$14185,Balance!AL$5)</f>
        <v>700182.03416418342</v>
      </c>
      <c r="AM216" s="13"/>
      <c r="AN216" s="12">
        <f>SUMIFS('Retiro Mensual'!$E$2:$E$2629,'Retiro Mensual'!$A$2:$A$2629,AN$4,'Retiro Mensual'!$B$2:$B$2629,$B216,'Retiro Mensual'!$C$2:$C$2629,AN$5)</f>
        <v>100683.81690000001</v>
      </c>
      <c r="AO216" s="13">
        <f>SUMIFS('Retiro Mensual'!$E$2:$E$2629,'Retiro Mensual'!$A$2:$A$2629,AO$4,'Retiro Mensual'!$B$2:$B$2629,$B216,'Retiro Mensual'!$C$2:$C$2629,AO$5)</f>
        <v>99976.949980000005</v>
      </c>
      <c r="AP216" s="13">
        <f>SUMIFS('Retiro Mensual'!$E$2:$E$2629,'Retiro Mensual'!$A$2:$A$2629,AP$4,'Retiro Mensual'!$B$2:$B$2629,$B216,'Retiro Mensual'!$C$2:$C$2629,AP$5)</f>
        <v>116493.4017</v>
      </c>
      <c r="AQ216" s="13">
        <f>SUMIFS('Retiro Mensual'!$E$2:$E$2629,'Retiro Mensual'!$A$2:$A$2629,AQ$4,'Retiro Mensual'!$B$2:$B$2629,$B216,'Retiro Mensual'!$C$2:$C$2629,AQ$5)</f>
        <v>114645.8591</v>
      </c>
      <c r="AR216" s="13">
        <f>SUMIFS('Retiro Mensual'!$E$2:$E$2629,'Retiro Mensual'!$A$2:$A$2629,AR$4,'Retiro Mensual'!$B$2:$B$2629,$B216,'Retiro Mensual'!$C$2:$C$2629,AR$5)</f>
        <v>110930.96090000001</v>
      </c>
      <c r="AS216" s="13">
        <f>SUMIFS('Retiro Mensual'!$E$2:$E$2629,'Retiro Mensual'!$A$2:$A$2629,AS$4,'Retiro Mensual'!$B$2:$B$2629,$B216,'Retiro Mensual'!$C$2:$C$2629,AS$5)</f>
        <v>104823.26149999999</v>
      </c>
      <c r="AT216" s="13">
        <f>SUMIFS('Retiro Mensual'!$E$2:$E$2629,'Retiro Mensual'!$A$2:$A$2629,AT$4,'Retiro Mensual'!$B$2:$B$2629,$B216,'Retiro Mensual'!$C$2:$C$2629,AT$5)</f>
        <v>110404.6346</v>
      </c>
      <c r="AU216" s="13">
        <f>SUMIFS('Retiro Mensual'!$E$2:$E$2629,'Retiro Mensual'!$A$2:$A$2629,AU$4,'Retiro Mensual'!$B$2:$B$2629,$B216,'Retiro Mensual'!$C$2:$C$2629,AU$5)</f>
        <v>113590.86780000001</v>
      </c>
      <c r="AV216" s="13">
        <f>SUMIFS('Retiro Mensual'!$E$2:$E$2629,'Retiro Mensual'!$A$2:$A$2629,AV$4,'Retiro Mensual'!$B$2:$B$2629,$B216,'Retiro Mensual'!$C$2:$C$2629,AV$5)</f>
        <v>99223.214810000005</v>
      </c>
      <c r="AW216" s="13">
        <f>SUMIFS('Retiro Mensual'!$E$2:$E$2629,'Retiro Mensual'!$A$2:$A$2629,AW$4,'Retiro Mensual'!$B$2:$B$2629,$B216,'Retiro Mensual'!$C$2:$C$2629,AW$5)</f>
        <v>56936.879119999998</v>
      </c>
      <c r="AX216" s="13">
        <f>SUMIFS('Retiro Mensual'!$E$2:$E$2629,'Retiro Mensual'!$A$2:$A$2629,AX$4,'Retiro Mensual'!$B$2:$B$2629,$B216,'Retiro Mensual'!$C$2:$C$2629,AX$5)</f>
        <v>55656.81768</v>
      </c>
      <c r="AY216" s="14">
        <f>SUMIFS('Retiro Mensual'!$E$2:$E$2629,'Retiro Mensual'!$A$2:$A$2629,AY$4,'Retiro Mensual'!$B$2:$B$2629,$B216,'Retiro Mensual'!$C$2:$C$2629,AY$5)</f>
        <v>56951.796190000001</v>
      </c>
      <c r="AZ216" s="12">
        <f>SUMIFS('Retiro Mensual'!$E$2:$E$2629,'Retiro Mensual'!$A$2:$A$2629,AZ$4,'Retiro Mensual'!$B$2:$B$2629,$B216,'Retiro Mensual'!$C$2:$C$2629,AZ$5)</f>
        <v>100827.0597</v>
      </c>
      <c r="BA216" s="13">
        <f>SUMIFS('Retiro Mensual'!$E$2:$E$2629,'Retiro Mensual'!$A$2:$A$2629,BA$4,'Retiro Mensual'!$B$2:$B$2629,$B216,'Retiro Mensual'!$C$2:$C$2629,BA$5)</f>
        <v>100552.92969999999</v>
      </c>
      <c r="BB216" s="13">
        <f>SUMIFS('Retiro Mensual'!$E$2:$E$2629,'Retiro Mensual'!$A$2:$A$2629,BB$4,'Retiro Mensual'!$B$2:$B$2629,$B216,'Retiro Mensual'!$C$2:$C$2629,BB$5)</f>
        <v>117404.5396</v>
      </c>
      <c r="BC216" s="13">
        <f>SUMIFS('Retiro Mensual'!$E$2:$E$2629,'Retiro Mensual'!$A$2:$A$2629,BC$4,'Retiro Mensual'!$B$2:$B$2629,$B216,'Retiro Mensual'!$C$2:$C$2629,BC$5)</f>
        <v>119736.402</v>
      </c>
      <c r="BD216" s="13">
        <f>SUMIFS('Retiro Mensual'!$E$2:$E$2629,'Retiro Mensual'!$A$2:$A$2629,BD$4,'Retiro Mensual'!$B$2:$B$2629,$B216,'Retiro Mensual'!$C$2:$C$2629,BD$5)</f>
        <v>109728.677</v>
      </c>
      <c r="BE216" s="13">
        <f>SUMIFS('Retiro Mensual'!$E$2:$E$2629,'Retiro Mensual'!$A$2:$A$2629,BE$4,'Retiro Mensual'!$B$2:$B$2629,$B216,'Retiro Mensual'!$C$2:$C$2629,BE$5)</f>
        <v>105266.0528</v>
      </c>
      <c r="BF216" s="13">
        <f>SUMIFS('Retiro Mensual'!$E$2:$E$2629,'Retiro Mensual'!$A$2:$A$2629,BF$4,'Retiro Mensual'!$B$2:$B$2629,$B216,'Retiro Mensual'!$C$2:$C$2629,BF$5)</f>
        <v>114132.96769999999</v>
      </c>
      <c r="BG216" s="13">
        <f>SUMIFS('Retiro Mensual'!$E$2:$E$2629,'Retiro Mensual'!$A$2:$A$2629,BG$4,'Retiro Mensual'!$B$2:$B$2629,$B216,'Retiro Mensual'!$C$2:$C$2629,BG$5)</f>
        <v>114102.7797</v>
      </c>
      <c r="BH216" s="13">
        <f>SUMIFS('Retiro Mensual'!$E$2:$E$2629,'Retiro Mensual'!$A$2:$A$2629,BH$4,'Retiro Mensual'!$B$2:$B$2629,$B216,'Retiro Mensual'!$C$2:$C$2629,BH$5)</f>
        <v>100268.4807</v>
      </c>
      <c r="BI216" s="13">
        <f>SUMIFS('Retiro Mensual'!$E$2:$E$2629,'Retiro Mensual'!$A$2:$A$2629,BI$4,'Retiro Mensual'!$B$2:$B$2629,$B216,'Retiro Mensual'!$C$2:$C$2629,BI$5)</f>
        <v>62119.414129999997</v>
      </c>
      <c r="BJ216" s="13">
        <f>SUMIFS('Retiro Mensual'!$E$2:$E$2629,'Retiro Mensual'!$A$2:$A$2629,BJ$4,'Retiro Mensual'!$B$2:$B$2629,$B216,'Retiro Mensual'!$C$2:$C$2629,BJ$5)</f>
        <v>69674.897039999996</v>
      </c>
      <c r="BK216" s="14">
        <f>SUMIFS('Retiro Mensual'!$E$2:$E$2629,'Retiro Mensual'!$A$2:$A$2629,BK$4,'Retiro Mensual'!$B$2:$B$2629,$B216,'Retiro Mensual'!$C$2:$C$2629,BK$5)</f>
        <v>72572.693610000002</v>
      </c>
      <c r="BL216" s="12">
        <f>SUMIFS('Retiro Mensual'!$E$2:$E$2629,'Retiro Mensual'!$A$2:$A$2629,BL$4,'Retiro Mensual'!$B$2:$B$2629,$B216,'Retiro Mensual'!$C$2:$C$2629,BL$5)</f>
        <v>0</v>
      </c>
      <c r="BM216" s="13">
        <f>SUMIFS('Retiro Mensual'!$E$2:$E$2629,'Retiro Mensual'!$A$2:$A$2629,BM$4,'Retiro Mensual'!$B$2:$B$2629,$B216,'Retiro Mensual'!$C$2:$C$2629,BM$5)</f>
        <v>0</v>
      </c>
      <c r="BN216" s="13">
        <f>SUMIFS('Retiro Mensual'!$E$2:$E$2629,'Retiro Mensual'!$A$2:$A$2629,BN$4,'Retiro Mensual'!$B$2:$B$2629,$B216,'Retiro Mensual'!$C$2:$C$2629,BN$5)</f>
        <v>0</v>
      </c>
      <c r="BO216" s="13">
        <f>SUMIFS('Retiro Mensual'!$E$2:$E$2629,'Retiro Mensual'!$A$2:$A$2629,BO$4,'Retiro Mensual'!$B$2:$B$2629,$B216,'Retiro Mensual'!$C$2:$C$2629,BO$5)</f>
        <v>0</v>
      </c>
      <c r="BP216" s="13">
        <f>SUMIFS('Retiro Mensual'!$E$2:$E$2629,'Retiro Mensual'!$A$2:$A$2629,BP$4,'Retiro Mensual'!$B$2:$B$2629,$B216,'Retiro Mensual'!$C$2:$C$2629,BP$5)</f>
        <v>0</v>
      </c>
      <c r="BQ216" s="13">
        <f>SUMIFS('Retiro Mensual'!$E$2:$E$2629,'Retiro Mensual'!$A$2:$A$2629,BQ$4,'Retiro Mensual'!$B$2:$B$2629,$B216,'Retiro Mensual'!$C$2:$C$2629,BQ$5)</f>
        <v>0</v>
      </c>
      <c r="BR216" s="13">
        <f>SUMIFS('Retiro Mensual'!$E$2:$E$2629,'Retiro Mensual'!$A$2:$A$2629,BR$4,'Retiro Mensual'!$B$2:$B$2629,$B216,'Retiro Mensual'!$C$2:$C$2629,BR$5)</f>
        <v>0</v>
      </c>
      <c r="BS216" s="13">
        <f>SUMIFS('Retiro Mensual'!$E$2:$E$2629,'Retiro Mensual'!$A$2:$A$2629,BS$4,'Retiro Mensual'!$B$2:$B$2629,$B216,'Retiro Mensual'!$C$2:$C$2629,BS$5)</f>
        <v>0</v>
      </c>
      <c r="BT216" s="13">
        <f>SUMIFS('Retiro Mensual'!$E$2:$E$2629,'Retiro Mensual'!$A$2:$A$2629,BT$4,'Retiro Mensual'!$B$2:$B$2629,$B216,'Retiro Mensual'!$C$2:$C$2629,BT$5)</f>
        <v>0</v>
      </c>
      <c r="BU216" s="13">
        <f>SUMIFS('Retiro Mensual'!$E$2:$E$2629,'Retiro Mensual'!$A$2:$A$2629,BU$4,'Retiro Mensual'!$B$2:$B$2629,$B216,'Retiro Mensual'!$C$2:$C$2629,BU$5)</f>
        <v>0</v>
      </c>
      <c r="BV216" s="13">
        <f>SUMIFS('Retiro Mensual'!$E$2:$E$2629,'Retiro Mensual'!$A$2:$A$2629,BV$4,'Retiro Mensual'!$B$2:$B$2629,$B216,'Retiro Mensual'!$C$2:$C$2629,BV$5)</f>
        <v>0</v>
      </c>
      <c r="BW216" s="14">
        <f>SUMIFS('Retiro Mensual'!$E$2:$E$2629,'Retiro Mensual'!$A$2:$A$2629,BW$4,'Retiro Mensual'!$B$2:$B$2629,$B216,'Retiro Mensual'!$C$2:$C$2629,BW$5)</f>
        <v>0</v>
      </c>
      <c r="BX216" s="13"/>
      <c r="BY216" s="12">
        <f>SUMIFS('Compra Ventas'!$E$2:$E$2700,'Compra Ventas'!$A$2:$A$2700,BY$4,'Compra Ventas'!$B$2:$B$2700,$B216,'Compra Ventas'!$C$2:$C$2700,BY$5)</f>
        <v>0</v>
      </c>
      <c r="BZ216" s="13">
        <f>SUMIFS('Compra Ventas'!$E$2:$E$2700,'Compra Ventas'!$A$2:$A$2700,BZ$4,'Compra Ventas'!$B$2:$B$2700,$B216,'Compra Ventas'!$C$2:$C$2700,BZ$5)</f>
        <v>0</v>
      </c>
      <c r="CA216" s="13">
        <f>SUMIFS('Compra Ventas'!$E$2:$E$2700,'Compra Ventas'!$A$2:$A$2700,CA$4,'Compra Ventas'!$B$2:$B$2700,$B216,'Compra Ventas'!$C$2:$C$2700,CA$5)</f>
        <v>0</v>
      </c>
      <c r="CB216" s="13">
        <f>SUMIFS('Compra Ventas'!$E$2:$E$2700,'Compra Ventas'!$A$2:$A$2700,CB$4,'Compra Ventas'!$B$2:$B$2700,$B216,'Compra Ventas'!$C$2:$C$2700,CB$5)</f>
        <v>0</v>
      </c>
      <c r="CC216" s="13">
        <f>SUMIFS('Compra Ventas'!$E$2:$E$2700,'Compra Ventas'!$A$2:$A$2700,CC$4,'Compra Ventas'!$B$2:$B$2700,$B216,'Compra Ventas'!$C$2:$C$2700,CC$5)</f>
        <v>0</v>
      </c>
      <c r="CD216" s="13">
        <f>SUMIFS('Compra Ventas'!$E$2:$E$2700,'Compra Ventas'!$A$2:$A$2700,CD$4,'Compra Ventas'!$B$2:$B$2700,$B216,'Compra Ventas'!$C$2:$C$2700,CD$5)</f>
        <v>0</v>
      </c>
      <c r="CE216" s="13">
        <f>SUMIFS('Compra Ventas'!$E$2:$E$2700,'Compra Ventas'!$A$2:$A$2700,CE$4,'Compra Ventas'!$B$2:$B$2700,$B216,'Compra Ventas'!$C$2:$C$2700,CE$5)</f>
        <v>0</v>
      </c>
      <c r="CF216" s="13">
        <f>SUMIFS('Compra Ventas'!$E$2:$E$2700,'Compra Ventas'!$A$2:$A$2700,CF$4,'Compra Ventas'!$B$2:$B$2700,$B216,'Compra Ventas'!$C$2:$C$2700,CF$5)</f>
        <v>0</v>
      </c>
      <c r="CG216" s="13">
        <f>SUMIFS('Compra Ventas'!$E$2:$E$2700,'Compra Ventas'!$A$2:$A$2700,CG$4,'Compra Ventas'!$B$2:$B$2700,$B216,'Compra Ventas'!$C$2:$C$2700,CG$5)</f>
        <v>0</v>
      </c>
      <c r="CH216" s="13">
        <f>SUMIFS('Compra Ventas'!$E$2:$E$2700,'Compra Ventas'!$A$2:$A$2700,CH$4,'Compra Ventas'!$B$2:$B$2700,$B216,'Compra Ventas'!$C$2:$C$2700,CH$5)</f>
        <v>0</v>
      </c>
      <c r="CI216" s="13">
        <f>SUMIFS('Compra Ventas'!$E$2:$E$2700,'Compra Ventas'!$A$2:$A$2700,CI$4,'Compra Ventas'!$B$2:$B$2700,$B216,'Compra Ventas'!$C$2:$C$2700,CI$5)</f>
        <v>0</v>
      </c>
      <c r="CJ216" s="14">
        <f>SUMIFS('Compra Ventas'!$E$2:$E$2700,'Compra Ventas'!$A$2:$A$2700,CJ$4,'Compra Ventas'!$B$2:$B$2700,$B216,'Compra Ventas'!$C$2:$C$2700,CJ$5)</f>
        <v>0</v>
      </c>
      <c r="CK216" s="12">
        <f>SUMIFS('Compra Ventas'!$E$2:$E$2700,'Compra Ventas'!$A$2:$A$2700,CK$4,'Compra Ventas'!$B$2:$B$2700,$B216,'Compra Ventas'!$C$2:$C$2700,CK$5)</f>
        <v>0</v>
      </c>
      <c r="CL216" s="13">
        <f>SUMIFS('Compra Ventas'!$E$2:$E$2700,'Compra Ventas'!$A$2:$A$2700,CL$4,'Compra Ventas'!$B$2:$B$2700,$B216,'Compra Ventas'!$C$2:$C$2700,CL$5)</f>
        <v>0</v>
      </c>
      <c r="CM216" s="13">
        <f>SUMIFS('Compra Ventas'!$E$2:$E$2700,'Compra Ventas'!$A$2:$A$2700,CM$4,'Compra Ventas'!$B$2:$B$2700,$B216,'Compra Ventas'!$C$2:$C$2700,CM$5)</f>
        <v>0</v>
      </c>
      <c r="CN216" s="13">
        <f>SUMIFS('Compra Ventas'!$E$2:$E$2700,'Compra Ventas'!$A$2:$A$2700,CN$4,'Compra Ventas'!$B$2:$B$2700,$B216,'Compra Ventas'!$C$2:$C$2700,CN$5)</f>
        <v>0</v>
      </c>
      <c r="CO216" s="13">
        <f>SUMIFS('Compra Ventas'!$E$2:$E$2700,'Compra Ventas'!$A$2:$A$2700,CO$4,'Compra Ventas'!$B$2:$B$2700,$B216,'Compra Ventas'!$C$2:$C$2700,CO$5)</f>
        <v>0</v>
      </c>
      <c r="CP216" s="13">
        <f>SUMIFS('Compra Ventas'!$E$2:$E$2700,'Compra Ventas'!$A$2:$A$2700,CP$4,'Compra Ventas'!$B$2:$B$2700,$B216,'Compra Ventas'!$C$2:$C$2700,CP$5)</f>
        <v>0</v>
      </c>
      <c r="CQ216" s="13">
        <f>SUMIFS('Compra Ventas'!$E$2:$E$2700,'Compra Ventas'!$A$2:$A$2700,CQ$4,'Compra Ventas'!$B$2:$B$2700,$B216,'Compra Ventas'!$C$2:$C$2700,CQ$5)</f>
        <v>0</v>
      </c>
      <c r="CR216" s="13">
        <f>SUMIFS('Compra Ventas'!$E$2:$E$2700,'Compra Ventas'!$A$2:$A$2700,CR$4,'Compra Ventas'!$B$2:$B$2700,$B216,'Compra Ventas'!$C$2:$C$2700,CR$5)</f>
        <v>0</v>
      </c>
      <c r="CS216" s="13">
        <f>SUMIFS('Compra Ventas'!$E$2:$E$2700,'Compra Ventas'!$A$2:$A$2700,CS$4,'Compra Ventas'!$B$2:$B$2700,$B216,'Compra Ventas'!$C$2:$C$2700,CS$5)</f>
        <v>0</v>
      </c>
      <c r="CT216" s="13">
        <f>SUMIFS('Compra Ventas'!$E$2:$E$2700,'Compra Ventas'!$A$2:$A$2700,CT$4,'Compra Ventas'!$B$2:$B$2700,$B216,'Compra Ventas'!$C$2:$C$2700,CT$5)</f>
        <v>0</v>
      </c>
      <c r="CU216" s="13">
        <f>SUMIFS('Compra Ventas'!$E$2:$E$2700,'Compra Ventas'!$A$2:$A$2700,CU$4,'Compra Ventas'!$B$2:$B$2700,$B216,'Compra Ventas'!$C$2:$C$2700,CU$5)</f>
        <v>0</v>
      </c>
      <c r="CV216" s="14">
        <f>SUMIFS('Compra Ventas'!$E$2:$E$2700,'Compra Ventas'!$A$2:$A$2700,CV$4,'Compra Ventas'!$B$2:$B$2700,$B216,'Compra Ventas'!$C$2:$C$2700,CV$5)</f>
        <v>0</v>
      </c>
      <c r="CW216" s="12">
        <f>SUMIFS('Compra Ventas'!$E$2:$E$2700,'Compra Ventas'!$A$2:$A$2700,CW$4,'Compra Ventas'!$B$2:$B$2700,$B216,'Compra Ventas'!$C$2:$C$2700,CW$5)</f>
        <v>0</v>
      </c>
      <c r="CX216" s="13">
        <f>SUMIFS('Compra Ventas'!$E$2:$E$2700,'Compra Ventas'!$A$2:$A$2700,CX$4,'Compra Ventas'!$B$2:$B$2700,$B216,'Compra Ventas'!$C$2:$C$2700,CX$5)</f>
        <v>0</v>
      </c>
      <c r="CY216" s="13">
        <f>SUMIFS('Compra Ventas'!$E$2:$E$2700,'Compra Ventas'!$A$2:$A$2700,CY$4,'Compra Ventas'!$B$2:$B$2700,$B216,'Compra Ventas'!$C$2:$C$2700,CY$5)</f>
        <v>0</v>
      </c>
      <c r="CZ216" s="13">
        <f>SUMIFS('Compra Ventas'!$E$2:$E$2700,'Compra Ventas'!$A$2:$A$2700,CZ$4,'Compra Ventas'!$B$2:$B$2700,$B216,'Compra Ventas'!$C$2:$C$2700,CZ$5)</f>
        <v>0</v>
      </c>
      <c r="DA216" s="13">
        <f>SUMIFS('Compra Ventas'!$E$2:$E$2700,'Compra Ventas'!$A$2:$A$2700,DA$4,'Compra Ventas'!$B$2:$B$2700,$B216,'Compra Ventas'!$C$2:$C$2700,DA$5)</f>
        <v>0</v>
      </c>
      <c r="DB216" s="13">
        <f>SUMIFS('Compra Ventas'!$E$2:$E$2700,'Compra Ventas'!$A$2:$A$2700,DB$4,'Compra Ventas'!$B$2:$B$2700,$B216,'Compra Ventas'!$C$2:$C$2700,DB$5)</f>
        <v>0</v>
      </c>
      <c r="DC216" s="13">
        <f>SUMIFS('Compra Ventas'!$E$2:$E$2700,'Compra Ventas'!$A$2:$A$2700,DC$4,'Compra Ventas'!$B$2:$B$2700,$B216,'Compra Ventas'!$C$2:$C$2700,DC$5)</f>
        <v>0</v>
      </c>
      <c r="DD216" s="13">
        <f>SUMIFS('Compra Ventas'!$E$2:$E$2700,'Compra Ventas'!$A$2:$A$2700,DD$4,'Compra Ventas'!$B$2:$B$2700,$B216,'Compra Ventas'!$C$2:$C$2700,DD$5)</f>
        <v>0</v>
      </c>
      <c r="DE216" s="13">
        <f>SUMIFS('Compra Ventas'!$E$2:$E$2700,'Compra Ventas'!$A$2:$A$2700,DE$4,'Compra Ventas'!$B$2:$B$2700,$B216,'Compra Ventas'!$C$2:$C$2700,DE$5)</f>
        <v>0</v>
      </c>
      <c r="DF216" s="13">
        <f>SUMIFS('Compra Ventas'!$E$2:$E$2700,'Compra Ventas'!$A$2:$A$2700,DF$4,'Compra Ventas'!$B$2:$B$2700,$B216,'Compra Ventas'!$C$2:$C$2700,DF$5)</f>
        <v>0</v>
      </c>
      <c r="DG216" s="13">
        <f>SUMIFS('Compra Ventas'!$E$2:$E$2700,'Compra Ventas'!$A$2:$A$2700,DG$4,'Compra Ventas'!$B$2:$B$2700,$B216,'Compra Ventas'!$C$2:$C$2700,DG$5)</f>
        <v>0</v>
      </c>
      <c r="DH216" s="14">
        <f>SUMIFS('Compra Ventas'!$E$2:$E$2700,'Compra Ventas'!$A$2:$A$2700,DH$4,'Compra Ventas'!$B$2:$B$2700,$B216,'Compra Ventas'!$C$2:$C$2700,DH$5)</f>
        <v>0</v>
      </c>
      <c r="DI216" s="84"/>
      <c r="DJ216" s="98">
        <f>SUMIFS('Ajuste Ciclado'!D$5:D$47,'Ajuste Ciclado'!$C$5:$C$47,Balance!DJ$4,'Ajuste Ciclado'!$B$5:$B$47,Balance!$B216)</f>
        <v>0</v>
      </c>
      <c r="DK216" s="99">
        <f>SUMIFS('Ajuste Ciclado'!E$5:E$47,'Ajuste Ciclado'!$C$5:$C$47,Balance!DK$4,'Ajuste Ciclado'!$B$5:$B$47,Balance!$B216)</f>
        <v>0</v>
      </c>
      <c r="DL216" s="99">
        <f>SUMIFS('Ajuste Ciclado'!F$5:F$47,'Ajuste Ciclado'!$C$5:$C$47,Balance!DL$4,'Ajuste Ciclado'!$B$5:$B$47,Balance!$B216)</f>
        <v>0</v>
      </c>
      <c r="DM216" s="99">
        <f>SUMIFS('Ajuste Ciclado'!G$5:G$47,'Ajuste Ciclado'!$C$5:$C$47,Balance!DM$4,'Ajuste Ciclado'!$B$5:$B$47,Balance!$B216)</f>
        <v>0</v>
      </c>
      <c r="DN216" s="99">
        <f>SUMIFS('Ajuste Ciclado'!H$5:H$47,'Ajuste Ciclado'!$C$5:$C$47,Balance!DN$4,'Ajuste Ciclado'!$B$5:$B$47,Balance!$B216)</f>
        <v>0</v>
      </c>
      <c r="DO216" s="99">
        <f>SUMIFS('Ajuste Ciclado'!I$5:I$47,'Ajuste Ciclado'!$C$5:$C$47,Balance!DO$4,'Ajuste Ciclado'!$B$5:$B$47,Balance!$B216)</f>
        <v>0</v>
      </c>
      <c r="DP216" s="99">
        <f>SUMIFS('Ajuste Ciclado'!J$5:J$47,'Ajuste Ciclado'!$C$5:$C$47,Balance!DP$4,'Ajuste Ciclado'!$B$5:$B$47,Balance!$B216)</f>
        <v>0</v>
      </c>
      <c r="DQ216" s="99">
        <f>SUMIFS('Ajuste Ciclado'!K$5:K$47,'Ajuste Ciclado'!$C$5:$C$47,Balance!DQ$4,'Ajuste Ciclado'!$B$5:$B$47,Balance!$B216)</f>
        <v>0</v>
      </c>
      <c r="DR216" s="99">
        <f>SUMIFS('Ajuste Ciclado'!L$5:L$47,'Ajuste Ciclado'!$C$5:$C$47,Balance!DR$4,'Ajuste Ciclado'!$B$5:$B$47,Balance!$B216)</f>
        <v>0</v>
      </c>
      <c r="DS216" s="99">
        <f>SUMIFS('Ajuste Ciclado'!M$5:M$47,'Ajuste Ciclado'!$C$5:$C$47,Balance!DS$4,'Ajuste Ciclado'!$B$5:$B$47,Balance!$B216)</f>
        <v>0</v>
      </c>
      <c r="DT216" s="99">
        <f>SUMIFS('Ajuste Ciclado'!N$5:N$47,'Ajuste Ciclado'!$C$5:$C$47,Balance!DT$4,'Ajuste Ciclado'!$B$5:$B$47,Balance!$B216)</f>
        <v>0</v>
      </c>
      <c r="DU216" s="100">
        <f>SUMIFS('Ajuste Ciclado'!O$5:O$47,'Ajuste Ciclado'!$C$5:$C$47,Balance!DU$4,'Ajuste Ciclado'!$B$5:$B$47,Balance!$B216)</f>
        <v>0</v>
      </c>
      <c r="DV216" s="98">
        <f>SUMIFS('Ajuste Ciclado'!D$5:D$47,'Ajuste Ciclado'!$C$5:$C$47,Balance!DV$4,'Ajuste Ciclado'!$B$5:$B$47,Balance!$B216)</f>
        <v>0</v>
      </c>
      <c r="DW216" s="99">
        <f>SUMIFS('Ajuste Ciclado'!E$5:E$47,'Ajuste Ciclado'!$C$5:$C$47,Balance!DW$4,'Ajuste Ciclado'!$B$5:$B$47,Balance!$B216)</f>
        <v>0</v>
      </c>
      <c r="DX216" s="99">
        <f>SUMIFS('Ajuste Ciclado'!F$5:F$47,'Ajuste Ciclado'!$C$5:$C$47,Balance!DX$4,'Ajuste Ciclado'!$B$5:$B$47,Balance!$B216)</f>
        <v>0</v>
      </c>
      <c r="DY216" s="99">
        <f>SUMIFS('Ajuste Ciclado'!G$5:G$47,'Ajuste Ciclado'!$C$5:$C$47,Balance!DY$4,'Ajuste Ciclado'!$B$5:$B$47,Balance!$B216)</f>
        <v>0</v>
      </c>
      <c r="DZ216" s="99">
        <f>SUMIFS('Ajuste Ciclado'!H$5:H$47,'Ajuste Ciclado'!$C$5:$C$47,Balance!DZ$4,'Ajuste Ciclado'!$B$5:$B$47,Balance!$B216)</f>
        <v>0</v>
      </c>
      <c r="EA216" s="99">
        <f>SUMIFS('Ajuste Ciclado'!I$5:I$47,'Ajuste Ciclado'!$C$5:$C$47,Balance!EA$4,'Ajuste Ciclado'!$B$5:$B$47,Balance!$B216)</f>
        <v>0</v>
      </c>
      <c r="EB216" s="99">
        <f>SUMIFS('Ajuste Ciclado'!J$5:J$47,'Ajuste Ciclado'!$C$5:$C$47,Balance!EB$4,'Ajuste Ciclado'!$B$5:$B$47,Balance!$B216)</f>
        <v>0</v>
      </c>
      <c r="EC216" s="99">
        <f>SUMIFS('Ajuste Ciclado'!K$5:K$47,'Ajuste Ciclado'!$C$5:$C$47,Balance!EC$4,'Ajuste Ciclado'!$B$5:$B$47,Balance!$B216)</f>
        <v>0</v>
      </c>
      <c r="ED216" s="99">
        <f>SUMIFS('Ajuste Ciclado'!L$5:L$47,'Ajuste Ciclado'!$C$5:$C$47,Balance!ED$4,'Ajuste Ciclado'!$B$5:$B$47,Balance!$B216)</f>
        <v>0</v>
      </c>
      <c r="EE216" s="99">
        <f>SUMIFS('Ajuste Ciclado'!M$5:M$47,'Ajuste Ciclado'!$C$5:$C$47,Balance!EE$4,'Ajuste Ciclado'!$B$5:$B$47,Balance!$B216)</f>
        <v>0</v>
      </c>
      <c r="EF216" s="99">
        <f>SUMIFS('Ajuste Ciclado'!N$5:N$47,'Ajuste Ciclado'!$C$5:$C$47,Balance!EF$4,'Ajuste Ciclado'!$B$5:$B$47,Balance!$B216)</f>
        <v>0</v>
      </c>
      <c r="EG216" s="100">
        <f>SUMIFS('Ajuste Ciclado'!O$5:O$47,'Ajuste Ciclado'!$C$5:$C$47,Balance!EG$4,'Ajuste Ciclado'!$B$5:$B$47,Balance!$B216)</f>
        <v>0</v>
      </c>
      <c r="EH216" s="98">
        <f>SUMIFS('Ajuste Ciclado'!D$5:D$47,'Ajuste Ciclado'!$C$5:$C$47,Balance!EH$4,'Ajuste Ciclado'!$B$5:$B$47,Balance!$B216)</f>
        <v>0</v>
      </c>
      <c r="EI216" s="99">
        <f>SUMIFS('Ajuste Ciclado'!E$5:E$47,'Ajuste Ciclado'!$C$5:$C$47,Balance!EI$4,'Ajuste Ciclado'!$B$5:$B$47,Balance!$B216)</f>
        <v>0</v>
      </c>
      <c r="EJ216" s="99">
        <f>SUMIFS('Ajuste Ciclado'!F$5:F$47,'Ajuste Ciclado'!$C$5:$C$47,Balance!EJ$4,'Ajuste Ciclado'!$B$5:$B$47,Balance!$B216)</f>
        <v>0</v>
      </c>
      <c r="EK216" s="99">
        <f>SUMIFS('Ajuste Ciclado'!G$5:G$47,'Ajuste Ciclado'!$C$5:$C$47,Balance!EK$4,'Ajuste Ciclado'!$B$5:$B$47,Balance!$B216)</f>
        <v>0</v>
      </c>
      <c r="EL216" s="99">
        <f>SUMIFS('Ajuste Ciclado'!H$5:H$47,'Ajuste Ciclado'!$C$5:$C$47,Balance!EL$4,'Ajuste Ciclado'!$B$5:$B$47,Balance!$B216)</f>
        <v>0</v>
      </c>
      <c r="EM216" s="99">
        <f>SUMIFS('Ajuste Ciclado'!I$5:I$47,'Ajuste Ciclado'!$C$5:$C$47,Balance!EM$4,'Ajuste Ciclado'!$B$5:$B$47,Balance!$B216)</f>
        <v>0</v>
      </c>
      <c r="EN216" s="99">
        <f>SUMIFS('Ajuste Ciclado'!J$5:J$47,'Ajuste Ciclado'!$C$5:$C$47,Balance!EN$4,'Ajuste Ciclado'!$B$5:$B$47,Balance!$B216)</f>
        <v>0</v>
      </c>
      <c r="EO216" s="99">
        <f>SUMIFS('Ajuste Ciclado'!K$5:K$47,'Ajuste Ciclado'!$C$5:$C$47,Balance!EO$4,'Ajuste Ciclado'!$B$5:$B$47,Balance!$B216)</f>
        <v>0</v>
      </c>
      <c r="EP216" s="99">
        <f>SUMIFS('Ajuste Ciclado'!L$5:L$47,'Ajuste Ciclado'!$C$5:$C$47,Balance!EP$4,'Ajuste Ciclado'!$B$5:$B$47,Balance!$B216)</f>
        <v>0</v>
      </c>
      <c r="EQ216" s="99">
        <f>SUMIFS('Ajuste Ciclado'!M$5:M$47,'Ajuste Ciclado'!$C$5:$C$47,Balance!EQ$4,'Ajuste Ciclado'!$B$5:$B$47,Balance!$B216)</f>
        <v>0</v>
      </c>
      <c r="ER216" s="99">
        <f>SUMIFS('Ajuste Ciclado'!N$5:N$47,'Ajuste Ciclado'!$C$5:$C$47,Balance!ER$4,'Ajuste Ciclado'!$B$5:$B$47,Balance!$B216)</f>
        <v>0</v>
      </c>
      <c r="ES216" s="100">
        <f>SUMIFS('Ajuste Ciclado'!O$5:O$47,'Ajuste Ciclado'!$C$5:$C$47,Balance!ES$4,'Ajuste Ciclado'!$B$5:$B$47,Balance!$B216)</f>
        <v>0</v>
      </c>
      <c r="ET216" s="84"/>
      <c r="EU216" s="12">
        <f t="shared" si="328"/>
        <v>855063.90307373961</v>
      </c>
      <c r="EV216" s="13">
        <f t="shared" si="293"/>
        <v>799489.12654072384</v>
      </c>
      <c r="EW216" s="13">
        <f t="shared" si="294"/>
        <v>939679.82498848694</v>
      </c>
      <c r="EX216" s="13">
        <f t="shared" si="295"/>
        <v>846141.78117039753</v>
      </c>
      <c r="EY216" s="13">
        <f t="shared" si="296"/>
        <v>882417.39095305931</v>
      </c>
      <c r="EZ216" s="13">
        <f t="shared" si="297"/>
        <v>772533.29119973781</v>
      </c>
      <c r="FA216" s="13">
        <f t="shared" si="298"/>
        <v>762579.82486104302</v>
      </c>
      <c r="FB216" s="13">
        <f t="shared" si="299"/>
        <v>787611.69638733694</v>
      </c>
      <c r="FC216" s="13">
        <f t="shared" si="300"/>
        <v>693957.27612708812</v>
      </c>
      <c r="FD216" s="13">
        <f t="shared" si="301"/>
        <v>467774.98760456295</v>
      </c>
      <c r="FE216" s="13">
        <f t="shared" si="302"/>
        <v>401592.6966387016</v>
      </c>
      <c r="FF216" s="14">
        <f t="shared" si="303"/>
        <v>421769.4750296608</v>
      </c>
      <c r="FG216" s="12">
        <f t="shared" si="304"/>
        <v>856328.39108688245</v>
      </c>
      <c r="FH216" s="13">
        <f t="shared" si="305"/>
        <v>805097.30010780459</v>
      </c>
      <c r="FI216" s="13">
        <f t="shared" si="306"/>
        <v>947766.28005820001</v>
      </c>
      <c r="FJ216" s="13">
        <f t="shared" si="307"/>
        <v>884896.56225596997</v>
      </c>
      <c r="FK216" s="13">
        <f t="shared" si="308"/>
        <v>869611.53027528303</v>
      </c>
      <c r="FL216" s="13">
        <f t="shared" si="309"/>
        <v>777821.3104288911</v>
      </c>
      <c r="FM216" s="13">
        <f t="shared" si="310"/>
        <v>791740.0533515733</v>
      </c>
      <c r="FN216" s="13">
        <f t="shared" si="311"/>
        <v>791490.59375027672</v>
      </c>
      <c r="FO216" s="13">
        <f t="shared" si="312"/>
        <v>703659.53028645914</v>
      </c>
      <c r="FP216" s="13">
        <f t="shared" si="313"/>
        <v>508581.22008107853</v>
      </c>
      <c r="FQ216" s="13">
        <f t="shared" si="314"/>
        <v>487064.20221225329</v>
      </c>
      <c r="FR216" s="14">
        <f t="shared" si="315"/>
        <v>533414.26912752725</v>
      </c>
      <c r="FS216" s="12">
        <f t="shared" si="316"/>
        <v>957574.50989600096</v>
      </c>
      <c r="FT216" s="13">
        <f t="shared" si="317"/>
        <v>905641.58621241839</v>
      </c>
      <c r="FU216" s="13">
        <f t="shared" si="318"/>
        <v>1061414.4462251561</v>
      </c>
      <c r="FV216" s="13">
        <f t="shared" si="319"/>
        <v>997210.85060456744</v>
      </c>
      <c r="FW216" s="13">
        <f t="shared" si="320"/>
        <v>1011395.35540917</v>
      </c>
      <c r="FX216" s="13">
        <f t="shared" si="321"/>
        <v>936107.9861010554</v>
      </c>
      <c r="FY216" s="13">
        <f t="shared" si="322"/>
        <v>974103.85172750673</v>
      </c>
      <c r="FZ216" s="13">
        <f t="shared" si="323"/>
        <v>980915.74686562933</v>
      </c>
      <c r="GA216" s="13">
        <f t="shared" si="324"/>
        <v>849225.65291785647</v>
      </c>
      <c r="GB216" s="13">
        <f t="shared" si="325"/>
        <v>706469.46405838861</v>
      </c>
      <c r="GC216" s="13">
        <f t="shared" si="326"/>
        <v>693803.15807730425</v>
      </c>
      <c r="GD216" s="14">
        <f t="shared" si="327"/>
        <v>700182.03416418342</v>
      </c>
      <c r="GE216" s="84"/>
      <c r="GF216" s="12">
        <f t="shared" si="329"/>
        <v>8630611.2745745387</v>
      </c>
      <c r="GG216" s="13">
        <f t="shared" si="329"/>
        <v>8957471.2430221997</v>
      </c>
      <c r="GH216" s="14">
        <f t="shared" si="329"/>
        <v>10774044.642259236</v>
      </c>
      <c r="GI216" s="6">
        <f t="shared" si="330"/>
        <v>1</v>
      </c>
      <c r="GJ216" s="12">
        <f t="shared" si="331"/>
        <v>0</v>
      </c>
      <c r="GK216" s="13">
        <f t="shared" si="332"/>
        <v>0</v>
      </c>
      <c r="GL216" s="14">
        <f t="shared" si="333"/>
        <v>0</v>
      </c>
      <c r="GM216" s="84"/>
      <c r="GN216" s="66">
        <f t="shared" si="334"/>
        <v>0</v>
      </c>
      <c r="GO216" s="84"/>
      <c r="GP216" s="63" t="str" cm="1">
        <f t="array" ref="GP216">INDEX($GF$4:$GH$4,1,GI216)</f>
        <v>Sample 1</v>
      </c>
      <c r="GQ216" s="12">
        <f t="shared" si="287"/>
        <v>401592.6966387016</v>
      </c>
      <c r="GR216" s="13">
        <f t="shared" si="287"/>
        <v>421769.4750296608</v>
      </c>
      <c r="GS216" s="14">
        <f t="shared" si="287"/>
        <v>467774.98760456295</v>
      </c>
      <c r="GT216" s="12">
        <f t="shared" si="288"/>
        <v>487064.20221225329</v>
      </c>
      <c r="GU216" s="13">
        <f t="shared" si="288"/>
        <v>508581.22008107853</v>
      </c>
      <c r="GV216" s="14">
        <f t="shared" si="288"/>
        <v>533414.26912752725</v>
      </c>
      <c r="GW216" s="12">
        <f t="shared" si="289"/>
        <v>693803.15807730425</v>
      </c>
      <c r="GX216" s="13">
        <f t="shared" si="289"/>
        <v>700182.03416418342</v>
      </c>
      <c r="GY216" s="14">
        <f t="shared" si="289"/>
        <v>706469.46405838861</v>
      </c>
      <c r="GZ216" s="84" t="str">
        <f t="shared" si="290"/>
        <v>Sample 1</v>
      </c>
      <c r="HA216" s="12">
        <f t="shared" si="335"/>
        <v>0</v>
      </c>
      <c r="HB216" s="13">
        <f t="shared" si="335"/>
        <v>0</v>
      </c>
      <c r="HC216" s="14">
        <f t="shared" si="335"/>
        <v>0</v>
      </c>
      <c r="HD216" s="6">
        <f t="shared" si="291"/>
        <v>0</v>
      </c>
      <c r="HE216" s="84" t="str">
        <f t="shared" si="292"/>
        <v>Ok</v>
      </c>
    </row>
    <row r="217" spans="2:213" hidden="1" x14ac:dyDescent="0.3">
      <c r="B217" s="84" t="s">
        <v>266</v>
      </c>
      <c r="C217" s="12">
        <f>SUMIFS(Inyecciones!$E$2:$E$14185,Inyecciones!$A$2:$A$14185,Balance!C$4,Inyecciones!$B$2:$B$14185,Balance!$B217,Inyecciones!$C$2:$C$14185,Balance!C$5)</f>
        <v>33340.509290029971</v>
      </c>
      <c r="D217" s="13">
        <f>SUMIFS(Inyecciones!$E$2:$E$14185,Inyecciones!$A$2:$A$14185,Balance!D$4,Inyecciones!$B$2:$B$14185,Balance!$B217,Inyecciones!$C$2:$C$14185,Balance!D$5)</f>
        <v>252882.0789955954</v>
      </c>
      <c r="E217" s="13">
        <f>SUMIFS(Inyecciones!$E$2:$E$14185,Inyecciones!$A$2:$A$14185,Balance!E$4,Inyecciones!$B$2:$B$14185,Balance!$B217,Inyecciones!$C$2:$C$14185,Balance!E$5)</f>
        <v>284934.6078187151</v>
      </c>
      <c r="F217" s="13">
        <f>SUMIFS(Inyecciones!$E$2:$E$14185,Inyecciones!$A$2:$A$14185,Balance!F$4,Inyecciones!$B$2:$B$14185,Balance!$B217,Inyecciones!$C$2:$C$14185,Balance!F$5)</f>
        <v>195470.05102515721</v>
      </c>
      <c r="G217" s="13">
        <f>SUMIFS(Inyecciones!$E$2:$E$14185,Inyecciones!$A$2:$A$14185,Balance!G$4,Inyecciones!$B$2:$B$14185,Balance!$B217,Inyecciones!$C$2:$C$14185,Balance!G$5)</f>
        <v>166478.84992965791</v>
      </c>
      <c r="H217" s="13">
        <f>SUMIFS(Inyecciones!$E$2:$E$14185,Inyecciones!$A$2:$A$14185,Balance!H$4,Inyecciones!$B$2:$B$14185,Balance!$B217,Inyecciones!$C$2:$C$14185,Balance!H$5)</f>
        <v>125845.40843109391</v>
      </c>
      <c r="I217" s="13">
        <f>SUMIFS(Inyecciones!$E$2:$E$14185,Inyecciones!$A$2:$A$14185,Balance!I$4,Inyecciones!$B$2:$B$14185,Balance!$B217,Inyecciones!$C$2:$C$14185,Balance!I$5)</f>
        <v>115931.5952680748</v>
      </c>
      <c r="J217" s="13">
        <f>SUMIFS(Inyecciones!$E$2:$E$14185,Inyecciones!$A$2:$A$14185,Balance!J$4,Inyecciones!$B$2:$B$14185,Balance!$B217,Inyecciones!$C$2:$C$14185,Balance!J$5)</f>
        <v>164636.7698012084</v>
      </c>
      <c r="K217" s="13">
        <f>SUMIFS(Inyecciones!$E$2:$E$14185,Inyecciones!$A$2:$A$14185,Balance!K$4,Inyecciones!$B$2:$B$14185,Balance!$B217,Inyecciones!$C$2:$C$14185,Balance!K$5)</f>
        <v>160687.72904625069</v>
      </c>
      <c r="L217" s="13">
        <f>SUMIFS(Inyecciones!$E$2:$E$14185,Inyecciones!$A$2:$A$14185,Balance!L$4,Inyecciones!$B$2:$B$14185,Balance!$B217,Inyecciones!$C$2:$C$14185,Balance!L$5)</f>
        <v>124216.72183156091</v>
      </c>
      <c r="M217" s="13">
        <f>SUMIFS(Inyecciones!$E$2:$E$14185,Inyecciones!$A$2:$A$14185,Balance!M$4,Inyecciones!$B$2:$B$14185,Balance!$B217,Inyecciones!$C$2:$C$14185,Balance!M$5)</f>
        <v>97700.206386223828</v>
      </c>
      <c r="N217" s="14">
        <f>SUMIFS(Inyecciones!$E$2:$E$14185,Inyecciones!$A$2:$A$14185,Balance!N$4,Inyecciones!$B$2:$B$14185,Balance!$B217,Inyecciones!$C$2:$C$14185,Balance!N$5)</f>
        <v>98787.071706790535</v>
      </c>
      <c r="O217" s="12">
        <f>SUMIFS(Inyecciones!$E$2:$E$14185,Inyecciones!$A$2:$A$14185,Balance!O$4,Inyecciones!$B$2:$B$14185,Balance!$B217,Inyecciones!$C$2:$C$14185,Balance!O$5)</f>
        <v>17550.674831863442</v>
      </c>
      <c r="P217" s="13">
        <f>SUMIFS(Inyecciones!$E$2:$E$14185,Inyecciones!$A$2:$A$14185,Balance!P$4,Inyecciones!$B$2:$B$14185,Balance!$B217,Inyecciones!$C$2:$C$14185,Balance!P$5)</f>
        <v>262644.86288398178</v>
      </c>
      <c r="Q217" s="13">
        <f>SUMIFS(Inyecciones!$E$2:$E$14185,Inyecciones!$A$2:$A$14185,Balance!Q$4,Inyecciones!$B$2:$B$14185,Balance!$B217,Inyecciones!$C$2:$C$14185,Balance!Q$5)</f>
        <v>137702.40469145181</v>
      </c>
      <c r="R217" s="13">
        <f>SUMIFS(Inyecciones!$E$2:$E$14185,Inyecciones!$A$2:$A$14185,Balance!R$4,Inyecciones!$B$2:$B$14185,Balance!$B217,Inyecciones!$C$2:$C$14185,Balance!R$5)</f>
        <v>122795.7205993454</v>
      </c>
      <c r="S217" s="13">
        <f>SUMIFS(Inyecciones!$E$2:$E$14185,Inyecciones!$A$2:$A$14185,Balance!S$4,Inyecciones!$B$2:$B$14185,Balance!$B217,Inyecciones!$C$2:$C$14185,Balance!S$5)</f>
        <v>170524.73970060289</v>
      </c>
      <c r="T217" s="13">
        <f>SUMIFS(Inyecciones!$E$2:$E$14185,Inyecciones!$A$2:$A$14185,Balance!T$4,Inyecciones!$B$2:$B$14185,Balance!$B217,Inyecciones!$C$2:$C$14185,Balance!T$5)</f>
        <v>161038.80065789149</v>
      </c>
      <c r="U217" s="13">
        <f>SUMIFS(Inyecciones!$E$2:$E$14185,Inyecciones!$A$2:$A$14185,Balance!U$4,Inyecciones!$B$2:$B$14185,Balance!$B217,Inyecciones!$C$2:$C$14185,Balance!U$5)</f>
        <v>180180.19385606001</v>
      </c>
      <c r="V217" s="13">
        <f>SUMIFS(Inyecciones!$E$2:$E$14185,Inyecciones!$A$2:$A$14185,Balance!V$4,Inyecciones!$B$2:$B$14185,Balance!$B217,Inyecciones!$C$2:$C$14185,Balance!V$5)</f>
        <v>168533.55369146069</v>
      </c>
      <c r="W217" s="13">
        <f>SUMIFS(Inyecciones!$E$2:$E$14185,Inyecciones!$A$2:$A$14185,Balance!W$4,Inyecciones!$B$2:$B$14185,Balance!$B217,Inyecciones!$C$2:$C$14185,Balance!W$5)</f>
        <v>188109.56480581561</v>
      </c>
      <c r="X217" s="13">
        <f>SUMIFS(Inyecciones!$E$2:$E$14185,Inyecciones!$A$2:$A$14185,Balance!X$4,Inyecciones!$B$2:$B$14185,Balance!$B217,Inyecciones!$C$2:$C$14185,Balance!X$5)</f>
        <v>98409.79653998182</v>
      </c>
      <c r="Y217" s="13">
        <f>SUMIFS(Inyecciones!$E$2:$E$14185,Inyecciones!$A$2:$A$14185,Balance!Y$4,Inyecciones!$B$2:$B$14185,Balance!$B217,Inyecciones!$C$2:$C$14185,Balance!Y$5)</f>
        <v>134442.0079316108</v>
      </c>
      <c r="Z217" s="14">
        <f>SUMIFS(Inyecciones!$E$2:$E$14185,Inyecciones!$A$2:$A$14185,Balance!Z$4,Inyecciones!$B$2:$B$14185,Balance!$B217,Inyecciones!$C$2:$C$14185,Balance!Z$5)</f>
        <v>98339.437313837028</v>
      </c>
      <c r="AA217" s="12">
        <f>SUMIFS(Inyecciones!$E$2:$E$14185,Inyecciones!$A$2:$A$14185,Balance!AA$4,Inyecciones!$B$2:$B$14185,Balance!$B217,Inyecciones!$C$2:$C$14185,Balance!AA$5)</f>
        <v>8541.031545610902</v>
      </c>
      <c r="AB217" s="13">
        <f>SUMIFS(Inyecciones!$E$2:$E$14185,Inyecciones!$A$2:$A$14185,Balance!AB$4,Inyecciones!$B$2:$B$14185,Balance!$B217,Inyecciones!$C$2:$C$14185,Balance!AB$5)</f>
        <v>28328.64614114799</v>
      </c>
      <c r="AC217" s="13">
        <f>SUMIFS(Inyecciones!$E$2:$E$14185,Inyecciones!$A$2:$A$14185,Balance!AC$4,Inyecciones!$B$2:$B$14185,Balance!$B217,Inyecciones!$C$2:$C$14185,Balance!AC$5)</f>
        <v>112673.6795134093</v>
      </c>
      <c r="AD217" s="13">
        <f>SUMIFS(Inyecciones!$E$2:$E$14185,Inyecciones!$A$2:$A$14185,Balance!AD$4,Inyecciones!$B$2:$B$14185,Balance!$B217,Inyecciones!$C$2:$C$14185,Balance!AD$5)</f>
        <v>187462.1622337515</v>
      </c>
      <c r="AE217" s="13">
        <f>SUMIFS(Inyecciones!$E$2:$E$14185,Inyecciones!$A$2:$A$14185,Balance!AE$4,Inyecciones!$B$2:$B$14185,Balance!$B217,Inyecciones!$C$2:$C$14185,Balance!AE$5)</f>
        <v>139705.75283866891</v>
      </c>
      <c r="AF217" s="13">
        <f>SUMIFS(Inyecciones!$E$2:$E$14185,Inyecciones!$A$2:$A$14185,Balance!AF$4,Inyecciones!$B$2:$B$14185,Balance!$B217,Inyecciones!$C$2:$C$14185,Balance!AF$5)</f>
        <v>194639.09698382259</v>
      </c>
      <c r="AG217" s="13">
        <f>SUMIFS(Inyecciones!$E$2:$E$14185,Inyecciones!$A$2:$A$14185,Balance!AG$4,Inyecciones!$B$2:$B$14185,Balance!$B217,Inyecciones!$C$2:$C$14185,Balance!AG$5)</f>
        <v>201200.26525565379</v>
      </c>
      <c r="AH217" s="13">
        <f>SUMIFS(Inyecciones!$E$2:$E$14185,Inyecciones!$A$2:$A$14185,Balance!AH$4,Inyecciones!$B$2:$B$14185,Balance!$B217,Inyecciones!$C$2:$C$14185,Balance!AH$5)</f>
        <v>212647.63765232981</v>
      </c>
      <c r="AI217" s="13">
        <f>SUMIFS(Inyecciones!$E$2:$E$14185,Inyecciones!$A$2:$A$14185,Balance!AI$4,Inyecciones!$B$2:$B$14185,Balance!$B217,Inyecciones!$C$2:$C$14185,Balance!AI$5)</f>
        <v>203441.36123823709</v>
      </c>
      <c r="AJ217" s="13">
        <f>SUMIFS(Inyecciones!$E$2:$E$14185,Inyecciones!$A$2:$A$14185,Balance!AJ$4,Inyecciones!$B$2:$B$14185,Balance!$B217,Inyecciones!$C$2:$C$14185,Balance!AJ$5)</f>
        <v>133758.396578866</v>
      </c>
      <c r="AK217" s="13">
        <f>SUMIFS(Inyecciones!$E$2:$E$14185,Inyecciones!$A$2:$A$14185,Balance!AK$4,Inyecciones!$B$2:$B$14185,Balance!$B217,Inyecciones!$C$2:$C$14185,Balance!AK$5)</f>
        <v>168082.20212990211</v>
      </c>
      <c r="AL217" s="14">
        <f>SUMIFS(Inyecciones!$E$2:$E$14185,Inyecciones!$A$2:$A$14185,Balance!AL$4,Inyecciones!$B$2:$B$14185,Balance!$B217,Inyecciones!$C$2:$C$14185,Balance!AL$5)</f>
        <v>185698.06247266091</v>
      </c>
      <c r="AM217" s="13"/>
      <c r="AN217" s="12">
        <f>SUMIFS('Retiro Mensual'!$E$2:$E$2629,'Retiro Mensual'!$A$2:$A$2629,AN$4,'Retiro Mensual'!$B$2:$B$2629,$B217,'Retiro Mensual'!$C$2:$C$2629,AN$5)</f>
        <v>0</v>
      </c>
      <c r="AO217" s="13">
        <f>SUMIFS('Retiro Mensual'!$E$2:$E$2629,'Retiro Mensual'!$A$2:$A$2629,AO$4,'Retiro Mensual'!$B$2:$B$2629,$B217,'Retiro Mensual'!$C$2:$C$2629,AO$5)</f>
        <v>0</v>
      </c>
      <c r="AP217" s="13">
        <f>SUMIFS('Retiro Mensual'!$E$2:$E$2629,'Retiro Mensual'!$A$2:$A$2629,AP$4,'Retiro Mensual'!$B$2:$B$2629,$B217,'Retiro Mensual'!$C$2:$C$2629,AP$5)</f>
        <v>0</v>
      </c>
      <c r="AQ217" s="13">
        <f>SUMIFS('Retiro Mensual'!$E$2:$E$2629,'Retiro Mensual'!$A$2:$A$2629,AQ$4,'Retiro Mensual'!$B$2:$B$2629,$B217,'Retiro Mensual'!$C$2:$C$2629,AQ$5)</f>
        <v>0</v>
      </c>
      <c r="AR217" s="13">
        <f>SUMIFS('Retiro Mensual'!$E$2:$E$2629,'Retiro Mensual'!$A$2:$A$2629,AR$4,'Retiro Mensual'!$B$2:$B$2629,$B217,'Retiro Mensual'!$C$2:$C$2629,AR$5)</f>
        <v>0</v>
      </c>
      <c r="AS217" s="13">
        <f>SUMIFS('Retiro Mensual'!$E$2:$E$2629,'Retiro Mensual'!$A$2:$A$2629,AS$4,'Retiro Mensual'!$B$2:$B$2629,$B217,'Retiro Mensual'!$C$2:$C$2629,AS$5)</f>
        <v>0</v>
      </c>
      <c r="AT217" s="13">
        <f>SUMIFS('Retiro Mensual'!$E$2:$E$2629,'Retiro Mensual'!$A$2:$A$2629,AT$4,'Retiro Mensual'!$B$2:$B$2629,$B217,'Retiro Mensual'!$C$2:$C$2629,AT$5)</f>
        <v>0</v>
      </c>
      <c r="AU217" s="13">
        <f>SUMIFS('Retiro Mensual'!$E$2:$E$2629,'Retiro Mensual'!$A$2:$A$2629,AU$4,'Retiro Mensual'!$B$2:$B$2629,$B217,'Retiro Mensual'!$C$2:$C$2629,AU$5)</f>
        <v>0</v>
      </c>
      <c r="AV217" s="13">
        <f>SUMIFS('Retiro Mensual'!$E$2:$E$2629,'Retiro Mensual'!$A$2:$A$2629,AV$4,'Retiro Mensual'!$B$2:$B$2629,$B217,'Retiro Mensual'!$C$2:$C$2629,AV$5)</f>
        <v>0</v>
      </c>
      <c r="AW217" s="13">
        <f>SUMIFS('Retiro Mensual'!$E$2:$E$2629,'Retiro Mensual'!$A$2:$A$2629,AW$4,'Retiro Mensual'!$B$2:$B$2629,$B217,'Retiro Mensual'!$C$2:$C$2629,AW$5)</f>
        <v>0</v>
      </c>
      <c r="AX217" s="13">
        <f>SUMIFS('Retiro Mensual'!$E$2:$E$2629,'Retiro Mensual'!$A$2:$A$2629,AX$4,'Retiro Mensual'!$B$2:$B$2629,$B217,'Retiro Mensual'!$C$2:$C$2629,AX$5)</f>
        <v>0</v>
      </c>
      <c r="AY217" s="14">
        <f>SUMIFS('Retiro Mensual'!$E$2:$E$2629,'Retiro Mensual'!$A$2:$A$2629,AY$4,'Retiro Mensual'!$B$2:$B$2629,$B217,'Retiro Mensual'!$C$2:$C$2629,AY$5)</f>
        <v>0</v>
      </c>
      <c r="AZ217" s="12">
        <f>SUMIFS('Retiro Mensual'!$E$2:$E$2629,'Retiro Mensual'!$A$2:$A$2629,AZ$4,'Retiro Mensual'!$B$2:$B$2629,$B217,'Retiro Mensual'!$C$2:$C$2629,AZ$5)</f>
        <v>0</v>
      </c>
      <c r="BA217" s="13">
        <f>SUMIFS('Retiro Mensual'!$E$2:$E$2629,'Retiro Mensual'!$A$2:$A$2629,BA$4,'Retiro Mensual'!$B$2:$B$2629,$B217,'Retiro Mensual'!$C$2:$C$2629,BA$5)</f>
        <v>0</v>
      </c>
      <c r="BB217" s="13">
        <f>SUMIFS('Retiro Mensual'!$E$2:$E$2629,'Retiro Mensual'!$A$2:$A$2629,BB$4,'Retiro Mensual'!$B$2:$B$2629,$B217,'Retiro Mensual'!$C$2:$C$2629,BB$5)</f>
        <v>0</v>
      </c>
      <c r="BC217" s="13">
        <f>SUMIFS('Retiro Mensual'!$E$2:$E$2629,'Retiro Mensual'!$A$2:$A$2629,BC$4,'Retiro Mensual'!$B$2:$B$2629,$B217,'Retiro Mensual'!$C$2:$C$2629,BC$5)</f>
        <v>0</v>
      </c>
      <c r="BD217" s="13">
        <f>SUMIFS('Retiro Mensual'!$E$2:$E$2629,'Retiro Mensual'!$A$2:$A$2629,BD$4,'Retiro Mensual'!$B$2:$B$2629,$B217,'Retiro Mensual'!$C$2:$C$2629,BD$5)</f>
        <v>0</v>
      </c>
      <c r="BE217" s="13">
        <f>SUMIFS('Retiro Mensual'!$E$2:$E$2629,'Retiro Mensual'!$A$2:$A$2629,BE$4,'Retiro Mensual'!$B$2:$B$2629,$B217,'Retiro Mensual'!$C$2:$C$2629,BE$5)</f>
        <v>0</v>
      </c>
      <c r="BF217" s="13">
        <f>SUMIFS('Retiro Mensual'!$E$2:$E$2629,'Retiro Mensual'!$A$2:$A$2629,BF$4,'Retiro Mensual'!$B$2:$B$2629,$B217,'Retiro Mensual'!$C$2:$C$2629,BF$5)</f>
        <v>0</v>
      </c>
      <c r="BG217" s="13">
        <f>SUMIFS('Retiro Mensual'!$E$2:$E$2629,'Retiro Mensual'!$A$2:$A$2629,BG$4,'Retiro Mensual'!$B$2:$B$2629,$B217,'Retiro Mensual'!$C$2:$C$2629,BG$5)</f>
        <v>0</v>
      </c>
      <c r="BH217" s="13">
        <f>SUMIFS('Retiro Mensual'!$E$2:$E$2629,'Retiro Mensual'!$A$2:$A$2629,BH$4,'Retiro Mensual'!$B$2:$B$2629,$B217,'Retiro Mensual'!$C$2:$C$2629,BH$5)</f>
        <v>0</v>
      </c>
      <c r="BI217" s="13">
        <f>SUMIFS('Retiro Mensual'!$E$2:$E$2629,'Retiro Mensual'!$A$2:$A$2629,BI$4,'Retiro Mensual'!$B$2:$B$2629,$B217,'Retiro Mensual'!$C$2:$C$2629,BI$5)</f>
        <v>0</v>
      </c>
      <c r="BJ217" s="13">
        <f>SUMIFS('Retiro Mensual'!$E$2:$E$2629,'Retiro Mensual'!$A$2:$A$2629,BJ$4,'Retiro Mensual'!$B$2:$B$2629,$B217,'Retiro Mensual'!$C$2:$C$2629,BJ$5)</f>
        <v>0</v>
      </c>
      <c r="BK217" s="14">
        <f>SUMIFS('Retiro Mensual'!$E$2:$E$2629,'Retiro Mensual'!$A$2:$A$2629,BK$4,'Retiro Mensual'!$B$2:$B$2629,$B217,'Retiro Mensual'!$C$2:$C$2629,BK$5)</f>
        <v>0</v>
      </c>
      <c r="BL217" s="12">
        <f>SUMIFS('Retiro Mensual'!$E$2:$E$2629,'Retiro Mensual'!$A$2:$A$2629,BL$4,'Retiro Mensual'!$B$2:$B$2629,$B217,'Retiro Mensual'!$C$2:$C$2629,BL$5)</f>
        <v>0</v>
      </c>
      <c r="BM217" s="13">
        <f>SUMIFS('Retiro Mensual'!$E$2:$E$2629,'Retiro Mensual'!$A$2:$A$2629,BM$4,'Retiro Mensual'!$B$2:$B$2629,$B217,'Retiro Mensual'!$C$2:$C$2629,BM$5)</f>
        <v>0</v>
      </c>
      <c r="BN217" s="13">
        <f>SUMIFS('Retiro Mensual'!$E$2:$E$2629,'Retiro Mensual'!$A$2:$A$2629,BN$4,'Retiro Mensual'!$B$2:$B$2629,$B217,'Retiro Mensual'!$C$2:$C$2629,BN$5)</f>
        <v>0</v>
      </c>
      <c r="BO217" s="13">
        <f>SUMIFS('Retiro Mensual'!$E$2:$E$2629,'Retiro Mensual'!$A$2:$A$2629,BO$4,'Retiro Mensual'!$B$2:$B$2629,$B217,'Retiro Mensual'!$C$2:$C$2629,BO$5)</f>
        <v>0</v>
      </c>
      <c r="BP217" s="13">
        <f>SUMIFS('Retiro Mensual'!$E$2:$E$2629,'Retiro Mensual'!$A$2:$A$2629,BP$4,'Retiro Mensual'!$B$2:$B$2629,$B217,'Retiro Mensual'!$C$2:$C$2629,BP$5)</f>
        <v>0</v>
      </c>
      <c r="BQ217" s="13">
        <f>SUMIFS('Retiro Mensual'!$E$2:$E$2629,'Retiro Mensual'!$A$2:$A$2629,BQ$4,'Retiro Mensual'!$B$2:$B$2629,$B217,'Retiro Mensual'!$C$2:$C$2629,BQ$5)</f>
        <v>0</v>
      </c>
      <c r="BR217" s="13">
        <f>SUMIFS('Retiro Mensual'!$E$2:$E$2629,'Retiro Mensual'!$A$2:$A$2629,BR$4,'Retiro Mensual'!$B$2:$B$2629,$B217,'Retiro Mensual'!$C$2:$C$2629,BR$5)</f>
        <v>0</v>
      </c>
      <c r="BS217" s="13">
        <f>SUMIFS('Retiro Mensual'!$E$2:$E$2629,'Retiro Mensual'!$A$2:$A$2629,BS$4,'Retiro Mensual'!$B$2:$B$2629,$B217,'Retiro Mensual'!$C$2:$C$2629,BS$5)</f>
        <v>0</v>
      </c>
      <c r="BT217" s="13">
        <f>SUMIFS('Retiro Mensual'!$E$2:$E$2629,'Retiro Mensual'!$A$2:$A$2629,BT$4,'Retiro Mensual'!$B$2:$B$2629,$B217,'Retiro Mensual'!$C$2:$C$2629,BT$5)</f>
        <v>0</v>
      </c>
      <c r="BU217" s="13">
        <f>SUMIFS('Retiro Mensual'!$E$2:$E$2629,'Retiro Mensual'!$A$2:$A$2629,BU$4,'Retiro Mensual'!$B$2:$B$2629,$B217,'Retiro Mensual'!$C$2:$C$2629,BU$5)</f>
        <v>0</v>
      </c>
      <c r="BV217" s="13">
        <f>SUMIFS('Retiro Mensual'!$E$2:$E$2629,'Retiro Mensual'!$A$2:$A$2629,BV$4,'Retiro Mensual'!$B$2:$B$2629,$B217,'Retiro Mensual'!$C$2:$C$2629,BV$5)</f>
        <v>0</v>
      </c>
      <c r="BW217" s="14">
        <f>SUMIFS('Retiro Mensual'!$E$2:$E$2629,'Retiro Mensual'!$A$2:$A$2629,BW$4,'Retiro Mensual'!$B$2:$B$2629,$B217,'Retiro Mensual'!$C$2:$C$2629,BW$5)</f>
        <v>0</v>
      </c>
      <c r="BX217" s="13"/>
      <c r="BY217" s="12">
        <f>SUMIFS('Compra Ventas'!$E$2:$E$2700,'Compra Ventas'!$A$2:$A$2700,BY$4,'Compra Ventas'!$B$2:$B$2700,$B217,'Compra Ventas'!$C$2:$C$2700,BY$5)</f>
        <v>0</v>
      </c>
      <c r="BZ217" s="13">
        <f>SUMIFS('Compra Ventas'!$E$2:$E$2700,'Compra Ventas'!$A$2:$A$2700,BZ$4,'Compra Ventas'!$B$2:$B$2700,$B217,'Compra Ventas'!$C$2:$C$2700,BZ$5)</f>
        <v>0</v>
      </c>
      <c r="CA217" s="13">
        <f>SUMIFS('Compra Ventas'!$E$2:$E$2700,'Compra Ventas'!$A$2:$A$2700,CA$4,'Compra Ventas'!$B$2:$B$2700,$B217,'Compra Ventas'!$C$2:$C$2700,CA$5)</f>
        <v>0</v>
      </c>
      <c r="CB217" s="13">
        <f>SUMIFS('Compra Ventas'!$E$2:$E$2700,'Compra Ventas'!$A$2:$A$2700,CB$4,'Compra Ventas'!$B$2:$B$2700,$B217,'Compra Ventas'!$C$2:$C$2700,CB$5)</f>
        <v>0</v>
      </c>
      <c r="CC217" s="13">
        <f>SUMIFS('Compra Ventas'!$E$2:$E$2700,'Compra Ventas'!$A$2:$A$2700,CC$4,'Compra Ventas'!$B$2:$B$2700,$B217,'Compra Ventas'!$C$2:$C$2700,CC$5)</f>
        <v>0</v>
      </c>
      <c r="CD217" s="13">
        <f>SUMIFS('Compra Ventas'!$E$2:$E$2700,'Compra Ventas'!$A$2:$A$2700,CD$4,'Compra Ventas'!$B$2:$B$2700,$B217,'Compra Ventas'!$C$2:$C$2700,CD$5)</f>
        <v>0</v>
      </c>
      <c r="CE217" s="13">
        <f>SUMIFS('Compra Ventas'!$E$2:$E$2700,'Compra Ventas'!$A$2:$A$2700,CE$4,'Compra Ventas'!$B$2:$B$2700,$B217,'Compra Ventas'!$C$2:$C$2700,CE$5)</f>
        <v>0</v>
      </c>
      <c r="CF217" s="13">
        <f>SUMIFS('Compra Ventas'!$E$2:$E$2700,'Compra Ventas'!$A$2:$A$2700,CF$4,'Compra Ventas'!$B$2:$B$2700,$B217,'Compra Ventas'!$C$2:$C$2700,CF$5)</f>
        <v>0</v>
      </c>
      <c r="CG217" s="13">
        <f>SUMIFS('Compra Ventas'!$E$2:$E$2700,'Compra Ventas'!$A$2:$A$2700,CG$4,'Compra Ventas'!$B$2:$B$2700,$B217,'Compra Ventas'!$C$2:$C$2700,CG$5)</f>
        <v>0</v>
      </c>
      <c r="CH217" s="13">
        <f>SUMIFS('Compra Ventas'!$E$2:$E$2700,'Compra Ventas'!$A$2:$A$2700,CH$4,'Compra Ventas'!$B$2:$B$2700,$B217,'Compra Ventas'!$C$2:$C$2700,CH$5)</f>
        <v>0</v>
      </c>
      <c r="CI217" s="13">
        <f>SUMIFS('Compra Ventas'!$E$2:$E$2700,'Compra Ventas'!$A$2:$A$2700,CI$4,'Compra Ventas'!$B$2:$B$2700,$B217,'Compra Ventas'!$C$2:$C$2700,CI$5)</f>
        <v>0</v>
      </c>
      <c r="CJ217" s="14">
        <f>SUMIFS('Compra Ventas'!$E$2:$E$2700,'Compra Ventas'!$A$2:$A$2700,CJ$4,'Compra Ventas'!$B$2:$B$2700,$B217,'Compra Ventas'!$C$2:$C$2700,CJ$5)</f>
        <v>0</v>
      </c>
      <c r="CK217" s="12">
        <f>SUMIFS('Compra Ventas'!$E$2:$E$2700,'Compra Ventas'!$A$2:$A$2700,CK$4,'Compra Ventas'!$B$2:$B$2700,$B217,'Compra Ventas'!$C$2:$C$2700,CK$5)</f>
        <v>0</v>
      </c>
      <c r="CL217" s="13">
        <f>SUMIFS('Compra Ventas'!$E$2:$E$2700,'Compra Ventas'!$A$2:$A$2700,CL$4,'Compra Ventas'!$B$2:$B$2700,$B217,'Compra Ventas'!$C$2:$C$2700,CL$5)</f>
        <v>0</v>
      </c>
      <c r="CM217" s="13">
        <f>SUMIFS('Compra Ventas'!$E$2:$E$2700,'Compra Ventas'!$A$2:$A$2700,CM$4,'Compra Ventas'!$B$2:$B$2700,$B217,'Compra Ventas'!$C$2:$C$2700,CM$5)</f>
        <v>0</v>
      </c>
      <c r="CN217" s="13">
        <f>SUMIFS('Compra Ventas'!$E$2:$E$2700,'Compra Ventas'!$A$2:$A$2700,CN$4,'Compra Ventas'!$B$2:$B$2700,$B217,'Compra Ventas'!$C$2:$C$2700,CN$5)</f>
        <v>0</v>
      </c>
      <c r="CO217" s="13">
        <f>SUMIFS('Compra Ventas'!$E$2:$E$2700,'Compra Ventas'!$A$2:$A$2700,CO$4,'Compra Ventas'!$B$2:$B$2700,$B217,'Compra Ventas'!$C$2:$C$2700,CO$5)</f>
        <v>0</v>
      </c>
      <c r="CP217" s="13">
        <f>SUMIFS('Compra Ventas'!$E$2:$E$2700,'Compra Ventas'!$A$2:$A$2700,CP$4,'Compra Ventas'!$B$2:$B$2700,$B217,'Compra Ventas'!$C$2:$C$2700,CP$5)</f>
        <v>0</v>
      </c>
      <c r="CQ217" s="13">
        <f>SUMIFS('Compra Ventas'!$E$2:$E$2700,'Compra Ventas'!$A$2:$A$2700,CQ$4,'Compra Ventas'!$B$2:$B$2700,$B217,'Compra Ventas'!$C$2:$C$2700,CQ$5)</f>
        <v>0</v>
      </c>
      <c r="CR217" s="13">
        <f>SUMIFS('Compra Ventas'!$E$2:$E$2700,'Compra Ventas'!$A$2:$A$2700,CR$4,'Compra Ventas'!$B$2:$B$2700,$B217,'Compra Ventas'!$C$2:$C$2700,CR$5)</f>
        <v>0</v>
      </c>
      <c r="CS217" s="13">
        <f>SUMIFS('Compra Ventas'!$E$2:$E$2700,'Compra Ventas'!$A$2:$A$2700,CS$4,'Compra Ventas'!$B$2:$B$2700,$B217,'Compra Ventas'!$C$2:$C$2700,CS$5)</f>
        <v>0</v>
      </c>
      <c r="CT217" s="13">
        <f>SUMIFS('Compra Ventas'!$E$2:$E$2700,'Compra Ventas'!$A$2:$A$2700,CT$4,'Compra Ventas'!$B$2:$B$2700,$B217,'Compra Ventas'!$C$2:$C$2700,CT$5)</f>
        <v>0</v>
      </c>
      <c r="CU217" s="13">
        <f>SUMIFS('Compra Ventas'!$E$2:$E$2700,'Compra Ventas'!$A$2:$A$2700,CU$4,'Compra Ventas'!$B$2:$B$2700,$B217,'Compra Ventas'!$C$2:$C$2700,CU$5)</f>
        <v>0</v>
      </c>
      <c r="CV217" s="14">
        <f>SUMIFS('Compra Ventas'!$E$2:$E$2700,'Compra Ventas'!$A$2:$A$2700,CV$4,'Compra Ventas'!$B$2:$B$2700,$B217,'Compra Ventas'!$C$2:$C$2700,CV$5)</f>
        <v>0</v>
      </c>
      <c r="CW217" s="12">
        <f>SUMIFS('Compra Ventas'!$E$2:$E$2700,'Compra Ventas'!$A$2:$A$2700,CW$4,'Compra Ventas'!$B$2:$B$2700,$B217,'Compra Ventas'!$C$2:$C$2700,CW$5)</f>
        <v>0</v>
      </c>
      <c r="CX217" s="13">
        <f>SUMIFS('Compra Ventas'!$E$2:$E$2700,'Compra Ventas'!$A$2:$A$2700,CX$4,'Compra Ventas'!$B$2:$B$2700,$B217,'Compra Ventas'!$C$2:$C$2700,CX$5)</f>
        <v>0</v>
      </c>
      <c r="CY217" s="13">
        <f>SUMIFS('Compra Ventas'!$E$2:$E$2700,'Compra Ventas'!$A$2:$A$2700,CY$4,'Compra Ventas'!$B$2:$B$2700,$B217,'Compra Ventas'!$C$2:$C$2700,CY$5)</f>
        <v>0</v>
      </c>
      <c r="CZ217" s="13">
        <f>SUMIFS('Compra Ventas'!$E$2:$E$2700,'Compra Ventas'!$A$2:$A$2700,CZ$4,'Compra Ventas'!$B$2:$B$2700,$B217,'Compra Ventas'!$C$2:$C$2700,CZ$5)</f>
        <v>0</v>
      </c>
      <c r="DA217" s="13">
        <f>SUMIFS('Compra Ventas'!$E$2:$E$2700,'Compra Ventas'!$A$2:$A$2700,DA$4,'Compra Ventas'!$B$2:$B$2700,$B217,'Compra Ventas'!$C$2:$C$2700,DA$5)</f>
        <v>0</v>
      </c>
      <c r="DB217" s="13">
        <f>SUMIFS('Compra Ventas'!$E$2:$E$2700,'Compra Ventas'!$A$2:$A$2700,DB$4,'Compra Ventas'!$B$2:$B$2700,$B217,'Compra Ventas'!$C$2:$C$2700,DB$5)</f>
        <v>0</v>
      </c>
      <c r="DC217" s="13">
        <f>SUMIFS('Compra Ventas'!$E$2:$E$2700,'Compra Ventas'!$A$2:$A$2700,DC$4,'Compra Ventas'!$B$2:$B$2700,$B217,'Compra Ventas'!$C$2:$C$2700,DC$5)</f>
        <v>0</v>
      </c>
      <c r="DD217" s="13">
        <f>SUMIFS('Compra Ventas'!$E$2:$E$2700,'Compra Ventas'!$A$2:$A$2700,DD$4,'Compra Ventas'!$B$2:$B$2700,$B217,'Compra Ventas'!$C$2:$C$2700,DD$5)</f>
        <v>0</v>
      </c>
      <c r="DE217" s="13">
        <f>SUMIFS('Compra Ventas'!$E$2:$E$2700,'Compra Ventas'!$A$2:$A$2700,DE$4,'Compra Ventas'!$B$2:$B$2700,$B217,'Compra Ventas'!$C$2:$C$2700,DE$5)</f>
        <v>0</v>
      </c>
      <c r="DF217" s="13">
        <f>SUMIFS('Compra Ventas'!$E$2:$E$2700,'Compra Ventas'!$A$2:$A$2700,DF$4,'Compra Ventas'!$B$2:$B$2700,$B217,'Compra Ventas'!$C$2:$C$2700,DF$5)</f>
        <v>0</v>
      </c>
      <c r="DG217" s="13">
        <f>SUMIFS('Compra Ventas'!$E$2:$E$2700,'Compra Ventas'!$A$2:$A$2700,DG$4,'Compra Ventas'!$B$2:$B$2700,$B217,'Compra Ventas'!$C$2:$C$2700,DG$5)</f>
        <v>0</v>
      </c>
      <c r="DH217" s="14">
        <f>SUMIFS('Compra Ventas'!$E$2:$E$2700,'Compra Ventas'!$A$2:$A$2700,DH$4,'Compra Ventas'!$B$2:$B$2700,$B217,'Compra Ventas'!$C$2:$C$2700,DH$5)</f>
        <v>0</v>
      </c>
      <c r="DI217" s="84"/>
      <c r="DJ217" s="98">
        <f>SUMIFS('Ajuste Ciclado'!D$5:D$47,'Ajuste Ciclado'!$C$5:$C$47,Balance!DJ$4,'Ajuste Ciclado'!$B$5:$B$47,Balance!$B217)</f>
        <v>0</v>
      </c>
      <c r="DK217" s="99">
        <f>SUMIFS('Ajuste Ciclado'!E$5:E$47,'Ajuste Ciclado'!$C$5:$C$47,Balance!DK$4,'Ajuste Ciclado'!$B$5:$B$47,Balance!$B217)</f>
        <v>0</v>
      </c>
      <c r="DL217" s="99">
        <f>SUMIFS('Ajuste Ciclado'!F$5:F$47,'Ajuste Ciclado'!$C$5:$C$47,Balance!DL$4,'Ajuste Ciclado'!$B$5:$B$47,Balance!$B217)</f>
        <v>0</v>
      </c>
      <c r="DM217" s="99">
        <f>SUMIFS('Ajuste Ciclado'!G$5:G$47,'Ajuste Ciclado'!$C$5:$C$47,Balance!DM$4,'Ajuste Ciclado'!$B$5:$B$47,Balance!$B217)</f>
        <v>0</v>
      </c>
      <c r="DN217" s="99">
        <f>SUMIFS('Ajuste Ciclado'!H$5:H$47,'Ajuste Ciclado'!$C$5:$C$47,Balance!DN$4,'Ajuste Ciclado'!$B$5:$B$47,Balance!$B217)</f>
        <v>0</v>
      </c>
      <c r="DO217" s="99">
        <f>SUMIFS('Ajuste Ciclado'!I$5:I$47,'Ajuste Ciclado'!$C$5:$C$47,Balance!DO$4,'Ajuste Ciclado'!$B$5:$B$47,Balance!$B217)</f>
        <v>0</v>
      </c>
      <c r="DP217" s="99">
        <f>SUMIFS('Ajuste Ciclado'!J$5:J$47,'Ajuste Ciclado'!$C$5:$C$47,Balance!DP$4,'Ajuste Ciclado'!$B$5:$B$47,Balance!$B217)</f>
        <v>0</v>
      </c>
      <c r="DQ217" s="99">
        <f>SUMIFS('Ajuste Ciclado'!K$5:K$47,'Ajuste Ciclado'!$C$5:$C$47,Balance!DQ$4,'Ajuste Ciclado'!$B$5:$B$47,Balance!$B217)</f>
        <v>0</v>
      </c>
      <c r="DR217" s="99">
        <f>SUMIFS('Ajuste Ciclado'!L$5:L$47,'Ajuste Ciclado'!$C$5:$C$47,Balance!DR$4,'Ajuste Ciclado'!$B$5:$B$47,Balance!$B217)</f>
        <v>0</v>
      </c>
      <c r="DS217" s="99">
        <f>SUMIFS('Ajuste Ciclado'!M$5:M$47,'Ajuste Ciclado'!$C$5:$C$47,Balance!DS$4,'Ajuste Ciclado'!$B$5:$B$47,Balance!$B217)</f>
        <v>0</v>
      </c>
      <c r="DT217" s="99">
        <f>SUMIFS('Ajuste Ciclado'!N$5:N$47,'Ajuste Ciclado'!$C$5:$C$47,Balance!DT$4,'Ajuste Ciclado'!$B$5:$B$47,Balance!$B217)</f>
        <v>0</v>
      </c>
      <c r="DU217" s="100">
        <f>SUMIFS('Ajuste Ciclado'!O$5:O$47,'Ajuste Ciclado'!$C$5:$C$47,Balance!DU$4,'Ajuste Ciclado'!$B$5:$B$47,Balance!$B217)</f>
        <v>0</v>
      </c>
      <c r="DV217" s="98">
        <f>SUMIFS('Ajuste Ciclado'!D$5:D$47,'Ajuste Ciclado'!$C$5:$C$47,Balance!DV$4,'Ajuste Ciclado'!$B$5:$B$47,Balance!$B217)</f>
        <v>0</v>
      </c>
      <c r="DW217" s="99">
        <f>SUMIFS('Ajuste Ciclado'!E$5:E$47,'Ajuste Ciclado'!$C$5:$C$47,Balance!DW$4,'Ajuste Ciclado'!$B$5:$B$47,Balance!$B217)</f>
        <v>0</v>
      </c>
      <c r="DX217" s="99">
        <f>SUMIFS('Ajuste Ciclado'!F$5:F$47,'Ajuste Ciclado'!$C$5:$C$47,Balance!DX$4,'Ajuste Ciclado'!$B$5:$B$47,Balance!$B217)</f>
        <v>0</v>
      </c>
      <c r="DY217" s="99">
        <f>SUMIFS('Ajuste Ciclado'!G$5:G$47,'Ajuste Ciclado'!$C$5:$C$47,Balance!DY$4,'Ajuste Ciclado'!$B$5:$B$47,Balance!$B217)</f>
        <v>0</v>
      </c>
      <c r="DZ217" s="99">
        <f>SUMIFS('Ajuste Ciclado'!H$5:H$47,'Ajuste Ciclado'!$C$5:$C$47,Balance!DZ$4,'Ajuste Ciclado'!$B$5:$B$47,Balance!$B217)</f>
        <v>0</v>
      </c>
      <c r="EA217" s="99">
        <f>SUMIFS('Ajuste Ciclado'!I$5:I$47,'Ajuste Ciclado'!$C$5:$C$47,Balance!EA$4,'Ajuste Ciclado'!$B$5:$B$47,Balance!$B217)</f>
        <v>0</v>
      </c>
      <c r="EB217" s="99">
        <f>SUMIFS('Ajuste Ciclado'!J$5:J$47,'Ajuste Ciclado'!$C$5:$C$47,Balance!EB$4,'Ajuste Ciclado'!$B$5:$B$47,Balance!$B217)</f>
        <v>0</v>
      </c>
      <c r="EC217" s="99">
        <f>SUMIFS('Ajuste Ciclado'!K$5:K$47,'Ajuste Ciclado'!$C$5:$C$47,Balance!EC$4,'Ajuste Ciclado'!$B$5:$B$47,Balance!$B217)</f>
        <v>0</v>
      </c>
      <c r="ED217" s="99">
        <f>SUMIFS('Ajuste Ciclado'!L$5:L$47,'Ajuste Ciclado'!$C$5:$C$47,Balance!ED$4,'Ajuste Ciclado'!$B$5:$B$47,Balance!$B217)</f>
        <v>0</v>
      </c>
      <c r="EE217" s="99">
        <f>SUMIFS('Ajuste Ciclado'!M$5:M$47,'Ajuste Ciclado'!$C$5:$C$47,Balance!EE$4,'Ajuste Ciclado'!$B$5:$B$47,Balance!$B217)</f>
        <v>0</v>
      </c>
      <c r="EF217" s="99">
        <f>SUMIFS('Ajuste Ciclado'!N$5:N$47,'Ajuste Ciclado'!$C$5:$C$47,Balance!EF$4,'Ajuste Ciclado'!$B$5:$B$47,Balance!$B217)</f>
        <v>0</v>
      </c>
      <c r="EG217" s="100">
        <f>SUMIFS('Ajuste Ciclado'!O$5:O$47,'Ajuste Ciclado'!$C$5:$C$47,Balance!EG$4,'Ajuste Ciclado'!$B$5:$B$47,Balance!$B217)</f>
        <v>0</v>
      </c>
      <c r="EH217" s="98">
        <f>SUMIFS('Ajuste Ciclado'!D$5:D$47,'Ajuste Ciclado'!$C$5:$C$47,Balance!EH$4,'Ajuste Ciclado'!$B$5:$B$47,Balance!$B217)</f>
        <v>0</v>
      </c>
      <c r="EI217" s="99">
        <f>SUMIFS('Ajuste Ciclado'!E$5:E$47,'Ajuste Ciclado'!$C$5:$C$47,Balance!EI$4,'Ajuste Ciclado'!$B$5:$B$47,Balance!$B217)</f>
        <v>0</v>
      </c>
      <c r="EJ217" s="99">
        <f>SUMIFS('Ajuste Ciclado'!F$5:F$47,'Ajuste Ciclado'!$C$5:$C$47,Balance!EJ$4,'Ajuste Ciclado'!$B$5:$B$47,Balance!$B217)</f>
        <v>0</v>
      </c>
      <c r="EK217" s="99">
        <f>SUMIFS('Ajuste Ciclado'!G$5:G$47,'Ajuste Ciclado'!$C$5:$C$47,Balance!EK$4,'Ajuste Ciclado'!$B$5:$B$47,Balance!$B217)</f>
        <v>0</v>
      </c>
      <c r="EL217" s="99">
        <f>SUMIFS('Ajuste Ciclado'!H$5:H$47,'Ajuste Ciclado'!$C$5:$C$47,Balance!EL$4,'Ajuste Ciclado'!$B$5:$B$47,Balance!$B217)</f>
        <v>0</v>
      </c>
      <c r="EM217" s="99">
        <f>SUMIFS('Ajuste Ciclado'!I$5:I$47,'Ajuste Ciclado'!$C$5:$C$47,Balance!EM$4,'Ajuste Ciclado'!$B$5:$B$47,Balance!$B217)</f>
        <v>0</v>
      </c>
      <c r="EN217" s="99">
        <f>SUMIFS('Ajuste Ciclado'!J$5:J$47,'Ajuste Ciclado'!$C$5:$C$47,Balance!EN$4,'Ajuste Ciclado'!$B$5:$B$47,Balance!$B217)</f>
        <v>0</v>
      </c>
      <c r="EO217" s="99">
        <f>SUMIFS('Ajuste Ciclado'!K$5:K$47,'Ajuste Ciclado'!$C$5:$C$47,Balance!EO$4,'Ajuste Ciclado'!$B$5:$B$47,Balance!$B217)</f>
        <v>0</v>
      </c>
      <c r="EP217" s="99">
        <f>SUMIFS('Ajuste Ciclado'!L$5:L$47,'Ajuste Ciclado'!$C$5:$C$47,Balance!EP$4,'Ajuste Ciclado'!$B$5:$B$47,Balance!$B217)</f>
        <v>0</v>
      </c>
      <c r="EQ217" s="99">
        <f>SUMIFS('Ajuste Ciclado'!M$5:M$47,'Ajuste Ciclado'!$C$5:$C$47,Balance!EQ$4,'Ajuste Ciclado'!$B$5:$B$47,Balance!$B217)</f>
        <v>0</v>
      </c>
      <c r="ER217" s="99">
        <f>SUMIFS('Ajuste Ciclado'!N$5:N$47,'Ajuste Ciclado'!$C$5:$C$47,Balance!ER$4,'Ajuste Ciclado'!$B$5:$B$47,Balance!$B217)</f>
        <v>0</v>
      </c>
      <c r="ES217" s="100">
        <f>SUMIFS('Ajuste Ciclado'!O$5:O$47,'Ajuste Ciclado'!$C$5:$C$47,Balance!ES$4,'Ajuste Ciclado'!$B$5:$B$47,Balance!$B217)</f>
        <v>0</v>
      </c>
      <c r="ET217" s="84"/>
      <c r="EU217" s="12">
        <f t="shared" si="328"/>
        <v>33340.509290029971</v>
      </c>
      <c r="EV217" s="13">
        <f t="shared" si="293"/>
        <v>252882.0789955954</v>
      </c>
      <c r="EW217" s="13">
        <f t="shared" si="294"/>
        <v>284934.6078187151</v>
      </c>
      <c r="EX217" s="13">
        <f t="shared" si="295"/>
        <v>195470.05102515721</v>
      </c>
      <c r="EY217" s="13">
        <f t="shared" si="296"/>
        <v>166478.84992965791</v>
      </c>
      <c r="EZ217" s="13">
        <f t="shared" si="297"/>
        <v>125845.40843109391</v>
      </c>
      <c r="FA217" s="13">
        <f t="shared" si="298"/>
        <v>115931.5952680748</v>
      </c>
      <c r="FB217" s="13">
        <f t="shared" si="299"/>
        <v>164636.7698012084</v>
      </c>
      <c r="FC217" s="13">
        <f t="shared" si="300"/>
        <v>160687.72904625069</v>
      </c>
      <c r="FD217" s="13">
        <f t="shared" si="301"/>
        <v>124216.72183156091</v>
      </c>
      <c r="FE217" s="13">
        <f t="shared" si="302"/>
        <v>97700.206386223828</v>
      </c>
      <c r="FF217" s="14">
        <f t="shared" si="303"/>
        <v>98787.071706790535</v>
      </c>
      <c r="FG217" s="12">
        <f t="shared" si="304"/>
        <v>17550.674831863442</v>
      </c>
      <c r="FH217" s="13">
        <f t="shared" si="305"/>
        <v>262644.86288398178</v>
      </c>
      <c r="FI217" s="13">
        <f t="shared" si="306"/>
        <v>137702.40469145181</v>
      </c>
      <c r="FJ217" s="13">
        <f t="shared" si="307"/>
        <v>122795.7205993454</v>
      </c>
      <c r="FK217" s="13">
        <f t="shared" si="308"/>
        <v>170524.73970060289</v>
      </c>
      <c r="FL217" s="13">
        <f t="shared" si="309"/>
        <v>161038.80065789149</v>
      </c>
      <c r="FM217" s="13">
        <f t="shared" si="310"/>
        <v>180180.19385606001</v>
      </c>
      <c r="FN217" s="13">
        <f t="shared" si="311"/>
        <v>168533.55369146069</v>
      </c>
      <c r="FO217" s="13">
        <f t="shared" si="312"/>
        <v>188109.56480581561</v>
      </c>
      <c r="FP217" s="13">
        <f t="shared" si="313"/>
        <v>98409.79653998182</v>
      </c>
      <c r="FQ217" s="13">
        <f t="shared" si="314"/>
        <v>134442.0079316108</v>
      </c>
      <c r="FR217" s="14">
        <f t="shared" si="315"/>
        <v>98339.437313837028</v>
      </c>
      <c r="FS217" s="12">
        <f t="shared" si="316"/>
        <v>8541.031545610902</v>
      </c>
      <c r="FT217" s="13">
        <f t="shared" si="317"/>
        <v>28328.64614114799</v>
      </c>
      <c r="FU217" s="13">
        <f t="shared" si="318"/>
        <v>112673.6795134093</v>
      </c>
      <c r="FV217" s="13">
        <f t="shared" si="319"/>
        <v>187462.1622337515</v>
      </c>
      <c r="FW217" s="13">
        <f t="shared" si="320"/>
        <v>139705.75283866891</v>
      </c>
      <c r="FX217" s="13">
        <f t="shared" si="321"/>
        <v>194639.09698382259</v>
      </c>
      <c r="FY217" s="13">
        <f t="shared" si="322"/>
        <v>201200.26525565379</v>
      </c>
      <c r="FZ217" s="13">
        <f t="shared" si="323"/>
        <v>212647.63765232981</v>
      </c>
      <c r="GA217" s="13">
        <f t="shared" si="324"/>
        <v>203441.36123823709</v>
      </c>
      <c r="GB217" s="13">
        <f t="shared" si="325"/>
        <v>133758.396578866</v>
      </c>
      <c r="GC217" s="13">
        <f t="shared" si="326"/>
        <v>168082.20212990211</v>
      </c>
      <c r="GD217" s="14">
        <f t="shared" si="327"/>
        <v>185698.06247266091</v>
      </c>
      <c r="GE217" s="84"/>
      <c r="GF217" s="12">
        <f t="shared" si="329"/>
        <v>1820911.5995303586</v>
      </c>
      <c r="GG217" s="13">
        <f t="shared" si="329"/>
        <v>1740271.7575039028</v>
      </c>
      <c r="GH217" s="14">
        <f t="shared" si="329"/>
        <v>1776178.294584061</v>
      </c>
      <c r="GI217" s="6">
        <f t="shared" si="330"/>
        <v>2</v>
      </c>
      <c r="GJ217" s="12">
        <f t="shared" si="331"/>
        <v>0</v>
      </c>
      <c r="GK217" s="13">
        <f t="shared" si="332"/>
        <v>0</v>
      </c>
      <c r="GL217" s="14">
        <f t="shared" si="333"/>
        <v>0</v>
      </c>
      <c r="GM217" s="84"/>
      <c r="GN217" s="66">
        <f t="shared" si="334"/>
        <v>0</v>
      </c>
      <c r="GO217" s="84"/>
      <c r="GP217" s="63" t="str" cm="1">
        <f t="array" ref="GP217">INDEX($GF$4:$GH$4,1,GI217)</f>
        <v>Sample 3</v>
      </c>
      <c r="GQ217" s="12">
        <f t="shared" si="287"/>
        <v>33340.509290029971</v>
      </c>
      <c r="GR217" s="13">
        <f t="shared" si="287"/>
        <v>97700.206386223828</v>
      </c>
      <c r="GS217" s="14">
        <f t="shared" si="287"/>
        <v>98787.071706790535</v>
      </c>
      <c r="GT217" s="12">
        <f t="shared" si="288"/>
        <v>17550.674831863442</v>
      </c>
      <c r="GU217" s="13">
        <f t="shared" si="288"/>
        <v>98339.437313837028</v>
      </c>
      <c r="GV217" s="14">
        <f t="shared" si="288"/>
        <v>98409.79653998182</v>
      </c>
      <c r="GW217" s="12">
        <f t="shared" si="289"/>
        <v>8541.031545610902</v>
      </c>
      <c r="GX217" s="13">
        <f t="shared" si="289"/>
        <v>28328.64614114799</v>
      </c>
      <c r="GY217" s="14">
        <f t="shared" si="289"/>
        <v>112673.6795134093</v>
      </c>
      <c r="GZ217" s="84" t="str">
        <f t="shared" si="290"/>
        <v>Sample 3</v>
      </c>
      <c r="HA217" s="12">
        <f t="shared" si="335"/>
        <v>0</v>
      </c>
      <c r="HB217" s="13">
        <f t="shared" si="335"/>
        <v>0</v>
      </c>
      <c r="HC217" s="14">
        <f t="shared" si="335"/>
        <v>0</v>
      </c>
      <c r="HD217" s="6">
        <f t="shared" si="291"/>
        <v>0</v>
      </c>
      <c r="HE217" s="84" t="str">
        <f t="shared" si="292"/>
        <v>Ok</v>
      </c>
    </row>
    <row r="218" spans="2:213" hidden="1" x14ac:dyDescent="0.3">
      <c r="B218" s="84" t="s">
        <v>265</v>
      </c>
      <c r="C218" s="12">
        <f>SUMIFS(Inyecciones!$E$2:$E$14185,Inyecciones!$A$2:$A$14185,Balance!C$4,Inyecciones!$B$2:$B$14185,Balance!$B218,Inyecciones!$C$2:$C$14185,Balance!C$5)</f>
        <v>9165489.3761964049</v>
      </c>
      <c r="D218" s="13">
        <f>SUMIFS(Inyecciones!$E$2:$E$14185,Inyecciones!$A$2:$A$14185,Balance!D$4,Inyecciones!$B$2:$B$14185,Balance!$B218,Inyecciones!$C$2:$C$14185,Balance!D$5)</f>
        <v>7978241.4120760644</v>
      </c>
      <c r="E218" s="13">
        <f>SUMIFS(Inyecciones!$E$2:$E$14185,Inyecciones!$A$2:$A$14185,Balance!E$4,Inyecciones!$B$2:$B$14185,Balance!$B218,Inyecciones!$C$2:$C$14185,Balance!E$5)</f>
        <v>9432301.4996028394</v>
      </c>
      <c r="F218" s="13">
        <f>SUMIFS(Inyecciones!$E$2:$E$14185,Inyecciones!$A$2:$A$14185,Balance!F$4,Inyecciones!$B$2:$B$14185,Balance!$B218,Inyecciones!$C$2:$C$14185,Balance!F$5)</f>
        <v>8537400.0356208738</v>
      </c>
      <c r="G218" s="13">
        <f>SUMIFS(Inyecciones!$E$2:$E$14185,Inyecciones!$A$2:$A$14185,Balance!G$4,Inyecciones!$B$2:$B$14185,Balance!$B218,Inyecciones!$C$2:$C$14185,Balance!G$5)</f>
        <v>4766380.6894131247</v>
      </c>
      <c r="H218" s="13">
        <f>SUMIFS(Inyecciones!$E$2:$E$14185,Inyecciones!$A$2:$A$14185,Balance!H$4,Inyecciones!$B$2:$B$14185,Balance!$B218,Inyecciones!$C$2:$C$14185,Balance!H$5)</f>
        <v>7631695.6794238724</v>
      </c>
      <c r="I218" s="13">
        <f>SUMIFS(Inyecciones!$E$2:$E$14185,Inyecciones!$A$2:$A$14185,Balance!I$4,Inyecciones!$B$2:$B$14185,Balance!$B218,Inyecciones!$C$2:$C$14185,Balance!I$5)</f>
        <v>7354175.37542817</v>
      </c>
      <c r="J218" s="13">
        <f>SUMIFS(Inyecciones!$E$2:$E$14185,Inyecciones!$A$2:$A$14185,Balance!J$4,Inyecciones!$B$2:$B$14185,Balance!$B218,Inyecciones!$C$2:$C$14185,Balance!J$5)</f>
        <v>7199991.9558657734</v>
      </c>
      <c r="K218" s="13">
        <f>SUMIFS(Inyecciones!$E$2:$E$14185,Inyecciones!$A$2:$A$14185,Balance!K$4,Inyecciones!$B$2:$B$14185,Balance!$B218,Inyecciones!$C$2:$C$14185,Balance!K$5)</f>
        <v>6527162.1129625337</v>
      </c>
      <c r="L218" s="13">
        <f>SUMIFS(Inyecciones!$E$2:$E$14185,Inyecciones!$A$2:$A$14185,Balance!L$4,Inyecciones!$B$2:$B$14185,Balance!$B218,Inyecciones!$C$2:$C$14185,Balance!L$5)</f>
        <v>2083227.014215434</v>
      </c>
      <c r="M218" s="13">
        <f>SUMIFS(Inyecciones!$E$2:$E$14185,Inyecciones!$A$2:$A$14185,Balance!M$4,Inyecciones!$B$2:$B$14185,Balance!$B218,Inyecciones!$C$2:$C$14185,Balance!M$5)</f>
        <v>1253285.300553628</v>
      </c>
      <c r="N218" s="14">
        <f>SUMIFS(Inyecciones!$E$2:$E$14185,Inyecciones!$A$2:$A$14185,Balance!N$4,Inyecciones!$B$2:$B$14185,Balance!$B218,Inyecciones!$C$2:$C$14185,Balance!N$5)</f>
        <v>1264986.672464194</v>
      </c>
      <c r="O218" s="12">
        <f>SUMIFS(Inyecciones!$E$2:$E$14185,Inyecciones!$A$2:$A$14185,Balance!O$4,Inyecciones!$B$2:$B$14185,Balance!$B218,Inyecciones!$C$2:$C$14185,Balance!O$5)</f>
        <v>9185489.8100243546</v>
      </c>
      <c r="P218" s="13">
        <f>SUMIFS(Inyecciones!$E$2:$E$14185,Inyecciones!$A$2:$A$14185,Balance!P$4,Inyecciones!$B$2:$B$14185,Balance!$B218,Inyecciones!$C$2:$C$14185,Balance!P$5)</f>
        <v>8071791.5238773348</v>
      </c>
      <c r="Q218" s="13">
        <f>SUMIFS(Inyecciones!$E$2:$E$14185,Inyecciones!$A$2:$A$14185,Balance!Q$4,Inyecciones!$B$2:$B$14185,Balance!$B218,Inyecciones!$C$2:$C$14185,Balance!Q$5)</f>
        <v>9545603.1086976342</v>
      </c>
      <c r="R218" s="13">
        <f>SUMIFS(Inyecciones!$E$2:$E$14185,Inyecciones!$A$2:$A$14185,Balance!R$4,Inyecciones!$B$2:$B$14185,Balance!$B218,Inyecciones!$C$2:$C$14185,Balance!R$5)</f>
        <v>8971262.2788803969</v>
      </c>
      <c r="S218" s="13">
        <f>SUMIFS(Inyecciones!$E$2:$E$14185,Inyecciones!$A$2:$A$14185,Balance!S$4,Inyecciones!$B$2:$B$14185,Balance!$B218,Inyecciones!$C$2:$C$14185,Balance!S$5)</f>
        <v>4681733.8664059201</v>
      </c>
      <c r="T218" s="13">
        <f>SUMIFS(Inyecciones!$E$2:$E$14185,Inyecciones!$A$2:$A$14185,Balance!T$4,Inyecciones!$B$2:$B$14185,Balance!$B218,Inyecciones!$C$2:$C$14185,Balance!T$5)</f>
        <v>7732871.128863479</v>
      </c>
      <c r="U218" s="13">
        <f>SUMIFS(Inyecciones!$E$2:$E$14185,Inyecciones!$A$2:$A$14185,Balance!U$4,Inyecciones!$B$2:$B$14185,Balance!$B218,Inyecciones!$C$2:$C$14185,Balance!U$5)</f>
        <v>7827187.3910071859</v>
      </c>
      <c r="V218" s="13">
        <f>SUMIFS(Inyecciones!$E$2:$E$14185,Inyecciones!$A$2:$A$14185,Balance!V$4,Inyecciones!$B$2:$B$14185,Balance!$B218,Inyecciones!$C$2:$C$14185,Balance!V$5)</f>
        <v>7253609.7772557633</v>
      </c>
      <c r="W218" s="13">
        <f>SUMIFS(Inyecciones!$E$2:$E$14185,Inyecciones!$A$2:$A$14185,Balance!W$4,Inyecciones!$B$2:$B$14185,Balance!$B218,Inyecciones!$C$2:$C$14185,Balance!W$5)</f>
        <v>6667417.0671125241</v>
      </c>
      <c r="X218" s="13">
        <f>SUMIFS(Inyecciones!$E$2:$E$14185,Inyecciones!$A$2:$A$14185,Balance!X$4,Inyecciones!$B$2:$B$14185,Balance!$B218,Inyecciones!$C$2:$C$14185,Balance!X$5)</f>
        <v>2852267.5629127431</v>
      </c>
      <c r="Y218" s="13">
        <f>SUMIFS(Inyecciones!$E$2:$E$14185,Inyecciones!$A$2:$A$14185,Balance!Y$4,Inyecciones!$B$2:$B$14185,Balance!$B218,Inyecciones!$C$2:$C$14185,Balance!Y$5)</f>
        <v>2650730.7101301872</v>
      </c>
      <c r="Z218" s="14">
        <f>SUMIFS(Inyecciones!$E$2:$E$14185,Inyecciones!$A$2:$A$14185,Balance!Z$4,Inyecciones!$B$2:$B$14185,Balance!$B218,Inyecciones!$C$2:$C$14185,Balance!Z$5)</f>
        <v>3348313.4960749131</v>
      </c>
      <c r="AA218" s="12">
        <f>SUMIFS(Inyecciones!$E$2:$E$14185,Inyecciones!$A$2:$A$14185,Balance!AA$4,Inyecciones!$B$2:$B$14185,Balance!$B218,Inyecciones!$C$2:$C$14185,Balance!AA$5)</f>
        <v>9187960.8720879126</v>
      </c>
      <c r="AB218" s="13">
        <f>SUMIFS(Inyecciones!$E$2:$E$14185,Inyecciones!$A$2:$A$14185,Balance!AB$4,Inyecciones!$B$2:$B$14185,Balance!$B218,Inyecciones!$C$2:$C$14185,Balance!AB$5)</f>
        <v>8063113.0581077831</v>
      </c>
      <c r="AC218" s="13">
        <f>SUMIFS(Inyecciones!$E$2:$E$14185,Inyecciones!$A$2:$A$14185,Balance!AC$4,Inyecciones!$B$2:$B$14185,Balance!$B218,Inyecciones!$C$2:$C$14185,Balance!AC$5)</f>
        <v>9490616.0271784607</v>
      </c>
      <c r="AD218" s="13">
        <f>SUMIFS(Inyecciones!$E$2:$E$14185,Inyecciones!$A$2:$A$14185,Balance!AD$4,Inyecciones!$B$2:$B$14185,Balance!$B218,Inyecciones!$C$2:$C$14185,Balance!AD$5)</f>
        <v>8894775.8921872042</v>
      </c>
      <c r="AE218" s="13">
        <f>SUMIFS(Inyecciones!$E$2:$E$14185,Inyecciones!$A$2:$A$14185,Balance!AE$4,Inyecciones!$B$2:$B$14185,Balance!$B218,Inyecciones!$C$2:$C$14185,Balance!AE$5)</f>
        <v>4861963.7858199719</v>
      </c>
      <c r="AF218" s="13">
        <f>SUMIFS(Inyecciones!$E$2:$E$14185,Inyecciones!$A$2:$A$14185,Balance!AF$4,Inyecciones!$B$2:$B$14185,Balance!$B218,Inyecciones!$C$2:$C$14185,Balance!AF$5)</f>
        <v>8366184.8201557565</v>
      </c>
      <c r="AG218" s="13">
        <f>SUMIFS(Inyecciones!$E$2:$E$14185,Inyecciones!$A$2:$A$14185,Balance!AG$4,Inyecciones!$B$2:$B$14185,Balance!$B218,Inyecciones!$C$2:$C$14185,Balance!AG$5)</f>
        <v>8614053.6390153319</v>
      </c>
      <c r="AH218" s="13">
        <f>SUMIFS(Inyecciones!$E$2:$E$14185,Inyecciones!$A$2:$A$14185,Balance!AH$4,Inyecciones!$B$2:$B$14185,Balance!$B218,Inyecciones!$C$2:$C$14185,Balance!AH$5)</f>
        <v>7985257.0502509577</v>
      </c>
      <c r="AI218" s="13">
        <f>SUMIFS(Inyecciones!$E$2:$E$14185,Inyecciones!$A$2:$A$14185,Balance!AI$4,Inyecciones!$B$2:$B$14185,Balance!$B218,Inyecciones!$C$2:$C$14185,Balance!AI$5)</f>
        <v>7197502.6791918194</v>
      </c>
      <c r="AJ218" s="13">
        <f>SUMIFS(Inyecciones!$E$2:$E$14185,Inyecciones!$A$2:$A$14185,Balance!AJ$4,Inyecciones!$B$2:$B$14185,Balance!$B218,Inyecciones!$C$2:$C$14185,Balance!AJ$5)</f>
        <v>5643945.1136133159</v>
      </c>
      <c r="AK218" s="13">
        <f>SUMIFS(Inyecciones!$E$2:$E$14185,Inyecciones!$A$2:$A$14185,Balance!AK$4,Inyecciones!$B$2:$B$14185,Balance!$B218,Inyecciones!$C$2:$C$14185,Balance!AK$5)</f>
        <v>5385451.0825056229</v>
      </c>
      <c r="AL218" s="14">
        <f>SUMIFS(Inyecciones!$E$2:$E$14185,Inyecciones!$A$2:$A$14185,Balance!AL$4,Inyecciones!$B$2:$B$14185,Balance!$B218,Inyecciones!$C$2:$C$14185,Balance!AL$5)</f>
        <v>5556101.8343875324</v>
      </c>
      <c r="AM218" s="13"/>
      <c r="AN218" s="12">
        <f>SUMIFS('Retiro Mensual'!$E$2:$E$2629,'Retiro Mensual'!$A$2:$A$2629,AN$4,'Retiro Mensual'!$B$2:$B$2629,$B218,'Retiro Mensual'!$C$2:$C$2629,AN$5)</f>
        <v>0</v>
      </c>
      <c r="AO218" s="13">
        <f>SUMIFS('Retiro Mensual'!$E$2:$E$2629,'Retiro Mensual'!$A$2:$A$2629,AO$4,'Retiro Mensual'!$B$2:$B$2629,$B218,'Retiro Mensual'!$C$2:$C$2629,AO$5)</f>
        <v>0</v>
      </c>
      <c r="AP218" s="13">
        <f>SUMIFS('Retiro Mensual'!$E$2:$E$2629,'Retiro Mensual'!$A$2:$A$2629,AP$4,'Retiro Mensual'!$B$2:$B$2629,$B218,'Retiro Mensual'!$C$2:$C$2629,AP$5)</f>
        <v>0</v>
      </c>
      <c r="AQ218" s="13">
        <f>SUMIFS('Retiro Mensual'!$E$2:$E$2629,'Retiro Mensual'!$A$2:$A$2629,AQ$4,'Retiro Mensual'!$B$2:$B$2629,$B218,'Retiro Mensual'!$C$2:$C$2629,AQ$5)</f>
        <v>0</v>
      </c>
      <c r="AR218" s="13">
        <f>SUMIFS('Retiro Mensual'!$E$2:$E$2629,'Retiro Mensual'!$A$2:$A$2629,AR$4,'Retiro Mensual'!$B$2:$B$2629,$B218,'Retiro Mensual'!$C$2:$C$2629,AR$5)</f>
        <v>0</v>
      </c>
      <c r="AS218" s="13">
        <f>SUMIFS('Retiro Mensual'!$E$2:$E$2629,'Retiro Mensual'!$A$2:$A$2629,AS$4,'Retiro Mensual'!$B$2:$B$2629,$B218,'Retiro Mensual'!$C$2:$C$2629,AS$5)</f>
        <v>0</v>
      </c>
      <c r="AT218" s="13">
        <f>SUMIFS('Retiro Mensual'!$E$2:$E$2629,'Retiro Mensual'!$A$2:$A$2629,AT$4,'Retiro Mensual'!$B$2:$B$2629,$B218,'Retiro Mensual'!$C$2:$C$2629,AT$5)</f>
        <v>0</v>
      </c>
      <c r="AU218" s="13">
        <f>SUMIFS('Retiro Mensual'!$E$2:$E$2629,'Retiro Mensual'!$A$2:$A$2629,AU$4,'Retiro Mensual'!$B$2:$B$2629,$B218,'Retiro Mensual'!$C$2:$C$2629,AU$5)</f>
        <v>0</v>
      </c>
      <c r="AV218" s="13">
        <f>SUMIFS('Retiro Mensual'!$E$2:$E$2629,'Retiro Mensual'!$A$2:$A$2629,AV$4,'Retiro Mensual'!$B$2:$B$2629,$B218,'Retiro Mensual'!$C$2:$C$2629,AV$5)</f>
        <v>0</v>
      </c>
      <c r="AW218" s="13">
        <f>SUMIFS('Retiro Mensual'!$E$2:$E$2629,'Retiro Mensual'!$A$2:$A$2629,AW$4,'Retiro Mensual'!$B$2:$B$2629,$B218,'Retiro Mensual'!$C$2:$C$2629,AW$5)</f>
        <v>0</v>
      </c>
      <c r="AX218" s="13">
        <f>SUMIFS('Retiro Mensual'!$E$2:$E$2629,'Retiro Mensual'!$A$2:$A$2629,AX$4,'Retiro Mensual'!$B$2:$B$2629,$B218,'Retiro Mensual'!$C$2:$C$2629,AX$5)</f>
        <v>0</v>
      </c>
      <c r="AY218" s="14">
        <f>SUMIFS('Retiro Mensual'!$E$2:$E$2629,'Retiro Mensual'!$A$2:$A$2629,AY$4,'Retiro Mensual'!$B$2:$B$2629,$B218,'Retiro Mensual'!$C$2:$C$2629,AY$5)</f>
        <v>0</v>
      </c>
      <c r="AZ218" s="12">
        <f>SUMIFS('Retiro Mensual'!$E$2:$E$2629,'Retiro Mensual'!$A$2:$A$2629,AZ$4,'Retiro Mensual'!$B$2:$B$2629,$B218,'Retiro Mensual'!$C$2:$C$2629,AZ$5)</f>
        <v>0</v>
      </c>
      <c r="BA218" s="13">
        <f>SUMIFS('Retiro Mensual'!$E$2:$E$2629,'Retiro Mensual'!$A$2:$A$2629,BA$4,'Retiro Mensual'!$B$2:$B$2629,$B218,'Retiro Mensual'!$C$2:$C$2629,BA$5)</f>
        <v>0</v>
      </c>
      <c r="BB218" s="13">
        <f>SUMIFS('Retiro Mensual'!$E$2:$E$2629,'Retiro Mensual'!$A$2:$A$2629,BB$4,'Retiro Mensual'!$B$2:$B$2629,$B218,'Retiro Mensual'!$C$2:$C$2629,BB$5)</f>
        <v>0</v>
      </c>
      <c r="BC218" s="13">
        <f>SUMIFS('Retiro Mensual'!$E$2:$E$2629,'Retiro Mensual'!$A$2:$A$2629,BC$4,'Retiro Mensual'!$B$2:$B$2629,$B218,'Retiro Mensual'!$C$2:$C$2629,BC$5)</f>
        <v>0</v>
      </c>
      <c r="BD218" s="13">
        <f>SUMIFS('Retiro Mensual'!$E$2:$E$2629,'Retiro Mensual'!$A$2:$A$2629,BD$4,'Retiro Mensual'!$B$2:$B$2629,$B218,'Retiro Mensual'!$C$2:$C$2629,BD$5)</f>
        <v>0</v>
      </c>
      <c r="BE218" s="13">
        <f>SUMIFS('Retiro Mensual'!$E$2:$E$2629,'Retiro Mensual'!$A$2:$A$2629,BE$4,'Retiro Mensual'!$B$2:$B$2629,$B218,'Retiro Mensual'!$C$2:$C$2629,BE$5)</f>
        <v>0</v>
      </c>
      <c r="BF218" s="13">
        <f>SUMIFS('Retiro Mensual'!$E$2:$E$2629,'Retiro Mensual'!$A$2:$A$2629,BF$4,'Retiro Mensual'!$B$2:$B$2629,$B218,'Retiro Mensual'!$C$2:$C$2629,BF$5)</f>
        <v>0</v>
      </c>
      <c r="BG218" s="13">
        <f>SUMIFS('Retiro Mensual'!$E$2:$E$2629,'Retiro Mensual'!$A$2:$A$2629,BG$4,'Retiro Mensual'!$B$2:$B$2629,$B218,'Retiro Mensual'!$C$2:$C$2629,BG$5)</f>
        <v>0</v>
      </c>
      <c r="BH218" s="13">
        <f>SUMIFS('Retiro Mensual'!$E$2:$E$2629,'Retiro Mensual'!$A$2:$A$2629,BH$4,'Retiro Mensual'!$B$2:$B$2629,$B218,'Retiro Mensual'!$C$2:$C$2629,BH$5)</f>
        <v>0</v>
      </c>
      <c r="BI218" s="13">
        <f>SUMIFS('Retiro Mensual'!$E$2:$E$2629,'Retiro Mensual'!$A$2:$A$2629,BI$4,'Retiro Mensual'!$B$2:$B$2629,$B218,'Retiro Mensual'!$C$2:$C$2629,BI$5)</f>
        <v>0</v>
      </c>
      <c r="BJ218" s="13">
        <f>SUMIFS('Retiro Mensual'!$E$2:$E$2629,'Retiro Mensual'!$A$2:$A$2629,BJ$4,'Retiro Mensual'!$B$2:$B$2629,$B218,'Retiro Mensual'!$C$2:$C$2629,BJ$5)</f>
        <v>0</v>
      </c>
      <c r="BK218" s="14">
        <f>SUMIFS('Retiro Mensual'!$E$2:$E$2629,'Retiro Mensual'!$A$2:$A$2629,BK$4,'Retiro Mensual'!$B$2:$B$2629,$B218,'Retiro Mensual'!$C$2:$C$2629,BK$5)</f>
        <v>0</v>
      </c>
      <c r="BL218" s="12">
        <f>SUMIFS('Retiro Mensual'!$E$2:$E$2629,'Retiro Mensual'!$A$2:$A$2629,BL$4,'Retiro Mensual'!$B$2:$B$2629,$B218,'Retiro Mensual'!$C$2:$C$2629,BL$5)</f>
        <v>0</v>
      </c>
      <c r="BM218" s="13">
        <f>SUMIFS('Retiro Mensual'!$E$2:$E$2629,'Retiro Mensual'!$A$2:$A$2629,BM$4,'Retiro Mensual'!$B$2:$B$2629,$B218,'Retiro Mensual'!$C$2:$C$2629,BM$5)</f>
        <v>0</v>
      </c>
      <c r="BN218" s="13">
        <f>SUMIFS('Retiro Mensual'!$E$2:$E$2629,'Retiro Mensual'!$A$2:$A$2629,BN$4,'Retiro Mensual'!$B$2:$B$2629,$B218,'Retiro Mensual'!$C$2:$C$2629,BN$5)</f>
        <v>0</v>
      </c>
      <c r="BO218" s="13">
        <f>SUMIFS('Retiro Mensual'!$E$2:$E$2629,'Retiro Mensual'!$A$2:$A$2629,BO$4,'Retiro Mensual'!$B$2:$B$2629,$B218,'Retiro Mensual'!$C$2:$C$2629,BO$5)</f>
        <v>0</v>
      </c>
      <c r="BP218" s="13">
        <f>SUMIFS('Retiro Mensual'!$E$2:$E$2629,'Retiro Mensual'!$A$2:$A$2629,BP$4,'Retiro Mensual'!$B$2:$B$2629,$B218,'Retiro Mensual'!$C$2:$C$2629,BP$5)</f>
        <v>0</v>
      </c>
      <c r="BQ218" s="13">
        <f>SUMIFS('Retiro Mensual'!$E$2:$E$2629,'Retiro Mensual'!$A$2:$A$2629,BQ$4,'Retiro Mensual'!$B$2:$B$2629,$B218,'Retiro Mensual'!$C$2:$C$2629,BQ$5)</f>
        <v>0</v>
      </c>
      <c r="BR218" s="13">
        <f>SUMIFS('Retiro Mensual'!$E$2:$E$2629,'Retiro Mensual'!$A$2:$A$2629,BR$4,'Retiro Mensual'!$B$2:$B$2629,$B218,'Retiro Mensual'!$C$2:$C$2629,BR$5)</f>
        <v>0</v>
      </c>
      <c r="BS218" s="13">
        <f>SUMIFS('Retiro Mensual'!$E$2:$E$2629,'Retiro Mensual'!$A$2:$A$2629,BS$4,'Retiro Mensual'!$B$2:$B$2629,$B218,'Retiro Mensual'!$C$2:$C$2629,BS$5)</f>
        <v>0</v>
      </c>
      <c r="BT218" s="13">
        <f>SUMIFS('Retiro Mensual'!$E$2:$E$2629,'Retiro Mensual'!$A$2:$A$2629,BT$4,'Retiro Mensual'!$B$2:$B$2629,$B218,'Retiro Mensual'!$C$2:$C$2629,BT$5)</f>
        <v>0</v>
      </c>
      <c r="BU218" s="13">
        <f>SUMIFS('Retiro Mensual'!$E$2:$E$2629,'Retiro Mensual'!$A$2:$A$2629,BU$4,'Retiro Mensual'!$B$2:$B$2629,$B218,'Retiro Mensual'!$C$2:$C$2629,BU$5)</f>
        <v>0</v>
      </c>
      <c r="BV218" s="13">
        <f>SUMIFS('Retiro Mensual'!$E$2:$E$2629,'Retiro Mensual'!$A$2:$A$2629,BV$4,'Retiro Mensual'!$B$2:$B$2629,$B218,'Retiro Mensual'!$C$2:$C$2629,BV$5)</f>
        <v>0</v>
      </c>
      <c r="BW218" s="14">
        <f>SUMIFS('Retiro Mensual'!$E$2:$E$2629,'Retiro Mensual'!$A$2:$A$2629,BW$4,'Retiro Mensual'!$B$2:$B$2629,$B218,'Retiro Mensual'!$C$2:$C$2629,BW$5)</f>
        <v>0</v>
      </c>
      <c r="BX218" s="13"/>
      <c r="BY218" s="12">
        <f>SUMIFS('Compra Ventas'!$E$2:$E$2700,'Compra Ventas'!$A$2:$A$2700,BY$4,'Compra Ventas'!$B$2:$B$2700,$B218,'Compra Ventas'!$C$2:$C$2700,BY$5)</f>
        <v>-2798211.2989580422</v>
      </c>
      <c r="BZ218" s="13">
        <f>SUMIFS('Compra Ventas'!$E$2:$E$2700,'Compra Ventas'!$A$2:$A$2700,BZ$4,'Compra Ventas'!$B$2:$B$2700,$B218,'Compra Ventas'!$C$2:$C$2700,BZ$5)</f>
        <v>-2550141.6989552462</v>
      </c>
      <c r="CA218" s="13">
        <f>SUMIFS('Compra Ventas'!$E$2:$E$2700,'Compra Ventas'!$A$2:$A$2700,CA$4,'Compra Ventas'!$B$2:$B$2700,$B218,'Compra Ventas'!$C$2:$C$2700,CA$5)</f>
        <v>-2572472.7600319274</v>
      </c>
      <c r="CB218" s="13">
        <f>SUMIFS('Compra Ventas'!$E$2:$E$2700,'Compra Ventas'!$A$2:$A$2700,CB$4,'Compra Ventas'!$B$2:$B$2700,$B218,'Compra Ventas'!$C$2:$C$2700,CB$5)</f>
        <v>-1519461.5036135365</v>
      </c>
      <c r="CC218" s="13">
        <f>SUMIFS('Compra Ventas'!$E$2:$E$2700,'Compra Ventas'!$A$2:$A$2700,CC$4,'Compra Ventas'!$B$2:$B$2700,$B218,'Compra Ventas'!$C$2:$C$2700,CC$5)</f>
        <v>-1449059.4340874944</v>
      </c>
      <c r="CD218" s="13">
        <f>SUMIFS('Compra Ventas'!$E$2:$E$2700,'Compra Ventas'!$A$2:$A$2700,CD$4,'Compra Ventas'!$B$2:$B$2700,$B218,'Compra Ventas'!$C$2:$C$2700,CD$5)</f>
        <v>-1301286.3323628088</v>
      </c>
      <c r="CE218" s="13">
        <f>SUMIFS('Compra Ventas'!$E$2:$E$2700,'Compra Ventas'!$A$2:$A$2700,CE$4,'Compra Ventas'!$B$2:$B$2700,$B218,'Compra Ventas'!$C$2:$C$2700,CE$5)</f>
        <v>-1192830.29186635</v>
      </c>
      <c r="CF218" s="13">
        <f>SUMIFS('Compra Ventas'!$E$2:$E$2700,'Compra Ventas'!$A$2:$A$2700,CF$4,'Compra Ventas'!$B$2:$B$2700,$B218,'Compra Ventas'!$C$2:$C$2700,CF$5)</f>
        <v>-1239899.0698552362</v>
      </c>
      <c r="CG218" s="13">
        <f>SUMIFS('Compra Ventas'!$E$2:$E$2700,'Compra Ventas'!$A$2:$A$2700,CG$4,'Compra Ventas'!$B$2:$B$2700,$B218,'Compra Ventas'!$C$2:$C$2700,CG$5)</f>
        <v>-1133049.5394236355</v>
      </c>
      <c r="CH218" s="13">
        <f>SUMIFS('Compra Ventas'!$E$2:$E$2700,'Compra Ventas'!$A$2:$A$2700,CH$4,'Compra Ventas'!$B$2:$B$2700,$B218,'Compra Ventas'!$C$2:$C$2700,CH$5)</f>
        <v>-992630.44492479705</v>
      </c>
      <c r="CI218" s="13">
        <f>SUMIFS('Compra Ventas'!$E$2:$E$2700,'Compra Ventas'!$A$2:$A$2700,CI$4,'Compra Ventas'!$B$2:$B$2700,$B218,'Compra Ventas'!$C$2:$C$2700,CI$5)</f>
        <v>-948137.96348420088</v>
      </c>
      <c r="CJ218" s="14">
        <f>SUMIFS('Compra Ventas'!$E$2:$E$2700,'Compra Ventas'!$A$2:$A$2700,CJ$4,'Compra Ventas'!$B$2:$B$2700,$B218,'Compra Ventas'!$C$2:$C$2700,CJ$5)</f>
        <v>-1111066.8340975572</v>
      </c>
      <c r="CK218" s="12">
        <f>SUMIFS('Compra Ventas'!$E$2:$E$2700,'Compra Ventas'!$A$2:$A$2700,CK$4,'Compra Ventas'!$B$2:$B$2700,$B218,'Compra Ventas'!$C$2:$C$2700,CK$5)</f>
        <v>-2802470.7680493076</v>
      </c>
      <c r="CL218" s="13">
        <f>SUMIFS('Compra Ventas'!$E$2:$E$2700,'Compra Ventas'!$A$2:$A$2700,CL$4,'Compra Ventas'!$B$2:$B$2700,$B218,'Compra Ventas'!$C$2:$C$2700,CL$5)</f>
        <v>-2571966.7266457723</v>
      </c>
      <c r="CM218" s="13">
        <f>SUMIFS('Compra Ventas'!$E$2:$E$2700,'Compra Ventas'!$A$2:$A$2700,CM$4,'Compra Ventas'!$B$2:$B$2700,$B218,'Compra Ventas'!$C$2:$C$2700,CM$5)</f>
        <v>-2596655.7014968554</v>
      </c>
      <c r="CN218" s="13">
        <f>SUMIFS('Compra Ventas'!$E$2:$E$2700,'Compra Ventas'!$A$2:$A$2700,CN$4,'Compra Ventas'!$B$2:$B$2700,$B218,'Compra Ventas'!$C$2:$C$2700,CN$5)</f>
        <v>-1595381.3572610377</v>
      </c>
      <c r="CO218" s="13">
        <f>SUMIFS('Compra Ventas'!$E$2:$E$2700,'Compra Ventas'!$A$2:$A$2700,CO$4,'Compra Ventas'!$B$2:$B$2700,$B218,'Compra Ventas'!$C$2:$C$2700,CO$5)</f>
        <v>-1424213.8857792572</v>
      </c>
      <c r="CP218" s="13">
        <f>SUMIFS('Compra Ventas'!$E$2:$E$2700,'Compra Ventas'!$A$2:$A$2700,CP$4,'Compra Ventas'!$B$2:$B$2700,$B218,'Compra Ventas'!$C$2:$C$2700,CP$5)</f>
        <v>-1315745.9546243604</v>
      </c>
      <c r="CQ218" s="13">
        <f>SUMIFS('Compra Ventas'!$E$2:$E$2700,'Compra Ventas'!$A$2:$A$2700,CQ$4,'Compra Ventas'!$B$2:$B$2700,$B218,'Compra Ventas'!$C$2:$C$2700,CQ$5)</f>
        <v>-1246035.6331705032</v>
      </c>
      <c r="CR218" s="13">
        <f>SUMIFS('Compra Ventas'!$E$2:$E$2700,'Compra Ventas'!$A$2:$A$2700,CR$4,'Compra Ventas'!$B$2:$B$2700,$B218,'Compra Ventas'!$C$2:$C$2700,CR$5)</f>
        <v>-1247696.3528963269</v>
      </c>
      <c r="CS218" s="13">
        <f>SUMIFS('Compra Ventas'!$E$2:$E$2700,'Compra Ventas'!$A$2:$A$2700,CS$4,'Compra Ventas'!$B$2:$B$2700,$B218,'Compra Ventas'!$C$2:$C$2700,CS$5)</f>
        <v>-1149858.0296840598</v>
      </c>
      <c r="CT218" s="13">
        <f>SUMIFS('Compra Ventas'!$E$2:$E$2700,'Compra Ventas'!$A$2:$A$2700,CT$4,'Compra Ventas'!$B$2:$B$2700,$B218,'Compra Ventas'!$C$2:$C$2700,CT$5)</f>
        <v>-1098801.0915236769</v>
      </c>
      <c r="CU218" s="13">
        <f>SUMIFS('Compra Ventas'!$E$2:$E$2700,'Compra Ventas'!$A$2:$A$2700,CU$4,'Compra Ventas'!$B$2:$B$2700,$B218,'Compra Ventas'!$C$2:$C$2700,CU$5)</f>
        <v>-1232755.1578911794</v>
      </c>
      <c r="CV218" s="14">
        <f>SUMIFS('Compra Ventas'!$E$2:$E$2700,'Compra Ventas'!$A$2:$A$2700,CV$4,'Compra Ventas'!$B$2:$B$2700,$B218,'Compra Ventas'!$C$2:$C$2700,CV$5)</f>
        <v>-1459225.436709394</v>
      </c>
      <c r="CW218" s="12">
        <f>SUMIFS('Compra Ventas'!$E$2:$E$2700,'Compra Ventas'!$A$2:$A$2700,CW$4,'Compra Ventas'!$B$2:$B$2700,$B218,'Compra Ventas'!$C$2:$C$2700,CW$5)</f>
        <v>-2803386.7506013764</v>
      </c>
      <c r="CX218" s="13">
        <f>SUMIFS('Compra Ventas'!$E$2:$E$2700,'Compra Ventas'!$A$2:$A$2700,CX$4,'Compra Ventas'!$B$2:$B$2700,$B218,'Compra Ventas'!$C$2:$C$2700,CX$5)</f>
        <v>-2571451.7204859299</v>
      </c>
      <c r="CY218" s="13">
        <f>SUMIFS('Compra Ventas'!$E$2:$E$2700,'Compra Ventas'!$A$2:$A$2700,CY$4,'Compra Ventas'!$B$2:$B$2700,$B218,'Compra Ventas'!$C$2:$C$2700,CY$5)</f>
        <v>-2586478.0351812113</v>
      </c>
      <c r="CZ218" s="13">
        <f>SUMIFS('Compra Ventas'!$E$2:$E$2700,'Compra Ventas'!$A$2:$A$2700,CZ$4,'Compra Ventas'!$B$2:$B$2700,$B218,'Compra Ventas'!$C$2:$C$2700,CZ$5)</f>
        <v>-1582770.7942096556</v>
      </c>
      <c r="DA218" s="13">
        <f>SUMIFS('Compra Ventas'!$E$2:$E$2700,'Compra Ventas'!$A$2:$A$2700,DA$4,'Compra Ventas'!$B$2:$B$2700,$B218,'Compra Ventas'!$C$2:$C$2700,DA$5)</f>
        <v>-1476679.3031072186</v>
      </c>
      <c r="DB218" s="13">
        <f>SUMIFS('Compra Ventas'!$E$2:$E$2700,'Compra Ventas'!$A$2:$A$2700,DB$4,'Compra Ventas'!$B$2:$B$2700,$B218,'Compra Ventas'!$C$2:$C$2700,DB$5)</f>
        <v>-1407089.3874299277</v>
      </c>
      <c r="DC218" s="13">
        <f>SUMIFS('Compra Ventas'!$E$2:$E$2700,'Compra Ventas'!$A$2:$A$2700,DC$4,'Compra Ventas'!$B$2:$B$2700,$B218,'Compra Ventas'!$C$2:$C$2700,DC$5)</f>
        <v>-1353597.1968238354</v>
      </c>
      <c r="DD218" s="13">
        <f>SUMIFS('Compra Ventas'!$E$2:$E$2700,'Compra Ventas'!$A$2:$A$2700,DD$4,'Compra Ventas'!$B$2:$B$2700,$B218,'Compra Ventas'!$C$2:$C$2700,DD$5)</f>
        <v>-1366633.3940390635</v>
      </c>
      <c r="DE218" s="13">
        <f>SUMIFS('Compra Ventas'!$E$2:$E$2700,'Compra Ventas'!$A$2:$A$2700,DE$4,'Compra Ventas'!$B$2:$B$2700,$B218,'Compra Ventas'!$C$2:$C$2700,DE$5)</f>
        <v>-1226428.3311124411</v>
      </c>
      <c r="DF218" s="13">
        <f>SUMIFS('Compra Ventas'!$E$2:$E$2700,'Compra Ventas'!$A$2:$A$2700,DF$4,'Compra Ventas'!$B$2:$B$2700,$B218,'Compra Ventas'!$C$2:$C$2700,DF$5)</f>
        <v>-1394722.3235940244</v>
      </c>
      <c r="DG218" s="13">
        <f>SUMIFS('Compra Ventas'!$E$2:$E$2700,'Compra Ventas'!$A$2:$A$2700,DG$4,'Compra Ventas'!$B$2:$B$2700,$B218,'Compra Ventas'!$C$2:$C$2700,DG$5)</f>
        <v>-1562034.2758105539</v>
      </c>
      <c r="DH218" s="14">
        <f>SUMIFS('Compra Ventas'!$E$2:$E$2700,'Compra Ventas'!$A$2:$A$2700,DH$4,'Compra Ventas'!$B$2:$B$2700,$B218,'Compra Ventas'!$C$2:$C$2700,DH$5)</f>
        <v>-1741182.4327394566</v>
      </c>
      <c r="DI218" s="84"/>
      <c r="DJ218" s="98">
        <f>SUMIFS('Ajuste Ciclado'!D$5:D$47,'Ajuste Ciclado'!$C$5:$C$47,Balance!DJ$4,'Ajuste Ciclado'!$B$5:$B$47,Balance!$B218)</f>
        <v>0</v>
      </c>
      <c r="DK218" s="99">
        <f>SUMIFS('Ajuste Ciclado'!E$5:E$47,'Ajuste Ciclado'!$C$5:$C$47,Balance!DK$4,'Ajuste Ciclado'!$B$5:$B$47,Balance!$B218)</f>
        <v>0</v>
      </c>
      <c r="DL218" s="99">
        <f>SUMIFS('Ajuste Ciclado'!F$5:F$47,'Ajuste Ciclado'!$C$5:$C$47,Balance!DL$4,'Ajuste Ciclado'!$B$5:$B$47,Balance!$B218)</f>
        <v>0</v>
      </c>
      <c r="DM218" s="99">
        <f>SUMIFS('Ajuste Ciclado'!G$5:G$47,'Ajuste Ciclado'!$C$5:$C$47,Balance!DM$4,'Ajuste Ciclado'!$B$5:$B$47,Balance!$B218)</f>
        <v>0</v>
      </c>
      <c r="DN218" s="99">
        <f>SUMIFS('Ajuste Ciclado'!H$5:H$47,'Ajuste Ciclado'!$C$5:$C$47,Balance!DN$4,'Ajuste Ciclado'!$B$5:$B$47,Balance!$B218)</f>
        <v>0</v>
      </c>
      <c r="DO218" s="99">
        <f>SUMIFS('Ajuste Ciclado'!I$5:I$47,'Ajuste Ciclado'!$C$5:$C$47,Balance!DO$4,'Ajuste Ciclado'!$B$5:$B$47,Balance!$B218)</f>
        <v>0</v>
      </c>
      <c r="DP218" s="99">
        <f>SUMIFS('Ajuste Ciclado'!J$5:J$47,'Ajuste Ciclado'!$C$5:$C$47,Balance!DP$4,'Ajuste Ciclado'!$B$5:$B$47,Balance!$B218)</f>
        <v>0</v>
      </c>
      <c r="DQ218" s="99">
        <f>SUMIFS('Ajuste Ciclado'!K$5:K$47,'Ajuste Ciclado'!$C$5:$C$47,Balance!DQ$4,'Ajuste Ciclado'!$B$5:$B$47,Balance!$B218)</f>
        <v>0</v>
      </c>
      <c r="DR218" s="99">
        <f>SUMIFS('Ajuste Ciclado'!L$5:L$47,'Ajuste Ciclado'!$C$5:$C$47,Balance!DR$4,'Ajuste Ciclado'!$B$5:$B$47,Balance!$B218)</f>
        <v>0</v>
      </c>
      <c r="DS218" s="99">
        <f>SUMIFS('Ajuste Ciclado'!M$5:M$47,'Ajuste Ciclado'!$C$5:$C$47,Balance!DS$4,'Ajuste Ciclado'!$B$5:$B$47,Balance!$B218)</f>
        <v>0</v>
      </c>
      <c r="DT218" s="99">
        <f>SUMIFS('Ajuste Ciclado'!N$5:N$47,'Ajuste Ciclado'!$C$5:$C$47,Balance!DT$4,'Ajuste Ciclado'!$B$5:$B$47,Balance!$B218)</f>
        <v>0</v>
      </c>
      <c r="DU218" s="100">
        <f>SUMIFS('Ajuste Ciclado'!O$5:O$47,'Ajuste Ciclado'!$C$5:$C$47,Balance!DU$4,'Ajuste Ciclado'!$B$5:$B$47,Balance!$B218)</f>
        <v>0</v>
      </c>
      <c r="DV218" s="98">
        <f>SUMIFS('Ajuste Ciclado'!D$5:D$47,'Ajuste Ciclado'!$C$5:$C$47,Balance!DV$4,'Ajuste Ciclado'!$B$5:$B$47,Balance!$B218)</f>
        <v>0</v>
      </c>
      <c r="DW218" s="99">
        <f>SUMIFS('Ajuste Ciclado'!E$5:E$47,'Ajuste Ciclado'!$C$5:$C$47,Balance!DW$4,'Ajuste Ciclado'!$B$5:$B$47,Balance!$B218)</f>
        <v>0</v>
      </c>
      <c r="DX218" s="99">
        <f>SUMIFS('Ajuste Ciclado'!F$5:F$47,'Ajuste Ciclado'!$C$5:$C$47,Balance!DX$4,'Ajuste Ciclado'!$B$5:$B$47,Balance!$B218)</f>
        <v>0</v>
      </c>
      <c r="DY218" s="99">
        <f>SUMIFS('Ajuste Ciclado'!G$5:G$47,'Ajuste Ciclado'!$C$5:$C$47,Balance!DY$4,'Ajuste Ciclado'!$B$5:$B$47,Balance!$B218)</f>
        <v>0</v>
      </c>
      <c r="DZ218" s="99">
        <f>SUMIFS('Ajuste Ciclado'!H$5:H$47,'Ajuste Ciclado'!$C$5:$C$47,Balance!DZ$4,'Ajuste Ciclado'!$B$5:$B$47,Balance!$B218)</f>
        <v>0</v>
      </c>
      <c r="EA218" s="99">
        <f>SUMIFS('Ajuste Ciclado'!I$5:I$47,'Ajuste Ciclado'!$C$5:$C$47,Balance!EA$4,'Ajuste Ciclado'!$B$5:$B$47,Balance!$B218)</f>
        <v>0</v>
      </c>
      <c r="EB218" s="99">
        <f>SUMIFS('Ajuste Ciclado'!J$5:J$47,'Ajuste Ciclado'!$C$5:$C$47,Balance!EB$4,'Ajuste Ciclado'!$B$5:$B$47,Balance!$B218)</f>
        <v>0</v>
      </c>
      <c r="EC218" s="99">
        <f>SUMIFS('Ajuste Ciclado'!K$5:K$47,'Ajuste Ciclado'!$C$5:$C$47,Balance!EC$4,'Ajuste Ciclado'!$B$5:$B$47,Balance!$B218)</f>
        <v>0</v>
      </c>
      <c r="ED218" s="99">
        <f>SUMIFS('Ajuste Ciclado'!L$5:L$47,'Ajuste Ciclado'!$C$5:$C$47,Balance!ED$4,'Ajuste Ciclado'!$B$5:$B$47,Balance!$B218)</f>
        <v>0</v>
      </c>
      <c r="EE218" s="99">
        <f>SUMIFS('Ajuste Ciclado'!M$5:M$47,'Ajuste Ciclado'!$C$5:$C$47,Balance!EE$4,'Ajuste Ciclado'!$B$5:$B$47,Balance!$B218)</f>
        <v>0</v>
      </c>
      <c r="EF218" s="99">
        <f>SUMIFS('Ajuste Ciclado'!N$5:N$47,'Ajuste Ciclado'!$C$5:$C$47,Balance!EF$4,'Ajuste Ciclado'!$B$5:$B$47,Balance!$B218)</f>
        <v>0</v>
      </c>
      <c r="EG218" s="100">
        <f>SUMIFS('Ajuste Ciclado'!O$5:O$47,'Ajuste Ciclado'!$C$5:$C$47,Balance!EG$4,'Ajuste Ciclado'!$B$5:$B$47,Balance!$B218)</f>
        <v>0</v>
      </c>
      <c r="EH218" s="98">
        <f>SUMIFS('Ajuste Ciclado'!D$5:D$47,'Ajuste Ciclado'!$C$5:$C$47,Balance!EH$4,'Ajuste Ciclado'!$B$5:$B$47,Balance!$B218)</f>
        <v>0</v>
      </c>
      <c r="EI218" s="99">
        <f>SUMIFS('Ajuste Ciclado'!E$5:E$47,'Ajuste Ciclado'!$C$5:$C$47,Balance!EI$4,'Ajuste Ciclado'!$B$5:$B$47,Balance!$B218)</f>
        <v>0</v>
      </c>
      <c r="EJ218" s="99">
        <f>SUMIFS('Ajuste Ciclado'!F$5:F$47,'Ajuste Ciclado'!$C$5:$C$47,Balance!EJ$4,'Ajuste Ciclado'!$B$5:$B$47,Balance!$B218)</f>
        <v>0</v>
      </c>
      <c r="EK218" s="99">
        <f>SUMIFS('Ajuste Ciclado'!G$5:G$47,'Ajuste Ciclado'!$C$5:$C$47,Balance!EK$4,'Ajuste Ciclado'!$B$5:$B$47,Balance!$B218)</f>
        <v>0</v>
      </c>
      <c r="EL218" s="99">
        <f>SUMIFS('Ajuste Ciclado'!H$5:H$47,'Ajuste Ciclado'!$C$5:$C$47,Balance!EL$4,'Ajuste Ciclado'!$B$5:$B$47,Balance!$B218)</f>
        <v>0</v>
      </c>
      <c r="EM218" s="99">
        <f>SUMIFS('Ajuste Ciclado'!I$5:I$47,'Ajuste Ciclado'!$C$5:$C$47,Balance!EM$4,'Ajuste Ciclado'!$B$5:$B$47,Balance!$B218)</f>
        <v>0</v>
      </c>
      <c r="EN218" s="99">
        <f>SUMIFS('Ajuste Ciclado'!J$5:J$47,'Ajuste Ciclado'!$C$5:$C$47,Balance!EN$4,'Ajuste Ciclado'!$B$5:$B$47,Balance!$B218)</f>
        <v>0</v>
      </c>
      <c r="EO218" s="99">
        <f>SUMIFS('Ajuste Ciclado'!K$5:K$47,'Ajuste Ciclado'!$C$5:$C$47,Balance!EO$4,'Ajuste Ciclado'!$B$5:$B$47,Balance!$B218)</f>
        <v>0</v>
      </c>
      <c r="EP218" s="99">
        <f>SUMIFS('Ajuste Ciclado'!L$5:L$47,'Ajuste Ciclado'!$C$5:$C$47,Balance!EP$4,'Ajuste Ciclado'!$B$5:$B$47,Balance!$B218)</f>
        <v>0</v>
      </c>
      <c r="EQ218" s="99">
        <f>SUMIFS('Ajuste Ciclado'!M$5:M$47,'Ajuste Ciclado'!$C$5:$C$47,Balance!EQ$4,'Ajuste Ciclado'!$B$5:$B$47,Balance!$B218)</f>
        <v>0</v>
      </c>
      <c r="ER218" s="99">
        <f>SUMIFS('Ajuste Ciclado'!N$5:N$47,'Ajuste Ciclado'!$C$5:$C$47,Balance!ER$4,'Ajuste Ciclado'!$B$5:$B$47,Balance!$B218)</f>
        <v>0</v>
      </c>
      <c r="ES218" s="100">
        <f>SUMIFS('Ajuste Ciclado'!O$5:O$47,'Ajuste Ciclado'!$C$5:$C$47,Balance!ES$4,'Ajuste Ciclado'!$B$5:$B$47,Balance!$B218)</f>
        <v>0</v>
      </c>
      <c r="ET218" s="84"/>
      <c r="EU218" s="12">
        <f t="shared" si="328"/>
        <v>6367278.0772383623</v>
      </c>
      <c r="EV218" s="13">
        <f t="shared" si="293"/>
        <v>5428099.7131208181</v>
      </c>
      <c r="EW218" s="13">
        <f t="shared" si="294"/>
        <v>6859828.739570912</v>
      </c>
      <c r="EX218" s="13">
        <f t="shared" si="295"/>
        <v>7017938.5320073375</v>
      </c>
      <c r="EY218" s="13">
        <f t="shared" si="296"/>
        <v>3317321.2553256303</v>
      </c>
      <c r="EZ218" s="13">
        <f t="shared" si="297"/>
        <v>6330409.3470610641</v>
      </c>
      <c r="FA218" s="13">
        <f t="shared" si="298"/>
        <v>6161345.08356182</v>
      </c>
      <c r="FB218" s="13">
        <f t="shared" si="299"/>
        <v>5960092.8860105369</v>
      </c>
      <c r="FC218" s="13">
        <f t="shared" si="300"/>
        <v>5394112.5735388985</v>
      </c>
      <c r="FD218" s="13">
        <f t="shared" si="301"/>
        <v>1090596.569290637</v>
      </c>
      <c r="FE218" s="13">
        <f t="shared" si="302"/>
        <v>305147.33706942713</v>
      </c>
      <c r="FF218" s="14">
        <f t="shared" si="303"/>
        <v>153919.83836663677</v>
      </c>
      <c r="FG218" s="12">
        <f t="shared" si="304"/>
        <v>6383019.0419750474</v>
      </c>
      <c r="FH218" s="13">
        <f t="shared" si="305"/>
        <v>5499824.7972315624</v>
      </c>
      <c r="FI218" s="13">
        <f t="shared" si="306"/>
        <v>6948947.4072007788</v>
      </c>
      <c r="FJ218" s="13">
        <f t="shared" si="307"/>
        <v>7375880.9216193594</v>
      </c>
      <c r="FK218" s="13">
        <f t="shared" si="308"/>
        <v>3257519.9806266632</v>
      </c>
      <c r="FL218" s="13">
        <f t="shared" si="309"/>
        <v>6417125.1742391186</v>
      </c>
      <c r="FM218" s="13">
        <f t="shared" si="310"/>
        <v>6581151.7578366827</v>
      </c>
      <c r="FN218" s="13">
        <f t="shared" si="311"/>
        <v>6005913.4243594361</v>
      </c>
      <c r="FO218" s="13">
        <f t="shared" si="312"/>
        <v>5517559.0374284647</v>
      </c>
      <c r="FP218" s="13">
        <f t="shared" si="313"/>
        <v>1753466.4713890662</v>
      </c>
      <c r="FQ218" s="13">
        <f t="shared" si="314"/>
        <v>1417975.5522390078</v>
      </c>
      <c r="FR218" s="14">
        <f t="shared" si="315"/>
        <v>1889088.0593655191</v>
      </c>
      <c r="FS218" s="12">
        <f t="shared" si="316"/>
        <v>6384574.1214865362</v>
      </c>
      <c r="FT218" s="13">
        <f t="shared" si="317"/>
        <v>5491661.3376218528</v>
      </c>
      <c r="FU218" s="13">
        <f t="shared" si="318"/>
        <v>6904137.9919972494</v>
      </c>
      <c r="FV218" s="13">
        <f t="shared" si="319"/>
        <v>7312005.0979775488</v>
      </c>
      <c r="FW218" s="13">
        <f t="shared" si="320"/>
        <v>3385284.4827127531</v>
      </c>
      <c r="FX218" s="13">
        <f t="shared" si="321"/>
        <v>6959095.4327258291</v>
      </c>
      <c r="FY218" s="13">
        <f t="shared" si="322"/>
        <v>7260456.4421914965</v>
      </c>
      <c r="FZ218" s="13">
        <f t="shared" si="323"/>
        <v>6618623.656211894</v>
      </c>
      <c r="GA218" s="13">
        <f t="shared" si="324"/>
        <v>5971074.3480793778</v>
      </c>
      <c r="GB218" s="13">
        <f t="shared" si="325"/>
        <v>4249222.7900192915</v>
      </c>
      <c r="GC218" s="13">
        <f t="shared" si="326"/>
        <v>3823416.8066950692</v>
      </c>
      <c r="GD218" s="14">
        <f t="shared" si="327"/>
        <v>3814919.4016480758</v>
      </c>
      <c r="GE218" s="84"/>
      <c r="GF218" s="12">
        <f t="shared" si="329"/>
        <v>54386089.95216208</v>
      </c>
      <c r="GG218" s="13">
        <f t="shared" si="329"/>
        <v>59047471.6255107</v>
      </c>
      <c r="GH218" s="14">
        <f t="shared" si="329"/>
        <v>68174471.909366965</v>
      </c>
      <c r="GI218" s="6">
        <f t="shared" si="330"/>
        <v>1</v>
      </c>
      <c r="GJ218" s="12">
        <f t="shared" si="331"/>
        <v>0</v>
      </c>
      <c r="GK218" s="13">
        <f t="shared" si="332"/>
        <v>0</v>
      </c>
      <c r="GL218" s="14">
        <f t="shared" si="333"/>
        <v>0</v>
      </c>
      <c r="GM218" s="84"/>
      <c r="GN218" s="66">
        <f t="shared" si="334"/>
        <v>0</v>
      </c>
      <c r="GO218" s="84"/>
      <c r="GP218" s="63" t="str" cm="1">
        <f t="array" ref="GP218">INDEX($GF$4:$GH$4,1,GI218)</f>
        <v>Sample 1</v>
      </c>
      <c r="GQ218" s="12">
        <f t="shared" si="287"/>
        <v>153919.83836663677</v>
      </c>
      <c r="GR218" s="13">
        <f t="shared" si="287"/>
        <v>305147.33706942713</v>
      </c>
      <c r="GS218" s="14">
        <f t="shared" si="287"/>
        <v>1090596.569290637</v>
      </c>
      <c r="GT218" s="12">
        <f t="shared" si="288"/>
        <v>1417975.5522390078</v>
      </c>
      <c r="GU218" s="13">
        <f t="shared" si="288"/>
        <v>1753466.4713890662</v>
      </c>
      <c r="GV218" s="14">
        <f t="shared" si="288"/>
        <v>1889088.0593655191</v>
      </c>
      <c r="GW218" s="12">
        <f t="shared" si="289"/>
        <v>3385284.4827127531</v>
      </c>
      <c r="GX218" s="13">
        <f t="shared" si="289"/>
        <v>3814919.4016480758</v>
      </c>
      <c r="GY218" s="14">
        <f t="shared" si="289"/>
        <v>3823416.8066950692</v>
      </c>
      <c r="GZ218" s="84" t="str">
        <f t="shared" si="290"/>
        <v>Sample 1</v>
      </c>
      <c r="HA218" s="12">
        <f t="shared" si="335"/>
        <v>0</v>
      </c>
      <c r="HB218" s="13">
        <f t="shared" si="335"/>
        <v>0</v>
      </c>
      <c r="HC218" s="14">
        <f t="shared" si="335"/>
        <v>0</v>
      </c>
      <c r="HD218" s="6">
        <f t="shared" si="291"/>
        <v>0</v>
      </c>
      <c r="HE218" s="84" t="str">
        <f t="shared" si="292"/>
        <v>Ok</v>
      </c>
    </row>
    <row r="219" spans="2:213" x14ac:dyDescent="0.3">
      <c r="B219" s="84" t="s">
        <v>264</v>
      </c>
      <c r="C219" s="12">
        <f>SUMIFS(Inyecciones!$E$2:$E$14185,Inyecciones!$A$2:$A$14185,Balance!C$4,Inyecciones!$B$2:$B$14185,Balance!$B219,Inyecciones!$C$2:$C$14185,Balance!C$5)</f>
        <v>8704968.463912027</v>
      </c>
      <c r="D219" s="13">
        <f>SUMIFS(Inyecciones!$E$2:$E$14185,Inyecciones!$A$2:$A$14185,Balance!D$4,Inyecciones!$B$2:$B$14185,Balance!$B219,Inyecciones!$C$2:$C$14185,Balance!D$5)</f>
        <v>7577373.8901457731</v>
      </c>
      <c r="E219" s="13">
        <f>SUMIFS(Inyecciones!$E$2:$E$14185,Inyecciones!$A$2:$A$14185,Balance!E$4,Inyecciones!$B$2:$B$14185,Balance!$B219,Inyecciones!$C$2:$C$14185,Balance!E$5)</f>
        <v>5327988.2118180012</v>
      </c>
      <c r="F219" s="13">
        <f>SUMIFS(Inyecciones!$E$2:$E$14185,Inyecciones!$A$2:$A$14185,Balance!F$4,Inyecciones!$B$2:$B$14185,Balance!$B219,Inyecciones!$C$2:$C$14185,Balance!F$5)</f>
        <v>8108437.533831099</v>
      </c>
      <c r="G219" s="13">
        <f>SUMIFS(Inyecciones!$E$2:$E$14185,Inyecciones!$A$2:$A$14185,Balance!G$4,Inyecciones!$B$2:$B$14185,Balance!$B219,Inyecciones!$C$2:$C$14185,Balance!G$5)</f>
        <v>8525313.4808040205</v>
      </c>
      <c r="H219" s="13">
        <f>SUMIFS(Inyecciones!$E$2:$E$14185,Inyecciones!$A$2:$A$14185,Balance!H$4,Inyecciones!$B$2:$B$14185,Balance!$B219,Inyecciones!$C$2:$C$14185,Balance!H$5)</f>
        <v>7248240.3818057617</v>
      </c>
      <c r="I219" s="13">
        <f>SUMIFS(Inyecciones!$E$2:$E$14185,Inyecciones!$A$2:$A$14185,Balance!I$4,Inyecciones!$B$2:$B$14185,Balance!$B219,Inyecciones!$C$2:$C$14185,Balance!I$5)</f>
        <v>6984664.1126921959</v>
      </c>
      <c r="J219" s="13">
        <f>SUMIFS(Inyecciones!$E$2:$E$14185,Inyecciones!$A$2:$A$14185,Balance!J$4,Inyecciones!$B$2:$B$14185,Balance!$B219,Inyecciones!$C$2:$C$14185,Balance!J$5)</f>
        <v>7308355.8239405882</v>
      </c>
      <c r="K219" s="13">
        <f>SUMIFS(Inyecciones!$E$2:$E$14185,Inyecciones!$A$2:$A$14185,Balance!K$4,Inyecciones!$B$2:$B$14185,Balance!$B219,Inyecciones!$C$2:$C$14185,Balance!K$5)</f>
        <v>6199204.2126788776</v>
      </c>
      <c r="L219" s="13">
        <f>SUMIFS(Inyecciones!$E$2:$E$14185,Inyecciones!$A$2:$A$14185,Balance!L$4,Inyecciones!$B$2:$B$14185,Balance!$B219,Inyecciones!$C$2:$C$14185,Balance!L$5)</f>
        <v>1533706.3341427001</v>
      </c>
      <c r="M219" s="13">
        <f>SUMIFS(Inyecciones!$E$2:$E$14185,Inyecciones!$A$2:$A$14185,Balance!M$4,Inyecciones!$B$2:$B$14185,Balance!$B219,Inyecciones!$C$2:$C$14185,Balance!M$5)</f>
        <v>1190313.857756204</v>
      </c>
      <c r="N219" s="14">
        <f>SUMIFS(Inyecciones!$E$2:$E$14185,Inyecciones!$A$2:$A$14185,Balance!N$4,Inyecciones!$B$2:$B$14185,Balance!$B219,Inyecciones!$C$2:$C$14185,Balance!N$5)</f>
        <v>1201423.4636996179</v>
      </c>
      <c r="O219" s="12">
        <f>SUMIFS(Inyecciones!$E$2:$E$14185,Inyecciones!$A$2:$A$14185,Balance!O$4,Inyecciones!$B$2:$B$14185,Balance!$B219,Inyecciones!$C$2:$C$14185,Balance!O$5)</f>
        <v>8723963.9739814643</v>
      </c>
      <c r="P219" s="13">
        <f>SUMIFS(Inyecciones!$E$2:$E$14185,Inyecciones!$A$2:$A$14185,Balance!P$4,Inyecciones!$B$2:$B$14185,Balance!$B219,Inyecciones!$C$2:$C$14185,Balance!P$5)</f>
        <v>7666223.5674080094</v>
      </c>
      <c r="Q219" s="13">
        <f>SUMIFS(Inyecciones!$E$2:$E$14185,Inyecciones!$A$2:$A$14185,Balance!Q$4,Inyecciones!$B$2:$B$14185,Balance!$B219,Inyecciones!$C$2:$C$14185,Balance!Q$5)</f>
        <v>5391127.7872706763</v>
      </c>
      <c r="R219" s="13">
        <f>SUMIFS(Inyecciones!$E$2:$E$14185,Inyecciones!$A$2:$A$14185,Balance!R$4,Inyecciones!$B$2:$B$14185,Balance!$B219,Inyecciones!$C$2:$C$14185,Balance!R$5)</f>
        <v>8520500.3261425328</v>
      </c>
      <c r="S219" s="13">
        <f>SUMIFS(Inyecciones!$E$2:$E$14185,Inyecciones!$A$2:$A$14185,Balance!S$4,Inyecciones!$B$2:$B$14185,Balance!$B219,Inyecciones!$C$2:$C$14185,Balance!S$5)</f>
        <v>8355852.3129061302</v>
      </c>
      <c r="T219" s="13">
        <f>SUMIFS(Inyecciones!$E$2:$E$14185,Inyecciones!$A$2:$A$14185,Balance!T$4,Inyecciones!$B$2:$B$14185,Balance!$B219,Inyecciones!$C$2:$C$14185,Balance!T$5)</f>
        <v>7344332.2608691137</v>
      </c>
      <c r="U219" s="13">
        <f>SUMIFS(Inyecciones!$E$2:$E$14185,Inyecciones!$A$2:$A$14185,Balance!U$4,Inyecciones!$B$2:$B$14185,Balance!$B219,Inyecciones!$C$2:$C$14185,Balance!U$5)</f>
        <v>7433909.5931747174</v>
      </c>
      <c r="V219" s="13">
        <f>SUMIFS(Inyecciones!$E$2:$E$14185,Inyecciones!$A$2:$A$14185,Balance!V$4,Inyecciones!$B$2:$B$14185,Balance!$B219,Inyecciones!$C$2:$C$14185,Balance!V$5)</f>
        <v>7355148.3305604067</v>
      </c>
      <c r="W219" s="13">
        <f>SUMIFS(Inyecciones!$E$2:$E$14185,Inyecciones!$A$2:$A$14185,Balance!W$4,Inyecciones!$B$2:$B$14185,Balance!$B219,Inyecciones!$C$2:$C$14185,Balance!W$5)</f>
        <v>6332412.042907116</v>
      </c>
      <c r="X219" s="13">
        <f>SUMIFS(Inyecciones!$E$2:$E$14185,Inyecciones!$A$2:$A$14185,Balance!X$4,Inyecciones!$B$2:$B$14185,Balance!$B219,Inyecciones!$C$2:$C$14185,Balance!X$5)</f>
        <v>2143094.905675787</v>
      </c>
      <c r="Y219" s="13">
        <f>SUMIFS(Inyecciones!$E$2:$E$14185,Inyecciones!$A$2:$A$14185,Balance!Y$4,Inyecciones!$B$2:$B$14185,Balance!$B219,Inyecciones!$C$2:$C$14185,Balance!Y$5)</f>
        <v>2517671.808499461</v>
      </c>
      <c r="Z219" s="14">
        <f>SUMIFS(Inyecciones!$E$2:$E$14185,Inyecciones!$A$2:$A$14185,Balance!Z$4,Inyecciones!$B$2:$B$14185,Balance!$B219,Inyecciones!$C$2:$C$14185,Balance!Z$5)</f>
        <v>3180077.1561985998</v>
      </c>
      <c r="AA219" s="12">
        <f>SUMIFS(Inyecciones!$E$2:$E$14185,Inyecciones!$A$2:$A$14185,Balance!AA$4,Inyecciones!$B$2:$B$14185,Balance!$B219,Inyecciones!$C$2:$C$14185,Balance!AA$5)</f>
        <v>8726310.877289379</v>
      </c>
      <c r="AB219" s="13">
        <f>SUMIFS(Inyecciones!$E$2:$E$14185,Inyecciones!$A$2:$A$14185,Balance!AB$4,Inyecciones!$B$2:$B$14185,Balance!$B219,Inyecciones!$C$2:$C$14185,Balance!AB$5)</f>
        <v>7657981.1520018782</v>
      </c>
      <c r="AC219" s="13">
        <f>SUMIFS(Inyecciones!$E$2:$E$14185,Inyecciones!$A$2:$A$14185,Balance!AC$4,Inyecciones!$B$2:$B$14185,Balance!$B219,Inyecciones!$C$2:$C$14185,Balance!AC$5)</f>
        <v>5357646.5492359363</v>
      </c>
      <c r="AD219" s="13">
        <f>SUMIFS(Inyecciones!$E$2:$E$14185,Inyecciones!$A$2:$A$14185,Balance!AD$4,Inyecciones!$B$2:$B$14185,Balance!$B219,Inyecciones!$C$2:$C$14185,Balance!AD$5)</f>
        <v>8447857.0054474063</v>
      </c>
      <c r="AE219" s="13">
        <f>SUMIFS(Inyecciones!$E$2:$E$14185,Inyecciones!$A$2:$A$14185,Balance!AE$4,Inyecciones!$B$2:$B$14185,Balance!$B219,Inyecciones!$C$2:$C$14185,Balance!AE$5)</f>
        <v>8697187.9612117112</v>
      </c>
      <c r="AF219" s="13">
        <f>SUMIFS(Inyecciones!$E$2:$E$14185,Inyecciones!$A$2:$A$14185,Balance!AF$4,Inyecciones!$B$2:$B$14185,Balance!$B219,Inyecciones!$C$2:$C$14185,Balance!AF$5)</f>
        <v>7945825.0436528334</v>
      </c>
      <c r="AG219" s="13">
        <f>SUMIFS(Inyecciones!$E$2:$E$14185,Inyecciones!$A$2:$A$14185,Balance!AG$4,Inyecciones!$B$2:$B$14185,Balance!$B219,Inyecciones!$C$2:$C$14185,Balance!AG$5)</f>
        <v>8181239.6694079433</v>
      </c>
      <c r="AH219" s="13">
        <f>SUMIFS(Inyecciones!$E$2:$E$14185,Inyecciones!$A$2:$A$14185,Balance!AH$4,Inyecciones!$B$2:$B$14185,Balance!$B219,Inyecciones!$C$2:$C$14185,Balance!AH$5)</f>
        <v>8108242.7233868577</v>
      </c>
      <c r="AI219" s="13">
        <f>SUMIFS(Inyecciones!$E$2:$E$14185,Inyecciones!$A$2:$A$14185,Balance!AI$4,Inyecciones!$B$2:$B$14185,Balance!$B219,Inyecciones!$C$2:$C$14185,Balance!AI$5)</f>
        <v>6835863.4514383096</v>
      </c>
      <c r="AJ219" s="13">
        <f>SUMIFS(Inyecciones!$E$2:$E$14185,Inyecciones!$A$2:$A$14185,Balance!AJ$4,Inyecciones!$B$2:$B$14185,Balance!$B219,Inyecciones!$C$2:$C$14185,Balance!AJ$5)</f>
        <v>4381101.259777531</v>
      </c>
      <c r="AK219" s="13">
        <f>SUMIFS(Inyecciones!$E$2:$E$14185,Inyecciones!$A$2:$A$14185,Balance!AK$4,Inyecciones!$B$2:$B$14185,Balance!$B219,Inyecciones!$C$2:$C$14185,Balance!AK$5)</f>
        <v>5114858.5648797275</v>
      </c>
      <c r="AL219" s="14">
        <f>SUMIFS(Inyecciones!$E$2:$E$14185,Inyecciones!$A$2:$A$14185,Balance!AL$4,Inyecciones!$B$2:$B$14185,Balance!$B219,Inyecciones!$C$2:$C$14185,Balance!AL$5)</f>
        <v>5276945.2846015953</v>
      </c>
      <c r="AM219" s="13"/>
      <c r="AN219" s="12">
        <f>SUMIFS('Retiro Mensual'!$E$2:$E$2629,'Retiro Mensual'!$A$2:$A$2629,AN$4,'Retiro Mensual'!$B$2:$B$2629,$B219,'Retiro Mensual'!$C$2:$C$2629,AN$5)</f>
        <v>0</v>
      </c>
      <c r="AO219" s="13">
        <f>SUMIFS('Retiro Mensual'!$E$2:$E$2629,'Retiro Mensual'!$A$2:$A$2629,AO$4,'Retiro Mensual'!$B$2:$B$2629,$B219,'Retiro Mensual'!$C$2:$C$2629,AO$5)</f>
        <v>0</v>
      </c>
      <c r="AP219" s="13">
        <f>SUMIFS('Retiro Mensual'!$E$2:$E$2629,'Retiro Mensual'!$A$2:$A$2629,AP$4,'Retiro Mensual'!$B$2:$B$2629,$B219,'Retiro Mensual'!$C$2:$C$2629,AP$5)</f>
        <v>0</v>
      </c>
      <c r="AQ219" s="13">
        <f>SUMIFS('Retiro Mensual'!$E$2:$E$2629,'Retiro Mensual'!$A$2:$A$2629,AQ$4,'Retiro Mensual'!$B$2:$B$2629,$B219,'Retiro Mensual'!$C$2:$C$2629,AQ$5)</f>
        <v>0</v>
      </c>
      <c r="AR219" s="13">
        <f>SUMIFS('Retiro Mensual'!$E$2:$E$2629,'Retiro Mensual'!$A$2:$A$2629,AR$4,'Retiro Mensual'!$B$2:$B$2629,$B219,'Retiro Mensual'!$C$2:$C$2629,AR$5)</f>
        <v>0</v>
      </c>
      <c r="AS219" s="13">
        <f>SUMIFS('Retiro Mensual'!$E$2:$E$2629,'Retiro Mensual'!$A$2:$A$2629,AS$4,'Retiro Mensual'!$B$2:$B$2629,$B219,'Retiro Mensual'!$C$2:$C$2629,AS$5)</f>
        <v>0</v>
      </c>
      <c r="AT219" s="13">
        <f>SUMIFS('Retiro Mensual'!$E$2:$E$2629,'Retiro Mensual'!$A$2:$A$2629,AT$4,'Retiro Mensual'!$B$2:$B$2629,$B219,'Retiro Mensual'!$C$2:$C$2629,AT$5)</f>
        <v>0</v>
      </c>
      <c r="AU219" s="13">
        <f>SUMIFS('Retiro Mensual'!$E$2:$E$2629,'Retiro Mensual'!$A$2:$A$2629,AU$4,'Retiro Mensual'!$B$2:$B$2629,$B219,'Retiro Mensual'!$C$2:$C$2629,AU$5)</f>
        <v>0</v>
      </c>
      <c r="AV219" s="13">
        <f>SUMIFS('Retiro Mensual'!$E$2:$E$2629,'Retiro Mensual'!$A$2:$A$2629,AV$4,'Retiro Mensual'!$B$2:$B$2629,$B219,'Retiro Mensual'!$C$2:$C$2629,AV$5)</f>
        <v>0</v>
      </c>
      <c r="AW219" s="13">
        <f>SUMIFS('Retiro Mensual'!$E$2:$E$2629,'Retiro Mensual'!$A$2:$A$2629,AW$4,'Retiro Mensual'!$B$2:$B$2629,$B219,'Retiro Mensual'!$C$2:$C$2629,AW$5)</f>
        <v>0</v>
      </c>
      <c r="AX219" s="13">
        <f>SUMIFS('Retiro Mensual'!$E$2:$E$2629,'Retiro Mensual'!$A$2:$A$2629,AX$4,'Retiro Mensual'!$B$2:$B$2629,$B219,'Retiro Mensual'!$C$2:$C$2629,AX$5)</f>
        <v>0</v>
      </c>
      <c r="AY219" s="14">
        <f>SUMIFS('Retiro Mensual'!$E$2:$E$2629,'Retiro Mensual'!$A$2:$A$2629,AY$4,'Retiro Mensual'!$B$2:$B$2629,$B219,'Retiro Mensual'!$C$2:$C$2629,AY$5)</f>
        <v>0</v>
      </c>
      <c r="AZ219" s="12">
        <f>SUMIFS('Retiro Mensual'!$E$2:$E$2629,'Retiro Mensual'!$A$2:$A$2629,AZ$4,'Retiro Mensual'!$B$2:$B$2629,$B219,'Retiro Mensual'!$C$2:$C$2629,AZ$5)</f>
        <v>0</v>
      </c>
      <c r="BA219" s="13">
        <f>SUMIFS('Retiro Mensual'!$E$2:$E$2629,'Retiro Mensual'!$A$2:$A$2629,BA$4,'Retiro Mensual'!$B$2:$B$2629,$B219,'Retiro Mensual'!$C$2:$C$2629,BA$5)</f>
        <v>0</v>
      </c>
      <c r="BB219" s="13">
        <f>SUMIFS('Retiro Mensual'!$E$2:$E$2629,'Retiro Mensual'!$A$2:$A$2629,BB$4,'Retiro Mensual'!$B$2:$B$2629,$B219,'Retiro Mensual'!$C$2:$C$2629,BB$5)</f>
        <v>0</v>
      </c>
      <c r="BC219" s="13">
        <f>SUMIFS('Retiro Mensual'!$E$2:$E$2629,'Retiro Mensual'!$A$2:$A$2629,BC$4,'Retiro Mensual'!$B$2:$B$2629,$B219,'Retiro Mensual'!$C$2:$C$2629,BC$5)</f>
        <v>0</v>
      </c>
      <c r="BD219" s="13">
        <f>SUMIFS('Retiro Mensual'!$E$2:$E$2629,'Retiro Mensual'!$A$2:$A$2629,BD$4,'Retiro Mensual'!$B$2:$B$2629,$B219,'Retiro Mensual'!$C$2:$C$2629,BD$5)</f>
        <v>0</v>
      </c>
      <c r="BE219" s="13">
        <f>SUMIFS('Retiro Mensual'!$E$2:$E$2629,'Retiro Mensual'!$A$2:$A$2629,BE$4,'Retiro Mensual'!$B$2:$B$2629,$B219,'Retiro Mensual'!$C$2:$C$2629,BE$5)</f>
        <v>0</v>
      </c>
      <c r="BF219" s="13">
        <f>SUMIFS('Retiro Mensual'!$E$2:$E$2629,'Retiro Mensual'!$A$2:$A$2629,BF$4,'Retiro Mensual'!$B$2:$B$2629,$B219,'Retiro Mensual'!$C$2:$C$2629,BF$5)</f>
        <v>0</v>
      </c>
      <c r="BG219" s="13">
        <f>SUMIFS('Retiro Mensual'!$E$2:$E$2629,'Retiro Mensual'!$A$2:$A$2629,BG$4,'Retiro Mensual'!$B$2:$B$2629,$B219,'Retiro Mensual'!$C$2:$C$2629,BG$5)</f>
        <v>0</v>
      </c>
      <c r="BH219" s="13">
        <f>SUMIFS('Retiro Mensual'!$E$2:$E$2629,'Retiro Mensual'!$A$2:$A$2629,BH$4,'Retiro Mensual'!$B$2:$B$2629,$B219,'Retiro Mensual'!$C$2:$C$2629,BH$5)</f>
        <v>0</v>
      </c>
      <c r="BI219" s="13">
        <f>SUMIFS('Retiro Mensual'!$E$2:$E$2629,'Retiro Mensual'!$A$2:$A$2629,BI$4,'Retiro Mensual'!$B$2:$B$2629,$B219,'Retiro Mensual'!$C$2:$C$2629,BI$5)</f>
        <v>0</v>
      </c>
      <c r="BJ219" s="13">
        <f>SUMIFS('Retiro Mensual'!$E$2:$E$2629,'Retiro Mensual'!$A$2:$A$2629,BJ$4,'Retiro Mensual'!$B$2:$B$2629,$B219,'Retiro Mensual'!$C$2:$C$2629,BJ$5)</f>
        <v>0</v>
      </c>
      <c r="BK219" s="14">
        <f>SUMIFS('Retiro Mensual'!$E$2:$E$2629,'Retiro Mensual'!$A$2:$A$2629,BK$4,'Retiro Mensual'!$B$2:$B$2629,$B219,'Retiro Mensual'!$C$2:$C$2629,BK$5)</f>
        <v>0</v>
      </c>
      <c r="BL219" s="12">
        <f>SUMIFS('Retiro Mensual'!$E$2:$E$2629,'Retiro Mensual'!$A$2:$A$2629,BL$4,'Retiro Mensual'!$B$2:$B$2629,$B219,'Retiro Mensual'!$C$2:$C$2629,BL$5)</f>
        <v>0</v>
      </c>
      <c r="BM219" s="13">
        <f>SUMIFS('Retiro Mensual'!$E$2:$E$2629,'Retiro Mensual'!$A$2:$A$2629,BM$4,'Retiro Mensual'!$B$2:$B$2629,$B219,'Retiro Mensual'!$C$2:$C$2629,BM$5)</f>
        <v>0</v>
      </c>
      <c r="BN219" s="13">
        <f>SUMIFS('Retiro Mensual'!$E$2:$E$2629,'Retiro Mensual'!$A$2:$A$2629,BN$4,'Retiro Mensual'!$B$2:$B$2629,$B219,'Retiro Mensual'!$C$2:$C$2629,BN$5)</f>
        <v>0</v>
      </c>
      <c r="BO219" s="13">
        <f>SUMIFS('Retiro Mensual'!$E$2:$E$2629,'Retiro Mensual'!$A$2:$A$2629,BO$4,'Retiro Mensual'!$B$2:$B$2629,$B219,'Retiro Mensual'!$C$2:$C$2629,BO$5)</f>
        <v>0</v>
      </c>
      <c r="BP219" s="13">
        <f>SUMIFS('Retiro Mensual'!$E$2:$E$2629,'Retiro Mensual'!$A$2:$A$2629,BP$4,'Retiro Mensual'!$B$2:$B$2629,$B219,'Retiro Mensual'!$C$2:$C$2629,BP$5)</f>
        <v>0</v>
      </c>
      <c r="BQ219" s="13">
        <f>SUMIFS('Retiro Mensual'!$E$2:$E$2629,'Retiro Mensual'!$A$2:$A$2629,BQ$4,'Retiro Mensual'!$B$2:$B$2629,$B219,'Retiro Mensual'!$C$2:$C$2629,BQ$5)</f>
        <v>0</v>
      </c>
      <c r="BR219" s="13">
        <f>SUMIFS('Retiro Mensual'!$E$2:$E$2629,'Retiro Mensual'!$A$2:$A$2629,BR$4,'Retiro Mensual'!$B$2:$B$2629,$B219,'Retiro Mensual'!$C$2:$C$2629,BR$5)</f>
        <v>0</v>
      </c>
      <c r="BS219" s="13">
        <f>SUMIFS('Retiro Mensual'!$E$2:$E$2629,'Retiro Mensual'!$A$2:$A$2629,BS$4,'Retiro Mensual'!$B$2:$B$2629,$B219,'Retiro Mensual'!$C$2:$C$2629,BS$5)</f>
        <v>0</v>
      </c>
      <c r="BT219" s="13">
        <f>SUMIFS('Retiro Mensual'!$E$2:$E$2629,'Retiro Mensual'!$A$2:$A$2629,BT$4,'Retiro Mensual'!$B$2:$B$2629,$B219,'Retiro Mensual'!$C$2:$C$2629,BT$5)</f>
        <v>0</v>
      </c>
      <c r="BU219" s="13">
        <f>SUMIFS('Retiro Mensual'!$E$2:$E$2629,'Retiro Mensual'!$A$2:$A$2629,BU$4,'Retiro Mensual'!$B$2:$B$2629,$B219,'Retiro Mensual'!$C$2:$C$2629,BU$5)</f>
        <v>0</v>
      </c>
      <c r="BV219" s="13">
        <f>SUMIFS('Retiro Mensual'!$E$2:$E$2629,'Retiro Mensual'!$A$2:$A$2629,BV$4,'Retiro Mensual'!$B$2:$B$2629,$B219,'Retiro Mensual'!$C$2:$C$2629,BV$5)</f>
        <v>0</v>
      </c>
      <c r="BW219" s="14">
        <f>SUMIFS('Retiro Mensual'!$E$2:$E$2629,'Retiro Mensual'!$A$2:$A$2629,BW$4,'Retiro Mensual'!$B$2:$B$2629,$B219,'Retiro Mensual'!$C$2:$C$2629,BW$5)</f>
        <v>0</v>
      </c>
      <c r="BX219" s="13"/>
      <c r="BY219" s="12">
        <f>SUMIFS('Compra Ventas'!$E$2:$E$2700,'Compra Ventas'!$A$2:$A$2700,BY$4,'Compra Ventas'!$B$2:$B$2700,$B219,'Compra Ventas'!$C$2:$C$2700,BY$5)</f>
        <v>-3254184.179065492</v>
      </c>
      <c r="BZ219" s="13">
        <f>SUMIFS('Compra Ventas'!$E$2:$E$2700,'Compra Ventas'!$A$2:$A$2700,BZ$4,'Compra Ventas'!$B$2:$B$2700,$B219,'Compra Ventas'!$C$2:$C$2700,BZ$5)</f>
        <v>-3145033.2984604375</v>
      </c>
      <c r="CA219" s="13">
        <f>SUMIFS('Compra Ventas'!$E$2:$E$2700,'Compra Ventas'!$A$2:$A$2700,CA$4,'Compra Ventas'!$B$2:$B$2700,$B219,'Compra Ventas'!$C$2:$C$2700,CA$5)</f>
        <v>-3283472.6100808377</v>
      </c>
      <c r="CB219" s="13">
        <f>SUMIFS('Compra Ventas'!$E$2:$E$2700,'Compra Ventas'!$A$2:$A$2700,CB$4,'Compra Ventas'!$B$2:$B$2700,$B219,'Compra Ventas'!$C$2:$C$2700,CB$5)</f>
        <v>-1841370.1510030518</v>
      </c>
      <c r="CC219" s="13">
        <f>SUMIFS('Compra Ventas'!$E$2:$E$2700,'Compra Ventas'!$A$2:$A$2700,CC$4,'Compra Ventas'!$B$2:$B$2700,$B219,'Compra Ventas'!$C$2:$C$2700,CC$5)</f>
        <v>-1727973.9227218151</v>
      </c>
      <c r="CD219" s="13">
        <f>SUMIFS('Compra Ventas'!$E$2:$E$2700,'Compra Ventas'!$A$2:$A$2700,CD$4,'Compra Ventas'!$B$2:$B$2700,$B219,'Compra Ventas'!$C$2:$C$2700,CD$5)</f>
        <v>-1572557.827587578</v>
      </c>
      <c r="CE219" s="13">
        <f>SUMIFS('Compra Ventas'!$E$2:$E$2700,'Compra Ventas'!$A$2:$A$2700,CE$4,'Compra Ventas'!$B$2:$B$2700,$B219,'Compra Ventas'!$C$2:$C$2700,CE$5)</f>
        <v>-1485887.6919215536</v>
      </c>
      <c r="CF219" s="13">
        <f>SUMIFS('Compra Ventas'!$E$2:$E$2700,'Compra Ventas'!$A$2:$A$2700,CF$4,'Compra Ventas'!$B$2:$B$2700,$B219,'Compra Ventas'!$C$2:$C$2700,CF$5)</f>
        <v>-1573138.3791692504</v>
      </c>
      <c r="CG219" s="13">
        <f>SUMIFS('Compra Ventas'!$E$2:$E$2700,'Compra Ventas'!$A$2:$A$2700,CG$4,'Compra Ventas'!$B$2:$B$2700,$B219,'Compra Ventas'!$C$2:$C$2700,CG$5)</f>
        <v>-1514604.3185349286</v>
      </c>
      <c r="CH219" s="13">
        <f>SUMIFS('Compra Ventas'!$E$2:$E$2700,'Compra Ventas'!$A$2:$A$2700,CH$4,'Compra Ventas'!$B$2:$B$2700,$B219,'Compra Ventas'!$C$2:$C$2700,CH$5)</f>
        <v>-1310610.7214354195</v>
      </c>
      <c r="CI219" s="13">
        <f>SUMIFS('Compra Ventas'!$E$2:$E$2700,'Compra Ventas'!$A$2:$A$2700,CI$4,'Compra Ventas'!$B$2:$B$2700,$B219,'Compra Ventas'!$C$2:$C$2700,CI$5)</f>
        <v>-1213859.3224332025</v>
      </c>
      <c r="CJ219" s="14">
        <f>SUMIFS('Compra Ventas'!$E$2:$E$2700,'Compra Ventas'!$A$2:$A$2700,CJ$4,'Compra Ventas'!$B$2:$B$2700,$B219,'Compra Ventas'!$C$2:$C$2700,CJ$5)</f>
        <v>-1364033.5014020693</v>
      </c>
      <c r="CK219" s="12">
        <f>SUMIFS('Compra Ventas'!$E$2:$E$2700,'Compra Ventas'!$A$2:$A$2700,CK$4,'Compra Ventas'!$B$2:$B$2700,$B219,'Compra Ventas'!$C$2:$C$2700,CK$5)</f>
        <v>-3259137.7352651847</v>
      </c>
      <c r="CL219" s="13">
        <f>SUMIFS('Compra Ventas'!$E$2:$E$2700,'Compra Ventas'!$A$2:$A$2700,CL$4,'Compra Ventas'!$B$2:$B$2700,$B219,'Compra Ventas'!$C$2:$C$2700,CL$5)</f>
        <v>-3171949.6219159719</v>
      </c>
      <c r="CM219" s="13">
        <f>SUMIFS('Compra Ventas'!$E$2:$E$2700,'Compra Ventas'!$A$2:$A$2700,CM$4,'Compra Ventas'!$B$2:$B$2700,$B219,'Compra Ventas'!$C$2:$C$2700,CM$5)</f>
        <v>-3314339.4193100552</v>
      </c>
      <c r="CN219" s="13">
        <f>SUMIFS('Compra Ventas'!$E$2:$E$2700,'Compra Ventas'!$A$2:$A$2700,CN$4,'Compra Ventas'!$B$2:$B$2700,$B219,'Compra Ventas'!$C$2:$C$2700,CN$5)</f>
        <v>-1933374.1616624694</v>
      </c>
      <c r="CO219" s="13">
        <f>SUMIFS('Compra Ventas'!$E$2:$E$2700,'Compra Ventas'!$A$2:$A$2700,CO$4,'Compra Ventas'!$B$2:$B$2700,$B219,'Compra Ventas'!$C$2:$C$2700,CO$5)</f>
        <v>-1698346.1113550609</v>
      </c>
      <c r="CP219" s="13">
        <f>SUMIFS('Compra Ventas'!$E$2:$E$2700,'Compra Ventas'!$A$2:$A$2700,CP$4,'Compra Ventas'!$B$2:$B$2700,$B219,'Compra Ventas'!$C$2:$C$2700,CP$5)</f>
        <v>-1590031.7621136324</v>
      </c>
      <c r="CQ219" s="13">
        <f>SUMIFS('Compra Ventas'!$E$2:$E$2700,'Compra Ventas'!$A$2:$A$2700,CQ$4,'Compra Ventas'!$B$2:$B$2700,$B219,'Compra Ventas'!$C$2:$C$2700,CQ$5)</f>
        <v>-1552164.6487756846</v>
      </c>
      <c r="CR219" s="13">
        <f>SUMIFS('Compra Ventas'!$E$2:$E$2700,'Compra Ventas'!$A$2:$A$2700,CR$4,'Compra Ventas'!$B$2:$B$2700,$B219,'Compra Ventas'!$C$2:$C$2700,CR$5)</f>
        <v>-1583031.2853770277</v>
      </c>
      <c r="CS219" s="13">
        <f>SUMIFS('Compra Ventas'!$E$2:$E$2700,'Compra Ventas'!$A$2:$A$2700,CS$4,'Compra Ventas'!$B$2:$B$2700,$B219,'Compra Ventas'!$C$2:$C$2700,CS$5)</f>
        <v>-1537073.0730339079</v>
      </c>
      <c r="CT219" s="13">
        <f>SUMIFS('Compra Ventas'!$E$2:$E$2700,'Compra Ventas'!$A$2:$A$2700,CT$4,'Compra Ventas'!$B$2:$B$2700,$B219,'Compra Ventas'!$C$2:$C$2700,CT$5)</f>
        <v>-1450792.1841798595</v>
      </c>
      <c r="CU219" s="13">
        <f>SUMIFS('Compra Ventas'!$E$2:$E$2700,'Compra Ventas'!$A$2:$A$2700,CU$4,'Compra Ventas'!$B$2:$B$2700,$B219,'Compra Ventas'!$C$2:$C$2700,CU$5)</f>
        <v>-1578242.1950334227</v>
      </c>
      <c r="CV219" s="14">
        <f>SUMIFS('Compra Ventas'!$E$2:$E$2700,'Compra Ventas'!$A$2:$A$2700,CV$4,'Compra Ventas'!$B$2:$B$2700,$B219,'Compra Ventas'!$C$2:$C$2700,CV$5)</f>
        <v>-1791460.5320627447</v>
      </c>
      <c r="CW219" s="12">
        <f>SUMIFS('Compra Ventas'!$E$2:$E$2700,'Compra Ventas'!$A$2:$A$2700,CW$4,'Compra Ventas'!$B$2:$B$2700,$B219,'Compra Ventas'!$C$2:$C$2700,CW$5)</f>
        <v>-3260202.9785977178</v>
      </c>
      <c r="CX219" s="13">
        <f>SUMIFS('Compra Ventas'!$E$2:$E$2700,'Compra Ventas'!$A$2:$A$2700,CX$4,'Compra Ventas'!$B$2:$B$2700,$B219,'Compra Ventas'!$C$2:$C$2700,CX$5)</f>
        <v>-3171314.4762210175</v>
      </c>
      <c r="CY219" s="13">
        <f>SUMIFS('Compra Ventas'!$E$2:$E$2700,'Compra Ventas'!$A$2:$A$2700,CY$4,'Compra Ventas'!$B$2:$B$2700,$B219,'Compra Ventas'!$C$2:$C$2700,CY$5)</f>
        <v>-3301348.7711285949</v>
      </c>
      <c r="CZ219" s="13">
        <f>SUMIFS('Compra Ventas'!$E$2:$E$2700,'Compra Ventas'!$A$2:$A$2700,CZ$4,'Compra Ventas'!$B$2:$B$2700,$B219,'Compra Ventas'!$C$2:$C$2700,CZ$5)</f>
        <v>-1918091.9617943361</v>
      </c>
      <c r="DA219" s="13">
        <f>SUMIFS('Compra Ventas'!$E$2:$E$2700,'Compra Ventas'!$A$2:$A$2700,DA$4,'Compra Ventas'!$B$2:$B$2700,$B219,'Compra Ventas'!$C$2:$C$2700,DA$5)</f>
        <v>-1760910.0551483862</v>
      </c>
      <c r="DB219" s="13">
        <f>SUMIFS('Compra Ventas'!$E$2:$E$2700,'Compra Ventas'!$A$2:$A$2700,DB$4,'Compra Ventas'!$B$2:$B$2700,$B219,'Compra Ventas'!$C$2:$C$2700,DB$5)</f>
        <v>-1700417.0222095419</v>
      </c>
      <c r="DC219" s="13">
        <f>SUMIFS('Compra Ventas'!$E$2:$E$2700,'Compra Ventas'!$A$2:$A$2700,DC$4,'Compra Ventas'!$B$2:$B$2700,$B219,'Compra Ventas'!$C$2:$C$2700,DC$5)</f>
        <v>-1686152.1947376968</v>
      </c>
      <c r="DD219" s="13">
        <f>SUMIFS('Compra Ventas'!$E$2:$E$2700,'Compra Ventas'!$A$2:$A$2700,DD$4,'Compra Ventas'!$B$2:$B$2700,$B219,'Compra Ventas'!$C$2:$C$2700,DD$5)</f>
        <v>-1733934.2327825066</v>
      </c>
      <c r="DE219" s="13">
        <f>SUMIFS('Compra Ventas'!$E$2:$E$2700,'Compra Ventas'!$A$2:$A$2700,DE$4,'Compra Ventas'!$B$2:$B$2700,$B219,'Compra Ventas'!$C$2:$C$2700,DE$5)</f>
        <v>-1639428.446898621</v>
      </c>
      <c r="DF219" s="13">
        <f>SUMIFS('Compra Ventas'!$E$2:$E$2700,'Compra Ventas'!$A$2:$A$2700,DF$4,'Compra Ventas'!$B$2:$B$2700,$B219,'Compra Ventas'!$C$2:$C$2700,DF$5)</f>
        <v>-1841509.133710016</v>
      </c>
      <c r="DG219" s="13">
        <f>SUMIFS('Compra Ventas'!$E$2:$E$2700,'Compra Ventas'!$A$2:$A$2700,DG$4,'Compra Ventas'!$B$2:$B$2700,$B219,'Compra Ventas'!$C$2:$C$2700,DG$5)</f>
        <v>-1999803.7634577148</v>
      </c>
      <c r="DH219" s="14">
        <f>SUMIFS('Compra Ventas'!$E$2:$E$2700,'Compra Ventas'!$A$2:$A$2700,DH$4,'Compra Ventas'!$B$2:$B$2700,$B219,'Compra Ventas'!$C$2:$C$2700,DH$5)</f>
        <v>-2137613.2356956266</v>
      </c>
      <c r="DI219" s="84"/>
      <c r="DJ219" s="98">
        <f>SUMIFS('Ajuste Ciclado'!D$5:D$47,'Ajuste Ciclado'!$C$5:$C$47,Balance!DJ$4,'Ajuste Ciclado'!$B$5:$B$47,Balance!$B219)</f>
        <v>0</v>
      </c>
      <c r="DK219" s="99">
        <f>SUMIFS('Ajuste Ciclado'!E$5:E$47,'Ajuste Ciclado'!$C$5:$C$47,Balance!DK$4,'Ajuste Ciclado'!$B$5:$B$47,Balance!$B219)</f>
        <v>0</v>
      </c>
      <c r="DL219" s="99">
        <f>SUMIFS('Ajuste Ciclado'!F$5:F$47,'Ajuste Ciclado'!$C$5:$C$47,Balance!DL$4,'Ajuste Ciclado'!$B$5:$B$47,Balance!$B219)</f>
        <v>0</v>
      </c>
      <c r="DM219" s="99">
        <f>SUMIFS('Ajuste Ciclado'!G$5:G$47,'Ajuste Ciclado'!$C$5:$C$47,Balance!DM$4,'Ajuste Ciclado'!$B$5:$B$47,Balance!$B219)</f>
        <v>0</v>
      </c>
      <c r="DN219" s="99">
        <f>SUMIFS('Ajuste Ciclado'!H$5:H$47,'Ajuste Ciclado'!$C$5:$C$47,Balance!DN$4,'Ajuste Ciclado'!$B$5:$B$47,Balance!$B219)</f>
        <v>0</v>
      </c>
      <c r="DO219" s="99">
        <f>SUMIFS('Ajuste Ciclado'!I$5:I$47,'Ajuste Ciclado'!$C$5:$C$47,Balance!DO$4,'Ajuste Ciclado'!$B$5:$B$47,Balance!$B219)</f>
        <v>0</v>
      </c>
      <c r="DP219" s="99">
        <f>SUMIFS('Ajuste Ciclado'!J$5:J$47,'Ajuste Ciclado'!$C$5:$C$47,Balance!DP$4,'Ajuste Ciclado'!$B$5:$B$47,Balance!$B219)</f>
        <v>0</v>
      </c>
      <c r="DQ219" s="99">
        <f>SUMIFS('Ajuste Ciclado'!K$5:K$47,'Ajuste Ciclado'!$C$5:$C$47,Balance!DQ$4,'Ajuste Ciclado'!$B$5:$B$47,Balance!$B219)</f>
        <v>0</v>
      </c>
      <c r="DR219" s="99">
        <f>SUMIFS('Ajuste Ciclado'!L$5:L$47,'Ajuste Ciclado'!$C$5:$C$47,Balance!DR$4,'Ajuste Ciclado'!$B$5:$B$47,Balance!$B219)</f>
        <v>0</v>
      </c>
      <c r="DS219" s="99">
        <f>SUMIFS('Ajuste Ciclado'!M$5:M$47,'Ajuste Ciclado'!$C$5:$C$47,Balance!DS$4,'Ajuste Ciclado'!$B$5:$B$47,Balance!$B219)</f>
        <v>0</v>
      </c>
      <c r="DT219" s="99">
        <f>SUMIFS('Ajuste Ciclado'!N$5:N$47,'Ajuste Ciclado'!$C$5:$C$47,Balance!DT$4,'Ajuste Ciclado'!$B$5:$B$47,Balance!$B219)</f>
        <v>0</v>
      </c>
      <c r="DU219" s="100">
        <f>SUMIFS('Ajuste Ciclado'!O$5:O$47,'Ajuste Ciclado'!$C$5:$C$47,Balance!DU$4,'Ajuste Ciclado'!$B$5:$B$47,Balance!$B219)</f>
        <v>0</v>
      </c>
      <c r="DV219" s="98">
        <f>SUMIFS('Ajuste Ciclado'!D$5:D$47,'Ajuste Ciclado'!$C$5:$C$47,Balance!DV$4,'Ajuste Ciclado'!$B$5:$B$47,Balance!$B219)</f>
        <v>0</v>
      </c>
      <c r="DW219" s="99">
        <f>SUMIFS('Ajuste Ciclado'!E$5:E$47,'Ajuste Ciclado'!$C$5:$C$47,Balance!DW$4,'Ajuste Ciclado'!$B$5:$B$47,Balance!$B219)</f>
        <v>0</v>
      </c>
      <c r="DX219" s="99">
        <f>SUMIFS('Ajuste Ciclado'!F$5:F$47,'Ajuste Ciclado'!$C$5:$C$47,Balance!DX$4,'Ajuste Ciclado'!$B$5:$B$47,Balance!$B219)</f>
        <v>0</v>
      </c>
      <c r="DY219" s="99">
        <f>SUMIFS('Ajuste Ciclado'!G$5:G$47,'Ajuste Ciclado'!$C$5:$C$47,Balance!DY$4,'Ajuste Ciclado'!$B$5:$B$47,Balance!$B219)</f>
        <v>0</v>
      </c>
      <c r="DZ219" s="99">
        <f>SUMIFS('Ajuste Ciclado'!H$5:H$47,'Ajuste Ciclado'!$C$5:$C$47,Balance!DZ$4,'Ajuste Ciclado'!$B$5:$B$47,Balance!$B219)</f>
        <v>0</v>
      </c>
      <c r="EA219" s="99">
        <f>SUMIFS('Ajuste Ciclado'!I$5:I$47,'Ajuste Ciclado'!$C$5:$C$47,Balance!EA$4,'Ajuste Ciclado'!$B$5:$B$47,Balance!$B219)</f>
        <v>0</v>
      </c>
      <c r="EB219" s="99">
        <f>SUMIFS('Ajuste Ciclado'!J$5:J$47,'Ajuste Ciclado'!$C$5:$C$47,Balance!EB$4,'Ajuste Ciclado'!$B$5:$B$47,Balance!$B219)</f>
        <v>0</v>
      </c>
      <c r="EC219" s="99">
        <f>SUMIFS('Ajuste Ciclado'!K$5:K$47,'Ajuste Ciclado'!$C$5:$C$47,Balance!EC$4,'Ajuste Ciclado'!$B$5:$B$47,Balance!$B219)</f>
        <v>0</v>
      </c>
      <c r="ED219" s="99">
        <f>SUMIFS('Ajuste Ciclado'!L$5:L$47,'Ajuste Ciclado'!$C$5:$C$47,Balance!ED$4,'Ajuste Ciclado'!$B$5:$B$47,Balance!$B219)</f>
        <v>0</v>
      </c>
      <c r="EE219" s="99">
        <f>SUMIFS('Ajuste Ciclado'!M$5:M$47,'Ajuste Ciclado'!$C$5:$C$47,Balance!EE$4,'Ajuste Ciclado'!$B$5:$B$47,Balance!$B219)</f>
        <v>0</v>
      </c>
      <c r="EF219" s="99">
        <f>SUMIFS('Ajuste Ciclado'!N$5:N$47,'Ajuste Ciclado'!$C$5:$C$47,Balance!EF$4,'Ajuste Ciclado'!$B$5:$B$47,Balance!$B219)</f>
        <v>0</v>
      </c>
      <c r="EG219" s="100">
        <f>SUMIFS('Ajuste Ciclado'!O$5:O$47,'Ajuste Ciclado'!$C$5:$C$47,Balance!EG$4,'Ajuste Ciclado'!$B$5:$B$47,Balance!$B219)</f>
        <v>0</v>
      </c>
      <c r="EH219" s="98">
        <f>SUMIFS('Ajuste Ciclado'!D$5:D$47,'Ajuste Ciclado'!$C$5:$C$47,Balance!EH$4,'Ajuste Ciclado'!$B$5:$B$47,Balance!$B219)</f>
        <v>0</v>
      </c>
      <c r="EI219" s="99">
        <f>SUMIFS('Ajuste Ciclado'!E$5:E$47,'Ajuste Ciclado'!$C$5:$C$47,Balance!EI$4,'Ajuste Ciclado'!$B$5:$B$47,Balance!$B219)</f>
        <v>0</v>
      </c>
      <c r="EJ219" s="99">
        <f>SUMIFS('Ajuste Ciclado'!F$5:F$47,'Ajuste Ciclado'!$C$5:$C$47,Balance!EJ$4,'Ajuste Ciclado'!$B$5:$B$47,Balance!$B219)</f>
        <v>0</v>
      </c>
      <c r="EK219" s="99">
        <f>SUMIFS('Ajuste Ciclado'!G$5:G$47,'Ajuste Ciclado'!$C$5:$C$47,Balance!EK$4,'Ajuste Ciclado'!$B$5:$B$47,Balance!$B219)</f>
        <v>0</v>
      </c>
      <c r="EL219" s="99">
        <f>SUMIFS('Ajuste Ciclado'!H$5:H$47,'Ajuste Ciclado'!$C$5:$C$47,Balance!EL$4,'Ajuste Ciclado'!$B$5:$B$47,Balance!$B219)</f>
        <v>0</v>
      </c>
      <c r="EM219" s="99">
        <f>SUMIFS('Ajuste Ciclado'!I$5:I$47,'Ajuste Ciclado'!$C$5:$C$47,Balance!EM$4,'Ajuste Ciclado'!$B$5:$B$47,Balance!$B219)</f>
        <v>0</v>
      </c>
      <c r="EN219" s="99">
        <f>SUMIFS('Ajuste Ciclado'!J$5:J$47,'Ajuste Ciclado'!$C$5:$C$47,Balance!EN$4,'Ajuste Ciclado'!$B$5:$B$47,Balance!$B219)</f>
        <v>0</v>
      </c>
      <c r="EO219" s="99">
        <f>SUMIFS('Ajuste Ciclado'!K$5:K$47,'Ajuste Ciclado'!$C$5:$C$47,Balance!EO$4,'Ajuste Ciclado'!$B$5:$B$47,Balance!$B219)</f>
        <v>0</v>
      </c>
      <c r="EP219" s="99">
        <f>SUMIFS('Ajuste Ciclado'!L$5:L$47,'Ajuste Ciclado'!$C$5:$C$47,Balance!EP$4,'Ajuste Ciclado'!$B$5:$B$47,Balance!$B219)</f>
        <v>0</v>
      </c>
      <c r="EQ219" s="99">
        <f>SUMIFS('Ajuste Ciclado'!M$5:M$47,'Ajuste Ciclado'!$C$5:$C$47,Balance!EQ$4,'Ajuste Ciclado'!$B$5:$B$47,Balance!$B219)</f>
        <v>0</v>
      </c>
      <c r="ER219" s="99">
        <f>SUMIFS('Ajuste Ciclado'!N$5:N$47,'Ajuste Ciclado'!$C$5:$C$47,Balance!ER$4,'Ajuste Ciclado'!$B$5:$B$47,Balance!$B219)</f>
        <v>0</v>
      </c>
      <c r="ES219" s="100">
        <f>SUMIFS('Ajuste Ciclado'!O$5:O$47,'Ajuste Ciclado'!$C$5:$C$47,Balance!ES$4,'Ajuste Ciclado'!$B$5:$B$47,Balance!$B219)</f>
        <v>0</v>
      </c>
      <c r="ET219" s="84"/>
      <c r="EU219" s="12">
        <f t="shared" si="328"/>
        <v>5450784.284846535</v>
      </c>
      <c r="EV219" s="13">
        <f t="shared" si="293"/>
        <v>4432340.5916853361</v>
      </c>
      <c r="EW219" s="13">
        <f t="shared" si="294"/>
        <v>2044515.6017371635</v>
      </c>
      <c r="EX219" s="13">
        <f t="shared" si="295"/>
        <v>6267067.3828280475</v>
      </c>
      <c r="EY219" s="13">
        <f t="shared" si="296"/>
        <v>6797339.5580822052</v>
      </c>
      <c r="EZ219" s="13">
        <f t="shared" si="297"/>
        <v>5675682.5542181842</v>
      </c>
      <c r="FA219" s="13">
        <f t="shared" si="298"/>
        <v>5498776.4207706423</v>
      </c>
      <c r="FB219" s="13">
        <f t="shared" si="299"/>
        <v>5735217.4447713383</v>
      </c>
      <c r="FC219" s="13">
        <f t="shared" si="300"/>
        <v>4684599.8941439493</v>
      </c>
      <c r="FD219" s="13">
        <f t="shared" si="301"/>
        <v>223095.61270728055</v>
      </c>
      <c r="FE219" s="13">
        <f t="shared" si="302"/>
        <v>-23545.464676998556</v>
      </c>
      <c r="FF219" s="14">
        <f t="shared" si="303"/>
        <v>-162610.03770245146</v>
      </c>
      <c r="FG219" s="12">
        <f t="shared" si="304"/>
        <v>5464826.2387162801</v>
      </c>
      <c r="FH219" s="13">
        <f t="shared" si="305"/>
        <v>4494273.9454920376</v>
      </c>
      <c r="FI219" s="13">
        <f t="shared" si="306"/>
        <v>2076788.3679606211</v>
      </c>
      <c r="FJ219" s="13">
        <f t="shared" si="307"/>
        <v>6587126.1644800631</v>
      </c>
      <c r="FK219" s="13">
        <f t="shared" si="308"/>
        <v>6657506.2015510695</v>
      </c>
      <c r="FL219" s="13">
        <f t="shared" si="309"/>
        <v>5754300.4987554811</v>
      </c>
      <c r="FM219" s="13">
        <f t="shared" si="310"/>
        <v>5881744.9443990327</v>
      </c>
      <c r="FN219" s="13">
        <f t="shared" si="311"/>
        <v>5772117.0451833792</v>
      </c>
      <c r="FO219" s="13">
        <f t="shared" si="312"/>
        <v>4795338.9698732086</v>
      </c>
      <c r="FP219" s="13">
        <f t="shared" si="313"/>
        <v>692302.72149592754</v>
      </c>
      <c r="FQ219" s="13">
        <f t="shared" si="314"/>
        <v>939429.61346603837</v>
      </c>
      <c r="FR219" s="14">
        <f t="shared" si="315"/>
        <v>1388616.6241358551</v>
      </c>
      <c r="FS219" s="12">
        <f t="shared" si="316"/>
        <v>5466107.8986916617</v>
      </c>
      <c r="FT219" s="13">
        <f t="shared" si="317"/>
        <v>4486666.6757808607</v>
      </c>
      <c r="FU219" s="13">
        <f t="shared" si="318"/>
        <v>2056297.7781073414</v>
      </c>
      <c r="FV219" s="13">
        <f t="shared" si="319"/>
        <v>6529765.04365307</v>
      </c>
      <c r="FW219" s="13">
        <f t="shared" si="320"/>
        <v>6936277.9060633248</v>
      </c>
      <c r="FX219" s="13">
        <f t="shared" si="321"/>
        <v>6245408.0214432916</v>
      </c>
      <c r="FY219" s="13">
        <f t="shared" si="322"/>
        <v>6495087.4746702462</v>
      </c>
      <c r="FZ219" s="13">
        <f t="shared" si="323"/>
        <v>6374308.4906043513</v>
      </c>
      <c r="GA219" s="13">
        <f t="shared" si="324"/>
        <v>5196435.004539689</v>
      </c>
      <c r="GB219" s="13">
        <f t="shared" si="325"/>
        <v>2539592.126067515</v>
      </c>
      <c r="GC219" s="13">
        <f t="shared" si="326"/>
        <v>3115054.801422013</v>
      </c>
      <c r="GD219" s="14">
        <f t="shared" si="327"/>
        <v>3139332.0489059687</v>
      </c>
      <c r="GE219" s="84"/>
      <c r="GF219" s="12">
        <f t="shared" si="329"/>
        <v>46623263.843411237</v>
      </c>
      <c r="GG219" s="13">
        <f t="shared" si="329"/>
        <v>50504371.335508987</v>
      </c>
      <c r="GH219" s="14">
        <f t="shared" si="329"/>
        <v>58580333.269949332</v>
      </c>
      <c r="GI219" s="6">
        <f t="shared" si="330"/>
        <v>1</v>
      </c>
      <c r="GJ219" s="12">
        <f t="shared" si="331"/>
        <v>-186155.50237945002</v>
      </c>
      <c r="GK219" s="13">
        <f t="shared" si="332"/>
        <v>0</v>
      </c>
      <c r="GL219" s="14">
        <f t="shared" si="333"/>
        <v>0</v>
      </c>
      <c r="GM219" s="84"/>
      <c r="GN219" s="66">
        <f t="shared" si="334"/>
        <v>-186155.50237945002</v>
      </c>
      <c r="GO219" s="84"/>
      <c r="GP219" s="63" t="str" cm="1">
        <f t="array" ref="GP219">INDEX($GF$4:$GH$4,1,GI219)</f>
        <v>Sample 1</v>
      </c>
      <c r="GQ219" s="12">
        <f t="shared" si="287"/>
        <v>-162610.03770245146</v>
      </c>
      <c r="GR219" s="13">
        <f t="shared" si="287"/>
        <v>-23545.464676998556</v>
      </c>
      <c r="GS219" s="14">
        <f t="shared" si="287"/>
        <v>223095.61270728055</v>
      </c>
      <c r="GT219" s="12">
        <f t="shared" si="288"/>
        <v>692302.72149592754</v>
      </c>
      <c r="GU219" s="13">
        <f t="shared" si="288"/>
        <v>939429.61346603837</v>
      </c>
      <c r="GV219" s="14">
        <f t="shared" si="288"/>
        <v>1388616.6241358551</v>
      </c>
      <c r="GW219" s="12">
        <f t="shared" si="289"/>
        <v>2056297.7781073414</v>
      </c>
      <c r="GX219" s="13">
        <f t="shared" si="289"/>
        <v>2539592.126067515</v>
      </c>
      <c r="GY219" s="14">
        <f t="shared" si="289"/>
        <v>3115054.801422013</v>
      </c>
      <c r="GZ219" s="84" t="str">
        <f t="shared" si="290"/>
        <v>Sample 1</v>
      </c>
      <c r="HA219" s="12">
        <f t="shared" si="335"/>
        <v>-162610.03770245146</v>
      </c>
      <c r="HB219" s="13">
        <f t="shared" si="335"/>
        <v>-23545.464676998556</v>
      </c>
      <c r="HC219" s="14">
        <f t="shared" si="335"/>
        <v>0</v>
      </c>
      <c r="HD219" s="6">
        <f t="shared" si="291"/>
        <v>-186155.50237945002</v>
      </c>
      <c r="HE219" s="84" t="str">
        <f t="shared" si="292"/>
        <v>Ok</v>
      </c>
    </row>
    <row r="220" spans="2:213" hidden="1" x14ac:dyDescent="0.3">
      <c r="B220" s="84" t="s">
        <v>255</v>
      </c>
      <c r="C220" s="12">
        <f>SUMIFS(Inyecciones!$E$2:$E$14185,Inyecciones!$A$2:$A$14185,Balance!C$4,Inyecciones!$B$2:$B$14185,Balance!$B220,Inyecciones!$C$2:$C$14185,Balance!C$5)</f>
        <v>108092.89039879919</v>
      </c>
      <c r="D220" s="13">
        <f>SUMIFS(Inyecciones!$E$2:$E$14185,Inyecciones!$A$2:$A$14185,Balance!D$4,Inyecciones!$B$2:$B$14185,Balance!$B220,Inyecciones!$C$2:$C$14185,Balance!D$5)</f>
        <v>112701.450860337</v>
      </c>
      <c r="E220" s="13">
        <f>SUMIFS(Inyecciones!$E$2:$E$14185,Inyecciones!$A$2:$A$14185,Balance!E$4,Inyecciones!$B$2:$B$14185,Balance!$B220,Inyecciones!$C$2:$C$14185,Balance!E$5)</f>
        <v>98264.028530291194</v>
      </c>
      <c r="F220" s="13">
        <f>SUMIFS(Inyecciones!$E$2:$E$14185,Inyecciones!$A$2:$A$14185,Balance!F$4,Inyecciones!$B$2:$B$14185,Balance!$B220,Inyecciones!$C$2:$C$14185,Balance!F$5)</f>
        <v>74816.527573976404</v>
      </c>
      <c r="G220" s="13">
        <f>SUMIFS(Inyecciones!$E$2:$E$14185,Inyecciones!$A$2:$A$14185,Balance!G$4,Inyecciones!$B$2:$B$14185,Balance!$B220,Inyecciones!$C$2:$C$14185,Balance!G$5)</f>
        <v>57250.758240940762</v>
      </c>
      <c r="H220" s="13">
        <f>SUMIFS(Inyecciones!$E$2:$E$14185,Inyecciones!$A$2:$A$14185,Balance!H$4,Inyecciones!$B$2:$B$14185,Balance!$B220,Inyecciones!$C$2:$C$14185,Balance!H$5)</f>
        <v>31025.54487674636</v>
      </c>
      <c r="I220" s="13">
        <f>SUMIFS(Inyecciones!$E$2:$E$14185,Inyecciones!$A$2:$A$14185,Balance!I$4,Inyecciones!$B$2:$B$14185,Balance!$B220,Inyecciones!$C$2:$C$14185,Balance!I$5)</f>
        <v>44544.28482702504</v>
      </c>
      <c r="J220" s="13">
        <f>SUMIFS(Inyecciones!$E$2:$E$14185,Inyecciones!$A$2:$A$14185,Balance!J$4,Inyecciones!$B$2:$B$14185,Balance!$B220,Inyecciones!$C$2:$C$14185,Balance!J$5)</f>
        <v>36831.536397677854</v>
      </c>
      <c r="K220" s="13">
        <f>SUMIFS(Inyecciones!$E$2:$E$14185,Inyecciones!$A$2:$A$14185,Balance!K$4,Inyecciones!$B$2:$B$14185,Balance!$B220,Inyecciones!$C$2:$C$14185,Balance!K$5)</f>
        <v>68652.472388172609</v>
      </c>
      <c r="L220" s="13">
        <f>SUMIFS(Inyecciones!$E$2:$E$14185,Inyecciones!$A$2:$A$14185,Balance!L$4,Inyecciones!$B$2:$B$14185,Balance!$B220,Inyecciones!$C$2:$C$14185,Balance!L$5)</f>
        <v>9599.6792693527077</v>
      </c>
      <c r="M220" s="13">
        <f>SUMIFS(Inyecciones!$E$2:$E$14185,Inyecciones!$A$2:$A$14185,Balance!M$4,Inyecciones!$B$2:$B$14185,Balance!$B220,Inyecciones!$C$2:$C$14185,Balance!M$5)</f>
        <v>5414.6386727819181</v>
      </c>
      <c r="N220" s="14">
        <f>SUMIFS(Inyecciones!$E$2:$E$14185,Inyecciones!$A$2:$A$14185,Balance!N$4,Inyecciones!$B$2:$B$14185,Balance!$B220,Inyecciones!$C$2:$C$14185,Balance!N$5)</f>
        <v>9209.4836717230028</v>
      </c>
      <c r="O220" s="12">
        <f>SUMIFS(Inyecciones!$E$2:$E$14185,Inyecciones!$A$2:$A$14185,Balance!O$4,Inyecciones!$B$2:$B$14185,Balance!$B220,Inyecciones!$C$2:$C$14185,Balance!O$5)</f>
        <v>108332.9186658718</v>
      </c>
      <c r="P220" s="13">
        <f>SUMIFS(Inyecciones!$E$2:$E$14185,Inyecciones!$A$2:$A$14185,Balance!P$4,Inyecciones!$B$2:$B$14185,Balance!$B220,Inyecciones!$C$2:$C$14185,Balance!P$5)</f>
        <v>113790.8403330154</v>
      </c>
      <c r="Q220" s="13">
        <f>SUMIFS(Inyecciones!$E$2:$E$14185,Inyecciones!$A$2:$A$14185,Balance!Q$4,Inyecciones!$B$2:$B$14185,Balance!$B220,Inyecciones!$C$2:$C$14185,Balance!Q$5)</f>
        <v>99450.925806252737</v>
      </c>
      <c r="R220" s="13">
        <f>SUMIFS(Inyecciones!$E$2:$E$14185,Inyecciones!$A$2:$A$14185,Balance!R$4,Inyecciones!$B$2:$B$14185,Balance!$B220,Inyecciones!$C$2:$C$14185,Balance!R$5)</f>
        <v>79462.258781646698</v>
      </c>
      <c r="S220" s="13">
        <f>SUMIFS(Inyecciones!$E$2:$E$14185,Inyecciones!$A$2:$A$14185,Balance!S$4,Inyecciones!$B$2:$B$14185,Balance!$B220,Inyecciones!$C$2:$C$14185,Balance!S$5)</f>
        <v>55841.997028192811</v>
      </c>
      <c r="T220" s="13">
        <f>SUMIFS(Inyecciones!$E$2:$E$14185,Inyecciones!$A$2:$A$14185,Balance!T$4,Inyecciones!$B$2:$B$14185,Balance!$B220,Inyecciones!$C$2:$C$14185,Balance!T$5)</f>
        <v>31415.258817344471</v>
      </c>
      <c r="U220" s="13">
        <f>SUMIFS(Inyecciones!$E$2:$E$14185,Inyecciones!$A$2:$A$14185,Balance!U$4,Inyecciones!$B$2:$B$14185,Balance!$B220,Inyecciones!$C$2:$C$14185,Balance!U$5)</f>
        <v>47628.961283709723</v>
      </c>
      <c r="V220" s="13">
        <f>SUMIFS(Inyecciones!$E$2:$E$14185,Inyecciones!$A$2:$A$14185,Balance!V$4,Inyecciones!$B$2:$B$14185,Balance!$B220,Inyecciones!$C$2:$C$14185,Balance!V$5)</f>
        <v>37101.970511034713</v>
      </c>
      <c r="W220" s="13">
        <f>SUMIFS(Inyecciones!$E$2:$E$14185,Inyecciones!$A$2:$A$14185,Balance!W$4,Inyecciones!$B$2:$B$14185,Balance!$B220,Inyecciones!$C$2:$C$14185,Balance!W$5)</f>
        <v>70296.477005302833</v>
      </c>
      <c r="X220" s="13">
        <f>SUMIFS(Inyecciones!$E$2:$E$14185,Inyecciones!$A$2:$A$14185,Balance!X$4,Inyecciones!$B$2:$B$14185,Balance!$B220,Inyecciones!$C$2:$C$14185,Balance!X$5)</f>
        <v>15354.533491865341</v>
      </c>
      <c r="Y220" s="13">
        <f>SUMIFS(Inyecciones!$E$2:$E$14185,Inyecciones!$A$2:$A$14185,Balance!Y$4,Inyecciones!$B$2:$B$14185,Balance!$B220,Inyecciones!$C$2:$C$14185,Balance!Y$5)</f>
        <v>37131.848056177238</v>
      </c>
      <c r="Z220" s="14">
        <f>SUMIFS(Inyecciones!$E$2:$E$14185,Inyecciones!$A$2:$A$14185,Balance!Z$4,Inyecciones!$B$2:$B$14185,Balance!$B220,Inyecciones!$C$2:$C$14185,Balance!Z$5)</f>
        <v>47727.858007249459</v>
      </c>
      <c r="AA220" s="12">
        <f>SUMIFS(Inyecciones!$E$2:$E$14185,Inyecciones!$A$2:$A$14185,Balance!AA$4,Inyecciones!$B$2:$B$14185,Balance!$B220,Inyecciones!$C$2:$C$14185,Balance!AA$5)</f>
        <v>108357.8328444389</v>
      </c>
      <c r="AB220" s="13">
        <f>SUMIFS(Inyecciones!$E$2:$E$14185,Inyecciones!$A$2:$A$14185,Balance!AB$4,Inyecciones!$B$2:$B$14185,Balance!$B220,Inyecciones!$C$2:$C$14185,Balance!AB$5)</f>
        <v>113765.6102889747</v>
      </c>
      <c r="AC220" s="13">
        <f>SUMIFS(Inyecciones!$E$2:$E$14185,Inyecciones!$A$2:$A$14185,Balance!AC$4,Inyecciones!$B$2:$B$14185,Balance!$B220,Inyecciones!$C$2:$C$14185,Balance!AC$5)</f>
        <v>98947.769618516249</v>
      </c>
      <c r="AD220" s="13">
        <f>SUMIFS(Inyecciones!$E$2:$E$14185,Inyecciones!$A$2:$A$14185,Balance!AD$4,Inyecciones!$B$2:$B$14185,Balance!$B220,Inyecciones!$C$2:$C$14185,Balance!AD$5)</f>
        <v>78836.709157522404</v>
      </c>
      <c r="AE220" s="13">
        <f>SUMIFS(Inyecciones!$E$2:$E$14185,Inyecciones!$A$2:$A$14185,Balance!AE$4,Inyecciones!$B$2:$B$14185,Balance!$B220,Inyecciones!$C$2:$C$14185,Balance!AE$5)</f>
        <v>58333.788901344029</v>
      </c>
      <c r="AF220" s="13">
        <f>SUMIFS(Inyecciones!$E$2:$E$14185,Inyecciones!$A$2:$A$14185,Balance!AF$4,Inyecciones!$B$2:$B$14185,Balance!$B220,Inyecciones!$C$2:$C$14185,Balance!AF$5)</f>
        <v>34024.307330545264</v>
      </c>
      <c r="AG220" s="13">
        <f>SUMIFS(Inyecciones!$E$2:$E$14185,Inyecciones!$A$2:$A$14185,Balance!AG$4,Inyecciones!$B$2:$B$14185,Balance!$B220,Inyecciones!$C$2:$C$14185,Balance!AG$5)</f>
        <v>52486.952120769092</v>
      </c>
      <c r="AH220" s="13">
        <f>SUMIFS(Inyecciones!$E$2:$E$14185,Inyecciones!$A$2:$A$14185,Balance!AH$4,Inyecciones!$B$2:$B$14185,Balance!$B220,Inyecciones!$C$2:$C$14185,Balance!AH$5)</f>
        <v>41220.710834234058</v>
      </c>
      <c r="AI220" s="13">
        <f>SUMIFS(Inyecciones!$E$2:$E$14185,Inyecciones!$A$2:$A$14185,Balance!AI$4,Inyecciones!$B$2:$B$14185,Balance!$B220,Inyecciones!$C$2:$C$14185,Balance!AI$5)</f>
        <v>77035.223191865065</v>
      </c>
      <c r="AJ220" s="13">
        <f>SUMIFS(Inyecciones!$E$2:$E$14185,Inyecciones!$A$2:$A$14185,Balance!AJ$4,Inyecciones!$B$2:$B$14185,Balance!$B220,Inyecciones!$C$2:$C$14185,Balance!AJ$5)</f>
        <v>35199.707910499397</v>
      </c>
      <c r="AK220" s="13">
        <f>SUMIFS(Inyecciones!$E$2:$E$14185,Inyecciones!$A$2:$A$14185,Balance!AK$4,Inyecciones!$B$2:$B$14185,Balance!$B220,Inyecciones!$C$2:$C$14185,Balance!AK$5)</f>
        <v>80784.334390274511</v>
      </c>
      <c r="AL220" s="14">
        <f>SUMIFS(Inyecciones!$E$2:$E$14185,Inyecciones!$A$2:$A$14185,Balance!AL$4,Inyecciones!$B$2:$B$14185,Balance!$B220,Inyecciones!$C$2:$C$14185,Balance!AL$5)</f>
        <v>81270.982776594421</v>
      </c>
      <c r="AM220" s="13"/>
      <c r="AN220" s="12">
        <f>SUMIFS('Retiro Mensual'!$E$2:$E$2629,'Retiro Mensual'!$A$2:$A$2629,AN$4,'Retiro Mensual'!$B$2:$B$2629,$B220,'Retiro Mensual'!$C$2:$C$2629,AN$5)</f>
        <v>0</v>
      </c>
      <c r="AO220" s="13">
        <f>SUMIFS('Retiro Mensual'!$E$2:$E$2629,'Retiro Mensual'!$A$2:$A$2629,AO$4,'Retiro Mensual'!$B$2:$B$2629,$B220,'Retiro Mensual'!$C$2:$C$2629,AO$5)</f>
        <v>0</v>
      </c>
      <c r="AP220" s="13">
        <f>SUMIFS('Retiro Mensual'!$E$2:$E$2629,'Retiro Mensual'!$A$2:$A$2629,AP$4,'Retiro Mensual'!$B$2:$B$2629,$B220,'Retiro Mensual'!$C$2:$C$2629,AP$5)</f>
        <v>0</v>
      </c>
      <c r="AQ220" s="13">
        <f>SUMIFS('Retiro Mensual'!$E$2:$E$2629,'Retiro Mensual'!$A$2:$A$2629,AQ$4,'Retiro Mensual'!$B$2:$B$2629,$B220,'Retiro Mensual'!$C$2:$C$2629,AQ$5)</f>
        <v>0</v>
      </c>
      <c r="AR220" s="13">
        <f>SUMIFS('Retiro Mensual'!$E$2:$E$2629,'Retiro Mensual'!$A$2:$A$2629,AR$4,'Retiro Mensual'!$B$2:$B$2629,$B220,'Retiro Mensual'!$C$2:$C$2629,AR$5)</f>
        <v>0</v>
      </c>
      <c r="AS220" s="13">
        <f>SUMIFS('Retiro Mensual'!$E$2:$E$2629,'Retiro Mensual'!$A$2:$A$2629,AS$4,'Retiro Mensual'!$B$2:$B$2629,$B220,'Retiro Mensual'!$C$2:$C$2629,AS$5)</f>
        <v>0</v>
      </c>
      <c r="AT220" s="13">
        <f>SUMIFS('Retiro Mensual'!$E$2:$E$2629,'Retiro Mensual'!$A$2:$A$2629,AT$4,'Retiro Mensual'!$B$2:$B$2629,$B220,'Retiro Mensual'!$C$2:$C$2629,AT$5)</f>
        <v>0</v>
      </c>
      <c r="AU220" s="13">
        <f>SUMIFS('Retiro Mensual'!$E$2:$E$2629,'Retiro Mensual'!$A$2:$A$2629,AU$4,'Retiro Mensual'!$B$2:$B$2629,$B220,'Retiro Mensual'!$C$2:$C$2629,AU$5)</f>
        <v>0</v>
      </c>
      <c r="AV220" s="13">
        <f>SUMIFS('Retiro Mensual'!$E$2:$E$2629,'Retiro Mensual'!$A$2:$A$2629,AV$4,'Retiro Mensual'!$B$2:$B$2629,$B220,'Retiro Mensual'!$C$2:$C$2629,AV$5)</f>
        <v>0</v>
      </c>
      <c r="AW220" s="13">
        <f>SUMIFS('Retiro Mensual'!$E$2:$E$2629,'Retiro Mensual'!$A$2:$A$2629,AW$4,'Retiro Mensual'!$B$2:$B$2629,$B220,'Retiro Mensual'!$C$2:$C$2629,AW$5)</f>
        <v>0</v>
      </c>
      <c r="AX220" s="13">
        <f>SUMIFS('Retiro Mensual'!$E$2:$E$2629,'Retiro Mensual'!$A$2:$A$2629,AX$4,'Retiro Mensual'!$B$2:$B$2629,$B220,'Retiro Mensual'!$C$2:$C$2629,AX$5)</f>
        <v>0</v>
      </c>
      <c r="AY220" s="14">
        <f>SUMIFS('Retiro Mensual'!$E$2:$E$2629,'Retiro Mensual'!$A$2:$A$2629,AY$4,'Retiro Mensual'!$B$2:$B$2629,$B220,'Retiro Mensual'!$C$2:$C$2629,AY$5)</f>
        <v>0</v>
      </c>
      <c r="AZ220" s="12">
        <f>SUMIFS('Retiro Mensual'!$E$2:$E$2629,'Retiro Mensual'!$A$2:$A$2629,AZ$4,'Retiro Mensual'!$B$2:$B$2629,$B220,'Retiro Mensual'!$C$2:$C$2629,AZ$5)</f>
        <v>0</v>
      </c>
      <c r="BA220" s="13">
        <f>SUMIFS('Retiro Mensual'!$E$2:$E$2629,'Retiro Mensual'!$A$2:$A$2629,BA$4,'Retiro Mensual'!$B$2:$B$2629,$B220,'Retiro Mensual'!$C$2:$C$2629,BA$5)</f>
        <v>0</v>
      </c>
      <c r="BB220" s="13">
        <f>SUMIFS('Retiro Mensual'!$E$2:$E$2629,'Retiro Mensual'!$A$2:$A$2629,BB$4,'Retiro Mensual'!$B$2:$B$2629,$B220,'Retiro Mensual'!$C$2:$C$2629,BB$5)</f>
        <v>0</v>
      </c>
      <c r="BC220" s="13">
        <f>SUMIFS('Retiro Mensual'!$E$2:$E$2629,'Retiro Mensual'!$A$2:$A$2629,BC$4,'Retiro Mensual'!$B$2:$B$2629,$B220,'Retiro Mensual'!$C$2:$C$2629,BC$5)</f>
        <v>0</v>
      </c>
      <c r="BD220" s="13">
        <f>SUMIFS('Retiro Mensual'!$E$2:$E$2629,'Retiro Mensual'!$A$2:$A$2629,BD$4,'Retiro Mensual'!$B$2:$B$2629,$B220,'Retiro Mensual'!$C$2:$C$2629,BD$5)</f>
        <v>0</v>
      </c>
      <c r="BE220" s="13">
        <f>SUMIFS('Retiro Mensual'!$E$2:$E$2629,'Retiro Mensual'!$A$2:$A$2629,BE$4,'Retiro Mensual'!$B$2:$B$2629,$B220,'Retiro Mensual'!$C$2:$C$2629,BE$5)</f>
        <v>0</v>
      </c>
      <c r="BF220" s="13">
        <f>SUMIFS('Retiro Mensual'!$E$2:$E$2629,'Retiro Mensual'!$A$2:$A$2629,BF$4,'Retiro Mensual'!$B$2:$B$2629,$B220,'Retiro Mensual'!$C$2:$C$2629,BF$5)</f>
        <v>0</v>
      </c>
      <c r="BG220" s="13">
        <f>SUMIFS('Retiro Mensual'!$E$2:$E$2629,'Retiro Mensual'!$A$2:$A$2629,BG$4,'Retiro Mensual'!$B$2:$B$2629,$B220,'Retiro Mensual'!$C$2:$C$2629,BG$5)</f>
        <v>0</v>
      </c>
      <c r="BH220" s="13">
        <f>SUMIFS('Retiro Mensual'!$E$2:$E$2629,'Retiro Mensual'!$A$2:$A$2629,BH$4,'Retiro Mensual'!$B$2:$B$2629,$B220,'Retiro Mensual'!$C$2:$C$2629,BH$5)</f>
        <v>0</v>
      </c>
      <c r="BI220" s="13">
        <f>SUMIFS('Retiro Mensual'!$E$2:$E$2629,'Retiro Mensual'!$A$2:$A$2629,BI$4,'Retiro Mensual'!$B$2:$B$2629,$B220,'Retiro Mensual'!$C$2:$C$2629,BI$5)</f>
        <v>0</v>
      </c>
      <c r="BJ220" s="13">
        <f>SUMIFS('Retiro Mensual'!$E$2:$E$2629,'Retiro Mensual'!$A$2:$A$2629,BJ$4,'Retiro Mensual'!$B$2:$B$2629,$B220,'Retiro Mensual'!$C$2:$C$2629,BJ$5)</f>
        <v>0</v>
      </c>
      <c r="BK220" s="14">
        <f>SUMIFS('Retiro Mensual'!$E$2:$E$2629,'Retiro Mensual'!$A$2:$A$2629,BK$4,'Retiro Mensual'!$B$2:$B$2629,$B220,'Retiro Mensual'!$C$2:$C$2629,BK$5)</f>
        <v>0</v>
      </c>
      <c r="BL220" s="12">
        <f>SUMIFS('Retiro Mensual'!$E$2:$E$2629,'Retiro Mensual'!$A$2:$A$2629,BL$4,'Retiro Mensual'!$B$2:$B$2629,$B220,'Retiro Mensual'!$C$2:$C$2629,BL$5)</f>
        <v>0</v>
      </c>
      <c r="BM220" s="13">
        <f>SUMIFS('Retiro Mensual'!$E$2:$E$2629,'Retiro Mensual'!$A$2:$A$2629,BM$4,'Retiro Mensual'!$B$2:$B$2629,$B220,'Retiro Mensual'!$C$2:$C$2629,BM$5)</f>
        <v>0</v>
      </c>
      <c r="BN220" s="13">
        <f>SUMIFS('Retiro Mensual'!$E$2:$E$2629,'Retiro Mensual'!$A$2:$A$2629,BN$4,'Retiro Mensual'!$B$2:$B$2629,$B220,'Retiro Mensual'!$C$2:$C$2629,BN$5)</f>
        <v>0</v>
      </c>
      <c r="BO220" s="13">
        <f>SUMIFS('Retiro Mensual'!$E$2:$E$2629,'Retiro Mensual'!$A$2:$A$2629,BO$4,'Retiro Mensual'!$B$2:$B$2629,$B220,'Retiro Mensual'!$C$2:$C$2629,BO$5)</f>
        <v>0</v>
      </c>
      <c r="BP220" s="13">
        <f>SUMIFS('Retiro Mensual'!$E$2:$E$2629,'Retiro Mensual'!$A$2:$A$2629,BP$4,'Retiro Mensual'!$B$2:$B$2629,$B220,'Retiro Mensual'!$C$2:$C$2629,BP$5)</f>
        <v>0</v>
      </c>
      <c r="BQ220" s="13">
        <f>SUMIFS('Retiro Mensual'!$E$2:$E$2629,'Retiro Mensual'!$A$2:$A$2629,BQ$4,'Retiro Mensual'!$B$2:$B$2629,$B220,'Retiro Mensual'!$C$2:$C$2629,BQ$5)</f>
        <v>0</v>
      </c>
      <c r="BR220" s="13">
        <f>SUMIFS('Retiro Mensual'!$E$2:$E$2629,'Retiro Mensual'!$A$2:$A$2629,BR$4,'Retiro Mensual'!$B$2:$B$2629,$B220,'Retiro Mensual'!$C$2:$C$2629,BR$5)</f>
        <v>0</v>
      </c>
      <c r="BS220" s="13">
        <f>SUMIFS('Retiro Mensual'!$E$2:$E$2629,'Retiro Mensual'!$A$2:$A$2629,BS$4,'Retiro Mensual'!$B$2:$B$2629,$B220,'Retiro Mensual'!$C$2:$C$2629,BS$5)</f>
        <v>0</v>
      </c>
      <c r="BT220" s="13">
        <f>SUMIFS('Retiro Mensual'!$E$2:$E$2629,'Retiro Mensual'!$A$2:$A$2629,BT$4,'Retiro Mensual'!$B$2:$B$2629,$B220,'Retiro Mensual'!$C$2:$C$2629,BT$5)</f>
        <v>0</v>
      </c>
      <c r="BU220" s="13">
        <f>SUMIFS('Retiro Mensual'!$E$2:$E$2629,'Retiro Mensual'!$A$2:$A$2629,BU$4,'Retiro Mensual'!$B$2:$B$2629,$B220,'Retiro Mensual'!$C$2:$C$2629,BU$5)</f>
        <v>0</v>
      </c>
      <c r="BV220" s="13">
        <f>SUMIFS('Retiro Mensual'!$E$2:$E$2629,'Retiro Mensual'!$A$2:$A$2629,BV$4,'Retiro Mensual'!$B$2:$B$2629,$B220,'Retiro Mensual'!$C$2:$C$2629,BV$5)</f>
        <v>0</v>
      </c>
      <c r="BW220" s="14">
        <f>SUMIFS('Retiro Mensual'!$E$2:$E$2629,'Retiro Mensual'!$A$2:$A$2629,BW$4,'Retiro Mensual'!$B$2:$B$2629,$B220,'Retiro Mensual'!$C$2:$C$2629,BW$5)</f>
        <v>0</v>
      </c>
      <c r="BX220" s="13"/>
      <c r="BY220" s="12">
        <f>SUMIFS('Compra Ventas'!$E$2:$E$2700,'Compra Ventas'!$A$2:$A$2700,BY$4,'Compra Ventas'!$B$2:$B$2700,$B220,'Compra Ventas'!$C$2:$C$2700,BY$5)</f>
        <v>0</v>
      </c>
      <c r="BZ220" s="13">
        <f>SUMIFS('Compra Ventas'!$E$2:$E$2700,'Compra Ventas'!$A$2:$A$2700,BZ$4,'Compra Ventas'!$B$2:$B$2700,$B220,'Compra Ventas'!$C$2:$C$2700,BZ$5)</f>
        <v>0</v>
      </c>
      <c r="CA220" s="13">
        <f>SUMIFS('Compra Ventas'!$E$2:$E$2700,'Compra Ventas'!$A$2:$A$2700,CA$4,'Compra Ventas'!$B$2:$B$2700,$B220,'Compra Ventas'!$C$2:$C$2700,CA$5)</f>
        <v>0</v>
      </c>
      <c r="CB220" s="13">
        <f>SUMIFS('Compra Ventas'!$E$2:$E$2700,'Compra Ventas'!$A$2:$A$2700,CB$4,'Compra Ventas'!$B$2:$B$2700,$B220,'Compra Ventas'!$C$2:$C$2700,CB$5)</f>
        <v>0</v>
      </c>
      <c r="CC220" s="13">
        <f>SUMIFS('Compra Ventas'!$E$2:$E$2700,'Compra Ventas'!$A$2:$A$2700,CC$4,'Compra Ventas'!$B$2:$B$2700,$B220,'Compra Ventas'!$C$2:$C$2700,CC$5)</f>
        <v>0</v>
      </c>
      <c r="CD220" s="13">
        <f>SUMIFS('Compra Ventas'!$E$2:$E$2700,'Compra Ventas'!$A$2:$A$2700,CD$4,'Compra Ventas'!$B$2:$B$2700,$B220,'Compra Ventas'!$C$2:$C$2700,CD$5)</f>
        <v>0</v>
      </c>
      <c r="CE220" s="13">
        <f>SUMIFS('Compra Ventas'!$E$2:$E$2700,'Compra Ventas'!$A$2:$A$2700,CE$4,'Compra Ventas'!$B$2:$B$2700,$B220,'Compra Ventas'!$C$2:$C$2700,CE$5)</f>
        <v>0</v>
      </c>
      <c r="CF220" s="13">
        <f>SUMIFS('Compra Ventas'!$E$2:$E$2700,'Compra Ventas'!$A$2:$A$2700,CF$4,'Compra Ventas'!$B$2:$B$2700,$B220,'Compra Ventas'!$C$2:$C$2700,CF$5)</f>
        <v>0</v>
      </c>
      <c r="CG220" s="13">
        <f>SUMIFS('Compra Ventas'!$E$2:$E$2700,'Compra Ventas'!$A$2:$A$2700,CG$4,'Compra Ventas'!$B$2:$B$2700,$B220,'Compra Ventas'!$C$2:$C$2700,CG$5)</f>
        <v>0</v>
      </c>
      <c r="CH220" s="13">
        <f>SUMIFS('Compra Ventas'!$E$2:$E$2700,'Compra Ventas'!$A$2:$A$2700,CH$4,'Compra Ventas'!$B$2:$B$2700,$B220,'Compra Ventas'!$C$2:$C$2700,CH$5)</f>
        <v>0</v>
      </c>
      <c r="CI220" s="13">
        <f>SUMIFS('Compra Ventas'!$E$2:$E$2700,'Compra Ventas'!$A$2:$A$2700,CI$4,'Compra Ventas'!$B$2:$B$2700,$B220,'Compra Ventas'!$C$2:$C$2700,CI$5)</f>
        <v>0</v>
      </c>
      <c r="CJ220" s="14">
        <f>SUMIFS('Compra Ventas'!$E$2:$E$2700,'Compra Ventas'!$A$2:$A$2700,CJ$4,'Compra Ventas'!$B$2:$B$2700,$B220,'Compra Ventas'!$C$2:$C$2700,CJ$5)</f>
        <v>0</v>
      </c>
      <c r="CK220" s="12">
        <f>SUMIFS('Compra Ventas'!$E$2:$E$2700,'Compra Ventas'!$A$2:$A$2700,CK$4,'Compra Ventas'!$B$2:$B$2700,$B220,'Compra Ventas'!$C$2:$C$2700,CK$5)</f>
        <v>0</v>
      </c>
      <c r="CL220" s="13">
        <f>SUMIFS('Compra Ventas'!$E$2:$E$2700,'Compra Ventas'!$A$2:$A$2700,CL$4,'Compra Ventas'!$B$2:$B$2700,$B220,'Compra Ventas'!$C$2:$C$2700,CL$5)</f>
        <v>0</v>
      </c>
      <c r="CM220" s="13">
        <f>SUMIFS('Compra Ventas'!$E$2:$E$2700,'Compra Ventas'!$A$2:$A$2700,CM$4,'Compra Ventas'!$B$2:$B$2700,$B220,'Compra Ventas'!$C$2:$C$2700,CM$5)</f>
        <v>0</v>
      </c>
      <c r="CN220" s="13">
        <f>SUMIFS('Compra Ventas'!$E$2:$E$2700,'Compra Ventas'!$A$2:$A$2700,CN$4,'Compra Ventas'!$B$2:$B$2700,$B220,'Compra Ventas'!$C$2:$C$2700,CN$5)</f>
        <v>0</v>
      </c>
      <c r="CO220" s="13">
        <f>SUMIFS('Compra Ventas'!$E$2:$E$2700,'Compra Ventas'!$A$2:$A$2700,CO$4,'Compra Ventas'!$B$2:$B$2700,$B220,'Compra Ventas'!$C$2:$C$2700,CO$5)</f>
        <v>0</v>
      </c>
      <c r="CP220" s="13">
        <f>SUMIFS('Compra Ventas'!$E$2:$E$2700,'Compra Ventas'!$A$2:$A$2700,CP$4,'Compra Ventas'!$B$2:$B$2700,$B220,'Compra Ventas'!$C$2:$C$2700,CP$5)</f>
        <v>0</v>
      </c>
      <c r="CQ220" s="13">
        <f>SUMIFS('Compra Ventas'!$E$2:$E$2700,'Compra Ventas'!$A$2:$A$2700,CQ$4,'Compra Ventas'!$B$2:$B$2700,$B220,'Compra Ventas'!$C$2:$C$2700,CQ$5)</f>
        <v>0</v>
      </c>
      <c r="CR220" s="13">
        <f>SUMIFS('Compra Ventas'!$E$2:$E$2700,'Compra Ventas'!$A$2:$A$2700,CR$4,'Compra Ventas'!$B$2:$B$2700,$B220,'Compra Ventas'!$C$2:$C$2700,CR$5)</f>
        <v>0</v>
      </c>
      <c r="CS220" s="13">
        <f>SUMIFS('Compra Ventas'!$E$2:$E$2700,'Compra Ventas'!$A$2:$A$2700,CS$4,'Compra Ventas'!$B$2:$B$2700,$B220,'Compra Ventas'!$C$2:$C$2700,CS$5)</f>
        <v>0</v>
      </c>
      <c r="CT220" s="13">
        <f>SUMIFS('Compra Ventas'!$E$2:$E$2700,'Compra Ventas'!$A$2:$A$2700,CT$4,'Compra Ventas'!$B$2:$B$2700,$B220,'Compra Ventas'!$C$2:$C$2700,CT$5)</f>
        <v>0</v>
      </c>
      <c r="CU220" s="13">
        <f>SUMIFS('Compra Ventas'!$E$2:$E$2700,'Compra Ventas'!$A$2:$A$2700,CU$4,'Compra Ventas'!$B$2:$B$2700,$B220,'Compra Ventas'!$C$2:$C$2700,CU$5)</f>
        <v>0</v>
      </c>
      <c r="CV220" s="14">
        <f>SUMIFS('Compra Ventas'!$E$2:$E$2700,'Compra Ventas'!$A$2:$A$2700,CV$4,'Compra Ventas'!$B$2:$B$2700,$B220,'Compra Ventas'!$C$2:$C$2700,CV$5)</f>
        <v>0</v>
      </c>
      <c r="CW220" s="12">
        <f>SUMIFS('Compra Ventas'!$E$2:$E$2700,'Compra Ventas'!$A$2:$A$2700,CW$4,'Compra Ventas'!$B$2:$B$2700,$B220,'Compra Ventas'!$C$2:$C$2700,CW$5)</f>
        <v>0</v>
      </c>
      <c r="CX220" s="13">
        <f>SUMIFS('Compra Ventas'!$E$2:$E$2700,'Compra Ventas'!$A$2:$A$2700,CX$4,'Compra Ventas'!$B$2:$B$2700,$B220,'Compra Ventas'!$C$2:$C$2700,CX$5)</f>
        <v>0</v>
      </c>
      <c r="CY220" s="13">
        <f>SUMIFS('Compra Ventas'!$E$2:$E$2700,'Compra Ventas'!$A$2:$A$2700,CY$4,'Compra Ventas'!$B$2:$B$2700,$B220,'Compra Ventas'!$C$2:$C$2700,CY$5)</f>
        <v>0</v>
      </c>
      <c r="CZ220" s="13">
        <f>SUMIFS('Compra Ventas'!$E$2:$E$2700,'Compra Ventas'!$A$2:$A$2700,CZ$4,'Compra Ventas'!$B$2:$B$2700,$B220,'Compra Ventas'!$C$2:$C$2700,CZ$5)</f>
        <v>0</v>
      </c>
      <c r="DA220" s="13">
        <f>SUMIFS('Compra Ventas'!$E$2:$E$2700,'Compra Ventas'!$A$2:$A$2700,DA$4,'Compra Ventas'!$B$2:$B$2700,$B220,'Compra Ventas'!$C$2:$C$2700,DA$5)</f>
        <v>0</v>
      </c>
      <c r="DB220" s="13">
        <f>SUMIFS('Compra Ventas'!$E$2:$E$2700,'Compra Ventas'!$A$2:$A$2700,DB$4,'Compra Ventas'!$B$2:$B$2700,$B220,'Compra Ventas'!$C$2:$C$2700,DB$5)</f>
        <v>0</v>
      </c>
      <c r="DC220" s="13">
        <f>SUMIFS('Compra Ventas'!$E$2:$E$2700,'Compra Ventas'!$A$2:$A$2700,DC$4,'Compra Ventas'!$B$2:$B$2700,$B220,'Compra Ventas'!$C$2:$C$2700,DC$5)</f>
        <v>0</v>
      </c>
      <c r="DD220" s="13">
        <f>SUMIFS('Compra Ventas'!$E$2:$E$2700,'Compra Ventas'!$A$2:$A$2700,DD$4,'Compra Ventas'!$B$2:$B$2700,$B220,'Compra Ventas'!$C$2:$C$2700,DD$5)</f>
        <v>0</v>
      </c>
      <c r="DE220" s="13">
        <f>SUMIFS('Compra Ventas'!$E$2:$E$2700,'Compra Ventas'!$A$2:$A$2700,DE$4,'Compra Ventas'!$B$2:$B$2700,$B220,'Compra Ventas'!$C$2:$C$2700,DE$5)</f>
        <v>0</v>
      </c>
      <c r="DF220" s="13">
        <f>SUMIFS('Compra Ventas'!$E$2:$E$2700,'Compra Ventas'!$A$2:$A$2700,DF$4,'Compra Ventas'!$B$2:$B$2700,$B220,'Compra Ventas'!$C$2:$C$2700,DF$5)</f>
        <v>0</v>
      </c>
      <c r="DG220" s="13">
        <f>SUMIFS('Compra Ventas'!$E$2:$E$2700,'Compra Ventas'!$A$2:$A$2700,DG$4,'Compra Ventas'!$B$2:$B$2700,$B220,'Compra Ventas'!$C$2:$C$2700,DG$5)</f>
        <v>0</v>
      </c>
      <c r="DH220" s="14">
        <f>SUMIFS('Compra Ventas'!$E$2:$E$2700,'Compra Ventas'!$A$2:$A$2700,DH$4,'Compra Ventas'!$B$2:$B$2700,$B220,'Compra Ventas'!$C$2:$C$2700,DH$5)</f>
        <v>0</v>
      </c>
      <c r="DI220" s="84"/>
      <c r="DJ220" s="98">
        <f>SUMIFS('Ajuste Ciclado'!D$5:D$47,'Ajuste Ciclado'!$C$5:$C$47,Balance!DJ$4,'Ajuste Ciclado'!$B$5:$B$47,Balance!$B220)</f>
        <v>0</v>
      </c>
      <c r="DK220" s="99">
        <f>SUMIFS('Ajuste Ciclado'!E$5:E$47,'Ajuste Ciclado'!$C$5:$C$47,Balance!DK$4,'Ajuste Ciclado'!$B$5:$B$47,Balance!$B220)</f>
        <v>0</v>
      </c>
      <c r="DL220" s="99">
        <f>SUMIFS('Ajuste Ciclado'!F$5:F$47,'Ajuste Ciclado'!$C$5:$C$47,Balance!DL$4,'Ajuste Ciclado'!$B$5:$B$47,Balance!$B220)</f>
        <v>0</v>
      </c>
      <c r="DM220" s="99">
        <f>SUMIFS('Ajuste Ciclado'!G$5:G$47,'Ajuste Ciclado'!$C$5:$C$47,Balance!DM$4,'Ajuste Ciclado'!$B$5:$B$47,Balance!$B220)</f>
        <v>0</v>
      </c>
      <c r="DN220" s="99">
        <f>SUMIFS('Ajuste Ciclado'!H$5:H$47,'Ajuste Ciclado'!$C$5:$C$47,Balance!DN$4,'Ajuste Ciclado'!$B$5:$B$47,Balance!$B220)</f>
        <v>0</v>
      </c>
      <c r="DO220" s="99">
        <f>SUMIFS('Ajuste Ciclado'!I$5:I$47,'Ajuste Ciclado'!$C$5:$C$47,Balance!DO$4,'Ajuste Ciclado'!$B$5:$B$47,Balance!$B220)</f>
        <v>0</v>
      </c>
      <c r="DP220" s="99">
        <f>SUMIFS('Ajuste Ciclado'!J$5:J$47,'Ajuste Ciclado'!$C$5:$C$47,Balance!DP$4,'Ajuste Ciclado'!$B$5:$B$47,Balance!$B220)</f>
        <v>0</v>
      </c>
      <c r="DQ220" s="99">
        <f>SUMIFS('Ajuste Ciclado'!K$5:K$47,'Ajuste Ciclado'!$C$5:$C$47,Balance!DQ$4,'Ajuste Ciclado'!$B$5:$B$47,Balance!$B220)</f>
        <v>0</v>
      </c>
      <c r="DR220" s="99">
        <f>SUMIFS('Ajuste Ciclado'!L$5:L$47,'Ajuste Ciclado'!$C$5:$C$47,Balance!DR$4,'Ajuste Ciclado'!$B$5:$B$47,Balance!$B220)</f>
        <v>0</v>
      </c>
      <c r="DS220" s="99">
        <f>SUMIFS('Ajuste Ciclado'!M$5:M$47,'Ajuste Ciclado'!$C$5:$C$47,Balance!DS$4,'Ajuste Ciclado'!$B$5:$B$47,Balance!$B220)</f>
        <v>0</v>
      </c>
      <c r="DT220" s="99">
        <f>SUMIFS('Ajuste Ciclado'!N$5:N$47,'Ajuste Ciclado'!$C$5:$C$47,Balance!DT$4,'Ajuste Ciclado'!$B$5:$B$47,Balance!$B220)</f>
        <v>0</v>
      </c>
      <c r="DU220" s="100">
        <f>SUMIFS('Ajuste Ciclado'!O$5:O$47,'Ajuste Ciclado'!$C$5:$C$47,Balance!DU$4,'Ajuste Ciclado'!$B$5:$B$47,Balance!$B220)</f>
        <v>0</v>
      </c>
      <c r="DV220" s="98">
        <f>SUMIFS('Ajuste Ciclado'!D$5:D$47,'Ajuste Ciclado'!$C$5:$C$47,Balance!DV$4,'Ajuste Ciclado'!$B$5:$B$47,Balance!$B220)</f>
        <v>0</v>
      </c>
      <c r="DW220" s="99">
        <f>SUMIFS('Ajuste Ciclado'!E$5:E$47,'Ajuste Ciclado'!$C$5:$C$47,Balance!DW$4,'Ajuste Ciclado'!$B$5:$B$47,Balance!$B220)</f>
        <v>0</v>
      </c>
      <c r="DX220" s="99">
        <f>SUMIFS('Ajuste Ciclado'!F$5:F$47,'Ajuste Ciclado'!$C$5:$C$47,Balance!DX$4,'Ajuste Ciclado'!$B$5:$B$47,Balance!$B220)</f>
        <v>0</v>
      </c>
      <c r="DY220" s="99">
        <f>SUMIFS('Ajuste Ciclado'!G$5:G$47,'Ajuste Ciclado'!$C$5:$C$47,Balance!DY$4,'Ajuste Ciclado'!$B$5:$B$47,Balance!$B220)</f>
        <v>0</v>
      </c>
      <c r="DZ220" s="99">
        <f>SUMIFS('Ajuste Ciclado'!H$5:H$47,'Ajuste Ciclado'!$C$5:$C$47,Balance!DZ$4,'Ajuste Ciclado'!$B$5:$B$47,Balance!$B220)</f>
        <v>0</v>
      </c>
      <c r="EA220" s="99">
        <f>SUMIFS('Ajuste Ciclado'!I$5:I$47,'Ajuste Ciclado'!$C$5:$C$47,Balance!EA$4,'Ajuste Ciclado'!$B$5:$B$47,Balance!$B220)</f>
        <v>0</v>
      </c>
      <c r="EB220" s="99">
        <f>SUMIFS('Ajuste Ciclado'!J$5:J$47,'Ajuste Ciclado'!$C$5:$C$47,Balance!EB$4,'Ajuste Ciclado'!$B$5:$B$47,Balance!$B220)</f>
        <v>0</v>
      </c>
      <c r="EC220" s="99">
        <f>SUMIFS('Ajuste Ciclado'!K$5:K$47,'Ajuste Ciclado'!$C$5:$C$47,Balance!EC$4,'Ajuste Ciclado'!$B$5:$B$47,Balance!$B220)</f>
        <v>0</v>
      </c>
      <c r="ED220" s="99">
        <f>SUMIFS('Ajuste Ciclado'!L$5:L$47,'Ajuste Ciclado'!$C$5:$C$47,Balance!ED$4,'Ajuste Ciclado'!$B$5:$B$47,Balance!$B220)</f>
        <v>0</v>
      </c>
      <c r="EE220" s="99">
        <f>SUMIFS('Ajuste Ciclado'!M$5:M$47,'Ajuste Ciclado'!$C$5:$C$47,Balance!EE$4,'Ajuste Ciclado'!$B$5:$B$47,Balance!$B220)</f>
        <v>0</v>
      </c>
      <c r="EF220" s="99">
        <f>SUMIFS('Ajuste Ciclado'!N$5:N$47,'Ajuste Ciclado'!$C$5:$C$47,Balance!EF$4,'Ajuste Ciclado'!$B$5:$B$47,Balance!$B220)</f>
        <v>0</v>
      </c>
      <c r="EG220" s="100">
        <f>SUMIFS('Ajuste Ciclado'!O$5:O$47,'Ajuste Ciclado'!$C$5:$C$47,Balance!EG$4,'Ajuste Ciclado'!$B$5:$B$47,Balance!$B220)</f>
        <v>0</v>
      </c>
      <c r="EH220" s="98">
        <f>SUMIFS('Ajuste Ciclado'!D$5:D$47,'Ajuste Ciclado'!$C$5:$C$47,Balance!EH$4,'Ajuste Ciclado'!$B$5:$B$47,Balance!$B220)</f>
        <v>0</v>
      </c>
      <c r="EI220" s="99">
        <f>SUMIFS('Ajuste Ciclado'!E$5:E$47,'Ajuste Ciclado'!$C$5:$C$47,Balance!EI$4,'Ajuste Ciclado'!$B$5:$B$47,Balance!$B220)</f>
        <v>0</v>
      </c>
      <c r="EJ220" s="99">
        <f>SUMIFS('Ajuste Ciclado'!F$5:F$47,'Ajuste Ciclado'!$C$5:$C$47,Balance!EJ$4,'Ajuste Ciclado'!$B$5:$B$47,Balance!$B220)</f>
        <v>0</v>
      </c>
      <c r="EK220" s="99">
        <f>SUMIFS('Ajuste Ciclado'!G$5:G$47,'Ajuste Ciclado'!$C$5:$C$47,Balance!EK$4,'Ajuste Ciclado'!$B$5:$B$47,Balance!$B220)</f>
        <v>0</v>
      </c>
      <c r="EL220" s="99">
        <f>SUMIFS('Ajuste Ciclado'!H$5:H$47,'Ajuste Ciclado'!$C$5:$C$47,Balance!EL$4,'Ajuste Ciclado'!$B$5:$B$47,Balance!$B220)</f>
        <v>0</v>
      </c>
      <c r="EM220" s="99">
        <f>SUMIFS('Ajuste Ciclado'!I$5:I$47,'Ajuste Ciclado'!$C$5:$C$47,Balance!EM$4,'Ajuste Ciclado'!$B$5:$B$47,Balance!$B220)</f>
        <v>0</v>
      </c>
      <c r="EN220" s="99">
        <f>SUMIFS('Ajuste Ciclado'!J$5:J$47,'Ajuste Ciclado'!$C$5:$C$47,Balance!EN$4,'Ajuste Ciclado'!$B$5:$B$47,Balance!$B220)</f>
        <v>0</v>
      </c>
      <c r="EO220" s="99">
        <f>SUMIFS('Ajuste Ciclado'!K$5:K$47,'Ajuste Ciclado'!$C$5:$C$47,Balance!EO$4,'Ajuste Ciclado'!$B$5:$B$47,Balance!$B220)</f>
        <v>0</v>
      </c>
      <c r="EP220" s="99">
        <f>SUMIFS('Ajuste Ciclado'!L$5:L$47,'Ajuste Ciclado'!$C$5:$C$47,Balance!EP$4,'Ajuste Ciclado'!$B$5:$B$47,Balance!$B220)</f>
        <v>0</v>
      </c>
      <c r="EQ220" s="99">
        <f>SUMIFS('Ajuste Ciclado'!M$5:M$47,'Ajuste Ciclado'!$C$5:$C$47,Balance!EQ$4,'Ajuste Ciclado'!$B$5:$B$47,Balance!$B220)</f>
        <v>0</v>
      </c>
      <c r="ER220" s="99">
        <f>SUMIFS('Ajuste Ciclado'!N$5:N$47,'Ajuste Ciclado'!$C$5:$C$47,Balance!ER$4,'Ajuste Ciclado'!$B$5:$B$47,Balance!$B220)</f>
        <v>0</v>
      </c>
      <c r="ES220" s="100">
        <f>SUMIFS('Ajuste Ciclado'!O$5:O$47,'Ajuste Ciclado'!$C$5:$C$47,Balance!ES$4,'Ajuste Ciclado'!$B$5:$B$47,Balance!$B220)</f>
        <v>0</v>
      </c>
      <c r="ET220" s="84"/>
      <c r="EU220" s="12">
        <f t="shared" si="328"/>
        <v>108092.89039879919</v>
      </c>
      <c r="EV220" s="13">
        <f t="shared" si="293"/>
        <v>112701.450860337</v>
      </c>
      <c r="EW220" s="13">
        <f t="shared" si="294"/>
        <v>98264.028530291194</v>
      </c>
      <c r="EX220" s="13">
        <f t="shared" si="295"/>
        <v>74816.527573976404</v>
      </c>
      <c r="EY220" s="13">
        <f t="shared" si="296"/>
        <v>57250.758240940762</v>
      </c>
      <c r="EZ220" s="13">
        <f t="shared" si="297"/>
        <v>31025.54487674636</v>
      </c>
      <c r="FA220" s="13">
        <f t="shared" si="298"/>
        <v>44544.28482702504</v>
      </c>
      <c r="FB220" s="13">
        <f t="shared" si="299"/>
        <v>36831.536397677854</v>
      </c>
      <c r="FC220" s="13">
        <f t="shared" si="300"/>
        <v>68652.472388172609</v>
      </c>
      <c r="FD220" s="13">
        <f t="shared" si="301"/>
        <v>9599.6792693527077</v>
      </c>
      <c r="FE220" s="13">
        <f t="shared" si="302"/>
        <v>5414.6386727819181</v>
      </c>
      <c r="FF220" s="14">
        <f t="shared" si="303"/>
        <v>9209.4836717230028</v>
      </c>
      <c r="FG220" s="12">
        <f t="shared" si="304"/>
        <v>108332.9186658718</v>
      </c>
      <c r="FH220" s="13">
        <f t="shared" si="305"/>
        <v>113790.8403330154</v>
      </c>
      <c r="FI220" s="13">
        <f t="shared" si="306"/>
        <v>99450.925806252737</v>
      </c>
      <c r="FJ220" s="13">
        <f t="shared" si="307"/>
        <v>79462.258781646698</v>
      </c>
      <c r="FK220" s="13">
        <f t="shared" si="308"/>
        <v>55841.997028192811</v>
      </c>
      <c r="FL220" s="13">
        <f t="shared" si="309"/>
        <v>31415.258817344471</v>
      </c>
      <c r="FM220" s="13">
        <f t="shared" si="310"/>
        <v>47628.961283709723</v>
      </c>
      <c r="FN220" s="13">
        <f t="shared" si="311"/>
        <v>37101.970511034713</v>
      </c>
      <c r="FO220" s="13">
        <f t="shared" si="312"/>
        <v>70296.477005302833</v>
      </c>
      <c r="FP220" s="13">
        <f t="shared" si="313"/>
        <v>15354.533491865341</v>
      </c>
      <c r="FQ220" s="13">
        <f t="shared" si="314"/>
        <v>37131.848056177238</v>
      </c>
      <c r="FR220" s="14">
        <f t="shared" si="315"/>
        <v>47727.858007249459</v>
      </c>
      <c r="FS220" s="12">
        <f t="shared" si="316"/>
        <v>108357.8328444389</v>
      </c>
      <c r="FT220" s="13">
        <f t="shared" si="317"/>
        <v>113765.6102889747</v>
      </c>
      <c r="FU220" s="13">
        <f t="shared" si="318"/>
        <v>98947.769618516249</v>
      </c>
      <c r="FV220" s="13">
        <f t="shared" si="319"/>
        <v>78836.709157522404</v>
      </c>
      <c r="FW220" s="13">
        <f t="shared" si="320"/>
        <v>58333.788901344029</v>
      </c>
      <c r="FX220" s="13">
        <f t="shared" si="321"/>
        <v>34024.307330545264</v>
      </c>
      <c r="FY220" s="13">
        <f t="shared" si="322"/>
        <v>52486.952120769092</v>
      </c>
      <c r="FZ220" s="13">
        <f t="shared" si="323"/>
        <v>41220.710834234058</v>
      </c>
      <c r="GA220" s="13">
        <f t="shared" si="324"/>
        <v>77035.223191865065</v>
      </c>
      <c r="GB220" s="13">
        <f t="shared" si="325"/>
        <v>35199.707910499397</v>
      </c>
      <c r="GC220" s="13">
        <f t="shared" si="326"/>
        <v>80784.334390274511</v>
      </c>
      <c r="GD220" s="14">
        <f t="shared" si="327"/>
        <v>81270.982776594421</v>
      </c>
      <c r="GE220" s="84"/>
      <c r="GF220" s="12">
        <f t="shared" si="329"/>
        <v>656403.29570782406</v>
      </c>
      <c r="GG220" s="13">
        <f t="shared" si="329"/>
        <v>743535.84778766322</v>
      </c>
      <c r="GH220" s="14">
        <f t="shared" si="329"/>
        <v>860263.92936557811</v>
      </c>
      <c r="GI220" s="6">
        <f t="shared" si="330"/>
        <v>1</v>
      </c>
      <c r="GJ220" s="12">
        <f t="shared" si="331"/>
        <v>0</v>
      </c>
      <c r="GK220" s="13">
        <f t="shared" si="332"/>
        <v>0</v>
      </c>
      <c r="GL220" s="14">
        <f t="shared" si="333"/>
        <v>0</v>
      </c>
      <c r="GM220" s="84"/>
      <c r="GN220" s="66">
        <f t="shared" si="334"/>
        <v>0</v>
      </c>
      <c r="GO220" s="84"/>
      <c r="GP220" s="63" t="str" cm="1">
        <f t="array" ref="GP220">INDEX($GF$4:$GH$4,1,GI220)</f>
        <v>Sample 1</v>
      </c>
      <c r="GQ220" s="12">
        <f t="shared" si="287"/>
        <v>5414.6386727819181</v>
      </c>
      <c r="GR220" s="13">
        <f t="shared" si="287"/>
        <v>9209.4836717230028</v>
      </c>
      <c r="GS220" s="14">
        <f t="shared" si="287"/>
        <v>9599.6792693527077</v>
      </c>
      <c r="GT220" s="12">
        <f t="shared" si="288"/>
        <v>15354.533491865341</v>
      </c>
      <c r="GU220" s="13">
        <f t="shared" si="288"/>
        <v>31415.258817344471</v>
      </c>
      <c r="GV220" s="14">
        <f t="shared" si="288"/>
        <v>37101.970511034713</v>
      </c>
      <c r="GW220" s="12">
        <f t="shared" si="289"/>
        <v>34024.307330545264</v>
      </c>
      <c r="GX220" s="13">
        <f t="shared" si="289"/>
        <v>35199.707910499397</v>
      </c>
      <c r="GY220" s="14">
        <f t="shared" si="289"/>
        <v>41220.710834234058</v>
      </c>
      <c r="GZ220" s="84" t="str">
        <f t="shared" si="290"/>
        <v>Sample 1</v>
      </c>
      <c r="HA220" s="12">
        <f t="shared" si="335"/>
        <v>0</v>
      </c>
      <c r="HB220" s="13">
        <f t="shared" si="335"/>
        <v>0</v>
      </c>
      <c r="HC220" s="14">
        <f t="shared" si="335"/>
        <v>0</v>
      </c>
      <c r="HD220" s="6">
        <f t="shared" si="291"/>
        <v>0</v>
      </c>
      <c r="HE220" s="84" t="str">
        <f t="shared" si="292"/>
        <v>Ok</v>
      </c>
    </row>
    <row r="221" spans="2:213" hidden="1" x14ac:dyDescent="0.3">
      <c r="B221" s="84" t="s">
        <v>254</v>
      </c>
      <c r="C221" s="12">
        <f>SUMIFS(Inyecciones!$E$2:$E$14185,Inyecciones!$A$2:$A$14185,Balance!C$4,Inyecciones!$B$2:$B$14185,Balance!$B221,Inyecciones!$C$2:$C$14185,Balance!C$5)</f>
        <v>68981.803129518623</v>
      </c>
      <c r="D221" s="13">
        <f>SUMIFS(Inyecciones!$E$2:$E$14185,Inyecciones!$A$2:$A$14185,Balance!D$4,Inyecciones!$B$2:$B$14185,Balance!$B221,Inyecciones!$C$2:$C$14185,Balance!D$5)</f>
        <v>50640.143387047006</v>
      </c>
      <c r="E221" s="13">
        <f>SUMIFS(Inyecciones!$E$2:$E$14185,Inyecciones!$A$2:$A$14185,Balance!E$4,Inyecciones!$B$2:$B$14185,Balance!$B221,Inyecciones!$C$2:$C$14185,Balance!E$5)</f>
        <v>48840.72798684243</v>
      </c>
      <c r="F221" s="13">
        <f>SUMIFS(Inyecciones!$E$2:$E$14185,Inyecciones!$A$2:$A$14185,Balance!F$4,Inyecciones!$B$2:$B$14185,Balance!$B221,Inyecciones!$C$2:$C$14185,Balance!F$5)</f>
        <v>29341.081820888739</v>
      </c>
      <c r="G221" s="13">
        <f>SUMIFS(Inyecciones!$E$2:$E$14185,Inyecciones!$A$2:$A$14185,Balance!G$4,Inyecciones!$B$2:$B$14185,Balance!$B221,Inyecciones!$C$2:$C$14185,Balance!G$5)</f>
        <v>23070.842619975279</v>
      </c>
      <c r="H221" s="13">
        <f>SUMIFS(Inyecciones!$E$2:$E$14185,Inyecciones!$A$2:$A$14185,Balance!H$4,Inyecciones!$B$2:$B$14185,Balance!$B221,Inyecciones!$C$2:$C$14185,Balance!H$5)</f>
        <v>17801.22254518071</v>
      </c>
      <c r="I221" s="13">
        <f>SUMIFS(Inyecciones!$E$2:$E$14185,Inyecciones!$A$2:$A$14185,Balance!I$4,Inyecciones!$B$2:$B$14185,Balance!$B221,Inyecciones!$C$2:$C$14185,Balance!I$5)</f>
        <v>22735.44673093217</v>
      </c>
      <c r="J221" s="13">
        <f>SUMIFS(Inyecciones!$E$2:$E$14185,Inyecciones!$A$2:$A$14185,Balance!J$4,Inyecciones!$B$2:$B$14185,Balance!$B221,Inyecciones!$C$2:$C$14185,Balance!J$5)</f>
        <v>25539.30886053872</v>
      </c>
      <c r="K221" s="13">
        <f>SUMIFS(Inyecciones!$E$2:$E$14185,Inyecciones!$A$2:$A$14185,Balance!K$4,Inyecciones!$B$2:$B$14185,Balance!$B221,Inyecciones!$C$2:$C$14185,Balance!K$5)</f>
        <v>26968.279817731251</v>
      </c>
      <c r="L221" s="13">
        <f>SUMIFS(Inyecciones!$E$2:$E$14185,Inyecciones!$A$2:$A$14185,Balance!L$4,Inyecciones!$B$2:$B$14185,Balance!$B221,Inyecciones!$C$2:$C$14185,Balance!L$5)</f>
        <v>8737.7556250974867</v>
      </c>
      <c r="M221" s="13">
        <f>SUMIFS(Inyecciones!$E$2:$E$14185,Inyecciones!$A$2:$A$14185,Balance!M$4,Inyecciones!$B$2:$B$14185,Balance!$B221,Inyecciones!$C$2:$C$14185,Balance!M$5)</f>
        <v>3927.9502630280049</v>
      </c>
      <c r="N221" s="14">
        <f>SUMIFS(Inyecciones!$E$2:$E$14185,Inyecciones!$A$2:$A$14185,Balance!N$4,Inyecciones!$B$2:$B$14185,Balance!$B221,Inyecciones!$C$2:$C$14185,Balance!N$5)</f>
        <v>6563.0028409078459</v>
      </c>
      <c r="O221" s="12">
        <f>SUMIFS(Inyecciones!$E$2:$E$14185,Inyecciones!$A$2:$A$14185,Balance!O$4,Inyecciones!$B$2:$B$14185,Balance!$B221,Inyecciones!$C$2:$C$14185,Balance!O$5)</f>
        <v>69112.950515772085</v>
      </c>
      <c r="P221" s="13">
        <f>SUMIFS(Inyecciones!$E$2:$E$14185,Inyecciones!$A$2:$A$14185,Balance!P$4,Inyecciones!$B$2:$B$14185,Balance!$B221,Inyecciones!$C$2:$C$14185,Balance!P$5)</f>
        <v>50885.542068175811</v>
      </c>
      <c r="Q221" s="13">
        <f>SUMIFS(Inyecciones!$E$2:$E$14185,Inyecciones!$A$2:$A$14185,Balance!Q$4,Inyecciones!$B$2:$B$14185,Balance!$B221,Inyecciones!$C$2:$C$14185,Balance!Q$5)</f>
        <v>49360.003468194998</v>
      </c>
      <c r="R221" s="13">
        <f>SUMIFS(Inyecciones!$E$2:$E$14185,Inyecciones!$A$2:$A$14185,Balance!R$4,Inyecciones!$B$2:$B$14185,Balance!$B221,Inyecciones!$C$2:$C$14185,Balance!R$5)</f>
        <v>31705.60083094348</v>
      </c>
      <c r="S221" s="13">
        <f>SUMIFS(Inyecciones!$E$2:$E$14185,Inyecciones!$A$2:$A$14185,Balance!S$4,Inyecciones!$B$2:$B$14185,Balance!$B221,Inyecciones!$C$2:$C$14185,Balance!S$5)</f>
        <v>22791.917925092919</v>
      </c>
      <c r="T221" s="13">
        <f>SUMIFS(Inyecciones!$E$2:$E$14185,Inyecciones!$A$2:$A$14185,Balance!T$4,Inyecciones!$B$2:$B$14185,Balance!$B221,Inyecciones!$C$2:$C$14185,Balance!T$5)</f>
        <v>18002.963070995491</v>
      </c>
      <c r="U221" s="13">
        <f>SUMIFS(Inyecciones!$E$2:$E$14185,Inyecciones!$A$2:$A$14185,Balance!U$4,Inyecciones!$B$2:$B$14185,Balance!$B221,Inyecciones!$C$2:$C$14185,Balance!U$5)</f>
        <v>23952.47400912581</v>
      </c>
      <c r="V221" s="13">
        <f>SUMIFS(Inyecciones!$E$2:$E$14185,Inyecciones!$A$2:$A$14185,Balance!V$4,Inyecciones!$B$2:$B$14185,Balance!$B221,Inyecciones!$C$2:$C$14185,Balance!V$5)</f>
        <v>26414.981244906568</v>
      </c>
      <c r="W221" s="13">
        <f>SUMIFS(Inyecciones!$E$2:$E$14185,Inyecciones!$A$2:$A$14185,Balance!W$4,Inyecciones!$B$2:$B$14185,Balance!$B221,Inyecciones!$C$2:$C$14185,Balance!W$5)</f>
        <v>31031.083944561011</v>
      </c>
      <c r="X221" s="13">
        <f>SUMIFS(Inyecciones!$E$2:$E$14185,Inyecciones!$A$2:$A$14185,Balance!X$4,Inyecciones!$B$2:$B$14185,Balance!$B221,Inyecciones!$C$2:$C$14185,Balance!X$5)</f>
        <v>12474.05843901864</v>
      </c>
      <c r="Y221" s="13">
        <f>SUMIFS(Inyecciones!$E$2:$E$14185,Inyecciones!$A$2:$A$14185,Balance!Y$4,Inyecciones!$B$2:$B$14185,Balance!$B221,Inyecciones!$C$2:$C$14185,Balance!Y$5)</f>
        <v>19066.95608371514</v>
      </c>
      <c r="Z221" s="14">
        <f>SUMIFS(Inyecciones!$E$2:$E$14185,Inyecciones!$A$2:$A$14185,Balance!Z$4,Inyecciones!$B$2:$B$14185,Balance!$B221,Inyecciones!$C$2:$C$14185,Balance!Z$5)</f>
        <v>25993.623502627641</v>
      </c>
      <c r="AA221" s="12">
        <f>SUMIFS(Inyecciones!$E$2:$E$14185,Inyecciones!$A$2:$A$14185,Balance!AA$4,Inyecciones!$B$2:$B$14185,Balance!$B221,Inyecciones!$C$2:$C$14185,Balance!AA$5)</f>
        <v>69150.899551612558</v>
      </c>
      <c r="AB221" s="13">
        <f>SUMIFS(Inyecciones!$E$2:$E$14185,Inyecciones!$A$2:$A$14185,Balance!AB$4,Inyecciones!$B$2:$B$14185,Balance!$B221,Inyecciones!$C$2:$C$14185,Balance!AB$5)</f>
        <v>50997.262379514679</v>
      </c>
      <c r="AC221" s="13">
        <f>SUMIFS(Inyecciones!$E$2:$E$14185,Inyecciones!$A$2:$A$14185,Balance!AC$4,Inyecciones!$B$2:$B$14185,Balance!$B221,Inyecciones!$C$2:$C$14185,Balance!AC$5)</f>
        <v>49227.104685714607</v>
      </c>
      <c r="AD221" s="13">
        <f>SUMIFS(Inyecciones!$E$2:$E$14185,Inyecciones!$A$2:$A$14185,Balance!AD$4,Inyecciones!$B$2:$B$14185,Balance!$B221,Inyecciones!$C$2:$C$14185,Balance!AD$5)</f>
        <v>31434.653914962219</v>
      </c>
      <c r="AE221" s="13">
        <f>SUMIFS(Inyecciones!$E$2:$E$14185,Inyecciones!$A$2:$A$14185,Balance!AE$4,Inyecciones!$B$2:$B$14185,Balance!$B221,Inyecciones!$C$2:$C$14185,Balance!AE$5)</f>
        <v>23530.07367706428</v>
      </c>
      <c r="AF221" s="13">
        <f>SUMIFS(Inyecciones!$E$2:$E$14185,Inyecciones!$A$2:$A$14185,Balance!AF$4,Inyecciones!$B$2:$B$14185,Balance!$B221,Inyecciones!$C$2:$C$14185,Balance!AF$5)</f>
        <v>19080.647125401989</v>
      </c>
      <c r="AG221" s="13">
        <f>SUMIFS(Inyecciones!$E$2:$E$14185,Inyecciones!$A$2:$A$14185,Balance!AG$4,Inyecciones!$B$2:$B$14185,Balance!$B221,Inyecciones!$C$2:$C$14185,Balance!AG$5)</f>
        <v>25850.51752341678</v>
      </c>
      <c r="AH221" s="13">
        <f>SUMIFS(Inyecciones!$E$2:$E$14185,Inyecciones!$A$2:$A$14185,Balance!AH$4,Inyecciones!$B$2:$B$14185,Balance!$B221,Inyecciones!$C$2:$C$14185,Balance!AH$5)</f>
        <v>29142.77930835024</v>
      </c>
      <c r="AI221" s="13">
        <f>SUMIFS(Inyecciones!$E$2:$E$14185,Inyecciones!$A$2:$A$14185,Balance!AI$4,Inyecciones!$B$2:$B$14185,Balance!$B221,Inyecciones!$C$2:$C$14185,Balance!AI$5)</f>
        <v>29872.406226222189</v>
      </c>
      <c r="AJ221" s="13">
        <f>SUMIFS(Inyecciones!$E$2:$E$14185,Inyecciones!$A$2:$A$14185,Balance!AJ$4,Inyecciones!$B$2:$B$14185,Balance!$B221,Inyecciones!$C$2:$C$14185,Balance!AJ$5)</f>
        <v>25217.243736299952</v>
      </c>
      <c r="AK221" s="13">
        <f>SUMIFS(Inyecciones!$E$2:$E$14185,Inyecciones!$A$2:$A$14185,Balance!AK$4,Inyecciones!$B$2:$B$14185,Balance!$B221,Inyecciones!$C$2:$C$14185,Balance!AK$5)</f>
        <v>36150.726592506981</v>
      </c>
      <c r="AL221" s="14">
        <f>SUMIFS(Inyecciones!$E$2:$E$14185,Inyecciones!$A$2:$A$14185,Balance!AL$4,Inyecciones!$B$2:$B$14185,Balance!$B221,Inyecciones!$C$2:$C$14185,Balance!AL$5)</f>
        <v>37188.553359093807</v>
      </c>
      <c r="AM221" s="13"/>
      <c r="AN221" s="12">
        <f>SUMIFS('Retiro Mensual'!$E$2:$E$2629,'Retiro Mensual'!$A$2:$A$2629,AN$4,'Retiro Mensual'!$B$2:$B$2629,$B221,'Retiro Mensual'!$C$2:$C$2629,AN$5)</f>
        <v>0</v>
      </c>
      <c r="AO221" s="13">
        <f>SUMIFS('Retiro Mensual'!$E$2:$E$2629,'Retiro Mensual'!$A$2:$A$2629,AO$4,'Retiro Mensual'!$B$2:$B$2629,$B221,'Retiro Mensual'!$C$2:$C$2629,AO$5)</f>
        <v>0</v>
      </c>
      <c r="AP221" s="13">
        <f>SUMIFS('Retiro Mensual'!$E$2:$E$2629,'Retiro Mensual'!$A$2:$A$2629,AP$4,'Retiro Mensual'!$B$2:$B$2629,$B221,'Retiro Mensual'!$C$2:$C$2629,AP$5)</f>
        <v>0</v>
      </c>
      <c r="AQ221" s="13">
        <f>SUMIFS('Retiro Mensual'!$E$2:$E$2629,'Retiro Mensual'!$A$2:$A$2629,AQ$4,'Retiro Mensual'!$B$2:$B$2629,$B221,'Retiro Mensual'!$C$2:$C$2629,AQ$5)</f>
        <v>0</v>
      </c>
      <c r="AR221" s="13">
        <f>SUMIFS('Retiro Mensual'!$E$2:$E$2629,'Retiro Mensual'!$A$2:$A$2629,AR$4,'Retiro Mensual'!$B$2:$B$2629,$B221,'Retiro Mensual'!$C$2:$C$2629,AR$5)</f>
        <v>0</v>
      </c>
      <c r="AS221" s="13">
        <f>SUMIFS('Retiro Mensual'!$E$2:$E$2629,'Retiro Mensual'!$A$2:$A$2629,AS$4,'Retiro Mensual'!$B$2:$B$2629,$B221,'Retiro Mensual'!$C$2:$C$2629,AS$5)</f>
        <v>0</v>
      </c>
      <c r="AT221" s="13">
        <f>SUMIFS('Retiro Mensual'!$E$2:$E$2629,'Retiro Mensual'!$A$2:$A$2629,AT$4,'Retiro Mensual'!$B$2:$B$2629,$B221,'Retiro Mensual'!$C$2:$C$2629,AT$5)</f>
        <v>0</v>
      </c>
      <c r="AU221" s="13">
        <f>SUMIFS('Retiro Mensual'!$E$2:$E$2629,'Retiro Mensual'!$A$2:$A$2629,AU$4,'Retiro Mensual'!$B$2:$B$2629,$B221,'Retiro Mensual'!$C$2:$C$2629,AU$5)</f>
        <v>0</v>
      </c>
      <c r="AV221" s="13">
        <f>SUMIFS('Retiro Mensual'!$E$2:$E$2629,'Retiro Mensual'!$A$2:$A$2629,AV$4,'Retiro Mensual'!$B$2:$B$2629,$B221,'Retiro Mensual'!$C$2:$C$2629,AV$5)</f>
        <v>0</v>
      </c>
      <c r="AW221" s="13">
        <f>SUMIFS('Retiro Mensual'!$E$2:$E$2629,'Retiro Mensual'!$A$2:$A$2629,AW$4,'Retiro Mensual'!$B$2:$B$2629,$B221,'Retiro Mensual'!$C$2:$C$2629,AW$5)</f>
        <v>0</v>
      </c>
      <c r="AX221" s="13">
        <f>SUMIFS('Retiro Mensual'!$E$2:$E$2629,'Retiro Mensual'!$A$2:$A$2629,AX$4,'Retiro Mensual'!$B$2:$B$2629,$B221,'Retiro Mensual'!$C$2:$C$2629,AX$5)</f>
        <v>0</v>
      </c>
      <c r="AY221" s="14">
        <f>SUMIFS('Retiro Mensual'!$E$2:$E$2629,'Retiro Mensual'!$A$2:$A$2629,AY$4,'Retiro Mensual'!$B$2:$B$2629,$B221,'Retiro Mensual'!$C$2:$C$2629,AY$5)</f>
        <v>0</v>
      </c>
      <c r="AZ221" s="12">
        <f>SUMIFS('Retiro Mensual'!$E$2:$E$2629,'Retiro Mensual'!$A$2:$A$2629,AZ$4,'Retiro Mensual'!$B$2:$B$2629,$B221,'Retiro Mensual'!$C$2:$C$2629,AZ$5)</f>
        <v>0</v>
      </c>
      <c r="BA221" s="13">
        <f>SUMIFS('Retiro Mensual'!$E$2:$E$2629,'Retiro Mensual'!$A$2:$A$2629,BA$4,'Retiro Mensual'!$B$2:$B$2629,$B221,'Retiro Mensual'!$C$2:$C$2629,BA$5)</f>
        <v>0</v>
      </c>
      <c r="BB221" s="13">
        <f>SUMIFS('Retiro Mensual'!$E$2:$E$2629,'Retiro Mensual'!$A$2:$A$2629,BB$4,'Retiro Mensual'!$B$2:$B$2629,$B221,'Retiro Mensual'!$C$2:$C$2629,BB$5)</f>
        <v>0</v>
      </c>
      <c r="BC221" s="13">
        <f>SUMIFS('Retiro Mensual'!$E$2:$E$2629,'Retiro Mensual'!$A$2:$A$2629,BC$4,'Retiro Mensual'!$B$2:$B$2629,$B221,'Retiro Mensual'!$C$2:$C$2629,BC$5)</f>
        <v>0</v>
      </c>
      <c r="BD221" s="13">
        <f>SUMIFS('Retiro Mensual'!$E$2:$E$2629,'Retiro Mensual'!$A$2:$A$2629,BD$4,'Retiro Mensual'!$B$2:$B$2629,$B221,'Retiro Mensual'!$C$2:$C$2629,BD$5)</f>
        <v>0</v>
      </c>
      <c r="BE221" s="13">
        <f>SUMIFS('Retiro Mensual'!$E$2:$E$2629,'Retiro Mensual'!$A$2:$A$2629,BE$4,'Retiro Mensual'!$B$2:$B$2629,$B221,'Retiro Mensual'!$C$2:$C$2629,BE$5)</f>
        <v>0</v>
      </c>
      <c r="BF221" s="13">
        <f>SUMIFS('Retiro Mensual'!$E$2:$E$2629,'Retiro Mensual'!$A$2:$A$2629,BF$4,'Retiro Mensual'!$B$2:$B$2629,$B221,'Retiro Mensual'!$C$2:$C$2629,BF$5)</f>
        <v>0</v>
      </c>
      <c r="BG221" s="13">
        <f>SUMIFS('Retiro Mensual'!$E$2:$E$2629,'Retiro Mensual'!$A$2:$A$2629,BG$4,'Retiro Mensual'!$B$2:$B$2629,$B221,'Retiro Mensual'!$C$2:$C$2629,BG$5)</f>
        <v>0</v>
      </c>
      <c r="BH221" s="13">
        <f>SUMIFS('Retiro Mensual'!$E$2:$E$2629,'Retiro Mensual'!$A$2:$A$2629,BH$4,'Retiro Mensual'!$B$2:$B$2629,$B221,'Retiro Mensual'!$C$2:$C$2629,BH$5)</f>
        <v>0</v>
      </c>
      <c r="BI221" s="13">
        <f>SUMIFS('Retiro Mensual'!$E$2:$E$2629,'Retiro Mensual'!$A$2:$A$2629,BI$4,'Retiro Mensual'!$B$2:$B$2629,$B221,'Retiro Mensual'!$C$2:$C$2629,BI$5)</f>
        <v>0</v>
      </c>
      <c r="BJ221" s="13">
        <f>SUMIFS('Retiro Mensual'!$E$2:$E$2629,'Retiro Mensual'!$A$2:$A$2629,BJ$4,'Retiro Mensual'!$B$2:$B$2629,$B221,'Retiro Mensual'!$C$2:$C$2629,BJ$5)</f>
        <v>0</v>
      </c>
      <c r="BK221" s="14">
        <f>SUMIFS('Retiro Mensual'!$E$2:$E$2629,'Retiro Mensual'!$A$2:$A$2629,BK$4,'Retiro Mensual'!$B$2:$B$2629,$B221,'Retiro Mensual'!$C$2:$C$2629,BK$5)</f>
        <v>0</v>
      </c>
      <c r="BL221" s="12">
        <f>SUMIFS('Retiro Mensual'!$E$2:$E$2629,'Retiro Mensual'!$A$2:$A$2629,BL$4,'Retiro Mensual'!$B$2:$B$2629,$B221,'Retiro Mensual'!$C$2:$C$2629,BL$5)</f>
        <v>0</v>
      </c>
      <c r="BM221" s="13">
        <f>SUMIFS('Retiro Mensual'!$E$2:$E$2629,'Retiro Mensual'!$A$2:$A$2629,BM$4,'Retiro Mensual'!$B$2:$B$2629,$B221,'Retiro Mensual'!$C$2:$C$2629,BM$5)</f>
        <v>0</v>
      </c>
      <c r="BN221" s="13">
        <f>SUMIFS('Retiro Mensual'!$E$2:$E$2629,'Retiro Mensual'!$A$2:$A$2629,BN$4,'Retiro Mensual'!$B$2:$B$2629,$B221,'Retiro Mensual'!$C$2:$C$2629,BN$5)</f>
        <v>0</v>
      </c>
      <c r="BO221" s="13">
        <f>SUMIFS('Retiro Mensual'!$E$2:$E$2629,'Retiro Mensual'!$A$2:$A$2629,BO$4,'Retiro Mensual'!$B$2:$B$2629,$B221,'Retiro Mensual'!$C$2:$C$2629,BO$5)</f>
        <v>0</v>
      </c>
      <c r="BP221" s="13">
        <f>SUMIFS('Retiro Mensual'!$E$2:$E$2629,'Retiro Mensual'!$A$2:$A$2629,BP$4,'Retiro Mensual'!$B$2:$B$2629,$B221,'Retiro Mensual'!$C$2:$C$2629,BP$5)</f>
        <v>0</v>
      </c>
      <c r="BQ221" s="13">
        <f>SUMIFS('Retiro Mensual'!$E$2:$E$2629,'Retiro Mensual'!$A$2:$A$2629,BQ$4,'Retiro Mensual'!$B$2:$B$2629,$B221,'Retiro Mensual'!$C$2:$C$2629,BQ$5)</f>
        <v>0</v>
      </c>
      <c r="BR221" s="13">
        <f>SUMIFS('Retiro Mensual'!$E$2:$E$2629,'Retiro Mensual'!$A$2:$A$2629,BR$4,'Retiro Mensual'!$B$2:$B$2629,$B221,'Retiro Mensual'!$C$2:$C$2629,BR$5)</f>
        <v>0</v>
      </c>
      <c r="BS221" s="13">
        <f>SUMIFS('Retiro Mensual'!$E$2:$E$2629,'Retiro Mensual'!$A$2:$A$2629,BS$4,'Retiro Mensual'!$B$2:$B$2629,$B221,'Retiro Mensual'!$C$2:$C$2629,BS$5)</f>
        <v>0</v>
      </c>
      <c r="BT221" s="13">
        <f>SUMIFS('Retiro Mensual'!$E$2:$E$2629,'Retiro Mensual'!$A$2:$A$2629,BT$4,'Retiro Mensual'!$B$2:$B$2629,$B221,'Retiro Mensual'!$C$2:$C$2629,BT$5)</f>
        <v>0</v>
      </c>
      <c r="BU221" s="13">
        <f>SUMIFS('Retiro Mensual'!$E$2:$E$2629,'Retiro Mensual'!$A$2:$A$2629,BU$4,'Retiro Mensual'!$B$2:$B$2629,$B221,'Retiro Mensual'!$C$2:$C$2629,BU$5)</f>
        <v>0</v>
      </c>
      <c r="BV221" s="13">
        <f>SUMIFS('Retiro Mensual'!$E$2:$E$2629,'Retiro Mensual'!$A$2:$A$2629,BV$4,'Retiro Mensual'!$B$2:$B$2629,$B221,'Retiro Mensual'!$C$2:$C$2629,BV$5)</f>
        <v>0</v>
      </c>
      <c r="BW221" s="14">
        <f>SUMIFS('Retiro Mensual'!$E$2:$E$2629,'Retiro Mensual'!$A$2:$A$2629,BW$4,'Retiro Mensual'!$B$2:$B$2629,$B221,'Retiro Mensual'!$C$2:$C$2629,BW$5)</f>
        <v>0</v>
      </c>
      <c r="BX221" s="13"/>
      <c r="BY221" s="12">
        <f>SUMIFS('Compra Ventas'!$E$2:$E$2700,'Compra Ventas'!$A$2:$A$2700,BY$4,'Compra Ventas'!$B$2:$B$2700,$B221,'Compra Ventas'!$C$2:$C$2700,BY$5)</f>
        <v>0</v>
      </c>
      <c r="BZ221" s="13">
        <f>SUMIFS('Compra Ventas'!$E$2:$E$2700,'Compra Ventas'!$A$2:$A$2700,BZ$4,'Compra Ventas'!$B$2:$B$2700,$B221,'Compra Ventas'!$C$2:$C$2700,BZ$5)</f>
        <v>0</v>
      </c>
      <c r="CA221" s="13">
        <f>SUMIFS('Compra Ventas'!$E$2:$E$2700,'Compra Ventas'!$A$2:$A$2700,CA$4,'Compra Ventas'!$B$2:$B$2700,$B221,'Compra Ventas'!$C$2:$C$2700,CA$5)</f>
        <v>0</v>
      </c>
      <c r="CB221" s="13">
        <f>SUMIFS('Compra Ventas'!$E$2:$E$2700,'Compra Ventas'!$A$2:$A$2700,CB$4,'Compra Ventas'!$B$2:$B$2700,$B221,'Compra Ventas'!$C$2:$C$2700,CB$5)</f>
        <v>0</v>
      </c>
      <c r="CC221" s="13">
        <f>SUMIFS('Compra Ventas'!$E$2:$E$2700,'Compra Ventas'!$A$2:$A$2700,CC$4,'Compra Ventas'!$B$2:$B$2700,$B221,'Compra Ventas'!$C$2:$C$2700,CC$5)</f>
        <v>0</v>
      </c>
      <c r="CD221" s="13">
        <f>SUMIFS('Compra Ventas'!$E$2:$E$2700,'Compra Ventas'!$A$2:$A$2700,CD$4,'Compra Ventas'!$B$2:$B$2700,$B221,'Compra Ventas'!$C$2:$C$2700,CD$5)</f>
        <v>0</v>
      </c>
      <c r="CE221" s="13">
        <f>SUMIFS('Compra Ventas'!$E$2:$E$2700,'Compra Ventas'!$A$2:$A$2700,CE$4,'Compra Ventas'!$B$2:$B$2700,$B221,'Compra Ventas'!$C$2:$C$2700,CE$5)</f>
        <v>0</v>
      </c>
      <c r="CF221" s="13">
        <f>SUMIFS('Compra Ventas'!$E$2:$E$2700,'Compra Ventas'!$A$2:$A$2700,CF$4,'Compra Ventas'!$B$2:$B$2700,$B221,'Compra Ventas'!$C$2:$C$2700,CF$5)</f>
        <v>0</v>
      </c>
      <c r="CG221" s="13">
        <f>SUMIFS('Compra Ventas'!$E$2:$E$2700,'Compra Ventas'!$A$2:$A$2700,CG$4,'Compra Ventas'!$B$2:$B$2700,$B221,'Compra Ventas'!$C$2:$C$2700,CG$5)</f>
        <v>0</v>
      </c>
      <c r="CH221" s="13">
        <f>SUMIFS('Compra Ventas'!$E$2:$E$2700,'Compra Ventas'!$A$2:$A$2700,CH$4,'Compra Ventas'!$B$2:$B$2700,$B221,'Compra Ventas'!$C$2:$C$2700,CH$5)</f>
        <v>0</v>
      </c>
      <c r="CI221" s="13">
        <f>SUMIFS('Compra Ventas'!$E$2:$E$2700,'Compra Ventas'!$A$2:$A$2700,CI$4,'Compra Ventas'!$B$2:$B$2700,$B221,'Compra Ventas'!$C$2:$C$2700,CI$5)</f>
        <v>0</v>
      </c>
      <c r="CJ221" s="14">
        <f>SUMIFS('Compra Ventas'!$E$2:$E$2700,'Compra Ventas'!$A$2:$A$2700,CJ$4,'Compra Ventas'!$B$2:$B$2700,$B221,'Compra Ventas'!$C$2:$C$2700,CJ$5)</f>
        <v>0</v>
      </c>
      <c r="CK221" s="12">
        <f>SUMIFS('Compra Ventas'!$E$2:$E$2700,'Compra Ventas'!$A$2:$A$2700,CK$4,'Compra Ventas'!$B$2:$B$2700,$B221,'Compra Ventas'!$C$2:$C$2700,CK$5)</f>
        <v>0</v>
      </c>
      <c r="CL221" s="13">
        <f>SUMIFS('Compra Ventas'!$E$2:$E$2700,'Compra Ventas'!$A$2:$A$2700,CL$4,'Compra Ventas'!$B$2:$B$2700,$B221,'Compra Ventas'!$C$2:$C$2700,CL$5)</f>
        <v>0</v>
      </c>
      <c r="CM221" s="13">
        <f>SUMIFS('Compra Ventas'!$E$2:$E$2700,'Compra Ventas'!$A$2:$A$2700,CM$4,'Compra Ventas'!$B$2:$B$2700,$B221,'Compra Ventas'!$C$2:$C$2700,CM$5)</f>
        <v>0</v>
      </c>
      <c r="CN221" s="13">
        <f>SUMIFS('Compra Ventas'!$E$2:$E$2700,'Compra Ventas'!$A$2:$A$2700,CN$4,'Compra Ventas'!$B$2:$B$2700,$B221,'Compra Ventas'!$C$2:$C$2700,CN$5)</f>
        <v>0</v>
      </c>
      <c r="CO221" s="13">
        <f>SUMIFS('Compra Ventas'!$E$2:$E$2700,'Compra Ventas'!$A$2:$A$2700,CO$4,'Compra Ventas'!$B$2:$B$2700,$B221,'Compra Ventas'!$C$2:$C$2700,CO$5)</f>
        <v>0</v>
      </c>
      <c r="CP221" s="13">
        <f>SUMIFS('Compra Ventas'!$E$2:$E$2700,'Compra Ventas'!$A$2:$A$2700,CP$4,'Compra Ventas'!$B$2:$B$2700,$B221,'Compra Ventas'!$C$2:$C$2700,CP$5)</f>
        <v>0</v>
      </c>
      <c r="CQ221" s="13">
        <f>SUMIFS('Compra Ventas'!$E$2:$E$2700,'Compra Ventas'!$A$2:$A$2700,CQ$4,'Compra Ventas'!$B$2:$B$2700,$B221,'Compra Ventas'!$C$2:$C$2700,CQ$5)</f>
        <v>0</v>
      </c>
      <c r="CR221" s="13">
        <f>SUMIFS('Compra Ventas'!$E$2:$E$2700,'Compra Ventas'!$A$2:$A$2700,CR$4,'Compra Ventas'!$B$2:$B$2700,$B221,'Compra Ventas'!$C$2:$C$2700,CR$5)</f>
        <v>0</v>
      </c>
      <c r="CS221" s="13">
        <f>SUMIFS('Compra Ventas'!$E$2:$E$2700,'Compra Ventas'!$A$2:$A$2700,CS$4,'Compra Ventas'!$B$2:$B$2700,$B221,'Compra Ventas'!$C$2:$C$2700,CS$5)</f>
        <v>0</v>
      </c>
      <c r="CT221" s="13">
        <f>SUMIFS('Compra Ventas'!$E$2:$E$2700,'Compra Ventas'!$A$2:$A$2700,CT$4,'Compra Ventas'!$B$2:$B$2700,$B221,'Compra Ventas'!$C$2:$C$2700,CT$5)</f>
        <v>0</v>
      </c>
      <c r="CU221" s="13">
        <f>SUMIFS('Compra Ventas'!$E$2:$E$2700,'Compra Ventas'!$A$2:$A$2700,CU$4,'Compra Ventas'!$B$2:$B$2700,$B221,'Compra Ventas'!$C$2:$C$2700,CU$5)</f>
        <v>0</v>
      </c>
      <c r="CV221" s="14">
        <f>SUMIFS('Compra Ventas'!$E$2:$E$2700,'Compra Ventas'!$A$2:$A$2700,CV$4,'Compra Ventas'!$B$2:$B$2700,$B221,'Compra Ventas'!$C$2:$C$2700,CV$5)</f>
        <v>0</v>
      </c>
      <c r="CW221" s="12">
        <f>SUMIFS('Compra Ventas'!$E$2:$E$2700,'Compra Ventas'!$A$2:$A$2700,CW$4,'Compra Ventas'!$B$2:$B$2700,$B221,'Compra Ventas'!$C$2:$C$2700,CW$5)</f>
        <v>0</v>
      </c>
      <c r="CX221" s="13">
        <f>SUMIFS('Compra Ventas'!$E$2:$E$2700,'Compra Ventas'!$A$2:$A$2700,CX$4,'Compra Ventas'!$B$2:$B$2700,$B221,'Compra Ventas'!$C$2:$C$2700,CX$5)</f>
        <v>0</v>
      </c>
      <c r="CY221" s="13">
        <f>SUMIFS('Compra Ventas'!$E$2:$E$2700,'Compra Ventas'!$A$2:$A$2700,CY$4,'Compra Ventas'!$B$2:$B$2700,$B221,'Compra Ventas'!$C$2:$C$2700,CY$5)</f>
        <v>0</v>
      </c>
      <c r="CZ221" s="13">
        <f>SUMIFS('Compra Ventas'!$E$2:$E$2700,'Compra Ventas'!$A$2:$A$2700,CZ$4,'Compra Ventas'!$B$2:$B$2700,$B221,'Compra Ventas'!$C$2:$C$2700,CZ$5)</f>
        <v>0</v>
      </c>
      <c r="DA221" s="13">
        <f>SUMIFS('Compra Ventas'!$E$2:$E$2700,'Compra Ventas'!$A$2:$A$2700,DA$4,'Compra Ventas'!$B$2:$B$2700,$B221,'Compra Ventas'!$C$2:$C$2700,DA$5)</f>
        <v>0</v>
      </c>
      <c r="DB221" s="13">
        <f>SUMIFS('Compra Ventas'!$E$2:$E$2700,'Compra Ventas'!$A$2:$A$2700,DB$4,'Compra Ventas'!$B$2:$B$2700,$B221,'Compra Ventas'!$C$2:$C$2700,DB$5)</f>
        <v>0</v>
      </c>
      <c r="DC221" s="13">
        <f>SUMIFS('Compra Ventas'!$E$2:$E$2700,'Compra Ventas'!$A$2:$A$2700,DC$4,'Compra Ventas'!$B$2:$B$2700,$B221,'Compra Ventas'!$C$2:$C$2700,DC$5)</f>
        <v>0</v>
      </c>
      <c r="DD221" s="13">
        <f>SUMIFS('Compra Ventas'!$E$2:$E$2700,'Compra Ventas'!$A$2:$A$2700,DD$4,'Compra Ventas'!$B$2:$B$2700,$B221,'Compra Ventas'!$C$2:$C$2700,DD$5)</f>
        <v>0</v>
      </c>
      <c r="DE221" s="13">
        <f>SUMIFS('Compra Ventas'!$E$2:$E$2700,'Compra Ventas'!$A$2:$A$2700,DE$4,'Compra Ventas'!$B$2:$B$2700,$B221,'Compra Ventas'!$C$2:$C$2700,DE$5)</f>
        <v>0</v>
      </c>
      <c r="DF221" s="13">
        <f>SUMIFS('Compra Ventas'!$E$2:$E$2700,'Compra Ventas'!$A$2:$A$2700,DF$4,'Compra Ventas'!$B$2:$B$2700,$B221,'Compra Ventas'!$C$2:$C$2700,DF$5)</f>
        <v>0</v>
      </c>
      <c r="DG221" s="13">
        <f>SUMIFS('Compra Ventas'!$E$2:$E$2700,'Compra Ventas'!$A$2:$A$2700,DG$4,'Compra Ventas'!$B$2:$B$2700,$B221,'Compra Ventas'!$C$2:$C$2700,DG$5)</f>
        <v>0</v>
      </c>
      <c r="DH221" s="14">
        <f>SUMIFS('Compra Ventas'!$E$2:$E$2700,'Compra Ventas'!$A$2:$A$2700,DH$4,'Compra Ventas'!$B$2:$B$2700,$B221,'Compra Ventas'!$C$2:$C$2700,DH$5)</f>
        <v>0</v>
      </c>
      <c r="DI221" s="84"/>
      <c r="DJ221" s="98">
        <f>SUMIFS('Ajuste Ciclado'!D$5:D$47,'Ajuste Ciclado'!$C$5:$C$47,Balance!DJ$4,'Ajuste Ciclado'!$B$5:$B$47,Balance!$B221)</f>
        <v>0</v>
      </c>
      <c r="DK221" s="99">
        <f>SUMIFS('Ajuste Ciclado'!E$5:E$47,'Ajuste Ciclado'!$C$5:$C$47,Balance!DK$4,'Ajuste Ciclado'!$B$5:$B$47,Balance!$B221)</f>
        <v>0</v>
      </c>
      <c r="DL221" s="99">
        <f>SUMIFS('Ajuste Ciclado'!F$5:F$47,'Ajuste Ciclado'!$C$5:$C$47,Balance!DL$4,'Ajuste Ciclado'!$B$5:$B$47,Balance!$B221)</f>
        <v>0</v>
      </c>
      <c r="DM221" s="99">
        <f>SUMIFS('Ajuste Ciclado'!G$5:G$47,'Ajuste Ciclado'!$C$5:$C$47,Balance!DM$4,'Ajuste Ciclado'!$B$5:$B$47,Balance!$B221)</f>
        <v>0</v>
      </c>
      <c r="DN221" s="99">
        <f>SUMIFS('Ajuste Ciclado'!H$5:H$47,'Ajuste Ciclado'!$C$5:$C$47,Balance!DN$4,'Ajuste Ciclado'!$B$5:$B$47,Balance!$B221)</f>
        <v>0</v>
      </c>
      <c r="DO221" s="99">
        <f>SUMIFS('Ajuste Ciclado'!I$5:I$47,'Ajuste Ciclado'!$C$5:$C$47,Balance!DO$4,'Ajuste Ciclado'!$B$5:$B$47,Balance!$B221)</f>
        <v>0</v>
      </c>
      <c r="DP221" s="99">
        <f>SUMIFS('Ajuste Ciclado'!J$5:J$47,'Ajuste Ciclado'!$C$5:$C$47,Balance!DP$4,'Ajuste Ciclado'!$B$5:$B$47,Balance!$B221)</f>
        <v>0</v>
      </c>
      <c r="DQ221" s="99">
        <f>SUMIFS('Ajuste Ciclado'!K$5:K$47,'Ajuste Ciclado'!$C$5:$C$47,Balance!DQ$4,'Ajuste Ciclado'!$B$5:$B$47,Balance!$B221)</f>
        <v>0</v>
      </c>
      <c r="DR221" s="99">
        <f>SUMIFS('Ajuste Ciclado'!L$5:L$47,'Ajuste Ciclado'!$C$5:$C$47,Balance!DR$4,'Ajuste Ciclado'!$B$5:$B$47,Balance!$B221)</f>
        <v>0</v>
      </c>
      <c r="DS221" s="99">
        <f>SUMIFS('Ajuste Ciclado'!M$5:M$47,'Ajuste Ciclado'!$C$5:$C$47,Balance!DS$4,'Ajuste Ciclado'!$B$5:$B$47,Balance!$B221)</f>
        <v>0</v>
      </c>
      <c r="DT221" s="99">
        <f>SUMIFS('Ajuste Ciclado'!N$5:N$47,'Ajuste Ciclado'!$C$5:$C$47,Balance!DT$4,'Ajuste Ciclado'!$B$5:$B$47,Balance!$B221)</f>
        <v>0</v>
      </c>
      <c r="DU221" s="100">
        <f>SUMIFS('Ajuste Ciclado'!O$5:O$47,'Ajuste Ciclado'!$C$5:$C$47,Balance!DU$4,'Ajuste Ciclado'!$B$5:$B$47,Balance!$B221)</f>
        <v>0</v>
      </c>
      <c r="DV221" s="98">
        <f>SUMIFS('Ajuste Ciclado'!D$5:D$47,'Ajuste Ciclado'!$C$5:$C$47,Balance!DV$4,'Ajuste Ciclado'!$B$5:$B$47,Balance!$B221)</f>
        <v>0</v>
      </c>
      <c r="DW221" s="99">
        <f>SUMIFS('Ajuste Ciclado'!E$5:E$47,'Ajuste Ciclado'!$C$5:$C$47,Balance!DW$4,'Ajuste Ciclado'!$B$5:$B$47,Balance!$B221)</f>
        <v>0</v>
      </c>
      <c r="DX221" s="99">
        <f>SUMIFS('Ajuste Ciclado'!F$5:F$47,'Ajuste Ciclado'!$C$5:$C$47,Balance!DX$4,'Ajuste Ciclado'!$B$5:$B$47,Balance!$B221)</f>
        <v>0</v>
      </c>
      <c r="DY221" s="99">
        <f>SUMIFS('Ajuste Ciclado'!G$5:G$47,'Ajuste Ciclado'!$C$5:$C$47,Balance!DY$4,'Ajuste Ciclado'!$B$5:$B$47,Balance!$B221)</f>
        <v>0</v>
      </c>
      <c r="DZ221" s="99">
        <f>SUMIFS('Ajuste Ciclado'!H$5:H$47,'Ajuste Ciclado'!$C$5:$C$47,Balance!DZ$4,'Ajuste Ciclado'!$B$5:$B$47,Balance!$B221)</f>
        <v>0</v>
      </c>
      <c r="EA221" s="99">
        <f>SUMIFS('Ajuste Ciclado'!I$5:I$47,'Ajuste Ciclado'!$C$5:$C$47,Balance!EA$4,'Ajuste Ciclado'!$B$5:$B$47,Balance!$B221)</f>
        <v>0</v>
      </c>
      <c r="EB221" s="99">
        <f>SUMIFS('Ajuste Ciclado'!J$5:J$47,'Ajuste Ciclado'!$C$5:$C$47,Balance!EB$4,'Ajuste Ciclado'!$B$5:$B$47,Balance!$B221)</f>
        <v>0</v>
      </c>
      <c r="EC221" s="99">
        <f>SUMIFS('Ajuste Ciclado'!K$5:K$47,'Ajuste Ciclado'!$C$5:$C$47,Balance!EC$4,'Ajuste Ciclado'!$B$5:$B$47,Balance!$B221)</f>
        <v>0</v>
      </c>
      <c r="ED221" s="99">
        <f>SUMIFS('Ajuste Ciclado'!L$5:L$47,'Ajuste Ciclado'!$C$5:$C$47,Balance!ED$4,'Ajuste Ciclado'!$B$5:$B$47,Balance!$B221)</f>
        <v>0</v>
      </c>
      <c r="EE221" s="99">
        <f>SUMIFS('Ajuste Ciclado'!M$5:M$47,'Ajuste Ciclado'!$C$5:$C$47,Balance!EE$4,'Ajuste Ciclado'!$B$5:$B$47,Balance!$B221)</f>
        <v>0</v>
      </c>
      <c r="EF221" s="99">
        <f>SUMIFS('Ajuste Ciclado'!N$5:N$47,'Ajuste Ciclado'!$C$5:$C$47,Balance!EF$4,'Ajuste Ciclado'!$B$5:$B$47,Balance!$B221)</f>
        <v>0</v>
      </c>
      <c r="EG221" s="100">
        <f>SUMIFS('Ajuste Ciclado'!O$5:O$47,'Ajuste Ciclado'!$C$5:$C$47,Balance!EG$4,'Ajuste Ciclado'!$B$5:$B$47,Balance!$B221)</f>
        <v>0</v>
      </c>
      <c r="EH221" s="98">
        <f>SUMIFS('Ajuste Ciclado'!D$5:D$47,'Ajuste Ciclado'!$C$5:$C$47,Balance!EH$4,'Ajuste Ciclado'!$B$5:$B$47,Balance!$B221)</f>
        <v>0</v>
      </c>
      <c r="EI221" s="99">
        <f>SUMIFS('Ajuste Ciclado'!E$5:E$47,'Ajuste Ciclado'!$C$5:$C$47,Balance!EI$4,'Ajuste Ciclado'!$B$5:$B$47,Balance!$B221)</f>
        <v>0</v>
      </c>
      <c r="EJ221" s="99">
        <f>SUMIFS('Ajuste Ciclado'!F$5:F$47,'Ajuste Ciclado'!$C$5:$C$47,Balance!EJ$4,'Ajuste Ciclado'!$B$5:$B$47,Balance!$B221)</f>
        <v>0</v>
      </c>
      <c r="EK221" s="99">
        <f>SUMIFS('Ajuste Ciclado'!G$5:G$47,'Ajuste Ciclado'!$C$5:$C$47,Balance!EK$4,'Ajuste Ciclado'!$B$5:$B$47,Balance!$B221)</f>
        <v>0</v>
      </c>
      <c r="EL221" s="99">
        <f>SUMIFS('Ajuste Ciclado'!H$5:H$47,'Ajuste Ciclado'!$C$5:$C$47,Balance!EL$4,'Ajuste Ciclado'!$B$5:$B$47,Balance!$B221)</f>
        <v>0</v>
      </c>
      <c r="EM221" s="99">
        <f>SUMIFS('Ajuste Ciclado'!I$5:I$47,'Ajuste Ciclado'!$C$5:$C$47,Balance!EM$4,'Ajuste Ciclado'!$B$5:$B$47,Balance!$B221)</f>
        <v>0</v>
      </c>
      <c r="EN221" s="99">
        <f>SUMIFS('Ajuste Ciclado'!J$5:J$47,'Ajuste Ciclado'!$C$5:$C$47,Balance!EN$4,'Ajuste Ciclado'!$B$5:$B$47,Balance!$B221)</f>
        <v>0</v>
      </c>
      <c r="EO221" s="99">
        <f>SUMIFS('Ajuste Ciclado'!K$5:K$47,'Ajuste Ciclado'!$C$5:$C$47,Balance!EO$4,'Ajuste Ciclado'!$B$5:$B$47,Balance!$B221)</f>
        <v>0</v>
      </c>
      <c r="EP221" s="99">
        <f>SUMIFS('Ajuste Ciclado'!L$5:L$47,'Ajuste Ciclado'!$C$5:$C$47,Balance!EP$4,'Ajuste Ciclado'!$B$5:$B$47,Balance!$B221)</f>
        <v>0</v>
      </c>
      <c r="EQ221" s="99">
        <f>SUMIFS('Ajuste Ciclado'!M$5:M$47,'Ajuste Ciclado'!$C$5:$C$47,Balance!EQ$4,'Ajuste Ciclado'!$B$5:$B$47,Balance!$B221)</f>
        <v>0</v>
      </c>
      <c r="ER221" s="99">
        <f>SUMIFS('Ajuste Ciclado'!N$5:N$47,'Ajuste Ciclado'!$C$5:$C$47,Balance!ER$4,'Ajuste Ciclado'!$B$5:$B$47,Balance!$B221)</f>
        <v>0</v>
      </c>
      <c r="ES221" s="100">
        <f>SUMIFS('Ajuste Ciclado'!O$5:O$47,'Ajuste Ciclado'!$C$5:$C$47,Balance!ES$4,'Ajuste Ciclado'!$B$5:$B$47,Balance!$B221)</f>
        <v>0</v>
      </c>
      <c r="ET221" s="84"/>
      <c r="EU221" s="12">
        <f t="shared" si="328"/>
        <v>68981.803129518623</v>
      </c>
      <c r="EV221" s="13">
        <f t="shared" si="293"/>
        <v>50640.143387047006</v>
      </c>
      <c r="EW221" s="13">
        <f t="shared" si="294"/>
        <v>48840.72798684243</v>
      </c>
      <c r="EX221" s="13">
        <f t="shared" si="295"/>
        <v>29341.081820888739</v>
      </c>
      <c r="EY221" s="13">
        <f t="shared" si="296"/>
        <v>23070.842619975279</v>
      </c>
      <c r="EZ221" s="13">
        <f t="shared" si="297"/>
        <v>17801.22254518071</v>
      </c>
      <c r="FA221" s="13">
        <f t="shared" si="298"/>
        <v>22735.44673093217</v>
      </c>
      <c r="FB221" s="13">
        <f t="shared" si="299"/>
        <v>25539.30886053872</v>
      </c>
      <c r="FC221" s="13">
        <f t="shared" si="300"/>
        <v>26968.279817731251</v>
      </c>
      <c r="FD221" s="13">
        <f t="shared" si="301"/>
        <v>8737.7556250974867</v>
      </c>
      <c r="FE221" s="13">
        <f t="shared" si="302"/>
        <v>3927.9502630280049</v>
      </c>
      <c r="FF221" s="14">
        <f t="shared" si="303"/>
        <v>6563.0028409078459</v>
      </c>
      <c r="FG221" s="12">
        <f t="shared" si="304"/>
        <v>69112.950515772085</v>
      </c>
      <c r="FH221" s="13">
        <f t="shared" si="305"/>
        <v>50885.542068175811</v>
      </c>
      <c r="FI221" s="13">
        <f t="shared" si="306"/>
        <v>49360.003468194998</v>
      </c>
      <c r="FJ221" s="13">
        <f t="shared" si="307"/>
        <v>31705.60083094348</v>
      </c>
      <c r="FK221" s="13">
        <f t="shared" si="308"/>
        <v>22791.917925092919</v>
      </c>
      <c r="FL221" s="13">
        <f t="shared" si="309"/>
        <v>18002.963070995491</v>
      </c>
      <c r="FM221" s="13">
        <f t="shared" si="310"/>
        <v>23952.47400912581</v>
      </c>
      <c r="FN221" s="13">
        <f t="shared" si="311"/>
        <v>26414.981244906568</v>
      </c>
      <c r="FO221" s="13">
        <f t="shared" si="312"/>
        <v>31031.083944561011</v>
      </c>
      <c r="FP221" s="13">
        <f t="shared" si="313"/>
        <v>12474.05843901864</v>
      </c>
      <c r="FQ221" s="13">
        <f t="shared" si="314"/>
        <v>19066.95608371514</v>
      </c>
      <c r="FR221" s="14">
        <f t="shared" si="315"/>
        <v>25993.623502627641</v>
      </c>
      <c r="FS221" s="12">
        <f t="shared" si="316"/>
        <v>69150.899551612558</v>
      </c>
      <c r="FT221" s="13">
        <f t="shared" si="317"/>
        <v>50997.262379514679</v>
      </c>
      <c r="FU221" s="13">
        <f t="shared" si="318"/>
        <v>49227.104685714607</v>
      </c>
      <c r="FV221" s="13">
        <f t="shared" si="319"/>
        <v>31434.653914962219</v>
      </c>
      <c r="FW221" s="13">
        <f t="shared" si="320"/>
        <v>23530.07367706428</v>
      </c>
      <c r="FX221" s="13">
        <f t="shared" si="321"/>
        <v>19080.647125401989</v>
      </c>
      <c r="FY221" s="13">
        <f t="shared" si="322"/>
        <v>25850.51752341678</v>
      </c>
      <c r="FZ221" s="13">
        <f t="shared" si="323"/>
        <v>29142.77930835024</v>
      </c>
      <c r="GA221" s="13">
        <f t="shared" si="324"/>
        <v>29872.406226222189</v>
      </c>
      <c r="GB221" s="13">
        <f t="shared" si="325"/>
        <v>25217.243736299952</v>
      </c>
      <c r="GC221" s="13">
        <f t="shared" si="326"/>
        <v>36150.726592506981</v>
      </c>
      <c r="GD221" s="14">
        <f t="shared" si="327"/>
        <v>37188.553359093807</v>
      </c>
      <c r="GE221" s="84"/>
      <c r="GF221" s="12">
        <f t="shared" si="329"/>
        <v>333147.56562768825</v>
      </c>
      <c r="GG221" s="13">
        <f t="shared" si="329"/>
        <v>380792.15510312957</v>
      </c>
      <c r="GH221" s="14">
        <f t="shared" si="329"/>
        <v>426842.86808016023</v>
      </c>
      <c r="GI221" s="6">
        <f t="shared" si="330"/>
        <v>1</v>
      </c>
      <c r="GJ221" s="12">
        <f t="shared" si="331"/>
        <v>0</v>
      </c>
      <c r="GK221" s="13">
        <f t="shared" si="332"/>
        <v>0</v>
      </c>
      <c r="GL221" s="14">
        <f t="shared" si="333"/>
        <v>0</v>
      </c>
      <c r="GM221" s="84"/>
      <c r="GN221" s="66">
        <f t="shared" si="334"/>
        <v>0</v>
      </c>
      <c r="GO221" s="84"/>
      <c r="GP221" s="63" t="str" cm="1">
        <f t="array" ref="GP221">INDEX($GF$4:$GH$4,1,GI221)</f>
        <v>Sample 1</v>
      </c>
      <c r="GQ221" s="12">
        <f t="shared" ref="GQ221:GS284" si="336">SMALL($EU221:$FF221,GQ$5)</f>
        <v>3927.9502630280049</v>
      </c>
      <c r="GR221" s="13">
        <f t="shared" si="336"/>
        <v>6563.0028409078459</v>
      </c>
      <c r="GS221" s="14">
        <f t="shared" si="336"/>
        <v>8737.7556250974867</v>
      </c>
      <c r="GT221" s="12">
        <f t="shared" ref="GT221:GV284" si="337">SMALL($FG221:$FR221,GT$5)</f>
        <v>12474.05843901864</v>
      </c>
      <c r="GU221" s="13">
        <f t="shared" si="337"/>
        <v>18002.963070995491</v>
      </c>
      <c r="GV221" s="14">
        <f t="shared" si="337"/>
        <v>19066.95608371514</v>
      </c>
      <c r="GW221" s="12">
        <f t="shared" ref="GW221:GY284" si="338">SMALL($FS221:$GD221,GW$5)</f>
        <v>19080.647125401989</v>
      </c>
      <c r="GX221" s="13">
        <f t="shared" si="338"/>
        <v>23530.07367706428</v>
      </c>
      <c r="GY221" s="14">
        <f t="shared" si="338"/>
        <v>25217.243736299952</v>
      </c>
      <c r="GZ221" s="84" t="str">
        <f t="shared" si="290"/>
        <v>Sample 1</v>
      </c>
      <c r="HA221" s="12">
        <f t="shared" si="335"/>
        <v>0</v>
      </c>
      <c r="HB221" s="13">
        <f t="shared" si="335"/>
        <v>0</v>
      </c>
      <c r="HC221" s="14">
        <f t="shared" si="335"/>
        <v>0</v>
      </c>
      <c r="HD221" s="6">
        <f t="shared" si="291"/>
        <v>0</v>
      </c>
      <c r="HE221" s="84" t="str">
        <f t="shared" si="292"/>
        <v>Ok</v>
      </c>
    </row>
    <row r="222" spans="2:213" x14ac:dyDescent="0.3">
      <c r="B222" s="84" t="s">
        <v>99</v>
      </c>
      <c r="C222" s="12">
        <f>SUMIFS(Inyecciones!$E$2:$E$14185,Inyecciones!$A$2:$A$14185,Balance!C$4,Inyecciones!$B$2:$B$14185,Balance!$B222,Inyecciones!$C$2:$C$14185,Balance!C$5)</f>
        <v>318252.92823907267</v>
      </c>
      <c r="D222" s="13">
        <f>SUMIFS(Inyecciones!$E$2:$E$14185,Inyecciones!$A$2:$A$14185,Balance!D$4,Inyecciones!$B$2:$B$14185,Balance!$B222,Inyecciones!$C$2:$C$14185,Balance!D$5)</f>
        <v>389823.66519780242</v>
      </c>
      <c r="E222" s="13">
        <f>SUMIFS(Inyecciones!$E$2:$E$14185,Inyecciones!$A$2:$A$14185,Balance!E$4,Inyecciones!$B$2:$B$14185,Balance!$B222,Inyecciones!$C$2:$C$14185,Balance!E$5)</f>
        <v>602465.20930636302</v>
      </c>
      <c r="F222" s="13">
        <f>SUMIFS(Inyecciones!$E$2:$E$14185,Inyecciones!$A$2:$A$14185,Balance!F$4,Inyecciones!$B$2:$B$14185,Balance!$B222,Inyecciones!$C$2:$C$14185,Balance!F$5)</f>
        <v>538802.99592134368</v>
      </c>
      <c r="G222" s="13">
        <f>SUMIFS(Inyecciones!$E$2:$E$14185,Inyecciones!$A$2:$A$14185,Balance!G$4,Inyecciones!$B$2:$B$14185,Balance!$B222,Inyecciones!$C$2:$C$14185,Balance!G$5)</f>
        <v>732993.77065185388</v>
      </c>
      <c r="H222" s="13">
        <f>SUMIFS(Inyecciones!$E$2:$E$14185,Inyecciones!$A$2:$A$14185,Balance!H$4,Inyecciones!$B$2:$B$14185,Balance!$B222,Inyecciones!$C$2:$C$14185,Balance!H$5)</f>
        <v>648074.55524073087</v>
      </c>
      <c r="I222" s="13">
        <f>SUMIFS(Inyecciones!$E$2:$E$14185,Inyecciones!$A$2:$A$14185,Balance!I$4,Inyecciones!$B$2:$B$14185,Balance!$B222,Inyecciones!$C$2:$C$14185,Balance!I$5)</f>
        <v>324437.71325183468</v>
      </c>
      <c r="J222" s="13">
        <f>SUMIFS(Inyecciones!$E$2:$E$14185,Inyecciones!$A$2:$A$14185,Balance!J$4,Inyecciones!$B$2:$B$14185,Balance!$B222,Inyecciones!$C$2:$C$14185,Balance!J$5)</f>
        <v>61372.48606773193</v>
      </c>
      <c r="K222" s="13">
        <f>SUMIFS(Inyecciones!$E$2:$E$14185,Inyecciones!$A$2:$A$14185,Balance!K$4,Inyecciones!$B$2:$B$14185,Balance!$B222,Inyecciones!$C$2:$C$14185,Balance!K$5)</f>
        <v>71039.0623022371</v>
      </c>
      <c r="L222" s="13">
        <f>SUMIFS(Inyecciones!$E$2:$E$14185,Inyecciones!$A$2:$A$14185,Balance!L$4,Inyecciones!$B$2:$B$14185,Balance!$B222,Inyecciones!$C$2:$C$14185,Balance!L$5)</f>
        <v>33101.36997140952</v>
      </c>
      <c r="M222" s="13">
        <f>SUMIFS(Inyecciones!$E$2:$E$14185,Inyecciones!$A$2:$A$14185,Balance!M$4,Inyecciones!$B$2:$B$14185,Balance!$B222,Inyecciones!$C$2:$C$14185,Balance!M$5)</f>
        <v>33049.689514256323</v>
      </c>
      <c r="N222" s="14">
        <f>SUMIFS(Inyecciones!$E$2:$E$14185,Inyecciones!$A$2:$A$14185,Balance!N$4,Inyecciones!$B$2:$B$14185,Balance!$B222,Inyecciones!$C$2:$C$14185,Balance!N$5)</f>
        <v>42448.742512088553</v>
      </c>
      <c r="O222" s="12">
        <f>SUMIFS(Inyecciones!$E$2:$E$14185,Inyecciones!$A$2:$A$14185,Balance!O$4,Inyecciones!$B$2:$B$14185,Balance!$B222,Inyecciones!$C$2:$C$14185,Balance!O$5)</f>
        <v>318624.60395275132</v>
      </c>
      <c r="P222" s="13">
        <f>SUMIFS(Inyecciones!$E$2:$E$14185,Inyecciones!$A$2:$A$14185,Balance!P$4,Inyecciones!$B$2:$B$14185,Balance!$B222,Inyecciones!$C$2:$C$14185,Balance!P$5)</f>
        <v>391863.70310745982</v>
      </c>
      <c r="Q222" s="13">
        <f>SUMIFS(Inyecciones!$E$2:$E$14185,Inyecciones!$A$2:$A$14185,Balance!Q$4,Inyecciones!$B$2:$B$14185,Balance!$B222,Inyecciones!$C$2:$C$14185,Balance!Q$5)</f>
        <v>598744.97652489645</v>
      </c>
      <c r="R222" s="13">
        <f>SUMIFS(Inyecciones!$E$2:$E$14185,Inyecciones!$A$2:$A$14185,Balance!R$4,Inyecciones!$B$2:$B$14185,Balance!$B222,Inyecciones!$C$2:$C$14185,Balance!R$5)</f>
        <v>513530.96202194388</v>
      </c>
      <c r="S222" s="13">
        <f>SUMIFS(Inyecciones!$E$2:$E$14185,Inyecciones!$A$2:$A$14185,Balance!S$4,Inyecciones!$B$2:$B$14185,Balance!$B222,Inyecciones!$C$2:$C$14185,Balance!S$5)</f>
        <v>720590.97689424583</v>
      </c>
      <c r="T222" s="13">
        <f>SUMIFS(Inyecciones!$E$2:$E$14185,Inyecciones!$A$2:$A$14185,Balance!T$4,Inyecciones!$B$2:$B$14185,Balance!$B222,Inyecciones!$C$2:$C$14185,Balance!T$5)</f>
        <v>653544.87097478472</v>
      </c>
      <c r="U222" s="13">
        <f>SUMIFS(Inyecciones!$E$2:$E$14185,Inyecciones!$A$2:$A$14185,Balance!U$4,Inyecciones!$B$2:$B$14185,Balance!$B222,Inyecciones!$C$2:$C$14185,Balance!U$5)</f>
        <v>343726.99544316641</v>
      </c>
      <c r="V222" s="13">
        <f>SUMIFS(Inyecciones!$E$2:$E$14185,Inyecciones!$A$2:$A$14185,Balance!V$4,Inyecciones!$B$2:$B$14185,Balance!$B222,Inyecciones!$C$2:$C$14185,Balance!V$5)</f>
        <v>61319.190781739722</v>
      </c>
      <c r="W222" s="13">
        <f>SUMIFS(Inyecciones!$E$2:$E$14185,Inyecciones!$A$2:$A$14185,Balance!W$4,Inyecciones!$B$2:$B$14185,Balance!$B222,Inyecciones!$C$2:$C$14185,Balance!W$5)</f>
        <v>65635.728549486492</v>
      </c>
      <c r="X222" s="13">
        <f>SUMIFS(Inyecciones!$E$2:$E$14185,Inyecciones!$A$2:$A$14185,Balance!X$4,Inyecciones!$B$2:$B$14185,Balance!$B222,Inyecciones!$C$2:$C$14185,Balance!X$5)</f>
        <v>39859.409459907693</v>
      </c>
      <c r="Y222" s="13">
        <f>SUMIFS(Inyecciones!$E$2:$E$14185,Inyecciones!$A$2:$A$14185,Balance!Y$4,Inyecciones!$B$2:$B$14185,Balance!$B222,Inyecciones!$C$2:$C$14185,Balance!Y$5)</f>
        <v>41930.062707663797</v>
      </c>
      <c r="Z222" s="14">
        <f>SUMIFS(Inyecciones!$E$2:$E$14185,Inyecciones!$A$2:$A$14185,Balance!Z$4,Inyecciones!$B$2:$B$14185,Balance!$B222,Inyecciones!$C$2:$C$14185,Balance!Z$5)</f>
        <v>61615.908117225401</v>
      </c>
      <c r="AA222" s="12">
        <f>SUMIFS(Inyecciones!$E$2:$E$14185,Inyecciones!$A$2:$A$14185,Balance!AA$4,Inyecciones!$B$2:$B$14185,Balance!$B222,Inyecciones!$C$2:$C$14185,Balance!AA$5)</f>
        <v>318336.87411260378</v>
      </c>
      <c r="AB222" s="13">
        <f>SUMIFS(Inyecciones!$E$2:$E$14185,Inyecciones!$A$2:$A$14185,Balance!AB$4,Inyecciones!$B$2:$B$14185,Balance!$B222,Inyecciones!$C$2:$C$14185,Balance!AB$5)</f>
        <v>389989.09857644519</v>
      </c>
      <c r="AC222" s="13">
        <f>SUMIFS(Inyecciones!$E$2:$E$14185,Inyecciones!$A$2:$A$14185,Balance!AC$4,Inyecciones!$B$2:$B$14185,Balance!$B222,Inyecciones!$C$2:$C$14185,Balance!AC$5)</f>
        <v>598561.71703719138</v>
      </c>
      <c r="AD222" s="13">
        <f>SUMIFS(Inyecciones!$E$2:$E$14185,Inyecciones!$A$2:$A$14185,Balance!AD$4,Inyecciones!$B$2:$B$14185,Balance!$B222,Inyecciones!$C$2:$C$14185,Balance!AD$5)</f>
        <v>513783.07647495781</v>
      </c>
      <c r="AE222" s="13">
        <f>SUMIFS(Inyecciones!$E$2:$E$14185,Inyecciones!$A$2:$A$14185,Balance!AE$4,Inyecciones!$B$2:$B$14185,Balance!$B222,Inyecciones!$C$2:$C$14185,Balance!AE$5)</f>
        <v>740457.52602100128</v>
      </c>
      <c r="AF222" s="13">
        <f>SUMIFS(Inyecciones!$E$2:$E$14185,Inyecciones!$A$2:$A$14185,Balance!AF$4,Inyecciones!$B$2:$B$14185,Balance!$B222,Inyecciones!$C$2:$C$14185,Balance!AF$5)</f>
        <v>689836.07162353385</v>
      </c>
      <c r="AG222" s="13">
        <f>SUMIFS(Inyecciones!$E$2:$E$14185,Inyecciones!$A$2:$A$14185,Balance!AG$4,Inyecciones!$B$2:$B$14185,Balance!$B222,Inyecciones!$C$2:$C$14185,Balance!AG$5)</f>
        <v>355172.74455869751</v>
      </c>
      <c r="AH222" s="13">
        <f>SUMIFS(Inyecciones!$E$2:$E$14185,Inyecciones!$A$2:$A$14185,Balance!AH$4,Inyecciones!$B$2:$B$14185,Balance!$B222,Inyecciones!$C$2:$C$14185,Balance!AH$5)</f>
        <v>64871.030866014771</v>
      </c>
      <c r="AI222" s="13">
        <f>SUMIFS(Inyecciones!$E$2:$E$14185,Inyecciones!$A$2:$A$14185,Balance!AI$4,Inyecciones!$B$2:$B$14185,Balance!$B222,Inyecciones!$C$2:$C$14185,Balance!AI$5)</f>
        <v>71716.277176654054</v>
      </c>
      <c r="AJ222" s="13">
        <f>SUMIFS(Inyecciones!$E$2:$E$14185,Inyecciones!$A$2:$A$14185,Balance!AJ$4,Inyecciones!$B$2:$B$14185,Balance!$B222,Inyecciones!$C$2:$C$14185,Balance!AJ$5)</f>
        <v>51368.03859787307</v>
      </c>
      <c r="AK222" s="13">
        <f>SUMIFS(Inyecciones!$E$2:$E$14185,Inyecciones!$A$2:$A$14185,Balance!AK$4,Inyecciones!$B$2:$B$14185,Balance!$B222,Inyecciones!$C$2:$C$14185,Balance!AK$5)</f>
        <v>51396.895811803319</v>
      </c>
      <c r="AL222" s="14">
        <f>SUMIFS(Inyecciones!$E$2:$E$14185,Inyecciones!$A$2:$A$14185,Balance!AL$4,Inyecciones!$B$2:$B$14185,Balance!$B222,Inyecciones!$C$2:$C$14185,Balance!AL$5)</f>
        <v>76133.367461832429</v>
      </c>
      <c r="AM222" s="13"/>
      <c r="AN222" s="12">
        <f>SUMIFS('Retiro Mensual'!$E$2:$E$2629,'Retiro Mensual'!$A$2:$A$2629,AN$4,'Retiro Mensual'!$B$2:$B$2629,$B222,'Retiro Mensual'!$C$2:$C$2629,AN$5)</f>
        <v>0</v>
      </c>
      <c r="AO222" s="13">
        <f>SUMIFS('Retiro Mensual'!$E$2:$E$2629,'Retiro Mensual'!$A$2:$A$2629,AO$4,'Retiro Mensual'!$B$2:$B$2629,$B222,'Retiro Mensual'!$C$2:$C$2629,AO$5)</f>
        <v>0</v>
      </c>
      <c r="AP222" s="13">
        <f>SUMIFS('Retiro Mensual'!$E$2:$E$2629,'Retiro Mensual'!$A$2:$A$2629,AP$4,'Retiro Mensual'!$B$2:$B$2629,$B222,'Retiro Mensual'!$C$2:$C$2629,AP$5)</f>
        <v>0</v>
      </c>
      <c r="AQ222" s="13">
        <f>SUMIFS('Retiro Mensual'!$E$2:$E$2629,'Retiro Mensual'!$A$2:$A$2629,AQ$4,'Retiro Mensual'!$B$2:$B$2629,$B222,'Retiro Mensual'!$C$2:$C$2629,AQ$5)</f>
        <v>0</v>
      </c>
      <c r="AR222" s="13">
        <f>SUMIFS('Retiro Mensual'!$E$2:$E$2629,'Retiro Mensual'!$A$2:$A$2629,AR$4,'Retiro Mensual'!$B$2:$B$2629,$B222,'Retiro Mensual'!$C$2:$C$2629,AR$5)</f>
        <v>0</v>
      </c>
      <c r="AS222" s="13">
        <f>SUMIFS('Retiro Mensual'!$E$2:$E$2629,'Retiro Mensual'!$A$2:$A$2629,AS$4,'Retiro Mensual'!$B$2:$B$2629,$B222,'Retiro Mensual'!$C$2:$C$2629,AS$5)</f>
        <v>0</v>
      </c>
      <c r="AT222" s="13">
        <f>SUMIFS('Retiro Mensual'!$E$2:$E$2629,'Retiro Mensual'!$A$2:$A$2629,AT$4,'Retiro Mensual'!$B$2:$B$2629,$B222,'Retiro Mensual'!$C$2:$C$2629,AT$5)</f>
        <v>0</v>
      </c>
      <c r="AU222" s="13">
        <f>SUMIFS('Retiro Mensual'!$E$2:$E$2629,'Retiro Mensual'!$A$2:$A$2629,AU$4,'Retiro Mensual'!$B$2:$B$2629,$B222,'Retiro Mensual'!$C$2:$C$2629,AU$5)</f>
        <v>0</v>
      </c>
      <c r="AV222" s="13">
        <f>SUMIFS('Retiro Mensual'!$E$2:$E$2629,'Retiro Mensual'!$A$2:$A$2629,AV$4,'Retiro Mensual'!$B$2:$B$2629,$B222,'Retiro Mensual'!$C$2:$C$2629,AV$5)</f>
        <v>0</v>
      </c>
      <c r="AW222" s="13">
        <f>SUMIFS('Retiro Mensual'!$E$2:$E$2629,'Retiro Mensual'!$A$2:$A$2629,AW$4,'Retiro Mensual'!$B$2:$B$2629,$B222,'Retiro Mensual'!$C$2:$C$2629,AW$5)</f>
        <v>0</v>
      </c>
      <c r="AX222" s="13">
        <f>SUMIFS('Retiro Mensual'!$E$2:$E$2629,'Retiro Mensual'!$A$2:$A$2629,AX$4,'Retiro Mensual'!$B$2:$B$2629,$B222,'Retiro Mensual'!$C$2:$C$2629,AX$5)</f>
        <v>0</v>
      </c>
      <c r="AY222" s="14">
        <f>SUMIFS('Retiro Mensual'!$E$2:$E$2629,'Retiro Mensual'!$A$2:$A$2629,AY$4,'Retiro Mensual'!$B$2:$B$2629,$B222,'Retiro Mensual'!$C$2:$C$2629,AY$5)</f>
        <v>0</v>
      </c>
      <c r="AZ222" s="12">
        <f>SUMIFS('Retiro Mensual'!$E$2:$E$2629,'Retiro Mensual'!$A$2:$A$2629,AZ$4,'Retiro Mensual'!$B$2:$B$2629,$B222,'Retiro Mensual'!$C$2:$C$2629,AZ$5)</f>
        <v>0</v>
      </c>
      <c r="BA222" s="13">
        <f>SUMIFS('Retiro Mensual'!$E$2:$E$2629,'Retiro Mensual'!$A$2:$A$2629,BA$4,'Retiro Mensual'!$B$2:$B$2629,$B222,'Retiro Mensual'!$C$2:$C$2629,BA$5)</f>
        <v>0</v>
      </c>
      <c r="BB222" s="13">
        <f>SUMIFS('Retiro Mensual'!$E$2:$E$2629,'Retiro Mensual'!$A$2:$A$2629,BB$4,'Retiro Mensual'!$B$2:$B$2629,$B222,'Retiro Mensual'!$C$2:$C$2629,BB$5)</f>
        <v>0</v>
      </c>
      <c r="BC222" s="13">
        <f>SUMIFS('Retiro Mensual'!$E$2:$E$2629,'Retiro Mensual'!$A$2:$A$2629,BC$4,'Retiro Mensual'!$B$2:$B$2629,$B222,'Retiro Mensual'!$C$2:$C$2629,BC$5)</f>
        <v>0</v>
      </c>
      <c r="BD222" s="13">
        <f>SUMIFS('Retiro Mensual'!$E$2:$E$2629,'Retiro Mensual'!$A$2:$A$2629,BD$4,'Retiro Mensual'!$B$2:$B$2629,$B222,'Retiro Mensual'!$C$2:$C$2629,BD$5)</f>
        <v>0</v>
      </c>
      <c r="BE222" s="13">
        <f>SUMIFS('Retiro Mensual'!$E$2:$E$2629,'Retiro Mensual'!$A$2:$A$2629,BE$4,'Retiro Mensual'!$B$2:$B$2629,$B222,'Retiro Mensual'!$C$2:$C$2629,BE$5)</f>
        <v>0</v>
      </c>
      <c r="BF222" s="13">
        <f>SUMIFS('Retiro Mensual'!$E$2:$E$2629,'Retiro Mensual'!$A$2:$A$2629,BF$4,'Retiro Mensual'!$B$2:$B$2629,$B222,'Retiro Mensual'!$C$2:$C$2629,BF$5)</f>
        <v>0</v>
      </c>
      <c r="BG222" s="13">
        <f>SUMIFS('Retiro Mensual'!$E$2:$E$2629,'Retiro Mensual'!$A$2:$A$2629,BG$4,'Retiro Mensual'!$B$2:$B$2629,$B222,'Retiro Mensual'!$C$2:$C$2629,BG$5)</f>
        <v>0</v>
      </c>
      <c r="BH222" s="13">
        <f>SUMIFS('Retiro Mensual'!$E$2:$E$2629,'Retiro Mensual'!$A$2:$A$2629,BH$4,'Retiro Mensual'!$B$2:$B$2629,$B222,'Retiro Mensual'!$C$2:$C$2629,BH$5)</f>
        <v>0</v>
      </c>
      <c r="BI222" s="13">
        <f>SUMIFS('Retiro Mensual'!$E$2:$E$2629,'Retiro Mensual'!$A$2:$A$2629,BI$4,'Retiro Mensual'!$B$2:$B$2629,$B222,'Retiro Mensual'!$C$2:$C$2629,BI$5)</f>
        <v>0</v>
      </c>
      <c r="BJ222" s="13">
        <f>SUMIFS('Retiro Mensual'!$E$2:$E$2629,'Retiro Mensual'!$A$2:$A$2629,BJ$4,'Retiro Mensual'!$B$2:$B$2629,$B222,'Retiro Mensual'!$C$2:$C$2629,BJ$5)</f>
        <v>0</v>
      </c>
      <c r="BK222" s="14">
        <f>SUMIFS('Retiro Mensual'!$E$2:$E$2629,'Retiro Mensual'!$A$2:$A$2629,BK$4,'Retiro Mensual'!$B$2:$B$2629,$B222,'Retiro Mensual'!$C$2:$C$2629,BK$5)</f>
        <v>0</v>
      </c>
      <c r="BL222" s="12">
        <f>SUMIFS('Retiro Mensual'!$E$2:$E$2629,'Retiro Mensual'!$A$2:$A$2629,BL$4,'Retiro Mensual'!$B$2:$B$2629,$B222,'Retiro Mensual'!$C$2:$C$2629,BL$5)</f>
        <v>0</v>
      </c>
      <c r="BM222" s="13">
        <f>SUMIFS('Retiro Mensual'!$E$2:$E$2629,'Retiro Mensual'!$A$2:$A$2629,BM$4,'Retiro Mensual'!$B$2:$B$2629,$B222,'Retiro Mensual'!$C$2:$C$2629,BM$5)</f>
        <v>0</v>
      </c>
      <c r="BN222" s="13">
        <f>SUMIFS('Retiro Mensual'!$E$2:$E$2629,'Retiro Mensual'!$A$2:$A$2629,BN$4,'Retiro Mensual'!$B$2:$B$2629,$B222,'Retiro Mensual'!$C$2:$C$2629,BN$5)</f>
        <v>0</v>
      </c>
      <c r="BO222" s="13">
        <f>SUMIFS('Retiro Mensual'!$E$2:$E$2629,'Retiro Mensual'!$A$2:$A$2629,BO$4,'Retiro Mensual'!$B$2:$B$2629,$B222,'Retiro Mensual'!$C$2:$C$2629,BO$5)</f>
        <v>0</v>
      </c>
      <c r="BP222" s="13">
        <f>SUMIFS('Retiro Mensual'!$E$2:$E$2629,'Retiro Mensual'!$A$2:$A$2629,BP$4,'Retiro Mensual'!$B$2:$B$2629,$B222,'Retiro Mensual'!$C$2:$C$2629,BP$5)</f>
        <v>0</v>
      </c>
      <c r="BQ222" s="13">
        <f>SUMIFS('Retiro Mensual'!$E$2:$E$2629,'Retiro Mensual'!$A$2:$A$2629,BQ$4,'Retiro Mensual'!$B$2:$B$2629,$B222,'Retiro Mensual'!$C$2:$C$2629,BQ$5)</f>
        <v>0</v>
      </c>
      <c r="BR222" s="13">
        <f>SUMIFS('Retiro Mensual'!$E$2:$E$2629,'Retiro Mensual'!$A$2:$A$2629,BR$4,'Retiro Mensual'!$B$2:$B$2629,$B222,'Retiro Mensual'!$C$2:$C$2629,BR$5)</f>
        <v>0</v>
      </c>
      <c r="BS222" s="13">
        <f>SUMIFS('Retiro Mensual'!$E$2:$E$2629,'Retiro Mensual'!$A$2:$A$2629,BS$4,'Retiro Mensual'!$B$2:$B$2629,$B222,'Retiro Mensual'!$C$2:$C$2629,BS$5)</f>
        <v>0</v>
      </c>
      <c r="BT222" s="13">
        <f>SUMIFS('Retiro Mensual'!$E$2:$E$2629,'Retiro Mensual'!$A$2:$A$2629,BT$4,'Retiro Mensual'!$B$2:$B$2629,$B222,'Retiro Mensual'!$C$2:$C$2629,BT$5)</f>
        <v>0</v>
      </c>
      <c r="BU222" s="13">
        <f>SUMIFS('Retiro Mensual'!$E$2:$E$2629,'Retiro Mensual'!$A$2:$A$2629,BU$4,'Retiro Mensual'!$B$2:$B$2629,$B222,'Retiro Mensual'!$C$2:$C$2629,BU$5)</f>
        <v>0</v>
      </c>
      <c r="BV222" s="13">
        <f>SUMIFS('Retiro Mensual'!$E$2:$E$2629,'Retiro Mensual'!$A$2:$A$2629,BV$4,'Retiro Mensual'!$B$2:$B$2629,$B222,'Retiro Mensual'!$C$2:$C$2629,BV$5)</f>
        <v>0</v>
      </c>
      <c r="BW222" s="14">
        <f>SUMIFS('Retiro Mensual'!$E$2:$E$2629,'Retiro Mensual'!$A$2:$A$2629,BW$4,'Retiro Mensual'!$B$2:$B$2629,$B222,'Retiro Mensual'!$C$2:$C$2629,BW$5)</f>
        <v>0</v>
      </c>
      <c r="BX222" s="13"/>
      <c r="BY222" s="12">
        <f>SUMIFS('Compra Ventas'!$E$2:$E$2700,'Compra Ventas'!$A$2:$A$2700,BY$4,'Compra Ventas'!$B$2:$B$2700,$B222,'Compra Ventas'!$C$2:$C$2700,BY$5)</f>
        <v>-48361.493122546657</v>
      </c>
      <c r="BZ222" s="13">
        <f>SUMIFS('Compra Ventas'!$E$2:$E$2700,'Compra Ventas'!$A$2:$A$2700,BZ$4,'Compra Ventas'!$B$2:$B$2700,$B222,'Compra Ventas'!$C$2:$C$2700,BZ$5)</f>
        <v>-87123.592150514916</v>
      </c>
      <c r="CA222" s="13">
        <f>SUMIFS('Compra Ventas'!$E$2:$E$2700,'Compra Ventas'!$A$2:$A$2700,CA$4,'Compra Ventas'!$B$2:$B$2700,$B222,'Compra Ventas'!$C$2:$C$2700,CA$5)</f>
        <v>-121172.78863635354</v>
      </c>
      <c r="CB222" s="13">
        <f>SUMIFS('Compra Ventas'!$E$2:$E$2700,'Compra Ventas'!$A$2:$A$2700,CB$4,'Compra Ventas'!$B$2:$B$2700,$B222,'Compra Ventas'!$C$2:$C$2700,CB$5)</f>
        <v>-120418.55514327259</v>
      </c>
      <c r="CC222" s="13">
        <f>SUMIFS('Compra Ventas'!$E$2:$E$2700,'Compra Ventas'!$A$2:$A$2700,CC$4,'Compra Ventas'!$B$2:$B$2700,$B222,'Compra Ventas'!$C$2:$C$2700,CC$5)</f>
        <v>-118744.18401886596</v>
      </c>
      <c r="CD222" s="13">
        <f>SUMIFS('Compra Ventas'!$E$2:$E$2700,'Compra Ventas'!$A$2:$A$2700,CD$4,'Compra Ventas'!$B$2:$B$2700,$B222,'Compra Ventas'!$C$2:$C$2700,CD$5)</f>
        <v>-105298.56718282176</v>
      </c>
      <c r="CE222" s="13">
        <f>SUMIFS('Compra Ventas'!$E$2:$E$2700,'Compra Ventas'!$A$2:$A$2700,CE$4,'Compra Ventas'!$B$2:$B$2700,$B222,'Compra Ventas'!$C$2:$C$2700,CE$5)</f>
        <v>-105873.81788092843</v>
      </c>
      <c r="CF222" s="13">
        <f>SUMIFS('Compra Ventas'!$E$2:$E$2700,'Compra Ventas'!$A$2:$A$2700,CF$4,'Compra Ventas'!$B$2:$B$2700,$B222,'Compra Ventas'!$C$2:$C$2700,CF$5)</f>
        <v>-54080.676708542531</v>
      </c>
      <c r="CG222" s="13">
        <f>SUMIFS('Compra Ventas'!$E$2:$E$2700,'Compra Ventas'!$A$2:$A$2700,CG$4,'Compra Ventas'!$B$2:$B$2700,$B222,'Compra Ventas'!$C$2:$C$2700,CG$5)</f>
        <v>-42872.267365510226</v>
      </c>
      <c r="CH222" s="13">
        <f>SUMIFS('Compra Ventas'!$E$2:$E$2700,'Compra Ventas'!$A$2:$A$2700,CH$4,'Compra Ventas'!$B$2:$B$2700,$B222,'Compra Ventas'!$C$2:$C$2700,CH$5)</f>
        <v>-30773.482305139478</v>
      </c>
      <c r="CI222" s="13">
        <f>SUMIFS('Compra Ventas'!$E$2:$E$2700,'Compra Ventas'!$A$2:$A$2700,CI$4,'Compra Ventas'!$B$2:$B$2700,$B222,'Compra Ventas'!$C$2:$C$2700,CI$5)</f>
        <v>-43520.857557436175</v>
      </c>
      <c r="CJ222" s="14">
        <f>SUMIFS('Compra Ventas'!$E$2:$E$2700,'Compra Ventas'!$A$2:$A$2700,CJ$4,'Compra Ventas'!$B$2:$B$2700,$B222,'Compra Ventas'!$C$2:$C$2700,CJ$5)</f>
        <v>-47469.856326844456</v>
      </c>
      <c r="CK222" s="12">
        <f>SUMIFS('Compra Ventas'!$E$2:$E$2700,'Compra Ventas'!$A$2:$A$2700,CK$4,'Compra Ventas'!$B$2:$B$2700,$B222,'Compra Ventas'!$C$2:$C$2700,CK$5)</f>
        <v>-51641.358590212178</v>
      </c>
      <c r="CL222" s="13">
        <f>SUMIFS('Compra Ventas'!$E$2:$E$2700,'Compra Ventas'!$A$2:$A$2700,CL$4,'Compra Ventas'!$B$2:$B$2700,$B222,'Compra Ventas'!$C$2:$C$2700,CL$5)</f>
        <v>-88808.126751917152</v>
      </c>
      <c r="CM222" s="13">
        <f>SUMIFS('Compra Ventas'!$E$2:$E$2700,'Compra Ventas'!$A$2:$A$2700,CM$4,'Compra Ventas'!$B$2:$B$2700,$B222,'Compra Ventas'!$C$2:$C$2700,CM$5)</f>
        <v>-123336.2609777179</v>
      </c>
      <c r="CN222" s="13">
        <f>SUMIFS('Compra Ventas'!$E$2:$E$2700,'Compra Ventas'!$A$2:$A$2700,CN$4,'Compra Ventas'!$B$2:$B$2700,$B222,'Compra Ventas'!$C$2:$C$2700,CN$5)</f>
        <v>-121389.43627250033</v>
      </c>
      <c r="CO222" s="13">
        <f>SUMIFS('Compra Ventas'!$E$2:$E$2700,'Compra Ventas'!$A$2:$A$2700,CO$4,'Compra Ventas'!$B$2:$B$2700,$B222,'Compra Ventas'!$C$2:$C$2700,CO$5)</f>
        <v>-117292.9378207509</v>
      </c>
      <c r="CP222" s="13">
        <f>SUMIFS('Compra Ventas'!$E$2:$E$2700,'Compra Ventas'!$A$2:$A$2700,CP$4,'Compra Ventas'!$B$2:$B$2700,$B222,'Compra Ventas'!$C$2:$C$2700,CP$5)</f>
        <v>-106069.74873900956</v>
      </c>
      <c r="CQ222" s="13">
        <f>SUMIFS('Compra Ventas'!$E$2:$E$2700,'Compra Ventas'!$A$2:$A$2700,CQ$4,'Compra Ventas'!$B$2:$B$2700,$B222,'Compra Ventas'!$C$2:$C$2700,CQ$5)</f>
        <v>-109415.96685377938</v>
      </c>
      <c r="CR222" s="13">
        <f>SUMIFS('Compra Ventas'!$E$2:$E$2700,'Compra Ventas'!$A$2:$A$2700,CR$4,'Compra Ventas'!$B$2:$B$2700,$B222,'Compra Ventas'!$C$2:$C$2700,CR$5)</f>
        <v>-46687.877050517433</v>
      </c>
      <c r="CS222" s="13">
        <f>SUMIFS('Compra Ventas'!$E$2:$E$2700,'Compra Ventas'!$A$2:$A$2700,CS$4,'Compra Ventas'!$B$2:$B$2700,$B222,'Compra Ventas'!$C$2:$C$2700,CS$5)</f>
        <v>-45996.630677366273</v>
      </c>
      <c r="CT222" s="13">
        <f>SUMIFS('Compra Ventas'!$E$2:$E$2700,'Compra Ventas'!$A$2:$A$2700,CT$4,'Compra Ventas'!$B$2:$B$2700,$B222,'Compra Ventas'!$C$2:$C$2700,CT$5)</f>
        <v>-37816.059243575182</v>
      </c>
      <c r="CU222" s="13">
        <f>SUMIFS('Compra Ventas'!$E$2:$E$2700,'Compra Ventas'!$A$2:$A$2700,CU$4,'Compra Ventas'!$B$2:$B$2700,$B222,'Compra Ventas'!$C$2:$C$2700,CU$5)</f>
        <v>-32094.17057327876</v>
      </c>
      <c r="CV222" s="14">
        <f>SUMIFS('Compra Ventas'!$E$2:$E$2700,'Compra Ventas'!$A$2:$A$2700,CV$4,'Compra Ventas'!$B$2:$B$2700,$B222,'Compra Ventas'!$C$2:$C$2700,CV$5)</f>
        <v>-40711.245689212199</v>
      </c>
      <c r="CW222" s="12">
        <f>SUMIFS('Compra Ventas'!$E$2:$E$2700,'Compra Ventas'!$A$2:$A$2700,CW$4,'Compra Ventas'!$B$2:$B$2700,$B222,'Compra Ventas'!$C$2:$C$2700,CW$5)</f>
        <v>-51783.832783581849</v>
      </c>
      <c r="CX222" s="13">
        <f>SUMIFS('Compra Ventas'!$E$2:$E$2700,'Compra Ventas'!$A$2:$A$2700,CX$4,'Compra Ventas'!$B$2:$B$2700,$B222,'Compra Ventas'!$C$2:$C$2700,CX$5)</f>
        <v>-84922.198243428094</v>
      </c>
      <c r="CY222" s="13">
        <f>SUMIFS('Compra Ventas'!$E$2:$E$2700,'Compra Ventas'!$A$2:$A$2700,CY$4,'Compra Ventas'!$B$2:$B$2700,$B222,'Compra Ventas'!$C$2:$C$2700,CY$5)</f>
        <v>-122806.2044036032</v>
      </c>
      <c r="CZ222" s="13">
        <f>SUMIFS('Compra Ventas'!$E$2:$E$2700,'Compra Ventas'!$A$2:$A$2700,CZ$4,'Compra Ventas'!$B$2:$B$2700,$B222,'Compra Ventas'!$C$2:$C$2700,CZ$5)</f>
        <v>-124244.65221436048</v>
      </c>
      <c r="DA222" s="13">
        <f>SUMIFS('Compra Ventas'!$E$2:$E$2700,'Compra Ventas'!$A$2:$A$2700,DA$4,'Compra Ventas'!$B$2:$B$2700,$B222,'Compra Ventas'!$C$2:$C$2700,DA$5)</f>
        <v>-120366.53358054174</v>
      </c>
      <c r="DB222" s="13">
        <f>SUMIFS('Compra Ventas'!$E$2:$E$2700,'Compra Ventas'!$A$2:$A$2700,DB$4,'Compra Ventas'!$B$2:$B$2700,$B222,'Compra Ventas'!$C$2:$C$2700,DB$5)</f>
        <v>-111502.48693160326</v>
      </c>
      <c r="DC222" s="13">
        <f>SUMIFS('Compra Ventas'!$E$2:$E$2700,'Compra Ventas'!$A$2:$A$2700,DC$4,'Compra Ventas'!$B$2:$B$2700,$B222,'Compra Ventas'!$C$2:$C$2700,DC$5)</f>
        <v>-115232.55157536962</v>
      </c>
      <c r="DD222" s="13">
        <f>SUMIFS('Compra Ventas'!$E$2:$E$2700,'Compra Ventas'!$A$2:$A$2700,DD$4,'Compra Ventas'!$B$2:$B$2700,$B222,'Compra Ventas'!$C$2:$C$2700,DD$5)</f>
        <v>-40750.590806712848</v>
      </c>
      <c r="DE222" s="13">
        <f>SUMIFS('Compra Ventas'!$E$2:$E$2700,'Compra Ventas'!$A$2:$A$2700,DE$4,'Compra Ventas'!$B$2:$B$2700,$B222,'Compra Ventas'!$C$2:$C$2700,DE$5)</f>
        <v>-38696.215446132366</v>
      </c>
      <c r="DF222" s="13">
        <f>SUMIFS('Compra Ventas'!$E$2:$E$2700,'Compra Ventas'!$A$2:$A$2700,DF$4,'Compra Ventas'!$B$2:$B$2700,$B222,'Compra Ventas'!$C$2:$C$2700,DF$5)</f>
        <v>-36756.195898878221</v>
      </c>
      <c r="DG222" s="13">
        <f>SUMIFS('Compra Ventas'!$E$2:$E$2700,'Compra Ventas'!$A$2:$A$2700,DG$4,'Compra Ventas'!$B$2:$B$2700,$B222,'Compra Ventas'!$C$2:$C$2700,DG$5)</f>
        <v>-27433.044532881162</v>
      </c>
      <c r="DH222" s="14">
        <f>SUMIFS('Compra Ventas'!$E$2:$E$2700,'Compra Ventas'!$A$2:$A$2700,DH$4,'Compra Ventas'!$B$2:$B$2700,$B222,'Compra Ventas'!$C$2:$C$2700,DH$5)</f>
        <v>-44092.883642162284</v>
      </c>
      <c r="DI222" s="84"/>
      <c r="DJ222" s="98">
        <f>SUMIFS('Ajuste Ciclado'!D$5:D$47,'Ajuste Ciclado'!$C$5:$C$47,Balance!DJ$4,'Ajuste Ciclado'!$B$5:$B$47,Balance!$B222)</f>
        <v>0</v>
      </c>
      <c r="DK222" s="99">
        <f>SUMIFS('Ajuste Ciclado'!E$5:E$47,'Ajuste Ciclado'!$C$5:$C$47,Balance!DK$4,'Ajuste Ciclado'!$B$5:$B$47,Balance!$B222)</f>
        <v>0</v>
      </c>
      <c r="DL222" s="99">
        <f>SUMIFS('Ajuste Ciclado'!F$5:F$47,'Ajuste Ciclado'!$C$5:$C$47,Balance!DL$4,'Ajuste Ciclado'!$B$5:$B$47,Balance!$B222)</f>
        <v>0</v>
      </c>
      <c r="DM222" s="99">
        <f>SUMIFS('Ajuste Ciclado'!G$5:G$47,'Ajuste Ciclado'!$C$5:$C$47,Balance!DM$4,'Ajuste Ciclado'!$B$5:$B$47,Balance!$B222)</f>
        <v>0</v>
      </c>
      <c r="DN222" s="99">
        <f>SUMIFS('Ajuste Ciclado'!H$5:H$47,'Ajuste Ciclado'!$C$5:$C$47,Balance!DN$4,'Ajuste Ciclado'!$B$5:$B$47,Balance!$B222)</f>
        <v>0</v>
      </c>
      <c r="DO222" s="99">
        <f>SUMIFS('Ajuste Ciclado'!I$5:I$47,'Ajuste Ciclado'!$C$5:$C$47,Balance!DO$4,'Ajuste Ciclado'!$B$5:$B$47,Balance!$B222)</f>
        <v>0</v>
      </c>
      <c r="DP222" s="99">
        <f>SUMIFS('Ajuste Ciclado'!J$5:J$47,'Ajuste Ciclado'!$C$5:$C$47,Balance!DP$4,'Ajuste Ciclado'!$B$5:$B$47,Balance!$B222)</f>
        <v>0</v>
      </c>
      <c r="DQ222" s="99">
        <f>SUMIFS('Ajuste Ciclado'!K$5:K$47,'Ajuste Ciclado'!$C$5:$C$47,Balance!DQ$4,'Ajuste Ciclado'!$B$5:$B$47,Balance!$B222)</f>
        <v>0</v>
      </c>
      <c r="DR222" s="99">
        <f>SUMIFS('Ajuste Ciclado'!L$5:L$47,'Ajuste Ciclado'!$C$5:$C$47,Balance!DR$4,'Ajuste Ciclado'!$B$5:$B$47,Balance!$B222)</f>
        <v>0</v>
      </c>
      <c r="DS222" s="99">
        <f>SUMIFS('Ajuste Ciclado'!M$5:M$47,'Ajuste Ciclado'!$C$5:$C$47,Balance!DS$4,'Ajuste Ciclado'!$B$5:$B$47,Balance!$B222)</f>
        <v>0</v>
      </c>
      <c r="DT222" s="99">
        <f>SUMIFS('Ajuste Ciclado'!N$5:N$47,'Ajuste Ciclado'!$C$5:$C$47,Balance!DT$4,'Ajuste Ciclado'!$B$5:$B$47,Balance!$B222)</f>
        <v>0</v>
      </c>
      <c r="DU222" s="100">
        <f>SUMIFS('Ajuste Ciclado'!O$5:O$47,'Ajuste Ciclado'!$C$5:$C$47,Balance!DU$4,'Ajuste Ciclado'!$B$5:$B$47,Balance!$B222)</f>
        <v>0</v>
      </c>
      <c r="DV222" s="98">
        <f>SUMIFS('Ajuste Ciclado'!D$5:D$47,'Ajuste Ciclado'!$C$5:$C$47,Balance!DV$4,'Ajuste Ciclado'!$B$5:$B$47,Balance!$B222)</f>
        <v>0</v>
      </c>
      <c r="DW222" s="99">
        <f>SUMIFS('Ajuste Ciclado'!E$5:E$47,'Ajuste Ciclado'!$C$5:$C$47,Balance!DW$4,'Ajuste Ciclado'!$B$5:$B$47,Balance!$B222)</f>
        <v>0</v>
      </c>
      <c r="DX222" s="99">
        <f>SUMIFS('Ajuste Ciclado'!F$5:F$47,'Ajuste Ciclado'!$C$5:$C$47,Balance!DX$4,'Ajuste Ciclado'!$B$5:$B$47,Balance!$B222)</f>
        <v>0</v>
      </c>
      <c r="DY222" s="99">
        <f>SUMIFS('Ajuste Ciclado'!G$5:G$47,'Ajuste Ciclado'!$C$5:$C$47,Balance!DY$4,'Ajuste Ciclado'!$B$5:$B$47,Balance!$B222)</f>
        <v>0</v>
      </c>
      <c r="DZ222" s="99">
        <f>SUMIFS('Ajuste Ciclado'!H$5:H$47,'Ajuste Ciclado'!$C$5:$C$47,Balance!DZ$4,'Ajuste Ciclado'!$B$5:$B$47,Balance!$B222)</f>
        <v>0</v>
      </c>
      <c r="EA222" s="99">
        <f>SUMIFS('Ajuste Ciclado'!I$5:I$47,'Ajuste Ciclado'!$C$5:$C$47,Balance!EA$4,'Ajuste Ciclado'!$B$5:$B$47,Balance!$B222)</f>
        <v>0</v>
      </c>
      <c r="EB222" s="99">
        <f>SUMIFS('Ajuste Ciclado'!J$5:J$47,'Ajuste Ciclado'!$C$5:$C$47,Balance!EB$4,'Ajuste Ciclado'!$B$5:$B$47,Balance!$B222)</f>
        <v>0</v>
      </c>
      <c r="EC222" s="99">
        <f>SUMIFS('Ajuste Ciclado'!K$5:K$47,'Ajuste Ciclado'!$C$5:$C$47,Balance!EC$4,'Ajuste Ciclado'!$B$5:$B$47,Balance!$B222)</f>
        <v>0</v>
      </c>
      <c r="ED222" s="99">
        <f>SUMIFS('Ajuste Ciclado'!L$5:L$47,'Ajuste Ciclado'!$C$5:$C$47,Balance!ED$4,'Ajuste Ciclado'!$B$5:$B$47,Balance!$B222)</f>
        <v>0</v>
      </c>
      <c r="EE222" s="99">
        <f>SUMIFS('Ajuste Ciclado'!M$5:M$47,'Ajuste Ciclado'!$C$5:$C$47,Balance!EE$4,'Ajuste Ciclado'!$B$5:$B$47,Balance!$B222)</f>
        <v>0</v>
      </c>
      <c r="EF222" s="99">
        <f>SUMIFS('Ajuste Ciclado'!N$5:N$47,'Ajuste Ciclado'!$C$5:$C$47,Balance!EF$4,'Ajuste Ciclado'!$B$5:$B$47,Balance!$B222)</f>
        <v>0</v>
      </c>
      <c r="EG222" s="100">
        <f>SUMIFS('Ajuste Ciclado'!O$5:O$47,'Ajuste Ciclado'!$C$5:$C$47,Balance!EG$4,'Ajuste Ciclado'!$B$5:$B$47,Balance!$B222)</f>
        <v>0</v>
      </c>
      <c r="EH222" s="98">
        <f>SUMIFS('Ajuste Ciclado'!D$5:D$47,'Ajuste Ciclado'!$C$5:$C$47,Balance!EH$4,'Ajuste Ciclado'!$B$5:$B$47,Balance!$B222)</f>
        <v>0</v>
      </c>
      <c r="EI222" s="99">
        <f>SUMIFS('Ajuste Ciclado'!E$5:E$47,'Ajuste Ciclado'!$C$5:$C$47,Balance!EI$4,'Ajuste Ciclado'!$B$5:$B$47,Balance!$B222)</f>
        <v>0</v>
      </c>
      <c r="EJ222" s="99">
        <f>SUMIFS('Ajuste Ciclado'!F$5:F$47,'Ajuste Ciclado'!$C$5:$C$47,Balance!EJ$4,'Ajuste Ciclado'!$B$5:$B$47,Balance!$B222)</f>
        <v>0</v>
      </c>
      <c r="EK222" s="99">
        <f>SUMIFS('Ajuste Ciclado'!G$5:G$47,'Ajuste Ciclado'!$C$5:$C$47,Balance!EK$4,'Ajuste Ciclado'!$B$5:$B$47,Balance!$B222)</f>
        <v>0</v>
      </c>
      <c r="EL222" s="99">
        <f>SUMIFS('Ajuste Ciclado'!H$5:H$47,'Ajuste Ciclado'!$C$5:$C$47,Balance!EL$4,'Ajuste Ciclado'!$B$5:$B$47,Balance!$B222)</f>
        <v>0</v>
      </c>
      <c r="EM222" s="99">
        <f>SUMIFS('Ajuste Ciclado'!I$5:I$47,'Ajuste Ciclado'!$C$5:$C$47,Balance!EM$4,'Ajuste Ciclado'!$B$5:$B$47,Balance!$B222)</f>
        <v>0</v>
      </c>
      <c r="EN222" s="99">
        <f>SUMIFS('Ajuste Ciclado'!J$5:J$47,'Ajuste Ciclado'!$C$5:$C$47,Balance!EN$4,'Ajuste Ciclado'!$B$5:$B$47,Balance!$B222)</f>
        <v>0</v>
      </c>
      <c r="EO222" s="99">
        <f>SUMIFS('Ajuste Ciclado'!K$5:K$47,'Ajuste Ciclado'!$C$5:$C$47,Balance!EO$4,'Ajuste Ciclado'!$B$5:$B$47,Balance!$B222)</f>
        <v>0</v>
      </c>
      <c r="EP222" s="99">
        <f>SUMIFS('Ajuste Ciclado'!L$5:L$47,'Ajuste Ciclado'!$C$5:$C$47,Balance!EP$4,'Ajuste Ciclado'!$B$5:$B$47,Balance!$B222)</f>
        <v>0</v>
      </c>
      <c r="EQ222" s="99">
        <f>SUMIFS('Ajuste Ciclado'!M$5:M$47,'Ajuste Ciclado'!$C$5:$C$47,Balance!EQ$4,'Ajuste Ciclado'!$B$5:$B$47,Balance!$B222)</f>
        <v>0</v>
      </c>
      <c r="ER222" s="99">
        <f>SUMIFS('Ajuste Ciclado'!N$5:N$47,'Ajuste Ciclado'!$C$5:$C$47,Balance!ER$4,'Ajuste Ciclado'!$B$5:$B$47,Balance!$B222)</f>
        <v>0</v>
      </c>
      <c r="ES222" s="100">
        <f>SUMIFS('Ajuste Ciclado'!O$5:O$47,'Ajuste Ciclado'!$C$5:$C$47,Balance!ES$4,'Ajuste Ciclado'!$B$5:$B$47,Balance!$B222)</f>
        <v>0</v>
      </c>
      <c r="ET222" s="84"/>
      <c r="EU222" s="12">
        <f t="shared" si="328"/>
        <v>269891.43511652603</v>
      </c>
      <c r="EV222" s="13">
        <f t="shared" si="293"/>
        <v>302700.07304728753</v>
      </c>
      <c r="EW222" s="13">
        <f t="shared" si="294"/>
        <v>481292.42067000945</v>
      </c>
      <c r="EX222" s="13">
        <f t="shared" si="295"/>
        <v>418384.44077807106</v>
      </c>
      <c r="EY222" s="13">
        <f t="shared" si="296"/>
        <v>614249.58663298795</v>
      </c>
      <c r="EZ222" s="13">
        <f t="shared" si="297"/>
        <v>542775.98805790907</v>
      </c>
      <c r="FA222" s="13">
        <f t="shared" si="298"/>
        <v>218563.89537090625</v>
      </c>
      <c r="FB222" s="13">
        <f t="shared" si="299"/>
        <v>7291.8093591893994</v>
      </c>
      <c r="FC222" s="13">
        <f t="shared" si="300"/>
        <v>28166.794936726874</v>
      </c>
      <c r="FD222" s="13">
        <f t="shared" si="301"/>
        <v>2327.8876662700422</v>
      </c>
      <c r="FE222" s="13">
        <f t="shared" si="302"/>
        <v>-10471.168043179852</v>
      </c>
      <c r="FF222" s="14">
        <f t="shared" si="303"/>
        <v>-5021.1138147559031</v>
      </c>
      <c r="FG222" s="12">
        <f t="shared" si="304"/>
        <v>266983.24536253914</v>
      </c>
      <c r="FH222" s="13">
        <f t="shared" si="305"/>
        <v>303055.57635554264</v>
      </c>
      <c r="FI222" s="13">
        <f t="shared" si="306"/>
        <v>475408.71554717852</v>
      </c>
      <c r="FJ222" s="13">
        <f t="shared" si="307"/>
        <v>392141.52574944356</v>
      </c>
      <c r="FK222" s="13">
        <f t="shared" si="308"/>
        <v>603298.03907349496</v>
      </c>
      <c r="FL222" s="13">
        <f t="shared" si="309"/>
        <v>547475.12223577511</v>
      </c>
      <c r="FM222" s="13">
        <f t="shared" si="310"/>
        <v>234311.02858938702</v>
      </c>
      <c r="FN222" s="13">
        <f t="shared" si="311"/>
        <v>14631.31373122229</v>
      </c>
      <c r="FO222" s="13">
        <f t="shared" si="312"/>
        <v>19639.097872120219</v>
      </c>
      <c r="FP222" s="13">
        <f t="shared" si="313"/>
        <v>2043.3502163325102</v>
      </c>
      <c r="FQ222" s="13">
        <f t="shared" si="314"/>
        <v>9835.8921343850379</v>
      </c>
      <c r="FR222" s="14">
        <f t="shared" si="315"/>
        <v>20904.662428013202</v>
      </c>
      <c r="FS222" s="12">
        <f t="shared" si="316"/>
        <v>266553.04132902191</v>
      </c>
      <c r="FT222" s="13">
        <f t="shared" si="317"/>
        <v>305066.90033301711</v>
      </c>
      <c r="FU222" s="13">
        <f t="shared" si="318"/>
        <v>475755.51263358817</v>
      </c>
      <c r="FV222" s="13">
        <f t="shared" si="319"/>
        <v>389538.42426059733</v>
      </c>
      <c r="FW222" s="13">
        <f t="shared" si="320"/>
        <v>620090.99244045955</v>
      </c>
      <c r="FX222" s="13">
        <f t="shared" si="321"/>
        <v>578333.58469193056</v>
      </c>
      <c r="FY222" s="13">
        <f t="shared" si="322"/>
        <v>239940.1929833279</v>
      </c>
      <c r="FZ222" s="13">
        <f t="shared" si="323"/>
        <v>24120.440059301924</v>
      </c>
      <c r="GA222" s="13">
        <f t="shared" si="324"/>
        <v>33020.061730521687</v>
      </c>
      <c r="GB222" s="13">
        <f t="shared" si="325"/>
        <v>14611.842698994849</v>
      </c>
      <c r="GC222" s="13">
        <f t="shared" si="326"/>
        <v>23963.851278922157</v>
      </c>
      <c r="GD222" s="14">
        <f t="shared" si="327"/>
        <v>32040.483819670146</v>
      </c>
      <c r="GE222" s="84"/>
      <c r="GF222" s="12">
        <f t="shared" si="329"/>
        <v>2870152.0497779478</v>
      </c>
      <c r="GG222" s="13">
        <f t="shared" si="329"/>
        <v>2889727.5692954343</v>
      </c>
      <c r="GH222" s="14">
        <f t="shared" si="329"/>
        <v>3003035.3282593531</v>
      </c>
      <c r="GI222" s="6">
        <f t="shared" si="330"/>
        <v>1</v>
      </c>
      <c r="GJ222" s="12">
        <f t="shared" si="331"/>
        <v>-15492.281857935755</v>
      </c>
      <c r="GK222" s="13">
        <f t="shared" si="332"/>
        <v>0</v>
      </c>
      <c r="GL222" s="14">
        <f t="shared" si="333"/>
        <v>0</v>
      </c>
      <c r="GM222" s="84"/>
      <c r="GN222" s="66">
        <f t="shared" si="334"/>
        <v>-15492.281857935755</v>
      </c>
      <c r="GO222" s="84"/>
      <c r="GP222" s="63" t="str" cm="1">
        <f t="array" ref="GP222">INDEX($GF$4:$GH$4,1,GI222)</f>
        <v>Sample 1</v>
      </c>
      <c r="GQ222" s="12">
        <f t="shared" si="336"/>
        <v>-10471.168043179852</v>
      </c>
      <c r="GR222" s="13">
        <f t="shared" si="336"/>
        <v>-5021.1138147559031</v>
      </c>
      <c r="GS222" s="14">
        <f t="shared" si="336"/>
        <v>2327.8876662700422</v>
      </c>
      <c r="GT222" s="12">
        <f t="shared" si="337"/>
        <v>2043.3502163325102</v>
      </c>
      <c r="GU222" s="13">
        <f t="shared" si="337"/>
        <v>9835.8921343850379</v>
      </c>
      <c r="GV222" s="14">
        <f t="shared" si="337"/>
        <v>14631.31373122229</v>
      </c>
      <c r="GW222" s="12">
        <f t="shared" si="338"/>
        <v>14611.842698994849</v>
      </c>
      <c r="GX222" s="13">
        <f t="shared" si="338"/>
        <v>23963.851278922157</v>
      </c>
      <c r="GY222" s="14">
        <f t="shared" si="338"/>
        <v>24120.440059301924</v>
      </c>
      <c r="GZ222" s="84" t="str">
        <f t="shared" si="290"/>
        <v>Sample 1</v>
      </c>
      <c r="HA222" s="12">
        <f t="shared" si="335"/>
        <v>-10471.168043179852</v>
      </c>
      <c r="HB222" s="13">
        <f t="shared" si="335"/>
        <v>-5021.1138147559031</v>
      </c>
      <c r="HC222" s="14">
        <f t="shared" si="335"/>
        <v>0</v>
      </c>
      <c r="HD222" s="6">
        <f t="shared" si="291"/>
        <v>-15492.281857935755</v>
      </c>
      <c r="HE222" s="84" t="str">
        <f t="shared" si="292"/>
        <v>Ok</v>
      </c>
    </row>
    <row r="223" spans="2:213" hidden="1" x14ac:dyDescent="0.3">
      <c r="B223" s="84" t="s">
        <v>100</v>
      </c>
      <c r="C223" s="12">
        <f>SUMIFS(Inyecciones!$E$2:$E$14185,Inyecciones!$A$2:$A$14185,Balance!C$4,Inyecciones!$B$2:$B$14185,Balance!$B223,Inyecciones!$C$2:$C$14185,Balance!C$5)</f>
        <v>229081.84452485249</v>
      </c>
      <c r="D223" s="13">
        <f>SUMIFS(Inyecciones!$E$2:$E$14185,Inyecciones!$A$2:$A$14185,Balance!D$4,Inyecciones!$B$2:$B$14185,Balance!$B223,Inyecciones!$C$2:$C$14185,Balance!D$5)</f>
        <v>245422.1948988738</v>
      </c>
      <c r="E223" s="13">
        <f>SUMIFS(Inyecciones!$E$2:$E$14185,Inyecciones!$A$2:$A$14185,Balance!E$4,Inyecciones!$B$2:$B$14185,Balance!$B223,Inyecciones!$C$2:$C$14185,Balance!E$5)</f>
        <v>240957.21314136291</v>
      </c>
      <c r="F223" s="13">
        <f>SUMIFS(Inyecciones!$E$2:$E$14185,Inyecciones!$A$2:$A$14185,Balance!F$4,Inyecciones!$B$2:$B$14185,Balance!$B223,Inyecciones!$C$2:$C$14185,Balance!F$5)</f>
        <v>160746.4252043606</v>
      </c>
      <c r="G223" s="13">
        <f>SUMIFS(Inyecciones!$E$2:$E$14185,Inyecciones!$A$2:$A$14185,Balance!G$4,Inyecciones!$B$2:$B$14185,Balance!$B223,Inyecciones!$C$2:$C$14185,Balance!G$5)</f>
        <v>416946.46662888798</v>
      </c>
      <c r="H223" s="13">
        <f>SUMIFS(Inyecciones!$E$2:$E$14185,Inyecciones!$A$2:$A$14185,Balance!H$4,Inyecciones!$B$2:$B$14185,Balance!$B223,Inyecciones!$C$2:$C$14185,Balance!H$5)</f>
        <v>368531.00070153421</v>
      </c>
      <c r="I223" s="13">
        <f>SUMIFS(Inyecciones!$E$2:$E$14185,Inyecciones!$A$2:$A$14185,Balance!I$4,Inyecciones!$B$2:$B$14185,Balance!$B223,Inyecciones!$C$2:$C$14185,Balance!I$5)</f>
        <v>375392.81377962528</v>
      </c>
      <c r="J223" s="13">
        <f>SUMIFS(Inyecciones!$E$2:$E$14185,Inyecciones!$A$2:$A$14185,Balance!J$4,Inyecciones!$B$2:$B$14185,Balance!$B223,Inyecciones!$C$2:$C$14185,Balance!J$5)</f>
        <v>529368.30613305839</v>
      </c>
      <c r="K223" s="13">
        <f>SUMIFS(Inyecciones!$E$2:$E$14185,Inyecciones!$A$2:$A$14185,Balance!K$4,Inyecciones!$B$2:$B$14185,Balance!$B223,Inyecciones!$C$2:$C$14185,Balance!K$5)</f>
        <v>440029.38301901967</v>
      </c>
      <c r="L223" s="13">
        <f>SUMIFS(Inyecciones!$E$2:$E$14185,Inyecciones!$A$2:$A$14185,Balance!L$4,Inyecciones!$B$2:$B$14185,Balance!$B223,Inyecciones!$C$2:$C$14185,Balance!L$5)</f>
        <v>239255.6574998064</v>
      </c>
      <c r="M223" s="13">
        <f>SUMIFS(Inyecciones!$E$2:$E$14185,Inyecciones!$A$2:$A$14185,Balance!M$4,Inyecciones!$B$2:$B$14185,Balance!$B223,Inyecciones!$C$2:$C$14185,Balance!M$5)</f>
        <v>190872.41730982359</v>
      </c>
      <c r="N223" s="14">
        <f>SUMIFS(Inyecciones!$E$2:$E$14185,Inyecciones!$A$2:$A$14185,Balance!N$4,Inyecciones!$B$2:$B$14185,Balance!$B223,Inyecciones!$C$2:$C$14185,Balance!N$5)</f>
        <v>235242.90194401529</v>
      </c>
      <c r="O223" s="12">
        <f>SUMIFS(Inyecciones!$E$2:$E$14185,Inyecciones!$A$2:$A$14185,Balance!O$4,Inyecciones!$B$2:$B$14185,Balance!$B223,Inyecciones!$C$2:$C$14185,Balance!O$5)</f>
        <v>218910.36944237869</v>
      </c>
      <c r="P223" s="13">
        <f>SUMIFS(Inyecciones!$E$2:$E$14185,Inyecciones!$A$2:$A$14185,Balance!P$4,Inyecciones!$B$2:$B$14185,Balance!$B223,Inyecciones!$C$2:$C$14185,Balance!P$5)</f>
        <v>136393.382387925</v>
      </c>
      <c r="Q223" s="13">
        <f>SUMIFS(Inyecciones!$E$2:$E$14185,Inyecciones!$A$2:$A$14185,Balance!Q$4,Inyecciones!$B$2:$B$14185,Balance!$B223,Inyecciones!$C$2:$C$14185,Balance!Q$5)</f>
        <v>107101.4838042623</v>
      </c>
      <c r="R223" s="13">
        <f>SUMIFS(Inyecciones!$E$2:$E$14185,Inyecciones!$A$2:$A$14185,Balance!R$4,Inyecciones!$B$2:$B$14185,Balance!$B223,Inyecciones!$C$2:$C$14185,Balance!R$5)</f>
        <v>83467.67020709427</v>
      </c>
      <c r="S223" s="13">
        <f>SUMIFS(Inyecciones!$E$2:$E$14185,Inyecciones!$A$2:$A$14185,Balance!S$4,Inyecciones!$B$2:$B$14185,Balance!$B223,Inyecciones!$C$2:$C$14185,Balance!S$5)</f>
        <v>352650.53849242738</v>
      </c>
      <c r="T223" s="13">
        <f>SUMIFS(Inyecciones!$E$2:$E$14185,Inyecciones!$A$2:$A$14185,Balance!T$4,Inyecciones!$B$2:$B$14185,Balance!$B223,Inyecciones!$C$2:$C$14185,Balance!T$5)</f>
        <v>487752.64075329067</v>
      </c>
      <c r="U223" s="13">
        <f>SUMIFS(Inyecciones!$E$2:$E$14185,Inyecciones!$A$2:$A$14185,Balance!U$4,Inyecciones!$B$2:$B$14185,Balance!$B223,Inyecciones!$C$2:$C$14185,Balance!U$5)</f>
        <v>503430.94511783659</v>
      </c>
      <c r="V223" s="13">
        <f>SUMIFS(Inyecciones!$E$2:$E$14185,Inyecciones!$A$2:$A$14185,Balance!V$4,Inyecciones!$B$2:$B$14185,Balance!$B223,Inyecciones!$C$2:$C$14185,Balance!V$5)</f>
        <v>397026.85681715491</v>
      </c>
      <c r="W223" s="13">
        <f>SUMIFS(Inyecciones!$E$2:$E$14185,Inyecciones!$A$2:$A$14185,Balance!W$4,Inyecciones!$B$2:$B$14185,Balance!$B223,Inyecciones!$C$2:$C$14185,Balance!W$5)</f>
        <v>348412.72072556242</v>
      </c>
      <c r="X223" s="13">
        <f>SUMIFS(Inyecciones!$E$2:$E$14185,Inyecciones!$A$2:$A$14185,Balance!X$4,Inyecciones!$B$2:$B$14185,Balance!$B223,Inyecciones!$C$2:$C$14185,Balance!X$5)</f>
        <v>169018.41562586729</v>
      </c>
      <c r="Y223" s="13">
        <f>SUMIFS(Inyecciones!$E$2:$E$14185,Inyecciones!$A$2:$A$14185,Balance!Y$4,Inyecciones!$B$2:$B$14185,Balance!$B223,Inyecciones!$C$2:$C$14185,Balance!Y$5)</f>
        <v>167346.0856163339</v>
      </c>
      <c r="Z223" s="14">
        <f>SUMIFS(Inyecciones!$E$2:$E$14185,Inyecciones!$A$2:$A$14185,Balance!Z$4,Inyecciones!$B$2:$B$14185,Balance!$B223,Inyecciones!$C$2:$C$14185,Balance!Z$5)</f>
        <v>168446.10281488259</v>
      </c>
      <c r="AA223" s="12">
        <f>SUMIFS(Inyecciones!$E$2:$E$14185,Inyecciones!$A$2:$A$14185,Balance!AA$4,Inyecciones!$B$2:$B$14185,Balance!$B223,Inyecciones!$C$2:$C$14185,Balance!AA$5)</f>
        <v>222509.87111755379</v>
      </c>
      <c r="AB223" s="13">
        <f>SUMIFS(Inyecciones!$E$2:$E$14185,Inyecciones!$A$2:$A$14185,Balance!AB$4,Inyecciones!$B$2:$B$14185,Balance!$B223,Inyecciones!$C$2:$C$14185,Balance!AB$5)</f>
        <v>130083.6408792579</v>
      </c>
      <c r="AC223" s="13">
        <f>SUMIFS(Inyecciones!$E$2:$E$14185,Inyecciones!$A$2:$A$14185,Balance!AC$4,Inyecciones!$B$2:$B$14185,Balance!$B223,Inyecciones!$C$2:$C$14185,Balance!AC$5)</f>
        <v>145408.16476069979</v>
      </c>
      <c r="AD223" s="13">
        <f>SUMIFS(Inyecciones!$E$2:$E$14185,Inyecciones!$A$2:$A$14185,Balance!AD$4,Inyecciones!$B$2:$B$14185,Balance!$B223,Inyecciones!$C$2:$C$14185,Balance!AD$5)</f>
        <v>131808.31452534281</v>
      </c>
      <c r="AE223" s="13">
        <f>SUMIFS(Inyecciones!$E$2:$E$14185,Inyecciones!$A$2:$A$14185,Balance!AE$4,Inyecciones!$B$2:$B$14185,Balance!$B223,Inyecciones!$C$2:$C$14185,Balance!AE$5)</f>
        <v>243433.42591843189</v>
      </c>
      <c r="AF223" s="13">
        <f>SUMIFS(Inyecciones!$E$2:$E$14185,Inyecciones!$A$2:$A$14185,Balance!AF$4,Inyecciones!$B$2:$B$14185,Balance!$B223,Inyecciones!$C$2:$C$14185,Balance!AF$5)</f>
        <v>428963.82997856202</v>
      </c>
      <c r="AG223" s="13">
        <f>SUMIFS(Inyecciones!$E$2:$E$14185,Inyecciones!$A$2:$A$14185,Balance!AG$4,Inyecciones!$B$2:$B$14185,Balance!$B223,Inyecciones!$C$2:$C$14185,Balance!AG$5)</f>
        <v>594512.40872068959</v>
      </c>
      <c r="AH223" s="13">
        <f>SUMIFS(Inyecciones!$E$2:$E$14185,Inyecciones!$A$2:$A$14185,Balance!AH$4,Inyecciones!$B$2:$B$14185,Balance!$B223,Inyecciones!$C$2:$C$14185,Balance!AH$5)</f>
        <v>619169.20036790147</v>
      </c>
      <c r="AI223" s="13">
        <f>SUMIFS(Inyecciones!$E$2:$E$14185,Inyecciones!$A$2:$A$14185,Balance!AI$4,Inyecciones!$B$2:$B$14185,Balance!$B223,Inyecciones!$C$2:$C$14185,Balance!AI$5)</f>
        <v>569324.14485152042</v>
      </c>
      <c r="AJ223" s="13">
        <f>SUMIFS(Inyecciones!$E$2:$E$14185,Inyecciones!$A$2:$A$14185,Balance!AJ$4,Inyecciones!$B$2:$B$14185,Balance!$B223,Inyecciones!$C$2:$C$14185,Balance!AJ$5)</f>
        <v>394563.22405182268</v>
      </c>
      <c r="AK223" s="13">
        <f>SUMIFS(Inyecciones!$E$2:$E$14185,Inyecciones!$A$2:$A$14185,Balance!AK$4,Inyecciones!$B$2:$B$14185,Balance!$B223,Inyecciones!$C$2:$C$14185,Balance!AK$5)</f>
        <v>398664.58340986702</v>
      </c>
      <c r="AL223" s="14">
        <f>SUMIFS(Inyecciones!$E$2:$E$14185,Inyecciones!$A$2:$A$14185,Balance!AL$4,Inyecciones!$B$2:$B$14185,Balance!$B223,Inyecciones!$C$2:$C$14185,Balance!AL$5)</f>
        <v>291916.97903402022</v>
      </c>
      <c r="AM223" s="13"/>
      <c r="AN223" s="12">
        <f>SUMIFS('Retiro Mensual'!$E$2:$E$2629,'Retiro Mensual'!$A$2:$A$2629,AN$4,'Retiro Mensual'!$B$2:$B$2629,$B223,'Retiro Mensual'!$C$2:$C$2629,AN$5)</f>
        <v>0</v>
      </c>
      <c r="AO223" s="13">
        <f>SUMIFS('Retiro Mensual'!$E$2:$E$2629,'Retiro Mensual'!$A$2:$A$2629,AO$4,'Retiro Mensual'!$B$2:$B$2629,$B223,'Retiro Mensual'!$C$2:$C$2629,AO$5)</f>
        <v>0</v>
      </c>
      <c r="AP223" s="13">
        <f>SUMIFS('Retiro Mensual'!$E$2:$E$2629,'Retiro Mensual'!$A$2:$A$2629,AP$4,'Retiro Mensual'!$B$2:$B$2629,$B223,'Retiro Mensual'!$C$2:$C$2629,AP$5)</f>
        <v>0</v>
      </c>
      <c r="AQ223" s="13">
        <f>SUMIFS('Retiro Mensual'!$E$2:$E$2629,'Retiro Mensual'!$A$2:$A$2629,AQ$4,'Retiro Mensual'!$B$2:$B$2629,$B223,'Retiro Mensual'!$C$2:$C$2629,AQ$5)</f>
        <v>0</v>
      </c>
      <c r="AR223" s="13">
        <f>SUMIFS('Retiro Mensual'!$E$2:$E$2629,'Retiro Mensual'!$A$2:$A$2629,AR$4,'Retiro Mensual'!$B$2:$B$2629,$B223,'Retiro Mensual'!$C$2:$C$2629,AR$5)</f>
        <v>0</v>
      </c>
      <c r="AS223" s="13">
        <f>SUMIFS('Retiro Mensual'!$E$2:$E$2629,'Retiro Mensual'!$A$2:$A$2629,AS$4,'Retiro Mensual'!$B$2:$B$2629,$B223,'Retiro Mensual'!$C$2:$C$2629,AS$5)</f>
        <v>0</v>
      </c>
      <c r="AT223" s="13">
        <f>SUMIFS('Retiro Mensual'!$E$2:$E$2629,'Retiro Mensual'!$A$2:$A$2629,AT$4,'Retiro Mensual'!$B$2:$B$2629,$B223,'Retiro Mensual'!$C$2:$C$2629,AT$5)</f>
        <v>0</v>
      </c>
      <c r="AU223" s="13">
        <f>SUMIFS('Retiro Mensual'!$E$2:$E$2629,'Retiro Mensual'!$A$2:$A$2629,AU$4,'Retiro Mensual'!$B$2:$B$2629,$B223,'Retiro Mensual'!$C$2:$C$2629,AU$5)</f>
        <v>0</v>
      </c>
      <c r="AV223" s="13">
        <f>SUMIFS('Retiro Mensual'!$E$2:$E$2629,'Retiro Mensual'!$A$2:$A$2629,AV$4,'Retiro Mensual'!$B$2:$B$2629,$B223,'Retiro Mensual'!$C$2:$C$2629,AV$5)</f>
        <v>0</v>
      </c>
      <c r="AW223" s="13">
        <f>SUMIFS('Retiro Mensual'!$E$2:$E$2629,'Retiro Mensual'!$A$2:$A$2629,AW$4,'Retiro Mensual'!$B$2:$B$2629,$B223,'Retiro Mensual'!$C$2:$C$2629,AW$5)</f>
        <v>0</v>
      </c>
      <c r="AX223" s="13">
        <f>SUMIFS('Retiro Mensual'!$E$2:$E$2629,'Retiro Mensual'!$A$2:$A$2629,AX$4,'Retiro Mensual'!$B$2:$B$2629,$B223,'Retiro Mensual'!$C$2:$C$2629,AX$5)</f>
        <v>0</v>
      </c>
      <c r="AY223" s="14">
        <f>SUMIFS('Retiro Mensual'!$E$2:$E$2629,'Retiro Mensual'!$A$2:$A$2629,AY$4,'Retiro Mensual'!$B$2:$B$2629,$B223,'Retiro Mensual'!$C$2:$C$2629,AY$5)</f>
        <v>0</v>
      </c>
      <c r="AZ223" s="12">
        <f>SUMIFS('Retiro Mensual'!$E$2:$E$2629,'Retiro Mensual'!$A$2:$A$2629,AZ$4,'Retiro Mensual'!$B$2:$B$2629,$B223,'Retiro Mensual'!$C$2:$C$2629,AZ$5)</f>
        <v>0</v>
      </c>
      <c r="BA223" s="13">
        <f>SUMIFS('Retiro Mensual'!$E$2:$E$2629,'Retiro Mensual'!$A$2:$A$2629,BA$4,'Retiro Mensual'!$B$2:$B$2629,$B223,'Retiro Mensual'!$C$2:$C$2629,BA$5)</f>
        <v>0</v>
      </c>
      <c r="BB223" s="13">
        <f>SUMIFS('Retiro Mensual'!$E$2:$E$2629,'Retiro Mensual'!$A$2:$A$2629,BB$4,'Retiro Mensual'!$B$2:$B$2629,$B223,'Retiro Mensual'!$C$2:$C$2629,BB$5)</f>
        <v>0</v>
      </c>
      <c r="BC223" s="13">
        <f>SUMIFS('Retiro Mensual'!$E$2:$E$2629,'Retiro Mensual'!$A$2:$A$2629,BC$4,'Retiro Mensual'!$B$2:$B$2629,$B223,'Retiro Mensual'!$C$2:$C$2629,BC$5)</f>
        <v>0</v>
      </c>
      <c r="BD223" s="13">
        <f>SUMIFS('Retiro Mensual'!$E$2:$E$2629,'Retiro Mensual'!$A$2:$A$2629,BD$4,'Retiro Mensual'!$B$2:$B$2629,$B223,'Retiro Mensual'!$C$2:$C$2629,BD$5)</f>
        <v>0</v>
      </c>
      <c r="BE223" s="13">
        <f>SUMIFS('Retiro Mensual'!$E$2:$E$2629,'Retiro Mensual'!$A$2:$A$2629,BE$4,'Retiro Mensual'!$B$2:$B$2629,$B223,'Retiro Mensual'!$C$2:$C$2629,BE$5)</f>
        <v>0</v>
      </c>
      <c r="BF223" s="13">
        <f>SUMIFS('Retiro Mensual'!$E$2:$E$2629,'Retiro Mensual'!$A$2:$A$2629,BF$4,'Retiro Mensual'!$B$2:$B$2629,$B223,'Retiro Mensual'!$C$2:$C$2629,BF$5)</f>
        <v>0</v>
      </c>
      <c r="BG223" s="13">
        <f>SUMIFS('Retiro Mensual'!$E$2:$E$2629,'Retiro Mensual'!$A$2:$A$2629,BG$4,'Retiro Mensual'!$B$2:$B$2629,$B223,'Retiro Mensual'!$C$2:$C$2629,BG$5)</f>
        <v>0</v>
      </c>
      <c r="BH223" s="13">
        <f>SUMIFS('Retiro Mensual'!$E$2:$E$2629,'Retiro Mensual'!$A$2:$A$2629,BH$4,'Retiro Mensual'!$B$2:$B$2629,$B223,'Retiro Mensual'!$C$2:$C$2629,BH$5)</f>
        <v>0</v>
      </c>
      <c r="BI223" s="13">
        <f>SUMIFS('Retiro Mensual'!$E$2:$E$2629,'Retiro Mensual'!$A$2:$A$2629,BI$4,'Retiro Mensual'!$B$2:$B$2629,$B223,'Retiro Mensual'!$C$2:$C$2629,BI$5)</f>
        <v>0</v>
      </c>
      <c r="BJ223" s="13">
        <f>SUMIFS('Retiro Mensual'!$E$2:$E$2629,'Retiro Mensual'!$A$2:$A$2629,BJ$4,'Retiro Mensual'!$B$2:$B$2629,$B223,'Retiro Mensual'!$C$2:$C$2629,BJ$5)</f>
        <v>0</v>
      </c>
      <c r="BK223" s="14">
        <f>SUMIFS('Retiro Mensual'!$E$2:$E$2629,'Retiro Mensual'!$A$2:$A$2629,BK$4,'Retiro Mensual'!$B$2:$B$2629,$B223,'Retiro Mensual'!$C$2:$C$2629,BK$5)</f>
        <v>0</v>
      </c>
      <c r="BL223" s="12">
        <f>SUMIFS('Retiro Mensual'!$E$2:$E$2629,'Retiro Mensual'!$A$2:$A$2629,BL$4,'Retiro Mensual'!$B$2:$B$2629,$B223,'Retiro Mensual'!$C$2:$C$2629,BL$5)</f>
        <v>0</v>
      </c>
      <c r="BM223" s="13">
        <f>SUMIFS('Retiro Mensual'!$E$2:$E$2629,'Retiro Mensual'!$A$2:$A$2629,BM$4,'Retiro Mensual'!$B$2:$B$2629,$B223,'Retiro Mensual'!$C$2:$C$2629,BM$5)</f>
        <v>0</v>
      </c>
      <c r="BN223" s="13">
        <f>SUMIFS('Retiro Mensual'!$E$2:$E$2629,'Retiro Mensual'!$A$2:$A$2629,BN$4,'Retiro Mensual'!$B$2:$B$2629,$B223,'Retiro Mensual'!$C$2:$C$2629,BN$5)</f>
        <v>0</v>
      </c>
      <c r="BO223" s="13">
        <f>SUMIFS('Retiro Mensual'!$E$2:$E$2629,'Retiro Mensual'!$A$2:$A$2629,BO$4,'Retiro Mensual'!$B$2:$B$2629,$B223,'Retiro Mensual'!$C$2:$C$2629,BO$5)</f>
        <v>0</v>
      </c>
      <c r="BP223" s="13">
        <f>SUMIFS('Retiro Mensual'!$E$2:$E$2629,'Retiro Mensual'!$A$2:$A$2629,BP$4,'Retiro Mensual'!$B$2:$B$2629,$B223,'Retiro Mensual'!$C$2:$C$2629,BP$5)</f>
        <v>0</v>
      </c>
      <c r="BQ223" s="13">
        <f>SUMIFS('Retiro Mensual'!$E$2:$E$2629,'Retiro Mensual'!$A$2:$A$2629,BQ$4,'Retiro Mensual'!$B$2:$B$2629,$B223,'Retiro Mensual'!$C$2:$C$2629,BQ$5)</f>
        <v>0</v>
      </c>
      <c r="BR223" s="13">
        <f>SUMIFS('Retiro Mensual'!$E$2:$E$2629,'Retiro Mensual'!$A$2:$A$2629,BR$4,'Retiro Mensual'!$B$2:$B$2629,$B223,'Retiro Mensual'!$C$2:$C$2629,BR$5)</f>
        <v>0</v>
      </c>
      <c r="BS223" s="13">
        <f>SUMIFS('Retiro Mensual'!$E$2:$E$2629,'Retiro Mensual'!$A$2:$A$2629,BS$4,'Retiro Mensual'!$B$2:$B$2629,$B223,'Retiro Mensual'!$C$2:$C$2629,BS$5)</f>
        <v>0</v>
      </c>
      <c r="BT223" s="13">
        <f>SUMIFS('Retiro Mensual'!$E$2:$E$2629,'Retiro Mensual'!$A$2:$A$2629,BT$4,'Retiro Mensual'!$B$2:$B$2629,$B223,'Retiro Mensual'!$C$2:$C$2629,BT$5)</f>
        <v>0</v>
      </c>
      <c r="BU223" s="13">
        <f>SUMIFS('Retiro Mensual'!$E$2:$E$2629,'Retiro Mensual'!$A$2:$A$2629,BU$4,'Retiro Mensual'!$B$2:$B$2629,$B223,'Retiro Mensual'!$C$2:$C$2629,BU$5)</f>
        <v>0</v>
      </c>
      <c r="BV223" s="13">
        <f>SUMIFS('Retiro Mensual'!$E$2:$E$2629,'Retiro Mensual'!$A$2:$A$2629,BV$4,'Retiro Mensual'!$B$2:$B$2629,$B223,'Retiro Mensual'!$C$2:$C$2629,BV$5)</f>
        <v>0</v>
      </c>
      <c r="BW223" s="14">
        <f>SUMIFS('Retiro Mensual'!$E$2:$E$2629,'Retiro Mensual'!$A$2:$A$2629,BW$4,'Retiro Mensual'!$B$2:$B$2629,$B223,'Retiro Mensual'!$C$2:$C$2629,BW$5)</f>
        <v>0</v>
      </c>
      <c r="BX223" s="13"/>
      <c r="BY223" s="12">
        <f>SUMIFS('Compra Ventas'!$E$2:$E$2700,'Compra Ventas'!$A$2:$A$2700,BY$4,'Compra Ventas'!$B$2:$B$2700,$B223,'Compra Ventas'!$C$2:$C$2700,BY$5)</f>
        <v>-91632.737809941013</v>
      </c>
      <c r="BZ223" s="13">
        <f>SUMIFS('Compra Ventas'!$E$2:$E$2700,'Compra Ventas'!$A$2:$A$2700,BZ$4,'Compra Ventas'!$B$2:$B$2700,$B223,'Compra Ventas'!$C$2:$C$2700,BZ$5)</f>
        <v>-98168.877959549514</v>
      </c>
      <c r="CA223" s="13">
        <f>SUMIFS('Compra Ventas'!$E$2:$E$2700,'Compra Ventas'!$A$2:$A$2700,CA$4,'Compra Ventas'!$B$2:$B$2700,$B223,'Compra Ventas'!$C$2:$C$2700,CA$5)</f>
        <v>-96382.885256545182</v>
      </c>
      <c r="CB223" s="13">
        <f>SUMIFS('Compra Ventas'!$E$2:$E$2700,'Compra Ventas'!$A$2:$A$2700,CB$4,'Compra Ventas'!$B$2:$B$2700,$B223,'Compra Ventas'!$C$2:$C$2700,CB$5)</f>
        <v>-64298.570081744227</v>
      </c>
      <c r="CC223" s="13">
        <f>SUMIFS('Compra Ventas'!$E$2:$E$2700,'Compra Ventas'!$A$2:$A$2700,CC$4,'Compra Ventas'!$B$2:$B$2700,$B223,'Compra Ventas'!$C$2:$C$2700,CC$5)</f>
        <v>-166778.5866515552</v>
      </c>
      <c r="CD223" s="13">
        <f>SUMIFS('Compra Ventas'!$E$2:$E$2700,'Compra Ventas'!$A$2:$A$2700,CD$4,'Compra Ventas'!$B$2:$B$2700,$B223,'Compra Ventas'!$C$2:$C$2700,CD$5)</f>
        <v>-147412.40028061371</v>
      </c>
      <c r="CE223" s="13">
        <f>SUMIFS('Compra Ventas'!$E$2:$E$2700,'Compra Ventas'!$A$2:$A$2700,CE$4,'Compra Ventas'!$B$2:$B$2700,$B223,'Compra Ventas'!$C$2:$C$2700,CE$5)</f>
        <v>-150157.12551185011</v>
      </c>
      <c r="CF223" s="13">
        <f>SUMIFS('Compra Ventas'!$E$2:$E$2700,'Compra Ventas'!$A$2:$A$2700,CF$4,'Compra Ventas'!$B$2:$B$2700,$B223,'Compra Ventas'!$C$2:$C$2700,CF$5)</f>
        <v>-211747.3224532234</v>
      </c>
      <c r="CG223" s="13">
        <f>SUMIFS('Compra Ventas'!$E$2:$E$2700,'Compra Ventas'!$A$2:$A$2700,CG$4,'Compra Ventas'!$B$2:$B$2700,$B223,'Compra Ventas'!$C$2:$C$2700,CG$5)</f>
        <v>-176011.75320760789</v>
      </c>
      <c r="CH223" s="13">
        <f>SUMIFS('Compra Ventas'!$E$2:$E$2700,'Compra Ventas'!$A$2:$A$2700,CH$4,'Compra Ventas'!$B$2:$B$2700,$B223,'Compra Ventas'!$C$2:$C$2700,CH$5)</f>
        <v>-95702.262999922561</v>
      </c>
      <c r="CI223" s="13">
        <f>SUMIFS('Compra Ventas'!$E$2:$E$2700,'Compra Ventas'!$A$2:$A$2700,CI$4,'Compra Ventas'!$B$2:$B$2700,$B223,'Compra Ventas'!$C$2:$C$2700,CI$5)</f>
        <v>-76348.966923929445</v>
      </c>
      <c r="CJ223" s="14">
        <f>SUMIFS('Compra Ventas'!$E$2:$E$2700,'Compra Ventas'!$A$2:$A$2700,CJ$4,'Compra Ventas'!$B$2:$B$2700,$B223,'Compra Ventas'!$C$2:$C$2700,CJ$5)</f>
        <v>-94097.160777606114</v>
      </c>
      <c r="CK223" s="12">
        <f>SUMIFS('Compra Ventas'!$E$2:$E$2700,'Compra Ventas'!$A$2:$A$2700,CK$4,'Compra Ventas'!$B$2:$B$2700,$B223,'Compra Ventas'!$C$2:$C$2700,CK$5)</f>
        <v>-87564.147776951475</v>
      </c>
      <c r="CL223" s="13">
        <f>SUMIFS('Compra Ventas'!$E$2:$E$2700,'Compra Ventas'!$A$2:$A$2700,CL$4,'Compra Ventas'!$B$2:$B$2700,$B223,'Compra Ventas'!$C$2:$C$2700,CL$5)</f>
        <v>-54557.352955170012</v>
      </c>
      <c r="CM223" s="13">
        <f>SUMIFS('Compra Ventas'!$E$2:$E$2700,'Compra Ventas'!$A$2:$A$2700,CM$4,'Compra Ventas'!$B$2:$B$2700,$B223,'Compra Ventas'!$C$2:$C$2700,CM$5)</f>
        <v>-42840.593521704912</v>
      </c>
      <c r="CN223" s="13">
        <f>SUMIFS('Compra Ventas'!$E$2:$E$2700,'Compra Ventas'!$A$2:$A$2700,CN$4,'Compra Ventas'!$B$2:$B$2700,$B223,'Compra Ventas'!$C$2:$C$2700,CN$5)</f>
        <v>-33387.068082837708</v>
      </c>
      <c r="CO223" s="13">
        <f>SUMIFS('Compra Ventas'!$E$2:$E$2700,'Compra Ventas'!$A$2:$A$2700,CO$4,'Compra Ventas'!$B$2:$B$2700,$B223,'Compra Ventas'!$C$2:$C$2700,CO$5)</f>
        <v>-141060.21539697101</v>
      </c>
      <c r="CP223" s="13">
        <f>SUMIFS('Compra Ventas'!$E$2:$E$2700,'Compra Ventas'!$A$2:$A$2700,CP$4,'Compra Ventas'!$B$2:$B$2700,$B223,'Compra Ventas'!$C$2:$C$2700,CP$5)</f>
        <v>-195101.0563013163</v>
      </c>
      <c r="CQ223" s="13">
        <f>SUMIFS('Compra Ventas'!$E$2:$E$2700,'Compra Ventas'!$A$2:$A$2700,CQ$4,'Compra Ventas'!$B$2:$B$2700,$B223,'Compra Ventas'!$C$2:$C$2700,CQ$5)</f>
        <v>-201372.37804713461</v>
      </c>
      <c r="CR223" s="13">
        <f>SUMIFS('Compra Ventas'!$E$2:$E$2700,'Compra Ventas'!$A$2:$A$2700,CR$4,'Compra Ventas'!$B$2:$B$2700,$B223,'Compra Ventas'!$C$2:$C$2700,CR$5)</f>
        <v>-158810.74272686199</v>
      </c>
      <c r="CS223" s="13">
        <f>SUMIFS('Compra Ventas'!$E$2:$E$2700,'Compra Ventas'!$A$2:$A$2700,CS$4,'Compra Ventas'!$B$2:$B$2700,$B223,'Compra Ventas'!$C$2:$C$2700,CS$5)</f>
        <v>-139365.08829022499</v>
      </c>
      <c r="CT223" s="13">
        <f>SUMIFS('Compra Ventas'!$E$2:$E$2700,'Compra Ventas'!$A$2:$A$2700,CT$4,'Compra Ventas'!$B$2:$B$2700,$B223,'Compra Ventas'!$C$2:$C$2700,CT$5)</f>
        <v>-67607.36625034691</v>
      </c>
      <c r="CU223" s="13">
        <f>SUMIFS('Compra Ventas'!$E$2:$E$2700,'Compra Ventas'!$A$2:$A$2700,CU$4,'Compra Ventas'!$B$2:$B$2700,$B223,'Compra Ventas'!$C$2:$C$2700,CU$5)</f>
        <v>-66938.43424653355</v>
      </c>
      <c r="CV223" s="14">
        <f>SUMIFS('Compra Ventas'!$E$2:$E$2700,'Compra Ventas'!$A$2:$A$2700,CV$4,'Compra Ventas'!$B$2:$B$2700,$B223,'Compra Ventas'!$C$2:$C$2700,CV$5)</f>
        <v>-67378.441125953046</v>
      </c>
      <c r="CW223" s="12">
        <f>SUMIFS('Compra Ventas'!$E$2:$E$2700,'Compra Ventas'!$A$2:$A$2700,CW$4,'Compra Ventas'!$B$2:$B$2700,$B223,'Compra Ventas'!$C$2:$C$2700,CW$5)</f>
        <v>-89003.948447021525</v>
      </c>
      <c r="CX223" s="13">
        <f>SUMIFS('Compra Ventas'!$E$2:$E$2700,'Compra Ventas'!$A$2:$A$2700,CX$4,'Compra Ventas'!$B$2:$B$2700,$B223,'Compra Ventas'!$C$2:$C$2700,CX$5)</f>
        <v>-52033.456351703149</v>
      </c>
      <c r="CY223" s="13">
        <f>SUMIFS('Compra Ventas'!$E$2:$E$2700,'Compra Ventas'!$A$2:$A$2700,CY$4,'Compra Ventas'!$B$2:$B$2700,$B223,'Compra Ventas'!$C$2:$C$2700,CY$5)</f>
        <v>-58163.265904279942</v>
      </c>
      <c r="CZ223" s="13">
        <f>SUMIFS('Compra Ventas'!$E$2:$E$2700,'Compra Ventas'!$A$2:$A$2700,CZ$4,'Compra Ventas'!$B$2:$B$2700,$B223,'Compra Ventas'!$C$2:$C$2700,CZ$5)</f>
        <v>-52723.325810137132</v>
      </c>
      <c r="DA223" s="13">
        <f>SUMIFS('Compra Ventas'!$E$2:$E$2700,'Compra Ventas'!$A$2:$A$2700,DA$4,'Compra Ventas'!$B$2:$B$2700,$B223,'Compra Ventas'!$C$2:$C$2700,DA$5)</f>
        <v>-97373.370367372743</v>
      </c>
      <c r="DB223" s="13">
        <f>SUMIFS('Compra Ventas'!$E$2:$E$2700,'Compra Ventas'!$A$2:$A$2700,DB$4,'Compra Ventas'!$B$2:$B$2700,$B223,'Compra Ventas'!$C$2:$C$2700,DB$5)</f>
        <v>-171585.5319914248</v>
      </c>
      <c r="DC223" s="13">
        <f>SUMIFS('Compra Ventas'!$E$2:$E$2700,'Compra Ventas'!$A$2:$A$2700,DC$4,'Compra Ventas'!$B$2:$B$2700,$B223,'Compra Ventas'!$C$2:$C$2700,DC$5)</f>
        <v>-237804.96348827591</v>
      </c>
      <c r="DD223" s="13">
        <f>SUMIFS('Compra Ventas'!$E$2:$E$2700,'Compra Ventas'!$A$2:$A$2700,DD$4,'Compra Ventas'!$B$2:$B$2700,$B223,'Compra Ventas'!$C$2:$C$2700,DD$5)</f>
        <v>-247667.6801471606</v>
      </c>
      <c r="DE223" s="13">
        <f>SUMIFS('Compra Ventas'!$E$2:$E$2700,'Compra Ventas'!$A$2:$A$2700,DE$4,'Compra Ventas'!$B$2:$B$2700,$B223,'Compra Ventas'!$C$2:$C$2700,DE$5)</f>
        <v>-227729.65794060819</v>
      </c>
      <c r="DF223" s="13">
        <f>SUMIFS('Compra Ventas'!$E$2:$E$2700,'Compra Ventas'!$A$2:$A$2700,DF$4,'Compra Ventas'!$B$2:$B$2700,$B223,'Compra Ventas'!$C$2:$C$2700,DF$5)</f>
        <v>-157825.28962072911</v>
      </c>
      <c r="DG223" s="13">
        <f>SUMIFS('Compra Ventas'!$E$2:$E$2700,'Compra Ventas'!$A$2:$A$2700,DG$4,'Compra Ventas'!$B$2:$B$2700,$B223,'Compra Ventas'!$C$2:$C$2700,DG$5)</f>
        <v>-159465.83336394679</v>
      </c>
      <c r="DH223" s="14">
        <f>SUMIFS('Compra Ventas'!$E$2:$E$2700,'Compra Ventas'!$A$2:$A$2700,DH$4,'Compra Ventas'!$B$2:$B$2700,$B223,'Compra Ventas'!$C$2:$C$2700,DH$5)</f>
        <v>-116766.7916136081</v>
      </c>
      <c r="DI223" s="84"/>
      <c r="DJ223" s="98">
        <f>SUMIFS('Ajuste Ciclado'!D$5:D$47,'Ajuste Ciclado'!$C$5:$C$47,Balance!DJ$4,'Ajuste Ciclado'!$B$5:$B$47,Balance!$B223)</f>
        <v>0</v>
      </c>
      <c r="DK223" s="99">
        <f>SUMIFS('Ajuste Ciclado'!E$5:E$47,'Ajuste Ciclado'!$C$5:$C$47,Balance!DK$4,'Ajuste Ciclado'!$B$5:$B$47,Balance!$B223)</f>
        <v>0</v>
      </c>
      <c r="DL223" s="99">
        <f>SUMIFS('Ajuste Ciclado'!F$5:F$47,'Ajuste Ciclado'!$C$5:$C$47,Balance!DL$4,'Ajuste Ciclado'!$B$5:$B$47,Balance!$B223)</f>
        <v>0</v>
      </c>
      <c r="DM223" s="99">
        <f>SUMIFS('Ajuste Ciclado'!G$5:G$47,'Ajuste Ciclado'!$C$5:$C$47,Balance!DM$4,'Ajuste Ciclado'!$B$5:$B$47,Balance!$B223)</f>
        <v>0</v>
      </c>
      <c r="DN223" s="99">
        <f>SUMIFS('Ajuste Ciclado'!H$5:H$47,'Ajuste Ciclado'!$C$5:$C$47,Balance!DN$4,'Ajuste Ciclado'!$B$5:$B$47,Balance!$B223)</f>
        <v>0</v>
      </c>
      <c r="DO223" s="99">
        <f>SUMIFS('Ajuste Ciclado'!I$5:I$47,'Ajuste Ciclado'!$C$5:$C$47,Balance!DO$4,'Ajuste Ciclado'!$B$5:$B$47,Balance!$B223)</f>
        <v>0</v>
      </c>
      <c r="DP223" s="99">
        <f>SUMIFS('Ajuste Ciclado'!J$5:J$47,'Ajuste Ciclado'!$C$5:$C$47,Balance!DP$4,'Ajuste Ciclado'!$B$5:$B$47,Balance!$B223)</f>
        <v>0</v>
      </c>
      <c r="DQ223" s="99">
        <f>SUMIFS('Ajuste Ciclado'!K$5:K$47,'Ajuste Ciclado'!$C$5:$C$47,Balance!DQ$4,'Ajuste Ciclado'!$B$5:$B$47,Balance!$B223)</f>
        <v>0</v>
      </c>
      <c r="DR223" s="99">
        <f>SUMIFS('Ajuste Ciclado'!L$5:L$47,'Ajuste Ciclado'!$C$5:$C$47,Balance!DR$4,'Ajuste Ciclado'!$B$5:$B$47,Balance!$B223)</f>
        <v>0</v>
      </c>
      <c r="DS223" s="99">
        <f>SUMIFS('Ajuste Ciclado'!M$5:M$47,'Ajuste Ciclado'!$C$5:$C$47,Balance!DS$4,'Ajuste Ciclado'!$B$5:$B$47,Balance!$B223)</f>
        <v>0</v>
      </c>
      <c r="DT223" s="99">
        <f>SUMIFS('Ajuste Ciclado'!N$5:N$47,'Ajuste Ciclado'!$C$5:$C$47,Balance!DT$4,'Ajuste Ciclado'!$B$5:$B$47,Balance!$B223)</f>
        <v>0</v>
      </c>
      <c r="DU223" s="100">
        <f>SUMIFS('Ajuste Ciclado'!O$5:O$47,'Ajuste Ciclado'!$C$5:$C$47,Balance!DU$4,'Ajuste Ciclado'!$B$5:$B$47,Balance!$B223)</f>
        <v>0</v>
      </c>
      <c r="DV223" s="98">
        <f>SUMIFS('Ajuste Ciclado'!D$5:D$47,'Ajuste Ciclado'!$C$5:$C$47,Balance!DV$4,'Ajuste Ciclado'!$B$5:$B$47,Balance!$B223)</f>
        <v>0</v>
      </c>
      <c r="DW223" s="99">
        <f>SUMIFS('Ajuste Ciclado'!E$5:E$47,'Ajuste Ciclado'!$C$5:$C$47,Balance!DW$4,'Ajuste Ciclado'!$B$5:$B$47,Balance!$B223)</f>
        <v>0</v>
      </c>
      <c r="DX223" s="99">
        <f>SUMIFS('Ajuste Ciclado'!F$5:F$47,'Ajuste Ciclado'!$C$5:$C$47,Balance!DX$4,'Ajuste Ciclado'!$B$5:$B$47,Balance!$B223)</f>
        <v>0</v>
      </c>
      <c r="DY223" s="99">
        <f>SUMIFS('Ajuste Ciclado'!G$5:G$47,'Ajuste Ciclado'!$C$5:$C$47,Balance!DY$4,'Ajuste Ciclado'!$B$5:$B$47,Balance!$B223)</f>
        <v>0</v>
      </c>
      <c r="DZ223" s="99">
        <f>SUMIFS('Ajuste Ciclado'!H$5:H$47,'Ajuste Ciclado'!$C$5:$C$47,Balance!DZ$4,'Ajuste Ciclado'!$B$5:$B$47,Balance!$B223)</f>
        <v>0</v>
      </c>
      <c r="EA223" s="99">
        <f>SUMIFS('Ajuste Ciclado'!I$5:I$47,'Ajuste Ciclado'!$C$5:$C$47,Balance!EA$4,'Ajuste Ciclado'!$B$5:$B$47,Balance!$B223)</f>
        <v>0</v>
      </c>
      <c r="EB223" s="99">
        <f>SUMIFS('Ajuste Ciclado'!J$5:J$47,'Ajuste Ciclado'!$C$5:$C$47,Balance!EB$4,'Ajuste Ciclado'!$B$5:$B$47,Balance!$B223)</f>
        <v>0</v>
      </c>
      <c r="EC223" s="99">
        <f>SUMIFS('Ajuste Ciclado'!K$5:K$47,'Ajuste Ciclado'!$C$5:$C$47,Balance!EC$4,'Ajuste Ciclado'!$B$5:$B$47,Balance!$B223)</f>
        <v>0</v>
      </c>
      <c r="ED223" s="99">
        <f>SUMIFS('Ajuste Ciclado'!L$5:L$47,'Ajuste Ciclado'!$C$5:$C$47,Balance!ED$4,'Ajuste Ciclado'!$B$5:$B$47,Balance!$B223)</f>
        <v>0</v>
      </c>
      <c r="EE223" s="99">
        <f>SUMIFS('Ajuste Ciclado'!M$5:M$47,'Ajuste Ciclado'!$C$5:$C$47,Balance!EE$4,'Ajuste Ciclado'!$B$5:$B$47,Balance!$B223)</f>
        <v>0</v>
      </c>
      <c r="EF223" s="99">
        <f>SUMIFS('Ajuste Ciclado'!N$5:N$47,'Ajuste Ciclado'!$C$5:$C$47,Balance!EF$4,'Ajuste Ciclado'!$B$5:$B$47,Balance!$B223)</f>
        <v>0</v>
      </c>
      <c r="EG223" s="100">
        <f>SUMIFS('Ajuste Ciclado'!O$5:O$47,'Ajuste Ciclado'!$C$5:$C$47,Balance!EG$4,'Ajuste Ciclado'!$B$5:$B$47,Balance!$B223)</f>
        <v>0</v>
      </c>
      <c r="EH223" s="98">
        <f>SUMIFS('Ajuste Ciclado'!D$5:D$47,'Ajuste Ciclado'!$C$5:$C$47,Balance!EH$4,'Ajuste Ciclado'!$B$5:$B$47,Balance!$B223)</f>
        <v>0</v>
      </c>
      <c r="EI223" s="99">
        <f>SUMIFS('Ajuste Ciclado'!E$5:E$47,'Ajuste Ciclado'!$C$5:$C$47,Balance!EI$4,'Ajuste Ciclado'!$B$5:$B$47,Balance!$B223)</f>
        <v>0</v>
      </c>
      <c r="EJ223" s="99">
        <f>SUMIFS('Ajuste Ciclado'!F$5:F$47,'Ajuste Ciclado'!$C$5:$C$47,Balance!EJ$4,'Ajuste Ciclado'!$B$5:$B$47,Balance!$B223)</f>
        <v>0</v>
      </c>
      <c r="EK223" s="99">
        <f>SUMIFS('Ajuste Ciclado'!G$5:G$47,'Ajuste Ciclado'!$C$5:$C$47,Balance!EK$4,'Ajuste Ciclado'!$B$5:$B$47,Balance!$B223)</f>
        <v>0</v>
      </c>
      <c r="EL223" s="99">
        <f>SUMIFS('Ajuste Ciclado'!H$5:H$47,'Ajuste Ciclado'!$C$5:$C$47,Balance!EL$4,'Ajuste Ciclado'!$B$5:$B$47,Balance!$B223)</f>
        <v>0</v>
      </c>
      <c r="EM223" s="99">
        <f>SUMIFS('Ajuste Ciclado'!I$5:I$47,'Ajuste Ciclado'!$C$5:$C$47,Balance!EM$4,'Ajuste Ciclado'!$B$5:$B$47,Balance!$B223)</f>
        <v>0</v>
      </c>
      <c r="EN223" s="99">
        <f>SUMIFS('Ajuste Ciclado'!J$5:J$47,'Ajuste Ciclado'!$C$5:$C$47,Balance!EN$4,'Ajuste Ciclado'!$B$5:$B$47,Balance!$B223)</f>
        <v>0</v>
      </c>
      <c r="EO223" s="99">
        <f>SUMIFS('Ajuste Ciclado'!K$5:K$47,'Ajuste Ciclado'!$C$5:$C$47,Balance!EO$4,'Ajuste Ciclado'!$B$5:$B$47,Balance!$B223)</f>
        <v>0</v>
      </c>
      <c r="EP223" s="99">
        <f>SUMIFS('Ajuste Ciclado'!L$5:L$47,'Ajuste Ciclado'!$C$5:$C$47,Balance!EP$4,'Ajuste Ciclado'!$B$5:$B$47,Balance!$B223)</f>
        <v>0</v>
      </c>
      <c r="EQ223" s="99">
        <f>SUMIFS('Ajuste Ciclado'!M$5:M$47,'Ajuste Ciclado'!$C$5:$C$47,Balance!EQ$4,'Ajuste Ciclado'!$B$5:$B$47,Balance!$B223)</f>
        <v>0</v>
      </c>
      <c r="ER223" s="99">
        <f>SUMIFS('Ajuste Ciclado'!N$5:N$47,'Ajuste Ciclado'!$C$5:$C$47,Balance!ER$4,'Ajuste Ciclado'!$B$5:$B$47,Balance!$B223)</f>
        <v>0</v>
      </c>
      <c r="ES223" s="100">
        <f>SUMIFS('Ajuste Ciclado'!O$5:O$47,'Ajuste Ciclado'!$C$5:$C$47,Balance!ES$4,'Ajuste Ciclado'!$B$5:$B$47,Balance!$B223)</f>
        <v>0</v>
      </c>
      <c r="ET223" s="84"/>
      <c r="EU223" s="12">
        <f t="shared" si="328"/>
        <v>137449.10671491147</v>
      </c>
      <c r="EV223" s="13">
        <f t="shared" si="293"/>
        <v>147253.31693932429</v>
      </c>
      <c r="EW223" s="13">
        <f t="shared" si="294"/>
        <v>144574.32788481773</v>
      </c>
      <c r="EX223" s="13">
        <f t="shared" si="295"/>
        <v>96447.855122616369</v>
      </c>
      <c r="EY223" s="13">
        <f t="shared" si="296"/>
        <v>250167.87997733278</v>
      </c>
      <c r="EZ223" s="13">
        <f t="shared" si="297"/>
        <v>221118.6004209205</v>
      </c>
      <c r="FA223" s="13">
        <f t="shared" si="298"/>
        <v>225235.68826777517</v>
      </c>
      <c r="FB223" s="13">
        <f t="shared" si="299"/>
        <v>317620.98367983499</v>
      </c>
      <c r="FC223" s="13">
        <f t="shared" si="300"/>
        <v>264017.62981141178</v>
      </c>
      <c r="FD223" s="13">
        <f t="shared" si="301"/>
        <v>143553.39449988384</v>
      </c>
      <c r="FE223" s="13">
        <f t="shared" si="302"/>
        <v>114523.45038589415</v>
      </c>
      <c r="FF223" s="14">
        <f t="shared" si="303"/>
        <v>141145.74116640916</v>
      </c>
      <c r="FG223" s="12">
        <f t="shared" si="304"/>
        <v>131346.22166542721</v>
      </c>
      <c r="FH223" s="13">
        <f t="shared" si="305"/>
        <v>81836.029432754993</v>
      </c>
      <c r="FI223" s="13">
        <f t="shared" si="306"/>
        <v>64260.89028255739</v>
      </c>
      <c r="FJ223" s="13">
        <f t="shared" si="307"/>
        <v>50080.602124256562</v>
      </c>
      <c r="FK223" s="13">
        <f t="shared" si="308"/>
        <v>211590.32309545638</v>
      </c>
      <c r="FL223" s="13">
        <f t="shared" si="309"/>
        <v>292651.58445197437</v>
      </c>
      <c r="FM223" s="13">
        <f t="shared" si="310"/>
        <v>302058.56707070197</v>
      </c>
      <c r="FN223" s="13">
        <f t="shared" si="311"/>
        <v>238216.11409029292</v>
      </c>
      <c r="FO223" s="13">
        <f t="shared" si="312"/>
        <v>209047.63243533744</v>
      </c>
      <c r="FP223" s="13">
        <f t="shared" si="313"/>
        <v>101411.04937552038</v>
      </c>
      <c r="FQ223" s="13">
        <f t="shared" si="314"/>
        <v>100407.65136980035</v>
      </c>
      <c r="FR223" s="14">
        <f t="shared" si="315"/>
        <v>101067.66168892954</v>
      </c>
      <c r="FS223" s="12">
        <f t="shared" si="316"/>
        <v>133505.92267053225</v>
      </c>
      <c r="FT223" s="13">
        <f t="shared" si="317"/>
        <v>78050.184527554753</v>
      </c>
      <c r="FU223" s="13">
        <f t="shared" si="318"/>
        <v>87244.898856419837</v>
      </c>
      <c r="FV223" s="13">
        <f t="shared" si="319"/>
        <v>79084.988715205676</v>
      </c>
      <c r="FW223" s="13">
        <f t="shared" si="320"/>
        <v>146060.05555105914</v>
      </c>
      <c r="FX223" s="13">
        <f t="shared" si="321"/>
        <v>257378.29798713722</v>
      </c>
      <c r="FY223" s="13">
        <f t="shared" si="322"/>
        <v>356707.44523241371</v>
      </c>
      <c r="FZ223" s="13">
        <f t="shared" si="323"/>
        <v>371501.52022074087</v>
      </c>
      <c r="GA223" s="13">
        <f t="shared" si="324"/>
        <v>341594.48691091221</v>
      </c>
      <c r="GB223" s="13">
        <f t="shared" si="325"/>
        <v>236737.93443109357</v>
      </c>
      <c r="GC223" s="13">
        <f t="shared" si="326"/>
        <v>239198.75004592023</v>
      </c>
      <c r="GD223" s="14">
        <f t="shared" si="327"/>
        <v>175150.18742041211</v>
      </c>
      <c r="GE223" s="84"/>
      <c r="GF223" s="12">
        <f t="shared" si="329"/>
        <v>2203107.9748711321</v>
      </c>
      <c r="GG223" s="13">
        <f t="shared" si="329"/>
        <v>1883974.3270830093</v>
      </c>
      <c r="GH223" s="14">
        <f t="shared" si="329"/>
        <v>2502214.6725694016</v>
      </c>
      <c r="GI223" s="6">
        <f t="shared" si="330"/>
        <v>2</v>
      </c>
      <c r="GJ223" s="12">
        <f t="shared" si="331"/>
        <v>0</v>
      </c>
      <c r="GK223" s="13">
        <f t="shared" si="332"/>
        <v>0</v>
      </c>
      <c r="GL223" s="14">
        <f t="shared" si="333"/>
        <v>0</v>
      </c>
      <c r="GM223" s="84"/>
      <c r="GN223" s="66">
        <f t="shared" si="334"/>
        <v>0</v>
      </c>
      <c r="GO223" s="84"/>
      <c r="GP223" s="63" t="str" cm="1">
        <f t="array" ref="GP223">INDEX($GF$4:$GH$4,1,GI223)</f>
        <v>Sample 3</v>
      </c>
      <c r="GQ223" s="12">
        <f t="shared" si="336"/>
        <v>96447.855122616369</v>
      </c>
      <c r="GR223" s="13">
        <f t="shared" si="336"/>
        <v>114523.45038589415</v>
      </c>
      <c r="GS223" s="14">
        <f t="shared" si="336"/>
        <v>137449.10671491147</v>
      </c>
      <c r="GT223" s="12">
        <f t="shared" si="337"/>
        <v>50080.602124256562</v>
      </c>
      <c r="GU223" s="13">
        <f t="shared" si="337"/>
        <v>64260.89028255739</v>
      </c>
      <c r="GV223" s="14">
        <f t="shared" si="337"/>
        <v>81836.029432754993</v>
      </c>
      <c r="GW223" s="12">
        <f t="shared" si="338"/>
        <v>78050.184527554753</v>
      </c>
      <c r="GX223" s="13">
        <f t="shared" si="338"/>
        <v>79084.988715205676</v>
      </c>
      <c r="GY223" s="14">
        <f t="shared" si="338"/>
        <v>87244.898856419837</v>
      </c>
      <c r="GZ223" s="84" t="str">
        <f t="shared" si="290"/>
        <v>Sample 3</v>
      </c>
      <c r="HA223" s="12">
        <f t="shared" si="335"/>
        <v>0</v>
      </c>
      <c r="HB223" s="13">
        <f t="shared" si="335"/>
        <v>0</v>
      </c>
      <c r="HC223" s="14">
        <f t="shared" si="335"/>
        <v>0</v>
      </c>
      <c r="HD223" s="6">
        <f t="shared" si="291"/>
        <v>0</v>
      </c>
      <c r="HE223" s="84" t="str">
        <f t="shared" si="292"/>
        <v>Ok</v>
      </c>
    </row>
    <row r="224" spans="2:213" hidden="1" x14ac:dyDescent="0.3">
      <c r="B224" s="84" t="s">
        <v>253</v>
      </c>
      <c r="C224" s="12">
        <f>SUMIFS(Inyecciones!$E$2:$E$14185,Inyecciones!$A$2:$A$14185,Balance!C$4,Inyecciones!$B$2:$B$14185,Balance!$B224,Inyecciones!$C$2:$C$14185,Balance!C$5)</f>
        <v>57341.76459571025</v>
      </c>
      <c r="D224" s="13">
        <f>SUMIFS(Inyecciones!$E$2:$E$14185,Inyecciones!$A$2:$A$14185,Balance!D$4,Inyecciones!$B$2:$B$14185,Balance!$B224,Inyecciones!$C$2:$C$14185,Balance!D$5)</f>
        <v>49253.50343195707</v>
      </c>
      <c r="E224" s="13">
        <f>SUMIFS(Inyecciones!$E$2:$E$14185,Inyecciones!$A$2:$A$14185,Balance!E$4,Inyecciones!$B$2:$B$14185,Balance!$B224,Inyecciones!$C$2:$C$14185,Balance!E$5)</f>
        <v>47873.744134393171</v>
      </c>
      <c r="F224" s="13">
        <f>SUMIFS(Inyecciones!$E$2:$E$14185,Inyecciones!$A$2:$A$14185,Balance!F$4,Inyecciones!$B$2:$B$14185,Balance!$B224,Inyecciones!$C$2:$C$14185,Balance!F$5)</f>
        <v>34282.888026625573</v>
      </c>
      <c r="G224" s="13">
        <f>SUMIFS(Inyecciones!$E$2:$E$14185,Inyecciones!$A$2:$A$14185,Balance!G$4,Inyecciones!$B$2:$B$14185,Balance!$B224,Inyecciones!$C$2:$C$14185,Balance!G$5)</f>
        <v>22720.387050842139</v>
      </c>
      <c r="H224" s="13">
        <f>SUMIFS(Inyecciones!$E$2:$E$14185,Inyecciones!$A$2:$A$14185,Balance!H$4,Inyecciones!$B$2:$B$14185,Balance!$B224,Inyecciones!$C$2:$C$14185,Balance!H$5)</f>
        <v>19860.25751498534</v>
      </c>
      <c r="I224" s="13">
        <f>SUMIFS(Inyecciones!$E$2:$E$14185,Inyecciones!$A$2:$A$14185,Balance!I$4,Inyecciones!$B$2:$B$14185,Balance!$B224,Inyecciones!$C$2:$C$14185,Balance!I$5)</f>
        <v>22317.969976254521</v>
      </c>
      <c r="J224" s="13">
        <f>SUMIFS(Inyecciones!$E$2:$E$14185,Inyecciones!$A$2:$A$14185,Balance!J$4,Inyecciones!$B$2:$B$14185,Balance!$B224,Inyecciones!$C$2:$C$14185,Balance!J$5)</f>
        <v>29319.695130477259</v>
      </c>
      <c r="K224" s="13">
        <f>SUMIFS(Inyecciones!$E$2:$E$14185,Inyecciones!$A$2:$A$14185,Balance!K$4,Inyecciones!$B$2:$B$14185,Balance!$B224,Inyecciones!$C$2:$C$14185,Balance!K$5)</f>
        <v>29490.74326801085</v>
      </c>
      <c r="L224" s="13">
        <f>SUMIFS(Inyecciones!$E$2:$E$14185,Inyecciones!$A$2:$A$14185,Balance!L$4,Inyecciones!$B$2:$B$14185,Balance!$B224,Inyecciones!$C$2:$C$14185,Balance!L$5)</f>
        <v>7709.803651247229</v>
      </c>
      <c r="M224" s="13">
        <f>SUMIFS(Inyecciones!$E$2:$E$14185,Inyecciones!$A$2:$A$14185,Balance!M$4,Inyecciones!$B$2:$B$14185,Balance!$B224,Inyecciones!$C$2:$C$14185,Balance!M$5)</f>
        <v>4049.1386098695921</v>
      </c>
      <c r="N224" s="14">
        <f>SUMIFS(Inyecciones!$E$2:$E$14185,Inyecciones!$A$2:$A$14185,Balance!N$4,Inyecciones!$B$2:$B$14185,Balance!$B224,Inyecciones!$C$2:$C$14185,Balance!N$5)</f>
        <v>6526.9715680844574</v>
      </c>
      <c r="O224" s="12">
        <f>SUMIFS(Inyecciones!$E$2:$E$14185,Inyecciones!$A$2:$A$14185,Balance!O$4,Inyecciones!$B$2:$B$14185,Balance!$B224,Inyecciones!$C$2:$C$14185,Balance!O$5)</f>
        <v>57446.032258570267</v>
      </c>
      <c r="P224" s="13">
        <f>SUMIFS(Inyecciones!$E$2:$E$14185,Inyecciones!$A$2:$A$14185,Balance!P$4,Inyecciones!$B$2:$B$14185,Balance!$B224,Inyecciones!$C$2:$C$14185,Balance!P$5)</f>
        <v>49427.017049473259</v>
      </c>
      <c r="Q224" s="13">
        <f>SUMIFS(Inyecciones!$E$2:$E$14185,Inyecciones!$A$2:$A$14185,Balance!Q$4,Inyecciones!$B$2:$B$14185,Balance!$B224,Inyecciones!$C$2:$C$14185,Balance!Q$5)</f>
        <v>48301.805441630313</v>
      </c>
      <c r="R224" s="13">
        <f>SUMIFS(Inyecciones!$E$2:$E$14185,Inyecciones!$A$2:$A$14185,Balance!R$4,Inyecciones!$B$2:$B$14185,Balance!$B224,Inyecciones!$C$2:$C$14185,Balance!R$5)</f>
        <v>36202.983829610901</v>
      </c>
      <c r="S224" s="13">
        <f>SUMIFS(Inyecciones!$E$2:$E$14185,Inyecciones!$A$2:$A$14185,Balance!S$4,Inyecciones!$B$2:$B$14185,Balance!$B224,Inyecciones!$C$2:$C$14185,Balance!S$5)</f>
        <v>22476.15842094546</v>
      </c>
      <c r="T224" s="13">
        <f>SUMIFS(Inyecciones!$E$2:$E$14185,Inyecciones!$A$2:$A$14185,Balance!T$4,Inyecciones!$B$2:$B$14185,Balance!$B224,Inyecciones!$C$2:$C$14185,Balance!T$5)</f>
        <v>19951.791170779019</v>
      </c>
      <c r="U224" s="13">
        <f>SUMIFS(Inyecciones!$E$2:$E$14185,Inyecciones!$A$2:$A$14185,Balance!U$4,Inyecciones!$B$2:$B$14185,Balance!$B224,Inyecciones!$C$2:$C$14185,Balance!U$5)</f>
        <v>23212.718117808199</v>
      </c>
      <c r="V224" s="13">
        <f>SUMIFS(Inyecciones!$E$2:$E$14185,Inyecciones!$A$2:$A$14185,Balance!V$4,Inyecciones!$B$2:$B$14185,Balance!$B224,Inyecciones!$C$2:$C$14185,Balance!V$5)</f>
        <v>29498.49111655993</v>
      </c>
      <c r="W224" s="13">
        <f>SUMIFS(Inyecciones!$E$2:$E$14185,Inyecciones!$A$2:$A$14185,Balance!W$4,Inyecciones!$B$2:$B$14185,Balance!$B224,Inyecciones!$C$2:$C$14185,Balance!W$5)</f>
        <v>29915.918085008681</v>
      </c>
      <c r="X224" s="13">
        <f>SUMIFS(Inyecciones!$E$2:$E$14185,Inyecciones!$A$2:$A$14185,Balance!X$4,Inyecciones!$B$2:$B$14185,Balance!$B224,Inyecciones!$C$2:$C$14185,Balance!X$5)</f>
        <v>11361.962903723001</v>
      </c>
      <c r="Y224" s="13">
        <f>SUMIFS(Inyecciones!$E$2:$E$14185,Inyecciones!$A$2:$A$14185,Balance!Y$4,Inyecciones!$B$2:$B$14185,Balance!$B224,Inyecciones!$C$2:$C$14185,Balance!Y$5)</f>
        <v>16522.783393059039</v>
      </c>
      <c r="Z224" s="14">
        <f>SUMIFS(Inyecciones!$E$2:$E$14185,Inyecciones!$A$2:$A$14185,Balance!Z$4,Inyecciones!$B$2:$B$14185,Balance!$B224,Inyecciones!$C$2:$C$14185,Balance!Z$5)</f>
        <v>21551.492420404069</v>
      </c>
      <c r="AA224" s="12">
        <f>SUMIFS(Inyecciones!$E$2:$E$14185,Inyecciones!$A$2:$A$14185,Balance!AA$4,Inyecciones!$B$2:$B$14185,Balance!$B224,Inyecciones!$C$2:$C$14185,Balance!AA$5)</f>
        <v>57467.119522398047</v>
      </c>
      <c r="AB224" s="13">
        <f>SUMIFS(Inyecciones!$E$2:$E$14185,Inyecciones!$A$2:$A$14185,Balance!AB$4,Inyecciones!$B$2:$B$14185,Balance!$B224,Inyecciones!$C$2:$C$14185,Balance!AB$5)</f>
        <v>49438.849246919832</v>
      </c>
      <c r="AC224" s="13">
        <f>SUMIFS(Inyecciones!$E$2:$E$14185,Inyecciones!$A$2:$A$14185,Balance!AC$4,Inyecciones!$B$2:$B$14185,Balance!$B224,Inyecciones!$C$2:$C$14185,Balance!AC$5)</f>
        <v>48134.402647977317</v>
      </c>
      <c r="AD224" s="13">
        <f>SUMIFS(Inyecciones!$E$2:$E$14185,Inyecciones!$A$2:$A$14185,Balance!AD$4,Inyecciones!$B$2:$B$14185,Balance!$B224,Inyecciones!$C$2:$C$14185,Balance!AD$5)</f>
        <v>35964.233583113208</v>
      </c>
      <c r="AE224" s="13">
        <f>SUMIFS(Inyecciones!$E$2:$E$14185,Inyecciones!$A$2:$A$14185,Balance!AE$4,Inyecciones!$B$2:$B$14185,Balance!$B224,Inyecciones!$C$2:$C$14185,Balance!AE$5)</f>
        <v>23059.875301206332</v>
      </c>
      <c r="AF224" s="13">
        <f>SUMIFS(Inyecciones!$E$2:$E$14185,Inyecciones!$A$2:$A$14185,Balance!AF$4,Inyecciones!$B$2:$B$14185,Balance!$B224,Inyecciones!$C$2:$C$14185,Balance!AF$5)</f>
        <v>20974.2852693165</v>
      </c>
      <c r="AG224" s="13">
        <f>SUMIFS(Inyecciones!$E$2:$E$14185,Inyecciones!$A$2:$A$14185,Balance!AG$4,Inyecciones!$B$2:$B$14185,Balance!$B224,Inyecciones!$C$2:$C$14185,Balance!AG$5)</f>
        <v>24836.819750384369</v>
      </c>
      <c r="AH224" s="13">
        <f>SUMIFS(Inyecciones!$E$2:$E$14185,Inyecciones!$A$2:$A$14185,Balance!AH$4,Inyecciones!$B$2:$B$14185,Balance!$B224,Inyecciones!$C$2:$C$14185,Balance!AH$5)</f>
        <v>32274.08511225586</v>
      </c>
      <c r="AI224" s="13">
        <f>SUMIFS(Inyecciones!$E$2:$E$14185,Inyecciones!$A$2:$A$14185,Balance!AI$4,Inyecciones!$B$2:$B$14185,Balance!$B224,Inyecciones!$C$2:$C$14185,Balance!AI$5)</f>
        <v>32137.02155649809</v>
      </c>
      <c r="AJ224" s="13">
        <f>SUMIFS(Inyecciones!$E$2:$E$14185,Inyecciones!$A$2:$A$14185,Balance!AJ$4,Inyecciones!$B$2:$B$14185,Balance!$B224,Inyecciones!$C$2:$C$14185,Balance!AJ$5)</f>
        <v>24709.98079521432</v>
      </c>
      <c r="AK224" s="13">
        <f>SUMIFS(Inyecciones!$E$2:$E$14185,Inyecciones!$A$2:$A$14185,Balance!AK$4,Inyecciones!$B$2:$B$14185,Balance!$B224,Inyecciones!$C$2:$C$14185,Balance!AK$5)</f>
        <v>31933.255670244242</v>
      </c>
      <c r="AL224" s="14">
        <f>SUMIFS(Inyecciones!$E$2:$E$14185,Inyecciones!$A$2:$A$14185,Balance!AL$4,Inyecciones!$B$2:$B$14185,Balance!$B224,Inyecciones!$C$2:$C$14185,Balance!AL$5)</f>
        <v>33454.8554836966</v>
      </c>
      <c r="AM224" s="13"/>
      <c r="AN224" s="12">
        <f>SUMIFS('Retiro Mensual'!$E$2:$E$2629,'Retiro Mensual'!$A$2:$A$2629,AN$4,'Retiro Mensual'!$B$2:$B$2629,$B224,'Retiro Mensual'!$C$2:$C$2629,AN$5)</f>
        <v>0</v>
      </c>
      <c r="AO224" s="13">
        <f>SUMIFS('Retiro Mensual'!$E$2:$E$2629,'Retiro Mensual'!$A$2:$A$2629,AO$4,'Retiro Mensual'!$B$2:$B$2629,$B224,'Retiro Mensual'!$C$2:$C$2629,AO$5)</f>
        <v>0</v>
      </c>
      <c r="AP224" s="13">
        <f>SUMIFS('Retiro Mensual'!$E$2:$E$2629,'Retiro Mensual'!$A$2:$A$2629,AP$4,'Retiro Mensual'!$B$2:$B$2629,$B224,'Retiro Mensual'!$C$2:$C$2629,AP$5)</f>
        <v>0</v>
      </c>
      <c r="AQ224" s="13">
        <f>SUMIFS('Retiro Mensual'!$E$2:$E$2629,'Retiro Mensual'!$A$2:$A$2629,AQ$4,'Retiro Mensual'!$B$2:$B$2629,$B224,'Retiro Mensual'!$C$2:$C$2629,AQ$5)</f>
        <v>0</v>
      </c>
      <c r="AR224" s="13">
        <f>SUMIFS('Retiro Mensual'!$E$2:$E$2629,'Retiro Mensual'!$A$2:$A$2629,AR$4,'Retiro Mensual'!$B$2:$B$2629,$B224,'Retiro Mensual'!$C$2:$C$2629,AR$5)</f>
        <v>0</v>
      </c>
      <c r="AS224" s="13">
        <f>SUMIFS('Retiro Mensual'!$E$2:$E$2629,'Retiro Mensual'!$A$2:$A$2629,AS$4,'Retiro Mensual'!$B$2:$B$2629,$B224,'Retiro Mensual'!$C$2:$C$2629,AS$5)</f>
        <v>0</v>
      </c>
      <c r="AT224" s="13">
        <f>SUMIFS('Retiro Mensual'!$E$2:$E$2629,'Retiro Mensual'!$A$2:$A$2629,AT$4,'Retiro Mensual'!$B$2:$B$2629,$B224,'Retiro Mensual'!$C$2:$C$2629,AT$5)</f>
        <v>0</v>
      </c>
      <c r="AU224" s="13">
        <f>SUMIFS('Retiro Mensual'!$E$2:$E$2629,'Retiro Mensual'!$A$2:$A$2629,AU$4,'Retiro Mensual'!$B$2:$B$2629,$B224,'Retiro Mensual'!$C$2:$C$2629,AU$5)</f>
        <v>0</v>
      </c>
      <c r="AV224" s="13">
        <f>SUMIFS('Retiro Mensual'!$E$2:$E$2629,'Retiro Mensual'!$A$2:$A$2629,AV$4,'Retiro Mensual'!$B$2:$B$2629,$B224,'Retiro Mensual'!$C$2:$C$2629,AV$5)</f>
        <v>0</v>
      </c>
      <c r="AW224" s="13">
        <f>SUMIFS('Retiro Mensual'!$E$2:$E$2629,'Retiro Mensual'!$A$2:$A$2629,AW$4,'Retiro Mensual'!$B$2:$B$2629,$B224,'Retiro Mensual'!$C$2:$C$2629,AW$5)</f>
        <v>0</v>
      </c>
      <c r="AX224" s="13">
        <f>SUMIFS('Retiro Mensual'!$E$2:$E$2629,'Retiro Mensual'!$A$2:$A$2629,AX$4,'Retiro Mensual'!$B$2:$B$2629,$B224,'Retiro Mensual'!$C$2:$C$2629,AX$5)</f>
        <v>0</v>
      </c>
      <c r="AY224" s="14">
        <f>SUMIFS('Retiro Mensual'!$E$2:$E$2629,'Retiro Mensual'!$A$2:$A$2629,AY$4,'Retiro Mensual'!$B$2:$B$2629,$B224,'Retiro Mensual'!$C$2:$C$2629,AY$5)</f>
        <v>0</v>
      </c>
      <c r="AZ224" s="12">
        <f>SUMIFS('Retiro Mensual'!$E$2:$E$2629,'Retiro Mensual'!$A$2:$A$2629,AZ$4,'Retiro Mensual'!$B$2:$B$2629,$B224,'Retiro Mensual'!$C$2:$C$2629,AZ$5)</f>
        <v>0</v>
      </c>
      <c r="BA224" s="13">
        <f>SUMIFS('Retiro Mensual'!$E$2:$E$2629,'Retiro Mensual'!$A$2:$A$2629,BA$4,'Retiro Mensual'!$B$2:$B$2629,$B224,'Retiro Mensual'!$C$2:$C$2629,BA$5)</f>
        <v>0</v>
      </c>
      <c r="BB224" s="13">
        <f>SUMIFS('Retiro Mensual'!$E$2:$E$2629,'Retiro Mensual'!$A$2:$A$2629,BB$4,'Retiro Mensual'!$B$2:$B$2629,$B224,'Retiro Mensual'!$C$2:$C$2629,BB$5)</f>
        <v>0</v>
      </c>
      <c r="BC224" s="13">
        <f>SUMIFS('Retiro Mensual'!$E$2:$E$2629,'Retiro Mensual'!$A$2:$A$2629,BC$4,'Retiro Mensual'!$B$2:$B$2629,$B224,'Retiro Mensual'!$C$2:$C$2629,BC$5)</f>
        <v>0</v>
      </c>
      <c r="BD224" s="13">
        <f>SUMIFS('Retiro Mensual'!$E$2:$E$2629,'Retiro Mensual'!$A$2:$A$2629,BD$4,'Retiro Mensual'!$B$2:$B$2629,$B224,'Retiro Mensual'!$C$2:$C$2629,BD$5)</f>
        <v>0</v>
      </c>
      <c r="BE224" s="13">
        <f>SUMIFS('Retiro Mensual'!$E$2:$E$2629,'Retiro Mensual'!$A$2:$A$2629,BE$4,'Retiro Mensual'!$B$2:$B$2629,$B224,'Retiro Mensual'!$C$2:$C$2629,BE$5)</f>
        <v>0</v>
      </c>
      <c r="BF224" s="13">
        <f>SUMIFS('Retiro Mensual'!$E$2:$E$2629,'Retiro Mensual'!$A$2:$A$2629,BF$4,'Retiro Mensual'!$B$2:$B$2629,$B224,'Retiro Mensual'!$C$2:$C$2629,BF$5)</f>
        <v>0</v>
      </c>
      <c r="BG224" s="13">
        <f>SUMIFS('Retiro Mensual'!$E$2:$E$2629,'Retiro Mensual'!$A$2:$A$2629,BG$4,'Retiro Mensual'!$B$2:$B$2629,$B224,'Retiro Mensual'!$C$2:$C$2629,BG$5)</f>
        <v>0</v>
      </c>
      <c r="BH224" s="13">
        <f>SUMIFS('Retiro Mensual'!$E$2:$E$2629,'Retiro Mensual'!$A$2:$A$2629,BH$4,'Retiro Mensual'!$B$2:$B$2629,$B224,'Retiro Mensual'!$C$2:$C$2629,BH$5)</f>
        <v>0</v>
      </c>
      <c r="BI224" s="13">
        <f>SUMIFS('Retiro Mensual'!$E$2:$E$2629,'Retiro Mensual'!$A$2:$A$2629,BI$4,'Retiro Mensual'!$B$2:$B$2629,$B224,'Retiro Mensual'!$C$2:$C$2629,BI$5)</f>
        <v>0</v>
      </c>
      <c r="BJ224" s="13">
        <f>SUMIFS('Retiro Mensual'!$E$2:$E$2629,'Retiro Mensual'!$A$2:$A$2629,BJ$4,'Retiro Mensual'!$B$2:$B$2629,$B224,'Retiro Mensual'!$C$2:$C$2629,BJ$5)</f>
        <v>0</v>
      </c>
      <c r="BK224" s="14">
        <f>SUMIFS('Retiro Mensual'!$E$2:$E$2629,'Retiro Mensual'!$A$2:$A$2629,BK$4,'Retiro Mensual'!$B$2:$B$2629,$B224,'Retiro Mensual'!$C$2:$C$2629,BK$5)</f>
        <v>0</v>
      </c>
      <c r="BL224" s="12">
        <f>SUMIFS('Retiro Mensual'!$E$2:$E$2629,'Retiro Mensual'!$A$2:$A$2629,BL$4,'Retiro Mensual'!$B$2:$B$2629,$B224,'Retiro Mensual'!$C$2:$C$2629,BL$5)</f>
        <v>0</v>
      </c>
      <c r="BM224" s="13">
        <f>SUMIFS('Retiro Mensual'!$E$2:$E$2629,'Retiro Mensual'!$A$2:$A$2629,BM$4,'Retiro Mensual'!$B$2:$B$2629,$B224,'Retiro Mensual'!$C$2:$C$2629,BM$5)</f>
        <v>0</v>
      </c>
      <c r="BN224" s="13">
        <f>SUMIFS('Retiro Mensual'!$E$2:$E$2629,'Retiro Mensual'!$A$2:$A$2629,BN$4,'Retiro Mensual'!$B$2:$B$2629,$B224,'Retiro Mensual'!$C$2:$C$2629,BN$5)</f>
        <v>0</v>
      </c>
      <c r="BO224" s="13">
        <f>SUMIFS('Retiro Mensual'!$E$2:$E$2629,'Retiro Mensual'!$A$2:$A$2629,BO$4,'Retiro Mensual'!$B$2:$B$2629,$B224,'Retiro Mensual'!$C$2:$C$2629,BO$5)</f>
        <v>0</v>
      </c>
      <c r="BP224" s="13">
        <f>SUMIFS('Retiro Mensual'!$E$2:$E$2629,'Retiro Mensual'!$A$2:$A$2629,BP$4,'Retiro Mensual'!$B$2:$B$2629,$B224,'Retiro Mensual'!$C$2:$C$2629,BP$5)</f>
        <v>0</v>
      </c>
      <c r="BQ224" s="13">
        <f>SUMIFS('Retiro Mensual'!$E$2:$E$2629,'Retiro Mensual'!$A$2:$A$2629,BQ$4,'Retiro Mensual'!$B$2:$B$2629,$B224,'Retiro Mensual'!$C$2:$C$2629,BQ$5)</f>
        <v>0</v>
      </c>
      <c r="BR224" s="13">
        <f>SUMIFS('Retiro Mensual'!$E$2:$E$2629,'Retiro Mensual'!$A$2:$A$2629,BR$4,'Retiro Mensual'!$B$2:$B$2629,$B224,'Retiro Mensual'!$C$2:$C$2629,BR$5)</f>
        <v>0</v>
      </c>
      <c r="BS224" s="13">
        <f>SUMIFS('Retiro Mensual'!$E$2:$E$2629,'Retiro Mensual'!$A$2:$A$2629,BS$4,'Retiro Mensual'!$B$2:$B$2629,$B224,'Retiro Mensual'!$C$2:$C$2629,BS$5)</f>
        <v>0</v>
      </c>
      <c r="BT224" s="13">
        <f>SUMIFS('Retiro Mensual'!$E$2:$E$2629,'Retiro Mensual'!$A$2:$A$2629,BT$4,'Retiro Mensual'!$B$2:$B$2629,$B224,'Retiro Mensual'!$C$2:$C$2629,BT$5)</f>
        <v>0</v>
      </c>
      <c r="BU224" s="13">
        <f>SUMIFS('Retiro Mensual'!$E$2:$E$2629,'Retiro Mensual'!$A$2:$A$2629,BU$4,'Retiro Mensual'!$B$2:$B$2629,$B224,'Retiro Mensual'!$C$2:$C$2629,BU$5)</f>
        <v>0</v>
      </c>
      <c r="BV224" s="13">
        <f>SUMIFS('Retiro Mensual'!$E$2:$E$2629,'Retiro Mensual'!$A$2:$A$2629,BV$4,'Retiro Mensual'!$B$2:$B$2629,$B224,'Retiro Mensual'!$C$2:$C$2629,BV$5)</f>
        <v>0</v>
      </c>
      <c r="BW224" s="14">
        <f>SUMIFS('Retiro Mensual'!$E$2:$E$2629,'Retiro Mensual'!$A$2:$A$2629,BW$4,'Retiro Mensual'!$B$2:$B$2629,$B224,'Retiro Mensual'!$C$2:$C$2629,BW$5)</f>
        <v>0</v>
      </c>
      <c r="BX224" s="13"/>
      <c r="BY224" s="12">
        <f>SUMIFS('Compra Ventas'!$E$2:$E$2700,'Compra Ventas'!$A$2:$A$2700,BY$4,'Compra Ventas'!$B$2:$B$2700,$B224,'Compra Ventas'!$C$2:$C$2700,BY$5)</f>
        <v>0</v>
      </c>
      <c r="BZ224" s="13">
        <f>SUMIFS('Compra Ventas'!$E$2:$E$2700,'Compra Ventas'!$A$2:$A$2700,BZ$4,'Compra Ventas'!$B$2:$B$2700,$B224,'Compra Ventas'!$C$2:$C$2700,BZ$5)</f>
        <v>0</v>
      </c>
      <c r="CA224" s="13">
        <f>SUMIFS('Compra Ventas'!$E$2:$E$2700,'Compra Ventas'!$A$2:$A$2700,CA$4,'Compra Ventas'!$B$2:$B$2700,$B224,'Compra Ventas'!$C$2:$C$2700,CA$5)</f>
        <v>0</v>
      </c>
      <c r="CB224" s="13">
        <f>SUMIFS('Compra Ventas'!$E$2:$E$2700,'Compra Ventas'!$A$2:$A$2700,CB$4,'Compra Ventas'!$B$2:$B$2700,$B224,'Compra Ventas'!$C$2:$C$2700,CB$5)</f>
        <v>0</v>
      </c>
      <c r="CC224" s="13">
        <f>SUMIFS('Compra Ventas'!$E$2:$E$2700,'Compra Ventas'!$A$2:$A$2700,CC$4,'Compra Ventas'!$B$2:$B$2700,$B224,'Compra Ventas'!$C$2:$C$2700,CC$5)</f>
        <v>0</v>
      </c>
      <c r="CD224" s="13">
        <f>SUMIFS('Compra Ventas'!$E$2:$E$2700,'Compra Ventas'!$A$2:$A$2700,CD$4,'Compra Ventas'!$B$2:$B$2700,$B224,'Compra Ventas'!$C$2:$C$2700,CD$5)</f>
        <v>0</v>
      </c>
      <c r="CE224" s="13">
        <f>SUMIFS('Compra Ventas'!$E$2:$E$2700,'Compra Ventas'!$A$2:$A$2700,CE$4,'Compra Ventas'!$B$2:$B$2700,$B224,'Compra Ventas'!$C$2:$C$2700,CE$5)</f>
        <v>0</v>
      </c>
      <c r="CF224" s="13">
        <f>SUMIFS('Compra Ventas'!$E$2:$E$2700,'Compra Ventas'!$A$2:$A$2700,CF$4,'Compra Ventas'!$B$2:$B$2700,$B224,'Compra Ventas'!$C$2:$C$2700,CF$5)</f>
        <v>0</v>
      </c>
      <c r="CG224" s="13">
        <f>SUMIFS('Compra Ventas'!$E$2:$E$2700,'Compra Ventas'!$A$2:$A$2700,CG$4,'Compra Ventas'!$B$2:$B$2700,$B224,'Compra Ventas'!$C$2:$C$2700,CG$5)</f>
        <v>0</v>
      </c>
      <c r="CH224" s="13">
        <f>SUMIFS('Compra Ventas'!$E$2:$E$2700,'Compra Ventas'!$A$2:$A$2700,CH$4,'Compra Ventas'!$B$2:$B$2700,$B224,'Compra Ventas'!$C$2:$C$2700,CH$5)</f>
        <v>0</v>
      </c>
      <c r="CI224" s="13">
        <f>SUMIFS('Compra Ventas'!$E$2:$E$2700,'Compra Ventas'!$A$2:$A$2700,CI$4,'Compra Ventas'!$B$2:$B$2700,$B224,'Compra Ventas'!$C$2:$C$2700,CI$5)</f>
        <v>0</v>
      </c>
      <c r="CJ224" s="14">
        <f>SUMIFS('Compra Ventas'!$E$2:$E$2700,'Compra Ventas'!$A$2:$A$2700,CJ$4,'Compra Ventas'!$B$2:$B$2700,$B224,'Compra Ventas'!$C$2:$C$2700,CJ$5)</f>
        <v>0</v>
      </c>
      <c r="CK224" s="12">
        <f>SUMIFS('Compra Ventas'!$E$2:$E$2700,'Compra Ventas'!$A$2:$A$2700,CK$4,'Compra Ventas'!$B$2:$B$2700,$B224,'Compra Ventas'!$C$2:$C$2700,CK$5)</f>
        <v>0</v>
      </c>
      <c r="CL224" s="13">
        <f>SUMIFS('Compra Ventas'!$E$2:$E$2700,'Compra Ventas'!$A$2:$A$2700,CL$4,'Compra Ventas'!$B$2:$B$2700,$B224,'Compra Ventas'!$C$2:$C$2700,CL$5)</f>
        <v>0</v>
      </c>
      <c r="CM224" s="13">
        <f>SUMIFS('Compra Ventas'!$E$2:$E$2700,'Compra Ventas'!$A$2:$A$2700,CM$4,'Compra Ventas'!$B$2:$B$2700,$B224,'Compra Ventas'!$C$2:$C$2700,CM$5)</f>
        <v>0</v>
      </c>
      <c r="CN224" s="13">
        <f>SUMIFS('Compra Ventas'!$E$2:$E$2700,'Compra Ventas'!$A$2:$A$2700,CN$4,'Compra Ventas'!$B$2:$B$2700,$B224,'Compra Ventas'!$C$2:$C$2700,CN$5)</f>
        <v>0</v>
      </c>
      <c r="CO224" s="13">
        <f>SUMIFS('Compra Ventas'!$E$2:$E$2700,'Compra Ventas'!$A$2:$A$2700,CO$4,'Compra Ventas'!$B$2:$B$2700,$B224,'Compra Ventas'!$C$2:$C$2700,CO$5)</f>
        <v>0</v>
      </c>
      <c r="CP224" s="13">
        <f>SUMIFS('Compra Ventas'!$E$2:$E$2700,'Compra Ventas'!$A$2:$A$2700,CP$4,'Compra Ventas'!$B$2:$B$2700,$B224,'Compra Ventas'!$C$2:$C$2700,CP$5)</f>
        <v>0</v>
      </c>
      <c r="CQ224" s="13">
        <f>SUMIFS('Compra Ventas'!$E$2:$E$2700,'Compra Ventas'!$A$2:$A$2700,CQ$4,'Compra Ventas'!$B$2:$B$2700,$B224,'Compra Ventas'!$C$2:$C$2700,CQ$5)</f>
        <v>0</v>
      </c>
      <c r="CR224" s="13">
        <f>SUMIFS('Compra Ventas'!$E$2:$E$2700,'Compra Ventas'!$A$2:$A$2700,CR$4,'Compra Ventas'!$B$2:$B$2700,$B224,'Compra Ventas'!$C$2:$C$2700,CR$5)</f>
        <v>0</v>
      </c>
      <c r="CS224" s="13">
        <f>SUMIFS('Compra Ventas'!$E$2:$E$2700,'Compra Ventas'!$A$2:$A$2700,CS$4,'Compra Ventas'!$B$2:$B$2700,$B224,'Compra Ventas'!$C$2:$C$2700,CS$5)</f>
        <v>0</v>
      </c>
      <c r="CT224" s="13">
        <f>SUMIFS('Compra Ventas'!$E$2:$E$2700,'Compra Ventas'!$A$2:$A$2700,CT$4,'Compra Ventas'!$B$2:$B$2700,$B224,'Compra Ventas'!$C$2:$C$2700,CT$5)</f>
        <v>0</v>
      </c>
      <c r="CU224" s="13">
        <f>SUMIFS('Compra Ventas'!$E$2:$E$2700,'Compra Ventas'!$A$2:$A$2700,CU$4,'Compra Ventas'!$B$2:$B$2700,$B224,'Compra Ventas'!$C$2:$C$2700,CU$5)</f>
        <v>0</v>
      </c>
      <c r="CV224" s="14">
        <f>SUMIFS('Compra Ventas'!$E$2:$E$2700,'Compra Ventas'!$A$2:$A$2700,CV$4,'Compra Ventas'!$B$2:$B$2700,$B224,'Compra Ventas'!$C$2:$C$2700,CV$5)</f>
        <v>0</v>
      </c>
      <c r="CW224" s="12">
        <f>SUMIFS('Compra Ventas'!$E$2:$E$2700,'Compra Ventas'!$A$2:$A$2700,CW$4,'Compra Ventas'!$B$2:$B$2700,$B224,'Compra Ventas'!$C$2:$C$2700,CW$5)</f>
        <v>0</v>
      </c>
      <c r="CX224" s="13">
        <f>SUMIFS('Compra Ventas'!$E$2:$E$2700,'Compra Ventas'!$A$2:$A$2700,CX$4,'Compra Ventas'!$B$2:$B$2700,$B224,'Compra Ventas'!$C$2:$C$2700,CX$5)</f>
        <v>0</v>
      </c>
      <c r="CY224" s="13">
        <f>SUMIFS('Compra Ventas'!$E$2:$E$2700,'Compra Ventas'!$A$2:$A$2700,CY$4,'Compra Ventas'!$B$2:$B$2700,$B224,'Compra Ventas'!$C$2:$C$2700,CY$5)</f>
        <v>0</v>
      </c>
      <c r="CZ224" s="13">
        <f>SUMIFS('Compra Ventas'!$E$2:$E$2700,'Compra Ventas'!$A$2:$A$2700,CZ$4,'Compra Ventas'!$B$2:$B$2700,$B224,'Compra Ventas'!$C$2:$C$2700,CZ$5)</f>
        <v>0</v>
      </c>
      <c r="DA224" s="13">
        <f>SUMIFS('Compra Ventas'!$E$2:$E$2700,'Compra Ventas'!$A$2:$A$2700,DA$4,'Compra Ventas'!$B$2:$B$2700,$B224,'Compra Ventas'!$C$2:$C$2700,DA$5)</f>
        <v>0</v>
      </c>
      <c r="DB224" s="13">
        <f>SUMIFS('Compra Ventas'!$E$2:$E$2700,'Compra Ventas'!$A$2:$A$2700,DB$4,'Compra Ventas'!$B$2:$B$2700,$B224,'Compra Ventas'!$C$2:$C$2700,DB$5)</f>
        <v>0</v>
      </c>
      <c r="DC224" s="13">
        <f>SUMIFS('Compra Ventas'!$E$2:$E$2700,'Compra Ventas'!$A$2:$A$2700,DC$4,'Compra Ventas'!$B$2:$B$2700,$B224,'Compra Ventas'!$C$2:$C$2700,DC$5)</f>
        <v>0</v>
      </c>
      <c r="DD224" s="13">
        <f>SUMIFS('Compra Ventas'!$E$2:$E$2700,'Compra Ventas'!$A$2:$A$2700,DD$4,'Compra Ventas'!$B$2:$B$2700,$B224,'Compra Ventas'!$C$2:$C$2700,DD$5)</f>
        <v>0</v>
      </c>
      <c r="DE224" s="13">
        <f>SUMIFS('Compra Ventas'!$E$2:$E$2700,'Compra Ventas'!$A$2:$A$2700,DE$4,'Compra Ventas'!$B$2:$B$2700,$B224,'Compra Ventas'!$C$2:$C$2700,DE$5)</f>
        <v>0</v>
      </c>
      <c r="DF224" s="13">
        <f>SUMIFS('Compra Ventas'!$E$2:$E$2700,'Compra Ventas'!$A$2:$A$2700,DF$4,'Compra Ventas'!$B$2:$B$2700,$B224,'Compra Ventas'!$C$2:$C$2700,DF$5)</f>
        <v>0</v>
      </c>
      <c r="DG224" s="13">
        <f>SUMIFS('Compra Ventas'!$E$2:$E$2700,'Compra Ventas'!$A$2:$A$2700,DG$4,'Compra Ventas'!$B$2:$B$2700,$B224,'Compra Ventas'!$C$2:$C$2700,DG$5)</f>
        <v>0</v>
      </c>
      <c r="DH224" s="14">
        <f>SUMIFS('Compra Ventas'!$E$2:$E$2700,'Compra Ventas'!$A$2:$A$2700,DH$4,'Compra Ventas'!$B$2:$B$2700,$B224,'Compra Ventas'!$C$2:$C$2700,DH$5)</f>
        <v>0</v>
      </c>
      <c r="DI224" s="84"/>
      <c r="DJ224" s="98">
        <f>SUMIFS('Ajuste Ciclado'!D$5:D$47,'Ajuste Ciclado'!$C$5:$C$47,Balance!DJ$4,'Ajuste Ciclado'!$B$5:$B$47,Balance!$B224)</f>
        <v>0</v>
      </c>
      <c r="DK224" s="99">
        <f>SUMIFS('Ajuste Ciclado'!E$5:E$47,'Ajuste Ciclado'!$C$5:$C$47,Balance!DK$4,'Ajuste Ciclado'!$B$5:$B$47,Balance!$B224)</f>
        <v>0</v>
      </c>
      <c r="DL224" s="99">
        <f>SUMIFS('Ajuste Ciclado'!F$5:F$47,'Ajuste Ciclado'!$C$5:$C$47,Balance!DL$4,'Ajuste Ciclado'!$B$5:$B$47,Balance!$B224)</f>
        <v>0</v>
      </c>
      <c r="DM224" s="99">
        <f>SUMIFS('Ajuste Ciclado'!G$5:G$47,'Ajuste Ciclado'!$C$5:$C$47,Balance!DM$4,'Ajuste Ciclado'!$B$5:$B$47,Balance!$B224)</f>
        <v>0</v>
      </c>
      <c r="DN224" s="99">
        <f>SUMIFS('Ajuste Ciclado'!H$5:H$47,'Ajuste Ciclado'!$C$5:$C$47,Balance!DN$4,'Ajuste Ciclado'!$B$5:$B$47,Balance!$B224)</f>
        <v>0</v>
      </c>
      <c r="DO224" s="99">
        <f>SUMIFS('Ajuste Ciclado'!I$5:I$47,'Ajuste Ciclado'!$C$5:$C$47,Balance!DO$4,'Ajuste Ciclado'!$B$5:$B$47,Balance!$B224)</f>
        <v>0</v>
      </c>
      <c r="DP224" s="99">
        <f>SUMIFS('Ajuste Ciclado'!J$5:J$47,'Ajuste Ciclado'!$C$5:$C$47,Balance!DP$4,'Ajuste Ciclado'!$B$5:$B$47,Balance!$B224)</f>
        <v>0</v>
      </c>
      <c r="DQ224" s="99">
        <f>SUMIFS('Ajuste Ciclado'!K$5:K$47,'Ajuste Ciclado'!$C$5:$C$47,Balance!DQ$4,'Ajuste Ciclado'!$B$5:$B$47,Balance!$B224)</f>
        <v>0</v>
      </c>
      <c r="DR224" s="99">
        <f>SUMIFS('Ajuste Ciclado'!L$5:L$47,'Ajuste Ciclado'!$C$5:$C$47,Balance!DR$4,'Ajuste Ciclado'!$B$5:$B$47,Balance!$B224)</f>
        <v>0</v>
      </c>
      <c r="DS224" s="99">
        <f>SUMIFS('Ajuste Ciclado'!M$5:M$47,'Ajuste Ciclado'!$C$5:$C$47,Balance!DS$4,'Ajuste Ciclado'!$B$5:$B$47,Balance!$B224)</f>
        <v>0</v>
      </c>
      <c r="DT224" s="99">
        <f>SUMIFS('Ajuste Ciclado'!N$5:N$47,'Ajuste Ciclado'!$C$5:$C$47,Balance!DT$4,'Ajuste Ciclado'!$B$5:$B$47,Balance!$B224)</f>
        <v>0</v>
      </c>
      <c r="DU224" s="100">
        <f>SUMIFS('Ajuste Ciclado'!O$5:O$47,'Ajuste Ciclado'!$C$5:$C$47,Balance!DU$4,'Ajuste Ciclado'!$B$5:$B$47,Balance!$B224)</f>
        <v>0</v>
      </c>
      <c r="DV224" s="98">
        <f>SUMIFS('Ajuste Ciclado'!D$5:D$47,'Ajuste Ciclado'!$C$5:$C$47,Balance!DV$4,'Ajuste Ciclado'!$B$5:$B$47,Balance!$B224)</f>
        <v>0</v>
      </c>
      <c r="DW224" s="99">
        <f>SUMIFS('Ajuste Ciclado'!E$5:E$47,'Ajuste Ciclado'!$C$5:$C$47,Balance!DW$4,'Ajuste Ciclado'!$B$5:$B$47,Balance!$B224)</f>
        <v>0</v>
      </c>
      <c r="DX224" s="99">
        <f>SUMIFS('Ajuste Ciclado'!F$5:F$47,'Ajuste Ciclado'!$C$5:$C$47,Balance!DX$4,'Ajuste Ciclado'!$B$5:$B$47,Balance!$B224)</f>
        <v>0</v>
      </c>
      <c r="DY224" s="99">
        <f>SUMIFS('Ajuste Ciclado'!G$5:G$47,'Ajuste Ciclado'!$C$5:$C$47,Balance!DY$4,'Ajuste Ciclado'!$B$5:$B$47,Balance!$B224)</f>
        <v>0</v>
      </c>
      <c r="DZ224" s="99">
        <f>SUMIFS('Ajuste Ciclado'!H$5:H$47,'Ajuste Ciclado'!$C$5:$C$47,Balance!DZ$4,'Ajuste Ciclado'!$B$5:$B$47,Balance!$B224)</f>
        <v>0</v>
      </c>
      <c r="EA224" s="99">
        <f>SUMIFS('Ajuste Ciclado'!I$5:I$47,'Ajuste Ciclado'!$C$5:$C$47,Balance!EA$4,'Ajuste Ciclado'!$B$5:$B$47,Balance!$B224)</f>
        <v>0</v>
      </c>
      <c r="EB224" s="99">
        <f>SUMIFS('Ajuste Ciclado'!J$5:J$47,'Ajuste Ciclado'!$C$5:$C$47,Balance!EB$4,'Ajuste Ciclado'!$B$5:$B$47,Balance!$B224)</f>
        <v>0</v>
      </c>
      <c r="EC224" s="99">
        <f>SUMIFS('Ajuste Ciclado'!K$5:K$47,'Ajuste Ciclado'!$C$5:$C$47,Balance!EC$4,'Ajuste Ciclado'!$B$5:$B$47,Balance!$B224)</f>
        <v>0</v>
      </c>
      <c r="ED224" s="99">
        <f>SUMIFS('Ajuste Ciclado'!L$5:L$47,'Ajuste Ciclado'!$C$5:$C$47,Balance!ED$4,'Ajuste Ciclado'!$B$5:$B$47,Balance!$B224)</f>
        <v>0</v>
      </c>
      <c r="EE224" s="99">
        <f>SUMIFS('Ajuste Ciclado'!M$5:M$47,'Ajuste Ciclado'!$C$5:$C$47,Balance!EE$4,'Ajuste Ciclado'!$B$5:$B$47,Balance!$B224)</f>
        <v>0</v>
      </c>
      <c r="EF224" s="99">
        <f>SUMIFS('Ajuste Ciclado'!N$5:N$47,'Ajuste Ciclado'!$C$5:$C$47,Balance!EF$4,'Ajuste Ciclado'!$B$5:$B$47,Balance!$B224)</f>
        <v>0</v>
      </c>
      <c r="EG224" s="100">
        <f>SUMIFS('Ajuste Ciclado'!O$5:O$47,'Ajuste Ciclado'!$C$5:$C$47,Balance!EG$4,'Ajuste Ciclado'!$B$5:$B$47,Balance!$B224)</f>
        <v>0</v>
      </c>
      <c r="EH224" s="98">
        <f>SUMIFS('Ajuste Ciclado'!D$5:D$47,'Ajuste Ciclado'!$C$5:$C$47,Balance!EH$4,'Ajuste Ciclado'!$B$5:$B$47,Balance!$B224)</f>
        <v>0</v>
      </c>
      <c r="EI224" s="99">
        <f>SUMIFS('Ajuste Ciclado'!E$5:E$47,'Ajuste Ciclado'!$C$5:$C$47,Balance!EI$4,'Ajuste Ciclado'!$B$5:$B$47,Balance!$B224)</f>
        <v>0</v>
      </c>
      <c r="EJ224" s="99">
        <f>SUMIFS('Ajuste Ciclado'!F$5:F$47,'Ajuste Ciclado'!$C$5:$C$47,Balance!EJ$4,'Ajuste Ciclado'!$B$5:$B$47,Balance!$B224)</f>
        <v>0</v>
      </c>
      <c r="EK224" s="99">
        <f>SUMIFS('Ajuste Ciclado'!G$5:G$47,'Ajuste Ciclado'!$C$5:$C$47,Balance!EK$4,'Ajuste Ciclado'!$B$5:$B$47,Balance!$B224)</f>
        <v>0</v>
      </c>
      <c r="EL224" s="99">
        <f>SUMIFS('Ajuste Ciclado'!H$5:H$47,'Ajuste Ciclado'!$C$5:$C$47,Balance!EL$4,'Ajuste Ciclado'!$B$5:$B$47,Balance!$B224)</f>
        <v>0</v>
      </c>
      <c r="EM224" s="99">
        <f>SUMIFS('Ajuste Ciclado'!I$5:I$47,'Ajuste Ciclado'!$C$5:$C$47,Balance!EM$4,'Ajuste Ciclado'!$B$5:$B$47,Balance!$B224)</f>
        <v>0</v>
      </c>
      <c r="EN224" s="99">
        <f>SUMIFS('Ajuste Ciclado'!J$5:J$47,'Ajuste Ciclado'!$C$5:$C$47,Balance!EN$4,'Ajuste Ciclado'!$B$5:$B$47,Balance!$B224)</f>
        <v>0</v>
      </c>
      <c r="EO224" s="99">
        <f>SUMIFS('Ajuste Ciclado'!K$5:K$47,'Ajuste Ciclado'!$C$5:$C$47,Balance!EO$4,'Ajuste Ciclado'!$B$5:$B$47,Balance!$B224)</f>
        <v>0</v>
      </c>
      <c r="EP224" s="99">
        <f>SUMIFS('Ajuste Ciclado'!L$5:L$47,'Ajuste Ciclado'!$C$5:$C$47,Balance!EP$4,'Ajuste Ciclado'!$B$5:$B$47,Balance!$B224)</f>
        <v>0</v>
      </c>
      <c r="EQ224" s="99">
        <f>SUMIFS('Ajuste Ciclado'!M$5:M$47,'Ajuste Ciclado'!$C$5:$C$47,Balance!EQ$4,'Ajuste Ciclado'!$B$5:$B$47,Balance!$B224)</f>
        <v>0</v>
      </c>
      <c r="ER224" s="99">
        <f>SUMIFS('Ajuste Ciclado'!N$5:N$47,'Ajuste Ciclado'!$C$5:$C$47,Balance!ER$4,'Ajuste Ciclado'!$B$5:$B$47,Balance!$B224)</f>
        <v>0</v>
      </c>
      <c r="ES224" s="100">
        <f>SUMIFS('Ajuste Ciclado'!O$5:O$47,'Ajuste Ciclado'!$C$5:$C$47,Balance!ES$4,'Ajuste Ciclado'!$B$5:$B$47,Balance!$B224)</f>
        <v>0</v>
      </c>
      <c r="ET224" s="84"/>
      <c r="EU224" s="12">
        <f t="shared" si="328"/>
        <v>57341.76459571025</v>
      </c>
      <c r="EV224" s="13">
        <f t="shared" si="293"/>
        <v>49253.50343195707</v>
      </c>
      <c r="EW224" s="13">
        <f t="shared" si="294"/>
        <v>47873.744134393171</v>
      </c>
      <c r="EX224" s="13">
        <f t="shared" si="295"/>
        <v>34282.888026625573</v>
      </c>
      <c r="EY224" s="13">
        <f t="shared" si="296"/>
        <v>22720.387050842139</v>
      </c>
      <c r="EZ224" s="13">
        <f t="shared" si="297"/>
        <v>19860.25751498534</v>
      </c>
      <c r="FA224" s="13">
        <f t="shared" si="298"/>
        <v>22317.969976254521</v>
      </c>
      <c r="FB224" s="13">
        <f t="shared" si="299"/>
        <v>29319.695130477259</v>
      </c>
      <c r="FC224" s="13">
        <f t="shared" si="300"/>
        <v>29490.74326801085</v>
      </c>
      <c r="FD224" s="13">
        <f t="shared" si="301"/>
        <v>7709.803651247229</v>
      </c>
      <c r="FE224" s="13">
        <f t="shared" si="302"/>
        <v>4049.1386098695921</v>
      </c>
      <c r="FF224" s="14">
        <f t="shared" si="303"/>
        <v>6526.9715680844574</v>
      </c>
      <c r="FG224" s="12">
        <f t="shared" si="304"/>
        <v>57446.032258570267</v>
      </c>
      <c r="FH224" s="13">
        <f t="shared" si="305"/>
        <v>49427.017049473259</v>
      </c>
      <c r="FI224" s="13">
        <f t="shared" si="306"/>
        <v>48301.805441630313</v>
      </c>
      <c r="FJ224" s="13">
        <f t="shared" si="307"/>
        <v>36202.983829610901</v>
      </c>
      <c r="FK224" s="13">
        <f t="shared" si="308"/>
        <v>22476.15842094546</v>
      </c>
      <c r="FL224" s="13">
        <f t="shared" si="309"/>
        <v>19951.791170779019</v>
      </c>
      <c r="FM224" s="13">
        <f t="shared" si="310"/>
        <v>23212.718117808199</v>
      </c>
      <c r="FN224" s="13">
        <f t="shared" si="311"/>
        <v>29498.49111655993</v>
      </c>
      <c r="FO224" s="13">
        <f t="shared" si="312"/>
        <v>29915.918085008681</v>
      </c>
      <c r="FP224" s="13">
        <f t="shared" si="313"/>
        <v>11361.962903723001</v>
      </c>
      <c r="FQ224" s="13">
        <f t="shared" si="314"/>
        <v>16522.783393059039</v>
      </c>
      <c r="FR224" s="14">
        <f t="shared" si="315"/>
        <v>21551.492420404069</v>
      </c>
      <c r="FS224" s="12">
        <f t="shared" si="316"/>
        <v>57467.119522398047</v>
      </c>
      <c r="FT224" s="13">
        <f t="shared" si="317"/>
        <v>49438.849246919832</v>
      </c>
      <c r="FU224" s="13">
        <f t="shared" si="318"/>
        <v>48134.402647977317</v>
      </c>
      <c r="FV224" s="13">
        <f t="shared" si="319"/>
        <v>35964.233583113208</v>
      </c>
      <c r="FW224" s="13">
        <f t="shared" si="320"/>
        <v>23059.875301206332</v>
      </c>
      <c r="FX224" s="13">
        <f t="shared" si="321"/>
        <v>20974.2852693165</v>
      </c>
      <c r="FY224" s="13">
        <f t="shared" si="322"/>
        <v>24836.819750384369</v>
      </c>
      <c r="FZ224" s="13">
        <f t="shared" si="323"/>
        <v>32274.08511225586</v>
      </c>
      <c r="GA224" s="13">
        <f t="shared" si="324"/>
        <v>32137.02155649809</v>
      </c>
      <c r="GB224" s="13">
        <f t="shared" si="325"/>
        <v>24709.98079521432</v>
      </c>
      <c r="GC224" s="13">
        <f t="shared" si="326"/>
        <v>31933.255670244242</v>
      </c>
      <c r="GD224" s="14">
        <f t="shared" si="327"/>
        <v>33454.8554836966</v>
      </c>
      <c r="GE224" s="84"/>
      <c r="GF224" s="12">
        <f t="shared" si="329"/>
        <v>330746.86695845739</v>
      </c>
      <c r="GG224" s="13">
        <f t="shared" si="329"/>
        <v>365869.15420757211</v>
      </c>
      <c r="GH224" s="14">
        <f t="shared" si="329"/>
        <v>414384.78393922467</v>
      </c>
      <c r="GI224" s="6">
        <f t="shared" si="330"/>
        <v>1</v>
      </c>
      <c r="GJ224" s="12">
        <f t="shared" si="331"/>
        <v>0</v>
      </c>
      <c r="GK224" s="13">
        <f t="shared" si="332"/>
        <v>0</v>
      </c>
      <c r="GL224" s="14">
        <f t="shared" si="333"/>
        <v>0</v>
      </c>
      <c r="GM224" s="84"/>
      <c r="GN224" s="66">
        <f t="shared" si="334"/>
        <v>0</v>
      </c>
      <c r="GO224" s="84"/>
      <c r="GP224" s="63" t="str" cm="1">
        <f t="array" ref="GP224">INDEX($GF$4:$GH$4,1,GI224)</f>
        <v>Sample 1</v>
      </c>
      <c r="GQ224" s="12">
        <f t="shared" si="336"/>
        <v>4049.1386098695921</v>
      </c>
      <c r="GR224" s="13">
        <f t="shared" si="336"/>
        <v>6526.9715680844574</v>
      </c>
      <c r="GS224" s="14">
        <f t="shared" si="336"/>
        <v>7709.803651247229</v>
      </c>
      <c r="GT224" s="12">
        <f t="shared" si="337"/>
        <v>11361.962903723001</v>
      </c>
      <c r="GU224" s="13">
        <f t="shared" si="337"/>
        <v>16522.783393059039</v>
      </c>
      <c r="GV224" s="14">
        <f t="shared" si="337"/>
        <v>19951.791170779019</v>
      </c>
      <c r="GW224" s="12">
        <f t="shared" si="338"/>
        <v>20974.2852693165</v>
      </c>
      <c r="GX224" s="13">
        <f t="shared" si="338"/>
        <v>23059.875301206332</v>
      </c>
      <c r="GY224" s="14">
        <f t="shared" si="338"/>
        <v>24709.98079521432</v>
      </c>
      <c r="GZ224" s="84" t="str">
        <f t="shared" si="290"/>
        <v>Sample 1</v>
      </c>
      <c r="HA224" s="12">
        <f t="shared" si="335"/>
        <v>0</v>
      </c>
      <c r="HB224" s="13">
        <f t="shared" si="335"/>
        <v>0</v>
      </c>
      <c r="HC224" s="14">
        <f t="shared" si="335"/>
        <v>0</v>
      </c>
      <c r="HD224" s="6">
        <f t="shared" si="291"/>
        <v>0</v>
      </c>
      <c r="HE224" s="84" t="str">
        <f t="shared" si="292"/>
        <v>Ok</v>
      </c>
    </row>
    <row r="225" spans="2:213" hidden="1" x14ac:dyDescent="0.3">
      <c r="B225" s="84" t="s">
        <v>252</v>
      </c>
      <c r="C225" s="12">
        <f>SUMIFS(Inyecciones!$E$2:$E$14185,Inyecciones!$A$2:$A$14185,Balance!C$4,Inyecciones!$B$2:$B$14185,Balance!$B225,Inyecciones!$C$2:$C$14185,Balance!C$5)</f>
        <v>34285.252465781858</v>
      </c>
      <c r="D225" s="13">
        <f>SUMIFS(Inyecciones!$E$2:$E$14185,Inyecciones!$A$2:$A$14185,Balance!D$4,Inyecciones!$B$2:$B$14185,Balance!$B225,Inyecciones!$C$2:$C$14185,Balance!D$5)</f>
        <v>26704.374448255388</v>
      </c>
      <c r="E225" s="13">
        <f>SUMIFS(Inyecciones!$E$2:$E$14185,Inyecciones!$A$2:$A$14185,Balance!E$4,Inyecciones!$B$2:$B$14185,Balance!$B225,Inyecciones!$C$2:$C$14185,Balance!E$5)</f>
        <v>32672.473697819711</v>
      </c>
      <c r="F225" s="13">
        <f>SUMIFS(Inyecciones!$E$2:$E$14185,Inyecciones!$A$2:$A$14185,Balance!F$4,Inyecciones!$B$2:$B$14185,Balance!$B225,Inyecciones!$C$2:$C$14185,Balance!F$5)</f>
        <v>22472.30439130931</v>
      </c>
      <c r="G225" s="13">
        <f>SUMIFS(Inyecciones!$E$2:$E$14185,Inyecciones!$A$2:$A$14185,Balance!G$4,Inyecciones!$B$2:$B$14185,Balance!$B225,Inyecciones!$C$2:$C$14185,Balance!G$5)</f>
        <v>17043.569648304951</v>
      </c>
      <c r="H225" s="13">
        <f>SUMIFS(Inyecciones!$E$2:$E$14185,Inyecciones!$A$2:$A$14185,Balance!H$4,Inyecciones!$B$2:$B$14185,Balance!$B225,Inyecciones!$C$2:$C$14185,Balance!H$5)</f>
        <v>10359.071149606179</v>
      </c>
      <c r="I225" s="13">
        <f>SUMIFS(Inyecciones!$E$2:$E$14185,Inyecciones!$A$2:$A$14185,Balance!I$4,Inyecciones!$B$2:$B$14185,Balance!$B225,Inyecciones!$C$2:$C$14185,Balance!I$5)</f>
        <v>15445.57935253608</v>
      </c>
      <c r="J225" s="13">
        <f>SUMIFS(Inyecciones!$E$2:$E$14185,Inyecciones!$A$2:$A$14185,Balance!J$4,Inyecciones!$B$2:$B$14185,Balance!$B225,Inyecciones!$C$2:$C$14185,Balance!J$5)</f>
        <v>19265.02996619539</v>
      </c>
      <c r="K225" s="13">
        <f>SUMIFS(Inyecciones!$E$2:$E$14185,Inyecciones!$A$2:$A$14185,Balance!K$4,Inyecciones!$B$2:$B$14185,Balance!$B225,Inyecciones!$C$2:$C$14185,Balance!K$5)</f>
        <v>19777.256300018558</v>
      </c>
      <c r="L225" s="13">
        <f>SUMIFS(Inyecciones!$E$2:$E$14185,Inyecciones!$A$2:$A$14185,Balance!L$4,Inyecciones!$B$2:$B$14185,Balance!$B225,Inyecciones!$C$2:$C$14185,Balance!L$5)</f>
        <v>5071.6174924741144</v>
      </c>
      <c r="M225" s="13">
        <f>SUMIFS(Inyecciones!$E$2:$E$14185,Inyecciones!$A$2:$A$14185,Balance!M$4,Inyecciones!$B$2:$B$14185,Balance!$B225,Inyecciones!$C$2:$C$14185,Balance!M$5)</f>
        <v>1072.5552310722901</v>
      </c>
      <c r="N225" s="14">
        <f>SUMIFS(Inyecciones!$E$2:$E$14185,Inyecciones!$A$2:$A$14185,Balance!N$4,Inyecciones!$B$2:$B$14185,Balance!$B225,Inyecciones!$C$2:$C$14185,Balance!N$5)</f>
        <v>2135.748457804636</v>
      </c>
      <c r="O225" s="12">
        <f>SUMIFS(Inyecciones!$E$2:$E$14185,Inyecciones!$A$2:$A$14185,Balance!O$4,Inyecciones!$B$2:$B$14185,Balance!$B225,Inyecciones!$C$2:$C$14185,Balance!O$5)</f>
        <v>34356.140625739172</v>
      </c>
      <c r="P225" s="13">
        <f>SUMIFS(Inyecciones!$E$2:$E$14185,Inyecciones!$A$2:$A$14185,Balance!P$4,Inyecciones!$B$2:$B$14185,Balance!$B225,Inyecciones!$C$2:$C$14185,Balance!P$5)</f>
        <v>26883.054759698622</v>
      </c>
      <c r="Q225" s="13">
        <f>SUMIFS(Inyecciones!$E$2:$E$14185,Inyecciones!$A$2:$A$14185,Balance!Q$4,Inyecciones!$B$2:$B$14185,Balance!$B225,Inyecciones!$C$2:$C$14185,Balance!Q$5)</f>
        <v>32998.548959187487</v>
      </c>
      <c r="R225" s="13">
        <f>SUMIFS(Inyecciones!$E$2:$E$14185,Inyecciones!$A$2:$A$14185,Balance!R$4,Inyecciones!$B$2:$B$14185,Balance!$B225,Inyecciones!$C$2:$C$14185,Balance!R$5)</f>
        <v>23861.85832675195</v>
      </c>
      <c r="S225" s="13">
        <f>SUMIFS(Inyecciones!$E$2:$E$14185,Inyecciones!$A$2:$A$14185,Balance!S$4,Inyecciones!$B$2:$B$14185,Balance!$B225,Inyecciones!$C$2:$C$14185,Balance!S$5)</f>
        <v>16336.91387572241</v>
      </c>
      <c r="T225" s="13">
        <f>SUMIFS(Inyecciones!$E$2:$E$14185,Inyecciones!$A$2:$A$14185,Balance!T$4,Inyecciones!$B$2:$B$14185,Balance!$B225,Inyecciones!$C$2:$C$14185,Balance!T$5)</f>
        <v>10473.484493505979</v>
      </c>
      <c r="U225" s="13">
        <f>SUMIFS(Inyecciones!$E$2:$E$14185,Inyecciones!$A$2:$A$14185,Balance!U$4,Inyecciones!$B$2:$B$14185,Balance!$B225,Inyecciones!$C$2:$C$14185,Balance!U$5)</f>
        <v>16355.210785300151</v>
      </c>
      <c r="V225" s="13">
        <f>SUMIFS(Inyecciones!$E$2:$E$14185,Inyecciones!$A$2:$A$14185,Balance!V$4,Inyecciones!$B$2:$B$14185,Balance!$B225,Inyecciones!$C$2:$C$14185,Balance!V$5)</f>
        <v>19338.366867217959</v>
      </c>
      <c r="W225" s="13">
        <f>SUMIFS(Inyecciones!$E$2:$E$14185,Inyecciones!$A$2:$A$14185,Balance!W$4,Inyecciones!$B$2:$B$14185,Balance!$B225,Inyecciones!$C$2:$C$14185,Balance!W$5)</f>
        <v>20116.950442687699</v>
      </c>
      <c r="X225" s="13">
        <f>SUMIFS(Inyecciones!$E$2:$E$14185,Inyecciones!$A$2:$A$14185,Balance!X$4,Inyecciones!$B$2:$B$14185,Balance!$B225,Inyecciones!$C$2:$C$14185,Balance!X$5)</f>
        <v>7802.9780628194239</v>
      </c>
      <c r="Y225" s="13">
        <f>SUMIFS(Inyecciones!$E$2:$E$14185,Inyecciones!$A$2:$A$14185,Balance!Y$4,Inyecciones!$B$2:$B$14185,Balance!$B225,Inyecciones!$C$2:$C$14185,Balance!Y$5)</f>
        <v>8250.7169607334181</v>
      </c>
      <c r="Z225" s="14">
        <f>SUMIFS(Inyecciones!$E$2:$E$14185,Inyecciones!$A$2:$A$14185,Balance!Z$4,Inyecciones!$B$2:$B$14185,Balance!$B225,Inyecciones!$C$2:$C$14185,Balance!Z$5)</f>
        <v>10947.09383428601</v>
      </c>
      <c r="AA225" s="12">
        <f>SUMIFS(Inyecciones!$E$2:$E$14185,Inyecciones!$A$2:$A$14185,Balance!AA$4,Inyecciones!$B$2:$B$14185,Balance!$B225,Inyecciones!$C$2:$C$14185,Balance!AA$5)</f>
        <v>34368.480799373407</v>
      </c>
      <c r="AB225" s="13">
        <f>SUMIFS(Inyecciones!$E$2:$E$14185,Inyecciones!$A$2:$A$14185,Balance!AB$4,Inyecciones!$B$2:$B$14185,Balance!$B225,Inyecciones!$C$2:$C$14185,Balance!AB$5)</f>
        <v>26886.023963687068</v>
      </c>
      <c r="AC225" s="13">
        <f>SUMIFS(Inyecciones!$E$2:$E$14185,Inyecciones!$A$2:$A$14185,Balance!AC$4,Inyecciones!$B$2:$B$14185,Balance!$B225,Inyecciones!$C$2:$C$14185,Balance!AC$5)</f>
        <v>32871.467056761066</v>
      </c>
      <c r="AD225" s="13">
        <f>SUMIFS(Inyecciones!$E$2:$E$14185,Inyecciones!$A$2:$A$14185,Balance!AD$4,Inyecciones!$B$2:$B$14185,Balance!$B225,Inyecciones!$C$2:$C$14185,Balance!AD$5)</f>
        <v>23682.173752712031</v>
      </c>
      <c r="AE225" s="13">
        <f>SUMIFS(Inyecciones!$E$2:$E$14185,Inyecciones!$A$2:$A$14185,Balance!AE$4,Inyecciones!$B$2:$B$14185,Balance!$B225,Inyecciones!$C$2:$C$14185,Balance!AE$5)</f>
        <v>17364.987793722568</v>
      </c>
      <c r="AF225" s="13">
        <f>SUMIFS(Inyecciones!$E$2:$E$14185,Inyecciones!$A$2:$A$14185,Balance!AF$4,Inyecciones!$B$2:$B$14185,Balance!$B225,Inyecciones!$C$2:$C$14185,Balance!AF$5)</f>
        <v>11414.96947025533</v>
      </c>
      <c r="AG225" s="13">
        <f>SUMIFS(Inyecciones!$E$2:$E$14185,Inyecciones!$A$2:$A$14185,Balance!AG$4,Inyecciones!$B$2:$B$14185,Balance!$B225,Inyecciones!$C$2:$C$14185,Balance!AG$5)</f>
        <v>18036.468343742421</v>
      </c>
      <c r="AH225" s="13">
        <f>SUMIFS(Inyecciones!$E$2:$E$14185,Inyecciones!$A$2:$A$14185,Balance!AH$4,Inyecciones!$B$2:$B$14185,Balance!$B225,Inyecciones!$C$2:$C$14185,Balance!AH$5)</f>
        <v>21952.681441804591</v>
      </c>
      <c r="AI225" s="13">
        <f>SUMIFS(Inyecciones!$E$2:$E$14185,Inyecciones!$A$2:$A$14185,Balance!AI$4,Inyecciones!$B$2:$B$14185,Balance!$B225,Inyecciones!$C$2:$C$14185,Balance!AI$5)</f>
        <v>21974.705149862391</v>
      </c>
      <c r="AJ225" s="13">
        <f>SUMIFS(Inyecciones!$E$2:$E$14185,Inyecciones!$A$2:$A$14185,Balance!AJ$4,Inyecciones!$B$2:$B$14185,Balance!$B225,Inyecciones!$C$2:$C$14185,Balance!AJ$5)</f>
        <v>17858.803682622511</v>
      </c>
      <c r="AK225" s="13">
        <f>SUMIFS(Inyecciones!$E$2:$E$14185,Inyecciones!$A$2:$A$14185,Balance!AK$4,Inyecciones!$B$2:$B$14185,Balance!$B225,Inyecciones!$C$2:$C$14185,Balance!AK$5)</f>
        <v>17070.399208315732</v>
      </c>
      <c r="AL225" s="14">
        <f>SUMIFS(Inyecciones!$E$2:$E$14185,Inyecciones!$A$2:$A$14185,Balance!AL$4,Inyecciones!$B$2:$B$14185,Balance!$B225,Inyecciones!$C$2:$C$14185,Balance!AL$5)</f>
        <v>17974.263959364191</v>
      </c>
      <c r="AM225" s="13"/>
      <c r="AN225" s="12">
        <f>SUMIFS('Retiro Mensual'!$E$2:$E$2629,'Retiro Mensual'!$A$2:$A$2629,AN$4,'Retiro Mensual'!$B$2:$B$2629,$B225,'Retiro Mensual'!$C$2:$C$2629,AN$5)</f>
        <v>0</v>
      </c>
      <c r="AO225" s="13">
        <f>SUMIFS('Retiro Mensual'!$E$2:$E$2629,'Retiro Mensual'!$A$2:$A$2629,AO$4,'Retiro Mensual'!$B$2:$B$2629,$B225,'Retiro Mensual'!$C$2:$C$2629,AO$5)</f>
        <v>0</v>
      </c>
      <c r="AP225" s="13">
        <f>SUMIFS('Retiro Mensual'!$E$2:$E$2629,'Retiro Mensual'!$A$2:$A$2629,AP$4,'Retiro Mensual'!$B$2:$B$2629,$B225,'Retiro Mensual'!$C$2:$C$2629,AP$5)</f>
        <v>0</v>
      </c>
      <c r="AQ225" s="13">
        <f>SUMIFS('Retiro Mensual'!$E$2:$E$2629,'Retiro Mensual'!$A$2:$A$2629,AQ$4,'Retiro Mensual'!$B$2:$B$2629,$B225,'Retiro Mensual'!$C$2:$C$2629,AQ$5)</f>
        <v>0</v>
      </c>
      <c r="AR225" s="13">
        <f>SUMIFS('Retiro Mensual'!$E$2:$E$2629,'Retiro Mensual'!$A$2:$A$2629,AR$4,'Retiro Mensual'!$B$2:$B$2629,$B225,'Retiro Mensual'!$C$2:$C$2629,AR$5)</f>
        <v>0</v>
      </c>
      <c r="AS225" s="13">
        <f>SUMIFS('Retiro Mensual'!$E$2:$E$2629,'Retiro Mensual'!$A$2:$A$2629,AS$4,'Retiro Mensual'!$B$2:$B$2629,$B225,'Retiro Mensual'!$C$2:$C$2629,AS$5)</f>
        <v>0</v>
      </c>
      <c r="AT225" s="13">
        <f>SUMIFS('Retiro Mensual'!$E$2:$E$2629,'Retiro Mensual'!$A$2:$A$2629,AT$4,'Retiro Mensual'!$B$2:$B$2629,$B225,'Retiro Mensual'!$C$2:$C$2629,AT$5)</f>
        <v>0</v>
      </c>
      <c r="AU225" s="13">
        <f>SUMIFS('Retiro Mensual'!$E$2:$E$2629,'Retiro Mensual'!$A$2:$A$2629,AU$4,'Retiro Mensual'!$B$2:$B$2629,$B225,'Retiro Mensual'!$C$2:$C$2629,AU$5)</f>
        <v>0</v>
      </c>
      <c r="AV225" s="13">
        <f>SUMIFS('Retiro Mensual'!$E$2:$E$2629,'Retiro Mensual'!$A$2:$A$2629,AV$4,'Retiro Mensual'!$B$2:$B$2629,$B225,'Retiro Mensual'!$C$2:$C$2629,AV$5)</f>
        <v>0</v>
      </c>
      <c r="AW225" s="13">
        <f>SUMIFS('Retiro Mensual'!$E$2:$E$2629,'Retiro Mensual'!$A$2:$A$2629,AW$4,'Retiro Mensual'!$B$2:$B$2629,$B225,'Retiro Mensual'!$C$2:$C$2629,AW$5)</f>
        <v>0</v>
      </c>
      <c r="AX225" s="13">
        <f>SUMIFS('Retiro Mensual'!$E$2:$E$2629,'Retiro Mensual'!$A$2:$A$2629,AX$4,'Retiro Mensual'!$B$2:$B$2629,$B225,'Retiro Mensual'!$C$2:$C$2629,AX$5)</f>
        <v>0</v>
      </c>
      <c r="AY225" s="14">
        <f>SUMIFS('Retiro Mensual'!$E$2:$E$2629,'Retiro Mensual'!$A$2:$A$2629,AY$4,'Retiro Mensual'!$B$2:$B$2629,$B225,'Retiro Mensual'!$C$2:$C$2629,AY$5)</f>
        <v>0</v>
      </c>
      <c r="AZ225" s="12">
        <f>SUMIFS('Retiro Mensual'!$E$2:$E$2629,'Retiro Mensual'!$A$2:$A$2629,AZ$4,'Retiro Mensual'!$B$2:$B$2629,$B225,'Retiro Mensual'!$C$2:$C$2629,AZ$5)</f>
        <v>0</v>
      </c>
      <c r="BA225" s="13">
        <f>SUMIFS('Retiro Mensual'!$E$2:$E$2629,'Retiro Mensual'!$A$2:$A$2629,BA$4,'Retiro Mensual'!$B$2:$B$2629,$B225,'Retiro Mensual'!$C$2:$C$2629,BA$5)</f>
        <v>0</v>
      </c>
      <c r="BB225" s="13">
        <f>SUMIFS('Retiro Mensual'!$E$2:$E$2629,'Retiro Mensual'!$A$2:$A$2629,BB$4,'Retiro Mensual'!$B$2:$B$2629,$B225,'Retiro Mensual'!$C$2:$C$2629,BB$5)</f>
        <v>0</v>
      </c>
      <c r="BC225" s="13">
        <f>SUMIFS('Retiro Mensual'!$E$2:$E$2629,'Retiro Mensual'!$A$2:$A$2629,BC$4,'Retiro Mensual'!$B$2:$B$2629,$B225,'Retiro Mensual'!$C$2:$C$2629,BC$5)</f>
        <v>0</v>
      </c>
      <c r="BD225" s="13">
        <f>SUMIFS('Retiro Mensual'!$E$2:$E$2629,'Retiro Mensual'!$A$2:$A$2629,BD$4,'Retiro Mensual'!$B$2:$B$2629,$B225,'Retiro Mensual'!$C$2:$C$2629,BD$5)</f>
        <v>0</v>
      </c>
      <c r="BE225" s="13">
        <f>SUMIFS('Retiro Mensual'!$E$2:$E$2629,'Retiro Mensual'!$A$2:$A$2629,BE$4,'Retiro Mensual'!$B$2:$B$2629,$B225,'Retiro Mensual'!$C$2:$C$2629,BE$5)</f>
        <v>0</v>
      </c>
      <c r="BF225" s="13">
        <f>SUMIFS('Retiro Mensual'!$E$2:$E$2629,'Retiro Mensual'!$A$2:$A$2629,BF$4,'Retiro Mensual'!$B$2:$B$2629,$B225,'Retiro Mensual'!$C$2:$C$2629,BF$5)</f>
        <v>0</v>
      </c>
      <c r="BG225" s="13">
        <f>SUMIFS('Retiro Mensual'!$E$2:$E$2629,'Retiro Mensual'!$A$2:$A$2629,BG$4,'Retiro Mensual'!$B$2:$B$2629,$B225,'Retiro Mensual'!$C$2:$C$2629,BG$5)</f>
        <v>0</v>
      </c>
      <c r="BH225" s="13">
        <f>SUMIFS('Retiro Mensual'!$E$2:$E$2629,'Retiro Mensual'!$A$2:$A$2629,BH$4,'Retiro Mensual'!$B$2:$B$2629,$B225,'Retiro Mensual'!$C$2:$C$2629,BH$5)</f>
        <v>0</v>
      </c>
      <c r="BI225" s="13">
        <f>SUMIFS('Retiro Mensual'!$E$2:$E$2629,'Retiro Mensual'!$A$2:$A$2629,BI$4,'Retiro Mensual'!$B$2:$B$2629,$B225,'Retiro Mensual'!$C$2:$C$2629,BI$5)</f>
        <v>0</v>
      </c>
      <c r="BJ225" s="13">
        <f>SUMIFS('Retiro Mensual'!$E$2:$E$2629,'Retiro Mensual'!$A$2:$A$2629,BJ$4,'Retiro Mensual'!$B$2:$B$2629,$B225,'Retiro Mensual'!$C$2:$C$2629,BJ$5)</f>
        <v>0</v>
      </c>
      <c r="BK225" s="14">
        <f>SUMIFS('Retiro Mensual'!$E$2:$E$2629,'Retiro Mensual'!$A$2:$A$2629,BK$4,'Retiro Mensual'!$B$2:$B$2629,$B225,'Retiro Mensual'!$C$2:$C$2629,BK$5)</f>
        <v>0</v>
      </c>
      <c r="BL225" s="12">
        <f>SUMIFS('Retiro Mensual'!$E$2:$E$2629,'Retiro Mensual'!$A$2:$A$2629,BL$4,'Retiro Mensual'!$B$2:$B$2629,$B225,'Retiro Mensual'!$C$2:$C$2629,BL$5)</f>
        <v>0</v>
      </c>
      <c r="BM225" s="13">
        <f>SUMIFS('Retiro Mensual'!$E$2:$E$2629,'Retiro Mensual'!$A$2:$A$2629,BM$4,'Retiro Mensual'!$B$2:$B$2629,$B225,'Retiro Mensual'!$C$2:$C$2629,BM$5)</f>
        <v>0</v>
      </c>
      <c r="BN225" s="13">
        <f>SUMIFS('Retiro Mensual'!$E$2:$E$2629,'Retiro Mensual'!$A$2:$A$2629,BN$4,'Retiro Mensual'!$B$2:$B$2629,$B225,'Retiro Mensual'!$C$2:$C$2629,BN$5)</f>
        <v>0</v>
      </c>
      <c r="BO225" s="13">
        <f>SUMIFS('Retiro Mensual'!$E$2:$E$2629,'Retiro Mensual'!$A$2:$A$2629,BO$4,'Retiro Mensual'!$B$2:$B$2629,$B225,'Retiro Mensual'!$C$2:$C$2629,BO$5)</f>
        <v>0</v>
      </c>
      <c r="BP225" s="13">
        <f>SUMIFS('Retiro Mensual'!$E$2:$E$2629,'Retiro Mensual'!$A$2:$A$2629,BP$4,'Retiro Mensual'!$B$2:$B$2629,$B225,'Retiro Mensual'!$C$2:$C$2629,BP$5)</f>
        <v>0</v>
      </c>
      <c r="BQ225" s="13">
        <f>SUMIFS('Retiro Mensual'!$E$2:$E$2629,'Retiro Mensual'!$A$2:$A$2629,BQ$4,'Retiro Mensual'!$B$2:$B$2629,$B225,'Retiro Mensual'!$C$2:$C$2629,BQ$5)</f>
        <v>0</v>
      </c>
      <c r="BR225" s="13">
        <f>SUMIFS('Retiro Mensual'!$E$2:$E$2629,'Retiro Mensual'!$A$2:$A$2629,BR$4,'Retiro Mensual'!$B$2:$B$2629,$B225,'Retiro Mensual'!$C$2:$C$2629,BR$5)</f>
        <v>0</v>
      </c>
      <c r="BS225" s="13">
        <f>SUMIFS('Retiro Mensual'!$E$2:$E$2629,'Retiro Mensual'!$A$2:$A$2629,BS$4,'Retiro Mensual'!$B$2:$B$2629,$B225,'Retiro Mensual'!$C$2:$C$2629,BS$5)</f>
        <v>0</v>
      </c>
      <c r="BT225" s="13">
        <f>SUMIFS('Retiro Mensual'!$E$2:$E$2629,'Retiro Mensual'!$A$2:$A$2629,BT$4,'Retiro Mensual'!$B$2:$B$2629,$B225,'Retiro Mensual'!$C$2:$C$2629,BT$5)</f>
        <v>0</v>
      </c>
      <c r="BU225" s="13">
        <f>SUMIFS('Retiro Mensual'!$E$2:$E$2629,'Retiro Mensual'!$A$2:$A$2629,BU$4,'Retiro Mensual'!$B$2:$B$2629,$B225,'Retiro Mensual'!$C$2:$C$2629,BU$5)</f>
        <v>0</v>
      </c>
      <c r="BV225" s="13">
        <f>SUMIFS('Retiro Mensual'!$E$2:$E$2629,'Retiro Mensual'!$A$2:$A$2629,BV$4,'Retiro Mensual'!$B$2:$B$2629,$B225,'Retiro Mensual'!$C$2:$C$2629,BV$5)</f>
        <v>0</v>
      </c>
      <c r="BW225" s="14">
        <f>SUMIFS('Retiro Mensual'!$E$2:$E$2629,'Retiro Mensual'!$A$2:$A$2629,BW$4,'Retiro Mensual'!$B$2:$B$2629,$B225,'Retiro Mensual'!$C$2:$C$2629,BW$5)</f>
        <v>0</v>
      </c>
      <c r="BX225" s="13"/>
      <c r="BY225" s="12">
        <f>SUMIFS('Compra Ventas'!$E$2:$E$2700,'Compra Ventas'!$A$2:$A$2700,BY$4,'Compra Ventas'!$B$2:$B$2700,$B225,'Compra Ventas'!$C$2:$C$2700,BY$5)</f>
        <v>0</v>
      </c>
      <c r="BZ225" s="13">
        <f>SUMIFS('Compra Ventas'!$E$2:$E$2700,'Compra Ventas'!$A$2:$A$2700,BZ$4,'Compra Ventas'!$B$2:$B$2700,$B225,'Compra Ventas'!$C$2:$C$2700,BZ$5)</f>
        <v>0</v>
      </c>
      <c r="CA225" s="13">
        <f>SUMIFS('Compra Ventas'!$E$2:$E$2700,'Compra Ventas'!$A$2:$A$2700,CA$4,'Compra Ventas'!$B$2:$B$2700,$B225,'Compra Ventas'!$C$2:$C$2700,CA$5)</f>
        <v>0</v>
      </c>
      <c r="CB225" s="13">
        <f>SUMIFS('Compra Ventas'!$E$2:$E$2700,'Compra Ventas'!$A$2:$A$2700,CB$4,'Compra Ventas'!$B$2:$B$2700,$B225,'Compra Ventas'!$C$2:$C$2700,CB$5)</f>
        <v>0</v>
      </c>
      <c r="CC225" s="13">
        <f>SUMIFS('Compra Ventas'!$E$2:$E$2700,'Compra Ventas'!$A$2:$A$2700,CC$4,'Compra Ventas'!$B$2:$B$2700,$B225,'Compra Ventas'!$C$2:$C$2700,CC$5)</f>
        <v>0</v>
      </c>
      <c r="CD225" s="13">
        <f>SUMIFS('Compra Ventas'!$E$2:$E$2700,'Compra Ventas'!$A$2:$A$2700,CD$4,'Compra Ventas'!$B$2:$B$2700,$B225,'Compra Ventas'!$C$2:$C$2700,CD$5)</f>
        <v>0</v>
      </c>
      <c r="CE225" s="13">
        <f>SUMIFS('Compra Ventas'!$E$2:$E$2700,'Compra Ventas'!$A$2:$A$2700,CE$4,'Compra Ventas'!$B$2:$B$2700,$B225,'Compra Ventas'!$C$2:$C$2700,CE$5)</f>
        <v>0</v>
      </c>
      <c r="CF225" s="13">
        <f>SUMIFS('Compra Ventas'!$E$2:$E$2700,'Compra Ventas'!$A$2:$A$2700,CF$4,'Compra Ventas'!$B$2:$B$2700,$B225,'Compra Ventas'!$C$2:$C$2700,CF$5)</f>
        <v>0</v>
      </c>
      <c r="CG225" s="13">
        <f>SUMIFS('Compra Ventas'!$E$2:$E$2700,'Compra Ventas'!$A$2:$A$2700,CG$4,'Compra Ventas'!$B$2:$B$2700,$B225,'Compra Ventas'!$C$2:$C$2700,CG$5)</f>
        <v>0</v>
      </c>
      <c r="CH225" s="13">
        <f>SUMIFS('Compra Ventas'!$E$2:$E$2700,'Compra Ventas'!$A$2:$A$2700,CH$4,'Compra Ventas'!$B$2:$B$2700,$B225,'Compra Ventas'!$C$2:$C$2700,CH$5)</f>
        <v>0</v>
      </c>
      <c r="CI225" s="13">
        <f>SUMIFS('Compra Ventas'!$E$2:$E$2700,'Compra Ventas'!$A$2:$A$2700,CI$4,'Compra Ventas'!$B$2:$B$2700,$B225,'Compra Ventas'!$C$2:$C$2700,CI$5)</f>
        <v>0</v>
      </c>
      <c r="CJ225" s="14">
        <f>SUMIFS('Compra Ventas'!$E$2:$E$2700,'Compra Ventas'!$A$2:$A$2700,CJ$4,'Compra Ventas'!$B$2:$B$2700,$B225,'Compra Ventas'!$C$2:$C$2700,CJ$5)</f>
        <v>0</v>
      </c>
      <c r="CK225" s="12">
        <f>SUMIFS('Compra Ventas'!$E$2:$E$2700,'Compra Ventas'!$A$2:$A$2700,CK$4,'Compra Ventas'!$B$2:$B$2700,$B225,'Compra Ventas'!$C$2:$C$2700,CK$5)</f>
        <v>0</v>
      </c>
      <c r="CL225" s="13">
        <f>SUMIFS('Compra Ventas'!$E$2:$E$2700,'Compra Ventas'!$A$2:$A$2700,CL$4,'Compra Ventas'!$B$2:$B$2700,$B225,'Compra Ventas'!$C$2:$C$2700,CL$5)</f>
        <v>0</v>
      </c>
      <c r="CM225" s="13">
        <f>SUMIFS('Compra Ventas'!$E$2:$E$2700,'Compra Ventas'!$A$2:$A$2700,CM$4,'Compra Ventas'!$B$2:$B$2700,$B225,'Compra Ventas'!$C$2:$C$2700,CM$5)</f>
        <v>0</v>
      </c>
      <c r="CN225" s="13">
        <f>SUMIFS('Compra Ventas'!$E$2:$E$2700,'Compra Ventas'!$A$2:$A$2700,CN$4,'Compra Ventas'!$B$2:$B$2700,$B225,'Compra Ventas'!$C$2:$C$2700,CN$5)</f>
        <v>0</v>
      </c>
      <c r="CO225" s="13">
        <f>SUMIFS('Compra Ventas'!$E$2:$E$2700,'Compra Ventas'!$A$2:$A$2700,CO$4,'Compra Ventas'!$B$2:$B$2700,$B225,'Compra Ventas'!$C$2:$C$2700,CO$5)</f>
        <v>0</v>
      </c>
      <c r="CP225" s="13">
        <f>SUMIFS('Compra Ventas'!$E$2:$E$2700,'Compra Ventas'!$A$2:$A$2700,CP$4,'Compra Ventas'!$B$2:$B$2700,$B225,'Compra Ventas'!$C$2:$C$2700,CP$5)</f>
        <v>0</v>
      </c>
      <c r="CQ225" s="13">
        <f>SUMIFS('Compra Ventas'!$E$2:$E$2700,'Compra Ventas'!$A$2:$A$2700,CQ$4,'Compra Ventas'!$B$2:$B$2700,$B225,'Compra Ventas'!$C$2:$C$2700,CQ$5)</f>
        <v>0</v>
      </c>
      <c r="CR225" s="13">
        <f>SUMIFS('Compra Ventas'!$E$2:$E$2700,'Compra Ventas'!$A$2:$A$2700,CR$4,'Compra Ventas'!$B$2:$B$2700,$B225,'Compra Ventas'!$C$2:$C$2700,CR$5)</f>
        <v>0</v>
      </c>
      <c r="CS225" s="13">
        <f>SUMIFS('Compra Ventas'!$E$2:$E$2700,'Compra Ventas'!$A$2:$A$2700,CS$4,'Compra Ventas'!$B$2:$B$2700,$B225,'Compra Ventas'!$C$2:$C$2700,CS$5)</f>
        <v>0</v>
      </c>
      <c r="CT225" s="13">
        <f>SUMIFS('Compra Ventas'!$E$2:$E$2700,'Compra Ventas'!$A$2:$A$2700,CT$4,'Compra Ventas'!$B$2:$B$2700,$B225,'Compra Ventas'!$C$2:$C$2700,CT$5)</f>
        <v>0</v>
      </c>
      <c r="CU225" s="13">
        <f>SUMIFS('Compra Ventas'!$E$2:$E$2700,'Compra Ventas'!$A$2:$A$2700,CU$4,'Compra Ventas'!$B$2:$B$2700,$B225,'Compra Ventas'!$C$2:$C$2700,CU$5)</f>
        <v>0</v>
      </c>
      <c r="CV225" s="14">
        <f>SUMIFS('Compra Ventas'!$E$2:$E$2700,'Compra Ventas'!$A$2:$A$2700,CV$4,'Compra Ventas'!$B$2:$B$2700,$B225,'Compra Ventas'!$C$2:$C$2700,CV$5)</f>
        <v>0</v>
      </c>
      <c r="CW225" s="12">
        <f>SUMIFS('Compra Ventas'!$E$2:$E$2700,'Compra Ventas'!$A$2:$A$2700,CW$4,'Compra Ventas'!$B$2:$B$2700,$B225,'Compra Ventas'!$C$2:$C$2700,CW$5)</f>
        <v>0</v>
      </c>
      <c r="CX225" s="13">
        <f>SUMIFS('Compra Ventas'!$E$2:$E$2700,'Compra Ventas'!$A$2:$A$2700,CX$4,'Compra Ventas'!$B$2:$B$2700,$B225,'Compra Ventas'!$C$2:$C$2700,CX$5)</f>
        <v>0</v>
      </c>
      <c r="CY225" s="13">
        <f>SUMIFS('Compra Ventas'!$E$2:$E$2700,'Compra Ventas'!$A$2:$A$2700,CY$4,'Compra Ventas'!$B$2:$B$2700,$B225,'Compra Ventas'!$C$2:$C$2700,CY$5)</f>
        <v>0</v>
      </c>
      <c r="CZ225" s="13">
        <f>SUMIFS('Compra Ventas'!$E$2:$E$2700,'Compra Ventas'!$A$2:$A$2700,CZ$4,'Compra Ventas'!$B$2:$B$2700,$B225,'Compra Ventas'!$C$2:$C$2700,CZ$5)</f>
        <v>0</v>
      </c>
      <c r="DA225" s="13">
        <f>SUMIFS('Compra Ventas'!$E$2:$E$2700,'Compra Ventas'!$A$2:$A$2700,DA$4,'Compra Ventas'!$B$2:$B$2700,$B225,'Compra Ventas'!$C$2:$C$2700,DA$5)</f>
        <v>0</v>
      </c>
      <c r="DB225" s="13">
        <f>SUMIFS('Compra Ventas'!$E$2:$E$2700,'Compra Ventas'!$A$2:$A$2700,DB$4,'Compra Ventas'!$B$2:$B$2700,$B225,'Compra Ventas'!$C$2:$C$2700,DB$5)</f>
        <v>0</v>
      </c>
      <c r="DC225" s="13">
        <f>SUMIFS('Compra Ventas'!$E$2:$E$2700,'Compra Ventas'!$A$2:$A$2700,DC$4,'Compra Ventas'!$B$2:$B$2700,$B225,'Compra Ventas'!$C$2:$C$2700,DC$5)</f>
        <v>0</v>
      </c>
      <c r="DD225" s="13">
        <f>SUMIFS('Compra Ventas'!$E$2:$E$2700,'Compra Ventas'!$A$2:$A$2700,DD$4,'Compra Ventas'!$B$2:$B$2700,$B225,'Compra Ventas'!$C$2:$C$2700,DD$5)</f>
        <v>0</v>
      </c>
      <c r="DE225" s="13">
        <f>SUMIFS('Compra Ventas'!$E$2:$E$2700,'Compra Ventas'!$A$2:$A$2700,DE$4,'Compra Ventas'!$B$2:$B$2700,$B225,'Compra Ventas'!$C$2:$C$2700,DE$5)</f>
        <v>0</v>
      </c>
      <c r="DF225" s="13">
        <f>SUMIFS('Compra Ventas'!$E$2:$E$2700,'Compra Ventas'!$A$2:$A$2700,DF$4,'Compra Ventas'!$B$2:$B$2700,$B225,'Compra Ventas'!$C$2:$C$2700,DF$5)</f>
        <v>0</v>
      </c>
      <c r="DG225" s="13">
        <f>SUMIFS('Compra Ventas'!$E$2:$E$2700,'Compra Ventas'!$A$2:$A$2700,DG$4,'Compra Ventas'!$B$2:$B$2700,$B225,'Compra Ventas'!$C$2:$C$2700,DG$5)</f>
        <v>0</v>
      </c>
      <c r="DH225" s="14">
        <f>SUMIFS('Compra Ventas'!$E$2:$E$2700,'Compra Ventas'!$A$2:$A$2700,DH$4,'Compra Ventas'!$B$2:$B$2700,$B225,'Compra Ventas'!$C$2:$C$2700,DH$5)</f>
        <v>0</v>
      </c>
      <c r="DI225" s="84"/>
      <c r="DJ225" s="98">
        <f>SUMIFS('Ajuste Ciclado'!D$5:D$47,'Ajuste Ciclado'!$C$5:$C$47,Balance!DJ$4,'Ajuste Ciclado'!$B$5:$B$47,Balance!$B225)</f>
        <v>0</v>
      </c>
      <c r="DK225" s="99">
        <f>SUMIFS('Ajuste Ciclado'!E$5:E$47,'Ajuste Ciclado'!$C$5:$C$47,Balance!DK$4,'Ajuste Ciclado'!$B$5:$B$47,Balance!$B225)</f>
        <v>0</v>
      </c>
      <c r="DL225" s="99">
        <f>SUMIFS('Ajuste Ciclado'!F$5:F$47,'Ajuste Ciclado'!$C$5:$C$47,Balance!DL$4,'Ajuste Ciclado'!$B$5:$B$47,Balance!$B225)</f>
        <v>0</v>
      </c>
      <c r="DM225" s="99">
        <f>SUMIFS('Ajuste Ciclado'!G$5:G$47,'Ajuste Ciclado'!$C$5:$C$47,Balance!DM$4,'Ajuste Ciclado'!$B$5:$B$47,Balance!$B225)</f>
        <v>0</v>
      </c>
      <c r="DN225" s="99">
        <f>SUMIFS('Ajuste Ciclado'!H$5:H$47,'Ajuste Ciclado'!$C$5:$C$47,Balance!DN$4,'Ajuste Ciclado'!$B$5:$B$47,Balance!$B225)</f>
        <v>0</v>
      </c>
      <c r="DO225" s="99">
        <f>SUMIFS('Ajuste Ciclado'!I$5:I$47,'Ajuste Ciclado'!$C$5:$C$47,Balance!DO$4,'Ajuste Ciclado'!$B$5:$B$47,Balance!$B225)</f>
        <v>0</v>
      </c>
      <c r="DP225" s="99">
        <f>SUMIFS('Ajuste Ciclado'!J$5:J$47,'Ajuste Ciclado'!$C$5:$C$47,Balance!DP$4,'Ajuste Ciclado'!$B$5:$B$47,Balance!$B225)</f>
        <v>0</v>
      </c>
      <c r="DQ225" s="99">
        <f>SUMIFS('Ajuste Ciclado'!K$5:K$47,'Ajuste Ciclado'!$C$5:$C$47,Balance!DQ$4,'Ajuste Ciclado'!$B$5:$B$47,Balance!$B225)</f>
        <v>0</v>
      </c>
      <c r="DR225" s="99">
        <f>SUMIFS('Ajuste Ciclado'!L$5:L$47,'Ajuste Ciclado'!$C$5:$C$47,Balance!DR$4,'Ajuste Ciclado'!$B$5:$B$47,Balance!$B225)</f>
        <v>0</v>
      </c>
      <c r="DS225" s="99">
        <f>SUMIFS('Ajuste Ciclado'!M$5:M$47,'Ajuste Ciclado'!$C$5:$C$47,Balance!DS$4,'Ajuste Ciclado'!$B$5:$B$47,Balance!$B225)</f>
        <v>0</v>
      </c>
      <c r="DT225" s="99">
        <f>SUMIFS('Ajuste Ciclado'!N$5:N$47,'Ajuste Ciclado'!$C$5:$C$47,Balance!DT$4,'Ajuste Ciclado'!$B$5:$B$47,Balance!$B225)</f>
        <v>0</v>
      </c>
      <c r="DU225" s="100">
        <f>SUMIFS('Ajuste Ciclado'!O$5:O$47,'Ajuste Ciclado'!$C$5:$C$47,Balance!DU$4,'Ajuste Ciclado'!$B$5:$B$47,Balance!$B225)</f>
        <v>0</v>
      </c>
      <c r="DV225" s="98">
        <f>SUMIFS('Ajuste Ciclado'!D$5:D$47,'Ajuste Ciclado'!$C$5:$C$47,Balance!DV$4,'Ajuste Ciclado'!$B$5:$B$47,Balance!$B225)</f>
        <v>0</v>
      </c>
      <c r="DW225" s="99">
        <f>SUMIFS('Ajuste Ciclado'!E$5:E$47,'Ajuste Ciclado'!$C$5:$C$47,Balance!DW$4,'Ajuste Ciclado'!$B$5:$B$47,Balance!$B225)</f>
        <v>0</v>
      </c>
      <c r="DX225" s="99">
        <f>SUMIFS('Ajuste Ciclado'!F$5:F$47,'Ajuste Ciclado'!$C$5:$C$47,Balance!DX$4,'Ajuste Ciclado'!$B$5:$B$47,Balance!$B225)</f>
        <v>0</v>
      </c>
      <c r="DY225" s="99">
        <f>SUMIFS('Ajuste Ciclado'!G$5:G$47,'Ajuste Ciclado'!$C$5:$C$47,Balance!DY$4,'Ajuste Ciclado'!$B$5:$B$47,Balance!$B225)</f>
        <v>0</v>
      </c>
      <c r="DZ225" s="99">
        <f>SUMIFS('Ajuste Ciclado'!H$5:H$47,'Ajuste Ciclado'!$C$5:$C$47,Balance!DZ$4,'Ajuste Ciclado'!$B$5:$B$47,Balance!$B225)</f>
        <v>0</v>
      </c>
      <c r="EA225" s="99">
        <f>SUMIFS('Ajuste Ciclado'!I$5:I$47,'Ajuste Ciclado'!$C$5:$C$47,Balance!EA$4,'Ajuste Ciclado'!$B$5:$B$47,Balance!$B225)</f>
        <v>0</v>
      </c>
      <c r="EB225" s="99">
        <f>SUMIFS('Ajuste Ciclado'!J$5:J$47,'Ajuste Ciclado'!$C$5:$C$47,Balance!EB$4,'Ajuste Ciclado'!$B$5:$B$47,Balance!$B225)</f>
        <v>0</v>
      </c>
      <c r="EC225" s="99">
        <f>SUMIFS('Ajuste Ciclado'!K$5:K$47,'Ajuste Ciclado'!$C$5:$C$47,Balance!EC$4,'Ajuste Ciclado'!$B$5:$B$47,Balance!$B225)</f>
        <v>0</v>
      </c>
      <c r="ED225" s="99">
        <f>SUMIFS('Ajuste Ciclado'!L$5:L$47,'Ajuste Ciclado'!$C$5:$C$47,Balance!ED$4,'Ajuste Ciclado'!$B$5:$B$47,Balance!$B225)</f>
        <v>0</v>
      </c>
      <c r="EE225" s="99">
        <f>SUMIFS('Ajuste Ciclado'!M$5:M$47,'Ajuste Ciclado'!$C$5:$C$47,Balance!EE$4,'Ajuste Ciclado'!$B$5:$B$47,Balance!$B225)</f>
        <v>0</v>
      </c>
      <c r="EF225" s="99">
        <f>SUMIFS('Ajuste Ciclado'!N$5:N$47,'Ajuste Ciclado'!$C$5:$C$47,Balance!EF$4,'Ajuste Ciclado'!$B$5:$B$47,Balance!$B225)</f>
        <v>0</v>
      </c>
      <c r="EG225" s="100">
        <f>SUMIFS('Ajuste Ciclado'!O$5:O$47,'Ajuste Ciclado'!$C$5:$C$47,Balance!EG$4,'Ajuste Ciclado'!$B$5:$B$47,Balance!$B225)</f>
        <v>0</v>
      </c>
      <c r="EH225" s="98">
        <f>SUMIFS('Ajuste Ciclado'!D$5:D$47,'Ajuste Ciclado'!$C$5:$C$47,Balance!EH$4,'Ajuste Ciclado'!$B$5:$B$47,Balance!$B225)</f>
        <v>0</v>
      </c>
      <c r="EI225" s="99">
        <f>SUMIFS('Ajuste Ciclado'!E$5:E$47,'Ajuste Ciclado'!$C$5:$C$47,Balance!EI$4,'Ajuste Ciclado'!$B$5:$B$47,Balance!$B225)</f>
        <v>0</v>
      </c>
      <c r="EJ225" s="99">
        <f>SUMIFS('Ajuste Ciclado'!F$5:F$47,'Ajuste Ciclado'!$C$5:$C$47,Balance!EJ$4,'Ajuste Ciclado'!$B$5:$B$47,Balance!$B225)</f>
        <v>0</v>
      </c>
      <c r="EK225" s="99">
        <f>SUMIFS('Ajuste Ciclado'!G$5:G$47,'Ajuste Ciclado'!$C$5:$C$47,Balance!EK$4,'Ajuste Ciclado'!$B$5:$B$47,Balance!$B225)</f>
        <v>0</v>
      </c>
      <c r="EL225" s="99">
        <f>SUMIFS('Ajuste Ciclado'!H$5:H$47,'Ajuste Ciclado'!$C$5:$C$47,Balance!EL$4,'Ajuste Ciclado'!$B$5:$B$47,Balance!$B225)</f>
        <v>0</v>
      </c>
      <c r="EM225" s="99">
        <f>SUMIFS('Ajuste Ciclado'!I$5:I$47,'Ajuste Ciclado'!$C$5:$C$47,Balance!EM$4,'Ajuste Ciclado'!$B$5:$B$47,Balance!$B225)</f>
        <v>0</v>
      </c>
      <c r="EN225" s="99">
        <f>SUMIFS('Ajuste Ciclado'!J$5:J$47,'Ajuste Ciclado'!$C$5:$C$47,Balance!EN$4,'Ajuste Ciclado'!$B$5:$B$47,Balance!$B225)</f>
        <v>0</v>
      </c>
      <c r="EO225" s="99">
        <f>SUMIFS('Ajuste Ciclado'!K$5:K$47,'Ajuste Ciclado'!$C$5:$C$47,Balance!EO$4,'Ajuste Ciclado'!$B$5:$B$47,Balance!$B225)</f>
        <v>0</v>
      </c>
      <c r="EP225" s="99">
        <f>SUMIFS('Ajuste Ciclado'!L$5:L$47,'Ajuste Ciclado'!$C$5:$C$47,Balance!EP$4,'Ajuste Ciclado'!$B$5:$B$47,Balance!$B225)</f>
        <v>0</v>
      </c>
      <c r="EQ225" s="99">
        <f>SUMIFS('Ajuste Ciclado'!M$5:M$47,'Ajuste Ciclado'!$C$5:$C$47,Balance!EQ$4,'Ajuste Ciclado'!$B$5:$B$47,Balance!$B225)</f>
        <v>0</v>
      </c>
      <c r="ER225" s="99">
        <f>SUMIFS('Ajuste Ciclado'!N$5:N$47,'Ajuste Ciclado'!$C$5:$C$47,Balance!ER$4,'Ajuste Ciclado'!$B$5:$B$47,Balance!$B225)</f>
        <v>0</v>
      </c>
      <c r="ES225" s="100">
        <f>SUMIFS('Ajuste Ciclado'!O$5:O$47,'Ajuste Ciclado'!$C$5:$C$47,Balance!ES$4,'Ajuste Ciclado'!$B$5:$B$47,Balance!$B225)</f>
        <v>0</v>
      </c>
      <c r="ET225" s="84"/>
      <c r="EU225" s="12">
        <f t="shared" si="328"/>
        <v>34285.252465781858</v>
      </c>
      <c r="EV225" s="13">
        <f t="shared" si="293"/>
        <v>26704.374448255388</v>
      </c>
      <c r="EW225" s="13">
        <f t="shared" si="294"/>
        <v>32672.473697819711</v>
      </c>
      <c r="EX225" s="13">
        <f t="shared" si="295"/>
        <v>22472.30439130931</v>
      </c>
      <c r="EY225" s="13">
        <f t="shared" si="296"/>
        <v>17043.569648304951</v>
      </c>
      <c r="EZ225" s="13">
        <f t="shared" si="297"/>
        <v>10359.071149606179</v>
      </c>
      <c r="FA225" s="13">
        <f t="shared" si="298"/>
        <v>15445.57935253608</v>
      </c>
      <c r="FB225" s="13">
        <f t="shared" si="299"/>
        <v>19265.02996619539</v>
      </c>
      <c r="FC225" s="13">
        <f t="shared" si="300"/>
        <v>19777.256300018558</v>
      </c>
      <c r="FD225" s="13">
        <f t="shared" si="301"/>
        <v>5071.6174924741144</v>
      </c>
      <c r="FE225" s="13">
        <f t="shared" si="302"/>
        <v>1072.5552310722901</v>
      </c>
      <c r="FF225" s="14">
        <f t="shared" si="303"/>
        <v>2135.748457804636</v>
      </c>
      <c r="FG225" s="12">
        <f t="shared" si="304"/>
        <v>34356.140625739172</v>
      </c>
      <c r="FH225" s="13">
        <f t="shared" si="305"/>
        <v>26883.054759698622</v>
      </c>
      <c r="FI225" s="13">
        <f t="shared" si="306"/>
        <v>32998.548959187487</v>
      </c>
      <c r="FJ225" s="13">
        <f t="shared" si="307"/>
        <v>23861.85832675195</v>
      </c>
      <c r="FK225" s="13">
        <f t="shared" si="308"/>
        <v>16336.91387572241</v>
      </c>
      <c r="FL225" s="13">
        <f t="shared" si="309"/>
        <v>10473.484493505979</v>
      </c>
      <c r="FM225" s="13">
        <f t="shared" si="310"/>
        <v>16355.210785300151</v>
      </c>
      <c r="FN225" s="13">
        <f t="shared" si="311"/>
        <v>19338.366867217959</v>
      </c>
      <c r="FO225" s="13">
        <f t="shared" si="312"/>
        <v>20116.950442687699</v>
      </c>
      <c r="FP225" s="13">
        <f t="shared" si="313"/>
        <v>7802.9780628194239</v>
      </c>
      <c r="FQ225" s="13">
        <f t="shared" si="314"/>
        <v>8250.7169607334181</v>
      </c>
      <c r="FR225" s="14">
        <f t="shared" si="315"/>
        <v>10947.09383428601</v>
      </c>
      <c r="FS225" s="12">
        <f t="shared" si="316"/>
        <v>34368.480799373407</v>
      </c>
      <c r="FT225" s="13">
        <f t="shared" si="317"/>
        <v>26886.023963687068</v>
      </c>
      <c r="FU225" s="13">
        <f t="shared" si="318"/>
        <v>32871.467056761066</v>
      </c>
      <c r="FV225" s="13">
        <f t="shared" si="319"/>
        <v>23682.173752712031</v>
      </c>
      <c r="FW225" s="13">
        <f t="shared" si="320"/>
        <v>17364.987793722568</v>
      </c>
      <c r="FX225" s="13">
        <f t="shared" si="321"/>
        <v>11414.96947025533</v>
      </c>
      <c r="FY225" s="13">
        <f t="shared" si="322"/>
        <v>18036.468343742421</v>
      </c>
      <c r="FZ225" s="13">
        <f t="shared" si="323"/>
        <v>21952.681441804591</v>
      </c>
      <c r="GA225" s="13">
        <f t="shared" si="324"/>
        <v>21974.705149862391</v>
      </c>
      <c r="GB225" s="13">
        <f t="shared" si="325"/>
        <v>17858.803682622511</v>
      </c>
      <c r="GC225" s="13">
        <f t="shared" si="326"/>
        <v>17070.399208315732</v>
      </c>
      <c r="GD225" s="14">
        <f t="shared" si="327"/>
        <v>17974.263959364191</v>
      </c>
      <c r="GE225" s="84"/>
      <c r="GF225" s="12">
        <f t="shared" si="329"/>
        <v>206304.83260117847</v>
      </c>
      <c r="GG225" s="13">
        <f t="shared" si="329"/>
        <v>227721.31799365024</v>
      </c>
      <c r="GH225" s="14">
        <f t="shared" si="329"/>
        <v>261455.42462222331</v>
      </c>
      <c r="GI225" s="6">
        <f t="shared" si="330"/>
        <v>1</v>
      </c>
      <c r="GJ225" s="12">
        <f t="shared" si="331"/>
        <v>0</v>
      </c>
      <c r="GK225" s="13">
        <f t="shared" si="332"/>
        <v>0</v>
      </c>
      <c r="GL225" s="14">
        <f t="shared" si="333"/>
        <v>0</v>
      </c>
      <c r="GM225" s="84"/>
      <c r="GN225" s="66">
        <f t="shared" si="334"/>
        <v>0</v>
      </c>
      <c r="GO225" s="84"/>
      <c r="GP225" s="63" t="str" cm="1">
        <f t="array" ref="GP225">INDEX($GF$4:$GH$4,1,GI225)</f>
        <v>Sample 1</v>
      </c>
      <c r="GQ225" s="12">
        <f t="shared" si="336"/>
        <v>1072.5552310722901</v>
      </c>
      <c r="GR225" s="13">
        <f t="shared" si="336"/>
        <v>2135.748457804636</v>
      </c>
      <c r="GS225" s="14">
        <f t="shared" si="336"/>
        <v>5071.6174924741144</v>
      </c>
      <c r="GT225" s="12">
        <f t="shared" si="337"/>
        <v>7802.9780628194239</v>
      </c>
      <c r="GU225" s="13">
        <f t="shared" si="337"/>
        <v>8250.7169607334181</v>
      </c>
      <c r="GV225" s="14">
        <f t="shared" si="337"/>
        <v>10473.484493505979</v>
      </c>
      <c r="GW225" s="12">
        <f t="shared" si="338"/>
        <v>11414.96947025533</v>
      </c>
      <c r="GX225" s="13">
        <f t="shared" si="338"/>
        <v>17070.399208315732</v>
      </c>
      <c r="GY225" s="14">
        <f t="shared" si="338"/>
        <v>17364.987793722568</v>
      </c>
      <c r="GZ225" s="84" t="str">
        <f t="shared" si="290"/>
        <v>Sample 1</v>
      </c>
      <c r="HA225" s="12">
        <f t="shared" si="335"/>
        <v>0</v>
      </c>
      <c r="HB225" s="13">
        <f t="shared" si="335"/>
        <v>0</v>
      </c>
      <c r="HC225" s="14">
        <f t="shared" si="335"/>
        <v>0</v>
      </c>
      <c r="HD225" s="6">
        <f t="shared" si="291"/>
        <v>0</v>
      </c>
      <c r="HE225" s="84" t="str">
        <f t="shared" si="292"/>
        <v>Ok</v>
      </c>
    </row>
    <row r="226" spans="2:213" hidden="1" x14ac:dyDescent="0.3">
      <c r="B226" s="84" t="s">
        <v>251</v>
      </c>
      <c r="C226" s="12">
        <f>SUMIFS(Inyecciones!$E$2:$E$14185,Inyecciones!$A$2:$A$14185,Balance!C$4,Inyecciones!$B$2:$B$14185,Balance!$B226,Inyecciones!$C$2:$C$14185,Balance!C$5)</f>
        <v>14330.846977004619</v>
      </c>
      <c r="D226" s="13">
        <f>SUMIFS(Inyecciones!$E$2:$E$14185,Inyecciones!$A$2:$A$14185,Balance!D$4,Inyecciones!$B$2:$B$14185,Balance!$B226,Inyecciones!$C$2:$C$14185,Balance!D$5)</f>
        <v>105398.62943529749</v>
      </c>
      <c r="E226" s="13">
        <f>SUMIFS(Inyecciones!$E$2:$E$14185,Inyecciones!$A$2:$A$14185,Balance!E$4,Inyecciones!$B$2:$B$14185,Balance!$B226,Inyecciones!$C$2:$C$14185,Balance!E$5)</f>
        <v>65871.112524069584</v>
      </c>
      <c r="F226" s="13">
        <f>SUMIFS(Inyecciones!$E$2:$E$14185,Inyecciones!$A$2:$A$14185,Balance!F$4,Inyecciones!$B$2:$B$14185,Balance!$B226,Inyecciones!$C$2:$C$14185,Balance!F$5)</f>
        <v>70864.773260471135</v>
      </c>
      <c r="G226" s="13">
        <f>SUMIFS(Inyecciones!$E$2:$E$14185,Inyecciones!$A$2:$A$14185,Balance!G$4,Inyecciones!$B$2:$B$14185,Balance!$B226,Inyecciones!$C$2:$C$14185,Balance!G$5)</f>
        <v>82966.209040524234</v>
      </c>
      <c r="H226" s="13">
        <f>SUMIFS(Inyecciones!$E$2:$E$14185,Inyecciones!$A$2:$A$14185,Balance!H$4,Inyecciones!$B$2:$B$14185,Balance!$B226,Inyecciones!$C$2:$C$14185,Balance!H$5)</f>
        <v>134075.74383782409</v>
      </c>
      <c r="I226" s="13">
        <f>SUMIFS(Inyecciones!$E$2:$E$14185,Inyecciones!$A$2:$A$14185,Balance!I$4,Inyecciones!$B$2:$B$14185,Balance!$B226,Inyecciones!$C$2:$C$14185,Balance!I$5)</f>
        <v>131615.71622715719</v>
      </c>
      <c r="J226" s="13">
        <f>SUMIFS(Inyecciones!$E$2:$E$14185,Inyecciones!$A$2:$A$14185,Balance!J$4,Inyecciones!$B$2:$B$14185,Balance!$B226,Inyecciones!$C$2:$C$14185,Balance!J$5)</f>
        <v>106340.2684805638</v>
      </c>
      <c r="K226" s="13">
        <f>SUMIFS(Inyecciones!$E$2:$E$14185,Inyecciones!$A$2:$A$14185,Balance!K$4,Inyecciones!$B$2:$B$14185,Balance!$B226,Inyecciones!$C$2:$C$14185,Balance!K$5)</f>
        <v>115161.04281231599</v>
      </c>
      <c r="L226" s="13">
        <f>SUMIFS(Inyecciones!$E$2:$E$14185,Inyecciones!$A$2:$A$14185,Balance!L$4,Inyecciones!$B$2:$B$14185,Balance!$B226,Inyecciones!$C$2:$C$14185,Balance!L$5)</f>
        <v>35373.086320898881</v>
      </c>
      <c r="M226" s="13">
        <f>SUMIFS(Inyecciones!$E$2:$E$14185,Inyecciones!$A$2:$A$14185,Balance!M$4,Inyecciones!$B$2:$B$14185,Balance!$B226,Inyecciones!$C$2:$C$14185,Balance!M$5)</f>
        <v>20452.77853022248</v>
      </c>
      <c r="N226" s="14">
        <f>SUMIFS(Inyecciones!$E$2:$E$14185,Inyecciones!$A$2:$A$14185,Balance!N$4,Inyecciones!$B$2:$B$14185,Balance!$B226,Inyecciones!$C$2:$C$14185,Balance!N$5)</f>
        <v>20413.807994077499</v>
      </c>
      <c r="O226" s="12">
        <f>SUMIFS(Inyecciones!$E$2:$E$14185,Inyecciones!$A$2:$A$14185,Balance!O$4,Inyecciones!$B$2:$B$14185,Balance!$B226,Inyecciones!$C$2:$C$14185,Balance!O$5)</f>
        <v>12014.1319503699</v>
      </c>
      <c r="P226" s="13">
        <f>SUMIFS(Inyecciones!$E$2:$E$14185,Inyecciones!$A$2:$A$14185,Balance!P$4,Inyecciones!$B$2:$B$14185,Balance!$B226,Inyecciones!$C$2:$C$14185,Balance!P$5)</f>
        <v>94193.519745656522</v>
      </c>
      <c r="Q226" s="13">
        <f>SUMIFS(Inyecciones!$E$2:$E$14185,Inyecciones!$A$2:$A$14185,Balance!Q$4,Inyecciones!$B$2:$B$14185,Balance!$B226,Inyecciones!$C$2:$C$14185,Balance!Q$5)</f>
        <v>40179.404854755558</v>
      </c>
      <c r="R226" s="13">
        <f>SUMIFS(Inyecciones!$E$2:$E$14185,Inyecciones!$A$2:$A$14185,Balance!R$4,Inyecciones!$B$2:$B$14185,Balance!$B226,Inyecciones!$C$2:$C$14185,Balance!R$5)</f>
        <v>15842.43074100649</v>
      </c>
      <c r="S226" s="13">
        <f>SUMIFS(Inyecciones!$E$2:$E$14185,Inyecciones!$A$2:$A$14185,Balance!S$4,Inyecciones!$B$2:$B$14185,Balance!$B226,Inyecciones!$C$2:$C$14185,Balance!S$5)</f>
        <v>104104.90458036269</v>
      </c>
      <c r="T226" s="13">
        <f>SUMIFS(Inyecciones!$E$2:$E$14185,Inyecciones!$A$2:$A$14185,Balance!T$4,Inyecciones!$B$2:$B$14185,Balance!$B226,Inyecciones!$C$2:$C$14185,Balance!T$5)</f>
        <v>138059.67168035329</v>
      </c>
      <c r="U226" s="13">
        <f>SUMIFS(Inyecciones!$E$2:$E$14185,Inyecciones!$A$2:$A$14185,Balance!U$4,Inyecciones!$B$2:$B$14185,Balance!$B226,Inyecciones!$C$2:$C$14185,Balance!U$5)</f>
        <v>142661.01374691649</v>
      </c>
      <c r="V226" s="13">
        <f>SUMIFS(Inyecciones!$E$2:$E$14185,Inyecciones!$A$2:$A$14185,Balance!V$4,Inyecciones!$B$2:$B$14185,Balance!$B226,Inyecciones!$C$2:$C$14185,Balance!V$5)</f>
        <v>140730.33356361021</v>
      </c>
      <c r="W226" s="13">
        <f>SUMIFS(Inyecciones!$E$2:$E$14185,Inyecciones!$A$2:$A$14185,Balance!W$4,Inyecciones!$B$2:$B$14185,Balance!$B226,Inyecciones!$C$2:$C$14185,Balance!W$5)</f>
        <v>119620.05548563199</v>
      </c>
      <c r="X226" s="13">
        <f>SUMIFS(Inyecciones!$E$2:$E$14185,Inyecciones!$A$2:$A$14185,Balance!X$4,Inyecciones!$B$2:$B$14185,Balance!$B226,Inyecciones!$C$2:$C$14185,Balance!X$5)</f>
        <v>49598.878964146221</v>
      </c>
      <c r="Y226" s="13">
        <f>SUMIFS(Inyecciones!$E$2:$E$14185,Inyecciones!$A$2:$A$14185,Balance!Y$4,Inyecciones!$B$2:$B$14185,Balance!$B226,Inyecciones!$C$2:$C$14185,Balance!Y$5)</f>
        <v>46110.831722113136</v>
      </c>
      <c r="Z226" s="14">
        <f>SUMIFS(Inyecciones!$E$2:$E$14185,Inyecciones!$A$2:$A$14185,Balance!Z$4,Inyecciones!$B$2:$B$14185,Balance!$B226,Inyecciones!$C$2:$C$14185,Balance!Z$5)</f>
        <v>58008.612012048477</v>
      </c>
      <c r="AA226" s="12">
        <f>SUMIFS(Inyecciones!$E$2:$E$14185,Inyecciones!$A$2:$A$14185,Balance!AA$4,Inyecciones!$B$2:$B$14185,Balance!$B226,Inyecciones!$C$2:$C$14185,Balance!AA$5)</f>
        <v>11450.766878198499</v>
      </c>
      <c r="AB226" s="13">
        <f>SUMIFS(Inyecciones!$E$2:$E$14185,Inyecciones!$A$2:$A$14185,Balance!AB$4,Inyecciones!$B$2:$B$14185,Balance!$B226,Inyecciones!$C$2:$C$14185,Balance!AB$5)</f>
        <v>64369.955700455408</v>
      </c>
      <c r="AC226" s="13">
        <f>SUMIFS(Inyecciones!$E$2:$E$14185,Inyecciones!$A$2:$A$14185,Balance!AC$4,Inyecciones!$B$2:$B$14185,Balance!$B226,Inyecciones!$C$2:$C$14185,Balance!AC$5)</f>
        <v>42242.48068509053</v>
      </c>
      <c r="AD226" s="13">
        <f>SUMIFS(Inyecciones!$E$2:$E$14185,Inyecciones!$A$2:$A$14185,Balance!AD$4,Inyecciones!$B$2:$B$14185,Balance!$B226,Inyecciones!$C$2:$C$14185,Balance!AD$5)</f>
        <v>26267.774703093532</v>
      </c>
      <c r="AE226" s="13">
        <f>SUMIFS(Inyecciones!$E$2:$E$14185,Inyecciones!$A$2:$A$14185,Balance!AE$4,Inyecciones!$B$2:$B$14185,Balance!$B226,Inyecciones!$C$2:$C$14185,Balance!AE$5)</f>
        <v>16924.38869675712</v>
      </c>
      <c r="AF226" s="13">
        <f>SUMIFS(Inyecciones!$E$2:$E$14185,Inyecciones!$A$2:$A$14185,Balance!AF$4,Inyecciones!$B$2:$B$14185,Balance!$B226,Inyecciones!$C$2:$C$14185,Balance!AF$5)</f>
        <v>14199.57935917446</v>
      </c>
      <c r="AG226" s="13">
        <f>SUMIFS(Inyecciones!$E$2:$E$14185,Inyecciones!$A$2:$A$14185,Balance!AG$4,Inyecciones!$B$2:$B$14185,Balance!$B226,Inyecciones!$C$2:$C$14185,Balance!AG$5)</f>
        <v>72192.547177066299</v>
      </c>
      <c r="AH226" s="13">
        <f>SUMIFS(Inyecciones!$E$2:$E$14185,Inyecciones!$A$2:$A$14185,Balance!AH$4,Inyecciones!$B$2:$B$14185,Balance!$B226,Inyecciones!$C$2:$C$14185,Balance!AH$5)</f>
        <v>55013.861558832643</v>
      </c>
      <c r="AI226" s="13">
        <f>SUMIFS(Inyecciones!$E$2:$E$14185,Inyecciones!$A$2:$A$14185,Balance!AI$4,Inyecciones!$B$2:$B$14185,Balance!$B226,Inyecciones!$C$2:$C$14185,Balance!AI$5)</f>
        <v>79173.631612821409</v>
      </c>
      <c r="AJ226" s="13">
        <f>SUMIFS(Inyecciones!$E$2:$E$14185,Inyecciones!$A$2:$A$14185,Balance!AJ$4,Inyecciones!$B$2:$B$14185,Balance!$B226,Inyecciones!$C$2:$C$14185,Balance!AJ$5)</f>
        <v>83189.598963262863</v>
      </c>
      <c r="AK226" s="13">
        <f>SUMIFS(Inyecciones!$E$2:$E$14185,Inyecciones!$A$2:$A$14185,Balance!AK$4,Inyecciones!$B$2:$B$14185,Balance!$B226,Inyecciones!$C$2:$C$14185,Balance!AK$5)</f>
        <v>84840.530940719153</v>
      </c>
      <c r="AL226" s="14">
        <f>SUMIFS(Inyecciones!$E$2:$E$14185,Inyecciones!$A$2:$A$14185,Balance!AL$4,Inyecciones!$B$2:$B$14185,Balance!$B226,Inyecciones!$C$2:$C$14185,Balance!AL$5)</f>
        <v>56421.706000329621</v>
      </c>
      <c r="AM226" s="13"/>
      <c r="AN226" s="12">
        <f>SUMIFS('Retiro Mensual'!$E$2:$E$2629,'Retiro Mensual'!$A$2:$A$2629,AN$4,'Retiro Mensual'!$B$2:$B$2629,$B226,'Retiro Mensual'!$C$2:$C$2629,AN$5)</f>
        <v>0</v>
      </c>
      <c r="AO226" s="13">
        <f>SUMIFS('Retiro Mensual'!$E$2:$E$2629,'Retiro Mensual'!$A$2:$A$2629,AO$4,'Retiro Mensual'!$B$2:$B$2629,$B226,'Retiro Mensual'!$C$2:$C$2629,AO$5)</f>
        <v>0</v>
      </c>
      <c r="AP226" s="13">
        <f>SUMIFS('Retiro Mensual'!$E$2:$E$2629,'Retiro Mensual'!$A$2:$A$2629,AP$4,'Retiro Mensual'!$B$2:$B$2629,$B226,'Retiro Mensual'!$C$2:$C$2629,AP$5)</f>
        <v>0</v>
      </c>
      <c r="AQ226" s="13">
        <f>SUMIFS('Retiro Mensual'!$E$2:$E$2629,'Retiro Mensual'!$A$2:$A$2629,AQ$4,'Retiro Mensual'!$B$2:$B$2629,$B226,'Retiro Mensual'!$C$2:$C$2629,AQ$5)</f>
        <v>0</v>
      </c>
      <c r="AR226" s="13">
        <f>SUMIFS('Retiro Mensual'!$E$2:$E$2629,'Retiro Mensual'!$A$2:$A$2629,AR$4,'Retiro Mensual'!$B$2:$B$2629,$B226,'Retiro Mensual'!$C$2:$C$2629,AR$5)</f>
        <v>0</v>
      </c>
      <c r="AS226" s="13">
        <f>SUMIFS('Retiro Mensual'!$E$2:$E$2629,'Retiro Mensual'!$A$2:$A$2629,AS$4,'Retiro Mensual'!$B$2:$B$2629,$B226,'Retiro Mensual'!$C$2:$C$2629,AS$5)</f>
        <v>0</v>
      </c>
      <c r="AT226" s="13">
        <f>SUMIFS('Retiro Mensual'!$E$2:$E$2629,'Retiro Mensual'!$A$2:$A$2629,AT$4,'Retiro Mensual'!$B$2:$B$2629,$B226,'Retiro Mensual'!$C$2:$C$2629,AT$5)</f>
        <v>0</v>
      </c>
      <c r="AU226" s="13">
        <f>SUMIFS('Retiro Mensual'!$E$2:$E$2629,'Retiro Mensual'!$A$2:$A$2629,AU$4,'Retiro Mensual'!$B$2:$B$2629,$B226,'Retiro Mensual'!$C$2:$C$2629,AU$5)</f>
        <v>0</v>
      </c>
      <c r="AV226" s="13">
        <f>SUMIFS('Retiro Mensual'!$E$2:$E$2629,'Retiro Mensual'!$A$2:$A$2629,AV$4,'Retiro Mensual'!$B$2:$B$2629,$B226,'Retiro Mensual'!$C$2:$C$2629,AV$5)</f>
        <v>0</v>
      </c>
      <c r="AW226" s="13">
        <f>SUMIFS('Retiro Mensual'!$E$2:$E$2629,'Retiro Mensual'!$A$2:$A$2629,AW$4,'Retiro Mensual'!$B$2:$B$2629,$B226,'Retiro Mensual'!$C$2:$C$2629,AW$5)</f>
        <v>0</v>
      </c>
      <c r="AX226" s="13">
        <f>SUMIFS('Retiro Mensual'!$E$2:$E$2629,'Retiro Mensual'!$A$2:$A$2629,AX$4,'Retiro Mensual'!$B$2:$B$2629,$B226,'Retiro Mensual'!$C$2:$C$2629,AX$5)</f>
        <v>0</v>
      </c>
      <c r="AY226" s="14">
        <f>SUMIFS('Retiro Mensual'!$E$2:$E$2629,'Retiro Mensual'!$A$2:$A$2629,AY$4,'Retiro Mensual'!$B$2:$B$2629,$B226,'Retiro Mensual'!$C$2:$C$2629,AY$5)</f>
        <v>0</v>
      </c>
      <c r="AZ226" s="12">
        <f>SUMIFS('Retiro Mensual'!$E$2:$E$2629,'Retiro Mensual'!$A$2:$A$2629,AZ$4,'Retiro Mensual'!$B$2:$B$2629,$B226,'Retiro Mensual'!$C$2:$C$2629,AZ$5)</f>
        <v>0</v>
      </c>
      <c r="BA226" s="13">
        <f>SUMIFS('Retiro Mensual'!$E$2:$E$2629,'Retiro Mensual'!$A$2:$A$2629,BA$4,'Retiro Mensual'!$B$2:$B$2629,$B226,'Retiro Mensual'!$C$2:$C$2629,BA$5)</f>
        <v>0</v>
      </c>
      <c r="BB226" s="13">
        <f>SUMIFS('Retiro Mensual'!$E$2:$E$2629,'Retiro Mensual'!$A$2:$A$2629,BB$4,'Retiro Mensual'!$B$2:$B$2629,$B226,'Retiro Mensual'!$C$2:$C$2629,BB$5)</f>
        <v>0</v>
      </c>
      <c r="BC226" s="13">
        <f>SUMIFS('Retiro Mensual'!$E$2:$E$2629,'Retiro Mensual'!$A$2:$A$2629,BC$4,'Retiro Mensual'!$B$2:$B$2629,$B226,'Retiro Mensual'!$C$2:$C$2629,BC$5)</f>
        <v>0</v>
      </c>
      <c r="BD226" s="13">
        <f>SUMIFS('Retiro Mensual'!$E$2:$E$2629,'Retiro Mensual'!$A$2:$A$2629,BD$4,'Retiro Mensual'!$B$2:$B$2629,$B226,'Retiro Mensual'!$C$2:$C$2629,BD$5)</f>
        <v>0</v>
      </c>
      <c r="BE226" s="13">
        <f>SUMIFS('Retiro Mensual'!$E$2:$E$2629,'Retiro Mensual'!$A$2:$A$2629,BE$4,'Retiro Mensual'!$B$2:$B$2629,$B226,'Retiro Mensual'!$C$2:$C$2629,BE$5)</f>
        <v>0</v>
      </c>
      <c r="BF226" s="13">
        <f>SUMIFS('Retiro Mensual'!$E$2:$E$2629,'Retiro Mensual'!$A$2:$A$2629,BF$4,'Retiro Mensual'!$B$2:$B$2629,$B226,'Retiro Mensual'!$C$2:$C$2629,BF$5)</f>
        <v>0</v>
      </c>
      <c r="BG226" s="13">
        <f>SUMIFS('Retiro Mensual'!$E$2:$E$2629,'Retiro Mensual'!$A$2:$A$2629,BG$4,'Retiro Mensual'!$B$2:$B$2629,$B226,'Retiro Mensual'!$C$2:$C$2629,BG$5)</f>
        <v>0</v>
      </c>
      <c r="BH226" s="13">
        <f>SUMIFS('Retiro Mensual'!$E$2:$E$2629,'Retiro Mensual'!$A$2:$A$2629,BH$4,'Retiro Mensual'!$B$2:$B$2629,$B226,'Retiro Mensual'!$C$2:$C$2629,BH$5)</f>
        <v>0</v>
      </c>
      <c r="BI226" s="13">
        <f>SUMIFS('Retiro Mensual'!$E$2:$E$2629,'Retiro Mensual'!$A$2:$A$2629,BI$4,'Retiro Mensual'!$B$2:$B$2629,$B226,'Retiro Mensual'!$C$2:$C$2629,BI$5)</f>
        <v>0</v>
      </c>
      <c r="BJ226" s="13">
        <f>SUMIFS('Retiro Mensual'!$E$2:$E$2629,'Retiro Mensual'!$A$2:$A$2629,BJ$4,'Retiro Mensual'!$B$2:$B$2629,$B226,'Retiro Mensual'!$C$2:$C$2629,BJ$5)</f>
        <v>0</v>
      </c>
      <c r="BK226" s="14">
        <f>SUMIFS('Retiro Mensual'!$E$2:$E$2629,'Retiro Mensual'!$A$2:$A$2629,BK$4,'Retiro Mensual'!$B$2:$B$2629,$B226,'Retiro Mensual'!$C$2:$C$2629,BK$5)</f>
        <v>0</v>
      </c>
      <c r="BL226" s="12">
        <f>SUMIFS('Retiro Mensual'!$E$2:$E$2629,'Retiro Mensual'!$A$2:$A$2629,BL$4,'Retiro Mensual'!$B$2:$B$2629,$B226,'Retiro Mensual'!$C$2:$C$2629,BL$5)</f>
        <v>0</v>
      </c>
      <c r="BM226" s="13">
        <f>SUMIFS('Retiro Mensual'!$E$2:$E$2629,'Retiro Mensual'!$A$2:$A$2629,BM$4,'Retiro Mensual'!$B$2:$B$2629,$B226,'Retiro Mensual'!$C$2:$C$2629,BM$5)</f>
        <v>0</v>
      </c>
      <c r="BN226" s="13">
        <f>SUMIFS('Retiro Mensual'!$E$2:$E$2629,'Retiro Mensual'!$A$2:$A$2629,BN$4,'Retiro Mensual'!$B$2:$B$2629,$B226,'Retiro Mensual'!$C$2:$C$2629,BN$5)</f>
        <v>0</v>
      </c>
      <c r="BO226" s="13">
        <f>SUMIFS('Retiro Mensual'!$E$2:$E$2629,'Retiro Mensual'!$A$2:$A$2629,BO$4,'Retiro Mensual'!$B$2:$B$2629,$B226,'Retiro Mensual'!$C$2:$C$2629,BO$5)</f>
        <v>0</v>
      </c>
      <c r="BP226" s="13">
        <f>SUMIFS('Retiro Mensual'!$E$2:$E$2629,'Retiro Mensual'!$A$2:$A$2629,BP$4,'Retiro Mensual'!$B$2:$B$2629,$B226,'Retiro Mensual'!$C$2:$C$2629,BP$5)</f>
        <v>0</v>
      </c>
      <c r="BQ226" s="13">
        <f>SUMIFS('Retiro Mensual'!$E$2:$E$2629,'Retiro Mensual'!$A$2:$A$2629,BQ$4,'Retiro Mensual'!$B$2:$B$2629,$B226,'Retiro Mensual'!$C$2:$C$2629,BQ$5)</f>
        <v>0</v>
      </c>
      <c r="BR226" s="13">
        <f>SUMIFS('Retiro Mensual'!$E$2:$E$2629,'Retiro Mensual'!$A$2:$A$2629,BR$4,'Retiro Mensual'!$B$2:$B$2629,$B226,'Retiro Mensual'!$C$2:$C$2629,BR$5)</f>
        <v>0</v>
      </c>
      <c r="BS226" s="13">
        <f>SUMIFS('Retiro Mensual'!$E$2:$E$2629,'Retiro Mensual'!$A$2:$A$2629,BS$4,'Retiro Mensual'!$B$2:$B$2629,$B226,'Retiro Mensual'!$C$2:$C$2629,BS$5)</f>
        <v>0</v>
      </c>
      <c r="BT226" s="13">
        <f>SUMIFS('Retiro Mensual'!$E$2:$E$2629,'Retiro Mensual'!$A$2:$A$2629,BT$4,'Retiro Mensual'!$B$2:$B$2629,$B226,'Retiro Mensual'!$C$2:$C$2629,BT$5)</f>
        <v>0</v>
      </c>
      <c r="BU226" s="13">
        <f>SUMIFS('Retiro Mensual'!$E$2:$E$2629,'Retiro Mensual'!$A$2:$A$2629,BU$4,'Retiro Mensual'!$B$2:$B$2629,$B226,'Retiro Mensual'!$C$2:$C$2629,BU$5)</f>
        <v>0</v>
      </c>
      <c r="BV226" s="13">
        <f>SUMIFS('Retiro Mensual'!$E$2:$E$2629,'Retiro Mensual'!$A$2:$A$2629,BV$4,'Retiro Mensual'!$B$2:$B$2629,$B226,'Retiro Mensual'!$C$2:$C$2629,BV$5)</f>
        <v>0</v>
      </c>
      <c r="BW226" s="14">
        <f>SUMIFS('Retiro Mensual'!$E$2:$E$2629,'Retiro Mensual'!$A$2:$A$2629,BW$4,'Retiro Mensual'!$B$2:$B$2629,$B226,'Retiro Mensual'!$C$2:$C$2629,BW$5)</f>
        <v>0</v>
      </c>
      <c r="BX226" s="13"/>
      <c r="BY226" s="12">
        <f>SUMIFS('Compra Ventas'!$E$2:$E$2700,'Compra Ventas'!$A$2:$A$2700,BY$4,'Compra Ventas'!$B$2:$B$2700,$B226,'Compra Ventas'!$C$2:$C$2700,BY$5)</f>
        <v>0</v>
      </c>
      <c r="BZ226" s="13">
        <f>SUMIFS('Compra Ventas'!$E$2:$E$2700,'Compra Ventas'!$A$2:$A$2700,BZ$4,'Compra Ventas'!$B$2:$B$2700,$B226,'Compra Ventas'!$C$2:$C$2700,BZ$5)</f>
        <v>0</v>
      </c>
      <c r="CA226" s="13">
        <f>SUMIFS('Compra Ventas'!$E$2:$E$2700,'Compra Ventas'!$A$2:$A$2700,CA$4,'Compra Ventas'!$B$2:$B$2700,$B226,'Compra Ventas'!$C$2:$C$2700,CA$5)</f>
        <v>0</v>
      </c>
      <c r="CB226" s="13">
        <f>SUMIFS('Compra Ventas'!$E$2:$E$2700,'Compra Ventas'!$A$2:$A$2700,CB$4,'Compra Ventas'!$B$2:$B$2700,$B226,'Compra Ventas'!$C$2:$C$2700,CB$5)</f>
        <v>0</v>
      </c>
      <c r="CC226" s="13">
        <f>SUMIFS('Compra Ventas'!$E$2:$E$2700,'Compra Ventas'!$A$2:$A$2700,CC$4,'Compra Ventas'!$B$2:$B$2700,$B226,'Compra Ventas'!$C$2:$C$2700,CC$5)</f>
        <v>0</v>
      </c>
      <c r="CD226" s="13">
        <f>SUMIFS('Compra Ventas'!$E$2:$E$2700,'Compra Ventas'!$A$2:$A$2700,CD$4,'Compra Ventas'!$B$2:$B$2700,$B226,'Compra Ventas'!$C$2:$C$2700,CD$5)</f>
        <v>0</v>
      </c>
      <c r="CE226" s="13">
        <f>SUMIFS('Compra Ventas'!$E$2:$E$2700,'Compra Ventas'!$A$2:$A$2700,CE$4,'Compra Ventas'!$B$2:$B$2700,$B226,'Compra Ventas'!$C$2:$C$2700,CE$5)</f>
        <v>0</v>
      </c>
      <c r="CF226" s="13">
        <f>SUMIFS('Compra Ventas'!$E$2:$E$2700,'Compra Ventas'!$A$2:$A$2700,CF$4,'Compra Ventas'!$B$2:$B$2700,$B226,'Compra Ventas'!$C$2:$C$2700,CF$5)</f>
        <v>0</v>
      </c>
      <c r="CG226" s="13">
        <f>SUMIFS('Compra Ventas'!$E$2:$E$2700,'Compra Ventas'!$A$2:$A$2700,CG$4,'Compra Ventas'!$B$2:$B$2700,$B226,'Compra Ventas'!$C$2:$C$2700,CG$5)</f>
        <v>0</v>
      </c>
      <c r="CH226" s="13">
        <f>SUMIFS('Compra Ventas'!$E$2:$E$2700,'Compra Ventas'!$A$2:$A$2700,CH$4,'Compra Ventas'!$B$2:$B$2700,$B226,'Compra Ventas'!$C$2:$C$2700,CH$5)</f>
        <v>0</v>
      </c>
      <c r="CI226" s="13">
        <f>SUMIFS('Compra Ventas'!$E$2:$E$2700,'Compra Ventas'!$A$2:$A$2700,CI$4,'Compra Ventas'!$B$2:$B$2700,$B226,'Compra Ventas'!$C$2:$C$2700,CI$5)</f>
        <v>0</v>
      </c>
      <c r="CJ226" s="14">
        <f>SUMIFS('Compra Ventas'!$E$2:$E$2700,'Compra Ventas'!$A$2:$A$2700,CJ$4,'Compra Ventas'!$B$2:$B$2700,$B226,'Compra Ventas'!$C$2:$C$2700,CJ$5)</f>
        <v>0</v>
      </c>
      <c r="CK226" s="12">
        <f>SUMIFS('Compra Ventas'!$E$2:$E$2700,'Compra Ventas'!$A$2:$A$2700,CK$4,'Compra Ventas'!$B$2:$B$2700,$B226,'Compra Ventas'!$C$2:$C$2700,CK$5)</f>
        <v>0</v>
      </c>
      <c r="CL226" s="13">
        <f>SUMIFS('Compra Ventas'!$E$2:$E$2700,'Compra Ventas'!$A$2:$A$2700,CL$4,'Compra Ventas'!$B$2:$B$2700,$B226,'Compra Ventas'!$C$2:$C$2700,CL$5)</f>
        <v>0</v>
      </c>
      <c r="CM226" s="13">
        <f>SUMIFS('Compra Ventas'!$E$2:$E$2700,'Compra Ventas'!$A$2:$A$2700,CM$4,'Compra Ventas'!$B$2:$B$2700,$B226,'Compra Ventas'!$C$2:$C$2700,CM$5)</f>
        <v>0</v>
      </c>
      <c r="CN226" s="13">
        <f>SUMIFS('Compra Ventas'!$E$2:$E$2700,'Compra Ventas'!$A$2:$A$2700,CN$4,'Compra Ventas'!$B$2:$B$2700,$B226,'Compra Ventas'!$C$2:$C$2700,CN$5)</f>
        <v>0</v>
      </c>
      <c r="CO226" s="13">
        <f>SUMIFS('Compra Ventas'!$E$2:$E$2700,'Compra Ventas'!$A$2:$A$2700,CO$4,'Compra Ventas'!$B$2:$B$2700,$B226,'Compra Ventas'!$C$2:$C$2700,CO$5)</f>
        <v>0</v>
      </c>
      <c r="CP226" s="13">
        <f>SUMIFS('Compra Ventas'!$E$2:$E$2700,'Compra Ventas'!$A$2:$A$2700,CP$4,'Compra Ventas'!$B$2:$B$2700,$B226,'Compra Ventas'!$C$2:$C$2700,CP$5)</f>
        <v>0</v>
      </c>
      <c r="CQ226" s="13">
        <f>SUMIFS('Compra Ventas'!$E$2:$E$2700,'Compra Ventas'!$A$2:$A$2700,CQ$4,'Compra Ventas'!$B$2:$B$2700,$B226,'Compra Ventas'!$C$2:$C$2700,CQ$5)</f>
        <v>0</v>
      </c>
      <c r="CR226" s="13">
        <f>SUMIFS('Compra Ventas'!$E$2:$E$2700,'Compra Ventas'!$A$2:$A$2700,CR$4,'Compra Ventas'!$B$2:$B$2700,$B226,'Compra Ventas'!$C$2:$C$2700,CR$5)</f>
        <v>0</v>
      </c>
      <c r="CS226" s="13">
        <f>SUMIFS('Compra Ventas'!$E$2:$E$2700,'Compra Ventas'!$A$2:$A$2700,CS$4,'Compra Ventas'!$B$2:$B$2700,$B226,'Compra Ventas'!$C$2:$C$2700,CS$5)</f>
        <v>0</v>
      </c>
      <c r="CT226" s="13">
        <f>SUMIFS('Compra Ventas'!$E$2:$E$2700,'Compra Ventas'!$A$2:$A$2700,CT$4,'Compra Ventas'!$B$2:$B$2700,$B226,'Compra Ventas'!$C$2:$C$2700,CT$5)</f>
        <v>0</v>
      </c>
      <c r="CU226" s="13">
        <f>SUMIFS('Compra Ventas'!$E$2:$E$2700,'Compra Ventas'!$A$2:$A$2700,CU$4,'Compra Ventas'!$B$2:$B$2700,$B226,'Compra Ventas'!$C$2:$C$2700,CU$5)</f>
        <v>0</v>
      </c>
      <c r="CV226" s="14">
        <f>SUMIFS('Compra Ventas'!$E$2:$E$2700,'Compra Ventas'!$A$2:$A$2700,CV$4,'Compra Ventas'!$B$2:$B$2700,$B226,'Compra Ventas'!$C$2:$C$2700,CV$5)</f>
        <v>0</v>
      </c>
      <c r="CW226" s="12">
        <f>SUMIFS('Compra Ventas'!$E$2:$E$2700,'Compra Ventas'!$A$2:$A$2700,CW$4,'Compra Ventas'!$B$2:$B$2700,$B226,'Compra Ventas'!$C$2:$C$2700,CW$5)</f>
        <v>0</v>
      </c>
      <c r="CX226" s="13">
        <f>SUMIFS('Compra Ventas'!$E$2:$E$2700,'Compra Ventas'!$A$2:$A$2700,CX$4,'Compra Ventas'!$B$2:$B$2700,$B226,'Compra Ventas'!$C$2:$C$2700,CX$5)</f>
        <v>0</v>
      </c>
      <c r="CY226" s="13">
        <f>SUMIFS('Compra Ventas'!$E$2:$E$2700,'Compra Ventas'!$A$2:$A$2700,CY$4,'Compra Ventas'!$B$2:$B$2700,$B226,'Compra Ventas'!$C$2:$C$2700,CY$5)</f>
        <v>0</v>
      </c>
      <c r="CZ226" s="13">
        <f>SUMIFS('Compra Ventas'!$E$2:$E$2700,'Compra Ventas'!$A$2:$A$2700,CZ$4,'Compra Ventas'!$B$2:$B$2700,$B226,'Compra Ventas'!$C$2:$C$2700,CZ$5)</f>
        <v>0</v>
      </c>
      <c r="DA226" s="13">
        <f>SUMIFS('Compra Ventas'!$E$2:$E$2700,'Compra Ventas'!$A$2:$A$2700,DA$4,'Compra Ventas'!$B$2:$B$2700,$B226,'Compra Ventas'!$C$2:$C$2700,DA$5)</f>
        <v>0</v>
      </c>
      <c r="DB226" s="13">
        <f>SUMIFS('Compra Ventas'!$E$2:$E$2700,'Compra Ventas'!$A$2:$A$2700,DB$4,'Compra Ventas'!$B$2:$B$2700,$B226,'Compra Ventas'!$C$2:$C$2700,DB$5)</f>
        <v>0</v>
      </c>
      <c r="DC226" s="13">
        <f>SUMIFS('Compra Ventas'!$E$2:$E$2700,'Compra Ventas'!$A$2:$A$2700,DC$4,'Compra Ventas'!$B$2:$B$2700,$B226,'Compra Ventas'!$C$2:$C$2700,DC$5)</f>
        <v>0</v>
      </c>
      <c r="DD226" s="13">
        <f>SUMIFS('Compra Ventas'!$E$2:$E$2700,'Compra Ventas'!$A$2:$A$2700,DD$4,'Compra Ventas'!$B$2:$B$2700,$B226,'Compra Ventas'!$C$2:$C$2700,DD$5)</f>
        <v>0</v>
      </c>
      <c r="DE226" s="13">
        <f>SUMIFS('Compra Ventas'!$E$2:$E$2700,'Compra Ventas'!$A$2:$A$2700,DE$4,'Compra Ventas'!$B$2:$B$2700,$B226,'Compra Ventas'!$C$2:$C$2700,DE$5)</f>
        <v>0</v>
      </c>
      <c r="DF226" s="13">
        <f>SUMIFS('Compra Ventas'!$E$2:$E$2700,'Compra Ventas'!$A$2:$A$2700,DF$4,'Compra Ventas'!$B$2:$B$2700,$B226,'Compra Ventas'!$C$2:$C$2700,DF$5)</f>
        <v>0</v>
      </c>
      <c r="DG226" s="13">
        <f>SUMIFS('Compra Ventas'!$E$2:$E$2700,'Compra Ventas'!$A$2:$A$2700,DG$4,'Compra Ventas'!$B$2:$B$2700,$B226,'Compra Ventas'!$C$2:$C$2700,DG$5)</f>
        <v>0</v>
      </c>
      <c r="DH226" s="14">
        <f>SUMIFS('Compra Ventas'!$E$2:$E$2700,'Compra Ventas'!$A$2:$A$2700,DH$4,'Compra Ventas'!$B$2:$B$2700,$B226,'Compra Ventas'!$C$2:$C$2700,DH$5)</f>
        <v>0</v>
      </c>
      <c r="DI226" s="84"/>
      <c r="DJ226" s="98">
        <f>SUMIFS('Ajuste Ciclado'!D$5:D$47,'Ajuste Ciclado'!$C$5:$C$47,Balance!DJ$4,'Ajuste Ciclado'!$B$5:$B$47,Balance!$B226)</f>
        <v>0</v>
      </c>
      <c r="DK226" s="99">
        <f>SUMIFS('Ajuste Ciclado'!E$5:E$47,'Ajuste Ciclado'!$C$5:$C$47,Balance!DK$4,'Ajuste Ciclado'!$B$5:$B$47,Balance!$B226)</f>
        <v>0</v>
      </c>
      <c r="DL226" s="99">
        <f>SUMIFS('Ajuste Ciclado'!F$5:F$47,'Ajuste Ciclado'!$C$5:$C$47,Balance!DL$4,'Ajuste Ciclado'!$B$5:$B$47,Balance!$B226)</f>
        <v>0</v>
      </c>
      <c r="DM226" s="99">
        <f>SUMIFS('Ajuste Ciclado'!G$5:G$47,'Ajuste Ciclado'!$C$5:$C$47,Balance!DM$4,'Ajuste Ciclado'!$B$5:$B$47,Balance!$B226)</f>
        <v>0</v>
      </c>
      <c r="DN226" s="99">
        <f>SUMIFS('Ajuste Ciclado'!H$5:H$47,'Ajuste Ciclado'!$C$5:$C$47,Balance!DN$4,'Ajuste Ciclado'!$B$5:$B$47,Balance!$B226)</f>
        <v>0</v>
      </c>
      <c r="DO226" s="99">
        <f>SUMIFS('Ajuste Ciclado'!I$5:I$47,'Ajuste Ciclado'!$C$5:$C$47,Balance!DO$4,'Ajuste Ciclado'!$B$5:$B$47,Balance!$B226)</f>
        <v>0</v>
      </c>
      <c r="DP226" s="99">
        <f>SUMIFS('Ajuste Ciclado'!J$5:J$47,'Ajuste Ciclado'!$C$5:$C$47,Balance!DP$4,'Ajuste Ciclado'!$B$5:$B$47,Balance!$B226)</f>
        <v>0</v>
      </c>
      <c r="DQ226" s="99">
        <f>SUMIFS('Ajuste Ciclado'!K$5:K$47,'Ajuste Ciclado'!$C$5:$C$47,Balance!DQ$4,'Ajuste Ciclado'!$B$5:$B$47,Balance!$B226)</f>
        <v>0</v>
      </c>
      <c r="DR226" s="99">
        <f>SUMIFS('Ajuste Ciclado'!L$5:L$47,'Ajuste Ciclado'!$C$5:$C$47,Balance!DR$4,'Ajuste Ciclado'!$B$5:$B$47,Balance!$B226)</f>
        <v>0</v>
      </c>
      <c r="DS226" s="99">
        <f>SUMIFS('Ajuste Ciclado'!M$5:M$47,'Ajuste Ciclado'!$C$5:$C$47,Balance!DS$4,'Ajuste Ciclado'!$B$5:$B$47,Balance!$B226)</f>
        <v>0</v>
      </c>
      <c r="DT226" s="99">
        <f>SUMIFS('Ajuste Ciclado'!N$5:N$47,'Ajuste Ciclado'!$C$5:$C$47,Balance!DT$4,'Ajuste Ciclado'!$B$5:$B$47,Balance!$B226)</f>
        <v>0</v>
      </c>
      <c r="DU226" s="100">
        <f>SUMIFS('Ajuste Ciclado'!O$5:O$47,'Ajuste Ciclado'!$C$5:$C$47,Balance!DU$4,'Ajuste Ciclado'!$B$5:$B$47,Balance!$B226)</f>
        <v>0</v>
      </c>
      <c r="DV226" s="98">
        <f>SUMIFS('Ajuste Ciclado'!D$5:D$47,'Ajuste Ciclado'!$C$5:$C$47,Balance!DV$4,'Ajuste Ciclado'!$B$5:$B$47,Balance!$B226)</f>
        <v>0</v>
      </c>
      <c r="DW226" s="99">
        <f>SUMIFS('Ajuste Ciclado'!E$5:E$47,'Ajuste Ciclado'!$C$5:$C$47,Balance!DW$4,'Ajuste Ciclado'!$B$5:$B$47,Balance!$B226)</f>
        <v>0</v>
      </c>
      <c r="DX226" s="99">
        <f>SUMIFS('Ajuste Ciclado'!F$5:F$47,'Ajuste Ciclado'!$C$5:$C$47,Balance!DX$4,'Ajuste Ciclado'!$B$5:$B$47,Balance!$B226)</f>
        <v>0</v>
      </c>
      <c r="DY226" s="99">
        <f>SUMIFS('Ajuste Ciclado'!G$5:G$47,'Ajuste Ciclado'!$C$5:$C$47,Balance!DY$4,'Ajuste Ciclado'!$B$5:$B$47,Balance!$B226)</f>
        <v>0</v>
      </c>
      <c r="DZ226" s="99">
        <f>SUMIFS('Ajuste Ciclado'!H$5:H$47,'Ajuste Ciclado'!$C$5:$C$47,Balance!DZ$4,'Ajuste Ciclado'!$B$5:$B$47,Balance!$B226)</f>
        <v>0</v>
      </c>
      <c r="EA226" s="99">
        <f>SUMIFS('Ajuste Ciclado'!I$5:I$47,'Ajuste Ciclado'!$C$5:$C$47,Balance!EA$4,'Ajuste Ciclado'!$B$5:$B$47,Balance!$B226)</f>
        <v>0</v>
      </c>
      <c r="EB226" s="99">
        <f>SUMIFS('Ajuste Ciclado'!J$5:J$47,'Ajuste Ciclado'!$C$5:$C$47,Balance!EB$4,'Ajuste Ciclado'!$B$5:$B$47,Balance!$B226)</f>
        <v>0</v>
      </c>
      <c r="EC226" s="99">
        <f>SUMIFS('Ajuste Ciclado'!K$5:K$47,'Ajuste Ciclado'!$C$5:$C$47,Balance!EC$4,'Ajuste Ciclado'!$B$5:$B$47,Balance!$B226)</f>
        <v>0</v>
      </c>
      <c r="ED226" s="99">
        <f>SUMIFS('Ajuste Ciclado'!L$5:L$47,'Ajuste Ciclado'!$C$5:$C$47,Balance!ED$4,'Ajuste Ciclado'!$B$5:$B$47,Balance!$B226)</f>
        <v>0</v>
      </c>
      <c r="EE226" s="99">
        <f>SUMIFS('Ajuste Ciclado'!M$5:M$47,'Ajuste Ciclado'!$C$5:$C$47,Balance!EE$4,'Ajuste Ciclado'!$B$5:$B$47,Balance!$B226)</f>
        <v>0</v>
      </c>
      <c r="EF226" s="99">
        <f>SUMIFS('Ajuste Ciclado'!N$5:N$47,'Ajuste Ciclado'!$C$5:$C$47,Balance!EF$4,'Ajuste Ciclado'!$B$5:$B$47,Balance!$B226)</f>
        <v>0</v>
      </c>
      <c r="EG226" s="100">
        <f>SUMIFS('Ajuste Ciclado'!O$5:O$47,'Ajuste Ciclado'!$C$5:$C$47,Balance!EG$4,'Ajuste Ciclado'!$B$5:$B$47,Balance!$B226)</f>
        <v>0</v>
      </c>
      <c r="EH226" s="98">
        <f>SUMIFS('Ajuste Ciclado'!D$5:D$47,'Ajuste Ciclado'!$C$5:$C$47,Balance!EH$4,'Ajuste Ciclado'!$B$5:$B$47,Balance!$B226)</f>
        <v>0</v>
      </c>
      <c r="EI226" s="99">
        <f>SUMIFS('Ajuste Ciclado'!E$5:E$47,'Ajuste Ciclado'!$C$5:$C$47,Balance!EI$4,'Ajuste Ciclado'!$B$5:$B$47,Balance!$B226)</f>
        <v>0</v>
      </c>
      <c r="EJ226" s="99">
        <f>SUMIFS('Ajuste Ciclado'!F$5:F$47,'Ajuste Ciclado'!$C$5:$C$47,Balance!EJ$4,'Ajuste Ciclado'!$B$5:$B$47,Balance!$B226)</f>
        <v>0</v>
      </c>
      <c r="EK226" s="99">
        <f>SUMIFS('Ajuste Ciclado'!G$5:G$47,'Ajuste Ciclado'!$C$5:$C$47,Balance!EK$4,'Ajuste Ciclado'!$B$5:$B$47,Balance!$B226)</f>
        <v>0</v>
      </c>
      <c r="EL226" s="99">
        <f>SUMIFS('Ajuste Ciclado'!H$5:H$47,'Ajuste Ciclado'!$C$5:$C$47,Balance!EL$4,'Ajuste Ciclado'!$B$5:$B$47,Balance!$B226)</f>
        <v>0</v>
      </c>
      <c r="EM226" s="99">
        <f>SUMIFS('Ajuste Ciclado'!I$5:I$47,'Ajuste Ciclado'!$C$5:$C$47,Balance!EM$4,'Ajuste Ciclado'!$B$5:$B$47,Balance!$B226)</f>
        <v>0</v>
      </c>
      <c r="EN226" s="99">
        <f>SUMIFS('Ajuste Ciclado'!J$5:J$47,'Ajuste Ciclado'!$C$5:$C$47,Balance!EN$4,'Ajuste Ciclado'!$B$5:$B$47,Balance!$B226)</f>
        <v>0</v>
      </c>
      <c r="EO226" s="99">
        <f>SUMIFS('Ajuste Ciclado'!K$5:K$47,'Ajuste Ciclado'!$C$5:$C$47,Balance!EO$4,'Ajuste Ciclado'!$B$5:$B$47,Balance!$B226)</f>
        <v>0</v>
      </c>
      <c r="EP226" s="99">
        <f>SUMIFS('Ajuste Ciclado'!L$5:L$47,'Ajuste Ciclado'!$C$5:$C$47,Balance!EP$4,'Ajuste Ciclado'!$B$5:$B$47,Balance!$B226)</f>
        <v>0</v>
      </c>
      <c r="EQ226" s="99">
        <f>SUMIFS('Ajuste Ciclado'!M$5:M$47,'Ajuste Ciclado'!$C$5:$C$47,Balance!EQ$4,'Ajuste Ciclado'!$B$5:$B$47,Balance!$B226)</f>
        <v>0</v>
      </c>
      <c r="ER226" s="99">
        <f>SUMIFS('Ajuste Ciclado'!N$5:N$47,'Ajuste Ciclado'!$C$5:$C$47,Balance!ER$4,'Ajuste Ciclado'!$B$5:$B$47,Balance!$B226)</f>
        <v>0</v>
      </c>
      <c r="ES226" s="100">
        <f>SUMIFS('Ajuste Ciclado'!O$5:O$47,'Ajuste Ciclado'!$C$5:$C$47,Balance!ES$4,'Ajuste Ciclado'!$B$5:$B$47,Balance!$B226)</f>
        <v>0</v>
      </c>
      <c r="ET226" s="84"/>
      <c r="EU226" s="12">
        <f t="shared" si="328"/>
        <v>14330.846977004619</v>
      </c>
      <c r="EV226" s="13">
        <f t="shared" si="293"/>
        <v>105398.62943529749</v>
      </c>
      <c r="EW226" s="13">
        <f t="shared" si="294"/>
        <v>65871.112524069584</v>
      </c>
      <c r="EX226" s="13">
        <f t="shared" si="295"/>
        <v>70864.773260471135</v>
      </c>
      <c r="EY226" s="13">
        <f t="shared" si="296"/>
        <v>82966.209040524234</v>
      </c>
      <c r="EZ226" s="13">
        <f t="shared" si="297"/>
        <v>134075.74383782409</v>
      </c>
      <c r="FA226" s="13">
        <f t="shared" si="298"/>
        <v>131615.71622715719</v>
      </c>
      <c r="FB226" s="13">
        <f t="shared" si="299"/>
        <v>106340.2684805638</v>
      </c>
      <c r="FC226" s="13">
        <f t="shared" si="300"/>
        <v>115161.04281231599</v>
      </c>
      <c r="FD226" s="13">
        <f t="shared" si="301"/>
        <v>35373.086320898881</v>
      </c>
      <c r="FE226" s="13">
        <f t="shared" si="302"/>
        <v>20452.77853022248</v>
      </c>
      <c r="FF226" s="14">
        <f t="shared" si="303"/>
        <v>20413.807994077499</v>
      </c>
      <c r="FG226" s="12">
        <f t="shared" si="304"/>
        <v>12014.1319503699</v>
      </c>
      <c r="FH226" s="13">
        <f t="shared" si="305"/>
        <v>94193.519745656522</v>
      </c>
      <c r="FI226" s="13">
        <f t="shared" si="306"/>
        <v>40179.404854755558</v>
      </c>
      <c r="FJ226" s="13">
        <f t="shared" si="307"/>
        <v>15842.43074100649</v>
      </c>
      <c r="FK226" s="13">
        <f t="shared" si="308"/>
        <v>104104.90458036269</v>
      </c>
      <c r="FL226" s="13">
        <f t="shared" si="309"/>
        <v>138059.67168035329</v>
      </c>
      <c r="FM226" s="13">
        <f t="shared" si="310"/>
        <v>142661.01374691649</v>
      </c>
      <c r="FN226" s="13">
        <f t="shared" si="311"/>
        <v>140730.33356361021</v>
      </c>
      <c r="FO226" s="13">
        <f t="shared" si="312"/>
        <v>119620.05548563199</v>
      </c>
      <c r="FP226" s="13">
        <f t="shared" si="313"/>
        <v>49598.878964146221</v>
      </c>
      <c r="FQ226" s="13">
        <f t="shared" si="314"/>
        <v>46110.831722113136</v>
      </c>
      <c r="FR226" s="14">
        <f t="shared" si="315"/>
        <v>58008.612012048477</v>
      </c>
      <c r="FS226" s="12">
        <f t="shared" si="316"/>
        <v>11450.766878198499</v>
      </c>
      <c r="FT226" s="13">
        <f t="shared" si="317"/>
        <v>64369.955700455408</v>
      </c>
      <c r="FU226" s="13">
        <f t="shared" si="318"/>
        <v>42242.48068509053</v>
      </c>
      <c r="FV226" s="13">
        <f t="shared" si="319"/>
        <v>26267.774703093532</v>
      </c>
      <c r="FW226" s="13">
        <f t="shared" si="320"/>
        <v>16924.38869675712</v>
      </c>
      <c r="FX226" s="13">
        <f t="shared" si="321"/>
        <v>14199.57935917446</v>
      </c>
      <c r="FY226" s="13">
        <f t="shared" si="322"/>
        <v>72192.547177066299</v>
      </c>
      <c r="FZ226" s="13">
        <f t="shared" si="323"/>
        <v>55013.861558832643</v>
      </c>
      <c r="GA226" s="13">
        <f t="shared" si="324"/>
        <v>79173.631612821409</v>
      </c>
      <c r="GB226" s="13">
        <f t="shared" si="325"/>
        <v>83189.598963262863</v>
      </c>
      <c r="GC226" s="13">
        <f t="shared" si="326"/>
        <v>84840.530940719153</v>
      </c>
      <c r="GD226" s="14">
        <f t="shared" si="327"/>
        <v>56421.706000329621</v>
      </c>
      <c r="GE226" s="84"/>
      <c r="GF226" s="12">
        <f t="shared" si="329"/>
        <v>902864.01544042688</v>
      </c>
      <c r="GG226" s="13">
        <f t="shared" si="329"/>
        <v>961123.78904697113</v>
      </c>
      <c r="GH226" s="14">
        <f t="shared" si="329"/>
        <v>606286.82227580156</v>
      </c>
      <c r="GI226" s="6">
        <f t="shared" si="330"/>
        <v>3</v>
      </c>
      <c r="GJ226" s="12">
        <f t="shared" si="331"/>
        <v>0</v>
      </c>
      <c r="GK226" s="13">
        <f t="shared" si="332"/>
        <v>0</v>
      </c>
      <c r="GL226" s="14">
        <f t="shared" si="333"/>
        <v>0</v>
      </c>
      <c r="GM226" s="84"/>
      <c r="GN226" s="66">
        <f t="shared" si="334"/>
        <v>0</v>
      </c>
      <c r="GO226" s="84"/>
      <c r="GP226" s="63" t="str" cm="1">
        <f t="array" ref="GP226">INDEX($GF$4:$GH$4,1,GI226)</f>
        <v>Sample 6</v>
      </c>
      <c r="GQ226" s="12">
        <f t="shared" si="336"/>
        <v>14330.846977004619</v>
      </c>
      <c r="GR226" s="13">
        <f t="shared" si="336"/>
        <v>20413.807994077499</v>
      </c>
      <c r="GS226" s="14">
        <f t="shared" si="336"/>
        <v>20452.77853022248</v>
      </c>
      <c r="GT226" s="12">
        <f t="shared" si="337"/>
        <v>12014.1319503699</v>
      </c>
      <c r="GU226" s="13">
        <f t="shared" si="337"/>
        <v>15842.43074100649</v>
      </c>
      <c r="GV226" s="14">
        <f t="shared" si="337"/>
        <v>40179.404854755558</v>
      </c>
      <c r="GW226" s="12">
        <f t="shared" si="338"/>
        <v>11450.766878198499</v>
      </c>
      <c r="GX226" s="13">
        <f t="shared" si="338"/>
        <v>14199.57935917446</v>
      </c>
      <c r="GY226" s="14">
        <f t="shared" si="338"/>
        <v>16924.38869675712</v>
      </c>
      <c r="GZ226" s="84" t="str">
        <f t="shared" si="290"/>
        <v>Sample 6</v>
      </c>
      <c r="HA226" s="12">
        <f t="shared" si="335"/>
        <v>0</v>
      </c>
      <c r="HB226" s="13">
        <f t="shared" si="335"/>
        <v>0</v>
      </c>
      <c r="HC226" s="14">
        <f t="shared" si="335"/>
        <v>0</v>
      </c>
      <c r="HD226" s="6">
        <f t="shared" si="291"/>
        <v>0</v>
      </c>
      <c r="HE226" s="84" t="str">
        <f t="shared" si="292"/>
        <v>Ok</v>
      </c>
    </row>
    <row r="227" spans="2:213" hidden="1" x14ac:dyDescent="0.3">
      <c r="B227" s="84" t="s">
        <v>250</v>
      </c>
      <c r="C227" s="12">
        <f>SUMIFS(Inyecciones!$E$2:$E$14185,Inyecciones!$A$2:$A$14185,Balance!C$4,Inyecciones!$B$2:$B$14185,Balance!$B227,Inyecciones!$C$2:$C$14185,Balance!C$5)</f>
        <v>7707.7024914242593</v>
      </c>
      <c r="D227" s="13">
        <f>SUMIFS(Inyecciones!$E$2:$E$14185,Inyecciones!$A$2:$A$14185,Balance!D$4,Inyecciones!$B$2:$B$14185,Balance!$B227,Inyecciones!$C$2:$C$14185,Balance!D$5)</f>
        <v>76678.384829747054</v>
      </c>
      <c r="E227" s="13">
        <f>SUMIFS(Inyecciones!$E$2:$E$14185,Inyecciones!$A$2:$A$14185,Balance!E$4,Inyecciones!$B$2:$B$14185,Balance!$B227,Inyecciones!$C$2:$C$14185,Balance!E$5)</f>
        <v>45306.715986611533</v>
      </c>
      <c r="F227" s="13">
        <f>SUMIFS(Inyecciones!$E$2:$E$14185,Inyecciones!$A$2:$A$14185,Balance!F$4,Inyecciones!$B$2:$B$14185,Balance!$B227,Inyecciones!$C$2:$C$14185,Balance!F$5)</f>
        <v>45494.701686073488</v>
      </c>
      <c r="G227" s="13">
        <f>SUMIFS(Inyecciones!$E$2:$E$14185,Inyecciones!$A$2:$A$14185,Balance!G$4,Inyecciones!$B$2:$B$14185,Balance!$B227,Inyecciones!$C$2:$C$14185,Balance!G$5)</f>
        <v>56252.284133908499</v>
      </c>
      <c r="H227" s="13">
        <f>SUMIFS(Inyecciones!$E$2:$E$14185,Inyecciones!$A$2:$A$14185,Balance!H$4,Inyecciones!$B$2:$B$14185,Balance!$B227,Inyecciones!$C$2:$C$14185,Balance!H$5)</f>
        <v>85121.51912263337</v>
      </c>
      <c r="I227" s="13">
        <f>SUMIFS(Inyecciones!$E$2:$E$14185,Inyecciones!$A$2:$A$14185,Balance!I$4,Inyecciones!$B$2:$B$14185,Balance!$B227,Inyecciones!$C$2:$C$14185,Balance!I$5)</f>
        <v>84235.328341033106</v>
      </c>
      <c r="J227" s="13">
        <f>SUMIFS(Inyecciones!$E$2:$E$14185,Inyecciones!$A$2:$A$14185,Balance!J$4,Inyecciones!$B$2:$B$14185,Balance!$B227,Inyecciones!$C$2:$C$14185,Balance!J$5)</f>
        <v>85196.94758868459</v>
      </c>
      <c r="K227" s="13">
        <f>SUMIFS(Inyecciones!$E$2:$E$14185,Inyecciones!$A$2:$A$14185,Balance!K$4,Inyecciones!$B$2:$B$14185,Balance!$B227,Inyecciones!$C$2:$C$14185,Balance!K$5)</f>
        <v>73844.120773478004</v>
      </c>
      <c r="L227" s="13">
        <f>SUMIFS(Inyecciones!$E$2:$E$14185,Inyecciones!$A$2:$A$14185,Balance!L$4,Inyecciones!$B$2:$B$14185,Balance!$B227,Inyecciones!$C$2:$C$14185,Balance!L$5)</f>
        <v>22402.954355718059</v>
      </c>
      <c r="M227" s="13">
        <f>SUMIFS(Inyecciones!$E$2:$E$14185,Inyecciones!$A$2:$A$14185,Balance!M$4,Inyecciones!$B$2:$B$14185,Balance!$B227,Inyecciones!$C$2:$C$14185,Balance!M$5)</f>
        <v>12953.42624571938</v>
      </c>
      <c r="N227" s="14">
        <f>SUMIFS(Inyecciones!$E$2:$E$14185,Inyecciones!$A$2:$A$14185,Balance!N$4,Inyecciones!$B$2:$B$14185,Balance!$B227,Inyecciones!$C$2:$C$14185,Balance!N$5)</f>
        <v>12928.74489055256</v>
      </c>
      <c r="O227" s="12">
        <f>SUMIFS(Inyecciones!$E$2:$E$14185,Inyecciones!$A$2:$A$14185,Balance!O$4,Inyecciones!$B$2:$B$14185,Balance!$B227,Inyecciones!$C$2:$C$14185,Balance!O$5)</f>
        <v>7018.5953057608886</v>
      </c>
      <c r="P227" s="13">
        <f>SUMIFS(Inyecciones!$E$2:$E$14185,Inyecciones!$A$2:$A$14185,Balance!P$4,Inyecciones!$B$2:$B$14185,Balance!$B227,Inyecciones!$C$2:$C$14185,Balance!P$5)</f>
        <v>70510.042015859392</v>
      </c>
      <c r="Q227" s="13">
        <f>SUMIFS(Inyecciones!$E$2:$E$14185,Inyecciones!$A$2:$A$14185,Balance!Q$4,Inyecciones!$B$2:$B$14185,Balance!$B227,Inyecciones!$C$2:$C$14185,Balance!Q$5)</f>
        <v>27420.249564533438</v>
      </c>
      <c r="R227" s="13">
        <f>SUMIFS(Inyecciones!$E$2:$E$14185,Inyecciones!$A$2:$A$14185,Balance!R$4,Inyecciones!$B$2:$B$14185,Balance!$B227,Inyecciones!$C$2:$C$14185,Balance!R$5)</f>
        <v>6299.2807759824946</v>
      </c>
      <c r="S227" s="13">
        <f>SUMIFS(Inyecciones!$E$2:$E$14185,Inyecciones!$A$2:$A$14185,Balance!S$4,Inyecciones!$B$2:$B$14185,Balance!$B227,Inyecciones!$C$2:$C$14185,Balance!S$5)</f>
        <v>71143.614444042018</v>
      </c>
      <c r="T227" s="13">
        <f>SUMIFS(Inyecciones!$E$2:$E$14185,Inyecciones!$A$2:$A$14185,Balance!T$4,Inyecciones!$B$2:$B$14185,Balance!$B227,Inyecciones!$C$2:$C$14185,Balance!T$5)</f>
        <v>87771.971715570966</v>
      </c>
      <c r="U227" s="13">
        <f>SUMIFS(Inyecciones!$E$2:$E$14185,Inyecciones!$A$2:$A$14185,Balance!U$4,Inyecciones!$B$2:$B$14185,Balance!$B227,Inyecciones!$C$2:$C$14185,Balance!U$5)</f>
        <v>90351.973474366809</v>
      </c>
      <c r="V227" s="13">
        <f>SUMIFS(Inyecciones!$E$2:$E$14185,Inyecciones!$A$2:$A$14185,Balance!V$4,Inyecciones!$B$2:$B$14185,Balance!$B227,Inyecciones!$C$2:$C$14185,Balance!V$5)</f>
        <v>89129.209986000365</v>
      </c>
      <c r="W227" s="13">
        <f>SUMIFS(Inyecciones!$E$2:$E$14185,Inyecciones!$A$2:$A$14185,Balance!W$4,Inyecciones!$B$2:$B$14185,Balance!$B227,Inyecciones!$C$2:$C$14185,Balance!W$5)</f>
        <v>75759.367720388778</v>
      </c>
      <c r="X227" s="13">
        <f>SUMIFS(Inyecciones!$E$2:$E$14185,Inyecciones!$A$2:$A$14185,Balance!X$4,Inyecciones!$B$2:$B$14185,Balance!$B227,Inyecciones!$C$2:$C$14185,Balance!X$5)</f>
        <v>31412.622903260661</v>
      </c>
      <c r="Y227" s="13">
        <f>SUMIFS(Inyecciones!$E$2:$E$14185,Inyecciones!$A$2:$A$14185,Balance!Y$4,Inyecciones!$B$2:$B$14185,Balance!$B227,Inyecciones!$C$2:$C$14185,Balance!Y$5)</f>
        <v>29203.526385725731</v>
      </c>
      <c r="Z227" s="14">
        <f>SUMIFS(Inyecciones!$E$2:$E$14185,Inyecciones!$A$2:$A$14185,Balance!Z$4,Inyecciones!$B$2:$B$14185,Balance!$B227,Inyecciones!$C$2:$C$14185,Balance!Z$5)</f>
        <v>36939.478856831112</v>
      </c>
      <c r="AA227" s="12">
        <f>SUMIFS(Inyecciones!$E$2:$E$14185,Inyecciones!$A$2:$A$14185,Balance!AA$4,Inyecciones!$B$2:$B$14185,Balance!$B227,Inyecciones!$C$2:$C$14185,Balance!AA$5)</f>
        <v>2319.0011349610281</v>
      </c>
      <c r="AB227" s="13">
        <f>SUMIFS(Inyecciones!$E$2:$E$14185,Inyecciones!$A$2:$A$14185,Balance!AB$4,Inyecciones!$B$2:$B$14185,Balance!$B227,Inyecciones!$C$2:$C$14185,Balance!AB$5)</f>
        <v>18929.7272352769</v>
      </c>
      <c r="AC227" s="13">
        <f>SUMIFS(Inyecciones!$E$2:$E$14185,Inyecciones!$A$2:$A$14185,Balance!AC$4,Inyecciones!$B$2:$B$14185,Balance!$B227,Inyecciones!$C$2:$C$14185,Balance!AC$5)</f>
        <v>14932.99234800382</v>
      </c>
      <c r="AD227" s="13">
        <f>SUMIFS(Inyecciones!$E$2:$E$14185,Inyecciones!$A$2:$A$14185,Balance!AD$4,Inyecciones!$B$2:$B$14185,Balance!$B227,Inyecciones!$C$2:$C$14185,Balance!AD$5)</f>
        <v>13554.154588253339</v>
      </c>
      <c r="AE227" s="13">
        <f>SUMIFS(Inyecciones!$E$2:$E$14185,Inyecciones!$A$2:$A$14185,Balance!AE$4,Inyecciones!$B$2:$B$14185,Balance!$B227,Inyecciones!$C$2:$C$14185,Balance!AE$5)</f>
        <v>11164.53118491764</v>
      </c>
      <c r="AF227" s="13">
        <f>SUMIFS(Inyecciones!$E$2:$E$14185,Inyecciones!$A$2:$A$14185,Balance!AF$4,Inyecciones!$B$2:$B$14185,Balance!$B227,Inyecciones!$C$2:$C$14185,Balance!AF$5)</f>
        <v>17822.5980800203</v>
      </c>
      <c r="AG227" s="13">
        <f>SUMIFS(Inyecciones!$E$2:$E$14185,Inyecciones!$A$2:$A$14185,Balance!AG$4,Inyecciones!$B$2:$B$14185,Balance!$B227,Inyecciones!$C$2:$C$14185,Balance!AG$5)</f>
        <v>62464.122890181883</v>
      </c>
      <c r="AH227" s="13">
        <f>SUMIFS(Inyecciones!$E$2:$E$14185,Inyecciones!$A$2:$A$14185,Balance!AH$4,Inyecciones!$B$2:$B$14185,Balance!$B227,Inyecciones!$C$2:$C$14185,Balance!AH$5)</f>
        <v>52382.508136435034</v>
      </c>
      <c r="AI227" s="13">
        <f>SUMIFS(Inyecciones!$E$2:$E$14185,Inyecciones!$A$2:$A$14185,Balance!AI$4,Inyecciones!$B$2:$B$14185,Balance!$B227,Inyecciones!$C$2:$C$14185,Balance!AI$5)</f>
        <v>66775.69385168227</v>
      </c>
      <c r="AJ227" s="13">
        <f>SUMIFS(Inyecciones!$E$2:$E$14185,Inyecciones!$A$2:$A$14185,Balance!AJ$4,Inyecciones!$B$2:$B$14185,Balance!$B227,Inyecciones!$C$2:$C$14185,Balance!AJ$5)</f>
        <v>63576.508640236592</v>
      </c>
      <c r="AK227" s="13">
        <f>SUMIFS(Inyecciones!$E$2:$E$14185,Inyecciones!$A$2:$A$14185,Balance!AK$4,Inyecciones!$B$2:$B$14185,Balance!$B227,Inyecciones!$C$2:$C$14185,Balance!AK$5)</f>
        <v>60167.83729201313</v>
      </c>
      <c r="AL227" s="14">
        <f>SUMIFS(Inyecciones!$E$2:$E$14185,Inyecciones!$A$2:$A$14185,Balance!AL$4,Inyecciones!$B$2:$B$14185,Balance!$B227,Inyecciones!$C$2:$C$14185,Balance!AL$5)</f>
        <v>47216.2711188268</v>
      </c>
      <c r="AM227" s="13"/>
      <c r="AN227" s="12">
        <f>SUMIFS('Retiro Mensual'!$E$2:$E$2629,'Retiro Mensual'!$A$2:$A$2629,AN$4,'Retiro Mensual'!$B$2:$B$2629,$B227,'Retiro Mensual'!$C$2:$C$2629,AN$5)</f>
        <v>0</v>
      </c>
      <c r="AO227" s="13">
        <f>SUMIFS('Retiro Mensual'!$E$2:$E$2629,'Retiro Mensual'!$A$2:$A$2629,AO$4,'Retiro Mensual'!$B$2:$B$2629,$B227,'Retiro Mensual'!$C$2:$C$2629,AO$5)</f>
        <v>0</v>
      </c>
      <c r="AP227" s="13">
        <f>SUMIFS('Retiro Mensual'!$E$2:$E$2629,'Retiro Mensual'!$A$2:$A$2629,AP$4,'Retiro Mensual'!$B$2:$B$2629,$B227,'Retiro Mensual'!$C$2:$C$2629,AP$5)</f>
        <v>0</v>
      </c>
      <c r="AQ227" s="13">
        <f>SUMIFS('Retiro Mensual'!$E$2:$E$2629,'Retiro Mensual'!$A$2:$A$2629,AQ$4,'Retiro Mensual'!$B$2:$B$2629,$B227,'Retiro Mensual'!$C$2:$C$2629,AQ$5)</f>
        <v>0</v>
      </c>
      <c r="AR227" s="13">
        <f>SUMIFS('Retiro Mensual'!$E$2:$E$2629,'Retiro Mensual'!$A$2:$A$2629,AR$4,'Retiro Mensual'!$B$2:$B$2629,$B227,'Retiro Mensual'!$C$2:$C$2629,AR$5)</f>
        <v>0</v>
      </c>
      <c r="AS227" s="13">
        <f>SUMIFS('Retiro Mensual'!$E$2:$E$2629,'Retiro Mensual'!$A$2:$A$2629,AS$4,'Retiro Mensual'!$B$2:$B$2629,$B227,'Retiro Mensual'!$C$2:$C$2629,AS$5)</f>
        <v>0</v>
      </c>
      <c r="AT227" s="13">
        <f>SUMIFS('Retiro Mensual'!$E$2:$E$2629,'Retiro Mensual'!$A$2:$A$2629,AT$4,'Retiro Mensual'!$B$2:$B$2629,$B227,'Retiro Mensual'!$C$2:$C$2629,AT$5)</f>
        <v>0</v>
      </c>
      <c r="AU227" s="13">
        <f>SUMIFS('Retiro Mensual'!$E$2:$E$2629,'Retiro Mensual'!$A$2:$A$2629,AU$4,'Retiro Mensual'!$B$2:$B$2629,$B227,'Retiro Mensual'!$C$2:$C$2629,AU$5)</f>
        <v>0</v>
      </c>
      <c r="AV227" s="13">
        <f>SUMIFS('Retiro Mensual'!$E$2:$E$2629,'Retiro Mensual'!$A$2:$A$2629,AV$4,'Retiro Mensual'!$B$2:$B$2629,$B227,'Retiro Mensual'!$C$2:$C$2629,AV$5)</f>
        <v>0</v>
      </c>
      <c r="AW227" s="13">
        <f>SUMIFS('Retiro Mensual'!$E$2:$E$2629,'Retiro Mensual'!$A$2:$A$2629,AW$4,'Retiro Mensual'!$B$2:$B$2629,$B227,'Retiro Mensual'!$C$2:$C$2629,AW$5)</f>
        <v>0</v>
      </c>
      <c r="AX227" s="13">
        <f>SUMIFS('Retiro Mensual'!$E$2:$E$2629,'Retiro Mensual'!$A$2:$A$2629,AX$4,'Retiro Mensual'!$B$2:$B$2629,$B227,'Retiro Mensual'!$C$2:$C$2629,AX$5)</f>
        <v>0</v>
      </c>
      <c r="AY227" s="14">
        <f>SUMIFS('Retiro Mensual'!$E$2:$E$2629,'Retiro Mensual'!$A$2:$A$2629,AY$4,'Retiro Mensual'!$B$2:$B$2629,$B227,'Retiro Mensual'!$C$2:$C$2629,AY$5)</f>
        <v>0</v>
      </c>
      <c r="AZ227" s="12">
        <f>SUMIFS('Retiro Mensual'!$E$2:$E$2629,'Retiro Mensual'!$A$2:$A$2629,AZ$4,'Retiro Mensual'!$B$2:$B$2629,$B227,'Retiro Mensual'!$C$2:$C$2629,AZ$5)</f>
        <v>0</v>
      </c>
      <c r="BA227" s="13">
        <f>SUMIFS('Retiro Mensual'!$E$2:$E$2629,'Retiro Mensual'!$A$2:$A$2629,BA$4,'Retiro Mensual'!$B$2:$B$2629,$B227,'Retiro Mensual'!$C$2:$C$2629,BA$5)</f>
        <v>0</v>
      </c>
      <c r="BB227" s="13">
        <f>SUMIFS('Retiro Mensual'!$E$2:$E$2629,'Retiro Mensual'!$A$2:$A$2629,BB$4,'Retiro Mensual'!$B$2:$B$2629,$B227,'Retiro Mensual'!$C$2:$C$2629,BB$5)</f>
        <v>0</v>
      </c>
      <c r="BC227" s="13">
        <f>SUMIFS('Retiro Mensual'!$E$2:$E$2629,'Retiro Mensual'!$A$2:$A$2629,BC$4,'Retiro Mensual'!$B$2:$B$2629,$B227,'Retiro Mensual'!$C$2:$C$2629,BC$5)</f>
        <v>0</v>
      </c>
      <c r="BD227" s="13">
        <f>SUMIFS('Retiro Mensual'!$E$2:$E$2629,'Retiro Mensual'!$A$2:$A$2629,BD$4,'Retiro Mensual'!$B$2:$B$2629,$B227,'Retiro Mensual'!$C$2:$C$2629,BD$5)</f>
        <v>0</v>
      </c>
      <c r="BE227" s="13">
        <f>SUMIFS('Retiro Mensual'!$E$2:$E$2629,'Retiro Mensual'!$A$2:$A$2629,BE$4,'Retiro Mensual'!$B$2:$B$2629,$B227,'Retiro Mensual'!$C$2:$C$2629,BE$5)</f>
        <v>0</v>
      </c>
      <c r="BF227" s="13">
        <f>SUMIFS('Retiro Mensual'!$E$2:$E$2629,'Retiro Mensual'!$A$2:$A$2629,BF$4,'Retiro Mensual'!$B$2:$B$2629,$B227,'Retiro Mensual'!$C$2:$C$2629,BF$5)</f>
        <v>0</v>
      </c>
      <c r="BG227" s="13">
        <f>SUMIFS('Retiro Mensual'!$E$2:$E$2629,'Retiro Mensual'!$A$2:$A$2629,BG$4,'Retiro Mensual'!$B$2:$B$2629,$B227,'Retiro Mensual'!$C$2:$C$2629,BG$5)</f>
        <v>0</v>
      </c>
      <c r="BH227" s="13">
        <f>SUMIFS('Retiro Mensual'!$E$2:$E$2629,'Retiro Mensual'!$A$2:$A$2629,BH$4,'Retiro Mensual'!$B$2:$B$2629,$B227,'Retiro Mensual'!$C$2:$C$2629,BH$5)</f>
        <v>0</v>
      </c>
      <c r="BI227" s="13">
        <f>SUMIFS('Retiro Mensual'!$E$2:$E$2629,'Retiro Mensual'!$A$2:$A$2629,BI$4,'Retiro Mensual'!$B$2:$B$2629,$B227,'Retiro Mensual'!$C$2:$C$2629,BI$5)</f>
        <v>0</v>
      </c>
      <c r="BJ227" s="13">
        <f>SUMIFS('Retiro Mensual'!$E$2:$E$2629,'Retiro Mensual'!$A$2:$A$2629,BJ$4,'Retiro Mensual'!$B$2:$B$2629,$B227,'Retiro Mensual'!$C$2:$C$2629,BJ$5)</f>
        <v>0</v>
      </c>
      <c r="BK227" s="14">
        <f>SUMIFS('Retiro Mensual'!$E$2:$E$2629,'Retiro Mensual'!$A$2:$A$2629,BK$4,'Retiro Mensual'!$B$2:$B$2629,$B227,'Retiro Mensual'!$C$2:$C$2629,BK$5)</f>
        <v>0</v>
      </c>
      <c r="BL227" s="12">
        <f>SUMIFS('Retiro Mensual'!$E$2:$E$2629,'Retiro Mensual'!$A$2:$A$2629,BL$4,'Retiro Mensual'!$B$2:$B$2629,$B227,'Retiro Mensual'!$C$2:$C$2629,BL$5)</f>
        <v>0</v>
      </c>
      <c r="BM227" s="13">
        <f>SUMIFS('Retiro Mensual'!$E$2:$E$2629,'Retiro Mensual'!$A$2:$A$2629,BM$4,'Retiro Mensual'!$B$2:$B$2629,$B227,'Retiro Mensual'!$C$2:$C$2629,BM$5)</f>
        <v>0</v>
      </c>
      <c r="BN227" s="13">
        <f>SUMIFS('Retiro Mensual'!$E$2:$E$2629,'Retiro Mensual'!$A$2:$A$2629,BN$4,'Retiro Mensual'!$B$2:$B$2629,$B227,'Retiro Mensual'!$C$2:$C$2629,BN$5)</f>
        <v>0</v>
      </c>
      <c r="BO227" s="13">
        <f>SUMIFS('Retiro Mensual'!$E$2:$E$2629,'Retiro Mensual'!$A$2:$A$2629,BO$4,'Retiro Mensual'!$B$2:$B$2629,$B227,'Retiro Mensual'!$C$2:$C$2629,BO$5)</f>
        <v>0</v>
      </c>
      <c r="BP227" s="13">
        <f>SUMIFS('Retiro Mensual'!$E$2:$E$2629,'Retiro Mensual'!$A$2:$A$2629,BP$4,'Retiro Mensual'!$B$2:$B$2629,$B227,'Retiro Mensual'!$C$2:$C$2629,BP$5)</f>
        <v>0</v>
      </c>
      <c r="BQ227" s="13">
        <f>SUMIFS('Retiro Mensual'!$E$2:$E$2629,'Retiro Mensual'!$A$2:$A$2629,BQ$4,'Retiro Mensual'!$B$2:$B$2629,$B227,'Retiro Mensual'!$C$2:$C$2629,BQ$5)</f>
        <v>0</v>
      </c>
      <c r="BR227" s="13">
        <f>SUMIFS('Retiro Mensual'!$E$2:$E$2629,'Retiro Mensual'!$A$2:$A$2629,BR$4,'Retiro Mensual'!$B$2:$B$2629,$B227,'Retiro Mensual'!$C$2:$C$2629,BR$5)</f>
        <v>0</v>
      </c>
      <c r="BS227" s="13">
        <f>SUMIFS('Retiro Mensual'!$E$2:$E$2629,'Retiro Mensual'!$A$2:$A$2629,BS$4,'Retiro Mensual'!$B$2:$B$2629,$B227,'Retiro Mensual'!$C$2:$C$2629,BS$5)</f>
        <v>0</v>
      </c>
      <c r="BT227" s="13">
        <f>SUMIFS('Retiro Mensual'!$E$2:$E$2629,'Retiro Mensual'!$A$2:$A$2629,BT$4,'Retiro Mensual'!$B$2:$B$2629,$B227,'Retiro Mensual'!$C$2:$C$2629,BT$5)</f>
        <v>0</v>
      </c>
      <c r="BU227" s="13">
        <f>SUMIFS('Retiro Mensual'!$E$2:$E$2629,'Retiro Mensual'!$A$2:$A$2629,BU$4,'Retiro Mensual'!$B$2:$B$2629,$B227,'Retiro Mensual'!$C$2:$C$2629,BU$5)</f>
        <v>0</v>
      </c>
      <c r="BV227" s="13">
        <f>SUMIFS('Retiro Mensual'!$E$2:$E$2629,'Retiro Mensual'!$A$2:$A$2629,BV$4,'Retiro Mensual'!$B$2:$B$2629,$B227,'Retiro Mensual'!$C$2:$C$2629,BV$5)</f>
        <v>0</v>
      </c>
      <c r="BW227" s="14">
        <f>SUMIFS('Retiro Mensual'!$E$2:$E$2629,'Retiro Mensual'!$A$2:$A$2629,BW$4,'Retiro Mensual'!$B$2:$B$2629,$B227,'Retiro Mensual'!$C$2:$C$2629,BW$5)</f>
        <v>0</v>
      </c>
      <c r="BX227" s="13"/>
      <c r="BY227" s="12">
        <f>SUMIFS('Compra Ventas'!$E$2:$E$2700,'Compra Ventas'!$A$2:$A$2700,BY$4,'Compra Ventas'!$B$2:$B$2700,$B227,'Compra Ventas'!$C$2:$C$2700,BY$5)</f>
        <v>0</v>
      </c>
      <c r="BZ227" s="13">
        <f>SUMIFS('Compra Ventas'!$E$2:$E$2700,'Compra Ventas'!$A$2:$A$2700,BZ$4,'Compra Ventas'!$B$2:$B$2700,$B227,'Compra Ventas'!$C$2:$C$2700,BZ$5)</f>
        <v>0</v>
      </c>
      <c r="CA227" s="13">
        <f>SUMIFS('Compra Ventas'!$E$2:$E$2700,'Compra Ventas'!$A$2:$A$2700,CA$4,'Compra Ventas'!$B$2:$B$2700,$B227,'Compra Ventas'!$C$2:$C$2700,CA$5)</f>
        <v>0</v>
      </c>
      <c r="CB227" s="13">
        <f>SUMIFS('Compra Ventas'!$E$2:$E$2700,'Compra Ventas'!$A$2:$A$2700,CB$4,'Compra Ventas'!$B$2:$B$2700,$B227,'Compra Ventas'!$C$2:$C$2700,CB$5)</f>
        <v>0</v>
      </c>
      <c r="CC227" s="13">
        <f>SUMIFS('Compra Ventas'!$E$2:$E$2700,'Compra Ventas'!$A$2:$A$2700,CC$4,'Compra Ventas'!$B$2:$B$2700,$B227,'Compra Ventas'!$C$2:$C$2700,CC$5)</f>
        <v>0</v>
      </c>
      <c r="CD227" s="13">
        <f>SUMIFS('Compra Ventas'!$E$2:$E$2700,'Compra Ventas'!$A$2:$A$2700,CD$4,'Compra Ventas'!$B$2:$B$2700,$B227,'Compra Ventas'!$C$2:$C$2700,CD$5)</f>
        <v>0</v>
      </c>
      <c r="CE227" s="13">
        <f>SUMIFS('Compra Ventas'!$E$2:$E$2700,'Compra Ventas'!$A$2:$A$2700,CE$4,'Compra Ventas'!$B$2:$B$2700,$B227,'Compra Ventas'!$C$2:$C$2700,CE$5)</f>
        <v>0</v>
      </c>
      <c r="CF227" s="13">
        <f>SUMIFS('Compra Ventas'!$E$2:$E$2700,'Compra Ventas'!$A$2:$A$2700,CF$4,'Compra Ventas'!$B$2:$B$2700,$B227,'Compra Ventas'!$C$2:$C$2700,CF$5)</f>
        <v>0</v>
      </c>
      <c r="CG227" s="13">
        <f>SUMIFS('Compra Ventas'!$E$2:$E$2700,'Compra Ventas'!$A$2:$A$2700,CG$4,'Compra Ventas'!$B$2:$B$2700,$B227,'Compra Ventas'!$C$2:$C$2700,CG$5)</f>
        <v>0</v>
      </c>
      <c r="CH227" s="13">
        <f>SUMIFS('Compra Ventas'!$E$2:$E$2700,'Compra Ventas'!$A$2:$A$2700,CH$4,'Compra Ventas'!$B$2:$B$2700,$B227,'Compra Ventas'!$C$2:$C$2700,CH$5)</f>
        <v>0</v>
      </c>
      <c r="CI227" s="13">
        <f>SUMIFS('Compra Ventas'!$E$2:$E$2700,'Compra Ventas'!$A$2:$A$2700,CI$4,'Compra Ventas'!$B$2:$B$2700,$B227,'Compra Ventas'!$C$2:$C$2700,CI$5)</f>
        <v>0</v>
      </c>
      <c r="CJ227" s="14">
        <f>SUMIFS('Compra Ventas'!$E$2:$E$2700,'Compra Ventas'!$A$2:$A$2700,CJ$4,'Compra Ventas'!$B$2:$B$2700,$B227,'Compra Ventas'!$C$2:$C$2700,CJ$5)</f>
        <v>0</v>
      </c>
      <c r="CK227" s="12">
        <f>SUMIFS('Compra Ventas'!$E$2:$E$2700,'Compra Ventas'!$A$2:$A$2700,CK$4,'Compra Ventas'!$B$2:$B$2700,$B227,'Compra Ventas'!$C$2:$C$2700,CK$5)</f>
        <v>0</v>
      </c>
      <c r="CL227" s="13">
        <f>SUMIFS('Compra Ventas'!$E$2:$E$2700,'Compra Ventas'!$A$2:$A$2700,CL$4,'Compra Ventas'!$B$2:$B$2700,$B227,'Compra Ventas'!$C$2:$C$2700,CL$5)</f>
        <v>0</v>
      </c>
      <c r="CM227" s="13">
        <f>SUMIFS('Compra Ventas'!$E$2:$E$2700,'Compra Ventas'!$A$2:$A$2700,CM$4,'Compra Ventas'!$B$2:$B$2700,$B227,'Compra Ventas'!$C$2:$C$2700,CM$5)</f>
        <v>0</v>
      </c>
      <c r="CN227" s="13">
        <f>SUMIFS('Compra Ventas'!$E$2:$E$2700,'Compra Ventas'!$A$2:$A$2700,CN$4,'Compra Ventas'!$B$2:$B$2700,$B227,'Compra Ventas'!$C$2:$C$2700,CN$5)</f>
        <v>0</v>
      </c>
      <c r="CO227" s="13">
        <f>SUMIFS('Compra Ventas'!$E$2:$E$2700,'Compra Ventas'!$A$2:$A$2700,CO$4,'Compra Ventas'!$B$2:$B$2700,$B227,'Compra Ventas'!$C$2:$C$2700,CO$5)</f>
        <v>0</v>
      </c>
      <c r="CP227" s="13">
        <f>SUMIFS('Compra Ventas'!$E$2:$E$2700,'Compra Ventas'!$A$2:$A$2700,CP$4,'Compra Ventas'!$B$2:$B$2700,$B227,'Compra Ventas'!$C$2:$C$2700,CP$5)</f>
        <v>0</v>
      </c>
      <c r="CQ227" s="13">
        <f>SUMIFS('Compra Ventas'!$E$2:$E$2700,'Compra Ventas'!$A$2:$A$2700,CQ$4,'Compra Ventas'!$B$2:$B$2700,$B227,'Compra Ventas'!$C$2:$C$2700,CQ$5)</f>
        <v>0</v>
      </c>
      <c r="CR227" s="13">
        <f>SUMIFS('Compra Ventas'!$E$2:$E$2700,'Compra Ventas'!$A$2:$A$2700,CR$4,'Compra Ventas'!$B$2:$B$2700,$B227,'Compra Ventas'!$C$2:$C$2700,CR$5)</f>
        <v>0</v>
      </c>
      <c r="CS227" s="13">
        <f>SUMIFS('Compra Ventas'!$E$2:$E$2700,'Compra Ventas'!$A$2:$A$2700,CS$4,'Compra Ventas'!$B$2:$B$2700,$B227,'Compra Ventas'!$C$2:$C$2700,CS$5)</f>
        <v>0</v>
      </c>
      <c r="CT227" s="13">
        <f>SUMIFS('Compra Ventas'!$E$2:$E$2700,'Compra Ventas'!$A$2:$A$2700,CT$4,'Compra Ventas'!$B$2:$B$2700,$B227,'Compra Ventas'!$C$2:$C$2700,CT$5)</f>
        <v>0</v>
      </c>
      <c r="CU227" s="13">
        <f>SUMIFS('Compra Ventas'!$E$2:$E$2700,'Compra Ventas'!$A$2:$A$2700,CU$4,'Compra Ventas'!$B$2:$B$2700,$B227,'Compra Ventas'!$C$2:$C$2700,CU$5)</f>
        <v>0</v>
      </c>
      <c r="CV227" s="14">
        <f>SUMIFS('Compra Ventas'!$E$2:$E$2700,'Compra Ventas'!$A$2:$A$2700,CV$4,'Compra Ventas'!$B$2:$B$2700,$B227,'Compra Ventas'!$C$2:$C$2700,CV$5)</f>
        <v>0</v>
      </c>
      <c r="CW227" s="12">
        <f>SUMIFS('Compra Ventas'!$E$2:$E$2700,'Compra Ventas'!$A$2:$A$2700,CW$4,'Compra Ventas'!$B$2:$B$2700,$B227,'Compra Ventas'!$C$2:$C$2700,CW$5)</f>
        <v>0</v>
      </c>
      <c r="CX227" s="13">
        <f>SUMIFS('Compra Ventas'!$E$2:$E$2700,'Compra Ventas'!$A$2:$A$2700,CX$4,'Compra Ventas'!$B$2:$B$2700,$B227,'Compra Ventas'!$C$2:$C$2700,CX$5)</f>
        <v>0</v>
      </c>
      <c r="CY227" s="13">
        <f>SUMIFS('Compra Ventas'!$E$2:$E$2700,'Compra Ventas'!$A$2:$A$2700,CY$4,'Compra Ventas'!$B$2:$B$2700,$B227,'Compra Ventas'!$C$2:$C$2700,CY$5)</f>
        <v>0</v>
      </c>
      <c r="CZ227" s="13">
        <f>SUMIFS('Compra Ventas'!$E$2:$E$2700,'Compra Ventas'!$A$2:$A$2700,CZ$4,'Compra Ventas'!$B$2:$B$2700,$B227,'Compra Ventas'!$C$2:$C$2700,CZ$5)</f>
        <v>0</v>
      </c>
      <c r="DA227" s="13">
        <f>SUMIFS('Compra Ventas'!$E$2:$E$2700,'Compra Ventas'!$A$2:$A$2700,DA$4,'Compra Ventas'!$B$2:$B$2700,$B227,'Compra Ventas'!$C$2:$C$2700,DA$5)</f>
        <v>0</v>
      </c>
      <c r="DB227" s="13">
        <f>SUMIFS('Compra Ventas'!$E$2:$E$2700,'Compra Ventas'!$A$2:$A$2700,DB$4,'Compra Ventas'!$B$2:$B$2700,$B227,'Compra Ventas'!$C$2:$C$2700,DB$5)</f>
        <v>0</v>
      </c>
      <c r="DC227" s="13">
        <f>SUMIFS('Compra Ventas'!$E$2:$E$2700,'Compra Ventas'!$A$2:$A$2700,DC$4,'Compra Ventas'!$B$2:$B$2700,$B227,'Compra Ventas'!$C$2:$C$2700,DC$5)</f>
        <v>0</v>
      </c>
      <c r="DD227" s="13">
        <f>SUMIFS('Compra Ventas'!$E$2:$E$2700,'Compra Ventas'!$A$2:$A$2700,DD$4,'Compra Ventas'!$B$2:$B$2700,$B227,'Compra Ventas'!$C$2:$C$2700,DD$5)</f>
        <v>0</v>
      </c>
      <c r="DE227" s="13">
        <f>SUMIFS('Compra Ventas'!$E$2:$E$2700,'Compra Ventas'!$A$2:$A$2700,DE$4,'Compra Ventas'!$B$2:$B$2700,$B227,'Compra Ventas'!$C$2:$C$2700,DE$5)</f>
        <v>0</v>
      </c>
      <c r="DF227" s="13">
        <f>SUMIFS('Compra Ventas'!$E$2:$E$2700,'Compra Ventas'!$A$2:$A$2700,DF$4,'Compra Ventas'!$B$2:$B$2700,$B227,'Compra Ventas'!$C$2:$C$2700,DF$5)</f>
        <v>0</v>
      </c>
      <c r="DG227" s="13">
        <f>SUMIFS('Compra Ventas'!$E$2:$E$2700,'Compra Ventas'!$A$2:$A$2700,DG$4,'Compra Ventas'!$B$2:$B$2700,$B227,'Compra Ventas'!$C$2:$C$2700,DG$5)</f>
        <v>0</v>
      </c>
      <c r="DH227" s="14">
        <f>SUMIFS('Compra Ventas'!$E$2:$E$2700,'Compra Ventas'!$A$2:$A$2700,DH$4,'Compra Ventas'!$B$2:$B$2700,$B227,'Compra Ventas'!$C$2:$C$2700,DH$5)</f>
        <v>0</v>
      </c>
      <c r="DI227" s="84"/>
      <c r="DJ227" s="98">
        <f>SUMIFS('Ajuste Ciclado'!D$5:D$47,'Ajuste Ciclado'!$C$5:$C$47,Balance!DJ$4,'Ajuste Ciclado'!$B$5:$B$47,Balance!$B227)</f>
        <v>0</v>
      </c>
      <c r="DK227" s="99">
        <f>SUMIFS('Ajuste Ciclado'!E$5:E$47,'Ajuste Ciclado'!$C$5:$C$47,Balance!DK$4,'Ajuste Ciclado'!$B$5:$B$47,Balance!$B227)</f>
        <v>0</v>
      </c>
      <c r="DL227" s="99">
        <f>SUMIFS('Ajuste Ciclado'!F$5:F$47,'Ajuste Ciclado'!$C$5:$C$47,Balance!DL$4,'Ajuste Ciclado'!$B$5:$B$47,Balance!$B227)</f>
        <v>0</v>
      </c>
      <c r="DM227" s="99">
        <f>SUMIFS('Ajuste Ciclado'!G$5:G$47,'Ajuste Ciclado'!$C$5:$C$47,Balance!DM$4,'Ajuste Ciclado'!$B$5:$B$47,Balance!$B227)</f>
        <v>0</v>
      </c>
      <c r="DN227" s="99">
        <f>SUMIFS('Ajuste Ciclado'!H$5:H$47,'Ajuste Ciclado'!$C$5:$C$47,Balance!DN$4,'Ajuste Ciclado'!$B$5:$B$47,Balance!$B227)</f>
        <v>0</v>
      </c>
      <c r="DO227" s="99">
        <f>SUMIFS('Ajuste Ciclado'!I$5:I$47,'Ajuste Ciclado'!$C$5:$C$47,Balance!DO$4,'Ajuste Ciclado'!$B$5:$B$47,Balance!$B227)</f>
        <v>0</v>
      </c>
      <c r="DP227" s="99">
        <f>SUMIFS('Ajuste Ciclado'!J$5:J$47,'Ajuste Ciclado'!$C$5:$C$47,Balance!DP$4,'Ajuste Ciclado'!$B$5:$B$47,Balance!$B227)</f>
        <v>0</v>
      </c>
      <c r="DQ227" s="99">
        <f>SUMIFS('Ajuste Ciclado'!K$5:K$47,'Ajuste Ciclado'!$C$5:$C$47,Balance!DQ$4,'Ajuste Ciclado'!$B$5:$B$47,Balance!$B227)</f>
        <v>0</v>
      </c>
      <c r="DR227" s="99">
        <f>SUMIFS('Ajuste Ciclado'!L$5:L$47,'Ajuste Ciclado'!$C$5:$C$47,Balance!DR$4,'Ajuste Ciclado'!$B$5:$B$47,Balance!$B227)</f>
        <v>0</v>
      </c>
      <c r="DS227" s="99">
        <f>SUMIFS('Ajuste Ciclado'!M$5:M$47,'Ajuste Ciclado'!$C$5:$C$47,Balance!DS$4,'Ajuste Ciclado'!$B$5:$B$47,Balance!$B227)</f>
        <v>0</v>
      </c>
      <c r="DT227" s="99">
        <f>SUMIFS('Ajuste Ciclado'!N$5:N$47,'Ajuste Ciclado'!$C$5:$C$47,Balance!DT$4,'Ajuste Ciclado'!$B$5:$B$47,Balance!$B227)</f>
        <v>0</v>
      </c>
      <c r="DU227" s="100">
        <f>SUMIFS('Ajuste Ciclado'!O$5:O$47,'Ajuste Ciclado'!$C$5:$C$47,Balance!DU$4,'Ajuste Ciclado'!$B$5:$B$47,Balance!$B227)</f>
        <v>0</v>
      </c>
      <c r="DV227" s="98">
        <f>SUMIFS('Ajuste Ciclado'!D$5:D$47,'Ajuste Ciclado'!$C$5:$C$47,Balance!DV$4,'Ajuste Ciclado'!$B$5:$B$47,Balance!$B227)</f>
        <v>0</v>
      </c>
      <c r="DW227" s="99">
        <f>SUMIFS('Ajuste Ciclado'!E$5:E$47,'Ajuste Ciclado'!$C$5:$C$47,Balance!DW$4,'Ajuste Ciclado'!$B$5:$B$47,Balance!$B227)</f>
        <v>0</v>
      </c>
      <c r="DX227" s="99">
        <f>SUMIFS('Ajuste Ciclado'!F$5:F$47,'Ajuste Ciclado'!$C$5:$C$47,Balance!DX$4,'Ajuste Ciclado'!$B$5:$B$47,Balance!$B227)</f>
        <v>0</v>
      </c>
      <c r="DY227" s="99">
        <f>SUMIFS('Ajuste Ciclado'!G$5:G$47,'Ajuste Ciclado'!$C$5:$C$47,Balance!DY$4,'Ajuste Ciclado'!$B$5:$B$47,Balance!$B227)</f>
        <v>0</v>
      </c>
      <c r="DZ227" s="99">
        <f>SUMIFS('Ajuste Ciclado'!H$5:H$47,'Ajuste Ciclado'!$C$5:$C$47,Balance!DZ$4,'Ajuste Ciclado'!$B$5:$B$47,Balance!$B227)</f>
        <v>0</v>
      </c>
      <c r="EA227" s="99">
        <f>SUMIFS('Ajuste Ciclado'!I$5:I$47,'Ajuste Ciclado'!$C$5:$C$47,Balance!EA$4,'Ajuste Ciclado'!$B$5:$B$47,Balance!$B227)</f>
        <v>0</v>
      </c>
      <c r="EB227" s="99">
        <f>SUMIFS('Ajuste Ciclado'!J$5:J$47,'Ajuste Ciclado'!$C$5:$C$47,Balance!EB$4,'Ajuste Ciclado'!$B$5:$B$47,Balance!$B227)</f>
        <v>0</v>
      </c>
      <c r="EC227" s="99">
        <f>SUMIFS('Ajuste Ciclado'!K$5:K$47,'Ajuste Ciclado'!$C$5:$C$47,Balance!EC$4,'Ajuste Ciclado'!$B$5:$B$47,Balance!$B227)</f>
        <v>0</v>
      </c>
      <c r="ED227" s="99">
        <f>SUMIFS('Ajuste Ciclado'!L$5:L$47,'Ajuste Ciclado'!$C$5:$C$47,Balance!ED$4,'Ajuste Ciclado'!$B$5:$B$47,Balance!$B227)</f>
        <v>0</v>
      </c>
      <c r="EE227" s="99">
        <f>SUMIFS('Ajuste Ciclado'!M$5:M$47,'Ajuste Ciclado'!$C$5:$C$47,Balance!EE$4,'Ajuste Ciclado'!$B$5:$B$47,Balance!$B227)</f>
        <v>0</v>
      </c>
      <c r="EF227" s="99">
        <f>SUMIFS('Ajuste Ciclado'!N$5:N$47,'Ajuste Ciclado'!$C$5:$C$47,Balance!EF$4,'Ajuste Ciclado'!$B$5:$B$47,Balance!$B227)</f>
        <v>0</v>
      </c>
      <c r="EG227" s="100">
        <f>SUMIFS('Ajuste Ciclado'!O$5:O$47,'Ajuste Ciclado'!$C$5:$C$47,Balance!EG$4,'Ajuste Ciclado'!$B$5:$B$47,Balance!$B227)</f>
        <v>0</v>
      </c>
      <c r="EH227" s="98">
        <f>SUMIFS('Ajuste Ciclado'!D$5:D$47,'Ajuste Ciclado'!$C$5:$C$47,Balance!EH$4,'Ajuste Ciclado'!$B$5:$B$47,Balance!$B227)</f>
        <v>0</v>
      </c>
      <c r="EI227" s="99">
        <f>SUMIFS('Ajuste Ciclado'!E$5:E$47,'Ajuste Ciclado'!$C$5:$C$47,Balance!EI$4,'Ajuste Ciclado'!$B$5:$B$47,Balance!$B227)</f>
        <v>0</v>
      </c>
      <c r="EJ227" s="99">
        <f>SUMIFS('Ajuste Ciclado'!F$5:F$47,'Ajuste Ciclado'!$C$5:$C$47,Balance!EJ$4,'Ajuste Ciclado'!$B$5:$B$47,Balance!$B227)</f>
        <v>0</v>
      </c>
      <c r="EK227" s="99">
        <f>SUMIFS('Ajuste Ciclado'!G$5:G$47,'Ajuste Ciclado'!$C$5:$C$47,Balance!EK$4,'Ajuste Ciclado'!$B$5:$B$47,Balance!$B227)</f>
        <v>0</v>
      </c>
      <c r="EL227" s="99">
        <f>SUMIFS('Ajuste Ciclado'!H$5:H$47,'Ajuste Ciclado'!$C$5:$C$47,Balance!EL$4,'Ajuste Ciclado'!$B$5:$B$47,Balance!$B227)</f>
        <v>0</v>
      </c>
      <c r="EM227" s="99">
        <f>SUMIFS('Ajuste Ciclado'!I$5:I$47,'Ajuste Ciclado'!$C$5:$C$47,Balance!EM$4,'Ajuste Ciclado'!$B$5:$B$47,Balance!$B227)</f>
        <v>0</v>
      </c>
      <c r="EN227" s="99">
        <f>SUMIFS('Ajuste Ciclado'!J$5:J$47,'Ajuste Ciclado'!$C$5:$C$47,Balance!EN$4,'Ajuste Ciclado'!$B$5:$B$47,Balance!$B227)</f>
        <v>0</v>
      </c>
      <c r="EO227" s="99">
        <f>SUMIFS('Ajuste Ciclado'!K$5:K$47,'Ajuste Ciclado'!$C$5:$C$47,Balance!EO$4,'Ajuste Ciclado'!$B$5:$B$47,Balance!$B227)</f>
        <v>0</v>
      </c>
      <c r="EP227" s="99">
        <f>SUMIFS('Ajuste Ciclado'!L$5:L$47,'Ajuste Ciclado'!$C$5:$C$47,Balance!EP$4,'Ajuste Ciclado'!$B$5:$B$47,Balance!$B227)</f>
        <v>0</v>
      </c>
      <c r="EQ227" s="99">
        <f>SUMIFS('Ajuste Ciclado'!M$5:M$47,'Ajuste Ciclado'!$C$5:$C$47,Balance!EQ$4,'Ajuste Ciclado'!$B$5:$B$47,Balance!$B227)</f>
        <v>0</v>
      </c>
      <c r="ER227" s="99">
        <f>SUMIFS('Ajuste Ciclado'!N$5:N$47,'Ajuste Ciclado'!$C$5:$C$47,Balance!ER$4,'Ajuste Ciclado'!$B$5:$B$47,Balance!$B227)</f>
        <v>0</v>
      </c>
      <c r="ES227" s="100">
        <f>SUMIFS('Ajuste Ciclado'!O$5:O$47,'Ajuste Ciclado'!$C$5:$C$47,Balance!ES$4,'Ajuste Ciclado'!$B$5:$B$47,Balance!$B227)</f>
        <v>0</v>
      </c>
      <c r="ET227" s="84"/>
      <c r="EU227" s="12">
        <f t="shared" si="328"/>
        <v>7707.7024914242593</v>
      </c>
      <c r="EV227" s="13">
        <f t="shared" si="293"/>
        <v>76678.384829747054</v>
      </c>
      <c r="EW227" s="13">
        <f t="shared" si="294"/>
        <v>45306.715986611533</v>
      </c>
      <c r="EX227" s="13">
        <f t="shared" si="295"/>
        <v>45494.701686073488</v>
      </c>
      <c r="EY227" s="13">
        <f t="shared" si="296"/>
        <v>56252.284133908499</v>
      </c>
      <c r="EZ227" s="13">
        <f t="shared" si="297"/>
        <v>85121.51912263337</v>
      </c>
      <c r="FA227" s="13">
        <f t="shared" si="298"/>
        <v>84235.328341033106</v>
      </c>
      <c r="FB227" s="13">
        <f t="shared" si="299"/>
        <v>85196.94758868459</v>
      </c>
      <c r="FC227" s="13">
        <f t="shared" si="300"/>
        <v>73844.120773478004</v>
      </c>
      <c r="FD227" s="13">
        <f t="shared" si="301"/>
        <v>22402.954355718059</v>
      </c>
      <c r="FE227" s="13">
        <f t="shared" si="302"/>
        <v>12953.42624571938</v>
      </c>
      <c r="FF227" s="14">
        <f t="shared" si="303"/>
        <v>12928.74489055256</v>
      </c>
      <c r="FG227" s="12">
        <f t="shared" si="304"/>
        <v>7018.5953057608886</v>
      </c>
      <c r="FH227" s="13">
        <f t="shared" si="305"/>
        <v>70510.042015859392</v>
      </c>
      <c r="FI227" s="13">
        <f t="shared" si="306"/>
        <v>27420.249564533438</v>
      </c>
      <c r="FJ227" s="13">
        <f t="shared" si="307"/>
        <v>6299.2807759824946</v>
      </c>
      <c r="FK227" s="13">
        <f t="shared" si="308"/>
        <v>71143.614444042018</v>
      </c>
      <c r="FL227" s="13">
        <f t="shared" si="309"/>
        <v>87771.971715570966</v>
      </c>
      <c r="FM227" s="13">
        <f t="shared" si="310"/>
        <v>90351.973474366809</v>
      </c>
      <c r="FN227" s="13">
        <f t="shared" si="311"/>
        <v>89129.209986000365</v>
      </c>
      <c r="FO227" s="13">
        <f t="shared" si="312"/>
        <v>75759.367720388778</v>
      </c>
      <c r="FP227" s="13">
        <f t="shared" si="313"/>
        <v>31412.622903260661</v>
      </c>
      <c r="FQ227" s="13">
        <f t="shared" si="314"/>
        <v>29203.526385725731</v>
      </c>
      <c r="FR227" s="14">
        <f t="shared" si="315"/>
        <v>36939.478856831112</v>
      </c>
      <c r="FS227" s="12">
        <f t="shared" si="316"/>
        <v>2319.0011349610281</v>
      </c>
      <c r="FT227" s="13">
        <f t="shared" si="317"/>
        <v>18929.7272352769</v>
      </c>
      <c r="FU227" s="13">
        <f t="shared" si="318"/>
        <v>14932.99234800382</v>
      </c>
      <c r="FV227" s="13">
        <f t="shared" si="319"/>
        <v>13554.154588253339</v>
      </c>
      <c r="FW227" s="13">
        <f t="shared" si="320"/>
        <v>11164.53118491764</v>
      </c>
      <c r="FX227" s="13">
        <f t="shared" si="321"/>
        <v>17822.5980800203</v>
      </c>
      <c r="FY227" s="13">
        <f t="shared" si="322"/>
        <v>62464.122890181883</v>
      </c>
      <c r="FZ227" s="13">
        <f t="shared" si="323"/>
        <v>52382.508136435034</v>
      </c>
      <c r="GA227" s="13">
        <f t="shared" si="324"/>
        <v>66775.69385168227</v>
      </c>
      <c r="GB227" s="13">
        <f t="shared" si="325"/>
        <v>63576.508640236592</v>
      </c>
      <c r="GC227" s="13">
        <f t="shared" si="326"/>
        <v>60167.83729201313</v>
      </c>
      <c r="GD227" s="14">
        <f t="shared" si="327"/>
        <v>47216.2711188268</v>
      </c>
      <c r="GE227" s="84"/>
      <c r="GF227" s="12">
        <f t="shared" si="329"/>
        <v>608122.83044558403</v>
      </c>
      <c r="GG227" s="13">
        <f t="shared" si="329"/>
        <v>622959.93314832263</v>
      </c>
      <c r="GH227" s="14">
        <f t="shared" si="329"/>
        <v>431305.9465008087</v>
      </c>
      <c r="GI227" s="6">
        <f t="shared" si="330"/>
        <v>3</v>
      </c>
      <c r="GJ227" s="12">
        <f t="shared" si="331"/>
        <v>0</v>
      </c>
      <c r="GK227" s="13">
        <f t="shared" si="332"/>
        <v>0</v>
      </c>
      <c r="GL227" s="14">
        <f t="shared" si="333"/>
        <v>0</v>
      </c>
      <c r="GM227" s="84"/>
      <c r="GN227" s="66">
        <f t="shared" si="334"/>
        <v>0</v>
      </c>
      <c r="GO227" s="84"/>
      <c r="GP227" s="63" t="str" cm="1">
        <f t="array" ref="GP227">INDEX($GF$4:$GH$4,1,GI227)</f>
        <v>Sample 6</v>
      </c>
      <c r="GQ227" s="12">
        <f t="shared" si="336"/>
        <v>7707.7024914242593</v>
      </c>
      <c r="GR227" s="13">
        <f t="shared" si="336"/>
        <v>12928.74489055256</v>
      </c>
      <c r="GS227" s="14">
        <f t="shared" si="336"/>
        <v>12953.42624571938</v>
      </c>
      <c r="GT227" s="12">
        <f t="shared" si="337"/>
        <v>6299.2807759824946</v>
      </c>
      <c r="GU227" s="13">
        <f t="shared" si="337"/>
        <v>7018.5953057608886</v>
      </c>
      <c r="GV227" s="14">
        <f t="shared" si="337"/>
        <v>27420.249564533438</v>
      </c>
      <c r="GW227" s="12">
        <f t="shared" si="338"/>
        <v>2319.0011349610281</v>
      </c>
      <c r="GX227" s="13">
        <f t="shared" si="338"/>
        <v>11164.53118491764</v>
      </c>
      <c r="GY227" s="14">
        <f t="shared" si="338"/>
        <v>13554.154588253339</v>
      </c>
      <c r="GZ227" s="84" t="str">
        <f t="shared" si="290"/>
        <v>Sample 6</v>
      </c>
      <c r="HA227" s="12">
        <f t="shared" si="335"/>
        <v>0</v>
      </c>
      <c r="HB227" s="13">
        <f t="shared" si="335"/>
        <v>0</v>
      </c>
      <c r="HC227" s="14">
        <f t="shared" si="335"/>
        <v>0</v>
      </c>
      <c r="HD227" s="6">
        <f t="shared" si="291"/>
        <v>0</v>
      </c>
      <c r="HE227" s="84" t="str">
        <f t="shared" si="292"/>
        <v>Ok</v>
      </c>
    </row>
    <row r="228" spans="2:213" hidden="1" x14ac:dyDescent="0.3">
      <c r="B228" s="84" t="s">
        <v>263</v>
      </c>
      <c r="C228" s="12">
        <f>SUMIFS(Inyecciones!$E$2:$E$14185,Inyecciones!$A$2:$A$14185,Balance!C$4,Inyecciones!$B$2:$B$14185,Balance!$B228,Inyecciones!$C$2:$C$14185,Balance!C$5)</f>
        <v>66823.264212100898</v>
      </c>
      <c r="D228" s="13">
        <f>SUMIFS(Inyecciones!$E$2:$E$14185,Inyecciones!$A$2:$A$14185,Balance!D$4,Inyecciones!$B$2:$B$14185,Balance!$B228,Inyecciones!$C$2:$C$14185,Balance!D$5)</f>
        <v>53156.256880133842</v>
      </c>
      <c r="E228" s="13">
        <f>SUMIFS(Inyecciones!$E$2:$E$14185,Inyecciones!$A$2:$A$14185,Balance!E$4,Inyecciones!$B$2:$B$14185,Balance!$B228,Inyecciones!$C$2:$C$14185,Balance!E$5)</f>
        <v>50346.550937364402</v>
      </c>
      <c r="F228" s="13">
        <f>SUMIFS(Inyecciones!$E$2:$E$14185,Inyecciones!$A$2:$A$14185,Balance!F$4,Inyecciones!$B$2:$B$14185,Balance!$B228,Inyecciones!$C$2:$C$14185,Balance!F$5)</f>
        <v>30998.360986506661</v>
      </c>
      <c r="G228" s="13">
        <f>SUMIFS(Inyecciones!$E$2:$E$14185,Inyecciones!$A$2:$A$14185,Balance!G$4,Inyecciones!$B$2:$B$14185,Balance!$B228,Inyecciones!$C$2:$C$14185,Balance!G$5)</f>
        <v>21237.148735077961</v>
      </c>
      <c r="H228" s="13">
        <f>SUMIFS(Inyecciones!$E$2:$E$14185,Inyecciones!$A$2:$A$14185,Balance!H$4,Inyecciones!$B$2:$B$14185,Balance!$B228,Inyecciones!$C$2:$C$14185,Balance!H$5)</f>
        <v>10658.30802352568</v>
      </c>
      <c r="I228" s="13">
        <f>SUMIFS(Inyecciones!$E$2:$E$14185,Inyecciones!$A$2:$A$14185,Balance!I$4,Inyecciones!$B$2:$B$14185,Balance!$B228,Inyecciones!$C$2:$C$14185,Balance!I$5)</f>
        <v>14313.679704954229</v>
      </c>
      <c r="J228" s="13">
        <f>SUMIFS(Inyecciones!$E$2:$E$14185,Inyecciones!$A$2:$A$14185,Balance!J$4,Inyecciones!$B$2:$B$14185,Balance!$B228,Inyecciones!$C$2:$C$14185,Balance!J$5)</f>
        <v>23541.816876074321</v>
      </c>
      <c r="K228" s="13">
        <f>SUMIFS(Inyecciones!$E$2:$E$14185,Inyecciones!$A$2:$A$14185,Balance!K$4,Inyecciones!$B$2:$B$14185,Balance!$B228,Inyecciones!$C$2:$C$14185,Balance!K$5)</f>
        <v>26049.95223882818</v>
      </c>
      <c r="L228" s="13">
        <f>SUMIFS(Inyecciones!$E$2:$E$14185,Inyecciones!$A$2:$A$14185,Balance!L$4,Inyecciones!$B$2:$B$14185,Balance!$B228,Inyecciones!$C$2:$C$14185,Balance!L$5)</f>
        <v>7024.8149212644521</v>
      </c>
      <c r="M228" s="13">
        <f>SUMIFS(Inyecciones!$E$2:$E$14185,Inyecciones!$A$2:$A$14185,Balance!M$4,Inyecciones!$B$2:$B$14185,Balance!$B228,Inyecciones!$C$2:$C$14185,Balance!M$5)</f>
        <v>2714.8943182808748</v>
      </c>
      <c r="N228" s="14">
        <f>SUMIFS(Inyecciones!$E$2:$E$14185,Inyecciones!$A$2:$A$14185,Balance!N$4,Inyecciones!$B$2:$B$14185,Balance!$B228,Inyecciones!$C$2:$C$14185,Balance!N$5)</f>
        <v>4735.8050776583168</v>
      </c>
      <c r="O228" s="12">
        <f>SUMIFS(Inyecciones!$E$2:$E$14185,Inyecciones!$A$2:$A$14185,Balance!O$4,Inyecciones!$B$2:$B$14185,Balance!$B228,Inyecciones!$C$2:$C$14185,Balance!O$5)</f>
        <v>66968.346999381974</v>
      </c>
      <c r="P228" s="13">
        <f>SUMIFS(Inyecciones!$E$2:$E$14185,Inyecciones!$A$2:$A$14185,Balance!P$4,Inyecciones!$B$2:$B$14185,Balance!$B228,Inyecciones!$C$2:$C$14185,Balance!P$5)</f>
        <v>53606.845980050377</v>
      </c>
      <c r="Q228" s="13">
        <f>SUMIFS(Inyecciones!$E$2:$E$14185,Inyecciones!$A$2:$A$14185,Balance!Q$4,Inyecciones!$B$2:$B$14185,Balance!$B228,Inyecciones!$C$2:$C$14185,Balance!Q$5)</f>
        <v>50751.155934073169</v>
      </c>
      <c r="R228" s="13">
        <f>SUMIFS(Inyecciones!$E$2:$E$14185,Inyecciones!$A$2:$A$14185,Balance!R$4,Inyecciones!$B$2:$B$14185,Balance!$B228,Inyecciones!$C$2:$C$14185,Balance!R$5)</f>
        <v>32835.160432727578</v>
      </c>
      <c r="S228" s="13">
        <f>SUMIFS(Inyecciones!$E$2:$E$14185,Inyecciones!$A$2:$A$14185,Balance!S$4,Inyecciones!$B$2:$B$14185,Balance!$B228,Inyecciones!$C$2:$C$14185,Balance!S$5)</f>
        <v>20702.6172271</v>
      </c>
      <c r="T228" s="13">
        <f>SUMIFS(Inyecciones!$E$2:$E$14185,Inyecciones!$A$2:$A$14185,Balance!T$4,Inyecciones!$B$2:$B$14185,Balance!$B228,Inyecciones!$C$2:$C$14185,Balance!T$5)</f>
        <v>10909.68309371728</v>
      </c>
      <c r="U228" s="13">
        <f>SUMIFS(Inyecciones!$E$2:$E$14185,Inyecciones!$A$2:$A$14185,Balance!U$4,Inyecciones!$B$2:$B$14185,Balance!$B228,Inyecciones!$C$2:$C$14185,Balance!U$5)</f>
        <v>15519.359790766101</v>
      </c>
      <c r="V228" s="13">
        <f>SUMIFS(Inyecciones!$E$2:$E$14185,Inyecciones!$A$2:$A$14185,Balance!V$4,Inyecciones!$B$2:$B$14185,Balance!$B228,Inyecciones!$C$2:$C$14185,Balance!V$5)</f>
        <v>23821.423192258691</v>
      </c>
      <c r="W228" s="13">
        <f>SUMIFS(Inyecciones!$E$2:$E$14185,Inyecciones!$A$2:$A$14185,Balance!W$4,Inyecciones!$B$2:$B$14185,Balance!$B228,Inyecciones!$C$2:$C$14185,Balance!W$5)</f>
        <v>26790.944643394541</v>
      </c>
      <c r="X228" s="13">
        <f>SUMIFS(Inyecciones!$E$2:$E$14185,Inyecciones!$A$2:$A$14185,Balance!X$4,Inyecciones!$B$2:$B$14185,Balance!$B228,Inyecciones!$C$2:$C$14185,Balance!X$5)</f>
        <v>10980.165550096919</v>
      </c>
      <c r="Y228" s="13">
        <f>SUMIFS(Inyecciones!$E$2:$E$14185,Inyecciones!$A$2:$A$14185,Balance!Y$4,Inyecciones!$B$2:$B$14185,Balance!$B228,Inyecciones!$C$2:$C$14185,Balance!Y$5)</f>
        <v>14658.08073297969</v>
      </c>
      <c r="Z228" s="14">
        <f>SUMIFS(Inyecciones!$E$2:$E$14185,Inyecciones!$A$2:$A$14185,Balance!Z$4,Inyecciones!$B$2:$B$14185,Balance!$B228,Inyecciones!$C$2:$C$14185,Balance!Z$5)</f>
        <v>20212.810854199201</v>
      </c>
      <c r="AA228" s="12">
        <f>SUMIFS(Inyecciones!$E$2:$E$14185,Inyecciones!$A$2:$A$14185,Balance!AA$4,Inyecciones!$B$2:$B$14185,Balance!$B228,Inyecciones!$C$2:$C$14185,Balance!AA$5)</f>
        <v>66992.275004284355</v>
      </c>
      <c r="AB228" s="13">
        <f>SUMIFS(Inyecciones!$E$2:$E$14185,Inyecciones!$A$2:$A$14185,Balance!AB$4,Inyecciones!$B$2:$B$14185,Balance!$B228,Inyecciones!$C$2:$C$14185,Balance!AB$5)</f>
        <v>53659.684764845457</v>
      </c>
      <c r="AC228" s="13">
        <f>SUMIFS(Inyecciones!$E$2:$E$14185,Inyecciones!$A$2:$A$14185,Balance!AC$4,Inyecciones!$B$2:$B$14185,Balance!$B228,Inyecciones!$C$2:$C$14185,Balance!AC$5)</f>
        <v>50641.970567330463</v>
      </c>
      <c r="AD228" s="13">
        <f>SUMIFS(Inyecciones!$E$2:$E$14185,Inyecciones!$A$2:$A$14185,Balance!AD$4,Inyecciones!$B$2:$B$14185,Balance!$B228,Inyecciones!$C$2:$C$14185,Balance!AD$5)</f>
        <v>32506.67091003008</v>
      </c>
      <c r="AE228" s="13">
        <f>SUMIFS(Inyecciones!$E$2:$E$14185,Inyecciones!$A$2:$A$14185,Balance!AE$4,Inyecciones!$B$2:$B$14185,Balance!$B228,Inyecciones!$C$2:$C$14185,Balance!AE$5)</f>
        <v>21705.153783497</v>
      </c>
      <c r="AF228" s="13">
        <f>SUMIFS(Inyecciones!$E$2:$E$14185,Inyecciones!$A$2:$A$14185,Balance!AF$4,Inyecciones!$B$2:$B$14185,Balance!$B228,Inyecciones!$C$2:$C$14185,Balance!AF$5)</f>
        <v>11942.259164664139</v>
      </c>
      <c r="AG228" s="13">
        <f>SUMIFS(Inyecciones!$E$2:$E$14185,Inyecciones!$A$2:$A$14185,Balance!AG$4,Inyecciones!$B$2:$B$14185,Balance!$B228,Inyecciones!$C$2:$C$14185,Balance!AG$5)</f>
        <v>17203.643378172648</v>
      </c>
      <c r="AH228" s="13">
        <f>SUMIFS(Inyecciones!$E$2:$E$14185,Inyecciones!$A$2:$A$14185,Balance!AH$4,Inyecciones!$B$2:$B$14185,Balance!$B228,Inyecciones!$C$2:$C$14185,Balance!AH$5)</f>
        <v>26493.383275531422</v>
      </c>
      <c r="AI228" s="13">
        <f>SUMIFS(Inyecciones!$E$2:$E$14185,Inyecciones!$A$2:$A$14185,Balance!AI$4,Inyecciones!$B$2:$B$14185,Balance!$B228,Inyecciones!$C$2:$C$14185,Balance!AI$5)</f>
        <v>29507.412571603429</v>
      </c>
      <c r="AJ228" s="13">
        <f>SUMIFS(Inyecciones!$E$2:$E$14185,Inyecciones!$A$2:$A$14185,Balance!AJ$4,Inyecciones!$B$2:$B$14185,Balance!$B228,Inyecciones!$C$2:$C$14185,Balance!AJ$5)</f>
        <v>24581.40890629217</v>
      </c>
      <c r="AK228" s="13">
        <f>SUMIFS(Inyecciones!$E$2:$E$14185,Inyecciones!$A$2:$A$14185,Balance!AK$4,Inyecciones!$B$2:$B$14185,Balance!$B228,Inyecciones!$C$2:$C$14185,Balance!AK$5)</f>
        <v>30482.243926737821</v>
      </c>
      <c r="AL228" s="14">
        <f>SUMIFS(Inyecciones!$E$2:$E$14185,Inyecciones!$A$2:$A$14185,Balance!AL$4,Inyecciones!$B$2:$B$14185,Balance!$B228,Inyecciones!$C$2:$C$14185,Balance!AL$5)</f>
        <v>33099.589449169187</v>
      </c>
      <c r="AM228" s="13"/>
      <c r="AN228" s="12">
        <f>SUMIFS('Retiro Mensual'!$E$2:$E$2629,'Retiro Mensual'!$A$2:$A$2629,AN$4,'Retiro Mensual'!$B$2:$B$2629,$B228,'Retiro Mensual'!$C$2:$C$2629,AN$5)</f>
        <v>0</v>
      </c>
      <c r="AO228" s="13">
        <f>SUMIFS('Retiro Mensual'!$E$2:$E$2629,'Retiro Mensual'!$A$2:$A$2629,AO$4,'Retiro Mensual'!$B$2:$B$2629,$B228,'Retiro Mensual'!$C$2:$C$2629,AO$5)</f>
        <v>0</v>
      </c>
      <c r="AP228" s="13">
        <f>SUMIFS('Retiro Mensual'!$E$2:$E$2629,'Retiro Mensual'!$A$2:$A$2629,AP$4,'Retiro Mensual'!$B$2:$B$2629,$B228,'Retiro Mensual'!$C$2:$C$2629,AP$5)</f>
        <v>0</v>
      </c>
      <c r="AQ228" s="13">
        <f>SUMIFS('Retiro Mensual'!$E$2:$E$2629,'Retiro Mensual'!$A$2:$A$2629,AQ$4,'Retiro Mensual'!$B$2:$B$2629,$B228,'Retiro Mensual'!$C$2:$C$2629,AQ$5)</f>
        <v>0</v>
      </c>
      <c r="AR228" s="13">
        <f>SUMIFS('Retiro Mensual'!$E$2:$E$2629,'Retiro Mensual'!$A$2:$A$2629,AR$4,'Retiro Mensual'!$B$2:$B$2629,$B228,'Retiro Mensual'!$C$2:$C$2629,AR$5)</f>
        <v>0</v>
      </c>
      <c r="AS228" s="13">
        <f>SUMIFS('Retiro Mensual'!$E$2:$E$2629,'Retiro Mensual'!$A$2:$A$2629,AS$4,'Retiro Mensual'!$B$2:$B$2629,$B228,'Retiro Mensual'!$C$2:$C$2629,AS$5)</f>
        <v>0</v>
      </c>
      <c r="AT228" s="13">
        <f>SUMIFS('Retiro Mensual'!$E$2:$E$2629,'Retiro Mensual'!$A$2:$A$2629,AT$4,'Retiro Mensual'!$B$2:$B$2629,$B228,'Retiro Mensual'!$C$2:$C$2629,AT$5)</f>
        <v>0</v>
      </c>
      <c r="AU228" s="13">
        <f>SUMIFS('Retiro Mensual'!$E$2:$E$2629,'Retiro Mensual'!$A$2:$A$2629,AU$4,'Retiro Mensual'!$B$2:$B$2629,$B228,'Retiro Mensual'!$C$2:$C$2629,AU$5)</f>
        <v>0</v>
      </c>
      <c r="AV228" s="13">
        <f>SUMIFS('Retiro Mensual'!$E$2:$E$2629,'Retiro Mensual'!$A$2:$A$2629,AV$4,'Retiro Mensual'!$B$2:$B$2629,$B228,'Retiro Mensual'!$C$2:$C$2629,AV$5)</f>
        <v>0</v>
      </c>
      <c r="AW228" s="13">
        <f>SUMIFS('Retiro Mensual'!$E$2:$E$2629,'Retiro Mensual'!$A$2:$A$2629,AW$4,'Retiro Mensual'!$B$2:$B$2629,$B228,'Retiro Mensual'!$C$2:$C$2629,AW$5)</f>
        <v>0</v>
      </c>
      <c r="AX228" s="13">
        <f>SUMIFS('Retiro Mensual'!$E$2:$E$2629,'Retiro Mensual'!$A$2:$A$2629,AX$4,'Retiro Mensual'!$B$2:$B$2629,$B228,'Retiro Mensual'!$C$2:$C$2629,AX$5)</f>
        <v>0</v>
      </c>
      <c r="AY228" s="14">
        <f>SUMIFS('Retiro Mensual'!$E$2:$E$2629,'Retiro Mensual'!$A$2:$A$2629,AY$4,'Retiro Mensual'!$B$2:$B$2629,$B228,'Retiro Mensual'!$C$2:$C$2629,AY$5)</f>
        <v>0</v>
      </c>
      <c r="AZ228" s="12">
        <f>SUMIFS('Retiro Mensual'!$E$2:$E$2629,'Retiro Mensual'!$A$2:$A$2629,AZ$4,'Retiro Mensual'!$B$2:$B$2629,$B228,'Retiro Mensual'!$C$2:$C$2629,AZ$5)</f>
        <v>0</v>
      </c>
      <c r="BA228" s="13">
        <f>SUMIFS('Retiro Mensual'!$E$2:$E$2629,'Retiro Mensual'!$A$2:$A$2629,BA$4,'Retiro Mensual'!$B$2:$B$2629,$B228,'Retiro Mensual'!$C$2:$C$2629,BA$5)</f>
        <v>0</v>
      </c>
      <c r="BB228" s="13">
        <f>SUMIFS('Retiro Mensual'!$E$2:$E$2629,'Retiro Mensual'!$A$2:$A$2629,BB$4,'Retiro Mensual'!$B$2:$B$2629,$B228,'Retiro Mensual'!$C$2:$C$2629,BB$5)</f>
        <v>0</v>
      </c>
      <c r="BC228" s="13">
        <f>SUMIFS('Retiro Mensual'!$E$2:$E$2629,'Retiro Mensual'!$A$2:$A$2629,BC$4,'Retiro Mensual'!$B$2:$B$2629,$B228,'Retiro Mensual'!$C$2:$C$2629,BC$5)</f>
        <v>0</v>
      </c>
      <c r="BD228" s="13">
        <f>SUMIFS('Retiro Mensual'!$E$2:$E$2629,'Retiro Mensual'!$A$2:$A$2629,BD$4,'Retiro Mensual'!$B$2:$B$2629,$B228,'Retiro Mensual'!$C$2:$C$2629,BD$5)</f>
        <v>0</v>
      </c>
      <c r="BE228" s="13">
        <f>SUMIFS('Retiro Mensual'!$E$2:$E$2629,'Retiro Mensual'!$A$2:$A$2629,BE$4,'Retiro Mensual'!$B$2:$B$2629,$B228,'Retiro Mensual'!$C$2:$C$2629,BE$5)</f>
        <v>0</v>
      </c>
      <c r="BF228" s="13">
        <f>SUMIFS('Retiro Mensual'!$E$2:$E$2629,'Retiro Mensual'!$A$2:$A$2629,BF$4,'Retiro Mensual'!$B$2:$B$2629,$B228,'Retiro Mensual'!$C$2:$C$2629,BF$5)</f>
        <v>0</v>
      </c>
      <c r="BG228" s="13">
        <f>SUMIFS('Retiro Mensual'!$E$2:$E$2629,'Retiro Mensual'!$A$2:$A$2629,BG$4,'Retiro Mensual'!$B$2:$B$2629,$B228,'Retiro Mensual'!$C$2:$C$2629,BG$5)</f>
        <v>0</v>
      </c>
      <c r="BH228" s="13">
        <f>SUMIFS('Retiro Mensual'!$E$2:$E$2629,'Retiro Mensual'!$A$2:$A$2629,BH$4,'Retiro Mensual'!$B$2:$B$2629,$B228,'Retiro Mensual'!$C$2:$C$2629,BH$5)</f>
        <v>0</v>
      </c>
      <c r="BI228" s="13">
        <f>SUMIFS('Retiro Mensual'!$E$2:$E$2629,'Retiro Mensual'!$A$2:$A$2629,BI$4,'Retiro Mensual'!$B$2:$B$2629,$B228,'Retiro Mensual'!$C$2:$C$2629,BI$5)</f>
        <v>0</v>
      </c>
      <c r="BJ228" s="13">
        <f>SUMIFS('Retiro Mensual'!$E$2:$E$2629,'Retiro Mensual'!$A$2:$A$2629,BJ$4,'Retiro Mensual'!$B$2:$B$2629,$B228,'Retiro Mensual'!$C$2:$C$2629,BJ$5)</f>
        <v>0</v>
      </c>
      <c r="BK228" s="14">
        <f>SUMIFS('Retiro Mensual'!$E$2:$E$2629,'Retiro Mensual'!$A$2:$A$2629,BK$4,'Retiro Mensual'!$B$2:$B$2629,$B228,'Retiro Mensual'!$C$2:$C$2629,BK$5)</f>
        <v>0</v>
      </c>
      <c r="BL228" s="12">
        <f>SUMIFS('Retiro Mensual'!$E$2:$E$2629,'Retiro Mensual'!$A$2:$A$2629,BL$4,'Retiro Mensual'!$B$2:$B$2629,$B228,'Retiro Mensual'!$C$2:$C$2629,BL$5)</f>
        <v>0</v>
      </c>
      <c r="BM228" s="13">
        <f>SUMIFS('Retiro Mensual'!$E$2:$E$2629,'Retiro Mensual'!$A$2:$A$2629,BM$4,'Retiro Mensual'!$B$2:$B$2629,$B228,'Retiro Mensual'!$C$2:$C$2629,BM$5)</f>
        <v>0</v>
      </c>
      <c r="BN228" s="13">
        <f>SUMIFS('Retiro Mensual'!$E$2:$E$2629,'Retiro Mensual'!$A$2:$A$2629,BN$4,'Retiro Mensual'!$B$2:$B$2629,$B228,'Retiro Mensual'!$C$2:$C$2629,BN$5)</f>
        <v>0</v>
      </c>
      <c r="BO228" s="13">
        <f>SUMIFS('Retiro Mensual'!$E$2:$E$2629,'Retiro Mensual'!$A$2:$A$2629,BO$4,'Retiro Mensual'!$B$2:$B$2629,$B228,'Retiro Mensual'!$C$2:$C$2629,BO$5)</f>
        <v>0</v>
      </c>
      <c r="BP228" s="13">
        <f>SUMIFS('Retiro Mensual'!$E$2:$E$2629,'Retiro Mensual'!$A$2:$A$2629,BP$4,'Retiro Mensual'!$B$2:$B$2629,$B228,'Retiro Mensual'!$C$2:$C$2629,BP$5)</f>
        <v>0</v>
      </c>
      <c r="BQ228" s="13">
        <f>SUMIFS('Retiro Mensual'!$E$2:$E$2629,'Retiro Mensual'!$A$2:$A$2629,BQ$4,'Retiro Mensual'!$B$2:$B$2629,$B228,'Retiro Mensual'!$C$2:$C$2629,BQ$5)</f>
        <v>0</v>
      </c>
      <c r="BR228" s="13">
        <f>SUMIFS('Retiro Mensual'!$E$2:$E$2629,'Retiro Mensual'!$A$2:$A$2629,BR$4,'Retiro Mensual'!$B$2:$B$2629,$B228,'Retiro Mensual'!$C$2:$C$2629,BR$5)</f>
        <v>0</v>
      </c>
      <c r="BS228" s="13">
        <f>SUMIFS('Retiro Mensual'!$E$2:$E$2629,'Retiro Mensual'!$A$2:$A$2629,BS$4,'Retiro Mensual'!$B$2:$B$2629,$B228,'Retiro Mensual'!$C$2:$C$2629,BS$5)</f>
        <v>0</v>
      </c>
      <c r="BT228" s="13">
        <f>SUMIFS('Retiro Mensual'!$E$2:$E$2629,'Retiro Mensual'!$A$2:$A$2629,BT$4,'Retiro Mensual'!$B$2:$B$2629,$B228,'Retiro Mensual'!$C$2:$C$2629,BT$5)</f>
        <v>0</v>
      </c>
      <c r="BU228" s="13">
        <f>SUMIFS('Retiro Mensual'!$E$2:$E$2629,'Retiro Mensual'!$A$2:$A$2629,BU$4,'Retiro Mensual'!$B$2:$B$2629,$B228,'Retiro Mensual'!$C$2:$C$2629,BU$5)</f>
        <v>0</v>
      </c>
      <c r="BV228" s="13">
        <f>SUMIFS('Retiro Mensual'!$E$2:$E$2629,'Retiro Mensual'!$A$2:$A$2629,BV$4,'Retiro Mensual'!$B$2:$B$2629,$B228,'Retiro Mensual'!$C$2:$C$2629,BV$5)</f>
        <v>0</v>
      </c>
      <c r="BW228" s="14">
        <f>SUMIFS('Retiro Mensual'!$E$2:$E$2629,'Retiro Mensual'!$A$2:$A$2629,BW$4,'Retiro Mensual'!$B$2:$B$2629,$B228,'Retiro Mensual'!$C$2:$C$2629,BW$5)</f>
        <v>0</v>
      </c>
      <c r="BX228" s="13"/>
      <c r="BY228" s="12">
        <f>SUMIFS('Compra Ventas'!$E$2:$E$2700,'Compra Ventas'!$A$2:$A$2700,BY$4,'Compra Ventas'!$B$2:$B$2700,$B228,'Compra Ventas'!$C$2:$C$2700,BY$5)</f>
        <v>0</v>
      </c>
      <c r="BZ228" s="13">
        <f>SUMIFS('Compra Ventas'!$E$2:$E$2700,'Compra Ventas'!$A$2:$A$2700,BZ$4,'Compra Ventas'!$B$2:$B$2700,$B228,'Compra Ventas'!$C$2:$C$2700,BZ$5)</f>
        <v>0</v>
      </c>
      <c r="CA228" s="13">
        <f>SUMIFS('Compra Ventas'!$E$2:$E$2700,'Compra Ventas'!$A$2:$A$2700,CA$4,'Compra Ventas'!$B$2:$B$2700,$B228,'Compra Ventas'!$C$2:$C$2700,CA$5)</f>
        <v>0</v>
      </c>
      <c r="CB228" s="13">
        <f>SUMIFS('Compra Ventas'!$E$2:$E$2700,'Compra Ventas'!$A$2:$A$2700,CB$4,'Compra Ventas'!$B$2:$B$2700,$B228,'Compra Ventas'!$C$2:$C$2700,CB$5)</f>
        <v>0</v>
      </c>
      <c r="CC228" s="13">
        <f>SUMIFS('Compra Ventas'!$E$2:$E$2700,'Compra Ventas'!$A$2:$A$2700,CC$4,'Compra Ventas'!$B$2:$B$2700,$B228,'Compra Ventas'!$C$2:$C$2700,CC$5)</f>
        <v>0</v>
      </c>
      <c r="CD228" s="13">
        <f>SUMIFS('Compra Ventas'!$E$2:$E$2700,'Compra Ventas'!$A$2:$A$2700,CD$4,'Compra Ventas'!$B$2:$B$2700,$B228,'Compra Ventas'!$C$2:$C$2700,CD$5)</f>
        <v>0</v>
      </c>
      <c r="CE228" s="13">
        <f>SUMIFS('Compra Ventas'!$E$2:$E$2700,'Compra Ventas'!$A$2:$A$2700,CE$4,'Compra Ventas'!$B$2:$B$2700,$B228,'Compra Ventas'!$C$2:$C$2700,CE$5)</f>
        <v>0</v>
      </c>
      <c r="CF228" s="13">
        <f>SUMIFS('Compra Ventas'!$E$2:$E$2700,'Compra Ventas'!$A$2:$A$2700,CF$4,'Compra Ventas'!$B$2:$B$2700,$B228,'Compra Ventas'!$C$2:$C$2700,CF$5)</f>
        <v>0</v>
      </c>
      <c r="CG228" s="13">
        <f>SUMIFS('Compra Ventas'!$E$2:$E$2700,'Compra Ventas'!$A$2:$A$2700,CG$4,'Compra Ventas'!$B$2:$B$2700,$B228,'Compra Ventas'!$C$2:$C$2700,CG$5)</f>
        <v>0</v>
      </c>
      <c r="CH228" s="13">
        <f>SUMIFS('Compra Ventas'!$E$2:$E$2700,'Compra Ventas'!$A$2:$A$2700,CH$4,'Compra Ventas'!$B$2:$B$2700,$B228,'Compra Ventas'!$C$2:$C$2700,CH$5)</f>
        <v>0</v>
      </c>
      <c r="CI228" s="13">
        <f>SUMIFS('Compra Ventas'!$E$2:$E$2700,'Compra Ventas'!$A$2:$A$2700,CI$4,'Compra Ventas'!$B$2:$B$2700,$B228,'Compra Ventas'!$C$2:$C$2700,CI$5)</f>
        <v>0</v>
      </c>
      <c r="CJ228" s="14">
        <f>SUMIFS('Compra Ventas'!$E$2:$E$2700,'Compra Ventas'!$A$2:$A$2700,CJ$4,'Compra Ventas'!$B$2:$B$2700,$B228,'Compra Ventas'!$C$2:$C$2700,CJ$5)</f>
        <v>0</v>
      </c>
      <c r="CK228" s="12">
        <f>SUMIFS('Compra Ventas'!$E$2:$E$2700,'Compra Ventas'!$A$2:$A$2700,CK$4,'Compra Ventas'!$B$2:$B$2700,$B228,'Compra Ventas'!$C$2:$C$2700,CK$5)</f>
        <v>0</v>
      </c>
      <c r="CL228" s="13">
        <f>SUMIFS('Compra Ventas'!$E$2:$E$2700,'Compra Ventas'!$A$2:$A$2700,CL$4,'Compra Ventas'!$B$2:$B$2700,$B228,'Compra Ventas'!$C$2:$C$2700,CL$5)</f>
        <v>0</v>
      </c>
      <c r="CM228" s="13">
        <f>SUMIFS('Compra Ventas'!$E$2:$E$2700,'Compra Ventas'!$A$2:$A$2700,CM$4,'Compra Ventas'!$B$2:$B$2700,$B228,'Compra Ventas'!$C$2:$C$2700,CM$5)</f>
        <v>0</v>
      </c>
      <c r="CN228" s="13">
        <f>SUMIFS('Compra Ventas'!$E$2:$E$2700,'Compra Ventas'!$A$2:$A$2700,CN$4,'Compra Ventas'!$B$2:$B$2700,$B228,'Compra Ventas'!$C$2:$C$2700,CN$5)</f>
        <v>0</v>
      </c>
      <c r="CO228" s="13">
        <f>SUMIFS('Compra Ventas'!$E$2:$E$2700,'Compra Ventas'!$A$2:$A$2700,CO$4,'Compra Ventas'!$B$2:$B$2700,$B228,'Compra Ventas'!$C$2:$C$2700,CO$5)</f>
        <v>0</v>
      </c>
      <c r="CP228" s="13">
        <f>SUMIFS('Compra Ventas'!$E$2:$E$2700,'Compra Ventas'!$A$2:$A$2700,CP$4,'Compra Ventas'!$B$2:$B$2700,$B228,'Compra Ventas'!$C$2:$C$2700,CP$5)</f>
        <v>0</v>
      </c>
      <c r="CQ228" s="13">
        <f>SUMIFS('Compra Ventas'!$E$2:$E$2700,'Compra Ventas'!$A$2:$A$2700,CQ$4,'Compra Ventas'!$B$2:$B$2700,$B228,'Compra Ventas'!$C$2:$C$2700,CQ$5)</f>
        <v>0</v>
      </c>
      <c r="CR228" s="13">
        <f>SUMIFS('Compra Ventas'!$E$2:$E$2700,'Compra Ventas'!$A$2:$A$2700,CR$4,'Compra Ventas'!$B$2:$B$2700,$B228,'Compra Ventas'!$C$2:$C$2700,CR$5)</f>
        <v>0</v>
      </c>
      <c r="CS228" s="13">
        <f>SUMIFS('Compra Ventas'!$E$2:$E$2700,'Compra Ventas'!$A$2:$A$2700,CS$4,'Compra Ventas'!$B$2:$B$2700,$B228,'Compra Ventas'!$C$2:$C$2700,CS$5)</f>
        <v>0</v>
      </c>
      <c r="CT228" s="13">
        <f>SUMIFS('Compra Ventas'!$E$2:$E$2700,'Compra Ventas'!$A$2:$A$2700,CT$4,'Compra Ventas'!$B$2:$B$2700,$B228,'Compra Ventas'!$C$2:$C$2700,CT$5)</f>
        <v>0</v>
      </c>
      <c r="CU228" s="13">
        <f>SUMIFS('Compra Ventas'!$E$2:$E$2700,'Compra Ventas'!$A$2:$A$2700,CU$4,'Compra Ventas'!$B$2:$B$2700,$B228,'Compra Ventas'!$C$2:$C$2700,CU$5)</f>
        <v>0</v>
      </c>
      <c r="CV228" s="14">
        <f>SUMIFS('Compra Ventas'!$E$2:$E$2700,'Compra Ventas'!$A$2:$A$2700,CV$4,'Compra Ventas'!$B$2:$B$2700,$B228,'Compra Ventas'!$C$2:$C$2700,CV$5)</f>
        <v>0</v>
      </c>
      <c r="CW228" s="12">
        <f>SUMIFS('Compra Ventas'!$E$2:$E$2700,'Compra Ventas'!$A$2:$A$2700,CW$4,'Compra Ventas'!$B$2:$B$2700,$B228,'Compra Ventas'!$C$2:$C$2700,CW$5)</f>
        <v>0</v>
      </c>
      <c r="CX228" s="13">
        <f>SUMIFS('Compra Ventas'!$E$2:$E$2700,'Compra Ventas'!$A$2:$A$2700,CX$4,'Compra Ventas'!$B$2:$B$2700,$B228,'Compra Ventas'!$C$2:$C$2700,CX$5)</f>
        <v>0</v>
      </c>
      <c r="CY228" s="13">
        <f>SUMIFS('Compra Ventas'!$E$2:$E$2700,'Compra Ventas'!$A$2:$A$2700,CY$4,'Compra Ventas'!$B$2:$B$2700,$B228,'Compra Ventas'!$C$2:$C$2700,CY$5)</f>
        <v>0</v>
      </c>
      <c r="CZ228" s="13">
        <f>SUMIFS('Compra Ventas'!$E$2:$E$2700,'Compra Ventas'!$A$2:$A$2700,CZ$4,'Compra Ventas'!$B$2:$B$2700,$B228,'Compra Ventas'!$C$2:$C$2700,CZ$5)</f>
        <v>0</v>
      </c>
      <c r="DA228" s="13">
        <f>SUMIFS('Compra Ventas'!$E$2:$E$2700,'Compra Ventas'!$A$2:$A$2700,DA$4,'Compra Ventas'!$B$2:$B$2700,$B228,'Compra Ventas'!$C$2:$C$2700,DA$5)</f>
        <v>0</v>
      </c>
      <c r="DB228" s="13">
        <f>SUMIFS('Compra Ventas'!$E$2:$E$2700,'Compra Ventas'!$A$2:$A$2700,DB$4,'Compra Ventas'!$B$2:$B$2700,$B228,'Compra Ventas'!$C$2:$C$2700,DB$5)</f>
        <v>0</v>
      </c>
      <c r="DC228" s="13">
        <f>SUMIFS('Compra Ventas'!$E$2:$E$2700,'Compra Ventas'!$A$2:$A$2700,DC$4,'Compra Ventas'!$B$2:$B$2700,$B228,'Compra Ventas'!$C$2:$C$2700,DC$5)</f>
        <v>0</v>
      </c>
      <c r="DD228" s="13">
        <f>SUMIFS('Compra Ventas'!$E$2:$E$2700,'Compra Ventas'!$A$2:$A$2700,DD$4,'Compra Ventas'!$B$2:$B$2700,$B228,'Compra Ventas'!$C$2:$C$2700,DD$5)</f>
        <v>0</v>
      </c>
      <c r="DE228" s="13">
        <f>SUMIFS('Compra Ventas'!$E$2:$E$2700,'Compra Ventas'!$A$2:$A$2700,DE$4,'Compra Ventas'!$B$2:$B$2700,$B228,'Compra Ventas'!$C$2:$C$2700,DE$5)</f>
        <v>0</v>
      </c>
      <c r="DF228" s="13">
        <f>SUMIFS('Compra Ventas'!$E$2:$E$2700,'Compra Ventas'!$A$2:$A$2700,DF$4,'Compra Ventas'!$B$2:$B$2700,$B228,'Compra Ventas'!$C$2:$C$2700,DF$5)</f>
        <v>0</v>
      </c>
      <c r="DG228" s="13">
        <f>SUMIFS('Compra Ventas'!$E$2:$E$2700,'Compra Ventas'!$A$2:$A$2700,DG$4,'Compra Ventas'!$B$2:$B$2700,$B228,'Compra Ventas'!$C$2:$C$2700,DG$5)</f>
        <v>0</v>
      </c>
      <c r="DH228" s="14">
        <f>SUMIFS('Compra Ventas'!$E$2:$E$2700,'Compra Ventas'!$A$2:$A$2700,DH$4,'Compra Ventas'!$B$2:$B$2700,$B228,'Compra Ventas'!$C$2:$C$2700,DH$5)</f>
        <v>0</v>
      </c>
      <c r="DI228" s="84"/>
      <c r="DJ228" s="98">
        <f>SUMIFS('Ajuste Ciclado'!D$5:D$47,'Ajuste Ciclado'!$C$5:$C$47,Balance!DJ$4,'Ajuste Ciclado'!$B$5:$B$47,Balance!$B228)</f>
        <v>0</v>
      </c>
      <c r="DK228" s="99">
        <f>SUMIFS('Ajuste Ciclado'!E$5:E$47,'Ajuste Ciclado'!$C$5:$C$47,Balance!DK$4,'Ajuste Ciclado'!$B$5:$B$47,Balance!$B228)</f>
        <v>0</v>
      </c>
      <c r="DL228" s="99">
        <f>SUMIFS('Ajuste Ciclado'!F$5:F$47,'Ajuste Ciclado'!$C$5:$C$47,Balance!DL$4,'Ajuste Ciclado'!$B$5:$B$47,Balance!$B228)</f>
        <v>0</v>
      </c>
      <c r="DM228" s="99">
        <f>SUMIFS('Ajuste Ciclado'!G$5:G$47,'Ajuste Ciclado'!$C$5:$C$47,Balance!DM$4,'Ajuste Ciclado'!$B$5:$B$47,Balance!$B228)</f>
        <v>0</v>
      </c>
      <c r="DN228" s="99">
        <f>SUMIFS('Ajuste Ciclado'!H$5:H$47,'Ajuste Ciclado'!$C$5:$C$47,Balance!DN$4,'Ajuste Ciclado'!$B$5:$B$47,Balance!$B228)</f>
        <v>0</v>
      </c>
      <c r="DO228" s="99">
        <f>SUMIFS('Ajuste Ciclado'!I$5:I$47,'Ajuste Ciclado'!$C$5:$C$47,Balance!DO$4,'Ajuste Ciclado'!$B$5:$B$47,Balance!$B228)</f>
        <v>0</v>
      </c>
      <c r="DP228" s="99">
        <f>SUMIFS('Ajuste Ciclado'!J$5:J$47,'Ajuste Ciclado'!$C$5:$C$47,Balance!DP$4,'Ajuste Ciclado'!$B$5:$B$47,Balance!$B228)</f>
        <v>0</v>
      </c>
      <c r="DQ228" s="99">
        <f>SUMIFS('Ajuste Ciclado'!K$5:K$47,'Ajuste Ciclado'!$C$5:$C$47,Balance!DQ$4,'Ajuste Ciclado'!$B$5:$B$47,Balance!$B228)</f>
        <v>0</v>
      </c>
      <c r="DR228" s="99">
        <f>SUMIFS('Ajuste Ciclado'!L$5:L$47,'Ajuste Ciclado'!$C$5:$C$47,Balance!DR$4,'Ajuste Ciclado'!$B$5:$B$47,Balance!$B228)</f>
        <v>0</v>
      </c>
      <c r="DS228" s="99">
        <f>SUMIFS('Ajuste Ciclado'!M$5:M$47,'Ajuste Ciclado'!$C$5:$C$47,Balance!DS$4,'Ajuste Ciclado'!$B$5:$B$47,Balance!$B228)</f>
        <v>0</v>
      </c>
      <c r="DT228" s="99">
        <f>SUMIFS('Ajuste Ciclado'!N$5:N$47,'Ajuste Ciclado'!$C$5:$C$47,Balance!DT$4,'Ajuste Ciclado'!$B$5:$B$47,Balance!$B228)</f>
        <v>0</v>
      </c>
      <c r="DU228" s="100">
        <f>SUMIFS('Ajuste Ciclado'!O$5:O$47,'Ajuste Ciclado'!$C$5:$C$47,Balance!DU$4,'Ajuste Ciclado'!$B$5:$B$47,Balance!$B228)</f>
        <v>0</v>
      </c>
      <c r="DV228" s="98">
        <f>SUMIFS('Ajuste Ciclado'!D$5:D$47,'Ajuste Ciclado'!$C$5:$C$47,Balance!DV$4,'Ajuste Ciclado'!$B$5:$B$47,Balance!$B228)</f>
        <v>0</v>
      </c>
      <c r="DW228" s="99">
        <f>SUMIFS('Ajuste Ciclado'!E$5:E$47,'Ajuste Ciclado'!$C$5:$C$47,Balance!DW$4,'Ajuste Ciclado'!$B$5:$B$47,Balance!$B228)</f>
        <v>0</v>
      </c>
      <c r="DX228" s="99">
        <f>SUMIFS('Ajuste Ciclado'!F$5:F$47,'Ajuste Ciclado'!$C$5:$C$47,Balance!DX$4,'Ajuste Ciclado'!$B$5:$B$47,Balance!$B228)</f>
        <v>0</v>
      </c>
      <c r="DY228" s="99">
        <f>SUMIFS('Ajuste Ciclado'!G$5:G$47,'Ajuste Ciclado'!$C$5:$C$47,Balance!DY$4,'Ajuste Ciclado'!$B$5:$B$47,Balance!$B228)</f>
        <v>0</v>
      </c>
      <c r="DZ228" s="99">
        <f>SUMIFS('Ajuste Ciclado'!H$5:H$47,'Ajuste Ciclado'!$C$5:$C$47,Balance!DZ$4,'Ajuste Ciclado'!$B$5:$B$47,Balance!$B228)</f>
        <v>0</v>
      </c>
      <c r="EA228" s="99">
        <f>SUMIFS('Ajuste Ciclado'!I$5:I$47,'Ajuste Ciclado'!$C$5:$C$47,Balance!EA$4,'Ajuste Ciclado'!$B$5:$B$47,Balance!$B228)</f>
        <v>0</v>
      </c>
      <c r="EB228" s="99">
        <f>SUMIFS('Ajuste Ciclado'!J$5:J$47,'Ajuste Ciclado'!$C$5:$C$47,Balance!EB$4,'Ajuste Ciclado'!$B$5:$B$47,Balance!$B228)</f>
        <v>0</v>
      </c>
      <c r="EC228" s="99">
        <f>SUMIFS('Ajuste Ciclado'!K$5:K$47,'Ajuste Ciclado'!$C$5:$C$47,Balance!EC$4,'Ajuste Ciclado'!$B$5:$B$47,Balance!$B228)</f>
        <v>0</v>
      </c>
      <c r="ED228" s="99">
        <f>SUMIFS('Ajuste Ciclado'!L$5:L$47,'Ajuste Ciclado'!$C$5:$C$47,Balance!ED$4,'Ajuste Ciclado'!$B$5:$B$47,Balance!$B228)</f>
        <v>0</v>
      </c>
      <c r="EE228" s="99">
        <f>SUMIFS('Ajuste Ciclado'!M$5:M$47,'Ajuste Ciclado'!$C$5:$C$47,Balance!EE$4,'Ajuste Ciclado'!$B$5:$B$47,Balance!$B228)</f>
        <v>0</v>
      </c>
      <c r="EF228" s="99">
        <f>SUMIFS('Ajuste Ciclado'!N$5:N$47,'Ajuste Ciclado'!$C$5:$C$47,Balance!EF$4,'Ajuste Ciclado'!$B$5:$B$47,Balance!$B228)</f>
        <v>0</v>
      </c>
      <c r="EG228" s="100">
        <f>SUMIFS('Ajuste Ciclado'!O$5:O$47,'Ajuste Ciclado'!$C$5:$C$47,Balance!EG$4,'Ajuste Ciclado'!$B$5:$B$47,Balance!$B228)</f>
        <v>0</v>
      </c>
      <c r="EH228" s="98">
        <f>SUMIFS('Ajuste Ciclado'!D$5:D$47,'Ajuste Ciclado'!$C$5:$C$47,Balance!EH$4,'Ajuste Ciclado'!$B$5:$B$47,Balance!$B228)</f>
        <v>0</v>
      </c>
      <c r="EI228" s="99">
        <f>SUMIFS('Ajuste Ciclado'!E$5:E$47,'Ajuste Ciclado'!$C$5:$C$47,Balance!EI$4,'Ajuste Ciclado'!$B$5:$B$47,Balance!$B228)</f>
        <v>0</v>
      </c>
      <c r="EJ228" s="99">
        <f>SUMIFS('Ajuste Ciclado'!F$5:F$47,'Ajuste Ciclado'!$C$5:$C$47,Balance!EJ$4,'Ajuste Ciclado'!$B$5:$B$47,Balance!$B228)</f>
        <v>0</v>
      </c>
      <c r="EK228" s="99">
        <f>SUMIFS('Ajuste Ciclado'!G$5:G$47,'Ajuste Ciclado'!$C$5:$C$47,Balance!EK$4,'Ajuste Ciclado'!$B$5:$B$47,Balance!$B228)</f>
        <v>0</v>
      </c>
      <c r="EL228" s="99">
        <f>SUMIFS('Ajuste Ciclado'!H$5:H$47,'Ajuste Ciclado'!$C$5:$C$47,Balance!EL$4,'Ajuste Ciclado'!$B$5:$B$47,Balance!$B228)</f>
        <v>0</v>
      </c>
      <c r="EM228" s="99">
        <f>SUMIFS('Ajuste Ciclado'!I$5:I$47,'Ajuste Ciclado'!$C$5:$C$47,Balance!EM$4,'Ajuste Ciclado'!$B$5:$B$47,Balance!$B228)</f>
        <v>0</v>
      </c>
      <c r="EN228" s="99">
        <f>SUMIFS('Ajuste Ciclado'!J$5:J$47,'Ajuste Ciclado'!$C$5:$C$47,Balance!EN$4,'Ajuste Ciclado'!$B$5:$B$47,Balance!$B228)</f>
        <v>0</v>
      </c>
      <c r="EO228" s="99">
        <f>SUMIFS('Ajuste Ciclado'!K$5:K$47,'Ajuste Ciclado'!$C$5:$C$47,Balance!EO$4,'Ajuste Ciclado'!$B$5:$B$47,Balance!$B228)</f>
        <v>0</v>
      </c>
      <c r="EP228" s="99">
        <f>SUMIFS('Ajuste Ciclado'!L$5:L$47,'Ajuste Ciclado'!$C$5:$C$47,Balance!EP$4,'Ajuste Ciclado'!$B$5:$B$47,Balance!$B228)</f>
        <v>0</v>
      </c>
      <c r="EQ228" s="99">
        <f>SUMIFS('Ajuste Ciclado'!M$5:M$47,'Ajuste Ciclado'!$C$5:$C$47,Balance!EQ$4,'Ajuste Ciclado'!$B$5:$B$47,Balance!$B228)</f>
        <v>0</v>
      </c>
      <c r="ER228" s="99">
        <f>SUMIFS('Ajuste Ciclado'!N$5:N$47,'Ajuste Ciclado'!$C$5:$C$47,Balance!ER$4,'Ajuste Ciclado'!$B$5:$B$47,Balance!$B228)</f>
        <v>0</v>
      </c>
      <c r="ES228" s="100">
        <f>SUMIFS('Ajuste Ciclado'!O$5:O$47,'Ajuste Ciclado'!$C$5:$C$47,Balance!ES$4,'Ajuste Ciclado'!$B$5:$B$47,Balance!$B228)</f>
        <v>0</v>
      </c>
      <c r="ET228" s="84"/>
      <c r="EU228" s="12">
        <f t="shared" si="328"/>
        <v>66823.264212100898</v>
      </c>
      <c r="EV228" s="13">
        <f t="shared" si="293"/>
        <v>53156.256880133842</v>
      </c>
      <c r="EW228" s="13">
        <f t="shared" si="294"/>
        <v>50346.550937364402</v>
      </c>
      <c r="EX228" s="13">
        <f t="shared" si="295"/>
        <v>30998.360986506661</v>
      </c>
      <c r="EY228" s="13">
        <f t="shared" si="296"/>
        <v>21237.148735077961</v>
      </c>
      <c r="EZ228" s="13">
        <f t="shared" si="297"/>
        <v>10658.30802352568</v>
      </c>
      <c r="FA228" s="13">
        <f t="shared" si="298"/>
        <v>14313.679704954229</v>
      </c>
      <c r="FB228" s="13">
        <f t="shared" si="299"/>
        <v>23541.816876074321</v>
      </c>
      <c r="FC228" s="13">
        <f t="shared" si="300"/>
        <v>26049.95223882818</v>
      </c>
      <c r="FD228" s="13">
        <f t="shared" si="301"/>
        <v>7024.8149212644521</v>
      </c>
      <c r="FE228" s="13">
        <f t="shared" si="302"/>
        <v>2714.8943182808748</v>
      </c>
      <c r="FF228" s="14">
        <f t="shared" si="303"/>
        <v>4735.8050776583168</v>
      </c>
      <c r="FG228" s="12">
        <f t="shared" si="304"/>
        <v>66968.346999381974</v>
      </c>
      <c r="FH228" s="13">
        <f t="shared" si="305"/>
        <v>53606.845980050377</v>
      </c>
      <c r="FI228" s="13">
        <f t="shared" si="306"/>
        <v>50751.155934073169</v>
      </c>
      <c r="FJ228" s="13">
        <f t="shared" si="307"/>
        <v>32835.160432727578</v>
      </c>
      <c r="FK228" s="13">
        <f t="shared" si="308"/>
        <v>20702.6172271</v>
      </c>
      <c r="FL228" s="13">
        <f t="shared" si="309"/>
        <v>10909.68309371728</v>
      </c>
      <c r="FM228" s="13">
        <f t="shared" si="310"/>
        <v>15519.359790766101</v>
      </c>
      <c r="FN228" s="13">
        <f t="shared" si="311"/>
        <v>23821.423192258691</v>
      </c>
      <c r="FO228" s="13">
        <f t="shared" si="312"/>
        <v>26790.944643394541</v>
      </c>
      <c r="FP228" s="13">
        <f t="shared" si="313"/>
        <v>10980.165550096919</v>
      </c>
      <c r="FQ228" s="13">
        <f t="shared" si="314"/>
        <v>14658.08073297969</v>
      </c>
      <c r="FR228" s="14">
        <f t="shared" si="315"/>
        <v>20212.810854199201</v>
      </c>
      <c r="FS228" s="12">
        <f t="shared" si="316"/>
        <v>66992.275004284355</v>
      </c>
      <c r="FT228" s="13">
        <f t="shared" si="317"/>
        <v>53659.684764845457</v>
      </c>
      <c r="FU228" s="13">
        <f t="shared" si="318"/>
        <v>50641.970567330463</v>
      </c>
      <c r="FV228" s="13">
        <f t="shared" si="319"/>
        <v>32506.67091003008</v>
      </c>
      <c r="FW228" s="13">
        <f t="shared" si="320"/>
        <v>21705.153783497</v>
      </c>
      <c r="FX228" s="13">
        <f t="shared" si="321"/>
        <v>11942.259164664139</v>
      </c>
      <c r="FY228" s="13">
        <f t="shared" si="322"/>
        <v>17203.643378172648</v>
      </c>
      <c r="FZ228" s="13">
        <f t="shared" si="323"/>
        <v>26493.383275531422</v>
      </c>
      <c r="GA228" s="13">
        <f t="shared" si="324"/>
        <v>29507.412571603429</v>
      </c>
      <c r="GB228" s="13">
        <f t="shared" si="325"/>
        <v>24581.40890629217</v>
      </c>
      <c r="GC228" s="13">
        <f t="shared" si="326"/>
        <v>30482.243926737821</v>
      </c>
      <c r="GD228" s="14">
        <f t="shared" si="327"/>
        <v>33099.589449169187</v>
      </c>
      <c r="GE228" s="84"/>
      <c r="GF228" s="12">
        <f t="shared" si="329"/>
        <v>311600.85291176982</v>
      </c>
      <c r="GG228" s="13">
        <f t="shared" si="329"/>
        <v>347756.59443074558</v>
      </c>
      <c r="GH228" s="14">
        <f t="shared" si="329"/>
        <v>398815.69570215815</v>
      </c>
      <c r="GI228" s="6">
        <f t="shared" si="330"/>
        <v>1</v>
      </c>
      <c r="GJ228" s="12">
        <f t="shared" si="331"/>
        <v>0</v>
      </c>
      <c r="GK228" s="13">
        <f t="shared" si="332"/>
        <v>0</v>
      </c>
      <c r="GL228" s="14">
        <f t="shared" si="333"/>
        <v>0</v>
      </c>
      <c r="GM228" s="84"/>
      <c r="GN228" s="66">
        <f t="shared" si="334"/>
        <v>0</v>
      </c>
      <c r="GO228" s="84"/>
      <c r="GP228" s="63" t="str" cm="1">
        <f t="array" ref="GP228">INDEX($GF$4:$GH$4,1,GI228)</f>
        <v>Sample 1</v>
      </c>
      <c r="GQ228" s="12">
        <f t="shared" si="336"/>
        <v>2714.8943182808748</v>
      </c>
      <c r="GR228" s="13">
        <f t="shared" si="336"/>
        <v>4735.8050776583168</v>
      </c>
      <c r="GS228" s="14">
        <f t="shared" si="336"/>
        <v>7024.8149212644521</v>
      </c>
      <c r="GT228" s="12">
        <f t="shared" si="337"/>
        <v>10909.68309371728</v>
      </c>
      <c r="GU228" s="13">
        <f t="shared" si="337"/>
        <v>10980.165550096919</v>
      </c>
      <c r="GV228" s="14">
        <f t="shared" si="337"/>
        <v>14658.08073297969</v>
      </c>
      <c r="GW228" s="12">
        <f t="shared" si="338"/>
        <v>11942.259164664139</v>
      </c>
      <c r="GX228" s="13">
        <f t="shared" si="338"/>
        <v>17203.643378172648</v>
      </c>
      <c r="GY228" s="14">
        <f t="shared" si="338"/>
        <v>21705.153783497</v>
      </c>
      <c r="GZ228" s="84" t="str">
        <f t="shared" si="290"/>
        <v>Sample 1</v>
      </c>
      <c r="HA228" s="12">
        <f t="shared" si="335"/>
        <v>0</v>
      </c>
      <c r="HB228" s="13">
        <f t="shared" si="335"/>
        <v>0</v>
      </c>
      <c r="HC228" s="14">
        <f t="shared" si="335"/>
        <v>0</v>
      </c>
      <c r="HD228" s="6">
        <f t="shared" si="291"/>
        <v>0</v>
      </c>
      <c r="HE228" s="84" t="str">
        <f t="shared" si="292"/>
        <v>Ok</v>
      </c>
    </row>
    <row r="229" spans="2:213" hidden="1" x14ac:dyDescent="0.3">
      <c r="B229" s="84" t="s">
        <v>262</v>
      </c>
      <c r="C229" s="12">
        <f>SUMIFS(Inyecciones!$E$2:$E$14185,Inyecciones!$A$2:$A$14185,Balance!C$4,Inyecciones!$B$2:$B$14185,Balance!$B229,Inyecciones!$C$2:$C$14185,Balance!C$5)</f>
        <v>53643.22595805001</v>
      </c>
      <c r="D229" s="13">
        <f>SUMIFS(Inyecciones!$E$2:$E$14185,Inyecciones!$A$2:$A$14185,Balance!D$4,Inyecciones!$B$2:$B$14185,Balance!$B229,Inyecciones!$C$2:$C$14185,Balance!D$5)</f>
        <v>62389.462881616288</v>
      </c>
      <c r="E229" s="13">
        <f>SUMIFS(Inyecciones!$E$2:$E$14185,Inyecciones!$A$2:$A$14185,Balance!E$4,Inyecciones!$B$2:$B$14185,Balance!$B229,Inyecciones!$C$2:$C$14185,Balance!E$5)</f>
        <v>41443.308823830172</v>
      </c>
      <c r="F229" s="13">
        <f>SUMIFS(Inyecciones!$E$2:$E$14185,Inyecciones!$A$2:$A$14185,Balance!F$4,Inyecciones!$B$2:$B$14185,Balance!$B229,Inyecciones!$C$2:$C$14185,Balance!F$5)</f>
        <v>25825.280702798791</v>
      </c>
      <c r="G229" s="13">
        <f>SUMIFS(Inyecciones!$E$2:$E$14185,Inyecciones!$A$2:$A$14185,Balance!G$4,Inyecciones!$B$2:$B$14185,Balance!$B229,Inyecciones!$C$2:$C$14185,Balance!G$5)</f>
        <v>17357.503149962071</v>
      </c>
      <c r="H229" s="13">
        <f>SUMIFS(Inyecciones!$E$2:$E$14185,Inyecciones!$A$2:$A$14185,Balance!H$4,Inyecciones!$B$2:$B$14185,Balance!$B229,Inyecciones!$C$2:$C$14185,Balance!H$5)</f>
        <v>12812.868129497891</v>
      </c>
      <c r="I229" s="13">
        <f>SUMIFS(Inyecciones!$E$2:$E$14185,Inyecciones!$A$2:$A$14185,Balance!I$4,Inyecciones!$B$2:$B$14185,Balance!$B229,Inyecciones!$C$2:$C$14185,Balance!I$5)</f>
        <v>16918.941470100861</v>
      </c>
      <c r="J229" s="13">
        <f>SUMIFS(Inyecciones!$E$2:$E$14185,Inyecciones!$A$2:$A$14185,Balance!J$4,Inyecciones!$B$2:$B$14185,Balance!$B229,Inyecciones!$C$2:$C$14185,Balance!J$5)</f>
        <v>23826.841919796309</v>
      </c>
      <c r="K229" s="13">
        <f>SUMIFS(Inyecciones!$E$2:$E$14185,Inyecciones!$A$2:$A$14185,Balance!K$4,Inyecciones!$B$2:$B$14185,Balance!$B229,Inyecciones!$C$2:$C$14185,Balance!K$5)</f>
        <v>24665.704527431561</v>
      </c>
      <c r="L229" s="13">
        <f>SUMIFS(Inyecciones!$E$2:$E$14185,Inyecciones!$A$2:$A$14185,Balance!L$4,Inyecciones!$B$2:$B$14185,Balance!$B229,Inyecciones!$C$2:$C$14185,Balance!L$5)</f>
        <v>6109.4565447730592</v>
      </c>
      <c r="M229" s="13">
        <f>SUMIFS(Inyecciones!$E$2:$E$14185,Inyecciones!$A$2:$A$14185,Balance!M$4,Inyecciones!$B$2:$B$14185,Balance!$B229,Inyecciones!$C$2:$C$14185,Balance!M$5)</f>
        <v>2608.0997862866252</v>
      </c>
      <c r="N229" s="14">
        <f>SUMIFS(Inyecciones!$E$2:$E$14185,Inyecciones!$A$2:$A$14185,Balance!N$4,Inyecciones!$B$2:$B$14185,Balance!$B229,Inyecciones!$C$2:$C$14185,Balance!N$5)</f>
        <v>4725.5122103236181</v>
      </c>
      <c r="O229" s="12">
        <f>SUMIFS(Inyecciones!$E$2:$E$14185,Inyecciones!$A$2:$A$14185,Balance!O$4,Inyecciones!$B$2:$B$14185,Balance!$B229,Inyecciones!$C$2:$C$14185,Balance!O$5)</f>
        <v>53757.728761928549</v>
      </c>
      <c r="P229" s="13">
        <f>SUMIFS(Inyecciones!$E$2:$E$14185,Inyecciones!$A$2:$A$14185,Balance!P$4,Inyecciones!$B$2:$B$14185,Balance!$B229,Inyecciones!$C$2:$C$14185,Balance!P$5)</f>
        <v>62914.726999813487</v>
      </c>
      <c r="Q229" s="13">
        <f>SUMIFS(Inyecciones!$E$2:$E$14185,Inyecciones!$A$2:$A$14185,Balance!Q$4,Inyecciones!$B$2:$B$14185,Balance!$B229,Inyecciones!$C$2:$C$14185,Balance!Q$5)</f>
        <v>41909.862777224553</v>
      </c>
      <c r="R229" s="13">
        <f>SUMIFS(Inyecciones!$E$2:$E$14185,Inyecciones!$A$2:$A$14185,Balance!R$4,Inyecciones!$B$2:$B$14185,Balance!$B229,Inyecciones!$C$2:$C$14185,Balance!R$5)</f>
        <v>27442.37147083239</v>
      </c>
      <c r="S229" s="13">
        <f>SUMIFS(Inyecciones!$E$2:$E$14185,Inyecciones!$A$2:$A$14185,Balance!S$4,Inyecciones!$B$2:$B$14185,Balance!$B229,Inyecciones!$C$2:$C$14185,Balance!S$5)</f>
        <v>16939.0018602661</v>
      </c>
      <c r="T229" s="13">
        <f>SUMIFS(Inyecciones!$E$2:$E$14185,Inyecciones!$A$2:$A$14185,Balance!T$4,Inyecciones!$B$2:$B$14185,Balance!$B229,Inyecciones!$C$2:$C$14185,Balance!T$5)</f>
        <v>12939.224449022109</v>
      </c>
      <c r="U229" s="13">
        <f>SUMIFS(Inyecciones!$E$2:$E$14185,Inyecciones!$A$2:$A$14185,Balance!U$4,Inyecciones!$B$2:$B$14185,Balance!$B229,Inyecciones!$C$2:$C$14185,Balance!U$5)</f>
        <v>18000.718628420451</v>
      </c>
      <c r="V229" s="13">
        <f>SUMIFS(Inyecciones!$E$2:$E$14185,Inyecciones!$A$2:$A$14185,Balance!V$4,Inyecciones!$B$2:$B$14185,Balance!$B229,Inyecciones!$C$2:$C$14185,Balance!V$5)</f>
        <v>23981.488773011552</v>
      </c>
      <c r="W229" s="13">
        <f>SUMIFS(Inyecciones!$E$2:$E$14185,Inyecciones!$A$2:$A$14185,Balance!W$4,Inyecciones!$B$2:$B$14185,Balance!$B229,Inyecciones!$C$2:$C$14185,Balance!W$5)</f>
        <v>25243.851866817131</v>
      </c>
      <c r="X229" s="13">
        <f>SUMIFS(Inyecciones!$E$2:$E$14185,Inyecciones!$A$2:$A$14185,Balance!X$4,Inyecciones!$B$2:$B$14185,Balance!$B229,Inyecciones!$C$2:$C$14185,Balance!X$5)</f>
        <v>9466.4320876411475</v>
      </c>
      <c r="Y229" s="13">
        <f>SUMIFS(Inyecciones!$E$2:$E$14185,Inyecciones!$A$2:$A$14185,Balance!Y$4,Inyecciones!$B$2:$B$14185,Balance!$B229,Inyecciones!$C$2:$C$14185,Balance!Y$5)</f>
        <v>12876.50990666472</v>
      </c>
      <c r="Z229" s="14">
        <f>SUMIFS(Inyecciones!$E$2:$E$14185,Inyecciones!$A$2:$A$14185,Balance!Z$4,Inyecciones!$B$2:$B$14185,Balance!$B229,Inyecciones!$C$2:$C$14185,Balance!Z$5)</f>
        <v>18769.595872405971</v>
      </c>
      <c r="AA229" s="12">
        <f>SUMIFS(Inyecciones!$E$2:$E$14185,Inyecciones!$A$2:$A$14185,Balance!AA$4,Inyecciones!$B$2:$B$14185,Balance!$B229,Inyecciones!$C$2:$C$14185,Balance!AA$5)</f>
        <v>53771.307108742258</v>
      </c>
      <c r="AB229" s="13">
        <f>SUMIFS(Inyecciones!$E$2:$E$14185,Inyecciones!$A$2:$A$14185,Balance!AB$4,Inyecciones!$B$2:$B$14185,Balance!$B229,Inyecciones!$C$2:$C$14185,Balance!AB$5)</f>
        <v>62940.362286180287</v>
      </c>
      <c r="AC229" s="13">
        <f>SUMIFS(Inyecciones!$E$2:$E$14185,Inyecciones!$A$2:$A$14185,Balance!AC$4,Inyecciones!$B$2:$B$14185,Balance!$B229,Inyecciones!$C$2:$C$14185,Balance!AC$5)</f>
        <v>41762.613138872373</v>
      </c>
      <c r="AD229" s="13">
        <f>SUMIFS(Inyecciones!$E$2:$E$14185,Inyecciones!$A$2:$A$14185,Balance!AD$4,Inyecciones!$B$2:$B$14185,Balance!$B229,Inyecciones!$C$2:$C$14185,Balance!AD$5)</f>
        <v>27237.854966402629</v>
      </c>
      <c r="AE229" s="13">
        <f>SUMIFS(Inyecciones!$E$2:$E$14185,Inyecciones!$A$2:$A$14185,Balance!AE$4,Inyecciones!$B$2:$B$14185,Balance!$B229,Inyecciones!$C$2:$C$14185,Balance!AE$5)</f>
        <v>17696.055586211751</v>
      </c>
      <c r="AF229" s="13">
        <f>SUMIFS(Inyecciones!$E$2:$E$14185,Inyecciones!$A$2:$A$14185,Balance!AF$4,Inyecciones!$B$2:$B$14185,Balance!$B229,Inyecciones!$C$2:$C$14185,Balance!AF$5)</f>
        <v>13997.34305670647</v>
      </c>
      <c r="AG229" s="13">
        <f>SUMIFS(Inyecciones!$E$2:$E$14185,Inyecciones!$A$2:$A$14185,Balance!AG$4,Inyecciones!$B$2:$B$14185,Balance!$B229,Inyecciones!$C$2:$C$14185,Balance!AG$5)</f>
        <v>19789.2593358419</v>
      </c>
      <c r="AH229" s="13">
        <f>SUMIFS(Inyecciones!$E$2:$E$14185,Inyecciones!$A$2:$A$14185,Balance!AH$4,Inyecciones!$B$2:$B$14185,Balance!$B229,Inyecciones!$C$2:$C$14185,Balance!AH$5)</f>
        <v>26680.900620150751</v>
      </c>
      <c r="AI229" s="13">
        <f>SUMIFS(Inyecciones!$E$2:$E$14185,Inyecciones!$A$2:$A$14185,Balance!AI$4,Inyecciones!$B$2:$B$14185,Balance!$B229,Inyecciones!$C$2:$C$14185,Balance!AI$5)</f>
        <v>27610.231879637791</v>
      </c>
      <c r="AJ229" s="13">
        <f>SUMIFS(Inyecciones!$E$2:$E$14185,Inyecciones!$A$2:$A$14185,Balance!AJ$4,Inyecciones!$B$2:$B$14185,Balance!$B229,Inyecciones!$C$2:$C$14185,Balance!AJ$5)</f>
        <v>21264.85315740959</v>
      </c>
      <c r="AK229" s="13">
        <f>SUMIFS(Inyecciones!$E$2:$E$14185,Inyecciones!$A$2:$A$14185,Balance!AK$4,Inyecciones!$B$2:$B$14185,Balance!$B229,Inyecciones!$C$2:$C$14185,Balance!AK$5)</f>
        <v>26589.134786666731</v>
      </c>
      <c r="AL229" s="14">
        <f>SUMIFS(Inyecciones!$E$2:$E$14185,Inyecciones!$A$2:$A$14185,Balance!AL$4,Inyecciones!$B$2:$B$14185,Balance!$B229,Inyecciones!$C$2:$C$14185,Balance!AL$5)</f>
        <v>30655.633554488591</v>
      </c>
      <c r="AM229" s="13"/>
      <c r="AN229" s="12">
        <f>SUMIFS('Retiro Mensual'!$E$2:$E$2629,'Retiro Mensual'!$A$2:$A$2629,AN$4,'Retiro Mensual'!$B$2:$B$2629,$B229,'Retiro Mensual'!$C$2:$C$2629,AN$5)</f>
        <v>0</v>
      </c>
      <c r="AO229" s="13">
        <f>SUMIFS('Retiro Mensual'!$E$2:$E$2629,'Retiro Mensual'!$A$2:$A$2629,AO$4,'Retiro Mensual'!$B$2:$B$2629,$B229,'Retiro Mensual'!$C$2:$C$2629,AO$5)</f>
        <v>0</v>
      </c>
      <c r="AP229" s="13">
        <f>SUMIFS('Retiro Mensual'!$E$2:$E$2629,'Retiro Mensual'!$A$2:$A$2629,AP$4,'Retiro Mensual'!$B$2:$B$2629,$B229,'Retiro Mensual'!$C$2:$C$2629,AP$5)</f>
        <v>0</v>
      </c>
      <c r="AQ229" s="13">
        <f>SUMIFS('Retiro Mensual'!$E$2:$E$2629,'Retiro Mensual'!$A$2:$A$2629,AQ$4,'Retiro Mensual'!$B$2:$B$2629,$B229,'Retiro Mensual'!$C$2:$C$2629,AQ$5)</f>
        <v>0</v>
      </c>
      <c r="AR229" s="13">
        <f>SUMIFS('Retiro Mensual'!$E$2:$E$2629,'Retiro Mensual'!$A$2:$A$2629,AR$4,'Retiro Mensual'!$B$2:$B$2629,$B229,'Retiro Mensual'!$C$2:$C$2629,AR$5)</f>
        <v>0</v>
      </c>
      <c r="AS229" s="13">
        <f>SUMIFS('Retiro Mensual'!$E$2:$E$2629,'Retiro Mensual'!$A$2:$A$2629,AS$4,'Retiro Mensual'!$B$2:$B$2629,$B229,'Retiro Mensual'!$C$2:$C$2629,AS$5)</f>
        <v>0</v>
      </c>
      <c r="AT229" s="13">
        <f>SUMIFS('Retiro Mensual'!$E$2:$E$2629,'Retiro Mensual'!$A$2:$A$2629,AT$4,'Retiro Mensual'!$B$2:$B$2629,$B229,'Retiro Mensual'!$C$2:$C$2629,AT$5)</f>
        <v>0</v>
      </c>
      <c r="AU229" s="13">
        <f>SUMIFS('Retiro Mensual'!$E$2:$E$2629,'Retiro Mensual'!$A$2:$A$2629,AU$4,'Retiro Mensual'!$B$2:$B$2629,$B229,'Retiro Mensual'!$C$2:$C$2629,AU$5)</f>
        <v>0</v>
      </c>
      <c r="AV229" s="13">
        <f>SUMIFS('Retiro Mensual'!$E$2:$E$2629,'Retiro Mensual'!$A$2:$A$2629,AV$4,'Retiro Mensual'!$B$2:$B$2629,$B229,'Retiro Mensual'!$C$2:$C$2629,AV$5)</f>
        <v>0</v>
      </c>
      <c r="AW229" s="13">
        <f>SUMIFS('Retiro Mensual'!$E$2:$E$2629,'Retiro Mensual'!$A$2:$A$2629,AW$4,'Retiro Mensual'!$B$2:$B$2629,$B229,'Retiro Mensual'!$C$2:$C$2629,AW$5)</f>
        <v>0</v>
      </c>
      <c r="AX229" s="13">
        <f>SUMIFS('Retiro Mensual'!$E$2:$E$2629,'Retiro Mensual'!$A$2:$A$2629,AX$4,'Retiro Mensual'!$B$2:$B$2629,$B229,'Retiro Mensual'!$C$2:$C$2629,AX$5)</f>
        <v>0</v>
      </c>
      <c r="AY229" s="14">
        <f>SUMIFS('Retiro Mensual'!$E$2:$E$2629,'Retiro Mensual'!$A$2:$A$2629,AY$4,'Retiro Mensual'!$B$2:$B$2629,$B229,'Retiro Mensual'!$C$2:$C$2629,AY$5)</f>
        <v>0</v>
      </c>
      <c r="AZ229" s="12">
        <f>SUMIFS('Retiro Mensual'!$E$2:$E$2629,'Retiro Mensual'!$A$2:$A$2629,AZ$4,'Retiro Mensual'!$B$2:$B$2629,$B229,'Retiro Mensual'!$C$2:$C$2629,AZ$5)</f>
        <v>0</v>
      </c>
      <c r="BA229" s="13">
        <f>SUMIFS('Retiro Mensual'!$E$2:$E$2629,'Retiro Mensual'!$A$2:$A$2629,BA$4,'Retiro Mensual'!$B$2:$B$2629,$B229,'Retiro Mensual'!$C$2:$C$2629,BA$5)</f>
        <v>0</v>
      </c>
      <c r="BB229" s="13">
        <f>SUMIFS('Retiro Mensual'!$E$2:$E$2629,'Retiro Mensual'!$A$2:$A$2629,BB$4,'Retiro Mensual'!$B$2:$B$2629,$B229,'Retiro Mensual'!$C$2:$C$2629,BB$5)</f>
        <v>0</v>
      </c>
      <c r="BC229" s="13">
        <f>SUMIFS('Retiro Mensual'!$E$2:$E$2629,'Retiro Mensual'!$A$2:$A$2629,BC$4,'Retiro Mensual'!$B$2:$B$2629,$B229,'Retiro Mensual'!$C$2:$C$2629,BC$5)</f>
        <v>0</v>
      </c>
      <c r="BD229" s="13">
        <f>SUMIFS('Retiro Mensual'!$E$2:$E$2629,'Retiro Mensual'!$A$2:$A$2629,BD$4,'Retiro Mensual'!$B$2:$B$2629,$B229,'Retiro Mensual'!$C$2:$C$2629,BD$5)</f>
        <v>0</v>
      </c>
      <c r="BE229" s="13">
        <f>SUMIFS('Retiro Mensual'!$E$2:$E$2629,'Retiro Mensual'!$A$2:$A$2629,BE$4,'Retiro Mensual'!$B$2:$B$2629,$B229,'Retiro Mensual'!$C$2:$C$2629,BE$5)</f>
        <v>0</v>
      </c>
      <c r="BF229" s="13">
        <f>SUMIFS('Retiro Mensual'!$E$2:$E$2629,'Retiro Mensual'!$A$2:$A$2629,BF$4,'Retiro Mensual'!$B$2:$B$2629,$B229,'Retiro Mensual'!$C$2:$C$2629,BF$5)</f>
        <v>0</v>
      </c>
      <c r="BG229" s="13">
        <f>SUMIFS('Retiro Mensual'!$E$2:$E$2629,'Retiro Mensual'!$A$2:$A$2629,BG$4,'Retiro Mensual'!$B$2:$B$2629,$B229,'Retiro Mensual'!$C$2:$C$2629,BG$5)</f>
        <v>0</v>
      </c>
      <c r="BH229" s="13">
        <f>SUMIFS('Retiro Mensual'!$E$2:$E$2629,'Retiro Mensual'!$A$2:$A$2629,BH$4,'Retiro Mensual'!$B$2:$B$2629,$B229,'Retiro Mensual'!$C$2:$C$2629,BH$5)</f>
        <v>0</v>
      </c>
      <c r="BI229" s="13">
        <f>SUMIFS('Retiro Mensual'!$E$2:$E$2629,'Retiro Mensual'!$A$2:$A$2629,BI$4,'Retiro Mensual'!$B$2:$B$2629,$B229,'Retiro Mensual'!$C$2:$C$2629,BI$5)</f>
        <v>0</v>
      </c>
      <c r="BJ229" s="13">
        <f>SUMIFS('Retiro Mensual'!$E$2:$E$2629,'Retiro Mensual'!$A$2:$A$2629,BJ$4,'Retiro Mensual'!$B$2:$B$2629,$B229,'Retiro Mensual'!$C$2:$C$2629,BJ$5)</f>
        <v>0</v>
      </c>
      <c r="BK229" s="14">
        <f>SUMIFS('Retiro Mensual'!$E$2:$E$2629,'Retiro Mensual'!$A$2:$A$2629,BK$4,'Retiro Mensual'!$B$2:$B$2629,$B229,'Retiro Mensual'!$C$2:$C$2629,BK$5)</f>
        <v>0</v>
      </c>
      <c r="BL229" s="12">
        <f>SUMIFS('Retiro Mensual'!$E$2:$E$2629,'Retiro Mensual'!$A$2:$A$2629,BL$4,'Retiro Mensual'!$B$2:$B$2629,$B229,'Retiro Mensual'!$C$2:$C$2629,BL$5)</f>
        <v>0</v>
      </c>
      <c r="BM229" s="13">
        <f>SUMIFS('Retiro Mensual'!$E$2:$E$2629,'Retiro Mensual'!$A$2:$A$2629,BM$4,'Retiro Mensual'!$B$2:$B$2629,$B229,'Retiro Mensual'!$C$2:$C$2629,BM$5)</f>
        <v>0</v>
      </c>
      <c r="BN229" s="13">
        <f>SUMIFS('Retiro Mensual'!$E$2:$E$2629,'Retiro Mensual'!$A$2:$A$2629,BN$4,'Retiro Mensual'!$B$2:$B$2629,$B229,'Retiro Mensual'!$C$2:$C$2629,BN$5)</f>
        <v>0</v>
      </c>
      <c r="BO229" s="13">
        <f>SUMIFS('Retiro Mensual'!$E$2:$E$2629,'Retiro Mensual'!$A$2:$A$2629,BO$4,'Retiro Mensual'!$B$2:$B$2629,$B229,'Retiro Mensual'!$C$2:$C$2629,BO$5)</f>
        <v>0</v>
      </c>
      <c r="BP229" s="13">
        <f>SUMIFS('Retiro Mensual'!$E$2:$E$2629,'Retiro Mensual'!$A$2:$A$2629,BP$4,'Retiro Mensual'!$B$2:$B$2629,$B229,'Retiro Mensual'!$C$2:$C$2629,BP$5)</f>
        <v>0</v>
      </c>
      <c r="BQ229" s="13">
        <f>SUMIFS('Retiro Mensual'!$E$2:$E$2629,'Retiro Mensual'!$A$2:$A$2629,BQ$4,'Retiro Mensual'!$B$2:$B$2629,$B229,'Retiro Mensual'!$C$2:$C$2629,BQ$5)</f>
        <v>0</v>
      </c>
      <c r="BR229" s="13">
        <f>SUMIFS('Retiro Mensual'!$E$2:$E$2629,'Retiro Mensual'!$A$2:$A$2629,BR$4,'Retiro Mensual'!$B$2:$B$2629,$B229,'Retiro Mensual'!$C$2:$C$2629,BR$5)</f>
        <v>0</v>
      </c>
      <c r="BS229" s="13">
        <f>SUMIFS('Retiro Mensual'!$E$2:$E$2629,'Retiro Mensual'!$A$2:$A$2629,BS$4,'Retiro Mensual'!$B$2:$B$2629,$B229,'Retiro Mensual'!$C$2:$C$2629,BS$5)</f>
        <v>0</v>
      </c>
      <c r="BT229" s="13">
        <f>SUMIFS('Retiro Mensual'!$E$2:$E$2629,'Retiro Mensual'!$A$2:$A$2629,BT$4,'Retiro Mensual'!$B$2:$B$2629,$B229,'Retiro Mensual'!$C$2:$C$2629,BT$5)</f>
        <v>0</v>
      </c>
      <c r="BU229" s="13">
        <f>SUMIFS('Retiro Mensual'!$E$2:$E$2629,'Retiro Mensual'!$A$2:$A$2629,BU$4,'Retiro Mensual'!$B$2:$B$2629,$B229,'Retiro Mensual'!$C$2:$C$2629,BU$5)</f>
        <v>0</v>
      </c>
      <c r="BV229" s="13">
        <f>SUMIFS('Retiro Mensual'!$E$2:$E$2629,'Retiro Mensual'!$A$2:$A$2629,BV$4,'Retiro Mensual'!$B$2:$B$2629,$B229,'Retiro Mensual'!$C$2:$C$2629,BV$5)</f>
        <v>0</v>
      </c>
      <c r="BW229" s="14">
        <f>SUMIFS('Retiro Mensual'!$E$2:$E$2629,'Retiro Mensual'!$A$2:$A$2629,BW$4,'Retiro Mensual'!$B$2:$B$2629,$B229,'Retiro Mensual'!$C$2:$C$2629,BW$5)</f>
        <v>0</v>
      </c>
      <c r="BX229" s="13"/>
      <c r="BY229" s="12">
        <f>SUMIFS('Compra Ventas'!$E$2:$E$2700,'Compra Ventas'!$A$2:$A$2700,BY$4,'Compra Ventas'!$B$2:$B$2700,$B229,'Compra Ventas'!$C$2:$C$2700,BY$5)</f>
        <v>0</v>
      </c>
      <c r="BZ229" s="13">
        <f>SUMIFS('Compra Ventas'!$E$2:$E$2700,'Compra Ventas'!$A$2:$A$2700,BZ$4,'Compra Ventas'!$B$2:$B$2700,$B229,'Compra Ventas'!$C$2:$C$2700,BZ$5)</f>
        <v>0</v>
      </c>
      <c r="CA229" s="13">
        <f>SUMIFS('Compra Ventas'!$E$2:$E$2700,'Compra Ventas'!$A$2:$A$2700,CA$4,'Compra Ventas'!$B$2:$B$2700,$B229,'Compra Ventas'!$C$2:$C$2700,CA$5)</f>
        <v>0</v>
      </c>
      <c r="CB229" s="13">
        <f>SUMIFS('Compra Ventas'!$E$2:$E$2700,'Compra Ventas'!$A$2:$A$2700,CB$4,'Compra Ventas'!$B$2:$B$2700,$B229,'Compra Ventas'!$C$2:$C$2700,CB$5)</f>
        <v>0</v>
      </c>
      <c r="CC229" s="13">
        <f>SUMIFS('Compra Ventas'!$E$2:$E$2700,'Compra Ventas'!$A$2:$A$2700,CC$4,'Compra Ventas'!$B$2:$B$2700,$B229,'Compra Ventas'!$C$2:$C$2700,CC$5)</f>
        <v>0</v>
      </c>
      <c r="CD229" s="13">
        <f>SUMIFS('Compra Ventas'!$E$2:$E$2700,'Compra Ventas'!$A$2:$A$2700,CD$4,'Compra Ventas'!$B$2:$B$2700,$B229,'Compra Ventas'!$C$2:$C$2700,CD$5)</f>
        <v>0</v>
      </c>
      <c r="CE229" s="13">
        <f>SUMIFS('Compra Ventas'!$E$2:$E$2700,'Compra Ventas'!$A$2:$A$2700,CE$4,'Compra Ventas'!$B$2:$B$2700,$B229,'Compra Ventas'!$C$2:$C$2700,CE$5)</f>
        <v>0</v>
      </c>
      <c r="CF229" s="13">
        <f>SUMIFS('Compra Ventas'!$E$2:$E$2700,'Compra Ventas'!$A$2:$A$2700,CF$4,'Compra Ventas'!$B$2:$B$2700,$B229,'Compra Ventas'!$C$2:$C$2700,CF$5)</f>
        <v>0</v>
      </c>
      <c r="CG229" s="13">
        <f>SUMIFS('Compra Ventas'!$E$2:$E$2700,'Compra Ventas'!$A$2:$A$2700,CG$4,'Compra Ventas'!$B$2:$B$2700,$B229,'Compra Ventas'!$C$2:$C$2700,CG$5)</f>
        <v>0</v>
      </c>
      <c r="CH229" s="13">
        <f>SUMIFS('Compra Ventas'!$E$2:$E$2700,'Compra Ventas'!$A$2:$A$2700,CH$4,'Compra Ventas'!$B$2:$B$2700,$B229,'Compra Ventas'!$C$2:$C$2700,CH$5)</f>
        <v>0</v>
      </c>
      <c r="CI229" s="13">
        <f>SUMIFS('Compra Ventas'!$E$2:$E$2700,'Compra Ventas'!$A$2:$A$2700,CI$4,'Compra Ventas'!$B$2:$B$2700,$B229,'Compra Ventas'!$C$2:$C$2700,CI$5)</f>
        <v>0</v>
      </c>
      <c r="CJ229" s="14">
        <f>SUMIFS('Compra Ventas'!$E$2:$E$2700,'Compra Ventas'!$A$2:$A$2700,CJ$4,'Compra Ventas'!$B$2:$B$2700,$B229,'Compra Ventas'!$C$2:$C$2700,CJ$5)</f>
        <v>0</v>
      </c>
      <c r="CK229" s="12">
        <f>SUMIFS('Compra Ventas'!$E$2:$E$2700,'Compra Ventas'!$A$2:$A$2700,CK$4,'Compra Ventas'!$B$2:$B$2700,$B229,'Compra Ventas'!$C$2:$C$2700,CK$5)</f>
        <v>0</v>
      </c>
      <c r="CL229" s="13">
        <f>SUMIFS('Compra Ventas'!$E$2:$E$2700,'Compra Ventas'!$A$2:$A$2700,CL$4,'Compra Ventas'!$B$2:$B$2700,$B229,'Compra Ventas'!$C$2:$C$2700,CL$5)</f>
        <v>0</v>
      </c>
      <c r="CM229" s="13">
        <f>SUMIFS('Compra Ventas'!$E$2:$E$2700,'Compra Ventas'!$A$2:$A$2700,CM$4,'Compra Ventas'!$B$2:$B$2700,$B229,'Compra Ventas'!$C$2:$C$2700,CM$5)</f>
        <v>0</v>
      </c>
      <c r="CN229" s="13">
        <f>SUMIFS('Compra Ventas'!$E$2:$E$2700,'Compra Ventas'!$A$2:$A$2700,CN$4,'Compra Ventas'!$B$2:$B$2700,$B229,'Compra Ventas'!$C$2:$C$2700,CN$5)</f>
        <v>0</v>
      </c>
      <c r="CO229" s="13">
        <f>SUMIFS('Compra Ventas'!$E$2:$E$2700,'Compra Ventas'!$A$2:$A$2700,CO$4,'Compra Ventas'!$B$2:$B$2700,$B229,'Compra Ventas'!$C$2:$C$2700,CO$5)</f>
        <v>0</v>
      </c>
      <c r="CP229" s="13">
        <f>SUMIFS('Compra Ventas'!$E$2:$E$2700,'Compra Ventas'!$A$2:$A$2700,CP$4,'Compra Ventas'!$B$2:$B$2700,$B229,'Compra Ventas'!$C$2:$C$2700,CP$5)</f>
        <v>0</v>
      </c>
      <c r="CQ229" s="13">
        <f>SUMIFS('Compra Ventas'!$E$2:$E$2700,'Compra Ventas'!$A$2:$A$2700,CQ$4,'Compra Ventas'!$B$2:$B$2700,$B229,'Compra Ventas'!$C$2:$C$2700,CQ$5)</f>
        <v>0</v>
      </c>
      <c r="CR229" s="13">
        <f>SUMIFS('Compra Ventas'!$E$2:$E$2700,'Compra Ventas'!$A$2:$A$2700,CR$4,'Compra Ventas'!$B$2:$B$2700,$B229,'Compra Ventas'!$C$2:$C$2700,CR$5)</f>
        <v>0</v>
      </c>
      <c r="CS229" s="13">
        <f>SUMIFS('Compra Ventas'!$E$2:$E$2700,'Compra Ventas'!$A$2:$A$2700,CS$4,'Compra Ventas'!$B$2:$B$2700,$B229,'Compra Ventas'!$C$2:$C$2700,CS$5)</f>
        <v>0</v>
      </c>
      <c r="CT229" s="13">
        <f>SUMIFS('Compra Ventas'!$E$2:$E$2700,'Compra Ventas'!$A$2:$A$2700,CT$4,'Compra Ventas'!$B$2:$B$2700,$B229,'Compra Ventas'!$C$2:$C$2700,CT$5)</f>
        <v>0</v>
      </c>
      <c r="CU229" s="13">
        <f>SUMIFS('Compra Ventas'!$E$2:$E$2700,'Compra Ventas'!$A$2:$A$2700,CU$4,'Compra Ventas'!$B$2:$B$2700,$B229,'Compra Ventas'!$C$2:$C$2700,CU$5)</f>
        <v>0</v>
      </c>
      <c r="CV229" s="14">
        <f>SUMIFS('Compra Ventas'!$E$2:$E$2700,'Compra Ventas'!$A$2:$A$2700,CV$4,'Compra Ventas'!$B$2:$B$2700,$B229,'Compra Ventas'!$C$2:$C$2700,CV$5)</f>
        <v>0</v>
      </c>
      <c r="CW229" s="12">
        <f>SUMIFS('Compra Ventas'!$E$2:$E$2700,'Compra Ventas'!$A$2:$A$2700,CW$4,'Compra Ventas'!$B$2:$B$2700,$B229,'Compra Ventas'!$C$2:$C$2700,CW$5)</f>
        <v>0</v>
      </c>
      <c r="CX229" s="13">
        <f>SUMIFS('Compra Ventas'!$E$2:$E$2700,'Compra Ventas'!$A$2:$A$2700,CX$4,'Compra Ventas'!$B$2:$B$2700,$B229,'Compra Ventas'!$C$2:$C$2700,CX$5)</f>
        <v>0</v>
      </c>
      <c r="CY229" s="13">
        <f>SUMIFS('Compra Ventas'!$E$2:$E$2700,'Compra Ventas'!$A$2:$A$2700,CY$4,'Compra Ventas'!$B$2:$B$2700,$B229,'Compra Ventas'!$C$2:$C$2700,CY$5)</f>
        <v>0</v>
      </c>
      <c r="CZ229" s="13">
        <f>SUMIFS('Compra Ventas'!$E$2:$E$2700,'Compra Ventas'!$A$2:$A$2700,CZ$4,'Compra Ventas'!$B$2:$B$2700,$B229,'Compra Ventas'!$C$2:$C$2700,CZ$5)</f>
        <v>0</v>
      </c>
      <c r="DA229" s="13">
        <f>SUMIFS('Compra Ventas'!$E$2:$E$2700,'Compra Ventas'!$A$2:$A$2700,DA$4,'Compra Ventas'!$B$2:$B$2700,$B229,'Compra Ventas'!$C$2:$C$2700,DA$5)</f>
        <v>0</v>
      </c>
      <c r="DB229" s="13">
        <f>SUMIFS('Compra Ventas'!$E$2:$E$2700,'Compra Ventas'!$A$2:$A$2700,DB$4,'Compra Ventas'!$B$2:$B$2700,$B229,'Compra Ventas'!$C$2:$C$2700,DB$5)</f>
        <v>0</v>
      </c>
      <c r="DC229" s="13">
        <f>SUMIFS('Compra Ventas'!$E$2:$E$2700,'Compra Ventas'!$A$2:$A$2700,DC$4,'Compra Ventas'!$B$2:$B$2700,$B229,'Compra Ventas'!$C$2:$C$2700,DC$5)</f>
        <v>0</v>
      </c>
      <c r="DD229" s="13">
        <f>SUMIFS('Compra Ventas'!$E$2:$E$2700,'Compra Ventas'!$A$2:$A$2700,DD$4,'Compra Ventas'!$B$2:$B$2700,$B229,'Compra Ventas'!$C$2:$C$2700,DD$5)</f>
        <v>0</v>
      </c>
      <c r="DE229" s="13">
        <f>SUMIFS('Compra Ventas'!$E$2:$E$2700,'Compra Ventas'!$A$2:$A$2700,DE$4,'Compra Ventas'!$B$2:$B$2700,$B229,'Compra Ventas'!$C$2:$C$2700,DE$5)</f>
        <v>0</v>
      </c>
      <c r="DF229" s="13">
        <f>SUMIFS('Compra Ventas'!$E$2:$E$2700,'Compra Ventas'!$A$2:$A$2700,DF$4,'Compra Ventas'!$B$2:$B$2700,$B229,'Compra Ventas'!$C$2:$C$2700,DF$5)</f>
        <v>0</v>
      </c>
      <c r="DG229" s="13">
        <f>SUMIFS('Compra Ventas'!$E$2:$E$2700,'Compra Ventas'!$A$2:$A$2700,DG$4,'Compra Ventas'!$B$2:$B$2700,$B229,'Compra Ventas'!$C$2:$C$2700,DG$5)</f>
        <v>0</v>
      </c>
      <c r="DH229" s="14">
        <f>SUMIFS('Compra Ventas'!$E$2:$E$2700,'Compra Ventas'!$A$2:$A$2700,DH$4,'Compra Ventas'!$B$2:$B$2700,$B229,'Compra Ventas'!$C$2:$C$2700,DH$5)</f>
        <v>0</v>
      </c>
      <c r="DI229" s="84"/>
      <c r="DJ229" s="98">
        <f>SUMIFS('Ajuste Ciclado'!D$5:D$47,'Ajuste Ciclado'!$C$5:$C$47,Balance!DJ$4,'Ajuste Ciclado'!$B$5:$B$47,Balance!$B229)</f>
        <v>0</v>
      </c>
      <c r="DK229" s="99">
        <f>SUMIFS('Ajuste Ciclado'!E$5:E$47,'Ajuste Ciclado'!$C$5:$C$47,Balance!DK$4,'Ajuste Ciclado'!$B$5:$B$47,Balance!$B229)</f>
        <v>0</v>
      </c>
      <c r="DL229" s="99">
        <f>SUMIFS('Ajuste Ciclado'!F$5:F$47,'Ajuste Ciclado'!$C$5:$C$47,Balance!DL$4,'Ajuste Ciclado'!$B$5:$B$47,Balance!$B229)</f>
        <v>0</v>
      </c>
      <c r="DM229" s="99">
        <f>SUMIFS('Ajuste Ciclado'!G$5:G$47,'Ajuste Ciclado'!$C$5:$C$47,Balance!DM$4,'Ajuste Ciclado'!$B$5:$B$47,Balance!$B229)</f>
        <v>0</v>
      </c>
      <c r="DN229" s="99">
        <f>SUMIFS('Ajuste Ciclado'!H$5:H$47,'Ajuste Ciclado'!$C$5:$C$47,Balance!DN$4,'Ajuste Ciclado'!$B$5:$B$47,Balance!$B229)</f>
        <v>0</v>
      </c>
      <c r="DO229" s="99">
        <f>SUMIFS('Ajuste Ciclado'!I$5:I$47,'Ajuste Ciclado'!$C$5:$C$47,Balance!DO$4,'Ajuste Ciclado'!$B$5:$B$47,Balance!$B229)</f>
        <v>0</v>
      </c>
      <c r="DP229" s="99">
        <f>SUMIFS('Ajuste Ciclado'!J$5:J$47,'Ajuste Ciclado'!$C$5:$C$47,Balance!DP$4,'Ajuste Ciclado'!$B$5:$B$47,Balance!$B229)</f>
        <v>0</v>
      </c>
      <c r="DQ229" s="99">
        <f>SUMIFS('Ajuste Ciclado'!K$5:K$47,'Ajuste Ciclado'!$C$5:$C$47,Balance!DQ$4,'Ajuste Ciclado'!$B$5:$B$47,Balance!$B229)</f>
        <v>0</v>
      </c>
      <c r="DR229" s="99">
        <f>SUMIFS('Ajuste Ciclado'!L$5:L$47,'Ajuste Ciclado'!$C$5:$C$47,Balance!DR$4,'Ajuste Ciclado'!$B$5:$B$47,Balance!$B229)</f>
        <v>0</v>
      </c>
      <c r="DS229" s="99">
        <f>SUMIFS('Ajuste Ciclado'!M$5:M$47,'Ajuste Ciclado'!$C$5:$C$47,Balance!DS$4,'Ajuste Ciclado'!$B$5:$B$47,Balance!$B229)</f>
        <v>0</v>
      </c>
      <c r="DT229" s="99">
        <f>SUMIFS('Ajuste Ciclado'!N$5:N$47,'Ajuste Ciclado'!$C$5:$C$47,Balance!DT$4,'Ajuste Ciclado'!$B$5:$B$47,Balance!$B229)</f>
        <v>0</v>
      </c>
      <c r="DU229" s="100">
        <f>SUMIFS('Ajuste Ciclado'!O$5:O$47,'Ajuste Ciclado'!$C$5:$C$47,Balance!DU$4,'Ajuste Ciclado'!$B$5:$B$47,Balance!$B229)</f>
        <v>0</v>
      </c>
      <c r="DV229" s="98">
        <f>SUMIFS('Ajuste Ciclado'!D$5:D$47,'Ajuste Ciclado'!$C$5:$C$47,Balance!DV$4,'Ajuste Ciclado'!$B$5:$B$47,Balance!$B229)</f>
        <v>0</v>
      </c>
      <c r="DW229" s="99">
        <f>SUMIFS('Ajuste Ciclado'!E$5:E$47,'Ajuste Ciclado'!$C$5:$C$47,Balance!DW$4,'Ajuste Ciclado'!$B$5:$B$47,Balance!$B229)</f>
        <v>0</v>
      </c>
      <c r="DX229" s="99">
        <f>SUMIFS('Ajuste Ciclado'!F$5:F$47,'Ajuste Ciclado'!$C$5:$C$47,Balance!DX$4,'Ajuste Ciclado'!$B$5:$B$47,Balance!$B229)</f>
        <v>0</v>
      </c>
      <c r="DY229" s="99">
        <f>SUMIFS('Ajuste Ciclado'!G$5:G$47,'Ajuste Ciclado'!$C$5:$C$47,Balance!DY$4,'Ajuste Ciclado'!$B$5:$B$47,Balance!$B229)</f>
        <v>0</v>
      </c>
      <c r="DZ229" s="99">
        <f>SUMIFS('Ajuste Ciclado'!H$5:H$47,'Ajuste Ciclado'!$C$5:$C$47,Balance!DZ$4,'Ajuste Ciclado'!$B$5:$B$47,Balance!$B229)</f>
        <v>0</v>
      </c>
      <c r="EA229" s="99">
        <f>SUMIFS('Ajuste Ciclado'!I$5:I$47,'Ajuste Ciclado'!$C$5:$C$47,Balance!EA$4,'Ajuste Ciclado'!$B$5:$B$47,Balance!$B229)</f>
        <v>0</v>
      </c>
      <c r="EB229" s="99">
        <f>SUMIFS('Ajuste Ciclado'!J$5:J$47,'Ajuste Ciclado'!$C$5:$C$47,Balance!EB$4,'Ajuste Ciclado'!$B$5:$B$47,Balance!$B229)</f>
        <v>0</v>
      </c>
      <c r="EC229" s="99">
        <f>SUMIFS('Ajuste Ciclado'!K$5:K$47,'Ajuste Ciclado'!$C$5:$C$47,Balance!EC$4,'Ajuste Ciclado'!$B$5:$B$47,Balance!$B229)</f>
        <v>0</v>
      </c>
      <c r="ED229" s="99">
        <f>SUMIFS('Ajuste Ciclado'!L$5:L$47,'Ajuste Ciclado'!$C$5:$C$47,Balance!ED$4,'Ajuste Ciclado'!$B$5:$B$47,Balance!$B229)</f>
        <v>0</v>
      </c>
      <c r="EE229" s="99">
        <f>SUMIFS('Ajuste Ciclado'!M$5:M$47,'Ajuste Ciclado'!$C$5:$C$47,Balance!EE$4,'Ajuste Ciclado'!$B$5:$B$47,Balance!$B229)</f>
        <v>0</v>
      </c>
      <c r="EF229" s="99">
        <f>SUMIFS('Ajuste Ciclado'!N$5:N$47,'Ajuste Ciclado'!$C$5:$C$47,Balance!EF$4,'Ajuste Ciclado'!$B$5:$B$47,Balance!$B229)</f>
        <v>0</v>
      </c>
      <c r="EG229" s="100">
        <f>SUMIFS('Ajuste Ciclado'!O$5:O$47,'Ajuste Ciclado'!$C$5:$C$47,Balance!EG$4,'Ajuste Ciclado'!$B$5:$B$47,Balance!$B229)</f>
        <v>0</v>
      </c>
      <c r="EH229" s="98">
        <f>SUMIFS('Ajuste Ciclado'!D$5:D$47,'Ajuste Ciclado'!$C$5:$C$47,Balance!EH$4,'Ajuste Ciclado'!$B$5:$B$47,Balance!$B229)</f>
        <v>0</v>
      </c>
      <c r="EI229" s="99">
        <f>SUMIFS('Ajuste Ciclado'!E$5:E$47,'Ajuste Ciclado'!$C$5:$C$47,Balance!EI$4,'Ajuste Ciclado'!$B$5:$B$47,Balance!$B229)</f>
        <v>0</v>
      </c>
      <c r="EJ229" s="99">
        <f>SUMIFS('Ajuste Ciclado'!F$5:F$47,'Ajuste Ciclado'!$C$5:$C$47,Balance!EJ$4,'Ajuste Ciclado'!$B$5:$B$47,Balance!$B229)</f>
        <v>0</v>
      </c>
      <c r="EK229" s="99">
        <f>SUMIFS('Ajuste Ciclado'!G$5:G$47,'Ajuste Ciclado'!$C$5:$C$47,Balance!EK$4,'Ajuste Ciclado'!$B$5:$B$47,Balance!$B229)</f>
        <v>0</v>
      </c>
      <c r="EL229" s="99">
        <f>SUMIFS('Ajuste Ciclado'!H$5:H$47,'Ajuste Ciclado'!$C$5:$C$47,Balance!EL$4,'Ajuste Ciclado'!$B$5:$B$47,Balance!$B229)</f>
        <v>0</v>
      </c>
      <c r="EM229" s="99">
        <f>SUMIFS('Ajuste Ciclado'!I$5:I$47,'Ajuste Ciclado'!$C$5:$C$47,Balance!EM$4,'Ajuste Ciclado'!$B$5:$B$47,Balance!$B229)</f>
        <v>0</v>
      </c>
      <c r="EN229" s="99">
        <f>SUMIFS('Ajuste Ciclado'!J$5:J$47,'Ajuste Ciclado'!$C$5:$C$47,Balance!EN$4,'Ajuste Ciclado'!$B$5:$B$47,Balance!$B229)</f>
        <v>0</v>
      </c>
      <c r="EO229" s="99">
        <f>SUMIFS('Ajuste Ciclado'!K$5:K$47,'Ajuste Ciclado'!$C$5:$C$47,Balance!EO$4,'Ajuste Ciclado'!$B$5:$B$47,Balance!$B229)</f>
        <v>0</v>
      </c>
      <c r="EP229" s="99">
        <f>SUMIFS('Ajuste Ciclado'!L$5:L$47,'Ajuste Ciclado'!$C$5:$C$47,Balance!EP$4,'Ajuste Ciclado'!$B$5:$B$47,Balance!$B229)</f>
        <v>0</v>
      </c>
      <c r="EQ229" s="99">
        <f>SUMIFS('Ajuste Ciclado'!M$5:M$47,'Ajuste Ciclado'!$C$5:$C$47,Balance!EQ$4,'Ajuste Ciclado'!$B$5:$B$47,Balance!$B229)</f>
        <v>0</v>
      </c>
      <c r="ER229" s="99">
        <f>SUMIFS('Ajuste Ciclado'!N$5:N$47,'Ajuste Ciclado'!$C$5:$C$47,Balance!ER$4,'Ajuste Ciclado'!$B$5:$B$47,Balance!$B229)</f>
        <v>0</v>
      </c>
      <c r="ES229" s="100">
        <f>SUMIFS('Ajuste Ciclado'!O$5:O$47,'Ajuste Ciclado'!$C$5:$C$47,Balance!ES$4,'Ajuste Ciclado'!$B$5:$B$47,Balance!$B229)</f>
        <v>0</v>
      </c>
      <c r="ET229" s="84"/>
      <c r="EU229" s="12">
        <f t="shared" si="328"/>
        <v>53643.22595805001</v>
      </c>
      <c r="EV229" s="13">
        <f t="shared" si="293"/>
        <v>62389.462881616288</v>
      </c>
      <c r="EW229" s="13">
        <f t="shared" si="294"/>
        <v>41443.308823830172</v>
      </c>
      <c r="EX229" s="13">
        <f t="shared" si="295"/>
        <v>25825.280702798791</v>
      </c>
      <c r="EY229" s="13">
        <f t="shared" si="296"/>
        <v>17357.503149962071</v>
      </c>
      <c r="EZ229" s="13">
        <f t="shared" si="297"/>
        <v>12812.868129497891</v>
      </c>
      <c r="FA229" s="13">
        <f t="shared" si="298"/>
        <v>16918.941470100861</v>
      </c>
      <c r="FB229" s="13">
        <f t="shared" si="299"/>
        <v>23826.841919796309</v>
      </c>
      <c r="FC229" s="13">
        <f t="shared" si="300"/>
        <v>24665.704527431561</v>
      </c>
      <c r="FD229" s="13">
        <f t="shared" si="301"/>
        <v>6109.4565447730592</v>
      </c>
      <c r="FE229" s="13">
        <f t="shared" si="302"/>
        <v>2608.0997862866252</v>
      </c>
      <c r="FF229" s="14">
        <f t="shared" si="303"/>
        <v>4725.5122103236181</v>
      </c>
      <c r="FG229" s="12">
        <f t="shared" si="304"/>
        <v>53757.728761928549</v>
      </c>
      <c r="FH229" s="13">
        <f t="shared" si="305"/>
        <v>62914.726999813487</v>
      </c>
      <c r="FI229" s="13">
        <f t="shared" si="306"/>
        <v>41909.862777224553</v>
      </c>
      <c r="FJ229" s="13">
        <f t="shared" si="307"/>
        <v>27442.37147083239</v>
      </c>
      <c r="FK229" s="13">
        <f t="shared" si="308"/>
        <v>16939.0018602661</v>
      </c>
      <c r="FL229" s="13">
        <f t="shared" si="309"/>
        <v>12939.224449022109</v>
      </c>
      <c r="FM229" s="13">
        <f t="shared" si="310"/>
        <v>18000.718628420451</v>
      </c>
      <c r="FN229" s="13">
        <f t="shared" si="311"/>
        <v>23981.488773011552</v>
      </c>
      <c r="FO229" s="13">
        <f t="shared" si="312"/>
        <v>25243.851866817131</v>
      </c>
      <c r="FP229" s="13">
        <f t="shared" si="313"/>
        <v>9466.4320876411475</v>
      </c>
      <c r="FQ229" s="13">
        <f t="shared" si="314"/>
        <v>12876.50990666472</v>
      </c>
      <c r="FR229" s="14">
        <f t="shared" si="315"/>
        <v>18769.595872405971</v>
      </c>
      <c r="FS229" s="12">
        <f t="shared" si="316"/>
        <v>53771.307108742258</v>
      </c>
      <c r="FT229" s="13">
        <f t="shared" si="317"/>
        <v>62940.362286180287</v>
      </c>
      <c r="FU229" s="13">
        <f t="shared" si="318"/>
        <v>41762.613138872373</v>
      </c>
      <c r="FV229" s="13">
        <f t="shared" si="319"/>
        <v>27237.854966402629</v>
      </c>
      <c r="FW229" s="13">
        <f t="shared" si="320"/>
        <v>17696.055586211751</v>
      </c>
      <c r="FX229" s="13">
        <f t="shared" si="321"/>
        <v>13997.34305670647</v>
      </c>
      <c r="FY229" s="13">
        <f t="shared" si="322"/>
        <v>19789.2593358419</v>
      </c>
      <c r="FZ229" s="13">
        <f t="shared" si="323"/>
        <v>26680.900620150751</v>
      </c>
      <c r="GA229" s="13">
        <f t="shared" si="324"/>
        <v>27610.231879637791</v>
      </c>
      <c r="GB229" s="13">
        <f t="shared" si="325"/>
        <v>21264.85315740959</v>
      </c>
      <c r="GC229" s="13">
        <f t="shared" si="326"/>
        <v>26589.134786666731</v>
      </c>
      <c r="GD229" s="14">
        <f t="shared" si="327"/>
        <v>30655.633554488591</v>
      </c>
      <c r="GE229" s="84"/>
      <c r="GF229" s="12">
        <f t="shared" si="329"/>
        <v>292326.20610446727</v>
      </c>
      <c r="GG229" s="13">
        <f t="shared" si="329"/>
        <v>324241.5134540482</v>
      </c>
      <c r="GH229" s="14">
        <f t="shared" si="329"/>
        <v>369995.54947731114</v>
      </c>
      <c r="GI229" s="6">
        <f t="shared" si="330"/>
        <v>1</v>
      </c>
      <c r="GJ229" s="12">
        <f t="shared" si="331"/>
        <v>0</v>
      </c>
      <c r="GK229" s="13">
        <f t="shared" si="332"/>
        <v>0</v>
      </c>
      <c r="GL229" s="14">
        <f t="shared" si="333"/>
        <v>0</v>
      </c>
      <c r="GM229" s="84"/>
      <c r="GN229" s="66">
        <f t="shared" si="334"/>
        <v>0</v>
      </c>
      <c r="GO229" s="84"/>
      <c r="GP229" s="63" t="str" cm="1">
        <f t="array" ref="GP229">INDEX($GF$4:$GH$4,1,GI229)</f>
        <v>Sample 1</v>
      </c>
      <c r="GQ229" s="12">
        <f t="shared" si="336"/>
        <v>2608.0997862866252</v>
      </c>
      <c r="GR229" s="13">
        <f t="shared" si="336"/>
        <v>4725.5122103236181</v>
      </c>
      <c r="GS229" s="14">
        <f t="shared" si="336"/>
        <v>6109.4565447730592</v>
      </c>
      <c r="GT229" s="12">
        <f t="shared" si="337"/>
        <v>9466.4320876411475</v>
      </c>
      <c r="GU229" s="13">
        <f t="shared" si="337"/>
        <v>12876.50990666472</v>
      </c>
      <c r="GV229" s="14">
        <f t="shared" si="337"/>
        <v>12939.224449022109</v>
      </c>
      <c r="GW229" s="12">
        <f t="shared" si="338"/>
        <v>13997.34305670647</v>
      </c>
      <c r="GX229" s="13">
        <f t="shared" si="338"/>
        <v>17696.055586211751</v>
      </c>
      <c r="GY229" s="14">
        <f t="shared" si="338"/>
        <v>19789.2593358419</v>
      </c>
      <c r="GZ229" s="84" t="str">
        <f t="shared" si="290"/>
        <v>Sample 1</v>
      </c>
      <c r="HA229" s="12">
        <f t="shared" si="335"/>
        <v>0</v>
      </c>
      <c r="HB229" s="13">
        <f t="shared" si="335"/>
        <v>0</v>
      </c>
      <c r="HC229" s="14">
        <f t="shared" si="335"/>
        <v>0</v>
      </c>
      <c r="HD229" s="6">
        <f t="shared" si="291"/>
        <v>0</v>
      </c>
      <c r="HE229" s="84" t="str">
        <f t="shared" si="292"/>
        <v>Ok</v>
      </c>
    </row>
    <row r="230" spans="2:213" hidden="1" x14ac:dyDescent="0.3">
      <c r="B230" s="84" t="s">
        <v>261</v>
      </c>
      <c r="C230" s="12">
        <f>SUMIFS(Inyecciones!$E$2:$E$14185,Inyecciones!$A$2:$A$14185,Balance!C$4,Inyecciones!$B$2:$B$14185,Balance!$B230,Inyecciones!$C$2:$C$14185,Balance!C$5)</f>
        <v>35813.405404655678</v>
      </c>
      <c r="D230" s="13">
        <f>SUMIFS(Inyecciones!$E$2:$E$14185,Inyecciones!$A$2:$A$14185,Balance!D$4,Inyecciones!$B$2:$B$14185,Balance!$B230,Inyecciones!$C$2:$C$14185,Balance!D$5)</f>
        <v>23977.964792052859</v>
      </c>
      <c r="E230" s="13">
        <f>SUMIFS(Inyecciones!$E$2:$E$14185,Inyecciones!$A$2:$A$14185,Balance!E$4,Inyecciones!$B$2:$B$14185,Balance!$B230,Inyecciones!$C$2:$C$14185,Balance!E$5)</f>
        <v>38908.486436264939</v>
      </c>
      <c r="F230" s="13">
        <f>SUMIFS(Inyecciones!$E$2:$E$14185,Inyecciones!$A$2:$A$14185,Balance!F$4,Inyecciones!$B$2:$B$14185,Balance!$B230,Inyecciones!$C$2:$C$14185,Balance!F$5)</f>
        <v>29615.53688903134</v>
      </c>
      <c r="G230" s="13">
        <f>SUMIFS(Inyecciones!$E$2:$E$14185,Inyecciones!$A$2:$A$14185,Balance!G$4,Inyecciones!$B$2:$B$14185,Balance!$B230,Inyecciones!$C$2:$C$14185,Balance!G$5)</f>
        <v>23043.07999884383</v>
      </c>
      <c r="H230" s="13">
        <f>SUMIFS(Inyecciones!$E$2:$E$14185,Inyecciones!$A$2:$A$14185,Balance!H$4,Inyecciones!$B$2:$B$14185,Balance!$B230,Inyecciones!$C$2:$C$14185,Balance!H$5)</f>
        <v>24632.215535676201</v>
      </c>
      <c r="I230" s="13">
        <f>SUMIFS(Inyecciones!$E$2:$E$14185,Inyecciones!$A$2:$A$14185,Balance!I$4,Inyecciones!$B$2:$B$14185,Balance!$B230,Inyecciones!$C$2:$C$14185,Balance!I$5)</f>
        <v>19527.652648813579</v>
      </c>
      <c r="J230" s="13">
        <f>SUMIFS(Inyecciones!$E$2:$E$14185,Inyecciones!$A$2:$A$14185,Balance!J$4,Inyecciones!$B$2:$B$14185,Balance!$B230,Inyecciones!$C$2:$C$14185,Balance!J$5)</f>
        <v>23453.689825642661</v>
      </c>
      <c r="K230" s="13">
        <f>SUMIFS(Inyecciones!$E$2:$E$14185,Inyecciones!$A$2:$A$14185,Balance!K$4,Inyecciones!$B$2:$B$14185,Balance!$B230,Inyecciones!$C$2:$C$14185,Balance!K$5)</f>
        <v>24803.371326934081</v>
      </c>
      <c r="L230" s="13">
        <f>SUMIFS(Inyecciones!$E$2:$E$14185,Inyecciones!$A$2:$A$14185,Balance!L$4,Inyecciones!$B$2:$B$14185,Balance!$B230,Inyecciones!$C$2:$C$14185,Balance!L$5)</f>
        <v>4785.6537797170131</v>
      </c>
      <c r="M230" s="13">
        <f>SUMIFS(Inyecciones!$E$2:$E$14185,Inyecciones!$A$2:$A$14185,Balance!M$4,Inyecciones!$B$2:$B$14185,Balance!$B230,Inyecciones!$C$2:$C$14185,Balance!M$5)</f>
        <v>2906.2412060792772</v>
      </c>
      <c r="N230" s="14">
        <f>SUMIFS(Inyecciones!$E$2:$E$14185,Inyecciones!$A$2:$A$14185,Balance!N$4,Inyecciones!$B$2:$B$14185,Balance!$B230,Inyecciones!$C$2:$C$14185,Balance!N$5)</f>
        <v>4020.1239881818719</v>
      </c>
      <c r="O230" s="12">
        <f>SUMIFS(Inyecciones!$E$2:$E$14185,Inyecciones!$A$2:$A$14185,Balance!O$4,Inyecciones!$B$2:$B$14185,Balance!$B230,Inyecciones!$C$2:$C$14185,Balance!O$5)</f>
        <v>35886.408556083174</v>
      </c>
      <c r="P230" s="13">
        <f>SUMIFS(Inyecciones!$E$2:$E$14185,Inyecciones!$A$2:$A$14185,Balance!P$4,Inyecciones!$B$2:$B$14185,Balance!$B230,Inyecciones!$C$2:$C$14185,Balance!P$5)</f>
        <v>24140.616462032162</v>
      </c>
      <c r="Q230" s="13">
        <f>SUMIFS(Inyecciones!$E$2:$E$14185,Inyecciones!$A$2:$A$14185,Balance!Q$4,Inyecciones!$B$2:$B$14185,Balance!$B230,Inyecciones!$C$2:$C$14185,Balance!Q$5)</f>
        <v>39283.719358685848</v>
      </c>
      <c r="R230" s="13">
        <f>SUMIFS(Inyecciones!$E$2:$E$14185,Inyecciones!$A$2:$A$14185,Balance!R$4,Inyecciones!$B$2:$B$14185,Balance!$B230,Inyecciones!$C$2:$C$14185,Balance!R$5)</f>
        <v>31409.36673996368</v>
      </c>
      <c r="S230" s="13">
        <f>SUMIFS(Inyecciones!$E$2:$E$14185,Inyecciones!$A$2:$A$14185,Balance!S$4,Inyecciones!$B$2:$B$14185,Balance!$B230,Inyecciones!$C$2:$C$14185,Balance!S$5)</f>
        <v>22086.794933403969</v>
      </c>
      <c r="T230" s="13">
        <f>SUMIFS(Inyecciones!$E$2:$E$14185,Inyecciones!$A$2:$A$14185,Balance!T$4,Inyecciones!$B$2:$B$14185,Balance!$B230,Inyecciones!$C$2:$C$14185,Balance!T$5)</f>
        <v>24904.97705864831</v>
      </c>
      <c r="U230" s="13">
        <f>SUMIFS(Inyecciones!$E$2:$E$14185,Inyecciones!$A$2:$A$14185,Balance!U$4,Inyecciones!$B$2:$B$14185,Balance!$B230,Inyecciones!$C$2:$C$14185,Balance!U$5)</f>
        <v>20668.803429091909</v>
      </c>
      <c r="V230" s="13">
        <f>SUMIFS(Inyecciones!$E$2:$E$14185,Inyecciones!$A$2:$A$14185,Balance!V$4,Inyecciones!$B$2:$B$14185,Balance!$B230,Inyecciones!$C$2:$C$14185,Balance!V$5)</f>
        <v>23558.213615233741</v>
      </c>
      <c r="W230" s="13">
        <f>SUMIFS(Inyecciones!$E$2:$E$14185,Inyecciones!$A$2:$A$14185,Balance!W$4,Inyecciones!$B$2:$B$14185,Balance!$B230,Inyecciones!$C$2:$C$14185,Balance!W$5)</f>
        <v>25205.642641896509</v>
      </c>
      <c r="X230" s="13">
        <f>SUMIFS(Inyecciones!$E$2:$E$14185,Inyecciones!$A$2:$A$14185,Balance!X$4,Inyecciones!$B$2:$B$14185,Balance!$B230,Inyecciones!$C$2:$C$14185,Balance!X$5)</f>
        <v>7077.5804451159529</v>
      </c>
      <c r="Y230" s="13">
        <f>SUMIFS(Inyecciones!$E$2:$E$14185,Inyecciones!$A$2:$A$14185,Balance!Y$4,Inyecciones!$B$2:$B$14185,Balance!$B230,Inyecciones!$C$2:$C$14185,Balance!Y$5)</f>
        <v>11488.189093039609</v>
      </c>
      <c r="Z230" s="14">
        <f>SUMIFS(Inyecciones!$E$2:$E$14185,Inyecciones!$A$2:$A$14185,Balance!Z$4,Inyecciones!$B$2:$B$14185,Balance!$B230,Inyecciones!$C$2:$C$14185,Balance!Z$5)</f>
        <v>13252.71537770326</v>
      </c>
      <c r="AA230" s="12">
        <f>SUMIFS(Inyecciones!$E$2:$E$14185,Inyecciones!$A$2:$A$14185,Balance!AA$4,Inyecciones!$B$2:$B$14185,Balance!$B230,Inyecciones!$C$2:$C$14185,Balance!AA$5)</f>
        <v>35898.416752924757</v>
      </c>
      <c r="AB230" s="13">
        <f>SUMIFS(Inyecciones!$E$2:$E$14185,Inyecciones!$A$2:$A$14185,Balance!AB$4,Inyecciones!$B$2:$B$14185,Balance!$B230,Inyecciones!$C$2:$C$14185,Balance!AB$5)</f>
        <v>24152.031599898841</v>
      </c>
      <c r="AC230" s="13">
        <f>SUMIFS(Inyecciones!$E$2:$E$14185,Inyecciones!$A$2:$A$14185,Balance!AC$4,Inyecciones!$B$2:$B$14185,Balance!$B230,Inyecciones!$C$2:$C$14185,Balance!AC$5)</f>
        <v>39146.603416387632</v>
      </c>
      <c r="AD230" s="13">
        <f>SUMIFS(Inyecciones!$E$2:$E$14185,Inyecciones!$A$2:$A$14185,Balance!AD$4,Inyecciones!$B$2:$B$14185,Balance!$B230,Inyecciones!$C$2:$C$14185,Balance!AD$5)</f>
        <v>31179.46633349283</v>
      </c>
      <c r="AE230" s="13">
        <f>SUMIFS(Inyecciones!$E$2:$E$14185,Inyecciones!$A$2:$A$14185,Balance!AE$4,Inyecciones!$B$2:$B$14185,Balance!$B230,Inyecciones!$C$2:$C$14185,Balance!AE$5)</f>
        <v>23489.834789665059</v>
      </c>
      <c r="AF230" s="13">
        <f>SUMIFS(Inyecciones!$E$2:$E$14185,Inyecciones!$A$2:$A$14185,Balance!AF$4,Inyecciones!$B$2:$B$14185,Balance!$B230,Inyecciones!$C$2:$C$14185,Balance!AF$5)</f>
        <v>27149.080734836949</v>
      </c>
      <c r="AG230" s="13">
        <f>SUMIFS(Inyecciones!$E$2:$E$14185,Inyecciones!$A$2:$A$14185,Balance!AG$4,Inyecciones!$B$2:$B$14185,Balance!$B230,Inyecciones!$C$2:$C$14185,Balance!AG$5)</f>
        <v>22780.727878983689</v>
      </c>
      <c r="AH230" s="13">
        <f>SUMIFS(Inyecciones!$E$2:$E$14185,Inyecciones!$A$2:$A$14185,Balance!AH$4,Inyecciones!$B$2:$B$14185,Balance!$B230,Inyecciones!$C$2:$C$14185,Balance!AH$5)</f>
        <v>26719.282773677161</v>
      </c>
      <c r="AI230" s="13">
        <f>SUMIFS(Inyecciones!$E$2:$E$14185,Inyecciones!$A$2:$A$14185,Balance!AI$4,Inyecciones!$B$2:$B$14185,Balance!$B230,Inyecciones!$C$2:$C$14185,Balance!AI$5)</f>
        <v>27575.289948037309</v>
      </c>
      <c r="AJ230" s="13">
        <f>SUMIFS(Inyecciones!$E$2:$E$14185,Inyecciones!$A$2:$A$14185,Balance!AJ$4,Inyecciones!$B$2:$B$14185,Balance!$B230,Inyecciones!$C$2:$C$14185,Balance!AJ$5)</f>
        <v>15082.597078319201</v>
      </c>
      <c r="AK230" s="13">
        <f>SUMIFS(Inyecciones!$E$2:$E$14185,Inyecciones!$A$2:$A$14185,Balance!AK$4,Inyecciones!$B$2:$B$14185,Balance!$B230,Inyecciones!$C$2:$C$14185,Balance!AK$5)</f>
        <v>22332.002652325809</v>
      </c>
      <c r="AL230" s="14">
        <f>SUMIFS(Inyecciones!$E$2:$E$14185,Inyecciones!$A$2:$A$14185,Balance!AL$4,Inyecciones!$B$2:$B$14185,Balance!$B230,Inyecciones!$C$2:$C$14185,Balance!AL$5)</f>
        <v>20752.035865284979</v>
      </c>
      <c r="AM230" s="13"/>
      <c r="AN230" s="12">
        <f>SUMIFS('Retiro Mensual'!$E$2:$E$2629,'Retiro Mensual'!$A$2:$A$2629,AN$4,'Retiro Mensual'!$B$2:$B$2629,$B230,'Retiro Mensual'!$C$2:$C$2629,AN$5)</f>
        <v>0</v>
      </c>
      <c r="AO230" s="13">
        <f>SUMIFS('Retiro Mensual'!$E$2:$E$2629,'Retiro Mensual'!$A$2:$A$2629,AO$4,'Retiro Mensual'!$B$2:$B$2629,$B230,'Retiro Mensual'!$C$2:$C$2629,AO$5)</f>
        <v>0</v>
      </c>
      <c r="AP230" s="13">
        <f>SUMIFS('Retiro Mensual'!$E$2:$E$2629,'Retiro Mensual'!$A$2:$A$2629,AP$4,'Retiro Mensual'!$B$2:$B$2629,$B230,'Retiro Mensual'!$C$2:$C$2629,AP$5)</f>
        <v>0</v>
      </c>
      <c r="AQ230" s="13">
        <f>SUMIFS('Retiro Mensual'!$E$2:$E$2629,'Retiro Mensual'!$A$2:$A$2629,AQ$4,'Retiro Mensual'!$B$2:$B$2629,$B230,'Retiro Mensual'!$C$2:$C$2629,AQ$5)</f>
        <v>0</v>
      </c>
      <c r="AR230" s="13">
        <f>SUMIFS('Retiro Mensual'!$E$2:$E$2629,'Retiro Mensual'!$A$2:$A$2629,AR$4,'Retiro Mensual'!$B$2:$B$2629,$B230,'Retiro Mensual'!$C$2:$C$2629,AR$5)</f>
        <v>0</v>
      </c>
      <c r="AS230" s="13">
        <f>SUMIFS('Retiro Mensual'!$E$2:$E$2629,'Retiro Mensual'!$A$2:$A$2629,AS$4,'Retiro Mensual'!$B$2:$B$2629,$B230,'Retiro Mensual'!$C$2:$C$2629,AS$5)</f>
        <v>0</v>
      </c>
      <c r="AT230" s="13">
        <f>SUMIFS('Retiro Mensual'!$E$2:$E$2629,'Retiro Mensual'!$A$2:$A$2629,AT$4,'Retiro Mensual'!$B$2:$B$2629,$B230,'Retiro Mensual'!$C$2:$C$2629,AT$5)</f>
        <v>0</v>
      </c>
      <c r="AU230" s="13">
        <f>SUMIFS('Retiro Mensual'!$E$2:$E$2629,'Retiro Mensual'!$A$2:$A$2629,AU$4,'Retiro Mensual'!$B$2:$B$2629,$B230,'Retiro Mensual'!$C$2:$C$2629,AU$5)</f>
        <v>0</v>
      </c>
      <c r="AV230" s="13">
        <f>SUMIFS('Retiro Mensual'!$E$2:$E$2629,'Retiro Mensual'!$A$2:$A$2629,AV$4,'Retiro Mensual'!$B$2:$B$2629,$B230,'Retiro Mensual'!$C$2:$C$2629,AV$5)</f>
        <v>0</v>
      </c>
      <c r="AW230" s="13">
        <f>SUMIFS('Retiro Mensual'!$E$2:$E$2629,'Retiro Mensual'!$A$2:$A$2629,AW$4,'Retiro Mensual'!$B$2:$B$2629,$B230,'Retiro Mensual'!$C$2:$C$2629,AW$5)</f>
        <v>0</v>
      </c>
      <c r="AX230" s="13">
        <f>SUMIFS('Retiro Mensual'!$E$2:$E$2629,'Retiro Mensual'!$A$2:$A$2629,AX$4,'Retiro Mensual'!$B$2:$B$2629,$B230,'Retiro Mensual'!$C$2:$C$2629,AX$5)</f>
        <v>0</v>
      </c>
      <c r="AY230" s="14">
        <f>SUMIFS('Retiro Mensual'!$E$2:$E$2629,'Retiro Mensual'!$A$2:$A$2629,AY$4,'Retiro Mensual'!$B$2:$B$2629,$B230,'Retiro Mensual'!$C$2:$C$2629,AY$5)</f>
        <v>0</v>
      </c>
      <c r="AZ230" s="12">
        <f>SUMIFS('Retiro Mensual'!$E$2:$E$2629,'Retiro Mensual'!$A$2:$A$2629,AZ$4,'Retiro Mensual'!$B$2:$B$2629,$B230,'Retiro Mensual'!$C$2:$C$2629,AZ$5)</f>
        <v>0</v>
      </c>
      <c r="BA230" s="13">
        <f>SUMIFS('Retiro Mensual'!$E$2:$E$2629,'Retiro Mensual'!$A$2:$A$2629,BA$4,'Retiro Mensual'!$B$2:$B$2629,$B230,'Retiro Mensual'!$C$2:$C$2629,BA$5)</f>
        <v>0</v>
      </c>
      <c r="BB230" s="13">
        <f>SUMIFS('Retiro Mensual'!$E$2:$E$2629,'Retiro Mensual'!$A$2:$A$2629,BB$4,'Retiro Mensual'!$B$2:$B$2629,$B230,'Retiro Mensual'!$C$2:$C$2629,BB$5)</f>
        <v>0</v>
      </c>
      <c r="BC230" s="13">
        <f>SUMIFS('Retiro Mensual'!$E$2:$E$2629,'Retiro Mensual'!$A$2:$A$2629,BC$4,'Retiro Mensual'!$B$2:$B$2629,$B230,'Retiro Mensual'!$C$2:$C$2629,BC$5)</f>
        <v>0</v>
      </c>
      <c r="BD230" s="13">
        <f>SUMIFS('Retiro Mensual'!$E$2:$E$2629,'Retiro Mensual'!$A$2:$A$2629,BD$4,'Retiro Mensual'!$B$2:$B$2629,$B230,'Retiro Mensual'!$C$2:$C$2629,BD$5)</f>
        <v>0</v>
      </c>
      <c r="BE230" s="13">
        <f>SUMIFS('Retiro Mensual'!$E$2:$E$2629,'Retiro Mensual'!$A$2:$A$2629,BE$4,'Retiro Mensual'!$B$2:$B$2629,$B230,'Retiro Mensual'!$C$2:$C$2629,BE$5)</f>
        <v>0</v>
      </c>
      <c r="BF230" s="13">
        <f>SUMIFS('Retiro Mensual'!$E$2:$E$2629,'Retiro Mensual'!$A$2:$A$2629,BF$4,'Retiro Mensual'!$B$2:$B$2629,$B230,'Retiro Mensual'!$C$2:$C$2629,BF$5)</f>
        <v>0</v>
      </c>
      <c r="BG230" s="13">
        <f>SUMIFS('Retiro Mensual'!$E$2:$E$2629,'Retiro Mensual'!$A$2:$A$2629,BG$4,'Retiro Mensual'!$B$2:$B$2629,$B230,'Retiro Mensual'!$C$2:$C$2629,BG$5)</f>
        <v>0</v>
      </c>
      <c r="BH230" s="13">
        <f>SUMIFS('Retiro Mensual'!$E$2:$E$2629,'Retiro Mensual'!$A$2:$A$2629,BH$4,'Retiro Mensual'!$B$2:$B$2629,$B230,'Retiro Mensual'!$C$2:$C$2629,BH$5)</f>
        <v>0</v>
      </c>
      <c r="BI230" s="13">
        <f>SUMIFS('Retiro Mensual'!$E$2:$E$2629,'Retiro Mensual'!$A$2:$A$2629,BI$4,'Retiro Mensual'!$B$2:$B$2629,$B230,'Retiro Mensual'!$C$2:$C$2629,BI$5)</f>
        <v>0</v>
      </c>
      <c r="BJ230" s="13">
        <f>SUMIFS('Retiro Mensual'!$E$2:$E$2629,'Retiro Mensual'!$A$2:$A$2629,BJ$4,'Retiro Mensual'!$B$2:$B$2629,$B230,'Retiro Mensual'!$C$2:$C$2629,BJ$5)</f>
        <v>0</v>
      </c>
      <c r="BK230" s="14">
        <f>SUMIFS('Retiro Mensual'!$E$2:$E$2629,'Retiro Mensual'!$A$2:$A$2629,BK$4,'Retiro Mensual'!$B$2:$B$2629,$B230,'Retiro Mensual'!$C$2:$C$2629,BK$5)</f>
        <v>0</v>
      </c>
      <c r="BL230" s="12">
        <f>SUMIFS('Retiro Mensual'!$E$2:$E$2629,'Retiro Mensual'!$A$2:$A$2629,BL$4,'Retiro Mensual'!$B$2:$B$2629,$B230,'Retiro Mensual'!$C$2:$C$2629,BL$5)</f>
        <v>0</v>
      </c>
      <c r="BM230" s="13">
        <f>SUMIFS('Retiro Mensual'!$E$2:$E$2629,'Retiro Mensual'!$A$2:$A$2629,BM$4,'Retiro Mensual'!$B$2:$B$2629,$B230,'Retiro Mensual'!$C$2:$C$2629,BM$5)</f>
        <v>0</v>
      </c>
      <c r="BN230" s="13">
        <f>SUMIFS('Retiro Mensual'!$E$2:$E$2629,'Retiro Mensual'!$A$2:$A$2629,BN$4,'Retiro Mensual'!$B$2:$B$2629,$B230,'Retiro Mensual'!$C$2:$C$2629,BN$5)</f>
        <v>0</v>
      </c>
      <c r="BO230" s="13">
        <f>SUMIFS('Retiro Mensual'!$E$2:$E$2629,'Retiro Mensual'!$A$2:$A$2629,BO$4,'Retiro Mensual'!$B$2:$B$2629,$B230,'Retiro Mensual'!$C$2:$C$2629,BO$5)</f>
        <v>0</v>
      </c>
      <c r="BP230" s="13">
        <f>SUMIFS('Retiro Mensual'!$E$2:$E$2629,'Retiro Mensual'!$A$2:$A$2629,BP$4,'Retiro Mensual'!$B$2:$B$2629,$B230,'Retiro Mensual'!$C$2:$C$2629,BP$5)</f>
        <v>0</v>
      </c>
      <c r="BQ230" s="13">
        <f>SUMIFS('Retiro Mensual'!$E$2:$E$2629,'Retiro Mensual'!$A$2:$A$2629,BQ$4,'Retiro Mensual'!$B$2:$B$2629,$B230,'Retiro Mensual'!$C$2:$C$2629,BQ$5)</f>
        <v>0</v>
      </c>
      <c r="BR230" s="13">
        <f>SUMIFS('Retiro Mensual'!$E$2:$E$2629,'Retiro Mensual'!$A$2:$A$2629,BR$4,'Retiro Mensual'!$B$2:$B$2629,$B230,'Retiro Mensual'!$C$2:$C$2629,BR$5)</f>
        <v>0</v>
      </c>
      <c r="BS230" s="13">
        <f>SUMIFS('Retiro Mensual'!$E$2:$E$2629,'Retiro Mensual'!$A$2:$A$2629,BS$4,'Retiro Mensual'!$B$2:$B$2629,$B230,'Retiro Mensual'!$C$2:$C$2629,BS$5)</f>
        <v>0</v>
      </c>
      <c r="BT230" s="13">
        <f>SUMIFS('Retiro Mensual'!$E$2:$E$2629,'Retiro Mensual'!$A$2:$A$2629,BT$4,'Retiro Mensual'!$B$2:$B$2629,$B230,'Retiro Mensual'!$C$2:$C$2629,BT$5)</f>
        <v>0</v>
      </c>
      <c r="BU230" s="13">
        <f>SUMIFS('Retiro Mensual'!$E$2:$E$2629,'Retiro Mensual'!$A$2:$A$2629,BU$4,'Retiro Mensual'!$B$2:$B$2629,$B230,'Retiro Mensual'!$C$2:$C$2629,BU$5)</f>
        <v>0</v>
      </c>
      <c r="BV230" s="13">
        <f>SUMIFS('Retiro Mensual'!$E$2:$E$2629,'Retiro Mensual'!$A$2:$A$2629,BV$4,'Retiro Mensual'!$B$2:$B$2629,$B230,'Retiro Mensual'!$C$2:$C$2629,BV$5)</f>
        <v>0</v>
      </c>
      <c r="BW230" s="14">
        <f>SUMIFS('Retiro Mensual'!$E$2:$E$2629,'Retiro Mensual'!$A$2:$A$2629,BW$4,'Retiro Mensual'!$B$2:$B$2629,$B230,'Retiro Mensual'!$C$2:$C$2629,BW$5)</f>
        <v>0</v>
      </c>
      <c r="BX230" s="13"/>
      <c r="BY230" s="12">
        <f>SUMIFS('Compra Ventas'!$E$2:$E$2700,'Compra Ventas'!$A$2:$A$2700,BY$4,'Compra Ventas'!$B$2:$B$2700,$B230,'Compra Ventas'!$C$2:$C$2700,BY$5)</f>
        <v>0</v>
      </c>
      <c r="BZ230" s="13">
        <f>SUMIFS('Compra Ventas'!$E$2:$E$2700,'Compra Ventas'!$A$2:$A$2700,BZ$4,'Compra Ventas'!$B$2:$B$2700,$B230,'Compra Ventas'!$C$2:$C$2700,BZ$5)</f>
        <v>0</v>
      </c>
      <c r="CA230" s="13">
        <f>SUMIFS('Compra Ventas'!$E$2:$E$2700,'Compra Ventas'!$A$2:$A$2700,CA$4,'Compra Ventas'!$B$2:$B$2700,$B230,'Compra Ventas'!$C$2:$C$2700,CA$5)</f>
        <v>0</v>
      </c>
      <c r="CB230" s="13">
        <f>SUMIFS('Compra Ventas'!$E$2:$E$2700,'Compra Ventas'!$A$2:$A$2700,CB$4,'Compra Ventas'!$B$2:$B$2700,$B230,'Compra Ventas'!$C$2:$C$2700,CB$5)</f>
        <v>0</v>
      </c>
      <c r="CC230" s="13">
        <f>SUMIFS('Compra Ventas'!$E$2:$E$2700,'Compra Ventas'!$A$2:$A$2700,CC$4,'Compra Ventas'!$B$2:$B$2700,$B230,'Compra Ventas'!$C$2:$C$2700,CC$5)</f>
        <v>0</v>
      </c>
      <c r="CD230" s="13">
        <f>SUMIFS('Compra Ventas'!$E$2:$E$2700,'Compra Ventas'!$A$2:$A$2700,CD$4,'Compra Ventas'!$B$2:$B$2700,$B230,'Compra Ventas'!$C$2:$C$2700,CD$5)</f>
        <v>0</v>
      </c>
      <c r="CE230" s="13">
        <f>SUMIFS('Compra Ventas'!$E$2:$E$2700,'Compra Ventas'!$A$2:$A$2700,CE$4,'Compra Ventas'!$B$2:$B$2700,$B230,'Compra Ventas'!$C$2:$C$2700,CE$5)</f>
        <v>0</v>
      </c>
      <c r="CF230" s="13">
        <f>SUMIFS('Compra Ventas'!$E$2:$E$2700,'Compra Ventas'!$A$2:$A$2700,CF$4,'Compra Ventas'!$B$2:$B$2700,$B230,'Compra Ventas'!$C$2:$C$2700,CF$5)</f>
        <v>0</v>
      </c>
      <c r="CG230" s="13">
        <f>SUMIFS('Compra Ventas'!$E$2:$E$2700,'Compra Ventas'!$A$2:$A$2700,CG$4,'Compra Ventas'!$B$2:$B$2700,$B230,'Compra Ventas'!$C$2:$C$2700,CG$5)</f>
        <v>0</v>
      </c>
      <c r="CH230" s="13">
        <f>SUMIFS('Compra Ventas'!$E$2:$E$2700,'Compra Ventas'!$A$2:$A$2700,CH$4,'Compra Ventas'!$B$2:$B$2700,$B230,'Compra Ventas'!$C$2:$C$2700,CH$5)</f>
        <v>0</v>
      </c>
      <c r="CI230" s="13">
        <f>SUMIFS('Compra Ventas'!$E$2:$E$2700,'Compra Ventas'!$A$2:$A$2700,CI$4,'Compra Ventas'!$B$2:$B$2700,$B230,'Compra Ventas'!$C$2:$C$2700,CI$5)</f>
        <v>0</v>
      </c>
      <c r="CJ230" s="14">
        <f>SUMIFS('Compra Ventas'!$E$2:$E$2700,'Compra Ventas'!$A$2:$A$2700,CJ$4,'Compra Ventas'!$B$2:$B$2700,$B230,'Compra Ventas'!$C$2:$C$2700,CJ$5)</f>
        <v>0</v>
      </c>
      <c r="CK230" s="12">
        <f>SUMIFS('Compra Ventas'!$E$2:$E$2700,'Compra Ventas'!$A$2:$A$2700,CK$4,'Compra Ventas'!$B$2:$B$2700,$B230,'Compra Ventas'!$C$2:$C$2700,CK$5)</f>
        <v>0</v>
      </c>
      <c r="CL230" s="13">
        <f>SUMIFS('Compra Ventas'!$E$2:$E$2700,'Compra Ventas'!$A$2:$A$2700,CL$4,'Compra Ventas'!$B$2:$B$2700,$B230,'Compra Ventas'!$C$2:$C$2700,CL$5)</f>
        <v>0</v>
      </c>
      <c r="CM230" s="13">
        <f>SUMIFS('Compra Ventas'!$E$2:$E$2700,'Compra Ventas'!$A$2:$A$2700,CM$4,'Compra Ventas'!$B$2:$B$2700,$B230,'Compra Ventas'!$C$2:$C$2700,CM$5)</f>
        <v>0</v>
      </c>
      <c r="CN230" s="13">
        <f>SUMIFS('Compra Ventas'!$E$2:$E$2700,'Compra Ventas'!$A$2:$A$2700,CN$4,'Compra Ventas'!$B$2:$B$2700,$B230,'Compra Ventas'!$C$2:$C$2700,CN$5)</f>
        <v>0</v>
      </c>
      <c r="CO230" s="13">
        <f>SUMIFS('Compra Ventas'!$E$2:$E$2700,'Compra Ventas'!$A$2:$A$2700,CO$4,'Compra Ventas'!$B$2:$B$2700,$B230,'Compra Ventas'!$C$2:$C$2700,CO$5)</f>
        <v>0</v>
      </c>
      <c r="CP230" s="13">
        <f>SUMIFS('Compra Ventas'!$E$2:$E$2700,'Compra Ventas'!$A$2:$A$2700,CP$4,'Compra Ventas'!$B$2:$B$2700,$B230,'Compra Ventas'!$C$2:$C$2700,CP$5)</f>
        <v>0</v>
      </c>
      <c r="CQ230" s="13">
        <f>SUMIFS('Compra Ventas'!$E$2:$E$2700,'Compra Ventas'!$A$2:$A$2700,CQ$4,'Compra Ventas'!$B$2:$B$2700,$B230,'Compra Ventas'!$C$2:$C$2700,CQ$5)</f>
        <v>0</v>
      </c>
      <c r="CR230" s="13">
        <f>SUMIFS('Compra Ventas'!$E$2:$E$2700,'Compra Ventas'!$A$2:$A$2700,CR$4,'Compra Ventas'!$B$2:$B$2700,$B230,'Compra Ventas'!$C$2:$C$2700,CR$5)</f>
        <v>0</v>
      </c>
      <c r="CS230" s="13">
        <f>SUMIFS('Compra Ventas'!$E$2:$E$2700,'Compra Ventas'!$A$2:$A$2700,CS$4,'Compra Ventas'!$B$2:$B$2700,$B230,'Compra Ventas'!$C$2:$C$2700,CS$5)</f>
        <v>0</v>
      </c>
      <c r="CT230" s="13">
        <f>SUMIFS('Compra Ventas'!$E$2:$E$2700,'Compra Ventas'!$A$2:$A$2700,CT$4,'Compra Ventas'!$B$2:$B$2700,$B230,'Compra Ventas'!$C$2:$C$2700,CT$5)</f>
        <v>0</v>
      </c>
      <c r="CU230" s="13">
        <f>SUMIFS('Compra Ventas'!$E$2:$E$2700,'Compra Ventas'!$A$2:$A$2700,CU$4,'Compra Ventas'!$B$2:$B$2700,$B230,'Compra Ventas'!$C$2:$C$2700,CU$5)</f>
        <v>0</v>
      </c>
      <c r="CV230" s="14">
        <f>SUMIFS('Compra Ventas'!$E$2:$E$2700,'Compra Ventas'!$A$2:$A$2700,CV$4,'Compra Ventas'!$B$2:$B$2700,$B230,'Compra Ventas'!$C$2:$C$2700,CV$5)</f>
        <v>0</v>
      </c>
      <c r="CW230" s="12">
        <f>SUMIFS('Compra Ventas'!$E$2:$E$2700,'Compra Ventas'!$A$2:$A$2700,CW$4,'Compra Ventas'!$B$2:$B$2700,$B230,'Compra Ventas'!$C$2:$C$2700,CW$5)</f>
        <v>0</v>
      </c>
      <c r="CX230" s="13">
        <f>SUMIFS('Compra Ventas'!$E$2:$E$2700,'Compra Ventas'!$A$2:$A$2700,CX$4,'Compra Ventas'!$B$2:$B$2700,$B230,'Compra Ventas'!$C$2:$C$2700,CX$5)</f>
        <v>0</v>
      </c>
      <c r="CY230" s="13">
        <f>SUMIFS('Compra Ventas'!$E$2:$E$2700,'Compra Ventas'!$A$2:$A$2700,CY$4,'Compra Ventas'!$B$2:$B$2700,$B230,'Compra Ventas'!$C$2:$C$2700,CY$5)</f>
        <v>0</v>
      </c>
      <c r="CZ230" s="13">
        <f>SUMIFS('Compra Ventas'!$E$2:$E$2700,'Compra Ventas'!$A$2:$A$2700,CZ$4,'Compra Ventas'!$B$2:$B$2700,$B230,'Compra Ventas'!$C$2:$C$2700,CZ$5)</f>
        <v>0</v>
      </c>
      <c r="DA230" s="13">
        <f>SUMIFS('Compra Ventas'!$E$2:$E$2700,'Compra Ventas'!$A$2:$A$2700,DA$4,'Compra Ventas'!$B$2:$B$2700,$B230,'Compra Ventas'!$C$2:$C$2700,DA$5)</f>
        <v>0</v>
      </c>
      <c r="DB230" s="13">
        <f>SUMIFS('Compra Ventas'!$E$2:$E$2700,'Compra Ventas'!$A$2:$A$2700,DB$4,'Compra Ventas'!$B$2:$B$2700,$B230,'Compra Ventas'!$C$2:$C$2700,DB$5)</f>
        <v>0</v>
      </c>
      <c r="DC230" s="13">
        <f>SUMIFS('Compra Ventas'!$E$2:$E$2700,'Compra Ventas'!$A$2:$A$2700,DC$4,'Compra Ventas'!$B$2:$B$2700,$B230,'Compra Ventas'!$C$2:$C$2700,DC$5)</f>
        <v>0</v>
      </c>
      <c r="DD230" s="13">
        <f>SUMIFS('Compra Ventas'!$E$2:$E$2700,'Compra Ventas'!$A$2:$A$2700,DD$4,'Compra Ventas'!$B$2:$B$2700,$B230,'Compra Ventas'!$C$2:$C$2700,DD$5)</f>
        <v>0</v>
      </c>
      <c r="DE230" s="13">
        <f>SUMIFS('Compra Ventas'!$E$2:$E$2700,'Compra Ventas'!$A$2:$A$2700,DE$4,'Compra Ventas'!$B$2:$B$2700,$B230,'Compra Ventas'!$C$2:$C$2700,DE$5)</f>
        <v>0</v>
      </c>
      <c r="DF230" s="13">
        <f>SUMIFS('Compra Ventas'!$E$2:$E$2700,'Compra Ventas'!$A$2:$A$2700,DF$4,'Compra Ventas'!$B$2:$B$2700,$B230,'Compra Ventas'!$C$2:$C$2700,DF$5)</f>
        <v>0</v>
      </c>
      <c r="DG230" s="13">
        <f>SUMIFS('Compra Ventas'!$E$2:$E$2700,'Compra Ventas'!$A$2:$A$2700,DG$4,'Compra Ventas'!$B$2:$B$2700,$B230,'Compra Ventas'!$C$2:$C$2700,DG$5)</f>
        <v>0</v>
      </c>
      <c r="DH230" s="14">
        <f>SUMIFS('Compra Ventas'!$E$2:$E$2700,'Compra Ventas'!$A$2:$A$2700,DH$4,'Compra Ventas'!$B$2:$B$2700,$B230,'Compra Ventas'!$C$2:$C$2700,DH$5)</f>
        <v>0</v>
      </c>
      <c r="DI230" s="84"/>
      <c r="DJ230" s="98">
        <f>SUMIFS('Ajuste Ciclado'!D$5:D$47,'Ajuste Ciclado'!$C$5:$C$47,Balance!DJ$4,'Ajuste Ciclado'!$B$5:$B$47,Balance!$B230)</f>
        <v>0</v>
      </c>
      <c r="DK230" s="99">
        <f>SUMIFS('Ajuste Ciclado'!E$5:E$47,'Ajuste Ciclado'!$C$5:$C$47,Balance!DK$4,'Ajuste Ciclado'!$B$5:$B$47,Balance!$B230)</f>
        <v>0</v>
      </c>
      <c r="DL230" s="99">
        <f>SUMIFS('Ajuste Ciclado'!F$5:F$47,'Ajuste Ciclado'!$C$5:$C$47,Balance!DL$4,'Ajuste Ciclado'!$B$5:$B$47,Balance!$B230)</f>
        <v>0</v>
      </c>
      <c r="DM230" s="99">
        <f>SUMIFS('Ajuste Ciclado'!G$5:G$47,'Ajuste Ciclado'!$C$5:$C$47,Balance!DM$4,'Ajuste Ciclado'!$B$5:$B$47,Balance!$B230)</f>
        <v>0</v>
      </c>
      <c r="DN230" s="99">
        <f>SUMIFS('Ajuste Ciclado'!H$5:H$47,'Ajuste Ciclado'!$C$5:$C$47,Balance!DN$4,'Ajuste Ciclado'!$B$5:$B$47,Balance!$B230)</f>
        <v>0</v>
      </c>
      <c r="DO230" s="99">
        <f>SUMIFS('Ajuste Ciclado'!I$5:I$47,'Ajuste Ciclado'!$C$5:$C$47,Balance!DO$4,'Ajuste Ciclado'!$B$5:$B$47,Balance!$B230)</f>
        <v>0</v>
      </c>
      <c r="DP230" s="99">
        <f>SUMIFS('Ajuste Ciclado'!J$5:J$47,'Ajuste Ciclado'!$C$5:$C$47,Balance!DP$4,'Ajuste Ciclado'!$B$5:$B$47,Balance!$B230)</f>
        <v>0</v>
      </c>
      <c r="DQ230" s="99">
        <f>SUMIFS('Ajuste Ciclado'!K$5:K$47,'Ajuste Ciclado'!$C$5:$C$47,Balance!DQ$4,'Ajuste Ciclado'!$B$5:$B$47,Balance!$B230)</f>
        <v>0</v>
      </c>
      <c r="DR230" s="99">
        <f>SUMIFS('Ajuste Ciclado'!L$5:L$47,'Ajuste Ciclado'!$C$5:$C$47,Balance!DR$4,'Ajuste Ciclado'!$B$5:$B$47,Balance!$B230)</f>
        <v>0</v>
      </c>
      <c r="DS230" s="99">
        <f>SUMIFS('Ajuste Ciclado'!M$5:M$47,'Ajuste Ciclado'!$C$5:$C$47,Balance!DS$4,'Ajuste Ciclado'!$B$5:$B$47,Balance!$B230)</f>
        <v>0</v>
      </c>
      <c r="DT230" s="99">
        <f>SUMIFS('Ajuste Ciclado'!N$5:N$47,'Ajuste Ciclado'!$C$5:$C$47,Balance!DT$4,'Ajuste Ciclado'!$B$5:$B$47,Balance!$B230)</f>
        <v>0</v>
      </c>
      <c r="DU230" s="100">
        <f>SUMIFS('Ajuste Ciclado'!O$5:O$47,'Ajuste Ciclado'!$C$5:$C$47,Balance!DU$4,'Ajuste Ciclado'!$B$5:$B$47,Balance!$B230)</f>
        <v>0</v>
      </c>
      <c r="DV230" s="98">
        <f>SUMIFS('Ajuste Ciclado'!D$5:D$47,'Ajuste Ciclado'!$C$5:$C$47,Balance!DV$4,'Ajuste Ciclado'!$B$5:$B$47,Balance!$B230)</f>
        <v>0</v>
      </c>
      <c r="DW230" s="99">
        <f>SUMIFS('Ajuste Ciclado'!E$5:E$47,'Ajuste Ciclado'!$C$5:$C$47,Balance!DW$4,'Ajuste Ciclado'!$B$5:$B$47,Balance!$B230)</f>
        <v>0</v>
      </c>
      <c r="DX230" s="99">
        <f>SUMIFS('Ajuste Ciclado'!F$5:F$47,'Ajuste Ciclado'!$C$5:$C$47,Balance!DX$4,'Ajuste Ciclado'!$B$5:$B$47,Balance!$B230)</f>
        <v>0</v>
      </c>
      <c r="DY230" s="99">
        <f>SUMIFS('Ajuste Ciclado'!G$5:G$47,'Ajuste Ciclado'!$C$5:$C$47,Balance!DY$4,'Ajuste Ciclado'!$B$5:$B$47,Balance!$B230)</f>
        <v>0</v>
      </c>
      <c r="DZ230" s="99">
        <f>SUMIFS('Ajuste Ciclado'!H$5:H$47,'Ajuste Ciclado'!$C$5:$C$47,Balance!DZ$4,'Ajuste Ciclado'!$B$5:$B$47,Balance!$B230)</f>
        <v>0</v>
      </c>
      <c r="EA230" s="99">
        <f>SUMIFS('Ajuste Ciclado'!I$5:I$47,'Ajuste Ciclado'!$C$5:$C$47,Balance!EA$4,'Ajuste Ciclado'!$B$5:$B$47,Balance!$B230)</f>
        <v>0</v>
      </c>
      <c r="EB230" s="99">
        <f>SUMIFS('Ajuste Ciclado'!J$5:J$47,'Ajuste Ciclado'!$C$5:$C$47,Balance!EB$4,'Ajuste Ciclado'!$B$5:$B$47,Balance!$B230)</f>
        <v>0</v>
      </c>
      <c r="EC230" s="99">
        <f>SUMIFS('Ajuste Ciclado'!K$5:K$47,'Ajuste Ciclado'!$C$5:$C$47,Balance!EC$4,'Ajuste Ciclado'!$B$5:$B$47,Balance!$B230)</f>
        <v>0</v>
      </c>
      <c r="ED230" s="99">
        <f>SUMIFS('Ajuste Ciclado'!L$5:L$47,'Ajuste Ciclado'!$C$5:$C$47,Balance!ED$4,'Ajuste Ciclado'!$B$5:$B$47,Balance!$B230)</f>
        <v>0</v>
      </c>
      <c r="EE230" s="99">
        <f>SUMIFS('Ajuste Ciclado'!M$5:M$47,'Ajuste Ciclado'!$C$5:$C$47,Balance!EE$4,'Ajuste Ciclado'!$B$5:$B$47,Balance!$B230)</f>
        <v>0</v>
      </c>
      <c r="EF230" s="99">
        <f>SUMIFS('Ajuste Ciclado'!N$5:N$47,'Ajuste Ciclado'!$C$5:$C$47,Balance!EF$4,'Ajuste Ciclado'!$B$5:$B$47,Balance!$B230)</f>
        <v>0</v>
      </c>
      <c r="EG230" s="100">
        <f>SUMIFS('Ajuste Ciclado'!O$5:O$47,'Ajuste Ciclado'!$C$5:$C$47,Balance!EG$4,'Ajuste Ciclado'!$B$5:$B$47,Balance!$B230)</f>
        <v>0</v>
      </c>
      <c r="EH230" s="98">
        <f>SUMIFS('Ajuste Ciclado'!D$5:D$47,'Ajuste Ciclado'!$C$5:$C$47,Balance!EH$4,'Ajuste Ciclado'!$B$5:$B$47,Balance!$B230)</f>
        <v>0</v>
      </c>
      <c r="EI230" s="99">
        <f>SUMIFS('Ajuste Ciclado'!E$5:E$47,'Ajuste Ciclado'!$C$5:$C$47,Balance!EI$4,'Ajuste Ciclado'!$B$5:$B$47,Balance!$B230)</f>
        <v>0</v>
      </c>
      <c r="EJ230" s="99">
        <f>SUMIFS('Ajuste Ciclado'!F$5:F$47,'Ajuste Ciclado'!$C$5:$C$47,Balance!EJ$4,'Ajuste Ciclado'!$B$5:$B$47,Balance!$B230)</f>
        <v>0</v>
      </c>
      <c r="EK230" s="99">
        <f>SUMIFS('Ajuste Ciclado'!G$5:G$47,'Ajuste Ciclado'!$C$5:$C$47,Balance!EK$4,'Ajuste Ciclado'!$B$5:$B$47,Balance!$B230)</f>
        <v>0</v>
      </c>
      <c r="EL230" s="99">
        <f>SUMIFS('Ajuste Ciclado'!H$5:H$47,'Ajuste Ciclado'!$C$5:$C$47,Balance!EL$4,'Ajuste Ciclado'!$B$5:$B$47,Balance!$B230)</f>
        <v>0</v>
      </c>
      <c r="EM230" s="99">
        <f>SUMIFS('Ajuste Ciclado'!I$5:I$47,'Ajuste Ciclado'!$C$5:$C$47,Balance!EM$4,'Ajuste Ciclado'!$B$5:$B$47,Balance!$B230)</f>
        <v>0</v>
      </c>
      <c r="EN230" s="99">
        <f>SUMIFS('Ajuste Ciclado'!J$5:J$47,'Ajuste Ciclado'!$C$5:$C$47,Balance!EN$4,'Ajuste Ciclado'!$B$5:$B$47,Balance!$B230)</f>
        <v>0</v>
      </c>
      <c r="EO230" s="99">
        <f>SUMIFS('Ajuste Ciclado'!K$5:K$47,'Ajuste Ciclado'!$C$5:$C$47,Balance!EO$4,'Ajuste Ciclado'!$B$5:$B$47,Balance!$B230)</f>
        <v>0</v>
      </c>
      <c r="EP230" s="99">
        <f>SUMIFS('Ajuste Ciclado'!L$5:L$47,'Ajuste Ciclado'!$C$5:$C$47,Balance!EP$4,'Ajuste Ciclado'!$B$5:$B$47,Balance!$B230)</f>
        <v>0</v>
      </c>
      <c r="EQ230" s="99">
        <f>SUMIFS('Ajuste Ciclado'!M$5:M$47,'Ajuste Ciclado'!$C$5:$C$47,Balance!EQ$4,'Ajuste Ciclado'!$B$5:$B$47,Balance!$B230)</f>
        <v>0</v>
      </c>
      <c r="ER230" s="99">
        <f>SUMIFS('Ajuste Ciclado'!N$5:N$47,'Ajuste Ciclado'!$C$5:$C$47,Balance!ER$4,'Ajuste Ciclado'!$B$5:$B$47,Balance!$B230)</f>
        <v>0</v>
      </c>
      <c r="ES230" s="100">
        <f>SUMIFS('Ajuste Ciclado'!O$5:O$47,'Ajuste Ciclado'!$C$5:$C$47,Balance!ES$4,'Ajuste Ciclado'!$B$5:$B$47,Balance!$B230)</f>
        <v>0</v>
      </c>
      <c r="ET230" s="84"/>
      <c r="EU230" s="12">
        <f t="shared" si="328"/>
        <v>35813.405404655678</v>
      </c>
      <c r="EV230" s="13">
        <f t="shared" si="293"/>
        <v>23977.964792052859</v>
      </c>
      <c r="EW230" s="13">
        <f t="shared" si="294"/>
        <v>38908.486436264939</v>
      </c>
      <c r="EX230" s="13">
        <f t="shared" si="295"/>
        <v>29615.53688903134</v>
      </c>
      <c r="EY230" s="13">
        <f t="shared" si="296"/>
        <v>23043.07999884383</v>
      </c>
      <c r="EZ230" s="13">
        <f t="shared" si="297"/>
        <v>24632.215535676201</v>
      </c>
      <c r="FA230" s="13">
        <f t="shared" si="298"/>
        <v>19527.652648813579</v>
      </c>
      <c r="FB230" s="13">
        <f t="shared" si="299"/>
        <v>23453.689825642661</v>
      </c>
      <c r="FC230" s="13">
        <f t="shared" si="300"/>
        <v>24803.371326934081</v>
      </c>
      <c r="FD230" s="13">
        <f t="shared" si="301"/>
        <v>4785.6537797170131</v>
      </c>
      <c r="FE230" s="13">
        <f t="shared" si="302"/>
        <v>2906.2412060792772</v>
      </c>
      <c r="FF230" s="14">
        <f t="shared" si="303"/>
        <v>4020.1239881818719</v>
      </c>
      <c r="FG230" s="12">
        <f t="shared" si="304"/>
        <v>35886.408556083174</v>
      </c>
      <c r="FH230" s="13">
        <f t="shared" si="305"/>
        <v>24140.616462032162</v>
      </c>
      <c r="FI230" s="13">
        <f t="shared" si="306"/>
        <v>39283.719358685848</v>
      </c>
      <c r="FJ230" s="13">
        <f t="shared" si="307"/>
        <v>31409.36673996368</v>
      </c>
      <c r="FK230" s="13">
        <f t="shared" si="308"/>
        <v>22086.794933403969</v>
      </c>
      <c r="FL230" s="13">
        <f t="shared" si="309"/>
        <v>24904.97705864831</v>
      </c>
      <c r="FM230" s="13">
        <f t="shared" si="310"/>
        <v>20668.803429091909</v>
      </c>
      <c r="FN230" s="13">
        <f t="shared" si="311"/>
        <v>23558.213615233741</v>
      </c>
      <c r="FO230" s="13">
        <f t="shared" si="312"/>
        <v>25205.642641896509</v>
      </c>
      <c r="FP230" s="13">
        <f t="shared" si="313"/>
        <v>7077.5804451159529</v>
      </c>
      <c r="FQ230" s="13">
        <f t="shared" si="314"/>
        <v>11488.189093039609</v>
      </c>
      <c r="FR230" s="14">
        <f t="shared" si="315"/>
        <v>13252.71537770326</v>
      </c>
      <c r="FS230" s="12">
        <f t="shared" si="316"/>
        <v>35898.416752924757</v>
      </c>
      <c r="FT230" s="13">
        <f t="shared" si="317"/>
        <v>24152.031599898841</v>
      </c>
      <c r="FU230" s="13">
        <f t="shared" si="318"/>
        <v>39146.603416387632</v>
      </c>
      <c r="FV230" s="13">
        <f t="shared" si="319"/>
        <v>31179.46633349283</v>
      </c>
      <c r="FW230" s="13">
        <f t="shared" si="320"/>
        <v>23489.834789665059</v>
      </c>
      <c r="FX230" s="13">
        <f t="shared" si="321"/>
        <v>27149.080734836949</v>
      </c>
      <c r="FY230" s="13">
        <f t="shared" si="322"/>
        <v>22780.727878983689</v>
      </c>
      <c r="FZ230" s="13">
        <f t="shared" si="323"/>
        <v>26719.282773677161</v>
      </c>
      <c r="GA230" s="13">
        <f t="shared" si="324"/>
        <v>27575.289948037309</v>
      </c>
      <c r="GB230" s="13">
        <f t="shared" si="325"/>
        <v>15082.597078319201</v>
      </c>
      <c r="GC230" s="13">
        <f t="shared" si="326"/>
        <v>22332.002652325809</v>
      </c>
      <c r="GD230" s="14">
        <f t="shared" si="327"/>
        <v>20752.035865284979</v>
      </c>
      <c r="GE230" s="84"/>
      <c r="GF230" s="12">
        <f t="shared" si="329"/>
        <v>255487.42183189333</v>
      </c>
      <c r="GG230" s="13">
        <f t="shared" si="329"/>
        <v>278963.02771089808</v>
      </c>
      <c r="GH230" s="14">
        <f t="shared" si="329"/>
        <v>316257.36982383416</v>
      </c>
      <c r="GI230" s="6">
        <f t="shared" si="330"/>
        <v>1</v>
      </c>
      <c r="GJ230" s="12">
        <f t="shared" si="331"/>
        <v>0</v>
      </c>
      <c r="GK230" s="13">
        <f t="shared" si="332"/>
        <v>0</v>
      </c>
      <c r="GL230" s="14">
        <f t="shared" si="333"/>
        <v>0</v>
      </c>
      <c r="GM230" s="84"/>
      <c r="GN230" s="66">
        <f t="shared" si="334"/>
        <v>0</v>
      </c>
      <c r="GO230" s="84"/>
      <c r="GP230" s="63" t="str" cm="1">
        <f t="array" ref="GP230">INDEX($GF$4:$GH$4,1,GI230)</f>
        <v>Sample 1</v>
      </c>
      <c r="GQ230" s="12">
        <f t="shared" si="336"/>
        <v>2906.2412060792772</v>
      </c>
      <c r="GR230" s="13">
        <f t="shared" si="336"/>
        <v>4020.1239881818719</v>
      </c>
      <c r="GS230" s="14">
        <f t="shared" si="336"/>
        <v>4785.6537797170131</v>
      </c>
      <c r="GT230" s="12">
        <f t="shared" si="337"/>
        <v>7077.5804451159529</v>
      </c>
      <c r="GU230" s="13">
        <f t="shared" si="337"/>
        <v>11488.189093039609</v>
      </c>
      <c r="GV230" s="14">
        <f t="shared" si="337"/>
        <v>13252.71537770326</v>
      </c>
      <c r="GW230" s="12">
        <f t="shared" si="338"/>
        <v>15082.597078319201</v>
      </c>
      <c r="GX230" s="13">
        <f t="shared" si="338"/>
        <v>20752.035865284979</v>
      </c>
      <c r="GY230" s="14">
        <f t="shared" si="338"/>
        <v>22332.002652325809</v>
      </c>
      <c r="GZ230" s="84" t="str">
        <f t="shared" si="290"/>
        <v>Sample 1</v>
      </c>
      <c r="HA230" s="12">
        <f t="shared" si="335"/>
        <v>0</v>
      </c>
      <c r="HB230" s="13">
        <f t="shared" si="335"/>
        <v>0</v>
      </c>
      <c r="HC230" s="14">
        <f t="shared" si="335"/>
        <v>0</v>
      </c>
      <c r="HD230" s="6">
        <f t="shared" si="291"/>
        <v>0</v>
      </c>
      <c r="HE230" s="84" t="str">
        <f t="shared" si="292"/>
        <v>Ok</v>
      </c>
    </row>
    <row r="231" spans="2:213" hidden="1" x14ac:dyDescent="0.3">
      <c r="B231" s="84" t="s">
        <v>260</v>
      </c>
      <c r="C231" s="12">
        <f>SUMIFS(Inyecciones!$E$2:$E$14185,Inyecciones!$A$2:$A$14185,Balance!C$4,Inyecciones!$B$2:$B$14185,Balance!$B231,Inyecciones!$C$2:$C$14185,Balance!C$5)</f>
        <v>42371.043005520711</v>
      </c>
      <c r="D231" s="13">
        <f>SUMIFS(Inyecciones!$E$2:$E$14185,Inyecciones!$A$2:$A$14185,Balance!D$4,Inyecciones!$B$2:$B$14185,Balance!$B231,Inyecciones!$C$2:$C$14185,Balance!D$5)</f>
        <v>30711.360448532199</v>
      </c>
      <c r="E231" s="13">
        <f>SUMIFS(Inyecciones!$E$2:$E$14185,Inyecciones!$A$2:$A$14185,Balance!E$4,Inyecciones!$B$2:$B$14185,Balance!$B231,Inyecciones!$C$2:$C$14185,Balance!E$5)</f>
        <v>27374.093815883949</v>
      </c>
      <c r="F231" s="13">
        <f>SUMIFS(Inyecciones!$E$2:$E$14185,Inyecciones!$A$2:$A$14185,Balance!F$4,Inyecciones!$B$2:$B$14185,Balance!$B231,Inyecciones!$C$2:$C$14185,Balance!F$5)</f>
        <v>22643.843102448649</v>
      </c>
      <c r="G231" s="13">
        <f>SUMIFS(Inyecciones!$E$2:$E$14185,Inyecciones!$A$2:$A$14185,Balance!G$4,Inyecciones!$B$2:$B$14185,Balance!$B231,Inyecciones!$C$2:$C$14185,Balance!G$5)</f>
        <v>33792.670308194538</v>
      </c>
      <c r="H231" s="13">
        <f>SUMIFS(Inyecciones!$E$2:$E$14185,Inyecciones!$A$2:$A$14185,Balance!H$4,Inyecciones!$B$2:$B$14185,Balance!$B231,Inyecciones!$C$2:$C$14185,Balance!H$5)</f>
        <v>26157.71222275788</v>
      </c>
      <c r="I231" s="13">
        <f>SUMIFS(Inyecciones!$E$2:$E$14185,Inyecciones!$A$2:$A$14185,Balance!I$4,Inyecciones!$B$2:$B$14185,Balance!$B231,Inyecciones!$C$2:$C$14185,Balance!I$5)</f>
        <v>25480.917185245711</v>
      </c>
      <c r="J231" s="13">
        <f>SUMIFS(Inyecciones!$E$2:$E$14185,Inyecciones!$A$2:$A$14185,Balance!J$4,Inyecciones!$B$2:$B$14185,Balance!$B231,Inyecciones!$C$2:$C$14185,Balance!J$5)</f>
        <v>36546.967754552563</v>
      </c>
      <c r="K231" s="13">
        <f>SUMIFS(Inyecciones!$E$2:$E$14185,Inyecciones!$A$2:$A$14185,Balance!K$4,Inyecciones!$B$2:$B$14185,Balance!$B231,Inyecciones!$C$2:$C$14185,Balance!K$5)</f>
        <v>41321.560478096362</v>
      </c>
      <c r="L231" s="13">
        <f>SUMIFS(Inyecciones!$E$2:$E$14185,Inyecciones!$A$2:$A$14185,Balance!L$4,Inyecciones!$B$2:$B$14185,Balance!$B231,Inyecciones!$C$2:$C$14185,Balance!L$5)</f>
        <v>22774.08471421323</v>
      </c>
      <c r="M231" s="13">
        <f>SUMIFS(Inyecciones!$E$2:$E$14185,Inyecciones!$A$2:$A$14185,Balance!M$4,Inyecciones!$B$2:$B$14185,Balance!$B231,Inyecciones!$C$2:$C$14185,Balance!M$5)</f>
        <v>25560.131160335721</v>
      </c>
      <c r="N231" s="14">
        <f>SUMIFS(Inyecciones!$E$2:$E$14185,Inyecciones!$A$2:$A$14185,Balance!N$4,Inyecciones!$B$2:$B$14185,Balance!$B231,Inyecciones!$C$2:$C$14185,Balance!N$5)</f>
        <v>22710.910633493109</v>
      </c>
      <c r="O231" s="12">
        <f>SUMIFS(Inyecciones!$E$2:$E$14185,Inyecciones!$A$2:$A$14185,Balance!O$4,Inyecciones!$B$2:$B$14185,Balance!$B231,Inyecciones!$C$2:$C$14185,Balance!O$5)</f>
        <v>42106.336130812269</v>
      </c>
      <c r="P231" s="13">
        <f>SUMIFS(Inyecciones!$E$2:$E$14185,Inyecciones!$A$2:$A$14185,Balance!P$4,Inyecciones!$B$2:$B$14185,Balance!$B231,Inyecciones!$C$2:$C$14185,Balance!P$5)</f>
        <v>32590.065051582282</v>
      </c>
      <c r="Q231" s="13">
        <f>SUMIFS(Inyecciones!$E$2:$E$14185,Inyecciones!$A$2:$A$14185,Balance!Q$4,Inyecciones!$B$2:$B$14185,Balance!$B231,Inyecciones!$C$2:$C$14185,Balance!Q$5)</f>
        <v>29343.008795080979</v>
      </c>
      <c r="R231" s="13">
        <f>SUMIFS(Inyecciones!$E$2:$E$14185,Inyecciones!$A$2:$A$14185,Balance!R$4,Inyecciones!$B$2:$B$14185,Balance!$B231,Inyecciones!$C$2:$C$14185,Balance!R$5)</f>
        <v>15293.310996637731</v>
      </c>
      <c r="S231" s="13">
        <f>SUMIFS(Inyecciones!$E$2:$E$14185,Inyecciones!$A$2:$A$14185,Balance!S$4,Inyecciones!$B$2:$B$14185,Balance!$B231,Inyecciones!$C$2:$C$14185,Balance!S$5)</f>
        <v>32702.07026849901</v>
      </c>
      <c r="T231" s="13">
        <f>SUMIFS(Inyecciones!$E$2:$E$14185,Inyecciones!$A$2:$A$14185,Balance!T$4,Inyecciones!$B$2:$B$14185,Balance!$B231,Inyecciones!$C$2:$C$14185,Balance!T$5)</f>
        <v>34863.773920342617</v>
      </c>
      <c r="U231" s="13">
        <f>SUMIFS(Inyecciones!$E$2:$E$14185,Inyecciones!$A$2:$A$14185,Balance!U$4,Inyecciones!$B$2:$B$14185,Balance!$B231,Inyecciones!$C$2:$C$14185,Balance!U$5)</f>
        <v>39725.35323106662</v>
      </c>
      <c r="V231" s="13">
        <f>SUMIFS(Inyecciones!$E$2:$E$14185,Inyecciones!$A$2:$A$14185,Balance!V$4,Inyecciones!$B$2:$B$14185,Balance!$B231,Inyecciones!$C$2:$C$14185,Balance!V$5)</f>
        <v>36471.490895420036</v>
      </c>
      <c r="W231" s="13">
        <f>SUMIFS(Inyecciones!$E$2:$E$14185,Inyecciones!$A$2:$A$14185,Balance!W$4,Inyecciones!$B$2:$B$14185,Balance!$B231,Inyecciones!$C$2:$C$14185,Balance!W$5)</f>
        <v>34280.311150511348</v>
      </c>
      <c r="X231" s="13">
        <f>SUMIFS(Inyecciones!$E$2:$E$14185,Inyecciones!$A$2:$A$14185,Balance!X$4,Inyecciones!$B$2:$B$14185,Balance!$B231,Inyecciones!$C$2:$C$14185,Balance!X$5)</f>
        <v>22818.033486564029</v>
      </c>
      <c r="Y231" s="13">
        <f>SUMIFS(Inyecciones!$E$2:$E$14185,Inyecciones!$A$2:$A$14185,Balance!Y$4,Inyecciones!$B$2:$B$14185,Balance!$B231,Inyecciones!$C$2:$C$14185,Balance!Y$5)</f>
        <v>24370.37834012472</v>
      </c>
      <c r="Z231" s="14">
        <f>SUMIFS(Inyecciones!$E$2:$E$14185,Inyecciones!$A$2:$A$14185,Balance!Z$4,Inyecciones!$B$2:$B$14185,Balance!$B231,Inyecciones!$C$2:$C$14185,Balance!Z$5)</f>
        <v>32358.890549798351</v>
      </c>
      <c r="AA231" s="12">
        <f>SUMIFS(Inyecciones!$E$2:$E$14185,Inyecciones!$A$2:$A$14185,Balance!AA$4,Inyecciones!$B$2:$B$14185,Balance!$B231,Inyecciones!$C$2:$C$14185,Balance!AA$5)</f>
        <v>40895.308894604917</v>
      </c>
      <c r="AB231" s="13">
        <f>SUMIFS(Inyecciones!$E$2:$E$14185,Inyecciones!$A$2:$A$14185,Balance!AB$4,Inyecciones!$B$2:$B$14185,Balance!$B231,Inyecciones!$C$2:$C$14185,Balance!AB$5)</f>
        <v>11521.63426064343</v>
      </c>
      <c r="AC231" s="13">
        <f>SUMIFS(Inyecciones!$E$2:$E$14185,Inyecciones!$A$2:$A$14185,Balance!AC$4,Inyecciones!$B$2:$B$14185,Balance!$B231,Inyecciones!$C$2:$C$14185,Balance!AC$5)</f>
        <v>11529.02569586479</v>
      </c>
      <c r="AD231" s="13">
        <f>SUMIFS(Inyecciones!$E$2:$E$14185,Inyecciones!$A$2:$A$14185,Balance!AD$4,Inyecciones!$B$2:$B$14185,Balance!$B231,Inyecciones!$C$2:$C$14185,Balance!AD$5)</f>
        <v>28388.535956364169</v>
      </c>
      <c r="AE231" s="13">
        <f>SUMIFS(Inyecciones!$E$2:$E$14185,Inyecciones!$A$2:$A$14185,Balance!AE$4,Inyecciones!$B$2:$B$14185,Balance!$B231,Inyecciones!$C$2:$C$14185,Balance!AE$5)</f>
        <v>29516.463181578751</v>
      </c>
      <c r="AF231" s="13">
        <f>SUMIFS(Inyecciones!$E$2:$E$14185,Inyecciones!$A$2:$A$14185,Balance!AF$4,Inyecciones!$B$2:$B$14185,Balance!$B231,Inyecciones!$C$2:$C$14185,Balance!AF$5)</f>
        <v>40171.686106256071</v>
      </c>
      <c r="AG231" s="13">
        <f>SUMIFS(Inyecciones!$E$2:$E$14185,Inyecciones!$A$2:$A$14185,Balance!AG$4,Inyecciones!$B$2:$B$14185,Balance!$B231,Inyecciones!$C$2:$C$14185,Balance!AG$5)</f>
        <v>74806.27936512095</v>
      </c>
      <c r="AH231" s="13">
        <f>SUMIFS(Inyecciones!$E$2:$E$14185,Inyecciones!$A$2:$A$14185,Balance!AH$4,Inyecciones!$B$2:$B$14185,Balance!$B231,Inyecciones!$C$2:$C$14185,Balance!AH$5)</f>
        <v>49203.604292489319</v>
      </c>
      <c r="AI231" s="13">
        <f>SUMIFS(Inyecciones!$E$2:$E$14185,Inyecciones!$A$2:$A$14185,Balance!AI$4,Inyecciones!$B$2:$B$14185,Balance!$B231,Inyecciones!$C$2:$C$14185,Balance!AI$5)</f>
        <v>63463.916917702307</v>
      </c>
      <c r="AJ231" s="13">
        <f>SUMIFS(Inyecciones!$E$2:$E$14185,Inyecciones!$A$2:$A$14185,Balance!AJ$4,Inyecciones!$B$2:$B$14185,Balance!$B231,Inyecciones!$C$2:$C$14185,Balance!AJ$5)</f>
        <v>42029.977151141276</v>
      </c>
      <c r="AK231" s="13">
        <f>SUMIFS(Inyecciones!$E$2:$E$14185,Inyecciones!$A$2:$A$14185,Balance!AK$4,Inyecciones!$B$2:$B$14185,Balance!$B231,Inyecciones!$C$2:$C$14185,Balance!AK$5)</f>
        <v>40417.851128063361</v>
      </c>
      <c r="AL231" s="14">
        <f>SUMIFS(Inyecciones!$E$2:$E$14185,Inyecciones!$A$2:$A$14185,Balance!AL$4,Inyecciones!$B$2:$B$14185,Balance!$B231,Inyecciones!$C$2:$C$14185,Balance!AL$5)</f>
        <v>29005.866644690581</v>
      </c>
      <c r="AM231" s="13"/>
      <c r="AN231" s="12">
        <f>SUMIFS('Retiro Mensual'!$E$2:$E$2629,'Retiro Mensual'!$A$2:$A$2629,AN$4,'Retiro Mensual'!$B$2:$B$2629,$B231,'Retiro Mensual'!$C$2:$C$2629,AN$5)</f>
        <v>0</v>
      </c>
      <c r="AO231" s="13">
        <f>SUMIFS('Retiro Mensual'!$E$2:$E$2629,'Retiro Mensual'!$A$2:$A$2629,AO$4,'Retiro Mensual'!$B$2:$B$2629,$B231,'Retiro Mensual'!$C$2:$C$2629,AO$5)</f>
        <v>0</v>
      </c>
      <c r="AP231" s="13">
        <f>SUMIFS('Retiro Mensual'!$E$2:$E$2629,'Retiro Mensual'!$A$2:$A$2629,AP$4,'Retiro Mensual'!$B$2:$B$2629,$B231,'Retiro Mensual'!$C$2:$C$2629,AP$5)</f>
        <v>0</v>
      </c>
      <c r="AQ231" s="13">
        <f>SUMIFS('Retiro Mensual'!$E$2:$E$2629,'Retiro Mensual'!$A$2:$A$2629,AQ$4,'Retiro Mensual'!$B$2:$B$2629,$B231,'Retiro Mensual'!$C$2:$C$2629,AQ$5)</f>
        <v>0</v>
      </c>
      <c r="AR231" s="13">
        <f>SUMIFS('Retiro Mensual'!$E$2:$E$2629,'Retiro Mensual'!$A$2:$A$2629,AR$4,'Retiro Mensual'!$B$2:$B$2629,$B231,'Retiro Mensual'!$C$2:$C$2629,AR$5)</f>
        <v>0</v>
      </c>
      <c r="AS231" s="13">
        <f>SUMIFS('Retiro Mensual'!$E$2:$E$2629,'Retiro Mensual'!$A$2:$A$2629,AS$4,'Retiro Mensual'!$B$2:$B$2629,$B231,'Retiro Mensual'!$C$2:$C$2629,AS$5)</f>
        <v>0</v>
      </c>
      <c r="AT231" s="13">
        <f>SUMIFS('Retiro Mensual'!$E$2:$E$2629,'Retiro Mensual'!$A$2:$A$2629,AT$4,'Retiro Mensual'!$B$2:$B$2629,$B231,'Retiro Mensual'!$C$2:$C$2629,AT$5)</f>
        <v>0</v>
      </c>
      <c r="AU231" s="13">
        <f>SUMIFS('Retiro Mensual'!$E$2:$E$2629,'Retiro Mensual'!$A$2:$A$2629,AU$4,'Retiro Mensual'!$B$2:$B$2629,$B231,'Retiro Mensual'!$C$2:$C$2629,AU$5)</f>
        <v>0</v>
      </c>
      <c r="AV231" s="13">
        <f>SUMIFS('Retiro Mensual'!$E$2:$E$2629,'Retiro Mensual'!$A$2:$A$2629,AV$4,'Retiro Mensual'!$B$2:$B$2629,$B231,'Retiro Mensual'!$C$2:$C$2629,AV$5)</f>
        <v>0</v>
      </c>
      <c r="AW231" s="13">
        <f>SUMIFS('Retiro Mensual'!$E$2:$E$2629,'Retiro Mensual'!$A$2:$A$2629,AW$4,'Retiro Mensual'!$B$2:$B$2629,$B231,'Retiro Mensual'!$C$2:$C$2629,AW$5)</f>
        <v>0</v>
      </c>
      <c r="AX231" s="13">
        <f>SUMIFS('Retiro Mensual'!$E$2:$E$2629,'Retiro Mensual'!$A$2:$A$2629,AX$4,'Retiro Mensual'!$B$2:$B$2629,$B231,'Retiro Mensual'!$C$2:$C$2629,AX$5)</f>
        <v>0</v>
      </c>
      <c r="AY231" s="14">
        <f>SUMIFS('Retiro Mensual'!$E$2:$E$2629,'Retiro Mensual'!$A$2:$A$2629,AY$4,'Retiro Mensual'!$B$2:$B$2629,$B231,'Retiro Mensual'!$C$2:$C$2629,AY$5)</f>
        <v>0</v>
      </c>
      <c r="AZ231" s="12">
        <f>SUMIFS('Retiro Mensual'!$E$2:$E$2629,'Retiro Mensual'!$A$2:$A$2629,AZ$4,'Retiro Mensual'!$B$2:$B$2629,$B231,'Retiro Mensual'!$C$2:$C$2629,AZ$5)</f>
        <v>0</v>
      </c>
      <c r="BA231" s="13">
        <f>SUMIFS('Retiro Mensual'!$E$2:$E$2629,'Retiro Mensual'!$A$2:$A$2629,BA$4,'Retiro Mensual'!$B$2:$B$2629,$B231,'Retiro Mensual'!$C$2:$C$2629,BA$5)</f>
        <v>0</v>
      </c>
      <c r="BB231" s="13">
        <f>SUMIFS('Retiro Mensual'!$E$2:$E$2629,'Retiro Mensual'!$A$2:$A$2629,BB$4,'Retiro Mensual'!$B$2:$B$2629,$B231,'Retiro Mensual'!$C$2:$C$2629,BB$5)</f>
        <v>0</v>
      </c>
      <c r="BC231" s="13">
        <f>SUMIFS('Retiro Mensual'!$E$2:$E$2629,'Retiro Mensual'!$A$2:$A$2629,BC$4,'Retiro Mensual'!$B$2:$B$2629,$B231,'Retiro Mensual'!$C$2:$C$2629,BC$5)</f>
        <v>0</v>
      </c>
      <c r="BD231" s="13">
        <f>SUMIFS('Retiro Mensual'!$E$2:$E$2629,'Retiro Mensual'!$A$2:$A$2629,BD$4,'Retiro Mensual'!$B$2:$B$2629,$B231,'Retiro Mensual'!$C$2:$C$2629,BD$5)</f>
        <v>0</v>
      </c>
      <c r="BE231" s="13">
        <f>SUMIFS('Retiro Mensual'!$E$2:$E$2629,'Retiro Mensual'!$A$2:$A$2629,BE$4,'Retiro Mensual'!$B$2:$B$2629,$B231,'Retiro Mensual'!$C$2:$C$2629,BE$5)</f>
        <v>0</v>
      </c>
      <c r="BF231" s="13">
        <f>SUMIFS('Retiro Mensual'!$E$2:$E$2629,'Retiro Mensual'!$A$2:$A$2629,BF$4,'Retiro Mensual'!$B$2:$B$2629,$B231,'Retiro Mensual'!$C$2:$C$2629,BF$5)</f>
        <v>0</v>
      </c>
      <c r="BG231" s="13">
        <f>SUMIFS('Retiro Mensual'!$E$2:$E$2629,'Retiro Mensual'!$A$2:$A$2629,BG$4,'Retiro Mensual'!$B$2:$B$2629,$B231,'Retiro Mensual'!$C$2:$C$2629,BG$5)</f>
        <v>0</v>
      </c>
      <c r="BH231" s="13">
        <f>SUMIFS('Retiro Mensual'!$E$2:$E$2629,'Retiro Mensual'!$A$2:$A$2629,BH$4,'Retiro Mensual'!$B$2:$B$2629,$B231,'Retiro Mensual'!$C$2:$C$2629,BH$5)</f>
        <v>0</v>
      </c>
      <c r="BI231" s="13">
        <f>SUMIFS('Retiro Mensual'!$E$2:$E$2629,'Retiro Mensual'!$A$2:$A$2629,BI$4,'Retiro Mensual'!$B$2:$B$2629,$B231,'Retiro Mensual'!$C$2:$C$2629,BI$5)</f>
        <v>0</v>
      </c>
      <c r="BJ231" s="13">
        <f>SUMIFS('Retiro Mensual'!$E$2:$E$2629,'Retiro Mensual'!$A$2:$A$2629,BJ$4,'Retiro Mensual'!$B$2:$B$2629,$B231,'Retiro Mensual'!$C$2:$C$2629,BJ$5)</f>
        <v>0</v>
      </c>
      <c r="BK231" s="14">
        <f>SUMIFS('Retiro Mensual'!$E$2:$E$2629,'Retiro Mensual'!$A$2:$A$2629,BK$4,'Retiro Mensual'!$B$2:$B$2629,$B231,'Retiro Mensual'!$C$2:$C$2629,BK$5)</f>
        <v>0</v>
      </c>
      <c r="BL231" s="12">
        <f>SUMIFS('Retiro Mensual'!$E$2:$E$2629,'Retiro Mensual'!$A$2:$A$2629,BL$4,'Retiro Mensual'!$B$2:$B$2629,$B231,'Retiro Mensual'!$C$2:$C$2629,BL$5)</f>
        <v>0</v>
      </c>
      <c r="BM231" s="13">
        <f>SUMIFS('Retiro Mensual'!$E$2:$E$2629,'Retiro Mensual'!$A$2:$A$2629,BM$4,'Retiro Mensual'!$B$2:$B$2629,$B231,'Retiro Mensual'!$C$2:$C$2629,BM$5)</f>
        <v>0</v>
      </c>
      <c r="BN231" s="13">
        <f>SUMIFS('Retiro Mensual'!$E$2:$E$2629,'Retiro Mensual'!$A$2:$A$2629,BN$4,'Retiro Mensual'!$B$2:$B$2629,$B231,'Retiro Mensual'!$C$2:$C$2629,BN$5)</f>
        <v>0</v>
      </c>
      <c r="BO231" s="13">
        <f>SUMIFS('Retiro Mensual'!$E$2:$E$2629,'Retiro Mensual'!$A$2:$A$2629,BO$4,'Retiro Mensual'!$B$2:$B$2629,$B231,'Retiro Mensual'!$C$2:$C$2629,BO$5)</f>
        <v>0</v>
      </c>
      <c r="BP231" s="13">
        <f>SUMIFS('Retiro Mensual'!$E$2:$E$2629,'Retiro Mensual'!$A$2:$A$2629,BP$4,'Retiro Mensual'!$B$2:$B$2629,$B231,'Retiro Mensual'!$C$2:$C$2629,BP$5)</f>
        <v>0</v>
      </c>
      <c r="BQ231" s="13">
        <f>SUMIFS('Retiro Mensual'!$E$2:$E$2629,'Retiro Mensual'!$A$2:$A$2629,BQ$4,'Retiro Mensual'!$B$2:$B$2629,$B231,'Retiro Mensual'!$C$2:$C$2629,BQ$5)</f>
        <v>0</v>
      </c>
      <c r="BR231" s="13">
        <f>SUMIFS('Retiro Mensual'!$E$2:$E$2629,'Retiro Mensual'!$A$2:$A$2629,BR$4,'Retiro Mensual'!$B$2:$B$2629,$B231,'Retiro Mensual'!$C$2:$C$2629,BR$5)</f>
        <v>0</v>
      </c>
      <c r="BS231" s="13">
        <f>SUMIFS('Retiro Mensual'!$E$2:$E$2629,'Retiro Mensual'!$A$2:$A$2629,BS$4,'Retiro Mensual'!$B$2:$B$2629,$B231,'Retiro Mensual'!$C$2:$C$2629,BS$5)</f>
        <v>0</v>
      </c>
      <c r="BT231" s="13">
        <f>SUMIFS('Retiro Mensual'!$E$2:$E$2629,'Retiro Mensual'!$A$2:$A$2629,BT$4,'Retiro Mensual'!$B$2:$B$2629,$B231,'Retiro Mensual'!$C$2:$C$2629,BT$5)</f>
        <v>0</v>
      </c>
      <c r="BU231" s="13">
        <f>SUMIFS('Retiro Mensual'!$E$2:$E$2629,'Retiro Mensual'!$A$2:$A$2629,BU$4,'Retiro Mensual'!$B$2:$B$2629,$B231,'Retiro Mensual'!$C$2:$C$2629,BU$5)</f>
        <v>0</v>
      </c>
      <c r="BV231" s="13">
        <f>SUMIFS('Retiro Mensual'!$E$2:$E$2629,'Retiro Mensual'!$A$2:$A$2629,BV$4,'Retiro Mensual'!$B$2:$B$2629,$B231,'Retiro Mensual'!$C$2:$C$2629,BV$5)</f>
        <v>0</v>
      </c>
      <c r="BW231" s="14">
        <f>SUMIFS('Retiro Mensual'!$E$2:$E$2629,'Retiro Mensual'!$A$2:$A$2629,BW$4,'Retiro Mensual'!$B$2:$B$2629,$B231,'Retiro Mensual'!$C$2:$C$2629,BW$5)</f>
        <v>0</v>
      </c>
      <c r="BX231" s="13"/>
      <c r="BY231" s="12">
        <f>SUMIFS('Compra Ventas'!$E$2:$E$2700,'Compra Ventas'!$A$2:$A$2700,BY$4,'Compra Ventas'!$B$2:$B$2700,$B231,'Compra Ventas'!$C$2:$C$2700,BY$5)</f>
        <v>0</v>
      </c>
      <c r="BZ231" s="13">
        <f>SUMIFS('Compra Ventas'!$E$2:$E$2700,'Compra Ventas'!$A$2:$A$2700,BZ$4,'Compra Ventas'!$B$2:$B$2700,$B231,'Compra Ventas'!$C$2:$C$2700,BZ$5)</f>
        <v>0</v>
      </c>
      <c r="CA231" s="13">
        <f>SUMIFS('Compra Ventas'!$E$2:$E$2700,'Compra Ventas'!$A$2:$A$2700,CA$4,'Compra Ventas'!$B$2:$B$2700,$B231,'Compra Ventas'!$C$2:$C$2700,CA$5)</f>
        <v>0</v>
      </c>
      <c r="CB231" s="13">
        <f>SUMIFS('Compra Ventas'!$E$2:$E$2700,'Compra Ventas'!$A$2:$A$2700,CB$4,'Compra Ventas'!$B$2:$B$2700,$B231,'Compra Ventas'!$C$2:$C$2700,CB$5)</f>
        <v>0</v>
      </c>
      <c r="CC231" s="13">
        <f>SUMIFS('Compra Ventas'!$E$2:$E$2700,'Compra Ventas'!$A$2:$A$2700,CC$4,'Compra Ventas'!$B$2:$B$2700,$B231,'Compra Ventas'!$C$2:$C$2700,CC$5)</f>
        <v>0</v>
      </c>
      <c r="CD231" s="13">
        <f>SUMIFS('Compra Ventas'!$E$2:$E$2700,'Compra Ventas'!$A$2:$A$2700,CD$4,'Compra Ventas'!$B$2:$B$2700,$B231,'Compra Ventas'!$C$2:$C$2700,CD$5)</f>
        <v>0</v>
      </c>
      <c r="CE231" s="13">
        <f>SUMIFS('Compra Ventas'!$E$2:$E$2700,'Compra Ventas'!$A$2:$A$2700,CE$4,'Compra Ventas'!$B$2:$B$2700,$B231,'Compra Ventas'!$C$2:$C$2700,CE$5)</f>
        <v>0</v>
      </c>
      <c r="CF231" s="13">
        <f>SUMIFS('Compra Ventas'!$E$2:$E$2700,'Compra Ventas'!$A$2:$A$2700,CF$4,'Compra Ventas'!$B$2:$B$2700,$B231,'Compra Ventas'!$C$2:$C$2700,CF$5)</f>
        <v>0</v>
      </c>
      <c r="CG231" s="13">
        <f>SUMIFS('Compra Ventas'!$E$2:$E$2700,'Compra Ventas'!$A$2:$A$2700,CG$4,'Compra Ventas'!$B$2:$B$2700,$B231,'Compra Ventas'!$C$2:$C$2700,CG$5)</f>
        <v>0</v>
      </c>
      <c r="CH231" s="13">
        <f>SUMIFS('Compra Ventas'!$E$2:$E$2700,'Compra Ventas'!$A$2:$A$2700,CH$4,'Compra Ventas'!$B$2:$B$2700,$B231,'Compra Ventas'!$C$2:$C$2700,CH$5)</f>
        <v>0</v>
      </c>
      <c r="CI231" s="13">
        <f>SUMIFS('Compra Ventas'!$E$2:$E$2700,'Compra Ventas'!$A$2:$A$2700,CI$4,'Compra Ventas'!$B$2:$B$2700,$B231,'Compra Ventas'!$C$2:$C$2700,CI$5)</f>
        <v>0</v>
      </c>
      <c r="CJ231" s="14">
        <f>SUMIFS('Compra Ventas'!$E$2:$E$2700,'Compra Ventas'!$A$2:$A$2700,CJ$4,'Compra Ventas'!$B$2:$B$2700,$B231,'Compra Ventas'!$C$2:$C$2700,CJ$5)</f>
        <v>0</v>
      </c>
      <c r="CK231" s="12">
        <f>SUMIFS('Compra Ventas'!$E$2:$E$2700,'Compra Ventas'!$A$2:$A$2700,CK$4,'Compra Ventas'!$B$2:$B$2700,$B231,'Compra Ventas'!$C$2:$C$2700,CK$5)</f>
        <v>0</v>
      </c>
      <c r="CL231" s="13">
        <f>SUMIFS('Compra Ventas'!$E$2:$E$2700,'Compra Ventas'!$A$2:$A$2700,CL$4,'Compra Ventas'!$B$2:$B$2700,$B231,'Compra Ventas'!$C$2:$C$2700,CL$5)</f>
        <v>0</v>
      </c>
      <c r="CM231" s="13">
        <f>SUMIFS('Compra Ventas'!$E$2:$E$2700,'Compra Ventas'!$A$2:$A$2700,CM$4,'Compra Ventas'!$B$2:$B$2700,$B231,'Compra Ventas'!$C$2:$C$2700,CM$5)</f>
        <v>0</v>
      </c>
      <c r="CN231" s="13">
        <f>SUMIFS('Compra Ventas'!$E$2:$E$2700,'Compra Ventas'!$A$2:$A$2700,CN$4,'Compra Ventas'!$B$2:$B$2700,$B231,'Compra Ventas'!$C$2:$C$2700,CN$5)</f>
        <v>0</v>
      </c>
      <c r="CO231" s="13">
        <f>SUMIFS('Compra Ventas'!$E$2:$E$2700,'Compra Ventas'!$A$2:$A$2700,CO$4,'Compra Ventas'!$B$2:$B$2700,$B231,'Compra Ventas'!$C$2:$C$2700,CO$5)</f>
        <v>0</v>
      </c>
      <c r="CP231" s="13">
        <f>SUMIFS('Compra Ventas'!$E$2:$E$2700,'Compra Ventas'!$A$2:$A$2700,CP$4,'Compra Ventas'!$B$2:$B$2700,$B231,'Compra Ventas'!$C$2:$C$2700,CP$5)</f>
        <v>0</v>
      </c>
      <c r="CQ231" s="13">
        <f>SUMIFS('Compra Ventas'!$E$2:$E$2700,'Compra Ventas'!$A$2:$A$2700,CQ$4,'Compra Ventas'!$B$2:$B$2700,$B231,'Compra Ventas'!$C$2:$C$2700,CQ$5)</f>
        <v>0</v>
      </c>
      <c r="CR231" s="13">
        <f>SUMIFS('Compra Ventas'!$E$2:$E$2700,'Compra Ventas'!$A$2:$A$2700,CR$4,'Compra Ventas'!$B$2:$B$2700,$B231,'Compra Ventas'!$C$2:$C$2700,CR$5)</f>
        <v>0</v>
      </c>
      <c r="CS231" s="13">
        <f>SUMIFS('Compra Ventas'!$E$2:$E$2700,'Compra Ventas'!$A$2:$A$2700,CS$4,'Compra Ventas'!$B$2:$B$2700,$B231,'Compra Ventas'!$C$2:$C$2700,CS$5)</f>
        <v>0</v>
      </c>
      <c r="CT231" s="13">
        <f>SUMIFS('Compra Ventas'!$E$2:$E$2700,'Compra Ventas'!$A$2:$A$2700,CT$4,'Compra Ventas'!$B$2:$B$2700,$B231,'Compra Ventas'!$C$2:$C$2700,CT$5)</f>
        <v>0</v>
      </c>
      <c r="CU231" s="13">
        <f>SUMIFS('Compra Ventas'!$E$2:$E$2700,'Compra Ventas'!$A$2:$A$2700,CU$4,'Compra Ventas'!$B$2:$B$2700,$B231,'Compra Ventas'!$C$2:$C$2700,CU$5)</f>
        <v>0</v>
      </c>
      <c r="CV231" s="14">
        <f>SUMIFS('Compra Ventas'!$E$2:$E$2700,'Compra Ventas'!$A$2:$A$2700,CV$4,'Compra Ventas'!$B$2:$B$2700,$B231,'Compra Ventas'!$C$2:$C$2700,CV$5)</f>
        <v>0</v>
      </c>
      <c r="CW231" s="12">
        <f>SUMIFS('Compra Ventas'!$E$2:$E$2700,'Compra Ventas'!$A$2:$A$2700,CW$4,'Compra Ventas'!$B$2:$B$2700,$B231,'Compra Ventas'!$C$2:$C$2700,CW$5)</f>
        <v>0</v>
      </c>
      <c r="CX231" s="13">
        <f>SUMIFS('Compra Ventas'!$E$2:$E$2700,'Compra Ventas'!$A$2:$A$2700,CX$4,'Compra Ventas'!$B$2:$B$2700,$B231,'Compra Ventas'!$C$2:$C$2700,CX$5)</f>
        <v>0</v>
      </c>
      <c r="CY231" s="13">
        <f>SUMIFS('Compra Ventas'!$E$2:$E$2700,'Compra Ventas'!$A$2:$A$2700,CY$4,'Compra Ventas'!$B$2:$B$2700,$B231,'Compra Ventas'!$C$2:$C$2700,CY$5)</f>
        <v>0</v>
      </c>
      <c r="CZ231" s="13">
        <f>SUMIFS('Compra Ventas'!$E$2:$E$2700,'Compra Ventas'!$A$2:$A$2700,CZ$4,'Compra Ventas'!$B$2:$B$2700,$B231,'Compra Ventas'!$C$2:$C$2700,CZ$5)</f>
        <v>0</v>
      </c>
      <c r="DA231" s="13">
        <f>SUMIFS('Compra Ventas'!$E$2:$E$2700,'Compra Ventas'!$A$2:$A$2700,DA$4,'Compra Ventas'!$B$2:$B$2700,$B231,'Compra Ventas'!$C$2:$C$2700,DA$5)</f>
        <v>0</v>
      </c>
      <c r="DB231" s="13">
        <f>SUMIFS('Compra Ventas'!$E$2:$E$2700,'Compra Ventas'!$A$2:$A$2700,DB$4,'Compra Ventas'!$B$2:$B$2700,$B231,'Compra Ventas'!$C$2:$C$2700,DB$5)</f>
        <v>0</v>
      </c>
      <c r="DC231" s="13">
        <f>SUMIFS('Compra Ventas'!$E$2:$E$2700,'Compra Ventas'!$A$2:$A$2700,DC$4,'Compra Ventas'!$B$2:$B$2700,$B231,'Compra Ventas'!$C$2:$C$2700,DC$5)</f>
        <v>0</v>
      </c>
      <c r="DD231" s="13">
        <f>SUMIFS('Compra Ventas'!$E$2:$E$2700,'Compra Ventas'!$A$2:$A$2700,DD$4,'Compra Ventas'!$B$2:$B$2700,$B231,'Compra Ventas'!$C$2:$C$2700,DD$5)</f>
        <v>0</v>
      </c>
      <c r="DE231" s="13">
        <f>SUMIFS('Compra Ventas'!$E$2:$E$2700,'Compra Ventas'!$A$2:$A$2700,DE$4,'Compra Ventas'!$B$2:$B$2700,$B231,'Compra Ventas'!$C$2:$C$2700,DE$5)</f>
        <v>0</v>
      </c>
      <c r="DF231" s="13">
        <f>SUMIFS('Compra Ventas'!$E$2:$E$2700,'Compra Ventas'!$A$2:$A$2700,DF$4,'Compra Ventas'!$B$2:$B$2700,$B231,'Compra Ventas'!$C$2:$C$2700,DF$5)</f>
        <v>0</v>
      </c>
      <c r="DG231" s="13">
        <f>SUMIFS('Compra Ventas'!$E$2:$E$2700,'Compra Ventas'!$A$2:$A$2700,DG$4,'Compra Ventas'!$B$2:$B$2700,$B231,'Compra Ventas'!$C$2:$C$2700,DG$5)</f>
        <v>0</v>
      </c>
      <c r="DH231" s="14">
        <f>SUMIFS('Compra Ventas'!$E$2:$E$2700,'Compra Ventas'!$A$2:$A$2700,DH$4,'Compra Ventas'!$B$2:$B$2700,$B231,'Compra Ventas'!$C$2:$C$2700,DH$5)</f>
        <v>0</v>
      </c>
      <c r="DI231" s="84"/>
      <c r="DJ231" s="98">
        <f>SUMIFS('Ajuste Ciclado'!D$5:D$47,'Ajuste Ciclado'!$C$5:$C$47,Balance!DJ$4,'Ajuste Ciclado'!$B$5:$B$47,Balance!$B231)</f>
        <v>0</v>
      </c>
      <c r="DK231" s="99">
        <f>SUMIFS('Ajuste Ciclado'!E$5:E$47,'Ajuste Ciclado'!$C$5:$C$47,Balance!DK$4,'Ajuste Ciclado'!$B$5:$B$47,Balance!$B231)</f>
        <v>0</v>
      </c>
      <c r="DL231" s="99">
        <f>SUMIFS('Ajuste Ciclado'!F$5:F$47,'Ajuste Ciclado'!$C$5:$C$47,Balance!DL$4,'Ajuste Ciclado'!$B$5:$B$47,Balance!$B231)</f>
        <v>0</v>
      </c>
      <c r="DM231" s="99">
        <f>SUMIFS('Ajuste Ciclado'!G$5:G$47,'Ajuste Ciclado'!$C$5:$C$47,Balance!DM$4,'Ajuste Ciclado'!$B$5:$B$47,Balance!$B231)</f>
        <v>0</v>
      </c>
      <c r="DN231" s="99">
        <f>SUMIFS('Ajuste Ciclado'!H$5:H$47,'Ajuste Ciclado'!$C$5:$C$47,Balance!DN$4,'Ajuste Ciclado'!$B$5:$B$47,Balance!$B231)</f>
        <v>0</v>
      </c>
      <c r="DO231" s="99">
        <f>SUMIFS('Ajuste Ciclado'!I$5:I$47,'Ajuste Ciclado'!$C$5:$C$47,Balance!DO$4,'Ajuste Ciclado'!$B$5:$B$47,Balance!$B231)</f>
        <v>0</v>
      </c>
      <c r="DP231" s="99">
        <f>SUMIFS('Ajuste Ciclado'!J$5:J$47,'Ajuste Ciclado'!$C$5:$C$47,Balance!DP$4,'Ajuste Ciclado'!$B$5:$B$47,Balance!$B231)</f>
        <v>0</v>
      </c>
      <c r="DQ231" s="99">
        <f>SUMIFS('Ajuste Ciclado'!K$5:K$47,'Ajuste Ciclado'!$C$5:$C$47,Balance!DQ$4,'Ajuste Ciclado'!$B$5:$B$47,Balance!$B231)</f>
        <v>0</v>
      </c>
      <c r="DR231" s="99">
        <f>SUMIFS('Ajuste Ciclado'!L$5:L$47,'Ajuste Ciclado'!$C$5:$C$47,Balance!DR$4,'Ajuste Ciclado'!$B$5:$B$47,Balance!$B231)</f>
        <v>0</v>
      </c>
      <c r="DS231" s="99">
        <f>SUMIFS('Ajuste Ciclado'!M$5:M$47,'Ajuste Ciclado'!$C$5:$C$47,Balance!DS$4,'Ajuste Ciclado'!$B$5:$B$47,Balance!$B231)</f>
        <v>0</v>
      </c>
      <c r="DT231" s="99">
        <f>SUMIFS('Ajuste Ciclado'!N$5:N$47,'Ajuste Ciclado'!$C$5:$C$47,Balance!DT$4,'Ajuste Ciclado'!$B$5:$B$47,Balance!$B231)</f>
        <v>0</v>
      </c>
      <c r="DU231" s="100">
        <f>SUMIFS('Ajuste Ciclado'!O$5:O$47,'Ajuste Ciclado'!$C$5:$C$47,Balance!DU$4,'Ajuste Ciclado'!$B$5:$B$47,Balance!$B231)</f>
        <v>0</v>
      </c>
      <c r="DV231" s="98">
        <f>SUMIFS('Ajuste Ciclado'!D$5:D$47,'Ajuste Ciclado'!$C$5:$C$47,Balance!DV$4,'Ajuste Ciclado'!$B$5:$B$47,Balance!$B231)</f>
        <v>0</v>
      </c>
      <c r="DW231" s="99">
        <f>SUMIFS('Ajuste Ciclado'!E$5:E$47,'Ajuste Ciclado'!$C$5:$C$47,Balance!DW$4,'Ajuste Ciclado'!$B$5:$B$47,Balance!$B231)</f>
        <v>0</v>
      </c>
      <c r="DX231" s="99">
        <f>SUMIFS('Ajuste Ciclado'!F$5:F$47,'Ajuste Ciclado'!$C$5:$C$47,Balance!DX$4,'Ajuste Ciclado'!$B$5:$B$47,Balance!$B231)</f>
        <v>0</v>
      </c>
      <c r="DY231" s="99">
        <f>SUMIFS('Ajuste Ciclado'!G$5:G$47,'Ajuste Ciclado'!$C$5:$C$47,Balance!DY$4,'Ajuste Ciclado'!$B$5:$B$47,Balance!$B231)</f>
        <v>0</v>
      </c>
      <c r="DZ231" s="99">
        <f>SUMIFS('Ajuste Ciclado'!H$5:H$47,'Ajuste Ciclado'!$C$5:$C$47,Balance!DZ$4,'Ajuste Ciclado'!$B$5:$B$47,Balance!$B231)</f>
        <v>0</v>
      </c>
      <c r="EA231" s="99">
        <f>SUMIFS('Ajuste Ciclado'!I$5:I$47,'Ajuste Ciclado'!$C$5:$C$47,Balance!EA$4,'Ajuste Ciclado'!$B$5:$B$47,Balance!$B231)</f>
        <v>0</v>
      </c>
      <c r="EB231" s="99">
        <f>SUMIFS('Ajuste Ciclado'!J$5:J$47,'Ajuste Ciclado'!$C$5:$C$47,Balance!EB$4,'Ajuste Ciclado'!$B$5:$B$47,Balance!$B231)</f>
        <v>0</v>
      </c>
      <c r="EC231" s="99">
        <f>SUMIFS('Ajuste Ciclado'!K$5:K$47,'Ajuste Ciclado'!$C$5:$C$47,Balance!EC$4,'Ajuste Ciclado'!$B$5:$B$47,Balance!$B231)</f>
        <v>0</v>
      </c>
      <c r="ED231" s="99">
        <f>SUMIFS('Ajuste Ciclado'!L$5:L$47,'Ajuste Ciclado'!$C$5:$C$47,Balance!ED$4,'Ajuste Ciclado'!$B$5:$B$47,Balance!$B231)</f>
        <v>0</v>
      </c>
      <c r="EE231" s="99">
        <f>SUMIFS('Ajuste Ciclado'!M$5:M$47,'Ajuste Ciclado'!$C$5:$C$47,Balance!EE$4,'Ajuste Ciclado'!$B$5:$B$47,Balance!$B231)</f>
        <v>0</v>
      </c>
      <c r="EF231" s="99">
        <f>SUMIFS('Ajuste Ciclado'!N$5:N$47,'Ajuste Ciclado'!$C$5:$C$47,Balance!EF$4,'Ajuste Ciclado'!$B$5:$B$47,Balance!$B231)</f>
        <v>0</v>
      </c>
      <c r="EG231" s="100">
        <f>SUMIFS('Ajuste Ciclado'!O$5:O$47,'Ajuste Ciclado'!$C$5:$C$47,Balance!EG$4,'Ajuste Ciclado'!$B$5:$B$47,Balance!$B231)</f>
        <v>0</v>
      </c>
      <c r="EH231" s="98">
        <f>SUMIFS('Ajuste Ciclado'!D$5:D$47,'Ajuste Ciclado'!$C$5:$C$47,Balance!EH$4,'Ajuste Ciclado'!$B$5:$B$47,Balance!$B231)</f>
        <v>0</v>
      </c>
      <c r="EI231" s="99">
        <f>SUMIFS('Ajuste Ciclado'!E$5:E$47,'Ajuste Ciclado'!$C$5:$C$47,Balance!EI$4,'Ajuste Ciclado'!$B$5:$B$47,Balance!$B231)</f>
        <v>0</v>
      </c>
      <c r="EJ231" s="99">
        <f>SUMIFS('Ajuste Ciclado'!F$5:F$47,'Ajuste Ciclado'!$C$5:$C$47,Balance!EJ$4,'Ajuste Ciclado'!$B$5:$B$47,Balance!$B231)</f>
        <v>0</v>
      </c>
      <c r="EK231" s="99">
        <f>SUMIFS('Ajuste Ciclado'!G$5:G$47,'Ajuste Ciclado'!$C$5:$C$47,Balance!EK$4,'Ajuste Ciclado'!$B$5:$B$47,Balance!$B231)</f>
        <v>0</v>
      </c>
      <c r="EL231" s="99">
        <f>SUMIFS('Ajuste Ciclado'!H$5:H$47,'Ajuste Ciclado'!$C$5:$C$47,Balance!EL$4,'Ajuste Ciclado'!$B$5:$B$47,Balance!$B231)</f>
        <v>0</v>
      </c>
      <c r="EM231" s="99">
        <f>SUMIFS('Ajuste Ciclado'!I$5:I$47,'Ajuste Ciclado'!$C$5:$C$47,Balance!EM$4,'Ajuste Ciclado'!$B$5:$B$47,Balance!$B231)</f>
        <v>0</v>
      </c>
      <c r="EN231" s="99">
        <f>SUMIFS('Ajuste Ciclado'!J$5:J$47,'Ajuste Ciclado'!$C$5:$C$47,Balance!EN$4,'Ajuste Ciclado'!$B$5:$B$47,Balance!$B231)</f>
        <v>0</v>
      </c>
      <c r="EO231" s="99">
        <f>SUMIFS('Ajuste Ciclado'!K$5:K$47,'Ajuste Ciclado'!$C$5:$C$47,Balance!EO$4,'Ajuste Ciclado'!$B$5:$B$47,Balance!$B231)</f>
        <v>0</v>
      </c>
      <c r="EP231" s="99">
        <f>SUMIFS('Ajuste Ciclado'!L$5:L$47,'Ajuste Ciclado'!$C$5:$C$47,Balance!EP$4,'Ajuste Ciclado'!$B$5:$B$47,Balance!$B231)</f>
        <v>0</v>
      </c>
      <c r="EQ231" s="99">
        <f>SUMIFS('Ajuste Ciclado'!M$5:M$47,'Ajuste Ciclado'!$C$5:$C$47,Balance!EQ$4,'Ajuste Ciclado'!$B$5:$B$47,Balance!$B231)</f>
        <v>0</v>
      </c>
      <c r="ER231" s="99">
        <f>SUMIFS('Ajuste Ciclado'!N$5:N$47,'Ajuste Ciclado'!$C$5:$C$47,Balance!ER$4,'Ajuste Ciclado'!$B$5:$B$47,Balance!$B231)</f>
        <v>0</v>
      </c>
      <c r="ES231" s="100">
        <f>SUMIFS('Ajuste Ciclado'!O$5:O$47,'Ajuste Ciclado'!$C$5:$C$47,Balance!ES$4,'Ajuste Ciclado'!$B$5:$B$47,Balance!$B231)</f>
        <v>0</v>
      </c>
      <c r="ET231" s="84"/>
      <c r="EU231" s="12">
        <f t="shared" si="328"/>
        <v>42371.043005520711</v>
      </c>
      <c r="EV231" s="13">
        <f t="shared" si="293"/>
        <v>30711.360448532199</v>
      </c>
      <c r="EW231" s="13">
        <f t="shared" si="294"/>
        <v>27374.093815883949</v>
      </c>
      <c r="EX231" s="13">
        <f t="shared" si="295"/>
        <v>22643.843102448649</v>
      </c>
      <c r="EY231" s="13">
        <f t="shared" si="296"/>
        <v>33792.670308194538</v>
      </c>
      <c r="EZ231" s="13">
        <f t="shared" si="297"/>
        <v>26157.71222275788</v>
      </c>
      <c r="FA231" s="13">
        <f t="shared" si="298"/>
        <v>25480.917185245711</v>
      </c>
      <c r="FB231" s="13">
        <f t="shared" si="299"/>
        <v>36546.967754552563</v>
      </c>
      <c r="FC231" s="13">
        <f t="shared" si="300"/>
        <v>41321.560478096362</v>
      </c>
      <c r="FD231" s="13">
        <f t="shared" si="301"/>
        <v>22774.08471421323</v>
      </c>
      <c r="FE231" s="13">
        <f t="shared" si="302"/>
        <v>25560.131160335721</v>
      </c>
      <c r="FF231" s="14">
        <f t="shared" si="303"/>
        <v>22710.910633493109</v>
      </c>
      <c r="FG231" s="12">
        <f t="shared" si="304"/>
        <v>42106.336130812269</v>
      </c>
      <c r="FH231" s="13">
        <f t="shared" si="305"/>
        <v>32590.065051582282</v>
      </c>
      <c r="FI231" s="13">
        <f t="shared" si="306"/>
        <v>29343.008795080979</v>
      </c>
      <c r="FJ231" s="13">
        <f t="shared" si="307"/>
        <v>15293.310996637731</v>
      </c>
      <c r="FK231" s="13">
        <f t="shared" si="308"/>
        <v>32702.07026849901</v>
      </c>
      <c r="FL231" s="13">
        <f t="shared" si="309"/>
        <v>34863.773920342617</v>
      </c>
      <c r="FM231" s="13">
        <f t="shared" si="310"/>
        <v>39725.35323106662</v>
      </c>
      <c r="FN231" s="13">
        <f t="shared" si="311"/>
        <v>36471.490895420036</v>
      </c>
      <c r="FO231" s="13">
        <f t="shared" si="312"/>
        <v>34280.311150511348</v>
      </c>
      <c r="FP231" s="13">
        <f t="shared" si="313"/>
        <v>22818.033486564029</v>
      </c>
      <c r="FQ231" s="13">
        <f t="shared" si="314"/>
        <v>24370.37834012472</v>
      </c>
      <c r="FR231" s="14">
        <f t="shared" si="315"/>
        <v>32358.890549798351</v>
      </c>
      <c r="FS231" s="12">
        <f t="shared" si="316"/>
        <v>40895.308894604917</v>
      </c>
      <c r="FT231" s="13">
        <f t="shared" si="317"/>
        <v>11521.63426064343</v>
      </c>
      <c r="FU231" s="13">
        <f t="shared" si="318"/>
        <v>11529.02569586479</v>
      </c>
      <c r="FV231" s="13">
        <f t="shared" si="319"/>
        <v>28388.535956364169</v>
      </c>
      <c r="FW231" s="13">
        <f t="shared" si="320"/>
        <v>29516.463181578751</v>
      </c>
      <c r="FX231" s="13">
        <f t="shared" si="321"/>
        <v>40171.686106256071</v>
      </c>
      <c r="FY231" s="13">
        <f t="shared" si="322"/>
        <v>74806.27936512095</v>
      </c>
      <c r="FZ231" s="13">
        <f t="shared" si="323"/>
        <v>49203.604292489319</v>
      </c>
      <c r="GA231" s="13">
        <f t="shared" si="324"/>
        <v>63463.916917702307</v>
      </c>
      <c r="GB231" s="13">
        <f t="shared" si="325"/>
        <v>42029.977151141276</v>
      </c>
      <c r="GC231" s="13">
        <f t="shared" si="326"/>
        <v>40417.851128063361</v>
      </c>
      <c r="GD231" s="14">
        <f t="shared" si="327"/>
        <v>29005.866644690581</v>
      </c>
      <c r="GE231" s="84"/>
      <c r="GF231" s="12">
        <f t="shared" si="329"/>
        <v>357445.29482927459</v>
      </c>
      <c r="GG231" s="13">
        <f t="shared" si="329"/>
        <v>376923.02281643997</v>
      </c>
      <c r="GH231" s="14">
        <f t="shared" si="329"/>
        <v>460950.14959451987</v>
      </c>
      <c r="GI231" s="6">
        <f t="shared" si="330"/>
        <v>1</v>
      </c>
      <c r="GJ231" s="12">
        <f t="shared" si="331"/>
        <v>0</v>
      </c>
      <c r="GK231" s="13">
        <f t="shared" si="332"/>
        <v>0</v>
      </c>
      <c r="GL231" s="14">
        <f t="shared" si="333"/>
        <v>0</v>
      </c>
      <c r="GM231" s="84"/>
      <c r="GN231" s="66">
        <f t="shared" si="334"/>
        <v>0</v>
      </c>
      <c r="GO231" s="84"/>
      <c r="GP231" s="63" t="str" cm="1">
        <f t="array" ref="GP231">INDEX($GF$4:$GH$4,1,GI231)</f>
        <v>Sample 1</v>
      </c>
      <c r="GQ231" s="12">
        <f t="shared" si="336"/>
        <v>22643.843102448649</v>
      </c>
      <c r="GR231" s="13">
        <f t="shared" si="336"/>
        <v>22710.910633493109</v>
      </c>
      <c r="GS231" s="14">
        <f t="shared" si="336"/>
        <v>22774.08471421323</v>
      </c>
      <c r="GT231" s="12">
        <f t="shared" si="337"/>
        <v>15293.310996637731</v>
      </c>
      <c r="GU231" s="13">
        <f t="shared" si="337"/>
        <v>22818.033486564029</v>
      </c>
      <c r="GV231" s="14">
        <f t="shared" si="337"/>
        <v>24370.37834012472</v>
      </c>
      <c r="GW231" s="12">
        <f t="shared" si="338"/>
        <v>11521.63426064343</v>
      </c>
      <c r="GX231" s="13">
        <f t="shared" si="338"/>
        <v>11529.02569586479</v>
      </c>
      <c r="GY231" s="14">
        <f t="shared" si="338"/>
        <v>28388.535956364169</v>
      </c>
      <c r="GZ231" s="84" t="str">
        <f t="shared" si="290"/>
        <v>Sample 1</v>
      </c>
      <c r="HA231" s="12">
        <f t="shared" si="335"/>
        <v>0</v>
      </c>
      <c r="HB231" s="13">
        <f t="shared" si="335"/>
        <v>0</v>
      </c>
      <c r="HC231" s="14">
        <f t="shared" si="335"/>
        <v>0</v>
      </c>
      <c r="HD231" s="6">
        <f t="shared" si="291"/>
        <v>0</v>
      </c>
      <c r="HE231" s="84" t="str">
        <f t="shared" si="292"/>
        <v>Ok</v>
      </c>
    </row>
    <row r="232" spans="2:213" hidden="1" x14ac:dyDescent="0.3">
      <c r="B232" s="84" t="s">
        <v>259</v>
      </c>
      <c r="C232" s="12">
        <f>SUMIFS(Inyecciones!$E$2:$E$14185,Inyecciones!$A$2:$A$14185,Balance!C$4,Inyecciones!$B$2:$B$14185,Balance!$B232,Inyecciones!$C$2:$C$14185,Balance!C$5)</f>
        <v>237427.63508959801</v>
      </c>
      <c r="D232" s="13">
        <f>SUMIFS(Inyecciones!$E$2:$E$14185,Inyecciones!$A$2:$A$14185,Balance!D$4,Inyecciones!$B$2:$B$14185,Balance!$B232,Inyecciones!$C$2:$C$14185,Balance!D$5)</f>
        <v>152620.8518387432</v>
      </c>
      <c r="E232" s="13">
        <f>SUMIFS(Inyecciones!$E$2:$E$14185,Inyecciones!$A$2:$A$14185,Balance!E$4,Inyecciones!$B$2:$B$14185,Balance!$B232,Inyecciones!$C$2:$C$14185,Balance!E$5)</f>
        <v>228711.81140443109</v>
      </c>
      <c r="F232" s="13">
        <f>SUMIFS(Inyecciones!$E$2:$E$14185,Inyecciones!$A$2:$A$14185,Balance!F$4,Inyecciones!$B$2:$B$14185,Balance!$B232,Inyecciones!$C$2:$C$14185,Balance!F$5)</f>
        <v>168296.5007095288</v>
      </c>
      <c r="G232" s="13">
        <f>SUMIFS(Inyecciones!$E$2:$E$14185,Inyecciones!$A$2:$A$14185,Balance!G$4,Inyecciones!$B$2:$B$14185,Balance!$B232,Inyecciones!$C$2:$C$14185,Balance!G$5)</f>
        <v>120771.9413075155</v>
      </c>
      <c r="H232" s="13">
        <f>SUMIFS(Inyecciones!$E$2:$E$14185,Inyecciones!$A$2:$A$14185,Balance!H$4,Inyecciones!$B$2:$B$14185,Balance!$B232,Inyecciones!$C$2:$C$14185,Balance!H$5)</f>
        <v>108695.12080505271</v>
      </c>
      <c r="I232" s="13">
        <f>SUMIFS(Inyecciones!$E$2:$E$14185,Inyecciones!$A$2:$A$14185,Balance!I$4,Inyecciones!$B$2:$B$14185,Balance!$B232,Inyecciones!$C$2:$C$14185,Balance!I$5)</f>
        <v>144836.73994414639</v>
      </c>
      <c r="J232" s="13">
        <f>SUMIFS(Inyecciones!$E$2:$E$14185,Inyecciones!$A$2:$A$14185,Balance!J$4,Inyecciones!$B$2:$B$14185,Balance!$B232,Inyecciones!$C$2:$C$14185,Balance!J$5)</f>
        <v>154209.50220434871</v>
      </c>
      <c r="K232" s="13">
        <f>SUMIFS(Inyecciones!$E$2:$E$14185,Inyecciones!$A$2:$A$14185,Balance!K$4,Inyecciones!$B$2:$B$14185,Balance!$B232,Inyecciones!$C$2:$C$14185,Balance!K$5)</f>
        <v>91714.574196122325</v>
      </c>
      <c r="L232" s="13">
        <f>SUMIFS(Inyecciones!$E$2:$E$14185,Inyecciones!$A$2:$A$14185,Balance!L$4,Inyecciones!$B$2:$B$14185,Balance!$B232,Inyecciones!$C$2:$C$14185,Balance!L$5)</f>
        <v>46085.199023442437</v>
      </c>
      <c r="M232" s="13">
        <f>SUMIFS(Inyecciones!$E$2:$E$14185,Inyecciones!$A$2:$A$14185,Balance!M$4,Inyecciones!$B$2:$B$14185,Balance!$B232,Inyecciones!$C$2:$C$14185,Balance!M$5)</f>
        <v>40314.603313006963</v>
      </c>
      <c r="N232" s="14">
        <f>SUMIFS(Inyecciones!$E$2:$E$14185,Inyecciones!$A$2:$A$14185,Balance!N$4,Inyecciones!$B$2:$B$14185,Balance!$B232,Inyecciones!$C$2:$C$14185,Balance!N$5)</f>
        <v>49938.489614764818</v>
      </c>
      <c r="O232" s="12">
        <f>SUMIFS(Inyecciones!$E$2:$E$14185,Inyecciones!$A$2:$A$14185,Balance!O$4,Inyecciones!$B$2:$B$14185,Balance!$B232,Inyecciones!$C$2:$C$14185,Balance!O$5)</f>
        <v>237977.31384246721</v>
      </c>
      <c r="P232" s="13">
        <f>SUMIFS(Inyecciones!$E$2:$E$14185,Inyecciones!$A$2:$A$14185,Balance!P$4,Inyecciones!$B$2:$B$14185,Balance!$B232,Inyecciones!$C$2:$C$14185,Balance!P$5)</f>
        <v>154328.35143735501</v>
      </c>
      <c r="Q232" s="13">
        <f>SUMIFS(Inyecciones!$E$2:$E$14185,Inyecciones!$A$2:$A$14185,Balance!Q$4,Inyecciones!$B$2:$B$14185,Balance!$B232,Inyecciones!$C$2:$C$14185,Balance!Q$5)</f>
        <v>230633.7690232454</v>
      </c>
      <c r="R232" s="13">
        <f>SUMIFS(Inyecciones!$E$2:$E$14185,Inyecciones!$A$2:$A$14185,Balance!R$4,Inyecciones!$B$2:$B$14185,Balance!$B232,Inyecciones!$C$2:$C$14185,Balance!R$5)</f>
        <v>176694.02003058759</v>
      </c>
      <c r="S232" s="13">
        <f>SUMIFS(Inyecciones!$E$2:$E$14185,Inyecciones!$A$2:$A$14185,Balance!S$4,Inyecciones!$B$2:$B$14185,Balance!$B232,Inyecciones!$C$2:$C$14185,Balance!S$5)</f>
        <v>118502.3153900445</v>
      </c>
      <c r="T232" s="13">
        <f>SUMIFS(Inyecciones!$E$2:$E$14185,Inyecciones!$A$2:$A$14185,Balance!T$4,Inyecciones!$B$2:$B$14185,Balance!$B232,Inyecciones!$C$2:$C$14185,Balance!T$5)</f>
        <v>111423.9338198308</v>
      </c>
      <c r="U232" s="13">
        <f>SUMIFS(Inyecciones!$E$2:$E$14185,Inyecciones!$A$2:$A$14185,Balance!U$4,Inyecciones!$B$2:$B$14185,Balance!$B232,Inyecciones!$C$2:$C$14185,Balance!U$5)</f>
        <v>155481.95403079121</v>
      </c>
      <c r="V232" s="13">
        <f>SUMIFS(Inyecciones!$E$2:$E$14185,Inyecciones!$A$2:$A$14185,Balance!V$4,Inyecciones!$B$2:$B$14185,Balance!$B232,Inyecciones!$C$2:$C$14185,Balance!V$5)</f>
        <v>155996.50402873949</v>
      </c>
      <c r="W232" s="13">
        <f>SUMIFS(Inyecciones!$E$2:$E$14185,Inyecciones!$A$2:$A$14185,Balance!W$4,Inyecciones!$B$2:$B$14185,Balance!$B232,Inyecciones!$C$2:$C$14185,Balance!W$5)</f>
        <v>93998.691258122257</v>
      </c>
      <c r="X232" s="13">
        <f>SUMIFS(Inyecciones!$E$2:$E$14185,Inyecciones!$A$2:$A$14185,Balance!X$4,Inyecciones!$B$2:$B$14185,Balance!$B232,Inyecciones!$C$2:$C$14185,Balance!X$5)</f>
        <v>56357.431126774609</v>
      </c>
      <c r="Y232" s="13">
        <f>SUMIFS(Inyecciones!$E$2:$E$14185,Inyecciones!$A$2:$A$14185,Balance!Y$4,Inyecciones!$B$2:$B$14185,Balance!$B232,Inyecciones!$C$2:$C$14185,Balance!Y$5)</f>
        <v>60724.962326554138</v>
      </c>
      <c r="Z232" s="14">
        <f>SUMIFS(Inyecciones!$E$2:$E$14185,Inyecciones!$A$2:$A$14185,Balance!Z$4,Inyecciones!$B$2:$B$14185,Balance!$B232,Inyecciones!$C$2:$C$14185,Balance!Z$5)</f>
        <v>87237.224766304236</v>
      </c>
      <c r="AA232" s="12">
        <f>SUMIFS(Inyecciones!$E$2:$E$14185,Inyecciones!$A$2:$A$14185,Balance!AA$4,Inyecciones!$B$2:$B$14185,Balance!$B232,Inyecciones!$C$2:$C$14185,Balance!AA$5)</f>
        <v>238070.6735824995</v>
      </c>
      <c r="AB232" s="13">
        <f>SUMIFS(Inyecciones!$E$2:$E$14185,Inyecciones!$A$2:$A$14185,Balance!AB$4,Inyecciones!$B$2:$B$14185,Balance!$B232,Inyecciones!$C$2:$C$14185,Balance!AB$5)</f>
        <v>154284.22670919879</v>
      </c>
      <c r="AC232" s="13">
        <f>SUMIFS(Inyecciones!$E$2:$E$14185,Inyecciones!$A$2:$A$14185,Balance!AC$4,Inyecciones!$B$2:$B$14185,Balance!$B232,Inyecciones!$C$2:$C$14185,Balance!AC$5)</f>
        <v>229914.10903016769</v>
      </c>
      <c r="AD232" s="13">
        <f>SUMIFS(Inyecciones!$E$2:$E$14185,Inyecciones!$A$2:$A$14185,Balance!AD$4,Inyecciones!$B$2:$B$14185,Balance!$B232,Inyecciones!$C$2:$C$14185,Balance!AD$5)</f>
        <v>175104.6644638351</v>
      </c>
      <c r="AE232" s="13">
        <f>SUMIFS(Inyecciones!$E$2:$E$14185,Inyecciones!$A$2:$A$14185,Balance!AE$4,Inyecciones!$B$2:$B$14185,Balance!$B232,Inyecciones!$C$2:$C$14185,Balance!AE$5)</f>
        <v>123467.7296329028</v>
      </c>
      <c r="AF232" s="13">
        <f>SUMIFS(Inyecciones!$E$2:$E$14185,Inyecciones!$A$2:$A$14185,Balance!AF$4,Inyecciones!$B$2:$B$14185,Balance!$B232,Inyecciones!$C$2:$C$14185,Balance!AF$5)</f>
        <v>121701.0245899954</v>
      </c>
      <c r="AG232" s="13">
        <f>SUMIFS(Inyecciones!$E$2:$E$14185,Inyecciones!$A$2:$A$14185,Balance!AG$4,Inyecciones!$B$2:$B$14185,Balance!$B232,Inyecciones!$C$2:$C$14185,Balance!AG$5)</f>
        <v>172586.58046092099</v>
      </c>
      <c r="AH232" s="13">
        <f>SUMIFS(Inyecciones!$E$2:$E$14185,Inyecciones!$A$2:$A$14185,Balance!AH$4,Inyecciones!$B$2:$B$14185,Balance!$B232,Inyecciones!$C$2:$C$14185,Balance!AH$5)</f>
        <v>173423.18055578819</v>
      </c>
      <c r="AI232" s="13">
        <f>SUMIFS(Inyecciones!$E$2:$E$14185,Inyecciones!$A$2:$A$14185,Balance!AI$4,Inyecciones!$B$2:$B$14185,Balance!$B232,Inyecciones!$C$2:$C$14185,Balance!AI$5)</f>
        <v>102041.4195453438</v>
      </c>
      <c r="AJ232" s="13">
        <f>SUMIFS(Inyecciones!$E$2:$E$14185,Inyecciones!$A$2:$A$14185,Balance!AJ$4,Inyecciones!$B$2:$B$14185,Balance!$B232,Inyecciones!$C$2:$C$14185,Balance!AJ$5)</f>
        <v>87549.668756137849</v>
      </c>
      <c r="AK232" s="13">
        <f>SUMIFS(Inyecciones!$E$2:$E$14185,Inyecciones!$A$2:$A$14185,Balance!AK$4,Inyecciones!$B$2:$B$14185,Balance!$B232,Inyecciones!$C$2:$C$14185,Balance!AK$5)</f>
        <v>96952.53224371087</v>
      </c>
      <c r="AL232" s="14">
        <f>SUMIFS(Inyecciones!$E$2:$E$14185,Inyecciones!$A$2:$A$14185,Balance!AL$4,Inyecciones!$B$2:$B$14185,Balance!$B232,Inyecciones!$C$2:$C$14185,Balance!AL$5)</f>
        <v>121381.0730666415</v>
      </c>
      <c r="AM232" s="13"/>
      <c r="AN232" s="12">
        <f>SUMIFS('Retiro Mensual'!$E$2:$E$2629,'Retiro Mensual'!$A$2:$A$2629,AN$4,'Retiro Mensual'!$B$2:$B$2629,$B232,'Retiro Mensual'!$C$2:$C$2629,AN$5)</f>
        <v>0</v>
      </c>
      <c r="AO232" s="13">
        <f>SUMIFS('Retiro Mensual'!$E$2:$E$2629,'Retiro Mensual'!$A$2:$A$2629,AO$4,'Retiro Mensual'!$B$2:$B$2629,$B232,'Retiro Mensual'!$C$2:$C$2629,AO$5)</f>
        <v>0</v>
      </c>
      <c r="AP232" s="13">
        <f>SUMIFS('Retiro Mensual'!$E$2:$E$2629,'Retiro Mensual'!$A$2:$A$2629,AP$4,'Retiro Mensual'!$B$2:$B$2629,$B232,'Retiro Mensual'!$C$2:$C$2629,AP$5)</f>
        <v>0</v>
      </c>
      <c r="AQ232" s="13">
        <f>SUMIFS('Retiro Mensual'!$E$2:$E$2629,'Retiro Mensual'!$A$2:$A$2629,AQ$4,'Retiro Mensual'!$B$2:$B$2629,$B232,'Retiro Mensual'!$C$2:$C$2629,AQ$5)</f>
        <v>0</v>
      </c>
      <c r="AR232" s="13">
        <f>SUMIFS('Retiro Mensual'!$E$2:$E$2629,'Retiro Mensual'!$A$2:$A$2629,AR$4,'Retiro Mensual'!$B$2:$B$2629,$B232,'Retiro Mensual'!$C$2:$C$2629,AR$5)</f>
        <v>0</v>
      </c>
      <c r="AS232" s="13">
        <f>SUMIFS('Retiro Mensual'!$E$2:$E$2629,'Retiro Mensual'!$A$2:$A$2629,AS$4,'Retiro Mensual'!$B$2:$B$2629,$B232,'Retiro Mensual'!$C$2:$C$2629,AS$5)</f>
        <v>0</v>
      </c>
      <c r="AT232" s="13">
        <f>SUMIFS('Retiro Mensual'!$E$2:$E$2629,'Retiro Mensual'!$A$2:$A$2629,AT$4,'Retiro Mensual'!$B$2:$B$2629,$B232,'Retiro Mensual'!$C$2:$C$2629,AT$5)</f>
        <v>0</v>
      </c>
      <c r="AU232" s="13">
        <f>SUMIFS('Retiro Mensual'!$E$2:$E$2629,'Retiro Mensual'!$A$2:$A$2629,AU$4,'Retiro Mensual'!$B$2:$B$2629,$B232,'Retiro Mensual'!$C$2:$C$2629,AU$5)</f>
        <v>0</v>
      </c>
      <c r="AV232" s="13">
        <f>SUMIFS('Retiro Mensual'!$E$2:$E$2629,'Retiro Mensual'!$A$2:$A$2629,AV$4,'Retiro Mensual'!$B$2:$B$2629,$B232,'Retiro Mensual'!$C$2:$C$2629,AV$5)</f>
        <v>0</v>
      </c>
      <c r="AW232" s="13">
        <f>SUMIFS('Retiro Mensual'!$E$2:$E$2629,'Retiro Mensual'!$A$2:$A$2629,AW$4,'Retiro Mensual'!$B$2:$B$2629,$B232,'Retiro Mensual'!$C$2:$C$2629,AW$5)</f>
        <v>0</v>
      </c>
      <c r="AX232" s="13">
        <f>SUMIFS('Retiro Mensual'!$E$2:$E$2629,'Retiro Mensual'!$A$2:$A$2629,AX$4,'Retiro Mensual'!$B$2:$B$2629,$B232,'Retiro Mensual'!$C$2:$C$2629,AX$5)</f>
        <v>0</v>
      </c>
      <c r="AY232" s="14">
        <f>SUMIFS('Retiro Mensual'!$E$2:$E$2629,'Retiro Mensual'!$A$2:$A$2629,AY$4,'Retiro Mensual'!$B$2:$B$2629,$B232,'Retiro Mensual'!$C$2:$C$2629,AY$5)</f>
        <v>0</v>
      </c>
      <c r="AZ232" s="12">
        <f>SUMIFS('Retiro Mensual'!$E$2:$E$2629,'Retiro Mensual'!$A$2:$A$2629,AZ$4,'Retiro Mensual'!$B$2:$B$2629,$B232,'Retiro Mensual'!$C$2:$C$2629,AZ$5)</f>
        <v>0</v>
      </c>
      <c r="BA232" s="13">
        <f>SUMIFS('Retiro Mensual'!$E$2:$E$2629,'Retiro Mensual'!$A$2:$A$2629,BA$4,'Retiro Mensual'!$B$2:$B$2629,$B232,'Retiro Mensual'!$C$2:$C$2629,BA$5)</f>
        <v>0</v>
      </c>
      <c r="BB232" s="13">
        <f>SUMIFS('Retiro Mensual'!$E$2:$E$2629,'Retiro Mensual'!$A$2:$A$2629,BB$4,'Retiro Mensual'!$B$2:$B$2629,$B232,'Retiro Mensual'!$C$2:$C$2629,BB$5)</f>
        <v>0</v>
      </c>
      <c r="BC232" s="13">
        <f>SUMIFS('Retiro Mensual'!$E$2:$E$2629,'Retiro Mensual'!$A$2:$A$2629,BC$4,'Retiro Mensual'!$B$2:$B$2629,$B232,'Retiro Mensual'!$C$2:$C$2629,BC$5)</f>
        <v>0</v>
      </c>
      <c r="BD232" s="13">
        <f>SUMIFS('Retiro Mensual'!$E$2:$E$2629,'Retiro Mensual'!$A$2:$A$2629,BD$4,'Retiro Mensual'!$B$2:$B$2629,$B232,'Retiro Mensual'!$C$2:$C$2629,BD$5)</f>
        <v>0</v>
      </c>
      <c r="BE232" s="13">
        <f>SUMIFS('Retiro Mensual'!$E$2:$E$2629,'Retiro Mensual'!$A$2:$A$2629,BE$4,'Retiro Mensual'!$B$2:$B$2629,$B232,'Retiro Mensual'!$C$2:$C$2629,BE$5)</f>
        <v>0</v>
      </c>
      <c r="BF232" s="13">
        <f>SUMIFS('Retiro Mensual'!$E$2:$E$2629,'Retiro Mensual'!$A$2:$A$2629,BF$4,'Retiro Mensual'!$B$2:$B$2629,$B232,'Retiro Mensual'!$C$2:$C$2629,BF$5)</f>
        <v>0</v>
      </c>
      <c r="BG232" s="13">
        <f>SUMIFS('Retiro Mensual'!$E$2:$E$2629,'Retiro Mensual'!$A$2:$A$2629,BG$4,'Retiro Mensual'!$B$2:$B$2629,$B232,'Retiro Mensual'!$C$2:$C$2629,BG$5)</f>
        <v>0</v>
      </c>
      <c r="BH232" s="13">
        <f>SUMIFS('Retiro Mensual'!$E$2:$E$2629,'Retiro Mensual'!$A$2:$A$2629,BH$4,'Retiro Mensual'!$B$2:$B$2629,$B232,'Retiro Mensual'!$C$2:$C$2629,BH$5)</f>
        <v>0</v>
      </c>
      <c r="BI232" s="13">
        <f>SUMIFS('Retiro Mensual'!$E$2:$E$2629,'Retiro Mensual'!$A$2:$A$2629,BI$4,'Retiro Mensual'!$B$2:$B$2629,$B232,'Retiro Mensual'!$C$2:$C$2629,BI$5)</f>
        <v>0</v>
      </c>
      <c r="BJ232" s="13">
        <f>SUMIFS('Retiro Mensual'!$E$2:$E$2629,'Retiro Mensual'!$A$2:$A$2629,BJ$4,'Retiro Mensual'!$B$2:$B$2629,$B232,'Retiro Mensual'!$C$2:$C$2629,BJ$5)</f>
        <v>0</v>
      </c>
      <c r="BK232" s="14">
        <f>SUMIFS('Retiro Mensual'!$E$2:$E$2629,'Retiro Mensual'!$A$2:$A$2629,BK$4,'Retiro Mensual'!$B$2:$B$2629,$B232,'Retiro Mensual'!$C$2:$C$2629,BK$5)</f>
        <v>0</v>
      </c>
      <c r="BL232" s="12">
        <f>SUMIFS('Retiro Mensual'!$E$2:$E$2629,'Retiro Mensual'!$A$2:$A$2629,BL$4,'Retiro Mensual'!$B$2:$B$2629,$B232,'Retiro Mensual'!$C$2:$C$2629,BL$5)</f>
        <v>0</v>
      </c>
      <c r="BM232" s="13">
        <f>SUMIFS('Retiro Mensual'!$E$2:$E$2629,'Retiro Mensual'!$A$2:$A$2629,BM$4,'Retiro Mensual'!$B$2:$B$2629,$B232,'Retiro Mensual'!$C$2:$C$2629,BM$5)</f>
        <v>0</v>
      </c>
      <c r="BN232" s="13">
        <f>SUMIFS('Retiro Mensual'!$E$2:$E$2629,'Retiro Mensual'!$A$2:$A$2629,BN$4,'Retiro Mensual'!$B$2:$B$2629,$B232,'Retiro Mensual'!$C$2:$C$2629,BN$5)</f>
        <v>0</v>
      </c>
      <c r="BO232" s="13">
        <f>SUMIFS('Retiro Mensual'!$E$2:$E$2629,'Retiro Mensual'!$A$2:$A$2629,BO$4,'Retiro Mensual'!$B$2:$B$2629,$B232,'Retiro Mensual'!$C$2:$C$2629,BO$5)</f>
        <v>0</v>
      </c>
      <c r="BP232" s="13">
        <f>SUMIFS('Retiro Mensual'!$E$2:$E$2629,'Retiro Mensual'!$A$2:$A$2629,BP$4,'Retiro Mensual'!$B$2:$B$2629,$B232,'Retiro Mensual'!$C$2:$C$2629,BP$5)</f>
        <v>0</v>
      </c>
      <c r="BQ232" s="13">
        <f>SUMIFS('Retiro Mensual'!$E$2:$E$2629,'Retiro Mensual'!$A$2:$A$2629,BQ$4,'Retiro Mensual'!$B$2:$B$2629,$B232,'Retiro Mensual'!$C$2:$C$2629,BQ$5)</f>
        <v>0</v>
      </c>
      <c r="BR232" s="13">
        <f>SUMIFS('Retiro Mensual'!$E$2:$E$2629,'Retiro Mensual'!$A$2:$A$2629,BR$4,'Retiro Mensual'!$B$2:$B$2629,$B232,'Retiro Mensual'!$C$2:$C$2629,BR$5)</f>
        <v>0</v>
      </c>
      <c r="BS232" s="13">
        <f>SUMIFS('Retiro Mensual'!$E$2:$E$2629,'Retiro Mensual'!$A$2:$A$2629,BS$4,'Retiro Mensual'!$B$2:$B$2629,$B232,'Retiro Mensual'!$C$2:$C$2629,BS$5)</f>
        <v>0</v>
      </c>
      <c r="BT232" s="13">
        <f>SUMIFS('Retiro Mensual'!$E$2:$E$2629,'Retiro Mensual'!$A$2:$A$2629,BT$4,'Retiro Mensual'!$B$2:$B$2629,$B232,'Retiro Mensual'!$C$2:$C$2629,BT$5)</f>
        <v>0</v>
      </c>
      <c r="BU232" s="13">
        <f>SUMIFS('Retiro Mensual'!$E$2:$E$2629,'Retiro Mensual'!$A$2:$A$2629,BU$4,'Retiro Mensual'!$B$2:$B$2629,$B232,'Retiro Mensual'!$C$2:$C$2629,BU$5)</f>
        <v>0</v>
      </c>
      <c r="BV232" s="13">
        <f>SUMIFS('Retiro Mensual'!$E$2:$E$2629,'Retiro Mensual'!$A$2:$A$2629,BV$4,'Retiro Mensual'!$B$2:$B$2629,$B232,'Retiro Mensual'!$C$2:$C$2629,BV$5)</f>
        <v>0</v>
      </c>
      <c r="BW232" s="14">
        <f>SUMIFS('Retiro Mensual'!$E$2:$E$2629,'Retiro Mensual'!$A$2:$A$2629,BW$4,'Retiro Mensual'!$B$2:$B$2629,$B232,'Retiro Mensual'!$C$2:$C$2629,BW$5)</f>
        <v>0</v>
      </c>
      <c r="BX232" s="13"/>
      <c r="BY232" s="12">
        <f>SUMIFS('Compra Ventas'!$E$2:$E$2700,'Compra Ventas'!$A$2:$A$2700,BY$4,'Compra Ventas'!$B$2:$B$2700,$B232,'Compra Ventas'!$C$2:$C$2700,BY$5)</f>
        <v>0</v>
      </c>
      <c r="BZ232" s="13">
        <f>SUMIFS('Compra Ventas'!$E$2:$E$2700,'Compra Ventas'!$A$2:$A$2700,BZ$4,'Compra Ventas'!$B$2:$B$2700,$B232,'Compra Ventas'!$C$2:$C$2700,BZ$5)</f>
        <v>0</v>
      </c>
      <c r="CA232" s="13">
        <f>SUMIFS('Compra Ventas'!$E$2:$E$2700,'Compra Ventas'!$A$2:$A$2700,CA$4,'Compra Ventas'!$B$2:$B$2700,$B232,'Compra Ventas'!$C$2:$C$2700,CA$5)</f>
        <v>0</v>
      </c>
      <c r="CB232" s="13">
        <f>SUMIFS('Compra Ventas'!$E$2:$E$2700,'Compra Ventas'!$A$2:$A$2700,CB$4,'Compra Ventas'!$B$2:$B$2700,$B232,'Compra Ventas'!$C$2:$C$2700,CB$5)</f>
        <v>0</v>
      </c>
      <c r="CC232" s="13">
        <f>SUMIFS('Compra Ventas'!$E$2:$E$2700,'Compra Ventas'!$A$2:$A$2700,CC$4,'Compra Ventas'!$B$2:$B$2700,$B232,'Compra Ventas'!$C$2:$C$2700,CC$5)</f>
        <v>0</v>
      </c>
      <c r="CD232" s="13">
        <f>SUMIFS('Compra Ventas'!$E$2:$E$2700,'Compra Ventas'!$A$2:$A$2700,CD$4,'Compra Ventas'!$B$2:$B$2700,$B232,'Compra Ventas'!$C$2:$C$2700,CD$5)</f>
        <v>0</v>
      </c>
      <c r="CE232" s="13">
        <f>SUMIFS('Compra Ventas'!$E$2:$E$2700,'Compra Ventas'!$A$2:$A$2700,CE$4,'Compra Ventas'!$B$2:$B$2700,$B232,'Compra Ventas'!$C$2:$C$2700,CE$5)</f>
        <v>0</v>
      </c>
      <c r="CF232" s="13">
        <f>SUMIFS('Compra Ventas'!$E$2:$E$2700,'Compra Ventas'!$A$2:$A$2700,CF$4,'Compra Ventas'!$B$2:$B$2700,$B232,'Compra Ventas'!$C$2:$C$2700,CF$5)</f>
        <v>0</v>
      </c>
      <c r="CG232" s="13">
        <f>SUMIFS('Compra Ventas'!$E$2:$E$2700,'Compra Ventas'!$A$2:$A$2700,CG$4,'Compra Ventas'!$B$2:$B$2700,$B232,'Compra Ventas'!$C$2:$C$2700,CG$5)</f>
        <v>0</v>
      </c>
      <c r="CH232" s="13">
        <f>SUMIFS('Compra Ventas'!$E$2:$E$2700,'Compra Ventas'!$A$2:$A$2700,CH$4,'Compra Ventas'!$B$2:$B$2700,$B232,'Compra Ventas'!$C$2:$C$2700,CH$5)</f>
        <v>0</v>
      </c>
      <c r="CI232" s="13">
        <f>SUMIFS('Compra Ventas'!$E$2:$E$2700,'Compra Ventas'!$A$2:$A$2700,CI$4,'Compra Ventas'!$B$2:$B$2700,$B232,'Compra Ventas'!$C$2:$C$2700,CI$5)</f>
        <v>0</v>
      </c>
      <c r="CJ232" s="14">
        <f>SUMIFS('Compra Ventas'!$E$2:$E$2700,'Compra Ventas'!$A$2:$A$2700,CJ$4,'Compra Ventas'!$B$2:$B$2700,$B232,'Compra Ventas'!$C$2:$C$2700,CJ$5)</f>
        <v>0</v>
      </c>
      <c r="CK232" s="12">
        <f>SUMIFS('Compra Ventas'!$E$2:$E$2700,'Compra Ventas'!$A$2:$A$2700,CK$4,'Compra Ventas'!$B$2:$B$2700,$B232,'Compra Ventas'!$C$2:$C$2700,CK$5)</f>
        <v>0</v>
      </c>
      <c r="CL232" s="13">
        <f>SUMIFS('Compra Ventas'!$E$2:$E$2700,'Compra Ventas'!$A$2:$A$2700,CL$4,'Compra Ventas'!$B$2:$B$2700,$B232,'Compra Ventas'!$C$2:$C$2700,CL$5)</f>
        <v>0</v>
      </c>
      <c r="CM232" s="13">
        <f>SUMIFS('Compra Ventas'!$E$2:$E$2700,'Compra Ventas'!$A$2:$A$2700,CM$4,'Compra Ventas'!$B$2:$B$2700,$B232,'Compra Ventas'!$C$2:$C$2700,CM$5)</f>
        <v>0</v>
      </c>
      <c r="CN232" s="13">
        <f>SUMIFS('Compra Ventas'!$E$2:$E$2700,'Compra Ventas'!$A$2:$A$2700,CN$4,'Compra Ventas'!$B$2:$B$2700,$B232,'Compra Ventas'!$C$2:$C$2700,CN$5)</f>
        <v>0</v>
      </c>
      <c r="CO232" s="13">
        <f>SUMIFS('Compra Ventas'!$E$2:$E$2700,'Compra Ventas'!$A$2:$A$2700,CO$4,'Compra Ventas'!$B$2:$B$2700,$B232,'Compra Ventas'!$C$2:$C$2700,CO$5)</f>
        <v>0</v>
      </c>
      <c r="CP232" s="13">
        <f>SUMIFS('Compra Ventas'!$E$2:$E$2700,'Compra Ventas'!$A$2:$A$2700,CP$4,'Compra Ventas'!$B$2:$B$2700,$B232,'Compra Ventas'!$C$2:$C$2700,CP$5)</f>
        <v>0</v>
      </c>
      <c r="CQ232" s="13">
        <f>SUMIFS('Compra Ventas'!$E$2:$E$2700,'Compra Ventas'!$A$2:$A$2700,CQ$4,'Compra Ventas'!$B$2:$B$2700,$B232,'Compra Ventas'!$C$2:$C$2700,CQ$5)</f>
        <v>0</v>
      </c>
      <c r="CR232" s="13">
        <f>SUMIFS('Compra Ventas'!$E$2:$E$2700,'Compra Ventas'!$A$2:$A$2700,CR$4,'Compra Ventas'!$B$2:$B$2700,$B232,'Compra Ventas'!$C$2:$C$2700,CR$5)</f>
        <v>0</v>
      </c>
      <c r="CS232" s="13">
        <f>SUMIFS('Compra Ventas'!$E$2:$E$2700,'Compra Ventas'!$A$2:$A$2700,CS$4,'Compra Ventas'!$B$2:$B$2700,$B232,'Compra Ventas'!$C$2:$C$2700,CS$5)</f>
        <v>0</v>
      </c>
      <c r="CT232" s="13">
        <f>SUMIFS('Compra Ventas'!$E$2:$E$2700,'Compra Ventas'!$A$2:$A$2700,CT$4,'Compra Ventas'!$B$2:$B$2700,$B232,'Compra Ventas'!$C$2:$C$2700,CT$5)</f>
        <v>0</v>
      </c>
      <c r="CU232" s="13">
        <f>SUMIFS('Compra Ventas'!$E$2:$E$2700,'Compra Ventas'!$A$2:$A$2700,CU$4,'Compra Ventas'!$B$2:$B$2700,$B232,'Compra Ventas'!$C$2:$C$2700,CU$5)</f>
        <v>0</v>
      </c>
      <c r="CV232" s="14">
        <f>SUMIFS('Compra Ventas'!$E$2:$E$2700,'Compra Ventas'!$A$2:$A$2700,CV$4,'Compra Ventas'!$B$2:$B$2700,$B232,'Compra Ventas'!$C$2:$C$2700,CV$5)</f>
        <v>0</v>
      </c>
      <c r="CW232" s="12">
        <f>SUMIFS('Compra Ventas'!$E$2:$E$2700,'Compra Ventas'!$A$2:$A$2700,CW$4,'Compra Ventas'!$B$2:$B$2700,$B232,'Compra Ventas'!$C$2:$C$2700,CW$5)</f>
        <v>0</v>
      </c>
      <c r="CX232" s="13">
        <f>SUMIFS('Compra Ventas'!$E$2:$E$2700,'Compra Ventas'!$A$2:$A$2700,CX$4,'Compra Ventas'!$B$2:$B$2700,$B232,'Compra Ventas'!$C$2:$C$2700,CX$5)</f>
        <v>0</v>
      </c>
      <c r="CY232" s="13">
        <f>SUMIFS('Compra Ventas'!$E$2:$E$2700,'Compra Ventas'!$A$2:$A$2700,CY$4,'Compra Ventas'!$B$2:$B$2700,$B232,'Compra Ventas'!$C$2:$C$2700,CY$5)</f>
        <v>0</v>
      </c>
      <c r="CZ232" s="13">
        <f>SUMIFS('Compra Ventas'!$E$2:$E$2700,'Compra Ventas'!$A$2:$A$2700,CZ$4,'Compra Ventas'!$B$2:$B$2700,$B232,'Compra Ventas'!$C$2:$C$2700,CZ$5)</f>
        <v>0</v>
      </c>
      <c r="DA232" s="13">
        <f>SUMIFS('Compra Ventas'!$E$2:$E$2700,'Compra Ventas'!$A$2:$A$2700,DA$4,'Compra Ventas'!$B$2:$B$2700,$B232,'Compra Ventas'!$C$2:$C$2700,DA$5)</f>
        <v>0</v>
      </c>
      <c r="DB232" s="13">
        <f>SUMIFS('Compra Ventas'!$E$2:$E$2700,'Compra Ventas'!$A$2:$A$2700,DB$4,'Compra Ventas'!$B$2:$B$2700,$B232,'Compra Ventas'!$C$2:$C$2700,DB$5)</f>
        <v>0</v>
      </c>
      <c r="DC232" s="13">
        <f>SUMIFS('Compra Ventas'!$E$2:$E$2700,'Compra Ventas'!$A$2:$A$2700,DC$4,'Compra Ventas'!$B$2:$B$2700,$B232,'Compra Ventas'!$C$2:$C$2700,DC$5)</f>
        <v>0</v>
      </c>
      <c r="DD232" s="13">
        <f>SUMIFS('Compra Ventas'!$E$2:$E$2700,'Compra Ventas'!$A$2:$A$2700,DD$4,'Compra Ventas'!$B$2:$B$2700,$B232,'Compra Ventas'!$C$2:$C$2700,DD$5)</f>
        <v>0</v>
      </c>
      <c r="DE232" s="13">
        <f>SUMIFS('Compra Ventas'!$E$2:$E$2700,'Compra Ventas'!$A$2:$A$2700,DE$4,'Compra Ventas'!$B$2:$B$2700,$B232,'Compra Ventas'!$C$2:$C$2700,DE$5)</f>
        <v>0</v>
      </c>
      <c r="DF232" s="13">
        <f>SUMIFS('Compra Ventas'!$E$2:$E$2700,'Compra Ventas'!$A$2:$A$2700,DF$4,'Compra Ventas'!$B$2:$B$2700,$B232,'Compra Ventas'!$C$2:$C$2700,DF$5)</f>
        <v>0</v>
      </c>
      <c r="DG232" s="13">
        <f>SUMIFS('Compra Ventas'!$E$2:$E$2700,'Compra Ventas'!$A$2:$A$2700,DG$4,'Compra Ventas'!$B$2:$B$2700,$B232,'Compra Ventas'!$C$2:$C$2700,DG$5)</f>
        <v>0</v>
      </c>
      <c r="DH232" s="14">
        <f>SUMIFS('Compra Ventas'!$E$2:$E$2700,'Compra Ventas'!$A$2:$A$2700,DH$4,'Compra Ventas'!$B$2:$B$2700,$B232,'Compra Ventas'!$C$2:$C$2700,DH$5)</f>
        <v>0</v>
      </c>
      <c r="DI232" s="84"/>
      <c r="DJ232" s="98">
        <f>SUMIFS('Ajuste Ciclado'!D$5:D$47,'Ajuste Ciclado'!$C$5:$C$47,Balance!DJ$4,'Ajuste Ciclado'!$B$5:$B$47,Balance!$B232)</f>
        <v>0</v>
      </c>
      <c r="DK232" s="99">
        <f>SUMIFS('Ajuste Ciclado'!E$5:E$47,'Ajuste Ciclado'!$C$5:$C$47,Balance!DK$4,'Ajuste Ciclado'!$B$5:$B$47,Balance!$B232)</f>
        <v>0</v>
      </c>
      <c r="DL232" s="99">
        <f>SUMIFS('Ajuste Ciclado'!F$5:F$47,'Ajuste Ciclado'!$C$5:$C$47,Balance!DL$4,'Ajuste Ciclado'!$B$5:$B$47,Balance!$B232)</f>
        <v>0</v>
      </c>
      <c r="DM232" s="99">
        <f>SUMIFS('Ajuste Ciclado'!G$5:G$47,'Ajuste Ciclado'!$C$5:$C$47,Balance!DM$4,'Ajuste Ciclado'!$B$5:$B$47,Balance!$B232)</f>
        <v>0</v>
      </c>
      <c r="DN232" s="99">
        <f>SUMIFS('Ajuste Ciclado'!H$5:H$47,'Ajuste Ciclado'!$C$5:$C$47,Balance!DN$4,'Ajuste Ciclado'!$B$5:$B$47,Balance!$B232)</f>
        <v>0</v>
      </c>
      <c r="DO232" s="99">
        <f>SUMIFS('Ajuste Ciclado'!I$5:I$47,'Ajuste Ciclado'!$C$5:$C$47,Balance!DO$4,'Ajuste Ciclado'!$B$5:$B$47,Balance!$B232)</f>
        <v>0</v>
      </c>
      <c r="DP232" s="99">
        <f>SUMIFS('Ajuste Ciclado'!J$5:J$47,'Ajuste Ciclado'!$C$5:$C$47,Balance!DP$4,'Ajuste Ciclado'!$B$5:$B$47,Balance!$B232)</f>
        <v>0</v>
      </c>
      <c r="DQ232" s="99">
        <f>SUMIFS('Ajuste Ciclado'!K$5:K$47,'Ajuste Ciclado'!$C$5:$C$47,Balance!DQ$4,'Ajuste Ciclado'!$B$5:$B$47,Balance!$B232)</f>
        <v>0</v>
      </c>
      <c r="DR232" s="99">
        <f>SUMIFS('Ajuste Ciclado'!L$5:L$47,'Ajuste Ciclado'!$C$5:$C$47,Balance!DR$4,'Ajuste Ciclado'!$B$5:$B$47,Balance!$B232)</f>
        <v>0</v>
      </c>
      <c r="DS232" s="99">
        <f>SUMIFS('Ajuste Ciclado'!M$5:M$47,'Ajuste Ciclado'!$C$5:$C$47,Balance!DS$4,'Ajuste Ciclado'!$B$5:$B$47,Balance!$B232)</f>
        <v>0</v>
      </c>
      <c r="DT232" s="99">
        <f>SUMIFS('Ajuste Ciclado'!N$5:N$47,'Ajuste Ciclado'!$C$5:$C$47,Balance!DT$4,'Ajuste Ciclado'!$B$5:$B$47,Balance!$B232)</f>
        <v>0</v>
      </c>
      <c r="DU232" s="100">
        <f>SUMIFS('Ajuste Ciclado'!O$5:O$47,'Ajuste Ciclado'!$C$5:$C$47,Balance!DU$4,'Ajuste Ciclado'!$B$5:$B$47,Balance!$B232)</f>
        <v>0</v>
      </c>
      <c r="DV232" s="98">
        <f>SUMIFS('Ajuste Ciclado'!D$5:D$47,'Ajuste Ciclado'!$C$5:$C$47,Balance!DV$4,'Ajuste Ciclado'!$B$5:$B$47,Balance!$B232)</f>
        <v>0</v>
      </c>
      <c r="DW232" s="99">
        <f>SUMIFS('Ajuste Ciclado'!E$5:E$47,'Ajuste Ciclado'!$C$5:$C$47,Balance!DW$4,'Ajuste Ciclado'!$B$5:$B$47,Balance!$B232)</f>
        <v>0</v>
      </c>
      <c r="DX232" s="99">
        <f>SUMIFS('Ajuste Ciclado'!F$5:F$47,'Ajuste Ciclado'!$C$5:$C$47,Balance!DX$4,'Ajuste Ciclado'!$B$5:$B$47,Balance!$B232)</f>
        <v>0</v>
      </c>
      <c r="DY232" s="99">
        <f>SUMIFS('Ajuste Ciclado'!G$5:G$47,'Ajuste Ciclado'!$C$5:$C$47,Balance!DY$4,'Ajuste Ciclado'!$B$5:$B$47,Balance!$B232)</f>
        <v>0</v>
      </c>
      <c r="DZ232" s="99">
        <f>SUMIFS('Ajuste Ciclado'!H$5:H$47,'Ajuste Ciclado'!$C$5:$C$47,Balance!DZ$4,'Ajuste Ciclado'!$B$5:$B$47,Balance!$B232)</f>
        <v>0</v>
      </c>
      <c r="EA232" s="99">
        <f>SUMIFS('Ajuste Ciclado'!I$5:I$47,'Ajuste Ciclado'!$C$5:$C$47,Balance!EA$4,'Ajuste Ciclado'!$B$5:$B$47,Balance!$B232)</f>
        <v>0</v>
      </c>
      <c r="EB232" s="99">
        <f>SUMIFS('Ajuste Ciclado'!J$5:J$47,'Ajuste Ciclado'!$C$5:$C$47,Balance!EB$4,'Ajuste Ciclado'!$B$5:$B$47,Balance!$B232)</f>
        <v>0</v>
      </c>
      <c r="EC232" s="99">
        <f>SUMIFS('Ajuste Ciclado'!K$5:K$47,'Ajuste Ciclado'!$C$5:$C$47,Balance!EC$4,'Ajuste Ciclado'!$B$5:$B$47,Balance!$B232)</f>
        <v>0</v>
      </c>
      <c r="ED232" s="99">
        <f>SUMIFS('Ajuste Ciclado'!L$5:L$47,'Ajuste Ciclado'!$C$5:$C$47,Balance!ED$4,'Ajuste Ciclado'!$B$5:$B$47,Balance!$B232)</f>
        <v>0</v>
      </c>
      <c r="EE232" s="99">
        <f>SUMIFS('Ajuste Ciclado'!M$5:M$47,'Ajuste Ciclado'!$C$5:$C$47,Balance!EE$4,'Ajuste Ciclado'!$B$5:$B$47,Balance!$B232)</f>
        <v>0</v>
      </c>
      <c r="EF232" s="99">
        <f>SUMIFS('Ajuste Ciclado'!N$5:N$47,'Ajuste Ciclado'!$C$5:$C$47,Balance!EF$4,'Ajuste Ciclado'!$B$5:$B$47,Balance!$B232)</f>
        <v>0</v>
      </c>
      <c r="EG232" s="100">
        <f>SUMIFS('Ajuste Ciclado'!O$5:O$47,'Ajuste Ciclado'!$C$5:$C$47,Balance!EG$4,'Ajuste Ciclado'!$B$5:$B$47,Balance!$B232)</f>
        <v>0</v>
      </c>
      <c r="EH232" s="98">
        <f>SUMIFS('Ajuste Ciclado'!D$5:D$47,'Ajuste Ciclado'!$C$5:$C$47,Balance!EH$4,'Ajuste Ciclado'!$B$5:$B$47,Balance!$B232)</f>
        <v>0</v>
      </c>
      <c r="EI232" s="99">
        <f>SUMIFS('Ajuste Ciclado'!E$5:E$47,'Ajuste Ciclado'!$C$5:$C$47,Balance!EI$4,'Ajuste Ciclado'!$B$5:$B$47,Balance!$B232)</f>
        <v>0</v>
      </c>
      <c r="EJ232" s="99">
        <f>SUMIFS('Ajuste Ciclado'!F$5:F$47,'Ajuste Ciclado'!$C$5:$C$47,Balance!EJ$4,'Ajuste Ciclado'!$B$5:$B$47,Balance!$B232)</f>
        <v>0</v>
      </c>
      <c r="EK232" s="99">
        <f>SUMIFS('Ajuste Ciclado'!G$5:G$47,'Ajuste Ciclado'!$C$5:$C$47,Balance!EK$4,'Ajuste Ciclado'!$B$5:$B$47,Balance!$B232)</f>
        <v>0</v>
      </c>
      <c r="EL232" s="99">
        <f>SUMIFS('Ajuste Ciclado'!H$5:H$47,'Ajuste Ciclado'!$C$5:$C$47,Balance!EL$4,'Ajuste Ciclado'!$B$5:$B$47,Balance!$B232)</f>
        <v>0</v>
      </c>
      <c r="EM232" s="99">
        <f>SUMIFS('Ajuste Ciclado'!I$5:I$47,'Ajuste Ciclado'!$C$5:$C$47,Balance!EM$4,'Ajuste Ciclado'!$B$5:$B$47,Balance!$B232)</f>
        <v>0</v>
      </c>
      <c r="EN232" s="99">
        <f>SUMIFS('Ajuste Ciclado'!J$5:J$47,'Ajuste Ciclado'!$C$5:$C$47,Balance!EN$4,'Ajuste Ciclado'!$B$5:$B$47,Balance!$B232)</f>
        <v>0</v>
      </c>
      <c r="EO232" s="99">
        <f>SUMIFS('Ajuste Ciclado'!K$5:K$47,'Ajuste Ciclado'!$C$5:$C$47,Balance!EO$4,'Ajuste Ciclado'!$B$5:$B$47,Balance!$B232)</f>
        <v>0</v>
      </c>
      <c r="EP232" s="99">
        <f>SUMIFS('Ajuste Ciclado'!L$5:L$47,'Ajuste Ciclado'!$C$5:$C$47,Balance!EP$4,'Ajuste Ciclado'!$B$5:$B$47,Balance!$B232)</f>
        <v>0</v>
      </c>
      <c r="EQ232" s="99">
        <f>SUMIFS('Ajuste Ciclado'!M$5:M$47,'Ajuste Ciclado'!$C$5:$C$47,Balance!EQ$4,'Ajuste Ciclado'!$B$5:$B$47,Balance!$B232)</f>
        <v>0</v>
      </c>
      <c r="ER232" s="99">
        <f>SUMIFS('Ajuste Ciclado'!N$5:N$47,'Ajuste Ciclado'!$C$5:$C$47,Balance!ER$4,'Ajuste Ciclado'!$B$5:$B$47,Balance!$B232)</f>
        <v>0</v>
      </c>
      <c r="ES232" s="100">
        <f>SUMIFS('Ajuste Ciclado'!O$5:O$47,'Ajuste Ciclado'!$C$5:$C$47,Balance!ES$4,'Ajuste Ciclado'!$B$5:$B$47,Balance!$B232)</f>
        <v>0</v>
      </c>
      <c r="ET232" s="84"/>
      <c r="EU232" s="12">
        <f t="shared" si="328"/>
        <v>237427.63508959801</v>
      </c>
      <c r="EV232" s="13">
        <f t="shared" si="293"/>
        <v>152620.8518387432</v>
      </c>
      <c r="EW232" s="13">
        <f t="shared" si="294"/>
        <v>228711.81140443109</v>
      </c>
      <c r="EX232" s="13">
        <f t="shared" si="295"/>
        <v>168296.5007095288</v>
      </c>
      <c r="EY232" s="13">
        <f t="shared" si="296"/>
        <v>120771.9413075155</v>
      </c>
      <c r="EZ232" s="13">
        <f t="shared" si="297"/>
        <v>108695.12080505271</v>
      </c>
      <c r="FA232" s="13">
        <f t="shared" si="298"/>
        <v>144836.73994414639</v>
      </c>
      <c r="FB232" s="13">
        <f t="shared" si="299"/>
        <v>154209.50220434871</v>
      </c>
      <c r="FC232" s="13">
        <f t="shared" si="300"/>
        <v>91714.574196122325</v>
      </c>
      <c r="FD232" s="13">
        <f t="shared" si="301"/>
        <v>46085.199023442437</v>
      </c>
      <c r="FE232" s="13">
        <f t="shared" si="302"/>
        <v>40314.603313006963</v>
      </c>
      <c r="FF232" s="14">
        <f t="shared" si="303"/>
        <v>49938.489614764818</v>
      </c>
      <c r="FG232" s="12">
        <f t="shared" si="304"/>
        <v>237977.31384246721</v>
      </c>
      <c r="FH232" s="13">
        <f t="shared" si="305"/>
        <v>154328.35143735501</v>
      </c>
      <c r="FI232" s="13">
        <f t="shared" si="306"/>
        <v>230633.7690232454</v>
      </c>
      <c r="FJ232" s="13">
        <f t="shared" si="307"/>
        <v>176694.02003058759</v>
      </c>
      <c r="FK232" s="13">
        <f t="shared" si="308"/>
        <v>118502.3153900445</v>
      </c>
      <c r="FL232" s="13">
        <f t="shared" si="309"/>
        <v>111423.9338198308</v>
      </c>
      <c r="FM232" s="13">
        <f t="shared" si="310"/>
        <v>155481.95403079121</v>
      </c>
      <c r="FN232" s="13">
        <f t="shared" si="311"/>
        <v>155996.50402873949</v>
      </c>
      <c r="FO232" s="13">
        <f t="shared" si="312"/>
        <v>93998.691258122257</v>
      </c>
      <c r="FP232" s="13">
        <f t="shared" si="313"/>
        <v>56357.431126774609</v>
      </c>
      <c r="FQ232" s="13">
        <f t="shared" si="314"/>
        <v>60724.962326554138</v>
      </c>
      <c r="FR232" s="14">
        <f t="shared" si="315"/>
        <v>87237.224766304236</v>
      </c>
      <c r="FS232" s="12">
        <f t="shared" si="316"/>
        <v>238070.6735824995</v>
      </c>
      <c r="FT232" s="13">
        <f t="shared" si="317"/>
        <v>154284.22670919879</v>
      </c>
      <c r="FU232" s="13">
        <f t="shared" si="318"/>
        <v>229914.10903016769</v>
      </c>
      <c r="FV232" s="13">
        <f t="shared" si="319"/>
        <v>175104.6644638351</v>
      </c>
      <c r="FW232" s="13">
        <f t="shared" si="320"/>
        <v>123467.7296329028</v>
      </c>
      <c r="FX232" s="13">
        <f t="shared" si="321"/>
        <v>121701.0245899954</v>
      </c>
      <c r="FY232" s="13">
        <f t="shared" si="322"/>
        <v>172586.58046092099</v>
      </c>
      <c r="FZ232" s="13">
        <f t="shared" si="323"/>
        <v>173423.18055578819</v>
      </c>
      <c r="GA232" s="13">
        <f t="shared" si="324"/>
        <v>102041.4195453438</v>
      </c>
      <c r="GB232" s="13">
        <f t="shared" si="325"/>
        <v>87549.668756137849</v>
      </c>
      <c r="GC232" s="13">
        <f t="shared" si="326"/>
        <v>96952.53224371087</v>
      </c>
      <c r="GD232" s="14">
        <f t="shared" si="327"/>
        <v>121381.0730666415</v>
      </c>
      <c r="GE232" s="84"/>
      <c r="GF232" s="12">
        <f t="shared" si="329"/>
        <v>1543622.969450701</v>
      </c>
      <c r="GG232" s="13">
        <f t="shared" si="329"/>
        <v>1639356.4710808161</v>
      </c>
      <c r="GH232" s="14">
        <f t="shared" si="329"/>
        <v>1796476.8826371424</v>
      </c>
      <c r="GI232" s="6">
        <f t="shared" si="330"/>
        <v>1</v>
      </c>
      <c r="GJ232" s="12">
        <f t="shared" si="331"/>
        <v>0</v>
      </c>
      <c r="GK232" s="13">
        <f t="shared" si="332"/>
        <v>0</v>
      </c>
      <c r="GL232" s="14">
        <f t="shared" si="333"/>
        <v>0</v>
      </c>
      <c r="GM232" s="84"/>
      <c r="GN232" s="66">
        <f t="shared" si="334"/>
        <v>0</v>
      </c>
      <c r="GO232" s="84"/>
      <c r="GP232" s="63" t="str" cm="1">
        <f t="array" ref="GP232">INDEX($GF$4:$GH$4,1,GI232)</f>
        <v>Sample 1</v>
      </c>
      <c r="GQ232" s="12">
        <f t="shared" si="336"/>
        <v>40314.603313006963</v>
      </c>
      <c r="GR232" s="13">
        <f t="shared" si="336"/>
        <v>46085.199023442437</v>
      </c>
      <c r="GS232" s="14">
        <f t="shared" si="336"/>
        <v>49938.489614764818</v>
      </c>
      <c r="GT232" s="12">
        <f t="shared" si="337"/>
        <v>56357.431126774609</v>
      </c>
      <c r="GU232" s="13">
        <f t="shared" si="337"/>
        <v>60724.962326554138</v>
      </c>
      <c r="GV232" s="14">
        <f t="shared" si="337"/>
        <v>87237.224766304236</v>
      </c>
      <c r="GW232" s="12">
        <f t="shared" si="338"/>
        <v>87549.668756137849</v>
      </c>
      <c r="GX232" s="13">
        <f t="shared" si="338"/>
        <v>96952.53224371087</v>
      </c>
      <c r="GY232" s="14">
        <f t="shared" si="338"/>
        <v>102041.4195453438</v>
      </c>
      <c r="GZ232" s="84" t="str">
        <f t="shared" si="290"/>
        <v>Sample 1</v>
      </c>
      <c r="HA232" s="12">
        <f t="shared" si="335"/>
        <v>0</v>
      </c>
      <c r="HB232" s="13">
        <f t="shared" si="335"/>
        <v>0</v>
      </c>
      <c r="HC232" s="14">
        <f t="shared" si="335"/>
        <v>0</v>
      </c>
      <c r="HD232" s="6">
        <f t="shared" si="291"/>
        <v>0</v>
      </c>
      <c r="HE232" s="84" t="str">
        <f t="shared" si="292"/>
        <v>Ok</v>
      </c>
    </row>
    <row r="233" spans="2:213" hidden="1" x14ac:dyDescent="0.3">
      <c r="B233" s="84" t="s">
        <v>258</v>
      </c>
      <c r="C233" s="12">
        <f>SUMIFS(Inyecciones!$E$2:$E$14185,Inyecciones!$A$2:$A$14185,Balance!C$4,Inyecciones!$B$2:$B$14185,Balance!$B233,Inyecciones!$C$2:$C$14185,Balance!C$5)</f>
        <v>65918.671536072434</v>
      </c>
      <c r="D233" s="13">
        <f>SUMIFS(Inyecciones!$E$2:$E$14185,Inyecciones!$A$2:$A$14185,Balance!D$4,Inyecciones!$B$2:$B$14185,Balance!$B233,Inyecciones!$C$2:$C$14185,Balance!D$5)</f>
        <v>48123.442905577933</v>
      </c>
      <c r="E233" s="13">
        <f>SUMIFS(Inyecciones!$E$2:$E$14185,Inyecciones!$A$2:$A$14185,Balance!E$4,Inyecciones!$B$2:$B$14185,Balance!$B233,Inyecciones!$C$2:$C$14185,Balance!E$5)</f>
        <v>50483.998903991203</v>
      </c>
      <c r="F233" s="13">
        <f>SUMIFS(Inyecciones!$E$2:$E$14185,Inyecciones!$A$2:$A$14185,Balance!F$4,Inyecciones!$B$2:$B$14185,Balance!$B233,Inyecciones!$C$2:$C$14185,Balance!F$5)</f>
        <v>25429.12618664086</v>
      </c>
      <c r="G233" s="13">
        <f>SUMIFS(Inyecciones!$E$2:$E$14185,Inyecciones!$A$2:$A$14185,Balance!G$4,Inyecciones!$B$2:$B$14185,Balance!$B233,Inyecciones!$C$2:$C$14185,Balance!G$5)</f>
        <v>18084.9092614275</v>
      </c>
      <c r="H233" s="13">
        <f>SUMIFS(Inyecciones!$E$2:$E$14185,Inyecciones!$A$2:$A$14185,Balance!H$4,Inyecciones!$B$2:$B$14185,Balance!$B233,Inyecciones!$C$2:$C$14185,Balance!H$5)</f>
        <v>14610.07176282271</v>
      </c>
      <c r="I233" s="13">
        <f>SUMIFS(Inyecciones!$E$2:$E$14185,Inyecciones!$A$2:$A$14185,Balance!I$4,Inyecciones!$B$2:$B$14185,Balance!$B233,Inyecciones!$C$2:$C$14185,Balance!I$5)</f>
        <v>18774.166081211639</v>
      </c>
      <c r="J233" s="13">
        <f>SUMIFS(Inyecciones!$E$2:$E$14185,Inyecciones!$A$2:$A$14185,Balance!J$4,Inyecciones!$B$2:$B$14185,Balance!$B233,Inyecciones!$C$2:$C$14185,Balance!J$5)</f>
        <v>25836.224177676981</v>
      </c>
      <c r="K233" s="13">
        <f>SUMIFS(Inyecciones!$E$2:$E$14185,Inyecciones!$A$2:$A$14185,Balance!K$4,Inyecciones!$B$2:$B$14185,Balance!$B233,Inyecciones!$C$2:$C$14185,Balance!K$5)</f>
        <v>29558.811927118219</v>
      </c>
      <c r="L233" s="13">
        <f>SUMIFS(Inyecciones!$E$2:$E$14185,Inyecciones!$A$2:$A$14185,Balance!L$4,Inyecciones!$B$2:$B$14185,Balance!$B233,Inyecciones!$C$2:$C$14185,Balance!L$5)</f>
        <v>8607.2908447033224</v>
      </c>
      <c r="M233" s="13">
        <f>SUMIFS(Inyecciones!$E$2:$E$14185,Inyecciones!$A$2:$A$14185,Balance!M$4,Inyecciones!$B$2:$B$14185,Balance!$B233,Inyecciones!$C$2:$C$14185,Balance!M$5)</f>
        <v>4440.8913934759821</v>
      </c>
      <c r="N233" s="14">
        <f>SUMIFS(Inyecciones!$E$2:$E$14185,Inyecciones!$A$2:$A$14185,Balance!N$4,Inyecciones!$B$2:$B$14185,Balance!$B233,Inyecciones!$C$2:$C$14185,Balance!N$5)</f>
        <v>7198.0862700682273</v>
      </c>
      <c r="O233" s="12">
        <f>SUMIFS(Inyecciones!$E$2:$E$14185,Inyecciones!$A$2:$A$14185,Balance!O$4,Inyecciones!$B$2:$B$14185,Balance!$B233,Inyecciones!$C$2:$C$14185,Balance!O$5)</f>
        <v>66053.607228609078</v>
      </c>
      <c r="P233" s="13">
        <f>SUMIFS(Inyecciones!$E$2:$E$14185,Inyecciones!$A$2:$A$14185,Balance!P$4,Inyecciones!$B$2:$B$14185,Balance!$B233,Inyecciones!$C$2:$C$14185,Balance!P$5)</f>
        <v>48448.954795379723</v>
      </c>
      <c r="Q233" s="13">
        <f>SUMIFS(Inyecciones!$E$2:$E$14185,Inyecciones!$A$2:$A$14185,Balance!Q$4,Inyecciones!$B$2:$B$14185,Balance!$B233,Inyecciones!$C$2:$C$14185,Balance!Q$5)</f>
        <v>50980.872140689353</v>
      </c>
      <c r="R233" s="13">
        <f>SUMIFS(Inyecciones!$E$2:$E$14185,Inyecciones!$A$2:$A$14185,Balance!R$4,Inyecciones!$B$2:$B$14185,Balance!$B233,Inyecciones!$C$2:$C$14185,Balance!R$5)</f>
        <v>26947.72401754923</v>
      </c>
      <c r="S233" s="13">
        <f>SUMIFS(Inyecciones!$E$2:$E$14185,Inyecciones!$A$2:$A$14185,Balance!S$4,Inyecciones!$B$2:$B$14185,Balance!$B233,Inyecciones!$C$2:$C$14185,Balance!S$5)</f>
        <v>17333.873886502592</v>
      </c>
      <c r="T233" s="13">
        <f>SUMIFS(Inyecciones!$E$2:$E$14185,Inyecciones!$A$2:$A$14185,Balance!T$4,Inyecciones!$B$2:$B$14185,Balance!$B233,Inyecciones!$C$2:$C$14185,Balance!T$5)</f>
        <v>14771.295826410391</v>
      </c>
      <c r="U233" s="13">
        <f>SUMIFS(Inyecciones!$E$2:$E$14185,Inyecciones!$A$2:$A$14185,Balance!U$4,Inyecciones!$B$2:$B$14185,Balance!$B233,Inyecciones!$C$2:$C$14185,Balance!U$5)</f>
        <v>19876.120957648651</v>
      </c>
      <c r="V233" s="13">
        <f>SUMIFS(Inyecciones!$E$2:$E$14185,Inyecciones!$A$2:$A$14185,Balance!V$4,Inyecciones!$B$2:$B$14185,Balance!$B233,Inyecciones!$C$2:$C$14185,Balance!V$5)</f>
        <v>25944.354422724689</v>
      </c>
      <c r="W233" s="13">
        <f>SUMIFS(Inyecciones!$E$2:$E$14185,Inyecciones!$A$2:$A$14185,Balance!W$4,Inyecciones!$B$2:$B$14185,Balance!$B233,Inyecciones!$C$2:$C$14185,Balance!W$5)</f>
        <v>30053.492964612829</v>
      </c>
      <c r="X233" s="13">
        <f>SUMIFS(Inyecciones!$E$2:$E$14185,Inyecciones!$A$2:$A$14185,Balance!X$4,Inyecciones!$B$2:$B$14185,Balance!$B233,Inyecciones!$C$2:$C$14185,Balance!X$5)</f>
        <v>12791.865608058501</v>
      </c>
      <c r="Y233" s="13">
        <f>SUMIFS(Inyecciones!$E$2:$E$14185,Inyecciones!$A$2:$A$14185,Balance!Y$4,Inyecciones!$B$2:$B$14185,Balance!$B233,Inyecciones!$C$2:$C$14185,Balance!Y$5)</f>
        <v>17310.685565575961</v>
      </c>
      <c r="Z233" s="14">
        <f>SUMIFS(Inyecciones!$E$2:$E$14185,Inyecciones!$A$2:$A$14185,Balance!Z$4,Inyecciones!$B$2:$B$14185,Balance!$B233,Inyecciones!$C$2:$C$14185,Balance!Z$5)</f>
        <v>23270.19060611898</v>
      </c>
      <c r="AA233" s="12">
        <f>SUMIFS(Inyecciones!$E$2:$E$14185,Inyecciones!$A$2:$A$14185,Balance!AA$4,Inyecciones!$B$2:$B$14185,Balance!$B233,Inyecciones!$C$2:$C$14185,Balance!AA$5)</f>
        <v>66076.114589649645</v>
      </c>
      <c r="AB233" s="13">
        <f>SUMIFS(Inyecciones!$E$2:$E$14185,Inyecciones!$A$2:$A$14185,Balance!AB$4,Inyecciones!$B$2:$B$14185,Balance!$B233,Inyecciones!$C$2:$C$14185,Balance!AB$5)</f>
        <v>48469.851776110103</v>
      </c>
      <c r="AC233" s="13">
        <f>SUMIFS(Inyecciones!$E$2:$E$14185,Inyecciones!$A$2:$A$14185,Balance!AC$4,Inyecciones!$B$2:$B$14185,Balance!$B233,Inyecciones!$C$2:$C$14185,Balance!AC$5)</f>
        <v>50790.463734640813</v>
      </c>
      <c r="AD233" s="13">
        <f>SUMIFS(Inyecciones!$E$2:$E$14185,Inyecciones!$A$2:$A$14185,Balance!AD$4,Inyecciones!$B$2:$B$14185,Balance!$B233,Inyecciones!$C$2:$C$14185,Balance!AD$5)</f>
        <v>26748.69106252685</v>
      </c>
      <c r="AE233" s="13">
        <f>SUMIFS(Inyecciones!$E$2:$E$14185,Inyecciones!$A$2:$A$14185,Balance!AE$4,Inyecciones!$B$2:$B$14185,Balance!$B233,Inyecciones!$C$2:$C$14185,Balance!AE$5)</f>
        <v>18430.960545267098</v>
      </c>
      <c r="AF233" s="13">
        <f>SUMIFS(Inyecciones!$E$2:$E$14185,Inyecciones!$A$2:$A$14185,Balance!AF$4,Inyecciones!$B$2:$B$14185,Balance!$B233,Inyecciones!$C$2:$C$14185,Balance!AF$5)</f>
        <v>16102.404350856161</v>
      </c>
      <c r="AG233" s="13">
        <f>SUMIFS(Inyecciones!$E$2:$E$14185,Inyecciones!$A$2:$A$14185,Balance!AG$4,Inyecciones!$B$2:$B$14185,Balance!$B233,Inyecciones!$C$2:$C$14185,Balance!AG$5)</f>
        <v>21914.36472314925</v>
      </c>
      <c r="AH233" s="13">
        <f>SUMIFS(Inyecciones!$E$2:$E$14185,Inyecciones!$A$2:$A$14185,Balance!AH$4,Inyecciones!$B$2:$B$14185,Balance!$B233,Inyecciones!$C$2:$C$14185,Balance!AH$5)</f>
        <v>29440.44209765597</v>
      </c>
      <c r="AI233" s="13">
        <f>SUMIFS(Inyecciones!$E$2:$E$14185,Inyecciones!$A$2:$A$14185,Balance!AI$4,Inyecciones!$B$2:$B$14185,Balance!$B233,Inyecciones!$C$2:$C$14185,Balance!AI$5)</f>
        <v>32856.519269061377</v>
      </c>
      <c r="AJ233" s="13">
        <f>SUMIFS(Inyecciones!$E$2:$E$14185,Inyecciones!$A$2:$A$14185,Balance!AJ$4,Inyecciones!$B$2:$B$14185,Balance!$B233,Inyecciones!$C$2:$C$14185,Balance!AJ$5)</f>
        <v>27670.489904809168</v>
      </c>
      <c r="AK233" s="13">
        <f>SUMIFS(Inyecciones!$E$2:$E$14185,Inyecciones!$A$2:$A$14185,Balance!AK$4,Inyecciones!$B$2:$B$14185,Balance!$B233,Inyecciones!$C$2:$C$14185,Balance!AK$5)</f>
        <v>33549.657893786658</v>
      </c>
      <c r="AL233" s="14">
        <f>SUMIFS(Inyecciones!$E$2:$E$14185,Inyecciones!$A$2:$A$14185,Balance!AL$4,Inyecciones!$B$2:$B$14185,Balance!$B233,Inyecciones!$C$2:$C$14185,Balance!AL$5)</f>
        <v>36300.597068662377</v>
      </c>
      <c r="AM233" s="13"/>
      <c r="AN233" s="12">
        <f>SUMIFS('Retiro Mensual'!$E$2:$E$2629,'Retiro Mensual'!$A$2:$A$2629,AN$4,'Retiro Mensual'!$B$2:$B$2629,$B233,'Retiro Mensual'!$C$2:$C$2629,AN$5)</f>
        <v>0</v>
      </c>
      <c r="AO233" s="13">
        <f>SUMIFS('Retiro Mensual'!$E$2:$E$2629,'Retiro Mensual'!$A$2:$A$2629,AO$4,'Retiro Mensual'!$B$2:$B$2629,$B233,'Retiro Mensual'!$C$2:$C$2629,AO$5)</f>
        <v>0</v>
      </c>
      <c r="AP233" s="13">
        <f>SUMIFS('Retiro Mensual'!$E$2:$E$2629,'Retiro Mensual'!$A$2:$A$2629,AP$4,'Retiro Mensual'!$B$2:$B$2629,$B233,'Retiro Mensual'!$C$2:$C$2629,AP$5)</f>
        <v>0</v>
      </c>
      <c r="AQ233" s="13">
        <f>SUMIFS('Retiro Mensual'!$E$2:$E$2629,'Retiro Mensual'!$A$2:$A$2629,AQ$4,'Retiro Mensual'!$B$2:$B$2629,$B233,'Retiro Mensual'!$C$2:$C$2629,AQ$5)</f>
        <v>0</v>
      </c>
      <c r="AR233" s="13">
        <f>SUMIFS('Retiro Mensual'!$E$2:$E$2629,'Retiro Mensual'!$A$2:$A$2629,AR$4,'Retiro Mensual'!$B$2:$B$2629,$B233,'Retiro Mensual'!$C$2:$C$2629,AR$5)</f>
        <v>0</v>
      </c>
      <c r="AS233" s="13">
        <f>SUMIFS('Retiro Mensual'!$E$2:$E$2629,'Retiro Mensual'!$A$2:$A$2629,AS$4,'Retiro Mensual'!$B$2:$B$2629,$B233,'Retiro Mensual'!$C$2:$C$2629,AS$5)</f>
        <v>0</v>
      </c>
      <c r="AT233" s="13">
        <f>SUMIFS('Retiro Mensual'!$E$2:$E$2629,'Retiro Mensual'!$A$2:$A$2629,AT$4,'Retiro Mensual'!$B$2:$B$2629,$B233,'Retiro Mensual'!$C$2:$C$2629,AT$5)</f>
        <v>0</v>
      </c>
      <c r="AU233" s="13">
        <f>SUMIFS('Retiro Mensual'!$E$2:$E$2629,'Retiro Mensual'!$A$2:$A$2629,AU$4,'Retiro Mensual'!$B$2:$B$2629,$B233,'Retiro Mensual'!$C$2:$C$2629,AU$5)</f>
        <v>0</v>
      </c>
      <c r="AV233" s="13">
        <f>SUMIFS('Retiro Mensual'!$E$2:$E$2629,'Retiro Mensual'!$A$2:$A$2629,AV$4,'Retiro Mensual'!$B$2:$B$2629,$B233,'Retiro Mensual'!$C$2:$C$2629,AV$5)</f>
        <v>0</v>
      </c>
      <c r="AW233" s="13">
        <f>SUMIFS('Retiro Mensual'!$E$2:$E$2629,'Retiro Mensual'!$A$2:$A$2629,AW$4,'Retiro Mensual'!$B$2:$B$2629,$B233,'Retiro Mensual'!$C$2:$C$2629,AW$5)</f>
        <v>0</v>
      </c>
      <c r="AX233" s="13">
        <f>SUMIFS('Retiro Mensual'!$E$2:$E$2629,'Retiro Mensual'!$A$2:$A$2629,AX$4,'Retiro Mensual'!$B$2:$B$2629,$B233,'Retiro Mensual'!$C$2:$C$2629,AX$5)</f>
        <v>0</v>
      </c>
      <c r="AY233" s="14">
        <f>SUMIFS('Retiro Mensual'!$E$2:$E$2629,'Retiro Mensual'!$A$2:$A$2629,AY$4,'Retiro Mensual'!$B$2:$B$2629,$B233,'Retiro Mensual'!$C$2:$C$2629,AY$5)</f>
        <v>0</v>
      </c>
      <c r="AZ233" s="12">
        <f>SUMIFS('Retiro Mensual'!$E$2:$E$2629,'Retiro Mensual'!$A$2:$A$2629,AZ$4,'Retiro Mensual'!$B$2:$B$2629,$B233,'Retiro Mensual'!$C$2:$C$2629,AZ$5)</f>
        <v>0</v>
      </c>
      <c r="BA233" s="13">
        <f>SUMIFS('Retiro Mensual'!$E$2:$E$2629,'Retiro Mensual'!$A$2:$A$2629,BA$4,'Retiro Mensual'!$B$2:$B$2629,$B233,'Retiro Mensual'!$C$2:$C$2629,BA$5)</f>
        <v>0</v>
      </c>
      <c r="BB233" s="13">
        <f>SUMIFS('Retiro Mensual'!$E$2:$E$2629,'Retiro Mensual'!$A$2:$A$2629,BB$4,'Retiro Mensual'!$B$2:$B$2629,$B233,'Retiro Mensual'!$C$2:$C$2629,BB$5)</f>
        <v>0</v>
      </c>
      <c r="BC233" s="13">
        <f>SUMIFS('Retiro Mensual'!$E$2:$E$2629,'Retiro Mensual'!$A$2:$A$2629,BC$4,'Retiro Mensual'!$B$2:$B$2629,$B233,'Retiro Mensual'!$C$2:$C$2629,BC$5)</f>
        <v>0</v>
      </c>
      <c r="BD233" s="13">
        <f>SUMIFS('Retiro Mensual'!$E$2:$E$2629,'Retiro Mensual'!$A$2:$A$2629,BD$4,'Retiro Mensual'!$B$2:$B$2629,$B233,'Retiro Mensual'!$C$2:$C$2629,BD$5)</f>
        <v>0</v>
      </c>
      <c r="BE233" s="13">
        <f>SUMIFS('Retiro Mensual'!$E$2:$E$2629,'Retiro Mensual'!$A$2:$A$2629,BE$4,'Retiro Mensual'!$B$2:$B$2629,$B233,'Retiro Mensual'!$C$2:$C$2629,BE$5)</f>
        <v>0</v>
      </c>
      <c r="BF233" s="13">
        <f>SUMIFS('Retiro Mensual'!$E$2:$E$2629,'Retiro Mensual'!$A$2:$A$2629,BF$4,'Retiro Mensual'!$B$2:$B$2629,$B233,'Retiro Mensual'!$C$2:$C$2629,BF$5)</f>
        <v>0</v>
      </c>
      <c r="BG233" s="13">
        <f>SUMIFS('Retiro Mensual'!$E$2:$E$2629,'Retiro Mensual'!$A$2:$A$2629,BG$4,'Retiro Mensual'!$B$2:$B$2629,$B233,'Retiro Mensual'!$C$2:$C$2629,BG$5)</f>
        <v>0</v>
      </c>
      <c r="BH233" s="13">
        <f>SUMIFS('Retiro Mensual'!$E$2:$E$2629,'Retiro Mensual'!$A$2:$A$2629,BH$4,'Retiro Mensual'!$B$2:$B$2629,$B233,'Retiro Mensual'!$C$2:$C$2629,BH$5)</f>
        <v>0</v>
      </c>
      <c r="BI233" s="13">
        <f>SUMIFS('Retiro Mensual'!$E$2:$E$2629,'Retiro Mensual'!$A$2:$A$2629,BI$4,'Retiro Mensual'!$B$2:$B$2629,$B233,'Retiro Mensual'!$C$2:$C$2629,BI$5)</f>
        <v>0</v>
      </c>
      <c r="BJ233" s="13">
        <f>SUMIFS('Retiro Mensual'!$E$2:$E$2629,'Retiro Mensual'!$A$2:$A$2629,BJ$4,'Retiro Mensual'!$B$2:$B$2629,$B233,'Retiro Mensual'!$C$2:$C$2629,BJ$5)</f>
        <v>0</v>
      </c>
      <c r="BK233" s="14">
        <f>SUMIFS('Retiro Mensual'!$E$2:$E$2629,'Retiro Mensual'!$A$2:$A$2629,BK$4,'Retiro Mensual'!$B$2:$B$2629,$B233,'Retiro Mensual'!$C$2:$C$2629,BK$5)</f>
        <v>0</v>
      </c>
      <c r="BL233" s="12">
        <f>SUMIFS('Retiro Mensual'!$E$2:$E$2629,'Retiro Mensual'!$A$2:$A$2629,BL$4,'Retiro Mensual'!$B$2:$B$2629,$B233,'Retiro Mensual'!$C$2:$C$2629,BL$5)</f>
        <v>0</v>
      </c>
      <c r="BM233" s="13">
        <f>SUMIFS('Retiro Mensual'!$E$2:$E$2629,'Retiro Mensual'!$A$2:$A$2629,BM$4,'Retiro Mensual'!$B$2:$B$2629,$B233,'Retiro Mensual'!$C$2:$C$2629,BM$5)</f>
        <v>0</v>
      </c>
      <c r="BN233" s="13">
        <f>SUMIFS('Retiro Mensual'!$E$2:$E$2629,'Retiro Mensual'!$A$2:$A$2629,BN$4,'Retiro Mensual'!$B$2:$B$2629,$B233,'Retiro Mensual'!$C$2:$C$2629,BN$5)</f>
        <v>0</v>
      </c>
      <c r="BO233" s="13">
        <f>SUMIFS('Retiro Mensual'!$E$2:$E$2629,'Retiro Mensual'!$A$2:$A$2629,BO$4,'Retiro Mensual'!$B$2:$B$2629,$B233,'Retiro Mensual'!$C$2:$C$2629,BO$5)</f>
        <v>0</v>
      </c>
      <c r="BP233" s="13">
        <f>SUMIFS('Retiro Mensual'!$E$2:$E$2629,'Retiro Mensual'!$A$2:$A$2629,BP$4,'Retiro Mensual'!$B$2:$B$2629,$B233,'Retiro Mensual'!$C$2:$C$2629,BP$5)</f>
        <v>0</v>
      </c>
      <c r="BQ233" s="13">
        <f>SUMIFS('Retiro Mensual'!$E$2:$E$2629,'Retiro Mensual'!$A$2:$A$2629,BQ$4,'Retiro Mensual'!$B$2:$B$2629,$B233,'Retiro Mensual'!$C$2:$C$2629,BQ$5)</f>
        <v>0</v>
      </c>
      <c r="BR233" s="13">
        <f>SUMIFS('Retiro Mensual'!$E$2:$E$2629,'Retiro Mensual'!$A$2:$A$2629,BR$4,'Retiro Mensual'!$B$2:$B$2629,$B233,'Retiro Mensual'!$C$2:$C$2629,BR$5)</f>
        <v>0</v>
      </c>
      <c r="BS233" s="13">
        <f>SUMIFS('Retiro Mensual'!$E$2:$E$2629,'Retiro Mensual'!$A$2:$A$2629,BS$4,'Retiro Mensual'!$B$2:$B$2629,$B233,'Retiro Mensual'!$C$2:$C$2629,BS$5)</f>
        <v>0</v>
      </c>
      <c r="BT233" s="13">
        <f>SUMIFS('Retiro Mensual'!$E$2:$E$2629,'Retiro Mensual'!$A$2:$A$2629,BT$4,'Retiro Mensual'!$B$2:$B$2629,$B233,'Retiro Mensual'!$C$2:$C$2629,BT$5)</f>
        <v>0</v>
      </c>
      <c r="BU233" s="13">
        <f>SUMIFS('Retiro Mensual'!$E$2:$E$2629,'Retiro Mensual'!$A$2:$A$2629,BU$4,'Retiro Mensual'!$B$2:$B$2629,$B233,'Retiro Mensual'!$C$2:$C$2629,BU$5)</f>
        <v>0</v>
      </c>
      <c r="BV233" s="13">
        <f>SUMIFS('Retiro Mensual'!$E$2:$E$2629,'Retiro Mensual'!$A$2:$A$2629,BV$4,'Retiro Mensual'!$B$2:$B$2629,$B233,'Retiro Mensual'!$C$2:$C$2629,BV$5)</f>
        <v>0</v>
      </c>
      <c r="BW233" s="14">
        <f>SUMIFS('Retiro Mensual'!$E$2:$E$2629,'Retiro Mensual'!$A$2:$A$2629,BW$4,'Retiro Mensual'!$B$2:$B$2629,$B233,'Retiro Mensual'!$C$2:$C$2629,BW$5)</f>
        <v>0</v>
      </c>
      <c r="BX233" s="13"/>
      <c r="BY233" s="12">
        <f>SUMIFS('Compra Ventas'!$E$2:$E$2700,'Compra Ventas'!$A$2:$A$2700,BY$4,'Compra Ventas'!$B$2:$B$2700,$B233,'Compra Ventas'!$C$2:$C$2700,BY$5)</f>
        <v>0</v>
      </c>
      <c r="BZ233" s="13">
        <f>SUMIFS('Compra Ventas'!$E$2:$E$2700,'Compra Ventas'!$A$2:$A$2700,BZ$4,'Compra Ventas'!$B$2:$B$2700,$B233,'Compra Ventas'!$C$2:$C$2700,BZ$5)</f>
        <v>0</v>
      </c>
      <c r="CA233" s="13">
        <f>SUMIFS('Compra Ventas'!$E$2:$E$2700,'Compra Ventas'!$A$2:$A$2700,CA$4,'Compra Ventas'!$B$2:$B$2700,$B233,'Compra Ventas'!$C$2:$C$2700,CA$5)</f>
        <v>0</v>
      </c>
      <c r="CB233" s="13">
        <f>SUMIFS('Compra Ventas'!$E$2:$E$2700,'Compra Ventas'!$A$2:$A$2700,CB$4,'Compra Ventas'!$B$2:$B$2700,$B233,'Compra Ventas'!$C$2:$C$2700,CB$5)</f>
        <v>0</v>
      </c>
      <c r="CC233" s="13">
        <f>SUMIFS('Compra Ventas'!$E$2:$E$2700,'Compra Ventas'!$A$2:$A$2700,CC$4,'Compra Ventas'!$B$2:$B$2700,$B233,'Compra Ventas'!$C$2:$C$2700,CC$5)</f>
        <v>0</v>
      </c>
      <c r="CD233" s="13">
        <f>SUMIFS('Compra Ventas'!$E$2:$E$2700,'Compra Ventas'!$A$2:$A$2700,CD$4,'Compra Ventas'!$B$2:$B$2700,$B233,'Compra Ventas'!$C$2:$C$2700,CD$5)</f>
        <v>0</v>
      </c>
      <c r="CE233" s="13">
        <f>SUMIFS('Compra Ventas'!$E$2:$E$2700,'Compra Ventas'!$A$2:$A$2700,CE$4,'Compra Ventas'!$B$2:$B$2700,$B233,'Compra Ventas'!$C$2:$C$2700,CE$5)</f>
        <v>0</v>
      </c>
      <c r="CF233" s="13">
        <f>SUMIFS('Compra Ventas'!$E$2:$E$2700,'Compra Ventas'!$A$2:$A$2700,CF$4,'Compra Ventas'!$B$2:$B$2700,$B233,'Compra Ventas'!$C$2:$C$2700,CF$5)</f>
        <v>0</v>
      </c>
      <c r="CG233" s="13">
        <f>SUMIFS('Compra Ventas'!$E$2:$E$2700,'Compra Ventas'!$A$2:$A$2700,CG$4,'Compra Ventas'!$B$2:$B$2700,$B233,'Compra Ventas'!$C$2:$C$2700,CG$5)</f>
        <v>0</v>
      </c>
      <c r="CH233" s="13">
        <f>SUMIFS('Compra Ventas'!$E$2:$E$2700,'Compra Ventas'!$A$2:$A$2700,CH$4,'Compra Ventas'!$B$2:$B$2700,$B233,'Compra Ventas'!$C$2:$C$2700,CH$5)</f>
        <v>0</v>
      </c>
      <c r="CI233" s="13">
        <f>SUMIFS('Compra Ventas'!$E$2:$E$2700,'Compra Ventas'!$A$2:$A$2700,CI$4,'Compra Ventas'!$B$2:$B$2700,$B233,'Compra Ventas'!$C$2:$C$2700,CI$5)</f>
        <v>0</v>
      </c>
      <c r="CJ233" s="14">
        <f>SUMIFS('Compra Ventas'!$E$2:$E$2700,'Compra Ventas'!$A$2:$A$2700,CJ$4,'Compra Ventas'!$B$2:$B$2700,$B233,'Compra Ventas'!$C$2:$C$2700,CJ$5)</f>
        <v>0</v>
      </c>
      <c r="CK233" s="12">
        <f>SUMIFS('Compra Ventas'!$E$2:$E$2700,'Compra Ventas'!$A$2:$A$2700,CK$4,'Compra Ventas'!$B$2:$B$2700,$B233,'Compra Ventas'!$C$2:$C$2700,CK$5)</f>
        <v>0</v>
      </c>
      <c r="CL233" s="13">
        <f>SUMIFS('Compra Ventas'!$E$2:$E$2700,'Compra Ventas'!$A$2:$A$2700,CL$4,'Compra Ventas'!$B$2:$B$2700,$B233,'Compra Ventas'!$C$2:$C$2700,CL$5)</f>
        <v>0</v>
      </c>
      <c r="CM233" s="13">
        <f>SUMIFS('Compra Ventas'!$E$2:$E$2700,'Compra Ventas'!$A$2:$A$2700,CM$4,'Compra Ventas'!$B$2:$B$2700,$B233,'Compra Ventas'!$C$2:$C$2700,CM$5)</f>
        <v>0</v>
      </c>
      <c r="CN233" s="13">
        <f>SUMIFS('Compra Ventas'!$E$2:$E$2700,'Compra Ventas'!$A$2:$A$2700,CN$4,'Compra Ventas'!$B$2:$B$2700,$B233,'Compra Ventas'!$C$2:$C$2700,CN$5)</f>
        <v>0</v>
      </c>
      <c r="CO233" s="13">
        <f>SUMIFS('Compra Ventas'!$E$2:$E$2700,'Compra Ventas'!$A$2:$A$2700,CO$4,'Compra Ventas'!$B$2:$B$2700,$B233,'Compra Ventas'!$C$2:$C$2700,CO$5)</f>
        <v>0</v>
      </c>
      <c r="CP233" s="13">
        <f>SUMIFS('Compra Ventas'!$E$2:$E$2700,'Compra Ventas'!$A$2:$A$2700,CP$4,'Compra Ventas'!$B$2:$B$2700,$B233,'Compra Ventas'!$C$2:$C$2700,CP$5)</f>
        <v>0</v>
      </c>
      <c r="CQ233" s="13">
        <f>SUMIFS('Compra Ventas'!$E$2:$E$2700,'Compra Ventas'!$A$2:$A$2700,CQ$4,'Compra Ventas'!$B$2:$B$2700,$B233,'Compra Ventas'!$C$2:$C$2700,CQ$5)</f>
        <v>0</v>
      </c>
      <c r="CR233" s="13">
        <f>SUMIFS('Compra Ventas'!$E$2:$E$2700,'Compra Ventas'!$A$2:$A$2700,CR$4,'Compra Ventas'!$B$2:$B$2700,$B233,'Compra Ventas'!$C$2:$C$2700,CR$5)</f>
        <v>0</v>
      </c>
      <c r="CS233" s="13">
        <f>SUMIFS('Compra Ventas'!$E$2:$E$2700,'Compra Ventas'!$A$2:$A$2700,CS$4,'Compra Ventas'!$B$2:$B$2700,$B233,'Compra Ventas'!$C$2:$C$2700,CS$5)</f>
        <v>0</v>
      </c>
      <c r="CT233" s="13">
        <f>SUMIFS('Compra Ventas'!$E$2:$E$2700,'Compra Ventas'!$A$2:$A$2700,CT$4,'Compra Ventas'!$B$2:$B$2700,$B233,'Compra Ventas'!$C$2:$C$2700,CT$5)</f>
        <v>0</v>
      </c>
      <c r="CU233" s="13">
        <f>SUMIFS('Compra Ventas'!$E$2:$E$2700,'Compra Ventas'!$A$2:$A$2700,CU$4,'Compra Ventas'!$B$2:$B$2700,$B233,'Compra Ventas'!$C$2:$C$2700,CU$5)</f>
        <v>0</v>
      </c>
      <c r="CV233" s="14">
        <f>SUMIFS('Compra Ventas'!$E$2:$E$2700,'Compra Ventas'!$A$2:$A$2700,CV$4,'Compra Ventas'!$B$2:$B$2700,$B233,'Compra Ventas'!$C$2:$C$2700,CV$5)</f>
        <v>0</v>
      </c>
      <c r="CW233" s="12">
        <f>SUMIFS('Compra Ventas'!$E$2:$E$2700,'Compra Ventas'!$A$2:$A$2700,CW$4,'Compra Ventas'!$B$2:$B$2700,$B233,'Compra Ventas'!$C$2:$C$2700,CW$5)</f>
        <v>0</v>
      </c>
      <c r="CX233" s="13">
        <f>SUMIFS('Compra Ventas'!$E$2:$E$2700,'Compra Ventas'!$A$2:$A$2700,CX$4,'Compra Ventas'!$B$2:$B$2700,$B233,'Compra Ventas'!$C$2:$C$2700,CX$5)</f>
        <v>0</v>
      </c>
      <c r="CY233" s="13">
        <f>SUMIFS('Compra Ventas'!$E$2:$E$2700,'Compra Ventas'!$A$2:$A$2700,CY$4,'Compra Ventas'!$B$2:$B$2700,$B233,'Compra Ventas'!$C$2:$C$2700,CY$5)</f>
        <v>0</v>
      </c>
      <c r="CZ233" s="13">
        <f>SUMIFS('Compra Ventas'!$E$2:$E$2700,'Compra Ventas'!$A$2:$A$2700,CZ$4,'Compra Ventas'!$B$2:$B$2700,$B233,'Compra Ventas'!$C$2:$C$2700,CZ$5)</f>
        <v>0</v>
      </c>
      <c r="DA233" s="13">
        <f>SUMIFS('Compra Ventas'!$E$2:$E$2700,'Compra Ventas'!$A$2:$A$2700,DA$4,'Compra Ventas'!$B$2:$B$2700,$B233,'Compra Ventas'!$C$2:$C$2700,DA$5)</f>
        <v>0</v>
      </c>
      <c r="DB233" s="13">
        <f>SUMIFS('Compra Ventas'!$E$2:$E$2700,'Compra Ventas'!$A$2:$A$2700,DB$4,'Compra Ventas'!$B$2:$B$2700,$B233,'Compra Ventas'!$C$2:$C$2700,DB$5)</f>
        <v>0</v>
      </c>
      <c r="DC233" s="13">
        <f>SUMIFS('Compra Ventas'!$E$2:$E$2700,'Compra Ventas'!$A$2:$A$2700,DC$4,'Compra Ventas'!$B$2:$B$2700,$B233,'Compra Ventas'!$C$2:$C$2700,DC$5)</f>
        <v>0</v>
      </c>
      <c r="DD233" s="13">
        <f>SUMIFS('Compra Ventas'!$E$2:$E$2700,'Compra Ventas'!$A$2:$A$2700,DD$4,'Compra Ventas'!$B$2:$B$2700,$B233,'Compra Ventas'!$C$2:$C$2700,DD$5)</f>
        <v>0</v>
      </c>
      <c r="DE233" s="13">
        <f>SUMIFS('Compra Ventas'!$E$2:$E$2700,'Compra Ventas'!$A$2:$A$2700,DE$4,'Compra Ventas'!$B$2:$B$2700,$B233,'Compra Ventas'!$C$2:$C$2700,DE$5)</f>
        <v>0</v>
      </c>
      <c r="DF233" s="13">
        <f>SUMIFS('Compra Ventas'!$E$2:$E$2700,'Compra Ventas'!$A$2:$A$2700,DF$4,'Compra Ventas'!$B$2:$B$2700,$B233,'Compra Ventas'!$C$2:$C$2700,DF$5)</f>
        <v>0</v>
      </c>
      <c r="DG233" s="13">
        <f>SUMIFS('Compra Ventas'!$E$2:$E$2700,'Compra Ventas'!$A$2:$A$2700,DG$4,'Compra Ventas'!$B$2:$B$2700,$B233,'Compra Ventas'!$C$2:$C$2700,DG$5)</f>
        <v>0</v>
      </c>
      <c r="DH233" s="14">
        <f>SUMIFS('Compra Ventas'!$E$2:$E$2700,'Compra Ventas'!$A$2:$A$2700,DH$4,'Compra Ventas'!$B$2:$B$2700,$B233,'Compra Ventas'!$C$2:$C$2700,DH$5)</f>
        <v>0</v>
      </c>
      <c r="DI233" s="84"/>
      <c r="DJ233" s="98">
        <f>SUMIFS('Ajuste Ciclado'!D$5:D$47,'Ajuste Ciclado'!$C$5:$C$47,Balance!DJ$4,'Ajuste Ciclado'!$B$5:$B$47,Balance!$B233)</f>
        <v>0</v>
      </c>
      <c r="DK233" s="99">
        <f>SUMIFS('Ajuste Ciclado'!E$5:E$47,'Ajuste Ciclado'!$C$5:$C$47,Balance!DK$4,'Ajuste Ciclado'!$B$5:$B$47,Balance!$B233)</f>
        <v>0</v>
      </c>
      <c r="DL233" s="99">
        <f>SUMIFS('Ajuste Ciclado'!F$5:F$47,'Ajuste Ciclado'!$C$5:$C$47,Balance!DL$4,'Ajuste Ciclado'!$B$5:$B$47,Balance!$B233)</f>
        <v>0</v>
      </c>
      <c r="DM233" s="99">
        <f>SUMIFS('Ajuste Ciclado'!G$5:G$47,'Ajuste Ciclado'!$C$5:$C$47,Balance!DM$4,'Ajuste Ciclado'!$B$5:$B$47,Balance!$B233)</f>
        <v>0</v>
      </c>
      <c r="DN233" s="99">
        <f>SUMIFS('Ajuste Ciclado'!H$5:H$47,'Ajuste Ciclado'!$C$5:$C$47,Balance!DN$4,'Ajuste Ciclado'!$B$5:$B$47,Balance!$B233)</f>
        <v>0</v>
      </c>
      <c r="DO233" s="99">
        <f>SUMIFS('Ajuste Ciclado'!I$5:I$47,'Ajuste Ciclado'!$C$5:$C$47,Balance!DO$4,'Ajuste Ciclado'!$B$5:$B$47,Balance!$B233)</f>
        <v>0</v>
      </c>
      <c r="DP233" s="99">
        <f>SUMIFS('Ajuste Ciclado'!J$5:J$47,'Ajuste Ciclado'!$C$5:$C$47,Balance!DP$4,'Ajuste Ciclado'!$B$5:$B$47,Balance!$B233)</f>
        <v>0</v>
      </c>
      <c r="DQ233" s="99">
        <f>SUMIFS('Ajuste Ciclado'!K$5:K$47,'Ajuste Ciclado'!$C$5:$C$47,Balance!DQ$4,'Ajuste Ciclado'!$B$5:$B$47,Balance!$B233)</f>
        <v>0</v>
      </c>
      <c r="DR233" s="99">
        <f>SUMIFS('Ajuste Ciclado'!L$5:L$47,'Ajuste Ciclado'!$C$5:$C$47,Balance!DR$4,'Ajuste Ciclado'!$B$5:$B$47,Balance!$B233)</f>
        <v>0</v>
      </c>
      <c r="DS233" s="99">
        <f>SUMIFS('Ajuste Ciclado'!M$5:M$47,'Ajuste Ciclado'!$C$5:$C$47,Balance!DS$4,'Ajuste Ciclado'!$B$5:$B$47,Balance!$B233)</f>
        <v>0</v>
      </c>
      <c r="DT233" s="99">
        <f>SUMIFS('Ajuste Ciclado'!N$5:N$47,'Ajuste Ciclado'!$C$5:$C$47,Balance!DT$4,'Ajuste Ciclado'!$B$5:$B$47,Balance!$B233)</f>
        <v>0</v>
      </c>
      <c r="DU233" s="100">
        <f>SUMIFS('Ajuste Ciclado'!O$5:O$47,'Ajuste Ciclado'!$C$5:$C$47,Balance!DU$4,'Ajuste Ciclado'!$B$5:$B$47,Balance!$B233)</f>
        <v>0</v>
      </c>
      <c r="DV233" s="98">
        <f>SUMIFS('Ajuste Ciclado'!D$5:D$47,'Ajuste Ciclado'!$C$5:$C$47,Balance!DV$4,'Ajuste Ciclado'!$B$5:$B$47,Balance!$B233)</f>
        <v>0</v>
      </c>
      <c r="DW233" s="99">
        <f>SUMIFS('Ajuste Ciclado'!E$5:E$47,'Ajuste Ciclado'!$C$5:$C$47,Balance!DW$4,'Ajuste Ciclado'!$B$5:$B$47,Balance!$B233)</f>
        <v>0</v>
      </c>
      <c r="DX233" s="99">
        <f>SUMIFS('Ajuste Ciclado'!F$5:F$47,'Ajuste Ciclado'!$C$5:$C$47,Balance!DX$4,'Ajuste Ciclado'!$B$5:$B$47,Balance!$B233)</f>
        <v>0</v>
      </c>
      <c r="DY233" s="99">
        <f>SUMIFS('Ajuste Ciclado'!G$5:G$47,'Ajuste Ciclado'!$C$5:$C$47,Balance!DY$4,'Ajuste Ciclado'!$B$5:$B$47,Balance!$B233)</f>
        <v>0</v>
      </c>
      <c r="DZ233" s="99">
        <f>SUMIFS('Ajuste Ciclado'!H$5:H$47,'Ajuste Ciclado'!$C$5:$C$47,Balance!DZ$4,'Ajuste Ciclado'!$B$5:$B$47,Balance!$B233)</f>
        <v>0</v>
      </c>
      <c r="EA233" s="99">
        <f>SUMIFS('Ajuste Ciclado'!I$5:I$47,'Ajuste Ciclado'!$C$5:$C$47,Balance!EA$4,'Ajuste Ciclado'!$B$5:$B$47,Balance!$B233)</f>
        <v>0</v>
      </c>
      <c r="EB233" s="99">
        <f>SUMIFS('Ajuste Ciclado'!J$5:J$47,'Ajuste Ciclado'!$C$5:$C$47,Balance!EB$4,'Ajuste Ciclado'!$B$5:$B$47,Balance!$B233)</f>
        <v>0</v>
      </c>
      <c r="EC233" s="99">
        <f>SUMIFS('Ajuste Ciclado'!K$5:K$47,'Ajuste Ciclado'!$C$5:$C$47,Balance!EC$4,'Ajuste Ciclado'!$B$5:$B$47,Balance!$B233)</f>
        <v>0</v>
      </c>
      <c r="ED233" s="99">
        <f>SUMIFS('Ajuste Ciclado'!L$5:L$47,'Ajuste Ciclado'!$C$5:$C$47,Balance!ED$4,'Ajuste Ciclado'!$B$5:$B$47,Balance!$B233)</f>
        <v>0</v>
      </c>
      <c r="EE233" s="99">
        <f>SUMIFS('Ajuste Ciclado'!M$5:M$47,'Ajuste Ciclado'!$C$5:$C$47,Balance!EE$4,'Ajuste Ciclado'!$B$5:$B$47,Balance!$B233)</f>
        <v>0</v>
      </c>
      <c r="EF233" s="99">
        <f>SUMIFS('Ajuste Ciclado'!N$5:N$47,'Ajuste Ciclado'!$C$5:$C$47,Balance!EF$4,'Ajuste Ciclado'!$B$5:$B$47,Balance!$B233)</f>
        <v>0</v>
      </c>
      <c r="EG233" s="100">
        <f>SUMIFS('Ajuste Ciclado'!O$5:O$47,'Ajuste Ciclado'!$C$5:$C$47,Balance!EG$4,'Ajuste Ciclado'!$B$5:$B$47,Balance!$B233)</f>
        <v>0</v>
      </c>
      <c r="EH233" s="98">
        <f>SUMIFS('Ajuste Ciclado'!D$5:D$47,'Ajuste Ciclado'!$C$5:$C$47,Balance!EH$4,'Ajuste Ciclado'!$B$5:$B$47,Balance!$B233)</f>
        <v>0</v>
      </c>
      <c r="EI233" s="99">
        <f>SUMIFS('Ajuste Ciclado'!E$5:E$47,'Ajuste Ciclado'!$C$5:$C$47,Balance!EI$4,'Ajuste Ciclado'!$B$5:$B$47,Balance!$B233)</f>
        <v>0</v>
      </c>
      <c r="EJ233" s="99">
        <f>SUMIFS('Ajuste Ciclado'!F$5:F$47,'Ajuste Ciclado'!$C$5:$C$47,Balance!EJ$4,'Ajuste Ciclado'!$B$5:$B$47,Balance!$B233)</f>
        <v>0</v>
      </c>
      <c r="EK233" s="99">
        <f>SUMIFS('Ajuste Ciclado'!G$5:G$47,'Ajuste Ciclado'!$C$5:$C$47,Balance!EK$4,'Ajuste Ciclado'!$B$5:$B$47,Balance!$B233)</f>
        <v>0</v>
      </c>
      <c r="EL233" s="99">
        <f>SUMIFS('Ajuste Ciclado'!H$5:H$47,'Ajuste Ciclado'!$C$5:$C$47,Balance!EL$4,'Ajuste Ciclado'!$B$5:$B$47,Balance!$B233)</f>
        <v>0</v>
      </c>
      <c r="EM233" s="99">
        <f>SUMIFS('Ajuste Ciclado'!I$5:I$47,'Ajuste Ciclado'!$C$5:$C$47,Balance!EM$4,'Ajuste Ciclado'!$B$5:$B$47,Balance!$B233)</f>
        <v>0</v>
      </c>
      <c r="EN233" s="99">
        <f>SUMIFS('Ajuste Ciclado'!J$5:J$47,'Ajuste Ciclado'!$C$5:$C$47,Balance!EN$4,'Ajuste Ciclado'!$B$5:$B$47,Balance!$B233)</f>
        <v>0</v>
      </c>
      <c r="EO233" s="99">
        <f>SUMIFS('Ajuste Ciclado'!K$5:K$47,'Ajuste Ciclado'!$C$5:$C$47,Balance!EO$4,'Ajuste Ciclado'!$B$5:$B$47,Balance!$B233)</f>
        <v>0</v>
      </c>
      <c r="EP233" s="99">
        <f>SUMIFS('Ajuste Ciclado'!L$5:L$47,'Ajuste Ciclado'!$C$5:$C$47,Balance!EP$4,'Ajuste Ciclado'!$B$5:$B$47,Balance!$B233)</f>
        <v>0</v>
      </c>
      <c r="EQ233" s="99">
        <f>SUMIFS('Ajuste Ciclado'!M$5:M$47,'Ajuste Ciclado'!$C$5:$C$47,Balance!EQ$4,'Ajuste Ciclado'!$B$5:$B$47,Balance!$B233)</f>
        <v>0</v>
      </c>
      <c r="ER233" s="99">
        <f>SUMIFS('Ajuste Ciclado'!N$5:N$47,'Ajuste Ciclado'!$C$5:$C$47,Balance!ER$4,'Ajuste Ciclado'!$B$5:$B$47,Balance!$B233)</f>
        <v>0</v>
      </c>
      <c r="ES233" s="100">
        <f>SUMIFS('Ajuste Ciclado'!O$5:O$47,'Ajuste Ciclado'!$C$5:$C$47,Balance!ES$4,'Ajuste Ciclado'!$B$5:$B$47,Balance!$B233)</f>
        <v>0</v>
      </c>
      <c r="ET233" s="84"/>
      <c r="EU233" s="12">
        <f t="shared" si="328"/>
        <v>65918.671536072434</v>
      </c>
      <c r="EV233" s="13">
        <f t="shared" si="293"/>
        <v>48123.442905577933</v>
      </c>
      <c r="EW233" s="13">
        <f t="shared" si="294"/>
        <v>50483.998903991203</v>
      </c>
      <c r="EX233" s="13">
        <f t="shared" si="295"/>
        <v>25429.12618664086</v>
      </c>
      <c r="EY233" s="13">
        <f t="shared" si="296"/>
        <v>18084.9092614275</v>
      </c>
      <c r="EZ233" s="13">
        <f t="shared" si="297"/>
        <v>14610.07176282271</v>
      </c>
      <c r="FA233" s="13">
        <f t="shared" si="298"/>
        <v>18774.166081211639</v>
      </c>
      <c r="FB233" s="13">
        <f t="shared" si="299"/>
        <v>25836.224177676981</v>
      </c>
      <c r="FC233" s="13">
        <f t="shared" si="300"/>
        <v>29558.811927118219</v>
      </c>
      <c r="FD233" s="13">
        <f t="shared" si="301"/>
        <v>8607.2908447033224</v>
      </c>
      <c r="FE233" s="13">
        <f t="shared" si="302"/>
        <v>4440.8913934759821</v>
      </c>
      <c r="FF233" s="14">
        <f t="shared" si="303"/>
        <v>7198.0862700682273</v>
      </c>
      <c r="FG233" s="12">
        <f t="shared" si="304"/>
        <v>66053.607228609078</v>
      </c>
      <c r="FH233" s="13">
        <f t="shared" si="305"/>
        <v>48448.954795379723</v>
      </c>
      <c r="FI233" s="13">
        <f t="shared" si="306"/>
        <v>50980.872140689353</v>
      </c>
      <c r="FJ233" s="13">
        <f t="shared" si="307"/>
        <v>26947.72401754923</v>
      </c>
      <c r="FK233" s="13">
        <f t="shared" si="308"/>
        <v>17333.873886502592</v>
      </c>
      <c r="FL233" s="13">
        <f t="shared" si="309"/>
        <v>14771.295826410391</v>
      </c>
      <c r="FM233" s="13">
        <f t="shared" si="310"/>
        <v>19876.120957648651</v>
      </c>
      <c r="FN233" s="13">
        <f t="shared" si="311"/>
        <v>25944.354422724689</v>
      </c>
      <c r="FO233" s="13">
        <f t="shared" si="312"/>
        <v>30053.492964612829</v>
      </c>
      <c r="FP233" s="13">
        <f t="shared" si="313"/>
        <v>12791.865608058501</v>
      </c>
      <c r="FQ233" s="13">
        <f t="shared" si="314"/>
        <v>17310.685565575961</v>
      </c>
      <c r="FR233" s="14">
        <f t="shared" si="315"/>
        <v>23270.19060611898</v>
      </c>
      <c r="FS233" s="12">
        <f t="shared" si="316"/>
        <v>66076.114589649645</v>
      </c>
      <c r="FT233" s="13">
        <f t="shared" si="317"/>
        <v>48469.851776110103</v>
      </c>
      <c r="FU233" s="13">
        <f t="shared" si="318"/>
        <v>50790.463734640813</v>
      </c>
      <c r="FV233" s="13">
        <f t="shared" si="319"/>
        <v>26748.69106252685</v>
      </c>
      <c r="FW233" s="13">
        <f t="shared" si="320"/>
        <v>18430.960545267098</v>
      </c>
      <c r="FX233" s="13">
        <f t="shared" si="321"/>
        <v>16102.404350856161</v>
      </c>
      <c r="FY233" s="13">
        <f t="shared" si="322"/>
        <v>21914.36472314925</v>
      </c>
      <c r="FZ233" s="13">
        <f t="shared" si="323"/>
        <v>29440.44209765597</v>
      </c>
      <c r="GA233" s="13">
        <f t="shared" si="324"/>
        <v>32856.519269061377</v>
      </c>
      <c r="GB233" s="13">
        <f t="shared" si="325"/>
        <v>27670.489904809168</v>
      </c>
      <c r="GC233" s="13">
        <f t="shared" si="326"/>
        <v>33549.657893786658</v>
      </c>
      <c r="GD233" s="14">
        <f t="shared" si="327"/>
        <v>36300.597068662377</v>
      </c>
      <c r="GE233" s="84"/>
      <c r="GF233" s="12">
        <f t="shared" si="329"/>
        <v>317065.69125078712</v>
      </c>
      <c r="GG233" s="13">
        <f t="shared" si="329"/>
        <v>353783.03801988001</v>
      </c>
      <c r="GH233" s="14">
        <f t="shared" si="329"/>
        <v>408350.55701617547</v>
      </c>
      <c r="GI233" s="6">
        <f t="shared" si="330"/>
        <v>1</v>
      </c>
      <c r="GJ233" s="12">
        <f t="shared" si="331"/>
        <v>0</v>
      </c>
      <c r="GK233" s="13">
        <f t="shared" si="332"/>
        <v>0</v>
      </c>
      <c r="GL233" s="14">
        <f t="shared" si="333"/>
        <v>0</v>
      </c>
      <c r="GM233" s="84"/>
      <c r="GN233" s="66">
        <f t="shared" si="334"/>
        <v>0</v>
      </c>
      <c r="GO233" s="84"/>
      <c r="GP233" s="63" t="str" cm="1">
        <f t="array" ref="GP233">INDEX($GF$4:$GH$4,1,GI233)</f>
        <v>Sample 1</v>
      </c>
      <c r="GQ233" s="12">
        <f t="shared" si="336"/>
        <v>4440.8913934759821</v>
      </c>
      <c r="GR233" s="13">
        <f t="shared" si="336"/>
        <v>7198.0862700682273</v>
      </c>
      <c r="GS233" s="14">
        <f t="shared" si="336"/>
        <v>8607.2908447033224</v>
      </c>
      <c r="GT233" s="12">
        <f t="shared" si="337"/>
        <v>12791.865608058501</v>
      </c>
      <c r="GU233" s="13">
        <f t="shared" si="337"/>
        <v>14771.295826410391</v>
      </c>
      <c r="GV233" s="14">
        <f t="shared" si="337"/>
        <v>17310.685565575961</v>
      </c>
      <c r="GW233" s="12">
        <f t="shared" si="338"/>
        <v>16102.404350856161</v>
      </c>
      <c r="GX233" s="13">
        <f t="shared" si="338"/>
        <v>18430.960545267098</v>
      </c>
      <c r="GY233" s="14">
        <f t="shared" si="338"/>
        <v>21914.36472314925</v>
      </c>
      <c r="GZ233" s="84" t="str">
        <f t="shared" si="290"/>
        <v>Sample 1</v>
      </c>
      <c r="HA233" s="12">
        <f t="shared" si="335"/>
        <v>0</v>
      </c>
      <c r="HB233" s="13">
        <f t="shared" si="335"/>
        <v>0</v>
      </c>
      <c r="HC233" s="14">
        <f t="shared" si="335"/>
        <v>0</v>
      </c>
      <c r="HD233" s="6">
        <f t="shared" si="291"/>
        <v>0</v>
      </c>
      <c r="HE233" s="84" t="str">
        <f t="shared" si="292"/>
        <v>Ok</v>
      </c>
    </row>
    <row r="234" spans="2:213" hidden="1" x14ac:dyDescent="0.3">
      <c r="B234" s="84" t="s">
        <v>257</v>
      </c>
      <c r="C234" s="12">
        <f>SUMIFS(Inyecciones!$E$2:$E$14185,Inyecciones!$A$2:$A$14185,Balance!C$4,Inyecciones!$B$2:$B$14185,Balance!$B234,Inyecciones!$C$2:$C$14185,Balance!C$5)</f>
        <v>46698.182542571907</v>
      </c>
      <c r="D234" s="13">
        <f>SUMIFS(Inyecciones!$E$2:$E$14185,Inyecciones!$A$2:$A$14185,Balance!D$4,Inyecciones!$B$2:$B$14185,Balance!$B234,Inyecciones!$C$2:$C$14185,Balance!D$5)</f>
        <v>48042.19197035674</v>
      </c>
      <c r="E234" s="13">
        <f>SUMIFS(Inyecciones!$E$2:$E$14185,Inyecciones!$A$2:$A$14185,Balance!E$4,Inyecciones!$B$2:$B$14185,Balance!$B234,Inyecciones!$C$2:$C$14185,Balance!E$5)</f>
        <v>40203.714727513943</v>
      </c>
      <c r="F234" s="13">
        <f>SUMIFS(Inyecciones!$E$2:$E$14185,Inyecciones!$A$2:$A$14185,Balance!F$4,Inyecciones!$B$2:$B$14185,Balance!$B234,Inyecciones!$C$2:$C$14185,Balance!F$5)</f>
        <v>30936.314993050692</v>
      </c>
      <c r="G234" s="13">
        <f>SUMIFS(Inyecciones!$E$2:$E$14185,Inyecciones!$A$2:$A$14185,Balance!G$4,Inyecciones!$B$2:$B$14185,Balance!$B234,Inyecciones!$C$2:$C$14185,Balance!G$5)</f>
        <v>24724.653020385071</v>
      </c>
      <c r="H234" s="13">
        <f>SUMIFS(Inyecciones!$E$2:$E$14185,Inyecciones!$A$2:$A$14185,Balance!H$4,Inyecciones!$B$2:$B$14185,Balance!$B234,Inyecciones!$C$2:$C$14185,Balance!H$5)</f>
        <v>14764.242200983261</v>
      </c>
      <c r="I234" s="13">
        <f>SUMIFS(Inyecciones!$E$2:$E$14185,Inyecciones!$A$2:$A$14185,Balance!I$4,Inyecciones!$B$2:$B$14185,Balance!$B234,Inyecciones!$C$2:$C$14185,Balance!I$5)</f>
        <v>13357.899202825231</v>
      </c>
      <c r="J234" s="13">
        <f>SUMIFS(Inyecciones!$E$2:$E$14185,Inyecciones!$A$2:$A$14185,Balance!J$4,Inyecciones!$B$2:$B$14185,Balance!$B234,Inyecciones!$C$2:$C$14185,Balance!J$5)</f>
        <v>25274.202602099958</v>
      </c>
      <c r="K234" s="13">
        <f>SUMIFS(Inyecciones!$E$2:$E$14185,Inyecciones!$A$2:$A$14185,Balance!K$4,Inyecciones!$B$2:$B$14185,Balance!$B234,Inyecciones!$C$2:$C$14185,Balance!K$5)</f>
        <v>26401.2715250418</v>
      </c>
      <c r="L234" s="13">
        <f>SUMIFS(Inyecciones!$E$2:$E$14185,Inyecciones!$A$2:$A$14185,Balance!L$4,Inyecciones!$B$2:$B$14185,Balance!$B234,Inyecciones!$C$2:$C$14185,Balance!L$5)</f>
        <v>7839.1637381994369</v>
      </c>
      <c r="M234" s="13">
        <f>SUMIFS(Inyecciones!$E$2:$E$14185,Inyecciones!$A$2:$A$14185,Balance!M$4,Inyecciones!$B$2:$B$14185,Balance!$B234,Inyecciones!$C$2:$C$14185,Balance!M$5)</f>
        <v>3679.4908435628249</v>
      </c>
      <c r="N234" s="14">
        <f>SUMIFS(Inyecciones!$E$2:$E$14185,Inyecciones!$A$2:$A$14185,Balance!N$4,Inyecciones!$B$2:$B$14185,Balance!$B234,Inyecciones!$C$2:$C$14185,Balance!N$5)</f>
        <v>6610.1330542764199</v>
      </c>
      <c r="O234" s="12">
        <f>SUMIFS(Inyecciones!$E$2:$E$14185,Inyecciones!$A$2:$A$14185,Balance!O$4,Inyecciones!$B$2:$B$14185,Balance!$B234,Inyecciones!$C$2:$C$14185,Balance!O$5)</f>
        <v>46794.30537882034</v>
      </c>
      <c r="P234" s="13">
        <f>SUMIFS(Inyecciones!$E$2:$E$14185,Inyecciones!$A$2:$A$14185,Balance!P$4,Inyecciones!$B$2:$B$14185,Balance!$B234,Inyecciones!$C$2:$C$14185,Balance!P$5)</f>
        <v>48363.819379359637</v>
      </c>
      <c r="Q234" s="13">
        <f>SUMIFS(Inyecciones!$E$2:$E$14185,Inyecciones!$A$2:$A$14185,Balance!Q$4,Inyecciones!$B$2:$B$14185,Balance!$B234,Inyecciones!$C$2:$C$14185,Balance!Q$5)</f>
        <v>40598.338582729833</v>
      </c>
      <c r="R234" s="13">
        <f>SUMIFS(Inyecciones!$E$2:$E$14185,Inyecciones!$A$2:$A$14185,Balance!R$4,Inyecciones!$B$2:$B$14185,Balance!$B234,Inyecciones!$C$2:$C$14185,Balance!R$5)</f>
        <v>32841.143908041653</v>
      </c>
      <c r="S234" s="13">
        <f>SUMIFS(Inyecciones!$E$2:$E$14185,Inyecciones!$A$2:$A$14185,Balance!S$4,Inyecciones!$B$2:$B$14185,Balance!$B234,Inyecciones!$C$2:$C$14185,Balance!S$5)</f>
        <v>23971.37852337418</v>
      </c>
      <c r="T234" s="13">
        <f>SUMIFS(Inyecciones!$E$2:$E$14185,Inyecciones!$A$2:$A$14185,Balance!T$4,Inyecciones!$B$2:$B$14185,Balance!$B234,Inyecciones!$C$2:$C$14185,Balance!T$5)</f>
        <v>14925.03472368763</v>
      </c>
      <c r="U234" s="13">
        <f>SUMIFS(Inyecciones!$E$2:$E$14185,Inyecciones!$A$2:$A$14185,Balance!U$4,Inyecciones!$B$2:$B$14185,Balance!$B234,Inyecciones!$C$2:$C$14185,Balance!U$5)</f>
        <v>14134.539747340061</v>
      </c>
      <c r="V234" s="13">
        <f>SUMIFS(Inyecciones!$E$2:$E$14185,Inyecciones!$A$2:$A$14185,Balance!V$4,Inyecciones!$B$2:$B$14185,Balance!$B234,Inyecciones!$C$2:$C$14185,Balance!V$5)</f>
        <v>25417.003190429328</v>
      </c>
      <c r="W234" s="13">
        <f>SUMIFS(Inyecciones!$E$2:$E$14185,Inyecciones!$A$2:$A$14185,Balance!W$4,Inyecciones!$B$2:$B$14185,Balance!$B234,Inyecciones!$C$2:$C$14185,Balance!W$5)</f>
        <v>26906.936446930369</v>
      </c>
      <c r="X234" s="13">
        <f>SUMIFS(Inyecciones!$E$2:$E$14185,Inyecciones!$A$2:$A$14185,Balance!X$4,Inyecciones!$B$2:$B$14185,Balance!$B234,Inyecciones!$C$2:$C$14185,Balance!X$5)</f>
        <v>11773.53956362351</v>
      </c>
      <c r="Y234" s="13">
        <f>SUMIFS(Inyecciones!$E$2:$E$14185,Inyecciones!$A$2:$A$14185,Balance!Y$4,Inyecciones!$B$2:$B$14185,Balance!$B234,Inyecciones!$C$2:$C$14185,Balance!Y$5)</f>
        <v>15597.3784238351</v>
      </c>
      <c r="Z234" s="14">
        <f>SUMIFS(Inyecciones!$E$2:$E$14185,Inyecciones!$A$2:$A$14185,Balance!Z$4,Inyecciones!$B$2:$B$14185,Balance!$B234,Inyecciones!$C$2:$C$14185,Balance!Z$5)</f>
        <v>22083.772065389829</v>
      </c>
      <c r="AA234" s="12">
        <f>SUMIFS(Inyecciones!$E$2:$E$14185,Inyecciones!$A$2:$A$14185,Balance!AA$4,Inyecciones!$B$2:$B$14185,Balance!$B234,Inyecciones!$C$2:$C$14185,Balance!AA$5)</f>
        <v>46810.427414898899</v>
      </c>
      <c r="AB234" s="13">
        <f>SUMIFS(Inyecciones!$E$2:$E$14185,Inyecciones!$A$2:$A$14185,Balance!AB$4,Inyecciones!$B$2:$B$14185,Balance!$B234,Inyecciones!$C$2:$C$14185,Balance!AB$5)</f>
        <v>48380.693176730732</v>
      </c>
      <c r="AC234" s="13">
        <f>SUMIFS(Inyecciones!$E$2:$E$14185,Inyecciones!$A$2:$A$14185,Balance!AC$4,Inyecciones!$B$2:$B$14185,Balance!$B234,Inyecciones!$C$2:$C$14185,Balance!AC$5)</f>
        <v>40445.957725512068</v>
      </c>
      <c r="AD234" s="13">
        <f>SUMIFS(Inyecciones!$E$2:$E$14185,Inyecciones!$A$2:$A$14185,Balance!AD$4,Inyecciones!$B$2:$B$14185,Balance!$B234,Inyecciones!$C$2:$C$14185,Balance!AD$5)</f>
        <v>32598.881771525619</v>
      </c>
      <c r="AE234" s="13">
        <f>SUMIFS(Inyecciones!$E$2:$E$14185,Inyecciones!$A$2:$A$14185,Balance!AE$4,Inyecciones!$B$2:$B$14185,Balance!$B234,Inyecciones!$C$2:$C$14185,Balance!AE$5)</f>
        <v>25175.742195383369</v>
      </c>
      <c r="AF234" s="13">
        <f>SUMIFS(Inyecciones!$E$2:$E$14185,Inyecciones!$A$2:$A$14185,Balance!AF$4,Inyecciones!$B$2:$B$14185,Balance!$B234,Inyecciones!$C$2:$C$14185,Balance!AF$5)</f>
        <v>16110.00894526967</v>
      </c>
      <c r="AG234" s="13">
        <f>SUMIFS(Inyecciones!$E$2:$E$14185,Inyecciones!$A$2:$A$14185,Balance!AG$4,Inyecciones!$B$2:$B$14185,Balance!$B234,Inyecciones!$C$2:$C$14185,Balance!AG$5)</f>
        <v>15474.61366803368</v>
      </c>
      <c r="AH234" s="13">
        <f>SUMIFS(Inyecciones!$E$2:$E$14185,Inyecciones!$A$2:$A$14185,Balance!AH$4,Inyecciones!$B$2:$B$14185,Balance!$B234,Inyecciones!$C$2:$C$14185,Balance!AH$5)</f>
        <v>28462.514175605149</v>
      </c>
      <c r="AI234" s="13">
        <f>SUMIFS(Inyecciones!$E$2:$E$14185,Inyecciones!$A$2:$A$14185,Balance!AI$4,Inyecciones!$B$2:$B$14185,Balance!$B234,Inyecciones!$C$2:$C$14185,Balance!AI$5)</f>
        <v>29325.5073121928</v>
      </c>
      <c r="AJ234" s="13">
        <f>SUMIFS(Inyecciones!$E$2:$E$14185,Inyecciones!$A$2:$A$14185,Balance!AJ$4,Inyecciones!$B$2:$B$14185,Balance!$B234,Inyecciones!$C$2:$C$14185,Balance!AJ$5)</f>
        <v>25719.208074866481</v>
      </c>
      <c r="AK234" s="13">
        <f>SUMIFS(Inyecciones!$E$2:$E$14185,Inyecciones!$A$2:$A$14185,Balance!AK$4,Inyecciones!$B$2:$B$14185,Balance!$B234,Inyecciones!$C$2:$C$14185,Balance!AK$5)</f>
        <v>30559.135717300549</v>
      </c>
      <c r="AL234" s="14">
        <f>SUMIFS(Inyecciones!$E$2:$E$14185,Inyecciones!$A$2:$A$14185,Balance!AL$4,Inyecciones!$B$2:$B$14185,Balance!$B234,Inyecciones!$C$2:$C$14185,Balance!AL$5)</f>
        <v>34597.228509720248</v>
      </c>
      <c r="AM234" s="13"/>
      <c r="AN234" s="12">
        <f>SUMIFS('Retiro Mensual'!$E$2:$E$2629,'Retiro Mensual'!$A$2:$A$2629,AN$4,'Retiro Mensual'!$B$2:$B$2629,$B234,'Retiro Mensual'!$C$2:$C$2629,AN$5)</f>
        <v>0</v>
      </c>
      <c r="AO234" s="13">
        <f>SUMIFS('Retiro Mensual'!$E$2:$E$2629,'Retiro Mensual'!$A$2:$A$2629,AO$4,'Retiro Mensual'!$B$2:$B$2629,$B234,'Retiro Mensual'!$C$2:$C$2629,AO$5)</f>
        <v>0</v>
      </c>
      <c r="AP234" s="13">
        <f>SUMIFS('Retiro Mensual'!$E$2:$E$2629,'Retiro Mensual'!$A$2:$A$2629,AP$4,'Retiro Mensual'!$B$2:$B$2629,$B234,'Retiro Mensual'!$C$2:$C$2629,AP$5)</f>
        <v>0</v>
      </c>
      <c r="AQ234" s="13">
        <f>SUMIFS('Retiro Mensual'!$E$2:$E$2629,'Retiro Mensual'!$A$2:$A$2629,AQ$4,'Retiro Mensual'!$B$2:$B$2629,$B234,'Retiro Mensual'!$C$2:$C$2629,AQ$5)</f>
        <v>0</v>
      </c>
      <c r="AR234" s="13">
        <f>SUMIFS('Retiro Mensual'!$E$2:$E$2629,'Retiro Mensual'!$A$2:$A$2629,AR$4,'Retiro Mensual'!$B$2:$B$2629,$B234,'Retiro Mensual'!$C$2:$C$2629,AR$5)</f>
        <v>0</v>
      </c>
      <c r="AS234" s="13">
        <f>SUMIFS('Retiro Mensual'!$E$2:$E$2629,'Retiro Mensual'!$A$2:$A$2629,AS$4,'Retiro Mensual'!$B$2:$B$2629,$B234,'Retiro Mensual'!$C$2:$C$2629,AS$5)</f>
        <v>0</v>
      </c>
      <c r="AT234" s="13">
        <f>SUMIFS('Retiro Mensual'!$E$2:$E$2629,'Retiro Mensual'!$A$2:$A$2629,AT$4,'Retiro Mensual'!$B$2:$B$2629,$B234,'Retiro Mensual'!$C$2:$C$2629,AT$5)</f>
        <v>0</v>
      </c>
      <c r="AU234" s="13">
        <f>SUMIFS('Retiro Mensual'!$E$2:$E$2629,'Retiro Mensual'!$A$2:$A$2629,AU$4,'Retiro Mensual'!$B$2:$B$2629,$B234,'Retiro Mensual'!$C$2:$C$2629,AU$5)</f>
        <v>0</v>
      </c>
      <c r="AV234" s="13">
        <f>SUMIFS('Retiro Mensual'!$E$2:$E$2629,'Retiro Mensual'!$A$2:$A$2629,AV$4,'Retiro Mensual'!$B$2:$B$2629,$B234,'Retiro Mensual'!$C$2:$C$2629,AV$5)</f>
        <v>0</v>
      </c>
      <c r="AW234" s="13">
        <f>SUMIFS('Retiro Mensual'!$E$2:$E$2629,'Retiro Mensual'!$A$2:$A$2629,AW$4,'Retiro Mensual'!$B$2:$B$2629,$B234,'Retiro Mensual'!$C$2:$C$2629,AW$5)</f>
        <v>0</v>
      </c>
      <c r="AX234" s="13">
        <f>SUMIFS('Retiro Mensual'!$E$2:$E$2629,'Retiro Mensual'!$A$2:$A$2629,AX$4,'Retiro Mensual'!$B$2:$B$2629,$B234,'Retiro Mensual'!$C$2:$C$2629,AX$5)</f>
        <v>0</v>
      </c>
      <c r="AY234" s="14">
        <f>SUMIFS('Retiro Mensual'!$E$2:$E$2629,'Retiro Mensual'!$A$2:$A$2629,AY$4,'Retiro Mensual'!$B$2:$B$2629,$B234,'Retiro Mensual'!$C$2:$C$2629,AY$5)</f>
        <v>0</v>
      </c>
      <c r="AZ234" s="12">
        <f>SUMIFS('Retiro Mensual'!$E$2:$E$2629,'Retiro Mensual'!$A$2:$A$2629,AZ$4,'Retiro Mensual'!$B$2:$B$2629,$B234,'Retiro Mensual'!$C$2:$C$2629,AZ$5)</f>
        <v>0</v>
      </c>
      <c r="BA234" s="13">
        <f>SUMIFS('Retiro Mensual'!$E$2:$E$2629,'Retiro Mensual'!$A$2:$A$2629,BA$4,'Retiro Mensual'!$B$2:$B$2629,$B234,'Retiro Mensual'!$C$2:$C$2629,BA$5)</f>
        <v>0</v>
      </c>
      <c r="BB234" s="13">
        <f>SUMIFS('Retiro Mensual'!$E$2:$E$2629,'Retiro Mensual'!$A$2:$A$2629,BB$4,'Retiro Mensual'!$B$2:$B$2629,$B234,'Retiro Mensual'!$C$2:$C$2629,BB$5)</f>
        <v>0</v>
      </c>
      <c r="BC234" s="13">
        <f>SUMIFS('Retiro Mensual'!$E$2:$E$2629,'Retiro Mensual'!$A$2:$A$2629,BC$4,'Retiro Mensual'!$B$2:$B$2629,$B234,'Retiro Mensual'!$C$2:$C$2629,BC$5)</f>
        <v>0</v>
      </c>
      <c r="BD234" s="13">
        <f>SUMIFS('Retiro Mensual'!$E$2:$E$2629,'Retiro Mensual'!$A$2:$A$2629,BD$4,'Retiro Mensual'!$B$2:$B$2629,$B234,'Retiro Mensual'!$C$2:$C$2629,BD$5)</f>
        <v>0</v>
      </c>
      <c r="BE234" s="13">
        <f>SUMIFS('Retiro Mensual'!$E$2:$E$2629,'Retiro Mensual'!$A$2:$A$2629,BE$4,'Retiro Mensual'!$B$2:$B$2629,$B234,'Retiro Mensual'!$C$2:$C$2629,BE$5)</f>
        <v>0</v>
      </c>
      <c r="BF234" s="13">
        <f>SUMIFS('Retiro Mensual'!$E$2:$E$2629,'Retiro Mensual'!$A$2:$A$2629,BF$4,'Retiro Mensual'!$B$2:$B$2629,$B234,'Retiro Mensual'!$C$2:$C$2629,BF$5)</f>
        <v>0</v>
      </c>
      <c r="BG234" s="13">
        <f>SUMIFS('Retiro Mensual'!$E$2:$E$2629,'Retiro Mensual'!$A$2:$A$2629,BG$4,'Retiro Mensual'!$B$2:$B$2629,$B234,'Retiro Mensual'!$C$2:$C$2629,BG$5)</f>
        <v>0</v>
      </c>
      <c r="BH234" s="13">
        <f>SUMIFS('Retiro Mensual'!$E$2:$E$2629,'Retiro Mensual'!$A$2:$A$2629,BH$4,'Retiro Mensual'!$B$2:$B$2629,$B234,'Retiro Mensual'!$C$2:$C$2629,BH$5)</f>
        <v>0</v>
      </c>
      <c r="BI234" s="13">
        <f>SUMIFS('Retiro Mensual'!$E$2:$E$2629,'Retiro Mensual'!$A$2:$A$2629,BI$4,'Retiro Mensual'!$B$2:$B$2629,$B234,'Retiro Mensual'!$C$2:$C$2629,BI$5)</f>
        <v>0</v>
      </c>
      <c r="BJ234" s="13">
        <f>SUMIFS('Retiro Mensual'!$E$2:$E$2629,'Retiro Mensual'!$A$2:$A$2629,BJ$4,'Retiro Mensual'!$B$2:$B$2629,$B234,'Retiro Mensual'!$C$2:$C$2629,BJ$5)</f>
        <v>0</v>
      </c>
      <c r="BK234" s="14">
        <f>SUMIFS('Retiro Mensual'!$E$2:$E$2629,'Retiro Mensual'!$A$2:$A$2629,BK$4,'Retiro Mensual'!$B$2:$B$2629,$B234,'Retiro Mensual'!$C$2:$C$2629,BK$5)</f>
        <v>0</v>
      </c>
      <c r="BL234" s="12">
        <f>SUMIFS('Retiro Mensual'!$E$2:$E$2629,'Retiro Mensual'!$A$2:$A$2629,BL$4,'Retiro Mensual'!$B$2:$B$2629,$B234,'Retiro Mensual'!$C$2:$C$2629,BL$5)</f>
        <v>0</v>
      </c>
      <c r="BM234" s="13">
        <f>SUMIFS('Retiro Mensual'!$E$2:$E$2629,'Retiro Mensual'!$A$2:$A$2629,BM$4,'Retiro Mensual'!$B$2:$B$2629,$B234,'Retiro Mensual'!$C$2:$C$2629,BM$5)</f>
        <v>0</v>
      </c>
      <c r="BN234" s="13">
        <f>SUMIFS('Retiro Mensual'!$E$2:$E$2629,'Retiro Mensual'!$A$2:$A$2629,BN$4,'Retiro Mensual'!$B$2:$B$2629,$B234,'Retiro Mensual'!$C$2:$C$2629,BN$5)</f>
        <v>0</v>
      </c>
      <c r="BO234" s="13">
        <f>SUMIFS('Retiro Mensual'!$E$2:$E$2629,'Retiro Mensual'!$A$2:$A$2629,BO$4,'Retiro Mensual'!$B$2:$B$2629,$B234,'Retiro Mensual'!$C$2:$C$2629,BO$5)</f>
        <v>0</v>
      </c>
      <c r="BP234" s="13">
        <f>SUMIFS('Retiro Mensual'!$E$2:$E$2629,'Retiro Mensual'!$A$2:$A$2629,BP$4,'Retiro Mensual'!$B$2:$B$2629,$B234,'Retiro Mensual'!$C$2:$C$2629,BP$5)</f>
        <v>0</v>
      </c>
      <c r="BQ234" s="13">
        <f>SUMIFS('Retiro Mensual'!$E$2:$E$2629,'Retiro Mensual'!$A$2:$A$2629,BQ$4,'Retiro Mensual'!$B$2:$B$2629,$B234,'Retiro Mensual'!$C$2:$C$2629,BQ$5)</f>
        <v>0</v>
      </c>
      <c r="BR234" s="13">
        <f>SUMIFS('Retiro Mensual'!$E$2:$E$2629,'Retiro Mensual'!$A$2:$A$2629,BR$4,'Retiro Mensual'!$B$2:$B$2629,$B234,'Retiro Mensual'!$C$2:$C$2629,BR$5)</f>
        <v>0</v>
      </c>
      <c r="BS234" s="13">
        <f>SUMIFS('Retiro Mensual'!$E$2:$E$2629,'Retiro Mensual'!$A$2:$A$2629,BS$4,'Retiro Mensual'!$B$2:$B$2629,$B234,'Retiro Mensual'!$C$2:$C$2629,BS$5)</f>
        <v>0</v>
      </c>
      <c r="BT234" s="13">
        <f>SUMIFS('Retiro Mensual'!$E$2:$E$2629,'Retiro Mensual'!$A$2:$A$2629,BT$4,'Retiro Mensual'!$B$2:$B$2629,$B234,'Retiro Mensual'!$C$2:$C$2629,BT$5)</f>
        <v>0</v>
      </c>
      <c r="BU234" s="13">
        <f>SUMIFS('Retiro Mensual'!$E$2:$E$2629,'Retiro Mensual'!$A$2:$A$2629,BU$4,'Retiro Mensual'!$B$2:$B$2629,$B234,'Retiro Mensual'!$C$2:$C$2629,BU$5)</f>
        <v>0</v>
      </c>
      <c r="BV234" s="13">
        <f>SUMIFS('Retiro Mensual'!$E$2:$E$2629,'Retiro Mensual'!$A$2:$A$2629,BV$4,'Retiro Mensual'!$B$2:$B$2629,$B234,'Retiro Mensual'!$C$2:$C$2629,BV$5)</f>
        <v>0</v>
      </c>
      <c r="BW234" s="14">
        <f>SUMIFS('Retiro Mensual'!$E$2:$E$2629,'Retiro Mensual'!$A$2:$A$2629,BW$4,'Retiro Mensual'!$B$2:$B$2629,$B234,'Retiro Mensual'!$C$2:$C$2629,BW$5)</f>
        <v>0</v>
      </c>
      <c r="BX234" s="13"/>
      <c r="BY234" s="12">
        <f>SUMIFS('Compra Ventas'!$E$2:$E$2700,'Compra Ventas'!$A$2:$A$2700,BY$4,'Compra Ventas'!$B$2:$B$2700,$B234,'Compra Ventas'!$C$2:$C$2700,BY$5)</f>
        <v>0</v>
      </c>
      <c r="BZ234" s="13">
        <f>SUMIFS('Compra Ventas'!$E$2:$E$2700,'Compra Ventas'!$A$2:$A$2700,BZ$4,'Compra Ventas'!$B$2:$B$2700,$B234,'Compra Ventas'!$C$2:$C$2700,BZ$5)</f>
        <v>0</v>
      </c>
      <c r="CA234" s="13">
        <f>SUMIFS('Compra Ventas'!$E$2:$E$2700,'Compra Ventas'!$A$2:$A$2700,CA$4,'Compra Ventas'!$B$2:$B$2700,$B234,'Compra Ventas'!$C$2:$C$2700,CA$5)</f>
        <v>0</v>
      </c>
      <c r="CB234" s="13">
        <f>SUMIFS('Compra Ventas'!$E$2:$E$2700,'Compra Ventas'!$A$2:$A$2700,CB$4,'Compra Ventas'!$B$2:$B$2700,$B234,'Compra Ventas'!$C$2:$C$2700,CB$5)</f>
        <v>0</v>
      </c>
      <c r="CC234" s="13">
        <f>SUMIFS('Compra Ventas'!$E$2:$E$2700,'Compra Ventas'!$A$2:$A$2700,CC$4,'Compra Ventas'!$B$2:$B$2700,$B234,'Compra Ventas'!$C$2:$C$2700,CC$5)</f>
        <v>0</v>
      </c>
      <c r="CD234" s="13">
        <f>SUMIFS('Compra Ventas'!$E$2:$E$2700,'Compra Ventas'!$A$2:$A$2700,CD$4,'Compra Ventas'!$B$2:$B$2700,$B234,'Compra Ventas'!$C$2:$C$2700,CD$5)</f>
        <v>0</v>
      </c>
      <c r="CE234" s="13">
        <f>SUMIFS('Compra Ventas'!$E$2:$E$2700,'Compra Ventas'!$A$2:$A$2700,CE$4,'Compra Ventas'!$B$2:$B$2700,$B234,'Compra Ventas'!$C$2:$C$2700,CE$5)</f>
        <v>0</v>
      </c>
      <c r="CF234" s="13">
        <f>SUMIFS('Compra Ventas'!$E$2:$E$2700,'Compra Ventas'!$A$2:$A$2700,CF$4,'Compra Ventas'!$B$2:$B$2700,$B234,'Compra Ventas'!$C$2:$C$2700,CF$5)</f>
        <v>0</v>
      </c>
      <c r="CG234" s="13">
        <f>SUMIFS('Compra Ventas'!$E$2:$E$2700,'Compra Ventas'!$A$2:$A$2700,CG$4,'Compra Ventas'!$B$2:$B$2700,$B234,'Compra Ventas'!$C$2:$C$2700,CG$5)</f>
        <v>0</v>
      </c>
      <c r="CH234" s="13">
        <f>SUMIFS('Compra Ventas'!$E$2:$E$2700,'Compra Ventas'!$A$2:$A$2700,CH$4,'Compra Ventas'!$B$2:$B$2700,$B234,'Compra Ventas'!$C$2:$C$2700,CH$5)</f>
        <v>0</v>
      </c>
      <c r="CI234" s="13">
        <f>SUMIFS('Compra Ventas'!$E$2:$E$2700,'Compra Ventas'!$A$2:$A$2700,CI$4,'Compra Ventas'!$B$2:$B$2700,$B234,'Compra Ventas'!$C$2:$C$2700,CI$5)</f>
        <v>0</v>
      </c>
      <c r="CJ234" s="14">
        <f>SUMIFS('Compra Ventas'!$E$2:$E$2700,'Compra Ventas'!$A$2:$A$2700,CJ$4,'Compra Ventas'!$B$2:$B$2700,$B234,'Compra Ventas'!$C$2:$C$2700,CJ$5)</f>
        <v>0</v>
      </c>
      <c r="CK234" s="12">
        <f>SUMIFS('Compra Ventas'!$E$2:$E$2700,'Compra Ventas'!$A$2:$A$2700,CK$4,'Compra Ventas'!$B$2:$B$2700,$B234,'Compra Ventas'!$C$2:$C$2700,CK$5)</f>
        <v>0</v>
      </c>
      <c r="CL234" s="13">
        <f>SUMIFS('Compra Ventas'!$E$2:$E$2700,'Compra Ventas'!$A$2:$A$2700,CL$4,'Compra Ventas'!$B$2:$B$2700,$B234,'Compra Ventas'!$C$2:$C$2700,CL$5)</f>
        <v>0</v>
      </c>
      <c r="CM234" s="13">
        <f>SUMIFS('Compra Ventas'!$E$2:$E$2700,'Compra Ventas'!$A$2:$A$2700,CM$4,'Compra Ventas'!$B$2:$B$2700,$B234,'Compra Ventas'!$C$2:$C$2700,CM$5)</f>
        <v>0</v>
      </c>
      <c r="CN234" s="13">
        <f>SUMIFS('Compra Ventas'!$E$2:$E$2700,'Compra Ventas'!$A$2:$A$2700,CN$4,'Compra Ventas'!$B$2:$B$2700,$B234,'Compra Ventas'!$C$2:$C$2700,CN$5)</f>
        <v>0</v>
      </c>
      <c r="CO234" s="13">
        <f>SUMIFS('Compra Ventas'!$E$2:$E$2700,'Compra Ventas'!$A$2:$A$2700,CO$4,'Compra Ventas'!$B$2:$B$2700,$B234,'Compra Ventas'!$C$2:$C$2700,CO$5)</f>
        <v>0</v>
      </c>
      <c r="CP234" s="13">
        <f>SUMIFS('Compra Ventas'!$E$2:$E$2700,'Compra Ventas'!$A$2:$A$2700,CP$4,'Compra Ventas'!$B$2:$B$2700,$B234,'Compra Ventas'!$C$2:$C$2700,CP$5)</f>
        <v>0</v>
      </c>
      <c r="CQ234" s="13">
        <f>SUMIFS('Compra Ventas'!$E$2:$E$2700,'Compra Ventas'!$A$2:$A$2700,CQ$4,'Compra Ventas'!$B$2:$B$2700,$B234,'Compra Ventas'!$C$2:$C$2700,CQ$5)</f>
        <v>0</v>
      </c>
      <c r="CR234" s="13">
        <f>SUMIFS('Compra Ventas'!$E$2:$E$2700,'Compra Ventas'!$A$2:$A$2700,CR$4,'Compra Ventas'!$B$2:$B$2700,$B234,'Compra Ventas'!$C$2:$C$2700,CR$5)</f>
        <v>0</v>
      </c>
      <c r="CS234" s="13">
        <f>SUMIFS('Compra Ventas'!$E$2:$E$2700,'Compra Ventas'!$A$2:$A$2700,CS$4,'Compra Ventas'!$B$2:$B$2700,$B234,'Compra Ventas'!$C$2:$C$2700,CS$5)</f>
        <v>0</v>
      </c>
      <c r="CT234" s="13">
        <f>SUMIFS('Compra Ventas'!$E$2:$E$2700,'Compra Ventas'!$A$2:$A$2700,CT$4,'Compra Ventas'!$B$2:$B$2700,$B234,'Compra Ventas'!$C$2:$C$2700,CT$5)</f>
        <v>0</v>
      </c>
      <c r="CU234" s="13">
        <f>SUMIFS('Compra Ventas'!$E$2:$E$2700,'Compra Ventas'!$A$2:$A$2700,CU$4,'Compra Ventas'!$B$2:$B$2700,$B234,'Compra Ventas'!$C$2:$C$2700,CU$5)</f>
        <v>0</v>
      </c>
      <c r="CV234" s="14">
        <f>SUMIFS('Compra Ventas'!$E$2:$E$2700,'Compra Ventas'!$A$2:$A$2700,CV$4,'Compra Ventas'!$B$2:$B$2700,$B234,'Compra Ventas'!$C$2:$C$2700,CV$5)</f>
        <v>0</v>
      </c>
      <c r="CW234" s="12">
        <f>SUMIFS('Compra Ventas'!$E$2:$E$2700,'Compra Ventas'!$A$2:$A$2700,CW$4,'Compra Ventas'!$B$2:$B$2700,$B234,'Compra Ventas'!$C$2:$C$2700,CW$5)</f>
        <v>0</v>
      </c>
      <c r="CX234" s="13">
        <f>SUMIFS('Compra Ventas'!$E$2:$E$2700,'Compra Ventas'!$A$2:$A$2700,CX$4,'Compra Ventas'!$B$2:$B$2700,$B234,'Compra Ventas'!$C$2:$C$2700,CX$5)</f>
        <v>0</v>
      </c>
      <c r="CY234" s="13">
        <f>SUMIFS('Compra Ventas'!$E$2:$E$2700,'Compra Ventas'!$A$2:$A$2700,CY$4,'Compra Ventas'!$B$2:$B$2700,$B234,'Compra Ventas'!$C$2:$C$2700,CY$5)</f>
        <v>0</v>
      </c>
      <c r="CZ234" s="13">
        <f>SUMIFS('Compra Ventas'!$E$2:$E$2700,'Compra Ventas'!$A$2:$A$2700,CZ$4,'Compra Ventas'!$B$2:$B$2700,$B234,'Compra Ventas'!$C$2:$C$2700,CZ$5)</f>
        <v>0</v>
      </c>
      <c r="DA234" s="13">
        <f>SUMIFS('Compra Ventas'!$E$2:$E$2700,'Compra Ventas'!$A$2:$A$2700,DA$4,'Compra Ventas'!$B$2:$B$2700,$B234,'Compra Ventas'!$C$2:$C$2700,DA$5)</f>
        <v>0</v>
      </c>
      <c r="DB234" s="13">
        <f>SUMIFS('Compra Ventas'!$E$2:$E$2700,'Compra Ventas'!$A$2:$A$2700,DB$4,'Compra Ventas'!$B$2:$B$2700,$B234,'Compra Ventas'!$C$2:$C$2700,DB$5)</f>
        <v>0</v>
      </c>
      <c r="DC234" s="13">
        <f>SUMIFS('Compra Ventas'!$E$2:$E$2700,'Compra Ventas'!$A$2:$A$2700,DC$4,'Compra Ventas'!$B$2:$B$2700,$B234,'Compra Ventas'!$C$2:$C$2700,DC$5)</f>
        <v>0</v>
      </c>
      <c r="DD234" s="13">
        <f>SUMIFS('Compra Ventas'!$E$2:$E$2700,'Compra Ventas'!$A$2:$A$2700,DD$4,'Compra Ventas'!$B$2:$B$2700,$B234,'Compra Ventas'!$C$2:$C$2700,DD$5)</f>
        <v>0</v>
      </c>
      <c r="DE234" s="13">
        <f>SUMIFS('Compra Ventas'!$E$2:$E$2700,'Compra Ventas'!$A$2:$A$2700,DE$4,'Compra Ventas'!$B$2:$B$2700,$B234,'Compra Ventas'!$C$2:$C$2700,DE$5)</f>
        <v>0</v>
      </c>
      <c r="DF234" s="13">
        <f>SUMIFS('Compra Ventas'!$E$2:$E$2700,'Compra Ventas'!$A$2:$A$2700,DF$4,'Compra Ventas'!$B$2:$B$2700,$B234,'Compra Ventas'!$C$2:$C$2700,DF$5)</f>
        <v>0</v>
      </c>
      <c r="DG234" s="13">
        <f>SUMIFS('Compra Ventas'!$E$2:$E$2700,'Compra Ventas'!$A$2:$A$2700,DG$4,'Compra Ventas'!$B$2:$B$2700,$B234,'Compra Ventas'!$C$2:$C$2700,DG$5)</f>
        <v>0</v>
      </c>
      <c r="DH234" s="14">
        <f>SUMIFS('Compra Ventas'!$E$2:$E$2700,'Compra Ventas'!$A$2:$A$2700,DH$4,'Compra Ventas'!$B$2:$B$2700,$B234,'Compra Ventas'!$C$2:$C$2700,DH$5)</f>
        <v>0</v>
      </c>
      <c r="DI234" s="84"/>
      <c r="DJ234" s="98">
        <f>SUMIFS('Ajuste Ciclado'!D$5:D$47,'Ajuste Ciclado'!$C$5:$C$47,Balance!DJ$4,'Ajuste Ciclado'!$B$5:$B$47,Balance!$B234)</f>
        <v>0</v>
      </c>
      <c r="DK234" s="99">
        <f>SUMIFS('Ajuste Ciclado'!E$5:E$47,'Ajuste Ciclado'!$C$5:$C$47,Balance!DK$4,'Ajuste Ciclado'!$B$5:$B$47,Balance!$B234)</f>
        <v>0</v>
      </c>
      <c r="DL234" s="99">
        <f>SUMIFS('Ajuste Ciclado'!F$5:F$47,'Ajuste Ciclado'!$C$5:$C$47,Balance!DL$4,'Ajuste Ciclado'!$B$5:$B$47,Balance!$B234)</f>
        <v>0</v>
      </c>
      <c r="DM234" s="99">
        <f>SUMIFS('Ajuste Ciclado'!G$5:G$47,'Ajuste Ciclado'!$C$5:$C$47,Balance!DM$4,'Ajuste Ciclado'!$B$5:$B$47,Balance!$B234)</f>
        <v>0</v>
      </c>
      <c r="DN234" s="99">
        <f>SUMIFS('Ajuste Ciclado'!H$5:H$47,'Ajuste Ciclado'!$C$5:$C$47,Balance!DN$4,'Ajuste Ciclado'!$B$5:$B$47,Balance!$B234)</f>
        <v>0</v>
      </c>
      <c r="DO234" s="99">
        <f>SUMIFS('Ajuste Ciclado'!I$5:I$47,'Ajuste Ciclado'!$C$5:$C$47,Balance!DO$4,'Ajuste Ciclado'!$B$5:$B$47,Balance!$B234)</f>
        <v>0</v>
      </c>
      <c r="DP234" s="99">
        <f>SUMIFS('Ajuste Ciclado'!J$5:J$47,'Ajuste Ciclado'!$C$5:$C$47,Balance!DP$4,'Ajuste Ciclado'!$B$5:$B$47,Balance!$B234)</f>
        <v>0</v>
      </c>
      <c r="DQ234" s="99">
        <f>SUMIFS('Ajuste Ciclado'!K$5:K$47,'Ajuste Ciclado'!$C$5:$C$47,Balance!DQ$4,'Ajuste Ciclado'!$B$5:$B$47,Balance!$B234)</f>
        <v>0</v>
      </c>
      <c r="DR234" s="99">
        <f>SUMIFS('Ajuste Ciclado'!L$5:L$47,'Ajuste Ciclado'!$C$5:$C$47,Balance!DR$4,'Ajuste Ciclado'!$B$5:$B$47,Balance!$B234)</f>
        <v>0</v>
      </c>
      <c r="DS234" s="99">
        <f>SUMIFS('Ajuste Ciclado'!M$5:M$47,'Ajuste Ciclado'!$C$5:$C$47,Balance!DS$4,'Ajuste Ciclado'!$B$5:$B$47,Balance!$B234)</f>
        <v>0</v>
      </c>
      <c r="DT234" s="99">
        <f>SUMIFS('Ajuste Ciclado'!N$5:N$47,'Ajuste Ciclado'!$C$5:$C$47,Balance!DT$4,'Ajuste Ciclado'!$B$5:$B$47,Balance!$B234)</f>
        <v>0</v>
      </c>
      <c r="DU234" s="100">
        <f>SUMIFS('Ajuste Ciclado'!O$5:O$47,'Ajuste Ciclado'!$C$5:$C$47,Balance!DU$4,'Ajuste Ciclado'!$B$5:$B$47,Balance!$B234)</f>
        <v>0</v>
      </c>
      <c r="DV234" s="98">
        <f>SUMIFS('Ajuste Ciclado'!D$5:D$47,'Ajuste Ciclado'!$C$5:$C$47,Balance!DV$4,'Ajuste Ciclado'!$B$5:$B$47,Balance!$B234)</f>
        <v>0</v>
      </c>
      <c r="DW234" s="99">
        <f>SUMIFS('Ajuste Ciclado'!E$5:E$47,'Ajuste Ciclado'!$C$5:$C$47,Balance!DW$4,'Ajuste Ciclado'!$B$5:$B$47,Balance!$B234)</f>
        <v>0</v>
      </c>
      <c r="DX234" s="99">
        <f>SUMIFS('Ajuste Ciclado'!F$5:F$47,'Ajuste Ciclado'!$C$5:$C$47,Balance!DX$4,'Ajuste Ciclado'!$B$5:$B$47,Balance!$B234)</f>
        <v>0</v>
      </c>
      <c r="DY234" s="99">
        <f>SUMIFS('Ajuste Ciclado'!G$5:G$47,'Ajuste Ciclado'!$C$5:$C$47,Balance!DY$4,'Ajuste Ciclado'!$B$5:$B$47,Balance!$B234)</f>
        <v>0</v>
      </c>
      <c r="DZ234" s="99">
        <f>SUMIFS('Ajuste Ciclado'!H$5:H$47,'Ajuste Ciclado'!$C$5:$C$47,Balance!DZ$4,'Ajuste Ciclado'!$B$5:$B$47,Balance!$B234)</f>
        <v>0</v>
      </c>
      <c r="EA234" s="99">
        <f>SUMIFS('Ajuste Ciclado'!I$5:I$47,'Ajuste Ciclado'!$C$5:$C$47,Balance!EA$4,'Ajuste Ciclado'!$B$5:$B$47,Balance!$B234)</f>
        <v>0</v>
      </c>
      <c r="EB234" s="99">
        <f>SUMIFS('Ajuste Ciclado'!J$5:J$47,'Ajuste Ciclado'!$C$5:$C$47,Balance!EB$4,'Ajuste Ciclado'!$B$5:$B$47,Balance!$B234)</f>
        <v>0</v>
      </c>
      <c r="EC234" s="99">
        <f>SUMIFS('Ajuste Ciclado'!K$5:K$47,'Ajuste Ciclado'!$C$5:$C$47,Balance!EC$4,'Ajuste Ciclado'!$B$5:$B$47,Balance!$B234)</f>
        <v>0</v>
      </c>
      <c r="ED234" s="99">
        <f>SUMIFS('Ajuste Ciclado'!L$5:L$47,'Ajuste Ciclado'!$C$5:$C$47,Balance!ED$4,'Ajuste Ciclado'!$B$5:$B$47,Balance!$B234)</f>
        <v>0</v>
      </c>
      <c r="EE234" s="99">
        <f>SUMIFS('Ajuste Ciclado'!M$5:M$47,'Ajuste Ciclado'!$C$5:$C$47,Balance!EE$4,'Ajuste Ciclado'!$B$5:$B$47,Balance!$B234)</f>
        <v>0</v>
      </c>
      <c r="EF234" s="99">
        <f>SUMIFS('Ajuste Ciclado'!N$5:N$47,'Ajuste Ciclado'!$C$5:$C$47,Balance!EF$4,'Ajuste Ciclado'!$B$5:$B$47,Balance!$B234)</f>
        <v>0</v>
      </c>
      <c r="EG234" s="100">
        <f>SUMIFS('Ajuste Ciclado'!O$5:O$47,'Ajuste Ciclado'!$C$5:$C$47,Balance!EG$4,'Ajuste Ciclado'!$B$5:$B$47,Balance!$B234)</f>
        <v>0</v>
      </c>
      <c r="EH234" s="98">
        <f>SUMIFS('Ajuste Ciclado'!D$5:D$47,'Ajuste Ciclado'!$C$5:$C$47,Balance!EH$4,'Ajuste Ciclado'!$B$5:$B$47,Balance!$B234)</f>
        <v>0</v>
      </c>
      <c r="EI234" s="99">
        <f>SUMIFS('Ajuste Ciclado'!E$5:E$47,'Ajuste Ciclado'!$C$5:$C$47,Balance!EI$4,'Ajuste Ciclado'!$B$5:$B$47,Balance!$B234)</f>
        <v>0</v>
      </c>
      <c r="EJ234" s="99">
        <f>SUMIFS('Ajuste Ciclado'!F$5:F$47,'Ajuste Ciclado'!$C$5:$C$47,Balance!EJ$4,'Ajuste Ciclado'!$B$5:$B$47,Balance!$B234)</f>
        <v>0</v>
      </c>
      <c r="EK234" s="99">
        <f>SUMIFS('Ajuste Ciclado'!G$5:G$47,'Ajuste Ciclado'!$C$5:$C$47,Balance!EK$4,'Ajuste Ciclado'!$B$5:$B$47,Balance!$B234)</f>
        <v>0</v>
      </c>
      <c r="EL234" s="99">
        <f>SUMIFS('Ajuste Ciclado'!H$5:H$47,'Ajuste Ciclado'!$C$5:$C$47,Balance!EL$4,'Ajuste Ciclado'!$B$5:$B$47,Balance!$B234)</f>
        <v>0</v>
      </c>
      <c r="EM234" s="99">
        <f>SUMIFS('Ajuste Ciclado'!I$5:I$47,'Ajuste Ciclado'!$C$5:$C$47,Balance!EM$4,'Ajuste Ciclado'!$B$5:$B$47,Balance!$B234)</f>
        <v>0</v>
      </c>
      <c r="EN234" s="99">
        <f>SUMIFS('Ajuste Ciclado'!J$5:J$47,'Ajuste Ciclado'!$C$5:$C$47,Balance!EN$4,'Ajuste Ciclado'!$B$5:$B$47,Balance!$B234)</f>
        <v>0</v>
      </c>
      <c r="EO234" s="99">
        <f>SUMIFS('Ajuste Ciclado'!K$5:K$47,'Ajuste Ciclado'!$C$5:$C$47,Balance!EO$4,'Ajuste Ciclado'!$B$5:$B$47,Balance!$B234)</f>
        <v>0</v>
      </c>
      <c r="EP234" s="99">
        <f>SUMIFS('Ajuste Ciclado'!L$5:L$47,'Ajuste Ciclado'!$C$5:$C$47,Balance!EP$4,'Ajuste Ciclado'!$B$5:$B$47,Balance!$B234)</f>
        <v>0</v>
      </c>
      <c r="EQ234" s="99">
        <f>SUMIFS('Ajuste Ciclado'!M$5:M$47,'Ajuste Ciclado'!$C$5:$C$47,Balance!EQ$4,'Ajuste Ciclado'!$B$5:$B$47,Balance!$B234)</f>
        <v>0</v>
      </c>
      <c r="ER234" s="99">
        <f>SUMIFS('Ajuste Ciclado'!N$5:N$47,'Ajuste Ciclado'!$C$5:$C$47,Balance!ER$4,'Ajuste Ciclado'!$B$5:$B$47,Balance!$B234)</f>
        <v>0</v>
      </c>
      <c r="ES234" s="100">
        <f>SUMIFS('Ajuste Ciclado'!O$5:O$47,'Ajuste Ciclado'!$C$5:$C$47,Balance!ES$4,'Ajuste Ciclado'!$B$5:$B$47,Balance!$B234)</f>
        <v>0</v>
      </c>
      <c r="ET234" s="84"/>
      <c r="EU234" s="12">
        <f t="shared" si="328"/>
        <v>46698.182542571907</v>
      </c>
      <c r="EV234" s="13">
        <f t="shared" si="293"/>
        <v>48042.19197035674</v>
      </c>
      <c r="EW234" s="13">
        <f t="shared" si="294"/>
        <v>40203.714727513943</v>
      </c>
      <c r="EX234" s="13">
        <f t="shared" si="295"/>
        <v>30936.314993050692</v>
      </c>
      <c r="EY234" s="13">
        <f t="shared" si="296"/>
        <v>24724.653020385071</v>
      </c>
      <c r="EZ234" s="13">
        <f t="shared" si="297"/>
        <v>14764.242200983261</v>
      </c>
      <c r="FA234" s="13">
        <f t="shared" si="298"/>
        <v>13357.899202825231</v>
      </c>
      <c r="FB234" s="13">
        <f t="shared" si="299"/>
        <v>25274.202602099958</v>
      </c>
      <c r="FC234" s="13">
        <f t="shared" si="300"/>
        <v>26401.2715250418</v>
      </c>
      <c r="FD234" s="13">
        <f t="shared" si="301"/>
        <v>7839.1637381994369</v>
      </c>
      <c r="FE234" s="13">
        <f t="shared" si="302"/>
        <v>3679.4908435628249</v>
      </c>
      <c r="FF234" s="14">
        <f t="shared" si="303"/>
        <v>6610.1330542764199</v>
      </c>
      <c r="FG234" s="12">
        <f t="shared" si="304"/>
        <v>46794.30537882034</v>
      </c>
      <c r="FH234" s="13">
        <f t="shared" si="305"/>
        <v>48363.819379359637</v>
      </c>
      <c r="FI234" s="13">
        <f t="shared" si="306"/>
        <v>40598.338582729833</v>
      </c>
      <c r="FJ234" s="13">
        <f t="shared" si="307"/>
        <v>32841.143908041653</v>
      </c>
      <c r="FK234" s="13">
        <f t="shared" si="308"/>
        <v>23971.37852337418</v>
      </c>
      <c r="FL234" s="13">
        <f t="shared" si="309"/>
        <v>14925.03472368763</v>
      </c>
      <c r="FM234" s="13">
        <f t="shared" si="310"/>
        <v>14134.539747340061</v>
      </c>
      <c r="FN234" s="13">
        <f t="shared" si="311"/>
        <v>25417.003190429328</v>
      </c>
      <c r="FO234" s="13">
        <f t="shared" si="312"/>
        <v>26906.936446930369</v>
      </c>
      <c r="FP234" s="13">
        <f t="shared" si="313"/>
        <v>11773.53956362351</v>
      </c>
      <c r="FQ234" s="13">
        <f t="shared" si="314"/>
        <v>15597.3784238351</v>
      </c>
      <c r="FR234" s="14">
        <f t="shared" si="315"/>
        <v>22083.772065389829</v>
      </c>
      <c r="FS234" s="12">
        <f t="shared" si="316"/>
        <v>46810.427414898899</v>
      </c>
      <c r="FT234" s="13">
        <f t="shared" si="317"/>
        <v>48380.693176730732</v>
      </c>
      <c r="FU234" s="13">
        <f t="shared" si="318"/>
        <v>40445.957725512068</v>
      </c>
      <c r="FV234" s="13">
        <f t="shared" si="319"/>
        <v>32598.881771525619</v>
      </c>
      <c r="FW234" s="13">
        <f t="shared" si="320"/>
        <v>25175.742195383369</v>
      </c>
      <c r="FX234" s="13">
        <f t="shared" si="321"/>
        <v>16110.00894526967</v>
      </c>
      <c r="FY234" s="13">
        <f t="shared" si="322"/>
        <v>15474.61366803368</v>
      </c>
      <c r="FZ234" s="13">
        <f t="shared" si="323"/>
        <v>28462.514175605149</v>
      </c>
      <c r="GA234" s="13">
        <f t="shared" si="324"/>
        <v>29325.5073121928</v>
      </c>
      <c r="GB234" s="13">
        <f t="shared" si="325"/>
        <v>25719.208074866481</v>
      </c>
      <c r="GC234" s="13">
        <f t="shared" si="326"/>
        <v>30559.135717300549</v>
      </c>
      <c r="GD234" s="14">
        <f t="shared" si="327"/>
        <v>34597.228509720248</v>
      </c>
      <c r="GE234" s="84"/>
      <c r="GF234" s="12">
        <f t="shared" si="329"/>
        <v>288531.46042086731</v>
      </c>
      <c r="GG234" s="13">
        <f t="shared" si="329"/>
        <v>323407.18993356143</v>
      </c>
      <c r="GH234" s="14">
        <f t="shared" si="329"/>
        <v>373659.91868703929</v>
      </c>
      <c r="GI234" s="6">
        <f t="shared" si="330"/>
        <v>1</v>
      </c>
      <c r="GJ234" s="12">
        <f t="shared" si="331"/>
        <v>0</v>
      </c>
      <c r="GK234" s="13">
        <f t="shared" si="332"/>
        <v>0</v>
      </c>
      <c r="GL234" s="14">
        <f t="shared" si="333"/>
        <v>0</v>
      </c>
      <c r="GM234" s="84"/>
      <c r="GN234" s="66">
        <f t="shared" si="334"/>
        <v>0</v>
      </c>
      <c r="GO234" s="84"/>
      <c r="GP234" s="63" t="str" cm="1">
        <f t="array" ref="GP234">INDEX($GF$4:$GH$4,1,GI234)</f>
        <v>Sample 1</v>
      </c>
      <c r="GQ234" s="12">
        <f t="shared" si="336"/>
        <v>3679.4908435628249</v>
      </c>
      <c r="GR234" s="13">
        <f t="shared" si="336"/>
        <v>6610.1330542764199</v>
      </c>
      <c r="GS234" s="14">
        <f t="shared" si="336"/>
        <v>7839.1637381994369</v>
      </c>
      <c r="GT234" s="12">
        <f t="shared" si="337"/>
        <v>11773.53956362351</v>
      </c>
      <c r="GU234" s="13">
        <f t="shared" si="337"/>
        <v>14134.539747340061</v>
      </c>
      <c r="GV234" s="14">
        <f t="shared" si="337"/>
        <v>14925.03472368763</v>
      </c>
      <c r="GW234" s="12">
        <f t="shared" si="338"/>
        <v>15474.61366803368</v>
      </c>
      <c r="GX234" s="13">
        <f t="shared" si="338"/>
        <v>16110.00894526967</v>
      </c>
      <c r="GY234" s="14">
        <f t="shared" si="338"/>
        <v>25175.742195383369</v>
      </c>
      <c r="GZ234" s="84" t="str">
        <f t="shared" si="290"/>
        <v>Sample 1</v>
      </c>
      <c r="HA234" s="12">
        <f t="shared" si="335"/>
        <v>0</v>
      </c>
      <c r="HB234" s="13">
        <f t="shared" si="335"/>
        <v>0</v>
      </c>
      <c r="HC234" s="14">
        <f t="shared" si="335"/>
        <v>0</v>
      </c>
      <c r="HD234" s="6">
        <f t="shared" si="291"/>
        <v>0</v>
      </c>
      <c r="HE234" s="84" t="str">
        <f t="shared" si="292"/>
        <v>Ok</v>
      </c>
    </row>
    <row r="235" spans="2:213" hidden="1" x14ac:dyDescent="0.3">
      <c r="B235" s="84" t="s">
        <v>256</v>
      </c>
      <c r="C235" s="12">
        <f>SUMIFS(Inyecciones!$E$2:$E$14185,Inyecciones!$A$2:$A$14185,Balance!C$4,Inyecciones!$B$2:$B$14185,Balance!$B235,Inyecciones!$C$2:$C$14185,Balance!C$5)</f>
        <v>143196.04181268669</v>
      </c>
      <c r="D235" s="13">
        <f>SUMIFS(Inyecciones!$E$2:$E$14185,Inyecciones!$A$2:$A$14185,Balance!D$4,Inyecciones!$B$2:$B$14185,Balance!$B235,Inyecciones!$C$2:$C$14185,Balance!D$5)</f>
        <v>111139.15782042011</v>
      </c>
      <c r="E235" s="13">
        <f>SUMIFS(Inyecciones!$E$2:$E$14185,Inyecciones!$A$2:$A$14185,Balance!E$4,Inyecciones!$B$2:$B$14185,Balance!$B235,Inyecciones!$C$2:$C$14185,Balance!E$5)</f>
        <v>105192.29029410311</v>
      </c>
      <c r="F235" s="13">
        <f>SUMIFS(Inyecciones!$E$2:$E$14185,Inyecciones!$A$2:$A$14185,Balance!F$4,Inyecciones!$B$2:$B$14185,Balance!$B235,Inyecciones!$C$2:$C$14185,Balance!F$5)</f>
        <v>67705.255402112685</v>
      </c>
      <c r="G235" s="13">
        <f>SUMIFS(Inyecciones!$E$2:$E$14185,Inyecciones!$A$2:$A$14185,Balance!G$4,Inyecciones!$B$2:$B$14185,Balance!$B235,Inyecciones!$C$2:$C$14185,Balance!G$5)</f>
        <v>54085.250703308637</v>
      </c>
      <c r="H235" s="13">
        <f>SUMIFS(Inyecciones!$E$2:$E$14185,Inyecciones!$A$2:$A$14185,Balance!H$4,Inyecciones!$B$2:$B$14185,Balance!$B235,Inyecciones!$C$2:$C$14185,Balance!H$5)</f>
        <v>29160.23726774332</v>
      </c>
      <c r="I235" s="13">
        <f>SUMIFS(Inyecciones!$E$2:$E$14185,Inyecciones!$A$2:$A$14185,Balance!I$4,Inyecciones!$B$2:$B$14185,Balance!$B235,Inyecciones!$C$2:$C$14185,Balance!I$5)</f>
        <v>41324.265991292697</v>
      </c>
      <c r="J235" s="13">
        <f>SUMIFS(Inyecciones!$E$2:$E$14185,Inyecciones!$A$2:$A$14185,Balance!J$4,Inyecciones!$B$2:$B$14185,Balance!$B235,Inyecciones!$C$2:$C$14185,Balance!J$5)</f>
        <v>53789.688218387753</v>
      </c>
      <c r="K235" s="13">
        <f>SUMIFS(Inyecciones!$E$2:$E$14185,Inyecciones!$A$2:$A$14185,Balance!K$4,Inyecciones!$B$2:$B$14185,Balance!$B235,Inyecciones!$C$2:$C$14185,Balance!K$5)</f>
        <v>63365.599606678428</v>
      </c>
      <c r="L235" s="13">
        <f>SUMIFS(Inyecciones!$E$2:$E$14185,Inyecciones!$A$2:$A$14185,Balance!L$4,Inyecciones!$B$2:$B$14185,Balance!$B235,Inyecciones!$C$2:$C$14185,Balance!L$5)</f>
        <v>17964.46158210377</v>
      </c>
      <c r="M235" s="13">
        <f>SUMIFS(Inyecciones!$E$2:$E$14185,Inyecciones!$A$2:$A$14185,Balance!M$4,Inyecciones!$B$2:$B$14185,Balance!$B235,Inyecciones!$C$2:$C$14185,Balance!M$5)</f>
        <v>8881.0318690935856</v>
      </c>
      <c r="N235" s="14">
        <f>SUMIFS(Inyecciones!$E$2:$E$14185,Inyecciones!$A$2:$A$14185,Balance!N$4,Inyecciones!$B$2:$B$14185,Balance!$B235,Inyecciones!$C$2:$C$14185,Balance!N$5)</f>
        <v>15654.956475622341</v>
      </c>
      <c r="O235" s="12">
        <f>SUMIFS(Inyecciones!$E$2:$E$14185,Inyecciones!$A$2:$A$14185,Balance!O$4,Inyecciones!$B$2:$B$14185,Balance!$B235,Inyecciones!$C$2:$C$14185,Balance!O$5)</f>
        <v>143489.30087316741</v>
      </c>
      <c r="P235" s="13">
        <f>SUMIFS(Inyecciones!$E$2:$E$14185,Inyecciones!$A$2:$A$14185,Balance!P$4,Inyecciones!$B$2:$B$14185,Balance!$B235,Inyecciones!$C$2:$C$14185,Balance!P$5)</f>
        <v>111889.5697124568</v>
      </c>
      <c r="Q235" s="13">
        <f>SUMIFS(Inyecciones!$E$2:$E$14185,Inyecciones!$A$2:$A$14185,Balance!Q$4,Inyecciones!$B$2:$B$14185,Balance!$B235,Inyecciones!$C$2:$C$14185,Balance!Q$5)</f>
        <v>106225.275109558</v>
      </c>
      <c r="R235" s="13">
        <f>SUMIFS(Inyecciones!$E$2:$E$14185,Inyecciones!$A$2:$A$14185,Balance!R$4,Inyecciones!$B$2:$B$14185,Balance!$B235,Inyecciones!$C$2:$C$14185,Balance!R$5)</f>
        <v>71737.236814563934</v>
      </c>
      <c r="S235" s="13">
        <f>SUMIFS(Inyecciones!$E$2:$E$14185,Inyecciones!$A$2:$A$14185,Balance!S$4,Inyecciones!$B$2:$B$14185,Balance!$B235,Inyecciones!$C$2:$C$14185,Balance!S$5)</f>
        <v>52443.18008510628</v>
      </c>
      <c r="T235" s="13">
        <f>SUMIFS(Inyecciones!$E$2:$E$14185,Inyecciones!$A$2:$A$14185,Balance!T$4,Inyecciones!$B$2:$B$14185,Balance!$B235,Inyecciones!$C$2:$C$14185,Balance!T$5)</f>
        <v>29477.08874248459</v>
      </c>
      <c r="U235" s="13">
        <f>SUMIFS(Inyecciones!$E$2:$E$14185,Inyecciones!$A$2:$A$14185,Balance!U$4,Inyecciones!$B$2:$B$14185,Balance!$B235,Inyecciones!$C$2:$C$14185,Balance!U$5)</f>
        <v>43736.019512846513</v>
      </c>
      <c r="V235" s="13">
        <f>SUMIFS(Inyecciones!$E$2:$E$14185,Inyecciones!$A$2:$A$14185,Balance!V$4,Inyecciones!$B$2:$B$14185,Balance!$B235,Inyecciones!$C$2:$C$14185,Balance!V$5)</f>
        <v>54086.119453644831</v>
      </c>
      <c r="W235" s="13">
        <f>SUMIFS(Inyecciones!$E$2:$E$14185,Inyecciones!$A$2:$A$14185,Balance!W$4,Inyecciones!$B$2:$B$14185,Balance!$B235,Inyecciones!$C$2:$C$14185,Balance!W$5)</f>
        <v>64577.332167847198</v>
      </c>
      <c r="X235" s="13">
        <f>SUMIFS(Inyecciones!$E$2:$E$14185,Inyecciones!$A$2:$A$14185,Balance!X$4,Inyecciones!$B$2:$B$14185,Balance!$B235,Inyecciones!$C$2:$C$14185,Balance!X$5)</f>
        <v>26843.036938555251</v>
      </c>
      <c r="Y235" s="13">
        <f>SUMIFS(Inyecciones!$E$2:$E$14185,Inyecciones!$A$2:$A$14185,Balance!Y$4,Inyecciones!$B$2:$B$14185,Balance!$B235,Inyecciones!$C$2:$C$14185,Balance!Y$5)</f>
        <v>37541.304307455313</v>
      </c>
      <c r="Z235" s="14">
        <f>SUMIFS(Inyecciones!$E$2:$E$14185,Inyecciones!$A$2:$A$14185,Balance!Z$4,Inyecciones!$B$2:$B$14185,Balance!$B235,Inyecciones!$C$2:$C$14185,Balance!Z$5)</f>
        <v>51020.835324111278</v>
      </c>
      <c r="AA235" s="12">
        <f>SUMIFS(Inyecciones!$E$2:$E$14185,Inyecciones!$A$2:$A$14185,Balance!AA$4,Inyecciones!$B$2:$B$14185,Balance!$B235,Inyecciones!$C$2:$C$14185,Balance!AA$5)</f>
        <v>143538.4411046349</v>
      </c>
      <c r="AB235" s="13">
        <f>SUMIFS(Inyecciones!$E$2:$E$14185,Inyecciones!$A$2:$A$14185,Balance!AB$4,Inyecciones!$B$2:$B$14185,Balance!$B235,Inyecciones!$C$2:$C$14185,Balance!AB$5)</f>
        <v>111930.1552368962</v>
      </c>
      <c r="AC235" s="13">
        <f>SUMIFS(Inyecciones!$E$2:$E$14185,Inyecciones!$A$2:$A$14185,Balance!AC$4,Inyecciones!$B$2:$B$14185,Balance!$B235,Inyecciones!$C$2:$C$14185,Balance!AC$5)</f>
        <v>105826.554276194</v>
      </c>
      <c r="AD235" s="13">
        <f>SUMIFS(Inyecciones!$E$2:$E$14185,Inyecciones!$A$2:$A$14185,Balance!AD$4,Inyecciones!$B$2:$B$14185,Balance!$B235,Inyecciones!$C$2:$C$14185,Balance!AD$5)</f>
        <v>71207.436551676161</v>
      </c>
      <c r="AE235" s="13">
        <f>SUMIFS(Inyecciones!$E$2:$E$14185,Inyecciones!$A$2:$A$14185,Balance!AE$4,Inyecciones!$B$2:$B$14185,Balance!$B235,Inyecciones!$C$2:$C$14185,Balance!AE$5)</f>
        <v>55061.330692612159</v>
      </c>
      <c r="AF235" s="13">
        <f>SUMIFS(Inyecciones!$E$2:$E$14185,Inyecciones!$A$2:$A$14185,Balance!AF$4,Inyecciones!$B$2:$B$14185,Balance!$B235,Inyecciones!$C$2:$C$14185,Balance!AF$5)</f>
        <v>31819.427186977991</v>
      </c>
      <c r="AG235" s="13">
        <f>SUMIFS(Inyecciones!$E$2:$E$14185,Inyecciones!$A$2:$A$14185,Balance!AG$4,Inyecciones!$B$2:$B$14185,Balance!$B235,Inyecciones!$C$2:$C$14185,Balance!AG$5)</f>
        <v>47882.26254749886</v>
      </c>
      <c r="AH235" s="13">
        <f>SUMIFS(Inyecciones!$E$2:$E$14185,Inyecciones!$A$2:$A$14185,Balance!AH$4,Inyecciones!$B$2:$B$14185,Balance!$B235,Inyecciones!$C$2:$C$14185,Balance!AH$5)</f>
        <v>60575.113712498263</v>
      </c>
      <c r="AI235" s="13">
        <f>SUMIFS(Inyecciones!$E$2:$E$14185,Inyecciones!$A$2:$A$14185,Balance!AI$4,Inyecciones!$B$2:$B$14185,Balance!$B235,Inyecciones!$C$2:$C$14185,Balance!AI$5)</f>
        <v>70354.026509244519</v>
      </c>
      <c r="AJ235" s="13">
        <f>SUMIFS(Inyecciones!$E$2:$E$14185,Inyecciones!$A$2:$A$14185,Balance!AJ$4,Inyecciones!$B$2:$B$14185,Balance!$B235,Inyecciones!$C$2:$C$14185,Balance!AJ$5)</f>
        <v>58646.638911081427</v>
      </c>
      <c r="AK235" s="13">
        <f>SUMIFS(Inyecciones!$E$2:$E$14185,Inyecciones!$A$2:$A$14185,Balance!AK$4,Inyecciones!$B$2:$B$14185,Balance!$B235,Inyecciones!$C$2:$C$14185,Balance!AK$5)</f>
        <v>73513.045992659143</v>
      </c>
      <c r="AL235" s="14">
        <f>SUMIFS(Inyecciones!$E$2:$E$14185,Inyecciones!$A$2:$A$14185,Balance!AL$4,Inyecciones!$B$2:$B$14185,Balance!$B235,Inyecciones!$C$2:$C$14185,Balance!AL$5)</f>
        <v>79584.367525781665</v>
      </c>
      <c r="AM235" s="13"/>
      <c r="AN235" s="12">
        <f>SUMIFS('Retiro Mensual'!$E$2:$E$2629,'Retiro Mensual'!$A$2:$A$2629,AN$4,'Retiro Mensual'!$B$2:$B$2629,$B235,'Retiro Mensual'!$C$2:$C$2629,AN$5)</f>
        <v>0</v>
      </c>
      <c r="AO235" s="13">
        <f>SUMIFS('Retiro Mensual'!$E$2:$E$2629,'Retiro Mensual'!$A$2:$A$2629,AO$4,'Retiro Mensual'!$B$2:$B$2629,$B235,'Retiro Mensual'!$C$2:$C$2629,AO$5)</f>
        <v>0</v>
      </c>
      <c r="AP235" s="13">
        <f>SUMIFS('Retiro Mensual'!$E$2:$E$2629,'Retiro Mensual'!$A$2:$A$2629,AP$4,'Retiro Mensual'!$B$2:$B$2629,$B235,'Retiro Mensual'!$C$2:$C$2629,AP$5)</f>
        <v>0</v>
      </c>
      <c r="AQ235" s="13">
        <f>SUMIFS('Retiro Mensual'!$E$2:$E$2629,'Retiro Mensual'!$A$2:$A$2629,AQ$4,'Retiro Mensual'!$B$2:$B$2629,$B235,'Retiro Mensual'!$C$2:$C$2629,AQ$5)</f>
        <v>0</v>
      </c>
      <c r="AR235" s="13">
        <f>SUMIFS('Retiro Mensual'!$E$2:$E$2629,'Retiro Mensual'!$A$2:$A$2629,AR$4,'Retiro Mensual'!$B$2:$B$2629,$B235,'Retiro Mensual'!$C$2:$C$2629,AR$5)</f>
        <v>0</v>
      </c>
      <c r="AS235" s="13">
        <f>SUMIFS('Retiro Mensual'!$E$2:$E$2629,'Retiro Mensual'!$A$2:$A$2629,AS$4,'Retiro Mensual'!$B$2:$B$2629,$B235,'Retiro Mensual'!$C$2:$C$2629,AS$5)</f>
        <v>0</v>
      </c>
      <c r="AT235" s="13">
        <f>SUMIFS('Retiro Mensual'!$E$2:$E$2629,'Retiro Mensual'!$A$2:$A$2629,AT$4,'Retiro Mensual'!$B$2:$B$2629,$B235,'Retiro Mensual'!$C$2:$C$2629,AT$5)</f>
        <v>0</v>
      </c>
      <c r="AU235" s="13">
        <f>SUMIFS('Retiro Mensual'!$E$2:$E$2629,'Retiro Mensual'!$A$2:$A$2629,AU$4,'Retiro Mensual'!$B$2:$B$2629,$B235,'Retiro Mensual'!$C$2:$C$2629,AU$5)</f>
        <v>0</v>
      </c>
      <c r="AV235" s="13">
        <f>SUMIFS('Retiro Mensual'!$E$2:$E$2629,'Retiro Mensual'!$A$2:$A$2629,AV$4,'Retiro Mensual'!$B$2:$B$2629,$B235,'Retiro Mensual'!$C$2:$C$2629,AV$5)</f>
        <v>0</v>
      </c>
      <c r="AW235" s="13">
        <f>SUMIFS('Retiro Mensual'!$E$2:$E$2629,'Retiro Mensual'!$A$2:$A$2629,AW$4,'Retiro Mensual'!$B$2:$B$2629,$B235,'Retiro Mensual'!$C$2:$C$2629,AW$5)</f>
        <v>0</v>
      </c>
      <c r="AX235" s="13">
        <f>SUMIFS('Retiro Mensual'!$E$2:$E$2629,'Retiro Mensual'!$A$2:$A$2629,AX$4,'Retiro Mensual'!$B$2:$B$2629,$B235,'Retiro Mensual'!$C$2:$C$2629,AX$5)</f>
        <v>0</v>
      </c>
      <c r="AY235" s="14">
        <f>SUMIFS('Retiro Mensual'!$E$2:$E$2629,'Retiro Mensual'!$A$2:$A$2629,AY$4,'Retiro Mensual'!$B$2:$B$2629,$B235,'Retiro Mensual'!$C$2:$C$2629,AY$5)</f>
        <v>0</v>
      </c>
      <c r="AZ235" s="12">
        <f>SUMIFS('Retiro Mensual'!$E$2:$E$2629,'Retiro Mensual'!$A$2:$A$2629,AZ$4,'Retiro Mensual'!$B$2:$B$2629,$B235,'Retiro Mensual'!$C$2:$C$2629,AZ$5)</f>
        <v>0</v>
      </c>
      <c r="BA235" s="13">
        <f>SUMIFS('Retiro Mensual'!$E$2:$E$2629,'Retiro Mensual'!$A$2:$A$2629,BA$4,'Retiro Mensual'!$B$2:$B$2629,$B235,'Retiro Mensual'!$C$2:$C$2629,BA$5)</f>
        <v>0</v>
      </c>
      <c r="BB235" s="13">
        <f>SUMIFS('Retiro Mensual'!$E$2:$E$2629,'Retiro Mensual'!$A$2:$A$2629,BB$4,'Retiro Mensual'!$B$2:$B$2629,$B235,'Retiro Mensual'!$C$2:$C$2629,BB$5)</f>
        <v>0</v>
      </c>
      <c r="BC235" s="13">
        <f>SUMIFS('Retiro Mensual'!$E$2:$E$2629,'Retiro Mensual'!$A$2:$A$2629,BC$4,'Retiro Mensual'!$B$2:$B$2629,$B235,'Retiro Mensual'!$C$2:$C$2629,BC$5)</f>
        <v>0</v>
      </c>
      <c r="BD235" s="13">
        <f>SUMIFS('Retiro Mensual'!$E$2:$E$2629,'Retiro Mensual'!$A$2:$A$2629,BD$4,'Retiro Mensual'!$B$2:$B$2629,$B235,'Retiro Mensual'!$C$2:$C$2629,BD$5)</f>
        <v>0</v>
      </c>
      <c r="BE235" s="13">
        <f>SUMIFS('Retiro Mensual'!$E$2:$E$2629,'Retiro Mensual'!$A$2:$A$2629,BE$4,'Retiro Mensual'!$B$2:$B$2629,$B235,'Retiro Mensual'!$C$2:$C$2629,BE$5)</f>
        <v>0</v>
      </c>
      <c r="BF235" s="13">
        <f>SUMIFS('Retiro Mensual'!$E$2:$E$2629,'Retiro Mensual'!$A$2:$A$2629,BF$4,'Retiro Mensual'!$B$2:$B$2629,$B235,'Retiro Mensual'!$C$2:$C$2629,BF$5)</f>
        <v>0</v>
      </c>
      <c r="BG235" s="13">
        <f>SUMIFS('Retiro Mensual'!$E$2:$E$2629,'Retiro Mensual'!$A$2:$A$2629,BG$4,'Retiro Mensual'!$B$2:$B$2629,$B235,'Retiro Mensual'!$C$2:$C$2629,BG$5)</f>
        <v>0</v>
      </c>
      <c r="BH235" s="13">
        <f>SUMIFS('Retiro Mensual'!$E$2:$E$2629,'Retiro Mensual'!$A$2:$A$2629,BH$4,'Retiro Mensual'!$B$2:$B$2629,$B235,'Retiro Mensual'!$C$2:$C$2629,BH$5)</f>
        <v>0</v>
      </c>
      <c r="BI235" s="13">
        <f>SUMIFS('Retiro Mensual'!$E$2:$E$2629,'Retiro Mensual'!$A$2:$A$2629,BI$4,'Retiro Mensual'!$B$2:$B$2629,$B235,'Retiro Mensual'!$C$2:$C$2629,BI$5)</f>
        <v>0</v>
      </c>
      <c r="BJ235" s="13">
        <f>SUMIFS('Retiro Mensual'!$E$2:$E$2629,'Retiro Mensual'!$A$2:$A$2629,BJ$4,'Retiro Mensual'!$B$2:$B$2629,$B235,'Retiro Mensual'!$C$2:$C$2629,BJ$5)</f>
        <v>0</v>
      </c>
      <c r="BK235" s="14">
        <f>SUMIFS('Retiro Mensual'!$E$2:$E$2629,'Retiro Mensual'!$A$2:$A$2629,BK$4,'Retiro Mensual'!$B$2:$B$2629,$B235,'Retiro Mensual'!$C$2:$C$2629,BK$5)</f>
        <v>0</v>
      </c>
      <c r="BL235" s="12">
        <f>SUMIFS('Retiro Mensual'!$E$2:$E$2629,'Retiro Mensual'!$A$2:$A$2629,BL$4,'Retiro Mensual'!$B$2:$B$2629,$B235,'Retiro Mensual'!$C$2:$C$2629,BL$5)</f>
        <v>0</v>
      </c>
      <c r="BM235" s="13">
        <f>SUMIFS('Retiro Mensual'!$E$2:$E$2629,'Retiro Mensual'!$A$2:$A$2629,BM$4,'Retiro Mensual'!$B$2:$B$2629,$B235,'Retiro Mensual'!$C$2:$C$2629,BM$5)</f>
        <v>0</v>
      </c>
      <c r="BN235" s="13">
        <f>SUMIFS('Retiro Mensual'!$E$2:$E$2629,'Retiro Mensual'!$A$2:$A$2629,BN$4,'Retiro Mensual'!$B$2:$B$2629,$B235,'Retiro Mensual'!$C$2:$C$2629,BN$5)</f>
        <v>0</v>
      </c>
      <c r="BO235" s="13">
        <f>SUMIFS('Retiro Mensual'!$E$2:$E$2629,'Retiro Mensual'!$A$2:$A$2629,BO$4,'Retiro Mensual'!$B$2:$B$2629,$B235,'Retiro Mensual'!$C$2:$C$2629,BO$5)</f>
        <v>0</v>
      </c>
      <c r="BP235" s="13">
        <f>SUMIFS('Retiro Mensual'!$E$2:$E$2629,'Retiro Mensual'!$A$2:$A$2629,BP$4,'Retiro Mensual'!$B$2:$B$2629,$B235,'Retiro Mensual'!$C$2:$C$2629,BP$5)</f>
        <v>0</v>
      </c>
      <c r="BQ235" s="13">
        <f>SUMIFS('Retiro Mensual'!$E$2:$E$2629,'Retiro Mensual'!$A$2:$A$2629,BQ$4,'Retiro Mensual'!$B$2:$B$2629,$B235,'Retiro Mensual'!$C$2:$C$2629,BQ$5)</f>
        <v>0</v>
      </c>
      <c r="BR235" s="13">
        <f>SUMIFS('Retiro Mensual'!$E$2:$E$2629,'Retiro Mensual'!$A$2:$A$2629,BR$4,'Retiro Mensual'!$B$2:$B$2629,$B235,'Retiro Mensual'!$C$2:$C$2629,BR$5)</f>
        <v>0</v>
      </c>
      <c r="BS235" s="13">
        <f>SUMIFS('Retiro Mensual'!$E$2:$E$2629,'Retiro Mensual'!$A$2:$A$2629,BS$4,'Retiro Mensual'!$B$2:$B$2629,$B235,'Retiro Mensual'!$C$2:$C$2629,BS$5)</f>
        <v>0</v>
      </c>
      <c r="BT235" s="13">
        <f>SUMIFS('Retiro Mensual'!$E$2:$E$2629,'Retiro Mensual'!$A$2:$A$2629,BT$4,'Retiro Mensual'!$B$2:$B$2629,$B235,'Retiro Mensual'!$C$2:$C$2629,BT$5)</f>
        <v>0</v>
      </c>
      <c r="BU235" s="13">
        <f>SUMIFS('Retiro Mensual'!$E$2:$E$2629,'Retiro Mensual'!$A$2:$A$2629,BU$4,'Retiro Mensual'!$B$2:$B$2629,$B235,'Retiro Mensual'!$C$2:$C$2629,BU$5)</f>
        <v>0</v>
      </c>
      <c r="BV235" s="13">
        <f>SUMIFS('Retiro Mensual'!$E$2:$E$2629,'Retiro Mensual'!$A$2:$A$2629,BV$4,'Retiro Mensual'!$B$2:$B$2629,$B235,'Retiro Mensual'!$C$2:$C$2629,BV$5)</f>
        <v>0</v>
      </c>
      <c r="BW235" s="14">
        <f>SUMIFS('Retiro Mensual'!$E$2:$E$2629,'Retiro Mensual'!$A$2:$A$2629,BW$4,'Retiro Mensual'!$B$2:$B$2629,$B235,'Retiro Mensual'!$C$2:$C$2629,BW$5)</f>
        <v>0</v>
      </c>
      <c r="BX235" s="13"/>
      <c r="BY235" s="12">
        <f>SUMIFS('Compra Ventas'!$E$2:$E$2700,'Compra Ventas'!$A$2:$A$2700,BY$4,'Compra Ventas'!$B$2:$B$2700,$B235,'Compra Ventas'!$C$2:$C$2700,BY$5)</f>
        <v>0</v>
      </c>
      <c r="BZ235" s="13">
        <f>SUMIFS('Compra Ventas'!$E$2:$E$2700,'Compra Ventas'!$A$2:$A$2700,BZ$4,'Compra Ventas'!$B$2:$B$2700,$B235,'Compra Ventas'!$C$2:$C$2700,BZ$5)</f>
        <v>0</v>
      </c>
      <c r="CA235" s="13">
        <f>SUMIFS('Compra Ventas'!$E$2:$E$2700,'Compra Ventas'!$A$2:$A$2700,CA$4,'Compra Ventas'!$B$2:$B$2700,$B235,'Compra Ventas'!$C$2:$C$2700,CA$5)</f>
        <v>0</v>
      </c>
      <c r="CB235" s="13">
        <f>SUMIFS('Compra Ventas'!$E$2:$E$2700,'Compra Ventas'!$A$2:$A$2700,CB$4,'Compra Ventas'!$B$2:$B$2700,$B235,'Compra Ventas'!$C$2:$C$2700,CB$5)</f>
        <v>0</v>
      </c>
      <c r="CC235" s="13">
        <f>SUMIFS('Compra Ventas'!$E$2:$E$2700,'Compra Ventas'!$A$2:$A$2700,CC$4,'Compra Ventas'!$B$2:$B$2700,$B235,'Compra Ventas'!$C$2:$C$2700,CC$5)</f>
        <v>0</v>
      </c>
      <c r="CD235" s="13">
        <f>SUMIFS('Compra Ventas'!$E$2:$E$2700,'Compra Ventas'!$A$2:$A$2700,CD$4,'Compra Ventas'!$B$2:$B$2700,$B235,'Compra Ventas'!$C$2:$C$2700,CD$5)</f>
        <v>0</v>
      </c>
      <c r="CE235" s="13">
        <f>SUMIFS('Compra Ventas'!$E$2:$E$2700,'Compra Ventas'!$A$2:$A$2700,CE$4,'Compra Ventas'!$B$2:$B$2700,$B235,'Compra Ventas'!$C$2:$C$2700,CE$5)</f>
        <v>0</v>
      </c>
      <c r="CF235" s="13">
        <f>SUMIFS('Compra Ventas'!$E$2:$E$2700,'Compra Ventas'!$A$2:$A$2700,CF$4,'Compra Ventas'!$B$2:$B$2700,$B235,'Compra Ventas'!$C$2:$C$2700,CF$5)</f>
        <v>0</v>
      </c>
      <c r="CG235" s="13">
        <f>SUMIFS('Compra Ventas'!$E$2:$E$2700,'Compra Ventas'!$A$2:$A$2700,CG$4,'Compra Ventas'!$B$2:$B$2700,$B235,'Compra Ventas'!$C$2:$C$2700,CG$5)</f>
        <v>0</v>
      </c>
      <c r="CH235" s="13">
        <f>SUMIFS('Compra Ventas'!$E$2:$E$2700,'Compra Ventas'!$A$2:$A$2700,CH$4,'Compra Ventas'!$B$2:$B$2700,$B235,'Compra Ventas'!$C$2:$C$2700,CH$5)</f>
        <v>0</v>
      </c>
      <c r="CI235" s="13">
        <f>SUMIFS('Compra Ventas'!$E$2:$E$2700,'Compra Ventas'!$A$2:$A$2700,CI$4,'Compra Ventas'!$B$2:$B$2700,$B235,'Compra Ventas'!$C$2:$C$2700,CI$5)</f>
        <v>0</v>
      </c>
      <c r="CJ235" s="14">
        <f>SUMIFS('Compra Ventas'!$E$2:$E$2700,'Compra Ventas'!$A$2:$A$2700,CJ$4,'Compra Ventas'!$B$2:$B$2700,$B235,'Compra Ventas'!$C$2:$C$2700,CJ$5)</f>
        <v>0</v>
      </c>
      <c r="CK235" s="12">
        <f>SUMIFS('Compra Ventas'!$E$2:$E$2700,'Compra Ventas'!$A$2:$A$2700,CK$4,'Compra Ventas'!$B$2:$B$2700,$B235,'Compra Ventas'!$C$2:$C$2700,CK$5)</f>
        <v>0</v>
      </c>
      <c r="CL235" s="13">
        <f>SUMIFS('Compra Ventas'!$E$2:$E$2700,'Compra Ventas'!$A$2:$A$2700,CL$4,'Compra Ventas'!$B$2:$B$2700,$B235,'Compra Ventas'!$C$2:$C$2700,CL$5)</f>
        <v>0</v>
      </c>
      <c r="CM235" s="13">
        <f>SUMIFS('Compra Ventas'!$E$2:$E$2700,'Compra Ventas'!$A$2:$A$2700,CM$4,'Compra Ventas'!$B$2:$B$2700,$B235,'Compra Ventas'!$C$2:$C$2700,CM$5)</f>
        <v>0</v>
      </c>
      <c r="CN235" s="13">
        <f>SUMIFS('Compra Ventas'!$E$2:$E$2700,'Compra Ventas'!$A$2:$A$2700,CN$4,'Compra Ventas'!$B$2:$B$2700,$B235,'Compra Ventas'!$C$2:$C$2700,CN$5)</f>
        <v>0</v>
      </c>
      <c r="CO235" s="13">
        <f>SUMIFS('Compra Ventas'!$E$2:$E$2700,'Compra Ventas'!$A$2:$A$2700,CO$4,'Compra Ventas'!$B$2:$B$2700,$B235,'Compra Ventas'!$C$2:$C$2700,CO$5)</f>
        <v>0</v>
      </c>
      <c r="CP235" s="13">
        <f>SUMIFS('Compra Ventas'!$E$2:$E$2700,'Compra Ventas'!$A$2:$A$2700,CP$4,'Compra Ventas'!$B$2:$B$2700,$B235,'Compra Ventas'!$C$2:$C$2700,CP$5)</f>
        <v>0</v>
      </c>
      <c r="CQ235" s="13">
        <f>SUMIFS('Compra Ventas'!$E$2:$E$2700,'Compra Ventas'!$A$2:$A$2700,CQ$4,'Compra Ventas'!$B$2:$B$2700,$B235,'Compra Ventas'!$C$2:$C$2700,CQ$5)</f>
        <v>0</v>
      </c>
      <c r="CR235" s="13">
        <f>SUMIFS('Compra Ventas'!$E$2:$E$2700,'Compra Ventas'!$A$2:$A$2700,CR$4,'Compra Ventas'!$B$2:$B$2700,$B235,'Compra Ventas'!$C$2:$C$2700,CR$5)</f>
        <v>0</v>
      </c>
      <c r="CS235" s="13">
        <f>SUMIFS('Compra Ventas'!$E$2:$E$2700,'Compra Ventas'!$A$2:$A$2700,CS$4,'Compra Ventas'!$B$2:$B$2700,$B235,'Compra Ventas'!$C$2:$C$2700,CS$5)</f>
        <v>0</v>
      </c>
      <c r="CT235" s="13">
        <f>SUMIFS('Compra Ventas'!$E$2:$E$2700,'Compra Ventas'!$A$2:$A$2700,CT$4,'Compra Ventas'!$B$2:$B$2700,$B235,'Compra Ventas'!$C$2:$C$2700,CT$5)</f>
        <v>0</v>
      </c>
      <c r="CU235" s="13">
        <f>SUMIFS('Compra Ventas'!$E$2:$E$2700,'Compra Ventas'!$A$2:$A$2700,CU$4,'Compra Ventas'!$B$2:$B$2700,$B235,'Compra Ventas'!$C$2:$C$2700,CU$5)</f>
        <v>0</v>
      </c>
      <c r="CV235" s="14">
        <f>SUMIFS('Compra Ventas'!$E$2:$E$2700,'Compra Ventas'!$A$2:$A$2700,CV$4,'Compra Ventas'!$B$2:$B$2700,$B235,'Compra Ventas'!$C$2:$C$2700,CV$5)</f>
        <v>0</v>
      </c>
      <c r="CW235" s="12">
        <f>SUMIFS('Compra Ventas'!$E$2:$E$2700,'Compra Ventas'!$A$2:$A$2700,CW$4,'Compra Ventas'!$B$2:$B$2700,$B235,'Compra Ventas'!$C$2:$C$2700,CW$5)</f>
        <v>0</v>
      </c>
      <c r="CX235" s="13">
        <f>SUMIFS('Compra Ventas'!$E$2:$E$2700,'Compra Ventas'!$A$2:$A$2700,CX$4,'Compra Ventas'!$B$2:$B$2700,$B235,'Compra Ventas'!$C$2:$C$2700,CX$5)</f>
        <v>0</v>
      </c>
      <c r="CY235" s="13">
        <f>SUMIFS('Compra Ventas'!$E$2:$E$2700,'Compra Ventas'!$A$2:$A$2700,CY$4,'Compra Ventas'!$B$2:$B$2700,$B235,'Compra Ventas'!$C$2:$C$2700,CY$5)</f>
        <v>0</v>
      </c>
      <c r="CZ235" s="13">
        <f>SUMIFS('Compra Ventas'!$E$2:$E$2700,'Compra Ventas'!$A$2:$A$2700,CZ$4,'Compra Ventas'!$B$2:$B$2700,$B235,'Compra Ventas'!$C$2:$C$2700,CZ$5)</f>
        <v>0</v>
      </c>
      <c r="DA235" s="13">
        <f>SUMIFS('Compra Ventas'!$E$2:$E$2700,'Compra Ventas'!$A$2:$A$2700,DA$4,'Compra Ventas'!$B$2:$B$2700,$B235,'Compra Ventas'!$C$2:$C$2700,DA$5)</f>
        <v>0</v>
      </c>
      <c r="DB235" s="13">
        <f>SUMIFS('Compra Ventas'!$E$2:$E$2700,'Compra Ventas'!$A$2:$A$2700,DB$4,'Compra Ventas'!$B$2:$B$2700,$B235,'Compra Ventas'!$C$2:$C$2700,DB$5)</f>
        <v>0</v>
      </c>
      <c r="DC235" s="13">
        <f>SUMIFS('Compra Ventas'!$E$2:$E$2700,'Compra Ventas'!$A$2:$A$2700,DC$4,'Compra Ventas'!$B$2:$B$2700,$B235,'Compra Ventas'!$C$2:$C$2700,DC$5)</f>
        <v>0</v>
      </c>
      <c r="DD235" s="13">
        <f>SUMIFS('Compra Ventas'!$E$2:$E$2700,'Compra Ventas'!$A$2:$A$2700,DD$4,'Compra Ventas'!$B$2:$B$2700,$B235,'Compra Ventas'!$C$2:$C$2700,DD$5)</f>
        <v>0</v>
      </c>
      <c r="DE235" s="13">
        <f>SUMIFS('Compra Ventas'!$E$2:$E$2700,'Compra Ventas'!$A$2:$A$2700,DE$4,'Compra Ventas'!$B$2:$B$2700,$B235,'Compra Ventas'!$C$2:$C$2700,DE$5)</f>
        <v>0</v>
      </c>
      <c r="DF235" s="13">
        <f>SUMIFS('Compra Ventas'!$E$2:$E$2700,'Compra Ventas'!$A$2:$A$2700,DF$4,'Compra Ventas'!$B$2:$B$2700,$B235,'Compra Ventas'!$C$2:$C$2700,DF$5)</f>
        <v>0</v>
      </c>
      <c r="DG235" s="13">
        <f>SUMIFS('Compra Ventas'!$E$2:$E$2700,'Compra Ventas'!$A$2:$A$2700,DG$4,'Compra Ventas'!$B$2:$B$2700,$B235,'Compra Ventas'!$C$2:$C$2700,DG$5)</f>
        <v>0</v>
      </c>
      <c r="DH235" s="14">
        <f>SUMIFS('Compra Ventas'!$E$2:$E$2700,'Compra Ventas'!$A$2:$A$2700,DH$4,'Compra Ventas'!$B$2:$B$2700,$B235,'Compra Ventas'!$C$2:$C$2700,DH$5)</f>
        <v>0</v>
      </c>
      <c r="DI235" s="84"/>
      <c r="DJ235" s="98">
        <f>SUMIFS('Ajuste Ciclado'!D$5:D$47,'Ajuste Ciclado'!$C$5:$C$47,Balance!DJ$4,'Ajuste Ciclado'!$B$5:$B$47,Balance!$B235)</f>
        <v>0</v>
      </c>
      <c r="DK235" s="99">
        <f>SUMIFS('Ajuste Ciclado'!E$5:E$47,'Ajuste Ciclado'!$C$5:$C$47,Balance!DK$4,'Ajuste Ciclado'!$B$5:$B$47,Balance!$B235)</f>
        <v>0</v>
      </c>
      <c r="DL235" s="99">
        <f>SUMIFS('Ajuste Ciclado'!F$5:F$47,'Ajuste Ciclado'!$C$5:$C$47,Balance!DL$4,'Ajuste Ciclado'!$B$5:$B$47,Balance!$B235)</f>
        <v>0</v>
      </c>
      <c r="DM235" s="99">
        <f>SUMIFS('Ajuste Ciclado'!G$5:G$47,'Ajuste Ciclado'!$C$5:$C$47,Balance!DM$4,'Ajuste Ciclado'!$B$5:$B$47,Balance!$B235)</f>
        <v>0</v>
      </c>
      <c r="DN235" s="99">
        <f>SUMIFS('Ajuste Ciclado'!H$5:H$47,'Ajuste Ciclado'!$C$5:$C$47,Balance!DN$4,'Ajuste Ciclado'!$B$5:$B$47,Balance!$B235)</f>
        <v>0</v>
      </c>
      <c r="DO235" s="99">
        <f>SUMIFS('Ajuste Ciclado'!I$5:I$47,'Ajuste Ciclado'!$C$5:$C$47,Balance!DO$4,'Ajuste Ciclado'!$B$5:$B$47,Balance!$B235)</f>
        <v>0</v>
      </c>
      <c r="DP235" s="99">
        <f>SUMIFS('Ajuste Ciclado'!J$5:J$47,'Ajuste Ciclado'!$C$5:$C$47,Balance!DP$4,'Ajuste Ciclado'!$B$5:$B$47,Balance!$B235)</f>
        <v>0</v>
      </c>
      <c r="DQ235" s="99">
        <f>SUMIFS('Ajuste Ciclado'!K$5:K$47,'Ajuste Ciclado'!$C$5:$C$47,Balance!DQ$4,'Ajuste Ciclado'!$B$5:$B$47,Balance!$B235)</f>
        <v>0</v>
      </c>
      <c r="DR235" s="99">
        <f>SUMIFS('Ajuste Ciclado'!L$5:L$47,'Ajuste Ciclado'!$C$5:$C$47,Balance!DR$4,'Ajuste Ciclado'!$B$5:$B$47,Balance!$B235)</f>
        <v>0</v>
      </c>
      <c r="DS235" s="99">
        <f>SUMIFS('Ajuste Ciclado'!M$5:M$47,'Ajuste Ciclado'!$C$5:$C$47,Balance!DS$4,'Ajuste Ciclado'!$B$5:$B$47,Balance!$B235)</f>
        <v>0</v>
      </c>
      <c r="DT235" s="99">
        <f>SUMIFS('Ajuste Ciclado'!N$5:N$47,'Ajuste Ciclado'!$C$5:$C$47,Balance!DT$4,'Ajuste Ciclado'!$B$5:$B$47,Balance!$B235)</f>
        <v>0</v>
      </c>
      <c r="DU235" s="100">
        <f>SUMIFS('Ajuste Ciclado'!O$5:O$47,'Ajuste Ciclado'!$C$5:$C$47,Balance!DU$4,'Ajuste Ciclado'!$B$5:$B$47,Balance!$B235)</f>
        <v>0</v>
      </c>
      <c r="DV235" s="98">
        <f>SUMIFS('Ajuste Ciclado'!D$5:D$47,'Ajuste Ciclado'!$C$5:$C$47,Balance!DV$4,'Ajuste Ciclado'!$B$5:$B$47,Balance!$B235)</f>
        <v>0</v>
      </c>
      <c r="DW235" s="99">
        <f>SUMIFS('Ajuste Ciclado'!E$5:E$47,'Ajuste Ciclado'!$C$5:$C$47,Balance!DW$4,'Ajuste Ciclado'!$B$5:$B$47,Balance!$B235)</f>
        <v>0</v>
      </c>
      <c r="DX235" s="99">
        <f>SUMIFS('Ajuste Ciclado'!F$5:F$47,'Ajuste Ciclado'!$C$5:$C$47,Balance!DX$4,'Ajuste Ciclado'!$B$5:$B$47,Balance!$B235)</f>
        <v>0</v>
      </c>
      <c r="DY235" s="99">
        <f>SUMIFS('Ajuste Ciclado'!G$5:G$47,'Ajuste Ciclado'!$C$5:$C$47,Balance!DY$4,'Ajuste Ciclado'!$B$5:$B$47,Balance!$B235)</f>
        <v>0</v>
      </c>
      <c r="DZ235" s="99">
        <f>SUMIFS('Ajuste Ciclado'!H$5:H$47,'Ajuste Ciclado'!$C$5:$C$47,Balance!DZ$4,'Ajuste Ciclado'!$B$5:$B$47,Balance!$B235)</f>
        <v>0</v>
      </c>
      <c r="EA235" s="99">
        <f>SUMIFS('Ajuste Ciclado'!I$5:I$47,'Ajuste Ciclado'!$C$5:$C$47,Balance!EA$4,'Ajuste Ciclado'!$B$5:$B$47,Balance!$B235)</f>
        <v>0</v>
      </c>
      <c r="EB235" s="99">
        <f>SUMIFS('Ajuste Ciclado'!J$5:J$47,'Ajuste Ciclado'!$C$5:$C$47,Balance!EB$4,'Ajuste Ciclado'!$B$5:$B$47,Balance!$B235)</f>
        <v>0</v>
      </c>
      <c r="EC235" s="99">
        <f>SUMIFS('Ajuste Ciclado'!K$5:K$47,'Ajuste Ciclado'!$C$5:$C$47,Balance!EC$4,'Ajuste Ciclado'!$B$5:$B$47,Balance!$B235)</f>
        <v>0</v>
      </c>
      <c r="ED235" s="99">
        <f>SUMIFS('Ajuste Ciclado'!L$5:L$47,'Ajuste Ciclado'!$C$5:$C$47,Balance!ED$4,'Ajuste Ciclado'!$B$5:$B$47,Balance!$B235)</f>
        <v>0</v>
      </c>
      <c r="EE235" s="99">
        <f>SUMIFS('Ajuste Ciclado'!M$5:M$47,'Ajuste Ciclado'!$C$5:$C$47,Balance!EE$4,'Ajuste Ciclado'!$B$5:$B$47,Balance!$B235)</f>
        <v>0</v>
      </c>
      <c r="EF235" s="99">
        <f>SUMIFS('Ajuste Ciclado'!N$5:N$47,'Ajuste Ciclado'!$C$5:$C$47,Balance!EF$4,'Ajuste Ciclado'!$B$5:$B$47,Balance!$B235)</f>
        <v>0</v>
      </c>
      <c r="EG235" s="100">
        <f>SUMIFS('Ajuste Ciclado'!O$5:O$47,'Ajuste Ciclado'!$C$5:$C$47,Balance!EG$4,'Ajuste Ciclado'!$B$5:$B$47,Balance!$B235)</f>
        <v>0</v>
      </c>
      <c r="EH235" s="98">
        <f>SUMIFS('Ajuste Ciclado'!D$5:D$47,'Ajuste Ciclado'!$C$5:$C$47,Balance!EH$4,'Ajuste Ciclado'!$B$5:$B$47,Balance!$B235)</f>
        <v>0</v>
      </c>
      <c r="EI235" s="99">
        <f>SUMIFS('Ajuste Ciclado'!E$5:E$47,'Ajuste Ciclado'!$C$5:$C$47,Balance!EI$4,'Ajuste Ciclado'!$B$5:$B$47,Balance!$B235)</f>
        <v>0</v>
      </c>
      <c r="EJ235" s="99">
        <f>SUMIFS('Ajuste Ciclado'!F$5:F$47,'Ajuste Ciclado'!$C$5:$C$47,Balance!EJ$4,'Ajuste Ciclado'!$B$5:$B$47,Balance!$B235)</f>
        <v>0</v>
      </c>
      <c r="EK235" s="99">
        <f>SUMIFS('Ajuste Ciclado'!G$5:G$47,'Ajuste Ciclado'!$C$5:$C$47,Balance!EK$4,'Ajuste Ciclado'!$B$5:$B$47,Balance!$B235)</f>
        <v>0</v>
      </c>
      <c r="EL235" s="99">
        <f>SUMIFS('Ajuste Ciclado'!H$5:H$47,'Ajuste Ciclado'!$C$5:$C$47,Balance!EL$4,'Ajuste Ciclado'!$B$5:$B$47,Balance!$B235)</f>
        <v>0</v>
      </c>
      <c r="EM235" s="99">
        <f>SUMIFS('Ajuste Ciclado'!I$5:I$47,'Ajuste Ciclado'!$C$5:$C$47,Balance!EM$4,'Ajuste Ciclado'!$B$5:$B$47,Balance!$B235)</f>
        <v>0</v>
      </c>
      <c r="EN235" s="99">
        <f>SUMIFS('Ajuste Ciclado'!J$5:J$47,'Ajuste Ciclado'!$C$5:$C$47,Balance!EN$4,'Ajuste Ciclado'!$B$5:$B$47,Balance!$B235)</f>
        <v>0</v>
      </c>
      <c r="EO235" s="99">
        <f>SUMIFS('Ajuste Ciclado'!K$5:K$47,'Ajuste Ciclado'!$C$5:$C$47,Balance!EO$4,'Ajuste Ciclado'!$B$5:$B$47,Balance!$B235)</f>
        <v>0</v>
      </c>
      <c r="EP235" s="99">
        <f>SUMIFS('Ajuste Ciclado'!L$5:L$47,'Ajuste Ciclado'!$C$5:$C$47,Balance!EP$4,'Ajuste Ciclado'!$B$5:$B$47,Balance!$B235)</f>
        <v>0</v>
      </c>
      <c r="EQ235" s="99">
        <f>SUMIFS('Ajuste Ciclado'!M$5:M$47,'Ajuste Ciclado'!$C$5:$C$47,Balance!EQ$4,'Ajuste Ciclado'!$B$5:$B$47,Balance!$B235)</f>
        <v>0</v>
      </c>
      <c r="ER235" s="99">
        <f>SUMIFS('Ajuste Ciclado'!N$5:N$47,'Ajuste Ciclado'!$C$5:$C$47,Balance!ER$4,'Ajuste Ciclado'!$B$5:$B$47,Balance!$B235)</f>
        <v>0</v>
      </c>
      <c r="ES235" s="100">
        <f>SUMIFS('Ajuste Ciclado'!O$5:O$47,'Ajuste Ciclado'!$C$5:$C$47,Balance!ES$4,'Ajuste Ciclado'!$B$5:$B$47,Balance!$B235)</f>
        <v>0</v>
      </c>
      <c r="ET235" s="84"/>
      <c r="EU235" s="12">
        <f t="shared" si="328"/>
        <v>143196.04181268669</v>
      </c>
      <c r="EV235" s="13">
        <f t="shared" si="293"/>
        <v>111139.15782042011</v>
      </c>
      <c r="EW235" s="13">
        <f t="shared" si="294"/>
        <v>105192.29029410311</v>
      </c>
      <c r="EX235" s="13">
        <f t="shared" si="295"/>
        <v>67705.255402112685</v>
      </c>
      <c r="EY235" s="13">
        <f t="shared" si="296"/>
        <v>54085.250703308637</v>
      </c>
      <c r="EZ235" s="13">
        <f t="shared" si="297"/>
        <v>29160.23726774332</v>
      </c>
      <c r="FA235" s="13">
        <f t="shared" si="298"/>
        <v>41324.265991292697</v>
      </c>
      <c r="FB235" s="13">
        <f t="shared" si="299"/>
        <v>53789.688218387753</v>
      </c>
      <c r="FC235" s="13">
        <f t="shared" si="300"/>
        <v>63365.599606678428</v>
      </c>
      <c r="FD235" s="13">
        <f t="shared" si="301"/>
        <v>17964.46158210377</v>
      </c>
      <c r="FE235" s="13">
        <f t="shared" si="302"/>
        <v>8881.0318690935856</v>
      </c>
      <c r="FF235" s="14">
        <f t="shared" si="303"/>
        <v>15654.956475622341</v>
      </c>
      <c r="FG235" s="12">
        <f t="shared" si="304"/>
        <v>143489.30087316741</v>
      </c>
      <c r="FH235" s="13">
        <f t="shared" si="305"/>
        <v>111889.5697124568</v>
      </c>
      <c r="FI235" s="13">
        <f t="shared" si="306"/>
        <v>106225.275109558</v>
      </c>
      <c r="FJ235" s="13">
        <f t="shared" si="307"/>
        <v>71737.236814563934</v>
      </c>
      <c r="FK235" s="13">
        <f t="shared" si="308"/>
        <v>52443.18008510628</v>
      </c>
      <c r="FL235" s="13">
        <f t="shared" si="309"/>
        <v>29477.08874248459</v>
      </c>
      <c r="FM235" s="13">
        <f t="shared" si="310"/>
        <v>43736.019512846513</v>
      </c>
      <c r="FN235" s="13">
        <f t="shared" si="311"/>
        <v>54086.119453644831</v>
      </c>
      <c r="FO235" s="13">
        <f t="shared" si="312"/>
        <v>64577.332167847198</v>
      </c>
      <c r="FP235" s="13">
        <f t="shared" si="313"/>
        <v>26843.036938555251</v>
      </c>
      <c r="FQ235" s="13">
        <f t="shared" si="314"/>
        <v>37541.304307455313</v>
      </c>
      <c r="FR235" s="14">
        <f t="shared" si="315"/>
        <v>51020.835324111278</v>
      </c>
      <c r="FS235" s="12">
        <f t="shared" si="316"/>
        <v>143538.4411046349</v>
      </c>
      <c r="FT235" s="13">
        <f t="shared" si="317"/>
        <v>111930.1552368962</v>
      </c>
      <c r="FU235" s="13">
        <f t="shared" si="318"/>
        <v>105826.554276194</v>
      </c>
      <c r="FV235" s="13">
        <f t="shared" si="319"/>
        <v>71207.436551676161</v>
      </c>
      <c r="FW235" s="13">
        <f t="shared" si="320"/>
        <v>55061.330692612159</v>
      </c>
      <c r="FX235" s="13">
        <f t="shared" si="321"/>
        <v>31819.427186977991</v>
      </c>
      <c r="FY235" s="13">
        <f t="shared" si="322"/>
        <v>47882.26254749886</v>
      </c>
      <c r="FZ235" s="13">
        <f t="shared" si="323"/>
        <v>60575.113712498263</v>
      </c>
      <c r="GA235" s="13">
        <f t="shared" si="324"/>
        <v>70354.026509244519</v>
      </c>
      <c r="GB235" s="13">
        <f t="shared" si="325"/>
        <v>58646.638911081427</v>
      </c>
      <c r="GC235" s="13">
        <f t="shared" si="326"/>
        <v>73513.045992659143</v>
      </c>
      <c r="GD235" s="14">
        <f t="shared" si="327"/>
        <v>79584.367525781665</v>
      </c>
      <c r="GE235" s="84"/>
      <c r="GF235" s="12">
        <f t="shared" si="329"/>
        <v>711458.23704355315</v>
      </c>
      <c r="GG235" s="13">
        <f t="shared" si="329"/>
        <v>793066.29904179741</v>
      </c>
      <c r="GH235" s="14">
        <f t="shared" si="329"/>
        <v>909938.80024775525</v>
      </c>
      <c r="GI235" s="6">
        <f t="shared" si="330"/>
        <v>1</v>
      </c>
      <c r="GJ235" s="12">
        <f t="shared" si="331"/>
        <v>0</v>
      </c>
      <c r="GK235" s="13">
        <f t="shared" si="332"/>
        <v>0</v>
      </c>
      <c r="GL235" s="14">
        <f t="shared" si="333"/>
        <v>0</v>
      </c>
      <c r="GM235" s="84"/>
      <c r="GN235" s="66">
        <f t="shared" si="334"/>
        <v>0</v>
      </c>
      <c r="GO235" s="84"/>
      <c r="GP235" s="63" t="str" cm="1">
        <f t="array" ref="GP235">INDEX($GF$4:$GH$4,1,GI235)</f>
        <v>Sample 1</v>
      </c>
      <c r="GQ235" s="12">
        <f t="shared" si="336"/>
        <v>8881.0318690935856</v>
      </c>
      <c r="GR235" s="13">
        <f t="shared" si="336"/>
        <v>15654.956475622341</v>
      </c>
      <c r="GS235" s="14">
        <f t="shared" si="336"/>
        <v>17964.46158210377</v>
      </c>
      <c r="GT235" s="12">
        <f t="shared" si="337"/>
        <v>26843.036938555251</v>
      </c>
      <c r="GU235" s="13">
        <f t="shared" si="337"/>
        <v>29477.08874248459</v>
      </c>
      <c r="GV235" s="14">
        <f t="shared" si="337"/>
        <v>37541.304307455313</v>
      </c>
      <c r="GW235" s="12">
        <f t="shared" si="338"/>
        <v>31819.427186977991</v>
      </c>
      <c r="GX235" s="13">
        <f t="shared" si="338"/>
        <v>47882.26254749886</v>
      </c>
      <c r="GY235" s="14">
        <f t="shared" si="338"/>
        <v>55061.330692612159</v>
      </c>
      <c r="GZ235" s="84" t="str">
        <f t="shared" si="290"/>
        <v>Sample 1</v>
      </c>
      <c r="HA235" s="12">
        <f t="shared" si="335"/>
        <v>0</v>
      </c>
      <c r="HB235" s="13">
        <f t="shared" si="335"/>
        <v>0</v>
      </c>
      <c r="HC235" s="14">
        <f t="shared" si="335"/>
        <v>0</v>
      </c>
      <c r="HD235" s="6">
        <f t="shared" si="291"/>
        <v>0</v>
      </c>
      <c r="HE235" s="84" t="str">
        <f t="shared" si="292"/>
        <v>Ok</v>
      </c>
    </row>
    <row r="236" spans="2:213" hidden="1" x14ac:dyDescent="0.3">
      <c r="B236" s="84" t="s">
        <v>249</v>
      </c>
      <c r="C236" s="12">
        <f>SUMIFS(Inyecciones!$E$2:$E$14185,Inyecciones!$A$2:$A$14185,Balance!C$4,Inyecciones!$B$2:$B$14185,Balance!$B236,Inyecciones!$C$2:$C$14185,Balance!C$5)</f>
        <v>63563.718476254973</v>
      </c>
      <c r="D236" s="13">
        <f>SUMIFS(Inyecciones!$E$2:$E$14185,Inyecciones!$A$2:$A$14185,Balance!D$4,Inyecciones!$B$2:$B$14185,Balance!$B236,Inyecciones!$C$2:$C$14185,Balance!D$5)</f>
        <v>50096.243335519313</v>
      </c>
      <c r="E236" s="13">
        <f>SUMIFS(Inyecciones!$E$2:$E$14185,Inyecciones!$A$2:$A$14185,Balance!E$4,Inyecciones!$B$2:$B$14185,Balance!$B236,Inyecciones!$C$2:$C$14185,Balance!E$5)</f>
        <v>47768.143561743069</v>
      </c>
      <c r="F236" s="13">
        <f>SUMIFS(Inyecciones!$E$2:$E$14185,Inyecciones!$A$2:$A$14185,Balance!F$4,Inyecciones!$B$2:$B$14185,Balance!$B236,Inyecciones!$C$2:$C$14185,Balance!F$5)</f>
        <v>28300.750951554161</v>
      </c>
      <c r="G236" s="13">
        <f>SUMIFS(Inyecciones!$E$2:$E$14185,Inyecciones!$A$2:$A$14185,Balance!G$4,Inyecciones!$B$2:$B$14185,Balance!$B236,Inyecciones!$C$2:$C$14185,Balance!G$5)</f>
        <v>16109.445845443101</v>
      </c>
      <c r="H236" s="13">
        <f>SUMIFS(Inyecciones!$E$2:$E$14185,Inyecciones!$A$2:$A$14185,Balance!H$4,Inyecciones!$B$2:$B$14185,Balance!$B236,Inyecciones!$C$2:$C$14185,Balance!H$5)</f>
        <v>10176.91110995105</v>
      </c>
      <c r="I236" s="13">
        <f>SUMIFS(Inyecciones!$E$2:$E$14185,Inyecciones!$A$2:$A$14185,Balance!I$4,Inyecciones!$B$2:$B$14185,Balance!$B236,Inyecciones!$C$2:$C$14185,Balance!I$5)</f>
        <v>13499.71373593647</v>
      </c>
      <c r="J236" s="13">
        <f>SUMIFS(Inyecciones!$E$2:$E$14185,Inyecciones!$A$2:$A$14185,Balance!J$4,Inyecciones!$B$2:$B$14185,Balance!$B236,Inyecciones!$C$2:$C$14185,Balance!J$5)</f>
        <v>20545.145427120689</v>
      </c>
      <c r="K236" s="13">
        <f>SUMIFS(Inyecciones!$E$2:$E$14185,Inyecciones!$A$2:$A$14185,Balance!K$4,Inyecciones!$B$2:$B$14185,Balance!$B236,Inyecciones!$C$2:$C$14185,Balance!K$5)</f>
        <v>24882.978853360939</v>
      </c>
      <c r="L236" s="13">
        <f>SUMIFS(Inyecciones!$E$2:$E$14185,Inyecciones!$A$2:$A$14185,Balance!L$4,Inyecciones!$B$2:$B$14185,Balance!$B236,Inyecciones!$C$2:$C$14185,Balance!L$5)</f>
        <v>5637.6896808369866</v>
      </c>
      <c r="M236" s="13">
        <f>SUMIFS(Inyecciones!$E$2:$E$14185,Inyecciones!$A$2:$A$14185,Balance!M$4,Inyecciones!$B$2:$B$14185,Balance!$B236,Inyecciones!$C$2:$C$14185,Balance!M$5)</f>
        <v>1097.2987226453461</v>
      </c>
      <c r="N236" s="14">
        <f>SUMIFS(Inyecciones!$E$2:$E$14185,Inyecciones!$A$2:$A$14185,Balance!N$4,Inyecciones!$B$2:$B$14185,Balance!$B236,Inyecciones!$C$2:$C$14185,Balance!N$5)</f>
        <v>2634.547261886376</v>
      </c>
      <c r="O236" s="12">
        <f>SUMIFS(Inyecciones!$E$2:$E$14185,Inyecciones!$A$2:$A$14185,Balance!O$4,Inyecciones!$B$2:$B$14185,Balance!$B236,Inyecciones!$C$2:$C$14185,Balance!O$5)</f>
        <v>63738.701826867968</v>
      </c>
      <c r="P236" s="13">
        <f>SUMIFS(Inyecciones!$E$2:$E$14185,Inyecciones!$A$2:$A$14185,Balance!P$4,Inyecciones!$B$2:$B$14185,Balance!$B236,Inyecciones!$C$2:$C$14185,Balance!P$5)</f>
        <v>50739.260964668691</v>
      </c>
      <c r="Q236" s="13">
        <f>SUMIFS(Inyecciones!$E$2:$E$14185,Inyecciones!$A$2:$A$14185,Balance!Q$4,Inyecciones!$B$2:$B$14185,Balance!$B236,Inyecciones!$C$2:$C$14185,Balance!Q$5)</f>
        <v>48255.328300571608</v>
      </c>
      <c r="R236" s="13">
        <f>SUMIFS(Inyecciones!$E$2:$E$14185,Inyecciones!$A$2:$A$14185,Balance!R$4,Inyecciones!$B$2:$B$14185,Balance!$B236,Inyecciones!$C$2:$C$14185,Balance!R$5)</f>
        <v>30035.47496961839</v>
      </c>
      <c r="S236" s="13">
        <f>SUMIFS(Inyecciones!$E$2:$E$14185,Inyecciones!$A$2:$A$14185,Balance!S$4,Inyecciones!$B$2:$B$14185,Balance!$B236,Inyecciones!$C$2:$C$14185,Balance!S$5)</f>
        <v>15623.66080210478</v>
      </c>
      <c r="T236" s="13">
        <f>SUMIFS(Inyecciones!$E$2:$E$14185,Inyecciones!$A$2:$A$14185,Balance!T$4,Inyecciones!$B$2:$B$14185,Balance!$B236,Inyecciones!$C$2:$C$14185,Balance!T$5)</f>
        <v>10511.573083236341</v>
      </c>
      <c r="U236" s="13">
        <f>SUMIFS(Inyecciones!$E$2:$E$14185,Inyecciones!$A$2:$A$14185,Balance!U$4,Inyecciones!$B$2:$B$14185,Balance!$B236,Inyecciones!$C$2:$C$14185,Balance!U$5)</f>
        <v>14739.09240273366</v>
      </c>
      <c r="V236" s="13">
        <f>SUMIFS(Inyecciones!$E$2:$E$14185,Inyecciones!$A$2:$A$14185,Balance!V$4,Inyecciones!$B$2:$B$14185,Balance!$B236,Inyecciones!$C$2:$C$14185,Balance!V$5)</f>
        <v>20764.671657060619</v>
      </c>
      <c r="W236" s="13">
        <f>SUMIFS(Inyecciones!$E$2:$E$14185,Inyecciones!$A$2:$A$14185,Balance!W$4,Inyecciones!$B$2:$B$14185,Balance!$B236,Inyecciones!$C$2:$C$14185,Balance!W$5)</f>
        <v>25660.76172561647</v>
      </c>
      <c r="X236" s="13">
        <f>SUMIFS(Inyecciones!$E$2:$E$14185,Inyecciones!$A$2:$A$14185,Balance!X$4,Inyecciones!$B$2:$B$14185,Balance!$B236,Inyecciones!$C$2:$C$14185,Balance!X$5)</f>
        <v>9318.4790246139401</v>
      </c>
      <c r="Y236" s="13">
        <f>SUMIFS(Inyecciones!$E$2:$E$14185,Inyecciones!$A$2:$A$14185,Balance!Y$4,Inyecciones!$B$2:$B$14185,Balance!$B236,Inyecciones!$C$2:$C$14185,Balance!Y$5)</f>
        <v>12091.427020977189</v>
      </c>
      <c r="Z236" s="14">
        <f>SUMIFS(Inyecciones!$E$2:$E$14185,Inyecciones!$A$2:$A$14185,Balance!Z$4,Inyecciones!$B$2:$B$14185,Balance!$B236,Inyecciones!$C$2:$C$14185,Balance!Z$5)</f>
        <v>18167.166795587069</v>
      </c>
      <c r="AA236" s="12">
        <f>SUMIFS(Inyecciones!$E$2:$E$14185,Inyecciones!$A$2:$A$14185,Balance!AA$4,Inyecciones!$B$2:$B$14185,Balance!$B236,Inyecciones!$C$2:$C$14185,Balance!AA$5)</f>
        <v>63814.677091001628</v>
      </c>
      <c r="AB236" s="13">
        <f>SUMIFS(Inyecciones!$E$2:$E$14185,Inyecciones!$A$2:$A$14185,Balance!AB$4,Inyecciones!$B$2:$B$14185,Balance!$B236,Inyecciones!$C$2:$C$14185,Balance!AB$5)</f>
        <v>51265.181109202778</v>
      </c>
      <c r="AC236" s="13">
        <f>SUMIFS(Inyecciones!$E$2:$E$14185,Inyecciones!$A$2:$A$14185,Balance!AC$4,Inyecciones!$B$2:$B$14185,Balance!$B236,Inyecciones!$C$2:$C$14185,Balance!AC$5)</f>
        <v>48130.758619851171</v>
      </c>
      <c r="AD236" s="13">
        <f>SUMIFS(Inyecciones!$E$2:$E$14185,Inyecciones!$A$2:$A$14185,Balance!AD$4,Inyecciones!$B$2:$B$14185,Balance!$B236,Inyecciones!$C$2:$C$14185,Balance!AD$5)</f>
        <v>29806.151917032668</v>
      </c>
      <c r="AE236" s="13">
        <f>SUMIFS(Inyecciones!$E$2:$E$14185,Inyecciones!$A$2:$A$14185,Balance!AE$4,Inyecciones!$B$2:$B$14185,Balance!$B236,Inyecciones!$C$2:$C$14185,Balance!AE$5)</f>
        <v>16323.191406255921</v>
      </c>
      <c r="AF236" s="13">
        <f>SUMIFS(Inyecciones!$E$2:$E$14185,Inyecciones!$A$2:$A$14185,Balance!AF$4,Inyecciones!$B$2:$B$14185,Balance!$B236,Inyecciones!$C$2:$C$14185,Balance!AF$5)</f>
        <v>11529.782676157371</v>
      </c>
      <c r="AG236" s="13">
        <f>SUMIFS(Inyecciones!$E$2:$E$14185,Inyecciones!$A$2:$A$14185,Balance!AG$4,Inyecciones!$B$2:$B$14185,Balance!$B236,Inyecciones!$C$2:$C$14185,Balance!AG$5)</f>
        <v>16485.102243287671</v>
      </c>
      <c r="AH236" s="13">
        <f>SUMIFS(Inyecciones!$E$2:$E$14185,Inyecciones!$A$2:$A$14185,Balance!AH$4,Inyecciones!$B$2:$B$14185,Balance!$B236,Inyecciones!$C$2:$C$14185,Balance!AH$5)</f>
        <v>23154.183124211839</v>
      </c>
      <c r="AI236" s="13">
        <f>SUMIFS(Inyecciones!$E$2:$E$14185,Inyecciones!$A$2:$A$14185,Balance!AI$4,Inyecciones!$B$2:$B$14185,Balance!$B236,Inyecciones!$C$2:$C$14185,Balance!AI$5)</f>
        <v>28732.090111455909</v>
      </c>
      <c r="AJ236" s="13">
        <f>SUMIFS(Inyecciones!$E$2:$E$14185,Inyecciones!$A$2:$A$14185,Balance!AJ$4,Inyecciones!$B$2:$B$14185,Balance!$B236,Inyecciones!$C$2:$C$14185,Balance!AJ$5)</f>
        <v>21939.074400889091</v>
      </c>
      <c r="AK236" s="13">
        <f>SUMIFS(Inyecciones!$E$2:$E$14185,Inyecciones!$A$2:$A$14185,Balance!AK$4,Inyecciones!$B$2:$B$14185,Balance!$B236,Inyecciones!$C$2:$C$14185,Balance!AK$5)</f>
        <v>27438.965831911719</v>
      </c>
      <c r="AL236" s="14">
        <f>SUMIFS(Inyecciones!$E$2:$E$14185,Inyecciones!$A$2:$A$14185,Balance!AL$4,Inyecciones!$B$2:$B$14185,Balance!$B236,Inyecciones!$C$2:$C$14185,Balance!AL$5)</f>
        <v>32305.392822557831</v>
      </c>
      <c r="AM236" s="13"/>
      <c r="AN236" s="12">
        <f>SUMIFS('Retiro Mensual'!$E$2:$E$2629,'Retiro Mensual'!$A$2:$A$2629,AN$4,'Retiro Mensual'!$B$2:$B$2629,$B236,'Retiro Mensual'!$C$2:$C$2629,AN$5)</f>
        <v>0</v>
      </c>
      <c r="AO236" s="13">
        <f>SUMIFS('Retiro Mensual'!$E$2:$E$2629,'Retiro Mensual'!$A$2:$A$2629,AO$4,'Retiro Mensual'!$B$2:$B$2629,$B236,'Retiro Mensual'!$C$2:$C$2629,AO$5)</f>
        <v>0</v>
      </c>
      <c r="AP236" s="13">
        <f>SUMIFS('Retiro Mensual'!$E$2:$E$2629,'Retiro Mensual'!$A$2:$A$2629,AP$4,'Retiro Mensual'!$B$2:$B$2629,$B236,'Retiro Mensual'!$C$2:$C$2629,AP$5)</f>
        <v>0</v>
      </c>
      <c r="AQ236" s="13">
        <f>SUMIFS('Retiro Mensual'!$E$2:$E$2629,'Retiro Mensual'!$A$2:$A$2629,AQ$4,'Retiro Mensual'!$B$2:$B$2629,$B236,'Retiro Mensual'!$C$2:$C$2629,AQ$5)</f>
        <v>0</v>
      </c>
      <c r="AR236" s="13">
        <f>SUMIFS('Retiro Mensual'!$E$2:$E$2629,'Retiro Mensual'!$A$2:$A$2629,AR$4,'Retiro Mensual'!$B$2:$B$2629,$B236,'Retiro Mensual'!$C$2:$C$2629,AR$5)</f>
        <v>0</v>
      </c>
      <c r="AS236" s="13">
        <f>SUMIFS('Retiro Mensual'!$E$2:$E$2629,'Retiro Mensual'!$A$2:$A$2629,AS$4,'Retiro Mensual'!$B$2:$B$2629,$B236,'Retiro Mensual'!$C$2:$C$2629,AS$5)</f>
        <v>0</v>
      </c>
      <c r="AT236" s="13">
        <f>SUMIFS('Retiro Mensual'!$E$2:$E$2629,'Retiro Mensual'!$A$2:$A$2629,AT$4,'Retiro Mensual'!$B$2:$B$2629,$B236,'Retiro Mensual'!$C$2:$C$2629,AT$5)</f>
        <v>0</v>
      </c>
      <c r="AU236" s="13">
        <f>SUMIFS('Retiro Mensual'!$E$2:$E$2629,'Retiro Mensual'!$A$2:$A$2629,AU$4,'Retiro Mensual'!$B$2:$B$2629,$B236,'Retiro Mensual'!$C$2:$C$2629,AU$5)</f>
        <v>0</v>
      </c>
      <c r="AV236" s="13">
        <f>SUMIFS('Retiro Mensual'!$E$2:$E$2629,'Retiro Mensual'!$A$2:$A$2629,AV$4,'Retiro Mensual'!$B$2:$B$2629,$B236,'Retiro Mensual'!$C$2:$C$2629,AV$5)</f>
        <v>0</v>
      </c>
      <c r="AW236" s="13">
        <f>SUMIFS('Retiro Mensual'!$E$2:$E$2629,'Retiro Mensual'!$A$2:$A$2629,AW$4,'Retiro Mensual'!$B$2:$B$2629,$B236,'Retiro Mensual'!$C$2:$C$2629,AW$5)</f>
        <v>0</v>
      </c>
      <c r="AX236" s="13">
        <f>SUMIFS('Retiro Mensual'!$E$2:$E$2629,'Retiro Mensual'!$A$2:$A$2629,AX$4,'Retiro Mensual'!$B$2:$B$2629,$B236,'Retiro Mensual'!$C$2:$C$2629,AX$5)</f>
        <v>0</v>
      </c>
      <c r="AY236" s="14">
        <f>SUMIFS('Retiro Mensual'!$E$2:$E$2629,'Retiro Mensual'!$A$2:$A$2629,AY$4,'Retiro Mensual'!$B$2:$B$2629,$B236,'Retiro Mensual'!$C$2:$C$2629,AY$5)</f>
        <v>0</v>
      </c>
      <c r="AZ236" s="12">
        <f>SUMIFS('Retiro Mensual'!$E$2:$E$2629,'Retiro Mensual'!$A$2:$A$2629,AZ$4,'Retiro Mensual'!$B$2:$B$2629,$B236,'Retiro Mensual'!$C$2:$C$2629,AZ$5)</f>
        <v>0</v>
      </c>
      <c r="BA236" s="13">
        <f>SUMIFS('Retiro Mensual'!$E$2:$E$2629,'Retiro Mensual'!$A$2:$A$2629,BA$4,'Retiro Mensual'!$B$2:$B$2629,$B236,'Retiro Mensual'!$C$2:$C$2629,BA$5)</f>
        <v>0</v>
      </c>
      <c r="BB236" s="13">
        <f>SUMIFS('Retiro Mensual'!$E$2:$E$2629,'Retiro Mensual'!$A$2:$A$2629,BB$4,'Retiro Mensual'!$B$2:$B$2629,$B236,'Retiro Mensual'!$C$2:$C$2629,BB$5)</f>
        <v>0</v>
      </c>
      <c r="BC236" s="13">
        <f>SUMIFS('Retiro Mensual'!$E$2:$E$2629,'Retiro Mensual'!$A$2:$A$2629,BC$4,'Retiro Mensual'!$B$2:$B$2629,$B236,'Retiro Mensual'!$C$2:$C$2629,BC$5)</f>
        <v>0</v>
      </c>
      <c r="BD236" s="13">
        <f>SUMIFS('Retiro Mensual'!$E$2:$E$2629,'Retiro Mensual'!$A$2:$A$2629,BD$4,'Retiro Mensual'!$B$2:$B$2629,$B236,'Retiro Mensual'!$C$2:$C$2629,BD$5)</f>
        <v>0</v>
      </c>
      <c r="BE236" s="13">
        <f>SUMIFS('Retiro Mensual'!$E$2:$E$2629,'Retiro Mensual'!$A$2:$A$2629,BE$4,'Retiro Mensual'!$B$2:$B$2629,$B236,'Retiro Mensual'!$C$2:$C$2629,BE$5)</f>
        <v>0</v>
      </c>
      <c r="BF236" s="13">
        <f>SUMIFS('Retiro Mensual'!$E$2:$E$2629,'Retiro Mensual'!$A$2:$A$2629,BF$4,'Retiro Mensual'!$B$2:$B$2629,$B236,'Retiro Mensual'!$C$2:$C$2629,BF$5)</f>
        <v>0</v>
      </c>
      <c r="BG236" s="13">
        <f>SUMIFS('Retiro Mensual'!$E$2:$E$2629,'Retiro Mensual'!$A$2:$A$2629,BG$4,'Retiro Mensual'!$B$2:$B$2629,$B236,'Retiro Mensual'!$C$2:$C$2629,BG$5)</f>
        <v>0</v>
      </c>
      <c r="BH236" s="13">
        <f>SUMIFS('Retiro Mensual'!$E$2:$E$2629,'Retiro Mensual'!$A$2:$A$2629,BH$4,'Retiro Mensual'!$B$2:$B$2629,$B236,'Retiro Mensual'!$C$2:$C$2629,BH$5)</f>
        <v>0</v>
      </c>
      <c r="BI236" s="13">
        <f>SUMIFS('Retiro Mensual'!$E$2:$E$2629,'Retiro Mensual'!$A$2:$A$2629,BI$4,'Retiro Mensual'!$B$2:$B$2629,$B236,'Retiro Mensual'!$C$2:$C$2629,BI$5)</f>
        <v>0</v>
      </c>
      <c r="BJ236" s="13">
        <f>SUMIFS('Retiro Mensual'!$E$2:$E$2629,'Retiro Mensual'!$A$2:$A$2629,BJ$4,'Retiro Mensual'!$B$2:$B$2629,$B236,'Retiro Mensual'!$C$2:$C$2629,BJ$5)</f>
        <v>0</v>
      </c>
      <c r="BK236" s="14">
        <f>SUMIFS('Retiro Mensual'!$E$2:$E$2629,'Retiro Mensual'!$A$2:$A$2629,BK$4,'Retiro Mensual'!$B$2:$B$2629,$B236,'Retiro Mensual'!$C$2:$C$2629,BK$5)</f>
        <v>0</v>
      </c>
      <c r="BL236" s="12">
        <f>SUMIFS('Retiro Mensual'!$E$2:$E$2629,'Retiro Mensual'!$A$2:$A$2629,BL$4,'Retiro Mensual'!$B$2:$B$2629,$B236,'Retiro Mensual'!$C$2:$C$2629,BL$5)</f>
        <v>0</v>
      </c>
      <c r="BM236" s="13">
        <f>SUMIFS('Retiro Mensual'!$E$2:$E$2629,'Retiro Mensual'!$A$2:$A$2629,BM$4,'Retiro Mensual'!$B$2:$B$2629,$B236,'Retiro Mensual'!$C$2:$C$2629,BM$5)</f>
        <v>0</v>
      </c>
      <c r="BN236" s="13">
        <f>SUMIFS('Retiro Mensual'!$E$2:$E$2629,'Retiro Mensual'!$A$2:$A$2629,BN$4,'Retiro Mensual'!$B$2:$B$2629,$B236,'Retiro Mensual'!$C$2:$C$2629,BN$5)</f>
        <v>0</v>
      </c>
      <c r="BO236" s="13">
        <f>SUMIFS('Retiro Mensual'!$E$2:$E$2629,'Retiro Mensual'!$A$2:$A$2629,BO$4,'Retiro Mensual'!$B$2:$B$2629,$B236,'Retiro Mensual'!$C$2:$C$2629,BO$5)</f>
        <v>0</v>
      </c>
      <c r="BP236" s="13">
        <f>SUMIFS('Retiro Mensual'!$E$2:$E$2629,'Retiro Mensual'!$A$2:$A$2629,BP$4,'Retiro Mensual'!$B$2:$B$2629,$B236,'Retiro Mensual'!$C$2:$C$2629,BP$5)</f>
        <v>0</v>
      </c>
      <c r="BQ236" s="13">
        <f>SUMIFS('Retiro Mensual'!$E$2:$E$2629,'Retiro Mensual'!$A$2:$A$2629,BQ$4,'Retiro Mensual'!$B$2:$B$2629,$B236,'Retiro Mensual'!$C$2:$C$2629,BQ$5)</f>
        <v>0</v>
      </c>
      <c r="BR236" s="13">
        <f>SUMIFS('Retiro Mensual'!$E$2:$E$2629,'Retiro Mensual'!$A$2:$A$2629,BR$4,'Retiro Mensual'!$B$2:$B$2629,$B236,'Retiro Mensual'!$C$2:$C$2629,BR$5)</f>
        <v>0</v>
      </c>
      <c r="BS236" s="13">
        <f>SUMIFS('Retiro Mensual'!$E$2:$E$2629,'Retiro Mensual'!$A$2:$A$2629,BS$4,'Retiro Mensual'!$B$2:$B$2629,$B236,'Retiro Mensual'!$C$2:$C$2629,BS$5)</f>
        <v>0</v>
      </c>
      <c r="BT236" s="13">
        <f>SUMIFS('Retiro Mensual'!$E$2:$E$2629,'Retiro Mensual'!$A$2:$A$2629,BT$4,'Retiro Mensual'!$B$2:$B$2629,$B236,'Retiro Mensual'!$C$2:$C$2629,BT$5)</f>
        <v>0</v>
      </c>
      <c r="BU236" s="13">
        <f>SUMIFS('Retiro Mensual'!$E$2:$E$2629,'Retiro Mensual'!$A$2:$A$2629,BU$4,'Retiro Mensual'!$B$2:$B$2629,$B236,'Retiro Mensual'!$C$2:$C$2629,BU$5)</f>
        <v>0</v>
      </c>
      <c r="BV236" s="13">
        <f>SUMIFS('Retiro Mensual'!$E$2:$E$2629,'Retiro Mensual'!$A$2:$A$2629,BV$4,'Retiro Mensual'!$B$2:$B$2629,$B236,'Retiro Mensual'!$C$2:$C$2629,BV$5)</f>
        <v>0</v>
      </c>
      <c r="BW236" s="14">
        <f>SUMIFS('Retiro Mensual'!$E$2:$E$2629,'Retiro Mensual'!$A$2:$A$2629,BW$4,'Retiro Mensual'!$B$2:$B$2629,$B236,'Retiro Mensual'!$C$2:$C$2629,BW$5)</f>
        <v>0</v>
      </c>
      <c r="BX236" s="13"/>
      <c r="BY236" s="12">
        <f>SUMIFS('Compra Ventas'!$E$2:$E$2700,'Compra Ventas'!$A$2:$A$2700,BY$4,'Compra Ventas'!$B$2:$B$2700,$B236,'Compra Ventas'!$C$2:$C$2700,BY$5)</f>
        <v>0</v>
      </c>
      <c r="BZ236" s="13">
        <f>SUMIFS('Compra Ventas'!$E$2:$E$2700,'Compra Ventas'!$A$2:$A$2700,BZ$4,'Compra Ventas'!$B$2:$B$2700,$B236,'Compra Ventas'!$C$2:$C$2700,BZ$5)</f>
        <v>0</v>
      </c>
      <c r="CA236" s="13">
        <f>SUMIFS('Compra Ventas'!$E$2:$E$2700,'Compra Ventas'!$A$2:$A$2700,CA$4,'Compra Ventas'!$B$2:$B$2700,$B236,'Compra Ventas'!$C$2:$C$2700,CA$5)</f>
        <v>0</v>
      </c>
      <c r="CB236" s="13">
        <f>SUMIFS('Compra Ventas'!$E$2:$E$2700,'Compra Ventas'!$A$2:$A$2700,CB$4,'Compra Ventas'!$B$2:$B$2700,$B236,'Compra Ventas'!$C$2:$C$2700,CB$5)</f>
        <v>0</v>
      </c>
      <c r="CC236" s="13">
        <f>SUMIFS('Compra Ventas'!$E$2:$E$2700,'Compra Ventas'!$A$2:$A$2700,CC$4,'Compra Ventas'!$B$2:$B$2700,$B236,'Compra Ventas'!$C$2:$C$2700,CC$5)</f>
        <v>0</v>
      </c>
      <c r="CD236" s="13">
        <f>SUMIFS('Compra Ventas'!$E$2:$E$2700,'Compra Ventas'!$A$2:$A$2700,CD$4,'Compra Ventas'!$B$2:$B$2700,$B236,'Compra Ventas'!$C$2:$C$2700,CD$5)</f>
        <v>0</v>
      </c>
      <c r="CE236" s="13">
        <f>SUMIFS('Compra Ventas'!$E$2:$E$2700,'Compra Ventas'!$A$2:$A$2700,CE$4,'Compra Ventas'!$B$2:$B$2700,$B236,'Compra Ventas'!$C$2:$C$2700,CE$5)</f>
        <v>0</v>
      </c>
      <c r="CF236" s="13">
        <f>SUMIFS('Compra Ventas'!$E$2:$E$2700,'Compra Ventas'!$A$2:$A$2700,CF$4,'Compra Ventas'!$B$2:$B$2700,$B236,'Compra Ventas'!$C$2:$C$2700,CF$5)</f>
        <v>0</v>
      </c>
      <c r="CG236" s="13">
        <f>SUMIFS('Compra Ventas'!$E$2:$E$2700,'Compra Ventas'!$A$2:$A$2700,CG$4,'Compra Ventas'!$B$2:$B$2700,$B236,'Compra Ventas'!$C$2:$C$2700,CG$5)</f>
        <v>0</v>
      </c>
      <c r="CH236" s="13">
        <f>SUMIFS('Compra Ventas'!$E$2:$E$2700,'Compra Ventas'!$A$2:$A$2700,CH$4,'Compra Ventas'!$B$2:$B$2700,$B236,'Compra Ventas'!$C$2:$C$2700,CH$5)</f>
        <v>0</v>
      </c>
      <c r="CI236" s="13">
        <f>SUMIFS('Compra Ventas'!$E$2:$E$2700,'Compra Ventas'!$A$2:$A$2700,CI$4,'Compra Ventas'!$B$2:$B$2700,$B236,'Compra Ventas'!$C$2:$C$2700,CI$5)</f>
        <v>0</v>
      </c>
      <c r="CJ236" s="14">
        <f>SUMIFS('Compra Ventas'!$E$2:$E$2700,'Compra Ventas'!$A$2:$A$2700,CJ$4,'Compra Ventas'!$B$2:$B$2700,$B236,'Compra Ventas'!$C$2:$C$2700,CJ$5)</f>
        <v>0</v>
      </c>
      <c r="CK236" s="12">
        <f>SUMIFS('Compra Ventas'!$E$2:$E$2700,'Compra Ventas'!$A$2:$A$2700,CK$4,'Compra Ventas'!$B$2:$B$2700,$B236,'Compra Ventas'!$C$2:$C$2700,CK$5)</f>
        <v>0</v>
      </c>
      <c r="CL236" s="13">
        <f>SUMIFS('Compra Ventas'!$E$2:$E$2700,'Compra Ventas'!$A$2:$A$2700,CL$4,'Compra Ventas'!$B$2:$B$2700,$B236,'Compra Ventas'!$C$2:$C$2700,CL$5)</f>
        <v>0</v>
      </c>
      <c r="CM236" s="13">
        <f>SUMIFS('Compra Ventas'!$E$2:$E$2700,'Compra Ventas'!$A$2:$A$2700,CM$4,'Compra Ventas'!$B$2:$B$2700,$B236,'Compra Ventas'!$C$2:$C$2700,CM$5)</f>
        <v>0</v>
      </c>
      <c r="CN236" s="13">
        <f>SUMIFS('Compra Ventas'!$E$2:$E$2700,'Compra Ventas'!$A$2:$A$2700,CN$4,'Compra Ventas'!$B$2:$B$2700,$B236,'Compra Ventas'!$C$2:$C$2700,CN$5)</f>
        <v>0</v>
      </c>
      <c r="CO236" s="13">
        <f>SUMIFS('Compra Ventas'!$E$2:$E$2700,'Compra Ventas'!$A$2:$A$2700,CO$4,'Compra Ventas'!$B$2:$B$2700,$B236,'Compra Ventas'!$C$2:$C$2700,CO$5)</f>
        <v>0</v>
      </c>
      <c r="CP236" s="13">
        <f>SUMIFS('Compra Ventas'!$E$2:$E$2700,'Compra Ventas'!$A$2:$A$2700,CP$4,'Compra Ventas'!$B$2:$B$2700,$B236,'Compra Ventas'!$C$2:$C$2700,CP$5)</f>
        <v>0</v>
      </c>
      <c r="CQ236" s="13">
        <f>SUMIFS('Compra Ventas'!$E$2:$E$2700,'Compra Ventas'!$A$2:$A$2700,CQ$4,'Compra Ventas'!$B$2:$B$2700,$B236,'Compra Ventas'!$C$2:$C$2700,CQ$5)</f>
        <v>0</v>
      </c>
      <c r="CR236" s="13">
        <f>SUMIFS('Compra Ventas'!$E$2:$E$2700,'Compra Ventas'!$A$2:$A$2700,CR$4,'Compra Ventas'!$B$2:$B$2700,$B236,'Compra Ventas'!$C$2:$C$2700,CR$5)</f>
        <v>0</v>
      </c>
      <c r="CS236" s="13">
        <f>SUMIFS('Compra Ventas'!$E$2:$E$2700,'Compra Ventas'!$A$2:$A$2700,CS$4,'Compra Ventas'!$B$2:$B$2700,$B236,'Compra Ventas'!$C$2:$C$2700,CS$5)</f>
        <v>0</v>
      </c>
      <c r="CT236" s="13">
        <f>SUMIFS('Compra Ventas'!$E$2:$E$2700,'Compra Ventas'!$A$2:$A$2700,CT$4,'Compra Ventas'!$B$2:$B$2700,$B236,'Compra Ventas'!$C$2:$C$2700,CT$5)</f>
        <v>0</v>
      </c>
      <c r="CU236" s="13">
        <f>SUMIFS('Compra Ventas'!$E$2:$E$2700,'Compra Ventas'!$A$2:$A$2700,CU$4,'Compra Ventas'!$B$2:$B$2700,$B236,'Compra Ventas'!$C$2:$C$2700,CU$5)</f>
        <v>0</v>
      </c>
      <c r="CV236" s="14">
        <f>SUMIFS('Compra Ventas'!$E$2:$E$2700,'Compra Ventas'!$A$2:$A$2700,CV$4,'Compra Ventas'!$B$2:$B$2700,$B236,'Compra Ventas'!$C$2:$C$2700,CV$5)</f>
        <v>0</v>
      </c>
      <c r="CW236" s="12">
        <f>SUMIFS('Compra Ventas'!$E$2:$E$2700,'Compra Ventas'!$A$2:$A$2700,CW$4,'Compra Ventas'!$B$2:$B$2700,$B236,'Compra Ventas'!$C$2:$C$2700,CW$5)</f>
        <v>0</v>
      </c>
      <c r="CX236" s="13">
        <f>SUMIFS('Compra Ventas'!$E$2:$E$2700,'Compra Ventas'!$A$2:$A$2700,CX$4,'Compra Ventas'!$B$2:$B$2700,$B236,'Compra Ventas'!$C$2:$C$2700,CX$5)</f>
        <v>0</v>
      </c>
      <c r="CY236" s="13">
        <f>SUMIFS('Compra Ventas'!$E$2:$E$2700,'Compra Ventas'!$A$2:$A$2700,CY$4,'Compra Ventas'!$B$2:$B$2700,$B236,'Compra Ventas'!$C$2:$C$2700,CY$5)</f>
        <v>0</v>
      </c>
      <c r="CZ236" s="13">
        <f>SUMIFS('Compra Ventas'!$E$2:$E$2700,'Compra Ventas'!$A$2:$A$2700,CZ$4,'Compra Ventas'!$B$2:$B$2700,$B236,'Compra Ventas'!$C$2:$C$2700,CZ$5)</f>
        <v>0</v>
      </c>
      <c r="DA236" s="13">
        <f>SUMIFS('Compra Ventas'!$E$2:$E$2700,'Compra Ventas'!$A$2:$A$2700,DA$4,'Compra Ventas'!$B$2:$B$2700,$B236,'Compra Ventas'!$C$2:$C$2700,DA$5)</f>
        <v>0</v>
      </c>
      <c r="DB236" s="13">
        <f>SUMIFS('Compra Ventas'!$E$2:$E$2700,'Compra Ventas'!$A$2:$A$2700,DB$4,'Compra Ventas'!$B$2:$B$2700,$B236,'Compra Ventas'!$C$2:$C$2700,DB$5)</f>
        <v>0</v>
      </c>
      <c r="DC236" s="13">
        <f>SUMIFS('Compra Ventas'!$E$2:$E$2700,'Compra Ventas'!$A$2:$A$2700,DC$4,'Compra Ventas'!$B$2:$B$2700,$B236,'Compra Ventas'!$C$2:$C$2700,DC$5)</f>
        <v>0</v>
      </c>
      <c r="DD236" s="13">
        <f>SUMIFS('Compra Ventas'!$E$2:$E$2700,'Compra Ventas'!$A$2:$A$2700,DD$4,'Compra Ventas'!$B$2:$B$2700,$B236,'Compra Ventas'!$C$2:$C$2700,DD$5)</f>
        <v>0</v>
      </c>
      <c r="DE236" s="13">
        <f>SUMIFS('Compra Ventas'!$E$2:$E$2700,'Compra Ventas'!$A$2:$A$2700,DE$4,'Compra Ventas'!$B$2:$B$2700,$B236,'Compra Ventas'!$C$2:$C$2700,DE$5)</f>
        <v>0</v>
      </c>
      <c r="DF236" s="13">
        <f>SUMIFS('Compra Ventas'!$E$2:$E$2700,'Compra Ventas'!$A$2:$A$2700,DF$4,'Compra Ventas'!$B$2:$B$2700,$B236,'Compra Ventas'!$C$2:$C$2700,DF$5)</f>
        <v>0</v>
      </c>
      <c r="DG236" s="13">
        <f>SUMIFS('Compra Ventas'!$E$2:$E$2700,'Compra Ventas'!$A$2:$A$2700,DG$4,'Compra Ventas'!$B$2:$B$2700,$B236,'Compra Ventas'!$C$2:$C$2700,DG$5)</f>
        <v>0</v>
      </c>
      <c r="DH236" s="14">
        <f>SUMIFS('Compra Ventas'!$E$2:$E$2700,'Compra Ventas'!$A$2:$A$2700,DH$4,'Compra Ventas'!$B$2:$B$2700,$B236,'Compra Ventas'!$C$2:$C$2700,DH$5)</f>
        <v>0</v>
      </c>
      <c r="DI236" s="84"/>
      <c r="DJ236" s="98">
        <f>SUMIFS('Ajuste Ciclado'!D$5:D$47,'Ajuste Ciclado'!$C$5:$C$47,Balance!DJ$4,'Ajuste Ciclado'!$B$5:$B$47,Balance!$B236)</f>
        <v>0</v>
      </c>
      <c r="DK236" s="99">
        <f>SUMIFS('Ajuste Ciclado'!E$5:E$47,'Ajuste Ciclado'!$C$5:$C$47,Balance!DK$4,'Ajuste Ciclado'!$B$5:$B$47,Balance!$B236)</f>
        <v>0</v>
      </c>
      <c r="DL236" s="99">
        <f>SUMIFS('Ajuste Ciclado'!F$5:F$47,'Ajuste Ciclado'!$C$5:$C$47,Balance!DL$4,'Ajuste Ciclado'!$B$5:$B$47,Balance!$B236)</f>
        <v>0</v>
      </c>
      <c r="DM236" s="99">
        <f>SUMIFS('Ajuste Ciclado'!G$5:G$47,'Ajuste Ciclado'!$C$5:$C$47,Balance!DM$4,'Ajuste Ciclado'!$B$5:$B$47,Balance!$B236)</f>
        <v>0</v>
      </c>
      <c r="DN236" s="99">
        <f>SUMIFS('Ajuste Ciclado'!H$5:H$47,'Ajuste Ciclado'!$C$5:$C$47,Balance!DN$4,'Ajuste Ciclado'!$B$5:$B$47,Balance!$B236)</f>
        <v>0</v>
      </c>
      <c r="DO236" s="99">
        <f>SUMIFS('Ajuste Ciclado'!I$5:I$47,'Ajuste Ciclado'!$C$5:$C$47,Balance!DO$4,'Ajuste Ciclado'!$B$5:$B$47,Balance!$B236)</f>
        <v>0</v>
      </c>
      <c r="DP236" s="99">
        <f>SUMIFS('Ajuste Ciclado'!J$5:J$47,'Ajuste Ciclado'!$C$5:$C$47,Balance!DP$4,'Ajuste Ciclado'!$B$5:$B$47,Balance!$B236)</f>
        <v>0</v>
      </c>
      <c r="DQ236" s="99">
        <f>SUMIFS('Ajuste Ciclado'!K$5:K$47,'Ajuste Ciclado'!$C$5:$C$47,Balance!DQ$4,'Ajuste Ciclado'!$B$5:$B$47,Balance!$B236)</f>
        <v>0</v>
      </c>
      <c r="DR236" s="99">
        <f>SUMIFS('Ajuste Ciclado'!L$5:L$47,'Ajuste Ciclado'!$C$5:$C$47,Balance!DR$4,'Ajuste Ciclado'!$B$5:$B$47,Balance!$B236)</f>
        <v>0</v>
      </c>
      <c r="DS236" s="99">
        <f>SUMIFS('Ajuste Ciclado'!M$5:M$47,'Ajuste Ciclado'!$C$5:$C$47,Balance!DS$4,'Ajuste Ciclado'!$B$5:$B$47,Balance!$B236)</f>
        <v>0</v>
      </c>
      <c r="DT236" s="99">
        <f>SUMIFS('Ajuste Ciclado'!N$5:N$47,'Ajuste Ciclado'!$C$5:$C$47,Balance!DT$4,'Ajuste Ciclado'!$B$5:$B$47,Balance!$B236)</f>
        <v>0</v>
      </c>
      <c r="DU236" s="100">
        <f>SUMIFS('Ajuste Ciclado'!O$5:O$47,'Ajuste Ciclado'!$C$5:$C$47,Balance!DU$4,'Ajuste Ciclado'!$B$5:$B$47,Balance!$B236)</f>
        <v>0</v>
      </c>
      <c r="DV236" s="98">
        <f>SUMIFS('Ajuste Ciclado'!D$5:D$47,'Ajuste Ciclado'!$C$5:$C$47,Balance!DV$4,'Ajuste Ciclado'!$B$5:$B$47,Balance!$B236)</f>
        <v>0</v>
      </c>
      <c r="DW236" s="99">
        <f>SUMIFS('Ajuste Ciclado'!E$5:E$47,'Ajuste Ciclado'!$C$5:$C$47,Balance!DW$4,'Ajuste Ciclado'!$B$5:$B$47,Balance!$B236)</f>
        <v>0</v>
      </c>
      <c r="DX236" s="99">
        <f>SUMIFS('Ajuste Ciclado'!F$5:F$47,'Ajuste Ciclado'!$C$5:$C$47,Balance!DX$4,'Ajuste Ciclado'!$B$5:$B$47,Balance!$B236)</f>
        <v>0</v>
      </c>
      <c r="DY236" s="99">
        <f>SUMIFS('Ajuste Ciclado'!G$5:G$47,'Ajuste Ciclado'!$C$5:$C$47,Balance!DY$4,'Ajuste Ciclado'!$B$5:$B$47,Balance!$B236)</f>
        <v>0</v>
      </c>
      <c r="DZ236" s="99">
        <f>SUMIFS('Ajuste Ciclado'!H$5:H$47,'Ajuste Ciclado'!$C$5:$C$47,Balance!DZ$4,'Ajuste Ciclado'!$B$5:$B$47,Balance!$B236)</f>
        <v>0</v>
      </c>
      <c r="EA236" s="99">
        <f>SUMIFS('Ajuste Ciclado'!I$5:I$47,'Ajuste Ciclado'!$C$5:$C$47,Balance!EA$4,'Ajuste Ciclado'!$B$5:$B$47,Balance!$B236)</f>
        <v>0</v>
      </c>
      <c r="EB236" s="99">
        <f>SUMIFS('Ajuste Ciclado'!J$5:J$47,'Ajuste Ciclado'!$C$5:$C$47,Balance!EB$4,'Ajuste Ciclado'!$B$5:$B$47,Balance!$B236)</f>
        <v>0</v>
      </c>
      <c r="EC236" s="99">
        <f>SUMIFS('Ajuste Ciclado'!K$5:K$47,'Ajuste Ciclado'!$C$5:$C$47,Balance!EC$4,'Ajuste Ciclado'!$B$5:$B$47,Balance!$B236)</f>
        <v>0</v>
      </c>
      <c r="ED236" s="99">
        <f>SUMIFS('Ajuste Ciclado'!L$5:L$47,'Ajuste Ciclado'!$C$5:$C$47,Balance!ED$4,'Ajuste Ciclado'!$B$5:$B$47,Balance!$B236)</f>
        <v>0</v>
      </c>
      <c r="EE236" s="99">
        <f>SUMIFS('Ajuste Ciclado'!M$5:M$47,'Ajuste Ciclado'!$C$5:$C$47,Balance!EE$4,'Ajuste Ciclado'!$B$5:$B$47,Balance!$B236)</f>
        <v>0</v>
      </c>
      <c r="EF236" s="99">
        <f>SUMIFS('Ajuste Ciclado'!N$5:N$47,'Ajuste Ciclado'!$C$5:$C$47,Balance!EF$4,'Ajuste Ciclado'!$B$5:$B$47,Balance!$B236)</f>
        <v>0</v>
      </c>
      <c r="EG236" s="100">
        <f>SUMIFS('Ajuste Ciclado'!O$5:O$47,'Ajuste Ciclado'!$C$5:$C$47,Balance!EG$4,'Ajuste Ciclado'!$B$5:$B$47,Balance!$B236)</f>
        <v>0</v>
      </c>
      <c r="EH236" s="98">
        <f>SUMIFS('Ajuste Ciclado'!D$5:D$47,'Ajuste Ciclado'!$C$5:$C$47,Balance!EH$4,'Ajuste Ciclado'!$B$5:$B$47,Balance!$B236)</f>
        <v>0</v>
      </c>
      <c r="EI236" s="99">
        <f>SUMIFS('Ajuste Ciclado'!E$5:E$47,'Ajuste Ciclado'!$C$5:$C$47,Balance!EI$4,'Ajuste Ciclado'!$B$5:$B$47,Balance!$B236)</f>
        <v>0</v>
      </c>
      <c r="EJ236" s="99">
        <f>SUMIFS('Ajuste Ciclado'!F$5:F$47,'Ajuste Ciclado'!$C$5:$C$47,Balance!EJ$4,'Ajuste Ciclado'!$B$5:$B$47,Balance!$B236)</f>
        <v>0</v>
      </c>
      <c r="EK236" s="99">
        <f>SUMIFS('Ajuste Ciclado'!G$5:G$47,'Ajuste Ciclado'!$C$5:$C$47,Balance!EK$4,'Ajuste Ciclado'!$B$5:$B$47,Balance!$B236)</f>
        <v>0</v>
      </c>
      <c r="EL236" s="99">
        <f>SUMIFS('Ajuste Ciclado'!H$5:H$47,'Ajuste Ciclado'!$C$5:$C$47,Balance!EL$4,'Ajuste Ciclado'!$B$5:$B$47,Balance!$B236)</f>
        <v>0</v>
      </c>
      <c r="EM236" s="99">
        <f>SUMIFS('Ajuste Ciclado'!I$5:I$47,'Ajuste Ciclado'!$C$5:$C$47,Balance!EM$4,'Ajuste Ciclado'!$B$5:$B$47,Balance!$B236)</f>
        <v>0</v>
      </c>
      <c r="EN236" s="99">
        <f>SUMIFS('Ajuste Ciclado'!J$5:J$47,'Ajuste Ciclado'!$C$5:$C$47,Balance!EN$4,'Ajuste Ciclado'!$B$5:$B$47,Balance!$B236)</f>
        <v>0</v>
      </c>
      <c r="EO236" s="99">
        <f>SUMIFS('Ajuste Ciclado'!K$5:K$47,'Ajuste Ciclado'!$C$5:$C$47,Balance!EO$4,'Ajuste Ciclado'!$B$5:$B$47,Balance!$B236)</f>
        <v>0</v>
      </c>
      <c r="EP236" s="99">
        <f>SUMIFS('Ajuste Ciclado'!L$5:L$47,'Ajuste Ciclado'!$C$5:$C$47,Balance!EP$4,'Ajuste Ciclado'!$B$5:$B$47,Balance!$B236)</f>
        <v>0</v>
      </c>
      <c r="EQ236" s="99">
        <f>SUMIFS('Ajuste Ciclado'!M$5:M$47,'Ajuste Ciclado'!$C$5:$C$47,Balance!EQ$4,'Ajuste Ciclado'!$B$5:$B$47,Balance!$B236)</f>
        <v>0</v>
      </c>
      <c r="ER236" s="99">
        <f>SUMIFS('Ajuste Ciclado'!N$5:N$47,'Ajuste Ciclado'!$C$5:$C$47,Balance!ER$4,'Ajuste Ciclado'!$B$5:$B$47,Balance!$B236)</f>
        <v>0</v>
      </c>
      <c r="ES236" s="100">
        <f>SUMIFS('Ajuste Ciclado'!O$5:O$47,'Ajuste Ciclado'!$C$5:$C$47,Balance!ES$4,'Ajuste Ciclado'!$B$5:$B$47,Balance!$B236)</f>
        <v>0</v>
      </c>
      <c r="ET236" s="84"/>
      <c r="EU236" s="12">
        <f t="shared" si="328"/>
        <v>63563.718476254973</v>
      </c>
      <c r="EV236" s="13">
        <f t="shared" si="293"/>
        <v>50096.243335519313</v>
      </c>
      <c r="EW236" s="13">
        <f t="shared" si="294"/>
        <v>47768.143561743069</v>
      </c>
      <c r="EX236" s="13">
        <f t="shared" si="295"/>
        <v>28300.750951554161</v>
      </c>
      <c r="EY236" s="13">
        <f t="shared" si="296"/>
        <v>16109.445845443101</v>
      </c>
      <c r="EZ236" s="13">
        <f t="shared" si="297"/>
        <v>10176.91110995105</v>
      </c>
      <c r="FA236" s="13">
        <f t="shared" si="298"/>
        <v>13499.71373593647</v>
      </c>
      <c r="FB236" s="13">
        <f t="shared" si="299"/>
        <v>20545.145427120689</v>
      </c>
      <c r="FC236" s="13">
        <f t="shared" si="300"/>
        <v>24882.978853360939</v>
      </c>
      <c r="FD236" s="13">
        <f t="shared" si="301"/>
        <v>5637.6896808369866</v>
      </c>
      <c r="FE236" s="13">
        <f t="shared" si="302"/>
        <v>1097.2987226453461</v>
      </c>
      <c r="FF236" s="14">
        <f t="shared" si="303"/>
        <v>2634.547261886376</v>
      </c>
      <c r="FG236" s="12">
        <f t="shared" si="304"/>
        <v>63738.701826867968</v>
      </c>
      <c r="FH236" s="13">
        <f t="shared" si="305"/>
        <v>50739.260964668691</v>
      </c>
      <c r="FI236" s="13">
        <f t="shared" si="306"/>
        <v>48255.328300571608</v>
      </c>
      <c r="FJ236" s="13">
        <f t="shared" si="307"/>
        <v>30035.47496961839</v>
      </c>
      <c r="FK236" s="13">
        <f t="shared" si="308"/>
        <v>15623.66080210478</v>
      </c>
      <c r="FL236" s="13">
        <f t="shared" si="309"/>
        <v>10511.573083236341</v>
      </c>
      <c r="FM236" s="13">
        <f t="shared" si="310"/>
        <v>14739.09240273366</v>
      </c>
      <c r="FN236" s="13">
        <f t="shared" si="311"/>
        <v>20764.671657060619</v>
      </c>
      <c r="FO236" s="13">
        <f t="shared" si="312"/>
        <v>25660.76172561647</v>
      </c>
      <c r="FP236" s="13">
        <f t="shared" si="313"/>
        <v>9318.4790246139401</v>
      </c>
      <c r="FQ236" s="13">
        <f t="shared" si="314"/>
        <v>12091.427020977189</v>
      </c>
      <c r="FR236" s="14">
        <f t="shared" si="315"/>
        <v>18167.166795587069</v>
      </c>
      <c r="FS236" s="12">
        <f t="shared" si="316"/>
        <v>63814.677091001628</v>
      </c>
      <c r="FT236" s="13">
        <f t="shared" si="317"/>
        <v>51265.181109202778</v>
      </c>
      <c r="FU236" s="13">
        <f t="shared" si="318"/>
        <v>48130.758619851171</v>
      </c>
      <c r="FV236" s="13">
        <f t="shared" si="319"/>
        <v>29806.151917032668</v>
      </c>
      <c r="FW236" s="13">
        <f t="shared" si="320"/>
        <v>16323.191406255921</v>
      </c>
      <c r="FX236" s="13">
        <f t="shared" si="321"/>
        <v>11529.782676157371</v>
      </c>
      <c r="FY236" s="13">
        <f t="shared" si="322"/>
        <v>16485.102243287671</v>
      </c>
      <c r="FZ236" s="13">
        <f t="shared" si="323"/>
        <v>23154.183124211839</v>
      </c>
      <c r="GA236" s="13">
        <f t="shared" si="324"/>
        <v>28732.090111455909</v>
      </c>
      <c r="GB236" s="13">
        <f t="shared" si="325"/>
        <v>21939.074400889091</v>
      </c>
      <c r="GC236" s="13">
        <f t="shared" si="326"/>
        <v>27438.965831911719</v>
      </c>
      <c r="GD236" s="14">
        <f t="shared" si="327"/>
        <v>32305.392822557831</v>
      </c>
      <c r="GE236" s="84"/>
      <c r="GF236" s="12">
        <f t="shared" si="329"/>
        <v>284312.58696225245</v>
      </c>
      <c r="GG236" s="13">
        <f t="shared" si="329"/>
        <v>319645.59857365669</v>
      </c>
      <c r="GH236" s="14">
        <f t="shared" si="329"/>
        <v>370924.55135381559</v>
      </c>
      <c r="GI236" s="6">
        <f t="shared" si="330"/>
        <v>1</v>
      </c>
      <c r="GJ236" s="12">
        <f t="shared" si="331"/>
        <v>0</v>
      </c>
      <c r="GK236" s="13">
        <f t="shared" si="332"/>
        <v>0</v>
      </c>
      <c r="GL236" s="14">
        <f t="shared" si="333"/>
        <v>0</v>
      </c>
      <c r="GM236" s="84"/>
      <c r="GN236" s="66">
        <f t="shared" si="334"/>
        <v>0</v>
      </c>
      <c r="GO236" s="84"/>
      <c r="GP236" s="63" t="str" cm="1">
        <f t="array" ref="GP236">INDEX($GF$4:$GH$4,1,GI236)</f>
        <v>Sample 1</v>
      </c>
      <c r="GQ236" s="12">
        <f t="shared" si="336"/>
        <v>1097.2987226453461</v>
      </c>
      <c r="GR236" s="13">
        <f t="shared" si="336"/>
        <v>2634.547261886376</v>
      </c>
      <c r="GS236" s="14">
        <f t="shared" si="336"/>
        <v>5637.6896808369866</v>
      </c>
      <c r="GT236" s="12">
        <f t="shared" si="337"/>
        <v>9318.4790246139401</v>
      </c>
      <c r="GU236" s="13">
        <f t="shared" si="337"/>
        <v>10511.573083236341</v>
      </c>
      <c r="GV236" s="14">
        <f t="shared" si="337"/>
        <v>12091.427020977189</v>
      </c>
      <c r="GW236" s="12">
        <f t="shared" si="338"/>
        <v>11529.782676157371</v>
      </c>
      <c r="GX236" s="13">
        <f t="shared" si="338"/>
        <v>16323.191406255921</v>
      </c>
      <c r="GY236" s="14">
        <f t="shared" si="338"/>
        <v>16485.102243287671</v>
      </c>
      <c r="GZ236" s="84" t="str">
        <f t="shared" si="290"/>
        <v>Sample 1</v>
      </c>
      <c r="HA236" s="12">
        <f t="shared" si="335"/>
        <v>0</v>
      </c>
      <c r="HB236" s="13">
        <f t="shared" si="335"/>
        <v>0</v>
      </c>
      <c r="HC236" s="14">
        <f t="shared" si="335"/>
        <v>0</v>
      </c>
      <c r="HD236" s="6">
        <f t="shared" si="291"/>
        <v>0</v>
      </c>
      <c r="HE236" s="84" t="str">
        <f t="shared" si="292"/>
        <v>Ok</v>
      </c>
    </row>
    <row r="237" spans="2:213" hidden="1" x14ac:dyDescent="0.3">
      <c r="B237" s="84" t="s">
        <v>248</v>
      </c>
      <c r="C237" s="12">
        <f>SUMIFS(Inyecciones!$E$2:$E$14185,Inyecciones!$A$2:$A$14185,Balance!C$4,Inyecciones!$B$2:$B$14185,Balance!$B237,Inyecciones!$C$2:$C$14185,Balance!C$5)</f>
        <v>266813.44437733467</v>
      </c>
      <c r="D237" s="13">
        <f>SUMIFS(Inyecciones!$E$2:$E$14185,Inyecciones!$A$2:$A$14185,Balance!D$4,Inyecciones!$B$2:$B$14185,Balance!$B237,Inyecciones!$C$2:$C$14185,Balance!D$5)</f>
        <v>468745.83351912792</v>
      </c>
      <c r="E237" s="13">
        <f>SUMIFS(Inyecciones!$E$2:$E$14185,Inyecciones!$A$2:$A$14185,Balance!E$4,Inyecciones!$B$2:$B$14185,Balance!$B237,Inyecciones!$C$2:$C$14185,Balance!E$5)</f>
        <v>881795.05513538409</v>
      </c>
      <c r="F237" s="13">
        <f>SUMIFS(Inyecciones!$E$2:$E$14185,Inyecciones!$A$2:$A$14185,Balance!F$4,Inyecciones!$B$2:$B$14185,Balance!$B237,Inyecciones!$C$2:$C$14185,Balance!F$5)</f>
        <v>616502.09714785521</v>
      </c>
      <c r="G237" s="13">
        <f>SUMIFS(Inyecciones!$E$2:$E$14185,Inyecciones!$A$2:$A$14185,Balance!G$4,Inyecciones!$B$2:$B$14185,Balance!$B237,Inyecciones!$C$2:$C$14185,Balance!G$5)</f>
        <v>939934.00766418839</v>
      </c>
      <c r="H237" s="13">
        <f>SUMIFS(Inyecciones!$E$2:$E$14185,Inyecciones!$A$2:$A$14185,Balance!H$4,Inyecciones!$B$2:$B$14185,Balance!$B237,Inyecciones!$C$2:$C$14185,Balance!H$5)</f>
        <v>707865.67415151815</v>
      </c>
      <c r="I237" s="13">
        <f>SUMIFS(Inyecciones!$E$2:$E$14185,Inyecciones!$A$2:$A$14185,Balance!I$4,Inyecciones!$B$2:$B$14185,Balance!$B237,Inyecciones!$C$2:$C$14185,Balance!I$5)</f>
        <v>709090.6314989035</v>
      </c>
      <c r="J237" s="13">
        <f>SUMIFS(Inyecciones!$E$2:$E$14185,Inyecciones!$A$2:$A$14185,Balance!J$4,Inyecciones!$B$2:$B$14185,Balance!$B237,Inyecciones!$C$2:$C$14185,Balance!J$5)</f>
        <v>1015368.164928816</v>
      </c>
      <c r="K237" s="13">
        <f>SUMIFS(Inyecciones!$E$2:$E$14185,Inyecciones!$A$2:$A$14185,Balance!K$4,Inyecciones!$B$2:$B$14185,Balance!$B237,Inyecciones!$C$2:$C$14185,Balance!K$5)</f>
        <v>1115803.201347548</v>
      </c>
      <c r="L237" s="13">
        <f>SUMIFS(Inyecciones!$E$2:$E$14185,Inyecciones!$A$2:$A$14185,Balance!L$4,Inyecciones!$B$2:$B$14185,Balance!$B237,Inyecciones!$C$2:$C$14185,Balance!L$5)</f>
        <v>740704.97231276368</v>
      </c>
      <c r="M237" s="13">
        <f>SUMIFS(Inyecciones!$E$2:$E$14185,Inyecciones!$A$2:$A$14185,Balance!M$4,Inyecciones!$B$2:$B$14185,Balance!$B237,Inyecciones!$C$2:$C$14185,Balance!M$5)</f>
        <v>553734.54654265975</v>
      </c>
      <c r="N237" s="14">
        <f>SUMIFS(Inyecciones!$E$2:$E$14185,Inyecciones!$A$2:$A$14185,Balance!N$4,Inyecciones!$B$2:$B$14185,Balance!$B237,Inyecciones!$C$2:$C$14185,Balance!N$5)</f>
        <v>605017.67199875042</v>
      </c>
      <c r="O237" s="12">
        <f>SUMIFS(Inyecciones!$E$2:$E$14185,Inyecciones!$A$2:$A$14185,Balance!O$4,Inyecciones!$B$2:$B$14185,Balance!$B237,Inyecciones!$C$2:$C$14185,Balance!O$5)</f>
        <v>253486.97525023471</v>
      </c>
      <c r="P237" s="13">
        <f>SUMIFS(Inyecciones!$E$2:$E$14185,Inyecciones!$A$2:$A$14185,Balance!P$4,Inyecciones!$B$2:$B$14185,Balance!$B237,Inyecciones!$C$2:$C$14185,Balance!P$5)</f>
        <v>597154.58512136713</v>
      </c>
      <c r="Q237" s="13">
        <f>SUMIFS(Inyecciones!$E$2:$E$14185,Inyecciones!$A$2:$A$14185,Balance!Q$4,Inyecciones!$B$2:$B$14185,Balance!$B237,Inyecciones!$C$2:$C$14185,Balance!Q$5)</f>
        <v>368369.02677902742</v>
      </c>
      <c r="R237" s="13">
        <f>SUMIFS(Inyecciones!$E$2:$E$14185,Inyecciones!$A$2:$A$14185,Balance!R$4,Inyecciones!$B$2:$B$14185,Balance!$B237,Inyecciones!$C$2:$C$14185,Balance!R$5)</f>
        <v>118510.3027823169</v>
      </c>
      <c r="S237" s="13">
        <f>SUMIFS(Inyecciones!$E$2:$E$14185,Inyecciones!$A$2:$A$14185,Balance!S$4,Inyecciones!$B$2:$B$14185,Balance!$B237,Inyecciones!$C$2:$C$14185,Balance!S$5)</f>
        <v>1003401.6524363681</v>
      </c>
      <c r="T237" s="13">
        <f>SUMIFS(Inyecciones!$E$2:$E$14185,Inyecciones!$A$2:$A$14185,Balance!T$4,Inyecciones!$B$2:$B$14185,Balance!$B237,Inyecciones!$C$2:$C$14185,Balance!T$5)</f>
        <v>951571.95525409922</v>
      </c>
      <c r="U237" s="13">
        <f>SUMIFS(Inyecciones!$E$2:$E$14185,Inyecciones!$A$2:$A$14185,Balance!U$4,Inyecciones!$B$2:$B$14185,Balance!$B237,Inyecciones!$C$2:$C$14185,Balance!U$5)</f>
        <v>1105630.537226385</v>
      </c>
      <c r="V237" s="13">
        <f>SUMIFS(Inyecciones!$E$2:$E$14185,Inyecciones!$A$2:$A$14185,Balance!V$4,Inyecciones!$B$2:$B$14185,Balance!$B237,Inyecciones!$C$2:$C$14185,Balance!V$5)</f>
        <v>1026806.698647061</v>
      </c>
      <c r="W237" s="13">
        <f>SUMIFS(Inyecciones!$E$2:$E$14185,Inyecciones!$A$2:$A$14185,Balance!W$4,Inyecciones!$B$2:$B$14185,Balance!$B237,Inyecciones!$C$2:$C$14185,Balance!W$5)</f>
        <v>1135877.924737897</v>
      </c>
      <c r="X237" s="13">
        <f>SUMIFS(Inyecciones!$E$2:$E$14185,Inyecciones!$A$2:$A$14185,Balance!X$4,Inyecciones!$B$2:$B$14185,Balance!$B237,Inyecciones!$C$2:$C$14185,Balance!X$5)</f>
        <v>280294.80972459092</v>
      </c>
      <c r="Y237" s="13">
        <f>SUMIFS(Inyecciones!$E$2:$E$14185,Inyecciones!$A$2:$A$14185,Balance!Y$4,Inyecciones!$B$2:$B$14185,Balance!$B237,Inyecciones!$C$2:$C$14185,Balance!Y$5)</f>
        <v>522276.94047024922</v>
      </c>
      <c r="Z237" s="14">
        <f>SUMIFS(Inyecciones!$E$2:$E$14185,Inyecciones!$A$2:$A$14185,Balance!Z$4,Inyecciones!$B$2:$B$14185,Balance!$B237,Inyecciones!$C$2:$C$14185,Balance!Z$5)</f>
        <v>636682.28932091501</v>
      </c>
      <c r="AA237" s="12">
        <f>SUMIFS(Inyecciones!$E$2:$E$14185,Inyecciones!$A$2:$A$14185,Balance!AA$4,Inyecciones!$B$2:$B$14185,Balance!$B237,Inyecciones!$C$2:$C$14185,Balance!AA$5)</f>
        <v>284339.2853161766</v>
      </c>
      <c r="AB237" s="13">
        <f>SUMIFS(Inyecciones!$E$2:$E$14185,Inyecciones!$A$2:$A$14185,Balance!AB$4,Inyecciones!$B$2:$B$14185,Balance!$B237,Inyecciones!$C$2:$C$14185,Balance!AB$5)</f>
        <v>612287.97110802098</v>
      </c>
      <c r="AC237" s="13">
        <f>SUMIFS(Inyecciones!$E$2:$E$14185,Inyecciones!$A$2:$A$14185,Balance!AC$4,Inyecciones!$B$2:$B$14185,Balance!$B237,Inyecciones!$C$2:$C$14185,Balance!AC$5)</f>
        <v>689621.22435592499</v>
      </c>
      <c r="AD237" s="13">
        <f>SUMIFS(Inyecciones!$E$2:$E$14185,Inyecciones!$A$2:$A$14185,Balance!AD$4,Inyecciones!$B$2:$B$14185,Balance!$B237,Inyecciones!$C$2:$C$14185,Balance!AD$5)</f>
        <v>734894.37889099494</v>
      </c>
      <c r="AE237" s="13">
        <f>SUMIFS(Inyecciones!$E$2:$E$14185,Inyecciones!$A$2:$A$14185,Balance!AE$4,Inyecciones!$B$2:$B$14185,Balance!$B237,Inyecciones!$C$2:$C$14185,Balance!AE$5)</f>
        <v>1020348.025597413</v>
      </c>
      <c r="AF237" s="13">
        <f>SUMIFS(Inyecciones!$E$2:$E$14185,Inyecciones!$A$2:$A$14185,Balance!AF$4,Inyecciones!$B$2:$B$14185,Balance!$B237,Inyecciones!$C$2:$C$14185,Balance!AF$5)</f>
        <v>1130366.6228141759</v>
      </c>
      <c r="AG237" s="13">
        <f>SUMIFS(Inyecciones!$E$2:$E$14185,Inyecciones!$A$2:$A$14185,Balance!AG$4,Inyecciones!$B$2:$B$14185,Balance!$B237,Inyecciones!$C$2:$C$14185,Balance!AG$5)</f>
        <v>1135925.159553336</v>
      </c>
      <c r="AH237" s="13">
        <f>SUMIFS(Inyecciones!$E$2:$E$14185,Inyecciones!$A$2:$A$14185,Balance!AH$4,Inyecciones!$B$2:$B$14185,Balance!$B237,Inyecciones!$C$2:$C$14185,Balance!AH$5)</f>
        <v>1203909.715814562</v>
      </c>
      <c r="AI237" s="13">
        <f>SUMIFS(Inyecciones!$E$2:$E$14185,Inyecciones!$A$2:$A$14185,Balance!AI$4,Inyecciones!$B$2:$B$14185,Balance!$B237,Inyecciones!$C$2:$C$14185,Balance!AI$5)</f>
        <v>1147890.989867779</v>
      </c>
      <c r="AJ237" s="13">
        <f>SUMIFS(Inyecciones!$E$2:$E$14185,Inyecciones!$A$2:$A$14185,Balance!AJ$4,Inyecciones!$B$2:$B$14185,Balance!$B237,Inyecciones!$C$2:$C$14185,Balance!AJ$5)</f>
        <v>815162.96042410389</v>
      </c>
      <c r="AK237" s="13">
        <f>SUMIFS(Inyecciones!$E$2:$E$14185,Inyecciones!$A$2:$A$14185,Balance!AK$4,Inyecciones!$B$2:$B$14185,Balance!$B237,Inyecciones!$C$2:$C$14185,Balance!AK$5)</f>
        <v>431296.67229393963</v>
      </c>
      <c r="AL237" s="14">
        <f>SUMIFS(Inyecciones!$E$2:$E$14185,Inyecciones!$A$2:$A$14185,Balance!AL$4,Inyecciones!$B$2:$B$14185,Balance!$B237,Inyecciones!$C$2:$C$14185,Balance!AL$5)</f>
        <v>1126408.929710662</v>
      </c>
      <c r="AM237" s="13"/>
      <c r="AN237" s="12">
        <f>SUMIFS('Retiro Mensual'!$E$2:$E$2629,'Retiro Mensual'!$A$2:$A$2629,AN$4,'Retiro Mensual'!$B$2:$B$2629,$B237,'Retiro Mensual'!$C$2:$C$2629,AN$5)</f>
        <v>0</v>
      </c>
      <c r="AO237" s="13">
        <f>SUMIFS('Retiro Mensual'!$E$2:$E$2629,'Retiro Mensual'!$A$2:$A$2629,AO$4,'Retiro Mensual'!$B$2:$B$2629,$B237,'Retiro Mensual'!$C$2:$C$2629,AO$5)</f>
        <v>0</v>
      </c>
      <c r="AP237" s="13">
        <f>SUMIFS('Retiro Mensual'!$E$2:$E$2629,'Retiro Mensual'!$A$2:$A$2629,AP$4,'Retiro Mensual'!$B$2:$B$2629,$B237,'Retiro Mensual'!$C$2:$C$2629,AP$5)</f>
        <v>0</v>
      </c>
      <c r="AQ237" s="13">
        <f>SUMIFS('Retiro Mensual'!$E$2:$E$2629,'Retiro Mensual'!$A$2:$A$2629,AQ$4,'Retiro Mensual'!$B$2:$B$2629,$B237,'Retiro Mensual'!$C$2:$C$2629,AQ$5)</f>
        <v>0</v>
      </c>
      <c r="AR237" s="13">
        <f>SUMIFS('Retiro Mensual'!$E$2:$E$2629,'Retiro Mensual'!$A$2:$A$2629,AR$4,'Retiro Mensual'!$B$2:$B$2629,$B237,'Retiro Mensual'!$C$2:$C$2629,AR$5)</f>
        <v>0</v>
      </c>
      <c r="AS237" s="13">
        <f>SUMIFS('Retiro Mensual'!$E$2:$E$2629,'Retiro Mensual'!$A$2:$A$2629,AS$4,'Retiro Mensual'!$B$2:$B$2629,$B237,'Retiro Mensual'!$C$2:$C$2629,AS$5)</f>
        <v>0</v>
      </c>
      <c r="AT237" s="13">
        <f>SUMIFS('Retiro Mensual'!$E$2:$E$2629,'Retiro Mensual'!$A$2:$A$2629,AT$4,'Retiro Mensual'!$B$2:$B$2629,$B237,'Retiro Mensual'!$C$2:$C$2629,AT$5)</f>
        <v>0</v>
      </c>
      <c r="AU237" s="13">
        <f>SUMIFS('Retiro Mensual'!$E$2:$E$2629,'Retiro Mensual'!$A$2:$A$2629,AU$4,'Retiro Mensual'!$B$2:$B$2629,$B237,'Retiro Mensual'!$C$2:$C$2629,AU$5)</f>
        <v>0</v>
      </c>
      <c r="AV237" s="13">
        <f>SUMIFS('Retiro Mensual'!$E$2:$E$2629,'Retiro Mensual'!$A$2:$A$2629,AV$4,'Retiro Mensual'!$B$2:$B$2629,$B237,'Retiro Mensual'!$C$2:$C$2629,AV$5)</f>
        <v>0</v>
      </c>
      <c r="AW237" s="13">
        <f>SUMIFS('Retiro Mensual'!$E$2:$E$2629,'Retiro Mensual'!$A$2:$A$2629,AW$4,'Retiro Mensual'!$B$2:$B$2629,$B237,'Retiro Mensual'!$C$2:$C$2629,AW$5)</f>
        <v>0</v>
      </c>
      <c r="AX237" s="13">
        <f>SUMIFS('Retiro Mensual'!$E$2:$E$2629,'Retiro Mensual'!$A$2:$A$2629,AX$4,'Retiro Mensual'!$B$2:$B$2629,$B237,'Retiro Mensual'!$C$2:$C$2629,AX$5)</f>
        <v>0</v>
      </c>
      <c r="AY237" s="14">
        <f>SUMIFS('Retiro Mensual'!$E$2:$E$2629,'Retiro Mensual'!$A$2:$A$2629,AY$4,'Retiro Mensual'!$B$2:$B$2629,$B237,'Retiro Mensual'!$C$2:$C$2629,AY$5)</f>
        <v>0</v>
      </c>
      <c r="AZ237" s="12">
        <f>SUMIFS('Retiro Mensual'!$E$2:$E$2629,'Retiro Mensual'!$A$2:$A$2629,AZ$4,'Retiro Mensual'!$B$2:$B$2629,$B237,'Retiro Mensual'!$C$2:$C$2629,AZ$5)</f>
        <v>0</v>
      </c>
      <c r="BA237" s="13">
        <f>SUMIFS('Retiro Mensual'!$E$2:$E$2629,'Retiro Mensual'!$A$2:$A$2629,BA$4,'Retiro Mensual'!$B$2:$B$2629,$B237,'Retiro Mensual'!$C$2:$C$2629,BA$5)</f>
        <v>0</v>
      </c>
      <c r="BB237" s="13">
        <f>SUMIFS('Retiro Mensual'!$E$2:$E$2629,'Retiro Mensual'!$A$2:$A$2629,BB$4,'Retiro Mensual'!$B$2:$B$2629,$B237,'Retiro Mensual'!$C$2:$C$2629,BB$5)</f>
        <v>0</v>
      </c>
      <c r="BC237" s="13">
        <f>SUMIFS('Retiro Mensual'!$E$2:$E$2629,'Retiro Mensual'!$A$2:$A$2629,BC$4,'Retiro Mensual'!$B$2:$B$2629,$B237,'Retiro Mensual'!$C$2:$C$2629,BC$5)</f>
        <v>0</v>
      </c>
      <c r="BD237" s="13">
        <f>SUMIFS('Retiro Mensual'!$E$2:$E$2629,'Retiro Mensual'!$A$2:$A$2629,BD$4,'Retiro Mensual'!$B$2:$B$2629,$B237,'Retiro Mensual'!$C$2:$C$2629,BD$5)</f>
        <v>0</v>
      </c>
      <c r="BE237" s="13">
        <f>SUMIFS('Retiro Mensual'!$E$2:$E$2629,'Retiro Mensual'!$A$2:$A$2629,BE$4,'Retiro Mensual'!$B$2:$B$2629,$B237,'Retiro Mensual'!$C$2:$C$2629,BE$5)</f>
        <v>0</v>
      </c>
      <c r="BF237" s="13">
        <f>SUMIFS('Retiro Mensual'!$E$2:$E$2629,'Retiro Mensual'!$A$2:$A$2629,BF$4,'Retiro Mensual'!$B$2:$B$2629,$B237,'Retiro Mensual'!$C$2:$C$2629,BF$5)</f>
        <v>0</v>
      </c>
      <c r="BG237" s="13">
        <f>SUMIFS('Retiro Mensual'!$E$2:$E$2629,'Retiro Mensual'!$A$2:$A$2629,BG$4,'Retiro Mensual'!$B$2:$B$2629,$B237,'Retiro Mensual'!$C$2:$C$2629,BG$5)</f>
        <v>0</v>
      </c>
      <c r="BH237" s="13">
        <f>SUMIFS('Retiro Mensual'!$E$2:$E$2629,'Retiro Mensual'!$A$2:$A$2629,BH$4,'Retiro Mensual'!$B$2:$B$2629,$B237,'Retiro Mensual'!$C$2:$C$2629,BH$5)</f>
        <v>0</v>
      </c>
      <c r="BI237" s="13">
        <f>SUMIFS('Retiro Mensual'!$E$2:$E$2629,'Retiro Mensual'!$A$2:$A$2629,BI$4,'Retiro Mensual'!$B$2:$B$2629,$B237,'Retiro Mensual'!$C$2:$C$2629,BI$5)</f>
        <v>0</v>
      </c>
      <c r="BJ237" s="13">
        <f>SUMIFS('Retiro Mensual'!$E$2:$E$2629,'Retiro Mensual'!$A$2:$A$2629,BJ$4,'Retiro Mensual'!$B$2:$B$2629,$B237,'Retiro Mensual'!$C$2:$C$2629,BJ$5)</f>
        <v>0</v>
      </c>
      <c r="BK237" s="14">
        <f>SUMIFS('Retiro Mensual'!$E$2:$E$2629,'Retiro Mensual'!$A$2:$A$2629,BK$4,'Retiro Mensual'!$B$2:$B$2629,$B237,'Retiro Mensual'!$C$2:$C$2629,BK$5)</f>
        <v>0</v>
      </c>
      <c r="BL237" s="12">
        <f>SUMIFS('Retiro Mensual'!$E$2:$E$2629,'Retiro Mensual'!$A$2:$A$2629,BL$4,'Retiro Mensual'!$B$2:$B$2629,$B237,'Retiro Mensual'!$C$2:$C$2629,BL$5)</f>
        <v>0</v>
      </c>
      <c r="BM237" s="13">
        <f>SUMIFS('Retiro Mensual'!$E$2:$E$2629,'Retiro Mensual'!$A$2:$A$2629,BM$4,'Retiro Mensual'!$B$2:$B$2629,$B237,'Retiro Mensual'!$C$2:$C$2629,BM$5)</f>
        <v>0</v>
      </c>
      <c r="BN237" s="13">
        <f>SUMIFS('Retiro Mensual'!$E$2:$E$2629,'Retiro Mensual'!$A$2:$A$2629,BN$4,'Retiro Mensual'!$B$2:$B$2629,$B237,'Retiro Mensual'!$C$2:$C$2629,BN$5)</f>
        <v>0</v>
      </c>
      <c r="BO237" s="13">
        <f>SUMIFS('Retiro Mensual'!$E$2:$E$2629,'Retiro Mensual'!$A$2:$A$2629,BO$4,'Retiro Mensual'!$B$2:$B$2629,$B237,'Retiro Mensual'!$C$2:$C$2629,BO$5)</f>
        <v>0</v>
      </c>
      <c r="BP237" s="13">
        <f>SUMIFS('Retiro Mensual'!$E$2:$E$2629,'Retiro Mensual'!$A$2:$A$2629,BP$4,'Retiro Mensual'!$B$2:$B$2629,$B237,'Retiro Mensual'!$C$2:$C$2629,BP$5)</f>
        <v>0</v>
      </c>
      <c r="BQ237" s="13">
        <f>SUMIFS('Retiro Mensual'!$E$2:$E$2629,'Retiro Mensual'!$A$2:$A$2629,BQ$4,'Retiro Mensual'!$B$2:$B$2629,$B237,'Retiro Mensual'!$C$2:$C$2629,BQ$5)</f>
        <v>0</v>
      </c>
      <c r="BR237" s="13">
        <f>SUMIFS('Retiro Mensual'!$E$2:$E$2629,'Retiro Mensual'!$A$2:$A$2629,BR$4,'Retiro Mensual'!$B$2:$B$2629,$B237,'Retiro Mensual'!$C$2:$C$2629,BR$5)</f>
        <v>0</v>
      </c>
      <c r="BS237" s="13">
        <f>SUMIFS('Retiro Mensual'!$E$2:$E$2629,'Retiro Mensual'!$A$2:$A$2629,BS$4,'Retiro Mensual'!$B$2:$B$2629,$B237,'Retiro Mensual'!$C$2:$C$2629,BS$5)</f>
        <v>0</v>
      </c>
      <c r="BT237" s="13">
        <f>SUMIFS('Retiro Mensual'!$E$2:$E$2629,'Retiro Mensual'!$A$2:$A$2629,BT$4,'Retiro Mensual'!$B$2:$B$2629,$B237,'Retiro Mensual'!$C$2:$C$2629,BT$5)</f>
        <v>0</v>
      </c>
      <c r="BU237" s="13">
        <f>SUMIFS('Retiro Mensual'!$E$2:$E$2629,'Retiro Mensual'!$A$2:$A$2629,BU$4,'Retiro Mensual'!$B$2:$B$2629,$B237,'Retiro Mensual'!$C$2:$C$2629,BU$5)</f>
        <v>0</v>
      </c>
      <c r="BV237" s="13">
        <f>SUMIFS('Retiro Mensual'!$E$2:$E$2629,'Retiro Mensual'!$A$2:$A$2629,BV$4,'Retiro Mensual'!$B$2:$B$2629,$B237,'Retiro Mensual'!$C$2:$C$2629,BV$5)</f>
        <v>0</v>
      </c>
      <c r="BW237" s="14">
        <f>SUMIFS('Retiro Mensual'!$E$2:$E$2629,'Retiro Mensual'!$A$2:$A$2629,BW$4,'Retiro Mensual'!$B$2:$B$2629,$B237,'Retiro Mensual'!$C$2:$C$2629,BW$5)</f>
        <v>0</v>
      </c>
      <c r="BX237" s="13"/>
      <c r="BY237" s="12">
        <f>SUMIFS('Compra Ventas'!$E$2:$E$2700,'Compra Ventas'!$A$2:$A$2700,BY$4,'Compra Ventas'!$B$2:$B$2700,$B237,'Compra Ventas'!$C$2:$C$2700,BY$5)</f>
        <v>0</v>
      </c>
      <c r="BZ237" s="13">
        <f>SUMIFS('Compra Ventas'!$E$2:$E$2700,'Compra Ventas'!$A$2:$A$2700,BZ$4,'Compra Ventas'!$B$2:$B$2700,$B237,'Compra Ventas'!$C$2:$C$2700,BZ$5)</f>
        <v>0</v>
      </c>
      <c r="CA237" s="13">
        <f>SUMIFS('Compra Ventas'!$E$2:$E$2700,'Compra Ventas'!$A$2:$A$2700,CA$4,'Compra Ventas'!$B$2:$B$2700,$B237,'Compra Ventas'!$C$2:$C$2700,CA$5)</f>
        <v>0</v>
      </c>
      <c r="CB237" s="13">
        <f>SUMIFS('Compra Ventas'!$E$2:$E$2700,'Compra Ventas'!$A$2:$A$2700,CB$4,'Compra Ventas'!$B$2:$B$2700,$B237,'Compra Ventas'!$C$2:$C$2700,CB$5)</f>
        <v>0</v>
      </c>
      <c r="CC237" s="13">
        <f>SUMIFS('Compra Ventas'!$E$2:$E$2700,'Compra Ventas'!$A$2:$A$2700,CC$4,'Compra Ventas'!$B$2:$B$2700,$B237,'Compra Ventas'!$C$2:$C$2700,CC$5)</f>
        <v>0</v>
      </c>
      <c r="CD237" s="13">
        <f>SUMIFS('Compra Ventas'!$E$2:$E$2700,'Compra Ventas'!$A$2:$A$2700,CD$4,'Compra Ventas'!$B$2:$B$2700,$B237,'Compra Ventas'!$C$2:$C$2700,CD$5)</f>
        <v>0</v>
      </c>
      <c r="CE237" s="13">
        <f>SUMIFS('Compra Ventas'!$E$2:$E$2700,'Compra Ventas'!$A$2:$A$2700,CE$4,'Compra Ventas'!$B$2:$B$2700,$B237,'Compra Ventas'!$C$2:$C$2700,CE$5)</f>
        <v>0</v>
      </c>
      <c r="CF237" s="13">
        <f>SUMIFS('Compra Ventas'!$E$2:$E$2700,'Compra Ventas'!$A$2:$A$2700,CF$4,'Compra Ventas'!$B$2:$B$2700,$B237,'Compra Ventas'!$C$2:$C$2700,CF$5)</f>
        <v>0</v>
      </c>
      <c r="CG237" s="13">
        <f>SUMIFS('Compra Ventas'!$E$2:$E$2700,'Compra Ventas'!$A$2:$A$2700,CG$4,'Compra Ventas'!$B$2:$B$2700,$B237,'Compra Ventas'!$C$2:$C$2700,CG$5)</f>
        <v>0</v>
      </c>
      <c r="CH237" s="13">
        <f>SUMIFS('Compra Ventas'!$E$2:$E$2700,'Compra Ventas'!$A$2:$A$2700,CH$4,'Compra Ventas'!$B$2:$B$2700,$B237,'Compra Ventas'!$C$2:$C$2700,CH$5)</f>
        <v>0</v>
      </c>
      <c r="CI237" s="13">
        <f>SUMIFS('Compra Ventas'!$E$2:$E$2700,'Compra Ventas'!$A$2:$A$2700,CI$4,'Compra Ventas'!$B$2:$B$2700,$B237,'Compra Ventas'!$C$2:$C$2700,CI$5)</f>
        <v>0</v>
      </c>
      <c r="CJ237" s="14">
        <f>SUMIFS('Compra Ventas'!$E$2:$E$2700,'Compra Ventas'!$A$2:$A$2700,CJ$4,'Compra Ventas'!$B$2:$B$2700,$B237,'Compra Ventas'!$C$2:$C$2700,CJ$5)</f>
        <v>0</v>
      </c>
      <c r="CK237" s="12">
        <f>SUMIFS('Compra Ventas'!$E$2:$E$2700,'Compra Ventas'!$A$2:$A$2700,CK$4,'Compra Ventas'!$B$2:$B$2700,$B237,'Compra Ventas'!$C$2:$C$2700,CK$5)</f>
        <v>0</v>
      </c>
      <c r="CL237" s="13">
        <f>SUMIFS('Compra Ventas'!$E$2:$E$2700,'Compra Ventas'!$A$2:$A$2700,CL$4,'Compra Ventas'!$B$2:$B$2700,$B237,'Compra Ventas'!$C$2:$C$2700,CL$5)</f>
        <v>0</v>
      </c>
      <c r="CM237" s="13">
        <f>SUMIFS('Compra Ventas'!$E$2:$E$2700,'Compra Ventas'!$A$2:$A$2700,CM$4,'Compra Ventas'!$B$2:$B$2700,$B237,'Compra Ventas'!$C$2:$C$2700,CM$5)</f>
        <v>0</v>
      </c>
      <c r="CN237" s="13">
        <f>SUMIFS('Compra Ventas'!$E$2:$E$2700,'Compra Ventas'!$A$2:$A$2700,CN$4,'Compra Ventas'!$B$2:$B$2700,$B237,'Compra Ventas'!$C$2:$C$2700,CN$5)</f>
        <v>0</v>
      </c>
      <c r="CO237" s="13">
        <f>SUMIFS('Compra Ventas'!$E$2:$E$2700,'Compra Ventas'!$A$2:$A$2700,CO$4,'Compra Ventas'!$B$2:$B$2700,$B237,'Compra Ventas'!$C$2:$C$2700,CO$5)</f>
        <v>0</v>
      </c>
      <c r="CP237" s="13">
        <f>SUMIFS('Compra Ventas'!$E$2:$E$2700,'Compra Ventas'!$A$2:$A$2700,CP$4,'Compra Ventas'!$B$2:$B$2700,$B237,'Compra Ventas'!$C$2:$C$2700,CP$5)</f>
        <v>0</v>
      </c>
      <c r="CQ237" s="13">
        <f>SUMIFS('Compra Ventas'!$E$2:$E$2700,'Compra Ventas'!$A$2:$A$2700,CQ$4,'Compra Ventas'!$B$2:$B$2700,$B237,'Compra Ventas'!$C$2:$C$2700,CQ$5)</f>
        <v>0</v>
      </c>
      <c r="CR237" s="13">
        <f>SUMIFS('Compra Ventas'!$E$2:$E$2700,'Compra Ventas'!$A$2:$A$2700,CR$4,'Compra Ventas'!$B$2:$B$2700,$B237,'Compra Ventas'!$C$2:$C$2700,CR$5)</f>
        <v>0</v>
      </c>
      <c r="CS237" s="13">
        <f>SUMIFS('Compra Ventas'!$E$2:$E$2700,'Compra Ventas'!$A$2:$A$2700,CS$4,'Compra Ventas'!$B$2:$B$2700,$B237,'Compra Ventas'!$C$2:$C$2700,CS$5)</f>
        <v>0</v>
      </c>
      <c r="CT237" s="13">
        <f>SUMIFS('Compra Ventas'!$E$2:$E$2700,'Compra Ventas'!$A$2:$A$2700,CT$4,'Compra Ventas'!$B$2:$B$2700,$B237,'Compra Ventas'!$C$2:$C$2700,CT$5)</f>
        <v>0</v>
      </c>
      <c r="CU237" s="13">
        <f>SUMIFS('Compra Ventas'!$E$2:$E$2700,'Compra Ventas'!$A$2:$A$2700,CU$4,'Compra Ventas'!$B$2:$B$2700,$B237,'Compra Ventas'!$C$2:$C$2700,CU$5)</f>
        <v>0</v>
      </c>
      <c r="CV237" s="14">
        <f>SUMIFS('Compra Ventas'!$E$2:$E$2700,'Compra Ventas'!$A$2:$A$2700,CV$4,'Compra Ventas'!$B$2:$B$2700,$B237,'Compra Ventas'!$C$2:$C$2700,CV$5)</f>
        <v>0</v>
      </c>
      <c r="CW237" s="12">
        <f>SUMIFS('Compra Ventas'!$E$2:$E$2700,'Compra Ventas'!$A$2:$A$2700,CW$4,'Compra Ventas'!$B$2:$B$2700,$B237,'Compra Ventas'!$C$2:$C$2700,CW$5)</f>
        <v>0</v>
      </c>
      <c r="CX237" s="13">
        <f>SUMIFS('Compra Ventas'!$E$2:$E$2700,'Compra Ventas'!$A$2:$A$2700,CX$4,'Compra Ventas'!$B$2:$B$2700,$B237,'Compra Ventas'!$C$2:$C$2700,CX$5)</f>
        <v>0</v>
      </c>
      <c r="CY237" s="13">
        <f>SUMIFS('Compra Ventas'!$E$2:$E$2700,'Compra Ventas'!$A$2:$A$2700,CY$4,'Compra Ventas'!$B$2:$B$2700,$B237,'Compra Ventas'!$C$2:$C$2700,CY$5)</f>
        <v>0</v>
      </c>
      <c r="CZ237" s="13">
        <f>SUMIFS('Compra Ventas'!$E$2:$E$2700,'Compra Ventas'!$A$2:$A$2700,CZ$4,'Compra Ventas'!$B$2:$B$2700,$B237,'Compra Ventas'!$C$2:$C$2700,CZ$5)</f>
        <v>0</v>
      </c>
      <c r="DA237" s="13">
        <f>SUMIFS('Compra Ventas'!$E$2:$E$2700,'Compra Ventas'!$A$2:$A$2700,DA$4,'Compra Ventas'!$B$2:$B$2700,$B237,'Compra Ventas'!$C$2:$C$2700,DA$5)</f>
        <v>0</v>
      </c>
      <c r="DB237" s="13">
        <f>SUMIFS('Compra Ventas'!$E$2:$E$2700,'Compra Ventas'!$A$2:$A$2700,DB$4,'Compra Ventas'!$B$2:$B$2700,$B237,'Compra Ventas'!$C$2:$C$2700,DB$5)</f>
        <v>0</v>
      </c>
      <c r="DC237" s="13">
        <f>SUMIFS('Compra Ventas'!$E$2:$E$2700,'Compra Ventas'!$A$2:$A$2700,DC$4,'Compra Ventas'!$B$2:$B$2700,$B237,'Compra Ventas'!$C$2:$C$2700,DC$5)</f>
        <v>0</v>
      </c>
      <c r="DD237" s="13">
        <f>SUMIFS('Compra Ventas'!$E$2:$E$2700,'Compra Ventas'!$A$2:$A$2700,DD$4,'Compra Ventas'!$B$2:$B$2700,$B237,'Compra Ventas'!$C$2:$C$2700,DD$5)</f>
        <v>0</v>
      </c>
      <c r="DE237" s="13">
        <f>SUMIFS('Compra Ventas'!$E$2:$E$2700,'Compra Ventas'!$A$2:$A$2700,DE$4,'Compra Ventas'!$B$2:$B$2700,$B237,'Compra Ventas'!$C$2:$C$2700,DE$5)</f>
        <v>0</v>
      </c>
      <c r="DF237" s="13">
        <f>SUMIFS('Compra Ventas'!$E$2:$E$2700,'Compra Ventas'!$A$2:$A$2700,DF$4,'Compra Ventas'!$B$2:$B$2700,$B237,'Compra Ventas'!$C$2:$C$2700,DF$5)</f>
        <v>0</v>
      </c>
      <c r="DG237" s="13">
        <f>SUMIFS('Compra Ventas'!$E$2:$E$2700,'Compra Ventas'!$A$2:$A$2700,DG$4,'Compra Ventas'!$B$2:$B$2700,$B237,'Compra Ventas'!$C$2:$C$2700,DG$5)</f>
        <v>0</v>
      </c>
      <c r="DH237" s="14">
        <f>SUMIFS('Compra Ventas'!$E$2:$E$2700,'Compra Ventas'!$A$2:$A$2700,DH$4,'Compra Ventas'!$B$2:$B$2700,$B237,'Compra Ventas'!$C$2:$C$2700,DH$5)</f>
        <v>0</v>
      </c>
      <c r="DI237" s="84"/>
      <c r="DJ237" s="98">
        <f>SUMIFS('Ajuste Ciclado'!D$5:D$47,'Ajuste Ciclado'!$C$5:$C$47,Balance!DJ$4,'Ajuste Ciclado'!$B$5:$B$47,Balance!$B237)</f>
        <v>0</v>
      </c>
      <c r="DK237" s="99">
        <f>SUMIFS('Ajuste Ciclado'!E$5:E$47,'Ajuste Ciclado'!$C$5:$C$47,Balance!DK$4,'Ajuste Ciclado'!$B$5:$B$47,Balance!$B237)</f>
        <v>0</v>
      </c>
      <c r="DL237" s="99">
        <f>SUMIFS('Ajuste Ciclado'!F$5:F$47,'Ajuste Ciclado'!$C$5:$C$47,Balance!DL$4,'Ajuste Ciclado'!$B$5:$B$47,Balance!$B237)</f>
        <v>0</v>
      </c>
      <c r="DM237" s="99">
        <f>SUMIFS('Ajuste Ciclado'!G$5:G$47,'Ajuste Ciclado'!$C$5:$C$47,Balance!DM$4,'Ajuste Ciclado'!$B$5:$B$47,Balance!$B237)</f>
        <v>0</v>
      </c>
      <c r="DN237" s="99">
        <f>SUMIFS('Ajuste Ciclado'!H$5:H$47,'Ajuste Ciclado'!$C$5:$C$47,Balance!DN$4,'Ajuste Ciclado'!$B$5:$B$47,Balance!$B237)</f>
        <v>0</v>
      </c>
      <c r="DO237" s="99">
        <f>SUMIFS('Ajuste Ciclado'!I$5:I$47,'Ajuste Ciclado'!$C$5:$C$47,Balance!DO$4,'Ajuste Ciclado'!$B$5:$B$47,Balance!$B237)</f>
        <v>0</v>
      </c>
      <c r="DP237" s="99">
        <f>SUMIFS('Ajuste Ciclado'!J$5:J$47,'Ajuste Ciclado'!$C$5:$C$47,Balance!DP$4,'Ajuste Ciclado'!$B$5:$B$47,Balance!$B237)</f>
        <v>0</v>
      </c>
      <c r="DQ237" s="99">
        <f>SUMIFS('Ajuste Ciclado'!K$5:K$47,'Ajuste Ciclado'!$C$5:$C$47,Balance!DQ$4,'Ajuste Ciclado'!$B$5:$B$47,Balance!$B237)</f>
        <v>0</v>
      </c>
      <c r="DR237" s="99">
        <f>SUMIFS('Ajuste Ciclado'!L$5:L$47,'Ajuste Ciclado'!$C$5:$C$47,Balance!DR$4,'Ajuste Ciclado'!$B$5:$B$47,Balance!$B237)</f>
        <v>0</v>
      </c>
      <c r="DS237" s="99">
        <f>SUMIFS('Ajuste Ciclado'!M$5:M$47,'Ajuste Ciclado'!$C$5:$C$47,Balance!DS$4,'Ajuste Ciclado'!$B$5:$B$47,Balance!$B237)</f>
        <v>0</v>
      </c>
      <c r="DT237" s="99">
        <f>SUMIFS('Ajuste Ciclado'!N$5:N$47,'Ajuste Ciclado'!$C$5:$C$47,Balance!DT$4,'Ajuste Ciclado'!$B$5:$B$47,Balance!$B237)</f>
        <v>0</v>
      </c>
      <c r="DU237" s="100">
        <f>SUMIFS('Ajuste Ciclado'!O$5:O$47,'Ajuste Ciclado'!$C$5:$C$47,Balance!DU$4,'Ajuste Ciclado'!$B$5:$B$47,Balance!$B237)</f>
        <v>0</v>
      </c>
      <c r="DV237" s="98">
        <f>SUMIFS('Ajuste Ciclado'!D$5:D$47,'Ajuste Ciclado'!$C$5:$C$47,Balance!DV$4,'Ajuste Ciclado'!$B$5:$B$47,Balance!$B237)</f>
        <v>0</v>
      </c>
      <c r="DW237" s="99">
        <f>SUMIFS('Ajuste Ciclado'!E$5:E$47,'Ajuste Ciclado'!$C$5:$C$47,Balance!DW$4,'Ajuste Ciclado'!$B$5:$B$47,Balance!$B237)</f>
        <v>0</v>
      </c>
      <c r="DX237" s="99">
        <f>SUMIFS('Ajuste Ciclado'!F$5:F$47,'Ajuste Ciclado'!$C$5:$C$47,Balance!DX$4,'Ajuste Ciclado'!$B$5:$B$47,Balance!$B237)</f>
        <v>0</v>
      </c>
      <c r="DY237" s="99">
        <f>SUMIFS('Ajuste Ciclado'!G$5:G$47,'Ajuste Ciclado'!$C$5:$C$47,Balance!DY$4,'Ajuste Ciclado'!$B$5:$B$47,Balance!$B237)</f>
        <v>0</v>
      </c>
      <c r="DZ237" s="99">
        <f>SUMIFS('Ajuste Ciclado'!H$5:H$47,'Ajuste Ciclado'!$C$5:$C$47,Balance!DZ$4,'Ajuste Ciclado'!$B$5:$B$47,Balance!$B237)</f>
        <v>0</v>
      </c>
      <c r="EA237" s="99">
        <f>SUMIFS('Ajuste Ciclado'!I$5:I$47,'Ajuste Ciclado'!$C$5:$C$47,Balance!EA$4,'Ajuste Ciclado'!$B$5:$B$47,Balance!$B237)</f>
        <v>0</v>
      </c>
      <c r="EB237" s="99">
        <f>SUMIFS('Ajuste Ciclado'!J$5:J$47,'Ajuste Ciclado'!$C$5:$C$47,Balance!EB$4,'Ajuste Ciclado'!$B$5:$B$47,Balance!$B237)</f>
        <v>0</v>
      </c>
      <c r="EC237" s="99">
        <f>SUMIFS('Ajuste Ciclado'!K$5:K$47,'Ajuste Ciclado'!$C$5:$C$47,Balance!EC$4,'Ajuste Ciclado'!$B$5:$B$47,Balance!$B237)</f>
        <v>0</v>
      </c>
      <c r="ED237" s="99">
        <f>SUMIFS('Ajuste Ciclado'!L$5:L$47,'Ajuste Ciclado'!$C$5:$C$47,Balance!ED$4,'Ajuste Ciclado'!$B$5:$B$47,Balance!$B237)</f>
        <v>0</v>
      </c>
      <c r="EE237" s="99">
        <f>SUMIFS('Ajuste Ciclado'!M$5:M$47,'Ajuste Ciclado'!$C$5:$C$47,Balance!EE$4,'Ajuste Ciclado'!$B$5:$B$47,Balance!$B237)</f>
        <v>0</v>
      </c>
      <c r="EF237" s="99">
        <f>SUMIFS('Ajuste Ciclado'!N$5:N$47,'Ajuste Ciclado'!$C$5:$C$47,Balance!EF$4,'Ajuste Ciclado'!$B$5:$B$47,Balance!$B237)</f>
        <v>0</v>
      </c>
      <c r="EG237" s="100">
        <f>SUMIFS('Ajuste Ciclado'!O$5:O$47,'Ajuste Ciclado'!$C$5:$C$47,Balance!EG$4,'Ajuste Ciclado'!$B$5:$B$47,Balance!$B237)</f>
        <v>0</v>
      </c>
      <c r="EH237" s="98">
        <f>SUMIFS('Ajuste Ciclado'!D$5:D$47,'Ajuste Ciclado'!$C$5:$C$47,Balance!EH$4,'Ajuste Ciclado'!$B$5:$B$47,Balance!$B237)</f>
        <v>0</v>
      </c>
      <c r="EI237" s="99">
        <f>SUMIFS('Ajuste Ciclado'!E$5:E$47,'Ajuste Ciclado'!$C$5:$C$47,Balance!EI$4,'Ajuste Ciclado'!$B$5:$B$47,Balance!$B237)</f>
        <v>0</v>
      </c>
      <c r="EJ237" s="99">
        <f>SUMIFS('Ajuste Ciclado'!F$5:F$47,'Ajuste Ciclado'!$C$5:$C$47,Balance!EJ$4,'Ajuste Ciclado'!$B$5:$B$47,Balance!$B237)</f>
        <v>0</v>
      </c>
      <c r="EK237" s="99">
        <f>SUMIFS('Ajuste Ciclado'!G$5:G$47,'Ajuste Ciclado'!$C$5:$C$47,Balance!EK$4,'Ajuste Ciclado'!$B$5:$B$47,Balance!$B237)</f>
        <v>0</v>
      </c>
      <c r="EL237" s="99">
        <f>SUMIFS('Ajuste Ciclado'!H$5:H$47,'Ajuste Ciclado'!$C$5:$C$47,Balance!EL$4,'Ajuste Ciclado'!$B$5:$B$47,Balance!$B237)</f>
        <v>0</v>
      </c>
      <c r="EM237" s="99">
        <f>SUMIFS('Ajuste Ciclado'!I$5:I$47,'Ajuste Ciclado'!$C$5:$C$47,Balance!EM$4,'Ajuste Ciclado'!$B$5:$B$47,Balance!$B237)</f>
        <v>0</v>
      </c>
      <c r="EN237" s="99">
        <f>SUMIFS('Ajuste Ciclado'!J$5:J$47,'Ajuste Ciclado'!$C$5:$C$47,Balance!EN$4,'Ajuste Ciclado'!$B$5:$B$47,Balance!$B237)</f>
        <v>0</v>
      </c>
      <c r="EO237" s="99">
        <f>SUMIFS('Ajuste Ciclado'!K$5:K$47,'Ajuste Ciclado'!$C$5:$C$47,Balance!EO$4,'Ajuste Ciclado'!$B$5:$B$47,Balance!$B237)</f>
        <v>0</v>
      </c>
      <c r="EP237" s="99">
        <f>SUMIFS('Ajuste Ciclado'!L$5:L$47,'Ajuste Ciclado'!$C$5:$C$47,Balance!EP$4,'Ajuste Ciclado'!$B$5:$B$47,Balance!$B237)</f>
        <v>0</v>
      </c>
      <c r="EQ237" s="99">
        <f>SUMIFS('Ajuste Ciclado'!M$5:M$47,'Ajuste Ciclado'!$C$5:$C$47,Balance!EQ$4,'Ajuste Ciclado'!$B$5:$B$47,Balance!$B237)</f>
        <v>0</v>
      </c>
      <c r="ER237" s="99">
        <f>SUMIFS('Ajuste Ciclado'!N$5:N$47,'Ajuste Ciclado'!$C$5:$C$47,Balance!ER$4,'Ajuste Ciclado'!$B$5:$B$47,Balance!$B237)</f>
        <v>0</v>
      </c>
      <c r="ES237" s="100">
        <f>SUMIFS('Ajuste Ciclado'!O$5:O$47,'Ajuste Ciclado'!$C$5:$C$47,Balance!ES$4,'Ajuste Ciclado'!$B$5:$B$47,Balance!$B237)</f>
        <v>0</v>
      </c>
      <c r="ET237" s="84"/>
      <c r="EU237" s="12">
        <f t="shared" si="328"/>
        <v>266813.44437733467</v>
      </c>
      <c r="EV237" s="13">
        <f t="shared" si="293"/>
        <v>468745.83351912792</v>
      </c>
      <c r="EW237" s="13">
        <f t="shared" si="294"/>
        <v>881795.05513538409</v>
      </c>
      <c r="EX237" s="13">
        <f t="shared" si="295"/>
        <v>616502.09714785521</v>
      </c>
      <c r="EY237" s="13">
        <f t="shared" si="296"/>
        <v>939934.00766418839</v>
      </c>
      <c r="EZ237" s="13">
        <f t="shared" si="297"/>
        <v>707865.67415151815</v>
      </c>
      <c r="FA237" s="13">
        <f t="shared" si="298"/>
        <v>709090.6314989035</v>
      </c>
      <c r="FB237" s="13">
        <f t="shared" si="299"/>
        <v>1015368.164928816</v>
      </c>
      <c r="FC237" s="13">
        <f t="shared" si="300"/>
        <v>1115803.201347548</v>
      </c>
      <c r="FD237" s="13">
        <f t="shared" si="301"/>
        <v>740704.97231276368</v>
      </c>
      <c r="FE237" s="13">
        <f t="shared" si="302"/>
        <v>553734.54654265975</v>
      </c>
      <c r="FF237" s="14">
        <f t="shared" si="303"/>
        <v>605017.67199875042</v>
      </c>
      <c r="FG237" s="12">
        <f t="shared" si="304"/>
        <v>253486.97525023471</v>
      </c>
      <c r="FH237" s="13">
        <f t="shared" si="305"/>
        <v>597154.58512136713</v>
      </c>
      <c r="FI237" s="13">
        <f t="shared" si="306"/>
        <v>368369.02677902742</v>
      </c>
      <c r="FJ237" s="13">
        <f t="shared" si="307"/>
        <v>118510.3027823169</v>
      </c>
      <c r="FK237" s="13">
        <f t="shared" si="308"/>
        <v>1003401.6524363681</v>
      </c>
      <c r="FL237" s="13">
        <f t="shared" si="309"/>
        <v>951571.95525409922</v>
      </c>
      <c r="FM237" s="13">
        <f t="shared" si="310"/>
        <v>1105630.537226385</v>
      </c>
      <c r="FN237" s="13">
        <f t="shared" si="311"/>
        <v>1026806.698647061</v>
      </c>
      <c r="FO237" s="13">
        <f t="shared" si="312"/>
        <v>1135877.924737897</v>
      </c>
      <c r="FP237" s="13">
        <f t="shared" si="313"/>
        <v>280294.80972459092</v>
      </c>
      <c r="FQ237" s="13">
        <f t="shared" si="314"/>
        <v>522276.94047024922</v>
      </c>
      <c r="FR237" s="14">
        <f t="shared" si="315"/>
        <v>636682.28932091501</v>
      </c>
      <c r="FS237" s="12">
        <f t="shared" si="316"/>
        <v>284339.2853161766</v>
      </c>
      <c r="FT237" s="13">
        <f t="shared" si="317"/>
        <v>612287.97110802098</v>
      </c>
      <c r="FU237" s="13">
        <f t="shared" si="318"/>
        <v>689621.22435592499</v>
      </c>
      <c r="FV237" s="13">
        <f t="shared" si="319"/>
        <v>734894.37889099494</v>
      </c>
      <c r="FW237" s="13">
        <f t="shared" si="320"/>
        <v>1020348.025597413</v>
      </c>
      <c r="FX237" s="13">
        <f t="shared" si="321"/>
        <v>1130366.6228141759</v>
      </c>
      <c r="FY237" s="13">
        <f t="shared" si="322"/>
        <v>1135925.159553336</v>
      </c>
      <c r="FZ237" s="13">
        <f t="shared" si="323"/>
        <v>1203909.715814562</v>
      </c>
      <c r="GA237" s="13">
        <f t="shared" si="324"/>
        <v>1147890.989867779</v>
      </c>
      <c r="GB237" s="13">
        <f t="shared" si="325"/>
        <v>815162.96042410389</v>
      </c>
      <c r="GC237" s="13">
        <f t="shared" si="326"/>
        <v>431296.67229393963</v>
      </c>
      <c r="GD237" s="14">
        <f t="shared" si="327"/>
        <v>1126408.929710662</v>
      </c>
      <c r="GE237" s="84"/>
      <c r="GF237" s="12">
        <f t="shared" si="329"/>
        <v>8621375.3006248493</v>
      </c>
      <c r="GG237" s="13">
        <f t="shared" si="329"/>
        <v>8000063.6977505116</v>
      </c>
      <c r="GH237" s="14">
        <f t="shared" si="329"/>
        <v>10332451.935747089</v>
      </c>
      <c r="GI237" s="6">
        <f t="shared" si="330"/>
        <v>2</v>
      </c>
      <c r="GJ237" s="12">
        <f t="shared" si="331"/>
        <v>0</v>
      </c>
      <c r="GK237" s="13">
        <f t="shared" si="332"/>
        <v>0</v>
      </c>
      <c r="GL237" s="14">
        <f t="shared" si="333"/>
        <v>0</v>
      </c>
      <c r="GM237" s="84"/>
      <c r="GN237" s="66">
        <f t="shared" si="334"/>
        <v>0</v>
      </c>
      <c r="GO237" s="84"/>
      <c r="GP237" s="63" t="str" cm="1">
        <f t="array" ref="GP237">INDEX($GF$4:$GH$4,1,GI237)</f>
        <v>Sample 3</v>
      </c>
      <c r="GQ237" s="12">
        <f t="shared" si="336"/>
        <v>266813.44437733467</v>
      </c>
      <c r="GR237" s="13">
        <f t="shared" si="336"/>
        <v>468745.83351912792</v>
      </c>
      <c r="GS237" s="14">
        <f t="shared" si="336"/>
        <v>553734.54654265975</v>
      </c>
      <c r="GT237" s="12">
        <f t="shared" si="337"/>
        <v>118510.3027823169</v>
      </c>
      <c r="GU237" s="13">
        <f t="shared" si="337"/>
        <v>253486.97525023471</v>
      </c>
      <c r="GV237" s="14">
        <f t="shared" si="337"/>
        <v>280294.80972459092</v>
      </c>
      <c r="GW237" s="12">
        <f t="shared" si="338"/>
        <v>284339.2853161766</v>
      </c>
      <c r="GX237" s="13">
        <f t="shared" si="338"/>
        <v>431296.67229393963</v>
      </c>
      <c r="GY237" s="14">
        <f t="shared" si="338"/>
        <v>612287.97110802098</v>
      </c>
      <c r="GZ237" s="84" t="str">
        <f t="shared" si="290"/>
        <v>Sample 3</v>
      </c>
      <c r="HA237" s="12">
        <f t="shared" si="335"/>
        <v>0</v>
      </c>
      <c r="HB237" s="13">
        <f t="shared" si="335"/>
        <v>0</v>
      </c>
      <c r="HC237" s="14">
        <f t="shared" si="335"/>
        <v>0</v>
      </c>
      <c r="HD237" s="6">
        <f t="shared" si="291"/>
        <v>0</v>
      </c>
      <c r="HE237" s="84" t="str">
        <f t="shared" si="292"/>
        <v>Ok</v>
      </c>
    </row>
    <row r="238" spans="2:213" hidden="1" x14ac:dyDescent="0.3">
      <c r="B238" s="84" t="s">
        <v>247</v>
      </c>
      <c r="C238" s="12">
        <f>SUMIFS(Inyecciones!$E$2:$E$14185,Inyecciones!$A$2:$A$14185,Balance!C$4,Inyecciones!$B$2:$B$14185,Balance!$B238,Inyecciones!$C$2:$C$14185,Balance!C$5)</f>
        <v>190691.15542876479</v>
      </c>
      <c r="D238" s="13">
        <f>SUMIFS(Inyecciones!$E$2:$E$14185,Inyecciones!$A$2:$A$14185,Balance!D$4,Inyecciones!$B$2:$B$14185,Balance!$B238,Inyecciones!$C$2:$C$14185,Balance!D$5)</f>
        <v>150288.73000655789</v>
      </c>
      <c r="E238" s="13">
        <f>SUMIFS(Inyecciones!$E$2:$E$14185,Inyecciones!$A$2:$A$14185,Balance!E$4,Inyecciones!$B$2:$B$14185,Balance!$B238,Inyecciones!$C$2:$C$14185,Balance!E$5)</f>
        <v>143304.43068522931</v>
      </c>
      <c r="F238" s="13">
        <f>SUMIFS(Inyecciones!$E$2:$E$14185,Inyecciones!$A$2:$A$14185,Balance!F$4,Inyecciones!$B$2:$B$14185,Balance!$B238,Inyecciones!$C$2:$C$14185,Balance!F$5)</f>
        <v>84902.252854662525</v>
      </c>
      <c r="G238" s="13">
        <f>SUMIFS(Inyecciones!$E$2:$E$14185,Inyecciones!$A$2:$A$14185,Balance!G$4,Inyecciones!$B$2:$B$14185,Balance!$B238,Inyecciones!$C$2:$C$14185,Balance!G$5)</f>
        <v>48328.337536329258</v>
      </c>
      <c r="H238" s="13">
        <f>SUMIFS(Inyecciones!$E$2:$E$14185,Inyecciones!$A$2:$A$14185,Balance!H$4,Inyecciones!$B$2:$B$14185,Balance!$B238,Inyecciones!$C$2:$C$14185,Balance!H$5)</f>
        <v>30530.733329853239</v>
      </c>
      <c r="I238" s="13">
        <f>SUMIFS(Inyecciones!$E$2:$E$14185,Inyecciones!$A$2:$A$14185,Balance!I$4,Inyecciones!$B$2:$B$14185,Balance!$B238,Inyecciones!$C$2:$C$14185,Balance!I$5)</f>
        <v>40499.141207809327</v>
      </c>
      <c r="J238" s="13">
        <f>SUMIFS(Inyecciones!$E$2:$E$14185,Inyecciones!$A$2:$A$14185,Balance!J$4,Inyecciones!$B$2:$B$14185,Balance!$B238,Inyecciones!$C$2:$C$14185,Balance!J$5)</f>
        <v>61635.436281362003</v>
      </c>
      <c r="K238" s="13">
        <f>SUMIFS(Inyecciones!$E$2:$E$14185,Inyecciones!$A$2:$A$14185,Balance!K$4,Inyecciones!$B$2:$B$14185,Balance!$B238,Inyecciones!$C$2:$C$14185,Balance!K$5)</f>
        <v>74648.9365600827</v>
      </c>
      <c r="L238" s="13">
        <f>SUMIFS(Inyecciones!$E$2:$E$14185,Inyecciones!$A$2:$A$14185,Balance!L$4,Inyecciones!$B$2:$B$14185,Balance!$B238,Inyecciones!$C$2:$C$14185,Balance!L$5)</f>
        <v>19731.913882929472</v>
      </c>
      <c r="M238" s="13">
        <f>SUMIFS(Inyecciones!$E$2:$E$14185,Inyecciones!$A$2:$A$14185,Balance!M$4,Inyecciones!$B$2:$B$14185,Balance!$B238,Inyecciones!$C$2:$C$14185,Balance!M$5)</f>
        <v>3840.5455292587139</v>
      </c>
      <c r="N238" s="14">
        <f>SUMIFS(Inyecciones!$E$2:$E$14185,Inyecciones!$A$2:$A$14185,Balance!N$4,Inyecciones!$B$2:$B$14185,Balance!$B238,Inyecciones!$C$2:$C$14185,Balance!N$5)</f>
        <v>9220.9154166023236</v>
      </c>
      <c r="O238" s="12">
        <f>SUMIFS(Inyecciones!$E$2:$E$14185,Inyecciones!$A$2:$A$14185,Balance!O$4,Inyecciones!$B$2:$B$14185,Balance!$B238,Inyecciones!$C$2:$C$14185,Balance!O$5)</f>
        <v>191216.10548060379</v>
      </c>
      <c r="P238" s="13">
        <f>SUMIFS(Inyecciones!$E$2:$E$14185,Inyecciones!$A$2:$A$14185,Balance!P$4,Inyecciones!$B$2:$B$14185,Balance!$B238,Inyecciones!$C$2:$C$14185,Balance!P$5)</f>
        <v>152217.78289400609</v>
      </c>
      <c r="Q238" s="13">
        <f>SUMIFS(Inyecciones!$E$2:$E$14185,Inyecciones!$A$2:$A$14185,Balance!Q$4,Inyecciones!$B$2:$B$14185,Balance!$B238,Inyecciones!$C$2:$C$14185,Balance!Q$5)</f>
        <v>144765.9849017149</v>
      </c>
      <c r="R238" s="13">
        <f>SUMIFS(Inyecciones!$E$2:$E$14185,Inyecciones!$A$2:$A$14185,Balance!R$4,Inyecciones!$B$2:$B$14185,Balance!$B238,Inyecciones!$C$2:$C$14185,Balance!R$5)</f>
        <v>90106.424908855217</v>
      </c>
      <c r="S238" s="13">
        <f>SUMIFS(Inyecciones!$E$2:$E$14185,Inyecciones!$A$2:$A$14185,Balance!S$4,Inyecciones!$B$2:$B$14185,Balance!$B238,Inyecciones!$C$2:$C$14185,Balance!S$5)</f>
        <v>46870.982406314302</v>
      </c>
      <c r="T238" s="13">
        <f>SUMIFS(Inyecciones!$E$2:$E$14185,Inyecciones!$A$2:$A$14185,Balance!T$4,Inyecciones!$B$2:$B$14185,Balance!$B238,Inyecciones!$C$2:$C$14185,Balance!T$5)</f>
        <v>31534.71924970908</v>
      </c>
      <c r="U238" s="13">
        <f>SUMIFS(Inyecciones!$E$2:$E$14185,Inyecciones!$A$2:$A$14185,Balance!U$4,Inyecciones!$B$2:$B$14185,Balance!$B238,Inyecciones!$C$2:$C$14185,Balance!U$5)</f>
        <v>44217.277208200867</v>
      </c>
      <c r="V238" s="13">
        <f>SUMIFS(Inyecciones!$E$2:$E$14185,Inyecciones!$A$2:$A$14185,Balance!V$4,Inyecciones!$B$2:$B$14185,Balance!$B238,Inyecciones!$C$2:$C$14185,Balance!V$5)</f>
        <v>62294.014971181787</v>
      </c>
      <c r="W238" s="13">
        <f>SUMIFS(Inyecciones!$E$2:$E$14185,Inyecciones!$A$2:$A$14185,Balance!W$4,Inyecciones!$B$2:$B$14185,Balance!$B238,Inyecciones!$C$2:$C$14185,Balance!W$5)</f>
        <v>76982.285176849298</v>
      </c>
      <c r="X238" s="13">
        <f>SUMIFS(Inyecciones!$E$2:$E$14185,Inyecciones!$A$2:$A$14185,Balance!X$4,Inyecciones!$B$2:$B$14185,Balance!$B238,Inyecciones!$C$2:$C$14185,Balance!X$5)</f>
        <v>32614.676586148809</v>
      </c>
      <c r="Y238" s="13">
        <f>SUMIFS(Inyecciones!$E$2:$E$14185,Inyecciones!$A$2:$A$14185,Balance!Y$4,Inyecciones!$B$2:$B$14185,Balance!$B238,Inyecciones!$C$2:$C$14185,Balance!Y$5)</f>
        <v>42319.99457342019</v>
      </c>
      <c r="Z238" s="14">
        <f>SUMIFS(Inyecciones!$E$2:$E$14185,Inyecciones!$A$2:$A$14185,Balance!Z$4,Inyecciones!$B$2:$B$14185,Balance!$B238,Inyecciones!$C$2:$C$14185,Balance!Z$5)</f>
        <v>63585.083784554707</v>
      </c>
      <c r="AA238" s="12">
        <f>SUMIFS(Inyecciones!$E$2:$E$14185,Inyecciones!$A$2:$A$14185,Balance!AA$4,Inyecciones!$B$2:$B$14185,Balance!$B238,Inyecciones!$C$2:$C$14185,Balance!AA$5)</f>
        <v>191444.0312730048</v>
      </c>
      <c r="AB238" s="13">
        <f>SUMIFS(Inyecciones!$E$2:$E$14185,Inyecciones!$A$2:$A$14185,Balance!AB$4,Inyecciones!$B$2:$B$14185,Balance!$B238,Inyecciones!$C$2:$C$14185,Balance!AB$5)</f>
        <v>153795.54332760829</v>
      </c>
      <c r="AC238" s="13">
        <f>SUMIFS(Inyecciones!$E$2:$E$14185,Inyecciones!$A$2:$A$14185,Balance!AC$4,Inyecciones!$B$2:$B$14185,Balance!$B238,Inyecciones!$C$2:$C$14185,Balance!AC$5)</f>
        <v>144392.2758595536</v>
      </c>
      <c r="AD238" s="13">
        <f>SUMIFS(Inyecciones!$E$2:$E$14185,Inyecciones!$A$2:$A$14185,Balance!AD$4,Inyecciones!$B$2:$B$14185,Balance!$B238,Inyecciones!$C$2:$C$14185,Balance!AD$5)</f>
        <v>89418.455751098067</v>
      </c>
      <c r="AE238" s="13">
        <f>SUMIFS(Inyecciones!$E$2:$E$14185,Inyecciones!$A$2:$A$14185,Balance!AE$4,Inyecciones!$B$2:$B$14185,Balance!$B238,Inyecciones!$C$2:$C$14185,Balance!AE$5)</f>
        <v>48969.574218767739</v>
      </c>
      <c r="AF238" s="13">
        <f>SUMIFS(Inyecciones!$E$2:$E$14185,Inyecciones!$A$2:$A$14185,Balance!AF$4,Inyecciones!$B$2:$B$14185,Balance!$B238,Inyecciones!$C$2:$C$14185,Balance!AF$5)</f>
        <v>34589.348028472203</v>
      </c>
      <c r="AG238" s="13">
        <f>SUMIFS(Inyecciones!$E$2:$E$14185,Inyecciones!$A$2:$A$14185,Balance!AG$4,Inyecciones!$B$2:$B$14185,Balance!$B238,Inyecciones!$C$2:$C$14185,Balance!AG$5)</f>
        <v>49455.30672986291</v>
      </c>
      <c r="AH238" s="13">
        <f>SUMIFS(Inyecciones!$E$2:$E$14185,Inyecciones!$A$2:$A$14185,Balance!AH$4,Inyecciones!$B$2:$B$14185,Balance!$B238,Inyecciones!$C$2:$C$14185,Balance!AH$5)</f>
        <v>69462.549372635433</v>
      </c>
      <c r="AI238" s="13">
        <f>SUMIFS(Inyecciones!$E$2:$E$14185,Inyecciones!$A$2:$A$14185,Balance!AI$4,Inyecciones!$B$2:$B$14185,Balance!$B238,Inyecciones!$C$2:$C$14185,Balance!AI$5)</f>
        <v>86196.270334367611</v>
      </c>
      <c r="AJ238" s="13">
        <f>SUMIFS(Inyecciones!$E$2:$E$14185,Inyecciones!$A$2:$A$14185,Balance!AJ$4,Inyecciones!$B$2:$B$14185,Balance!$B238,Inyecciones!$C$2:$C$14185,Balance!AJ$5)</f>
        <v>76786.760403111868</v>
      </c>
      <c r="AK238" s="13">
        <f>SUMIFS(Inyecciones!$E$2:$E$14185,Inyecciones!$A$2:$A$14185,Balance!AK$4,Inyecciones!$B$2:$B$14185,Balance!$B238,Inyecciones!$C$2:$C$14185,Balance!AK$5)</f>
        <v>96036.380411691091</v>
      </c>
      <c r="AL238" s="14">
        <f>SUMIFS(Inyecciones!$E$2:$E$14185,Inyecciones!$A$2:$A$14185,Balance!AL$4,Inyecciones!$B$2:$B$14185,Balance!$B238,Inyecciones!$C$2:$C$14185,Balance!AL$5)</f>
        <v>113068.8748789524</v>
      </c>
      <c r="AM238" s="13"/>
      <c r="AN238" s="12">
        <f>SUMIFS('Retiro Mensual'!$E$2:$E$2629,'Retiro Mensual'!$A$2:$A$2629,AN$4,'Retiro Mensual'!$B$2:$B$2629,$B238,'Retiro Mensual'!$C$2:$C$2629,AN$5)</f>
        <v>0</v>
      </c>
      <c r="AO238" s="13">
        <f>SUMIFS('Retiro Mensual'!$E$2:$E$2629,'Retiro Mensual'!$A$2:$A$2629,AO$4,'Retiro Mensual'!$B$2:$B$2629,$B238,'Retiro Mensual'!$C$2:$C$2629,AO$5)</f>
        <v>0</v>
      </c>
      <c r="AP238" s="13">
        <f>SUMIFS('Retiro Mensual'!$E$2:$E$2629,'Retiro Mensual'!$A$2:$A$2629,AP$4,'Retiro Mensual'!$B$2:$B$2629,$B238,'Retiro Mensual'!$C$2:$C$2629,AP$5)</f>
        <v>0</v>
      </c>
      <c r="AQ238" s="13">
        <f>SUMIFS('Retiro Mensual'!$E$2:$E$2629,'Retiro Mensual'!$A$2:$A$2629,AQ$4,'Retiro Mensual'!$B$2:$B$2629,$B238,'Retiro Mensual'!$C$2:$C$2629,AQ$5)</f>
        <v>0</v>
      </c>
      <c r="AR238" s="13">
        <f>SUMIFS('Retiro Mensual'!$E$2:$E$2629,'Retiro Mensual'!$A$2:$A$2629,AR$4,'Retiro Mensual'!$B$2:$B$2629,$B238,'Retiro Mensual'!$C$2:$C$2629,AR$5)</f>
        <v>0</v>
      </c>
      <c r="AS238" s="13">
        <f>SUMIFS('Retiro Mensual'!$E$2:$E$2629,'Retiro Mensual'!$A$2:$A$2629,AS$4,'Retiro Mensual'!$B$2:$B$2629,$B238,'Retiro Mensual'!$C$2:$C$2629,AS$5)</f>
        <v>0</v>
      </c>
      <c r="AT238" s="13">
        <f>SUMIFS('Retiro Mensual'!$E$2:$E$2629,'Retiro Mensual'!$A$2:$A$2629,AT$4,'Retiro Mensual'!$B$2:$B$2629,$B238,'Retiro Mensual'!$C$2:$C$2629,AT$5)</f>
        <v>0</v>
      </c>
      <c r="AU238" s="13">
        <f>SUMIFS('Retiro Mensual'!$E$2:$E$2629,'Retiro Mensual'!$A$2:$A$2629,AU$4,'Retiro Mensual'!$B$2:$B$2629,$B238,'Retiro Mensual'!$C$2:$C$2629,AU$5)</f>
        <v>0</v>
      </c>
      <c r="AV238" s="13">
        <f>SUMIFS('Retiro Mensual'!$E$2:$E$2629,'Retiro Mensual'!$A$2:$A$2629,AV$4,'Retiro Mensual'!$B$2:$B$2629,$B238,'Retiro Mensual'!$C$2:$C$2629,AV$5)</f>
        <v>0</v>
      </c>
      <c r="AW238" s="13">
        <f>SUMIFS('Retiro Mensual'!$E$2:$E$2629,'Retiro Mensual'!$A$2:$A$2629,AW$4,'Retiro Mensual'!$B$2:$B$2629,$B238,'Retiro Mensual'!$C$2:$C$2629,AW$5)</f>
        <v>0</v>
      </c>
      <c r="AX238" s="13">
        <f>SUMIFS('Retiro Mensual'!$E$2:$E$2629,'Retiro Mensual'!$A$2:$A$2629,AX$4,'Retiro Mensual'!$B$2:$B$2629,$B238,'Retiro Mensual'!$C$2:$C$2629,AX$5)</f>
        <v>0</v>
      </c>
      <c r="AY238" s="14">
        <f>SUMIFS('Retiro Mensual'!$E$2:$E$2629,'Retiro Mensual'!$A$2:$A$2629,AY$4,'Retiro Mensual'!$B$2:$B$2629,$B238,'Retiro Mensual'!$C$2:$C$2629,AY$5)</f>
        <v>0</v>
      </c>
      <c r="AZ238" s="12">
        <f>SUMIFS('Retiro Mensual'!$E$2:$E$2629,'Retiro Mensual'!$A$2:$A$2629,AZ$4,'Retiro Mensual'!$B$2:$B$2629,$B238,'Retiro Mensual'!$C$2:$C$2629,AZ$5)</f>
        <v>0</v>
      </c>
      <c r="BA238" s="13">
        <f>SUMIFS('Retiro Mensual'!$E$2:$E$2629,'Retiro Mensual'!$A$2:$A$2629,BA$4,'Retiro Mensual'!$B$2:$B$2629,$B238,'Retiro Mensual'!$C$2:$C$2629,BA$5)</f>
        <v>0</v>
      </c>
      <c r="BB238" s="13">
        <f>SUMIFS('Retiro Mensual'!$E$2:$E$2629,'Retiro Mensual'!$A$2:$A$2629,BB$4,'Retiro Mensual'!$B$2:$B$2629,$B238,'Retiro Mensual'!$C$2:$C$2629,BB$5)</f>
        <v>0</v>
      </c>
      <c r="BC238" s="13">
        <f>SUMIFS('Retiro Mensual'!$E$2:$E$2629,'Retiro Mensual'!$A$2:$A$2629,BC$4,'Retiro Mensual'!$B$2:$B$2629,$B238,'Retiro Mensual'!$C$2:$C$2629,BC$5)</f>
        <v>0</v>
      </c>
      <c r="BD238" s="13">
        <f>SUMIFS('Retiro Mensual'!$E$2:$E$2629,'Retiro Mensual'!$A$2:$A$2629,BD$4,'Retiro Mensual'!$B$2:$B$2629,$B238,'Retiro Mensual'!$C$2:$C$2629,BD$5)</f>
        <v>0</v>
      </c>
      <c r="BE238" s="13">
        <f>SUMIFS('Retiro Mensual'!$E$2:$E$2629,'Retiro Mensual'!$A$2:$A$2629,BE$4,'Retiro Mensual'!$B$2:$B$2629,$B238,'Retiro Mensual'!$C$2:$C$2629,BE$5)</f>
        <v>0</v>
      </c>
      <c r="BF238" s="13">
        <f>SUMIFS('Retiro Mensual'!$E$2:$E$2629,'Retiro Mensual'!$A$2:$A$2629,BF$4,'Retiro Mensual'!$B$2:$B$2629,$B238,'Retiro Mensual'!$C$2:$C$2629,BF$5)</f>
        <v>0</v>
      </c>
      <c r="BG238" s="13">
        <f>SUMIFS('Retiro Mensual'!$E$2:$E$2629,'Retiro Mensual'!$A$2:$A$2629,BG$4,'Retiro Mensual'!$B$2:$B$2629,$B238,'Retiro Mensual'!$C$2:$C$2629,BG$5)</f>
        <v>0</v>
      </c>
      <c r="BH238" s="13">
        <f>SUMIFS('Retiro Mensual'!$E$2:$E$2629,'Retiro Mensual'!$A$2:$A$2629,BH$4,'Retiro Mensual'!$B$2:$B$2629,$B238,'Retiro Mensual'!$C$2:$C$2629,BH$5)</f>
        <v>0</v>
      </c>
      <c r="BI238" s="13">
        <f>SUMIFS('Retiro Mensual'!$E$2:$E$2629,'Retiro Mensual'!$A$2:$A$2629,BI$4,'Retiro Mensual'!$B$2:$B$2629,$B238,'Retiro Mensual'!$C$2:$C$2629,BI$5)</f>
        <v>0</v>
      </c>
      <c r="BJ238" s="13">
        <f>SUMIFS('Retiro Mensual'!$E$2:$E$2629,'Retiro Mensual'!$A$2:$A$2629,BJ$4,'Retiro Mensual'!$B$2:$B$2629,$B238,'Retiro Mensual'!$C$2:$C$2629,BJ$5)</f>
        <v>0</v>
      </c>
      <c r="BK238" s="14">
        <f>SUMIFS('Retiro Mensual'!$E$2:$E$2629,'Retiro Mensual'!$A$2:$A$2629,BK$4,'Retiro Mensual'!$B$2:$B$2629,$B238,'Retiro Mensual'!$C$2:$C$2629,BK$5)</f>
        <v>0</v>
      </c>
      <c r="BL238" s="12">
        <f>SUMIFS('Retiro Mensual'!$E$2:$E$2629,'Retiro Mensual'!$A$2:$A$2629,BL$4,'Retiro Mensual'!$B$2:$B$2629,$B238,'Retiro Mensual'!$C$2:$C$2629,BL$5)</f>
        <v>0</v>
      </c>
      <c r="BM238" s="13">
        <f>SUMIFS('Retiro Mensual'!$E$2:$E$2629,'Retiro Mensual'!$A$2:$A$2629,BM$4,'Retiro Mensual'!$B$2:$B$2629,$B238,'Retiro Mensual'!$C$2:$C$2629,BM$5)</f>
        <v>0</v>
      </c>
      <c r="BN238" s="13">
        <f>SUMIFS('Retiro Mensual'!$E$2:$E$2629,'Retiro Mensual'!$A$2:$A$2629,BN$4,'Retiro Mensual'!$B$2:$B$2629,$B238,'Retiro Mensual'!$C$2:$C$2629,BN$5)</f>
        <v>0</v>
      </c>
      <c r="BO238" s="13">
        <f>SUMIFS('Retiro Mensual'!$E$2:$E$2629,'Retiro Mensual'!$A$2:$A$2629,BO$4,'Retiro Mensual'!$B$2:$B$2629,$B238,'Retiro Mensual'!$C$2:$C$2629,BO$5)</f>
        <v>0</v>
      </c>
      <c r="BP238" s="13">
        <f>SUMIFS('Retiro Mensual'!$E$2:$E$2629,'Retiro Mensual'!$A$2:$A$2629,BP$4,'Retiro Mensual'!$B$2:$B$2629,$B238,'Retiro Mensual'!$C$2:$C$2629,BP$5)</f>
        <v>0</v>
      </c>
      <c r="BQ238" s="13">
        <f>SUMIFS('Retiro Mensual'!$E$2:$E$2629,'Retiro Mensual'!$A$2:$A$2629,BQ$4,'Retiro Mensual'!$B$2:$B$2629,$B238,'Retiro Mensual'!$C$2:$C$2629,BQ$5)</f>
        <v>0</v>
      </c>
      <c r="BR238" s="13">
        <f>SUMIFS('Retiro Mensual'!$E$2:$E$2629,'Retiro Mensual'!$A$2:$A$2629,BR$4,'Retiro Mensual'!$B$2:$B$2629,$B238,'Retiro Mensual'!$C$2:$C$2629,BR$5)</f>
        <v>0</v>
      </c>
      <c r="BS238" s="13">
        <f>SUMIFS('Retiro Mensual'!$E$2:$E$2629,'Retiro Mensual'!$A$2:$A$2629,BS$4,'Retiro Mensual'!$B$2:$B$2629,$B238,'Retiro Mensual'!$C$2:$C$2629,BS$5)</f>
        <v>0</v>
      </c>
      <c r="BT238" s="13">
        <f>SUMIFS('Retiro Mensual'!$E$2:$E$2629,'Retiro Mensual'!$A$2:$A$2629,BT$4,'Retiro Mensual'!$B$2:$B$2629,$B238,'Retiro Mensual'!$C$2:$C$2629,BT$5)</f>
        <v>0</v>
      </c>
      <c r="BU238" s="13">
        <f>SUMIFS('Retiro Mensual'!$E$2:$E$2629,'Retiro Mensual'!$A$2:$A$2629,BU$4,'Retiro Mensual'!$B$2:$B$2629,$B238,'Retiro Mensual'!$C$2:$C$2629,BU$5)</f>
        <v>0</v>
      </c>
      <c r="BV238" s="13">
        <f>SUMIFS('Retiro Mensual'!$E$2:$E$2629,'Retiro Mensual'!$A$2:$A$2629,BV$4,'Retiro Mensual'!$B$2:$B$2629,$B238,'Retiro Mensual'!$C$2:$C$2629,BV$5)</f>
        <v>0</v>
      </c>
      <c r="BW238" s="14">
        <f>SUMIFS('Retiro Mensual'!$E$2:$E$2629,'Retiro Mensual'!$A$2:$A$2629,BW$4,'Retiro Mensual'!$B$2:$B$2629,$B238,'Retiro Mensual'!$C$2:$C$2629,BW$5)</f>
        <v>0</v>
      </c>
      <c r="BX238" s="13"/>
      <c r="BY238" s="12">
        <f>SUMIFS('Compra Ventas'!$E$2:$E$2700,'Compra Ventas'!$A$2:$A$2700,BY$4,'Compra Ventas'!$B$2:$B$2700,$B238,'Compra Ventas'!$C$2:$C$2700,BY$5)</f>
        <v>0</v>
      </c>
      <c r="BZ238" s="13">
        <f>SUMIFS('Compra Ventas'!$E$2:$E$2700,'Compra Ventas'!$A$2:$A$2700,BZ$4,'Compra Ventas'!$B$2:$B$2700,$B238,'Compra Ventas'!$C$2:$C$2700,BZ$5)</f>
        <v>0</v>
      </c>
      <c r="CA238" s="13">
        <f>SUMIFS('Compra Ventas'!$E$2:$E$2700,'Compra Ventas'!$A$2:$A$2700,CA$4,'Compra Ventas'!$B$2:$B$2700,$B238,'Compra Ventas'!$C$2:$C$2700,CA$5)</f>
        <v>0</v>
      </c>
      <c r="CB238" s="13">
        <f>SUMIFS('Compra Ventas'!$E$2:$E$2700,'Compra Ventas'!$A$2:$A$2700,CB$4,'Compra Ventas'!$B$2:$B$2700,$B238,'Compra Ventas'!$C$2:$C$2700,CB$5)</f>
        <v>0</v>
      </c>
      <c r="CC238" s="13">
        <f>SUMIFS('Compra Ventas'!$E$2:$E$2700,'Compra Ventas'!$A$2:$A$2700,CC$4,'Compra Ventas'!$B$2:$B$2700,$B238,'Compra Ventas'!$C$2:$C$2700,CC$5)</f>
        <v>0</v>
      </c>
      <c r="CD238" s="13">
        <f>SUMIFS('Compra Ventas'!$E$2:$E$2700,'Compra Ventas'!$A$2:$A$2700,CD$4,'Compra Ventas'!$B$2:$B$2700,$B238,'Compra Ventas'!$C$2:$C$2700,CD$5)</f>
        <v>0</v>
      </c>
      <c r="CE238" s="13">
        <f>SUMIFS('Compra Ventas'!$E$2:$E$2700,'Compra Ventas'!$A$2:$A$2700,CE$4,'Compra Ventas'!$B$2:$B$2700,$B238,'Compra Ventas'!$C$2:$C$2700,CE$5)</f>
        <v>0</v>
      </c>
      <c r="CF238" s="13">
        <f>SUMIFS('Compra Ventas'!$E$2:$E$2700,'Compra Ventas'!$A$2:$A$2700,CF$4,'Compra Ventas'!$B$2:$B$2700,$B238,'Compra Ventas'!$C$2:$C$2700,CF$5)</f>
        <v>0</v>
      </c>
      <c r="CG238" s="13">
        <f>SUMIFS('Compra Ventas'!$E$2:$E$2700,'Compra Ventas'!$A$2:$A$2700,CG$4,'Compra Ventas'!$B$2:$B$2700,$B238,'Compra Ventas'!$C$2:$C$2700,CG$5)</f>
        <v>0</v>
      </c>
      <c r="CH238" s="13">
        <f>SUMIFS('Compra Ventas'!$E$2:$E$2700,'Compra Ventas'!$A$2:$A$2700,CH$4,'Compra Ventas'!$B$2:$B$2700,$B238,'Compra Ventas'!$C$2:$C$2700,CH$5)</f>
        <v>0</v>
      </c>
      <c r="CI238" s="13">
        <f>SUMIFS('Compra Ventas'!$E$2:$E$2700,'Compra Ventas'!$A$2:$A$2700,CI$4,'Compra Ventas'!$B$2:$B$2700,$B238,'Compra Ventas'!$C$2:$C$2700,CI$5)</f>
        <v>0</v>
      </c>
      <c r="CJ238" s="14">
        <f>SUMIFS('Compra Ventas'!$E$2:$E$2700,'Compra Ventas'!$A$2:$A$2700,CJ$4,'Compra Ventas'!$B$2:$B$2700,$B238,'Compra Ventas'!$C$2:$C$2700,CJ$5)</f>
        <v>0</v>
      </c>
      <c r="CK238" s="12">
        <f>SUMIFS('Compra Ventas'!$E$2:$E$2700,'Compra Ventas'!$A$2:$A$2700,CK$4,'Compra Ventas'!$B$2:$B$2700,$B238,'Compra Ventas'!$C$2:$C$2700,CK$5)</f>
        <v>0</v>
      </c>
      <c r="CL238" s="13">
        <f>SUMIFS('Compra Ventas'!$E$2:$E$2700,'Compra Ventas'!$A$2:$A$2700,CL$4,'Compra Ventas'!$B$2:$B$2700,$B238,'Compra Ventas'!$C$2:$C$2700,CL$5)</f>
        <v>0</v>
      </c>
      <c r="CM238" s="13">
        <f>SUMIFS('Compra Ventas'!$E$2:$E$2700,'Compra Ventas'!$A$2:$A$2700,CM$4,'Compra Ventas'!$B$2:$B$2700,$B238,'Compra Ventas'!$C$2:$C$2700,CM$5)</f>
        <v>0</v>
      </c>
      <c r="CN238" s="13">
        <f>SUMIFS('Compra Ventas'!$E$2:$E$2700,'Compra Ventas'!$A$2:$A$2700,CN$4,'Compra Ventas'!$B$2:$B$2700,$B238,'Compra Ventas'!$C$2:$C$2700,CN$5)</f>
        <v>0</v>
      </c>
      <c r="CO238" s="13">
        <f>SUMIFS('Compra Ventas'!$E$2:$E$2700,'Compra Ventas'!$A$2:$A$2700,CO$4,'Compra Ventas'!$B$2:$B$2700,$B238,'Compra Ventas'!$C$2:$C$2700,CO$5)</f>
        <v>0</v>
      </c>
      <c r="CP238" s="13">
        <f>SUMIFS('Compra Ventas'!$E$2:$E$2700,'Compra Ventas'!$A$2:$A$2700,CP$4,'Compra Ventas'!$B$2:$B$2700,$B238,'Compra Ventas'!$C$2:$C$2700,CP$5)</f>
        <v>0</v>
      </c>
      <c r="CQ238" s="13">
        <f>SUMIFS('Compra Ventas'!$E$2:$E$2700,'Compra Ventas'!$A$2:$A$2700,CQ$4,'Compra Ventas'!$B$2:$B$2700,$B238,'Compra Ventas'!$C$2:$C$2700,CQ$5)</f>
        <v>0</v>
      </c>
      <c r="CR238" s="13">
        <f>SUMIFS('Compra Ventas'!$E$2:$E$2700,'Compra Ventas'!$A$2:$A$2700,CR$4,'Compra Ventas'!$B$2:$B$2700,$B238,'Compra Ventas'!$C$2:$C$2700,CR$5)</f>
        <v>0</v>
      </c>
      <c r="CS238" s="13">
        <f>SUMIFS('Compra Ventas'!$E$2:$E$2700,'Compra Ventas'!$A$2:$A$2700,CS$4,'Compra Ventas'!$B$2:$B$2700,$B238,'Compra Ventas'!$C$2:$C$2700,CS$5)</f>
        <v>0</v>
      </c>
      <c r="CT238" s="13">
        <f>SUMIFS('Compra Ventas'!$E$2:$E$2700,'Compra Ventas'!$A$2:$A$2700,CT$4,'Compra Ventas'!$B$2:$B$2700,$B238,'Compra Ventas'!$C$2:$C$2700,CT$5)</f>
        <v>0</v>
      </c>
      <c r="CU238" s="13">
        <f>SUMIFS('Compra Ventas'!$E$2:$E$2700,'Compra Ventas'!$A$2:$A$2700,CU$4,'Compra Ventas'!$B$2:$B$2700,$B238,'Compra Ventas'!$C$2:$C$2700,CU$5)</f>
        <v>0</v>
      </c>
      <c r="CV238" s="14">
        <f>SUMIFS('Compra Ventas'!$E$2:$E$2700,'Compra Ventas'!$A$2:$A$2700,CV$4,'Compra Ventas'!$B$2:$B$2700,$B238,'Compra Ventas'!$C$2:$C$2700,CV$5)</f>
        <v>0</v>
      </c>
      <c r="CW238" s="12">
        <f>SUMIFS('Compra Ventas'!$E$2:$E$2700,'Compra Ventas'!$A$2:$A$2700,CW$4,'Compra Ventas'!$B$2:$B$2700,$B238,'Compra Ventas'!$C$2:$C$2700,CW$5)</f>
        <v>0</v>
      </c>
      <c r="CX238" s="13">
        <f>SUMIFS('Compra Ventas'!$E$2:$E$2700,'Compra Ventas'!$A$2:$A$2700,CX$4,'Compra Ventas'!$B$2:$B$2700,$B238,'Compra Ventas'!$C$2:$C$2700,CX$5)</f>
        <v>0</v>
      </c>
      <c r="CY238" s="13">
        <f>SUMIFS('Compra Ventas'!$E$2:$E$2700,'Compra Ventas'!$A$2:$A$2700,CY$4,'Compra Ventas'!$B$2:$B$2700,$B238,'Compra Ventas'!$C$2:$C$2700,CY$5)</f>
        <v>0</v>
      </c>
      <c r="CZ238" s="13">
        <f>SUMIFS('Compra Ventas'!$E$2:$E$2700,'Compra Ventas'!$A$2:$A$2700,CZ$4,'Compra Ventas'!$B$2:$B$2700,$B238,'Compra Ventas'!$C$2:$C$2700,CZ$5)</f>
        <v>0</v>
      </c>
      <c r="DA238" s="13">
        <f>SUMIFS('Compra Ventas'!$E$2:$E$2700,'Compra Ventas'!$A$2:$A$2700,DA$4,'Compra Ventas'!$B$2:$B$2700,$B238,'Compra Ventas'!$C$2:$C$2700,DA$5)</f>
        <v>0</v>
      </c>
      <c r="DB238" s="13">
        <f>SUMIFS('Compra Ventas'!$E$2:$E$2700,'Compra Ventas'!$A$2:$A$2700,DB$4,'Compra Ventas'!$B$2:$B$2700,$B238,'Compra Ventas'!$C$2:$C$2700,DB$5)</f>
        <v>0</v>
      </c>
      <c r="DC238" s="13">
        <f>SUMIFS('Compra Ventas'!$E$2:$E$2700,'Compra Ventas'!$A$2:$A$2700,DC$4,'Compra Ventas'!$B$2:$B$2700,$B238,'Compra Ventas'!$C$2:$C$2700,DC$5)</f>
        <v>0</v>
      </c>
      <c r="DD238" s="13">
        <f>SUMIFS('Compra Ventas'!$E$2:$E$2700,'Compra Ventas'!$A$2:$A$2700,DD$4,'Compra Ventas'!$B$2:$B$2700,$B238,'Compra Ventas'!$C$2:$C$2700,DD$5)</f>
        <v>0</v>
      </c>
      <c r="DE238" s="13">
        <f>SUMIFS('Compra Ventas'!$E$2:$E$2700,'Compra Ventas'!$A$2:$A$2700,DE$4,'Compra Ventas'!$B$2:$B$2700,$B238,'Compra Ventas'!$C$2:$C$2700,DE$5)</f>
        <v>0</v>
      </c>
      <c r="DF238" s="13">
        <f>SUMIFS('Compra Ventas'!$E$2:$E$2700,'Compra Ventas'!$A$2:$A$2700,DF$4,'Compra Ventas'!$B$2:$B$2700,$B238,'Compra Ventas'!$C$2:$C$2700,DF$5)</f>
        <v>0</v>
      </c>
      <c r="DG238" s="13">
        <f>SUMIFS('Compra Ventas'!$E$2:$E$2700,'Compra Ventas'!$A$2:$A$2700,DG$4,'Compra Ventas'!$B$2:$B$2700,$B238,'Compra Ventas'!$C$2:$C$2700,DG$5)</f>
        <v>0</v>
      </c>
      <c r="DH238" s="14">
        <f>SUMIFS('Compra Ventas'!$E$2:$E$2700,'Compra Ventas'!$A$2:$A$2700,DH$4,'Compra Ventas'!$B$2:$B$2700,$B238,'Compra Ventas'!$C$2:$C$2700,DH$5)</f>
        <v>0</v>
      </c>
      <c r="DI238" s="84"/>
      <c r="DJ238" s="98">
        <f>SUMIFS('Ajuste Ciclado'!D$5:D$47,'Ajuste Ciclado'!$C$5:$C$47,Balance!DJ$4,'Ajuste Ciclado'!$B$5:$B$47,Balance!$B238)</f>
        <v>0</v>
      </c>
      <c r="DK238" s="99">
        <f>SUMIFS('Ajuste Ciclado'!E$5:E$47,'Ajuste Ciclado'!$C$5:$C$47,Balance!DK$4,'Ajuste Ciclado'!$B$5:$B$47,Balance!$B238)</f>
        <v>0</v>
      </c>
      <c r="DL238" s="99">
        <f>SUMIFS('Ajuste Ciclado'!F$5:F$47,'Ajuste Ciclado'!$C$5:$C$47,Balance!DL$4,'Ajuste Ciclado'!$B$5:$B$47,Balance!$B238)</f>
        <v>0</v>
      </c>
      <c r="DM238" s="99">
        <f>SUMIFS('Ajuste Ciclado'!G$5:G$47,'Ajuste Ciclado'!$C$5:$C$47,Balance!DM$4,'Ajuste Ciclado'!$B$5:$B$47,Balance!$B238)</f>
        <v>0</v>
      </c>
      <c r="DN238" s="99">
        <f>SUMIFS('Ajuste Ciclado'!H$5:H$47,'Ajuste Ciclado'!$C$5:$C$47,Balance!DN$4,'Ajuste Ciclado'!$B$5:$B$47,Balance!$B238)</f>
        <v>0</v>
      </c>
      <c r="DO238" s="99">
        <f>SUMIFS('Ajuste Ciclado'!I$5:I$47,'Ajuste Ciclado'!$C$5:$C$47,Balance!DO$4,'Ajuste Ciclado'!$B$5:$B$47,Balance!$B238)</f>
        <v>0</v>
      </c>
      <c r="DP238" s="99">
        <f>SUMIFS('Ajuste Ciclado'!J$5:J$47,'Ajuste Ciclado'!$C$5:$C$47,Balance!DP$4,'Ajuste Ciclado'!$B$5:$B$47,Balance!$B238)</f>
        <v>0</v>
      </c>
      <c r="DQ238" s="99">
        <f>SUMIFS('Ajuste Ciclado'!K$5:K$47,'Ajuste Ciclado'!$C$5:$C$47,Balance!DQ$4,'Ajuste Ciclado'!$B$5:$B$47,Balance!$B238)</f>
        <v>0</v>
      </c>
      <c r="DR238" s="99">
        <f>SUMIFS('Ajuste Ciclado'!L$5:L$47,'Ajuste Ciclado'!$C$5:$C$47,Balance!DR$4,'Ajuste Ciclado'!$B$5:$B$47,Balance!$B238)</f>
        <v>0</v>
      </c>
      <c r="DS238" s="99">
        <f>SUMIFS('Ajuste Ciclado'!M$5:M$47,'Ajuste Ciclado'!$C$5:$C$47,Balance!DS$4,'Ajuste Ciclado'!$B$5:$B$47,Balance!$B238)</f>
        <v>0</v>
      </c>
      <c r="DT238" s="99">
        <f>SUMIFS('Ajuste Ciclado'!N$5:N$47,'Ajuste Ciclado'!$C$5:$C$47,Balance!DT$4,'Ajuste Ciclado'!$B$5:$B$47,Balance!$B238)</f>
        <v>0</v>
      </c>
      <c r="DU238" s="100">
        <f>SUMIFS('Ajuste Ciclado'!O$5:O$47,'Ajuste Ciclado'!$C$5:$C$47,Balance!DU$4,'Ajuste Ciclado'!$B$5:$B$47,Balance!$B238)</f>
        <v>0</v>
      </c>
      <c r="DV238" s="98">
        <f>SUMIFS('Ajuste Ciclado'!D$5:D$47,'Ajuste Ciclado'!$C$5:$C$47,Balance!DV$4,'Ajuste Ciclado'!$B$5:$B$47,Balance!$B238)</f>
        <v>0</v>
      </c>
      <c r="DW238" s="99">
        <f>SUMIFS('Ajuste Ciclado'!E$5:E$47,'Ajuste Ciclado'!$C$5:$C$47,Balance!DW$4,'Ajuste Ciclado'!$B$5:$B$47,Balance!$B238)</f>
        <v>0</v>
      </c>
      <c r="DX238" s="99">
        <f>SUMIFS('Ajuste Ciclado'!F$5:F$47,'Ajuste Ciclado'!$C$5:$C$47,Balance!DX$4,'Ajuste Ciclado'!$B$5:$B$47,Balance!$B238)</f>
        <v>0</v>
      </c>
      <c r="DY238" s="99">
        <f>SUMIFS('Ajuste Ciclado'!G$5:G$47,'Ajuste Ciclado'!$C$5:$C$47,Balance!DY$4,'Ajuste Ciclado'!$B$5:$B$47,Balance!$B238)</f>
        <v>0</v>
      </c>
      <c r="DZ238" s="99">
        <f>SUMIFS('Ajuste Ciclado'!H$5:H$47,'Ajuste Ciclado'!$C$5:$C$47,Balance!DZ$4,'Ajuste Ciclado'!$B$5:$B$47,Balance!$B238)</f>
        <v>0</v>
      </c>
      <c r="EA238" s="99">
        <f>SUMIFS('Ajuste Ciclado'!I$5:I$47,'Ajuste Ciclado'!$C$5:$C$47,Balance!EA$4,'Ajuste Ciclado'!$B$5:$B$47,Balance!$B238)</f>
        <v>0</v>
      </c>
      <c r="EB238" s="99">
        <f>SUMIFS('Ajuste Ciclado'!J$5:J$47,'Ajuste Ciclado'!$C$5:$C$47,Balance!EB$4,'Ajuste Ciclado'!$B$5:$B$47,Balance!$B238)</f>
        <v>0</v>
      </c>
      <c r="EC238" s="99">
        <f>SUMIFS('Ajuste Ciclado'!K$5:K$47,'Ajuste Ciclado'!$C$5:$C$47,Balance!EC$4,'Ajuste Ciclado'!$B$5:$B$47,Balance!$B238)</f>
        <v>0</v>
      </c>
      <c r="ED238" s="99">
        <f>SUMIFS('Ajuste Ciclado'!L$5:L$47,'Ajuste Ciclado'!$C$5:$C$47,Balance!ED$4,'Ajuste Ciclado'!$B$5:$B$47,Balance!$B238)</f>
        <v>0</v>
      </c>
      <c r="EE238" s="99">
        <f>SUMIFS('Ajuste Ciclado'!M$5:M$47,'Ajuste Ciclado'!$C$5:$C$47,Balance!EE$4,'Ajuste Ciclado'!$B$5:$B$47,Balance!$B238)</f>
        <v>0</v>
      </c>
      <c r="EF238" s="99">
        <f>SUMIFS('Ajuste Ciclado'!N$5:N$47,'Ajuste Ciclado'!$C$5:$C$47,Balance!EF$4,'Ajuste Ciclado'!$B$5:$B$47,Balance!$B238)</f>
        <v>0</v>
      </c>
      <c r="EG238" s="100">
        <f>SUMIFS('Ajuste Ciclado'!O$5:O$47,'Ajuste Ciclado'!$C$5:$C$47,Balance!EG$4,'Ajuste Ciclado'!$B$5:$B$47,Balance!$B238)</f>
        <v>0</v>
      </c>
      <c r="EH238" s="98">
        <f>SUMIFS('Ajuste Ciclado'!D$5:D$47,'Ajuste Ciclado'!$C$5:$C$47,Balance!EH$4,'Ajuste Ciclado'!$B$5:$B$47,Balance!$B238)</f>
        <v>0</v>
      </c>
      <c r="EI238" s="99">
        <f>SUMIFS('Ajuste Ciclado'!E$5:E$47,'Ajuste Ciclado'!$C$5:$C$47,Balance!EI$4,'Ajuste Ciclado'!$B$5:$B$47,Balance!$B238)</f>
        <v>0</v>
      </c>
      <c r="EJ238" s="99">
        <f>SUMIFS('Ajuste Ciclado'!F$5:F$47,'Ajuste Ciclado'!$C$5:$C$47,Balance!EJ$4,'Ajuste Ciclado'!$B$5:$B$47,Balance!$B238)</f>
        <v>0</v>
      </c>
      <c r="EK238" s="99">
        <f>SUMIFS('Ajuste Ciclado'!G$5:G$47,'Ajuste Ciclado'!$C$5:$C$47,Balance!EK$4,'Ajuste Ciclado'!$B$5:$B$47,Balance!$B238)</f>
        <v>0</v>
      </c>
      <c r="EL238" s="99">
        <f>SUMIFS('Ajuste Ciclado'!H$5:H$47,'Ajuste Ciclado'!$C$5:$C$47,Balance!EL$4,'Ajuste Ciclado'!$B$5:$B$47,Balance!$B238)</f>
        <v>0</v>
      </c>
      <c r="EM238" s="99">
        <f>SUMIFS('Ajuste Ciclado'!I$5:I$47,'Ajuste Ciclado'!$C$5:$C$47,Balance!EM$4,'Ajuste Ciclado'!$B$5:$B$47,Balance!$B238)</f>
        <v>0</v>
      </c>
      <c r="EN238" s="99">
        <f>SUMIFS('Ajuste Ciclado'!J$5:J$47,'Ajuste Ciclado'!$C$5:$C$47,Balance!EN$4,'Ajuste Ciclado'!$B$5:$B$47,Balance!$B238)</f>
        <v>0</v>
      </c>
      <c r="EO238" s="99">
        <f>SUMIFS('Ajuste Ciclado'!K$5:K$47,'Ajuste Ciclado'!$C$5:$C$47,Balance!EO$4,'Ajuste Ciclado'!$B$5:$B$47,Balance!$B238)</f>
        <v>0</v>
      </c>
      <c r="EP238" s="99">
        <f>SUMIFS('Ajuste Ciclado'!L$5:L$47,'Ajuste Ciclado'!$C$5:$C$47,Balance!EP$4,'Ajuste Ciclado'!$B$5:$B$47,Balance!$B238)</f>
        <v>0</v>
      </c>
      <c r="EQ238" s="99">
        <f>SUMIFS('Ajuste Ciclado'!M$5:M$47,'Ajuste Ciclado'!$C$5:$C$47,Balance!EQ$4,'Ajuste Ciclado'!$B$5:$B$47,Balance!$B238)</f>
        <v>0</v>
      </c>
      <c r="ER238" s="99">
        <f>SUMIFS('Ajuste Ciclado'!N$5:N$47,'Ajuste Ciclado'!$C$5:$C$47,Balance!ER$4,'Ajuste Ciclado'!$B$5:$B$47,Balance!$B238)</f>
        <v>0</v>
      </c>
      <c r="ES238" s="100">
        <f>SUMIFS('Ajuste Ciclado'!O$5:O$47,'Ajuste Ciclado'!$C$5:$C$47,Balance!ES$4,'Ajuste Ciclado'!$B$5:$B$47,Balance!$B238)</f>
        <v>0</v>
      </c>
      <c r="ET238" s="84"/>
      <c r="EU238" s="12">
        <f t="shared" si="328"/>
        <v>190691.15542876479</v>
      </c>
      <c r="EV238" s="13">
        <f t="shared" si="293"/>
        <v>150288.73000655789</v>
      </c>
      <c r="EW238" s="13">
        <f t="shared" si="294"/>
        <v>143304.43068522931</v>
      </c>
      <c r="EX238" s="13">
        <f t="shared" si="295"/>
        <v>84902.252854662525</v>
      </c>
      <c r="EY238" s="13">
        <f t="shared" si="296"/>
        <v>48328.337536329258</v>
      </c>
      <c r="EZ238" s="13">
        <f t="shared" si="297"/>
        <v>30530.733329853239</v>
      </c>
      <c r="FA238" s="13">
        <f t="shared" si="298"/>
        <v>40499.141207809327</v>
      </c>
      <c r="FB238" s="13">
        <f t="shared" si="299"/>
        <v>61635.436281362003</v>
      </c>
      <c r="FC238" s="13">
        <f t="shared" si="300"/>
        <v>74648.9365600827</v>
      </c>
      <c r="FD238" s="13">
        <f t="shared" si="301"/>
        <v>19731.913882929472</v>
      </c>
      <c r="FE238" s="13">
        <f t="shared" si="302"/>
        <v>3840.5455292587139</v>
      </c>
      <c r="FF238" s="14">
        <f t="shared" si="303"/>
        <v>9220.9154166023236</v>
      </c>
      <c r="FG238" s="12">
        <f t="shared" si="304"/>
        <v>191216.10548060379</v>
      </c>
      <c r="FH238" s="13">
        <f t="shared" si="305"/>
        <v>152217.78289400609</v>
      </c>
      <c r="FI238" s="13">
        <f t="shared" si="306"/>
        <v>144765.9849017149</v>
      </c>
      <c r="FJ238" s="13">
        <f t="shared" si="307"/>
        <v>90106.424908855217</v>
      </c>
      <c r="FK238" s="13">
        <f t="shared" si="308"/>
        <v>46870.982406314302</v>
      </c>
      <c r="FL238" s="13">
        <f t="shared" si="309"/>
        <v>31534.71924970908</v>
      </c>
      <c r="FM238" s="13">
        <f t="shared" si="310"/>
        <v>44217.277208200867</v>
      </c>
      <c r="FN238" s="13">
        <f t="shared" si="311"/>
        <v>62294.014971181787</v>
      </c>
      <c r="FO238" s="13">
        <f t="shared" si="312"/>
        <v>76982.285176849298</v>
      </c>
      <c r="FP238" s="13">
        <f t="shared" si="313"/>
        <v>32614.676586148809</v>
      </c>
      <c r="FQ238" s="13">
        <f t="shared" si="314"/>
        <v>42319.99457342019</v>
      </c>
      <c r="FR238" s="14">
        <f t="shared" si="315"/>
        <v>63585.083784554707</v>
      </c>
      <c r="FS238" s="12">
        <f t="shared" si="316"/>
        <v>191444.0312730048</v>
      </c>
      <c r="FT238" s="13">
        <f t="shared" si="317"/>
        <v>153795.54332760829</v>
      </c>
      <c r="FU238" s="13">
        <f t="shared" si="318"/>
        <v>144392.2758595536</v>
      </c>
      <c r="FV238" s="13">
        <f t="shared" si="319"/>
        <v>89418.455751098067</v>
      </c>
      <c r="FW238" s="13">
        <f t="shared" si="320"/>
        <v>48969.574218767739</v>
      </c>
      <c r="FX238" s="13">
        <f t="shared" si="321"/>
        <v>34589.348028472203</v>
      </c>
      <c r="FY238" s="13">
        <f t="shared" si="322"/>
        <v>49455.30672986291</v>
      </c>
      <c r="FZ238" s="13">
        <f t="shared" si="323"/>
        <v>69462.549372635433</v>
      </c>
      <c r="GA238" s="13">
        <f t="shared" si="324"/>
        <v>86196.270334367611</v>
      </c>
      <c r="GB238" s="13">
        <f t="shared" si="325"/>
        <v>76786.760403111868</v>
      </c>
      <c r="GC238" s="13">
        <f t="shared" si="326"/>
        <v>96036.380411691091</v>
      </c>
      <c r="GD238" s="14">
        <f t="shared" si="327"/>
        <v>113068.8748789524</v>
      </c>
      <c r="GE238" s="84"/>
      <c r="GF238" s="12">
        <f t="shared" si="329"/>
        <v>857622.5287194415</v>
      </c>
      <c r="GG238" s="13">
        <f t="shared" si="329"/>
        <v>978725.33214155899</v>
      </c>
      <c r="GH238" s="14">
        <f t="shared" si="329"/>
        <v>1153615.3705891259</v>
      </c>
      <c r="GI238" s="6">
        <f t="shared" si="330"/>
        <v>1</v>
      </c>
      <c r="GJ238" s="12">
        <f t="shared" si="331"/>
        <v>0</v>
      </c>
      <c r="GK238" s="13">
        <f t="shared" si="332"/>
        <v>0</v>
      </c>
      <c r="GL238" s="14">
        <f t="shared" si="333"/>
        <v>0</v>
      </c>
      <c r="GM238" s="84"/>
      <c r="GN238" s="66">
        <f t="shared" si="334"/>
        <v>0</v>
      </c>
      <c r="GO238" s="84"/>
      <c r="GP238" s="63" t="str" cm="1">
        <f t="array" ref="GP238">INDEX($GF$4:$GH$4,1,GI238)</f>
        <v>Sample 1</v>
      </c>
      <c r="GQ238" s="12">
        <f t="shared" si="336"/>
        <v>3840.5455292587139</v>
      </c>
      <c r="GR238" s="13">
        <f t="shared" si="336"/>
        <v>9220.9154166023236</v>
      </c>
      <c r="GS238" s="14">
        <f t="shared" si="336"/>
        <v>19731.913882929472</v>
      </c>
      <c r="GT238" s="12">
        <f t="shared" si="337"/>
        <v>31534.71924970908</v>
      </c>
      <c r="GU238" s="13">
        <f t="shared" si="337"/>
        <v>32614.676586148809</v>
      </c>
      <c r="GV238" s="14">
        <f t="shared" si="337"/>
        <v>42319.99457342019</v>
      </c>
      <c r="GW238" s="12">
        <f t="shared" si="338"/>
        <v>34589.348028472203</v>
      </c>
      <c r="GX238" s="13">
        <f t="shared" si="338"/>
        <v>48969.574218767739</v>
      </c>
      <c r="GY238" s="14">
        <f t="shared" si="338"/>
        <v>49455.30672986291</v>
      </c>
      <c r="GZ238" s="84" t="str">
        <f t="shared" si="290"/>
        <v>Sample 1</v>
      </c>
      <c r="HA238" s="12">
        <f t="shared" si="335"/>
        <v>0</v>
      </c>
      <c r="HB238" s="13">
        <f t="shared" si="335"/>
        <v>0</v>
      </c>
      <c r="HC238" s="14">
        <f t="shared" si="335"/>
        <v>0</v>
      </c>
      <c r="HD238" s="6">
        <f t="shared" si="291"/>
        <v>0</v>
      </c>
      <c r="HE238" s="84" t="str">
        <f t="shared" si="292"/>
        <v>Ok</v>
      </c>
    </row>
    <row r="239" spans="2:213" hidden="1" x14ac:dyDescent="0.3">
      <c r="B239" s="84" t="s">
        <v>246</v>
      </c>
      <c r="C239" s="12">
        <f>SUMIFS(Inyecciones!$E$2:$E$14185,Inyecciones!$A$2:$A$14185,Balance!C$4,Inyecciones!$B$2:$B$14185,Balance!$B239,Inyecciones!$C$2:$C$14185,Balance!C$5)</f>
        <v>53675.014311723076</v>
      </c>
      <c r="D239" s="13">
        <f>SUMIFS(Inyecciones!$E$2:$E$14185,Inyecciones!$A$2:$A$14185,Balance!D$4,Inyecciones!$B$2:$B$14185,Balance!$B239,Inyecciones!$C$2:$C$14185,Balance!D$5)</f>
        <v>41545.911131494438</v>
      </c>
      <c r="E239" s="13">
        <f>SUMIFS(Inyecciones!$E$2:$E$14185,Inyecciones!$A$2:$A$14185,Balance!E$4,Inyecciones!$B$2:$B$14185,Balance!$B239,Inyecciones!$C$2:$C$14185,Balance!E$5)</f>
        <v>43824.664003888887</v>
      </c>
      <c r="F239" s="13">
        <f>SUMIFS(Inyecciones!$E$2:$E$14185,Inyecciones!$A$2:$A$14185,Balance!F$4,Inyecciones!$B$2:$B$14185,Balance!$B239,Inyecciones!$C$2:$C$14185,Balance!F$5)</f>
        <v>26321.68874737891</v>
      </c>
      <c r="G239" s="13">
        <f>SUMIFS(Inyecciones!$E$2:$E$14185,Inyecciones!$A$2:$A$14185,Balance!G$4,Inyecciones!$B$2:$B$14185,Balance!$B239,Inyecciones!$C$2:$C$14185,Balance!G$5)</f>
        <v>20099.269709137508</v>
      </c>
      <c r="H239" s="13">
        <f>SUMIFS(Inyecciones!$E$2:$E$14185,Inyecciones!$A$2:$A$14185,Balance!H$4,Inyecciones!$B$2:$B$14185,Balance!$B239,Inyecciones!$C$2:$C$14185,Balance!H$5)</f>
        <v>16623.257734189439</v>
      </c>
      <c r="I239" s="13">
        <f>SUMIFS(Inyecciones!$E$2:$E$14185,Inyecciones!$A$2:$A$14185,Balance!I$4,Inyecciones!$B$2:$B$14185,Balance!$B239,Inyecciones!$C$2:$C$14185,Balance!I$5)</f>
        <v>19524.790601477049</v>
      </c>
      <c r="J239" s="13">
        <f>SUMIFS(Inyecciones!$E$2:$E$14185,Inyecciones!$A$2:$A$14185,Balance!J$4,Inyecciones!$B$2:$B$14185,Balance!$B239,Inyecciones!$C$2:$C$14185,Balance!J$5)</f>
        <v>26518.168561758081</v>
      </c>
      <c r="K239" s="13">
        <f>SUMIFS(Inyecciones!$E$2:$E$14185,Inyecciones!$A$2:$A$14185,Balance!K$4,Inyecciones!$B$2:$B$14185,Balance!$B239,Inyecciones!$C$2:$C$14185,Balance!K$5)</f>
        <v>29973.241354644801</v>
      </c>
      <c r="L239" s="13">
        <f>SUMIFS(Inyecciones!$E$2:$E$14185,Inyecciones!$A$2:$A$14185,Balance!L$4,Inyecciones!$B$2:$B$14185,Balance!$B239,Inyecciones!$C$2:$C$14185,Balance!L$5)</f>
        <v>7624.9754257311097</v>
      </c>
      <c r="M239" s="13">
        <f>SUMIFS(Inyecciones!$E$2:$E$14185,Inyecciones!$A$2:$A$14185,Balance!M$4,Inyecciones!$B$2:$B$14185,Balance!$B239,Inyecciones!$C$2:$C$14185,Balance!M$5)</f>
        <v>1544.5562728497271</v>
      </c>
      <c r="N239" s="14">
        <f>SUMIFS(Inyecciones!$E$2:$E$14185,Inyecciones!$A$2:$A$14185,Balance!N$4,Inyecciones!$B$2:$B$14185,Balance!$B239,Inyecciones!$C$2:$C$14185,Balance!N$5)</f>
        <v>3823.3063674361319</v>
      </c>
      <c r="O239" s="12">
        <f>SUMIFS(Inyecciones!$E$2:$E$14185,Inyecciones!$A$2:$A$14185,Balance!O$4,Inyecciones!$B$2:$B$14185,Balance!$B239,Inyecciones!$C$2:$C$14185,Balance!O$5)</f>
        <v>53773.429581623161</v>
      </c>
      <c r="P239" s="13">
        <f>SUMIFS(Inyecciones!$E$2:$E$14185,Inyecciones!$A$2:$A$14185,Balance!P$4,Inyecciones!$B$2:$B$14185,Balance!$B239,Inyecciones!$C$2:$C$14185,Balance!P$5)</f>
        <v>41643.615713176921</v>
      </c>
      <c r="Q239" s="13">
        <f>SUMIFS(Inyecciones!$E$2:$E$14185,Inyecciones!$A$2:$A$14185,Balance!Q$4,Inyecciones!$B$2:$B$14185,Balance!$B239,Inyecciones!$C$2:$C$14185,Balance!Q$5)</f>
        <v>44222.142974657298</v>
      </c>
      <c r="R239" s="13">
        <f>SUMIFS(Inyecciones!$E$2:$E$14185,Inyecciones!$A$2:$A$14185,Balance!R$4,Inyecciones!$B$2:$B$14185,Balance!$B239,Inyecciones!$C$2:$C$14185,Balance!R$5)</f>
        <v>27805.24734047371</v>
      </c>
      <c r="S239" s="13">
        <f>SUMIFS(Inyecciones!$E$2:$E$14185,Inyecciones!$A$2:$A$14185,Balance!S$4,Inyecciones!$B$2:$B$14185,Balance!$B239,Inyecciones!$C$2:$C$14185,Balance!S$5)</f>
        <v>19962.379313455411</v>
      </c>
      <c r="T239" s="13">
        <f>SUMIFS(Inyecciones!$E$2:$E$14185,Inyecciones!$A$2:$A$14185,Balance!T$4,Inyecciones!$B$2:$B$14185,Balance!$B239,Inyecciones!$C$2:$C$14185,Balance!T$5)</f>
        <v>16653.23323992786</v>
      </c>
      <c r="U239" s="13">
        <f>SUMIFS(Inyecciones!$E$2:$E$14185,Inyecciones!$A$2:$A$14185,Balance!U$4,Inyecciones!$B$2:$B$14185,Balance!$B239,Inyecciones!$C$2:$C$14185,Balance!U$5)</f>
        <v>20172.811944759909</v>
      </c>
      <c r="V239" s="13">
        <f>SUMIFS(Inyecciones!$E$2:$E$14185,Inyecciones!$A$2:$A$14185,Balance!V$4,Inyecciones!$B$2:$B$14185,Balance!$B239,Inyecciones!$C$2:$C$14185,Balance!V$5)</f>
        <v>26675.453034713599</v>
      </c>
      <c r="W239" s="13">
        <f>SUMIFS(Inyecciones!$E$2:$E$14185,Inyecciones!$A$2:$A$14185,Balance!W$4,Inyecciones!$B$2:$B$14185,Balance!$B239,Inyecciones!$C$2:$C$14185,Balance!W$5)</f>
        <v>30328.22943639545</v>
      </c>
      <c r="X239" s="13">
        <f>SUMIFS(Inyecciones!$E$2:$E$14185,Inyecciones!$A$2:$A$14185,Balance!X$4,Inyecciones!$B$2:$B$14185,Balance!$B239,Inyecciones!$C$2:$C$14185,Balance!X$5)</f>
        <v>11553.888948675551</v>
      </c>
      <c r="Y239" s="13">
        <f>SUMIFS(Inyecciones!$E$2:$E$14185,Inyecciones!$A$2:$A$14185,Balance!Y$4,Inyecciones!$B$2:$B$14185,Balance!$B239,Inyecciones!$C$2:$C$14185,Balance!Y$5)</f>
        <v>12613.373593893089</v>
      </c>
      <c r="Z239" s="14">
        <f>SUMIFS(Inyecciones!$E$2:$E$14185,Inyecciones!$A$2:$A$14185,Balance!Z$4,Inyecciones!$B$2:$B$14185,Balance!$B239,Inyecciones!$C$2:$C$14185,Balance!Z$5)</f>
        <v>19767.89097073202</v>
      </c>
      <c r="AA239" s="12">
        <f>SUMIFS(Inyecciones!$E$2:$E$14185,Inyecciones!$A$2:$A$14185,Balance!AA$4,Inyecciones!$B$2:$B$14185,Balance!$B239,Inyecciones!$C$2:$C$14185,Balance!AA$5)</f>
        <v>53794.465830023692</v>
      </c>
      <c r="AB239" s="13">
        <f>SUMIFS(Inyecciones!$E$2:$E$14185,Inyecciones!$A$2:$A$14185,Balance!AB$4,Inyecciones!$B$2:$B$14185,Balance!$B239,Inyecciones!$C$2:$C$14185,Balance!AB$5)</f>
        <v>41639.690115271267</v>
      </c>
      <c r="AC239" s="13">
        <f>SUMIFS(Inyecciones!$E$2:$E$14185,Inyecciones!$A$2:$A$14185,Balance!AC$4,Inyecciones!$B$2:$B$14185,Balance!$B239,Inyecciones!$C$2:$C$14185,Balance!AC$5)</f>
        <v>44070.854062623177</v>
      </c>
      <c r="AD239" s="13">
        <f>SUMIFS(Inyecciones!$E$2:$E$14185,Inyecciones!$A$2:$A$14185,Balance!AD$4,Inyecciones!$B$2:$B$14185,Balance!$B239,Inyecciones!$C$2:$C$14185,Balance!AD$5)</f>
        <v>27617.82904097443</v>
      </c>
      <c r="AE239" s="13">
        <f>SUMIFS(Inyecciones!$E$2:$E$14185,Inyecciones!$A$2:$A$14185,Balance!AE$4,Inyecciones!$B$2:$B$14185,Balance!$B239,Inyecciones!$C$2:$C$14185,Balance!AE$5)</f>
        <v>20381.836142607921</v>
      </c>
      <c r="AF239" s="13">
        <f>SUMIFS(Inyecciones!$E$2:$E$14185,Inyecciones!$A$2:$A$14185,Balance!AF$4,Inyecciones!$B$2:$B$14185,Balance!$B239,Inyecciones!$C$2:$C$14185,Balance!AF$5)</f>
        <v>17422.277182524889</v>
      </c>
      <c r="AG239" s="13">
        <f>SUMIFS(Inyecciones!$E$2:$E$14185,Inyecciones!$A$2:$A$14185,Balance!AG$4,Inyecciones!$B$2:$B$14185,Balance!$B239,Inyecciones!$C$2:$C$14185,Balance!AG$5)</f>
        <v>21495.19586805009</v>
      </c>
      <c r="AH239" s="13">
        <f>SUMIFS(Inyecciones!$E$2:$E$14185,Inyecciones!$A$2:$A$14185,Balance!AH$4,Inyecciones!$B$2:$B$14185,Balance!$B239,Inyecciones!$C$2:$C$14185,Balance!AH$5)</f>
        <v>29098.157128248211</v>
      </c>
      <c r="AI239" s="13">
        <f>SUMIFS(Inyecciones!$E$2:$E$14185,Inyecciones!$A$2:$A$14185,Balance!AI$4,Inyecciones!$B$2:$B$14185,Balance!$B239,Inyecciones!$C$2:$C$14185,Balance!AI$5)</f>
        <v>32377.429776296689</v>
      </c>
      <c r="AJ239" s="13">
        <f>SUMIFS(Inyecciones!$E$2:$E$14185,Inyecciones!$A$2:$A$14185,Balance!AJ$4,Inyecciones!$B$2:$B$14185,Balance!$B239,Inyecciones!$C$2:$C$14185,Balance!AJ$5)</f>
        <v>26403.49024413255</v>
      </c>
      <c r="AK239" s="13">
        <f>SUMIFS(Inyecciones!$E$2:$E$14185,Inyecciones!$A$2:$A$14185,Balance!AK$4,Inyecciones!$B$2:$B$14185,Balance!$B239,Inyecciones!$C$2:$C$14185,Balance!AK$5)</f>
        <v>25877.360672347069</v>
      </c>
      <c r="AL239" s="14">
        <f>SUMIFS(Inyecciones!$E$2:$E$14185,Inyecciones!$A$2:$A$14185,Balance!AL$4,Inyecciones!$B$2:$B$14185,Balance!$B239,Inyecciones!$C$2:$C$14185,Balance!AL$5)</f>
        <v>32218.589956176311</v>
      </c>
      <c r="AM239" s="13"/>
      <c r="AN239" s="12">
        <f>SUMIFS('Retiro Mensual'!$E$2:$E$2629,'Retiro Mensual'!$A$2:$A$2629,AN$4,'Retiro Mensual'!$B$2:$B$2629,$B239,'Retiro Mensual'!$C$2:$C$2629,AN$5)</f>
        <v>0</v>
      </c>
      <c r="AO239" s="13">
        <f>SUMIFS('Retiro Mensual'!$E$2:$E$2629,'Retiro Mensual'!$A$2:$A$2629,AO$4,'Retiro Mensual'!$B$2:$B$2629,$B239,'Retiro Mensual'!$C$2:$C$2629,AO$5)</f>
        <v>0</v>
      </c>
      <c r="AP239" s="13">
        <f>SUMIFS('Retiro Mensual'!$E$2:$E$2629,'Retiro Mensual'!$A$2:$A$2629,AP$4,'Retiro Mensual'!$B$2:$B$2629,$B239,'Retiro Mensual'!$C$2:$C$2629,AP$5)</f>
        <v>0</v>
      </c>
      <c r="AQ239" s="13">
        <f>SUMIFS('Retiro Mensual'!$E$2:$E$2629,'Retiro Mensual'!$A$2:$A$2629,AQ$4,'Retiro Mensual'!$B$2:$B$2629,$B239,'Retiro Mensual'!$C$2:$C$2629,AQ$5)</f>
        <v>0</v>
      </c>
      <c r="AR239" s="13">
        <f>SUMIFS('Retiro Mensual'!$E$2:$E$2629,'Retiro Mensual'!$A$2:$A$2629,AR$4,'Retiro Mensual'!$B$2:$B$2629,$B239,'Retiro Mensual'!$C$2:$C$2629,AR$5)</f>
        <v>0</v>
      </c>
      <c r="AS239" s="13">
        <f>SUMIFS('Retiro Mensual'!$E$2:$E$2629,'Retiro Mensual'!$A$2:$A$2629,AS$4,'Retiro Mensual'!$B$2:$B$2629,$B239,'Retiro Mensual'!$C$2:$C$2629,AS$5)</f>
        <v>0</v>
      </c>
      <c r="AT239" s="13">
        <f>SUMIFS('Retiro Mensual'!$E$2:$E$2629,'Retiro Mensual'!$A$2:$A$2629,AT$4,'Retiro Mensual'!$B$2:$B$2629,$B239,'Retiro Mensual'!$C$2:$C$2629,AT$5)</f>
        <v>0</v>
      </c>
      <c r="AU239" s="13">
        <f>SUMIFS('Retiro Mensual'!$E$2:$E$2629,'Retiro Mensual'!$A$2:$A$2629,AU$4,'Retiro Mensual'!$B$2:$B$2629,$B239,'Retiro Mensual'!$C$2:$C$2629,AU$5)</f>
        <v>0</v>
      </c>
      <c r="AV239" s="13">
        <f>SUMIFS('Retiro Mensual'!$E$2:$E$2629,'Retiro Mensual'!$A$2:$A$2629,AV$4,'Retiro Mensual'!$B$2:$B$2629,$B239,'Retiro Mensual'!$C$2:$C$2629,AV$5)</f>
        <v>0</v>
      </c>
      <c r="AW239" s="13">
        <f>SUMIFS('Retiro Mensual'!$E$2:$E$2629,'Retiro Mensual'!$A$2:$A$2629,AW$4,'Retiro Mensual'!$B$2:$B$2629,$B239,'Retiro Mensual'!$C$2:$C$2629,AW$5)</f>
        <v>0</v>
      </c>
      <c r="AX239" s="13">
        <f>SUMIFS('Retiro Mensual'!$E$2:$E$2629,'Retiro Mensual'!$A$2:$A$2629,AX$4,'Retiro Mensual'!$B$2:$B$2629,$B239,'Retiro Mensual'!$C$2:$C$2629,AX$5)</f>
        <v>0</v>
      </c>
      <c r="AY239" s="14">
        <f>SUMIFS('Retiro Mensual'!$E$2:$E$2629,'Retiro Mensual'!$A$2:$A$2629,AY$4,'Retiro Mensual'!$B$2:$B$2629,$B239,'Retiro Mensual'!$C$2:$C$2629,AY$5)</f>
        <v>0</v>
      </c>
      <c r="AZ239" s="12">
        <f>SUMIFS('Retiro Mensual'!$E$2:$E$2629,'Retiro Mensual'!$A$2:$A$2629,AZ$4,'Retiro Mensual'!$B$2:$B$2629,$B239,'Retiro Mensual'!$C$2:$C$2629,AZ$5)</f>
        <v>0</v>
      </c>
      <c r="BA239" s="13">
        <f>SUMIFS('Retiro Mensual'!$E$2:$E$2629,'Retiro Mensual'!$A$2:$A$2629,BA$4,'Retiro Mensual'!$B$2:$B$2629,$B239,'Retiro Mensual'!$C$2:$C$2629,BA$5)</f>
        <v>0</v>
      </c>
      <c r="BB239" s="13">
        <f>SUMIFS('Retiro Mensual'!$E$2:$E$2629,'Retiro Mensual'!$A$2:$A$2629,BB$4,'Retiro Mensual'!$B$2:$B$2629,$B239,'Retiro Mensual'!$C$2:$C$2629,BB$5)</f>
        <v>0</v>
      </c>
      <c r="BC239" s="13">
        <f>SUMIFS('Retiro Mensual'!$E$2:$E$2629,'Retiro Mensual'!$A$2:$A$2629,BC$4,'Retiro Mensual'!$B$2:$B$2629,$B239,'Retiro Mensual'!$C$2:$C$2629,BC$5)</f>
        <v>0</v>
      </c>
      <c r="BD239" s="13">
        <f>SUMIFS('Retiro Mensual'!$E$2:$E$2629,'Retiro Mensual'!$A$2:$A$2629,BD$4,'Retiro Mensual'!$B$2:$B$2629,$B239,'Retiro Mensual'!$C$2:$C$2629,BD$5)</f>
        <v>0</v>
      </c>
      <c r="BE239" s="13">
        <f>SUMIFS('Retiro Mensual'!$E$2:$E$2629,'Retiro Mensual'!$A$2:$A$2629,BE$4,'Retiro Mensual'!$B$2:$B$2629,$B239,'Retiro Mensual'!$C$2:$C$2629,BE$5)</f>
        <v>0</v>
      </c>
      <c r="BF239" s="13">
        <f>SUMIFS('Retiro Mensual'!$E$2:$E$2629,'Retiro Mensual'!$A$2:$A$2629,BF$4,'Retiro Mensual'!$B$2:$B$2629,$B239,'Retiro Mensual'!$C$2:$C$2629,BF$5)</f>
        <v>0</v>
      </c>
      <c r="BG239" s="13">
        <f>SUMIFS('Retiro Mensual'!$E$2:$E$2629,'Retiro Mensual'!$A$2:$A$2629,BG$4,'Retiro Mensual'!$B$2:$B$2629,$B239,'Retiro Mensual'!$C$2:$C$2629,BG$5)</f>
        <v>0</v>
      </c>
      <c r="BH239" s="13">
        <f>SUMIFS('Retiro Mensual'!$E$2:$E$2629,'Retiro Mensual'!$A$2:$A$2629,BH$4,'Retiro Mensual'!$B$2:$B$2629,$B239,'Retiro Mensual'!$C$2:$C$2629,BH$5)</f>
        <v>0</v>
      </c>
      <c r="BI239" s="13">
        <f>SUMIFS('Retiro Mensual'!$E$2:$E$2629,'Retiro Mensual'!$A$2:$A$2629,BI$4,'Retiro Mensual'!$B$2:$B$2629,$B239,'Retiro Mensual'!$C$2:$C$2629,BI$5)</f>
        <v>0</v>
      </c>
      <c r="BJ239" s="13">
        <f>SUMIFS('Retiro Mensual'!$E$2:$E$2629,'Retiro Mensual'!$A$2:$A$2629,BJ$4,'Retiro Mensual'!$B$2:$B$2629,$B239,'Retiro Mensual'!$C$2:$C$2629,BJ$5)</f>
        <v>0</v>
      </c>
      <c r="BK239" s="14">
        <f>SUMIFS('Retiro Mensual'!$E$2:$E$2629,'Retiro Mensual'!$A$2:$A$2629,BK$4,'Retiro Mensual'!$B$2:$B$2629,$B239,'Retiro Mensual'!$C$2:$C$2629,BK$5)</f>
        <v>0</v>
      </c>
      <c r="BL239" s="12">
        <f>SUMIFS('Retiro Mensual'!$E$2:$E$2629,'Retiro Mensual'!$A$2:$A$2629,BL$4,'Retiro Mensual'!$B$2:$B$2629,$B239,'Retiro Mensual'!$C$2:$C$2629,BL$5)</f>
        <v>0</v>
      </c>
      <c r="BM239" s="13">
        <f>SUMIFS('Retiro Mensual'!$E$2:$E$2629,'Retiro Mensual'!$A$2:$A$2629,BM$4,'Retiro Mensual'!$B$2:$B$2629,$B239,'Retiro Mensual'!$C$2:$C$2629,BM$5)</f>
        <v>0</v>
      </c>
      <c r="BN239" s="13">
        <f>SUMIFS('Retiro Mensual'!$E$2:$E$2629,'Retiro Mensual'!$A$2:$A$2629,BN$4,'Retiro Mensual'!$B$2:$B$2629,$B239,'Retiro Mensual'!$C$2:$C$2629,BN$5)</f>
        <v>0</v>
      </c>
      <c r="BO239" s="13">
        <f>SUMIFS('Retiro Mensual'!$E$2:$E$2629,'Retiro Mensual'!$A$2:$A$2629,BO$4,'Retiro Mensual'!$B$2:$B$2629,$B239,'Retiro Mensual'!$C$2:$C$2629,BO$5)</f>
        <v>0</v>
      </c>
      <c r="BP239" s="13">
        <f>SUMIFS('Retiro Mensual'!$E$2:$E$2629,'Retiro Mensual'!$A$2:$A$2629,BP$4,'Retiro Mensual'!$B$2:$B$2629,$B239,'Retiro Mensual'!$C$2:$C$2629,BP$5)</f>
        <v>0</v>
      </c>
      <c r="BQ239" s="13">
        <f>SUMIFS('Retiro Mensual'!$E$2:$E$2629,'Retiro Mensual'!$A$2:$A$2629,BQ$4,'Retiro Mensual'!$B$2:$B$2629,$B239,'Retiro Mensual'!$C$2:$C$2629,BQ$5)</f>
        <v>0</v>
      </c>
      <c r="BR239" s="13">
        <f>SUMIFS('Retiro Mensual'!$E$2:$E$2629,'Retiro Mensual'!$A$2:$A$2629,BR$4,'Retiro Mensual'!$B$2:$B$2629,$B239,'Retiro Mensual'!$C$2:$C$2629,BR$5)</f>
        <v>0</v>
      </c>
      <c r="BS239" s="13">
        <f>SUMIFS('Retiro Mensual'!$E$2:$E$2629,'Retiro Mensual'!$A$2:$A$2629,BS$4,'Retiro Mensual'!$B$2:$B$2629,$B239,'Retiro Mensual'!$C$2:$C$2629,BS$5)</f>
        <v>0</v>
      </c>
      <c r="BT239" s="13">
        <f>SUMIFS('Retiro Mensual'!$E$2:$E$2629,'Retiro Mensual'!$A$2:$A$2629,BT$4,'Retiro Mensual'!$B$2:$B$2629,$B239,'Retiro Mensual'!$C$2:$C$2629,BT$5)</f>
        <v>0</v>
      </c>
      <c r="BU239" s="13">
        <f>SUMIFS('Retiro Mensual'!$E$2:$E$2629,'Retiro Mensual'!$A$2:$A$2629,BU$4,'Retiro Mensual'!$B$2:$B$2629,$B239,'Retiro Mensual'!$C$2:$C$2629,BU$5)</f>
        <v>0</v>
      </c>
      <c r="BV239" s="13">
        <f>SUMIFS('Retiro Mensual'!$E$2:$E$2629,'Retiro Mensual'!$A$2:$A$2629,BV$4,'Retiro Mensual'!$B$2:$B$2629,$B239,'Retiro Mensual'!$C$2:$C$2629,BV$5)</f>
        <v>0</v>
      </c>
      <c r="BW239" s="14">
        <f>SUMIFS('Retiro Mensual'!$E$2:$E$2629,'Retiro Mensual'!$A$2:$A$2629,BW$4,'Retiro Mensual'!$B$2:$B$2629,$B239,'Retiro Mensual'!$C$2:$C$2629,BW$5)</f>
        <v>0</v>
      </c>
      <c r="BX239" s="13"/>
      <c r="BY239" s="12">
        <f>SUMIFS('Compra Ventas'!$E$2:$E$2700,'Compra Ventas'!$A$2:$A$2700,BY$4,'Compra Ventas'!$B$2:$B$2700,$B239,'Compra Ventas'!$C$2:$C$2700,BY$5)</f>
        <v>0</v>
      </c>
      <c r="BZ239" s="13">
        <f>SUMIFS('Compra Ventas'!$E$2:$E$2700,'Compra Ventas'!$A$2:$A$2700,BZ$4,'Compra Ventas'!$B$2:$B$2700,$B239,'Compra Ventas'!$C$2:$C$2700,BZ$5)</f>
        <v>0</v>
      </c>
      <c r="CA239" s="13">
        <f>SUMIFS('Compra Ventas'!$E$2:$E$2700,'Compra Ventas'!$A$2:$A$2700,CA$4,'Compra Ventas'!$B$2:$B$2700,$B239,'Compra Ventas'!$C$2:$C$2700,CA$5)</f>
        <v>0</v>
      </c>
      <c r="CB239" s="13">
        <f>SUMIFS('Compra Ventas'!$E$2:$E$2700,'Compra Ventas'!$A$2:$A$2700,CB$4,'Compra Ventas'!$B$2:$B$2700,$B239,'Compra Ventas'!$C$2:$C$2700,CB$5)</f>
        <v>0</v>
      </c>
      <c r="CC239" s="13">
        <f>SUMIFS('Compra Ventas'!$E$2:$E$2700,'Compra Ventas'!$A$2:$A$2700,CC$4,'Compra Ventas'!$B$2:$B$2700,$B239,'Compra Ventas'!$C$2:$C$2700,CC$5)</f>
        <v>0</v>
      </c>
      <c r="CD239" s="13">
        <f>SUMIFS('Compra Ventas'!$E$2:$E$2700,'Compra Ventas'!$A$2:$A$2700,CD$4,'Compra Ventas'!$B$2:$B$2700,$B239,'Compra Ventas'!$C$2:$C$2700,CD$5)</f>
        <v>0</v>
      </c>
      <c r="CE239" s="13">
        <f>SUMIFS('Compra Ventas'!$E$2:$E$2700,'Compra Ventas'!$A$2:$A$2700,CE$4,'Compra Ventas'!$B$2:$B$2700,$B239,'Compra Ventas'!$C$2:$C$2700,CE$5)</f>
        <v>0</v>
      </c>
      <c r="CF239" s="13">
        <f>SUMIFS('Compra Ventas'!$E$2:$E$2700,'Compra Ventas'!$A$2:$A$2700,CF$4,'Compra Ventas'!$B$2:$B$2700,$B239,'Compra Ventas'!$C$2:$C$2700,CF$5)</f>
        <v>0</v>
      </c>
      <c r="CG239" s="13">
        <f>SUMIFS('Compra Ventas'!$E$2:$E$2700,'Compra Ventas'!$A$2:$A$2700,CG$4,'Compra Ventas'!$B$2:$B$2700,$B239,'Compra Ventas'!$C$2:$C$2700,CG$5)</f>
        <v>0</v>
      </c>
      <c r="CH239" s="13">
        <f>SUMIFS('Compra Ventas'!$E$2:$E$2700,'Compra Ventas'!$A$2:$A$2700,CH$4,'Compra Ventas'!$B$2:$B$2700,$B239,'Compra Ventas'!$C$2:$C$2700,CH$5)</f>
        <v>0</v>
      </c>
      <c r="CI239" s="13">
        <f>SUMIFS('Compra Ventas'!$E$2:$E$2700,'Compra Ventas'!$A$2:$A$2700,CI$4,'Compra Ventas'!$B$2:$B$2700,$B239,'Compra Ventas'!$C$2:$C$2700,CI$5)</f>
        <v>0</v>
      </c>
      <c r="CJ239" s="14">
        <f>SUMIFS('Compra Ventas'!$E$2:$E$2700,'Compra Ventas'!$A$2:$A$2700,CJ$4,'Compra Ventas'!$B$2:$B$2700,$B239,'Compra Ventas'!$C$2:$C$2700,CJ$5)</f>
        <v>0</v>
      </c>
      <c r="CK239" s="12">
        <f>SUMIFS('Compra Ventas'!$E$2:$E$2700,'Compra Ventas'!$A$2:$A$2700,CK$4,'Compra Ventas'!$B$2:$B$2700,$B239,'Compra Ventas'!$C$2:$C$2700,CK$5)</f>
        <v>0</v>
      </c>
      <c r="CL239" s="13">
        <f>SUMIFS('Compra Ventas'!$E$2:$E$2700,'Compra Ventas'!$A$2:$A$2700,CL$4,'Compra Ventas'!$B$2:$B$2700,$B239,'Compra Ventas'!$C$2:$C$2700,CL$5)</f>
        <v>0</v>
      </c>
      <c r="CM239" s="13">
        <f>SUMIFS('Compra Ventas'!$E$2:$E$2700,'Compra Ventas'!$A$2:$A$2700,CM$4,'Compra Ventas'!$B$2:$B$2700,$B239,'Compra Ventas'!$C$2:$C$2700,CM$5)</f>
        <v>0</v>
      </c>
      <c r="CN239" s="13">
        <f>SUMIFS('Compra Ventas'!$E$2:$E$2700,'Compra Ventas'!$A$2:$A$2700,CN$4,'Compra Ventas'!$B$2:$B$2700,$B239,'Compra Ventas'!$C$2:$C$2700,CN$5)</f>
        <v>0</v>
      </c>
      <c r="CO239" s="13">
        <f>SUMIFS('Compra Ventas'!$E$2:$E$2700,'Compra Ventas'!$A$2:$A$2700,CO$4,'Compra Ventas'!$B$2:$B$2700,$B239,'Compra Ventas'!$C$2:$C$2700,CO$5)</f>
        <v>0</v>
      </c>
      <c r="CP239" s="13">
        <f>SUMIFS('Compra Ventas'!$E$2:$E$2700,'Compra Ventas'!$A$2:$A$2700,CP$4,'Compra Ventas'!$B$2:$B$2700,$B239,'Compra Ventas'!$C$2:$C$2700,CP$5)</f>
        <v>0</v>
      </c>
      <c r="CQ239" s="13">
        <f>SUMIFS('Compra Ventas'!$E$2:$E$2700,'Compra Ventas'!$A$2:$A$2700,CQ$4,'Compra Ventas'!$B$2:$B$2700,$B239,'Compra Ventas'!$C$2:$C$2700,CQ$5)</f>
        <v>0</v>
      </c>
      <c r="CR239" s="13">
        <f>SUMIFS('Compra Ventas'!$E$2:$E$2700,'Compra Ventas'!$A$2:$A$2700,CR$4,'Compra Ventas'!$B$2:$B$2700,$B239,'Compra Ventas'!$C$2:$C$2700,CR$5)</f>
        <v>0</v>
      </c>
      <c r="CS239" s="13">
        <f>SUMIFS('Compra Ventas'!$E$2:$E$2700,'Compra Ventas'!$A$2:$A$2700,CS$4,'Compra Ventas'!$B$2:$B$2700,$B239,'Compra Ventas'!$C$2:$C$2700,CS$5)</f>
        <v>0</v>
      </c>
      <c r="CT239" s="13">
        <f>SUMIFS('Compra Ventas'!$E$2:$E$2700,'Compra Ventas'!$A$2:$A$2700,CT$4,'Compra Ventas'!$B$2:$B$2700,$B239,'Compra Ventas'!$C$2:$C$2700,CT$5)</f>
        <v>0</v>
      </c>
      <c r="CU239" s="13">
        <f>SUMIFS('Compra Ventas'!$E$2:$E$2700,'Compra Ventas'!$A$2:$A$2700,CU$4,'Compra Ventas'!$B$2:$B$2700,$B239,'Compra Ventas'!$C$2:$C$2700,CU$5)</f>
        <v>0</v>
      </c>
      <c r="CV239" s="14">
        <f>SUMIFS('Compra Ventas'!$E$2:$E$2700,'Compra Ventas'!$A$2:$A$2700,CV$4,'Compra Ventas'!$B$2:$B$2700,$B239,'Compra Ventas'!$C$2:$C$2700,CV$5)</f>
        <v>0</v>
      </c>
      <c r="CW239" s="12">
        <f>SUMIFS('Compra Ventas'!$E$2:$E$2700,'Compra Ventas'!$A$2:$A$2700,CW$4,'Compra Ventas'!$B$2:$B$2700,$B239,'Compra Ventas'!$C$2:$C$2700,CW$5)</f>
        <v>0</v>
      </c>
      <c r="CX239" s="13">
        <f>SUMIFS('Compra Ventas'!$E$2:$E$2700,'Compra Ventas'!$A$2:$A$2700,CX$4,'Compra Ventas'!$B$2:$B$2700,$B239,'Compra Ventas'!$C$2:$C$2700,CX$5)</f>
        <v>0</v>
      </c>
      <c r="CY239" s="13">
        <f>SUMIFS('Compra Ventas'!$E$2:$E$2700,'Compra Ventas'!$A$2:$A$2700,CY$4,'Compra Ventas'!$B$2:$B$2700,$B239,'Compra Ventas'!$C$2:$C$2700,CY$5)</f>
        <v>0</v>
      </c>
      <c r="CZ239" s="13">
        <f>SUMIFS('Compra Ventas'!$E$2:$E$2700,'Compra Ventas'!$A$2:$A$2700,CZ$4,'Compra Ventas'!$B$2:$B$2700,$B239,'Compra Ventas'!$C$2:$C$2700,CZ$5)</f>
        <v>0</v>
      </c>
      <c r="DA239" s="13">
        <f>SUMIFS('Compra Ventas'!$E$2:$E$2700,'Compra Ventas'!$A$2:$A$2700,DA$4,'Compra Ventas'!$B$2:$B$2700,$B239,'Compra Ventas'!$C$2:$C$2700,DA$5)</f>
        <v>0</v>
      </c>
      <c r="DB239" s="13">
        <f>SUMIFS('Compra Ventas'!$E$2:$E$2700,'Compra Ventas'!$A$2:$A$2700,DB$4,'Compra Ventas'!$B$2:$B$2700,$B239,'Compra Ventas'!$C$2:$C$2700,DB$5)</f>
        <v>0</v>
      </c>
      <c r="DC239" s="13">
        <f>SUMIFS('Compra Ventas'!$E$2:$E$2700,'Compra Ventas'!$A$2:$A$2700,DC$4,'Compra Ventas'!$B$2:$B$2700,$B239,'Compra Ventas'!$C$2:$C$2700,DC$5)</f>
        <v>0</v>
      </c>
      <c r="DD239" s="13">
        <f>SUMIFS('Compra Ventas'!$E$2:$E$2700,'Compra Ventas'!$A$2:$A$2700,DD$4,'Compra Ventas'!$B$2:$B$2700,$B239,'Compra Ventas'!$C$2:$C$2700,DD$5)</f>
        <v>0</v>
      </c>
      <c r="DE239" s="13">
        <f>SUMIFS('Compra Ventas'!$E$2:$E$2700,'Compra Ventas'!$A$2:$A$2700,DE$4,'Compra Ventas'!$B$2:$B$2700,$B239,'Compra Ventas'!$C$2:$C$2700,DE$5)</f>
        <v>0</v>
      </c>
      <c r="DF239" s="13">
        <f>SUMIFS('Compra Ventas'!$E$2:$E$2700,'Compra Ventas'!$A$2:$A$2700,DF$4,'Compra Ventas'!$B$2:$B$2700,$B239,'Compra Ventas'!$C$2:$C$2700,DF$5)</f>
        <v>0</v>
      </c>
      <c r="DG239" s="13">
        <f>SUMIFS('Compra Ventas'!$E$2:$E$2700,'Compra Ventas'!$A$2:$A$2700,DG$4,'Compra Ventas'!$B$2:$B$2700,$B239,'Compra Ventas'!$C$2:$C$2700,DG$5)</f>
        <v>0</v>
      </c>
      <c r="DH239" s="14">
        <f>SUMIFS('Compra Ventas'!$E$2:$E$2700,'Compra Ventas'!$A$2:$A$2700,DH$4,'Compra Ventas'!$B$2:$B$2700,$B239,'Compra Ventas'!$C$2:$C$2700,DH$5)</f>
        <v>0</v>
      </c>
      <c r="DI239" s="84"/>
      <c r="DJ239" s="98">
        <f>SUMIFS('Ajuste Ciclado'!D$5:D$47,'Ajuste Ciclado'!$C$5:$C$47,Balance!DJ$4,'Ajuste Ciclado'!$B$5:$B$47,Balance!$B239)</f>
        <v>0</v>
      </c>
      <c r="DK239" s="99">
        <f>SUMIFS('Ajuste Ciclado'!E$5:E$47,'Ajuste Ciclado'!$C$5:$C$47,Balance!DK$4,'Ajuste Ciclado'!$B$5:$B$47,Balance!$B239)</f>
        <v>0</v>
      </c>
      <c r="DL239" s="99">
        <f>SUMIFS('Ajuste Ciclado'!F$5:F$47,'Ajuste Ciclado'!$C$5:$C$47,Balance!DL$4,'Ajuste Ciclado'!$B$5:$B$47,Balance!$B239)</f>
        <v>0</v>
      </c>
      <c r="DM239" s="99">
        <f>SUMIFS('Ajuste Ciclado'!G$5:G$47,'Ajuste Ciclado'!$C$5:$C$47,Balance!DM$4,'Ajuste Ciclado'!$B$5:$B$47,Balance!$B239)</f>
        <v>0</v>
      </c>
      <c r="DN239" s="99">
        <f>SUMIFS('Ajuste Ciclado'!H$5:H$47,'Ajuste Ciclado'!$C$5:$C$47,Balance!DN$4,'Ajuste Ciclado'!$B$5:$B$47,Balance!$B239)</f>
        <v>0</v>
      </c>
      <c r="DO239" s="99">
        <f>SUMIFS('Ajuste Ciclado'!I$5:I$47,'Ajuste Ciclado'!$C$5:$C$47,Balance!DO$4,'Ajuste Ciclado'!$B$5:$B$47,Balance!$B239)</f>
        <v>0</v>
      </c>
      <c r="DP239" s="99">
        <f>SUMIFS('Ajuste Ciclado'!J$5:J$47,'Ajuste Ciclado'!$C$5:$C$47,Balance!DP$4,'Ajuste Ciclado'!$B$5:$B$47,Balance!$B239)</f>
        <v>0</v>
      </c>
      <c r="DQ239" s="99">
        <f>SUMIFS('Ajuste Ciclado'!K$5:K$47,'Ajuste Ciclado'!$C$5:$C$47,Balance!DQ$4,'Ajuste Ciclado'!$B$5:$B$47,Balance!$B239)</f>
        <v>0</v>
      </c>
      <c r="DR239" s="99">
        <f>SUMIFS('Ajuste Ciclado'!L$5:L$47,'Ajuste Ciclado'!$C$5:$C$47,Balance!DR$4,'Ajuste Ciclado'!$B$5:$B$47,Balance!$B239)</f>
        <v>0</v>
      </c>
      <c r="DS239" s="99">
        <f>SUMIFS('Ajuste Ciclado'!M$5:M$47,'Ajuste Ciclado'!$C$5:$C$47,Balance!DS$4,'Ajuste Ciclado'!$B$5:$B$47,Balance!$B239)</f>
        <v>0</v>
      </c>
      <c r="DT239" s="99">
        <f>SUMIFS('Ajuste Ciclado'!N$5:N$47,'Ajuste Ciclado'!$C$5:$C$47,Balance!DT$4,'Ajuste Ciclado'!$B$5:$B$47,Balance!$B239)</f>
        <v>0</v>
      </c>
      <c r="DU239" s="100">
        <f>SUMIFS('Ajuste Ciclado'!O$5:O$47,'Ajuste Ciclado'!$C$5:$C$47,Balance!DU$4,'Ajuste Ciclado'!$B$5:$B$47,Balance!$B239)</f>
        <v>0</v>
      </c>
      <c r="DV239" s="98">
        <f>SUMIFS('Ajuste Ciclado'!D$5:D$47,'Ajuste Ciclado'!$C$5:$C$47,Balance!DV$4,'Ajuste Ciclado'!$B$5:$B$47,Balance!$B239)</f>
        <v>0</v>
      </c>
      <c r="DW239" s="99">
        <f>SUMIFS('Ajuste Ciclado'!E$5:E$47,'Ajuste Ciclado'!$C$5:$C$47,Balance!DW$4,'Ajuste Ciclado'!$B$5:$B$47,Balance!$B239)</f>
        <v>0</v>
      </c>
      <c r="DX239" s="99">
        <f>SUMIFS('Ajuste Ciclado'!F$5:F$47,'Ajuste Ciclado'!$C$5:$C$47,Balance!DX$4,'Ajuste Ciclado'!$B$5:$B$47,Balance!$B239)</f>
        <v>0</v>
      </c>
      <c r="DY239" s="99">
        <f>SUMIFS('Ajuste Ciclado'!G$5:G$47,'Ajuste Ciclado'!$C$5:$C$47,Balance!DY$4,'Ajuste Ciclado'!$B$5:$B$47,Balance!$B239)</f>
        <v>0</v>
      </c>
      <c r="DZ239" s="99">
        <f>SUMIFS('Ajuste Ciclado'!H$5:H$47,'Ajuste Ciclado'!$C$5:$C$47,Balance!DZ$4,'Ajuste Ciclado'!$B$5:$B$47,Balance!$B239)</f>
        <v>0</v>
      </c>
      <c r="EA239" s="99">
        <f>SUMIFS('Ajuste Ciclado'!I$5:I$47,'Ajuste Ciclado'!$C$5:$C$47,Balance!EA$4,'Ajuste Ciclado'!$B$5:$B$47,Balance!$B239)</f>
        <v>0</v>
      </c>
      <c r="EB239" s="99">
        <f>SUMIFS('Ajuste Ciclado'!J$5:J$47,'Ajuste Ciclado'!$C$5:$C$47,Balance!EB$4,'Ajuste Ciclado'!$B$5:$B$47,Balance!$B239)</f>
        <v>0</v>
      </c>
      <c r="EC239" s="99">
        <f>SUMIFS('Ajuste Ciclado'!K$5:K$47,'Ajuste Ciclado'!$C$5:$C$47,Balance!EC$4,'Ajuste Ciclado'!$B$5:$B$47,Balance!$B239)</f>
        <v>0</v>
      </c>
      <c r="ED239" s="99">
        <f>SUMIFS('Ajuste Ciclado'!L$5:L$47,'Ajuste Ciclado'!$C$5:$C$47,Balance!ED$4,'Ajuste Ciclado'!$B$5:$B$47,Balance!$B239)</f>
        <v>0</v>
      </c>
      <c r="EE239" s="99">
        <f>SUMIFS('Ajuste Ciclado'!M$5:M$47,'Ajuste Ciclado'!$C$5:$C$47,Balance!EE$4,'Ajuste Ciclado'!$B$5:$B$47,Balance!$B239)</f>
        <v>0</v>
      </c>
      <c r="EF239" s="99">
        <f>SUMIFS('Ajuste Ciclado'!N$5:N$47,'Ajuste Ciclado'!$C$5:$C$47,Balance!EF$4,'Ajuste Ciclado'!$B$5:$B$47,Balance!$B239)</f>
        <v>0</v>
      </c>
      <c r="EG239" s="100">
        <f>SUMIFS('Ajuste Ciclado'!O$5:O$47,'Ajuste Ciclado'!$C$5:$C$47,Balance!EG$4,'Ajuste Ciclado'!$B$5:$B$47,Balance!$B239)</f>
        <v>0</v>
      </c>
      <c r="EH239" s="98">
        <f>SUMIFS('Ajuste Ciclado'!D$5:D$47,'Ajuste Ciclado'!$C$5:$C$47,Balance!EH$4,'Ajuste Ciclado'!$B$5:$B$47,Balance!$B239)</f>
        <v>0</v>
      </c>
      <c r="EI239" s="99">
        <f>SUMIFS('Ajuste Ciclado'!E$5:E$47,'Ajuste Ciclado'!$C$5:$C$47,Balance!EI$4,'Ajuste Ciclado'!$B$5:$B$47,Balance!$B239)</f>
        <v>0</v>
      </c>
      <c r="EJ239" s="99">
        <f>SUMIFS('Ajuste Ciclado'!F$5:F$47,'Ajuste Ciclado'!$C$5:$C$47,Balance!EJ$4,'Ajuste Ciclado'!$B$5:$B$47,Balance!$B239)</f>
        <v>0</v>
      </c>
      <c r="EK239" s="99">
        <f>SUMIFS('Ajuste Ciclado'!G$5:G$47,'Ajuste Ciclado'!$C$5:$C$47,Balance!EK$4,'Ajuste Ciclado'!$B$5:$B$47,Balance!$B239)</f>
        <v>0</v>
      </c>
      <c r="EL239" s="99">
        <f>SUMIFS('Ajuste Ciclado'!H$5:H$47,'Ajuste Ciclado'!$C$5:$C$47,Balance!EL$4,'Ajuste Ciclado'!$B$5:$B$47,Balance!$B239)</f>
        <v>0</v>
      </c>
      <c r="EM239" s="99">
        <f>SUMIFS('Ajuste Ciclado'!I$5:I$47,'Ajuste Ciclado'!$C$5:$C$47,Balance!EM$4,'Ajuste Ciclado'!$B$5:$B$47,Balance!$B239)</f>
        <v>0</v>
      </c>
      <c r="EN239" s="99">
        <f>SUMIFS('Ajuste Ciclado'!J$5:J$47,'Ajuste Ciclado'!$C$5:$C$47,Balance!EN$4,'Ajuste Ciclado'!$B$5:$B$47,Balance!$B239)</f>
        <v>0</v>
      </c>
      <c r="EO239" s="99">
        <f>SUMIFS('Ajuste Ciclado'!K$5:K$47,'Ajuste Ciclado'!$C$5:$C$47,Balance!EO$4,'Ajuste Ciclado'!$B$5:$B$47,Balance!$B239)</f>
        <v>0</v>
      </c>
      <c r="EP239" s="99">
        <f>SUMIFS('Ajuste Ciclado'!L$5:L$47,'Ajuste Ciclado'!$C$5:$C$47,Balance!EP$4,'Ajuste Ciclado'!$B$5:$B$47,Balance!$B239)</f>
        <v>0</v>
      </c>
      <c r="EQ239" s="99">
        <f>SUMIFS('Ajuste Ciclado'!M$5:M$47,'Ajuste Ciclado'!$C$5:$C$47,Balance!EQ$4,'Ajuste Ciclado'!$B$5:$B$47,Balance!$B239)</f>
        <v>0</v>
      </c>
      <c r="ER239" s="99">
        <f>SUMIFS('Ajuste Ciclado'!N$5:N$47,'Ajuste Ciclado'!$C$5:$C$47,Balance!ER$4,'Ajuste Ciclado'!$B$5:$B$47,Balance!$B239)</f>
        <v>0</v>
      </c>
      <c r="ES239" s="100">
        <f>SUMIFS('Ajuste Ciclado'!O$5:O$47,'Ajuste Ciclado'!$C$5:$C$47,Balance!ES$4,'Ajuste Ciclado'!$B$5:$B$47,Balance!$B239)</f>
        <v>0</v>
      </c>
      <c r="ET239" s="84"/>
      <c r="EU239" s="12">
        <f t="shared" si="328"/>
        <v>53675.014311723076</v>
      </c>
      <c r="EV239" s="13">
        <f t="shared" si="293"/>
        <v>41545.911131494438</v>
      </c>
      <c r="EW239" s="13">
        <f t="shared" si="294"/>
        <v>43824.664003888887</v>
      </c>
      <c r="EX239" s="13">
        <f t="shared" si="295"/>
        <v>26321.68874737891</v>
      </c>
      <c r="EY239" s="13">
        <f t="shared" si="296"/>
        <v>20099.269709137508</v>
      </c>
      <c r="EZ239" s="13">
        <f t="shared" si="297"/>
        <v>16623.257734189439</v>
      </c>
      <c r="FA239" s="13">
        <f t="shared" si="298"/>
        <v>19524.790601477049</v>
      </c>
      <c r="FB239" s="13">
        <f t="shared" si="299"/>
        <v>26518.168561758081</v>
      </c>
      <c r="FC239" s="13">
        <f t="shared" si="300"/>
        <v>29973.241354644801</v>
      </c>
      <c r="FD239" s="13">
        <f t="shared" si="301"/>
        <v>7624.9754257311097</v>
      </c>
      <c r="FE239" s="13">
        <f t="shared" si="302"/>
        <v>1544.5562728497271</v>
      </c>
      <c r="FF239" s="14">
        <f t="shared" si="303"/>
        <v>3823.3063674361319</v>
      </c>
      <c r="FG239" s="12">
        <f t="shared" si="304"/>
        <v>53773.429581623161</v>
      </c>
      <c r="FH239" s="13">
        <f t="shared" si="305"/>
        <v>41643.615713176921</v>
      </c>
      <c r="FI239" s="13">
        <f t="shared" si="306"/>
        <v>44222.142974657298</v>
      </c>
      <c r="FJ239" s="13">
        <f t="shared" si="307"/>
        <v>27805.24734047371</v>
      </c>
      <c r="FK239" s="13">
        <f t="shared" si="308"/>
        <v>19962.379313455411</v>
      </c>
      <c r="FL239" s="13">
        <f t="shared" si="309"/>
        <v>16653.23323992786</v>
      </c>
      <c r="FM239" s="13">
        <f t="shared" si="310"/>
        <v>20172.811944759909</v>
      </c>
      <c r="FN239" s="13">
        <f t="shared" si="311"/>
        <v>26675.453034713599</v>
      </c>
      <c r="FO239" s="13">
        <f t="shared" si="312"/>
        <v>30328.22943639545</v>
      </c>
      <c r="FP239" s="13">
        <f t="shared" si="313"/>
        <v>11553.888948675551</v>
      </c>
      <c r="FQ239" s="13">
        <f t="shared" si="314"/>
        <v>12613.373593893089</v>
      </c>
      <c r="FR239" s="14">
        <f t="shared" si="315"/>
        <v>19767.89097073202</v>
      </c>
      <c r="FS239" s="12">
        <f t="shared" si="316"/>
        <v>53794.465830023692</v>
      </c>
      <c r="FT239" s="13">
        <f t="shared" si="317"/>
        <v>41639.690115271267</v>
      </c>
      <c r="FU239" s="13">
        <f t="shared" si="318"/>
        <v>44070.854062623177</v>
      </c>
      <c r="FV239" s="13">
        <f t="shared" si="319"/>
        <v>27617.82904097443</v>
      </c>
      <c r="FW239" s="13">
        <f t="shared" si="320"/>
        <v>20381.836142607921</v>
      </c>
      <c r="FX239" s="13">
        <f t="shared" si="321"/>
        <v>17422.277182524889</v>
      </c>
      <c r="FY239" s="13">
        <f t="shared" si="322"/>
        <v>21495.19586805009</v>
      </c>
      <c r="FZ239" s="13">
        <f t="shared" si="323"/>
        <v>29098.157128248211</v>
      </c>
      <c r="GA239" s="13">
        <f t="shared" si="324"/>
        <v>32377.429776296689</v>
      </c>
      <c r="GB239" s="13">
        <f t="shared" si="325"/>
        <v>26403.49024413255</v>
      </c>
      <c r="GC239" s="13">
        <f t="shared" si="326"/>
        <v>25877.360672347069</v>
      </c>
      <c r="GD239" s="14">
        <f t="shared" si="327"/>
        <v>32218.589956176311</v>
      </c>
      <c r="GE239" s="84"/>
      <c r="GF239" s="12">
        <f t="shared" si="329"/>
        <v>291098.84422170918</v>
      </c>
      <c r="GG239" s="13">
        <f t="shared" si="329"/>
        <v>325171.69609248394</v>
      </c>
      <c r="GH239" s="14">
        <f t="shared" si="329"/>
        <v>372397.17601927632</v>
      </c>
      <c r="GI239" s="6">
        <f t="shared" si="330"/>
        <v>1</v>
      </c>
      <c r="GJ239" s="12">
        <f t="shared" si="331"/>
        <v>0</v>
      </c>
      <c r="GK239" s="13">
        <f t="shared" si="332"/>
        <v>0</v>
      </c>
      <c r="GL239" s="14">
        <f t="shared" si="333"/>
        <v>0</v>
      </c>
      <c r="GM239" s="84"/>
      <c r="GN239" s="66">
        <f t="shared" si="334"/>
        <v>0</v>
      </c>
      <c r="GO239" s="84"/>
      <c r="GP239" s="63" t="str" cm="1">
        <f t="array" ref="GP239">INDEX($GF$4:$GH$4,1,GI239)</f>
        <v>Sample 1</v>
      </c>
      <c r="GQ239" s="12">
        <f t="shared" si="336"/>
        <v>1544.5562728497271</v>
      </c>
      <c r="GR239" s="13">
        <f t="shared" si="336"/>
        <v>3823.3063674361319</v>
      </c>
      <c r="GS239" s="14">
        <f t="shared" si="336"/>
        <v>7624.9754257311097</v>
      </c>
      <c r="GT239" s="12">
        <f t="shared" si="337"/>
        <v>11553.888948675551</v>
      </c>
      <c r="GU239" s="13">
        <f t="shared" si="337"/>
        <v>12613.373593893089</v>
      </c>
      <c r="GV239" s="14">
        <f t="shared" si="337"/>
        <v>16653.23323992786</v>
      </c>
      <c r="GW239" s="12">
        <f t="shared" si="338"/>
        <v>17422.277182524889</v>
      </c>
      <c r="GX239" s="13">
        <f t="shared" si="338"/>
        <v>20381.836142607921</v>
      </c>
      <c r="GY239" s="14">
        <f t="shared" si="338"/>
        <v>21495.19586805009</v>
      </c>
      <c r="GZ239" s="84" t="str">
        <f t="shared" si="290"/>
        <v>Sample 1</v>
      </c>
      <c r="HA239" s="12">
        <f t="shared" si="335"/>
        <v>0</v>
      </c>
      <c r="HB239" s="13">
        <f t="shared" si="335"/>
        <v>0</v>
      </c>
      <c r="HC239" s="14">
        <f t="shared" si="335"/>
        <v>0</v>
      </c>
      <c r="HD239" s="6">
        <f t="shared" si="291"/>
        <v>0</v>
      </c>
      <c r="HE239" s="84" t="str">
        <f t="shared" si="292"/>
        <v>Ok</v>
      </c>
    </row>
    <row r="240" spans="2:213" hidden="1" x14ac:dyDescent="0.3">
      <c r="B240" s="84" t="s">
        <v>52</v>
      </c>
      <c r="C240" s="12">
        <f>SUMIFS(Inyecciones!$E$2:$E$14185,Inyecciones!$A$2:$A$14185,Balance!C$4,Inyecciones!$B$2:$B$14185,Balance!$B240,Inyecciones!$C$2:$C$14185,Balance!C$5)</f>
        <v>0</v>
      </c>
      <c r="D240" s="13">
        <f>SUMIFS(Inyecciones!$E$2:$E$14185,Inyecciones!$A$2:$A$14185,Balance!D$4,Inyecciones!$B$2:$B$14185,Balance!$B240,Inyecciones!$C$2:$C$14185,Balance!D$5)</f>
        <v>0</v>
      </c>
      <c r="E240" s="13">
        <f>SUMIFS(Inyecciones!$E$2:$E$14185,Inyecciones!$A$2:$A$14185,Balance!E$4,Inyecciones!$B$2:$B$14185,Balance!$B240,Inyecciones!$C$2:$C$14185,Balance!E$5)</f>
        <v>0</v>
      </c>
      <c r="F240" s="13">
        <f>SUMIFS(Inyecciones!$E$2:$E$14185,Inyecciones!$A$2:$A$14185,Balance!F$4,Inyecciones!$B$2:$B$14185,Balance!$B240,Inyecciones!$C$2:$C$14185,Balance!F$5)</f>
        <v>0</v>
      </c>
      <c r="G240" s="13">
        <f>SUMIFS(Inyecciones!$E$2:$E$14185,Inyecciones!$A$2:$A$14185,Balance!G$4,Inyecciones!$B$2:$B$14185,Balance!$B240,Inyecciones!$C$2:$C$14185,Balance!G$5)</f>
        <v>0</v>
      </c>
      <c r="H240" s="13">
        <f>SUMIFS(Inyecciones!$E$2:$E$14185,Inyecciones!$A$2:$A$14185,Balance!H$4,Inyecciones!$B$2:$B$14185,Balance!$B240,Inyecciones!$C$2:$C$14185,Balance!H$5)</f>
        <v>0</v>
      </c>
      <c r="I240" s="13">
        <f>SUMIFS(Inyecciones!$E$2:$E$14185,Inyecciones!$A$2:$A$14185,Balance!I$4,Inyecciones!$B$2:$B$14185,Balance!$B240,Inyecciones!$C$2:$C$14185,Balance!I$5)</f>
        <v>0</v>
      </c>
      <c r="J240" s="13">
        <f>SUMIFS(Inyecciones!$E$2:$E$14185,Inyecciones!$A$2:$A$14185,Balance!J$4,Inyecciones!$B$2:$B$14185,Balance!$B240,Inyecciones!$C$2:$C$14185,Balance!J$5)</f>
        <v>0</v>
      </c>
      <c r="K240" s="13">
        <f>SUMIFS(Inyecciones!$E$2:$E$14185,Inyecciones!$A$2:$A$14185,Balance!K$4,Inyecciones!$B$2:$B$14185,Balance!$B240,Inyecciones!$C$2:$C$14185,Balance!K$5)</f>
        <v>0</v>
      </c>
      <c r="L240" s="13">
        <f>SUMIFS(Inyecciones!$E$2:$E$14185,Inyecciones!$A$2:$A$14185,Balance!L$4,Inyecciones!$B$2:$B$14185,Balance!$B240,Inyecciones!$C$2:$C$14185,Balance!L$5)</f>
        <v>0</v>
      </c>
      <c r="M240" s="13">
        <f>SUMIFS(Inyecciones!$E$2:$E$14185,Inyecciones!$A$2:$A$14185,Balance!M$4,Inyecciones!$B$2:$B$14185,Balance!$B240,Inyecciones!$C$2:$C$14185,Balance!M$5)</f>
        <v>0</v>
      </c>
      <c r="N240" s="14">
        <f>SUMIFS(Inyecciones!$E$2:$E$14185,Inyecciones!$A$2:$A$14185,Balance!N$4,Inyecciones!$B$2:$B$14185,Balance!$B240,Inyecciones!$C$2:$C$14185,Balance!N$5)</f>
        <v>0</v>
      </c>
      <c r="O240" s="12">
        <f>SUMIFS(Inyecciones!$E$2:$E$14185,Inyecciones!$A$2:$A$14185,Balance!O$4,Inyecciones!$B$2:$B$14185,Balance!$B240,Inyecciones!$C$2:$C$14185,Balance!O$5)</f>
        <v>0</v>
      </c>
      <c r="P240" s="13">
        <f>SUMIFS(Inyecciones!$E$2:$E$14185,Inyecciones!$A$2:$A$14185,Balance!P$4,Inyecciones!$B$2:$B$14185,Balance!$B240,Inyecciones!$C$2:$C$14185,Balance!P$5)</f>
        <v>0</v>
      </c>
      <c r="Q240" s="13">
        <f>SUMIFS(Inyecciones!$E$2:$E$14185,Inyecciones!$A$2:$A$14185,Balance!Q$4,Inyecciones!$B$2:$B$14185,Balance!$B240,Inyecciones!$C$2:$C$14185,Balance!Q$5)</f>
        <v>0</v>
      </c>
      <c r="R240" s="13">
        <f>SUMIFS(Inyecciones!$E$2:$E$14185,Inyecciones!$A$2:$A$14185,Balance!R$4,Inyecciones!$B$2:$B$14185,Balance!$B240,Inyecciones!$C$2:$C$14185,Balance!R$5)</f>
        <v>0</v>
      </c>
      <c r="S240" s="13">
        <f>SUMIFS(Inyecciones!$E$2:$E$14185,Inyecciones!$A$2:$A$14185,Balance!S$4,Inyecciones!$B$2:$B$14185,Balance!$B240,Inyecciones!$C$2:$C$14185,Balance!S$5)</f>
        <v>0</v>
      </c>
      <c r="T240" s="13">
        <f>SUMIFS(Inyecciones!$E$2:$E$14185,Inyecciones!$A$2:$A$14185,Balance!T$4,Inyecciones!$B$2:$B$14185,Balance!$B240,Inyecciones!$C$2:$C$14185,Balance!T$5)</f>
        <v>0</v>
      </c>
      <c r="U240" s="13">
        <f>SUMIFS(Inyecciones!$E$2:$E$14185,Inyecciones!$A$2:$A$14185,Balance!U$4,Inyecciones!$B$2:$B$14185,Balance!$B240,Inyecciones!$C$2:$C$14185,Balance!U$5)</f>
        <v>0</v>
      </c>
      <c r="V240" s="13">
        <f>SUMIFS(Inyecciones!$E$2:$E$14185,Inyecciones!$A$2:$A$14185,Balance!V$4,Inyecciones!$B$2:$B$14185,Balance!$B240,Inyecciones!$C$2:$C$14185,Balance!V$5)</f>
        <v>0</v>
      </c>
      <c r="W240" s="13">
        <f>SUMIFS(Inyecciones!$E$2:$E$14185,Inyecciones!$A$2:$A$14185,Balance!W$4,Inyecciones!$B$2:$B$14185,Balance!$B240,Inyecciones!$C$2:$C$14185,Balance!W$5)</f>
        <v>0</v>
      </c>
      <c r="X240" s="13">
        <f>SUMIFS(Inyecciones!$E$2:$E$14185,Inyecciones!$A$2:$A$14185,Balance!X$4,Inyecciones!$B$2:$B$14185,Balance!$B240,Inyecciones!$C$2:$C$14185,Balance!X$5)</f>
        <v>0</v>
      </c>
      <c r="Y240" s="13">
        <f>SUMIFS(Inyecciones!$E$2:$E$14185,Inyecciones!$A$2:$A$14185,Balance!Y$4,Inyecciones!$B$2:$B$14185,Balance!$B240,Inyecciones!$C$2:$C$14185,Balance!Y$5)</f>
        <v>0</v>
      </c>
      <c r="Z240" s="14">
        <f>SUMIFS(Inyecciones!$E$2:$E$14185,Inyecciones!$A$2:$A$14185,Balance!Z$4,Inyecciones!$B$2:$B$14185,Balance!$B240,Inyecciones!$C$2:$C$14185,Balance!Z$5)</f>
        <v>0</v>
      </c>
      <c r="AA240" s="12">
        <f>SUMIFS(Inyecciones!$E$2:$E$14185,Inyecciones!$A$2:$A$14185,Balance!AA$4,Inyecciones!$B$2:$B$14185,Balance!$B240,Inyecciones!$C$2:$C$14185,Balance!AA$5)</f>
        <v>0</v>
      </c>
      <c r="AB240" s="13">
        <f>SUMIFS(Inyecciones!$E$2:$E$14185,Inyecciones!$A$2:$A$14185,Balance!AB$4,Inyecciones!$B$2:$B$14185,Balance!$B240,Inyecciones!$C$2:$C$14185,Balance!AB$5)</f>
        <v>0</v>
      </c>
      <c r="AC240" s="13">
        <f>SUMIFS(Inyecciones!$E$2:$E$14185,Inyecciones!$A$2:$A$14185,Balance!AC$4,Inyecciones!$B$2:$B$14185,Balance!$B240,Inyecciones!$C$2:$C$14185,Balance!AC$5)</f>
        <v>0</v>
      </c>
      <c r="AD240" s="13">
        <f>SUMIFS(Inyecciones!$E$2:$E$14185,Inyecciones!$A$2:$A$14185,Balance!AD$4,Inyecciones!$B$2:$B$14185,Balance!$B240,Inyecciones!$C$2:$C$14185,Balance!AD$5)</f>
        <v>0</v>
      </c>
      <c r="AE240" s="13">
        <f>SUMIFS(Inyecciones!$E$2:$E$14185,Inyecciones!$A$2:$A$14185,Balance!AE$4,Inyecciones!$B$2:$B$14185,Balance!$B240,Inyecciones!$C$2:$C$14185,Balance!AE$5)</f>
        <v>0</v>
      </c>
      <c r="AF240" s="13">
        <f>SUMIFS(Inyecciones!$E$2:$E$14185,Inyecciones!$A$2:$A$14185,Balance!AF$4,Inyecciones!$B$2:$B$14185,Balance!$B240,Inyecciones!$C$2:$C$14185,Balance!AF$5)</f>
        <v>0</v>
      </c>
      <c r="AG240" s="13">
        <f>SUMIFS(Inyecciones!$E$2:$E$14185,Inyecciones!$A$2:$A$14185,Balance!AG$4,Inyecciones!$B$2:$B$14185,Balance!$B240,Inyecciones!$C$2:$C$14185,Balance!AG$5)</f>
        <v>0</v>
      </c>
      <c r="AH240" s="13">
        <f>SUMIFS(Inyecciones!$E$2:$E$14185,Inyecciones!$A$2:$A$14185,Balance!AH$4,Inyecciones!$B$2:$B$14185,Balance!$B240,Inyecciones!$C$2:$C$14185,Balance!AH$5)</f>
        <v>0</v>
      </c>
      <c r="AI240" s="13">
        <f>SUMIFS(Inyecciones!$E$2:$E$14185,Inyecciones!$A$2:$A$14185,Balance!AI$4,Inyecciones!$B$2:$B$14185,Balance!$B240,Inyecciones!$C$2:$C$14185,Balance!AI$5)</f>
        <v>0</v>
      </c>
      <c r="AJ240" s="13">
        <f>SUMIFS(Inyecciones!$E$2:$E$14185,Inyecciones!$A$2:$A$14185,Balance!AJ$4,Inyecciones!$B$2:$B$14185,Balance!$B240,Inyecciones!$C$2:$C$14185,Balance!AJ$5)</f>
        <v>0</v>
      </c>
      <c r="AK240" s="13">
        <f>SUMIFS(Inyecciones!$E$2:$E$14185,Inyecciones!$A$2:$A$14185,Balance!AK$4,Inyecciones!$B$2:$B$14185,Balance!$B240,Inyecciones!$C$2:$C$14185,Balance!AK$5)</f>
        <v>0</v>
      </c>
      <c r="AL240" s="14">
        <f>SUMIFS(Inyecciones!$E$2:$E$14185,Inyecciones!$A$2:$A$14185,Balance!AL$4,Inyecciones!$B$2:$B$14185,Balance!$B240,Inyecciones!$C$2:$C$14185,Balance!AL$5)</f>
        <v>0</v>
      </c>
      <c r="AM240" s="13"/>
      <c r="AN240" s="12">
        <f>SUMIFS('Retiro Mensual'!$E$2:$E$2629,'Retiro Mensual'!$A$2:$A$2629,AN$4,'Retiro Mensual'!$B$2:$B$2629,$B240,'Retiro Mensual'!$C$2:$C$2629,AN$5)</f>
        <v>632837.05169999995</v>
      </c>
      <c r="AO240" s="13">
        <f>SUMIFS('Retiro Mensual'!$E$2:$E$2629,'Retiro Mensual'!$A$2:$A$2629,AO$4,'Retiro Mensual'!$B$2:$B$2629,$B240,'Retiro Mensual'!$C$2:$C$2629,AO$5)</f>
        <v>467771.03110000002</v>
      </c>
      <c r="AP240" s="13">
        <f>SUMIFS('Retiro Mensual'!$E$2:$E$2629,'Retiro Mensual'!$A$2:$A$2629,AP$4,'Retiro Mensual'!$B$2:$B$2629,$B240,'Retiro Mensual'!$C$2:$C$2629,AP$5)</f>
        <v>597548.41119999997</v>
      </c>
      <c r="AQ240" s="13">
        <f>SUMIFS('Retiro Mensual'!$E$2:$E$2629,'Retiro Mensual'!$A$2:$A$2629,AQ$4,'Retiro Mensual'!$B$2:$B$2629,$B240,'Retiro Mensual'!$C$2:$C$2629,AQ$5)</f>
        <v>452575.66090000002</v>
      </c>
      <c r="AR240" s="13">
        <f>SUMIFS('Retiro Mensual'!$E$2:$E$2629,'Retiro Mensual'!$A$2:$A$2629,AR$4,'Retiro Mensual'!$B$2:$B$2629,$B240,'Retiro Mensual'!$C$2:$C$2629,AR$5)</f>
        <v>537496.44140000001</v>
      </c>
      <c r="AS240" s="13">
        <f>SUMIFS('Retiro Mensual'!$E$2:$E$2629,'Retiro Mensual'!$A$2:$A$2629,AS$4,'Retiro Mensual'!$B$2:$B$2629,$B240,'Retiro Mensual'!$C$2:$C$2629,AS$5)</f>
        <v>440324.52559999999</v>
      </c>
      <c r="AT240" s="13">
        <f>SUMIFS('Retiro Mensual'!$E$2:$E$2629,'Retiro Mensual'!$A$2:$A$2629,AT$4,'Retiro Mensual'!$B$2:$B$2629,$B240,'Retiro Mensual'!$C$2:$C$2629,AT$5)</f>
        <v>472299.73979999998</v>
      </c>
      <c r="AU240" s="13">
        <f>SUMIFS('Retiro Mensual'!$E$2:$E$2629,'Retiro Mensual'!$A$2:$A$2629,AU$4,'Retiro Mensual'!$B$2:$B$2629,$B240,'Retiro Mensual'!$C$2:$C$2629,AU$5)</f>
        <v>514133.32799999998</v>
      </c>
      <c r="AV240" s="13">
        <f>SUMIFS('Retiro Mensual'!$E$2:$E$2629,'Retiro Mensual'!$A$2:$A$2629,AV$4,'Retiro Mensual'!$B$2:$B$2629,$B240,'Retiro Mensual'!$C$2:$C$2629,AV$5)</f>
        <v>528020.92290000001</v>
      </c>
      <c r="AW240" s="13">
        <f>SUMIFS('Retiro Mensual'!$E$2:$E$2629,'Retiro Mensual'!$A$2:$A$2629,AW$4,'Retiro Mensual'!$B$2:$B$2629,$B240,'Retiro Mensual'!$C$2:$C$2629,AW$5)</f>
        <v>269586.86660000001</v>
      </c>
      <c r="AX240" s="13">
        <f>SUMIFS('Retiro Mensual'!$E$2:$E$2629,'Retiro Mensual'!$A$2:$A$2629,AX$4,'Retiro Mensual'!$B$2:$B$2629,$B240,'Retiro Mensual'!$C$2:$C$2629,AX$5)</f>
        <v>252084.73819999999</v>
      </c>
      <c r="AY240" s="14">
        <f>SUMIFS('Retiro Mensual'!$E$2:$E$2629,'Retiro Mensual'!$A$2:$A$2629,AY$4,'Retiro Mensual'!$B$2:$B$2629,$B240,'Retiro Mensual'!$C$2:$C$2629,AY$5)</f>
        <v>253610.6257</v>
      </c>
      <c r="AZ240" s="12">
        <f>SUMIFS('Retiro Mensual'!$E$2:$E$2629,'Retiro Mensual'!$A$2:$A$2629,AZ$4,'Retiro Mensual'!$B$2:$B$2629,$B240,'Retiro Mensual'!$C$2:$C$2629,AZ$5)</f>
        <v>633752.054</v>
      </c>
      <c r="BA240" s="13">
        <f>SUMIFS('Retiro Mensual'!$E$2:$E$2629,'Retiro Mensual'!$A$2:$A$2629,BA$4,'Retiro Mensual'!$B$2:$B$2629,$B240,'Retiro Mensual'!$C$2:$C$2629,BA$5)</f>
        <v>474814.43300000002</v>
      </c>
      <c r="BB240" s="13">
        <f>SUMIFS('Retiro Mensual'!$E$2:$E$2629,'Retiro Mensual'!$A$2:$A$2629,BB$4,'Retiro Mensual'!$B$2:$B$2629,$B240,'Retiro Mensual'!$C$2:$C$2629,BB$5)</f>
        <v>608012.52899999998</v>
      </c>
      <c r="BC240" s="13">
        <f>SUMIFS('Retiro Mensual'!$E$2:$E$2629,'Retiro Mensual'!$A$2:$A$2629,BC$4,'Retiro Mensual'!$B$2:$B$2629,$B240,'Retiro Mensual'!$C$2:$C$2629,BC$5)</f>
        <v>485913.53700000001</v>
      </c>
      <c r="BD240" s="13">
        <f>SUMIFS('Retiro Mensual'!$E$2:$E$2629,'Retiro Mensual'!$A$2:$A$2629,BD$4,'Retiro Mensual'!$B$2:$B$2629,$B240,'Retiro Mensual'!$C$2:$C$2629,BD$5)</f>
        <v>532295.06880000001</v>
      </c>
      <c r="BE240" s="13">
        <f>SUMIFS('Retiro Mensual'!$E$2:$E$2629,'Retiro Mensual'!$A$2:$A$2629,BE$4,'Retiro Mensual'!$B$2:$B$2629,$B240,'Retiro Mensual'!$C$2:$C$2629,BE$5)</f>
        <v>460728.15950000001</v>
      </c>
      <c r="BF240" s="13">
        <f>SUMIFS('Retiro Mensual'!$E$2:$E$2629,'Retiro Mensual'!$A$2:$A$2629,BF$4,'Retiro Mensual'!$B$2:$B$2629,$B240,'Retiro Mensual'!$C$2:$C$2629,BF$5)</f>
        <v>519313.4583</v>
      </c>
      <c r="BG240" s="13">
        <f>SUMIFS('Retiro Mensual'!$E$2:$E$2629,'Retiro Mensual'!$A$2:$A$2629,BG$4,'Retiro Mensual'!$B$2:$B$2629,$B240,'Retiro Mensual'!$C$2:$C$2629,BG$5)</f>
        <v>517816.6459</v>
      </c>
      <c r="BH240" s="13">
        <f>SUMIFS('Retiro Mensual'!$E$2:$E$2629,'Retiro Mensual'!$A$2:$A$2629,BH$4,'Retiro Mensual'!$B$2:$B$2629,$B240,'Retiro Mensual'!$C$2:$C$2629,BH$5)</f>
        <v>537467.77879999997</v>
      </c>
      <c r="BI240" s="13">
        <f>SUMIFS('Retiro Mensual'!$E$2:$E$2629,'Retiro Mensual'!$A$2:$A$2629,BI$4,'Retiro Mensual'!$B$2:$B$2629,$B240,'Retiro Mensual'!$C$2:$C$2629,BI$5)</f>
        <v>322720.03379999998</v>
      </c>
      <c r="BJ240" s="13">
        <f>SUMIFS('Retiro Mensual'!$E$2:$E$2629,'Retiro Mensual'!$A$2:$A$2629,BJ$4,'Retiro Mensual'!$B$2:$B$2629,$B240,'Retiro Mensual'!$C$2:$C$2629,BJ$5)</f>
        <v>354918.22409999999</v>
      </c>
      <c r="BK240" s="14">
        <f>SUMIFS('Retiro Mensual'!$E$2:$E$2629,'Retiro Mensual'!$A$2:$A$2629,BK$4,'Retiro Mensual'!$B$2:$B$2629,$B240,'Retiro Mensual'!$C$2:$C$2629,BK$5)</f>
        <v>410047.34769999998</v>
      </c>
      <c r="BL240" s="12">
        <f>SUMIFS('Retiro Mensual'!$E$2:$E$2629,'Retiro Mensual'!$A$2:$A$2629,BL$4,'Retiro Mensual'!$B$2:$B$2629,$B240,'Retiro Mensual'!$C$2:$C$2629,BL$5)</f>
        <v>0</v>
      </c>
      <c r="BM240" s="13">
        <f>SUMIFS('Retiro Mensual'!$E$2:$E$2629,'Retiro Mensual'!$A$2:$A$2629,BM$4,'Retiro Mensual'!$B$2:$B$2629,$B240,'Retiro Mensual'!$C$2:$C$2629,BM$5)</f>
        <v>0</v>
      </c>
      <c r="BN240" s="13">
        <f>SUMIFS('Retiro Mensual'!$E$2:$E$2629,'Retiro Mensual'!$A$2:$A$2629,BN$4,'Retiro Mensual'!$B$2:$B$2629,$B240,'Retiro Mensual'!$C$2:$C$2629,BN$5)</f>
        <v>0</v>
      </c>
      <c r="BO240" s="13">
        <f>SUMIFS('Retiro Mensual'!$E$2:$E$2629,'Retiro Mensual'!$A$2:$A$2629,BO$4,'Retiro Mensual'!$B$2:$B$2629,$B240,'Retiro Mensual'!$C$2:$C$2629,BO$5)</f>
        <v>0</v>
      </c>
      <c r="BP240" s="13">
        <f>SUMIFS('Retiro Mensual'!$E$2:$E$2629,'Retiro Mensual'!$A$2:$A$2629,BP$4,'Retiro Mensual'!$B$2:$B$2629,$B240,'Retiro Mensual'!$C$2:$C$2629,BP$5)</f>
        <v>0</v>
      </c>
      <c r="BQ240" s="13">
        <f>SUMIFS('Retiro Mensual'!$E$2:$E$2629,'Retiro Mensual'!$A$2:$A$2629,BQ$4,'Retiro Mensual'!$B$2:$B$2629,$B240,'Retiro Mensual'!$C$2:$C$2629,BQ$5)</f>
        <v>0</v>
      </c>
      <c r="BR240" s="13">
        <f>SUMIFS('Retiro Mensual'!$E$2:$E$2629,'Retiro Mensual'!$A$2:$A$2629,BR$4,'Retiro Mensual'!$B$2:$B$2629,$B240,'Retiro Mensual'!$C$2:$C$2629,BR$5)</f>
        <v>0</v>
      </c>
      <c r="BS240" s="13">
        <f>SUMIFS('Retiro Mensual'!$E$2:$E$2629,'Retiro Mensual'!$A$2:$A$2629,BS$4,'Retiro Mensual'!$B$2:$B$2629,$B240,'Retiro Mensual'!$C$2:$C$2629,BS$5)</f>
        <v>0</v>
      </c>
      <c r="BT240" s="13">
        <f>SUMIFS('Retiro Mensual'!$E$2:$E$2629,'Retiro Mensual'!$A$2:$A$2629,BT$4,'Retiro Mensual'!$B$2:$B$2629,$B240,'Retiro Mensual'!$C$2:$C$2629,BT$5)</f>
        <v>0</v>
      </c>
      <c r="BU240" s="13">
        <f>SUMIFS('Retiro Mensual'!$E$2:$E$2629,'Retiro Mensual'!$A$2:$A$2629,BU$4,'Retiro Mensual'!$B$2:$B$2629,$B240,'Retiro Mensual'!$C$2:$C$2629,BU$5)</f>
        <v>0</v>
      </c>
      <c r="BV240" s="13">
        <f>SUMIFS('Retiro Mensual'!$E$2:$E$2629,'Retiro Mensual'!$A$2:$A$2629,BV$4,'Retiro Mensual'!$B$2:$B$2629,$B240,'Retiro Mensual'!$C$2:$C$2629,BV$5)</f>
        <v>0</v>
      </c>
      <c r="BW240" s="14">
        <f>SUMIFS('Retiro Mensual'!$E$2:$E$2629,'Retiro Mensual'!$A$2:$A$2629,BW$4,'Retiro Mensual'!$B$2:$B$2629,$B240,'Retiro Mensual'!$C$2:$C$2629,BW$5)</f>
        <v>0</v>
      </c>
      <c r="BX240" s="13"/>
      <c r="BY240" s="12">
        <f>SUMIFS('Compra Ventas'!$E$2:$E$2700,'Compra Ventas'!$A$2:$A$2700,BY$4,'Compra Ventas'!$B$2:$B$2700,$B240,'Compra Ventas'!$C$2:$C$2700,BY$5)</f>
        <v>623397.64596654277</v>
      </c>
      <c r="BZ240" s="13">
        <f>SUMIFS('Compra Ventas'!$E$2:$E$2700,'Compra Ventas'!$A$2:$A$2700,BZ$4,'Compra Ventas'!$B$2:$B$2700,$B240,'Compra Ventas'!$C$2:$C$2700,BZ$5)</f>
        <v>778529.2183773783</v>
      </c>
      <c r="CA240" s="13">
        <f>SUMIFS('Compra Ventas'!$E$2:$E$2700,'Compra Ventas'!$A$2:$A$2700,CA$4,'Compra Ventas'!$B$2:$B$2700,$B240,'Compra Ventas'!$C$2:$C$2700,CA$5)</f>
        <v>874486.14292395278</v>
      </c>
      <c r="CB240" s="13">
        <f>SUMIFS('Compra Ventas'!$E$2:$E$2700,'Compra Ventas'!$A$2:$A$2700,CB$4,'Compra Ventas'!$B$2:$B$2700,$B240,'Compra Ventas'!$C$2:$C$2700,CB$5)</f>
        <v>653767.08034309791</v>
      </c>
      <c r="CC240" s="13">
        <f>SUMIFS('Compra Ventas'!$E$2:$E$2700,'Compra Ventas'!$A$2:$A$2700,CC$4,'Compra Ventas'!$B$2:$B$2700,$B240,'Compra Ventas'!$C$2:$C$2700,CC$5)</f>
        <v>743772.96419436578</v>
      </c>
      <c r="CD240" s="13">
        <f>SUMIFS('Compra Ventas'!$E$2:$E$2700,'Compra Ventas'!$A$2:$A$2700,CD$4,'Compra Ventas'!$B$2:$B$2700,$B240,'Compra Ventas'!$C$2:$C$2700,CD$5)</f>
        <v>579357.1405033581</v>
      </c>
      <c r="CE240" s="13">
        <f>SUMIFS('Compra Ventas'!$E$2:$E$2700,'Compra Ventas'!$A$2:$A$2700,CE$4,'Compra Ventas'!$B$2:$B$2700,$B240,'Compra Ventas'!$C$2:$C$2700,CE$5)</f>
        <v>581454.58420156059</v>
      </c>
      <c r="CF240" s="13">
        <f>SUMIFS('Compra Ventas'!$E$2:$E$2700,'Compra Ventas'!$A$2:$A$2700,CF$4,'Compra Ventas'!$B$2:$B$2700,$B240,'Compra Ventas'!$C$2:$C$2700,CF$5)</f>
        <v>456963.94719002559</v>
      </c>
      <c r="CG240" s="13">
        <f>SUMIFS('Compra Ventas'!$E$2:$E$2700,'Compra Ventas'!$A$2:$A$2700,CG$4,'Compra Ventas'!$B$2:$B$2700,$B240,'Compra Ventas'!$C$2:$C$2700,CG$5)</f>
        <v>372996.52235669538</v>
      </c>
      <c r="CH240" s="13">
        <f>SUMIFS('Compra Ventas'!$E$2:$E$2700,'Compra Ventas'!$A$2:$A$2700,CH$4,'Compra Ventas'!$B$2:$B$2700,$B240,'Compra Ventas'!$C$2:$C$2700,CH$5)</f>
        <v>244466.85087804004</v>
      </c>
      <c r="CI240" s="13">
        <f>SUMIFS('Compra Ventas'!$E$2:$E$2700,'Compra Ventas'!$A$2:$A$2700,CI$4,'Compra Ventas'!$B$2:$B$2700,$B240,'Compra Ventas'!$C$2:$C$2700,CI$5)</f>
        <v>230108.17451212701</v>
      </c>
      <c r="CJ240" s="14">
        <f>SUMIFS('Compra Ventas'!$E$2:$E$2700,'Compra Ventas'!$A$2:$A$2700,CJ$4,'Compra Ventas'!$B$2:$B$2700,$B240,'Compra Ventas'!$C$2:$C$2700,CJ$5)</f>
        <v>262209.20285976533</v>
      </c>
      <c r="CK240" s="12">
        <f>SUMIFS('Compra Ventas'!$E$2:$E$2700,'Compra Ventas'!$A$2:$A$2700,CK$4,'Compra Ventas'!$B$2:$B$2700,$B240,'Compra Ventas'!$C$2:$C$2700,CK$5)</f>
        <v>624021.06665884925</v>
      </c>
      <c r="CL240" s="13">
        <f>SUMIFS('Compra Ventas'!$E$2:$E$2700,'Compra Ventas'!$A$2:$A$2700,CL$4,'Compra Ventas'!$B$2:$B$2700,$B240,'Compra Ventas'!$C$2:$C$2700,CL$5)</f>
        <v>782976.74079454096</v>
      </c>
      <c r="CM240" s="13">
        <f>SUMIFS('Compra Ventas'!$E$2:$E$2700,'Compra Ventas'!$A$2:$A$2700,CM$4,'Compra Ventas'!$B$2:$B$2700,$B240,'Compra Ventas'!$C$2:$C$2700,CM$5)</f>
        <v>881201.30070793792</v>
      </c>
      <c r="CN240" s="13">
        <f>SUMIFS('Compra Ventas'!$E$2:$E$2700,'Compra Ventas'!$A$2:$A$2700,CN$4,'Compra Ventas'!$B$2:$B$2700,$B240,'Compra Ventas'!$C$2:$C$2700,CN$5)</f>
        <v>680871.5050030445</v>
      </c>
      <c r="CO240" s="13">
        <f>SUMIFS('Compra Ventas'!$E$2:$E$2700,'Compra Ventas'!$A$2:$A$2700,CO$4,'Compra Ventas'!$B$2:$B$2700,$B240,'Compra Ventas'!$C$2:$C$2700,CO$5)</f>
        <v>736344.59947471519</v>
      </c>
      <c r="CP240" s="13">
        <f>SUMIFS('Compra Ventas'!$E$2:$E$2700,'Compra Ventas'!$A$2:$A$2700,CP$4,'Compra Ventas'!$B$2:$B$2700,$B240,'Compra Ventas'!$C$2:$C$2700,CP$5)</f>
        <v>580813.48885089904</v>
      </c>
      <c r="CQ240" s="13">
        <f>SUMIFS('Compra Ventas'!$E$2:$E$2700,'Compra Ventas'!$A$2:$A$2700,CQ$4,'Compra Ventas'!$B$2:$B$2700,$B240,'Compra Ventas'!$C$2:$C$2700,CQ$5)</f>
        <v>599501.05740157887</v>
      </c>
      <c r="CR240" s="13">
        <f>SUMIFS('Compra Ventas'!$E$2:$E$2700,'Compra Ventas'!$A$2:$A$2700,CR$4,'Compra Ventas'!$B$2:$B$2700,$B240,'Compra Ventas'!$C$2:$C$2700,CR$5)</f>
        <v>459291.73176524433</v>
      </c>
      <c r="CS240" s="13">
        <f>SUMIFS('Compra Ventas'!$E$2:$E$2700,'Compra Ventas'!$A$2:$A$2700,CS$4,'Compra Ventas'!$B$2:$B$2700,$B240,'Compra Ventas'!$C$2:$C$2700,CS$5)</f>
        <v>376136.22887083038</v>
      </c>
      <c r="CT240" s="13">
        <f>SUMIFS('Compra Ventas'!$E$2:$E$2700,'Compra Ventas'!$A$2:$A$2700,CT$4,'Compra Ventas'!$B$2:$B$2700,$B240,'Compra Ventas'!$C$2:$C$2700,CT$5)</f>
        <v>262081.68671763601</v>
      </c>
      <c r="CU240" s="13">
        <f>SUMIFS('Compra Ventas'!$E$2:$E$2700,'Compra Ventas'!$A$2:$A$2700,CU$4,'Compra Ventas'!$B$2:$B$2700,$B240,'Compra Ventas'!$C$2:$C$2700,CU$5)</f>
        <v>271600.72838928277</v>
      </c>
      <c r="CV240" s="14">
        <f>SUMIFS('Compra Ventas'!$E$2:$E$2700,'Compra Ventas'!$A$2:$A$2700,CV$4,'Compra Ventas'!$B$2:$B$2700,$B240,'Compra Ventas'!$C$2:$C$2700,CV$5)</f>
        <v>314777.13556431816</v>
      </c>
      <c r="CW240" s="12">
        <f>SUMIFS('Compra Ventas'!$E$2:$E$2700,'Compra Ventas'!$A$2:$A$2700,CW$4,'Compra Ventas'!$B$2:$B$2700,$B240,'Compra Ventas'!$C$2:$C$2700,CW$5)</f>
        <v>624332.58339890116</v>
      </c>
      <c r="CX240" s="13">
        <f>SUMIFS('Compra Ventas'!$E$2:$E$2700,'Compra Ventas'!$A$2:$A$2700,CX$4,'Compra Ventas'!$B$2:$B$2700,$B240,'Compra Ventas'!$C$2:$C$2700,CX$5)</f>
        <v>783026.06659567042</v>
      </c>
      <c r="CY240" s="13">
        <f>SUMIFS('Compra Ventas'!$E$2:$E$2700,'Compra Ventas'!$A$2:$A$2700,CY$4,'Compra Ventas'!$B$2:$B$2700,$B240,'Compra Ventas'!$C$2:$C$2700,CY$5)</f>
        <v>878291.89225630043</v>
      </c>
      <c r="CZ240" s="13">
        <f>SUMIFS('Compra Ventas'!$E$2:$E$2700,'Compra Ventas'!$A$2:$A$2700,CZ$4,'Compra Ventas'!$B$2:$B$2700,$B240,'Compra Ventas'!$C$2:$C$2700,CZ$5)</f>
        <v>676028.56552833831</v>
      </c>
      <c r="DA240" s="13">
        <f>SUMIFS('Compra Ventas'!$E$2:$E$2700,'Compra Ventas'!$A$2:$A$2700,DA$4,'Compra Ventas'!$B$2:$B$2700,$B240,'Compra Ventas'!$C$2:$C$2700,DA$5)</f>
        <v>757035.04302242305</v>
      </c>
      <c r="DB240" s="13">
        <f>SUMIFS('Compra Ventas'!$E$2:$E$2700,'Compra Ventas'!$A$2:$A$2700,DB$4,'Compra Ventas'!$B$2:$B$2700,$B240,'Compra Ventas'!$C$2:$C$2700,DB$5)</f>
        <v>611079.22024303582</v>
      </c>
      <c r="DC240" s="13">
        <f>SUMIFS('Compra Ventas'!$E$2:$E$2700,'Compra Ventas'!$A$2:$A$2700,DC$4,'Compra Ventas'!$B$2:$B$2700,$B240,'Compra Ventas'!$C$2:$C$2700,DC$5)</f>
        <v>639562.0097799676</v>
      </c>
      <c r="DD240" s="13">
        <f>SUMIFS('Compra Ventas'!$E$2:$E$2700,'Compra Ventas'!$A$2:$A$2700,DD$4,'Compra Ventas'!$B$2:$B$2700,$B240,'Compra Ventas'!$C$2:$C$2700,DD$5)</f>
        <v>490103.53576809738</v>
      </c>
      <c r="DE240" s="13">
        <f>SUMIFS('Compra Ventas'!$E$2:$E$2700,'Compra Ventas'!$A$2:$A$2700,DE$4,'Compra Ventas'!$B$2:$B$2700,$B240,'Compra Ventas'!$C$2:$C$2700,DE$5)</f>
        <v>392374.25606779347</v>
      </c>
      <c r="DF240" s="13">
        <f>SUMIFS('Compra Ventas'!$E$2:$E$2700,'Compra Ventas'!$A$2:$A$2700,DF$4,'Compra Ventas'!$B$2:$B$2700,$B240,'Compra Ventas'!$C$2:$C$2700,DF$5)</f>
        <v>310792.12482733041</v>
      </c>
      <c r="DG240" s="13">
        <f>SUMIFS('Compra Ventas'!$E$2:$E$2700,'Compra Ventas'!$A$2:$A$2700,DG$4,'Compra Ventas'!$B$2:$B$2700,$B240,'Compra Ventas'!$C$2:$C$2700,DG$5)</f>
        <v>323187.6142615343</v>
      </c>
      <c r="DH240" s="14">
        <f>SUMIFS('Compra Ventas'!$E$2:$E$2700,'Compra Ventas'!$A$2:$A$2700,DH$4,'Compra Ventas'!$B$2:$B$2700,$B240,'Compra Ventas'!$C$2:$C$2700,DH$5)</f>
        <v>357479.24404862954</v>
      </c>
      <c r="DI240" s="84"/>
      <c r="DJ240" s="98">
        <f>SUMIFS('Ajuste Ciclado'!D$5:D$47,'Ajuste Ciclado'!$C$5:$C$47,Balance!DJ$4,'Ajuste Ciclado'!$B$5:$B$47,Balance!$B240)</f>
        <v>0</v>
      </c>
      <c r="DK240" s="99">
        <f>SUMIFS('Ajuste Ciclado'!E$5:E$47,'Ajuste Ciclado'!$C$5:$C$47,Balance!DK$4,'Ajuste Ciclado'!$B$5:$B$47,Balance!$B240)</f>
        <v>0</v>
      </c>
      <c r="DL240" s="99">
        <f>SUMIFS('Ajuste Ciclado'!F$5:F$47,'Ajuste Ciclado'!$C$5:$C$47,Balance!DL$4,'Ajuste Ciclado'!$B$5:$B$47,Balance!$B240)</f>
        <v>0</v>
      </c>
      <c r="DM240" s="99">
        <f>SUMIFS('Ajuste Ciclado'!G$5:G$47,'Ajuste Ciclado'!$C$5:$C$47,Balance!DM$4,'Ajuste Ciclado'!$B$5:$B$47,Balance!$B240)</f>
        <v>0</v>
      </c>
      <c r="DN240" s="99">
        <f>SUMIFS('Ajuste Ciclado'!H$5:H$47,'Ajuste Ciclado'!$C$5:$C$47,Balance!DN$4,'Ajuste Ciclado'!$B$5:$B$47,Balance!$B240)</f>
        <v>0</v>
      </c>
      <c r="DO240" s="99">
        <f>SUMIFS('Ajuste Ciclado'!I$5:I$47,'Ajuste Ciclado'!$C$5:$C$47,Balance!DO$4,'Ajuste Ciclado'!$B$5:$B$47,Balance!$B240)</f>
        <v>0</v>
      </c>
      <c r="DP240" s="99">
        <f>SUMIFS('Ajuste Ciclado'!J$5:J$47,'Ajuste Ciclado'!$C$5:$C$47,Balance!DP$4,'Ajuste Ciclado'!$B$5:$B$47,Balance!$B240)</f>
        <v>0</v>
      </c>
      <c r="DQ240" s="99">
        <f>SUMIFS('Ajuste Ciclado'!K$5:K$47,'Ajuste Ciclado'!$C$5:$C$47,Balance!DQ$4,'Ajuste Ciclado'!$B$5:$B$47,Balance!$B240)</f>
        <v>0</v>
      </c>
      <c r="DR240" s="99">
        <f>SUMIFS('Ajuste Ciclado'!L$5:L$47,'Ajuste Ciclado'!$C$5:$C$47,Balance!DR$4,'Ajuste Ciclado'!$B$5:$B$47,Balance!$B240)</f>
        <v>0</v>
      </c>
      <c r="DS240" s="99">
        <f>SUMIFS('Ajuste Ciclado'!M$5:M$47,'Ajuste Ciclado'!$C$5:$C$47,Balance!DS$4,'Ajuste Ciclado'!$B$5:$B$47,Balance!$B240)</f>
        <v>0</v>
      </c>
      <c r="DT240" s="99">
        <f>SUMIFS('Ajuste Ciclado'!N$5:N$47,'Ajuste Ciclado'!$C$5:$C$47,Balance!DT$4,'Ajuste Ciclado'!$B$5:$B$47,Balance!$B240)</f>
        <v>0</v>
      </c>
      <c r="DU240" s="100">
        <f>SUMIFS('Ajuste Ciclado'!O$5:O$47,'Ajuste Ciclado'!$C$5:$C$47,Balance!DU$4,'Ajuste Ciclado'!$B$5:$B$47,Balance!$B240)</f>
        <v>0</v>
      </c>
      <c r="DV240" s="98">
        <f>SUMIFS('Ajuste Ciclado'!D$5:D$47,'Ajuste Ciclado'!$C$5:$C$47,Balance!DV$4,'Ajuste Ciclado'!$B$5:$B$47,Balance!$B240)</f>
        <v>0</v>
      </c>
      <c r="DW240" s="99">
        <f>SUMIFS('Ajuste Ciclado'!E$5:E$47,'Ajuste Ciclado'!$C$5:$C$47,Balance!DW$4,'Ajuste Ciclado'!$B$5:$B$47,Balance!$B240)</f>
        <v>0</v>
      </c>
      <c r="DX240" s="99">
        <f>SUMIFS('Ajuste Ciclado'!F$5:F$47,'Ajuste Ciclado'!$C$5:$C$47,Balance!DX$4,'Ajuste Ciclado'!$B$5:$B$47,Balance!$B240)</f>
        <v>0</v>
      </c>
      <c r="DY240" s="99">
        <f>SUMIFS('Ajuste Ciclado'!G$5:G$47,'Ajuste Ciclado'!$C$5:$C$47,Balance!DY$4,'Ajuste Ciclado'!$B$5:$B$47,Balance!$B240)</f>
        <v>0</v>
      </c>
      <c r="DZ240" s="99">
        <f>SUMIFS('Ajuste Ciclado'!H$5:H$47,'Ajuste Ciclado'!$C$5:$C$47,Balance!DZ$4,'Ajuste Ciclado'!$B$5:$B$47,Balance!$B240)</f>
        <v>0</v>
      </c>
      <c r="EA240" s="99">
        <f>SUMIFS('Ajuste Ciclado'!I$5:I$47,'Ajuste Ciclado'!$C$5:$C$47,Balance!EA$4,'Ajuste Ciclado'!$B$5:$B$47,Balance!$B240)</f>
        <v>0</v>
      </c>
      <c r="EB240" s="99">
        <f>SUMIFS('Ajuste Ciclado'!J$5:J$47,'Ajuste Ciclado'!$C$5:$C$47,Balance!EB$4,'Ajuste Ciclado'!$B$5:$B$47,Balance!$B240)</f>
        <v>0</v>
      </c>
      <c r="EC240" s="99">
        <f>SUMIFS('Ajuste Ciclado'!K$5:K$47,'Ajuste Ciclado'!$C$5:$C$47,Balance!EC$4,'Ajuste Ciclado'!$B$5:$B$47,Balance!$B240)</f>
        <v>0</v>
      </c>
      <c r="ED240" s="99">
        <f>SUMIFS('Ajuste Ciclado'!L$5:L$47,'Ajuste Ciclado'!$C$5:$C$47,Balance!ED$4,'Ajuste Ciclado'!$B$5:$B$47,Balance!$B240)</f>
        <v>0</v>
      </c>
      <c r="EE240" s="99">
        <f>SUMIFS('Ajuste Ciclado'!M$5:M$47,'Ajuste Ciclado'!$C$5:$C$47,Balance!EE$4,'Ajuste Ciclado'!$B$5:$B$47,Balance!$B240)</f>
        <v>0</v>
      </c>
      <c r="EF240" s="99">
        <f>SUMIFS('Ajuste Ciclado'!N$5:N$47,'Ajuste Ciclado'!$C$5:$C$47,Balance!EF$4,'Ajuste Ciclado'!$B$5:$B$47,Balance!$B240)</f>
        <v>0</v>
      </c>
      <c r="EG240" s="100">
        <f>SUMIFS('Ajuste Ciclado'!O$5:O$47,'Ajuste Ciclado'!$C$5:$C$47,Balance!EG$4,'Ajuste Ciclado'!$B$5:$B$47,Balance!$B240)</f>
        <v>0</v>
      </c>
      <c r="EH240" s="98">
        <f>SUMIFS('Ajuste Ciclado'!D$5:D$47,'Ajuste Ciclado'!$C$5:$C$47,Balance!EH$4,'Ajuste Ciclado'!$B$5:$B$47,Balance!$B240)</f>
        <v>0</v>
      </c>
      <c r="EI240" s="99">
        <f>SUMIFS('Ajuste Ciclado'!E$5:E$47,'Ajuste Ciclado'!$C$5:$C$47,Balance!EI$4,'Ajuste Ciclado'!$B$5:$B$47,Balance!$B240)</f>
        <v>0</v>
      </c>
      <c r="EJ240" s="99">
        <f>SUMIFS('Ajuste Ciclado'!F$5:F$47,'Ajuste Ciclado'!$C$5:$C$47,Balance!EJ$4,'Ajuste Ciclado'!$B$5:$B$47,Balance!$B240)</f>
        <v>0</v>
      </c>
      <c r="EK240" s="99">
        <f>SUMIFS('Ajuste Ciclado'!G$5:G$47,'Ajuste Ciclado'!$C$5:$C$47,Balance!EK$4,'Ajuste Ciclado'!$B$5:$B$47,Balance!$B240)</f>
        <v>0</v>
      </c>
      <c r="EL240" s="99">
        <f>SUMIFS('Ajuste Ciclado'!H$5:H$47,'Ajuste Ciclado'!$C$5:$C$47,Balance!EL$4,'Ajuste Ciclado'!$B$5:$B$47,Balance!$B240)</f>
        <v>0</v>
      </c>
      <c r="EM240" s="99">
        <f>SUMIFS('Ajuste Ciclado'!I$5:I$47,'Ajuste Ciclado'!$C$5:$C$47,Balance!EM$4,'Ajuste Ciclado'!$B$5:$B$47,Balance!$B240)</f>
        <v>0</v>
      </c>
      <c r="EN240" s="99">
        <f>SUMIFS('Ajuste Ciclado'!J$5:J$47,'Ajuste Ciclado'!$C$5:$C$47,Balance!EN$4,'Ajuste Ciclado'!$B$5:$B$47,Balance!$B240)</f>
        <v>0</v>
      </c>
      <c r="EO240" s="99">
        <f>SUMIFS('Ajuste Ciclado'!K$5:K$47,'Ajuste Ciclado'!$C$5:$C$47,Balance!EO$4,'Ajuste Ciclado'!$B$5:$B$47,Balance!$B240)</f>
        <v>0</v>
      </c>
      <c r="EP240" s="99">
        <f>SUMIFS('Ajuste Ciclado'!L$5:L$47,'Ajuste Ciclado'!$C$5:$C$47,Balance!EP$4,'Ajuste Ciclado'!$B$5:$B$47,Balance!$B240)</f>
        <v>0</v>
      </c>
      <c r="EQ240" s="99">
        <f>SUMIFS('Ajuste Ciclado'!M$5:M$47,'Ajuste Ciclado'!$C$5:$C$47,Balance!EQ$4,'Ajuste Ciclado'!$B$5:$B$47,Balance!$B240)</f>
        <v>0</v>
      </c>
      <c r="ER240" s="99">
        <f>SUMIFS('Ajuste Ciclado'!N$5:N$47,'Ajuste Ciclado'!$C$5:$C$47,Balance!ER$4,'Ajuste Ciclado'!$B$5:$B$47,Balance!$B240)</f>
        <v>0</v>
      </c>
      <c r="ES240" s="100">
        <f>SUMIFS('Ajuste Ciclado'!O$5:O$47,'Ajuste Ciclado'!$C$5:$C$47,Balance!ES$4,'Ajuste Ciclado'!$B$5:$B$47,Balance!$B240)</f>
        <v>0</v>
      </c>
      <c r="ET240" s="84"/>
      <c r="EU240" s="12">
        <f t="shared" si="328"/>
        <v>-9439.4057334571844</v>
      </c>
      <c r="EV240" s="13">
        <f t="shared" si="293"/>
        <v>310758.18727737828</v>
      </c>
      <c r="EW240" s="13">
        <f t="shared" si="294"/>
        <v>276937.73172395281</v>
      </c>
      <c r="EX240" s="13">
        <f t="shared" si="295"/>
        <v>201191.4194430979</v>
      </c>
      <c r="EY240" s="13">
        <f t="shared" si="296"/>
        <v>206276.52279436577</v>
      </c>
      <c r="EZ240" s="13">
        <f t="shared" si="297"/>
        <v>139032.6149033581</v>
      </c>
      <c r="FA240" s="13">
        <f t="shared" si="298"/>
        <v>109154.84440156061</v>
      </c>
      <c r="FB240" s="13">
        <f t="shared" si="299"/>
        <v>-57169.380809974391</v>
      </c>
      <c r="FC240" s="13">
        <f t="shared" si="300"/>
        <v>-155024.40054330463</v>
      </c>
      <c r="FD240" s="13">
        <f t="shared" si="301"/>
        <v>-25120.015721959964</v>
      </c>
      <c r="FE240" s="13">
        <f t="shared" si="302"/>
        <v>-21976.563687872986</v>
      </c>
      <c r="FF240" s="14">
        <f t="shared" si="303"/>
        <v>8598.577159765322</v>
      </c>
      <c r="FG240" s="12">
        <f t="shared" si="304"/>
        <v>-9730.9873411507579</v>
      </c>
      <c r="FH240" s="13">
        <f t="shared" si="305"/>
        <v>308162.30779454095</v>
      </c>
      <c r="FI240" s="13">
        <f t="shared" si="306"/>
        <v>273188.77170793794</v>
      </c>
      <c r="FJ240" s="13">
        <f t="shared" si="307"/>
        <v>194957.96800304449</v>
      </c>
      <c r="FK240" s="13">
        <f t="shared" si="308"/>
        <v>204049.53067471518</v>
      </c>
      <c r="FL240" s="13">
        <f t="shared" si="309"/>
        <v>120085.32935089903</v>
      </c>
      <c r="FM240" s="13">
        <f t="shared" si="310"/>
        <v>80187.599101578875</v>
      </c>
      <c r="FN240" s="13">
        <f t="shared" si="311"/>
        <v>-58524.914134755672</v>
      </c>
      <c r="FO240" s="13">
        <f t="shared" si="312"/>
        <v>-161331.54992916959</v>
      </c>
      <c r="FP240" s="13">
        <f t="shared" si="313"/>
        <v>-60638.347082363965</v>
      </c>
      <c r="FQ240" s="13">
        <f t="shared" si="314"/>
        <v>-83317.495710717223</v>
      </c>
      <c r="FR240" s="14">
        <f t="shared" si="315"/>
        <v>-95270.212135681824</v>
      </c>
      <c r="FS240" s="12">
        <f t="shared" si="316"/>
        <v>624332.58339890116</v>
      </c>
      <c r="FT240" s="13">
        <f t="shared" si="317"/>
        <v>783026.06659567042</v>
      </c>
      <c r="FU240" s="13">
        <f t="shared" si="318"/>
        <v>878291.89225630043</v>
      </c>
      <c r="FV240" s="13">
        <f t="shared" si="319"/>
        <v>676028.56552833831</v>
      </c>
      <c r="FW240" s="13">
        <f t="shared" si="320"/>
        <v>757035.04302242305</v>
      </c>
      <c r="FX240" s="13">
        <f t="shared" si="321"/>
        <v>611079.22024303582</v>
      </c>
      <c r="FY240" s="13">
        <f t="shared" si="322"/>
        <v>639562.0097799676</v>
      </c>
      <c r="FZ240" s="13">
        <f t="shared" si="323"/>
        <v>490103.53576809738</v>
      </c>
      <c r="GA240" s="13">
        <f t="shared" si="324"/>
        <v>392374.25606779347</v>
      </c>
      <c r="GB240" s="13">
        <f t="shared" si="325"/>
        <v>310792.12482733041</v>
      </c>
      <c r="GC240" s="13">
        <f t="shared" si="326"/>
        <v>323187.6142615343</v>
      </c>
      <c r="GD240" s="14">
        <f t="shared" si="327"/>
        <v>357479.24404862954</v>
      </c>
      <c r="GE240" s="84"/>
      <c r="GF240" s="12">
        <f t="shared" si="329"/>
        <v>983220.13120690943</v>
      </c>
      <c r="GG240" s="13">
        <f t="shared" si="329"/>
        <v>711818.00029887701</v>
      </c>
      <c r="GH240" s="14">
        <f t="shared" si="329"/>
        <v>6843292.1557980217</v>
      </c>
      <c r="GI240" s="6">
        <f t="shared" si="330"/>
        <v>2</v>
      </c>
      <c r="GJ240" s="12">
        <f t="shared" si="331"/>
        <v>-237313.79707523898</v>
      </c>
      <c r="GK240" s="13">
        <f t="shared" si="332"/>
        <v>-339919.25777556864</v>
      </c>
      <c r="GL240" s="14">
        <f t="shared" si="333"/>
        <v>0</v>
      </c>
      <c r="GM240" s="84"/>
      <c r="GN240" s="66">
        <f t="shared" si="334"/>
        <v>-339919.25777556864</v>
      </c>
      <c r="GO240" s="84"/>
      <c r="GP240" s="63" t="str" cm="1">
        <f t="array" ref="GP240">INDEX($GF$4:$GH$4,1,GI240)</f>
        <v>Sample 3</v>
      </c>
      <c r="GQ240" s="12">
        <f t="shared" si="336"/>
        <v>-155024.40054330463</v>
      </c>
      <c r="GR240" s="13">
        <f t="shared" si="336"/>
        <v>-57169.380809974391</v>
      </c>
      <c r="GS240" s="14">
        <f t="shared" si="336"/>
        <v>-25120.015721959964</v>
      </c>
      <c r="GT240" s="12">
        <f t="shared" si="337"/>
        <v>-161331.54992916959</v>
      </c>
      <c r="GU240" s="13">
        <f t="shared" si="337"/>
        <v>-95270.212135681824</v>
      </c>
      <c r="GV240" s="14">
        <f t="shared" si="337"/>
        <v>-83317.495710717223</v>
      </c>
      <c r="GW240" s="12">
        <f t="shared" si="338"/>
        <v>310792.12482733041</v>
      </c>
      <c r="GX240" s="13">
        <f t="shared" si="338"/>
        <v>323187.6142615343</v>
      </c>
      <c r="GY240" s="14">
        <f t="shared" si="338"/>
        <v>357479.24404862954</v>
      </c>
      <c r="GZ240" s="84" t="str">
        <f t="shared" si="290"/>
        <v>Sample 3</v>
      </c>
      <c r="HA240" s="12">
        <f t="shared" si="335"/>
        <v>-161331.54992916959</v>
      </c>
      <c r="HB240" s="13">
        <f t="shared" si="335"/>
        <v>-95270.212135681824</v>
      </c>
      <c r="HC240" s="14">
        <f t="shared" si="335"/>
        <v>-83317.495710717223</v>
      </c>
      <c r="HD240" s="6">
        <f t="shared" si="291"/>
        <v>-339919.25777556864</v>
      </c>
      <c r="HE240" s="84" t="str">
        <f t="shared" si="292"/>
        <v>Ok</v>
      </c>
    </row>
    <row r="241" spans="2:213" hidden="1" x14ac:dyDescent="0.3">
      <c r="B241" s="84" t="s">
        <v>245</v>
      </c>
      <c r="C241" s="12">
        <f>SUMIFS(Inyecciones!$E$2:$E$14185,Inyecciones!$A$2:$A$14185,Balance!C$4,Inyecciones!$B$2:$B$14185,Balance!$B241,Inyecciones!$C$2:$C$14185,Balance!C$5)</f>
        <v>118934.8591975748</v>
      </c>
      <c r="D241" s="13">
        <f>SUMIFS(Inyecciones!$E$2:$E$14185,Inyecciones!$A$2:$A$14185,Balance!D$4,Inyecciones!$B$2:$B$14185,Balance!$B241,Inyecciones!$C$2:$C$14185,Balance!D$5)</f>
        <v>61785.651520248903</v>
      </c>
      <c r="E241" s="13">
        <f>SUMIFS(Inyecciones!$E$2:$E$14185,Inyecciones!$A$2:$A$14185,Balance!E$4,Inyecciones!$B$2:$B$14185,Balance!$B241,Inyecciones!$C$2:$C$14185,Balance!E$5)</f>
        <v>78373.231907045658</v>
      </c>
      <c r="F241" s="13">
        <f>SUMIFS(Inyecciones!$E$2:$E$14185,Inyecciones!$A$2:$A$14185,Balance!F$4,Inyecciones!$B$2:$B$14185,Balance!$B241,Inyecciones!$C$2:$C$14185,Balance!F$5)</f>
        <v>53812.437562858337</v>
      </c>
      <c r="G241" s="13">
        <f>SUMIFS(Inyecciones!$E$2:$E$14185,Inyecciones!$A$2:$A$14185,Balance!G$4,Inyecciones!$B$2:$B$14185,Balance!$B241,Inyecciones!$C$2:$C$14185,Balance!G$5)</f>
        <v>46433.817112348232</v>
      </c>
      <c r="H241" s="13">
        <f>SUMIFS(Inyecciones!$E$2:$E$14185,Inyecciones!$A$2:$A$14185,Balance!H$4,Inyecciones!$B$2:$B$14185,Balance!$B241,Inyecciones!$C$2:$C$14185,Balance!H$5)</f>
        <v>37803.526298763951</v>
      </c>
      <c r="I241" s="13">
        <f>SUMIFS(Inyecciones!$E$2:$E$14185,Inyecciones!$A$2:$A$14185,Balance!I$4,Inyecciones!$B$2:$B$14185,Balance!$B241,Inyecciones!$C$2:$C$14185,Balance!I$5)</f>
        <v>48763.023816907451</v>
      </c>
      <c r="J241" s="13">
        <f>SUMIFS(Inyecciones!$E$2:$E$14185,Inyecciones!$A$2:$A$14185,Balance!J$4,Inyecciones!$B$2:$B$14185,Balance!$B241,Inyecciones!$C$2:$C$14185,Balance!J$5)</f>
        <v>61130.477193839914</v>
      </c>
      <c r="K241" s="13">
        <f>SUMIFS(Inyecciones!$E$2:$E$14185,Inyecciones!$A$2:$A$14185,Balance!K$4,Inyecciones!$B$2:$B$14185,Balance!$B241,Inyecciones!$C$2:$C$14185,Balance!K$5)</f>
        <v>91493.480007837599</v>
      </c>
      <c r="L241" s="13">
        <f>SUMIFS(Inyecciones!$E$2:$E$14185,Inyecciones!$A$2:$A$14185,Balance!L$4,Inyecciones!$B$2:$B$14185,Balance!$B241,Inyecciones!$C$2:$C$14185,Balance!L$5)</f>
        <v>24992.934031746241</v>
      </c>
      <c r="M241" s="13">
        <f>SUMIFS(Inyecciones!$E$2:$E$14185,Inyecciones!$A$2:$A$14185,Balance!M$4,Inyecciones!$B$2:$B$14185,Balance!$B241,Inyecciones!$C$2:$C$14185,Balance!M$5)</f>
        <v>14243.47542058376</v>
      </c>
      <c r="N241" s="14">
        <f>SUMIFS(Inyecciones!$E$2:$E$14185,Inyecciones!$A$2:$A$14185,Balance!N$4,Inyecciones!$B$2:$B$14185,Balance!$B241,Inyecciones!$C$2:$C$14185,Balance!N$5)</f>
        <v>19849.934338675841</v>
      </c>
      <c r="O241" s="12">
        <f>SUMIFS(Inyecciones!$E$2:$E$14185,Inyecciones!$A$2:$A$14185,Balance!O$4,Inyecciones!$B$2:$B$14185,Balance!$B241,Inyecciones!$C$2:$C$14185,Balance!O$5)</f>
        <v>119127.2083821008</v>
      </c>
      <c r="P241" s="13">
        <f>SUMIFS(Inyecciones!$E$2:$E$14185,Inyecciones!$A$2:$A$14185,Balance!P$4,Inyecciones!$B$2:$B$14185,Balance!$B241,Inyecciones!$C$2:$C$14185,Balance!P$5)</f>
        <v>61866.386629341047</v>
      </c>
      <c r="Q241" s="13">
        <f>SUMIFS(Inyecciones!$E$2:$E$14185,Inyecciones!$A$2:$A$14185,Balance!Q$4,Inyecciones!$B$2:$B$14185,Balance!$B241,Inyecciones!$C$2:$C$14185,Balance!Q$5)</f>
        <v>79046.367246949419</v>
      </c>
      <c r="R241" s="13">
        <f>SUMIFS(Inyecciones!$E$2:$E$14185,Inyecciones!$A$2:$A$14185,Balance!R$4,Inyecciones!$B$2:$B$14185,Balance!$B241,Inyecciones!$C$2:$C$14185,Balance!R$5)</f>
        <v>56723.793081929063</v>
      </c>
      <c r="S241" s="13">
        <f>SUMIFS(Inyecciones!$E$2:$E$14185,Inyecciones!$A$2:$A$14185,Balance!S$4,Inyecciones!$B$2:$B$14185,Balance!$B241,Inyecciones!$C$2:$C$14185,Balance!S$5)</f>
        <v>46274.40452067888</v>
      </c>
      <c r="T241" s="13">
        <f>SUMIFS(Inyecciones!$E$2:$E$14185,Inyecciones!$A$2:$A$14185,Balance!T$4,Inyecciones!$B$2:$B$14185,Balance!$B241,Inyecciones!$C$2:$C$14185,Balance!T$5)</f>
        <v>37793.600631977373</v>
      </c>
      <c r="U241" s="13">
        <f>SUMIFS(Inyecciones!$E$2:$E$14185,Inyecciones!$A$2:$A$14185,Balance!U$4,Inyecciones!$B$2:$B$14185,Balance!$B241,Inyecciones!$C$2:$C$14185,Balance!U$5)</f>
        <v>50063.483586752882</v>
      </c>
      <c r="V241" s="13">
        <f>SUMIFS(Inyecciones!$E$2:$E$14185,Inyecciones!$A$2:$A$14185,Balance!V$4,Inyecciones!$B$2:$B$14185,Balance!$B241,Inyecciones!$C$2:$C$14185,Balance!V$5)</f>
        <v>61501.609304694102</v>
      </c>
      <c r="W241" s="13">
        <f>SUMIFS(Inyecciones!$E$2:$E$14185,Inyecciones!$A$2:$A$14185,Balance!W$4,Inyecciones!$B$2:$B$14185,Balance!$B241,Inyecciones!$C$2:$C$14185,Balance!W$5)</f>
        <v>92449.473503315996</v>
      </c>
      <c r="X241" s="13">
        <f>SUMIFS(Inyecciones!$E$2:$E$14185,Inyecciones!$A$2:$A$14185,Balance!X$4,Inyecciones!$B$2:$B$14185,Balance!$B241,Inyecciones!$C$2:$C$14185,Balance!X$5)</f>
        <v>36040.503177856757</v>
      </c>
      <c r="Y241" s="13">
        <f>SUMIFS(Inyecciones!$E$2:$E$14185,Inyecciones!$A$2:$A$14185,Balance!Y$4,Inyecciones!$B$2:$B$14185,Balance!$B241,Inyecciones!$C$2:$C$14185,Balance!Y$5)</f>
        <v>52158.967343936507</v>
      </c>
      <c r="Z241" s="14">
        <f>SUMIFS(Inyecciones!$E$2:$E$14185,Inyecciones!$A$2:$A$14185,Balance!Z$4,Inyecciones!$B$2:$B$14185,Balance!$B241,Inyecciones!$C$2:$C$14185,Balance!Z$5)</f>
        <v>59633.755581384663</v>
      </c>
      <c r="AA241" s="12">
        <f>SUMIFS(Inyecciones!$E$2:$E$14185,Inyecciones!$A$2:$A$14185,Balance!AA$4,Inyecciones!$B$2:$B$14185,Balance!$B241,Inyecciones!$C$2:$C$14185,Balance!AA$5)</f>
        <v>119172.50365513731</v>
      </c>
      <c r="AB241" s="13">
        <f>SUMIFS(Inyecciones!$E$2:$E$14185,Inyecciones!$A$2:$A$14185,Balance!AB$4,Inyecciones!$B$2:$B$14185,Balance!$B241,Inyecciones!$C$2:$C$14185,Balance!AB$5)</f>
        <v>61886.401380362397</v>
      </c>
      <c r="AC241" s="13">
        <f>SUMIFS(Inyecciones!$E$2:$E$14185,Inyecciones!$A$2:$A$14185,Balance!AC$4,Inyecciones!$B$2:$B$14185,Balance!$B241,Inyecciones!$C$2:$C$14185,Balance!AC$5)</f>
        <v>78786.61266422669</v>
      </c>
      <c r="AD241" s="13">
        <f>SUMIFS(Inyecciones!$E$2:$E$14185,Inyecciones!$A$2:$A$14185,Balance!AD$4,Inyecciones!$B$2:$B$14185,Balance!$B241,Inyecciones!$C$2:$C$14185,Balance!AD$5)</f>
        <v>56374.025509842722</v>
      </c>
      <c r="AE241" s="13">
        <f>SUMIFS(Inyecciones!$E$2:$E$14185,Inyecciones!$A$2:$A$14185,Balance!AE$4,Inyecciones!$B$2:$B$14185,Balance!$B241,Inyecciones!$C$2:$C$14185,Balance!AE$5)</f>
        <v>47083.054727295443</v>
      </c>
      <c r="AF241" s="13">
        <f>SUMIFS(Inyecciones!$E$2:$E$14185,Inyecciones!$A$2:$A$14185,Balance!AF$4,Inyecciones!$B$2:$B$14185,Balance!$B241,Inyecciones!$C$2:$C$14185,Balance!AF$5)</f>
        <v>39275.507606932268</v>
      </c>
      <c r="AG241" s="13">
        <f>SUMIFS(Inyecciones!$E$2:$E$14185,Inyecciones!$A$2:$A$14185,Balance!AG$4,Inyecciones!$B$2:$B$14185,Balance!$B241,Inyecciones!$C$2:$C$14185,Balance!AG$5)</f>
        <v>53079.118647368581</v>
      </c>
      <c r="AH241" s="13">
        <f>SUMIFS(Inyecciones!$E$2:$E$14185,Inyecciones!$A$2:$A$14185,Balance!AH$4,Inyecciones!$B$2:$B$14185,Balance!$B241,Inyecciones!$C$2:$C$14185,Balance!AH$5)</f>
        <v>66779.037359288632</v>
      </c>
      <c r="AI241" s="13">
        <f>SUMIFS(Inyecciones!$E$2:$E$14185,Inyecciones!$A$2:$A$14185,Balance!AI$4,Inyecciones!$B$2:$B$14185,Balance!$B241,Inyecciones!$C$2:$C$14185,Balance!AI$5)</f>
        <v>98385.882723523537</v>
      </c>
      <c r="AJ241" s="13">
        <f>SUMIFS(Inyecciones!$E$2:$E$14185,Inyecciones!$A$2:$A$14185,Balance!AJ$4,Inyecciones!$B$2:$B$14185,Balance!$B241,Inyecciones!$C$2:$C$14185,Balance!AJ$5)</f>
        <v>77015.135369996919</v>
      </c>
      <c r="AK241" s="13">
        <f>SUMIFS(Inyecciones!$E$2:$E$14185,Inyecciones!$A$2:$A$14185,Balance!AK$4,Inyecciones!$B$2:$B$14185,Balance!$B241,Inyecciones!$C$2:$C$14185,Balance!AK$5)</f>
        <v>98743.859758985374</v>
      </c>
      <c r="AL241" s="14">
        <f>SUMIFS(Inyecciones!$E$2:$E$14185,Inyecciones!$A$2:$A$14185,Balance!AL$4,Inyecciones!$B$2:$B$14185,Balance!$B241,Inyecciones!$C$2:$C$14185,Balance!AL$5)</f>
        <v>90845.004657833852</v>
      </c>
      <c r="AM241" s="13"/>
      <c r="AN241" s="12">
        <f>SUMIFS('Retiro Mensual'!$E$2:$E$2629,'Retiro Mensual'!$A$2:$A$2629,AN$4,'Retiro Mensual'!$B$2:$B$2629,$B241,'Retiro Mensual'!$C$2:$C$2629,AN$5)</f>
        <v>0</v>
      </c>
      <c r="AO241" s="13">
        <f>SUMIFS('Retiro Mensual'!$E$2:$E$2629,'Retiro Mensual'!$A$2:$A$2629,AO$4,'Retiro Mensual'!$B$2:$B$2629,$B241,'Retiro Mensual'!$C$2:$C$2629,AO$5)</f>
        <v>0</v>
      </c>
      <c r="AP241" s="13">
        <f>SUMIFS('Retiro Mensual'!$E$2:$E$2629,'Retiro Mensual'!$A$2:$A$2629,AP$4,'Retiro Mensual'!$B$2:$B$2629,$B241,'Retiro Mensual'!$C$2:$C$2629,AP$5)</f>
        <v>0</v>
      </c>
      <c r="AQ241" s="13">
        <f>SUMIFS('Retiro Mensual'!$E$2:$E$2629,'Retiro Mensual'!$A$2:$A$2629,AQ$4,'Retiro Mensual'!$B$2:$B$2629,$B241,'Retiro Mensual'!$C$2:$C$2629,AQ$5)</f>
        <v>0</v>
      </c>
      <c r="AR241" s="13">
        <f>SUMIFS('Retiro Mensual'!$E$2:$E$2629,'Retiro Mensual'!$A$2:$A$2629,AR$4,'Retiro Mensual'!$B$2:$B$2629,$B241,'Retiro Mensual'!$C$2:$C$2629,AR$5)</f>
        <v>0</v>
      </c>
      <c r="AS241" s="13">
        <f>SUMIFS('Retiro Mensual'!$E$2:$E$2629,'Retiro Mensual'!$A$2:$A$2629,AS$4,'Retiro Mensual'!$B$2:$B$2629,$B241,'Retiro Mensual'!$C$2:$C$2629,AS$5)</f>
        <v>0</v>
      </c>
      <c r="AT241" s="13">
        <f>SUMIFS('Retiro Mensual'!$E$2:$E$2629,'Retiro Mensual'!$A$2:$A$2629,AT$4,'Retiro Mensual'!$B$2:$B$2629,$B241,'Retiro Mensual'!$C$2:$C$2629,AT$5)</f>
        <v>0</v>
      </c>
      <c r="AU241" s="13">
        <f>SUMIFS('Retiro Mensual'!$E$2:$E$2629,'Retiro Mensual'!$A$2:$A$2629,AU$4,'Retiro Mensual'!$B$2:$B$2629,$B241,'Retiro Mensual'!$C$2:$C$2629,AU$5)</f>
        <v>0</v>
      </c>
      <c r="AV241" s="13">
        <f>SUMIFS('Retiro Mensual'!$E$2:$E$2629,'Retiro Mensual'!$A$2:$A$2629,AV$4,'Retiro Mensual'!$B$2:$B$2629,$B241,'Retiro Mensual'!$C$2:$C$2629,AV$5)</f>
        <v>0</v>
      </c>
      <c r="AW241" s="13">
        <f>SUMIFS('Retiro Mensual'!$E$2:$E$2629,'Retiro Mensual'!$A$2:$A$2629,AW$4,'Retiro Mensual'!$B$2:$B$2629,$B241,'Retiro Mensual'!$C$2:$C$2629,AW$5)</f>
        <v>0</v>
      </c>
      <c r="AX241" s="13">
        <f>SUMIFS('Retiro Mensual'!$E$2:$E$2629,'Retiro Mensual'!$A$2:$A$2629,AX$4,'Retiro Mensual'!$B$2:$B$2629,$B241,'Retiro Mensual'!$C$2:$C$2629,AX$5)</f>
        <v>0</v>
      </c>
      <c r="AY241" s="14">
        <f>SUMIFS('Retiro Mensual'!$E$2:$E$2629,'Retiro Mensual'!$A$2:$A$2629,AY$4,'Retiro Mensual'!$B$2:$B$2629,$B241,'Retiro Mensual'!$C$2:$C$2629,AY$5)</f>
        <v>0</v>
      </c>
      <c r="AZ241" s="12">
        <f>SUMIFS('Retiro Mensual'!$E$2:$E$2629,'Retiro Mensual'!$A$2:$A$2629,AZ$4,'Retiro Mensual'!$B$2:$B$2629,$B241,'Retiro Mensual'!$C$2:$C$2629,AZ$5)</f>
        <v>0</v>
      </c>
      <c r="BA241" s="13">
        <f>SUMIFS('Retiro Mensual'!$E$2:$E$2629,'Retiro Mensual'!$A$2:$A$2629,BA$4,'Retiro Mensual'!$B$2:$B$2629,$B241,'Retiro Mensual'!$C$2:$C$2629,BA$5)</f>
        <v>0</v>
      </c>
      <c r="BB241" s="13">
        <f>SUMIFS('Retiro Mensual'!$E$2:$E$2629,'Retiro Mensual'!$A$2:$A$2629,BB$4,'Retiro Mensual'!$B$2:$B$2629,$B241,'Retiro Mensual'!$C$2:$C$2629,BB$5)</f>
        <v>0</v>
      </c>
      <c r="BC241" s="13">
        <f>SUMIFS('Retiro Mensual'!$E$2:$E$2629,'Retiro Mensual'!$A$2:$A$2629,BC$4,'Retiro Mensual'!$B$2:$B$2629,$B241,'Retiro Mensual'!$C$2:$C$2629,BC$5)</f>
        <v>0</v>
      </c>
      <c r="BD241" s="13">
        <f>SUMIFS('Retiro Mensual'!$E$2:$E$2629,'Retiro Mensual'!$A$2:$A$2629,BD$4,'Retiro Mensual'!$B$2:$B$2629,$B241,'Retiro Mensual'!$C$2:$C$2629,BD$5)</f>
        <v>0</v>
      </c>
      <c r="BE241" s="13">
        <f>SUMIFS('Retiro Mensual'!$E$2:$E$2629,'Retiro Mensual'!$A$2:$A$2629,BE$4,'Retiro Mensual'!$B$2:$B$2629,$B241,'Retiro Mensual'!$C$2:$C$2629,BE$5)</f>
        <v>0</v>
      </c>
      <c r="BF241" s="13">
        <f>SUMIFS('Retiro Mensual'!$E$2:$E$2629,'Retiro Mensual'!$A$2:$A$2629,BF$4,'Retiro Mensual'!$B$2:$B$2629,$B241,'Retiro Mensual'!$C$2:$C$2629,BF$5)</f>
        <v>0</v>
      </c>
      <c r="BG241" s="13">
        <f>SUMIFS('Retiro Mensual'!$E$2:$E$2629,'Retiro Mensual'!$A$2:$A$2629,BG$4,'Retiro Mensual'!$B$2:$B$2629,$B241,'Retiro Mensual'!$C$2:$C$2629,BG$5)</f>
        <v>0</v>
      </c>
      <c r="BH241" s="13">
        <f>SUMIFS('Retiro Mensual'!$E$2:$E$2629,'Retiro Mensual'!$A$2:$A$2629,BH$4,'Retiro Mensual'!$B$2:$B$2629,$B241,'Retiro Mensual'!$C$2:$C$2629,BH$5)</f>
        <v>0</v>
      </c>
      <c r="BI241" s="13">
        <f>SUMIFS('Retiro Mensual'!$E$2:$E$2629,'Retiro Mensual'!$A$2:$A$2629,BI$4,'Retiro Mensual'!$B$2:$B$2629,$B241,'Retiro Mensual'!$C$2:$C$2629,BI$5)</f>
        <v>0</v>
      </c>
      <c r="BJ241" s="13">
        <f>SUMIFS('Retiro Mensual'!$E$2:$E$2629,'Retiro Mensual'!$A$2:$A$2629,BJ$4,'Retiro Mensual'!$B$2:$B$2629,$B241,'Retiro Mensual'!$C$2:$C$2629,BJ$5)</f>
        <v>0</v>
      </c>
      <c r="BK241" s="14">
        <f>SUMIFS('Retiro Mensual'!$E$2:$E$2629,'Retiro Mensual'!$A$2:$A$2629,BK$4,'Retiro Mensual'!$B$2:$B$2629,$B241,'Retiro Mensual'!$C$2:$C$2629,BK$5)</f>
        <v>0</v>
      </c>
      <c r="BL241" s="12">
        <f>SUMIFS('Retiro Mensual'!$E$2:$E$2629,'Retiro Mensual'!$A$2:$A$2629,BL$4,'Retiro Mensual'!$B$2:$B$2629,$B241,'Retiro Mensual'!$C$2:$C$2629,BL$5)</f>
        <v>0</v>
      </c>
      <c r="BM241" s="13">
        <f>SUMIFS('Retiro Mensual'!$E$2:$E$2629,'Retiro Mensual'!$A$2:$A$2629,BM$4,'Retiro Mensual'!$B$2:$B$2629,$B241,'Retiro Mensual'!$C$2:$C$2629,BM$5)</f>
        <v>0</v>
      </c>
      <c r="BN241" s="13">
        <f>SUMIFS('Retiro Mensual'!$E$2:$E$2629,'Retiro Mensual'!$A$2:$A$2629,BN$4,'Retiro Mensual'!$B$2:$B$2629,$B241,'Retiro Mensual'!$C$2:$C$2629,BN$5)</f>
        <v>0</v>
      </c>
      <c r="BO241" s="13">
        <f>SUMIFS('Retiro Mensual'!$E$2:$E$2629,'Retiro Mensual'!$A$2:$A$2629,BO$4,'Retiro Mensual'!$B$2:$B$2629,$B241,'Retiro Mensual'!$C$2:$C$2629,BO$5)</f>
        <v>0</v>
      </c>
      <c r="BP241" s="13">
        <f>SUMIFS('Retiro Mensual'!$E$2:$E$2629,'Retiro Mensual'!$A$2:$A$2629,BP$4,'Retiro Mensual'!$B$2:$B$2629,$B241,'Retiro Mensual'!$C$2:$C$2629,BP$5)</f>
        <v>0</v>
      </c>
      <c r="BQ241" s="13">
        <f>SUMIFS('Retiro Mensual'!$E$2:$E$2629,'Retiro Mensual'!$A$2:$A$2629,BQ$4,'Retiro Mensual'!$B$2:$B$2629,$B241,'Retiro Mensual'!$C$2:$C$2629,BQ$5)</f>
        <v>0</v>
      </c>
      <c r="BR241" s="13">
        <f>SUMIFS('Retiro Mensual'!$E$2:$E$2629,'Retiro Mensual'!$A$2:$A$2629,BR$4,'Retiro Mensual'!$B$2:$B$2629,$B241,'Retiro Mensual'!$C$2:$C$2629,BR$5)</f>
        <v>0</v>
      </c>
      <c r="BS241" s="13">
        <f>SUMIFS('Retiro Mensual'!$E$2:$E$2629,'Retiro Mensual'!$A$2:$A$2629,BS$4,'Retiro Mensual'!$B$2:$B$2629,$B241,'Retiro Mensual'!$C$2:$C$2629,BS$5)</f>
        <v>0</v>
      </c>
      <c r="BT241" s="13">
        <f>SUMIFS('Retiro Mensual'!$E$2:$E$2629,'Retiro Mensual'!$A$2:$A$2629,BT$4,'Retiro Mensual'!$B$2:$B$2629,$B241,'Retiro Mensual'!$C$2:$C$2629,BT$5)</f>
        <v>0</v>
      </c>
      <c r="BU241" s="13">
        <f>SUMIFS('Retiro Mensual'!$E$2:$E$2629,'Retiro Mensual'!$A$2:$A$2629,BU$4,'Retiro Mensual'!$B$2:$B$2629,$B241,'Retiro Mensual'!$C$2:$C$2629,BU$5)</f>
        <v>0</v>
      </c>
      <c r="BV241" s="13">
        <f>SUMIFS('Retiro Mensual'!$E$2:$E$2629,'Retiro Mensual'!$A$2:$A$2629,BV$4,'Retiro Mensual'!$B$2:$B$2629,$B241,'Retiro Mensual'!$C$2:$C$2629,BV$5)</f>
        <v>0</v>
      </c>
      <c r="BW241" s="14">
        <f>SUMIFS('Retiro Mensual'!$E$2:$E$2629,'Retiro Mensual'!$A$2:$A$2629,BW$4,'Retiro Mensual'!$B$2:$B$2629,$B241,'Retiro Mensual'!$C$2:$C$2629,BW$5)</f>
        <v>0</v>
      </c>
      <c r="BX241" s="13"/>
      <c r="BY241" s="12">
        <f>SUMIFS('Compra Ventas'!$E$2:$E$2700,'Compra Ventas'!$A$2:$A$2700,BY$4,'Compra Ventas'!$B$2:$B$2700,$B241,'Compra Ventas'!$C$2:$C$2700,BY$5)</f>
        <v>0</v>
      </c>
      <c r="BZ241" s="13">
        <f>SUMIFS('Compra Ventas'!$E$2:$E$2700,'Compra Ventas'!$A$2:$A$2700,BZ$4,'Compra Ventas'!$B$2:$B$2700,$B241,'Compra Ventas'!$C$2:$C$2700,BZ$5)</f>
        <v>0</v>
      </c>
      <c r="CA241" s="13">
        <f>SUMIFS('Compra Ventas'!$E$2:$E$2700,'Compra Ventas'!$A$2:$A$2700,CA$4,'Compra Ventas'!$B$2:$B$2700,$B241,'Compra Ventas'!$C$2:$C$2700,CA$5)</f>
        <v>0</v>
      </c>
      <c r="CB241" s="13">
        <f>SUMIFS('Compra Ventas'!$E$2:$E$2700,'Compra Ventas'!$A$2:$A$2700,CB$4,'Compra Ventas'!$B$2:$B$2700,$B241,'Compra Ventas'!$C$2:$C$2700,CB$5)</f>
        <v>0</v>
      </c>
      <c r="CC241" s="13">
        <f>SUMIFS('Compra Ventas'!$E$2:$E$2700,'Compra Ventas'!$A$2:$A$2700,CC$4,'Compra Ventas'!$B$2:$B$2700,$B241,'Compra Ventas'!$C$2:$C$2700,CC$5)</f>
        <v>0</v>
      </c>
      <c r="CD241" s="13">
        <f>SUMIFS('Compra Ventas'!$E$2:$E$2700,'Compra Ventas'!$A$2:$A$2700,CD$4,'Compra Ventas'!$B$2:$B$2700,$B241,'Compra Ventas'!$C$2:$C$2700,CD$5)</f>
        <v>0</v>
      </c>
      <c r="CE241" s="13">
        <f>SUMIFS('Compra Ventas'!$E$2:$E$2700,'Compra Ventas'!$A$2:$A$2700,CE$4,'Compra Ventas'!$B$2:$B$2700,$B241,'Compra Ventas'!$C$2:$C$2700,CE$5)</f>
        <v>0</v>
      </c>
      <c r="CF241" s="13">
        <f>SUMIFS('Compra Ventas'!$E$2:$E$2700,'Compra Ventas'!$A$2:$A$2700,CF$4,'Compra Ventas'!$B$2:$B$2700,$B241,'Compra Ventas'!$C$2:$C$2700,CF$5)</f>
        <v>0</v>
      </c>
      <c r="CG241" s="13">
        <f>SUMIFS('Compra Ventas'!$E$2:$E$2700,'Compra Ventas'!$A$2:$A$2700,CG$4,'Compra Ventas'!$B$2:$B$2700,$B241,'Compra Ventas'!$C$2:$C$2700,CG$5)</f>
        <v>0</v>
      </c>
      <c r="CH241" s="13">
        <f>SUMIFS('Compra Ventas'!$E$2:$E$2700,'Compra Ventas'!$A$2:$A$2700,CH$4,'Compra Ventas'!$B$2:$B$2700,$B241,'Compra Ventas'!$C$2:$C$2700,CH$5)</f>
        <v>0</v>
      </c>
      <c r="CI241" s="13">
        <f>SUMIFS('Compra Ventas'!$E$2:$E$2700,'Compra Ventas'!$A$2:$A$2700,CI$4,'Compra Ventas'!$B$2:$B$2700,$B241,'Compra Ventas'!$C$2:$C$2700,CI$5)</f>
        <v>0</v>
      </c>
      <c r="CJ241" s="14">
        <f>SUMIFS('Compra Ventas'!$E$2:$E$2700,'Compra Ventas'!$A$2:$A$2700,CJ$4,'Compra Ventas'!$B$2:$B$2700,$B241,'Compra Ventas'!$C$2:$C$2700,CJ$5)</f>
        <v>0</v>
      </c>
      <c r="CK241" s="12">
        <f>SUMIFS('Compra Ventas'!$E$2:$E$2700,'Compra Ventas'!$A$2:$A$2700,CK$4,'Compra Ventas'!$B$2:$B$2700,$B241,'Compra Ventas'!$C$2:$C$2700,CK$5)</f>
        <v>0</v>
      </c>
      <c r="CL241" s="13">
        <f>SUMIFS('Compra Ventas'!$E$2:$E$2700,'Compra Ventas'!$A$2:$A$2700,CL$4,'Compra Ventas'!$B$2:$B$2700,$B241,'Compra Ventas'!$C$2:$C$2700,CL$5)</f>
        <v>0</v>
      </c>
      <c r="CM241" s="13">
        <f>SUMIFS('Compra Ventas'!$E$2:$E$2700,'Compra Ventas'!$A$2:$A$2700,CM$4,'Compra Ventas'!$B$2:$B$2700,$B241,'Compra Ventas'!$C$2:$C$2700,CM$5)</f>
        <v>0</v>
      </c>
      <c r="CN241" s="13">
        <f>SUMIFS('Compra Ventas'!$E$2:$E$2700,'Compra Ventas'!$A$2:$A$2700,CN$4,'Compra Ventas'!$B$2:$B$2700,$B241,'Compra Ventas'!$C$2:$C$2700,CN$5)</f>
        <v>0</v>
      </c>
      <c r="CO241" s="13">
        <f>SUMIFS('Compra Ventas'!$E$2:$E$2700,'Compra Ventas'!$A$2:$A$2700,CO$4,'Compra Ventas'!$B$2:$B$2700,$B241,'Compra Ventas'!$C$2:$C$2700,CO$5)</f>
        <v>0</v>
      </c>
      <c r="CP241" s="13">
        <f>SUMIFS('Compra Ventas'!$E$2:$E$2700,'Compra Ventas'!$A$2:$A$2700,CP$4,'Compra Ventas'!$B$2:$B$2700,$B241,'Compra Ventas'!$C$2:$C$2700,CP$5)</f>
        <v>0</v>
      </c>
      <c r="CQ241" s="13">
        <f>SUMIFS('Compra Ventas'!$E$2:$E$2700,'Compra Ventas'!$A$2:$A$2700,CQ$4,'Compra Ventas'!$B$2:$B$2700,$B241,'Compra Ventas'!$C$2:$C$2700,CQ$5)</f>
        <v>0</v>
      </c>
      <c r="CR241" s="13">
        <f>SUMIFS('Compra Ventas'!$E$2:$E$2700,'Compra Ventas'!$A$2:$A$2700,CR$4,'Compra Ventas'!$B$2:$B$2700,$B241,'Compra Ventas'!$C$2:$C$2700,CR$5)</f>
        <v>0</v>
      </c>
      <c r="CS241" s="13">
        <f>SUMIFS('Compra Ventas'!$E$2:$E$2700,'Compra Ventas'!$A$2:$A$2700,CS$4,'Compra Ventas'!$B$2:$B$2700,$B241,'Compra Ventas'!$C$2:$C$2700,CS$5)</f>
        <v>0</v>
      </c>
      <c r="CT241" s="13">
        <f>SUMIFS('Compra Ventas'!$E$2:$E$2700,'Compra Ventas'!$A$2:$A$2700,CT$4,'Compra Ventas'!$B$2:$B$2700,$B241,'Compra Ventas'!$C$2:$C$2700,CT$5)</f>
        <v>0</v>
      </c>
      <c r="CU241" s="13">
        <f>SUMIFS('Compra Ventas'!$E$2:$E$2700,'Compra Ventas'!$A$2:$A$2700,CU$4,'Compra Ventas'!$B$2:$B$2700,$B241,'Compra Ventas'!$C$2:$C$2700,CU$5)</f>
        <v>0</v>
      </c>
      <c r="CV241" s="14">
        <f>SUMIFS('Compra Ventas'!$E$2:$E$2700,'Compra Ventas'!$A$2:$A$2700,CV$4,'Compra Ventas'!$B$2:$B$2700,$B241,'Compra Ventas'!$C$2:$C$2700,CV$5)</f>
        <v>0</v>
      </c>
      <c r="CW241" s="12">
        <f>SUMIFS('Compra Ventas'!$E$2:$E$2700,'Compra Ventas'!$A$2:$A$2700,CW$4,'Compra Ventas'!$B$2:$B$2700,$B241,'Compra Ventas'!$C$2:$C$2700,CW$5)</f>
        <v>0</v>
      </c>
      <c r="CX241" s="13">
        <f>SUMIFS('Compra Ventas'!$E$2:$E$2700,'Compra Ventas'!$A$2:$A$2700,CX$4,'Compra Ventas'!$B$2:$B$2700,$B241,'Compra Ventas'!$C$2:$C$2700,CX$5)</f>
        <v>0</v>
      </c>
      <c r="CY241" s="13">
        <f>SUMIFS('Compra Ventas'!$E$2:$E$2700,'Compra Ventas'!$A$2:$A$2700,CY$4,'Compra Ventas'!$B$2:$B$2700,$B241,'Compra Ventas'!$C$2:$C$2700,CY$5)</f>
        <v>0</v>
      </c>
      <c r="CZ241" s="13">
        <f>SUMIFS('Compra Ventas'!$E$2:$E$2700,'Compra Ventas'!$A$2:$A$2700,CZ$4,'Compra Ventas'!$B$2:$B$2700,$B241,'Compra Ventas'!$C$2:$C$2700,CZ$5)</f>
        <v>0</v>
      </c>
      <c r="DA241" s="13">
        <f>SUMIFS('Compra Ventas'!$E$2:$E$2700,'Compra Ventas'!$A$2:$A$2700,DA$4,'Compra Ventas'!$B$2:$B$2700,$B241,'Compra Ventas'!$C$2:$C$2700,DA$5)</f>
        <v>0</v>
      </c>
      <c r="DB241" s="13">
        <f>SUMIFS('Compra Ventas'!$E$2:$E$2700,'Compra Ventas'!$A$2:$A$2700,DB$4,'Compra Ventas'!$B$2:$B$2700,$B241,'Compra Ventas'!$C$2:$C$2700,DB$5)</f>
        <v>0</v>
      </c>
      <c r="DC241" s="13">
        <f>SUMIFS('Compra Ventas'!$E$2:$E$2700,'Compra Ventas'!$A$2:$A$2700,DC$4,'Compra Ventas'!$B$2:$B$2700,$B241,'Compra Ventas'!$C$2:$C$2700,DC$5)</f>
        <v>0</v>
      </c>
      <c r="DD241" s="13">
        <f>SUMIFS('Compra Ventas'!$E$2:$E$2700,'Compra Ventas'!$A$2:$A$2700,DD$4,'Compra Ventas'!$B$2:$B$2700,$B241,'Compra Ventas'!$C$2:$C$2700,DD$5)</f>
        <v>0</v>
      </c>
      <c r="DE241" s="13">
        <f>SUMIFS('Compra Ventas'!$E$2:$E$2700,'Compra Ventas'!$A$2:$A$2700,DE$4,'Compra Ventas'!$B$2:$B$2700,$B241,'Compra Ventas'!$C$2:$C$2700,DE$5)</f>
        <v>0</v>
      </c>
      <c r="DF241" s="13">
        <f>SUMIFS('Compra Ventas'!$E$2:$E$2700,'Compra Ventas'!$A$2:$A$2700,DF$4,'Compra Ventas'!$B$2:$B$2700,$B241,'Compra Ventas'!$C$2:$C$2700,DF$5)</f>
        <v>0</v>
      </c>
      <c r="DG241" s="13">
        <f>SUMIFS('Compra Ventas'!$E$2:$E$2700,'Compra Ventas'!$A$2:$A$2700,DG$4,'Compra Ventas'!$B$2:$B$2700,$B241,'Compra Ventas'!$C$2:$C$2700,DG$5)</f>
        <v>0</v>
      </c>
      <c r="DH241" s="14">
        <f>SUMIFS('Compra Ventas'!$E$2:$E$2700,'Compra Ventas'!$A$2:$A$2700,DH$4,'Compra Ventas'!$B$2:$B$2700,$B241,'Compra Ventas'!$C$2:$C$2700,DH$5)</f>
        <v>0</v>
      </c>
      <c r="DI241" s="84"/>
      <c r="DJ241" s="98">
        <f>SUMIFS('Ajuste Ciclado'!D$5:D$47,'Ajuste Ciclado'!$C$5:$C$47,Balance!DJ$4,'Ajuste Ciclado'!$B$5:$B$47,Balance!$B241)</f>
        <v>0</v>
      </c>
      <c r="DK241" s="99">
        <f>SUMIFS('Ajuste Ciclado'!E$5:E$47,'Ajuste Ciclado'!$C$5:$C$47,Balance!DK$4,'Ajuste Ciclado'!$B$5:$B$47,Balance!$B241)</f>
        <v>0</v>
      </c>
      <c r="DL241" s="99">
        <f>SUMIFS('Ajuste Ciclado'!F$5:F$47,'Ajuste Ciclado'!$C$5:$C$47,Balance!DL$4,'Ajuste Ciclado'!$B$5:$B$47,Balance!$B241)</f>
        <v>0</v>
      </c>
      <c r="DM241" s="99">
        <f>SUMIFS('Ajuste Ciclado'!G$5:G$47,'Ajuste Ciclado'!$C$5:$C$47,Balance!DM$4,'Ajuste Ciclado'!$B$5:$B$47,Balance!$B241)</f>
        <v>0</v>
      </c>
      <c r="DN241" s="99">
        <f>SUMIFS('Ajuste Ciclado'!H$5:H$47,'Ajuste Ciclado'!$C$5:$C$47,Balance!DN$4,'Ajuste Ciclado'!$B$5:$B$47,Balance!$B241)</f>
        <v>0</v>
      </c>
      <c r="DO241" s="99">
        <f>SUMIFS('Ajuste Ciclado'!I$5:I$47,'Ajuste Ciclado'!$C$5:$C$47,Balance!DO$4,'Ajuste Ciclado'!$B$5:$B$47,Balance!$B241)</f>
        <v>0</v>
      </c>
      <c r="DP241" s="99">
        <f>SUMIFS('Ajuste Ciclado'!J$5:J$47,'Ajuste Ciclado'!$C$5:$C$47,Balance!DP$4,'Ajuste Ciclado'!$B$5:$B$47,Balance!$B241)</f>
        <v>0</v>
      </c>
      <c r="DQ241" s="99">
        <f>SUMIFS('Ajuste Ciclado'!K$5:K$47,'Ajuste Ciclado'!$C$5:$C$47,Balance!DQ$4,'Ajuste Ciclado'!$B$5:$B$47,Balance!$B241)</f>
        <v>0</v>
      </c>
      <c r="DR241" s="99">
        <f>SUMIFS('Ajuste Ciclado'!L$5:L$47,'Ajuste Ciclado'!$C$5:$C$47,Balance!DR$4,'Ajuste Ciclado'!$B$5:$B$47,Balance!$B241)</f>
        <v>0</v>
      </c>
      <c r="DS241" s="99">
        <f>SUMIFS('Ajuste Ciclado'!M$5:M$47,'Ajuste Ciclado'!$C$5:$C$47,Balance!DS$4,'Ajuste Ciclado'!$B$5:$B$47,Balance!$B241)</f>
        <v>0</v>
      </c>
      <c r="DT241" s="99">
        <f>SUMIFS('Ajuste Ciclado'!N$5:N$47,'Ajuste Ciclado'!$C$5:$C$47,Balance!DT$4,'Ajuste Ciclado'!$B$5:$B$47,Balance!$B241)</f>
        <v>0</v>
      </c>
      <c r="DU241" s="100">
        <f>SUMIFS('Ajuste Ciclado'!O$5:O$47,'Ajuste Ciclado'!$C$5:$C$47,Balance!DU$4,'Ajuste Ciclado'!$B$5:$B$47,Balance!$B241)</f>
        <v>0</v>
      </c>
      <c r="DV241" s="98">
        <f>SUMIFS('Ajuste Ciclado'!D$5:D$47,'Ajuste Ciclado'!$C$5:$C$47,Balance!DV$4,'Ajuste Ciclado'!$B$5:$B$47,Balance!$B241)</f>
        <v>0</v>
      </c>
      <c r="DW241" s="99">
        <f>SUMIFS('Ajuste Ciclado'!E$5:E$47,'Ajuste Ciclado'!$C$5:$C$47,Balance!DW$4,'Ajuste Ciclado'!$B$5:$B$47,Balance!$B241)</f>
        <v>0</v>
      </c>
      <c r="DX241" s="99">
        <f>SUMIFS('Ajuste Ciclado'!F$5:F$47,'Ajuste Ciclado'!$C$5:$C$47,Balance!DX$4,'Ajuste Ciclado'!$B$5:$B$47,Balance!$B241)</f>
        <v>0</v>
      </c>
      <c r="DY241" s="99">
        <f>SUMIFS('Ajuste Ciclado'!G$5:G$47,'Ajuste Ciclado'!$C$5:$C$47,Balance!DY$4,'Ajuste Ciclado'!$B$5:$B$47,Balance!$B241)</f>
        <v>0</v>
      </c>
      <c r="DZ241" s="99">
        <f>SUMIFS('Ajuste Ciclado'!H$5:H$47,'Ajuste Ciclado'!$C$5:$C$47,Balance!DZ$4,'Ajuste Ciclado'!$B$5:$B$47,Balance!$B241)</f>
        <v>0</v>
      </c>
      <c r="EA241" s="99">
        <f>SUMIFS('Ajuste Ciclado'!I$5:I$47,'Ajuste Ciclado'!$C$5:$C$47,Balance!EA$4,'Ajuste Ciclado'!$B$5:$B$47,Balance!$B241)</f>
        <v>0</v>
      </c>
      <c r="EB241" s="99">
        <f>SUMIFS('Ajuste Ciclado'!J$5:J$47,'Ajuste Ciclado'!$C$5:$C$47,Balance!EB$4,'Ajuste Ciclado'!$B$5:$B$47,Balance!$B241)</f>
        <v>0</v>
      </c>
      <c r="EC241" s="99">
        <f>SUMIFS('Ajuste Ciclado'!K$5:K$47,'Ajuste Ciclado'!$C$5:$C$47,Balance!EC$4,'Ajuste Ciclado'!$B$5:$B$47,Balance!$B241)</f>
        <v>0</v>
      </c>
      <c r="ED241" s="99">
        <f>SUMIFS('Ajuste Ciclado'!L$5:L$47,'Ajuste Ciclado'!$C$5:$C$47,Balance!ED$4,'Ajuste Ciclado'!$B$5:$B$47,Balance!$B241)</f>
        <v>0</v>
      </c>
      <c r="EE241" s="99">
        <f>SUMIFS('Ajuste Ciclado'!M$5:M$47,'Ajuste Ciclado'!$C$5:$C$47,Balance!EE$4,'Ajuste Ciclado'!$B$5:$B$47,Balance!$B241)</f>
        <v>0</v>
      </c>
      <c r="EF241" s="99">
        <f>SUMIFS('Ajuste Ciclado'!N$5:N$47,'Ajuste Ciclado'!$C$5:$C$47,Balance!EF$4,'Ajuste Ciclado'!$B$5:$B$47,Balance!$B241)</f>
        <v>0</v>
      </c>
      <c r="EG241" s="100">
        <f>SUMIFS('Ajuste Ciclado'!O$5:O$47,'Ajuste Ciclado'!$C$5:$C$47,Balance!EG$4,'Ajuste Ciclado'!$B$5:$B$47,Balance!$B241)</f>
        <v>0</v>
      </c>
      <c r="EH241" s="98">
        <f>SUMIFS('Ajuste Ciclado'!D$5:D$47,'Ajuste Ciclado'!$C$5:$C$47,Balance!EH$4,'Ajuste Ciclado'!$B$5:$B$47,Balance!$B241)</f>
        <v>0</v>
      </c>
      <c r="EI241" s="99">
        <f>SUMIFS('Ajuste Ciclado'!E$5:E$47,'Ajuste Ciclado'!$C$5:$C$47,Balance!EI$4,'Ajuste Ciclado'!$B$5:$B$47,Balance!$B241)</f>
        <v>0</v>
      </c>
      <c r="EJ241" s="99">
        <f>SUMIFS('Ajuste Ciclado'!F$5:F$47,'Ajuste Ciclado'!$C$5:$C$47,Balance!EJ$4,'Ajuste Ciclado'!$B$5:$B$47,Balance!$B241)</f>
        <v>0</v>
      </c>
      <c r="EK241" s="99">
        <f>SUMIFS('Ajuste Ciclado'!G$5:G$47,'Ajuste Ciclado'!$C$5:$C$47,Balance!EK$4,'Ajuste Ciclado'!$B$5:$B$47,Balance!$B241)</f>
        <v>0</v>
      </c>
      <c r="EL241" s="99">
        <f>SUMIFS('Ajuste Ciclado'!H$5:H$47,'Ajuste Ciclado'!$C$5:$C$47,Balance!EL$4,'Ajuste Ciclado'!$B$5:$B$47,Balance!$B241)</f>
        <v>0</v>
      </c>
      <c r="EM241" s="99">
        <f>SUMIFS('Ajuste Ciclado'!I$5:I$47,'Ajuste Ciclado'!$C$5:$C$47,Balance!EM$4,'Ajuste Ciclado'!$B$5:$B$47,Balance!$B241)</f>
        <v>0</v>
      </c>
      <c r="EN241" s="99">
        <f>SUMIFS('Ajuste Ciclado'!J$5:J$47,'Ajuste Ciclado'!$C$5:$C$47,Balance!EN$4,'Ajuste Ciclado'!$B$5:$B$47,Balance!$B241)</f>
        <v>0</v>
      </c>
      <c r="EO241" s="99">
        <f>SUMIFS('Ajuste Ciclado'!K$5:K$47,'Ajuste Ciclado'!$C$5:$C$47,Balance!EO$4,'Ajuste Ciclado'!$B$5:$B$47,Balance!$B241)</f>
        <v>0</v>
      </c>
      <c r="EP241" s="99">
        <f>SUMIFS('Ajuste Ciclado'!L$5:L$47,'Ajuste Ciclado'!$C$5:$C$47,Balance!EP$4,'Ajuste Ciclado'!$B$5:$B$47,Balance!$B241)</f>
        <v>0</v>
      </c>
      <c r="EQ241" s="99">
        <f>SUMIFS('Ajuste Ciclado'!M$5:M$47,'Ajuste Ciclado'!$C$5:$C$47,Balance!EQ$4,'Ajuste Ciclado'!$B$5:$B$47,Balance!$B241)</f>
        <v>0</v>
      </c>
      <c r="ER241" s="99">
        <f>SUMIFS('Ajuste Ciclado'!N$5:N$47,'Ajuste Ciclado'!$C$5:$C$47,Balance!ER$4,'Ajuste Ciclado'!$B$5:$B$47,Balance!$B241)</f>
        <v>0</v>
      </c>
      <c r="ES241" s="100">
        <f>SUMIFS('Ajuste Ciclado'!O$5:O$47,'Ajuste Ciclado'!$C$5:$C$47,Balance!ES$4,'Ajuste Ciclado'!$B$5:$B$47,Balance!$B241)</f>
        <v>0</v>
      </c>
      <c r="ET241" s="84"/>
      <c r="EU241" s="12">
        <f t="shared" si="328"/>
        <v>118934.8591975748</v>
      </c>
      <c r="EV241" s="13">
        <f t="shared" si="293"/>
        <v>61785.651520248903</v>
      </c>
      <c r="EW241" s="13">
        <f t="shared" si="294"/>
        <v>78373.231907045658</v>
      </c>
      <c r="EX241" s="13">
        <f t="shared" si="295"/>
        <v>53812.437562858337</v>
      </c>
      <c r="EY241" s="13">
        <f t="shared" si="296"/>
        <v>46433.817112348232</v>
      </c>
      <c r="EZ241" s="13">
        <f t="shared" si="297"/>
        <v>37803.526298763951</v>
      </c>
      <c r="FA241" s="13">
        <f t="shared" si="298"/>
        <v>48763.023816907451</v>
      </c>
      <c r="FB241" s="13">
        <f t="shared" si="299"/>
        <v>61130.477193839914</v>
      </c>
      <c r="FC241" s="13">
        <f t="shared" si="300"/>
        <v>91493.480007837599</v>
      </c>
      <c r="FD241" s="13">
        <f t="shared" si="301"/>
        <v>24992.934031746241</v>
      </c>
      <c r="FE241" s="13">
        <f t="shared" si="302"/>
        <v>14243.47542058376</v>
      </c>
      <c r="FF241" s="14">
        <f t="shared" si="303"/>
        <v>19849.934338675841</v>
      </c>
      <c r="FG241" s="12">
        <f t="shared" si="304"/>
        <v>119127.2083821008</v>
      </c>
      <c r="FH241" s="13">
        <f t="shared" si="305"/>
        <v>61866.386629341047</v>
      </c>
      <c r="FI241" s="13">
        <f t="shared" si="306"/>
        <v>79046.367246949419</v>
      </c>
      <c r="FJ241" s="13">
        <f t="shared" si="307"/>
        <v>56723.793081929063</v>
      </c>
      <c r="FK241" s="13">
        <f t="shared" si="308"/>
        <v>46274.40452067888</v>
      </c>
      <c r="FL241" s="13">
        <f t="shared" si="309"/>
        <v>37793.600631977373</v>
      </c>
      <c r="FM241" s="13">
        <f t="shared" si="310"/>
        <v>50063.483586752882</v>
      </c>
      <c r="FN241" s="13">
        <f t="shared" si="311"/>
        <v>61501.609304694102</v>
      </c>
      <c r="FO241" s="13">
        <f t="shared" si="312"/>
        <v>92449.473503315996</v>
      </c>
      <c r="FP241" s="13">
        <f t="shared" si="313"/>
        <v>36040.503177856757</v>
      </c>
      <c r="FQ241" s="13">
        <f t="shared" si="314"/>
        <v>52158.967343936507</v>
      </c>
      <c r="FR241" s="14">
        <f t="shared" si="315"/>
        <v>59633.755581384663</v>
      </c>
      <c r="FS241" s="12">
        <f t="shared" si="316"/>
        <v>119172.50365513731</v>
      </c>
      <c r="FT241" s="13">
        <f t="shared" si="317"/>
        <v>61886.401380362397</v>
      </c>
      <c r="FU241" s="13">
        <f t="shared" si="318"/>
        <v>78786.61266422669</v>
      </c>
      <c r="FV241" s="13">
        <f t="shared" si="319"/>
        <v>56374.025509842722</v>
      </c>
      <c r="FW241" s="13">
        <f t="shared" si="320"/>
        <v>47083.054727295443</v>
      </c>
      <c r="FX241" s="13">
        <f t="shared" si="321"/>
        <v>39275.507606932268</v>
      </c>
      <c r="FY241" s="13">
        <f t="shared" si="322"/>
        <v>53079.118647368581</v>
      </c>
      <c r="FZ241" s="13">
        <f t="shared" si="323"/>
        <v>66779.037359288632</v>
      </c>
      <c r="GA241" s="13">
        <f t="shared" si="324"/>
        <v>98385.882723523537</v>
      </c>
      <c r="GB241" s="13">
        <f t="shared" si="325"/>
        <v>77015.135369996919</v>
      </c>
      <c r="GC241" s="13">
        <f t="shared" si="326"/>
        <v>98743.859758985374</v>
      </c>
      <c r="GD241" s="14">
        <f t="shared" si="327"/>
        <v>90845.004657833852</v>
      </c>
      <c r="GE241" s="84"/>
      <c r="GF241" s="12">
        <f t="shared" si="329"/>
        <v>657616.84840843058</v>
      </c>
      <c r="GG241" s="13">
        <f t="shared" si="329"/>
        <v>752679.55299091758</v>
      </c>
      <c r="GH241" s="14">
        <f t="shared" si="329"/>
        <v>887426.14406079368</v>
      </c>
      <c r="GI241" s="6">
        <f t="shared" si="330"/>
        <v>1</v>
      </c>
      <c r="GJ241" s="12">
        <f t="shared" si="331"/>
        <v>0</v>
      </c>
      <c r="GK241" s="13">
        <f t="shared" si="332"/>
        <v>0</v>
      </c>
      <c r="GL241" s="14">
        <f t="shared" si="333"/>
        <v>0</v>
      </c>
      <c r="GM241" s="84"/>
      <c r="GN241" s="66">
        <f t="shared" si="334"/>
        <v>0</v>
      </c>
      <c r="GO241" s="84"/>
      <c r="GP241" s="63" t="str" cm="1">
        <f t="array" ref="GP241">INDEX($GF$4:$GH$4,1,GI241)</f>
        <v>Sample 1</v>
      </c>
      <c r="GQ241" s="12">
        <f t="shared" si="336"/>
        <v>14243.47542058376</v>
      </c>
      <c r="GR241" s="13">
        <f t="shared" si="336"/>
        <v>19849.934338675841</v>
      </c>
      <c r="GS241" s="14">
        <f t="shared" si="336"/>
        <v>24992.934031746241</v>
      </c>
      <c r="GT241" s="12">
        <f t="shared" si="337"/>
        <v>36040.503177856757</v>
      </c>
      <c r="GU241" s="13">
        <f t="shared" si="337"/>
        <v>37793.600631977373</v>
      </c>
      <c r="GV241" s="14">
        <f t="shared" si="337"/>
        <v>46274.40452067888</v>
      </c>
      <c r="GW241" s="12">
        <f t="shared" si="338"/>
        <v>39275.507606932268</v>
      </c>
      <c r="GX241" s="13">
        <f t="shared" si="338"/>
        <v>47083.054727295443</v>
      </c>
      <c r="GY241" s="14">
        <f t="shared" si="338"/>
        <v>53079.118647368581</v>
      </c>
      <c r="GZ241" s="84" t="str">
        <f t="shared" si="290"/>
        <v>Sample 1</v>
      </c>
      <c r="HA241" s="12">
        <f t="shared" si="335"/>
        <v>0</v>
      </c>
      <c r="HB241" s="13">
        <f t="shared" si="335"/>
        <v>0</v>
      </c>
      <c r="HC241" s="14">
        <f t="shared" si="335"/>
        <v>0</v>
      </c>
      <c r="HD241" s="6">
        <f t="shared" si="291"/>
        <v>0</v>
      </c>
      <c r="HE241" s="84" t="str">
        <f t="shared" si="292"/>
        <v>Ok</v>
      </c>
    </row>
    <row r="242" spans="2:213" hidden="1" x14ac:dyDescent="0.3">
      <c r="B242" s="84" t="s">
        <v>244</v>
      </c>
      <c r="C242" s="12">
        <f>SUMIFS(Inyecciones!$E$2:$E$14185,Inyecciones!$A$2:$A$14185,Balance!C$4,Inyecciones!$B$2:$B$14185,Balance!$B242,Inyecciones!$C$2:$C$14185,Balance!C$5)</f>
        <v>53675.014311723076</v>
      </c>
      <c r="D242" s="13">
        <f>SUMIFS(Inyecciones!$E$2:$E$14185,Inyecciones!$A$2:$A$14185,Balance!D$4,Inyecciones!$B$2:$B$14185,Balance!$B242,Inyecciones!$C$2:$C$14185,Balance!D$5)</f>
        <v>41545.911131494438</v>
      </c>
      <c r="E242" s="13">
        <f>SUMIFS(Inyecciones!$E$2:$E$14185,Inyecciones!$A$2:$A$14185,Balance!E$4,Inyecciones!$B$2:$B$14185,Balance!$B242,Inyecciones!$C$2:$C$14185,Balance!E$5)</f>
        <v>43824.664003888887</v>
      </c>
      <c r="F242" s="13">
        <f>SUMIFS(Inyecciones!$E$2:$E$14185,Inyecciones!$A$2:$A$14185,Balance!F$4,Inyecciones!$B$2:$B$14185,Balance!$B242,Inyecciones!$C$2:$C$14185,Balance!F$5)</f>
        <v>26321.68874737891</v>
      </c>
      <c r="G242" s="13">
        <f>SUMIFS(Inyecciones!$E$2:$E$14185,Inyecciones!$A$2:$A$14185,Balance!G$4,Inyecciones!$B$2:$B$14185,Balance!$B242,Inyecciones!$C$2:$C$14185,Balance!G$5)</f>
        <v>20099.269709137508</v>
      </c>
      <c r="H242" s="13">
        <f>SUMIFS(Inyecciones!$E$2:$E$14185,Inyecciones!$A$2:$A$14185,Balance!H$4,Inyecciones!$B$2:$B$14185,Balance!$B242,Inyecciones!$C$2:$C$14185,Balance!H$5)</f>
        <v>16623.257734189439</v>
      </c>
      <c r="I242" s="13">
        <f>SUMIFS(Inyecciones!$E$2:$E$14185,Inyecciones!$A$2:$A$14185,Balance!I$4,Inyecciones!$B$2:$B$14185,Balance!$B242,Inyecciones!$C$2:$C$14185,Balance!I$5)</f>
        <v>19524.790601477049</v>
      </c>
      <c r="J242" s="13">
        <f>SUMIFS(Inyecciones!$E$2:$E$14185,Inyecciones!$A$2:$A$14185,Balance!J$4,Inyecciones!$B$2:$B$14185,Balance!$B242,Inyecciones!$C$2:$C$14185,Balance!J$5)</f>
        <v>26518.168561758081</v>
      </c>
      <c r="K242" s="13">
        <f>SUMIFS(Inyecciones!$E$2:$E$14185,Inyecciones!$A$2:$A$14185,Balance!K$4,Inyecciones!$B$2:$B$14185,Balance!$B242,Inyecciones!$C$2:$C$14185,Balance!K$5)</f>
        <v>29973.241354644801</v>
      </c>
      <c r="L242" s="13">
        <f>SUMIFS(Inyecciones!$E$2:$E$14185,Inyecciones!$A$2:$A$14185,Balance!L$4,Inyecciones!$B$2:$B$14185,Balance!$B242,Inyecciones!$C$2:$C$14185,Balance!L$5)</f>
        <v>7624.9754257311097</v>
      </c>
      <c r="M242" s="13">
        <f>SUMIFS(Inyecciones!$E$2:$E$14185,Inyecciones!$A$2:$A$14185,Balance!M$4,Inyecciones!$B$2:$B$14185,Balance!$B242,Inyecciones!$C$2:$C$14185,Balance!M$5)</f>
        <v>1544.5562728497271</v>
      </c>
      <c r="N242" s="14">
        <f>SUMIFS(Inyecciones!$E$2:$E$14185,Inyecciones!$A$2:$A$14185,Balance!N$4,Inyecciones!$B$2:$B$14185,Balance!$B242,Inyecciones!$C$2:$C$14185,Balance!N$5)</f>
        <v>3823.3063674361319</v>
      </c>
      <c r="O242" s="12">
        <f>SUMIFS(Inyecciones!$E$2:$E$14185,Inyecciones!$A$2:$A$14185,Balance!O$4,Inyecciones!$B$2:$B$14185,Balance!$B242,Inyecciones!$C$2:$C$14185,Balance!O$5)</f>
        <v>53773.429581623161</v>
      </c>
      <c r="P242" s="13">
        <f>SUMIFS(Inyecciones!$E$2:$E$14185,Inyecciones!$A$2:$A$14185,Balance!P$4,Inyecciones!$B$2:$B$14185,Balance!$B242,Inyecciones!$C$2:$C$14185,Balance!P$5)</f>
        <v>41643.615713176921</v>
      </c>
      <c r="Q242" s="13">
        <f>SUMIFS(Inyecciones!$E$2:$E$14185,Inyecciones!$A$2:$A$14185,Balance!Q$4,Inyecciones!$B$2:$B$14185,Balance!$B242,Inyecciones!$C$2:$C$14185,Balance!Q$5)</f>
        <v>44222.142974657298</v>
      </c>
      <c r="R242" s="13">
        <f>SUMIFS(Inyecciones!$E$2:$E$14185,Inyecciones!$A$2:$A$14185,Balance!R$4,Inyecciones!$B$2:$B$14185,Balance!$B242,Inyecciones!$C$2:$C$14185,Balance!R$5)</f>
        <v>27805.24734047371</v>
      </c>
      <c r="S242" s="13">
        <f>SUMIFS(Inyecciones!$E$2:$E$14185,Inyecciones!$A$2:$A$14185,Balance!S$4,Inyecciones!$B$2:$B$14185,Balance!$B242,Inyecciones!$C$2:$C$14185,Balance!S$5)</f>
        <v>19962.379313455411</v>
      </c>
      <c r="T242" s="13">
        <f>SUMIFS(Inyecciones!$E$2:$E$14185,Inyecciones!$A$2:$A$14185,Balance!T$4,Inyecciones!$B$2:$B$14185,Balance!$B242,Inyecciones!$C$2:$C$14185,Balance!T$5)</f>
        <v>16653.23323992786</v>
      </c>
      <c r="U242" s="13">
        <f>SUMIFS(Inyecciones!$E$2:$E$14185,Inyecciones!$A$2:$A$14185,Balance!U$4,Inyecciones!$B$2:$B$14185,Balance!$B242,Inyecciones!$C$2:$C$14185,Balance!U$5)</f>
        <v>20172.811944759909</v>
      </c>
      <c r="V242" s="13">
        <f>SUMIFS(Inyecciones!$E$2:$E$14185,Inyecciones!$A$2:$A$14185,Balance!V$4,Inyecciones!$B$2:$B$14185,Balance!$B242,Inyecciones!$C$2:$C$14185,Balance!V$5)</f>
        <v>26675.453034713599</v>
      </c>
      <c r="W242" s="13">
        <f>SUMIFS(Inyecciones!$E$2:$E$14185,Inyecciones!$A$2:$A$14185,Balance!W$4,Inyecciones!$B$2:$B$14185,Balance!$B242,Inyecciones!$C$2:$C$14185,Balance!W$5)</f>
        <v>30328.22943639545</v>
      </c>
      <c r="X242" s="13">
        <f>SUMIFS(Inyecciones!$E$2:$E$14185,Inyecciones!$A$2:$A$14185,Balance!X$4,Inyecciones!$B$2:$B$14185,Balance!$B242,Inyecciones!$C$2:$C$14185,Balance!X$5)</f>
        <v>11553.888948675551</v>
      </c>
      <c r="Y242" s="13">
        <f>SUMIFS(Inyecciones!$E$2:$E$14185,Inyecciones!$A$2:$A$14185,Balance!Y$4,Inyecciones!$B$2:$B$14185,Balance!$B242,Inyecciones!$C$2:$C$14185,Balance!Y$5)</f>
        <v>12613.373593893089</v>
      </c>
      <c r="Z242" s="14">
        <f>SUMIFS(Inyecciones!$E$2:$E$14185,Inyecciones!$A$2:$A$14185,Balance!Z$4,Inyecciones!$B$2:$B$14185,Balance!$B242,Inyecciones!$C$2:$C$14185,Balance!Z$5)</f>
        <v>19767.89097073202</v>
      </c>
      <c r="AA242" s="12">
        <f>SUMIFS(Inyecciones!$E$2:$E$14185,Inyecciones!$A$2:$A$14185,Balance!AA$4,Inyecciones!$B$2:$B$14185,Balance!$B242,Inyecciones!$C$2:$C$14185,Balance!AA$5)</f>
        <v>53794.465830023692</v>
      </c>
      <c r="AB242" s="13">
        <f>SUMIFS(Inyecciones!$E$2:$E$14185,Inyecciones!$A$2:$A$14185,Balance!AB$4,Inyecciones!$B$2:$B$14185,Balance!$B242,Inyecciones!$C$2:$C$14185,Balance!AB$5)</f>
        <v>41639.690115271267</v>
      </c>
      <c r="AC242" s="13">
        <f>SUMIFS(Inyecciones!$E$2:$E$14185,Inyecciones!$A$2:$A$14185,Balance!AC$4,Inyecciones!$B$2:$B$14185,Balance!$B242,Inyecciones!$C$2:$C$14185,Balance!AC$5)</f>
        <v>44070.854062623177</v>
      </c>
      <c r="AD242" s="13">
        <f>SUMIFS(Inyecciones!$E$2:$E$14185,Inyecciones!$A$2:$A$14185,Balance!AD$4,Inyecciones!$B$2:$B$14185,Balance!$B242,Inyecciones!$C$2:$C$14185,Balance!AD$5)</f>
        <v>27617.82904097443</v>
      </c>
      <c r="AE242" s="13">
        <f>SUMIFS(Inyecciones!$E$2:$E$14185,Inyecciones!$A$2:$A$14185,Balance!AE$4,Inyecciones!$B$2:$B$14185,Balance!$B242,Inyecciones!$C$2:$C$14185,Balance!AE$5)</f>
        <v>20381.836142607921</v>
      </c>
      <c r="AF242" s="13">
        <f>SUMIFS(Inyecciones!$E$2:$E$14185,Inyecciones!$A$2:$A$14185,Balance!AF$4,Inyecciones!$B$2:$B$14185,Balance!$B242,Inyecciones!$C$2:$C$14185,Balance!AF$5)</f>
        <v>17422.277182524889</v>
      </c>
      <c r="AG242" s="13">
        <f>SUMIFS(Inyecciones!$E$2:$E$14185,Inyecciones!$A$2:$A$14185,Balance!AG$4,Inyecciones!$B$2:$B$14185,Balance!$B242,Inyecciones!$C$2:$C$14185,Balance!AG$5)</f>
        <v>21495.19586805009</v>
      </c>
      <c r="AH242" s="13">
        <f>SUMIFS(Inyecciones!$E$2:$E$14185,Inyecciones!$A$2:$A$14185,Balance!AH$4,Inyecciones!$B$2:$B$14185,Balance!$B242,Inyecciones!$C$2:$C$14185,Balance!AH$5)</f>
        <v>29098.157128248211</v>
      </c>
      <c r="AI242" s="13">
        <f>SUMIFS(Inyecciones!$E$2:$E$14185,Inyecciones!$A$2:$A$14185,Balance!AI$4,Inyecciones!$B$2:$B$14185,Balance!$B242,Inyecciones!$C$2:$C$14185,Balance!AI$5)</f>
        <v>32377.429776296689</v>
      </c>
      <c r="AJ242" s="13">
        <f>SUMIFS(Inyecciones!$E$2:$E$14185,Inyecciones!$A$2:$A$14185,Balance!AJ$4,Inyecciones!$B$2:$B$14185,Balance!$B242,Inyecciones!$C$2:$C$14185,Balance!AJ$5)</f>
        <v>26403.49024413255</v>
      </c>
      <c r="AK242" s="13">
        <f>SUMIFS(Inyecciones!$E$2:$E$14185,Inyecciones!$A$2:$A$14185,Balance!AK$4,Inyecciones!$B$2:$B$14185,Balance!$B242,Inyecciones!$C$2:$C$14185,Balance!AK$5)</f>
        <v>25877.360672347069</v>
      </c>
      <c r="AL242" s="14">
        <f>SUMIFS(Inyecciones!$E$2:$E$14185,Inyecciones!$A$2:$A$14185,Balance!AL$4,Inyecciones!$B$2:$B$14185,Balance!$B242,Inyecciones!$C$2:$C$14185,Balance!AL$5)</f>
        <v>32218.589956176311</v>
      </c>
      <c r="AM242" s="13"/>
      <c r="AN242" s="12">
        <f>SUMIFS('Retiro Mensual'!$E$2:$E$2629,'Retiro Mensual'!$A$2:$A$2629,AN$4,'Retiro Mensual'!$B$2:$B$2629,$B242,'Retiro Mensual'!$C$2:$C$2629,AN$5)</f>
        <v>0</v>
      </c>
      <c r="AO242" s="13">
        <f>SUMIFS('Retiro Mensual'!$E$2:$E$2629,'Retiro Mensual'!$A$2:$A$2629,AO$4,'Retiro Mensual'!$B$2:$B$2629,$B242,'Retiro Mensual'!$C$2:$C$2629,AO$5)</f>
        <v>0</v>
      </c>
      <c r="AP242" s="13">
        <f>SUMIFS('Retiro Mensual'!$E$2:$E$2629,'Retiro Mensual'!$A$2:$A$2629,AP$4,'Retiro Mensual'!$B$2:$B$2629,$B242,'Retiro Mensual'!$C$2:$C$2629,AP$5)</f>
        <v>0</v>
      </c>
      <c r="AQ242" s="13">
        <f>SUMIFS('Retiro Mensual'!$E$2:$E$2629,'Retiro Mensual'!$A$2:$A$2629,AQ$4,'Retiro Mensual'!$B$2:$B$2629,$B242,'Retiro Mensual'!$C$2:$C$2629,AQ$5)</f>
        <v>0</v>
      </c>
      <c r="AR242" s="13">
        <f>SUMIFS('Retiro Mensual'!$E$2:$E$2629,'Retiro Mensual'!$A$2:$A$2629,AR$4,'Retiro Mensual'!$B$2:$B$2629,$B242,'Retiro Mensual'!$C$2:$C$2629,AR$5)</f>
        <v>0</v>
      </c>
      <c r="AS242" s="13">
        <f>SUMIFS('Retiro Mensual'!$E$2:$E$2629,'Retiro Mensual'!$A$2:$A$2629,AS$4,'Retiro Mensual'!$B$2:$B$2629,$B242,'Retiro Mensual'!$C$2:$C$2629,AS$5)</f>
        <v>0</v>
      </c>
      <c r="AT242" s="13">
        <f>SUMIFS('Retiro Mensual'!$E$2:$E$2629,'Retiro Mensual'!$A$2:$A$2629,AT$4,'Retiro Mensual'!$B$2:$B$2629,$B242,'Retiro Mensual'!$C$2:$C$2629,AT$5)</f>
        <v>0</v>
      </c>
      <c r="AU242" s="13">
        <f>SUMIFS('Retiro Mensual'!$E$2:$E$2629,'Retiro Mensual'!$A$2:$A$2629,AU$4,'Retiro Mensual'!$B$2:$B$2629,$B242,'Retiro Mensual'!$C$2:$C$2629,AU$5)</f>
        <v>0</v>
      </c>
      <c r="AV242" s="13">
        <f>SUMIFS('Retiro Mensual'!$E$2:$E$2629,'Retiro Mensual'!$A$2:$A$2629,AV$4,'Retiro Mensual'!$B$2:$B$2629,$B242,'Retiro Mensual'!$C$2:$C$2629,AV$5)</f>
        <v>0</v>
      </c>
      <c r="AW242" s="13">
        <f>SUMIFS('Retiro Mensual'!$E$2:$E$2629,'Retiro Mensual'!$A$2:$A$2629,AW$4,'Retiro Mensual'!$B$2:$B$2629,$B242,'Retiro Mensual'!$C$2:$C$2629,AW$5)</f>
        <v>0</v>
      </c>
      <c r="AX242" s="13">
        <f>SUMIFS('Retiro Mensual'!$E$2:$E$2629,'Retiro Mensual'!$A$2:$A$2629,AX$4,'Retiro Mensual'!$B$2:$B$2629,$B242,'Retiro Mensual'!$C$2:$C$2629,AX$5)</f>
        <v>0</v>
      </c>
      <c r="AY242" s="14">
        <f>SUMIFS('Retiro Mensual'!$E$2:$E$2629,'Retiro Mensual'!$A$2:$A$2629,AY$4,'Retiro Mensual'!$B$2:$B$2629,$B242,'Retiro Mensual'!$C$2:$C$2629,AY$5)</f>
        <v>0</v>
      </c>
      <c r="AZ242" s="12">
        <f>SUMIFS('Retiro Mensual'!$E$2:$E$2629,'Retiro Mensual'!$A$2:$A$2629,AZ$4,'Retiro Mensual'!$B$2:$B$2629,$B242,'Retiro Mensual'!$C$2:$C$2629,AZ$5)</f>
        <v>0</v>
      </c>
      <c r="BA242" s="13">
        <f>SUMIFS('Retiro Mensual'!$E$2:$E$2629,'Retiro Mensual'!$A$2:$A$2629,BA$4,'Retiro Mensual'!$B$2:$B$2629,$B242,'Retiro Mensual'!$C$2:$C$2629,BA$5)</f>
        <v>0</v>
      </c>
      <c r="BB242" s="13">
        <f>SUMIFS('Retiro Mensual'!$E$2:$E$2629,'Retiro Mensual'!$A$2:$A$2629,BB$4,'Retiro Mensual'!$B$2:$B$2629,$B242,'Retiro Mensual'!$C$2:$C$2629,BB$5)</f>
        <v>0</v>
      </c>
      <c r="BC242" s="13">
        <f>SUMIFS('Retiro Mensual'!$E$2:$E$2629,'Retiro Mensual'!$A$2:$A$2629,BC$4,'Retiro Mensual'!$B$2:$B$2629,$B242,'Retiro Mensual'!$C$2:$C$2629,BC$5)</f>
        <v>0</v>
      </c>
      <c r="BD242" s="13">
        <f>SUMIFS('Retiro Mensual'!$E$2:$E$2629,'Retiro Mensual'!$A$2:$A$2629,BD$4,'Retiro Mensual'!$B$2:$B$2629,$B242,'Retiro Mensual'!$C$2:$C$2629,BD$5)</f>
        <v>0</v>
      </c>
      <c r="BE242" s="13">
        <f>SUMIFS('Retiro Mensual'!$E$2:$E$2629,'Retiro Mensual'!$A$2:$A$2629,BE$4,'Retiro Mensual'!$B$2:$B$2629,$B242,'Retiro Mensual'!$C$2:$C$2629,BE$5)</f>
        <v>0</v>
      </c>
      <c r="BF242" s="13">
        <f>SUMIFS('Retiro Mensual'!$E$2:$E$2629,'Retiro Mensual'!$A$2:$A$2629,BF$4,'Retiro Mensual'!$B$2:$B$2629,$B242,'Retiro Mensual'!$C$2:$C$2629,BF$5)</f>
        <v>0</v>
      </c>
      <c r="BG242" s="13">
        <f>SUMIFS('Retiro Mensual'!$E$2:$E$2629,'Retiro Mensual'!$A$2:$A$2629,BG$4,'Retiro Mensual'!$B$2:$B$2629,$B242,'Retiro Mensual'!$C$2:$C$2629,BG$5)</f>
        <v>0</v>
      </c>
      <c r="BH242" s="13">
        <f>SUMIFS('Retiro Mensual'!$E$2:$E$2629,'Retiro Mensual'!$A$2:$A$2629,BH$4,'Retiro Mensual'!$B$2:$B$2629,$B242,'Retiro Mensual'!$C$2:$C$2629,BH$5)</f>
        <v>0</v>
      </c>
      <c r="BI242" s="13">
        <f>SUMIFS('Retiro Mensual'!$E$2:$E$2629,'Retiro Mensual'!$A$2:$A$2629,BI$4,'Retiro Mensual'!$B$2:$B$2629,$B242,'Retiro Mensual'!$C$2:$C$2629,BI$5)</f>
        <v>0</v>
      </c>
      <c r="BJ242" s="13">
        <f>SUMIFS('Retiro Mensual'!$E$2:$E$2629,'Retiro Mensual'!$A$2:$A$2629,BJ$4,'Retiro Mensual'!$B$2:$B$2629,$B242,'Retiro Mensual'!$C$2:$C$2629,BJ$5)</f>
        <v>0</v>
      </c>
      <c r="BK242" s="14">
        <f>SUMIFS('Retiro Mensual'!$E$2:$E$2629,'Retiro Mensual'!$A$2:$A$2629,BK$4,'Retiro Mensual'!$B$2:$B$2629,$B242,'Retiro Mensual'!$C$2:$C$2629,BK$5)</f>
        <v>0</v>
      </c>
      <c r="BL242" s="12">
        <f>SUMIFS('Retiro Mensual'!$E$2:$E$2629,'Retiro Mensual'!$A$2:$A$2629,BL$4,'Retiro Mensual'!$B$2:$B$2629,$B242,'Retiro Mensual'!$C$2:$C$2629,BL$5)</f>
        <v>0</v>
      </c>
      <c r="BM242" s="13">
        <f>SUMIFS('Retiro Mensual'!$E$2:$E$2629,'Retiro Mensual'!$A$2:$A$2629,BM$4,'Retiro Mensual'!$B$2:$B$2629,$B242,'Retiro Mensual'!$C$2:$C$2629,BM$5)</f>
        <v>0</v>
      </c>
      <c r="BN242" s="13">
        <f>SUMIFS('Retiro Mensual'!$E$2:$E$2629,'Retiro Mensual'!$A$2:$A$2629,BN$4,'Retiro Mensual'!$B$2:$B$2629,$B242,'Retiro Mensual'!$C$2:$C$2629,BN$5)</f>
        <v>0</v>
      </c>
      <c r="BO242" s="13">
        <f>SUMIFS('Retiro Mensual'!$E$2:$E$2629,'Retiro Mensual'!$A$2:$A$2629,BO$4,'Retiro Mensual'!$B$2:$B$2629,$B242,'Retiro Mensual'!$C$2:$C$2629,BO$5)</f>
        <v>0</v>
      </c>
      <c r="BP242" s="13">
        <f>SUMIFS('Retiro Mensual'!$E$2:$E$2629,'Retiro Mensual'!$A$2:$A$2629,BP$4,'Retiro Mensual'!$B$2:$B$2629,$B242,'Retiro Mensual'!$C$2:$C$2629,BP$5)</f>
        <v>0</v>
      </c>
      <c r="BQ242" s="13">
        <f>SUMIFS('Retiro Mensual'!$E$2:$E$2629,'Retiro Mensual'!$A$2:$A$2629,BQ$4,'Retiro Mensual'!$B$2:$B$2629,$B242,'Retiro Mensual'!$C$2:$C$2629,BQ$5)</f>
        <v>0</v>
      </c>
      <c r="BR242" s="13">
        <f>SUMIFS('Retiro Mensual'!$E$2:$E$2629,'Retiro Mensual'!$A$2:$A$2629,BR$4,'Retiro Mensual'!$B$2:$B$2629,$B242,'Retiro Mensual'!$C$2:$C$2629,BR$5)</f>
        <v>0</v>
      </c>
      <c r="BS242" s="13">
        <f>SUMIFS('Retiro Mensual'!$E$2:$E$2629,'Retiro Mensual'!$A$2:$A$2629,BS$4,'Retiro Mensual'!$B$2:$B$2629,$B242,'Retiro Mensual'!$C$2:$C$2629,BS$5)</f>
        <v>0</v>
      </c>
      <c r="BT242" s="13">
        <f>SUMIFS('Retiro Mensual'!$E$2:$E$2629,'Retiro Mensual'!$A$2:$A$2629,BT$4,'Retiro Mensual'!$B$2:$B$2629,$B242,'Retiro Mensual'!$C$2:$C$2629,BT$5)</f>
        <v>0</v>
      </c>
      <c r="BU242" s="13">
        <f>SUMIFS('Retiro Mensual'!$E$2:$E$2629,'Retiro Mensual'!$A$2:$A$2629,BU$4,'Retiro Mensual'!$B$2:$B$2629,$B242,'Retiro Mensual'!$C$2:$C$2629,BU$5)</f>
        <v>0</v>
      </c>
      <c r="BV242" s="13">
        <f>SUMIFS('Retiro Mensual'!$E$2:$E$2629,'Retiro Mensual'!$A$2:$A$2629,BV$4,'Retiro Mensual'!$B$2:$B$2629,$B242,'Retiro Mensual'!$C$2:$C$2629,BV$5)</f>
        <v>0</v>
      </c>
      <c r="BW242" s="14">
        <f>SUMIFS('Retiro Mensual'!$E$2:$E$2629,'Retiro Mensual'!$A$2:$A$2629,BW$4,'Retiro Mensual'!$B$2:$B$2629,$B242,'Retiro Mensual'!$C$2:$C$2629,BW$5)</f>
        <v>0</v>
      </c>
      <c r="BX242" s="13"/>
      <c r="BY242" s="12">
        <f>SUMIFS('Compra Ventas'!$E$2:$E$2700,'Compra Ventas'!$A$2:$A$2700,BY$4,'Compra Ventas'!$B$2:$B$2700,$B242,'Compra Ventas'!$C$2:$C$2700,BY$5)</f>
        <v>0</v>
      </c>
      <c r="BZ242" s="13">
        <f>SUMIFS('Compra Ventas'!$E$2:$E$2700,'Compra Ventas'!$A$2:$A$2700,BZ$4,'Compra Ventas'!$B$2:$B$2700,$B242,'Compra Ventas'!$C$2:$C$2700,BZ$5)</f>
        <v>0</v>
      </c>
      <c r="CA242" s="13">
        <f>SUMIFS('Compra Ventas'!$E$2:$E$2700,'Compra Ventas'!$A$2:$A$2700,CA$4,'Compra Ventas'!$B$2:$B$2700,$B242,'Compra Ventas'!$C$2:$C$2700,CA$5)</f>
        <v>0</v>
      </c>
      <c r="CB242" s="13">
        <f>SUMIFS('Compra Ventas'!$E$2:$E$2700,'Compra Ventas'!$A$2:$A$2700,CB$4,'Compra Ventas'!$B$2:$B$2700,$B242,'Compra Ventas'!$C$2:$C$2700,CB$5)</f>
        <v>0</v>
      </c>
      <c r="CC242" s="13">
        <f>SUMIFS('Compra Ventas'!$E$2:$E$2700,'Compra Ventas'!$A$2:$A$2700,CC$4,'Compra Ventas'!$B$2:$B$2700,$B242,'Compra Ventas'!$C$2:$C$2700,CC$5)</f>
        <v>0</v>
      </c>
      <c r="CD242" s="13">
        <f>SUMIFS('Compra Ventas'!$E$2:$E$2700,'Compra Ventas'!$A$2:$A$2700,CD$4,'Compra Ventas'!$B$2:$B$2700,$B242,'Compra Ventas'!$C$2:$C$2700,CD$5)</f>
        <v>0</v>
      </c>
      <c r="CE242" s="13">
        <f>SUMIFS('Compra Ventas'!$E$2:$E$2700,'Compra Ventas'!$A$2:$A$2700,CE$4,'Compra Ventas'!$B$2:$B$2700,$B242,'Compra Ventas'!$C$2:$C$2700,CE$5)</f>
        <v>0</v>
      </c>
      <c r="CF242" s="13">
        <f>SUMIFS('Compra Ventas'!$E$2:$E$2700,'Compra Ventas'!$A$2:$A$2700,CF$4,'Compra Ventas'!$B$2:$B$2700,$B242,'Compra Ventas'!$C$2:$C$2700,CF$5)</f>
        <v>0</v>
      </c>
      <c r="CG242" s="13">
        <f>SUMIFS('Compra Ventas'!$E$2:$E$2700,'Compra Ventas'!$A$2:$A$2700,CG$4,'Compra Ventas'!$B$2:$B$2700,$B242,'Compra Ventas'!$C$2:$C$2700,CG$5)</f>
        <v>0</v>
      </c>
      <c r="CH242" s="13">
        <f>SUMIFS('Compra Ventas'!$E$2:$E$2700,'Compra Ventas'!$A$2:$A$2700,CH$4,'Compra Ventas'!$B$2:$B$2700,$B242,'Compra Ventas'!$C$2:$C$2700,CH$5)</f>
        <v>0</v>
      </c>
      <c r="CI242" s="13">
        <f>SUMIFS('Compra Ventas'!$E$2:$E$2700,'Compra Ventas'!$A$2:$A$2700,CI$4,'Compra Ventas'!$B$2:$B$2700,$B242,'Compra Ventas'!$C$2:$C$2700,CI$5)</f>
        <v>0</v>
      </c>
      <c r="CJ242" s="14">
        <f>SUMIFS('Compra Ventas'!$E$2:$E$2700,'Compra Ventas'!$A$2:$A$2700,CJ$4,'Compra Ventas'!$B$2:$B$2700,$B242,'Compra Ventas'!$C$2:$C$2700,CJ$5)</f>
        <v>0</v>
      </c>
      <c r="CK242" s="12">
        <f>SUMIFS('Compra Ventas'!$E$2:$E$2700,'Compra Ventas'!$A$2:$A$2700,CK$4,'Compra Ventas'!$B$2:$B$2700,$B242,'Compra Ventas'!$C$2:$C$2700,CK$5)</f>
        <v>0</v>
      </c>
      <c r="CL242" s="13">
        <f>SUMIFS('Compra Ventas'!$E$2:$E$2700,'Compra Ventas'!$A$2:$A$2700,CL$4,'Compra Ventas'!$B$2:$B$2700,$B242,'Compra Ventas'!$C$2:$C$2700,CL$5)</f>
        <v>0</v>
      </c>
      <c r="CM242" s="13">
        <f>SUMIFS('Compra Ventas'!$E$2:$E$2700,'Compra Ventas'!$A$2:$A$2700,CM$4,'Compra Ventas'!$B$2:$B$2700,$B242,'Compra Ventas'!$C$2:$C$2700,CM$5)</f>
        <v>0</v>
      </c>
      <c r="CN242" s="13">
        <f>SUMIFS('Compra Ventas'!$E$2:$E$2700,'Compra Ventas'!$A$2:$A$2700,CN$4,'Compra Ventas'!$B$2:$B$2700,$B242,'Compra Ventas'!$C$2:$C$2700,CN$5)</f>
        <v>0</v>
      </c>
      <c r="CO242" s="13">
        <f>SUMIFS('Compra Ventas'!$E$2:$E$2700,'Compra Ventas'!$A$2:$A$2700,CO$4,'Compra Ventas'!$B$2:$B$2700,$B242,'Compra Ventas'!$C$2:$C$2700,CO$5)</f>
        <v>0</v>
      </c>
      <c r="CP242" s="13">
        <f>SUMIFS('Compra Ventas'!$E$2:$E$2700,'Compra Ventas'!$A$2:$A$2700,CP$4,'Compra Ventas'!$B$2:$B$2700,$B242,'Compra Ventas'!$C$2:$C$2700,CP$5)</f>
        <v>0</v>
      </c>
      <c r="CQ242" s="13">
        <f>SUMIFS('Compra Ventas'!$E$2:$E$2700,'Compra Ventas'!$A$2:$A$2700,CQ$4,'Compra Ventas'!$B$2:$B$2700,$B242,'Compra Ventas'!$C$2:$C$2700,CQ$5)</f>
        <v>0</v>
      </c>
      <c r="CR242" s="13">
        <f>SUMIFS('Compra Ventas'!$E$2:$E$2700,'Compra Ventas'!$A$2:$A$2700,CR$4,'Compra Ventas'!$B$2:$B$2700,$B242,'Compra Ventas'!$C$2:$C$2700,CR$5)</f>
        <v>0</v>
      </c>
      <c r="CS242" s="13">
        <f>SUMIFS('Compra Ventas'!$E$2:$E$2700,'Compra Ventas'!$A$2:$A$2700,CS$4,'Compra Ventas'!$B$2:$B$2700,$B242,'Compra Ventas'!$C$2:$C$2700,CS$5)</f>
        <v>0</v>
      </c>
      <c r="CT242" s="13">
        <f>SUMIFS('Compra Ventas'!$E$2:$E$2700,'Compra Ventas'!$A$2:$A$2700,CT$4,'Compra Ventas'!$B$2:$B$2700,$B242,'Compra Ventas'!$C$2:$C$2700,CT$5)</f>
        <v>0</v>
      </c>
      <c r="CU242" s="13">
        <f>SUMIFS('Compra Ventas'!$E$2:$E$2700,'Compra Ventas'!$A$2:$A$2700,CU$4,'Compra Ventas'!$B$2:$B$2700,$B242,'Compra Ventas'!$C$2:$C$2700,CU$5)</f>
        <v>0</v>
      </c>
      <c r="CV242" s="14">
        <f>SUMIFS('Compra Ventas'!$E$2:$E$2700,'Compra Ventas'!$A$2:$A$2700,CV$4,'Compra Ventas'!$B$2:$B$2700,$B242,'Compra Ventas'!$C$2:$C$2700,CV$5)</f>
        <v>0</v>
      </c>
      <c r="CW242" s="12">
        <f>SUMIFS('Compra Ventas'!$E$2:$E$2700,'Compra Ventas'!$A$2:$A$2700,CW$4,'Compra Ventas'!$B$2:$B$2700,$B242,'Compra Ventas'!$C$2:$C$2700,CW$5)</f>
        <v>0</v>
      </c>
      <c r="CX242" s="13">
        <f>SUMIFS('Compra Ventas'!$E$2:$E$2700,'Compra Ventas'!$A$2:$A$2700,CX$4,'Compra Ventas'!$B$2:$B$2700,$B242,'Compra Ventas'!$C$2:$C$2700,CX$5)</f>
        <v>0</v>
      </c>
      <c r="CY242" s="13">
        <f>SUMIFS('Compra Ventas'!$E$2:$E$2700,'Compra Ventas'!$A$2:$A$2700,CY$4,'Compra Ventas'!$B$2:$B$2700,$B242,'Compra Ventas'!$C$2:$C$2700,CY$5)</f>
        <v>0</v>
      </c>
      <c r="CZ242" s="13">
        <f>SUMIFS('Compra Ventas'!$E$2:$E$2700,'Compra Ventas'!$A$2:$A$2700,CZ$4,'Compra Ventas'!$B$2:$B$2700,$B242,'Compra Ventas'!$C$2:$C$2700,CZ$5)</f>
        <v>0</v>
      </c>
      <c r="DA242" s="13">
        <f>SUMIFS('Compra Ventas'!$E$2:$E$2700,'Compra Ventas'!$A$2:$A$2700,DA$4,'Compra Ventas'!$B$2:$B$2700,$B242,'Compra Ventas'!$C$2:$C$2700,DA$5)</f>
        <v>0</v>
      </c>
      <c r="DB242" s="13">
        <f>SUMIFS('Compra Ventas'!$E$2:$E$2700,'Compra Ventas'!$A$2:$A$2700,DB$4,'Compra Ventas'!$B$2:$B$2700,$B242,'Compra Ventas'!$C$2:$C$2700,DB$5)</f>
        <v>0</v>
      </c>
      <c r="DC242" s="13">
        <f>SUMIFS('Compra Ventas'!$E$2:$E$2700,'Compra Ventas'!$A$2:$A$2700,DC$4,'Compra Ventas'!$B$2:$B$2700,$B242,'Compra Ventas'!$C$2:$C$2700,DC$5)</f>
        <v>0</v>
      </c>
      <c r="DD242" s="13">
        <f>SUMIFS('Compra Ventas'!$E$2:$E$2700,'Compra Ventas'!$A$2:$A$2700,DD$4,'Compra Ventas'!$B$2:$B$2700,$B242,'Compra Ventas'!$C$2:$C$2700,DD$5)</f>
        <v>0</v>
      </c>
      <c r="DE242" s="13">
        <f>SUMIFS('Compra Ventas'!$E$2:$E$2700,'Compra Ventas'!$A$2:$A$2700,DE$4,'Compra Ventas'!$B$2:$B$2700,$B242,'Compra Ventas'!$C$2:$C$2700,DE$5)</f>
        <v>0</v>
      </c>
      <c r="DF242" s="13">
        <f>SUMIFS('Compra Ventas'!$E$2:$E$2700,'Compra Ventas'!$A$2:$A$2700,DF$4,'Compra Ventas'!$B$2:$B$2700,$B242,'Compra Ventas'!$C$2:$C$2700,DF$5)</f>
        <v>0</v>
      </c>
      <c r="DG242" s="13">
        <f>SUMIFS('Compra Ventas'!$E$2:$E$2700,'Compra Ventas'!$A$2:$A$2700,DG$4,'Compra Ventas'!$B$2:$B$2700,$B242,'Compra Ventas'!$C$2:$C$2700,DG$5)</f>
        <v>0</v>
      </c>
      <c r="DH242" s="14">
        <f>SUMIFS('Compra Ventas'!$E$2:$E$2700,'Compra Ventas'!$A$2:$A$2700,DH$4,'Compra Ventas'!$B$2:$B$2700,$B242,'Compra Ventas'!$C$2:$C$2700,DH$5)</f>
        <v>0</v>
      </c>
      <c r="DI242" s="84"/>
      <c r="DJ242" s="98">
        <f>SUMIFS('Ajuste Ciclado'!D$5:D$47,'Ajuste Ciclado'!$C$5:$C$47,Balance!DJ$4,'Ajuste Ciclado'!$B$5:$B$47,Balance!$B242)</f>
        <v>0</v>
      </c>
      <c r="DK242" s="99">
        <f>SUMIFS('Ajuste Ciclado'!E$5:E$47,'Ajuste Ciclado'!$C$5:$C$47,Balance!DK$4,'Ajuste Ciclado'!$B$5:$B$47,Balance!$B242)</f>
        <v>0</v>
      </c>
      <c r="DL242" s="99">
        <f>SUMIFS('Ajuste Ciclado'!F$5:F$47,'Ajuste Ciclado'!$C$5:$C$47,Balance!DL$4,'Ajuste Ciclado'!$B$5:$B$47,Balance!$B242)</f>
        <v>0</v>
      </c>
      <c r="DM242" s="99">
        <f>SUMIFS('Ajuste Ciclado'!G$5:G$47,'Ajuste Ciclado'!$C$5:$C$47,Balance!DM$4,'Ajuste Ciclado'!$B$5:$B$47,Balance!$B242)</f>
        <v>0</v>
      </c>
      <c r="DN242" s="99">
        <f>SUMIFS('Ajuste Ciclado'!H$5:H$47,'Ajuste Ciclado'!$C$5:$C$47,Balance!DN$4,'Ajuste Ciclado'!$B$5:$B$47,Balance!$B242)</f>
        <v>0</v>
      </c>
      <c r="DO242" s="99">
        <f>SUMIFS('Ajuste Ciclado'!I$5:I$47,'Ajuste Ciclado'!$C$5:$C$47,Balance!DO$4,'Ajuste Ciclado'!$B$5:$B$47,Balance!$B242)</f>
        <v>0</v>
      </c>
      <c r="DP242" s="99">
        <f>SUMIFS('Ajuste Ciclado'!J$5:J$47,'Ajuste Ciclado'!$C$5:$C$47,Balance!DP$4,'Ajuste Ciclado'!$B$5:$B$47,Balance!$B242)</f>
        <v>0</v>
      </c>
      <c r="DQ242" s="99">
        <f>SUMIFS('Ajuste Ciclado'!K$5:K$47,'Ajuste Ciclado'!$C$5:$C$47,Balance!DQ$4,'Ajuste Ciclado'!$B$5:$B$47,Balance!$B242)</f>
        <v>0</v>
      </c>
      <c r="DR242" s="99">
        <f>SUMIFS('Ajuste Ciclado'!L$5:L$47,'Ajuste Ciclado'!$C$5:$C$47,Balance!DR$4,'Ajuste Ciclado'!$B$5:$B$47,Balance!$B242)</f>
        <v>0</v>
      </c>
      <c r="DS242" s="99">
        <f>SUMIFS('Ajuste Ciclado'!M$5:M$47,'Ajuste Ciclado'!$C$5:$C$47,Balance!DS$4,'Ajuste Ciclado'!$B$5:$B$47,Balance!$B242)</f>
        <v>0</v>
      </c>
      <c r="DT242" s="99">
        <f>SUMIFS('Ajuste Ciclado'!N$5:N$47,'Ajuste Ciclado'!$C$5:$C$47,Balance!DT$4,'Ajuste Ciclado'!$B$5:$B$47,Balance!$B242)</f>
        <v>0</v>
      </c>
      <c r="DU242" s="100">
        <f>SUMIFS('Ajuste Ciclado'!O$5:O$47,'Ajuste Ciclado'!$C$5:$C$47,Balance!DU$4,'Ajuste Ciclado'!$B$5:$B$47,Balance!$B242)</f>
        <v>0</v>
      </c>
      <c r="DV242" s="98">
        <f>SUMIFS('Ajuste Ciclado'!D$5:D$47,'Ajuste Ciclado'!$C$5:$C$47,Balance!DV$4,'Ajuste Ciclado'!$B$5:$B$47,Balance!$B242)</f>
        <v>0</v>
      </c>
      <c r="DW242" s="99">
        <f>SUMIFS('Ajuste Ciclado'!E$5:E$47,'Ajuste Ciclado'!$C$5:$C$47,Balance!DW$4,'Ajuste Ciclado'!$B$5:$B$47,Balance!$B242)</f>
        <v>0</v>
      </c>
      <c r="DX242" s="99">
        <f>SUMIFS('Ajuste Ciclado'!F$5:F$47,'Ajuste Ciclado'!$C$5:$C$47,Balance!DX$4,'Ajuste Ciclado'!$B$5:$B$47,Balance!$B242)</f>
        <v>0</v>
      </c>
      <c r="DY242" s="99">
        <f>SUMIFS('Ajuste Ciclado'!G$5:G$47,'Ajuste Ciclado'!$C$5:$C$47,Balance!DY$4,'Ajuste Ciclado'!$B$5:$B$47,Balance!$B242)</f>
        <v>0</v>
      </c>
      <c r="DZ242" s="99">
        <f>SUMIFS('Ajuste Ciclado'!H$5:H$47,'Ajuste Ciclado'!$C$5:$C$47,Balance!DZ$4,'Ajuste Ciclado'!$B$5:$B$47,Balance!$B242)</f>
        <v>0</v>
      </c>
      <c r="EA242" s="99">
        <f>SUMIFS('Ajuste Ciclado'!I$5:I$47,'Ajuste Ciclado'!$C$5:$C$47,Balance!EA$4,'Ajuste Ciclado'!$B$5:$B$47,Balance!$B242)</f>
        <v>0</v>
      </c>
      <c r="EB242" s="99">
        <f>SUMIFS('Ajuste Ciclado'!J$5:J$47,'Ajuste Ciclado'!$C$5:$C$47,Balance!EB$4,'Ajuste Ciclado'!$B$5:$B$47,Balance!$B242)</f>
        <v>0</v>
      </c>
      <c r="EC242" s="99">
        <f>SUMIFS('Ajuste Ciclado'!K$5:K$47,'Ajuste Ciclado'!$C$5:$C$47,Balance!EC$4,'Ajuste Ciclado'!$B$5:$B$47,Balance!$B242)</f>
        <v>0</v>
      </c>
      <c r="ED242" s="99">
        <f>SUMIFS('Ajuste Ciclado'!L$5:L$47,'Ajuste Ciclado'!$C$5:$C$47,Balance!ED$4,'Ajuste Ciclado'!$B$5:$B$47,Balance!$B242)</f>
        <v>0</v>
      </c>
      <c r="EE242" s="99">
        <f>SUMIFS('Ajuste Ciclado'!M$5:M$47,'Ajuste Ciclado'!$C$5:$C$47,Balance!EE$4,'Ajuste Ciclado'!$B$5:$B$47,Balance!$B242)</f>
        <v>0</v>
      </c>
      <c r="EF242" s="99">
        <f>SUMIFS('Ajuste Ciclado'!N$5:N$47,'Ajuste Ciclado'!$C$5:$C$47,Balance!EF$4,'Ajuste Ciclado'!$B$5:$B$47,Balance!$B242)</f>
        <v>0</v>
      </c>
      <c r="EG242" s="100">
        <f>SUMIFS('Ajuste Ciclado'!O$5:O$47,'Ajuste Ciclado'!$C$5:$C$47,Balance!EG$4,'Ajuste Ciclado'!$B$5:$B$47,Balance!$B242)</f>
        <v>0</v>
      </c>
      <c r="EH242" s="98">
        <f>SUMIFS('Ajuste Ciclado'!D$5:D$47,'Ajuste Ciclado'!$C$5:$C$47,Balance!EH$4,'Ajuste Ciclado'!$B$5:$B$47,Balance!$B242)</f>
        <v>0</v>
      </c>
      <c r="EI242" s="99">
        <f>SUMIFS('Ajuste Ciclado'!E$5:E$47,'Ajuste Ciclado'!$C$5:$C$47,Balance!EI$4,'Ajuste Ciclado'!$B$5:$B$47,Balance!$B242)</f>
        <v>0</v>
      </c>
      <c r="EJ242" s="99">
        <f>SUMIFS('Ajuste Ciclado'!F$5:F$47,'Ajuste Ciclado'!$C$5:$C$47,Balance!EJ$4,'Ajuste Ciclado'!$B$5:$B$47,Balance!$B242)</f>
        <v>0</v>
      </c>
      <c r="EK242" s="99">
        <f>SUMIFS('Ajuste Ciclado'!G$5:G$47,'Ajuste Ciclado'!$C$5:$C$47,Balance!EK$4,'Ajuste Ciclado'!$B$5:$B$47,Balance!$B242)</f>
        <v>0</v>
      </c>
      <c r="EL242" s="99">
        <f>SUMIFS('Ajuste Ciclado'!H$5:H$47,'Ajuste Ciclado'!$C$5:$C$47,Balance!EL$4,'Ajuste Ciclado'!$B$5:$B$47,Balance!$B242)</f>
        <v>0</v>
      </c>
      <c r="EM242" s="99">
        <f>SUMIFS('Ajuste Ciclado'!I$5:I$47,'Ajuste Ciclado'!$C$5:$C$47,Balance!EM$4,'Ajuste Ciclado'!$B$5:$B$47,Balance!$B242)</f>
        <v>0</v>
      </c>
      <c r="EN242" s="99">
        <f>SUMIFS('Ajuste Ciclado'!J$5:J$47,'Ajuste Ciclado'!$C$5:$C$47,Balance!EN$4,'Ajuste Ciclado'!$B$5:$B$47,Balance!$B242)</f>
        <v>0</v>
      </c>
      <c r="EO242" s="99">
        <f>SUMIFS('Ajuste Ciclado'!K$5:K$47,'Ajuste Ciclado'!$C$5:$C$47,Balance!EO$4,'Ajuste Ciclado'!$B$5:$B$47,Balance!$B242)</f>
        <v>0</v>
      </c>
      <c r="EP242" s="99">
        <f>SUMIFS('Ajuste Ciclado'!L$5:L$47,'Ajuste Ciclado'!$C$5:$C$47,Balance!EP$4,'Ajuste Ciclado'!$B$5:$B$47,Balance!$B242)</f>
        <v>0</v>
      </c>
      <c r="EQ242" s="99">
        <f>SUMIFS('Ajuste Ciclado'!M$5:M$47,'Ajuste Ciclado'!$C$5:$C$47,Balance!EQ$4,'Ajuste Ciclado'!$B$5:$B$47,Balance!$B242)</f>
        <v>0</v>
      </c>
      <c r="ER242" s="99">
        <f>SUMIFS('Ajuste Ciclado'!N$5:N$47,'Ajuste Ciclado'!$C$5:$C$47,Balance!ER$4,'Ajuste Ciclado'!$B$5:$B$47,Balance!$B242)</f>
        <v>0</v>
      </c>
      <c r="ES242" s="100">
        <f>SUMIFS('Ajuste Ciclado'!O$5:O$47,'Ajuste Ciclado'!$C$5:$C$47,Balance!ES$4,'Ajuste Ciclado'!$B$5:$B$47,Balance!$B242)</f>
        <v>0</v>
      </c>
      <c r="ET242" s="84"/>
      <c r="EU242" s="12">
        <f t="shared" si="328"/>
        <v>53675.014311723076</v>
      </c>
      <c r="EV242" s="13">
        <f t="shared" si="293"/>
        <v>41545.911131494438</v>
      </c>
      <c r="EW242" s="13">
        <f t="shared" si="294"/>
        <v>43824.664003888887</v>
      </c>
      <c r="EX242" s="13">
        <f t="shared" si="295"/>
        <v>26321.68874737891</v>
      </c>
      <c r="EY242" s="13">
        <f t="shared" si="296"/>
        <v>20099.269709137508</v>
      </c>
      <c r="EZ242" s="13">
        <f t="shared" si="297"/>
        <v>16623.257734189439</v>
      </c>
      <c r="FA242" s="13">
        <f t="shared" si="298"/>
        <v>19524.790601477049</v>
      </c>
      <c r="FB242" s="13">
        <f t="shared" si="299"/>
        <v>26518.168561758081</v>
      </c>
      <c r="FC242" s="13">
        <f t="shared" si="300"/>
        <v>29973.241354644801</v>
      </c>
      <c r="FD242" s="13">
        <f t="shared" si="301"/>
        <v>7624.9754257311097</v>
      </c>
      <c r="FE242" s="13">
        <f t="shared" si="302"/>
        <v>1544.5562728497271</v>
      </c>
      <c r="FF242" s="14">
        <f t="shared" si="303"/>
        <v>3823.3063674361319</v>
      </c>
      <c r="FG242" s="12">
        <f t="shared" si="304"/>
        <v>53773.429581623161</v>
      </c>
      <c r="FH242" s="13">
        <f t="shared" si="305"/>
        <v>41643.615713176921</v>
      </c>
      <c r="FI242" s="13">
        <f t="shared" si="306"/>
        <v>44222.142974657298</v>
      </c>
      <c r="FJ242" s="13">
        <f t="shared" si="307"/>
        <v>27805.24734047371</v>
      </c>
      <c r="FK242" s="13">
        <f t="shared" si="308"/>
        <v>19962.379313455411</v>
      </c>
      <c r="FL242" s="13">
        <f t="shared" si="309"/>
        <v>16653.23323992786</v>
      </c>
      <c r="FM242" s="13">
        <f t="shared" si="310"/>
        <v>20172.811944759909</v>
      </c>
      <c r="FN242" s="13">
        <f t="shared" si="311"/>
        <v>26675.453034713599</v>
      </c>
      <c r="FO242" s="13">
        <f t="shared" si="312"/>
        <v>30328.22943639545</v>
      </c>
      <c r="FP242" s="13">
        <f t="shared" si="313"/>
        <v>11553.888948675551</v>
      </c>
      <c r="FQ242" s="13">
        <f t="shared" si="314"/>
        <v>12613.373593893089</v>
      </c>
      <c r="FR242" s="14">
        <f t="shared" si="315"/>
        <v>19767.89097073202</v>
      </c>
      <c r="FS242" s="12">
        <f t="shared" si="316"/>
        <v>53794.465830023692</v>
      </c>
      <c r="FT242" s="13">
        <f t="shared" si="317"/>
        <v>41639.690115271267</v>
      </c>
      <c r="FU242" s="13">
        <f t="shared" si="318"/>
        <v>44070.854062623177</v>
      </c>
      <c r="FV242" s="13">
        <f t="shared" si="319"/>
        <v>27617.82904097443</v>
      </c>
      <c r="FW242" s="13">
        <f t="shared" si="320"/>
        <v>20381.836142607921</v>
      </c>
      <c r="FX242" s="13">
        <f t="shared" si="321"/>
        <v>17422.277182524889</v>
      </c>
      <c r="FY242" s="13">
        <f t="shared" si="322"/>
        <v>21495.19586805009</v>
      </c>
      <c r="FZ242" s="13">
        <f t="shared" si="323"/>
        <v>29098.157128248211</v>
      </c>
      <c r="GA242" s="13">
        <f t="shared" si="324"/>
        <v>32377.429776296689</v>
      </c>
      <c r="GB242" s="13">
        <f t="shared" si="325"/>
        <v>26403.49024413255</v>
      </c>
      <c r="GC242" s="13">
        <f t="shared" si="326"/>
        <v>25877.360672347069</v>
      </c>
      <c r="GD242" s="14">
        <f t="shared" si="327"/>
        <v>32218.589956176311</v>
      </c>
      <c r="GE242" s="84"/>
      <c r="GF242" s="12">
        <f t="shared" si="329"/>
        <v>291098.84422170918</v>
      </c>
      <c r="GG242" s="13">
        <f t="shared" si="329"/>
        <v>325171.69609248394</v>
      </c>
      <c r="GH242" s="14">
        <f t="shared" si="329"/>
        <v>372397.17601927632</v>
      </c>
      <c r="GI242" s="6">
        <f t="shared" si="330"/>
        <v>1</v>
      </c>
      <c r="GJ242" s="12">
        <f t="shared" si="331"/>
        <v>0</v>
      </c>
      <c r="GK242" s="13">
        <f t="shared" si="332"/>
        <v>0</v>
      </c>
      <c r="GL242" s="14">
        <f t="shared" si="333"/>
        <v>0</v>
      </c>
      <c r="GM242" s="84"/>
      <c r="GN242" s="66">
        <f t="shared" si="334"/>
        <v>0</v>
      </c>
      <c r="GO242" s="84"/>
      <c r="GP242" s="63" t="str" cm="1">
        <f t="array" ref="GP242">INDEX($GF$4:$GH$4,1,GI242)</f>
        <v>Sample 1</v>
      </c>
      <c r="GQ242" s="12">
        <f t="shared" si="336"/>
        <v>1544.5562728497271</v>
      </c>
      <c r="GR242" s="13">
        <f t="shared" si="336"/>
        <v>3823.3063674361319</v>
      </c>
      <c r="GS242" s="14">
        <f t="shared" si="336"/>
        <v>7624.9754257311097</v>
      </c>
      <c r="GT242" s="12">
        <f t="shared" si="337"/>
        <v>11553.888948675551</v>
      </c>
      <c r="GU242" s="13">
        <f t="shared" si="337"/>
        <v>12613.373593893089</v>
      </c>
      <c r="GV242" s="14">
        <f t="shared" si="337"/>
        <v>16653.23323992786</v>
      </c>
      <c r="GW242" s="12">
        <f t="shared" si="338"/>
        <v>17422.277182524889</v>
      </c>
      <c r="GX242" s="13">
        <f t="shared" si="338"/>
        <v>20381.836142607921</v>
      </c>
      <c r="GY242" s="14">
        <f t="shared" si="338"/>
        <v>21495.19586805009</v>
      </c>
      <c r="GZ242" s="84" t="str">
        <f t="shared" si="290"/>
        <v>Sample 1</v>
      </c>
      <c r="HA242" s="12">
        <f t="shared" si="335"/>
        <v>0</v>
      </c>
      <c r="HB242" s="13">
        <f t="shared" si="335"/>
        <v>0</v>
      </c>
      <c r="HC242" s="14">
        <f t="shared" si="335"/>
        <v>0</v>
      </c>
      <c r="HD242" s="6">
        <f t="shared" si="291"/>
        <v>0</v>
      </c>
      <c r="HE242" s="84" t="str">
        <f t="shared" si="292"/>
        <v>Ok</v>
      </c>
    </row>
    <row r="243" spans="2:213" hidden="1" x14ac:dyDescent="0.3">
      <c r="B243" s="84" t="s">
        <v>243</v>
      </c>
      <c r="C243" s="12">
        <f>SUMIFS(Inyecciones!$E$2:$E$14185,Inyecciones!$A$2:$A$14185,Balance!C$4,Inyecciones!$B$2:$B$14185,Balance!$B243,Inyecciones!$C$2:$C$14185,Balance!C$5)</f>
        <v>154586.45177490139</v>
      </c>
      <c r="D243" s="13">
        <f>SUMIFS(Inyecciones!$E$2:$E$14185,Inyecciones!$A$2:$A$14185,Balance!D$4,Inyecciones!$B$2:$B$14185,Balance!$B243,Inyecciones!$C$2:$C$14185,Balance!D$5)</f>
        <v>139066.82478686841</v>
      </c>
      <c r="E243" s="13">
        <f>SUMIFS(Inyecciones!$E$2:$E$14185,Inyecciones!$A$2:$A$14185,Balance!E$4,Inyecciones!$B$2:$B$14185,Balance!$B243,Inyecciones!$C$2:$C$14185,Balance!E$5)</f>
        <v>135871.13710888309</v>
      </c>
      <c r="F243" s="13">
        <f>SUMIFS(Inyecciones!$E$2:$E$14185,Inyecciones!$A$2:$A$14185,Balance!F$4,Inyecciones!$B$2:$B$14185,Balance!$B243,Inyecciones!$C$2:$C$14185,Balance!F$5)</f>
        <v>92538.750127778083</v>
      </c>
      <c r="G243" s="13">
        <f>SUMIFS(Inyecciones!$E$2:$E$14185,Inyecciones!$A$2:$A$14185,Balance!G$4,Inyecciones!$B$2:$B$14185,Balance!$B243,Inyecciones!$C$2:$C$14185,Balance!G$5)</f>
        <v>71710.030459044196</v>
      </c>
      <c r="H243" s="13">
        <f>SUMIFS(Inyecciones!$E$2:$E$14185,Inyecciones!$A$2:$A$14185,Balance!H$4,Inyecciones!$B$2:$B$14185,Balance!$B243,Inyecciones!$C$2:$C$14185,Balance!H$5)</f>
        <v>44329.265029178598</v>
      </c>
      <c r="I243" s="13">
        <f>SUMIFS(Inyecciones!$E$2:$E$14185,Inyecciones!$A$2:$A$14185,Balance!I$4,Inyecciones!$B$2:$B$14185,Balance!$B243,Inyecciones!$C$2:$C$14185,Balance!I$5)</f>
        <v>51441.412709149838</v>
      </c>
      <c r="J243" s="13">
        <f>SUMIFS(Inyecciones!$E$2:$E$14185,Inyecciones!$A$2:$A$14185,Balance!J$4,Inyecciones!$B$2:$B$14185,Balance!$B243,Inyecciones!$C$2:$C$14185,Balance!J$5)</f>
        <v>74063.065817903116</v>
      </c>
      <c r="K243" s="13">
        <f>SUMIFS(Inyecciones!$E$2:$E$14185,Inyecciones!$A$2:$A$14185,Balance!K$4,Inyecciones!$B$2:$B$14185,Balance!$B243,Inyecciones!$C$2:$C$14185,Balance!K$5)</f>
        <v>83659.02852615506</v>
      </c>
      <c r="L243" s="13">
        <f>SUMIFS(Inyecciones!$E$2:$E$14185,Inyecciones!$A$2:$A$14185,Balance!L$4,Inyecciones!$B$2:$B$14185,Balance!$B243,Inyecciones!$C$2:$C$14185,Balance!L$5)</f>
        <v>21862.43742406226</v>
      </c>
      <c r="M243" s="13">
        <f>SUMIFS(Inyecciones!$E$2:$E$14185,Inyecciones!$A$2:$A$14185,Balance!M$4,Inyecciones!$B$2:$B$14185,Balance!$B243,Inyecciones!$C$2:$C$14185,Balance!M$5)</f>
        <v>11013.3683667238</v>
      </c>
      <c r="N243" s="14">
        <f>SUMIFS(Inyecciones!$E$2:$E$14185,Inyecciones!$A$2:$A$14185,Balance!N$4,Inyecciones!$B$2:$B$14185,Balance!$B243,Inyecciones!$C$2:$C$14185,Balance!N$5)</f>
        <v>17625.461016035559</v>
      </c>
      <c r="O243" s="12">
        <f>SUMIFS(Inyecciones!$E$2:$E$14185,Inyecciones!$A$2:$A$14185,Balance!O$4,Inyecciones!$B$2:$B$14185,Balance!$B243,Inyecciones!$C$2:$C$14185,Balance!O$5)</f>
        <v>154885.48522122859</v>
      </c>
      <c r="P243" s="13">
        <f>SUMIFS(Inyecciones!$E$2:$E$14185,Inyecciones!$A$2:$A$14185,Balance!P$4,Inyecciones!$B$2:$B$14185,Balance!$B243,Inyecciones!$C$2:$C$14185,Balance!P$5)</f>
        <v>139790.7758066743</v>
      </c>
      <c r="Q243" s="13">
        <f>SUMIFS(Inyecciones!$E$2:$E$14185,Inyecciones!$A$2:$A$14185,Balance!Q$4,Inyecciones!$B$2:$B$14185,Balance!$B243,Inyecciones!$C$2:$C$14185,Balance!Q$5)</f>
        <v>137184.1934456192</v>
      </c>
      <c r="R243" s="13">
        <f>SUMIFS(Inyecciones!$E$2:$E$14185,Inyecciones!$A$2:$A$14185,Balance!R$4,Inyecciones!$B$2:$B$14185,Balance!$B243,Inyecciones!$C$2:$C$14185,Balance!R$5)</f>
        <v>97931.251330797226</v>
      </c>
      <c r="S243" s="13">
        <f>SUMIFS(Inyecciones!$E$2:$E$14185,Inyecciones!$A$2:$A$14185,Balance!S$4,Inyecciones!$B$2:$B$14185,Balance!$B243,Inyecciones!$C$2:$C$14185,Balance!S$5)</f>
        <v>70608.313978104838</v>
      </c>
      <c r="T243" s="13">
        <f>SUMIFS(Inyecciones!$E$2:$E$14185,Inyecciones!$A$2:$A$14185,Balance!T$4,Inyecciones!$B$2:$B$14185,Balance!$B243,Inyecciones!$C$2:$C$14185,Balance!T$5)</f>
        <v>44670.699151042121</v>
      </c>
      <c r="U243" s="13">
        <f>SUMIFS(Inyecciones!$E$2:$E$14185,Inyecciones!$A$2:$A$14185,Balance!U$4,Inyecciones!$B$2:$B$14185,Balance!$B243,Inyecciones!$C$2:$C$14185,Balance!U$5)</f>
        <v>53961.641864278223</v>
      </c>
      <c r="V243" s="13">
        <f>SUMIFS(Inyecciones!$E$2:$E$14185,Inyecciones!$A$2:$A$14185,Balance!V$4,Inyecciones!$B$2:$B$14185,Balance!$B243,Inyecciones!$C$2:$C$14185,Balance!V$5)</f>
        <v>74560.920362989666</v>
      </c>
      <c r="W243" s="13">
        <f>SUMIFS(Inyecciones!$E$2:$E$14185,Inyecciones!$A$2:$A$14185,Balance!W$4,Inyecciones!$B$2:$B$14185,Balance!$B243,Inyecciones!$C$2:$C$14185,Balance!W$5)</f>
        <v>85168.446707724172</v>
      </c>
      <c r="X243" s="13">
        <f>SUMIFS(Inyecciones!$E$2:$E$14185,Inyecciones!$A$2:$A$14185,Balance!X$4,Inyecciones!$B$2:$B$14185,Balance!$B243,Inyecciones!$C$2:$C$14185,Balance!X$5)</f>
        <v>32507.714202632611</v>
      </c>
      <c r="Y243" s="13">
        <f>SUMIFS(Inyecciones!$E$2:$E$14185,Inyecciones!$A$2:$A$14185,Balance!Y$4,Inyecciones!$B$2:$B$14185,Balance!$B243,Inyecciones!$C$2:$C$14185,Balance!Y$5)</f>
        <v>48216.494846868263</v>
      </c>
      <c r="Z243" s="14">
        <f>SUMIFS(Inyecciones!$E$2:$E$14185,Inyecciones!$A$2:$A$14185,Balance!Z$4,Inyecciones!$B$2:$B$14185,Balance!$B243,Inyecciones!$C$2:$C$14185,Balance!Z$5)</f>
        <v>60392.716841480818</v>
      </c>
      <c r="AA243" s="12">
        <f>SUMIFS(Inyecciones!$E$2:$E$14185,Inyecciones!$A$2:$A$14185,Balance!AA$4,Inyecciones!$B$2:$B$14185,Balance!$B243,Inyecciones!$C$2:$C$14185,Balance!AA$5)</f>
        <v>154941.79581050499</v>
      </c>
      <c r="AB243" s="13">
        <f>SUMIFS(Inyecciones!$E$2:$E$14185,Inyecciones!$A$2:$A$14185,Balance!AB$4,Inyecciones!$B$2:$B$14185,Balance!$B243,Inyecciones!$C$2:$C$14185,Balance!AB$5)</f>
        <v>139835.85019547571</v>
      </c>
      <c r="AC243" s="13">
        <f>SUMIFS(Inyecciones!$E$2:$E$14185,Inyecciones!$A$2:$A$14185,Balance!AC$4,Inyecciones!$B$2:$B$14185,Balance!$B243,Inyecciones!$C$2:$C$14185,Balance!AC$5)</f>
        <v>136676.00135412131</v>
      </c>
      <c r="AD243" s="13">
        <f>SUMIFS(Inyecciones!$E$2:$E$14185,Inyecciones!$A$2:$A$14185,Balance!AD$4,Inyecciones!$B$2:$B$14185,Balance!$B243,Inyecciones!$C$2:$C$14185,Balance!AD$5)</f>
        <v>97244.998272448545</v>
      </c>
      <c r="AE243" s="13">
        <f>SUMIFS(Inyecciones!$E$2:$E$14185,Inyecciones!$A$2:$A$14185,Balance!AE$4,Inyecciones!$B$2:$B$14185,Balance!$B243,Inyecciones!$C$2:$C$14185,Balance!AE$5)</f>
        <v>72838.978925022428</v>
      </c>
      <c r="AF243" s="13">
        <f>SUMIFS(Inyecciones!$E$2:$E$14185,Inyecciones!$A$2:$A$14185,Balance!AF$4,Inyecciones!$B$2:$B$14185,Balance!$B243,Inyecciones!$C$2:$C$14185,Balance!AF$5)</f>
        <v>47391.140400779623</v>
      </c>
      <c r="AG243" s="13">
        <f>SUMIFS(Inyecciones!$E$2:$E$14185,Inyecciones!$A$2:$A$14185,Balance!AG$4,Inyecciones!$B$2:$B$14185,Balance!$B243,Inyecciones!$C$2:$C$14185,Balance!AG$5)</f>
        <v>58287.491250079533</v>
      </c>
      <c r="AH243" s="13">
        <f>SUMIFS(Inyecciones!$E$2:$E$14185,Inyecciones!$A$2:$A$14185,Balance!AH$4,Inyecciones!$B$2:$B$14185,Balance!$B243,Inyecciones!$C$2:$C$14185,Balance!AH$5)</f>
        <v>82130.815153886477</v>
      </c>
      <c r="AI243" s="13">
        <f>SUMIFS(Inyecciones!$E$2:$E$14185,Inyecciones!$A$2:$A$14185,Balance!AI$4,Inyecciones!$B$2:$B$14185,Balance!$B243,Inyecciones!$C$2:$C$14185,Balance!AI$5)</f>
        <v>92030.048001928939</v>
      </c>
      <c r="AJ243" s="13">
        <f>SUMIFS(Inyecciones!$E$2:$E$14185,Inyecciones!$A$2:$A$14185,Balance!AJ$4,Inyecciones!$B$2:$B$14185,Balance!$B243,Inyecciones!$C$2:$C$14185,Balance!AJ$5)</f>
        <v>71084.759162091766</v>
      </c>
      <c r="AK243" s="13">
        <f>SUMIFS(Inyecciones!$E$2:$E$14185,Inyecciones!$A$2:$A$14185,Balance!AK$4,Inyecciones!$B$2:$B$14185,Balance!$B243,Inyecciones!$C$2:$C$14185,Balance!AK$5)</f>
        <v>94334.846165337047</v>
      </c>
      <c r="AL243" s="14">
        <f>SUMIFS(Inyecciones!$E$2:$E$14185,Inyecciones!$A$2:$A$14185,Balance!AL$4,Inyecciones!$B$2:$B$14185,Balance!$B243,Inyecciones!$C$2:$C$14185,Balance!AL$5)</f>
        <v>94559.19696503102</v>
      </c>
      <c r="AM243" s="13"/>
      <c r="AN243" s="12">
        <f>SUMIFS('Retiro Mensual'!$E$2:$E$2629,'Retiro Mensual'!$A$2:$A$2629,AN$4,'Retiro Mensual'!$B$2:$B$2629,$B243,'Retiro Mensual'!$C$2:$C$2629,AN$5)</f>
        <v>0</v>
      </c>
      <c r="AO243" s="13">
        <f>SUMIFS('Retiro Mensual'!$E$2:$E$2629,'Retiro Mensual'!$A$2:$A$2629,AO$4,'Retiro Mensual'!$B$2:$B$2629,$B243,'Retiro Mensual'!$C$2:$C$2629,AO$5)</f>
        <v>0</v>
      </c>
      <c r="AP243" s="13">
        <f>SUMIFS('Retiro Mensual'!$E$2:$E$2629,'Retiro Mensual'!$A$2:$A$2629,AP$4,'Retiro Mensual'!$B$2:$B$2629,$B243,'Retiro Mensual'!$C$2:$C$2629,AP$5)</f>
        <v>0</v>
      </c>
      <c r="AQ243" s="13">
        <f>SUMIFS('Retiro Mensual'!$E$2:$E$2629,'Retiro Mensual'!$A$2:$A$2629,AQ$4,'Retiro Mensual'!$B$2:$B$2629,$B243,'Retiro Mensual'!$C$2:$C$2629,AQ$5)</f>
        <v>0</v>
      </c>
      <c r="AR243" s="13">
        <f>SUMIFS('Retiro Mensual'!$E$2:$E$2629,'Retiro Mensual'!$A$2:$A$2629,AR$4,'Retiro Mensual'!$B$2:$B$2629,$B243,'Retiro Mensual'!$C$2:$C$2629,AR$5)</f>
        <v>0</v>
      </c>
      <c r="AS243" s="13">
        <f>SUMIFS('Retiro Mensual'!$E$2:$E$2629,'Retiro Mensual'!$A$2:$A$2629,AS$4,'Retiro Mensual'!$B$2:$B$2629,$B243,'Retiro Mensual'!$C$2:$C$2629,AS$5)</f>
        <v>0</v>
      </c>
      <c r="AT243" s="13">
        <f>SUMIFS('Retiro Mensual'!$E$2:$E$2629,'Retiro Mensual'!$A$2:$A$2629,AT$4,'Retiro Mensual'!$B$2:$B$2629,$B243,'Retiro Mensual'!$C$2:$C$2629,AT$5)</f>
        <v>0</v>
      </c>
      <c r="AU243" s="13">
        <f>SUMIFS('Retiro Mensual'!$E$2:$E$2629,'Retiro Mensual'!$A$2:$A$2629,AU$4,'Retiro Mensual'!$B$2:$B$2629,$B243,'Retiro Mensual'!$C$2:$C$2629,AU$5)</f>
        <v>0</v>
      </c>
      <c r="AV243" s="13">
        <f>SUMIFS('Retiro Mensual'!$E$2:$E$2629,'Retiro Mensual'!$A$2:$A$2629,AV$4,'Retiro Mensual'!$B$2:$B$2629,$B243,'Retiro Mensual'!$C$2:$C$2629,AV$5)</f>
        <v>0</v>
      </c>
      <c r="AW243" s="13">
        <f>SUMIFS('Retiro Mensual'!$E$2:$E$2629,'Retiro Mensual'!$A$2:$A$2629,AW$4,'Retiro Mensual'!$B$2:$B$2629,$B243,'Retiro Mensual'!$C$2:$C$2629,AW$5)</f>
        <v>0</v>
      </c>
      <c r="AX243" s="13">
        <f>SUMIFS('Retiro Mensual'!$E$2:$E$2629,'Retiro Mensual'!$A$2:$A$2629,AX$4,'Retiro Mensual'!$B$2:$B$2629,$B243,'Retiro Mensual'!$C$2:$C$2629,AX$5)</f>
        <v>0</v>
      </c>
      <c r="AY243" s="14">
        <f>SUMIFS('Retiro Mensual'!$E$2:$E$2629,'Retiro Mensual'!$A$2:$A$2629,AY$4,'Retiro Mensual'!$B$2:$B$2629,$B243,'Retiro Mensual'!$C$2:$C$2629,AY$5)</f>
        <v>0</v>
      </c>
      <c r="AZ243" s="12">
        <f>SUMIFS('Retiro Mensual'!$E$2:$E$2629,'Retiro Mensual'!$A$2:$A$2629,AZ$4,'Retiro Mensual'!$B$2:$B$2629,$B243,'Retiro Mensual'!$C$2:$C$2629,AZ$5)</f>
        <v>0</v>
      </c>
      <c r="BA243" s="13">
        <f>SUMIFS('Retiro Mensual'!$E$2:$E$2629,'Retiro Mensual'!$A$2:$A$2629,BA$4,'Retiro Mensual'!$B$2:$B$2629,$B243,'Retiro Mensual'!$C$2:$C$2629,BA$5)</f>
        <v>0</v>
      </c>
      <c r="BB243" s="13">
        <f>SUMIFS('Retiro Mensual'!$E$2:$E$2629,'Retiro Mensual'!$A$2:$A$2629,BB$4,'Retiro Mensual'!$B$2:$B$2629,$B243,'Retiro Mensual'!$C$2:$C$2629,BB$5)</f>
        <v>0</v>
      </c>
      <c r="BC243" s="13">
        <f>SUMIFS('Retiro Mensual'!$E$2:$E$2629,'Retiro Mensual'!$A$2:$A$2629,BC$4,'Retiro Mensual'!$B$2:$B$2629,$B243,'Retiro Mensual'!$C$2:$C$2629,BC$5)</f>
        <v>0</v>
      </c>
      <c r="BD243" s="13">
        <f>SUMIFS('Retiro Mensual'!$E$2:$E$2629,'Retiro Mensual'!$A$2:$A$2629,BD$4,'Retiro Mensual'!$B$2:$B$2629,$B243,'Retiro Mensual'!$C$2:$C$2629,BD$5)</f>
        <v>0</v>
      </c>
      <c r="BE243" s="13">
        <f>SUMIFS('Retiro Mensual'!$E$2:$E$2629,'Retiro Mensual'!$A$2:$A$2629,BE$4,'Retiro Mensual'!$B$2:$B$2629,$B243,'Retiro Mensual'!$C$2:$C$2629,BE$5)</f>
        <v>0</v>
      </c>
      <c r="BF243" s="13">
        <f>SUMIFS('Retiro Mensual'!$E$2:$E$2629,'Retiro Mensual'!$A$2:$A$2629,BF$4,'Retiro Mensual'!$B$2:$B$2629,$B243,'Retiro Mensual'!$C$2:$C$2629,BF$5)</f>
        <v>0</v>
      </c>
      <c r="BG243" s="13">
        <f>SUMIFS('Retiro Mensual'!$E$2:$E$2629,'Retiro Mensual'!$A$2:$A$2629,BG$4,'Retiro Mensual'!$B$2:$B$2629,$B243,'Retiro Mensual'!$C$2:$C$2629,BG$5)</f>
        <v>0</v>
      </c>
      <c r="BH243" s="13">
        <f>SUMIFS('Retiro Mensual'!$E$2:$E$2629,'Retiro Mensual'!$A$2:$A$2629,BH$4,'Retiro Mensual'!$B$2:$B$2629,$B243,'Retiro Mensual'!$C$2:$C$2629,BH$5)</f>
        <v>0</v>
      </c>
      <c r="BI243" s="13">
        <f>SUMIFS('Retiro Mensual'!$E$2:$E$2629,'Retiro Mensual'!$A$2:$A$2629,BI$4,'Retiro Mensual'!$B$2:$B$2629,$B243,'Retiro Mensual'!$C$2:$C$2629,BI$5)</f>
        <v>0</v>
      </c>
      <c r="BJ243" s="13">
        <f>SUMIFS('Retiro Mensual'!$E$2:$E$2629,'Retiro Mensual'!$A$2:$A$2629,BJ$4,'Retiro Mensual'!$B$2:$B$2629,$B243,'Retiro Mensual'!$C$2:$C$2629,BJ$5)</f>
        <v>0</v>
      </c>
      <c r="BK243" s="14">
        <f>SUMIFS('Retiro Mensual'!$E$2:$E$2629,'Retiro Mensual'!$A$2:$A$2629,BK$4,'Retiro Mensual'!$B$2:$B$2629,$B243,'Retiro Mensual'!$C$2:$C$2629,BK$5)</f>
        <v>0</v>
      </c>
      <c r="BL243" s="12">
        <f>SUMIFS('Retiro Mensual'!$E$2:$E$2629,'Retiro Mensual'!$A$2:$A$2629,BL$4,'Retiro Mensual'!$B$2:$B$2629,$B243,'Retiro Mensual'!$C$2:$C$2629,BL$5)</f>
        <v>0</v>
      </c>
      <c r="BM243" s="13">
        <f>SUMIFS('Retiro Mensual'!$E$2:$E$2629,'Retiro Mensual'!$A$2:$A$2629,BM$4,'Retiro Mensual'!$B$2:$B$2629,$B243,'Retiro Mensual'!$C$2:$C$2629,BM$5)</f>
        <v>0</v>
      </c>
      <c r="BN243" s="13">
        <f>SUMIFS('Retiro Mensual'!$E$2:$E$2629,'Retiro Mensual'!$A$2:$A$2629,BN$4,'Retiro Mensual'!$B$2:$B$2629,$B243,'Retiro Mensual'!$C$2:$C$2629,BN$5)</f>
        <v>0</v>
      </c>
      <c r="BO243" s="13">
        <f>SUMIFS('Retiro Mensual'!$E$2:$E$2629,'Retiro Mensual'!$A$2:$A$2629,BO$4,'Retiro Mensual'!$B$2:$B$2629,$B243,'Retiro Mensual'!$C$2:$C$2629,BO$5)</f>
        <v>0</v>
      </c>
      <c r="BP243" s="13">
        <f>SUMIFS('Retiro Mensual'!$E$2:$E$2629,'Retiro Mensual'!$A$2:$A$2629,BP$4,'Retiro Mensual'!$B$2:$B$2629,$B243,'Retiro Mensual'!$C$2:$C$2629,BP$5)</f>
        <v>0</v>
      </c>
      <c r="BQ243" s="13">
        <f>SUMIFS('Retiro Mensual'!$E$2:$E$2629,'Retiro Mensual'!$A$2:$A$2629,BQ$4,'Retiro Mensual'!$B$2:$B$2629,$B243,'Retiro Mensual'!$C$2:$C$2629,BQ$5)</f>
        <v>0</v>
      </c>
      <c r="BR243" s="13">
        <f>SUMIFS('Retiro Mensual'!$E$2:$E$2629,'Retiro Mensual'!$A$2:$A$2629,BR$4,'Retiro Mensual'!$B$2:$B$2629,$B243,'Retiro Mensual'!$C$2:$C$2629,BR$5)</f>
        <v>0</v>
      </c>
      <c r="BS243" s="13">
        <f>SUMIFS('Retiro Mensual'!$E$2:$E$2629,'Retiro Mensual'!$A$2:$A$2629,BS$4,'Retiro Mensual'!$B$2:$B$2629,$B243,'Retiro Mensual'!$C$2:$C$2629,BS$5)</f>
        <v>0</v>
      </c>
      <c r="BT243" s="13">
        <f>SUMIFS('Retiro Mensual'!$E$2:$E$2629,'Retiro Mensual'!$A$2:$A$2629,BT$4,'Retiro Mensual'!$B$2:$B$2629,$B243,'Retiro Mensual'!$C$2:$C$2629,BT$5)</f>
        <v>0</v>
      </c>
      <c r="BU243" s="13">
        <f>SUMIFS('Retiro Mensual'!$E$2:$E$2629,'Retiro Mensual'!$A$2:$A$2629,BU$4,'Retiro Mensual'!$B$2:$B$2629,$B243,'Retiro Mensual'!$C$2:$C$2629,BU$5)</f>
        <v>0</v>
      </c>
      <c r="BV243" s="13">
        <f>SUMIFS('Retiro Mensual'!$E$2:$E$2629,'Retiro Mensual'!$A$2:$A$2629,BV$4,'Retiro Mensual'!$B$2:$B$2629,$B243,'Retiro Mensual'!$C$2:$C$2629,BV$5)</f>
        <v>0</v>
      </c>
      <c r="BW243" s="14">
        <f>SUMIFS('Retiro Mensual'!$E$2:$E$2629,'Retiro Mensual'!$A$2:$A$2629,BW$4,'Retiro Mensual'!$B$2:$B$2629,$B243,'Retiro Mensual'!$C$2:$C$2629,BW$5)</f>
        <v>0</v>
      </c>
      <c r="BX243" s="13"/>
      <c r="BY243" s="12">
        <f>SUMIFS('Compra Ventas'!$E$2:$E$2700,'Compra Ventas'!$A$2:$A$2700,BY$4,'Compra Ventas'!$B$2:$B$2700,$B243,'Compra Ventas'!$C$2:$C$2700,BY$5)</f>
        <v>0</v>
      </c>
      <c r="BZ243" s="13">
        <f>SUMIFS('Compra Ventas'!$E$2:$E$2700,'Compra Ventas'!$A$2:$A$2700,BZ$4,'Compra Ventas'!$B$2:$B$2700,$B243,'Compra Ventas'!$C$2:$C$2700,BZ$5)</f>
        <v>0</v>
      </c>
      <c r="CA243" s="13">
        <f>SUMIFS('Compra Ventas'!$E$2:$E$2700,'Compra Ventas'!$A$2:$A$2700,CA$4,'Compra Ventas'!$B$2:$B$2700,$B243,'Compra Ventas'!$C$2:$C$2700,CA$5)</f>
        <v>0</v>
      </c>
      <c r="CB243" s="13">
        <f>SUMIFS('Compra Ventas'!$E$2:$E$2700,'Compra Ventas'!$A$2:$A$2700,CB$4,'Compra Ventas'!$B$2:$B$2700,$B243,'Compra Ventas'!$C$2:$C$2700,CB$5)</f>
        <v>0</v>
      </c>
      <c r="CC243" s="13">
        <f>SUMIFS('Compra Ventas'!$E$2:$E$2700,'Compra Ventas'!$A$2:$A$2700,CC$4,'Compra Ventas'!$B$2:$B$2700,$B243,'Compra Ventas'!$C$2:$C$2700,CC$5)</f>
        <v>0</v>
      </c>
      <c r="CD243" s="13">
        <f>SUMIFS('Compra Ventas'!$E$2:$E$2700,'Compra Ventas'!$A$2:$A$2700,CD$4,'Compra Ventas'!$B$2:$B$2700,$B243,'Compra Ventas'!$C$2:$C$2700,CD$5)</f>
        <v>0</v>
      </c>
      <c r="CE243" s="13">
        <f>SUMIFS('Compra Ventas'!$E$2:$E$2700,'Compra Ventas'!$A$2:$A$2700,CE$4,'Compra Ventas'!$B$2:$B$2700,$B243,'Compra Ventas'!$C$2:$C$2700,CE$5)</f>
        <v>0</v>
      </c>
      <c r="CF243" s="13">
        <f>SUMIFS('Compra Ventas'!$E$2:$E$2700,'Compra Ventas'!$A$2:$A$2700,CF$4,'Compra Ventas'!$B$2:$B$2700,$B243,'Compra Ventas'!$C$2:$C$2700,CF$5)</f>
        <v>0</v>
      </c>
      <c r="CG243" s="13">
        <f>SUMIFS('Compra Ventas'!$E$2:$E$2700,'Compra Ventas'!$A$2:$A$2700,CG$4,'Compra Ventas'!$B$2:$B$2700,$B243,'Compra Ventas'!$C$2:$C$2700,CG$5)</f>
        <v>0</v>
      </c>
      <c r="CH243" s="13">
        <f>SUMIFS('Compra Ventas'!$E$2:$E$2700,'Compra Ventas'!$A$2:$A$2700,CH$4,'Compra Ventas'!$B$2:$B$2700,$B243,'Compra Ventas'!$C$2:$C$2700,CH$5)</f>
        <v>0</v>
      </c>
      <c r="CI243" s="13">
        <f>SUMIFS('Compra Ventas'!$E$2:$E$2700,'Compra Ventas'!$A$2:$A$2700,CI$4,'Compra Ventas'!$B$2:$B$2700,$B243,'Compra Ventas'!$C$2:$C$2700,CI$5)</f>
        <v>0</v>
      </c>
      <c r="CJ243" s="14">
        <f>SUMIFS('Compra Ventas'!$E$2:$E$2700,'Compra Ventas'!$A$2:$A$2700,CJ$4,'Compra Ventas'!$B$2:$B$2700,$B243,'Compra Ventas'!$C$2:$C$2700,CJ$5)</f>
        <v>0</v>
      </c>
      <c r="CK243" s="12">
        <f>SUMIFS('Compra Ventas'!$E$2:$E$2700,'Compra Ventas'!$A$2:$A$2700,CK$4,'Compra Ventas'!$B$2:$B$2700,$B243,'Compra Ventas'!$C$2:$C$2700,CK$5)</f>
        <v>0</v>
      </c>
      <c r="CL243" s="13">
        <f>SUMIFS('Compra Ventas'!$E$2:$E$2700,'Compra Ventas'!$A$2:$A$2700,CL$4,'Compra Ventas'!$B$2:$B$2700,$B243,'Compra Ventas'!$C$2:$C$2700,CL$5)</f>
        <v>0</v>
      </c>
      <c r="CM243" s="13">
        <f>SUMIFS('Compra Ventas'!$E$2:$E$2700,'Compra Ventas'!$A$2:$A$2700,CM$4,'Compra Ventas'!$B$2:$B$2700,$B243,'Compra Ventas'!$C$2:$C$2700,CM$5)</f>
        <v>0</v>
      </c>
      <c r="CN243" s="13">
        <f>SUMIFS('Compra Ventas'!$E$2:$E$2700,'Compra Ventas'!$A$2:$A$2700,CN$4,'Compra Ventas'!$B$2:$B$2700,$B243,'Compra Ventas'!$C$2:$C$2700,CN$5)</f>
        <v>0</v>
      </c>
      <c r="CO243" s="13">
        <f>SUMIFS('Compra Ventas'!$E$2:$E$2700,'Compra Ventas'!$A$2:$A$2700,CO$4,'Compra Ventas'!$B$2:$B$2700,$B243,'Compra Ventas'!$C$2:$C$2700,CO$5)</f>
        <v>0</v>
      </c>
      <c r="CP243" s="13">
        <f>SUMIFS('Compra Ventas'!$E$2:$E$2700,'Compra Ventas'!$A$2:$A$2700,CP$4,'Compra Ventas'!$B$2:$B$2700,$B243,'Compra Ventas'!$C$2:$C$2700,CP$5)</f>
        <v>0</v>
      </c>
      <c r="CQ243" s="13">
        <f>SUMIFS('Compra Ventas'!$E$2:$E$2700,'Compra Ventas'!$A$2:$A$2700,CQ$4,'Compra Ventas'!$B$2:$B$2700,$B243,'Compra Ventas'!$C$2:$C$2700,CQ$5)</f>
        <v>0</v>
      </c>
      <c r="CR243" s="13">
        <f>SUMIFS('Compra Ventas'!$E$2:$E$2700,'Compra Ventas'!$A$2:$A$2700,CR$4,'Compra Ventas'!$B$2:$B$2700,$B243,'Compra Ventas'!$C$2:$C$2700,CR$5)</f>
        <v>0</v>
      </c>
      <c r="CS243" s="13">
        <f>SUMIFS('Compra Ventas'!$E$2:$E$2700,'Compra Ventas'!$A$2:$A$2700,CS$4,'Compra Ventas'!$B$2:$B$2700,$B243,'Compra Ventas'!$C$2:$C$2700,CS$5)</f>
        <v>0</v>
      </c>
      <c r="CT243" s="13">
        <f>SUMIFS('Compra Ventas'!$E$2:$E$2700,'Compra Ventas'!$A$2:$A$2700,CT$4,'Compra Ventas'!$B$2:$B$2700,$B243,'Compra Ventas'!$C$2:$C$2700,CT$5)</f>
        <v>0</v>
      </c>
      <c r="CU243" s="13">
        <f>SUMIFS('Compra Ventas'!$E$2:$E$2700,'Compra Ventas'!$A$2:$A$2700,CU$4,'Compra Ventas'!$B$2:$B$2700,$B243,'Compra Ventas'!$C$2:$C$2700,CU$5)</f>
        <v>0</v>
      </c>
      <c r="CV243" s="14">
        <f>SUMIFS('Compra Ventas'!$E$2:$E$2700,'Compra Ventas'!$A$2:$A$2700,CV$4,'Compra Ventas'!$B$2:$B$2700,$B243,'Compra Ventas'!$C$2:$C$2700,CV$5)</f>
        <v>0</v>
      </c>
      <c r="CW243" s="12">
        <f>SUMIFS('Compra Ventas'!$E$2:$E$2700,'Compra Ventas'!$A$2:$A$2700,CW$4,'Compra Ventas'!$B$2:$B$2700,$B243,'Compra Ventas'!$C$2:$C$2700,CW$5)</f>
        <v>0</v>
      </c>
      <c r="CX243" s="13">
        <f>SUMIFS('Compra Ventas'!$E$2:$E$2700,'Compra Ventas'!$A$2:$A$2700,CX$4,'Compra Ventas'!$B$2:$B$2700,$B243,'Compra Ventas'!$C$2:$C$2700,CX$5)</f>
        <v>0</v>
      </c>
      <c r="CY243" s="13">
        <f>SUMIFS('Compra Ventas'!$E$2:$E$2700,'Compra Ventas'!$A$2:$A$2700,CY$4,'Compra Ventas'!$B$2:$B$2700,$B243,'Compra Ventas'!$C$2:$C$2700,CY$5)</f>
        <v>0</v>
      </c>
      <c r="CZ243" s="13">
        <f>SUMIFS('Compra Ventas'!$E$2:$E$2700,'Compra Ventas'!$A$2:$A$2700,CZ$4,'Compra Ventas'!$B$2:$B$2700,$B243,'Compra Ventas'!$C$2:$C$2700,CZ$5)</f>
        <v>0</v>
      </c>
      <c r="DA243" s="13">
        <f>SUMIFS('Compra Ventas'!$E$2:$E$2700,'Compra Ventas'!$A$2:$A$2700,DA$4,'Compra Ventas'!$B$2:$B$2700,$B243,'Compra Ventas'!$C$2:$C$2700,DA$5)</f>
        <v>0</v>
      </c>
      <c r="DB243" s="13">
        <f>SUMIFS('Compra Ventas'!$E$2:$E$2700,'Compra Ventas'!$A$2:$A$2700,DB$4,'Compra Ventas'!$B$2:$B$2700,$B243,'Compra Ventas'!$C$2:$C$2700,DB$5)</f>
        <v>0</v>
      </c>
      <c r="DC243" s="13">
        <f>SUMIFS('Compra Ventas'!$E$2:$E$2700,'Compra Ventas'!$A$2:$A$2700,DC$4,'Compra Ventas'!$B$2:$B$2700,$B243,'Compra Ventas'!$C$2:$C$2700,DC$5)</f>
        <v>0</v>
      </c>
      <c r="DD243" s="13">
        <f>SUMIFS('Compra Ventas'!$E$2:$E$2700,'Compra Ventas'!$A$2:$A$2700,DD$4,'Compra Ventas'!$B$2:$B$2700,$B243,'Compra Ventas'!$C$2:$C$2700,DD$5)</f>
        <v>0</v>
      </c>
      <c r="DE243" s="13">
        <f>SUMIFS('Compra Ventas'!$E$2:$E$2700,'Compra Ventas'!$A$2:$A$2700,DE$4,'Compra Ventas'!$B$2:$B$2700,$B243,'Compra Ventas'!$C$2:$C$2700,DE$5)</f>
        <v>0</v>
      </c>
      <c r="DF243" s="13">
        <f>SUMIFS('Compra Ventas'!$E$2:$E$2700,'Compra Ventas'!$A$2:$A$2700,DF$4,'Compra Ventas'!$B$2:$B$2700,$B243,'Compra Ventas'!$C$2:$C$2700,DF$5)</f>
        <v>0</v>
      </c>
      <c r="DG243" s="13">
        <f>SUMIFS('Compra Ventas'!$E$2:$E$2700,'Compra Ventas'!$A$2:$A$2700,DG$4,'Compra Ventas'!$B$2:$B$2700,$B243,'Compra Ventas'!$C$2:$C$2700,DG$5)</f>
        <v>0</v>
      </c>
      <c r="DH243" s="14">
        <f>SUMIFS('Compra Ventas'!$E$2:$E$2700,'Compra Ventas'!$A$2:$A$2700,DH$4,'Compra Ventas'!$B$2:$B$2700,$B243,'Compra Ventas'!$C$2:$C$2700,DH$5)</f>
        <v>0</v>
      </c>
      <c r="DI243" s="84"/>
      <c r="DJ243" s="98">
        <f>SUMIFS('Ajuste Ciclado'!D$5:D$47,'Ajuste Ciclado'!$C$5:$C$47,Balance!DJ$4,'Ajuste Ciclado'!$B$5:$B$47,Balance!$B243)</f>
        <v>0</v>
      </c>
      <c r="DK243" s="99">
        <f>SUMIFS('Ajuste Ciclado'!E$5:E$47,'Ajuste Ciclado'!$C$5:$C$47,Balance!DK$4,'Ajuste Ciclado'!$B$5:$B$47,Balance!$B243)</f>
        <v>0</v>
      </c>
      <c r="DL243" s="99">
        <f>SUMIFS('Ajuste Ciclado'!F$5:F$47,'Ajuste Ciclado'!$C$5:$C$47,Balance!DL$4,'Ajuste Ciclado'!$B$5:$B$47,Balance!$B243)</f>
        <v>0</v>
      </c>
      <c r="DM243" s="99">
        <f>SUMIFS('Ajuste Ciclado'!G$5:G$47,'Ajuste Ciclado'!$C$5:$C$47,Balance!DM$4,'Ajuste Ciclado'!$B$5:$B$47,Balance!$B243)</f>
        <v>0</v>
      </c>
      <c r="DN243" s="99">
        <f>SUMIFS('Ajuste Ciclado'!H$5:H$47,'Ajuste Ciclado'!$C$5:$C$47,Balance!DN$4,'Ajuste Ciclado'!$B$5:$B$47,Balance!$B243)</f>
        <v>0</v>
      </c>
      <c r="DO243" s="99">
        <f>SUMIFS('Ajuste Ciclado'!I$5:I$47,'Ajuste Ciclado'!$C$5:$C$47,Balance!DO$4,'Ajuste Ciclado'!$B$5:$B$47,Balance!$B243)</f>
        <v>0</v>
      </c>
      <c r="DP243" s="99">
        <f>SUMIFS('Ajuste Ciclado'!J$5:J$47,'Ajuste Ciclado'!$C$5:$C$47,Balance!DP$4,'Ajuste Ciclado'!$B$5:$B$47,Balance!$B243)</f>
        <v>0</v>
      </c>
      <c r="DQ243" s="99">
        <f>SUMIFS('Ajuste Ciclado'!K$5:K$47,'Ajuste Ciclado'!$C$5:$C$47,Balance!DQ$4,'Ajuste Ciclado'!$B$5:$B$47,Balance!$B243)</f>
        <v>0</v>
      </c>
      <c r="DR243" s="99">
        <f>SUMIFS('Ajuste Ciclado'!L$5:L$47,'Ajuste Ciclado'!$C$5:$C$47,Balance!DR$4,'Ajuste Ciclado'!$B$5:$B$47,Balance!$B243)</f>
        <v>0</v>
      </c>
      <c r="DS243" s="99">
        <f>SUMIFS('Ajuste Ciclado'!M$5:M$47,'Ajuste Ciclado'!$C$5:$C$47,Balance!DS$4,'Ajuste Ciclado'!$B$5:$B$47,Balance!$B243)</f>
        <v>0</v>
      </c>
      <c r="DT243" s="99">
        <f>SUMIFS('Ajuste Ciclado'!N$5:N$47,'Ajuste Ciclado'!$C$5:$C$47,Balance!DT$4,'Ajuste Ciclado'!$B$5:$B$47,Balance!$B243)</f>
        <v>0</v>
      </c>
      <c r="DU243" s="100">
        <f>SUMIFS('Ajuste Ciclado'!O$5:O$47,'Ajuste Ciclado'!$C$5:$C$47,Balance!DU$4,'Ajuste Ciclado'!$B$5:$B$47,Balance!$B243)</f>
        <v>0</v>
      </c>
      <c r="DV243" s="98">
        <f>SUMIFS('Ajuste Ciclado'!D$5:D$47,'Ajuste Ciclado'!$C$5:$C$47,Balance!DV$4,'Ajuste Ciclado'!$B$5:$B$47,Balance!$B243)</f>
        <v>0</v>
      </c>
      <c r="DW243" s="99">
        <f>SUMIFS('Ajuste Ciclado'!E$5:E$47,'Ajuste Ciclado'!$C$5:$C$47,Balance!DW$4,'Ajuste Ciclado'!$B$5:$B$47,Balance!$B243)</f>
        <v>0</v>
      </c>
      <c r="DX243" s="99">
        <f>SUMIFS('Ajuste Ciclado'!F$5:F$47,'Ajuste Ciclado'!$C$5:$C$47,Balance!DX$4,'Ajuste Ciclado'!$B$5:$B$47,Balance!$B243)</f>
        <v>0</v>
      </c>
      <c r="DY243" s="99">
        <f>SUMIFS('Ajuste Ciclado'!G$5:G$47,'Ajuste Ciclado'!$C$5:$C$47,Balance!DY$4,'Ajuste Ciclado'!$B$5:$B$47,Balance!$B243)</f>
        <v>0</v>
      </c>
      <c r="DZ243" s="99">
        <f>SUMIFS('Ajuste Ciclado'!H$5:H$47,'Ajuste Ciclado'!$C$5:$C$47,Balance!DZ$4,'Ajuste Ciclado'!$B$5:$B$47,Balance!$B243)</f>
        <v>0</v>
      </c>
      <c r="EA243" s="99">
        <f>SUMIFS('Ajuste Ciclado'!I$5:I$47,'Ajuste Ciclado'!$C$5:$C$47,Balance!EA$4,'Ajuste Ciclado'!$B$5:$B$47,Balance!$B243)</f>
        <v>0</v>
      </c>
      <c r="EB243" s="99">
        <f>SUMIFS('Ajuste Ciclado'!J$5:J$47,'Ajuste Ciclado'!$C$5:$C$47,Balance!EB$4,'Ajuste Ciclado'!$B$5:$B$47,Balance!$B243)</f>
        <v>0</v>
      </c>
      <c r="EC243" s="99">
        <f>SUMIFS('Ajuste Ciclado'!K$5:K$47,'Ajuste Ciclado'!$C$5:$C$47,Balance!EC$4,'Ajuste Ciclado'!$B$5:$B$47,Balance!$B243)</f>
        <v>0</v>
      </c>
      <c r="ED243" s="99">
        <f>SUMIFS('Ajuste Ciclado'!L$5:L$47,'Ajuste Ciclado'!$C$5:$C$47,Balance!ED$4,'Ajuste Ciclado'!$B$5:$B$47,Balance!$B243)</f>
        <v>0</v>
      </c>
      <c r="EE243" s="99">
        <f>SUMIFS('Ajuste Ciclado'!M$5:M$47,'Ajuste Ciclado'!$C$5:$C$47,Balance!EE$4,'Ajuste Ciclado'!$B$5:$B$47,Balance!$B243)</f>
        <v>0</v>
      </c>
      <c r="EF243" s="99">
        <f>SUMIFS('Ajuste Ciclado'!N$5:N$47,'Ajuste Ciclado'!$C$5:$C$47,Balance!EF$4,'Ajuste Ciclado'!$B$5:$B$47,Balance!$B243)</f>
        <v>0</v>
      </c>
      <c r="EG243" s="100">
        <f>SUMIFS('Ajuste Ciclado'!O$5:O$47,'Ajuste Ciclado'!$C$5:$C$47,Balance!EG$4,'Ajuste Ciclado'!$B$5:$B$47,Balance!$B243)</f>
        <v>0</v>
      </c>
      <c r="EH243" s="98">
        <f>SUMIFS('Ajuste Ciclado'!D$5:D$47,'Ajuste Ciclado'!$C$5:$C$47,Balance!EH$4,'Ajuste Ciclado'!$B$5:$B$47,Balance!$B243)</f>
        <v>0</v>
      </c>
      <c r="EI243" s="99">
        <f>SUMIFS('Ajuste Ciclado'!E$5:E$47,'Ajuste Ciclado'!$C$5:$C$47,Balance!EI$4,'Ajuste Ciclado'!$B$5:$B$47,Balance!$B243)</f>
        <v>0</v>
      </c>
      <c r="EJ243" s="99">
        <f>SUMIFS('Ajuste Ciclado'!F$5:F$47,'Ajuste Ciclado'!$C$5:$C$47,Balance!EJ$4,'Ajuste Ciclado'!$B$5:$B$47,Balance!$B243)</f>
        <v>0</v>
      </c>
      <c r="EK243" s="99">
        <f>SUMIFS('Ajuste Ciclado'!G$5:G$47,'Ajuste Ciclado'!$C$5:$C$47,Balance!EK$4,'Ajuste Ciclado'!$B$5:$B$47,Balance!$B243)</f>
        <v>0</v>
      </c>
      <c r="EL243" s="99">
        <f>SUMIFS('Ajuste Ciclado'!H$5:H$47,'Ajuste Ciclado'!$C$5:$C$47,Balance!EL$4,'Ajuste Ciclado'!$B$5:$B$47,Balance!$B243)</f>
        <v>0</v>
      </c>
      <c r="EM243" s="99">
        <f>SUMIFS('Ajuste Ciclado'!I$5:I$47,'Ajuste Ciclado'!$C$5:$C$47,Balance!EM$4,'Ajuste Ciclado'!$B$5:$B$47,Balance!$B243)</f>
        <v>0</v>
      </c>
      <c r="EN243" s="99">
        <f>SUMIFS('Ajuste Ciclado'!J$5:J$47,'Ajuste Ciclado'!$C$5:$C$47,Balance!EN$4,'Ajuste Ciclado'!$B$5:$B$47,Balance!$B243)</f>
        <v>0</v>
      </c>
      <c r="EO243" s="99">
        <f>SUMIFS('Ajuste Ciclado'!K$5:K$47,'Ajuste Ciclado'!$C$5:$C$47,Balance!EO$4,'Ajuste Ciclado'!$B$5:$B$47,Balance!$B243)</f>
        <v>0</v>
      </c>
      <c r="EP243" s="99">
        <f>SUMIFS('Ajuste Ciclado'!L$5:L$47,'Ajuste Ciclado'!$C$5:$C$47,Balance!EP$4,'Ajuste Ciclado'!$B$5:$B$47,Balance!$B243)</f>
        <v>0</v>
      </c>
      <c r="EQ243" s="99">
        <f>SUMIFS('Ajuste Ciclado'!M$5:M$47,'Ajuste Ciclado'!$C$5:$C$47,Balance!EQ$4,'Ajuste Ciclado'!$B$5:$B$47,Balance!$B243)</f>
        <v>0</v>
      </c>
      <c r="ER243" s="99">
        <f>SUMIFS('Ajuste Ciclado'!N$5:N$47,'Ajuste Ciclado'!$C$5:$C$47,Balance!ER$4,'Ajuste Ciclado'!$B$5:$B$47,Balance!$B243)</f>
        <v>0</v>
      </c>
      <c r="ES243" s="100">
        <f>SUMIFS('Ajuste Ciclado'!O$5:O$47,'Ajuste Ciclado'!$C$5:$C$47,Balance!ES$4,'Ajuste Ciclado'!$B$5:$B$47,Balance!$B243)</f>
        <v>0</v>
      </c>
      <c r="ET243" s="84"/>
      <c r="EU243" s="12">
        <f t="shared" si="328"/>
        <v>154586.45177490139</v>
      </c>
      <c r="EV243" s="13">
        <f t="shared" si="293"/>
        <v>139066.82478686841</v>
      </c>
      <c r="EW243" s="13">
        <f t="shared" si="294"/>
        <v>135871.13710888309</v>
      </c>
      <c r="EX243" s="13">
        <f t="shared" si="295"/>
        <v>92538.750127778083</v>
      </c>
      <c r="EY243" s="13">
        <f t="shared" si="296"/>
        <v>71710.030459044196</v>
      </c>
      <c r="EZ243" s="13">
        <f t="shared" si="297"/>
        <v>44329.265029178598</v>
      </c>
      <c r="FA243" s="13">
        <f t="shared" si="298"/>
        <v>51441.412709149838</v>
      </c>
      <c r="FB243" s="13">
        <f t="shared" si="299"/>
        <v>74063.065817903116</v>
      </c>
      <c r="FC243" s="13">
        <f t="shared" si="300"/>
        <v>83659.02852615506</v>
      </c>
      <c r="FD243" s="13">
        <f t="shared" si="301"/>
        <v>21862.43742406226</v>
      </c>
      <c r="FE243" s="13">
        <f t="shared" si="302"/>
        <v>11013.3683667238</v>
      </c>
      <c r="FF243" s="14">
        <f t="shared" si="303"/>
        <v>17625.461016035559</v>
      </c>
      <c r="FG243" s="12">
        <f t="shared" si="304"/>
        <v>154885.48522122859</v>
      </c>
      <c r="FH243" s="13">
        <f t="shared" si="305"/>
        <v>139790.7758066743</v>
      </c>
      <c r="FI243" s="13">
        <f t="shared" si="306"/>
        <v>137184.1934456192</v>
      </c>
      <c r="FJ243" s="13">
        <f t="shared" si="307"/>
        <v>97931.251330797226</v>
      </c>
      <c r="FK243" s="13">
        <f t="shared" si="308"/>
        <v>70608.313978104838</v>
      </c>
      <c r="FL243" s="13">
        <f t="shared" si="309"/>
        <v>44670.699151042121</v>
      </c>
      <c r="FM243" s="13">
        <f t="shared" si="310"/>
        <v>53961.641864278223</v>
      </c>
      <c r="FN243" s="13">
        <f t="shared" si="311"/>
        <v>74560.920362989666</v>
      </c>
      <c r="FO243" s="13">
        <f t="shared" si="312"/>
        <v>85168.446707724172</v>
      </c>
      <c r="FP243" s="13">
        <f t="shared" si="313"/>
        <v>32507.714202632611</v>
      </c>
      <c r="FQ243" s="13">
        <f t="shared" si="314"/>
        <v>48216.494846868263</v>
      </c>
      <c r="FR243" s="14">
        <f t="shared" si="315"/>
        <v>60392.716841480818</v>
      </c>
      <c r="FS243" s="12">
        <f t="shared" si="316"/>
        <v>154941.79581050499</v>
      </c>
      <c r="FT243" s="13">
        <f t="shared" si="317"/>
        <v>139835.85019547571</v>
      </c>
      <c r="FU243" s="13">
        <f t="shared" si="318"/>
        <v>136676.00135412131</v>
      </c>
      <c r="FV243" s="13">
        <f t="shared" si="319"/>
        <v>97244.998272448545</v>
      </c>
      <c r="FW243" s="13">
        <f t="shared" si="320"/>
        <v>72838.978925022428</v>
      </c>
      <c r="FX243" s="13">
        <f t="shared" si="321"/>
        <v>47391.140400779623</v>
      </c>
      <c r="FY243" s="13">
        <f t="shared" si="322"/>
        <v>58287.491250079533</v>
      </c>
      <c r="FZ243" s="13">
        <f t="shared" si="323"/>
        <v>82130.815153886477</v>
      </c>
      <c r="GA243" s="13">
        <f t="shared" si="324"/>
        <v>92030.048001928939</v>
      </c>
      <c r="GB243" s="13">
        <f t="shared" si="325"/>
        <v>71084.759162091766</v>
      </c>
      <c r="GC243" s="13">
        <f t="shared" si="326"/>
        <v>94334.846165337047</v>
      </c>
      <c r="GD243" s="14">
        <f t="shared" si="327"/>
        <v>94559.19696503102</v>
      </c>
      <c r="GE243" s="84"/>
      <c r="GF243" s="12">
        <f t="shared" si="329"/>
        <v>897767.23314668343</v>
      </c>
      <c r="GG243" s="13">
        <f t="shared" si="329"/>
        <v>999878.65375944006</v>
      </c>
      <c r="GH243" s="14">
        <f t="shared" si="329"/>
        <v>1141355.9216567073</v>
      </c>
      <c r="GI243" s="6">
        <f t="shared" si="330"/>
        <v>1</v>
      </c>
      <c r="GJ243" s="12">
        <f t="shared" si="331"/>
        <v>0</v>
      </c>
      <c r="GK243" s="13">
        <f t="shared" si="332"/>
        <v>0</v>
      </c>
      <c r="GL243" s="14">
        <f t="shared" si="333"/>
        <v>0</v>
      </c>
      <c r="GM243" s="84"/>
      <c r="GN243" s="66">
        <f t="shared" si="334"/>
        <v>0</v>
      </c>
      <c r="GO243" s="84"/>
      <c r="GP243" s="63" t="str" cm="1">
        <f t="array" ref="GP243">INDEX($GF$4:$GH$4,1,GI243)</f>
        <v>Sample 1</v>
      </c>
      <c r="GQ243" s="12">
        <f t="shared" si="336"/>
        <v>11013.3683667238</v>
      </c>
      <c r="GR243" s="13">
        <f t="shared" si="336"/>
        <v>17625.461016035559</v>
      </c>
      <c r="GS243" s="14">
        <f t="shared" si="336"/>
        <v>21862.43742406226</v>
      </c>
      <c r="GT243" s="12">
        <f t="shared" si="337"/>
        <v>32507.714202632611</v>
      </c>
      <c r="GU243" s="13">
        <f t="shared" si="337"/>
        <v>44670.699151042121</v>
      </c>
      <c r="GV243" s="14">
        <f t="shared" si="337"/>
        <v>48216.494846868263</v>
      </c>
      <c r="GW243" s="12">
        <f t="shared" si="338"/>
        <v>47391.140400779623</v>
      </c>
      <c r="GX243" s="13">
        <f t="shared" si="338"/>
        <v>58287.491250079533</v>
      </c>
      <c r="GY243" s="14">
        <f t="shared" si="338"/>
        <v>71084.759162091766</v>
      </c>
      <c r="GZ243" s="84" t="str">
        <f t="shared" si="290"/>
        <v>Sample 1</v>
      </c>
      <c r="HA243" s="12">
        <f t="shared" si="335"/>
        <v>0</v>
      </c>
      <c r="HB243" s="13">
        <f t="shared" si="335"/>
        <v>0</v>
      </c>
      <c r="HC243" s="14">
        <f t="shared" si="335"/>
        <v>0</v>
      </c>
      <c r="HD243" s="6">
        <f t="shared" si="291"/>
        <v>0</v>
      </c>
      <c r="HE243" s="84" t="str">
        <f t="shared" si="292"/>
        <v>Ok</v>
      </c>
    </row>
    <row r="244" spans="2:213" hidden="1" x14ac:dyDescent="0.3">
      <c r="B244" s="84" t="s">
        <v>242</v>
      </c>
      <c r="C244" s="12">
        <f>SUMIFS(Inyecciones!$E$2:$E$14185,Inyecciones!$A$2:$A$14185,Balance!C$4,Inyecciones!$B$2:$B$14185,Balance!$B244,Inyecciones!$C$2:$C$14185,Balance!C$5)</f>
        <v>41468.138158325477</v>
      </c>
      <c r="D244" s="13">
        <f>SUMIFS(Inyecciones!$E$2:$E$14185,Inyecciones!$A$2:$A$14185,Balance!D$4,Inyecciones!$B$2:$B$14185,Balance!$B244,Inyecciones!$C$2:$C$14185,Balance!D$5)</f>
        <v>34703.447942604587</v>
      </c>
      <c r="E244" s="13">
        <f>SUMIFS(Inyecciones!$E$2:$E$14185,Inyecciones!$A$2:$A$14185,Balance!E$4,Inyecciones!$B$2:$B$14185,Balance!$B244,Inyecciones!$C$2:$C$14185,Balance!E$5)</f>
        <v>36885.299336442949</v>
      </c>
      <c r="F244" s="13">
        <f>SUMIFS(Inyecciones!$E$2:$E$14185,Inyecciones!$A$2:$A$14185,Balance!F$4,Inyecciones!$B$2:$B$14185,Balance!$B244,Inyecciones!$C$2:$C$14185,Balance!F$5)</f>
        <v>28165.31889979442</v>
      </c>
      <c r="G244" s="13">
        <f>SUMIFS(Inyecciones!$E$2:$E$14185,Inyecciones!$A$2:$A$14185,Balance!G$4,Inyecciones!$B$2:$B$14185,Balance!$B244,Inyecciones!$C$2:$C$14185,Balance!G$5)</f>
        <v>18830.565988026461</v>
      </c>
      <c r="H244" s="13">
        <f>SUMIFS(Inyecciones!$E$2:$E$14185,Inyecciones!$A$2:$A$14185,Balance!H$4,Inyecciones!$B$2:$B$14185,Balance!$B244,Inyecciones!$C$2:$C$14185,Balance!H$5)</f>
        <v>17828.978309398419</v>
      </c>
      <c r="I244" s="13">
        <f>SUMIFS(Inyecciones!$E$2:$E$14185,Inyecciones!$A$2:$A$14185,Balance!I$4,Inyecciones!$B$2:$B$14185,Balance!$B244,Inyecciones!$C$2:$C$14185,Balance!I$5)</f>
        <v>19726.88858488734</v>
      </c>
      <c r="J244" s="13">
        <f>SUMIFS(Inyecciones!$E$2:$E$14185,Inyecciones!$A$2:$A$14185,Balance!J$4,Inyecciones!$B$2:$B$14185,Balance!$B244,Inyecciones!$C$2:$C$14185,Balance!J$5)</f>
        <v>18819.7968241526</v>
      </c>
      <c r="K244" s="13">
        <f>SUMIFS(Inyecciones!$E$2:$E$14185,Inyecciones!$A$2:$A$14185,Balance!K$4,Inyecciones!$B$2:$B$14185,Balance!$B244,Inyecciones!$C$2:$C$14185,Balance!K$5)</f>
        <v>17604.658033956701</v>
      </c>
      <c r="L244" s="13">
        <f>SUMIFS(Inyecciones!$E$2:$E$14185,Inyecciones!$A$2:$A$14185,Balance!L$4,Inyecciones!$B$2:$B$14185,Balance!$B244,Inyecciones!$C$2:$C$14185,Balance!L$5)</f>
        <v>4625.7324426695204</v>
      </c>
      <c r="M244" s="13">
        <f>SUMIFS(Inyecciones!$E$2:$E$14185,Inyecciones!$A$2:$A$14185,Balance!M$4,Inyecciones!$B$2:$B$14185,Balance!$B244,Inyecciones!$C$2:$C$14185,Balance!M$5)</f>
        <v>1089.2606194040029</v>
      </c>
      <c r="N244" s="14">
        <f>SUMIFS(Inyecciones!$E$2:$E$14185,Inyecciones!$A$2:$A$14185,Balance!N$4,Inyecciones!$B$2:$B$14185,Balance!$B244,Inyecciones!$C$2:$C$14185,Balance!N$5)</f>
        <v>2259.6192880260878</v>
      </c>
      <c r="O244" s="12">
        <f>SUMIFS(Inyecciones!$E$2:$E$14185,Inyecciones!$A$2:$A$14185,Balance!O$4,Inyecciones!$B$2:$B$14185,Balance!$B244,Inyecciones!$C$2:$C$14185,Balance!O$5)</f>
        <v>41549.792727803273</v>
      </c>
      <c r="P244" s="13">
        <f>SUMIFS(Inyecciones!$E$2:$E$14185,Inyecciones!$A$2:$A$14185,Balance!P$4,Inyecciones!$B$2:$B$14185,Balance!$B244,Inyecciones!$C$2:$C$14185,Balance!P$5)</f>
        <v>34868.784673082177</v>
      </c>
      <c r="Q244" s="13">
        <f>SUMIFS(Inyecciones!$E$2:$E$14185,Inyecciones!$A$2:$A$14185,Balance!Q$4,Inyecciones!$B$2:$B$14185,Balance!$B244,Inyecciones!$C$2:$C$14185,Balance!Q$5)</f>
        <v>37294.497556397822</v>
      </c>
      <c r="R244" s="13">
        <f>SUMIFS(Inyecciones!$E$2:$E$14185,Inyecciones!$A$2:$A$14185,Balance!R$4,Inyecciones!$B$2:$B$14185,Balance!$B244,Inyecciones!$C$2:$C$14185,Balance!R$5)</f>
        <v>30533.327132102579</v>
      </c>
      <c r="S244" s="13">
        <f>SUMIFS(Inyecciones!$E$2:$E$14185,Inyecciones!$A$2:$A$14185,Balance!S$4,Inyecciones!$B$2:$B$14185,Balance!$B244,Inyecciones!$C$2:$C$14185,Balance!S$5)</f>
        <v>18603.501090322861</v>
      </c>
      <c r="T244" s="13">
        <f>SUMIFS(Inyecciones!$E$2:$E$14185,Inyecciones!$A$2:$A$14185,Balance!T$4,Inyecciones!$B$2:$B$14185,Balance!$B244,Inyecciones!$C$2:$C$14185,Balance!T$5)</f>
        <v>18031.355631077731</v>
      </c>
      <c r="U244" s="13">
        <f>SUMIFS(Inyecciones!$E$2:$E$14185,Inyecciones!$A$2:$A$14185,Balance!U$4,Inyecciones!$B$2:$B$14185,Balance!$B244,Inyecciones!$C$2:$C$14185,Balance!U$5)</f>
        <v>20796.969504000241</v>
      </c>
      <c r="V244" s="13">
        <f>SUMIFS(Inyecciones!$E$2:$E$14185,Inyecciones!$A$2:$A$14185,Balance!V$4,Inyecciones!$B$2:$B$14185,Balance!$B244,Inyecciones!$C$2:$C$14185,Balance!V$5)</f>
        <v>19533.0391710191</v>
      </c>
      <c r="W244" s="13">
        <f>SUMIFS(Inyecciones!$E$2:$E$14185,Inyecciones!$A$2:$A$14185,Balance!W$4,Inyecciones!$B$2:$B$14185,Balance!$B244,Inyecciones!$C$2:$C$14185,Balance!W$5)</f>
        <v>20511.825698030101</v>
      </c>
      <c r="X244" s="13">
        <f>SUMIFS(Inyecciones!$E$2:$E$14185,Inyecciones!$A$2:$A$14185,Balance!X$4,Inyecciones!$B$2:$B$14185,Balance!$B244,Inyecciones!$C$2:$C$14185,Balance!X$5)</f>
        <v>6792.0668292569062</v>
      </c>
      <c r="Y244" s="13">
        <f>SUMIFS(Inyecciones!$E$2:$E$14185,Inyecciones!$A$2:$A$14185,Balance!Y$4,Inyecciones!$B$2:$B$14185,Balance!$B244,Inyecciones!$C$2:$C$14185,Balance!Y$5)</f>
        <v>11025.788291906551</v>
      </c>
      <c r="Z244" s="14">
        <f>SUMIFS(Inyecciones!$E$2:$E$14185,Inyecciones!$A$2:$A$14185,Balance!Z$4,Inyecciones!$B$2:$B$14185,Balance!$B244,Inyecciones!$C$2:$C$14185,Balance!Z$5)</f>
        <v>14042.981451988629</v>
      </c>
      <c r="AA244" s="12">
        <f>SUMIFS(Inyecciones!$E$2:$E$14185,Inyecciones!$A$2:$A$14185,Balance!AA$4,Inyecciones!$B$2:$B$14185,Balance!$B244,Inyecciones!$C$2:$C$14185,Balance!AA$5)</f>
        <v>41573.300158318183</v>
      </c>
      <c r="AB244" s="13">
        <f>SUMIFS(Inyecciones!$E$2:$E$14185,Inyecciones!$A$2:$A$14185,Balance!AB$4,Inyecciones!$B$2:$B$14185,Balance!$B244,Inyecciones!$C$2:$C$14185,Balance!AB$5)</f>
        <v>34936.081870963921</v>
      </c>
      <c r="AC244" s="13">
        <f>SUMIFS(Inyecciones!$E$2:$E$14185,Inyecciones!$A$2:$A$14185,Balance!AC$4,Inyecciones!$B$2:$B$14185,Balance!$B244,Inyecciones!$C$2:$C$14185,Balance!AC$5)</f>
        <v>37180.728718413353</v>
      </c>
      <c r="AD244" s="13">
        <f>SUMIFS(Inyecciones!$E$2:$E$14185,Inyecciones!$A$2:$A$14185,Balance!AD$4,Inyecciones!$B$2:$B$14185,Balance!$B244,Inyecciones!$C$2:$C$14185,Balance!AD$5)</f>
        <v>30267.42666923584</v>
      </c>
      <c r="AE244" s="13">
        <f>SUMIFS(Inyecciones!$E$2:$E$14185,Inyecciones!$A$2:$A$14185,Balance!AE$4,Inyecciones!$B$2:$B$14185,Balance!$B244,Inyecciones!$C$2:$C$14185,Balance!AE$5)</f>
        <v>19208.326429764838</v>
      </c>
      <c r="AF244" s="13">
        <f>SUMIFS(Inyecciones!$E$2:$E$14185,Inyecciones!$A$2:$A$14185,Balance!AF$4,Inyecciones!$B$2:$B$14185,Balance!$B244,Inyecciones!$C$2:$C$14185,Balance!AF$5)</f>
        <v>19119.675104031401</v>
      </c>
      <c r="AG244" s="13">
        <f>SUMIFS(Inyecciones!$E$2:$E$14185,Inyecciones!$A$2:$A$14185,Balance!AG$4,Inyecciones!$B$2:$B$14185,Balance!$B244,Inyecciones!$C$2:$C$14185,Balance!AG$5)</f>
        <v>22442.80007163062</v>
      </c>
      <c r="AH244" s="13">
        <f>SUMIFS(Inyecciones!$E$2:$E$14185,Inyecciones!$A$2:$A$14185,Balance!AH$4,Inyecciones!$B$2:$B$14185,Balance!$B244,Inyecciones!$C$2:$C$14185,Balance!AH$5)</f>
        <v>21580.005387058671</v>
      </c>
      <c r="AI244" s="13">
        <f>SUMIFS(Inyecciones!$E$2:$E$14185,Inyecciones!$A$2:$A$14185,Balance!AI$4,Inyecciones!$B$2:$B$14185,Balance!$B244,Inyecciones!$C$2:$C$14185,Balance!AI$5)</f>
        <v>19485.865433524541</v>
      </c>
      <c r="AJ244" s="13">
        <f>SUMIFS(Inyecciones!$E$2:$E$14185,Inyecciones!$A$2:$A$14185,Balance!AJ$4,Inyecciones!$B$2:$B$14185,Balance!$B244,Inyecciones!$C$2:$C$14185,Balance!AJ$5)</f>
        <v>14699.48391137332</v>
      </c>
      <c r="AK244" s="13">
        <f>SUMIFS(Inyecciones!$E$2:$E$14185,Inyecciones!$A$2:$A$14185,Balance!AK$4,Inyecciones!$B$2:$B$14185,Balance!$B244,Inyecciones!$C$2:$C$14185,Balance!AK$5)</f>
        <v>22094.147542533708</v>
      </c>
      <c r="AL244" s="14">
        <f>SUMIFS(Inyecciones!$E$2:$E$14185,Inyecciones!$A$2:$A$14185,Balance!AL$4,Inyecciones!$B$2:$B$14185,Balance!$B244,Inyecciones!$C$2:$C$14185,Balance!AL$5)</f>
        <v>20493.26726599543</v>
      </c>
      <c r="AM244" s="13"/>
      <c r="AN244" s="12">
        <f>SUMIFS('Retiro Mensual'!$E$2:$E$2629,'Retiro Mensual'!$A$2:$A$2629,AN$4,'Retiro Mensual'!$B$2:$B$2629,$B244,'Retiro Mensual'!$C$2:$C$2629,AN$5)</f>
        <v>0</v>
      </c>
      <c r="AO244" s="13">
        <f>SUMIFS('Retiro Mensual'!$E$2:$E$2629,'Retiro Mensual'!$A$2:$A$2629,AO$4,'Retiro Mensual'!$B$2:$B$2629,$B244,'Retiro Mensual'!$C$2:$C$2629,AO$5)</f>
        <v>0</v>
      </c>
      <c r="AP244" s="13">
        <f>SUMIFS('Retiro Mensual'!$E$2:$E$2629,'Retiro Mensual'!$A$2:$A$2629,AP$4,'Retiro Mensual'!$B$2:$B$2629,$B244,'Retiro Mensual'!$C$2:$C$2629,AP$5)</f>
        <v>0</v>
      </c>
      <c r="AQ244" s="13">
        <f>SUMIFS('Retiro Mensual'!$E$2:$E$2629,'Retiro Mensual'!$A$2:$A$2629,AQ$4,'Retiro Mensual'!$B$2:$B$2629,$B244,'Retiro Mensual'!$C$2:$C$2629,AQ$5)</f>
        <v>0</v>
      </c>
      <c r="AR244" s="13">
        <f>SUMIFS('Retiro Mensual'!$E$2:$E$2629,'Retiro Mensual'!$A$2:$A$2629,AR$4,'Retiro Mensual'!$B$2:$B$2629,$B244,'Retiro Mensual'!$C$2:$C$2629,AR$5)</f>
        <v>0</v>
      </c>
      <c r="AS244" s="13">
        <f>SUMIFS('Retiro Mensual'!$E$2:$E$2629,'Retiro Mensual'!$A$2:$A$2629,AS$4,'Retiro Mensual'!$B$2:$B$2629,$B244,'Retiro Mensual'!$C$2:$C$2629,AS$5)</f>
        <v>0</v>
      </c>
      <c r="AT244" s="13">
        <f>SUMIFS('Retiro Mensual'!$E$2:$E$2629,'Retiro Mensual'!$A$2:$A$2629,AT$4,'Retiro Mensual'!$B$2:$B$2629,$B244,'Retiro Mensual'!$C$2:$C$2629,AT$5)</f>
        <v>0</v>
      </c>
      <c r="AU244" s="13">
        <f>SUMIFS('Retiro Mensual'!$E$2:$E$2629,'Retiro Mensual'!$A$2:$A$2629,AU$4,'Retiro Mensual'!$B$2:$B$2629,$B244,'Retiro Mensual'!$C$2:$C$2629,AU$5)</f>
        <v>0</v>
      </c>
      <c r="AV244" s="13">
        <f>SUMIFS('Retiro Mensual'!$E$2:$E$2629,'Retiro Mensual'!$A$2:$A$2629,AV$4,'Retiro Mensual'!$B$2:$B$2629,$B244,'Retiro Mensual'!$C$2:$C$2629,AV$5)</f>
        <v>0</v>
      </c>
      <c r="AW244" s="13">
        <f>SUMIFS('Retiro Mensual'!$E$2:$E$2629,'Retiro Mensual'!$A$2:$A$2629,AW$4,'Retiro Mensual'!$B$2:$B$2629,$B244,'Retiro Mensual'!$C$2:$C$2629,AW$5)</f>
        <v>0</v>
      </c>
      <c r="AX244" s="13">
        <f>SUMIFS('Retiro Mensual'!$E$2:$E$2629,'Retiro Mensual'!$A$2:$A$2629,AX$4,'Retiro Mensual'!$B$2:$B$2629,$B244,'Retiro Mensual'!$C$2:$C$2629,AX$5)</f>
        <v>0</v>
      </c>
      <c r="AY244" s="14">
        <f>SUMIFS('Retiro Mensual'!$E$2:$E$2629,'Retiro Mensual'!$A$2:$A$2629,AY$4,'Retiro Mensual'!$B$2:$B$2629,$B244,'Retiro Mensual'!$C$2:$C$2629,AY$5)</f>
        <v>0</v>
      </c>
      <c r="AZ244" s="12">
        <f>SUMIFS('Retiro Mensual'!$E$2:$E$2629,'Retiro Mensual'!$A$2:$A$2629,AZ$4,'Retiro Mensual'!$B$2:$B$2629,$B244,'Retiro Mensual'!$C$2:$C$2629,AZ$5)</f>
        <v>0</v>
      </c>
      <c r="BA244" s="13">
        <f>SUMIFS('Retiro Mensual'!$E$2:$E$2629,'Retiro Mensual'!$A$2:$A$2629,BA$4,'Retiro Mensual'!$B$2:$B$2629,$B244,'Retiro Mensual'!$C$2:$C$2629,BA$5)</f>
        <v>0</v>
      </c>
      <c r="BB244" s="13">
        <f>SUMIFS('Retiro Mensual'!$E$2:$E$2629,'Retiro Mensual'!$A$2:$A$2629,BB$4,'Retiro Mensual'!$B$2:$B$2629,$B244,'Retiro Mensual'!$C$2:$C$2629,BB$5)</f>
        <v>0</v>
      </c>
      <c r="BC244" s="13">
        <f>SUMIFS('Retiro Mensual'!$E$2:$E$2629,'Retiro Mensual'!$A$2:$A$2629,BC$4,'Retiro Mensual'!$B$2:$B$2629,$B244,'Retiro Mensual'!$C$2:$C$2629,BC$5)</f>
        <v>0</v>
      </c>
      <c r="BD244" s="13">
        <f>SUMIFS('Retiro Mensual'!$E$2:$E$2629,'Retiro Mensual'!$A$2:$A$2629,BD$4,'Retiro Mensual'!$B$2:$B$2629,$B244,'Retiro Mensual'!$C$2:$C$2629,BD$5)</f>
        <v>0</v>
      </c>
      <c r="BE244" s="13">
        <f>SUMIFS('Retiro Mensual'!$E$2:$E$2629,'Retiro Mensual'!$A$2:$A$2629,BE$4,'Retiro Mensual'!$B$2:$B$2629,$B244,'Retiro Mensual'!$C$2:$C$2629,BE$5)</f>
        <v>0</v>
      </c>
      <c r="BF244" s="13">
        <f>SUMIFS('Retiro Mensual'!$E$2:$E$2629,'Retiro Mensual'!$A$2:$A$2629,BF$4,'Retiro Mensual'!$B$2:$B$2629,$B244,'Retiro Mensual'!$C$2:$C$2629,BF$5)</f>
        <v>0</v>
      </c>
      <c r="BG244" s="13">
        <f>SUMIFS('Retiro Mensual'!$E$2:$E$2629,'Retiro Mensual'!$A$2:$A$2629,BG$4,'Retiro Mensual'!$B$2:$B$2629,$B244,'Retiro Mensual'!$C$2:$C$2629,BG$5)</f>
        <v>0</v>
      </c>
      <c r="BH244" s="13">
        <f>SUMIFS('Retiro Mensual'!$E$2:$E$2629,'Retiro Mensual'!$A$2:$A$2629,BH$4,'Retiro Mensual'!$B$2:$B$2629,$B244,'Retiro Mensual'!$C$2:$C$2629,BH$5)</f>
        <v>0</v>
      </c>
      <c r="BI244" s="13">
        <f>SUMIFS('Retiro Mensual'!$E$2:$E$2629,'Retiro Mensual'!$A$2:$A$2629,BI$4,'Retiro Mensual'!$B$2:$B$2629,$B244,'Retiro Mensual'!$C$2:$C$2629,BI$5)</f>
        <v>0</v>
      </c>
      <c r="BJ244" s="13">
        <f>SUMIFS('Retiro Mensual'!$E$2:$E$2629,'Retiro Mensual'!$A$2:$A$2629,BJ$4,'Retiro Mensual'!$B$2:$B$2629,$B244,'Retiro Mensual'!$C$2:$C$2629,BJ$5)</f>
        <v>0</v>
      </c>
      <c r="BK244" s="14">
        <f>SUMIFS('Retiro Mensual'!$E$2:$E$2629,'Retiro Mensual'!$A$2:$A$2629,BK$4,'Retiro Mensual'!$B$2:$B$2629,$B244,'Retiro Mensual'!$C$2:$C$2629,BK$5)</f>
        <v>0</v>
      </c>
      <c r="BL244" s="12">
        <f>SUMIFS('Retiro Mensual'!$E$2:$E$2629,'Retiro Mensual'!$A$2:$A$2629,BL$4,'Retiro Mensual'!$B$2:$B$2629,$B244,'Retiro Mensual'!$C$2:$C$2629,BL$5)</f>
        <v>0</v>
      </c>
      <c r="BM244" s="13">
        <f>SUMIFS('Retiro Mensual'!$E$2:$E$2629,'Retiro Mensual'!$A$2:$A$2629,BM$4,'Retiro Mensual'!$B$2:$B$2629,$B244,'Retiro Mensual'!$C$2:$C$2629,BM$5)</f>
        <v>0</v>
      </c>
      <c r="BN244" s="13">
        <f>SUMIFS('Retiro Mensual'!$E$2:$E$2629,'Retiro Mensual'!$A$2:$A$2629,BN$4,'Retiro Mensual'!$B$2:$B$2629,$B244,'Retiro Mensual'!$C$2:$C$2629,BN$5)</f>
        <v>0</v>
      </c>
      <c r="BO244" s="13">
        <f>SUMIFS('Retiro Mensual'!$E$2:$E$2629,'Retiro Mensual'!$A$2:$A$2629,BO$4,'Retiro Mensual'!$B$2:$B$2629,$B244,'Retiro Mensual'!$C$2:$C$2629,BO$5)</f>
        <v>0</v>
      </c>
      <c r="BP244" s="13">
        <f>SUMIFS('Retiro Mensual'!$E$2:$E$2629,'Retiro Mensual'!$A$2:$A$2629,BP$4,'Retiro Mensual'!$B$2:$B$2629,$B244,'Retiro Mensual'!$C$2:$C$2629,BP$5)</f>
        <v>0</v>
      </c>
      <c r="BQ244" s="13">
        <f>SUMIFS('Retiro Mensual'!$E$2:$E$2629,'Retiro Mensual'!$A$2:$A$2629,BQ$4,'Retiro Mensual'!$B$2:$B$2629,$B244,'Retiro Mensual'!$C$2:$C$2629,BQ$5)</f>
        <v>0</v>
      </c>
      <c r="BR244" s="13">
        <f>SUMIFS('Retiro Mensual'!$E$2:$E$2629,'Retiro Mensual'!$A$2:$A$2629,BR$4,'Retiro Mensual'!$B$2:$B$2629,$B244,'Retiro Mensual'!$C$2:$C$2629,BR$5)</f>
        <v>0</v>
      </c>
      <c r="BS244" s="13">
        <f>SUMIFS('Retiro Mensual'!$E$2:$E$2629,'Retiro Mensual'!$A$2:$A$2629,BS$4,'Retiro Mensual'!$B$2:$B$2629,$B244,'Retiro Mensual'!$C$2:$C$2629,BS$5)</f>
        <v>0</v>
      </c>
      <c r="BT244" s="13">
        <f>SUMIFS('Retiro Mensual'!$E$2:$E$2629,'Retiro Mensual'!$A$2:$A$2629,BT$4,'Retiro Mensual'!$B$2:$B$2629,$B244,'Retiro Mensual'!$C$2:$C$2629,BT$5)</f>
        <v>0</v>
      </c>
      <c r="BU244" s="13">
        <f>SUMIFS('Retiro Mensual'!$E$2:$E$2629,'Retiro Mensual'!$A$2:$A$2629,BU$4,'Retiro Mensual'!$B$2:$B$2629,$B244,'Retiro Mensual'!$C$2:$C$2629,BU$5)</f>
        <v>0</v>
      </c>
      <c r="BV244" s="13">
        <f>SUMIFS('Retiro Mensual'!$E$2:$E$2629,'Retiro Mensual'!$A$2:$A$2629,BV$4,'Retiro Mensual'!$B$2:$B$2629,$B244,'Retiro Mensual'!$C$2:$C$2629,BV$5)</f>
        <v>0</v>
      </c>
      <c r="BW244" s="14">
        <f>SUMIFS('Retiro Mensual'!$E$2:$E$2629,'Retiro Mensual'!$A$2:$A$2629,BW$4,'Retiro Mensual'!$B$2:$B$2629,$B244,'Retiro Mensual'!$C$2:$C$2629,BW$5)</f>
        <v>0</v>
      </c>
      <c r="BX244" s="13"/>
      <c r="BY244" s="12">
        <f>SUMIFS('Compra Ventas'!$E$2:$E$2700,'Compra Ventas'!$A$2:$A$2700,BY$4,'Compra Ventas'!$B$2:$B$2700,$B244,'Compra Ventas'!$C$2:$C$2700,BY$5)</f>
        <v>0</v>
      </c>
      <c r="BZ244" s="13">
        <f>SUMIFS('Compra Ventas'!$E$2:$E$2700,'Compra Ventas'!$A$2:$A$2700,BZ$4,'Compra Ventas'!$B$2:$B$2700,$B244,'Compra Ventas'!$C$2:$C$2700,BZ$5)</f>
        <v>0</v>
      </c>
      <c r="CA244" s="13">
        <f>SUMIFS('Compra Ventas'!$E$2:$E$2700,'Compra Ventas'!$A$2:$A$2700,CA$4,'Compra Ventas'!$B$2:$B$2700,$B244,'Compra Ventas'!$C$2:$C$2700,CA$5)</f>
        <v>0</v>
      </c>
      <c r="CB244" s="13">
        <f>SUMIFS('Compra Ventas'!$E$2:$E$2700,'Compra Ventas'!$A$2:$A$2700,CB$4,'Compra Ventas'!$B$2:$B$2700,$B244,'Compra Ventas'!$C$2:$C$2700,CB$5)</f>
        <v>0</v>
      </c>
      <c r="CC244" s="13">
        <f>SUMIFS('Compra Ventas'!$E$2:$E$2700,'Compra Ventas'!$A$2:$A$2700,CC$4,'Compra Ventas'!$B$2:$B$2700,$B244,'Compra Ventas'!$C$2:$C$2700,CC$5)</f>
        <v>0</v>
      </c>
      <c r="CD244" s="13">
        <f>SUMIFS('Compra Ventas'!$E$2:$E$2700,'Compra Ventas'!$A$2:$A$2700,CD$4,'Compra Ventas'!$B$2:$B$2700,$B244,'Compra Ventas'!$C$2:$C$2700,CD$5)</f>
        <v>0</v>
      </c>
      <c r="CE244" s="13">
        <f>SUMIFS('Compra Ventas'!$E$2:$E$2700,'Compra Ventas'!$A$2:$A$2700,CE$4,'Compra Ventas'!$B$2:$B$2700,$B244,'Compra Ventas'!$C$2:$C$2700,CE$5)</f>
        <v>0</v>
      </c>
      <c r="CF244" s="13">
        <f>SUMIFS('Compra Ventas'!$E$2:$E$2700,'Compra Ventas'!$A$2:$A$2700,CF$4,'Compra Ventas'!$B$2:$B$2700,$B244,'Compra Ventas'!$C$2:$C$2700,CF$5)</f>
        <v>0</v>
      </c>
      <c r="CG244" s="13">
        <f>SUMIFS('Compra Ventas'!$E$2:$E$2700,'Compra Ventas'!$A$2:$A$2700,CG$4,'Compra Ventas'!$B$2:$B$2700,$B244,'Compra Ventas'!$C$2:$C$2700,CG$5)</f>
        <v>0</v>
      </c>
      <c r="CH244" s="13">
        <f>SUMIFS('Compra Ventas'!$E$2:$E$2700,'Compra Ventas'!$A$2:$A$2700,CH$4,'Compra Ventas'!$B$2:$B$2700,$B244,'Compra Ventas'!$C$2:$C$2700,CH$5)</f>
        <v>0</v>
      </c>
      <c r="CI244" s="13">
        <f>SUMIFS('Compra Ventas'!$E$2:$E$2700,'Compra Ventas'!$A$2:$A$2700,CI$4,'Compra Ventas'!$B$2:$B$2700,$B244,'Compra Ventas'!$C$2:$C$2700,CI$5)</f>
        <v>0</v>
      </c>
      <c r="CJ244" s="14">
        <f>SUMIFS('Compra Ventas'!$E$2:$E$2700,'Compra Ventas'!$A$2:$A$2700,CJ$4,'Compra Ventas'!$B$2:$B$2700,$B244,'Compra Ventas'!$C$2:$C$2700,CJ$5)</f>
        <v>0</v>
      </c>
      <c r="CK244" s="12">
        <f>SUMIFS('Compra Ventas'!$E$2:$E$2700,'Compra Ventas'!$A$2:$A$2700,CK$4,'Compra Ventas'!$B$2:$B$2700,$B244,'Compra Ventas'!$C$2:$C$2700,CK$5)</f>
        <v>0</v>
      </c>
      <c r="CL244" s="13">
        <f>SUMIFS('Compra Ventas'!$E$2:$E$2700,'Compra Ventas'!$A$2:$A$2700,CL$4,'Compra Ventas'!$B$2:$B$2700,$B244,'Compra Ventas'!$C$2:$C$2700,CL$5)</f>
        <v>0</v>
      </c>
      <c r="CM244" s="13">
        <f>SUMIFS('Compra Ventas'!$E$2:$E$2700,'Compra Ventas'!$A$2:$A$2700,CM$4,'Compra Ventas'!$B$2:$B$2700,$B244,'Compra Ventas'!$C$2:$C$2700,CM$5)</f>
        <v>0</v>
      </c>
      <c r="CN244" s="13">
        <f>SUMIFS('Compra Ventas'!$E$2:$E$2700,'Compra Ventas'!$A$2:$A$2700,CN$4,'Compra Ventas'!$B$2:$B$2700,$B244,'Compra Ventas'!$C$2:$C$2700,CN$5)</f>
        <v>0</v>
      </c>
      <c r="CO244" s="13">
        <f>SUMIFS('Compra Ventas'!$E$2:$E$2700,'Compra Ventas'!$A$2:$A$2700,CO$4,'Compra Ventas'!$B$2:$B$2700,$B244,'Compra Ventas'!$C$2:$C$2700,CO$5)</f>
        <v>0</v>
      </c>
      <c r="CP244" s="13">
        <f>SUMIFS('Compra Ventas'!$E$2:$E$2700,'Compra Ventas'!$A$2:$A$2700,CP$4,'Compra Ventas'!$B$2:$B$2700,$B244,'Compra Ventas'!$C$2:$C$2700,CP$5)</f>
        <v>0</v>
      </c>
      <c r="CQ244" s="13">
        <f>SUMIFS('Compra Ventas'!$E$2:$E$2700,'Compra Ventas'!$A$2:$A$2700,CQ$4,'Compra Ventas'!$B$2:$B$2700,$B244,'Compra Ventas'!$C$2:$C$2700,CQ$5)</f>
        <v>0</v>
      </c>
      <c r="CR244" s="13">
        <f>SUMIFS('Compra Ventas'!$E$2:$E$2700,'Compra Ventas'!$A$2:$A$2700,CR$4,'Compra Ventas'!$B$2:$B$2700,$B244,'Compra Ventas'!$C$2:$C$2700,CR$5)</f>
        <v>0</v>
      </c>
      <c r="CS244" s="13">
        <f>SUMIFS('Compra Ventas'!$E$2:$E$2700,'Compra Ventas'!$A$2:$A$2700,CS$4,'Compra Ventas'!$B$2:$B$2700,$B244,'Compra Ventas'!$C$2:$C$2700,CS$5)</f>
        <v>0</v>
      </c>
      <c r="CT244" s="13">
        <f>SUMIFS('Compra Ventas'!$E$2:$E$2700,'Compra Ventas'!$A$2:$A$2700,CT$4,'Compra Ventas'!$B$2:$B$2700,$B244,'Compra Ventas'!$C$2:$C$2700,CT$5)</f>
        <v>0</v>
      </c>
      <c r="CU244" s="13">
        <f>SUMIFS('Compra Ventas'!$E$2:$E$2700,'Compra Ventas'!$A$2:$A$2700,CU$4,'Compra Ventas'!$B$2:$B$2700,$B244,'Compra Ventas'!$C$2:$C$2700,CU$5)</f>
        <v>0</v>
      </c>
      <c r="CV244" s="14">
        <f>SUMIFS('Compra Ventas'!$E$2:$E$2700,'Compra Ventas'!$A$2:$A$2700,CV$4,'Compra Ventas'!$B$2:$B$2700,$B244,'Compra Ventas'!$C$2:$C$2700,CV$5)</f>
        <v>0</v>
      </c>
      <c r="CW244" s="12">
        <f>SUMIFS('Compra Ventas'!$E$2:$E$2700,'Compra Ventas'!$A$2:$A$2700,CW$4,'Compra Ventas'!$B$2:$B$2700,$B244,'Compra Ventas'!$C$2:$C$2700,CW$5)</f>
        <v>0</v>
      </c>
      <c r="CX244" s="13">
        <f>SUMIFS('Compra Ventas'!$E$2:$E$2700,'Compra Ventas'!$A$2:$A$2700,CX$4,'Compra Ventas'!$B$2:$B$2700,$B244,'Compra Ventas'!$C$2:$C$2700,CX$5)</f>
        <v>0</v>
      </c>
      <c r="CY244" s="13">
        <f>SUMIFS('Compra Ventas'!$E$2:$E$2700,'Compra Ventas'!$A$2:$A$2700,CY$4,'Compra Ventas'!$B$2:$B$2700,$B244,'Compra Ventas'!$C$2:$C$2700,CY$5)</f>
        <v>0</v>
      </c>
      <c r="CZ244" s="13">
        <f>SUMIFS('Compra Ventas'!$E$2:$E$2700,'Compra Ventas'!$A$2:$A$2700,CZ$4,'Compra Ventas'!$B$2:$B$2700,$B244,'Compra Ventas'!$C$2:$C$2700,CZ$5)</f>
        <v>0</v>
      </c>
      <c r="DA244" s="13">
        <f>SUMIFS('Compra Ventas'!$E$2:$E$2700,'Compra Ventas'!$A$2:$A$2700,DA$4,'Compra Ventas'!$B$2:$B$2700,$B244,'Compra Ventas'!$C$2:$C$2700,DA$5)</f>
        <v>0</v>
      </c>
      <c r="DB244" s="13">
        <f>SUMIFS('Compra Ventas'!$E$2:$E$2700,'Compra Ventas'!$A$2:$A$2700,DB$4,'Compra Ventas'!$B$2:$B$2700,$B244,'Compra Ventas'!$C$2:$C$2700,DB$5)</f>
        <v>0</v>
      </c>
      <c r="DC244" s="13">
        <f>SUMIFS('Compra Ventas'!$E$2:$E$2700,'Compra Ventas'!$A$2:$A$2700,DC$4,'Compra Ventas'!$B$2:$B$2700,$B244,'Compra Ventas'!$C$2:$C$2700,DC$5)</f>
        <v>0</v>
      </c>
      <c r="DD244" s="13">
        <f>SUMIFS('Compra Ventas'!$E$2:$E$2700,'Compra Ventas'!$A$2:$A$2700,DD$4,'Compra Ventas'!$B$2:$B$2700,$B244,'Compra Ventas'!$C$2:$C$2700,DD$5)</f>
        <v>0</v>
      </c>
      <c r="DE244" s="13">
        <f>SUMIFS('Compra Ventas'!$E$2:$E$2700,'Compra Ventas'!$A$2:$A$2700,DE$4,'Compra Ventas'!$B$2:$B$2700,$B244,'Compra Ventas'!$C$2:$C$2700,DE$5)</f>
        <v>0</v>
      </c>
      <c r="DF244" s="13">
        <f>SUMIFS('Compra Ventas'!$E$2:$E$2700,'Compra Ventas'!$A$2:$A$2700,DF$4,'Compra Ventas'!$B$2:$B$2700,$B244,'Compra Ventas'!$C$2:$C$2700,DF$5)</f>
        <v>0</v>
      </c>
      <c r="DG244" s="13">
        <f>SUMIFS('Compra Ventas'!$E$2:$E$2700,'Compra Ventas'!$A$2:$A$2700,DG$4,'Compra Ventas'!$B$2:$B$2700,$B244,'Compra Ventas'!$C$2:$C$2700,DG$5)</f>
        <v>0</v>
      </c>
      <c r="DH244" s="14">
        <f>SUMIFS('Compra Ventas'!$E$2:$E$2700,'Compra Ventas'!$A$2:$A$2700,DH$4,'Compra Ventas'!$B$2:$B$2700,$B244,'Compra Ventas'!$C$2:$C$2700,DH$5)</f>
        <v>0</v>
      </c>
      <c r="DI244" s="84"/>
      <c r="DJ244" s="98">
        <f>SUMIFS('Ajuste Ciclado'!D$5:D$47,'Ajuste Ciclado'!$C$5:$C$47,Balance!DJ$4,'Ajuste Ciclado'!$B$5:$B$47,Balance!$B244)</f>
        <v>0</v>
      </c>
      <c r="DK244" s="99">
        <f>SUMIFS('Ajuste Ciclado'!E$5:E$47,'Ajuste Ciclado'!$C$5:$C$47,Balance!DK$4,'Ajuste Ciclado'!$B$5:$B$47,Balance!$B244)</f>
        <v>0</v>
      </c>
      <c r="DL244" s="99">
        <f>SUMIFS('Ajuste Ciclado'!F$5:F$47,'Ajuste Ciclado'!$C$5:$C$47,Balance!DL$4,'Ajuste Ciclado'!$B$5:$B$47,Balance!$B244)</f>
        <v>0</v>
      </c>
      <c r="DM244" s="99">
        <f>SUMIFS('Ajuste Ciclado'!G$5:G$47,'Ajuste Ciclado'!$C$5:$C$47,Balance!DM$4,'Ajuste Ciclado'!$B$5:$B$47,Balance!$B244)</f>
        <v>0</v>
      </c>
      <c r="DN244" s="99">
        <f>SUMIFS('Ajuste Ciclado'!H$5:H$47,'Ajuste Ciclado'!$C$5:$C$47,Balance!DN$4,'Ajuste Ciclado'!$B$5:$B$47,Balance!$B244)</f>
        <v>0</v>
      </c>
      <c r="DO244" s="99">
        <f>SUMIFS('Ajuste Ciclado'!I$5:I$47,'Ajuste Ciclado'!$C$5:$C$47,Balance!DO$4,'Ajuste Ciclado'!$B$5:$B$47,Balance!$B244)</f>
        <v>0</v>
      </c>
      <c r="DP244" s="99">
        <f>SUMIFS('Ajuste Ciclado'!J$5:J$47,'Ajuste Ciclado'!$C$5:$C$47,Balance!DP$4,'Ajuste Ciclado'!$B$5:$B$47,Balance!$B244)</f>
        <v>0</v>
      </c>
      <c r="DQ244" s="99">
        <f>SUMIFS('Ajuste Ciclado'!K$5:K$47,'Ajuste Ciclado'!$C$5:$C$47,Balance!DQ$4,'Ajuste Ciclado'!$B$5:$B$47,Balance!$B244)</f>
        <v>0</v>
      </c>
      <c r="DR244" s="99">
        <f>SUMIFS('Ajuste Ciclado'!L$5:L$47,'Ajuste Ciclado'!$C$5:$C$47,Balance!DR$4,'Ajuste Ciclado'!$B$5:$B$47,Balance!$B244)</f>
        <v>0</v>
      </c>
      <c r="DS244" s="99">
        <f>SUMIFS('Ajuste Ciclado'!M$5:M$47,'Ajuste Ciclado'!$C$5:$C$47,Balance!DS$4,'Ajuste Ciclado'!$B$5:$B$47,Balance!$B244)</f>
        <v>0</v>
      </c>
      <c r="DT244" s="99">
        <f>SUMIFS('Ajuste Ciclado'!N$5:N$47,'Ajuste Ciclado'!$C$5:$C$47,Balance!DT$4,'Ajuste Ciclado'!$B$5:$B$47,Balance!$B244)</f>
        <v>0</v>
      </c>
      <c r="DU244" s="100">
        <f>SUMIFS('Ajuste Ciclado'!O$5:O$47,'Ajuste Ciclado'!$C$5:$C$47,Balance!DU$4,'Ajuste Ciclado'!$B$5:$B$47,Balance!$B244)</f>
        <v>0</v>
      </c>
      <c r="DV244" s="98">
        <f>SUMIFS('Ajuste Ciclado'!D$5:D$47,'Ajuste Ciclado'!$C$5:$C$47,Balance!DV$4,'Ajuste Ciclado'!$B$5:$B$47,Balance!$B244)</f>
        <v>0</v>
      </c>
      <c r="DW244" s="99">
        <f>SUMIFS('Ajuste Ciclado'!E$5:E$47,'Ajuste Ciclado'!$C$5:$C$47,Balance!DW$4,'Ajuste Ciclado'!$B$5:$B$47,Balance!$B244)</f>
        <v>0</v>
      </c>
      <c r="DX244" s="99">
        <f>SUMIFS('Ajuste Ciclado'!F$5:F$47,'Ajuste Ciclado'!$C$5:$C$47,Balance!DX$4,'Ajuste Ciclado'!$B$5:$B$47,Balance!$B244)</f>
        <v>0</v>
      </c>
      <c r="DY244" s="99">
        <f>SUMIFS('Ajuste Ciclado'!G$5:G$47,'Ajuste Ciclado'!$C$5:$C$47,Balance!DY$4,'Ajuste Ciclado'!$B$5:$B$47,Balance!$B244)</f>
        <v>0</v>
      </c>
      <c r="DZ244" s="99">
        <f>SUMIFS('Ajuste Ciclado'!H$5:H$47,'Ajuste Ciclado'!$C$5:$C$47,Balance!DZ$4,'Ajuste Ciclado'!$B$5:$B$47,Balance!$B244)</f>
        <v>0</v>
      </c>
      <c r="EA244" s="99">
        <f>SUMIFS('Ajuste Ciclado'!I$5:I$47,'Ajuste Ciclado'!$C$5:$C$47,Balance!EA$4,'Ajuste Ciclado'!$B$5:$B$47,Balance!$B244)</f>
        <v>0</v>
      </c>
      <c r="EB244" s="99">
        <f>SUMIFS('Ajuste Ciclado'!J$5:J$47,'Ajuste Ciclado'!$C$5:$C$47,Balance!EB$4,'Ajuste Ciclado'!$B$5:$B$47,Balance!$B244)</f>
        <v>0</v>
      </c>
      <c r="EC244" s="99">
        <f>SUMIFS('Ajuste Ciclado'!K$5:K$47,'Ajuste Ciclado'!$C$5:$C$47,Balance!EC$4,'Ajuste Ciclado'!$B$5:$B$47,Balance!$B244)</f>
        <v>0</v>
      </c>
      <c r="ED244" s="99">
        <f>SUMIFS('Ajuste Ciclado'!L$5:L$47,'Ajuste Ciclado'!$C$5:$C$47,Balance!ED$4,'Ajuste Ciclado'!$B$5:$B$47,Balance!$B244)</f>
        <v>0</v>
      </c>
      <c r="EE244" s="99">
        <f>SUMIFS('Ajuste Ciclado'!M$5:M$47,'Ajuste Ciclado'!$C$5:$C$47,Balance!EE$4,'Ajuste Ciclado'!$B$5:$B$47,Balance!$B244)</f>
        <v>0</v>
      </c>
      <c r="EF244" s="99">
        <f>SUMIFS('Ajuste Ciclado'!N$5:N$47,'Ajuste Ciclado'!$C$5:$C$47,Balance!EF$4,'Ajuste Ciclado'!$B$5:$B$47,Balance!$B244)</f>
        <v>0</v>
      </c>
      <c r="EG244" s="100">
        <f>SUMIFS('Ajuste Ciclado'!O$5:O$47,'Ajuste Ciclado'!$C$5:$C$47,Balance!EG$4,'Ajuste Ciclado'!$B$5:$B$47,Balance!$B244)</f>
        <v>0</v>
      </c>
      <c r="EH244" s="98">
        <f>SUMIFS('Ajuste Ciclado'!D$5:D$47,'Ajuste Ciclado'!$C$5:$C$47,Balance!EH$4,'Ajuste Ciclado'!$B$5:$B$47,Balance!$B244)</f>
        <v>0</v>
      </c>
      <c r="EI244" s="99">
        <f>SUMIFS('Ajuste Ciclado'!E$5:E$47,'Ajuste Ciclado'!$C$5:$C$47,Balance!EI$4,'Ajuste Ciclado'!$B$5:$B$47,Balance!$B244)</f>
        <v>0</v>
      </c>
      <c r="EJ244" s="99">
        <f>SUMIFS('Ajuste Ciclado'!F$5:F$47,'Ajuste Ciclado'!$C$5:$C$47,Balance!EJ$4,'Ajuste Ciclado'!$B$5:$B$47,Balance!$B244)</f>
        <v>0</v>
      </c>
      <c r="EK244" s="99">
        <f>SUMIFS('Ajuste Ciclado'!G$5:G$47,'Ajuste Ciclado'!$C$5:$C$47,Balance!EK$4,'Ajuste Ciclado'!$B$5:$B$47,Balance!$B244)</f>
        <v>0</v>
      </c>
      <c r="EL244" s="99">
        <f>SUMIFS('Ajuste Ciclado'!H$5:H$47,'Ajuste Ciclado'!$C$5:$C$47,Balance!EL$4,'Ajuste Ciclado'!$B$5:$B$47,Balance!$B244)</f>
        <v>0</v>
      </c>
      <c r="EM244" s="99">
        <f>SUMIFS('Ajuste Ciclado'!I$5:I$47,'Ajuste Ciclado'!$C$5:$C$47,Balance!EM$4,'Ajuste Ciclado'!$B$5:$B$47,Balance!$B244)</f>
        <v>0</v>
      </c>
      <c r="EN244" s="99">
        <f>SUMIFS('Ajuste Ciclado'!J$5:J$47,'Ajuste Ciclado'!$C$5:$C$47,Balance!EN$4,'Ajuste Ciclado'!$B$5:$B$47,Balance!$B244)</f>
        <v>0</v>
      </c>
      <c r="EO244" s="99">
        <f>SUMIFS('Ajuste Ciclado'!K$5:K$47,'Ajuste Ciclado'!$C$5:$C$47,Balance!EO$4,'Ajuste Ciclado'!$B$5:$B$47,Balance!$B244)</f>
        <v>0</v>
      </c>
      <c r="EP244" s="99">
        <f>SUMIFS('Ajuste Ciclado'!L$5:L$47,'Ajuste Ciclado'!$C$5:$C$47,Balance!EP$4,'Ajuste Ciclado'!$B$5:$B$47,Balance!$B244)</f>
        <v>0</v>
      </c>
      <c r="EQ244" s="99">
        <f>SUMIFS('Ajuste Ciclado'!M$5:M$47,'Ajuste Ciclado'!$C$5:$C$47,Balance!EQ$4,'Ajuste Ciclado'!$B$5:$B$47,Balance!$B244)</f>
        <v>0</v>
      </c>
      <c r="ER244" s="99">
        <f>SUMIFS('Ajuste Ciclado'!N$5:N$47,'Ajuste Ciclado'!$C$5:$C$47,Balance!ER$4,'Ajuste Ciclado'!$B$5:$B$47,Balance!$B244)</f>
        <v>0</v>
      </c>
      <c r="ES244" s="100">
        <f>SUMIFS('Ajuste Ciclado'!O$5:O$47,'Ajuste Ciclado'!$C$5:$C$47,Balance!ES$4,'Ajuste Ciclado'!$B$5:$B$47,Balance!$B244)</f>
        <v>0</v>
      </c>
      <c r="ET244" s="84"/>
      <c r="EU244" s="12">
        <f t="shared" si="328"/>
        <v>41468.138158325477</v>
      </c>
      <c r="EV244" s="13">
        <f t="shared" si="293"/>
        <v>34703.447942604587</v>
      </c>
      <c r="EW244" s="13">
        <f t="shared" si="294"/>
        <v>36885.299336442949</v>
      </c>
      <c r="EX244" s="13">
        <f t="shared" si="295"/>
        <v>28165.31889979442</v>
      </c>
      <c r="EY244" s="13">
        <f t="shared" si="296"/>
        <v>18830.565988026461</v>
      </c>
      <c r="EZ244" s="13">
        <f t="shared" si="297"/>
        <v>17828.978309398419</v>
      </c>
      <c r="FA244" s="13">
        <f t="shared" si="298"/>
        <v>19726.88858488734</v>
      </c>
      <c r="FB244" s="13">
        <f t="shared" si="299"/>
        <v>18819.7968241526</v>
      </c>
      <c r="FC244" s="13">
        <f t="shared" si="300"/>
        <v>17604.658033956701</v>
      </c>
      <c r="FD244" s="13">
        <f t="shared" si="301"/>
        <v>4625.7324426695204</v>
      </c>
      <c r="FE244" s="13">
        <f t="shared" si="302"/>
        <v>1089.2606194040029</v>
      </c>
      <c r="FF244" s="14">
        <f t="shared" si="303"/>
        <v>2259.6192880260878</v>
      </c>
      <c r="FG244" s="12">
        <f t="shared" si="304"/>
        <v>41549.792727803273</v>
      </c>
      <c r="FH244" s="13">
        <f t="shared" si="305"/>
        <v>34868.784673082177</v>
      </c>
      <c r="FI244" s="13">
        <f t="shared" si="306"/>
        <v>37294.497556397822</v>
      </c>
      <c r="FJ244" s="13">
        <f t="shared" si="307"/>
        <v>30533.327132102579</v>
      </c>
      <c r="FK244" s="13">
        <f t="shared" si="308"/>
        <v>18603.501090322861</v>
      </c>
      <c r="FL244" s="13">
        <f t="shared" si="309"/>
        <v>18031.355631077731</v>
      </c>
      <c r="FM244" s="13">
        <f t="shared" si="310"/>
        <v>20796.969504000241</v>
      </c>
      <c r="FN244" s="13">
        <f t="shared" si="311"/>
        <v>19533.0391710191</v>
      </c>
      <c r="FO244" s="13">
        <f t="shared" si="312"/>
        <v>20511.825698030101</v>
      </c>
      <c r="FP244" s="13">
        <f t="shared" si="313"/>
        <v>6792.0668292569062</v>
      </c>
      <c r="FQ244" s="13">
        <f t="shared" si="314"/>
        <v>11025.788291906551</v>
      </c>
      <c r="FR244" s="14">
        <f t="shared" si="315"/>
        <v>14042.981451988629</v>
      </c>
      <c r="FS244" s="12">
        <f t="shared" si="316"/>
        <v>41573.300158318183</v>
      </c>
      <c r="FT244" s="13">
        <f t="shared" si="317"/>
        <v>34936.081870963921</v>
      </c>
      <c r="FU244" s="13">
        <f t="shared" si="318"/>
        <v>37180.728718413353</v>
      </c>
      <c r="FV244" s="13">
        <f t="shared" si="319"/>
        <v>30267.42666923584</v>
      </c>
      <c r="FW244" s="13">
        <f t="shared" si="320"/>
        <v>19208.326429764838</v>
      </c>
      <c r="FX244" s="13">
        <f t="shared" si="321"/>
        <v>19119.675104031401</v>
      </c>
      <c r="FY244" s="13">
        <f t="shared" si="322"/>
        <v>22442.80007163062</v>
      </c>
      <c r="FZ244" s="13">
        <f t="shared" si="323"/>
        <v>21580.005387058671</v>
      </c>
      <c r="GA244" s="13">
        <f t="shared" si="324"/>
        <v>19485.865433524541</v>
      </c>
      <c r="GB244" s="13">
        <f t="shared" si="325"/>
        <v>14699.48391137332</v>
      </c>
      <c r="GC244" s="13">
        <f t="shared" si="326"/>
        <v>22094.147542533708</v>
      </c>
      <c r="GD244" s="14">
        <f t="shared" si="327"/>
        <v>20493.26726599543</v>
      </c>
      <c r="GE244" s="84"/>
      <c r="GF244" s="12">
        <f t="shared" si="329"/>
        <v>242007.70442768862</v>
      </c>
      <c r="GG244" s="13">
        <f t="shared" si="329"/>
        <v>273583.92975698796</v>
      </c>
      <c r="GH244" s="14">
        <f t="shared" si="329"/>
        <v>303081.10856284387</v>
      </c>
      <c r="GI244" s="6">
        <f t="shared" si="330"/>
        <v>1</v>
      </c>
      <c r="GJ244" s="12">
        <f t="shared" si="331"/>
        <v>0</v>
      </c>
      <c r="GK244" s="13">
        <f t="shared" si="332"/>
        <v>0</v>
      </c>
      <c r="GL244" s="14">
        <f t="shared" si="333"/>
        <v>0</v>
      </c>
      <c r="GM244" s="84"/>
      <c r="GN244" s="66">
        <f t="shared" si="334"/>
        <v>0</v>
      </c>
      <c r="GO244" s="84"/>
      <c r="GP244" s="63" t="str" cm="1">
        <f t="array" ref="GP244">INDEX($GF$4:$GH$4,1,GI244)</f>
        <v>Sample 1</v>
      </c>
      <c r="GQ244" s="12">
        <f t="shared" si="336"/>
        <v>1089.2606194040029</v>
      </c>
      <c r="GR244" s="13">
        <f t="shared" si="336"/>
        <v>2259.6192880260878</v>
      </c>
      <c r="GS244" s="14">
        <f t="shared" si="336"/>
        <v>4625.7324426695204</v>
      </c>
      <c r="GT244" s="12">
        <f t="shared" si="337"/>
        <v>6792.0668292569062</v>
      </c>
      <c r="GU244" s="13">
        <f t="shared" si="337"/>
        <v>11025.788291906551</v>
      </c>
      <c r="GV244" s="14">
        <f t="shared" si="337"/>
        <v>14042.981451988629</v>
      </c>
      <c r="GW244" s="12">
        <f t="shared" si="338"/>
        <v>14699.48391137332</v>
      </c>
      <c r="GX244" s="13">
        <f t="shared" si="338"/>
        <v>19119.675104031401</v>
      </c>
      <c r="GY244" s="14">
        <f t="shared" si="338"/>
        <v>19208.326429764838</v>
      </c>
      <c r="GZ244" s="84" t="str">
        <f t="shared" si="290"/>
        <v>Sample 1</v>
      </c>
      <c r="HA244" s="12">
        <f t="shared" si="335"/>
        <v>0</v>
      </c>
      <c r="HB244" s="13">
        <f t="shared" si="335"/>
        <v>0</v>
      </c>
      <c r="HC244" s="14">
        <f t="shared" si="335"/>
        <v>0</v>
      </c>
      <c r="HD244" s="6">
        <f t="shared" si="291"/>
        <v>0</v>
      </c>
      <c r="HE244" s="84" t="str">
        <f t="shared" si="292"/>
        <v>Ok</v>
      </c>
    </row>
    <row r="245" spans="2:213" hidden="1" x14ac:dyDescent="0.3">
      <c r="B245" s="84" t="s">
        <v>241</v>
      </c>
      <c r="C245" s="12">
        <f>SUMIFS(Inyecciones!$E$2:$E$14185,Inyecciones!$A$2:$A$14185,Balance!C$4,Inyecciones!$B$2:$B$14185,Balance!$B245,Inyecciones!$C$2:$C$14185,Balance!C$5)</f>
        <v>91224.554722034169</v>
      </c>
      <c r="D245" s="13">
        <f>SUMIFS(Inyecciones!$E$2:$E$14185,Inyecciones!$A$2:$A$14185,Balance!D$4,Inyecciones!$B$2:$B$14185,Balance!$B245,Inyecciones!$C$2:$C$14185,Balance!D$5)</f>
        <v>130957.573377812</v>
      </c>
      <c r="E245" s="13">
        <f>SUMIFS(Inyecciones!$E$2:$E$14185,Inyecciones!$A$2:$A$14185,Balance!E$4,Inyecciones!$B$2:$B$14185,Balance!$B245,Inyecciones!$C$2:$C$14185,Balance!E$5)</f>
        <v>153265.9220797692</v>
      </c>
      <c r="F245" s="13">
        <f>SUMIFS(Inyecciones!$E$2:$E$14185,Inyecciones!$A$2:$A$14185,Balance!F$4,Inyecciones!$B$2:$B$14185,Balance!$B245,Inyecciones!$C$2:$C$14185,Balance!F$5)</f>
        <v>138704.31202873969</v>
      </c>
      <c r="G245" s="13">
        <f>SUMIFS(Inyecciones!$E$2:$E$14185,Inyecciones!$A$2:$A$14185,Balance!G$4,Inyecciones!$B$2:$B$14185,Balance!$B245,Inyecciones!$C$2:$C$14185,Balance!G$5)</f>
        <v>119925.72773397691</v>
      </c>
      <c r="H245" s="13">
        <f>SUMIFS(Inyecciones!$E$2:$E$14185,Inyecciones!$A$2:$A$14185,Balance!H$4,Inyecciones!$B$2:$B$14185,Balance!$B245,Inyecciones!$C$2:$C$14185,Balance!H$5)</f>
        <v>104810.9823733938</v>
      </c>
      <c r="I245" s="13">
        <f>SUMIFS(Inyecciones!$E$2:$E$14185,Inyecciones!$A$2:$A$14185,Balance!I$4,Inyecciones!$B$2:$B$14185,Balance!$B245,Inyecciones!$C$2:$C$14185,Balance!I$5)</f>
        <v>100157.1092989449</v>
      </c>
      <c r="J245" s="13">
        <f>SUMIFS(Inyecciones!$E$2:$E$14185,Inyecciones!$A$2:$A$14185,Balance!J$4,Inyecciones!$B$2:$B$14185,Balance!$B245,Inyecciones!$C$2:$C$14185,Balance!J$5)</f>
        <v>104527.7916917117</v>
      </c>
      <c r="K245" s="13">
        <f>SUMIFS(Inyecciones!$E$2:$E$14185,Inyecciones!$A$2:$A$14185,Balance!K$4,Inyecciones!$B$2:$B$14185,Balance!$B245,Inyecciones!$C$2:$C$14185,Balance!K$5)</f>
        <v>108142.2787081268</v>
      </c>
      <c r="L245" s="13">
        <f>SUMIFS(Inyecciones!$E$2:$E$14185,Inyecciones!$A$2:$A$14185,Balance!L$4,Inyecciones!$B$2:$B$14185,Balance!$B245,Inyecciones!$C$2:$C$14185,Balance!L$5)</f>
        <v>73879.952081603566</v>
      </c>
      <c r="M245" s="13">
        <f>SUMIFS(Inyecciones!$E$2:$E$14185,Inyecciones!$A$2:$A$14185,Balance!M$4,Inyecciones!$B$2:$B$14185,Balance!$B245,Inyecciones!$C$2:$C$14185,Balance!M$5)</f>
        <v>64466.046726422297</v>
      </c>
      <c r="N245" s="14">
        <f>SUMIFS(Inyecciones!$E$2:$E$14185,Inyecciones!$A$2:$A$14185,Balance!N$4,Inyecciones!$B$2:$B$14185,Balance!$B245,Inyecciones!$C$2:$C$14185,Balance!N$5)</f>
        <v>68949.727698329341</v>
      </c>
      <c r="O245" s="12">
        <f>SUMIFS(Inyecciones!$E$2:$E$14185,Inyecciones!$A$2:$A$14185,Balance!O$4,Inyecciones!$B$2:$B$14185,Balance!$B245,Inyecciones!$C$2:$C$14185,Balance!O$5)</f>
        <v>91529.546152776602</v>
      </c>
      <c r="P245" s="13">
        <f>SUMIFS(Inyecciones!$E$2:$E$14185,Inyecciones!$A$2:$A$14185,Balance!P$4,Inyecciones!$B$2:$B$14185,Balance!$B245,Inyecciones!$C$2:$C$14185,Balance!P$5)</f>
        <v>132165.84861335601</v>
      </c>
      <c r="Q245" s="13">
        <f>SUMIFS(Inyecciones!$E$2:$E$14185,Inyecciones!$A$2:$A$14185,Balance!Q$4,Inyecciones!$B$2:$B$14185,Balance!$B245,Inyecciones!$C$2:$C$14185,Balance!Q$5)</f>
        <v>154682.03889976029</v>
      </c>
      <c r="R245" s="13">
        <f>SUMIFS(Inyecciones!$E$2:$E$14185,Inyecciones!$A$2:$A$14185,Balance!R$4,Inyecciones!$B$2:$B$14185,Balance!$B245,Inyecciones!$C$2:$C$14185,Balance!R$5)</f>
        <v>140139.26785456619</v>
      </c>
      <c r="S245" s="13">
        <f>SUMIFS(Inyecciones!$E$2:$E$14185,Inyecciones!$A$2:$A$14185,Balance!S$4,Inyecciones!$B$2:$B$14185,Balance!$B245,Inyecciones!$C$2:$C$14185,Balance!S$5)</f>
        <v>116905.59795439871</v>
      </c>
      <c r="T245" s="13">
        <f>SUMIFS(Inyecciones!$E$2:$E$14185,Inyecciones!$A$2:$A$14185,Balance!T$4,Inyecciones!$B$2:$B$14185,Balance!$B245,Inyecciones!$C$2:$C$14185,Balance!T$5)</f>
        <v>106584.3051692181</v>
      </c>
      <c r="U245" s="13">
        <f>SUMIFS(Inyecciones!$E$2:$E$14185,Inyecciones!$A$2:$A$14185,Balance!U$4,Inyecciones!$B$2:$B$14185,Balance!$B245,Inyecciones!$C$2:$C$14185,Balance!U$5)</f>
        <v>118668.7181207551</v>
      </c>
      <c r="V245" s="13">
        <f>SUMIFS(Inyecciones!$E$2:$E$14185,Inyecciones!$A$2:$A$14185,Balance!V$4,Inyecciones!$B$2:$B$14185,Balance!$B245,Inyecciones!$C$2:$C$14185,Balance!V$5)</f>
        <v>105195.7567506582</v>
      </c>
      <c r="W245" s="13">
        <f>SUMIFS(Inyecciones!$E$2:$E$14185,Inyecciones!$A$2:$A$14185,Balance!W$4,Inyecciones!$B$2:$B$14185,Balance!$B245,Inyecciones!$C$2:$C$14185,Balance!W$5)</f>
        <v>105638.65727435829</v>
      </c>
      <c r="X245" s="13">
        <f>SUMIFS(Inyecciones!$E$2:$E$14185,Inyecciones!$A$2:$A$14185,Balance!X$4,Inyecciones!$B$2:$B$14185,Balance!$B245,Inyecciones!$C$2:$C$14185,Balance!X$5)</f>
        <v>80349.125553059508</v>
      </c>
      <c r="Y245" s="13">
        <f>SUMIFS(Inyecciones!$E$2:$E$14185,Inyecciones!$A$2:$A$14185,Balance!Y$4,Inyecciones!$B$2:$B$14185,Balance!$B245,Inyecciones!$C$2:$C$14185,Balance!Y$5)</f>
        <v>78307.721408747384</v>
      </c>
      <c r="Z245" s="14">
        <f>SUMIFS(Inyecciones!$E$2:$E$14185,Inyecciones!$A$2:$A$14185,Balance!Z$4,Inyecciones!$B$2:$B$14185,Balance!$B245,Inyecciones!$C$2:$C$14185,Balance!Z$5)</f>
        <v>83332.657314389275</v>
      </c>
      <c r="AA245" s="12">
        <f>SUMIFS(Inyecciones!$E$2:$E$14185,Inyecciones!$A$2:$A$14185,Balance!AA$4,Inyecciones!$B$2:$B$14185,Balance!$B245,Inyecciones!$C$2:$C$14185,Balance!AA$5)</f>
        <v>89567.535305557321</v>
      </c>
      <c r="AB245" s="13">
        <f>SUMIFS(Inyecciones!$E$2:$E$14185,Inyecciones!$A$2:$A$14185,Balance!AB$4,Inyecciones!$B$2:$B$14185,Balance!$B245,Inyecciones!$C$2:$C$14185,Balance!AB$5)</f>
        <v>101679.99275311449</v>
      </c>
      <c r="AC245" s="13">
        <f>SUMIFS(Inyecciones!$E$2:$E$14185,Inyecciones!$A$2:$A$14185,Balance!AC$4,Inyecciones!$B$2:$B$14185,Balance!$B245,Inyecciones!$C$2:$C$14185,Balance!AC$5)</f>
        <v>88227.34102185721</v>
      </c>
      <c r="AD245" s="13">
        <f>SUMIFS(Inyecciones!$E$2:$E$14185,Inyecciones!$A$2:$A$14185,Balance!AD$4,Inyecciones!$B$2:$B$14185,Balance!$B245,Inyecciones!$C$2:$C$14185,Balance!AD$5)</f>
        <v>98530.636960492688</v>
      </c>
      <c r="AE245" s="13">
        <f>SUMIFS(Inyecciones!$E$2:$E$14185,Inyecciones!$A$2:$A$14185,Balance!AE$4,Inyecciones!$B$2:$B$14185,Balance!$B245,Inyecciones!$C$2:$C$14185,Balance!AE$5)</f>
        <v>114962.6477397507</v>
      </c>
      <c r="AF245" s="13">
        <f>SUMIFS(Inyecciones!$E$2:$E$14185,Inyecciones!$A$2:$A$14185,Balance!AF$4,Inyecciones!$B$2:$B$14185,Balance!$B245,Inyecciones!$C$2:$C$14185,Balance!AF$5)</f>
        <v>114823.09663765811</v>
      </c>
      <c r="AG245" s="13">
        <f>SUMIFS(Inyecciones!$E$2:$E$14185,Inyecciones!$A$2:$A$14185,Balance!AG$4,Inyecciones!$B$2:$B$14185,Balance!$B245,Inyecciones!$C$2:$C$14185,Balance!AG$5)</f>
        <v>129552.9937341347</v>
      </c>
      <c r="AH245" s="13">
        <f>SUMIFS(Inyecciones!$E$2:$E$14185,Inyecciones!$A$2:$A$14185,Balance!AH$4,Inyecciones!$B$2:$B$14185,Balance!$B245,Inyecciones!$C$2:$C$14185,Balance!AH$5)</f>
        <v>114268.85138776011</v>
      </c>
      <c r="AI245" s="13">
        <f>SUMIFS(Inyecciones!$E$2:$E$14185,Inyecciones!$A$2:$A$14185,Balance!AI$4,Inyecciones!$B$2:$B$14185,Balance!$B245,Inyecciones!$C$2:$C$14185,Balance!AI$5)</f>
        <v>75104.417707152417</v>
      </c>
      <c r="AJ245" s="13">
        <f>SUMIFS(Inyecciones!$E$2:$E$14185,Inyecciones!$A$2:$A$14185,Balance!AJ$4,Inyecciones!$B$2:$B$14185,Balance!$B245,Inyecciones!$C$2:$C$14185,Balance!AJ$5)</f>
        <v>67067.609700967048</v>
      </c>
      <c r="AK245" s="13">
        <f>SUMIFS(Inyecciones!$E$2:$E$14185,Inyecciones!$A$2:$A$14185,Balance!AK$4,Inyecciones!$B$2:$B$14185,Balance!$B245,Inyecciones!$C$2:$C$14185,Balance!AK$5)</f>
        <v>87286.025660428902</v>
      </c>
      <c r="AL245" s="14">
        <f>SUMIFS(Inyecciones!$E$2:$E$14185,Inyecciones!$A$2:$A$14185,Balance!AL$4,Inyecciones!$B$2:$B$14185,Balance!$B245,Inyecciones!$C$2:$C$14185,Balance!AL$5)</f>
        <v>88904.078257507877</v>
      </c>
      <c r="AM245" s="13"/>
      <c r="AN245" s="12">
        <f>SUMIFS('Retiro Mensual'!$E$2:$E$2629,'Retiro Mensual'!$A$2:$A$2629,AN$4,'Retiro Mensual'!$B$2:$B$2629,$B245,'Retiro Mensual'!$C$2:$C$2629,AN$5)</f>
        <v>0</v>
      </c>
      <c r="AO245" s="13">
        <f>SUMIFS('Retiro Mensual'!$E$2:$E$2629,'Retiro Mensual'!$A$2:$A$2629,AO$4,'Retiro Mensual'!$B$2:$B$2629,$B245,'Retiro Mensual'!$C$2:$C$2629,AO$5)</f>
        <v>0</v>
      </c>
      <c r="AP245" s="13">
        <f>SUMIFS('Retiro Mensual'!$E$2:$E$2629,'Retiro Mensual'!$A$2:$A$2629,AP$4,'Retiro Mensual'!$B$2:$B$2629,$B245,'Retiro Mensual'!$C$2:$C$2629,AP$5)</f>
        <v>0</v>
      </c>
      <c r="AQ245" s="13">
        <f>SUMIFS('Retiro Mensual'!$E$2:$E$2629,'Retiro Mensual'!$A$2:$A$2629,AQ$4,'Retiro Mensual'!$B$2:$B$2629,$B245,'Retiro Mensual'!$C$2:$C$2629,AQ$5)</f>
        <v>0</v>
      </c>
      <c r="AR245" s="13">
        <f>SUMIFS('Retiro Mensual'!$E$2:$E$2629,'Retiro Mensual'!$A$2:$A$2629,AR$4,'Retiro Mensual'!$B$2:$B$2629,$B245,'Retiro Mensual'!$C$2:$C$2629,AR$5)</f>
        <v>0</v>
      </c>
      <c r="AS245" s="13">
        <f>SUMIFS('Retiro Mensual'!$E$2:$E$2629,'Retiro Mensual'!$A$2:$A$2629,AS$4,'Retiro Mensual'!$B$2:$B$2629,$B245,'Retiro Mensual'!$C$2:$C$2629,AS$5)</f>
        <v>0</v>
      </c>
      <c r="AT245" s="13">
        <f>SUMIFS('Retiro Mensual'!$E$2:$E$2629,'Retiro Mensual'!$A$2:$A$2629,AT$4,'Retiro Mensual'!$B$2:$B$2629,$B245,'Retiro Mensual'!$C$2:$C$2629,AT$5)</f>
        <v>0</v>
      </c>
      <c r="AU245" s="13">
        <f>SUMIFS('Retiro Mensual'!$E$2:$E$2629,'Retiro Mensual'!$A$2:$A$2629,AU$4,'Retiro Mensual'!$B$2:$B$2629,$B245,'Retiro Mensual'!$C$2:$C$2629,AU$5)</f>
        <v>0</v>
      </c>
      <c r="AV245" s="13">
        <f>SUMIFS('Retiro Mensual'!$E$2:$E$2629,'Retiro Mensual'!$A$2:$A$2629,AV$4,'Retiro Mensual'!$B$2:$B$2629,$B245,'Retiro Mensual'!$C$2:$C$2629,AV$5)</f>
        <v>0</v>
      </c>
      <c r="AW245" s="13">
        <f>SUMIFS('Retiro Mensual'!$E$2:$E$2629,'Retiro Mensual'!$A$2:$A$2629,AW$4,'Retiro Mensual'!$B$2:$B$2629,$B245,'Retiro Mensual'!$C$2:$C$2629,AW$5)</f>
        <v>0</v>
      </c>
      <c r="AX245" s="13">
        <f>SUMIFS('Retiro Mensual'!$E$2:$E$2629,'Retiro Mensual'!$A$2:$A$2629,AX$4,'Retiro Mensual'!$B$2:$B$2629,$B245,'Retiro Mensual'!$C$2:$C$2629,AX$5)</f>
        <v>0</v>
      </c>
      <c r="AY245" s="14">
        <f>SUMIFS('Retiro Mensual'!$E$2:$E$2629,'Retiro Mensual'!$A$2:$A$2629,AY$4,'Retiro Mensual'!$B$2:$B$2629,$B245,'Retiro Mensual'!$C$2:$C$2629,AY$5)</f>
        <v>0</v>
      </c>
      <c r="AZ245" s="12">
        <f>SUMIFS('Retiro Mensual'!$E$2:$E$2629,'Retiro Mensual'!$A$2:$A$2629,AZ$4,'Retiro Mensual'!$B$2:$B$2629,$B245,'Retiro Mensual'!$C$2:$C$2629,AZ$5)</f>
        <v>0</v>
      </c>
      <c r="BA245" s="13">
        <f>SUMIFS('Retiro Mensual'!$E$2:$E$2629,'Retiro Mensual'!$A$2:$A$2629,BA$4,'Retiro Mensual'!$B$2:$B$2629,$B245,'Retiro Mensual'!$C$2:$C$2629,BA$5)</f>
        <v>0</v>
      </c>
      <c r="BB245" s="13">
        <f>SUMIFS('Retiro Mensual'!$E$2:$E$2629,'Retiro Mensual'!$A$2:$A$2629,BB$4,'Retiro Mensual'!$B$2:$B$2629,$B245,'Retiro Mensual'!$C$2:$C$2629,BB$5)</f>
        <v>0</v>
      </c>
      <c r="BC245" s="13">
        <f>SUMIFS('Retiro Mensual'!$E$2:$E$2629,'Retiro Mensual'!$A$2:$A$2629,BC$4,'Retiro Mensual'!$B$2:$B$2629,$B245,'Retiro Mensual'!$C$2:$C$2629,BC$5)</f>
        <v>0</v>
      </c>
      <c r="BD245" s="13">
        <f>SUMIFS('Retiro Mensual'!$E$2:$E$2629,'Retiro Mensual'!$A$2:$A$2629,BD$4,'Retiro Mensual'!$B$2:$B$2629,$B245,'Retiro Mensual'!$C$2:$C$2629,BD$5)</f>
        <v>0</v>
      </c>
      <c r="BE245" s="13">
        <f>SUMIFS('Retiro Mensual'!$E$2:$E$2629,'Retiro Mensual'!$A$2:$A$2629,BE$4,'Retiro Mensual'!$B$2:$B$2629,$B245,'Retiro Mensual'!$C$2:$C$2629,BE$5)</f>
        <v>0</v>
      </c>
      <c r="BF245" s="13">
        <f>SUMIFS('Retiro Mensual'!$E$2:$E$2629,'Retiro Mensual'!$A$2:$A$2629,BF$4,'Retiro Mensual'!$B$2:$B$2629,$B245,'Retiro Mensual'!$C$2:$C$2629,BF$5)</f>
        <v>0</v>
      </c>
      <c r="BG245" s="13">
        <f>SUMIFS('Retiro Mensual'!$E$2:$E$2629,'Retiro Mensual'!$A$2:$A$2629,BG$4,'Retiro Mensual'!$B$2:$B$2629,$B245,'Retiro Mensual'!$C$2:$C$2629,BG$5)</f>
        <v>0</v>
      </c>
      <c r="BH245" s="13">
        <f>SUMIFS('Retiro Mensual'!$E$2:$E$2629,'Retiro Mensual'!$A$2:$A$2629,BH$4,'Retiro Mensual'!$B$2:$B$2629,$B245,'Retiro Mensual'!$C$2:$C$2629,BH$5)</f>
        <v>0</v>
      </c>
      <c r="BI245" s="13">
        <f>SUMIFS('Retiro Mensual'!$E$2:$E$2629,'Retiro Mensual'!$A$2:$A$2629,BI$4,'Retiro Mensual'!$B$2:$B$2629,$B245,'Retiro Mensual'!$C$2:$C$2629,BI$5)</f>
        <v>0</v>
      </c>
      <c r="BJ245" s="13">
        <f>SUMIFS('Retiro Mensual'!$E$2:$E$2629,'Retiro Mensual'!$A$2:$A$2629,BJ$4,'Retiro Mensual'!$B$2:$B$2629,$B245,'Retiro Mensual'!$C$2:$C$2629,BJ$5)</f>
        <v>0</v>
      </c>
      <c r="BK245" s="14">
        <f>SUMIFS('Retiro Mensual'!$E$2:$E$2629,'Retiro Mensual'!$A$2:$A$2629,BK$4,'Retiro Mensual'!$B$2:$B$2629,$B245,'Retiro Mensual'!$C$2:$C$2629,BK$5)</f>
        <v>0</v>
      </c>
      <c r="BL245" s="12">
        <f>SUMIFS('Retiro Mensual'!$E$2:$E$2629,'Retiro Mensual'!$A$2:$A$2629,BL$4,'Retiro Mensual'!$B$2:$B$2629,$B245,'Retiro Mensual'!$C$2:$C$2629,BL$5)</f>
        <v>0</v>
      </c>
      <c r="BM245" s="13">
        <f>SUMIFS('Retiro Mensual'!$E$2:$E$2629,'Retiro Mensual'!$A$2:$A$2629,BM$4,'Retiro Mensual'!$B$2:$B$2629,$B245,'Retiro Mensual'!$C$2:$C$2629,BM$5)</f>
        <v>0</v>
      </c>
      <c r="BN245" s="13">
        <f>SUMIFS('Retiro Mensual'!$E$2:$E$2629,'Retiro Mensual'!$A$2:$A$2629,BN$4,'Retiro Mensual'!$B$2:$B$2629,$B245,'Retiro Mensual'!$C$2:$C$2629,BN$5)</f>
        <v>0</v>
      </c>
      <c r="BO245" s="13">
        <f>SUMIFS('Retiro Mensual'!$E$2:$E$2629,'Retiro Mensual'!$A$2:$A$2629,BO$4,'Retiro Mensual'!$B$2:$B$2629,$B245,'Retiro Mensual'!$C$2:$C$2629,BO$5)</f>
        <v>0</v>
      </c>
      <c r="BP245" s="13">
        <f>SUMIFS('Retiro Mensual'!$E$2:$E$2629,'Retiro Mensual'!$A$2:$A$2629,BP$4,'Retiro Mensual'!$B$2:$B$2629,$B245,'Retiro Mensual'!$C$2:$C$2629,BP$5)</f>
        <v>0</v>
      </c>
      <c r="BQ245" s="13">
        <f>SUMIFS('Retiro Mensual'!$E$2:$E$2629,'Retiro Mensual'!$A$2:$A$2629,BQ$4,'Retiro Mensual'!$B$2:$B$2629,$B245,'Retiro Mensual'!$C$2:$C$2629,BQ$5)</f>
        <v>0</v>
      </c>
      <c r="BR245" s="13">
        <f>SUMIFS('Retiro Mensual'!$E$2:$E$2629,'Retiro Mensual'!$A$2:$A$2629,BR$4,'Retiro Mensual'!$B$2:$B$2629,$B245,'Retiro Mensual'!$C$2:$C$2629,BR$5)</f>
        <v>0</v>
      </c>
      <c r="BS245" s="13">
        <f>SUMIFS('Retiro Mensual'!$E$2:$E$2629,'Retiro Mensual'!$A$2:$A$2629,BS$4,'Retiro Mensual'!$B$2:$B$2629,$B245,'Retiro Mensual'!$C$2:$C$2629,BS$5)</f>
        <v>0</v>
      </c>
      <c r="BT245" s="13">
        <f>SUMIFS('Retiro Mensual'!$E$2:$E$2629,'Retiro Mensual'!$A$2:$A$2629,BT$4,'Retiro Mensual'!$B$2:$B$2629,$B245,'Retiro Mensual'!$C$2:$C$2629,BT$5)</f>
        <v>0</v>
      </c>
      <c r="BU245" s="13">
        <f>SUMIFS('Retiro Mensual'!$E$2:$E$2629,'Retiro Mensual'!$A$2:$A$2629,BU$4,'Retiro Mensual'!$B$2:$B$2629,$B245,'Retiro Mensual'!$C$2:$C$2629,BU$5)</f>
        <v>0</v>
      </c>
      <c r="BV245" s="13">
        <f>SUMIFS('Retiro Mensual'!$E$2:$E$2629,'Retiro Mensual'!$A$2:$A$2629,BV$4,'Retiro Mensual'!$B$2:$B$2629,$B245,'Retiro Mensual'!$C$2:$C$2629,BV$5)</f>
        <v>0</v>
      </c>
      <c r="BW245" s="14">
        <f>SUMIFS('Retiro Mensual'!$E$2:$E$2629,'Retiro Mensual'!$A$2:$A$2629,BW$4,'Retiro Mensual'!$B$2:$B$2629,$B245,'Retiro Mensual'!$C$2:$C$2629,BW$5)</f>
        <v>0</v>
      </c>
      <c r="BX245" s="13"/>
      <c r="BY245" s="12">
        <f>SUMIFS('Compra Ventas'!$E$2:$E$2700,'Compra Ventas'!$A$2:$A$2700,BY$4,'Compra Ventas'!$B$2:$B$2700,$B245,'Compra Ventas'!$C$2:$C$2700,BY$5)</f>
        <v>0</v>
      </c>
      <c r="BZ245" s="13">
        <f>SUMIFS('Compra Ventas'!$E$2:$E$2700,'Compra Ventas'!$A$2:$A$2700,BZ$4,'Compra Ventas'!$B$2:$B$2700,$B245,'Compra Ventas'!$C$2:$C$2700,BZ$5)</f>
        <v>0</v>
      </c>
      <c r="CA245" s="13">
        <f>SUMIFS('Compra Ventas'!$E$2:$E$2700,'Compra Ventas'!$A$2:$A$2700,CA$4,'Compra Ventas'!$B$2:$B$2700,$B245,'Compra Ventas'!$C$2:$C$2700,CA$5)</f>
        <v>0</v>
      </c>
      <c r="CB245" s="13">
        <f>SUMIFS('Compra Ventas'!$E$2:$E$2700,'Compra Ventas'!$A$2:$A$2700,CB$4,'Compra Ventas'!$B$2:$B$2700,$B245,'Compra Ventas'!$C$2:$C$2700,CB$5)</f>
        <v>0</v>
      </c>
      <c r="CC245" s="13">
        <f>SUMIFS('Compra Ventas'!$E$2:$E$2700,'Compra Ventas'!$A$2:$A$2700,CC$4,'Compra Ventas'!$B$2:$B$2700,$B245,'Compra Ventas'!$C$2:$C$2700,CC$5)</f>
        <v>0</v>
      </c>
      <c r="CD245" s="13">
        <f>SUMIFS('Compra Ventas'!$E$2:$E$2700,'Compra Ventas'!$A$2:$A$2700,CD$4,'Compra Ventas'!$B$2:$B$2700,$B245,'Compra Ventas'!$C$2:$C$2700,CD$5)</f>
        <v>0</v>
      </c>
      <c r="CE245" s="13">
        <f>SUMIFS('Compra Ventas'!$E$2:$E$2700,'Compra Ventas'!$A$2:$A$2700,CE$4,'Compra Ventas'!$B$2:$B$2700,$B245,'Compra Ventas'!$C$2:$C$2700,CE$5)</f>
        <v>0</v>
      </c>
      <c r="CF245" s="13">
        <f>SUMIFS('Compra Ventas'!$E$2:$E$2700,'Compra Ventas'!$A$2:$A$2700,CF$4,'Compra Ventas'!$B$2:$B$2700,$B245,'Compra Ventas'!$C$2:$C$2700,CF$5)</f>
        <v>0</v>
      </c>
      <c r="CG245" s="13">
        <f>SUMIFS('Compra Ventas'!$E$2:$E$2700,'Compra Ventas'!$A$2:$A$2700,CG$4,'Compra Ventas'!$B$2:$B$2700,$B245,'Compra Ventas'!$C$2:$C$2700,CG$5)</f>
        <v>0</v>
      </c>
      <c r="CH245" s="13">
        <f>SUMIFS('Compra Ventas'!$E$2:$E$2700,'Compra Ventas'!$A$2:$A$2700,CH$4,'Compra Ventas'!$B$2:$B$2700,$B245,'Compra Ventas'!$C$2:$C$2700,CH$5)</f>
        <v>0</v>
      </c>
      <c r="CI245" s="13">
        <f>SUMIFS('Compra Ventas'!$E$2:$E$2700,'Compra Ventas'!$A$2:$A$2700,CI$4,'Compra Ventas'!$B$2:$B$2700,$B245,'Compra Ventas'!$C$2:$C$2700,CI$5)</f>
        <v>0</v>
      </c>
      <c r="CJ245" s="14">
        <f>SUMIFS('Compra Ventas'!$E$2:$E$2700,'Compra Ventas'!$A$2:$A$2700,CJ$4,'Compra Ventas'!$B$2:$B$2700,$B245,'Compra Ventas'!$C$2:$C$2700,CJ$5)</f>
        <v>0</v>
      </c>
      <c r="CK245" s="12">
        <f>SUMIFS('Compra Ventas'!$E$2:$E$2700,'Compra Ventas'!$A$2:$A$2700,CK$4,'Compra Ventas'!$B$2:$B$2700,$B245,'Compra Ventas'!$C$2:$C$2700,CK$5)</f>
        <v>0</v>
      </c>
      <c r="CL245" s="13">
        <f>SUMIFS('Compra Ventas'!$E$2:$E$2700,'Compra Ventas'!$A$2:$A$2700,CL$4,'Compra Ventas'!$B$2:$B$2700,$B245,'Compra Ventas'!$C$2:$C$2700,CL$5)</f>
        <v>0</v>
      </c>
      <c r="CM245" s="13">
        <f>SUMIFS('Compra Ventas'!$E$2:$E$2700,'Compra Ventas'!$A$2:$A$2700,CM$4,'Compra Ventas'!$B$2:$B$2700,$B245,'Compra Ventas'!$C$2:$C$2700,CM$5)</f>
        <v>0</v>
      </c>
      <c r="CN245" s="13">
        <f>SUMIFS('Compra Ventas'!$E$2:$E$2700,'Compra Ventas'!$A$2:$A$2700,CN$4,'Compra Ventas'!$B$2:$B$2700,$B245,'Compra Ventas'!$C$2:$C$2700,CN$5)</f>
        <v>0</v>
      </c>
      <c r="CO245" s="13">
        <f>SUMIFS('Compra Ventas'!$E$2:$E$2700,'Compra Ventas'!$A$2:$A$2700,CO$4,'Compra Ventas'!$B$2:$B$2700,$B245,'Compra Ventas'!$C$2:$C$2700,CO$5)</f>
        <v>0</v>
      </c>
      <c r="CP245" s="13">
        <f>SUMIFS('Compra Ventas'!$E$2:$E$2700,'Compra Ventas'!$A$2:$A$2700,CP$4,'Compra Ventas'!$B$2:$B$2700,$B245,'Compra Ventas'!$C$2:$C$2700,CP$5)</f>
        <v>0</v>
      </c>
      <c r="CQ245" s="13">
        <f>SUMIFS('Compra Ventas'!$E$2:$E$2700,'Compra Ventas'!$A$2:$A$2700,CQ$4,'Compra Ventas'!$B$2:$B$2700,$B245,'Compra Ventas'!$C$2:$C$2700,CQ$5)</f>
        <v>0</v>
      </c>
      <c r="CR245" s="13">
        <f>SUMIFS('Compra Ventas'!$E$2:$E$2700,'Compra Ventas'!$A$2:$A$2700,CR$4,'Compra Ventas'!$B$2:$B$2700,$B245,'Compra Ventas'!$C$2:$C$2700,CR$5)</f>
        <v>0</v>
      </c>
      <c r="CS245" s="13">
        <f>SUMIFS('Compra Ventas'!$E$2:$E$2700,'Compra Ventas'!$A$2:$A$2700,CS$4,'Compra Ventas'!$B$2:$B$2700,$B245,'Compra Ventas'!$C$2:$C$2700,CS$5)</f>
        <v>0</v>
      </c>
      <c r="CT245" s="13">
        <f>SUMIFS('Compra Ventas'!$E$2:$E$2700,'Compra Ventas'!$A$2:$A$2700,CT$4,'Compra Ventas'!$B$2:$B$2700,$B245,'Compra Ventas'!$C$2:$C$2700,CT$5)</f>
        <v>0</v>
      </c>
      <c r="CU245" s="13">
        <f>SUMIFS('Compra Ventas'!$E$2:$E$2700,'Compra Ventas'!$A$2:$A$2700,CU$4,'Compra Ventas'!$B$2:$B$2700,$B245,'Compra Ventas'!$C$2:$C$2700,CU$5)</f>
        <v>0</v>
      </c>
      <c r="CV245" s="14">
        <f>SUMIFS('Compra Ventas'!$E$2:$E$2700,'Compra Ventas'!$A$2:$A$2700,CV$4,'Compra Ventas'!$B$2:$B$2700,$B245,'Compra Ventas'!$C$2:$C$2700,CV$5)</f>
        <v>0</v>
      </c>
      <c r="CW245" s="12">
        <f>SUMIFS('Compra Ventas'!$E$2:$E$2700,'Compra Ventas'!$A$2:$A$2700,CW$4,'Compra Ventas'!$B$2:$B$2700,$B245,'Compra Ventas'!$C$2:$C$2700,CW$5)</f>
        <v>0</v>
      </c>
      <c r="CX245" s="13">
        <f>SUMIFS('Compra Ventas'!$E$2:$E$2700,'Compra Ventas'!$A$2:$A$2700,CX$4,'Compra Ventas'!$B$2:$B$2700,$B245,'Compra Ventas'!$C$2:$C$2700,CX$5)</f>
        <v>0</v>
      </c>
      <c r="CY245" s="13">
        <f>SUMIFS('Compra Ventas'!$E$2:$E$2700,'Compra Ventas'!$A$2:$A$2700,CY$4,'Compra Ventas'!$B$2:$B$2700,$B245,'Compra Ventas'!$C$2:$C$2700,CY$5)</f>
        <v>0</v>
      </c>
      <c r="CZ245" s="13">
        <f>SUMIFS('Compra Ventas'!$E$2:$E$2700,'Compra Ventas'!$A$2:$A$2700,CZ$4,'Compra Ventas'!$B$2:$B$2700,$B245,'Compra Ventas'!$C$2:$C$2700,CZ$5)</f>
        <v>0</v>
      </c>
      <c r="DA245" s="13">
        <f>SUMIFS('Compra Ventas'!$E$2:$E$2700,'Compra Ventas'!$A$2:$A$2700,DA$4,'Compra Ventas'!$B$2:$B$2700,$B245,'Compra Ventas'!$C$2:$C$2700,DA$5)</f>
        <v>0</v>
      </c>
      <c r="DB245" s="13">
        <f>SUMIFS('Compra Ventas'!$E$2:$E$2700,'Compra Ventas'!$A$2:$A$2700,DB$4,'Compra Ventas'!$B$2:$B$2700,$B245,'Compra Ventas'!$C$2:$C$2700,DB$5)</f>
        <v>0</v>
      </c>
      <c r="DC245" s="13">
        <f>SUMIFS('Compra Ventas'!$E$2:$E$2700,'Compra Ventas'!$A$2:$A$2700,DC$4,'Compra Ventas'!$B$2:$B$2700,$B245,'Compra Ventas'!$C$2:$C$2700,DC$5)</f>
        <v>0</v>
      </c>
      <c r="DD245" s="13">
        <f>SUMIFS('Compra Ventas'!$E$2:$E$2700,'Compra Ventas'!$A$2:$A$2700,DD$4,'Compra Ventas'!$B$2:$B$2700,$B245,'Compra Ventas'!$C$2:$C$2700,DD$5)</f>
        <v>0</v>
      </c>
      <c r="DE245" s="13">
        <f>SUMIFS('Compra Ventas'!$E$2:$E$2700,'Compra Ventas'!$A$2:$A$2700,DE$4,'Compra Ventas'!$B$2:$B$2700,$B245,'Compra Ventas'!$C$2:$C$2700,DE$5)</f>
        <v>0</v>
      </c>
      <c r="DF245" s="13">
        <f>SUMIFS('Compra Ventas'!$E$2:$E$2700,'Compra Ventas'!$A$2:$A$2700,DF$4,'Compra Ventas'!$B$2:$B$2700,$B245,'Compra Ventas'!$C$2:$C$2700,DF$5)</f>
        <v>0</v>
      </c>
      <c r="DG245" s="13">
        <f>SUMIFS('Compra Ventas'!$E$2:$E$2700,'Compra Ventas'!$A$2:$A$2700,DG$4,'Compra Ventas'!$B$2:$B$2700,$B245,'Compra Ventas'!$C$2:$C$2700,DG$5)</f>
        <v>0</v>
      </c>
      <c r="DH245" s="14">
        <f>SUMIFS('Compra Ventas'!$E$2:$E$2700,'Compra Ventas'!$A$2:$A$2700,DH$4,'Compra Ventas'!$B$2:$B$2700,$B245,'Compra Ventas'!$C$2:$C$2700,DH$5)</f>
        <v>0</v>
      </c>
      <c r="DI245" s="84"/>
      <c r="DJ245" s="98">
        <f>SUMIFS('Ajuste Ciclado'!D$5:D$47,'Ajuste Ciclado'!$C$5:$C$47,Balance!DJ$4,'Ajuste Ciclado'!$B$5:$B$47,Balance!$B245)</f>
        <v>0</v>
      </c>
      <c r="DK245" s="99">
        <f>SUMIFS('Ajuste Ciclado'!E$5:E$47,'Ajuste Ciclado'!$C$5:$C$47,Balance!DK$4,'Ajuste Ciclado'!$B$5:$B$47,Balance!$B245)</f>
        <v>0</v>
      </c>
      <c r="DL245" s="99">
        <f>SUMIFS('Ajuste Ciclado'!F$5:F$47,'Ajuste Ciclado'!$C$5:$C$47,Balance!DL$4,'Ajuste Ciclado'!$B$5:$B$47,Balance!$B245)</f>
        <v>0</v>
      </c>
      <c r="DM245" s="99">
        <f>SUMIFS('Ajuste Ciclado'!G$5:G$47,'Ajuste Ciclado'!$C$5:$C$47,Balance!DM$4,'Ajuste Ciclado'!$B$5:$B$47,Balance!$B245)</f>
        <v>0</v>
      </c>
      <c r="DN245" s="99">
        <f>SUMIFS('Ajuste Ciclado'!H$5:H$47,'Ajuste Ciclado'!$C$5:$C$47,Balance!DN$4,'Ajuste Ciclado'!$B$5:$B$47,Balance!$B245)</f>
        <v>0</v>
      </c>
      <c r="DO245" s="99">
        <f>SUMIFS('Ajuste Ciclado'!I$5:I$47,'Ajuste Ciclado'!$C$5:$C$47,Balance!DO$4,'Ajuste Ciclado'!$B$5:$B$47,Balance!$B245)</f>
        <v>0</v>
      </c>
      <c r="DP245" s="99">
        <f>SUMIFS('Ajuste Ciclado'!J$5:J$47,'Ajuste Ciclado'!$C$5:$C$47,Balance!DP$4,'Ajuste Ciclado'!$B$5:$B$47,Balance!$B245)</f>
        <v>0</v>
      </c>
      <c r="DQ245" s="99">
        <f>SUMIFS('Ajuste Ciclado'!K$5:K$47,'Ajuste Ciclado'!$C$5:$C$47,Balance!DQ$4,'Ajuste Ciclado'!$B$5:$B$47,Balance!$B245)</f>
        <v>0</v>
      </c>
      <c r="DR245" s="99">
        <f>SUMIFS('Ajuste Ciclado'!L$5:L$47,'Ajuste Ciclado'!$C$5:$C$47,Balance!DR$4,'Ajuste Ciclado'!$B$5:$B$47,Balance!$B245)</f>
        <v>0</v>
      </c>
      <c r="DS245" s="99">
        <f>SUMIFS('Ajuste Ciclado'!M$5:M$47,'Ajuste Ciclado'!$C$5:$C$47,Balance!DS$4,'Ajuste Ciclado'!$B$5:$B$47,Balance!$B245)</f>
        <v>0</v>
      </c>
      <c r="DT245" s="99">
        <f>SUMIFS('Ajuste Ciclado'!N$5:N$47,'Ajuste Ciclado'!$C$5:$C$47,Balance!DT$4,'Ajuste Ciclado'!$B$5:$B$47,Balance!$B245)</f>
        <v>0</v>
      </c>
      <c r="DU245" s="100">
        <f>SUMIFS('Ajuste Ciclado'!O$5:O$47,'Ajuste Ciclado'!$C$5:$C$47,Balance!DU$4,'Ajuste Ciclado'!$B$5:$B$47,Balance!$B245)</f>
        <v>0</v>
      </c>
      <c r="DV245" s="98">
        <f>SUMIFS('Ajuste Ciclado'!D$5:D$47,'Ajuste Ciclado'!$C$5:$C$47,Balance!DV$4,'Ajuste Ciclado'!$B$5:$B$47,Balance!$B245)</f>
        <v>0</v>
      </c>
      <c r="DW245" s="99">
        <f>SUMIFS('Ajuste Ciclado'!E$5:E$47,'Ajuste Ciclado'!$C$5:$C$47,Balance!DW$4,'Ajuste Ciclado'!$B$5:$B$47,Balance!$B245)</f>
        <v>0</v>
      </c>
      <c r="DX245" s="99">
        <f>SUMIFS('Ajuste Ciclado'!F$5:F$47,'Ajuste Ciclado'!$C$5:$C$47,Balance!DX$4,'Ajuste Ciclado'!$B$5:$B$47,Balance!$B245)</f>
        <v>0</v>
      </c>
      <c r="DY245" s="99">
        <f>SUMIFS('Ajuste Ciclado'!G$5:G$47,'Ajuste Ciclado'!$C$5:$C$47,Balance!DY$4,'Ajuste Ciclado'!$B$5:$B$47,Balance!$B245)</f>
        <v>0</v>
      </c>
      <c r="DZ245" s="99">
        <f>SUMIFS('Ajuste Ciclado'!H$5:H$47,'Ajuste Ciclado'!$C$5:$C$47,Balance!DZ$4,'Ajuste Ciclado'!$B$5:$B$47,Balance!$B245)</f>
        <v>0</v>
      </c>
      <c r="EA245" s="99">
        <f>SUMIFS('Ajuste Ciclado'!I$5:I$47,'Ajuste Ciclado'!$C$5:$C$47,Balance!EA$4,'Ajuste Ciclado'!$B$5:$B$47,Balance!$B245)</f>
        <v>0</v>
      </c>
      <c r="EB245" s="99">
        <f>SUMIFS('Ajuste Ciclado'!J$5:J$47,'Ajuste Ciclado'!$C$5:$C$47,Balance!EB$4,'Ajuste Ciclado'!$B$5:$B$47,Balance!$B245)</f>
        <v>0</v>
      </c>
      <c r="EC245" s="99">
        <f>SUMIFS('Ajuste Ciclado'!K$5:K$47,'Ajuste Ciclado'!$C$5:$C$47,Balance!EC$4,'Ajuste Ciclado'!$B$5:$B$47,Balance!$B245)</f>
        <v>0</v>
      </c>
      <c r="ED245" s="99">
        <f>SUMIFS('Ajuste Ciclado'!L$5:L$47,'Ajuste Ciclado'!$C$5:$C$47,Balance!ED$4,'Ajuste Ciclado'!$B$5:$B$47,Balance!$B245)</f>
        <v>0</v>
      </c>
      <c r="EE245" s="99">
        <f>SUMIFS('Ajuste Ciclado'!M$5:M$47,'Ajuste Ciclado'!$C$5:$C$47,Balance!EE$4,'Ajuste Ciclado'!$B$5:$B$47,Balance!$B245)</f>
        <v>0</v>
      </c>
      <c r="EF245" s="99">
        <f>SUMIFS('Ajuste Ciclado'!N$5:N$47,'Ajuste Ciclado'!$C$5:$C$47,Balance!EF$4,'Ajuste Ciclado'!$B$5:$B$47,Balance!$B245)</f>
        <v>0</v>
      </c>
      <c r="EG245" s="100">
        <f>SUMIFS('Ajuste Ciclado'!O$5:O$47,'Ajuste Ciclado'!$C$5:$C$47,Balance!EG$4,'Ajuste Ciclado'!$B$5:$B$47,Balance!$B245)</f>
        <v>0</v>
      </c>
      <c r="EH245" s="98">
        <f>SUMIFS('Ajuste Ciclado'!D$5:D$47,'Ajuste Ciclado'!$C$5:$C$47,Balance!EH$4,'Ajuste Ciclado'!$B$5:$B$47,Balance!$B245)</f>
        <v>0</v>
      </c>
      <c r="EI245" s="99">
        <f>SUMIFS('Ajuste Ciclado'!E$5:E$47,'Ajuste Ciclado'!$C$5:$C$47,Balance!EI$4,'Ajuste Ciclado'!$B$5:$B$47,Balance!$B245)</f>
        <v>0</v>
      </c>
      <c r="EJ245" s="99">
        <f>SUMIFS('Ajuste Ciclado'!F$5:F$47,'Ajuste Ciclado'!$C$5:$C$47,Balance!EJ$4,'Ajuste Ciclado'!$B$5:$B$47,Balance!$B245)</f>
        <v>0</v>
      </c>
      <c r="EK245" s="99">
        <f>SUMIFS('Ajuste Ciclado'!G$5:G$47,'Ajuste Ciclado'!$C$5:$C$47,Balance!EK$4,'Ajuste Ciclado'!$B$5:$B$47,Balance!$B245)</f>
        <v>0</v>
      </c>
      <c r="EL245" s="99">
        <f>SUMIFS('Ajuste Ciclado'!H$5:H$47,'Ajuste Ciclado'!$C$5:$C$47,Balance!EL$4,'Ajuste Ciclado'!$B$5:$B$47,Balance!$B245)</f>
        <v>0</v>
      </c>
      <c r="EM245" s="99">
        <f>SUMIFS('Ajuste Ciclado'!I$5:I$47,'Ajuste Ciclado'!$C$5:$C$47,Balance!EM$4,'Ajuste Ciclado'!$B$5:$B$47,Balance!$B245)</f>
        <v>0</v>
      </c>
      <c r="EN245" s="99">
        <f>SUMIFS('Ajuste Ciclado'!J$5:J$47,'Ajuste Ciclado'!$C$5:$C$47,Balance!EN$4,'Ajuste Ciclado'!$B$5:$B$47,Balance!$B245)</f>
        <v>0</v>
      </c>
      <c r="EO245" s="99">
        <f>SUMIFS('Ajuste Ciclado'!K$5:K$47,'Ajuste Ciclado'!$C$5:$C$47,Balance!EO$4,'Ajuste Ciclado'!$B$5:$B$47,Balance!$B245)</f>
        <v>0</v>
      </c>
      <c r="EP245" s="99">
        <f>SUMIFS('Ajuste Ciclado'!L$5:L$47,'Ajuste Ciclado'!$C$5:$C$47,Balance!EP$4,'Ajuste Ciclado'!$B$5:$B$47,Balance!$B245)</f>
        <v>0</v>
      </c>
      <c r="EQ245" s="99">
        <f>SUMIFS('Ajuste Ciclado'!M$5:M$47,'Ajuste Ciclado'!$C$5:$C$47,Balance!EQ$4,'Ajuste Ciclado'!$B$5:$B$47,Balance!$B245)</f>
        <v>0</v>
      </c>
      <c r="ER245" s="99">
        <f>SUMIFS('Ajuste Ciclado'!N$5:N$47,'Ajuste Ciclado'!$C$5:$C$47,Balance!ER$4,'Ajuste Ciclado'!$B$5:$B$47,Balance!$B245)</f>
        <v>0</v>
      </c>
      <c r="ES245" s="100">
        <f>SUMIFS('Ajuste Ciclado'!O$5:O$47,'Ajuste Ciclado'!$C$5:$C$47,Balance!ES$4,'Ajuste Ciclado'!$B$5:$B$47,Balance!$B245)</f>
        <v>0</v>
      </c>
      <c r="ET245" s="84"/>
      <c r="EU245" s="12">
        <f t="shared" si="328"/>
        <v>91224.554722034169</v>
      </c>
      <c r="EV245" s="13">
        <f t="shared" si="293"/>
        <v>130957.573377812</v>
      </c>
      <c r="EW245" s="13">
        <f t="shared" si="294"/>
        <v>153265.9220797692</v>
      </c>
      <c r="EX245" s="13">
        <f t="shared" si="295"/>
        <v>138704.31202873969</v>
      </c>
      <c r="EY245" s="13">
        <f t="shared" si="296"/>
        <v>119925.72773397691</v>
      </c>
      <c r="EZ245" s="13">
        <f t="shared" si="297"/>
        <v>104810.9823733938</v>
      </c>
      <c r="FA245" s="13">
        <f t="shared" si="298"/>
        <v>100157.1092989449</v>
      </c>
      <c r="FB245" s="13">
        <f t="shared" si="299"/>
        <v>104527.7916917117</v>
      </c>
      <c r="FC245" s="13">
        <f t="shared" si="300"/>
        <v>108142.2787081268</v>
      </c>
      <c r="FD245" s="13">
        <f t="shared" si="301"/>
        <v>73879.952081603566</v>
      </c>
      <c r="FE245" s="13">
        <f t="shared" si="302"/>
        <v>64466.046726422297</v>
      </c>
      <c r="FF245" s="14">
        <f t="shared" si="303"/>
        <v>68949.727698329341</v>
      </c>
      <c r="FG245" s="12">
        <f t="shared" si="304"/>
        <v>91529.546152776602</v>
      </c>
      <c r="FH245" s="13">
        <f t="shared" si="305"/>
        <v>132165.84861335601</v>
      </c>
      <c r="FI245" s="13">
        <f t="shared" si="306"/>
        <v>154682.03889976029</v>
      </c>
      <c r="FJ245" s="13">
        <f t="shared" si="307"/>
        <v>140139.26785456619</v>
      </c>
      <c r="FK245" s="13">
        <f t="shared" si="308"/>
        <v>116905.59795439871</v>
      </c>
      <c r="FL245" s="13">
        <f t="shared" si="309"/>
        <v>106584.3051692181</v>
      </c>
      <c r="FM245" s="13">
        <f t="shared" si="310"/>
        <v>118668.7181207551</v>
      </c>
      <c r="FN245" s="13">
        <f t="shared" si="311"/>
        <v>105195.7567506582</v>
      </c>
      <c r="FO245" s="13">
        <f t="shared" si="312"/>
        <v>105638.65727435829</v>
      </c>
      <c r="FP245" s="13">
        <f t="shared" si="313"/>
        <v>80349.125553059508</v>
      </c>
      <c r="FQ245" s="13">
        <f t="shared" si="314"/>
        <v>78307.721408747384</v>
      </c>
      <c r="FR245" s="14">
        <f t="shared" si="315"/>
        <v>83332.657314389275</v>
      </c>
      <c r="FS245" s="12">
        <f t="shared" si="316"/>
        <v>89567.535305557321</v>
      </c>
      <c r="FT245" s="13">
        <f t="shared" si="317"/>
        <v>101679.99275311449</v>
      </c>
      <c r="FU245" s="13">
        <f t="shared" si="318"/>
        <v>88227.34102185721</v>
      </c>
      <c r="FV245" s="13">
        <f t="shared" si="319"/>
        <v>98530.636960492688</v>
      </c>
      <c r="FW245" s="13">
        <f t="shared" si="320"/>
        <v>114962.6477397507</v>
      </c>
      <c r="FX245" s="13">
        <f t="shared" si="321"/>
        <v>114823.09663765811</v>
      </c>
      <c r="FY245" s="13">
        <f t="shared" si="322"/>
        <v>129552.9937341347</v>
      </c>
      <c r="FZ245" s="13">
        <f t="shared" si="323"/>
        <v>114268.85138776011</v>
      </c>
      <c r="GA245" s="13">
        <f t="shared" si="324"/>
        <v>75104.417707152417</v>
      </c>
      <c r="GB245" s="13">
        <f t="shared" si="325"/>
        <v>67067.609700967048</v>
      </c>
      <c r="GC245" s="13">
        <f t="shared" si="326"/>
        <v>87286.025660428902</v>
      </c>
      <c r="GD245" s="14">
        <f t="shared" si="327"/>
        <v>88904.078257507877</v>
      </c>
      <c r="GE245" s="84"/>
      <c r="GF245" s="12">
        <f t="shared" si="329"/>
        <v>1259011.9785208646</v>
      </c>
      <c r="GG245" s="13">
        <f t="shared" si="329"/>
        <v>1313499.2410660437</v>
      </c>
      <c r="GH245" s="14">
        <f t="shared" si="329"/>
        <v>1169975.2268663817</v>
      </c>
      <c r="GI245" s="6">
        <f t="shared" si="330"/>
        <v>3</v>
      </c>
      <c r="GJ245" s="12">
        <f t="shared" si="331"/>
        <v>0</v>
      </c>
      <c r="GK245" s="13">
        <f t="shared" si="332"/>
        <v>0</v>
      </c>
      <c r="GL245" s="14">
        <f t="shared" si="333"/>
        <v>0</v>
      </c>
      <c r="GM245" s="84"/>
      <c r="GN245" s="66">
        <f t="shared" si="334"/>
        <v>0</v>
      </c>
      <c r="GO245" s="84"/>
      <c r="GP245" s="63" t="str" cm="1">
        <f t="array" ref="GP245">INDEX($GF$4:$GH$4,1,GI245)</f>
        <v>Sample 6</v>
      </c>
      <c r="GQ245" s="12">
        <f t="shared" si="336"/>
        <v>64466.046726422297</v>
      </c>
      <c r="GR245" s="13">
        <f t="shared" si="336"/>
        <v>68949.727698329341</v>
      </c>
      <c r="GS245" s="14">
        <f t="shared" si="336"/>
        <v>73879.952081603566</v>
      </c>
      <c r="GT245" s="12">
        <f t="shared" si="337"/>
        <v>78307.721408747384</v>
      </c>
      <c r="GU245" s="13">
        <f t="shared" si="337"/>
        <v>80349.125553059508</v>
      </c>
      <c r="GV245" s="14">
        <f t="shared" si="337"/>
        <v>83332.657314389275</v>
      </c>
      <c r="GW245" s="12">
        <f t="shared" si="338"/>
        <v>67067.609700967048</v>
      </c>
      <c r="GX245" s="13">
        <f t="shared" si="338"/>
        <v>75104.417707152417</v>
      </c>
      <c r="GY245" s="14">
        <f t="shared" si="338"/>
        <v>87286.025660428902</v>
      </c>
      <c r="GZ245" s="84" t="str">
        <f t="shared" si="290"/>
        <v>Sample 6</v>
      </c>
      <c r="HA245" s="12">
        <f t="shared" si="335"/>
        <v>0</v>
      </c>
      <c r="HB245" s="13">
        <f t="shared" si="335"/>
        <v>0</v>
      </c>
      <c r="HC245" s="14">
        <f t="shared" si="335"/>
        <v>0</v>
      </c>
      <c r="HD245" s="6">
        <f t="shared" si="291"/>
        <v>0</v>
      </c>
      <c r="HE245" s="84" t="str">
        <f t="shared" si="292"/>
        <v>Ok</v>
      </c>
    </row>
    <row r="246" spans="2:213" hidden="1" x14ac:dyDescent="0.3">
      <c r="B246" s="84" t="s">
        <v>53</v>
      </c>
      <c r="C246" s="12">
        <f>SUMIFS(Inyecciones!$E$2:$E$14185,Inyecciones!$A$2:$A$14185,Balance!C$4,Inyecciones!$B$2:$B$14185,Balance!$B246,Inyecciones!$C$2:$C$14185,Balance!C$5)</f>
        <v>1156062.974374776</v>
      </c>
      <c r="D246" s="13">
        <f>SUMIFS(Inyecciones!$E$2:$E$14185,Inyecciones!$A$2:$A$14185,Balance!D$4,Inyecciones!$B$2:$B$14185,Balance!$B246,Inyecciones!$C$2:$C$14185,Balance!D$5)</f>
        <v>1000422.853734537</v>
      </c>
      <c r="E246" s="13">
        <f>SUMIFS(Inyecciones!$E$2:$E$14185,Inyecciones!$A$2:$A$14185,Balance!E$4,Inyecciones!$B$2:$B$14185,Balance!$B246,Inyecciones!$C$2:$C$14185,Balance!E$5)</f>
        <v>1135742.2459406119</v>
      </c>
      <c r="F246" s="13">
        <f>SUMIFS(Inyecciones!$E$2:$E$14185,Inyecciones!$A$2:$A$14185,Balance!F$4,Inyecciones!$B$2:$B$14185,Balance!$B246,Inyecciones!$C$2:$C$14185,Balance!F$5)</f>
        <v>979301.37169274001</v>
      </c>
      <c r="G246" s="13">
        <f>SUMIFS(Inyecciones!$E$2:$E$14185,Inyecciones!$A$2:$A$14185,Balance!G$4,Inyecciones!$B$2:$B$14185,Balance!$B246,Inyecciones!$C$2:$C$14185,Balance!G$5)</f>
        <v>973835.47860079026</v>
      </c>
      <c r="H246" s="13">
        <f>SUMIFS(Inyecciones!$E$2:$E$14185,Inyecciones!$A$2:$A$14185,Balance!H$4,Inyecciones!$B$2:$B$14185,Balance!$B246,Inyecciones!$C$2:$C$14185,Balance!H$5)</f>
        <v>1137482.3757128669</v>
      </c>
      <c r="I246" s="13">
        <f>SUMIFS(Inyecciones!$E$2:$E$14185,Inyecciones!$A$2:$A$14185,Balance!I$4,Inyecciones!$B$2:$B$14185,Balance!$B246,Inyecciones!$C$2:$C$14185,Balance!I$5)</f>
        <v>1015081.134358134</v>
      </c>
      <c r="J246" s="13">
        <f>SUMIFS(Inyecciones!$E$2:$E$14185,Inyecciones!$A$2:$A$14185,Balance!J$4,Inyecciones!$B$2:$B$14185,Balance!$B246,Inyecciones!$C$2:$C$14185,Balance!J$5)</f>
        <v>1337482.106339612</v>
      </c>
      <c r="K246" s="13">
        <f>SUMIFS(Inyecciones!$E$2:$E$14185,Inyecciones!$A$2:$A$14185,Balance!K$4,Inyecciones!$B$2:$B$14185,Balance!$B246,Inyecciones!$C$2:$C$14185,Balance!K$5)</f>
        <v>1131648.2684939001</v>
      </c>
      <c r="L246" s="13">
        <f>SUMIFS(Inyecciones!$E$2:$E$14185,Inyecciones!$A$2:$A$14185,Balance!L$4,Inyecciones!$B$2:$B$14185,Balance!$B246,Inyecciones!$C$2:$C$14185,Balance!L$5)</f>
        <v>916155.97738193197</v>
      </c>
      <c r="M246" s="13">
        <f>SUMIFS(Inyecciones!$E$2:$E$14185,Inyecciones!$A$2:$A$14185,Balance!M$4,Inyecciones!$B$2:$B$14185,Balance!$B246,Inyecciones!$C$2:$C$14185,Balance!M$5)</f>
        <v>715381.15647944133</v>
      </c>
      <c r="N246" s="14">
        <f>SUMIFS(Inyecciones!$E$2:$E$14185,Inyecciones!$A$2:$A$14185,Balance!N$4,Inyecciones!$B$2:$B$14185,Balance!$B246,Inyecciones!$C$2:$C$14185,Balance!N$5)</f>
        <v>641349.19422419975</v>
      </c>
      <c r="O246" s="12">
        <f>SUMIFS(Inyecciones!$E$2:$E$14185,Inyecciones!$A$2:$A$14185,Balance!O$4,Inyecciones!$B$2:$B$14185,Balance!$B246,Inyecciones!$C$2:$C$14185,Balance!O$5)</f>
        <v>1157604.3161521161</v>
      </c>
      <c r="P246" s="13">
        <f>SUMIFS(Inyecciones!$E$2:$E$14185,Inyecciones!$A$2:$A$14185,Balance!P$4,Inyecciones!$B$2:$B$14185,Balance!$B246,Inyecciones!$C$2:$C$14185,Balance!P$5)</f>
        <v>1005352.008508967</v>
      </c>
      <c r="Q246" s="13">
        <f>SUMIFS(Inyecciones!$E$2:$E$14185,Inyecciones!$A$2:$A$14185,Balance!Q$4,Inyecciones!$B$2:$B$14185,Balance!$B246,Inyecciones!$C$2:$C$14185,Balance!Q$5)</f>
        <v>1145802.7334092159</v>
      </c>
      <c r="R246" s="13">
        <f>SUMIFS(Inyecciones!$E$2:$E$14185,Inyecciones!$A$2:$A$14185,Balance!R$4,Inyecciones!$B$2:$B$14185,Balance!$B246,Inyecciones!$C$2:$C$14185,Balance!R$5)</f>
        <v>1028667.306456632</v>
      </c>
      <c r="S246" s="13">
        <f>SUMIFS(Inyecciones!$E$2:$E$14185,Inyecciones!$A$2:$A$14185,Balance!S$4,Inyecciones!$B$2:$B$14185,Balance!$B246,Inyecciones!$C$2:$C$14185,Balance!S$5)</f>
        <v>962231.51418684341</v>
      </c>
      <c r="T246" s="13">
        <f>SUMIFS(Inyecciones!$E$2:$E$14185,Inyecciones!$A$2:$A$14185,Balance!T$4,Inyecciones!$B$2:$B$14185,Balance!$B246,Inyecciones!$C$2:$C$14185,Balance!T$5)</f>
        <v>1144550.933546287</v>
      </c>
      <c r="U246" s="13">
        <f>SUMIFS(Inyecciones!$E$2:$E$14185,Inyecciones!$A$2:$A$14185,Balance!U$4,Inyecciones!$B$2:$B$14185,Balance!$B246,Inyecciones!$C$2:$C$14185,Balance!U$5)</f>
        <v>1051168.7637188691</v>
      </c>
      <c r="V246" s="13">
        <f>SUMIFS(Inyecciones!$E$2:$E$14185,Inyecciones!$A$2:$A$14185,Balance!V$4,Inyecciones!$B$2:$B$14185,Balance!$B246,Inyecciones!$C$2:$C$14185,Balance!V$5)</f>
        <v>1346261.62157561</v>
      </c>
      <c r="W246" s="13">
        <f>SUMIFS(Inyecciones!$E$2:$E$14185,Inyecciones!$A$2:$A$14185,Balance!W$4,Inyecciones!$B$2:$B$14185,Balance!$B246,Inyecciones!$C$2:$C$14185,Balance!W$5)</f>
        <v>1144495.6945111649</v>
      </c>
      <c r="X246" s="13">
        <f>SUMIFS(Inyecciones!$E$2:$E$14185,Inyecciones!$A$2:$A$14185,Balance!X$4,Inyecciones!$B$2:$B$14185,Balance!$B246,Inyecciones!$C$2:$C$14185,Balance!X$5)</f>
        <v>1006700.789382793</v>
      </c>
      <c r="Y246" s="13">
        <f>SUMIFS(Inyecciones!$E$2:$E$14185,Inyecciones!$A$2:$A$14185,Balance!Y$4,Inyecciones!$B$2:$B$14185,Balance!$B246,Inyecciones!$C$2:$C$14185,Balance!Y$5)</f>
        <v>922013.80037441396</v>
      </c>
      <c r="Z246" s="14">
        <f>SUMIFS(Inyecciones!$E$2:$E$14185,Inyecciones!$A$2:$A$14185,Balance!Z$4,Inyecciones!$B$2:$B$14185,Balance!$B246,Inyecciones!$C$2:$C$14185,Balance!Z$5)</f>
        <v>860290.9947983732</v>
      </c>
      <c r="AA246" s="12">
        <f>SUMIFS(Inyecciones!$E$2:$E$14185,Inyecciones!$A$2:$A$14185,Balance!AA$4,Inyecciones!$B$2:$B$14185,Balance!$B246,Inyecciones!$C$2:$C$14185,Balance!AA$5)</f>
        <v>1158136.549019811</v>
      </c>
      <c r="AB246" s="13">
        <f>SUMIFS(Inyecciones!$E$2:$E$14185,Inyecciones!$A$2:$A$14185,Balance!AB$4,Inyecciones!$B$2:$B$14185,Balance!$B246,Inyecciones!$C$2:$C$14185,Balance!AB$5)</f>
        <v>1005348.174323224</v>
      </c>
      <c r="AC246" s="13">
        <f>SUMIFS(Inyecciones!$E$2:$E$14185,Inyecciones!$A$2:$A$14185,Balance!AC$4,Inyecciones!$B$2:$B$14185,Balance!$B246,Inyecciones!$C$2:$C$14185,Balance!AC$5)</f>
        <v>1140628.4415756259</v>
      </c>
      <c r="AD246" s="13">
        <f>SUMIFS(Inyecciones!$E$2:$E$14185,Inyecciones!$A$2:$A$14185,Balance!AD$4,Inyecciones!$B$2:$B$14185,Balance!$B246,Inyecciones!$C$2:$C$14185,Balance!AD$5)</f>
        <v>1021823.695413601</v>
      </c>
      <c r="AE246" s="13">
        <f>SUMIFS(Inyecciones!$E$2:$E$14185,Inyecciones!$A$2:$A$14185,Balance!AE$4,Inyecciones!$B$2:$B$14185,Balance!$B246,Inyecciones!$C$2:$C$14185,Balance!AE$5)</f>
        <v>993082.15600108716</v>
      </c>
      <c r="AF246" s="13">
        <f>SUMIFS(Inyecciones!$E$2:$E$14185,Inyecciones!$A$2:$A$14185,Balance!AF$4,Inyecciones!$B$2:$B$14185,Balance!$B246,Inyecciones!$C$2:$C$14185,Balance!AF$5)</f>
        <v>1206792.793188412</v>
      </c>
      <c r="AG246" s="13">
        <f>SUMIFS(Inyecciones!$E$2:$E$14185,Inyecciones!$A$2:$A$14185,Balance!AG$4,Inyecciones!$B$2:$B$14185,Balance!$B246,Inyecciones!$C$2:$C$14185,Balance!AG$5)</f>
        <v>1125241.2307660561</v>
      </c>
      <c r="AH246" s="13">
        <f>SUMIFS(Inyecciones!$E$2:$E$14185,Inyecciones!$A$2:$A$14185,Balance!AH$4,Inyecciones!$B$2:$B$14185,Balance!$B246,Inyecciones!$C$2:$C$14185,Balance!AH$5)</f>
        <v>1449088.5238633321</v>
      </c>
      <c r="AI246" s="13">
        <f>SUMIFS(Inyecciones!$E$2:$E$14185,Inyecciones!$A$2:$A$14185,Balance!AI$4,Inyecciones!$B$2:$B$14185,Balance!$B246,Inyecciones!$C$2:$C$14185,Balance!AI$5)</f>
        <v>1204465.007451809</v>
      </c>
      <c r="AJ246" s="13">
        <f>SUMIFS(Inyecciones!$E$2:$E$14185,Inyecciones!$A$2:$A$14185,Balance!AJ$4,Inyecciones!$B$2:$B$14185,Balance!$B246,Inyecciones!$C$2:$C$14185,Balance!AJ$5)</f>
        <v>1302049.647999516</v>
      </c>
      <c r="AK246" s="13">
        <f>SUMIFS(Inyecciones!$E$2:$E$14185,Inyecciones!$A$2:$A$14185,Balance!AK$4,Inyecciones!$B$2:$B$14185,Balance!$B246,Inyecciones!$C$2:$C$14185,Balance!AK$5)</f>
        <v>1188117.7990749651</v>
      </c>
      <c r="AL246" s="14">
        <f>SUMIFS(Inyecciones!$E$2:$E$14185,Inyecciones!$A$2:$A$14185,Balance!AL$4,Inyecciones!$B$2:$B$14185,Balance!$B246,Inyecciones!$C$2:$C$14185,Balance!AL$5)</f>
        <v>1036942.442523928</v>
      </c>
      <c r="AM246" s="13"/>
      <c r="AN246" s="12">
        <f>SUMIFS('Retiro Mensual'!$E$2:$E$2629,'Retiro Mensual'!$A$2:$A$2629,AN$4,'Retiro Mensual'!$B$2:$B$2629,$B246,'Retiro Mensual'!$C$2:$C$2629,AN$5)</f>
        <v>113279.8904</v>
      </c>
      <c r="AO246" s="13">
        <f>SUMIFS('Retiro Mensual'!$E$2:$E$2629,'Retiro Mensual'!$A$2:$A$2629,AO$4,'Retiro Mensual'!$B$2:$B$2629,$B246,'Retiro Mensual'!$C$2:$C$2629,AO$5)</f>
        <v>84813.186390000003</v>
      </c>
      <c r="AP246" s="13">
        <f>SUMIFS('Retiro Mensual'!$E$2:$E$2629,'Retiro Mensual'!$A$2:$A$2629,AP$4,'Retiro Mensual'!$B$2:$B$2629,$B246,'Retiro Mensual'!$C$2:$C$2629,AP$5)</f>
        <v>80809.998579999999</v>
      </c>
      <c r="AQ246" s="13">
        <f>SUMIFS('Retiro Mensual'!$E$2:$E$2629,'Retiro Mensual'!$A$2:$A$2629,AQ$4,'Retiro Mensual'!$B$2:$B$2629,$B246,'Retiro Mensual'!$C$2:$C$2629,AQ$5)</f>
        <v>60679.30156</v>
      </c>
      <c r="AR246" s="13">
        <f>SUMIFS('Retiro Mensual'!$E$2:$E$2629,'Retiro Mensual'!$A$2:$A$2629,AR$4,'Retiro Mensual'!$B$2:$B$2629,$B246,'Retiro Mensual'!$C$2:$C$2629,AR$5)</f>
        <v>78406.641279999996</v>
      </c>
      <c r="AS246" s="13">
        <f>SUMIFS('Retiro Mensual'!$E$2:$E$2629,'Retiro Mensual'!$A$2:$A$2629,AS$4,'Retiro Mensual'!$B$2:$B$2629,$B246,'Retiro Mensual'!$C$2:$C$2629,AS$5)</f>
        <v>80894.454660000003</v>
      </c>
      <c r="AT246" s="13">
        <f>SUMIFS('Retiro Mensual'!$E$2:$E$2629,'Retiro Mensual'!$A$2:$A$2629,AT$4,'Retiro Mensual'!$B$2:$B$2629,$B246,'Retiro Mensual'!$C$2:$C$2629,AT$5)</f>
        <v>85817.514030000006</v>
      </c>
      <c r="AU246" s="13">
        <f>SUMIFS('Retiro Mensual'!$E$2:$E$2629,'Retiro Mensual'!$A$2:$A$2629,AU$4,'Retiro Mensual'!$B$2:$B$2629,$B246,'Retiro Mensual'!$C$2:$C$2629,AU$5)</f>
        <v>53968.880539999998</v>
      </c>
      <c r="AV246" s="13">
        <f>SUMIFS('Retiro Mensual'!$E$2:$E$2629,'Retiro Mensual'!$A$2:$A$2629,AV$4,'Retiro Mensual'!$B$2:$B$2629,$B246,'Retiro Mensual'!$C$2:$C$2629,AV$5)</f>
        <v>49318.563670000003</v>
      </c>
      <c r="AW246" s="13">
        <f>SUMIFS('Retiro Mensual'!$E$2:$E$2629,'Retiro Mensual'!$A$2:$A$2629,AW$4,'Retiro Mensual'!$B$2:$B$2629,$B246,'Retiro Mensual'!$C$2:$C$2629,AW$5)</f>
        <v>59331.147559999998</v>
      </c>
      <c r="AX246" s="13">
        <f>SUMIFS('Retiro Mensual'!$E$2:$E$2629,'Retiro Mensual'!$A$2:$A$2629,AX$4,'Retiro Mensual'!$B$2:$B$2629,$B246,'Retiro Mensual'!$C$2:$C$2629,AX$5)</f>
        <v>37059.310980000002</v>
      </c>
      <c r="AY246" s="14">
        <f>SUMIFS('Retiro Mensual'!$E$2:$E$2629,'Retiro Mensual'!$A$2:$A$2629,AY$4,'Retiro Mensual'!$B$2:$B$2629,$B246,'Retiro Mensual'!$C$2:$C$2629,AY$5)</f>
        <v>50292.808499999999</v>
      </c>
      <c r="AZ246" s="12">
        <f>SUMIFS('Retiro Mensual'!$E$2:$E$2629,'Retiro Mensual'!$A$2:$A$2629,AZ$4,'Retiro Mensual'!$B$2:$B$2629,$B246,'Retiro Mensual'!$C$2:$C$2629,AZ$5)</f>
        <v>113403.50659999999</v>
      </c>
      <c r="BA246" s="13">
        <f>SUMIFS('Retiro Mensual'!$E$2:$E$2629,'Retiro Mensual'!$A$2:$A$2629,BA$4,'Retiro Mensual'!$B$2:$B$2629,$B246,'Retiro Mensual'!$C$2:$C$2629,BA$5)</f>
        <v>85200.433229999995</v>
      </c>
      <c r="BB246" s="13">
        <f>SUMIFS('Retiro Mensual'!$E$2:$E$2629,'Retiro Mensual'!$A$2:$A$2629,BB$4,'Retiro Mensual'!$B$2:$B$2629,$B246,'Retiro Mensual'!$C$2:$C$2629,BB$5)</f>
        <v>81409.803260000001</v>
      </c>
      <c r="BC246" s="13">
        <f>SUMIFS('Retiro Mensual'!$E$2:$E$2629,'Retiro Mensual'!$A$2:$A$2629,BC$4,'Retiro Mensual'!$B$2:$B$2629,$B246,'Retiro Mensual'!$C$2:$C$2629,BC$5)</f>
        <v>63084.923470000002</v>
      </c>
      <c r="BD246" s="13">
        <f>SUMIFS('Retiro Mensual'!$E$2:$E$2629,'Retiro Mensual'!$A$2:$A$2629,BD$4,'Retiro Mensual'!$B$2:$B$2629,$B246,'Retiro Mensual'!$C$2:$C$2629,BD$5)</f>
        <v>77759.109660000002</v>
      </c>
      <c r="BE246" s="13">
        <f>SUMIFS('Retiro Mensual'!$E$2:$E$2629,'Retiro Mensual'!$A$2:$A$2629,BE$4,'Retiro Mensual'!$B$2:$B$2629,$B246,'Retiro Mensual'!$C$2:$C$2629,BE$5)</f>
        <v>80938.473199999993</v>
      </c>
      <c r="BF246" s="13">
        <f>SUMIFS('Retiro Mensual'!$E$2:$E$2629,'Retiro Mensual'!$A$2:$A$2629,BF$4,'Retiro Mensual'!$B$2:$B$2629,$B246,'Retiro Mensual'!$C$2:$C$2629,BF$5)</f>
        <v>88434.21398</v>
      </c>
      <c r="BG246" s="13">
        <f>SUMIFS('Retiro Mensual'!$E$2:$E$2629,'Retiro Mensual'!$A$2:$A$2629,BG$4,'Retiro Mensual'!$B$2:$B$2629,$B246,'Retiro Mensual'!$C$2:$C$2629,BG$5)</f>
        <v>54150.451990000001</v>
      </c>
      <c r="BH246" s="13">
        <f>SUMIFS('Retiro Mensual'!$E$2:$E$2629,'Retiro Mensual'!$A$2:$A$2629,BH$4,'Retiro Mensual'!$B$2:$B$2629,$B246,'Retiro Mensual'!$C$2:$C$2629,BH$5)</f>
        <v>49645.488239999999</v>
      </c>
      <c r="BI246" s="13">
        <f>SUMIFS('Retiro Mensual'!$E$2:$E$2629,'Retiro Mensual'!$A$2:$A$2629,BI$4,'Retiro Mensual'!$B$2:$B$2629,$B246,'Retiro Mensual'!$C$2:$C$2629,BI$5)</f>
        <v>63952.245450000002</v>
      </c>
      <c r="BJ246" s="13">
        <f>SUMIFS('Retiro Mensual'!$E$2:$E$2629,'Retiro Mensual'!$A$2:$A$2629,BJ$4,'Retiro Mensual'!$B$2:$B$2629,$B246,'Retiro Mensual'!$C$2:$C$2629,BJ$5)</f>
        <v>44026.642310000003</v>
      </c>
      <c r="BK246" s="14">
        <f>SUMIFS('Retiro Mensual'!$E$2:$E$2629,'Retiro Mensual'!$A$2:$A$2629,BK$4,'Retiro Mensual'!$B$2:$B$2629,$B246,'Retiro Mensual'!$C$2:$C$2629,BK$5)</f>
        <v>61072.882250000002</v>
      </c>
      <c r="BL246" s="12">
        <f>SUMIFS('Retiro Mensual'!$E$2:$E$2629,'Retiro Mensual'!$A$2:$A$2629,BL$4,'Retiro Mensual'!$B$2:$B$2629,$B246,'Retiro Mensual'!$C$2:$C$2629,BL$5)</f>
        <v>0</v>
      </c>
      <c r="BM246" s="13">
        <f>SUMIFS('Retiro Mensual'!$E$2:$E$2629,'Retiro Mensual'!$A$2:$A$2629,BM$4,'Retiro Mensual'!$B$2:$B$2629,$B246,'Retiro Mensual'!$C$2:$C$2629,BM$5)</f>
        <v>0</v>
      </c>
      <c r="BN246" s="13">
        <f>SUMIFS('Retiro Mensual'!$E$2:$E$2629,'Retiro Mensual'!$A$2:$A$2629,BN$4,'Retiro Mensual'!$B$2:$B$2629,$B246,'Retiro Mensual'!$C$2:$C$2629,BN$5)</f>
        <v>0</v>
      </c>
      <c r="BO246" s="13">
        <f>SUMIFS('Retiro Mensual'!$E$2:$E$2629,'Retiro Mensual'!$A$2:$A$2629,BO$4,'Retiro Mensual'!$B$2:$B$2629,$B246,'Retiro Mensual'!$C$2:$C$2629,BO$5)</f>
        <v>0</v>
      </c>
      <c r="BP246" s="13">
        <f>SUMIFS('Retiro Mensual'!$E$2:$E$2629,'Retiro Mensual'!$A$2:$A$2629,BP$4,'Retiro Mensual'!$B$2:$B$2629,$B246,'Retiro Mensual'!$C$2:$C$2629,BP$5)</f>
        <v>0</v>
      </c>
      <c r="BQ246" s="13">
        <f>SUMIFS('Retiro Mensual'!$E$2:$E$2629,'Retiro Mensual'!$A$2:$A$2629,BQ$4,'Retiro Mensual'!$B$2:$B$2629,$B246,'Retiro Mensual'!$C$2:$C$2629,BQ$5)</f>
        <v>0</v>
      </c>
      <c r="BR246" s="13">
        <f>SUMIFS('Retiro Mensual'!$E$2:$E$2629,'Retiro Mensual'!$A$2:$A$2629,BR$4,'Retiro Mensual'!$B$2:$B$2629,$B246,'Retiro Mensual'!$C$2:$C$2629,BR$5)</f>
        <v>0</v>
      </c>
      <c r="BS246" s="13">
        <f>SUMIFS('Retiro Mensual'!$E$2:$E$2629,'Retiro Mensual'!$A$2:$A$2629,BS$4,'Retiro Mensual'!$B$2:$B$2629,$B246,'Retiro Mensual'!$C$2:$C$2629,BS$5)</f>
        <v>0</v>
      </c>
      <c r="BT246" s="13">
        <f>SUMIFS('Retiro Mensual'!$E$2:$E$2629,'Retiro Mensual'!$A$2:$A$2629,BT$4,'Retiro Mensual'!$B$2:$B$2629,$B246,'Retiro Mensual'!$C$2:$C$2629,BT$5)</f>
        <v>0</v>
      </c>
      <c r="BU246" s="13">
        <f>SUMIFS('Retiro Mensual'!$E$2:$E$2629,'Retiro Mensual'!$A$2:$A$2629,BU$4,'Retiro Mensual'!$B$2:$B$2629,$B246,'Retiro Mensual'!$C$2:$C$2629,BU$5)</f>
        <v>0</v>
      </c>
      <c r="BV246" s="13">
        <f>SUMIFS('Retiro Mensual'!$E$2:$E$2629,'Retiro Mensual'!$A$2:$A$2629,BV$4,'Retiro Mensual'!$B$2:$B$2629,$B246,'Retiro Mensual'!$C$2:$C$2629,BV$5)</f>
        <v>0</v>
      </c>
      <c r="BW246" s="14">
        <f>SUMIFS('Retiro Mensual'!$E$2:$E$2629,'Retiro Mensual'!$A$2:$A$2629,BW$4,'Retiro Mensual'!$B$2:$B$2629,$B246,'Retiro Mensual'!$C$2:$C$2629,BW$5)</f>
        <v>0</v>
      </c>
      <c r="BX246" s="13"/>
      <c r="BY246" s="12">
        <f>SUMIFS('Compra Ventas'!$E$2:$E$2700,'Compra Ventas'!$A$2:$A$2700,BY$4,'Compra Ventas'!$B$2:$B$2700,$B246,'Compra Ventas'!$C$2:$C$2700,BY$5)</f>
        <v>0</v>
      </c>
      <c r="BZ246" s="13">
        <f>SUMIFS('Compra Ventas'!$E$2:$E$2700,'Compra Ventas'!$A$2:$A$2700,BZ$4,'Compra Ventas'!$B$2:$B$2700,$B246,'Compra Ventas'!$C$2:$C$2700,BZ$5)</f>
        <v>0</v>
      </c>
      <c r="CA246" s="13">
        <f>SUMIFS('Compra Ventas'!$E$2:$E$2700,'Compra Ventas'!$A$2:$A$2700,CA$4,'Compra Ventas'!$B$2:$B$2700,$B246,'Compra Ventas'!$C$2:$C$2700,CA$5)</f>
        <v>0</v>
      </c>
      <c r="CB246" s="13">
        <f>SUMIFS('Compra Ventas'!$E$2:$E$2700,'Compra Ventas'!$A$2:$A$2700,CB$4,'Compra Ventas'!$B$2:$B$2700,$B246,'Compra Ventas'!$C$2:$C$2700,CB$5)</f>
        <v>0</v>
      </c>
      <c r="CC246" s="13">
        <f>SUMIFS('Compra Ventas'!$E$2:$E$2700,'Compra Ventas'!$A$2:$A$2700,CC$4,'Compra Ventas'!$B$2:$B$2700,$B246,'Compra Ventas'!$C$2:$C$2700,CC$5)</f>
        <v>0</v>
      </c>
      <c r="CD246" s="13">
        <f>SUMIFS('Compra Ventas'!$E$2:$E$2700,'Compra Ventas'!$A$2:$A$2700,CD$4,'Compra Ventas'!$B$2:$B$2700,$B246,'Compra Ventas'!$C$2:$C$2700,CD$5)</f>
        <v>0</v>
      </c>
      <c r="CE246" s="13">
        <f>SUMIFS('Compra Ventas'!$E$2:$E$2700,'Compra Ventas'!$A$2:$A$2700,CE$4,'Compra Ventas'!$B$2:$B$2700,$B246,'Compra Ventas'!$C$2:$C$2700,CE$5)</f>
        <v>0</v>
      </c>
      <c r="CF246" s="13">
        <f>SUMIFS('Compra Ventas'!$E$2:$E$2700,'Compra Ventas'!$A$2:$A$2700,CF$4,'Compra Ventas'!$B$2:$B$2700,$B246,'Compra Ventas'!$C$2:$C$2700,CF$5)</f>
        <v>0</v>
      </c>
      <c r="CG246" s="13">
        <f>SUMIFS('Compra Ventas'!$E$2:$E$2700,'Compra Ventas'!$A$2:$A$2700,CG$4,'Compra Ventas'!$B$2:$B$2700,$B246,'Compra Ventas'!$C$2:$C$2700,CG$5)</f>
        <v>0</v>
      </c>
      <c r="CH246" s="13">
        <f>SUMIFS('Compra Ventas'!$E$2:$E$2700,'Compra Ventas'!$A$2:$A$2700,CH$4,'Compra Ventas'!$B$2:$B$2700,$B246,'Compra Ventas'!$C$2:$C$2700,CH$5)</f>
        <v>0</v>
      </c>
      <c r="CI246" s="13">
        <f>SUMIFS('Compra Ventas'!$E$2:$E$2700,'Compra Ventas'!$A$2:$A$2700,CI$4,'Compra Ventas'!$B$2:$B$2700,$B246,'Compra Ventas'!$C$2:$C$2700,CI$5)</f>
        <v>0</v>
      </c>
      <c r="CJ246" s="14">
        <f>SUMIFS('Compra Ventas'!$E$2:$E$2700,'Compra Ventas'!$A$2:$A$2700,CJ$4,'Compra Ventas'!$B$2:$B$2700,$B246,'Compra Ventas'!$C$2:$C$2700,CJ$5)</f>
        <v>0</v>
      </c>
      <c r="CK246" s="12">
        <f>SUMIFS('Compra Ventas'!$E$2:$E$2700,'Compra Ventas'!$A$2:$A$2700,CK$4,'Compra Ventas'!$B$2:$B$2700,$B246,'Compra Ventas'!$C$2:$C$2700,CK$5)</f>
        <v>0</v>
      </c>
      <c r="CL246" s="13">
        <f>SUMIFS('Compra Ventas'!$E$2:$E$2700,'Compra Ventas'!$A$2:$A$2700,CL$4,'Compra Ventas'!$B$2:$B$2700,$B246,'Compra Ventas'!$C$2:$C$2700,CL$5)</f>
        <v>0</v>
      </c>
      <c r="CM246" s="13">
        <f>SUMIFS('Compra Ventas'!$E$2:$E$2700,'Compra Ventas'!$A$2:$A$2700,CM$4,'Compra Ventas'!$B$2:$B$2700,$B246,'Compra Ventas'!$C$2:$C$2700,CM$5)</f>
        <v>0</v>
      </c>
      <c r="CN246" s="13">
        <f>SUMIFS('Compra Ventas'!$E$2:$E$2700,'Compra Ventas'!$A$2:$A$2700,CN$4,'Compra Ventas'!$B$2:$B$2700,$B246,'Compra Ventas'!$C$2:$C$2700,CN$5)</f>
        <v>0</v>
      </c>
      <c r="CO246" s="13">
        <f>SUMIFS('Compra Ventas'!$E$2:$E$2700,'Compra Ventas'!$A$2:$A$2700,CO$4,'Compra Ventas'!$B$2:$B$2700,$B246,'Compra Ventas'!$C$2:$C$2700,CO$5)</f>
        <v>0</v>
      </c>
      <c r="CP246" s="13">
        <f>SUMIFS('Compra Ventas'!$E$2:$E$2700,'Compra Ventas'!$A$2:$A$2700,CP$4,'Compra Ventas'!$B$2:$B$2700,$B246,'Compra Ventas'!$C$2:$C$2700,CP$5)</f>
        <v>0</v>
      </c>
      <c r="CQ246" s="13">
        <f>SUMIFS('Compra Ventas'!$E$2:$E$2700,'Compra Ventas'!$A$2:$A$2700,CQ$4,'Compra Ventas'!$B$2:$B$2700,$B246,'Compra Ventas'!$C$2:$C$2700,CQ$5)</f>
        <v>0</v>
      </c>
      <c r="CR246" s="13">
        <f>SUMIFS('Compra Ventas'!$E$2:$E$2700,'Compra Ventas'!$A$2:$A$2700,CR$4,'Compra Ventas'!$B$2:$B$2700,$B246,'Compra Ventas'!$C$2:$C$2700,CR$5)</f>
        <v>0</v>
      </c>
      <c r="CS246" s="13">
        <f>SUMIFS('Compra Ventas'!$E$2:$E$2700,'Compra Ventas'!$A$2:$A$2700,CS$4,'Compra Ventas'!$B$2:$B$2700,$B246,'Compra Ventas'!$C$2:$C$2700,CS$5)</f>
        <v>0</v>
      </c>
      <c r="CT246" s="13">
        <f>SUMIFS('Compra Ventas'!$E$2:$E$2700,'Compra Ventas'!$A$2:$A$2700,CT$4,'Compra Ventas'!$B$2:$B$2700,$B246,'Compra Ventas'!$C$2:$C$2700,CT$5)</f>
        <v>0</v>
      </c>
      <c r="CU246" s="13">
        <f>SUMIFS('Compra Ventas'!$E$2:$E$2700,'Compra Ventas'!$A$2:$A$2700,CU$4,'Compra Ventas'!$B$2:$B$2700,$B246,'Compra Ventas'!$C$2:$C$2700,CU$5)</f>
        <v>0</v>
      </c>
      <c r="CV246" s="14">
        <f>SUMIFS('Compra Ventas'!$E$2:$E$2700,'Compra Ventas'!$A$2:$A$2700,CV$4,'Compra Ventas'!$B$2:$B$2700,$B246,'Compra Ventas'!$C$2:$C$2700,CV$5)</f>
        <v>0</v>
      </c>
      <c r="CW246" s="12">
        <f>SUMIFS('Compra Ventas'!$E$2:$E$2700,'Compra Ventas'!$A$2:$A$2700,CW$4,'Compra Ventas'!$B$2:$B$2700,$B246,'Compra Ventas'!$C$2:$C$2700,CW$5)</f>
        <v>0</v>
      </c>
      <c r="CX246" s="13">
        <f>SUMIFS('Compra Ventas'!$E$2:$E$2700,'Compra Ventas'!$A$2:$A$2700,CX$4,'Compra Ventas'!$B$2:$B$2700,$B246,'Compra Ventas'!$C$2:$C$2700,CX$5)</f>
        <v>0</v>
      </c>
      <c r="CY246" s="13">
        <f>SUMIFS('Compra Ventas'!$E$2:$E$2700,'Compra Ventas'!$A$2:$A$2700,CY$4,'Compra Ventas'!$B$2:$B$2700,$B246,'Compra Ventas'!$C$2:$C$2700,CY$5)</f>
        <v>0</v>
      </c>
      <c r="CZ246" s="13">
        <f>SUMIFS('Compra Ventas'!$E$2:$E$2700,'Compra Ventas'!$A$2:$A$2700,CZ$4,'Compra Ventas'!$B$2:$B$2700,$B246,'Compra Ventas'!$C$2:$C$2700,CZ$5)</f>
        <v>0</v>
      </c>
      <c r="DA246" s="13">
        <f>SUMIFS('Compra Ventas'!$E$2:$E$2700,'Compra Ventas'!$A$2:$A$2700,DA$4,'Compra Ventas'!$B$2:$B$2700,$B246,'Compra Ventas'!$C$2:$C$2700,DA$5)</f>
        <v>0</v>
      </c>
      <c r="DB246" s="13">
        <f>SUMIFS('Compra Ventas'!$E$2:$E$2700,'Compra Ventas'!$A$2:$A$2700,DB$4,'Compra Ventas'!$B$2:$B$2700,$B246,'Compra Ventas'!$C$2:$C$2700,DB$5)</f>
        <v>0</v>
      </c>
      <c r="DC246" s="13">
        <f>SUMIFS('Compra Ventas'!$E$2:$E$2700,'Compra Ventas'!$A$2:$A$2700,DC$4,'Compra Ventas'!$B$2:$B$2700,$B246,'Compra Ventas'!$C$2:$C$2700,DC$5)</f>
        <v>0</v>
      </c>
      <c r="DD246" s="13">
        <f>SUMIFS('Compra Ventas'!$E$2:$E$2700,'Compra Ventas'!$A$2:$A$2700,DD$4,'Compra Ventas'!$B$2:$B$2700,$B246,'Compra Ventas'!$C$2:$C$2700,DD$5)</f>
        <v>0</v>
      </c>
      <c r="DE246" s="13">
        <f>SUMIFS('Compra Ventas'!$E$2:$E$2700,'Compra Ventas'!$A$2:$A$2700,DE$4,'Compra Ventas'!$B$2:$B$2700,$B246,'Compra Ventas'!$C$2:$C$2700,DE$5)</f>
        <v>0</v>
      </c>
      <c r="DF246" s="13">
        <f>SUMIFS('Compra Ventas'!$E$2:$E$2700,'Compra Ventas'!$A$2:$A$2700,DF$4,'Compra Ventas'!$B$2:$B$2700,$B246,'Compra Ventas'!$C$2:$C$2700,DF$5)</f>
        <v>0</v>
      </c>
      <c r="DG246" s="13">
        <f>SUMIFS('Compra Ventas'!$E$2:$E$2700,'Compra Ventas'!$A$2:$A$2700,DG$4,'Compra Ventas'!$B$2:$B$2700,$B246,'Compra Ventas'!$C$2:$C$2700,DG$5)</f>
        <v>0</v>
      </c>
      <c r="DH246" s="14">
        <f>SUMIFS('Compra Ventas'!$E$2:$E$2700,'Compra Ventas'!$A$2:$A$2700,DH$4,'Compra Ventas'!$B$2:$B$2700,$B246,'Compra Ventas'!$C$2:$C$2700,DH$5)</f>
        <v>0</v>
      </c>
      <c r="DI246" s="84"/>
      <c r="DJ246" s="98">
        <f>SUMIFS('Ajuste Ciclado'!D$5:D$47,'Ajuste Ciclado'!$C$5:$C$47,Balance!DJ$4,'Ajuste Ciclado'!$B$5:$B$47,Balance!$B246)</f>
        <v>0</v>
      </c>
      <c r="DK246" s="99">
        <f>SUMIFS('Ajuste Ciclado'!E$5:E$47,'Ajuste Ciclado'!$C$5:$C$47,Balance!DK$4,'Ajuste Ciclado'!$B$5:$B$47,Balance!$B246)</f>
        <v>0</v>
      </c>
      <c r="DL246" s="99">
        <f>SUMIFS('Ajuste Ciclado'!F$5:F$47,'Ajuste Ciclado'!$C$5:$C$47,Balance!DL$4,'Ajuste Ciclado'!$B$5:$B$47,Balance!$B246)</f>
        <v>0</v>
      </c>
      <c r="DM246" s="99">
        <f>SUMIFS('Ajuste Ciclado'!G$5:G$47,'Ajuste Ciclado'!$C$5:$C$47,Balance!DM$4,'Ajuste Ciclado'!$B$5:$B$47,Balance!$B246)</f>
        <v>0</v>
      </c>
      <c r="DN246" s="99">
        <f>SUMIFS('Ajuste Ciclado'!H$5:H$47,'Ajuste Ciclado'!$C$5:$C$47,Balance!DN$4,'Ajuste Ciclado'!$B$5:$B$47,Balance!$B246)</f>
        <v>0</v>
      </c>
      <c r="DO246" s="99">
        <f>SUMIFS('Ajuste Ciclado'!I$5:I$47,'Ajuste Ciclado'!$C$5:$C$47,Balance!DO$4,'Ajuste Ciclado'!$B$5:$B$47,Balance!$B246)</f>
        <v>0</v>
      </c>
      <c r="DP246" s="99">
        <f>SUMIFS('Ajuste Ciclado'!J$5:J$47,'Ajuste Ciclado'!$C$5:$C$47,Balance!DP$4,'Ajuste Ciclado'!$B$5:$B$47,Balance!$B246)</f>
        <v>0</v>
      </c>
      <c r="DQ246" s="99">
        <f>SUMIFS('Ajuste Ciclado'!K$5:K$47,'Ajuste Ciclado'!$C$5:$C$47,Balance!DQ$4,'Ajuste Ciclado'!$B$5:$B$47,Balance!$B246)</f>
        <v>0</v>
      </c>
      <c r="DR246" s="99">
        <f>SUMIFS('Ajuste Ciclado'!L$5:L$47,'Ajuste Ciclado'!$C$5:$C$47,Balance!DR$4,'Ajuste Ciclado'!$B$5:$B$47,Balance!$B246)</f>
        <v>0</v>
      </c>
      <c r="DS246" s="99">
        <f>SUMIFS('Ajuste Ciclado'!M$5:M$47,'Ajuste Ciclado'!$C$5:$C$47,Balance!DS$4,'Ajuste Ciclado'!$B$5:$B$47,Balance!$B246)</f>
        <v>0</v>
      </c>
      <c r="DT246" s="99">
        <f>SUMIFS('Ajuste Ciclado'!N$5:N$47,'Ajuste Ciclado'!$C$5:$C$47,Balance!DT$4,'Ajuste Ciclado'!$B$5:$B$47,Balance!$B246)</f>
        <v>0</v>
      </c>
      <c r="DU246" s="100">
        <f>SUMIFS('Ajuste Ciclado'!O$5:O$47,'Ajuste Ciclado'!$C$5:$C$47,Balance!DU$4,'Ajuste Ciclado'!$B$5:$B$47,Balance!$B246)</f>
        <v>0</v>
      </c>
      <c r="DV246" s="98">
        <f>SUMIFS('Ajuste Ciclado'!D$5:D$47,'Ajuste Ciclado'!$C$5:$C$47,Balance!DV$4,'Ajuste Ciclado'!$B$5:$B$47,Balance!$B246)</f>
        <v>0</v>
      </c>
      <c r="DW246" s="99">
        <f>SUMIFS('Ajuste Ciclado'!E$5:E$47,'Ajuste Ciclado'!$C$5:$C$47,Balance!DW$4,'Ajuste Ciclado'!$B$5:$B$47,Balance!$B246)</f>
        <v>0</v>
      </c>
      <c r="DX246" s="99">
        <f>SUMIFS('Ajuste Ciclado'!F$5:F$47,'Ajuste Ciclado'!$C$5:$C$47,Balance!DX$4,'Ajuste Ciclado'!$B$5:$B$47,Balance!$B246)</f>
        <v>0</v>
      </c>
      <c r="DY246" s="99">
        <f>SUMIFS('Ajuste Ciclado'!G$5:G$47,'Ajuste Ciclado'!$C$5:$C$47,Balance!DY$4,'Ajuste Ciclado'!$B$5:$B$47,Balance!$B246)</f>
        <v>0</v>
      </c>
      <c r="DZ246" s="99">
        <f>SUMIFS('Ajuste Ciclado'!H$5:H$47,'Ajuste Ciclado'!$C$5:$C$47,Balance!DZ$4,'Ajuste Ciclado'!$B$5:$B$47,Balance!$B246)</f>
        <v>0</v>
      </c>
      <c r="EA246" s="99">
        <f>SUMIFS('Ajuste Ciclado'!I$5:I$47,'Ajuste Ciclado'!$C$5:$C$47,Balance!EA$4,'Ajuste Ciclado'!$B$5:$B$47,Balance!$B246)</f>
        <v>0</v>
      </c>
      <c r="EB246" s="99">
        <f>SUMIFS('Ajuste Ciclado'!J$5:J$47,'Ajuste Ciclado'!$C$5:$C$47,Balance!EB$4,'Ajuste Ciclado'!$B$5:$B$47,Balance!$B246)</f>
        <v>0</v>
      </c>
      <c r="EC246" s="99">
        <f>SUMIFS('Ajuste Ciclado'!K$5:K$47,'Ajuste Ciclado'!$C$5:$C$47,Balance!EC$4,'Ajuste Ciclado'!$B$5:$B$47,Balance!$B246)</f>
        <v>0</v>
      </c>
      <c r="ED246" s="99">
        <f>SUMIFS('Ajuste Ciclado'!L$5:L$47,'Ajuste Ciclado'!$C$5:$C$47,Balance!ED$4,'Ajuste Ciclado'!$B$5:$B$47,Balance!$B246)</f>
        <v>0</v>
      </c>
      <c r="EE246" s="99">
        <f>SUMIFS('Ajuste Ciclado'!M$5:M$47,'Ajuste Ciclado'!$C$5:$C$47,Balance!EE$4,'Ajuste Ciclado'!$B$5:$B$47,Balance!$B246)</f>
        <v>0</v>
      </c>
      <c r="EF246" s="99">
        <f>SUMIFS('Ajuste Ciclado'!N$5:N$47,'Ajuste Ciclado'!$C$5:$C$47,Balance!EF$4,'Ajuste Ciclado'!$B$5:$B$47,Balance!$B246)</f>
        <v>0</v>
      </c>
      <c r="EG246" s="100">
        <f>SUMIFS('Ajuste Ciclado'!O$5:O$47,'Ajuste Ciclado'!$C$5:$C$47,Balance!EG$4,'Ajuste Ciclado'!$B$5:$B$47,Balance!$B246)</f>
        <v>0</v>
      </c>
      <c r="EH246" s="98">
        <f>SUMIFS('Ajuste Ciclado'!D$5:D$47,'Ajuste Ciclado'!$C$5:$C$47,Balance!EH$4,'Ajuste Ciclado'!$B$5:$B$47,Balance!$B246)</f>
        <v>0</v>
      </c>
      <c r="EI246" s="99">
        <f>SUMIFS('Ajuste Ciclado'!E$5:E$47,'Ajuste Ciclado'!$C$5:$C$47,Balance!EI$4,'Ajuste Ciclado'!$B$5:$B$47,Balance!$B246)</f>
        <v>0</v>
      </c>
      <c r="EJ246" s="99">
        <f>SUMIFS('Ajuste Ciclado'!F$5:F$47,'Ajuste Ciclado'!$C$5:$C$47,Balance!EJ$4,'Ajuste Ciclado'!$B$5:$B$47,Balance!$B246)</f>
        <v>0</v>
      </c>
      <c r="EK246" s="99">
        <f>SUMIFS('Ajuste Ciclado'!G$5:G$47,'Ajuste Ciclado'!$C$5:$C$47,Balance!EK$4,'Ajuste Ciclado'!$B$5:$B$47,Balance!$B246)</f>
        <v>0</v>
      </c>
      <c r="EL246" s="99">
        <f>SUMIFS('Ajuste Ciclado'!H$5:H$47,'Ajuste Ciclado'!$C$5:$C$47,Balance!EL$4,'Ajuste Ciclado'!$B$5:$B$47,Balance!$B246)</f>
        <v>0</v>
      </c>
      <c r="EM246" s="99">
        <f>SUMIFS('Ajuste Ciclado'!I$5:I$47,'Ajuste Ciclado'!$C$5:$C$47,Balance!EM$4,'Ajuste Ciclado'!$B$5:$B$47,Balance!$B246)</f>
        <v>0</v>
      </c>
      <c r="EN246" s="99">
        <f>SUMIFS('Ajuste Ciclado'!J$5:J$47,'Ajuste Ciclado'!$C$5:$C$47,Balance!EN$4,'Ajuste Ciclado'!$B$5:$B$47,Balance!$B246)</f>
        <v>0</v>
      </c>
      <c r="EO246" s="99">
        <f>SUMIFS('Ajuste Ciclado'!K$5:K$47,'Ajuste Ciclado'!$C$5:$C$47,Balance!EO$4,'Ajuste Ciclado'!$B$5:$B$47,Balance!$B246)</f>
        <v>0</v>
      </c>
      <c r="EP246" s="99">
        <f>SUMIFS('Ajuste Ciclado'!L$5:L$47,'Ajuste Ciclado'!$C$5:$C$47,Balance!EP$4,'Ajuste Ciclado'!$B$5:$B$47,Balance!$B246)</f>
        <v>0</v>
      </c>
      <c r="EQ246" s="99">
        <f>SUMIFS('Ajuste Ciclado'!M$5:M$47,'Ajuste Ciclado'!$C$5:$C$47,Balance!EQ$4,'Ajuste Ciclado'!$B$5:$B$47,Balance!$B246)</f>
        <v>0</v>
      </c>
      <c r="ER246" s="99">
        <f>SUMIFS('Ajuste Ciclado'!N$5:N$47,'Ajuste Ciclado'!$C$5:$C$47,Balance!ER$4,'Ajuste Ciclado'!$B$5:$B$47,Balance!$B246)</f>
        <v>0</v>
      </c>
      <c r="ES246" s="100">
        <f>SUMIFS('Ajuste Ciclado'!O$5:O$47,'Ajuste Ciclado'!$C$5:$C$47,Balance!ES$4,'Ajuste Ciclado'!$B$5:$B$47,Balance!$B246)</f>
        <v>0</v>
      </c>
      <c r="ET246" s="84"/>
      <c r="EU246" s="12">
        <f t="shared" si="328"/>
        <v>1042783.083974776</v>
      </c>
      <c r="EV246" s="13">
        <f t="shared" si="293"/>
        <v>915609.66734453698</v>
      </c>
      <c r="EW246" s="13">
        <f t="shared" si="294"/>
        <v>1054932.247360612</v>
      </c>
      <c r="EX246" s="13">
        <f t="shared" si="295"/>
        <v>918622.07013273996</v>
      </c>
      <c r="EY246" s="13">
        <f t="shared" si="296"/>
        <v>895428.83732079028</v>
      </c>
      <c r="EZ246" s="13">
        <f t="shared" si="297"/>
        <v>1056587.9210528668</v>
      </c>
      <c r="FA246" s="13">
        <f t="shared" si="298"/>
        <v>929263.62032813404</v>
      </c>
      <c r="FB246" s="13">
        <f t="shared" si="299"/>
        <v>1283513.225799612</v>
      </c>
      <c r="FC246" s="13">
        <f t="shared" si="300"/>
        <v>1082329.7048239</v>
      </c>
      <c r="FD246" s="13">
        <f t="shared" si="301"/>
        <v>856824.82982193201</v>
      </c>
      <c r="FE246" s="13">
        <f t="shared" si="302"/>
        <v>678321.84549944138</v>
      </c>
      <c r="FF246" s="14">
        <f t="shared" si="303"/>
        <v>591056.3857241997</v>
      </c>
      <c r="FG246" s="12">
        <f t="shared" si="304"/>
        <v>1044200.8095521161</v>
      </c>
      <c r="FH246" s="13">
        <f t="shared" si="305"/>
        <v>920151.57527896704</v>
      </c>
      <c r="FI246" s="13">
        <f t="shared" si="306"/>
        <v>1064392.930149216</v>
      </c>
      <c r="FJ246" s="13">
        <f t="shared" si="307"/>
        <v>965582.38298663194</v>
      </c>
      <c r="FK246" s="13">
        <f t="shared" si="308"/>
        <v>884472.40452684346</v>
      </c>
      <c r="FL246" s="13">
        <f t="shared" si="309"/>
        <v>1063612.4603462871</v>
      </c>
      <c r="FM246" s="13">
        <f t="shared" si="310"/>
        <v>962734.54973886907</v>
      </c>
      <c r="FN246" s="13">
        <f t="shared" si="311"/>
        <v>1292111.16958561</v>
      </c>
      <c r="FO246" s="13">
        <f t="shared" si="312"/>
        <v>1094850.2062711648</v>
      </c>
      <c r="FP246" s="13">
        <f t="shared" si="313"/>
        <v>942748.54393279296</v>
      </c>
      <c r="FQ246" s="13">
        <f t="shared" si="314"/>
        <v>877987.15806441393</v>
      </c>
      <c r="FR246" s="14">
        <f t="shared" si="315"/>
        <v>799218.11254837317</v>
      </c>
      <c r="FS246" s="12">
        <f t="shared" si="316"/>
        <v>1158136.549019811</v>
      </c>
      <c r="FT246" s="13">
        <f t="shared" si="317"/>
        <v>1005348.174323224</v>
      </c>
      <c r="FU246" s="13">
        <f t="shared" si="318"/>
        <v>1140628.4415756259</v>
      </c>
      <c r="FV246" s="13">
        <f t="shared" si="319"/>
        <v>1021823.695413601</v>
      </c>
      <c r="FW246" s="13">
        <f t="shared" si="320"/>
        <v>993082.15600108716</v>
      </c>
      <c r="FX246" s="13">
        <f t="shared" si="321"/>
        <v>1206792.793188412</v>
      </c>
      <c r="FY246" s="13">
        <f t="shared" si="322"/>
        <v>1125241.2307660561</v>
      </c>
      <c r="FZ246" s="13">
        <f t="shared" si="323"/>
        <v>1449088.5238633321</v>
      </c>
      <c r="GA246" s="13">
        <f t="shared" si="324"/>
        <v>1204465.007451809</v>
      </c>
      <c r="GB246" s="13">
        <f t="shared" si="325"/>
        <v>1302049.647999516</v>
      </c>
      <c r="GC246" s="13">
        <f t="shared" si="326"/>
        <v>1188117.7990749651</v>
      </c>
      <c r="GD246" s="14">
        <f t="shared" si="327"/>
        <v>1036942.442523928</v>
      </c>
      <c r="GE246" s="84"/>
      <c r="GF246" s="12">
        <f t="shared" si="329"/>
        <v>11305273.439183541</v>
      </c>
      <c r="GG246" s="13">
        <f t="shared" si="329"/>
        <v>11912062.302981287</v>
      </c>
      <c r="GH246" s="14">
        <f t="shared" si="329"/>
        <v>13831716.461201368</v>
      </c>
      <c r="GI246" s="6">
        <f t="shared" si="330"/>
        <v>1</v>
      </c>
      <c r="GJ246" s="12">
        <f t="shared" si="331"/>
        <v>0</v>
      </c>
      <c r="GK246" s="13">
        <f t="shared" si="332"/>
        <v>0</v>
      </c>
      <c r="GL246" s="14">
        <f t="shared" si="333"/>
        <v>0</v>
      </c>
      <c r="GM246" s="84"/>
      <c r="GN246" s="66">
        <f t="shared" si="334"/>
        <v>0</v>
      </c>
      <c r="GO246" s="84"/>
      <c r="GP246" s="63" t="str" cm="1">
        <f t="array" ref="GP246">INDEX($GF$4:$GH$4,1,GI246)</f>
        <v>Sample 1</v>
      </c>
      <c r="GQ246" s="12">
        <f t="shared" si="336"/>
        <v>591056.3857241997</v>
      </c>
      <c r="GR246" s="13">
        <f t="shared" si="336"/>
        <v>678321.84549944138</v>
      </c>
      <c r="GS246" s="14">
        <f t="shared" si="336"/>
        <v>856824.82982193201</v>
      </c>
      <c r="GT246" s="12">
        <f t="shared" si="337"/>
        <v>799218.11254837317</v>
      </c>
      <c r="GU246" s="13">
        <f t="shared" si="337"/>
        <v>877987.15806441393</v>
      </c>
      <c r="GV246" s="14">
        <f t="shared" si="337"/>
        <v>884472.40452684346</v>
      </c>
      <c r="GW246" s="12">
        <f t="shared" si="338"/>
        <v>993082.15600108716</v>
      </c>
      <c r="GX246" s="13">
        <f t="shared" si="338"/>
        <v>1005348.174323224</v>
      </c>
      <c r="GY246" s="14">
        <f t="shared" si="338"/>
        <v>1021823.695413601</v>
      </c>
      <c r="GZ246" s="84" t="str">
        <f t="shared" ref="GZ246:GZ309" si="339">GP246</f>
        <v>Sample 1</v>
      </c>
      <c r="HA246" s="12">
        <f t="shared" si="335"/>
        <v>0</v>
      </c>
      <c r="HB246" s="13">
        <f t="shared" si="335"/>
        <v>0</v>
      </c>
      <c r="HC246" s="14">
        <f t="shared" si="335"/>
        <v>0</v>
      </c>
      <c r="HD246" s="6">
        <f t="shared" ref="HD246:HD309" si="340">SUM(HA246:HC246)</f>
        <v>0</v>
      </c>
      <c r="HE246" s="84" t="str">
        <f t="shared" ref="HE246:HE309" si="341">IF(HD246=GN246,"Ok","NOT")</f>
        <v>Ok</v>
      </c>
    </row>
    <row r="247" spans="2:213" hidden="1" x14ac:dyDescent="0.3">
      <c r="B247" s="84" t="s">
        <v>240</v>
      </c>
      <c r="C247" s="12">
        <f>SUMIFS(Inyecciones!$E$2:$E$14185,Inyecciones!$A$2:$A$14185,Balance!C$4,Inyecciones!$B$2:$B$14185,Balance!$B247,Inyecciones!$C$2:$C$14185,Balance!C$5)</f>
        <v>0</v>
      </c>
      <c r="D247" s="13">
        <f>SUMIFS(Inyecciones!$E$2:$E$14185,Inyecciones!$A$2:$A$14185,Balance!D$4,Inyecciones!$B$2:$B$14185,Balance!$B247,Inyecciones!$C$2:$C$14185,Balance!D$5)</f>
        <v>0</v>
      </c>
      <c r="E247" s="13">
        <f>SUMIFS(Inyecciones!$E$2:$E$14185,Inyecciones!$A$2:$A$14185,Balance!E$4,Inyecciones!$B$2:$B$14185,Balance!$B247,Inyecciones!$C$2:$C$14185,Balance!E$5)</f>
        <v>0</v>
      </c>
      <c r="F247" s="13">
        <f>SUMIFS(Inyecciones!$E$2:$E$14185,Inyecciones!$A$2:$A$14185,Balance!F$4,Inyecciones!$B$2:$B$14185,Balance!$B247,Inyecciones!$C$2:$C$14185,Balance!F$5)</f>
        <v>0</v>
      </c>
      <c r="G247" s="13">
        <f>SUMIFS(Inyecciones!$E$2:$E$14185,Inyecciones!$A$2:$A$14185,Balance!G$4,Inyecciones!$B$2:$B$14185,Balance!$B247,Inyecciones!$C$2:$C$14185,Balance!G$5)</f>
        <v>0</v>
      </c>
      <c r="H247" s="13">
        <f>SUMIFS(Inyecciones!$E$2:$E$14185,Inyecciones!$A$2:$A$14185,Balance!H$4,Inyecciones!$B$2:$B$14185,Balance!$B247,Inyecciones!$C$2:$C$14185,Balance!H$5)</f>
        <v>0</v>
      </c>
      <c r="I247" s="13">
        <f>SUMIFS(Inyecciones!$E$2:$E$14185,Inyecciones!$A$2:$A$14185,Balance!I$4,Inyecciones!$B$2:$B$14185,Balance!$B247,Inyecciones!$C$2:$C$14185,Balance!I$5)</f>
        <v>0</v>
      </c>
      <c r="J247" s="13">
        <f>SUMIFS(Inyecciones!$E$2:$E$14185,Inyecciones!$A$2:$A$14185,Balance!J$4,Inyecciones!$B$2:$B$14185,Balance!$B247,Inyecciones!$C$2:$C$14185,Balance!J$5)</f>
        <v>0</v>
      </c>
      <c r="K247" s="13">
        <f>SUMIFS(Inyecciones!$E$2:$E$14185,Inyecciones!$A$2:$A$14185,Balance!K$4,Inyecciones!$B$2:$B$14185,Balance!$B247,Inyecciones!$C$2:$C$14185,Balance!K$5)</f>
        <v>0</v>
      </c>
      <c r="L247" s="13">
        <f>SUMIFS(Inyecciones!$E$2:$E$14185,Inyecciones!$A$2:$A$14185,Balance!L$4,Inyecciones!$B$2:$B$14185,Balance!$B247,Inyecciones!$C$2:$C$14185,Balance!L$5)</f>
        <v>0</v>
      </c>
      <c r="M247" s="13">
        <f>SUMIFS(Inyecciones!$E$2:$E$14185,Inyecciones!$A$2:$A$14185,Balance!M$4,Inyecciones!$B$2:$B$14185,Balance!$B247,Inyecciones!$C$2:$C$14185,Balance!M$5)</f>
        <v>0</v>
      </c>
      <c r="N247" s="14">
        <f>SUMIFS(Inyecciones!$E$2:$E$14185,Inyecciones!$A$2:$A$14185,Balance!N$4,Inyecciones!$B$2:$B$14185,Balance!$B247,Inyecciones!$C$2:$C$14185,Balance!N$5)</f>
        <v>0</v>
      </c>
      <c r="O247" s="12">
        <f>SUMIFS(Inyecciones!$E$2:$E$14185,Inyecciones!$A$2:$A$14185,Balance!O$4,Inyecciones!$B$2:$B$14185,Balance!$B247,Inyecciones!$C$2:$C$14185,Balance!O$5)</f>
        <v>0</v>
      </c>
      <c r="P247" s="13">
        <f>SUMIFS(Inyecciones!$E$2:$E$14185,Inyecciones!$A$2:$A$14185,Balance!P$4,Inyecciones!$B$2:$B$14185,Balance!$B247,Inyecciones!$C$2:$C$14185,Balance!P$5)</f>
        <v>0</v>
      </c>
      <c r="Q247" s="13">
        <f>SUMIFS(Inyecciones!$E$2:$E$14185,Inyecciones!$A$2:$A$14185,Balance!Q$4,Inyecciones!$B$2:$B$14185,Balance!$B247,Inyecciones!$C$2:$C$14185,Balance!Q$5)</f>
        <v>0</v>
      </c>
      <c r="R247" s="13">
        <f>SUMIFS(Inyecciones!$E$2:$E$14185,Inyecciones!$A$2:$A$14185,Balance!R$4,Inyecciones!$B$2:$B$14185,Balance!$B247,Inyecciones!$C$2:$C$14185,Balance!R$5)</f>
        <v>0</v>
      </c>
      <c r="S247" s="13">
        <f>SUMIFS(Inyecciones!$E$2:$E$14185,Inyecciones!$A$2:$A$14185,Balance!S$4,Inyecciones!$B$2:$B$14185,Balance!$B247,Inyecciones!$C$2:$C$14185,Balance!S$5)</f>
        <v>0</v>
      </c>
      <c r="T247" s="13">
        <f>SUMIFS(Inyecciones!$E$2:$E$14185,Inyecciones!$A$2:$A$14185,Balance!T$4,Inyecciones!$B$2:$B$14185,Balance!$B247,Inyecciones!$C$2:$C$14185,Balance!T$5)</f>
        <v>0</v>
      </c>
      <c r="U247" s="13">
        <f>SUMIFS(Inyecciones!$E$2:$E$14185,Inyecciones!$A$2:$A$14185,Balance!U$4,Inyecciones!$B$2:$B$14185,Balance!$B247,Inyecciones!$C$2:$C$14185,Balance!U$5)</f>
        <v>0</v>
      </c>
      <c r="V247" s="13">
        <f>SUMIFS(Inyecciones!$E$2:$E$14185,Inyecciones!$A$2:$A$14185,Balance!V$4,Inyecciones!$B$2:$B$14185,Balance!$B247,Inyecciones!$C$2:$C$14185,Balance!V$5)</f>
        <v>0</v>
      </c>
      <c r="W247" s="13">
        <f>SUMIFS(Inyecciones!$E$2:$E$14185,Inyecciones!$A$2:$A$14185,Balance!W$4,Inyecciones!$B$2:$B$14185,Balance!$B247,Inyecciones!$C$2:$C$14185,Balance!W$5)</f>
        <v>0</v>
      </c>
      <c r="X247" s="13">
        <f>SUMIFS(Inyecciones!$E$2:$E$14185,Inyecciones!$A$2:$A$14185,Balance!X$4,Inyecciones!$B$2:$B$14185,Balance!$B247,Inyecciones!$C$2:$C$14185,Balance!X$5)</f>
        <v>0</v>
      </c>
      <c r="Y247" s="13">
        <f>SUMIFS(Inyecciones!$E$2:$E$14185,Inyecciones!$A$2:$A$14185,Balance!Y$4,Inyecciones!$B$2:$B$14185,Balance!$B247,Inyecciones!$C$2:$C$14185,Balance!Y$5)</f>
        <v>0</v>
      </c>
      <c r="Z247" s="14">
        <f>SUMIFS(Inyecciones!$E$2:$E$14185,Inyecciones!$A$2:$A$14185,Balance!Z$4,Inyecciones!$B$2:$B$14185,Balance!$B247,Inyecciones!$C$2:$C$14185,Balance!Z$5)</f>
        <v>0</v>
      </c>
      <c r="AA247" s="12">
        <f>SUMIFS(Inyecciones!$E$2:$E$14185,Inyecciones!$A$2:$A$14185,Balance!AA$4,Inyecciones!$B$2:$B$14185,Balance!$B247,Inyecciones!$C$2:$C$14185,Balance!AA$5)</f>
        <v>0</v>
      </c>
      <c r="AB247" s="13">
        <f>SUMIFS(Inyecciones!$E$2:$E$14185,Inyecciones!$A$2:$A$14185,Balance!AB$4,Inyecciones!$B$2:$B$14185,Balance!$B247,Inyecciones!$C$2:$C$14185,Balance!AB$5)</f>
        <v>0</v>
      </c>
      <c r="AC247" s="13">
        <f>SUMIFS(Inyecciones!$E$2:$E$14185,Inyecciones!$A$2:$A$14185,Balance!AC$4,Inyecciones!$B$2:$B$14185,Balance!$B247,Inyecciones!$C$2:$C$14185,Balance!AC$5)</f>
        <v>0</v>
      </c>
      <c r="AD247" s="13">
        <f>SUMIFS(Inyecciones!$E$2:$E$14185,Inyecciones!$A$2:$A$14185,Balance!AD$4,Inyecciones!$B$2:$B$14185,Balance!$B247,Inyecciones!$C$2:$C$14185,Balance!AD$5)</f>
        <v>0</v>
      </c>
      <c r="AE247" s="13">
        <f>SUMIFS(Inyecciones!$E$2:$E$14185,Inyecciones!$A$2:$A$14185,Balance!AE$4,Inyecciones!$B$2:$B$14185,Balance!$B247,Inyecciones!$C$2:$C$14185,Balance!AE$5)</f>
        <v>0</v>
      </c>
      <c r="AF247" s="13">
        <f>SUMIFS(Inyecciones!$E$2:$E$14185,Inyecciones!$A$2:$A$14185,Balance!AF$4,Inyecciones!$B$2:$B$14185,Balance!$B247,Inyecciones!$C$2:$C$14185,Balance!AF$5)</f>
        <v>0</v>
      </c>
      <c r="AG247" s="13">
        <f>SUMIFS(Inyecciones!$E$2:$E$14185,Inyecciones!$A$2:$A$14185,Balance!AG$4,Inyecciones!$B$2:$B$14185,Balance!$B247,Inyecciones!$C$2:$C$14185,Balance!AG$5)</f>
        <v>0</v>
      </c>
      <c r="AH247" s="13">
        <f>SUMIFS(Inyecciones!$E$2:$E$14185,Inyecciones!$A$2:$A$14185,Balance!AH$4,Inyecciones!$B$2:$B$14185,Balance!$B247,Inyecciones!$C$2:$C$14185,Balance!AH$5)</f>
        <v>0</v>
      </c>
      <c r="AI247" s="13">
        <f>SUMIFS(Inyecciones!$E$2:$E$14185,Inyecciones!$A$2:$A$14185,Balance!AI$4,Inyecciones!$B$2:$B$14185,Balance!$B247,Inyecciones!$C$2:$C$14185,Balance!AI$5)</f>
        <v>0</v>
      </c>
      <c r="AJ247" s="13">
        <f>SUMIFS(Inyecciones!$E$2:$E$14185,Inyecciones!$A$2:$A$14185,Balance!AJ$4,Inyecciones!$B$2:$B$14185,Balance!$B247,Inyecciones!$C$2:$C$14185,Balance!AJ$5)</f>
        <v>0</v>
      </c>
      <c r="AK247" s="13">
        <f>SUMIFS(Inyecciones!$E$2:$E$14185,Inyecciones!$A$2:$A$14185,Balance!AK$4,Inyecciones!$B$2:$B$14185,Balance!$B247,Inyecciones!$C$2:$C$14185,Balance!AK$5)</f>
        <v>0</v>
      </c>
      <c r="AL247" s="14">
        <f>SUMIFS(Inyecciones!$E$2:$E$14185,Inyecciones!$A$2:$A$14185,Balance!AL$4,Inyecciones!$B$2:$B$14185,Balance!$B247,Inyecciones!$C$2:$C$14185,Balance!AL$5)</f>
        <v>0</v>
      </c>
      <c r="AM247" s="13"/>
      <c r="AN247" s="12">
        <f>SUMIFS('Retiro Mensual'!$E$2:$E$2629,'Retiro Mensual'!$A$2:$A$2629,AN$4,'Retiro Mensual'!$B$2:$B$2629,$B247,'Retiro Mensual'!$C$2:$C$2629,AN$5)</f>
        <v>0</v>
      </c>
      <c r="AO247" s="13">
        <f>SUMIFS('Retiro Mensual'!$E$2:$E$2629,'Retiro Mensual'!$A$2:$A$2629,AO$4,'Retiro Mensual'!$B$2:$B$2629,$B247,'Retiro Mensual'!$C$2:$C$2629,AO$5)</f>
        <v>0</v>
      </c>
      <c r="AP247" s="13">
        <f>SUMIFS('Retiro Mensual'!$E$2:$E$2629,'Retiro Mensual'!$A$2:$A$2629,AP$4,'Retiro Mensual'!$B$2:$B$2629,$B247,'Retiro Mensual'!$C$2:$C$2629,AP$5)</f>
        <v>0</v>
      </c>
      <c r="AQ247" s="13">
        <f>SUMIFS('Retiro Mensual'!$E$2:$E$2629,'Retiro Mensual'!$A$2:$A$2629,AQ$4,'Retiro Mensual'!$B$2:$B$2629,$B247,'Retiro Mensual'!$C$2:$C$2629,AQ$5)</f>
        <v>0</v>
      </c>
      <c r="AR247" s="13">
        <f>SUMIFS('Retiro Mensual'!$E$2:$E$2629,'Retiro Mensual'!$A$2:$A$2629,AR$4,'Retiro Mensual'!$B$2:$B$2629,$B247,'Retiro Mensual'!$C$2:$C$2629,AR$5)</f>
        <v>0</v>
      </c>
      <c r="AS247" s="13">
        <f>SUMIFS('Retiro Mensual'!$E$2:$E$2629,'Retiro Mensual'!$A$2:$A$2629,AS$4,'Retiro Mensual'!$B$2:$B$2629,$B247,'Retiro Mensual'!$C$2:$C$2629,AS$5)</f>
        <v>0</v>
      </c>
      <c r="AT247" s="13">
        <f>SUMIFS('Retiro Mensual'!$E$2:$E$2629,'Retiro Mensual'!$A$2:$A$2629,AT$4,'Retiro Mensual'!$B$2:$B$2629,$B247,'Retiro Mensual'!$C$2:$C$2629,AT$5)</f>
        <v>0</v>
      </c>
      <c r="AU247" s="13">
        <f>SUMIFS('Retiro Mensual'!$E$2:$E$2629,'Retiro Mensual'!$A$2:$A$2629,AU$4,'Retiro Mensual'!$B$2:$B$2629,$B247,'Retiro Mensual'!$C$2:$C$2629,AU$5)</f>
        <v>0</v>
      </c>
      <c r="AV247" s="13">
        <f>SUMIFS('Retiro Mensual'!$E$2:$E$2629,'Retiro Mensual'!$A$2:$A$2629,AV$4,'Retiro Mensual'!$B$2:$B$2629,$B247,'Retiro Mensual'!$C$2:$C$2629,AV$5)</f>
        <v>0</v>
      </c>
      <c r="AW247" s="13">
        <f>SUMIFS('Retiro Mensual'!$E$2:$E$2629,'Retiro Mensual'!$A$2:$A$2629,AW$4,'Retiro Mensual'!$B$2:$B$2629,$B247,'Retiro Mensual'!$C$2:$C$2629,AW$5)</f>
        <v>0</v>
      </c>
      <c r="AX247" s="13">
        <f>SUMIFS('Retiro Mensual'!$E$2:$E$2629,'Retiro Mensual'!$A$2:$A$2629,AX$4,'Retiro Mensual'!$B$2:$B$2629,$B247,'Retiro Mensual'!$C$2:$C$2629,AX$5)</f>
        <v>0</v>
      </c>
      <c r="AY247" s="14">
        <f>SUMIFS('Retiro Mensual'!$E$2:$E$2629,'Retiro Mensual'!$A$2:$A$2629,AY$4,'Retiro Mensual'!$B$2:$B$2629,$B247,'Retiro Mensual'!$C$2:$C$2629,AY$5)</f>
        <v>0</v>
      </c>
      <c r="AZ247" s="12">
        <f>SUMIFS('Retiro Mensual'!$E$2:$E$2629,'Retiro Mensual'!$A$2:$A$2629,AZ$4,'Retiro Mensual'!$B$2:$B$2629,$B247,'Retiro Mensual'!$C$2:$C$2629,AZ$5)</f>
        <v>0</v>
      </c>
      <c r="BA247" s="13">
        <f>SUMIFS('Retiro Mensual'!$E$2:$E$2629,'Retiro Mensual'!$A$2:$A$2629,BA$4,'Retiro Mensual'!$B$2:$B$2629,$B247,'Retiro Mensual'!$C$2:$C$2629,BA$5)</f>
        <v>0</v>
      </c>
      <c r="BB247" s="13">
        <f>SUMIFS('Retiro Mensual'!$E$2:$E$2629,'Retiro Mensual'!$A$2:$A$2629,BB$4,'Retiro Mensual'!$B$2:$B$2629,$B247,'Retiro Mensual'!$C$2:$C$2629,BB$5)</f>
        <v>0</v>
      </c>
      <c r="BC247" s="13">
        <f>SUMIFS('Retiro Mensual'!$E$2:$E$2629,'Retiro Mensual'!$A$2:$A$2629,BC$4,'Retiro Mensual'!$B$2:$B$2629,$B247,'Retiro Mensual'!$C$2:$C$2629,BC$5)</f>
        <v>0</v>
      </c>
      <c r="BD247" s="13">
        <f>SUMIFS('Retiro Mensual'!$E$2:$E$2629,'Retiro Mensual'!$A$2:$A$2629,BD$4,'Retiro Mensual'!$B$2:$B$2629,$B247,'Retiro Mensual'!$C$2:$C$2629,BD$5)</f>
        <v>0</v>
      </c>
      <c r="BE247" s="13">
        <f>SUMIFS('Retiro Mensual'!$E$2:$E$2629,'Retiro Mensual'!$A$2:$A$2629,BE$4,'Retiro Mensual'!$B$2:$B$2629,$B247,'Retiro Mensual'!$C$2:$C$2629,BE$5)</f>
        <v>0</v>
      </c>
      <c r="BF247" s="13">
        <f>SUMIFS('Retiro Mensual'!$E$2:$E$2629,'Retiro Mensual'!$A$2:$A$2629,BF$4,'Retiro Mensual'!$B$2:$B$2629,$B247,'Retiro Mensual'!$C$2:$C$2629,BF$5)</f>
        <v>0</v>
      </c>
      <c r="BG247" s="13">
        <f>SUMIFS('Retiro Mensual'!$E$2:$E$2629,'Retiro Mensual'!$A$2:$A$2629,BG$4,'Retiro Mensual'!$B$2:$B$2629,$B247,'Retiro Mensual'!$C$2:$C$2629,BG$5)</f>
        <v>0</v>
      </c>
      <c r="BH247" s="13">
        <f>SUMIFS('Retiro Mensual'!$E$2:$E$2629,'Retiro Mensual'!$A$2:$A$2629,BH$4,'Retiro Mensual'!$B$2:$B$2629,$B247,'Retiro Mensual'!$C$2:$C$2629,BH$5)</f>
        <v>0</v>
      </c>
      <c r="BI247" s="13">
        <f>SUMIFS('Retiro Mensual'!$E$2:$E$2629,'Retiro Mensual'!$A$2:$A$2629,BI$4,'Retiro Mensual'!$B$2:$B$2629,$B247,'Retiro Mensual'!$C$2:$C$2629,BI$5)</f>
        <v>0</v>
      </c>
      <c r="BJ247" s="13">
        <f>SUMIFS('Retiro Mensual'!$E$2:$E$2629,'Retiro Mensual'!$A$2:$A$2629,BJ$4,'Retiro Mensual'!$B$2:$B$2629,$B247,'Retiro Mensual'!$C$2:$C$2629,BJ$5)</f>
        <v>0</v>
      </c>
      <c r="BK247" s="14">
        <f>SUMIFS('Retiro Mensual'!$E$2:$E$2629,'Retiro Mensual'!$A$2:$A$2629,BK$4,'Retiro Mensual'!$B$2:$B$2629,$B247,'Retiro Mensual'!$C$2:$C$2629,BK$5)</f>
        <v>0</v>
      </c>
      <c r="BL247" s="12">
        <f>SUMIFS('Retiro Mensual'!$E$2:$E$2629,'Retiro Mensual'!$A$2:$A$2629,BL$4,'Retiro Mensual'!$B$2:$B$2629,$B247,'Retiro Mensual'!$C$2:$C$2629,BL$5)</f>
        <v>0</v>
      </c>
      <c r="BM247" s="13">
        <f>SUMIFS('Retiro Mensual'!$E$2:$E$2629,'Retiro Mensual'!$A$2:$A$2629,BM$4,'Retiro Mensual'!$B$2:$B$2629,$B247,'Retiro Mensual'!$C$2:$C$2629,BM$5)</f>
        <v>0</v>
      </c>
      <c r="BN247" s="13">
        <f>SUMIFS('Retiro Mensual'!$E$2:$E$2629,'Retiro Mensual'!$A$2:$A$2629,BN$4,'Retiro Mensual'!$B$2:$B$2629,$B247,'Retiro Mensual'!$C$2:$C$2629,BN$5)</f>
        <v>0</v>
      </c>
      <c r="BO247" s="13">
        <f>SUMIFS('Retiro Mensual'!$E$2:$E$2629,'Retiro Mensual'!$A$2:$A$2629,BO$4,'Retiro Mensual'!$B$2:$B$2629,$B247,'Retiro Mensual'!$C$2:$C$2629,BO$5)</f>
        <v>0</v>
      </c>
      <c r="BP247" s="13">
        <f>SUMIFS('Retiro Mensual'!$E$2:$E$2629,'Retiro Mensual'!$A$2:$A$2629,BP$4,'Retiro Mensual'!$B$2:$B$2629,$B247,'Retiro Mensual'!$C$2:$C$2629,BP$5)</f>
        <v>0</v>
      </c>
      <c r="BQ247" s="13">
        <f>SUMIFS('Retiro Mensual'!$E$2:$E$2629,'Retiro Mensual'!$A$2:$A$2629,BQ$4,'Retiro Mensual'!$B$2:$B$2629,$B247,'Retiro Mensual'!$C$2:$C$2629,BQ$5)</f>
        <v>0</v>
      </c>
      <c r="BR247" s="13">
        <f>SUMIFS('Retiro Mensual'!$E$2:$E$2629,'Retiro Mensual'!$A$2:$A$2629,BR$4,'Retiro Mensual'!$B$2:$B$2629,$B247,'Retiro Mensual'!$C$2:$C$2629,BR$5)</f>
        <v>0</v>
      </c>
      <c r="BS247" s="13">
        <f>SUMIFS('Retiro Mensual'!$E$2:$E$2629,'Retiro Mensual'!$A$2:$A$2629,BS$4,'Retiro Mensual'!$B$2:$B$2629,$B247,'Retiro Mensual'!$C$2:$C$2629,BS$5)</f>
        <v>0</v>
      </c>
      <c r="BT247" s="13">
        <f>SUMIFS('Retiro Mensual'!$E$2:$E$2629,'Retiro Mensual'!$A$2:$A$2629,BT$4,'Retiro Mensual'!$B$2:$B$2629,$B247,'Retiro Mensual'!$C$2:$C$2629,BT$5)</f>
        <v>0</v>
      </c>
      <c r="BU247" s="13">
        <f>SUMIFS('Retiro Mensual'!$E$2:$E$2629,'Retiro Mensual'!$A$2:$A$2629,BU$4,'Retiro Mensual'!$B$2:$B$2629,$B247,'Retiro Mensual'!$C$2:$C$2629,BU$5)</f>
        <v>0</v>
      </c>
      <c r="BV247" s="13">
        <f>SUMIFS('Retiro Mensual'!$E$2:$E$2629,'Retiro Mensual'!$A$2:$A$2629,BV$4,'Retiro Mensual'!$B$2:$B$2629,$B247,'Retiro Mensual'!$C$2:$C$2629,BV$5)</f>
        <v>0</v>
      </c>
      <c r="BW247" s="14">
        <f>SUMIFS('Retiro Mensual'!$E$2:$E$2629,'Retiro Mensual'!$A$2:$A$2629,BW$4,'Retiro Mensual'!$B$2:$B$2629,$B247,'Retiro Mensual'!$C$2:$C$2629,BW$5)</f>
        <v>0</v>
      </c>
      <c r="BX247" s="13"/>
      <c r="BY247" s="12">
        <f>SUMIFS('Compra Ventas'!$E$2:$E$2700,'Compra Ventas'!$A$2:$A$2700,BY$4,'Compra Ventas'!$B$2:$B$2700,$B247,'Compra Ventas'!$C$2:$C$2700,BY$5)</f>
        <v>0</v>
      </c>
      <c r="BZ247" s="13">
        <f>SUMIFS('Compra Ventas'!$E$2:$E$2700,'Compra Ventas'!$A$2:$A$2700,BZ$4,'Compra Ventas'!$B$2:$B$2700,$B247,'Compra Ventas'!$C$2:$C$2700,BZ$5)</f>
        <v>0</v>
      </c>
      <c r="CA247" s="13">
        <f>SUMIFS('Compra Ventas'!$E$2:$E$2700,'Compra Ventas'!$A$2:$A$2700,CA$4,'Compra Ventas'!$B$2:$B$2700,$B247,'Compra Ventas'!$C$2:$C$2700,CA$5)</f>
        <v>0</v>
      </c>
      <c r="CB247" s="13">
        <f>SUMIFS('Compra Ventas'!$E$2:$E$2700,'Compra Ventas'!$A$2:$A$2700,CB$4,'Compra Ventas'!$B$2:$B$2700,$B247,'Compra Ventas'!$C$2:$C$2700,CB$5)</f>
        <v>0</v>
      </c>
      <c r="CC247" s="13">
        <f>SUMIFS('Compra Ventas'!$E$2:$E$2700,'Compra Ventas'!$A$2:$A$2700,CC$4,'Compra Ventas'!$B$2:$B$2700,$B247,'Compra Ventas'!$C$2:$C$2700,CC$5)</f>
        <v>0</v>
      </c>
      <c r="CD247" s="13">
        <f>SUMIFS('Compra Ventas'!$E$2:$E$2700,'Compra Ventas'!$A$2:$A$2700,CD$4,'Compra Ventas'!$B$2:$B$2700,$B247,'Compra Ventas'!$C$2:$C$2700,CD$5)</f>
        <v>0</v>
      </c>
      <c r="CE247" s="13">
        <f>SUMIFS('Compra Ventas'!$E$2:$E$2700,'Compra Ventas'!$A$2:$A$2700,CE$4,'Compra Ventas'!$B$2:$B$2700,$B247,'Compra Ventas'!$C$2:$C$2700,CE$5)</f>
        <v>0</v>
      </c>
      <c r="CF247" s="13">
        <f>SUMIFS('Compra Ventas'!$E$2:$E$2700,'Compra Ventas'!$A$2:$A$2700,CF$4,'Compra Ventas'!$B$2:$B$2700,$B247,'Compra Ventas'!$C$2:$C$2700,CF$5)</f>
        <v>0</v>
      </c>
      <c r="CG247" s="13">
        <f>SUMIFS('Compra Ventas'!$E$2:$E$2700,'Compra Ventas'!$A$2:$A$2700,CG$4,'Compra Ventas'!$B$2:$B$2700,$B247,'Compra Ventas'!$C$2:$C$2700,CG$5)</f>
        <v>0</v>
      </c>
      <c r="CH247" s="13">
        <f>SUMIFS('Compra Ventas'!$E$2:$E$2700,'Compra Ventas'!$A$2:$A$2700,CH$4,'Compra Ventas'!$B$2:$B$2700,$B247,'Compra Ventas'!$C$2:$C$2700,CH$5)</f>
        <v>0</v>
      </c>
      <c r="CI247" s="13">
        <f>SUMIFS('Compra Ventas'!$E$2:$E$2700,'Compra Ventas'!$A$2:$A$2700,CI$4,'Compra Ventas'!$B$2:$B$2700,$B247,'Compra Ventas'!$C$2:$C$2700,CI$5)</f>
        <v>0</v>
      </c>
      <c r="CJ247" s="14">
        <f>SUMIFS('Compra Ventas'!$E$2:$E$2700,'Compra Ventas'!$A$2:$A$2700,CJ$4,'Compra Ventas'!$B$2:$B$2700,$B247,'Compra Ventas'!$C$2:$C$2700,CJ$5)</f>
        <v>0</v>
      </c>
      <c r="CK247" s="12">
        <f>SUMIFS('Compra Ventas'!$E$2:$E$2700,'Compra Ventas'!$A$2:$A$2700,CK$4,'Compra Ventas'!$B$2:$B$2700,$B247,'Compra Ventas'!$C$2:$C$2700,CK$5)</f>
        <v>0</v>
      </c>
      <c r="CL247" s="13">
        <f>SUMIFS('Compra Ventas'!$E$2:$E$2700,'Compra Ventas'!$A$2:$A$2700,CL$4,'Compra Ventas'!$B$2:$B$2700,$B247,'Compra Ventas'!$C$2:$C$2700,CL$5)</f>
        <v>0</v>
      </c>
      <c r="CM247" s="13">
        <f>SUMIFS('Compra Ventas'!$E$2:$E$2700,'Compra Ventas'!$A$2:$A$2700,CM$4,'Compra Ventas'!$B$2:$B$2700,$B247,'Compra Ventas'!$C$2:$C$2700,CM$5)</f>
        <v>0</v>
      </c>
      <c r="CN247" s="13">
        <f>SUMIFS('Compra Ventas'!$E$2:$E$2700,'Compra Ventas'!$A$2:$A$2700,CN$4,'Compra Ventas'!$B$2:$B$2700,$B247,'Compra Ventas'!$C$2:$C$2700,CN$5)</f>
        <v>0</v>
      </c>
      <c r="CO247" s="13">
        <f>SUMIFS('Compra Ventas'!$E$2:$E$2700,'Compra Ventas'!$A$2:$A$2700,CO$4,'Compra Ventas'!$B$2:$B$2700,$B247,'Compra Ventas'!$C$2:$C$2700,CO$5)</f>
        <v>0</v>
      </c>
      <c r="CP247" s="13">
        <f>SUMIFS('Compra Ventas'!$E$2:$E$2700,'Compra Ventas'!$A$2:$A$2700,CP$4,'Compra Ventas'!$B$2:$B$2700,$B247,'Compra Ventas'!$C$2:$C$2700,CP$5)</f>
        <v>0</v>
      </c>
      <c r="CQ247" s="13">
        <f>SUMIFS('Compra Ventas'!$E$2:$E$2700,'Compra Ventas'!$A$2:$A$2700,CQ$4,'Compra Ventas'!$B$2:$B$2700,$B247,'Compra Ventas'!$C$2:$C$2700,CQ$5)</f>
        <v>0</v>
      </c>
      <c r="CR247" s="13">
        <f>SUMIFS('Compra Ventas'!$E$2:$E$2700,'Compra Ventas'!$A$2:$A$2700,CR$4,'Compra Ventas'!$B$2:$B$2700,$B247,'Compra Ventas'!$C$2:$C$2700,CR$5)</f>
        <v>0</v>
      </c>
      <c r="CS247" s="13">
        <f>SUMIFS('Compra Ventas'!$E$2:$E$2700,'Compra Ventas'!$A$2:$A$2700,CS$4,'Compra Ventas'!$B$2:$B$2700,$B247,'Compra Ventas'!$C$2:$C$2700,CS$5)</f>
        <v>0</v>
      </c>
      <c r="CT247" s="13">
        <f>SUMIFS('Compra Ventas'!$E$2:$E$2700,'Compra Ventas'!$A$2:$A$2700,CT$4,'Compra Ventas'!$B$2:$B$2700,$B247,'Compra Ventas'!$C$2:$C$2700,CT$5)</f>
        <v>0</v>
      </c>
      <c r="CU247" s="13">
        <f>SUMIFS('Compra Ventas'!$E$2:$E$2700,'Compra Ventas'!$A$2:$A$2700,CU$4,'Compra Ventas'!$B$2:$B$2700,$B247,'Compra Ventas'!$C$2:$C$2700,CU$5)</f>
        <v>0</v>
      </c>
      <c r="CV247" s="14">
        <f>SUMIFS('Compra Ventas'!$E$2:$E$2700,'Compra Ventas'!$A$2:$A$2700,CV$4,'Compra Ventas'!$B$2:$B$2700,$B247,'Compra Ventas'!$C$2:$C$2700,CV$5)</f>
        <v>0</v>
      </c>
      <c r="CW247" s="12">
        <f>SUMIFS('Compra Ventas'!$E$2:$E$2700,'Compra Ventas'!$A$2:$A$2700,CW$4,'Compra Ventas'!$B$2:$B$2700,$B247,'Compra Ventas'!$C$2:$C$2700,CW$5)</f>
        <v>0</v>
      </c>
      <c r="CX247" s="13">
        <f>SUMIFS('Compra Ventas'!$E$2:$E$2700,'Compra Ventas'!$A$2:$A$2700,CX$4,'Compra Ventas'!$B$2:$B$2700,$B247,'Compra Ventas'!$C$2:$C$2700,CX$5)</f>
        <v>0</v>
      </c>
      <c r="CY247" s="13">
        <f>SUMIFS('Compra Ventas'!$E$2:$E$2700,'Compra Ventas'!$A$2:$A$2700,CY$4,'Compra Ventas'!$B$2:$B$2700,$B247,'Compra Ventas'!$C$2:$C$2700,CY$5)</f>
        <v>0</v>
      </c>
      <c r="CZ247" s="13">
        <f>SUMIFS('Compra Ventas'!$E$2:$E$2700,'Compra Ventas'!$A$2:$A$2700,CZ$4,'Compra Ventas'!$B$2:$B$2700,$B247,'Compra Ventas'!$C$2:$C$2700,CZ$5)</f>
        <v>0</v>
      </c>
      <c r="DA247" s="13">
        <f>SUMIFS('Compra Ventas'!$E$2:$E$2700,'Compra Ventas'!$A$2:$A$2700,DA$4,'Compra Ventas'!$B$2:$B$2700,$B247,'Compra Ventas'!$C$2:$C$2700,DA$5)</f>
        <v>0</v>
      </c>
      <c r="DB247" s="13">
        <f>SUMIFS('Compra Ventas'!$E$2:$E$2700,'Compra Ventas'!$A$2:$A$2700,DB$4,'Compra Ventas'!$B$2:$B$2700,$B247,'Compra Ventas'!$C$2:$C$2700,DB$5)</f>
        <v>0</v>
      </c>
      <c r="DC247" s="13">
        <f>SUMIFS('Compra Ventas'!$E$2:$E$2700,'Compra Ventas'!$A$2:$A$2700,DC$4,'Compra Ventas'!$B$2:$B$2700,$B247,'Compra Ventas'!$C$2:$C$2700,DC$5)</f>
        <v>0</v>
      </c>
      <c r="DD247" s="13">
        <f>SUMIFS('Compra Ventas'!$E$2:$E$2700,'Compra Ventas'!$A$2:$A$2700,DD$4,'Compra Ventas'!$B$2:$B$2700,$B247,'Compra Ventas'!$C$2:$C$2700,DD$5)</f>
        <v>0</v>
      </c>
      <c r="DE247" s="13">
        <f>SUMIFS('Compra Ventas'!$E$2:$E$2700,'Compra Ventas'!$A$2:$A$2700,DE$4,'Compra Ventas'!$B$2:$B$2700,$B247,'Compra Ventas'!$C$2:$C$2700,DE$5)</f>
        <v>0</v>
      </c>
      <c r="DF247" s="13">
        <f>SUMIFS('Compra Ventas'!$E$2:$E$2700,'Compra Ventas'!$A$2:$A$2700,DF$4,'Compra Ventas'!$B$2:$B$2700,$B247,'Compra Ventas'!$C$2:$C$2700,DF$5)</f>
        <v>0</v>
      </c>
      <c r="DG247" s="13">
        <f>SUMIFS('Compra Ventas'!$E$2:$E$2700,'Compra Ventas'!$A$2:$A$2700,DG$4,'Compra Ventas'!$B$2:$B$2700,$B247,'Compra Ventas'!$C$2:$C$2700,DG$5)</f>
        <v>0</v>
      </c>
      <c r="DH247" s="14">
        <f>SUMIFS('Compra Ventas'!$E$2:$E$2700,'Compra Ventas'!$A$2:$A$2700,DH$4,'Compra Ventas'!$B$2:$B$2700,$B247,'Compra Ventas'!$C$2:$C$2700,DH$5)</f>
        <v>0</v>
      </c>
      <c r="DI247" s="84"/>
      <c r="DJ247" s="98">
        <f>SUMIFS('Ajuste Ciclado'!D$5:D$47,'Ajuste Ciclado'!$C$5:$C$47,Balance!DJ$4,'Ajuste Ciclado'!$B$5:$B$47,Balance!$B247)</f>
        <v>0</v>
      </c>
      <c r="DK247" s="99">
        <f>SUMIFS('Ajuste Ciclado'!E$5:E$47,'Ajuste Ciclado'!$C$5:$C$47,Balance!DK$4,'Ajuste Ciclado'!$B$5:$B$47,Balance!$B247)</f>
        <v>0</v>
      </c>
      <c r="DL247" s="99">
        <f>SUMIFS('Ajuste Ciclado'!F$5:F$47,'Ajuste Ciclado'!$C$5:$C$47,Balance!DL$4,'Ajuste Ciclado'!$B$5:$B$47,Balance!$B247)</f>
        <v>0</v>
      </c>
      <c r="DM247" s="99">
        <f>SUMIFS('Ajuste Ciclado'!G$5:G$47,'Ajuste Ciclado'!$C$5:$C$47,Balance!DM$4,'Ajuste Ciclado'!$B$5:$B$47,Balance!$B247)</f>
        <v>0</v>
      </c>
      <c r="DN247" s="99">
        <f>SUMIFS('Ajuste Ciclado'!H$5:H$47,'Ajuste Ciclado'!$C$5:$C$47,Balance!DN$4,'Ajuste Ciclado'!$B$5:$B$47,Balance!$B247)</f>
        <v>0</v>
      </c>
      <c r="DO247" s="99">
        <f>SUMIFS('Ajuste Ciclado'!I$5:I$47,'Ajuste Ciclado'!$C$5:$C$47,Balance!DO$4,'Ajuste Ciclado'!$B$5:$B$47,Balance!$B247)</f>
        <v>0</v>
      </c>
      <c r="DP247" s="99">
        <f>SUMIFS('Ajuste Ciclado'!J$5:J$47,'Ajuste Ciclado'!$C$5:$C$47,Balance!DP$4,'Ajuste Ciclado'!$B$5:$B$47,Balance!$B247)</f>
        <v>0</v>
      </c>
      <c r="DQ247" s="99">
        <f>SUMIFS('Ajuste Ciclado'!K$5:K$47,'Ajuste Ciclado'!$C$5:$C$47,Balance!DQ$4,'Ajuste Ciclado'!$B$5:$B$47,Balance!$B247)</f>
        <v>0</v>
      </c>
      <c r="DR247" s="99">
        <f>SUMIFS('Ajuste Ciclado'!L$5:L$47,'Ajuste Ciclado'!$C$5:$C$47,Balance!DR$4,'Ajuste Ciclado'!$B$5:$B$47,Balance!$B247)</f>
        <v>0</v>
      </c>
      <c r="DS247" s="99">
        <f>SUMIFS('Ajuste Ciclado'!M$5:M$47,'Ajuste Ciclado'!$C$5:$C$47,Balance!DS$4,'Ajuste Ciclado'!$B$5:$B$47,Balance!$B247)</f>
        <v>0</v>
      </c>
      <c r="DT247" s="99">
        <f>SUMIFS('Ajuste Ciclado'!N$5:N$47,'Ajuste Ciclado'!$C$5:$C$47,Balance!DT$4,'Ajuste Ciclado'!$B$5:$B$47,Balance!$B247)</f>
        <v>0</v>
      </c>
      <c r="DU247" s="100">
        <f>SUMIFS('Ajuste Ciclado'!O$5:O$47,'Ajuste Ciclado'!$C$5:$C$47,Balance!DU$4,'Ajuste Ciclado'!$B$5:$B$47,Balance!$B247)</f>
        <v>0</v>
      </c>
      <c r="DV247" s="98">
        <f>SUMIFS('Ajuste Ciclado'!D$5:D$47,'Ajuste Ciclado'!$C$5:$C$47,Balance!DV$4,'Ajuste Ciclado'!$B$5:$B$47,Balance!$B247)</f>
        <v>0</v>
      </c>
      <c r="DW247" s="99">
        <f>SUMIFS('Ajuste Ciclado'!E$5:E$47,'Ajuste Ciclado'!$C$5:$C$47,Balance!DW$4,'Ajuste Ciclado'!$B$5:$B$47,Balance!$B247)</f>
        <v>0</v>
      </c>
      <c r="DX247" s="99">
        <f>SUMIFS('Ajuste Ciclado'!F$5:F$47,'Ajuste Ciclado'!$C$5:$C$47,Balance!DX$4,'Ajuste Ciclado'!$B$5:$B$47,Balance!$B247)</f>
        <v>0</v>
      </c>
      <c r="DY247" s="99">
        <f>SUMIFS('Ajuste Ciclado'!G$5:G$47,'Ajuste Ciclado'!$C$5:$C$47,Balance!DY$4,'Ajuste Ciclado'!$B$5:$B$47,Balance!$B247)</f>
        <v>0</v>
      </c>
      <c r="DZ247" s="99">
        <f>SUMIFS('Ajuste Ciclado'!H$5:H$47,'Ajuste Ciclado'!$C$5:$C$47,Balance!DZ$4,'Ajuste Ciclado'!$B$5:$B$47,Balance!$B247)</f>
        <v>0</v>
      </c>
      <c r="EA247" s="99">
        <f>SUMIFS('Ajuste Ciclado'!I$5:I$47,'Ajuste Ciclado'!$C$5:$C$47,Balance!EA$4,'Ajuste Ciclado'!$B$5:$B$47,Balance!$B247)</f>
        <v>0</v>
      </c>
      <c r="EB247" s="99">
        <f>SUMIFS('Ajuste Ciclado'!J$5:J$47,'Ajuste Ciclado'!$C$5:$C$47,Balance!EB$4,'Ajuste Ciclado'!$B$5:$B$47,Balance!$B247)</f>
        <v>0</v>
      </c>
      <c r="EC247" s="99">
        <f>SUMIFS('Ajuste Ciclado'!K$5:K$47,'Ajuste Ciclado'!$C$5:$C$47,Balance!EC$4,'Ajuste Ciclado'!$B$5:$B$47,Balance!$B247)</f>
        <v>0</v>
      </c>
      <c r="ED247" s="99">
        <f>SUMIFS('Ajuste Ciclado'!L$5:L$47,'Ajuste Ciclado'!$C$5:$C$47,Balance!ED$4,'Ajuste Ciclado'!$B$5:$B$47,Balance!$B247)</f>
        <v>0</v>
      </c>
      <c r="EE247" s="99">
        <f>SUMIFS('Ajuste Ciclado'!M$5:M$47,'Ajuste Ciclado'!$C$5:$C$47,Balance!EE$4,'Ajuste Ciclado'!$B$5:$B$47,Balance!$B247)</f>
        <v>0</v>
      </c>
      <c r="EF247" s="99">
        <f>SUMIFS('Ajuste Ciclado'!N$5:N$47,'Ajuste Ciclado'!$C$5:$C$47,Balance!EF$4,'Ajuste Ciclado'!$B$5:$B$47,Balance!$B247)</f>
        <v>0</v>
      </c>
      <c r="EG247" s="100">
        <f>SUMIFS('Ajuste Ciclado'!O$5:O$47,'Ajuste Ciclado'!$C$5:$C$47,Balance!EG$4,'Ajuste Ciclado'!$B$5:$B$47,Balance!$B247)</f>
        <v>0</v>
      </c>
      <c r="EH247" s="98">
        <f>SUMIFS('Ajuste Ciclado'!D$5:D$47,'Ajuste Ciclado'!$C$5:$C$47,Balance!EH$4,'Ajuste Ciclado'!$B$5:$B$47,Balance!$B247)</f>
        <v>0</v>
      </c>
      <c r="EI247" s="99">
        <f>SUMIFS('Ajuste Ciclado'!E$5:E$47,'Ajuste Ciclado'!$C$5:$C$47,Balance!EI$4,'Ajuste Ciclado'!$B$5:$B$47,Balance!$B247)</f>
        <v>0</v>
      </c>
      <c r="EJ247" s="99">
        <f>SUMIFS('Ajuste Ciclado'!F$5:F$47,'Ajuste Ciclado'!$C$5:$C$47,Balance!EJ$4,'Ajuste Ciclado'!$B$5:$B$47,Balance!$B247)</f>
        <v>0</v>
      </c>
      <c r="EK247" s="99">
        <f>SUMIFS('Ajuste Ciclado'!G$5:G$47,'Ajuste Ciclado'!$C$5:$C$47,Balance!EK$4,'Ajuste Ciclado'!$B$5:$B$47,Balance!$B247)</f>
        <v>0</v>
      </c>
      <c r="EL247" s="99">
        <f>SUMIFS('Ajuste Ciclado'!H$5:H$47,'Ajuste Ciclado'!$C$5:$C$47,Balance!EL$4,'Ajuste Ciclado'!$B$5:$B$47,Balance!$B247)</f>
        <v>0</v>
      </c>
      <c r="EM247" s="99">
        <f>SUMIFS('Ajuste Ciclado'!I$5:I$47,'Ajuste Ciclado'!$C$5:$C$47,Balance!EM$4,'Ajuste Ciclado'!$B$5:$B$47,Balance!$B247)</f>
        <v>0</v>
      </c>
      <c r="EN247" s="99">
        <f>SUMIFS('Ajuste Ciclado'!J$5:J$47,'Ajuste Ciclado'!$C$5:$C$47,Balance!EN$4,'Ajuste Ciclado'!$B$5:$B$47,Balance!$B247)</f>
        <v>0</v>
      </c>
      <c r="EO247" s="99">
        <f>SUMIFS('Ajuste Ciclado'!K$5:K$47,'Ajuste Ciclado'!$C$5:$C$47,Balance!EO$4,'Ajuste Ciclado'!$B$5:$B$47,Balance!$B247)</f>
        <v>0</v>
      </c>
      <c r="EP247" s="99">
        <f>SUMIFS('Ajuste Ciclado'!L$5:L$47,'Ajuste Ciclado'!$C$5:$C$47,Balance!EP$4,'Ajuste Ciclado'!$B$5:$B$47,Balance!$B247)</f>
        <v>0</v>
      </c>
      <c r="EQ247" s="99">
        <f>SUMIFS('Ajuste Ciclado'!M$5:M$47,'Ajuste Ciclado'!$C$5:$C$47,Balance!EQ$4,'Ajuste Ciclado'!$B$5:$B$47,Balance!$B247)</f>
        <v>0</v>
      </c>
      <c r="ER247" s="99">
        <f>SUMIFS('Ajuste Ciclado'!N$5:N$47,'Ajuste Ciclado'!$C$5:$C$47,Balance!ER$4,'Ajuste Ciclado'!$B$5:$B$47,Balance!$B247)</f>
        <v>0</v>
      </c>
      <c r="ES247" s="100">
        <f>SUMIFS('Ajuste Ciclado'!O$5:O$47,'Ajuste Ciclado'!$C$5:$C$47,Balance!ES$4,'Ajuste Ciclado'!$B$5:$B$47,Balance!$B247)</f>
        <v>0</v>
      </c>
      <c r="ET247" s="84"/>
      <c r="EU247" s="12">
        <f t="shared" si="328"/>
        <v>0</v>
      </c>
      <c r="EV247" s="13">
        <f t="shared" si="293"/>
        <v>0</v>
      </c>
      <c r="EW247" s="13">
        <f t="shared" si="294"/>
        <v>0</v>
      </c>
      <c r="EX247" s="13">
        <f t="shared" si="295"/>
        <v>0</v>
      </c>
      <c r="EY247" s="13">
        <f t="shared" si="296"/>
        <v>0</v>
      </c>
      <c r="EZ247" s="13">
        <f t="shared" si="297"/>
        <v>0</v>
      </c>
      <c r="FA247" s="13">
        <f t="shared" si="298"/>
        <v>0</v>
      </c>
      <c r="FB247" s="13">
        <f t="shared" si="299"/>
        <v>0</v>
      </c>
      <c r="FC247" s="13">
        <f t="shared" si="300"/>
        <v>0</v>
      </c>
      <c r="FD247" s="13">
        <f t="shared" si="301"/>
        <v>0</v>
      </c>
      <c r="FE247" s="13">
        <f t="shared" si="302"/>
        <v>0</v>
      </c>
      <c r="FF247" s="14">
        <f t="shared" si="303"/>
        <v>0</v>
      </c>
      <c r="FG247" s="12">
        <f t="shared" si="304"/>
        <v>0</v>
      </c>
      <c r="FH247" s="13">
        <f t="shared" si="305"/>
        <v>0</v>
      </c>
      <c r="FI247" s="13">
        <f t="shared" si="306"/>
        <v>0</v>
      </c>
      <c r="FJ247" s="13">
        <f t="shared" si="307"/>
        <v>0</v>
      </c>
      <c r="FK247" s="13">
        <f t="shared" si="308"/>
        <v>0</v>
      </c>
      <c r="FL247" s="13">
        <f t="shared" si="309"/>
        <v>0</v>
      </c>
      <c r="FM247" s="13">
        <f t="shared" si="310"/>
        <v>0</v>
      </c>
      <c r="FN247" s="13">
        <f t="shared" si="311"/>
        <v>0</v>
      </c>
      <c r="FO247" s="13">
        <f t="shared" si="312"/>
        <v>0</v>
      </c>
      <c r="FP247" s="13">
        <f t="shared" si="313"/>
        <v>0</v>
      </c>
      <c r="FQ247" s="13">
        <f t="shared" si="314"/>
        <v>0</v>
      </c>
      <c r="FR247" s="14">
        <f t="shared" si="315"/>
        <v>0</v>
      </c>
      <c r="FS247" s="12">
        <f t="shared" si="316"/>
        <v>0</v>
      </c>
      <c r="FT247" s="13">
        <f t="shared" si="317"/>
        <v>0</v>
      </c>
      <c r="FU247" s="13">
        <f t="shared" si="318"/>
        <v>0</v>
      </c>
      <c r="FV247" s="13">
        <f t="shared" si="319"/>
        <v>0</v>
      </c>
      <c r="FW247" s="13">
        <f t="shared" si="320"/>
        <v>0</v>
      </c>
      <c r="FX247" s="13">
        <f t="shared" si="321"/>
        <v>0</v>
      </c>
      <c r="FY247" s="13">
        <f t="shared" si="322"/>
        <v>0</v>
      </c>
      <c r="FZ247" s="13">
        <f t="shared" si="323"/>
        <v>0</v>
      </c>
      <c r="GA247" s="13">
        <f t="shared" si="324"/>
        <v>0</v>
      </c>
      <c r="GB247" s="13">
        <f t="shared" si="325"/>
        <v>0</v>
      </c>
      <c r="GC247" s="13">
        <f t="shared" si="326"/>
        <v>0</v>
      </c>
      <c r="GD247" s="14">
        <f t="shared" si="327"/>
        <v>0</v>
      </c>
      <c r="GE247" s="84"/>
      <c r="GF247" s="12">
        <f t="shared" si="329"/>
        <v>0</v>
      </c>
      <c r="GG247" s="13">
        <f t="shared" si="329"/>
        <v>0</v>
      </c>
      <c r="GH247" s="14">
        <f t="shared" si="329"/>
        <v>0</v>
      </c>
      <c r="GI247" s="6">
        <f t="shared" si="330"/>
        <v>1</v>
      </c>
      <c r="GJ247" s="12">
        <f t="shared" si="331"/>
        <v>0</v>
      </c>
      <c r="GK247" s="13">
        <f t="shared" si="332"/>
        <v>0</v>
      </c>
      <c r="GL247" s="14">
        <f t="shared" si="333"/>
        <v>0</v>
      </c>
      <c r="GM247" s="84"/>
      <c r="GN247" s="66">
        <f t="shared" si="334"/>
        <v>0</v>
      </c>
      <c r="GO247" s="84"/>
      <c r="GP247" s="63" t="str" cm="1">
        <f t="array" ref="GP247">INDEX($GF$4:$GH$4,1,GI247)</f>
        <v>Sample 1</v>
      </c>
      <c r="GQ247" s="12">
        <f t="shared" si="336"/>
        <v>0</v>
      </c>
      <c r="GR247" s="13">
        <f t="shared" si="336"/>
        <v>0</v>
      </c>
      <c r="GS247" s="14">
        <f t="shared" si="336"/>
        <v>0</v>
      </c>
      <c r="GT247" s="12">
        <f t="shared" si="337"/>
        <v>0</v>
      </c>
      <c r="GU247" s="13">
        <f t="shared" si="337"/>
        <v>0</v>
      </c>
      <c r="GV247" s="14">
        <f t="shared" si="337"/>
        <v>0</v>
      </c>
      <c r="GW247" s="12">
        <f t="shared" si="338"/>
        <v>0</v>
      </c>
      <c r="GX247" s="13">
        <f t="shared" si="338"/>
        <v>0</v>
      </c>
      <c r="GY247" s="14">
        <f t="shared" si="338"/>
        <v>0</v>
      </c>
      <c r="GZ247" s="84" t="str">
        <f t="shared" si="339"/>
        <v>Sample 1</v>
      </c>
      <c r="HA247" s="12">
        <f t="shared" si="335"/>
        <v>0</v>
      </c>
      <c r="HB247" s="13">
        <f t="shared" si="335"/>
        <v>0</v>
      </c>
      <c r="HC247" s="14">
        <f t="shared" si="335"/>
        <v>0</v>
      </c>
      <c r="HD247" s="6">
        <f t="shared" si="340"/>
        <v>0</v>
      </c>
      <c r="HE247" s="84" t="str">
        <f t="shared" si="341"/>
        <v>Ok</v>
      </c>
    </row>
    <row r="248" spans="2:213" hidden="1" x14ac:dyDescent="0.3">
      <c r="B248" s="84" t="s">
        <v>239</v>
      </c>
      <c r="C248" s="12">
        <f>SUMIFS(Inyecciones!$E$2:$E$14185,Inyecciones!$A$2:$A$14185,Balance!C$4,Inyecciones!$B$2:$B$14185,Balance!$B248,Inyecciones!$C$2:$C$14185,Balance!C$5)</f>
        <v>42148.248967039319</v>
      </c>
      <c r="D248" s="13">
        <f>SUMIFS(Inyecciones!$E$2:$E$14185,Inyecciones!$A$2:$A$14185,Balance!D$4,Inyecciones!$B$2:$B$14185,Balance!$B248,Inyecciones!$C$2:$C$14185,Balance!D$5)</f>
        <v>49020.292264127071</v>
      </c>
      <c r="E248" s="13">
        <f>SUMIFS(Inyecciones!$E$2:$E$14185,Inyecciones!$A$2:$A$14185,Balance!E$4,Inyecciones!$B$2:$B$14185,Balance!$B248,Inyecciones!$C$2:$C$14185,Balance!E$5)</f>
        <v>32562.599790152301</v>
      </c>
      <c r="F248" s="13">
        <f>SUMIFS(Inyecciones!$E$2:$E$14185,Inyecciones!$A$2:$A$14185,Balance!F$4,Inyecciones!$B$2:$B$14185,Balance!$B248,Inyecciones!$C$2:$C$14185,Balance!F$5)</f>
        <v>20291.291980770518</v>
      </c>
      <c r="G248" s="13">
        <f>SUMIFS(Inyecciones!$E$2:$E$14185,Inyecciones!$A$2:$A$14185,Balance!G$4,Inyecciones!$B$2:$B$14185,Balance!$B248,Inyecciones!$C$2:$C$14185,Balance!G$5)</f>
        <v>13638.038189255911</v>
      </c>
      <c r="H248" s="13">
        <f>SUMIFS(Inyecciones!$E$2:$E$14185,Inyecciones!$A$2:$A$14185,Balance!H$4,Inyecciones!$B$2:$B$14185,Balance!$B248,Inyecciones!$C$2:$C$14185,Balance!H$5)</f>
        <v>10067.25353031978</v>
      </c>
      <c r="I248" s="13">
        <f>SUMIFS(Inyecciones!$E$2:$E$14185,Inyecciones!$A$2:$A$14185,Balance!I$4,Inyecciones!$B$2:$B$14185,Balance!$B248,Inyecciones!$C$2:$C$14185,Balance!I$5)</f>
        <v>13293.45401222209</v>
      </c>
      <c r="J248" s="13">
        <f>SUMIFS(Inyecciones!$E$2:$E$14185,Inyecciones!$A$2:$A$14185,Balance!J$4,Inyecciones!$B$2:$B$14185,Balance!$B248,Inyecciones!$C$2:$C$14185,Balance!J$5)</f>
        <v>18721.090079839982</v>
      </c>
      <c r="K248" s="13">
        <f>SUMIFS(Inyecciones!$E$2:$E$14185,Inyecciones!$A$2:$A$14185,Balance!K$4,Inyecciones!$B$2:$B$14185,Balance!$B248,Inyecciones!$C$2:$C$14185,Balance!K$5)</f>
        <v>19380.19641441054</v>
      </c>
      <c r="L248" s="13">
        <f>SUMIFS(Inyecciones!$E$2:$E$14185,Inyecciones!$A$2:$A$14185,Balance!L$4,Inyecciones!$B$2:$B$14185,Balance!$B248,Inyecciones!$C$2:$C$14185,Balance!L$5)</f>
        <v>4800.2872851788361</v>
      </c>
      <c r="M248" s="13">
        <f>SUMIFS(Inyecciones!$E$2:$E$14185,Inyecciones!$A$2:$A$14185,Balance!M$4,Inyecciones!$B$2:$B$14185,Balance!$B248,Inyecciones!$C$2:$C$14185,Balance!M$5)</f>
        <v>2049.221260653776</v>
      </c>
      <c r="N248" s="14">
        <f>SUMIFS(Inyecciones!$E$2:$E$14185,Inyecciones!$A$2:$A$14185,Balance!N$4,Inyecciones!$B$2:$B$14185,Balance!$B248,Inyecciones!$C$2:$C$14185,Balance!N$5)</f>
        <v>3712.9024509685651</v>
      </c>
      <c r="O248" s="12">
        <f>SUMIFS(Inyecciones!$E$2:$E$14185,Inyecciones!$A$2:$A$14185,Balance!O$4,Inyecciones!$B$2:$B$14185,Balance!$B248,Inyecciones!$C$2:$C$14185,Balance!O$5)</f>
        <v>42238.21545580103</v>
      </c>
      <c r="P248" s="13">
        <f>SUMIFS(Inyecciones!$E$2:$E$14185,Inyecciones!$A$2:$A$14185,Balance!P$4,Inyecciones!$B$2:$B$14185,Balance!$B248,Inyecciones!$C$2:$C$14185,Balance!P$5)</f>
        <v>49432.999785567721</v>
      </c>
      <c r="Q248" s="13">
        <f>SUMIFS(Inyecciones!$E$2:$E$14185,Inyecciones!$A$2:$A$14185,Balance!Q$4,Inyecciones!$B$2:$B$14185,Balance!$B248,Inyecciones!$C$2:$C$14185,Balance!Q$5)</f>
        <v>32929.177896390742</v>
      </c>
      <c r="R248" s="13">
        <f>SUMIFS(Inyecciones!$E$2:$E$14185,Inyecciones!$A$2:$A$14185,Balance!R$4,Inyecciones!$B$2:$B$14185,Balance!$B248,Inyecciones!$C$2:$C$14185,Balance!R$5)</f>
        <v>21561.863298511209</v>
      </c>
      <c r="S248" s="13">
        <f>SUMIFS(Inyecciones!$E$2:$E$14185,Inyecciones!$A$2:$A$14185,Balance!S$4,Inyecciones!$B$2:$B$14185,Balance!$B248,Inyecciones!$C$2:$C$14185,Balance!S$5)</f>
        <v>13309.215747351929</v>
      </c>
      <c r="T248" s="13">
        <f>SUMIFS(Inyecciones!$E$2:$E$14185,Inyecciones!$A$2:$A$14185,Balance!T$4,Inyecciones!$B$2:$B$14185,Balance!$B248,Inyecciones!$C$2:$C$14185,Balance!T$5)</f>
        <v>10166.533495660229</v>
      </c>
      <c r="U248" s="13">
        <f>SUMIFS(Inyecciones!$E$2:$E$14185,Inyecciones!$A$2:$A$14185,Balance!U$4,Inyecciones!$B$2:$B$14185,Balance!$B248,Inyecciones!$C$2:$C$14185,Balance!U$5)</f>
        <v>14143.421779473199</v>
      </c>
      <c r="V248" s="13">
        <f>SUMIFS(Inyecciones!$E$2:$E$14185,Inyecciones!$A$2:$A$14185,Balance!V$4,Inyecciones!$B$2:$B$14185,Balance!$B248,Inyecciones!$C$2:$C$14185,Balance!V$5)</f>
        <v>18842.59832165196</v>
      </c>
      <c r="W248" s="13">
        <f>SUMIFS(Inyecciones!$E$2:$E$14185,Inyecciones!$A$2:$A$14185,Balance!W$4,Inyecciones!$B$2:$B$14185,Balance!$B248,Inyecciones!$C$2:$C$14185,Balance!W$5)</f>
        <v>19834.455038213491</v>
      </c>
      <c r="X248" s="13">
        <f>SUMIFS(Inyecciones!$E$2:$E$14185,Inyecciones!$A$2:$A$14185,Balance!X$4,Inyecciones!$B$2:$B$14185,Balance!$B248,Inyecciones!$C$2:$C$14185,Balance!X$5)</f>
        <v>7437.910926003764</v>
      </c>
      <c r="Y248" s="13">
        <f>SUMIFS(Inyecciones!$E$2:$E$14185,Inyecciones!$A$2:$A$14185,Balance!Y$4,Inyecciones!$B$2:$B$14185,Balance!$B248,Inyecciones!$C$2:$C$14185,Balance!Y$5)</f>
        <v>10117.257783808</v>
      </c>
      <c r="Z248" s="14">
        <f>SUMIFS(Inyecciones!$E$2:$E$14185,Inyecciones!$A$2:$A$14185,Balance!Z$4,Inyecciones!$B$2:$B$14185,Balance!$B248,Inyecciones!$C$2:$C$14185,Balance!Z$5)</f>
        <v>14747.53961403328</v>
      </c>
      <c r="AA248" s="12">
        <f>SUMIFS(Inyecciones!$E$2:$E$14185,Inyecciones!$A$2:$A$14185,Balance!AA$4,Inyecciones!$B$2:$B$14185,Balance!$B248,Inyecciones!$C$2:$C$14185,Balance!AA$5)</f>
        <v>42248.884156868953</v>
      </c>
      <c r="AB248" s="13">
        <f>SUMIFS(Inyecciones!$E$2:$E$14185,Inyecciones!$A$2:$A$14185,Balance!AB$4,Inyecciones!$B$2:$B$14185,Balance!$B248,Inyecciones!$C$2:$C$14185,Balance!AB$5)</f>
        <v>49453.141796284493</v>
      </c>
      <c r="AC248" s="13">
        <f>SUMIFS(Inyecciones!$E$2:$E$14185,Inyecciones!$A$2:$A$14185,Balance!AC$4,Inyecciones!$B$2:$B$14185,Balance!$B248,Inyecciones!$C$2:$C$14185,Balance!AC$5)</f>
        <v>32813.481751971172</v>
      </c>
      <c r="AD248" s="13">
        <f>SUMIFS(Inyecciones!$E$2:$E$14185,Inyecciones!$A$2:$A$14185,Balance!AD$4,Inyecciones!$B$2:$B$14185,Balance!$B248,Inyecciones!$C$2:$C$14185,Balance!AD$5)</f>
        <v>21401.171759316399</v>
      </c>
      <c r="AE248" s="13">
        <f>SUMIFS(Inyecciones!$E$2:$E$14185,Inyecciones!$A$2:$A$14185,Balance!AE$4,Inyecciones!$B$2:$B$14185,Balance!$B248,Inyecciones!$C$2:$C$14185,Balance!AE$5)</f>
        <v>13904.043674880661</v>
      </c>
      <c r="AF248" s="13">
        <f>SUMIFS(Inyecciones!$E$2:$E$14185,Inyecciones!$A$2:$A$14185,Balance!AF$4,Inyecciones!$B$2:$B$14185,Balance!$B248,Inyecciones!$C$2:$C$14185,Balance!AF$5)</f>
        <v>10997.91240169794</v>
      </c>
      <c r="AG248" s="13">
        <f>SUMIFS(Inyecciones!$E$2:$E$14185,Inyecciones!$A$2:$A$14185,Balance!AG$4,Inyecciones!$B$2:$B$14185,Balance!$B248,Inyecciones!$C$2:$C$14185,Balance!AG$5)</f>
        <v>15548.703763875759</v>
      </c>
      <c r="AH248" s="13">
        <f>SUMIFS(Inyecciones!$E$2:$E$14185,Inyecciones!$A$2:$A$14185,Balance!AH$4,Inyecciones!$B$2:$B$14185,Balance!$B248,Inyecciones!$C$2:$C$14185,Balance!AH$5)</f>
        <v>20963.564772975609</v>
      </c>
      <c r="AI248" s="13">
        <f>SUMIFS(Inyecciones!$E$2:$E$14185,Inyecciones!$A$2:$A$14185,Balance!AI$4,Inyecciones!$B$2:$B$14185,Balance!$B248,Inyecciones!$C$2:$C$14185,Balance!AI$5)</f>
        <v>21693.75361971544</v>
      </c>
      <c r="AJ248" s="13">
        <f>SUMIFS(Inyecciones!$E$2:$E$14185,Inyecciones!$A$2:$A$14185,Balance!AJ$4,Inyecciones!$B$2:$B$14185,Balance!$B248,Inyecciones!$C$2:$C$14185,Balance!AJ$5)</f>
        <v>16708.098909393259</v>
      </c>
      <c r="AK248" s="13">
        <f>SUMIFS(Inyecciones!$E$2:$E$14185,Inyecciones!$A$2:$A$14185,Balance!AK$4,Inyecciones!$B$2:$B$14185,Balance!$B248,Inyecciones!$C$2:$C$14185,Balance!AK$5)</f>
        <v>20891.463046666729</v>
      </c>
      <c r="AL248" s="14">
        <f>SUMIFS(Inyecciones!$E$2:$E$14185,Inyecciones!$A$2:$A$14185,Balance!AL$4,Inyecciones!$B$2:$B$14185,Balance!$B248,Inyecciones!$C$2:$C$14185,Balance!AL$5)</f>
        <v>24086.569221383921</v>
      </c>
      <c r="AM248" s="13"/>
      <c r="AN248" s="12">
        <f>SUMIFS('Retiro Mensual'!$E$2:$E$2629,'Retiro Mensual'!$A$2:$A$2629,AN$4,'Retiro Mensual'!$B$2:$B$2629,$B248,'Retiro Mensual'!$C$2:$C$2629,AN$5)</f>
        <v>0</v>
      </c>
      <c r="AO248" s="13">
        <f>SUMIFS('Retiro Mensual'!$E$2:$E$2629,'Retiro Mensual'!$A$2:$A$2629,AO$4,'Retiro Mensual'!$B$2:$B$2629,$B248,'Retiro Mensual'!$C$2:$C$2629,AO$5)</f>
        <v>0</v>
      </c>
      <c r="AP248" s="13">
        <f>SUMIFS('Retiro Mensual'!$E$2:$E$2629,'Retiro Mensual'!$A$2:$A$2629,AP$4,'Retiro Mensual'!$B$2:$B$2629,$B248,'Retiro Mensual'!$C$2:$C$2629,AP$5)</f>
        <v>0</v>
      </c>
      <c r="AQ248" s="13">
        <f>SUMIFS('Retiro Mensual'!$E$2:$E$2629,'Retiro Mensual'!$A$2:$A$2629,AQ$4,'Retiro Mensual'!$B$2:$B$2629,$B248,'Retiro Mensual'!$C$2:$C$2629,AQ$5)</f>
        <v>0</v>
      </c>
      <c r="AR248" s="13">
        <f>SUMIFS('Retiro Mensual'!$E$2:$E$2629,'Retiro Mensual'!$A$2:$A$2629,AR$4,'Retiro Mensual'!$B$2:$B$2629,$B248,'Retiro Mensual'!$C$2:$C$2629,AR$5)</f>
        <v>0</v>
      </c>
      <c r="AS248" s="13">
        <f>SUMIFS('Retiro Mensual'!$E$2:$E$2629,'Retiro Mensual'!$A$2:$A$2629,AS$4,'Retiro Mensual'!$B$2:$B$2629,$B248,'Retiro Mensual'!$C$2:$C$2629,AS$5)</f>
        <v>0</v>
      </c>
      <c r="AT248" s="13">
        <f>SUMIFS('Retiro Mensual'!$E$2:$E$2629,'Retiro Mensual'!$A$2:$A$2629,AT$4,'Retiro Mensual'!$B$2:$B$2629,$B248,'Retiro Mensual'!$C$2:$C$2629,AT$5)</f>
        <v>0</v>
      </c>
      <c r="AU248" s="13">
        <f>SUMIFS('Retiro Mensual'!$E$2:$E$2629,'Retiro Mensual'!$A$2:$A$2629,AU$4,'Retiro Mensual'!$B$2:$B$2629,$B248,'Retiro Mensual'!$C$2:$C$2629,AU$5)</f>
        <v>0</v>
      </c>
      <c r="AV248" s="13">
        <f>SUMIFS('Retiro Mensual'!$E$2:$E$2629,'Retiro Mensual'!$A$2:$A$2629,AV$4,'Retiro Mensual'!$B$2:$B$2629,$B248,'Retiro Mensual'!$C$2:$C$2629,AV$5)</f>
        <v>0</v>
      </c>
      <c r="AW248" s="13">
        <f>SUMIFS('Retiro Mensual'!$E$2:$E$2629,'Retiro Mensual'!$A$2:$A$2629,AW$4,'Retiro Mensual'!$B$2:$B$2629,$B248,'Retiro Mensual'!$C$2:$C$2629,AW$5)</f>
        <v>0</v>
      </c>
      <c r="AX248" s="13">
        <f>SUMIFS('Retiro Mensual'!$E$2:$E$2629,'Retiro Mensual'!$A$2:$A$2629,AX$4,'Retiro Mensual'!$B$2:$B$2629,$B248,'Retiro Mensual'!$C$2:$C$2629,AX$5)</f>
        <v>0</v>
      </c>
      <c r="AY248" s="14">
        <f>SUMIFS('Retiro Mensual'!$E$2:$E$2629,'Retiro Mensual'!$A$2:$A$2629,AY$4,'Retiro Mensual'!$B$2:$B$2629,$B248,'Retiro Mensual'!$C$2:$C$2629,AY$5)</f>
        <v>0</v>
      </c>
      <c r="AZ248" s="12">
        <f>SUMIFS('Retiro Mensual'!$E$2:$E$2629,'Retiro Mensual'!$A$2:$A$2629,AZ$4,'Retiro Mensual'!$B$2:$B$2629,$B248,'Retiro Mensual'!$C$2:$C$2629,AZ$5)</f>
        <v>0</v>
      </c>
      <c r="BA248" s="13">
        <f>SUMIFS('Retiro Mensual'!$E$2:$E$2629,'Retiro Mensual'!$A$2:$A$2629,BA$4,'Retiro Mensual'!$B$2:$B$2629,$B248,'Retiro Mensual'!$C$2:$C$2629,BA$5)</f>
        <v>0</v>
      </c>
      <c r="BB248" s="13">
        <f>SUMIFS('Retiro Mensual'!$E$2:$E$2629,'Retiro Mensual'!$A$2:$A$2629,BB$4,'Retiro Mensual'!$B$2:$B$2629,$B248,'Retiro Mensual'!$C$2:$C$2629,BB$5)</f>
        <v>0</v>
      </c>
      <c r="BC248" s="13">
        <f>SUMIFS('Retiro Mensual'!$E$2:$E$2629,'Retiro Mensual'!$A$2:$A$2629,BC$4,'Retiro Mensual'!$B$2:$B$2629,$B248,'Retiro Mensual'!$C$2:$C$2629,BC$5)</f>
        <v>0</v>
      </c>
      <c r="BD248" s="13">
        <f>SUMIFS('Retiro Mensual'!$E$2:$E$2629,'Retiro Mensual'!$A$2:$A$2629,BD$4,'Retiro Mensual'!$B$2:$B$2629,$B248,'Retiro Mensual'!$C$2:$C$2629,BD$5)</f>
        <v>0</v>
      </c>
      <c r="BE248" s="13">
        <f>SUMIFS('Retiro Mensual'!$E$2:$E$2629,'Retiro Mensual'!$A$2:$A$2629,BE$4,'Retiro Mensual'!$B$2:$B$2629,$B248,'Retiro Mensual'!$C$2:$C$2629,BE$5)</f>
        <v>0</v>
      </c>
      <c r="BF248" s="13">
        <f>SUMIFS('Retiro Mensual'!$E$2:$E$2629,'Retiro Mensual'!$A$2:$A$2629,BF$4,'Retiro Mensual'!$B$2:$B$2629,$B248,'Retiro Mensual'!$C$2:$C$2629,BF$5)</f>
        <v>0</v>
      </c>
      <c r="BG248" s="13">
        <f>SUMIFS('Retiro Mensual'!$E$2:$E$2629,'Retiro Mensual'!$A$2:$A$2629,BG$4,'Retiro Mensual'!$B$2:$B$2629,$B248,'Retiro Mensual'!$C$2:$C$2629,BG$5)</f>
        <v>0</v>
      </c>
      <c r="BH248" s="13">
        <f>SUMIFS('Retiro Mensual'!$E$2:$E$2629,'Retiro Mensual'!$A$2:$A$2629,BH$4,'Retiro Mensual'!$B$2:$B$2629,$B248,'Retiro Mensual'!$C$2:$C$2629,BH$5)</f>
        <v>0</v>
      </c>
      <c r="BI248" s="13">
        <f>SUMIFS('Retiro Mensual'!$E$2:$E$2629,'Retiro Mensual'!$A$2:$A$2629,BI$4,'Retiro Mensual'!$B$2:$B$2629,$B248,'Retiro Mensual'!$C$2:$C$2629,BI$5)</f>
        <v>0</v>
      </c>
      <c r="BJ248" s="13">
        <f>SUMIFS('Retiro Mensual'!$E$2:$E$2629,'Retiro Mensual'!$A$2:$A$2629,BJ$4,'Retiro Mensual'!$B$2:$B$2629,$B248,'Retiro Mensual'!$C$2:$C$2629,BJ$5)</f>
        <v>0</v>
      </c>
      <c r="BK248" s="14">
        <f>SUMIFS('Retiro Mensual'!$E$2:$E$2629,'Retiro Mensual'!$A$2:$A$2629,BK$4,'Retiro Mensual'!$B$2:$B$2629,$B248,'Retiro Mensual'!$C$2:$C$2629,BK$5)</f>
        <v>0</v>
      </c>
      <c r="BL248" s="12">
        <f>SUMIFS('Retiro Mensual'!$E$2:$E$2629,'Retiro Mensual'!$A$2:$A$2629,BL$4,'Retiro Mensual'!$B$2:$B$2629,$B248,'Retiro Mensual'!$C$2:$C$2629,BL$5)</f>
        <v>0</v>
      </c>
      <c r="BM248" s="13">
        <f>SUMIFS('Retiro Mensual'!$E$2:$E$2629,'Retiro Mensual'!$A$2:$A$2629,BM$4,'Retiro Mensual'!$B$2:$B$2629,$B248,'Retiro Mensual'!$C$2:$C$2629,BM$5)</f>
        <v>0</v>
      </c>
      <c r="BN248" s="13">
        <f>SUMIFS('Retiro Mensual'!$E$2:$E$2629,'Retiro Mensual'!$A$2:$A$2629,BN$4,'Retiro Mensual'!$B$2:$B$2629,$B248,'Retiro Mensual'!$C$2:$C$2629,BN$5)</f>
        <v>0</v>
      </c>
      <c r="BO248" s="13">
        <f>SUMIFS('Retiro Mensual'!$E$2:$E$2629,'Retiro Mensual'!$A$2:$A$2629,BO$4,'Retiro Mensual'!$B$2:$B$2629,$B248,'Retiro Mensual'!$C$2:$C$2629,BO$5)</f>
        <v>0</v>
      </c>
      <c r="BP248" s="13">
        <f>SUMIFS('Retiro Mensual'!$E$2:$E$2629,'Retiro Mensual'!$A$2:$A$2629,BP$4,'Retiro Mensual'!$B$2:$B$2629,$B248,'Retiro Mensual'!$C$2:$C$2629,BP$5)</f>
        <v>0</v>
      </c>
      <c r="BQ248" s="13">
        <f>SUMIFS('Retiro Mensual'!$E$2:$E$2629,'Retiro Mensual'!$A$2:$A$2629,BQ$4,'Retiro Mensual'!$B$2:$B$2629,$B248,'Retiro Mensual'!$C$2:$C$2629,BQ$5)</f>
        <v>0</v>
      </c>
      <c r="BR248" s="13">
        <f>SUMIFS('Retiro Mensual'!$E$2:$E$2629,'Retiro Mensual'!$A$2:$A$2629,BR$4,'Retiro Mensual'!$B$2:$B$2629,$B248,'Retiro Mensual'!$C$2:$C$2629,BR$5)</f>
        <v>0</v>
      </c>
      <c r="BS248" s="13">
        <f>SUMIFS('Retiro Mensual'!$E$2:$E$2629,'Retiro Mensual'!$A$2:$A$2629,BS$4,'Retiro Mensual'!$B$2:$B$2629,$B248,'Retiro Mensual'!$C$2:$C$2629,BS$5)</f>
        <v>0</v>
      </c>
      <c r="BT248" s="13">
        <f>SUMIFS('Retiro Mensual'!$E$2:$E$2629,'Retiro Mensual'!$A$2:$A$2629,BT$4,'Retiro Mensual'!$B$2:$B$2629,$B248,'Retiro Mensual'!$C$2:$C$2629,BT$5)</f>
        <v>0</v>
      </c>
      <c r="BU248" s="13">
        <f>SUMIFS('Retiro Mensual'!$E$2:$E$2629,'Retiro Mensual'!$A$2:$A$2629,BU$4,'Retiro Mensual'!$B$2:$B$2629,$B248,'Retiro Mensual'!$C$2:$C$2629,BU$5)</f>
        <v>0</v>
      </c>
      <c r="BV248" s="13">
        <f>SUMIFS('Retiro Mensual'!$E$2:$E$2629,'Retiro Mensual'!$A$2:$A$2629,BV$4,'Retiro Mensual'!$B$2:$B$2629,$B248,'Retiro Mensual'!$C$2:$C$2629,BV$5)</f>
        <v>0</v>
      </c>
      <c r="BW248" s="14">
        <f>SUMIFS('Retiro Mensual'!$E$2:$E$2629,'Retiro Mensual'!$A$2:$A$2629,BW$4,'Retiro Mensual'!$B$2:$B$2629,$B248,'Retiro Mensual'!$C$2:$C$2629,BW$5)</f>
        <v>0</v>
      </c>
      <c r="BX248" s="13"/>
      <c r="BY248" s="12">
        <f>SUMIFS('Compra Ventas'!$E$2:$E$2700,'Compra Ventas'!$A$2:$A$2700,BY$4,'Compra Ventas'!$B$2:$B$2700,$B248,'Compra Ventas'!$C$2:$C$2700,BY$5)</f>
        <v>0</v>
      </c>
      <c r="BZ248" s="13">
        <f>SUMIFS('Compra Ventas'!$E$2:$E$2700,'Compra Ventas'!$A$2:$A$2700,BZ$4,'Compra Ventas'!$B$2:$B$2700,$B248,'Compra Ventas'!$C$2:$C$2700,BZ$5)</f>
        <v>0</v>
      </c>
      <c r="CA248" s="13">
        <f>SUMIFS('Compra Ventas'!$E$2:$E$2700,'Compra Ventas'!$A$2:$A$2700,CA$4,'Compra Ventas'!$B$2:$B$2700,$B248,'Compra Ventas'!$C$2:$C$2700,CA$5)</f>
        <v>0</v>
      </c>
      <c r="CB248" s="13">
        <f>SUMIFS('Compra Ventas'!$E$2:$E$2700,'Compra Ventas'!$A$2:$A$2700,CB$4,'Compra Ventas'!$B$2:$B$2700,$B248,'Compra Ventas'!$C$2:$C$2700,CB$5)</f>
        <v>0</v>
      </c>
      <c r="CC248" s="13">
        <f>SUMIFS('Compra Ventas'!$E$2:$E$2700,'Compra Ventas'!$A$2:$A$2700,CC$4,'Compra Ventas'!$B$2:$B$2700,$B248,'Compra Ventas'!$C$2:$C$2700,CC$5)</f>
        <v>0</v>
      </c>
      <c r="CD248" s="13">
        <f>SUMIFS('Compra Ventas'!$E$2:$E$2700,'Compra Ventas'!$A$2:$A$2700,CD$4,'Compra Ventas'!$B$2:$B$2700,$B248,'Compra Ventas'!$C$2:$C$2700,CD$5)</f>
        <v>0</v>
      </c>
      <c r="CE248" s="13">
        <f>SUMIFS('Compra Ventas'!$E$2:$E$2700,'Compra Ventas'!$A$2:$A$2700,CE$4,'Compra Ventas'!$B$2:$B$2700,$B248,'Compra Ventas'!$C$2:$C$2700,CE$5)</f>
        <v>0</v>
      </c>
      <c r="CF248" s="13">
        <f>SUMIFS('Compra Ventas'!$E$2:$E$2700,'Compra Ventas'!$A$2:$A$2700,CF$4,'Compra Ventas'!$B$2:$B$2700,$B248,'Compra Ventas'!$C$2:$C$2700,CF$5)</f>
        <v>0</v>
      </c>
      <c r="CG248" s="13">
        <f>SUMIFS('Compra Ventas'!$E$2:$E$2700,'Compra Ventas'!$A$2:$A$2700,CG$4,'Compra Ventas'!$B$2:$B$2700,$B248,'Compra Ventas'!$C$2:$C$2700,CG$5)</f>
        <v>0</v>
      </c>
      <c r="CH248" s="13">
        <f>SUMIFS('Compra Ventas'!$E$2:$E$2700,'Compra Ventas'!$A$2:$A$2700,CH$4,'Compra Ventas'!$B$2:$B$2700,$B248,'Compra Ventas'!$C$2:$C$2700,CH$5)</f>
        <v>0</v>
      </c>
      <c r="CI248" s="13">
        <f>SUMIFS('Compra Ventas'!$E$2:$E$2700,'Compra Ventas'!$A$2:$A$2700,CI$4,'Compra Ventas'!$B$2:$B$2700,$B248,'Compra Ventas'!$C$2:$C$2700,CI$5)</f>
        <v>0</v>
      </c>
      <c r="CJ248" s="14">
        <f>SUMIFS('Compra Ventas'!$E$2:$E$2700,'Compra Ventas'!$A$2:$A$2700,CJ$4,'Compra Ventas'!$B$2:$B$2700,$B248,'Compra Ventas'!$C$2:$C$2700,CJ$5)</f>
        <v>0</v>
      </c>
      <c r="CK248" s="12">
        <f>SUMIFS('Compra Ventas'!$E$2:$E$2700,'Compra Ventas'!$A$2:$A$2700,CK$4,'Compra Ventas'!$B$2:$B$2700,$B248,'Compra Ventas'!$C$2:$C$2700,CK$5)</f>
        <v>0</v>
      </c>
      <c r="CL248" s="13">
        <f>SUMIFS('Compra Ventas'!$E$2:$E$2700,'Compra Ventas'!$A$2:$A$2700,CL$4,'Compra Ventas'!$B$2:$B$2700,$B248,'Compra Ventas'!$C$2:$C$2700,CL$5)</f>
        <v>0</v>
      </c>
      <c r="CM248" s="13">
        <f>SUMIFS('Compra Ventas'!$E$2:$E$2700,'Compra Ventas'!$A$2:$A$2700,CM$4,'Compra Ventas'!$B$2:$B$2700,$B248,'Compra Ventas'!$C$2:$C$2700,CM$5)</f>
        <v>0</v>
      </c>
      <c r="CN248" s="13">
        <f>SUMIFS('Compra Ventas'!$E$2:$E$2700,'Compra Ventas'!$A$2:$A$2700,CN$4,'Compra Ventas'!$B$2:$B$2700,$B248,'Compra Ventas'!$C$2:$C$2700,CN$5)</f>
        <v>0</v>
      </c>
      <c r="CO248" s="13">
        <f>SUMIFS('Compra Ventas'!$E$2:$E$2700,'Compra Ventas'!$A$2:$A$2700,CO$4,'Compra Ventas'!$B$2:$B$2700,$B248,'Compra Ventas'!$C$2:$C$2700,CO$5)</f>
        <v>0</v>
      </c>
      <c r="CP248" s="13">
        <f>SUMIFS('Compra Ventas'!$E$2:$E$2700,'Compra Ventas'!$A$2:$A$2700,CP$4,'Compra Ventas'!$B$2:$B$2700,$B248,'Compra Ventas'!$C$2:$C$2700,CP$5)</f>
        <v>0</v>
      </c>
      <c r="CQ248" s="13">
        <f>SUMIFS('Compra Ventas'!$E$2:$E$2700,'Compra Ventas'!$A$2:$A$2700,CQ$4,'Compra Ventas'!$B$2:$B$2700,$B248,'Compra Ventas'!$C$2:$C$2700,CQ$5)</f>
        <v>0</v>
      </c>
      <c r="CR248" s="13">
        <f>SUMIFS('Compra Ventas'!$E$2:$E$2700,'Compra Ventas'!$A$2:$A$2700,CR$4,'Compra Ventas'!$B$2:$B$2700,$B248,'Compra Ventas'!$C$2:$C$2700,CR$5)</f>
        <v>0</v>
      </c>
      <c r="CS248" s="13">
        <f>SUMIFS('Compra Ventas'!$E$2:$E$2700,'Compra Ventas'!$A$2:$A$2700,CS$4,'Compra Ventas'!$B$2:$B$2700,$B248,'Compra Ventas'!$C$2:$C$2700,CS$5)</f>
        <v>0</v>
      </c>
      <c r="CT248" s="13">
        <f>SUMIFS('Compra Ventas'!$E$2:$E$2700,'Compra Ventas'!$A$2:$A$2700,CT$4,'Compra Ventas'!$B$2:$B$2700,$B248,'Compra Ventas'!$C$2:$C$2700,CT$5)</f>
        <v>0</v>
      </c>
      <c r="CU248" s="13">
        <f>SUMIFS('Compra Ventas'!$E$2:$E$2700,'Compra Ventas'!$A$2:$A$2700,CU$4,'Compra Ventas'!$B$2:$B$2700,$B248,'Compra Ventas'!$C$2:$C$2700,CU$5)</f>
        <v>0</v>
      </c>
      <c r="CV248" s="14">
        <f>SUMIFS('Compra Ventas'!$E$2:$E$2700,'Compra Ventas'!$A$2:$A$2700,CV$4,'Compra Ventas'!$B$2:$B$2700,$B248,'Compra Ventas'!$C$2:$C$2700,CV$5)</f>
        <v>0</v>
      </c>
      <c r="CW248" s="12">
        <f>SUMIFS('Compra Ventas'!$E$2:$E$2700,'Compra Ventas'!$A$2:$A$2700,CW$4,'Compra Ventas'!$B$2:$B$2700,$B248,'Compra Ventas'!$C$2:$C$2700,CW$5)</f>
        <v>0</v>
      </c>
      <c r="CX248" s="13">
        <f>SUMIFS('Compra Ventas'!$E$2:$E$2700,'Compra Ventas'!$A$2:$A$2700,CX$4,'Compra Ventas'!$B$2:$B$2700,$B248,'Compra Ventas'!$C$2:$C$2700,CX$5)</f>
        <v>0</v>
      </c>
      <c r="CY248" s="13">
        <f>SUMIFS('Compra Ventas'!$E$2:$E$2700,'Compra Ventas'!$A$2:$A$2700,CY$4,'Compra Ventas'!$B$2:$B$2700,$B248,'Compra Ventas'!$C$2:$C$2700,CY$5)</f>
        <v>0</v>
      </c>
      <c r="CZ248" s="13">
        <f>SUMIFS('Compra Ventas'!$E$2:$E$2700,'Compra Ventas'!$A$2:$A$2700,CZ$4,'Compra Ventas'!$B$2:$B$2700,$B248,'Compra Ventas'!$C$2:$C$2700,CZ$5)</f>
        <v>0</v>
      </c>
      <c r="DA248" s="13">
        <f>SUMIFS('Compra Ventas'!$E$2:$E$2700,'Compra Ventas'!$A$2:$A$2700,DA$4,'Compra Ventas'!$B$2:$B$2700,$B248,'Compra Ventas'!$C$2:$C$2700,DA$5)</f>
        <v>0</v>
      </c>
      <c r="DB248" s="13">
        <f>SUMIFS('Compra Ventas'!$E$2:$E$2700,'Compra Ventas'!$A$2:$A$2700,DB$4,'Compra Ventas'!$B$2:$B$2700,$B248,'Compra Ventas'!$C$2:$C$2700,DB$5)</f>
        <v>0</v>
      </c>
      <c r="DC248" s="13">
        <f>SUMIFS('Compra Ventas'!$E$2:$E$2700,'Compra Ventas'!$A$2:$A$2700,DC$4,'Compra Ventas'!$B$2:$B$2700,$B248,'Compra Ventas'!$C$2:$C$2700,DC$5)</f>
        <v>0</v>
      </c>
      <c r="DD248" s="13">
        <f>SUMIFS('Compra Ventas'!$E$2:$E$2700,'Compra Ventas'!$A$2:$A$2700,DD$4,'Compra Ventas'!$B$2:$B$2700,$B248,'Compra Ventas'!$C$2:$C$2700,DD$5)</f>
        <v>0</v>
      </c>
      <c r="DE248" s="13">
        <f>SUMIFS('Compra Ventas'!$E$2:$E$2700,'Compra Ventas'!$A$2:$A$2700,DE$4,'Compra Ventas'!$B$2:$B$2700,$B248,'Compra Ventas'!$C$2:$C$2700,DE$5)</f>
        <v>0</v>
      </c>
      <c r="DF248" s="13">
        <f>SUMIFS('Compra Ventas'!$E$2:$E$2700,'Compra Ventas'!$A$2:$A$2700,DF$4,'Compra Ventas'!$B$2:$B$2700,$B248,'Compra Ventas'!$C$2:$C$2700,DF$5)</f>
        <v>0</v>
      </c>
      <c r="DG248" s="13">
        <f>SUMIFS('Compra Ventas'!$E$2:$E$2700,'Compra Ventas'!$A$2:$A$2700,DG$4,'Compra Ventas'!$B$2:$B$2700,$B248,'Compra Ventas'!$C$2:$C$2700,DG$5)</f>
        <v>0</v>
      </c>
      <c r="DH248" s="14">
        <f>SUMIFS('Compra Ventas'!$E$2:$E$2700,'Compra Ventas'!$A$2:$A$2700,DH$4,'Compra Ventas'!$B$2:$B$2700,$B248,'Compra Ventas'!$C$2:$C$2700,DH$5)</f>
        <v>0</v>
      </c>
      <c r="DI248" s="84"/>
      <c r="DJ248" s="98">
        <f>SUMIFS('Ajuste Ciclado'!D$5:D$47,'Ajuste Ciclado'!$C$5:$C$47,Balance!DJ$4,'Ajuste Ciclado'!$B$5:$B$47,Balance!$B248)</f>
        <v>0</v>
      </c>
      <c r="DK248" s="99">
        <f>SUMIFS('Ajuste Ciclado'!E$5:E$47,'Ajuste Ciclado'!$C$5:$C$47,Balance!DK$4,'Ajuste Ciclado'!$B$5:$B$47,Balance!$B248)</f>
        <v>0</v>
      </c>
      <c r="DL248" s="99">
        <f>SUMIFS('Ajuste Ciclado'!F$5:F$47,'Ajuste Ciclado'!$C$5:$C$47,Balance!DL$4,'Ajuste Ciclado'!$B$5:$B$47,Balance!$B248)</f>
        <v>0</v>
      </c>
      <c r="DM248" s="99">
        <f>SUMIFS('Ajuste Ciclado'!G$5:G$47,'Ajuste Ciclado'!$C$5:$C$47,Balance!DM$4,'Ajuste Ciclado'!$B$5:$B$47,Balance!$B248)</f>
        <v>0</v>
      </c>
      <c r="DN248" s="99">
        <f>SUMIFS('Ajuste Ciclado'!H$5:H$47,'Ajuste Ciclado'!$C$5:$C$47,Balance!DN$4,'Ajuste Ciclado'!$B$5:$B$47,Balance!$B248)</f>
        <v>0</v>
      </c>
      <c r="DO248" s="99">
        <f>SUMIFS('Ajuste Ciclado'!I$5:I$47,'Ajuste Ciclado'!$C$5:$C$47,Balance!DO$4,'Ajuste Ciclado'!$B$5:$B$47,Balance!$B248)</f>
        <v>0</v>
      </c>
      <c r="DP248" s="99">
        <f>SUMIFS('Ajuste Ciclado'!J$5:J$47,'Ajuste Ciclado'!$C$5:$C$47,Balance!DP$4,'Ajuste Ciclado'!$B$5:$B$47,Balance!$B248)</f>
        <v>0</v>
      </c>
      <c r="DQ248" s="99">
        <f>SUMIFS('Ajuste Ciclado'!K$5:K$47,'Ajuste Ciclado'!$C$5:$C$47,Balance!DQ$4,'Ajuste Ciclado'!$B$5:$B$47,Balance!$B248)</f>
        <v>0</v>
      </c>
      <c r="DR248" s="99">
        <f>SUMIFS('Ajuste Ciclado'!L$5:L$47,'Ajuste Ciclado'!$C$5:$C$47,Balance!DR$4,'Ajuste Ciclado'!$B$5:$B$47,Balance!$B248)</f>
        <v>0</v>
      </c>
      <c r="DS248" s="99">
        <f>SUMIFS('Ajuste Ciclado'!M$5:M$47,'Ajuste Ciclado'!$C$5:$C$47,Balance!DS$4,'Ajuste Ciclado'!$B$5:$B$47,Balance!$B248)</f>
        <v>0</v>
      </c>
      <c r="DT248" s="99">
        <f>SUMIFS('Ajuste Ciclado'!N$5:N$47,'Ajuste Ciclado'!$C$5:$C$47,Balance!DT$4,'Ajuste Ciclado'!$B$5:$B$47,Balance!$B248)</f>
        <v>0</v>
      </c>
      <c r="DU248" s="100">
        <f>SUMIFS('Ajuste Ciclado'!O$5:O$47,'Ajuste Ciclado'!$C$5:$C$47,Balance!DU$4,'Ajuste Ciclado'!$B$5:$B$47,Balance!$B248)</f>
        <v>0</v>
      </c>
      <c r="DV248" s="98">
        <f>SUMIFS('Ajuste Ciclado'!D$5:D$47,'Ajuste Ciclado'!$C$5:$C$47,Balance!DV$4,'Ajuste Ciclado'!$B$5:$B$47,Balance!$B248)</f>
        <v>0</v>
      </c>
      <c r="DW248" s="99">
        <f>SUMIFS('Ajuste Ciclado'!E$5:E$47,'Ajuste Ciclado'!$C$5:$C$47,Balance!DW$4,'Ajuste Ciclado'!$B$5:$B$47,Balance!$B248)</f>
        <v>0</v>
      </c>
      <c r="DX248" s="99">
        <f>SUMIFS('Ajuste Ciclado'!F$5:F$47,'Ajuste Ciclado'!$C$5:$C$47,Balance!DX$4,'Ajuste Ciclado'!$B$5:$B$47,Balance!$B248)</f>
        <v>0</v>
      </c>
      <c r="DY248" s="99">
        <f>SUMIFS('Ajuste Ciclado'!G$5:G$47,'Ajuste Ciclado'!$C$5:$C$47,Balance!DY$4,'Ajuste Ciclado'!$B$5:$B$47,Balance!$B248)</f>
        <v>0</v>
      </c>
      <c r="DZ248" s="99">
        <f>SUMIFS('Ajuste Ciclado'!H$5:H$47,'Ajuste Ciclado'!$C$5:$C$47,Balance!DZ$4,'Ajuste Ciclado'!$B$5:$B$47,Balance!$B248)</f>
        <v>0</v>
      </c>
      <c r="EA248" s="99">
        <f>SUMIFS('Ajuste Ciclado'!I$5:I$47,'Ajuste Ciclado'!$C$5:$C$47,Balance!EA$4,'Ajuste Ciclado'!$B$5:$B$47,Balance!$B248)</f>
        <v>0</v>
      </c>
      <c r="EB248" s="99">
        <f>SUMIFS('Ajuste Ciclado'!J$5:J$47,'Ajuste Ciclado'!$C$5:$C$47,Balance!EB$4,'Ajuste Ciclado'!$B$5:$B$47,Balance!$B248)</f>
        <v>0</v>
      </c>
      <c r="EC248" s="99">
        <f>SUMIFS('Ajuste Ciclado'!K$5:K$47,'Ajuste Ciclado'!$C$5:$C$47,Balance!EC$4,'Ajuste Ciclado'!$B$5:$B$47,Balance!$B248)</f>
        <v>0</v>
      </c>
      <c r="ED248" s="99">
        <f>SUMIFS('Ajuste Ciclado'!L$5:L$47,'Ajuste Ciclado'!$C$5:$C$47,Balance!ED$4,'Ajuste Ciclado'!$B$5:$B$47,Balance!$B248)</f>
        <v>0</v>
      </c>
      <c r="EE248" s="99">
        <f>SUMIFS('Ajuste Ciclado'!M$5:M$47,'Ajuste Ciclado'!$C$5:$C$47,Balance!EE$4,'Ajuste Ciclado'!$B$5:$B$47,Balance!$B248)</f>
        <v>0</v>
      </c>
      <c r="EF248" s="99">
        <f>SUMIFS('Ajuste Ciclado'!N$5:N$47,'Ajuste Ciclado'!$C$5:$C$47,Balance!EF$4,'Ajuste Ciclado'!$B$5:$B$47,Balance!$B248)</f>
        <v>0</v>
      </c>
      <c r="EG248" s="100">
        <f>SUMIFS('Ajuste Ciclado'!O$5:O$47,'Ajuste Ciclado'!$C$5:$C$47,Balance!EG$4,'Ajuste Ciclado'!$B$5:$B$47,Balance!$B248)</f>
        <v>0</v>
      </c>
      <c r="EH248" s="98">
        <f>SUMIFS('Ajuste Ciclado'!D$5:D$47,'Ajuste Ciclado'!$C$5:$C$47,Balance!EH$4,'Ajuste Ciclado'!$B$5:$B$47,Balance!$B248)</f>
        <v>0</v>
      </c>
      <c r="EI248" s="99">
        <f>SUMIFS('Ajuste Ciclado'!E$5:E$47,'Ajuste Ciclado'!$C$5:$C$47,Balance!EI$4,'Ajuste Ciclado'!$B$5:$B$47,Balance!$B248)</f>
        <v>0</v>
      </c>
      <c r="EJ248" s="99">
        <f>SUMIFS('Ajuste Ciclado'!F$5:F$47,'Ajuste Ciclado'!$C$5:$C$47,Balance!EJ$4,'Ajuste Ciclado'!$B$5:$B$47,Balance!$B248)</f>
        <v>0</v>
      </c>
      <c r="EK248" s="99">
        <f>SUMIFS('Ajuste Ciclado'!G$5:G$47,'Ajuste Ciclado'!$C$5:$C$47,Balance!EK$4,'Ajuste Ciclado'!$B$5:$B$47,Balance!$B248)</f>
        <v>0</v>
      </c>
      <c r="EL248" s="99">
        <f>SUMIFS('Ajuste Ciclado'!H$5:H$47,'Ajuste Ciclado'!$C$5:$C$47,Balance!EL$4,'Ajuste Ciclado'!$B$5:$B$47,Balance!$B248)</f>
        <v>0</v>
      </c>
      <c r="EM248" s="99">
        <f>SUMIFS('Ajuste Ciclado'!I$5:I$47,'Ajuste Ciclado'!$C$5:$C$47,Balance!EM$4,'Ajuste Ciclado'!$B$5:$B$47,Balance!$B248)</f>
        <v>0</v>
      </c>
      <c r="EN248" s="99">
        <f>SUMIFS('Ajuste Ciclado'!J$5:J$47,'Ajuste Ciclado'!$C$5:$C$47,Balance!EN$4,'Ajuste Ciclado'!$B$5:$B$47,Balance!$B248)</f>
        <v>0</v>
      </c>
      <c r="EO248" s="99">
        <f>SUMIFS('Ajuste Ciclado'!K$5:K$47,'Ajuste Ciclado'!$C$5:$C$47,Balance!EO$4,'Ajuste Ciclado'!$B$5:$B$47,Balance!$B248)</f>
        <v>0</v>
      </c>
      <c r="EP248" s="99">
        <f>SUMIFS('Ajuste Ciclado'!L$5:L$47,'Ajuste Ciclado'!$C$5:$C$47,Balance!EP$4,'Ajuste Ciclado'!$B$5:$B$47,Balance!$B248)</f>
        <v>0</v>
      </c>
      <c r="EQ248" s="99">
        <f>SUMIFS('Ajuste Ciclado'!M$5:M$47,'Ajuste Ciclado'!$C$5:$C$47,Balance!EQ$4,'Ajuste Ciclado'!$B$5:$B$47,Balance!$B248)</f>
        <v>0</v>
      </c>
      <c r="ER248" s="99">
        <f>SUMIFS('Ajuste Ciclado'!N$5:N$47,'Ajuste Ciclado'!$C$5:$C$47,Balance!ER$4,'Ajuste Ciclado'!$B$5:$B$47,Balance!$B248)</f>
        <v>0</v>
      </c>
      <c r="ES248" s="100">
        <f>SUMIFS('Ajuste Ciclado'!O$5:O$47,'Ajuste Ciclado'!$C$5:$C$47,Balance!ES$4,'Ajuste Ciclado'!$B$5:$B$47,Balance!$B248)</f>
        <v>0</v>
      </c>
      <c r="ET248" s="84"/>
      <c r="EU248" s="12">
        <f t="shared" si="328"/>
        <v>42148.248967039319</v>
      </c>
      <c r="EV248" s="13">
        <f t="shared" si="293"/>
        <v>49020.292264127071</v>
      </c>
      <c r="EW248" s="13">
        <f t="shared" si="294"/>
        <v>32562.599790152301</v>
      </c>
      <c r="EX248" s="13">
        <f t="shared" si="295"/>
        <v>20291.291980770518</v>
      </c>
      <c r="EY248" s="13">
        <f t="shared" si="296"/>
        <v>13638.038189255911</v>
      </c>
      <c r="EZ248" s="13">
        <f t="shared" si="297"/>
        <v>10067.25353031978</v>
      </c>
      <c r="FA248" s="13">
        <f t="shared" si="298"/>
        <v>13293.45401222209</v>
      </c>
      <c r="FB248" s="13">
        <f t="shared" si="299"/>
        <v>18721.090079839982</v>
      </c>
      <c r="FC248" s="13">
        <f t="shared" si="300"/>
        <v>19380.19641441054</v>
      </c>
      <c r="FD248" s="13">
        <f t="shared" si="301"/>
        <v>4800.2872851788361</v>
      </c>
      <c r="FE248" s="13">
        <f t="shared" si="302"/>
        <v>2049.221260653776</v>
      </c>
      <c r="FF248" s="14">
        <f t="shared" si="303"/>
        <v>3712.9024509685651</v>
      </c>
      <c r="FG248" s="12">
        <f t="shared" si="304"/>
        <v>42238.21545580103</v>
      </c>
      <c r="FH248" s="13">
        <f t="shared" si="305"/>
        <v>49432.999785567721</v>
      </c>
      <c r="FI248" s="13">
        <f t="shared" si="306"/>
        <v>32929.177896390742</v>
      </c>
      <c r="FJ248" s="13">
        <f t="shared" si="307"/>
        <v>21561.863298511209</v>
      </c>
      <c r="FK248" s="13">
        <f t="shared" si="308"/>
        <v>13309.215747351929</v>
      </c>
      <c r="FL248" s="13">
        <f t="shared" si="309"/>
        <v>10166.533495660229</v>
      </c>
      <c r="FM248" s="13">
        <f t="shared" si="310"/>
        <v>14143.421779473199</v>
      </c>
      <c r="FN248" s="13">
        <f t="shared" si="311"/>
        <v>18842.59832165196</v>
      </c>
      <c r="FO248" s="13">
        <f t="shared" si="312"/>
        <v>19834.455038213491</v>
      </c>
      <c r="FP248" s="13">
        <f t="shared" si="313"/>
        <v>7437.910926003764</v>
      </c>
      <c r="FQ248" s="13">
        <f t="shared" si="314"/>
        <v>10117.257783808</v>
      </c>
      <c r="FR248" s="14">
        <f t="shared" si="315"/>
        <v>14747.53961403328</v>
      </c>
      <c r="FS248" s="12">
        <f t="shared" si="316"/>
        <v>42248.884156868953</v>
      </c>
      <c r="FT248" s="13">
        <f t="shared" si="317"/>
        <v>49453.141796284493</v>
      </c>
      <c r="FU248" s="13">
        <f t="shared" si="318"/>
        <v>32813.481751971172</v>
      </c>
      <c r="FV248" s="13">
        <f t="shared" si="319"/>
        <v>21401.171759316399</v>
      </c>
      <c r="FW248" s="13">
        <f t="shared" si="320"/>
        <v>13904.043674880661</v>
      </c>
      <c r="FX248" s="13">
        <f t="shared" si="321"/>
        <v>10997.91240169794</v>
      </c>
      <c r="FY248" s="13">
        <f t="shared" si="322"/>
        <v>15548.703763875759</v>
      </c>
      <c r="FZ248" s="13">
        <f t="shared" si="323"/>
        <v>20963.564772975609</v>
      </c>
      <c r="GA248" s="13">
        <f t="shared" si="324"/>
        <v>21693.75361971544</v>
      </c>
      <c r="GB248" s="13">
        <f t="shared" si="325"/>
        <v>16708.098909393259</v>
      </c>
      <c r="GC248" s="13">
        <f t="shared" si="326"/>
        <v>20891.463046666729</v>
      </c>
      <c r="GD248" s="14">
        <f t="shared" si="327"/>
        <v>24086.569221383921</v>
      </c>
      <c r="GE248" s="84"/>
      <c r="GF248" s="12">
        <f t="shared" si="329"/>
        <v>229684.87622493872</v>
      </c>
      <c r="GG248" s="13">
        <f t="shared" si="329"/>
        <v>254761.18914246652</v>
      </c>
      <c r="GH248" s="14">
        <f t="shared" si="329"/>
        <v>290710.78887503035</v>
      </c>
      <c r="GI248" s="6">
        <f t="shared" si="330"/>
        <v>1</v>
      </c>
      <c r="GJ248" s="12">
        <f t="shared" si="331"/>
        <v>0</v>
      </c>
      <c r="GK248" s="13">
        <f t="shared" si="332"/>
        <v>0</v>
      </c>
      <c r="GL248" s="14">
        <f t="shared" si="333"/>
        <v>0</v>
      </c>
      <c r="GM248" s="84"/>
      <c r="GN248" s="66">
        <f t="shared" si="334"/>
        <v>0</v>
      </c>
      <c r="GO248" s="84"/>
      <c r="GP248" s="63" t="str" cm="1">
        <f t="array" ref="GP248">INDEX($GF$4:$GH$4,1,GI248)</f>
        <v>Sample 1</v>
      </c>
      <c r="GQ248" s="12">
        <f t="shared" si="336"/>
        <v>2049.221260653776</v>
      </c>
      <c r="GR248" s="13">
        <f t="shared" si="336"/>
        <v>3712.9024509685651</v>
      </c>
      <c r="GS248" s="14">
        <f t="shared" si="336"/>
        <v>4800.2872851788361</v>
      </c>
      <c r="GT248" s="12">
        <f t="shared" si="337"/>
        <v>7437.910926003764</v>
      </c>
      <c r="GU248" s="13">
        <f t="shared" si="337"/>
        <v>10117.257783808</v>
      </c>
      <c r="GV248" s="14">
        <f t="shared" si="337"/>
        <v>10166.533495660229</v>
      </c>
      <c r="GW248" s="12">
        <f t="shared" si="338"/>
        <v>10997.91240169794</v>
      </c>
      <c r="GX248" s="13">
        <f t="shared" si="338"/>
        <v>13904.043674880661</v>
      </c>
      <c r="GY248" s="14">
        <f t="shared" si="338"/>
        <v>15548.703763875759</v>
      </c>
      <c r="GZ248" s="84" t="str">
        <f t="shared" si="339"/>
        <v>Sample 1</v>
      </c>
      <c r="HA248" s="12">
        <f t="shared" si="335"/>
        <v>0</v>
      </c>
      <c r="HB248" s="13">
        <f t="shared" si="335"/>
        <v>0</v>
      </c>
      <c r="HC248" s="14">
        <f t="shared" si="335"/>
        <v>0</v>
      </c>
      <c r="HD248" s="6">
        <f t="shared" si="340"/>
        <v>0</v>
      </c>
      <c r="HE248" s="84" t="str">
        <f t="shared" si="341"/>
        <v>Ok</v>
      </c>
    </row>
    <row r="249" spans="2:213" hidden="1" x14ac:dyDescent="0.3">
      <c r="B249" s="84" t="s">
        <v>101</v>
      </c>
      <c r="C249" s="12">
        <f>SUMIFS(Inyecciones!$E$2:$E$14185,Inyecciones!$A$2:$A$14185,Balance!C$4,Inyecciones!$B$2:$B$14185,Balance!$B249,Inyecciones!$C$2:$C$14185,Balance!C$5)</f>
        <v>134700.96950229889</v>
      </c>
      <c r="D249" s="13">
        <f>SUMIFS(Inyecciones!$E$2:$E$14185,Inyecciones!$A$2:$A$14185,Balance!D$4,Inyecciones!$B$2:$B$14185,Balance!$B249,Inyecciones!$C$2:$C$14185,Balance!D$5)</f>
        <v>164594.29336165069</v>
      </c>
      <c r="E249" s="13">
        <f>SUMIFS(Inyecciones!$E$2:$E$14185,Inyecciones!$A$2:$A$14185,Balance!E$4,Inyecciones!$B$2:$B$14185,Balance!$B249,Inyecciones!$C$2:$C$14185,Balance!E$5)</f>
        <v>303717.44667361991</v>
      </c>
      <c r="F249" s="13">
        <f>SUMIFS(Inyecciones!$E$2:$E$14185,Inyecciones!$A$2:$A$14185,Balance!F$4,Inyecciones!$B$2:$B$14185,Balance!$B249,Inyecciones!$C$2:$C$14185,Balance!F$5)</f>
        <v>257813.32182412039</v>
      </c>
      <c r="G249" s="13">
        <f>SUMIFS(Inyecciones!$E$2:$E$14185,Inyecciones!$A$2:$A$14185,Balance!G$4,Inyecciones!$B$2:$B$14185,Balance!$B249,Inyecciones!$C$2:$C$14185,Balance!G$5)</f>
        <v>279815.80524848902</v>
      </c>
      <c r="H249" s="13">
        <f>SUMIFS(Inyecciones!$E$2:$E$14185,Inyecciones!$A$2:$A$14185,Balance!H$4,Inyecciones!$B$2:$B$14185,Balance!$B249,Inyecciones!$C$2:$C$14185,Balance!H$5)</f>
        <v>269714.18512042699</v>
      </c>
      <c r="I249" s="13">
        <f>SUMIFS(Inyecciones!$E$2:$E$14185,Inyecciones!$A$2:$A$14185,Balance!I$4,Inyecciones!$B$2:$B$14185,Balance!$B249,Inyecciones!$C$2:$C$14185,Balance!I$5)</f>
        <v>109946.49056070139</v>
      </c>
      <c r="J249" s="13">
        <f>SUMIFS(Inyecciones!$E$2:$E$14185,Inyecciones!$A$2:$A$14185,Balance!J$4,Inyecciones!$B$2:$B$14185,Balance!$B249,Inyecciones!$C$2:$C$14185,Balance!J$5)</f>
        <v>33715.242697799913</v>
      </c>
      <c r="K249" s="13">
        <f>SUMIFS(Inyecciones!$E$2:$E$14185,Inyecciones!$A$2:$A$14185,Balance!K$4,Inyecciones!$B$2:$B$14185,Balance!$B249,Inyecciones!$C$2:$C$14185,Balance!K$5)</f>
        <v>24948.437863580559</v>
      </c>
      <c r="L249" s="13">
        <f>SUMIFS(Inyecciones!$E$2:$E$14185,Inyecciones!$A$2:$A$14185,Balance!L$4,Inyecciones!$B$2:$B$14185,Balance!$B249,Inyecciones!$C$2:$C$14185,Balance!L$5)</f>
        <v>13930.493150938801</v>
      </c>
      <c r="M249" s="13">
        <f>SUMIFS(Inyecciones!$E$2:$E$14185,Inyecciones!$A$2:$A$14185,Balance!M$4,Inyecciones!$B$2:$B$14185,Balance!$B249,Inyecciones!$C$2:$C$14185,Balance!M$5)</f>
        <v>15460.611105558441</v>
      </c>
      <c r="N249" s="14">
        <f>SUMIFS(Inyecciones!$E$2:$E$14185,Inyecciones!$A$2:$A$14185,Balance!N$4,Inyecciones!$B$2:$B$14185,Balance!$B249,Inyecciones!$C$2:$C$14185,Balance!N$5)</f>
        <v>13966.72615542108</v>
      </c>
      <c r="O249" s="12">
        <f>SUMIFS(Inyecciones!$E$2:$E$14185,Inyecciones!$A$2:$A$14185,Balance!O$4,Inyecciones!$B$2:$B$14185,Balance!$B249,Inyecciones!$C$2:$C$14185,Balance!O$5)</f>
        <v>135213.00008679379</v>
      </c>
      <c r="P249" s="13">
        <f>SUMIFS(Inyecciones!$E$2:$E$14185,Inyecciones!$A$2:$A$14185,Balance!P$4,Inyecciones!$B$2:$B$14185,Balance!$B249,Inyecciones!$C$2:$C$14185,Balance!P$5)</f>
        <v>165577.66393624741</v>
      </c>
      <c r="Q249" s="13">
        <f>SUMIFS(Inyecciones!$E$2:$E$14185,Inyecciones!$A$2:$A$14185,Balance!Q$4,Inyecciones!$B$2:$B$14185,Balance!$B249,Inyecciones!$C$2:$C$14185,Balance!Q$5)</f>
        <v>304149.00133886148</v>
      </c>
      <c r="R249" s="13">
        <f>SUMIFS(Inyecciones!$E$2:$E$14185,Inyecciones!$A$2:$A$14185,Balance!R$4,Inyecciones!$B$2:$B$14185,Balance!$B249,Inyecciones!$C$2:$C$14185,Balance!R$5)</f>
        <v>251672.53140640541</v>
      </c>
      <c r="S249" s="13">
        <f>SUMIFS(Inyecciones!$E$2:$E$14185,Inyecciones!$A$2:$A$14185,Balance!S$4,Inyecciones!$B$2:$B$14185,Balance!$B249,Inyecciones!$C$2:$C$14185,Balance!S$5)</f>
        <v>281711.68357880361</v>
      </c>
      <c r="T249" s="13">
        <f>SUMIFS(Inyecciones!$E$2:$E$14185,Inyecciones!$A$2:$A$14185,Balance!T$4,Inyecciones!$B$2:$B$14185,Balance!$B249,Inyecciones!$C$2:$C$14185,Balance!T$5)</f>
        <v>270279.49257939041</v>
      </c>
      <c r="U249" s="13">
        <f>SUMIFS(Inyecciones!$E$2:$E$14185,Inyecciones!$A$2:$A$14185,Balance!U$4,Inyecciones!$B$2:$B$14185,Balance!$B249,Inyecciones!$C$2:$C$14185,Balance!U$5)</f>
        <v>114602.80579555911</v>
      </c>
      <c r="V249" s="13">
        <f>SUMIFS(Inyecciones!$E$2:$E$14185,Inyecciones!$A$2:$A$14185,Balance!V$4,Inyecciones!$B$2:$B$14185,Balance!$B249,Inyecciones!$C$2:$C$14185,Balance!V$5)</f>
        <v>33194.322564344853</v>
      </c>
      <c r="W249" s="13">
        <f>SUMIFS(Inyecciones!$E$2:$E$14185,Inyecciones!$A$2:$A$14185,Balance!W$4,Inyecciones!$B$2:$B$14185,Balance!$B249,Inyecciones!$C$2:$C$14185,Balance!W$5)</f>
        <v>22319.320018621969</v>
      </c>
      <c r="X249" s="13">
        <f>SUMIFS(Inyecciones!$E$2:$E$14185,Inyecciones!$A$2:$A$14185,Balance!X$4,Inyecciones!$B$2:$B$14185,Balance!$B249,Inyecciones!$C$2:$C$14185,Balance!X$5)</f>
        <v>15478.257058295691</v>
      </c>
      <c r="Y249" s="13">
        <f>SUMIFS(Inyecciones!$E$2:$E$14185,Inyecciones!$A$2:$A$14185,Balance!Y$4,Inyecciones!$B$2:$B$14185,Balance!$B249,Inyecciones!$C$2:$C$14185,Balance!Y$5)</f>
        <v>16685.911262101479</v>
      </c>
      <c r="Z249" s="14">
        <f>SUMIFS(Inyecciones!$E$2:$E$14185,Inyecciones!$A$2:$A$14185,Balance!Z$4,Inyecciones!$B$2:$B$14185,Balance!$B249,Inyecciones!$C$2:$C$14185,Balance!Z$5)</f>
        <v>15928.72848434636</v>
      </c>
      <c r="AA249" s="12">
        <f>SUMIFS(Inyecciones!$E$2:$E$14185,Inyecciones!$A$2:$A$14185,Balance!AA$4,Inyecciones!$B$2:$B$14185,Balance!$B249,Inyecciones!$C$2:$C$14185,Balance!AA$5)</f>
        <v>135172.2247164337</v>
      </c>
      <c r="AB249" s="13">
        <f>SUMIFS(Inyecciones!$E$2:$E$14185,Inyecciones!$A$2:$A$14185,Balance!AB$4,Inyecciones!$B$2:$B$14185,Balance!$B249,Inyecciones!$C$2:$C$14185,Balance!AB$5)</f>
        <v>164856.23278101039</v>
      </c>
      <c r="AC249" s="13">
        <f>SUMIFS(Inyecciones!$E$2:$E$14185,Inyecciones!$A$2:$A$14185,Balance!AC$4,Inyecciones!$B$2:$B$14185,Balance!$B249,Inyecciones!$C$2:$C$14185,Balance!AC$5)</f>
        <v>303616.67739335721</v>
      </c>
      <c r="AD249" s="13">
        <f>SUMIFS(Inyecciones!$E$2:$E$14185,Inyecciones!$A$2:$A$14185,Balance!AD$4,Inyecciones!$B$2:$B$14185,Balance!$B249,Inyecciones!$C$2:$C$14185,Balance!AD$5)</f>
        <v>251866.90338949591</v>
      </c>
      <c r="AE249" s="13">
        <f>SUMIFS(Inyecciones!$E$2:$E$14185,Inyecciones!$A$2:$A$14185,Balance!AE$4,Inyecciones!$B$2:$B$14185,Balance!$B249,Inyecciones!$C$2:$C$14185,Balance!AE$5)</f>
        <v>278348.73752373841</v>
      </c>
      <c r="AF249" s="13">
        <f>SUMIFS(Inyecciones!$E$2:$E$14185,Inyecciones!$A$2:$A$14185,Balance!AF$4,Inyecciones!$B$2:$B$14185,Balance!$B249,Inyecciones!$C$2:$C$14185,Balance!AF$5)</f>
        <v>280479.20874550211</v>
      </c>
      <c r="AG249" s="13">
        <f>SUMIFS(Inyecciones!$E$2:$E$14185,Inyecciones!$A$2:$A$14185,Balance!AG$4,Inyecciones!$B$2:$B$14185,Balance!$B249,Inyecciones!$C$2:$C$14185,Balance!AG$5)</f>
        <v>115171.3652191287</v>
      </c>
      <c r="AH249" s="13">
        <f>SUMIFS(Inyecciones!$E$2:$E$14185,Inyecciones!$A$2:$A$14185,Balance!AH$4,Inyecciones!$B$2:$B$14185,Balance!$B249,Inyecciones!$C$2:$C$14185,Balance!AH$5)</f>
        <v>34135.549611394468</v>
      </c>
      <c r="AI249" s="13">
        <f>SUMIFS(Inyecciones!$E$2:$E$14185,Inyecciones!$A$2:$A$14185,Balance!AI$4,Inyecciones!$B$2:$B$14185,Balance!$B249,Inyecciones!$C$2:$C$14185,Balance!AI$5)</f>
        <v>24698.60458231239</v>
      </c>
      <c r="AJ249" s="13">
        <f>SUMIFS(Inyecciones!$E$2:$E$14185,Inyecciones!$A$2:$A$14185,Balance!AJ$4,Inyecciones!$B$2:$B$14185,Balance!$B249,Inyecciones!$C$2:$C$14185,Balance!AJ$5)</f>
        <v>18228.27901676395</v>
      </c>
      <c r="AK249" s="13">
        <f>SUMIFS(Inyecciones!$E$2:$E$14185,Inyecciones!$A$2:$A$14185,Balance!AK$4,Inyecciones!$B$2:$B$14185,Balance!$B249,Inyecciones!$C$2:$C$14185,Balance!AK$5)</f>
        <v>16872.341167020091</v>
      </c>
      <c r="AL249" s="14">
        <f>SUMIFS(Inyecciones!$E$2:$E$14185,Inyecciones!$A$2:$A$14185,Balance!AL$4,Inyecciones!$B$2:$B$14185,Balance!$B249,Inyecciones!$C$2:$C$14185,Balance!AL$5)</f>
        <v>17495.666110398652</v>
      </c>
      <c r="AM249" s="13"/>
      <c r="AN249" s="12">
        <f>SUMIFS('Retiro Mensual'!$E$2:$E$2629,'Retiro Mensual'!$A$2:$A$2629,AN$4,'Retiro Mensual'!$B$2:$B$2629,$B249,'Retiro Mensual'!$C$2:$C$2629,AN$5)</f>
        <v>0</v>
      </c>
      <c r="AO249" s="13">
        <f>SUMIFS('Retiro Mensual'!$E$2:$E$2629,'Retiro Mensual'!$A$2:$A$2629,AO$4,'Retiro Mensual'!$B$2:$B$2629,$B249,'Retiro Mensual'!$C$2:$C$2629,AO$5)</f>
        <v>0</v>
      </c>
      <c r="AP249" s="13">
        <f>SUMIFS('Retiro Mensual'!$E$2:$E$2629,'Retiro Mensual'!$A$2:$A$2629,AP$4,'Retiro Mensual'!$B$2:$B$2629,$B249,'Retiro Mensual'!$C$2:$C$2629,AP$5)</f>
        <v>0</v>
      </c>
      <c r="AQ249" s="13">
        <f>SUMIFS('Retiro Mensual'!$E$2:$E$2629,'Retiro Mensual'!$A$2:$A$2629,AQ$4,'Retiro Mensual'!$B$2:$B$2629,$B249,'Retiro Mensual'!$C$2:$C$2629,AQ$5)</f>
        <v>0</v>
      </c>
      <c r="AR249" s="13">
        <f>SUMIFS('Retiro Mensual'!$E$2:$E$2629,'Retiro Mensual'!$A$2:$A$2629,AR$4,'Retiro Mensual'!$B$2:$B$2629,$B249,'Retiro Mensual'!$C$2:$C$2629,AR$5)</f>
        <v>0</v>
      </c>
      <c r="AS249" s="13">
        <f>SUMIFS('Retiro Mensual'!$E$2:$E$2629,'Retiro Mensual'!$A$2:$A$2629,AS$4,'Retiro Mensual'!$B$2:$B$2629,$B249,'Retiro Mensual'!$C$2:$C$2629,AS$5)</f>
        <v>0</v>
      </c>
      <c r="AT249" s="13">
        <f>SUMIFS('Retiro Mensual'!$E$2:$E$2629,'Retiro Mensual'!$A$2:$A$2629,AT$4,'Retiro Mensual'!$B$2:$B$2629,$B249,'Retiro Mensual'!$C$2:$C$2629,AT$5)</f>
        <v>0</v>
      </c>
      <c r="AU249" s="13">
        <f>SUMIFS('Retiro Mensual'!$E$2:$E$2629,'Retiro Mensual'!$A$2:$A$2629,AU$4,'Retiro Mensual'!$B$2:$B$2629,$B249,'Retiro Mensual'!$C$2:$C$2629,AU$5)</f>
        <v>0</v>
      </c>
      <c r="AV249" s="13">
        <f>SUMIFS('Retiro Mensual'!$E$2:$E$2629,'Retiro Mensual'!$A$2:$A$2629,AV$4,'Retiro Mensual'!$B$2:$B$2629,$B249,'Retiro Mensual'!$C$2:$C$2629,AV$5)</f>
        <v>0</v>
      </c>
      <c r="AW249" s="13">
        <f>SUMIFS('Retiro Mensual'!$E$2:$E$2629,'Retiro Mensual'!$A$2:$A$2629,AW$4,'Retiro Mensual'!$B$2:$B$2629,$B249,'Retiro Mensual'!$C$2:$C$2629,AW$5)</f>
        <v>0</v>
      </c>
      <c r="AX249" s="13">
        <f>SUMIFS('Retiro Mensual'!$E$2:$E$2629,'Retiro Mensual'!$A$2:$A$2629,AX$4,'Retiro Mensual'!$B$2:$B$2629,$B249,'Retiro Mensual'!$C$2:$C$2629,AX$5)</f>
        <v>0</v>
      </c>
      <c r="AY249" s="14">
        <f>SUMIFS('Retiro Mensual'!$E$2:$E$2629,'Retiro Mensual'!$A$2:$A$2629,AY$4,'Retiro Mensual'!$B$2:$B$2629,$B249,'Retiro Mensual'!$C$2:$C$2629,AY$5)</f>
        <v>0</v>
      </c>
      <c r="AZ249" s="12">
        <f>SUMIFS('Retiro Mensual'!$E$2:$E$2629,'Retiro Mensual'!$A$2:$A$2629,AZ$4,'Retiro Mensual'!$B$2:$B$2629,$B249,'Retiro Mensual'!$C$2:$C$2629,AZ$5)</f>
        <v>0</v>
      </c>
      <c r="BA249" s="13">
        <f>SUMIFS('Retiro Mensual'!$E$2:$E$2629,'Retiro Mensual'!$A$2:$A$2629,BA$4,'Retiro Mensual'!$B$2:$B$2629,$B249,'Retiro Mensual'!$C$2:$C$2629,BA$5)</f>
        <v>0</v>
      </c>
      <c r="BB249" s="13">
        <f>SUMIFS('Retiro Mensual'!$E$2:$E$2629,'Retiro Mensual'!$A$2:$A$2629,BB$4,'Retiro Mensual'!$B$2:$B$2629,$B249,'Retiro Mensual'!$C$2:$C$2629,BB$5)</f>
        <v>0</v>
      </c>
      <c r="BC249" s="13">
        <f>SUMIFS('Retiro Mensual'!$E$2:$E$2629,'Retiro Mensual'!$A$2:$A$2629,BC$4,'Retiro Mensual'!$B$2:$B$2629,$B249,'Retiro Mensual'!$C$2:$C$2629,BC$5)</f>
        <v>0</v>
      </c>
      <c r="BD249" s="13">
        <f>SUMIFS('Retiro Mensual'!$E$2:$E$2629,'Retiro Mensual'!$A$2:$A$2629,BD$4,'Retiro Mensual'!$B$2:$B$2629,$B249,'Retiro Mensual'!$C$2:$C$2629,BD$5)</f>
        <v>0</v>
      </c>
      <c r="BE249" s="13">
        <f>SUMIFS('Retiro Mensual'!$E$2:$E$2629,'Retiro Mensual'!$A$2:$A$2629,BE$4,'Retiro Mensual'!$B$2:$B$2629,$B249,'Retiro Mensual'!$C$2:$C$2629,BE$5)</f>
        <v>0</v>
      </c>
      <c r="BF249" s="13">
        <f>SUMIFS('Retiro Mensual'!$E$2:$E$2629,'Retiro Mensual'!$A$2:$A$2629,BF$4,'Retiro Mensual'!$B$2:$B$2629,$B249,'Retiro Mensual'!$C$2:$C$2629,BF$5)</f>
        <v>0</v>
      </c>
      <c r="BG249" s="13">
        <f>SUMIFS('Retiro Mensual'!$E$2:$E$2629,'Retiro Mensual'!$A$2:$A$2629,BG$4,'Retiro Mensual'!$B$2:$B$2629,$B249,'Retiro Mensual'!$C$2:$C$2629,BG$5)</f>
        <v>0</v>
      </c>
      <c r="BH249" s="13">
        <f>SUMIFS('Retiro Mensual'!$E$2:$E$2629,'Retiro Mensual'!$A$2:$A$2629,BH$4,'Retiro Mensual'!$B$2:$B$2629,$B249,'Retiro Mensual'!$C$2:$C$2629,BH$5)</f>
        <v>0</v>
      </c>
      <c r="BI249" s="13">
        <f>SUMIFS('Retiro Mensual'!$E$2:$E$2629,'Retiro Mensual'!$A$2:$A$2629,BI$4,'Retiro Mensual'!$B$2:$B$2629,$B249,'Retiro Mensual'!$C$2:$C$2629,BI$5)</f>
        <v>0</v>
      </c>
      <c r="BJ249" s="13">
        <f>SUMIFS('Retiro Mensual'!$E$2:$E$2629,'Retiro Mensual'!$A$2:$A$2629,BJ$4,'Retiro Mensual'!$B$2:$B$2629,$B249,'Retiro Mensual'!$C$2:$C$2629,BJ$5)</f>
        <v>0</v>
      </c>
      <c r="BK249" s="14">
        <f>SUMIFS('Retiro Mensual'!$E$2:$E$2629,'Retiro Mensual'!$A$2:$A$2629,BK$4,'Retiro Mensual'!$B$2:$B$2629,$B249,'Retiro Mensual'!$C$2:$C$2629,BK$5)</f>
        <v>0</v>
      </c>
      <c r="BL249" s="12">
        <f>SUMIFS('Retiro Mensual'!$E$2:$E$2629,'Retiro Mensual'!$A$2:$A$2629,BL$4,'Retiro Mensual'!$B$2:$B$2629,$B249,'Retiro Mensual'!$C$2:$C$2629,BL$5)</f>
        <v>0</v>
      </c>
      <c r="BM249" s="13">
        <f>SUMIFS('Retiro Mensual'!$E$2:$E$2629,'Retiro Mensual'!$A$2:$A$2629,BM$4,'Retiro Mensual'!$B$2:$B$2629,$B249,'Retiro Mensual'!$C$2:$C$2629,BM$5)</f>
        <v>0</v>
      </c>
      <c r="BN249" s="13">
        <f>SUMIFS('Retiro Mensual'!$E$2:$E$2629,'Retiro Mensual'!$A$2:$A$2629,BN$4,'Retiro Mensual'!$B$2:$B$2629,$B249,'Retiro Mensual'!$C$2:$C$2629,BN$5)</f>
        <v>0</v>
      </c>
      <c r="BO249" s="13">
        <f>SUMIFS('Retiro Mensual'!$E$2:$E$2629,'Retiro Mensual'!$A$2:$A$2629,BO$4,'Retiro Mensual'!$B$2:$B$2629,$B249,'Retiro Mensual'!$C$2:$C$2629,BO$5)</f>
        <v>0</v>
      </c>
      <c r="BP249" s="13">
        <f>SUMIFS('Retiro Mensual'!$E$2:$E$2629,'Retiro Mensual'!$A$2:$A$2629,BP$4,'Retiro Mensual'!$B$2:$B$2629,$B249,'Retiro Mensual'!$C$2:$C$2629,BP$5)</f>
        <v>0</v>
      </c>
      <c r="BQ249" s="13">
        <f>SUMIFS('Retiro Mensual'!$E$2:$E$2629,'Retiro Mensual'!$A$2:$A$2629,BQ$4,'Retiro Mensual'!$B$2:$B$2629,$B249,'Retiro Mensual'!$C$2:$C$2629,BQ$5)</f>
        <v>0</v>
      </c>
      <c r="BR249" s="13">
        <f>SUMIFS('Retiro Mensual'!$E$2:$E$2629,'Retiro Mensual'!$A$2:$A$2629,BR$4,'Retiro Mensual'!$B$2:$B$2629,$B249,'Retiro Mensual'!$C$2:$C$2629,BR$5)</f>
        <v>0</v>
      </c>
      <c r="BS249" s="13">
        <f>SUMIFS('Retiro Mensual'!$E$2:$E$2629,'Retiro Mensual'!$A$2:$A$2629,BS$4,'Retiro Mensual'!$B$2:$B$2629,$B249,'Retiro Mensual'!$C$2:$C$2629,BS$5)</f>
        <v>0</v>
      </c>
      <c r="BT249" s="13">
        <f>SUMIFS('Retiro Mensual'!$E$2:$E$2629,'Retiro Mensual'!$A$2:$A$2629,BT$4,'Retiro Mensual'!$B$2:$B$2629,$B249,'Retiro Mensual'!$C$2:$C$2629,BT$5)</f>
        <v>0</v>
      </c>
      <c r="BU249" s="13">
        <f>SUMIFS('Retiro Mensual'!$E$2:$E$2629,'Retiro Mensual'!$A$2:$A$2629,BU$4,'Retiro Mensual'!$B$2:$B$2629,$B249,'Retiro Mensual'!$C$2:$C$2629,BU$5)</f>
        <v>0</v>
      </c>
      <c r="BV249" s="13">
        <f>SUMIFS('Retiro Mensual'!$E$2:$E$2629,'Retiro Mensual'!$A$2:$A$2629,BV$4,'Retiro Mensual'!$B$2:$B$2629,$B249,'Retiro Mensual'!$C$2:$C$2629,BV$5)</f>
        <v>0</v>
      </c>
      <c r="BW249" s="14">
        <f>SUMIFS('Retiro Mensual'!$E$2:$E$2629,'Retiro Mensual'!$A$2:$A$2629,BW$4,'Retiro Mensual'!$B$2:$B$2629,$B249,'Retiro Mensual'!$C$2:$C$2629,BW$5)</f>
        <v>0</v>
      </c>
      <c r="BX249" s="13"/>
      <c r="BY249" s="12">
        <f>SUMIFS('Compra Ventas'!$E$2:$E$2700,'Compra Ventas'!$A$2:$A$2700,BY$4,'Compra Ventas'!$B$2:$B$2700,$B249,'Compra Ventas'!$C$2:$C$2700,BY$5)</f>
        <v>0</v>
      </c>
      <c r="BZ249" s="13">
        <f>SUMIFS('Compra Ventas'!$E$2:$E$2700,'Compra Ventas'!$A$2:$A$2700,BZ$4,'Compra Ventas'!$B$2:$B$2700,$B249,'Compra Ventas'!$C$2:$C$2700,BZ$5)</f>
        <v>0</v>
      </c>
      <c r="CA249" s="13">
        <f>SUMIFS('Compra Ventas'!$E$2:$E$2700,'Compra Ventas'!$A$2:$A$2700,CA$4,'Compra Ventas'!$B$2:$B$2700,$B249,'Compra Ventas'!$C$2:$C$2700,CA$5)</f>
        <v>-303717.44667361991</v>
      </c>
      <c r="CB249" s="13">
        <f>SUMIFS('Compra Ventas'!$E$2:$E$2700,'Compra Ventas'!$A$2:$A$2700,CB$4,'Compra Ventas'!$B$2:$B$2700,$B249,'Compra Ventas'!$C$2:$C$2700,CB$5)</f>
        <v>-257813.32182412039</v>
      </c>
      <c r="CC249" s="13">
        <f>SUMIFS('Compra Ventas'!$E$2:$E$2700,'Compra Ventas'!$A$2:$A$2700,CC$4,'Compra Ventas'!$B$2:$B$2700,$B249,'Compra Ventas'!$C$2:$C$2700,CC$5)</f>
        <v>-279815.80524848902</v>
      </c>
      <c r="CD249" s="13">
        <f>SUMIFS('Compra Ventas'!$E$2:$E$2700,'Compra Ventas'!$A$2:$A$2700,CD$4,'Compra Ventas'!$B$2:$B$2700,$B249,'Compra Ventas'!$C$2:$C$2700,CD$5)</f>
        <v>-269714.18512042699</v>
      </c>
      <c r="CE249" s="13">
        <f>SUMIFS('Compra Ventas'!$E$2:$E$2700,'Compra Ventas'!$A$2:$A$2700,CE$4,'Compra Ventas'!$B$2:$B$2700,$B249,'Compra Ventas'!$C$2:$C$2700,CE$5)</f>
        <v>-109946.49056070139</v>
      </c>
      <c r="CF249" s="13">
        <f>SUMIFS('Compra Ventas'!$E$2:$E$2700,'Compra Ventas'!$A$2:$A$2700,CF$4,'Compra Ventas'!$B$2:$B$2700,$B249,'Compra Ventas'!$C$2:$C$2700,CF$5)</f>
        <v>-33715.242697799913</v>
      </c>
      <c r="CG249" s="13">
        <f>SUMIFS('Compra Ventas'!$E$2:$E$2700,'Compra Ventas'!$A$2:$A$2700,CG$4,'Compra Ventas'!$B$2:$B$2700,$B249,'Compra Ventas'!$C$2:$C$2700,CG$5)</f>
        <v>-24948.437863580559</v>
      </c>
      <c r="CH249" s="13">
        <f>SUMIFS('Compra Ventas'!$E$2:$E$2700,'Compra Ventas'!$A$2:$A$2700,CH$4,'Compra Ventas'!$B$2:$B$2700,$B249,'Compra Ventas'!$C$2:$C$2700,CH$5)</f>
        <v>-13930.21426400991</v>
      </c>
      <c r="CI249" s="13">
        <f>SUMIFS('Compra Ventas'!$E$2:$E$2700,'Compra Ventas'!$A$2:$A$2700,CI$4,'Compra Ventas'!$B$2:$B$2700,$B249,'Compra Ventas'!$C$2:$C$2700,CI$5)</f>
        <v>-15460.611105558441</v>
      </c>
      <c r="CJ249" s="14">
        <f>SUMIFS('Compra Ventas'!$E$2:$E$2700,'Compra Ventas'!$A$2:$A$2700,CJ$4,'Compra Ventas'!$B$2:$B$2700,$B249,'Compra Ventas'!$C$2:$C$2700,CJ$5)</f>
        <v>-13966.72615542108</v>
      </c>
      <c r="CK249" s="12">
        <f>SUMIFS('Compra Ventas'!$E$2:$E$2700,'Compra Ventas'!$A$2:$A$2700,CK$4,'Compra Ventas'!$B$2:$B$2700,$B249,'Compra Ventas'!$C$2:$C$2700,CK$5)</f>
        <v>0</v>
      </c>
      <c r="CL249" s="13">
        <f>SUMIFS('Compra Ventas'!$E$2:$E$2700,'Compra Ventas'!$A$2:$A$2700,CL$4,'Compra Ventas'!$B$2:$B$2700,$B249,'Compra Ventas'!$C$2:$C$2700,CL$5)</f>
        <v>0</v>
      </c>
      <c r="CM249" s="13">
        <f>SUMIFS('Compra Ventas'!$E$2:$E$2700,'Compra Ventas'!$A$2:$A$2700,CM$4,'Compra Ventas'!$B$2:$B$2700,$B249,'Compra Ventas'!$C$2:$C$2700,CM$5)</f>
        <v>-304149.00133886148</v>
      </c>
      <c r="CN249" s="13">
        <f>SUMIFS('Compra Ventas'!$E$2:$E$2700,'Compra Ventas'!$A$2:$A$2700,CN$4,'Compra Ventas'!$B$2:$B$2700,$B249,'Compra Ventas'!$C$2:$C$2700,CN$5)</f>
        <v>-251669.39116171689</v>
      </c>
      <c r="CO249" s="13">
        <f>SUMIFS('Compra Ventas'!$E$2:$E$2700,'Compra Ventas'!$A$2:$A$2700,CO$4,'Compra Ventas'!$B$2:$B$2700,$B249,'Compra Ventas'!$C$2:$C$2700,CO$5)</f>
        <v>-281711.68357880361</v>
      </c>
      <c r="CP249" s="13">
        <f>SUMIFS('Compra Ventas'!$E$2:$E$2700,'Compra Ventas'!$A$2:$A$2700,CP$4,'Compra Ventas'!$B$2:$B$2700,$B249,'Compra Ventas'!$C$2:$C$2700,CP$5)</f>
        <v>-270279.49257939041</v>
      </c>
      <c r="CQ249" s="13">
        <f>SUMIFS('Compra Ventas'!$E$2:$E$2700,'Compra Ventas'!$A$2:$A$2700,CQ$4,'Compra Ventas'!$B$2:$B$2700,$B249,'Compra Ventas'!$C$2:$C$2700,CQ$5)</f>
        <v>-114602.80579555911</v>
      </c>
      <c r="CR249" s="13">
        <f>SUMIFS('Compra Ventas'!$E$2:$E$2700,'Compra Ventas'!$A$2:$A$2700,CR$4,'Compra Ventas'!$B$2:$B$2700,$B249,'Compra Ventas'!$C$2:$C$2700,CR$5)</f>
        <v>-33194.322564344853</v>
      </c>
      <c r="CS249" s="13">
        <f>SUMIFS('Compra Ventas'!$E$2:$E$2700,'Compra Ventas'!$A$2:$A$2700,CS$4,'Compra Ventas'!$B$2:$B$2700,$B249,'Compra Ventas'!$C$2:$C$2700,CS$5)</f>
        <v>-22319.320018621969</v>
      </c>
      <c r="CT249" s="13">
        <f>SUMIFS('Compra Ventas'!$E$2:$E$2700,'Compra Ventas'!$A$2:$A$2700,CT$4,'Compra Ventas'!$B$2:$B$2700,$B249,'Compra Ventas'!$C$2:$C$2700,CT$5)</f>
        <v>-15478.257058295691</v>
      </c>
      <c r="CU249" s="13">
        <f>SUMIFS('Compra Ventas'!$E$2:$E$2700,'Compra Ventas'!$A$2:$A$2700,CU$4,'Compra Ventas'!$B$2:$B$2700,$B249,'Compra Ventas'!$C$2:$C$2700,CU$5)</f>
        <v>-16685.911262101479</v>
      </c>
      <c r="CV249" s="14">
        <f>SUMIFS('Compra Ventas'!$E$2:$E$2700,'Compra Ventas'!$A$2:$A$2700,CV$4,'Compra Ventas'!$B$2:$B$2700,$B249,'Compra Ventas'!$C$2:$C$2700,CV$5)</f>
        <v>-15928.72848434636</v>
      </c>
      <c r="CW249" s="12">
        <f>SUMIFS('Compra Ventas'!$E$2:$E$2700,'Compra Ventas'!$A$2:$A$2700,CW$4,'Compra Ventas'!$B$2:$B$2700,$B249,'Compra Ventas'!$C$2:$C$2700,CW$5)</f>
        <v>0</v>
      </c>
      <c r="CX249" s="13">
        <f>SUMIFS('Compra Ventas'!$E$2:$E$2700,'Compra Ventas'!$A$2:$A$2700,CX$4,'Compra Ventas'!$B$2:$B$2700,$B249,'Compra Ventas'!$C$2:$C$2700,CX$5)</f>
        <v>0</v>
      </c>
      <c r="CY249" s="13">
        <f>SUMIFS('Compra Ventas'!$E$2:$E$2700,'Compra Ventas'!$A$2:$A$2700,CY$4,'Compra Ventas'!$B$2:$B$2700,$B249,'Compra Ventas'!$C$2:$C$2700,CY$5)</f>
        <v>-303616.67739335721</v>
      </c>
      <c r="CZ249" s="13">
        <f>SUMIFS('Compra Ventas'!$E$2:$E$2700,'Compra Ventas'!$A$2:$A$2700,CZ$4,'Compra Ventas'!$B$2:$B$2700,$B249,'Compra Ventas'!$C$2:$C$2700,CZ$5)</f>
        <v>-251866.90338949591</v>
      </c>
      <c r="DA249" s="13">
        <f>SUMIFS('Compra Ventas'!$E$2:$E$2700,'Compra Ventas'!$A$2:$A$2700,DA$4,'Compra Ventas'!$B$2:$B$2700,$B249,'Compra Ventas'!$C$2:$C$2700,DA$5)</f>
        <v>-278348.73752373841</v>
      </c>
      <c r="DB249" s="13">
        <f>SUMIFS('Compra Ventas'!$E$2:$E$2700,'Compra Ventas'!$A$2:$A$2700,DB$4,'Compra Ventas'!$B$2:$B$2700,$B249,'Compra Ventas'!$C$2:$C$2700,DB$5)</f>
        <v>-280479.20874550211</v>
      </c>
      <c r="DC249" s="13">
        <f>SUMIFS('Compra Ventas'!$E$2:$E$2700,'Compra Ventas'!$A$2:$A$2700,DC$4,'Compra Ventas'!$B$2:$B$2700,$B249,'Compra Ventas'!$C$2:$C$2700,DC$5)</f>
        <v>-115171.3652191287</v>
      </c>
      <c r="DD249" s="13">
        <f>SUMIFS('Compra Ventas'!$E$2:$E$2700,'Compra Ventas'!$A$2:$A$2700,DD$4,'Compra Ventas'!$B$2:$B$2700,$B249,'Compra Ventas'!$C$2:$C$2700,DD$5)</f>
        <v>-34135.549611394468</v>
      </c>
      <c r="DE249" s="13">
        <f>SUMIFS('Compra Ventas'!$E$2:$E$2700,'Compra Ventas'!$A$2:$A$2700,DE$4,'Compra Ventas'!$B$2:$B$2700,$B249,'Compra Ventas'!$C$2:$C$2700,DE$5)</f>
        <v>-24698.60458231239</v>
      </c>
      <c r="DF249" s="13">
        <f>SUMIFS('Compra Ventas'!$E$2:$E$2700,'Compra Ventas'!$A$2:$A$2700,DF$4,'Compra Ventas'!$B$2:$B$2700,$B249,'Compra Ventas'!$C$2:$C$2700,DF$5)</f>
        <v>-18216.775248804381</v>
      </c>
      <c r="DG249" s="13">
        <f>SUMIFS('Compra Ventas'!$E$2:$E$2700,'Compra Ventas'!$A$2:$A$2700,DG$4,'Compra Ventas'!$B$2:$B$2700,$B249,'Compra Ventas'!$C$2:$C$2700,DG$5)</f>
        <v>-16872.341167020091</v>
      </c>
      <c r="DH249" s="14">
        <f>SUMIFS('Compra Ventas'!$E$2:$E$2700,'Compra Ventas'!$A$2:$A$2700,DH$4,'Compra Ventas'!$B$2:$B$2700,$B249,'Compra Ventas'!$C$2:$C$2700,DH$5)</f>
        <v>-17495.666110398652</v>
      </c>
      <c r="DI249" s="84"/>
      <c r="DJ249" s="98">
        <f>SUMIFS('Ajuste Ciclado'!D$5:D$47,'Ajuste Ciclado'!$C$5:$C$47,Balance!DJ$4,'Ajuste Ciclado'!$B$5:$B$47,Balance!$B249)</f>
        <v>0</v>
      </c>
      <c r="DK249" s="99">
        <f>SUMIFS('Ajuste Ciclado'!E$5:E$47,'Ajuste Ciclado'!$C$5:$C$47,Balance!DK$4,'Ajuste Ciclado'!$B$5:$B$47,Balance!$B249)</f>
        <v>0</v>
      </c>
      <c r="DL249" s="99">
        <f>SUMIFS('Ajuste Ciclado'!F$5:F$47,'Ajuste Ciclado'!$C$5:$C$47,Balance!DL$4,'Ajuste Ciclado'!$B$5:$B$47,Balance!$B249)</f>
        <v>0</v>
      </c>
      <c r="DM249" s="99">
        <f>SUMIFS('Ajuste Ciclado'!G$5:G$47,'Ajuste Ciclado'!$C$5:$C$47,Balance!DM$4,'Ajuste Ciclado'!$B$5:$B$47,Balance!$B249)</f>
        <v>0</v>
      </c>
      <c r="DN249" s="99">
        <f>SUMIFS('Ajuste Ciclado'!H$5:H$47,'Ajuste Ciclado'!$C$5:$C$47,Balance!DN$4,'Ajuste Ciclado'!$B$5:$B$47,Balance!$B249)</f>
        <v>0</v>
      </c>
      <c r="DO249" s="99">
        <f>SUMIFS('Ajuste Ciclado'!I$5:I$47,'Ajuste Ciclado'!$C$5:$C$47,Balance!DO$4,'Ajuste Ciclado'!$B$5:$B$47,Balance!$B249)</f>
        <v>0</v>
      </c>
      <c r="DP249" s="99">
        <f>SUMIFS('Ajuste Ciclado'!J$5:J$47,'Ajuste Ciclado'!$C$5:$C$47,Balance!DP$4,'Ajuste Ciclado'!$B$5:$B$47,Balance!$B249)</f>
        <v>0</v>
      </c>
      <c r="DQ249" s="99">
        <f>SUMIFS('Ajuste Ciclado'!K$5:K$47,'Ajuste Ciclado'!$C$5:$C$47,Balance!DQ$4,'Ajuste Ciclado'!$B$5:$B$47,Balance!$B249)</f>
        <v>0</v>
      </c>
      <c r="DR249" s="99">
        <f>SUMIFS('Ajuste Ciclado'!L$5:L$47,'Ajuste Ciclado'!$C$5:$C$47,Balance!DR$4,'Ajuste Ciclado'!$B$5:$B$47,Balance!$B249)</f>
        <v>0</v>
      </c>
      <c r="DS249" s="99">
        <f>SUMIFS('Ajuste Ciclado'!M$5:M$47,'Ajuste Ciclado'!$C$5:$C$47,Balance!DS$4,'Ajuste Ciclado'!$B$5:$B$47,Balance!$B249)</f>
        <v>0</v>
      </c>
      <c r="DT249" s="99">
        <f>SUMIFS('Ajuste Ciclado'!N$5:N$47,'Ajuste Ciclado'!$C$5:$C$47,Balance!DT$4,'Ajuste Ciclado'!$B$5:$B$47,Balance!$B249)</f>
        <v>0</v>
      </c>
      <c r="DU249" s="100">
        <f>SUMIFS('Ajuste Ciclado'!O$5:O$47,'Ajuste Ciclado'!$C$5:$C$47,Balance!DU$4,'Ajuste Ciclado'!$B$5:$B$47,Balance!$B249)</f>
        <v>0</v>
      </c>
      <c r="DV249" s="98">
        <f>SUMIFS('Ajuste Ciclado'!D$5:D$47,'Ajuste Ciclado'!$C$5:$C$47,Balance!DV$4,'Ajuste Ciclado'!$B$5:$B$47,Balance!$B249)</f>
        <v>0</v>
      </c>
      <c r="DW249" s="99">
        <f>SUMIFS('Ajuste Ciclado'!E$5:E$47,'Ajuste Ciclado'!$C$5:$C$47,Balance!DW$4,'Ajuste Ciclado'!$B$5:$B$47,Balance!$B249)</f>
        <v>0</v>
      </c>
      <c r="DX249" s="99">
        <f>SUMIFS('Ajuste Ciclado'!F$5:F$47,'Ajuste Ciclado'!$C$5:$C$47,Balance!DX$4,'Ajuste Ciclado'!$B$5:$B$47,Balance!$B249)</f>
        <v>0</v>
      </c>
      <c r="DY249" s="99">
        <f>SUMIFS('Ajuste Ciclado'!G$5:G$47,'Ajuste Ciclado'!$C$5:$C$47,Balance!DY$4,'Ajuste Ciclado'!$B$5:$B$47,Balance!$B249)</f>
        <v>0</v>
      </c>
      <c r="DZ249" s="99">
        <f>SUMIFS('Ajuste Ciclado'!H$5:H$47,'Ajuste Ciclado'!$C$5:$C$47,Balance!DZ$4,'Ajuste Ciclado'!$B$5:$B$47,Balance!$B249)</f>
        <v>0</v>
      </c>
      <c r="EA249" s="99">
        <f>SUMIFS('Ajuste Ciclado'!I$5:I$47,'Ajuste Ciclado'!$C$5:$C$47,Balance!EA$4,'Ajuste Ciclado'!$B$5:$B$47,Balance!$B249)</f>
        <v>0</v>
      </c>
      <c r="EB249" s="99">
        <f>SUMIFS('Ajuste Ciclado'!J$5:J$47,'Ajuste Ciclado'!$C$5:$C$47,Balance!EB$4,'Ajuste Ciclado'!$B$5:$B$47,Balance!$B249)</f>
        <v>0</v>
      </c>
      <c r="EC249" s="99">
        <f>SUMIFS('Ajuste Ciclado'!K$5:K$47,'Ajuste Ciclado'!$C$5:$C$47,Balance!EC$4,'Ajuste Ciclado'!$B$5:$B$47,Balance!$B249)</f>
        <v>0</v>
      </c>
      <c r="ED249" s="99">
        <f>SUMIFS('Ajuste Ciclado'!L$5:L$47,'Ajuste Ciclado'!$C$5:$C$47,Balance!ED$4,'Ajuste Ciclado'!$B$5:$B$47,Balance!$B249)</f>
        <v>0</v>
      </c>
      <c r="EE249" s="99">
        <f>SUMIFS('Ajuste Ciclado'!M$5:M$47,'Ajuste Ciclado'!$C$5:$C$47,Balance!EE$4,'Ajuste Ciclado'!$B$5:$B$47,Balance!$B249)</f>
        <v>0</v>
      </c>
      <c r="EF249" s="99">
        <f>SUMIFS('Ajuste Ciclado'!N$5:N$47,'Ajuste Ciclado'!$C$5:$C$47,Balance!EF$4,'Ajuste Ciclado'!$B$5:$B$47,Balance!$B249)</f>
        <v>0</v>
      </c>
      <c r="EG249" s="100">
        <f>SUMIFS('Ajuste Ciclado'!O$5:O$47,'Ajuste Ciclado'!$C$5:$C$47,Balance!EG$4,'Ajuste Ciclado'!$B$5:$B$47,Balance!$B249)</f>
        <v>0</v>
      </c>
      <c r="EH249" s="98">
        <f>SUMIFS('Ajuste Ciclado'!D$5:D$47,'Ajuste Ciclado'!$C$5:$C$47,Balance!EH$4,'Ajuste Ciclado'!$B$5:$B$47,Balance!$B249)</f>
        <v>0</v>
      </c>
      <c r="EI249" s="99">
        <f>SUMIFS('Ajuste Ciclado'!E$5:E$47,'Ajuste Ciclado'!$C$5:$C$47,Balance!EI$4,'Ajuste Ciclado'!$B$5:$B$47,Balance!$B249)</f>
        <v>0</v>
      </c>
      <c r="EJ249" s="99">
        <f>SUMIFS('Ajuste Ciclado'!F$5:F$47,'Ajuste Ciclado'!$C$5:$C$47,Balance!EJ$4,'Ajuste Ciclado'!$B$5:$B$47,Balance!$B249)</f>
        <v>0</v>
      </c>
      <c r="EK249" s="99">
        <f>SUMIFS('Ajuste Ciclado'!G$5:G$47,'Ajuste Ciclado'!$C$5:$C$47,Balance!EK$4,'Ajuste Ciclado'!$B$5:$B$47,Balance!$B249)</f>
        <v>0</v>
      </c>
      <c r="EL249" s="99">
        <f>SUMIFS('Ajuste Ciclado'!H$5:H$47,'Ajuste Ciclado'!$C$5:$C$47,Balance!EL$4,'Ajuste Ciclado'!$B$5:$B$47,Balance!$B249)</f>
        <v>0</v>
      </c>
      <c r="EM249" s="99">
        <f>SUMIFS('Ajuste Ciclado'!I$5:I$47,'Ajuste Ciclado'!$C$5:$C$47,Balance!EM$4,'Ajuste Ciclado'!$B$5:$B$47,Balance!$B249)</f>
        <v>0</v>
      </c>
      <c r="EN249" s="99">
        <f>SUMIFS('Ajuste Ciclado'!J$5:J$47,'Ajuste Ciclado'!$C$5:$C$47,Balance!EN$4,'Ajuste Ciclado'!$B$5:$B$47,Balance!$B249)</f>
        <v>0</v>
      </c>
      <c r="EO249" s="99">
        <f>SUMIFS('Ajuste Ciclado'!K$5:K$47,'Ajuste Ciclado'!$C$5:$C$47,Balance!EO$4,'Ajuste Ciclado'!$B$5:$B$47,Balance!$B249)</f>
        <v>0</v>
      </c>
      <c r="EP249" s="99">
        <f>SUMIFS('Ajuste Ciclado'!L$5:L$47,'Ajuste Ciclado'!$C$5:$C$47,Balance!EP$4,'Ajuste Ciclado'!$B$5:$B$47,Balance!$B249)</f>
        <v>0</v>
      </c>
      <c r="EQ249" s="99">
        <f>SUMIFS('Ajuste Ciclado'!M$5:M$47,'Ajuste Ciclado'!$C$5:$C$47,Balance!EQ$4,'Ajuste Ciclado'!$B$5:$B$47,Balance!$B249)</f>
        <v>0</v>
      </c>
      <c r="ER249" s="99">
        <f>SUMIFS('Ajuste Ciclado'!N$5:N$47,'Ajuste Ciclado'!$C$5:$C$47,Balance!ER$4,'Ajuste Ciclado'!$B$5:$B$47,Balance!$B249)</f>
        <v>0</v>
      </c>
      <c r="ES249" s="100">
        <f>SUMIFS('Ajuste Ciclado'!O$5:O$47,'Ajuste Ciclado'!$C$5:$C$47,Balance!ES$4,'Ajuste Ciclado'!$B$5:$B$47,Balance!$B249)</f>
        <v>0</v>
      </c>
      <c r="ET249" s="84"/>
      <c r="EU249" s="12">
        <f t="shared" si="328"/>
        <v>134700.96950229889</v>
      </c>
      <c r="EV249" s="13">
        <f t="shared" si="293"/>
        <v>164594.29336165069</v>
      </c>
      <c r="EW249" s="13">
        <f t="shared" si="294"/>
        <v>0</v>
      </c>
      <c r="EX249" s="13">
        <f t="shared" si="295"/>
        <v>0</v>
      </c>
      <c r="EY249" s="13">
        <f t="shared" si="296"/>
        <v>0</v>
      </c>
      <c r="EZ249" s="13">
        <f t="shared" si="297"/>
        <v>0</v>
      </c>
      <c r="FA249" s="13">
        <f t="shared" si="298"/>
        <v>0</v>
      </c>
      <c r="FB249" s="13">
        <f t="shared" si="299"/>
        <v>0</v>
      </c>
      <c r="FC249" s="13">
        <f t="shared" si="300"/>
        <v>0</v>
      </c>
      <c r="FD249" s="13">
        <f t="shared" si="301"/>
        <v>0.27888692889064259</v>
      </c>
      <c r="FE249" s="13">
        <f t="shared" si="302"/>
        <v>0</v>
      </c>
      <c r="FF249" s="14">
        <f t="shared" si="303"/>
        <v>0</v>
      </c>
      <c r="FG249" s="12">
        <f t="shared" si="304"/>
        <v>135213.00008679379</v>
      </c>
      <c r="FH249" s="13">
        <f t="shared" si="305"/>
        <v>165577.66393624741</v>
      </c>
      <c r="FI249" s="13">
        <f t="shared" si="306"/>
        <v>0</v>
      </c>
      <c r="FJ249" s="13">
        <f t="shared" si="307"/>
        <v>3.1402446885185782</v>
      </c>
      <c r="FK249" s="13">
        <f t="shared" si="308"/>
        <v>0</v>
      </c>
      <c r="FL249" s="13">
        <f t="shared" si="309"/>
        <v>0</v>
      </c>
      <c r="FM249" s="13">
        <f t="shared" si="310"/>
        <v>0</v>
      </c>
      <c r="FN249" s="13">
        <f t="shared" si="311"/>
        <v>0</v>
      </c>
      <c r="FO249" s="13">
        <f t="shared" si="312"/>
        <v>0</v>
      </c>
      <c r="FP249" s="13">
        <f t="shared" si="313"/>
        <v>0</v>
      </c>
      <c r="FQ249" s="13">
        <f t="shared" si="314"/>
        <v>0</v>
      </c>
      <c r="FR249" s="14">
        <f t="shared" si="315"/>
        <v>0</v>
      </c>
      <c r="FS249" s="12">
        <f t="shared" si="316"/>
        <v>135172.2247164337</v>
      </c>
      <c r="FT249" s="13">
        <f t="shared" si="317"/>
        <v>164856.23278101039</v>
      </c>
      <c r="FU249" s="13">
        <f t="shared" si="318"/>
        <v>0</v>
      </c>
      <c r="FV249" s="13">
        <f t="shared" si="319"/>
        <v>0</v>
      </c>
      <c r="FW249" s="13">
        <f t="shared" si="320"/>
        <v>0</v>
      </c>
      <c r="FX249" s="13">
        <f t="shared" si="321"/>
        <v>0</v>
      </c>
      <c r="FY249" s="13">
        <f t="shared" si="322"/>
        <v>0</v>
      </c>
      <c r="FZ249" s="13">
        <f t="shared" si="323"/>
        <v>0</v>
      </c>
      <c r="GA249" s="13">
        <f t="shared" si="324"/>
        <v>0</v>
      </c>
      <c r="GB249" s="13">
        <f t="shared" si="325"/>
        <v>11.503767959569814</v>
      </c>
      <c r="GC249" s="13">
        <f t="shared" si="326"/>
        <v>0</v>
      </c>
      <c r="GD249" s="14">
        <f t="shared" si="327"/>
        <v>0</v>
      </c>
      <c r="GE249" s="84"/>
      <c r="GF249" s="12">
        <f t="shared" si="329"/>
        <v>299295.54175087844</v>
      </c>
      <c r="GG249" s="13">
        <f t="shared" si="329"/>
        <v>300793.80426772975</v>
      </c>
      <c r="GH249" s="14">
        <f t="shared" si="329"/>
        <v>300039.96126540366</v>
      </c>
      <c r="GI249" s="6">
        <f t="shared" si="330"/>
        <v>1</v>
      </c>
      <c r="GJ249" s="12">
        <f t="shared" si="331"/>
        <v>0</v>
      </c>
      <c r="GK249" s="13">
        <f t="shared" si="332"/>
        <v>0</v>
      </c>
      <c r="GL249" s="14">
        <f t="shared" si="333"/>
        <v>0</v>
      </c>
      <c r="GM249" s="84"/>
      <c r="GN249" s="66">
        <f t="shared" si="334"/>
        <v>0</v>
      </c>
      <c r="GO249" s="84"/>
      <c r="GP249" s="63" t="str" cm="1">
        <f t="array" ref="GP249">INDEX($GF$4:$GH$4,1,GI249)</f>
        <v>Sample 1</v>
      </c>
      <c r="GQ249" s="12">
        <f t="shared" si="336"/>
        <v>0</v>
      </c>
      <c r="GR249" s="13">
        <f t="shared" si="336"/>
        <v>0</v>
      </c>
      <c r="GS249" s="14">
        <f t="shared" si="336"/>
        <v>0</v>
      </c>
      <c r="GT249" s="12">
        <f t="shared" si="337"/>
        <v>0</v>
      </c>
      <c r="GU249" s="13">
        <f t="shared" si="337"/>
        <v>0</v>
      </c>
      <c r="GV249" s="14">
        <f t="shared" si="337"/>
        <v>0</v>
      </c>
      <c r="GW249" s="12">
        <f t="shared" si="338"/>
        <v>0</v>
      </c>
      <c r="GX249" s="13">
        <f t="shared" si="338"/>
        <v>0</v>
      </c>
      <c r="GY249" s="14">
        <f t="shared" si="338"/>
        <v>0</v>
      </c>
      <c r="GZ249" s="84" t="str">
        <f t="shared" si="339"/>
        <v>Sample 1</v>
      </c>
      <c r="HA249" s="12">
        <f t="shared" si="335"/>
        <v>0</v>
      </c>
      <c r="HB249" s="13">
        <f t="shared" si="335"/>
        <v>0</v>
      </c>
      <c r="HC249" s="14">
        <f t="shared" si="335"/>
        <v>0</v>
      </c>
      <c r="HD249" s="6">
        <f t="shared" si="340"/>
        <v>0</v>
      </c>
      <c r="HE249" s="84" t="str">
        <f t="shared" si="341"/>
        <v>Ok</v>
      </c>
    </row>
    <row r="250" spans="2:213" hidden="1" x14ac:dyDescent="0.3">
      <c r="B250" s="84" t="s">
        <v>238</v>
      </c>
      <c r="C250" s="12">
        <f>SUMIFS(Inyecciones!$E$2:$E$14185,Inyecciones!$A$2:$A$14185,Balance!C$4,Inyecciones!$B$2:$B$14185,Balance!$B250,Inyecciones!$C$2:$C$14185,Balance!C$5)</f>
        <v>3257.0700730909521</v>
      </c>
      <c r="D250" s="13">
        <f>SUMIFS(Inyecciones!$E$2:$E$14185,Inyecciones!$A$2:$A$14185,Balance!D$4,Inyecciones!$B$2:$B$14185,Balance!$B250,Inyecciones!$C$2:$C$14185,Balance!D$5)</f>
        <v>6158.0142128292046</v>
      </c>
      <c r="E250" s="13">
        <f>SUMIFS(Inyecciones!$E$2:$E$14185,Inyecciones!$A$2:$A$14185,Balance!E$4,Inyecciones!$B$2:$B$14185,Balance!$B250,Inyecciones!$C$2:$C$14185,Balance!E$5)</f>
        <v>1219.300278661696</v>
      </c>
      <c r="F250" s="13">
        <f>SUMIFS(Inyecciones!$E$2:$E$14185,Inyecciones!$A$2:$A$14185,Balance!F$4,Inyecciones!$B$2:$B$14185,Balance!$B250,Inyecciones!$C$2:$C$14185,Balance!F$5)</f>
        <v>30065.976340145331</v>
      </c>
      <c r="G250" s="13">
        <f>SUMIFS(Inyecciones!$E$2:$E$14185,Inyecciones!$A$2:$A$14185,Balance!G$4,Inyecciones!$B$2:$B$14185,Balance!$B250,Inyecciones!$C$2:$C$14185,Balance!G$5)</f>
        <v>57623.856965359329</v>
      </c>
      <c r="H250" s="13">
        <f>SUMIFS(Inyecciones!$E$2:$E$14185,Inyecciones!$A$2:$A$14185,Balance!H$4,Inyecciones!$B$2:$B$14185,Balance!$B250,Inyecciones!$C$2:$C$14185,Balance!H$5)</f>
        <v>53133.111040912852</v>
      </c>
      <c r="I250" s="13">
        <f>SUMIFS(Inyecciones!$E$2:$E$14185,Inyecciones!$A$2:$A$14185,Balance!I$4,Inyecciones!$B$2:$B$14185,Balance!$B250,Inyecciones!$C$2:$C$14185,Balance!I$5)</f>
        <v>90648.027296669097</v>
      </c>
      <c r="J250" s="13">
        <f>SUMIFS(Inyecciones!$E$2:$E$14185,Inyecciones!$A$2:$A$14185,Balance!J$4,Inyecciones!$B$2:$B$14185,Balance!$B250,Inyecciones!$C$2:$C$14185,Balance!J$5)</f>
        <v>51305.043258585763</v>
      </c>
      <c r="K250" s="13">
        <f>SUMIFS(Inyecciones!$E$2:$E$14185,Inyecciones!$A$2:$A$14185,Balance!K$4,Inyecciones!$B$2:$B$14185,Balance!$B250,Inyecciones!$C$2:$C$14185,Balance!K$5)</f>
        <v>35938.837989985797</v>
      </c>
      <c r="L250" s="13">
        <f>SUMIFS(Inyecciones!$E$2:$E$14185,Inyecciones!$A$2:$A$14185,Balance!L$4,Inyecciones!$B$2:$B$14185,Balance!$B250,Inyecciones!$C$2:$C$14185,Balance!L$5)</f>
        <v>9218.4990566676115</v>
      </c>
      <c r="M250" s="13">
        <f>SUMIFS(Inyecciones!$E$2:$E$14185,Inyecciones!$A$2:$A$14185,Balance!M$4,Inyecciones!$B$2:$B$14185,Balance!$B250,Inyecciones!$C$2:$C$14185,Balance!M$5)</f>
        <v>6325.8584639440232</v>
      </c>
      <c r="N250" s="14">
        <f>SUMIFS(Inyecciones!$E$2:$E$14185,Inyecciones!$A$2:$A$14185,Balance!N$4,Inyecciones!$B$2:$B$14185,Balance!$B250,Inyecciones!$C$2:$C$14185,Balance!N$5)</f>
        <v>14949.2467660356</v>
      </c>
      <c r="O250" s="12">
        <f>SUMIFS(Inyecciones!$E$2:$E$14185,Inyecciones!$A$2:$A$14185,Balance!O$4,Inyecciones!$B$2:$B$14185,Balance!$B250,Inyecciones!$C$2:$C$14185,Balance!O$5)</f>
        <v>4505.3437057130786</v>
      </c>
      <c r="P250" s="13">
        <f>SUMIFS(Inyecciones!$E$2:$E$14185,Inyecciones!$A$2:$A$14185,Balance!P$4,Inyecciones!$B$2:$B$14185,Balance!$B250,Inyecciones!$C$2:$C$14185,Balance!P$5)</f>
        <v>24770.97670814599</v>
      </c>
      <c r="Q250" s="13">
        <f>SUMIFS(Inyecciones!$E$2:$E$14185,Inyecciones!$A$2:$A$14185,Balance!Q$4,Inyecciones!$B$2:$B$14185,Balance!$B250,Inyecciones!$C$2:$C$14185,Balance!Q$5)</f>
        <v>13439.56022003553</v>
      </c>
      <c r="R250" s="13">
        <f>SUMIFS(Inyecciones!$E$2:$E$14185,Inyecciones!$A$2:$A$14185,Balance!R$4,Inyecciones!$B$2:$B$14185,Balance!$B250,Inyecciones!$C$2:$C$14185,Balance!R$5)</f>
        <v>15391.69764129961</v>
      </c>
      <c r="S250" s="13">
        <f>SUMIFS(Inyecciones!$E$2:$E$14185,Inyecciones!$A$2:$A$14185,Balance!S$4,Inyecciones!$B$2:$B$14185,Balance!$B250,Inyecciones!$C$2:$C$14185,Balance!S$5)</f>
        <v>49321.889351673453</v>
      </c>
      <c r="T250" s="13">
        <f>SUMIFS(Inyecciones!$E$2:$E$14185,Inyecciones!$A$2:$A$14185,Balance!T$4,Inyecciones!$B$2:$B$14185,Balance!$B250,Inyecciones!$C$2:$C$14185,Balance!T$5)</f>
        <v>96681.094395471489</v>
      </c>
      <c r="U250" s="13">
        <f>SUMIFS(Inyecciones!$E$2:$E$14185,Inyecciones!$A$2:$A$14185,Balance!U$4,Inyecciones!$B$2:$B$14185,Balance!$B250,Inyecciones!$C$2:$C$14185,Balance!U$5)</f>
        <v>101209.7944466394</v>
      </c>
      <c r="V250" s="13">
        <f>SUMIFS(Inyecciones!$E$2:$E$14185,Inyecciones!$A$2:$A$14185,Balance!V$4,Inyecciones!$B$2:$B$14185,Balance!$B250,Inyecciones!$C$2:$C$14185,Balance!V$5)</f>
        <v>96092.761348136322</v>
      </c>
      <c r="W250" s="13">
        <f>SUMIFS(Inyecciones!$E$2:$E$14185,Inyecciones!$A$2:$A$14185,Balance!W$4,Inyecciones!$B$2:$B$14185,Balance!$B250,Inyecciones!$C$2:$C$14185,Balance!W$5)</f>
        <v>60221.147659053328</v>
      </c>
      <c r="X250" s="13">
        <f>SUMIFS(Inyecciones!$E$2:$E$14185,Inyecciones!$A$2:$A$14185,Balance!X$4,Inyecciones!$B$2:$B$14185,Balance!$B250,Inyecciones!$C$2:$C$14185,Balance!X$5)</f>
        <v>22306.452283489911</v>
      </c>
      <c r="Y250" s="13">
        <f>SUMIFS(Inyecciones!$E$2:$E$14185,Inyecciones!$A$2:$A$14185,Balance!Y$4,Inyecciones!$B$2:$B$14185,Balance!$B250,Inyecciones!$C$2:$C$14185,Balance!Y$5)</f>
        <v>14401.854970333679</v>
      </c>
      <c r="Z250" s="14">
        <f>SUMIFS(Inyecciones!$E$2:$E$14185,Inyecciones!$A$2:$A$14185,Balance!Z$4,Inyecciones!$B$2:$B$14185,Balance!$B250,Inyecciones!$C$2:$C$14185,Balance!Z$5)</f>
        <v>20622.71559141422</v>
      </c>
      <c r="AA250" s="12">
        <f>SUMIFS(Inyecciones!$E$2:$E$14185,Inyecciones!$A$2:$A$14185,Balance!AA$4,Inyecciones!$B$2:$B$14185,Balance!$B250,Inyecciones!$C$2:$C$14185,Balance!AA$5)</f>
        <v>3574.323137500081</v>
      </c>
      <c r="AB250" s="13">
        <f>SUMIFS(Inyecciones!$E$2:$E$14185,Inyecciones!$A$2:$A$14185,Balance!AB$4,Inyecciones!$B$2:$B$14185,Balance!$B250,Inyecciones!$C$2:$C$14185,Balance!AB$5)</f>
        <v>14871.756972997189</v>
      </c>
      <c r="AC250" s="13">
        <f>SUMIFS(Inyecciones!$E$2:$E$14185,Inyecciones!$A$2:$A$14185,Balance!AC$4,Inyecciones!$B$2:$B$14185,Balance!$B250,Inyecciones!$C$2:$C$14185,Balance!AC$5)</f>
        <v>12296.12542653683</v>
      </c>
      <c r="AD250" s="13">
        <f>SUMIFS(Inyecciones!$E$2:$E$14185,Inyecciones!$A$2:$A$14185,Balance!AD$4,Inyecciones!$B$2:$B$14185,Balance!$B250,Inyecciones!$C$2:$C$14185,Balance!AD$5)</f>
        <v>18378.063483113201</v>
      </c>
      <c r="AE250" s="13">
        <f>SUMIFS(Inyecciones!$E$2:$E$14185,Inyecciones!$A$2:$A$14185,Balance!AE$4,Inyecciones!$B$2:$B$14185,Balance!$B250,Inyecciones!$C$2:$C$14185,Balance!AE$5)</f>
        <v>16290.897721885231</v>
      </c>
      <c r="AF250" s="13">
        <f>SUMIFS(Inyecciones!$E$2:$E$14185,Inyecciones!$A$2:$A$14185,Balance!AF$4,Inyecciones!$B$2:$B$14185,Balance!$B250,Inyecciones!$C$2:$C$14185,Balance!AF$5)</f>
        <v>31797.569243311569</v>
      </c>
      <c r="AG250" s="13">
        <f>SUMIFS(Inyecciones!$E$2:$E$14185,Inyecciones!$A$2:$A$14185,Balance!AG$4,Inyecciones!$B$2:$B$14185,Balance!$B250,Inyecciones!$C$2:$C$14185,Balance!AG$5)</f>
        <v>110046.7822118358</v>
      </c>
      <c r="AH250" s="13">
        <f>SUMIFS(Inyecciones!$E$2:$E$14185,Inyecciones!$A$2:$A$14185,Balance!AH$4,Inyecciones!$B$2:$B$14185,Balance!$B250,Inyecciones!$C$2:$C$14185,Balance!AH$5)</f>
        <v>99208.352363591155</v>
      </c>
      <c r="AI250" s="13">
        <f>SUMIFS(Inyecciones!$E$2:$E$14185,Inyecciones!$A$2:$A$14185,Balance!AI$4,Inyecciones!$B$2:$B$14185,Balance!$B250,Inyecciones!$C$2:$C$14185,Balance!AI$5)</f>
        <v>80857.817701426873</v>
      </c>
      <c r="AJ250" s="13">
        <f>SUMIFS(Inyecciones!$E$2:$E$14185,Inyecciones!$A$2:$A$14185,Balance!AJ$4,Inyecciones!$B$2:$B$14185,Balance!$B250,Inyecciones!$C$2:$C$14185,Balance!AJ$5)</f>
        <v>52431.691840788299</v>
      </c>
      <c r="AK250" s="13">
        <f>SUMIFS(Inyecciones!$E$2:$E$14185,Inyecciones!$A$2:$A$14185,Balance!AK$4,Inyecciones!$B$2:$B$14185,Balance!$B250,Inyecciones!$C$2:$C$14185,Balance!AK$5)</f>
        <v>35301.276755759063</v>
      </c>
      <c r="AL250" s="14">
        <f>SUMIFS(Inyecciones!$E$2:$E$14185,Inyecciones!$A$2:$A$14185,Balance!AL$4,Inyecciones!$B$2:$B$14185,Balance!$B250,Inyecciones!$C$2:$C$14185,Balance!AL$5)</f>
        <v>20558.107505300821</v>
      </c>
      <c r="AM250" s="13"/>
      <c r="AN250" s="12">
        <f>SUMIFS('Retiro Mensual'!$E$2:$E$2629,'Retiro Mensual'!$A$2:$A$2629,AN$4,'Retiro Mensual'!$B$2:$B$2629,$B250,'Retiro Mensual'!$C$2:$C$2629,AN$5)</f>
        <v>0</v>
      </c>
      <c r="AO250" s="13">
        <f>SUMIFS('Retiro Mensual'!$E$2:$E$2629,'Retiro Mensual'!$A$2:$A$2629,AO$4,'Retiro Mensual'!$B$2:$B$2629,$B250,'Retiro Mensual'!$C$2:$C$2629,AO$5)</f>
        <v>0</v>
      </c>
      <c r="AP250" s="13">
        <f>SUMIFS('Retiro Mensual'!$E$2:$E$2629,'Retiro Mensual'!$A$2:$A$2629,AP$4,'Retiro Mensual'!$B$2:$B$2629,$B250,'Retiro Mensual'!$C$2:$C$2629,AP$5)</f>
        <v>0</v>
      </c>
      <c r="AQ250" s="13">
        <f>SUMIFS('Retiro Mensual'!$E$2:$E$2629,'Retiro Mensual'!$A$2:$A$2629,AQ$4,'Retiro Mensual'!$B$2:$B$2629,$B250,'Retiro Mensual'!$C$2:$C$2629,AQ$5)</f>
        <v>0</v>
      </c>
      <c r="AR250" s="13">
        <f>SUMIFS('Retiro Mensual'!$E$2:$E$2629,'Retiro Mensual'!$A$2:$A$2629,AR$4,'Retiro Mensual'!$B$2:$B$2629,$B250,'Retiro Mensual'!$C$2:$C$2629,AR$5)</f>
        <v>0</v>
      </c>
      <c r="AS250" s="13">
        <f>SUMIFS('Retiro Mensual'!$E$2:$E$2629,'Retiro Mensual'!$A$2:$A$2629,AS$4,'Retiro Mensual'!$B$2:$B$2629,$B250,'Retiro Mensual'!$C$2:$C$2629,AS$5)</f>
        <v>0</v>
      </c>
      <c r="AT250" s="13">
        <f>SUMIFS('Retiro Mensual'!$E$2:$E$2629,'Retiro Mensual'!$A$2:$A$2629,AT$4,'Retiro Mensual'!$B$2:$B$2629,$B250,'Retiro Mensual'!$C$2:$C$2629,AT$5)</f>
        <v>0</v>
      </c>
      <c r="AU250" s="13">
        <f>SUMIFS('Retiro Mensual'!$E$2:$E$2629,'Retiro Mensual'!$A$2:$A$2629,AU$4,'Retiro Mensual'!$B$2:$B$2629,$B250,'Retiro Mensual'!$C$2:$C$2629,AU$5)</f>
        <v>0</v>
      </c>
      <c r="AV250" s="13">
        <f>SUMIFS('Retiro Mensual'!$E$2:$E$2629,'Retiro Mensual'!$A$2:$A$2629,AV$4,'Retiro Mensual'!$B$2:$B$2629,$B250,'Retiro Mensual'!$C$2:$C$2629,AV$5)</f>
        <v>0</v>
      </c>
      <c r="AW250" s="13">
        <f>SUMIFS('Retiro Mensual'!$E$2:$E$2629,'Retiro Mensual'!$A$2:$A$2629,AW$4,'Retiro Mensual'!$B$2:$B$2629,$B250,'Retiro Mensual'!$C$2:$C$2629,AW$5)</f>
        <v>0</v>
      </c>
      <c r="AX250" s="13">
        <f>SUMIFS('Retiro Mensual'!$E$2:$E$2629,'Retiro Mensual'!$A$2:$A$2629,AX$4,'Retiro Mensual'!$B$2:$B$2629,$B250,'Retiro Mensual'!$C$2:$C$2629,AX$5)</f>
        <v>0</v>
      </c>
      <c r="AY250" s="14">
        <f>SUMIFS('Retiro Mensual'!$E$2:$E$2629,'Retiro Mensual'!$A$2:$A$2629,AY$4,'Retiro Mensual'!$B$2:$B$2629,$B250,'Retiro Mensual'!$C$2:$C$2629,AY$5)</f>
        <v>0</v>
      </c>
      <c r="AZ250" s="12">
        <f>SUMIFS('Retiro Mensual'!$E$2:$E$2629,'Retiro Mensual'!$A$2:$A$2629,AZ$4,'Retiro Mensual'!$B$2:$B$2629,$B250,'Retiro Mensual'!$C$2:$C$2629,AZ$5)</f>
        <v>0</v>
      </c>
      <c r="BA250" s="13">
        <f>SUMIFS('Retiro Mensual'!$E$2:$E$2629,'Retiro Mensual'!$A$2:$A$2629,BA$4,'Retiro Mensual'!$B$2:$B$2629,$B250,'Retiro Mensual'!$C$2:$C$2629,BA$5)</f>
        <v>0</v>
      </c>
      <c r="BB250" s="13">
        <f>SUMIFS('Retiro Mensual'!$E$2:$E$2629,'Retiro Mensual'!$A$2:$A$2629,BB$4,'Retiro Mensual'!$B$2:$B$2629,$B250,'Retiro Mensual'!$C$2:$C$2629,BB$5)</f>
        <v>0</v>
      </c>
      <c r="BC250" s="13">
        <f>SUMIFS('Retiro Mensual'!$E$2:$E$2629,'Retiro Mensual'!$A$2:$A$2629,BC$4,'Retiro Mensual'!$B$2:$B$2629,$B250,'Retiro Mensual'!$C$2:$C$2629,BC$5)</f>
        <v>0</v>
      </c>
      <c r="BD250" s="13">
        <f>SUMIFS('Retiro Mensual'!$E$2:$E$2629,'Retiro Mensual'!$A$2:$A$2629,BD$4,'Retiro Mensual'!$B$2:$B$2629,$B250,'Retiro Mensual'!$C$2:$C$2629,BD$5)</f>
        <v>0</v>
      </c>
      <c r="BE250" s="13">
        <f>SUMIFS('Retiro Mensual'!$E$2:$E$2629,'Retiro Mensual'!$A$2:$A$2629,BE$4,'Retiro Mensual'!$B$2:$B$2629,$B250,'Retiro Mensual'!$C$2:$C$2629,BE$5)</f>
        <v>0</v>
      </c>
      <c r="BF250" s="13">
        <f>SUMIFS('Retiro Mensual'!$E$2:$E$2629,'Retiro Mensual'!$A$2:$A$2629,BF$4,'Retiro Mensual'!$B$2:$B$2629,$B250,'Retiro Mensual'!$C$2:$C$2629,BF$5)</f>
        <v>0</v>
      </c>
      <c r="BG250" s="13">
        <f>SUMIFS('Retiro Mensual'!$E$2:$E$2629,'Retiro Mensual'!$A$2:$A$2629,BG$4,'Retiro Mensual'!$B$2:$B$2629,$B250,'Retiro Mensual'!$C$2:$C$2629,BG$5)</f>
        <v>0</v>
      </c>
      <c r="BH250" s="13">
        <f>SUMIFS('Retiro Mensual'!$E$2:$E$2629,'Retiro Mensual'!$A$2:$A$2629,BH$4,'Retiro Mensual'!$B$2:$B$2629,$B250,'Retiro Mensual'!$C$2:$C$2629,BH$5)</f>
        <v>0</v>
      </c>
      <c r="BI250" s="13">
        <f>SUMIFS('Retiro Mensual'!$E$2:$E$2629,'Retiro Mensual'!$A$2:$A$2629,BI$4,'Retiro Mensual'!$B$2:$B$2629,$B250,'Retiro Mensual'!$C$2:$C$2629,BI$5)</f>
        <v>0</v>
      </c>
      <c r="BJ250" s="13">
        <f>SUMIFS('Retiro Mensual'!$E$2:$E$2629,'Retiro Mensual'!$A$2:$A$2629,BJ$4,'Retiro Mensual'!$B$2:$B$2629,$B250,'Retiro Mensual'!$C$2:$C$2629,BJ$5)</f>
        <v>0</v>
      </c>
      <c r="BK250" s="14">
        <f>SUMIFS('Retiro Mensual'!$E$2:$E$2629,'Retiro Mensual'!$A$2:$A$2629,BK$4,'Retiro Mensual'!$B$2:$B$2629,$B250,'Retiro Mensual'!$C$2:$C$2629,BK$5)</f>
        <v>0</v>
      </c>
      <c r="BL250" s="12">
        <f>SUMIFS('Retiro Mensual'!$E$2:$E$2629,'Retiro Mensual'!$A$2:$A$2629,BL$4,'Retiro Mensual'!$B$2:$B$2629,$B250,'Retiro Mensual'!$C$2:$C$2629,BL$5)</f>
        <v>0</v>
      </c>
      <c r="BM250" s="13">
        <f>SUMIFS('Retiro Mensual'!$E$2:$E$2629,'Retiro Mensual'!$A$2:$A$2629,BM$4,'Retiro Mensual'!$B$2:$B$2629,$B250,'Retiro Mensual'!$C$2:$C$2629,BM$5)</f>
        <v>0</v>
      </c>
      <c r="BN250" s="13">
        <f>SUMIFS('Retiro Mensual'!$E$2:$E$2629,'Retiro Mensual'!$A$2:$A$2629,BN$4,'Retiro Mensual'!$B$2:$B$2629,$B250,'Retiro Mensual'!$C$2:$C$2629,BN$5)</f>
        <v>0</v>
      </c>
      <c r="BO250" s="13">
        <f>SUMIFS('Retiro Mensual'!$E$2:$E$2629,'Retiro Mensual'!$A$2:$A$2629,BO$4,'Retiro Mensual'!$B$2:$B$2629,$B250,'Retiro Mensual'!$C$2:$C$2629,BO$5)</f>
        <v>0</v>
      </c>
      <c r="BP250" s="13">
        <f>SUMIFS('Retiro Mensual'!$E$2:$E$2629,'Retiro Mensual'!$A$2:$A$2629,BP$4,'Retiro Mensual'!$B$2:$B$2629,$B250,'Retiro Mensual'!$C$2:$C$2629,BP$5)</f>
        <v>0</v>
      </c>
      <c r="BQ250" s="13">
        <f>SUMIFS('Retiro Mensual'!$E$2:$E$2629,'Retiro Mensual'!$A$2:$A$2629,BQ$4,'Retiro Mensual'!$B$2:$B$2629,$B250,'Retiro Mensual'!$C$2:$C$2629,BQ$5)</f>
        <v>0</v>
      </c>
      <c r="BR250" s="13">
        <f>SUMIFS('Retiro Mensual'!$E$2:$E$2629,'Retiro Mensual'!$A$2:$A$2629,BR$4,'Retiro Mensual'!$B$2:$B$2629,$B250,'Retiro Mensual'!$C$2:$C$2629,BR$5)</f>
        <v>0</v>
      </c>
      <c r="BS250" s="13">
        <f>SUMIFS('Retiro Mensual'!$E$2:$E$2629,'Retiro Mensual'!$A$2:$A$2629,BS$4,'Retiro Mensual'!$B$2:$B$2629,$B250,'Retiro Mensual'!$C$2:$C$2629,BS$5)</f>
        <v>0</v>
      </c>
      <c r="BT250" s="13">
        <f>SUMIFS('Retiro Mensual'!$E$2:$E$2629,'Retiro Mensual'!$A$2:$A$2629,BT$4,'Retiro Mensual'!$B$2:$B$2629,$B250,'Retiro Mensual'!$C$2:$C$2629,BT$5)</f>
        <v>0</v>
      </c>
      <c r="BU250" s="13">
        <f>SUMIFS('Retiro Mensual'!$E$2:$E$2629,'Retiro Mensual'!$A$2:$A$2629,BU$4,'Retiro Mensual'!$B$2:$B$2629,$B250,'Retiro Mensual'!$C$2:$C$2629,BU$5)</f>
        <v>0</v>
      </c>
      <c r="BV250" s="13">
        <f>SUMIFS('Retiro Mensual'!$E$2:$E$2629,'Retiro Mensual'!$A$2:$A$2629,BV$4,'Retiro Mensual'!$B$2:$B$2629,$B250,'Retiro Mensual'!$C$2:$C$2629,BV$5)</f>
        <v>0</v>
      </c>
      <c r="BW250" s="14">
        <f>SUMIFS('Retiro Mensual'!$E$2:$E$2629,'Retiro Mensual'!$A$2:$A$2629,BW$4,'Retiro Mensual'!$B$2:$B$2629,$B250,'Retiro Mensual'!$C$2:$C$2629,BW$5)</f>
        <v>0</v>
      </c>
      <c r="BX250" s="13"/>
      <c r="BY250" s="12">
        <f>SUMIFS('Compra Ventas'!$E$2:$E$2700,'Compra Ventas'!$A$2:$A$2700,BY$4,'Compra Ventas'!$B$2:$B$2700,$B250,'Compra Ventas'!$C$2:$C$2700,BY$5)</f>
        <v>0</v>
      </c>
      <c r="BZ250" s="13">
        <f>SUMIFS('Compra Ventas'!$E$2:$E$2700,'Compra Ventas'!$A$2:$A$2700,BZ$4,'Compra Ventas'!$B$2:$B$2700,$B250,'Compra Ventas'!$C$2:$C$2700,BZ$5)</f>
        <v>0</v>
      </c>
      <c r="CA250" s="13">
        <f>SUMIFS('Compra Ventas'!$E$2:$E$2700,'Compra Ventas'!$A$2:$A$2700,CA$4,'Compra Ventas'!$B$2:$B$2700,$B250,'Compra Ventas'!$C$2:$C$2700,CA$5)</f>
        <v>0</v>
      </c>
      <c r="CB250" s="13">
        <f>SUMIFS('Compra Ventas'!$E$2:$E$2700,'Compra Ventas'!$A$2:$A$2700,CB$4,'Compra Ventas'!$B$2:$B$2700,$B250,'Compra Ventas'!$C$2:$C$2700,CB$5)</f>
        <v>0</v>
      </c>
      <c r="CC250" s="13">
        <f>SUMIFS('Compra Ventas'!$E$2:$E$2700,'Compra Ventas'!$A$2:$A$2700,CC$4,'Compra Ventas'!$B$2:$B$2700,$B250,'Compra Ventas'!$C$2:$C$2700,CC$5)</f>
        <v>0</v>
      </c>
      <c r="CD250" s="13">
        <f>SUMIFS('Compra Ventas'!$E$2:$E$2700,'Compra Ventas'!$A$2:$A$2700,CD$4,'Compra Ventas'!$B$2:$B$2700,$B250,'Compra Ventas'!$C$2:$C$2700,CD$5)</f>
        <v>0</v>
      </c>
      <c r="CE250" s="13">
        <f>SUMIFS('Compra Ventas'!$E$2:$E$2700,'Compra Ventas'!$A$2:$A$2700,CE$4,'Compra Ventas'!$B$2:$B$2700,$B250,'Compra Ventas'!$C$2:$C$2700,CE$5)</f>
        <v>0</v>
      </c>
      <c r="CF250" s="13">
        <f>SUMIFS('Compra Ventas'!$E$2:$E$2700,'Compra Ventas'!$A$2:$A$2700,CF$4,'Compra Ventas'!$B$2:$B$2700,$B250,'Compra Ventas'!$C$2:$C$2700,CF$5)</f>
        <v>0</v>
      </c>
      <c r="CG250" s="13">
        <f>SUMIFS('Compra Ventas'!$E$2:$E$2700,'Compra Ventas'!$A$2:$A$2700,CG$4,'Compra Ventas'!$B$2:$B$2700,$B250,'Compra Ventas'!$C$2:$C$2700,CG$5)</f>
        <v>0</v>
      </c>
      <c r="CH250" s="13">
        <f>SUMIFS('Compra Ventas'!$E$2:$E$2700,'Compra Ventas'!$A$2:$A$2700,CH$4,'Compra Ventas'!$B$2:$B$2700,$B250,'Compra Ventas'!$C$2:$C$2700,CH$5)</f>
        <v>0</v>
      </c>
      <c r="CI250" s="13">
        <f>SUMIFS('Compra Ventas'!$E$2:$E$2700,'Compra Ventas'!$A$2:$A$2700,CI$4,'Compra Ventas'!$B$2:$B$2700,$B250,'Compra Ventas'!$C$2:$C$2700,CI$5)</f>
        <v>0</v>
      </c>
      <c r="CJ250" s="14">
        <f>SUMIFS('Compra Ventas'!$E$2:$E$2700,'Compra Ventas'!$A$2:$A$2700,CJ$4,'Compra Ventas'!$B$2:$B$2700,$B250,'Compra Ventas'!$C$2:$C$2700,CJ$5)</f>
        <v>0</v>
      </c>
      <c r="CK250" s="12">
        <f>SUMIFS('Compra Ventas'!$E$2:$E$2700,'Compra Ventas'!$A$2:$A$2700,CK$4,'Compra Ventas'!$B$2:$B$2700,$B250,'Compra Ventas'!$C$2:$C$2700,CK$5)</f>
        <v>0</v>
      </c>
      <c r="CL250" s="13">
        <f>SUMIFS('Compra Ventas'!$E$2:$E$2700,'Compra Ventas'!$A$2:$A$2700,CL$4,'Compra Ventas'!$B$2:$B$2700,$B250,'Compra Ventas'!$C$2:$C$2700,CL$5)</f>
        <v>0</v>
      </c>
      <c r="CM250" s="13">
        <f>SUMIFS('Compra Ventas'!$E$2:$E$2700,'Compra Ventas'!$A$2:$A$2700,CM$4,'Compra Ventas'!$B$2:$B$2700,$B250,'Compra Ventas'!$C$2:$C$2700,CM$5)</f>
        <v>0</v>
      </c>
      <c r="CN250" s="13">
        <f>SUMIFS('Compra Ventas'!$E$2:$E$2700,'Compra Ventas'!$A$2:$A$2700,CN$4,'Compra Ventas'!$B$2:$B$2700,$B250,'Compra Ventas'!$C$2:$C$2700,CN$5)</f>
        <v>0</v>
      </c>
      <c r="CO250" s="13">
        <f>SUMIFS('Compra Ventas'!$E$2:$E$2700,'Compra Ventas'!$A$2:$A$2700,CO$4,'Compra Ventas'!$B$2:$B$2700,$B250,'Compra Ventas'!$C$2:$C$2700,CO$5)</f>
        <v>0</v>
      </c>
      <c r="CP250" s="13">
        <f>SUMIFS('Compra Ventas'!$E$2:$E$2700,'Compra Ventas'!$A$2:$A$2700,CP$4,'Compra Ventas'!$B$2:$B$2700,$B250,'Compra Ventas'!$C$2:$C$2700,CP$5)</f>
        <v>0</v>
      </c>
      <c r="CQ250" s="13">
        <f>SUMIFS('Compra Ventas'!$E$2:$E$2700,'Compra Ventas'!$A$2:$A$2700,CQ$4,'Compra Ventas'!$B$2:$B$2700,$B250,'Compra Ventas'!$C$2:$C$2700,CQ$5)</f>
        <v>0</v>
      </c>
      <c r="CR250" s="13">
        <f>SUMIFS('Compra Ventas'!$E$2:$E$2700,'Compra Ventas'!$A$2:$A$2700,CR$4,'Compra Ventas'!$B$2:$B$2700,$B250,'Compra Ventas'!$C$2:$C$2700,CR$5)</f>
        <v>0</v>
      </c>
      <c r="CS250" s="13">
        <f>SUMIFS('Compra Ventas'!$E$2:$E$2700,'Compra Ventas'!$A$2:$A$2700,CS$4,'Compra Ventas'!$B$2:$B$2700,$B250,'Compra Ventas'!$C$2:$C$2700,CS$5)</f>
        <v>0</v>
      </c>
      <c r="CT250" s="13">
        <f>SUMIFS('Compra Ventas'!$E$2:$E$2700,'Compra Ventas'!$A$2:$A$2700,CT$4,'Compra Ventas'!$B$2:$B$2700,$B250,'Compra Ventas'!$C$2:$C$2700,CT$5)</f>
        <v>0</v>
      </c>
      <c r="CU250" s="13">
        <f>SUMIFS('Compra Ventas'!$E$2:$E$2700,'Compra Ventas'!$A$2:$A$2700,CU$4,'Compra Ventas'!$B$2:$B$2700,$B250,'Compra Ventas'!$C$2:$C$2700,CU$5)</f>
        <v>0</v>
      </c>
      <c r="CV250" s="14">
        <f>SUMIFS('Compra Ventas'!$E$2:$E$2700,'Compra Ventas'!$A$2:$A$2700,CV$4,'Compra Ventas'!$B$2:$B$2700,$B250,'Compra Ventas'!$C$2:$C$2700,CV$5)</f>
        <v>0</v>
      </c>
      <c r="CW250" s="12">
        <f>SUMIFS('Compra Ventas'!$E$2:$E$2700,'Compra Ventas'!$A$2:$A$2700,CW$4,'Compra Ventas'!$B$2:$B$2700,$B250,'Compra Ventas'!$C$2:$C$2700,CW$5)</f>
        <v>0</v>
      </c>
      <c r="CX250" s="13">
        <f>SUMIFS('Compra Ventas'!$E$2:$E$2700,'Compra Ventas'!$A$2:$A$2700,CX$4,'Compra Ventas'!$B$2:$B$2700,$B250,'Compra Ventas'!$C$2:$C$2700,CX$5)</f>
        <v>0</v>
      </c>
      <c r="CY250" s="13">
        <f>SUMIFS('Compra Ventas'!$E$2:$E$2700,'Compra Ventas'!$A$2:$A$2700,CY$4,'Compra Ventas'!$B$2:$B$2700,$B250,'Compra Ventas'!$C$2:$C$2700,CY$5)</f>
        <v>0</v>
      </c>
      <c r="CZ250" s="13">
        <f>SUMIFS('Compra Ventas'!$E$2:$E$2700,'Compra Ventas'!$A$2:$A$2700,CZ$4,'Compra Ventas'!$B$2:$B$2700,$B250,'Compra Ventas'!$C$2:$C$2700,CZ$5)</f>
        <v>0</v>
      </c>
      <c r="DA250" s="13">
        <f>SUMIFS('Compra Ventas'!$E$2:$E$2700,'Compra Ventas'!$A$2:$A$2700,DA$4,'Compra Ventas'!$B$2:$B$2700,$B250,'Compra Ventas'!$C$2:$C$2700,DA$5)</f>
        <v>0</v>
      </c>
      <c r="DB250" s="13">
        <f>SUMIFS('Compra Ventas'!$E$2:$E$2700,'Compra Ventas'!$A$2:$A$2700,DB$4,'Compra Ventas'!$B$2:$B$2700,$B250,'Compra Ventas'!$C$2:$C$2700,DB$5)</f>
        <v>0</v>
      </c>
      <c r="DC250" s="13">
        <f>SUMIFS('Compra Ventas'!$E$2:$E$2700,'Compra Ventas'!$A$2:$A$2700,DC$4,'Compra Ventas'!$B$2:$B$2700,$B250,'Compra Ventas'!$C$2:$C$2700,DC$5)</f>
        <v>0</v>
      </c>
      <c r="DD250" s="13">
        <f>SUMIFS('Compra Ventas'!$E$2:$E$2700,'Compra Ventas'!$A$2:$A$2700,DD$4,'Compra Ventas'!$B$2:$B$2700,$B250,'Compra Ventas'!$C$2:$C$2700,DD$5)</f>
        <v>0</v>
      </c>
      <c r="DE250" s="13">
        <f>SUMIFS('Compra Ventas'!$E$2:$E$2700,'Compra Ventas'!$A$2:$A$2700,DE$4,'Compra Ventas'!$B$2:$B$2700,$B250,'Compra Ventas'!$C$2:$C$2700,DE$5)</f>
        <v>0</v>
      </c>
      <c r="DF250" s="13">
        <f>SUMIFS('Compra Ventas'!$E$2:$E$2700,'Compra Ventas'!$A$2:$A$2700,DF$4,'Compra Ventas'!$B$2:$B$2700,$B250,'Compra Ventas'!$C$2:$C$2700,DF$5)</f>
        <v>0</v>
      </c>
      <c r="DG250" s="13">
        <f>SUMIFS('Compra Ventas'!$E$2:$E$2700,'Compra Ventas'!$A$2:$A$2700,DG$4,'Compra Ventas'!$B$2:$B$2700,$B250,'Compra Ventas'!$C$2:$C$2700,DG$5)</f>
        <v>0</v>
      </c>
      <c r="DH250" s="14">
        <f>SUMIFS('Compra Ventas'!$E$2:$E$2700,'Compra Ventas'!$A$2:$A$2700,DH$4,'Compra Ventas'!$B$2:$B$2700,$B250,'Compra Ventas'!$C$2:$C$2700,DH$5)</f>
        <v>0</v>
      </c>
      <c r="DI250" s="84"/>
      <c r="DJ250" s="98">
        <f>SUMIFS('Ajuste Ciclado'!D$5:D$47,'Ajuste Ciclado'!$C$5:$C$47,Balance!DJ$4,'Ajuste Ciclado'!$B$5:$B$47,Balance!$B250)</f>
        <v>0</v>
      </c>
      <c r="DK250" s="99">
        <f>SUMIFS('Ajuste Ciclado'!E$5:E$47,'Ajuste Ciclado'!$C$5:$C$47,Balance!DK$4,'Ajuste Ciclado'!$B$5:$B$47,Balance!$B250)</f>
        <v>0</v>
      </c>
      <c r="DL250" s="99">
        <f>SUMIFS('Ajuste Ciclado'!F$5:F$47,'Ajuste Ciclado'!$C$5:$C$47,Balance!DL$4,'Ajuste Ciclado'!$B$5:$B$47,Balance!$B250)</f>
        <v>0</v>
      </c>
      <c r="DM250" s="99">
        <f>SUMIFS('Ajuste Ciclado'!G$5:G$47,'Ajuste Ciclado'!$C$5:$C$47,Balance!DM$4,'Ajuste Ciclado'!$B$5:$B$47,Balance!$B250)</f>
        <v>0</v>
      </c>
      <c r="DN250" s="99">
        <f>SUMIFS('Ajuste Ciclado'!H$5:H$47,'Ajuste Ciclado'!$C$5:$C$47,Balance!DN$4,'Ajuste Ciclado'!$B$5:$B$47,Balance!$B250)</f>
        <v>0</v>
      </c>
      <c r="DO250" s="99">
        <f>SUMIFS('Ajuste Ciclado'!I$5:I$47,'Ajuste Ciclado'!$C$5:$C$47,Balance!DO$4,'Ajuste Ciclado'!$B$5:$B$47,Balance!$B250)</f>
        <v>0</v>
      </c>
      <c r="DP250" s="99">
        <f>SUMIFS('Ajuste Ciclado'!J$5:J$47,'Ajuste Ciclado'!$C$5:$C$47,Balance!DP$4,'Ajuste Ciclado'!$B$5:$B$47,Balance!$B250)</f>
        <v>0</v>
      </c>
      <c r="DQ250" s="99">
        <f>SUMIFS('Ajuste Ciclado'!K$5:K$47,'Ajuste Ciclado'!$C$5:$C$47,Balance!DQ$4,'Ajuste Ciclado'!$B$5:$B$47,Balance!$B250)</f>
        <v>0</v>
      </c>
      <c r="DR250" s="99">
        <f>SUMIFS('Ajuste Ciclado'!L$5:L$47,'Ajuste Ciclado'!$C$5:$C$47,Balance!DR$4,'Ajuste Ciclado'!$B$5:$B$47,Balance!$B250)</f>
        <v>0</v>
      </c>
      <c r="DS250" s="99">
        <f>SUMIFS('Ajuste Ciclado'!M$5:M$47,'Ajuste Ciclado'!$C$5:$C$47,Balance!DS$4,'Ajuste Ciclado'!$B$5:$B$47,Balance!$B250)</f>
        <v>0</v>
      </c>
      <c r="DT250" s="99">
        <f>SUMIFS('Ajuste Ciclado'!N$5:N$47,'Ajuste Ciclado'!$C$5:$C$47,Balance!DT$4,'Ajuste Ciclado'!$B$5:$B$47,Balance!$B250)</f>
        <v>0</v>
      </c>
      <c r="DU250" s="100">
        <f>SUMIFS('Ajuste Ciclado'!O$5:O$47,'Ajuste Ciclado'!$C$5:$C$47,Balance!DU$4,'Ajuste Ciclado'!$B$5:$B$47,Balance!$B250)</f>
        <v>0</v>
      </c>
      <c r="DV250" s="98">
        <f>SUMIFS('Ajuste Ciclado'!D$5:D$47,'Ajuste Ciclado'!$C$5:$C$47,Balance!DV$4,'Ajuste Ciclado'!$B$5:$B$47,Balance!$B250)</f>
        <v>0</v>
      </c>
      <c r="DW250" s="99">
        <f>SUMIFS('Ajuste Ciclado'!E$5:E$47,'Ajuste Ciclado'!$C$5:$C$47,Balance!DW$4,'Ajuste Ciclado'!$B$5:$B$47,Balance!$B250)</f>
        <v>0</v>
      </c>
      <c r="DX250" s="99">
        <f>SUMIFS('Ajuste Ciclado'!F$5:F$47,'Ajuste Ciclado'!$C$5:$C$47,Balance!DX$4,'Ajuste Ciclado'!$B$5:$B$47,Balance!$B250)</f>
        <v>0</v>
      </c>
      <c r="DY250" s="99">
        <f>SUMIFS('Ajuste Ciclado'!G$5:G$47,'Ajuste Ciclado'!$C$5:$C$47,Balance!DY$4,'Ajuste Ciclado'!$B$5:$B$47,Balance!$B250)</f>
        <v>0</v>
      </c>
      <c r="DZ250" s="99">
        <f>SUMIFS('Ajuste Ciclado'!H$5:H$47,'Ajuste Ciclado'!$C$5:$C$47,Balance!DZ$4,'Ajuste Ciclado'!$B$5:$B$47,Balance!$B250)</f>
        <v>0</v>
      </c>
      <c r="EA250" s="99">
        <f>SUMIFS('Ajuste Ciclado'!I$5:I$47,'Ajuste Ciclado'!$C$5:$C$47,Balance!EA$4,'Ajuste Ciclado'!$B$5:$B$47,Balance!$B250)</f>
        <v>0</v>
      </c>
      <c r="EB250" s="99">
        <f>SUMIFS('Ajuste Ciclado'!J$5:J$47,'Ajuste Ciclado'!$C$5:$C$47,Balance!EB$4,'Ajuste Ciclado'!$B$5:$B$47,Balance!$B250)</f>
        <v>0</v>
      </c>
      <c r="EC250" s="99">
        <f>SUMIFS('Ajuste Ciclado'!K$5:K$47,'Ajuste Ciclado'!$C$5:$C$47,Balance!EC$4,'Ajuste Ciclado'!$B$5:$B$47,Balance!$B250)</f>
        <v>0</v>
      </c>
      <c r="ED250" s="99">
        <f>SUMIFS('Ajuste Ciclado'!L$5:L$47,'Ajuste Ciclado'!$C$5:$C$47,Balance!ED$4,'Ajuste Ciclado'!$B$5:$B$47,Balance!$B250)</f>
        <v>0</v>
      </c>
      <c r="EE250" s="99">
        <f>SUMIFS('Ajuste Ciclado'!M$5:M$47,'Ajuste Ciclado'!$C$5:$C$47,Balance!EE$4,'Ajuste Ciclado'!$B$5:$B$47,Balance!$B250)</f>
        <v>0</v>
      </c>
      <c r="EF250" s="99">
        <f>SUMIFS('Ajuste Ciclado'!N$5:N$47,'Ajuste Ciclado'!$C$5:$C$47,Balance!EF$4,'Ajuste Ciclado'!$B$5:$B$47,Balance!$B250)</f>
        <v>0</v>
      </c>
      <c r="EG250" s="100">
        <f>SUMIFS('Ajuste Ciclado'!O$5:O$47,'Ajuste Ciclado'!$C$5:$C$47,Balance!EG$4,'Ajuste Ciclado'!$B$5:$B$47,Balance!$B250)</f>
        <v>0</v>
      </c>
      <c r="EH250" s="98">
        <f>SUMIFS('Ajuste Ciclado'!D$5:D$47,'Ajuste Ciclado'!$C$5:$C$47,Balance!EH$4,'Ajuste Ciclado'!$B$5:$B$47,Balance!$B250)</f>
        <v>0</v>
      </c>
      <c r="EI250" s="99">
        <f>SUMIFS('Ajuste Ciclado'!E$5:E$47,'Ajuste Ciclado'!$C$5:$C$47,Balance!EI$4,'Ajuste Ciclado'!$B$5:$B$47,Balance!$B250)</f>
        <v>0</v>
      </c>
      <c r="EJ250" s="99">
        <f>SUMIFS('Ajuste Ciclado'!F$5:F$47,'Ajuste Ciclado'!$C$5:$C$47,Balance!EJ$4,'Ajuste Ciclado'!$B$5:$B$47,Balance!$B250)</f>
        <v>0</v>
      </c>
      <c r="EK250" s="99">
        <f>SUMIFS('Ajuste Ciclado'!G$5:G$47,'Ajuste Ciclado'!$C$5:$C$47,Balance!EK$4,'Ajuste Ciclado'!$B$5:$B$47,Balance!$B250)</f>
        <v>0</v>
      </c>
      <c r="EL250" s="99">
        <f>SUMIFS('Ajuste Ciclado'!H$5:H$47,'Ajuste Ciclado'!$C$5:$C$47,Balance!EL$4,'Ajuste Ciclado'!$B$5:$B$47,Balance!$B250)</f>
        <v>0</v>
      </c>
      <c r="EM250" s="99">
        <f>SUMIFS('Ajuste Ciclado'!I$5:I$47,'Ajuste Ciclado'!$C$5:$C$47,Balance!EM$4,'Ajuste Ciclado'!$B$5:$B$47,Balance!$B250)</f>
        <v>0</v>
      </c>
      <c r="EN250" s="99">
        <f>SUMIFS('Ajuste Ciclado'!J$5:J$47,'Ajuste Ciclado'!$C$5:$C$47,Balance!EN$4,'Ajuste Ciclado'!$B$5:$B$47,Balance!$B250)</f>
        <v>0</v>
      </c>
      <c r="EO250" s="99">
        <f>SUMIFS('Ajuste Ciclado'!K$5:K$47,'Ajuste Ciclado'!$C$5:$C$47,Balance!EO$4,'Ajuste Ciclado'!$B$5:$B$47,Balance!$B250)</f>
        <v>0</v>
      </c>
      <c r="EP250" s="99">
        <f>SUMIFS('Ajuste Ciclado'!L$5:L$47,'Ajuste Ciclado'!$C$5:$C$47,Balance!EP$4,'Ajuste Ciclado'!$B$5:$B$47,Balance!$B250)</f>
        <v>0</v>
      </c>
      <c r="EQ250" s="99">
        <f>SUMIFS('Ajuste Ciclado'!M$5:M$47,'Ajuste Ciclado'!$C$5:$C$47,Balance!EQ$4,'Ajuste Ciclado'!$B$5:$B$47,Balance!$B250)</f>
        <v>0</v>
      </c>
      <c r="ER250" s="99">
        <f>SUMIFS('Ajuste Ciclado'!N$5:N$47,'Ajuste Ciclado'!$C$5:$C$47,Balance!ER$4,'Ajuste Ciclado'!$B$5:$B$47,Balance!$B250)</f>
        <v>0</v>
      </c>
      <c r="ES250" s="100">
        <f>SUMIFS('Ajuste Ciclado'!O$5:O$47,'Ajuste Ciclado'!$C$5:$C$47,Balance!ES$4,'Ajuste Ciclado'!$B$5:$B$47,Balance!$B250)</f>
        <v>0</v>
      </c>
      <c r="ET250" s="84"/>
      <c r="EU250" s="12">
        <f t="shared" si="328"/>
        <v>3257.0700730909521</v>
      </c>
      <c r="EV250" s="13">
        <f t="shared" si="293"/>
        <v>6158.0142128292046</v>
      </c>
      <c r="EW250" s="13">
        <f t="shared" si="294"/>
        <v>1219.300278661696</v>
      </c>
      <c r="EX250" s="13">
        <f t="shared" si="295"/>
        <v>30065.976340145331</v>
      </c>
      <c r="EY250" s="13">
        <f t="shared" si="296"/>
        <v>57623.856965359329</v>
      </c>
      <c r="EZ250" s="13">
        <f t="shared" si="297"/>
        <v>53133.111040912852</v>
      </c>
      <c r="FA250" s="13">
        <f t="shared" si="298"/>
        <v>90648.027296669097</v>
      </c>
      <c r="FB250" s="13">
        <f t="shared" si="299"/>
        <v>51305.043258585763</v>
      </c>
      <c r="FC250" s="13">
        <f t="shared" si="300"/>
        <v>35938.837989985797</v>
      </c>
      <c r="FD250" s="13">
        <f t="shared" si="301"/>
        <v>9218.4990566676115</v>
      </c>
      <c r="FE250" s="13">
        <f t="shared" si="302"/>
        <v>6325.8584639440232</v>
      </c>
      <c r="FF250" s="14">
        <f t="shared" si="303"/>
        <v>14949.2467660356</v>
      </c>
      <c r="FG250" s="12">
        <f t="shared" si="304"/>
        <v>4505.3437057130786</v>
      </c>
      <c r="FH250" s="13">
        <f t="shared" si="305"/>
        <v>24770.97670814599</v>
      </c>
      <c r="FI250" s="13">
        <f t="shared" si="306"/>
        <v>13439.56022003553</v>
      </c>
      <c r="FJ250" s="13">
        <f t="shared" si="307"/>
        <v>15391.69764129961</v>
      </c>
      <c r="FK250" s="13">
        <f t="shared" si="308"/>
        <v>49321.889351673453</v>
      </c>
      <c r="FL250" s="13">
        <f t="shared" si="309"/>
        <v>96681.094395471489</v>
      </c>
      <c r="FM250" s="13">
        <f t="shared" si="310"/>
        <v>101209.7944466394</v>
      </c>
      <c r="FN250" s="13">
        <f t="shared" si="311"/>
        <v>96092.761348136322</v>
      </c>
      <c r="FO250" s="13">
        <f t="shared" si="312"/>
        <v>60221.147659053328</v>
      </c>
      <c r="FP250" s="13">
        <f t="shared" si="313"/>
        <v>22306.452283489911</v>
      </c>
      <c r="FQ250" s="13">
        <f t="shared" si="314"/>
        <v>14401.854970333679</v>
      </c>
      <c r="FR250" s="14">
        <f t="shared" si="315"/>
        <v>20622.71559141422</v>
      </c>
      <c r="FS250" s="12">
        <f t="shared" si="316"/>
        <v>3574.323137500081</v>
      </c>
      <c r="FT250" s="13">
        <f t="shared" si="317"/>
        <v>14871.756972997189</v>
      </c>
      <c r="FU250" s="13">
        <f t="shared" si="318"/>
        <v>12296.12542653683</v>
      </c>
      <c r="FV250" s="13">
        <f t="shared" si="319"/>
        <v>18378.063483113201</v>
      </c>
      <c r="FW250" s="13">
        <f t="shared" si="320"/>
        <v>16290.897721885231</v>
      </c>
      <c r="FX250" s="13">
        <f t="shared" si="321"/>
        <v>31797.569243311569</v>
      </c>
      <c r="FY250" s="13">
        <f t="shared" si="322"/>
        <v>110046.7822118358</v>
      </c>
      <c r="FZ250" s="13">
        <f t="shared" si="323"/>
        <v>99208.352363591155</v>
      </c>
      <c r="GA250" s="13">
        <f t="shared" si="324"/>
        <v>80857.817701426873</v>
      </c>
      <c r="GB250" s="13">
        <f t="shared" si="325"/>
        <v>52431.691840788299</v>
      </c>
      <c r="GC250" s="13">
        <f t="shared" si="326"/>
        <v>35301.276755759063</v>
      </c>
      <c r="GD250" s="14">
        <f t="shared" si="327"/>
        <v>20558.107505300821</v>
      </c>
      <c r="GE250" s="84"/>
      <c r="GF250" s="12">
        <f t="shared" si="329"/>
        <v>359842.84174288734</v>
      </c>
      <c r="GG250" s="13">
        <f t="shared" si="329"/>
        <v>518965.28832140611</v>
      </c>
      <c r="GH250" s="14">
        <f t="shared" si="329"/>
        <v>495612.7643640461</v>
      </c>
      <c r="GI250" s="6">
        <f t="shared" si="330"/>
        <v>1</v>
      </c>
      <c r="GJ250" s="12">
        <f t="shared" si="331"/>
        <v>0</v>
      </c>
      <c r="GK250" s="13">
        <f t="shared" si="332"/>
        <v>0</v>
      </c>
      <c r="GL250" s="14">
        <f t="shared" si="333"/>
        <v>0</v>
      </c>
      <c r="GM250" s="84"/>
      <c r="GN250" s="66">
        <f t="shared" si="334"/>
        <v>0</v>
      </c>
      <c r="GO250" s="84"/>
      <c r="GP250" s="63" t="str" cm="1">
        <f t="array" ref="GP250">INDEX($GF$4:$GH$4,1,GI250)</f>
        <v>Sample 1</v>
      </c>
      <c r="GQ250" s="12">
        <f t="shared" si="336"/>
        <v>1219.300278661696</v>
      </c>
      <c r="GR250" s="13">
        <f t="shared" si="336"/>
        <v>3257.0700730909521</v>
      </c>
      <c r="GS250" s="14">
        <f t="shared" si="336"/>
        <v>6158.0142128292046</v>
      </c>
      <c r="GT250" s="12">
        <f t="shared" si="337"/>
        <v>4505.3437057130786</v>
      </c>
      <c r="GU250" s="13">
        <f t="shared" si="337"/>
        <v>13439.56022003553</v>
      </c>
      <c r="GV250" s="14">
        <f t="shared" si="337"/>
        <v>14401.854970333679</v>
      </c>
      <c r="GW250" s="12">
        <f t="shared" si="338"/>
        <v>3574.323137500081</v>
      </c>
      <c r="GX250" s="13">
        <f t="shared" si="338"/>
        <v>12296.12542653683</v>
      </c>
      <c r="GY250" s="14">
        <f t="shared" si="338"/>
        <v>14871.756972997189</v>
      </c>
      <c r="GZ250" s="84" t="str">
        <f t="shared" si="339"/>
        <v>Sample 1</v>
      </c>
      <c r="HA250" s="12">
        <f t="shared" si="335"/>
        <v>0</v>
      </c>
      <c r="HB250" s="13">
        <f t="shared" si="335"/>
        <v>0</v>
      </c>
      <c r="HC250" s="14">
        <f t="shared" si="335"/>
        <v>0</v>
      </c>
      <c r="HD250" s="6">
        <f t="shared" si="340"/>
        <v>0</v>
      </c>
      <c r="HE250" s="84" t="str">
        <f t="shared" si="341"/>
        <v>Ok</v>
      </c>
    </row>
    <row r="251" spans="2:213" hidden="1" x14ac:dyDescent="0.3">
      <c r="B251" s="84" t="s">
        <v>237</v>
      </c>
      <c r="C251" s="12">
        <f>SUMIFS(Inyecciones!$E$2:$E$14185,Inyecciones!$A$2:$A$14185,Balance!C$4,Inyecciones!$B$2:$B$14185,Balance!$B251,Inyecciones!$C$2:$C$14185,Balance!C$5)</f>
        <v>9612.2230766601115</v>
      </c>
      <c r="D251" s="13">
        <f>SUMIFS(Inyecciones!$E$2:$E$14185,Inyecciones!$A$2:$A$14185,Balance!D$4,Inyecciones!$B$2:$B$14185,Balance!$B251,Inyecciones!$C$2:$C$14185,Balance!D$5)</f>
        <v>6689.3458666959496</v>
      </c>
      <c r="E251" s="13">
        <f>SUMIFS(Inyecciones!$E$2:$E$14185,Inyecciones!$A$2:$A$14185,Balance!E$4,Inyecciones!$B$2:$B$14185,Balance!$B251,Inyecciones!$C$2:$C$14185,Balance!E$5)</f>
        <v>7297.9287081519087</v>
      </c>
      <c r="F251" s="13">
        <f>SUMIFS(Inyecciones!$E$2:$E$14185,Inyecciones!$A$2:$A$14185,Balance!F$4,Inyecciones!$B$2:$B$14185,Balance!$B251,Inyecciones!$C$2:$C$14185,Balance!F$5)</f>
        <v>8302.396667003597</v>
      </c>
      <c r="G251" s="13">
        <f>SUMIFS(Inyecciones!$E$2:$E$14185,Inyecciones!$A$2:$A$14185,Balance!G$4,Inyecciones!$B$2:$B$14185,Balance!$B251,Inyecciones!$C$2:$C$14185,Balance!G$5)</f>
        <v>7458.8716483178341</v>
      </c>
      <c r="H251" s="13">
        <f>SUMIFS(Inyecciones!$E$2:$E$14185,Inyecciones!$A$2:$A$14185,Balance!H$4,Inyecciones!$B$2:$B$14185,Balance!$B251,Inyecciones!$C$2:$C$14185,Balance!H$5)</f>
        <v>14788.736132513181</v>
      </c>
      <c r="I251" s="13">
        <f>SUMIFS(Inyecciones!$E$2:$E$14185,Inyecciones!$A$2:$A$14185,Balance!I$4,Inyecciones!$B$2:$B$14185,Balance!$B251,Inyecciones!$C$2:$C$14185,Balance!I$5)</f>
        <v>6797.2647407559007</v>
      </c>
      <c r="J251" s="13">
        <f>SUMIFS(Inyecciones!$E$2:$E$14185,Inyecciones!$A$2:$A$14185,Balance!J$4,Inyecciones!$B$2:$B$14185,Balance!$B251,Inyecciones!$C$2:$C$14185,Balance!J$5)</f>
        <v>4256.5277002763469</v>
      </c>
      <c r="K251" s="13">
        <f>SUMIFS(Inyecciones!$E$2:$E$14185,Inyecciones!$A$2:$A$14185,Balance!K$4,Inyecciones!$B$2:$B$14185,Balance!$B251,Inyecciones!$C$2:$C$14185,Balance!K$5)</f>
        <v>3407.6385778136628</v>
      </c>
      <c r="L251" s="13">
        <f>SUMIFS(Inyecciones!$E$2:$E$14185,Inyecciones!$A$2:$A$14185,Balance!L$4,Inyecciones!$B$2:$B$14185,Balance!$B251,Inyecciones!$C$2:$C$14185,Balance!L$5)</f>
        <v>3438.3437985548539</v>
      </c>
      <c r="M251" s="13">
        <f>SUMIFS(Inyecciones!$E$2:$E$14185,Inyecciones!$A$2:$A$14185,Balance!M$4,Inyecciones!$B$2:$B$14185,Balance!$B251,Inyecciones!$C$2:$C$14185,Balance!M$5)</f>
        <v>4175.154816018462</v>
      </c>
      <c r="N251" s="14">
        <f>SUMIFS(Inyecciones!$E$2:$E$14185,Inyecciones!$A$2:$A$14185,Balance!N$4,Inyecciones!$B$2:$B$14185,Balance!$B251,Inyecciones!$C$2:$C$14185,Balance!N$5)</f>
        <v>4223.8926269659996</v>
      </c>
      <c r="O251" s="12">
        <f>SUMIFS(Inyecciones!$E$2:$E$14185,Inyecciones!$A$2:$A$14185,Balance!O$4,Inyecciones!$B$2:$B$14185,Balance!$B251,Inyecciones!$C$2:$C$14185,Balance!O$5)</f>
        <v>9646.5856217891942</v>
      </c>
      <c r="P251" s="13">
        <f>SUMIFS(Inyecciones!$E$2:$E$14185,Inyecciones!$A$2:$A$14185,Balance!P$4,Inyecciones!$B$2:$B$14185,Balance!$B251,Inyecciones!$C$2:$C$14185,Balance!P$5)</f>
        <v>6692.336515219582</v>
      </c>
      <c r="Q251" s="13">
        <f>SUMIFS(Inyecciones!$E$2:$E$14185,Inyecciones!$A$2:$A$14185,Balance!Q$4,Inyecciones!$B$2:$B$14185,Balance!$B251,Inyecciones!$C$2:$C$14185,Balance!Q$5)</f>
        <v>7388.0035091960826</v>
      </c>
      <c r="R251" s="13">
        <f>SUMIFS(Inyecciones!$E$2:$E$14185,Inyecciones!$A$2:$A$14185,Balance!R$4,Inyecciones!$B$2:$B$14185,Balance!$B251,Inyecciones!$C$2:$C$14185,Balance!R$5)</f>
        <v>8410.5268579946896</v>
      </c>
      <c r="S251" s="13">
        <f>SUMIFS(Inyecciones!$E$2:$E$14185,Inyecciones!$A$2:$A$14185,Balance!S$4,Inyecciones!$B$2:$B$14185,Balance!$B251,Inyecciones!$C$2:$C$14185,Balance!S$5)</f>
        <v>7504.4987293412851</v>
      </c>
      <c r="T251" s="13">
        <f>SUMIFS(Inyecciones!$E$2:$E$14185,Inyecciones!$A$2:$A$14185,Balance!T$4,Inyecciones!$B$2:$B$14185,Balance!$B251,Inyecciones!$C$2:$C$14185,Balance!T$5)</f>
        <v>14923.577588918641</v>
      </c>
      <c r="U251" s="13">
        <f>SUMIFS(Inyecciones!$E$2:$E$14185,Inyecciones!$A$2:$A$14185,Balance!U$4,Inyecciones!$B$2:$B$14185,Balance!$B251,Inyecciones!$C$2:$C$14185,Balance!U$5)</f>
        <v>6899.0148197851704</v>
      </c>
      <c r="V251" s="13">
        <f>SUMIFS(Inyecciones!$E$2:$E$14185,Inyecciones!$A$2:$A$14185,Balance!V$4,Inyecciones!$B$2:$B$14185,Balance!$B251,Inyecciones!$C$2:$C$14185,Balance!V$5)</f>
        <v>4216.7726621829815</v>
      </c>
      <c r="W251" s="13">
        <f>SUMIFS(Inyecciones!$E$2:$E$14185,Inyecciones!$A$2:$A$14185,Balance!W$4,Inyecciones!$B$2:$B$14185,Balance!$B251,Inyecciones!$C$2:$C$14185,Balance!W$5)</f>
        <v>3427.9497204905342</v>
      </c>
      <c r="X251" s="13">
        <f>SUMIFS(Inyecciones!$E$2:$E$14185,Inyecciones!$A$2:$A$14185,Balance!X$4,Inyecciones!$B$2:$B$14185,Balance!$B251,Inyecciones!$C$2:$C$14185,Balance!X$5)</f>
        <v>3868.339137283846</v>
      </c>
      <c r="Y251" s="13">
        <f>SUMIFS(Inyecciones!$E$2:$E$14185,Inyecciones!$A$2:$A$14185,Balance!Y$4,Inyecciones!$B$2:$B$14185,Balance!$B251,Inyecciones!$C$2:$C$14185,Balance!Y$5)</f>
        <v>4441.9578620723596</v>
      </c>
      <c r="Z251" s="14">
        <f>SUMIFS(Inyecciones!$E$2:$E$14185,Inyecciones!$A$2:$A$14185,Balance!Z$4,Inyecciones!$B$2:$B$14185,Balance!$B251,Inyecciones!$C$2:$C$14185,Balance!Z$5)</f>
        <v>4934.1473047300897</v>
      </c>
      <c r="AA251" s="12">
        <f>SUMIFS(Inyecciones!$E$2:$E$14185,Inyecciones!$A$2:$A$14185,Balance!AA$4,Inyecciones!$B$2:$B$14185,Balance!$B251,Inyecciones!$C$2:$C$14185,Balance!AA$5)</f>
        <v>9651.2937048963922</v>
      </c>
      <c r="AB251" s="13">
        <f>SUMIFS(Inyecciones!$E$2:$E$14185,Inyecciones!$A$2:$A$14185,Balance!AB$4,Inyecciones!$B$2:$B$14185,Balance!$B251,Inyecciones!$C$2:$C$14185,Balance!AB$5)</f>
        <v>6690.6526496555134</v>
      </c>
      <c r="AC251" s="13">
        <f>SUMIFS(Inyecciones!$E$2:$E$14185,Inyecciones!$A$2:$A$14185,Balance!AC$4,Inyecciones!$B$2:$B$14185,Balance!$B251,Inyecciones!$C$2:$C$14185,Balance!AC$5)</f>
        <v>7383.6273929579684</v>
      </c>
      <c r="AD251" s="13">
        <f>SUMIFS(Inyecciones!$E$2:$E$14185,Inyecciones!$A$2:$A$14185,Balance!AD$4,Inyecciones!$B$2:$B$14185,Balance!$B251,Inyecciones!$C$2:$C$14185,Balance!AD$5)</f>
        <v>8358.8506746797466</v>
      </c>
      <c r="AE251" s="13">
        <f>SUMIFS(Inyecciones!$E$2:$E$14185,Inyecciones!$A$2:$A$14185,Balance!AE$4,Inyecciones!$B$2:$B$14185,Balance!$B251,Inyecciones!$C$2:$C$14185,Balance!AE$5)</f>
        <v>7912.5086961638062</v>
      </c>
      <c r="AF251" s="13">
        <f>SUMIFS(Inyecciones!$E$2:$E$14185,Inyecciones!$A$2:$A$14185,Balance!AF$4,Inyecciones!$B$2:$B$14185,Balance!$B251,Inyecciones!$C$2:$C$14185,Balance!AF$5)</f>
        <v>15750.684091304751</v>
      </c>
      <c r="AG251" s="13">
        <f>SUMIFS(Inyecciones!$E$2:$E$14185,Inyecciones!$A$2:$A$14185,Balance!AG$4,Inyecciones!$B$2:$B$14185,Balance!$B251,Inyecciones!$C$2:$C$14185,Balance!AG$5)</f>
        <v>7059.2960162637046</v>
      </c>
      <c r="AH251" s="13">
        <f>SUMIFS(Inyecciones!$E$2:$E$14185,Inyecciones!$A$2:$A$14185,Balance!AH$4,Inyecciones!$B$2:$B$14185,Balance!$B251,Inyecciones!$C$2:$C$14185,Balance!AH$5)</f>
        <v>4377.2986835032661</v>
      </c>
      <c r="AI251" s="13">
        <f>SUMIFS(Inyecciones!$E$2:$E$14185,Inyecciones!$A$2:$A$14185,Balance!AI$4,Inyecciones!$B$2:$B$14185,Balance!$B251,Inyecciones!$C$2:$C$14185,Balance!AI$5)</f>
        <v>3489.5543779156128</v>
      </c>
      <c r="AJ251" s="13">
        <f>SUMIFS(Inyecciones!$E$2:$E$14185,Inyecciones!$A$2:$A$14185,Balance!AJ$4,Inyecciones!$B$2:$B$14185,Balance!$B251,Inyecciones!$C$2:$C$14185,Balance!AJ$5)</f>
        <v>5135.4466751387718</v>
      </c>
      <c r="AK251" s="13">
        <f>SUMIFS(Inyecciones!$E$2:$E$14185,Inyecciones!$A$2:$A$14185,Balance!AK$4,Inyecciones!$B$2:$B$14185,Balance!$B251,Inyecciones!$C$2:$C$14185,Balance!AK$5)</f>
        <v>4741.8715371761464</v>
      </c>
      <c r="AL251" s="14">
        <f>SUMIFS(Inyecciones!$E$2:$E$14185,Inyecciones!$A$2:$A$14185,Balance!AL$4,Inyecciones!$B$2:$B$14185,Balance!$B251,Inyecciones!$C$2:$C$14185,Balance!AL$5)</f>
        <v>5499.9718619389396</v>
      </c>
      <c r="AM251" s="13"/>
      <c r="AN251" s="12">
        <f>SUMIFS('Retiro Mensual'!$E$2:$E$2629,'Retiro Mensual'!$A$2:$A$2629,AN$4,'Retiro Mensual'!$B$2:$B$2629,$B251,'Retiro Mensual'!$C$2:$C$2629,AN$5)</f>
        <v>0</v>
      </c>
      <c r="AO251" s="13">
        <f>SUMIFS('Retiro Mensual'!$E$2:$E$2629,'Retiro Mensual'!$A$2:$A$2629,AO$4,'Retiro Mensual'!$B$2:$B$2629,$B251,'Retiro Mensual'!$C$2:$C$2629,AO$5)</f>
        <v>0</v>
      </c>
      <c r="AP251" s="13">
        <f>SUMIFS('Retiro Mensual'!$E$2:$E$2629,'Retiro Mensual'!$A$2:$A$2629,AP$4,'Retiro Mensual'!$B$2:$B$2629,$B251,'Retiro Mensual'!$C$2:$C$2629,AP$5)</f>
        <v>0</v>
      </c>
      <c r="AQ251" s="13">
        <f>SUMIFS('Retiro Mensual'!$E$2:$E$2629,'Retiro Mensual'!$A$2:$A$2629,AQ$4,'Retiro Mensual'!$B$2:$B$2629,$B251,'Retiro Mensual'!$C$2:$C$2629,AQ$5)</f>
        <v>0</v>
      </c>
      <c r="AR251" s="13">
        <f>SUMIFS('Retiro Mensual'!$E$2:$E$2629,'Retiro Mensual'!$A$2:$A$2629,AR$4,'Retiro Mensual'!$B$2:$B$2629,$B251,'Retiro Mensual'!$C$2:$C$2629,AR$5)</f>
        <v>0</v>
      </c>
      <c r="AS251" s="13">
        <f>SUMIFS('Retiro Mensual'!$E$2:$E$2629,'Retiro Mensual'!$A$2:$A$2629,AS$4,'Retiro Mensual'!$B$2:$B$2629,$B251,'Retiro Mensual'!$C$2:$C$2629,AS$5)</f>
        <v>0</v>
      </c>
      <c r="AT251" s="13">
        <f>SUMIFS('Retiro Mensual'!$E$2:$E$2629,'Retiro Mensual'!$A$2:$A$2629,AT$4,'Retiro Mensual'!$B$2:$B$2629,$B251,'Retiro Mensual'!$C$2:$C$2629,AT$5)</f>
        <v>0</v>
      </c>
      <c r="AU251" s="13">
        <f>SUMIFS('Retiro Mensual'!$E$2:$E$2629,'Retiro Mensual'!$A$2:$A$2629,AU$4,'Retiro Mensual'!$B$2:$B$2629,$B251,'Retiro Mensual'!$C$2:$C$2629,AU$5)</f>
        <v>0</v>
      </c>
      <c r="AV251" s="13">
        <f>SUMIFS('Retiro Mensual'!$E$2:$E$2629,'Retiro Mensual'!$A$2:$A$2629,AV$4,'Retiro Mensual'!$B$2:$B$2629,$B251,'Retiro Mensual'!$C$2:$C$2629,AV$5)</f>
        <v>0</v>
      </c>
      <c r="AW251" s="13">
        <f>SUMIFS('Retiro Mensual'!$E$2:$E$2629,'Retiro Mensual'!$A$2:$A$2629,AW$4,'Retiro Mensual'!$B$2:$B$2629,$B251,'Retiro Mensual'!$C$2:$C$2629,AW$5)</f>
        <v>0</v>
      </c>
      <c r="AX251" s="13">
        <f>SUMIFS('Retiro Mensual'!$E$2:$E$2629,'Retiro Mensual'!$A$2:$A$2629,AX$4,'Retiro Mensual'!$B$2:$B$2629,$B251,'Retiro Mensual'!$C$2:$C$2629,AX$5)</f>
        <v>0</v>
      </c>
      <c r="AY251" s="14">
        <f>SUMIFS('Retiro Mensual'!$E$2:$E$2629,'Retiro Mensual'!$A$2:$A$2629,AY$4,'Retiro Mensual'!$B$2:$B$2629,$B251,'Retiro Mensual'!$C$2:$C$2629,AY$5)</f>
        <v>0</v>
      </c>
      <c r="AZ251" s="12">
        <f>SUMIFS('Retiro Mensual'!$E$2:$E$2629,'Retiro Mensual'!$A$2:$A$2629,AZ$4,'Retiro Mensual'!$B$2:$B$2629,$B251,'Retiro Mensual'!$C$2:$C$2629,AZ$5)</f>
        <v>0</v>
      </c>
      <c r="BA251" s="13">
        <f>SUMIFS('Retiro Mensual'!$E$2:$E$2629,'Retiro Mensual'!$A$2:$A$2629,BA$4,'Retiro Mensual'!$B$2:$B$2629,$B251,'Retiro Mensual'!$C$2:$C$2629,BA$5)</f>
        <v>0</v>
      </c>
      <c r="BB251" s="13">
        <f>SUMIFS('Retiro Mensual'!$E$2:$E$2629,'Retiro Mensual'!$A$2:$A$2629,BB$4,'Retiro Mensual'!$B$2:$B$2629,$B251,'Retiro Mensual'!$C$2:$C$2629,BB$5)</f>
        <v>0</v>
      </c>
      <c r="BC251" s="13">
        <f>SUMIFS('Retiro Mensual'!$E$2:$E$2629,'Retiro Mensual'!$A$2:$A$2629,BC$4,'Retiro Mensual'!$B$2:$B$2629,$B251,'Retiro Mensual'!$C$2:$C$2629,BC$5)</f>
        <v>0</v>
      </c>
      <c r="BD251" s="13">
        <f>SUMIFS('Retiro Mensual'!$E$2:$E$2629,'Retiro Mensual'!$A$2:$A$2629,BD$4,'Retiro Mensual'!$B$2:$B$2629,$B251,'Retiro Mensual'!$C$2:$C$2629,BD$5)</f>
        <v>0</v>
      </c>
      <c r="BE251" s="13">
        <f>SUMIFS('Retiro Mensual'!$E$2:$E$2629,'Retiro Mensual'!$A$2:$A$2629,BE$4,'Retiro Mensual'!$B$2:$B$2629,$B251,'Retiro Mensual'!$C$2:$C$2629,BE$5)</f>
        <v>0</v>
      </c>
      <c r="BF251" s="13">
        <f>SUMIFS('Retiro Mensual'!$E$2:$E$2629,'Retiro Mensual'!$A$2:$A$2629,BF$4,'Retiro Mensual'!$B$2:$B$2629,$B251,'Retiro Mensual'!$C$2:$C$2629,BF$5)</f>
        <v>0</v>
      </c>
      <c r="BG251" s="13">
        <f>SUMIFS('Retiro Mensual'!$E$2:$E$2629,'Retiro Mensual'!$A$2:$A$2629,BG$4,'Retiro Mensual'!$B$2:$B$2629,$B251,'Retiro Mensual'!$C$2:$C$2629,BG$5)</f>
        <v>0</v>
      </c>
      <c r="BH251" s="13">
        <f>SUMIFS('Retiro Mensual'!$E$2:$E$2629,'Retiro Mensual'!$A$2:$A$2629,BH$4,'Retiro Mensual'!$B$2:$B$2629,$B251,'Retiro Mensual'!$C$2:$C$2629,BH$5)</f>
        <v>0</v>
      </c>
      <c r="BI251" s="13">
        <f>SUMIFS('Retiro Mensual'!$E$2:$E$2629,'Retiro Mensual'!$A$2:$A$2629,BI$4,'Retiro Mensual'!$B$2:$B$2629,$B251,'Retiro Mensual'!$C$2:$C$2629,BI$5)</f>
        <v>0</v>
      </c>
      <c r="BJ251" s="13">
        <f>SUMIFS('Retiro Mensual'!$E$2:$E$2629,'Retiro Mensual'!$A$2:$A$2629,BJ$4,'Retiro Mensual'!$B$2:$B$2629,$B251,'Retiro Mensual'!$C$2:$C$2629,BJ$5)</f>
        <v>0</v>
      </c>
      <c r="BK251" s="14">
        <f>SUMIFS('Retiro Mensual'!$E$2:$E$2629,'Retiro Mensual'!$A$2:$A$2629,BK$4,'Retiro Mensual'!$B$2:$B$2629,$B251,'Retiro Mensual'!$C$2:$C$2629,BK$5)</f>
        <v>0</v>
      </c>
      <c r="BL251" s="12">
        <f>SUMIFS('Retiro Mensual'!$E$2:$E$2629,'Retiro Mensual'!$A$2:$A$2629,BL$4,'Retiro Mensual'!$B$2:$B$2629,$B251,'Retiro Mensual'!$C$2:$C$2629,BL$5)</f>
        <v>0</v>
      </c>
      <c r="BM251" s="13">
        <f>SUMIFS('Retiro Mensual'!$E$2:$E$2629,'Retiro Mensual'!$A$2:$A$2629,BM$4,'Retiro Mensual'!$B$2:$B$2629,$B251,'Retiro Mensual'!$C$2:$C$2629,BM$5)</f>
        <v>0</v>
      </c>
      <c r="BN251" s="13">
        <f>SUMIFS('Retiro Mensual'!$E$2:$E$2629,'Retiro Mensual'!$A$2:$A$2629,BN$4,'Retiro Mensual'!$B$2:$B$2629,$B251,'Retiro Mensual'!$C$2:$C$2629,BN$5)</f>
        <v>0</v>
      </c>
      <c r="BO251" s="13">
        <f>SUMIFS('Retiro Mensual'!$E$2:$E$2629,'Retiro Mensual'!$A$2:$A$2629,BO$4,'Retiro Mensual'!$B$2:$B$2629,$B251,'Retiro Mensual'!$C$2:$C$2629,BO$5)</f>
        <v>0</v>
      </c>
      <c r="BP251" s="13">
        <f>SUMIFS('Retiro Mensual'!$E$2:$E$2629,'Retiro Mensual'!$A$2:$A$2629,BP$4,'Retiro Mensual'!$B$2:$B$2629,$B251,'Retiro Mensual'!$C$2:$C$2629,BP$5)</f>
        <v>0</v>
      </c>
      <c r="BQ251" s="13">
        <f>SUMIFS('Retiro Mensual'!$E$2:$E$2629,'Retiro Mensual'!$A$2:$A$2629,BQ$4,'Retiro Mensual'!$B$2:$B$2629,$B251,'Retiro Mensual'!$C$2:$C$2629,BQ$5)</f>
        <v>0</v>
      </c>
      <c r="BR251" s="13">
        <f>SUMIFS('Retiro Mensual'!$E$2:$E$2629,'Retiro Mensual'!$A$2:$A$2629,BR$4,'Retiro Mensual'!$B$2:$B$2629,$B251,'Retiro Mensual'!$C$2:$C$2629,BR$5)</f>
        <v>0</v>
      </c>
      <c r="BS251" s="13">
        <f>SUMIFS('Retiro Mensual'!$E$2:$E$2629,'Retiro Mensual'!$A$2:$A$2629,BS$4,'Retiro Mensual'!$B$2:$B$2629,$B251,'Retiro Mensual'!$C$2:$C$2629,BS$5)</f>
        <v>0</v>
      </c>
      <c r="BT251" s="13">
        <f>SUMIFS('Retiro Mensual'!$E$2:$E$2629,'Retiro Mensual'!$A$2:$A$2629,BT$4,'Retiro Mensual'!$B$2:$B$2629,$B251,'Retiro Mensual'!$C$2:$C$2629,BT$5)</f>
        <v>0</v>
      </c>
      <c r="BU251" s="13">
        <f>SUMIFS('Retiro Mensual'!$E$2:$E$2629,'Retiro Mensual'!$A$2:$A$2629,BU$4,'Retiro Mensual'!$B$2:$B$2629,$B251,'Retiro Mensual'!$C$2:$C$2629,BU$5)</f>
        <v>0</v>
      </c>
      <c r="BV251" s="13">
        <f>SUMIFS('Retiro Mensual'!$E$2:$E$2629,'Retiro Mensual'!$A$2:$A$2629,BV$4,'Retiro Mensual'!$B$2:$B$2629,$B251,'Retiro Mensual'!$C$2:$C$2629,BV$5)</f>
        <v>0</v>
      </c>
      <c r="BW251" s="14">
        <f>SUMIFS('Retiro Mensual'!$E$2:$E$2629,'Retiro Mensual'!$A$2:$A$2629,BW$4,'Retiro Mensual'!$B$2:$B$2629,$B251,'Retiro Mensual'!$C$2:$C$2629,BW$5)</f>
        <v>0</v>
      </c>
      <c r="BX251" s="13"/>
      <c r="BY251" s="12">
        <f>SUMIFS('Compra Ventas'!$E$2:$E$2700,'Compra Ventas'!$A$2:$A$2700,BY$4,'Compra Ventas'!$B$2:$B$2700,$B251,'Compra Ventas'!$C$2:$C$2700,BY$5)</f>
        <v>0</v>
      </c>
      <c r="BZ251" s="13">
        <f>SUMIFS('Compra Ventas'!$E$2:$E$2700,'Compra Ventas'!$A$2:$A$2700,BZ$4,'Compra Ventas'!$B$2:$B$2700,$B251,'Compra Ventas'!$C$2:$C$2700,BZ$5)</f>
        <v>0</v>
      </c>
      <c r="CA251" s="13">
        <f>SUMIFS('Compra Ventas'!$E$2:$E$2700,'Compra Ventas'!$A$2:$A$2700,CA$4,'Compra Ventas'!$B$2:$B$2700,$B251,'Compra Ventas'!$C$2:$C$2700,CA$5)</f>
        <v>0</v>
      </c>
      <c r="CB251" s="13">
        <f>SUMIFS('Compra Ventas'!$E$2:$E$2700,'Compra Ventas'!$A$2:$A$2700,CB$4,'Compra Ventas'!$B$2:$B$2700,$B251,'Compra Ventas'!$C$2:$C$2700,CB$5)</f>
        <v>0</v>
      </c>
      <c r="CC251" s="13">
        <f>SUMIFS('Compra Ventas'!$E$2:$E$2700,'Compra Ventas'!$A$2:$A$2700,CC$4,'Compra Ventas'!$B$2:$B$2700,$B251,'Compra Ventas'!$C$2:$C$2700,CC$5)</f>
        <v>0</v>
      </c>
      <c r="CD251" s="13">
        <f>SUMIFS('Compra Ventas'!$E$2:$E$2700,'Compra Ventas'!$A$2:$A$2700,CD$4,'Compra Ventas'!$B$2:$B$2700,$B251,'Compra Ventas'!$C$2:$C$2700,CD$5)</f>
        <v>0</v>
      </c>
      <c r="CE251" s="13">
        <f>SUMIFS('Compra Ventas'!$E$2:$E$2700,'Compra Ventas'!$A$2:$A$2700,CE$4,'Compra Ventas'!$B$2:$B$2700,$B251,'Compra Ventas'!$C$2:$C$2700,CE$5)</f>
        <v>0</v>
      </c>
      <c r="CF251" s="13">
        <f>SUMIFS('Compra Ventas'!$E$2:$E$2700,'Compra Ventas'!$A$2:$A$2700,CF$4,'Compra Ventas'!$B$2:$B$2700,$B251,'Compra Ventas'!$C$2:$C$2700,CF$5)</f>
        <v>0</v>
      </c>
      <c r="CG251" s="13">
        <f>SUMIFS('Compra Ventas'!$E$2:$E$2700,'Compra Ventas'!$A$2:$A$2700,CG$4,'Compra Ventas'!$B$2:$B$2700,$B251,'Compra Ventas'!$C$2:$C$2700,CG$5)</f>
        <v>0</v>
      </c>
      <c r="CH251" s="13">
        <f>SUMIFS('Compra Ventas'!$E$2:$E$2700,'Compra Ventas'!$A$2:$A$2700,CH$4,'Compra Ventas'!$B$2:$B$2700,$B251,'Compra Ventas'!$C$2:$C$2700,CH$5)</f>
        <v>0</v>
      </c>
      <c r="CI251" s="13">
        <f>SUMIFS('Compra Ventas'!$E$2:$E$2700,'Compra Ventas'!$A$2:$A$2700,CI$4,'Compra Ventas'!$B$2:$B$2700,$B251,'Compra Ventas'!$C$2:$C$2700,CI$5)</f>
        <v>0</v>
      </c>
      <c r="CJ251" s="14">
        <f>SUMIFS('Compra Ventas'!$E$2:$E$2700,'Compra Ventas'!$A$2:$A$2700,CJ$4,'Compra Ventas'!$B$2:$B$2700,$B251,'Compra Ventas'!$C$2:$C$2700,CJ$5)</f>
        <v>0</v>
      </c>
      <c r="CK251" s="12">
        <f>SUMIFS('Compra Ventas'!$E$2:$E$2700,'Compra Ventas'!$A$2:$A$2700,CK$4,'Compra Ventas'!$B$2:$B$2700,$B251,'Compra Ventas'!$C$2:$C$2700,CK$5)</f>
        <v>0</v>
      </c>
      <c r="CL251" s="13">
        <f>SUMIFS('Compra Ventas'!$E$2:$E$2700,'Compra Ventas'!$A$2:$A$2700,CL$4,'Compra Ventas'!$B$2:$B$2700,$B251,'Compra Ventas'!$C$2:$C$2700,CL$5)</f>
        <v>0</v>
      </c>
      <c r="CM251" s="13">
        <f>SUMIFS('Compra Ventas'!$E$2:$E$2700,'Compra Ventas'!$A$2:$A$2700,CM$4,'Compra Ventas'!$B$2:$B$2700,$B251,'Compra Ventas'!$C$2:$C$2700,CM$5)</f>
        <v>0</v>
      </c>
      <c r="CN251" s="13">
        <f>SUMIFS('Compra Ventas'!$E$2:$E$2700,'Compra Ventas'!$A$2:$A$2700,CN$4,'Compra Ventas'!$B$2:$B$2700,$B251,'Compra Ventas'!$C$2:$C$2700,CN$5)</f>
        <v>0</v>
      </c>
      <c r="CO251" s="13">
        <f>SUMIFS('Compra Ventas'!$E$2:$E$2700,'Compra Ventas'!$A$2:$A$2700,CO$4,'Compra Ventas'!$B$2:$B$2700,$B251,'Compra Ventas'!$C$2:$C$2700,CO$5)</f>
        <v>0</v>
      </c>
      <c r="CP251" s="13">
        <f>SUMIFS('Compra Ventas'!$E$2:$E$2700,'Compra Ventas'!$A$2:$A$2700,CP$4,'Compra Ventas'!$B$2:$B$2700,$B251,'Compra Ventas'!$C$2:$C$2700,CP$5)</f>
        <v>0</v>
      </c>
      <c r="CQ251" s="13">
        <f>SUMIFS('Compra Ventas'!$E$2:$E$2700,'Compra Ventas'!$A$2:$A$2700,CQ$4,'Compra Ventas'!$B$2:$B$2700,$B251,'Compra Ventas'!$C$2:$C$2700,CQ$5)</f>
        <v>0</v>
      </c>
      <c r="CR251" s="13">
        <f>SUMIFS('Compra Ventas'!$E$2:$E$2700,'Compra Ventas'!$A$2:$A$2700,CR$4,'Compra Ventas'!$B$2:$B$2700,$B251,'Compra Ventas'!$C$2:$C$2700,CR$5)</f>
        <v>0</v>
      </c>
      <c r="CS251" s="13">
        <f>SUMIFS('Compra Ventas'!$E$2:$E$2700,'Compra Ventas'!$A$2:$A$2700,CS$4,'Compra Ventas'!$B$2:$B$2700,$B251,'Compra Ventas'!$C$2:$C$2700,CS$5)</f>
        <v>0</v>
      </c>
      <c r="CT251" s="13">
        <f>SUMIFS('Compra Ventas'!$E$2:$E$2700,'Compra Ventas'!$A$2:$A$2700,CT$4,'Compra Ventas'!$B$2:$B$2700,$B251,'Compra Ventas'!$C$2:$C$2700,CT$5)</f>
        <v>0</v>
      </c>
      <c r="CU251" s="13">
        <f>SUMIFS('Compra Ventas'!$E$2:$E$2700,'Compra Ventas'!$A$2:$A$2700,CU$4,'Compra Ventas'!$B$2:$B$2700,$B251,'Compra Ventas'!$C$2:$C$2700,CU$5)</f>
        <v>0</v>
      </c>
      <c r="CV251" s="14">
        <f>SUMIFS('Compra Ventas'!$E$2:$E$2700,'Compra Ventas'!$A$2:$A$2700,CV$4,'Compra Ventas'!$B$2:$B$2700,$B251,'Compra Ventas'!$C$2:$C$2700,CV$5)</f>
        <v>0</v>
      </c>
      <c r="CW251" s="12">
        <f>SUMIFS('Compra Ventas'!$E$2:$E$2700,'Compra Ventas'!$A$2:$A$2700,CW$4,'Compra Ventas'!$B$2:$B$2700,$B251,'Compra Ventas'!$C$2:$C$2700,CW$5)</f>
        <v>0</v>
      </c>
      <c r="CX251" s="13">
        <f>SUMIFS('Compra Ventas'!$E$2:$E$2700,'Compra Ventas'!$A$2:$A$2700,CX$4,'Compra Ventas'!$B$2:$B$2700,$B251,'Compra Ventas'!$C$2:$C$2700,CX$5)</f>
        <v>0</v>
      </c>
      <c r="CY251" s="13">
        <f>SUMIFS('Compra Ventas'!$E$2:$E$2700,'Compra Ventas'!$A$2:$A$2700,CY$4,'Compra Ventas'!$B$2:$B$2700,$B251,'Compra Ventas'!$C$2:$C$2700,CY$5)</f>
        <v>0</v>
      </c>
      <c r="CZ251" s="13">
        <f>SUMIFS('Compra Ventas'!$E$2:$E$2700,'Compra Ventas'!$A$2:$A$2700,CZ$4,'Compra Ventas'!$B$2:$B$2700,$B251,'Compra Ventas'!$C$2:$C$2700,CZ$5)</f>
        <v>0</v>
      </c>
      <c r="DA251" s="13">
        <f>SUMIFS('Compra Ventas'!$E$2:$E$2700,'Compra Ventas'!$A$2:$A$2700,DA$4,'Compra Ventas'!$B$2:$B$2700,$B251,'Compra Ventas'!$C$2:$C$2700,DA$5)</f>
        <v>0</v>
      </c>
      <c r="DB251" s="13">
        <f>SUMIFS('Compra Ventas'!$E$2:$E$2700,'Compra Ventas'!$A$2:$A$2700,DB$4,'Compra Ventas'!$B$2:$B$2700,$B251,'Compra Ventas'!$C$2:$C$2700,DB$5)</f>
        <v>0</v>
      </c>
      <c r="DC251" s="13">
        <f>SUMIFS('Compra Ventas'!$E$2:$E$2700,'Compra Ventas'!$A$2:$A$2700,DC$4,'Compra Ventas'!$B$2:$B$2700,$B251,'Compra Ventas'!$C$2:$C$2700,DC$5)</f>
        <v>0</v>
      </c>
      <c r="DD251" s="13">
        <f>SUMIFS('Compra Ventas'!$E$2:$E$2700,'Compra Ventas'!$A$2:$A$2700,DD$4,'Compra Ventas'!$B$2:$B$2700,$B251,'Compra Ventas'!$C$2:$C$2700,DD$5)</f>
        <v>0</v>
      </c>
      <c r="DE251" s="13">
        <f>SUMIFS('Compra Ventas'!$E$2:$E$2700,'Compra Ventas'!$A$2:$A$2700,DE$4,'Compra Ventas'!$B$2:$B$2700,$B251,'Compra Ventas'!$C$2:$C$2700,DE$5)</f>
        <v>0</v>
      </c>
      <c r="DF251" s="13">
        <f>SUMIFS('Compra Ventas'!$E$2:$E$2700,'Compra Ventas'!$A$2:$A$2700,DF$4,'Compra Ventas'!$B$2:$B$2700,$B251,'Compra Ventas'!$C$2:$C$2700,DF$5)</f>
        <v>0</v>
      </c>
      <c r="DG251" s="13">
        <f>SUMIFS('Compra Ventas'!$E$2:$E$2700,'Compra Ventas'!$A$2:$A$2700,DG$4,'Compra Ventas'!$B$2:$B$2700,$B251,'Compra Ventas'!$C$2:$C$2700,DG$5)</f>
        <v>0</v>
      </c>
      <c r="DH251" s="14">
        <f>SUMIFS('Compra Ventas'!$E$2:$E$2700,'Compra Ventas'!$A$2:$A$2700,DH$4,'Compra Ventas'!$B$2:$B$2700,$B251,'Compra Ventas'!$C$2:$C$2700,DH$5)</f>
        <v>0</v>
      </c>
      <c r="DI251" s="84"/>
      <c r="DJ251" s="98">
        <f>SUMIFS('Ajuste Ciclado'!D$5:D$47,'Ajuste Ciclado'!$C$5:$C$47,Balance!DJ$4,'Ajuste Ciclado'!$B$5:$B$47,Balance!$B251)</f>
        <v>0</v>
      </c>
      <c r="DK251" s="99">
        <f>SUMIFS('Ajuste Ciclado'!E$5:E$47,'Ajuste Ciclado'!$C$5:$C$47,Balance!DK$4,'Ajuste Ciclado'!$B$5:$B$47,Balance!$B251)</f>
        <v>0</v>
      </c>
      <c r="DL251" s="99">
        <f>SUMIFS('Ajuste Ciclado'!F$5:F$47,'Ajuste Ciclado'!$C$5:$C$47,Balance!DL$4,'Ajuste Ciclado'!$B$5:$B$47,Balance!$B251)</f>
        <v>0</v>
      </c>
      <c r="DM251" s="99">
        <f>SUMIFS('Ajuste Ciclado'!G$5:G$47,'Ajuste Ciclado'!$C$5:$C$47,Balance!DM$4,'Ajuste Ciclado'!$B$5:$B$47,Balance!$B251)</f>
        <v>0</v>
      </c>
      <c r="DN251" s="99">
        <f>SUMIFS('Ajuste Ciclado'!H$5:H$47,'Ajuste Ciclado'!$C$5:$C$47,Balance!DN$4,'Ajuste Ciclado'!$B$5:$B$47,Balance!$B251)</f>
        <v>0</v>
      </c>
      <c r="DO251" s="99">
        <f>SUMIFS('Ajuste Ciclado'!I$5:I$47,'Ajuste Ciclado'!$C$5:$C$47,Balance!DO$4,'Ajuste Ciclado'!$B$5:$B$47,Balance!$B251)</f>
        <v>0</v>
      </c>
      <c r="DP251" s="99">
        <f>SUMIFS('Ajuste Ciclado'!J$5:J$47,'Ajuste Ciclado'!$C$5:$C$47,Balance!DP$4,'Ajuste Ciclado'!$B$5:$B$47,Balance!$B251)</f>
        <v>0</v>
      </c>
      <c r="DQ251" s="99">
        <f>SUMIFS('Ajuste Ciclado'!K$5:K$47,'Ajuste Ciclado'!$C$5:$C$47,Balance!DQ$4,'Ajuste Ciclado'!$B$5:$B$47,Balance!$B251)</f>
        <v>0</v>
      </c>
      <c r="DR251" s="99">
        <f>SUMIFS('Ajuste Ciclado'!L$5:L$47,'Ajuste Ciclado'!$C$5:$C$47,Balance!DR$4,'Ajuste Ciclado'!$B$5:$B$47,Balance!$B251)</f>
        <v>0</v>
      </c>
      <c r="DS251" s="99">
        <f>SUMIFS('Ajuste Ciclado'!M$5:M$47,'Ajuste Ciclado'!$C$5:$C$47,Balance!DS$4,'Ajuste Ciclado'!$B$5:$B$47,Balance!$B251)</f>
        <v>0</v>
      </c>
      <c r="DT251" s="99">
        <f>SUMIFS('Ajuste Ciclado'!N$5:N$47,'Ajuste Ciclado'!$C$5:$C$47,Balance!DT$4,'Ajuste Ciclado'!$B$5:$B$47,Balance!$B251)</f>
        <v>0</v>
      </c>
      <c r="DU251" s="100">
        <f>SUMIFS('Ajuste Ciclado'!O$5:O$47,'Ajuste Ciclado'!$C$5:$C$47,Balance!DU$4,'Ajuste Ciclado'!$B$5:$B$47,Balance!$B251)</f>
        <v>0</v>
      </c>
      <c r="DV251" s="98">
        <f>SUMIFS('Ajuste Ciclado'!D$5:D$47,'Ajuste Ciclado'!$C$5:$C$47,Balance!DV$4,'Ajuste Ciclado'!$B$5:$B$47,Balance!$B251)</f>
        <v>0</v>
      </c>
      <c r="DW251" s="99">
        <f>SUMIFS('Ajuste Ciclado'!E$5:E$47,'Ajuste Ciclado'!$C$5:$C$47,Balance!DW$4,'Ajuste Ciclado'!$B$5:$B$47,Balance!$B251)</f>
        <v>0</v>
      </c>
      <c r="DX251" s="99">
        <f>SUMIFS('Ajuste Ciclado'!F$5:F$47,'Ajuste Ciclado'!$C$5:$C$47,Balance!DX$4,'Ajuste Ciclado'!$B$5:$B$47,Balance!$B251)</f>
        <v>0</v>
      </c>
      <c r="DY251" s="99">
        <f>SUMIFS('Ajuste Ciclado'!G$5:G$47,'Ajuste Ciclado'!$C$5:$C$47,Balance!DY$4,'Ajuste Ciclado'!$B$5:$B$47,Balance!$B251)</f>
        <v>0</v>
      </c>
      <c r="DZ251" s="99">
        <f>SUMIFS('Ajuste Ciclado'!H$5:H$47,'Ajuste Ciclado'!$C$5:$C$47,Balance!DZ$4,'Ajuste Ciclado'!$B$5:$B$47,Balance!$B251)</f>
        <v>0</v>
      </c>
      <c r="EA251" s="99">
        <f>SUMIFS('Ajuste Ciclado'!I$5:I$47,'Ajuste Ciclado'!$C$5:$C$47,Balance!EA$4,'Ajuste Ciclado'!$B$5:$B$47,Balance!$B251)</f>
        <v>0</v>
      </c>
      <c r="EB251" s="99">
        <f>SUMIFS('Ajuste Ciclado'!J$5:J$47,'Ajuste Ciclado'!$C$5:$C$47,Balance!EB$4,'Ajuste Ciclado'!$B$5:$B$47,Balance!$B251)</f>
        <v>0</v>
      </c>
      <c r="EC251" s="99">
        <f>SUMIFS('Ajuste Ciclado'!K$5:K$47,'Ajuste Ciclado'!$C$5:$C$47,Balance!EC$4,'Ajuste Ciclado'!$B$5:$B$47,Balance!$B251)</f>
        <v>0</v>
      </c>
      <c r="ED251" s="99">
        <f>SUMIFS('Ajuste Ciclado'!L$5:L$47,'Ajuste Ciclado'!$C$5:$C$47,Balance!ED$4,'Ajuste Ciclado'!$B$5:$B$47,Balance!$B251)</f>
        <v>0</v>
      </c>
      <c r="EE251" s="99">
        <f>SUMIFS('Ajuste Ciclado'!M$5:M$47,'Ajuste Ciclado'!$C$5:$C$47,Balance!EE$4,'Ajuste Ciclado'!$B$5:$B$47,Balance!$B251)</f>
        <v>0</v>
      </c>
      <c r="EF251" s="99">
        <f>SUMIFS('Ajuste Ciclado'!N$5:N$47,'Ajuste Ciclado'!$C$5:$C$47,Balance!EF$4,'Ajuste Ciclado'!$B$5:$B$47,Balance!$B251)</f>
        <v>0</v>
      </c>
      <c r="EG251" s="100">
        <f>SUMIFS('Ajuste Ciclado'!O$5:O$47,'Ajuste Ciclado'!$C$5:$C$47,Balance!EG$4,'Ajuste Ciclado'!$B$5:$B$47,Balance!$B251)</f>
        <v>0</v>
      </c>
      <c r="EH251" s="98">
        <f>SUMIFS('Ajuste Ciclado'!D$5:D$47,'Ajuste Ciclado'!$C$5:$C$47,Balance!EH$4,'Ajuste Ciclado'!$B$5:$B$47,Balance!$B251)</f>
        <v>0</v>
      </c>
      <c r="EI251" s="99">
        <f>SUMIFS('Ajuste Ciclado'!E$5:E$47,'Ajuste Ciclado'!$C$5:$C$47,Balance!EI$4,'Ajuste Ciclado'!$B$5:$B$47,Balance!$B251)</f>
        <v>0</v>
      </c>
      <c r="EJ251" s="99">
        <f>SUMIFS('Ajuste Ciclado'!F$5:F$47,'Ajuste Ciclado'!$C$5:$C$47,Balance!EJ$4,'Ajuste Ciclado'!$B$5:$B$47,Balance!$B251)</f>
        <v>0</v>
      </c>
      <c r="EK251" s="99">
        <f>SUMIFS('Ajuste Ciclado'!G$5:G$47,'Ajuste Ciclado'!$C$5:$C$47,Balance!EK$4,'Ajuste Ciclado'!$B$5:$B$47,Balance!$B251)</f>
        <v>0</v>
      </c>
      <c r="EL251" s="99">
        <f>SUMIFS('Ajuste Ciclado'!H$5:H$47,'Ajuste Ciclado'!$C$5:$C$47,Balance!EL$4,'Ajuste Ciclado'!$B$5:$B$47,Balance!$B251)</f>
        <v>0</v>
      </c>
      <c r="EM251" s="99">
        <f>SUMIFS('Ajuste Ciclado'!I$5:I$47,'Ajuste Ciclado'!$C$5:$C$47,Balance!EM$4,'Ajuste Ciclado'!$B$5:$B$47,Balance!$B251)</f>
        <v>0</v>
      </c>
      <c r="EN251" s="99">
        <f>SUMIFS('Ajuste Ciclado'!J$5:J$47,'Ajuste Ciclado'!$C$5:$C$47,Balance!EN$4,'Ajuste Ciclado'!$B$5:$B$47,Balance!$B251)</f>
        <v>0</v>
      </c>
      <c r="EO251" s="99">
        <f>SUMIFS('Ajuste Ciclado'!K$5:K$47,'Ajuste Ciclado'!$C$5:$C$47,Balance!EO$4,'Ajuste Ciclado'!$B$5:$B$47,Balance!$B251)</f>
        <v>0</v>
      </c>
      <c r="EP251" s="99">
        <f>SUMIFS('Ajuste Ciclado'!L$5:L$47,'Ajuste Ciclado'!$C$5:$C$47,Balance!EP$4,'Ajuste Ciclado'!$B$5:$B$47,Balance!$B251)</f>
        <v>0</v>
      </c>
      <c r="EQ251" s="99">
        <f>SUMIFS('Ajuste Ciclado'!M$5:M$47,'Ajuste Ciclado'!$C$5:$C$47,Balance!EQ$4,'Ajuste Ciclado'!$B$5:$B$47,Balance!$B251)</f>
        <v>0</v>
      </c>
      <c r="ER251" s="99">
        <f>SUMIFS('Ajuste Ciclado'!N$5:N$47,'Ajuste Ciclado'!$C$5:$C$47,Balance!ER$4,'Ajuste Ciclado'!$B$5:$B$47,Balance!$B251)</f>
        <v>0</v>
      </c>
      <c r="ES251" s="100">
        <f>SUMIFS('Ajuste Ciclado'!O$5:O$47,'Ajuste Ciclado'!$C$5:$C$47,Balance!ES$4,'Ajuste Ciclado'!$B$5:$B$47,Balance!$B251)</f>
        <v>0</v>
      </c>
      <c r="ET251" s="84"/>
      <c r="EU251" s="12">
        <f t="shared" si="328"/>
        <v>9612.2230766601115</v>
      </c>
      <c r="EV251" s="13">
        <f t="shared" si="293"/>
        <v>6689.3458666959496</v>
      </c>
      <c r="EW251" s="13">
        <f t="shared" si="294"/>
        <v>7297.9287081519087</v>
      </c>
      <c r="EX251" s="13">
        <f t="shared" si="295"/>
        <v>8302.396667003597</v>
      </c>
      <c r="EY251" s="13">
        <f t="shared" si="296"/>
        <v>7458.8716483178341</v>
      </c>
      <c r="EZ251" s="13">
        <f t="shared" si="297"/>
        <v>14788.736132513181</v>
      </c>
      <c r="FA251" s="13">
        <f t="shared" si="298"/>
        <v>6797.2647407559007</v>
      </c>
      <c r="FB251" s="13">
        <f t="shared" si="299"/>
        <v>4256.5277002763469</v>
      </c>
      <c r="FC251" s="13">
        <f t="shared" si="300"/>
        <v>3407.6385778136628</v>
      </c>
      <c r="FD251" s="13">
        <f t="shared" si="301"/>
        <v>3438.3437985548539</v>
      </c>
      <c r="FE251" s="13">
        <f t="shared" si="302"/>
        <v>4175.154816018462</v>
      </c>
      <c r="FF251" s="14">
        <f t="shared" si="303"/>
        <v>4223.8926269659996</v>
      </c>
      <c r="FG251" s="12">
        <f t="shared" si="304"/>
        <v>9646.5856217891942</v>
      </c>
      <c r="FH251" s="13">
        <f t="shared" si="305"/>
        <v>6692.336515219582</v>
      </c>
      <c r="FI251" s="13">
        <f t="shared" si="306"/>
        <v>7388.0035091960826</v>
      </c>
      <c r="FJ251" s="13">
        <f t="shared" si="307"/>
        <v>8410.5268579946896</v>
      </c>
      <c r="FK251" s="13">
        <f t="shared" si="308"/>
        <v>7504.4987293412851</v>
      </c>
      <c r="FL251" s="13">
        <f t="shared" si="309"/>
        <v>14923.577588918641</v>
      </c>
      <c r="FM251" s="13">
        <f t="shared" si="310"/>
        <v>6899.0148197851704</v>
      </c>
      <c r="FN251" s="13">
        <f t="shared" si="311"/>
        <v>4216.7726621829815</v>
      </c>
      <c r="FO251" s="13">
        <f t="shared" si="312"/>
        <v>3427.9497204905342</v>
      </c>
      <c r="FP251" s="13">
        <f t="shared" si="313"/>
        <v>3868.339137283846</v>
      </c>
      <c r="FQ251" s="13">
        <f t="shared" si="314"/>
        <v>4441.9578620723596</v>
      </c>
      <c r="FR251" s="14">
        <f t="shared" si="315"/>
        <v>4934.1473047300897</v>
      </c>
      <c r="FS251" s="12">
        <f t="shared" si="316"/>
        <v>9651.2937048963922</v>
      </c>
      <c r="FT251" s="13">
        <f t="shared" si="317"/>
        <v>6690.6526496555134</v>
      </c>
      <c r="FU251" s="13">
        <f t="shared" si="318"/>
        <v>7383.6273929579684</v>
      </c>
      <c r="FV251" s="13">
        <f t="shared" si="319"/>
        <v>8358.8506746797466</v>
      </c>
      <c r="FW251" s="13">
        <f t="shared" si="320"/>
        <v>7912.5086961638062</v>
      </c>
      <c r="FX251" s="13">
        <f t="shared" si="321"/>
        <v>15750.684091304751</v>
      </c>
      <c r="FY251" s="13">
        <f t="shared" si="322"/>
        <v>7059.2960162637046</v>
      </c>
      <c r="FZ251" s="13">
        <f t="shared" si="323"/>
        <v>4377.2986835032661</v>
      </c>
      <c r="GA251" s="13">
        <f t="shared" si="324"/>
        <v>3489.5543779156128</v>
      </c>
      <c r="GB251" s="13">
        <f t="shared" si="325"/>
        <v>5135.4466751387718</v>
      </c>
      <c r="GC251" s="13">
        <f t="shared" si="326"/>
        <v>4741.8715371761464</v>
      </c>
      <c r="GD251" s="14">
        <f t="shared" si="327"/>
        <v>5499.9718619389396</v>
      </c>
      <c r="GE251" s="84"/>
      <c r="GF251" s="12">
        <f t="shared" si="329"/>
        <v>80448.324359727805</v>
      </c>
      <c r="GG251" s="13">
        <f t="shared" si="329"/>
        <v>82353.710329004476</v>
      </c>
      <c r="GH251" s="14">
        <f t="shared" si="329"/>
        <v>86051.05636159463</v>
      </c>
      <c r="GI251" s="6">
        <f t="shared" si="330"/>
        <v>1</v>
      </c>
      <c r="GJ251" s="12">
        <f t="shared" si="331"/>
        <v>0</v>
      </c>
      <c r="GK251" s="13">
        <f t="shared" si="332"/>
        <v>0</v>
      </c>
      <c r="GL251" s="14">
        <f t="shared" si="333"/>
        <v>0</v>
      </c>
      <c r="GM251" s="84"/>
      <c r="GN251" s="66">
        <f t="shared" si="334"/>
        <v>0</v>
      </c>
      <c r="GO251" s="84"/>
      <c r="GP251" s="63" t="str" cm="1">
        <f t="array" ref="GP251">INDEX($GF$4:$GH$4,1,GI251)</f>
        <v>Sample 1</v>
      </c>
      <c r="GQ251" s="12">
        <f t="shared" si="336"/>
        <v>3407.6385778136628</v>
      </c>
      <c r="GR251" s="13">
        <f t="shared" si="336"/>
        <v>3438.3437985548539</v>
      </c>
      <c r="GS251" s="14">
        <f t="shared" si="336"/>
        <v>4175.154816018462</v>
      </c>
      <c r="GT251" s="12">
        <f t="shared" si="337"/>
        <v>3427.9497204905342</v>
      </c>
      <c r="GU251" s="13">
        <f t="shared" si="337"/>
        <v>3868.339137283846</v>
      </c>
      <c r="GV251" s="14">
        <f t="shared" si="337"/>
        <v>4216.7726621829815</v>
      </c>
      <c r="GW251" s="12">
        <f t="shared" si="338"/>
        <v>3489.5543779156128</v>
      </c>
      <c r="GX251" s="13">
        <f t="shared" si="338"/>
        <v>4377.2986835032661</v>
      </c>
      <c r="GY251" s="14">
        <f t="shared" si="338"/>
        <v>4741.8715371761464</v>
      </c>
      <c r="GZ251" s="84" t="str">
        <f t="shared" si="339"/>
        <v>Sample 1</v>
      </c>
      <c r="HA251" s="12">
        <f t="shared" si="335"/>
        <v>0</v>
      </c>
      <c r="HB251" s="13">
        <f t="shared" si="335"/>
        <v>0</v>
      </c>
      <c r="HC251" s="14">
        <f t="shared" si="335"/>
        <v>0</v>
      </c>
      <c r="HD251" s="6">
        <f t="shared" si="340"/>
        <v>0</v>
      </c>
      <c r="HE251" s="84" t="str">
        <f t="shared" si="341"/>
        <v>Ok</v>
      </c>
    </row>
    <row r="252" spans="2:213" hidden="1" x14ac:dyDescent="0.3">
      <c r="B252" s="84" t="s">
        <v>236</v>
      </c>
      <c r="C252" s="12">
        <f>SUMIFS(Inyecciones!$E$2:$E$14185,Inyecciones!$A$2:$A$14185,Balance!C$4,Inyecciones!$B$2:$B$14185,Balance!$B252,Inyecciones!$C$2:$C$14185,Balance!C$5)</f>
        <v>46252.445243501294</v>
      </c>
      <c r="D252" s="13">
        <f>SUMIFS(Inyecciones!$E$2:$E$14185,Inyecciones!$A$2:$A$14185,Balance!D$4,Inyecciones!$B$2:$B$14185,Balance!$B252,Inyecciones!$C$2:$C$14185,Balance!D$5)</f>
        <v>24027.753368985679</v>
      </c>
      <c r="E252" s="13">
        <f>SUMIFS(Inyecciones!$E$2:$E$14185,Inyecciones!$A$2:$A$14185,Balance!E$4,Inyecciones!$B$2:$B$14185,Balance!$B252,Inyecciones!$C$2:$C$14185,Balance!E$5)</f>
        <v>30478.479074962179</v>
      </c>
      <c r="F252" s="13">
        <f>SUMIFS(Inyecciones!$E$2:$E$14185,Inyecciones!$A$2:$A$14185,Balance!F$4,Inyecciones!$B$2:$B$14185,Balance!$B252,Inyecciones!$C$2:$C$14185,Balance!F$5)</f>
        <v>20927.05905222267</v>
      </c>
      <c r="G252" s="13">
        <f>SUMIFS(Inyecciones!$E$2:$E$14185,Inyecciones!$A$2:$A$14185,Balance!G$4,Inyecciones!$B$2:$B$14185,Balance!$B252,Inyecciones!$C$2:$C$14185,Balance!G$5)</f>
        <v>18057.595543690972</v>
      </c>
      <c r="H252" s="13">
        <f>SUMIFS(Inyecciones!$E$2:$E$14185,Inyecciones!$A$2:$A$14185,Balance!H$4,Inyecciones!$B$2:$B$14185,Balance!$B252,Inyecciones!$C$2:$C$14185,Balance!H$5)</f>
        <v>14701.371338408209</v>
      </c>
      <c r="I252" s="13">
        <f>SUMIFS(Inyecciones!$E$2:$E$14185,Inyecciones!$A$2:$A$14185,Balance!I$4,Inyecciones!$B$2:$B$14185,Balance!$B252,Inyecciones!$C$2:$C$14185,Balance!I$5)</f>
        <v>18963.398151019519</v>
      </c>
      <c r="J252" s="13">
        <f>SUMIFS(Inyecciones!$E$2:$E$14185,Inyecciones!$A$2:$A$14185,Balance!J$4,Inyecciones!$B$2:$B$14185,Balance!$B252,Inyecciones!$C$2:$C$14185,Balance!J$5)</f>
        <v>23772.963353159939</v>
      </c>
      <c r="K252" s="13">
        <f>SUMIFS(Inyecciones!$E$2:$E$14185,Inyecciones!$A$2:$A$14185,Balance!K$4,Inyecciones!$B$2:$B$14185,Balance!$B252,Inyecciones!$C$2:$C$14185,Balance!K$5)</f>
        <v>26685.598335619259</v>
      </c>
      <c r="L252" s="13">
        <f>SUMIFS(Inyecciones!$E$2:$E$14185,Inyecciones!$A$2:$A$14185,Balance!L$4,Inyecciones!$B$2:$B$14185,Balance!$B252,Inyecciones!$C$2:$C$14185,Balance!L$5)</f>
        <v>7289.605759259317</v>
      </c>
      <c r="M252" s="13">
        <f>SUMIFS(Inyecciones!$E$2:$E$14185,Inyecciones!$A$2:$A$14185,Balance!M$4,Inyecciones!$B$2:$B$14185,Balance!$B252,Inyecciones!$C$2:$C$14185,Balance!M$5)</f>
        <v>4154.3469976702609</v>
      </c>
      <c r="N252" s="14">
        <f>SUMIFS(Inyecciones!$E$2:$E$14185,Inyecciones!$A$2:$A$14185,Balance!N$4,Inyecciones!$B$2:$B$14185,Balance!$B252,Inyecciones!$C$2:$C$14185,Balance!N$5)</f>
        <v>5789.564182113787</v>
      </c>
      <c r="O252" s="12">
        <f>SUMIFS(Inyecciones!$E$2:$E$14185,Inyecciones!$A$2:$A$14185,Balance!O$4,Inyecciones!$B$2:$B$14185,Balance!$B252,Inyecciones!$C$2:$C$14185,Balance!O$5)</f>
        <v>46327.247704150272</v>
      </c>
      <c r="P252" s="13">
        <f>SUMIFS(Inyecciones!$E$2:$E$14185,Inyecciones!$A$2:$A$14185,Balance!P$4,Inyecciones!$B$2:$B$14185,Balance!$B252,Inyecciones!$C$2:$C$14185,Balance!P$5)</f>
        <v>24059.15035585485</v>
      </c>
      <c r="Q252" s="13">
        <f>SUMIFS(Inyecciones!$E$2:$E$14185,Inyecciones!$A$2:$A$14185,Balance!Q$4,Inyecciones!$B$2:$B$14185,Balance!$B252,Inyecciones!$C$2:$C$14185,Balance!Q$5)</f>
        <v>30740.253929369199</v>
      </c>
      <c r="R252" s="13">
        <f>SUMIFS(Inyecciones!$E$2:$E$14185,Inyecciones!$A$2:$A$14185,Balance!R$4,Inyecciones!$B$2:$B$14185,Balance!$B252,Inyecciones!$C$2:$C$14185,Balance!R$5)</f>
        <v>22059.25286519462</v>
      </c>
      <c r="S252" s="13">
        <f>SUMIFS(Inyecciones!$E$2:$E$14185,Inyecciones!$A$2:$A$14185,Balance!S$4,Inyecciones!$B$2:$B$14185,Balance!$B252,Inyecciones!$C$2:$C$14185,Balance!S$5)</f>
        <v>17995.601758041779</v>
      </c>
      <c r="T252" s="13">
        <f>SUMIFS(Inyecciones!$E$2:$E$14185,Inyecciones!$A$2:$A$14185,Balance!T$4,Inyecciones!$B$2:$B$14185,Balance!$B252,Inyecciones!$C$2:$C$14185,Balance!T$5)</f>
        <v>14697.511356880101</v>
      </c>
      <c r="U252" s="13">
        <f>SUMIFS(Inyecciones!$E$2:$E$14185,Inyecciones!$A$2:$A$14185,Balance!U$4,Inyecciones!$B$2:$B$14185,Balance!$B252,Inyecciones!$C$2:$C$14185,Balance!U$5)</f>
        <v>19469.132505959409</v>
      </c>
      <c r="V252" s="13">
        <f>SUMIFS(Inyecciones!$E$2:$E$14185,Inyecciones!$A$2:$A$14185,Balance!V$4,Inyecciones!$B$2:$B$14185,Balance!$B252,Inyecciones!$C$2:$C$14185,Balance!V$5)</f>
        <v>23917.292507381011</v>
      </c>
      <c r="W252" s="13">
        <f>SUMIFS(Inyecciones!$E$2:$E$14185,Inyecciones!$A$2:$A$14185,Balance!W$4,Inyecciones!$B$2:$B$14185,Balance!$B252,Inyecciones!$C$2:$C$14185,Balance!W$5)</f>
        <v>26964.429771800449</v>
      </c>
      <c r="X252" s="13">
        <f>SUMIFS(Inyecciones!$E$2:$E$14185,Inyecciones!$A$2:$A$14185,Balance!X$4,Inyecciones!$B$2:$B$14185,Balance!$B252,Inyecciones!$C$2:$C$14185,Balance!X$5)</f>
        <v>10511.81342687488</v>
      </c>
      <c r="Y252" s="13">
        <f>SUMIFS(Inyecciones!$E$2:$E$14185,Inyecciones!$A$2:$A$14185,Balance!Y$4,Inyecciones!$B$2:$B$14185,Balance!$B252,Inyecciones!$C$2:$C$14185,Balance!Y$5)</f>
        <v>15213.032141981481</v>
      </c>
      <c r="Z252" s="14">
        <f>SUMIFS(Inyecciones!$E$2:$E$14185,Inyecciones!$A$2:$A$14185,Balance!Z$4,Inyecciones!$B$2:$B$14185,Balance!$B252,Inyecciones!$C$2:$C$14185,Balance!Z$5)</f>
        <v>17393.178711237189</v>
      </c>
      <c r="AA252" s="12">
        <f>SUMIFS(Inyecciones!$E$2:$E$14185,Inyecciones!$A$2:$A$14185,Balance!AA$4,Inyecciones!$B$2:$B$14185,Balance!$B252,Inyecciones!$C$2:$C$14185,Balance!AA$5)</f>
        <v>46344.862532553372</v>
      </c>
      <c r="AB252" s="13">
        <f>SUMIFS(Inyecciones!$E$2:$E$14185,Inyecciones!$A$2:$A$14185,Balance!AB$4,Inyecciones!$B$2:$B$14185,Balance!$B252,Inyecciones!$C$2:$C$14185,Balance!AB$5)</f>
        <v>24066.933870140929</v>
      </c>
      <c r="AC252" s="13">
        <f>SUMIFS(Inyecciones!$E$2:$E$14185,Inyecciones!$A$2:$A$14185,Balance!AC$4,Inyecciones!$B$2:$B$14185,Balance!$B252,Inyecciones!$C$2:$C$14185,Balance!AC$5)</f>
        <v>30639.238258310361</v>
      </c>
      <c r="AD252" s="13">
        <f>SUMIFS(Inyecciones!$E$2:$E$14185,Inyecciones!$A$2:$A$14185,Balance!AD$4,Inyecciones!$B$2:$B$14185,Balance!$B252,Inyecciones!$C$2:$C$14185,Balance!AD$5)</f>
        <v>21923.232142716599</v>
      </c>
      <c r="AE252" s="13">
        <f>SUMIFS(Inyecciones!$E$2:$E$14185,Inyecciones!$A$2:$A$14185,Balance!AE$4,Inyecciones!$B$2:$B$14185,Balance!$B252,Inyecciones!$C$2:$C$14185,Balance!AE$5)</f>
        <v>18310.076838392659</v>
      </c>
      <c r="AF252" s="13">
        <f>SUMIFS(Inyecciones!$E$2:$E$14185,Inyecciones!$A$2:$A$14185,Balance!AF$4,Inyecciones!$B$2:$B$14185,Balance!$B252,Inyecciones!$C$2:$C$14185,Balance!AF$5)</f>
        <v>15273.808513807</v>
      </c>
      <c r="AG252" s="13">
        <f>SUMIFS(Inyecciones!$E$2:$E$14185,Inyecciones!$A$2:$A$14185,Balance!AG$4,Inyecciones!$B$2:$B$14185,Balance!$B252,Inyecciones!$C$2:$C$14185,Balance!AG$5)</f>
        <v>20641.87947397662</v>
      </c>
      <c r="AH252" s="13">
        <f>SUMIFS(Inyecciones!$E$2:$E$14185,Inyecciones!$A$2:$A$14185,Balance!AH$4,Inyecciones!$B$2:$B$14185,Balance!$B252,Inyecciones!$C$2:$C$14185,Balance!AH$5)</f>
        <v>25969.62563972333</v>
      </c>
      <c r="AI252" s="13">
        <f>SUMIFS(Inyecciones!$E$2:$E$14185,Inyecciones!$A$2:$A$14185,Balance!AI$4,Inyecciones!$B$2:$B$14185,Balance!$B252,Inyecciones!$C$2:$C$14185,Balance!AI$5)</f>
        <v>28695.88246102765</v>
      </c>
      <c r="AJ252" s="13">
        <f>SUMIFS(Inyecciones!$E$2:$E$14185,Inyecciones!$A$2:$A$14185,Balance!AJ$4,Inyecciones!$B$2:$B$14185,Balance!$B252,Inyecciones!$C$2:$C$14185,Balance!AJ$5)</f>
        <v>22462.747816249092</v>
      </c>
      <c r="AK252" s="13">
        <f>SUMIFS(Inyecciones!$E$2:$E$14185,Inyecciones!$A$2:$A$14185,Balance!AK$4,Inyecciones!$B$2:$B$14185,Balance!$B252,Inyecciones!$C$2:$C$14185,Balance!AK$5)</f>
        <v>28800.29242970407</v>
      </c>
      <c r="AL252" s="14">
        <f>SUMIFS(Inyecciones!$E$2:$E$14185,Inyecciones!$A$2:$A$14185,Balance!AL$4,Inyecciones!$B$2:$B$14185,Balance!$B252,Inyecciones!$C$2:$C$14185,Balance!AL$5)</f>
        <v>26496.459691868211</v>
      </c>
      <c r="AM252" s="13"/>
      <c r="AN252" s="12">
        <f>SUMIFS('Retiro Mensual'!$E$2:$E$2629,'Retiro Mensual'!$A$2:$A$2629,AN$4,'Retiro Mensual'!$B$2:$B$2629,$B252,'Retiro Mensual'!$C$2:$C$2629,AN$5)</f>
        <v>0</v>
      </c>
      <c r="AO252" s="13">
        <f>SUMIFS('Retiro Mensual'!$E$2:$E$2629,'Retiro Mensual'!$A$2:$A$2629,AO$4,'Retiro Mensual'!$B$2:$B$2629,$B252,'Retiro Mensual'!$C$2:$C$2629,AO$5)</f>
        <v>0</v>
      </c>
      <c r="AP252" s="13">
        <f>SUMIFS('Retiro Mensual'!$E$2:$E$2629,'Retiro Mensual'!$A$2:$A$2629,AP$4,'Retiro Mensual'!$B$2:$B$2629,$B252,'Retiro Mensual'!$C$2:$C$2629,AP$5)</f>
        <v>0</v>
      </c>
      <c r="AQ252" s="13">
        <f>SUMIFS('Retiro Mensual'!$E$2:$E$2629,'Retiro Mensual'!$A$2:$A$2629,AQ$4,'Retiro Mensual'!$B$2:$B$2629,$B252,'Retiro Mensual'!$C$2:$C$2629,AQ$5)</f>
        <v>0</v>
      </c>
      <c r="AR252" s="13">
        <f>SUMIFS('Retiro Mensual'!$E$2:$E$2629,'Retiro Mensual'!$A$2:$A$2629,AR$4,'Retiro Mensual'!$B$2:$B$2629,$B252,'Retiro Mensual'!$C$2:$C$2629,AR$5)</f>
        <v>0</v>
      </c>
      <c r="AS252" s="13">
        <f>SUMIFS('Retiro Mensual'!$E$2:$E$2629,'Retiro Mensual'!$A$2:$A$2629,AS$4,'Retiro Mensual'!$B$2:$B$2629,$B252,'Retiro Mensual'!$C$2:$C$2629,AS$5)</f>
        <v>0</v>
      </c>
      <c r="AT252" s="13">
        <f>SUMIFS('Retiro Mensual'!$E$2:$E$2629,'Retiro Mensual'!$A$2:$A$2629,AT$4,'Retiro Mensual'!$B$2:$B$2629,$B252,'Retiro Mensual'!$C$2:$C$2629,AT$5)</f>
        <v>0</v>
      </c>
      <c r="AU252" s="13">
        <f>SUMIFS('Retiro Mensual'!$E$2:$E$2629,'Retiro Mensual'!$A$2:$A$2629,AU$4,'Retiro Mensual'!$B$2:$B$2629,$B252,'Retiro Mensual'!$C$2:$C$2629,AU$5)</f>
        <v>0</v>
      </c>
      <c r="AV252" s="13">
        <f>SUMIFS('Retiro Mensual'!$E$2:$E$2629,'Retiro Mensual'!$A$2:$A$2629,AV$4,'Retiro Mensual'!$B$2:$B$2629,$B252,'Retiro Mensual'!$C$2:$C$2629,AV$5)</f>
        <v>0</v>
      </c>
      <c r="AW252" s="13">
        <f>SUMIFS('Retiro Mensual'!$E$2:$E$2629,'Retiro Mensual'!$A$2:$A$2629,AW$4,'Retiro Mensual'!$B$2:$B$2629,$B252,'Retiro Mensual'!$C$2:$C$2629,AW$5)</f>
        <v>0</v>
      </c>
      <c r="AX252" s="13">
        <f>SUMIFS('Retiro Mensual'!$E$2:$E$2629,'Retiro Mensual'!$A$2:$A$2629,AX$4,'Retiro Mensual'!$B$2:$B$2629,$B252,'Retiro Mensual'!$C$2:$C$2629,AX$5)</f>
        <v>0</v>
      </c>
      <c r="AY252" s="14">
        <f>SUMIFS('Retiro Mensual'!$E$2:$E$2629,'Retiro Mensual'!$A$2:$A$2629,AY$4,'Retiro Mensual'!$B$2:$B$2629,$B252,'Retiro Mensual'!$C$2:$C$2629,AY$5)</f>
        <v>0</v>
      </c>
      <c r="AZ252" s="12">
        <f>SUMIFS('Retiro Mensual'!$E$2:$E$2629,'Retiro Mensual'!$A$2:$A$2629,AZ$4,'Retiro Mensual'!$B$2:$B$2629,$B252,'Retiro Mensual'!$C$2:$C$2629,AZ$5)</f>
        <v>0</v>
      </c>
      <c r="BA252" s="13">
        <f>SUMIFS('Retiro Mensual'!$E$2:$E$2629,'Retiro Mensual'!$A$2:$A$2629,BA$4,'Retiro Mensual'!$B$2:$B$2629,$B252,'Retiro Mensual'!$C$2:$C$2629,BA$5)</f>
        <v>0</v>
      </c>
      <c r="BB252" s="13">
        <f>SUMIFS('Retiro Mensual'!$E$2:$E$2629,'Retiro Mensual'!$A$2:$A$2629,BB$4,'Retiro Mensual'!$B$2:$B$2629,$B252,'Retiro Mensual'!$C$2:$C$2629,BB$5)</f>
        <v>0</v>
      </c>
      <c r="BC252" s="13">
        <f>SUMIFS('Retiro Mensual'!$E$2:$E$2629,'Retiro Mensual'!$A$2:$A$2629,BC$4,'Retiro Mensual'!$B$2:$B$2629,$B252,'Retiro Mensual'!$C$2:$C$2629,BC$5)</f>
        <v>0</v>
      </c>
      <c r="BD252" s="13">
        <f>SUMIFS('Retiro Mensual'!$E$2:$E$2629,'Retiro Mensual'!$A$2:$A$2629,BD$4,'Retiro Mensual'!$B$2:$B$2629,$B252,'Retiro Mensual'!$C$2:$C$2629,BD$5)</f>
        <v>0</v>
      </c>
      <c r="BE252" s="13">
        <f>SUMIFS('Retiro Mensual'!$E$2:$E$2629,'Retiro Mensual'!$A$2:$A$2629,BE$4,'Retiro Mensual'!$B$2:$B$2629,$B252,'Retiro Mensual'!$C$2:$C$2629,BE$5)</f>
        <v>0</v>
      </c>
      <c r="BF252" s="13">
        <f>SUMIFS('Retiro Mensual'!$E$2:$E$2629,'Retiro Mensual'!$A$2:$A$2629,BF$4,'Retiro Mensual'!$B$2:$B$2629,$B252,'Retiro Mensual'!$C$2:$C$2629,BF$5)</f>
        <v>0</v>
      </c>
      <c r="BG252" s="13">
        <f>SUMIFS('Retiro Mensual'!$E$2:$E$2629,'Retiro Mensual'!$A$2:$A$2629,BG$4,'Retiro Mensual'!$B$2:$B$2629,$B252,'Retiro Mensual'!$C$2:$C$2629,BG$5)</f>
        <v>0</v>
      </c>
      <c r="BH252" s="13">
        <f>SUMIFS('Retiro Mensual'!$E$2:$E$2629,'Retiro Mensual'!$A$2:$A$2629,BH$4,'Retiro Mensual'!$B$2:$B$2629,$B252,'Retiro Mensual'!$C$2:$C$2629,BH$5)</f>
        <v>0</v>
      </c>
      <c r="BI252" s="13">
        <f>SUMIFS('Retiro Mensual'!$E$2:$E$2629,'Retiro Mensual'!$A$2:$A$2629,BI$4,'Retiro Mensual'!$B$2:$B$2629,$B252,'Retiro Mensual'!$C$2:$C$2629,BI$5)</f>
        <v>0</v>
      </c>
      <c r="BJ252" s="13">
        <f>SUMIFS('Retiro Mensual'!$E$2:$E$2629,'Retiro Mensual'!$A$2:$A$2629,BJ$4,'Retiro Mensual'!$B$2:$B$2629,$B252,'Retiro Mensual'!$C$2:$C$2629,BJ$5)</f>
        <v>0</v>
      </c>
      <c r="BK252" s="14">
        <f>SUMIFS('Retiro Mensual'!$E$2:$E$2629,'Retiro Mensual'!$A$2:$A$2629,BK$4,'Retiro Mensual'!$B$2:$B$2629,$B252,'Retiro Mensual'!$C$2:$C$2629,BK$5)</f>
        <v>0</v>
      </c>
      <c r="BL252" s="12">
        <f>SUMIFS('Retiro Mensual'!$E$2:$E$2629,'Retiro Mensual'!$A$2:$A$2629,BL$4,'Retiro Mensual'!$B$2:$B$2629,$B252,'Retiro Mensual'!$C$2:$C$2629,BL$5)</f>
        <v>0</v>
      </c>
      <c r="BM252" s="13">
        <f>SUMIFS('Retiro Mensual'!$E$2:$E$2629,'Retiro Mensual'!$A$2:$A$2629,BM$4,'Retiro Mensual'!$B$2:$B$2629,$B252,'Retiro Mensual'!$C$2:$C$2629,BM$5)</f>
        <v>0</v>
      </c>
      <c r="BN252" s="13">
        <f>SUMIFS('Retiro Mensual'!$E$2:$E$2629,'Retiro Mensual'!$A$2:$A$2629,BN$4,'Retiro Mensual'!$B$2:$B$2629,$B252,'Retiro Mensual'!$C$2:$C$2629,BN$5)</f>
        <v>0</v>
      </c>
      <c r="BO252" s="13">
        <f>SUMIFS('Retiro Mensual'!$E$2:$E$2629,'Retiro Mensual'!$A$2:$A$2629,BO$4,'Retiro Mensual'!$B$2:$B$2629,$B252,'Retiro Mensual'!$C$2:$C$2629,BO$5)</f>
        <v>0</v>
      </c>
      <c r="BP252" s="13">
        <f>SUMIFS('Retiro Mensual'!$E$2:$E$2629,'Retiro Mensual'!$A$2:$A$2629,BP$4,'Retiro Mensual'!$B$2:$B$2629,$B252,'Retiro Mensual'!$C$2:$C$2629,BP$5)</f>
        <v>0</v>
      </c>
      <c r="BQ252" s="13">
        <f>SUMIFS('Retiro Mensual'!$E$2:$E$2629,'Retiro Mensual'!$A$2:$A$2629,BQ$4,'Retiro Mensual'!$B$2:$B$2629,$B252,'Retiro Mensual'!$C$2:$C$2629,BQ$5)</f>
        <v>0</v>
      </c>
      <c r="BR252" s="13">
        <f>SUMIFS('Retiro Mensual'!$E$2:$E$2629,'Retiro Mensual'!$A$2:$A$2629,BR$4,'Retiro Mensual'!$B$2:$B$2629,$B252,'Retiro Mensual'!$C$2:$C$2629,BR$5)</f>
        <v>0</v>
      </c>
      <c r="BS252" s="13">
        <f>SUMIFS('Retiro Mensual'!$E$2:$E$2629,'Retiro Mensual'!$A$2:$A$2629,BS$4,'Retiro Mensual'!$B$2:$B$2629,$B252,'Retiro Mensual'!$C$2:$C$2629,BS$5)</f>
        <v>0</v>
      </c>
      <c r="BT252" s="13">
        <f>SUMIFS('Retiro Mensual'!$E$2:$E$2629,'Retiro Mensual'!$A$2:$A$2629,BT$4,'Retiro Mensual'!$B$2:$B$2629,$B252,'Retiro Mensual'!$C$2:$C$2629,BT$5)</f>
        <v>0</v>
      </c>
      <c r="BU252" s="13">
        <f>SUMIFS('Retiro Mensual'!$E$2:$E$2629,'Retiro Mensual'!$A$2:$A$2629,BU$4,'Retiro Mensual'!$B$2:$B$2629,$B252,'Retiro Mensual'!$C$2:$C$2629,BU$5)</f>
        <v>0</v>
      </c>
      <c r="BV252" s="13">
        <f>SUMIFS('Retiro Mensual'!$E$2:$E$2629,'Retiro Mensual'!$A$2:$A$2629,BV$4,'Retiro Mensual'!$B$2:$B$2629,$B252,'Retiro Mensual'!$C$2:$C$2629,BV$5)</f>
        <v>0</v>
      </c>
      <c r="BW252" s="14">
        <f>SUMIFS('Retiro Mensual'!$E$2:$E$2629,'Retiro Mensual'!$A$2:$A$2629,BW$4,'Retiro Mensual'!$B$2:$B$2629,$B252,'Retiro Mensual'!$C$2:$C$2629,BW$5)</f>
        <v>0</v>
      </c>
      <c r="BX252" s="13"/>
      <c r="BY252" s="12">
        <f>SUMIFS('Compra Ventas'!$E$2:$E$2700,'Compra Ventas'!$A$2:$A$2700,BY$4,'Compra Ventas'!$B$2:$B$2700,$B252,'Compra Ventas'!$C$2:$C$2700,BY$5)</f>
        <v>0</v>
      </c>
      <c r="BZ252" s="13">
        <f>SUMIFS('Compra Ventas'!$E$2:$E$2700,'Compra Ventas'!$A$2:$A$2700,BZ$4,'Compra Ventas'!$B$2:$B$2700,$B252,'Compra Ventas'!$C$2:$C$2700,BZ$5)</f>
        <v>0</v>
      </c>
      <c r="CA252" s="13">
        <f>SUMIFS('Compra Ventas'!$E$2:$E$2700,'Compra Ventas'!$A$2:$A$2700,CA$4,'Compra Ventas'!$B$2:$B$2700,$B252,'Compra Ventas'!$C$2:$C$2700,CA$5)</f>
        <v>0</v>
      </c>
      <c r="CB252" s="13">
        <f>SUMIFS('Compra Ventas'!$E$2:$E$2700,'Compra Ventas'!$A$2:$A$2700,CB$4,'Compra Ventas'!$B$2:$B$2700,$B252,'Compra Ventas'!$C$2:$C$2700,CB$5)</f>
        <v>0</v>
      </c>
      <c r="CC252" s="13">
        <f>SUMIFS('Compra Ventas'!$E$2:$E$2700,'Compra Ventas'!$A$2:$A$2700,CC$4,'Compra Ventas'!$B$2:$B$2700,$B252,'Compra Ventas'!$C$2:$C$2700,CC$5)</f>
        <v>0</v>
      </c>
      <c r="CD252" s="13">
        <f>SUMIFS('Compra Ventas'!$E$2:$E$2700,'Compra Ventas'!$A$2:$A$2700,CD$4,'Compra Ventas'!$B$2:$B$2700,$B252,'Compra Ventas'!$C$2:$C$2700,CD$5)</f>
        <v>0</v>
      </c>
      <c r="CE252" s="13">
        <f>SUMIFS('Compra Ventas'!$E$2:$E$2700,'Compra Ventas'!$A$2:$A$2700,CE$4,'Compra Ventas'!$B$2:$B$2700,$B252,'Compra Ventas'!$C$2:$C$2700,CE$5)</f>
        <v>0</v>
      </c>
      <c r="CF252" s="13">
        <f>SUMIFS('Compra Ventas'!$E$2:$E$2700,'Compra Ventas'!$A$2:$A$2700,CF$4,'Compra Ventas'!$B$2:$B$2700,$B252,'Compra Ventas'!$C$2:$C$2700,CF$5)</f>
        <v>0</v>
      </c>
      <c r="CG252" s="13">
        <f>SUMIFS('Compra Ventas'!$E$2:$E$2700,'Compra Ventas'!$A$2:$A$2700,CG$4,'Compra Ventas'!$B$2:$B$2700,$B252,'Compra Ventas'!$C$2:$C$2700,CG$5)</f>
        <v>0</v>
      </c>
      <c r="CH252" s="13">
        <f>SUMIFS('Compra Ventas'!$E$2:$E$2700,'Compra Ventas'!$A$2:$A$2700,CH$4,'Compra Ventas'!$B$2:$B$2700,$B252,'Compra Ventas'!$C$2:$C$2700,CH$5)</f>
        <v>0</v>
      </c>
      <c r="CI252" s="13">
        <f>SUMIFS('Compra Ventas'!$E$2:$E$2700,'Compra Ventas'!$A$2:$A$2700,CI$4,'Compra Ventas'!$B$2:$B$2700,$B252,'Compra Ventas'!$C$2:$C$2700,CI$5)</f>
        <v>0</v>
      </c>
      <c r="CJ252" s="14">
        <f>SUMIFS('Compra Ventas'!$E$2:$E$2700,'Compra Ventas'!$A$2:$A$2700,CJ$4,'Compra Ventas'!$B$2:$B$2700,$B252,'Compra Ventas'!$C$2:$C$2700,CJ$5)</f>
        <v>0</v>
      </c>
      <c r="CK252" s="12">
        <f>SUMIFS('Compra Ventas'!$E$2:$E$2700,'Compra Ventas'!$A$2:$A$2700,CK$4,'Compra Ventas'!$B$2:$B$2700,$B252,'Compra Ventas'!$C$2:$C$2700,CK$5)</f>
        <v>0</v>
      </c>
      <c r="CL252" s="13">
        <f>SUMIFS('Compra Ventas'!$E$2:$E$2700,'Compra Ventas'!$A$2:$A$2700,CL$4,'Compra Ventas'!$B$2:$B$2700,$B252,'Compra Ventas'!$C$2:$C$2700,CL$5)</f>
        <v>0</v>
      </c>
      <c r="CM252" s="13">
        <f>SUMIFS('Compra Ventas'!$E$2:$E$2700,'Compra Ventas'!$A$2:$A$2700,CM$4,'Compra Ventas'!$B$2:$B$2700,$B252,'Compra Ventas'!$C$2:$C$2700,CM$5)</f>
        <v>0</v>
      </c>
      <c r="CN252" s="13">
        <f>SUMIFS('Compra Ventas'!$E$2:$E$2700,'Compra Ventas'!$A$2:$A$2700,CN$4,'Compra Ventas'!$B$2:$B$2700,$B252,'Compra Ventas'!$C$2:$C$2700,CN$5)</f>
        <v>0</v>
      </c>
      <c r="CO252" s="13">
        <f>SUMIFS('Compra Ventas'!$E$2:$E$2700,'Compra Ventas'!$A$2:$A$2700,CO$4,'Compra Ventas'!$B$2:$B$2700,$B252,'Compra Ventas'!$C$2:$C$2700,CO$5)</f>
        <v>0</v>
      </c>
      <c r="CP252" s="13">
        <f>SUMIFS('Compra Ventas'!$E$2:$E$2700,'Compra Ventas'!$A$2:$A$2700,CP$4,'Compra Ventas'!$B$2:$B$2700,$B252,'Compra Ventas'!$C$2:$C$2700,CP$5)</f>
        <v>0</v>
      </c>
      <c r="CQ252" s="13">
        <f>SUMIFS('Compra Ventas'!$E$2:$E$2700,'Compra Ventas'!$A$2:$A$2700,CQ$4,'Compra Ventas'!$B$2:$B$2700,$B252,'Compra Ventas'!$C$2:$C$2700,CQ$5)</f>
        <v>0</v>
      </c>
      <c r="CR252" s="13">
        <f>SUMIFS('Compra Ventas'!$E$2:$E$2700,'Compra Ventas'!$A$2:$A$2700,CR$4,'Compra Ventas'!$B$2:$B$2700,$B252,'Compra Ventas'!$C$2:$C$2700,CR$5)</f>
        <v>0</v>
      </c>
      <c r="CS252" s="13">
        <f>SUMIFS('Compra Ventas'!$E$2:$E$2700,'Compra Ventas'!$A$2:$A$2700,CS$4,'Compra Ventas'!$B$2:$B$2700,$B252,'Compra Ventas'!$C$2:$C$2700,CS$5)</f>
        <v>0</v>
      </c>
      <c r="CT252" s="13">
        <f>SUMIFS('Compra Ventas'!$E$2:$E$2700,'Compra Ventas'!$A$2:$A$2700,CT$4,'Compra Ventas'!$B$2:$B$2700,$B252,'Compra Ventas'!$C$2:$C$2700,CT$5)</f>
        <v>0</v>
      </c>
      <c r="CU252" s="13">
        <f>SUMIFS('Compra Ventas'!$E$2:$E$2700,'Compra Ventas'!$A$2:$A$2700,CU$4,'Compra Ventas'!$B$2:$B$2700,$B252,'Compra Ventas'!$C$2:$C$2700,CU$5)</f>
        <v>0</v>
      </c>
      <c r="CV252" s="14">
        <f>SUMIFS('Compra Ventas'!$E$2:$E$2700,'Compra Ventas'!$A$2:$A$2700,CV$4,'Compra Ventas'!$B$2:$B$2700,$B252,'Compra Ventas'!$C$2:$C$2700,CV$5)</f>
        <v>0</v>
      </c>
      <c r="CW252" s="12">
        <f>SUMIFS('Compra Ventas'!$E$2:$E$2700,'Compra Ventas'!$A$2:$A$2700,CW$4,'Compra Ventas'!$B$2:$B$2700,$B252,'Compra Ventas'!$C$2:$C$2700,CW$5)</f>
        <v>0</v>
      </c>
      <c r="CX252" s="13">
        <f>SUMIFS('Compra Ventas'!$E$2:$E$2700,'Compra Ventas'!$A$2:$A$2700,CX$4,'Compra Ventas'!$B$2:$B$2700,$B252,'Compra Ventas'!$C$2:$C$2700,CX$5)</f>
        <v>0</v>
      </c>
      <c r="CY252" s="13">
        <f>SUMIFS('Compra Ventas'!$E$2:$E$2700,'Compra Ventas'!$A$2:$A$2700,CY$4,'Compra Ventas'!$B$2:$B$2700,$B252,'Compra Ventas'!$C$2:$C$2700,CY$5)</f>
        <v>0</v>
      </c>
      <c r="CZ252" s="13">
        <f>SUMIFS('Compra Ventas'!$E$2:$E$2700,'Compra Ventas'!$A$2:$A$2700,CZ$4,'Compra Ventas'!$B$2:$B$2700,$B252,'Compra Ventas'!$C$2:$C$2700,CZ$5)</f>
        <v>0</v>
      </c>
      <c r="DA252" s="13">
        <f>SUMIFS('Compra Ventas'!$E$2:$E$2700,'Compra Ventas'!$A$2:$A$2700,DA$4,'Compra Ventas'!$B$2:$B$2700,$B252,'Compra Ventas'!$C$2:$C$2700,DA$5)</f>
        <v>0</v>
      </c>
      <c r="DB252" s="13">
        <f>SUMIFS('Compra Ventas'!$E$2:$E$2700,'Compra Ventas'!$A$2:$A$2700,DB$4,'Compra Ventas'!$B$2:$B$2700,$B252,'Compra Ventas'!$C$2:$C$2700,DB$5)</f>
        <v>0</v>
      </c>
      <c r="DC252" s="13">
        <f>SUMIFS('Compra Ventas'!$E$2:$E$2700,'Compra Ventas'!$A$2:$A$2700,DC$4,'Compra Ventas'!$B$2:$B$2700,$B252,'Compra Ventas'!$C$2:$C$2700,DC$5)</f>
        <v>0</v>
      </c>
      <c r="DD252" s="13">
        <f>SUMIFS('Compra Ventas'!$E$2:$E$2700,'Compra Ventas'!$A$2:$A$2700,DD$4,'Compra Ventas'!$B$2:$B$2700,$B252,'Compra Ventas'!$C$2:$C$2700,DD$5)</f>
        <v>0</v>
      </c>
      <c r="DE252" s="13">
        <f>SUMIFS('Compra Ventas'!$E$2:$E$2700,'Compra Ventas'!$A$2:$A$2700,DE$4,'Compra Ventas'!$B$2:$B$2700,$B252,'Compra Ventas'!$C$2:$C$2700,DE$5)</f>
        <v>0</v>
      </c>
      <c r="DF252" s="13">
        <f>SUMIFS('Compra Ventas'!$E$2:$E$2700,'Compra Ventas'!$A$2:$A$2700,DF$4,'Compra Ventas'!$B$2:$B$2700,$B252,'Compra Ventas'!$C$2:$C$2700,DF$5)</f>
        <v>0</v>
      </c>
      <c r="DG252" s="13">
        <f>SUMIFS('Compra Ventas'!$E$2:$E$2700,'Compra Ventas'!$A$2:$A$2700,DG$4,'Compra Ventas'!$B$2:$B$2700,$B252,'Compra Ventas'!$C$2:$C$2700,DG$5)</f>
        <v>0</v>
      </c>
      <c r="DH252" s="14">
        <f>SUMIFS('Compra Ventas'!$E$2:$E$2700,'Compra Ventas'!$A$2:$A$2700,DH$4,'Compra Ventas'!$B$2:$B$2700,$B252,'Compra Ventas'!$C$2:$C$2700,DH$5)</f>
        <v>0</v>
      </c>
      <c r="DI252" s="84"/>
      <c r="DJ252" s="98">
        <f>SUMIFS('Ajuste Ciclado'!D$5:D$47,'Ajuste Ciclado'!$C$5:$C$47,Balance!DJ$4,'Ajuste Ciclado'!$B$5:$B$47,Balance!$B252)</f>
        <v>0</v>
      </c>
      <c r="DK252" s="99">
        <f>SUMIFS('Ajuste Ciclado'!E$5:E$47,'Ajuste Ciclado'!$C$5:$C$47,Balance!DK$4,'Ajuste Ciclado'!$B$5:$B$47,Balance!$B252)</f>
        <v>0</v>
      </c>
      <c r="DL252" s="99">
        <f>SUMIFS('Ajuste Ciclado'!F$5:F$47,'Ajuste Ciclado'!$C$5:$C$47,Balance!DL$4,'Ajuste Ciclado'!$B$5:$B$47,Balance!$B252)</f>
        <v>0</v>
      </c>
      <c r="DM252" s="99">
        <f>SUMIFS('Ajuste Ciclado'!G$5:G$47,'Ajuste Ciclado'!$C$5:$C$47,Balance!DM$4,'Ajuste Ciclado'!$B$5:$B$47,Balance!$B252)</f>
        <v>0</v>
      </c>
      <c r="DN252" s="99">
        <f>SUMIFS('Ajuste Ciclado'!H$5:H$47,'Ajuste Ciclado'!$C$5:$C$47,Balance!DN$4,'Ajuste Ciclado'!$B$5:$B$47,Balance!$B252)</f>
        <v>0</v>
      </c>
      <c r="DO252" s="99">
        <f>SUMIFS('Ajuste Ciclado'!I$5:I$47,'Ajuste Ciclado'!$C$5:$C$47,Balance!DO$4,'Ajuste Ciclado'!$B$5:$B$47,Balance!$B252)</f>
        <v>0</v>
      </c>
      <c r="DP252" s="99">
        <f>SUMIFS('Ajuste Ciclado'!J$5:J$47,'Ajuste Ciclado'!$C$5:$C$47,Balance!DP$4,'Ajuste Ciclado'!$B$5:$B$47,Balance!$B252)</f>
        <v>0</v>
      </c>
      <c r="DQ252" s="99">
        <f>SUMIFS('Ajuste Ciclado'!K$5:K$47,'Ajuste Ciclado'!$C$5:$C$47,Balance!DQ$4,'Ajuste Ciclado'!$B$5:$B$47,Balance!$B252)</f>
        <v>0</v>
      </c>
      <c r="DR252" s="99">
        <f>SUMIFS('Ajuste Ciclado'!L$5:L$47,'Ajuste Ciclado'!$C$5:$C$47,Balance!DR$4,'Ajuste Ciclado'!$B$5:$B$47,Balance!$B252)</f>
        <v>0</v>
      </c>
      <c r="DS252" s="99">
        <f>SUMIFS('Ajuste Ciclado'!M$5:M$47,'Ajuste Ciclado'!$C$5:$C$47,Balance!DS$4,'Ajuste Ciclado'!$B$5:$B$47,Balance!$B252)</f>
        <v>0</v>
      </c>
      <c r="DT252" s="99">
        <f>SUMIFS('Ajuste Ciclado'!N$5:N$47,'Ajuste Ciclado'!$C$5:$C$47,Balance!DT$4,'Ajuste Ciclado'!$B$5:$B$47,Balance!$B252)</f>
        <v>0</v>
      </c>
      <c r="DU252" s="100">
        <f>SUMIFS('Ajuste Ciclado'!O$5:O$47,'Ajuste Ciclado'!$C$5:$C$47,Balance!DU$4,'Ajuste Ciclado'!$B$5:$B$47,Balance!$B252)</f>
        <v>0</v>
      </c>
      <c r="DV252" s="98">
        <f>SUMIFS('Ajuste Ciclado'!D$5:D$47,'Ajuste Ciclado'!$C$5:$C$47,Balance!DV$4,'Ajuste Ciclado'!$B$5:$B$47,Balance!$B252)</f>
        <v>0</v>
      </c>
      <c r="DW252" s="99">
        <f>SUMIFS('Ajuste Ciclado'!E$5:E$47,'Ajuste Ciclado'!$C$5:$C$47,Balance!DW$4,'Ajuste Ciclado'!$B$5:$B$47,Balance!$B252)</f>
        <v>0</v>
      </c>
      <c r="DX252" s="99">
        <f>SUMIFS('Ajuste Ciclado'!F$5:F$47,'Ajuste Ciclado'!$C$5:$C$47,Balance!DX$4,'Ajuste Ciclado'!$B$5:$B$47,Balance!$B252)</f>
        <v>0</v>
      </c>
      <c r="DY252" s="99">
        <f>SUMIFS('Ajuste Ciclado'!G$5:G$47,'Ajuste Ciclado'!$C$5:$C$47,Balance!DY$4,'Ajuste Ciclado'!$B$5:$B$47,Balance!$B252)</f>
        <v>0</v>
      </c>
      <c r="DZ252" s="99">
        <f>SUMIFS('Ajuste Ciclado'!H$5:H$47,'Ajuste Ciclado'!$C$5:$C$47,Balance!DZ$4,'Ajuste Ciclado'!$B$5:$B$47,Balance!$B252)</f>
        <v>0</v>
      </c>
      <c r="EA252" s="99">
        <f>SUMIFS('Ajuste Ciclado'!I$5:I$47,'Ajuste Ciclado'!$C$5:$C$47,Balance!EA$4,'Ajuste Ciclado'!$B$5:$B$47,Balance!$B252)</f>
        <v>0</v>
      </c>
      <c r="EB252" s="99">
        <f>SUMIFS('Ajuste Ciclado'!J$5:J$47,'Ajuste Ciclado'!$C$5:$C$47,Balance!EB$4,'Ajuste Ciclado'!$B$5:$B$47,Balance!$B252)</f>
        <v>0</v>
      </c>
      <c r="EC252" s="99">
        <f>SUMIFS('Ajuste Ciclado'!K$5:K$47,'Ajuste Ciclado'!$C$5:$C$47,Balance!EC$4,'Ajuste Ciclado'!$B$5:$B$47,Balance!$B252)</f>
        <v>0</v>
      </c>
      <c r="ED252" s="99">
        <f>SUMIFS('Ajuste Ciclado'!L$5:L$47,'Ajuste Ciclado'!$C$5:$C$47,Balance!ED$4,'Ajuste Ciclado'!$B$5:$B$47,Balance!$B252)</f>
        <v>0</v>
      </c>
      <c r="EE252" s="99">
        <f>SUMIFS('Ajuste Ciclado'!M$5:M$47,'Ajuste Ciclado'!$C$5:$C$47,Balance!EE$4,'Ajuste Ciclado'!$B$5:$B$47,Balance!$B252)</f>
        <v>0</v>
      </c>
      <c r="EF252" s="99">
        <f>SUMIFS('Ajuste Ciclado'!N$5:N$47,'Ajuste Ciclado'!$C$5:$C$47,Balance!EF$4,'Ajuste Ciclado'!$B$5:$B$47,Balance!$B252)</f>
        <v>0</v>
      </c>
      <c r="EG252" s="100">
        <f>SUMIFS('Ajuste Ciclado'!O$5:O$47,'Ajuste Ciclado'!$C$5:$C$47,Balance!EG$4,'Ajuste Ciclado'!$B$5:$B$47,Balance!$B252)</f>
        <v>0</v>
      </c>
      <c r="EH252" s="98">
        <f>SUMIFS('Ajuste Ciclado'!D$5:D$47,'Ajuste Ciclado'!$C$5:$C$47,Balance!EH$4,'Ajuste Ciclado'!$B$5:$B$47,Balance!$B252)</f>
        <v>0</v>
      </c>
      <c r="EI252" s="99">
        <f>SUMIFS('Ajuste Ciclado'!E$5:E$47,'Ajuste Ciclado'!$C$5:$C$47,Balance!EI$4,'Ajuste Ciclado'!$B$5:$B$47,Balance!$B252)</f>
        <v>0</v>
      </c>
      <c r="EJ252" s="99">
        <f>SUMIFS('Ajuste Ciclado'!F$5:F$47,'Ajuste Ciclado'!$C$5:$C$47,Balance!EJ$4,'Ajuste Ciclado'!$B$5:$B$47,Balance!$B252)</f>
        <v>0</v>
      </c>
      <c r="EK252" s="99">
        <f>SUMIFS('Ajuste Ciclado'!G$5:G$47,'Ajuste Ciclado'!$C$5:$C$47,Balance!EK$4,'Ajuste Ciclado'!$B$5:$B$47,Balance!$B252)</f>
        <v>0</v>
      </c>
      <c r="EL252" s="99">
        <f>SUMIFS('Ajuste Ciclado'!H$5:H$47,'Ajuste Ciclado'!$C$5:$C$47,Balance!EL$4,'Ajuste Ciclado'!$B$5:$B$47,Balance!$B252)</f>
        <v>0</v>
      </c>
      <c r="EM252" s="99">
        <f>SUMIFS('Ajuste Ciclado'!I$5:I$47,'Ajuste Ciclado'!$C$5:$C$47,Balance!EM$4,'Ajuste Ciclado'!$B$5:$B$47,Balance!$B252)</f>
        <v>0</v>
      </c>
      <c r="EN252" s="99">
        <f>SUMIFS('Ajuste Ciclado'!J$5:J$47,'Ajuste Ciclado'!$C$5:$C$47,Balance!EN$4,'Ajuste Ciclado'!$B$5:$B$47,Balance!$B252)</f>
        <v>0</v>
      </c>
      <c r="EO252" s="99">
        <f>SUMIFS('Ajuste Ciclado'!K$5:K$47,'Ajuste Ciclado'!$C$5:$C$47,Balance!EO$4,'Ajuste Ciclado'!$B$5:$B$47,Balance!$B252)</f>
        <v>0</v>
      </c>
      <c r="EP252" s="99">
        <f>SUMIFS('Ajuste Ciclado'!L$5:L$47,'Ajuste Ciclado'!$C$5:$C$47,Balance!EP$4,'Ajuste Ciclado'!$B$5:$B$47,Balance!$B252)</f>
        <v>0</v>
      </c>
      <c r="EQ252" s="99">
        <f>SUMIFS('Ajuste Ciclado'!M$5:M$47,'Ajuste Ciclado'!$C$5:$C$47,Balance!EQ$4,'Ajuste Ciclado'!$B$5:$B$47,Balance!$B252)</f>
        <v>0</v>
      </c>
      <c r="ER252" s="99">
        <f>SUMIFS('Ajuste Ciclado'!N$5:N$47,'Ajuste Ciclado'!$C$5:$C$47,Balance!ER$4,'Ajuste Ciclado'!$B$5:$B$47,Balance!$B252)</f>
        <v>0</v>
      </c>
      <c r="ES252" s="100">
        <f>SUMIFS('Ajuste Ciclado'!O$5:O$47,'Ajuste Ciclado'!$C$5:$C$47,Balance!ES$4,'Ajuste Ciclado'!$B$5:$B$47,Balance!$B252)</f>
        <v>0</v>
      </c>
      <c r="ET252" s="84"/>
      <c r="EU252" s="12">
        <f t="shared" si="328"/>
        <v>46252.445243501294</v>
      </c>
      <c r="EV252" s="13">
        <f t="shared" si="293"/>
        <v>24027.753368985679</v>
      </c>
      <c r="EW252" s="13">
        <f t="shared" si="294"/>
        <v>30478.479074962179</v>
      </c>
      <c r="EX252" s="13">
        <f t="shared" si="295"/>
        <v>20927.05905222267</v>
      </c>
      <c r="EY252" s="13">
        <f t="shared" si="296"/>
        <v>18057.595543690972</v>
      </c>
      <c r="EZ252" s="13">
        <f t="shared" si="297"/>
        <v>14701.371338408209</v>
      </c>
      <c r="FA252" s="13">
        <f t="shared" si="298"/>
        <v>18963.398151019519</v>
      </c>
      <c r="FB252" s="13">
        <f t="shared" si="299"/>
        <v>23772.963353159939</v>
      </c>
      <c r="FC252" s="13">
        <f t="shared" si="300"/>
        <v>26685.598335619259</v>
      </c>
      <c r="FD252" s="13">
        <f t="shared" si="301"/>
        <v>7289.605759259317</v>
      </c>
      <c r="FE252" s="13">
        <f t="shared" si="302"/>
        <v>4154.3469976702609</v>
      </c>
      <c r="FF252" s="14">
        <f t="shared" si="303"/>
        <v>5789.564182113787</v>
      </c>
      <c r="FG252" s="12">
        <f t="shared" si="304"/>
        <v>46327.247704150272</v>
      </c>
      <c r="FH252" s="13">
        <f t="shared" si="305"/>
        <v>24059.15035585485</v>
      </c>
      <c r="FI252" s="13">
        <f t="shared" si="306"/>
        <v>30740.253929369199</v>
      </c>
      <c r="FJ252" s="13">
        <f t="shared" si="307"/>
        <v>22059.25286519462</v>
      </c>
      <c r="FK252" s="13">
        <f t="shared" si="308"/>
        <v>17995.601758041779</v>
      </c>
      <c r="FL252" s="13">
        <f t="shared" si="309"/>
        <v>14697.511356880101</v>
      </c>
      <c r="FM252" s="13">
        <f t="shared" si="310"/>
        <v>19469.132505959409</v>
      </c>
      <c r="FN252" s="13">
        <f t="shared" si="311"/>
        <v>23917.292507381011</v>
      </c>
      <c r="FO252" s="13">
        <f t="shared" si="312"/>
        <v>26964.429771800449</v>
      </c>
      <c r="FP252" s="13">
        <f t="shared" si="313"/>
        <v>10511.81342687488</v>
      </c>
      <c r="FQ252" s="13">
        <f t="shared" si="314"/>
        <v>15213.032141981481</v>
      </c>
      <c r="FR252" s="14">
        <f t="shared" si="315"/>
        <v>17393.178711237189</v>
      </c>
      <c r="FS252" s="12">
        <f t="shared" si="316"/>
        <v>46344.862532553372</v>
      </c>
      <c r="FT252" s="13">
        <f t="shared" si="317"/>
        <v>24066.933870140929</v>
      </c>
      <c r="FU252" s="13">
        <f t="shared" si="318"/>
        <v>30639.238258310361</v>
      </c>
      <c r="FV252" s="13">
        <f t="shared" si="319"/>
        <v>21923.232142716599</v>
      </c>
      <c r="FW252" s="13">
        <f t="shared" si="320"/>
        <v>18310.076838392659</v>
      </c>
      <c r="FX252" s="13">
        <f t="shared" si="321"/>
        <v>15273.808513807</v>
      </c>
      <c r="FY252" s="13">
        <f t="shared" si="322"/>
        <v>20641.87947397662</v>
      </c>
      <c r="FZ252" s="13">
        <f t="shared" si="323"/>
        <v>25969.62563972333</v>
      </c>
      <c r="GA252" s="13">
        <f t="shared" si="324"/>
        <v>28695.88246102765</v>
      </c>
      <c r="GB252" s="13">
        <f t="shared" si="325"/>
        <v>22462.747816249092</v>
      </c>
      <c r="GC252" s="13">
        <f t="shared" si="326"/>
        <v>28800.29242970407</v>
      </c>
      <c r="GD252" s="14">
        <f t="shared" si="327"/>
        <v>26496.459691868211</v>
      </c>
      <c r="GE252" s="84"/>
      <c r="GF252" s="12">
        <f t="shared" si="329"/>
        <v>241100.18040061311</v>
      </c>
      <c r="GG252" s="13">
        <f t="shared" si="329"/>
        <v>269347.89703472517</v>
      </c>
      <c r="GH252" s="14">
        <f t="shared" si="329"/>
        <v>309625.03966846986</v>
      </c>
      <c r="GI252" s="6">
        <f t="shared" si="330"/>
        <v>1</v>
      </c>
      <c r="GJ252" s="12">
        <f t="shared" si="331"/>
        <v>0</v>
      </c>
      <c r="GK252" s="13">
        <f t="shared" si="332"/>
        <v>0</v>
      </c>
      <c r="GL252" s="14">
        <f t="shared" si="333"/>
        <v>0</v>
      </c>
      <c r="GM252" s="84"/>
      <c r="GN252" s="66">
        <f t="shared" si="334"/>
        <v>0</v>
      </c>
      <c r="GO252" s="84"/>
      <c r="GP252" s="63" t="str" cm="1">
        <f t="array" ref="GP252">INDEX($GF$4:$GH$4,1,GI252)</f>
        <v>Sample 1</v>
      </c>
      <c r="GQ252" s="12">
        <f t="shared" si="336"/>
        <v>4154.3469976702609</v>
      </c>
      <c r="GR252" s="13">
        <f t="shared" si="336"/>
        <v>5789.564182113787</v>
      </c>
      <c r="GS252" s="14">
        <f t="shared" si="336"/>
        <v>7289.605759259317</v>
      </c>
      <c r="GT252" s="12">
        <f t="shared" si="337"/>
        <v>10511.81342687488</v>
      </c>
      <c r="GU252" s="13">
        <f t="shared" si="337"/>
        <v>14697.511356880101</v>
      </c>
      <c r="GV252" s="14">
        <f t="shared" si="337"/>
        <v>15213.032141981481</v>
      </c>
      <c r="GW252" s="12">
        <f t="shared" si="338"/>
        <v>15273.808513807</v>
      </c>
      <c r="GX252" s="13">
        <f t="shared" si="338"/>
        <v>18310.076838392659</v>
      </c>
      <c r="GY252" s="14">
        <f t="shared" si="338"/>
        <v>20641.87947397662</v>
      </c>
      <c r="GZ252" s="84" t="str">
        <f t="shared" si="339"/>
        <v>Sample 1</v>
      </c>
      <c r="HA252" s="12">
        <f t="shared" si="335"/>
        <v>0</v>
      </c>
      <c r="HB252" s="13">
        <f t="shared" si="335"/>
        <v>0</v>
      </c>
      <c r="HC252" s="14">
        <f t="shared" si="335"/>
        <v>0</v>
      </c>
      <c r="HD252" s="6">
        <f t="shared" si="340"/>
        <v>0</v>
      </c>
      <c r="HE252" s="84" t="str">
        <f t="shared" si="341"/>
        <v>Ok</v>
      </c>
    </row>
    <row r="253" spans="2:213" hidden="1" x14ac:dyDescent="0.3">
      <c r="B253" s="84" t="s">
        <v>235</v>
      </c>
      <c r="C253" s="12">
        <f>SUMIFS(Inyecciones!$E$2:$E$14185,Inyecciones!$A$2:$A$14185,Balance!C$4,Inyecciones!$B$2:$B$14185,Balance!$B253,Inyecciones!$C$2:$C$14185,Balance!C$5)</f>
        <v>50578.589784601543</v>
      </c>
      <c r="D253" s="13">
        <f>SUMIFS(Inyecciones!$E$2:$E$14185,Inyecciones!$A$2:$A$14185,Balance!D$4,Inyecciones!$B$2:$B$14185,Balance!$B253,Inyecciones!$C$2:$C$14185,Balance!D$5)</f>
        <v>35085.085475343032</v>
      </c>
      <c r="E253" s="13">
        <f>SUMIFS(Inyecciones!$E$2:$E$14185,Inyecciones!$A$2:$A$14185,Balance!E$4,Inyecciones!$B$2:$B$14185,Balance!$B253,Inyecciones!$C$2:$C$14185,Balance!E$5)</f>
        <v>38030.732183307613</v>
      </c>
      <c r="F253" s="13">
        <f>SUMIFS(Inyecciones!$E$2:$E$14185,Inyecciones!$A$2:$A$14185,Balance!F$4,Inyecciones!$B$2:$B$14185,Balance!$B253,Inyecciones!$C$2:$C$14185,Balance!F$5)</f>
        <v>24029.279333793242</v>
      </c>
      <c r="G253" s="13">
        <f>SUMIFS(Inyecciones!$E$2:$E$14185,Inyecciones!$A$2:$A$14185,Balance!G$4,Inyecciones!$B$2:$B$14185,Balance!$B253,Inyecciones!$C$2:$C$14185,Balance!G$5)</f>
        <v>19972.68861008804</v>
      </c>
      <c r="H253" s="13">
        <f>SUMIFS(Inyecciones!$E$2:$E$14185,Inyecciones!$A$2:$A$14185,Balance!H$4,Inyecciones!$B$2:$B$14185,Balance!$B253,Inyecciones!$C$2:$C$14185,Balance!H$5)</f>
        <v>10935.032032298121</v>
      </c>
      <c r="I253" s="13">
        <f>SUMIFS(Inyecciones!$E$2:$E$14185,Inyecciones!$A$2:$A$14185,Balance!I$4,Inyecciones!$B$2:$B$14185,Balance!$B253,Inyecciones!$C$2:$C$14185,Balance!I$5)</f>
        <v>13813.730165307121</v>
      </c>
      <c r="J253" s="13">
        <f>SUMIFS(Inyecciones!$E$2:$E$14185,Inyecciones!$A$2:$A$14185,Balance!J$4,Inyecciones!$B$2:$B$14185,Balance!$B253,Inyecciones!$C$2:$C$14185,Balance!J$5)</f>
        <v>21667.309982432489</v>
      </c>
      <c r="K253" s="13">
        <f>SUMIFS(Inyecciones!$E$2:$E$14185,Inyecciones!$A$2:$A$14185,Balance!K$4,Inyecciones!$B$2:$B$14185,Balance!$B253,Inyecciones!$C$2:$C$14185,Balance!K$5)</f>
        <v>22696.268874959289</v>
      </c>
      <c r="L253" s="13">
        <f>SUMIFS(Inyecciones!$E$2:$E$14185,Inyecciones!$A$2:$A$14185,Balance!L$4,Inyecciones!$B$2:$B$14185,Balance!$B253,Inyecciones!$C$2:$C$14185,Balance!L$5)</f>
        <v>5727.3010000377953</v>
      </c>
      <c r="M253" s="13">
        <f>SUMIFS(Inyecciones!$E$2:$E$14185,Inyecciones!$A$2:$A$14185,Balance!M$4,Inyecciones!$B$2:$B$14185,Balance!$B253,Inyecciones!$C$2:$C$14185,Balance!M$5)</f>
        <v>1808.4485870589749</v>
      </c>
      <c r="N253" s="14">
        <f>SUMIFS(Inyecciones!$E$2:$E$14185,Inyecciones!$A$2:$A$14185,Balance!N$4,Inyecciones!$B$2:$B$14185,Balance!$B253,Inyecciones!$C$2:$C$14185,Balance!N$5)</f>
        <v>3157.183888025736</v>
      </c>
      <c r="O253" s="12">
        <f>SUMIFS(Inyecciones!$E$2:$E$14185,Inyecciones!$A$2:$A$14185,Balance!O$4,Inyecciones!$B$2:$B$14185,Balance!$B253,Inyecciones!$C$2:$C$14185,Balance!O$5)</f>
        <v>50690.57104223068</v>
      </c>
      <c r="P253" s="13">
        <f>SUMIFS(Inyecciones!$E$2:$E$14185,Inyecciones!$A$2:$A$14185,Balance!P$4,Inyecciones!$B$2:$B$14185,Balance!$B253,Inyecciones!$C$2:$C$14185,Balance!P$5)</f>
        <v>35378.268611475578</v>
      </c>
      <c r="Q253" s="13">
        <f>SUMIFS(Inyecciones!$E$2:$E$14185,Inyecciones!$A$2:$A$14185,Balance!Q$4,Inyecciones!$B$2:$B$14185,Balance!$B253,Inyecciones!$C$2:$C$14185,Balance!Q$5)</f>
        <v>38340.777354891819</v>
      </c>
      <c r="R253" s="13">
        <f>SUMIFS(Inyecciones!$E$2:$E$14185,Inyecciones!$A$2:$A$14185,Balance!R$4,Inyecciones!$B$2:$B$14185,Balance!$B253,Inyecciones!$C$2:$C$14185,Balance!R$5)</f>
        <v>25511.120444978089</v>
      </c>
      <c r="S253" s="13">
        <f>SUMIFS(Inyecciones!$E$2:$E$14185,Inyecciones!$A$2:$A$14185,Balance!S$4,Inyecciones!$B$2:$B$14185,Balance!$B253,Inyecciones!$C$2:$C$14185,Balance!S$5)</f>
        <v>19467.56610805423</v>
      </c>
      <c r="T253" s="13">
        <f>SUMIFS(Inyecciones!$E$2:$E$14185,Inyecciones!$A$2:$A$14185,Balance!T$4,Inyecciones!$B$2:$B$14185,Balance!$B253,Inyecciones!$C$2:$C$14185,Balance!T$5)</f>
        <v>11193.71391452549</v>
      </c>
      <c r="U253" s="13">
        <f>SUMIFS(Inyecciones!$E$2:$E$14185,Inyecciones!$A$2:$A$14185,Balance!U$4,Inyecciones!$B$2:$B$14185,Balance!$B253,Inyecciones!$C$2:$C$14185,Balance!U$5)</f>
        <v>14976.294208692399</v>
      </c>
      <c r="V253" s="13">
        <f>SUMIFS(Inyecciones!$E$2:$E$14185,Inyecciones!$A$2:$A$14185,Balance!V$4,Inyecciones!$B$2:$B$14185,Balance!$B253,Inyecciones!$C$2:$C$14185,Balance!V$5)</f>
        <v>21929.29812871421</v>
      </c>
      <c r="W253" s="13">
        <f>SUMIFS(Inyecciones!$E$2:$E$14185,Inyecciones!$A$2:$A$14185,Balance!W$4,Inyecciones!$B$2:$B$14185,Balance!$B253,Inyecciones!$C$2:$C$14185,Balance!W$5)</f>
        <v>23341.071760464471</v>
      </c>
      <c r="X253" s="13">
        <f>SUMIFS(Inyecciones!$E$2:$E$14185,Inyecciones!$A$2:$A$14185,Balance!X$4,Inyecciones!$B$2:$B$14185,Balance!$B253,Inyecciones!$C$2:$C$14185,Balance!X$5)</f>
        <v>9089.2881135278876</v>
      </c>
      <c r="Y253" s="13">
        <f>SUMIFS(Inyecciones!$E$2:$E$14185,Inyecciones!$A$2:$A$14185,Balance!Y$4,Inyecciones!$B$2:$B$14185,Balance!$B253,Inyecciones!$C$2:$C$14185,Balance!Y$5)</f>
        <v>12064.541413448171</v>
      </c>
      <c r="Z253" s="14">
        <f>SUMIFS(Inyecciones!$E$2:$E$14185,Inyecciones!$A$2:$A$14185,Balance!Z$4,Inyecciones!$B$2:$B$14185,Balance!$B253,Inyecciones!$C$2:$C$14185,Balance!Z$5)</f>
        <v>15270.267999307431</v>
      </c>
      <c r="AA253" s="12">
        <f>SUMIFS(Inyecciones!$E$2:$E$14185,Inyecciones!$A$2:$A$14185,Balance!AA$4,Inyecciones!$B$2:$B$14185,Balance!$B253,Inyecciones!$C$2:$C$14185,Balance!AA$5)</f>
        <v>50709.647065226229</v>
      </c>
      <c r="AB253" s="13">
        <f>SUMIFS(Inyecciones!$E$2:$E$14185,Inyecciones!$A$2:$A$14185,Balance!AB$4,Inyecciones!$B$2:$B$14185,Balance!$B253,Inyecciones!$C$2:$C$14185,Balance!AB$5)</f>
        <v>35410.671653485093</v>
      </c>
      <c r="AC253" s="13">
        <f>SUMIFS(Inyecciones!$E$2:$E$14185,Inyecciones!$A$2:$A$14185,Balance!AC$4,Inyecciones!$B$2:$B$14185,Balance!$B253,Inyecciones!$C$2:$C$14185,Balance!AC$5)</f>
        <v>38248.043627060921</v>
      </c>
      <c r="AD253" s="13">
        <f>SUMIFS(Inyecciones!$E$2:$E$14185,Inyecciones!$A$2:$A$14185,Balance!AD$4,Inyecciones!$B$2:$B$14185,Balance!$B253,Inyecciones!$C$2:$C$14185,Balance!AD$5)</f>
        <v>25257.547485545489</v>
      </c>
      <c r="AE253" s="13">
        <f>SUMIFS(Inyecciones!$E$2:$E$14185,Inyecciones!$A$2:$A$14185,Balance!AE$4,Inyecciones!$B$2:$B$14185,Balance!$B253,Inyecciones!$C$2:$C$14185,Balance!AE$5)</f>
        <v>20412.960368442309</v>
      </c>
      <c r="AF253" s="13">
        <f>SUMIFS(Inyecciones!$E$2:$E$14185,Inyecciones!$A$2:$A$14185,Balance!AF$4,Inyecciones!$B$2:$B$14185,Balance!$B253,Inyecciones!$C$2:$C$14185,Balance!AF$5)</f>
        <v>12254.59842308047</v>
      </c>
      <c r="AG253" s="13">
        <f>SUMIFS(Inyecciones!$E$2:$E$14185,Inyecciones!$A$2:$A$14185,Balance!AG$4,Inyecciones!$B$2:$B$14185,Balance!$B253,Inyecciones!$C$2:$C$14185,Balance!AG$5)</f>
        <v>16601.862257866069</v>
      </c>
      <c r="AH253" s="13">
        <f>SUMIFS(Inyecciones!$E$2:$E$14185,Inyecciones!$A$2:$A$14185,Balance!AH$4,Inyecciones!$B$2:$B$14185,Balance!$B253,Inyecciones!$C$2:$C$14185,Balance!AH$5)</f>
        <v>24393.366568757981</v>
      </c>
      <c r="AI253" s="13">
        <f>SUMIFS(Inyecciones!$E$2:$E$14185,Inyecciones!$A$2:$A$14185,Balance!AI$4,Inyecciones!$B$2:$B$14185,Balance!$B253,Inyecciones!$C$2:$C$14185,Balance!AI$5)</f>
        <v>25707.969145545128</v>
      </c>
      <c r="AJ253" s="13">
        <f>SUMIFS(Inyecciones!$E$2:$E$14185,Inyecciones!$A$2:$A$14185,Balance!AJ$4,Inyecciones!$B$2:$B$14185,Balance!$B253,Inyecciones!$C$2:$C$14185,Balance!AJ$5)</f>
        <v>20781.610944819819</v>
      </c>
      <c r="AK253" s="13">
        <f>SUMIFS(Inyecciones!$E$2:$E$14185,Inyecciones!$A$2:$A$14185,Balance!AK$4,Inyecciones!$B$2:$B$14185,Balance!$B253,Inyecciones!$C$2:$C$14185,Balance!AK$5)</f>
        <v>25498.47308287102</v>
      </c>
      <c r="AL253" s="14">
        <f>SUMIFS(Inyecciones!$E$2:$E$14185,Inyecciones!$A$2:$A$14185,Balance!AL$4,Inyecciones!$B$2:$B$14185,Balance!$B253,Inyecciones!$C$2:$C$14185,Balance!AL$5)</f>
        <v>25287.123656237189</v>
      </c>
      <c r="AM253" s="13"/>
      <c r="AN253" s="12">
        <f>SUMIFS('Retiro Mensual'!$E$2:$E$2629,'Retiro Mensual'!$A$2:$A$2629,AN$4,'Retiro Mensual'!$B$2:$B$2629,$B253,'Retiro Mensual'!$C$2:$C$2629,AN$5)</f>
        <v>0</v>
      </c>
      <c r="AO253" s="13">
        <f>SUMIFS('Retiro Mensual'!$E$2:$E$2629,'Retiro Mensual'!$A$2:$A$2629,AO$4,'Retiro Mensual'!$B$2:$B$2629,$B253,'Retiro Mensual'!$C$2:$C$2629,AO$5)</f>
        <v>0</v>
      </c>
      <c r="AP253" s="13">
        <f>SUMIFS('Retiro Mensual'!$E$2:$E$2629,'Retiro Mensual'!$A$2:$A$2629,AP$4,'Retiro Mensual'!$B$2:$B$2629,$B253,'Retiro Mensual'!$C$2:$C$2629,AP$5)</f>
        <v>0</v>
      </c>
      <c r="AQ253" s="13">
        <f>SUMIFS('Retiro Mensual'!$E$2:$E$2629,'Retiro Mensual'!$A$2:$A$2629,AQ$4,'Retiro Mensual'!$B$2:$B$2629,$B253,'Retiro Mensual'!$C$2:$C$2629,AQ$5)</f>
        <v>0</v>
      </c>
      <c r="AR253" s="13">
        <f>SUMIFS('Retiro Mensual'!$E$2:$E$2629,'Retiro Mensual'!$A$2:$A$2629,AR$4,'Retiro Mensual'!$B$2:$B$2629,$B253,'Retiro Mensual'!$C$2:$C$2629,AR$5)</f>
        <v>0</v>
      </c>
      <c r="AS253" s="13">
        <f>SUMIFS('Retiro Mensual'!$E$2:$E$2629,'Retiro Mensual'!$A$2:$A$2629,AS$4,'Retiro Mensual'!$B$2:$B$2629,$B253,'Retiro Mensual'!$C$2:$C$2629,AS$5)</f>
        <v>0</v>
      </c>
      <c r="AT253" s="13">
        <f>SUMIFS('Retiro Mensual'!$E$2:$E$2629,'Retiro Mensual'!$A$2:$A$2629,AT$4,'Retiro Mensual'!$B$2:$B$2629,$B253,'Retiro Mensual'!$C$2:$C$2629,AT$5)</f>
        <v>0</v>
      </c>
      <c r="AU253" s="13">
        <f>SUMIFS('Retiro Mensual'!$E$2:$E$2629,'Retiro Mensual'!$A$2:$A$2629,AU$4,'Retiro Mensual'!$B$2:$B$2629,$B253,'Retiro Mensual'!$C$2:$C$2629,AU$5)</f>
        <v>0</v>
      </c>
      <c r="AV253" s="13">
        <f>SUMIFS('Retiro Mensual'!$E$2:$E$2629,'Retiro Mensual'!$A$2:$A$2629,AV$4,'Retiro Mensual'!$B$2:$B$2629,$B253,'Retiro Mensual'!$C$2:$C$2629,AV$5)</f>
        <v>0</v>
      </c>
      <c r="AW253" s="13">
        <f>SUMIFS('Retiro Mensual'!$E$2:$E$2629,'Retiro Mensual'!$A$2:$A$2629,AW$4,'Retiro Mensual'!$B$2:$B$2629,$B253,'Retiro Mensual'!$C$2:$C$2629,AW$5)</f>
        <v>0</v>
      </c>
      <c r="AX253" s="13">
        <f>SUMIFS('Retiro Mensual'!$E$2:$E$2629,'Retiro Mensual'!$A$2:$A$2629,AX$4,'Retiro Mensual'!$B$2:$B$2629,$B253,'Retiro Mensual'!$C$2:$C$2629,AX$5)</f>
        <v>0</v>
      </c>
      <c r="AY253" s="14">
        <f>SUMIFS('Retiro Mensual'!$E$2:$E$2629,'Retiro Mensual'!$A$2:$A$2629,AY$4,'Retiro Mensual'!$B$2:$B$2629,$B253,'Retiro Mensual'!$C$2:$C$2629,AY$5)</f>
        <v>0</v>
      </c>
      <c r="AZ253" s="12">
        <f>SUMIFS('Retiro Mensual'!$E$2:$E$2629,'Retiro Mensual'!$A$2:$A$2629,AZ$4,'Retiro Mensual'!$B$2:$B$2629,$B253,'Retiro Mensual'!$C$2:$C$2629,AZ$5)</f>
        <v>0</v>
      </c>
      <c r="BA253" s="13">
        <f>SUMIFS('Retiro Mensual'!$E$2:$E$2629,'Retiro Mensual'!$A$2:$A$2629,BA$4,'Retiro Mensual'!$B$2:$B$2629,$B253,'Retiro Mensual'!$C$2:$C$2629,BA$5)</f>
        <v>0</v>
      </c>
      <c r="BB253" s="13">
        <f>SUMIFS('Retiro Mensual'!$E$2:$E$2629,'Retiro Mensual'!$A$2:$A$2629,BB$4,'Retiro Mensual'!$B$2:$B$2629,$B253,'Retiro Mensual'!$C$2:$C$2629,BB$5)</f>
        <v>0</v>
      </c>
      <c r="BC253" s="13">
        <f>SUMIFS('Retiro Mensual'!$E$2:$E$2629,'Retiro Mensual'!$A$2:$A$2629,BC$4,'Retiro Mensual'!$B$2:$B$2629,$B253,'Retiro Mensual'!$C$2:$C$2629,BC$5)</f>
        <v>0</v>
      </c>
      <c r="BD253" s="13">
        <f>SUMIFS('Retiro Mensual'!$E$2:$E$2629,'Retiro Mensual'!$A$2:$A$2629,BD$4,'Retiro Mensual'!$B$2:$B$2629,$B253,'Retiro Mensual'!$C$2:$C$2629,BD$5)</f>
        <v>0</v>
      </c>
      <c r="BE253" s="13">
        <f>SUMIFS('Retiro Mensual'!$E$2:$E$2629,'Retiro Mensual'!$A$2:$A$2629,BE$4,'Retiro Mensual'!$B$2:$B$2629,$B253,'Retiro Mensual'!$C$2:$C$2629,BE$5)</f>
        <v>0</v>
      </c>
      <c r="BF253" s="13">
        <f>SUMIFS('Retiro Mensual'!$E$2:$E$2629,'Retiro Mensual'!$A$2:$A$2629,BF$4,'Retiro Mensual'!$B$2:$B$2629,$B253,'Retiro Mensual'!$C$2:$C$2629,BF$5)</f>
        <v>0</v>
      </c>
      <c r="BG253" s="13">
        <f>SUMIFS('Retiro Mensual'!$E$2:$E$2629,'Retiro Mensual'!$A$2:$A$2629,BG$4,'Retiro Mensual'!$B$2:$B$2629,$B253,'Retiro Mensual'!$C$2:$C$2629,BG$5)</f>
        <v>0</v>
      </c>
      <c r="BH253" s="13">
        <f>SUMIFS('Retiro Mensual'!$E$2:$E$2629,'Retiro Mensual'!$A$2:$A$2629,BH$4,'Retiro Mensual'!$B$2:$B$2629,$B253,'Retiro Mensual'!$C$2:$C$2629,BH$5)</f>
        <v>0</v>
      </c>
      <c r="BI253" s="13">
        <f>SUMIFS('Retiro Mensual'!$E$2:$E$2629,'Retiro Mensual'!$A$2:$A$2629,BI$4,'Retiro Mensual'!$B$2:$B$2629,$B253,'Retiro Mensual'!$C$2:$C$2629,BI$5)</f>
        <v>0</v>
      </c>
      <c r="BJ253" s="13">
        <f>SUMIFS('Retiro Mensual'!$E$2:$E$2629,'Retiro Mensual'!$A$2:$A$2629,BJ$4,'Retiro Mensual'!$B$2:$B$2629,$B253,'Retiro Mensual'!$C$2:$C$2629,BJ$5)</f>
        <v>0</v>
      </c>
      <c r="BK253" s="14">
        <f>SUMIFS('Retiro Mensual'!$E$2:$E$2629,'Retiro Mensual'!$A$2:$A$2629,BK$4,'Retiro Mensual'!$B$2:$B$2629,$B253,'Retiro Mensual'!$C$2:$C$2629,BK$5)</f>
        <v>0</v>
      </c>
      <c r="BL253" s="12">
        <f>SUMIFS('Retiro Mensual'!$E$2:$E$2629,'Retiro Mensual'!$A$2:$A$2629,BL$4,'Retiro Mensual'!$B$2:$B$2629,$B253,'Retiro Mensual'!$C$2:$C$2629,BL$5)</f>
        <v>0</v>
      </c>
      <c r="BM253" s="13">
        <f>SUMIFS('Retiro Mensual'!$E$2:$E$2629,'Retiro Mensual'!$A$2:$A$2629,BM$4,'Retiro Mensual'!$B$2:$B$2629,$B253,'Retiro Mensual'!$C$2:$C$2629,BM$5)</f>
        <v>0</v>
      </c>
      <c r="BN253" s="13">
        <f>SUMIFS('Retiro Mensual'!$E$2:$E$2629,'Retiro Mensual'!$A$2:$A$2629,BN$4,'Retiro Mensual'!$B$2:$B$2629,$B253,'Retiro Mensual'!$C$2:$C$2629,BN$5)</f>
        <v>0</v>
      </c>
      <c r="BO253" s="13">
        <f>SUMIFS('Retiro Mensual'!$E$2:$E$2629,'Retiro Mensual'!$A$2:$A$2629,BO$4,'Retiro Mensual'!$B$2:$B$2629,$B253,'Retiro Mensual'!$C$2:$C$2629,BO$5)</f>
        <v>0</v>
      </c>
      <c r="BP253" s="13">
        <f>SUMIFS('Retiro Mensual'!$E$2:$E$2629,'Retiro Mensual'!$A$2:$A$2629,BP$4,'Retiro Mensual'!$B$2:$B$2629,$B253,'Retiro Mensual'!$C$2:$C$2629,BP$5)</f>
        <v>0</v>
      </c>
      <c r="BQ253" s="13">
        <f>SUMIFS('Retiro Mensual'!$E$2:$E$2629,'Retiro Mensual'!$A$2:$A$2629,BQ$4,'Retiro Mensual'!$B$2:$B$2629,$B253,'Retiro Mensual'!$C$2:$C$2629,BQ$5)</f>
        <v>0</v>
      </c>
      <c r="BR253" s="13">
        <f>SUMIFS('Retiro Mensual'!$E$2:$E$2629,'Retiro Mensual'!$A$2:$A$2629,BR$4,'Retiro Mensual'!$B$2:$B$2629,$B253,'Retiro Mensual'!$C$2:$C$2629,BR$5)</f>
        <v>0</v>
      </c>
      <c r="BS253" s="13">
        <f>SUMIFS('Retiro Mensual'!$E$2:$E$2629,'Retiro Mensual'!$A$2:$A$2629,BS$4,'Retiro Mensual'!$B$2:$B$2629,$B253,'Retiro Mensual'!$C$2:$C$2629,BS$5)</f>
        <v>0</v>
      </c>
      <c r="BT253" s="13">
        <f>SUMIFS('Retiro Mensual'!$E$2:$E$2629,'Retiro Mensual'!$A$2:$A$2629,BT$4,'Retiro Mensual'!$B$2:$B$2629,$B253,'Retiro Mensual'!$C$2:$C$2629,BT$5)</f>
        <v>0</v>
      </c>
      <c r="BU253" s="13">
        <f>SUMIFS('Retiro Mensual'!$E$2:$E$2629,'Retiro Mensual'!$A$2:$A$2629,BU$4,'Retiro Mensual'!$B$2:$B$2629,$B253,'Retiro Mensual'!$C$2:$C$2629,BU$5)</f>
        <v>0</v>
      </c>
      <c r="BV253" s="13">
        <f>SUMIFS('Retiro Mensual'!$E$2:$E$2629,'Retiro Mensual'!$A$2:$A$2629,BV$4,'Retiro Mensual'!$B$2:$B$2629,$B253,'Retiro Mensual'!$C$2:$C$2629,BV$5)</f>
        <v>0</v>
      </c>
      <c r="BW253" s="14">
        <f>SUMIFS('Retiro Mensual'!$E$2:$E$2629,'Retiro Mensual'!$A$2:$A$2629,BW$4,'Retiro Mensual'!$B$2:$B$2629,$B253,'Retiro Mensual'!$C$2:$C$2629,BW$5)</f>
        <v>0</v>
      </c>
      <c r="BX253" s="13"/>
      <c r="BY253" s="12">
        <f>SUMIFS('Compra Ventas'!$E$2:$E$2700,'Compra Ventas'!$A$2:$A$2700,BY$4,'Compra Ventas'!$B$2:$B$2700,$B253,'Compra Ventas'!$C$2:$C$2700,BY$5)</f>
        <v>0</v>
      </c>
      <c r="BZ253" s="13">
        <f>SUMIFS('Compra Ventas'!$E$2:$E$2700,'Compra Ventas'!$A$2:$A$2700,BZ$4,'Compra Ventas'!$B$2:$B$2700,$B253,'Compra Ventas'!$C$2:$C$2700,BZ$5)</f>
        <v>0</v>
      </c>
      <c r="CA253" s="13">
        <f>SUMIFS('Compra Ventas'!$E$2:$E$2700,'Compra Ventas'!$A$2:$A$2700,CA$4,'Compra Ventas'!$B$2:$B$2700,$B253,'Compra Ventas'!$C$2:$C$2700,CA$5)</f>
        <v>0</v>
      </c>
      <c r="CB253" s="13">
        <f>SUMIFS('Compra Ventas'!$E$2:$E$2700,'Compra Ventas'!$A$2:$A$2700,CB$4,'Compra Ventas'!$B$2:$B$2700,$B253,'Compra Ventas'!$C$2:$C$2700,CB$5)</f>
        <v>0</v>
      </c>
      <c r="CC253" s="13">
        <f>SUMIFS('Compra Ventas'!$E$2:$E$2700,'Compra Ventas'!$A$2:$A$2700,CC$4,'Compra Ventas'!$B$2:$B$2700,$B253,'Compra Ventas'!$C$2:$C$2700,CC$5)</f>
        <v>0</v>
      </c>
      <c r="CD253" s="13">
        <f>SUMIFS('Compra Ventas'!$E$2:$E$2700,'Compra Ventas'!$A$2:$A$2700,CD$4,'Compra Ventas'!$B$2:$B$2700,$B253,'Compra Ventas'!$C$2:$C$2700,CD$5)</f>
        <v>0</v>
      </c>
      <c r="CE253" s="13">
        <f>SUMIFS('Compra Ventas'!$E$2:$E$2700,'Compra Ventas'!$A$2:$A$2700,CE$4,'Compra Ventas'!$B$2:$B$2700,$B253,'Compra Ventas'!$C$2:$C$2700,CE$5)</f>
        <v>0</v>
      </c>
      <c r="CF253" s="13">
        <f>SUMIFS('Compra Ventas'!$E$2:$E$2700,'Compra Ventas'!$A$2:$A$2700,CF$4,'Compra Ventas'!$B$2:$B$2700,$B253,'Compra Ventas'!$C$2:$C$2700,CF$5)</f>
        <v>0</v>
      </c>
      <c r="CG253" s="13">
        <f>SUMIFS('Compra Ventas'!$E$2:$E$2700,'Compra Ventas'!$A$2:$A$2700,CG$4,'Compra Ventas'!$B$2:$B$2700,$B253,'Compra Ventas'!$C$2:$C$2700,CG$5)</f>
        <v>0</v>
      </c>
      <c r="CH253" s="13">
        <f>SUMIFS('Compra Ventas'!$E$2:$E$2700,'Compra Ventas'!$A$2:$A$2700,CH$4,'Compra Ventas'!$B$2:$B$2700,$B253,'Compra Ventas'!$C$2:$C$2700,CH$5)</f>
        <v>0</v>
      </c>
      <c r="CI253" s="13">
        <f>SUMIFS('Compra Ventas'!$E$2:$E$2700,'Compra Ventas'!$A$2:$A$2700,CI$4,'Compra Ventas'!$B$2:$B$2700,$B253,'Compra Ventas'!$C$2:$C$2700,CI$5)</f>
        <v>0</v>
      </c>
      <c r="CJ253" s="14">
        <f>SUMIFS('Compra Ventas'!$E$2:$E$2700,'Compra Ventas'!$A$2:$A$2700,CJ$4,'Compra Ventas'!$B$2:$B$2700,$B253,'Compra Ventas'!$C$2:$C$2700,CJ$5)</f>
        <v>0</v>
      </c>
      <c r="CK253" s="12">
        <f>SUMIFS('Compra Ventas'!$E$2:$E$2700,'Compra Ventas'!$A$2:$A$2700,CK$4,'Compra Ventas'!$B$2:$B$2700,$B253,'Compra Ventas'!$C$2:$C$2700,CK$5)</f>
        <v>0</v>
      </c>
      <c r="CL253" s="13">
        <f>SUMIFS('Compra Ventas'!$E$2:$E$2700,'Compra Ventas'!$A$2:$A$2700,CL$4,'Compra Ventas'!$B$2:$B$2700,$B253,'Compra Ventas'!$C$2:$C$2700,CL$5)</f>
        <v>0</v>
      </c>
      <c r="CM253" s="13">
        <f>SUMIFS('Compra Ventas'!$E$2:$E$2700,'Compra Ventas'!$A$2:$A$2700,CM$4,'Compra Ventas'!$B$2:$B$2700,$B253,'Compra Ventas'!$C$2:$C$2700,CM$5)</f>
        <v>0</v>
      </c>
      <c r="CN253" s="13">
        <f>SUMIFS('Compra Ventas'!$E$2:$E$2700,'Compra Ventas'!$A$2:$A$2700,CN$4,'Compra Ventas'!$B$2:$B$2700,$B253,'Compra Ventas'!$C$2:$C$2700,CN$5)</f>
        <v>0</v>
      </c>
      <c r="CO253" s="13">
        <f>SUMIFS('Compra Ventas'!$E$2:$E$2700,'Compra Ventas'!$A$2:$A$2700,CO$4,'Compra Ventas'!$B$2:$B$2700,$B253,'Compra Ventas'!$C$2:$C$2700,CO$5)</f>
        <v>0</v>
      </c>
      <c r="CP253" s="13">
        <f>SUMIFS('Compra Ventas'!$E$2:$E$2700,'Compra Ventas'!$A$2:$A$2700,CP$4,'Compra Ventas'!$B$2:$B$2700,$B253,'Compra Ventas'!$C$2:$C$2700,CP$5)</f>
        <v>0</v>
      </c>
      <c r="CQ253" s="13">
        <f>SUMIFS('Compra Ventas'!$E$2:$E$2700,'Compra Ventas'!$A$2:$A$2700,CQ$4,'Compra Ventas'!$B$2:$B$2700,$B253,'Compra Ventas'!$C$2:$C$2700,CQ$5)</f>
        <v>0</v>
      </c>
      <c r="CR253" s="13">
        <f>SUMIFS('Compra Ventas'!$E$2:$E$2700,'Compra Ventas'!$A$2:$A$2700,CR$4,'Compra Ventas'!$B$2:$B$2700,$B253,'Compra Ventas'!$C$2:$C$2700,CR$5)</f>
        <v>0</v>
      </c>
      <c r="CS253" s="13">
        <f>SUMIFS('Compra Ventas'!$E$2:$E$2700,'Compra Ventas'!$A$2:$A$2700,CS$4,'Compra Ventas'!$B$2:$B$2700,$B253,'Compra Ventas'!$C$2:$C$2700,CS$5)</f>
        <v>0</v>
      </c>
      <c r="CT253" s="13">
        <f>SUMIFS('Compra Ventas'!$E$2:$E$2700,'Compra Ventas'!$A$2:$A$2700,CT$4,'Compra Ventas'!$B$2:$B$2700,$B253,'Compra Ventas'!$C$2:$C$2700,CT$5)</f>
        <v>0</v>
      </c>
      <c r="CU253" s="13">
        <f>SUMIFS('Compra Ventas'!$E$2:$E$2700,'Compra Ventas'!$A$2:$A$2700,CU$4,'Compra Ventas'!$B$2:$B$2700,$B253,'Compra Ventas'!$C$2:$C$2700,CU$5)</f>
        <v>0</v>
      </c>
      <c r="CV253" s="14">
        <f>SUMIFS('Compra Ventas'!$E$2:$E$2700,'Compra Ventas'!$A$2:$A$2700,CV$4,'Compra Ventas'!$B$2:$B$2700,$B253,'Compra Ventas'!$C$2:$C$2700,CV$5)</f>
        <v>0</v>
      </c>
      <c r="CW253" s="12">
        <f>SUMIFS('Compra Ventas'!$E$2:$E$2700,'Compra Ventas'!$A$2:$A$2700,CW$4,'Compra Ventas'!$B$2:$B$2700,$B253,'Compra Ventas'!$C$2:$C$2700,CW$5)</f>
        <v>0</v>
      </c>
      <c r="CX253" s="13">
        <f>SUMIFS('Compra Ventas'!$E$2:$E$2700,'Compra Ventas'!$A$2:$A$2700,CX$4,'Compra Ventas'!$B$2:$B$2700,$B253,'Compra Ventas'!$C$2:$C$2700,CX$5)</f>
        <v>0</v>
      </c>
      <c r="CY253" s="13">
        <f>SUMIFS('Compra Ventas'!$E$2:$E$2700,'Compra Ventas'!$A$2:$A$2700,CY$4,'Compra Ventas'!$B$2:$B$2700,$B253,'Compra Ventas'!$C$2:$C$2700,CY$5)</f>
        <v>0</v>
      </c>
      <c r="CZ253" s="13">
        <f>SUMIFS('Compra Ventas'!$E$2:$E$2700,'Compra Ventas'!$A$2:$A$2700,CZ$4,'Compra Ventas'!$B$2:$B$2700,$B253,'Compra Ventas'!$C$2:$C$2700,CZ$5)</f>
        <v>0</v>
      </c>
      <c r="DA253" s="13">
        <f>SUMIFS('Compra Ventas'!$E$2:$E$2700,'Compra Ventas'!$A$2:$A$2700,DA$4,'Compra Ventas'!$B$2:$B$2700,$B253,'Compra Ventas'!$C$2:$C$2700,DA$5)</f>
        <v>0</v>
      </c>
      <c r="DB253" s="13">
        <f>SUMIFS('Compra Ventas'!$E$2:$E$2700,'Compra Ventas'!$A$2:$A$2700,DB$4,'Compra Ventas'!$B$2:$B$2700,$B253,'Compra Ventas'!$C$2:$C$2700,DB$5)</f>
        <v>0</v>
      </c>
      <c r="DC253" s="13">
        <f>SUMIFS('Compra Ventas'!$E$2:$E$2700,'Compra Ventas'!$A$2:$A$2700,DC$4,'Compra Ventas'!$B$2:$B$2700,$B253,'Compra Ventas'!$C$2:$C$2700,DC$5)</f>
        <v>0</v>
      </c>
      <c r="DD253" s="13">
        <f>SUMIFS('Compra Ventas'!$E$2:$E$2700,'Compra Ventas'!$A$2:$A$2700,DD$4,'Compra Ventas'!$B$2:$B$2700,$B253,'Compra Ventas'!$C$2:$C$2700,DD$5)</f>
        <v>0</v>
      </c>
      <c r="DE253" s="13">
        <f>SUMIFS('Compra Ventas'!$E$2:$E$2700,'Compra Ventas'!$A$2:$A$2700,DE$4,'Compra Ventas'!$B$2:$B$2700,$B253,'Compra Ventas'!$C$2:$C$2700,DE$5)</f>
        <v>0</v>
      </c>
      <c r="DF253" s="13">
        <f>SUMIFS('Compra Ventas'!$E$2:$E$2700,'Compra Ventas'!$A$2:$A$2700,DF$4,'Compra Ventas'!$B$2:$B$2700,$B253,'Compra Ventas'!$C$2:$C$2700,DF$5)</f>
        <v>0</v>
      </c>
      <c r="DG253" s="13">
        <f>SUMIFS('Compra Ventas'!$E$2:$E$2700,'Compra Ventas'!$A$2:$A$2700,DG$4,'Compra Ventas'!$B$2:$B$2700,$B253,'Compra Ventas'!$C$2:$C$2700,DG$5)</f>
        <v>0</v>
      </c>
      <c r="DH253" s="14">
        <f>SUMIFS('Compra Ventas'!$E$2:$E$2700,'Compra Ventas'!$A$2:$A$2700,DH$4,'Compra Ventas'!$B$2:$B$2700,$B253,'Compra Ventas'!$C$2:$C$2700,DH$5)</f>
        <v>0</v>
      </c>
      <c r="DI253" s="84"/>
      <c r="DJ253" s="98">
        <f>SUMIFS('Ajuste Ciclado'!D$5:D$47,'Ajuste Ciclado'!$C$5:$C$47,Balance!DJ$4,'Ajuste Ciclado'!$B$5:$B$47,Balance!$B253)</f>
        <v>0</v>
      </c>
      <c r="DK253" s="99">
        <f>SUMIFS('Ajuste Ciclado'!E$5:E$47,'Ajuste Ciclado'!$C$5:$C$47,Balance!DK$4,'Ajuste Ciclado'!$B$5:$B$47,Balance!$B253)</f>
        <v>0</v>
      </c>
      <c r="DL253" s="99">
        <f>SUMIFS('Ajuste Ciclado'!F$5:F$47,'Ajuste Ciclado'!$C$5:$C$47,Balance!DL$4,'Ajuste Ciclado'!$B$5:$B$47,Balance!$B253)</f>
        <v>0</v>
      </c>
      <c r="DM253" s="99">
        <f>SUMIFS('Ajuste Ciclado'!G$5:G$47,'Ajuste Ciclado'!$C$5:$C$47,Balance!DM$4,'Ajuste Ciclado'!$B$5:$B$47,Balance!$B253)</f>
        <v>0</v>
      </c>
      <c r="DN253" s="99">
        <f>SUMIFS('Ajuste Ciclado'!H$5:H$47,'Ajuste Ciclado'!$C$5:$C$47,Balance!DN$4,'Ajuste Ciclado'!$B$5:$B$47,Balance!$B253)</f>
        <v>0</v>
      </c>
      <c r="DO253" s="99">
        <f>SUMIFS('Ajuste Ciclado'!I$5:I$47,'Ajuste Ciclado'!$C$5:$C$47,Balance!DO$4,'Ajuste Ciclado'!$B$5:$B$47,Balance!$B253)</f>
        <v>0</v>
      </c>
      <c r="DP253" s="99">
        <f>SUMIFS('Ajuste Ciclado'!J$5:J$47,'Ajuste Ciclado'!$C$5:$C$47,Balance!DP$4,'Ajuste Ciclado'!$B$5:$B$47,Balance!$B253)</f>
        <v>0</v>
      </c>
      <c r="DQ253" s="99">
        <f>SUMIFS('Ajuste Ciclado'!K$5:K$47,'Ajuste Ciclado'!$C$5:$C$47,Balance!DQ$4,'Ajuste Ciclado'!$B$5:$B$47,Balance!$B253)</f>
        <v>0</v>
      </c>
      <c r="DR253" s="99">
        <f>SUMIFS('Ajuste Ciclado'!L$5:L$47,'Ajuste Ciclado'!$C$5:$C$47,Balance!DR$4,'Ajuste Ciclado'!$B$5:$B$47,Balance!$B253)</f>
        <v>0</v>
      </c>
      <c r="DS253" s="99">
        <f>SUMIFS('Ajuste Ciclado'!M$5:M$47,'Ajuste Ciclado'!$C$5:$C$47,Balance!DS$4,'Ajuste Ciclado'!$B$5:$B$47,Balance!$B253)</f>
        <v>0</v>
      </c>
      <c r="DT253" s="99">
        <f>SUMIFS('Ajuste Ciclado'!N$5:N$47,'Ajuste Ciclado'!$C$5:$C$47,Balance!DT$4,'Ajuste Ciclado'!$B$5:$B$47,Balance!$B253)</f>
        <v>0</v>
      </c>
      <c r="DU253" s="100">
        <f>SUMIFS('Ajuste Ciclado'!O$5:O$47,'Ajuste Ciclado'!$C$5:$C$47,Balance!DU$4,'Ajuste Ciclado'!$B$5:$B$47,Balance!$B253)</f>
        <v>0</v>
      </c>
      <c r="DV253" s="98">
        <f>SUMIFS('Ajuste Ciclado'!D$5:D$47,'Ajuste Ciclado'!$C$5:$C$47,Balance!DV$4,'Ajuste Ciclado'!$B$5:$B$47,Balance!$B253)</f>
        <v>0</v>
      </c>
      <c r="DW253" s="99">
        <f>SUMIFS('Ajuste Ciclado'!E$5:E$47,'Ajuste Ciclado'!$C$5:$C$47,Balance!DW$4,'Ajuste Ciclado'!$B$5:$B$47,Balance!$B253)</f>
        <v>0</v>
      </c>
      <c r="DX253" s="99">
        <f>SUMIFS('Ajuste Ciclado'!F$5:F$47,'Ajuste Ciclado'!$C$5:$C$47,Balance!DX$4,'Ajuste Ciclado'!$B$5:$B$47,Balance!$B253)</f>
        <v>0</v>
      </c>
      <c r="DY253" s="99">
        <f>SUMIFS('Ajuste Ciclado'!G$5:G$47,'Ajuste Ciclado'!$C$5:$C$47,Balance!DY$4,'Ajuste Ciclado'!$B$5:$B$47,Balance!$B253)</f>
        <v>0</v>
      </c>
      <c r="DZ253" s="99">
        <f>SUMIFS('Ajuste Ciclado'!H$5:H$47,'Ajuste Ciclado'!$C$5:$C$47,Balance!DZ$4,'Ajuste Ciclado'!$B$5:$B$47,Balance!$B253)</f>
        <v>0</v>
      </c>
      <c r="EA253" s="99">
        <f>SUMIFS('Ajuste Ciclado'!I$5:I$47,'Ajuste Ciclado'!$C$5:$C$47,Balance!EA$4,'Ajuste Ciclado'!$B$5:$B$47,Balance!$B253)</f>
        <v>0</v>
      </c>
      <c r="EB253" s="99">
        <f>SUMIFS('Ajuste Ciclado'!J$5:J$47,'Ajuste Ciclado'!$C$5:$C$47,Balance!EB$4,'Ajuste Ciclado'!$B$5:$B$47,Balance!$B253)</f>
        <v>0</v>
      </c>
      <c r="EC253" s="99">
        <f>SUMIFS('Ajuste Ciclado'!K$5:K$47,'Ajuste Ciclado'!$C$5:$C$47,Balance!EC$4,'Ajuste Ciclado'!$B$5:$B$47,Balance!$B253)</f>
        <v>0</v>
      </c>
      <c r="ED253" s="99">
        <f>SUMIFS('Ajuste Ciclado'!L$5:L$47,'Ajuste Ciclado'!$C$5:$C$47,Balance!ED$4,'Ajuste Ciclado'!$B$5:$B$47,Balance!$B253)</f>
        <v>0</v>
      </c>
      <c r="EE253" s="99">
        <f>SUMIFS('Ajuste Ciclado'!M$5:M$47,'Ajuste Ciclado'!$C$5:$C$47,Balance!EE$4,'Ajuste Ciclado'!$B$5:$B$47,Balance!$B253)</f>
        <v>0</v>
      </c>
      <c r="EF253" s="99">
        <f>SUMIFS('Ajuste Ciclado'!N$5:N$47,'Ajuste Ciclado'!$C$5:$C$47,Balance!EF$4,'Ajuste Ciclado'!$B$5:$B$47,Balance!$B253)</f>
        <v>0</v>
      </c>
      <c r="EG253" s="100">
        <f>SUMIFS('Ajuste Ciclado'!O$5:O$47,'Ajuste Ciclado'!$C$5:$C$47,Balance!EG$4,'Ajuste Ciclado'!$B$5:$B$47,Balance!$B253)</f>
        <v>0</v>
      </c>
      <c r="EH253" s="98">
        <f>SUMIFS('Ajuste Ciclado'!D$5:D$47,'Ajuste Ciclado'!$C$5:$C$47,Balance!EH$4,'Ajuste Ciclado'!$B$5:$B$47,Balance!$B253)</f>
        <v>0</v>
      </c>
      <c r="EI253" s="99">
        <f>SUMIFS('Ajuste Ciclado'!E$5:E$47,'Ajuste Ciclado'!$C$5:$C$47,Balance!EI$4,'Ajuste Ciclado'!$B$5:$B$47,Balance!$B253)</f>
        <v>0</v>
      </c>
      <c r="EJ253" s="99">
        <f>SUMIFS('Ajuste Ciclado'!F$5:F$47,'Ajuste Ciclado'!$C$5:$C$47,Balance!EJ$4,'Ajuste Ciclado'!$B$5:$B$47,Balance!$B253)</f>
        <v>0</v>
      </c>
      <c r="EK253" s="99">
        <f>SUMIFS('Ajuste Ciclado'!G$5:G$47,'Ajuste Ciclado'!$C$5:$C$47,Balance!EK$4,'Ajuste Ciclado'!$B$5:$B$47,Balance!$B253)</f>
        <v>0</v>
      </c>
      <c r="EL253" s="99">
        <f>SUMIFS('Ajuste Ciclado'!H$5:H$47,'Ajuste Ciclado'!$C$5:$C$47,Balance!EL$4,'Ajuste Ciclado'!$B$5:$B$47,Balance!$B253)</f>
        <v>0</v>
      </c>
      <c r="EM253" s="99">
        <f>SUMIFS('Ajuste Ciclado'!I$5:I$47,'Ajuste Ciclado'!$C$5:$C$47,Balance!EM$4,'Ajuste Ciclado'!$B$5:$B$47,Balance!$B253)</f>
        <v>0</v>
      </c>
      <c r="EN253" s="99">
        <f>SUMIFS('Ajuste Ciclado'!J$5:J$47,'Ajuste Ciclado'!$C$5:$C$47,Balance!EN$4,'Ajuste Ciclado'!$B$5:$B$47,Balance!$B253)</f>
        <v>0</v>
      </c>
      <c r="EO253" s="99">
        <f>SUMIFS('Ajuste Ciclado'!K$5:K$47,'Ajuste Ciclado'!$C$5:$C$47,Balance!EO$4,'Ajuste Ciclado'!$B$5:$B$47,Balance!$B253)</f>
        <v>0</v>
      </c>
      <c r="EP253" s="99">
        <f>SUMIFS('Ajuste Ciclado'!L$5:L$47,'Ajuste Ciclado'!$C$5:$C$47,Balance!EP$4,'Ajuste Ciclado'!$B$5:$B$47,Balance!$B253)</f>
        <v>0</v>
      </c>
      <c r="EQ253" s="99">
        <f>SUMIFS('Ajuste Ciclado'!M$5:M$47,'Ajuste Ciclado'!$C$5:$C$47,Balance!EQ$4,'Ajuste Ciclado'!$B$5:$B$47,Balance!$B253)</f>
        <v>0</v>
      </c>
      <c r="ER253" s="99">
        <f>SUMIFS('Ajuste Ciclado'!N$5:N$47,'Ajuste Ciclado'!$C$5:$C$47,Balance!ER$4,'Ajuste Ciclado'!$B$5:$B$47,Balance!$B253)</f>
        <v>0</v>
      </c>
      <c r="ES253" s="100">
        <f>SUMIFS('Ajuste Ciclado'!O$5:O$47,'Ajuste Ciclado'!$C$5:$C$47,Balance!ES$4,'Ajuste Ciclado'!$B$5:$B$47,Balance!$B253)</f>
        <v>0</v>
      </c>
      <c r="ET253" s="84"/>
      <c r="EU253" s="12">
        <f t="shared" si="328"/>
        <v>50578.589784601543</v>
      </c>
      <c r="EV253" s="13">
        <f t="shared" si="293"/>
        <v>35085.085475343032</v>
      </c>
      <c r="EW253" s="13">
        <f t="shared" si="294"/>
        <v>38030.732183307613</v>
      </c>
      <c r="EX253" s="13">
        <f t="shared" si="295"/>
        <v>24029.279333793242</v>
      </c>
      <c r="EY253" s="13">
        <f t="shared" si="296"/>
        <v>19972.68861008804</v>
      </c>
      <c r="EZ253" s="13">
        <f t="shared" si="297"/>
        <v>10935.032032298121</v>
      </c>
      <c r="FA253" s="13">
        <f t="shared" si="298"/>
        <v>13813.730165307121</v>
      </c>
      <c r="FB253" s="13">
        <f t="shared" si="299"/>
        <v>21667.309982432489</v>
      </c>
      <c r="FC253" s="13">
        <f t="shared" si="300"/>
        <v>22696.268874959289</v>
      </c>
      <c r="FD253" s="13">
        <f t="shared" si="301"/>
        <v>5727.3010000377953</v>
      </c>
      <c r="FE253" s="13">
        <f t="shared" si="302"/>
        <v>1808.4485870589749</v>
      </c>
      <c r="FF253" s="14">
        <f t="shared" si="303"/>
        <v>3157.183888025736</v>
      </c>
      <c r="FG253" s="12">
        <f t="shared" si="304"/>
        <v>50690.57104223068</v>
      </c>
      <c r="FH253" s="13">
        <f t="shared" si="305"/>
        <v>35378.268611475578</v>
      </c>
      <c r="FI253" s="13">
        <f t="shared" si="306"/>
        <v>38340.777354891819</v>
      </c>
      <c r="FJ253" s="13">
        <f t="shared" si="307"/>
        <v>25511.120444978089</v>
      </c>
      <c r="FK253" s="13">
        <f t="shared" si="308"/>
        <v>19467.56610805423</v>
      </c>
      <c r="FL253" s="13">
        <f t="shared" si="309"/>
        <v>11193.71391452549</v>
      </c>
      <c r="FM253" s="13">
        <f t="shared" si="310"/>
        <v>14976.294208692399</v>
      </c>
      <c r="FN253" s="13">
        <f t="shared" si="311"/>
        <v>21929.29812871421</v>
      </c>
      <c r="FO253" s="13">
        <f t="shared" si="312"/>
        <v>23341.071760464471</v>
      </c>
      <c r="FP253" s="13">
        <f t="shared" si="313"/>
        <v>9089.2881135278876</v>
      </c>
      <c r="FQ253" s="13">
        <f t="shared" si="314"/>
        <v>12064.541413448171</v>
      </c>
      <c r="FR253" s="14">
        <f t="shared" si="315"/>
        <v>15270.267999307431</v>
      </c>
      <c r="FS253" s="12">
        <f t="shared" si="316"/>
        <v>50709.647065226229</v>
      </c>
      <c r="FT253" s="13">
        <f t="shared" si="317"/>
        <v>35410.671653485093</v>
      </c>
      <c r="FU253" s="13">
        <f t="shared" si="318"/>
        <v>38248.043627060921</v>
      </c>
      <c r="FV253" s="13">
        <f t="shared" si="319"/>
        <v>25257.547485545489</v>
      </c>
      <c r="FW253" s="13">
        <f t="shared" si="320"/>
        <v>20412.960368442309</v>
      </c>
      <c r="FX253" s="13">
        <f t="shared" si="321"/>
        <v>12254.59842308047</v>
      </c>
      <c r="FY253" s="13">
        <f t="shared" si="322"/>
        <v>16601.862257866069</v>
      </c>
      <c r="FZ253" s="13">
        <f t="shared" si="323"/>
        <v>24393.366568757981</v>
      </c>
      <c r="GA253" s="13">
        <f t="shared" si="324"/>
        <v>25707.969145545128</v>
      </c>
      <c r="GB253" s="13">
        <f t="shared" si="325"/>
        <v>20781.610944819819</v>
      </c>
      <c r="GC253" s="13">
        <f t="shared" si="326"/>
        <v>25498.47308287102</v>
      </c>
      <c r="GD253" s="14">
        <f t="shared" si="327"/>
        <v>25287.123656237189</v>
      </c>
      <c r="GE253" s="84"/>
      <c r="GF253" s="12">
        <f t="shared" si="329"/>
        <v>247501.649917253</v>
      </c>
      <c r="GG253" s="13">
        <f t="shared" si="329"/>
        <v>277252.77910031041</v>
      </c>
      <c r="GH253" s="14">
        <f t="shared" si="329"/>
        <v>320563.8742789377</v>
      </c>
      <c r="GI253" s="6">
        <f t="shared" si="330"/>
        <v>1</v>
      </c>
      <c r="GJ253" s="12">
        <f t="shared" si="331"/>
        <v>0</v>
      </c>
      <c r="GK253" s="13">
        <f t="shared" si="332"/>
        <v>0</v>
      </c>
      <c r="GL253" s="14">
        <f t="shared" si="333"/>
        <v>0</v>
      </c>
      <c r="GM253" s="84"/>
      <c r="GN253" s="66">
        <f t="shared" si="334"/>
        <v>0</v>
      </c>
      <c r="GO253" s="84"/>
      <c r="GP253" s="63" t="str" cm="1">
        <f t="array" ref="GP253">INDEX($GF$4:$GH$4,1,GI253)</f>
        <v>Sample 1</v>
      </c>
      <c r="GQ253" s="12">
        <f t="shared" si="336"/>
        <v>1808.4485870589749</v>
      </c>
      <c r="GR253" s="13">
        <f t="shared" si="336"/>
        <v>3157.183888025736</v>
      </c>
      <c r="GS253" s="14">
        <f t="shared" si="336"/>
        <v>5727.3010000377953</v>
      </c>
      <c r="GT253" s="12">
        <f t="shared" si="337"/>
        <v>9089.2881135278876</v>
      </c>
      <c r="GU253" s="13">
        <f t="shared" si="337"/>
        <v>11193.71391452549</v>
      </c>
      <c r="GV253" s="14">
        <f t="shared" si="337"/>
        <v>12064.541413448171</v>
      </c>
      <c r="GW253" s="12">
        <f t="shared" si="338"/>
        <v>12254.59842308047</v>
      </c>
      <c r="GX253" s="13">
        <f t="shared" si="338"/>
        <v>16601.862257866069</v>
      </c>
      <c r="GY253" s="14">
        <f t="shared" si="338"/>
        <v>20412.960368442309</v>
      </c>
      <c r="GZ253" s="84" t="str">
        <f t="shared" si="339"/>
        <v>Sample 1</v>
      </c>
      <c r="HA253" s="12">
        <f t="shared" si="335"/>
        <v>0</v>
      </c>
      <c r="HB253" s="13">
        <f t="shared" si="335"/>
        <v>0</v>
      </c>
      <c r="HC253" s="14">
        <f t="shared" si="335"/>
        <v>0</v>
      </c>
      <c r="HD253" s="6">
        <f t="shared" si="340"/>
        <v>0</v>
      </c>
      <c r="HE253" s="84" t="str">
        <f t="shared" si="341"/>
        <v>Ok</v>
      </c>
    </row>
    <row r="254" spans="2:213" x14ac:dyDescent="0.3">
      <c r="B254" s="84" t="s">
        <v>234</v>
      </c>
      <c r="C254" s="12">
        <f>SUMIFS(Inyecciones!$E$2:$E$14185,Inyecciones!$A$2:$A$14185,Balance!C$4,Inyecciones!$B$2:$B$14185,Balance!$B254,Inyecciones!$C$2:$C$14185,Balance!C$5)</f>
        <v>1432460.7232659641</v>
      </c>
      <c r="D254" s="13">
        <f>SUMIFS(Inyecciones!$E$2:$E$14185,Inyecciones!$A$2:$A$14185,Balance!D$4,Inyecciones!$B$2:$B$14185,Balance!$B254,Inyecciones!$C$2:$C$14185,Balance!D$5)</f>
        <v>1355410.3128249871</v>
      </c>
      <c r="E254" s="13">
        <f>SUMIFS(Inyecciones!$E$2:$E$14185,Inyecciones!$A$2:$A$14185,Balance!E$4,Inyecciones!$B$2:$B$14185,Balance!$B254,Inyecciones!$C$2:$C$14185,Balance!E$5)</f>
        <v>1484206.804555584</v>
      </c>
      <c r="F254" s="13">
        <f>SUMIFS(Inyecciones!$E$2:$E$14185,Inyecciones!$A$2:$A$14185,Balance!F$4,Inyecciones!$B$2:$B$14185,Balance!$B254,Inyecciones!$C$2:$C$14185,Balance!F$5)</f>
        <v>1165242.0425131819</v>
      </c>
      <c r="G254" s="13">
        <f>SUMIFS(Inyecciones!$E$2:$E$14185,Inyecciones!$A$2:$A$14185,Balance!G$4,Inyecciones!$B$2:$B$14185,Balance!$B254,Inyecciones!$C$2:$C$14185,Balance!G$5)</f>
        <v>1145065.0751370711</v>
      </c>
      <c r="H254" s="13">
        <f>SUMIFS(Inyecciones!$E$2:$E$14185,Inyecciones!$A$2:$A$14185,Balance!H$4,Inyecciones!$B$2:$B$14185,Balance!$B254,Inyecciones!$C$2:$C$14185,Balance!H$5)</f>
        <v>1009617.708372872</v>
      </c>
      <c r="I254" s="13">
        <f>SUMIFS(Inyecciones!$E$2:$E$14185,Inyecciones!$A$2:$A$14185,Balance!I$4,Inyecciones!$B$2:$B$14185,Balance!$B254,Inyecciones!$C$2:$C$14185,Balance!I$5)</f>
        <v>544776.57870479242</v>
      </c>
      <c r="J254" s="13">
        <f>SUMIFS(Inyecciones!$E$2:$E$14185,Inyecciones!$A$2:$A$14185,Balance!J$4,Inyecciones!$B$2:$B$14185,Balance!$B254,Inyecciones!$C$2:$C$14185,Balance!J$5)</f>
        <v>209841.58831827281</v>
      </c>
      <c r="K254" s="13">
        <f>SUMIFS(Inyecciones!$E$2:$E$14185,Inyecciones!$A$2:$A$14185,Balance!K$4,Inyecciones!$B$2:$B$14185,Balance!$B254,Inyecciones!$C$2:$C$14185,Balance!K$5)</f>
        <v>169321.4707486791</v>
      </c>
      <c r="L254" s="13">
        <f>SUMIFS(Inyecciones!$E$2:$E$14185,Inyecciones!$A$2:$A$14185,Balance!L$4,Inyecciones!$B$2:$B$14185,Balance!$B254,Inyecciones!$C$2:$C$14185,Balance!L$5)</f>
        <v>148027.12988908289</v>
      </c>
      <c r="M254" s="13">
        <f>SUMIFS(Inyecciones!$E$2:$E$14185,Inyecciones!$A$2:$A$14185,Balance!M$4,Inyecciones!$B$2:$B$14185,Balance!$B254,Inyecciones!$C$2:$C$14185,Balance!M$5)</f>
        <v>219052.40572062481</v>
      </c>
      <c r="N254" s="14">
        <f>SUMIFS(Inyecciones!$E$2:$E$14185,Inyecciones!$A$2:$A$14185,Balance!N$4,Inyecciones!$B$2:$B$14185,Balance!$B254,Inyecciones!$C$2:$C$14185,Balance!N$5)</f>
        <v>260010.35534358941</v>
      </c>
      <c r="O254" s="12">
        <f>SUMIFS(Inyecciones!$E$2:$E$14185,Inyecciones!$A$2:$A$14185,Balance!O$4,Inyecciones!$B$2:$B$14185,Balance!$B254,Inyecciones!$C$2:$C$14185,Balance!O$5)</f>
        <v>1435407.1583628929</v>
      </c>
      <c r="P254" s="13">
        <f>SUMIFS(Inyecciones!$E$2:$E$14185,Inyecciones!$A$2:$A$14185,Balance!P$4,Inyecciones!$B$2:$B$14185,Balance!$B254,Inyecciones!$C$2:$C$14185,Balance!P$5)</f>
        <v>1362322.713352487</v>
      </c>
      <c r="Q254" s="13">
        <f>SUMIFS(Inyecciones!$E$2:$E$14185,Inyecciones!$A$2:$A$14185,Balance!Q$4,Inyecciones!$B$2:$B$14185,Balance!$B254,Inyecciones!$C$2:$C$14185,Balance!Q$5)</f>
        <v>1489463.9454196731</v>
      </c>
      <c r="R254" s="13">
        <f>SUMIFS(Inyecciones!$E$2:$E$14185,Inyecciones!$A$2:$A$14185,Balance!R$4,Inyecciones!$B$2:$B$14185,Balance!$B254,Inyecciones!$C$2:$C$14185,Balance!R$5)</f>
        <v>1169581.0839677949</v>
      </c>
      <c r="S254" s="13">
        <f>SUMIFS(Inyecciones!$E$2:$E$14185,Inyecciones!$A$2:$A$14185,Balance!S$4,Inyecciones!$B$2:$B$14185,Balance!$B254,Inyecciones!$C$2:$C$14185,Balance!S$5)</f>
        <v>1138895.8915196401</v>
      </c>
      <c r="T254" s="13">
        <f>SUMIFS(Inyecciones!$E$2:$E$14185,Inyecciones!$A$2:$A$14185,Balance!T$4,Inyecciones!$B$2:$B$14185,Balance!$B254,Inyecciones!$C$2:$C$14185,Balance!T$5)</f>
        <v>1015166.893368128</v>
      </c>
      <c r="U254" s="13">
        <f>SUMIFS(Inyecciones!$E$2:$E$14185,Inyecciones!$A$2:$A$14185,Balance!U$4,Inyecciones!$B$2:$B$14185,Balance!$B254,Inyecciones!$C$2:$C$14185,Balance!U$5)</f>
        <v>574019.99958976568</v>
      </c>
      <c r="V254" s="13">
        <f>SUMIFS(Inyecciones!$E$2:$E$14185,Inyecciones!$A$2:$A$14185,Balance!V$4,Inyecciones!$B$2:$B$14185,Balance!$B254,Inyecciones!$C$2:$C$14185,Balance!V$5)</f>
        <v>210394.5774204022</v>
      </c>
      <c r="W254" s="13">
        <f>SUMIFS(Inyecciones!$E$2:$E$14185,Inyecciones!$A$2:$A$14185,Balance!W$4,Inyecciones!$B$2:$B$14185,Balance!$B254,Inyecciones!$C$2:$C$14185,Balance!W$5)</f>
        <v>169953.95465547399</v>
      </c>
      <c r="X254" s="13">
        <f>SUMIFS(Inyecciones!$E$2:$E$14185,Inyecciones!$A$2:$A$14185,Balance!X$4,Inyecciones!$B$2:$B$14185,Balance!$B254,Inyecciones!$C$2:$C$14185,Balance!X$5)</f>
        <v>169088.95992609209</v>
      </c>
      <c r="Y254" s="13">
        <f>SUMIFS(Inyecciones!$E$2:$E$14185,Inyecciones!$A$2:$A$14185,Balance!Y$4,Inyecciones!$B$2:$B$14185,Balance!$B254,Inyecciones!$C$2:$C$14185,Balance!Y$5)</f>
        <v>226090.57317812319</v>
      </c>
      <c r="Z254" s="14">
        <f>SUMIFS(Inyecciones!$E$2:$E$14185,Inyecciones!$A$2:$A$14185,Balance!Z$4,Inyecciones!$B$2:$B$14185,Balance!$B254,Inyecciones!$C$2:$C$14185,Balance!Z$5)</f>
        <v>306465.27984232671</v>
      </c>
      <c r="AA254" s="12">
        <f>SUMIFS(Inyecciones!$E$2:$E$14185,Inyecciones!$A$2:$A$14185,Balance!AA$4,Inyecciones!$B$2:$B$14185,Balance!$B254,Inyecciones!$C$2:$C$14185,Balance!AA$5)</f>
        <v>1435205.207543354</v>
      </c>
      <c r="AB254" s="13">
        <f>SUMIFS(Inyecciones!$E$2:$E$14185,Inyecciones!$A$2:$A$14185,Balance!AB$4,Inyecciones!$B$2:$B$14185,Balance!$B254,Inyecciones!$C$2:$C$14185,Balance!AB$5)</f>
        <v>1359651.769829605</v>
      </c>
      <c r="AC254" s="13">
        <f>SUMIFS(Inyecciones!$E$2:$E$14185,Inyecciones!$A$2:$A$14185,Balance!AC$4,Inyecciones!$B$2:$B$14185,Balance!$B254,Inyecciones!$C$2:$C$14185,Balance!AC$5)</f>
        <v>1486055.7434161401</v>
      </c>
      <c r="AD254" s="13">
        <f>SUMIFS(Inyecciones!$E$2:$E$14185,Inyecciones!$A$2:$A$14185,Balance!AD$4,Inyecciones!$B$2:$B$14185,Balance!$B254,Inyecciones!$C$2:$C$14185,Balance!AD$5)</f>
        <v>1166070.9740399781</v>
      </c>
      <c r="AE254" s="13">
        <f>SUMIFS(Inyecciones!$E$2:$E$14185,Inyecciones!$A$2:$A$14185,Balance!AE$4,Inyecciones!$B$2:$B$14185,Balance!$B254,Inyecciones!$C$2:$C$14185,Balance!AE$5)</f>
        <v>1150969.670934167</v>
      </c>
      <c r="AF254" s="13">
        <f>SUMIFS(Inyecciones!$E$2:$E$14185,Inyecciones!$A$2:$A$14185,Balance!AF$4,Inyecciones!$B$2:$B$14185,Balance!$B254,Inyecciones!$C$2:$C$14185,Balance!AF$5)</f>
        <v>1060947.4346384171</v>
      </c>
      <c r="AG254" s="13">
        <f>SUMIFS(Inyecciones!$E$2:$E$14185,Inyecciones!$A$2:$A$14185,Balance!AG$4,Inyecciones!$B$2:$B$14185,Balance!$B254,Inyecciones!$C$2:$C$14185,Balance!AG$5)</f>
        <v>597639.71958900522</v>
      </c>
      <c r="AH254" s="13">
        <f>SUMIFS(Inyecciones!$E$2:$E$14185,Inyecciones!$A$2:$A$14185,Balance!AH$4,Inyecciones!$B$2:$B$14185,Balance!$B254,Inyecciones!$C$2:$C$14185,Balance!AH$5)</f>
        <v>218357.0700661056</v>
      </c>
      <c r="AI254" s="13">
        <f>SUMIFS(Inyecciones!$E$2:$E$14185,Inyecciones!$A$2:$A$14185,Balance!AI$4,Inyecciones!$B$2:$B$14185,Balance!$B254,Inyecciones!$C$2:$C$14185,Balance!AI$5)</f>
        <v>175598.71773840921</v>
      </c>
      <c r="AJ254" s="13">
        <f>SUMIFS(Inyecciones!$E$2:$E$14185,Inyecciones!$A$2:$A$14185,Balance!AJ$4,Inyecciones!$B$2:$B$14185,Balance!$B254,Inyecciones!$C$2:$C$14185,Balance!AJ$5)</f>
        <v>210357.18605884971</v>
      </c>
      <c r="AK254" s="13">
        <f>SUMIFS(Inyecciones!$E$2:$E$14185,Inyecciones!$A$2:$A$14185,Balance!AK$4,Inyecciones!$B$2:$B$14185,Balance!$B254,Inyecciones!$C$2:$C$14185,Balance!AK$5)</f>
        <v>232962.36364501729</v>
      </c>
      <c r="AL254" s="14">
        <f>SUMIFS(Inyecciones!$E$2:$E$14185,Inyecciones!$A$2:$A$14185,Balance!AL$4,Inyecciones!$B$2:$B$14185,Balance!$B254,Inyecciones!$C$2:$C$14185,Balance!AL$5)</f>
        <v>324287.16357783292</v>
      </c>
      <c r="AM254" s="13"/>
      <c r="AN254" s="12">
        <f>SUMIFS('Retiro Mensual'!$E$2:$E$2629,'Retiro Mensual'!$A$2:$A$2629,AN$4,'Retiro Mensual'!$B$2:$B$2629,$B254,'Retiro Mensual'!$C$2:$C$2629,AN$5)</f>
        <v>981448.28839999996</v>
      </c>
      <c r="AO254" s="13">
        <f>SUMIFS('Retiro Mensual'!$E$2:$E$2629,'Retiro Mensual'!$A$2:$A$2629,AO$4,'Retiro Mensual'!$B$2:$B$2629,$B254,'Retiro Mensual'!$C$2:$C$2629,AO$5)</f>
        <v>849492.70169999998</v>
      </c>
      <c r="AP254" s="13">
        <f>SUMIFS('Retiro Mensual'!$E$2:$E$2629,'Retiro Mensual'!$A$2:$A$2629,AP$4,'Retiro Mensual'!$B$2:$B$2629,$B254,'Retiro Mensual'!$C$2:$C$2629,AP$5)</f>
        <v>932811.99509999994</v>
      </c>
      <c r="AQ254" s="13">
        <f>SUMIFS('Retiro Mensual'!$E$2:$E$2629,'Retiro Mensual'!$A$2:$A$2629,AQ$4,'Retiro Mensual'!$B$2:$B$2629,$B254,'Retiro Mensual'!$C$2:$C$2629,AQ$5)</f>
        <v>730708.89639999997</v>
      </c>
      <c r="AR254" s="13">
        <f>SUMIFS('Retiro Mensual'!$E$2:$E$2629,'Retiro Mensual'!$A$2:$A$2629,AR$4,'Retiro Mensual'!$B$2:$B$2629,$B254,'Retiro Mensual'!$C$2:$C$2629,AR$5)</f>
        <v>776981.98659999995</v>
      </c>
      <c r="AS254" s="13">
        <f>SUMIFS('Retiro Mensual'!$E$2:$E$2629,'Retiro Mensual'!$A$2:$A$2629,AS$4,'Retiro Mensual'!$B$2:$B$2629,$B254,'Retiro Mensual'!$C$2:$C$2629,AS$5)</f>
        <v>784223.88829999999</v>
      </c>
      <c r="AT254" s="13">
        <f>SUMIFS('Retiro Mensual'!$E$2:$E$2629,'Retiro Mensual'!$A$2:$A$2629,AT$4,'Retiro Mensual'!$B$2:$B$2629,$B254,'Retiro Mensual'!$C$2:$C$2629,AT$5)</f>
        <v>763756.94010000001</v>
      </c>
      <c r="AU254" s="13">
        <f>SUMIFS('Retiro Mensual'!$E$2:$E$2629,'Retiro Mensual'!$A$2:$A$2629,AU$4,'Retiro Mensual'!$B$2:$B$2629,$B254,'Retiro Mensual'!$C$2:$C$2629,AU$5)</f>
        <v>723901.28940000001</v>
      </c>
      <c r="AV254" s="13">
        <f>SUMIFS('Retiro Mensual'!$E$2:$E$2629,'Retiro Mensual'!$A$2:$A$2629,AV$4,'Retiro Mensual'!$B$2:$B$2629,$B254,'Retiro Mensual'!$C$2:$C$2629,AV$5)</f>
        <v>624836.04940000002</v>
      </c>
      <c r="AW254" s="13">
        <f>SUMIFS('Retiro Mensual'!$E$2:$E$2629,'Retiro Mensual'!$A$2:$A$2629,AW$4,'Retiro Mensual'!$B$2:$B$2629,$B254,'Retiro Mensual'!$C$2:$C$2629,AW$5)</f>
        <v>203153.0312</v>
      </c>
      <c r="AX254" s="13">
        <f>SUMIFS('Retiro Mensual'!$E$2:$E$2629,'Retiro Mensual'!$A$2:$A$2629,AX$4,'Retiro Mensual'!$B$2:$B$2629,$B254,'Retiro Mensual'!$C$2:$C$2629,AX$5)</f>
        <v>119921.10649999999</v>
      </c>
      <c r="AY254" s="14">
        <f>SUMIFS('Retiro Mensual'!$E$2:$E$2629,'Retiro Mensual'!$A$2:$A$2629,AY$4,'Retiro Mensual'!$B$2:$B$2629,$B254,'Retiro Mensual'!$C$2:$C$2629,AY$5)</f>
        <v>138862.98130000001</v>
      </c>
      <c r="AZ254" s="12">
        <f>SUMIFS('Retiro Mensual'!$E$2:$E$2629,'Retiro Mensual'!$A$2:$A$2629,AZ$4,'Retiro Mensual'!$B$2:$B$2629,$B254,'Retiro Mensual'!$C$2:$C$2629,AZ$5)</f>
        <v>983308.10679999995</v>
      </c>
      <c r="BA254" s="13">
        <f>SUMIFS('Retiro Mensual'!$E$2:$E$2629,'Retiro Mensual'!$A$2:$A$2629,BA$4,'Retiro Mensual'!$B$2:$B$2629,$B254,'Retiro Mensual'!$C$2:$C$2629,BA$5)</f>
        <v>860716.28529999999</v>
      </c>
      <c r="BB254" s="13">
        <f>SUMIFS('Retiro Mensual'!$E$2:$E$2629,'Retiro Mensual'!$A$2:$A$2629,BB$4,'Retiro Mensual'!$B$2:$B$2629,$B254,'Retiro Mensual'!$C$2:$C$2629,BB$5)</f>
        <v>949401.90749999997</v>
      </c>
      <c r="BC254" s="13">
        <f>SUMIFS('Retiro Mensual'!$E$2:$E$2629,'Retiro Mensual'!$A$2:$A$2629,BC$4,'Retiro Mensual'!$B$2:$B$2629,$B254,'Retiro Mensual'!$C$2:$C$2629,BC$5)</f>
        <v>775294.05090000003</v>
      </c>
      <c r="BD254" s="13">
        <f>SUMIFS('Retiro Mensual'!$E$2:$E$2629,'Retiro Mensual'!$A$2:$A$2629,BD$4,'Retiro Mensual'!$B$2:$B$2629,$B254,'Retiro Mensual'!$C$2:$C$2629,BD$5)</f>
        <v>780732.75399999996</v>
      </c>
      <c r="BE254" s="13">
        <f>SUMIFS('Retiro Mensual'!$E$2:$E$2629,'Retiro Mensual'!$A$2:$A$2629,BE$4,'Retiro Mensual'!$B$2:$B$2629,$B254,'Retiro Mensual'!$C$2:$C$2629,BE$5)</f>
        <v>843985.25210000004</v>
      </c>
      <c r="BF254" s="13">
        <f>SUMIFS('Retiro Mensual'!$E$2:$E$2629,'Retiro Mensual'!$A$2:$A$2629,BF$4,'Retiro Mensual'!$B$2:$B$2629,$B254,'Retiro Mensual'!$C$2:$C$2629,BF$5)</f>
        <v>832080.4976</v>
      </c>
      <c r="BG254" s="13">
        <f>SUMIFS('Retiro Mensual'!$E$2:$E$2629,'Retiro Mensual'!$A$2:$A$2629,BG$4,'Retiro Mensual'!$B$2:$B$2629,$B254,'Retiro Mensual'!$C$2:$C$2629,BG$5)</f>
        <v>730959.92660000001</v>
      </c>
      <c r="BH254" s="13">
        <f>SUMIFS('Retiro Mensual'!$E$2:$E$2629,'Retiro Mensual'!$A$2:$A$2629,BH$4,'Retiro Mensual'!$B$2:$B$2629,$B254,'Retiro Mensual'!$C$2:$C$2629,BH$5)</f>
        <v>642370.74639999995</v>
      </c>
      <c r="BI254" s="13">
        <f>SUMIFS('Retiro Mensual'!$E$2:$E$2629,'Retiro Mensual'!$A$2:$A$2629,BI$4,'Retiro Mensual'!$B$2:$B$2629,$B254,'Retiro Mensual'!$C$2:$C$2629,BI$5)</f>
        <v>281626.62719999999</v>
      </c>
      <c r="BJ254" s="13">
        <f>SUMIFS('Retiro Mensual'!$E$2:$E$2629,'Retiro Mensual'!$A$2:$A$2629,BJ$4,'Retiro Mensual'!$B$2:$B$2629,$B254,'Retiro Mensual'!$C$2:$C$2629,BJ$5)</f>
        <v>312914.00750000001</v>
      </c>
      <c r="BK254" s="14">
        <f>SUMIFS('Retiro Mensual'!$E$2:$E$2629,'Retiro Mensual'!$A$2:$A$2629,BK$4,'Retiro Mensual'!$B$2:$B$2629,$B254,'Retiro Mensual'!$C$2:$C$2629,BK$5)</f>
        <v>387611.47350000002</v>
      </c>
      <c r="BL254" s="12">
        <f>SUMIFS('Retiro Mensual'!$E$2:$E$2629,'Retiro Mensual'!$A$2:$A$2629,BL$4,'Retiro Mensual'!$B$2:$B$2629,$B254,'Retiro Mensual'!$C$2:$C$2629,BL$5)</f>
        <v>0</v>
      </c>
      <c r="BM254" s="13">
        <f>SUMIFS('Retiro Mensual'!$E$2:$E$2629,'Retiro Mensual'!$A$2:$A$2629,BM$4,'Retiro Mensual'!$B$2:$B$2629,$B254,'Retiro Mensual'!$C$2:$C$2629,BM$5)</f>
        <v>0</v>
      </c>
      <c r="BN254" s="13">
        <f>SUMIFS('Retiro Mensual'!$E$2:$E$2629,'Retiro Mensual'!$A$2:$A$2629,BN$4,'Retiro Mensual'!$B$2:$B$2629,$B254,'Retiro Mensual'!$C$2:$C$2629,BN$5)</f>
        <v>0</v>
      </c>
      <c r="BO254" s="13">
        <f>SUMIFS('Retiro Mensual'!$E$2:$E$2629,'Retiro Mensual'!$A$2:$A$2629,BO$4,'Retiro Mensual'!$B$2:$B$2629,$B254,'Retiro Mensual'!$C$2:$C$2629,BO$5)</f>
        <v>0</v>
      </c>
      <c r="BP254" s="13">
        <f>SUMIFS('Retiro Mensual'!$E$2:$E$2629,'Retiro Mensual'!$A$2:$A$2629,BP$4,'Retiro Mensual'!$B$2:$B$2629,$B254,'Retiro Mensual'!$C$2:$C$2629,BP$5)</f>
        <v>0</v>
      </c>
      <c r="BQ254" s="13">
        <f>SUMIFS('Retiro Mensual'!$E$2:$E$2629,'Retiro Mensual'!$A$2:$A$2629,BQ$4,'Retiro Mensual'!$B$2:$B$2629,$B254,'Retiro Mensual'!$C$2:$C$2629,BQ$5)</f>
        <v>0</v>
      </c>
      <c r="BR254" s="13">
        <f>SUMIFS('Retiro Mensual'!$E$2:$E$2629,'Retiro Mensual'!$A$2:$A$2629,BR$4,'Retiro Mensual'!$B$2:$B$2629,$B254,'Retiro Mensual'!$C$2:$C$2629,BR$5)</f>
        <v>0</v>
      </c>
      <c r="BS254" s="13">
        <f>SUMIFS('Retiro Mensual'!$E$2:$E$2629,'Retiro Mensual'!$A$2:$A$2629,BS$4,'Retiro Mensual'!$B$2:$B$2629,$B254,'Retiro Mensual'!$C$2:$C$2629,BS$5)</f>
        <v>0</v>
      </c>
      <c r="BT254" s="13">
        <f>SUMIFS('Retiro Mensual'!$E$2:$E$2629,'Retiro Mensual'!$A$2:$A$2629,BT$4,'Retiro Mensual'!$B$2:$B$2629,$B254,'Retiro Mensual'!$C$2:$C$2629,BT$5)</f>
        <v>0</v>
      </c>
      <c r="BU254" s="13">
        <f>SUMIFS('Retiro Mensual'!$E$2:$E$2629,'Retiro Mensual'!$A$2:$A$2629,BU$4,'Retiro Mensual'!$B$2:$B$2629,$B254,'Retiro Mensual'!$C$2:$C$2629,BU$5)</f>
        <v>0</v>
      </c>
      <c r="BV254" s="13">
        <f>SUMIFS('Retiro Mensual'!$E$2:$E$2629,'Retiro Mensual'!$A$2:$A$2629,BV$4,'Retiro Mensual'!$B$2:$B$2629,$B254,'Retiro Mensual'!$C$2:$C$2629,BV$5)</f>
        <v>0</v>
      </c>
      <c r="BW254" s="14">
        <f>SUMIFS('Retiro Mensual'!$E$2:$E$2629,'Retiro Mensual'!$A$2:$A$2629,BW$4,'Retiro Mensual'!$B$2:$B$2629,$B254,'Retiro Mensual'!$C$2:$C$2629,BW$5)</f>
        <v>0</v>
      </c>
      <c r="BX254" s="13"/>
      <c r="BY254" s="12">
        <f>SUMIFS('Compra Ventas'!$E$2:$E$2700,'Compra Ventas'!$A$2:$A$2700,BY$4,'Compra Ventas'!$B$2:$B$2700,$B254,'Compra Ventas'!$C$2:$C$2700,BY$5)</f>
        <v>0</v>
      </c>
      <c r="BZ254" s="13">
        <f>SUMIFS('Compra Ventas'!$E$2:$E$2700,'Compra Ventas'!$A$2:$A$2700,BZ$4,'Compra Ventas'!$B$2:$B$2700,$B254,'Compra Ventas'!$C$2:$C$2700,BZ$5)</f>
        <v>0</v>
      </c>
      <c r="CA254" s="13">
        <f>SUMIFS('Compra Ventas'!$E$2:$E$2700,'Compra Ventas'!$A$2:$A$2700,CA$4,'Compra Ventas'!$B$2:$B$2700,$B254,'Compra Ventas'!$C$2:$C$2700,CA$5)</f>
        <v>0</v>
      </c>
      <c r="CB254" s="13">
        <f>SUMIFS('Compra Ventas'!$E$2:$E$2700,'Compra Ventas'!$A$2:$A$2700,CB$4,'Compra Ventas'!$B$2:$B$2700,$B254,'Compra Ventas'!$C$2:$C$2700,CB$5)</f>
        <v>0</v>
      </c>
      <c r="CC254" s="13">
        <f>SUMIFS('Compra Ventas'!$E$2:$E$2700,'Compra Ventas'!$A$2:$A$2700,CC$4,'Compra Ventas'!$B$2:$B$2700,$B254,'Compra Ventas'!$C$2:$C$2700,CC$5)</f>
        <v>0</v>
      </c>
      <c r="CD254" s="13">
        <f>SUMIFS('Compra Ventas'!$E$2:$E$2700,'Compra Ventas'!$A$2:$A$2700,CD$4,'Compra Ventas'!$B$2:$B$2700,$B254,'Compra Ventas'!$C$2:$C$2700,CD$5)</f>
        <v>0</v>
      </c>
      <c r="CE254" s="13">
        <f>SUMIFS('Compra Ventas'!$E$2:$E$2700,'Compra Ventas'!$A$2:$A$2700,CE$4,'Compra Ventas'!$B$2:$B$2700,$B254,'Compra Ventas'!$C$2:$C$2700,CE$5)</f>
        <v>0</v>
      </c>
      <c r="CF254" s="13">
        <f>SUMIFS('Compra Ventas'!$E$2:$E$2700,'Compra Ventas'!$A$2:$A$2700,CF$4,'Compra Ventas'!$B$2:$B$2700,$B254,'Compra Ventas'!$C$2:$C$2700,CF$5)</f>
        <v>0</v>
      </c>
      <c r="CG254" s="13">
        <f>SUMIFS('Compra Ventas'!$E$2:$E$2700,'Compra Ventas'!$A$2:$A$2700,CG$4,'Compra Ventas'!$B$2:$B$2700,$B254,'Compra Ventas'!$C$2:$C$2700,CG$5)</f>
        <v>0</v>
      </c>
      <c r="CH254" s="13">
        <f>SUMIFS('Compra Ventas'!$E$2:$E$2700,'Compra Ventas'!$A$2:$A$2700,CH$4,'Compra Ventas'!$B$2:$B$2700,$B254,'Compra Ventas'!$C$2:$C$2700,CH$5)</f>
        <v>0</v>
      </c>
      <c r="CI254" s="13">
        <f>SUMIFS('Compra Ventas'!$E$2:$E$2700,'Compra Ventas'!$A$2:$A$2700,CI$4,'Compra Ventas'!$B$2:$B$2700,$B254,'Compra Ventas'!$C$2:$C$2700,CI$5)</f>
        <v>0</v>
      </c>
      <c r="CJ254" s="14">
        <f>SUMIFS('Compra Ventas'!$E$2:$E$2700,'Compra Ventas'!$A$2:$A$2700,CJ$4,'Compra Ventas'!$B$2:$B$2700,$B254,'Compra Ventas'!$C$2:$C$2700,CJ$5)</f>
        <v>0</v>
      </c>
      <c r="CK254" s="12">
        <f>SUMIFS('Compra Ventas'!$E$2:$E$2700,'Compra Ventas'!$A$2:$A$2700,CK$4,'Compra Ventas'!$B$2:$B$2700,$B254,'Compra Ventas'!$C$2:$C$2700,CK$5)</f>
        <v>0</v>
      </c>
      <c r="CL254" s="13">
        <f>SUMIFS('Compra Ventas'!$E$2:$E$2700,'Compra Ventas'!$A$2:$A$2700,CL$4,'Compra Ventas'!$B$2:$B$2700,$B254,'Compra Ventas'!$C$2:$C$2700,CL$5)</f>
        <v>0</v>
      </c>
      <c r="CM254" s="13">
        <f>SUMIFS('Compra Ventas'!$E$2:$E$2700,'Compra Ventas'!$A$2:$A$2700,CM$4,'Compra Ventas'!$B$2:$B$2700,$B254,'Compra Ventas'!$C$2:$C$2700,CM$5)</f>
        <v>0</v>
      </c>
      <c r="CN254" s="13">
        <f>SUMIFS('Compra Ventas'!$E$2:$E$2700,'Compra Ventas'!$A$2:$A$2700,CN$4,'Compra Ventas'!$B$2:$B$2700,$B254,'Compra Ventas'!$C$2:$C$2700,CN$5)</f>
        <v>0</v>
      </c>
      <c r="CO254" s="13">
        <f>SUMIFS('Compra Ventas'!$E$2:$E$2700,'Compra Ventas'!$A$2:$A$2700,CO$4,'Compra Ventas'!$B$2:$B$2700,$B254,'Compra Ventas'!$C$2:$C$2700,CO$5)</f>
        <v>0</v>
      </c>
      <c r="CP254" s="13">
        <f>SUMIFS('Compra Ventas'!$E$2:$E$2700,'Compra Ventas'!$A$2:$A$2700,CP$4,'Compra Ventas'!$B$2:$B$2700,$B254,'Compra Ventas'!$C$2:$C$2700,CP$5)</f>
        <v>0</v>
      </c>
      <c r="CQ254" s="13">
        <f>SUMIFS('Compra Ventas'!$E$2:$E$2700,'Compra Ventas'!$A$2:$A$2700,CQ$4,'Compra Ventas'!$B$2:$B$2700,$B254,'Compra Ventas'!$C$2:$C$2700,CQ$5)</f>
        <v>0</v>
      </c>
      <c r="CR254" s="13">
        <f>SUMIFS('Compra Ventas'!$E$2:$E$2700,'Compra Ventas'!$A$2:$A$2700,CR$4,'Compra Ventas'!$B$2:$B$2700,$B254,'Compra Ventas'!$C$2:$C$2700,CR$5)</f>
        <v>0</v>
      </c>
      <c r="CS254" s="13">
        <f>SUMIFS('Compra Ventas'!$E$2:$E$2700,'Compra Ventas'!$A$2:$A$2700,CS$4,'Compra Ventas'!$B$2:$B$2700,$B254,'Compra Ventas'!$C$2:$C$2700,CS$5)</f>
        <v>0</v>
      </c>
      <c r="CT254" s="13">
        <f>SUMIFS('Compra Ventas'!$E$2:$E$2700,'Compra Ventas'!$A$2:$A$2700,CT$4,'Compra Ventas'!$B$2:$B$2700,$B254,'Compra Ventas'!$C$2:$C$2700,CT$5)</f>
        <v>0</v>
      </c>
      <c r="CU254" s="13">
        <f>SUMIFS('Compra Ventas'!$E$2:$E$2700,'Compra Ventas'!$A$2:$A$2700,CU$4,'Compra Ventas'!$B$2:$B$2700,$B254,'Compra Ventas'!$C$2:$C$2700,CU$5)</f>
        <v>0</v>
      </c>
      <c r="CV254" s="14">
        <f>SUMIFS('Compra Ventas'!$E$2:$E$2700,'Compra Ventas'!$A$2:$A$2700,CV$4,'Compra Ventas'!$B$2:$B$2700,$B254,'Compra Ventas'!$C$2:$C$2700,CV$5)</f>
        <v>0</v>
      </c>
      <c r="CW254" s="12">
        <f>SUMIFS('Compra Ventas'!$E$2:$E$2700,'Compra Ventas'!$A$2:$A$2700,CW$4,'Compra Ventas'!$B$2:$B$2700,$B254,'Compra Ventas'!$C$2:$C$2700,CW$5)</f>
        <v>0</v>
      </c>
      <c r="CX254" s="13">
        <f>SUMIFS('Compra Ventas'!$E$2:$E$2700,'Compra Ventas'!$A$2:$A$2700,CX$4,'Compra Ventas'!$B$2:$B$2700,$B254,'Compra Ventas'!$C$2:$C$2700,CX$5)</f>
        <v>0</v>
      </c>
      <c r="CY254" s="13">
        <f>SUMIFS('Compra Ventas'!$E$2:$E$2700,'Compra Ventas'!$A$2:$A$2700,CY$4,'Compra Ventas'!$B$2:$B$2700,$B254,'Compra Ventas'!$C$2:$C$2700,CY$5)</f>
        <v>0</v>
      </c>
      <c r="CZ254" s="13">
        <f>SUMIFS('Compra Ventas'!$E$2:$E$2700,'Compra Ventas'!$A$2:$A$2700,CZ$4,'Compra Ventas'!$B$2:$B$2700,$B254,'Compra Ventas'!$C$2:$C$2700,CZ$5)</f>
        <v>0</v>
      </c>
      <c r="DA254" s="13">
        <f>SUMIFS('Compra Ventas'!$E$2:$E$2700,'Compra Ventas'!$A$2:$A$2700,DA$4,'Compra Ventas'!$B$2:$B$2700,$B254,'Compra Ventas'!$C$2:$C$2700,DA$5)</f>
        <v>0</v>
      </c>
      <c r="DB254" s="13">
        <f>SUMIFS('Compra Ventas'!$E$2:$E$2700,'Compra Ventas'!$A$2:$A$2700,DB$4,'Compra Ventas'!$B$2:$B$2700,$B254,'Compra Ventas'!$C$2:$C$2700,DB$5)</f>
        <v>0</v>
      </c>
      <c r="DC254" s="13">
        <f>SUMIFS('Compra Ventas'!$E$2:$E$2700,'Compra Ventas'!$A$2:$A$2700,DC$4,'Compra Ventas'!$B$2:$B$2700,$B254,'Compra Ventas'!$C$2:$C$2700,DC$5)</f>
        <v>0</v>
      </c>
      <c r="DD254" s="13">
        <f>SUMIFS('Compra Ventas'!$E$2:$E$2700,'Compra Ventas'!$A$2:$A$2700,DD$4,'Compra Ventas'!$B$2:$B$2700,$B254,'Compra Ventas'!$C$2:$C$2700,DD$5)</f>
        <v>0</v>
      </c>
      <c r="DE254" s="13">
        <f>SUMIFS('Compra Ventas'!$E$2:$E$2700,'Compra Ventas'!$A$2:$A$2700,DE$4,'Compra Ventas'!$B$2:$B$2700,$B254,'Compra Ventas'!$C$2:$C$2700,DE$5)</f>
        <v>0</v>
      </c>
      <c r="DF254" s="13">
        <f>SUMIFS('Compra Ventas'!$E$2:$E$2700,'Compra Ventas'!$A$2:$A$2700,DF$4,'Compra Ventas'!$B$2:$B$2700,$B254,'Compra Ventas'!$C$2:$C$2700,DF$5)</f>
        <v>0</v>
      </c>
      <c r="DG254" s="13">
        <f>SUMIFS('Compra Ventas'!$E$2:$E$2700,'Compra Ventas'!$A$2:$A$2700,DG$4,'Compra Ventas'!$B$2:$B$2700,$B254,'Compra Ventas'!$C$2:$C$2700,DG$5)</f>
        <v>0</v>
      </c>
      <c r="DH254" s="14">
        <f>SUMIFS('Compra Ventas'!$E$2:$E$2700,'Compra Ventas'!$A$2:$A$2700,DH$4,'Compra Ventas'!$B$2:$B$2700,$B254,'Compra Ventas'!$C$2:$C$2700,DH$5)</f>
        <v>0</v>
      </c>
      <c r="DI254" s="84"/>
      <c r="DJ254" s="98">
        <f>SUMIFS('Ajuste Ciclado'!D$5:D$47,'Ajuste Ciclado'!$C$5:$C$47,Balance!DJ$4,'Ajuste Ciclado'!$B$5:$B$47,Balance!$B254)</f>
        <v>0</v>
      </c>
      <c r="DK254" s="99">
        <f>SUMIFS('Ajuste Ciclado'!E$5:E$47,'Ajuste Ciclado'!$C$5:$C$47,Balance!DK$4,'Ajuste Ciclado'!$B$5:$B$47,Balance!$B254)</f>
        <v>0</v>
      </c>
      <c r="DL254" s="99">
        <f>SUMIFS('Ajuste Ciclado'!F$5:F$47,'Ajuste Ciclado'!$C$5:$C$47,Balance!DL$4,'Ajuste Ciclado'!$B$5:$B$47,Balance!$B254)</f>
        <v>0</v>
      </c>
      <c r="DM254" s="99">
        <f>SUMIFS('Ajuste Ciclado'!G$5:G$47,'Ajuste Ciclado'!$C$5:$C$47,Balance!DM$4,'Ajuste Ciclado'!$B$5:$B$47,Balance!$B254)</f>
        <v>0</v>
      </c>
      <c r="DN254" s="99">
        <f>SUMIFS('Ajuste Ciclado'!H$5:H$47,'Ajuste Ciclado'!$C$5:$C$47,Balance!DN$4,'Ajuste Ciclado'!$B$5:$B$47,Balance!$B254)</f>
        <v>0</v>
      </c>
      <c r="DO254" s="99">
        <f>SUMIFS('Ajuste Ciclado'!I$5:I$47,'Ajuste Ciclado'!$C$5:$C$47,Balance!DO$4,'Ajuste Ciclado'!$B$5:$B$47,Balance!$B254)</f>
        <v>0</v>
      </c>
      <c r="DP254" s="99">
        <f>SUMIFS('Ajuste Ciclado'!J$5:J$47,'Ajuste Ciclado'!$C$5:$C$47,Balance!DP$4,'Ajuste Ciclado'!$B$5:$B$47,Balance!$B254)</f>
        <v>0</v>
      </c>
      <c r="DQ254" s="99">
        <f>SUMIFS('Ajuste Ciclado'!K$5:K$47,'Ajuste Ciclado'!$C$5:$C$47,Balance!DQ$4,'Ajuste Ciclado'!$B$5:$B$47,Balance!$B254)</f>
        <v>0</v>
      </c>
      <c r="DR254" s="99">
        <f>SUMIFS('Ajuste Ciclado'!L$5:L$47,'Ajuste Ciclado'!$C$5:$C$47,Balance!DR$4,'Ajuste Ciclado'!$B$5:$B$47,Balance!$B254)</f>
        <v>0</v>
      </c>
      <c r="DS254" s="99">
        <f>SUMIFS('Ajuste Ciclado'!M$5:M$47,'Ajuste Ciclado'!$C$5:$C$47,Balance!DS$4,'Ajuste Ciclado'!$B$5:$B$47,Balance!$B254)</f>
        <v>0</v>
      </c>
      <c r="DT254" s="99">
        <f>SUMIFS('Ajuste Ciclado'!N$5:N$47,'Ajuste Ciclado'!$C$5:$C$47,Balance!DT$4,'Ajuste Ciclado'!$B$5:$B$47,Balance!$B254)</f>
        <v>0</v>
      </c>
      <c r="DU254" s="100">
        <f>SUMIFS('Ajuste Ciclado'!O$5:O$47,'Ajuste Ciclado'!$C$5:$C$47,Balance!DU$4,'Ajuste Ciclado'!$B$5:$B$47,Balance!$B254)</f>
        <v>0</v>
      </c>
      <c r="DV254" s="98">
        <f>SUMIFS('Ajuste Ciclado'!D$5:D$47,'Ajuste Ciclado'!$C$5:$C$47,Balance!DV$4,'Ajuste Ciclado'!$B$5:$B$47,Balance!$B254)</f>
        <v>0</v>
      </c>
      <c r="DW254" s="99">
        <f>SUMIFS('Ajuste Ciclado'!E$5:E$47,'Ajuste Ciclado'!$C$5:$C$47,Balance!DW$4,'Ajuste Ciclado'!$B$5:$B$47,Balance!$B254)</f>
        <v>0</v>
      </c>
      <c r="DX254" s="99">
        <f>SUMIFS('Ajuste Ciclado'!F$5:F$47,'Ajuste Ciclado'!$C$5:$C$47,Balance!DX$4,'Ajuste Ciclado'!$B$5:$B$47,Balance!$B254)</f>
        <v>0</v>
      </c>
      <c r="DY254" s="99">
        <f>SUMIFS('Ajuste Ciclado'!G$5:G$47,'Ajuste Ciclado'!$C$5:$C$47,Balance!DY$4,'Ajuste Ciclado'!$B$5:$B$47,Balance!$B254)</f>
        <v>0</v>
      </c>
      <c r="DZ254" s="99">
        <f>SUMIFS('Ajuste Ciclado'!H$5:H$47,'Ajuste Ciclado'!$C$5:$C$47,Balance!DZ$4,'Ajuste Ciclado'!$B$5:$B$47,Balance!$B254)</f>
        <v>0</v>
      </c>
      <c r="EA254" s="99">
        <f>SUMIFS('Ajuste Ciclado'!I$5:I$47,'Ajuste Ciclado'!$C$5:$C$47,Balance!EA$4,'Ajuste Ciclado'!$B$5:$B$47,Balance!$B254)</f>
        <v>0</v>
      </c>
      <c r="EB254" s="99">
        <f>SUMIFS('Ajuste Ciclado'!J$5:J$47,'Ajuste Ciclado'!$C$5:$C$47,Balance!EB$4,'Ajuste Ciclado'!$B$5:$B$47,Balance!$B254)</f>
        <v>0</v>
      </c>
      <c r="EC254" s="99">
        <f>SUMIFS('Ajuste Ciclado'!K$5:K$47,'Ajuste Ciclado'!$C$5:$C$47,Balance!EC$4,'Ajuste Ciclado'!$B$5:$B$47,Balance!$B254)</f>
        <v>0</v>
      </c>
      <c r="ED254" s="99">
        <f>SUMIFS('Ajuste Ciclado'!L$5:L$47,'Ajuste Ciclado'!$C$5:$C$47,Balance!ED$4,'Ajuste Ciclado'!$B$5:$B$47,Balance!$B254)</f>
        <v>0</v>
      </c>
      <c r="EE254" s="99">
        <f>SUMIFS('Ajuste Ciclado'!M$5:M$47,'Ajuste Ciclado'!$C$5:$C$47,Balance!EE$4,'Ajuste Ciclado'!$B$5:$B$47,Balance!$B254)</f>
        <v>0</v>
      </c>
      <c r="EF254" s="99">
        <f>SUMIFS('Ajuste Ciclado'!N$5:N$47,'Ajuste Ciclado'!$C$5:$C$47,Balance!EF$4,'Ajuste Ciclado'!$B$5:$B$47,Balance!$B254)</f>
        <v>0</v>
      </c>
      <c r="EG254" s="100">
        <f>SUMIFS('Ajuste Ciclado'!O$5:O$47,'Ajuste Ciclado'!$C$5:$C$47,Balance!EG$4,'Ajuste Ciclado'!$B$5:$B$47,Balance!$B254)</f>
        <v>0</v>
      </c>
      <c r="EH254" s="98">
        <f>SUMIFS('Ajuste Ciclado'!D$5:D$47,'Ajuste Ciclado'!$C$5:$C$47,Balance!EH$4,'Ajuste Ciclado'!$B$5:$B$47,Balance!$B254)</f>
        <v>0</v>
      </c>
      <c r="EI254" s="99">
        <f>SUMIFS('Ajuste Ciclado'!E$5:E$47,'Ajuste Ciclado'!$C$5:$C$47,Balance!EI$4,'Ajuste Ciclado'!$B$5:$B$47,Balance!$B254)</f>
        <v>0</v>
      </c>
      <c r="EJ254" s="99">
        <f>SUMIFS('Ajuste Ciclado'!F$5:F$47,'Ajuste Ciclado'!$C$5:$C$47,Balance!EJ$4,'Ajuste Ciclado'!$B$5:$B$47,Balance!$B254)</f>
        <v>0</v>
      </c>
      <c r="EK254" s="99">
        <f>SUMIFS('Ajuste Ciclado'!G$5:G$47,'Ajuste Ciclado'!$C$5:$C$47,Balance!EK$4,'Ajuste Ciclado'!$B$5:$B$47,Balance!$B254)</f>
        <v>0</v>
      </c>
      <c r="EL254" s="99">
        <f>SUMIFS('Ajuste Ciclado'!H$5:H$47,'Ajuste Ciclado'!$C$5:$C$47,Balance!EL$4,'Ajuste Ciclado'!$B$5:$B$47,Balance!$B254)</f>
        <v>0</v>
      </c>
      <c r="EM254" s="99">
        <f>SUMIFS('Ajuste Ciclado'!I$5:I$47,'Ajuste Ciclado'!$C$5:$C$47,Balance!EM$4,'Ajuste Ciclado'!$B$5:$B$47,Balance!$B254)</f>
        <v>0</v>
      </c>
      <c r="EN254" s="99">
        <f>SUMIFS('Ajuste Ciclado'!J$5:J$47,'Ajuste Ciclado'!$C$5:$C$47,Balance!EN$4,'Ajuste Ciclado'!$B$5:$B$47,Balance!$B254)</f>
        <v>0</v>
      </c>
      <c r="EO254" s="99">
        <f>SUMIFS('Ajuste Ciclado'!K$5:K$47,'Ajuste Ciclado'!$C$5:$C$47,Balance!EO$4,'Ajuste Ciclado'!$B$5:$B$47,Balance!$B254)</f>
        <v>0</v>
      </c>
      <c r="EP254" s="99">
        <f>SUMIFS('Ajuste Ciclado'!L$5:L$47,'Ajuste Ciclado'!$C$5:$C$47,Balance!EP$4,'Ajuste Ciclado'!$B$5:$B$47,Balance!$B254)</f>
        <v>0</v>
      </c>
      <c r="EQ254" s="99">
        <f>SUMIFS('Ajuste Ciclado'!M$5:M$47,'Ajuste Ciclado'!$C$5:$C$47,Balance!EQ$4,'Ajuste Ciclado'!$B$5:$B$47,Balance!$B254)</f>
        <v>0</v>
      </c>
      <c r="ER254" s="99">
        <f>SUMIFS('Ajuste Ciclado'!N$5:N$47,'Ajuste Ciclado'!$C$5:$C$47,Balance!ER$4,'Ajuste Ciclado'!$B$5:$B$47,Balance!$B254)</f>
        <v>0</v>
      </c>
      <c r="ES254" s="100">
        <f>SUMIFS('Ajuste Ciclado'!O$5:O$47,'Ajuste Ciclado'!$C$5:$C$47,Balance!ES$4,'Ajuste Ciclado'!$B$5:$B$47,Balance!$B254)</f>
        <v>0</v>
      </c>
      <c r="ET254" s="84"/>
      <c r="EU254" s="12">
        <f t="shared" si="328"/>
        <v>451012.43486596411</v>
      </c>
      <c r="EV254" s="13">
        <f t="shared" si="293"/>
        <v>505917.61112498713</v>
      </c>
      <c r="EW254" s="13">
        <f t="shared" si="294"/>
        <v>551394.80945558404</v>
      </c>
      <c r="EX254" s="13">
        <f t="shared" si="295"/>
        <v>434533.14611318195</v>
      </c>
      <c r="EY254" s="13">
        <f t="shared" si="296"/>
        <v>368083.08853707113</v>
      </c>
      <c r="EZ254" s="13">
        <f t="shared" si="297"/>
        <v>225393.82007287198</v>
      </c>
      <c r="FA254" s="13">
        <f t="shared" si="298"/>
        <v>-218980.36139520758</v>
      </c>
      <c r="FB254" s="13">
        <f t="shared" si="299"/>
        <v>-514059.70108172717</v>
      </c>
      <c r="FC254" s="13">
        <f t="shared" si="300"/>
        <v>-455514.57865132089</v>
      </c>
      <c r="FD254" s="13">
        <f t="shared" si="301"/>
        <v>-55125.901310917106</v>
      </c>
      <c r="FE254" s="13">
        <f t="shared" si="302"/>
        <v>99131.299220624816</v>
      </c>
      <c r="FF254" s="14">
        <f t="shared" si="303"/>
        <v>121147.3740435894</v>
      </c>
      <c r="FG254" s="12">
        <f t="shared" si="304"/>
        <v>452099.05156289297</v>
      </c>
      <c r="FH254" s="13">
        <f t="shared" si="305"/>
        <v>501606.42805248697</v>
      </c>
      <c r="FI254" s="13">
        <f t="shared" si="306"/>
        <v>540062.03791967314</v>
      </c>
      <c r="FJ254" s="13">
        <f t="shared" si="307"/>
        <v>394287.03306779487</v>
      </c>
      <c r="FK254" s="13">
        <f t="shared" si="308"/>
        <v>358163.13751964015</v>
      </c>
      <c r="FL254" s="13">
        <f t="shared" si="309"/>
        <v>171181.64126812795</v>
      </c>
      <c r="FM254" s="13">
        <f t="shared" si="310"/>
        <v>-258060.49801023433</v>
      </c>
      <c r="FN254" s="13">
        <f t="shared" si="311"/>
        <v>-520565.3491795978</v>
      </c>
      <c r="FO254" s="13">
        <f t="shared" si="312"/>
        <v>-472416.79174452595</v>
      </c>
      <c r="FP254" s="13">
        <f t="shared" si="313"/>
        <v>-112537.66727390789</v>
      </c>
      <c r="FQ254" s="13">
        <f t="shared" si="314"/>
        <v>-86823.434321876819</v>
      </c>
      <c r="FR254" s="14">
        <f t="shared" si="315"/>
        <v>-81146.193657673313</v>
      </c>
      <c r="FS254" s="12">
        <f t="shared" si="316"/>
        <v>1435205.207543354</v>
      </c>
      <c r="FT254" s="13">
        <f t="shared" si="317"/>
        <v>1359651.769829605</v>
      </c>
      <c r="FU254" s="13">
        <f t="shared" si="318"/>
        <v>1486055.7434161401</v>
      </c>
      <c r="FV254" s="13">
        <f t="shared" si="319"/>
        <v>1166070.9740399781</v>
      </c>
      <c r="FW254" s="13">
        <f t="shared" si="320"/>
        <v>1150969.670934167</v>
      </c>
      <c r="FX254" s="13">
        <f t="shared" si="321"/>
        <v>1060947.4346384171</v>
      </c>
      <c r="FY254" s="13">
        <f t="shared" si="322"/>
        <v>597639.71958900522</v>
      </c>
      <c r="FZ254" s="13">
        <f t="shared" si="323"/>
        <v>218357.0700661056</v>
      </c>
      <c r="GA254" s="13">
        <f t="shared" si="324"/>
        <v>175598.71773840921</v>
      </c>
      <c r="GB254" s="13">
        <f t="shared" si="325"/>
        <v>210357.18605884971</v>
      </c>
      <c r="GC254" s="13">
        <f t="shared" si="326"/>
        <v>232962.36364501729</v>
      </c>
      <c r="GD254" s="14">
        <f t="shared" si="327"/>
        <v>324287.16357783292</v>
      </c>
      <c r="GE254" s="84"/>
      <c r="GF254" s="12">
        <f t="shared" si="329"/>
        <v>1512933.0409947019</v>
      </c>
      <c r="GG254" s="13">
        <f t="shared" si="329"/>
        <v>885849.39520280028</v>
      </c>
      <c r="GH254" s="14">
        <f t="shared" si="329"/>
        <v>9418103.0210768804</v>
      </c>
      <c r="GI254" s="6">
        <f t="shared" si="330"/>
        <v>2</v>
      </c>
      <c r="GJ254" s="12">
        <f t="shared" si="331"/>
        <v>-1188554.6411282555</v>
      </c>
      <c r="GK254" s="13">
        <f t="shared" si="332"/>
        <v>-1251042.638934358</v>
      </c>
      <c r="GL254" s="14">
        <f t="shared" si="333"/>
        <v>0</v>
      </c>
      <c r="GM254" s="84"/>
      <c r="GN254" s="66">
        <f t="shared" si="334"/>
        <v>-1251042.638934358</v>
      </c>
      <c r="GO254" s="84"/>
      <c r="GP254" s="63" t="str" cm="1">
        <f t="array" ref="GP254">INDEX($GF$4:$GH$4,1,GI254)</f>
        <v>Sample 3</v>
      </c>
      <c r="GQ254" s="12">
        <f t="shared" si="336"/>
        <v>-514059.70108172717</v>
      </c>
      <c r="GR254" s="13">
        <f t="shared" si="336"/>
        <v>-455514.57865132089</v>
      </c>
      <c r="GS254" s="14">
        <f t="shared" si="336"/>
        <v>-218980.36139520758</v>
      </c>
      <c r="GT254" s="12">
        <f t="shared" si="337"/>
        <v>-520565.3491795978</v>
      </c>
      <c r="GU254" s="13">
        <f t="shared" si="337"/>
        <v>-472416.79174452595</v>
      </c>
      <c r="GV254" s="14">
        <f t="shared" si="337"/>
        <v>-258060.49801023433</v>
      </c>
      <c r="GW254" s="12">
        <f t="shared" si="338"/>
        <v>175598.71773840921</v>
      </c>
      <c r="GX254" s="13">
        <f t="shared" si="338"/>
        <v>210357.18605884971</v>
      </c>
      <c r="GY254" s="14">
        <f t="shared" si="338"/>
        <v>218357.0700661056</v>
      </c>
      <c r="GZ254" s="84" t="str">
        <f t="shared" si="339"/>
        <v>Sample 3</v>
      </c>
      <c r="HA254" s="12">
        <f t="shared" si="335"/>
        <v>-520565.3491795978</v>
      </c>
      <c r="HB254" s="13">
        <f t="shared" si="335"/>
        <v>-472416.79174452595</v>
      </c>
      <c r="HC254" s="14">
        <f t="shared" si="335"/>
        <v>-258060.49801023433</v>
      </c>
      <c r="HD254" s="6">
        <f t="shared" si="340"/>
        <v>-1251042.638934358</v>
      </c>
      <c r="HE254" s="84" t="str">
        <f t="shared" si="341"/>
        <v>Ok</v>
      </c>
    </row>
    <row r="255" spans="2:213" hidden="1" x14ac:dyDescent="0.3">
      <c r="B255" s="84" t="s">
        <v>224</v>
      </c>
      <c r="C255" s="12">
        <f>SUMIFS(Inyecciones!$E$2:$E$14185,Inyecciones!$A$2:$A$14185,Balance!C$4,Inyecciones!$B$2:$B$14185,Balance!$B255,Inyecciones!$C$2:$C$14185,Balance!C$5)</f>
        <v>7221.0512495840076</v>
      </c>
      <c r="D255" s="13">
        <f>SUMIFS(Inyecciones!$E$2:$E$14185,Inyecciones!$A$2:$A$14185,Balance!D$4,Inyecciones!$B$2:$B$14185,Balance!$B255,Inyecciones!$C$2:$C$14185,Balance!D$5)</f>
        <v>11134.091094803989</v>
      </c>
      <c r="E255" s="13">
        <f>SUMIFS(Inyecciones!$E$2:$E$14185,Inyecciones!$A$2:$A$14185,Balance!E$4,Inyecciones!$B$2:$B$14185,Balance!$B255,Inyecciones!$C$2:$C$14185,Balance!E$5)</f>
        <v>11275.50752290763</v>
      </c>
      <c r="F255" s="13">
        <f>SUMIFS(Inyecciones!$E$2:$E$14185,Inyecciones!$A$2:$A$14185,Balance!F$4,Inyecciones!$B$2:$B$14185,Balance!$B255,Inyecciones!$C$2:$C$14185,Balance!F$5)</f>
        <v>8421.7307753071836</v>
      </c>
      <c r="G255" s="13">
        <f>SUMIFS(Inyecciones!$E$2:$E$14185,Inyecciones!$A$2:$A$14185,Balance!G$4,Inyecciones!$B$2:$B$14185,Balance!$B255,Inyecciones!$C$2:$C$14185,Balance!G$5)</f>
        <v>21096.078656515539</v>
      </c>
      <c r="H255" s="13">
        <f>SUMIFS(Inyecciones!$E$2:$E$14185,Inyecciones!$A$2:$A$14185,Balance!H$4,Inyecciones!$B$2:$B$14185,Balance!$B255,Inyecciones!$C$2:$C$14185,Balance!H$5)</f>
        <v>18873.923115292051</v>
      </c>
      <c r="I255" s="13">
        <f>SUMIFS(Inyecciones!$E$2:$E$14185,Inyecciones!$A$2:$A$14185,Balance!I$4,Inyecciones!$B$2:$B$14185,Balance!$B255,Inyecciones!$C$2:$C$14185,Balance!I$5)</f>
        <v>20829.905441274699</v>
      </c>
      <c r="J255" s="13">
        <f>SUMIFS(Inyecciones!$E$2:$E$14185,Inyecciones!$A$2:$A$14185,Balance!J$4,Inyecciones!$B$2:$B$14185,Balance!$B255,Inyecciones!$C$2:$C$14185,Balance!J$5)</f>
        <v>22587.654024328229</v>
      </c>
      <c r="K255" s="13">
        <f>SUMIFS(Inyecciones!$E$2:$E$14185,Inyecciones!$A$2:$A$14185,Balance!K$4,Inyecciones!$B$2:$B$14185,Balance!$B255,Inyecciones!$C$2:$C$14185,Balance!K$5)</f>
        <v>17815.643677581211</v>
      </c>
      <c r="L255" s="13">
        <f>SUMIFS(Inyecciones!$E$2:$E$14185,Inyecciones!$A$2:$A$14185,Balance!L$4,Inyecciones!$B$2:$B$14185,Balance!$B255,Inyecciones!$C$2:$C$14185,Balance!L$5)</f>
        <v>6554.9059387236384</v>
      </c>
      <c r="M255" s="13">
        <f>SUMIFS(Inyecciones!$E$2:$E$14185,Inyecciones!$A$2:$A$14185,Balance!M$4,Inyecciones!$B$2:$B$14185,Balance!$B255,Inyecciones!$C$2:$C$14185,Balance!M$5)</f>
        <v>2956.899920974563</v>
      </c>
      <c r="N255" s="14">
        <f>SUMIFS(Inyecciones!$E$2:$E$14185,Inyecciones!$A$2:$A$14185,Balance!N$4,Inyecciones!$B$2:$B$14185,Balance!$B255,Inyecciones!$C$2:$C$14185,Balance!N$5)</f>
        <v>2410.933977184221</v>
      </c>
      <c r="O255" s="12">
        <f>SUMIFS(Inyecciones!$E$2:$E$14185,Inyecciones!$A$2:$A$14185,Balance!O$4,Inyecciones!$B$2:$B$14185,Balance!$B255,Inyecciones!$C$2:$C$14185,Balance!O$5)</f>
        <v>7345.2201763519861</v>
      </c>
      <c r="P255" s="13">
        <f>SUMIFS(Inyecciones!$E$2:$E$14185,Inyecciones!$A$2:$A$14185,Balance!P$4,Inyecciones!$B$2:$B$14185,Balance!$B255,Inyecciones!$C$2:$C$14185,Balance!P$5)</f>
        <v>9393.3717253478735</v>
      </c>
      <c r="Q255" s="13">
        <f>SUMIFS(Inyecciones!$E$2:$E$14185,Inyecciones!$A$2:$A$14185,Balance!Q$4,Inyecciones!$B$2:$B$14185,Balance!$B255,Inyecciones!$C$2:$C$14185,Balance!Q$5)</f>
        <v>10504.898638702771</v>
      </c>
      <c r="R255" s="13">
        <f>SUMIFS(Inyecciones!$E$2:$E$14185,Inyecciones!$A$2:$A$14185,Balance!R$4,Inyecciones!$B$2:$B$14185,Balance!$B255,Inyecciones!$C$2:$C$14185,Balance!R$5)</f>
        <v>8839.1189794105376</v>
      </c>
      <c r="S255" s="13">
        <f>SUMIFS(Inyecciones!$E$2:$E$14185,Inyecciones!$A$2:$A$14185,Balance!S$4,Inyecciones!$B$2:$B$14185,Balance!$B255,Inyecciones!$C$2:$C$14185,Balance!S$5)</f>
        <v>21416.813857058649</v>
      </c>
      <c r="T255" s="13">
        <f>SUMIFS(Inyecciones!$E$2:$E$14185,Inyecciones!$A$2:$A$14185,Balance!T$4,Inyecciones!$B$2:$B$14185,Balance!$B255,Inyecciones!$C$2:$C$14185,Balance!T$5)</f>
        <v>19655.847552804091</v>
      </c>
      <c r="U255" s="13">
        <f>SUMIFS(Inyecciones!$E$2:$E$14185,Inyecciones!$A$2:$A$14185,Balance!U$4,Inyecciones!$B$2:$B$14185,Balance!$B255,Inyecciones!$C$2:$C$14185,Balance!U$5)</f>
        <v>22104.539373834748</v>
      </c>
      <c r="V255" s="13">
        <f>SUMIFS(Inyecciones!$E$2:$E$14185,Inyecciones!$A$2:$A$14185,Balance!V$4,Inyecciones!$B$2:$B$14185,Balance!$B255,Inyecciones!$C$2:$C$14185,Balance!V$5)</f>
        <v>21336.31334827594</v>
      </c>
      <c r="W255" s="13">
        <f>SUMIFS(Inyecciones!$E$2:$E$14185,Inyecciones!$A$2:$A$14185,Balance!W$4,Inyecciones!$B$2:$B$14185,Balance!$B255,Inyecciones!$C$2:$C$14185,Balance!W$5)</f>
        <v>18243.203828533318</v>
      </c>
      <c r="X255" s="13">
        <f>SUMIFS(Inyecciones!$E$2:$E$14185,Inyecciones!$A$2:$A$14185,Balance!X$4,Inyecciones!$B$2:$B$14185,Balance!$B255,Inyecciones!$C$2:$C$14185,Balance!X$5)</f>
        <v>8511.4247526109011</v>
      </c>
      <c r="Y255" s="13">
        <f>SUMIFS(Inyecciones!$E$2:$E$14185,Inyecciones!$A$2:$A$14185,Balance!Y$4,Inyecciones!$B$2:$B$14185,Balance!$B255,Inyecciones!$C$2:$C$14185,Balance!Y$5)</f>
        <v>6518.8497601983654</v>
      </c>
      <c r="Z255" s="14">
        <f>SUMIFS(Inyecciones!$E$2:$E$14185,Inyecciones!$A$2:$A$14185,Balance!Z$4,Inyecciones!$B$2:$B$14185,Balance!$B255,Inyecciones!$C$2:$C$14185,Balance!Z$5)</f>
        <v>6936.4855894896782</v>
      </c>
      <c r="AA255" s="12">
        <f>SUMIFS(Inyecciones!$E$2:$E$14185,Inyecciones!$A$2:$A$14185,Balance!AA$4,Inyecciones!$B$2:$B$14185,Balance!$B255,Inyecciones!$C$2:$C$14185,Balance!AA$5)</f>
        <v>7350.5345344768994</v>
      </c>
      <c r="AB255" s="13">
        <f>SUMIFS(Inyecciones!$E$2:$E$14185,Inyecciones!$A$2:$A$14185,Balance!AB$4,Inyecciones!$B$2:$B$14185,Balance!$B255,Inyecciones!$C$2:$C$14185,Balance!AB$5)</f>
        <v>10736.912583906271</v>
      </c>
      <c r="AC255" s="13">
        <f>SUMIFS(Inyecciones!$E$2:$E$14185,Inyecciones!$A$2:$A$14185,Balance!AC$4,Inyecciones!$B$2:$B$14185,Balance!$B255,Inyecciones!$C$2:$C$14185,Balance!AC$5)</f>
        <v>10911.52231294446</v>
      </c>
      <c r="AD255" s="13">
        <f>SUMIFS(Inyecciones!$E$2:$E$14185,Inyecciones!$A$2:$A$14185,Balance!AD$4,Inyecciones!$B$2:$B$14185,Balance!$B255,Inyecciones!$C$2:$C$14185,Balance!AD$5)</f>
        <v>9618.4496703946879</v>
      </c>
      <c r="AE255" s="13">
        <f>SUMIFS(Inyecciones!$E$2:$E$14185,Inyecciones!$A$2:$A$14185,Balance!AE$4,Inyecciones!$B$2:$B$14185,Balance!$B255,Inyecciones!$C$2:$C$14185,Balance!AE$5)</f>
        <v>22685.979087516211</v>
      </c>
      <c r="AF255" s="13">
        <f>SUMIFS(Inyecciones!$E$2:$E$14185,Inyecciones!$A$2:$A$14185,Balance!AF$4,Inyecciones!$B$2:$B$14185,Balance!$B255,Inyecciones!$C$2:$C$14185,Balance!AF$5)</f>
        <v>21097.94801949965</v>
      </c>
      <c r="AG255" s="13">
        <f>SUMIFS(Inyecciones!$E$2:$E$14185,Inyecciones!$A$2:$A$14185,Balance!AG$4,Inyecciones!$B$2:$B$14185,Balance!$B255,Inyecciones!$C$2:$C$14185,Balance!AG$5)</f>
        <v>25073.02360685138</v>
      </c>
      <c r="AH255" s="13">
        <f>SUMIFS(Inyecciones!$E$2:$E$14185,Inyecciones!$A$2:$A$14185,Balance!AH$4,Inyecciones!$B$2:$B$14185,Balance!$B255,Inyecciones!$C$2:$C$14185,Balance!AH$5)</f>
        <v>24921.80000711912</v>
      </c>
      <c r="AI255" s="13">
        <f>SUMIFS(Inyecciones!$E$2:$E$14185,Inyecciones!$A$2:$A$14185,Balance!AI$4,Inyecciones!$B$2:$B$14185,Balance!$B255,Inyecciones!$C$2:$C$14185,Balance!AI$5)</f>
        <v>19577.10181707827</v>
      </c>
      <c r="AJ255" s="13">
        <f>SUMIFS(Inyecciones!$E$2:$E$14185,Inyecciones!$A$2:$A$14185,Balance!AJ$4,Inyecciones!$B$2:$B$14185,Balance!$B255,Inyecciones!$C$2:$C$14185,Balance!AJ$5)</f>
        <v>13985.54074704722</v>
      </c>
      <c r="AK255" s="13">
        <f>SUMIFS(Inyecciones!$E$2:$E$14185,Inyecciones!$A$2:$A$14185,Balance!AK$4,Inyecciones!$B$2:$B$14185,Balance!$B255,Inyecciones!$C$2:$C$14185,Balance!AK$5)</f>
        <v>9955.0447725978556</v>
      </c>
      <c r="AL255" s="14">
        <f>SUMIFS(Inyecciones!$E$2:$E$14185,Inyecciones!$A$2:$A$14185,Balance!AL$4,Inyecciones!$B$2:$B$14185,Balance!$B255,Inyecciones!$C$2:$C$14185,Balance!AL$5)</f>
        <v>10237.233454148651</v>
      </c>
      <c r="AM255" s="13"/>
      <c r="AN255" s="12">
        <f>SUMIFS('Retiro Mensual'!$E$2:$E$2629,'Retiro Mensual'!$A$2:$A$2629,AN$4,'Retiro Mensual'!$B$2:$B$2629,$B255,'Retiro Mensual'!$C$2:$C$2629,AN$5)</f>
        <v>0</v>
      </c>
      <c r="AO255" s="13">
        <f>SUMIFS('Retiro Mensual'!$E$2:$E$2629,'Retiro Mensual'!$A$2:$A$2629,AO$4,'Retiro Mensual'!$B$2:$B$2629,$B255,'Retiro Mensual'!$C$2:$C$2629,AO$5)</f>
        <v>0</v>
      </c>
      <c r="AP255" s="13">
        <f>SUMIFS('Retiro Mensual'!$E$2:$E$2629,'Retiro Mensual'!$A$2:$A$2629,AP$4,'Retiro Mensual'!$B$2:$B$2629,$B255,'Retiro Mensual'!$C$2:$C$2629,AP$5)</f>
        <v>0</v>
      </c>
      <c r="AQ255" s="13">
        <f>SUMIFS('Retiro Mensual'!$E$2:$E$2629,'Retiro Mensual'!$A$2:$A$2629,AQ$4,'Retiro Mensual'!$B$2:$B$2629,$B255,'Retiro Mensual'!$C$2:$C$2629,AQ$5)</f>
        <v>0</v>
      </c>
      <c r="AR255" s="13">
        <f>SUMIFS('Retiro Mensual'!$E$2:$E$2629,'Retiro Mensual'!$A$2:$A$2629,AR$4,'Retiro Mensual'!$B$2:$B$2629,$B255,'Retiro Mensual'!$C$2:$C$2629,AR$5)</f>
        <v>0</v>
      </c>
      <c r="AS255" s="13">
        <f>SUMIFS('Retiro Mensual'!$E$2:$E$2629,'Retiro Mensual'!$A$2:$A$2629,AS$4,'Retiro Mensual'!$B$2:$B$2629,$B255,'Retiro Mensual'!$C$2:$C$2629,AS$5)</f>
        <v>0</v>
      </c>
      <c r="AT255" s="13">
        <f>SUMIFS('Retiro Mensual'!$E$2:$E$2629,'Retiro Mensual'!$A$2:$A$2629,AT$4,'Retiro Mensual'!$B$2:$B$2629,$B255,'Retiro Mensual'!$C$2:$C$2629,AT$5)</f>
        <v>0</v>
      </c>
      <c r="AU255" s="13">
        <f>SUMIFS('Retiro Mensual'!$E$2:$E$2629,'Retiro Mensual'!$A$2:$A$2629,AU$4,'Retiro Mensual'!$B$2:$B$2629,$B255,'Retiro Mensual'!$C$2:$C$2629,AU$5)</f>
        <v>0</v>
      </c>
      <c r="AV255" s="13">
        <f>SUMIFS('Retiro Mensual'!$E$2:$E$2629,'Retiro Mensual'!$A$2:$A$2629,AV$4,'Retiro Mensual'!$B$2:$B$2629,$B255,'Retiro Mensual'!$C$2:$C$2629,AV$5)</f>
        <v>0</v>
      </c>
      <c r="AW255" s="13">
        <f>SUMIFS('Retiro Mensual'!$E$2:$E$2629,'Retiro Mensual'!$A$2:$A$2629,AW$4,'Retiro Mensual'!$B$2:$B$2629,$B255,'Retiro Mensual'!$C$2:$C$2629,AW$5)</f>
        <v>0</v>
      </c>
      <c r="AX255" s="13">
        <f>SUMIFS('Retiro Mensual'!$E$2:$E$2629,'Retiro Mensual'!$A$2:$A$2629,AX$4,'Retiro Mensual'!$B$2:$B$2629,$B255,'Retiro Mensual'!$C$2:$C$2629,AX$5)</f>
        <v>0</v>
      </c>
      <c r="AY255" s="14">
        <f>SUMIFS('Retiro Mensual'!$E$2:$E$2629,'Retiro Mensual'!$A$2:$A$2629,AY$4,'Retiro Mensual'!$B$2:$B$2629,$B255,'Retiro Mensual'!$C$2:$C$2629,AY$5)</f>
        <v>0</v>
      </c>
      <c r="AZ255" s="12">
        <f>SUMIFS('Retiro Mensual'!$E$2:$E$2629,'Retiro Mensual'!$A$2:$A$2629,AZ$4,'Retiro Mensual'!$B$2:$B$2629,$B255,'Retiro Mensual'!$C$2:$C$2629,AZ$5)</f>
        <v>0</v>
      </c>
      <c r="BA255" s="13">
        <f>SUMIFS('Retiro Mensual'!$E$2:$E$2629,'Retiro Mensual'!$A$2:$A$2629,BA$4,'Retiro Mensual'!$B$2:$B$2629,$B255,'Retiro Mensual'!$C$2:$C$2629,BA$5)</f>
        <v>0</v>
      </c>
      <c r="BB255" s="13">
        <f>SUMIFS('Retiro Mensual'!$E$2:$E$2629,'Retiro Mensual'!$A$2:$A$2629,BB$4,'Retiro Mensual'!$B$2:$B$2629,$B255,'Retiro Mensual'!$C$2:$C$2629,BB$5)</f>
        <v>0</v>
      </c>
      <c r="BC255" s="13">
        <f>SUMIFS('Retiro Mensual'!$E$2:$E$2629,'Retiro Mensual'!$A$2:$A$2629,BC$4,'Retiro Mensual'!$B$2:$B$2629,$B255,'Retiro Mensual'!$C$2:$C$2629,BC$5)</f>
        <v>0</v>
      </c>
      <c r="BD255" s="13">
        <f>SUMIFS('Retiro Mensual'!$E$2:$E$2629,'Retiro Mensual'!$A$2:$A$2629,BD$4,'Retiro Mensual'!$B$2:$B$2629,$B255,'Retiro Mensual'!$C$2:$C$2629,BD$5)</f>
        <v>0</v>
      </c>
      <c r="BE255" s="13">
        <f>SUMIFS('Retiro Mensual'!$E$2:$E$2629,'Retiro Mensual'!$A$2:$A$2629,BE$4,'Retiro Mensual'!$B$2:$B$2629,$B255,'Retiro Mensual'!$C$2:$C$2629,BE$5)</f>
        <v>0</v>
      </c>
      <c r="BF255" s="13">
        <f>SUMIFS('Retiro Mensual'!$E$2:$E$2629,'Retiro Mensual'!$A$2:$A$2629,BF$4,'Retiro Mensual'!$B$2:$B$2629,$B255,'Retiro Mensual'!$C$2:$C$2629,BF$5)</f>
        <v>0</v>
      </c>
      <c r="BG255" s="13">
        <f>SUMIFS('Retiro Mensual'!$E$2:$E$2629,'Retiro Mensual'!$A$2:$A$2629,BG$4,'Retiro Mensual'!$B$2:$B$2629,$B255,'Retiro Mensual'!$C$2:$C$2629,BG$5)</f>
        <v>0</v>
      </c>
      <c r="BH255" s="13">
        <f>SUMIFS('Retiro Mensual'!$E$2:$E$2629,'Retiro Mensual'!$A$2:$A$2629,BH$4,'Retiro Mensual'!$B$2:$B$2629,$B255,'Retiro Mensual'!$C$2:$C$2629,BH$5)</f>
        <v>0</v>
      </c>
      <c r="BI255" s="13">
        <f>SUMIFS('Retiro Mensual'!$E$2:$E$2629,'Retiro Mensual'!$A$2:$A$2629,BI$4,'Retiro Mensual'!$B$2:$B$2629,$B255,'Retiro Mensual'!$C$2:$C$2629,BI$5)</f>
        <v>0</v>
      </c>
      <c r="BJ255" s="13">
        <f>SUMIFS('Retiro Mensual'!$E$2:$E$2629,'Retiro Mensual'!$A$2:$A$2629,BJ$4,'Retiro Mensual'!$B$2:$B$2629,$B255,'Retiro Mensual'!$C$2:$C$2629,BJ$5)</f>
        <v>0</v>
      </c>
      <c r="BK255" s="14">
        <f>SUMIFS('Retiro Mensual'!$E$2:$E$2629,'Retiro Mensual'!$A$2:$A$2629,BK$4,'Retiro Mensual'!$B$2:$B$2629,$B255,'Retiro Mensual'!$C$2:$C$2629,BK$5)</f>
        <v>0</v>
      </c>
      <c r="BL255" s="12">
        <f>SUMIFS('Retiro Mensual'!$E$2:$E$2629,'Retiro Mensual'!$A$2:$A$2629,BL$4,'Retiro Mensual'!$B$2:$B$2629,$B255,'Retiro Mensual'!$C$2:$C$2629,BL$5)</f>
        <v>0</v>
      </c>
      <c r="BM255" s="13">
        <f>SUMIFS('Retiro Mensual'!$E$2:$E$2629,'Retiro Mensual'!$A$2:$A$2629,BM$4,'Retiro Mensual'!$B$2:$B$2629,$B255,'Retiro Mensual'!$C$2:$C$2629,BM$5)</f>
        <v>0</v>
      </c>
      <c r="BN255" s="13">
        <f>SUMIFS('Retiro Mensual'!$E$2:$E$2629,'Retiro Mensual'!$A$2:$A$2629,BN$4,'Retiro Mensual'!$B$2:$B$2629,$B255,'Retiro Mensual'!$C$2:$C$2629,BN$5)</f>
        <v>0</v>
      </c>
      <c r="BO255" s="13">
        <f>SUMIFS('Retiro Mensual'!$E$2:$E$2629,'Retiro Mensual'!$A$2:$A$2629,BO$4,'Retiro Mensual'!$B$2:$B$2629,$B255,'Retiro Mensual'!$C$2:$C$2629,BO$5)</f>
        <v>0</v>
      </c>
      <c r="BP255" s="13">
        <f>SUMIFS('Retiro Mensual'!$E$2:$E$2629,'Retiro Mensual'!$A$2:$A$2629,BP$4,'Retiro Mensual'!$B$2:$B$2629,$B255,'Retiro Mensual'!$C$2:$C$2629,BP$5)</f>
        <v>0</v>
      </c>
      <c r="BQ255" s="13">
        <f>SUMIFS('Retiro Mensual'!$E$2:$E$2629,'Retiro Mensual'!$A$2:$A$2629,BQ$4,'Retiro Mensual'!$B$2:$B$2629,$B255,'Retiro Mensual'!$C$2:$C$2629,BQ$5)</f>
        <v>0</v>
      </c>
      <c r="BR255" s="13">
        <f>SUMIFS('Retiro Mensual'!$E$2:$E$2629,'Retiro Mensual'!$A$2:$A$2629,BR$4,'Retiro Mensual'!$B$2:$B$2629,$B255,'Retiro Mensual'!$C$2:$C$2629,BR$5)</f>
        <v>0</v>
      </c>
      <c r="BS255" s="13">
        <f>SUMIFS('Retiro Mensual'!$E$2:$E$2629,'Retiro Mensual'!$A$2:$A$2629,BS$4,'Retiro Mensual'!$B$2:$B$2629,$B255,'Retiro Mensual'!$C$2:$C$2629,BS$5)</f>
        <v>0</v>
      </c>
      <c r="BT255" s="13">
        <f>SUMIFS('Retiro Mensual'!$E$2:$E$2629,'Retiro Mensual'!$A$2:$A$2629,BT$4,'Retiro Mensual'!$B$2:$B$2629,$B255,'Retiro Mensual'!$C$2:$C$2629,BT$5)</f>
        <v>0</v>
      </c>
      <c r="BU255" s="13">
        <f>SUMIFS('Retiro Mensual'!$E$2:$E$2629,'Retiro Mensual'!$A$2:$A$2629,BU$4,'Retiro Mensual'!$B$2:$B$2629,$B255,'Retiro Mensual'!$C$2:$C$2629,BU$5)</f>
        <v>0</v>
      </c>
      <c r="BV255" s="13">
        <f>SUMIFS('Retiro Mensual'!$E$2:$E$2629,'Retiro Mensual'!$A$2:$A$2629,BV$4,'Retiro Mensual'!$B$2:$B$2629,$B255,'Retiro Mensual'!$C$2:$C$2629,BV$5)</f>
        <v>0</v>
      </c>
      <c r="BW255" s="14">
        <f>SUMIFS('Retiro Mensual'!$E$2:$E$2629,'Retiro Mensual'!$A$2:$A$2629,BW$4,'Retiro Mensual'!$B$2:$B$2629,$B255,'Retiro Mensual'!$C$2:$C$2629,BW$5)</f>
        <v>0</v>
      </c>
      <c r="BX255" s="13"/>
      <c r="BY255" s="12">
        <f>SUMIFS('Compra Ventas'!$E$2:$E$2700,'Compra Ventas'!$A$2:$A$2700,BY$4,'Compra Ventas'!$B$2:$B$2700,$B255,'Compra Ventas'!$C$2:$C$2700,BY$5)</f>
        <v>0</v>
      </c>
      <c r="BZ255" s="13">
        <f>SUMIFS('Compra Ventas'!$E$2:$E$2700,'Compra Ventas'!$A$2:$A$2700,BZ$4,'Compra Ventas'!$B$2:$B$2700,$B255,'Compra Ventas'!$C$2:$C$2700,BZ$5)</f>
        <v>0</v>
      </c>
      <c r="CA255" s="13">
        <f>SUMIFS('Compra Ventas'!$E$2:$E$2700,'Compra Ventas'!$A$2:$A$2700,CA$4,'Compra Ventas'!$B$2:$B$2700,$B255,'Compra Ventas'!$C$2:$C$2700,CA$5)</f>
        <v>0</v>
      </c>
      <c r="CB255" s="13">
        <f>SUMIFS('Compra Ventas'!$E$2:$E$2700,'Compra Ventas'!$A$2:$A$2700,CB$4,'Compra Ventas'!$B$2:$B$2700,$B255,'Compra Ventas'!$C$2:$C$2700,CB$5)</f>
        <v>0</v>
      </c>
      <c r="CC255" s="13">
        <f>SUMIFS('Compra Ventas'!$E$2:$E$2700,'Compra Ventas'!$A$2:$A$2700,CC$4,'Compra Ventas'!$B$2:$B$2700,$B255,'Compra Ventas'!$C$2:$C$2700,CC$5)</f>
        <v>0</v>
      </c>
      <c r="CD255" s="13">
        <f>SUMIFS('Compra Ventas'!$E$2:$E$2700,'Compra Ventas'!$A$2:$A$2700,CD$4,'Compra Ventas'!$B$2:$B$2700,$B255,'Compra Ventas'!$C$2:$C$2700,CD$5)</f>
        <v>0</v>
      </c>
      <c r="CE255" s="13">
        <f>SUMIFS('Compra Ventas'!$E$2:$E$2700,'Compra Ventas'!$A$2:$A$2700,CE$4,'Compra Ventas'!$B$2:$B$2700,$B255,'Compra Ventas'!$C$2:$C$2700,CE$5)</f>
        <v>0</v>
      </c>
      <c r="CF255" s="13">
        <f>SUMIFS('Compra Ventas'!$E$2:$E$2700,'Compra Ventas'!$A$2:$A$2700,CF$4,'Compra Ventas'!$B$2:$B$2700,$B255,'Compra Ventas'!$C$2:$C$2700,CF$5)</f>
        <v>0</v>
      </c>
      <c r="CG255" s="13">
        <f>SUMIFS('Compra Ventas'!$E$2:$E$2700,'Compra Ventas'!$A$2:$A$2700,CG$4,'Compra Ventas'!$B$2:$B$2700,$B255,'Compra Ventas'!$C$2:$C$2700,CG$5)</f>
        <v>0</v>
      </c>
      <c r="CH255" s="13">
        <f>SUMIFS('Compra Ventas'!$E$2:$E$2700,'Compra Ventas'!$A$2:$A$2700,CH$4,'Compra Ventas'!$B$2:$B$2700,$B255,'Compra Ventas'!$C$2:$C$2700,CH$5)</f>
        <v>0</v>
      </c>
      <c r="CI255" s="13">
        <f>SUMIFS('Compra Ventas'!$E$2:$E$2700,'Compra Ventas'!$A$2:$A$2700,CI$4,'Compra Ventas'!$B$2:$B$2700,$B255,'Compra Ventas'!$C$2:$C$2700,CI$5)</f>
        <v>0</v>
      </c>
      <c r="CJ255" s="14">
        <f>SUMIFS('Compra Ventas'!$E$2:$E$2700,'Compra Ventas'!$A$2:$A$2700,CJ$4,'Compra Ventas'!$B$2:$B$2700,$B255,'Compra Ventas'!$C$2:$C$2700,CJ$5)</f>
        <v>0</v>
      </c>
      <c r="CK255" s="12">
        <f>SUMIFS('Compra Ventas'!$E$2:$E$2700,'Compra Ventas'!$A$2:$A$2700,CK$4,'Compra Ventas'!$B$2:$B$2700,$B255,'Compra Ventas'!$C$2:$C$2700,CK$5)</f>
        <v>0</v>
      </c>
      <c r="CL255" s="13">
        <f>SUMIFS('Compra Ventas'!$E$2:$E$2700,'Compra Ventas'!$A$2:$A$2700,CL$4,'Compra Ventas'!$B$2:$B$2700,$B255,'Compra Ventas'!$C$2:$C$2700,CL$5)</f>
        <v>0</v>
      </c>
      <c r="CM255" s="13">
        <f>SUMIFS('Compra Ventas'!$E$2:$E$2700,'Compra Ventas'!$A$2:$A$2700,CM$4,'Compra Ventas'!$B$2:$B$2700,$B255,'Compra Ventas'!$C$2:$C$2700,CM$5)</f>
        <v>0</v>
      </c>
      <c r="CN255" s="13">
        <f>SUMIFS('Compra Ventas'!$E$2:$E$2700,'Compra Ventas'!$A$2:$A$2700,CN$4,'Compra Ventas'!$B$2:$B$2700,$B255,'Compra Ventas'!$C$2:$C$2700,CN$5)</f>
        <v>0</v>
      </c>
      <c r="CO255" s="13">
        <f>SUMIFS('Compra Ventas'!$E$2:$E$2700,'Compra Ventas'!$A$2:$A$2700,CO$4,'Compra Ventas'!$B$2:$B$2700,$B255,'Compra Ventas'!$C$2:$C$2700,CO$5)</f>
        <v>0</v>
      </c>
      <c r="CP255" s="13">
        <f>SUMIFS('Compra Ventas'!$E$2:$E$2700,'Compra Ventas'!$A$2:$A$2700,CP$4,'Compra Ventas'!$B$2:$B$2700,$B255,'Compra Ventas'!$C$2:$C$2700,CP$5)</f>
        <v>0</v>
      </c>
      <c r="CQ255" s="13">
        <f>SUMIFS('Compra Ventas'!$E$2:$E$2700,'Compra Ventas'!$A$2:$A$2700,CQ$4,'Compra Ventas'!$B$2:$B$2700,$B255,'Compra Ventas'!$C$2:$C$2700,CQ$5)</f>
        <v>0</v>
      </c>
      <c r="CR255" s="13">
        <f>SUMIFS('Compra Ventas'!$E$2:$E$2700,'Compra Ventas'!$A$2:$A$2700,CR$4,'Compra Ventas'!$B$2:$B$2700,$B255,'Compra Ventas'!$C$2:$C$2700,CR$5)</f>
        <v>0</v>
      </c>
      <c r="CS255" s="13">
        <f>SUMIFS('Compra Ventas'!$E$2:$E$2700,'Compra Ventas'!$A$2:$A$2700,CS$4,'Compra Ventas'!$B$2:$B$2700,$B255,'Compra Ventas'!$C$2:$C$2700,CS$5)</f>
        <v>0</v>
      </c>
      <c r="CT255" s="13">
        <f>SUMIFS('Compra Ventas'!$E$2:$E$2700,'Compra Ventas'!$A$2:$A$2700,CT$4,'Compra Ventas'!$B$2:$B$2700,$B255,'Compra Ventas'!$C$2:$C$2700,CT$5)</f>
        <v>0</v>
      </c>
      <c r="CU255" s="13">
        <f>SUMIFS('Compra Ventas'!$E$2:$E$2700,'Compra Ventas'!$A$2:$A$2700,CU$4,'Compra Ventas'!$B$2:$B$2700,$B255,'Compra Ventas'!$C$2:$C$2700,CU$5)</f>
        <v>0</v>
      </c>
      <c r="CV255" s="14">
        <f>SUMIFS('Compra Ventas'!$E$2:$E$2700,'Compra Ventas'!$A$2:$A$2700,CV$4,'Compra Ventas'!$B$2:$B$2700,$B255,'Compra Ventas'!$C$2:$C$2700,CV$5)</f>
        <v>0</v>
      </c>
      <c r="CW255" s="12">
        <f>SUMIFS('Compra Ventas'!$E$2:$E$2700,'Compra Ventas'!$A$2:$A$2700,CW$4,'Compra Ventas'!$B$2:$B$2700,$B255,'Compra Ventas'!$C$2:$C$2700,CW$5)</f>
        <v>0</v>
      </c>
      <c r="CX255" s="13">
        <f>SUMIFS('Compra Ventas'!$E$2:$E$2700,'Compra Ventas'!$A$2:$A$2700,CX$4,'Compra Ventas'!$B$2:$B$2700,$B255,'Compra Ventas'!$C$2:$C$2700,CX$5)</f>
        <v>0</v>
      </c>
      <c r="CY255" s="13">
        <f>SUMIFS('Compra Ventas'!$E$2:$E$2700,'Compra Ventas'!$A$2:$A$2700,CY$4,'Compra Ventas'!$B$2:$B$2700,$B255,'Compra Ventas'!$C$2:$C$2700,CY$5)</f>
        <v>0</v>
      </c>
      <c r="CZ255" s="13">
        <f>SUMIFS('Compra Ventas'!$E$2:$E$2700,'Compra Ventas'!$A$2:$A$2700,CZ$4,'Compra Ventas'!$B$2:$B$2700,$B255,'Compra Ventas'!$C$2:$C$2700,CZ$5)</f>
        <v>0</v>
      </c>
      <c r="DA255" s="13">
        <f>SUMIFS('Compra Ventas'!$E$2:$E$2700,'Compra Ventas'!$A$2:$A$2700,DA$4,'Compra Ventas'!$B$2:$B$2700,$B255,'Compra Ventas'!$C$2:$C$2700,DA$5)</f>
        <v>0</v>
      </c>
      <c r="DB255" s="13">
        <f>SUMIFS('Compra Ventas'!$E$2:$E$2700,'Compra Ventas'!$A$2:$A$2700,DB$4,'Compra Ventas'!$B$2:$B$2700,$B255,'Compra Ventas'!$C$2:$C$2700,DB$5)</f>
        <v>0</v>
      </c>
      <c r="DC255" s="13">
        <f>SUMIFS('Compra Ventas'!$E$2:$E$2700,'Compra Ventas'!$A$2:$A$2700,DC$4,'Compra Ventas'!$B$2:$B$2700,$B255,'Compra Ventas'!$C$2:$C$2700,DC$5)</f>
        <v>0</v>
      </c>
      <c r="DD255" s="13">
        <f>SUMIFS('Compra Ventas'!$E$2:$E$2700,'Compra Ventas'!$A$2:$A$2700,DD$4,'Compra Ventas'!$B$2:$B$2700,$B255,'Compra Ventas'!$C$2:$C$2700,DD$5)</f>
        <v>0</v>
      </c>
      <c r="DE255" s="13">
        <f>SUMIFS('Compra Ventas'!$E$2:$E$2700,'Compra Ventas'!$A$2:$A$2700,DE$4,'Compra Ventas'!$B$2:$B$2700,$B255,'Compra Ventas'!$C$2:$C$2700,DE$5)</f>
        <v>0</v>
      </c>
      <c r="DF255" s="13">
        <f>SUMIFS('Compra Ventas'!$E$2:$E$2700,'Compra Ventas'!$A$2:$A$2700,DF$4,'Compra Ventas'!$B$2:$B$2700,$B255,'Compra Ventas'!$C$2:$C$2700,DF$5)</f>
        <v>0</v>
      </c>
      <c r="DG255" s="13">
        <f>SUMIFS('Compra Ventas'!$E$2:$E$2700,'Compra Ventas'!$A$2:$A$2700,DG$4,'Compra Ventas'!$B$2:$B$2700,$B255,'Compra Ventas'!$C$2:$C$2700,DG$5)</f>
        <v>0</v>
      </c>
      <c r="DH255" s="14">
        <f>SUMIFS('Compra Ventas'!$E$2:$E$2700,'Compra Ventas'!$A$2:$A$2700,DH$4,'Compra Ventas'!$B$2:$B$2700,$B255,'Compra Ventas'!$C$2:$C$2700,DH$5)</f>
        <v>0</v>
      </c>
      <c r="DI255" s="84"/>
      <c r="DJ255" s="98">
        <f>SUMIFS('Ajuste Ciclado'!D$5:D$47,'Ajuste Ciclado'!$C$5:$C$47,Balance!DJ$4,'Ajuste Ciclado'!$B$5:$B$47,Balance!$B255)</f>
        <v>0</v>
      </c>
      <c r="DK255" s="99">
        <f>SUMIFS('Ajuste Ciclado'!E$5:E$47,'Ajuste Ciclado'!$C$5:$C$47,Balance!DK$4,'Ajuste Ciclado'!$B$5:$B$47,Balance!$B255)</f>
        <v>0</v>
      </c>
      <c r="DL255" s="99">
        <f>SUMIFS('Ajuste Ciclado'!F$5:F$47,'Ajuste Ciclado'!$C$5:$C$47,Balance!DL$4,'Ajuste Ciclado'!$B$5:$B$47,Balance!$B255)</f>
        <v>0</v>
      </c>
      <c r="DM255" s="99">
        <f>SUMIFS('Ajuste Ciclado'!G$5:G$47,'Ajuste Ciclado'!$C$5:$C$47,Balance!DM$4,'Ajuste Ciclado'!$B$5:$B$47,Balance!$B255)</f>
        <v>0</v>
      </c>
      <c r="DN255" s="99">
        <f>SUMIFS('Ajuste Ciclado'!H$5:H$47,'Ajuste Ciclado'!$C$5:$C$47,Balance!DN$4,'Ajuste Ciclado'!$B$5:$B$47,Balance!$B255)</f>
        <v>0</v>
      </c>
      <c r="DO255" s="99">
        <f>SUMIFS('Ajuste Ciclado'!I$5:I$47,'Ajuste Ciclado'!$C$5:$C$47,Balance!DO$4,'Ajuste Ciclado'!$B$5:$B$47,Balance!$B255)</f>
        <v>0</v>
      </c>
      <c r="DP255" s="99">
        <f>SUMIFS('Ajuste Ciclado'!J$5:J$47,'Ajuste Ciclado'!$C$5:$C$47,Balance!DP$4,'Ajuste Ciclado'!$B$5:$B$47,Balance!$B255)</f>
        <v>0</v>
      </c>
      <c r="DQ255" s="99">
        <f>SUMIFS('Ajuste Ciclado'!K$5:K$47,'Ajuste Ciclado'!$C$5:$C$47,Balance!DQ$4,'Ajuste Ciclado'!$B$5:$B$47,Balance!$B255)</f>
        <v>0</v>
      </c>
      <c r="DR255" s="99">
        <f>SUMIFS('Ajuste Ciclado'!L$5:L$47,'Ajuste Ciclado'!$C$5:$C$47,Balance!DR$4,'Ajuste Ciclado'!$B$5:$B$47,Balance!$B255)</f>
        <v>0</v>
      </c>
      <c r="DS255" s="99">
        <f>SUMIFS('Ajuste Ciclado'!M$5:M$47,'Ajuste Ciclado'!$C$5:$C$47,Balance!DS$4,'Ajuste Ciclado'!$B$5:$B$47,Balance!$B255)</f>
        <v>0</v>
      </c>
      <c r="DT255" s="99">
        <f>SUMIFS('Ajuste Ciclado'!N$5:N$47,'Ajuste Ciclado'!$C$5:$C$47,Balance!DT$4,'Ajuste Ciclado'!$B$5:$B$47,Balance!$B255)</f>
        <v>0</v>
      </c>
      <c r="DU255" s="100">
        <f>SUMIFS('Ajuste Ciclado'!O$5:O$47,'Ajuste Ciclado'!$C$5:$C$47,Balance!DU$4,'Ajuste Ciclado'!$B$5:$B$47,Balance!$B255)</f>
        <v>0</v>
      </c>
      <c r="DV255" s="98">
        <f>SUMIFS('Ajuste Ciclado'!D$5:D$47,'Ajuste Ciclado'!$C$5:$C$47,Balance!DV$4,'Ajuste Ciclado'!$B$5:$B$47,Balance!$B255)</f>
        <v>0</v>
      </c>
      <c r="DW255" s="99">
        <f>SUMIFS('Ajuste Ciclado'!E$5:E$47,'Ajuste Ciclado'!$C$5:$C$47,Balance!DW$4,'Ajuste Ciclado'!$B$5:$B$47,Balance!$B255)</f>
        <v>0</v>
      </c>
      <c r="DX255" s="99">
        <f>SUMIFS('Ajuste Ciclado'!F$5:F$47,'Ajuste Ciclado'!$C$5:$C$47,Balance!DX$4,'Ajuste Ciclado'!$B$5:$B$47,Balance!$B255)</f>
        <v>0</v>
      </c>
      <c r="DY255" s="99">
        <f>SUMIFS('Ajuste Ciclado'!G$5:G$47,'Ajuste Ciclado'!$C$5:$C$47,Balance!DY$4,'Ajuste Ciclado'!$B$5:$B$47,Balance!$B255)</f>
        <v>0</v>
      </c>
      <c r="DZ255" s="99">
        <f>SUMIFS('Ajuste Ciclado'!H$5:H$47,'Ajuste Ciclado'!$C$5:$C$47,Balance!DZ$4,'Ajuste Ciclado'!$B$5:$B$47,Balance!$B255)</f>
        <v>0</v>
      </c>
      <c r="EA255" s="99">
        <f>SUMIFS('Ajuste Ciclado'!I$5:I$47,'Ajuste Ciclado'!$C$5:$C$47,Balance!EA$4,'Ajuste Ciclado'!$B$5:$B$47,Balance!$B255)</f>
        <v>0</v>
      </c>
      <c r="EB255" s="99">
        <f>SUMIFS('Ajuste Ciclado'!J$5:J$47,'Ajuste Ciclado'!$C$5:$C$47,Balance!EB$4,'Ajuste Ciclado'!$B$5:$B$47,Balance!$B255)</f>
        <v>0</v>
      </c>
      <c r="EC255" s="99">
        <f>SUMIFS('Ajuste Ciclado'!K$5:K$47,'Ajuste Ciclado'!$C$5:$C$47,Balance!EC$4,'Ajuste Ciclado'!$B$5:$B$47,Balance!$B255)</f>
        <v>0</v>
      </c>
      <c r="ED255" s="99">
        <f>SUMIFS('Ajuste Ciclado'!L$5:L$47,'Ajuste Ciclado'!$C$5:$C$47,Balance!ED$4,'Ajuste Ciclado'!$B$5:$B$47,Balance!$B255)</f>
        <v>0</v>
      </c>
      <c r="EE255" s="99">
        <f>SUMIFS('Ajuste Ciclado'!M$5:M$47,'Ajuste Ciclado'!$C$5:$C$47,Balance!EE$4,'Ajuste Ciclado'!$B$5:$B$47,Balance!$B255)</f>
        <v>0</v>
      </c>
      <c r="EF255" s="99">
        <f>SUMIFS('Ajuste Ciclado'!N$5:N$47,'Ajuste Ciclado'!$C$5:$C$47,Balance!EF$4,'Ajuste Ciclado'!$B$5:$B$47,Balance!$B255)</f>
        <v>0</v>
      </c>
      <c r="EG255" s="100">
        <f>SUMIFS('Ajuste Ciclado'!O$5:O$47,'Ajuste Ciclado'!$C$5:$C$47,Balance!EG$4,'Ajuste Ciclado'!$B$5:$B$47,Balance!$B255)</f>
        <v>0</v>
      </c>
      <c r="EH255" s="98">
        <f>SUMIFS('Ajuste Ciclado'!D$5:D$47,'Ajuste Ciclado'!$C$5:$C$47,Balance!EH$4,'Ajuste Ciclado'!$B$5:$B$47,Balance!$B255)</f>
        <v>0</v>
      </c>
      <c r="EI255" s="99">
        <f>SUMIFS('Ajuste Ciclado'!E$5:E$47,'Ajuste Ciclado'!$C$5:$C$47,Balance!EI$4,'Ajuste Ciclado'!$B$5:$B$47,Balance!$B255)</f>
        <v>0</v>
      </c>
      <c r="EJ255" s="99">
        <f>SUMIFS('Ajuste Ciclado'!F$5:F$47,'Ajuste Ciclado'!$C$5:$C$47,Balance!EJ$4,'Ajuste Ciclado'!$B$5:$B$47,Balance!$B255)</f>
        <v>0</v>
      </c>
      <c r="EK255" s="99">
        <f>SUMIFS('Ajuste Ciclado'!G$5:G$47,'Ajuste Ciclado'!$C$5:$C$47,Balance!EK$4,'Ajuste Ciclado'!$B$5:$B$47,Balance!$B255)</f>
        <v>0</v>
      </c>
      <c r="EL255" s="99">
        <f>SUMIFS('Ajuste Ciclado'!H$5:H$47,'Ajuste Ciclado'!$C$5:$C$47,Balance!EL$4,'Ajuste Ciclado'!$B$5:$B$47,Balance!$B255)</f>
        <v>0</v>
      </c>
      <c r="EM255" s="99">
        <f>SUMIFS('Ajuste Ciclado'!I$5:I$47,'Ajuste Ciclado'!$C$5:$C$47,Balance!EM$4,'Ajuste Ciclado'!$B$5:$B$47,Balance!$B255)</f>
        <v>0</v>
      </c>
      <c r="EN255" s="99">
        <f>SUMIFS('Ajuste Ciclado'!J$5:J$47,'Ajuste Ciclado'!$C$5:$C$47,Balance!EN$4,'Ajuste Ciclado'!$B$5:$B$47,Balance!$B255)</f>
        <v>0</v>
      </c>
      <c r="EO255" s="99">
        <f>SUMIFS('Ajuste Ciclado'!K$5:K$47,'Ajuste Ciclado'!$C$5:$C$47,Balance!EO$4,'Ajuste Ciclado'!$B$5:$B$47,Balance!$B255)</f>
        <v>0</v>
      </c>
      <c r="EP255" s="99">
        <f>SUMIFS('Ajuste Ciclado'!L$5:L$47,'Ajuste Ciclado'!$C$5:$C$47,Balance!EP$4,'Ajuste Ciclado'!$B$5:$B$47,Balance!$B255)</f>
        <v>0</v>
      </c>
      <c r="EQ255" s="99">
        <f>SUMIFS('Ajuste Ciclado'!M$5:M$47,'Ajuste Ciclado'!$C$5:$C$47,Balance!EQ$4,'Ajuste Ciclado'!$B$5:$B$47,Balance!$B255)</f>
        <v>0</v>
      </c>
      <c r="ER255" s="99">
        <f>SUMIFS('Ajuste Ciclado'!N$5:N$47,'Ajuste Ciclado'!$C$5:$C$47,Balance!ER$4,'Ajuste Ciclado'!$B$5:$B$47,Balance!$B255)</f>
        <v>0</v>
      </c>
      <c r="ES255" s="100">
        <f>SUMIFS('Ajuste Ciclado'!O$5:O$47,'Ajuste Ciclado'!$C$5:$C$47,Balance!ES$4,'Ajuste Ciclado'!$B$5:$B$47,Balance!$B255)</f>
        <v>0</v>
      </c>
      <c r="ET255" s="84"/>
      <c r="EU255" s="12">
        <f t="shared" si="328"/>
        <v>7221.0512495840076</v>
      </c>
      <c r="EV255" s="13">
        <f t="shared" si="293"/>
        <v>11134.091094803989</v>
      </c>
      <c r="EW255" s="13">
        <f t="shared" si="294"/>
        <v>11275.50752290763</v>
      </c>
      <c r="EX255" s="13">
        <f t="shared" si="295"/>
        <v>8421.7307753071836</v>
      </c>
      <c r="EY255" s="13">
        <f t="shared" si="296"/>
        <v>21096.078656515539</v>
      </c>
      <c r="EZ255" s="13">
        <f t="shared" si="297"/>
        <v>18873.923115292051</v>
      </c>
      <c r="FA255" s="13">
        <f t="shared" si="298"/>
        <v>20829.905441274699</v>
      </c>
      <c r="FB255" s="13">
        <f t="shared" si="299"/>
        <v>22587.654024328229</v>
      </c>
      <c r="FC255" s="13">
        <f t="shared" si="300"/>
        <v>17815.643677581211</v>
      </c>
      <c r="FD255" s="13">
        <f t="shared" si="301"/>
        <v>6554.9059387236384</v>
      </c>
      <c r="FE255" s="13">
        <f t="shared" si="302"/>
        <v>2956.899920974563</v>
      </c>
      <c r="FF255" s="14">
        <f t="shared" si="303"/>
        <v>2410.933977184221</v>
      </c>
      <c r="FG255" s="12">
        <f t="shared" si="304"/>
        <v>7345.2201763519861</v>
      </c>
      <c r="FH255" s="13">
        <f t="shared" si="305"/>
        <v>9393.3717253478735</v>
      </c>
      <c r="FI255" s="13">
        <f t="shared" si="306"/>
        <v>10504.898638702771</v>
      </c>
      <c r="FJ255" s="13">
        <f t="shared" si="307"/>
        <v>8839.1189794105376</v>
      </c>
      <c r="FK255" s="13">
        <f t="shared" si="308"/>
        <v>21416.813857058649</v>
      </c>
      <c r="FL255" s="13">
        <f t="shared" si="309"/>
        <v>19655.847552804091</v>
      </c>
      <c r="FM255" s="13">
        <f t="shared" si="310"/>
        <v>22104.539373834748</v>
      </c>
      <c r="FN255" s="13">
        <f t="shared" si="311"/>
        <v>21336.31334827594</v>
      </c>
      <c r="FO255" s="13">
        <f t="shared" si="312"/>
        <v>18243.203828533318</v>
      </c>
      <c r="FP255" s="13">
        <f t="shared" si="313"/>
        <v>8511.4247526109011</v>
      </c>
      <c r="FQ255" s="13">
        <f t="shared" si="314"/>
        <v>6518.8497601983654</v>
      </c>
      <c r="FR255" s="14">
        <f t="shared" si="315"/>
        <v>6936.4855894896782</v>
      </c>
      <c r="FS255" s="12">
        <f t="shared" si="316"/>
        <v>7350.5345344768994</v>
      </c>
      <c r="FT255" s="13">
        <f t="shared" si="317"/>
        <v>10736.912583906271</v>
      </c>
      <c r="FU255" s="13">
        <f t="shared" si="318"/>
        <v>10911.52231294446</v>
      </c>
      <c r="FV255" s="13">
        <f t="shared" si="319"/>
        <v>9618.4496703946879</v>
      </c>
      <c r="FW255" s="13">
        <f t="shared" si="320"/>
        <v>22685.979087516211</v>
      </c>
      <c r="FX255" s="13">
        <f t="shared" si="321"/>
        <v>21097.94801949965</v>
      </c>
      <c r="FY255" s="13">
        <f t="shared" si="322"/>
        <v>25073.02360685138</v>
      </c>
      <c r="FZ255" s="13">
        <f t="shared" si="323"/>
        <v>24921.80000711912</v>
      </c>
      <c r="GA255" s="13">
        <f t="shared" si="324"/>
        <v>19577.10181707827</v>
      </c>
      <c r="GB255" s="13">
        <f t="shared" si="325"/>
        <v>13985.54074704722</v>
      </c>
      <c r="GC255" s="13">
        <f t="shared" si="326"/>
        <v>9955.0447725978556</v>
      </c>
      <c r="GD255" s="14">
        <f t="shared" si="327"/>
        <v>10237.233454148651</v>
      </c>
      <c r="GE255" s="84"/>
      <c r="GF255" s="12">
        <f t="shared" si="329"/>
        <v>151178.325394477</v>
      </c>
      <c r="GG255" s="13">
        <f t="shared" si="329"/>
        <v>160806.08758261887</v>
      </c>
      <c r="GH255" s="14">
        <f t="shared" si="329"/>
        <v>186151.09061358072</v>
      </c>
      <c r="GI255" s="6">
        <f t="shared" si="330"/>
        <v>1</v>
      </c>
      <c r="GJ255" s="12">
        <f t="shared" si="331"/>
        <v>0</v>
      </c>
      <c r="GK255" s="13">
        <f t="shared" si="332"/>
        <v>0</v>
      </c>
      <c r="GL255" s="14">
        <f t="shared" si="333"/>
        <v>0</v>
      </c>
      <c r="GM255" s="84"/>
      <c r="GN255" s="66">
        <f t="shared" si="334"/>
        <v>0</v>
      </c>
      <c r="GO255" s="84"/>
      <c r="GP255" s="63" t="str" cm="1">
        <f t="array" ref="GP255">INDEX($GF$4:$GH$4,1,GI255)</f>
        <v>Sample 1</v>
      </c>
      <c r="GQ255" s="12">
        <f t="shared" si="336"/>
        <v>2410.933977184221</v>
      </c>
      <c r="GR255" s="13">
        <f t="shared" si="336"/>
        <v>2956.899920974563</v>
      </c>
      <c r="GS255" s="14">
        <f t="shared" si="336"/>
        <v>6554.9059387236384</v>
      </c>
      <c r="GT255" s="12">
        <f t="shared" si="337"/>
        <v>6518.8497601983654</v>
      </c>
      <c r="GU255" s="13">
        <f t="shared" si="337"/>
        <v>6936.4855894896782</v>
      </c>
      <c r="GV255" s="14">
        <f t="shared" si="337"/>
        <v>7345.2201763519861</v>
      </c>
      <c r="GW255" s="12">
        <f t="shared" si="338"/>
        <v>7350.5345344768994</v>
      </c>
      <c r="GX255" s="13">
        <f t="shared" si="338"/>
        <v>9618.4496703946879</v>
      </c>
      <c r="GY255" s="14">
        <f t="shared" si="338"/>
        <v>9955.0447725978556</v>
      </c>
      <c r="GZ255" s="84" t="str">
        <f t="shared" si="339"/>
        <v>Sample 1</v>
      </c>
      <c r="HA255" s="12">
        <f t="shared" si="335"/>
        <v>0</v>
      </c>
      <c r="HB255" s="13">
        <f t="shared" si="335"/>
        <v>0</v>
      </c>
      <c r="HC255" s="14">
        <f t="shared" si="335"/>
        <v>0</v>
      </c>
      <c r="HD255" s="6">
        <f t="shared" si="340"/>
        <v>0</v>
      </c>
      <c r="HE255" s="84" t="str">
        <f t="shared" si="341"/>
        <v>Ok</v>
      </c>
    </row>
    <row r="256" spans="2:213" hidden="1" x14ac:dyDescent="0.3">
      <c r="B256" s="84" t="s">
        <v>233</v>
      </c>
      <c r="C256" s="12">
        <f>SUMIFS(Inyecciones!$E$2:$E$14185,Inyecciones!$A$2:$A$14185,Balance!C$4,Inyecciones!$B$2:$B$14185,Balance!$B256,Inyecciones!$C$2:$C$14185,Balance!C$5)</f>
        <v>151742.59563113831</v>
      </c>
      <c r="D256" s="13">
        <f>SUMIFS(Inyecciones!$E$2:$E$14185,Inyecciones!$A$2:$A$14185,Balance!D$4,Inyecciones!$B$2:$B$14185,Balance!$B256,Inyecciones!$C$2:$C$14185,Balance!D$5)</f>
        <v>172338.28586078991</v>
      </c>
      <c r="E256" s="13">
        <f>SUMIFS(Inyecciones!$E$2:$E$14185,Inyecciones!$A$2:$A$14185,Balance!E$4,Inyecciones!$B$2:$B$14185,Balance!$B256,Inyecciones!$C$2:$C$14185,Balance!E$5)</f>
        <v>192372.14570395381</v>
      </c>
      <c r="F256" s="13">
        <f>SUMIFS(Inyecciones!$E$2:$E$14185,Inyecciones!$A$2:$A$14185,Balance!F$4,Inyecciones!$B$2:$B$14185,Balance!$B256,Inyecciones!$C$2:$C$14185,Balance!F$5)</f>
        <v>182062.07164776479</v>
      </c>
      <c r="G256" s="13">
        <f>SUMIFS(Inyecciones!$E$2:$E$14185,Inyecciones!$A$2:$A$14185,Balance!G$4,Inyecciones!$B$2:$B$14185,Balance!$B256,Inyecciones!$C$2:$C$14185,Balance!G$5)</f>
        <v>188659.17955250511</v>
      </c>
      <c r="H256" s="13">
        <f>SUMIFS(Inyecciones!$E$2:$E$14185,Inyecciones!$A$2:$A$14185,Balance!H$4,Inyecciones!$B$2:$B$14185,Balance!$B256,Inyecciones!$C$2:$C$14185,Balance!H$5)</f>
        <v>160740.0194013638</v>
      </c>
      <c r="I256" s="13">
        <f>SUMIFS(Inyecciones!$E$2:$E$14185,Inyecciones!$A$2:$A$14185,Balance!I$4,Inyecciones!$B$2:$B$14185,Balance!$B256,Inyecciones!$C$2:$C$14185,Balance!I$5)</f>
        <v>158318.27281619751</v>
      </c>
      <c r="J256" s="13">
        <f>SUMIFS(Inyecciones!$E$2:$E$14185,Inyecciones!$A$2:$A$14185,Balance!J$4,Inyecciones!$B$2:$B$14185,Balance!$B256,Inyecciones!$C$2:$C$14185,Balance!J$5)</f>
        <v>163243.13653414071</v>
      </c>
      <c r="K256" s="13">
        <f>SUMIFS(Inyecciones!$E$2:$E$14185,Inyecciones!$A$2:$A$14185,Balance!K$4,Inyecciones!$B$2:$B$14185,Balance!$B256,Inyecciones!$C$2:$C$14185,Balance!K$5)</f>
        <v>143862.40327825799</v>
      </c>
      <c r="L256" s="13">
        <f>SUMIFS(Inyecciones!$E$2:$E$14185,Inyecciones!$A$2:$A$14185,Balance!L$4,Inyecciones!$B$2:$B$14185,Balance!$B256,Inyecciones!$C$2:$C$14185,Balance!L$5)</f>
        <v>92560.054414784536</v>
      </c>
      <c r="M256" s="13">
        <f>SUMIFS(Inyecciones!$E$2:$E$14185,Inyecciones!$A$2:$A$14185,Balance!M$4,Inyecciones!$B$2:$B$14185,Balance!$B256,Inyecciones!$C$2:$C$14185,Balance!M$5)</f>
        <v>80047.091474311717</v>
      </c>
      <c r="N256" s="14">
        <f>SUMIFS(Inyecciones!$E$2:$E$14185,Inyecciones!$A$2:$A$14185,Balance!N$4,Inyecciones!$B$2:$B$14185,Balance!$B256,Inyecciones!$C$2:$C$14185,Balance!N$5)</f>
        <v>85572.315716637822</v>
      </c>
      <c r="O256" s="12">
        <f>SUMIFS(Inyecciones!$E$2:$E$14185,Inyecciones!$A$2:$A$14185,Balance!O$4,Inyecciones!$B$2:$B$14185,Balance!$B256,Inyecciones!$C$2:$C$14185,Balance!O$5)</f>
        <v>152103.0453735911</v>
      </c>
      <c r="P256" s="13">
        <f>SUMIFS(Inyecciones!$E$2:$E$14185,Inyecciones!$A$2:$A$14185,Balance!P$4,Inyecciones!$B$2:$B$14185,Balance!$B256,Inyecciones!$C$2:$C$14185,Balance!P$5)</f>
        <v>174279.78662250109</v>
      </c>
      <c r="Q256" s="13">
        <f>SUMIFS(Inyecciones!$E$2:$E$14185,Inyecciones!$A$2:$A$14185,Balance!Q$4,Inyecciones!$B$2:$B$14185,Balance!$B256,Inyecciones!$C$2:$C$14185,Balance!Q$5)</f>
        <v>202859.14010219119</v>
      </c>
      <c r="R256" s="13">
        <f>SUMIFS(Inyecciones!$E$2:$E$14185,Inyecciones!$A$2:$A$14185,Balance!R$4,Inyecciones!$B$2:$B$14185,Balance!$B256,Inyecciones!$C$2:$C$14185,Balance!R$5)</f>
        <v>191350.47661323869</v>
      </c>
      <c r="S256" s="13">
        <f>SUMIFS(Inyecciones!$E$2:$E$14185,Inyecciones!$A$2:$A$14185,Balance!S$4,Inyecciones!$B$2:$B$14185,Balance!$B256,Inyecciones!$C$2:$C$14185,Balance!S$5)</f>
        <v>184136.88351029289</v>
      </c>
      <c r="T256" s="13">
        <f>SUMIFS(Inyecciones!$E$2:$E$14185,Inyecciones!$A$2:$A$14185,Balance!T$4,Inyecciones!$B$2:$B$14185,Balance!$B256,Inyecciones!$C$2:$C$14185,Balance!T$5)</f>
        <v>162491.58879366031</v>
      </c>
      <c r="U256" s="13">
        <f>SUMIFS(Inyecciones!$E$2:$E$14185,Inyecciones!$A$2:$A$14185,Balance!U$4,Inyecciones!$B$2:$B$14185,Balance!$B256,Inyecciones!$C$2:$C$14185,Balance!U$5)</f>
        <v>165424.79063171009</v>
      </c>
      <c r="V256" s="13">
        <f>SUMIFS(Inyecciones!$E$2:$E$14185,Inyecciones!$A$2:$A$14185,Balance!V$4,Inyecciones!$B$2:$B$14185,Balance!$B256,Inyecciones!$C$2:$C$14185,Balance!V$5)</f>
        <v>164075.2713305192</v>
      </c>
      <c r="W256" s="13">
        <f>SUMIFS(Inyecciones!$E$2:$E$14185,Inyecciones!$A$2:$A$14185,Balance!W$4,Inyecciones!$B$2:$B$14185,Balance!$B256,Inyecciones!$C$2:$C$14185,Balance!W$5)</f>
        <v>145686.74059558311</v>
      </c>
      <c r="X256" s="13">
        <f>SUMIFS(Inyecciones!$E$2:$E$14185,Inyecciones!$A$2:$A$14185,Balance!X$4,Inyecciones!$B$2:$B$14185,Balance!$B256,Inyecciones!$C$2:$C$14185,Balance!X$5)</f>
        <v>101683.25910272919</v>
      </c>
      <c r="Y256" s="13">
        <f>SUMIFS(Inyecciones!$E$2:$E$14185,Inyecciones!$A$2:$A$14185,Balance!Y$4,Inyecciones!$B$2:$B$14185,Balance!$B256,Inyecciones!$C$2:$C$14185,Balance!Y$5)</f>
        <v>99597.920892692884</v>
      </c>
      <c r="Z256" s="14">
        <f>SUMIFS(Inyecciones!$E$2:$E$14185,Inyecciones!$A$2:$A$14185,Balance!Z$4,Inyecciones!$B$2:$B$14185,Balance!$B256,Inyecciones!$C$2:$C$14185,Balance!Z$5)</f>
        <v>107638.2703416827</v>
      </c>
      <c r="AA256" s="12">
        <f>SUMIFS(Inyecciones!$E$2:$E$14185,Inyecciones!$A$2:$A$14185,Balance!AA$4,Inyecciones!$B$2:$B$14185,Balance!$B256,Inyecciones!$C$2:$C$14185,Balance!AA$5)</f>
        <v>152182.31053531781</v>
      </c>
      <c r="AB256" s="13">
        <f>SUMIFS(Inyecciones!$E$2:$E$14185,Inyecciones!$A$2:$A$14185,Balance!AB$4,Inyecciones!$B$2:$B$14185,Balance!$B256,Inyecciones!$C$2:$C$14185,Balance!AB$5)</f>
        <v>174264.76312095969</v>
      </c>
      <c r="AC256" s="13">
        <f>SUMIFS(Inyecciones!$E$2:$E$14185,Inyecciones!$A$2:$A$14185,Balance!AC$4,Inyecciones!$B$2:$B$14185,Balance!$B256,Inyecciones!$C$2:$C$14185,Balance!AC$5)</f>
        <v>202114.97216327279</v>
      </c>
      <c r="AD256" s="13">
        <f>SUMIFS(Inyecciones!$E$2:$E$14185,Inyecciones!$A$2:$A$14185,Balance!AD$4,Inyecciones!$B$2:$B$14185,Balance!$B256,Inyecciones!$C$2:$C$14185,Balance!AD$5)</f>
        <v>189830.3796072547</v>
      </c>
      <c r="AE256" s="13">
        <f>SUMIFS(Inyecciones!$E$2:$E$14185,Inyecciones!$A$2:$A$14185,Balance!AE$4,Inyecciones!$B$2:$B$14185,Balance!$B256,Inyecciones!$C$2:$C$14185,Balance!AE$5)</f>
        <v>192797.67870800081</v>
      </c>
      <c r="AF256" s="13">
        <f>SUMIFS(Inyecciones!$E$2:$E$14185,Inyecciones!$A$2:$A$14185,Balance!AF$4,Inyecciones!$B$2:$B$14185,Balance!$B256,Inyecciones!$C$2:$C$14185,Balance!AF$5)</f>
        <v>174940.34416313239</v>
      </c>
      <c r="AG256" s="13">
        <f>SUMIFS(Inyecciones!$E$2:$E$14185,Inyecciones!$A$2:$A$14185,Balance!AG$4,Inyecciones!$B$2:$B$14185,Balance!$B256,Inyecciones!$C$2:$C$14185,Balance!AG$5)</f>
        <v>180089.36434771569</v>
      </c>
      <c r="AH256" s="13">
        <f>SUMIFS(Inyecciones!$E$2:$E$14185,Inyecciones!$A$2:$A$14185,Balance!AH$4,Inyecciones!$B$2:$B$14185,Balance!$B256,Inyecciones!$C$2:$C$14185,Balance!AH$5)</f>
        <v>180760.96291216309</v>
      </c>
      <c r="AI256" s="13">
        <f>SUMIFS(Inyecciones!$E$2:$E$14185,Inyecciones!$A$2:$A$14185,Balance!AI$4,Inyecciones!$B$2:$B$14185,Balance!$B256,Inyecciones!$C$2:$C$14185,Balance!AI$5)</f>
        <v>155935.7151816439</v>
      </c>
      <c r="AJ256" s="13">
        <f>SUMIFS(Inyecciones!$E$2:$E$14185,Inyecciones!$A$2:$A$14185,Balance!AJ$4,Inyecciones!$B$2:$B$14185,Balance!$B256,Inyecciones!$C$2:$C$14185,Balance!AJ$5)</f>
        <v>127585.14494981219</v>
      </c>
      <c r="AK256" s="13">
        <f>SUMIFS(Inyecciones!$E$2:$E$14185,Inyecciones!$A$2:$A$14185,Balance!AK$4,Inyecciones!$B$2:$B$14185,Balance!$B256,Inyecciones!$C$2:$C$14185,Balance!AK$5)</f>
        <v>125626.0551389491</v>
      </c>
      <c r="AL256" s="14">
        <f>SUMIFS(Inyecciones!$E$2:$E$14185,Inyecciones!$A$2:$A$14185,Balance!AL$4,Inyecciones!$B$2:$B$14185,Balance!$B256,Inyecciones!$C$2:$C$14185,Balance!AL$5)</f>
        <v>127506.3880824901</v>
      </c>
      <c r="AM256" s="13"/>
      <c r="AN256" s="12">
        <f>SUMIFS('Retiro Mensual'!$E$2:$E$2629,'Retiro Mensual'!$A$2:$A$2629,AN$4,'Retiro Mensual'!$B$2:$B$2629,$B256,'Retiro Mensual'!$C$2:$C$2629,AN$5)</f>
        <v>0</v>
      </c>
      <c r="AO256" s="13">
        <f>SUMIFS('Retiro Mensual'!$E$2:$E$2629,'Retiro Mensual'!$A$2:$A$2629,AO$4,'Retiro Mensual'!$B$2:$B$2629,$B256,'Retiro Mensual'!$C$2:$C$2629,AO$5)</f>
        <v>0</v>
      </c>
      <c r="AP256" s="13">
        <f>SUMIFS('Retiro Mensual'!$E$2:$E$2629,'Retiro Mensual'!$A$2:$A$2629,AP$4,'Retiro Mensual'!$B$2:$B$2629,$B256,'Retiro Mensual'!$C$2:$C$2629,AP$5)</f>
        <v>0</v>
      </c>
      <c r="AQ256" s="13">
        <f>SUMIFS('Retiro Mensual'!$E$2:$E$2629,'Retiro Mensual'!$A$2:$A$2629,AQ$4,'Retiro Mensual'!$B$2:$B$2629,$B256,'Retiro Mensual'!$C$2:$C$2629,AQ$5)</f>
        <v>0</v>
      </c>
      <c r="AR256" s="13">
        <f>SUMIFS('Retiro Mensual'!$E$2:$E$2629,'Retiro Mensual'!$A$2:$A$2629,AR$4,'Retiro Mensual'!$B$2:$B$2629,$B256,'Retiro Mensual'!$C$2:$C$2629,AR$5)</f>
        <v>0</v>
      </c>
      <c r="AS256" s="13">
        <f>SUMIFS('Retiro Mensual'!$E$2:$E$2629,'Retiro Mensual'!$A$2:$A$2629,AS$4,'Retiro Mensual'!$B$2:$B$2629,$B256,'Retiro Mensual'!$C$2:$C$2629,AS$5)</f>
        <v>0</v>
      </c>
      <c r="AT256" s="13">
        <f>SUMIFS('Retiro Mensual'!$E$2:$E$2629,'Retiro Mensual'!$A$2:$A$2629,AT$4,'Retiro Mensual'!$B$2:$B$2629,$B256,'Retiro Mensual'!$C$2:$C$2629,AT$5)</f>
        <v>0</v>
      </c>
      <c r="AU256" s="13">
        <f>SUMIFS('Retiro Mensual'!$E$2:$E$2629,'Retiro Mensual'!$A$2:$A$2629,AU$4,'Retiro Mensual'!$B$2:$B$2629,$B256,'Retiro Mensual'!$C$2:$C$2629,AU$5)</f>
        <v>0</v>
      </c>
      <c r="AV256" s="13">
        <f>SUMIFS('Retiro Mensual'!$E$2:$E$2629,'Retiro Mensual'!$A$2:$A$2629,AV$4,'Retiro Mensual'!$B$2:$B$2629,$B256,'Retiro Mensual'!$C$2:$C$2629,AV$5)</f>
        <v>0</v>
      </c>
      <c r="AW256" s="13">
        <f>SUMIFS('Retiro Mensual'!$E$2:$E$2629,'Retiro Mensual'!$A$2:$A$2629,AW$4,'Retiro Mensual'!$B$2:$B$2629,$B256,'Retiro Mensual'!$C$2:$C$2629,AW$5)</f>
        <v>0</v>
      </c>
      <c r="AX256" s="13">
        <f>SUMIFS('Retiro Mensual'!$E$2:$E$2629,'Retiro Mensual'!$A$2:$A$2629,AX$4,'Retiro Mensual'!$B$2:$B$2629,$B256,'Retiro Mensual'!$C$2:$C$2629,AX$5)</f>
        <v>0</v>
      </c>
      <c r="AY256" s="14">
        <f>SUMIFS('Retiro Mensual'!$E$2:$E$2629,'Retiro Mensual'!$A$2:$A$2629,AY$4,'Retiro Mensual'!$B$2:$B$2629,$B256,'Retiro Mensual'!$C$2:$C$2629,AY$5)</f>
        <v>0</v>
      </c>
      <c r="AZ256" s="12">
        <f>SUMIFS('Retiro Mensual'!$E$2:$E$2629,'Retiro Mensual'!$A$2:$A$2629,AZ$4,'Retiro Mensual'!$B$2:$B$2629,$B256,'Retiro Mensual'!$C$2:$C$2629,AZ$5)</f>
        <v>0</v>
      </c>
      <c r="BA256" s="13">
        <f>SUMIFS('Retiro Mensual'!$E$2:$E$2629,'Retiro Mensual'!$A$2:$A$2629,BA$4,'Retiro Mensual'!$B$2:$B$2629,$B256,'Retiro Mensual'!$C$2:$C$2629,BA$5)</f>
        <v>0</v>
      </c>
      <c r="BB256" s="13">
        <f>SUMIFS('Retiro Mensual'!$E$2:$E$2629,'Retiro Mensual'!$A$2:$A$2629,BB$4,'Retiro Mensual'!$B$2:$B$2629,$B256,'Retiro Mensual'!$C$2:$C$2629,BB$5)</f>
        <v>0</v>
      </c>
      <c r="BC256" s="13">
        <f>SUMIFS('Retiro Mensual'!$E$2:$E$2629,'Retiro Mensual'!$A$2:$A$2629,BC$4,'Retiro Mensual'!$B$2:$B$2629,$B256,'Retiro Mensual'!$C$2:$C$2629,BC$5)</f>
        <v>0</v>
      </c>
      <c r="BD256" s="13">
        <f>SUMIFS('Retiro Mensual'!$E$2:$E$2629,'Retiro Mensual'!$A$2:$A$2629,BD$4,'Retiro Mensual'!$B$2:$B$2629,$B256,'Retiro Mensual'!$C$2:$C$2629,BD$5)</f>
        <v>0</v>
      </c>
      <c r="BE256" s="13">
        <f>SUMIFS('Retiro Mensual'!$E$2:$E$2629,'Retiro Mensual'!$A$2:$A$2629,BE$4,'Retiro Mensual'!$B$2:$B$2629,$B256,'Retiro Mensual'!$C$2:$C$2629,BE$5)</f>
        <v>0</v>
      </c>
      <c r="BF256" s="13">
        <f>SUMIFS('Retiro Mensual'!$E$2:$E$2629,'Retiro Mensual'!$A$2:$A$2629,BF$4,'Retiro Mensual'!$B$2:$B$2629,$B256,'Retiro Mensual'!$C$2:$C$2629,BF$5)</f>
        <v>0</v>
      </c>
      <c r="BG256" s="13">
        <f>SUMIFS('Retiro Mensual'!$E$2:$E$2629,'Retiro Mensual'!$A$2:$A$2629,BG$4,'Retiro Mensual'!$B$2:$B$2629,$B256,'Retiro Mensual'!$C$2:$C$2629,BG$5)</f>
        <v>0</v>
      </c>
      <c r="BH256" s="13">
        <f>SUMIFS('Retiro Mensual'!$E$2:$E$2629,'Retiro Mensual'!$A$2:$A$2629,BH$4,'Retiro Mensual'!$B$2:$B$2629,$B256,'Retiro Mensual'!$C$2:$C$2629,BH$5)</f>
        <v>0</v>
      </c>
      <c r="BI256" s="13">
        <f>SUMIFS('Retiro Mensual'!$E$2:$E$2629,'Retiro Mensual'!$A$2:$A$2629,BI$4,'Retiro Mensual'!$B$2:$B$2629,$B256,'Retiro Mensual'!$C$2:$C$2629,BI$5)</f>
        <v>0</v>
      </c>
      <c r="BJ256" s="13">
        <f>SUMIFS('Retiro Mensual'!$E$2:$E$2629,'Retiro Mensual'!$A$2:$A$2629,BJ$4,'Retiro Mensual'!$B$2:$B$2629,$B256,'Retiro Mensual'!$C$2:$C$2629,BJ$5)</f>
        <v>0</v>
      </c>
      <c r="BK256" s="14">
        <f>SUMIFS('Retiro Mensual'!$E$2:$E$2629,'Retiro Mensual'!$A$2:$A$2629,BK$4,'Retiro Mensual'!$B$2:$B$2629,$B256,'Retiro Mensual'!$C$2:$C$2629,BK$5)</f>
        <v>0</v>
      </c>
      <c r="BL256" s="12">
        <f>SUMIFS('Retiro Mensual'!$E$2:$E$2629,'Retiro Mensual'!$A$2:$A$2629,BL$4,'Retiro Mensual'!$B$2:$B$2629,$B256,'Retiro Mensual'!$C$2:$C$2629,BL$5)</f>
        <v>0</v>
      </c>
      <c r="BM256" s="13">
        <f>SUMIFS('Retiro Mensual'!$E$2:$E$2629,'Retiro Mensual'!$A$2:$A$2629,BM$4,'Retiro Mensual'!$B$2:$B$2629,$B256,'Retiro Mensual'!$C$2:$C$2629,BM$5)</f>
        <v>0</v>
      </c>
      <c r="BN256" s="13">
        <f>SUMIFS('Retiro Mensual'!$E$2:$E$2629,'Retiro Mensual'!$A$2:$A$2629,BN$4,'Retiro Mensual'!$B$2:$B$2629,$B256,'Retiro Mensual'!$C$2:$C$2629,BN$5)</f>
        <v>0</v>
      </c>
      <c r="BO256" s="13">
        <f>SUMIFS('Retiro Mensual'!$E$2:$E$2629,'Retiro Mensual'!$A$2:$A$2629,BO$4,'Retiro Mensual'!$B$2:$B$2629,$B256,'Retiro Mensual'!$C$2:$C$2629,BO$5)</f>
        <v>0</v>
      </c>
      <c r="BP256" s="13">
        <f>SUMIFS('Retiro Mensual'!$E$2:$E$2629,'Retiro Mensual'!$A$2:$A$2629,BP$4,'Retiro Mensual'!$B$2:$B$2629,$B256,'Retiro Mensual'!$C$2:$C$2629,BP$5)</f>
        <v>0</v>
      </c>
      <c r="BQ256" s="13">
        <f>SUMIFS('Retiro Mensual'!$E$2:$E$2629,'Retiro Mensual'!$A$2:$A$2629,BQ$4,'Retiro Mensual'!$B$2:$B$2629,$B256,'Retiro Mensual'!$C$2:$C$2629,BQ$5)</f>
        <v>0</v>
      </c>
      <c r="BR256" s="13">
        <f>SUMIFS('Retiro Mensual'!$E$2:$E$2629,'Retiro Mensual'!$A$2:$A$2629,BR$4,'Retiro Mensual'!$B$2:$B$2629,$B256,'Retiro Mensual'!$C$2:$C$2629,BR$5)</f>
        <v>0</v>
      </c>
      <c r="BS256" s="13">
        <f>SUMIFS('Retiro Mensual'!$E$2:$E$2629,'Retiro Mensual'!$A$2:$A$2629,BS$4,'Retiro Mensual'!$B$2:$B$2629,$B256,'Retiro Mensual'!$C$2:$C$2629,BS$5)</f>
        <v>0</v>
      </c>
      <c r="BT256" s="13">
        <f>SUMIFS('Retiro Mensual'!$E$2:$E$2629,'Retiro Mensual'!$A$2:$A$2629,BT$4,'Retiro Mensual'!$B$2:$B$2629,$B256,'Retiro Mensual'!$C$2:$C$2629,BT$5)</f>
        <v>0</v>
      </c>
      <c r="BU256" s="13">
        <f>SUMIFS('Retiro Mensual'!$E$2:$E$2629,'Retiro Mensual'!$A$2:$A$2629,BU$4,'Retiro Mensual'!$B$2:$B$2629,$B256,'Retiro Mensual'!$C$2:$C$2629,BU$5)</f>
        <v>0</v>
      </c>
      <c r="BV256" s="13">
        <f>SUMIFS('Retiro Mensual'!$E$2:$E$2629,'Retiro Mensual'!$A$2:$A$2629,BV$4,'Retiro Mensual'!$B$2:$B$2629,$B256,'Retiro Mensual'!$C$2:$C$2629,BV$5)</f>
        <v>0</v>
      </c>
      <c r="BW256" s="14">
        <f>SUMIFS('Retiro Mensual'!$E$2:$E$2629,'Retiro Mensual'!$A$2:$A$2629,BW$4,'Retiro Mensual'!$B$2:$B$2629,$B256,'Retiro Mensual'!$C$2:$C$2629,BW$5)</f>
        <v>0</v>
      </c>
      <c r="BX256" s="13"/>
      <c r="BY256" s="12">
        <f>SUMIFS('Compra Ventas'!$E$2:$E$2700,'Compra Ventas'!$A$2:$A$2700,BY$4,'Compra Ventas'!$B$2:$B$2700,$B256,'Compra Ventas'!$C$2:$C$2700,BY$5)</f>
        <v>0</v>
      </c>
      <c r="BZ256" s="13">
        <f>SUMIFS('Compra Ventas'!$E$2:$E$2700,'Compra Ventas'!$A$2:$A$2700,BZ$4,'Compra Ventas'!$B$2:$B$2700,$B256,'Compra Ventas'!$C$2:$C$2700,BZ$5)</f>
        <v>0</v>
      </c>
      <c r="CA256" s="13">
        <f>SUMIFS('Compra Ventas'!$E$2:$E$2700,'Compra Ventas'!$A$2:$A$2700,CA$4,'Compra Ventas'!$B$2:$B$2700,$B256,'Compra Ventas'!$C$2:$C$2700,CA$5)</f>
        <v>0</v>
      </c>
      <c r="CB256" s="13">
        <f>SUMIFS('Compra Ventas'!$E$2:$E$2700,'Compra Ventas'!$A$2:$A$2700,CB$4,'Compra Ventas'!$B$2:$B$2700,$B256,'Compra Ventas'!$C$2:$C$2700,CB$5)</f>
        <v>0</v>
      </c>
      <c r="CC256" s="13">
        <f>SUMIFS('Compra Ventas'!$E$2:$E$2700,'Compra Ventas'!$A$2:$A$2700,CC$4,'Compra Ventas'!$B$2:$B$2700,$B256,'Compra Ventas'!$C$2:$C$2700,CC$5)</f>
        <v>0</v>
      </c>
      <c r="CD256" s="13">
        <f>SUMIFS('Compra Ventas'!$E$2:$E$2700,'Compra Ventas'!$A$2:$A$2700,CD$4,'Compra Ventas'!$B$2:$B$2700,$B256,'Compra Ventas'!$C$2:$C$2700,CD$5)</f>
        <v>0</v>
      </c>
      <c r="CE256" s="13">
        <f>SUMIFS('Compra Ventas'!$E$2:$E$2700,'Compra Ventas'!$A$2:$A$2700,CE$4,'Compra Ventas'!$B$2:$B$2700,$B256,'Compra Ventas'!$C$2:$C$2700,CE$5)</f>
        <v>0</v>
      </c>
      <c r="CF256" s="13">
        <f>SUMIFS('Compra Ventas'!$E$2:$E$2700,'Compra Ventas'!$A$2:$A$2700,CF$4,'Compra Ventas'!$B$2:$B$2700,$B256,'Compra Ventas'!$C$2:$C$2700,CF$5)</f>
        <v>0</v>
      </c>
      <c r="CG256" s="13">
        <f>SUMIFS('Compra Ventas'!$E$2:$E$2700,'Compra Ventas'!$A$2:$A$2700,CG$4,'Compra Ventas'!$B$2:$B$2700,$B256,'Compra Ventas'!$C$2:$C$2700,CG$5)</f>
        <v>0</v>
      </c>
      <c r="CH256" s="13">
        <f>SUMIFS('Compra Ventas'!$E$2:$E$2700,'Compra Ventas'!$A$2:$A$2700,CH$4,'Compra Ventas'!$B$2:$B$2700,$B256,'Compra Ventas'!$C$2:$C$2700,CH$5)</f>
        <v>0</v>
      </c>
      <c r="CI256" s="13">
        <f>SUMIFS('Compra Ventas'!$E$2:$E$2700,'Compra Ventas'!$A$2:$A$2700,CI$4,'Compra Ventas'!$B$2:$B$2700,$B256,'Compra Ventas'!$C$2:$C$2700,CI$5)</f>
        <v>0</v>
      </c>
      <c r="CJ256" s="14">
        <f>SUMIFS('Compra Ventas'!$E$2:$E$2700,'Compra Ventas'!$A$2:$A$2700,CJ$4,'Compra Ventas'!$B$2:$B$2700,$B256,'Compra Ventas'!$C$2:$C$2700,CJ$5)</f>
        <v>0</v>
      </c>
      <c r="CK256" s="12">
        <f>SUMIFS('Compra Ventas'!$E$2:$E$2700,'Compra Ventas'!$A$2:$A$2700,CK$4,'Compra Ventas'!$B$2:$B$2700,$B256,'Compra Ventas'!$C$2:$C$2700,CK$5)</f>
        <v>0</v>
      </c>
      <c r="CL256" s="13">
        <f>SUMIFS('Compra Ventas'!$E$2:$E$2700,'Compra Ventas'!$A$2:$A$2700,CL$4,'Compra Ventas'!$B$2:$B$2700,$B256,'Compra Ventas'!$C$2:$C$2700,CL$5)</f>
        <v>0</v>
      </c>
      <c r="CM256" s="13">
        <f>SUMIFS('Compra Ventas'!$E$2:$E$2700,'Compra Ventas'!$A$2:$A$2700,CM$4,'Compra Ventas'!$B$2:$B$2700,$B256,'Compra Ventas'!$C$2:$C$2700,CM$5)</f>
        <v>0</v>
      </c>
      <c r="CN256" s="13">
        <f>SUMIFS('Compra Ventas'!$E$2:$E$2700,'Compra Ventas'!$A$2:$A$2700,CN$4,'Compra Ventas'!$B$2:$B$2700,$B256,'Compra Ventas'!$C$2:$C$2700,CN$5)</f>
        <v>0</v>
      </c>
      <c r="CO256" s="13">
        <f>SUMIFS('Compra Ventas'!$E$2:$E$2700,'Compra Ventas'!$A$2:$A$2700,CO$4,'Compra Ventas'!$B$2:$B$2700,$B256,'Compra Ventas'!$C$2:$C$2700,CO$5)</f>
        <v>0</v>
      </c>
      <c r="CP256" s="13">
        <f>SUMIFS('Compra Ventas'!$E$2:$E$2700,'Compra Ventas'!$A$2:$A$2700,CP$4,'Compra Ventas'!$B$2:$B$2700,$B256,'Compra Ventas'!$C$2:$C$2700,CP$5)</f>
        <v>0</v>
      </c>
      <c r="CQ256" s="13">
        <f>SUMIFS('Compra Ventas'!$E$2:$E$2700,'Compra Ventas'!$A$2:$A$2700,CQ$4,'Compra Ventas'!$B$2:$B$2700,$B256,'Compra Ventas'!$C$2:$C$2700,CQ$5)</f>
        <v>0</v>
      </c>
      <c r="CR256" s="13">
        <f>SUMIFS('Compra Ventas'!$E$2:$E$2700,'Compra Ventas'!$A$2:$A$2700,CR$4,'Compra Ventas'!$B$2:$B$2700,$B256,'Compra Ventas'!$C$2:$C$2700,CR$5)</f>
        <v>0</v>
      </c>
      <c r="CS256" s="13">
        <f>SUMIFS('Compra Ventas'!$E$2:$E$2700,'Compra Ventas'!$A$2:$A$2700,CS$4,'Compra Ventas'!$B$2:$B$2700,$B256,'Compra Ventas'!$C$2:$C$2700,CS$5)</f>
        <v>0</v>
      </c>
      <c r="CT256" s="13">
        <f>SUMIFS('Compra Ventas'!$E$2:$E$2700,'Compra Ventas'!$A$2:$A$2700,CT$4,'Compra Ventas'!$B$2:$B$2700,$B256,'Compra Ventas'!$C$2:$C$2700,CT$5)</f>
        <v>0</v>
      </c>
      <c r="CU256" s="13">
        <f>SUMIFS('Compra Ventas'!$E$2:$E$2700,'Compra Ventas'!$A$2:$A$2700,CU$4,'Compra Ventas'!$B$2:$B$2700,$B256,'Compra Ventas'!$C$2:$C$2700,CU$5)</f>
        <v>0</v>
      </c>
      <c r="CV256" s="14">
        <f>SUMIFS('Compra Ventas'!$E$2:$E$2700,'Compra Ventas'!$A$2:$A$2700,CV$4,'Compra Ventas'!$B$2:$B$2700,$B256,'Compra Ventas'!$C$2:$C$2700,CV$5)</f>
        <v>0</v>
      </c>
      <c r="CW256" s="12">
        <f>SUMIFS('Compra Ventas'!$E$2:$E$2700,'Compra Ventas'!$A$2:$A$2700,CW$4,'Compra Ventas'!$B$2:$B$2700,$B256,'Compra Ventas'!$C$2:$C$2700,CW$5)</f>
        <v>0</v>
      </c>
      <c r="CX256" s="13">
        <f>SUMIFS('Compra Ventas'!$E$2:$E$2700,'Compra Ventas'!$A$2:$A$2700,CX$4,'Compra Ventas'!$B$2:$B$2700,$B256,'Compra Ventas'!$C$2:$C$2700,CX$5)</f>
        <v>0</v>
      </c>
      <c r="CY256" s="13">
        <f>SUMIFS('Compra Ventas'!$E$2:$E$2700,'Compra Ventas'!$A$2:$A$2700,CY$4,'Compra Ventas'!$B$2:$B$2700,$B256,'Compra Ventas'!$C$2:$C$2700,CY$5)</f>
        <v>0</v>
      </c>
      <c r="CZ256" s="13">
        <f>SUMIFS('Compra Ventas'!$E$2:$E$2700,'Compra Ventas'!$A$2:$A$2700,CZ$4,'Compra Ventas'!$B$2:$B$2700,$B256,'Compra Ventas'!$C$2:$C$2700,CZ$5)</f>
        <v>0</v>
      </c>
      <c r="DA256" s="13">
        <f>SUMIFS('Compra Ventas'!$E$2:$E$2700,'Compra Ventas'!$A$2:$A$2700,DA$4,'Compra Ventas'!$B$2:$B$2700,$B256,'Compra Ventas'!$C$2:$C$2700,DA$5)</f>
        <v>0</v>
      </c>
      <c r="DB256" s="13">
        <f>SUMIFS('Compra Ventas'!$E$2:$E$2700,'Compra Ventas'!$A$2:$A$2700,DB$4,'Compra Ventas'!$B$2:$B$2700,$B256,'Compra Ventas'!$C$2:$C$2700,DB$5)</f>
        <v>0</v>
      </c>
      <c r="DC256" s="13">
        <f>SUMIFS('Compra Ventas'!$E$2:$E$2700,'Compra Ventas'!$A$2:$A$2700,DC$4,'Compra Ventas'!$B$2:$B$2700,$B256,'Compra Ventas'!$C$2:$C$2700,DC$5)</f>
        <v>0</v>
      </c>
      <c r="DD256" s="13">
        <f>SUMIFS('Compra Ventas'!$E$2:$E$2700,'Compra Ventas'!$A$2:$A$2700,DD$4,'Compra Ventas'!$B$2:$B$2700,$B256,'Compra Ventas'!$C$2:$C$2700,DD$5)</f>
        <v>0</v>
      </c>
      <c r="DE256" s="13">
        <f>SUMIFS('Compra Ventas'!$E$2:$E$2700,'Compra Ventas'!$A$2:$A$2700,DE$4,'Compra Ventas'!$B$2:$B$2700,$B256,'Compra Ventas'!$C$2:$C$2700,DE$5)</f>
        <v>0</v>
      </c>
      <c r="DF256" s="13">
        <f>SUMIFS('Compra Ventas'!$E$2:$E$2700,'Compra Ventas'!$A$2:$A$2700,DF$4,'Compra Ventas'!$B$2:$B$2700,$B256,'Compra Ventas'!$C$2:$C$2700,DF$5)</f>
        <v>0</v>
      </c>
      <c r="DG256" s="13">
        <f>SUMIFS('Compra Ventas'!$E$2:$E$2700,'Compra Ventas'!$A$2:$A$2700,DG$4,'Compra Ventas'!$B$2:$B$2700,$B256,'Compra Ventas'!$C$2:$C$2700,DG$5)</f>
        <v>0</v>
      </c>
      <c r="DH256" s="14">
        <f>SUMIFS('Compra Ventas'!$E$2:$E$2700,'Compra Ventas'!$A$2:$A$2700,DH$4,'Compra Ventas'!$B$2:$B$2700,$B256,'Compra Ventas'!$C$2:$C$2700,DH$5)</f>
        <v>0</v>
      </c>
      <c r="DI256" s="84"/>
      <c r="DJ256" s="98">
        <f>SUMIFS('Ajuste Ciclado'!D$5:D$47,'Ajuste Ciclado'!$C$5:$C$47,Balance!DJ$4,'Ajuste Ciclado'!$B$5:$B$47,Balance!$B256)</f>
        <v>0</v>
      </c>
      <c r="DK256" s="99">
        <f>SUMIFS('Ajuste Ciclado'!E$5:E$47,'Ajuste Ciclado'!$C$5:$C$47,Balance!DK$4,'Ajuste Ciclado'!$B$5:$B$47,Balance!$B256)</f>
        <v>0</v>
      </c>
      <c r="DL256" s="99">
        <f>SUMIFS('Ajuste Ciclado'!F$5:F$47,'Ajuste Ciclado'!$C$5:$C$47,Balance!DL$4,'Ajuste Ciclado'!$B$5:$B$47,Balance!$B256)</f>
        <v>0</v>
      </c>
      <c r="DM256" s="99">
        <f>SUMIFS('Ajuste Ciclado'!G$5:G$47,'Ajuste Ciclado'!$C$5:$C$47,Balance!DM$4,'Ajuste Ciclado'!$B$5:$B$47,Balance!$B256)</f>
        <v>0</v>
      </c>
      <c r="DN256" s="99">
        <f>SUMIFS('Ajuste Ciclado'!H$5:H$47,'Ajuste Ciclado'!$C$5:$C$47,Balance!DN$4,'Ajuste Ciclado'!$B$5:$B$47,Balance!$B256)</f>
        <v>0</v>
      </c>
      <c r="DO256" s="99">
        <f>SUMIFS('Ajuste Ciclado'!I$5:I$47,'Ajuste Ciclado'!$C$5:$C$47,Balance!DO$4,'Ajuste Ciclado'!$B$5:$B$47,Balance!$B256)</f>
        <v>0</v>
      </c>
      <c r="DP256" s="99">
        <f>SUMIFS('Ajuste Ciclado'!J$5:J$47,'Ajuste Ciclado'!$C$5:$C$47,Balance!DP$4,'Ajuste Ciclado'!$B$5:$B$47,Balance!$B256)</f>
        <v>0</v>
      </c>
      <c r="DQ256" s="99">
        <f>SUMIFS('Ajuste Ciclado'!K$5:K$47,'Ajuste Ciclado'!$C$5:$C$47,Balance!DQ$4,'Ajuste Ciclado'!$B$5:$B$47,Balance!$B256)</f>
        <v>0</v>
      </c>
      <c r="DR256" s="99">
        <f>SUMIFS('Ajuste Ciclado'!L$5:L$47,'Ajuste Ciclado'!$C$5:$C$47,Balance!DR$4,'Ajuste Ciclado'!$B$5:$B$47,Balance!$B256)</f>
        <v>0</v>
      </c>
      <c r="DS256" s="99">
        <f>SUMIFS('Ajuste Ciclado'!M$5:M$47,'Ajuste Ciclado'!$C$5:$C$47,Balance!DS$4,'Ajuste Ciclado'!$B$5:$B$47,Balance!$B256)</f>
        <v>0</v>
      </c>
      <c r="DT256" s="99">
        <f>SUMIFS('Ajuste Ciclado'!N$5:N$47,'Ajuste Ciclado'!$C$5:$C$47,Balance!DT$4,'Ajuste Ciclado'!$B$5:$B$47,Balance!$B256)</f>
        <v>0</v>
      </c>
      <c r="DU256" s="100">
        <f>SUMIFS('Ajuste Ciclado'!O$5:O$47,'Ajuste Ciclado'!$C$5:$C$47,Balance!DU$4,'Ajuste Ciclado'!$B$5:$B$47,Balance!$B256)</f>
        <v>0</v>
      </c>
      <c r="DV256" s="98">
        <f>SUMIFS('Ajuste Ciclado'!D$5:D$47,'Ajuste Ciclado'!$C$5:$C$47,Balance!DV$4,'Ajuste Ciclado'!$B$5:$B$47,Balance!$B256)</f>
        <v>0</v>
      </c>
      <c r="DW256" s="99">
        <f>SUMIFS('Ajuste Ciclado'!E$5:E$47,'Ajuste Ciclado'!$C$5:$C$47,Balance!DW$4,'Ajuste Ciclado'!$B$5:$B$47,Balance!$B256)</f>
        <v>0</v>
      </c>
      <c r="DX256" s="99">
        <f>SUMIFS('Ajuste Ciclado'!F$5:F$47,'Ajuste Ciclado'!$C$5:$C$47,Balance!DX$4,'Ajuste Ciclado'!$B$5:$B$47,Balance!$B256)</f>
        <v>0</v>
      </c>
      <c r="DY256" s="99">
        <f>SUMIFS('Ajuste Ciclado'!G$5:G$47,'Ajuste Ciclado'!$C$5:$C$47,Balance!DY$4,'Ajuste Ciclado'!$B$5:$B$47,Balance!$B256)</f>
        <v>0</v>
      </c>
      <c r="DZ256" s="99">
        <f>SUMIFS('Ajuste Ciclado'!H$5:H$47,'Ajuste Ciclado'!$C$5:$C$47,Balance!DZ$4,'Ajuste Ciclado'!$B$5:$B$47,Balance!$B256)</f>
        <v>0</v>
      </c>
      <c r="EA256" s="99">
        <f>SUMIFS('Ajuste Ciclado'!I$5:I$47,'Ajuste Ciclado'!$C$5:$C$47,Balance!EA$4,'Ajuste Ciclado'!$B$5:$B$47,Balance!$B256)</f>
        <v>0</v>
      </c>
      <c r="EB256" s="99">
        <f>SUMIFS('Ajuste Ciclado'!J$5:J$47,'Ajuste Ciclado'!$C$5:$C$47,Balance!EB$4,'Ajuste Ciclado'!$B$5:$B$47,Balance!$B256)</f>
        <v>0</v>
      </c>
      <c r="EC256" s="99">
        <f>SUMIFS('Ajuste Ciclado'!K$5:K$47,'Ajuste Ciclado'!$C$5:$C$47,Balance!EC$4,'Ajuste Ciclado'!$B$5:$B$47,Balance!$B256)</f>
        <v>0</v>
      </c>
      <c r="ED256" s="99">
        <f>SUMIFS('Ajuste Ciclado'!L$5:L$47,'Ajuste Ciclado'!$C$5:$C$47,Balance!ED$4,'Ajuste Ciclado'!$B$5:$B$47,Balance!$B256)</f>
        <v>0</v>
      </c>
      <c r="EE256" s="99">
        <f>SUMIFS('Ajuste Ciclado'!M$5:M$47,'Ajuste Ciclado'!$C$5:$C$47,Balance!EE$4,'Ajuste Ciclado'!$B$5:$B$47,Balance!$B256)</f>
        <v>0</v>
      </c>
      <c r="EF256" s="99">
        <f>SUMIFS('Ajuste Ciclado'!N$5:N$47,'Ajuste Ciclado'!$C$5:$C$47,Balance!EF$4,'Ajuste Ciclado'!$B$5:$B$47,Balance!$B256)</f>
        <v>0</v>
      </c>
      <c r="EG256" s="100">
        <f>SUMIFS('Ajuste Ciclado'!O$5:O$47,'Ajuste Ciclado'!$C$5:$C$47,Balance!EG$4,'Ajuste Ciclado'!$B$5:$B$47,Balance!$B256)</f>
        <v>0</v>
      </c>
      <c r="EH256" s="98">
        <f>SUMIFS('Ajuste Ciclado'!D$5:D$47,'Ajuste Ciclado'!$C$5:$C$47,Balance!EH$4,'Ajuste Ciclado'!$B$5:$B$47,Balance!$B256)</f>
        <v>0</v>
      </c>
      <c r="EI256" s="99">
        <f>SUMIFS('Ajuste Ciclado'!E$5:E$47,'Ajuste Ciclado'!$C$5:$C$47,Balance!EI$4,'Ajuste Ciclado'!$B$5:$B$47,Balance!$B256)</f>
        <v>0</v>
      </c>
      <c r="EJ256" s="99">
        <f>SUMIFS('Ajuste Ciclado'!F$5:F$47,'Ajuste Ciclado'!$C$5:$C$47,Balance!EJ$4,'Ajuste Ciclado'!$B$5:$B$47,Balance!$B256)</f>
        <v>0</v>
      </c>
      <c r="EK256" s="99">
        <f>SUMIFS('Ajuste Ciclado'!G$5:G$47,'Ajuste Ciclado'!$C$5:$C$47,Balance!EK$4,'Ajuste Ciclado'!$B$5:$B$47,Balance!$B256)</f>
        <v>0</v>
      </c>
      <c r="EL256" s="99">
        <f>SUMIFS('Ajuste Ciclado'!H$5:H$47,'Ajuste Ciclado'!$C$5:$C$47,Balance!EL$4,'Ajuste Ciclado'!$B$5:$B$47,Balance!$B256)</f>
        <v>0</v>
      </c>
      <c r="EM256" s="99">
        <f>SUMIFS('Ajuste Ciclado'!I$5:I$47,'Ajuste Ciclado'!$C$5:$C$47,Balance!EM$4,'Ajuste Ciclado'!$B$5:$B$47,Balance!$B256)</f>
        <v>0</v>
      </c>
      <c r="EN256" s="99">
        <f>SUMIFS('Ajuste Ciclado'!J$5:J$47,'Ajuste Ciclado'!$C$5:$C$47,Balance!EN$4,'Ajuste Ciclado'!$B$5:$B$47,Balance!$B256)</f>
        <v>0</v>
      </c>
      <c r="EO256" s="99">
        <f>SUMIFS('Ajuste Ciclado'!K$5:K$47,'Ajuste Ciclado'!$C$5:$C$47,Balance!EO$4,'Ajuste Ciclado'!$B$5:$B$47,Balance!$B256)</f>
        <v>0</v>
      </c>
      <c r="EP256" s="99">
        <f>SUMIFS('Ajuste Ciclado'!L$5:L$47,'Ajuste Ciclado'!$C$5:$C$47,Balance!EP$4,'Ajuste Ciclado'!$B$5:$B$47,Balance!$B256)</f>
        <v>0</v>
      </c>
      <c r="EQ256" s="99">
        <f>SUMIFS('Ajuste Ciclado'!M$5:M$47,'Ajuste Ciclado'!$C$5:$C$47,Balance!EQ$4,'Ajuste Ciclado'!$B$5:$B$47,Balance!$B256)</f>
        <v>0</v>
      </c>
      <c r="ER256" s="99">
        <f>SUMIFS('Ajuste Ciclado'!N$5:N$47,'Ajuste Ciclado'!$C$5:$C$47,Balance!ER$4,'Ajuste Ciclado'!$B$5:$B$47,Balance!$B256)</f>
        <v>0</v>
      </c>
      <c r="ES256" s="100">
        <f>SUMIFS('Ajuste Ciclado'!O$5:O$47,'Ajuste Ciclado'!$C$5:$C$47,Balance!ES$4,'Ajuste Ciclado'!$B$5:$B$47,Balance!$B256)</f>
        <v>0</v>
      </c>
      <c r="ET256" s="84"/>
      <c r="EU256" s="12">
        <f t="shared" si="328"/>
        <v>151742.59563113831</v>
      </c>
      <c r="EV256" s="13">
        <f t="shared" si="293"/>
        <v>172338.28586078991</v>
      </c>
      <c r="EW256" s="13">
        <f t="shared" si="294"/>
        <v>192372.14570395381</v>
      </c>
      <c r="EX256" s="13">
        <f t="shared" si="295"/>
        <v>182062.07164776479</v>
      </c>
      <c r="EY256" s="13">
        <f t="shared" si="296"/>
        <v>188659.17955250511</v>
      </c>
      <c r="EZ256" s="13">
        <f t="shared" si="297"/>
        <v>160740.0194013638</v>
      </c>
      <c r="FA256" s="13">
        <f t="shared" si="298"/>
        <v>158318.27281619751</v>
      </c>
      <c r="FB256" s="13">
        <f t="shared" si="299"/>
        <v>163243.13653414071</v>
      </c>
      <c r="FC256" s="13">
        <f t="shared" si="300"/>
        <v>143862.40327825799</v>
      </c>
      <c r="FD256" s="13">
        <f t="shared" si="301"/>
        <v>92560.054414784536</v>
      </c>
      <c r="FE256" s="13">
        <f t="shared" si="302"/>
        <v>80047.091474311717</v>
      </c>
      <c r="FF256" s="14">
        <f t="shared" si="303"/>
        <v>85572.315716637822</v>
      </c>
      <c r="FG256" s="12">
        <f t="shared" si="304"/>
        <v>152103.0453735911</v>
      </c>
      <c r="FH256" s="13">
        <f t="shared" si="305"/>
        <v>174279.78662250109</v>
      </c>
      <c r="FI256" s="13">
        <f t="shared" si="306"/>
        <v>202859.14010219119</v>
      </c>
      <c r="FJ256" s="13">
        <f t="shared" si="307"/>
        <v>191350.47661323869</v>
      </c>
      <c r="FK256" s="13">
        <f t="shared" si="308"/>
        <v>184136.88351029289</v>
      </c>
      <c r="FL256" s="13">
        <f t="shared" si="309"/>
        <v>162491.58879366031</v>
      </c>
      <c r="FM256" s="13">
        <f t="shared" si="310"/>
        <v>165424.79063171009</v>
      </c>
      <c r="FN256" s="13">
        <f t="shared" si="311"/>
        <v>164075.2713305192</v>
      </c>
      <c r="FO256" s="13">
        <f t="shared" si="312"/>
        <v>145686.74059558311</v>
      </c>
      <c r="FP256" s="13">
        <f t="shared" si="313"/>
        <v>101683.25910272919</v>
      </c>
      <c r="FQ256" s="13">
        <f t="shared" si="314"/>
        <v>99597.920892692884</v>
      </c>
      <c r="FR256" s="14">
        <f t="shared" si="315"/>
        <v>107638.2703416827</v>
      </c>
      <c r="FS256" s="12">
        <f t="shared" si="316"/>
        <v>152182.31053531781</v>
      </c>
      <c r="FT256" s="13">
        <f t="shared" si="317"/>
        <v>174264.76312095969</v>
      </c>
      <c r="FU256" s="13">
        <f t="shared" si="318"/>
        <v>202114.97216327279</v>
      </c>
      <c r="FV256" s="13">
        <f t="shared" si="319"/>
        <v>189830.3796072547</v>
      </c>
      <c r="FW256" s="13">
        <f t="shared" si="320"/>
        <v>192797.67870800081</v>
      </c>
      <c r="FX256" s="13">
        <f t="shared" si="321"/>
        <v>174940.34416313239</v>
      </c>
      <c r="FY256" s="13">
        <f t="shared" si="322"/>
        <v>180089.36434771569</v>
      </c>
      <c r="FZ256" s="13">
        <f t="shared" si="323"/>
        <v>180760.96291216309</v>
      </c>
      <c r="GA256" s="13">
        <f t="shared" si="324"/>
        <v>155935.7151816439</v>
      </c>
      <c r="GB256" s="13">
        <f t="shared" si="325"/>
        <v>127585.14494981219</v>
      </c>
      <c r="GC256" s="13">
        <f t="shared" si="326"/>
        <v>125626.0551389491</v>
      </c>
      <c r="GD256" s="14">
        <f t="shared" si="327"/>
        <v>127506.3880824901</v>
      </c>
      <c r="GE256" s="84"/>
      <c r="GF256" s="12">
        <f t="shared" si="329"/>
        <v>1771517.5720318458</v>
      </c>
      <c r="GG256" s="13">
        <f t="shared" si="329"/>
        <v>1851327.1739103924</v>
      </c>
      <c r="GH256" s="14">
        <f t="shared" si="329"/>
        <v>1983634.0789107119</v>
      </c>
      <c r="GI256" s="6">
        <f t="shared" si="330"/>
        <v>1</v>
      </c>
      <c r="GJ256" s="12">
        <f t="shared" si="331"/>
        <v>0</v>
      </c>
      <c r="GK256" s="13">
        <f t="shared" si="332"/>
        <v>0</v>
      </c>
      <c r="GL256" s="14">
        <f t="shared" si="333"/>
        <v>0</v>
      </c>
      <c r="GM256" s="84"/>
      <c r="GN256" s="66">
        <f t="shared" si="334"/>
        <v>0</v>
      </c>
      <c r="GO256" s="84"/>
      <c r="GP256" s="63" t="str" cm="1">
        <f t="array" ref="GP256">INDEX($GF$4:$GH$4,1,GI256)</f>
        <v>Sample 1</v>
      </c>
      <c r="GQ256" s="12">
        <f t="shared" si="336"/>
        <v>80047.091474311717</v>
      </c>
      <c r="GR256" s="13">
        <f t="shared" si="336"/>
        <v>85572.315716637822</v>
      </c>
      <c r="GS256" s="14">
        <f t="shared" si="336"/>
        <v>92560.054414784536</v>
      </c>
      <c r="GT256" s="12">
        <f t="shared" si="337"/>
        <v>99597.920892692884</v>
      </c>
      <c r="GU256" s="13">
        <f t="shared" si="337"/>
        <v>101683.25910272919</v>
      </c>
      <c r="GV256" s="14">
        <f t="shared" si="337"/>
        <v>107638.2703416827</v>
      </c>
      <c r="GW256" s="12">
        <f t="shared" si="338"/>
        <v>125626.0551389491</v>
      </c>
      <c r="GX256" s="13">
        <f t="shared" si="338"/>
        <v>127506.3880824901</v>
      </c>
      <c r="GY256" s="14">
        <f t="shared" si="338"/>
        <v>127585.14494981219</v>
      </c>
      <c r="GZ256" s="84" t="str">
        <f t="shared" si="339"/>
        <v>Sample 1</v>
      </c>
      <c r="HA256" s="12">
        <f t="shared" si="335"/>
        <v>0</v>
      </c>
      <c r="HB256" s="13">
        <f t="shared" si="335"/>
        <v>0</v>
      </c>
      <c r="HC256" s="14">
        <f t="shared" si="335"/>
        <v>0</v>
      </c>
      <c r="HD256" s="6">
        <f t="shared" si="340"/>
        <v>0</v>
      </c>
      <c r="HE256" s="84" t="str">
        <f t="shared" si="341"/>
        <v>Ok</v>
      </c>
    </row>
    <row r="257" spans="2:213" hidden="1" x14ac:dyDescent="0.3">
      <c r="B257" s="84" t="s">
        <v>232</v>
      </c>
      <c r="C257" s="12">
        <f>SUMIFS(Inyecciones!$E$2:$E$14185,Inyecciones!$A$2:$A$14185,Balance!C$4,Inyecciones!$B$2:$B$14185,Balance!$B257,Inyecciones!$C$2:$C$14185,Balance!C$5)</f>
        <v>58305.309328061019</v>
      </c>
      <c r="D257" s="13">
        <f>SUMIFS(Inyecciones!$E$2:$E$14185,Inyecciones!$A$2:$A$14185,Balance!D$4,Inyecciones!$B$2:$B$14185,Balance!$B257,Inyecciones!$C$2:$C$14185,Balance!D$5)</f>
        <v>40745.755078501432</v>
      </c>
      <c r="E257" s="13">
        <f>SUMIFS(Inyecciones!$E$2:$E$14185,Inyecciones!$A$2:$A$14185,Balance!E$4,Inyecciones!$B$2:$B$14185,Balance!$B257,Inyecciones!$C$2:$C$14185,Balance!E$5)</f>
        <v>40242.144224790987</v>
      </c>
      <c r="F257" s="13">
        <f>SUMIFS(Inyecciones!$E$2:$E$14185,Inyecciones!$A$2:$A$14185,Balance!F$4,Inyecciones!$B$2:$B$14185,Balance!$B257,Inyecciones!$C$2:$C$14185,Balance!F$5)</f>
        <v>24530.521999044191</v>
      </c>
      <c r="G257" s="13">
        <f>SUMIFS(Inyecciones!$E$2:$E$14185,Inyecciones!$A$2:$A$14185,Balance!G$4,Inyecciones!$B$2:$B$14185,Balance!$B257,Inyecciones!$C$2:$C$14185,Balance!G$5)</f>
        <v>21140.709896373679</v>
      </c>
      <c r="H257" s="13">
        <f>SUMIFS(Inyecciones!$E$2:$E$14185,Inyecciones!$A$2:$A$14185,Balance!H$4,Inyecciones!$B$2:$B$14185,Balance!$B257,Inyecciones!$C$2:$C$14185,Balance!H$5)</f>
        <v>12065.228725210391</v>
      </c>
      <c r="I257" s="13">
        <f>SUMIFS(Inyecciones!$E$2:$E$14185,Inyecciones!$A$2:$A$14185,Balance!I$4,Inyecciones!$B$2:$B$14185,Balance!$B257,Inyecciones!$C$2:$C$14185,Balance!I$5)</f>
        <v>16212.205361458149</v>
      </c>
      <c r="J257" s="13">
        <f>SUMIFS(Inyecciones!$E$2:$E$14185,Inyecciones!$A$2:$A$14185,Balance!J$4,Inyecciones!$B$2:$B$14185,Balance!$B257,Inyecciones!$C$2:$C$14185,Balance!J$5)</f>
        <v>24548.352491369122</v>
      </c>
      <c r="K257" s="13">
        <f>SUMIFS(Inyecciones!$E$2:$E$14185,Inyecciones!$A$2:$A$14185,Balance!K$4,Inyecciones!$B$2:$B$14185,Balance!$B257,Inyecciones!$C$2:$C$14185,Balance!K$5)</f>
        <v>22971.032506997719</v>
      </c>
      <c r="L257" s="13">
        <f>SUMIFS(Inyecciones!$E$2:$E$14185,Inyecciones!$A$2:$A$14185,Balance!L$4,Inyecciones!$B$2:$B$14185,Balance!$B257,Inyecciones!$C$2:$C$14185,Balance!L$5)</f>
        <v>7472.1866155621856</v>
      </c>
      <c r="M257" s="13">
        <f>SUMIFS(Inyecciones!$E$2:$E$14185,Inyecciones!$A$2:$A$14185,Balance!M$4,Inyecciones!$B$2:$B$14185,Balance!$B257,Inyecciones!$C$2:$C$14185,Balance!M$5)</f>
        <v>3770.8851535503072</v>
      </c>
      <c r="N257" s="14">
        <f>SUMIFS(Inyecciones!$E$2:$E$14185,Inyecciones!$A$2:$A$14185,Balance!N$4,Inyecciones!$B$2:$B$14185,Balance!$B257,Inyecciones!$C$2:$C$14185,Balance!N$5)</f>
        <v>6375.3358903303852</v>
      </c>
      <c r="O257" s="12">
        <f>SUMIFS(Inyecciones!$E$2:$E$14185,Inyecciones!$A$2:$A$14185,Balance!O$4,Inyecciones!$B$2:$B$14185,Balance!$B257,Inyecciones!$C$2:$C$14185,Balance!O$5)</f>
        <v>58424.79569602741</v>
      </c>
      <c r="P257" s="13">
        <f>SUMIFS(Inyecciones!$E$2:$E$14185,Inyecciones!$A$2:$A$14185,Balance!P$4,Inyecciones!$B$2:$B$14185,Balance!$B257,Inyecciones!$C$2:$C$14185,Balance!P$5)</f>
        <v>41021.913815239008</v>
      </c>
      <c r="Q257" s="13">
        <f>SUMIFS(Inyecciones!$E$2:$E$14185,Inyecciones!$A$2:$A$14185,Balance!Q$4,Inyecciones!$B$2:$B$14185,Balance!$B257,Inyecciones!$C$2:$C$14185,Balance!Q$5)</f>
        <v>40632.511795921098</v>
      </c>
      <c r="R257" s="13">
        <f>SUMIFS(Inyecciones!$E$2:$E$14185,Inyecciones!$A$2:$A$14185,Balance!R$4,Inyecciones!$B$2:$B$14185,Balance!$B257,Inyecciones!$C$2:$C$14185,Balance!R$5)</f>
        <v>25990.319366938969</v>
      </c>
      <c r="S257" s="13">
        <f>SUMIFS(Inyecciones!$E$2:$E$14185,Inyecciones!$A$2:$A$14185,Balance!S$4,Inyecciones!$B$2:$B$14185,Balance!$B257,Inyecciones!$C$2:$C$14185,Balance!S$5)</f>
        <v>20264.046831674132</v>
      </c>
      <c r="T257" s="13">
        <f>SUMIFS(Inyecciones!$E$2:$E$14185,Inyecciones!$A$2:$A$14185,Balance!T$4,Inyecciones!$B$2:$B$14185,Balance!$B257,Inyecciones!$C$2:$C$14185,Balance!T$5)</f>
        <v>12198.5152022356</v>
      </c>
      <c r="U257" s="13">
        <f>SUMIFS(Inyecciones!$E$2:$E$14185,Inyecciones!$A$2:$A$14185,Balance!U$4,Inyecciones!$B$2:$B$14185,Balance!$B257,Inyecciones!$C$2:$C$14185,Balance!U$5)</f>
        <v>17163.06305687016</v>
      </c>
      <c r="V257" s="13">
        <f>SUMIFS(Inyecciones!$E$2:$E$14185,Inyecciones!$A$2:$A$14185,Balance!V$4,Inyecciones!$B$2:$B$14185,Balance!$B257,Inyecciones!$C$2:$C$14185,Balance!V$5)</f>
        <v>24650.521226222019</v>
      </c>
      <c r="W257" s="13">
        <f>SUMIFS(Inyecciones!$E$2:$E$14185,Inyecciones!$A$2:$A$14185,Balance!W$4,Inyecciones!$B$2:$B$14185,Balance!$B257,Inyecciones!$C$2:$C$14185,Balance!W$5)</f>
        <v>23352.497832261659</v>
      </c>
      <c r="X257" s="13">
        <f>SUMIFS(Inyecciones!$E$2:$E$14185,Inyecciones!$A$2:$A$14185,Balance!X$4,Inyecciones!$B$2:$B$14185,Balance!$B257,Inyecciones!$C$2:$C$14185,Balance!X$5)</f>
        <v>11061.429176002959</v>
      </c>
      <c r="Y257" s="13">
        <f>SUMIFS(Inyecciones!$E$2:$E$14185,Inyecciones!$A$2:$A$14185,Balance!Y$4,Inyecciones!$B$2:$B$14185,Balance!$B257,Inyecciones!$C$2:$C$14185,Balance!Y$5)</f>
        <v>14192.34269194015</v>
      </c>
      <c r="Z257" s="14">
        <f>SUMIFS(Inyecciones!$E$2:$E$14185,Inyecciones!$A$2:$A$14185,Balance!Z$4,Inyecciones!$B$2:$B$14185,Balance!$B257,Inyecciones!$C$2:$C$14185,Balance!Z$5)</f>
        <v>20137.836559269079</v>
      </c>
      <c r="AA257" s="12">
        <f>SUMIFS(Inyecciones!$E$2:$E$14185,Inyecciones!$A$2:$A$14185,Balance!AA$4,Inyecciones!$B$2:$B$14185,Balance!$B257,Inyecciones!$C$2:$C$14185,Balance!AA$5)</f>
        <v>58444.630058435221</v>
      </c>
      <c r="AB257" s="13">
        <f>SUMIFS(Inyecciones!$E$2:$E$14185,Inyecciones!$A$2:$A$14185,Balance!AB$4,Inyecciones!$B$2:$B$14185,Balance!$B257,Inyecciones!$C$2:$C$14185,Balance!AB$5)</f>
        <v>41041.070231250043</v>
      </c>
      <c r="AC257" s="13">
        <f>SUMIFS(Inyecciones!$E$2:$E$14185,Inyecciones!$A$2:$A$14185,Balance!AC$4,Inyecciones!$B$2:$B$14185,Balance!$B257,Inyecciones!$C$2:$C$14185,Balance!AC$5)</f>
        <v>40486.366756837277</v>
      </c>
      <c r="AD257" s="13">
        <f>SUMIFS(Inyecciones!$E$2:$E$14185,Inyecciones!$A$2:$A$14185,Balance!AD$4,Inyecciones!$B$2:$B$14185,Balance!$B257,Inyecciones!$C$2:$C$14185,Balance!AD$5)</f>
        <v>25799.80124149736</v>
      </c>
      <c r="AE257" s="13">
        <f>SUMIFS(Inyecciones!$E$2:$E$14185,Inyecciones!$A$2:$A$14185,Balance!AE$4,Inyecciones!$B$2:$B$14185,Balance!$B257,Inyecciones!$C$2:$C$14185,Balance!AE$5)</f>
        <v>21545.631008709999</v>
      </c>
      <c r="AF257" s="13">
        <f>SUMIFS(Inyecciones!$E$2:$E$14185,Inyecciones!$A$2:$A$14185,Balance!AF$4,Inyecciones!$B$2:$B$14185,Balance!$B257,Inyecciones!$C$2:$C$14185,Balance!AF$5)</f>
        <v>13297.0728005973</v>
      </c>
      <c r="AG257" s="13">
        <f>SUMIFS(Inyecciones!$E$2:$E$14185,Inyecciones!$A$2:$A$14185,Balance!AG$4,Inyecciones!$B$2:$B$14185,Balance!$B257,Inyecciones!$C$2:$C$14185,Balance!AG$5)</f>
        <v>18923.467468872481</v>
      </c>
      <c r="AH257" s="13">
        <f>SUMIFS(Inyecciones!$E$2:$E$14185,Inyecciones!$A$2:$A$14185,Balance!AH$4,Inyecciones!$B$2:$B$14185,Balance!$B257,Inyecciones!$C$2:$C$14185,Balance!AH$5)</f>
        <v>27970.557706855849</v>
      </c>
      <c r="AI257" s="13">
        <f>SUMIFS(Inyecciones!$E$2:$E$14185,Inyecciones!$A$2:$A$14185,Balance!AI$4,Inyecciones!$B$2:$B$14185,Balance!$B257,Inyecciones!$C$2:$C$14185,Balance!AI$5)</f>
        <v>25528.937219312331</v>
      </c>
      <c r="AJ257" s="13">
        <f>SUMIFS(Inyecciones!$E$2:$E$14185,Inyecciones!$A$2:$A$14185,Balance!AJ$4,Inyecciones!$B$2:$B$14185,Balance!$B257,Inyecciones!$C$2:$C$14185,Balance!AJ$5)</f>
        <v>23671.10336259977</v>
      </c>
      <c r="AK257" s="13">
        <f>SUMIFS(Inyecciones!$E$2:$E$14185,Inyecciones!$A$2:$A$14185,Balance!AK$4,Inyecciones!$B$2:$B$14185,Balance!$B257,Inyecciones!$C$2:$C$14185,Balance!AK$5)</f>
        <v>27364.85814573491</v>
      </c>
      <c r="AL257" s="14">
        <f>SUMIFS(Inyecciones!$E$2:$E$14185,Inyecciones!$A$2:$A$14185,Balance!AL$4,Inyecciones!$B$2:$B$14185,Balance!$B257,Inyecciones!$C$2:$C$14185,Balance!AL$5)</f>
        <v>31304.929022742359</v>
      </c>
      <c r="AM257" s="13"/>
      <c r="AN257" s="12">
        <f>SUMIFS('Retiro Mensual'!$E$2:$E$2629,'Retiro Mensual'!$A$2:$A$2629,AN$4,'Retiro Mensual'!$B$2:$B$2629,$B257,'Retiro Mensual'!$C$2:$C$2629,AN$5)</f>
        <v>0</v>
      </c>
      <c r="AO257" s="13">
        <f>SUMIFS('Retiro Mensual'!$E$2:$E$2629,'Retiro Mensual'!$A$2:$A$2629,AO$4,'Retiro Mensual'!$B$2:$B$2629,$B257,'Retiro Mensual'!$C$2:$C$2629,AO$5)</f>
        <v>0</v>
      </c>
      <c r="AP257" s="13">
        <f>SUMIFS('Retiro Mensual'!$E$2:$E$2629,'Retiro Mensual'!$A$2:$A$2629,AP$4,'Retiro Mensual'!$B$2:$B$2629,$B257,'Retiro Mensual'!$C$2:$C$2629,AP$5)</f>
        <v>0</v>
      </c>
      <c r="AQ257" s="13">
        <f>SUMIFS('Retiro Mensual'!$E$2:$E$2629,'Retiro Mensual'!$A$2:$A$2629,AQ$4,'Retiro Mensual'!$B$2:$B$2629,$B257,'Retiro Mensual'!$C$2:$C$2629,AQ$5)</f>
        <v>0</v>
      </c>
      <c r="AR257" s="13">
        <f>SUMIFS('Retiro Mensual'!$E$2:$E$2629,'Retiro Mensual'!$A$2:$A$2629,AR$4,'Retiro Mensual'!$B$2:$B$2629,$B257,'Retiro Mensual'!$C$2:$C$2629,AR$5)</f>
        <v>0</v>
      </c>
      <c r="AS257" s="13">
        <f>SUMIFS('Retiro Mensual'!$E$2:$E$2629,'Retiro Mensual'!$A$2:$A$2629,AS$4,'Retiro Mensual'!$B$2:$B$2629,$B257,'Retiro Mensual'!$C$2:$C$2629,AS$5)</f>
        <v>0</v>
      </c>
      <c r="AT257" s="13">
        <f>SUMIFS('Retiro Mensual'!$E$2:$E$2629,'Retiro Mensual'!$A$2:$A$2629,AT$4,'Retiro Mensual'!$B$2:$B$2629,$B257,'Retiro Mensual'!$C$2:$C$2629,AT$5)</f>
        <v>0</v>
      </c>
      <c r="AU257" s="13">
        <f>SUMIFS('Retiro Mensual'!$E$2:$E$2629,'Retiro Mensual'!$A$2:$A$2629,AU$4,'Retiro Mensual'!$B$2:$B$2629,$B257,'Retiro Mensual'!$C$2:$C$2629,AU$5)</f>
        <v>0</v>
      </c>
      <c r="AV257" s="13">
        <f>SUMIFS('Retiro Mensual'!$E$2:$E$2629,'Retiro Mensual'!$A$2:$A$2629,AV$4,'Retiro Mensual'!$B$2:$B$2629,$B257,'Retiro Mensual'!$C$2:$C$2629,AV$5)</f>
        <v>0</v>
      </c>
      <c r="AW257" s="13">
        <f>SUMIFS('Retiro Mensual'!$E$2:$E$2629,'Retiro Mensual'!$A$2:$A$2629,AW$4,'Retiro Mensual'!$B$2:$B$2629,$B257,'Retiro Mensual'!$C$2:$C$2629,AW$5)</f>
        <v>0</v>
      </c>
      <c r="AX257" s="13">
        <f>SUMIFS('Retiro Mensual'!$E$2:$E$2629,'Retiro Mensual'!$A$2:$A$2629,AX$4,'Retiro Mensual'!$B$2:$B$2629,$B257,'Retiro Mensual'!$C$2:$C$2629,AX$5)</f>
        <v>0</v>
      </c>
      <c r="AY257" s="14">
        <f>SUMIFS('Retiro Mensual'!$E$2:$E$2629,'Retiro Mensual'!$A$2:$A$2629,AY$4,'Retiro Mensual'!$B$2:$B$2629,$B257,'Retiro Mensual'!$C$2:$C$2629,AY$5)</f>
        <v>0</v>
      </c>
      <c r="AZ257" s="12">
        <f>SUMIFS('Retiro Mensual'!$E$2:$E$2629,'Retiro Mensual'!$A$2:$A$2629,AZ$4,'Retiro Mensual'!$B$2:$B$2629,$B257,'Retiro Mensual'!$C$2:$C$2629,AZ$5)</f>
        <v>0</v>
      </c>
      <c r="BA257" s="13">
        <f>SUMIFS('Retiro Mensual'!$E$2:$E$2629,'Retiro Mensual'!$A$2:$A$2629,BA$4,'Retiro Mensual'!$B$2:$B$2629,$B257,'Retiro Mensual'!$C$2:$C$2629,BA$5)</f>
        <v>0</v>
      </c>
      <c r="BB257" s="13">
        <f>SUMIFS('Retiro Mensual'!$E$2:$E$2629,'Retiro Mensual'!$A$2:$A$2629,BB$4,'Retiro Mensual'!$B$2:$B$2629,$B257,'Retiro Mensual'!$C$2:$C$2629,BB$5)</f>
        <v>0</v>
      </c>
      <c r="BC257" s="13">
        <f>SUMIFS('Retiro Mensual'!$E$2:$E$2629,'Retiro Mensual'!$A$2:$A$2629,BC$4,'Retiro Mensual'!$B$2:$B$2629,$B257,'Retiro Mensual'!$C$2:$C$2629,BC$5)</f>
        <v>0</v>
      </c>
      <c r="BD257" s="13">
        <f>SUMIFS('Retiro Mensual'!$E$2:$E$2629,'Retiro Mensual'!$A$2:$A$2629,BD$4,'Retiro Mensual'!$B$2:$B$2629,$B257,'Retiro Mensual'!$C$2:$C$2629,BD$5)</f>
        <v>0</v>
      </c>
      <c r="BE257" s="13">
        <f>SUMIFS('Retiro Mensual'!$E$2:$E$2629,'Retiro Mensual'!$A$2:$A$2629,BE$4,'Retiro Mensual'!$B$2:$B$2629,$B257,'Retiro Mensual'!$C$2:$C$2629,BE$5)</f>
        <v>0</v>
      </c>
      <c r="BF257" s="13">
        <f>SUMIFS('Retiro Mensual'!$E$2:$E$2629,'Retiro Mensual'!$A$2:$A$2629,BF$4,'Retiro Mensual'!$B$2:$B$2629,$B257,'Retiro Mensual'!$C$2:$C$2629,BF$5)</f>
        <v>0</v>
      </c>
      <c r="BG257" s="13">
        <f>SUMIFS('Retiro Mensual'!$E$2:$E$2629,'Retiro Mensual'!$A$2:$A$2629,BG$4,'Retiro Mensual'!$B$2:$B$2629,$B257,'Retiro Mensual'!$C$2:$C$2629,BG$5)</f>
        <v>0</v>
      </c>
      <c r="BH257" s="13">
        <f>SUMIFS('Retiro Mensual'!$E$2:$E$2629,'Retiro Mensual'!$A$2:$A$2629,BH$4,'Retiro Mensual'!$B$2:$B$2629,$B257,'Retiro Mensual'!$C$2:$C$2629,BH$5)</f>
        <v>0</v>
      </c>
      <c r="BI257" s="13">
        <f>SUMIFS('Retiro Mensual'!$E$2:$E$2629,'Retiro Mensual'!$A$2:$A$2629,BI$4,'Retiro Mensual'!$B$2:$B$2629,$B257,'Retiro Mensual'!$C$2:$C$2629,BI$5)</f>
        <v>0</v>
      </c>
      <c r="BJ257" s="13">
        <f>SUMIFS('Retiro Mensual'!$E$2:$E$2629,'Retiro Mensual'!$A$2:$A$2629,BJ$4,'Retiro Mensual'!$B$2:$B$2629,$B257,'Retiro Mensual'!$C$2:$C$2629,BJ$5)</f>
        <v>0</v>
      </c>
      <c r="BK257" s="14">
        <f>SUMIFS('Retiro Mensual'!$E$2:$E$2629,'Retiro Mensual'!$A$2:$A$2629,BK$4,'Retiro Mensual'!$B$2:$B$2629,$B257,'Retiro Mensual'!$C$2:$C$2629,BK$5)</f>
        <v>0</v>
      </c>
      <c r="BL257" s="12">
        <f>SUMIFS('Retiro Mensual'!$E$2:$E$2629,'Retiro Mensual'!$A$2:$A$2629,BL$4,'Retiro Mensual'!$B$2:$B$2629,$B257,'Retiro Mensual'!$C$2:$C$2629,BL$5)</f>
        <v>0</v>
      </c>
      <c r="BM257" s="13">
        <f>SUMIFS('Retiro Mensual'!$E$2:$E$2629,'Retiro Mensual'!$A$2:$A$2629,BM$4,'Retiro Mensual'!$B$2:$B$2629,$B257,'Retiro Mensual'!$C$2:$C$2629,BM$5)</f>
        <v>0</v>
      </c>
      <c r="BN257" s="13">
        <f>SUMIFS('Retiro Mensual'!$E$2:$E$2629,'Retiro Mensual'!$A$2:$A$2629,BN$4,'Retiro Mensual'!$B$2:$B$2629,$B257,'Retiro Mensual'!$C$2:$C$2629,BN$5)</f>
        <v>0</v>
      </c>
      <c r="BO257" s="13">
        <f>SUMIFS('Retiro Mensual'!$E$2:$E$2629,'Retiro Mensual'!$A$2:$A$2629,BO$4,'Retiro Mensual'!$B$2:$B$2629,$B257,'Retiro Mensual'!$C$2:$C$2629,BO$5)</f>
        <v>0</v>
      </c>
      <c r="BP257" s="13">
        <f>SUMIFS('Retiro Mensual'!$E$2:$E$2629,'Retiro Mensual'!$A$2:$A$2629,BP$4,'Retiro Mensual'!$B$2:$B$2629,$B257,'Retiro Mensual'!$C$2:$C$2629,BP$5)</f>
        <v>0</v>
      </c>
      <c r="BQ257" s="13">
        <f>SUMIFS('Retiro Mensual'!$E$2:$E$2629,'Retiro Mensual'!$A$2:$A$2629,BQ$4,'Retiro Mensual'!$B$2:$B$2629,$B257,'Retiro Mensual'!$C$2:$C$2629,BQ$5)</f>
        <v>0</v>
      </c>
      <c r="BR257" s="13">
        <f>SUMIFS('Retiro Mensual'!$E$2:$E$2629,'Retiro Mensual'!$A$2:$A$2629,BR$4,'Retiro Mensual'!$B$2:$B$2629,$B257,'Retiro Mensual'!$C$2:$C$2629,BR$5)</f>
        <v>0</v>
      </c>
      <c r="BS257" s="13">
        <f>SUMIFS('Retiro Mensual'!$E$2:$E$2629,'Retiro Mensual'!$A$2:$A$2629,BS$4,'Retiro Mensual'!$B$2:$B$2629,$B257,'Retiro Mensual'!$C$2:$C$2629,BS$5)</f>
        <v>0</v>
      </c>
      <c r="BT257" s="13">
        <f>SUMIFS('Retiro Mensual'!$E$2:$E$2629,'Retiro Mensual'!$A$2:$A$2629,BT$4,'Retiro Mensual'!$B$2:$B$2629,$B257,'Retiro Mensual'!$C$2:$C$2629,BT$5)</f>
        <v>0</v>
      </c>
      <c r="BU257" s="13">
        <f>SUMIFS('Retiro Mensual'!$E$2:$E$2629,'Retiro Mensual'!$A$2:$A$2629,BU$4,'Retiro Mensual'!$B$2:$B$2629,$B257,'Retiro Mensual'!$C$2:$C$2629,BU$5)</f>
        <v>0</v>
      </c>
      <c r="BV257" s="13">
        <f>SUMIFS('Retiro Mensual'!$E$2:$E$2629,'Retiro Mensual'!$A$2:$A$2629,BV$4,'Retiro Mensual'!$B$2:$B$2629,$B257,'Retiro Mensual'!$C$2:$C$2629,BV$5)</f>
        <v>0</v>
      </c>
      <c r="BW257" s="14">
        <f>SUMIFS('Retiro Mensual'!$E$2:$E$2629,'Retiro Mensual'!$A$2:$A$2629,BW$4,'Retiro Mensual'!$B$2:$B$2629,$B257,'Retiro Mensual'!$C$2:$C$2629,BW$5)</f>
        <v>0</v>
      </c>
      <c r="BX257" s="13"/>
      <c r="BY257" s="12">
        <f>SUMIFS('Compra Ventas'!$E$2:$E$2700,'Compra Ventas'!$A$2:$A$2700,BY$4,'Compra Ventas'!$B$2:$B$2700,$B257,'Compra Ventas'!$C$2:$C$2700,BY$5)</f>
        <v>0</v>
      </c>
      <c r="BZ257" s="13">
        <f>SUMIFS('Compra Ventas'!$E$2:$E$2700,'Compra Ventas'!$A$2:$A$2700,BZ$4,'Compra Ventas'!$B$2:$B$2700,$B257,'Compra Ventas'!$C$2:$C$2700,BZ$5)</f>
        <v>0</v>
      </c>
      <c r="CA257" s="13">
        <f>SUMIFS('Compra Ventas'!$E$2:$E$2700,'Compra Ventas'!$A$2:$A$2700,CA$4,'Compra Ventas'!$B$2:$B$2700,$B257,'Compra Ventas'!$C$2:$C$2700,CA$5)</f>
        <v>0</v>
      </c>
      <c r="CB257" s="13">
        <f>SUMIFS('Compra Ventas'!$E$2:$E$2700,'Compra Ventas'!$A$2:$A$2700,CB$4,'Compra Ventas'!$B$2:$B$2700,$B257,'Compra Ventas'!$C$2:$C$2700,CB$5)</f>
        <v>0</v>
      </c>
      <c r="CC257" s="13">
        <f>SUMIFS('Compra Ventas'!$E$2:$E$2700,'Compra Ventas'!$A$2:$A$2700,CC$4,'Compra Ventas'!$B$2:$B$2700,$B257,'Compra Ventas'!$C$2:$C$2700,CC$5)</f>
        <v>0</v>
      </c>
      <c r="CD257" s="13">
        <f>SUMIFS('Compra Ventas'!$E$2:$E$2700,'Compra Ventas'!$A$2:$A$2700,CD$4,'Compra Ventas'!$B$2:$B$2700,$B257,'Compra Ventas'!$C$2:$C$2700,CD$5)</f>
        <v>0</v>
      </c>
      <c r="CE257" s="13">
        <f>SUMIFS('Compra Ventas'!$E$2:$E$2700,'Compra Ventas'!$A$2:$A$2700,CE$4,'Compra Ventas'!$B$2:$B$2700,$B257,'Compra Ventas'!$C$2:$C$2700,CE$5)</f>
        <v>0</v>
      </c>
      <c r="CF257" s="13">
        <f>SUMIFS('Compra Ventas'!$E$2:$E$2700,'Compra Ventas'!$A$2:$A$2700,CF$4,'Compra Ventas'!$B$2:$B$2700,$B257,'Compra Ventas'!$C$2:$C$2700,CF$5)</f>
        <v>0</v>
      </c>
      <c r="CG257" s="13">
        <f>SUMIFS('Compra Ventas'!$E$2:$E$2700,'Compra Ventas'!$A$2:$A$2700,CG$4,'Compra Ventas'!$B$2:$B$2700,$B257,'Compra Ventas'!$C$2:$C$2700,CG$5)</f>
        <v>0</v>
      </c>
      <c r="CH257" s="13">
        <f>SUMIFS('Compra Ventas'!$E$2:$E$2700,'Compra Ventas'!$A$2:$A$2700,CH$4,'Compra Ventas'!$B$2:$B$2700,$B257,'Compra Ventas'!$C$2:$C$2700,CH$5)</f>
        <v>0</v>
      </c>
      <c r="CI257" s="13">
        <f>SUMIFS('Compra Ventas'!$E$2:$E$2700,'Compra Ventas'!$A$2:$A$2700,CI$4,'Compra Ventas'!$B$2:$B$2700,$B257,'Compra Ventas'!$C$2:$C$2700,CI$5)</f>
        <v>0</v>
      </c>
      <c r="CJ257" s="14">
        <f>SUMIFS('Compra Ventas'!$E$2:$E$2700,'Compra Ventas'!$A$2:$A$2700,CJ$4,'Compra Ventas'!$B$2:$B$2700,$B257,'Compra Ventas'!$C$2:$C$2700,CJ$5)</f>
        <v>0</v>
      </c>
      <c r="CK257" s="12">
        <f>SUMIFS('Compra Ventas'!$E$2:$E$2700,'Compra Ventas'!$A$2:$A$2700,CK$4,'Compra Ventas'!$B$2:$B$2700,$B257,'Compra Ventas'!$C$2:$C$2700,CK$5)</f>
        <v>0</v>
      </c>
      <c r="CL257" s="13">
        <f>SUMIFS('Compra Ventas'!$E$2:$E$2700,'Compra Ventas'!$A$2:$A$2700,CL$4,'Compra Ventas'!$B$2:$B$2700,$B257,'Compra Ventas'!$C$2:$C$2700,CL$5)</f>
        <v>0</v>
      </c>
      <c r="CM257" s="13">
        <f>SUMIFS('Compra Ventas'!$E$2:$E$2700,'Compra Ventas'!$A$2:$A$2700,CM$4,'Compra Ventas'!$B$2:$B$2700,$B257,'Compra Ventas'!$C$2:$C$2700,CM$5)</f>
        <v>0</v>
      </c>
      <c r="CN257" s="13">
        <f>SUMIFS('Compra Ventas'!$E$2:$E$2700,'Compra Ventas'!$A$2:$A$2700,CN$4,'Compra Ventas'!$B$2:$B$2700,$B257,'Compra Ventas'!$C$2:$C$2700,CN$5)</f>
        <v>0</v>
      </c>
      <c r="CO257" s="13">
        <f>SUMIFS('Compra Ventas'!$E$2:$E$2700,'Compra Ventas'!$A$2:$A$2700,CO$4,'Compra Ventas'!$B$2:$B$2700,$B257,'Compra Ventas'!$C$2:$C$2700,CO$5)</f>
        <v>0</v>
      </c>
      <c r="CP257" s="13">
        <f>SUMIFS('Compra Ventas'!$E$2:$E$2700,'Compra Ventas'!$A$2:$A$2700,CP$4,'Compra Ventas'!$B$2:$B$2700,$B257,'Compra Ventas'!$C$2:$C$2700,CP$5)</f>
        <v>0</v>
      </c>
      <c r="CQ257" s="13">
        <f>SUMIFS('Compra Ventas'!$E$2:$E$2700,'Compra Ventas'!$A$2:$A$2700,CQ$4,'Compra Ventas'!$B$2:$B$2700,$B257,'Compra Ventas'!$C$2:$C$2700,CQ$5)</f>
        <v>0</v>
      </c>
      <c r="CR257" s="13">
        <f>SUMIFS('Compra Ventas'!$E$2:$E$2700,'Compra Ventas'!$A$2:$A$2700,CR$4,'Compra Ventas'!$B$2:$B$2700,$B257,'Compra Ventas'!$C$2:$C$2700,CR$5)</f>
        <v>0</v>
      </c>
      <c r="CS257" s="13">
        <f>SUMIFS('Compra Ventas'!$E$2:$E$2700,'Compra Ventas'!$A$2:$A$2700,CS$4,'Compra Ventas'!$B$2:$B$2700,$B257,'Compra Ventas'!$C$2:$C$2700,CS$5)</f>
        <v>0</v>
      </c>
      <c r="CT257" s="13">
        <f>SUMIFS('Compra Ventas'!$E$2:$E$2700,'Compra Ventas'!$A$2:$A$2700,CT$4,'Compra Ventas'!$B$2:$B$2700,$B257,'Compra Ventas'!$C$2:$C$2700,CT$5)</f>
        <v>0</v>
      </c>
      <c r="CU257" s="13">
        <f>SUMIFS('Compra Ventas'!$E$2:$E$2700,'Compra Ventas'!$A$2:$A$2700,CU$4,'Compra Ventas'!$B$2:$B$2700,$B257,'Compra Ventas'!$C$2:$C$2700,CU$5)</f>
        <v>0</v>
      </c>
      <c r="CV257" s="14">
        <f>SUMIFS('Compra Ventas'!$E$2:$E$2700,'Compra Ventas'!$A$2:$A$2700,CV$4,'Compra Ventas'!$B$2:$B$2700,$B257,'Compra Ventas'!$C$2:$C$2700,CV$5)</f>
        <v>0</v>
      </c>
      <c r="CW257" s="12">
        <f>SUMIFS('Compra Ventas'!$E$2:$E$2700,'Compra Ventas'!$A$2:$A$2700,CW$4,'Compra Ventas'!$B$2:$B$2700,$B257,'Compra Ventas'!$C$2:$C$2700,CW$5)</f>
        <v>0</v>
      </c>
      <c r="CX257" s="13">
        <f>SUMIFS('Compra Ventas'!$E$2:$E$2700,'Compra Ventas'!$A$2:$A$2700,CX$4,'Compra Ventas'!$B$2:$B$2700,$B257,'Compra Ventas'!$C$2:$C$2700,CX$5)</f>
        <v>0</v>
      </c>
      <c r="CY257" s="13">
        <f>SUMIFS('Compra Ventas'!$E$2:$E$2700,'Compra Ventas'!$A$2:$A$2700,CY$4,'Compra Ventas'!$B$2:$B$2700,$B257,'Compra Ventas'!$C$2:$C$2700,CY$5)</f>
        <v>0</v>
      </c>
      <c r="CZ257" s="13">
        <f>SUMIFS('Compra Ventas'!$E$2:$E$2700,'Compra Ventas'!$A$2:$A$2700,CZ$4,'Compra Ventas'!$B$2:$B$2700,$B257,'Compra Ventas'!$C$2:$C$2700,CZ$5)</f>
        <v>0</v>
      </c>
      <c r="DA257" s="13">
        <f>SUMIFS('Compra Ventas'!$E$2:$E$2700,'Compra Ventas'!$A$2:$A$2700,DA$4,'Compra Ventas'!$B$2:$B$2700,$B257,'Compra Ventas'!$C$2:$C$2700,DA$5)</f>
        <v>0</v>
      </c>
      <c r="DB257" s="13">
        <f>SUMIFS('Compra Ventas'!$E$2:$E$2700,'Compra Ventas'!$A$2:$A$2700,DB$4,'Compra Ventas'!$B$2:$B$2700,$B257,'Compra Ventas'!$C$2:$C$2700,DB$5)</f>
        <v>0</v>
      </c>
      <c r="DC257" s="13">
        <f>SUMIFS('Compra Ventas'!$E$2:$E$2700,'Compra Ventas'!$A$2:$A$2700,DC$4,'Compra Ventas'!$B$2:$B$2700,$B257,'Compra Ventas'!$C$2:$C$2700,DC$5)</f>
        <v>0</v>
      </c>
      <c r="DD257" s="13">
        <f>SUMIFS('Compra Ventas'!$E$2:$E$2700,'Compra Ventas'!$A$2:$A$2700,DD$4,'Compra Ventas'!$B$2:$B$2700,$B257,'Compra Ventas'!$C$2:$C$2700,DD$5)</f>
        <v>0</v>
      </c>
      <c r="DE257" s="13">
        <f>SUMIFS('Compra Ventas'!$E$2:$E$2700,'Compra Ventas'!$A$2:$A$2700,DE$4,'Compra Ventas'!$B$2:$B$2700,$B257,'Compra Ventas'!$C$2:$C$2700,DE$5)</f>
        <v>0</v>
      </c>
      <c r="DF257" s="13">
        <f>SUMIFS('Compra Ventas'!$E$2:$E$2700,'Compra Ventas'!$A$2:$A$2700,DF$4,'Compra Ventas'!$B$2:$B$2700,$B257,'Compra Ventas'!$C$2:$C$2700,DF$5)</f>
        <v>0</v>
      </c>
      <c r="DG257" s="13">
        <f>SUMIFS('Compra Ventas'!$E$2:$E$2700,'Compra Ventas'!$A$2:$A$2700,DG$4,'Compra Ventas'!$B$2:$B$2700,$B257,'Compra Ventas'!$C$2:$C$2700,DG$5)</f>
        <v>0</v>
      </c>
      <c r="DH257" s="14">
        <f>SUMIFS('Compra Ventas'!$E$2:$E$2700,'Compra Ventas'!$A$2:$A$2700,DH$4,'Compra Ventas'!$B$2:$B$2700,$B257,'Compra Ventas'!$C$2:$C$2700,DH$5)</f>
        <v>0</v>
      </c>
      <c r="DI257" s="84"/>
      <c r="DJ257" s="98">
        <f>SUMIFS('Ajuste Ciclado'!D$5:D$47,'Ajuste Ciclado'!$C$5:$C$47,Balance!DJ$4,'Ajuste Ciclado'!$B$5:$B$47,Balance!$B257)</f>
        <v>0</v>
      </c>
      <c r="DK257" s="99">
        <f>SUMIFS('Ajuste Ciclado'!E$5:E$47,'Ajuste Ciclado'!$C$5:$C$47,Balance!DK$4,'Ajuste Ciclado'!$B$5:$B$47,Balance!$B257)</f>
        <v>0</v>
      </c>
      <c r="DL257" s="99">
        <f>SUMIFS('Ajuste Ciclado'!F$5:F$47,'Ajuste Ciclado'!$C$5:$C$47,Balance!DL$4,'Ajuste Ciclado'!$B$5:$B$47,Balance!$B257)</f>
        <v>0</v>
      </c>
      <c r="DM257" s="99">
        <f>SUMIFS('Ajuste Ciclado'!G$5:G$47,'Ajuste Ciclado'!$C$5:$C$47,Balance!DM$4,'Ajuste Ciclado'!$B$5:$B$47,Balance!$B257)</f>
        <v>0</v>
      </c>
      <c r="DN257" s="99">
        <f>SUMIFS('Ajuste Ciclado'!H$5:H$47,'Ajuste Ciclado'!$C$5:$C$47,Balance!DN$4,'Ajuste Ciclado'!$B$5:$B$47,Balance!$B257)</f>
        <v>0</v>
      </c>
      <c r="DO257" s="99">
        <f>SUMIFS('Ajuste Ciclado'!I$5:I$47,'Ajuste Ciclado'!$C$5:$C$47,Balance!DO$4,'Ajuste Ciclado'!$B$5:$B$47,Balance!$B257)</f>
        <v>0</v>
      </c>
      <c r="DP257" s="99">
        <f>SUMIFS('Ajuste Ciclado'!J$5:J$47,'Ajuste Ciclado'!$C$5:$C$47,Balance!DP$4,'Ajuste Ciclado'!$B$5:$B$47,Balance!$B257)</f>
        <v>0</v>
      </c>
      <c r="DQ257" s="99">
        <f>SUMIFS('Ajuste Ciclado'!K$5:K$47,'Ajuste Ciclado'!$C$5:$C$47,Balance!DQ$4,'Ajuste Ciclado'!$B$5:$B$47,Balance!$B257)</f>
        <v>0</v>
      </c>
      <c r="DR257" s="99">
        <f>SUMIFS('Ajuste Ciclado'!L$5:L$47,'Ajuste Ciclado'!$C$5:$C$47,Balance!DR$4,'Ajuste Ciclado'!$B$5:$B$47,Balance!$B257)</f>
        <v>0</v>
      </c>
      <c r="DS257" s="99">
        <f>SUMIFS('Ajuste Ciclado'!M$5:M$47,'Ajuste Ciclado'!$C$5:$C$47,Balance!DS$4,'Ajuste Ciclado'!$B$5:$B$47,Balance!$B257)</f>
        <v>0</v>
      </c>
      <c r="DT257" s="99">
        <f>SUMIFS('Ajuste Ciclado'!N$5:N$47,'Ajuste Ciclado'!$C$5:$C$47,Balance!DT$4,'Ajuste Ciclado'!$B$5:$B$47,Balance!$B257)</f>
        <v>0</v>
      </c>
      <c r="DU257" s="100">
        <f>SUMIFS('Ajuste Ciclado'!O$5:O$47,'Ajuste Ciclado'!$C$5:$C$47,Balance!DU$4,'Ajuste Ciclado'!$B$5:$B$47,Balance!$B257)</f>
        <v>0</v>
      </c>
      <c r="DV257" s="98">
        <f>SUMIFS('Ajuste Ciclado'!D$5:D$47,'Ajuste Ciclado'!$C$5:$C$47,Balance!DV$4,'Ajuste Ciclado'!$B$5:$B$47,Balance!$B257)</f>
        <v>0</v>
      </c>
      <c r="DW257" s="99">
        <f>SUMIFS('Ajuste Ciclado'!E$5:E$47,'Ajuste Ciclado'!$C$5:$C$47,Balance!DW$4,'Ajuste Ciclado'!$B$5:$B$47,Balance!$B257)</f>
        <v>0</v>
      </c>
      <c r="DX257" s="99">
        <f>SUMIFS('Ajuste Ciclado'!F$5:F$47,'Ajuste Ciclado'!$C$5:$C$47,Balance!DX$4,'Ajuste Ciclado'!$B$5:$B$47,Balance!$B257)</f>
        <v>0</v>
      </c>
      <c r="DY257" s="99">
        <f>SUMIFS('Ajuste Ciclado'!G$5:G$47,'Ajuste Ciclado'!$C$5:$C$47,Balance!DY$4,'Ajuste Ciclado'!$B$5:$B$47,Balance!$B257)</f>
        <v>0</v>
      </c>
      <c r="DZ257" s="99">
        <f>SUMIFS('Ajuste Ciclado'!H$5:H$47,'Ajuste Ciclado'!$C$5:$C$47,Balance!DZ$4,'Ajuste Ciclado'!$B$5:$B$47,Balance!$B257)</f>
        <v>0</v>
      </c>
      <c r="EA257" s="99">
        <f>SUMIFS('Ajuste Ciclado'!I$5:I$47,'Ajuste Ciclado'!$C$5:$C$47,Balance!EA$4,'Ajuste Ciclado'!$B$5:$B$47,Balance!$B257)</f>
        <v>0</v>
      </c>
      <c r="EB257" s="99">
        <f>SUMIFS('Ajuste Ciclado'!J$5:J$47,'Ajuste Ciclado'!$C$5:$C$47,Balance!EB$4,'Ajuste Ciclado'!$B$5:$B$47,Balance!$B257)</f>
        <v>0</v>
      </c>
      <c r="EC257" s="99">
        <f>SUMIFS('Ajuste Ciclado'!K$5:K$47,'Ajuste Ciclado'!$C$5:$C$47,Balance!EC$4,'Ajuste Ciclado'!$B$5:$B$47,Balance!$B257)</f>
        <v>0</v>
      </c>
      <c r="ED257" s="99">
        <f>SUMIFS('Ajuste Ciclado'!L$5:L$47,'Ajuste Ciclado'!$C$5:$C$47,Balance!ED$4,'Ajuste Ciclado'!$B$5:$B$47,Balance!$B257)</f>
        <v>0</v>
      </c>
      <c r="EE257" s="99">
        <f>SUMIFS('Ajuste Ciclado'!M$5:M$47,'Ajuste Ciclado'!$C$5:$C$47,Balance!EE$4,'Ajuste Ciclado'!$B$5:$B$47,Balance!$B257)</f>
        <v>0</v>
      </c>
      <c r="EF257" s="99">
        <f>SUMIFS('Ajuste Ciclado'!N$5:N$47,'Ajuste Ciclado'!$C$5:$C$47,Balance!EF$4,'Ajuste Ciclado'!$B$5:$B$47,Balance!$B257)</f>
        <v>0</v>
      </c>
      <c r="EG257" s="100">
        <f>SUMIFS('Ajuste Ciclado'!O$5:O$47,'Ajuste Ciclado'!$C$5:$C$47,Balance!EG$4,'Ajuste Ciclado'!$B$5:$B$47,Balance!$B257)</f>
        <v>0</v>
      </c>
      <c r="EH257" s="98">
        <f>SUMIFS('Ajuste Ciclado'!D$5:D$47,'Ajuste Ciclado'!$C$5:$C$47,Balance!EH$4,'Ajuste Ciclado'!$B$5:$B$47,Balance!$B257)</f>
        <v>0</v>
      </c>
      <c r="EI257" s="99">
        <f>SUMIFS('Ajuste Ciclado'!E$5:E$47,'Ajuste Ciclado'!$C$5:$C$47,Balance!EI$4,'Ajuste Ciclado'!$B$5:$B$47,Balance!$B257)</f>
        <v>0</v>
      </c>
      <c r="EJ257" s="99">
        <f>SUMIFS('Ajuste Ciclado'!F$5:F$47,'Ajuste Ciclado'!$C$5:$C$47,Balance!EJ$4,'Ajuste Ciclado'!$B$5:$B$47,Balance!$B257)</f>
        <v>0</v>
      </c>
      <c r="EK257" s="99">
        <f>SUMIFS('Ajuste Ciclado'!G$5:G$47,'Ajuste Ciclado'!$C$5:$C$47,Balance!EK$4,'Ajuste Ciclado'!$B$5:$B$47,Balance!$B257)</f>
        <v>0</v>
      </c>
      <c r="EL257" s="99">
        <f>SUMIFS('Ajuste Ciclado'!H$5:H$47,'Ajuste Ciclado'!$C$5:$C$47,Balance!EL$4,'Ajuste Ciclado'!$B$5:$B$47,Balance!$B257)</f>
        <v>0</v>
      </c>
      <c r="EM257" s="99">
        <f>SUMIFS('Ajuste Ciclado'!I$5:I$47,'Ajuste Ciclado'!$C$5:$C$47,Balance!EM$4,'Ajuste Ciclado'!$B$5:$B$47,Balance!$B257)</f>
        <v>0</v>
      </c>
      <c r="EN257" s="99">
        <f>SUMIFS('Ajuste Ciclado'!J$5:J$47,'Ajuste Ciclado'!$C$5:$C$47,Balance!EN$4,'Ajuste Ciclado'!$B$5:$B$47,Balance!$B257)</f>
        <v>0</v>
      </c>
      <c r="EO257" s="99">
        <f>SUMIFS('Ajuste Ciclado'!K$5:K$47,'Ajuste Ciclado'!$C$5:$C$47,Balance!EO$4,'Ajuste Ciclado'!$B$5:$B$47,Balance!$B257)</f>
        <v>0</v>
      </c>
      <c r="EP257" s="99">
        <f>SUMIFS('Ajuste Ciclado'!L$5:L$47,'Ajuste Ciclado'!$C$5:$C$47,Balance!EP$4,'Ajuste Ciclado'!$B$5:$B$47,Balance!$B257)</f>
        <v>0</v>
      </c>
      <c r="EQ257" s="99">
        <f>SUMIFS('Ajuste Ciclado'!M$5:M$47,'Ajuste Ciclado'!$C$5:$C$47,Balance!EQ$4,'Ajuste Ciclado'!$B$5:$B$47,Balance!$B257)</f>
        <v>0</v>
      </c>
      <c r="ER257" s="99">
        <f>SUMIFS('Ajuste Ciclado'!N$5:N$47,'Ajuste Ciclado'!$C$5:$C$47,Balance!ER$4,'Ajuste Ciclado'!$B$5:$B$47,Balance!$B257)</f>
        <v>0</v>
      </c>
      <c r="ES257" s="100">
        <f>SUMIFS('Ajuste Ciclado'!O$5:O$47,'Ajuste Ciclado'!$C$5:$C$47,Balance!ES$4,'Ajuste Ciclado'!$B$5:$B$47,Balance!$B257)</f>
        <v>0</v>
      </c>
      <c r="ET257" s="84"/>
      <c r="EU257" s="12">
        <f t="shared" si="328"/>
        <v>58305.309328061019</v>
      </c>
      <c r="EV257" s="13">
        <f t="shared" si="293"/>
        <v>40745.755078501432</v>
      </c>
      <c r="EW257" s="13">
        <f t="shared" si="294"/>
        <v>40242.144224790987</v>
      </c>
      <c r="EX257" s="13">
        <f t="shared" si="295"/>
        <v>24530.521999044191</v>
      </c>
      <c r="EY257" s="13">
        <f t="shared" si="296"/>
        <v>21140.709896373679</v>
      </c>
      <c r="EZ257" s="13">
        <f t="shared" si="297"/>
        <v>12065.228725210391</v>
      </c>
      <c r="FA257" s="13">
        <f t="shared" si="298"/>
        <v>16212.205361458149</v>
      </c>
      <c r="FB257" s="13">
        <f t="shared" si="299"/>
        <v>24548.352491369122</v>
      </c>
      <c r="FC257" s="13">
        <f t="shared" si="300"/>
        <v>22971.032506997719</v>
      </c>
      <c r="FD257" s="13">
        <f t="shared" si="301"/>
        <v>7472.1866155621856</v>
      </c>
      <c r="FE257" s="13">
        <f t="shared" si="302"/>
        <v>3770.8851535503072</v>
      </c>
      <c r="FF257" s="14">
        <f t="shared" si="303"/>
        <v>6375.3358903303852</v>
      </c>
      <c r="FG257" s="12">
        <f t="shared" si="304"/>
        <v>58424.79569602741</v>
      </c>
      <c r="FH257" s="13">
        <f t="shared" si="305"/>
        <v>41021.913815239008</v>
      </c>
      <c r="FI257" s="13">
        <f t="shared" si="306"/>
        <v>40632.511795921098</v>
      </c>
      <c r="FJ257" s="13">
        <f t="shared" si="307"/>
        <v>25990.319366938969</v>
      </c>
      <c r="FK257" s="13">
        <f t="shared" si="308"/>
        <v>20264.046831674132</v>
      </c>
      <c r="FL257" s="13">
        <f t="shared" si="309"/>
        <v>12198.5152022356</v>
      </c>
      <c r="FM257" s="13">
        <f t="shared" si="310"/>
        <v>17163.06305687016</v>
      </c>
      <c r="FN257" s="13">
        <f t="shared" si="311"/>
        <v>24650.521226222019</v>
      </c>
      <c r="FO257" s="13">
        <f t="shared" si="312"/>
        <v>23352.497832261659</v>
      </c>
      <c r="FP257" s="13">
        <f t="shared" si="313"/>
        <v>11061.429176002959</v>
      </c>
      <c r="FQ257" s="13">
        <f t="shared" si="314"/>
        <v>14192.34269194015</v>
      </c>
      <c r="FR257" s="14">
        <f t="shared" si="315"/>
        <v>20137.836559269079</v>
      </c>
      <c r="FS257" s="12">
        <f t="shared" si="316"/>
        <v>58444.630058435221</v>
      </c>
      <c r="FT257" s="13">
        <f t="shared" si="317"/>
        <v>41041.070231250043</v>
      </c>
      <c r="FU257" s="13">
        <f t="shared" si="318"/>
        <v>40486.366756837277</v>
      </c>
      <c r="FV257" s="13">
        <f t="shared" si="319"/>
        <v>25799.80124149736</v>
      </c>
      <c r="FW257" s="13">
        <f t="shared" si="320"/>
        <v>21545.631008709999</v>
      </c>
      <c r="FX257" s="13">
        <f t="shared" si="321"/>
        <v>13297.0728005973</v>
      </c>
      <c r="FY257" s="13">
        <f t="shared" si="322"/>
        <v>18923.467468872481</v>
      </c>
      <c r="FZ257" s="13">
        <f t="shared" si="323"/>
        <v>27970.557706855849</v>
      </c>
      <c r="GA257" s="13">
        <f t="shared" si="324"/>
        <v>25528.937219312331</v>
      </c>
      <c r="GB257" s="13">
        <f t="shared" si="325"/>
        <v>23671.10336259977</v>
      </c>
      <c r="GC257" s="13">
        <f t="shared" si="326"/>
        <v>27364.85814573491</v>
      </c>
      <c r="GD257" s="14">
        <f t="shared" si="327"/>
        <v>31304.929022742359</v>
      </c>
      <c r="GE257" s="84"/>
      <c r="GF257" s="12">
        <f t="shared" si="329"/>
        <v>278379.66727124958</v>
      </c>
      <c r="GG257" s="13">
        <f t="shared" si="329"/>
        <v>309089.7932506022</v>
      </c>
      <c r="GH257" s="14">
        <f t="shared" si="329"/>
        <v>355378.42502344499</v>
      </c>
      <c r="GI257" s="6">
        <f t="shared" si="330"/>
        <v>1</v>
      </c>
      <c r="GJ257" s="12">
        <f t="shared" si="331"/>
        <v>0</v>
      </c>
      <c r="GK257" s="13">
        <f t="shared" si="332"/>
        <v>0</v>
      </c>
      <c r="GL257" s="14">
        <f t="shared" si="333"/>
        <v>0</v>
      </c>
      <c r="GM257" s="84"/>
      <c r="GN257" s="66">
        <f t="shared" si="334"/>
        <v>0</v>
      </c>
      <c r="GO257" s="84"/>
      <c r="GP257" s="63" t="str" cm="1">
        <f t="array" ref="GP257">INDEX($GF$4:$GH$4,1,GI257)</f>
        <v>Sample 1</v>
      </c>
      <c r="GQ257" s="12">
        <f t="shared" si="336"/>
        <v>3770.8851535503072</v>
      </c>
      <c r="GR257" s="13">
        <f t="shared" si="336"/>
        <v>6375.3358903303852</v>
      </c>
      <c r="GS257" s="14">
        <f t="shared" si="336"/>
        <v>7472.1866155621856</v>
      </c>
      <c r="GT257" s="12">
        <f t="shared" si="337"/>
        <v>11061.429176002959</v>
      </c>
      <c r="GU257" s="13">
        <f t="shared" si="337"/>
        <v>12198.5152022356</v>
      </c>
      <c r="GV257" s="14">
        <f t="shared" si="337"/>
        <v>14192.34269194015</v>
      </c>
      <c r="GW257" s="12">
        <f t="shared" si="338"/>
        <v>13297.0728005973</v>
      </c>
      <c r="GX257" s="13">
        <f t="shared" si="338"/>
        <v>18923.467468872481</v>
      </c>
      <c r="GY257" s="14">
        <f t="shared" si="338"/>
        <v>21545.631008709999</v>
      </c>
      <c r="GZ257" s="84" t="str">
        <f t="shared" si="339"/>
        <v>Sample 1</v>
      </c>
      <c r="HA257" s="12">
        <f t="shared" si="335"/>
        <v>0</v>
      </c>
      <c r="HB257" s="13">
        <f t="shared" si="335"/>
        <v>0</v>
      </c>
      <c r="HC257" s="14">
        <f t="shared" si="335"/>
        <v>0</v>
      </c>
      <c r="HD257" s="6">
        <f t="shared" si="340"/>
        <v>0</v>
      </c>
      <c r="HE257" s="84" t="str">
        <f t="shared" si="341"/>
        <v>Ok</v>
      </c>
    </row>
    <row r="258" spans="2:213" hidden="1" x14ac:dyDescent="0.3">
      <c r="B258" s="84" t="s">
        <v>231</v>
      </c>
      <c r="C258" s="12">
        <f>SUMIFS(Inyecciones!$E$2:$E$14185,Inyecciones!$A$2:$A$14185,Balance!C$4,Inyecciones!$B$2:$B$14185,Balance!$B258,Inyecciones!$C$2:$C$14185,Balance!C$5)</f>
        <v>431558.95655850542</v>
      </c>
      <c r="D258" s="13">
        <f>SUMIFS(Inyecciones!$E$2:$E$14185,Inyecciones!$A$2:$A$14185,Balance!D$4,Inyecciones!$B$2:$B$14185,Balance!$B258,Inyecciones!$C$2:$C$14185,Balance!D$5)</f>
        <v>403878.882442353</v>
      </c>
      <c r="E258" s="13">
        <f>SUMIFS(Inyecciones!$E$2:$E$14185,Inyecciones!$A$2:$A$14185,Balance!E$4,Inyecciones!$B$2:$B$14185,Balance!$B258,Inyecciones!$C$2:$C$14185,Balance!E$5)</f>
        <v>445232.24375118472</v>
      </c>
      <c r="F258" s="13">
        <f>SUMIFS(Inyecciones!$E$2:$E$14185,Inyecciones!$A$2:$A$14185,Balance!F$4,Inyecciones!$B$2:$B$14185,Balance!$B258,Inyecciones!$C$2:$C$14185,Balance!F$5)</f>
        <v>416765.80432353949</v>
      </c>
      <c r="G258" s="13">
        <f>SUMIFS(Inyecciones!$E$2:$E$14185,Inyecciones!$A$2:$A$14185,Balance!G$4,Inyecciones!$B$2:$B$14185,Balance!$B258,Inyecciones!$C$2:$C$14185,Balance!G$5)</f>
        <v>385556.25892481691</v>
      </c>
      <c r="H258" s="13">
        <f>SUMIFS(Inyecciones!$E$2:$E$14185,Inyecciones!$A$2:$A$14185,Balance!H$4,Inyecciones!$B$2:$B$14185,Balance!$B258,Inyecciones!$C$2:$C$14185,Balance!H$5)</f>
        <v>464315.00722577347</v>
      </c>
      <c r="I258" s="13">
        <f>SUMIFS(Inyecciones!$E$2:$E$14185,Inyecciones!$A$2:$A$14185,Balance!I$4,Inyecciones!$B$2:$B$14185,Balance!$B258,Inyecciones!$C$2:$C$14185,Balance!I$5)</f>
        <v>288689.59085447481</v>
      </c>
      <c r="J258" s="13">
        <f>SUMIFS(Inyecciones!$E$2:$E$14185,Inyecciones!$A$2:$A$14185,Balance!J$4,Inyecciones!$B$2:$B$14185,Balance!$B258,Inyecciones!$C$2:$C$14185,Balance!J$5)</f>
        <v>158300.19848798291</v>
      </c>
      <c r="K258" s="13">
        <f>SUMIFS(Inyecciones!$E$2:$E$14185,Inyecciones!$A$2:$A$14185,Balance!K$4,Inyecciones!$B$2:$B$14185,Balance!$B258,Inyecciones!$C$2:$C$14185,Balance!K$5)</f>
        <v>133168.92064413999</v>
      </c>
      <c r="L258" s="13">
        <f>SUMIFS(Inyecciones!$E$2:$E$14185,Inyecciones!$A$2:$A$14185,Balance!L$4,Inyecciones!$B$2:$B$14185,Balance!$B258,Inyecciones!$C$2:$C$14185,Balance!L$5)</f>
        <v>98420.870950795681</v>
      </c>
      <c r="M258" s="13">
        <f>SUMIFS(Inyecciones!$E$2:$E$14185,Inyecciones!$A$2:$A$14185,Balance!M$4,Inyecciones!$B$2:$B$14185,Balance!$B258,Inyecciones!$C$2:$C$14185,Balance!M$5)</f>
        <v>120226.1585731176</v>
      </c>
      <c r="N258" s="14">
        <f>SUMIFS(Inyecciones!$E$2:$E$14185,Inyecciones!$A$2:$A$14185,Balance!N$4,Inyecciones!$B$2:$B$14185,Balance!$B258,Inyecciones!$C$2:$C$14185,Balance!N$5)</f>
        <v>112483.3261530669</v>
      </c>
      <c r="O258" s="12">
        <f>SUMIFS(Inyecciones!$E$2:$E$14185,Inyecciones!$A$2:$A$14185,Balance!O$4,Inyecciones!$B$2:$B$14185,Balance!$B258,Inyecciones!$C$2:$C$14185,Balance!O$5)</f>
        <v>431878.33632918471</v>
      </c>
      <c r="P258" s="13">
        <f>SUMIFS(Inyecciones!$E$2:$E$14185,Inyecciones!$A$2:$A$14185,Balance!P$4,Inyecciones!$B$2:$B$14185,Balance!$B258,Inyecciones!$C$2:$C$14185,Balance!P$5)</f>
        <v>394915.82368639641</v>
      </c>
      <c r="Q258" s="13">
        <f>SUMIFS(Inyecciones!$E$2:$E$14185,Inyecciones!$A$2:$A$14185,Balance!Q$4,Inyecciones!$B$2:$B$14185,Balance!$B258,Inyecciones!$C$2:$C$14185,Balance!Q$5)</f>
        <v>437280.23628184688</v>
      </c>
      <c r="R258" s="13">
        <f>SUMIFS(Inyecciones!$E$2:$E$14185,Inyecciones!$A$2:$A$14185,Balance!R$4,Inyecciones!$B$2:$B$14185,Balance!$B258,Inyecciones!$C$2:$C$14185,Balance!R$5)</f>
        <v>420563.41055366542</v>
      </c>
      <c r="S258" s="13">
        <f>SUMIFS(Inyecciones!$E$2:$E$14185,Inyecciones!$A$2:$A$14185,Balance!S$4,Inyecciones!$B$2:$B$14185,Balance!$B258,Inyecciones!$C$2:$C$14185,Balance!S$5)</f>
        <v>386802.00011903682</v>
      </c>
      <c r="T258" s="13">
        <f>SUMIFS(Inyecciones!$E$2:$E$14185,Inyecciones!$A$2:$A$14185,Balance!T$4,Inyecciones!$B$2:$B$14185,Balance!$B258,Inyecciones!$C$2:$C$14185,Balance!T$5)</f>
        <v>471761.58444349823</v>
      </c>
      <c r="U258" s="13">
        <f>SUMIFS(Inyecciones!$E$2:$E$14185,Inyecciones!$A$2:$A$14185,Balance!U$4,Inyecciones!$B$2:$B$14185,Balance!$B258,Inyecciones!$C$2:$C$14185,Balance!U$5)</f>
        <v>304435.78331411682</v>
      </c>
      <c r="V258" s="13">
        <f>SUMIFS(Inyecciones!$E$2:$E$14185,Inyecciones!$A$2:$A$14185,Balance!V$4,Inyecciones!$B$2:$B$14185,Balance!$B258,Inyecciones!$C$2:$C$14185,Balance!V$5)</f>
        <v>154563.38471412909</v>
      </c>
      <c r="W258" s="13">
        <f>SUMIFS(Inyecciones!$E$2:$E$14185,Inyecciones!$A$2:$A$14185,Balance!W$4,Inyecciones!$B$2:$B$14185,Balance!$B258,Inyecciones!$C$2:$C$14185,Balance!W$5)</f>
        <v>131977.59167460669</v>
      </c>
      <c r="X258" s="13">
        <f>SUMIFS(Inyecciones!$E$2:$E$14185,Inyecciones!$A$2:$A$14185,Balance!X$4,Inyecciones!$B$2:$B$14185,Balance!$B258,Inyecciones!$C$2:$C$14185,Balance!X$5)</f>
        <v>108002.5565089103</v>
      </c>
      <c r="Y258" s="13">
        <f>SUMIFS(Inyecciones!$E$2:$E$14185,Inyecciones!$A$2:$A$14185,Balance!Y$4,Inyecciones!$B$2:$B$14185,Balance!$B258,Inyecciones!$C$2:$C$14185,Balance!Y$5)</f>
        <v>121789.64500222589</v>
      </c>
      <c r="Z258" s="14">
        <f>SUMIFS(Inyecciones!$E$2:$E$14185,Inyecciones!$A$2:$A$14185,Balance!Z$4,Inyecciones!$B$2:$B$14185,Balance!$B258,Inyecciones!$C$2:$C$14185,Balance!Z$5)</f>
        <v>123221.0966451369</v>
      </c>
      <c r="AA258" s="12">
        <f>SUMIFS(Inyecciones!$E$2:$E$14185,Inyecciones!$A$2:$A$14185,Balance!AA$4,Inyecciones!$B$2:$B$14185,Balance!$B258,Inyecciones!$C$2:$C$14185,Balance!AA$5)</f>
        <v>431997.71916038101</v>
      </c>
      <c r="AB258" s="13">
        <f>SUMIFS(Inyecciones!$E$2:$E$14185,Inyecciones!$A$2:$A$14185,Balance!AB$4,Inyecciones!$B$2:$B$14185,Balance!$B258,Inyecciones!$C$2:$C$14185,Balance!AB$5)</f>
        <v>395725.2794767592</v>
      </c>
      <c r="AC258" s="13">
        <f>SUMIFS(Inyecciones!$E$2:$E$14185,Inyecciones!$A$2:$A$14185,Balance!AC$4,Inyecciones!$B$2:$B$14185,Balance!$B258,Inyecciones!$C$2:$C$14185,Balance!AC$5)</f>
        <v>437079.92580309091</v>
      </c>
      <c r="AD258" s="13">
        <f>SUMIFS(Inyecciones!$E$2:$E$14185,Inyecciones!$A$2:$A$14185,Balance!AD$4,Inyecciones!$B$2:$B$14185,Balance!$B258,Inyecciones!$C$2:$C$14185,Balance!AD$5)</f>
        <v>416050.0218543192</v>
      </c>
      <c r="AE258" s="13">
        <f>SUMIFS(Inyecciones!$E$2:$E$14185,Inyecciones!$A$2:$A$14185,Balance!AE$4,Inyecciones!$B$2:$B$14185,Balance!$B258,Inyecciones!$C$2:$C$14185,Balance!AE$5)</f>
        <v>390215.15452758281</v>
      </c>
      <c r="AF258" s="13">
        <f>SUMIFS(Inyecciones!$E$2:$E$14185,Inyecciones!$A$2:$A$14185,Balance!AF$4,Inyecciones!$B$2:$B$14185,Balance!$B258,Inyecciones!$C$2:$C$14185,Balance!AF$5)</f>
        <v>489807.45281514898</v>
      </c>
      <c r="AG258" s="13">
        <f>SUMIFS(Inyecciones!$E$2:$E$14185,Inyecciones!$A$2:$A$14185,Balance!AG$4,Inyecciones!$B$2:$B$14185,Balance!$B258,Inyecciones!$C$2:$C$14185,Balance!AG$5)</f>
        <v>312470.31337318523</v>
      </c>
      <c r="AH258" s="13">
        <f>SUMIFS(Inyecciones!$E$2:$E$14185,Inyecciones!$A$2:$A$14185,Balance!AH$4,Inyecciones!$B$2:$B$14185,Balance!$B258,Inyecciones!$C$2:$C$14185,Balance!AH$5)</f>
        <v>159601.7627360067</v>
      </c>
      <c r="AI258" s="13">
        <f>SUMIFS(Inyecciones!$E$2:$E$14185,Inyecciones!$A$2:$A$14185,Balance!AI$4,Inyecciones!$B$2:$B$14185,Balance!$B258,Inyecciones!$C$2:$C$14185,Balance!AI$5)</f>
        <v>134352.39286746981</v>
      </c>
      <c r="AJ258" s="13">
        <f>SUMIFS(Inyecciones!$E$2:$E$14185,Inyecciones!$A$2:$A$14185,Balance!AJ$4,Inyecciones!$B$2:$B$14185,Balance!$B258,Inyecciones!$C$2:$C$14185,Balance!AJ$5)</f>
        <v>131009.4105431995</v>
      </c>
      <c r="AK258" s="13">
        <f>SUMIFS(Inyecciones!$E$2:$E$14185,Inyecciones!$A$2:$A$14185,Balance!AK$4,Inyecciones!$B$2:$B$14185,Balance!$B258,Inyecciones!$C$2:$C$14185,Balance!AK$5)</f>
        <v>132099.18162780529</v>
      </c>
      <c r="AL258" s="14">
        <f>SUMIFS(Inyecciones!$E$2:$E$14185,Inyecciones!$A$2:$A$14185,Balance!AL$4,Inyecciones!$B$2:$B$14185,Balance!$B258,Inyecciones!$C$2:$C$14185,Balance!AL$5)</f>
        <v>137183.18937364939</v>
      </c>
      <c r="AM258" s="13"/>
      <c r="AN258" s="12">
        <f>SUMIFS('Retiro Mensual'!$E$2:$E$2629,'Retiro Mensual'!$A$2:$A$2629,AN$4,'Retiro Mensual'!$B$2:$B$2629,$B258,'Retiro Mensual'!$C$2:$C$2629,AN$5)</f>
        <v>0</v>
      </c>
      <c r="AO258" s="13">
        <f>SUMIFS('Retiro Mensual'!$E$2:$E$2629,'Retiro Mensual'!$A$2:$A$2629,AO$4,'Retiro Mensual'!$B$2:$B$2629,$B258,'Retiro Mensual'!$C$2:$C$2629,AO$5)</f>
        <v>0</v>
      </c>
      <c r="AP258" s="13">
        <f>SUMIFS('Retiro Mensual'!$E$2:$E$2629,'Retiro Mensual'!$A$2:$A$2629,AP$4,'Retiro Mensual'!$B$2:$B$2629,$B258,'Retiro Mensual'!$C$2:$C$2629,AP$5)</f>
        <v>0</v>
      </c>
      <c r="AQ258" s="13">
        <f>SUMIFS('Retiro Mensual'!$E$2:$E$2629,'Retiro Mensual'!$A$2:$A$2629,AQ$4,'Retiro Mensual'!$B$2:$B$2629,$B258,'Retiro Mensual'!$C$2:$C$2629,AQ$5)</f>
        <v>0</v>
      </c>
      <c r="AR258" s="13">
        <f>SUMIFS('Retiro Mensual'!$E$2:$E$2629,'Retiro Mensual'!$A$2:$A$2629,AR$4,'Retiro Mensual'!$B$2:$B$2629,$B258,'Retiro Mensual'!$C$2:$C$2629,AR$5)</f>
        <v>0</v>
      </c>
      <c r="AS258" s="13">
        <f>SUMIFS('Retiro Mensual'!$E$2:$E$2629,'Retiro Mensual'!$A$2:$A$2629,AS$4,'Retiro Mensual'!$B$2:$B$2629,$B258,'Retiro Mensual'!$C$2:$C$2629,AS$5)</f>
        <v>0</v>
      </c>
      <c r="AT258" s="13">
        <f>SUMIFS('Retiro Mensual'!$E$2:$E$2629,'Retiro Mensual'!$A$2:$A$2629,AT$4,'Retiro Mensual'!$B$2:$B$2629,$B258,'Retiro Mensual'!$C$2:$C$2629,AT$5)</f>
        <v>0</v>
      </c>
      <c r="AU258" s="13">
        <f>SUMIFS('Retiro Mensual'!$E$2:$E$2629,'Retiro Mensual'!$A$2:$A$2629,AU$4,'Retiro Mensual'!$B$2:$B$2629,$B258,'Retiro Mensual'!$C$2:$C$2629,AU$5)</f>
        <v>0</v>
      </c>
      <c r="AV258" s="13">
        <f>SUMIFS('Retiro Mensual'!$E$2:$E$2629,'Retiro Mensual'!$A$2:$A$2629,AV$4,'Retiro Mensual'!$B$2:$B$2629,$B258,'Retiro Mensual'!$C$2:$C$2629,AV$5)</f>
        <v>0</v>
      </c>
      <c r="AW258" s="13">
        <f>SUMIFS('Retiro Mensual'!$E$2:$E$2629,'Retiro Mensual'!$A$2:$A$2629,AW$4,'Retiro Mensual'!$B$2:$B$2629,$B258,'Retiro Mensual'!$C$2:$C$2629,AW$5)</f>
        <v>0</v>
      </c>
      <c r="AX258" s="13">
        <f>SUMIFS('Retiro Mensual'!$E$2:$E$2629,'Retiro Mensual'!$A$2:$A$2629,AX$4,'Retiro Mensual'!$B$2:$B$2629,$B258,'Retiro Mensual'!$C$2:$C$2629,AX$5)</f>
        <v>0</v>
      </c>
      <c r="AY258" s="14">
        <f>SUMIFS('Retiro Mensual'!$E$2:$E$2629,'Retiro Mensual'!$A$2:$A$2629,AY$4,'Retiro Mensual'!$B$2:$B$2629,$B258,'Retiro Mensual'!$C$2:$C$2629,AY$5)</f>
        <v>0</v>
      </c>
      <c r="AZ258" s="12">
        <f>SUMIFS('Retiro Mensual'!$E$2:$E$2629,'Retiro Mensual'!$A$2:$A$2629,AZ$4,'Retiro Mensual'!$B$2:$B$2629,$B258,'Retiro Mensual'!$C$2:$C$2629,AZ$5)</f>
        <v>0</v>
      </c>
      <c r="BA258" s="13">
        <f>SUMIFS('Retiro Mensual'!$E$2:$E$2629,'Retiro Mensual'!$A$2:$A$2629,BA$4,'Retiro Mensual'!$B$2:$B$2629,$B258,'Retiro Mensual'!$C$2:$C$2629,BA$5)</f>
        <v>0</v>
      </c>
      <c r="BB258" s="13">
        <f>SUMIFS('Retiro Mensual'!$E$2:$E$2629,'Retiro Mensual'!$A$2:$A$2629,BB$4,'Retiro Mensual'!$B$2:$B$2629,$B258,'Retiro Mensual'!$C$2:$C$2629,BB$5)</f>
        <v>0</v>
      </c>
      <c r="BC258" s="13">
        <f>SUMIFS('Retiro Mensual'!$E$2:$E$2629,'Retiro Mensual'!$A$2:$A$2629,BC$4,'Retiro Mensual'!$B$2:$B$2629,$B258,'Retiro Mensual'!$C$2:$C$2629,BC$5)</f>
        <v>0</v>
      </c>
      <c r="BD258" s="13">
        <f>SUMIFS('Retiro Mensual'!$E$2:$E$2629,'Retiro Mensual'!$A$2:$A$2629,BD$4,'Retiro Mensual'!$B$2:$B$2629,$B258,'Retiro Mensual'!$C$2:$C$2629,BD$5)</f>
        <v>0</v>
      </c>
      <c r="BE258" s="13">
        <f>SUMIFS('Retiro Mensual'!$E$2:$E$2629,'Retiro Mensual'!$A$2:$A$2629,BE$4,'Retiro Mensual'!$B$2:$B$2629,$B258,'Retiro Mensual'!$C$2:$C$2629,BE$5)</f>
        <v>0</v>
      </c>
      <c r="BF258" s="13">
        <f>SUMIFS('Retiro Mensual'!$E$2:$E$2629,'Retiro Mensual'!$A$2:$A$2629,BF$4,'Retiro Mensual'!$B$2:$B$2629,$B258,'Retiro Mensual'!$C$2:$C$2629,BF$5)</f>
        <v>0</v>
      </c>
      <c r="BG258" s="13">
        <f>SUMIFS('Retiro Mensual'!$E$2:$E$2629,'Retiro Mensual'!$A$2:$A$2629,BG$4,'Retiro Mensual'!$B$2:$B$2629,$B258,'Retiro Mensual'!$C$2:$C$2629,BG$5)</f>
        <v>0</v>
      </c>
      <c r="BH258" s="13">
        <f>SUMIFS('Retiro Mensual'!$E$2:$E$2629,'Retiro Mensual'!$A$2:$A$2629,BH$4,'Retiro Mensual'!$B$2:$B$2629,$B258,'Retiro Mensual'!$C$2:$C$2629,BH$5)</f>
        <v>0</v>
      </c>
      <c r="BI258" s="13">
        <f>SUMIFS('Retiro Mensual'!$E$2:$E$2629,'Retiro Mensual'!$A$2:$A$2629,BI$4,'Retiro Mensual'!$B$2:$B$2629,$B258,'Retiro Mensual'!$C$2:$C$2629,BI$5)</f>
        <v>0</v>
      </c>
      <c r="BJ258" s="13">
        <f>SUMIFS('Retiro Mensual'!$E$2:$E$2629,'Retiro Mensual'!$A$2:$A$2629,BJ$4,'Retiro Mensual'!$B$2:$B$2629,$B258,'Retiro Mensual'!$C$2:$C$2629,BJ$5)</f>
        <v>0</v>
      </c>
      <c r="BK258" s="14">
        <f>SUMIFS('Retiro Mensual'!$E$2:$E$2629,'Retiro Mensual'!$A$2:$A$2629,BK$4,'Retiro Mensual'!$B$2:$B$2629,$B258,'Retiro Mensual'!$C$2:$C$2629,BK$5)</f>
        <v>0</v>
      </c>
      <c r="BL258" s="12">
        <f>SUMIFS('Retiro Mensual'!$E$2:$E$2629,'Retiro Mensual'!$A$2:$A$2629,BL$4,'Retiro Mensual'!$B$2:$B$2629,$B258,'Retiro Mensual'!$C$2:$C$2629,BL$5)</f>
        <v>0</v>
      </c>
      <c r="BM258" s="13">
        <f>SUMIFS('Retiro Mensual'!$E$2:$E$2629,'Retiro Mensual'!$A$2:$A$2629,BM$4,'Retiro Mensual'!$B$2:$B$2629,$B258,'Retiro Mensual'!$C$2:$C$2629,BM$5)</f>
        <v>0</v>
      </c>
      <c r="BN258" s="13">
        <f>SUMIFS('Retiro Mensual'!$E$2:$E$2629,'Retiro Mensual'!$A$2:$A$2629,BN$4,'Retiro Mensual'!$B$2:$B$2629,$B258,'Retiro Mensual'!$C$2:$C$2629,BN$5)</f>
        <v>0</v>
      </c>
      <c r="BO258" s="13">
        <f>SUMIFS('Retiro Mensual'!$E$2:$E$2629,'Retiro Mensual'!$A$2:$A$2629,BO$4,'Retiro Mensual'!$B$2:$B$2629,$B258,'Retiro Mensual'!$C$2:$C$2629,BO$5)</f>
        <v>0</v>
      </c>
      <c r="BP258" s="13">
        <f>SUMIFS('Retiro Mensual'!$E$2:$E$2629,'Retiro Mensual'!$A$2:$A$2629,BP$4,'Retiro Mensual'!$B$2:$B$2629,$B258,'Retiro Mensual'!$C$2:$C$2629,BP$5)</f>
        <v>0</v>
      </c>
      <c r="BQ258" s="13">
        <f>SUMIFS('Retiro Mensual'!$E$2:$E$2629,'Retiro Mensual'!$A$2:$A$2629,BQ$4,'Retiro Mensual'!$B$2:$B$2629,$B258,'Retiro Mensual'!$C$2:$C$2629,BQ$5)</f>
        <v>0</v>
      </c>
      <c r="BR258" s="13">
        <f>SUMIFS('Retiro Mensual'!$E$2:$E$2629,'Retiro Mensual'!$A$2:$A$2629,BR$4,'Retiro Mensual'!$B$2:$B$2629,$B258,'Retiro Mensual'!$C$2:$C$2629,BR$5)</f>
        <v>0</v>
      </c>
      <c r="BS258" s="13">
        <f>SUMIFS('Retiro Mensual'!$E$2:$E$2629,'Retiro Mensual'!$A$2:$A$2629,BS$4,'Retiro Mensual'!$B$2:$B$2629,$B258,'Retiro Mensual'!$C$2:$C$2629,BS$5)</f>
        <v>0</v>
      </c>
      <c r="BT258" s="13">
        <f>SUMIFS('Retiro Mensual'!$E$2:$E$2629,'Retiro Mensual'!$A$2:$A$2629,BT$4,'Retiro Mensual'!$B$2:$B$2629,$B258,'Retiro Mensual'!$C$2:$C$2629,BT$5)</f>
        <v>0</v>
      </c>
      <c r="BU258" s="13">
        <f>SUMIFS('Retiro Mensual'!$E$2:$E$2629,'Retiro Mensual'!$A$2:$A$2629,BU$4,'Retiro Mensual'!$B$2:$B$2629,$B258,'Retiro Mensual'!$C$2:$C$2629,BU$5)</f>
        <v>0</v>
      </c>
      <c r="BV258" s="13">
        <f>SUMIFS('Retiro Mensual'!$E$2:$E$2629,'Retiro Mensual'!$A$2:$A$2629,BV$4,'Retiro Mensual'!$B$2:$B$2629,$B258,'Retiro Mensual'!$C$2:$C$2629,BV$5)</f>
        <v>0</v>
      </c>
      <c r="BW258" s="14">
        <f>SUMIFS('Retiro Mensual'!$E$2:$E$2629,'Retiro Mensual'!$A$2:$A$2629,BW$4,'Retiro Mensual'!$B$2:$B$2629,$B258,'Retiro Mensual'!$C$2:$C$2629,BW$5)</f>
        <v>0</v>
      </c>
      <c r="BX258" s="13"/>
      <c r="BY258" s="12">
        <f>SUMIFS('Compra Ventas'!$E$2:$E$2700,'Compra Ventas'!$A$2:$A$2700,BY$4,'Compra Ventas'!$B$2:$B$2700,$B258,'Compra Ventas'!$C$2:$C$2700,BY$5)</f>
        <v>0</v>
      </c>
      <c r="BZ258" s="13">
        <f>SUMIFS('Compra Ventas'!$E$2:$E$2700,'Compra Ventas'!$A$2:$A$2700,BZ$4,'Compra Ventas'!$B$2:$B$2700,$B258,'Compra Ventas'!$C$2:$C$2700,BZ$5)</f>
        <v>0</v>
      </c>
      <c r="CA258" s="13">
        <f>SUMIFS('Compra Ventas'!$E$2:$E$2700,'Compra Ventas'!$A$2:$A$2700,CA$4,'Compra Ventas'!$B$2:$B$2700,$B258,'Compra Ventas'!$C$2:$C$2700,CA$5)</f>
        <v>0</v>
      </c>
      <c r="CB258" s="13">
        <f>SUMIFS('Compra Ventas'!$E$2:$E$2700,'Compra Ventas'!$A$2:$A$2700,CB$4,'Compra Ventas'!$B$2:$B$2700,$B258,'Compra Ventas'!$C$2:$C$2700,CB$5)</f>
        <v>0</v>
      </c>
      <c r="CC258" s="13">
        <f>SUMIFS('Compra Ventas'!$E$2:$E$2700,'Compra Ventas'!$A$2:$A$2700,CC$4,'Compra Ventas'!$B$2:$B$2700,$B258,'Compra Ventas'!$C$2:$C$2700,CC$5)</f>
        <v>0</v>
      </c>
      <c r="CD258" s="13">
        <f>SUMIFS('Compra Ventas'!$E$2:$E$2700,'Compra Ventas'!$A$2:$A$2700,CD$4,'Compra Ventas'!$B$2:$B$2700,$B258,'Compra Ventas'!$C$2:$C$2700,CD$5)</f>
        <v>0</v>
      </c>
      <c r="CE258" s="13">
        <f>SUMIFS('Compra Ventas'!$E$2:$E$2700,'Compra Ventas'!$A$2:$A$2700,CE$4,'Compra Ventas'!$B$2:$B$2700,$B258,'Compra Ventas'!$C$2:$C$2700,CE$5)</f>
        <v>0</v>
      </c>
      <c r="CF258" s="13">
        <f>SUMIFS('Compra Ventas'!$E$2:$E$2700,'Compra Ventas'!$A$2:$A$2700,CF$4,'Compra Ventas'!$B$2:$B$2700,$B258,'Compra Ventas'!$C$2:$C$2700,CF$5)</f>
        <v>0</v>
      </c>
      <c r="CG258" s="13">
        <f>SUMIFS('Compra Ventas'!$E$2:$E$2700,'Compra Ventas'!$A$2:$A$2700,CG$4,'Compra Ventas'!$B$2:$B$2700,$B258,'Compra Ventas'!$C$2:$C$2700,CG$5)</f>
        <v>0</v>
      </c>
      <c r="CH258" s="13">
        <f>SUMIFS('Compra Ventas'!$E$2:$E$2700,'Compra Ventas'!$A$2:$A$2700,CH$4,'Compra Ventas'!$B$2:$B$2700,$B258,'Compra Ventas'!$C$2:$C$2700,CH$5)</f>
        <v>0</v>
      </c>
      <c r="CI258" s="13">
        <f>SUMIFS('Compra Ventas'!$E$2:$E$2700,'Compra Ventas'!$A$2:$A$2700,CI$4,'Compra Ventas'!$B$2:$B$2700,$B258,'Compra Ventas'!$C$2:$C$2700,CI$5)</f>
        <v>0</v>
      </c>
      <c r="CJ258" s="14">
        <f>SUMIFS('Compra Ventas'!$E$2:$E$2700,'Compra Ventas'!$A$2:$A$2700,CJ$4,'Compra Ventas'!$B$2:$B$2700,$B258,'Compra Ventas'!$C$2:$C$2700,CJ$5)</f>
        <v>0</v>
      </c>
      <c r="CK258" s="12">
        <f>SUMIFS('Compra Ventas'!$E$2:$E$2700,'Compra Ventas'!$A$2:$A$2700,CK$4,'Compra Ventas'!$B$2:$B$2700,$B258,'Compra Ventas'!$C$2:$C$2700,CK$5)</f>
        <v>0</v>
      </c>
      <c r="CL258" s="13">
        <f>SUMIFS('Compra Ventas'!$E$2:$E$2700,'Compra Ventas'!$A$2:$A$2700,CL$4,'Compra Ventas'!$B$2:$B$2700,$B258,'Compra Ventas'!$C$2:$C$2700,CL$5)</f>
        <v>0</v>
      </c>
      <c r="CM258" s="13">
        <f>SUMIFS('Compra Ventas'!$E$2:$E$2700,'Compra Ventas'!$A$2:$A$2700,CM$4,'Compra Ventas'!$B$2:$B$2700,$B258,'Compra Ventas'!$C$2:$C$2700,CM$5)</f>
        <v>0</v>
      </c>
      <c r="CN258" s="13">
        <f>SUMIFS('Compra Ventas'!$E$2:$E$2700,'Compra Ventas'!$A$2:$A$2700,CN$4,'Compra Ventas'!$B$2:$B$2700,$B258,'Compra Ventas'!$C$2:$C$2700,CN$5)</f>
        <v>0</v>
      </c>
      <c r="CO258" s="13">
        <f>SUMIFS('Compra Ventas'!$E$2:$E$2700,'Compra Ventas'!$A$2:$A$2700,CO$4,'Compra Ventas'!$B$2:$B$2700,$B258,'Compra Ventas'!$C$2:$C$2700,CO$5)</f>
        <v>0</v>
      </c>
      <c r="CP258" s="13">
        <f>SUMIFS('Compra Ventas'!$E$2:$E$2700,'Compra Ventas'!$A$2:$A$2700,CP$4,'Compra Ventas'!$B$2:$B$2700,$B258,'Compra Ventas'!$C$2:$C$2700,CP$5)</f>
        <v>0</v>
      </c>
      <c r="CQ258" s="13">
        <f>SUMIFS('Compra Ventas'!$E$2:$E$2700,'Compra Ventas'!$A$2:$A$2700,CQ$4,'Compra Ventas'!$B$2:$B$2700,$B258,'Compra Ventas'!$C$2:$C$2700,CQ$5)</f>
        <v>0</v>
      </c>
      <c r="CR258" s="13">
        <f>SUMIFS('Compra Ventas'!$E$2:$E$2700,'Compra Ventas'!$A$2:$A$2700,CR$4,'Compra Ventas'!$B$2:$B$2700,$B258,'Compra Ventas'!$C$2:$C$2700,CR$5)</f>
        <v>0</v>
      </c>
      <c r="CS258" s="13">
        <f>SUMIFS('Compra Ventas'!$E$2:$E$2700,'Compra Ventas'!$A$2:$A$2700,CS$4,'Compra Ventas'!$B$2:$B$2700,$B258,'Compra Ventas'!$C$2:$C$2700,CS$5)</f>
        <v>0</v>
      </c>
      <c r="CT258" s="13">
        <f>SUMIFS('Compra Ventas'!$E$2:$E$2700,'Compra Ventas'!$A$2:$A$2700,CT$4,'Compra Ventas'!$B$2:$B$2700,$B258,'Compra Ventas'!$C$2:$C$2700,CT$5)</f>
        <v>0</v>
      </c>
      <c r="CU258" s="13">
        <f>SUMIFS('Compra Ventas'!$E$2:$E$2700,'Compra Ventas'!$A$2:$A$2700,CU$4,'Compra Ventas'!$B$2:$B$2700,$B258,'Compra Ventas'!$C$2:$C$2700,CU$5)</f>
        <v>0</v>
      </c>
      <c r="CV258" s="14">
        <f>SUMIFS('Compra Ventas'!$E$2:$E$2700,'Compra Ventas'!$A$2:$A$2700,CV$4,'Compra Ventas'!$B$2:$B$2700,$B258,'Compra Ventas'!$C$2:$C$2700,CV$5)</f>
        <v>0</v>
      </c>
      <c r="CW258" s="12">
        <f>SUMIFS('Compra Ventas'!$E$2:$E$2700,'Compra Ventas'!$A$2:$A$2700,CW$4,'Compra Ventas'!$B$2:$B$2700,$B258,'Compra Ventas'!$C$2:$C$2700,CW$5)</f>
        <v>0</v>
      </c>
      <c r="CX258" s="13">
        <f>SUMIFS('Compra Ventas'!$E$2:$E$2700,'Compra Ventas'!$A$2:$A$2700,CX$4,'Compra Ventas'!$B$2:$B$2700,$B258,'Compra Ventas'!$C$2:$C$2700,CX$5)</f>
        <v>0</v>
      </c>
      <c r="CY258" s="13">
        <f>SUMIFS('Compra Ventas'!$E$2:$E$2700,'Compra Ventas'!$A$2:$A$2700,CY$4,'Compra Ventas'!$B$2:$B$2700,$B258,'Compra Ventas'!$C$2:$C$2700,CY$5)</f>
        <v>0</v>
      </c>
      <c r="CZ258" s="13">
        <f>SUMIFS('Compra Ventas'!$E$2:$E$2700,'Compra Ventas'!$A$2:$A$2700,CZ$4,'Compra Ventas'!$B$2:$B$2700,$B258,'Compra Ventas'!$C$2:$C$2700,CZ$5)</f>
        <v>0</v>
      </c>
      <c r="DA258" s="13">
        <f>SUMIFS('Compra Ventas'!$E$2:$E$2700,'Compra Ventas'!$A$2:$A$2700,DA$4,'Compra Ventas'!$B$2:$B$2700,$B258,'Compra Ventas'!$C$2:$C$2700,DA$5)</f>
        <v>0</v>
      </c>
      <c r="DB258" s="13">
        <f>SUMIFS('Compra Ventas'!$E$2:$E$2700,'Compra Ventas'!$A$2:$A$2700,DB$4,'Compra Ventas'!$B$2:$B$2700,$B258,'Compra Ventas'!$C$2:$C$2700,DB$5)</f>
        <v>0</v>
      </c>
      <c r="DC258" s="13">
        <f>SUMIFS('Compra Ventas'!$E$2:$E$2700,'Compra Ventas'!$A$2:$A$2700,DC$4,'Compra Ventas'!$B$2:$B$2700,$B258,'Compra Ventas'!$C$2:$C$2700,DC$5)</f>
        <v>0</v>
      </c>
      <c r="DD258" s="13">
        <f>SUMIFS('Compra Ventas'!$E$2:$E$2700,'Compra Ventas'!$A$2:$A$2700,DD$4,'Compra Ventas'!$B$2:$B$2700,$B258,'Compra Ventas'!$C$2:$C$2700,DD$5)</f>
        <v>0</v>
      </c>
      <c r="DE258" s="13">
        <f>SUMIFS('Compra Ventas'!$E$2:$E$2700,'Compra Ventas'!$A$2:$A$2700,DE$4,'Compra Ventas'!$B$2:$B$2700,$B258,'Compra Ventas'!$C$2:$C$2700,DE$5)</f>
        <v>0</v>
      </c>
      <c r="DF258" s="13">
        <f>SUMIFS('Compra Ventas'!$E$2:$E$2700,'Compra Ventas'!$A$2:$A$2700,DF$4,'Compra Ventas'!$B$2:$B$2700,$B258,'Compra Ventas'!$C$2:$C$2700,DF$5)</f>
        <v>0</v>
      </c>
      <c r="DG258" s="13">
        <f>SUMIFS('Compra Ventas'!$E$2:$E$2700,'Compra Ventas'!$A$2:$A$2700,DG$4,'Compra Ventas'!$B$2:$B$2700,$B258,'Compra Ventas'!$C$2:$C$2700,DG$5)</f>
        <v>0</v>
      </c>
      <c r="DH258" s="14">
        <f>SUMIFS('Compra Ventas'!$E$2:$E$2700,'Compra Ventas'!$A$2:$A$2700,DH$4,'Compra Ventas'!$B$2:$B$2700,$B258,'Compra Ventas'!$C$2:$C$2700,DH$5)</f>
        <v>0</v>
      </c>
      <c r="DI258" s="84"/>
      <c r="DJ258" s="98">
        <f>SUMIFS('Ajuste Ciclado'!D$5:D$47,'Ajuste Ciclado'!$C$5:$C$47,Balance!DJ$4,'Ajuste Ciclado'!$B$5:$B$47,Balance!$B258)</f>
        <v>0</v>
      </c>
      <c r="DK258" s="99">
        <f>SUMIFS('Ajuste Ciclado'!E$5:E$47,'Ajuste Ciclado'!$C$5:$C$47,Balance!DK$4,'Ajuste Ciclado'!$B$5:$B$47,Balance!$B258)</f>
        <v>0</v>
      </c>
      <c r="DL258" s="99">
        <f>SUMIFS('Ajuste Ciclado'!F$5:F$47,'Ajuste Ciclado'!$C$5:$C$47,Balance!DL$4,'Ajuste Ciclado'!$B$5:$B$47,Balance!$B258)</f>
        <v>0</v>
      </c>
      <c r="DM258" s="99">
        <f>SUMIFS('Ajuste Ciclado'!G$5:G$47,'Ajuste Ciclado'!$C$5:$C$47,Balance!DM$4,'Ajuste Ciclado'!$B$5:$B$47,Balance!$B258)</f>
        <v>0</v>
      </c>
      <c r="DN258" s="99">
        <f>SUMIFS('Ajuste Ciclado'!H$5:H$47,'Ajuste Ciclado'!$C$5:$C$47,Balance!DN$4,'Ajuste Ciclado'!$B$5:$B$47,Balance!$B258)</f>
        <v>0</v>
      </c>
      <c r="DO258" s="99">
        <f>SUMIFS('Ajuste Ciclado'!I$5:I$47,'Ajuste Ciclado'!$C$5:$C$47,Balance!DO$4,'Ajuste Ciclado'!$B$5:$B$47,Balance!$B258)</f>
        <v>0</v>
      </c>
      <c r="DP258" s="99">
        <f>SUMIFS('Ajuste Ciclado'!J$5:J$47,'Ajuste Ciclado'!$C$5:$C$47,Balance!DP$4,'Ajuste Ciclado'!$B$5:$B$47,Balance!$B258)</f>
        <v>0</v>
      </c>
      <c r="DQ258" s="99">
        <f>SUMIFS('Ajuste Ciclado'!K$5:K$47,'Ajuste Ciclado'!$C$5:$C$47,Balance!DQ$4,'Ajuste Ciclado'!$B$5:$B$47,Balance!$B258)</f>
        <v>0</v>
      </c>
      <c r="DR258" s="99">
        <f>SUMIFS('Ajuste Ciclado'!L$5:L$47,'Ajuste Ciclado'!$C$5:$C$47,Balance!DR$4,'Ajuste Ciclado'!$B$5:$B$47,Balance!$B258)</f>
        <v>0</v>
      </c>
      <c r="DS258" s="99">
        <f>SUMIFS('Ajuste Ciclado'!M$5:M$47,'Ajuste Ciclado'!$C$5:$C$47,Balance!DS$4,'Ajuste Ciclado'!$B$5:$B$47,Balance!$B258)</f>
        <v>0</v>
      </c>
      <c r="DT258" s="99">
        <f>SUMIFS('Ajuste Ciclado'!N$5:N$47,'Ajuste Ciclado'!$C$5:$C$47,Balance!DT$4,'Ajuste Ciclado'!$B$5:$B$47,Balance!$B258)</f>
        <v>0</v>
      </c>
      <c r="DU258" s="100">
        <f>SUMIFS('Ajuste Ciclado'!O$5:O$47,'Ajuste Ciclado'!$C$5:$C$47,Balance!DU$4,'Ajuste Ciclado'!$B$5:$B$47,Balance!$B258)</f>
        <v>0</v>
      </c>
      <c r="DV258" s="98">
        <f>SUMIFS('Ajuste Ciclado'!D$5:D$47,'Ajuste Ciclado'!$C$5:$C$47,Balance!DV$4,'Ajuste Ciclado'!$B$5:$B$47,Balance!$B258)</f>
        <v>0</v>
      </c>
      <c r="DW258" s="99">
        <f>SUMIFS('Ajuste Ciclado'!E$5:E$47,'Ajuste Ciclado'!$C$5:$C$47,Balance!DW$4,'Ajuste Ciclado'!$B$5:$B$47,Balance!$B258)</f>
        <v>0</v>
      </c>
      <c r="DX258" s="99">
        <f>SUMIFS('Ajuste Ciclado'!F$5:F$47,'Ajuste Ciclado'!$C$5:$C$47,Balance!DX$4,'Ajuste Ciclado'!$B$5:$B$47,Balance!$B258)</f>
        <v>0</v>
      </c>
      <c r="DY258" s="99">
        <f>SUMIFS('Ajuste Ciclado'!G$5:G$47,'Ajuste Ciclado'!$C$5:$C$47,Balance!DY$4,'Ajuste Ciclado'!$B$5:$B$47,Balance!$B258)</f>
        <v>0</v>
      </c>
      <c r="DZ258" s="99">
        <f>SUMIFS('Ajuste Ciclado'!H$5:H$47,'Ajuste Ciclado'!$C$5:$C$47,Balance!DZ$4,'Ajuste Ciclado'!$B$5:$B$47,Balance!$B258)</f>
        <v>0</v>
      </c>
      <c r="EA258" s="99">
        <f>SUMIFS('Ajuste Ciclado'!I$5:I$47,'Ajuste Ciclado'!$C$5:$C$47,Balance!EA$4,'Ajuste Ciclado'!$B$5:$B$47,Balance!$B258)</f>
        <v>0</v>
      </c>
      <c r="EB258" s="99">
        <f>SUMIFS('Ajuste Ciclado'!J$5:J$47,'Ajuste Ciclado'!$C$5:$C$47,Balance!EB$4,'Ajuste Ciclado'!$B$5:$B$47,Balance!$B258)</f>
        <v>0</v>
      </c>
      <c r="EC258" s="99">
        <f>SUMIFS('Ajuste Ciclado'!K$5:K$47,'Ajuste Ciclado'!$C$5:$C$47,Balance!EC$4,'Ajuste Ciclado'!$B$5:$B$47,Balance!$B258)</f>
        <v>0</v>
      </c>
      <c r="ED258" s="99">
        <f>SUMIFS('Ajuste Ciclado'!L$5:L$47,'Ajuste Ciclado'!$C$5:$C$47,Balance!ED$4,'Ajuste Ciclado'!$B$5:$B$47,Balance!$B258)</f>
        <v>0</v>
      </c>
      <c r="EE258" s="99">
        <f>SUMIFS('Ajuste Ciclado'!M$5:M$47,'Ajuste Ciclado'!$C$5:$C$47,Balance!EE$4,'Ajuste Ciclado'!$B$5:$B$47,Balance!$B258)</f>
        <v>0</v>
      </c>
      <c r="EF258" s="99">
        <f>SUMIFS('Ajuste Ciclado'!N$5:N$47,'Ajuste Ciclado'!$C$5:$C$47,Balance!EF$4,'Ajuste Ciclado'!$B$5:$B$47,Balance!$B258)</f>
        <v>0</v>
      </c>
      <c r="EG258" s="100">
        <f>SUMIFS('Ajuste Ciclado'!O$5:O$47,'Ajuste Ciclado'!$C$5:$C$47,Balance!EG$4,'Ajuste Ciclado'!$B$5:$B$47,Balance!$B258)</f>
        <v>0</v>
      </c>
      <c r="EH258" s="98">
        <f>SUMIFS('Ajuste Ciclado'!D$5:D$47,'Ajuste Ciclado'!$C$5:$C$47,Balance!EH$4,'Ajuste Ciclado'!$B$5:$B$47,Balance!$B258)</f>
        <v>0</v>
      </c>
      <c r="EI258" s="99">
        <f>SUMIFS('Ajuste Ciclado'!E$5:E$47,'Ajuste Ciclado'!$C$5:$C$47,Balance!EI$4,'Ajuste Ciclado'!$B$5:$B$47,Balance!$B258)</f>
        <v>0</v>
      </c>
      <c r="EJ258" s="99">
        <f>SUMIFS('Ajuste Ciclado'!F$5:F$47,'Ajuste Ciclado'!$C$5:$C$47,Balance!EJ$4,'Ajuste Ciclado'!$B$5:$B$47,Balance!$B258)</f>
        <v>0</v>
      </c>
      <c r="EK258" s="99">
        <f>SUMIFS('Ajuste Ciclado'!G$5:G$47,'Ajuste Ciclado'!$C$5:$C$47,Balance!EK$4,'Ajuste Ciclado'!$B$5:$B$47,Balance!$B258)</f>
        <v>0</v>
      </c>
      <c r="EL258" s="99">
        <f>SUMIFS('Ajuste Ciclado'!H$5:H$47,'Ajuste Ciclado'!$C$5:$C$47,Balance!EL$4,'Ajuste Ciclado'!$B$5:$B$47,Balance!$B258)</f>
        <v>0</v>
      </c>
      <c r="EM258" s="99">
        <f>SUMIFS('Ajuste Ciclado'!I$5:I$47,'Ajuste Ciclado'!$C$5:$C$47,Balance!EM$4,'Ajuste Ciclado'!$B$5:$B$47,Balance!$B258)</f>
        <v>0</v>
      </c>
      <c r="EN258" s="99">
        <f>SUMIFS('Ajuste Ciclado'!J$5:J$47,'Ajuste Ciclado'!$C$5:$C$47,Balance!EN$4,'Ajuste Ciclado'!$B$5:$B$47,Balance!$B258)</f>
        <v>0</v>
      </c>
      <c r="EO258" s="99">
        <f>SUMIFS('Ajuste Ciclado'!K$5:K$47,'Ajuste Ciclado'!$C$5:$C$47,Balance!EO$4,'Ajuste Ciclado'!$B$5:$B$47,Balance!$B258)</f>
        <v>0</v>
      </c>
      <c r="EP258" s="99">
        <f>SUMIFS('Ajuste Ciclado'!L$5:L$47,'Ajuste Ciclado'!$C$5:$C$47,Balance!EP$4,'Ajuste Ciclado'!$B$5:$B$47,Balance!$B258)</f>
        <v>0</v>
      </c>
      <c r="EQ258" s="99">
        <f>SUMIFS('Ajuste Ciclado'!M$5:M$47,'Ajuste Ciclado'!$C$5:$C$47,Balance!EQ$4,'Ajuste Ciclado'!$B$5:$B$47,Balance!$B258)</f>
        <v>0</v>
      </c>
      <c r="ER258" s="99">
        <f>SUMIFS('Ajuste Ciclado'!N$5:N$47,'Ajuste Ciclado'!$C$5:$C$47,Balance!ER$4,'Ajuste Ciclado'!$B$5:$B$47,Balance!$B258)</f>
        <v>0</v>
      </c>
      <c r="ES258" s="100">
        <f>SUMIFS('Ajuste Ciclado'!O$5:O$47,'Ajuste Ciclado'!$C$5:$C$47,Balance!ES$4,'Ajuste Ciclado'!$B$5:$B$47,Balance!$B258)</f>
        <v>0</v>
      </c>
      <c r="ET258" s="84"/>
      <c r="EU258" s="12">
        <f t="shared" si="328"/>
        <v>431558.95655850542</v>
      </c>
      <c r="EV258" s="13">
        <f t="shared" si="293"/>
        <v>403878.882442353</v>
      </c>
      <c r="EW258" s="13">
        <f t="shared" si="294"/>
        <v>445232.24375118472</v>
      </c>
      <c r="EX258" s="13">
        <f t="shared" si="295"/>
        <v>416765.80432353949</v>
      </c>
      <c r="EY258" s="13">
        <f t="shared" si="296"/>
        <v>385556.25892481691</v>
      </c>
      <c r="EZ258" s="13">
        <f t="shared" si="297"/>
        <v>464315.00722577347</v>
      </c>
      <c r="FA258" s="13">
        <f t="shared" si="298"/>
        <v>288689.59085447481</v>
      </c>
      <c r="FB258" s="13">
        <f t="shared" si="299"/>
        <v>158300.19848798291</v>
      </c>
      <c r="FC258" s="13">
        <f t="shared" si="300"/>
        <v>133168.92064413999</v>
      </c>
      <c r="FD258" s="13">
        <f t="shared" si="301"/>
        <v>98420.870950795681</v>
      </c>
      <c r="FE258" s="13">
        <f t="shared" si="302"/>
        <v>120226.1585731176</v>
      </c>
      <c r="FF258" s="14">
        <f t="shared" si="303"/>
        <v>112483.3261530669</v>
      </c>
      <c r="FG258" s="12">
        <f t="shared" si="304"/>
        <v>431878.33632918471</v>
      </c>
      <c r="FH258" s="13">
        <f t="shared" si="305"/>
        <v>394915.82368639641</v>
      </c>
      <c r="FI258" s="13">
        <f t="shared" si="306"/>
        <v>437280.23628184688</v>
      </c>
      <c r="FJ258" s="13">
        <f t="shared" si="307"/>
        <v>420563.41055366542</v>
      </c>
      <c r="FK258" s="13">
        <f t="shared" si="308"/>
        <v>386802.00011903682</v>
      </c>
      <c r="FL258" s="13">
        <f t="shared" si="309"/>
        <v>471761.58444349823</v>
      </c>
      <c r="FM258" s="13">
        <f t="shared" si="310"/>
        <v>304435.78331411682</v>
      </c>
      <c r="FN258" s="13">
        <f t="shared" si="311"/>
        <v>154563.38471412909</v>
      </c>
      <c r="FO258" s="13">
        <f t="shared" si="312"/>
        <v>131977.59167460669</v>
      </c>
      <c r="FP258" s="13">
        <f t="shared" si="313"/>
        <v>108002.5565089103</v>
      </c>
      <c r="FQ258" s="13">
        <f t="shared" si="314"/>
        <v>121789.64500222589</v>
      </c>
      <c r="FR258" s="14">
        <f t="shared" si="315"/>
        <v>123221.0966451369</v>
      </c>
      <c r="FS258" s="12">
        <f t="shared" si="316"/>
        <v>431997.71916038101</v>
      </c>
      <c r="FT258" s="13">
        <f t="shared" si="317"/>
        <v>395725.2794767592</v>
      </c>
      <c r="FU258" s="13">
        <f t="shared" si="318"/>
        <v>437079.92580309091</v>
      </c>
      <c r="FV258" s="13">
        <f t="shared" si="319"/>
        <v>416050.0218543192</v>
      </c>
      <c r="FW258" s="13">
        <f t="shared" si="320"/>
        <v>390215.15452758281</v>
      </c>
      <c r="FX258" s="13">
        <f t="shared" si="321"/>
        <v>489807.45281514898</v>
      </c>
      <c r="FY258" s="13">
        <f t="shared" si="322"/>
        <v>312470.31337318523</v>
      </c>
      <c r="FZ258" s="13">
        <f t="shared" si="323"/>
        <v>159601.7627360067</v>
      </c>
      <c r="GA258" s="13">
        <f t="shared" si="324"/>
        <v>134352.39286746981</v>
      </c>
      <c r="GB258" s="13">
        <f t="shared" si="325"/>
        <v>131009.4105431995</v>
      </c>
      <c r="GC258" s="13">
        <f t="shared" si="326"/>
        <v>132099.18162780529</v>
      </c>
      <c r="GD258" s="14">
        <f t="shared" si="327"/>
        <v>137183.18937364939</v>
      </c>
      <c r="GE258" s="84"/>
      <c r="GF258" s="12">
        <f t="shared" si="329"/>
        <v>3458596.218889751</v>
      </c>
      <c r="GG258" s="13">
        <f t="shared" si="329"/>
        <v>3487191.4492727541</v>
      </c>
      <c r="GH258" s="14">
        <f t="shared" si="329"/>
        <v>3567591.8041585977</v>
      </c>
      <c r="GI258" s="6">
        <f t="shared" si="330"/>
        <v>1</v>
      </c>
      <c r="GJ258" s="12">
        <f t="shared" si="331"/>
        <v>0</v>
      </c>
      <c r="GK258" s="13">
        <f t="shared" si="332"/>
        <v>0</v>
      </c>
      <c r="GL258" s="14">
        <f t="shared" si="333"/>
        <v>0</v>
      </c>
      <c r="GM258" s="84"/>
      <c r="GN258" s="66">
        <f t="shared" si="334"/>
        <v>0</v>
      </c>
      <c r="GO258" s="84"/>
      <c r="GP258" s="63" t="str" cm="1">
        <f t="array" ref="GP258">INDEX($GF$4:$GH$4,1,GI258)</f>
        <v>Sample 1</v>
      </c>
      <c r="GQ258" s="12">
        <f t="shared" si="336"/>
        <v>98420.870950795681</v>
      </c>
      <c r="GR258" s="13">
        <f t="shared" si="336"/>
        <v>112483.3261530669</v>
      </c>
      <c r="GS258" s="14">
        <f t="shared" si="336"/>
        <v>120226.1585731176</v>
      </c>
      <c r="GT258" s="12">
        <f t="shared" si="337"/>
        <v>108002.5565089103</v>
      </c>
      <c r="GU258" s="13">
        <f t="shared" si="337"/>
        <v>121789.64500222589</v>
      </c>
      <c r="GV258" s="14">
        <f t="shared" si="337"/>
        <v>123221.0966451369</v>
      </c>
      <c r="GW258" s="12">
        <f t="shared" si="338"/>
        <v>131009.4105431995</v>
      </c>
      <c r="GX258" s="13">
        <f t="shared" si="338"/>
        <v>132099.18162780529</v>
      </c>
      <c r="GY258" s="14">
        <f t="shared" si="338"/>
        <v>134352.39286746981</v>
      </c>
      <c r="GZ258" s="84" t="str">
        <f t="shared" si="339"/>
        <v>Sample 1</v>
      </c>
      <c r="HA258" s="12">
        <f t="shared" si="335"/>
        <v>0</v>
      </c>
      <c r="HB258" s="13">
        <f t="shared" si="335"/>
        <v>0</v>
      </c>
      <c r="HC258" s="14">
        <f t="shared" si="335"/>
        <v>0</v>
      </c>
      <c r="HD258" s="6">
        <f t="shared" si="340"/>
        <v>0</v>
      </c>
      <c r="HE258" s="84" t="str">
        <f t="shared" si="341"/>
        <v>Ok</v>
      </c>
    </row>
    <row r="259" spans="2:213" x14ac:dyDescent="0.3">
      <c r="B259" s="84" t="s">
        <v>230</v>
      </c>
      <c r="C259" s="12">
        <f>SUMIFS(Inyecciones!$E$2:$E$14185,Inyecciones!$A$2:$A$14185,Balance!C$4,Inyecciones!$B$2:$B$14185,Balance!$B259,Inyecciones!$C$2:$C$14185,Balance!C$5)</f>
        <v>419553.21584851778</v>
      </c>
      <c r="D259" s="13">
        <f>SUMIFS(Inyecciones!$E$2:$E$14185,Inyecciones!$A$2:$A$14185,Balance!D$4,Inyecciones!$B$2:$B$14185,Balance!$B259,Inyecciones!$C$2:$C$14185,Balance!D$5)</f>
        <v>332990.52351016848</v>
      </c>
      <c r="E259" s="13">
        <f>SUMIFS(Inyecciones!$E$2:$E$14185,Inyecciones!$A$2:$A$14185,Balance!E$4,Inyecciones!$B$2:$B$14185,Balance!$B259,Inyecciones!$C$2:$C$14185,Balance!E$5)</f>
        <v>269105.8819263035</v>
      </c>
      <c r="F259" s="13">
        <f>SUMIFS(Inyecciones!$E$2:$E$14185,Inyecciones!$A$2:$A$14185,Balance!F$4,Inyecciones!$B$2:$B$14185,Balance!$B259,Inyecciones!$C$2:$C$14185,Balance!F$5)</f>
        <v>303202.72370850708</v>
      </c>
      <c r="G259" s="13">
        <f>SUMIFS(Inyecciones!$E$2:$E$14185,Inyecciones!$A$2:$A$14185,Balance!G$4,Inyecciones!$B$2:$B$14185,Balance!$B259,Inyecciones!$C$2:$C$14185,Balance!G$5)</f>
        <v>277239.94542963681</v>
      </c>
      <c r="H259" s="13">
        <f>SUMIFS(Inyecciones!$E$2:$E$14185,Inyecciones!$A$2:$A$14185,Balance!H$4,Inyecciones!$B$2:$B$14185,Balance!$B259,Inyecciones!$C$2:$C$14185,Balance!H$5)</f>
        <v>636180.75242387026</v>
      </c>
      <c r="I259" s="13">
        <f>SUMIFS(Inyecciones!$E$2:$E$14185,Inyecciones!$A$2:$A$14185,Balance!I$4,Inyecciones!$B$2:$B$14185,Balance!$B259,Inyecciones!$C$2:$C$14185,Balance!I$5)</f>
        <v>157366.86142834669</v>
      </c>
      <c r="J259" s="13">
        <f>SUMIFS(Inyecciones!$E$2:$E$14185,Inyecciones!$A$2:$A$14185,Balance!J$4,Inyecciones!$B$2:$B$14185,Balance!$B259,Inyecciones!$C$2:$C$14185,Balance!J$5)</f>
        <v>119247.7390836141</v>
      </c>
      <c r="K259" s="13">
        <f>SUMIFS(Inyecciones!$E$2:$E$14185,Inyecciones!$A$2:$A$14185,Balance!K$4,Inyecciones!$B$2:$B$14185,Balance!$B259,Inyecciones!$C$2:$C$14185,Balance!K$5)</f>
        <v>105337.3988670637</v>
      </c>
      <c r="L259" s="13">
        <f>SUMIFS(Inyecciones!$E$2:$E$14185,Inyecciones!$A$2:$A$14185,Balance!L$4,Inyecciones!$B$2:$B$14185,Balance!$B259,Inyecciones!$C$2:$C$14185,Balance!L$5)</f>
        <v>128686.8787299993</v>
      </c>
      <c r="M259" s="13">
        <f>SUMIFS(Inyecciones!$E$2:$E$14185,Inyecciones!$A$2:$A$14185,Balance!M$4,Inyecciones!$B$2:$B$14185,Balance!$B259,Inyecciones!$C$2:$C$14185,Balance!M$5)</f>
        <v>183878.262341694</v>
      </c>
      <c r="N259" s="14">
        <f>SUMIFS(Inyecciones!$E$2:$E$14185,Inyecciones!$A$2:$A$14185,Balance!N$4,Inyecciones!$B$2:$B$14185,Balance!$B259,Inyecciones!$C$2:$C$14185,Balance!N$5)</f>
        <v>199711.42118116099</v>
      </c>
      <c r="O259" s="12">
        <f>SUMIFS(Inyecciones!$E$2:$E$14185,Inyecciones!$A$2:$A$14185,Balance!O$4,Inyecciones!$B$2:$B$14185,Balance!$B259,Inyecciones!$C$2:$C$14185,Balance!O$5)</f>
        <v>420609.92432499048</v>
      </c>
      <c r="P259" s="13">
        <f>SUMIFS(Inyecciones!$E$2:$E$14185,Inyecciones!$A$2:$A$14185,Balance!P$4,Inyecciones!$B$2:$B$14185,Balance!$B259,Inyecciones!$C$2:$C$14185,Balance!P$5)</f>
        <v>333576.90106753999</v>
      </c>
      <c r="Q259" s="13">
        <f>SUMIFS(Inyecciones!$E$2:$E$14185,Inyecciones!$A$2:$A$14185,Balance!Q$4,Inyecciones!$B$2:$B$14185,Balance!$B259,Inyecciones!$C$2:$C$14185,Balance!Q$5)</f>
        <v>272639.19092067622</v>
      </c>
      <c r="R259" s="13">
        <f>SUMIFS(Inyecciones!$E$2:$E$14185,Inyecciones!$A$2:$A$14185,Balance!R$4,Inyecciones!$B$2:$B$14185,Balance!$B259,Inyecciones!$C$2:$C$14185,Balance!R$5)</f>
        <v>305121.35589347489</v>
      </c>
      <c r="S259" s="13">
        <f>SUMIFS(Inyecciones!$E$2:$E$14185,Inyecciones!$A$2:$A$14185,Balance!S$4,Inyecciones!$B$2:$B$14185,Balance!$B259,Inyecciones!$C$2:$C$14185,Balance!S$5)</f>
        <v>275623.79043681332</v>
      </c>
      <c r="T259" s="13">
        <f>SUMIFS(Inyecciones!$E$2:$E$14185,Inyecciones!$A$2:$A$14185,Balance!T$4,Inyecciones!$B$2:$B$14185,Balance!$B259,Inyecciones!$C$2:$C$14185,Balance!T$5)</f>
        <v>641232.48787459347</v>
      </c>
      <c r="U259" s="13">
        <f>SUMIFS(Inyecciones!$E$2:$E$14185,Inyecciones!$A$2:$A$14185,Balance!U$4,Inyecciones!$B$2:$B$14185,Balance!$B259,Inyecciones!$C$2:$C$14185,Balance!U$5)</f>
        <v>158590.52601710599</v>
      </c>
      <c r="V259" s="13">
        <f>SUMIFS(Inyecciones!$E$2:$E$14185,Inyecciones!$A$2:$A$14185,Balance!V$4,Inyecciones!$B$2:$B$14185,Balance!$B259,Inyecciones!$C$2:$C$14185,Balance!V$5)</f>
        <v>118022.7294801283</v>
      </c>
      <c r="W259" s="13">
        <f>SUMIFS(Inyecciones!$E$2:$E$14185,Inyecciones!$A$2:$A$14185,Balance!W$4,Inyecciones!$B$2:$B$14185,Balance!$B259,Inyecciones!$C$2:$C$14185,Balance!W$5)</f>
        <v>105420.68655241669</v>
      </c>
      <c r="X259" s="13">
        <f>SUMIFS(Inyecciones!$E$2:$E$14185,Inyecciones!$A$2:$A$14185,Balance!X$4,Inyecciones!$B$2:$B$14185,Balance!$B259,Inyecciones!$C$2:$C$14185,Balance!X$5)</f>
        <v>143668.69646524399</v>
      </c>
      <c r="Y259" s="13">
        <f>SUMIFS(Inyecciones!$E$2:$E$14185,Inyecciones!$A$2:$A$14185,Balance!Y$4,Inyecciones!$B$2:$B$14185,Balance!$B259,Inyecciones!$C$2:$C$14185,Balance!Y$5)</f>
        <v>188003.3955370386</v>
      </c>
      <c r="Z259" s="14">
        <f>SUMIFS(Inyecciones!$E$2:$E$14185,Inyecciones!$A$2:$A$14185,Balance!Z$4,Inyecciones!$B$2:$B$14185,Balance!$B259,Inyecciones!$C$2:$C$14185,Balance!Z$5)</f>
        <v>211071.09280719201</v>
      </c>
      <c r="AA259" s="12">
        <f>SUMIFS(Inyecciones!$E$2:$E$14185,Inyecciones!$A$2:$A$14185,Balance!AA$4,Inyecciones!$B$2:$B$14185,Balance!$B259,Inyecciones!$C$2:$C$14185,Balance!AA$5)</f>
        <v>420575.30553094018</v>
      </c>
      <c r="AB259" s="13">
        <f>SUMIFS(Inyecciones!$E$2:$E$14185,Inyecciones!$A$2:$A$14185,Balance!AB$4,Inyecciones!$B$2:$B$14185,Balance!$B259,Inyecciones!$C$2:$C$14185,Balance!AB$5)</f>
        <v>332320.46028751059</v>
      </c>
      <c r="AC259" s="13">
        <f>SUMIFS(Inyecciones!$E$2:$E$14185,Inyecciones!$A$2:$A$14185,Balance!AC$4,Inyecciones!$B$2:$B$14185,Balance!$B259,Inyecciones!$C$2:$C$14185,Balance!AC$5)</f>
        <v>272524.73130040849</v>
      </c>
      <c r="AD259" s="13">
        <f>SUMIFS(Inyecciones!$E$2:$E$14185,Inyecciones!$A$2:$A$14185,Balance!AD$4,Inyecciones!$B$2:$B$14185,Balance!$B259,Inyecciones!$C$2:$C$14185,Balance!AD$5)</f>
        <v>303843.09131495218</v>
      </c>
      <c r="AE259" s="13">
        <f>SUMIFS(Inyecciones!$E$2:$E$14185,Inyecciones!$A$2:$A$14185,Balance!AE$4,Inyecciones!$B$2:$B$14185,Balance!$B259,Inyecciones!$C$2:$C$14185,Balance!AE$5)</f>
        <v>297856.83579445363</v>
      </c>
      <c r="AF259" s="13">
        <f>SUMIFS(Inyecciones!$E$2:$E$14185,Inyecciones!$A$2:$A$14185,Balance!AF$4,Inyecciones!$B$2:$B$14185,Balance!$B259,Inyecciones!$C$2:$C$14185,Balance!AF$5)</f>
        <v>679707.20976792218</v>
      </c>
      <c r="AG259" s="13">
        <f>SUMIFS(Inyecciones!$E$2:$E$14185,Inyecciones!$A$2:$A$14185,Balance!AG$4,Inyecciones!$B$2:$B$14185,Balance!$B259,Inyecciones!$C$2:$C$14185,Balance!AG$5)</f>
        <v>162551.29109566699</v>
      </c>
      <c r="AH259" s="13">
        <f>SUMIFS(Inyecciones!$E$2:$E$14185,Inyecciones!$A$2:$A$14185,Balance!AH$4,Inyecciones!$B$2:$B$14185,Balance!$B259,Inyecciones!$C$2:$C$14185,Balance!AH$5)</f>
        <v>120971.9565020247</v>
      </c>
      <c r="AI259" s="13">
        <f>SUMIFS(Inyecciones!$E$2:$E$14185,Inyecciones!$A$2:$A$14185,Balance!AI$4,Inyecciones!$B$2:$B$14185,Balance!$B259,Inyecciones!$C$2:$C$14185,Balance!AI$5)</f>
        <v>107006.6182032167</v>
      </c>
      <c r="AJ259" s="13">
        <f>SUMIFS(Inyecciones!$E$2:$E$14185,Inyecciones!$A$2:$A$14185,Balance!AJ$4,Inyecciones!$B$2:$B$14185,Balance!$B259,Inyecciones!$C$2:$C$14185,Balance!AJ$5)</f>
        <v>179605.25670012209</v>
      </c>
      <c r="AK259" s="13">
        <f>SUMIFS(Inyecciones!$E$2:$E$14185,Inyecciones!$A$2:$A$14185,Balance!AK$4,Inyecciones!$B$2:$B$14185,Balance!$B259,Inyecciones!$C$2:$C$14185,Balance!AK$5)</f>
        <v>191718.4107355735</v>
      </c>
      <c r="AL259" s="14">
        <f>SUMIFS(Inyecciones!$E$2:$E$14185,Inyecciones!$A$2:$A$14185,Balance!AL$4,Inyecciones!$B$2:$B$14185,Balance!$B259,Inyecciones!$C$2:$C$14185,Balance!AL$5)</f>
        <v>217690.91033914141</v>
      </c>
      <c r="AM259" s="13"/>
      <c r="AN259" s="12">
        <f>SUMIFS('Retiro Mensual'!$E$2:$E$2629,'Retiro Mensual'!$A$2:$A$2629,AN$4,'Retiro Mensual'!$B$2:$B$2629,$B259,'Retiro Mensual'!$C$2:$C$2629,AN$5)</f>
        <v>1404989.9569999999</v>
      </c>
      <c r="AO259" s="13">
        <f>SUMIFS('Retiro Mensual'!$E$2:$E$2629,'Retiro Mensual'!$A$2:$A$2629,AO$4,'Retiro Mensual'!$B$2:$B$2629,$B259,'Retiro Mensual'!$C$2:$C$2629,AO$5)</f>
        <v>1215843.7679999999</v>
      </c>
      <c r="AP259" s="13">
        <f>SUMIFS('Retiro Mensual'!$E$2:$E$2629,'Retiro Mensual'!$A$2:$A$2629,AP$4,'Retiro Mensual'!$B$2:$B$2629,$B259,'Retiro Mensual'!$C$2:$C$2629,AP$5)</f>
        <v>1331646.7609999999</v>
      </c>
      <c r="AQ259" s="13">
        <f>SUMIFS('Retiro Mensual'!$E$2:$E$2629,'Retiro Mensual'!$A$2:$A$2629,AQ$4,'Retiro Mensual'!$B$2:$B$2629,$B259,'Retiro Mensual'!$C$2:$C$2629,AQ$5)</f>
        <v>1044702.974</v>
      </c>
      <c r="AR259" s="13">
        <f>SUMIFS('Retiro Mensual'!$E$2:$E$2629,'Retiro Mensual'!$A$2:$A$2629,AR$4,'Retiro Mensual'!$B$2:$B$2629,$B259,'Retiro Mensual'!$C$2:$C$2629,AR$5)</f>
        <v>1110425.5989999999</v>
      </c>
      <c r="AS259" s="13">
        <f>SUMIFS('Retiro Mensual'!$E$2:$E$2629,'Retiro Mensual'!$A$2:$A$2629,AS$4,'Retiro Mensual'!$B$2:$B$2629,$B259,'Retiro Mensual'!$C$2:$C$2629,AS$5)</f>
        <v>1116028.3019999999</v>
      </c>
      <c r="AT259" s="13">
        <f>SUMIFS('Retiro Mensual'!$E$2:$E$2629,'Retiro Mensual'!$A$2:$A$2629,AT$4,'Retiro Mensual'!$B$2:$B$2629,$B259,'Retiro Mensual'!$C$2:$C$2629,AT$5)</f>
        <v>1061272.186</v>
      </c>
      <c r="AU259" s="13">
        <f>SUMIFS('Retiro Mensual'!$E$2:$E$2629,'Retiro Mensual'!$A$2:$A$2629,AU$4,'Retiro Mensual'!$B$2:$B$2629,$B259,'Retiro Mensual'!$C$2:$C$2629,AU$5)</f>
        <v>1003842.903</v>
      </c>
      <c r="AV259" s="13">
        <f>SUMIFS('Retiro Mensual'!$E$2:$E$2629,'Retiro Mensual'!$A$2:$A$2629,AV$4,'Retiro Mensual'!$B$2:$B$2629,$B259,'Retiro Mensual'!$C$2:$C$2629,AV$5)</f>
        <v>890731.12049999996</v>
      </c>
      <c r="AW259" s="13">
        <f>SUMIFS('Retiro Mensual'!$E$2:$E$2629,'Retiro Mensual'!$A$2:$A$2629,AW$4,'Retiro Mensual'!$B$2:$B$2629,$B259,'Retiro Mensual'!$C$2:$C$2629,AW$5)</f>
        <v>289592.4044</v>
      </c>
      <c r="AX259" s="13">
        <f>SUMIFS('Retiro Mensual'!$E$2:$E$2629,'Retiro Mensual'!$A$2:$A$2629,AX$4,'Retiro Mensual'!$B$2:$B$2629,$B259,'Retiro Mensual'!$C$2:$C$2629,AX$5)</f>
        <v>170904.95069999999</v>
      </c>
      <c r="AY259" s="14">
        <f>SUMIFS('Retiro Mensual'!$E$2:$E$2629,'Retiro Mensual'!$A$2:$A$2629,AY$4,'Retiro Mensual'!$B$2:$B$2629,$B259,'Retiro Mensual'!$C$2:$C$2629,AY$5)</f>
        <v>197996.67739999999</v>
      </c>
      <c r="AZ259" s="12">
        <f>SUMIFS('Retiro Mensual'!$E$2:$E$2629,'Retiro Mensual'!$A$2:$A$2629,AZ$4,'Retiro Mensual'!$B$2:$B$2629,$B259,'Retiro Mensual'!$C$2:$C$2629,AZ$5)</f>
        <v>1407651.402</v>
      </c>
      <c r="BA259" s="13">
        <f>SUMIFS('Retiro Mensual'!$E$2:$E$2629,'Retiro Mensual'!$A$2:$A$2629,BA$4,'Retiro Mensual'!$B$2:$B$2629,$B259,'Retiro Mensual'!$C$2:$C$2629,BA$5)</f>
        <v>1231951.415</v>
      </c>
      <c r="BB259" s="13">
        <f>SUMIFS('Retiro Mensual'!$E$2:$E$2629,'Retiro Mensual'!$A$2:$A$2629,BB$4,'Retiro Mensual'!$B$2:$B$2629,$B259,'Retiro Mensual'!$C$2:$C$2629,BB$5)</f>
        <v>1355325.7180000001</v>
      </c>
      <c r="BC259" s="13">
        <f>SUMIFS('Retiro Mensual'!$E$2:$E$2629,'Retiro Mensual'!$A$2:$A$2629,BC$4,'Retiro Mensual'!$B$2:$B$2629,$B259,'Retiro Mensual'!$C$2:$C$2629,BC$5)</f>
        <v>1108457.0319999999</v>
      </c>
      <c r="BD259" s="13">
        <f>SUMIFS('Retiro Mensual'!$E$2:$E$2629,'Retiro Mensual'!$A$2:$A$2629,BD$4,'Retiro Mensual'!$B$2:$B$2629,$B259,'Retiro Mensual'!$C$2:$C$2629,BD$5)</f>
        <v>1115655.226</v>
      </c>
      <c r="BE259" s="13">
        <f>SUMIFS('Retiro Mensual'!$E$2:$E$2629,'Retiro Mensual'!$A$2:$A$2629,BE$4,'Retiro Mensual'!$B$2:$B$2629,$B259,'Retiro Mensual'!$C$2:$C$2629,BE$5)</f>
        <v>1200092.571</v>
      </c>
      <c r="BF259" s="13">
        <f>SUMIFS('Retiro Mensual'!$E$2:$E$2629,'Retiro Mensual'!$A$2:$A$2629,BF$4,'Retiro Mensual'!$B$2:$B$2629,$B259,'Retiro Mensual'!$C$2:$C$2629,BF$5)</f>
        <v>1154331.98</v>
      </c>
      <c r="BG259" s="13">
        <f>SUMIFS('Retiro Mensual'!$E$2:$E$2629,'Retiro Mensual'!$A$2:$A$2629,BG$4,'Retiro Mensual'!$B$2:$B$2629,$B259,'Retiro Mensual'!$C$2:$C$2629,BG$5)</f>
        <v>1013638.857</v>
      </c>
      <c r="BH259" s="13">
        <f>SUMIFS('Retiro Mensual'!$E$2:$E$2629,'Retiro Mensual'!$A$2:$A$2629,BH$4,'Retiro Mensual'!$B$2:$B$2629,$B259,'Retiro Mensual'!$C$2:$C$2629,BH$5)</f>
        <v>915734.38049999997</v>
      </c>
      <c r="BI259" s="13">
        <f>SUMIFS('Retiro Mensual'!$E$2:$E$2629,'Retiro Mensual'!$A$2:$A$2629,BI$4,'Retiro Mensual'!$B$2:$B$2629,$B259,'Retiro Mensual'!$C$2:$C$2629,BI$5)</f>
        <v>401474.40039999998</v>
      </c>
      <c r="BJ259" s="13">
        <f>SUMIFS('Retiro Mensual'!$E$2:$E$2629,'Retiro Mensual'!$A$2:$A$2629,BJ$4,'Retiro Mensual'!$B$2:$B$2629,$B259,'Retiro Mensual'!$C$2:$C$2629,BJ$5)</f>
        <v>446102.16080000001</v>
      </c>
      <c r="BK259" s="14">
        <f>SUMIFS('Retiro Mensual'!$E$2:$E$2629,'Retiro Mensual'!$A$2:$A$2629,BK$4,'Retiro Mensual'!$B$2:$B$2629,$B259,'Retiro Mensual'!$C$2:$C$2629,BK$5)</f>
        <v>552748.03049999999</v>
      </c>
      <c r="BL259" s="12">
        <f>SUMIFS('Retiro Mensual'!$E$2:$E$2629,'Retiro Mensual'!$A$2:$A$2629,BL$4,'Retiro Mensual'!$B$2:$B$2629,$B259,'Retiro Mensual'!$C$2:$C$2629,BL$5)</f>
        <v>0</v>
      </c>
      <c r="BM259" s="13">
        <f>SUMIFS('Retiro Mensual'!$E$2:$E$2629,'Retiro Mensual'!$A$2:$A$2629,BM$4,'Retiro Mensual'!$B$2:$B$2629,$B259,'Retiro Mensual'!$C$2:$C$2629,BM$5)</f>
        <v>0</v>
      </c>
      <c r="BN259" s="13">
        <f>SUMIFS('Retiro Mensual'!$E$2:$E$2629,'Retiro Mensual'!$A$2:$A$2629,BN$4,'Retiro Mensual'!$B$2:$B$2629,$B259,'Retiro Mensual'!$C$2:$C$2629,BN$5)</f>
        <v>0</v>
      </c>
      <c r="BO259" s="13">
        <f>SUMIFS('Retiro Mensual'!$E$2:$E$2629,'Retiro Mensual'!$A$2:$A$2629,BO$4,'Retiro Mensual'!$B$2:$B$2629,$B259,'Retiro Mensual'!$C$2:$C$2629,BO$5)</f>
        <v>0</v>
      </c>
      <c r="BP259" s="13">
        <f>SUMIFS('Retiro Mensual'!$E$2:$E$2629,'Retiro Mensual'!$A$2:$A$2629,BP$4,'Retiro Mensual'!$B$2:$B$2629,$B259,'Retiro Mensual'!$C$2:$C$2629,BP$5)</f>
        <v>0</v>
      </c>
      <c r="BQ259" s="13">
        <f>SUMIFS('Retiro Mensual'!$E$2:$E$2629,'Retiro Mensual'!$A$2:$A$2629,BQ$4,'Retiro Mensual'!$B$2:$B$2629,$B259,'Retiro Mensual'!$C$2:$C$2629,BQ$5)</f>
        <v>0</v>
      </c>
      <c r="BR259" s="13">
        <f>SUMIFS('Retiro Mensual'!$E$2:$E$2629,'Retiro Mensual'!$A$2:$A$2629,BR$4,'Retiro Mensual'!$B$2:$B$2629,$B259,'Retiro Mensual'!$C$2:$C$2629,BR$5)</f>
        <v>0</v>
      </c>
      <c r="BS259" s="13">
        <f>SUMIFS('Retiro Mensual'!$E$2:$E$2629,'Retiro Mensual'!$A$2:$A$2629,BS$4,'Retiro Mensual'!$B$2:$B$2629,$B259,'Retiro Mensual'!$C$2:$C$2629,BS$5)</f>
        <v>0</v>
      </c>
      <c r="BT259" s="13">
        <f>SUMIFS('Retiro Mensual'!$E$2:$E$2629,'Retiro Mensual'!$A$2:$A$2629,BT$4,'Retiro Mensual'!$B$2:$B$2629,$B259,'Retiro Mensual'!$C$2:$C$2629,BT$5)</f>
        <v>0</v>
      </c>
      <c r="BU259" s="13">
        <f>SUMIFS('Retiro Mensual'!$E$2:$E$2629,'Retiro Mensual'!$A$2:$A$2629,BU$4,'Retiro Mensual'!$B$2:$B$2629,$B259,'Retiro Mensual'!$C$2:$C$2629,BU$5)</f>
        <v>0</v>
      </c>
      <c r="BV259" s="13">
        <f>SUMIFS('Retiro Mensual'!$E$2:$E$2629,'Retiro Mensual'!$A$2:$A$2629,BV$4,'Retiro Mensual'!$B$2:$B$2629,$B259,'Retiro Mensual'!$C$2:$C$2629,BV$5)</f>
        <v>0</v>
      </c>
      <c r="BW259" s="14">
        <f>SUMIFS('Retiro Mensual'!$E$2:$E$2629,'Retiro Mensual'!$A$2:$A$2629,BW$4,'Retiro Mensual'!$B$2:$B$2629,$B259,'Retiro Mensual'!$C$2:$C$2629,BW$5)</f>
        <v>0</v>
      </c>
      <c r="BX259" s="13"/>
      <c r="BY259" s="12">
        <f>SUMIFS('Compra Ventas'!$E$2:$E$2700,'Compra Ventas'!$A$2:$A$2700,BY$4,'Compra Ventas'!$B$2:$B$2700,$B259,'Compra Ventas'!$C$2:$C$2700,BY$5)</f>
        <v>0</v>
      </c>
      <c r="BZ259" s="13">
        <f>SUMIFS('Compra Ventas'!$E$2:$E$2700,'Compra Ventas'!$A$2:$A$2700,BZ$4,'Compra Ventas'!$B$2:$B$2700,$B259,'Compra Ventas'!$C$2:$C$2700,BZ$5)</f>
        <v>0</v>
      </c>
      <c r="CA259" s="13">
        <f>SUMIFS('Compra Ventas'!$E$2:$E$2700,'Compra Ventas'!$A$2:$A$2700,CA$4,'Compra Ventas'!$B$2:$B$2700,$B259,'Compra Ventas'!$C$2:$C$2700,CA$5)</f>
        <v>0</v>
      </c>
      <c r="CB259" s="13">
        <f>SUMIFS('Compra Ventas'!$E$2:$E$2700,'Compra Ventas'!$A$2:$A$2700,CB$4,'Compra Ventas'!$B$2:$B$2700,$B259,'Compra Ventas'!$C$2:$C$2700,CB$5)</f>
        <v>0</v>
      </c>
      <c r="CC259" s="13">
        <f>SUMIFS('Compra Ventas'!$E$2:$E$2700,'Compra Ventas'!$A$2:$A$2700,CC$4,'Compra Ventas'!$B$2:$B$2700,$B259,'Compra Ventas'!$C$2:$C$2700,CC$5)</f>
        <v>0</v>
      </c>
      <c r="CD259" s="13">
        <f>SUMIFS('Compra Ventas'!$E$2:$E$2700,'Compra Ventas'!$A$2:$A$2700,CD$4,'Compra Ventas'!$B$2:$B$2700,$B259,'Compra Ventas'!$C$2:$C$2700,CD$5)</f>
        <v>0</v>
      </c>
      <c r="CE259" s="13">
        <f>SUMIFS('Compra Ventas'!$E$2:$E$2700,'Compra Ventas'!$A$2:$A$2700,CE$4,'Compra Ventas'!$B$2:$B$2700,$B259,'Compra Ventas'!$C$2:$C$2700,CE$5)</f>
        <v>0</v>
      </c>
      <c r="CF259" s="13">
        <f>SUMIFS('Compra Ventas'!$E$2:$E$2700,'Compra Ventas'!$A$2:$A$2700,CF$4,'Compra Ventas'!$B$2:$B$2700,$B259,'Compra Ventas'!$C$2:$C$2700,CF$5)</f>
        <v>0</v>
      </c>
      <c r="CG259" s="13">
        <f>SUMIFS('Compra Ventas'!$E$2:$E$2700,'Compra Ventas'!$A$2:$A$2700,CG$4,'Compra Ventas'!$B$2:$B$2700,$B259,'Compra Ventas'!$C$2:$C$2700,CG$5)</f>
        <v>0</v>
      </c>
      <c r="CH259" s="13">
        <f>SUMIFS('Compra Ventas'!$E$2:$E$2700,'Compra Ventas'!$A$2:$A$2700,CH$4,'Compra Ventas'!$B$2:$B$2700,$B259,'Compra Ventas'!$C$2:$C$2700,CH$5)</f>
        <v>0</v>
      </c>
      <c r="CI259" s="13">
        <f>SUMIFS('Compra Ventas'!$E$2:$E$2700,'Compra Ventas'!$A$2:$A$2700,CI$4,'Compra Ventas'!$B$2:$B$2700,$B259,'Compra Ventas'!$C$2:$C$2700,CI$5)</f>
        <v>0</v>
      </c>
      <c r="CJ259" s="14">
        <f>SUMIFS('Compra Ventas'!$E$2:$E$2700,'Compra Ventas'!$A$2:$A$2700,CJ$4,'Compra Ventas'!$B$2:$B$2700,$B259,'Compra Ventas'!$C$2:$C$2700,CJ$5)</f>
        <v>0</v>
      </c>
      <c r="CK259" s="12">
        <f>SUMIFS('Compra Ventas'!$E$2:$E$2700,'Compra Ventas'!$A$2:$A$2700,CK$4,'Compra Ventas'!$B$2:$B$2700,$B259,'Compra Ventas'!$C$2:$C$2700,CK$5)</f>
        <v>0</v>
      </c>
      <c r="CL259" s="13">
        <f>SUMIFS('Compra Ventas'!$E$2:$E$2700,'Compra Ventas'!$A$2:$A$2700,CL$4,'Compra Ventas'!$B$2:$B$2700,$B259,'Compra Ventas'!$C$2:$C$2700,CL$5)</f>
        <v>0</v>
      </c>
      <c r="CM259" s="13">
        <f>SUMIFS('Compra Ventas'!$E$2:$E$2700,'Compra Ventas'!$A$2:$A$2700,CM$4,'Compra Ventas'!$B$2:$B$2700,$B259,'Compra Ventas'!$C$2:$C$2700,CM$5)</f>
        <v>0</v>
      </c>
      <c r="CN259" s="13">
        <f>SUMIFS('Compra Ventas'!$E$2:$E$2700,'Compra Ventas'!$A$2:$A$2700,CN$4,'Compra Ventas'!$B$2:$B$2700,$B259,'Compra Ventas'!$C$2:$C$2700,CN$5)</f>
        <v>0</v>
      </c>
      <c r="CO259" s="13">
        <f>SUMIFS('Compra Ventas'!$E$2:$E$2700,'Compra Ventas'!$A$2:$A$2700,CO$4,'Compra Ventas'!$B$2:$B$2700,$B259,'Compra Ventas'!$C$2:$C$2700,CO$5)</f>
        <v>0</v>
      </c>
      <c r="CP259" s="13">
        <f>SUMIFS('Compra Ventas'!$E$2:$E$2700,'Compra Ventas'!$A$2:$A$2700,CP$4,'Compra Ventas'!$B$2:$B$2700,$B259,'Compra Ventas'!$C$2:$C$2700,CP$5)</f>
        <v>0</v>
      </c>
      <c r="CQ259" s="13">
        <f>SUMIFS('Compra Ventas'!$E$2:$E$2700,'Compra Ventas'!$A$2:$A$2700,CQ$4,'Compra Ventas'!$B$2:$B$2700,$B259,'Compra Ventas'!$C$2:$C$2700,CQ$5)</f>
        <v>0</v>
      </c>
      <c r="CR259" s="13">
        <f>SUMIFS('Compra Ventas'!$E$2:$E$2700,'Compra Ventas'!$A$2:$A$2700,CR$4,'Compra Ventas'!$B$2:$B$2700,$B259,'Compra Ventas'!$C$2:$C$2700,CR$5)</f>
        <v>0</v>
      </c>
      <c r="CS259" s="13">
        <f>SUMIFS('Compra Ventas'!$E$2:$E$2700,'Compra Ventas'!$A$2:$A$2700,CS$4,'Compra Ventas'!$B$2:$B$2700,$B259,'Compra Ventas'!$C$2:$C$2700,CS$5)</f>
        <v>0</v>
      </c>
      <c r="CT259" s="13">
        <f>SUMIFS('Compra Ventas'!$E$2:$E$2700,'Compra Ventas'!$A$2:$A$2700,CT$4,'Compra Ventas'!$B$2:$B$2700,$B259,'Compra Ventas'!$C$2:$C$2700,CT$5)</f>
        <v>0</v>
      </c>
      <c r="CU259" s="13">
        <f>SUMIFS('Compra Ventas'!$E$2:$E$2700,'Compra Ventas'!$A$2:$A$2700,CU$4,'Compra Ventas'!$B$2:$B$2700,$B259,'Compra Ventas'!$C$2:$C$2700,CU$5)</f>
        <v>0</v>
      </c>
      <c r="CV259" s="14">
        <f>SUMIFS('Compra Ventas'!$E$2:$E$2700,'Compra Ventas'!$A$2:$A$2700,CV$4,'Compra Ventas'!$B$2:$B$2700,$B259,'Compra Ventas'!$C$2:$C$2700,CV$5)</f>
        <v>0</v>
      </c>
      <c r="CW259" s="12">
        <f>SUMIFS('Compra Ventas'!$E$2:$E$2700,'Compra Ventas'!$A$2:$A$2700,CW$4,'Compra Ventas'!$B$2:$B$2700,$B259,'Compra Ventas'!$C$2:$C$2700,CW$5)</f>
        <v>0</v>
      </c>
      <c r="CX259" s="13">
        <f>SUMIFS('Compra Ventas'!$E$2:$E$2700,'Compra Ventas'!$A$2:$A$2700,CX$4,'Compra Ventas'!$B$2:$B$2700,$B259,'Compra Ventas'!$C$2:$C$2700,CX$5)</f>
        <v>0</v>
      </c>
      <c r="CY259" s="13">
        <f>SUMIFS('Compra Ventas'!$E$2:$E$2700,'Compra Ventas'!$A$2:$A$2700,CY$4,'Compra Ventas'!$B$2:$B$2700,$B259,'Compra Ventas'!$C$2:$C$2700,CY$5)</f>
        <v>0</v>
      </c>
      <c r="CZ259" s="13">
        <f>SUMIFS('Compra Ventas'!$E$2:$E$2700,'Compra Ventas'!$A$2:$A$2700,CZ$4,'Compra Ventas'!$B$2:$B$2700,$B259,'Compra Ventas'!$C$2:$C$2700,CZ$5)</f>
        <v>0</v>
      </c>
      <c r="DA259" s="13">
        <f>SUMIFS('Compra Ventas'!$E$2:$E$2700,'Compra Ventas'!$A$2:$A$2700,DA$4,'Compra Ventas'!$B$2:$B$2700,$B259,'Compra Ventas'!$C$2:$C$2700,DA$5)</f>
        <v>0</v>
      </c>
      <c r="DB259" s="13">
        <f>SUMIFS('Compra Ventas'!$E$2:$E$2700,'Compra Ventas'!$A$2:$A$2700,DB$4,'Compra Ventas'!$B$2:$B$2700,$B259,'Compra Ventas'!$C$2:$C$2700,DB$5)</f>
        <v>0</v>
      </c>
      <c r="DC259" s="13">
        <f>SUMIFS('Compra Ventas'!$E$2:$E$2700,'Compra Ventas'!$A$2:$A$2700,DC$4,'Compra Ventas'!$B$2:$B$2700,$B259,'Compra Ventas'!$C$2:$C$2700,DC$5)</f>
        <v>0</v>
      </c>
      <c r="DD259" s="13">
        <f>SUMIFS('Compra Ventas'!$E$2:$E$2700,'Compra Ventas'!$A$2:$A$2700,DD$4,'Compra Ventas'!$B$2:$B$2700,$B259,'Compra Ventas'!$C$2:$C$2700,DD$5)</f>
        <v>0</v>
      </c>
      <c r="DE259" s="13">
        <f>SUMIFS('Compra Ventas'!$E$2:$E$2700,'Compra Ventas'!$A$2:$A$2700,DE$4,'Compra Ventas'!$B$2:$B$2700,$B259,'Compra Ventas'!$C$2:$C$2700,DE$5)</f>
        <v>0</v>
      </c>
      <c r="DF259" s="13">
        <f>SUMIFS('Compra Ventas'!$E$2:$E$2700,'Compra Ventas'!$A$2:$A$2700,DF$4,'Compra Ventas'!$B$2:$B$2700,$B259,'Compra Ventas'!$C$2:$C$2700,DF$5)</f>
        <v>0</v>
      </c>
      <c r="DG259" s="13">
        <f>SUMIFS('Compra Ventas'!$E$2:$E$2700,'Compra Ventas'!$A$2:$A$2700,DG$4,'Compra Ventas'!$B$2:$B$2700,$B259,'Compra Ventas'!$C$2:$C$2700,DG$5)</f>
        <v>0</v>
      </c>
      <c r="DH259" s="14">
        <f>SUMIFS('Compra Ventas'!$E$2:$E$2700,'Compra Ventas'!$A$2:$A$2700,DH$4,'Compra Ventas'!$B$2:$B$2700,$B259,'Compra Ventas'!$C$2:$C$2700,DH$5)</f>
        <v>0</v>
      </c>
      <c r="DI259" s="84"/>
      <c r="DJ259" s="98">
        <f>SUMIFS('Ajuste Ciclado'!D$5:D$47,'Ajuste Ciclado'!$C$5:$C$47,Balance!DJ$4,'Ajuste Ciclado'!$B$5:$B$47,Balance!$B259)</f>
        <v>0</v>
      </c>
      <c r="DK259" s="99">
        <f>SUMIFS('Ajuste Ciclado'!E$5:E$47,'Ajuste Ciclado'!$C$5:$C$47,Balance!DK$4,'Ajuste Ciclado'!$B$5:$B$47,Balance!$B259)</f>
        <v>0</v>
      </c>
      <c r="DL259" s="99">
        <f>SUMIFS('Ajuste Ciclado'!F$5:F$47,'Ajuste Ciclado'!$C$5:$C$47,Balance!DL$4,'Ajuste Ciclado'!$B$5:$B$47,Balance!$B259)</f>
        <v>0</v>
      </c>
      <c r="DM259" s="99">
        <f>SUMIFS('Ajuste Ciclado'!G$5:G$47,'Ajuste Ciclado'!$C$5:$C$47,Balance!DM$4,'Ajuste Ciclado'!$B$5:$B$47,Balance!$B259)</f>
        <v>0</v>
      </c>
      <c r="DN259" s="99">
        <f>SUMIFS('Ajuste Ciclado'!H$5:H$47,'Ajuste Ciclado'!$C$5:$C$47,Balance!DN$4,'Ajuste Ciclado'!$B$5:$B$47,Balance!$B259)</f>
        <v>0</v>
      </c>
      <c r="DO259" s="99">
        <f>SUMIFS('Ajuste Ciclado'!I$5:I$47,'Ajuste Ciclado'!$C$5:$C$47,Balance!DO$4,'Ajuste Ciclado'!$B$5:$B$47,Balance!$B259)</f>
        <v>0</v>
      </c>
      <c r="DP259" s="99">
        <f>SUMIFS('Ajuste Ciclado'!J$5:J$47,'Ajuste Ciclado'!$C$5:$C$47,Balance!DP$4,'Ajuste Ciclado'!$B$5:$B$47,Balance!$B259)</f>
        <v>0</v>
      </c>
      <c r="DQ259" s="99">
        <f>SUMIFS('Ajuste Ciclado'!K$5:K$47,'Ajuste Ciclado'!$C$5:$C$47,Balance!DQ$4,'Ajuste Ciclado'!$B$5:$B$47,Balance!$B259)</f>
        <v>0</v>
      </c>
      <c r="DR259" s="99">
        <f>SUMIFS('Ajuste Ciclado'!L$5:L$47,'Ajuste Ciclado'!$C$5:$C$47,Balance!DR$4,'Ajuste Ciclado'!$B$5:$B$47,Balance!$B259)</f>
        <v>0</v>
      </c>
      <c r="DS259" s="99">
        <f>SUMIFS('Ajuste Ciclado'!M$5:M$47,'Ajuste Ciclado'!$C$5:$C$47,Balance!DS$4,'Ajuste Ciclado'!$B$5:$B$47,Balance!$B259)</f>
        <v>0</v>
      </c>
      <c r="DT259" s="99">
        <f>SUMIFS('Ajuste Ciclado'!N$5:N$47,'Ajuste Ciclado'!$C$5:$C$47,Balance!DT$4,'Ajuste Ciclado'!$B$5:$B$47,Balance!$B259)</f>
        <v>0</v>
      </c>
      <c r="DU259" s="100">
        <f>SUMIFS('Ajuste Ciclado'!O$5:O$47,'Ajuste Ciclado'!$C$5:$C$47,Balance!DU$4,'Ajuste Ciclado'!$B$5:$B$47,Balance!$B259)</f>
        <v>0</v>
      </c>
      <c r="DV259" s="98">
        <f>SUMIFS('Ajuste Ciclado'!D$5:D$47,'Ajuste Ciclado'!$C$5:$C$47,Balance!DV$4,'Ajuste Ciclado'!$B$5:$B$47,Balance!$B259)</f>
        <v>0</v>
      </c>
      <c r="DW259" s="99">
        <f>SUMIFS('Ajuste Ciclado'!E$5:E$47,'Ajuste Ciclado'!$C$5:$C$47,Balance!DW$4,'Ajuste Ciclado'!$B$5:$B$47,Balance!$B259)</f>
        <v>0</v>
      </c>
      <c r="DX259" s="99">
        <f>SUMIFS('Ajuste Ciclado'!F$5:F$47,'Ajuste Ciclado'!$C$5:$C$47,Balance!DX$4,'Ajuste Ciclado'!$B$5:$B$47,Balance!$B259)</f>
        <v>0</v>
      </c>
      <c r="DY259" s="99">
        <f>SUMIFS('Ajuste Ciclado'!G$5:G$47,'Ajuste Ciclado'!$C$5:$C$47,Balance!DY$4,'Ajuste Ciclado'!$B$5:$B$47,Balance!$B259)</f>
        <v>0</v>
      </c>
      <c r="DZ259" s="99">
        <f>SUMIFS('Ajuste Ciclado'!H$5:H$47,'Ajuste Ciclado'!$C$5:$C$47,Balance!DZ$4,'Ajuste Ciclado'!$B$5:$B$47,Balance!$B259)</f>
        <v>0</v>
      </c>
      <c r="EA259" s="99">
        <f>SUMIFS('Ajuste Ciclado'!I$5:I$47,'Ajuste Ciclado'!$C$5:$C$47,Balance!EA$4,'Ajuste Ciclado'!$B$5:$B$47,Balance!$B259)</f>
        <v>0</v>
      </c>
      <c r="EB259" s="99">
        <f>SUMIFS('Ajuste Ciclado'!J$5:J$47,'Ajuste Ciclado'!$C$5:$C$47,Balance!EB$4,'Ajuste Ciclado'!$B$5:$B$47,Balance!$B259)</f>
        <v>0</v>
      </c>
      <c r="EC259" s="99">
        <f>SUMIFS('Ajuste Ciclado'!K$5:K$47,'Ajuste Ciclado'!$C$5:$C$47,Balance!EC$4,'Ajuste Ciclado'!$B$5:$B$47,Balance!$B259)</f>
        <v>0</v>
      </c>
      <c r="ED259" s="99">
        <f>SUMIFS('Ajuste Ciclado'!L$5:L$47,'Ajuste Ciclado'!$C$5:$C$47,Balance!ED$4,'Ajuste Ciclado'!$B$5:$B$47,Balance!$B259)</f>
        <v>0</v>
      </c>
      <c r="EE259" s="99">
        <f>SUMIFS('Ajuste Ciclado'!M$5:M$47,'Ajuste Ciclado'!$C$5:$C$47,Balance!EE$4,'Ajuste Ciclado'!$B$5:$B$47,Balance!$B259)</f>
        <v>0</v>
      </c>
      <c r="EF259" s="99">
        <f>SUMIFS('Ajuste Ciclado'!N$5:N$47,'Ajuste Ciclado'!$C$5:$C$47,Balance!EF$4,'Ajuste Ciclado'!$B$5:$B$47,Balance!$B259)</f>
        <v>0</v>
      </c>
      <c r="EG259" s="100">
        <f>SUMIFS('Ajuste Ciclado'!O$5:O$47,'Ajuste Ciclado'!$C$5:$C$47,Balance!EG$4,'Ajuste Ciclado'!$B$5:$B$47,Balance!$B259)</f>
        <v>0</v>
      </c>
      <c r="EH259" s="98">
        <f>SUMIFS('Ajuste Ciclado'!D$5:D$47,'Ajuste Ciclado'!$C$5:$C$47,Balance!EH$4,'Ajuste Ciclado'!$B$5:$B$47,Balance!$B259)</f>
        <v>0</v>
      </c>
      <c r="EI259" s="99">
        <f>SUMIFS('Ajuste Ciclado'!E$5:E$47,'Ajuste Ciclado'!$C$5:$C$47,Balance!EI$4,'Ajuste Ciclado'!$B$5:$B$47,Balance!$B259)</f>
        <v>0</v>
      </c>
      <c r="EJ259" s="99">
        <f>SUMIFS('Ajuste Ciclado'!F$5:F$47,'Ajuste Ciclado'!$C$5:$C$47,Balance!EJ$4,'Ajuste Ciclado'!$B$5:$B$47,Balance!$B259)</f>
        <v>0</v>
      </c>
      <c r="EK259" s="99">
        <f>SUMIFS('Ajuste Ciclado'!G$5:G$47,'Ajuste Ciclado'!$C$5:$C$47,Balance!EK$4,'Ajuste Ciclado'!$B$5:$B$47,Balance!$B259)</f>
        <v>0</v>
      </c>
      <c r="EL259" s="99">
        <f>SUMIFS('Ajuste Ciclado'!H$5:H$47,'Ajuste Ciclado'!$C$5:$C$47,Balance!EL$4,'Ajuste Ciclado'!$B$5:$B$47,Balance!$B259)</f>
        <v>0</v>
      </c>
      <c r="EM259" s="99">
        <f>SUMIFS('Ajuste Ciclado'!I$5:I$47,'Ajuste Ciclado'!$C$5:$C$47,Balance!EM$4,'Ajuste Ciclado'!$B$5:$B$47,Balance!$B259)</f>
        <v>0</v>
      </c>
      <c r="EN259" s="99">
        <f>SUMIFS('Ajuste Ciclado'!J$5:J$47,'Ajuste Ciclado'!$C$5:$C$47,Balance!EN$4,'Ajuste Ciclado'!$B$5:$B$47,Balance!$B259)</f>
        <v>0</v>
      </c>
      <c r="EO259" s="99">
        <f>SUMIFS('Ajuste Ciclado'!K$5:K$47,'Ajuste Ciclado'!$C$5:$C$47,Balance!EO$4,'Ajuste Ciclado'!$B$5:$B$47,Balance!$B259)</f>
        <v>0</v>
      </c>
      <c r="EP259" s="99">
        <f>SUMIFS('Ajuste Ciclado'!L$5:L$47,'Ajuste Ciclado'!$C$5:$C$47,Balance!EP$4,'Ajuste Ciclado'!$B$5:$B$47,Balance!$B259)</f>
        <v>0</v>
      </c>
      <c r="EQ259" s="99">
        <f>SUMIFS('Ajuste Ciclado'!M$5:M$47,'Ajuste Ciclado'!$C$5:$C$47,Balance!EQ$4,'Ajuste Ciclado'!$B$5:$B$47,Balance!$B259)</f>
        <v>0</v>
      </c>
      <c r="ER259" s="99">
        <f>SUMIFS('Ajuste Ciclado'!N$5:N$47,'Ajuste Ciclado'!$C$5:$C$47,Balance!ER$4,'Ajuste Ciclado'!$B$5:$B$47,Balance!$B259)</f>
        <v>0</v>
      </c>
      <c r="ES259" s="100">
        <f>SUMIFS('Ajuste Ciclado'!O$5:O$47,'Ajuste Ciclado'!$C$5:$C$47,Balance!ES$4,'Ajuste Ciclado'!$B$5:$B$47,Balance!$B259)</f>
        <v>0</v>
      </c>
      <c r="ET259" s="84"/>
      <c r="EU259" s="12">
        <f t="shared" si="328"/>
        <v>-985436.7411514821</v>
      </c>
      <c r="EV259" s="13">
        <f t="shared" si="293"/>
        <v>-882853.24448983138</v>
      </c>
      <c r="EW259" s="13">
        <f t="shared" si="294"/>
        <v>-1062540.8790736964</v>
      </c>
      <c r="EX259" s="13">
        <f t="shared" si="295"/>
        <v>-741500.25029149302</v>
      </c>
      <c r="EY259" s="13">
        <f t="shared" si="296"/>
        <v>-833185.65357036307</v>
      </c>
      <c r="EZ259" s="13">
        <f t="shared" si="297"/>
        <v>-479847.54957612965</v>
      </c>
      <c r="FA259" s="13">
        <f t="shared" si="298"/>
        <v>-903905.32457165327</v>
      </c>
      <c r="FB259" s="13">
        <f t="shared" si="299"/>
        <v>-884595.16391638597</v>
      </c>
      <c r="FC259" s="13">
        <f t="shared" si="300"/>
        <v>-785393.72163293627</v>
      </c>
      <c r="FD259" s="13">
        <f t="shared" si="301"/>
        <v>-160905.5256700007</v>
      </c>
      <c r="FE259" s="13">
        <f t="shared" si="302"/>
        <v>12973.311641694017</v>
      </c>
      <c r="FF259" s="14">
        <f t="shared" si="303"/>
        <v>1714.7437811609998</v>
      </c>
      <c r="FG259" s="12">
        <f t="shared" si="304"/>
        <v>-987041.47767500952</v>
      </c>
      <c r="FH259" s="13">
        <f t="shared" si="305"/>
        <v>-898374.51393245999</v>
      </c>
      <c r="FI259" s="13">
        <f t="shared" si="306"/>
        <v>-1082686.5270793238</v>
      </c>
      <c r="FJ259" s="13">
        <f t="shared" si="307"/>
        <v>-803335.676106525</v>
      </c>
      <c r="FK259" s="13">
        <f t="shared" si="308"/>
        <v>-840031.43556318665</v>
      </c>
      <c r="FL259" s="13">
        <f t="shared" si="309"/>
        <v>-558860.08312540653</v>
      </c>
      <c r="FM259" s="13">
        <f t="shared" si="310"/>
        <v>-995741.45398289396</v>
      </c>
      <c r="FN259" s="13">
        <f t="shared" si="311"/>
        <v>-895616.12751987169</v>
      </c>
      <c r="FO259" s="13">
        <f t="shared" si="312"/>
        <v>-810313.69394758332</v>
      </c>
      <c r="FP259" s="13">
        <f t="shared" si="313"/>
        <v>-257805.70393475599</v>
      </c>
      <c r="FQ259" s="13">
        <f t="shared" si="314"/>
        <v>-258098.76526296142</v>
      </c>
      <c r="FR259" s="14">
        <f t="shared" si="315"/>
        <v>-341676.93769280799</v>
      </c>
      <c r="FS259" s="12">
        <f t="shared" si="316"/>
        <v>420575.30553094018</v>
      </c>
      <c r="FT259" s="13">
        <f t="shared" si="317"/>
        <v>332320.46028751059</v>
      </c>
      <c r="FU259" s="13">
        <f t="shared" si="318"/>
        <v>272524.73130040849</v>
      </c>
      <c r="FV259" s="13">
        <f t="shared" si="319"/>
        <v>303843.09131495218</v>
      </c>
      <c r="FW259" s="13">
        <f t="shared" si="320"/>
        <v>297856.83579445363</v>
      </c>
      <c r="FX259" s="13">
        <f t="shared" si="321"/>
        <v>679707.20976792218</v>
      </c>
      <c r="FY259" s="13">
        <f t="shared" si="322"/>
        <v>162551.29109566699</v>
      </c>
      <c r="FZ259" s="13">
        <f t="shared" si="323"/>
        <v>120971.9565020247</v>
      </c>
      <c r="GA259" s="13">
        <f t="shared" si="324"/>
        <v>107006.6182032167</v>
      </c>
      <c r="GB259" s="13">
        <f t="shared" si="325"/>
        <v>179605.25670012209</v>
      </c>
      <c r="GC259" s="13">
        <f t="shared" si="326"/>
        <v>191718.4107355735</v>
      </c>
      <c r="GD259" s="14">
        <f t="shared" si="327"/>
        <v>217690.91033914141</v>
      </c>
      <c r="GE259" s="84"/>
      <c r="GF259" s="12">
        <f t="shared" si="329"/>
        <v>-7705475.9985211166</v>
      </c>
      <c r="GG259" s="13">
        <f t="shared" si="329"/>
        <v>-8729582.3958227877</v>
      </c>
      <c r="GH259" s="14">
        <f t="shared" si="329"/>
        <v>3286372.0775719327</v>
      </c>
      <c r="GI259" s="6">
        <f t="shared" si="330"/>
        <v>2</v>
      </c>
      <c r="GJ259" s="12">
        <f t="shared" si="331"/>
        <v>-2951882.9447968318</v>
      </c>
      <c r="GK259" s="13">
        <f t="shared" si="332"/>
        <v>-3065469.4587372271</v>
      </c>
      <c r="GL259" s="14">
        <f t="shared" si="333"/>
        <v>0</v>
      </c>
      <c r="GM259" s="84"/>
      <c r="GN259" s="66">
        <f t="shared" si="334"/>
        <v>-3065469.4587372271</v>
      </c>
      <c r="GO259" s="84"/>
      <c r="GP259" s="63" t="str" cm="1">
        <f t="array" ref="GP259">INDEX($GF$4:$GH$4,1,GI259)</f>
        <v>Sample 3</v>
      </c>
      <c r="GQ259" s="12">
        <f t="shared" si="336"/>
        <v>-1062540.8790736964</v>
      </c>
      <c r="GR259" s="13">
        <f t="shared" si="336"/>
        <v>-985436.7411514821</v>
      </c>
      <c r="GS259" s="14">
        <f t="shared" si="336"/>
        <v>-903905.32457165327</v>
      </c>
      <c r="GT259" s="12">
        <f t="shared" si="337"/>
        <v>-1082686.5270793238</v>
      </c>
      <c r="GU259" s="13">
        <f t="shared" si="337"/>
        <v>-995741.45398289396</v>
      </c>
      <c r="GV259" s="14">
        <f t="shared" si="337"/>
        <v>-987041.47767500952</v>
      </c>
      <c r="GW259" s="12">
        <f t="shared" si="338"/>
        <v>107006.6182032167</v>
      </c>
      <c r="GX259" s="13">
        <f t="shared" si="338"/>
        <v>120971.9565020247</v>
      </c>
      <c r="GY259" s="14">
        <f t="shared" si="338"/>
        <v>162551.29109566699</v>
      </c>
      <c r="GZ259" s="84" t="str">
        <f t="shared" si="339"/>
        <v>Sample 3</v>
      </c>
      <c r="HA259" s="12">
        <f t="shared" si="335"/>
        <v>-1082686.5270793238</v>
      </c>
      <c r="HB259" s="13">
        <f t="shared" si="335"/>
        <v>-995741.45398289396</v>
      </c>
      <c r="HC259" s="14">
        <f t="shared" si="335"/>
        <v>-987041.47767500952</v>
      </c>
      <c r="HD259" s="6">
        <f t="shared" si="340"/>
        <v>-3065469.4587372271</v>
      </c>
      <c r="HE259" s="84" t="str">
        <f t="shared" si="341"/>
        <v>Ok</v>
      </c>
    </row>
    <row r="260" spans="2:213" hidden="1" x14ac:dyDescent="0.3">
      <c r="B260" s="84" t="s">
        <v>229</v>
      </c>
      <c r="C260" s="12">
        <f>SUMIFS(Inyecciones!$E$2:$E$14185,Inyecciones!$A$2:$A$14185,Balance!C$4,Inyecciones!$B$2:$B$14185,Balance!$B260,Inyecciones!$C$2:$C$14185,Balance!C$5)</f>
        <v>136331.37058440669</v>
      </c>
      <c r="D260" s="13">
        <f>SUMIFS(Inyecciones!$E$2:$E$14185,Inyecciones!$A$2:$A$14185,Balance!D$4,Inyecciones!$B$2:$B$14185,Balance!$B260,Inyecciones!$C$2:$C$14185,Balance!D$5)</f>
        <v>105082.81738943441</v>
      </c>
      <c r="E260" s="13">
        <f>SUMIFS(Inyecciones!$E$2:$E$14185,Inyecciones!$A$2:$A$14185,Balance!E$4,Inyecciones!$B$2:$B$14185,Balance!$B260,Inyecciones!$C$2:$C$14185,Balance!E$5)</f>
        <v>100771.2342347145</v>
      </c>
      <c r="F260" s="13">
        <f>SUMIFS(Inyecciones!$E$2:$E$14185,Inyecciones!$A$2:$A$14185,Balance!F$4,Inyecciones!$B$2:$B$14185,Balance!$B260,Inyecciones!$C$2:$C$14185,Balance!F$5)</f>
        <v>61287.037195142388</v>
      </c>
      <c r="G260" s="13">
        <f>SUMIFS(Inyecciones!$E$2:$E$14185,Inyecciones!$A$2:$A$14185,Balance!G$4,Inyecciones!$B$2:$B$14185,Balance!$B260,Inyecciones!$C$2:$C$14185,Balance!G$5)</f>
        <v>34270.932752861358</v>
      </c>
      <c r="H260" s="13">
        <f>SUMIFS(Inyecciones!$E$2:$E$14185,Inyecciones!$A$2:$A$14185,Balance!H$4,Inyecciones!$B$2:$B$14185,Balance!$B260,Inyecciones!$C$2:$C$14185,Balance!H$5)</f>
        <v>20617.40768434768</v>
      </c>
      <c r="I260" s="13">
        <f>SUMIFS(Inyecciones!$E$2:$E$14185,Inyecciones!$A$2:$A$14185,Balance!I$4,Inyecciones!$B$2:$B$14185,Balance!$B260,Inyecciones!$C$2:$C$14185,Balance!I$5)</f>
        <v>27324.504556836651</v>
      </c>
      <c r="J260" s="13">
        <f>SUMIFS(Inyecciones!$E$2:$E$14185,Inyecciones!$A$2:$A$14185,Balance!J$4,Inyecciones!$B$2:$B$14185,Balance!$B260,Inyecciones!$C$2:$C$14185,Balance!J$5)</f>
        <v>43290.762656083403</v>
      </c>
      <c r="K260" s="13">
        <f>SUMIFS(Inyecciones!$E$2:$E$14185,Inyecciones!$A$2:$A$14185,Balance!K$4,Inyecciones!$B$2:$B$14185,Balance!$B260,Inyecciones!$C$2:$C$14185,Balance!K$5)</f>
        <v>51103.750798384899</v>
      </c>
      <c r="L260" s="13">
        <f>SUMIFS(Inyecciones!$E$2:$E$14185,Inyecciones!$A$2:$A$14185,Balance!L$4,Inyecciones!$B$2:$B$14185,Balance!$B260,Inyecciones!$C$2:$C$14185,Balance!L$5)</f>
        <v>13781.019236222541</v>
      </c>
      <c r="M260" s="13">
        <f>SUMIFS(Inyecciones!$E$2:$E$14185,Inyecciones!$A$2:$A$14185,Balance!M$4,Inyecciones!$B$2:$B$14185,Balance!$B260,Inyecciones!$C$2:$C$14185,Balance!M$5)</f>
        <v>5241.8995415471081</v>
      </c>
      <c r="N260" s="14">
        <f>SUMIFS(Inyecciones!$E$2:$E$14185,Inyecciones!$A$2:$A$14185,Balance!N$4,Inyecciones!$B$2:$B$14185,Balance!$B260,Inyecciones!$C$2:$C$14185,Balance!N$5)</f>
        <v>9038.5279119890238</v>
      </c>
      <c r="O260" s="12">
        <f>SUMIFS(Inyecciones!$E$2:$E$14185,Inyecciones!$A$2:$A$14185,Balance!O$4,Inyecciones!$B$2:$B$14185,Balance!$B260,Inyecciones!$C$2:$C$14185,Balance!O$5)</f>
        <v>136627.28552241961</v>
      </c>
      <c r="P260" s="13">
        <f>SUMIFS(Inyecciones!$E$2:$E$14185,Inyecciones!$A$2:$A$14185,Balance!P$4,Inyecciones!$B$2:$B$14185,Balance!$B260,Inyecciones!$C$2:$C$14185,Balance!P$5)</f>
        <v>105968.3258452209</v>
      </c>
      <c r="Q260" s="13">
        <f>SUMIFS(Inyecciones!$E$2:$E$14185,Inyecciones!$A$2:$A$14185,Balance!Q$4,Inyecciones!$B$2:$B$14185,Balance!$B260,Inyecciones!$C$2:$C$14185,Balance!Q$5)</f>
        <v>101589.7661841534</v>
      </c>
      <c r="R260" s="13">
        <f>SUMIFS(Inyecciones!$E$2:$E$14185,Inyecciones!$A$2:$A$14185,Balance!R$4,Inyecciones!$B$2:$B$14185,Balance!$B260,Inyecciones!$C$2:$C$14185,Balance!R$5)</f>
        <v>65066.747013282184</v>
      </c>
      <c r="S260" s="13">
        <f>SUMIFS(Inyecciones!$E$2:$E$14185,Inyecciones!$A$2:$A$14185,Balance!S$4,Inyecciones!$B$2:$B$14185,Balance!$B260,Inyecciones!$C$2:$C$14185,Balance!S$5)</f>
        <v>33395.605450994983</v>
      </c>
      <c r="T260" s="13">
        <f>SUMIFS(Inyecciones!$E$2:$E$14185,Inyecciones!$A$2:$A$14185,Balance!T$4,Inyecciones!$B$2:$B$14185,Balance!$B260,Inyecciones!$C$2:$C$14185,Balance!T$5)</f>
        <v>21105.378198782571</v>
      </c>
      <c r="U260" s="13">
        <f>SUMIFS(Inyecciones!$E$2:$E$14185,Inyecciones!$A$2:$A$14185,Balance!U$4,Inyecciones!$B$2:$B$14185,Balance!$B260,Inyecciones!$C$2:$C$14185,Balance!U$5)</f>
        <v>29627.42259655286</v>
      </c>
      <c r="V260" s="13">
        <f>SUMIFS(Inyecciones!$E$2:$E$14185,Inyecciones!$A$2:$A$14185,Balance!V$4,Inyecciones!$B$2:$B$14185,Balance!$B260,Inyecciones!$C$2:$C$14185,Balance!V$5)</f>
        <v>43810.284285478148</v>
      </c>
      <c r="W260" s="13">
        <f>SUMIFS(Inyecciones!$E$2:$E$14185,Inyecciones!$A$2:$A$14185,Balance!W$4,Inyecciones!$B$2:$B$14185,Balance!$B260,Inyecciones!$C$2:$C$14185,Balance!W$5)</f>
        <v>52549.709062803937</v>
      </c>
      <c r="X260" s="13">
        <f>SUMIFS(Inyecciones!$E$2:$E$14185,Inyecciones!$A$2:$A$14185,Balance!X$4,Inyecciones!$B$2:$B$14185,Balance!$B260,Inyecciones!$C$2:$C$14185,Balance!X$5)</f>
        <v>21729.680574639471</v>
      </c>
      <c r="Y260" s="13">
        <f>SUMIFS(Inyecciones!$E$2:$E$14185,Inyecciones!$A$2:$A$14185,Balance!Y$4,Inyecciones!$B$2:$B$14185,Balance!$B260,Inyecciones!$C$2:$C$14185,Balance!Y$5)</f>
        <v>29733.72992746497</v>
      </c>
      <c r="Z260" s="14">
        <f>SUMIFS(Inyecciones!$E$2:$E$14185,Inyecciones!$A$2:$A$14185,Balance!Z$4,Inyecciones!$B$2:$B$14185,Balance!$B260,Inyecciones!$C$2:$C$14185,Balance!Z$5)</f>
        <v>40230.253566265987</v>
      </c>
      <c r="AA260" s="12">
        <f>SUMIFS(Inyecciones!$E$2:$E$14185,Inyecciones!$A$2:$A$14185,Balance!AA$4,Inyecciones!$B$2:$B$14185,Balance!$B260,Inyecciones!$C$2:$C$14185,Balance!AA$5)</f>
        <v>136676.7310343092</v>
      </c>
      <c r="AB260" s="13">
        <f>SUMIFS(Inyecciones!$E$2:$E$14185,Inyecciones!$A$2:$A$14185,Balance!AB$4,Inyecciones!$B$2:$B$14185,Balance!$B260,Inyecciones!$C$2:$C$14185,Balance!AB$5)</f>
        <v>106071.5200018427</v>
      </c>
      <c r="AC260" s="13">
        <f>SUMIFS(Inyecciones!$E$2:$E$14185,Inyecciones!$A$2:$A$14185,Balance!AC$4,Inyecciones!$B$2:$B$14185,Balance!$B260,Inyecciones!$C$2:$C$14185,Balance!AC$5)</f>
        <v>101353.8856444624</v>
      </c>
      <c r="AD260" s="13">
        <f>SUMIFS(Inyecciones!$E$2:$E$14185,Inyecciones!$A$2:$A$14185,Balance!AD$4,Inyecciones!$B$2:$B$14185,Balance!$B260,Inyecciones!$C$2:$C$14185,Balance!AD$5)</f>
        <v>64424.344018843818</v>
      </c>
      <c r="AE260" s="13">
        <f>SUMIFS(Inyecciones!$E$2:$E$14185,Inyecciones!$A$2:$A$14185,Balance!AE$4,Inyecciones!$B$2:$B$14185,Balance!$B260,Inyecciones!$C$2:$C$14185,Balance!AE$5)</f>
        <v>35027.466174552908</v>
      </c>
      <c r="AF260" s="13">
        <f>SUMIFS(Inyecciones!$E$2:$E$14185,Inyecciones!$A$2:$A$14185,Balance!AF$4,Inyecciones!$B$2:$B$14185,Balance!$B260,Inyecciones!$C$2:$C$14185,Balance!AF$5)</f>
        <v>23104.430451883039</v>
      </c>
      <c r="AG260" s="13">
        <f>SUMIFS(Inyecciones!$E$2:$E$14185,Inyecciones!$A$2:$A$14185,Balance!AG$4,Inyecciones!$B$2:$B$14185,Balance!$B260,Inyecciones!$C$2:$C$14185,Balance!AG$5)</f>
        <v>32842.270515379198</v>
      </c>
      <c r="AH260" s="13">
        <f>SUMIFS(Inyecciones!$E$2:$E$14185,Inyecciones!$A$2:$A$14185,Balance!AH$4,Inyecciones!$B$2:$B$14185,Balance!$B260,Inyecciones!$C$2:$C$14185,Balance!AH$5)</f>
        <v>48730.291530480361</v>
      </c>
      <c r="AI260" s="13">
        <f>SUMIFS(Inyecciones!$E$2:$E$14185,Inyecciones!$A$2:$A$14185,Balance!AI$4,Inyecciones!$B$2:$B$14185,Balance!$B260,Inyecciones!$C$2:$C$14185,Balance!AI$5)</f>
        <v>57886.706136603563</v>
      </c>
      <c r="AJ260" s="13">
        <f>SUMIFS(Inyecciones!$E$2:$E$14185,Inyecciones!$A$2:$A$14185,Balance!AJ$4,Inyecciones!$B$2:$B$14185,Balance!$B260,Inyecciones!$C$2:$C$14185,Balance!AJ$5)</f>
        <v>48641.975100640047</v>
      </c>
      <c r="AK260" s="13">
        <f>SUMIFS(Inyecciones!$E$2:$E$14185,Inyecciones!$A$2:$A$14185,Balance!AK$4,Inyecciones!$B$2:$B$14185,Balance!$B260,Inyecciones!$C$2:$C$14185,Balance!AK$5)</f>
        <v>62236.403032024828</v>
      </c>
      <c r="AL260" s="14">
        <f>SUMIFS(Inyecciones!$E$2:$E$14185,Inyecciones!$A$2:$A$14185,Balance!AL$4,Inyecciones!$B$2:$B$14185,Balance!$B260,Inyecciones!$C$2:$C$14185,Balance!AL$5)</f>
        <v>66212.988251931718</v>
      </c>
      <c r="AM260" s="13"/>
      <c r="AN260" s="12">
        <f>SUMIFS('Retiro Mensual'!$E$2:$E$2629,'Retiro Mensual'!$A$2:$A$2629,AN$4,'Retiro Mensual'!$B$2:$B$2629,$B260,'Retiro Mensual'!$C$2:$C$2629,AN$5)</f>
        <v>0</v>
      </c>
      <c r="AO260" s="13">
        <f>SUMIFS('Retiro Mensual'!$E$2:$E$2629,'Retiro Mensual'!$A$2:$A$2629,AO$4,'Retiro Mensual'!$B$2:$B$2629,$B260,'Retiro Mensual'!$C$2:$C$2629,AO$5)</f>
        <v>0</v>
      </c>
      <c r="AP260" s="13">
        <f>SUMIFS('Retiro Mensual'!$E$2:$E$2629,'Retiro Mensual'!$A$2:$A$2629,AP$4,'Retiro Mensual'!$B$2:$B$2629,$B260,'Retiro Mensual'!$C$2:$C$2629,AP$5)</f>
        <v>0</v>
      </c>
      <c r="AQ260" s="13">
        <f>SUMIFS('Retiro Mensual'!$E$2:$E$2629,'Retiro Mensual'!$A$2:$A$2629,AQ$4,'Retiro Mensual'!$B$2:$B$2629,$B260,'Retiro Mensual'!$C$2:$C$2629,AQ$5)</f>
        <v>0</v>
      </c>
      <c r="AR260" s="13">
        <f>SUMIFS('Retiro Mensual'!$E$2:$E$2629,'Retiro Mensual'!$A$2:$A$2629,AR$4,'Retiro Mensual'!$B$2:$B$2629,$B260,'Retiro Mensual'!$C$2:$C$2629,AR$5)</f>
        <v>0</v>
      </c>
      <c r="AS260" s="13">
        <f>SUMIFS('Retiro Mensual'!$E$2:$E$2629,'Retiro Mensual'!$A$2:$A$2629,AS$4,'Retiro Mensual'!$B$2:$B$2629,$B260,'Retiro Mensual'!$C$2:$C$2629,AS$5)</f>
        <v>0</v>
      </c>
      <c r="AT260" s="13">
        <f>SUMIFS('Retiro Mensual'!$E$2:$E$2629,'Retiro Mensual'!$A$2:$A$2629,AT$4,'Retiro Mensual'!$B$2:$B$2629,$B260,'Retiro Mensual'!$C$2:$C$2629,AT$5)</f>
        <v>0</v>
      </c>
      <c r="AU260" s="13">
        <f>SUMIFS('Retiro Mensual'!$E$2:$E$2629,'Retiro Mensual'!$A$2:$A$2629,AU$4,'Retiro Mensual'!$B$2:$B$2629,$B260,'Retiro Mensual'!$C$2:$C$2629,AU$5)</f>
        <v>0</v>
      </c>
      <c r="AV260" s="13">
        <f>SUMIFS('Retiro Mensual'!$E$2:$E$2629,'Retiro Mensual'!$A$2:$A$2629,AV$4,'Retiro Mensual'!$B$2:$B$2629,$B260,'Retiro Mensual'!$C$2:$C$2629,AV$5)</f>
        <v>0</v>
      </c>
      <c r="AW260" s="13">
        <f>SUMIFS('Retiro Mensual'!$E$2:$E$2629,'Retiro Mensual'!$A$2:$A$2629,AW$4,'Retiro Mensual'!$B$2:$B$2629,$B260,'Retiro Mensual'!$C$2:$C$2629,AW$5)</f>
        <v>0</v>
      </c>
      <c r="AX260" s="13">
        <f>SUMIFS('Retiro Mensual'!$E$2:$E$2629,'Retiro Mensual'!$A$2:$A$2629,AX$4,'Retiro Mensual'!$B$2:$B$2629,$B260,'Retiro Mensual'!$C$2:$C$2629,AX$5)</f>
        <v>0</v>
      </c>
      <c r="AY260" s="14">
        <f>SUMIFS('Retiro Mensual'!$E$2:$E$2629,'Retiro Mensual'!$A$2:$A$2629,AY$4,'Retiro Mensual'!$B$2:$B$2629,$B260,'Retiro Mensual'!$C$2:$C$2629,AY$5)</f>
        <v>0</v>
      </c>
      <c r="AZ260" s="12">
        <f>SUMIFS('Retiro Mensual'!$E$2:$E$2629,'Retiro Mensual'!$A$2:$A$2629,AZ$4,'Retiro Mensual'!$B$2:$B$2629,$B260,'Retiro Mensual'!$C$2:$C$2629,AZ$5)</f>
        <v>0</v>
      </c>
      <c r="BA260" s="13">
        <f>SUMIFS('Retiro Mensual'!$E$2:$E$2629,'Retiro Mensual'!$A$2:$A$2629,BA$4,'Retiro Mensual'!$B$2:$B$2629,$B260,'Retiro Mensual'!$C$2:$C$2629,BA$5)</f>
        <v>0</v>
      </c>
      <c r="BB260" s="13">
        <f>SUMIFS('Retiro Mensual'!$E$2:$E$2629,'Retiro Mensual'!$A$2:$A$2629,BB$4,'Retiro Mensual'!$B$2:$B$2629,$B260,'Retiro Mensual'!$C$2:$C$2629,BB$5)</f>
        <v>0</v>
      </c>
      <c r="BC260" s="13">
        <f>SUMIFS('Retiro Mensual'!$E$2:$E$2629,'Retiro Mensual'!$A$2:$A$2629,BC$4,'Retiro Mensual'!$B$2:$B$2629,$B260,'Retiro Mensual'!$C$2:$C$2629,BC$5)</f>
        <v>0</v>
      </c>
      <c r="BD260" s="13">
        <f>SUMIFS('Retiro Mensual'!$E$2:$E$2629,'Retiro Mensual'!$A$2:$A$2629,BD$4,'Retiro Mensual'!$B$2:$B$2629,$B260,'Retiro Mensual'!$C$2:$C$2629,BD$5)</f>
        <v>0</v>
      </c>
      <c r="BE260" s="13">
        <f>SUMIFS('Retiro Mensual'!$E$2:$E$2629,'Retiro Mensual'!$A$2:$A$2629,BE$4,'Retiro Mensual'!$B$2:$B$2629,$B260,'Retiro Mensual'!$C$2:$C$2629,BE$5)</f>
        <v>0</v>
      </c>
      <c r="BF260" s="13">
        <f>SUMIFS('Retiro Mensual'!$E$2:$E$2629,'Retiro Mensual'!$A$2:$A$2629,BF$4,'Retiro Mensual'!$B$2:$B$2629,$B260,'Retiro Mensual'!$C$2:$C$2629,BF$5)</f>
        <v>0</v>
      </c>
      <c r="BG260" s="13">
        <f>SUMIFS('Retiro Mensual'!$E$2:$E$2629,'Retiro Mensual'!$A$2:$A$2629,BG$4,'Retiro Mensual'!$B$2:$B$2629,$B260,'Retiro Mensual'!$C$2:$C$2629,BG$5)</f>
        <v>0</v>
      </c>
      <c r="BH260" s="13">
        <f>SUMIFS('Retiro Mensual'!$E$2:$E$2629,'Retiro Mensual'!$A$2:$A$2629,BH$4,'Retiro Mensual'!$B$2:$B$2629,$B260,'Retiro Mensual'!$C$2:$C$2629,BH$5)</f>
        <v>0</v>
      </c>
      <c r="BI260" s="13">
        <f>SUMIFS('Retiro Mensual'!$E$2:$E$2629,'Retiro Mensual'!$A$2:$A$2629,BI$4,'Retiro Mensual'!$B$2:$B$2629,$B260,'Retiro Mensual'!$C$2:$C$2629,BI$5)</f>
        <v>0</v>
      </c>
      <c r="BJ260" s="13">
        <f>SUMIFS('Retiro Mensual'!$E$2:$E$2629,'Retiro Mensual'!$A$2:$A$2629,BJ$4,'Retiro Mensual'!$B$2:$B$2629,$B260,'Retiro Mensual'!$C$2:$C$2629,BJ$5)</f>
        <v>0</v>
      </c>
      <c r="BK260" s="14">
        <f>SUMIFS('Retiro Mensual'!$E$2:$E$2629,'Retiro Mensual'!$A$2:$A$2629,BK$4,'Retiro Mensual'!$B$2:$B$2629,$B260,'Retiro Mensual'!$C$2:$C$2629,BK$5)</f>
        <v>0</v>
      </c>
      <c r="BL260" s="12">
        <f>SUMIFS('Retiro Mensual'!$E$2:$E$2629,'Retiro Mensual'!$A$2:$A$2629,BL$4,'Retiro Mensual'!$B$2:$B$2629,$B260,'Retiro Mensual'!$C$2:$C$2629,BL$5)</f>
        <v>0</v>
      </c>
      <c r="BM260" s="13">
        <f>SUMIFS('Retiro Mensual'!$E$2:$E$2629,'Retiro Mensual'!$A$2:$A$2629,BM$4,'Retiro Mensual'!$B$2:$B$2629,$B260,'Retiro Mensual'!$C$2:$C$2629,BM$5)</f>
        <v>0</v>
      </c>
      <c r="BN260" s="13">
        <f>SUMIFS('Retiro Mensual'!$E$2:$E$2629,'Retiro Mensual'!$A$2:$A$2629,BN$4,'Retiro Mensual'!$B$2:$B$2629,$B260,'Retiro Mensual'!$C$2:$C$2629,BN$5)</f>
        <v>0</v>
      </c>
      <c r="BO260" s="13">
        <f>SUMIFS('Retiro Mensual'!$E$2:$E$2629,'Retiro Mensual'!$A$2:$A$2629,BO$4,'Retiro Mensual'!$B$2:$B$2629,$B260,'Retiro Mensual'!$C$2:$C$2629,BO$5)</f>
        <v>0</v>
      </c>
      <c r="BP260" s="13">
        <f>SUMIFS('Retiro Mensual'!$E$2:$E$2629,'Retiro Mensual'!$A$2:$A$2629,BP$4,'Retiro Mensual'!$B$2:$B$2629,$B260,'Retiro Mensual'!$C$2:$C$2629,BP$5)</f>
        <v>0</v>
      </c>
      <c r="BQ260" s="13">
        <f>SUMIFS('Retiro Mensual'!$E$2:$E$2629,'Retiro Mensual'!$A$2:$A$2629,BQ$4,'Retiro Mensual'!$B$2:$B$2629,$B260,'Retiro Mensual'!$C$2:$C$2629,BQ$5)</f>
        <v>0</v>
      </c>
      <c r="BR260" s="13">
        <f>SUMIFS('Retiro Mensual'!$E$2:$E$2629,'Retiro Mensual'!$A$2:$A$2629,BR$4,'Retiro Mensual'!$B$2:$B$2629,$B260,'Retiro Mensual'!$C$2:$C$2629,BR$5)</f>
        <v>0</v>
      </c>
      <c r="BS260" s="13">
        <f>SUMIFS('Retiro Mensual'!$E$2:$E$2629,'Retiro Mensual'!$A$2:$A$2629,BS$4,'Retiro Mensual'!$B$2:$B$2629,$B260,'Retiro Mensual'!$C$2:$C$2629,BS$5)</f>
        <v>0</v>
      </c>
      <c r="BT260" s="13">
        <f>SUMIFS('Retiro Mensual'!$E$2:$E$2629,'Retiro Mensual'!$A$2:$A$2629,BT$4,'Retiro Mensual'!$B$2:$B$2629,$B260,'Retiro Mensual'!$C$2:$C$2629,BT$5)</f>
        <v>0</v>
      </c>
      <c r="BU260" s="13">
        <f>SUMIFS('Retiro Mensual'!$E$2:$E$2629,'Retiro Mensual'!$A$2:$A$2629,BU$4,'Retiro Mensual'!$B$2:$B$2629,$B260,'Retiro Mensual'!$C$2:$C$2629,BU$5)</f>
        <v>0</v>
      </c>
      <c r="BV260" s="13">
        <f>SUMIFS('Retiro Mensual'!$E$2:$E$2629,'Retiro Mensual'!$A$2:$A$2629,BV$4,'Retiro Mensual'!$B$2:$B$2629,$B260,'Retiro Mensual'!$C$2:$C$2629,BV$5)</f>
        <v>0</v>
      </c>
      <c r="BW260" s="14">
        <f>SUMIFS('Retiro Mensual'!$E$2:$E$2629,'Retiro Mensual'!$A$2:$A$2629,BW$4,'Retiro Mensual'!$B$2:$B$2629,$B260,'Retiro Mensual'!$C$2:$C$2629,BW$5)</f>
        <v>0</v>
      </c>
      <c r="BX260" s="13"/>
      <c r="BY260" s="12">
        <f>SUMIFS('Compra Ventas'!$E$2:$E$2700,'Compra Ventas'!$A$2:$A$2700,BY$4,'Compra Ventas'!$B$2:$B$2700,$B260,'Compra Ventas'!$C$2:$C$2700,BY$5)</f>
        <v>0</v>
      </c>
      <c r="BZ260" s="13">
        <f>SUMIFS('Compra Ventas'!$E$2:$E$2700,'Compra Ventas'!$A$2:$A$2700,BZ$4,'Compra Ventas'!$B$2:$B$2700,$B260,'Compra Ventas'!$C$2:$C$2700,BZ$5)</f>
        <v>0</v>
      </c>
      <c r="CA260" s="13">
        <f>SUMIFS('Compra Ventas'!$E$2:$E$2700,'Compra Ventas'!$A$2:$A$2700,CA$4,'Compra Ventas'!$B$2:$B$2700,$B260,'Compra Ventas'!$C$2:$C$2700,CA$5)</f>
        <v>0</v>
      </c>
      <c r="CB260" s="13">
        <f>SUMIFS('Compra Ventas'!$E$2:$E$2700,'Compra Ventas'!$A$2:$A$2700,CB$4,'Compra Ventas'!$B$2:$B$2700,$B260,'Compra Ventas'!$C$2:$C$2700,CB$5)</f>
        <v>0</v>
      </c>
      <c r="CC260" s="13">
        <f>SUMIFS('Compra Ventas'!$E$2:$E$2700,'Compra Ventas'!$A$2:$A$2700,CC$4,'Compra Ventas'!$B$2:$B$2700,$B260,'Compra Ventas'!$C$2:$C$2700,CC$5)</f>
        <v>0</v>
      </c>
      <c r="CD260" s="13">
        <f>SUMIFS('Compra Ventas'!$E$2:$E$2700,'Compra Ventas'!$A$2:$A$2700,CD$4,'Compra Ventas'!$B$2:$B$2700,$B260,'Compra Ventas'!$C$2:$C$2700,CD$5)</f>
        <v>0</v>
      </c>
      <c r="CE260" s="13">
        <f>SUMIFS('Compra Ventas'!$E$2:$E$2700,'Compra Ventas'!$A$2:$A$2700,CE$4,'Compra Ventas'!$B$2:$B$2700,$B260,'Compra Ventas'!$C$2:$C$2700,CE$5)</f>
        <v>0</v>
      </c>
      <c r="CF260" s="13">
        <f>SUMIFS('Compra Ventas'!$E$2:$E$2700,'Compra Ventas'!$A$2:$A$2700,CF$4,'Compra Ventas'!$B$2:$B$2700,$B260,'Compra Ventas'!$C$2:$C$2700,CF$5)</f>
        <v>0</v>
      </c>
      <c r="CG260" s="13">
        <f>SUMIFS('Compra Ventas'!$E$2:$E$2700,'Compra Ventas'!$A$2:$A$2700,CG$4,'Compra Ventas'!$B$2:$B$2700,$B260,'Compra Ventas'!$C$2:$C$2700,CG$5)</f>
        <v>0</v>
      </c>
      <c r="CH260" s="13">
        <f>SUMIFS('Compra Ventas'!$E$2:$E$2700,'Compra Ventas'!$A$2:$A$2700,CH$4,'Compra Ventas'!$B$2:$B$2700,$B260,'Compra Ventas'!$C$2:$C$2700,CH$5)</f>
        <v>0</v>
      </c>
      <c r="CI260" s="13">
        <f>SUMIFS('Compra Ventas'!$E$2:$E$2700,'Compra Ventas'!$A$2:$A$2700,CI$4,'Compra Ventas'!$B$2:$B$2700,$B260,'Compra Ventas'!$C$2:$C$2700,CI$5)</f>
        <v>0</v>
      </c>
      <c r="CJ260" s="14">
        <f>SUMIFS('Compra Ventas'!$E$2:$E$2700,'Compra Ventas'!$A$2:$A$2700,CJ$4,'Compra Ventas'!$B$2:$B$2700,$B260,'Compra Ventas'!$C$2:$C$2700,CJ$5)</f>
        <v>0</v>
      </c>
      <c r="CK260" s="12">
        <f>SUMIFS('Compra Ventas'!$E$2:$E$2700,'Compra Ventas'!$A$2:$A$2700,CK$4,'Compra Ventas'!$B$2:$B$2700,$B260,'Compra Ventas'!$C$2:$C$2700,CK$5)</f>
        <v>0</v>
      </c>
      <c r="CL260" s="13">
        <f>SUMIFS('Compra Ventas'!$E$2:$E$2700,'Compra Ventas'!$A$2:$A$2700,CL$4,'Compra Ventas'!$B$2:$B$2700,$B260,'Compra Ventas'!$C$2:$C$2700,CL$5)</f>
        <v>0</v>
      </c>
      <c r="CM260" s="13">
        <f>SUMIFS('Compra Ventas'!$E$2:$E$2700,'Compra Ventas'!$A$2:$A$2700,CM$4,'Compra Ventas'!$B$2:$B$2700,$B260,'Compra Ventas'!$C$2:$C$2700,CM$5)</f>
        <v>0</v>
      </c>
      <c r="CN260" s="13">
        <f>SUMIFS('Compra Ventas'!$E$2:$E$2700,'Compra Ventas'!$A$2:$A$2700,CN$4,'Compra Ventas'!$B$2:$B$2700,$B260,'Compra Ventas'!$C$2:$C$2700,CN$5)</f>
        <v>0</v>
      </c>
      <c r="CO260" s="13">
        <f>SUMIFS('Compra Ventas'!$E$2:$E$2700,'Compra Ventas'!$A$2:$A$2700,CO$4,'Compra Ventas'!$B$2:$B$2700,$B260,'Compra Ventas'!$C$2:$C$2700,CO$5)</f>
        <v>0</v>
      </c>
      <c r="CP260" s="13">
        <f>SUMIFS('Compra Ventas'!$E$2:$E$2700,'Compra Ventas'!$A$2:$A$2700,CP$4,'Compra Ventas'!$B$2:$B$2700,$B260,'Compra Ventas'!$C$2:$C$2700,CP$5)</f>
        <v>0</v>
      </c>
      <c r="CQ260" s="13">
        <f>SUMIFS('Compra Ventas'!$E$2:$E$2700,'Compra Ventas'!$A$2:$A$2700,CQ$4,'Compra Ventas'!$B$2:$B$2700,$B260,'Compra Ventas'!$C$2:$C$2700,CQ$5)</f>
        <v>0</v>
      </c>
      <c r="CR260" s="13">
        <f>SUMIFS('Compra Ventas'!$E$2:$E$2700,'Compra Ventas'!$A$2:$A$2700,CR$4,'Compra Ventas'!$B$2:$B$2700,$B260,'Compra Ventas'!$C$2:$C$2700,CR$5)</f>
        <v>0</v>
      </c>
      <c r="CS260" s="13">
        <f>SUMIFS('Compra Ventas'!$E$2:$E$2700,'Compra Ventas'!$A$2:$A$2700,CS$4,'Compra Ventas'!$B$2:$B$2700,$B260,'Compra Ventas'!$C$2:$C$2700,CS$5)</f>
        <v>0</v>
      </c>
      <c r="CT260" s="13">
        <f>SUMIFS('Compra Ventas'!$E$2:$E$2700,'Compra Ventas'!$A$2:$A$2700,CT$4,'Compra Ventas'!$B$2:$B$2700,$B260,'Compra Ventas'!$C$2:$C$2700,CT$5)</f>
        <v>0</v>
      </c>
      <c r="CU260" s="13">
        <f>SUMIFS('Compra Ventas'!$E$2:$E$2700,'Compra Ventas'!$A$2:$A$2700,CU$4,'Compra Ventas'!$B$2:$B$2700,$B260,'Compra Ventas'!$C$2:$C$2700,CU$5)</f>
        <v>0</v>
      </c>
      <c r="CV260" s="14">
        <f>SUMIFS('Compra Ventas'!$E$2:$E$2700,'Compra Ventas'!$A$2:$A$2700,CV$4,'Compra Ventas'!$B$2:$B$2700,$B260,'Compra Ventas'!$C$2:$C$2700,CV$5)</f>
        <v>0</v>
      </c>
      <c r="CW260" s="12">
        <f>SUMIFS('Compra Ventas'!$E$2:$E$2700,'Compra Ventas'!$A$2:$A$2700,CW$4,'Compra Ventas'!$B$2:$B$2700,$B260,'Compra Ventas'!$C$2:$C$2700,CW$5)</f>
        <v>0</v>
      </c>
      <c r="CX260" s="13">
        <f>SUMIFS('Compra Ventas'!$E$2:$E$2700,'Compra Ventas'!$A$2:$A$2700,CX$4,'Compra Ventas'!$B$2:$B$2700,$B260,'Compra Ventas'!$C$2:$C$2700,CX$5)</f>
        <v>0</v>
      </c>
      <c r="CY260" s="13">
        <f>SUMIFS('Compra Ventas'!$E$2:$E$2700,'Compra Ventas'!$A$2:$A$2700,CY$4,'Compra Ventas'!$B$2:$B$2700,$B260,'Compra Ventas'!$C$2:$C$2700,CY$5)</f>
        <v>0</v>
      </c>
      <c r="CZ260" s="13">
        <f>SUMIFS('Compra Ventas'!$E$2:$E$2700,'Compra Ventas'!$A$2:$A$2700,CZ$4,'Compra Ventas'!$B$2:$B$2700,$B260,'Compra Ventas'!$C$2:$C$2700,CZ$5)</f>
        <v>0</v>
      </c>
      <c r="DA260" s="13">
        <f>SUMIFS('Compra Ventas'!$E$2:$E$2700,'Compra Ventas'!$A$2:$A$2700,DA$4,'Compra Ventas'!$B$2:$B$2700,$B260,'Compra Ventas'!$C$2:$C$2700,DA$5)</f>
        <v>0</v>
      </c>
      <c r="DB260" s="13">
        <f>SUMIFS('Compra Ventas'!$E$2:$E$2700,'Compra Ventas'!$A$2:$A$2700,DB$4,'Compra Ventas'!$B$2:$B$2700,$B260,'Compra Ventas'!$C$2:$C$2700,DB$5)</f>
        <v>0</v>
      </c>
      <c r="DC260" s="13">
        <f>SUMIFS('Compra Ventas'!$E$2:$E$2700,'Compra Ventas'!$A$2:$A$2700,DC$4,'Compra Ventas'!$B$2:$B$2700,$B260,'Compra Ventas'!$C$2:$C$2700,DC$5)</f>
        <v>0</v>
      </c>
      <c r="DD260" s="13">
        <f>SUMIFS('Compra Ventas'!$E$2:$E$2700,'Compra Ventas'!$A$2:$A$2700,DD$4,'Compra Ventas'!$B$2:$B$2700,$B260,'Compra Ventas'!$C$2:$C$2700,DD$5)</f>
        <v>0</v>
      </c>
      <c r="DE260" s="13">
        <f>SUMIFS('Compra Ventas'!$E$2:$E$2700,'Compra Ventas'!$A$2:$A$2700,DE$4,'Compra Ventas'!$B$2:$B$2700,$B260,'Compra Ventas'!$C$2:$C$2700,DE$5)</f>
        <v>0</v>
      </c>
      <c r="DF260" s="13">
        <f>SUMIFS('Compra Ventas'!$E$2:$E$2700,'Compra Ventas'!$A$2:$A$2700,DF$4,'Compra Ventas'!$B$2:$B$2700,$B260,'Compra Ventas'!$C$2:$C$2700,DF$5)</f>
        <v>0</v>
      </c>
      <c r="DG260" s="13">
        <f>SUMIFS('Compra Ventas'!$E$2:$E$2700,'Compra Ventas'!$A$2:$A$2700,DG$4,'Compra Ventas'!$B$2:$B$2700,$B260,'Compra Ventas'!$C$2:$C$2700,DG$5)</f>
        <v>0</v>
      </c>
      <c r="DH260" s="14">
        <f>SUMIFS('Compra Ventas'!$E$2:$E$2700,'Compra Ventas'!$A$2:$A$2700,DH$4,'Compra Ventas'!$B$2:$B$2700,$B260,'Compra Ventas'!$C$2:$C$2700,DH$5)</f>
        <v>0</v>
      </c>
      <c r="DI260" s="84"/>
      <c r="DJ260" s="98">
        <f>SUMIFS('Ajuste Ciclado'!D$5:D$47,'Ajuste Ciclado'!$C$5:$C$47,Balance!DJ$4,'Ajuste Ciclado'!$B$5:$B$47,Balance!$B260)</f>
        <v>0</v>
      </c>
      <c r="DK260" s="99">
        <f>SUMIFS('Ajuste Ciclado'!E$5:E$47,'Ajuste Ciclado'!$C$5:$C$47,Balance!DK$4,'Ajuste Ciclado'!$B$5:$B$47,Balance!$B260)</f>
        <v>0</v>
      </c>
      <c r="DL260" s="99">
        <f>SUMIFS('Ajuste Ciclado'!F$5:F$47,'Ajuste Ciclado'!$C$5:$C$47,Balance!DL$4,'Ajuste Ciclado'!$B$5:$B$47,Balance!$B260)</f>
        <v>0</v>
      </c>
      <c r="DM260" s="99">
        <f>SUMIFS('Ajuste Ciclado'!G$5:G$47,'Ajuste Ciclado'!$C$5:$C$47,Balance!DM$4,'Ajuste Ciclado'!$B$5:$B$47,Balance!$B260)</f>
        <v>0</v>
      </c>
      <c r="DN260" s="99">
        <f>SUMIFS('Ajuste Ciclado'!H$5:H$47,'Ajuste Ciclado'!$C$5:$C$47,Balance!DN$4,'Ajuste Ciclado'!$B$5:$B$47,Balance!$B260)</f>
        <v>0</v>
      </c>
      <c r="DO260" s="99">
        <f>SUMIFS('Ajuste Ciclado'!I$5:I$47,'Ajuste Ciclado'!$C$5:$C$47,Balance!DO$4,'Ajuste Ciclado'!$B$5:$B$47,Balance!$B260)</f>
        <v>0</v>
      </c>
      <c r="DP260" s="99">
        <f>SUMIFS('Ajuste Ciclado'!J$5:J$47,'Ajuste Ciclado'!$C$5:$C$47,Balance!DP$4,'Ajuste Ciclado'!$B$5:$B$47,Balance!$B260)</f>
        <v>0</v>
      </c>
      <c r="DQ260" s="99">
        <f>SUMIFS('Ajuste Ciclado'!K$5:K$47,'Ajuste Ciclado'!$C$5:$C$47,Balance!DQ$4,'Ajuste Ciclado'!$B$5:$B$47,Balance!$B260)</f>
        <v>0</v>
      </c>
      <c r="DR260" s="99">
        <f>SUMIFS('Ajuste Ciclado'!L$5:L$47,'Ajuste Ciclado'!$C$5:$C$47,Balance!DR$4,'Ajuste Ciclado'!$B$5:$B$47,Balance!$B260)</f>
        <v>0</v>
      </c>
      <c r="DS260" s="99">
        <f>SUMIFS('Ajuste Ciclado'!M$5:M$47,'Ajuste Ciclado'!$C$5:$C$47,Balance!DS$4,'Ajuste Ciclado'!$B$5:$B$47,Balance!$B260)</f>
        <v>0</v>
      </c>
      <c r="DT260" s="99">
        <f>SUMIFS('Ajuste Ciclado'!N$5:N$47,'Ajuste Ciclado'!$C$5:$C$47,Balance!DT$4,'Ajuste Ciclado'!$B$5:$B$47,Balance!$B260)</f>
        <v>0</v>
      </c>
      <c r="DU260" s="100">
        <f>SUMIFS('Ajuste Ciclado'!O$5:O$47,'Ajuste Ciclado'!$C$5:$C$47,Balance!DU$4,'Ajuste Ciclado'!$B$5:$B$47,Balance!$B260)</f>
        <v>0</v>
      </c>
      <c r="DV260" s="98">
        <f>SUMIFS('Ajuste Ciclado'!D$5:D$47,'Ajuste Ciclado'!$C$5:$C$47,Balance!DV$4,'Ajuste Ciclado'!$B$5:$B$47,Balance!$B260)</f>
        <v>0</v>
      </c>
      <c r="DW260" s="99">
        <f>SUMIFS('Ajuste Ciclado'!E$5:E$47,'Ajuste Ciclado'!$C$5:$C$47,Balance!DW$4,'Ajuste Ciclado'!$B$5:$B$47,Balance!$B260)</f>
        <v>0</v>
      </c>
      <c r="DX260" s="99">
        <f>SUMIFS('Ajuste Ciclado'!F$5:F$47,'Ajuste Ciclado'!$C$5:$C$47,Balance!DX$4,'Ajuste Ciclado'!$B$5:$B$47,Balance!$B260)</f>
        <v>0</v>
      </c>
      <c r="DY260" s="99">
        <f>SUMIFS('Ajuste Ciclado'!G$5:G$47,'Ajuste Ciclado'!$C$5:$C$47,Balance!DY$4,'Ajuste Ciclado'!$B$5:$B$47,Balance!$B260)</f>
        <v>0</v>
      </c>
      <c r="DZ260" s="99">
        <f>SUMIFS('Ajuste Ciclado'!H$5:H$47,'Ajuste Ciclado'!$C$5:$C$47,Balance!DZ$4,'Ajuste Ciclado'!$B$5:$B$47,Balance!$B260)</f>
        <v>0</v>
      </c>
      <c r="EA260" s="99">
        <f>SUMIFS('Ajuste Ciclado'!I$5:I$47,'Ajuste Ciclado'!$C$5:$C$47,Balance!EA$4,'Ajuste Ciclado'!$B$5:$B$47,Balance!$B260)</f>
        <v>0</v>
      </c>
      <c r="EB260" s="99">
        <f>SUMIFS('Ajuste Ciclado'!J$5:J$47,'Ajuste Ciclado'!$C$5:$C$47,Balance!EB$4,'Ajuste Ciclado'!$B$5:$B$47,Balance!$B260)</f>
        <v>0</v>
      </c>
      <c r="EC260" s="99">
        <f>SUMIFS('Ajuste Ciclado'!K$5:K$47,'Ajuste Ciclado'!$C$5:$C$47,Balance!EC$4,'Ajuste Ciclado'!$B$5:$B$47,Balance!$B260)</f>
        <v>0</v>
      </c>
      <c r="ED260" s="99">
        <f>SUMIFS('Ajuste Ciclado'!L$5:L$47,'Ajuste Ciclado'!$C$5:$C$47,Balance!ED$4,'Ajuste Ciclado'!$B$5:$B$47,Balance!$B260)</f>
        <v>0</v>
      </c>
      <c r="EE260" s="99">
        <f>SUMIFS('Ajuste Ciclado'!M$5:M$47,'Ajuste Ciclado'!$C$5:$C$47,Balance!EE$4,'Ajuste Ciclado'!$B$5:$B$47,Balance!$B260)</f>
        <v>0</v>
      </c>
      <c r="EF260" s="99">
        <f>SUMIFS('Ajuste Ciclado'!N$5:N$47,'Ajuste Ciclado'!$C$5:$C$47,Balance!EF$4,'Ajuste Ciclado'!$B$5:$B$47,Balance!$B260)</f>
        <v>0</v>
      </c>
      <c r="EG260" s="100">
        <f>SUMIFS('Ajuste Ciclado'!O$5:O$47,'Ajuste Ciclado'!$C$5:$C$47,Balance!EG$4,'Ajuste Ciclado'!$B$5:$B$47,Balance!$B260)</f>
        <v>0</v>
      </c>
      <c r="EH260" s="98">
        <f>SUMIFS('Ajuste Ciclado'!D$5:D$47,'Ajuste Ciclado'!$C$5:$C$47,Balance!EH$4,'Ajuste Ciclado'!$B$5:$B$47,Balance!$B260)</f>
        <v>0</v>
      </c>
      <c r="EI260" s="99">
        <f>SUMIFS('Ajuste Ciclado'!E$5:E$47,'Ajuste Ciclado'!$C$5:$C$47,Balance!EI$4,'Ajuste Ciclado'!$B$5:$B$47,Balance!$B260)</f>
        <v>0</v>
      </c>
      <c r="EJ260" s="99">
        <f>SUMIFS('Ajuste Ciclado'!F$5:F$47,'Ajuste Ciclado'!$C$5:$C$47,Balance!EJ$4,'Ajuste Ciclado'!$B$5:$B$47,Balance!$B260)</f>
        <v>0</v>
      </c>
      <c r="EK260" s="99">
        <f>SUMIFS('Ajuste Ciclado'!G$5:G$47,'Ajuste Ciclado'!$C$5:$C$47,Balance!EK$4,'Ajuste Ciclado'!$B$5:$B$47,Balance!$B260)</f>
        <v>0</v>
      </c>
      <c r="EL260" s="99">
        <f>SUMIFS('Ajuste Ciclado'!H$5:H$47,'Ajuste Ciclado'!$C$5:$C$47,Balance!EL$4,'Ajuste Ciclado'!$B$5:$B$47,Balance!$B260)</f>
        <v>0</v>
      </c>
      <c r="EM260" s="99">
        <f>SUMIFS('Ajuste Ciclado'!I$5:I$47,'Ajuste Ciclado'!$C$5:$C$47,Balance!EM$4,'Ajuste Ciclado'!$B$5:$B$47,Balance!$B260)</f>
        <v>0</v>
      </c>
      <c r="EN260" s="99">
        <f>SUMIFS('Ajuste Ciclado'!J$5:J$47,'Ajuste Ciclado'!$C$5:$C$47,Balance!EN$4,'Ajuste Ciclado'!$B$5:$B$47,Balance!$B260)</f>
        <v>0</v>
      </c>
      <c r="EO260" s="99">
        <f>SUMIFS('Ajuste Ciclado'!K$5:K$47,'Ajuste Ciclado'!$C$5:$C$47,Balance!EO$4,'Ajuste Ciclado'!$B$5:$B$47,Balance!$B260)</f>
        <v>0</v>
      </c>
      <c r="EP260" s="99">
        <f>SUMIFS('Ajuste Ciclado'!L$5:L$47,'Ajuste Ciclado'!$C$5:$C$47,Balance!EP$4,'Ajuste Ciclado'!$B$5:$B$47,Balance!$B260)</f>
        <v>0</v>
      </c>
      <c r="EQ260" s="99">
        <f>SUMIFS('Ajuste Ciclado'!M$5:M$47,'Ajuste Ciclado'!$C$5:$C$47,Balance!EQ$4,'Ajuste Ciclado'!$B$5:$B$47,Balance!$B260)</f>
        <v>0</v>
      </c>
      <c r="ER260" s="99">
        <f>SUMIFS('Ajuste Ciclado'!N$5:N$47,'Ajuste Ciclado'!$C$5:$C$47,Balance!ER$4,'Ajuste Ciclado'!$B$5:$B$47,Balance!$B260)</f>
        <v>0</v>
      </c>
      <c r="ES260" s="100">
        <f>SUMIFS('Ajuste Ciclado'!O$5:O$47,'Ajuste Ciclado'!$C$5:$C$47,Balance!ES$4,'Ajuste Ciclado'!$B$5:$B$47,Balance!$B260)</f>
        <v>0</v>
      </c>
      <c r="ET260" s="84"/>
      <c r="EU260" s="12">
        <f t="shared" si="328"/>
        <v>136331.37058440669</v>
      </c>
      <c r="EV260" s="13">
        <f t="shared" si="293"/>
        <v>105082.81738943441</v>
      </c>
      <c r="EW260" s="13">
        <f t="shared" si="294"/>
        <v>100771.2342347145</v>
      </c>
      <c r="EX260" s="13">
        <f t="shared" si="295"/>
        <v>61287.037195142388</v>
      </c>
      <c r="EY260" s="13">
        <f t="shared" si="296"/>
        <v>34270.932752861358</v>
      </c>
      <c r="EZ260" s="13">
        <f t="shared" si="297"/>
        <v>20617.40768434768</v>
      </c>
      <c r="FA260" s="13">
        <f t="shared" si="298"/>
        <v>27324.504556836651</v>
      </c>
      <c r="FB260" s="13">
        <f t="shared" si="299"/>
        <v>43290.762656083403</v>
      </c>
      <c r="FC260" s="13">
        <f t="shared" si="300"/>
        <v>51103.750798384899</v>
      </c>
      <c r="FD260" s="13">
        <f t="shared" si="301"/>
        <v>13781.019236222541</v>
      </c>
      <c r="FE260" s="13">
        <f t="shared" si="302"/>
        <v>5241.8995415471081</v>
      </c>
      <c r="FF260" s="14">
        <f t="shared" si="303"/>
        <v>9038.5279119890238</v>
      </c>
      <c r="FG260" s="12">
        <f t="shared" si="304"/>
        <v>136627.28552241961</v>
      </c>
      <c r="FH260" s="13">
        <f t="shared" si="305"/>
        <v>105968.3258452209</v>
      </c>
      <c r="FI260" s="13">
        <f t="shared" si="306"/>
        <v>101589.7661841534</v>
      </c>
      <c r="FJ260" s="13">
        <f t="shared" si="307"/>
        <v>65066.747013282184</v>
      </c>
      <c r="FK260" s="13">
        <f t="shared" si="308"/>
        <v>33395.605450994983</v>
      </c>
      <c r="FL260" s="13">
        <f t="shared" si="309"/>
        <v>21105.378198782571</v>
      </c>
      <c r="FM260" s="13">
        <f t="shared" si="310"/>
        <v>29627.42259655286</v>
      </c>
      <c r="FN260" s="13">
        <f t="shared" si="311"/>
        <v>43810.284285478148</v>
      </c>
      <c r="FO260" s="13">
        <f t="shared" si="312"/>
        <v>52549.709062803937</v>
      </c>
      <c r="FP260" s="13">
        <f t="shared" si="313"/>
        <v>21729.680574639471</v>
      </c>
      <c r="FQ260" s="13">
        <f t="shared" si="314"/>
        <v>29733.72992746497</v>
      </c>
      <c r="FR260" s="14">
        <f t="shared" si="315"/>
        <v>40230.253566265987</v>
      </c>
      <c r="FS260" s="12">
        <f t="shared" si="316"/>
        <v>136676.7310343092</v>
      </c>
      <c r="FT260" s="13">
        <f t="shared" si="317"/>
        <v>106071.5200018427</v>
      </c>
      <c r="FU260" s="13">
        <f t="shared" si="318"/>
        <v>101353.8856444624</v>
      </c>
      <c r="FV260" s="13">
        <f t="shared" si="319"/>
        <v>64424.344018843818</v>
      </c>
      <c r="FW260" s="13">
        <f t="shared" si="320"/>
        <v>35027.466174552908</v>
      </c>
      <c r="FX260" s="13">
        <f t="shared" si="321"/>
        <v>23104.430451883039</v>
      </c>
      <c r="FY260" s="13">
        <f t="shared" si="322"/>
        <v>32842.270515379198</v>
      </c>
      <c r="FZ260" s="13">
        <f t="shared" si="323"/>
        <v>48730.291530480361</v>
      </c>
      <c r="GA260" s="13">
        <f t="shared" si="324"/>
        <v>57886.706136603563</v>
      </c>
      <c r="GB260" s="13">
        <f t="shared" si="325"/>
        <v>48641.975100640047</v>
      </c>
      <c r="GC260" s="13">
        <f t="shared" si="326"/>
        <v>62236.403032024828</v>
      </c>
      <c r="GD260" s="14">
        <f t="shared" si="327"/>
        <v>66212.988251931718</v>
      </c>
      <c r="GE260" s="84"/>
      <c r="GF260" s="12">
        <f t="shared" si="329"/>
        <v>608141.26454197057</v>
      </c>
      <c r="GG260" s="13">
        <f t="shared" si="329"/>
        <v>681434.18822805898</v>
      </c>
      <c r="GH260" s="14">
        <f t="shared" si="329"/>
        <v>783209.011892954</v>
      </c>
      <c r="GI260" s="6">
        <f t="shared" si="330"/>
        <v>1</v>
      </c>
      <c r="GJ260" s="12">
        <f t="shared" si="331"/>
        <v>0</v>
      </c>
      <c r="GK260" s="13">
        <f t="shared" si="332"/>
        <v>0</v>
      </c>
      <c r="GL260" s="14">
        <f t="shared" si="333"/>
        <v>0</v>
      </c>
      <c r="GM260" s="84"/>
      <c r="GN260" s="66">
        <f t="shared" si="334"/>
        <v>0</v>
      </c>
      <c r="GO260" s="84"/>
      <c r="GP260" s="63" t="str" cm="1">
        <f t="array" ref="GP260">INDEX($GF$4:$GH$4,1,GI260)</f>
        <v>Sample 1</v>
      </c>
      <c r="GQ260" s="12">
        <f t="shared" si="336"/>
        <v>5241.8995415471081</v>
      </c>
      <c r="GR260" s="13">
        <f t="shared" si="336"/>
        <v>9038.5279119890238</v>
      </c>
      <c r="GS260" s="14">
        <f t="shared" si="336"/>
        <v>13781.019236222541</v>
      </c>
      <c r="GT260" s="12">
        <f t="shared" si="337"/>
        <v>21105.378198782571</v>
      </c>
      <c r="GU260" s="13">
        <f t="shared" si="337"/>
        <v>21729.680574639471</v>
      </c>
      <c r="GV260" s="14">
        <f t="shared" si="337"/>
        <v>29627.42259655286</v>
      </c>
      <c r="GW260" s="12">
        <f t="shared" si="338"/>
        <v>23104.430451883039</v>
      </c>
      <c r="GX260" s="13">
        <f t="shared" si="338"/>
        <v>32842.270515379198</v>
      </c>
      <c r="GY260" s="14">
        <f t="shared" si="338"/>
        <v>35027.466174552908</v>
      </c>
      <c r="GZ260" s="84" t="str">
        <f t="shared" si="339"/>
        <v>Sample 1</v>
      </c>
      <c r="HA260" s="12">
        <f t="shared" si="335"/>
        <v>0</v>
      </c>
      <c r="HB260" s="13">
        <f t="shared" si="335"/>
        <v>0</v>
      </c>
      <c r="HC260" s="14">
        <f t="shared" si="335"/>
        <v>0</v>
      </c>
      <c r="HD260" s="6">
        <f t="shared" si="340"/>
        <v>0</v>
      </c>
      <c r="HE260" s="84" t="str">
        <f t="shared" si="341"/>
        <v>Ok</v>
      </c>
    </row>
    <row r="261" spans="2:213" hidden="1" x14ac:dyDescent="0.3">
      <c r="B261" s="84" t="s">
        <v>228</v>
      </c>
      <c r="C261" s="12">
        <f>SUMIFS(Inyecciones!$E$2:$E$14185,Inyecciones!$A$2:$A$14185,Balance!C$4,Inyecciones!$B$2:$B$14185,Balance!$B261,Inyecciones!$C$2:$C$14185,Balance!C$5)</f>
        <v>2867.4045180293219</v>
      </c>
      <c r="D261" s="13">
        <f>SUMIFS(Inyecciones!$E$2:$E$14185,Inyecciones!$A$2:$A$14185,Balance!D$4,Inyecciones!$B$2:$B$14185,Balance!$B261,Inyecciones!$C$2:$C$14185,Balance!D$5)</f>
        <v>2989.9603231061542</v>
      </c>
      <c r="E261" s="13">
        <f>SUMIFS(Inyecciones!$E$2:$E$14185,Inyecciones!$A$2:$A$14185,Balance!E$4,Inyecciones!$B$2:$B$14185,Balance!$B261,Inyecciones!$C$2:$C$14185,Balance!E$5)</f>
        <v>2982.9241975867722</v>
      </c>
      <c r="F261" s="13">
        <f>SUMIFS(Inyecciones!$E$2:$E$14185,Inyecciones!$A$2:$A$14185,Balance!F$4,Inyecciones!$B$2:$B$14185,Balance!$B261,Inyecciones!$C$2:$C$14185,Balance!F$5)</f>
        <v>1521.1407249150441</v>
      </c>
      <c r="G261" s="13">
        <f>SUMIFS(Inyecciones!$E$2:$E$14185,Inyecciones!$A$2:$A$14185,Balance!G$4,Inyecciones!$B$2:$B$14185,Balance!$B261,Inyecciones!$C$2:$C$14185,Balance!G$5)</f>
        <v>2513.3331301555058</v>
      </c>
      <c r="H261" s="13">
        <f>SUMIFS(Inyecciones!$E$2:$E$14185,Inyecciones!$A$2:$A$14185,Balance!H$4,Inyecciones!$B$2:$B$14185,Balance!$B261,Inyecciones!$C$2:$C$14185,Balance!H$5)</f>
        <v>1609.8205620904109</v>
      </c>
      <c r="I261" s="13">
        <f>SUMIFS(Inyecciones!$E$2:$E$14185,Inyecciones!$A$2:$A$14185,Balance!I$4,Inyecciones!$B$2:$B$14185,Balance!$B261,Inyecciones!$C$2:$C$14185,Balance!I$5)</f>
        <v>2324.0969958317041</v>
      </c>
      <c r="J261" s="13">
        <f>SUMIFS(Inyecciones!$E$2:$E$14185,Inyecciones!$A$2:$A$14185,Balance!J$4,Inyecciones!$B$2:$B$14185,Balance!$B261,Inyecciones!$C$2:$C$14185,Balance!J$5)</f>
        <v>3138.1497605533482</v>
      </c>
      <c r="K261" s="13">
        <f>SUMIFS(Inyecciones!$E$2:$E$14185,Inyecciones!$A$2:$A$14185,Balance!K$4,Inyecciones!$B$2:$B$14185,Balance!$B261,Inyecciones!$C$2:$C$14185,Balance!K$5)</f>
        <v>3528.660427979496</v>
      </c>
      <c r="L261" s="13">
        <f>SUMIFS(Inyecciones!$E$2:$E$14185,Inyecciones!$A$2:$A$14185,Balance!L$4,Inyecciones!$B$2:$B$14185,Balance!$B261,Inyecciones!$C$2:$C$14185,Balance!L$5)</f>
        <v>885.02462730644118</v>
      </c>
      <c r="M261" s="13">
        <f>SUMIFS(Inyecciones!$E$2:$E$14185,Inyecciones!$A$2:$A$14185,Balance!M$4,Inyecciones!$B$2:$B$14185,Balance!$B261,Inyecciones!$C$2:$C$14185,Balance!M$5)</f>
        <v>209.16014001222709</v>
      </c>
      <c r="N261" s="14">
        <f>SUMIFS(Inyecciones!$E$2:$E$14185,Inyecciones!$A$2:$A$14185,Balance!N$4,Inyecciones!$B$2:$B$14185,Balance!$B261,Inyecciones!$C$2:$C$14185,Balance!N$5)</f>
        <v>435.17171134057583</v>
      </c>
      <c r="O261" s="12">
        <f>SUMIFS(Inyecciones!$E$2:$E$14185,Inyecciones!$A$2:$A$14185,Balance!O$4,Inyecciones!$B$2:$B$14185,Balance!$B261,Inyecciones!$C$2:$C$14185,Balance!O$5)</f>
        <v>2873.1258623481649</v>
      </c>
      <c r="P261" s="13">
        <f>SUMIFS(Inyecciones!$E$2:$E$14185,Inyecciones!$A$2:$A$14185,Balance!P$4,Inyecciones!$B$2:$B$14185,Balance!$B261,Inyecciones!$C$2:$C$14185,Balance!P$5)</f>
        <v>3008.4476645327391</v>
      </c>
      <c r="Q261" s="13">
        <f>SUMIFS(Inyecciones!$E$2:$E$14185,Inyecciones!$A$2:$A$14185,Balance!Q$4,Inyecciones!$B$2:$B$14185,Balance!$B261,Inyecciones!$C$2:$C$14185,Balance!Q$5)</f>
        <v>3012.3436755994612</v>
      </c>
      <c r="R261" s="13">
        <f>SUMIFS(Inyecciones!$E$2:$E$14185,Inyecciones!$A$2:$A$14185,Balance!R$4,Inyecciones!$B$2:$B$14185,Balance!$B261,Inyecciones!$C$2:$C$14185,Balance!R$5)</f>
        <v>1612.718936467561</v>
      </c>
      <c r="S261" s="13">
        <f>SUMIFS(Inyecciones!$E$2:$E$14185,Inyecciones!$A$2:$A$14185,Balance!S$4,Inyecciones!$B$2:$B$14185,Balance!$B261,Inyecciones!$C$2:$C$14185,Balance!S$5)</f>
        <v>2468.402198430555</v>
      </c>
      <c r="T261" s="13">
        <f>SUMIFS(Inyecciones!$E$2:$E$14185,Inyecciones!$A$2:$A$14185,Balance!T$4,Inyecciones!$B$2:$B$14185,Balance!$B261,Inyecciones!$C$2:$C$14185,Balance!T$5)</f>
        <v>1624.482296525179</v>
      </c>
      <c r="U261" s="13">
        <f>SUMIFS(Inyecciones!$E$2:$E$14185,Inyecciones!$A$2:$A$14185,Balance!U$4,Inyecciones!$B$2:$B$14185,Balance!$B261,Inyecciones!$C$2:$C$14185,Balance!U$5)</f>
        <v>2444.7715573320102</v>
      </c>
      <c r="V261" s="13">
        <f>SUMIFS(Inyecciones!$E$2:$E$14185,Inyecciones!$A$2:$A$14185,Balance!V$4,Inyecciones!$B$2:$B$14185,Balance!$B261,Inyecciones!$C$2:$C$14185,Balance!V$5)</f>
        <v>3158.0216548783078</v>
      </c>
      <c r="W261" s="13">
        <f>SUMIFS(Inyecciones!$E$2:$E$14185,Inyecciones!$A$2:$A$14185,Balance!W$4,Inyecciones!$B$2:$B$14185,Balance!$B261,Inyecciones!$C$2:$C$14185,Balance!W$5)</f>
        <v>3595.753226188353</v>
      </c>
      <c r="X261" s="13">
        <f>SUMIFS(Inyecciones!$E$2:$E$14185,Inyecciones!$A$2:$A$14185,Balance!X$4,Inyecciones!$B$2:$B$14185,Balance!$B261,Inyecciones!$C$2:$C$14185,Balance!X$5)</f>
        <v>1361.2530103699969</v>
      </c>
      <c r="Y261" s="13">
        <f>SUMIFS(Inyecciones!$E$2:$E$14185,Inyecciones!$A$2:$A$14185,Balance!Y$4,Inyecciones!$B$2:$B$14185,Balance!$B261,Inyecciones!$C$2:$C$14185,Balance!Y$5)</f>
        <v>1700.582889899988</v>
      </c>
      <c r="Z261" s="14">
        <f>SUMIFS(Inyecciones!$E$2:$E$14185,Inyecciones!$A$2:$A$14185,Balance!Z$4,Inyecciones!$B$2:$B$14185,Balance!$B261,Inyecciones!$C$2:$C$14185,Balance!Z$5)</f>
        <v>2314.5316140754012</v>
      </c>
      <c r="AA261" s="12">
        <f>SUMIFS(Inyecciones!$E$2:$E$14185,Inyecciones!$A$2:$A$14185,Balance!AA$4,Inyecciones!$B$2:$B$14185,Balance!$B261,Inyecciones!$C$2:$C$14185,Balance!AA$5)</f>
        <v>2874.1565999150621</v>
      </c>
      <c r="AB261" s="13">
        <f>SUMIFS(Inyecciones!$E$2:$E$14185,Inyecciones!$A$2:$A$14185,Balance!AB$4,Inyecciones!$B$2:$B$14185,Balance!$B261,Inyecciones!$C$2:$C$14185,Balance!AB$5)</f>
        <v>3008.7653617350988</v>
      </c>
      <c r="AC261" s="13">
        <f>SUMIFS(Inyecciones!$E$2:$E$14185,Inyecciones!$A$2:$A$14185,Balance!AC$4,Inyecciones!$B$2:$B$14185,Balance!$B261,Inyecciones!$C$2:$C$14185,Balance!AC$5)</f>
        <v>3001.2495095936561</v>
      </c>
      <c r="AD261" s="13">
        <f>SUMIFS(Inyecciones!$E$2:$E$14185,Inyecciones!$A$2:$A$14185,Balance!AD$4,Inyecciones!$B$2:$B$14185,Balance!$B261,Inyecciones!$C$2:$C$14185,Balance!AD$5)</f>
        <v>1600.7397271972111</v>
      </c>
      <c r="AE261" s="13">
        <f>SUMIFS(Inyecciones!$E$2:$E$14185,Inyecciones!$A$2:$A$14185,Balance!AE$4,Inyecciones!$B$2:$B$14185,Balance!$B261,Inyecciones!$C$2:$C$14185,Balance!AE$5)</f>
        <v>2554.4439386255799</v>
      </c>
      <c r="AF261" s="13">
        <f>SUMIFS(Inyecciones!$E$2:$E$14185,Inyecciones!$A$2:$A$14185,Balance!AF$4,Inyecciones!$B$2:$B$14185,Balance!$B261,Inyecciones!$C$2:$C$14185,Balance!AF$5)</f>
        <v>1731.690389807334</v>
      </c>
      <c r="AG261" s="13">
        <f>SUMIFS(Inyecciones!$E$2:$E$14185,Inyecciones!$A$2:$A$14185,Balance!AG$4,Inyecciones!$B$2:$B$14185,Balance!$B261,Inyecciones!$C$2:$C$14185,Balance!AG$5)</f>
        <v>2646.1321855954211</v>
      </c>
      <c r="AH261" s="13">
        <f>SUMIFS(Inyecciones!$E$2:$E$14185,Inyecciones!$A$2:$A$14185,Balance!AH$4,Inyecciones!$B$2:$B$14185,Balance!$B261,Inyecciones!$C$2:$C$14185,Balance!AH$5)</f>
        <v>3490.3558012875551</v>
      </c>
      <c r="AI261" s="13">
        <f>SUMIFS(Inyecciones!$E$2:$E$14185,Inyecciones!$A$2:$A$14185,Balance!AI$4,Inyecciones!$B$2:$B$14185,Balance!$B261,Inyecciones!$C$2:$C$14185,Balance!AI$5)</f>
        <v>3893.2914377042798</v>
      </c>
      <c r="AJ261" s="13">
        <f>SUMIFS(Inyecciones!$E$2:$E$14185,Inyecciones!$A$2:$A$14185,Balance!AJ$4,Inyecciones!$B$2:$B$14185,Balance!$B261,Inyecciones!$C$2:$C$14185,Balance!AJ$5)</f>
        <v>3106.4944444105381</v>
      </c>
      <c r="AK261" s="13">
        <f>SUMIFS(Inyecciones!$E$2:$E$14185,Inyecciones!$A$2:$A$14185,Balance!AK$4,Inyecciones!$B$2:$B$14185,Balance!$B261,Inyecciones!$C$2:$C$14185,Balance!AK$5)</f>
        <v>3509.7788082811471</v>
      </c>
      <c r="AL261" s="14">
        <f>SUMIFS(Inyecciones!$E$2:$E$14185,Inyecciones!$A$2:$A$14185,Balance!AL$4,Inyecciones!$B$2:$B$14185,Balance!$B261,Inyecciones!$C$2:$C$14185,Balance!AL$5)</f>
        <v>3801.2837105300609</v>
      </c>
      <c r="AM261" s="13"/>
      <c r="AN261" s="12">
        <f>SUMIFS('Retiro Mensual'!$E$2:$E$2629,'Retiro Mensual'!$A$2:$A$2629,AN$4,'Retiro Mensual'!$B$2:$B$2629,$B261,'Retiro Mensual'!$C$2:$C$2629,AN$5)</f>
        <v>0</v>
      </c>
      <c r="AO261" s="13">
        <f>SUMIFS('Retiro Mensual'!$E$2:$E$2629,'Retiro Mensual'!$A$2:$A$2629,AO$4,'Retiro Mensual'!$B$2:$B$2629,$B261,'Retiro Mensual'!$C$2:$C$2629,AO$5)</f>
        <v>0</v>
      </c>
      <c r="AP261" s="13">
        <f>SUMIFS('Retiro Mensual'!$E$2:$E$2629,'Retiro Mensual'!$A$2:$A$2629,AP$4,'Retiro Mensual'!$B$2:$B$2629,$B261,'Retiro Mensual'!$C$2:$C$2629,AP$5)</f>
        <v>0</v>
      </c>
      <c r="AQ261" s="13">
        <f>SUMIFS('Retiro Mensual'!$E$2:$E$2629,'Retiro Mensual'!$A$2:$A$2629,AQ$4,'Retiro Mensual'!$B$2:$B$2629,$B261,'Retiro Mensual'!$C$2:$C$2629,AQ$5)</f>
        <v>0</v>
      </c>
      <c r="AR261" s="13">
        <f>SUMIFS('Retiro Mensual'!$E$2:$E$2629,'Retiro Mensual'!$A$2:$A$2629,AR$4,'Retiro Mensual'!$B$2:$B$2629,$B261,'Retiro Mensual'!$C$2:$C$2629,AR$5)</f>
        <v>0</v>
      </c>
      <c r="AS261" s="13">
        <f>SUMIFS('Retiro Mensual'!$E$2:$E$2629,'Retiro Mensual'!$A$2:$A$2629,AS$4,'Retiro Mensual'!$B$2:$B$2629,$B261,'Retiro Mensual'!$C$2:$C$2629,AS$5)</f>
        <v>0</v>
      </c>
      <c r="AT261" s="13">
        <f>SUMIFS('Retiro Mensual'!$E$2:$E$2629,'Retiro Mensual'!$A$2:$A$2629,AT$4,'Retiro Mensual'!$B$2:$B$2629,$B261,'Retiro Mensual'!$C$2:$C$2629,AT$5)</f>
        <v>0</v>
      </c>
      <c r="AU261" s="13">
        <f>SUMIFS('Retiro Mensual'!$E$2:$E$2629,'Retiro Mensual'!$A$2:$A$2629,AU$4,'Retiro Mensual'!$B$2:$B$2629,$B261,'Retiro Mensual'!$C$2:$C$2629,AU$5)</f>
        <v>0</v>
      </c>
      <c r="AV261" s="13">
        <f>SUMIFS('Retiro Mensual'!$E$2:$E$2629,'Retiro Mensual'!$A$2:$A$2629,AV$4,'Retiro Mensual'!$B$2:$B$2629,$B261,'Retiro Mensual'!$C$2:$C$2629,AV$5)</f>
        <v>0</v>
      </c>
      <c r="AW261" s="13">
        <f>SUMIFS('Retiro Mensual'!$E$2:$E$2629,'Retiro Mensual'!$A$2:$A$2629,AW$4,'Retiro Mensual'!$B$2:$B$2629,$B261,'Retiro Mensual'!$C$2:$C$2629,AW$5)</f>
        <v>0</v>
      </c>
      <c r="AX261" s="13">
        <f>SUMIFS('Retiro Mensual'!$E$2:$E$2629,'Retiro Mensual'!$A$2:$A$2629,AX$4,'Retiro Mensual'!$B$2:$B$2629,$B261,'Retiro Mensual'!$C$2:$C$2629,AX$5)</f>
        <v>0</v>
      </c>
      <c r="AY261" s="14">
        <f>SUMIFS('Retiro Mensual'!$E$2:$E$2629,'Retiro Mensual'!$A$2:$A$2629,AY$4,'Retiro Mensual'!$B$2:$B$2629,$B261,'Retiro Mensual'!$C$2:$C$2629,AY$5)</f>
        <v>0</v>
      </c>
      <c r="AZ261" s="12">
        <f>SUMIFS('Retiro Mensual'!$E$2:$E$2629,'Retiro Mensual'!$A$2:$A$2629,AZ$4,'Retiro Mensual'!$B$2:$B$2629,$B261,'Retiro Mensual'!$C$2:$C$2629,AZ$5)</f>
        <v>0</v>
      </c>
      <c r="BA261" s="13">
        <f>SUMIFS('Retiro Mensual'!$E$2:$E$2629,'Retiro Mensual'!$A$2:$A$2629,BA$4,'Retiro Mensual'!$B$2:$B$2629,$B261,'Retiro Mensual'!$C$2:$C$2629,BA$5)</f>
        <v>0</v>
      </c>
      <c r="BB261" s="13">
        <f>SUMIFS('Retiro Mensual'!$E$2:$E$2629,'Retiro Mensual'!$A$2:$A$2629,BB$4,'Retiro Mensual'!$B$2:$B$2629,$B261,'Retiro Mensual'!$C$2:$C$2629,BB$5)</f>
        <v>0</v>
      </c>
      <c r="BC261" s="13">
        <f>SUMIFS('Retiro Mensual'!$E$2:$E$2629,'Retiro Mensual'!$A$2:$A$2629,BC$4,'Retiro Mensual'!$B$2:$B$2629,$B261,'Retiro Mensual'!$C$2:$C$2629,BC$5)</f>
        <v>0</v>
      </c>
      <c r="BD261" s="13">
        <f>SUMIFS('Retiro Mensual'!$E$2:$E$2629,'Retiro Mensual'!$A$2:$A$2629,BD$4,'Retiro Mensual'!$B$2:$B$2629,$B261,'Retiro Mensual'!$C$2:$C$2629,BD$5)</f>
        <v>0</v>
      </c>
      <c r="BE261" s="13">
        <f>SUMIFS('Retiro Mensual'!$E$2:$E$2629,'Retiro Mensual'!$A$2:$A$2629,BE$4,'Retiro Mensual'!$B$2:$B$2629,$B261,'Retiro Mensual'!$C$2:$C$2629,BE$5)</f>
        <v>0</v>
      </c>
      <c r="BF261" s="13">
        <f>SUMIFS('Retiro Mensual'!$E$2:$E$2629,'Retiro Mensual'!$A$2:$A$2629,BF$4,'Retiro Mensual'!$B$2:$B$2629,$B261,'Retiro Mensual'!$C$2:$C$2629,BF$5)</f>
        <v>0</v>
      </c>
      <c r="BG261" s="13">
        <f>SUMIFS('Retiro Mensual'!$E$2:$E$2629,'Retiro Mensual'!$A$2:$A$2629,BG$4,'Retiro Mensual'!$B$2:$B$2629,$B261,'Retiro Mensual'!$C$2:$C$2629,BG$5)</f>
        <v>0</v>
      </c>
      <c r="BH261" s="13">
        <f>SUMIFS('Retiro Mensual'!$E$2:$E$2629,'Retiro Mensual'!$A$2:$A$2629,BH$4,'Retiro Mensual'!$B$2:$B$2629,$B261,'Retiro Mensual'!$C$2:$C$2629,BH$5)</f>
        <v>0</v>
      </c>
      <c r="BI261" s="13">
        <f>SUMIFS('Retiro Mensual'!$E$2:$E$2629,'Retiro Mensual'!$A$2:$A$2629,BI$4,'Retiro Mensual'!$B$2:$B$2629,$B261,'Retiro Mensual'!$C$2:$C$2629,BI$5)</f>
        <v>0</v>
      </c>
      <c r="BJ261" s="13">
        <f>SUMIFS('Retiro Mensual'!$E$2:$E$2629,'Retiro Mensual'!$A$2:$A$2629,BJ$4,'Retiro Mensual'!$B$2:$B$2629,$B261,'Retiro Mensual'!$C$2:$C$2629,BJ$5)</f>
        <v>0</v>
      </c>
      <c r="BK261" s="14">
        <f>SUMIFS('Retiro Mensual'!$E$2:$E$2629,'Retiro Mensual'!$A$2:$A$2629,BK$4,'Retiro Mensual'!$B$2:$B$2629,$B261,'Retiro Mensual'!$C$2:$C$2629,BK$5)</f>
        <v>0</v>
      </c>
      <c r="BL261" s="12">
        <f>SUMIFS('Retiro Mensual'!$E$2:$E$2629,'Retiro Mensual'!$A$2:$A$2629,BL$4,'Retiro Mensual'!$B$2:$B$2629,$B261,'Retiro Mensual'!$C$2:$C$2629,BL$5)</f>
        <v>0</v>
      </c>
      <c r="BM261" s="13">
        <f>SUMIFS('Retiro Mensual'!$E$2:$E$2629,'Retiro Mensual'!$A$2:$A$2629,BM$4,'Retiro Mensual'!$B$2:$B$2629,$B261,'Retiro Mensual'!$C$2:$C$2629,BM$5)</f>
        <v>0</v>
      </c>
      <c r="BN261" s="13">
        <f>SUMIFS('Retiro Mensual'!$E$2:$E$2629,'Retiro Mensual'!$A$2:$A$2629,BN$4,'Retiro Mensual'!$B$2:$B$2629,$B261,'Retiro Mensual'!$C$2:$C$2629,BN$5)</f>
        <v>0</v>
      </c>
      <c r="BO261" s="13">
        <f>SUMIFS('Retiro Mensual'!$E$2:$E$2629,'Retiro Mensual'!$A$2:$A$2629,BO$4,'Retiro Mensual'!$B$2:$B$2629,$B261,'Retiro Mensual'!$C$2:$C$2629,BO$5)</f>
        <v>0</v>
      </c>
      <c r="BP261" s="13">
        <f>SUMIFS('Retiro Mensual'!$E$2:$E$2629,'Retiro Mensual'!$A$2:$A$2629,BP$4,'Retiro Mensual'!$B$2:$B$2629,$B261,'Retiro Mensual'!$C$2:$C$2629,BP$5)</f>
        <v>0</v>
      </c>
      <c r="BQ261" s="13">
        <f>SUMIFS('Retiro Mensual'!$E$2:$E$2629,'Retiro Mensual'!$A$2:$A$2629,BQ$4,'Retiro Mensual'!$B$2:$B$2629,$B261,'Retiro Mensual'!$C$2:$C$2629,BQ$5)</f>
        <v>0</v>
      </c>
      <c r="BR261" s="13">
        <f>SUMIFS('Retiro Mensual'!$E$2:$E$2629,'Retiro Mensual'!$A$2:$A$2629,BR$4,'Retiro Mensual'!$B$2:$B$2629,$B261,'Retiro Mensual'!$C$2:$C$2629,BR$5)</f>
        <v>0</v>
      </c>
      <c r="BS261" s="13">
        <f>SUMIFS('Retiro Mensual'!$E$2:$E$2629,'Retiro Mensual'!$A$2:$A$2629,BS$4,'Retiro Mensual'!$B$2:$B$2629,$B261,'Retiro Mensual'!$C$2:$C$2629,BS$5)</f>
        <v>0</v>
      </c>
      <c r="BT261" s="13">
        <f>SUMIFS('Retiro Mensual'!$E$2:$E$2629,'Retiro Mensual'!$A$2:$A$2629,BT$4,'Retiro Mensual'!$B$2:$B$2629,$B261,'Retiro Mensual'!$C$2:$C$2629,BT$5)</f>
        <v>0</v>
      </c>
      <c r="BU261" s="13">
        <f>SUMIFS('Retiro Mensual'!$E$2:$E$2629,'Retiro Mensual'!$A$2:$A$2629,BU$4,'Retiro Mensual'!$B$2:$B$2629,$B261,'Retiro Mensual'!$C$2:$C$2629,BU$5)</f>
        <v>0</v>
      </c>
      <c r="BV261" s="13">
        <f>SUMIFS('Retiro Mensual'!$E$2:$E$2629,'Retiro Mensual'!$A$2:$A$2629,BV$4,'Retiro Mensual'!$B$2:$B$2629,$B261,'Retiro Mensual'!$C$2:$C$2629,BV$5)</f>
        <v>0</v>
      </c>
      <c r="BW261" s="14">
        <f>SUMIFS('Retiro Mensual'!$E$2:$E$2629,'Retiro Mensual'!$A$2:$A$2629,BW$4,'Retiro Mensual'!$B$2:$B$2629,$B261,'Retiro Mensual'!$C$2:$C$2629,BW$5)</f>
        <v>0</v>
      </c>
      <c r="BX261" s="13"/>
      <c r="BY261" s="12">
        <f>SUMIFS('Compra Ventas'!$E$2:$E$2700,'Compra Ventas'!$A$2:$A$2700,BY$4,'Compra Ventas'!$B$2:$B$2700,$B261,'Compra Ventas'!$C$2:$C$2700,BY$5)</f>
        <v>0</v>
      </c>
      <c r="BZ261" s="13">
        <f>SUMIFS('Compra Ventas'!$E$2:$E$2700,'Compra Ventas'!$A$2:$A$2700,BZ$4,'Compra Ventas'!$B$2:$B$2700,$B261,'Compra Ventas'!$C$2:$C$2700,BZ$5)</f>
        <v>0</v>
      </c>
      <c r="CA261" s="13">
        <f>SUMIFS('Compra Ventas'!$E$2:$E$2700,'Compra Ventas'!$A$2:$A$2700,CA$4,'Compra Ventas'!$B$2:$B$2700,$B261,'Compra Ventas'!$C$2:$C$2700,CA$5)</f>
        <v>0</v>
      </c>
      <c r="CB261" s="13">
        <f>SUMIFS('Compra Ventas'!$E$2:$E$2700,'Compra Ventas'!$A$2:$A$2700,CB$4,'Compra Ventas'!$B$2:$B$2700,$B261,'Compra Ventas'!$C$2:$C$2700,CB$5)</f>
        <v>0</v>
      </c>
      <c r="CC261" s="13">
        <f>SUMIFS('Compra Ventas'!$E$2:$E$2700,'Compra Ventas'!$A$2:$A$2700,CC$4,'Compra Ventas'!$B$2:$B$2700,$B261,'Compra Ventas'!$C$2:$C$2700,CC$5)</f>
        <v>0</v>
      </c>
      <c r="CD261" s="13">
        <f>SUMIFS('Compra Ventas'!$E$2:$E$2700,'Compra Ventas'!$A$2:$A$2700,CD$4,'Compra Ventas'!$B$2:$B$2700,$B261,'Compra Ventas'!$C$2:$C$2700,CD$5)</f>
        <v>0</v>
      </c>
      <c r="CE261" s="13">
        <f>SUMIFS('Compra Ventas'!$E$2:$E$2700,'Compra Ventas'!$A$2:$A$2700,CE$4,'Compra Ventas'!$B$2:$B$2700,$B261,'Compra Ventas'!$C$2:$C$2700,CE$5)</f>
        <v>0</v>
      </c>
      <c r="CF261" s="13">
        <f>SUMIFS('Compra Ventas'!$E$2:$E$2700,'Compra Ventas'!$A$2:$A$2700,CF$4,'Compra Ventas'!$B$2:$B$2700,$B261,'Compra Ventas'!$C$2:$C$2700,CF$5)</f>
        <v>0</v>
      </c>
      <c r="CG261" s="13">
        <f>SUMIFS('Compra Ventas'!$E$2:$E$2700,'Compra Ventas'!$A$2:$A$2700,CG$4,'Compra Ventas'!$B$2:$B$2700,$B261,'Compra Ventas'!$C$2:$C$2700,CG$5)</f>
        <v>0</v>
      </c>
      <c r="CH261" s="13">
        <f>SUMIFS('Compra Ventas'!$E$2:$E$2700,'Compra Ventas'!$A$2:$A$2700,CH$4,'Compra Ventas'!$B$2:$B$2700,$B261,'Compra Ventas'!$C$2:$C$2700,CH$5)</f>
        <v>0</v>
      </c>
      <c r="CI261" s="13">
        <f>SUMIFS('Compra Ventas'!$E$2:$E$2700,'Compra Ventas'!$A$2:$A$2700,CI$4,'Compra Ventas'!$B$2:$B$2700,$B261,'Compra Ventas'!$C$2:$C$2700,CI$5)</f>
        <v>0</v>
      </c>
      <c r="CJ261" s="14">
        <f>SUMIFS('Compra Ventas'!$E$2:$E$2700,'Compra Ventas'!$A$2:$A$2700,CJ$4,'Compra Ventas'!$B$2:$B$2700,$B261,'Compra Ventas'!$C$2:$C$2700,CJ$5)</f>
        <v>0</v>
      </c>
      <c r="CK261" s="12">
        <f>SUMIFS('Compra Ventas'!$E$2:$E$2700,'Compra Ventas'!$A$2:$A$2700,CK$4,'Compra Ventas'!$B$2:$B$2700,$B261,'Compra Ventas'!$C$2:$C$2700,CK$5)</f>
        <v>0</v>
      </c>
      <c r="CL261" s="13">
        <f>SUMIFS('Compra Ventas'!$E$2:$E$2700,'Compra Ventas'!$A$2:$A$2700,CL$4,'Compra Ventas'!$B$2:$B$2700,$B261,'Compra Ventas'!$C$2:$C$2700,CL$5)</f>
        <v>0</v>
      </c>
      <c r="CM261" s="13">
        <f>SUMIFS('Compra Ventas'!$E$2:$E$2700,'Compra Ventas'!$A$2:$A$2700,CM$4,'Compra Ventas'!$B$2:$B$2700,$B261,'Compra Ventas'!$C$2:$C$2700,CM$5)</f>
        <v>0</v>
      </c>
      <c r="CN261" s="13">
        <f>SUMIFS('Compra Ventas'!$E$2:$E$2700,'Compra Ventas'!$A$2:$A$2700,CN$4,'Compra Ventas'!$B$2:$B$2700,$B261,'Compra Ventas'!$C$2:$C$2700,CN$5)</f>
        <v>0</v>
      </c>
      <c r="CO261" s="13">
        <f>SUMIFS('Compra Ventas'!$E$2:$E$2700,'Compra Ventas'!$A$2:$A$2700,CO$4,'Compra Ventas'!$B$2:$B$2700,$B261,'Compra Ventas'!$C$2:$C$2700,CO$5)</f>
        <v>0</v>
      </c>
      <c r="CP261" s="13">
        <f>SUMIFS('Compra Ventas'!$E$2:$E$2700,'Compra Ventas'!$A$2:$A$2700,CP$4,'Compra Ventas'!$B$2:$B$2700,$B261,'Compra Ventas'!$C$2:$C$2700,CP$5)</f>
        <v>0</v>
      </c>
      <c r="CQ261" s="13">
        <f>SUMIFS('Compra Ventas'!$E$2:$E$2700,'Compra Ventas'!$A$2:$A$2700,CQ$4,'Compra Ventas'!$B$2:$B$2700,$B261,'Compra Ventas'!$C$2:$C$2700,CQ$5)</f>
        <v>0</v>
      </c>
      <c r="CR261" s="13">
        <f>SUMIFS('Compra Ventas'!$E$2:$E$2700,'Compra Ventas'!$A$2:$A$2700,CR$4,'Compra Ventas'!$B$2:$B$2700,$B261,'Compra Ventas'!$C$2:$C$2700,CR$5)</f>
        <v>0</v>
      </c>
      <c r="CS261" s="13">
        <f>SUMIFS('Compra Ventas'!$E$2:$E$2700,'Compra Ventas'!$A$2:$A$2700,CS$4,'Compra Ventas'!$B$2:$B$2700,$B261,'Compra Ventas'!$C$2:$C$2700,CS$5)</f>
        <v>0</v>
      </c>
      <c r="CT261" s="13">
        <f>SUMIFS('Compra Ventas'!$E$2:$E$2700,'Compra Ventas'!$A$2:$A$2700,CT$4,'Compra Ventas'!$B$2:$B$2700,$B261,'Compra Ventas'!$C$2:$C$2700,CT$5)</f>
        <v>0</v>
      </c>
      <c r="CU261" s="13">
        <f>SUMIFS('Compra Ventas'!$E$2:$E$2700,'Compra Ventas'!$A$2:$A$2700,CU$4,'Compra Ventas'!$B$2:$B$2700,$B261,'Compra Ventas'!$C$2:$C$2700,CU$5)</f>
        <v>0</v>
      </c>
      <c r="CV261" s="14">
        <f>SUMIFS('Compra Ventas'!$E$2:$E$2700,'Compra Ventas'!$A$2:$A$2700,CV$4,'Compra Ventas'!$B$2:$B$2700,$B261,'Compra Ventas'!$C$2:$C$2700,CV$5)</f>
        <v>0</v>
      </c>
      <c r="CW261" s="12">
        <f>SUMIFS('Compra Ventas'!$E$2:$E$2700,'Compra Ventas'!$A$2:$A$2700,CW$4,'Compra Ventas'!$B$2:$B$2700,$B261,'Compra Ventas'!$C$2:$C$2700,CW$5)</f>
        <v>0</v>
      </c>
      <c r="CX261" s="13">
        <f>SUMIFS('Compra Ventas'!$E$2:$E$2700,'Compra Ventas'!$A$2:$A$2700,CX$4,'Compra Ventas'!$B$2:$B$2700,$B261,'Compra Ventas'!$C$2:$C$2700,CX$5)</f>
        <v>0</v>
      </c>
      <c r="CY261" s="13">
        <f>SUMIFS('Compra Ventas'!$E$2:$E$2700,'Compra Ventas'!$A$2:$A$2700,CY$4,'Compra Ventas'!$B$2:$B$2700,$B261,'Compra Ventas'!$C$2:$C$2700,CY$5)</f>
        <v>0</v>
      </c>
      <c r="CZ261" s="13">
        <f>SUMIFS('Compra Ventas'!$E$2:$E$2700,'Compra Ventas'!$A$2:$A$2700,CZ$4,'Compra Ventas'!$B$2:$B$2700,$B261,'Compra Ventas'!$C$2:$C$2700,CZ$5)</f>
        <v>0</v>
      </c>
      <c r="DA261" s="13">
        <f>SUMIFS('Compra Ventas'!$E$2:$E$2700,'Compra Ventas'!$A$2:$A$2700,DA$4,'Compra Ventas'!$B$2:$B$2700,$B261,'Compra Ventas'!$C$2:$C$2700,DA$5)</f>
        <v>0</v>
      </c>
      <c r="DB261" s="13">
        <f>SUMIFS('Compra Ventas'!$E$2:$E$2700,'Compra Ventas'!$A$2:$A$2700,DB$4,'Compra Ventas'!$B$2:$B$2700,$B261,'Compra Ventas'!$C$2:$C$2700,DB$5)</f>
        <v>0</v>
      </c>
      <c r="DC261" s="13">
        <f>SUMIFS('Compra Ventas'!$E$2:$E$2700,'Compra Ventas'!$A$2:$A$2700,DC$4,'Compra Ventas'!$B$2:$B$2700,$B261,'Compra Ventas'!$C$2:$C$2700,DC$5)</f>
        <v>0</v>
      </c>
      <c r="DD261" s="13">
        <f>SUMIFS('Compra Ventas'!$E$2:$E$2700,'Compra Ventas'!$A$2:$A$2700,DD$4,'Compra Ventas'!$B$2:$B$2700,$B261,'Compra Ventas'!$C$2:$C$2700,DD$5)</f>
        <v>0</v>
      </c>
      <c r="DE261" s="13">
        <f>SUMIFS('Compra Ventas'!$E$2:$E$2700,'Compra Ventas'!$A$2:$A$2700,DE$4,'Compra Ventas'!$B$2:$B$2700,$B261,'Compra Ventas'!$C$2:$C$2700,DE$5)</f>
        <v>0</v>
      </c>
      <c r="DF261" s="13">
        <f>SUMIFS('Compra Ventas'!$E$2:$E$2700,'Compra Ventas'!$A$2:$A$2700,DF$4,'Compra Ventas'!$B$2:$B$2700,$B261,'Compra Ventas'!$C$2:$C$2700,DF$5)</f>
        <v>0</v>
      </c>
      <c r="DG261" s="13">
        <f>SUMIFS('Compra Ventas'!$E$2:$E$2700,'Compra Ventas'!$A$2:$A$2700,DG$4,'Compra Ventas'!$B$2:$B$2700,$B261,'Compra Ventas'!$C$2:$C$2700,DG$5)</f>
        <v>0</v>
      </c>
      <c r="DH261" s="14">
        <f>SUMIFS('Compra Ventas'!$E$2:$E$2700,'Compra Ventas'!$A$2:$A$2700,DH$4,'Compra Ventas'!$B$2:$B$2700,$B261,'Compra Ventas'!$C$2:$C$2700,DH$5)</f>
        <v>0</v>
      </c>
      <c r="DI261" s="84"/>
      <c r="DJ261" s="98">
        <f>SUMIFS('Ajuste Ciclado'!D$5:D$47,'Ajuste Ciclado'!$C$5:$C$47,Balance!DJ$4,'Ajuste Ciclado'!$B$5:$B$47,Balance!$B261)</f>
        <v>0</v>
      </c>
      <c r="DK261" s="99">
        <f>SUMIFS('Ajuste Ciclado'!E$5:E$47,'Ajuste Ciclado'!$C$5:$C$47,Balance!DK$4,'Ajuste Ciclado'!$B$5:$B$47,Balance!$B261)</f>
        <v>0</v>
      </c>
      <c r="DL261" s="99">
        <f>SUMIFS('Ajuste Ciclado'!F$5:F$47,'Ajuste Ciclado'!$C$5:$C$47,Balance!DL$4,'Ajuste Ciclado'!$B$5:$B$47,Balance!$B261)</f>
        <v>0</v>
      </c>
      <c r="DM261" s="99">
        <f>SUMIFS('Ajuste Ciclado'!G$5:G$47,'Ajuste Ciclado'!$C$5:$C$47,Balance!DM$4,'Ajuste Ciclado'!$B$5:$B$47,Balance!$B261)</f>
        <v>0</v>
      </c>
      <c r="DN261" s="99">
        <f>SUMIFS('Ajuste Ciclado'!H$5:H$47,'Ajuste Ciclado'!$C$5:$C$47,Balance!DN$4,'Ajuste Ciclado'!$B$5:$B$47,Balance!$B261)</f>
        <v>0</v>
      </c>
      <c r="DO261" s="99">
        <f>SUMIFS('Ajuste Ciclado'!I$5:I$47,'Ajuste Ciclado'!$C$5:$C$47,Balance!DO$4,'Ajuste Ciclado'!$B$5:$B$47,Balance!$B261)</f>
        <v>0</v>
      </c>
      <c r="DP261" s="99">
        <f>SUMIFS('Ajuste Ciclado'!J$5:J$47,'Ajuste Ciclado'!$C$5:$C$47,Balance!DP$4,'Ajuste Ciclado'!$B$5:$B$47,Balance!$B261)</f>
        <v>0</v>
      </c>
      <c r="DQ261" s="99">
        <f>SUMIFS('Ajuste Ciclado'!K$5:K$47,'Ajuste Ciclado'!$C$5:$C$47,Balance!DQ$4,'Ajuste Ciclado'!$B$5:$B$47,Balance!$B261)</f>
        <v>0</v>
      </c>
      <c r="DR261" s="99">
        <f>SUMIFS('Ajuste Ciclado'!L$5:L$47,'Ajuste Ciclado'!$C$5:$C$47,Balance!DR$4,'Ajuste Ciclado'!$B$5:$B$47,Balance!$B261)</f>
        <v>0</v>
      </c>
      <c r="DS261" s="99">
        <f>SUMIFS('Ajuste Ciclado'!M$5:M$47,'Ajuste Ciclado'!$C$5:$C$47,Balance!DS$4,'Ajuste Ciclado'!$B$5:$B$47,Balance!$B261)</f>
        <v>0</v>
      </c>
      <c r="DT261" s="99">
        <f>SUMIFS('Ajuste Ciclado'!N$5:N$47,'Ajuste Ciclado'!$C$5:$C$47,Balance!DT$4,'Ajuste Ciclado'!$B$5:$B$47,Balance!$B261)</f>
        <v>0</v>
      </c>
      <c r="DU261" s="100">
        <f>SUMIFS('Ajuste Ciclado'!O$5:O$47,'Ajuste Ciclado'!$C$5:$C$47,Balance!DU$4,'Ajuste Ciclado'!$B$5:$B$47,Balance!$B261)</f>
        <v>0</v>
      </c>
      <c r="DV261" s="98">
        <f>SUMIFS('Ajuste Ciclado'!D$5:D$47,'Ajuste Ciclado'!$C$5:$C$47,Balance!DV$4,'Ajuste Ciclado'!$B$5:$B$47,Balance!$B261)</f>
        <v>0</v>
      </c>
      <c r="DW261" s="99">
        <f>SUMIFS('Ajuste Ciclado'!E$5:E$47,'Ajuste Ciclado'!$C$5:$C$47,Balance!DW$4,'Ajuste Ciclado'!$B$5:$B$47,Balance!$B261)</f>
        <v>0</v>
      </c>
      <c r="DX261" s="99">
        <f>SUMIFS('Ajuste Ciclado'!F$5:F$47,'Ajuste Ciclado'!$C$5:$C$47,Balance!DX$4,'Ajuste Ciclado'!$B$5:$B$47,Balance!$B261)</f>
        <v>0</v>
      </c>
      <c r="DY261" s="99">
        <f>SUMIFS('Ajuste Ciclado'!G$5:G$47,'Ajuste Ciclado'!$C$5:$C$47,Balance!DY$4,'Ajuste Ciclado'!$B$5:$B$47,Balance!$B261)</f>
        <v>0</v>
      </c>
      <c r="DZ261" s="99">
        <f>SUMIFS('Ajuste Ciclado'!H$5:H$47,'Ajuste Ciclado'!$C$5:$C$47,Balance!DZ$4,'Ajuste Ciclado'!$B$5:$B$47,Balance!$B261)</f>
        <v>0</v>
      </c>
      <c r="EA261" s="99">
        <f>SUMIFS('Ajuste Ciclado'!I$5:I$47,'Ajuste Ciclado'!$C$5:$C$47,Balance!EA$4,'Ajuste Ciclado'!$B$5:$B$47,Balance!$B261)</f>
        <v>0</v>
      </c>
      <c r="EB261" s="99">
        <f>SUMIFS('Ajuste Ciclado'!J$5:J$47,'Ajuste Ciclado'!$C$5:$C$47,Balance!EB$4,'Ajuste Ciclado'!$B$5:$B$47,Balance!$B261)</f>
        <v>0</v>
      </c>
      <c r="EC261" s="99">
        <f>SUMIFS('Ajuste Ciclado'!K$5:K$47,'Ajuste Ciclado'!$C$5:$C$47,Balance!EC$4,'Ajuste Ciclado'!$B$5:$B$47,Balance!$B261)</f>
        <v>0</v>
      </c>
      <c r="ED261" s="99">
        <f>SUMIFS('Ajuste Ciclado'!L$5:L$47,'Ajuste Ciclado'!$C$5:$C$47,Balance!ED$4,'Ajuste Ciclado'!$B$5:$B$47,Balance!$B261)</f>
        <v>0</v>
      </c>
      <c r="EE261" s="99">
        <f>SUMIFS('Ajuste Ciclado'!M$5:M$47,'Ajuste Ciclado'!$C$5:$C$47,Balance!EE$4,'Ajuste Ciclado'!$B$5:$B$47,Balance!$B261)</f>
        <v>0</v>
      </c>
      <c r="EF261" s="99">
        <f>SUMIFS('Ajuste Ciclado'!N$5:N$47,'Ajuste Ciclado'!$C$5:$C$47,Balance!EF$4,'Ajuste Ciclado'!$B$5:$B$47,Balance!$B261)</f>
        <v>0</v>
      </c>
      <c r="EG261" s="100">
        <f>SUMIFS('Ajuste Ciclado'!O$5:O$47,'Ajuste Ciclado'!$C$5:$C$47,Balance!EG$4,'Ajuste Ciclado'!$B$5:$B$47,Balance!$B261)</f>
        <v>0</v>
      </c>
      <c r="EH261" s="98">
        <f>SUMIFS('Ajuste Ciclado'!D$5:D$47,'Ajuste Ciclado'!$C$5:$C$47,Balance!EH$4,'Ajuste Ciclado'!$B$5:$B$47,Balance!$B261)</f>
        <v>0</v>
      </c>
      <c r="EI261" s="99">
        <f>SUMIFS('Ajuste Ciclado'!E$5:E$47,'Ajuste Ciclado'!$C$5:$C$47,Balance!EI$4,'Ajuste Ciclado'!$B$5:$B$47,Balance!$B261)</f>
        <v>0</v>
      </c>
      <c r="EJ261" s="99">
        <f>SUMIFS('Ajuste Ciclado'!F$5:F$47,'Ajuste Ciclado'!$C$5:$C$47,Balance!EJ$4,'Ajuste Ciclado'!$B$5:$B$47,Balance!$B261)</f>
        <v>0</v>
      </c>
      <c r="EK261" s="99">
        <f>SUMIFS('Ajuste Ciclado'!G$5:G$47,'Ajuste Ciclado'!$C$5:$C$47,Balance!EK$4,'Ajuste Ciclado'!$B$5:$B$47,Balance!$B261)</f>
        <v>0</v>
      </c>
      <c r="EL261" s="99">
        <f>SUMIFS('Ajuste Ciclado'!H$5:H$47,'Ajuste Ciclado'!$C$5:$C$47,Balance!EL$4,'Ajuste Ciclado'!$B$5:$B$47,Balance!$B261)</f>
        <v>0</v>
      </c>
      <c r="EM261" s="99">
        <f>SUMIFS('Ajuste Ciclado'!I$5:I$47,'Ajuste Ciclado'!$C$5:$C$47,Balance!EM$4,'Ajuste Ciclado'!$B$5:$B$47,Balance!$B261)</f>
        <v>0</v>
      </c>
      <c r="EN261" s="99">
        <f>SUMIFS('Ajuste Ciclado'!J$5:J$47,'Ajuste Ciclado'!$C$5:$C$47,Balance!EN$4,'Ajuste Ciclado'!$B$5:$B$47,Balance!$B261)</f>
        <v>0</v>
      </c>
      <c r="EO261" s="99">
        <f>SUMIFS('Ajuste Ciclado'!K$5:K$47,'Ajuste Ciclado'!$C$5:$C$47,Balance!EO$4,'Ajuste Ciclado'!$B$5:$B$47,Balance!$B261)</f>
        <v>0</v>
      </c>
      <c r="EP261" s="99">
        <f>SUMIFS('Ajuste Ciclado'!L$5:L$47,'Ajuste Ciclado'!$C$5:$C$47,Balance!EP$4,'Ajuste Ciclado'!$B$5:$B$47,Balance!$B261)</f>
        <v>0</v>
      </c>
      <c r="EQ261" s="99">
        <f>SUMIFS('Ajuste Ciclado'!M$5:M$47,'Ajuste Ciclado'!$C$5:$C$47,Balance!EQ$4,'Ajuste Ciclado'!$B$5:$B$47,Balance!$B261)</f>
        <v>0</v>
      </c>
      <c r="ER261" s="99">
        <f>SUMIFS('Ajuste Ciclado'!N$5:N$47,'Ajuste Ciclado'!$C$5:$C$47,Balance!ER$4,'Ajuste Ciclado'!$B$5:$B$47,Balance!$B261)</f>
        <v>0</v>
      </c>
      <c r="ES261" s="100">
        <f>SUMIFS('Ajuste Ciclado'!O$5:O$47,'Ajuste Ciclado'!$C$5:$C$47,Balance!ES$4,'Ajuste Ciclado'!$B$5:$B$47,Balance!$B261)</f>
        <v>0</v>
      </c>
      <c r="ET261" s="84"/>
      <c r="EU261" s="12">
        <f t="shared" si="328"/>
        <v>2867.4045180293219</v>
      </c>
      <c r="EV261" s="13">
        <f t="shared" si="293"/>
        <v>2989.9603231061542</v>
      </c>
      <c r="EW261" s="13">
        <f t="shared" si="294"/>
        <v>2982.9241975867722</v>
      </c>
      <c r="EX261" s="13">
        <f t="shared" si="295"/>
        <v>1521.1407249150441</v>
      </c>
      <c r="EY261" s="13">
        <f t="shared" si="296"/>
        <v>2513.3331301555058</v>
      </c>
      <c r="EZ261" s="13">
        <f t="shared" si="297"/>
        <v>1609.8205620904109</v>
      </c>
      <c r="FA261" s="13">
        <f t="shared" si="298"/>
        <v>2324.0969958317041</v>
      </c>
      <c r="FB261" s="13">
        <f t="shared" si="299"/>
        <v>3138.1497605533482</v>
      </c>
      <c r="FC261" s="13">
        <f t="shared" si="300"/>
        <v>3528.660427979496</v>
      </c>
      <c r="FD261" s="13">
        <f t="shared" si="301"/>
        <v>885.02462730644118</v>
      </c>
      <c r="FE261" s="13">
        <f t="shared" si="302"/>
        <v>209.16014001222709</v>
      </c>
      <c r="FF261" s="14">
        <f t="shared" si="303"/>
        <v>435.17171134057583</v>
      </c>
      <c r="FG261" s="12">
        <f t="shared" si="304"/>
        <v>2873.1258623481649</v>
      </c>
      <c r="FH261" s="13">
        <f t="shared" si="305"/>
        <v>3008.4476645327391</v>
      </c>
      <c r="FI261" s="13">
        <f t="shared" si="306"/>
        <v>3012.3436755994612</v>
      </c>
      <c r="FJ261" s="13">
        <f t="shared" si="307"/>
        <v>1612.718936467561</v>
      </c>
      <c r="FK261" s="13">
        <f t="shared" si="308"/>
        <v>2468.402198430555</v>
      </c>
      <c r="FL261" s="13">
        <f t="shared" si="309"/>
        <v>1624.482296525179</v>
      </c>
      <c r="FM261" s="13">
        <f t="shared" si="310"/>
        <v>2444.7715573320102</v>
      </c>
      <c r="FN261" s="13">
        <f t="shared" si="311"/>
        <v>3158.0216548783078</v>
      </c>
      <c r="FO261" s="13">
        <f t="shared" si="312"/>
        <v>3595.753226188353</v>
      </c>
      <c r="FP261" s="13">
        <f t="shared" si="313"/>
        <v>1361.2530103699969</v>
      </c>
      <c r="FQ261" s="13">
        <f t="shared" si="314"/>
        <v>1700.582889899988</v>
      </c>
      <c r="FR261" s="14">
        <f t="shared" si="315"/>
        <v>2314.5316140754012</v>
      </c>
      <c r="FS261" s="12">
        <f t="shared" si="316"/>
        <v>2874.1565999150621</v>
      </c>
      <c r="FT261" s="13">
        <f t="shared" si="317"/>
        <v>3008.7653617350988</v>
      </c>
      <c r="FU261" s="13">
        <f t="shared" si="318"/>
        <v>3001.2495095936561</v>
      </c>
      <c r="FV261" s="13">
        <f t="shared" si="319"/>
        <v>1600.7397271972111</v>
      </c>
      <c r="FW261" s="13">
        <f t="shared" si="320"/>
        <v>2554.4439386255799</v>
      </c>
      <c r="FX261" s="13">
        <f t="shared" si="321"/>
        <v>1731.690389807334</v>
      </c>
      <c r="FY261" s="13">
        <f t="shared" si="322"/>
        <v>2646.1321855954211</v>
      </c>
      <c r="FZ261" s="13">
        <f t="shared" si="323"/>
        <v>3490.3558012875551</v>
      </c>
      <c r="GA261" s="13">
        <f t="shared" si="324"/>
        <v>3893.2914377042798</v>
      </c>
      <c r="GB261" s="13">
        <f t="shared" si="325"/>
        <v>3106.4944444105381</v>
      </c>
      <c r="GC261" s="13">
        <f t="shared" si="326"/>
        <v>3509.7788082811471</v>
      </c>
      <c r="GD261" s="14">
        <f t="shared" si="327"/>
        <v>3801.2837105300609</v>
      </c>
      <c r="GE261" s="84"/>
      <c r="GF261" s="12">
        <f t="shared" si="329"/>
        <v>25004.847118907001</v>
      </c>
      <c r="GG261" s="13">
        <f t="shared" si="329"/>
        <v>29174.434586647716</v>
      </c>
      <c r="GH261" s="14">
        <f t="shared" si="329"/>
        <v>35218.381914682941</v>
      </c>
      <c r="GI261" s="6">
        <f t="shared" si="330"/>
        <v>1</v>
      </c>
      <c r="GJ261" s="12">
        <f t="shared" si="331"/>
        <v>0</v>
      </c>
      <c r="GK261" s="13">
        <f t="shared" si="332"/>
        <v>0</v>
      </c>
      <c r="GL261" s="14">
        <f t="shared" si="333"/>
        <v>0</v>
      </c>
      <c r="GM261" s="84"/>
      <c r="GN261" s="66">
        <f t="shared" si="334"/>
        <v>0</v>
      </c>
      <c r="GO261" s="84"/>
      <c r="GP261" s="63" t="str" cm="1">
        <f t="array" ref="GP261">INDEX($GF$4:$GH$4,1,GI261)</f>
        <v>Sample 1</v>
      </c>
      <c r="GQ261" s="12">
        <f t="shared" si="336"/>
        <v>209.16014001222709</v>
      </c>
      <c r="GR261" s="13">
        <f t="shared" si="336"/>
        <v>435.17171134057583</v>
      </c>
      <c r="GS261" s="14">
        <f t="shared" si="336"/>
        <v>885.02462730644118</v>
      </c>
      <c r="GT261" s="12">
        <f t="shared" si="337"/>
        <v>1361.2530103699969</v>
      </c>
      <c r="GU261" s="13">
        <f t="shared" si="337"/>
        <v>1612.718936467561</v>
      </c>
      <c r="GV261" s="14">
        <f t="shared" si="337"/>
        <v>1624.482296525179</v>
      </c>
      <c r="GW261" s="12">
        <f t="shared" si="338"/>
        <v>1600.7397271972111</v>
      </c>
      <c r="GX261" s="13">
        <f t="shared" si="338"/>
        <v>1731.690389807334</v>
      </c>
      <c r="GY261" s="14">
        <f t="shared" si="338"/>
        <v>2554.4439386255799</v>
      </c>
      <c r="GZ261" s="84" t="str">
        <f t="shared" si="339"/>
        <v>Sample 1</v>
      </c>
      <c r="HA261" s="12">
        <f t="shared" si="335"/>
        <v>0</v>
      </c>
      <c r="HB261" s="13">
        <f t="shared" si="335"/>
        <v>0</v>
      </c>
      <c r="HC261" s="14">
        <f t="shared" si="335"/>
        <v>0</v>
      </c>
      <c r="HD261" s="6">
        <f t="shared" si="340"/>
        <v>0</v>
      </c>
      <c r="HE261" s="84" t="str">
        <f t="shared" si="341"/>
        <v>Ok</v>
      </c>
    </row>
    <row r="262" spans="2:213" hidden="1" x14ac:dyDescent="0.3">
      <c r="B262" s="84" t="s">
        <v>227</v>
      </c>
      <c r="C262" s="12">
        <f>SUMIFS(Inyecciones!$E$2:$E$14185,Inyecciones!$A$2:$A$14185,Balance!C$4,Inyecciones!$B$2:$B$14185,Balance!$B262,Inyecciones!$C$2:$C$14185,Balance!C$5)</f>
        <v>11245.36168585101</v>
      </c>
      <c r="D262" s="13">
        <f>SUMIFS(Inyecciones!$E$2:$E$14185,Inyecciones!$A$2:$A$14185,Balance!D$4,Inyecciones!$B$2:$B$14185,Balance!$B262,Inyecciones!$C$2:$C$14185,Balance!D$5)</f>
        <v>73150.426118105417</v>
      </c>
      <c r="E262" s="13">
        <f>SUMIFS(Inyecciones!$E$2:$E$14185,Inyecciones!$A$2:$A$14185,Balance!E$4,Inyecciones!$B$2:$B$14185,Balance!$B262,Inyecciones!$C$2:$C$14185,Balance!E$5)</f>
        <v>70344.704337833755</v>
      </c>
      <c r="F262" s="13">
        <f>SUMIFS(Inyecciones!$E$2:$E$14185,Inyecciones!$A$2:$A$14185,Balance!F$4,Inyecciones!$B$2:$B$14185,Balance!$B262,Inyecciones!$C$2:$C$14185,Balance!F$5)</f>
        <v>64565.861272401213</v>
      </c>
      <c r="G262" s="13">
        <f>SUMIFS(Inyecciones!$E$2:$E$14185,Inyecciones!$A$2:$A$14185,Balance!G$4,Inyecciones!$B$2:$B$14185,Balance!$B262,Inyecciones!$C$2:$C$14185,Balance!G$5)</f>
        <v>107364.5966028421</v>
      </c>
      <c r="H262" s="13">
        <f>SUMIFS(Inyecciones!$E$2:$E$14185,Inyecciones!$A$2:$A$14185,Balance!H$4,Inyecciones!$B$2:$B$14185,Balance!$B262,Inyecciones!$C$2:$C$14185,Balance!H$5)</f>
        <v>99290.700063252778</v>
      </c>
      <c r="I262" s="13">
        <f>SUMIFS(Inyecciones!$E$2:$E$14185,Inyecciones!$A$2:$A$14185,Balance!I$4,Inyecciones!$B$2:$B$14185,Balance!$B262,Inyecciones!$C$2:$C$14185,Balance!I$5)</f>
        <v>108500.8302377869</v>
      </c>
      <c r="J262" s="13">
        <f>SUMIFS(Inyecciones!$E$2:$E$14185,Inyecciones!$A$2:$A$14185,Balance!J$4,Inyecciones!$B$2:$B$14185,Balance!$B262,Inyecciones!$C$2:$C$14185,Balance!J$5)</f>
        <v>177220.05020362351</v>
      </c>
      <c r="K262" s="13">
        <f>SUMIFS(Inyecciones!$E$2:$E$14185,Inyecciones!$A$2:$A$14185,Balance!K$4,Inyecciones!$B$2:$B$14185,Balance!$B262,Inyecciones!$C$2:$C$14185,Balance!K$5)</f>
        <v>197337.08930268569</v>
      </c>
      <c r="L262" s="13">
        <f>SUMIFS(Inyecciones!$E$2:$E$14185,Inyecciones!$A$2:$A$14185,Balance!L$4,Inyecciones!$B$2:$B$14185,Balance!$B262,Inyecciones!$C$2:$C$14185,Balance!L$5)</f>
        <v>131270.77019877039</v>
      </c>
      <c r="M262" s="13">
        <f>SUMIFS(Inyecciones!$E$2:$E$14185,Inyecciones!$A$2:$A$14185,Balance!M$4,Inyecciones!$B$2:$B$14185,Balance!$B262,Inyecciones!$C$2:$C$14185,Balance!M$5)</f>
        <v>123759.9299164582</v>
      </c>
      <c r="N262" s="14">
        <f>SUMIFS(Inyecciones!$E$2:$E$14185,Inyecciones!$A$2:$A$14185,Balance!N$4,Inyecciones!$B$2:$B$14185,Balance!$B262,Inyecciones!$C$2:$C$14185,Balance!N$5)</f>
        <v>99206.321961367503</v>
      </c>
      <c r="O262" s="12">
        <f>SUMIFS(Inyecciones!$E$2:$E$14185,Inyecciones!$A$2:$A$14185,Balance!O$4,Inyecciones!$B$2:$B$14185,Balance!$B262,Inyecciones!$C$2:$C$14185,Balance!O$5)</f>
        <v>11416.74372771167</v>
      </c>
      <c r="P262" s="13">
        <f>SUMIFS(Inyecciones!$E$2:$E$14185,Inyecciones!$A$2:$A$14185,Balance!P$4,Inyecciones!$B$2:$B$14185,Balance!$B262,Inyecciones!$C$2:$C$14185,Balance!P$5)</f>
        <v>76352.204518005135</v>
      </c>
      <c r="Q262" s="13">
        <f>SUMIFS(Inyecciones!$E$2:$E$14185,Inyecciones!$A$2:$A$14185,Balance!Q$4,Inyecciones!$B$2:$B$14185,Balance!$B262,Inyecciones!$C$2:$C$14185,Balance!Q$5)</f>
        <v>75897.230845535712</v>
      </c>
      <c r="R262" s="13">
        <f>SUMIFS(Inyecciones!$E$2:$E$14185,Inyecciones!$A$2:$A$14185,Balance!R$4,Inyecciones!$B$2:$B$14185,Balance!$B262,Inyecciones!$C$2:$C$14185,Balance!R$5)</f>
        <v>104911.8328743014</v>
      </c>
      <c r="S262" s="13">
        <f>SUMIFS(Inyecciones!$E$2:$E$14185,Inyecciones!$A$2:$A$14185,Balance!S$4,Inyecciones!$B$2:$B$14185,Balance!$B262,Inyecciones!$C$2:$C$14185,Balance!S$5)</f>
        <v>157619.64971624161</v>
      </c>
      <c r="T262" s="13">
        <f>SUMIFS(Inyecciones!$E$2:$E$14185,Inyecciones!$A$2:$A$14185,Balance!T$4,Inyecciones!$B$2:$B$14185,Balance!$B262,Inyecciones!$C$2:$C$14185,Balance!T$5)</f>
        <v>165173.8010177931</v>
      </c>
      <c r="U262" s="13">
        <f>SUMIFS(Inyecciones!$E$2:$E$14185,Inyecciones!$A$2:$A$14185,Balance!U$4,Inyecciones!$B$2:$B$14185,Balance!$B262,Inyecciones!$C$2:$C$14185,Balance!U$5)</f>
        <v>196039.0969069805</v>
      </c>
      <c r="V262" s="13">
        <f>SUMIFS(Inyecciones!$E$2:$E$14185,Inyecciones!$A$2:$A$14185,Balance!V$4,Inyecciones!$B$2:$B$14185,Balance!$B262,Inyecciones!$C$2:$C$14185,Balance!V$5)</f>
        <v>178012.1484515809</v>
      </c>
      <c r="W262" s="13">
        <f>SUMIFS(Inyecciones!$E$2:$E$14185,Inyecciones!$A$2:$A$14185,Balance!W$4,Inyecciones!$B$2:$B$14185,Balance!$B262,Inyecciones!$C$2:$C$14185,Balance!W$5)</f>
        <v>187601.77148330669</v>
      </c>
      <c r="X262" s="13">
        <f>SUMIFS(Inyecciones!$E$2:$E$14185,Inyecciones!$A$2:$A$14185,Balance!X$4,Inyecciones!$B$2:$B$14185,Balance!$B262,Inyecciones!$C$2:$C$14185,Balance!X$5)</f>
        <v>155517.86006590899</v>
      </c>
      <c r="Y262" s="13">
        <f>SUMIFS(Inyecciones!$E$2:$E$14185,Inyecciones!$A$2:$A$14185,Balance!Y$4,Inyecciones!$B$2:$B$14185,Balance!$B262,Inyecciones!$C$2:$C$14185,Balance!Y$5)</f>
        <v>161420.27413450819</v>
      </c>
      <c r="Z262" s="14">
        <f>SUMIFS(Inyecciones!$E$2:$E$14185,Inyecciones!$A$2:$A$14185,Balance!Z$4,Inyecciones!$B$2:$B$14185,Balance!$B262,Inyecciones!$C$2:$C$14185,Balance!Z$5)</f>
        <v>191406.5433674941</v>
      </c>
      <c r="AA262" s="12">
        <f>SUMIFS(Inyecciones!$E$2:$E$14185,Inyecciones!$A$2:$A$14185,Balance!AA$4,Inyecciones!$B$2:$B$14185,Balance!$B262,Inyecciones!$C$2:$C$14185,Balance!AA$5)</f>
        <v>11305.427099854831</v>
      </c>
      <c r="AB262" s="13">
        <f>SUMIFS(Inyecciones!$E$2:$E$14185,Inyecciones!$A$2:$A$14185,Balance!AB$4,Inyecciones!$B$2:$B$14185,Balance!$B262,Inyecciones!$C$2:$C$14185,Balance!AB$5)</f>
        <v>81234.045701299401</v>
      </c>
      <c r="AC262" s="13">
        <f>SUMIFS(Inyecciones!$E$2:$E$14185,Inyecciones!$A$2:$A$14185,Balance!AC$4,Inyecciones!$B$2:$B$14185,Balance!$B262,Inyecciones!$C$2:$C$14185,Balance!AC$5)</f>
        <v>60870.203472106041</v>
      </c>
      <c r="AD262" s="13">
        <f>SUMIFS(Inyecciones!$E$2:$E$14185,Inyecciones!$A$2:$A$14185,Balance!AD$4,Inyecciones!$B$2:$B$14185,Balance!$B262,Inyecciones!$C$2:$C$14185,Balance!AD$5)</f>
        <v>80254.487601739078</v>
      </c>
      <c r="AE262" s="13">
        <f>SUMIFS(Inyecciones!$E$2:$E$14185,Inyecciones!$A$2:$A$14185,Balance!AE$4,Inyecciones!$B$2:$B$14185,Balance!$B262,Inyecciones!$C$2:$C$14185,Balance!AE$5)</f>
        <v>118458.1661170867</v>
      </c>
      <c r="AF262" s="13">
        <f>SUMIFS(Inyecciones!$E$2:$E$14185,Inyecciones!$A$2:$A$14185,Balance!AF$4,Inyecciones!$B$2:$B$14185,Balance!$B262,Inyecciones!$C$2:$C$14185,Balance!AF$5)</f>
        <v>187999.57791818629</v>
      </c>
      <c r="AG262" s="13">
        <f>SUMIFS(Inyecciones!$E$2:$E$14185,Inyecciones!$A$2:$A$14185,Balance!AG$4,Inyecciones!$B$2:$B$14185,Balance!$B262,Inyecciones!$C$2:$C$14185,Balance!AG$5)</f>
        <v>200267.91872732781</v>
      </c>
      <c r="AH262" s="13">
        <f>SUMIFS(Inyecciones!$E$2:$E$14185,Inyecciones!$A$2:$A$14185,Balance!AH$4,Inyecciones!$B$2:$B$14185,Balance!$B262,Inyecciones!$C$2:$C$14185,Balance!AH$5)</f>
        <v>213802.81498884119</v>
      </c>
      <c r="AI262" s="13">
        <f>SUMIFS(Inyecciones!$E$2:$E$14185,Inyecciones!$A$2:$A$14185,Balance!AI$4,Inyecciones!$B$2:$B$14185,Balance!$B262,Inyecciones!$C$2:$C$14185,Balance!AI$5)</f>
        <v>203368.7042497131</v>
      </c>
      <c r="AJ262" s="13">
        <f>SUMIFS(Inyecciones!$E$2:$E$14185,Inyecciones!$A$2:$A$14185,Balance!AJ$4,Inyecciones!$B$2:$B$14185,Balance!$B262,Inyecciones!$C$2:$C$14185,Balance!AJ$5)</f>
        <v>145629.65670874011</v>
      </c>
      <c r="AK262" s="13">
        <f>SUMIFS(Inyecciones!$E$2:$E$14185,Inyecciones!$A$2:$A$14185,Balance!AK$4,Inyecciones!$B$2:$B$14185,Balance!$B262,Inyecciones!$C$2:$C$14185,Balance!AK$5)</f>
        <v>154351.2549367013</v>
      </c>
      <c r="AL262" s="14">
        <f>SUMIFS(Inyecciones!$E$2:$E$14185,Inyecciones!$A$2:$A$14185,Balance!AL$4,Inyecciones!$B$2:$B$14185,Balance!$B262,Inyecciones!$C$2:$C$14185,Balance!AL$5)</f>
        <v>102635.5637555892</v>
      </c>
      <c r="AM262" s="13"/>
      <c r="AN262" s="12">
        <f>SUMIFS('Retiro Mensual'!$E$2:$E$2629,'Retiro Mensual'!$A$2:$A$2629,AN$4,'Retiro Mensual'!$B$2:$B$2629,$B262,'Retiro Mensual'!$C$2:$C$2629,AN$5)</f>
        <v>0</v>
      </c>
      <c r="AO262" s="13">
        <f>SUMIFS('Retiro Mensual'!$E$2:$E$2629,'Retiro Mensual'!$A$2:$A$2629,AO$4,'Retiro Mensual'!$B$2:$B$2629,$B262,'Retiro Mensual'!$C$2:$C$2629,AO$5)</f>
        <v>0</v>
      </c>
      <c r="AP262" s="13">
        <f>SUMIFS('Retiro Mensual'!$E$2:$E$2629,'Retiro Mensual'!$A$2:$A$2629,AP$4,'Retiro Mensual'!$B$2:$B$2629,$B262,'Retiro Mensual'!$C$2:$C$2629,AP$5)</f>
        <v>0</v>
      </c>
      <c r="AQ262" s="13">
        <f>SUMIFS('Retiro Mensual'!$E$2:$E$2629,'Retiro Mensual'!$A$2:$A$2629,AQ$4,'Retiro Mensual'!$B$2:$B$2629,$B262,'Retiro Mensual'!$C$2:$C$2629,AQ$5)</f>
        <v>0</v>
      </c>
      <c r="AR262" s="13">
        <f>SUMIFS('Retiro Mensual'!$E$2:$E$2629,'Retiro Mensual'!$A$2:$A$2629,AR$4,'Retiro Mensual'!$B$2:$B$2629,$B262,'Retiro Mensual'!$C$2:$C$2629,AR$5)</f>
        <v>0</v>
      </c>
      <c r="AS262" s="13">
        <f>SUMIFS('Retiro Mensual'!$E$2:$E$2629,'Retiro Mensual'!$A$2:$A$2629,AS$4,'Retiro Mensual'!$B$2:$B$2629,$B262,'Retiro Mensual'!$C$2:$C$2629,AS$5)</f>
        <v>0</v>
      </c>
      <c r="AT262" s="13">
        <f>SUMIFS('Retiro Mensual'!$E$2:$E$2629,'Retiro Mensual'!$A$2:$A$2629,AT$4,'Retiro Mensual'!$B$2:$B$2629,$B262,'Retiro Mensual'!$C$2:$C$2629,AT$5)</f>
        <v>0</v>
      </c>
      <c r="AU262" s="13">
        <f>SUMIFS('Retiro Mensual'!$E$2:$E$2629,'Retiro Mensual'!$A$2:$A$2629,AU$4,'Retiro Mensual'!$B$2:$B$2629,$B262,'Retiro Mensual'!$C$2:$C$2629,AU$5)</f>
        <v>0</v>
      </c>
      <c r="AV262" s="13">
        <f>SUMIFS('Retiro Mensual'!$E$2:$E$2629,'Retiro Mensual'!$A$2:$A$2629,AV$4,'Retiro Mensual'!$B$2:$B$2629,$B262,'Retiro Mensual'!$C$2:$C$2629,AV$5)</f>
        <v>0</v>
      </c>
      <c r="AW262" s="13">
        <f>SUMIFS('Retiro Mensual'!$E$2:$E$2629,'Retiro Mensual'!$A$2:$A$2629,AW$4,'Retiro Mensual'!$B$2:$B$2629,$B262,'Retiro Mensual'!$C$2:$C$2629,AW$5)</f>
        <v>0</v>
      </c>
      <c r="AX262" s="13">
        <f>SUMIFS('Retiro Mensual'!$E$2:$E$2629,'Retiro Mensual'!$A$2:$A$2629,AX$4,'Retiro Mensual'!$B$2:$B$2629,$B262,'Retiro Mensual'!$C$2:$C$2629,AX$5)</f>
        <v>0</v>
      </c>
      <c r="AY262" s="14">
        <f>SUMIFS('Retiro Mensual'!$E$2:$E$2629,'Retiro Mensual'!$A$2:$A$2629,AY$4,'Retiro Mensual'!$B$2:$B$2629,$B262,'Retiro Mensual'!$C$2:$C$2629,AY$5)</f>
        <v>0</v>
      </c>
      <c r="AZ262" s="12">
        <f>SUMIFS('Retiro Mensual'!$E$2:$E$2629,'Retiro Mensual'!$A$2:$A$2629,AZ$4,'Retiro Mensual'!$B$2:$B$2629,$B262,'Retiro Mensual'!$C$2:$C$2629,AZ$5)</f>
        <v>0</v>
      </c>
      <c r="BA262" s="13">
        <f>SUMIFS('Retiro Mensual'!$E$2:$E$2629,'Retiro Mensual'!$A$2:$A$2629,BA$4,'Retiro Mensual'!$B$2:$B$2629,$B262,'Retiro Mensual'!$C$2:$C$2629,BA$5)</f>
        <v>0</v>
      </c>
      <c r="BB262" s="13">
        <f>SUMIFS('Retiro Mensual'!$E$2:$E$2629,'Retiro Mensual'!$A$2:$A$2629,BB$4,'Retiro Mensual'!$B$2:$B$2629,$B262,'Retiro Mensual'!$C$2:$C$2629,BB$5)</f>
        <v>0</v>
      </c>
      <c r="BC262" s="13">
        <f>SUMIFS('Retiro Mensual'!$E$2:$E$2629,'Retiro Mensual'!$A$2:$A$2629,BC$4,'Retiro Mensual'!$B$2:$B$2629,$B262,'Retiro Mensual'!$C$2:$C$2629,BC$5)</f>
        <v>0</v>
      </c>
      <c r="BD262" s="13">
        <f>SUMIFS('Retiro Mensual'!$E$2:$E$2629,'Retiro Mensual'!$A$2:$A$2629,BD$4,'Retiro Mensual'!$B$2:$B$2629,$B262,'Retiro Mensual'!$C$2:$C$2629,BD$5)</f>
        <v>0</v>
      </c>
      <c r="BE262" s="13">
        <f>SUMIFS('Retiro Mensual'!$E$2:$E$2629,'Retiro Mensual'!$A$2:$A$2629,BE$4,'Retiro Mensual'!$B$2:$B$2629,$B262,'Retiro Mensual'!$C$2:$C$2629,BE$5)</f>
        <v>0</v>
      </c>
      <c r="BF262" s="13">
        <f>SUMIFS('Retiro Mensual'!$E$2:$E$2629,'Retiro Mensual'!$A$2:$A$2629,BF$4,'Retiro Mensual'!$B$2:$B$2629,$B262,'Retiro Mensual'!$C$2:$C$2629,BF$5)</f>
        <v>0</v>
      </c>
      <c r="BG262" s="13">
        <f>SUMIFS('Retiro Mensual'!$E$2:$E$2629,'Retiro Mensual'!$A$2:$A$2629,BG$4,'Retiro Mensual'!$B$2:$B$2629,$B262,'Retiro Mensual'!$C$2:$C$2629,BG$5)</f>
        <v>0</v>
      </c>
      <c r="BH262" s="13">
        <f>SUMIFS('Retiro Mensual'!$E$2:$E$2629,'Retiro Mensual'!$A$2:$A$2629,BH$4,'Retiro Mensual'!$B$2:$B$2629,$B262,'Retiro Mensual'!$C$2:$C$2629,BH$5)</f>
        <v>0</v>
      </c>
      <c r="BI262" s="13">
        <f>SUMIFS('Retiro Mensual'!$E$2:$E$2629,'Retiro Mensual'!$A$2:$A$2629,BI$4,'Retiro Mensual'!$B$2:$B$2629,$B262,'Retiro Mensual'!$C$2:$C$2629,BI$5)</f>
        <v>0</v>
      </c>
      <c r="BJ262" s="13">
        <f>SUMIFS('Retiro Mensual'!$E$2:$E$2629,'Retiro Mensual'!$A$2:$A$2629,BJ$4,'Retiro Mensual'!$B$2:$B$2629,$B262,'Retiro Mensual'!$C$2:$C$2629,BJ$5)</f>
        <v>0</v>
      </c>
      <c r="BK262" s="14">
        <f>SUMIFS('Retiro Mensual'!$E$2:$E$2629,'Retiro Mensual'!$A$2:$A$2629,BK$4,'Retiro Mensual'!$B$2:$B$2629,$B262,'Retiro Mensual'!$C$2:$C$2629,BK$5)</f>
        <v>0</v>
      </c>
      <c r="BL262" s="12">
        <f>SUMIFS('Retiro Mensual'!$E$2:$E$2629,'Retiro Mensual'!$A$2:$A$2629,BL$4,'Retiro Mensual'!$B$2:$B$2629,$B262,'Retiro Mensual'!$C$2:$C$2629,BL$5)</f>
        <v>0</v>
      </c>
      <c r="BM262" s="13">
        <f>SUMIFS('Retiro Mensual'!$E$2:$E$2629,'Retiro Mensual'!$A$2:$A$2629,BM$4,'Retiro Mensual'!$B$2:$B$2629,$B262,'Retiro Mensual'!$C$2:$C$2629,BM$5)</f>
        <v>0</v>
      </c>
      <c r="BN262" s="13">
        <f>SUMIFS('Retiro Mensual'!$E$2:$E$2629,'Retiro Mensual'!$A$2:$A$2629,BN$4,'Retiro Mensual'!$B$2:$B$2629,$B262,'Retiro Mensual'!$C$2:$C$2629,BN$5)</f>
        <v>0</v>
      </c>
      <c r="BO262" s="13">
        <f>SUMIFS('Retiro Mensual'!$E$2:$E$2629,'Retiro Mensual'!$A$2:$A$2629,BO$4,'Retiro Mensual'!$B$2:$B$2629,$B262,'Retiro Mensual'!$C$2:$C$2629,BO$5)</f>
        <v>0</v>
      </c>
      <c r="BP262" s="13">
        <f>SUMIFS('Retiro Mensual'!$E$2:$E$2629,'Retiro Mensual'!$A$2:$A$2629,BP$4,'Retiro Mensual'!$B$2:$B$2629,$B262,'Retiro Mensual'!$C$2:$C$2629,BP$5)</f>
        <v>0</v>
      </c>
      <c r="BQ262" s="13">
        <f>SUMIFS('Retiro Mensual'!$E$2:$E$2629,'Retiro Mensual'!$A$2:$A$2629,BQ$4,'Retiro Mensual'!$B$2:$B$2629,$B262,'Retiro Mensual'!$C$2:$C$2629,BQ$5)</f>
        <v>0</v>
      </c>
      <c r="BR262" s="13">
        <f>SUMIFS('Retiro Mensual'!$E$2:$E$2629,'Retiro Mensual'!$A$2:$A$2629,BR$4,'Retiro Mensual'!$B$2:$B$2629,$B262,'Retiro Mensual'!$C$2:$C$2629,BR$5)</f>
        <v>0</v>
      </c>
      <c r="BS262" s="13">
        <f>SUMIFS('Retiro Mensual'!$E$2:$E$2629,'Retiro Mensual'!$A$2:$A$2629,BS$4,'Retiro Mensual'!$B$2:$B$2629,$B262,'Retiro Mensual'!$C$2:$C$2629,BS$5)</f>
        <v>0</v>
      </c>
      <c r="BT262" s="13">
        <f>SUMIFS('Retiro Mensual'!$E$2:$E$2629,'Retiro Mensual'!$A$2:$A$2629,BT$4,'Retiro Mensual'!$B$2:$B$2629,$B262,'Retiro Mensual'!$C$2:$C$2629,BT$5)</f>
        <v>0</v>
      </c>
      <c r="BU262" s="13">
        <f>SUMIFS('Retiro Mensual'!$E$2:$E$2629,'Retiro Mensual'!$A$2:$A$2629,BU$4,'Retiro Mensual'!$B$2:$B$2629,$B262,'Retiro Mensual'!$C$2:$C$2629,BU$5)</f>
        <v>0</v>
      </c>
      <c r="BV262" s="13">
        <f>SUMIFS('Retiro Mensual'!$E$2:$E$2629,'Retiro Mensual'!$A$2:$A$2629,BV$4,'Retiro Mensual'!$B$2:$B$2629,$B262,'Retiro Mensual'!$C$2:$C$2629,BV$5)</f>
        <v>0</v>
      </c>
      <c r="BW262" s="14">
        <f>SUMIFS('Retiro Mensual'!$E$2:$E$2629,'Retiro Mensual'!$A$2:$A$2629,BW$4,'Retiro Mensual'!$B$2:$B$2629,$B262,'Retiro Mensual'!$C$2:$C$2629,BW$5)</f>
        <v>0</v>
      </c>
      <c r="BX262" s="13"/>
      <c r="BY262" s="12">
        <f>SUMIFS('Compra Ventas'!$E$2:$E$2700,'Compra Ventas'!$A$2:$A$2700,BY$4,'Compra Ventas'!$B$2:$B$2700,$B262,'Compra Ventas'!$C$2:$C$2700,BY$5)</f>
        <v>0</v>
      </c>
      <c r="BZ262" s="13">
        <f>SUMIFS('Compra Ventas'!$E$2:$E$2700,'Compra Ventas'!$A$2:$A$2700,BZ$4,'Compra Ventas'!$B$2:$B$2700,$B262,'Compra Ventas'!$C$2:$C$2700,BZ$5)</f>
        <v>0</v>
      </c>
      <c r="CA262" s="13">
        <f>SUMIFS('Compra Ventas'!$E$2:$E$2700,'Compra Ventas'!$A$2:$A$2700,CA$4,'Compra Ventas'!$B$2:$B$2700,$B262,'Compra Ventas'!$C$2:$C$2700,CA$5)</f>
        <v>0</v>
      </c>
      <c r="CB262" s="13">
        <f>SUMIFS('Compra Ventas'!$E$2:$E$2700,'Compra Ventas'!$A$2:$A$2700,CB$4,'Compra Ventas'!$B$2:$B$2700,$B262,'Compra Ventas'!$C$2:$C$2700,CB$5)</f>
        <v>0</v>
      </c>
      <c r="CC262" s="13">
        <f>SUMIFS('Compra Ventas'!$E$2:$E$2700,'Compra Ventas'!$A$2:$A$2700,CC$4,'Compra Ventas'!$B$2:$B$2700,$B262,'Compra Ventas'!$C$2:$C$2700,CC$5)</f>
        <v>0</v>
      </c>
      <c r="CD262" s="13">
        <f>SUMIFS('Compra Ventas'!$E$2:$E$2700,'Compra Ventas'!$A$2:$A$2700,CD$4,'Compra Ventas'!$B$2:$B$2700,$B262,'Compra Ventas'!$C$2:$C$2700,CD$5)</f>
        <v>0</v>
      </c>
      <c r="CE262" s="13">
        <f>SUMIFS('Compra Ventas'!$E$2:$E$2700,'Compra Ventas'!$A$2:$A$2700,CE$4,'Compra Ventas'!$B$2:$B$2700,$B262,'Compra Ventas'!$C$2:$C$2700,CE$5)</f>
        <v>0</v>
      </c>
      <c r="CF262" s="13">
        <f>SUMIFS('Compra Ventas'!$E$2:$E$2700,'Compra Ventas'!$A$2:$A$2700,CF$4,'Compra Ventas'!$B$2:$B$2700,$B262,'Compra Ventas'!$C$2:$C$2700,CF$5)</f>
        <v>0</v>
      </c>
      <c r="CG262" s="13">
        <f>SUMIFS('Compra Ventas'!$E$2:$E$2700,'Compra Ventas'!$A$2:$A$2700,CG$4,'Compra Ventas'!$B$2:$B$2700,$B262,'Compra Ventas'!$C$2:$C$2700,CG$5)</f>
        <v>0</v>
      </c>
      <c r="CH262" s="13">
        <f>SUMIFS('Compra Ventas'!$E$2:$E$2700,'Compra Ventas'!$A$2:$A$2700,CH$4,'Compra Ventas'!$B$2:$B$2700,$B262,'Compra Ventas'!$C$2:$C$2700,CH$5)</f>
        <v>0</v>
      </c>
      <c r="CI262" s="13">
        <f>SUMIFS('Compra Ventas'!$E$2:$E$2700,'Compra Ventas'!$A$2:$A$2700,CI$4,'Compra Ventas'!$B$2:$B$2700,$B262,'Compra Ventas'!$C$2:$C$2700,CI$5)</f>
        <v>0</v>
      </c>
      <c r="CJ262" s="14">
        <f>SUMIFS('Compra Ventas'!$E$2:$E$2700,'Compra Ventas'!$A$2:$A$2700,CJ$4,'Compra Ventas'!$B$2:$B$2700,$B262,'Compra Ventas'!$C$2:$C$2700,CJ$5)</f>
        <v>0</v>
      </c>
      <c r="CK262" s="12">
        <f>SUMIFS('Compra Ventas'!$E$2:$E$2700,'Compra Ventas'!$A$2:$A$2700,CK$4,'Compra Ventas'!$B$2:$B$2700,$B262,'Compra Ventas'!$C$2:$C$2700,CK$5)</f>
        <v>0</v>
      </c>
      <c r="CL262" s="13">
        <f>SUMIFS('Compra Ventas'!$E$2:$E$2700,'Compra Ventas'!$A$2:$A$2700,CL$4,'Compra Ventas'!$B$2:$B$2700,$B262,'Compra Ventas'!$C$2:$C$2700,CL$5)</f>
        <v>0</v>
      </c>
      <c r="CM262" s="13">
        <f>SUMIFS('Compra Ventas'!$E$2:$E$2700,'Compra Ventas'!$A$2:$A$2700,CM$4,'Compra Ventas'!$B$2:$B$2700,$B262,'Compra Ventas'!$C$2:$C$2700,CM$5)</f>
        <v>0</v>
      </c>
      <c r="CN262" s="13">
        <f>SUMIFS('Compra Ventas'!$E$2:$E$2700,'Compra Ventas'!$A$2:$A$2700,CN$4,'Compra Ventas'!$B$2:$B$2700,$B262,'Compra Ventas'!$C$2:$C$2700,CN$5)</f>
        <v>0</v>
      </c>
      <c r="CO262" s="13">
        <f>SUMIFS('Compra Ventas'!$E$2:$E$2700,'Compra Ventas'!$A$2:$A$2700,CO$4,'Compra Ventas'!$B$2:$B$2700,$B262,'Compra Ventas'!$C$2:$C$2700,CO$5)</f>
        <v>0</v>
      </c>
      <c r="CP262" s="13">
        <f>SUMIFS('Compra Ventas'!$E$2:$E$2700,'Compra Ventas'!$A$2:$A$2700,CP$4,'Compra Ventas'!$B$2:$B$2700,$B262,'Compra Ventas'!$C$2:$C$2700,CP$5)</f>
        <v>0</v>
      </c>
      <c r="CQ262" s="13">
        <f>SUMIFS('Compra Ventas'!$E$2:$E$2700,'Compra Ventas'!$A$2:$A$2700,CQ$4,'Compra Ventas'!$B$2:$B$2700,$B262,'Compra Ventas'!$C$2:$C$2700,CQ$5)</f>
        <v>0</v>
      </c>
      <c r="CR262" s="13">
        <f>SUMIFS('Compra Ventas'!$E$2:$E$2700,'Compra Ventas'!$A$2:$A$2700,CR$4,'Compra Ventas'!$B$2:$B$2700,$B262,'Compra Ventas'!$C$2:$C$2700,CR$5)</f>
        <v>0</v>
      </c>
      <c r="CS262" s="13">
        <f>SUMIFS('Compra Ventas'!$E$2:$E$2700,'Compra Ventas'!$A$2:$A$2700,CS$4,'Compra Ventas'!$B$2:$B$2700,$B262,'Compra Ventas'!$C$2:$C$2700,CS$5)</f>
        <v>0</v>
      </c>
      <c r="CT262" s="13">
        <f>SUMIFS('Compra Ventas'!$E$2:$E$2700,'Compra Ventas'!$A$2:$A$2700,CT$4,'Compra Ventas'!$B$2:$B$2700,$B262,'Compra Ventas'!$C$2:$C$2700,CT$5)</f>
        <v>0</v>
      </c>
      <c r="CU262" s="13">
        <f>SUMIFS('Compra Ventas'!$E$2:$E$2700,'Compra Ventas'!$A$2:$A$2700,CU$4,'Compra Ventas'!$B$2:$B$2700,$B262,'Compra Ventas'!$C$2:$C$2700,CU$5)</f>
        <v>0</v>
      </c>
      <c r="CV262" s="14">
        <f>SUMIFS('Compra Ventas'!$E$2:$E$2700,'Compra Ventas'!$A$2:$A$2700,CV$4,'Compra Ventas'!$B$2:$B$2700,$B262,'Compra Ventas'!$C$2:$C$2700,CV$5)</f>
        <v>0</v>
      </c>
      <c r="CW262" s="12">
        <f>SUMIFS('Compra Ventas'!$E$2:$E$2700,'Compra Ventas'!$A$2:$A$2700,CW$4,'Compra Ventas'!$B$2:$B$2700,$B262,'Compra Ventas'!$C$2:$C$2700,CW$5)</f>
        <v>0</v>
      </c>
      <c r="CX262" s="13">
        <f>SUMIFS('Compra Ventas'!$E$2:$E$2700,'Compra Ventas'!$A$2:$A$2700,CX$4,'Compra Ventas'!$B$2:$B$2700,$B262,'Compra Ventas'!$C$2:$C$2700,CX$5)</f>
        <v>0</v>
      </c>
      <c r="CY262" s="13">
        <f>SUMIFS('Compra Ventas'!$E$2:$E$2700,'Compra Ventas'!$A$2:$A$2700,CY$4,'Compra Ventas'!$B$2:$B$2700,$B262,'Compra Ventas'!$C$2:$C$2700,CY$5)</f>
        <v>0</v>
      </c>
      <c r="CZ262" s="13">
        <f>SUMIFS('Compra Ventas'!$E$2:$E$2700,'Compra Ventas'!$A$2:$A$2700,CZ$4,'Compra Ventas'!$B$2:$B$2700,$B262,'Compra Ventas'!$C$2:$C$2700,CZ$5)</f>
        <v>0</v>
      </c>
      <c r="DA262" s="13">
        <f>SUMIFS('Compra Ventas'!$E$2:$E$2700,'Compra Ventas'!$A$2:$A$2700,DA$4,'Compra Ventas'!$B$2:$B$2700,$B262,'Compra Ventas'!$C$2:$C$2700,DA$5)</f>
        <v>0</v>
      </c>
      <c r="DB262" s="13">
        <f>SUMIFS('Compra Ventas'!$E$2:$E$2700,'Compra Ventas'!$A$2:$A$2700,DB$4,'Compra Ventas'!$B$2:$B$2700,$B262,'Compra Ventas'!$C$2:$C$2700,DB$5)</f>
        <v>0</v>
      </c>
      <c r="DC262" s="13">
        <f>SUMIFS('Compra Ventas'!$E$2:$E$2700,'Compra Ventas'!$A$2:$A$2700,DC$4,'Compra Ventas'!$B$2:$B$2700,$B262,'Compra Ventas'!$C$2:$C$2700,DC$5)</f>
        <v>0</v>
      </c>
      <c r="DD262" s="13">
        <f>SUMIFS('Compra Ventas'!$E$2:$E$2700,'Compra Ventas'!$A$2:$A$2700,DD$4,'Compra Ventas'!$B$2:$B$2700,$B262,'Compra Ventas'!$C$2:$C$2700,DD$5)</f>
        <v>0</v>
      </c>
      <c r="DE262" s="13">
        <f>SUMIFS('Compra Ventas'!$E$2:$E$2700,'Compra Ventas'!$A$2:$A$2700,DE$4,'Compra Ventas'!$B$2:$B$2700,$B262,'Compra Ventas'!$C$2:$C$2700,DE$5)</f>
        <v>0</v>
      </c>
      <c r="DF262" s="13">
        <f>SUMIFS('Compra Ventas'!$E$2:$E$2700,'Compra Ventas'!$A$2:$A$2700,DF$4,'Compra Ventas'!$B$2:$B$2700,$B262,'Compra Ventas'!$C$2:$C$2700,DF$5)</f>
        <v>0</v>
      </c>
      <c r="DG262" s="13">
        <f>SUMIFS('Compra Ventas'!$E$2:$E$2700,'Compra Ventas'!$A$2:$A$2700,DG$4,'Compra Ventas'!$B$2:$B$2700,$B262,'Compra Ventas'!$C$2:$C$2700,DG$5)</f>
        <v>0</v>
      </c>
      <c r="DH262" s="14">
        <f>SUMIFS('Compra Ventas'!$E$2:$E$2700,'Compra Ventas'!$A$2:$A$2700,DH$4,'Compra Ventas'!$B$2:$B$2700,$B262,'Compra Ventas'!$C$2:$C$2700,DH$5)</f>
        <v>0</v>
      </c>
      <c r="DI262" s="84"/>
      <c r="DJ262" s="98">
        <f>SUMIFS('Ajuste Ciclado'!D$5:D$47,'Ajuste Ciclado'!$C$5:$C$47,Balance!DJ$4,'Ajuste Ciclado'!$B$5:$B$47,Balance!$B262)</f>
        <v>0</v>
      </c>
      <c r="DK262" s="99">
        <f>SUMIFS('Ajuste Ciclado'!E$5:E$47,'Ajuste Ciclado'!$C$5:$C$47,Balance!DK$4,'Ajuste Ciclado'!$B$5:$B$47,Balance!$B262)</f>
        <v>0</v>
      </c>
      <c r="DL262" s="99">
        <f>SUMIFS('Ajuste Ciclado'!F$5:F$47,'Ajuste Ciclado'!$C$5:$C$47,Balance!DL$4,'Ajuste Ciclado'!$B$5:$B$47,Balance!$B262)</f>
        <v>0</v>
      </c>
      <c r="DM262" s="99">
        <f>SUMIFS('Ajuste Ciclado'!G$5:G$47,'Ajuste Ciclado'!$C$5:$C$47,Balance!DM$4,'Ajuste Ciclado'!$B$5:$B$47,Balance!$B262)</f>
        <v>0</v>
      </c>
      <c r="DN262" s="99">
        <f>SUMIFS('Ajuste Ciclado'!H$5:H$47,'Ajuste Ciclado'!$C$5:$C$47,Balance!DN$4,'Ajuste Ciclado'!$B$5:$B$47,Balance!$B262)</f>
        <v>0</v>
      </c>
      <c r="DO262" s="99">
        <f>SUMIFS('Ajuste Ciclado'!I$5:I$47,'Ajuste Ciclado'!$C$5:$C$47,Balance!DO$4,'Ajuste Ciclado'!$B$5:$B$47,Balance!$B262)</f>
        <v>0</v>
      </c>
      <c r="DP262" s="99">
        <f>SUMIFS('Ajuste Ciclado'!J$5:J$47,'Ajuste Ciclado'!$C$5:$C$47,Balance!DP$4,'Ajuste Ciclado'!$B$5:$B$47,Balance!$B262)</f>
        <v>0</v>
      </c>
      <c r="DQ262" s="99">
        <f>SUMIFS('Ajuste Ciclado'!K$5:K$47,'Ajuste Ciclado'!$C$5:$C$47,Balance!DQ$4,'Ajuste Ciclado'!$B$5:$B$47,Balance!$B262)</f>
        <v>0</v>
      </c>
      <c r="DR262" s="99">
        <f>SUMIFS('Ajuste Ciclado'!L$5:L$47,'Ajuste Ciclado'!$C$5:$C$47,Balance!DR$4,'Ajuste Ciclado'!$B$5:$B$47,Balance!$B262)</f>
        <v>0</v>
      </c>
      <c r="DS262" s="99">
        <f>SUMIFS('Ajuste Ciclado'!M$5:M$47,'Ajuste Ciclado'!$C$5:$C$47,Balance!DS$4,'Ajuste Ciclado'!$B$5:$B$47,Balance!$B262)</f>
        <v>0</v>
      </c>
      <c r="DT262" s="99">
        <f>SUMIFS('Ajuste Ciclado'!N$5:N$47,'Ajuste Ciclado'!$C$5:$C$47,Balance!DT$4,'Ajuste Ciclado'!$B$5:$B$47,Balance!$B262)</f>
        <v>0</v>
      </c>
      <c r="DU262" s="100">
        <f>SUMIFS('Ajuste Ciclado'!O$5:O$47,'Ajuste Ciclado'!$C$5:$C$47,Balance!DU$4,'Ajuste Ciclado'!$B$5:$B$47,Balance!$B262)</f>
        <v>0</v>
      </c>
      <c r="DV262" s="98">
        <f>SUMIFS('Ajuste Ciclado'!D$5:D$47,'Ajuste Ciclado'!$C$5:$C$47,Balance!DV$4,'Ajuste Ciclado'!$B$5:$B$47,Balance!$B262)</f>
        <v>0</v>
      </c>
      <c r="DW262" s="99">
        <f>SUMIFS('Ajuste Ciclado'!E$5:E$47,'Ajuste Ciclado'!$C$5:$C$47,Balance!DW$4,'Ajuste Ciclado'!$B$5:$B$47,Balance!$B262)</f>
        <v>0</v>
      </c>
      <c r="DX262" s="99">
        <f>SUMIFS('Ajuste Ciclado'!F$5:F$47,'Ajuste Ciclado'!$C$5:$C$47,Balance!DX$4,'Ajuste Ciclado'!$B$5:$B$47,Balance!$B262)</f>
        <v>0</v>
      </c>
      <c r="DY262" s="99">
        <f>SUMIFS('Ajuste Ciclado'!G$5:G$47,'Ajuste Ciclado'!$C$5:$C$47,Balance!DY$4,'Ajuste Ciclado'!$B$5:$B$47,Balance!$B262)</f>
        <v>0</v>
      </c>
      <c r="DZ262" s="99">
        <f>SUMIFS('Ajuste Ciclado'!H$5:H$47,'Ajuste Ciclado'!$C$5:$C$47,Balance!DZ$4,'Ajuste Ciclado'!$B$5:$B$47,Balance!$B262)</f>
        <v>0</v>
      </c>
      <c r="EA262" s="99">
        <f>SUMIFS('Ajuste Ciclado'!I$5:I$47,'Ajuste Ciclado'!$C$5:$C$47,Balance!EA$4,'Ajuste Ciclado'!$B$5:$B$47,Balance!$B262)</f>
        <v>0</v>
      </c>
      <c r="EB262" s="99">
        <f>SUMIFS('Ajuste Ciclado'!J$5:J$47,'Ajuste Ciclado'!$C$5:$C$47,Balance!EB$4,'Ajuste Ciclado'!$B$5:$B$47,Balance!$B262)</f>
        <v>0</v>
      </c>
      <c r="EC262" s="99">
        <f>SUMIFS('Ajuste Ciclado'!K$5:K$47,'Ajuste Ciclado'!$C$5:$C$47,Balance!EC$4,'Ajuste Ciclado'!$B$5:$B$47,Balance!$B262)</f>
        <v>0</v>
      </c>
      <c r="ED262" s="99">
        <f>SUMIFS('Ajuste Ciclado'!L$5:L$47,'Ajuste Ciclado'!$C$5:$C$47,Balance!ED$4,'Ajuste Ciclado'!$B$5:$B$47,Balance!$B262)</f>
        <v>0</v>
      </c>
      <c r="EE262" s="99">
        <f>SUMIFS('Ajuste Ciclado'!M$5:M$47,'Ajuste Ciclado'!$C$5:$C$47,Balance!EE$4,'Ajuste Ciclado'!$B$5:$B$47,Balance!$B262)</f>
        <v>0</v>
      </c>
      <c r="EF262" s="99">
        <f>SUMIFS('Ajuste Ciclado'!N$5:N$47,'Ajuste Ciclado'!$C$5:$C$47,Balance!EF$4,'Ajuste Ciclado'!$B$5:$B$47,Balance!$B262)</f>
        <v>0</v>
      </c>
      <c r="EG262" s="100">
        <f>SUMIFS('Ajuste Ciclado'!O$5:O$47,'Ajuste Ciclado'!$C$5:$C$47,Balance!EG$4,'Ajuste Ciclado'!$B$5:$B$47,Balance!$B262)</f>
        <v>0</v>
      </c>
      <c r="EH262" s="98">
        <f>SUMIFS('Ajuste Ciclado'!D$5:D$47,'Ajuste Ciclado'!$C$5:$C$47,Balance!EH$4,'Ajuste Ciclado'!$B$5:$B$47,Balance!$B262)</f>
        <v>0</v>
      </c>
      <c r="EI262" s="99">
        <f>SUMIFS('Ajuste Ciclado'!E$5:E$47,'Ajuste Ciclado'!$C$5:$C$47,Balance!EI$4,'Ajuste Ciclado'!$B$5:$B$47,Balance!$B262)</f>
        <v>0</v>
      </c>
      <c r="EJ262" s="99">
        <f>SUMIFS('Ajuste Ciclado'!F$5:F$47,'Ajuste Ciclado'!$C$5:$C$47,Balance!EJ$4,'Ajuste Ciclado'!$B$5:$B$47,Balance!$B262)</f>
        <v>0</v>
      </c>
      <c r="EK262" s="99">
        <f>SUMIFS('Ajuste Ciclado'!G$5:G$47,'Ajuste Ciclado'!$C$5:$C$47,Balance!EK$4,'Ajuste Ciclado'!$B$5:$B$47,Balance!$B262)</f>
        <v>0</v>
      </c>
      <c r="EL262" s="99">
        <f>SUMIFS('Ajuste Ciclado'!H$5:H$47,'Ajuste Ciclado'!$C$5:$C$47,Balance!EL$4,'Ajuste Ciclado'!$B$5:$B$47,Balance!$B262)</f>
        <v>0</v>
      </c>
      <c r="EM262" s="99">
        <f>SUMIFS('Ajuste Ciclado'!I$5:I$47,'Ajuste Ciclado'!$C$5:$C$47,Balance!EM$4,'Ajuste Ciclado'!$B$5:$B$47,Balance!$B262)</f>
        <v>0</v>
      </c>
      <c r="EN262" s="99">
        <f>SUMIFS('Ajuste Ciclado'!J$5:J$47,'Ajuste Ciclado'!$C$5:$C$47,Balance!EN$4,'Ajuste Ciclado'!$B$5:$B$47,Balance!$B262)</f>
        <v>0</v>
      </c>
      <c r="EO262" s="99">
        <f>SUMIFS('Ajuste Ciclado'!K$5:K$47,'Ajuste Ciclado'!$C$5:$C$47,Balance!EO$4,'Ajuste Ciclado'!$B$5:$B$47,Balance!$B262)</f>
        <v>0</v>
      </c>
      <c r="EP262" s="99">
        <f>SUMIFS('Ajuste Ciclado'!L$5:L$47,'Ajuste Ciclado'!$C$5:$C$47,Balance!EP$4,'Ajuste Ciclado'!$B$5:$B$47,Balance!$B262)</f>
        <v>0</v>
      </c>
      <c r="EQ262" s="99">
        <f>SUMIFS('Ajuste Ciclado'!M$5:M$47,'Ajuste Ciclado'!$C$5:$C$47,Balance!EQ$4,'Ajuste Ciclado'!$B$5:$B$47,Balance!$B262)</f>
        <v>0</v>
      </c>
      <c r="ER262" s="99">
        <f>SUMIFS('Ajuste Ciclado'!N$5:N$47,'Ajuste Ciclado'!$C$5:$C$47,Balance!ER$4,'Ajuste Ciclado'!$B$5:$B$47,Balance!$B262)</f>
        <v>0</v>
      </c>
      <c r="ES262" s="100">
        <f>SUMIFS('Ajuste Ciclado'!O$5:O$47,'Ajuste Ciclado'!$C$5:$C$47,Balance!ES$4,'Ajuste Ciclado'!$B$5:$B$47,Balance!$B262)</f>
        <v>0</v>
      </c>
      <c r="ET262" s="84"/>
      <c r="EU262" s="12">
        <f t="shared" si="328"/>
        <v>11245.36168585101</v>
      </c>
      <c r="EV262" s="13">
        <f t="shared" si="293"/>
        <v>73150.426118105417</v>
      </c>
      <c r="EW262" s="13">
        <f t="shared" si="294"/>
        <v>70344.704337833755</v>
      </c>
      <c r="EX262" s="13">
        <f t="shared" si="295"/>
        <v>64565.861272401213</v>
      </c>
      <c r="EY262" s="13">
        <f t="shared" si="296"/>
        <v>107364.5966028421</v>
      </c>
      <c r="EZ262" s="13">
        <f t="shared" si="297"/>
        <v>99290.700063252778</v>
      </c>
      <c r="FA262" s="13">
        <f t="shared" si="298"/>
        <v>108500.8302377869</v>
      </c>
      <c r="FB262" s="13">
        <f t="shared" si="299"/>
        <v>177220.05020362351</v>
      </c>
      <c r="FC262" s="13">
        <f t="shared" si="300"/>
        <v>197337.08930268569</v>
      </c>
      <c r="FD262" s="13">
        <f t="shared" si="301"/>
        <v>131270.77019877039</v>
      </c>
      <c r="FE262" s="13">
        <f t="shared" si="302"/>
        <v>123759.9299164582</v>
      </c>
      <c r="FF262" s="14">
        <f t="shared" si="303"/>
        <v>99206.321961367503</v>
      </c>
      <c r="FG262" s="12">
        <f t="shared" si="304"/>
        <v>11416.74372771167</v>
      </c>
      <c r="FH262" s="13">
        <f t="shared" si="305"/>
        <v>76352.204518005135</v>
      </c>
      <c r="FI262" s="13">
        <f t="shared" si="306"/>
        <v>75897.230845535712</v>
      </c>
      <c r="FJ262" s="13">
        <f t="shared" si="307"/>
        <v>104911.8328743014</v>
      </c>
      <c r="FK262" s="13">
        <f t="shared" si="308"/>
        <v>157619.64971624161</v>
      </c>
      <c r="FL262" s="13">
        <f t="shared" si="309"/>
        <v>165173.8010177931</v>
      </c>
      <c r="FM262" s="13">
        <f t="shared" si="310"/>
        <v>196039.0969069805</v>
      </c>
      <c r="FN262" s="13">
        <f t="shared" si="311"/>
        <v>178012.1484515809</v>
      </c>
      <c r="FO262" s="13">
        <f t="shared" si="312"/>
        <v>187601.77148330669</v>
      </c>
      <c r="FP262" s="13">
        <f t="shared" si="313"/>
        <v>155517.86006590899</v>
      </c>
      <c r="FQ262" s="13">
        <f t="shared" si="314"/>
        <v>161420.27413450819</v>
      </c>
      <c r="FR262" s="14">
        <f t="shared" si="315"/>
        <v>191406.5433674941</v>
      </c>
      <c r="FS262" s="12">
        <f t="shared" si="316"/>
        <v>11305.427099854831</v>
      </c>
      <c r="FT262" s="13">
        <f t="shared" si="317"/>
        <v>81234.045701299401</v>
      </c>
      <c r="FU262" s="13">
        <f t="shared" si="318"/>
        <v>60870.203472106041</v>
      </c>
      <c r="FV262" s="13">
        <f t="shared" si="319"/>
        <v>80254.487601739078</v>
      </c>
      <c r="FW262" s="13">
        <f t="shared" si="320"/>
        <v>118458.1661170867</v>
      </c>
      <c r="FX262" s="13">
        <f t="shared" si="321"/>
        <v>187999.57791818629</v>
      </c>
      <c r="FY262" s="13">
        <f t="shared" si="322"/>
        <v>200267.91872732781</v>
      </c>
      <c r="FZ262" s="13">
        <f t="shared" si="323"/>
        <v>213802.81498884119</v>
      </c>
      <c r="GA262" s="13">
        <f t="shared" si="324"/>
        <v>203368.7042497131</v>
      </c>
      <c r="GB262" s="13">
        <f t="shared" si="325"/>
        <v>145629.65670874011</v>
      </c>
      <c r="GC262" s="13">
        <f t="shared" si="326"/>
        <v>154351.2549367013</v>
      </c>
      <c r="GD262" s="14">
        <f t="shared" si="327"/>
        <v>102635.5637555892</v>
      </c>
      <c r="GE262" s="84"/>
      <c r="GF262" s="12">
        <f t="shared" si="329"/>
        <v>1263256.6419009785</v>
      </c>
      <c r="GG262" s="13">
        <f t="shared" si="329"/>
        <v>1661369.1571093681</v>
      </c>
      <c r="GH262" s="14">
        <f t="shared" si="329"/>
        <v>1560177.8212771853</v>
      </c>
      <c r="GI262" s="6">
        <f t="shared" si="330"/>
        <v>1</v>
      </c>
      <c r="GJ262" s="12">
        <f t="shared" si="331"/>
        <v>0</v>
      </c>
      <c r="GK262" s="13">
        <f t="shared" si="332"/>
        <v>0</v>
      </c>
      <c r="GL262" s="14">
        <f t="shared" si="333"/>
        <v>0</v>
      </c>
      <c r="GM262" s="84"/>
      <c r="GN262" s="66">
        <f t="shared" si="334"/>
        <v>0</v>
      </c>
      <c r="GO262" s="84"/>
      <c r="GP262" s="63" t="str" cm="1">
        <f t="array" ref="GP262">INDEX($GF$4:$GH$4,1,GI262)</f>
        <v>Sample 1</v>
      </c>
      <c r="GQ262" s="12">
        <f t="shared" si="336"/>
        <v>11245.36168585101</v>
      </c>
      <c r="GR262" s="13">
        <f t="shared" si="336"/>
        <v>64565.861272401213</v>
      </c>
      <c r="GS262" s="14">
        <f t="shared" si="336"/>
        <v>70344.704337833755</v>
      </c>
      <c r="GT262" s="12">
        <f t="shared" si="337"/>
        <v>11416.74372771167</v>
      </c>
      <c r="GU262" s="13">
        <f t="shared" si="337"/>
        <v>75897.230845535712</v>
      </c>
      <c r="GV262" s="14">
        <f t="shared" si="337"/>
        <v>76352.204518005135</v>
      </c>
      <c r="GW262" s="12">
        <f t="shared" si="338"/>
        <v>11305.427099854831</v>
      </c>
      <c r="GX262" s="13">
        <f t="shared" si="338"/>
        <v>60870.203472106041</v>
      </c>
      <c r="GY262" s="14">
        <f t="shared" si="338"/>
        <v>80254.487601739078</v>
      </c>
      <c r="GZ262" s="84" t="str">
        <f t="shared" si="339"/>
        <v>Sample 1</v>
      </c>
      <c r="HA262" s="12">
        <f t="shared" si="335"/>
        <v>0</v>
      </c>
      <c r="HB262" s="13">
        <f t="shared" si="335"/>
        <v>0</v>
      </c>
      <c r="HC262" s="14">
        <f t="shared" si="335"/>
        <v>0</v>
      </c>
      <c r="HD262" s="6">
        <f t="shared" si="340"/>
        <v>0</v>
      </c>
      <c r="HE262" s="84" t="str">
        <f t="shared" si="341"/>
        <v>Ok</v>
      </c>
    </row>
    <row r="263" spans="2:213" hidden="1" x14ac:dyDescent="0.3">
      <c r="B263" s="84" t="s">
        <v>226</v>
      </c>
      <c r="C263" s="12">
        <f>SUMIFS(Inyecciones!$E$2:$E$14185,Inyecciones!$A$2:$A$14185,Balance!C$4,Inyecciones!$B$2:$B$14185,Balance!$B263,Inyecciones!$C$2:$C$14185,Balance!C$5)</f>
        <v>42748.815028514473</v>
      </c>
      <c r="D263" s="13">
        <f>SUMIFS(Inyecciones!$E$2:$E$14185,Inyecciones!$A$2:$A$14185,Balance!D$4,Inyecciones!$B$2:$B$14185,Balance!$B263,Inyecciones!$C$2:$C$14185,Balance!D$5)</f>
        <v>45979.165512194093</v>
      </c>
      <c r="E263" s="13">
        <f>SUMIFS(Inyecciones!$E$2:$E$14185,Inyecciones!$A$2:$A$14185,Balance!E$4,Inyecciones!$B$2:$B$14185,Balance!$B263,Inyecciones!$C$2:$C$14185,Balance!E$5)</f>
        <v>42314.188602196373</v>
      </c>
      <c r="F263" s="13">
        <f>SUMIFS(Inyecciones!$E$2:$E$14185,Inyecciones!$A$2:$A$14185,Balance!F$4,Inyecciones!$B$2:$B$14185,Balance!$B263,Inyecciones!$C$2:$C$14185,Balance!F$5)</f>
        <v>30876.967847368818</v>
      </c>
      <c r="G263" s="13">
        <f>SUMIFS(Inyecciones!$E$2:$E$14185,Inyecciones!$A$2:$A$14185,Balance!G$4,Inyecciones!$B$2:$B$14185,Balance!$B263,Inyecciones!$C$2:$C$14185,Balance!G$5)</f>
        <v>24433.143554736471</v>
      </c>
      <c r="H263" s="13">
        <f>SUMIFS(Inyecciones!$E$2:$E$14185,Inyecciones!$A$2:$A$14185,Balance!H$4,Inyecciones!$B$2:$B$14185,Balance!$B263,Inyecciones!$C$2:$C$14185,Balance!H$5)</f>
        <v>15066.618877911211</v>
      </c>
      <c r="I263" s="13">
        <f>SUMIFS(Inyecciones!$E$2:$E$14185,Inyecciones!$A$2:$A$14185,Balance!I$4,Inyecciones!$B$2:$B$14185,Balance!$B263,Inyecciones!$C$2:$C$14185,Balance!I$5)</f>
        <v>18042.288443956291</v>
      </c>
      <c r="J263" s="13">
        <f>SUMIFS(Inyecciones!$E$2:$E$14185,Inyecciones!$A$2:$A$14185,Balance!J$4,Inyecciones!$B$2:$B$14185,Balance!$B263,Inyecciones!$C$2:$C$14185,Balance!J$5)</f>
        <v>27691.46185463763</v>
      </c>
      <c r="K263" s="13">
        <f>SUMIFS(Inyecciones!$E$2:$E$14185,Inyecciones!$A$2:$A$14185,Balance!K$4,Inyecciones!$B$2:$B$14185,Balance!$B263,Inyecciones!$C$2:$C$14185,Balance!K$5)</f>
        <v>29031.940858704122</v>
      </c>
      <c r="L263" s="13">
        <f>SUMIFS(Inyecciones!$E$2:$E$14185,Inyecciones!$A$2:$A$14185,Balance!L$4,Inyecciones!$B$2:$B$14185,Balance!$B263,Inyecciones!$C$2:$C$14185,Balance!L$5)</f>
        <v>7555.8568982551114</v>
      </c>
      <c r="M263" s="13">
        <f>SUMIFS(Inyecciones!$E$2:$E$14185,Inyecciones!$A$2:$A$14185,Balance!M$4,Inyecciones!$B$2:$B$14185,Balance!$B263,Inyecciones!$C$2:$C$14185,Balance!M$5)</f>
        <v>1841.7851545635319</v>
      </c>
      <c r="N263" s="14">
        <f>SUMIFS(Inyecciones!$E$2:$E$14185,Inyecciones!$A$2:$A$14185,Balance!N$4,Inyecciones!$B$2:$B$14185,Balance!$B263,Inyecciones!$C$2:$C$14185,Balance!N$5)</f>
        <v>3374.2354280717118</v>
      </c>
      <c r="O263" s="12">
        <f>SUMIFS(Inyecciones!$E$2:$E$14185,Inyecciones!$A$2:$A$14185,Balance!O$4,Inyecciones!$B$2:$B$14185,Balance!$B263,Inyecciones!$C$2:$C$14185,Balance!O$5)</f>
        <v>42831.562002994149</v>
      </c>
      <c r="P263" s="13">
        <f>SUMIFS(Inyecciones!$E$2:$E$14185,Inyecciones!$A$2:$A$14185,Balance!P$4,Inyecciones!$B$2:$B$14185,Balance!$B263,Inyecciones!$C$2:$C$14185,Balance!P$5)</f>
        <v>46219.639590849903</v>
      </c>
      <c r="Q263" s="13">
        <f>SUMIFS(Inyecciones!$E$2:$E$14185,Inyecciones!$A$2:$A$14185,Balance!Q$4,Inyecciones!$B$2:$B$14185,Balance!$B263,Inyecciones!$C$2:$C$14185,Balance!Q$5)</f>
        <v>42727.46015023267</v>
      </c>
      <c r="R263" s="13">
        <f>SUMIFS(Inyecciones!$E$2:$E$14185,Inyecciones!$A$2:$A$14185,Balance!R$4,Inyecciones!$B$2:$B$14185,Balance!$B263,Inyecciones!$C$2:$C$14185,Balance!R$5)</f>
        <v>32697.913811755479</v>
      </c>
      <c r="S263" s="13">
        <f>SUMIFS(Inyecciones!$E$2:$E$14185,Inyecciones!$A$2:$A$14185,Balance!S$4,Inyecciones!$B$2:$B$14185,Balance!$B263,Inyecciones!$C$2:$C$14185,Balance!S$5)</f>
        <v>24059.948614615409</v>
      </c>
      <c r="T263" s="13">
        <f>SUMIFS(Inyecciones!$E$2:$E$14185,Inyecciones!$A$2:$A$14185,Balance!T$4,Inyecciones!$B$2:$B$14185,Balance!$B263,Inyecciones!$C$2:$C$14185,Balance!T$5)</f>
        <v>15182.542758322559</v>
      </c>
      <c r="U263" s="13">
        <f>SUMIFS(Inyecciones!$E$2:$E$14185,Inyecciones!$A$2:$A$14185,Balance!U$4,Inyecciones!$B$2:$B$14185,Balance!$B263,Inyecciones!$C$2:$C$14185,Balance!U$5)</f>
        <v>18926.967782587271</v>
      </c>
      <c r="V263" s="13">
        <f>SUMIFS(Inyecciones!$E$2:$E$14185,Inyecciones!$A$2:$A$14185,Balance!V$4,Inyecciones!$B$2:$B$14185,Balance!$B263,Inyecciones!$C$2:$C$14185,Balance!V$5)</f>
        <v>27873.232617429479</v>
      </c>
      <c r="W263" s="13">
        <f>SUMIFS(Inyecciones!$E$2:$E$14185,Inyecciones!$A$2:$A$14185,Balance!W$4,Inyecciones!$B$2:$B$14185,Balance!$B263,Inyecciones!$C$2:$C$14185,Balance!W$5)</f>
        <v>29551.288342037409</v>
      </c>
      <c r="X263" s="13">
        <f>SUMIFS(Inyecciones!$E$2:$E$14185,Inyecciones!$A$2:$A$14185,Balance!X$4,Inyecciones!$B$2:$B$14185,Balance!$B263,Inyecciones!$C$2:$C$14185,Balance!X$5)</f>
        <v>11578.69901678626</v>
      </c>
      <c r="Y263" s="13">
        <f>SUMIFS(Inyecciones!$E$2:$E$14185,Inyecciones!$A$2:$A$14185,Balance!Y$4,Inyecciones!$B$2:$B$14185,Balance!$B263,Inyecciones!$C$2:$C$14185,Balance!Y$5)</f>
        <v>14663.961926560811</v>
      </c>
      <c r="Z263" s="14">
        <f>SUMIFS(Inyecciones!$E$2:$E$14185,Inyecciones!$A$2:$A$14185,Balance!Z$4,Inyecciones!$B$2:$B$14185,Balance!$B263,Inyecciones!$C$2:$C$14185,Balance!Z$5)</f>
        <v>17838.06411486537</v>
      </c>
      <c r="AA263" s="12">
        <f>SUMIFS(Inyecciones!$E$2:$E$14185,Inyecciones!$A$2:$A$14185,Balance!AA$4,Inyecciones!$B$2:$B$14185,Balance!$B263,Inyecciones!$C$2:$C$14185,Balance!AA$5)</f>
        <v>42847.627093876523</v>
      </c>
      <c r="AB263" s="13">
        <f>SUMIFS(Inyecciones!$E$2:$E$14185,Inyecciones!$A$2:$A$14185,Balance!AB$4,Inyecciones!$B$2:$B$14185,Balance!$B263,Inyecciones!$C$2:$C$14185,Balance!AB$5)</f>
        <v>46222.509530261479</v>
      </c>
      <c r="AC263" s="13">
        <f>SUMIFS(Inyecciones!$E$2:$E$14185,Inyecciones!$A$2:$A$14185,Balance!AC$4,Inyecciones!$B$2:$B$14185,Balance!$B263,Inyecciones!$C$2:$C$14185,Balance!AC$5)</f>
        <v>42569.08700872754</v>
      </c>
      <c r="AD263" s="13">
        <f>SUMIFS(Inyecciones!$E$2:$E$14185,Inyecciones!$A$2:$A$14185,Balance!AD$4,Inyecciones!$B$2:$B$14185,Balance!$B263,Inyecciones!$C$2:$C$14185,Balance!AD$5)</f>
        <v>32464.746875581481</v>
      </c>
      <c r="AE263" s="13">
        <f>SUMIFS(Inyecciones!$E$2:$E$14185,Inyecciones!$A$2:$A$14185,Balance!AE$4,Inyecciones!$B$2:$B$14185,Balance!$B263,Inyecciones!$C$2:$C$14185,Balance!AE$5)</f>
        <v>24815.463897122121</v>
      </c>
      <c r="AF263" s="13">
        <f>SUMIFS(Inyecciones!$E$2:$E$14185,Inyecciones!$A$2:$A$14185,Balance!AF$4,Inyecciones!$B$2:$B$14185,Balance!$B263,Inyecciones!$C$2:$C$14185,Balance!AF$5)</f>
        <v>16104.678851728841</v>
      </c>
      <c r="AG263" s="13">
        <f>SUMIFS(Inyecciones!$E$2:$E$14185,Inyecciones!$A$2:$A$14185,Balance!AG$4,Inyecciones!$B$2:$B$14185,Balance!$B263,Inyecciones!$C$2:$C$14185,Balance!AG$5)</f>
        <v>20441.238920474691</v>
      </c>
      <c r="AH263" s="13">
        <f>SUMIFS(Inyecciones!$E$2:$E$14185,Inyecciones!$A$2:$A$14185,Balance!AH$4,Inyecciones!$B$2:$B$14185,Balance!$B263,Inyecciones!$C$2:$C$14185,Balance!AH$5)</f>
        <v>30707.886689246279</v>
      </c>
      <c r="AI263" s="13">
        <f>SUMIFS(Inyecciones!$E$2:$E$14185,Inyecciones!$A$2:$A$14185,Balance!AI$4,Inyecciones!$B$2:$B$14185,Balance!$B263,Inyecciones!$C$2:$C$14185,Balance!AI$5)</f>
        <v>31907.847686818772</v>
      </c>
      <c r="AJ263" s="13">
        <f>SUMIFS(Inyecciones!$E$2:$E$14185,Inyecciones!$A$2:$A$14185,Balance!AJ$4,Inyecciones!$B$2:$B$14185,Balance!$B263,Inyecciones!$C$2:$C$14185,Balance!AJ$5)</f>
        <v>26400.484730101281</v>
      </c>
      <c r="AK263" s="13">
        <f>SUMIFS(Inyecciones!$E$2:$E$14185,Inyecciones!$A$2:$A$14185,Balance!AK$4,Inyecciones!$B$2:$B$14185,Balance!$B263,Inyecciones!$C$2:$C$14185,Balance!AK$5)</f>
        <v>30208.604307523208</v>
      </c>
      <c r="AL263" s="14">
        <f>SUMIFS(Inyecciones!$E$2:$E$14185,Inyecciones!$A$2:$A$14185,Balance!AL$4,Inyecciones!$B$2:$B$14185,Balance!$B263,Inyecciones!$C$2:$C$14185,Balance!AL$5)</f>
        <v>29247.22812340577</v>
      </c>
      <c r="AM263" s="13"/>
      <c r="AN263" s="12">
        <f>SUMIFS('Retiro Mensual'!$E$2:$E$2629,'Retiro Mensual'!$A$2:$A$2629,AN$4,'Retiro Mensual'!$B$2:$B$2629,$B263,'Retiro Mensual'!$C$2:$C$2629,AN$5)</f>
        <v>0</v>
      </c>
      <c r="AO263" s="13">
        <f>SUMIFS('Retiro Mensual'!$E$2:$E$2629,'Retiro Mensual'!$A$2:$A$2629,AO$4,'Retiro Mensual'!$B$2:$B$2629,$B263,'Retiro Mensual'!$C$2:$C$2629,AO$5)</f>
        <v>0</v>
      </c>
      <c r="AP263" s="13">
        <f>SUMIFS('Retiro Mensual'!$E$2:$E$2629,'Retiro Mensual'!$A$2:$A$2629,AP$4,'Retiro Mensual'!$B$2:$B$2629,$B263,'Retiro Mensual'!$C$2:$C$2629,AP$5)</f>
        <v>0</v>
      </c>
      <c r="AQ263" s="13">
        <f>SUMIFS('Retiro Mensual'!$E$2:$E$2629,'Retiro Mensual'!$A$2:$A$2629,AQ$4,'Retiro Mensual'!$B$2:$B$2629,$B263,'Retiro Mensual'!$C$2:$C$2629,AQ$5)</f>
        <v>0</v>
      </c>
      <c r="AR263" s="13">
        <f>SUMIFS('Retiro Mensual'!$E$2:$E$2629,'Retiro Mensual'!$A$2:$A$2629,AR$4,'Retiro Mensual'!$B$2:$B$2629,$B263,'Retiro Mensual'!$C$2:$C$2629,AR$5)</f>
        <v>0</v>
      </c>
      <c r="AS263" s="13">
        <f>SUMIFS('Retiro Mensual'!$E$2:$E$2629,'Retiro Mensual'!$A$2:$A$2629,AS$4,'Retiro Mensual'!$B$2:$B$2629,$B263,'Retiro Mensual'!$C$2:$C$2629,AS$5)</f>
        <v>0</v>
      </c>
      <c r="AT263" s="13">
        <f>SUMIFS('Retiro Mensual'!$E$2:$E$2629,'Retiro Mensual'!$A$2:$A$2629,AT$4,'Retiro Mensual'!$B$2:$B$2629,$B263,'Retiro Mensual'!$C$2:$C$2629,AT$5)</f>
        <v>0</v>
      </c>
      <c r="AU263" s="13">
        <f>SUMIFS('Retiro Mensual'!$E$2:$E$2629,'Retiro Mensual'!$A$2:$A$2629,AU$4,'Retiro Mensual'!$B$2:$B$2629,$B263,'Retiro Mensual'!$C$2:$C$2629,AU$5)</f>
        <v>0</v>
      </c>
      <c r="AV263" s="13">
        <f>SUMIFS('Retiro Mensual'!$E$2:$E$2629,'Retiro Mensual'!$A$2:$A$2629,AV$4,'Retiro Mensual'!$B$2:$B$2629,$B263,'Retiro Mensual'!$C$2:$C$2629,AV$5)</f>
        <v>0</v>
      </c>
      <c r="AW263" s="13">
        <f>SUMIFS('Retiro Mensual'!$E$2:$E$2629,'Retiro Mensual'!$A$2:$A$2629,AW$4,'Retiro Mensual'!$B$2:$B$2629,$B263,'Retiro Mensual'!$C$2:$C$2629,AW$5)</f>
        <v>0</v>
      </c>
      <c r="AX263" s="13">
        <f>SUMIFS('Retiro Mensual'!$E$2:$E$2629,'Retiro Mensual'!$A$2:$A$2629,AX$4,'Retiro Mensual'!$B$2:$B$2629,$B263,'Retiro Mensual'!$C$2:$C$2629,AX$5)</f>
        <v>0</v>
      </c>
      <c r="AY263" s="14">
        <f>SUMIFS('Retiro Mensual'!$E$2:$E$2629,'Retiro Mensual'!$A$2:$A$2629,AY$4,'Retiro Mensual'!$B$2:$B$2629,$B263,'Retiro Mensual'!$C$2:$C$2629,AY$5)</f>
        <v>0</v>
      </c>
      <c r="AZ263" s="12">
        <f>SUMIFS('Retiro Mensual'!$E$2:$E$2629,'Retiro Mensual'!$A$2:$A$2629,AZ$4,'Retiro Mensual'!$B$2:$B$2629,$B263,'Retiro Mensual'!$C$2:$C$2629,AZ$5)</f>
        <v>0</v>
      </c>
      <c r="BA263" s="13">
        <f>SUMIFS('Retiro Mensual'!$E$2:$E$2629,'Retiro Mensual'!$A$2:$A$2629,BA$4,'Retiro Mensual'!$B$2:$B$2629,$B263,'Retiro Mensual'!$C$2:$C$2629,BA$5)</f>
        <v>0</v>
      </c>
      <c r="BB263" s="13">
        <f>SUMIFS('Retiro Mensual'!$E$2:$E$2629,'Retiro Mensual'!$A$2:$A$2629,BB$4,'Retiro Mensual'!$B$2:$B$2629,$B263,'Retiro Mensual'!$C$2:$C$2629,BB$5)</f>
        <v>0</v>
      </c>
      <c r="BC263" s="13">
        <f>SUMIFS('Retiro Mensual'!$E$2:$E$2629,'Retiro Mensual'!$A$2:$A$2629,BC$4,'Retiro Mensual'!$B$2:$B$2629,$B263,'Retiro Mensual'!$C$2:$C$2629,BC$5)</f>
        <v>0</v>
      </c>
      <c r="BD263" s="13">
        <f>SUMIFS('Retiro Mensual'!$E$2:$E$2629,'Retiro Mensual'!$A$2:$A$2629,BD$4,'Retiro Mensual'!$B$2:$B$2629,$B263,'Retiro Mensual'!$C$2:$C$2629,BD$5)</f>
        <v>0</v>
      </c>
      <c r="BE263" s="13">
        <f>SUMIFS('Retiro Mensual'!$E$2:$E$2629,'Retiro Mensual'!$A$2:$A$2629,BE$4,'Retiro Mensual'!$B$2:$B$2629,$B263,'Retiro Mensual'!$C$2:$C$2629,BE$5)</f>
        <v>0</v>
      </c>
      <c r="BF263" s="13">
        <f>SUMIFS('Retiro Mensual'!$E$2:$E$2629,'Retiro Mensual'!$A$2:$A$2629,BF$4,'Retiro Mensual'!$B$2:$B$2629,$B263,'Retiro Mensual'!$C$2:$C$2629,BF$5)</f>
        <v>0</v>
      </c>
      <c r="BG263" s="13">
        <f>SUMIFS('Retiro Mensual'!$E$2:$E$2629,'Retiro Mensual'!$A$2:$A$2629,BG$4,'Retiro Mensual'!$B$2:$B$2629,$B263,'Retiro Mensual'!$C$2:$C$2629,BG$5)</f>
        <v>0</v>
      </c>
      <c r="BH263" s="13">
        <f>SUMIFS('Retiro Mensual'!$E$2:$E$2629,'Retiro Mensual'!$A$2:$A$2629,BH$4,'Retiro Mensual'!$B$2:$B$2629,$B263,'Retiro Mensual'!$C$2:$C$2629,BH$5)</f>
        <v>0</v>
      </c>
      <c r="BI263" s="13">
        <f>SUMIFS('Retiro Mensual'!$E$2:$E$2629,'Retiro Mensual'!$A$2:$A$2629,BI$4,'Retiro Mensual'!$B$2:$B$2629,$B263,'Retiro Mensual'!$C$2:$C$2629,BI$5)</f>
        <v>0</v>
      </c>
      <c r="BJ263" s="13">
        <f>SUMIFS('Retiro Mensual'!$E$2:$E$2629,'Retiro Mensual'!$A$2:$A$2629,BJ$4,'Retiro Mensual'!$B$2:$B$2629,$B263,'Retiro Mensual'!$C$2:$C$2629,BJ$5)</f>
        <v>0</v>
      </c>
      <c r="BK263" s="14">
        <f>SUMIFS('Retiro Mensual'!$E$2:$E$2629,'Retiro Mensual'!$A$2:$A$2629,BK$4,'Retiro Mensual'!$B$2:$B$2629,$B263,'Retiro Mensual'!$C$2:$C$2629,BK$5)</f>
        <v>0</v>
      </c>
      <c r="BL263" s="12">
        <f>SUMIFS('Retiro Mensual'!$E$2:$E$2629,'Retiro Mensual'!$A$2:$A$2629,BL$4,'Retiro Mensual'!$B$2:$B$2629,$B263,'Retiro Mensual'!$C$2:$C$2629,BL$5)</f>
        <v>0</v>
      </c>
      <c r="BM263" s="13">
        <f>SUMIFS('Retiro Mensual'!$E$2:$E$2629,'Retiro Mensual'!$A$2:$A$2629,BM$4,'Retiro Mensual'!$B$2:$B$2629,$B263,'Retiro Mensual'!$C$2:$C$2629,BM$5)</f>
        <v>0</v>
      </c>
      <c r="BN263" s="13">
        <f>SUMIFS('Retiro Mensual'!$E$2:$E$2629,'Retiro Mensual'!$A$2:$A$2629,BN$4,'Retiro Mensual'!$B$2:$B$2629,$B263,'Retiro Mensual'!$C$2:$C$2629,BN$5)</f>
        <v>0</v>
      </c>
      <c r="BO263" s="13">
        <f>SUMIFS('Retiro Mensual'!$E$2:$E$2629,'Retiro Mensual'!$A$2:$A$2629,BO$4,'Retiro Mensual'!$B$2:$B$2629,$B263,'Retiro Mensual'!$C$2:$C$2629,BO$5)</f>
        <v>0</v>
      </c>
      <c r="BP263" s="13">
        <f>SUMIFS('Retiro Mensual'!$E$2:$E$2629,'Retiro Mensual'!$A$2:$A$2629,BP$4,'Retiro Mensual'!$B$2:$B$2629,$B263,'Retiro Mensual'!$C$2:$C$2629,BP$5)</f>
        <v>0</v>
      </c>
      <c r="BQ263" s="13">
        <f>SUMIFS('Retiro Mensual'!$E$2:$E$2629,'Retiro Mensual'!$A$2:$A$2629,BQ$4,'Retiro Mensual'!$B$2:$B$2629,$B263,'Retiro Mensual'!$C$2:$C$2629,BQ$5)</f>
        <v>0</v>
      </c>
      <c r="BR263" s="13">
        <f>SUMIFS('Retiro Mensual'!$E$2:$E$2629,'Retiro Mensual'!$A$2:$A$2629,BR$4,'Retiro Mensual'!$B$2:$B$2629,$B263,'Retiro Mensual'!$C$2:$C$2629,BR$5)</f>
        <v>0</v>
      </c>
      <c r="BS263" s="13">
        <f>SUMIFS('Retiro Mensual'!$E$2:$E$2629,'Retiro Mensual'!$A$2:$A$2629,BS$4,'Retiro Mensual'!$B$2:$B$2629,$B263,'Retiro Mensual'!$C$2:$C$2629,BS$5)</f>
        <v>0</v>
      </c>
      <c r="BT263" s="13">
        <f>SUMIFS('Retiro Mensual'!$E$2:$E$2629,'Retiro Mensual'!$A$2:$A$2629,BT$4,'Retiro Mensual'!$B$2:$B$2629,$B263,'Retiro Mensual'!$C$2:$C$2629,BT$5)</f>
        <v>0</v>
      </c>
      <c r="BU263" s="13">
        <f>SUMIFS('Retiro Mensual'!$E$2:$E$2629,'Retiro Mensual'!$A$2:$A$2629,BU$4,'Retiro Mensual'!$B$2:$B$2629,$B263,'Retiro Mensual'!$C$2:$C$2629,BU$5)</f>
        <v>0</v>
      </c>
      <c r="BV263" s="13">
        <f>SUMIFS('Retiro Mensual'!$E$2:$E$2629,'Retiro Mensual'!$A$2:$A$2629,BV$4,'Retiro Mensual'!$B$2:$B$2629,$B263,'Retiro Mensual'!$C$2:$C$2629,BV$5)</f>
        <v>0</v>
      </c>
      <c r="BW263" s="14">
        <f>SUMIFS('Retiro Mensual'!$E$2:$E$2629,'Retiro Mensual'!$A$2:$A$2629,BW$4,'Retiro Mensual'!$B$2:$B$2629,$B263,'Retiro Mensual'!$C$2:$C$2629,BW$5)</f>
        <v>0</v>
      </c>
      <c r="BX263" s="13"/>
      <c r="BY263" s="12">
        <f>SUMIFS('Compra Ventas'!$E$2:$E$2700,'Compra Ventas'!$A$2:$A$2700,BY$4,'Compra Ventas'!$B$2:$B$2700,$B263,'Compra Ventas'!$C$2:$C$2700,BY$5)</f>
        <v>0</v>
      </c>
      <c r="BZ263" s="13">
        <f>SUMIFS('Compra Ventas'!$E$2:$E$2700,'Compra Ventas'!$A$2:$A$2700,BZ$4,'Compra Ventas'!$B$2:$B$2700,$B263,'Compra Ventas'!$C$2:$C$2700,BZ$5)</f>
        <v>0</v>
      </c>
      <c r="CA263" s="13">
        <f>SUMIFS('Compra Ventas'!$E$2:$E$2700,'Compra Ventas'!$A$2:$A$2700,CA$4,'Compra Ventas'!$B$2:$B$2700,$B263,'Compra Ventas'!$C$2:$C$2700,CA$5)</f>
        <v>0</v>
      </c>
      <c r="CB263" s="13">
        <f>SUMIFS('Compra Ventas'!$E$2:$E$2700,'Compra Ventas'!$A$2:$A$2700,CB$4,'Compra Ventas'!$B$2:$B$2700,$B263,'Compra Ventas'!$C$2:$C$2700,CB$5)</f>
        <v>0</v>
      </c>
      <c r="CC263" s="13">
        <f>SUMIFS('Compra Ventas'!$E$2:$E$2700,'Compra Ventas'!$A$2:$A$2700,CC$4,'Compra Ventas'!$B$2:$B$2700,$B263,'Compra Ventas'!$C$2:$C$2700,CC$5)</f>
        <v>0</v>
      </c>
      <c r="CD263" s="13">
        <f>SUMIFS('Compra Ventas'!$E$2:$E$2700,'Compra Ventas'!$A$2:$A$2700,CD$4,'Compra Ventas'!$B$2:$B$2700,$B263,'Compra Ventas'!$C$2:$C$2700,CD$5)</f>
        <v>0</v>
      </c>
      <c r="CE263" s="13">
        <f>SUMIFS('Compra Ventas'!$E$2:$E$2700,'Compra Ventas'!$A$2:$A$2700,CE$4,'Compra Ventas'!$B$2:$B$2700,$B263,'Compra Ventas'!$C$2:$C$2700,CE$5)</f>
        <v>0</v>
      </c>
      <c r="CF263" s="13">
        <f>SUMIFS('Compra Ventas'!$E$2:$E$2700,'Compra Ventas'!$A$2:$A$2700,CF$4,'Compra Ventas'!$B$2:$B$2700,$B263,'Compra Ventas'!$C$2:$C$2700,CF$5)</f>
        <v>0</v>
      </c>
      <c r="CG263" s="13">
        <f>SUMIFS('Compra Ventas'!$E$2:$E$2700,'Compra Ventas'!$A$2:$A$2700,CG$4,'Compra Ventas'!$B$2:$B$2700,$B263,'Compra Ventas'!$C$2:$C$2700,CG$5)</f>
        <v>0</v>
      </c>
      <c r="CH263" s="13">
        <f>SUMIFS('Compra Ventas'!$E$2:$E$2700,'Compra Ventas'!$A$2:$A$2700,CH$4,'Compra Ventas'!$B$2:$B$2700,$B263,'Compra Ventas'!$C$2:$C$2700,CH$5)</f>
        <v>0</v>
      </c>
      <c r="CI263" s="13">
        <f>SUMIFS('Compra Ventas'!$E$2:$E$2700,'Compra Ventas'!$A$2:$A$2700,CI$4,'Compra Ventas'!$B$2:$B$2700,$B263,'Compra Ventas'!$C$2:$C$2700,CI$5)</f>
        <v>0</v>
      </c>
      <c r="CJ263" s="14">
        <f>SUMIFS('Compra Ventas'!$E$2:$E$2700,'Compra Ventas'!$A$2:$A$2700,CJ$4,'Compra Ventas'!$B$2:$B$2700,$B263,'Compra Ventas'!$C$2:$C$2700,CJ$5)</f>
        <v>0</v>
      </c>
      <c r="CK263" s="12">
        <f>SUMIFS('Compra Ventas'!$E$2:$E$2700,'Compra Ventas'!$A$2:$A$2700,CK$4,'Compra Ventas'!$B$2:$B$2700,$B263,'Compra Ventas'!$C$2:$C$2700,CK$5)</f>
        <v>0</v>
      </c>
      <c r="CL263" s="13">
        <f>SUMIFS('Compra Ventas'!$E$2:$E$2700,'Compra Ventas'!$A$2:$A$2700,CL$4,'Compra Ventas'!$B$2:$B$2700,$B263,'Compra Ventas'!$C$2:$C$2700,CL$5)</f>
        <v>0</v>
      </c>
      <c r="CM263" s="13">
        <f>SUMIFS('Compra Ventas'!$E$2:$E$2700,'Compra Ventas'!$A$2:$A$2700,CM$4,'Compra Ventas'!$B$2:$B$2700,$B263,'Compra Ventas'!$C$2:$C$2700,CM$5)</f>
        <v>0</v>
      </c>
      <c r="CN263" s="13">
        <f>SUMIFS('Compra Ventas'!$E$2:$E$2700,'Compra Ventas'!$A$2:$A$2700,CN$4,'Compra Ventas'!$B$2:$B$2700,$B263,'Compra Ventas'!$C$2:$C$2700,CN$5)</f>
        <v>0</v>
      </c>
      <c r="CO263" s="13">
        <f>SUMIFS('Compra Ventas'!$E$2:$E$2700,'Compra Ventas'!$A$2:$A$2700,CO$4,'Compra Ventas'!$B$2:$B$2700,$B263,'Compra Ventas'!$C$2:$C$2700,CO$5)</f>
        <v>0</v>
      </c>
      <c r="CP263" s="13">
        <f>SUMIFS('Compra Ventas'!$E$2:$E$2700,'Compra Ventas'!$A$2:$A$2700,CP$4,'Compra Ventas'!$B$2:$B$2700,$B263,'Compra Ventas'!$C$2:$C$2700,CP$5)</f>
        <v>0</v>
      </c>
      <c r="CQ263" s="13">
        <f>SUMIFS('Compra Ventas'!$E$2:$E$2700,'Compra Ventas'!$A$2:$A$2700,CQ$4,'Compra Ventas'!$B$2:$B$2700,$B263,'Compra Ventas'!$C$2:$C$2700,CQ$5)</f>
        <v>0</v>
      </c>
      <c r="CR263" s="13">
        <f>SUMIFS('Compra Ventas'!$E$2:$E$2700,'Compra Ventas'!$A$2:$A$2700,CR$4,'Compra Ventas'!$B$2:$B$2700,$B263,'Compra Ventas'!$C$2:$C$2700,CR$5)</f>
        <v>0</v>
      </c>
      <c r="CS263" s="13">
        <f>SUMIFS('Compra Ventas'!$E$2:$E$2700,'Compra Ventas'!$A$2:$A$2700,CS$4,'Compra Ventas'!$B$2:$B$2700,$B263,'Compra Ventas'!$C$2:$C$2700,CS$5)</f>
        <v>0</v>
      </c>
      <c r="CT263" s="13">
        <f>SUMIFS('Compra Ventas'!$E$2:$E$2700,'Compra Ventas'!$A$2:$A$2700,CT$4,'Compra Ventas'!$B$2:$B$2700,$B263,'Compra Ventas'!$C$2:$C$2700,CT$5)</f>
        <v>0</v>
      </c>
      <c r="CU263" s="13">
        <f>SUMIFS('Compra Ventas'!$E$2:$E$2700,'Compra Ventas'!$A$2:$A$2700,CU$4,'Compra Ventas'!$B$2:$B$2700,$B263,'Compra Ventas'!$C$2:$C$2700,CU$5)</f>
        <v>0</v>
      </c>
      <c r="CV263" s="14">
        <f>SUMIFS('Compra Ventas'!$E$2:$E$2700,'Compra Ventas'!$A$2:$A$2700,CV$4,'Compra Ventas'!$B$2:$B$2700,$B263,'Compra Ventas'!$C$2:$C$2700,CV$5)</f>
        <v>0</v>
      </c>
      <c r="CW263" s="12">
        <f>SUMIFS('Compra Ventas'!$E$2:$E$2700,'Compra Ventas'!$A$2:$A$2700,CW$4,'Compra Ventas'!$B$2:$B$2700,$B263,'Compra Ventas'!$C$2:$C$2700,CW$5)</f>
        <v>0</v>
      </c>
      <c r="CX263" s="13">
        <f>SUMIFS('Compra Ventas'!$E$2:$E$2700,'Compra Ventas'!$A$2:$A$2700,CX$4,'Compra Ventas'!$B$2:$B$2700,$B263,'Compra Ventas'!$C$2:$C$2700,CX$5)</f>
        <v>0</v>
      </c>
      <c r="CY263" s="13">
        <f>SUMIFS('Compra Ventas'!$E$2:$E$2700,'Compra Ventas'!$A$2:$A$2700,CY$4,'Compra Ventas'!$B$2:$B$2700,$B263,'Compra Ventas'!$C$2:$C$2700,CY$5)</f>
        <v>0</v>
      </c>
      <c r="CZ263" s="13">
        <f>SUMIFS('Compra Ventas'!$E$2:$E$2700,'Compra Ventas'!$A$2:$A$2700,CZ$4,'Compra Ventas'!$B$2:$B$2700,$B263,'Compra Ventas'!$C$2:$C$2700,CZ$5)</f>
        <v>0</v>
      </c>
      <c r="DA263" s="13">
        <f>SUMIFS('Compra Ventas'!$E$2:$E$2700,'Compra Ventas'!$A$2:$A$2700,DA$4,'Compra Ventas'!$B$2:$B$2700,$B263,'Compra Ventas'!$C$2:$C$2700,DA$5)</f>
        <v>0</v>
      </c>
      <c r="DB263" s="13">
        <f>SUMIFS('Compra Ventas'!$E$2:$E$2700,'Compra Ventas'!$A$2:$A$2700,DB$4,'Compra Ventas'!$B$2:$B$2700,$B263,'Compra Ventas'!$C$2:$C$2700,DB$5)</f>
        <v>0</v>
      </c>
      <c r="DC263" s="13">
        <f>SUMIFS('Compra Ventas'!$E$2:$E$2700,'Compra Ventas'!$A$2:$A$2700,DC$4,'Compra Ventas'!$B$2:$B$2700,$B263,'Compra Ventas'!$C$2:$C$2700,DC$5)</f>
        <v>0</v>
      </c>
      <c r="DD263" s="13">
        <f>SUMIFS('Compra Ventas'!$E$2:$E$2700,'Compra Ventas'!$A$2:$A$2700,DD$4,'Compra Ventas'!$B$2:$B$2700,$B263,'Compra Ventas'!$C$2:$C$2700,DD$5)</f>
        <v>0</v>
      </c>
      <c r="DE263" s="13">
        <f>SUMIFS('Compra Ventas'!$E$2:$E$2700,'Compra Ventas'!$A$2:$A$2700,DE$4,'Compra Ventas'!$B$2:$B$2700,$B263,'Compra Ventas'!$C$2:$C$2700,DE$5)</f>
        <v>0</v>
      </c>
      <c r="DF263" s="13">
        <f>SUMIFS('Compra Ventas'!$E$2:$E$2700,'Compra Ventas'!$A$2:$A$2700,DF$4,'Compra Ventas'!$B$2:$B$2700,$B263,'Compra Ventas'!$C$2:$C$2700,DF$5)</f>
        <v>0</v>
      </c>
      <c r="DG263" s="13">
        <f>SUMIFS('Compra Ventas'!$E$2:$E$2700,'Compra Ventas'!$A$2:$A$2700,DG$4,'Compra Ventas'!$B$2:$B$2700,$B263,'Compra Ventas'!$C$2:$C$2700,DG$5)</f>
        <v>0</v>
      </c>
      <c r="DH263" s="14">
        <f>SUMIFS('Compra Ventas'!$E$2:$E$2700,'Compra Ventas'!$A$2:$A$2700,DH$4,'Compra Ventas'!$B$2:$B$2700,$B263,'Compra Ventas'!$C$2:$C$2700,DH$5)</f>
        <v>0</v>
      </c>
      <c r="DI263" s="84"/>
      <c r="DJ263" s="98">
        <f>SUMIFS('Ajuste Ciclado'!D$5:D$47,'Ajuste Ciclado'!$C$5:$C$47,Balance!DJ$4,'Ajuste Ciclado'!$B$5:$B$47,Balance!$B263)</f>
        <v>0</v>
      </c>
      <c r="DK263" s="99">
        <f>SUMIFS('Ajuste Ciclado'!E$5:E$47,'Ajuste Ciclado'!$C$5:$C$47,Balance!DK$4,'Ajuste Ciclado'!$B$5:$B$47,Balance!$B263)</f>
        <v>0</v>
      </c>
      <c r="DL263" s="99">
        <f>SUMIFS('Ajuste Ciclado'!F$5:F$47,'Ajuste Ciclado'!$C$5:$C$47,Balance!DL$4,'Ajuste Ciclado'!$B$5:$B$47,Balance!$B263)</f>
        <v>0</v>
      </c>
      <c r="DM263" s="99">
        <f>SUMIFS('Ajuste Ciclado'!G$5:G$47,'Ajuste Ciclado'!$C$5:$C$47,Balance!DM$4,'Ajuste Ciclado'!$B$5:$B$47,Balance!$B263)</f>
        <v>0</v>
      </c>
      <c r="DN263" s="99">
        <f>SUMIFS('Ajuste Ciclado'!H$5:H$47,'Ajuste Ciclado'!$C$5:$C$47,Balance!DN$4,'Ajuste Ciclado'!$B$5:$B$47,Balance!$B263)</f>
        <v>0</v>
      </c>
      <c r="DO263" s="99">
        <f>SUMIFS('Ajuste Ciclado'!I$5:I$47,'Ajuste Ciclado'!$C$5:$C$47,Balance!DO$4,'Ajuste Ciclado'!$B$5:$B$47,Balance!$B263)</f>
        <v>0</v>
      </c>
      <c r="DP263" s="99">
        <f>SUMIFS('Ajuste Ciclado'!J$5:J$47,'Ajuste Ciclado'!$C$5:$C$47,Balance!DP$4,'Ajuste Ciclado'!$B$5:$B$47,Balance!$B263)</f>
        <v>0</v>
      </c>
      <c r="DQ263" s="99">
        <f>SUMIFS('Ajuste Ciclado'!K$5:K$47,'Ajuste Ciclado'!$C$5:$C$47,Balance!DQ$4,'Ajuste Ciclado'!$B$5:$B$47,Balance!$B263)</f>
        <v>0</v>
      </c>
      <c r="DR263" s="99">
        <f>SUMIFS('Ajuste Ciclado'!L$5:L$47,'Ajuste Ciclado'!$C$5:$C$47,Balance!DR$4,'Ajuste Ciclado'!$B$5:$B$47,Balance!$B263)</f>
        <v>0</v>
      </c>
      <c r="DS263" s="99">
        <f>SUMIFS('Ajuste Ciclado'!M$5:M$47,'Ajuste Ciclado'!$C$5:$C$47,Balance!DS$4,'Ajuste Ciclado'!$B$5:$B$47,Balance!$B263)</f>
        <v>0</v>
      </c>
      <c r="DT263" s="99">
        <f>SUMIFS('Ajuste Ciclado'!N$5:N$47,'Ajuste Ciclado'!$C$5:$C$47,Balance!DT$4,'Ajuste Ciclado'!$B$5:$B$47,Balance!$B263)</f>
        <v>0</v>
      </c>
      <c r="DU263" s="100">
        <f>SUMIFS('Ajuste Ciclado'!O$5:O$47,'Ajuste Ciclado'!$C$5:$C$47,Balance!DU$4,'Ajuste Ciclado'!$B$5:$B$47,Balance!$B263)</f>
        <v>0</v>
      </c>
      <c r="DV263" s="98">
        <f>SUMIFS('Ajuste Ciclado'!D$5:D$47,'Ajuste Ciclado'!$C$5:$C$47,Balance!DV$4,'Ajuste Ciclado'!$B$5:$B$47,Balance!$B263)</f>
        <v>0</v>
      </c>
      <c r="DW263" s="99">
        <f>SUMIFS('Ajuste Ciclado'!E$5:E$47,'Ajuste Ciclado'!$C$5:$C$47,Balance!DW$4,'Ajuste Ciclado'!$B$5:$B$47,Balance!$B263)</f>
        <v>0</v>
      </c>
      <c r="DX263" s="99">
        <f>SUMIFS('Ajuste Ciclado'!F$5:F$47,'Ajuste Ciclado'!$C$5:$C$47,Balance!DX$4,'Ajuste Ciclado'!$B$5:$B$47,Balance!$B263)</f>
        <v>0</v>
      </c>
      <c r="DY263" s="99">
        <f>SUMIFS('Ajuste Ciclado'!G$5:G$47,'Ajuste Ciclado'!$C$5:$C$47,Balance!DY$4,'Ajuste Ciclado'!$B$5:$B$47,Balance!$B263)</f>
        <v>0</v>
      </c>
      <c r="DZ263" s="99">
        <f>SUMIFS('Ajuste Ciclado'!H$5:H$47,'Ajuste Ciclado'!$C$5:$C$47,Balance!DZ$4,'Ajuste Ciclado'!$B$5:$B$47,Balance!$B263)</f>
        <v>0</v>
      </c>
      <c r="EA263" s="99">
        <f>SUMIFS('Ajuste Ciclado'!I$5:I$47,'Ajuste Ciclado'!$C$5:$C$47,Balance!EA$4,'Ajuste Ciclado'!$B$5:$B$47,Balance!$B263)</f>
        <v>0</v>
      </c>
      <c r="EB263" s="99">
        <f>SUMIFS('Ajuste Ciclado'!J$5:J$47,'Ajuste Ciclado'!$C$5:$C$47,Balance!EB$4,'Ajuste Ciclado'!$B$5:$B$47,Balance!$B263)</f>
        <v>0</v>
      </c>
      <c r="EC263" s="99">
        <f>SUMIFS('Ajuste Ciclado'!K$5:K$47,'Ajuste Ciclado'!$C$5:$C$47,Balance!EC$4,'Ajuste Ciclado'!$B$5:$B$47,Balance!$B263)</f>
        <v>0</v>
      </c>
      <c r="ED263" s="99">
        <f>SUMIFS('Ajuste Ciclado'!L$5:L$47,'Ajuste Ciclado'!$C$5:$C$47,Balance!ED$4,'Ajuste Ciclado'!$B$5:$B$47,Balance!$B263)</f>
        <v>0</v>
      </c>
      <c r="EE263" s="99">
        <f>SUMIFS('Ajuste Ciclado'!M$5:M$47,'Ajuste Ciclado'!$C$5:$C$47,Balance!EE$4,'Ajuste Ciclado'!$B$5:$B$47,Balance!$B263)</f>
        <v>0</v>
      </c>
      <c r="EF263" s="99">
        <f>SUMIFS('Ajuste Ciclado'!N$5:N$47,'Ajuste Ciclado'!$C$5:$C$47,Balance!EF$4,'Ajuste Ciclado'!$B$5:$B$47,Balance!$B263)</f>
        <v>0</v>
      </c>
      <c r="EG263" s="100">
        <f>SUMIFS('Ajuste Ciclado'!O$5:O$47,'Ajuste Ciclado'!$C$5:$C$47,Balance!EG$4,'Ajuste Ciclado'!$B$5:$B$47,Balance!$B263)</f>
        <v>0</v>
      </c>
      <c r="EH263" s="98">
        <f>SUMIFS('Ajuste Ciclado'!D$5:D$47,'Ajuste Ciclado'!$C$5:$C$47,Balance!EH$4,'Ajuste Ciclado'!$B$5:$B$47,Balance!$B263)</f>
        <v>0</v>
      </c>
      <c r="EI263" s="99">
        <f>SUMIFS('Ajuste Ciclado'!E$5:E$47,'Ajuste Ciclado'!$C$5:$C$47,Balance!EI$4,'Ajuste Ciclado'!$B$5:$B$47,Balance!$B263)</f>
        <v>0</v>
      </c>
      <c r="EJ263" s="99">
        <f>SUMIFS('Ajuste Ciclado'!F$5:F$47,'Ajuste Ciclado'!$C$5:$C$47,Balance!EJ$4,'Ajuste Ciclado'!$B$5:$B$47,Balance!$B263)</f>
        <v>0</v>
      </c>
      <c r="EK263" s="99">
        <f>SUMIFS('Ajuste Ciclado'!G$5:G$47,'Ajuste Ciclado'!$C$5:$C$47,Balance!EK$4,'Ajuste Ciclado'!$B$5:$B$47,Balance!$B263)</f>
        <v>0</v>
      </c>
      <c r="EL263" s="99">
        <f>SUMIFS('Ajuste Ciclado'!H$5:H$47,'Ajuste Ciclado'!$C$5:$C$47,Balance!EL$4,'Ajuste Ciclado'!$B$5:$B$47,Balance!$B263)</f>
        <v>0</v>
      </c>
      <c r="EM263" s="99">
        <f>SUMIFS('Ajuste Ciclado'!I$5:I$47,'Ajuste Ciclado'!$C$5:$C$47,Balance!EM$4,'Ajuste Ciclado'!$B$5:$B$47,Balance!$B263)</f>
        <v>0</v>
      </c>
      <c r="EN263" s="99">
        <f>SUMIFS('Ajuste Ciclado'!J$5:J$47,'Ajuste Ciclado'!$C$5:$C$47,Balance!EN$4,'Ajuste Ciclado'!$B$5:$B$47,Balance!$B263)</f>
        <v>0</v>
      </c>
      <c r="EO263" s="99">
        <f>SUMIFS('Ajuste Ciclado'!K$5:K$47,'Ajuste Ciclado'!$C$5:$C$47,Balance!EO$4,'Ajuste Ciclado'!$B$5:$B$47,Balance!$B263)</f>
        <v>0</v>
      </c>
      <c r="EP263" s="99">
        <f>SUMIFS('Ajuste Ciclado'!L$5:L$47,'Ajuste Ciclado'!$C$5:$C$47,Balance!EP$4,'Ajuste Ciclado'!$B$5:$B$47,Balance!$B263)</f>
        <v>0</v>
      </c>
      <c r="EQ263" s="99">
        <f>SUMIFS('Ajuste Ciclado'!M$5:M$47,'Ajuste Ciclado'!$C$5:$C$47,Balance!EQ$4,'Ajuste Ciclado'!$B$5:$B$47,Balance!$B263)</f>
        <v>0</v>
      </c>
      <c r="ER263" s="99">
        <f>SUMIFS('Ajuste Ciclado'!N$5:N$47,'Ajuste Ciclado'!$C$5:$C$47,Balance!ER$4,'Ajuste Ciclado'!$B$5:$B$47,Balance!$B263)</f>
        <v>0</v>
      </c>
      <c r="ES263" s="100">
        <f>SUMIFS('Ajuste Ciclado'!O$5:O$47,'Ajuste Ciclado'!$C$5:$C$47,Balance!ES$4,'Ajuste Ciclado'!$B$5:$B$47,Balance!$B263)</f>
        <v>0</v>
      </c>
      <c r="ET263" s="84"/>
      <c r="EU263" s="12">
        <f t="shared" si="328"/>
        <v>42748.815028514473</v>
      </c>
      <c r="EV263" s="13">
        <f t="shared" ref="EV263:EV326" si="342">D263-AO263+BZ263+DK263</f>
        <v>45979.165512194093</v>
      </c>
      <c r="EW263" s="13">
        <f t="shared" ref="EW263:EW326" si="343">E263-AP263+CA263+DL263</f>
        <v>42314.188602196373</v>
      </c>
      <c r="EX263" s="13">
        <f t="shared" ref="EX263:EX326" si="344">F263-AQ263+CB263+DM263</f>
        <v>30876.967847368818</v>
      </c>
      <c r="EY263" s="13">
        <f t="shared" ref="EY263:EY326" si="345">G263-AR263+CC263+DN263</f>
        <v>24433.143554736471</v>
      </c>
      <c r="EZ263" s="13">
        <f t="shared" ref="EZ263:EZ326" si="346">H263-AS263+CD263+DO263</f>
        <v>15066.618877911211</v>
      </c>
      <c r="FA263" s="13">
        <f t="shared" ref="FA263:FA326" si="347">I263-AT263+CE263+DP263</f>
        <v>18042.288443956291</v>
      </c>
      <c r="FB263" s="13">
        <f t="shared" ref="FB263:FB326" si="348">J263-AU263+CF263+DQ263</f>
        <v>27691.46185463763</v>
      </c>
      <c r="FC263" s="13">
        <f t="shared" ref="FC263:FC326" si="349">K263-AV263+CG263+DR263</f>
        <v>29031.940858704122</v>
      </c>
      <c r="FD263" s="13">
        <f t="shared" ref="FD263:FD326" si="350">L263-AW263+CH263+DS263</f>
        <v>7555.8568982551114</v>
      </c>
      <c r="FE263" s="13">
        <f t="shared" ref="FE263:FE326" si="351">M263-AX263+CI263+DT263</f>
        <v>1841.7851545635319</v>
      </c>
      <c r="FF263" s="14">
        <f t="shared" ref="FF263:FF326" si="352">N263-AY263+CJ263+DU263</f>
        <v>3374.2354280717118</v>
      </c>
      <c r="FG263" s="12">
        <f t="shared" ref="FG263:FG326" si="353">O263-AZ263+CK263+DV263</f>
        <v>42831.562002994149</v>
      </c>
      <c r="FH263" s="13">
        <f t="shared" ref="FH263:FH326" si="354">P263-BA263+CL263+DW263</f>
        <v>46219.639590849903</v>
      </c>
      <c r="FI263" s="13">
        <f t="shared" ref="FI263:FI326" si="355">Q263-BB263+CM263+DX263</f>
        <v>42727.46015023267</v>
      </c>
      <c r="FJ263" s="13">
        <f t="shared" ref="FJ263:FJ326" si="356">R263-BC263+CN263+DY263</f>
        <v>32697.913811755479</v>
      </c>
      <c r="FK263" s="13">
        <f t="shared" ref="FK263:FK326" si="357">S263-BD263+CO263+DZ263</f>
        <v>24059.948614615409</v>
      </c>
      <c r="FL263" s="13">
        <f t="shared" ref="FL263:FL326" si="358">T263-BE263+CP263+EA263</f>
        <v>15182.542758322559</v>
      </c>
      <c r="FM263" s="13">
        <f t="shared" ref="FM263:FM326" si="359">U263-BF263+CQ263+EB263</f>
        <v>18926.967782587271</v>
      </c>
      <c r="FN263" s="13">
        <f t="shared" ref="FN263:FN326" si="360">V263-BG263+CR263+EC263</f>
        <v>27873.232617429479</v>
      </c>
      <c r="FO263" s="13">
        <f t="shared" ref="FO263:FO326" si="361">W263-BH263+CS263+ED263</f>
        <v>29551.288342037409</v>
      </c>
      <c r="FP263" s="13">
        <f t="shared" ref="FP263:FP326" si="362">X263-BI263+CT263+EE263</f>
        <v>11578.69901678626</v>
      </c>
      <c r="FQ263" s="13">
        <f t="shared" ref="FQ263:FQ326" si="363">Y263-BJ263+CU263+EF263</f>
        <v>14663.961926560811</v>
      </c>
      <c r="FR263" s="14">
        <f t="shared" ref="FR263:FR326" si="364">Z263-BK263+CV263+EG263</f>
        <v>17838.06411486537</v>
      </c>
      <c r="FS263" s="12">
        <f t="shared" ref="FS263:FS326" si="365">AA263-BL263+CW263+EH263</f>
        <v>42847.627093876523</v>
      </c>
      <c r="FT263" s="13">
        <f t="shared" ref="FT263:FT326" si="366">AB263-BM263+CX263+EI263</f>
        <v>46222.509530261479</v>
      </c>
      <c r="FU263" s="13">
        <f t="shared" ref="FU263:FU326" si="367">AC263-BN263+CY263+EJ263</f>
        <v>42569.08700872754</v>
      </c>
      <c r="FV263" s="13">
        <f t="shared" ref="FV263:FV326" si="368">AD263-BO263+CZ263+EK263</f>
        <v>32464.746875581481</v>
      </c>
      <c r="FW263" s="13">
        <f t="shared" ref="FW263:FW326" si="369">AE263-BP263+DA263+EL263</f>
        <v>24815.463897122121</v>
      </c>
      <c r="FX263" s="13">
        <f t="shared" ref="FX263:FX326" si="370">AF263-BQ263+DB263+EM263</f>
        <v>16104.678851728841</v>
      </c>
      <c r="FY263" s="13">
        <f t="shared" ref="FY263:FY326" si="371">AG263-BR263+DC263+EN263</f>
        <v>20441.238920474691</v>
      </c>
      <c r="FZ263" s="13">
        <f t="shared" ref="FZ263:FZ326" si="372">AH263-BS263+DD263+EO263</f>
        <v>30707.886689246279</v>
      </c>
      <c r="GA263" s="13">
        <f t="shared" ref="GA263:GA326" si="373">AI263-BT263+DE263+EP263</f>
        <v>31907.847686818772</v>
      </c>
      <c r="GB263" s="13">
        <f t="shared" ref="GB263:GB326" si="374">AJ263-BU263+DF263+EQ263</f>
        <v>26400.484730101281</v>
      </c>
      <c r="GC263" s="13">
        <f t="shared" ref="GC263:GC326" si="375">AK263-BV263+DG263+ER263</f>
        <v>30208.604307523208</v>
      </c>
      <c r="GD263" s="14">
        <f t="shared" ref="GD263:GD326" si="376">AL263-BW263+DH263+ES263</f>
        <v>29247.22812340577</v>
      </c>
      <c r="GE263" s="84"/>
      <c r="GF263" s="12">
        <f t="shared" si="329"/>
        <v>288956.46806110983</v>
      </c>
      <c r="GG263" s="13">
        <f t="shared" si="329"/>
        <v>324151.28072903672</v>
      </c>
      <c r="GH263" s="14">
        <f t="shared" si="329"/>
        <v>373937.40371486807</v>
      </c>
      <c r="GI263" s="6">
        <f t="shared" si="330"/>
        <v>1</v>
      </c>
      <c r="GJ263" s="12">
        <f t="shared" si="331"/>
        <v>0</v>
      </c>
      <c r="GK263" s="13">
        <f t="shared" si="332"/>
        <v>0</v>
      </c>
      <c r="GL263" s="14">
        <f t="shared" si="333"/>
        <v>0</v>
      </c>
      <c r="GM263" s="84"/>
      <c r="GN263" s="66">
        <f t="shared" si="334"/>
        <v>0</v>
      </c>
      <c r="GO263" s="84"/>
      <c r="GP263" s="63" t="str" cm="1">
        <f t="array" ref="GP263">INDEX($GF$4:$GH$4,1,GI263)</f>
        <v>Sample 1</v>
      </c>
      <c r="GQ263" s="12">
        <f t="shared" si="336"/>
        <v>1841.7851545635319</v>
      </c>
      <c r="GR263" s="13">
        <f t="shared" si="336"/>
        <v>3374.2354280717118</v>
      </c>
      <c r="GS263" s="14">
        <f t="shared" si="336"/>
        <v>7555.8568982551114</v>
      </c>
      <c r="GT263" s="12">
        <f t="shared" si="337"/>
        <v>11578.69901678626</v>
      </c>
      <c r="GU263" s="13">
        <f t="shared" si="337"/>
        <v>14663.961926560811</v>
      </c>
      <c r="GV263" s="14">
        <f t="shared" si="337"/>
        <v>15182.542758322559</v>
      </c>
      <c r="GW263" s="12">
        <f t="shared" si="338"/>
        <v>16104.678851728841</v>
      </c>
      <c r="GX263" s="13">
        <f t="shared" si="338"/>
        <v>20441.238920474691</v>
      </c>
      <c r="GY263" s="14">
        <f t="shared" si="338"/>
        <v>24815.463897122121</v>
      </c>
      <c r="GZ263" s="84" t="str">
        <f t="shared" si="339"/>
        <v>Sample 1</v>
      </c>
      <c r="HA263" s="12">
        <f t="shared" si="335"/>
        <v>0</v>
      </c>
      <c r="HB263" s="13">
        <f t="shared" si="335"/>
        <v>0</v>
      </c>
      <c r="HC263" s="14">
        <f t="shared" si="335"/>
        <v>0</v>
      </c>
      <c r="HD263" s="6">
        <f t="shared" si="340"/>
        <v>0</v>
      </c>
      <c r="HE263" s="84" t="str">
        <f t="shared" si="341"/>
        <v>Ok</v>
      </c>
    </row>
    <row r="264" spans="2:213" x14ac:dyDescent="0.3">
      <c r="B264" s="84" t="s">
        <v>225</v>
      </c>
      <c r="C264" s="12">
        <f>SUMIFS(Inyecciones!$E$2:$E$14185,Inyecciones!$A$2:$A$14185,Balance!C$4,Inyecciones!$B$2:$B$14185,Balance!$B264,Inyecciones!$C$2:$C$14185,Balance!C$5)</f>
        <v>407633.29840636189</v>
      </c>
      <c r="D264" s="13">
        <f>SUMIFS(Inyecciones!$E$2:$E$14185,Inyecciones!$A$2:$A$14185,Balance!D$4,Inyecciones!$B$2:$B$14185,Balance!$B264,Inyecciones!$C$2:$C$14185,Balance!D$5)</f>
        <v>422763.93197019881</v>
      </c>
      <c r="E264" s="13">
        <f>SUMIFS(Inyecciones!$E$2:$E$14185,Inyecciones!$A$2:$A$14185,Balance!E$4,Inyecciones!$B$2:$B$14185,Balance!$B264,Inyecciones!$C$2:$C$14185,Balance!E$5)</f>
        <v>460432.99637618678</v>
      </c>
      <c r="F264" s="13">
        <f>SUMIFS(Inyecciones!$E$2:$E$14185,Inyecciones!$A$2:$A$14185,Balance!F$4,Inyecciones!$B$2:$B$14185,Balance!$B264,Inyecciones!$C$2:$C$14185,Balance!F$5)</f>
        <v>520353.1291725511</v>
      </c>
      <c r="G264" s="13">
        <f>SUMIFS(Inyecciones!$E$2:$E$14185,Inyecciones!$A$2:$A$14185,Balance!G$4,Inyecciones!$B$2:$B$14185,Balance!$B264,Inyecciones!$C$2:$C$14185,Balance!G$5)</f>
        <v>893094.86611892632</v>
      </c>
      <c r="H264" s="13">
        <f>SUMIFS(Inyecciones!$E$2:$E$14185,Inyecciones!$A$2:$A$14185,Balance!H$4,Inyecciones!$B$2:$B$14185,Balance!$B264,Inyecciones!$C$2:$C$14185,Balance!H$5)</f>
        <v>1488536.111053901</v>
      </c>
      <c r="I264" s="13">
        <f>SUMIFS(Inyecciones!$E$2:$E$14185,Inyecciones!$A$2:$A$14185,Balance!I$4,Inyecciones!$B$2:$B$14185,Balance!$B264,Inyecciones!$C$2:$C$14185,Balance!I$5)</f>
        <v>1578570.0639684489</v>
      </c>
      <c r="J264" s="13">
        <f>SUMIFS(Inyecciones!$E$2:$E$14185,Inyecciones!$A$2:$A$14185,Balance!J$4,Inyecciones!$B$2:$B$14185,Balance!$B264,Inyecciones!$C$2:$C$14185,Balance!J$5)</f>
        <v>1446347.9861135059</v>
      </c>
      <c r="K264" s="13">
        <f>SUMIFS(Inyecciones!$E$2:$E$14185,Inyecciones!$A$2:$A$14185,Balance!K$4,Inyecciones!$B$2:$B$14185,Balance!$B264,Inyecciones!$C$2:$C$14185,Balance!K$5)</f>
        <v>775717.43754561071</v>
      </c>
      <c r="L264" s="13">
        <f>SUMIFS(Inyecciones!$E$2:$E$14185,Inyecciones!$A$2:$A$14185,Balance!L$4,Inyecciones!$B$2:$B$14185,Balance!$B264,Inyecciones!$C$2:$C$14185,Balance!L$5)</f>
        <v>607937.20775557472</v>
      </c>
      <c r="M264" s="13">
        <f>SUMIFS(Inyecciones!$E$2:$E$14185,Inyecciones!$A$2:$A$14185,Balance!M$4,Inyecciones!$B$2:$B$14185,Balance!$B264,Inyecciones!$C$2:$C$14185,Balance!M$5)</f>
        <v>444322.42923155578</v>
      </c>
      <c r="N264" s="14">
        <f>SUMIFS(Inyecciones!$E$2:$E$14185,Inyecciones!$A$2:$A$14185,Balance!N$4,Inyecciones!$B$2:$B$14185,Balance!$B264,Inyecciones!$C$2:$C$14185,Balance!N$5)</f>
        <v>382672.28465276922</v>
      </c>
      <c r="O264" s="12">
        <f>SUMIFS(Inyecciones!$E$2:$E$14185,Inyecciones!$A$2:$A$14185,Balance!O$4,Inyecciones!$B$2:$B$14185,Balance!$B264,Inyecciones!$C$2:$C$14185,Balance!O$5)</f>
        <v>408127.90765636862</v>
      </c>
      <c r="P264" s="13">
        <f>SUMIFS(Inyecciones!$E$2:$E$14185,Inyecciones!$A$2:$A$14185,Balance!P$4,Inyecciones!$B$2:$B$14185,Balance!$B264,Inyecciones!$C$2:$C$14185,Balance!P$5)</f>
        <v>425106.65935926419</v>
      </c>
      <c r="Q264" s="13">
        <f>SUMIFS(Inyecciones!$E$2:$E$14185,Inyecciones!$A$2:$A$14185,Balance!Q$4,Inyecciones!$B$2:$B$14185,Balance!$B264,Inyecciones!$C$2:$C$14185,Balance!Q$5)</f>
        <v>464389.06553049292</v>
      </c>
      <c r="R264" s="13">
        <f>SUMIFS(Inyecciones!$E$2:$E$14185,Inyecciones!$A$2:$A$14185,Balance!R$4,Inyecciones!$B$2:$B$14185,Balance!$B264,Inyecciones!$C$2:$C$14185,Balance!R$5)</f>
        <v>432475.52221252117</v>
      </c>
      <c r="S264" s="13">
        <f>SUMIFS(Inyecciones!$E$2:$E$14185,Inyecciones!$A$2:$A$14185,Balance!S$4,Inyecciones!$B$2:$B$14185,Balance!$B264,Inyecciones!$C$2:$C$14185,Balance!S$5)</f>
        <v>988360.99036464642</v>
      </c>
      <c r="T264" s="13">
        <f>SUMIFS(Inyecciones!$E$2:$E$14185,Inyecciones!$A$2:$A$14185,Balance!T$4,Inyecciones!$B$2:$B$14185,Balance!$B264,Inyecciones!$C$2:$C$14185,Balance!T$5)</f>
        <v>1510661.234541028</v>
      </c>
      <c r="U264" s="13">
        <f>SUMIFS(Inyecciones!$E$2:$E$14185,Inyecciones!$A$2:$A$14185,Balance!U$4,Inyecciones!$B$2:$B$14185,Balance!$B264,Inyecciones!$C$2:$C$14185,Balance!U$5)</f>
        <v>1548371.4118353699</v>
      </c>
      <c r="V264" s="13">
        <f>SUMIFS(Inyecciones!$E$2:$E$14185,Inyecciones!$A$2:$A$14185,Balance!V$4,Inyecciones!$B$2:$B$14185,Balance!$B264,Inyecciones!$C$2:$C$14185,Balance!V$5)</f>
        <v>1395808.129728419</v>
      </c>
      <c r="W264" s="13">
        <f>SUMIFS(Inyecciones!$E$2:$E$14185,Inyecciones!$A$2:$A$14185,Balance!W$4,Inyecciones!$B$2:$B$14185,Balance!$B264,Inyecciones!$C$2:$C$14185,Balance!W$5)</f>
        <v>774730.89508811862</v>
      </c>
      <c r="X264" s="13">
        <f>SUMIFS(Inyecciones!$E$2:$E$14185,Inyecciones!$A$2:$A$14185,Balance!X$4,Inyecciones!$B$2:$B$14185,Balance!$B264,Inyecciones!$C$2:$C$14185,Balance!X$5)</f>
        <v>533155.72568841022</v>
      </c>
      <c r="Y264" s="13">
        <f>SUMIFS(Inyecciones!$E$2:$E$14185,Inyecciones!$A$2:$A$14185,Balance!Y$4,Inyecciones!$B$2:$B$14185,Balance!$B264,Inyecciones!$C$2:$C$14185,Balance!Y$5)</f>
        <v>390011.36358162458</v>
      </c>
      <c r="Z264" s="14">
        <f>SUMIFS(Inyecciones!$E$2:$E$14185,Inyecciones!$A$2:$A$14185,Balance!Z$4,Inyecciones!$B$2:$B$14185,Balance!$B264,Inyecciones!$C$2:$C$14185,Balance!Z$5)</f>
        <v>393860.45029692218</v>
      </c>
      <c r="AA264" s="12">
        <f>SUMIFS(Inyecciones!$E$2:$E$14185,Inyecciones!$A$2:$A$14185,Balance!AA$4,Inyecciones!$B$2:$B$14185,Balance!$B264,Inyecciones!$C$2:$C$14185,Balance!AA$5)</f>
        <v>408325.6546502139</v>
      </c>
      <c r="AB264" s="13">
        <f>SUMIFS(Inyecciones!$E$2:$E$14185,Inyecciones!$A$2:$A$14185,Balance!AB$4,Inyecciones!$B$2:$B$14185,Balance!$B264,Inyecciones!$C$2:$C$14185,Balance!AB$5)</f>
        <v>425043.32928676187</v>
      </c>
      <c r="AC264" s="13">
        <f>SUMIFS(Inyecciones!$E$2:$E$14185,Inyecciones!$A$2:$A$14185,Balance!AC$4,Inyecciones!$B$2:$B$14185,Balance!$B264,Inyecciones!$C$2:$C$14185,Balance!AC$5)</f>
        <v>462426.66536942677</v>
      </c>
      <c r="AD264" s="13">
        <f>SUMIFS(Inyecciones!$E$2:$E$14185,Inyecciones!$A$2:$A$14185,Balance!AD$4,Inyecciones!$B$2:$B$14185,Balance!$B264,Inyecciones!$C$2:$C$14185,Balance!AD$5)</f>
        <v>401310.55678169552</v>
      </c>
      <c r="AE264" s="13">
        <f>SUMIFS(Inyecciones!$E$2:$E$14185,Inyecciones!$A$2:$A$14185,Balance!AE$4,Inyecciones!$B$2:$B$14185,Balance!$B264,Inyecciones!$C$2:$C$14185,Balance!AE$5)</f>
        <v>679870.82511007786</v>
      </c>
      <c r="AF264" s="13">
        <f>SUMIFS(Inyecciones!$E$2:$E$14185,Inyecciones!$A$2:$A$14185,Balance!AF$4,Inyecciones!$B$2:$B$14185,Balance!$B264,Inyecciones!$C$2:$C$14185,Balance!AF$5)</f>
        <v>936794.19396225666</v>
      </c>
      <c r="AG264" s="13">
        <f>SUMIFS(Inyecciones!$E$2:$E$14185,Inyecciones!$A$2:$A$14185,Balance!AG$4,Inyecciones!$B$2:$B$14185,Balance!$B264,Inyecciones!$C$2:$C$14185,Balance!AG$5)</f>
        <v>1249666.4893651509</v>
      </c>
      <c r="AH264" s="13">
        <f>SUMIFS(Inyecciones!$E$2:$E$14185,Inyecciones!$A$2:$A$14185,Balance!AH$4,Inyecciones!$B$2:$B$14185,Balance!$B264,Inyecciones!$C$2:$C$14185,Balance!AH$5)</f>
        <v>1269207.479097063</v>
      </c>
      <c r="AI264" s="13">
        <f>SUMIFS(Inyecciones!$E$2:$E$14185,Inyecciones!$A$2:$A$14185,Balance!AI$4,Inyecciones!$B$2:$B$14185,Balance!$B264,Inyecciones!$C$2:$C$14185,Balance!AI$5)</f>
        <v>603460.43246534164</v>
      </c>
      <c r="AJ264" s="13">
        <f>SUMIFS(Inyecciones!$E$2:$E$14185,Inyecciones!$A$2:$A$14185,Balance!AJ$4,Inyecciones!$B$2:$B$14185,Balance!$B264,Inyecciones!$C$2:$C$14185,Balance!AJ$5)</f>
        <v>612084.01676957833</v>
      </c>
      <c r="AK264" s="13">
        <f>SUMIFS(Inyecciones!$E$2:$E$14185,Inyecciones!$A$2:$A$14185,Balance!AK$4,Inyecciones!$B$2:$B$14185,Balance!$B264,Inyecciones!$C$2:$C$14185,Balance!AK$5)</f>
        <v>461921.33056933532</v>
      </c>
      <c r="AL264" s="14">
        <f>SUMIFS(Inyecciones!$E$2:$E$14185,Inyecciones!$A$2:$A$14185,Balance!AL$4,Inyecciones!$B$2:$B$14185,Balance!$B264,Inyecciones!$C$2:$C$14185,Balance!AL$5)</f>
        <v>425031.13629206817</v>
      </c>
      <c r="AM264" s="13"/>
      <c r="AN264" s="12">
        <f>SUMIFS('Retiro Mensual'!$E$2:$E$2629,'Retiro Mensual'!$A$2:$A$2629,AN$4,'Retiro Mensual'!$B$2:$B$2629,$B264,'Retiro Mensual'!$C$2:$C$2629,AN$5)</f>
        <v>1268606.196</v>
      </c>
      <c r="AO264" s="13">
        <f>SUMIFS('Retiro Mensual'!$E$2:$E$2629,'Retiro Mensual'!$A$2:$A$2629,AO$4,'Retiro Mensual'!$B$2:$B$2629,$B264,'Retiro Mensual'!$C$2:$C$2629,AO$5)</f>
        <v>1090626.7579999999</v>
      </c>
      <c r="AP264" s="13">
        <f>SUMIFS('Retiro Mensual'!$E$2:$E$2629,'Retiro Mensual'!$A$2:$A$2629,AP$4,'Retiro Mensual'!$B$2:$B$2629,$B264,'Retiro Mensual'!$C$2:$C$2629,AP$5)</f>
        <v>1274160.845</v>
      </c>
      <c r="AQ264" s="13">
        <f>SUMIFS('Retiro Mensual'!$E$2:$E$2629,'Retiro Mensual'!$A$2:$A$2629,AQ$4,'Retiro Mensual'!$B$2:$B$2629,$B264,'Retiro Mensual'!$C$2:$C$2629,AQ$5)</f>
        <v>1179246.2</v>
      </c>
      <c r="AR264" s="13">
        <f>SUMIFS('Retiro Mensual'!$E$2:$E$2629,'Retiro Mensual'!$A$2:$A$2629,AR$4,'Retiro Mensual'!$B$2:$B$2629,$B264,'Retiro Mensual'!$C$2:$C$2629,AR$5)</f>
        <v>1281927.2379999999</v>
      </c>
      <c r="AS264" s="13">
        <f>SUMIFS('Retiro Mensual'!$E$2:$E$2629,'Retiro Mensual'!$A$2:$A$2629,AS$4,'Retiro Mensual'!$B$2:$B$2629,$B264,'Retiro Mensual'!$C$2:$C$2629,AS$5)</f>
        <v>1223299.3319999999</v>
      </c>
      <c r="AT264" s="13">
        <f>SUMIFS('Retiro Mensual'!$E$2:$E$2629,'Retiro Mensual'!$A$2:$A$2629,AT$4,'Retiro Mensual'!$B$2:$B$2629,$B264,'Retiro Mensual'!$C$2:$C$2629,AT$5)</f>
        <v>1172505.8089999999</v>
      </c>
      <c r="AU264" s="13">
        <f>SUMIFS('Retiro Mensual'!$E$2:$E$2629,'Retiro Mensual'!$A$2:$A$2629,AU$4,'Retiro Mensual'!$B$2:$B$2629,$B264,'Retiro Mensual'!$C$2:$C$2629,AU$5)</f>
        <v>1130790.3540000001</v>
      </c>
      <c r="AV264" s="13">
        <f>SUMIFS('Retiro Mensual'!$E$2:$E$2629,'Retiro Mensual'!$A$2:$A$2629,AV$4,'Retiro Mensual'!$B$2:$B$2629,$B264,'Retiro Mensual'!$C$2:$C$2629,AV$5)</f>
        <v>883723.5993</v>
      </c>
      <c r="AW264" s="13">
        <f>SUMIFS('Retiro Mensual'!$E$2:$E$2629,'Retiro Mensual'!$A$2:$A$2629,AW$4,'Retiro Mensual'!$B$2:$B$2629,$B264,'Retiro Mensual'!$C$2:$C$2629,AW$5)</f>
        <v>336685.17499999999</v>
      </c>
      <c r="AX264" s="13">
        <f>SUMIFS('Retiro Mensual'!$E$2:$E$2629,'Retiro Mensual'!$A$2:$A$2629,AX$4,'Retiro Mensual'!$B$2:$B$2629,$B264,'Retiro Mensual'!$C$2:$C$2629,AX$5)</f>
        <v>236915.91339999999</v>
      </c>
      <c r="AY264" s="14">
        <f>SUMIFS('Retiro Mensual'!$E$2:$E$2629,'Retiro Mensual'!$A$2:$A$2629,AY$4,'Retiro Mensual'!$B$2:$B$2629,$B264,'Retiro Mensual'!$C$2:$C$2629,AY$5)</f>
        <v>248431.27549999999</v>
      </c>
      <c r="AZ264" s="12">
        <f>SUMIFS('Retiro Mensual'!$E$2:$E$2629,'Retiro Mensual'!$A$2:$A$2629,AZ$4,'Retiro Mensual'!$B$2:$B$2629,$B264,'Retiro Mensual'!$C$2:$C$2629,AZ$5)</f>
        <v>1271383.747</v>
      </c>
      <c r="BA264" s="13">
        <f>SUMIFS('Retiro Mensual'!$E$2:$E$2629,'Retiro Mensual'!$A$2:$A$2629,BA$4,'Retiro Mensual'!$B$2:$B$2629,$B264,'Retiro Mensual'!$C$2:$C$2629,BA$5)</f>
        <v>1103145.3189999999</v>
      </c>
      <c r="BB264" s="13">
        <f>SUMIFS('Retiro Mensual'!$E$2:$E$2629,'Retiro Mensual'!$A$2:$A$2629,BB$4,'Retiro Mensual'!$B$2:$B$2629,$B264,'Retiro Mensual'!$C$2:$C$2629,BB$5)</f>
        <v>1287901.004</v>
      </c>
      <c r="BC264" s="13">
        <f>SUMIFS('Retiro Mensual'!$E$2:$E$2629,'Retiro Mensual'!$A$2:$A$2629,BC$4,'Retiro Mensual'!$B$2:$B$2629,$B264,'Retiro Mensual'!$C$2:$C$2629,BC$5)</f>
        <v>1244640.939</v>
      </c>
      <c r="BD264" s="13">
        <f>SUMIFS('Retiro Mensual'!$E$2:$E$2629,'Retiro Mensual'!$A$2:$A$2629,BD$4,'Retiro Mensual'!$B$2:$B$2629,$B264,'Retiro Mensual'!$C$2:$C$2629,BD$5)</f>
        <v>1257840.608</v>
      </c>
      <c r="BE264" s="13">
        <f>SUMIFS('Retiro Mensual'!$E$2:$E$2629,'Retiro Mensual'!$A$2:$A$2629,BE$4,'Retiro Mensual'!$B$2:$B$2629,$B264,'Retiro Mensual'!$C$2:$C$2629,BE$5)</f>
        <v>1251107.7</v>
      </c>
      <c r="BF264" s="13">
        <f>SUMIFS('Retiro Mensual'!$E$2:$E$2629,'Retiro Mensual'!$A$2:$A$2629,BF$4,'Retiro Mensual'!$B$2:$B$2629,$B264,'Retiro Mensual'!$C$2:$C$2629,BF$5)</f>
        <v>1255595.8459999999</v>
      </c>
      <c r="BG264" s="13">
        <f>SUMIFS('Retiro Mensual'!$E$2:$E$2629,'Retiro Mensual'!$A$2:$A$2629,BG$4,'Retiro Mensual'!$B$2:$B$2629,$B264,'Retiro Mensual'!$C$2:$C$2629,BG$5)</f>
        <v>1142444.176</v>
      </c>
      <c r="BH264" s="13">
        <f>SUMIFS('Retiro Mensual'!$E$2:$E$2629,'Retiro Mensual'!$A$2:$A$2629,BH$4,'Retiro Mensual'!$B$2:$B$2629,$B264,'Retiro Mensual'!$C$2:$C$2629,BH$5)</f>
        <v>904675.41339999996</v>
      </c>
      <c r="BI264" s="13">
        <f>SUMIFS('Retiro Mensual'!$E$2:$E$2629,'Retiro Mensual'!$A$2:$A$2629,BI$4,'Retiro Mensual'!$B$2:$B$2629,$B264,'Retiro Mensual'!$C$2:$C$2629,BI$5)</f>
        <v>424344.41979999997</v>
      </c>
      <c r="BJ264" s="13">
        <f>SUMIFS('Retiro Mensual'!$E$2:$E$2629,'Retiro Mensual'!$A$2:$A$2629,BJ$4,'Retiro Mensual'!$B$2:$B$2629,$B264,'Retiro Mensual'!$C$2:$C$2629,BJ$5)</f>
        <v>424291.87839999999</v>
      </c>
      <c r="BK264" s="14">
        <f>SUMIFS('Retiro Mensual'!$E$2:$E$2629,'Retiro Mensual'!$A$2:$A$2629,BK$4,'Retiro Mensual'!$B$2:$B$2629,$B264,'Retiro Mensual'!$C$2:$C$2629,BK$5)</f>
        <v>506251.62319999997</v>
      </c>
      <c r="BL264" s="12">
        <f>SUMIFS('Retiro Mensual'!$E$2:$E$2629,'Retiro Mensual'!$A$2:$A$2629,BL$4,'Retiro Mensual'!$B$2:$B$2629,$B264,'Retiro Mensual'!$C$2:$C$2629,BL$5)</f>
        <v>0</v>
      </c>
      <c r="BM264" s="13">
        <f>SUMIFS('Retiro Mensual'!$E$2:$E$2629,'Retiro Mensual'!$A$2:$A$2629,BM$4,'Retiro Mensual'!$B$2:$B$2629,$B264,'Retiro Mensual'!$C$2:$C$2629,BM$5)</f>
        <v>0</v>
      </c>
      <c r="BN264" s="13">
        <f>SUMIFS('Retiro Mensual'!$E$2:$E$2629,'Retiro Mensual'!$A$2:$A$2629,BN$4,'Retiro Mensual'!$B$2:$B$2629,$B264,'Retiro Mensual'!$C$2:$C$2629,BN$5)</f>
        <v>0</v>
      </c>
      <c r="BO264" s="13">
        <f>SUMIFS('Retiro Mensual'!$E$2:$E$2629,'Retiro Mensual'!$A$2:$A$2629,BO$4,'Retiro Mensual'!$B$2:$B$2629,$B264,'Retiro Mensual'!$C$2:$C$2629,BO$5)</f>
        <v>0</v>
      </c>
      <c r="BP264" s="13">
        <f>SUMIFS('Retiro Mensual'!$E$2:$E$2629,'Retiro Mensual'!$A$2:$A$2629,BP$4,'Retiro Mensual'!$B$2:$B$2629,$B264,'Retiro Mensual'!$C$2:$C$2629,BP$5)</f>
        <v>0</v>
      </c>
      <c r="BQ264" s="13">
        <f>SUMIFS('Retiro Mensual'!$E$2:$E$2629,'Retiro Mensual'!$A$2:$A$2629,BQ$4,'Retiro Mensual'!$B$2:$B$2629,$B264,'Retiro Mensual'!$C$2:$C$2629,BQ$5)</f>
        <v>0</v>
      </c>
      <c r="BR264" s="13">
        <f>SUMIFS('Retiro Mensual'!$E$2:$E$2629,'Retiro Mensual'!$A$2:$A$2629,BR$4,'Retiro Mensual'!$B$2:$B$2629,$B264,'Retiro Mensual'!$C$2:$C$2629,BR$5)</f>
        <v>0</v>
      </c>
      <c r="BS264" s="13">
        <f>SUMIFS('Retiro Mensual'!$E$2:$E$2629,'Retiro Mensual'!$A$2:$A$2629,BS$4,'Retiro Mensual'!$B$2:$B$2629,$B264,'Retiro Mensual'!$C$2:$C$2629,BS$5)</f>
        <v>0</v>
      </c>
      <c r="BT264" s="13">
        <f>SUMIFS('Retiro Mensual'!$E$2:$E$2629,'Retiro Mensual'!$A$2:$A$2629,BT$4,'Retiro Mensual'!$B$2:$B$2629,$B264,'Retiro Mensual'!$C$2:$C$2629,BT$5)</f>
        <v>0</v>
      </c>
      <c r="BU264" s="13">
        <f>SUMIFS('Retiro Mensual'!$E$2:$E$2629,'Retiro Mensual'!$A$2:$A$2629,BU$4,'Retiro Mensual'!$B$2:$B$2629,$B264,'Retiro Mensual'!$C$2:$C$2629,BU$5)</f>
        <v>0</v>
      </c>
      <c r="BV264" s="13">
        <f>SUMIFS('Retiro Mensual'!$E$2:$E$2629,'Retiro Mensual'!$A$2:$A$2629,BV$4,'Retiro Mensual'!$B$2:$B$2629,$B264,'Retiro Mensual'!$C$2:$C$2629,BV$5)</f>
        <v>0</v>
      </c>
      <c r="BW264" s="14">
        <f>SUMIFS('Retiro Mensual'!$E$2:$E$2629,'Retiro Mensual'!$A$2:$A$2629,BW$4,'Retiro Mensual'!$B$2:$B$2629,$B264,'Retiro Mensual'!$C$2:$C$2629,BW$5)</f>
        <v>0</v>
      </c>
      <c r="BX264" s="13"/>
      <c r="BY264" s="12">
        <f>SUMIFS('Compra Ventas'!$E$2:$E$2700,'Compra Ventas'!$A$2:$A$2700,BY$4,'Compra Ventas'!$B$2:$B$2700,$B264,'Compra Ventas'!$C$2:$C$2700,BY$5)</f>
        <v>0</v>
      </c>
      <c r="BZ264" s="13">
        <f>SUMIFS('Compra Ventas'!$E$2:$E$2700,'Compra Ventas'!$A$2:$A$2700,BZ$4,'Compra Ventas'!$B$2:$B$2700,$B264,'Compra Ventas'!$C$2:$C$2700,BZ$5)</f>
        <v>0</v>
      </c>
      <c r="CA264" s="13">
        <f>SUMIFS('Compra Ventas'!$E$2:$E$2700,'Compra Ventas'!$A$2:$A$2700,CA$4,'Compra Ventas'!$B$2:$B$2700,$B264,'Compra Ventas'!$C$2:$C$2700,CA$5)</f>
        <v>0</v>
      </c>
      <c r="CB264" s="13">
        <f>SUMIFS('Compra Ventas'!$E$2:$E$2700,'Compra Ventas'!$A$2:$A$2700,CB$4,'Compra Ventas'!$B$2:$B$2700,$B264,'Compra Ventas'!$C$2:$C$2700,CB$5)</f>
        <v>0</v>
      </c>
      <c r="CC264" s="13">
        <f>SUMIFS('Compra Ventas'!$E$2:$E$2700,'Compra Ventas'!$A$2:$A$2700,CC$4,'Compra Ventas'!$B$2:$B$2700,$B264,'Compra Ventas'!$C$2:$C$2700,CC$5)</f>
        <v>0</v>
      </c>
      <c r="CD264" s="13">
        <f>SUMIFS('Compra Ventas'!$E$2:$E$2700,'Compra Ventas'!$A$2:$A$2700,CD$4,'Compra Ventas'!$B$2:$B$2700,$B264,'Compra Ventas'!$C$2:$C$2700,CD$5)</f>
        <v>0</v>
      </c>
      <c r="CE264" s="13">
        <f>SUMIFS('Compra Ventas'!$E$2:$E$2700,'Compra Ventas'!$A$2:$A$2700,CE$4,'Compra Ventas'!$B$2:$B$2700,$B264,'Compra Ventas'!$C$2:$C$2700,CE$5)</f>
        <v>0</v>
      </c>
      <c r="CF264" s="13">
        <f>SUMIFS('Compra Ventas'!$E$2:$E$2700,'Compra Ventas'!$A$2:$A$2700,CF$4,'Compra Ventas'!$B$2:$B$2700,$B264,'Compra Ventas'!$C$2:$C$2700,CF$5)</f>
        <v>0</v>
      </c>
      <c r="CG264" s="13">
        <f>SUMIFS('Compra Ventas'!$E$2:$E$2700,'Compra Ventas'!$A$2:$A$2700,CG$4,'Compra Ventas'!$B$2:$B$2700,$B264,'Compra Ventas'!$C$2:$C$2700,CG$5)</f>
        <v>0</v>
      </c>
      <c r="CH264" s="13">
        <f>SUMIFS('Compra Ventas'!$E$2:$E$2700,'Compra Ventas'!$A$2:$A$2700,CH$4,'Compra Ventas'!$B$2:$B$2700,$B264,'Compra Ventas'!$C$2:$C$2700,CH$5)</f>
        <v>0</v>
      </c>
      <c r="CI264" s="13">
        <f>SUMIFS('Compra Ventas'!$E$2:$E$2700,'Compra Ventas'!$A$2:$A$2700,CI$4,'Compra Ventas'!$B$2:$B$2700,$B264,'Compra Ventas'!$C$2:$C$2700,CI$5)</f>
        <v>0</v>
      </c>
      <c r="CJ264" s="14">
        <f>SUMIFS('Compra Ventas'!$E$2:$E$2700,'Compra Ventas'!$A$2:$A$2700,CJ$4,'Compra Ventas'!$B$2:$B$2700,$B264,'Compra Ventas'!$C$2:$C$2700,CJ$5)</f>
        <v>0</v>
      </c>
      <c r="CK264" s="12">
        <f>SUMIFS('Compra Ventas'!$E$2:$E$2700,'Compra Ventas'!$A$2:$A$2700,CK$4,'Compra Ventas'!$B$2:$B$2700,$B264,'Compra Ventas'!$C$2:$C$2700,CK$5)</f>
        <v>0</v>
      </c>
      <c r="CL264" s="13">
        <f>SUMIFS('Compra Ventas'!$E$2:$E$2700,'Compra Ventas'!$A$2:$A$2700,CL$4,'Compra Ventas'!$B$2:$B$2700,$B264,'Compra Ventas'!$C$2:$C$2700,CL$5)</f>
        <v>0</v>
      </c>
      <c r="CM264" s="13">
        <f>SUMIFS('Compra Ventas'!$E$2:$E$2700,'Compra Ventas'!$A$2:$A$2700,CM$4,'Compra Ventas'!$B$2:$B$2700,$B264,'Compra Ventas'!$C$2:$C$2700,CM$5)</f>
        <v>0</v>
      </c>
      <c r="CN264" s="13">
        <f>SUMIFS('Compra Ventas'!$E$2:$E$2700,'Compra Ventas'!$A$2:$A$2700,CN$4,'Compra Ventas'!$B$2:$B$2700,$B264,'Compra Ventas'!$C$2:$C$2700,CN$5)</f>
        <v>0</v>
      </c>
      <c r="CO264" s="13">
        <f>SUMIFS('Compra Ventas'!$E$2:$E$2700,'Compra Ventas'!$A$2:$A$2700,CO$4,'Compra Ventas'!$B$2:$B$2700,$B264,'Compra Ventas'!$C$2:$C$2700,CO$5)</f>
        <v>0</v>
      </c>
      <c r="CP264" s="13">
        <f>SUMIFS('Compra Ventas'!$E$2:$E$2700,'Compra Ventas'!$A$2:$A$2700,CP$4,'Compra Ventas'!$B$2:$B$2700,$B264,'Compra Ventas'!$C$2:$C$2700,CP$5)</f>
        <v>0</v>
      </c>
      <c r="CQ264" s="13">
        <f>SUMIFS('Compra Ventas'!$E$2:$E$2700,'Compra Ventas'!$A$2:$A$2700,CQ$4,'Compra Ventas'!$B$2:$B$2700,$B264,'Compra Ventas'!$C$2:$C$2700,CQ$5)</f>
        <v>0</v>
      </c>
      <c r="CR264" s="13">
        <f>SUMIFS('Compra Ventas'!$E$2:$E$2700,'Compra Ventas'!$A$2:$A$2700,CR$4,'Compra Ventas'!$B$2:$B$2700,$B264,'Compra Ventas'!$C$2:$C$2700,CR$5)</f>
        <v>0</v>
      </c>
      <c r="CS264" s="13">
        <f>SUMIFS('Compra Ventas'!$E$2:$E$2700,'Compra Ventas'!$A$2:$A$2700,CS$4,'Compra Ventas'!$B$2:$B$2700,$B264,'Compra Ventas'!$C$2:$C$2700,CS$5)</f>
        <v>0</v>
      </c>
      <c r="CT264" s="13">
        <f>SUMIFS('Compra Ventas'!$E$2:$E$2700,'Compra Ventas'!$A$2:$A$2700,CT$4,'Compra Ventas'!$B$2:$B$2700,$B264,'Compra Ventas'!$C$2:$C$2700,CT$5)</f>
        <v>0</v>
      </c>
      <c r="CU264" s="13">
        <f>SUMIFS('Compra Ventas'!$E$2:$E$2700,'Compra Ventas'!$A$2:$A$2700,CU$4,'Compra Ventas'!$B$2:$B$2700,$B264,'Compra Ventas'!$C$2:$C$2700,CU$5)</f>
        <v>0</v>
      </c>
      <c r="CV264" s="14">
        <f>SUMIFS('Compra Ventas'!$E$2:$E$2700,'Compra Ventas'!$A$2:$A$2700,CV$4,'Compra Ventas'!$B$2:$B$2700,$B264,'Compra Ventas'!$C$2:$C$2700,CV$5)</f>
        <v>0</v>
      </c>
      <c r="CW264" s="12">
        <f>SUMIFS('Compra Ventas'!$E$2:$E$2700,'Compra Ventas'!$A$2:$A$2700,CW$4,'Compra Ventas'!$B$2:$B$2700,$B264,'Compra Ventas'!$C$2:$C$2700,CW$5)</f>
        <v>0</v>
      </c>
      <c r="CX264" s="13">
        <f>SUMIFS('Compra Ventas'!$E$2:$E$2700,'Compra Ventas'!$A$2:$A$2700,CX$4,'Compra Ventas'!$B$2:$B$2700,$B264,'Compra Ventas'!$C$2:$C$2700,CX$5)</f>
        <v>0</v>
      </c>
      <c r="CY264" s="13">
        <f>SUMIFS('Compra Ventas'!$E$2:$E$2700,'Compra Ventas'!$A$2:$A$2700,CY$4,'Compra Ventas'!$B$2:$B$2700,$B264,'Compra Ventas'!$C$2:$C$2700,CY$5)</f>
        <v>0</v>
      </c>
      <c r="CZ264" s="13">
        <f>SUMIFS('Compra Ventas'!$E$2:$E$2700,'Compra Ventas'!$A$2:$A$2700,CZ$4,'Compra Ventas'!$B$2:$B$2700,$B264,'Compra Ventas'!$C$2:$C$2700,CZ$5)</f>
        <v>0</v>
      </c>
      <c r="DA264" s="13">
        <f>SUMIFS('Compra Ventas'!$E$2:$E$2700,'Compra Ventas'!$A$2:$A$2700,DA$4,'Compra Ventas'!$B$2:$B$2700,$B264,'Compra Ventas'!$C$2:$C$2700,DA$5)</f>
        <v>0</v>
      </c>
      <c r="DB264" s="13">
        <f>SUMIFS('Compra Ventas'!$E$2:$E$2700,'Compra Ventas'!$A$2:$A$2700,DB$4,'Compra Ventas'!$B$2:$B$2700,$B264,'Compra Ventas'!$C$2:$C$2700,DB$5)</f>
        <v>0</v>
      </c>
      <c r="DC264" s="13">
        <f>SUMIFS('Compra Ventas'!$E$2:$E$2700,'Compra Ventas'!$A$2:$A$2700,DC$4,'Compra Ventas'!$B$2:$B$2700,$B264,'Compra Ventas'!$C$2:$C$2700,DC$5)</f>
        <v>0</v>
      </c>
      <c r="DD264" s="13">
        <f>SUMIFS('Compra Ventas'!$E$2:$E$2700,'Compra Ventas'!$A$2:$A$2700,DD$4,'Compra Ventas'!$B$2:$B$2700,$B264,'Compra Ventas'!$C$2:$C$2700,DD$5)</f>
        <v>0</v>
      </c>
      <c r="DE264" s="13">
        <f>SUMIFS('Compra Ventas'!$E$2:$E$2700,'Compra Ventas'!$A$2:$A$2700,DE$4,'Compra Ventas'!$B$2:$B$2700,$B264,'Compra Ventas'!$C$2:$C$2700,DE$5)</f>
        <v>0</v>
      </c>
      <c r="DF264" s="13">
        <f>SUMIFS('Compra Ventas'!$E$2:$E$2700,'Compra Ventas'!$A$2:$A$2700,DF$4,'Compra Ventas'!$B$2:$B$2700,$B264,'Compra Ventas'!$C$2:$C$2700,DF$5)</f>
        <v>0</v>
      </c>
      <c r="DG264" s="13">
        <f>SUMIFS('Compra Ventas'!$E$2:$E$2700,'Compra Ventas'!$A$2:$A$2700,DG$4,'Compra Ventas'!$B$2:$B$2700,$B264,'Compra Ventas'!$C$2:$C$2700,DG$5)</f>
        <v>0</v>
      </c>
      <c r="DH264" s="14">
        <f>SUMIFS('Compra Ventas'!$E$2:$E$2700,'Compra Ventas'!$A$2:$A$2700,DH$4,'Compra Ventas'!$B$2:$B$2700,$B264,'Compra Ventas'!$C$2:$C$2700,DH$5)</f>
        <v>0</v>
      </c>
      <c r="DI264" s="84"/>
      <c r="DJ264" s="98">
        <f>SUMIFS('Ajuste Ciclado'!D$5:D$47,'Ajuste Ciclado'!$C$5:$C$47,Balance!DJ$4,'Ajuste Ciclado'!$B$5:$B$47,Balance!$B264)</f>
        <v>0</v>
      </c>
      <c r="DK264" s="99">
        <f>SUMIFS('Ajuste Ciclado'!E$5:E$47,'Ajuste Ciclado'!$C$5:$C$47,Balance!DK$4,'Ajuste Ciclado'!$B$5:$B$47,Balance!$B264)</f>
        <v>0</v>
      </c>
      <c r="DL264" s="99">
        <f>SUMIFS('Ajuste Ciclado'!F$5:F$47,'Ajuste Ciclado'!$C$5:$C$47,Balance!DL$4,'Ajuste Ciclado'!$B$5:$B$47,Balance!$B264)</f>
        <v>0</v>
      </c>
      <c r="DM264" s="99">
        <f>SUMIFS('Ajuste Ciclado'!G$5:G$47,'Ajuste Ciclado'!$C$5:$C$47,Balance!DM$4,'Ajuste Ciclado'!$B$5:$B$47,Balance!$B264)</f>
        <v>0</v>
      </c>
      <c r="DN264" s="99">
        <f>SUMIFS('Ajuste Ciclado'!H$5:H$47,'Ajuste Ciclado'!$C$5:$C$47,Balance!DN$4,'Ajuste Ciclado'!$B$5:$B$47,Balance!$B264)</f>
        <v>0</v>
      </c>
      <c r="DO264" s="99">
        <f>SUMIFS('Ajuste Ciclado'!I$5:I$47,'Ajuste Ciclado'!$C$5:$C$47,Balance!DO$4,'Ajuste Ciclado'!$B$5:$B$47,Balance!$B264)</f>
        <v>0</v>
      </c>
      <c r="DP264" s="99">
        <f>SUMIFS('Ajuste Ciclado'!J$5:J$47,'Ajuste Ciclado'!$C$5:$C$47,Balance!DP$4,'Ajuste Ciclado'!$B$5:$B$47,Balance!$B264)</f>
        <v>0</v>
      </c>
      <c r="DQ264" s="99">
        <f>SUMIFS('Ajuste Ciclado'!K$5:K$47,'Ajuste Ciclado'!$C$5:$C$47,Balance!DQ$4,'Ajuste Ciclado'!$B$5:$B$47,Balance!$B264)</f>
        <v>0</v>
      </c>
      <c r="DR264" s="99">
        <f>SUMIFS('Ajuste Ciclado'!L$5:L$47,'Ajuste Ciclado'!$C$5:$C$47,Balance!DR$4,'Ajuste Ciclado'!$B$5:$B$47,Balance!$B264)</f>
        <v>0</v>
      </c>
      <c r="DS264" s="99">
        <f>SUMIFS('Ajuste Ciclado'!M$5:M$47,'Ajuste Ciclado'!$C$5:$C$47,Balance!DS$4,'Ajuste Ciclado'!$B$5:$B$47,Balance!$B264)</f>
        <v>0</v>
      </c>
      <c r="DT264" s="99">
        <f>SUMIFS('Ajuste Ciclado'!N$5:N$47,'Ajuste Ciclado'!$C$5:$C$47,Balance!DT$4,'Ajuste Ciclado'!$B$5:$B$47,Balance!$B264)</f>
        <v>0</v>
      </c>
      <c r="DU264" s="100">
        <f>SUMIFS('Ajuste Ciclado'!O$5:O$47,'Ajuste Ciclado'!$C$5:$C$47,Balance!DU$4,'Ajuste Ciclado'!$B$5:$B$47,Balance!$B264)</f>
        <v>0</v>
      </c>
      <c r="DV264" s="98">
        <f>SUMIFS('Ajuste Ciclado'!D$5:D$47,'Ajuste Ciclado'!$C$5:$C$47,Balance!DV$4,'Ajuste Ciclado'!$B$5:$B$47,Balance!$B264)</f>
        <v>0</v>
      </c>
      <c r="DW264" s="99">
        <f>SUMIFS('Ajuste Ciclado'!E$5:E$47,'Ajuste Ciclado'!$C$5:$C$47,Balance!DW$4,'Ajuste Ciclado'!$B$5:$B$47,Balance!$B264)</f>
        <v>0</v>
      </c>
      <c r="DX264" s="99">
        <f>SUMIFS('Ajuste Ciclado'!F$5:F$47,'Ajuste Ciclado'!$C$5:$C$47,Balance!DX$4,'Ajuste Ciclado'!$B$5:$B$47,Balance!$B264)</f>
        <v>0</v>
      </c>
      <c r="DY264" s="99">
        <f>SUMIFS('Ajuste Ciclado'!G$5:G$47,'Ajuste Ciclado'!$C$5:$C$47,Balance!DY$4,'Ajuste Ciclado'!$B$5:$B$47,Balance!$B264)</f>
        <v>0</v>
      </c>
      <c r="DZ264" s="99">
        <f>SUMIFS('Ajuste Ciclado'!H$5:H$47,'Ajuste Ciclado'!$C$5:$C$47,Balance!DZ$4,'Ajuste Ciclado'!$B$5:$B$47,Balance!$B264)</f>
        <v>0</v>
      </c>
      <c r="EA264" s="99">
        <f>SUMIFS('Ajuste Ciclado'!I$5:I$47,'Ajuste Ciclado'!$C$5:$C$47,Balance!EA$4,'Ajuste Ciclado'!$B$5:$B$47,Balance!$B264)</f>
        <v>0</v>
      </c>
      <c r="EB264" s="99">
        <f>SUMIFS('Ajuste Ciclado'!J$5:J$47,'Ajuste Ciclado'!$C$5:$C$47,Balance!EB$4,'Ajuste Ciclado'!$B$5:$B$47,Balance!$B264)</f>
        <v>0</v>
      </c>
      <c r="EC264" s="99">
        <f>SUMIFS('Ajuste Ciclado'!K$5:K$47,'Ajuste Ciclado'!$C$5:$C$47,Balance!EC$4,'Ajuste Ciclado'!$B$5:$B$47,Balance!$B264)</f>
        <v>0</v>
      </c>
      <c r="ED264" s="99">
        <f>SUMIFS('Ajuste Ciclado'!L$5:L$47,'Ajuste Ciclado'!$C$5:$C$47,Balance!ED$4,'Ajuste Ciclado'!$B$5:$B$47,Balance!$B264)</f>
        <v>0</v>
      </c>
      <c r="EE264" s="99">
        <f>SUMIFS('Ajuste Ciclado'!M$5:M$47,'Ajuste Ciclado'!$C$5:$C$47,Balance!EE$4,'Ajuste Ciclado'!$B$5:$B$47,Balance!$B264)</f>
        <v>0</v>
      </c>
      <c r="EF264" s="99">
        <f>SUMIFS('Ajuste Ciclado'!N$5:N$47,'Ajuste Ciclado'!$C$5:$C$47,Balance!EF$4,'Ajuste Ciclado'!$B$5:$B$47,Balance!$B264)</f>
        <v>0</v>
      </c>
      <c r="EG264" s="100">
        <f>SUMIFS('Ajuste Ciclado'!O$5:O$47,'Ajuste Ciclado'!$C$5:$C$47,Balance!EG$4,'Ajuste Ciclado'!$B$5:$B$47,Balance!$B264)</f>
        <v>0</v>
      </c>
      <c r="EH264" s="98">
        <f>SUMIFS('Ajuste Ciclado'!D$5:D$47,'Ajuste Ciclado'!$C$5:$C$47,Balance!EH$4,'Ajuste Ciclado'!$B$5:$B$47,Balance!$B264)</f>
        <v>0</v>
      </c>
      <c r="EI264" s="99">
        <f>SUMIFS('Ajuste Ciclado'!E$5:E$47,'Ajuste Ciclado'!$C$5:$C$47,Balance!EI$4,'Ajuste Ciclado'!$B$5:$B$47,Balance!$B264)</f>
        <v>0</v>
      </c>
      <c r="EJ264" s="99">
        <f>SUMIFS('Ajuste Ciclado'!F$5:F$47,'Ajuste Ciclado'!$C$5:$C$47,Balance!EJ$4,'Ajuste Ciclado'!$B$5:$B$47,Balance!$B264)</f>
        <v>0</v>
      </c>
      <c r="EK264" s="99">
        <f>SUMIFS('Ajuste Ciclado'!G$5:G$47,'Ajuste Ciclado'!$C$5:$C$47,Balance!EK$4,'Ajuste Ciclado'!$B$5:$B$47,Balance!$B264)</f>
        <v>0</v>
      </c>
      <c r="EL264" s="99">
        <f>SUMIFS('Ajuste Ciclado'!H$5:H$47,'Ajuste Ciclado'!$C$5:$C$47,Balance!EL$4,'Ajuste Ciclado'!$B$5:$B$47,Balance!$B264)</f>
        <v>0</v>
      </c>
      <c r="EM264" s="99">
        <f>SUMIFS('Ajuste Ciclado'!I$5:I$47,'Ajuste Ciclado'!$C$5:$C$47,Balance!EM$4,'Ajuste Ciclado'!$B$5:$B$47,Balance!$B264)</f>
        <v>0</v>
      </c>
      <c r="EN264" s="99">
        <f>SUMIFS('Ajuste Ciclado'!J$5:J$47,'Ajuste Ciclado'!$C$5:$C$47,Balance!EN$4,'Ajuste Ciclado'!$B$5:$B$47,Balance!$B264)</f>
        <v>0</v>
      </c>
      <c r="EO264" s="99">
        <f>SUMIFS('Ajuste Ciclado'!K$5:K$47,'Ajuste Ciclado'!$C$5:$C$47,Balance!EO$4,'Ajuste Ciclado'!$B$5:$B$47,Balance!$B264)</f>
        <v>0</v>
      </c>
      <c r="EP264" s="99">
        <f>SUMIFS('Ajuste Ciclado'!L$5:L$47,'Ajuste Ciclado'!$C$5:$C$47,Balance!EP$4,'Ajuste Ciclado'!$B$5:$B$47,Balance!$B264)</f>
        <v>0</v>
      </c>
      <c r="EQ264" s="99">
        <f>SUMIFS('Ajuste Ciclado'!M$5:M$47,'Ajuste Ciclado'!$C$5:$C$47,Balance!EQ$4,'Ajuste Ciclado'!$B$5:$B$47,Balance!$B264)</f>
        <v>0</v>
      </c>
      <c r="ER264" s="99">
        <f>SUMIFS('Ajuste Ciclado'!N$5:N$47,'Ajuste Ciclado'!$C$5:$C$47,Balance!ER$4,'Ajuste Ciclado'!$B$5:$B$47,Balance!$B264)</f>
        <v>0</v>
      </c>
      <c r="ES264" s="100">
        <f>SUMIFS('Ajuste Ciclado'!O$5:O$47,'Ajuste Ciclado'!$C$5:$C$47,Balance!ES$4,'Ajuste Ciclado'!$B$5:$B$47,Balance!$B264)</f>
        <v>0</v>
      </c>
      <c r="ET264" s="84"/>
      <c r="EU264" s="12">
        <f t="shared" ref="EU264:EU327" si="377">C264-AN264+BY264+DJ264</f>
        <v>-860972.89759363816</v>
      </c>
      <c r="EV264" s="13">
        <f t="shared" si="342"/>
        <v>-667862.82602980104</v>
      </c>
      <c r="EW264" s="13">
        <f t="shared" si="343"/>
        <v>-813727.84862381313</v>
      </c>
      <c r="EX264" s="13">
        <f t="shared" si="344"/>
        <v>-658893.07082744886</v>
      </c>
      <c r="EY264" s="13">
        <f t="shared" si="345"/>
        <v>-388832.37188107357</v>
      </c>
      <c r="EZ264" s="13">
        <f t="shared" si="346"/>
        <v>265236.77905390109</v>
      </c>
      <c r="FA264" s="13">
        <f t="shared" si="347"/>
        <v>406064.25496844901</v>
      </c>
      <c r="FB264" s="13">
        <f t="shared" si="348"/>
        <v>315557.63211350585</v>
      </c>
      <c r="FC264" s="13">
        <f t="shared" si="349"/>
        <v>-108006.16175438929</v>
      </c>
      <c r="FD264" s="13">
        <f t="shared" si="350"/>
        <v>271252.03275557474</v>
      </c>
      <c r="FE264" s="13">
        <f t="shared" si="351"/>
        <v>207406.51583155579</v>
      </c>
      <c r="FF264" s="14">
        <f t="shared" si="352"/>
        <v>134241.00915276923</v>
      </c>
      <c r="FG264" s="12">
        <f t="shared" si="353"/>
        <v>-863255.83934363141</v>
      </c>
      <c r="FH264" s="13">
        <f t="shared" si="354"/>
        <v>-678038.65964073571</v>
      </c>
      <c r="FI264" s="13">
        <f t="shared" si="355"/>
        <v>-823511.93846950703</v>
      </c>
      <c r="FJ264" s="13">
        <f t="shared" si="356"/>
        <v>-812165.41678747884</v>
      </c>
      <c r="FK264" s="13">
        <f t="shared" si="357"/>
        <v>-269479.61763535358</v>
      </c>
      <c r="FL264" s="13">
        <f t="shared" si="358"/>
        <v>259553.53454102809</v>
      </c>
      <c r="FM264" s="13">
        <f t="shared" si="359"/>
        <v>292775.56583536998</v>
      </c>
      <c r="FN264" s="13">
        <f t="shared" si="360"/>
        <v>253363.95372841903</v>
      </c>
      <c r="FO264" s="13">
        <f t="shared" si="361"/>
        <v>-129944.51831188134</v>
      </c>
      <c r="FP264" s="13">
        <f t="shared" si="362"/>
        <v>108811.30588841025</v>
      </c>
      <c r="FQ264" s="13">
        <f t="shared" si="363"/>
        <v>-34280.514818375406</v>
      </c>
      <c r="FR264" s="14">
        <f t="shared" si="364"/>
        <v>-112391.17290307779</v>
      </c>
      <c r="FS264" s="12">
        <f t="shared" si="365"/>
        <v>408325.6546502139</v>
      </c>
      <c r="FT264" s="13">
        <f t="shared" si="366"/>
        <v>425043.32928676187</v>
      </c>
      <c r="FU264" s="13">
        <f t="shared" si="367"/>
        <v>462426.66536942677</v>
      </c>
      <c r="FV264" s="13">
        <f t="shared" si="368"/>
        <v>401310.55678169552</v>
      </c>
      <c r="FW264" s="13">
        <f t="shared" si="369"/>
        <v>679870.82511007786</v>
      </c>
      <c r="FX264" s="13">
        <f t="shared" si="370"/>
        <v>936794.19396225666</v>
      </c>
      <c r="FY264" s="13">
        <f t="shared" si="371"/>
        <v>1249666.4893651509</v>
      </c>
      <c r="FZ264" s="13">
        <f t="shared" si="372"/>
        <v>1269207.479097063</v>
      </c>
      <c r="GA264" s="13">
        <f t="shared" si="373"/>
        <v>603460.43246534164</v>
      </c>
      <c r="GB264" s="13">
        <f t="shared" si="374"/>
        <v>612084.01676957833</v>
      </c>
      <c r="GC264" s="13">
        <f t="shared" si="375"/>
        <v>461921.33056933532</v>
      </c>
      <c r="GD264" s="14">
        <f t="shared" si="376"/>
        <v>425031.13629206817</v>
      </c>
      <c r="GE264" s="84"/>
      <c r="GF264" s="12">
        <f t="shared" ref="GF264:GH295" si="378">SUMIF($EU$4:$GD$4,GF$4,$EU264:$GD264)</f>
        <v>-1898536.9528344087</v>
      </c>
      <c r="GG264" s="13">
        <f t="shared" si="378"/>
        <v>-2808563.3179168142</v>
      </c>
      <c r="GH264" s="14">
        <f t="shared" si="378"/>
        <v>7935142.10971897</v>
      </c>
      <c r="GI264" s="6">
        <f t="shared" ref="GI264:GI327" si="379">MATCH(MIN(GF264:GH264),GF264:GH264,0)</f>
        <v>2</v>
      </c>
      <c r="GJ264" s="12">
        <f t="shared" ref="GJ264:GJ327" si="380">MIN(SMALL(EU264:FF264,1),0)+MIN(SMALL(EU264:FF264,2),0)+MIN(SMALL(EU264:FF264,3),0)</f>
        <v>-2342563.5722472523</v>
      </c>
      <c r="GK264" s="13">
        <f t="shared" ref="GK264:GK327" si="381">MIN(SMALL(FG264:FR264,1),0)+MIN(SMALL(FG264:FR264,2),0)+MIN(SMALL(FG264:FR264,3),0)</f>
        <v>-2498933.1946006175</v>
      </c>
      <c r="GL264" s="14">
        <f t="shared" ref="GL264:GL327" si="382">MIN(SMALL(FS264:GD264,1),0)+MIN(SMALL(FS264:GD264,2),0)+MIN(SMALL(FS264:GD264,3),0)</f>
        <v>0</v>
      </c>
      <c r="GM264" s="84"/>
      <c r="GN264" s="66">
        <f t="shared" ref="GN264:GN327" si="383">MIN(INDEX(GJ264:GL264,1,GI264),0)</f>
        <v>-2498933.1946006175</v>
      </c>
      <c r="GO264" s="84"/>
      <c r="GP264" s="63" t="str" cm="1">
        <f t="array" ref="GP264">INDEX($GF$4:$GH$4,1,GI264)</f>
        <v>Sample 3</v>
      </c>
      <c r="GQ264" s="12">
        <f t="shared" si="336"/>
        <v>-860972.89759363816</v>
      </c>
      <c r="GR264" s="13">
        <f t="shared" si="336"/>
        <v>-813727.84862381313</v>
      </c>
      <c r="GS264" s="14">
        <f t="shared" si="336"/>
        <v>-667862.82602980104</v>
      </c>
      <c r="GT264" s="12">
        <f t="shared" si="337"/>
        <v>-863255.83934363141</v>
      </c>
      <c r="GU264" s="13">
        <f t="shared" si="337"/>
        <v>-823511.93846950703</v>
      </c>
      <c r="GV264" s="14">
        <f t="shared" si="337"/>
        <v>-812165.41678747884</v>
      </c>
      <c r="GW264" s="12">
        <f t="shared" si="338"/>
        <v>401310.55678169552</v>
      </c>
      <c r="GX264" s="13">
        <f t="shared" si="338"/>
        <v>408325.6546502139</v>
      </c>
      <c r="GY264" s="14">
        <f t="shared" si="338"/>
        <v>425031.13629206817</v>
      </c>
      <c r="GZ264" s="84" t="str">
        <f t="shared" si="339"/>
        <v>Sample 3</v>
      </c>
      <c r="HA264" s="12">
        <f t="shared" ref="HA264:HC295" si="384">MIN(SUMIFS($GQ264:$GY264,$GQ$2:$GY$2,$GZ264,$GQ$5:$GY$5,HA$5),0)</f>
        <v>-863255.83934363141</v>
      </c>
      <c r="HB264" s="13">
        <f t="shared" si="384"/>
        <v>-823511.93846950703</v>
      </c>
      <c r="HC264" s="14">
        <f t="shared" si="384"/>
        <v>-812165.41678747884</v>
      </c>
      <c r="HD264" s="6">
        <f t="shared" si="340"/>
        <v>-2498933.1946006175</v>
      </c>
      <c r="HE264" s="84" t="str">
        <f t="shared" si="341"/>
        <v>Ok</v>
      </c>
    </row>
    <row r="265" spans="2:213" x14ac:dyDescent="0.3">
      <c r="B265" s="84" t="s">
        <v>54</v>
      </c>
      <c r="C265" s="12">
        <f>SUMIFS(Inyecciones!$E$2:$E$14185,Inyecciones!$A$2:$A$14185,Balance!C$4,Inyecciones!$B$2:$B$14185,Balance!$B265,Inyecciones!$C$2:$C$14185,Balance!C$5)</f>
        <v>599439.73852962407</v>
      </c>
      <c r="D265" s="13">
        <f>SUMIFS(Inyecciones!$E$2:$E$14185,Inyecciones!$A$2:$A$14185,Balance!D$4,Inyecciones!$B$2:$B$14185,Balance!$B265,Inyecciones!$C$2:$C$14185,Balance!D$5)</f>
        <v>529294.22731099348</v>
      </c>
      <c r="E265" s="13">
        <f>SUMIFS(Inyecciones!$E$2:$E$14185,Inyecciones!$A$2:$A$14185,Balance!E$4,Inyecciones!$B$2:$B$14185,Balance!$B265,Inyecciones!$C$2:$C$14185,Balance!E$5)</f>
        <v>619678.99716010026</v>
      </c>
      <c r="F265" s="13">
        <f>SUMIFS(Inyecciones!$E$2:$E$14185,Inyecciones!$A$2:$A$14185,Balance!F$4,Inyecciones!$B$2:$B$14185,Balance!$B265,Inyecciones!$C$2:$C$14185,Balance!F$5)</f>
        <v>436724.91223440401</v>
      </c>
      <c r="G265" s="13">
        <f>SUMIFS(Inyecciones!$E$2:$E$14185,Inyecciones!$A$2:$A$14185,Balance!G$4,Inyecciones!$B$2:$B$14185,Balance!$B265,Inyecciones!$C$2:$C$14185,Balance!G$5)</f>
        <v>590973.94205846672</v>
      </c>
      <c r="H265" s="13">
        <f>SUMIFS(Inyecciones!$E$2:$E$14185,Inyecciones!$A$2:$A$14185,Balance!H$4,Inyecciones!$B$2:$B$14185,Balance!$B265,Inyecciones!$C$2:$C$14185,Balance!H$5)</f>
        <v>495661.90021660319</v>
      </c>
      <c r="I265" s="13">
        <f>SUMIFS(Inyecciones!$E$2:$E$14185,Inyecciones!$A$2:$A$14185,Balance!I$4,Inyecciones!$B$2:$B$14185,Balance!$B265,Inyecciones!$C$2:$C$14185,Balance!I$5)</f>
        <v>467062.75993270392</v>
      </c>
      <c r="J265" s="13">
        <f>SUMIFS(Inyecciones!$E$2:$E$14185,Inyecciones!$A$2:$A$14185,Balance!J$4,Inyecciones!$B$2:$B$14185,Balance!$B265,Inyecciones!$C$2:$C$14185,Balance!J$5)</f>
        <v>496299.27619204251</v>
      </c>
      <c r="K265" s="13">
        <f>SUMIFS(Inyecciones!$E$2:$E$14185,Inyecciones!$A$2:$A$14185,Balance!K$4,Inyecciones!$B$2:$B$14185,Balance!$B265,Inyecciones!$C$2:$C$14185,Balance!K$5)</f>
        <v>404472.72648230148</v>
      </c>
      <c r="L265" s="13">
        <f>SUMIFS(Inyecciones!$E$2:$E$14185,Inyecciones!$A$2:$A$14185,Balance!L$4,Inyecciones!$B$2:$B$14185,Balance!$B265,Inyecciones!$C$2:$C$14185,Balance!L$5)</f>
        <v>77916.184991889313</v>
      </c>
      <c r="M265" s="13">
        <f>SUMIFS(Inyecciones!$E$2:$E$14185,Inyecciones!$A$2:$A$14185,Balance!M$4,Inyecciones!$B$2:$B$14185,Balance!$B265,Inyecciones!$C$2:$C$14185,Balance!M$5)</f>
        <v>17526.814348917949</v>
      </c>
      <c r="N265" s="14">
        <f>SUMIFS(Inyecciones!$E$2:$E$14185,Inyecciones!$A$2:$A$14185,Balance!N$4,Inyecciones!$B$2:$B$14185,Balance!$B265,Inyecciones!$C$2:$C$14185,Balance!N$5)</f>
        <v>53737.49664987775</v>
      </c>
      <c r="O265" s="12">
        <f>SUMIFS(Inyecciones!$E$2:$E$14185,Inyecciones!$A$2:$A$14185,Balance!O$4,Inyecciones!$B$2:$B$14185,Balance!$B265,Inyecciones!$C$2:$C$14185,Balance!O$5)</f>
        <v>601377.07791510865</v>
      </c>
      <c r="P265" s="13">
        <f>SUMIFS(Inyecciones!$E$2:$E$14185,Inyecciones!$A$2:$A$14185,Balance!P$4,Inyecciones!$B$2:$B$14185,Balance!$B265,Inyecciones!$C$2:$C$14185,Balance!P$5)</f>
        <v>534963.16821868054</v>
      </c>
      <c r="Q265" s="13">
        <f>SUMIFS(Inyecciones!$E$2:$E$14185,Inyecciones!$A$2:$A$14185,Balance!Q$4,Inyecciones!$B$2:$B$14185,Balance!$B265,Inyecciones!$C$2:$C$14185,Balance!Q$5)</f>
        <v>624889.62673029909</v>
      </c>
      <c r="R265" s="13">
        <f>SUMIFS(Inyecciones!$E$2:$E$14185,Inyecciones!$A$2:$A$14185,Balance!R$4,Inyecciones!$B$2:$B$14185,Balance!$B265,Inyecciones!$C$2:$C$14185,Balance!R$5)</f>
        <v>448669.51643548382</v>
      </c>
      <c r="S265" s="13">
        <f>SUMIFS(Inyecciones!$E$2:$E$14185,Inyecciones!$A$2:$A$14185,Balance!S$4,Inyecciones!$B$2:$B$14185,Balance!$B265,Inyecciones!$C$2:$C$14185,Balance!S$5)</f>
        <v>579315.49660546088</v>
      </c>
      <c r="T265" s="13">
        <f>SUMIFS(Inyecciones!$E$2:$E$14185,Inyecciones!$A$2:$A$14185,Balance!T$4,Inyecciones!$B$2:$B$14185,Balance!$B265,Inyecciones!$C$2:$C$14185,Balance!T$5)</f>
        <v>507916.88777584012</v>
      </c>
      <c r="U265" s="13">
        <f>SUMIFS(Inyecciones!$E$2:$E$14185,Inyecciones!$A$2:$A$14185,Balance!U$4,Inyecciones!$B$2:$B$14185,Balance!$B265,Inyecciones!$C$2:$C$14185,Balance!U$5)</f>
        <v>513030.01522399858</v>
      </c>
      <c r="V265" s="13">
        <f>SUMIFS(Inyecciones!$E$2:$E$14185,Inyecciones!$A$2:$A$14185,Balance!V$4,Inyecciones!$B$2:$B$14185,Balance!$B265,Inyecciones!$C$2:$C$14185,Balance!V$5)</f>
        <v>501971.65184723231</v>
      </c>
      <c r="W265" s="13">
        <f>SUMIFS(Inyecciones!$E$2:$E$14185,Inyecciones!$A$2:$A$14185,Balance!W$4,Inyecciones!$B$2:$B$14185,Balance!$B265,Inyecciones!$C$2:$C$14185,Balance!W$5)</f>
        <v>417813.62351528101</v>
      </c>
      <c r="X265" s="13">
        <f>SUMIFS(Inyecciones!$E$2:$E$14185,Inyecciones!$A$2:$A$14185,Balance!X$4,Inyecciones!$B$2:$B$14185,Balance!$B265,Inyecciones!$C$2:$C$14185,Balance!X$5)</f>
        <v>144431.72271797521</v>
      </c>
      <c r="Y265" s="13">
        <f>SUMIFS(Inyecciones!$E$2:$E$14185,Inyecciones!$A$2:$A$14185,Balance!Y$4,Inyecciones!$B$2:$B$14185,Balance!$B265,Inyecciones!$C$2:$C$14185,Balance!Y$5)</f>
        <v>47603.083341107682</v>
      </c>
      <c r="Z265" s="14">
        <f>SUMIFS(Inyecciones!$E$2:$E$14185,Inyecciones!$A$2:$A$14185,Balance!Z$4,Inyecciones!$B$2:$B$14185,Balance!$B265,Inyecciones!$C$2:$C$14185,Balance!Z$5)</f>
        <v>104004.8915082063</v>
      </c>
      <c r="AA265" s="12">
        <f>SUMIFS(Inyecciones!$E$2:$E$14185,Inyecciones!$A$2:$A$14185,Balance!AA$4,Inyecciones!$B$2:$B$14185,Balance!$B265,Inyecciones!$C$2:$C$14185,Balance!AA$5)</f>
        <v>601609.14737506513</v>
      </c>
      <c r="AB265" s="13">
        <f>SUMIFS(Inyecciones!$E$2:$E$14185,Inyecciones!$A$2:$A$14185,Balance!AB$4,Inyecciones!$B$2:$B$14185,Balance!$B265,Inyecciones!$C$2:$C$14185,Balance!AB$5)</f>
        <v>534960.22134018305</v>
      </c>
      <c r="AC265" s="13">
        <f>SUMIFS(Inyecciones!$E$2:$E$14185,Inyecciones!$A$2:$A$14185,Balance!AC$4,Inyecciones!$B$2:$B$14185,Balance!$B265,Inyecciones!$C$2:$C$14185,Balance!AC$5)</f>
        <v>622996.8722097578</v>
      </c>
      <c r="AD265" s="13">
        <f>SUMIFS(Inyecciones!$E$2:$E$14185,Inyecciones!$A$2:$A$14185,Balance!AD$4,Inyecciones!$B$2:$B$14185,Balance!$B265,Inyecciones!$C$2:$C$14185,Balance!AD$5)</f>
        <v>445823.3767250778</v>
      </c>
      <c r="AE265" s="13">
        <f>SUMIFS(Inyecciones!$E$2:$E$14185,Inyecciones!$A$2:$A$14185,Balance!AE$4,Inyecciones!$B$2:$B$14185,Balance!$B265,Inyecciones!$C$2:$C$14185,Balance!AE$5)</f>
        <v>603930.81780560047</v>
      </c>
      <c r="AF265" s="13">
        <f>SUMIFS(Inyecciones!$E$2:$E$14185,Inyecciones!$A$2:$A$14185,Balance!AF$4,Inyecciones!$B$2:$B$14185,Balance!$B265,Inyecciones!$C$2:$C$14185,Balance!AF$5)</f>
        <v>554685.64974903804</v>
      </c>
      <c r="AG265" s="13">
        <f>SUMIFS(Inyecciones!$E$2:$E$14185,Inyecciones!$A$2:$A$14185,Balance!AG$4,Inyecciones!$B$2:$B$14185,Balance!$B265,Inyecciones!$C$2:$C$14185,Balance!AG$5)</f>
        <v>569353.18237740023</v>
      </c>
      <c r="AH265" s="13">
        <f>SUMIFS(Inyecciones!$E$2:$E$14185,Inyecciones!$A$2:$A$14185,Balance!AH$4,Inyecciones!$B$2:$B$14185,Balance!$B265,Inyecciones!$C$2:$C$14185,Balance!AH$5)</f>
        <v>559653.98983763019</v>
      </c>
      <c r="AI265" s="13">
        <f>SUMIFS(Inyecciones!$E$2:$E$14185,Inyecciones!$A$2:$A$14185,Balance!AI$4,Inyecciones!$B$2:$B$14185,Balance!$B265,Inyecciones!$C$2:$C$14185,Balance!AI$5)</f>
        <v>452599.92822432303</v>
      </c>
      <c r="AJ265" s="13">
        <f>SUMIFS(Inyecciones!$E$2:$E$14185,Inyecciones!$A$2:$A$14185,Balance!AJ$4,Inyecciones!$B$2:$B$14185,Balance!$B265,Inyecciones!$C$2:$C$14185,Balance!AJ$5)</f>
        <v>320176.95477705752</v>
      </c>
      <c r="AK265" s="13">
        <f>SUMIFS(Inyecciones!$E$2:$E$14185,Inyecciones!$A$2:$A$14185,Balance!AK$4,Inyecciones!$B$2:$B$14185,Balance!$B265,Inyecciones!$C$2:$C$14185,Balance!AK$5)</f>
        <v>89622.223871386668</v>
      </c>
      <c r="AL265" s="14">
        <f>SUMIFS(Inyecciones!$E$2:$E$14185,Inyecciones!$A$2:$A$14185,Balance!AL$4,Inyecciones!$B$2:$B$14185,Balance!$B265,Inyecciones!$C$2:$C$14185,Balance!AL$5)</f>
        <v>301466.17115403299</v>
      </c>
      <c r="AM265" s="13"/>
      <c r="AN265" s="12">
        <f>SUMIFS('Retiro Mensual'!$E$2:$E$2629,'Retiro Mensual'!$A$2:$A$2629,AN$4,'Retiro Mensual'!$B$2:$B$2629,$B265,'Retiro Mensual'!$C$2:$C$2629,AN$5)</f>
        <v>521605.29200000002</v>
      </c>
      <c r="AO265" s="13">
        <f>SUMIFS('Retiro Mensual'!$E$2:$E$2629,'Retiro Mensual'!$A$2:$A$2629,AO$4,'Retiro Mensual'!$B$2:$B$2629,$B265,'Retiro Mensual'!$C$2:$C$2629,AO$5)</f>
        <v>376109.64189999999</v>
      </c>
      <c r="AP265" s="13">
        <f>SUMIFS('Retiro Mensual'!$E$2:$E$2629,'Retiro Mensual'!$A$2:$A$2629,AP$4,'Retiro Mensual'!$B$2:$B$2629,$B265,'Retiro Mensual'!$C$2:$C$2629,AP$5)</f>
        <v>579816.34140000003</v>
      </c>
      <c r="AQ265" s="13">
        <f>SUMIFS('Retiro Mensual'!$E$2:$E$2629,'Retiro Mensual'!$A$2:$A$2629,AQ$4,'Retiro Mensual'!$B$2:$B$2629,$B265,'Retiro Mensual'!$C$2:$C$2629,AQ$5)</f>
        <v>556964.12419999996</v>
      </c>
      <c r="AR265" s="13">
        <f>SUMIFS('Retiro Mensual'!$E$2:$E$2629,'Retiro Mensual'!$A$2:$A$2629,AR$4,'Retiro Mensual'!$B$2:$B$2629,$B265,'Retiro Mensual'!$C$2:$C$2629,AR$5)</f>
        <v>517984.34970000002</v>
      </c>
      <c r="AS265" s="13">
        <f>SUMIFS('Retiro Mensual'!$E$2:$E$2629,'Retiro Mensual'!$A$2:$A$2629,AS$4,'Retiro Mensual'!$B$2:$B$2629,$B265,'Retiro Mensual'!$C$2:$C$2629,AS$5)</f>
        <v>290826.72220000002</v>
      </c>
      <c r="AT265" s="13">
        <f>SUMIFS('Retiro Mensual'!$E$2:$E$2629,'Retiro Mensual'!$A$2:$A$2629,AT$4,'Retiro Mensual'!$B$2:$B$2629,$B265,'Retiro Mensual'!$C$2:$C$2629,AT$5)</f>
        <v>459632.337</v>
      </c>
      <c r="AU265" s="13">
        <f>SUMIFS('Retiro Mensual'!$E$2:$E$2629,'Retiro Mensual'!$A$2:$A$2629,AU$4,'Retiro Mensual'!$B$2:$B$2629,$B265,'Retiro Mensual'!$C$2:$C$2629,AU$5)</f>
        <v>455459.32990000001</v>
      </c>
      <c r="AV265" s="13">
        <f>SUMIFS('Retiro Mensual'!$E$2:$E$2629,'Retiro Mensual'!$A$2:$A$2629,AV$4,'Retiro Mensual'!$B$2:$B$2629,$B265,'Retiro Mensual'!$C$2:$C$2629,AV$5)</f>
        <v>387331.91090000002</v>
      </c>
      <c r="AW265" s="13">
        <f>SUMIFS('Retiro Mensual'!$E$2:$E$2629,'Retiro Mensual'!$A$2:$A$2629,AW$4,'Retiro Mensual'!$B$2:$B$2629,$B265,'Retiro Mensual'!$C$2:$C$2629,AW$5)</f>
        <v>153690.5018</v>
      </c>
      <c r="AX265" s="13">
        <f>SUMIFS('Retiro Mensual'!$E$2:$E$2629,'Retiro Mensual'!$A$2:$A$2629,AX$4,'Retiro Mensual'!$B$2:$B$2629,$B265,'Retiro Mensual'!$C$2:$C$2629,AX$5)</f>
        <v>111616.39449999999</v>
      </c>
      <c r="AY265" s="14">
        <f>SUMIFS('Retiro Mensual'!$E$2:$E$2629,'Retiro Mensual'!$A$2:$A$2629,AY$4,'Retiro Mensual'!$B$2:$B$2629,$B265,'Retiro Mensual'!$C$2:$C$2629,AY$5)</f>
        <v>63008.695379999997</v>
      </c>
      <c r="AZ265" s="12">
        <f>SUMIFS('Retiro Mensual'!$E$2:$E$2629,'Retiro Mensual'!$A$2:$A$2629,AZ$4,'Retiro Mensual'!$B$2:$B$2629,$B265,'Retiro Mensual'!$C$2:$C$2629,AZ$5)</f>
        <v>522907.84049999999</v>
      </c>
      <c r="BA265" s="13">
        <f>SUMIFS('Retiro Mensual'!$E$2:$E$2629,'Retiro Mensual'!$A$2:$A$2629,BA$4,'Retiro Mensual'!$B$2:$B$2629,$B265,'Retiro Mensual'!$C$2:$C$2629,BA$5)</f>
        <v>380133.35720000003</v>
      </c>
      <c r="BB265" s="13">
        <f>SUMIFS('Retiro Mensual'!$E$2:$E$2629,'Retiro Mensual'!$A$2:$A$2629,BB$4,'Retiro Mensual'!$B$2:$B$2629,$B265,'Retiro Mensual'!$C$2:$C$2629,BB$5)</f>
        <v>584818.152</v>
      </c>
      <c r="BC265" s="13">
        <f>SUMIFS('Retiro Mensual'!$E$2:$E$2629,'Retiro Mensual'!$A$2:$A$2629,BC$4,'Retiro Mensual'!$B$2:$B$2629,$B265,'Retiro Mensual'!$C$2:$C$2629,BC$5)</f>
        <v>585333.90090000001</v>
      </c>
      <c r="BD265" s="13">
        <f>SUMIFS('Retiro Mensual'!$E$2:$E$2629,'Retiro Mensual'!$A$2:$A$2629,BD$4,'Retiro Mensual'!$B$2:$B$2629,$B265,'Retiro Mensual'!$C$2:$C$2629,BD$5)</f>
        <v>508285.07160000002</v>
      </c>
      <c r="BE265" s="13">
        <f>SUMIFS('Retiro Mensual'!$E$2:$E$2629,'Retiro Mensual'!$A$2:$A$2629,BE$4,'Retiro Mensual'!$B$2:$B$2629,$B265,'Retiro Mensual'!$C$2:$C$2629,BE$5)</f>
        <v>297671.10840000003</v>
      </c>
      <c r="BF265" s="13">
        <f>SUMIFS('Retiro Mensual'!$E$2:$E$2629,'Retiro Mensual'!$A$2:$A$2629,BF$4,'Retiro Mensual'!$B$2:$B$2629,$B265,'Retiro Mensual'!$C$2:$C$2629,BF$5)</f>
        <v>492951.28960000002</v>
      </c>
      <c r="BG265" s="13">
        <f>SUMIFS('Retiro Mensual'!$E$2:$E$2629,'Retiro Mensual'!$A$2:$A$2629,BG$4,'Retiro Mensual'!$B$2:$B$2629,$B265,'Retiro Mensual'!$C$2:$C$2629,BG$5)</f>
        <v>460571.81270000001</v>
      </c>
      <c r="BH265" s="13">
        <f>SUMIFS('Retiro Mensual'!$E$2:$E$2629,'Retiro Mensual'!$A$2:$A$2629,BH$4,'Retiro Mensual'!$B$2:$B$2629,$B265,'Retiro Mensual'!$C$2:$C$2629,BH$5)</f>
        <v>397226.2561</v>
      </c>
      <c r="BI265" s="13">
        <f>SUMIFS('Retiro Mensual'!$E$2:$E$2629,'Retiro Mensual'!$A$2:$A$2629,BI$4,'Retiro Mensual'!$B$2:$B$2629,$B265,'Retiro Mensual'!$C$2:$C$2629,BI$5)</f>
        <v>192088.81760000001</v>
      </c>
      <c r="BJ265" s="13">
        <f>SUMIFS('Retiro Mensual'!$E$2:$E$2629,'Retiro Mensual'!$A$2:$A$2629,BJ$4,'Retiro Mensual'!$B$2:$B$2629,$B265,'Retiro Mensual'!$C$2:$C$2629,BJ$5)</f>
        <v>189840.58910000001</v>
      </c>
      <c r="BK265" s="14">
        <f>SUMIFS('Retiro Mensual'!$E$2:$E$2629,'Retiro Mensual'!$A$2:$A$2629,BK$4,'Retiro Mensual'!$B$2:$B$2629,$B265,'Retiro Mensual'!$C$2:$C$2629,BK$5)</f>
        <v>122313.47500000001</v>
      </c>
      <c r="BL265" s="12">
        <f>SUMIFS('Retiro Mensual'!$E$2:$E$2629,'Retiro Mensual'!$A$2:$A$2629,BL$4,'Retiro Mensual'!$B$2:$B$2629,$B265,'Retiro Mensual'!$C$2:$C$2629,BL$5)</f>
        <v>0</v>
      </c>
      <c r="BM265" s="13">
        <f>SUMIFS('Retiro Mensual'!$E$2:$E$2629,'Retiro Mensual'!$A$2:$A$2629,BM$4,'Retiro Mensual'!$B$2:$B$2629,$B265,'Retiro Mensual'!$C$2:$C$2629,BM$5)</f>
        <v>0</v>
      </c>
      <c r="BN265" s="13">
        <f>SUMIFS('Retiro Mensual'!$E$2:$E$2629,'Retiro Mensual'!$A$2:$A$2629,BN$4,'Retiro Mensual'!$B$2:$B$2629,$B265,'Retiro Mensual'!$C$2:$C$2629,BN$5)</f>
        <v>0</v>
      </c>
      <c r="BO265" s="13">
        <f>SUMIFS('Retiro Mensual'!$E$2:$E$2629,'Retiro Mensual'!$A$2:$A$2629,BO$4,'Retiro Mensual'!$B$2:$B$2629,$B265,'Retiro Mensual'!$C$2:$C$2629,BO$5)</f>
        <v>0</v>
      </c>
      <c r="BP265" s="13">
        <f>SUMIFS('Retiro Mensual'!$E$2:$E$2629,'Retiro Mensual'!$A$2:$A$2629,BP$4,'Retiro Mensual'!$B$2:$B$2629,$B265,'Retiro Mensual'!$C$2:$C$2629,BP$5)</f>
        <v>0</v>
      </c>
      <c r="BQ265" s="13">
        <f>SUMIFS('Retiro Mensual'!$E$2:$E$2629,'Retiro Mensual'!$A$2:$A$2629,BQ$4,'Retiro Mensual'!$B$2:$B$2629,$B265,'Retiro Mensual'!$C$2:$C$2629,BQ$5)</f>
        <v>0</v>
      </c>
      <c r="BR265" s="13">
        <f>SUMIFS('Retiro Mensual'!$E$2:$E$2629,'Retiro Mensual'!$A$2:$A$2629,BR$4,'Retiro Mensual'!$B$2:$B$2629,$B265,'Retiro Mensual'!$C$2:$C$2629,BR$5)</f>
        <v>0</v>
      </c>
      <c r="BS265" s="13">
        <f>SUMIFS('Retiro Mensual'!$E$2:$E$2629,'Retiro Mensual'!$A$2:$A$2629,BS$4,'Retiro Mensual'!$B$2:$B$2629,$B265,'Retiro Mensual'!$C$2:$C$2629,BS$5)</f>
        <v>0</v>
      </c>
      <c r="BT265" s="13">
        <f>SUMIFS('Retiro Mensual'!$E$2:$E$2629,'Retiro Mensual'!$A$2:$A$2629,BT$4,'Retiro Mensual'!$B$2:$B$2629,$B265,'Retiro Mensual'!$C$2:$C$2629,BT$5)</f>
        <v>0</v>
      </c>
      <c r="BU265" s="13">
        <f>SUMIFS('Retiro Mensual'!$E$2:$E$2629,'Retiro Mensual'!$A$2:$A$2629,BU$4,'Retiro Mensual'!$B$2:$B$2629,$B265,'Retiro Mensual'!$C$2:$C$2629,BU$5)</f>
        <v>0</v>
      </c>
      <c r="BV265" s="13">
        <f>SUMIFS('Retiro Mensual'!$E$2:$E$2629,'Retiro Mensual'!$A$2:$A$2629,BV$4,'Retiro Mensual'!$B$2:$B$2629,$B265,'Retiro Mensual'!$C$2:$C$2629,BV$5)</f>
        <v>0</v>
      </c>
      <c r="BW265" s="14">
        <f>SUMIFS('Retiro Mensual'!$E$2:$E$2629,'Retiro Mensual'!$A$2:$A$2629,BW$4,'Retiro Mensual'!$B$2:$B$2629,$B265,'Retiro Mensual'!$C$2:$C$2629,BW$5)</f>
        <v>0</v>
      </c>
      <c r="BX265" s="13"/>
      <c r="BY265" s="12">
        <f>SUMIFS('Compra Ventas'!$E$2:$E$2700,'Compra Ventas'!$A$2:$A$2700,BY$4,'Compra Ventas'!$B$2:$B$2700,$B265,'Compra Ventas'!$C$2:$C$2700,BY$5)</f>
        <v>0</v>
      </c>
      <c r="BZ265" s="13">
        <f>SUMIFS('Compra Ventas'!$E$2:$E$2700,'Compra Ventas'!$A$2:$A$2700,BZ$4,'Compra Ventas'!$B$2:$B$2700,$B265,'Compra Ventas'!$C$2:$C$2700,BZ$5)</f>
        <v>0</v>
      </c>
      <c r="CA265" s="13">
        <f>SUMIFS('Compra Ventas'!$E$2:$E$2700,'Compra Ventas'!$A$2:$A$2700,CA$4,'Compra Ventas'!$B$2:$B$2700,$B265,'Compra Ventas'!$C$2:$C$2700,CA$5)</f>
        <v>0</v>
      </c>
      <c r="CB265" s="13">
        <f>SUMIFS('Compra Ventas'!$E$2:$E$2700,'Compra Ventas'!$A$2:$A$2700,CB$4,'Compra Ventas'!$B$2:$B$2700,$B265,'Compra Ventas'!$C$2:$C$2700,CB$5)</f>
        <v>0</v>
      </c>
      <c r="CC265" s="13">
        <f>SUMIFS('Compra Ventas'!$E$2:$E$2700,'Compra Ventas'!$A$2:$A$2700,CC$4,'Compra Ventas'!$B$2:$B$2700,$B265,'Compra Ventas'!$C$2:$C$2700,CC$5)</f>
        <v>0</v>
      </c>
      <c r="CD265" s="13">
        <f>SUMIFS('Compra Ventas'!$E$2:$E$2700,'Compra Ventas'!$A$2:$A$2700,CD$4,'Compra Ventas'!$B$2:$B$2700,$B265,'Compra Ventas'!$C$2:$C$2700,CD$5)</f>
        <v>0</v>
      </c>
      <c r="CE265" s="13">
        <f>SUMIFS('Compra Ventas'!$E$2:$E$2700,'Compra Ventas'!$A$2:$A$2700,CE$4,'Compra Ventas'!$B$2:$B$2700,$B265,'Compra Ventas'!$C$2:$C$2700,CE$5)</f>
        <v>0</v>
      </c>
      <c r="CF265" s="13">
        <f>SUMIFS('Compra Ventas'!$E$2:$E$2700,'Compra Ventas'!$A$2:$A$2700,CF$4,'Compra Ventas'!$B$2:$B$2700,$B265,'Compra Ventas'!$C$2:$C$2700,CF$5)</f>
        <v>0</v>
      </c>
      <c r="CG265" s="13">
        <f>SUMIFS('Compra Ventas'!$E$2:$E$2700,'Compra Ventas'!$A$2:$A$2700,CG$4,'Compra Ventas'!$B$2:$B$2700,$B265,'Compra Ventas'!$C$2:$C$2700,CG$5)</f>
        <v>0</v>
      </c>
      <c r="CH265" s="13">
        <f>SUMIFS('Compra Ventas'!$E$2:$E$2700,'Compra Ventas'!$A$2:$A$2700,CH$4,'Compra Ventas'!$B$2:$B$2700,$B265,'Compra Ventas'!$C$2:$C$2700,CH$5)</f>
        <v>0</v>
      </c>
      <c r="CI265" s="13">
        <f>SUMIFS('Compra Ventas'!$E$2:$E$2700,'Compra Ventas'!$A$2:$A$2700,CI$4,'Compra Ventas'!$B$2:$B$2700,$B265,'Compra Ventas'!$C$2:$C$2700,CI$5)</f>
        <v>0</v>
      </c>
      <c r="CJ265" s="14">
        <f>SUMIFS('Compra Ventas'!$E$2:$E$2700,'Compra Ventas'!$A$2:$A$2700,CJ$4,'Compra Ventas'!$B$2:$B$2700,$B265,'Compra Ventas'!$C$2:$C$2700,CJ$5)</f>
        <v>0</v>
      </c>
      <c r="CK265" s="12">
        <f>SUMIFS('Compra Ventas'!$E$2:$E$2700,'Compra Ventas'!$A$2:$A$2700,CK$4,'Compra Ventas'!$B$2:$B$2700,$B265,'Compra Ventas'!$C$2:$C$2700,CK$5)</f>
        <v>0</v>
      </c>
      <c r="CL265" s="13">
        <f>SUMIFS('Compra Ventas'!$E$2:$E$2700,'Compra Ventas'!$A$2:$A$2700,CL$4,'Compra Ventas'!$B$2:$B$2700,$B265,'Compra Ventas'!$C$2:$C$2700,CL$5)</f>
        <v>0</v>
      </c>
      <c r="CM265" s="13">
        <f>SUMIFS('Compra Ventas'!$E$2:$E$2700,'Compra Ventas'!$A$2:$A$2700,CM$4,'Compra Ventas'!$B$2:$B$2700,$B265,'Compra Ventas'!$C$2:$C$2700,CM$5)</f>
        <v>0</v>
      </c>
      <c r="CN265" s="13">
        <f>SUMIFS('Compra Ventas'!$E$2:$E$2700,'Compra Ventas'!$A$2:$A$2700,CN$4,'Compra Ventas'!$B$2:$B$2700,$B265,'Compra Ventas'!$C$2:$C$2700,CN$5)</f>
        <v>0</v>
      </c>
      <c r="CO265" s="13">
        <f>SUMIFS('Compra Ventas'!$E$2:$E$2700,'Compra Ventas'!$A$2:$A$2700,CO$4,'Compra Ventas'!$B$2:$B$2700,$B265,'Compra Ventas'!$C$2:$C$2700,CO$5)</f>
        <v>0</v>
      </c>
      <c r="CP265" s="13">
        <f>SUMIFS('Compra Ventas'!$E$2:$E$2700,'Compra Ventas'!$A$2:$A$2700,CP$4,'Compra Ventas'!$B$2:$B$2700,$B265,'Compra Ventas'!$C$2:$C$2700,CP$5)</f>
        <v>0</v>
      </c>
      <c r="CQ265" s="13">
        <f>SUMIFS('Compra Ventas'!$E$2:$E$2700,'Compra Ventas'!$A$2:$A$2700,CQ$4,'Compra Ventas'!$B$2:$B$2700,$B265,'Compra Ventas'!$C$2:$C$2700,CQ$5)</f>
        <v>0</v>
      </c>
      <c r="CR265" s="13">
        <f>SUMIFS('Compra Ventas'!$E$2:$E$2700,'Compra Ventas'!$A$2:$A$2700,CR$4,'Compra Ventas'!$B$2:$B$2700,$B265,'Compra Ventas'!$C$2:$C$2700,CR$5)</f>
        <v>0</v>
      </c>
      <c r="CS265" s="13">
        <f>SUMIFS('Compra Ventas'!$E$2:$E$2700,'Compra Ventas'!$A$2:$A$2700,CS$4,'Compra Ventas'!$B$2:$B$2700,$B265,'Compra Ventas'!$C$2:$C$2700,CS$5)</f>
        <v>0</v>
      </c>
      <c r="CT265" s="13">
        <f>SUMIFS('Compra Ventas'!$E$2:$E$2700,'Compra Ventas'!$A$2:$A$2700,CT$4,'Compra Ventas'!$B$2:$B$2700,$B265,'Compra Ventas'!$C$2:$C$2700,CT$5)</f>
        <v>0</v>
      </c>
      <c r="CU265" s="13">
        <f>SUMIFS('Compra Ventas'!$E$2:$E$2700,'Compra Ventas'!$A$2:$A$2700,CU$4,'Compra Ventas'!$B$2:$B$2700,$B265,'Compra Ventas'!$C$2:$C$2700,CU$5)</f>
        <v>0</v>
      </c>
      <c r="CV265" s="14">
        <f>SUMIFS('Compra Ventas'!$E$2:$E$2700,'Compra Ventas'!$A$2:$A$2700,CV$4,'Compra Ventas'!$B$2:$B$2700,$B265,'Compra Ventas'!$C$2:$C$2700,CV$5)</f>
        <v>0</v>
      </c>
      <c r="CW265" s="12">
        <f>SUMIFS('Compra Ventas'!$E$2:$E$2700,'Compra Ventas'!$A$2:$A$2700,CW$4,'Compra Ventas'!$B$2:$B$2700,$B265,'Compra Ventas'!$C$2:$C$2700,CW$5)</f>
        <v>0</v>
      </c>
      <c r="CX265" s="13">
        <f>SUMIFS('Compra Ventas'!$E$2:$E$2700,'Compra Ventas'!$A$2:$A$2700,CX$4,'Compra Ventas'!$B$2:$B$2700,$B265,'Compra Ventas'!$C$2:$C$2700,CX$5)</f>
        <v>0</v>
      </c>
      <c r="CY265" s="13">
        <f>SUMIFS('Compra Ventas'!$E$2:$E$2700,'Compra Ventas'!$A$2:$A$2700,CY$4,'Compra Ventas'!$B$2:$B$2700,$B265,'Compra Ventas'!$C$2:$C$2700,CY$5)</f>
        <v>0</v>
      </c>
      <c r="CZ265" s="13">
        <f>SUMIFS('Compra Ventas'!$E$2:$E$2700,'Compra Ventas'!$A$2:$A$2700,CZ$4,'Compra Ventas'!$B$2:$B$2700,$B265,'Compra Ventas'!$C$2:$C$2700,CZ$5)</f>
        <v>0</v>
      </c>
      <c r="DA265" s="13">
        <f>SUMIFS('Compra Ventas'!$E$2:$E$2700,'Compra Ventas'!$A$2:$A$2700,DA$4,'Compra Ventas'!$B$2:$B$2700,$B265,'Compra Ventas'!$C$2:$C$2700,DA$5)</f>
        <v>0</v>
      </c>
      <c r="DB265" s="13">
        <f>SUMIFS('Compra Ventas'!$E$2:$E$2700,'Compra Ventas'!$A$2:$A$2700,DB$4,'Compra Ventas'!$B$2:$B$2700,$B265,'Compra Ventas'!$C$2:$C$2700,DB$5)</f>
        <v>0</v>
      </c>
      <c r="DC265" s="13">
        <f>SUMIFS('Compra Ventas'!$E$2:$E$2700,'Compra Ventas'!$A$2:$A$2700,DC$4,'Compra Ventas'!$B$2:$B$2700,$B265,'Compra Ventas'!$C$2:$C$2700,DC$5)</f>
        <v>0</v>
      </c>
      <c r="DD265" s="13">
        <f>SUMIFS('Compra Ventas'!$E$2:$E$2700,'Compra Ventas'!$A$2:$A$2700,DD$4,'Compra Ventas'!$B$2:$B$2700,$B265,'Compra Ventas'!$C$2:$C$2700,DD$5)</f>
        <v>0</v>
      </c>
      <c r="DE265" s="13">
        <f>SUMIFS('Compra Ventas'!$E$2:$E$2700,'Compra Ventas'!$A$2:$A$2700,DE$4,'Compra Ventas'!$B$2:$B$2700,$B265,'Compra Ventas'!$C$2:$C$2700,DE$5)</f>
        <v>0</v>
      </c>
      <c r="DF265" s="13">
        <f>SUMIFS('Compra Ventas'!$E$2:$E$2700,'Compra Ventas'!$A$2:$A$2700,DF$4,'Compra Ventas'!$B$2:$B$2700,$B265,'Compra Ventas'!$C$2:$C$2700,DF$5)</f>
        <v>0</v>
      </c>
      <c r="DG265" s="13">
        <f>SUMIFS('Compra Ventas'!$E$2:$E$2700,'Compra Ventas'!$A$2:$A$2700,DG$4,'Compra Ventas'!$B$2:$B$2700,$B265,'Compra Ventas'!$C$2:$C$2700,DG$5)</f>
        <v>0</v>
      </c>
      <c r="DH265" s="14">
        <f>SUMIFS('Compra Ventas'!$E$2:$E$2700,'Compra Ventas'!$A$2:$A$2700,DH$4,'Compra Ventas'!$B$2:$B$2700,$B265,'Compra Ventas'!$C$2:$C$2700,DH$5)</f>
        <v>0</v>
      </c>
      <c r="DI265" s="84"/>
      <c r="DJ265" s="98">
        <f>SUMIFS('Ajuste Ciclado'!D$5:D$47,'Ajuste Ciclado'!$C$5:$C$47,Balance!DJ$4,'Ajuste Ciclado'!$B$5:$B$47,Balance!$B265)</f>
        <v>0</v>
      </c>
      <c r="DK265" s="99">
        <f>SUMIFS('Ajuste Ciclado'!E$5:E$47,'Ajuste Ciclado'!$C$5:$C$47,Balance!DK$4,'Ajuste Ciclado'!$B$5:$B$47,Balance!$B265)</f>
        <v>0</v>
      </c>
      <c r="DL265" s="99">
        <f>SUMIFS('Ajuste Ciclado'!F$5:F$47,'Ajuste Ciclado'!$C$5:$C$47,Balance!DL$4,'Ajuste Ciclado'!$B$5:$B$47,Balance!$B265)</f>
        <v>0</v>
      </c>
      <c r="DM265" s="99">
        <f>SUMIFS('Ajuste Ciclado'!G$5:G$47,'Ajuste Ciclado'!$C$5:$C$47,Balance!DM$4,'Ajuste Ciclado'!$B$5:$B$47,Balance!$B265)</f>
        <v>0</v>
      </c>
      <c r="DN265" s="99">
        <f>SUMIFS('Ajuste Ciclado'!H$5:H$47,'Ajuste Ciclado'!$C$5:$C$47,Balance!DN$4,'Ajuste Ciclado'!$B$5:$B$47,Balance!$B265)</f>
        <v>0</v>
      </c>
      <c r="DO265" s="99">
        <f>SUMIFS('Ajuste Ciclado'!I$5:I$47,'Ajuste Ciclado'!$C$5:$C$47,Balance!DO$4,'Ajuste Ciclado'!$B$5:$B$47,Balance!$B265)</f>
        <v>0</v>
      </c>
      <c r="DP265" s="99">
        <f>SUMIFS('Ajuste Ciclado'!J$5:J$47,'Ajuste Ciclado'!$C$5:$C$47,Balance!DP$4,'Ajuste Ciclado'!$B$5:$B$47,Balance!$B265)</f>
        <v>0</v>
      </c>
      <c r="DQ265" s="99">
        <f>SUMIFS('Ajuste Ciclado'!K$5:K$47,'Ajuste Ciclado'!$C$5:$C$47,Balance!DQ$4,'Ajuste Ciclado'!$B$5:$B$47,Balance!$B265)</f>
        <v>0</v>
      </c>
      <c r="DR265" s="99">
        <f>SUMIFS('Ajuste Ciclado'!L$5:L$47,'Ajuste Ciclado'!$C$5:$C$47,Balance!DR$4,'Ajuste Ciclado'!$B$5:$B$47,Balance!$B265)</f>
        <v>0</v>
      </c>
      <c r="DS265" s="99">
        <f>SUMIFS('Ajuste Ciclado'!M$5:M$47,'Ajuste Ciclado'!$C$5:$C$47,Balance!DS$4,'Ajuste Ciclado'!$B$5:$B$47,Balance!$B265)</f>
        <v>0</v>
      </c>
      <c r="DT265" s="99">
        <f>SUMIFS('Ajuste Ciclado'!N$5:N$47,'Ajuste Ciclado'!$C$5:$C$47,Balance!DT$4,'Ajuste Ciclado'!$B$5:$B$47,Balance!$B265)</f>
        <v>0</v>
      </c>
      <c r="DU265" s="100">
        <f>SUMIFS('Ajuste Ciclado'!O$5:O$47,'Ajuste Ciclado'!$C$5:$C$47,Balance!DU$4,'Ajuste Ciclado'!$B$5:$B$47,Balance!$B265)</f>
        <v>0</v>
      </c>
      <c r="DV265" s="98">
        <f>SUMIFS('Ajuste Ciclado'!D$5:D$47,'Ajuste Ciclado'!$C$5:$C$47,Balance!DV$4,'Ajuste Ciclado'!$B$5:$B$47,Balance!$B265)</f>
        <v>0</v>
      </c>
      <c r="DW265" s="99">
        <f>SUMIFS('Ajuste Ciclado'!E$5:E$47,'Ajuste Ciclado'!$C$5:$C$47,Balance!DW$4,'Ajuste Ciclado'!$B$5:$B$47,Balance!$B265)</f>
        <v>0</v>
      </c>
      <c r="DX265" s="99">
        <f>SUMIFS('Ajuste Ciclado'!F$5:F$47,'Ajuste Ciclado'!$C$5:$C$47,Balance!DX$4,'Ajuste Ciclado'!$B$5:$B$47,Balance!$B265)</f>
        <v>0</v>
      </c>
      <c r="DY265" s="99">
        <f>SUMIFS('Ajuste Ciclado'!G$5:G$47,'Ajuste Ciclado'!$C$5:$C$47,Balance!DY$4,'Ajuste Ciclado'!$B$5:$B$47,Balance!$B265)</f>
        <v>0</v>
      </c>
      <c r="DZ265" s="99">
        <f>SUMIFS('Ajuste Ciclado'!H$5:H$47,'Ajuste Ciclado'!$C$5:$C$47,Balance!DZ$4,'Ajuste Ciclado'!$B$5:$B$47,Balance!$B265)</f>
        <v>0</v>
      </c>
      <c r="EA265" s="99">
        <f>SUMIFS('Ajuste Ciclado'!I$5:I$47,'Ajuste Ciclado'!$C$5:$C$47,Balance!EA$4,'Ajuste Ciclado'!$B$5:$B$47,Balance!$B265)</f>
        <v>0</v>
      </c>
      <c r="EB265" s="99">
        <f>SUMIFS('Ajuste Ciclado'!J$5:J$47,'Ajuste Ciclado'!$C$5:$C$47,Balance!EB$4,'Ajuste Ciclado'!$B$5:$B$47,Balance!$B265)</f>
        <v>0</v>
      </c>
      <c r="EC265" s="99">
        <f>SUMIFS('Ajuste Ciclado'!K$5:K$47,'Ajuste Ciclado'!$C$5:$C$47,Balance!EC$4,'Ajuste Ciclado'!$B$5:$B$47,Balance!$B265)</f>
        <v>0</v>
      </c>
      <c r="ED265" s="99">
        <f>SUMIFS('Ajuste Ciclado'!L$5:L$47,'Ajuste Ciclado'!$C$5:$C$47,Balance!ED$4,'Ajuste Ciclado'!$B$5:$B$47,Balance!$B265)</f>
        <v>0</v>
      </c>
      <c r="EE265" s="99">
        <f>SUMIFS('Ajuste Ciclado'!M$5:M$47,'Ajuste Ciclado'!$C$5:$C$47,Balance!EE$4,'Ajuste Ciclado'!$B$5:$B$47,Balance!$B265)</f>
        <v>0</v>
      </c>
      <c r="EF265" s="99">
        <f>SUMIFS('Ajuste Ciclado'!N$5:N$47,'Ajuste Ciclado'!$C$5:$C$47,Balance!EF$4,'Ajuste Ciclado'!$B$5:$B$47,Balance!$B265)</f>
        <v>0</v>
      </c>
      <c r="EG265" s="100">
        <f>SUMIFS('Ajuste Ciclado'!O$5:O$47,'Ajuste Ciclado'!$C$5:$C$47,Balance!EG$4,'Ajuste Ciclado'!$B$5:$B$47,Balance!$B265)</f>
        <v>0</v>
      </c>
      <c r="EH265" s="98">
        <f>SUMIFS('Ajuste Ciclado'!D$5:D$47,'Ajuste Ciclado'!$C$5:$C$47,Balance!EH$4,'Ajuste Ciclado'!$B$5:$B$47,Balance!$B265)</f>
        <v>0</v>
      </c>
      <c r="EI265" s="99">
        <f>SUMIFS('Ajuste Ciclado'!E$5:E$47,'Ajuste Ciclado'!$C$5:$C$47,Balance!EI$4,'Ajuste Ciclado'!$B$5:$B$47,Balance!$B265)</f>
        <v>0</v>
      </c>
      <c r="EJ265" s="99">
        <f>SUMIFS('Ajuste Ciclado'!F$5:F$47,'Ajuste Ciclado'!$C$5:$C$47,Balance!EJ$4,'Ajuste Ciclado'!$B$5:$B$47,Balance!$B265)</f>
        <v>0</v>
      </c>
      <c r="EK265" s="99">
        <f>SUMIFS('Ajuste Ciclado'!G$5:G$47,'Ajuste Ciclado'!$C$5:$C$47,Balance!EK$4,'Ajuste Ciclado'!$B$5:$B$47,Balance!$B265)</f>
        <v>0</v>
      </c>
      <c r="EL265" s="99">
        <f>SUMIFS('Ajuste Ciclado'!H$5:H$47,'Ajuste Ciclado'!$C$5:$C$47,Balance!EL$4,'Ajuste Ciclado'!$B$5:$B$47,Balance!$B265)</f>
        <v>0</v>
      </c>
      <c r="EM265" s="99">
        <f>SUMIFS('Ajuste Ciclado'!I$5:I$47,'Ajuste Ciclado'!$C$5:$C$47,Balance!EM$4,'Ajuste Ciclado'!$B$5:$B$47,Balance!$B265)</f>
        <v>0</v>
      </c>
      <c r="EN265" s="99">
        <f>SUMIFS('Ajuste Ciclado'!J$5:J$47,'Ajuste Ciclado'!$C$5:$C$47,Balance!EN$4,'Ajuste Ciclado'!$B$5:$B$47,Balance!$B265)</f>
        <v>0</v>
      </c>
      <c r="EO265" s="99">
        <f>SUMIFS('Ajuste Ciclado'!K$5:K$47,'Ajuste Ciclado'!$C$5:$C$47,Balance!EO$4,'Ajuste Ciclado'!$B$5:$B$47,Balance!$B265)</f>
        <v>0</v>
      </c>
      <c r="EP265" s="99">
        <f>SUMIFS('Ajuste Ciclado'!L$5:L$47,'Ajuste Ciclado'!$C$5:$C$47,Balance!EP$4,'Ajuste Ciclado'!$B$5:$B$47,Balance!$B265)</f>
        <v>0</v>
      </c>
      <c r="EQ265" s="99">
        <f>SUMIFS('Ajuste Ciclado'!M$5:M$47,'Ajuste Ciclado'!$C$5:$C$47,Balance!EQ$4,'Ajuste Ciclado'!$B$5:$B$47,Balance!$B265)</f>
        <v>0</v>
      </c>
      <c r="ER265" s="99">
        <f>SUMIFS('Ajuste Ciclado'!N$5:N$47,'Ajuste Ciclado'!$C$5:$C$47,Balance!ER$4,'Ajuste Ciclado'!$B$5:$B$47,Balance!$B265)</f>
        <v>0</v>
      </c>
      <c r="ES265" s="100">
        <f>SUMIFS('Ajuste Ciclado'!O$5:O$47,'Ajuste Ciclado'!$C$5:$C$47,Balance!ES$4,'Ajuste Ciclado'!$B$5:$B$47,Balance!$B265)</f>
        <v>0</v>
      </c>
      <c r="ET265" s="84"/>
      <c r="EU265" s="12">
        <f t="shared" si="377"/>
        <v>77834.446529624052</v>
      </c>
      <c r="EV265" s="13">
        <f t="shared" si="342"/>
        <v>153184.58541099349</v>
      </c>
      <c r="EW265" s="13">
        <f t="shared" si="343"/>
        <v>39862.655760100228</v>
      </c>
      <c r="EX265" s="13">
        <f t="shared" si="344"/>
        <v>-120239.21196559595</v>
      </c>
      <c r="EY265" s="13">
        <f t="shared" si="345"/>
        <v>72989.592358466703</v>
      </c>
      <c r="EZ265" s="13">
        <f t="shared" si="346"/>
        <v>204835.17801660317</v>
      </c>
      <c r="FA265" s="13">
        <f t="shared" si="347"/>
        <v>7430.4229327039211</v>
      </c>
      <c r="FB265" s="13">
        <f t="shared" si="348"/>
        <v>40839.946292042499</v>
      </c>
      <c r="FC265" s="13">
        <f t="shared" si="349"/>
        <v>17140.815582301468</v>
      </c>
      <c r="FD265" s="13">
        <f t="shared" si="350"/>
        <v>-75774.316808110685</v>
      </c>
      <c r="FE265" s="13">
        <f t="shared" si="351"/>
        <v>-94089.580151082046</v>
      </c>
      <c r="FF265" s="14">
        <f t="shared" si="352"/>
        <v>-9271.1987301222471</v>
      </c>
      <c r="FG265" s="12">
        <f t="shared" si="353"/>
        <v>78469.237415108655</v>
      </c>
      <c r="FH265" s="13">
        <f t="shared" si="354"/>
        <v>154829.81101868051</v>
      </c>
      <c r="FI265" s="13">
        <f t="shared" si="355"/>
        <v>40071.474730299087</v>
      </c>
      <c r="FJ265" s="13">
        <f t="shared" si="356"/>
        <v>-136664.38446451619</v>
      </c>
      <c r="FK265" s="13">
        <f t="shared" si="357"/>
        <v>71030.425005460856</v>
      </c>
      <c r="FL265" s="13">
        <f t="shared" si="358"/>
        <v>210245.77937584009</v>
      </c>
      <c r="FM265" s="13">
        <f t="shared" si="359"/>
        <v>20078.725623998558</v>
      </c>
      <c r="FN265" s="13">
        <f t="shared" si="360"/>
        <v>41399.839147232298</v>
      </c>
      <c r="FO265" s="13">
        <f t="shared" si="361"/>
        <v>20587.367415281013</v>
      </c>
      <c r="FP265" s="13">
        <f t="shared" si="362"/>
        <v>-47657.094882024801</v>
      </c>
      <c r="FQ265" s="13">
        <f t="shared" si="363"/>
        <v>-142237.50575889234</v>
      </c>
      <c r="FR265" s="14">
        <f t="shared" si="364"/>
        <v>-18308.583491793703</v>
      </c>
      <c r="FS265" s="12">
        <f t="shared" si="365"/>
        <v>601609.14737506513</v>
      </c>
      <c r="FT265" s="13">
        <f t="shared" si="366"/>
        <v>534960.22134018305</v>
      </c>
      <c r="FU265" s="13">
        <f t="shared" si="367"/>
        <v>622996.8722097578</v>
      </c>
      <c r="FV265" s="13">
        <f t="shared" si="368"/>
        <v>445823.3767250778</v>
      </c>
      <c r="FW265" s="13">
        <f t="shared" si="369"/>
        <v>603930.81780560047</v>
      </c>
      <c r="FX265" s="13">
        <f t="shared" si="370"/>
        <v>554685.64974903804</v>
      </c>
      <c r="FY265" s="13">
        <f t="shared" si="371"/>
        <v>569353.18237740023</v>
      </c>
      <c r="FZ265" s="13">
        <f t="shared" si="372"/>
        <v>559653.98983763019</v>
      </c>
      <c r="GA265" s="13">
        <f t="shared" si="373"/>
        <v>452599.92822432303</v>
      </c>
      <c r="GB265" s="13">
        <f t="shared" si="374"/>
        <v>320176.95477705752</v>
      </c>
      <c r="GC265" s="13">
        <f t="shared" si="375"/>
        <v>89622.223871386668</v>
      </c>
      <c r="GD265" s="14">
        <f t="shared" si="376"/>
        <v>301466.17115403299</v>
      </c>
      <c r="GE265" s="84"/>
      <c r="GF265" s="12">
        <f t="shared" si="378"/>
        <v>314743.33522792457</v>
      </c>
      <c r="GG265" s="13">
        <f t="shared" si="378"/>
        <v>291845.09113467403</v>
      </c>
      <c r="GH265" s="14">
        <f t="shared" si="378"/>
        <v>5656878.5354465535</v>
      </c>
      <c r="GI265" s="6">
        <f t="shared" si="379"/>
        <v>2</v>
      </c>
      <c r="GJ265" s="12">
        <f t="shared" si="380"/>
        <v>-290103.10892478866</v>
      </c>
      <c r="GK265" s="13">
        <f t="shared" si="381"/>
        <v>-326558.98510543333</v>
      </c>
      <c r="GL265" s="14">
        <f t="shared" si="382"/>
        <v>0</v>
      </c>
      <c r="GM265" s="84"/>
      <c r="GN265" s="66">
        <f t="shared" si="383"/>
        <v>-326558.98510543333</v>
      </c>
      <c r="GO265" s="84"/>
      <c r="GP265" s="63" t="str" cm="1">
        <f t="array" ref="GP265">INDEX($GF$4:$GH$4,1,GI265)</f>
        <v>Sample 3</v>
      </c>
      <c r="GQ265" s="12">
        <f t="shared" si="336"/>
        <v>-120239.21196559595</v>
      </c>
      <c r="GR265" s="13">
        <f t="shared" si="336"/>
        <v>-94089.580151082046</v>
      </c>
      <c r="GS265" s="14">
        <f t="shared" si="336"/>
        <v>-75774.316808110685</v>
      </c>
      <c r="GT265" s="12">
        <f t="shared" si="337"/>
        <v>-142237.50575889234</v>
      </c>
      <c r="GU265" s="13">
        <f t="shared" si="337"/>
        <v>-136664.38446451619</v>
      </c>
      <c r="GV265" s="14">
        <f t="shared" si="337"/>
        <v>-47657.094882024801</v>
      </c>
      <c r="GW265" s="12">
        <f t="shared" si="338"/>
        <v>89622.223871386668</v>
      </c>
      <c r="GX265" s="13">
        <f t="shared" si="338"/>
        <v>301466.17115403299</v>
      </c>
      <c r="GY265" s="14">
        <f t="shared" si="338"/>
        <v>320176.95477705752</v>
      </c>
      <c r="GZ265" s="84" t="str">
        <f t="shared" si="339"/>
        <v>Sample 3</v>
      </c>
      <c r="HA265" s="12">
        <f t="shared" si="384"/>
        <v>-142237.50575889234</v>
      </c>
      <c r="HB265" s="13">
        <f t="shared" si="384"/>
        <v>-136664.38446451619</v>
      </c>
      <c r="HC265" s="14">
        <f t="shared" si="384"/>
        <v>-47657.094882024801</v>
      </c>
      <c r="HD265" s="6">
        <f t="shared" si="340"/>
        <v>-326558.98510543333</v>
      </c>
      <c r="HE265" s="84" t="str">
        <f t="shared" si="341"/>
        <v>Ok</v>
      </c>
    </row>
    <row r="266" spans="2:213" hidden="1" x14ac:dyDescent="0.3">
      <c r="B266" s="84" t="s">
        <v>55</v>
      </c>
      <c r="C266" s="12">
        <f>SUMIFS(Inyecciones!$E$2:$E$14185,Inyecciones!$A$2:$A$14185,Balance!C$4,Inyecciones!$B$2:$B$14185,Balance!$B266,Inyecciones!$C$2:$C$14185,Balance!C$5)</f>
        <v>890405.24024711165</v>
      </c>
      <c r="D266" s="13">
        <f>SUMIFS(Inyecciones!$E$2:$E$14185,Inyecciones!$A$2:$A$14185,Balance!D$4,Inyecciones!$B$2:$B$14185,Balance!$B266,Inyecciones!$C$2:$C$14185,Balance!D$5)</f>
        <v>872440.13260696479</v>
      </c>
      <c r="E266" s="13">
        <f>SUMIFS(Inyecciones!$E$2:$E$14185,Inyecciones!$A$2:$A$14185,Balance!E$4,Inyecciones!$B$2:$B$14185,Balance!$B266,Inyecciones!$C$2:$C$14185,Balance!E$5)</f>
        <v>1032661.425812928</v>
      </c>
      <c r="F266" s="13">
        <f>SUMIFS(Inyecciones!$E$2:$E$14185,Inyecciones!$A$2:$A$14185,Balance!F$4,Inyecciones!$B$2:$B$14185,Balance!$B266,Inyecciones!$C$2:$C$14185,Balance!F$5)</f>
        <v>956411.95824916323</v>
      </c>
      <c r="G266" s="13">
        <f>SUMIFS(Inyecciones!$E$2:$E$14185,Inyecciones!$A$2:$A$14185,Balance!G$4,Inyecciones!$B$2:$B$14185,Balance!$B266,Inyecciones!$C$2:$C$14185,Balance!G$5)</f>
        <v>996066.93149862415</v>
      </c>
      <c r="H266" s="13">
        <f>SUMIFS(Inyecciones!$E$2:$E$14185,Inyecciones!$A$2:$A$14185,Balance!H$4,Inyecciones!$B$2:$B$14185,Balance!$B266,Inyecciones!$C$2:$C$14185,Balance!H$5)</f>
        <v>939724.2261180731</v>
      </c>
      <c r="I266" s="13">
        <f>SUMIFS(Inyecciones!$E$2:$E$14185,Inyecciones!$A$2:$A$14185,Balance!I$4,Inyecciones!$B$2:$B$14185,Balance!$B266,Inyecciones!$C$2:$C$14185,Balance!I$5)</f>
        <v>822523.80553496815</v>
      </c>
      <c r="J266" s="13">
        <f>SUMIFS(Inyecciones!$E$2:$E$14185,Inyecciones!$A$2:$A$14185,Balance!J$4,Inyecciones!$B$2:$B$14185,Balance!$B266,Inyecciones!$C$2:$C$14185,Balance!J$5)</f>
        <v>713114.61613080441</v>
      </c>
      <c r="K266" s="13">
        <f>SUMIFS(Inyecciones!$E$2:$E$14185,Inyecciones!$A$2:$A$14185,Balance!K$4,Inyecciones!$B$2:$B$14185,Balance!$B266,Inyecciones!$C$2:$C$14185,Balance!K$5)</f>
        <v>605385.84520829853</v>
      </c>
      <c r="L266" s="13">
        <f>SUMIFS(Inyecciones!$E$2:$E$14185,Inyecciones!$A$2:$A$14185,Balance!L$4,Inyecciones!$B$2:$B$14185,Balance!$B266,Inyecciones!$C$2:$C$14185,Balance!L$5)</f>
        <v>550711.68129929842</v>
      </c>
      <c r="M266" s="13">
        <f>SUMIFS(Inyecciones!$E$2:$E$14185,Inyecciones!$A$2:$A$14185,Balance!M$4,Inyecciones!$B$2:$B$14185,Balance!$B266,Inyecciones!$C$2:$C$14185,Balance!M$5)</f>
        <v>522132.67079914681</v>
      </c>
      <c r="N266" s="14">
        <f>SUMIFS(Inyecciones!$E$2:$E$14185,Inyecciones!$A$2:$A$14185,Balance!N$4,Inyecciones!$B$2:$B$14185,Balance!$B266,Inyecciones!$C$2:$C$14185,Balance!N$5)</f>
        <v>551661.1904604584</v>
      </c>
      <c r="O266" s="12">
        <f>SUMIFS(Inyecciones!$E$2:$E$14185,Inyecciones!$A$2:$A$14185,Balance!O$4,Inyecciones!$B$2:$B$14185,Balance!$B266,Inyecciones!$C$2:$C$14185,Balance!O$5)</f>
        <v>890572.920326191</v>
      </c>
      <c r="P266" s="13">
        <f>SUMIFS(Inyecciones!$E$2:$E$14185,Inyecciones!$A$2:$A$14185,Balance!P$4,Inyecciones!$B$2:$B$14185,Balance!$B266,Inyecciones!$C$2:$C$14185,Balance!P$5)</f>
        <v>874489.14396758412</v>
      </c>
      <c r="Q266" s="13">
        <f>SUMIFS(Inyecciones!$E$2:$E$14185,Inyecciones!$A$2:$A$14185,Balance!Q$4,Inyecciones!$B$2:$B$14185,Balance!$B266,Inyecciones!$C$2:$C$14185,Balance!Q$5)</f>
        <v>1035082.656806764</v>
      </c>
      <c r="R266" s="13">
        <f>SUMIFS(Inyecciones!$E$2:$E$14185,Inyecciones!$A$2:$A$14185,Balance!R$4,Inyecciones!$B$2:$B$14185,Balance!$B266,Inyecciones!$C$2:$C$14185,Balance!R$5)</f>
        <v>973188.76274197991</v>
      </c>
      <c r="S266" s="13">
        <f>SUMIFS(Inyecciones!$E$2:$E$14185,Inyecciones!$A$2:$A$14185,Balance!S$4,Inyecciones!$B$2:$B$14185,Balance!$B266,Inyecciones!$C$2:$C$14185,Balance!S$5)</f>
        <v>989080.52100613329</v>
      </c>
      <c r="T266" s="13">
        <f>SUMIFS(Inyecciones!$E$2:$E$14185,Inyecciones!$A$2:$A$14185,Balance!T$4,Inyecciones!$B$2:$B$14185,Balance!$B266,Inyecciones!$C$2:$C$14185,Balance!T$5)</f>
        <v>942896.82390740048</v>
      </c>
      <c r="U266" s="13">
        <f>SUMIFS(Inyecciones!$E$2:$E$14185,Inyecciones!$A$2:$A$14185,Balance!U$4,Inyecciones!$B$2:$B$14185,Balance!$B266,Inyecciones!$C$2:$C$14185,Balance!U$5)</f>
        <v>844361.69958211086</v>
      </c>
      <c r="V266" s="13">
        <f>SUMIFS(Inyecciones!$E$2:$E$14185,Inyecciones!$A$2:$A$14185,Balance!V$4,Inyecciones!$B$2:$B$14185,Balance!$B266,Inyecciones!$C$2:$C$14185,Balance!V$5)</f>
        <v>707606.77124371682</v>
      </c>
      <c r="W266" s="13">
        <f>SUMIFS(Inyecciones!$E$2:$E$14185,Inyecciones!$A$2:$A$14185,Balance!W$4,Inyecciones!$B$2:$B$14185,Balance!$B266,Inyecciones!$C$2:$C$14185,Balance!W$5)</f>
        <v>609400.70339732512</v>
      </c>
      <c r="X266" s="13">
        <f>SUMIFS(Inyecciones!$E$2:$E$14185,Inyecciones!$A$2:$A$14185,Balance!X$4,Inyecciones!$B$2:$B$14185,Balance!$B266,Inyecciones!$C$2:$C$14185,Balance!X$5)</f>
        <v>565710.89299817989</v>
      </c>
      <c r="Y266" s="13">
        <f>SUMIFS(Inyecciones!$E$2:$E$14185,Inyecciones!$A$2:$A$14185,Balance!Y$4,Inyecciones!$B$2:$B$14185,Balance!$B266,Inyecciones!$C$2:$C$14185,Balance!Y$5)</f>
        <v>537232.31335503026</v>
      </c>
      <c r="Z266" s="14">
        <f>SUMIFS(Inyecciones!$E$2:$E$14185,Inyecciones!$A$2:$A$14185,Balance!Z$4,Inyecciones!$B$2:$B$14185,Balance!$B266,Inyecciones!$C$2:$C$14185,Balance!Z$5)</f>
        <v>571223.45408859954</v>
      </c>
      <c r="AA266" s="12">
        <f>SUMIFS(Inyecciones!$E$2:$E$14185,Inyecciones!$A$2:$A$14185,Balance!AA$4,Inyecciones!$B$2:$B$14185,Balance!$B266,Inyecciones!$C$2:$C$14185,Balance!AA$5)</f>
        <v>890628.38127117604</v>
      </c>
      <c r="AB266" s="13">
        <f>SUMIFS(Inyecciones!$E$2:$E$14185,Inyecciones!$A$2:$A$14185,Balance!AB$4,Inyecciones!$B$2:$B$14185,Balance!$B266,Inyecciones!$C$2:$C$14185,Balance!AB$5)</f>
        <v>875097.62449880072</v>
      </c>
      <c r="AC266" s="13">
        <f>SUMIFS(Inyecciones!$E$2:$E$14185,Inyecciones!$A$2:$A$14185,Balance!AC$4,Inyecciones!$B$2:$B$14185,Balance!$B266,Inyecciones!$C$2:$C$14185,Balance!AC$5)</f>
        <v>1033512.028476959</v>
      </c>
      <c r="AD266" s="13">
        <f>SUMIFS(Inyecciones!$E$2:$E$14185,Inyecciones!$A$2:$A$14185,Balance!AD$4,Inyecciones!$B$2:$B$14185,Balance!$B266,Inyecciones!$C$2:$C$14185,Balance!AD$5)</f>
        <v>967601.92660372111</v>
      </c>
      <c r="AE266" s="13">
        <f>SUMIFS(Inyecciones!$E$2:$E$14185,Inyecciones!$A$2:$A$14185,Balance!AE$4,Inyecciones!$B$2:$B$14185,Balance!$B266,Inyecciones!$C$2:$C$14185,Balance!AE$5)</f>
        <v>997749.37057385547</v>
      </c>
      <c r="AF266" s="13">
        <f>SUMIFS(Inyecciones!$E$2:$E$14185,Inyecciones!$A$2:$A$14185,Balance!AF$4,Inyecciones!$B$2:$B$14185,Balance!$B266,Inyecciones!$C$2:$C$14185,Balance!AF$5)</f>
        <v>964590.54545912589</v>
      </c>
      <c r="AG266" s="13">
        <f>SUMIFS(Inyecciones!$E$2:$E$14185,Inyecciones!$A$2:$A$14185,Balance!AG$4,Inyecciones!$B$2:$B$14185,Balance!$B266,Inyecciones!$C$2:$C$14185,Balance!AG$5)</f>
        <v>871109.1246539969</v>
      </c>
      <c r="AH266" s="13">
        <f>SUMIFS(Inyecciones!$E$2:$E$14185,Inyecciones!$A$2:$A$14185,Balance!AH$4,Inyecciones!$B$2:$B$14185,Balance!$B266,Inyecciones!$C$2:$C$14185,Balance!AH$5)</f>
        <v>733957.31661770516</v>
      </c>
      <c r="AI266" s="13">
        <f>SUMIFS(Inyecciones!$E$2:$E$14185,Inyecciones!$A$2:$A$14185,Balance!AI$4,Inyecciones!$B$2:$B$14185,Balance!$B266,Inyecciones!$C$2:$C$14185,Balance!AI$5)</f>
        <v>622463.90370827098</v>
      </c>
      <c r="AJ266" s="13">
        <f>SUMIFS(Inyecciones!$E$2:$E$14185,Inyecciones!$A$2:$A$14185,Balance!AJ$4,Inyecciones!$B$2:$B$14185,Balance!$B266,Inyecciones!$C$2:$C$14185,Balance!AJ$5)</f>
        <v>591531.62730391906</v>
      </c>
      <c r="AK266" s="13">
        <f>SUMIFS(Inyecciones!$E$2:$E$14185,Inyecciones!$A$2:$A$14185,Balance!AK$4,Inyecciones!$B$2:$B$14185,Balance!$B266,Inyecciones!$C$2:$C$14185,Balance!AK$5)</f>
        <v>557016.58895510517</v>
      </c>
      <c r="AL266" s="14">
        <f>SUMIFS(Inyecciones!$E$2:$E$14185,Inyecciones!$A$2:$A$14185,Balance!AL$4,Inyecciones!$B$2:$B$14185,Balance!$B266,Inyecciones!$C$2:$C$14185,Balance!AL$5)</f>
        <v>587883.15036411316</v>
      </c>
      <c r="AM266" s="13"/>
      <c r="AN266" s="12">
        <f>SUMIFS('Retiro Mensual'!$E$2:$E$2629,'Retiro Mensual'!$A$2:$A$2629,AN$4,'Retiro Mensual'!$B$2:$B$2629,$B266,'Retiro Mensual'!$C$2:$C$2629,AN$5)</f>
        <v>218132.55859999999</v>
      </c>
      <c r="AO266" s="13">
        <f>SUMIFS('Retiro Mensual'!$E$2:$E$2629,'Retiro Mensual'!$A$2:$A$2629,AO$4,'Retiro Mensual'!$B$2:$B$2629,$B266,'Retiro Mensual'!$C$2:$C$2629,AO$5)</f>
        <v>250907.01639999999</v>
      </c>
      <c r="AP266" s="13">
        <f>SUMIFS('Retiro Mensual'!$E$2:$E$2629,'Retiro Mensual'!$A$2:$A$2629,AP$4,'Retiro Mensual'!$B$2:$B$2629,$B266,'Retiro Mensual'!$C$2:$C$2629,AP$5)</f>
        <v>215761.34340000001</v>
      </c>
      <c r="AQ266" s="13">
        <f>SUMIFS('Retiro Mensual'!$E$2:$E$2629,'Retiro Mensual'!$A$2:$A$2629,AQ$4,'Retiro Mensual'!$B$2:$B$2629,$B266,'Retiro Mensual'!$C$2:$C$2629,AQ$5)</f>
        <v>206880.204</v>
      </c>
      <c r="AR266" s="13">
        <f>SUMIFS('Retiro Mensual'!$E$2:$E$2629,'Retiro Mensual'!$A$2:$A$2629,AR$4,'Retiro Mensual'!$B$2:$B$2629,$B266,'Retiro Mensual'!$C$2:$C$2629,AR$5)</f>
        <v>136856.50229999999</v>
      </c>
      <c r="AS266" s="13">
        <f>SUMIFS('Retiro Mensual'!$E$2:$E$2629,'Retiro Mensual'!$A$2:$A$2629,AS$4,'Retiro Mensual'!$B$2:$B$2629,$B266,'Retiro Mensual'!$C$2:$C$2629,AS$5)</f>
        <v>131929.02249999999</v>
      </c>
      <c r="AT266" s="13">
        <f>SUMIFS('Retiro Mensual'!$E$2:$E$2629,'Retiro Mensual'!$A$2:$A$2629,AT$4,'Retiro Mensual'!$B$2:$B$2629,$B266,'Retiro Mensual'!$C$2:$C$2629,AT$5)</f>
        <v>167810.77280000001</v>
      </c>
      <c r="AU266" s="13">
        <f>SUMIFS('Retiro Mensual'!$E$2:$E$2629,'Retiro Mensual'!$A$2:$A$2629,AU$4,'Retiro Mensual'!$B$2:$B$2629,$B266,'Retiro Mensual'!$C$2:$C$2629,AU$5)</f>
        <v>148603.24050000001</v>
      </c>
      <c r="AV266" s="13">
        <f>SUMIFS('Retiro Mensual'!$E$2:$E$2629,'Retiro Mensual'!$A$2:$A$2629,AV$4,'Retiro Mensual'!$B$2:$B$2629,$B266,'Retiro Mensual'!$C$2:$C$2629,AV$5)</f>
        <v>111287.7066</v>
      </c>
      <c r="AW266" s="13">
        <f>SUMIFS('Retiro Mensual'!$E$2:$E$2629,'Retiro Mensual'!$A$2:$A$2629,AW$4,'Retiro Mensual'!$B$2:$B$2629,$B266,'Retiro Mensual'!$C$2:$C$2629,AW$5)</f>
        <v>73376.598069999993</v>
      </c>
      <c r="AX266" s="13">
        <f>SUMIFS('Retiro Mensual'!$E$2:$E$2629,'Retiro Mensual'!$A$2:$A$2629,AX$4,'Retiro Mensual'!$B$2:$B$2629,$B266,'Retiro Mensual'!$C$2:$C$2629,AX$5)</f>
        <v>82338.304199999999</v>
      </c>
      <c r="AY266" s="14">
        <f>SUMIFS('Retiro Mensual'!$E$2:$E$2629,'Retiro Mensual'!$A$2:$A$2629,AY$4,'Retiro Mensual'!$B$2:$B$2629,$B266,'Retiro Mensual'!$C$2:$C$2629,AY$5)</f>
        <v>88820.368050000005</v>
      </c>
      <c r="AZ266" s="12">
        <f>SUMIFS('Retiro Mensual'!$E$2:$E$2629,'Retiro Mensual'!$A$2:$A$2629,AZ$4,'Retiro Mensual'!$B$2:$B$2629,$B266,'Retiro Mensual'!$C$2:$C$2629,AZ$5)</f>
        <v>218062.158</v>
      </c>
      <c r="BA266" s="13">
        <f>SUMIFS('Retiro Mensual'!$E$2:$E$2629,'Retiro Mensual'!$A$2:$A$2629,BA$4,'Retiro Mensual'!$B$2:$B$2629,$B266,'Retiro Mensual'!$C$2:$C$2629,BA$5)</f>
        <v>251418.65640000001</v>
      </c>
      <c r="BB266" s="13">
        <f>SUMIFS('Retiro Mensual'!$E$2:$E$2629,'Retiro Mensual'!$A$2:$A$2629,BB$4,'Retiro Mensual'!$B$2:$B$2629,$B266,'Retiro Mensual'!$C$2:$C$2629,BB$5)</f>
        <v>216387.1036</v>
      </c>
      <c r="BC266" s="13">
        <f>SUMIFS('Retiro Mensual'!$E$2:$E$2629,'Retiro Mensual'!$A$2:$A$2629,BC$4,'Retiro Mensual'!$B$2:$B$2629,$B266,'Retiro Mensual'!$C$2:$C$2629,BC$5)</f>
        <v>210145.9105</v>
      </c>
      <c r="BD266" s="13">
        <f>SUMIFS('Retiro Mensual'!$E$2:$E$2629,'Retiro Mensual'!$A$2:$A$2629,BD$4,'Retiro Mensual'!$B$2:$B$2629,$B266,'Retiro Mensual'!$C$2:$C$2629,BD$5)</f>
        <v>135891.3603</v>
      </c>
      <c r="BE266" s="13">
        <f>SUMIFS('Retiro Mensual'!$E$2:$E$2629,'Retiro Mensual'!$A$2:$A$2629,BE$4,'Retiro Mensual'!$B$2:$B$2629,$B266,'Retiro Mensual'!$C$2:$C$2629,BE$5)</f>
        <v>132454.52040000001</v>
      </c>
      <c r="BF266" s="13">
        <f>SUMIFS('Retiro Mensual'!$E$2:$E$2629,'Retiro Mensual'!$A$2:$A$2629,BF$4,'Retiro Mensual'!$B$2:$B$2629,$B266,'Retiro Mensual'!$C$2:$C$2629,BF$5)</f>
        <v>171905.2605</v>
      </c>
      <c r="BG266" s="13">
        <f>SUMIFS('Retiro Mensual'!$E$2:$E$2629,'Retiro Mensual'!$A$2:$A$2629,BG$4,'Retiro Mensual'!$B$2:$B$2629,$B266,'Retiro Mensual'!$C$2:$C$2629,BG$5)</f>
        <v>147476.52650000001</v>
      </c>
      <c r="BH266" s="13">
        <f>SUMIFS('Retiro Mensual'!$E$2:$E$2629,'Retiro Mensual'!$A$2:$A$2629,BH$4,'Retiro Mensual'!$B$2:$B$2629,$B266,'Retiro Mensual'!$C$2:$C$2629,BH$5)</f>
        <v>111912.5569</v>
      </c>
      <c r="BI266" s="13">
        <f>SUMIFS('Retiro Mensual'!$E$2:$E$2629,'Retiro Mensual'!$A$2:$A$2629,BI$4,'Retiro Mensual'!$B$2:$B$2629,$B266,'Retiro Mensual'!$C$2:$C$2629,BI$5)</f>
        <v>75469.011769999997</v>
      </c>
      <c r="BJ266" s="13">
        <f>SUMIFS('Retiro Mensual'!$E$2:$E$2629,'Retiro Mensual'!$A$2:$A$2629,BJ$4,'Retiro Mensual'!$B$2:$B$2629,$B266,'Retiro Mensual'!$C$2:$C$2629,BJ$5)</f>
        <v>84896.929300000003</v>
      </c>
      <c r="BK266" s="14">
        <f>SUMIFS('Retiro Mensual'!$E$2:$E$2629,'Retiro Mensual'!$A$2:$A$2629,BK$4,'Retiro Mensual'!$B$2:$B$2629,$B266,'Retiro Mensual'!$C$2:$C$2629,BK$5)</f>
        <v>93464.280979999996</v>
      </c>
      <c r="BL266" s="12">
        <f>SUMIFS('Retiro Mensual'!$E$2:$E$2629,'Retiro Mensual'!$A$2:$A$2629,BL$4,'Retiro Mensual'!$B$2:$B$2629,$B266,'Retiro Mensual'!$C$2:$C$2629,BL$5)</f>
        <v>0</v>
      </c>
      <c r="BM266" s="13">
        <f>SUMIFS('Retiro Mensual'!$E$2:$E$2629,'Retiro Mensual'!$A$2:$A$2629,BM$4,'Retiro Mensual'!$B$2:$B$2629,$B266,'Retiro Mensual'!$C$2:$C$2629,BM$5)</f>
        <v>0</v>
      </c>
      <c r="BN266" s="13">
        <f>SUMIFS('Retiro Mensual'!$E$2:$E$2629,'Retiro Mensual'!$A$2:$A$2629,BN$4,'Retiro Mensual'!$B$2:$B$2629,$B266,'Retiro Mensual'!$C$2:$C$2629,BN$5)</f>
        <v>0</v>
      </c>
      <c r="BO266" s="13">
        <f>SUMIFS('Retiro Mensual'!$E$2:$E$2629,'Retiro Mensual'!$A$2:$A$2629,BO$4,'Retiro Mensual'!$B$2:$B$2629,$B266,'Retiro Mensual'!$C$2:$C$2629,BO$5)</f>
        <v>0</v>
      </c>
      <c r="BP266" s="13">
        <f>SUMIFS('Retiro Mensual'!$E$2:$E$2629,'Retiro Mensual'!$A$2:$A$2629,BP$4,'Retiro Mensual'!$B$2:$B$2629,$B266,'Retiro Mensual'!$C$2:$C$2629,BP$5)</f>
        <v>0</v>
      </c>
      <c r="BQ266" s="13">
        <f>SUMIFS('Retiro Mensual'!$E$2:$E$2629,'Retiro Mensual'!$A$2:$A$2629,BQ$4,'Retiro Mensual'!$B$2:$B$2629,$B266,'Retiro Mensual'!$C$2:$C$2629,BQ$5)</f>
        <v>0</v>
      </c>
      <c r="BR266" s="13">
        <f>SUMIFS('Retiro Mensual'!$E$2:$E$2629,'Retiro Mensual'!$A$2:$A$2629,BR$4,'Retiro Mensual'!$B$2:$B$2629,$B266,'Retiro Mensual'!$C$2:$C$2629,BR$5)</f>
        <v>0</v>
      </c>
      <c r="BS266" s="13">
        <f>SUMIFS('Retiro Mensual'!$E$2:$E$2629,'Retiro Mensual'!$A$2:$A$2629,BS$4,'Retiro Mensual'!$B$2:$B$2629,$B266,'Retiro Mensual'!$C$2:$C$2629,BS$5)</f>
        <v>0</v>
      </c>
      <c r="BT266" s="13">
        <f>SUMIFS('Retiro Mensual'!$E$2:$E$2629,'Retiro Mensual'!$A$2:$A$2629,BT$4,'Retiro Mensual'!$B$2:$B$2629,$B266,'Retiro Mensual'!$C$2:$C$2629,BT$5)</f>
        <v>0</v>
      </c>
      <c r="BU266" s="13">
        <f>SUMIFS('Retiro Mensual'!$E$2:$E$2629,'Retiro Mensual'!$A$2:$A$2629,BU$4,'Retiro Mensual'!$B$2:$B$2629,$B266,'Retiro Mensual'!$C$2:$C$2629,BU$5)</f>
        <v>0</v>
      </c>
      <c r="BV266" s="13">
        <f>SUMIFS('Retiro Mensual'!$E$2:$E$2629,'Retiro Mensual'!$A$2:$A$2629,BV$4,'Retiro Mensual'!$B$2:$B$2629,$B266,'Retiro Mensual'!$C$2:$C$2629,BV$5)</f>
        <v>0</v>
      </c>
      <c r="BW266" s="14">
        <f>SUMIFS('Retiro Mensual'!$E$2:$E$2629,'Retiro Mensual'!$A$2:$A$2629,BW$4,'Retiro Mensual'!$B$2:$B$2629,$B266,'Retiro Mensual'!$C$2:$C$2629,BW$5)</f>
        <v>0</v>
      </c>
      <c r="BX266" s="13"/>
      <c r="BY266" s="12">
        <f>SUMIFS('Compra Ventas'!$E$2:$E$2700,'Compra Ventas'!$A$2:$A$2700,BY$4,'Compra Ventas'!$B$2:$B$2700,$B266,'Compra Ventas'!$C$2:$C$2700,BY$5)</f>
        <v>0</v>
      </c>
      <c r="BZ266" s="13">
        <f>SUMIFS('Compra Ventas'!$E$2:$E$2700,'Compra Ventas'!$A$2:$A$2700,BZ$4,'Compra Ventas'!$B$2:$B$2700,$B266,'Compra Ventas'!$C$2:$C$2700,BZ$5)</f>
        <v>0</v>
      </c>
      <c r="CA266" s="13">
        <f>SUMIFS('Compra Ventas'!$E$2:$E$2700,'Compra Ventas'!$A$2:$A$2700,CA$4,'Compra Ventas'!$B$2:$B$2700,$B266,'Compra Ventas'!$C$2:$C$2700,CA$5)</f>
        <v>0</v>
      </c>
      <c r="CB266" s="13">
        <f>SUMIFS('Compra Ventas'!$E$2:$E$2700,'Compra Ventas'!$A$2:$A$2700,CB$4,'Compra Ventas'!$B$2:$B$2700,$B266,'Compra Ventas'!$C$2:$C$2700,CB$5)</f>
        <v>0</v>
      </c>
      <c r="CC266" s="13">
        <f>SUMIFS('Compra Ventas'!$E$2:$E$2700,'Compra Ventas'!$A$2:$A$2700,CC$4,'Compra Ventas'!$B$2:$B$2700,$B266,'Compra Ventas'!$C$2:$C$2700,CC$5)</f>
        <v>0</v>
      </c>
      <c r="CD266" s="13">
        <f>SUMIFS('Compra Ventas'!$E$2:$E$2700,'Compra Ventas'!$A$2:$A$2700,CD$4,'Compra Ventas'!$B$2:$B$2700,$B266,'Compra Ventas'!$C$2:$C$2700,CD$5)</f>
        <v>0</v>
      </c>
      <c r="CE266" s="13">
        <f>SUMIFS('Compra Ventas'!$E$2:$E$2700,'Compra Ventas'!$A$2:$A$2700,CE$4,'Compra Ventas'!$B$2:$B$2700,$B266,'Compra Ventas'!$C$2:$C$2700,CE$5)</f>
        <v>0</v>
      </c>
      <c r="CF266" s="13">
        <f>SUMIFS('Compra Ventas'!$E$2:$E$2700,'Compra Ventas'!$A$2:$A$2700,CF$4,'Compra Ventas'!$B$2:$B$2700,$B266,'Compra Ventas'!$C$2:$C$2700,CF$5)</f>
        <v>0</v>
      </c>
      <c r="CG266" s="13">
        <f>SUMIFS('Compra Ventas'!$E$2:$E$2700,'Compra Ventas'!$A$2:$A$2700,CG$4,'Compra Ventas'!$B$2:$B$2700,$B266,'Compra Ventas'!$C$2:$C$2700,CG$5)</f>
        <v>0</v>
      </c>
      <c r="CH266" s="13">
        <f>SUMIFS('Compra Ventas'!$E$2:$E$2700,'Compra Ventas'!$A$2:$A$2700,CH$4,'Compra Ventas'!$B$2:$B$2700,$B266,'Compra Ventas'!$C$2:$C$2700,CH$5)</f>
        <v>0</v>
      </c>
      <c r="CI266" s="13">
        <f>SUMIFS('Compra Ventas'!$E$2:$E$2700,'Compra Ventas'!$A$2:$A$2700,CI$4,'Compra Ventas'!$B$2:$B$2700,$B266,'Compra Ventas'!$C$2:$C$2700,CI$5)</f>
        <v>0</v>
      </c>
      <c r="CJ266" s="14">
        <f>SUMIFS('Compra Ventas'!$E$2:$E$2700,'Compra Ventas'!$A$2:$A$2700,CJ$4,'Compra Ventas'!$B$2:$B$2700,$B266,'Compra Ventas'!$C$2:$C$2700,CJ$5)</f>
        <v>0</v>
      </c>
      <c r="CK266" s="12">
        <f>SUMIFS('Compra Ventas'!$E$2:$E$2700,'Compra Ventas'!$A$2:$A$2700,CK$4,'Compra Ventas'!$B$2:$B$2700,$B266,'Compra Ventas'!$C$2:$C$2700,CK$5)</f>
        <v>0</v>
      </c>
      <c r="CL266" s="13">
        <f>SUMIFS('Compra Ventas'!$E$2:$E$2700,'Compra Ventas'!$A$2:$A$2700,CL$4,'Compra Ventas'!$B$2:$B$2700,$B266,'Compra Ventas'!$C$2:$C$2700,CL$5)</f>
        <v>0</v>
      </c>
      <c r="CM266" s="13">
        <f>SUMIFS('Compra Ventas'!$E$2:$E$2700,'Compra Ventas'!$A$2:$A$2700,CM$4,'Compra Ventas'!$B$2:$B$2700,$B266,'Compra Ventas'!$C$2:$C$2700,CM$5)</f>
        <v>0</v>
      </c>
      <c r="CN266" s="13">
        <f>SUMIFS('Compra Ventas'!$E$2:$E$2700,'Compra Ventas'!$A$2:$A$2700,CN$4,'Compra Ventas'!$B$2:$B$2700,$B266,'Compra Ventas'!$C$2:$C$2700,CN$5)</f>
        <v>0</v>
      </c>
      <c r="CO266" s="13">
        <f>SUMIFS('Compra Ventas'!$E$2:$E$2700,'Compra Ventas'!$A$2:$A$2700,CO$4,'Compra Ventas'!$B$2:$B$2700,$B266,'Compra Ventas'!$C$2:$C$2700,CO$5)</f>
        <v>0</v>
      </c>
      <c r="CP266" s="13">
        <f>SUMIFS('Compra Ventas'!$E$2:$E$2700,'Compra Ventas'!$A$2:$A$2700,CP$4,'Compra Ventas'!$B$2:$B$2700,$B266,'Compra Ventas'!$C$2:$C$2700,CP$5)</f>
        <v>0</v>
      </c>
      <c r="CQ266" s="13">
        <f>SUMIFS('Compra Ventas'!$E$2:$E$2700,'Compra Ventas'!$A$2:$A$2700,CQ$4,'Compra Ventas'!$B$2:$B$2700,$B266,'Compra Ventas'!$C$2:$C$2700,CQ$5)</f>
        <v>0</v>
      </c>
      <c r="CR266" s="13">
        <f>SUMIFS('Compra Ventas'!$E$2:$E$2700,'Compra Ventas'!$A$2:$A$2700,CR$4,'Compra Ventas'!$B$2:$B$2700,$B266,'Compra Ventas'!$C$2:$C$2700,CR$5)</f>
        <v>0</v>
      </c>
      <c r="CS266" s="13">
        <f>SUMIFS('Compra Ventas'!$E$2:$E$2700,'Compra Ventas'!$A$2:$A$2700,CS$4,'Compra Ventas'!$B$2:$B$2700,$B266,'Compra Ventas'!$C$2:$C$2700,CS$5)</f>
        <v>0</v>
      </c>
      <c r="CT266" s="13">
        <f>SUMIFS('Compra Ventas'!$E$2:$E$2700,'Compra Ventas'!$A$2:$A$2700,CT$4,'Compra Ventas'!$B$2:$B$2700,$B266,'Compra Ventas'!$C$2:$C$2700,CT$5)</f>
        <v>0</v>
      </c>
      <c r="CU266" s="13">
        <f>SUMIFS('Compra Ventas'!$E$2:$E$2700,'Compra Ventas'!$A$2:$A$2700,CU$4,'Compra Ventas'!$B$2:$B$2700,$B266,'Compra Ventas'!$C$2:$C$2700,CU$5)</f>
        <v>0</v>
      </c>
      <c r="CV266" s="14">
        <f>SUMIFS('Compra Ventas'!$E$2:$E$2700,'Compra Ventas'!$A$2:$A$2700,CV$4,'Compra Ventas'!$B$2:$B$2700,$B266,'Compra Ventas'!$C$2:$C$2700,CV$5)</f>
        <v>0</v>
      </c>
      <c r="CW266" s="12">
        <f>SUMIFS('Compra Ventas'!$E$2:$E$2700,'Compra Ventas'!$A$2:$A$2700,CW$4,'Compra Ventas'!$B$2:$B$2700,$B266,'Compra Ventas'!$C$2:$C$2700,CW$5)</f>
        <v>0</v>
      </c>
      <c r="CX266" s="13">
        <f>SUMIFS('Compra Ventas'!$E$2:$E$2700,'Compra Ventas'!$A$2:$A$2700,CX$4,'Compra Ventas'!$B$2:$B$2700,$B266,'Compra Ventas'!$C$2:$C$2700,CX$5)</f>
        <v>0</v>
      </c>
      <c r="CY266" s="13">
        <f>SUMIFS('Compra Ventas'!$E$2:$E$2700,'Compra Ventas'!$A$2:$A$2700,CY$4,'Compra Ventas'!$B$2:$B$2700,$B266,'Compra Ventas'!$C$2:$C$2700,CY$5)</f>
        <v>0</v>
      </c>
      <c r="CZ266" s="13">
        <f>SUMIFS('Compra Ventas'!$E$2:$E$2700,'Compra Ventas'!$A$2:$A$2700,CZ$4,'Compra Ventas'!$B$2:$B$2700,$B266,'Compra Ventas'!$C$2:$C$2700,CZ$5)</f>
        <v>0</v>
      </c>
      <c r="DA266" s="13">
        <f>SUMIFS('Compra Ventas'!$E$2:$E$2700,'Compra Ventas'!$A$2:$A$2700,DA$4,'Compra Ventas'!$B$2:$B$2700,$B266,'Compra Ventas'!$C$2:$C$2700,DA$5)</f>
        <v>0</v>
      </c>
      <c r="DB266" s="13">
        <f>SUMIFS('Compra Ventas'!$E$2:$E$2700,'Compra Ventas'!$A$2:$A$2700,DB$4,'Compra Ventas'!$B$2:$B$2700,$B266,'Compra Ventas'!$C$2:$C$2700,DB$5)</f>
        <v>0</v>
      </c>
      <c r="DC266" s="13">
        <f>SUMIFS('Compra Ventas'!$E$2:$E$2700,'Compra Ventas'!$A$2:$A$2700,DC$4,'Compra Ventas'!$B$2:$B$2700,$B266,'Compra Ventas'!$C$2:$C$2700,DC$5)</f>
        <v>0</v>
      </c>
      <c r="DD266" s="13">
        <f>SUMIFS('Compra Ventas'!$E$2:$E$2700,'Compra Ventas'!$A$2:$A$2700,DD$4,'Compra Ventas'!$B$2:$B$2700,$B266,'Compra Ventas'!$C$2:$C$2700,DD$5)</f>
        <v>0</v>
      </c>
      <c r="DE266" s="13">
        <f>SUMIFS('Compra Ventas'!$E$2:$E$2700,'Compra Ventas'!$A$2:$A$2700,DE$4,'Compra Ventas'!$B$2:$B$2700,$B266,'Compra Ventas'!$C$2:$C$2700,DE$5)</f>
        <v>0</v>
      </c>
      <c r="DF266" s="13">
        <f>SUMIFS('Compra Ventas'!$E$2:$E$2700,'Compra Ventas'!$A$2:$A$2700,DF$4,'Compra Ventas'!$B$2:$B$2700,$B266,'Compra Ventas'!$C$2:$C$2700,DF$5)</f>
        <v>0</v>
      </c>
      <c r="DG266" s="13">
        <f>SUMIFS('Compra Ventas'!$E$2:$E$2700,'Compra Ventas'!$A$2:$A$2700,DG$4,'Compra Ventas'!$B$2:$B$2700,$B266,'Compra Ventas'!$C$2:$C$2700,DG$5)</f>
        <v>0</v>
      </c>
      <c r="DH266" s="14">
        <f>SUMIFS('Compra Ventas'!$E$2:$E$2700,'Compra Ventas'!$A$2:$A$2700,DH$4,'Compra Ventas'!$B$2:$B$2700,$B266,'Compra Ventas'!$C$2:$C$2700,DH$5)</f>
        <v>0</v>
      </c>
      <c r="DI266" s="84"/>
      <c r="DJ266" s="98">
        <f>SUMIFS('Ajuste Ciclado'!D$5:D$47,'Ajuste Ciclado'!$C$5:$C$47,Balance!DJ$4,'Ajuste Ciclado'!$B$5:$B$47,Balance!$B266)</f>
        <v>0</v>
      </c>
      <c r="DK266" s="99">
        <f>SUMIFS('Ajuste Ciclado'!E$5:E$47,'Ajuste Ciclado'!$C$5:$C$47,Balance!DK$4,'Ajuste Ciclado'!$B$5:$B$47,Balance!$B266)</f>
        <v>0</v>
      </c>
      <c r="DL266" s="99">
        <f>SUMIFS('Ajuste Ciclado'!F$5:F$47,'Ajuste Ciclado'!$C$5:$C$47,Balance!DL$4,'Ajuste Ciclado'!$B$5:$B$47,Balance!$B266)</f>
        <v>0</v>
      </c>
      <c r="DM266" s="99">
        <f>SUMIFS('Ajuste Ciclado'!G$5:G$47,'Ajuste Ciclado'!$C$5:$C$47,Balance!DM$4,'Ajuste Ciclado'!$B$5:$B$47,Balance!$B266)</f>
        <v>0</v>
      </c>
      <c r="DN266" s="99">
        <f>SUMIFS('Ajuste Ciclado'!H$5:H$47,'Ajuste Ciclado'!$C$5:$C$47,Balance!DN$4,'Ajuste Ciclado'!$B$5:$B$47,Balance!$B266)</f>
        <v>0</v>
      </c>
      <c r="DO266" s="99">
        <f>SUMIFS('Ajuste Ciclado'!I$5:I$47,'Ajuste Ciclado'!$C$5:$C$47,Balance!DO$4,'Ajuste Ciclado'!$B$5:$B$47,Balance!$B266)</f>
        <v>0</v>
      </c>
      <c r="DP266" s="99">
        <f>SUMIFS('Ajuste Ciclado'!J$5:J$47,'Ajuste Ciclado'!$C$5:$C$47,Balance!DP$4,'Ajuste Ciclado'!$B$5:$B$47,Balance!$B266)</f>
        <v>0</v>
      </c>
      <c r="DQ266" s="99">
        <f>SUMIFS('Ajuste Ciclado'!K$5:K$47,'Ajuste Ciclado'!$C$5:$C$47,Balance!DQ$4,'Ajuste Ciclado'!$B$5:$B$47,Balance!$B266)</f>
        <v>0</v>
      </c>
      <c r="DR266" s="99">
        <f>SUMIFS('Ajuste Ciclado'!L$5:L$47,'Ajuste Ciclado'!$C$5:$C$47,Balance!DR$4,'Ajuste Ciclado'!$B$5:$B$47,Balance!$B266)</f>
        <v>0</v>
      </c>
      <c r="DS266" s="99">
        <f>SUMIFS('Ajuste Ciclado'!M$5:M$47,'Ajuste Ciclado'!$C$5:$C$47,Balance!DS$4,'Ajuste Ciclado'!$B$5:$B$47,Balance!$B266)</f>
        <v>0</v>
      </c>
      <c r="DT266" s="99">
        <f>SUMIFS('Ajuste Ciclado'!N$5:N$47,'Ajuste Ciclado'!$C$5:$C$47,Balance!DT$4,'Ajuste Ciclado'!$B$5:$B$47,Balance!$B266)</f>
        <v>0</v>
      </c>
      <c r="DU266" s="100">
        <f>SUMIFS('Ajuste Ciclado'!O$5:O$47,'Ajuste Ciclado'!$C$5:$C$47,Balance!DU$4,'Ajuste Ciclado'!$B$5:$B$47,Balance!$B266)</f>
        <v>0</v>
      </c>
      <c r="DV266" s="98">
        <f>SUMIFS('Ajuste Ciclado'!D$5:D$47,'Ajuste Ciclado'!$C$5:$C$47,Balance!DV$4,'Ajuste Ciclado'!$B$5:$B$47,Balance!$B266)</f>
        <v>0</v>
      </c>
      <c r="DW266" s="99">
        <f>SUMIFS('Ajuste Ciclado'!E$5:E$47,'Ajuste Ciclado'!$C$5:$C$47,Balance!DW$4,'Ajuste Ciclado'!$B$5:$B$47,Balance!$B266)</f>
        <v>0</v>
      </c>
      <c r="DX266" s="99">
        <f>SUMIFS('Ajuste Ciclado'!F$5:F$47,'Ajuste Ciclado'!$C$5:$C$47,Balance!DX$4,'Ajuste Ciclado'!$B$5:$B$47,Balance!$B266)</f>
        <v>0</v>
      </c>
      <c r="DY266" s="99">
        <f>SUMIFS('Ajuste Ciclado'!G$5:G$47,'Ajuste Ciclado'!$C$5:$C$47,Balance!DY$4,'Ajuste Ciclado'!$B$5:$B$47,Balance!$B266)</f>
        <v>0</v>
      </c>
      <c r="DZ266" s="99">
        <f>SUMIFS('Ajuste Ciclado'!H$5:H$47,'Ajuste Ciclado'!$C$5:$C$47,Balance!DZ$4,'Ajuste Ciclado'!$B$5:$B$47,Balance!$B266)</f>
        <v>0</v>
      </c>
      <c r="EA266" s="99">
        <f>SUMIFS('Ajuste Ciclado'!I$5:I$47,'Ajuste Ciclado'!$C$5:$C$47,Balance!EA$4,'Ajuste Ciclado'!$B$5:$B$47,Balance!$B266)</f>
        <v>0</v>
      </c>
      <c r="EB266" s="99">
        <f>SUMIFS('Ajuste Ciclado'!J$5:J$47,'Ajuste Ciclado'!$C$5:$C$47,Balance!EB$4,'Ajuste Ciclado'!$B$5:$B$47,Balance!$B266)</f>
        <v>0</v>
      </c>
      <c r="EC266" s="99">
        <f>SUMIFS('Ajuste Ciclado'!K$5:K$47,'Ajuste Ciclado'!$C$5:$C$47,Balance!EC$4,'Ajuste Ciclado'!$B$5:$B$47,Balance!$B266)</f>
        <v>0</v>
      </c>
      <c r="ED266" s="99">
        <f>SUMIFS('Ajuste Ciclado'!L$5:L$47,'Ajuste Ciclado'!$C$5:$C$47,Balance!ED$4,'Ajuste Ciclado'!$B$5:$B$47,Balance!$B266)</f>
        <v>0</v>
      </c>
      <c r="EE266" s="99">
        <f>SUMIFS('Ajuste Ciclado'!M$5:M$47,'Ajuste Ciclado'!$C$5:$C$47,Balance!EE$4,'Ajuste Ciclado'!$B$5:$B$47,Balance!$B266)</f>
        <v>0</v>
      </c>
      <c r="EF266" s="99">
        <f>SUMIFS('Ajuste Ciclado'!N$5:N$47,'Ajuste Ciclado'!$C$5:$C$47,Balance!EF$4,'Ajuste Ciclado'!$B$5:$B$47,Balance!$B266)</f>
        <v>0</v>
      </c>
      <c r="EG266" s="100">
        <f>SUMIFS('Ajuste Ciclado'!O$5:O$47,'Ajuste Ciclado'!$C$5:$C$47,Balance!EG$4,'Ajuste Ciclado'!$B$5:$B$47,Balance!$B266)</f>
        <v>0</v>
      </c>
      <c r="EH266" s="98">
        <f>SUMIFS('Ajuste Ciclado'!D$5:D$47,'Ajuste Ciclado'!$C$5:$C$47,Balance!EH$4,'Ajuste Ciclado'!$B$5:$B$47,Balance!$B266)</f>
        <v>0</v>
      </c>
      <c r="EI266" s="99">
        <f>SUMIFS('Ajuste Ciclado'!E$5:E$47,'Ajuste Ciclado'!$C$5:$C$47,Balance!EI$4,'Ajuste Ciclado'!$B$5:$B$47,Balance!$B266)</f>
        <v>0</v>
      </c>
      <c r="EJ266" s="99">
        <f>SUMIFS('Ajuste Ciclado'!F$5:F$47,'Ajuste Ciclado'!$C$5:$C$47,Balance!EJ$4,'Ajuste Ciclado'!$B$5:$B$47,Balance!$B266)</f>
        <v>0</v>
      </c>
      <c r="EK266" s="99">
        <f>SUMIFS('Ajuste Ciclado'!G$5:G$47,'Ajuste Ciclado'!$C$5:$C$47,Balance!EK$4,'Ajuste Ciclado'!$B$5:$B$47,Balance!$B266)</f>
        <v>0</v>
      </c>
      <c r="EL266" s="99">
        <f>SUMIFS('Ajuste Ciclado'!H$5:H$47,'Ajuste Ciclado'!$C$5:$C$47,Balance!EL$4,'Ajuste Ciclado'!$B$5:$B$47,Balance!$B266)</f>
        <v>0</v>
      </c>
      <c r="EM266" s="99">
        <f>SUMIFS('Ajuste Ciclado'!I$5:I$47,'Ajuste Ciclado'!$C$5:$C$47,Balance!EM$4,'Ajuste Ciclado'!$B$5:$B$47,Balance!$B266)</f>
        <v>0</v>
      </c>
      <c r="EN266" s="99">
        <f>SUMIFS('Ajuste Ciclado'!J$5:J$47,'Ajuste Ciclado'!$C$5:$C$47,Balance!EN$4,'Ajuste Ciclado'!$B$5:$B$47,Balance!$B266)</f>
        <v>0</v>
      </c>
      <c r="EO266" s="99">
        <f>SUMIFS('Ajuste Ciclado'!K$5:K$47,'Ajuste Ciclado'!$C$5:$C$47,Balance!EO$4,'Ajuste Ciclado'!$B$5:$B$47,Balance!$B266)</f>
        <v>0</v>
      </c>
      <c r="EP266" s="99">
        <f>SUMIFS('Ajuste Ciclado'!L$5:L$47,'Ajuste Ciclado'!$C$5:$C$47,Balance!EP$4,'Ajuste Ciclado'!$B$5:$B$47,Balance!$B266)</f>
        <v>0</v>
      </c>
      <c r="EQ266" s="99">
        <f>SUMIFS('Ajuste Ciclado'!M$5:M$47,'Ajuste Ciclado'!$C$5:$C$47,Balance!EQ$4,'Ajuste Ciclado'!$B$5:$B$47,Balance!$B266)</f>
        <v>0</v>
      </c>
      <c r="ER266" s="99">
        <f>SUMIFS('Ajuste Ciclado'!N$5:N$47,'Ajuste Ciclado'!$C$5:$C$47,Balance!ER$4,'Ajuste Ciclado'!$B$5:$B$47,Balance!$B266)</f>
        <v>0</v>
      </c>
      <c r="ES266" s="100">
        <f>SUMIFS('Ajuste Ciclado'!O$5:O$47,'Ajuste Ciclado'!$C$5:$C$47,Balance!ES$4,'Ajuste Ciclado'!$B$5:$B$47,Balance!$B266)</f>
        <v>0</v>
      </c>
      <c r="ET266" s="84"/>
      <c r="EU266" s="12">
        <f t="shared" si="377"/>
        <v>672272.68164711166</v>
      </c>
      <c r="EV266" s="13">
        <f t="shared" si="342"/>
        <v>621533.11620696483</v>
      </c>
      <c r="EW266" s="13">
        <f t="shared" si="343"/>
        <v>816900.08241292799</v>
      </c>
      <c r="EX266" s="13">
        <f t="shared" si="344"/>
        <v>749531.7542491632</v>
      </c>
      <c r="EY266" s="13">
        <f t="shared" si="345"/>
        <v>859210.4291986241</v>
      </c>
      <c r="EZ266" s="13">
        <f t="shared" si="346"/>
        <v>807795.20361807314</v>
      </c>
      <c r="FA266" s="13">
        <f t="shared" si="347"/>
        <v>654713.03273496812</v>
      </c>
      <c r="FB266" s="13">
        <f t="shared" si="348"/>
        <v>564511.37563080434</v>
      </c>
      <c r="FC266" s="13">
        <f t="shared" si="349"/>
        <v>494098.1386082985</v>
      </c>
      <c r="FD266" s="13">
        <f t="shared" si="350"/>
        <v>477335.08322929841</v>
      </c>
      <c r="FE266" s="13">
        <f t="shared" si="351"/>
        <v>439794.3665991468</v>
      </c>
      <c r="FF266" s="14">
        <f t="shared" si="352"/>
        <v>462840.82241045841</v>
      </c>
      <c r="FG266" s="12">
        <f t="shared" si="353"/>
        <v>672510.76232619095</v>
      </c>
      <c r="FH266" s="13">
        <f t="shared" si="354"/>
        <v>623070.48756758415</v>
      </c>
      <c r="FI266" s="13">
        <f t="shared" si="355"/>
        <v>818695.55320676393</v>
      </c>
      <c r="FJ266" s="13">
        <f t="shared" si="356"/>
        <v>763042.85224197991</v>
      </c>
      <c r="FK266" s="13">
        <f t="shared" si="357"/>
        <v>853189.16070613335</v>
      </c>
      <c r="FL266" s="13">
        <f t="shared" si="358"/>
        <v>810442.30350740044</v>
      </c>
      <c r="FM266" s="13">
        <f t="shared" si="359"/>
        <v>672456.43908211088</v>
      </c>
      <c r="FN266" s="13">
        <f t="shared" si="360"/>
        <v>560130.24474371679</v>
      </c>
      <c r="FO266" s="13">
        <f t="shared" si="361"/>
        <v>497488.14649732516</v>
      </c>
      <c r="FP266" s="13">
        <f t="shared" si="362"/>
        <v>490241.8812281799</v>
      </c>
      <c r="FQ266" s="13">
        <f t="shared" si="363"/>
        <v>452335.38405503024</v>
      </c>
      <c r="FR266" s="14">
        <f t="shared" si="364"/>
        <v>477759.17310859956</v>
      </c>
      <c r="FS266" s="12">
        <f t="shared" si="365"/>
        <v>890628.38127117604</v>
      </c>
      <c r="FT266" s="13">
        <f t="shared" si="366"/>
        <v>875097.62449880072</v>
      </c>
      <c r="FU266" s="13">
        <f t="shared" si="367"/>
        <v>1033512.028476959</v>
      </c>
      <c r="FV266" s="13">
        <f t="shared" si="368"/>
        <v>967601.92660372111</v>
      </c>
      <c r="FW266" s="13">
        <f t="shared" si="369"/>
        <v>997749.37057385547</v>
      </c>
      <c r="FX266" s="13">
        <f t="shared" si="370"/>
        <v>964590.54545912589</v>
      </c>
      <c r="FY266" s="13">
        <f t="shared" si="371"/>
        <v>871109.1246539969</v>
      </c>
      <c r="FZ266" s="13">
        <f t="shared" si="372"/>
        <v>733957.31661770516</v>
      </c>
      <c r="GA266" s="13">
        <f t="shared" si="373"/>
        <v>622463.90370827098</v>
      </c>
      <c r="GB266" s="13">
        <f t="shared" si="374"/>
        <v>591531.62730391906</v>
      </c>
      <c r="GC266" s="13">
        <f t="shared" si="375"/>
        <v>557016.58895510517</v>
      </c>
      <c r="GD266" s="14">
        <f t="shared" si="376"/>
        <v>587883.15036411316</v>
      </c>
      <c r="GE266" s="84"/>
      <c r="GF266" s="12">
        <f t="shared" si="378"/>
        <v>7620536.0865458399</v>
      </c>
      <c r="GG266" s="13">
        <f t="shared" si="378"/>
        <v>7691362.3882710161</v>
      </c>
      <c r="GH266" s="14">
        <f t="shared" si="378"/>
        <v>9693141.5884867478</v>
      </c>
      <c r="GI266" s="6">
        <f t="shared" si="379"/>
        <v>1</v>
      </c>
      <c r="GJ266" s="12">
        <f t="shared" si="380"/>
        <v>0</v>
      </c>
      <c r="GK266" s="13">
        <f t="shared" si="381"/>
        <v>0</v>
      </c>
      <c r="GL266" s="14">
        <f t="shared" si="382"/>
        <v>0</v>
      </c>
      <c r="GM266" s="84"/>
      <c r="GN266" s="66">
        <f t="shared" si="383"/>
        <v>0</v>
      </c>
      <c r="GO266" s="84"/>
      <c r="GP266" s="63" t="str" cm="1">
        <f t="array" ref="GP266">INDEX($GF$4:$GH$4,1,GI266)</f>
        <v>Sample 1</v>
      </c>
      <c r="GQ266" s="12">
        <f t="shared" si="336"/>
        <v>439794.3665991468</v>
      </c>
      <c r="GR266" s="13">
        <f t="shared" si="336"/>
        <v>462840.82241045841</v>
      </c>
      <c r="GS266" s="14">
        <f t="shared" si="336"/>
        <v>477335.08322929841</v>
      </c>
      <c r="GT266" s="12">
        <f t="shared" si="337"/>
        <v>452335.38405503024</v>
      </c>
      <c r="GU266" s="13">
        <f t="shared" si="337"/>
        <v>477759.17310859956</v>
      </c>
      <c r="GV266" s="14">
        <f t="shared" si="337"/>
        <v>490241.8812281799</v>
      </c>
      <c r="GW266" s="12">
        <f t="shared" si="338"/>
        <v>557016.58895510517</v>
      </c>
      <c r="GX266" s="13">
        <f t="shared" si="338"/>
        <v>587883.15036411316</v>
      </c>
      <c r="GY266" s="14">
        <f t="shared" si="338"/>
        <v>591531.62730391906</v>
      </c>
      <c r="GZ266" s="84" t="str">
        <f t="shared" si="339"/>
        <v>Sample 1</v>
      </c>
      <c r="HA266" s="12">
        <f t="shared" si="384"/>
        <v>0</v>
      </c>
      <c r="HB266" s="13">
        <f t="shared" si="384"/>
        <v>0</v>
      </c>
      <c r="HC266" s="14">
        <f t="shared" si="384"/>
        <v>0</v>
      </c>
      <c r="HD266" s="6">
        <f t="shared" si="340"/>
        <v>0</v>
      </c>
      <c r="HE266" s="84" t="str">
        <f t="shared" si="341"/>
        <v>Ok</v>
      </c>
    </row>
    <row r="267" spans="2:213" x14ac:dyDescent="0.3">
      <c r="B267" s="84" t="s">
        <v>56</v>
      </c>
      <c r="C267" s="12">
        <f>SUMIFS(Inyecciones!$E$2:$E$14185,Inyecciones!$A$2:$A$14185,Balance!C$4,Inyecciones!$B$2:$B$14185,Balance!$B267,Inyecciones!$C$2:$C$14185,Balance!C$5)</f>
        <v>355334.02486036281</v>
      </c>
      <c r="D267" s="13">
        <f>SUMIFS(Inyecciones!$E$2:$E$14185,Inyecciones!$A$2:$A$14185,Balance!D$4,Inyecciones!$B$2:$B$14185,Balance!$B267,Inyecciones!$C$2:$C$14185,Balance!D$5)</f>
        <v>360109.30299007578</v>
      </c>
      <c r="E267" s="13">
        <f>SUMIFS(Inyecciones!$E$2:$E$14185,Inyecciones!$A$2:$A$14185,Balance!E$4,Inyecciones!$B$2:$B$14185,Balance!$B267,Inyecciones!$C$2:$C$14185,Balance!E$5)</f>
        <v>399274.10872690281</v>
      </c>
      <c r="F267" s="13">
        <f>SUMIFS(Inyecciones!$E$2:$E$14185,Inyecciones!$A$2:$A$14185,Balance!F$4,Inyecciones!$B$2:$B$14185,Balance!$B267,Inyecciones!$C$2:$C$14185,Balance!F$5)</f>
        <v>354234.21993111062</v>
      </c>
      <c r="G267" s="13">
        <f>SUMIFS(Inyecciones!$E$2:$E$14185,Inyecciones!$A$2:$A$14185,Balance!G$4,Inyecciones!$B$2:$B$14185,Balance!$B267,Inyecciones!$C$2:$C$14185,Balance!G$5)</f>
        <v>366144.40841387399</v>
      </c>
      <c r="H267" s="13">
        <f>SUMIFS(Inyecciones!$E$2:$E$14185,Inyecciones!$A$2:$A$14185,Balance!H$4,Inyecciones!$B$2:$B$14185,Balance!$B267,Inyecciones!$C$2:$C$14185,Balance!H$5)</f>
        <v>424095.66789287049</v>
      </c>
      <c r="I267" s="13">
        <f>SUMIFS(Inyecciones!$E$2:$E$14185,Inyecciones!$A$2:$A$14185,Balance!I$4,Inyecciones!$B$2:$B$14185,Balance!$B267,Inyecciones!$C$2:$C$14185,Balance!I$5)</f>
        <v>410924.54180423787</v>
      </c>
      <c r="J267" s="13">
        <f>SUMIFS(Inyecciones!$E$2:$E$14185,Inyecciones!$A$2:$A$14185,Balance!J$4,Inyecciones!$B$2:$B$14185,Balance!$B267,Inyecciones!$C$2:$C$14185,Balance!J$5)</f>
        <v>480419.00917082571</v>
      </c>
      <c r="K267" s="13">
        <f>SUMIFS(Inyecciones!$E$2:$E$14185,Inyecciones!$A$2:$A$14185,Balance!K$4,Inyecciones!$B$2:$B$14185,Balance!$B267,Inyecciones!$C$2:$C$14185,Balance!K$5)</f>
        <v>408525.00618308631</v>
      </c>
      <c r="L267" s="13">
        <f>SUMIFS(Inyecciones!$E$2:$E$14185,Inyecciones!$A$2:$A$14185,Balance!L$4,Inyecciones!$B$2:$B$14185,Balance!$B267,Inyecciones!$C$2:$C$14185,Balance!L$5)</f>
        <v>328317.8791053326</v>
      </c>
      <c r="M267" s="13">
        <f>SUMIFS(Inyecciones!$E$2:$E$14185,Inyecciones!$A$2:$A$14185,Balance!M$4,Inyecciones!$B$2:$B$14185,Balance!$B267,Inyecciones!$C$2:$C$14185,Balance!M$5)</f>
        <v>279460.41160933691</v>
      </c>
      <c r="N267" s="14">
        <f>SUMIFS(Inyecciones!$E$2:$E$14185,Inyecciones!$A$2:$A$14185,Balance!N$4,Inyecciones!$B$2:$B$14185,Balance!$B267,Inyecciones!$C$2:$C$14185,Balance!N$5)</f>
        <v>271217.23177259509</v>
      </c>
      <c r="O267" s="12">
        <f>SUMIFS(Inyecciones!$E$2:$E$14185,Inyecciones!$A$2:$A$14185,Balance!O$4,Inyecciones!$B$2:$B$14185,Balance!$B267,Inyecciones!$C$2:$C$14185,Balance!O$5)</f>
        <v>355701.85132186319</v>
      </c>
      <c r="P267" s="13">
        <f>SUMIFS(Inyecciones!$E$2:$E$14185,Inyecciones!$A$2:$A$14185,Balance!P$4,Inyecciones!$B$2:$B$14185,Balance!$B267,Inyecciones!$C$2:$C$14185,Balance!P$5)</f>
        <v>362289.70311731828</v>
      </c>
      <c r="Q267" s="13">
        <f>SUMIFS(Inyecciones!$E$2:$E$14185,Inyecciones!$A$2:$A$14185,Balance!Q$4,Inyecciones!$B$2:$B$14185,Balance!$B267,Inyecciones!$C$2:$C$14185,Balance!Q$5)</f>
        <v>402711.86363804247</v>
      </c>
      <c r="R267" s="13">
        <f>SUMIFS(Inyecciones!$E$2:$E$14185,Inyecciones!$A$2:$A$14185,Balance!R$4,Inyecciones!$B$2:$B$14185,Balance!$B267,Inyecciones!$C$2:$C$14185,Balance!R$5)</f>
        <v>370441.58035498683</v>
      </c>
      <c r="S267" s="13">
        <f>SUMIFS(Inyecciones!$E$2:$E$14185,Inyecciones!$A$2:$A$14185,Balance!S$4,Inyecciones!$B$2:$B$14185,Balance!$B267,Inyecciones!$C$2:$C$14185,Balance!S$5)</f>
        <v>362075.74809955002</v>
      </c>
      <c r="T267" s="13">
        <f>SUMIFS(Inyecciones!$E$2:$E$14185,Inyecciones!$A$2:$A$14185,Balance!T$4,Inyecciones!$B$2:$B$14185,Balance!$B267,Inyecciones!$C$2:$C$14185,Balance!T$5)</f>
        <v>426350.30397022673</v>
      </c>
      <c r="U267" s="13">
        <f>SUMIFS(Inyecciones!$E$2:$E$14185,Inyecciones!$A$2:$A$14185,Balance!U$4,Inyecciones!$B$2:$B$14185,Balance!$B267,Inyecciones!$C$2:$C$14185,Balance!U$5)</f>
        <v>424954.25543780858</v>
      </c>
      <c r="V267" s="13">
        <f>SUMIFS(Inyecciones!$E$2:$E$14185,Inyecciones!$A$2:$A$14185,Balance!V$4,Inyecciones!$B$2:$B$14185,Balance!$B267,Inyecciones!$C$2:$C$14185,Balance!V$5)</f>
        <v>483055.75607391453</v>
      </c>
      <c r="W267" s="13">
        <f>SUMIFS(Inyecciones!$E$2:$E$14185,Inyecciones!$A$2:$A$14185,Balance!W$4,Inyecciones!$B$2:$B$14185,Balance!$B267,Inyecciones!$C$2:$C$14185,Balance!W$5)</f>
        <v>412556.25566576677</v>
      </c>
      <c r="X267" s="13">
        <f>SUMIFS(Inyecciones!$E$2:$E$14185,Inyecciones!$A$2:$A$14185,Balance!X$4,Inyecciones!$B$2:$B$14185,Balance!$B267,Inyecciones!$C$2:$C$14185,Balance!X$5)</f>
        <v>351964.73901044688</v>
      </c>
      <c r="Y267" s="13">
        <f>SUMIFS(Inyecciones!$E$2:$E$14185,Inyecciones!$A$2:$A$14185,Balance!Y$4,Inyecciones!$B$2:$B$14185,Balance!$B267,Inyecciones!$C$2:$C$14185,Balance!Y$5)</f>
        <v>329704.5528114523</v>
      </c>
      <c r="Z267" s="14">
        <f>SUMIFS(Inyecciones!$E$2:$E$14185,Inyecciones!$A$2:$A$14185,Balance!Z$4,Inyecciones!$B$2:$B$14185,Balance!$B267,Inyecciones!$C$2:$C$14185,Balance!Z$5)</f>
        <v>326341.2974219764</v>
      </c>
      <c r="AA267" s="12">
        <f>SUMIFS(Inyecciones!$E$2:$E$14185,Inyecciones!$A$2:$A$14185,Balance!AA$4,Inyecciones!$B$2:$B$14185,Balance!$B267,Inyecciones!$C$2:$C$14185,Balance!AA$5)</f>
        <v>355880.19843326643</v>
      </c>
      <c r="AB267" s="13">
        <f>SUMIFS(Inyecciones!$E$2:$E$14185,Inyecciones!$A$2:$A$14185,Balance!AB$4,Inyecciones!$B$2:$B$14185,Balance!$B267,Inyecciones!$C$2:$C$14185,Balance!AB$5)</f>
        <v>362158.1870591694</v>
      </c>
      <c r="AC267" s="13">
        <f>SUMIFS(Inyecciones!$E$2:$E$14185,Inyecciones!$A$2:$A$14185,Balance!AC$4,Inyecciones!$B$2:$B$14185,Balance!$B267,Inyecciones!$C$2:$C$14185,Balance!AC$5)</f>
        <v>400997.48376255721</v>
      </c>
      <c r="AD267" s="13">
        <f>SUMIFS(Inyecciones!$E$2:$E$14185,Inyecciones!$A$2:$A$14185,Balance!AD$4,Inyecciones!$B$2:$B$14185,Balance!$B267,Inyecciones!$C$2:$C$14185,Balance!AD$5)</f>
        <v>367899.9248631568</v>
      </c>
      <c r="AE267" s="13">
        <f>SUMIFS(Inyecciones!$E$2:$E$14185,Inyecciones!$A$2:$A$14185,Balance!AE$4,Inyecciones!$B$2:$B$14185,Balance!$B267,Inyecciones!$C$2:$C$14185,Balance!AE$5)</f>
        <v>373103.01227922249</v>
      </c>
      <c r="AF267" s="13">
        <f>SUMIFS(Inyecciones!$E$2:$E$14185,Inyecciones!$A$2:$A$14185,Balance!AF$4,Inyecciones!$B$2:$B$14185,Balance!$B267,Inyecciones!$C$2:$C$14185,Balance!AF$5)</f>
        <v>449393.51008751983</v>
      </c>
      <c r="AG267" s="13">
        <f>SUMIFS(Inyecciones!$E$2:$E$14185,Inyecciones!$A$2:$A$14185,Balance!AG$4,Inyecciones!$B$2:$B$14185,Balance!$B267,Inyecciones!$C$2:$C$14185,Balance!AG$5)</f>
        <v>454476.50486988208</v>
      </c>
      <c r="AH267" s="13">
        <f>SUMIFS(Inyecciones!$E$2:$E$14185,Inyecciones!$A$2:$A$14185,Balance!AH$4,Inyecciones!$B$2:$B$14185,Balance!$B267,Inyecciones!$C$2:$C$14185,Balance!AH$5)</f>
        <v>518570.52298966702</v>
      </c>
      <c r="AI267" s="13">
        <f>SUMIFS(Inyecciones!$E$2:$E$14185,Inyecciones!$A$2:$A$14185,Balance!AI$4,Inyecciones!$B$2:$B$14185,Balance!$B267,Inyecciones!$C$2:$C$14185,Balance!AI$5)</f>
        <v>432231.24003898649</v>
      </c>
      <c r="AJ267" s="13">
        <f>SUMIFS(Inyecciones!$E$2:$E$14185,Inyecciones!$A$2:$A$14185,Balance!AJ$4,Inyecciones!$B$2:$B$14185,Balance!$B267,Inyecciones!$C$2:$C$14185,Balance!AJ$5)</f>
        <v>419224.51132294477</v>
      </c>
      <c r="AK267" s="13">
        <f>SUMIFS(Inyecciones!$E$2:$E$14185,Inyecciones!$A$2:$A$14185,Balance!AK$4,Inyecciones!$B$2:$B$14185,Balance!$B267,Inyecciones!$C$2:$C$14185,Balance!AK$5)</f>
        <v>393973.25502435322</v>
      </c>
      <c r="AL267" s="14">
        <f>SUMIFS(Inyecciones!$E$2:$E$14185,Inyecciones!$A$2:$A$14185,Balance!AL$4,Inyecciones!$B$2:$B$14185,Balance!$B267,Inyecciones!$C$2:$C$14185,Balance!AL$5)</f>
        <v>371517.28295628901</v>
      </c>
      <c r="AM267" s="13"/>
      <c r="AN267" s="12">
        <f>SUMIFS('Retiro Mensual'!$E$2:$E$2629,'Retiro Mensual'!$A$2:$A$2629,AN$4,'Retiro Mensual'!$B$2:$B$2629,$B267,'Retiro Mensual'!$C$2:$C$2629,AN$5)</f>
        <v>505448.33020000003</v>
      </c>
      <c r="AO267" s="13">
        <f>SUMIFS('Retiro Mensual'!$E$2:$E$2629,'Retiro Mensual'!$A$2:$A$2629,AO$4,'Retiro Mensual'!$B$2:$B$2629,$B267,'Retiro Mensual'!$C$2:$C$2629,AO$5)</f>
        <v>399640.44260000001</v>
      </c>
      <c r="AP267" s="13">
        <f>SUMIFS('Retiro Mensual'!$E$2:$E$2629,'Retiro Mensual'!$A$2:$A$2629,AP$4,'Retiro Mensual'!$B$2:$B$2629,$B267,'Retiro Mensual'!$C$2:$C$2629,AP$5)</f>
        <v>456078.62300000002</v>
      </c>
      <c r="AQ267" s="13">
        <f>SUMIFS('Retiro Mensual'!$E$2:$E$2629,'Retiro Mensual'!$A$2:$A$2629,AQ$4,'Retiro Mensual'!$B$2:$B$2629,$B267,'Retiro Mensual'!$C$2:$C$2629,AQ$5)</f>
        <v>388684.44469999999</v>
      </c>
      <c r="AR267" s="13">
        <f>SUMIFS('Retiro Mensual'!$E$2:$E$2629,'Retiro Mensual'!$A$2:$A$2629,AR$4,'Retiro Mensual'!$B$2:$B$2629,$B267,'Retiro Mensual'!$C$2:$C$2629,AR$5)</f>
        <v>409774.42570000002</v>
      </c>
      <c r="AS267" s="13">
        <f>SUMIFS('Retiro Mensual'!$E$2:$E$2629,'Retiro Mensual'!$A$2:$A$2629,AS$4,'Retiro Mensual'!$B$2:$B$2629,$B267,'Retiro Mensual'!$C$2:$C$2629,AS$5)</f>
        <v>354347.43729999999</v>
      </c>
      <c r="AT267" s="13">
        <f>SUMIFS('Retiro Mensual'!$E$2:$E$2629,'Retiro Mensual'!$A$2:$A$2629,AT$4,'Retiro Mensual'!$B$2:$B$2629,$B267,'Retiro Mensual'!$C$2:$C$2629,AT$5)</f>
        <v>350455.283</v>
      </c>
      <c r="AU267" s="13">
        <f>SUMIFS('Retiro Mensual'!$E$2:$E$2629,'Retiro Mensual'!$A$2:$A$2629,AU$4,'Retiro Mensual'!$B$2:$B$2629,$B267,'Retiro Mensual'!$C$2:$C$2629,AU$5)</f>
        <v>359126.22149999999</v>
      </c>
      <c r="AV267" s="13">
        <f>SUMIFS('Retiro Mensual'!$E$2:$E$2629,'Retiro Mensual'!$A$2:$A$2629,AV$4,'Retiro Mensual'!$B$2:$B$2629,$B267,'Retiro Mensual'!$C$2:$C$2629,AV$5)</f>
        <v>321360.73180000001</v>
      </c>
      <c r="AW267" s="13">
        <f>SUMIFS('Retiro Mensual'!$E$2:$E$2629,'Retiro Mensual'!$A$2:$A$2629,AW$4,'Retiro Mensual'!$B$2:$B$2629,$B267,'Retiro Mensual'!$C$2:$C$2629,AW$5)</f>
        <v>188699.47769999999</v>
      </c>
      <c r="AX267" s="13">
        <f>SUMIFS('Retiro Mensual'!$E$2:$E$2629,'Retiro Mensual'!$A$2:$A$2629,AX$4,'Retiro Mensual'!$B$2:$B$2629,$B267,'Retiro Mensual'!$C$2:$C$2629,AX$5)</f>
        <v>177988.7482</v>
      </c>
      <c r="AY267" s="14">
        <f>SUMIFS('Retiro Mensual'!$E$2:$E$2629,'Retiro Mensual'!$A$2:$A$2629,AY$4,'Retiro Mensual'!$B$2:$B$2629,$B267,'Retiro Mensual'!$C$2:$C$2629,AY$5)</f>
        <v>185396.38920000001</v>
      </c>
      <c r="AZ267" s="12">
        <f>SUMIFS('Retiro Mensual'!$E$2:$E$2629,'Retiro Mensual'!$A$2:$A$2629,AZ$4,'Retiro Mensual'!$B$2:$B$2629,$B267,'Retiro Mensual'!$C$2:$C$2629,AZ$5)</f>
        <v>506143.05560000002</v>
      </c>
      <c r="BA267" s="13">
        <f>SUMIFS('Retiro Mensual'!$E$2:$E$2629,'Retiro Mensual'!$A$2:$A$2629,BA$4,'Retiro Mensual'!$B$2:$B$2629,$B267,'Retiro Mensual'!$C$2:$C$2629,BA$5)</f>
        <v>403630.15659999999</v>
      </c>
      <c r="BB267" s="13">
        <f>SUMIFS('Retiro Mensual'!$E$2:$E$2629,'Retiro Mensual'!$A$2:$A$2629,BB$4,'Retiro Mensual'!$B$2:$B$2629,$B267,'Retiro Mensual'!$C$2:$C$2629,BB$5)</f>
        <v>463084.7169</v>
      </c>
      <c r="BC267" s="13">
        <f>SUMIFS('Retiro Mensual'!$E$2:$E$2629,'Retiro Mensual'!$A$2:$A$2629,BC$4,'Retiro Mensual'!$B$2:$B$2629,$B267,'Retiro Mensual'!$C$2:$C$2629,BC$5)</f>
        <v>409018.11090000003</v>
      </c>
      <c r="BD267" s="13">
        <f>SUMIFS('Retiro Mensual'!$E$2:$E$2629,'Retiro Mensual'!$A$2:$A$2629,BD$4,'Retiro Mensual'!$B$2:$B$2629,$B267,'Retiro Mensual'!$C$2:$C$2629,BD$5)</f>
        <v>407051.58279999997</v>
      </c>
      <c r="BE267" s="13">
        <f>SUMIFS('Retiro Mensual'!$E$2:$E$2629,'Retiro Mensual'!$A$2:$A$2629,BE$4,'Retiro Mensual'!$B$2:$B$2629,$B267,'Retiro Mensual'!$C$2:$C$2629,BE$5)</f>
        <v>367820.96179999999</v>
      </c>
      <c r="BF267" s="13">
        <f>SUMIFS('Retiro Mensual'!$E$2:$E$2629,'Retiro Mensual'!$A$2:$A$2629,BF$4,'Retiro Mensual'!$B$2:$B$2629,$B267,'Retiro Mensual'!$C$2:$C$2629,BF$5)</f>
        <v>381285.43310000002</v>
      </c>
      <c r="BG267" s="13">
        <f>SUMIFS('Retiro Mensual'!$E$2:$E$2629,'Retiro Mensual'!$A$2:$A$2629,BG$4,'Retiro Mensual'!$B$2:$B$2629,$B267,'Retiro Mensual'!$C$2:$C$2629,BG$5)</f>
        <v>361806.43689999997</v>
      </c>
      <c r="BH267" s="13">
        <f>SUMIFS('Retiro Mensual'!$E$2:$E$2629,'Retiro Mensual'!$A$2:$A$2629,BH$4,'Retiro Mensual'!$B$2:$B$2629,$B267,'Retiro Mensual'!$C$2:$C$2629,BH$5)</f>
        <v>329911.55459999997</v>
      </c>
      <c r="BI267" s="13">
        <f>SUMIFS('Retiro Mensual'!$E$2:$E$2629,'Retiro Mensual'!$A$2:$A$2629,BI$4,'Retiro Mensual'!$B$2:$B$2629,$B267,'Retiro Mensual'!$C$2:$C$2629,BI$5)</f>
        <v>214857.25159999999</v>
      </c>
      <c r="BJ267" s="13">
        <f>SUMIFS('Retiro Mensual'!$E$2:$E$2629,'Retiro Mensual'!$A$2:$A$2629,BJ$4,'Retiro Mensual'!$B$2:$B$2629,$B267,'Retiro Mensual'!$C$2:$C$2629,BJ$5)</f>
        <v>240904.13269999999</v>
      </c>
      <c r="BK267" s="14">
        <f>SUMIFS('Retiro Mensual'!$E$2:$E$2629,'Retiro Mensual'!$A$2:$A$2629,BK$4,'Retiro Mensual'!$B$2:$B$2629,$B267,'Retiro Mensual'!$C$2:$C$2629,BK$5)</f>
        <v>268373.36499999999</v>
      </c>
      <c r="BL267" s="12">
        <f>SUMIFS('Retiro Mensual'!$E$2:$E$2629,'Retiro Mensual'!$A$2:$A$2629,BL$4,'Retiro Mensual'!$B$2:$B$2629,$B267,'Retiro Mensual'!$C$2:$C$2629,BL$5)</f>
        <v>0</v>
      </c>
      <c r="BM267" s="13">
        <f>SUMIFS('Retiro Mensual'!$E$2:$E$2629,'Retiro Mensual'!$A$2:$A$2629,BM$4,'Retiro Mensual'!$B$2:$B$2629,$B267,'Retiro Mensual'!$C$2:$C$2629,BM$5)</f>
        <v>0</v>
      </c>
      <c r="BN267" s="13">
        <f>SUMIFS('Retiro Mensual'!$E$2:$E$2629,'Retiro Mensual'!$A$2:$A$2629,BN$4,'Retiro Mensual'!$B$2:$B$2629,$B267,'Retiro Mensual'!$C$2:$C$2629,BN$5)</f>
        <v>0</v>
      </c>
      <c r="BO267" s="13">
        <f>SUMIFS('Retiro Mensual'!$E$2:$E$2629,'Retiro Mensual'!$A$2:$A$2629,BO$4,'Retiro Mensual'!$B$2:$B$2629,$B267,'Retiro Mensual'!$C$2:$C$2629,BO$5)</f>
        <v>0</v>
      </c>
      <c r="BP267" s="13">
        <f>SUMIFS('Retiro Mensual'!$E$2:$E$2629,'Retiro Mensual'!$A$2:$A$2629,BP$4,'Retiro Mensual'!$B$2:$B$2629,$B267,'Retiro Mensual'!$C$2:$C$2629,BP$5)</f>
        <v>0</v>
      </c>
      <c r="BQ267" s="13">
        <f>SUMIFS('Retiro Mensual'!$E$2:$E$2629,'Retiro Mensual'!$A$2:$A$2629,BQ$4,'Retiro Mensual'!$B$2:$B$2629,$B267,'Retiro Mensual'!$C$2:$C$2629,BQ$5)</f>
        <v>0</v>
      </c>
      <c r="BR267" s="13">
        <f>SUMIFS('Retiro Mensual'!$E$2:$E$2629,'Retiro Mensual'!$A$2:$A$2629,BR$4,'Retiro Mensual'!$B$2:$B$2629,$B267,'Retiro Mensual'!$C$2:$C$2629,BR$5)</f>
        <v>0</v>
      </c>
      <c r="BS267" s="13">
        <f>SUMIFS('Retiro Mensual'!$E$2:$E$2629,'Retiro Mensual'!$A$2:$A$2629,BS$4,'Retiro Mensual'!$B$2:$B$2629,$B267,'Retiro Mensual'!$C$2:$C$2629,BS$5)</f>
        <v>0</v>
      </c>
      <c r="BT267" s="13">
        <f>SUMIFS('Retiro Mensual'!$E$2:$E$2629,'Retiro Mensual'!$A$2:$A$2629,BT$4,'Retiro Mensual'!$B$2:$B$2629,$B267,'Retiro Mensual'!$C$2:$C$2629,BT$5)</f>
        <v>0</v>
      </c>
      <c r="BU267" s="13">
        <f>SUMIFS('Retiro Mensual'!$E$2:$E$2629,'Retiro Mensual'!$A$2:$A$2629,BU$4,'Retiro Mensual'!$B$2:$B$2629,$B267,'Retiro Mensual'!$C$2:$C$2629,BU$5)</f>
        <v>0</v>
      </c>
      <c r="BV267" s="13">
        <f>SUMIFS('Retiro Mensual'!$E$2:$E$2629,'Retiro Mensual'!$A$2:$A$2629,BV$4,'Retiro Mensual'!$B$2:$B$2629,$B267,'Retiro Mensual'!$C$2:$C$2629,BV$5)</f>
        <v>0</v>
      </c>
      <c r="BW267" s="14">
        <f>SUMIFS('Retiro Mensual'!$E$2:$E$2629,'Retiro Mensual'!$A$2:$A$2629,BW$4,'Retiro Mensual'!$B$2:$B$2629,$B267,'Retiro Mensual'!$C$2:$C$2629,BW$5)</f>
        <v>0</v>
      </c>
      <c r="BX267" s="13"/>
      <c r="BY267" s="12">
        <f>SUMIFS('Compra Ventas'!$E$2:$E$2700,'Compra Ventas'!$A$2:$A$2700,BY$4,'Compra Ventas'!$B$2:$B$2700,$B267,'Compra Ventas'!$C$2:$C$2700,BY$5)</f>
        <v>0</v>
      </c>
      <c r="BZ267" s="13">
        <f>SUMIFS('Compra Ventas'!$E$2:$E$2700,'Compra Ventas'!$A$2:$A$2700,BZ$4,'Compra Ventas'!$B$2:$B$2700,$B267,'Compra Ventas'!$C$2:$C$2700,BZ$5)</f>
        <v>0</v>
      </c>
      <c r="CA267" s="13">
        <f>SUMIFS('Compra Ventas'!$E$2:$E$2700,'Compra Ventas'!$A$2:$A$2700,CA$4,'Compra Ventas'!$B$2:$B$2700,$B267,'Compra Ventas'!$C$2:$C$2700,CA$5)</f>
        <v>0</v>
      </c>
      <c r="CB267" s="13">
        <f>SUMIFS('Compra Ventas'!$E$2:$E$2700,'Compra Ventas'!$A$2:$A$2700,CB$4,'Compra Ventas'!$B$2:$B$2700,$B267,'Compra Ventas'!$C$2:$C$2700,CB$5)</f>
        <v>0</v>
      </c>
      <c r="CC267" s="13">
        <f>SUMIFS('Compra Ventas'!$E$2:$E$2700,'Compra Ventas'!$A$2:$A$2700,CC$4,'Compra Ventas'!$B$2:$B$2700,$B267,'Compra Ventas'!$C$2:$C$2700,CC$5)</f>
        <v>0</v>
      </c>
      <c r="CD267" s="13">
        <f>SUMIFS('Compra Ventas'!$E$2:$E$2700,'Compra Ventas'!$A$2:$A$2700,CD$4,'Compra Ventas'!$B$2:$B$2700,$B267,'Compra Ventas'!$C$2:$C$2700,CD$5)</f>
        <v>0</v>
      </c>
      <c r="CE267" s="13">
        <f>SUMIFS('Compra Ventas'!$E$2:$E$2700,'Compra Ventas'!$A$2:$A$2700,CE$4,'Compra Ventas'!$B$2:$B$2700,$B267,'Compra Ventas'!$C$2:$C$2700,CE$5)</f>
        <v>0</v>
      </c>
      <c r="CF267" s="13">
        <f>SUMIFS('Compra Ventas'!$E$2:$E$2700,'Compra Ventas'!$A$2:$A$2700,CF$4,'Compra Ventas'!$B$2:$B$2700,$B267,'Compra Ventas'!$C$2:$C$2700,CF$5)</f>
        <v>0</v>
      </c>
      <c r="CG267" s="13">
        <f>SUMIFS('Compra Ventas'!$E$2:$E$2700,'Compra Ventas'!$A$2:$A$2700,CG$4,'Compra Ventas'!$B$2:$B$2700,$B267,'Compra Ventas'!$C$2:$C$2700,CG$5)</f>
        <v>0</v>
      </c>
      <c r="CH267" s="13">
        <f>SUMIFS('Compra Ventas'!$E$2:$E$2700,'Compra Ventas'!$A$2:$A$2700,CH$4,'Compra Ventas'!$B$2:$B$2700,$B267,'Compra Ventas'!$C$2:$C$2700,CH$5)</f>
        <v>0</v>
      </c>
      <c r="CI267" s="13">
        <f>SUMIFS('Compra Ventas'!$E$2:$E$2700,'Compra Ventas'!$A$2:$A$2700,CI$4,'Compra Ventas'!$B$2:$B$2700,$B267,'Compra Ventas'!$C$2:$C$2700,CI$5)</f>
        <v>0</v>
      </c>
      <c r="CJ267" s="14">
        <f>SUMIFS('Compra Ventas'!$E$2:$E$2700,'Compra Ventas'!$A$2:$A$2700,CJ$4,'Compra Ventas'!$B$2:$B$2700,$B267,'Compra Ventas'!$C$2:$C$2700,CJ$5)</f>
        <v>0</v>
      </c>
      <c r="CK267" s="12">
        <f>SUMIFS('Compra Ventas'!$E$2:$E$2700,'Compra Ventas'!$A$2:$A$2700,CK$4,'Compra Ventas'!$B$2:$B$2700,$B267,'Compra Ventas'!$C$2:$C$2700,CK$5)</f>
        <v>0</v>
      </c>
      <c r="CL267" s="13">
        <f>SUMIFS('Compra Ventas'!$E$2:$E$2700,'Compra Ventas'!$A$2:$A$2700,CL$4,'Compra Ventas'!$B$2:$B$2700,$B267,'Compra Ventas'!$C$2:$C$2700,CL$5)</f>
        <v>0</v>
      </c>
      <c r="CM267" s="13">
        <f>SUMIFS('Compra Ventas'!$E$2:$E$2700,'Compra Ventas'!$A$2:$A$2700,CM$4,'Compra Ventas'!$B$2:$B$2700,$B267,'Compra Ventas'!$C$2:$C$2700,CM$5)</f>
        <v>0</v>
      </c>
      <c r="CN267" s="13">
        <f>SUMIFS('Compra Ventas'!$E$2:$E$2700,'Compra Ventas'!$A$2:$A$2700,CN$4,'Compra Ventas'!$B$2:$B$2700,$B267,'Compra Ventas'!$C$2:$C$2700,CN$5)</f>
        <v>0</v>
      </c>
      <c r="CO267" s="13">
        <f>SUMIFS('Compra Ventas'!$E$2:$E$2700,'Compra Ventas'!$A$2:$A$2700,CO$4,'Compra Ventas'!$B$2:$B$2700,$B267,'Compra Ventas'!$C$2:$C$2700,CO$5)</f>
        <v>0</v>
      </c>
      <c r="CP267" s="13">
        <f>SUMIFS('Compra Ventas'!$E$2:$E$2700,'Compra Ventas'!$A$2:$A$2700,CP$4,'Compra Ventas'!$B$2:$B$2700,$B267,'Compra Ventas'!$C$2:$C$2700,CP$5)</f>
        <v>0</v>
      </c>
      <c r="CQ267" s="13">
        <f>SUMIFS('Compra Ventas'!$E$2:$E$2700,'Compra Ventas'!$A$2:$A$2700,CQ$4,'Compra Ventas'!$B$2:$B$2700,$B267,'Compra Ventas'!$C$2:$C$2700,CQ$5)</f>
        <v>0</v>
      </c>
      <c r="CR267" s="13">
        <f>SUMIFS('Compra Ventas'!$E$2:$E$2700,'Compra Ventas'!$A$2:$A$2700,CR$4,'Compra Ventas'!$B$2:$B$2700,$B267,'Compra Ventas'!$C$2:$C$2700,CR$5)</f>
        <v>0</v>
      </c>
      <c r="CS267" s="13">
        <f>SUMIFS('Compra Ventas'!$E$2:$E$2700,'Compra Ventas'!$A$2:$A$2700,CS$4,'Compra Ventas'!$B$2:$B$2700,$B267,'Compra Ventas'!$C$2:$C$2700,CS$5)</f>
        <v>0</v>
      </c>
      <c r="CT267" s="13">
        <f>SUMIFS('Compra Ventas'!$E$2:$E$2700,'Compra Ventas'!$A$2:$A$2700,CT$4,'Compra Ventas'!$B$2:$B$2700,$B267,'Compra Ventas'!$C$2:$C$2700,CT$5)</f>
        <v>0</v>
      </c>
      <c r="CU267" s="13">
        <f>SUMIFS('Compra Ventas'!$E$2:$E$2700,'Compra Ventas'!$A$2:$A$2700,CU$4,'Compra Ventas'!$B$2:$B$2700,$B267,'Compra Ventas'!$C$2:$C$2700,CU$5)</f>
        <v>0</v>
      </c>
      <c r="CV267" s="14">
        <f>SUMIFS('Compra Ventas'!$E$2:$E$2700,'Compra Ventas'!$A$2:$A$2700,CV$4,'Compra Ventas'!$B$2:$B$2700,$B267,'Compra Ventas'!$C$2:$C$2700,CV$5)</f>
        <v>0</v>
      </c>
      <c r="CW267" s="12">
        <f>SUMIFS('Compra Ventas'!$E$2:$E$2700,'Compra Ventas'!$A$2:$A$2700,CW$4,'Compra Ventas'!$B$2:$B$2700,$B267,'Compra Ventas'!$C$2:$C$2700,CW$5)</f>
        <v>0</v>
      </c>
      <c r="CX267" s="13">
        <f>SUMIFS('Compra Ventas'!$E$2:$E$2700,'Compra Ventas'!$A$2:$A$2700,CX$4,'Compra Ventas'!$B$2:$B$2700,$B267,'Compra Ventas'!$C$2:$C$2700,CX$5)</f>
        <v>0</v>
      </c>
      <c r="CY267" s="13">
        <f>SUMIFS('Compra Ventas'!$E$2:$E$2700,'Compra Ventas'!$A$2:$A$2700,CY$4,'Compra Ventas'!$B$2:$B$2700,$B267,'Compra Ventas'!$C$2:$C$2700,CY$5)</f>
        <v>0</v>
      </c>
      <c r="CZ267" s="13">
        <f>SUMIFS('Compra Ventas'!$E$2:$E$2700,'Compra Ventas'!$A$2:$A$2700,CZ$4,'Compra Ventas'!$B$2:$B$2700,$B267,'Compra Ventas'!$C$2:$C$2700,CZ$5)</f>
        <v>0</v>
      </c>
      <c r="DA267" s="13">
        <f>SUMIFS('Compra Ventas'!$E$2:$E$2700,'Compra Ventas'!$A$2:$A$2700,DA$4,'Compra Ventas'!$B$2:$B$2700,$B267,'Compra Ventas'!$C$2:$C$2700,DA$5)</f>
        <v>0</v>
      </c>
      <c r="DB267" s="13">
        <f>SUMIFS('Compra Ventas'!$E$2:$E$2700,'Compra Ventas'!$A$2:$A$2700,DB$4,'Compra Ventas'!$B$2:$B$2700,$B267,'Compra Ventas'!$C$2:$C$2700,DB$5)</f>
        <v>0</v>
      </c>
      <c r="DC267" s="13">
        <f>SUMIFS('Compra Ventas'!$E$2:$E$2700,'Compra Ventas'!$A$2:$A$2700,DC$4,'Compra Ventas'!$B$2:$B$2700,$B267,'Compra Ventas'!$C$2:$C$2700,DC$5)</f>
        <v>0</v>
      </c>
      <c r="DD267" s="13">
        <f>SUMIFS('Compra Ventas'!$E$2:$E$2700,'Compra Ventas'!$A$2:$A$2700,DD$4,'Compra Ventas'!$B$2:$B$2700,$B267,'Compra Ventas'!$C$2:$C$2700,DD$5)</f>
        <v>0</v>
      </c>
      <c r="DE267" s="13">
        <f>SUMIFS('Compra Ventas'!$E$2:$E$2700,'Compra Ventas'!$A$2:$A$2700,DE$4,'Compra Ventas'!$B$2:$B$2700,$B267,'Compra Ventas'!$C$2:$C$2700,DE$5)</f>
        <v>0</v>
      </c>
      <c r="DF267" s="13">
        <f>SUMIFS('Compra Ventas'!$E$2:$E$2700,'Compra Ventas'!$A$2:$A$2700,DF$4,'Compra Ventas'!$B$2:$B$2700,$B267,'Compra Ventas'!$C$2:$C$2700,DF$5)</f>
        <v>0</v>
      </c>
      <c r="DG267" s="13">
        <f>SUMIFS('Compra Ventas'!$E$2:$E$2700,'Compra Ventas'!$A$2:$A$2700,DG$4,'Compra Ventas'!$B$2:$B$2700,$B267,'Compra Ventas'!$C$2:$C$2700,DG$5)</f>
        <v>0</v>
      </c>
      <c r="DH267" s="14">
        <f>SUMIFS('Compra Ventas'!$E$2:$E$2700,'Compra Ventas'!$A$2:$A$2700,DH$4,'Compra Ventas'!$B$2:$B$2700,$B267,'Compra Ventas'!$C$2:$C$2700,DH$5)</f>
        <v>0</v>
      </c>
      <c r="DI267" s="84"/>
      <c r="DJ267" s="98">
        <f>SUMIFS('Ajuste Ciclado'!D$5:D$47,'Ajuste Ciclado'!$C$5:$C$47,Balance!DJ$4,'Ajuste Ciclado'!$B$5:$B$47,Balance!$B267)</f>
        <v>0</v>
      </c>
      <c r="DK267" s="99">
        <f>SUMIFS('Ajuste Ciclado'!E$5:E$47,'Ajuste Ciclado'!$C$5:$C$47,Balance!DK$4,'Ajuste Ciclado'!$B$5:$B$47,Balance!$B267)</f>
        <v>0</v>
      </c>
      <c r="DL267" s="99">
        <f>SUMIFS('Ajuste Ciclado'!F$5:F$47,'Ajuste Ciclado'!$C$5:$C$47,Balance!DL$4,'Ajuste Ciclado'!$B$5:$B$47,Balance!$B267)</f>
        <v>0</v>
      </c>
      <c r="DM267" s="99">
        <f>SUMIFS('Ajuste Ciclado'!G$5:G$47,'Ajuste Ciclado'!$C$5:$C$47,Balance!DM$4,'Ajuste Ciclado'!$B$5:$B$47,Balance!$B267)</f>
        <v>0</v>
      </c>
      <c r="DN267" s="99">
        <f>SUMIFS('Ajuste Ciclado'!H$5:H$47,'Ajuste Ciclado'!$C$5:$C$47,Balance!DN$4,'Ajuste Ciclado'!$B$5:$B$47,Balance!$B267)</f>
        <v>0</v>
      </c>
      <c r="DO267" s="99">
        <f>SUMIFS('Ajuste Ciclado'!I$5:I$47,'Ajuste Ciclado'!$C$5:$C$47,Balance!DO$4,'Ajuste Ciclado'!$B$5:$B$47,Balance!$B267)</f>
        <v>0</v>
      </c>
      <c r="DP267" s="99">
        <f>SUMIFS('Ajuste Ciclado'!J$5:J$47,'Ajuste Ciclado'!$C$5:$C$47,Balance!DP$4,'Ajuste Ciclado'!$B$5:$B$47,Balance!$B267)</f>
        <v>0</v>
      </c>
      <c r="DQ267" s="99">
        <f>SUMIFS('Ajuste Ciclado'!K$5:K$47,'Ajuste Ciclado'!$C$5:$C$47,Balance!DQ$4,'Ajuste Ciclado'!$B$5:$B$47,Balance!$B267)</f>
        <v>0</v>
      </c>
      <c r="DR267" s="99">
        <f>SUMIFS('Ajuste Ciclado'!L$5:L$47,'Ajuste Ciclado'!$C$5:$C$47,Balance!DR$4,'Ajuste Ciclado'!$B$5:$B$47,Balance!$B267)</f>
        <v>0</v>
      </c>
      <c r="DS267" s="99">
        <f>SUMIFS('Ajuste Ciclado'!M$5:M$47,'Ajuste Ciclado'!$C$5:$C$47,Balance!DS$4,'Ajuste Ciclado'!$B$5:$B$47,Balance!$B267)</f>
        <v>0</v>
      </c>
      <c r="DT267" s="99">
        <f>SUMIFS('Ajuste Ciclado'!N$5:N$47,'Ajuste Ciclado'!$C$5:$C$47,Balance!DT$4,'Ajuste Ciclado'!$B$5:$B$47,Balance!$B267)</f>
        <v>0</v>
      </c>
      <c r="DU267" s="100">
        <f>SUMIFS('Ajuste Ciclado'!O$5:O$47,'Ajuste Ciclado'!$C$5:$C$47,Balance!DU$4,'Ajuste Ciclado'!$B$5:$B$47,Balance!$B267)</f>
        <v>0</v>
      </c>
      <c r="DV267" s="98">
        <f>SUMIFS('Ajuste Ciclado'!D$5:D$47,'Ajuste Ciclado'!$C$5:$C$47,Balance!DV$4,'Ajuste Ciclado'!$B$5:$B$47,Balance!$B267)</f>
        <v>0</v>
      </c>
      <c r="DW267" s="99">
        <f>SUMIFS('Ajuste Ciclado'!E$5:E$47,'Ajuste Ciclado'!$C$5:$C$47,Balance!DW$4,'Ajuste Ciclado'!$B$5:$B$47,Balance!$B267)</f>
        <v>0</v>
      </c>
      <c r="DX267" s="99">
        <f>SUMIFS('Ajuste Ciclado'!F$5:F$47,'Ajuste Ciclado'!$C$5:$C$47,Balance!DX$4,'Ajuste Ciclado'!$B$5:$B$47,Balance!$B267)</f>
        <v>0</v>
      </c>
      <c r="DY267" s="99">
        <f>SUMIFS('Ajuste Ciclado'!G$5:G$47,'Ajuste Ciclado'!$C$5:$C$47,Balance!DY$4,'Ajuste Ciclado'!$B$5:$B$47,Balance!$B267)</f>
        <v>0</v>
      </c>
      <c r="DZ267" s="99">
        <f>SUMIFS('Ajuste Ciclado'!H$5:H$47,'Ajuste Ciclado'!$C$5:$C$47,Balance!DZ$4,'Ajuste Ciclado'!$B$5:$B$47,Balance!$B267)</f>
        <v>0</v>
      </c>
      <c r="EA267" s="99">
        <f>SUMIFS('Ajuste Ciclado'!I$5:I$47,'Ajuste Ciclado'!$C$5:$C$47,Balance!EA$4,'Ajuste Ciclado'!$B$5:$B$47,Balance!$B267)</f>
        <v>0</v>
      </c>
      <c r="EB267" s="99">
        <f>SUMIFS('Ajuste Ciclado'!J$5:J$47,'Ajuste Ciclado'!$C$5:$C$47,Balance!EB$4,'Ajuste Ciclado'!$B$5:$B$47,Balance!$B267)</f>
        <v>0</v>
      </c>
      <c r="EC267" s="99">
        <f>SUMIFS('Ajuste Ciclado'!K$5:K$47,'Ajuste Ciclado'!$C$5:$C$47,Balance!EC$4,'Ajuste Ciclado'!$B$5:$B$47,Balance!$B267)</f>
        <v>0</v>
      </c>
      <c r="ED267" s="99">
        <f>SUMIFS('Ajuste Ciclado'!L$5:L$47,'Ajuste Ciclado'!$C$5:$C$47,Balance!ED$4,'Ajuste Ciclado'!$B$5:$B$47,Balance!$B267)</f>
        <v>0</v>
      </c>
      <c r="EE267" s="99">
        <f>SUMIFS('Ajuste Ciclado'!M$5:M$47,'Ajuste Ciclado'!$C$5:$C$47,Balance!EE$4,'Ajuste Ciclado'!$B$5:$B$47,Balance!$B267)</f>
        <v>0</v>
      </c>
      <c r="EF267" s="99">
        <f>SUMIFS('Ajuste Ciclado'!N$5:N$47,'Ajuste Ciclado'!$C$5:$C$47,Balance!EF$4,'Ajuste Ciclado'!$B$5:$B$47,Balance!$B267)</f>
        <v>0</v>
      </c>
      <c r="EG267" s="100">
        <f>SUMIFS('Ajuste Ciclado'!O$5:O$47,'Ajuste Ciclado'!$C$5:$C$47,Balance!EG$4,'Ajuste Ciclado'!$B$5:$B$47,Balance!$B267)</f>
        <v>0</v>
      </c>
      <c r="EH267" s="98">
        <f>SUMIFS('Ajuste Ciclado'!D$5:D$47,'Ajuste Ciclado'!$C$5:$C$47,Balance!EH$4,'Ajuste Ciclado'!$B$5:$B$47,Balance!$B267)</f>
        <v>0</v>
      </c>
      <c r="EI267" s="99">
        <f>SUMIFS('Ajuste Ciclado'!E$5:E$47,'Ajuste Ciclado'!$C$5:$C$47,Balance!EI$4,'Ajuste Ciclado'!$B$5:$B$47,Balance!$B267)</f>
        <v>0</v>
      </c>
      <c r="EJ267" s="99">
        <f>SUMIFS('Ajuste Ciclado'!F$5:F$47,'Ajuste Ciclado'!$C$5:$C$47,Balance!EJ$4,'Ajuste Ciclado'!$B$5:$B$47,Balance!$B267)</f>
        <v>0</v>
      </c>
      <c r="EK267" s="99">
        <f>SUMIFS('Ajuste Ciclado'!G$5:G$47,'Ajuste Ciclado'!$C$5:$C$47,Balance!EK$4,'Ajuste Ciclado'!$B$5:$B$47,Balance!$B267)</f>
        <v>0</v>
      </c>
      <c r="EL267" s="99">
        <f>SUMIFS('Ajuste Ciclado'!H$5:H$47,'Ajuste Ciclado'!$C$5:$C$47,Balance!EL$4,'Ajuste Ciclado'!$B$5:$B$47,Balance!$B267)</f>
        <v>0</v>
      </c>
      <c r="EM267" s="99">
        <f>SUMIFS('Ajuste Ciclado'!I$5:I$47,'Ajuste Ciclado'!$C$5:$C$47,Balance!EM$4,'Ajuste Ciclado'!$B$5:$B$47,Balance!$B267)</f>
        <v>0</v>
      </c>
      <c r="EN267" s="99">
        <f>SUMIFS('Ajuste Ciclado'!J$5:J$47,'Ajuste Ciclado'!$C$5:$C$47,Balance!EN$4,'Ajuste Ciclado'!$B$5:$B$47,Balance!$B267)</f>
        <v>0</v>
      </c>
      <c r="EO267" s="99">
        <f>SUMIFS('Ajuste Ciclado'!K$5:K$47,'Ajuste Ciclado'!$C$5:$C$47,Balance!EO$4,'Ajuste Ciclado'!$B$5:$B$47,Balance!$B267)</f>
        <v>0</v>
      </c>
      <c r="EP267" s="99">
        <f>SUMIFS('Ajuste Ciclado'!L$5:L$47,'Ajuste Ciclado'!$C$5:$C$47,Balance!EP$4,'Ajuste Ciclado'!$B$5:$B$47,Balance!$B267)</f>
        <v>0</v>
      </c>
      <c r="EQ267" s="99">
        <f>SUMIFS('Ajuste Ciclado'!M$5:M$47,'Ajuste Ciclado'!$C$5:$C$47,Balance!EQ$4,'Ajuste Ciclado'!$B$5:$B$47,Balance!$B267)</f>
        <v>0</v>
      </c>
      <c r="ER267" s="99">
        <f>SUMIFS('Ajuste Ciclado'!N$5:N$47,'Ajuste Ciclado'!$C$5:$C$47,Balance!ER$4,'Ajuste Ciclado'!$B$5:$B$47,Balance!$B267)</f>
        <v>0</v>
      </c>
      <c r="ES267" s="100">
        <f>SUMIFS('Ajuste Ciclado'!O$5:O$47,'Ajuste Ciclado'!$C$5:$C$47,Balance!ES$4,'Ajuste Ciclado'!$B$5:$B$47,Balance!$B267)</f>
        <v>0</v>
      </c>
      <c r="ET267" s="84"/>
      <c r="EU267" s="12">
        <f t="shared" si="377"/>
        <v>-150114.30533963721</v>
      </c>
      <c r="EV267" s="13">
        <f t="shared" si="342"/>
        <v>-39531.139609924227</v>
      </c>
      <c r="EW267" s="13">
        <f t="shared" si="343"/>
        <v>-56804.514273097215</v>
      </c>
      <c r="EX267" s="13">
        <f t="shared" si="344"/>
        <v>-34450.224768889369</v>
      </c>
      <c r="EY267" s="13">
        <f t="shared" si="345"/>
        <v>-43630.017286126036</v>
      </c>
      <c r="EZ267" s="13">
        <f t="shared" si="346"/>
        <v>69748.230592870503</v>
      </c>
      <c r="FA267" s="13">
        <f t="shared" si="347"/>
        <v>60469.258804237877</v>
      </c>
      <c r="FB267" s="13">
        <f t="shared" si="348"/>
        <v>121292.78767082572</v>
      </c>
      <c r="FC267" s="13">
        <f t="shared" si="349"/>
        <v>87164.274383086304</v>
      </c>
      <c r="FD267" s="13">
        <f t="shared" si="350"/>
        <v>139618.40140533261</v>
      </c>
      <c r="FE267" s="13">
        <f t="shared" si="351"/>
        <v>101471.66340933691</v>
      </c>
      <c r="FF267" s="14">
        <f t="shared" si="352"/>
        <v>85820.84257259508</v>
      </c>
      <c r="FG267" s="12">
        <f t="shared" si="353"/>
        <v>-150441.20427813684</v>
      </c>
      <c r="FH267" s="13">
        <f t="shared" si="354"/>
        <v>-41340.453482681711</v>
      </c>
      <c r="FI267" s="13">
        <f t="shared" si="355"/>
        <v>-60372.853261957527</v>
      </c>
      <c r="FJ267" s="13">
        <f t="shared" si="356"/>
        <v>-38576.5305450132</v>
      </c>
      <c r="FK267" s="13">
        <f t="shared" si="357"/>
        <v>-44975.834700449952</v>
      </c>
      <c r="FL267" s="13">
        <f t="shared" si="358"/>
        <v>58529.342170226737</v>
      </c>
      <c r="FM267" s="13">
        <f t="shared" si="359"/>
        <v>43668.822337808553</v>
      </c>
      <c r="FN267" s="13">
        <f t="shared" si="360"/>
        <v>121249.31917391455</v>
      </c>
      <c r="FO267" s="13">
        <f t="shared" si="361"/>
        <v>82644.7010657668</v>
      </c>
      <c r="FP267" s="13">
        <f t="shared" si="362"/>
        <v>137107.48741044689</v>
      </c>
      <c r="FQ267" s="13">
        <f t="shared" si="363"/>
        <v>88800.420111452317</v>
      </c>
      <c r="FR267" s="14">
        <f t="shared" si="364"/>
        <v>57967.932421976409</v>
      </c>
      <c r="FS267" s="12">
        <f t="shared" si="365"/>
        <v>355880.19843326643</v>
      </c>
      <c r="FT267" s="13">
        <f t="shared" si="366"/>
        <v>362158.1870591694</v>
      </c>
      <c r="FU267" s="13">
        <f t="shared" si="367"/>
        <v>400997.48376255721</v>
      </c>
      <c r="FV267" s="13">
        <f t="shared" si="368"/>
        <v>367899.9248631568</v>
      </c>
      <c r="FW267" s="13">
        <f t="shared" si="369"/>
        <v>373103.01227922249</v>
      </c>
      <c r="FX267" s="13">
        <f t="shared" si="370"/>
        <v>449393.51008751983</v>
      </c>
      <c r="FY267" s="13">
        <f t="shared" si="371"/>
        <v>454476.50486988208</v>
      </c>
      <c r="FZ267" s="13">
        <f t="shared" si="372"/>
        <v>518570.52298966702</v>
      </c>
      <c r="GA267" s="13">
        <f t="shared" si="373"/>
        <v>432231.24003898649</v>
      </c>
      <c r="GB267" s="13">
        <f t="shared" si="374"/>
        <v>419224.51132294477</v>
      </c>
      <c r="GC267" s="13">
        <f t="shared" si="375"/>
        <v>393973.25502435322</v>
      </c>
      <c r="GD267" s="14">
        <f t="shared" si="376"/>
        <v>371517.28295628901</v>
      </c>
      <c r="GE267" s="84"/>
      <c r="GF267" s="12">
        <f t="shared" si="378"/>
        <v>341055.25756061095</v>
      </c>
      <c r="GG267" s="13">
        <f t="shared" si="378"/>
        <v>254261.14842335304</v>
      </c>
      <c r="GH267" s="14">
        <f t="shared" si="378"/>
        <v>4899425.6336870147</v>
      </c>
      <c r="GI267" s="6">
        <f t="shared" si="379"/>
        <v>2</v>
      </c>
      <c r="GJ267" s="12">
        <f t="shared" si="380"/>
        <v>-250548.83689886046</v>
      </c>
      <c r="GK267" s="13">
        <f t="shared" si="381"/>
        <v>-255789.89224054432</v>
      </c>
      <c r="GL267" s="14">
        <f t="shared" si="382"/>
        <v>0</v>
      </c>
      <c r="GM267" s="84"/>
      <c r="GN267" s="66">
        <f t="shared" si="383"/>
        <v>-255789.89224054432</v>
      </c>
      <c r="GO267" s="84"/>
      <c r="GP267" s="63" t="str" cm="1">
        <f t="array" ref="GP267">INDEX($GF$4:$GH$4,1,GI267)</f>
        <v>Sample 3</v>
      </c>
      <c r="GQ267" s="12">
        <f t="shared" si="336"/>
        <v>-150114.30533963721</v>
      </c>
      <c r="GR267" s="13">
        <f t="shared" si="336"/>
        <v>-56804.514273097215</v>
      </c>
      <c r="GS267" s="14">
        <f t="shared" si="336"/>
        <v>-43630.017286126036</v>
      </c>
      <c r="GT267" s="12">
        <f t="shared" si="337"/>
        <v>-150441.20427813684</v>
      </c>
      <c r="GU267" s="13">
        <f t="shared" si="337"/>
        <v>-60372.853261957527</v>
      </c>
      <c r="GV267" s="14">
        <f t="shared" si="337"/>
        <v>-44975.834700449952</v>
      </c>
      <c r="GW267" s="12">
        <f t="shared" si="338"/>
        <v>355880.19843326643</v>
      </c>
      <c r="GX267" s="13">
        <f t="shared" si="338"/>
        <v>362158.1870591694</v>
      </c>
      <c r="GY267" s="14">
        <f t="shared" si="338"/>
        <v>367899.9248631568</v>
      </c>
      <c r="GZ267" s="84" t="str">
        <f t="shared" si="339"/>
        <v>Sample 3</v>
      </c>
      <c r="HA267" s="12">
        <f t="shared" si="384"/>
        <v>-150441.20427813684</v>
      </c>
      <c r="HB267" s="13">
        <f t="shared" si="384"/>
        <v>-60372.853261957527</v>
      </c>
      <c r="HC267" s="14">
        <f t="shared" si="384"/>
        <v>-44975.834700449952</v>
      </c>
      <c r="HD267" s="6">
        <f t="shared" si="340"/>
        <v>-255789.89224054432</v>
      </c>
      <c r="HE267" s="84" t="str">
        <f t="shared" si="341"/>
        <v>Ok</v>
      </c>
    </row>
    <row r="268" spans="2:213" hidden="1" x14ac:dyDescent="0.3">
      <c r="B268" s="84" t="s">
        <v>223</v>
      </c>
      <c r="C268" s="12">
        <f>SUMIFS(Inyecciones!$E$2:$E$14185,Inyecciones!$A$2:$A$14185,Balance!C$4,Inyecciones!$B$2:$B$14185,Balance!$B268,Inyecciones!$C$2:$C$14185,Balance!C$5)</f>
        <v>285033.6981312948</v>
      </c>
      <c r="D268" s="13">
        <f>SUMIFS(Inyecciones!$E$2:$E$14185,Inyecciones!$A$2:$A$14185,Balance!D$4,Inyecciones!$B$2:$B$14185,Balance!$B268,Inyecciones!$C$2:$C$14185,Balance!D$5)</f>
        <v>0</v>
      </c>
      <c r="E268" s="13">
        <f>SUMIFS(Inyecciones!$E$2:$E$14185,Inyecciones!$A$2:$A$14185,Balance!E$4,Inyecciones!$B$2:$B$14185,Balance!$B268,Inyecciones!$C$2:$C$14185,Balance!E$5)</f>
        <v>0</v>
      </c>
      <c r="F268" s="13">
        <f>SUMIFS(Inyecciones!$E$2:$E$14185,Inyecciones!$A$2:$A$14185,Balance!F$4,Inyecciones!$B$2:$B$14185,Balance!$B268,Inyecciones!$C$2:$C$14185,Balance!F$5)</f>
        <v>194.90008353918199</v>
      </c>
      <c r="G268" s="13">
        <f>SUMIFS(Inyecciones!$E$2:$E$14185,Inyecciones!$A$2:$A$14185,Balance!G$4,Inyecciones!$B$2:$B$14185,Balance!$B268,Inyecciones!$C$2:$C$14185,Balance!G$5)</f>
        <v>0</v>
      </c>
      <c r="H268" s="13">
        <f>SUMIFS(Inyecciones!$E$2:$E$14185,Inyecciones!$A$2:$A$14185,Balance!H$4,Inyecciones!$B$2:$B$14185,Balance!$B268,Inyecciones!$C$2:$C$14185,Balance!H$5)</f>
        <v>0</v>
      </c>
      <c r="I268" s="13">
        <f>SUMIFS(Inyecciones!$E$2:$E$14185,Inyecciones!$A$2:$A$14185,Balance!I$4,Inyecciones!$B$2:$B$14185,Balance!$B268,Inyecciones!$C$2:$C$14185,Balance!I$5)</f>
        <v>20.473758024243711</v>
      </c>
      <c r="J268" s="13">
        <f>SUMIFS(Inyecciones!$E$2:$E$14185,Inyecciones!$A$2:$A$14185,Balance!J$4,Inyecciones!$B$2:$B$14185,Balance!$B268,Inyecciones!$C$2:$C$14185,Balance!J$5)</f>
        <v>0</v>
      </c>
      <c r="K268" s="13">
        <f>SUMIFS(Inyecciones!$E$2:$E$14185,Inyecciones!$A$2:$A$14185,Balance!K$4,Inyecciones!$B$2:$B$14185,Balance!$B268,Inyecciones!$C$2:$C$14185,Balance!K$5)</f>
        <v>67354.439757922926</v>
      </c>
      <c r="L268" s="13">
        <f>SUMIFS(Inyecciones!$E$2:$E$14185,Inyecciones!$A$2:$A$14185,Balance!L$4,Inyecciones!$B$2:$B$14185,Balance!$B268,Inyecciones!$C$2:$C$14185,Balance!L$5)</f>
        <v>131199.44815101329</v>
      </c>
      <c r="M268" s="13">
        <f>SUMIFS(Inyecciones!$E$2:$E$14185,Inyecciones!$A$2:$A$14185,Balance!M$4,Inyecciones!$B$2:$B$14185,Balance!$B268,Inyecciones!$C$2:$C$14185,Balance!M$5)</f>
        <v>19280.032246806459</v>
      </c>
      <c r="N268" s="14">
        <f>SUMIFS(Inyecciones!$E$2:$E$14185,Inyecciones!$A$2:$A$14185,Balance!N$4,Inyecciones!$B$2:$B$14185,Balance!$B268,Inyecciones!$C$2:$C$14185,Balance!N$5)</f>
        <v>19618.208656588271</v>
      </c>
      <c r="O268" s="12">
        <f>SUMIFS(Inyecciones!$E$2:$E$14185,Inyecciones!$A$2:$A$14185,Balance!O$4,Inyecciones!$B$2:$B$14185,Balance!$B268,Inyecciones!$C$2:$C$14185,Balance!O$5)</f>
        <v>284862.1758306952</v>
      </c>
      <c r="P268" s="13">
        <f>SUMIFS(Inyecciones!$E$2:$E$14185,Inyecciones!$A$2:$A$14185,Balance!P$4,Inyecciones!$B$2:$B$14185,Balance!$B268,Inyecciones!$C$2:$C$14185,Balance!P$5)</f>
        <v>0</v>
      </c>
      <c r="Q268" s="13">
        <f>SUMIFS(Inyecciones!$E$2:$E$14185,Inyecciones!$A$2:$A$14185,Balance!Q$4,Inyecciones!$B$2:$B$14185,Balance!$B268,Inyecciones!$C$2:$C$14185,Balance!Q$5)</f>
        <v>0</v>
      </c>
      <c r="R268" s="13">
        <f>SUMIFS(Inyecciones!$E$2:$E$14185,Inyecciones!$A$2:$A$14185,Balance!R$4,Inyecciones!$B$2:$B$14185,Balance!$B268,Inyecciones!$C$2:$C$14185,Balance!R$5)</f>
        <v>70.24495710506099</v>
      </c>
      <c r="S268" s="13">
        <f>SUMIFS(Inyecciones!$E$2:$E$14185,Inyecciones!$A$2:$A$14185,Balance!S$4,Inyecciones!$B$2:$B$14185,Balance!$B268,Inyecciones!$C$2:$C$14185,Balance!S$5)</f>
        <v>0</v>
      </c>
      <c r="T268" s="13">
        <f>SUMIFS(Inyecciones!$E$2:$E$14185,Inyecciones!$A$2:$A$14185,Balance!T$4,Inyecciones!$B$2:$B$14185,Balance!$B268,Inyecciones!$C$2:$C$14185,Balance!T$5)</f>
        <v>0</v>
      </c>
      <c r="U268" s="13">
        <f>SUMIFS(Inyecciones!$E$2:$E$14185,Inyecciones!$A$2:$A$14185,Balance!U$4,Inyecciones!$B$2:$B$14185,Balance!$B268,Inyecciones!$C$2:$C$14185,Balance!U$5)</f>
        <v>71190.833583310116</v>
      </c>
      <c r="V268" s="13">
        <f>SUMIFS(Inyecciones!$E$2:$E$14185,Inyecciones!$A$2:$A$14185,Balance!V$4,Inyecciones!$B$2:$B$14185,Balance!$B268,Inyecciones!$C$2:$C$14185,Balance!V$5)</f>
        <v>0</v>
      </c>
      <c r="W268" s="13">
        <f>SUMIFS(Inyecciones!$E$2:$E$14185,Inyecciones!$A$2:$A$14185,Balance!W$4,Inyecciones!$B$2:$B$14185,Balance!$B268,Inyecciones!$C$2:$C$14185,Balance!W$5)</f>
        <v>125427.00265267619</v>
      </c>
      <c r="X268" s="13">
        <f>SUMIFS(Inyecciones!$E$2:$E$14185,Inyecciones!$A$2:$A$14185,Balance!X$4,Inyecciones!$B$2:$B$14185,Balance!$B268,Inyecciones!$C$2:$C$14185,Balance!X$5)</f>
        <v>242905.7023790552</v>
      </c>
      <c r="Y268" s="13">
        <f>SUMIFS(Inyecciones!$E$2:$E$14185,Inyecciones!$A$2:$A$14185,Balance!Y$4,Inyecciones!$B$2:$B$14185,Balance!$B268,Inyecciones!$C$2:$C$14185,Balance!Y$5)</f>
        <v>19583.36607384542</v>
      </c>
      <c r="Z268" s="14">
        <f>SUMIFS(Inyecciones!$E$2:$E$14185,Inyecciones!$A$2:$A$14185,Balance!Z$4,Inyecciones!$B$2:$B$14185,Balance!$B268,Inyecciones!$C$2:$C$14185,Balance!Z$5)</f>
        <v>25706.773474724389</v>
      </c>
      <c r="AA268" s="12">
        <f>SUMIFS(Inyecciones!$E$2:$E$14185,Inyecciones!$A$2:$A$14185,Balance!AA$4,Inyecciones!$B$2:$B$14185,Balance!$B268,Inyecciones!$C$2:$C$14185,Balance!AA$5)</f>
        <v>284862.1758306952</v>
      </c>
      <c r="AB268" s="13">
        <f>SUMIFS(Inyecciones!$E$2:$E$14185,Inyecciones!$A$2:$A$14185,Balance!AB$4,Inyecciones!$B$2:$B$14185,Balance!$B268,Inyecciones!$C$2:$C$14185,Balance!AB$5)</f>
        <v>539.35317386225722</v>
      </c>
      <c r="AC268" s="13">
        <f>SUMIFS(Inyecciones!$E$2:$E$14185,Inyecciones!$A$2:$A$14185,Balance!AC$4,Inyecciones!$B$2:$B$14185,Balance!$B268,Inyecciones!$C$2:$C$14185,Balance!AC$5)</f>
        <v>0</v>
      </c>
      <c r="AD268" s="13">
        <f>SUMIFS(Inyecciones!$E$2:$E$14185,Inyecciones!$A$2:$A$14185,Balance!AD$4,Inyecciones!$B$2:$B$14185,Balance!$B268,Inyecciones!$C$2:$C$14185,Balance!AD$5)</f>
        <v>140.45358473909209</v>
      </c>
      <c r="AE268" s="13">
        <f>SUMIFS(Inyecciones!$E$2:$E$14185,Inyecciones!$A$2:$A$14185,Balance!AE$4,Inyecciones!$B$2:$B$14185,Balance!$B268,Inyecciones!$C$2:$C$14185,Balance!AE$5)</f>
        <v>0</v>
      </c>
      <c r="AF268" s="13">
        <f>SUMIFS(Inyecciones!$E$2:$E$14185,Inyecciones!$A$2:$A$14185,Balance!AF$4,Inyecciones!$B$2:$B$14185,Balance!$B268,Inyecciones!$C$2:$C$14185,Balance!AF$5)</f>
        <v>0</v>
      </c>
      <c r="AG268" s="13">
        <f>SUMIFS(Inyecciones!$E$2:$E$14185,Inyecciones!$A$2:$A$14185,Balance!AG$4,Inyecciones!$B$2:$B$14185,Balance!$B268,Inyecciones!$C$2:$C$14185,Balance!AG$5)</f>
        <v>14143.990376809381</v>
      </c>
      <c r="AH268" s="13">
        <f>SUMIFS(Inyecciones!$E$2:$E$14185,Inyecciones!$A$2:$A$14185,Balance!AH$4,Inyecciones!$B$2:$B$14185,Balance!$B268,Inyecciones!$C$2:$C$14185,Balance!AH$5)</f>
        <v>0</v>
      </c>
      <c r="AI268" s="13">
        <f>SUMIFS(Inyecciones!$E$2:$E$14185,Inyecciones!$A$2:$A$14185,Balance!AI$4,Inyecciones!$B$2:$B$14185,Balance!$B268,Inyecciones!$C$2:$C$14185,Balance!AI$5)</f>
        <v>33122.401694276807</v>
      </c>
      <c r="AJ268" s="13">
        <f>SUMIFS(Inyecciones!$E$2:$E$14185,Inyecciones!$A$2:$A$14185,Balance!AJ$4,Inyecciones!$B$2:$B$14185,Balance!$B268,Inyecciones!$C$2:$C$14185,Balance!AJ$5)</f>
        <v>63946.331400023148</v>
      </c>
      <c r="AK268" s="13">
        <f>SUMIFS(Inyecciones!$E$2:$E$14185,Inyecciones!$A$2:$A$14185,Balance!AK$4,Inyecciones!$B$2:$B$14185,Balance!$B268,Inyecciones!$C$2:$C$14185,Balance!AK$5)</f>
        <v>10653.25058746023</v>
      </c>
      <c r="AL268" s="14">
        <f>SUMIFS(Inyecciones!$E$2:$E$14185,Inyecciones!$A$2:$A$14185,Balance!AL$4,Inyecciones!$B$2:$B$14185,Balance!$B268,Inyecciones!$C$2:$C$14185,Balance!AL$5)</f>
        <v>15496.36379084464</v>
      </c>
      <c r="AM268" s="13"/>
      <c r="AN268" s="12">
        <f>SUMIFS('Retiro Mensual'!$E$2:$E$2629,'Retiro Mensual'!$A$2:$A$2629,AN$4,'Retiro Mensual'!$B$2:$B$2629,$B268,'Retiro Mensual'!$C$2:$C$2629,AN$5)</f>
        <v>0</v>
      </c>
      <c r="AO268" s="13">
        <f>SUMIFS('Retiro Mensual'!$E$2:$E$2629,'Retiro Mensual'!$A$2:$A$2629,AO$4,'Retiro Mensual'!$B$2:$B$2629,$B268,'Retiro Mensual'!$C$2:$C$2629,AO$5)</f>
        <v>0</v>
      </c>
      <c r="AP268" s="13">
        <f>SUMIFS('Retiro Mensual'!$E$2:$E$2629,'Retiro Mensual'!$A$2:$A$2629,AP$4,'Retiro Mensual'!$B$2:$B$2629,$B268,'Retiro Mensual'!$C$2:$C$2629,AP$5)</f>
        <v>0</v>
      </c>
      <c r="AQ268" s="13">
        <f>SUMIFS('Retiro Mensual'!$E$2:$E$2629,'Retiro Mensual'!$A$2:$A$2629,AQ$4,'Retiro Mensual'!$B$2:$B$2629,$B268,'Retiro Mensual'!$C$2:$C$2629,AQ$5)</f>
        <v>0</v>
      </c>
      <c r="AR268" s="13">
        <f>SUMIFS('Retiro Mensual'!$E$2:$E$2629,'Retiro Mensual'!$A$2:$A$2629,AR$4,'Retiro Mensual'!$B$2:$B$2629,$B268,'Retiro Mensual'!$C$2:$C$2629,AR$5)</f>
        <v>0</v>
      </c>
      <c r="AS268" s="13">
        <f>SUMIFS('Retiro Mensual'!$E$2:$E$2629,'Retiro Mensual'!$A$2:$A$2629,AS$4,'Retiro Mensual'!$B$2:$B$2629,$B268,'Retiro Mensual'!$C$2:$C$2629,AS$5)</f>
        <v>0</v>
      </c>
      <c r="AT268" s="13">
        <f>SUMIFS('Retiro Mensual'!$E$2:$E$2629,'Retiro Mensual'!$A$2:$A$2629,AT$4,'Retiro Mensual'!$B$2:$B$2629,$B268,'Retiro Mensual'!$C$2:$C$2629,AT$5)</f>
        <v>0</v>
      </c>
      <c r="AU268" s="13">
        <f>SUMIFS('Retiro Mensual'!$E$2:$E$2629,'Retiro Mensual'!$A$2:$A$2629,AU$4,'Retiro Mensual'!$B$2:$B$2629,$B268,'Retiro Mensual'!$C$2:$C$2629,AU$5)</f>
        <v>0</v>
      </c>
      <c r="AV268" s="13">
        <f>SUMIFS('Retiro Mensual'!$E$2:$E$2629,'Retiro Mensual'!$A$2:$A$2629,AV$4,'Retiro Mensual'!$B$2:$B$2629,$B268,'Retiro Mensual'!$C$2:$C$2629,AV$5)</f>
        <v>0</v>
      </c>
      <c r="AW268" s="13">
        <f>SUMIFS('Retiro Mensual'!$E$2:$E$2629,'Retiro Mensual'!$A$2:$A$2629,AW$4,'Retiro Mensual'!$B$2:$B$2629,$B268,'Retiro Mensual'!$C$2:$C$2629,AW$5)</f>
        <v>0</v>
      </c>
      <c r="AX268" s="13">
        <f>SUMIFS('Retiro Mensual'!$E$2:$E$2629,'Retiro Mensual'!$A$2:$A$2629,AX$4,'Retiro Mensual'!$B$2:$B$2629,$B268,'Retiro Mensual'!$C$2:$C$2629,AX$5)</f>
        <v>0</v>
      </c>
      <c r="AY268" s="14">
        <f>SUMIFS('Retiro Mensual'!$E$2:$E$2629,'Retiro Mensual'!$A$2:$A$2629,AY$4,'Retiro Mensual'!$B$2:$B$2629,$B268,'Retiro Mensual'!$C$2:$C$2629,AY$5)</f>
        <v>0</v>
      </c>
      <c r="AZ268" s="12">
        <f>SUMIFS('Retiro Mensual'!$E$2:$E$2629,'Retiro Mensual'!$A$2:$A$2629,AZ$4,'Retiro Mensual'!$B$2:$B$2629,$B268,'Retiro Mensual'!$C$2:$C$2629,AZ$5)</f>
        <v>0</v>
      </c>
      <c r="BA268" s="13">
        <f>SUMIFS('Retiro Mensual'!$E$2:$E$2629,'Retiro Mensual'!$A$2:$A$2629,BA$4,'Retiro Mensual'!$B$2:$B$2629,$B268,'Retiro Mensual'!$C$2:$C$2629,BA$5)</f>
        <v>0</v>
      </c>
      <c r="BB268" s="13">
        <f>SUMIFS('Retiro Mensual'!$E$2:$E$2629,'Retiro Mensual'!$A$2:$A$2629,BB$4,'Retiro Mensual'!$B$2:$B$2629,$B268,'Retiro Mensual'!$C$2:$C$2629,BB$5)</f>
        <v>0</v>
      </c>
      <c r="BC268" s="13">
        <f>SUMIFS('Retiro Mensual'!$E$2:$E$2629,'Retiro Mensual'!$A$2:$A$2629,BC$4,'Retiro Mensual'!$B$2:$B$2629,$B268,'Retiro Mensual'!$C$2:$C$2629,BC$5)</f>
        <v>0</v>
      </c>
      <c r="BD268" s="13">
        <f>SUMIFS('Retiro Mensual'!$E$2:$E$2629,'Retiro Mensual'!$A$2:$A$2629,BD$4,'Retiro Mensual'!$B$2:$B$2629,$B268,'Retiro Mensual'!$C$2:$C$2629,BD$5)</f>
        <v>0</v>
      </c>
      <c r="BE268" s="13">
        <f>SUMIFS('Retiro Mensual'!$E$2:$E$2629,'Retiro Mensual'!$A$2:$A$2629,BE$4,'Retiro Mensual'!$B$2:$B$2629,$B268,'Retiro Mensual'!$C$2:$C$2629,BE$5)</f>
        <v>0</v>
      </c>
      <c r="BF268" s="13">
        <f>SUMIFS('Retiro Mensual'!$E$2:$E$2629,'Retiro Mensual'!$A$2:$A$2629,BF$4,'Retiro Mensual'!$B$2:$B$2629,$B268,'Retiro Mensual'!$C$2:$C$2629,BF$5)</f>
        <v>0</v>
      </c>
      <c r="BG268" s="13">
        <f>SUMIFS('Retiro Mensual'!$E$2:$E$2629,'Retiro Mensual'!$A$2:$A$2629,BG$4,'Retiro Mensual'!$B$2:$B$2629,$B268,'Retiro Mensual'!$C$2:$C$2629,BG$5)</f>
        <v>0</v>
      </c>
      <c r="BH268" s="13">
        <f>SUMIFS('Retiro Mensual'!$E$2:$E$2629,'Retiro Mensual'!$A$2:$A$2629,BH$4,'Retiro Mensual'!$B$2:$B$2629,$B268,'Retiro Mensual'!$C$2:$C$2629,BH$5)</f>
        <v>0</v>
      </c>
      <c r="BI268" s="13">
        <f>SUMIFS('Retiro Mensual'!$E$2:$E$2629,'Retiro Mensual'!$A$2:$A$2629,BI$4,'Retiro Mensual'!$B$2:$B$2629,$B268,'Retiro Mensual'!$C$2:$C$2629,BI$5)</f>
        <v>0</v>
      </c>
      <c r="BJ268" s="13">
        <f>SUMIFS('Retiro Mensual'!$E$2:$E$2629,'Retiro Mensual'!$A$2:$A$2629,BJ$4,'Retiro Mensual'!$B$2:$B$2629,$B268,'Retiro Mensual'!$C$2:$C$2629,BJ$5)</f>
        <v>0</v>
      </c>
      <c r="BK268" s="14">
        <f>SUMIFS('Retiro Mensual'!$E$2:$E$2629,'Retiro Mensual'!$A$2:$A$2629,BK$4,'Retiro Mensual'!$B$2:$B$2629,$B268,'Retiro Mensual'!$C$2:$C$2629,BK$5)</f>
        <v>0</v>
      </c>
      <c r="BL268" s="12">
        <f>SUMIFS('Retiro Mensual'!$E$2:$E$2629,'Retiro Mensual'!$A$2:$A$2629,BL$4,'Retiro Mensual'!$B$2:$B$2629,$B268,'Retiro Mensual'!$C$2:$C$2629,BL$5)</f>
        <v>0</v>
      </c>
      <c r="BM268" s="13">
        <f>SUMIFS('Retiro Mensual'!$E$2:$E$2629,'Retiro Mensual'!$A$2:$A$2629,BM$4,'Retiro Mensual'!$B$2:$B$2629,$B268,'Retiro Mensual'!$C$2:$C$2629,BM$5)</f>
        <v>0</v>
      </c>
      <c r="BN268" s="13">
        <f>SUMIFS('Retiro Mensual'!$E$2:$E$2629,'Retiro Mensual'!$A$2:$A$2629,BN$4,'Retiro Mensual'!$B$2:$B$2629,$B268,'Retiro Mensual'!$C$2:$C$2629,BN$5)</f>
        <v>0</v>
      </c>
      <c r="BO268" s="13">
        <f>SUMIFS('Retiro Mensual'!$E$2:$E$2629,'Retiro Mensual'!$A$2:$A$2629,BO$4,'Retiro Mensual'!$B$2:$B$2629,$B268,'Retiro Mensual'!$C$2:$C$2629,BO$5)</f>
        <v>0</v>
      </c>
      <c r="BP268" s="13">
        <f>SUMIFS('Retiro Mensual'!$E$2:$E$2629,'Retiro Mensual'!$A$2:$A$2629,BP$4,'Retiro Mensual'!$B$2:$B$2629,$B268,'Retiro Mensual'!$C$2:$C$2629,BP$5)</f>
        <v>0</v>
      </c>
      <c r="BQ268" s="13">
        <f>SUMIFS('Retiro Mensual'!$E$2:$E$2629,'Retiro Mensual'!$A$2:$A$2629,BQ$4,'Retiro Mensual'!$B$2:$B$2629,$B268,'Retiro Mensual'!$C$2:$C$2629,BQ$5)</f>
        <v>0</v>
      </c>
      <c r="BR268" s="13">
        <f>SUMIFS('Retiro Mensual'!$E$2:$E$2629,'Retiro Mensual'!$A$2:$A$2629,BR$4,'Retiro Mensual'!$B$2:$B$2629,$B268,'Retiro Mensual'!$C$2:$C$2629,BR$5)</f>
        <v>0</v>
      </c>
      <c r="BS268" s="13">
        <f>SUMIFS('Retiro Mensual'!$E$2:$E$2629,'Retiro Mensual'!$A$2:$A$2629,BS$4,'Retiro Mensual'!$B$2:$B$2629,$B268,'Retiro Mensual'!$C$2:$C$2629,BS$5)</f>
        <v>0</v>
      </c>
      <c r="BT268" s="13">
        <f>SUMIFS('Retiro Mensual'!$E$2:$E$2629,'Retiro Mensual'!$A$2:$A$2629,BT$4,'Retiro Mensual'!$B$2:$B$2629,$B268,'Retiro Mensual'!$C$2:$C$2629,BT$5)</f>
        <v>0</v>
      </c>
      <c r="BU268" s="13">
        <f>SUMIFS('Retiro Mensual'!$E$2:$E$2629,'Retiro Mensual'!$A$2:$A$2629,BU$4,'Retiro Mensual'!$B$2:$B$2629,$B268,'Retiro Mensual'!$C$2:$C$2629,BU$5)</f>
        <v>0</v>
      </c>
      <c r="BV268" s="13">
        <f>SUMIFS('Retiro Mensual'!$E$2:$E$2629,'Retiro Mensual'!$A$2:$A$2629,BV$4,'Retiro Mensual'!$B$2:$B$2629,$B268,'Retiro Mensual'!$C$2:$C$2629,BV$5)</f>
        <v>0</v>
      </c>
      <c r="BW268" s="14">
        <f>SUMIFS('Retiro Mensual'!$E$2:$E$2629,'Retiro Mensual'!$A$2:$A$2629,BW$4,'Retiro Mensual'!$B$2:$B$2629,$B268,'Retiro Mensual'!$C$2:$C$2629,BW$5)</f>
        <v>0</v>
      </c>
      <c r="BX268" s="13"/>
      <c r="BY268" s="12">
        <f>SUMIFS('Compra Ventas'!$E$2:$E$2700,'Compra Ventas'!$A$2:$A$2700,BY$4,'Compra Ventas'!$B$2:$B$2700,$B268,'Compra Ventas'!$C$2:$C$2700,BY$5)</f>
        <v>0</v>
      </c>
      <c r="BZ268" s="13">
        <f>SUMIFS('Compra Ventas'!$E$2:$E$2700,'Compra Ventas'!$A$2:$A$2700,BZ$4,'Compra Ventas'!$B$2:$B$2700,$B268,'Compra Ventas'!$C$2:$C$2700,BZ$5)</f>
        <v>0</v>
      </c>
      <c r="CA268" s="13">
        <f>SUMIFS('Compra Ventas'!$E$2:$E$2700,'Compra Ventas'!$A$2:$A$2700,CA$4,'Compra Ventas'!$B$2:$B$2700,$B268,'Compra Ventas'!$C$2:$C$2700,CA$5)</f>
        <v>0</v>
      </c>
      <c r="CB268" s="13">
        <f>SUMIFS('Compra Ventas'!$E$2:$E$2700,'Compra Ventas'!$A$2:$A$2700,CB$4,'Compra Ventas'!$B$2:$B$2700,$B268,'Compra Ventas'!$C$2:$C$2700,CB$5)</f>
        <v>0</v>
      </c>
      <c r="CC268" s="13">
        <f>SUMIFS('Compra Ventas'!$E$2:$E$2700,'Compra Ventas'!$A$2:$A$2700,CC$4,'Compra Ventas'!$B$2:$B$2700,$B268,'Compra Ventas'!$C$2:$C$2700,CC$5)</f>
        <v>0</v>
      </c>
      <c r="CD268" s="13">
        <f>SUMIFS('Compra Ventas'!$E$2:$E$2700,'Compra Ventas'!$A$2:$A$2700,CD$4,'Compra Ventas'!$B$2:$B$2700,$B268,'Compra Ventas'!$C$2:$C$2700,CD$5)</f>
        <v>0</v>
      </c>
      <c r="CE268" s="13">
        <f>SUMIFS('Compra Ventas'!$E$2:$E$2700,'Compra Ventas'!$A$2:$A$2700,CE$4,'Compra Ventas'!$B$2:$B$2700,$B268,'Compra Ventas'!$C$2:$C$2700,CE$5)</f>
        <v>0</v>
      </c>
      <c r="CF268" s="13">
        <f>SUMIFS('Compra Ventas'!$E$2:$E$2700,'Compra Ventas'!$A$2:$A$2700,CF$4,'Compra Ventas'!$B$2:$B$2700,$B268,'Compra Ventas'!$C$2:$C$2700,CF$5)</f>
        <v>0</v>
      </c>
      <c r="CG268" s="13">
        <f>SUMIFS('Compra Ventas'!$E$2:$E$2700,'Compra Ventas'!$A$2:$A$2700,CG$4,'Compra Ventas'!$B$2:$B$2700,$B268,'Compra Ventas'!$C$2:$C$2700,CG$5)</f>
        <v>0</v>
      </c>
      <c r="CH268" s="13">
        <f>SUMIFS('Compra Ventas'!$E$2:$E$2700,'Compra Ventas'!$A$2:$A$2700,CH$4,'Compra Ventas'!$B$2:$B$2700,$B268,'Compra Ventas'!$C$2:$C$2700,CH$5)</f>
        <v>0</v>
      </c>
      <c r="CI268" s="13">
        <f>SUMIFS('Compra Ventas'!$E$2:$E$2700,'Compra Ventas'!$A$2:$A$2700,CI$4,'Compra Ventas'!$B$2:$B$2700,$B268,'Compra Ventas'!$C$2:$C$2700,CI$5)</f>
        <v>0</v>
      </c>
      <c r="CJ268" s="14">
        <f>SUMIFS('Compra Ventas'!$E$2:$E$2700,'Compra Ventas'!$A$2:$A$2700,CJ$4,'Compra Ventas'!$B$2:$B$2700,$B268,'Compra Ventas'!$C$2:$C$2700,CJ$5)</f>
        <v>0</v>
      </c>
      <c r="CK268" s="12">
        <f>SUMIFS('Compra Ventas'!$E$2:$E$2700,'Compra Ventas'!$A$2:$A$2700,CK$4,'Compra Ventas'!$B$2:$B$2700,$B268,'Compra Ventas'!$C$2:$C$2700,CK$5)</f>
        <v>0</v>
      </c>
      <c r="CL268" s="13">
        <f>SUMIFS('Compra Ventas'!$E$2:$E$2700,'Compra Ventas'!$A$2:$A$2700,CL$4,'Compra Ventas'!$B$2:$B$2700,$B268,'Compra Ventas'!$C$2:$C$2700,CL$5)</f>
        <v>0</v>
      </c>
      <c r="CM268" s="13">
        <f>SUMIFS('Compra Ventas'!$E$2:$E$2700,'Compra Ventas'!$A$2:$A$2700,CM$4,'Compra Ventas'!$B$2:$B$2700,$B268,'Compra Ventas'!$C$2:$C$2700,CM$5)</f>
        <v>0</v>
      </c>
      <c r="CN268" s="13">
        <f>SUMIFS('Compra Ventas'!$E$2:$E$2700,'Compra Ventas'!$A$2:$A$2700,CN$4,'Compra Ventas'!$B$2:$B$2700,$B268,'Compra Ventas'!$C$2:$C$2700,CN$5)</f>
        <v>0</v>
      </c>
      <c r="CO268" s="13">
        <f>SUMIFS('Compra Ventas'!$E$2:$E$2700,'Compra Ventas'!$A$2:$A$2700,CO$4,'Compra Ventas'!$B$2:$B$2700,$B268,'Compra Ventas'!$C$2:$C$2700,CO$5)</f>
        <v>0</v>
      </c>
      <c r="CP268" s="13">
        <f>SUMIFS('Compra Ventas'!$E$2:$E$2700,'Compra Ventas'!$A$2:$A$2700,CP$4,'Compra Ventas'!$B$2:$B$2700,$B268,'Compra Ventas'!$C$2:$C$2700,CP$5)</f>
        <v>0</v>
      </c>
      <c r="CQ268" s="13">
        <f>SUMIFS('Compra Ventas'!$E$2:$E$2700,'Compra Ventas'!$A$2:$A$2700,CQ$4,'Compra Ventas'!$B$2:$B$2700,$B268,'Compra Ventas'!$C$2:$C$2700,CQ$5)</f>
        <v>0</v>
      </c>
      <c r="CR268" s="13">
        <f>SUMIFS('Compra Ventas'!$E$2:$E$2700,'Compra Ventas'!$A$2:$A$2700,CR$4,'Compra Ventas'!$B$2:$B$2700,$B268,'Compra Ventas'!$C$2:$C$2700,CR$5)</f>
        <v>0</v>
      </c>
      <c r="CS268" s="13">
        <f>SUMIFS('Compra Ventas'!$E$2:$E$2700,'Compra Ventas'!$A$2:$A$2700,CS$4,'Compra Ventas'!$B$2:$B$2700,$B268,'Compra Ventas'!$C$2:$C$2700,CS$5)</f>
        <v>0</v>
      </c>
      <c r="CT268" s="13">
        <f>SUMIFS('Compra Ventas'!$E$2:$E$2700,'Compra Ventas'!$A$2:$A$2700,CT$4,'Compra Ventas'!$B$2:$B$2700,$B268,'Compra Ventas'!$C$2:$C$2700,CT$5)</f>
        <v>0</v>
      </c>
      <c r="CU268" s="13">
        <f>SUMIFS('Compra Ventas'!$E$2:$E$2700,'Compra Ventas'!$A$2:$A$2700,CU$4,'Compra Ventas'!$B$2:$B$2700,$B268,'Compra Ventas'!$C$2:$C$2700,CU$5)</f>
        <v>0</v>
      </c>
      <c r="CV268" s="14">
        <f>SUMIFS('Compra Ventas'!$E$2:$E$2700,'Compra Ventas'!$A$2:$A$2700,CV$4,'Compra Ventas'!$B$2:$B$2700,$B268,'Compra Ventas'!$C$2:$C$2700,CV$5)</f>
        <v>0</v>
      </c>
      <c r="CW268" s="12">
        <f>SUMIFS('Compra Ventas'!$E$2:$E$2700,'Compra Ventas'!$A$2:$A$2700,CW$4,'Compra Ventas'!$B$2:$B$2700,$B268,'Compra Ventas'!$C$2:$C$2700,CW$5)</f>
        <v>0</v>
      </c>
      <c r="CX268" s="13">
        <f>SUMIFS('Compra Ventas'!$E$2:$E$2700,'Compra Ventas'!$A$2:$A$2700,CX$4,'Compra Ventas'!$B$2:$B$2700,$B268,'Compra Ventas'!$C$2:$C$2700,CX$5)</f>
        <v>0</v>
      </c>
      <c r="CY268" s="13">
        <f>SUMIFS('Compra Ventas'!$E$2:$E$2700,'Compra Ventas'!$A$2:$A$2700,CY$4,'Compra Ventas'!$B$2:$B$2700,$B268,'Compra Ventas'!$C$2:$C$2700,CY$5)</f>
        <v>0</v>
      </c>
      <c r="CZ268" s="13">
        <f>SUMIFS('Compra Ventas'!$E$2:$E$2700,'Compra Ventas'!$A$2:$A$2700,CZ$4,'Compra Ventas'!$B$2:$B$2700,$B268,'Compra Ventas'!$C$2:$C$2700,CZ$5)</f>
        <v>0</v>
      </c>
      <c r="DA268" s="13">
        <f>SUMIFS('Compra Ventas'!$E$2:$E$2700,'Compra Ventas'!$A$2:$A$2700,DA$4,'Compra Ventas'!$B$2:$B$2700,$B268,'Compra Ventas'!$C$2:$C$2700,DA$5)</f>
        <v>0</v>
      </c>
      <c r="DB268" s="13">
        <f>SUMIFS('Compra Ventas'!$E$2:$E$2700,'Compra Ventas'!$A$2:$A$2700,DB$4,'Compra Ventas'!$B$2:$B$2700,$B268,'Compra Ventas'!$C$2:$C$2700,DB$5)</f>
        <v>0</v>
      </c>
      <c r="DC268" s="13">
        <f>SUMIFS('Compra Ventas'!$E$2:$E$2700,'Compra Ventas'!$A$2:$A$2700,DC$4,'Compra Ventas'!$B$2:$B$2700,$B268,'Compra Ventas'!$C$2:$C$2700,DC$5)</f>
        <v>0</v>
      </c>
      <c r="DD268" s="13">
        <f>SUMIFS('Compra Ventas'!$E$2:$E$2700,'Compra Ventas'!$A$2:$A$2700,DD$4,'Compra Ventas'!$B$2:$B$2700,$B268,'Compra Ventas'!$C$2:$C$2700,DD$5)</f>
        <v>0</v>
      </c>
      <c r="DE268" s="13">
        <f>SUMIFS('Compra Ventas'!$E$2:$E$2700,'Compra Ventas'!$A$2:$A$2700,DE$4,'Compra Ventas'!$B$2:$B$2700,$B268,'Compra Ventas'!$C$2:$C$2700,DE$5)</f>
        <v>0</v>
      </c>
      <c r="DF268" s="13">
        <f>SUMIFS('Compra Ventas'!$E$2:$E$2700,'Compra Ventas'!$A$2:$A$2700,DF$4,'Compra Ventas'!$B$2:$B$2700,$B268,'Compra Ventas'!$C$2:$C$2700,DF$5)</f>
        <v>0</v>
      </c>
      <c r="DG268" s="13">
        <f>SUMIFS('Compra Ventas'!$E$2:$E$2700,'Compra Ventas'!$A$2:$A$2700,DG$4,'Compra Ventas'!$B$2:$B$2700,$B268,'Compra Ventas'!$C$2:$C$2700,DG$5)</f>
        <v>0</v>
      </c>
      <c r="DH268" s="14">
        <f>SUMIFS('Compra Ventas'!$E$2:$E$2700,'Compra Ventas'!$A$2:$A$2700,DH$4,'Compra Ventas'!$B$2:$B$2700,$B268,'Compra Ventas'!$C$2:$C$2700,DH$5)</f>
        <v>0</v>
      </c>
      <c r="DI268" s="84"/>
      <c r="DJ268" s="98">
        <f>SUMIFS('Ajuste Ciclado'!D$5:D$47,'Ajuste Ciclado'!$C$5:$C$47,Balance!DJ$4,'Ajuste Ciclado'!$B$5:$B$47,Balance!$B268)</f>
        <v>0</v>
      </c>
      <c r="DK268" s="99">
        <f>SUMIFS('Ajuste Ciclado'!E$5:E$47,'Ajuste Ciclado'!$C$5:$C$47,Balance!DK$4,'Ajuste Ciclado'!$B$5:$B$47,Balance!$B268)</f>
        <v>0</v>
      </c>
      <c r="DL268" s="99">
        <f>SUMIFS('Ajuste Ciclado'!F$5:F$47,'Ajuste Ciclado'!$C$5:$C$47,Balance!DL$4,'Ajuste Ciclado'!$B$5:$B$47,Balance!$B268)</f>
        <v>0</v>
      </c>
      <c r="DM268" s="99">
        <f>SUMIFS('Ajuste Ciclado'!G$5:G$47,'Ajuste Ciclado'!$C$5:$C$47,Balance!DM$4,'Ajuste Ciclado'!$B$5:$B$47,Balance!$B268)</f>
        <v>0</v>
      </c>
      <c r="DN268" s="99">
        <f>SUMIFS('Ajuste Ciclado'!H$5:H$47,'Ajuste Ciclado'!$C$5:$C$47,Balance!DN$4,'Ajuste Ciclado'!$B$5:$B$47,Balance!$B268)</f>
        <v>0</v>
      </c>
      <c r="DO268" s="99">
        <f>SUMIFS('Ajuste Ciclado'!I$5:I$47,'Ajuste Ciclado'!$C$5:$C$47,Balance!DO$4,'Ajuste Ciclado'!$B$5:$B$47,Balance!$B268)</f>
        <v>0</v>
      </c>
      <c r="DP268" s="99">
        <f>SUMIFS('Ajuste Ciclado'!J$5:J$47,'Ajuste Ciclado'!$C$5:$C$47,Balance!DP$4,'Ajuste Ciclado'!$B$5:$B$47,Balance!$B268)</f>
        <v>0</v>
      </c>
      <c r="DQ268" s="99">
        <f>SUMIFS('Ajuste Ciclado'!K$5:K$47,'Ajuste Ciclado'!$C$5:$C$47,Balance!DQ$4,'Ajuste Ciclado'!$B$5:$B$47,Balance!$B268)</f>
        <v>0</v>
      </c>
      <c r="DR268" s="99">
        <f>SUMIFS('Ajuste Ciclado'!L$5:L$47,'Ajuste Ciclado'!$C$5:$C$47,Balance!DR$4,'Ajuste Ciclado'!$B$5:$B$47,Balance!$B268)</f>
        <v>0</v>
      </c>
      <c r="DS268" s="99">
        <f>SUMIFS('Ajuste Ciclado'!M$5:M$47,'Ajuste Ciclado'!$C$5:$C$47,Balance!DS$4,'Ajuste Ciclado'!$B$5:$B$47,Balance!$B268)</f>
        <v>0</v>
      </c>
      <c r="DT268" s="99">
        <f>SUMIFS('Ajuste Ciclado'!N$5:N$47,'Ajuste Ciclado'!$C$5:$C$47,Balance!DT$4,'Ajuste Ciclado'!$B$5:$B$47,Balance!$B268)</f>
        <v>0</v>
      </c>
      <c r="DU268" s="100">
        <f>SUMIFS('Ajuste Ciclado'!O$5:O$47,'Ajuste Ciclado'!$C$5:$C$47,Balance!DU$4,'Ajuste Ciclado'!$B$5:$B$47,Balance!$B268)</f>
        <v>0</v>
      </c>
      <c r="DV268" s="98">
        <f>SUMIFS('Ajuste Ciclado'!D$5:D$47,'Ajuste Ciclado'!$C$5:$C$47,Balance!DV$4,'Ajuste Ciclado'!$B$5:$B$47,Balance!$B268)</f>
        <v>0</v>
      </c>
      <c r="DW268" s="99">
        <f>SUMIFS('Ajuste Ciclado'!E$5:E$47,'Ajuste Ciclado'!$C$5:$C$47,Balance!DW$4,'Ajuste Ciclado'!$B$5:$B$47,Balance!$B268)</f>
        <v>0</v>
      </c>
      <c r="DX268" s="99">
        <f>SUMIFS('Ajuste Ciclado'!F$5:F$47,'Ajuste Ciclado'!$C$5:$C$47,Balance!DX$4,'Ajuste Ciclado'!$B$5:$B$47,Balance!$B268)</f>
        <v>0</v>
      </c>
      <c r="DY268" s="99">
        <f>SUMIFS('Ajuste Ciclado'!G$5:G$47,'Ajuste Ciclado'!$C$5:$C$47,Balance!DY$4,'Ajuste Ciclado'!$B$5:$B$47,Balance!$B268)</f>
        <v>0</v>
      </c>
      <c r="DZ268" s="99">
        <f>SUMIFS('Ajuste Ciclado'!H$5:H$47,'Ajuste Ciclado'!$C$5:$C$47,Balance!DZ$4,'Ajuste Ciclado'!$B$5:$B$47,Balance!$B268)</f>
        <v>0</v>
      </c>
      <c r="EA268" s="99">
        <f>SUMIFS('Ajuste Ciclado'!I$5:I$47,'Ajuste Ciclado'!$C$5:$C$47,Balance!EA$4,'Ajuste Ciclado'!$B$5:$B$47,Balance!$B268)</f>
        <v>0</v>
      </c>
      <c r="EB268" s="99">
        <f>SUMIFS('Ajuste Ciclado'!J$5:J$47,'Ajuste Ciclado'!$C$5:$C$47,Balance!EB$4,'Ajuste Ciclado'!$B$5:$B$47,Balance!$B268)</f>
        <v>0</v>
      </c>
      <c r="EC268" s="99">
        <f>SUMIFS('Ajuste Ciclado'!K$5:K$47,'Ajuste Ciclado'!$C$5:$C$47,Balance!EC$4,'Ajuste Ciclado'!$B$5:$B$47,Balance!$B268)</f>
        <v>0</v>
      </c>
      <c r="ED268" s="99">
        <f>SUMIFS('Ajuste Ciclado'!L$5:L$47,'Ajuste Ciclado'!$C$5:$C$47,Balance!ED$4,'Ajuste Ciclado'!$B$5:$B$47,Balance!$B268)</f>
        <v>0</v>
      </c>
      <c r="EE268" s="99">
        <f>SUMIFS('Ajuste Ciclado'!M$5:M$47,'Ajuste Ciclado'!$C$5:$C$47,Balance!EE$4,'Ajuste Ciclado'!$B$5:$B$47,Balance!$B268)</f>
        <v>0</v>
      </c>
      <c r="EF268" s="99">
        <f>SUMIFS('Ajuste Ciclado'!N$5:N$47,'Ajuste Ciclado'!$C$5:$C$47,Balance!EF$4,'Ajuste Ciclado'!$B$5:$B$47,Balance!$B268)</f>
        <v>0</v>
      </c>
      <c r="EG268" s="100">
        <f>SUMIFS('Ajuste Ciclado'!O$5:O$47,'Ajuste Ciclado'!$C$5:$C$47,Balance!EG$4,'Ajuste Ciclado'!$B$5:$B$47,Balance!$B268)</f>
        <v>0</v>
      </c>
      <c r="EH268" s="98">
        <f>SUMIFS('Ajuste Ciclado'!D$5:D$47,'Ajuste Ciclado'!$C$5:$C$47,Balance!EH$4,'Ajuste Ciclado'!$B$5:$B$47,Balance!$B268)</f>
        <v>0</v>
      </c>
      <c r="EI268" s="99">
        <f>SUMIFS('Ajuste Ciclado'!E$5:E$47,'Ajuste Ciclado'!$C$5:$C$47,Balance!EI$4,'Ajuste Ciclado'!$B$5:$B$47,Balance!$B268)</f>
        <v>0</v>
      </c>
      <c r="EJ268" s="99">
        <f>SUMIFS('Ajuste Ciclado'!F$5:F$47,'Ajuste Ciclado'!$C$5:$C$47,Balance!EJ$4,'Ajuste Ciclado'!$B$5:$B$47,Balance!$B268)</f>
        <v>0</v>
      </c>
      <c r="EK268" s="99">
        <f>SUMIFS('Ajuste Ciclado'!G$5:G$47,'Ajuste Ciclado'!$C$5:$C$47,Balance!EK$4,'Ajuste Ciclado'!$B$5:$B$47,Balance!$B268)</f>
        <v>0</v>
      </c>
      <c r="EL268" s="99">
        <f>SUMIFS('Ajuste Ciclado'!H$5:H$47,'Ajuste Ciclado'!$C$5:$C$47,Balance!EL$4,'Ajuste Ciclado'!$B$5:$B$47,Balance!$B268)</f>
        <v>0</v>
      </c>
      <c r="EM268" s="99">
        <f>SUMIFS('Ajuste Ciclado'!I$5:I$47,'Ajuste Ciclado'!$C$5:$C$47,Balance!EM$4,'Ajuste Ciclado'!$B$5:$B$47,Balance!$B268)</f>
        <v>0</v>
      </c>
      <c r="EN268" s="99">
        <f>SUMIFS('Ajuste Ciclado'!J$5:J$47,'Ajuste Ciclado'!$C$5:$C$47,Balance!EN$4,'Ajuste Ciclado'!$B$5:$B$47,Balance!$B268)</f>
        <v>0</v>
      </c>
      <c r="EO268" s="99">
        <f>SUMIFS('Ajuste Ciclado'!K$5:K$47,'Ajuste Ciclado'!$C$5:$C$47,Balance!EO$4,'Ajuste Ciclado'!$B$5:$B$47,Balance!$B268)</f>
        <v>0</v>
      </c>
      <c r="EP268" s="99">
        <f>SUMIFS('Ajuste Ciclado'!L$5:L$47,'Ajuste Ciclado'!$C$5:$C$47,Balance!EP$4,'Ajuste Ciclado'!$B$5:$B$47,Balance!$B268)</f>
        <v>0</v>
      </c>
      <c r="EQ268" s="99">
        <f>SUMIFS('Ajuste Ciclado'!M$5:M$47,'Ajuste Ciclado'!$C$5:$C$47,Balance!EQ$4,'Ajuste Ciclado'!$B$5:$B$47,Balance!$B268)</f>
        <v>0</v>
      </c>
      <c r="ER268" s="99">
        <f>SUMIFS('Ajuste Ciclado'!N$5:N$47,'Ajuste Ciclado'!$C$5:$C$47,Balance!ER$4,'Ajuste Ciclado'!$B$5:$B$47,Balance!$B268)</f>
        <v>0</v>
      </c>
      <c r="ES268" s="100">
        <f>SUMIFS('Ajuste Ciclado'!O$5:O$47,'Ajuste Ciclado'!$C$5:$C$47,Balance!ES$4,'Ajuste Ciclado'!$B$5:$B$47,Balance!$B268)</f>
        <v>0</v>
      </c>
      <c r="ET268" s="84"/>
      <c r="EU268" s="12">
        <f t="shared" si="377"/>
        <v>285033.6981312948</v>
      </c>
      <c r="EV268" s="13">
        <f t="shared" si="342"/>
        <v>0</v>
      </c>
      <c r="EW268" s="13">
        <f t="shared" si="343"/>
        <v>0</v>
      </c>
      <c r="EX268" s="13">
        <f t="shared" si="344"/>
        <v>194.90008353918199</v>
      </c>
      <c r="EY268" s="13">
        <f t="shared" si="345"/>
        <v>0</v>
      </c>
      <c r="EZ268" s="13">
        <f t="shared" si="346"/>
        <v>0</v>
      </c>
      <c r="FA268" s="13">
        <f t="shared" si="347"/>
        <v>20.473758024243711</v>
      </c>
      <c r="FB268" s="13">
        <f t="shared" si="348"/>
        <v>0</v>
      </c>
      <c r="FC268" s="13">
        <f t="shared" si="349"/>
        <v>67354.439757922926</v>
      </c>
      <c r="FD268" s="13">
        <f t="shared" si="350"/>
        <v>131199.44815101329</v>
      </c>
      <c r="FE268" s="13">
        <f t="shared" si="351"/>
        <v>19280.032246806459</v>
      </c>
      <c r="FF268" s="14">
        <f t="shared" si="352"/>
        <v>19618.208656588271</v>
      </c>
      <c r="FG268" s="12">
        <f t="shared" si="353"/>
        <v>284862.1758306952</v>
      </c>
      <c r="FH268" s="13">
        <f t="shared" si="354"/>
        <v>0</v>
      </c>
      <c r="FI268" s="13">
        <f t="shared" si="355"/>
        <v>0</v>
      </c>
      <c r="FJ268" s="13">
        <f t="shared" si="356"/>
        <v>70.24495710506099</v>
      </c>
      <c r="FK268" s="13">
        <f t="shared" si="357"/>
        <v>0</v>
      </c>
      <c r="FL268" s="13">
        <f t="shared" si="358"/>
        <v>0</v>
      </c>
      <c r="FM268" s="13">
        <f t="shared" si="359"/>
        <v>71190.833583310116</v>
      </c>
      <c r="FN268" s="13">
        <f t="shared" si="360"/>
        <v>0</v>
      </c>
      <c r="FO268" s="13">
        <f t="shared" si="361"/>
        <v>125427.00265267619</v>
      </c>
      <c r="FP268" s="13">
        <f t="shared" si="362"/>
        <v>242905.7023790552</v>
      </c>
      <c r="FQ268" s="13">
        <f t="shared" si="363"/>
        <v>19583.36607384542</v>
      </c>
      <c r="FR268" s="14">
        <f t="shared" si="364"/>
        <v>25706.773474724389</v>
      </c>
      <c r="FS268" s="12">
        <f t="shared" si="365"/>
        <v>284862.1758306952</v>
      </c>
      <c r="FT268" s="13">
        <f t="shared" si="366"/>
        <v>539.35317386225722</v>
      </c>
      <c r="FU268" s="13">
        <f t="shared" si="367"/>
        <v>0</v>
      </c>
      <c r="FV268" s="13">
        <f t="shared" si="368"/>
        <v>140.45358473909209</v>
      </c>
      <c r="FW268" s="13">
        <f t="shared" si="369"/>
        <v>0</v>
      </c>
      <c r="FX268" s="13">
        <f t="shared" si="370"/>
        <v>0</v>
      </c>
      <c r="FY268" s="13">
        <f t="shared" si="371"/>
        <v>14143.990376809381</v>
      </c>
      <c r="FZ268" s="13">
        <f t="shared" si="372"/>
        <v>0</v>
      </c>
      <c r="GA268" s="13">
        <f t="shared" si="373"/>
        <v>33122.401694276807</v>
      </c>
      <c r="GB268" s="13">
        <f t="shared" si="374"/>
        <v>63946.331400023148</v>
      </c>
      <c r="GC268" s="13">
        <f t="shared" si="375"/>
        <v>10653.25058746023</v>
      </c>
      <c r="GD268" s="14">
        <f t="shared" si="376"/>
        <v>15496.36379084464</v>
      </c>
      <c r="GE268" s="84"/>
      <c r="GF268" s="12">
        <f t="shared" si="378"/>
        <v>522701.20078518923</v>
      </c>
      <c r="GG268" s="13">
        <f t="shared" si="378"/>
        <v>769746.09895141155</v>
      </c>
      <c r="GH268" s="14">
        <f t="shared" si="378"/>
        <v>422904.32043871074</v>
      </c>
      <c r="GI268" s="6">
        <f t="shared" si="379"/>
        <v>3</v>
      </c>
      <c r="GJ268" s="12">
        <f t="shared" si="380"/>
        <v>0</v>
      </c>
      <c r="GK268" s="13">
        <f t="shared" si="381"/>
        <v>0</v>
      </c>
      <c r="GL268" s="14">
        <f t="shared" si="382"/>
        <v>0</v>
      </c>
      <c r="GM268" s="84"/>
      <c r="GN268" s="66">
        <f t="shared" si="383"/>
        <v>0</v>
      </c>
      <c r="GO268" s="84"/>
      <c r="GP268" s="63" t="str" cm="1">
        <f t="array" ref="GP268">INDEX($GF$4:$GH$4,1,GI268)</f>
        <v>Sample 6</v>
      </c>
      <c r="GQ268" s="12">
        <f t="shared" si="336"/>
        <v>0</v>
      </c>
      <c r="GR268" s="13">
        <f t="shared" si="336"/>
        <v>0</v>
      </c>
      <c r="GS268" s="14">
        <f t="shared" si="336"/>
        <v>0</v>
      </c>
      <c r="GT268" s="12">
        <f t="shared" si="337"/>
        <v>0</v>
      </c>
      <c r="GU268" s="13">
        <f t="shared" si="337"/>
        <v>0</v>
      </c>
      <c r="GV268" s="14">
        <f t="shared" si="337"/>
        <v>0</v>
      </c>
      <c r="GW268" s="12">
        <f t="shared" si="338"/>
        <v>0</v>
      </c>
      <c r="GX268" s="13">
        <f t="shared" si="338"/>
        <v>0</v>
      </c>
      <c r="GY268" s="14">
        <f t="shared" si="338"/>
        <v>0</v>
      </c>
      <c r="GZ268" s="84" t="str">
        <f t="shared" si="339"/>
        <v>Sample 6</v>
      </c>
      <c r="HA268" s="12">
        <f t="shared" si="384"/>
        <v>0</v>
      </c>
      <c r="HB268" s="13">
        <f t="shared" si="384"/>
        <v>0</v>
      </c>
      <c r="HC268" s="14">
        <f t="shared" si="384"/>
        <v>0</v>
      </c>
      <c r="HD268" s="6">
        <f t="shared" si="340"/>
        <v>0</v>
      </c>
      <c r="HE268" s="84" t="str">
        <f t="shared" si="341"/>
        <v>Ok</v>
      </c>
    </row>
    <row r="269" spans="2:213" x14ac:dyDescent="0.3">
      <c r="B269" s="84" t="s">
        <v>57</v>
      </c>
      <c r="C269" s="12">
        <f>SUMIFS(Inyecciones!$E$2:$E$14185,Inyecciones!$A$2:$A$14185,Balance!C$4,Inyecciones!$B$2:$B$14185,Balance!$B269,Inyecciones!$C$2:$C$14185,Balance!C$5)</f>
        <v>364402.32960408973</v>
      </c>
      <c r="D269" s="13">
        <f>SUMIFS(Inyecciones!$E$2:$E$14185,Inyecciones!$A$2:$A$14185,Balance!D$4,Inyecciones!$B$2:$B$14185,Balance!$B269,Inyecciones!$C$2:$C$14185,Balance!D$5)</f>
        <v>592974.09167958971</v>
      </c>
      <c r="E269" s="13">
        <f>SUMIFS(Inyecciones!$E$2:$E$14185,Inyecciones!$A$2:$A$14185,Balance!E$4,Inyecciones!$B$2:$B$14185,Balance!$B269,Inyecciones!$C$2:$C$14185,Balance!E$5)</f>
        <v>704020.7529271649</v>
      </c>
      <c r="F269" s="13">
        <f>SUMIFS(Inyecciones!$E$2:$E$14185,Inyecciones!$A$2:$A$14185,Balance!F$4,Inyecciones!$B$2:$B$14185,Balance!$B269,Inyecciones!$C$2:$C$14185,Balance!F$5)</f>
        <v>608227.58497408475</v>
      </c>
      <c r="G269" s="13">
        <f>SUMIFS(Inyecciones!$E$2:$E$14185,Inyecciones!$A$2:$A$14185,Balance!G$4,Inyecciones!$B$2:$B$14185,Balance!$B269,Inyecciones!$C$2:$C$14185,Balance!G$5)</f>
        <v>671448.07350560639</v>
      </c>
      <c r="H269" s="13">
        <f>SUMIFS(Inyecciones!$E$2:$E$14185,Inyecciones!$A$2:$A$14185,Balance!H$4,Inyecciones!$B$2:$B$14185,Balance!$B269,Inyecciones!$C$2:$C$14185,Balance!H$5)</f>
        <v>451542.18968024931</v>
      </c>
      <c r="I269" s="13">
        <f>SUMIFS(Inyecciones!$E$2:$E$14185,Inyecciones!$A$2:$A$14185,Balance!I$4,Inyecciones!$B$2:$B$14185,Balance!$B269,Inyecciones!$C$2:$C$14185,Balance!I$5)</f>
        <v>302936.50991192018</v>
      </c>
      <c r="J269" s="13">
        <f>SUMIFS(Inyecciones!$E$2:$E$14185,Inyecciones!$A$2:$A$14185,Balance!J$4,Inyecciones!$B$2:$B$14185,Balance!$B269,Inyecciones!$C$2:$C$14185,Balance!J$5)</f>
        <v>471407.98459482577</v>
      </c>
      <c r="K269" s="13">
        <f>SUMIFS(Inyecciones!$E$2:$E$14185,Inyecciones!$A$2:$A$14185,Balance!K$4,Inyecciones!$B$2:$B$14185,Balance!$B269,Inyecciones!$C$2:$C$14185,Balance!K$5)</f>
        <v>112276.3472078583</v>
      </c>
      <c r="L269" s="13">
        <f>SUMIFS(Inyecciones!$E$2:$E$14185,Inyecciones!$A$2:$A$14185,Balance!L$4,Inyecciones!$B$2:$B$14185,Balance!$B269,Inyecciones!$C$2:$C$14185,Balance!L$5)</f>
        <v>0</v>
      </c>
      <c r="M269" s="13">
        <f>SUMIFS(Inyecciones!$E$2:$E$14185,Inyecciones!$A$2:$A$14185,Balance!M$4,Inyecciones!$B$2:$B$14185,Balance!$B269,Inyecciones!$C$2:$C$14185,Balance!M$5)</f>
        <v>0</v>
      </c>
      <c r="N269" s="14">
        <f>SUMIFS(Inyecciones!$E$2:$E$14185,Inyecciones!$A$2:$A$14185,Balance!N$4,Inyecciones!$B$2:$B$14185,Balance!$B269,Inyecciones!$C$2:$C$14185,Balance!N$5)</f>
        <v>0</v>
      </c>
      <c r="O269" s="12">
        <f>SUMIFS(Inyecciones!$E$2:$E$14185,Inyecciones!$A$2:$A$14185,Balance!O$4,Inyecciones!$B$2:$B$14185,Balance!$B269,Inyecciones!$C$2:$C$14185,Balance!O$5)</f>
        <v>370122.73367136082</v>
      </c>
      <c r="P269" s="13">
        <f>SUMIFS(Inyecciones!$E$2:$E$14185,Inyecciones!$A$2:$A$14185,Balance!P$4,Inyecciones!$B$2:$B$14185,Balance!$B269,Inyecciones!$C$2:$C$14185,Balance!P$5)</f>
        <v>604181.9334407727</v>
      </c>
      <c r="Q269" s="13">
        <f>SUMIFS(Inyecciones!$E$2:$E$14185,Inyecciones!$A$2:$A$14185,Balance!Q$4,Inyecciones!$B$2:$B$14185,Balance!$B269,Inyecciones!$C$2:$C$14185,Balance!Q$5)</f>
        <v>709693.93643251143</v>
      </c>
      <c r="R269" s="13">
        <f>SUMIFS(Inyecciones!$E$2:$E$14185,Inyecciones!$A$2:$A$14185,Balance!R$4,Inyecciones!$B$2:$B$14185,Balance!$B269,Inyecciones!$C$2:$C$14185,Balance!R$5)</f>
        <v>665590.32262891112</v>
      </c>
      <c r="S269" s="13">
        <f>SUMIFS(Inyecciones!$E$2:$E$14185,Inyecciones!$A$2:$A$14185,Balance!S$4,Inyecciones!$B$2:$B$14185,Balance!$B269,Inyecciones!$C$2:$C$14185,Balance!S$5)</f>
        <v>658664.55678876152</v>
      </c>
      <c r="T269" s="13">
        <f>SUMIFS(Inyecciones!$E$2:$E$14185,Inyecciones!$A$2:$A$14185,Balance!T$4,Inyecciones!$B$2:$B$14185,Balance!$B269,Inyecciones!$C$2:$C$14185,Balance!T$5)</f>
        <v>518012.24919671193</v>
      </c>
      <c r="U269" s="13">
        <f>SUMIFS(Inyecciones!$E$2:$E$14185,Inyecciones!$A$2:$A$14185,Balance!U$4,Inyecciones!$B$2:$B$14185,Balance!$B269,Inyecciones!$C$2:$C$14185,Balance!U$5)</f>
        <v>493742.37668156199</v>
      </c>
      <c r="V269" s="13">
        <f>SUMIFS(Inyecciones!$E$2:$E$14185,Inyecciones!$A$2:$A$14185,Balance!V$4,Inyecciones!$B$2:$B$14185,Balance!$B269,Inyecciones!$C$2:$C$14185,Balance!V$5)</f>
        <v>486320.11175788869</v>
      </c>
      <c r="W269" s="13">
        <f>SUMIFS(Inyecciones!$E$2:$E$14185,Inyecciones!$A$2:$A$14185,Balance!W$4,Inyecciones!$B$2:$B$14185,Balance!$B269,Inyecciones!$C$2:$C$14185,Balance!W$5)</f>
        <v>132551.8249456241</v>
      </c>
      <c r="X269" s="13">
        <f>SUMIFS(Inyecciones!$E$2:$E$14185,Inyecciones!$A$2:$A$14185,Balance!X$4,Inyecciones!$B$2:$B$14185,Balance!$B269,Inyecciones!$C$2:$C$14185,Balance!X$5)</f>
        <v>448.72501823639328</v>
      </c>
      <c r="Y269" s="13">
        <f>SUMIFS(Inyecciones!$E$2:$E$14185,Inyecciones!$A$2:$A$14185,Balance!Y$4,Inyecciones!$B$2:$B$14185,Balance!$B269,Inyecciones!$C$2:$C$14185,Balance!Y$5)</f>
        <v>0</v>
      </c>
      <c r="Z269" s="14">
        <f>SUMIFS(Inyecciones!$E$2:$E$14185,Inyecciones!$A$2:$A$14185,Balance!Z$4,Inyecciones!$B$2:$B$14185,Balance!$B269,Inyecciones!$C$2:$C$14185,Balance!Z$5)</f>
        <v>0</v>
      </c>
      <c r="AA269" s="12">
        <f>SUMIFS(Inyecciones!$E$2:$E$14185,Inyecciones!$A$2:$A$14185,Balance!AA$4,Inyecciones!$B$2:$B$14185,Balance!$B269,Inyecciones!$C$2:$C$14185,Balance!AA$5)</f>
        <v>370262.82105228829</v>
      </c>
      <c r="AB269" s="13">
        <f>SUMIFS(Inyecciones!$E$2:$E$14185,Inyecciones!$A$2:$A$14185,Balance!AB$4,Inyecciones!$B$2:$B$14185,Balance!$B269,Inyecciones!$C$2:$C$14185,Balance!AB$5)</f>
        <v>593760.09979158745</v>
      </c>
      <c r="AC269" s="13">
        <f>SUMIFS(Inyecciones!$E$2:$E$14185,Inyecciones!$A$2:$A$14185,Balance!AC$4,Inyecciones!$B$2:$B$14185,Balance!$B269,Inyecciones!$C$2:$C$14185,Balance!AC$5)</f>
        <v>707879.54645319039</v>
      </c>
      <c r="AD269" s="13">
        <f>SUMIFS(Inyecciones!$E$2:$E$14185,Inyecciones!$A$2:$A$14185,Balance!AD$4,Inyecciones!$B$2:$B$14185,Balance!$B269,Inyecciones!$C$2:$C$14185,Balance!AD$5)</f>
        <v>651766.93766586657</v>
      </c>
      <c r="AE269" s="13">
        <f>SUMIFS(Inyecciones!$E$2:$E$14185,Inyecciones!$A$2:$A$14185,Balance!AE$4,Inyecciones!$B$2:$B$14185,Balance!$B269,Inyecciones!$C$2:$C$14185,Balance!AE$5)</f>
        <v>684631.47576958511</v>
      </c>
      <c r="AF269" s="13">
        <f>SUMIFS(Inyecciones!$E$2:$E$14185,Inyecciones!$A$2:$A$14185,Balance!AF$4,Inyecciones!$B$2:$B$14185,Balance!$B269,Inyecciones!$C$2:$C$14185,Balance!AF$5)</f>
        <v>635368.08848126722</v>
      </c>
      <c r="AG269" s="13">
        <f>SUMIFS(Inyecciones!$E$2:$E$14185,Inyecciones!$A$2:$A$14185,Balance!AG$4,Inyecciones!$B$2:$B$14185,Balance!$B269,Inyecciones!$C$2:$C$14185,Balance!AG$5)</f>
        <v>653791.9403925176</v>
      </c>
      <c r="AH269" s="13">
        <f>SUMIFS(Inyecciones!$E$2:$E$14185,Inyecciones!$A$2:$A$14185,Balance!AH$4,Inyecciones!$B$2:$B$14185,Balance!$B269,Inyecciones!$C$2:$C$14185,Balance!AH$5)</f>
        <v>633417.00437879667</v>
      </c>
      <c r="AI269" s="13">
        <f>SUMIFS(Inyecciones!$E$2:$E$14185,Inyecciones!$A$2:$A$14185,Balance!AI$4,Inyecciones!$B$2:$B$14185,Balance!$B269,Inyecciones!$C$2:$C$14185,Balance!AI$5)</f>
        <v>382126.29618314351</v>
      </c>
      <c r="AJ269" s="13">
        <f>SUMIFS(Inyecciones!$E$2:$E$14185,Inyecciones!$A$2:$A$14185,Balance!AJ$4,Inyecciones!$B$2:$B$14185,Balance!$B269,Inyecciones!$C$2:$C$14185,Balance!AJ$5)</f>
        <v>6084.9873943384482</v>
      </c>
      <c r="AK269" s="13">
        <f>SUMIFS(Inyecciones!$E$2:$E$14185,Inyecciones!$A$2:$A$14185,Balance!AK$4,Inyecciones!$B$2:$B$14185,Balance!$B269,Inyecciones!$C$2:$C$14185,Balance!AK$5)</f>
        <v>0</v>
      </c>
      <c r="AL269" s="14">
        <f>SUMIFS(Inyecciones!$E$2:$E$14185,Inyecciones!$A$2:$A$14185,Balance!AL$4,Inyecciones!$B$2:$B$14185,Balance!$B269,Inyecciones!$C$2:$C$14185,Balance!AL$5)</f>
        <v>0</v>
      </c>
      <c r="AM269" s="13"/>
      <c r="AN269" s="12">
        <f>SUMIFS('Retiro Mensual'!$E$2:$E$2629,'Retiro Mensual'!$A$2:$A$2629,AN$4,'Retiro Mensual'!$B$2:$B$2629,$B269,'Retiro Mensual'!$C$2:$C$2629,AN$5)</f>
        <v>383800.07329999999</v>
      </c>
      <c r="AO269" s="13">
        <f>SUMIFS('Retiro Mensual'!$E$2:$E$2629,'Retiro Mensual'!$A$2:$A$2629,AO$4,'Retiro Mensual'!$B$2:$B$2629,$B269,'Retiro Mensual'!$C$2:$C$2629,AO$5)</f>
        <v>364792.09899999999</v>
      </c>
      <c r="AP269" s="13">
        <f>SUMIFS('Retiro Mensual'!$E$2:$E$2629,'Retiro Mensual'!$A$2:$A$2629,AP$4,'Retiro Mensual'!$B$2:$B$2629,$B269,'Retiro Mensual'!$C$2:$C$2629,AP$5)</f>
        <v>413614.6594</v>
      </c>
      <c r="AQ269" s="13">
        <f>SUMIFS('Retiro Mensual'!$E$2:$E$2629,'Retiro Mensual'!$A$2:$A$2629,AQ$4,'Retiro Mensual'!$B$2:$B$2629,$B269,'Retiro Mensual'!$C$2:$C$2629,AQ$5)</f>
        <v>397144.99160000001</v>
      </c>
      <c r="AR269" s="13">
        <f>SUMIFS('Retiro Mensual'!$E$2:$E$2629,'Retiro Mensual'!$A$2:$A$2629,AR$4,'Retiro Mensual'!$B$2:$B$2629,$B269,'Retiro Mensual'!$C$2:$C$2629,AR$5)</f>
        <v>397079.77059999999</v>
      </c>
      <c r="AS269" s="13">
        <f>SUMIFS('Retiro Mensual'!$E$2:$E$2629,'Retiro Mensual'!$A$2:$A$2629,AS$4,'Retiro Mensual'!$B$2:$B$2629,$B269,'Retiro Mensual'!$C$2:$C$2629,AS$5)</f>
        <v>328354.44500000001</v>
      </c>
      <c r="AT269" s="13">
        <f>SUMIFS('Retiro Mensual'!$E$2:$E$2629,'Retiro Mensual'!$A$2:$A$2629,AT$4,'Retiro Mensual'!$B$2:$B$2629,$B269,'Retiro Mensual'!$C$2:$C$2629,AT$5)</f>
        <v>326975.20919999998</v>
      </c>
      <c r="AU269" s="13">
        <f>SUMIFS('Retiro Mensual'!$E$2:$E$2629,'Retiro Mensual'!$A$2:$A$2629,AU$4,'Retiro Mensual'!$B$2:$B$2629,$B269,'Retiro Mensual'!$C$2:$C$2629,AU$5)</f>
        <v>314030.47460000002</v>
      </c>
      <c r="AV269" s="13">
        <f>SUMIFS('Retiro Mensual'!$E$2:$E$2629,'Retiro Mensual'!$A$2:$A$2629,AV$4,'Retiro Mensual'!$B$2:$B$2629,$B269,'Retiro Mensual'!$C$2:$C$2629,AV$5)</f>
        <v>278392.35440000001</v>
      </c>
      <c r="AW269" s="13">
        <f>SUMIFS('Retiro Mensual'!$E$2:$E$2629,'Retiro Mensual'!$A$2:$A$2629,AW$4,'Retiro Mensual'!$B$2:$B$2629,$B269,'Retiro Mensual'!$C$2:$C$2629,AW$5)</f>
        <v>113436.5347</v>
      </c>
      <c r="AX269" s="13">
        <f>SUMIFS('Retiro Mensual'!$E$2:$E$2629,'Retiro Mensual'!$A$2:$A$2629,AX$4,'Retiro Mensual'!$B$2:$B$2629,$B269,'Retiro Mensual'!$C$2:$C$2629,AX$5)</f>
        <v>89592.938339999993</v>
      </c>
      <c r="AY269" s="14">
        <f>SUMIFS('Retiro Mensual'!$E$2:$E$2629,'Retiro Mensual'!$A$2:$A$2629,AY$4,'Retiro Mensual'!$B$2:$B$2629,$B269,'Retiro Mensual'!$C$2:$C$2629,AY$5)</f>
        <v>87750.734119999994</v>
      </c>
      <c r="AZ269" s="12">
        <f>SUMIFS('Retiro Mensual'!$E$2:$E$2629,'Retiro Mensual'!$A$2:$A$2629,AZ$4,'Retiro Mensual'!$B$2:$B$2629,$B269,'Retiro Mensual'!$C$2:$C$2629,AZ$5)</f>
        <v>384774.0955</v>
      </c>
      <c r="BA269" s="13">
        <f>SUMIFS('Retiro Mensual'!$E$2:$E$2629,'Retiro Mensual'!$A$2:$A$2629,BA$4,'Retiro Mensual'!$B$2:$B$2629,$B269,'Retiro Mensual'!$C$2:$C$2629,BA$5)</f>
        <v>368620.4252</v>
      </c>
      <c r="BB269" s="13">
        <f>SUMIFS('Retiro Mensual'!$E$2:$E$2629,'Retiro Mensual'!$A$2:$A$2629,BB$4,'Retiro Mensual'!$B$2:$B$2629,$B269,'Retiro Mensual'!$C$2:$C$2629,BB$5)</f>
        <v>416898.50599999999</v>
      </c>
      <c r="BC269" s="13">
        <f>SUMIFS('Retiro Mensual'!$E$2:$E$2629,'Retiro Mensual'!$A$2:$A$2629,BC$4,'Retiro Mensual'!$B$2:$B$2629,$B269,'Retiro Mensual'!$C$2:$C$2629,BC$5)</f>
        <v>416597.9535</v>
      </c>
      <c r="BD269" s="13">
        <f>SUMIFS('Retiro Mensual'!$E$2:$E$2629,'Retiro Mensual'!$A$2:$A$2629,BD$4,'Retiro Mensual'!$B$2:$B$2629,$B269,'Retiro Mensual'!$C$2:$C$2629,BD$5)</f>
        <v>390367.30300000001</v>
      </c>
      <c r="BE269" s="13">
        <f>SUMIFS('Retiro Mensual'!$E$2:$E$2629,'Retiro Mensual'!$A$2:$A$2629,BE$4,'Retiro Mensual'!$B$2:$B$2629,$B269,'Retiro Mensual'!$C$2:$C$2629,BE$5)</f>
        <v>336427.07370000001</v>
      </c>
      <c r="BF269" s="13">
        <f>SUMIFS('Retiro Mensual'!$E$2:$E$2629,'Retiro Mensual'!$A$2:$A$2629,BF$4,'Retiro Mensual'!$B$2:$B$2629,$B269,'Retiro Mensual'!$C$2:$C$2629,BF$5)</f>
        <v>351257.47220000002</v>
      </c>
      <c r="BG269" s="13">
        <f>SUMIFS('Retiro Mensual'!$E$2:$E$2629,'Retiro Mensual'!$A$2:$A$2629,BG$4,'Retiro Mensual'!$B$2:$B$2629,$B269,'Retiro Mensual'!$C$2:$C$2629,BG$5)</f>
        <v>317438.72279999999</v>
      </c>
      <c r="BH269" s="13">
        <f>SUMIFS('Retiro Mensual'!$E$2:$E$2629,'Retiro Mensual'!$A$2:$A$2629,BH$4,'Retiro Mensual'!$B$2:$B$2629,$B269,'Retiro Mensual'!$C$2:$C$2629,BH$5)</f>
        <v>285310.37030000001</v>
      </c>
      <c r="BI269" s="13">
        <f>SUMIFS('Retiro Mensual'!$E$2:$E$2629,'Retiro Mensual'!$A$2:$A$2629,BI$4,'Retiro Mensual'!$B$2:$B$2629,$B269,'Retiro Mensual'!$C$2:$C$2629,BI$5)</f>
        <v>140576.2383</v>
      </c>
      <c r="BJ269" s="13">
        <f>SUMIFS('Retiro Mensual'!$E$2:$E$2629,'Retiro Mensual'!$A$2:$A$2629,BJ$4,'Retiro Mensual'!$B$2:$B$2629,$B269,'Retiro Mensual'!$C$2:$C$2629,BJ$5)</f>
        <v>144380.0833</v>
      </c>
      <c r="BK269" s="14">
        <f>SUMIFS('Retiro Mensual'!$E$2:$E$2629,'Retiro Mensual'!$A$2:$A$2629,BK$4,'Retiro Mensual'!$B$2:$B$2629,$B269,'Retiro Mensual'!$C$2:$C$2629,BK$5)</f>
        <v>157118.4442</v>
      </c>
      <c r="BL269" s="12">
        <f>SUMIFS('Retiro Mensual'!$E$2:$E$2629,'Retiro Mensual'!$A$2:$A$2629,BL$4,'Retiro Mensual'!$B$2:$B$2629,$B269,'Retiro Mensual'!$C$2:$C$2629,BL$5)</f>
        <v>0</v>
      </c>
      <c r="BM269" s="13">
        <f>SUMIFS('Retiro Mensual'!$E$2:$E$2629,'Retiro Mensual'!$A$2:$A$2629,BM$4,'Retiro Mensual'!$B$2:$B$2629,$B269,'Retiro Mensual'!$C$2:$C$2629,BM$5)</f>
        <v>0</v>
      </c>
      <c r="BN269" s="13">
        <f>SUMIFS('Retiro Mensual'!$E$2:$E$2629,'Retiro Mensual'!$A$2:$A$2629,BN$4,'Retiro Mensual'!$B$2:$B$2629,$B269,'Retiro Mensual'!$C$2:$C$2629,BN$5)</f>
        <v>0</v>
      </c>
      <c r="BO269" s="13">
        <f>SUMIFS('Retiro Mensual'!$E$2:$E$2629,'Retiro Mensual'!$A$2:$A$2629,BO$4,'Retiro Mensual'!$B$2:$B$2629,$B269,'Retiro Mensual'!$C$2:$C$2629,BO$5)</f>
        <v>0</v>
      </c>
      <c r="BP269" s="13">
        <f>SUMIFS('Retiro Mensual'!$E$2:$E$2629,'Retiro Mensual'!$A$2:$A$2629,BP$4,'Retiro Mensual'!$B$2:$B$2629,$B269,'Retiro Mensual'!$C$2:$C$2629,BP$5)</f>
        <v>0</v>
      </c>
      <c r="BQ269" s="13">
        <f>SUMIFS('Retiro Mensual'!$E$2:$E$2629,'Retiro Mensual'!$A$2:$A$2629,BQ$4,'Retiro Mensual'!$B$2:$B$2629,$B269,'Retiro Mensual'!$C$2:$C$2629,BQ$5)</f>
        <v>0</v>
      </c>
      <c r="BR269" s="13">
        <f>SUMIFS('Retiro Mensual'!$E$2:$E$2629,'Retiro Mensual'!$A$2:$A$2629,BR$4,'Retiro Mensual'!$B$2:$B$2629,$B269,'Retiro Mensual'!$C$2:$C$2629,BR$5)</f>
        <v>0</v>
      </c>
      <c r="BS269" s="13">
        <f>SUMIFS('Retiro Mensual'!$E$2:$E$2629,'Retiro Mensual'!$A$2:$A$2629,BS$4,'Retiro Mensual'!$B$2:$B$2629,$B269,'Retiro Mensual'!$C$2:$C$2629,BS$5)</f>
        <v>0</v>
      </c>
      <c r="BT269" s="13">
        <f>SUMIFS('Retiro Mensual'!$E$2:$E$2629,'Retiro Mensual'!$A$2:$A$2629,BT$4,'Retiro Mensual'!$B$2:$B$2629,$B269,'Retiro Mensual'!$C$2:$C$2629,BT$5)</f>
        <v>0</v>
      </c>
      <c r="BU269" s="13">
        <f>SUMIFS('Retiro Mensual'!$E$2:$E$2629,'Retiro Mensual'!$A$2:$A$2629,BU$4,'Retiro Mensual'!$B$2:$B$2629,$B269,'Retiro Mensual'!$C$2:$C$2629,BU$5)</f>
        <v>0</v>
      </c>
      <c r="BV269" s="13">
        <f>SUMIFS('Retiro Mensual'!$E$2:$E$2629,'Retiro Mensual'!$A$2:$A$2629,BV$4,'Retiro Mensual'!$B$2:$B$2629,$B269,'Retiro Mensual'!$C$2:$C$2629,BV$5)</f>
        <v>0</v>
      </c>
      <c r="BW269" s="14">
        <f>SUMIFS('Retiro Mensual'!$E$2:$E$2629,'Retiro Mensual'!$A$2:$A$2629,BW$4,'Retiro Mensual'!$B$2:$B$2629,$B269,'Retiro Mensual'!$C$2:$C$2629,BW$5)</f>
        <v>0</v>
      </c>
      <c r="BX269" s="13"/>
      <c r="BY269" s="12">
        <f>SUMIFS('Compra Ventas'!$E$2:$E$2700,'Compra Ventas'!$A$2:$A$2700,BY$4,'Compra Ventas'!$B$2:$B$2700,$B269,'Compra Ventas'!$C$2:$C$2700,BY$5)</f>
        <v>287.057843925979</v>
      </c>
      <c r="BZ269" s="13">
        <f>SUMIFS('Compra Ventas'!$E$2:$E$2700,'Compra Ventas'!$A$2:$A$2700,BZ$4,'Compra Ventas'!$B$2:$B$2700,$B269,'Compra Ventas'!$C$2:$C$2700,BZ$5)</f>
        <v>270.43684767832576</v>
      </c>
      <c r="CA269" s="13">
        <f>SUMIFS('Compra Ventas'!$E$2:$E$2700,'Compra Ventas'!$A$2:$A$2700,CA$4,'Compra Ventas'!$B$2:$B$2700,$B269,'Compra Ventas'!$C$2:$C$2700,CA$5)</f>
        <v>327.54106630901856</v>
      </c>
      <c r="CB269" s="13">
        <f>SUMIFS('Compra Ventas'!$E$2:$E$2700,'Compra Ventas'!$A$2:$A$2700,CB$4,'Compra Ventas'!$B$2:$B$2700,$B269,'Compra Ventas'!$C$2:$C$2700,CB$5)</f>
        <v>265.76167249213904</v>
      </c>
      <c r="CC269" s="13">
        <f>SUMIFS('Compra Ventas'!$E$2:$E$2700,'Compra Ventas'!$A$2:$A$2700,CC$4,'Compra Ventas'!$B$2:$B$2700,$B269,'Compra Ventas'!$C$2:$C$2700,CC$5)</f>
        <v>293.56936187549366</v>
      </c>
      <c r="CD269" s="13">
        <f>SUMIFS('Compra Ventas'!$E$2:$E$2700,'Compra Ventas'!$A$2:$A$2700,CD$4,'Compra Ventas'!$B$2:$B$2700,$B269,'Compra Ventas'!$C$2:$C$2700,CD$5)</f>
        <v>247.52792552634406</v>
      </c>
      <c r="CE269" s="13">
        <f>SUMIFS('Compra Ventas'!$E$2:$E$2700,'Compra Ventas'!$A$2:$A$2700,CE$4,'Compra Ventas'!$B$2:$B$2700,$B269,'Compra Ventas'!$C$2:$C$2700,CE$5)</f>
        <v>287.8270731330532</v>
      </c>
      <c r="CF269" s="13">
        <f>SUMIFS('Compra Ventas'!$E$2:$E$2700,'Compra Ventas'!$A$2:$A$2700,CF$4,'Compra Ventas'!$B$2:$B$2700,$B269,'Compra Ventas'!$C$2:$C$2700,CF$5)</f>
        <v>254.4262289929967</v>
      </c>
      <c r="CG269" s="13">
        <f>SUMIFS('Compra Ventas'!$E$2:$E$2700,'Compra Ventas'!$A$2:$A$2700,CG$4,'Compra Ventas'!$B$2:$B$2700,$B269,'Compra Ventas'!$C$2:$C$2700,CG$5)</f>
        <v>270.63081294459897</v>
      </c>
      <c r="CH269" s="13">
        <f>SUMIFS('Compra Ventas'!$E$2:$E$2700,'Compra Ventas'!$A$2:$A$2700,CH$4,'Compra Ventas'!$B$2:$B$2700,$B269,'Compra Ventas'!$C$2:$C$2700,CH$5)</f>
        <v>255.26198142196907</v>
      </c>
      <c r="CI269" s="13">
        <f>SUMIFS('Compra Ventas'!$E$2:$E$2700,'Compra Ventas'!$A$2:$A$2700,CI$4,'Compra Ventas'!$B$2:$B$2700,$B269,'Compra Ventas'!$C$2:$C$2700,CI$5)</f>
        <v>262.82300074281983</v>
      </c>
      <c r="CJ269" s="14">
        <f>SUMIFS('Compra Ventas'!$E$2:$E$2700,'Compra Ventas'!$A$2:$A$2700,CJ$4,'Compra Ventas'!$B$2:$B$2700,$B269,'Compra Ventas'!$C$2:$C$2700,CJ$5)</f>
        <v>259.15115580011576</v>
      </c>
      <c r="CK269" s="12">
        <f>SUMIFS('Compra Ventas'!$E$2:$E$2700,'Compra Ventas'!$A$2:$A$2700,CK$4,'Compra Ventas'!$B$2:$B$2700,$B269,'Compra Ventas'!$C$2:$C$2700,CK$5)</f>
        <v>304.40038675093581</v>
      </c>
      <c r="CL269" s="13">
        <f>SUMIFS('Compra Ventas'!$E$2:$E$2700,'Compra Ventas'!$A$2:$A$2700,CL$4,'Compra Ventas'!$B$2:$B$2700,$B269,'Compra Ventas'!$C$2:$C$2700,CL$5)</f>
        <v>282.30876057999404</v>
      </c>
      <c r="CM269" s="13">
        <f>SUMIFS('Compra Ventas'!$E$2:$E$2700,'Compra Ventas'!$A$2:$A$2700,CM$4,'Compra Ventas'!$B$2:$B$2700,$B269,'Compra Ventas'!$C$2:$C$2700,CM$5)</f>
        <v>339.5875641618361</v>
      </c>
      <c r="CN269" s="13">
        <f>SUMIFS('Compra Ventas'!$E$2:$E$2700,'Compra Ventas'!$A$2:$A$2700,CN$4,'Compra Ventas'!$B$2:$B$2700,$B269,'Compra Ventas'!$C$2:$C$2700,CN$5)</f>
        <v>280.90679013704226</v>
      </c>
      <c r="CO269" s="13">
        <f>SUMIFS('Compra Ventas'!$E$2:$E$2700,'Compra Ventas'!$A$2:$A$2700,CO$4,'Compra Ventas'!$B$2:$B$2700,$B269,'Compra Ventas'!$C$2:$C$2700,CO$5)</f>
        <v>309.29009118809915</v>
      </c>
      <c r="CP269" s="13">
        <f>SUMIFS('Compra Ventas'!$E$2:$E$2700,'Compra Ventas'!$A$2:$A$2700,CP$4,'Compra Ventas'!$B$2:$B$2700,$B269,'Compra Ventas'!$C$2:$C$2700,CP$5)</f>
        <v>263.9878533221941</v>
      </c>
      <c r="CQ269" s="13">
        <f>SUMIFS('Compra Ventas'!$E$2:$E$2700,'Compra Ventas'!$A$2:$A$2700,CQ$4,'Compra Ventas'!$B$2:$B$2700,$B269,'Compra Ventas'!$C$2:$C$2700,CQ$5)</f>
        <v>300.61321622864591</v>
      </c>
      <c r="CR269" s="13">
        <f>SUMIFS('Compra Ventas'!$E$2:$E$2700,'Compra Ventas'!$A$2:$A$2700,CR$4,'Compra Ventas'!$B$2:$B$2700,$B269,'Compra Ventas'!$C$2:$C$2700,CR$5)</f>
        <v>269.69942243066066</v>
      </c>
      <c r="CS269" s="13">
        <f>SUMIFS('Compra Ventas'!$E$2:$E$2700,'Compra Ventas'!$A$2:$A$2700,CS$4,'Compra Ventas'!$B$2:$B$2700,$B269,'Compra Ventas'!$C$2:$C$2700,CS$5)</f>
        <v>293.47826523748216</v>
      </c>
      <c r="CT269" s="13">
        <f>SUMIFS('Compra Ventas'!$E$2:$E$2700,'Compra Ventas'!$A$2:$A$2700,CT$4,'Compra Ventas'!$B$2:$B$2700,$B269,'Compra Ventas'!$C$2:$C$2700,CT$5)</f>
        <v>282.46470958731925</v>
      </c>
      <c r="CU269" s="13">
        <f>SUMIFS('Compra Ventas'!$E$2:$E$2700,'Compra Ventas'!$A$2:$A$2700,CU$4,'Compra Ventas'!$B$2:$B$2700,$B269,'Compra Ventas'!$C$2:$C$2700,CU$5)</f>
        <v>276.57624383728154</v>
      </c>
      <c r="CV269" s="14">
        <f>SUMIFS('Compra Ventas'!$E$2:$E$2700,'Compra Ventas'!$A$2:$A$2700,CV$4,'Compra Ventas'!$B$2:$B$2700,$B269,'Compra Ventas'!$C$2:$C$2700,CV$5)</f>
        <v>286.05101887428623</v>
      </c>
      <c r="CW269" s="12">
        <f>SUMIFS('Compra Ventas'!$E$2:$E$2700,'Compra Ventas'!$A$2:$A$2700,CW$4,'Compra Ventas'!$B$2:$B$2700,$B269,'Compra Ventas'!$C$2:$C$2700,CW$5)</f>
        <v>319.74673294752387</v>
      </c>
      <c r="CX269" s="13">
        <f>SUMIFS('Compra Ventas'!$E$2:$E$2700,'Compra Ventas'!$A$2:$A$2700,CX$4,'Compra Ventas'!$B$2:$B$2700,$B269,'Compra Ventas'!$C$2:$C$2700,CX$5)</f>
        <v>300.23845044889498</v>
      </c>
      <c r="CY269" s="13">
        <f>SUMIFS('Compra Ventas'!$E$2:$E$2700,'Compra Ventas'!$A$2:$A$2700,CY$4,'Compra Ventas'!$B$2:$B$2700,$B269,'Compra Ventas'!$C$2:$C$2700,CY$5)</f>
        <v>365.31862818933553</v>
      </c>
      <c r="CZ269" s="13">
        <f>SUMIFS('Compra Ventas'!$E$2:$E$2700,'Compra Ventas'!$A$2:$A$2700,CZ$4,'Compra Ventas'!$B$2:$B$2700,$B269,'Compra Ventas'!$C$2:$C$2700,CZ$5)</f>
        <v>321.69571892809643</v>
      </c>
      <c r="DA269" s="13">
        <f>SUMIFS('Compra Ventas'!$E$2:$E$2700,'Compra Ventas'!$A$2:$A$2700,DA$4,'Compra Ventas'!$B$2:$B$2700,$B269,'Compra Ventas'!$C$2:$C$2700,DA$5)</f>
        <v>339.29014539042606</v>
      </c>
      <c r="DB269" s="13">
        <f>SUMIFS('Compra Ventas'!$E$2:$E$2700,'Compra Ventas'!$A$2:$A$2700,DB$4,'Compra Ventas'!$B$2:$B$2700,$B269,'Compra Ventas'!$C$2:$C$2700,DB$5)</f>
        <v>305.67430277218813</v>
      </c>
      <c r="DC269" s="13">
        <f>SUMIFS('Compra Ventas'!$E$2:$E$2700,'Compra Ventas'!$A$2:$A$2700,DC$4,'Compra Ventas'!$B$2:$B$2700,$B269,'Compra Ventas'!$C$2:$C$2700,DC$5)</f>
        <v>332.27793942745222</v>
      </c>
      <c r="DD269" s="13">
        <f>SUMIFS('Compra Ventas'!$E$2:$E$2700,'Compra Ventas'!$A$2:$A$2700,DD$4,'Compra Ventas'!$B$2:$B$2700,$B269,'Compra Ventas'!$C$2:$C$2700,DD$5)</f>
        <v>312.3513572460227</v>
      </c>
      <c r="DE269" s="13">
        <f>SUMIFS('Compra Ventas'!$E$2:$E$2700,'Compra Ventas'!$A$2:$A$2700,DE$4,'Compra Ventas'!$B$2:$B$2700,$B269,'Compra Ventas'!$C$2:$C$2700,DE$5)</f>
        <v>321.12299756134263</v>
      </c>
      <c r="DF269" s="13">
        <f>SUMIFS('Compra Ventas'!$E$2:$E$2700,'Compra Ventas'!$A$2:$A$2700,DF$4,'Compra Ventas'!$B$2:$B$2700,$B269,'Compra Ventas'!$C$2:$C$2700,DF$5)</f>
        <v>310.34021109730247</v>
      </c>
      <c r="DG269" s="13">
        <f>SUMIFS('Compra Ventas'!$E$2:$E$2700,'Compra Ventas'!$A$2:$A$2700,DG$4,'Compra Ventas'!$B$2:$B$2700,$B269,'Compra Ventas'!$C$2:$C$2700,DG$5)</f>
        <v>314.93088954099221</v>
      </c>
      <c r="DH269" s="14">
        <f>SUMIFS('Compra Ventas'!$E$2:$E$2700,'Compra Ventas'!$A$2:$A$2700,DH$4,'Compra Ventas'!$B$2:$B$2700,$B269,'Compra Ventas'!$C$2:$C$2700,DH$5)</f>
        <v>312.84392166500385</v>
      </c>
      <c r="DI269" s="84"/>
      <c r="DJ269" s="98">
        <f>SUMIFS('Ajuste Ciclado'!D$5:D$47,'Ajuste Ciclado'!$C$5:$C$47,Balance!DJ$4,'Ajuste Ciclado'!$B$5:$B$47,Balance!$B269)</f>
        <v>0</v>
      </c>
      <c r="DK269" s="99">
        <f>SUMIFS('Ajuste Ciclado'!E$5:E$47,'Ajuste Ciclado'!$C$5:$C$47,Balance!DK$4,'Ajuste Ciclado'!$B$5:$B$47,Balance!$B269)</f>
        <v>0</v>
      </c>
      <c r="DL269" s="99">
        <f>SUMIFS('Ajuste Ciclado'!F$5:F$47,'Ajuste Ciclado'!$C$5:$C$47,Balance!DL$4,'Ajuste Ciclado'!$B$5:$B$47,Balance!$B269)</f>
        <v>0</v>
      </c>
      <c r="DM269" s="99">
        <f>SUMIFS('Ajuste Ciclado'!G$5:G$47,'Ajuste Ciclado'!$C$5:$C$47,Balance!DM$4,'Ajuste Ciclado'!$B$5:$B$47,Balance!$B269)</f>
        <v>0</v>
      </c>
      <c r="DN269" s="99">
        <f>SUMIFS('Ajuste Ciclado'!H$5:H$47,'Ajuste Ciclado'!$C$5:$C$47,Balance!DN$4,'Ajuste Ciclado'!$B$5:$B$47,Balance!$B269)</f>
        <v>0</v>
      </c>
      <c r="DO269" s="99">
        <f>SUMIFS('Ajuste Ciclado'!I$5:I$47,'Ajuste Ciclado'!$C$5:$C$47,Balance!DO$4,'Ajuste Ciclado'!$B$5:$B$47,Balance!$B269)</f>
        <v>0</v>
      </c>
      <c r="DP269" s="99">
        <f>SUMIFS('Ajuste Ciclado'!J$5:J$47,'Ajuste Ciclado'!$C$5:$C$47,Balance!DP$4,'Ajuste Ciclado'!$B$5:$B$47,Balance!$B269)</f>
        <v>0</v>
      </c>
      <c r="DQ269" s="99">
        <f>SUMIFS('Ajuste Ciclado'!K$5:K$47,'Ajuste Ciclado'!$C$5:$C$47,Balance!DQ$4,'Ajuste Ciclado'!$B$5:$B$47,Balance!$B269)</f>
        <v>0</v>
      </c>
      <c r="DR269" s="99">
        <f>SUMIFS('Ajuste Ciclado'!L$5:L$47,'Ajuste Ciclado'!$C$5:$C$47,Balance!DR$4,'Ajuste Ciclado'!$B$5:$B$47,Balance!$B269)</f>
        <v>0</v>
      </c>
      <c r="DS269" s="99">
        <f>SUMIFS('Ajuste Ciclado'!M$5:M$47,'Ajuste Ciclado'!$C$5:$C$47,Balance!DS$4,'Ajuste Ciclado'!$B$5:$B$47,Balance!$B269)</f>
        <v>0</v>
      </c>
      <c r="DT269" s="99">
        <f>SUMIFS('Ajuste Ciclado'!N$5:N$47,'Ajuste Ciclado'!$C$5:$C$47,Balance!DT$4,'Ajuste Ciclado'!$B$5:$B$47,Balance!$B269)</f>
        <v>0</v>
      </c>
      <c r="DU269" s="100">
        <f>SUMIFS('Ajuste Ciclado'!O$5:O$47,'Ajuste Ciclado'!$C$5:$C$47,Balance!DU$4,'Ajuste Ciclado'!$B$5:$B$47,Balance!$B269)</f>
        <v>0</v>
      </c>
      <c r="DV269" s="98">
        <f>SUMIFS('Ajuste Ciclado'!D$5:D$47,'Ajuste Ciclado'!$C$5:$C$47,Balance!DV$4,'Ajuste Ciclado'!$B$5:$B$47,Balance!$B269)</f>
        <v>0</v>
      </c>
      <c r="DW269" s="99">
        <f>SUMIFS('Ajuste Ciclado'!E$5:E$47,'Ajuste Ciclado'!$C$5:$C$47,Balance!DW$4,'Ajuste Ciclado'!$B$5:$B$47,Balance!$B269)</f>
        <v>0</v>
      </c>
      <c r="DX269" s="99">
        <f>SUMIFS('Ajuste Ciclado'!F$5:F$47,'Ajuste Ciclado'!$C$5:$C$47,Balance!DX$4,'Ajuste Ciclado'!$B$5:$B$47,Balance!$B269)</f>
        <v>0</v>
      </c>
      <c r="DY269" s="99">
        <f>SUMIFS('Ajuste Ciclado'!G$5:G$47,'Ajuste Ciclado'!$C$5:$C$47,Balance!DY$4,'Ajuste Ciclado'!$B$5:$B$47,Balance!$B269)</f>
        <v>0</v>
      </c>
      <c r="DZ269" s="99">
        <f>SUMIFS('Ajuste Ciclado'!H$5:H$47,'Ajuste Ciclado'!$C$5:$C$47,Balance!DZ$4,'Ajuste Ciclado'!$B$5:$B$47,Balance!$B269)</f>
        <v>0</v>
      </c>
      <c r="EA269" s="99">
        <f>SUMIFS('Ajuste Ciclado'!I$5:I$47,'Ajuste Ciclado'!$C$5:$C$47,Balance!EA$4,'Ajuste Ciclado'!$B$5:$B$47,Balance!$B269)</f>
        <v>0</v>
      </c>
      <c r="EB269" s="99">
        <f>SUMIFS('Ajuste Ciclado'!J$5:J$47,'Ajuste Ciclado'!$C$5:$C$47,Balance!EB$4,'Ajuste Ciclado'!$B$5:$B$47,Balance!$B269)</f>
        <v>0</v>
      </c>
      <c r="EC269" s="99">
        <f>SUMIFS('Ajuste Ciclado'!K$5:K$47,'Ajuste Ciclado'!$C$5:$C$47,Balance!EC$4,'Ajuste Ciclado'!$B$5:$B$47,Balance!$B269)</f>
        <v>0</v>
      </c>
      <c r="ED269" s="99">
        <f>SUMIFS('Ajuste Ciclado'!L$5:L$47,'Ajuste Ciclado'!$C$5:$C$47,Balance!ED$4,'Ajuste Ciclado'!$B$5:$B$47,Balance!$B269)</f>
        <v>0</v>
      </c>
      <c r="EE269" s="99">
        <f>SUMIFS('Ajuste Ciclado'!M$5:M$47,'Ajuste Ciclado'!$C$5:$C$47,Balance!EE$4,'Ajuste Ciclado'!$B$5:$B$47,Balance!$B269)</f>
        <v>0</v>
      </c>
      <c r="EF269" s="99">
        <f>SUMIFS('Ajuste Ciclado'!N$5:N$47,'Ajuste Ciclado'!$C$5:$C$47,Balance!EF$4,'Ajuste Ciclado'!$B$5:$B$47,Balance!$B269)</f>
        <v>0</v>
      </c>
      <c r="EG269" s="100">
        <f>SUMIFS('Ajuste Ciclado'!O$5:O$47,'Ajuste Ciclado'!$C$5:$C$47,Balance!EG$4,'Ajuste Ciclado'!$B$5:$B$47,Balance!$B269)</f>
        <v>0</v>
      </c>
      <c r="EH269" s="98">
        <f>SUMIFS('Ajuste Ciclado'!D$5:D$47,'Ajuste Ciclado'!$C$5:$C$47,Balance!EH$4,'Ajuste Ciclado'!$B$5:$B$47,Balance!$B269)</f>
        <v>0</v>
      </c>
      <c r="EI269" s="99">
        <f>SUMIFS('Ajuste Ciclado'!E$5:E$47,'Ajuste Ciclado'!$C$5:$C$47,Balance!EI$4,'Ajuste Ciclado'!$B$5:$B$47,Balance!$B269)</f>
        <v>0</v>
      </c>
      <c r="EJ269" s="99">
        <f>SUMIFS('Ajuste Ciclado'!F$5:F$47,'Ajuste Ciclado'!$C$5:$C$47,Balance!EJ$4,'Ajuste Ciclado'!$B$5:$B$47,Balance!$B269)</f>
        <v>0</v>
      </c>
      <c r="EK269" s="99">
        <f>SUMIFS('Ajuste Ciclado'!G$5:G$47,'Ajuste Ciclado'!$C$5:$C$47,Balance!EK$4,'Ajuste Ciclado'!$B$5:$B$47,Balance!$B269)</f>
        <v>0</v>
      </c>
      <c r="EL269" s="99">
        <f>SUMIFS('Ajuste Ciclado'!H$5:H$47,'Ajuste Ciclado'!$C$5:$C$47,Balance!EL$4,'Ajuste Ciclado'!$B$5:$B$47,Balance!$B269)</f>
        <v>0</v>
      </c>
      <c r="EM269" s="99">
        <f>SUMIFS('Ajuste Ciclado'!I$5:I$47,'Ajuste Ciclado'!$C$5:$C$47,Balance!EM$4,'Ajuste Ciclado'!$B$5:$B$47,Balance!$B269)</f>
        <v>0</v>
      </c>
      <c r="EN269" s="99">
        <f>SUMIFS('Ajuste Ciclado'!J$5:J$47,'Ajuste Ciclado'!$C$5:$C$47,Balance!EN$4,'Ajuste Ciclado'!$B$5:$B$47,Balance!$B269)</f>
        <v>0</v>
      </c>
      <c r="EO269" s="99">
        <f>SUMIFS('Ajuste Ciclado'!K$5:K$47,'Ajuste Ciclado'!$C$5:$C$47,Balance!EO$4,'Ajuste Ciclado'!$B$5:$B$47,Balance!$B269)</f>
        <v>0</v>
      </c>
      <c r="EP269" s="99">
        <f>SUMIFS('Ajuste Ciclado'!L$5:L$47,'Ajuste Ciclado'!$C$5:$C$47,Balance!EP$4,'Ajuste Ciclado'!$B$5:$B$47,Balance!$B269)</f>
        <v>0</v>
      </c>
      <c r="EQ269" s="99">
        <f>SUMIFS('Ajuste Ciclado'!M$5:M$47,'Ajuste Ciclado'!$C$5:$C$47,Balance!EQ$4,'Ajuste Ciclado'!$B$5:$B$47,Balance!$B269)</f>
        <v>0</v>
      </c>
      <c r="ER269" s="99">
        <f>SUMIFS('Ajuste Ciclado'!N$5:N$47,'Ajuste Ciclado'!$C$5:$C$47,Balance!ER$4,'Ajuste Ciclado'!$B$5:$B$47,Balance!$B269)</f>
        <v>0</v>
      </c>
      <c r="ES269" s="100">
        <f>SUMIFS('Ajuste Ciclado'!O$5:O$47,'Ajuste Ciclado'!$C$5:$C$47,Balance!ES$4,'Ajuste Ciclado'!$B$5:$B$47,Balance!$B269)</f>
        <v>0</v>
      </c>
      <c r="ET269" s="84"/>
      <c r="EU269" s="12">
        <f t="shared" si="377"/>
        <v>-19110.685851984283</v>
      </c>
      <c r="EV269" s="13">
        <f t="shared" si="342"/>
        <v>228452.42952726805</v>
      </c>
      <c r="EW269" s="13">
        <f t="shared" si="343"/>
        <v>290733.63459347392</v>
      </c>
      <c r="EX269" s="13">
        <f t="shared" si="344"/>
        <v>211348.35504657688</v>
      </c>
      <c r="EY269" s="13">
        <f t="shared" si="345"/>
        <v>274661.87226748187</v>
      </c>
      <c r="EZ269" s="13">
        <f t="shared" si="346"/>
        <v>123435.27260577565</v>
      </c>
      <c r="FA269" s="13">
        <f t="shared" si="347"/>
        <v>-23750.872214946754</v>
      </c>
      <c r="FB269" s="13">
        <f t="shared" si="348"/>
        <v>157631.93622381875</v>
      </c>
      <c r="FC269" s="13">
        <f t="shared" si="349"/>
        <v>-165845.37637919711</v>
      </c>
      <c r="FD269" s="13">
        <f t="shared" si="350"/>
        <v>-113181.27271857804</v>
      </c>
      <c r="FE269" s="13">
        <f t="shared" si="351"/>
        <v>-89330.115339257172</v>
      </c>
      <c r="FF269" s="14">
        <f t="shared" si="352"/>
        <v>-87491.582964199872</v>
      </c>
      <c r="FG269" s="12">
        <f t="shared" si="353"/>
        <v>-14346.961441888236</v>
      </c>
      <c r="FH269" s="13">
        <f t="shared" si="354"/>
        <v>235843.8170013527</v>
      </c>
      <c r="FI269" s="13">
        <f t="shared" si="355"/>
        <v>293135.0179966733</v>
      </c>
      <c r="FJ269" s="13">
        <f t="shared" si="356"/>
        <v>249273.27591904814</v>
      </c>
      <c r="FK269" s="13">
        <f t="shared" si="357"/>
        <v>268606.5438799496</v>
      </c>
      <c r="FL269" s="13">
        <f t="shared" si="358"/>
        <v>181849.16335003413</v>
      </c>
      <c r="FM269" s="13">
        <f t="shared" si="359"/>
        <v>142785.51769779061</v>
      </c>
      <c r="FN269" s="13">
        <f t="shared" si="360"/>
        <v>169151.08838031936</v>
      </c>
      <c r="FO269" s="13">
        <f t="shared" si="361"/>
        <v>-152465.06708913844</v>
      </c>
      <c r="FP269" s="13">
        <f t="shared" si="362"/>
        <v>-139845.04857217628</v>
      </c>
      <c r="FQ269" s="13">
        <f t="shared" si="363"/>
        <v>-144103.50705616272</v>
      </c>
      <c r="FR269" s="14">
        <f t="shared" si="364"/>
        <v>-156832.39318112572</v>
      </c>
      <c r="FS269" s="12">
        <f t="shared" si="365"/>
        <v>370582.56778523582</v>
      </c>
      <c r="FT269" s="13">
        <f t="shared" si="366"/>
        <v>594060.33824203629</v>
      </c>
      <c r="FU269" s="13">
        <f t="shared" si="367"/>
        <v>708244.86508137977</v>
      </c>
      <c r="FV269" s="13">
        <f t="shared" si="368"/>
        <v>652088.6333847947</v>
      </c>
      <c r="FW269" s="13">
        <f t="shared" si="369"/>
        <v>684970.76591497555</v>
      </c>
      <c r="FX269" s="13">
        <f t="shared" si="370"/>
        <v>635673.76278403937</v>
      </c>
      <c r="FY269" s="13">
        <f t="shared" si="371"/>
        <v>654124.21833194501</v>
      </c>
      <c r="FZ269" s="13">
        <f t="shared" si="372"/>
        <v>633729.35573604272</v>
      </c>
      <c r="GA269" s="13">
        <f t="shared" si="373"/>
        <v>382447.41918070486</v>
      </c>
      <c r="GB269" s="13">
        <f t="shared" si="374"/>
        <v>6395.3276054357502</v>
      </c>
      <c r="GC269" s="13">
        <f t="shared" si="375"/>
        <v>314.93088954099221</v>
      </c>
      <c r="GD269" s="14">
        <f t="shared" si="376"/>
        <v>312.84392166500385</v>
      </c>
      <c r="GE269" s="84"/>
      <c r="GF269" s="12">
        <f t="shared" si="378"/>
        <v>787553.59479623195</v>
      </c>
      <c r="GG269" s="13">
        <f t="shared" si="378"/>
        <v>933051.44688467646</v>
      </c>
      <c r="GH269" s="14">
        <f t="shared" si="378"/>
        <v>5322945.0288577965</v>
      </c>
      <c r="GI269" s="6">
        <f t="shared" si="379"/>
        <v>1</v>
      </c>
      <c r="GJ269" s="12">
        <f t="shared" si="380"/>
        <v>-368356.76443703234</v>
      </c>
      <c r="GK269" s="13">
        <f t="shared" si="381"/>
        <v>-453400.96732642688</v>
      </c>
      <c r="GL269" s="14">
        <f t="shared" si="382"/>
        <v>0</v>
      </c>
      <c r="GM269" s="84"/>
      <c r="GN269" s="66">
        <f t="shared" si="383"/>
        <v>-368356.76443703234</v>
      </c>
      <c r="GO269" s="84"/>
      <c r="GP269" s="63" t="str" cm="1">
        <f t="array" ref="GP269">INDEX($GF$4:$GH$4,1,GI269)</f>
        <v>Sample 1</v>
      </c>
      <c r="GQ269" s="12">
        <f t="shared" si="336"/>
        <v>-165845.37637919711</v>
      </c>
      <c r="GR269" s="13">
        <f t="shared" si="336"/>
        <v>-113181.27271857804</v>
      </c>
      <c r="GS269" s="14">
        <f t="shared" si="336"/>
        <v>-89330.115339257172</v>
      </c>
      <c r="GT269" s="12">
        <f t="shared" si="337"/>
        <v>-156832.39318112572</v>
      </c>
      <c r="GU269" s="13">
        <f t="shared" si="337"/>
        <v>-152465.06708913844</v>
      </c>
      <c r="GV269" s="14">
        <f t="shared" si="337"/>
        <v>-144103.50705616272</v>
      </c>
      <c r="GW269" s="12">
        <f t="shared" si="338"/>
        <v>312.84392166500385</v>
      </c>
      <c r="GX269" s="13">
        <f t="shared" si="338"/>
        <v>314.93088954099221</v>
      </c>
      <c r="GY269" s="14">
        <f t="shared" si="338"/>
        <v>6395.3276054357502</v>
      </c>
      <c r="GZ269" s="84" t="str">
        <f t="shared" si="339"/>
        <v>Sample 1</v>
      </c>
      <c r="HA269" s="12">
        <f t="shared" si="384"/>
        <v>-165845.37637919711</v>
      </c>
      <c r="HB269" s="13">
        <f t="shared" si="384"/>
        <v>-113181.27271857804</v>
      </c>
      <c r="HC269" s="14">
        <f t="shared" si="384"/>
        <v>-89330.115339257172</v>
      </c>
      <c r="HD269" s="6">
        <f t="shared" si="340"/>
        <v>-368356.76443703234</v>
      </c>
      <c r="HE269" s="84" t="str">
        <f t="shared" si="341"/>
        <v>Ok</v>
      </c>
    </row>
    <row r="270" spans="2:213" x14ac:dyDescent="0.3">
      <c r="B270" s="84" t="s">
        <v>58</v>
      </c>
      <c r="C270" s="12">
        <f>SUMIFS(Inyecciones!$E$2:$E$14185,Inyecciones!$A$2:$A$14185,Balance!C$4,Inyecciones!$B$2:$B$14185,Balance!$B270,Inyecciones!$C$2:$C$14185,Balance!C$5)</f>
        <v>599355.36469701352</v>
      </c>
      <c r="D270" s="13">
        <f>SUMIFS(Inyecciones!$E$2:$E$14185,Inyecciones!$A$2:$A$14185,Balance!D$4,Inyecciones!$B$2:$B$14185,Balance!$B270,Inyecciones!$C$2:$C$14185,Balance!D$5)</f>
        <v>475276.97297401901</v>
      </c>
      <c r="E270" s="13">
        <f>SUMIFS(Inyecciones!$E$2:$E$14185,Inyecciones!$A$2:$A$14185,Balance!E$4,Inyecciones!$B$2:$B$14185,Balance!$B270,Inyecciones!$C$2:$C$14185,Balance!E$5)</f>
        <v>384436.97418043349</v>
      </c>
      <c r="F270" s="13">
        <f>SUMIFS(Inyecciones!$E$2:$E$14185,Inyecciones!$A$2:$A$14185,Balance!F$4,Inyecciones!$B$2:$B$14185,Balance!$B270,Inyecciones!$C$2:$C$14185,Balance!F$5)</f>
        <v>433151.89079716039</v>
      </c>
      <c r="G270" s="13">
        <f>SUMIFS(Inyecciones!$E$2:$E$14185,Inyecciones!$A$2:$A$14185,Balance!G$4,Inyecciones!$B$2:$B$14185,Balance!$B270,Inyecciones!$C$2:$C$14185,Balance!G$5)</f>
        <v>397657.18737602013</v>
      </c>
      <c r="H270" s="13">
        <f>SUMIFS(Inyecciones!$E$2:$E$14185,Inyecciones!$A$2:$A$14185,Balance!H$4,Inyecciones!$B$2:$B$14185,Balance!$B270,Inyecciones!$C$2:$C$14185,Balance!H$5)</f>
        <v>909132.70733545301</v>
      </c>
      <c r="I270" s="13">
        <f>SUMIFS(Inyecciones!$E$2:$E$14185,Inyecciones!$A$2:$A$14185,Balance!I$4,Inyecciones!$B$2:$B$14185,Balance!$B270,Inyecciones!$C$2:$C$14185,Balance!I$5)</f>
        <v>224809.8020404953</v>
      </c>
      <c r="J270" s="13">
        <f>SUMIFS(Inyecciones!$E$2:$E$14185,Inyecciones!$A$2:$A$14185,Balance!J$4,Inyecciones!$B$2:$B$14185,Balance!$B270,Inyecciones!$C$2:$C$14185,Balance!J$5)</f>
        <v>170353.9129765917</v>
      </c>
      <c r="K270" s="13">
        <f>SUMIFS(Inyecciones!$E$2:$E$14185,Inyecciones!$A$2:$A$14185,Balance!K$4,Inyecciones!$B$2:$B$14185,Balance!$B270,Inyecciones!$C$2:$C$14185,Balance!K$5)</f>
        <v>150481.99838151949</v>
      </c>
      <c r="L270" s="13">
        <f>SUMIFS(Inyecciones!$E$2:$E$14185,Inyecciones!$A$2:$A$14185,Balance!L$4,Inyecciones!$B$2:$B$14185,Balance!$B270,Inyecciones!$C$2:$C$14185,Balance!L$5)</f>
        <v>184490.33059313349</v>
      </c>
      <c r="M270" s="13">
        <f>SUMIFS(Inyecciones!$E$2:$E$14185,Inyecciones!$A$2:$A$14185,Balance!M$4,Inyecciones!$B$2:$B$14185,Balance!$B270,Inyecciones!$C$2:$C$14185,Balance!M$5)</f>
        <v>262675.80677955208</v>
      </c>
      <c r="N270" s="14">
        <f>SUMIFS(Inyecciones!$E$2:$E$14185,Inyecciones!$A$2:$A$14185,Balance!N$4,Inyecciones!$B$2:$B$14185,Balance!$B270,Inyecciones!$C$2:$C$14185,Balance!N$5)</f>
        <v>285643.02561736043</v>
      </c>
      <c r="O270" s="12">
        <f>SUMIFS(Inyecciones!$E$2:$E$14185,Inyecciones!$A$2:$A$14185,Balance!O$4,Inyecciones!$B$2:$B$14185,Balance!$B270,Inyecciones!$C$2:$C$14185,Balance!O$5)</f>
        <v>600887.92577200138</v>
      </c>
      <c r="P270" s="13">
        <f>SUMIFS(Inyecciones!$E$2:$E$14185,Inyecciones!$A$2:$A$14185,Balance!P$4,Inyecciones!$B$2:$B$14185,Balance!$B270,Inyecciones!$C$2:$C$14185,Balance!P$5)</f>
        <v>476538.43009648571</v>
      </c>
      <c r="Q270" s="13">
        <f>SUMIFS(Inyecciones!$E$2:$E$14185,Inyecciones!$A$2:$A$14185,Balance!Q$4,Inyecciones!$B$2:$B$14185,Balance!$B270,Inyecciones!$C$2:$C$14185,Balance!Q$5)</f>
        <v>389484.55845810869</v>
      </c>
      <c r="R270" s="13">
        <f>SUMIFS(Inyecciones!$E$2:$E$14185,Inyecciones!$A$2:$A$14185,Balance!R$4,Inyecciones!$B$2:$B$14185,Balance!$B270,Inyecciones!$C$2:$C$14185,Balance!R$5)</f>
        <v>435887.65127639269</v>
      </c>
      <c r="S270" s="13">
        <f>SUMIFS(Inyecciones!$E$2:$E$14185,Inyecciones!$A$2:$A$14185,Balance!S$4,Inyecciones!$B$2:$B$14185,Balance!$B270,Inyecciones!$C$2:$C$14185,Balance!S$5)</f>
        <v>396173.83378592908</v>
      </c>
      <c r="T270" s="13">
        <f>SUMIFS(Inyecciones!$E$2:$E$14185,Inyecciones!$A$2:$A$14185,Balance!T$4,Inyecciones!$B$2:$B$14185,Balance!$B270,Inyecciones!$C$2:$C$14185,Balance!T$5)</f>
        <v>916278.13512090326</v>
      </c>
      <c r="U270" s="13">
        <f>SUMIFS(Inyecciones!$E$2:$E$14185,Inyecciones!$A$2:$A$14185,Balance!U$4,Inyecciones!$B$2:$B$14185,Balance!$B270,Inyecciones!$C$2:$C$14185,Balance!U$5)</f>
        <v>226557.8943101514</v>
      </c>
      <c r="V270" s="13">
        <f>SUMIFS(Inyecciones!$E$2:$E$14185,Inyecciones!$A$2:$A$14185,Balance!V$4,Inyecciones!$B$2:$B$14185,Balance!$B270,Inyecciones!$C$2:$C$14185,Balance!V$5)</f>
        <v>168603.89925732621</v>
      </c>
      <c r="W270" s="13">
        <f>SUMIFS(Inyecciones!$E$2:$E$14185,Inyecciones!$A$2:$A$14185,Balance!W$4,Inyecciones!$B$2:$B$14185,Balance!$B270,Inyecciones!$C$2:$C$14185,Balance!W$5)</f>
        <v>150600.9807891667</v>
      </c>
      <c r="X270" s="13">
        <f>SUMIFS(Inyecciones!$E$2:$E$14185,Inyecciones!$A$2:$A$14185,Balance!X$4,Inyecciones!$B$2:$B$14185,Balance!$B270,Inyecciones!$C$2:$C$14185,Balance!X$5)</f>
        <v>208895.7157941086</v>
      </c>
      <c r="Y270" s="13">
        <f>SUMIFS(Inyecciones!$E$2:$E$14185,Inyecciones!$A$2:$A$14185,Balance!Y$4,Inyecciones!$B$2:$B$14185,Balance!$B270,Inyecciones!$C$2:$C$14185,Balance!Y$5)</f>
        <v>268849.16467954777</v>
      </c>
      <c r="Z270" s="14">
        <f>SUMIFS(Inyecciones!$E$2:$E$14185,Inyecciones!$A$2:$A$14185,Balance!Z$4,Inyecciones!$B$2:$B$14185,Balance!$B270,Inyecciones!$C$2:$C$14185,Balance!Z$5)</f>
        <v>304149.83245180902</v>
      </c>
      <c r="AA270" s="12">
        <f>SUMIFS(Inyecciones!$E$2:$E$14185,Inyecciones!$A$2:$A$14185,Balance!AA$4,Inyecciones!$B$2:$B$14185,Balance!$B270,Inyecciones!$C$2:$C$14185,Balance!AA$5)</f>
        <v>600840.18878183106</v>
      </c>
      <c r="AB270" s="13">
        <f>SUMIFS(Inyecciones!$E$2:$E$14185,Inyecciones!$A$2:$A$14185,Balance!AB$4,Inyecciones!$B$2:$B$14185,Balance!$B270,Inyecciones!$C$2:$C$14185,Balance!AB$5)</f>
        <v>474743.51469644369</v>
      </c>
      <c r="AC270" s="13">
        <f>SUMIFS(Inyecciones!$E$2:$E$14185,Inyecciones!$A$2:$A$14185,Balance!AC$4,Inyecciones!$B$2:$B$14185,Balance!$B270,Inyecciones!$C$2:$C$14185,Balance!AC$5)</f>
        <v>389321.04471486929</v>
      </c>
      <c r="AD270" s="13">
        <f>SUMIFS(Inyecciones!$E$2:$E$14185,Inyecciones!$A$2:$A$14185,Balance!AD$4,Inyecciones!$B$2:$B$14185,Balance!$B270,Inyecciones!$C$2:$C$14185,Balance!AD$5)</f>
        <v>434070.34051313682</v>
      </c>
      <c r="AE270" s="13">
        <f>SUMIFS(Inyecciones!$E$2:$E$14185,Inyecciones!$A$2:$A$14185,Balance!AE$4,Inyecciones!$B$2:$B$14185,Balance!$B270,Inyecciones!$C$2:$C$14185,Balance!AE$5)</f>
        <v>426096.09543747117</v>
      </c>
      <c r="AF270" s="13">
        <f>SUMIFS(Inyecciones!$E$2:$E$14185,Inyecciones!$A$2:$A$14185,Balance!AF$4,Inyecciones!$B$2:$B$14185,Balance!$B270,Inyecciones!$C$2:$C$14185,Balance!AF$5)</f>
        <v>971457.95967631496</v>
      </c>
      <c r="AG270" s="13">
        <f>SUMIFS(Inyecciones!$E$2:$E$14185,Inyecciones!$A$2:$A$14185,Balance!AG$4,Inyecciones!$B$2:$B$14185,Balance!$B270,Inyecciones!$C$2:$C$14185,Balance!AG$5)</f>
        <v>232216.13013666711</v>
      </c>
      <c r="AH270" s="13">
        <f>SUMIFS(Inyecciones!$E$2:$E$14185,Inyecciones!$A$2:$A$14185,Balance!AH$4,Inyecciones!$B$2:$B$14185,Balance!$B270,Inyecciones!$C$2:$C$14185,Balance!AH$5)</f>
        <v>172816.87502594851</v>
      </c>
      <c r="AI270" s="13">
        <f>SUMIFS(Inyecciones!$E$2:$E$14185,Inyecciones!$A$2:$A$14185,Balance!AI$4,Inyecciones!$B$2:$B$14185,Balance!$B270,Inyecciones!$C$2:$C$14185,Balance!AI$5)</f>
        <v>152866.59743316669</v>
      </c>
      <c r="AJ270" s="13">
        <f>SUMIFS(Inyecciones!$E$2:$E$14185,Inyecciones!$A$2:$A$14185,Balance!AJ$4,Inyecciones!$B$2:$B$14185,Balance!$B270,Inyecciones!$C$2:$C$14185,Balance!AJ$5)</f>
        <v>259912.0022940785</v>
      </c>
      <c r="AK270" s="13">
        <f>SUMIFS(Inyecciones!$E$2:$E$14185,Inyecciones!$A$2:$A$14185,Balance!AK$4,Inyecciones!$B$2:$B$14185,Balance!$B270,Inyecciones!$C$2:$C$14185,Balance!AK$5)</f>
        <v>274277.72221416607</v>
      </c>
      <c r="AL270" s="14">
        <f>SUMIFS(Inyecciones!$E$2:$E$14185,Inyecciones!$A$2:$A$14185,Balance!AL$4,Inyecciones!$B$2:$B$14185,Balance!$B270,Inyecciones!$C$2:$C$14185,Balance!AL$5)</f>
        <v>315436.55591012217</v>
      </c>
      <c r="AM270" s="13"/>
      <c r="AN270" s="12">
        <f>SUMIFS('Retiro Mensual'!$E$2:$E$2629,'Retiro Mensual'!$A$2:$A$2629,AN$4,'Retiro Mensual'!$B$2:$B$2629,$B270,'Retiro Mensual'!$C$2:$C$2629,AN$5)</f>
        <v>1357779.0249999999</v>
      </c>
      <c r="AO270" s="13">
        <f>SUMIFS('Retiro Mensual'!$E$2:$E$2629,'Retiro Mensual'!$A$2:$A$2629,AO$4,'Retiro Mensual'!$B$2:$B$2629,$B270,'Retiro Mensual'!$C$2:$C$2629,AO$5)</f>
        <v>1626470.2620000001</v>
      </c>
      <c r="AP270" s="13">
        <f>SUMIFS('Retiro Mensual'!$E$2:$E$2629,'Retiro Mensual'!$A$2:$A$2629,AP$4,'Retiro Mensual'!$B$2:$B$2629,$B270,'Retiro Mensual'!$C$2:$C$2629,AP$5)</f>
        <v>1746760.946</v>
      </c>
      <c r="AQ270" s="13">
        <f>SUMIFS('Retiro Mensual'!$E$2:$E$2629,'Retiro Mensual'!$A$2:$A$2629,AQ$4,'Retiro Mensual'!$B$2:$B$2629,$B270,'Retiro Mensual'!$C$2:$C$2629,AQ$5)</f>
        <v>1244596.537</v>
      </c>
      <c r="AR270" s="13">
        <f>SUMIFS('Retiro Mensual'!$E$2:$E$2629,'Retiro Mensual'!$A$2:$A$2629,AR$4,'Retiro Mensual'!$B$2:$B$2629,$B270,'Retiro Mensual'!$C$2:$C$2629,AR$5)</f>
        <v>1198772.263</v>
      </c>
      <c r="AS270" s="13">
        <f>SUMIFS('Retiro Mensual'!$E$2:$E$2629,'Retiro Mensual'!$A$2:$A$2629,AS$4,'Retiro Mensual'!$B$2:$B$2629,$B270,'Retiro Mensual'!$C$2:$C$2629,AS$5)</f>
        <v>1038586.762</v>
      </c>
      <c r="AT270" s="13">
        <f>SUMIFS('Retiro Mensual'!$E$2:$E$2629,'Retiro Mensual'!$A$2:$A$2629,AT$4,'Retiro Mensual'!$B$2:$B$2629,$B270,'Retiro Mensual'!$C$2:$C$2629,AT$5)</f>
        <v>867253.06889999995</v>
      </c>
      <c r="AU270" s="13">
        <f>SUMIFS('Retiro Mensual'!$E$2:$E$2629,'Retiro Mensual'!$A$2:$A$2629,AU$4,'Retiro Mensual'!$B$2:$B$2629,$B270,'Retiro Mensual'!$C$2:$C$2629,AU$5)</f>
        <v>546353.28529999999</v>
      </c>
      <c r="AV270" s="13">
        <f>SUMIFS('Retiro Mensual'!$E$2:$E$2629,'Retiro Mensual'!$A$2:$A$2629,AV$4,'Retiro Mensual'!$B$2:$B$2629,$B270,'Retiro Mensual'!$C$2:$C$2629,AV$5)</f>
        <v>610077.21810000006</v>
      </c>
      <c r="AW270" s="13">
        <f>SUMIFS('Retiro Mensual'!$E$2:$E$2629,'Retiro Mensual'!$A$2:$A$2629,AW$4,'Retiro Mensual'!$B$2:$B$2629,$B270,'Retiro Mensual'!$C$2:$C$2629,AW$5)</f>
        <v>718427.33810000005</v>
      </c>
      <c r="AX270" s="13">
        <f>SUMIFS('Retiro Mensual'!$E$2:$E$2629,'Retiro Mensual'!$A$2:$A$2629,AX$4,'Retiro Mensual'!$B$2:$B$2629,$B270,'Retiro Mensual'!$C$2:$C$2629,AX$5)</f>
        <v>738229.89</v>
      </c>
      <c r="AY270" s="14">
        <f>SUMIFS('Retiro Mensual'!$E$2:$E$2629,'Retiro Mensual'!$A$2:$A$2629,AY$4,'Retiro Mensual'!$B$2:$B$2629,$B270,'Retiro Mensual'!$C$2:$C$2629,AY$5)</f>
        <v>719256.27760000003</v>
      </c>
      <c r="AZ270" s="12">
        <f>SUMIFS('Retiro Mensual'!$E$2:$E$2629,'Retiro Mensual'!$A$2:$A$2629,AZ$4,'Retiro Mensual'!$B$2:$B$2629,$B270,'Retiro Mensual'!$C$2:$C$2629,AZ$5)</f>
        <v>1358426.7830000001</v>
      </c>
      <c r="BA270" s="13">
        <f>SUMIFS('Retiro Mensual'!$E$2:$E$2629,'Retiro Mensual'!$A$2:$A$2629,BA$4,'Retiro Mensual'!$B$2:$B$2629,$B270,'Retiro Mensual'!$C$2:$C$2629,BA$5)</f>
        <v>1632780.2050000001</v>
      </c>
      <c r="BB270" s="13">
        <f>SUMIFS('Retiro Mensual'!$E$2:$E$2629,'Retiro Mensual'!$A$2:$A$2629,BB$4,'Retiro Mensual'!$B$2:$B$2629,$B270,'Retiro Mensual'!$C$2:$C$2629,BB$5)</f>
        <v>1752305.39</v>
      </c>
      <c r="BC270" s="13">
        <f>SUMIFS('Retiro Mensual'!$E$2:$E$2629,'Retiro Mensual'!$A$2:$A$2629,BC$4,'Retiro Mensual'!$B$2:$B$2629,$B270,'Retiro Mensual'!$C$2:$C$2629,BC$5)</f>
        <v>1266886.8959999999</v>
      </c>
      <c r="BD270" s="13">
        <f>SUMIFS('Retiro Mensual'!$E$2:$E$2629,'Retiro Mensual'!$A$2:$A$2629,BD$4,'Retiro Mensual'!$B$2:$B$2629,$B270,'Retiro Mensual'!$C$2:$C$2629,BD$5)</f>
        <v>1193200.32</v>
      </c>
      <c r="BE270" s="13">
        <f>SUMIFS('Retiro Mensual'!$E$2:$E$2629,'Retiro Mensual'!$A$2:$A$2629,BE$4,'Retiro Mensual'!$B$2:$B$2629,$B270,'Retiro Mensual'!$C$2:$C$2629,BE$5)</f>
        <v>1040007.245</v>
      </c>
      <c r="BF270" s="13">
        <f>SUMIFS('Retiro Mensual'!$E$2:$E$2629,'Retiro Mensual'!$A$2:$A$2629,BF$4,'Retiro Mensual'!$B$2:$B$2629,$B270,'Retiro Mensual'!$C$2:$C$2629,BF$5)</f>
        <v>897025.92</v>
      </c>
      <c r="BG270" s="13">
        <f>SUMIFS('Retiro Mensual'!$E$2:$E$2629,'Retiro Mensual'!$A$2:$A$2629,BG$4,'Retiro Mensual'!$B$2:$B$2629,$B270,'Retiro Mensual'!$C$2:$C$2629,BG$5)</f>
        <v>541558.57059999998</v>
      </c>
      <c r="BH270" s="13">
        <f>SUMIFS('Retiro Mensual'!$E$2:$E$2629,'Retiro Mensual'!$A$2:$A$2629,BH$4,'Retiro Mensual'!$B$2:$B$2629,$B270,'Retiro Mensual'!$C$2:$C$2629,BH$5)</f>
        <v>612530.36860000005</v>
      </c>
      <c r="BI270" s="13">
        <f>SUMIFS('Retiro Mensual'!$E$2:$E$2629,'Retiro Mensual'!$A$2:$A$2629,BI$4,'Retiro Mensual'!$B$2:$B$2629,$B270,'Retiro Mensual'!$C$2:$C$2629,BI$5)</f>
        <v>739238.47080000001</v>
      </c>
      <c r="BJ270" s="13">
        <f>SUMIFS('Retiro Mensual'!$E$2:$E$2629,'Retiro Mensual'!$A$2:$A$2629,BJ$4,'Retiro Mensual'!$B$2:$B$2629,$B270,'Retiro Mensual'!$C$2:$C$2629,BJ$5)</f>
        <v>758802.77410000004</v>
      </c>
      <c r="BK270" s="14">
        <f>SUMIFS('Retiro Mensual'!$E$2:$E$2629,'Retiro Mensual'!$A$2:$A$2629,BK$4,'Retiro Mensual'!$B$2:$B$2629,$B270,'Retiro Mensual'!$C$2:$C$2629,BK$5)</f>
        <v>753976.5956</v>
      </c>
      <c r="BL270" s="12">
        <f>SUMIFS('Retiro Mensual'!$E$2:$E$2629,'Retiro Mensual'!$A$2:$A$2629,BL$4,'Retiro Mensual'!$B$2:$B$2629,$B270,'Retiro Mensual'!$C$2:$C$2629,BL$5)</f>
        <v>0</v>
      </c>
      <c r="BM270" s="13">
        <f>SUMIFS('Retiro Mensual'!$E$2:$E$2629,'Retiro Mensual'!$A$2:$A$2629,BM$4,'Retiro Mensual'!$B$2:$B$2629,$B270,'Retiro Mensual'!$C$2:$C$2629,BM$5)</f>
        <v>0</v>
      </c>
      <c r="BN270" s="13">
        <f>SUMIFS('Retiro Mensual'!$E$2:$E$2629,'Retiro Mensual'!$A$2:$A$2629,BN$4,'Retiro Mensual'!$B$2:$B$2629,$B270,'Retiro Mensual'!$C$2:$C$2629,BN$5)</f>
        <v>0</v>
      </c>
      <c r="BO270" s="13">
        <f>SUMIFS('Retiro Mensual'!$E$2:$E$2629,'Retiro Mensual'!$A$2:$A$2629,BO$4,'Retiro Mensual'!$B$2:$B$2629,$B270,'Retiro Mensual'!$C$2:$C$2629,BO$5)</f>
        <v>0</v>
      </c>
      <c r="BP270" s="13">
        <f>SUMIFS('Retiro Mensual'!$E$2:$E$2629,'Retiro Mensual'!$A$2:$A$2629,BP$4,'Retiro Mensual'!$B$2:$B$2629,$B270,'Retiro Mensual'!$C$2:$C$2629,BP$5)</f>
        <v>0</v>
      </c>
      <c r="BQ270" s="13">
        <f>SUMIFS('Retiro Mensual'!$E$2:$E$2629,'Retiro Mensual'!$A$2:$A$2629,BQ$4,'Retiro Mensual'!$B$2:$B$2629,$B270,'Retiro Mensual'!$C$2:$C$2629,BQ$5)</f>
        <v>0</v>
      </c>
      <c r="BR270" s="13">
        <f>SUMIFS('Retiro Mensual'!$E$2:$E$2629,'Retiro Mensual'!$A$2:$A$2629,BR$4,'Retiro Mensual'!$B$2:$B$2629,$B270,'Retiro Mensual'!$C$2:$C$2629,BR$5)</f>
        <v>0</v>
      </c>
      <c r="BS270" s="13">
        <f>SUMIFS('Retiro Mensual'!$E$2:$E$2629,'Retiro Mensual'!$A$2:$A$2629,BS$4,'Retiro Mensual'!$B$2:$B$2629,$B270,'Retiro Mensual'!$C$2:$C$2629,BS$5)</f>
        <v>0</v>
      </c>
      <c r="BT270" s="13">
        <f>SUMIFS('Retiro Mensual'!$E$2:$E$2629,'Retiro Mensual'!$A$2:$A$2629,BT$4,'Retiro Mensual'!$B$2:$B$2629,$B270,'Retiro Mensual'!$C$2:$C$2629,BT$5)</f>
        <v>0</v>
      </c>
      <c r="BU270" s="13">
        <f>SUMIFS('Retiro Mensual'!$E$2:$E$2629,'Retiro Mensual'!$A$2:$A$2629,BU$4,'Retiro Mensual'!$B$2:$B$2629,$B270,'Retiro Mensual'!$C$2:$C$2629,BU$5)</f>
        <v>0</v>
      </c>
      <c r="BV270" s="13">
        <f>SUMIFS('Retiro Mensual'!$E$2:$E$2629,'Retiro Mensual'!$A$2:$A$2629,BV$4,'Retiro Mensual'!$B$2:$B$2629,$B270,'Retiro Mensual'!$C$2:$C$2629,BV$5)</f>
        <v>0</v>
      </c>
      <c r="BW270" s="14">
        <f>SUMIFS('Retiro Mensual'!$E$2:$E$2629,'Retiro Mensual'!$A$2:$A$2629,BW$4,'Retiro Mensual'!$B$2:$B$2629,$B270,'Retiro Mensual'!$C$2:$C$2629,BW$5)</f>
        <v>0</v>
      </c>
      <c r="BX270" s="13"/>
      <c r="BY270" s="12">
        <f>SUMIFS('Compra Ventas'!$E$2:$E$2700,'Compra Ventas'!$A$2:$A$2700,BY$4,'Compra Ventas'!$B$2:$B$2700,$B270,'Compra Ventas'!$C$2:$C$2700,BY$5)</f>
        <v>-293127.82418381289</v>
      </c>
      <c r="BZ270" s="13">
        <f>SUMIFS('Compra Ventas'!$E$2:$E$2700,'Compra Ventas'!$A$2:$A$2700,BZ$4,'Compra Ventas'!$B$2:$B$2700,$B270,'Compra Ventas'!$C$2:$C$2700,BZ$5)</f>
        <v>-232885.71675726931</v>
      </c>
      <c r="CA270" s="13">
        <f>SUMIFS('Compra Ventas'!$E$2:$E$2700,'Compra Ventas'!$A$2:$A$2700,CA$4,'Compra Ventas'!$B$2:$B$2700,$B270,'Compra Ventas'!$C$2:$C$2700,CA$5)</f>
        <v>-188374.1173484124</v>
      </c>
      <c r="CB270" s="13">
        <f>SUMIFS('Compra Ventas'!$E$2:$E$2700,'Compra Ventas'!$A$2:$A$2700,CB$4,'Compra Ventas'!$B$2:$B$2700,$B270,'Compra Ventas'!$C$2:$C$2700,CB$5)</f>
        <v>-212197.0713875544</v>
      </c>
      <c r="CC270" s="13">
        <f>SUMIFS('Compra Ventas'!$E$2:$E$2700,'Compra Ventas'!$A$2:$A$2700,CC$4,'Compra Ventas'!$B$2:$B$2700,$B270,'Compra Ventas'!$C$2:$C$2700,CC$5)</f>
        <v>-192884.23046696451</v>
      </c>
      <c r="CD270" s="13">
        <f>SUMIFS('Compra Ventas'!$E$2:$E$2700,'Compra Ventas'!$A$2:$A$2700,CD$4,'Compra Ventas'!$B$2:$B$2700,$B270,'Compra Ventas'!$C$2:$C$2700,CD$5)</f>
        <v>-445031.2131503452</v>
      </c>
      <c r="CE270" s="13">
        <f>SUMIFS('Compra Ventas'!$E$2:$E$2700,'Compra Ventas'!$A$2:$A$2700,CE$4,'Compra Ventas'!$B$2:$B$2700,$B270,'Compra Ventas'!$C$2:$C$2700,CE$5)</f>
        <v>-110156.80299984269</v>
      </c>
      <c r="CF270" s="13">
        <f>SUMIFS('Compra Ventas'!$E$2:$E$2700,'Compra Ventas'!$A$2:$A$2700,CF$4,'Compra Ventas'!$B$2:$B$2700,$B270,'Compra Ventas'!$C$2:$C$2700,CF$5)</f>
        <v>-83473.417358529914</v>
      </c>
      <c r="CG270" s="13">
        <f>SUMIFS('Compra Ventas'!$E$2:$E$2700,'Compra Ventas'!$A$2:$A$2700,CG$4,'Compra Ventas'!$B$2:$B$2700,$B270,'Compra Ventas'!$C$2:$C$2700,CG$5)</f>
        <v>-73736.179206944522</v>
      </c>
      <c r="CH270" s="13">
        <f>SUMIFS('Compra Ventas'!$E$2:$E$2700,'Compra Ventas'!$A$2:$A$2700,CH$4,'Compra Ventas'!$B$2:$B$2700,$B270,'Compra Ventas'!$C$2:$C$2700,CH$5)</f>
        <v>-90400.145605041893</v>
      </c>
      <c r="CI270" s="13">
        <f>SUMIFS('Compra Ventas'!$E$2:$E$2700,'Compra Ventas'!$A$2:$A$2700,CI$4,'Compra Ventas'!$B$2:$B$2700,$B270,'Compra Ventas'!$C$2:$C$2700,CI$5)</f>
        <v>-128710.8856542767</v>
      </c>
      <c r="CJ270" s="14">
        <f>SUMIFS('Compra Ventas'!$E$2:$E$2700,'Compra Ventas'!$A$2:$A$2700,CJ$4,'Compra Ventas'!$B$2:$B$2700,$B270,'Compra Ventas'!$C$2:$C$2700,CJ$5)</f>
        <v>-139952.37734764561</v>
      </c>
      <c r="CK270" s="12">
        <f>SUMIFS('Compra Ventas'!$E$2:$E$2700,'Compra Ventas'!$A$2:$A$2700,CK$4,'Compra Ventas'!$B$2:$B$2700,$B270,'Compra Ventas'!$C$2:$C$2700,CK$5)</f>
        <v>-293944.88952567178</v>
      </c>
      <c r="CL270" s="13">
        <f>SUMIFS('Compra Ventas'!$E$2:$E$2700,'Compra Ventas'!$A$2:$A$2700,CL$4,'Compra Ventas'!$B$2:$B$2700,$B270,'Compra Ventas'!$C$2:$C$2700,CL$5)</f>
        <v>-233484.83097976161</v>
      </c>
      <c r="CM270" s="13">
        <f>SUMIFS('Compra Ventas'!$E$2:$E$2700,'Compra Ventas'!$A$2:$A$2700,CM$4,'Compra Ventas'!$B$2:$B$2700,$B270,'Compra Ventas'!$C$2:$C$2700,CM$5)</f>
        <v>-190847.43364447329</v>
      </c>
      <c r="CN270" s="13">
        <f>SUMIFS('Compra Ventas'!$E$2:$E$2700,'Compra Ventas'!$A$2:$A$2700,CN$4,'Compra Ventas'!$B$2:$B$2700,$B270,'Compra Ventas'!$C$2:$C$2700,CN$5)</f>
        <v>-213584.94912543241</v>
      </c>
      <c r="CO270" s="13">
        <f>SUMIFS('Compra Ventas'!$E$2:$E$2700,'Compra Ventas'!$A$2:$A$2700,CO$4,'Compra Ventas'!$B$2:$B$2700,$B270,'Compra Ventas'!$C$2:$C$2700,CO$5)</f>
        <v>-193255.43026616759</v>
      </c>
      <c r="CP270" s="13">
        <f>SUMIFS('Compra Ventas'!$E$2:$E$2700,'Compra Ventas'!$A$2:$A$2700,CP$4,'Compra Ventas'!$B$2:$B$2700,$B270,'Compra Ventas'!$C$2:$C$2700,CP$5)</f>
        <v>-448900.58101374999</v>
      </c>
      <c r="CQ270" s="13">
        <f>SUMIFS('Compra Ventas'!$E$2:$E$2700,'Compra Ventas'!$A$2:$A$2700,CQ$4,'Compra Ventas'!$B$2:$B$2700,$B270,'Compra Ventas'!$C$2:$C$2700,CQ$5)</f>
        <v>-110972.52902045099</v>
      </c>
      <c r="CR270" s="13">
        <f>SUMIFS('Compra Ventas'!$E$2:$E$2700,'Compra Ventas'!$A$2:$A$2700,CR$4,'Compra Ventas'!$B$2:$B$2700,$B270,'Compra Ventas'!$C$2:$C$2700,CR$5)</f>
        <v>-82615.910636089859</v>
      </c>
      <c r="CS270" s="13">
        <f>SUMIFS('Compra Ventas'!$E$2:$E$2700,'Compra Ventas'!$A$2:$A$2700,CS$4,'Compra Ventas'!$B$2:$B$2700,$B270,'Compra Ventas'!$C$2:$C$2700,CS$5)</f>
        <v>-73794.480586691672</v>
      </c>
      <c r="CT270" s="13">
        <f>SUMIFS('Compra Ventas'!$E$2:$E$2700,'Compra Ventas'!$A$2:$A$2700,CT$4,'Compra Ventas'!$B$2:$B$2700,$B270,'Compra Ventas'!$C$2:$C$2700,CT$5)</f>
        <v>-102330.1966021093</v>
      </c>
      <c r="CU270" s="13">
        <f>SUMIFS('Compra Ventas'!$E$2:$E$2700,'Compra Ventas'!$A$2:$A$2700,CU$4,'Compra Ventas'!$B$2:$B$2700,$B270,'Compra Ventas'!$C$2:$C$2700,CU$5)</f>
        <v>-131549.3517030584</v>
      </c>
      <c r="CV270" s="14">
        <f>SUMIFS('Compra Ventas'!$E$2:$E$2700,'Compra Ventas'!$A$2:$A$2700,CV$4,'Compra Ventas'!$B$2:$B$2700,$B270,'Compra Ventas'!$C$2:$C$2700,CV$5)</f>
        <v>-148958.02475649171</v>
      </c>
      <c r="CW270" s="12">
        <f>SUMIFS('Compra Ventas'!$E$2:$E$2700,'Compra Ventas'!$A$2:$A$2700,CW$4,'Compra Ventas'!$B$2:$B$2700,$B270,'Compra Ventas'!$C$2:$C$2700,CW$5)</f>
        <v>-293944.33780083258</v>
      </c>
      <c r="CX270" s="13">
        <f>SUMIFS('Compra Ventas'!$E$2:$E$2700,'Compra Ventas'!$A$2:$A$2700,CX$4,'Compra Ventas'!$B$2:$B$2700,$B270,'Compra Ventas'!$C$2:$C$2700,CX$5)</f>
        <v>-232624.3222012574</v>
      </c>
      <c r="CY270" s="13">
        <f>SUMIFS('Compra Ventas'!$E$2:$E$2700,'Compra Ventas'!$A$2:$A$2700,CY$4,'Compra Ventas'!$B$2:$B$2700,$B270,'Compra Ventas'!$C$2:$C$2700,CY$5)</f>
        <v>-190767.31191028599</v>
      </c>
      <c r="CZ270" s="13">
        <f>SUMIFS('Compra Ventas'!$E$2:$E$2700,'Compra Ventas'!$A$2:$A$2700,CZ$4,'Compra Ventas'!$B$2:$B$2700,$B270,'Compra Ventas'!$C$2:$C$2700,CZ$5)</f>
        <v>-212691.35603572309</v>
      </c>
      <c r="DA270" s="13">
        <f>SUMIFS('Compra Ventas'!$E$2:$E$2700,'Compra Ventas'!$A$2:$A$2700,DA$4,'Compra Ventas'!$B$2:$B$2700,$B270,'Compra Ventas'!$C$2:$C$2700,DA$5)</f>
        <v>-205507.8567475758</v>
      </c>
      <c r="DB270" s="13">
        <f>SUMIFS('Compra Ventas'!$E$2:$E$2700,'Compra Ventas'!$A$2:$A$2700,DB$4,'Compra Ventas'!$B$2:$B$2700,$B270,'Compra Ventas'!$C$2:$C$2700,DB$5)</f>
        <v>-475507.51881836978</v>
      </c>
      <c r="DC270" s="13">
        <f>SUMIFS('Compra Ventas'!$E$2:$E$2700,'Compra Ventas'!$A$2:$A$2700,DC$4,'Compra Ventas'!$B$2:$B$2700,$B270,'Compra Ventas'!$C$2:$C$2700,DC$5)</f>
        <v>-113785.90376696691</v>
      </c>
      <c r="DD270" s="13">
        <f>SUMIFS('Compra Ventas'!$E$2:$E$2700,'Compra Ventas'!$A$2:$A$2700,DD$4,'Compra Ventas'!$B$2:$B$2700,$B270,'Compra Ventas'!$C$2:$C$2700,DD$5)</f>
        <v>-84680.268762714768</v>
      </c>
      <c r="DE270" s="13">
        <f>SUMIFS('Compra Ventas'!$E$2:$E$2700,'Compra Ventas'!$A$2:$A$2700,DE$4,'Compra Ventas'!$B$2:$B$2700,$B270,'Compra Ventas'!$C$2:$C$2700,DE$5)</f>
        <v>-74819.640213426872</v>
      </c>
      <c r="DF270" s="13">
        <f>SUMIFS('Compra Ventas'!$E$2:$E$2700,'Compra Ventas'!$A$2:$A$2700,DF$4,'Compra Ventas'!$B$2:$B$2700,$B270,'Compra Ventas'!$C$2:$C$2700,DF$5)</f>
        <v>-127200.93503372101</v>
      </c>
      <c r="DG270" s="13">
        <f>SUMIFS('Compra Ventas'!$E$2:$E$2700,'Compra Ventas'!$A$2:$A$2700,DG$4,'Compra Ventas'!$B$2:$B$2700,$B270,'Compra Ventas'!$C$2:$C$2700,DG$5)</f>
        <v>-134017.96472793689</v>
      </c>
      <c r="DH270" s="14">
        <f>SUMIFS('Compra Ventas'!$E$2:$E$2700,'Compra Ventas'!$A$2:$A$2700,DH$4,'Compra Ventas'!$B$2:$B$2700,$B270,'Compra Ventas'!$C$2:$C$2700,DH$5)</f>
        <v>-154279.96826445931</v>
      </c>
      <c r="DI270" s="84"/>
      <c r="DJ270" s="98">
        <f>SUMIFS('Ajuste Ciclado'!D$5:D$47,'Ajuste Ciclado'!$C$5:$C$47,Balance!DJ$4,'Ajuste Ciclado'!$B$5:$B$47,Balance!$B270)</f>
        <v>0</v>
      </c>
      <c r="DK270" s="99">
        <f>SUMIFS('Ajuste Ciclado'!E$5:E$47,'Ajuste Ciclado'!$C$5:$C$47,Balance!DK$4,'Ajuste Ciclado'!$B$5:$B$47,Balance!$B270)</f>
        <v>0</v>
      </c>
      <c r="DL270" s="99">
        <f>SUMIFS('Ajuste Ciclado'!F$5:F$47,'Ajuste Ciclado'!$C$5:$C$47,Balance!DL$4,'Ajuste Ciclado'!$B$5:$B$47,Balance!$B270)</f>
        <v>0</v>
      </c>
      <c r="DM270" s="99">
        <f>SUMIFS('Ajuste Ciclado'!G$5:G$47,'Ajuste Ciclado'!$C$5:$C$47,Balance!DM$4,'Ajuste Ciclado'!$B$5:$B$47,Balance!$B270)</f>
        <v>0</v>
      </c>
      <c r="DN270" s="99">
        <f>SUMIFS('Ajuste Ciclado'!H$5:H$47,'Ajuste Ciclado'!$C$5:$C$47,Balance!DN$4,'Ajuste Ciclado'!$B$5:$B$47,Balance!$B270)</f>
        <v>0</v>
      </c>
      <c r="DO270" s="99">
        <f>SUMIFS('Ajuste Ciclado'!I$5:I$47,'Ajuste Ciclado'!$C$5:$C$47,Balance!DO$4,'Ajuste Ciclado'!$B$5:$B$47,Balance!$B270)</f>
        <v>0</v>
      </c>
      <c r="DP270" s="99">
        <f>SUMIFS('Ajuste Ciclado'!J$5:J$47,'Ajuste Ciclado'!$C$5:$C$47,Balance!DP$4,'Ajuste Ciclado'!$B$5:$B$47,Balance!$B270)</f>
        <v>0</v>
      </c>
      <c r="DQ270" s="99">
        <f>SUMIFS('Ajuste Ciclado'!K$5:K$47,'Ajuste Ciclado'!$C$5:$C$47,Balance!DQ$4,'Ajuste Ciclado'!$B$5:$B$47,Balance!$B270)</f>
        <v>0</v>
      </c>
      <c r="DR270" s="99">
        <f>SUMIFS('Ajuste Ciclado'!L$5:L$47,'Ajuste Ciclado'!$C$5:$C$47,Balance!DR$4,'Ajuste Ciclado'!$B$5:$B$47,Balance!$B270)</f>
        <v>0</v>
      </c>
      <c r="DS270" s="99">
        <f>SUMIFS('Ajuste Ciclado'!M$5:M$47,'Ajuste Ciclado'!$C$5:$C$47,Balance!DS$4,'Ajuste Ciclado'!$B$5:$B$47,Balance!$B270)</f>
        <v>0</v>
      </c>
      <c r="DT270" s="99">
        <f>SUMIFS('Ajuste Ciclado'!N$5:N$47,'Ajuste Ciclado'!$C$5:$C$47,Balance!DT$4,'Ajuste Ciclado'!$B$5:$B$47,Balance!$B270)</f>
        <v>0</v>
      </c>
      <c r="DU270" s="100">
        <f>SUMIFS('Ajuste Ciclado'!O$5:O$47,'Ajuste Ciclado'!$C$5:$C$47,Balance!DU$4,'Ajuste Ciclado'!$B$5:$B$47,Balance!$B270)</f>
        <v>0</v>
      </c>
      <c r="DV270" s="98">
        <f>SUMIFS('Ajuste Ciclado'!D$5:D$47,'Ajuste Ciclado'!$C$5:$C$47,Balance!DV$4,'Ajuste Ciclado'!$B$5:$B$47,Balance!$B270)</f>
        <v>0</v>
      </c>
      <c r="DW270" s="99">
        <f>SUMIFS('Ajuste Ciclado'!E$5:E$47,'Ajuste Ciclado'!$C$5:$C$47,Balance!DW$4,'Ajuste Ciclado'!$B$5:$B$47,Balance!$B270)</f>
        <v>0</v>
      </c>
      <c r="DX270" s="99">
        <f>SUMIFS('Ajuste Ciclado'!F$5:F$47,'Ajuste Ciclado'!$C$5:$C$47,Balance!DX$4,'Ajuste Ciclado'!$B$5:$B$47,Balance!$B270)</f>
        <v>0</v>
      </c>
      <c r="DY270" s="99">
        <f>SUMIFS('Ajuste Ciclado'!G$5:G$47,'Ajuste Ciclado'!$C$5:$C$47,Balance!DY$4,'Ajuste Ciclado'!$B$5:$B$47,Balance!$B270)</f>
        <v>0</v>
      </c>
      <c r="DZ270" s="99">
        <f>SUMIFS('Ajuste Ciclado'!H$5:H$47,'Ajuste Ciclado'!$C$5:$C$47,Balance!DZ$4,'Ajuste Ciclado'!$B$5:$B$47,Balance!$B270)</f>
        <v>0</v>
      </c>
      <c r="EA270" s="99">
        <f>SUMIFS('Ajuste Ciclado'!I$5:I$47,'Ajuste Ciclado'!$C$5:$C$47,Balance!EA$4,'Ajuste Ciclado'!$B$5:$B$47,Balance!$B270)</f>
        <v>0</v>
      </c>
      <c r="EB270" s="99">
        <f>SUMIFS('Ajuste Ciclado'!J$5:J$47,'Ajuste Ciclado'!$C$5:$C$47,Balance!EB$4,'Ajuste Ciclado'!$B$5:$B$47,Balance!$B270)</f>
        <v>0</v>
      </c>
      <c r="EC270" s="99">
        <f>SUMIFS('Ajuste Ciclado'!K$5:K$47,'Ajuste Ciclado'!$C$5:$C$47,Balance!EC$4,'Ajuste Ciclado'!$B$5:$B$47,Balance!$B270)</f>
        <v>0</v>
      </c>
      <c r="ED270" s="99">
        <f>SUMIFS('Ajuste Ciclado'!L$5:L$47,'Ajuste Ciclado'!$C$5:$C$47,Balance!ED$4,'Ajuste Ciclado'!$B$5:$B$47,Balance!$B270)</f>
        <v>0</v>
      </c>
      <c r="EE270" s="99">
        <f>SUMIFS('Ajuste Ciclado'!M$5:M$47,'Ajuste Ciclado'!$C$5:$C$47,Balance!EE$4,'Ajuste Ciclado'!$B$5:$B$47,Balance!$B270)</f>
        <v>0</v>
      </c>
      <c r="EF270" s="99">
        <f>SUMIFS('Ajuste Ciclado'!N$5:N$47,'Ajuste Ciclado'!$C$5:$C$47,Balance!EF$4,'Ajuste Ciclado'!$B$5:$B$47,Balance!$B270)</f>
        <v>0</v>
      </c>
      <c r="EG270" s="100">
        <f>SUMIFS('Ajuste Ciclado'!O$5:O$47,'Ajuste Ciclado'!$C$5:$C$47,Balance!EG$4,'Ajuste Ciclado'!$B$5:$B$47,Balance!$B270)</f>
        <v>0</v>
      </c>
      <c r="EH270" s="98">
        <f>SUMIFS('Ajuste Ciclado'!D$5:D$47,'Ajuste Ciclado'!$C$5:$C$47,Balance!EH$4,'Ajuste Ciclado'!$B$5:$B$47,Balance!$B270)</f>
        <v>0</v>
      </c>
      <c r="EI270" s="99">
        <f>SUMIFS('Ajuste Ciclado'!E$5:E$47,'Ajuste Ciclado'!$C$5:$C$47,Balance!EI$4,'Ajuste Ciclado'!$B$5:$B$47,Balance!$B270)</f>
        <v>0</v>
      </c>
      <c r="EJ270" s="99">
        <f>SUMIFS('Ajuste Ciclado'!F$5:F$47,'Ajuste Ciclado'!$C$5:$C$47,Balance!EJ$4,'Ajuste Ciclado'!$B$5:$B$47,Balance!$B270)</f>
        <v>0</v>
      </c>
      <c r="EK270" s="99">
        <f>SUMIFS('Ajuste Ciclado'!G$5:G$47,'Ajuste Ciclado'!$C$5:$C$47,Balance!EK$4,'Ajuste Ciclado'!$B$5:$B$47,Balance!$B270)</f>
        <v>0</v>
      </c>
      <c r="EL270" s="99">
        <f>SUMIFS('Ajuste Ciclado'!H$5:H$47,'Ajuste Ciclado'!$C$5:$C$47,Balance!EL$4,'Ajuste Ciclado'!$B$5:$B$47,Balance!$B270)</f>
        <v>0</v>
      </c>
      <c r="EM270" s="99">
        <f>SUMIFS('Ajuste Ciclado'!I$5:I$47,'Ajuste Ciclado'!$C$5:$C$47,Balance!EM$4,'Ajuste Ciclado'!$B$5:$B$47,Balance!$B270)</f>
        <v>0</v>
      </c>
      <c r="EN270" s="99">
        <f>SUMIFS('Ajuste Ciclado'!J$5:J$47,'Ajuste Ciclado'!$C$5:$C$47,Balance!EN$4,'Ajuste Ciclado'!$B$5:$B$47,Balance!$B270)</f>
        <v>0</v>
      </c>
      <c r="EO270" s="99">
        <f>SUMIFS('Ajuste Ciclado'!K$5:K$47,'Ajuste Ciclado'!$C$5:$C$47,Balance!EO$4,'Ajuste Ciclado'!$B$5:$B$47,Balance!$B270)</f>
        <v>0</v>
      </c>
      <c r="EP270" s="99">
        <f>SUMIFS('Ajuste Ciclado'!L$5:L$47,'Ajuste Ciclado'!$C$5:$C$47,Balance!EP$4,'Ajuste Ciclado'!$B$5:$B$47,Balance!$B270)</f>
        <v>0</v>
      </c>
      <c r="EQ270" s="99">
        <f>SUMIFS('Ajuste Ciclado'!M$5:M$47,'Ajuste Ciclado'!$C$5:$C$47,Balance!EQ$4,'Ajuste Ciclado'!$B$5:$B$47,Balance!$B270)</f>
        <v>0</v>
      </c>
      <c r="ER270" s="99">
        <f>SUMIFS('Ajuste Ciclado'!N$5:N$47,'Ajuste Ciclado'!$C$5:$C$47,Balance!ER$4,'Ajuste Ciclado'!$B$5:$B$47,Balance!$B270)</f>
        <v>0</v>
      </c>
      <c r="ES270" s="100">
        <f>SUMIFS('Ajuste Ciclado'!O$5:O$47,'Ajuste Ciclado'!$C$5:$C$47,Balance!ES$4,'Ajuste Ciclado'!$B$5:$B$47,Balance!$B270)</f>
        <v>0</v>
      </c>
      <c r="ET270" s="84"/>
      <c r="EU270" s="12">
        <f t="shared" si="377"/>
        <v>-1051551.4844867992</v>
      </c>
      <c r="EV270" s="13">
        <f t="shared" si="342"/>
        <v>-1384079.0057832503</v>
      </c>
      <c r="EW270" s="13">
        <f t="shared" si="343"/>
        <v>-1550698.0891679791</v>
      </c>
      <c r="EX270" s="13">
        <f t="shared" si="344"/>
        <v>-1023641.7175903941</v>
      </c>
      <c r="EY270" s="13">
        <f t="shared" si="345"/>
        <v>-993999.30609094445</v>
      </c>
      <c r="EZ270" s="13">
        <f t="shared" si="346"/>
        <v>-574485.26781489211</v>
      </c>
      <c r="FA270" s="13">
        <f t="shared" si="347"/>
        <v>-752600.06985934731</v>
      </c>
      <c r="FB270" s="13">
        <f t="shared" si="348"/>
        <v>-459472.78968193819</v>
      </c>
      <c r="FC270" s="13">
        <f t="shared" si="349"/>
        <v>-533331.39892542514</v>
      </c>
      <c r="FD270" s="13">
        <f t="shared" si="350"/>
        <v>-624337.15311190847</v>
      </c>
      <c r="FE270" s="13">
        <f t="shared" si="351"/>
        <v>-604264.96887472458</v>
      </c>
      <c r="FF270" s="14">
        <f t="shared" si="352"/>
        <v>-573565.62933028524</v>
      </c>
      <c r="FG270" s="12">
        <f t="shared" si="353"/>
        <v>-1051483.7467536705</v>
      </c>
      <c r="FH270" s="13">
        <f t="shared" si="354"/>
        <v>-1389726.6058832761</v>
      </c>
      <c r="FI270" s="13">
        <f t="shared" si="355"/>
        <v>-1553668.2651863645</v>
      </c>
      <c r="FJ270" s="13">
        <f t="shared" si="356"/>
        <v>-1044584.1938490397</v>
      </c>
      <c r="FK270" s="13">
        <f t="shared" si="357"/>
        <v>-990281.91648023867</v>
      </c>
      <c r="FL270" s="13">
        <f t="shared" si="358"/>
        <v>-572629.69089284679</v>
      </c>
      <c r="FM270" s="13">
        <f t="shared" si="359"/>
        <v>-781440.55471029971</v>
      </c>
      <c r="FN270" s="13">
        <f t="shared" si="360"/>
        <v>-455570.58197876363</v>
      </c>
      <c r="FO270" s="13">
        <f t="shared" si="361"/>
        <v>-535723.86839752505</v>
      </c>
      <c r="FP270" s="13">
        <f t="shared" si="362"/>
        <v>-632672.95160800079</v>
      </c>
      <c r="FQ270" s="13">
        <f t="shared" si="363"/>
        <v>-621502.96112351073</v>
      </c>
      <c r="FR270" s="14">
        <f t="shared" si="364"/>
        <v>-598784.78790468269</v>
      </c>
      <c r="FS270" s="12">
        <f t="shared" si="365"/>
        <v>306895.85098099848</v>
      </c>
      <c r="FT270" s="13">
        <f t="shared" si="366"/>
        <v>242119.19249518629</v>
      </c>
      <c r="FU270" s="13">
        <f t="shared" si="367"/>
        <v>198553.7328045833</v>
      </c>
      <c r="FV270" s="13">
        <f t="shared" si="368"/>
        <v>221378.98447741373</v>
      </c>
      <c r="FW270" s="13">
        <f t="shared" si="369"/>
        <v>220588.23868989537</v>
      </c>
      <c r="FX270" s="13">
        <f t="shared" si="370"/>
        <v>495950.44085794518</v>
      </c>
      <c r="FY270" s="13">
        <f t="shared" si="371"/>
        <v>118430.22636970021</v>
      </c>
      <c r="FZ270" s="13">
        <f t="shared" si="372"/>
        <v>88136.606263233742</v>
      </c>
      <c r="GA270" s="13">
        <f t="shared" si="373"/>
        <v>78046.957219739823</v>
      </c>
      <c r="GB270" s="13">
        <f t="shared" si="374"/>
        <v>132711.06726035749</v>
      </c>
      <c r="GC270" s="13">
        <f t="shared" si="375"/>
        <v>140259.75748622918</v>
      </c>
      <c r="GD270" s="14">
        <f t="shared" si="376"/>
        <v>161156.58764566286</v>
      </c>
      <c r="GE270" s="84"/>
      <c r="GF270" s="12">
        <f t="shared" si="378"/>
        <v>-10126026.880717888</v>
      </c>
      <c r="GG270" s="13">
        <f t="shared" si="378"/>
        <v>-10228070.124768218</v>
      </c>
      <c r="GH270" s="14">
        <f t="shared" si="378"/>
        <v>2404227.6425509462</v>
      </c>
      <c r="GI270" s="6">
        <f t="shared" si="379"/>
        <v>2</v>
      </c>
      <c r="GJ270" s="12">
        <f t="shared" si="380"/>
        <v>-3986328.5794380284</v>
      </c>
      <c r="GK270" s="13">
        <f t="shared" si="381"/>
        <v>-3994878.6178233111</v>
      </c>
      <c r="GL270" s="14">
        <f t="shared" si="382"/>
        <v>0</v>
      </c>
      <c r="GM270" s="84"/>
      <c r="GN270" s="66">
        <f t="shared" si="383"/>
        <v>-3994878.6178233111</v>
      </c>
      <c r="GO270" s="84"/>
      <c r="GP270" s="63" t="str" cm="1">
        <f t="array" ref="GP270">INDEX($GF$4:$GH$4,1,GI270)</f>
        <v>Sample 3</v>
      </c>
      <c r="GQ270" s="12">
        <f t="shared" si="336"/>
        <v>-1550698.0891679791</v>
      </c>
      <c r="GR270" s="13">
        <f t="shared" si="336"/>
        <v>-1384079.0057832503</v>
      </c>
      <c r="GS270" s="14">
        <f t="shared" si="336"/>
        <v>-1051551.4844867992</v>
      </c>
      <c r="GT270" s="12">
        <f t="shared" si="337"/>
        <v>-1553668.2651863645</v>
      </c>
      <c r="GU270" s="13">
        <f t="shared" si="337"/>
        <v>-1389726.6058832761</v>
      </c>
      <c r="GV270" s="14">
        <f t="shared" si="337"/>
        <v>-1051483.7467536705</v>
      </c>
      <c r="GW270" s="12">
        <f t="shared" si="338"/>
        <v>78046.957219739823</v>
      </c>
      <c r="GX270" s="13">
        <f t="shared" si="338"/>
        <v>88136.606263233742</v>
      </c>
      <c r="GY270" s="14">
        <f t="shared" si="338"/>
        <v>118430.22636970021</v>
      </c>
      <c r="GZ270" s="84" t="str">
        <f t="shared" si="339"/>
        <v>Sample 3</v>
      </c>
      <c r="HA270" s="12">
        <f t="shared" si="384"/>
        <v>-1553668.2651863645</v>
      </c>
      <c r="HB270" s="13">
        <f t="shared" si="384"/>
        <v>-1389726.6058832761</v>
      </c>
      <c r="HC270" s="14">
        <f t="shared" si="384"/>
        <v>-1051483.7467536705</v>
      </c>
      <c r="HD270" s="6">
        <f t="shared" si="340"/>
        <v>-3994878.6178233111</v>
      </c>
      <c r="HE270" s="84" t="str">
        <f t="shared" si="341"/>
        <v>Ok</v>
      </c>
    </row>
    <row r="271" spans="2:213" hidden="1" x14ac:dyDescent="0.3">
      <c r="B271" s="84" t="s">
        <v>222</v>
      </c>
      <c r="C271" s="12">
        <f>SUMIFS(Inyecciones!$E$2:$E$14185,Inyecciones!$A$2:$A$14185,Balance!C$4,Inyecciones!$B$2:$B$14185,Balance!$B271,Inyecciones!$C$2:$C$14185,Balance!C$5)</f>
        <v>76220.028435058281</v>
      </c>
      <c r="D271" s="13">
        <f>SUMIFS(Inyecciones!$E$2:$E$14185,Inyecciones!$A$2:$A$14185,Balance!D$4,Inyecciones!$B$2:$B$14185,Balance!$B271,Inyecciones!$C$2:$C$14185,Balance!D$5)</f>
        <v>87966.847327767959</v>
      </c>
      <c r="E271" s="13">
        <f>SUMIFS(Inyecciones!$E$2:$E$14185,Inyecciones!$A$2:$A$14185,Balance!E$4,Inyecciones!$B$2:$B$14185,Balance!$B271,Inyecciones!$C$2:$C$14185,Balance!E$5)</f>
        <v>81116.191738512411</v>
      </c>
      <c r="F271" s="13">
        <f>SUMIFS(Inyecciones!$E$2:$E$14185,Inyecciones!$A$2:$A$14185,Balance!F$4,Inyecciones!$B$2:$B$14185,Balance!$B271,Inyecciones!$C$2:$C$14185,Balance!F$5)</f>
        <v>71960.459577150847</v>
      </c>
      <c r="G271" s="13">
        <f>SUMIFS(Inyecciones!$E$2:$E$14185,Inyecciones!$A$2:$A$14185,Balance!G$4,Inyecciones!$B$2:$B$14185,Balance!$B271,Inyecciones!$C$2:$C$14185,Balance!G$5)</f>
        <v>68829.300277797505</v>
      </c>
      <c r="H271" s="13">
        <f>SUMIFS(Inyecciones!$E$2:$E$14185,Inyecciones!$A$2:$A$14185,Balance!H$4,Inyecciones!$B$2:$B$14185,Balance!$B271,Inyecciones!$C$2:$C$14185,Balance!H$5)</f>
        <v>75937.600428953447</v>
      </c>
      <c r="I271" s="13">
        <f>SUMIFS(Inyecciones!$E$2:$E$14185,Inyecciones!$A$2:$A$14185,Balance!I$4,Inyecciones!$B$2:$B$14185,Balance!$B271,Inyecciones!$C$2:$C$14185,Balance!I$5)</f>
        <v>31025.05769828846</v>
      </c>
      <c r="J271" s="13">
        <f>SUMIFS(Inyecciones!$E$2:$E$14185,Inyecciones!$A$2:$A$14185,Balance!J$4,Inyecciones!$B$2:$B$14185,Balance!$B271,Inyecciones!$C$2:$C$14185,Balance!J$5)</f>
        <v>9137.0502173974819</v>
      </c>
      <c r="K271" s="13">
        <f>SUMIFS(Inyecciones!$E$2:$E$14185,Inyecciones!$A$2:$A$14185,Balance!K$4,Inyecciones!$B$2:$B$14185,Balance!$B271,Inyecciones!$C$2:$C$14185,Balance!K$5)</f>
        <v>10232.376500298231</v>
      </c>
      <c r="L271" s="13">
        <f>SUMIFS(Inyecciones!$E$2:$E$14185,Inyecciones!$A$2:$A$14185,Balance!L$4,Inyecciones!$B$2:$B$14185,Balance!$B271,Inyecciones!$C$2:$C$14185,Balance!L$5)</f>
        <v>11083.470271456819</v>
      </c>
      <c r="M271" s="13">
        <f>SUMIFS(Inyecciones!$E$2:$E$14185,Inyecciones!$A$2:$A$14185,Balance!M$4,Inyecciones!$B$2:$B$14185,Balance!$B271,Inyecciones!$C$2:$C$14185,Balance!M$5)</f>
        <v>17234.61905441622</v>
      </c>
      <c r="N271" s="14">
        <f>SUMIFS(Inyecciones!$E$2:$E$14185,Inyecciones!$A$2:$A$14185,Balance!N$4,Inyecciones!$B$2:$B$14185,Balance!$B271,Inyecciones!$C$2:$C$14185,Balance!N$5)</f>
        <v>19335.812446324209</v>
      </c>
      <c r="O271" s="12">
        <f>SUMIFS(Inyecciones!$E$2:$E$14185,Inyecciones!$A$2:$A$14185,Balance!O$4,Inyecciones!$B$2:$B$14185,Balance!$B271,Inyecciones!$C$2:$C$14185,Balance!O$5)</f>
        <v>76325.041925916579</v>
      </c>
      <c r="P271" s="13">
        <f>SUMIFS(Inyecciones!$E$2:$E$14185,Inyecciones!$A$2:$A$14185,Balance!P$4,Inyecciones!$B$2:$B$14185,Balance!$B271,Inyecciones!$C$2:$C$14185,Balance!P$5)</f>
        <v>88373.601553464279</v>
      </c>
      <c r="Q271" s="13">
        <f>SUMIFS(Inyecciones!$E$2:$E$14185,Inyecciones!$A$2:$A$14185,Balance!Q$4,Inyecciones!$B$2:$B$14185,Balance!$B271,Inyecciones!$C$2:$C$14185,Balance!Q$5)</f>
        <v>81375.217384022122</v>
      </c>
      <c r="R271" s="13">
        <f>SUMIFS(Inyecciones!$E$2:$E$14185,Inyecciones!$A$2:$A$14185,Balance!R$4,Inyecciones!$B$2:$B$14185,Balance!$B271,Inyecciones!$C$2:$C$14185,Balance!R$5)</f>
        <v>70320.459739129437</v>
      </c>
      <c r="S271" s="13">
        <f>SUMIFS(Inyecciones!$E$2:$E$14185,Inyecciones!$A$2:$A$14185,Balance!S$4,Inyecciones!$B$2:$B$14185,Balance!$B271,Inyecciones!$C$2:$C$14185,Balance!S$5)</f>
        <v>69301.292334669633</v>
      </c>
      <c r="T271" s="13">
        <f>SUMIFS(Inyecciones!$E$2:$E$14185,Inyecciones!$A$2:$A$14185,Balance!T$4,Inyecciones!$B$2:$B$14185,Balance!$B271,Inyecciones!$C$2:$C$14185,Balance!T$5)</f>
        <v>76013.429009507643</v>
      </c>
      <c r="U271" s="13">
        <f>SUMIFS(Inyecciones!$E$2:$E$14185,Inyecciones!$A$2:$A$14185,Balance!U$4,Inyecciones!$B$2:$B$14185,Balance!$B271,Inyecciones!$C$2:$C$14185,Balance!U$5)</f>
        <v>32157.800829789128</v>
      </c>
      <c r="V271" s="13">
        <f>SUMIFS(Inyecciones!$E$2:$E$14185,Inyecciones!$A$2:$A$14185,Balance!V$4,Inyecciones!$B$2:$B$14185,Balance!$B271,Inyecciones!$C$2:$C$14185,Balance!V$5)</f>
        <v>9045.0707439887938</v>
      </c>
      <c r="W271" s="13">
        <f>SUMIFS(Inyecciones!$E$2:$E$14185,Inyecciones!$A$2:$A$14185,Balance!W$4,Inyecciones!$B$2:$B$14185,Balance!$B271,Inyecciones!$C$2:$C$14185,Balance!W$5)</f>
        <v>9138.5649539069946</v>
      </c>
      <c r="X271" s="13">
        <f>SUMIFS(Inyecciones!$E$2:$E$14185,Inyecciones!$A$2:$A$14185,Balance!X$4,Inyecciones!$B$2:$B$14185,Balance!$B271,Inyecciones!$C$2:$C$14185,Balance!X$5)</f>
        <v>12024.54678775743</v>
      </c>
      <c r="Y271" s="13">
        <f>SUMIFS(Inyecciones!$E$2:$E$14185,Inyecciones!$A$2:$A$14185,Balance!Y$4,Inyecciones!$B$2:$B$14185,Balance!$B271,Inyecciones!$C$2:$C$14185,Balance!Y$5)</f>
        <v>18212.627381474911</v>
      </c>
      <c r="Z271" s="14">
        <f>SUMIFS(Inyecciones!$E$2:$E$14185,Inyecciones!$A$2:$A$14185,Balance!Z$4,Inyecciones!$B$2:$B$14185,Balance!$B271,Inyecciones!$C$2:$C$14185,Balance!Z$5)</f>
        <v>21294.280556922291</v>
      </c>
      <c r="AA271" s="12">
        <f>SUMIFS(Inyecciones!$E$2:$E$14185,Inyecciones!$A$2:$A$14185,Balance!AA$4,Inyecciones!$B$2:$B$14185,Balance!$B271,Inyecciones!$C$2:$C$14185,Balance!AA$5)</f>
        <v>76288.031707476694</v>
      </c>
      <c r="AB271" s="13">
        <f>SUMIFS(Inyecciones!$E$2:$E$14185,Inyecciones!$A$2:$A$14185,Balance!AB$4,Inyecciones!$B$2:$B$14185,Balance!$B271,Inyecciones!$C$2:$C$14185,Balance!AB$5)</f>
        <v>87949.37810210156</v>
      </c>
      <c r="AC271" s="13">
        <f>SUMIFS(Inyecciones!$E$2:$E$14185,Inyecciones!$A$2:$A$14185,Balance!AC$4,Inyecciones!$B$2:$B$14185,Balance!$B271,Inyecciones!$C$2:$C$14185,Balance!AC$5)</f>
        <v>81145.19680518868</v>
      </c>
      <c r="AD271" s="13">
        <f>SUMIFS(Inyecciones!$E$2:$E$14185,Inyecciones!$A$2:$A$14185,Balance!AD$4,Inyecciones!$B$2:$B$14185,Balance!$B271,Inyecciones!$C$2:$C$14185,Balance!AD$5)</f>
        <v>70294.586584051693</v>
      </c>
      <c r="AE271" s="13">
        <f>SUMIFS(Inyecciones!$E$2:$E$14185,Inyecciones!$A$2:$A$14185,Balance!AE$4,Inyecciones!$B$2:$B$14185,Balance!$B271,Inyecciones!$C$2:$C$14185,Balance!AE$5)</f>
        <v>68508.156891119317</v>
      </c>
      <c r="AF271" s="13">
        <f>SUMIFS(Inyecciones!$E$2:$E$14185,Inyecciones!$A$2:$A$14185,Balance!AF$4,Inyecciones!$B$2:$B$14185,Balance!$B271,Inyecciones!$C$2:$C$14185,Balance!AF$5)</f>
        <v>79070.7114455915</v>
      </c>
      <c r="AG271" s="13">
        <f>SUMIFS(Inyecciones!$E$2:$E$14185,Inyecciones!$A$2:$A$14185,Balance!AG$4,Inyecciones!$B$2:$B$14185,Balance!$B271,Inyecciones!$C$2:$C$14185,Balance!AG$5)</f>
        <v>32575.50443815743</v>
      </c>
      <c r="AH271" s="13">
        <f>SUMIFS(Inyecciones!$E$2:$E$14185,Inyecciones!$A$2:$A$14185,Balance!AH$4,Inyecciones!$B$2:$B$14185,Balance!$B271,Inyecciones!$C$2:$C$14185,Balance!AH$5)</f>
        <v>9325.4254477610302</v>
      </c>
      <c r="AI271" s="13">
        <f>SUMIFS(Inyecciones!$E$2:$E$14185,Inyecciones!$A$2:$A$14185,Balance!AI$4,Inyecciones!$B$2:$B$14185,Balance!$B271,Inyecciones!$C$2:$C$14185,Balance!AI$5)</f>
        <v>10120.158171029711</v>
      </c>
      <c r="AJ271" s="13">
        <f>SUMIFS(Inyecciones!$E$2:$E$14185,Inyecciones!$A$2:$A$14185,Balance!AJ$4,Inyecciones!$B$2:$B$14185,Balance!$B271,Inyecciones!$C$2:$C$14185,Balance!AJ$5)</f>
        <v>13726.089936063279</v>
      </c>
      <c r="AK271" s="13">
        <f>SUMIFS(Inyecciones!$E$2:$E$14185,Inyecciones!$A$2:$A$14185,Balance!AK$4,Inyecciones!$B$2:$B$14185,Balance!$B271,Inyecciones!$C$2:$C$14185,Balance!AK$5)</f>
        <v>18343.67158000519</v>
      </c>
      <c r="AL271" s="14">
        <f>SUMIFS(Inyecciones!$E$2:$E$14185,Inyecciones!$A$2:$A$14185,Balance!AL$4,Inyecciones!$B$2:$B$14185,Balance!$B271,Inyecciones!$C$2:$C$14185,Balance!AL$5)</f>
        <v>22862.729542370689</v>
      </c>
      <c r="AM271" s="13"/>
      <c r="AN271" s="12">
        <f>SUMIFS('Retiro Mensual'!$E$2:$E$2629,'Retiro Mensual'!$A$2:$A$2629,AN$4,'Retiro Mensual'!$B$2:$B$2629,$B271,'Retiro Mensual'!$C$2:$C$2629,AN$5)</f>
        <v>0</v>
      </c>
      <c r="AO271" s="13">
        <f>SUMIFS('Retiro Mensual'!$E$2:$E$2629,'Retiro Mensual'!$A$2:$A$2629,AO$4,'Retiro Mensual'!$B$2:$B$2629,$B271,'Retiro Mensual'!$C$2:$C$2629,AO$5)</f>
        <v>0</v>
      </c>
      <c r="AP271" s="13">
        <f>SUMIFS('Retiro Mensual'!$E$2:$E$2629,'Retiro Mensual'!$A$2:$A$2629,AP$4,'Retiro Mensual'!$B$2:$B$2629,$B271,'Retiro Mensual'!$C$2:$C$2629,AP$5)</f>
        <v>0</v>
      </c>
      <c r="AQ271" s="13">
        <f>SUMIFS('Retiro Mensual'!$E$2:$E$2629,'Retiro Mensual'!$A$2:$A$2629,AQ$4,'Retiro Mensual'!$B$2:$B$2629,$B271,'Retiro Mensual'!$C$2:$C$2629,AQ$5)</f>
        <v>0</v>
      </c>
      <c r="AR271" s="13">
        <f>SUMIFS('Retiro Mensual'!$E$2:$E$2629,'Retiro Mensual'!$A$2:$A$2629,AR$4,'Retiro Mensual'!$B$2:$B$2629,$B271,'Retiro Mensual'!$C$2:$C$2629,AR$5)</f>
        <v>0</v>
      </c>
      <c r="AS271" s="13">
        <f>SUMIFS('Retiro Mensual'!$E$2:$E$2629,'Retiro Mensual'!$A$2:$A$2629,AS$4,'Retiro Mensual'!$B$2:$B$2629,$B271,'Retiro Mensual'!$C$2:$C$2629,AS$5)</f>
        <v>0</v>
      </c>
      <c r="AT271" s="13">
        <f>SUMIFS('Retiro Mensual'!$E$2:$E$2629,'Retiro Mensual'!$A$2:$A$2629,AT$4,'Retiro Mensual'!$B$2:$B$2629,$B271,'Retiro Mensual'!$C$2:$C$2629,AT$5)</f>
        <v>0</v>
      </c>
      <c r="AU271" s="13">
        <f>SUMIFS('Retiro Mensual'!$E$2:$E$2629,'Retiro Mensual'!$A$2:$A$2629,AU$4,'Retiro Mensual'!$B$2:$B$2629,$B271,'Retiro Mensual'!$C$2:$C$2629,AU$5)</f>
        <v>0</v>
      </c>
      <c r="AV271" s="13">
        <f>SUMIFS('Retiro Mensual'!$E$2:$E$2629,'Retiro Mensual'!$A$2:$A$2629,AV$4,'Retiro Mensual'!$B$2:$B$2629,$B271,'Retiro Mensual'!$C$2:$C$2629,AV$5)</f>
        <v>0</v>
      </c>
      <c r="AW271" s="13">
        <f>SUMIFS('Retiro Mensual'!$E$2:$E$2629,'Retiro Mensual'!$A$2:$A$2629,AW$4,'Retiro Mensual'!$B$2:$B$2629,$B271,'Retiro Mensual'!$C$2:$C$2629,AW$5)</f>
        <v>0</v>
      </c>
      <c r="AX271" s="13">
        <f>SUMIFS('Retiro Mensual'!$E$2:$E$2629,'Retiro Mensual'!$A$2:$A$2629,AX$4,'Retiro Mensual'!$B$2:$B$2629,$B271,'Retiro Mensual'!$C$2:$C$2629,AX$5)</f>
        <v>0</v>
      </c>
      <c r="AY271" s="14">
        <f>SUMIFS('Retiro Mensual'!$E$2:$E$2629,'Retiro Mensual'!$A$2:$A$2629,AY$4,'Retiro Mensual'!$B$2:$B$2629,$B271,'Retiro Mensual'!$C$2:$C$2629,AY$5)</f>
        <v>0</v>
      </c>
      <c r="AZ271" s="12">
        <f>SUMIFS('Retiro Mensual'!$E$2:$E$2629,'Retiro Mensual'!$A$2:$A$2629,AZ$4,'Retiro Mensual'!$B$2:$B$2629,$B271,'Retiro Mensual'!$C$2:$C$2629,AZ$5)</f>
        <v>0</v>
      </c>
      <c r="BA271" s="13">
        <f>SUMIFS('Retiro Mensual'!$E$2:$E$2629,'Retiro Mensual'!$A$2:$A$2629,BA$4,'Retiro Mensual'!$B$2:$B$2629,$B271,'Retiro Mensual'!$C$2:$C$2629,BA$5)</f>
        <v>0</v>
      </c>
      <c r="BB271" s="13">
        <f>SUMIFS('Retiro Mensual'!$E$2:$E$2629,'Retiro Mensual'!$A$2:$A$2629,BB$4,'Retiro Mensual'!$B$2:$B$2629,$B271,'Retiro Mensual'!$C$2:$C$2629,BB$5)</f>
        <v>0</v>
      </c>
      <c r="BC271" s="13">
        <f>SUMIFS('Retiro Mensual'!$E$2:$E$2629,'Retiro Mensual'!$A$2:$A$2629,BC$4,'Retiro Mensual'!$B$2:$B$2629,$B271,'Retiro Mensual'!$C$2:$C$2629,BC$5)</f>
        <v>0</v>
      </c>
      <c r="BD271" s="13">
        <f>SUMIFS('Retiro Mensual'!$E$2:$E$2629,'Retiro Mensual'!$A$2:$A$2629,BD$4,'Retiro Mensual'!$B$2:$B$2629,$B271,'Retiro Mensual'!$C$2:$C$2629,BD$5)</f>
        <v>0</v>
      </c>
      <c r="BE271" s="13">
        <f>SUMIFS('Retiro Mensual'!$E$2:$E$2629,'Retiro Mensual'!$A$2:$A$2629,BE$4,'Retiro Mensual'!$B$2:$B$2629,$B271,'Retiro Mensual'!$C$2:$C$2629,BE$5)</f>
        <v>0</v>
      </c>
      <c r="BF271" s="13">
        <f>SUMIFS('Retiro Mensual'!$E$2:$E$2629,'Retiro Mensual'!$A$2:$A$2629,BF$4,'Retiro Mensual'!$B$2:$B$2629,$B271,'Retiro Mensual'!$C$2:$C$2629,BF$5)</f>
        <v>0</v>
      </c>
      <c r="BG271" s="13">
        <f>SUMIFS('Retiro Mensual'!$E$2:$E$2629,'Retiro Mensual'!$A$2:$A$2629,BG$4,'Retiro Mensual'!$B$2:$B$2629,$B271,'Retiro Mensual'!$C$2:$C$2629,BG$5)</f>
        <v>0</v>
      </c>
      <c r="BH271" s="13">
        <f>SUMIFS('Retiro Mensual'!$E$2:$E$2629,'Retiro Mensual'!$A$2:$A$2629,BH$4,'Retiro Mensual'!$B$2:$B$2629,$B271,'Retiro Mensual'!$C$2:$C$2629,BH$5)</f>
        <v>0</v>
      </c>
      <c r="BI271" s="13">
        <f>SUMIFS('Retiro Mensual'!$E$2:$E$2629,'Retiro Mensual'!$A$2:$A$2629,BI$4,'Retiro Mensual'!$B$2:$B$2629,$B271,'Retiro Mensual'!$C$2:$C$2629,BI$5)</f>
        <v>0</v>
      </c>
      <c r="BJ271" s="13">
        <f>SUMIFS('Retiro Mensual'!$E$2:$E$2629,'Retiro Mensual'!$A$2:$A$2629,BJ$4,'Retiro Mensual'!$B$2:$B$2629,$B271,'Retiro Mensual'!$C$2:$C$2629,BJ$5)</f>
        <v>0</v>
      </c>
      <c r="BK271" s="14">
        <f>SUMIFS('Retiro Mensual'!$E$2:$E$2629,'Retiro Mensual'!$A$2:$A$2629,BK$4,'Retiro Mensual'!$B$2:$B$2629,$B271,'Retiro Mensual'!$C$2:$C$2629,BK$5)</f>
        <v>0</v>
      </c>
      <c r="BL271" s="12">
        <f>SUMIFS('Retiro Mensual'!$E$2:$E$2629,'Retiro Mensual'!$A$2:$A$2629,BL$4,'Retiro Mensual'!$B$2:$B$2629,$B271,'Retiro Mensual'!$C$2:$C$2629,BL$5)</f>
        <v>0</v>
      </c>
      <c r="BM271" s="13">
        <f>SUMIFS('Retiro Mensual'!$E$2:$E$2629,'Retiro Mensual'!$A$2:$A$2629,BM$4,'Retiro Mensual'!$B$2:$B$2629,$B271,'Retiro Mensual'!$C$2:$C$2629,BM$5)</f>
        <v>0</v>
      </c>
      <c r="BN271" s="13">
        <f>SUMIFS('Retiro Mensual'!$E$2:$E$2629,'Retiro Mensual'!$A$2:$A$2629,BN$4,'Retiro Mensual'!$B$2:$B$2629,$B271,'Retiro Mensual'!$C$2:$C$2629,BN$5)</f>
        <v>0</v>
      </c>
      <c r="BO271" s="13">
        <f>SUMIFS('Retiro Mensual'!$E$2:$E$2629,'Retiro Mensual'!$A$2:$A$2629,BO$4,'Retiro Mensual'!$B$2:$B$2629,$B271,'Retiro Mensual'!$C$2:$C$2629,BO$5)</f>
        <v>0</v>
      </c>
      <c r="BP271" s="13">
        <f>SUMIFS('Retiro Mensual'!$E$2:$E$2629,'Retiro Mensual'!$A$2:$A$2629,BP$4,'Retiro Mensual'!$B$2:$B$2629,$B271,'Retiro Mensual'!$C$2:$C$2629,BP$5)</f>
        <v>0</v>
      </c>
      <c r="BQ271" s="13">
        <f>SUMIFS('Retiro Mensual'!$E$2:$E$2629,'Retiro Mensual'!$A$2:$A$2629,BQ$4,'Retiro Mensual'!$B$2:$B$2629,$B271,'Retiro Mensual'!$C$2:$C$2629,BQ$5)</f>
        <v>0</v>
      </c>
      <c r="BR271" s="13">
        <f>SUMIFS('Retiro Mensual'!$E$2:$E$2629,'Retiro Mensual'!$A$2:$A$2629,BR$4,'Retiro Mensual'!$B$2:$B$2629,$B271,'Retiro Mensual'!$C$2:$C$2629,BR$5)</f>
        <v>0</v>
      </c>
      <c r="BS271" s="13">
        <f>SUMIFS('Retiro Mensual'!$E$2:$E$2629,'Retiro Mensual'!$A$2:$A$2629,BS$4,'Retiro Mensual'!$B$2:$B$2629,$B271,'Retiro Mensual'!$C$2:$C$2629,BS$5)</f>
        <v>0</v>
      </c>
      <c r="BT271" s="13">
        <f>SUMIFS('Retiro Mensual'!$E$2:$E$2629,'Retiro Mensual'!$A$2:$A$2629,BT$4,'Retiro Mensual'!$B$2:$B$2629,$B271,'Retiro Mensual'!$C$2:$C$2629,BT$5)</f>
        <v>0</v>
      </c>
      <c r="BU271" s="13">
        <f>SUMIFS('Retiro Mensual'!$E$2:$E$2629,'Retiro Mensual'!$A$2:$A$2629,BU$4,'Retiro Mensual'!$B$2:$B$2629,$B271,'Retiro Mensual'!$C$2:$C$2629,BU$5)</f>
        <v>0</v>
      </c>
      <c r="BV271" s="13">
        <f>SUMIFS('Retiro Mensual'!$E$2:$E$2629,'Retiro Mensual'!$A$2:$A$2629,BV$4,'Retiro Mensual'!$B$2:$B$2629,$B271,'Retiro Mensual'!$C$2:$C$2629,BV$5)</f>
        <v>0</v>
      </c>
      <c r="BW271" s="14">
        <f>SUMIFS('Retiro Mensual'!$E$2:$E$2629,'Retiro Mensual'!$A$2:$A$2629,BW$4,'Retiro Mensual'!$B$2:$B$2629,$B271,'Retiro Mensual'!$C$2:$C$2629,BW$5)</f>
        <v>0</v>
      </c>
      <c r="BX271" s="13"/>
      <c r="BY271" s="12">
        <f>SUMIFS('Compra Ventas'!$E$2:$E$2700,'Compra Ventas'!$A$2:$A$2700,BY$4,'Compra Ventas'!$B$2:$B$2700,$B271,'Compra Ventas'!$C$2:$C$2700,BY$5)</f>
        <v>0</v>
      </c>
      <c r="BZ271" s="13">
        <f>SUMIFS('Compra Ventas'!$E$2:$E$2700,'Compra Ventas'!$A$2:$A$2700,BZ$4,'Compra Ventas'!$B$2:$B$2700,$B271,'Compra Ventas'!$C$2:$C$2700,BZ$5)</f>
        <v>0</v>
      </c>
      <c r="CA271" s="13">
        <f>SUMIFS('Compra Ventas'!$E$2:$E$2700,'Compra Ventas'!$A$2:$A$2700,CA$4,'Compra Ventas'!$B$2:$B$2700,$B271,'Compra Ventas'!$C$2:$C$2700,CA$5)</f>
        <v>0</v>
      </c>
      <c r="CB271" s="13">
        <f>SUMIFS('Compra Ventas'!$E$2:$E$2700,'Compra Ventas'!$A$2:$A$2700,CB$4,'Compra Ventas'!$B$2:$B$2700,$B271,'Compra Ventas'!$C$2:$C$2700,CB$5)</f>
        <v>0</v>
      </c>
      <c r="CC271" s="13">
        <f>SUMIFS('Compra Ventas'!$E$2:$E$2700,'Compra Ventas'!$A$2:$A$2700,CC$4,'Compra Ventas'!$B$2:$B$2700,$B271,'Compra Ventas'!$C$2:$C$2700,CC$5)</f>
        <v>0</v>
      </c>
      <c r="CD271" s="13">
        <f>SUMIFS('Compra Ventas'!$E$2:$E$2700,'Compra Ventas'!$A$2:$A$2700,CD$4,'Compra Ventas'!$B$2:$B$2700,$B271,'Compra Ventas'!$C$2:$C$2700,CD$5)</f>
        <v>0</v>
      </c>
      <c r="CE271" s="13">
        <f>SUMIFS('Compra Ventas'!$E$2:$E$2700,'Compra Ventas'!$A$2:$A$2700,CE$4,'Compra Ventas'!$B$2:$B$2700,$B271,'Compra Ventas'!$C$2:$C$2700,CE$5)</f>
        <v>0</v>
      </c>
      <c r="CF271" s="13">
        <f>SUMIFS('Compra Ventas'!$E$2:$E$2700,'Compra Ventas'!$A$2:$A$2700,CF$4,'Compra Ventas'!$B$2:$B$2700,$B271,'Compra Ventas'!$C$2:$C$2700,CF$5)</f>
        <v>0</v>
      </c>
      <c r="CG271" s="13">
        <f>SUMIFS('Compra Ventas'!$E$2:$E$2700,'Compra Ventas'!$A$2:$A$2700,CG$4,'Compra Ventas'!$B$2:$B$2700,$B271,'Compra Ventas'!$C$2:$C$2700,CG$5)</f>
        <v>0</v>
      </c>
      <c r="CH271" s="13">
        <f>SUMIFS('Compra Ventas'!$E$2:$E$2700,'Compra Ventas'!$A$2:$A$2700,CH$4,'Compra Ventas'!$B$2:$B$2700,$B271,'Compra Ventas'!$C$2:$C$2700,CH$5)</f>
        <v>0</v>
      </c>
      <c r="CI271" s="13">
        <f>SUMIFS('Compra Ventas'!$E$2:$E$2700,'Compra Ventas'!$A$2:$A$2700,CI$4,'Compra Ventas'!$B$2:$B$2700,$B271,'Compra Ventas'!$C$2:$C$2700,CI$5)</f>
        <v>0</v>
      </c>
      <c r="CJ271" s="14">
        <f>SUMIFS('Compra Ventas'!$E$2:$E$2700,'Compra Ventas'!$A$2:$A$2700,CJ$4,'Compra Ventas'!$B$2:$B$2700,$B271,'Compra Ventas'!$C$2:$C$2700,CJ$5)</f>
        <v>0</v>
      </c>
      <c r="CK271" s="12">
        <f>SUMIFS('Compra Ventas'!$E$2:$E$2700,'Compra Ventas'!$A$2:$A$2700,CK$4,'Compra Ventas'!$B$2:$B$2700,$B271,'Compra Ventas'!$C$2:$C$2700,CK$5)</f>
        <v>0</v>
      </c>
      <c r="CL271" s="13">
        <f>SUMIFS('Compra Ventas'!$E$2:$E$2700,'Compra Ventas'!$A$2:$A$2700,CL$4,'Compra Ventas'!$B$2:$B$2700,$B271,'Compra Ventas'!$C$2:$C$2700,CL$5)</f>
        <v>0</v>
      </c>
      <c r="CM271" s="13">
        <f>SUMIFS('Compra Ventas'!$E$2:$E$2700,'Compra Ventas'!$A$2:$A$2700,CM$4,'Compra Ventas'!$B$2:$B$2700,$B271,'Compra Ventas'!$C$2:$C$2700,CM$5)</f>
        <v>0</v>
      </c>
      <c r="CN271" s="13">
        <f>SUMIFS('Compra Ventas'!$E$2:$E$2700,'Compra Ventas'!$A$2:$A$2700,CN$4,'Compra Ventas'!$B$2:$B$2700,$B271,'Compra Ventas'!$C$2:$C$2700,CN$5)</f>
        <v>0</v>
      </c>
      <c r="CO271" s="13">
        <f>SUMIFS('Compra Ventas'!$E$2:$E$2700,'Compra Ventas'!$A$2:$A$2700,CO$4,'Compra Ventas'!$B$2:$B$2700,$B271,'Compra Ventas'!$C$2:$C$2700,CO$5)</f>
        <v>0</v>
      </c>
      <c r="CP271" s="13">
        <f>SUMIFS('Compra Ventas'!$E$2:$E$2700,'Compra Ventas'!$A$2:$A$2700,CP$4,'Compra Ventas'!$B$2:$B$2700,$B271,'Compra Ventas'!$C$2:$C$2700,CP$5)</f>
        <v>0</v>
      </c>
      <c r="CQ271" s="13">
        <f>SUMIFS('Compra Ventas'!$E$2:$E$2700,'Compra Ventas'!$A$2:$A$2700,CQ$4,'Compra Ventas'!$B$2:$B$2700,$B271,'Compra Ventas'!$C$2:$C$2700,CQ$5)</f>
        <v>0</v>
      </c>
      <c r="CR271" s="13">
        <f>SUMIFS('Compra Ventas'!$E$2:$E$2700,'Compra Ventas'!$A$2:$A$2700,CR$4,'Compra Ventas'!$B$2:$B$2700,$B271,'Compra Ventas'!$C$2:$C$2700,CR$5)</f>
        <v>0</v>
      </c>
      <c r="CS271" s="13">
        <f>SUMIFS('Compra Ventas'!$E$2:$E$2700,'Compra Ventas'!$A$2:$A$2700,CS$4,'Compra Ventas'!$B$2:$B$2700,$B271,'Compra Ventas'!$C$2:$C$2700,CS$5)</f>
        <v>0</v>
      </c>
      <c r="CT271" s="13">
        <f>SUMIFS('Compra Ventas'!$E$2:$E$2700,'Compra Ventas'!$A$2:$A$2700,CT$4,'Compra Ventas'!$B$2:$B$2700,$B271,'Compra Ventas'!$C$2:$C$2700,CT$5)</f>
        <v>0</v>
      </c>
      <c r="CU271" s="13">
        <f>SUMIFS('Compra Ventas'!$E$2:$E$2700,'Compra Ventas'!$A$2:$A$2700,CU$4,'Compra Ventas'!$B$2:$B$2700,$B271,'Compra Ventas'!$C$2:$C$2700,CU$5)</f>
        <v>0</v>
      </c>
      <c r="CV271" s="14">
        <f>SUMIFS('Compra Ventas'!$E$2:$E$2700,'Compra Ventas'!$A$2:$A$2700,CV$4,'Compra Ventas'!$B$2:$B$2700,$B271,'Compra Ventas'!$C$2:$C$2700,CV$5)</f>
        <v>0</v>
      </c>
      <c r="CW271" s="12">
        <f>SUMIFS('Compra Ventas'!$E$2:$E$2700,'Compra Ventas'!$A$2:$A$2700,CW$4,'Compra Ventas'!$B$2:$B$2700,$B271,'Compra Ventas'!$C$2:$C$2700,CW$5)</f>
        <v>0</v>
      </c>
      <c r="CX271" s="13">
        <f>SUMIFS('Compra Ventas'!$E$2:$E$2700,'Compra Ventas'!$A$2:$A$2700,CX$4,'Compra Ventas'!$B$2:$B$2700,$B271,'Compra Ventas'!$C$2:$C$2700,CX$5)</f>
        <v>0</v>
      </c>
      <c r="CY271" s="13">
        <f>SUMIFS('Compra Ventas'!$E$2:$E$2700,'Compra Ventas'!$A$2:$A$2700,CY$4,'Compra Ventas'!$B$2:$B$2700,$B271,'Compra Ventas'!$C$2:$C$2700,CY$5)</f>
        <v>0</v>
      </c>
      <c r="CZ271" s="13">
        <f>SUMIFS('Compra Ventas'!$E$2:$E$2700,'Compra Ventas'!$A$2:$A$2700,CZ$4,'Compra Ventas'!$B$2:$B$2700,$B271,'Compra Ventas'!$C$2:$C$2700,CZ$5)</f>
        <v>0</v>
      </c>
      <c r="DA271" s="13">
        <f>SUMIFS('Compra Ventas'!$E$2:$E$2700,'Compra Ventas'!$A$2:$A$2700,DA$4,'Compra Ventas'!$B$2:$B$2700,$B271,'Compra Ventas'!$C$2:$C$2700,DA$5)</f>
        <v>0</v>
      </c>
      <c r="DB271" s="13">
        <f>SUMIFS('Compra Ventas'!$E$2:$E$2700,'Compra Ventas'!$A$2:$A$2700,DB$4,'Compra Ventas'!$B$2:$B$2700,$B271,'Compra Ventas'!$C$2:$C$2700,DB$5)</f>
        <v>0</v>
      </c>
      <c r="DC271" s="13">
        <f>SUMIFS('Compra Ventas'!$E$2:$E$2700,'Compra Ventas'!$A$2:$A$2700,DC$4,'Compra Ventas'!$B$2:$B$2700,$B271,'Compra Ventas'!$C$2:$C$2700,DC$5)</f>
        <v>0</v>
      </c>
      <c r="DD271" s="13">
        <f>SUMIFS('Compra Ventas'!$E$2:$E$2700,'Compra Ventas'!$A$2:$A$2700,DD$4,'Compra Ventas'!$B$2:$B$2700,$B271,'Compra Ventas'!$C$2:$C$2700,DD$5)</f>
        <v>0</v>
      </c>
      <c r="DE271" s="13">
        <f>SUMIFS('Compra Ventas'!$E$2:$E$2700,'Compra Ventas'!$A$2:$A$2700,DE$4,'Compra Ventas'!$B$2:$B$2700,$B271,'Compra Ventas'!$C$2:$C$2700,DE$5)</f>
        <v>0</v>
      </c>
      <c r="DF271" s="13">
        <f>SUMIFS('Compra Ventas'!$E$2:$E$2700,'Compra Ventas'!$A$2:$A$2700,DF$4,'Compra Ventas'!$B$2:$B$2700,$B271,'Compra Ventas'!$C$2:$C$2700,DF$5)</f>
        <v>0</v>
      </c>
      <c r="DG271" s="13">
        <f>SUMIFS('Compra Ventas'!$E$2:$E$2700,'Compra Ventas'!$A$2:$A$2700,DG$4,'Compra Ventas'!$B$2:$B$2700,$B271,'Compra Ventas'!$C$2:$C$2700,DG$5)</f>
        <v>0</v>
      </c>
      <c r="DH271" s="14">
        <f>SUMIFS('Compra Ventas'!$E$2:$E$2700,'Compra Ventas'!$A$2:$A$2700,DH$4,'Compra Ventas'!$B$2:$B$2700,$B271,'Compra Ventas'!$C$2:$C$2700,DH$5)</f>
        <v>0</v>
      </c>
      <c r="DI271" s="84"/>
      <c r="DJ271" s="98">
        <f>SUMIFS('Ajuste Ciclado'!D$5:D$47,'Ajuste Ciclado'!$C$5:$C$47,Balance!DJ$4,'Ajuste Ciclado'!$B$5:$B$47,Balance!$B271)</f>
        <v>0</v>
      </c>
      <c r="DK271" s="99">
        <f>SUMIFS('Ajuste Ciclado'!E$5:E$47,'Ajuste Ciclado'!$C$5:$C$47,Balance!DK$4,'Ajuste Ciclado'!$B$5:$B$47,Balance!$B271)</f>
        <v>0</v>
      </c>
      <c r="DL271" s="99">
        <f>SUMIFS('Ajuste Ciclado'!F$5:F$47,'Ajuste Ciclado'!$C$5:$C$47,Balance!DL$4,'Ajuste Ciclado'!$B$5:$B$47,Balance!$B271)</f>
        <v>0</v>
      </c>
      <c r="DM271" s="99">
        <f>SUMIFS('Ajuste Ciclado'!G$5:G$47,'Ajuste Ciclado'!$C$5:$C$47,Balance!DM$4,'Ajuste Ciclado'!$B$5:$B$47,Balance!$B271)</f>
        <v>0</v>
      </c>
      <c r="DN271" s="99">
        <f>SUMIFS('Ajuste Ciclado'!H$5:H$47,'Ajuste Ciclado'!$C$5:$C$47,Balance!DN$4,'Ajuste Ciclado'!$B$5:$B$47,Balance!$B271)</f>
        <v>0</v>
      </c>
      <c r="DO271" s="99">
        <f>SUMIFS('Ajuste Ciclado'!I$5:I$47,'Ajuste Ciclado'!$C$5:$C$47,Balance!DO$4,'Ajuste Ciclado'!$B$5:$B$47,Balance!$B271)</f>
        <v>0</v>
      </c>
      <c r="DP271" s="99">
        <f>SUMIFS('Ajuste Ciclado'!J$5:J$47,'Ajuste Ciclado'!$C$5:$C$47,Balance!DP$4,'Ajuste Ciclado'!$B$5:$B$47,Balance!$B271)</f>
        <v>0</v>
      </c>
      <c r="DQ271" s="99">
        <f>SUMIFS('Ajuste Ciclado'!K$5:K$47,'Ajuste Ciclado'!$C$5:$C$47,Balance!DQ$4,'Ajuste Ciclado'!$B$5:$B$47,Balance!$B271)</f>
        <v>0</v>
      </c>
      <c r="DR271" s="99">
        <f>SUMIFS('Ajuste Ciclado'!L$5:L$47,'Ajuste Ciclado'!$C$5:$C$47,Balance!DR$4,'Ajuste Ciclado'!$B$5:$B$47,Balance!$B271)</f>
        <v>0</v>
      </c>
      <c r="DS271" s="99">
        <f>SUMIFS('Ajuste Ciclado'!M$5:M$47,'Ajuste Ciclado'!$C$5:$C$47,Balance!DS$4,'Ajuste Ciclado'!$B$5:$B$47,Balance!$B271)</f>
        <v>0</v>
      </c>
      <c r="DT271" s="99">
        <f>SUMIFS('Ajuste Ciclado'!N$5:N$47,'Ajuste Ciclado'!$C$5:$C$47,Balance!DT$4,'Ajuste Ciclado'!$B$5:$B$47,Balance!$B271)</f>
        <v>0</v>
      </c>
      <c r="DU271" s="100">
        <f>SUMIFS('Ajuste Ciclado'!O$5:O$47,'Ajuste Ciclado'!$C$5:$C$47,Balance!DU$4,'Ajuste Ciclado'!$B$5:$B$47,Balance!$B271)</f>
        <v>0</v>
      </c>
      <c r="DV271" s="98">
        <f>SUMIFS('Ajuste Ciclado'!D$5:D$47,'Ajuste Ciclado'!$C$5:$C$47,Balance!DV$4,'Ajuste Ciclado'!$B$5:$B$47,Balance!$B271)</f>
        <v>0</v>
      </c>
      <c r="DW271" s="99">
        <f>SUMIFS('Ajuste Ciclado'!E$5:E$47,'Ajuste Ciclado'!$C$5:$C$47,Balance!DW$4,'Ajuste Ciclado'!$B$5:$B$47,Balance!$B271)</f>
        <v>0</v>
      </c>
      <c r="DX271" s="99">
        <f>SUMIFS('Ajuste Ciclado'!F$5:F$47,'Ajuste Ciclado'!$C$5:$C$47,Balance!DX$4,'Ajuste Ciclado'!$B$5:$B$47,Balance!$B271)</f>
        <v>0</v>
      </c>
      <c r="DY271" s="99">
        <f>SUMIFS('Ajuste Ciclado'!G$5:G$47,'Ajuste Ciclado'!$C$5:$C$47,Balance!DY$4,'Ajuste Ciclado'!$B$5:$B$47,Balance!$B271)</f>
        <v>0</v>
      </c>
      <c r="DZ271" s="99">
        <f>SUMIFS('Ajuste Ciclado'!H$5:H$47,'Ajuste Ciclado'!$C$5:$C$47,Balance!DZ$4,'Ajuste Ciclado'!$B$5:$B$47,Balance!$B271)</f>
        <v>0</v>
      </c>
      <c r="EA271" s="99">
        <f>SUMIFS('Ajuste Ciclado'!I$5:I$47,'Ajuste Ciclado'!$C$5:$C$47,Balance!EA$4,'Ajuste Ciclado'!$B$5:$B$47,Balance!$B271)</f>
        <v>0</v>
      </c>
      <c r="EB271" s="99">
        <f>SUMIFS('Ajuste Ciclado'!J$5:J$47,'Ajuste Ciclado'!$C$5:$C$47,Balance!EB$4,'Ajuste Ciclado'!$B$5:$B$47,Balance!$B271)</f>
        <v>0</v>
      </c>
      <c r="EC271" s="99">
        <f>SUMIFS('Ajuste Ciclado'!K$5:K$47,'Ajuste Ciclado'!$C$5:$C$47,Balance!EC$4,'Ajuste Ciclado'!$B$5:$B$47,Balance!$B271)</f>
        <v>0</v>
      </c>
      <c r="ED271" s="99">
        <f>SUMIFS('Ajuste Ciclado'!L$5:L$47,'Ajuste Ciclado'!$C$5:$C$47,Balance!ED$4,'Ajuste Ciclado'!$B$5:$B$47,Balance!$B271)</f>
        <v>0</v>
      </c>
      <c r="EE271" s="99">
        <f>SUMIFS('Ajuste Ciclado'!M$5:M$47,'Ajuste Ciclado'!$C$5:$C$47,Balance!EE$4,'Ajuste Ciclado'!$B$5:$B$47,Balance!$B271)</f>
        <v>0</v>
      </c>
      <c r="EF271" s="99">
        <f>SUMIFS('Ajuste Ciclado'!N$5:N$47,'Ajuste Ciclado'!$C$5:$C$47,Balance!EF$4,'Ajuste Ciclado'!$B$5:$B$47,Balance!$B271)</f>
        <v>0</v>
      </c>
      <c r="EG271" s="100">
        <f>SUMIFS('Ajuste Ciclado'!O$5:O$47,'Ajuste Ciclado'!$C$5:$C$47,Balance!EG$4,'Ajuste Ciclado'!$B$5:$B$47,Balance!$B271)</f>
        <v>0</v>
      </c>
      <c r="EH271" s="98">
        <f>SUMIFS('Ajuste Ciclado'!D$5:D$47,'Ajuste Ciclado'!$C$5:$C$47,Balance!EH$4,'Ajuste Ciclado'!$B$5:$B$47,Balance!$B271)</f>
        <v>0</v>
      </c>
      <c r="EI271" s="99">
        <f>SUMIFS('Ajuste Ciclado'!E$5:E$47,'Ajuste Ciclado'!$C$5:$C$47,Balance!EI$4,'Ajuste Ciclado'!$B$5:$B$47,Balance!$B271)</f>
        <v>0</v>
      </c>
      <c r="EJ271" s="99">
        <f>SUMIFS('Ajuste Ciclado'!F$5:F$47,'Ajuste Ciclado'!$C$5:$C$47,Balance!EJ$4,'Ajuste Ciclado'!$B$5:$B$47,Balance!$B271)</f>
        <v>0</v>
      </c>
      <c r="EK271" s="99">
        <f>SUMIFS('Ajuste Ciclado'!G$5:G$47,'Ajuste Ciclado'!$C$5:$C$47,Balance!EK$4,'Ajuste Ciclado'!$B$5:$B$47,Balance!$B271)</f>
        <v>0</v>
      </c>
      <c r="EL271" s="99">
        <f>SUMIFS('Ajuste Ciclado'!H$5:H$47,'Ajuste Ciclado'!$C$5:$C$47,Balance!EL$4,'Ajuste Ciclado'!$B$5:$B$47,Balance!$B271)</f>
        <v>0</v>
      </c>
      <c r="EM271" s="99">
        <f>SUMIFS('Ajuste Ciclado'!I$5:I$47,'Ajuste Ciclado'!$C$5:$C$47,Balance!EM$4,'Ajuste Ciclado'!$B$5:$B$47,Balance!$B271)</f>
        <v>0</v>
      </c>
      <c r="EN271" s="99">
        <f>SUMIFS('Ajuste Ciclado'!J$5:J$47,'Ajuste Ciclado'!$C$5:$C$47,Balance!EN$4,'Ajuste Ciclado'!$B$5:$B$47,Balance!$B271)</f>
        <v>0</v>
      </c>
      <c r="EO271" s="99">
        <f>SUMIFS('Ajuste Ciclado'!K$5:K$47,'Ajuste Ciclado'!$C$5:$C$47,Balance!EO$4,'Ajuste Ciclado'!$B$5:$B$47,Balance!$B271)</f>
        <v>0</v>
      </c>
      <c r="EP271" s="99">
        <f>SUMIFS('Ajuste Ciclado'!L$5:L$47,'Ajuste Ciclado'!$C$5:$C$47,Balance!EP$4,'Ajuste Ciclado'!$B$5:$B$47,Balance!$B271)</f>
        <v>0</v>
      </c>
      <c r="EQ271" s="99">
        <f>SUMIFS('Ajuste Ciclado'!M$5:M$47,'Ajuste Ciclado'!$C$5:$C$47,Balance!EQ$4,'Ajuste Ciclado'!$B$5:$B$47,Balance!$B271)</f>
        <v>0</v>
      </c>
      <c r="ER271" s="99">
        <f>SUMIFS('Ajuste Ciclado'!N$5:N$47,'Ajuste Ciclado'!$C$5:$C$47,Balance!ER$4,'Ajuste Ciclado'!$B$5:$B$47,Balance!$B271)</f>
        <v>0</v>
      </c>
      <c r="ES271" s="100">
        <f>SUMIFS('Ajuste Ciclado'!O$5:O$47,'Ajuste Ciclado'!$C$5:$C$47,Balance!ES$4,'Ajuste Ciclado'!$B$5:$B$47,Balance!$B271)</f>
        <v>0</v>
      </c>
      <c r="ET271" s="84"/>
      <c r="EU271" s="12">
        <f t="shared" si="377"/>
        <v>76220.028435058281</v>
      </c>
      <c r="EV271" s="13">
        <f t="shared" si="342"/>
        <v>87966.847327767959</v>
      </c>
      <c r="EW271" s="13">
        <f t="shared" si="343"/>
        <v>81116.191738512411</v>
      </c>
      <c r="EX271" s="13">
        <f t="shared" si="344"/>
        <v>71960.459577150847</v>
      </c>
      <c r="EY271" s="13">
        <f t="shared" si="345"/>
        <v>68829.300277797505</v>
      </c>
      <c r="EZ271" s="13">
        <f t="shared" si="346"/>
        <v>75937.600428953447</v>
      </c>
      <c r="FA271" s="13">
        <f t="shared" si="347"/>
        <v>31025.05769828846</v>
      </c>
      <c r="FB271" s="13">
        <f t="shared" si="348"/>
        <v>9137.0502173974819</v>
      </c>
      <c r="FC271" s="13">
        <f t="shared" si="349"/>
        <v>10232.376500298231</v>
      </c>
      <c r="FD271" s="13">
        <f t="shared" si="350"/>
        <v>11083.470271456819</v>
      </c>
      <c r="FE271" s="13">
        <f t="shared" si="351"/>
        <v>17234.61905441622</v>
      </c>
      <c r="FF271" s="14">
        <f t="shared" si="352"/>
        <v>19335.812446324209</v>
      </c>
      <c r="FG271" s="12">
        <f t="shared" si="353"/>
        <v>76325.041925916579</v>
      </c>
      <c r="FH271" s="13">
        <f t="shared" si="354"/>
        <v>88373.601553464279</v>
      </c>
      <c r="FI271" s="13">
        <f t="shared" si="355"/>
        <v>81375.217384022122</v>
      </c>
      <c r="FJ271" s="13">
        <f t="shared" si="356"/>
        <v>70320.459739129437</v>
      </c>
      <c r="FK271" s="13">
        <f t="shared" si="357"/>
        <v>69301.292334669633</v>
      </c>
      <c r="FL271" s="13">
        <f t="shared" si="358"/>
        <v>76013.429009507643</v>
      </c>
      <c r="FM271" s="13">
        <f t="shared" si="359"/>
        <v>32157.800829789128</v>
      </c>
      <c r="FN271" s="13">
        <f t="shared" si="360"/>
        <v>9045.0707439887938</v>
      </c>
      <c r="FO271" s="13">
        <f t="shared" si="361"/>
        <v>9138.5649539069946</v>
      </c>
      <c r="FP271" s="13">
        <f t="shared" si="362"/>
        <v>12024.54678775743</v>
      </c>
      <c r="FQ271" s="13">
        <f t="shared" si="363"/>
        <v>18212.627381474911</v>
      </c>
      <c r="FR271" s="14">
        <f t="shared" si="364"/>
        <v>21294.280556922291</v>
      </c>
      <c r="FS271" s="12">
        <f t="shared" si="365"/>
        <v>76288.031707476694</v>
      </c>
      <c r="FT271" s="13">
        <f t="shared" si="366"/>
        <v>87949.37810210156</v>
      </c>
      <c r="FU271" s="13">
        <f t="shared" si="367"/>
        <v>81145.19680518868</v>
      </c>
      <c r="FV271" s="13">
        <f t="shared" si="368"/>
        <v>70294.586584051693</v>
      </c>
      <c r="FW271" s="13">
        <f t="shared" si="369"/>
        <v>68508.156891119317</v>
      </c>
      <c r="FX271" s="13">
        <f t="shared" si="370"/>
        <v>79070.7114455915</v>
      </c>
      <c r="FY271" s="13">
        <f t="shared" si="371"/>
        <v>32575.50443815743</v>
      </c>
      <c r="FZ271" s="13">
        <f t="shared" si="372"/>
        <v>9325.4254477610302</v>
      </c>
      <c r="GA271" s="13">
        <f t="shared" si="373"/>
        <v>10120.158171029711</v>
      </c>
      <c r="GB271" s="13">
        <f t="shared" si="374"/>
        <v>13726.089936063279</v>
      </c>
      <c r="GC271" s="13">
        <f t="shared" si="375"/>
        <v>18343.67158000519</v>
      </c>
      <c r="GD271" s="14">
        <f t="shared" si="376"/>
        <v>22862.729542370689</v>
      </c>
      <c r="GE271" s="84"/>
      <c r="GF271" s="12">
        <f t="shared" si="378"/>
        <v>560078.81397342181</v>
      </c>
      <c r="GG271" s="13">
        <f t="shared" si="378"/>
        <v>563581.93320054933</v>
      </c>
      <c r="GH271" s="14">
        <f t="shared" si="378"/>
        <v>570209.64065091673</v>
      </c>
      <c r="GI271" s="6">
        <f t="shared" si="379"/>
        <v>1</v>
      </c>
      <c r="GJ271" s="12">
        <f t="shared" si="380"/>
        <v>0</v>
      </c>
      <c r="GK271" s="13">
        <f t="shared" si="381"/>
        <v>0</v>
      </c>
      <c r="GL271" s="14">
        <f t="shared" si="382"/>
        <v>0</v>
      </c>
      <c r="GM271" s="84"/>
      <c r="GN271" s="66">
        <f t="shared" si="383"/>
        <v>0</v>
      </c>
      <c r="GO271" s="84"/>
      <c r="GP271" s="63" t="str" cm="1">
        <f t="array" ref="GP271">INDEX($GF$4:$GH$4,1,GI271)</f>
        <v>Sample 1</v>
      </c>
      <c r="GQ271" s="12">
        <f t="shared" si="336"/>
        <v>9137.0502173974819</v>
      </c>
      <c r="GR271" s="13">
        <f t="shared" si="336"/>
        <v>10232.376500298231</v>
      </c>
      <c r="GS271" s="14">
        <f t="shared" si="336"/>
        <v>11083.470271456819</v>
      </c>
      <c r="GT271" s="12">
        <f t="shared" si="337"/>
        <v>9045.0707439887938</v>
      </c>
      <c r="GU271" s="13">
        <f t="shared" si="337"/>
        <v>9138.5649539069946</v>
      </c>
      <c r="GV271" s="14">
        <f t="shared" si="337"/>
        <v>12024.54678775743</v>
      </c>
      <c r="GW271" s="12">
        <f t="shared" si="338"/>
        <v>9325.4254477610302</v>
      </c>
      <c r="GX271" s="13">
        <f t="shared" si="338"/>
        <v>10120.158171029711</v>
      </c>
      <c r="GY271" s="14">
        <f t="shared" si="338"/>
        <v>13726.089936063279</v>
      </c>
      <c r="GZ271" s="84" t="str">
        <f t="shared" si="339"/>
        <v>Sample 1</v>
      </c>
      <c r="HA271" s="12">
        <f t="shared" si="384"/>
        <v>0</v>
      </c>
      <c r="HB271" s="13">
        <f t="shared" si="384"/>
        <v>0</v>
      </c>
      <c r="HC271" s="14">
        <f t="shared" si="384"/>
        <v>0</v>
      </c>
      <c r="HD271" s="6">
        <f t="shared" si="340"/>
        <v>0</v>
      </c>
      <c r="HE271" s="84" t="str">
        <f t="shared" si="341"/>
        <v>Ok</v>
      </c>
    </row>
    <row r="272" spans="2:213" x14ac:dyDescent="0.3">
      <c r="B272" s="84" t="s">
        <v>59</v>
      </c>
      <c r="C272" s="12">
        <f>SUMIFS(Inyecciones!$E$2:$E$14185,Inyecciones!$A$2:$A$14185,Balance!C$4,Inyecciones!$B$2:$B$14185,Balance!$B272,Inyecciones!$C$2:$C$14185,Balance!C$5)</f>
        <v>0</v>
      </c>
      <c r="D272" s="13">
        <f>SUMIFS(Inyecciones!$E$2:$E$14185,Inyecciones!$A$2:$A$14185,Balance!D$4,Inyecciones!$B$2:$B$14185,Balance!$B272,Inyecciones!$C$2:$C$14185,Balance!D$5)</f>
        <v>0</v>
      </c>
      <c r="E272" s="13">
        <f>SUMIFS(Inyecciones!$E$2:$E$14185,Inyecciones!$A$2:$A$14185,Balance!E$4,Inyecciones!$B$2:$B$14185,Balance!$B272,Inyecciones!$C$2:$C$14185,Balance!E$5)</f>
        <v>0</v>
      </c>
      <c r="F272" s="13">
        <f>SUMIFS(Inyecciones!$E$2:$E$14185,Inyecciones!$A$2:$A$14185,Balance!F$4,Inyecciones!$B$2:$B$14185,Balance!$B272,Inyecciones!$C$2:$C$14185,Balance!F$5)</f>
        <v>0</v>
      </c>
      <c r="G272" s="13">
        <f>SUMIFS(Inyecciones!$E$2:$E$14185,Inyecciones!$A$2:$A$14185,Balance!G$4,Inyecciones!$B$2:$B$14185,Balance!$B272,Inyecciones!$C$2:$C$14185,Balance!G$5)</f>
        <v>0</v>
      </c>
      <c r="H272" s="13">
        <f>SUMIFS(Inyecciones!$E$2:$E$14185,Inyecciones!$A$2:$A$14185,Balance!H$4,Inyecciones!$B$2:$B$14185,Balance!$B272,Inyecciones!$C$2:$C$14185,Balance!H$5)</f>
        <v>0</v>
      </c>
      <c r="I272" s="13">
        <f>SUMIFS(Inyecciones!$E$2:$E$14185,Inyecciones!$A$2:$A$14185,Balance!I$4,Inyecciones!$B$2:$B$14185,Balance!$B272,Inyecciones!$C$2:$C$14185,Balance!I$5)</f>
        <v>0</v>
      </c>
      <c r="J272" s="13">
        <f>SUMIFS(Inyecciones!$E$2:$E$14185,Inyecciones!$A$2:$A$14185,Balance!J$4,Inyecciones!$B$2:$B$14185,Balance!$B272,Inyecciones!$C$2:$C$14185,Balance!J$5)</f>
        <v>0</v>
      </c>
      <c r="K272" s="13">
        <f>SUMIFS(Inyecciones!$E$2:$E$14185,Inyecciones!$A$2:$A$14185,Balance!K$4,Inyecciones!$B$2:$B$14185,Balance!$B272,Inyecciones!$C$2:$C$14185,Balance!K$5)</f>
        <v>0</v>
      </c>
      <c r="L272" s="13">
        <f>SUMIFS(Inyecciones!$E$2:$E$14185,Inyecciones!$A$2:$A$14185,Balance!L$4,Inyecciones!$B$2:$B$14185,Balance!$B272,Inyecciones!$C$2:$C$14185,Balance!L$5)</f>
        <v>0</v>
      </c>
      <c r="M272" s="13">
        <f>SUMIFS(Inyecciones!$E$2:$E$14185,Inyecciones!$A$2:$A$14185,Balance!M$4,Inyecciones!$B$2:$B$14185,Balance!$B272,Inyecciones!$C$2:$C$14185,Balance!M$5)</f>
        <v>0</v>
      </c>
      <c r="N272" s="14">
        <f>SUMIFS(Inyecciones!$E$2:$E$14185,Inyecciones!$A$2:$A$14185,Balance!N$4,Inyecciones!$B$2:$B$14185,Balance!$B272,Inyecciones!$C$2:$C$14185,Balance!N$5)</f>
        <v>0</v>
      </c>
      <c r="O272" s="12">
        <f>SUMIFS(Inyecciones!$E$2:$E$14185,Inyecciones!$A$2:$A$14185,Balance!O$4,Inyecciones!$B$2:$B$14185,Balance!$B272,Inyecciones!$C$2:$C$14185,Balance!O$5)</f>
        <v>0</v>
      </c>
      <c r="P272" s="13">
        <f>SUMIFS(Inyecciones!$E$2:$E$14185,Inyecciones!$A$2:$A$14185,Balance!P$4,Inyecciones!$B$2:$B$14185,Balance!$B272,Inyecciones!$C$2:$C$14185,Balance!P$5)</f>
        <v>0</v>
      </c>
      <c r="Q272" s="13">
        <f>SUMIFS(Inyecciones!$E$2:$E$14185,Inyecciones!$A$2:$A$14185,Balance!Q$4,Inyecciones!$B$2:$B$14185,Balance!$B272,Inyecciones!$C$2:$C$14185,Balance!Q$5)</f>
        <v>0</v>
      </c>
      <c r="R272" s="13">
        <f>SUMIFS(Inyecciones!$E$2:$E$14185,Inyecciones!$A$2:$A$14185,Balance!R$4,Inyecciones!$B$2:$B$14185,Balance!$B272,Inyecciones!$C$2:$C$14185,Balance!R$5)</f>
        <v>0</v>
      </c>
      <c r="S272" s="13">
        <f>SUMIFS(Inyecciones!$E$2:$E$14185,Inyecciones!$A$2:$A$14185,Balance!S$4,Inyecciones!$B$2:$B$14185,Balance!$B272,Inyecciones!$C$2:$C$14185,Balance!S$5)</f>
        <v>0</v>
      </c>
      <c r="T272" s="13">
        <f>SUMIFS(Inyecciones!$E$2:$E$14185,Inyecciones!$A$2:$A$14185,Balance!T$4,Inyecciones!$B$2:$B$14185,Balance!$B272,Inyecciones!$C$2:$C$14185,Balance!T$5)</f>
        <v>0</v>
      </c>
      <c r="U272" s="13">
        <f>SUMIFS(Inyecciones!$E$2:$E$14185,Inyecciones!$A$2:$A$14185,Balance!U$4,Inyecciones!$B$2:$B$14185,Balance!$B272,Inyecciones!$C$2:$C$14185,Balance!U$5)</f>
        <v>0</v>
      </c>
      <c r="V272" s="13">
        <f>SUMIFS(Inyecciones!$E$2:$E$14185,Inyecciones!$A$2:$A$14185,Balance!V$4,Inyecciones!$B$2:$B$14185,Balance!$B272,Inyecciones!$C$2:$C$14185,Balance!V$5)</f>
        <v>0</v>
      </c>
      <c r="W272" s="13">
        <f>SUMIFS(Inyecciones!$E$2:$E$14185,Inyecciones!$A$2:$A$14185,Balance!W$4,Inyecciones!$B$2:$B$14185,Balance!$B272,Inyecciones!$C$2:$C$14185,Balance!W$5)</f>
        <v>0</v>
      </c>
      <c r="X272" s="13">
        <f>SUMIFS(Inyecciones!$E$2:$E$14185,Inyecciones!$A$2:$A$14185,Balance!X$4,Inyecciones!$B$2:$B$14185,Balance!$B272,Inyecciones!$C$2:$C$14185,Balance!X$5)</f>
        <v>0</v>
      </c>
      <c r="Y272" s="13">
        <f>SUMIFS(Inyecciones!$E$2:$E$14185,Inyecciones!$A$2:$A$14185,Balance!Y$4,Inyecciones!$B$2:$B$14185,Balance!$B272,Inyecciones!$C$2:$C$14185,Balance!Y$5)</f>
        <v>0</v>
      </c>
      <c r="Z272" s="14">
        <f>SUMIFS(Inyecciones!$E$2:$E$14185,Inyecciones!$A$2:$A$14185,Balance!Z$4,Inyecciones!$B$2:$B$14185,Balance!$B272,Inyecciones!$C$2:$C$14185,Balance!Z$5)</f>
        <v>0</v>
      </c>
      <c r="AA272" s="12">
        <f>SUMIFS(Inyecciones!$E$2:$E$14185,Inyecciones!$A$2:$A$14185,Balance!AA$4,Inyecciones!$B$2:$B$14185,Balance!$B272,Inyecciones!$C$2:$C$14185,Balance!AA$5)</f>
        <v>0</v>
      </c>
      <c r="AB272" s="13">
        <f>SUMIFS(Inyecciones!$E$2:$E$14185,Inyecciones!$A$2:$A$14185,Balance!AB$4,Inyecciones!$B$2:$B$14185,Balance!$B272,Inyecciones!$C$2:$C$14185,Balance!AB$5)</f>
        <v>0</v>
      </c>
      <c r="AC272" s="13">
        <f>SUMIFS(Inyecciones!$E$2:$E$14185,Inyecciones!$A$2:$A$14185,Balance!AC$4,Inyecciones!$B$2:$B$14185,Balance!$B272,Inyecciones!$C$2:$C$14185,Balance!AC$5)</f>
        <v>0</v>
      </c>
      <c r="AD272" s="13">
        <f>SUMIFS(Inyecciones!$E$2:$E$14185,Inyecciones!$A$2:$A$14185,Balance!AD$4,Inyecciones!$B$2:$B$14185,Balance!$B272,Inyecciones!$C$2:$C$14185,Balance!AD$5)</f>
        <v>0</v>
      </c>
      <c r="AE272" s="13">
        <f>SUMIFS(Inyecciones!$E$2:$E$14185,Inyecciones!$A$2:$A$14185,Balance!AE$4,Inyecciones!$B$2:$B$14185,Balance!$B272,Inyecciones!$C$2:$C$14185,Balance!AE$5)</f>
        <v>0</v>
      </c>
      <c r="AF272" s="13">
        <f>SUMIFS(Inyecciones!$E$2:$E$14185,Inyecciones!$A$2:$A$14185,Balance!AF$4,Inyecciones!$B$2:$B$14185,Balance!$B272,Inyecciones!$C$2:$C$14185,Balance!AF$5)</f>
        <v>0</v>
      </c>
      <c r="AG272" s="13">
        <f>SUMIFS(Inyecciones!$E$2:$E$14185,Inyecciones!$A$2:$A$14185,Balance!AG$4,Inyecciones!$B$2:$B$14185,Balance!$B272,Inyecciones!$C$2:$C$14185,Balance!AG$5)</f>
        <v>0</v>
      </c>
      <c r="AH272" s="13">
        <f>SUMIFS(Inyecciones!$E$2:$E$14185,Inyecciones!$A$2:$A$14185,Balance!AH$4,Inyecciones!$B$2:$B$14185,Balance!$B272,Inyecciones!$C$2:$C$14185,Balance!AH$5)</f>
        <v>0</v>
      </c>
      <c r="AI272" s="13">
        <f>SUMIFS(Inyecciones!$E$2:$E$14185,Inyecciones!$A$2:$A$14185,Balance!AI$4,Inyecciones!$B$2:$B$14185,Balance!$B272,Inyecciones!$C$2:$C$14185,Balance!AI$5)</f>
        <v>0</v>
      </c>
      <c r="AJ272" s="13">
        <f>SUMIFS(Inyecciones!$E$2:$E$14185,Inyecciones!$A$2:$A$14185,Balance!AJ$4,Inyecciones!$B$2:$B$14185,Balance!$B272,Inyecciones!$C$2:$C$14185,Balance!AJ$5)</f>
        <v>0</v>
      </c>
      <c r="AK272" s="13">
        <f>SUMIFS(Inyecciones!$E$2:$E$14185,Inyecciones!$A$2:$A$14185,Balance!AK$4,Inyecciones!$B$2:$B$14185,Balance!$B272,Inyecciones!$C$2:$C$14185,Balance!AK$5)</f>
        <v>0</v>
      </c>
      <c r="AL272" s="14">
        <f>SUMIFS(Inyecciones!$E$2:$E$14185,Inyecciones!$A$2:$A$14185,Balance!AL$4,Inyecciones!$B$2:$B$14185,Balance!$B272,Inyecciones!$C$2:$C$14185,Balance!AL$5)</f>
        <v>0</v>
      </c>
      <c r="AM272" s="13"/>
      <c r="AN272" s="12">
        <f>SUMIFS('Retiro Mensual'!$E$2:$E$2629,'Retiro Mensual'!$A$2:$A$2629,AN$4,'Retiro Mensual'!$B$2:$B$2629,$B272,'Retiro Mensual'!$C$2:$C$2629,AN$5)</f>
        <v>130592.7026</v>
      </c>
      <c r="AO272" s="13">
        <f>SUMIFS('Retiro Mensual'!$E$2:$E$2629,'Retiro Mensual'!$A$2:$A$2629,AO$4,'Retiro Mensual'!$B$2:$B$2629,$B272,'Retiro Mensual'!$C$2:$C$2629,AO$5)</f>
        <v>138441.1207</v>
      </c>
      <c r="AP272" s="13">
        <f>SUMIFS('Retiro Mensual'!$E$2:$E$2629,'Retiro Mensual'!$A$2:$A$2629,AP$4,'Retiro Mensual'!$B$2:$B$2629,$B272,'Retiro Mensual'!$C$2:$C$2629,AP$5)</f>
        <v>175150.42670000001</v>
      </c>
      <c r="AQ272" s="13">
        <f>SUMIFS('Retiro Mensual'!$E$2:$E$2629,'Retiro Mensual'!$A$2:$A$2629,AQ$4,'Retiro Mensual'!$B$2:$B$2629,$B272,'Retiro Mensual'!$C$2:$C$2629,AQ$5)</f>
        <v>163737.05300000001</v>
      </c>
      <c r="AR272" s="13">
        <f>SUMIFS('Retiro Mensual'!$E$2:$E$2629,'Retiro Mensual'!$A$2:$A$2629,AR$4,'Retiro Mensual'!$B$2:$B$2629,$B272,'Retiro Mensual'!$C$2:$C$2629,AR$5)</f>
        <v>158657.36139999999</v>
      </c>
      <c r="AS272" s="13">
        <f>SUMIFS('Retiro Mensual'!$E$2:$E$2629,'Retiro Mensual'!$A$2:$A$2629,AS$4,'Retiro Mensual'!$B$2:$B$2629,$B272,'Retiro Mensual'!$C$2:$C$2629,AS$5)</f>
        <v>130425.8164</v>
      </c>
      <c r="AT272" s="13">
        <f>SUMIFS('Retiro Mensual'!$E$2:$E$2629,'Retiro Mensual'!$A$2:$A$2629,AT$4,'Retiro Mensual'!$B$2:$B$2629,$B272,'Retiro Mensual'!$C$2:$C$2629,AT$5)</f>
        <v>122106.6286</v>
      </c>
      <c r="AU272" s="13">
        <f>SUMIFS('Retiro Mensual'!$E$2:$E$2629,'Retiro Mensual'!$A$2:$A$2629,AU$4,'Retiro Mensual'!$B$2:$B$2629,$B272,'Retiro Mensual'!$C$2:$C$2629,AU$5)</f>
        <v>113157.7936</v>
      </c>
      <c r="AV272" s="13">
        <f>SUMIFS('Retiro Mensual'!$E$2:$E$2629,'Retiro Mensual'!$A$2:$A$2629,AV$4,'Retiro Mensual'!$B$2:$B$2629,$B272,'Retiro Mensual'!$C$2:$C$2629,AV$5)</f>
        <v>95038.538539999994</v>
      </c>
      <c r="AW272" s="13">
        <f>SUMIFS('Retiro Mensual'!$E$2:$E$2629,'Retiro Mensual'!$A$2:$A$2629,AW$4,'Retiro Mensual'!$B$2:$B$2629,$B272,'Retiro Mensual'!$C$2:$C$2629,AW$5)</f>
        <v>77613.140870000003</v>
      </c>
      <c r="AX272" s="13">
        <f>SUMIFS('Retiro Mensual'!$E$2:$E$2629,'Retiro Mensual'!$A$2:$A$2629,AX$4,'Retiro Mensual'!$B$2:$B$2629,$B272,'Retiro Mensual'!$C$2:$C$2629,AX$5)</f>
        <v>76491.004490000007</v>
      </c>
      <c r="AY272" s="14">
        <f>SUMIFS('Retiro Mensual'!$E$2:$E$2629,'Retiro Mensual'!$A$2:$A$2629,AY$4,'Retiro Mensual'!$B$2:$B$2629,$B272,'Retiro Mensual'!$C$2:$C$2629,AY$5)</f>
        <v>82454.593529999998</v>
      </c>
      <c r="AZ272" s="12">
        <f>SUMIFS('Retiro Mensual'!$E$2:$E$2629,'Retiro Mensual'!$A$2:$A$2629,AZ$4,'Retiro Mensual'!$B$2:$B$2629,$B272,'Retiro Mensual'!$C$2:$C$2629,AZ$5)</f>
        <v>130634.5288</v>
      </c>
      <c r="BA272" s="13">
        <f>SUMIFS('Retiro Mensual'!$E$2:$E$2629,'Retiro Mensual'!$A$2:$A$2629,BA$4,'Retiro Mensual'!$B$2:$B$2629,$B272,'Retiro Mensual'!$C$2:$C$2629,BA$5)</f>
        <v>138875.6765</v>
      </c>
      <c r="BB272" s="13">
        <f>SUMIFS('Retiro Mensual'!$E$2:$E$2629,'Retiro Mensual'!$A$2:$A$2629,BB$4,'Retiro Mensual'!$B$2:$B$2629,$B272,'Retiro Mensual'!$C$2:$C$2629,BB$5)</f>
        <v>175667.02</v>
      </c>
      <c r="BC272" s="13">
        <f>SUMIFS('Retiro Mensual'!$E$2:$E$2629,'Retiro Mensual'!$A$2:$A$2629,BC$4,'Retiro Mensual'!$B$2:$B$2629,$B272,'Retiro Mensual'!$C$2:$C$2629,BC$5)</f>
        <v>167138.6434</v>
      </c>
      <c r="BD272" s="13">
        <f>SUMIFS('Retiro Mensual'!$E$2:$E$2629,'Retiro Mensual'!$A$2:$A$2629,BD$4,'Retiro Mensual'!$B$2:$B$2629,$B272,'Retiro Mensual'!$C$2:$C$2629,BD$5)</f>
        <v>157537.9327</v>
      </c>
      <c r="BE272" s="13">
        <f>SUMIFS('Retiro Mensual'!$E$2:$E$2629,'Retiro Mensual'!$A$2:$A$2629,BE$4,'Retiro Mensual'!$B$2:$B$2629,$B272,'Retiro Mensual'!$C$2:$C$2629,BE$5)</f>
        <v>130940.3845</v>
      </c>
      <c r="BF272" s="13">
        <f>SUMIFS('Retiro Mensual'!$E$2:$E$2629,'Retiro Mensual'!$A$2:$A$2629,BF$4,'Retiro Mensual'!$B$2:$B$2629,$B272,'Retiro Mensual'!$C$2:$C$2629,BF$5)</f>
        <v>125529.249</v>
      </c>
      <c r="BG272" s="13">
        <f>SUMIFS('Retiro Mensual'!$E$2:$E$2629,'Retiro Mensual'!$A$2:$A$2629,BG$4,'Retiro Mensual'!$B$2:$B$2629,$B272,'Retiro Mensual'!$C$2:$C$2629,BG$5)</f>
        <v>112544.81050000001</v>
      </c>
      <c r="BH272" s="13">
        <f>SUMIFS('Retiro Mensual'!$E$2:$E$2629,'Retiro Mensual'!$A$2:$A$2629,BH$4,'Retiro Mensual'!$B$2:$B$2629,$B272,'Retiro Mensual'!$C$2:$C$2629,BH$5)</f>
        <v>95769.259489999997</v>
      </c>
      <c r="BI272" s="13">
        <f>SUMIFS('Retiro Mensual'!$E$2:$E$2629,'Retiro Mensual'!$A$2:$A$2629,BI$4,'Retiro Mensual'!$B$2:$B$2629,$B272,'Retiro Mensual'!$C$2:$C$2629,BI$5)</f>
        <v>80328.140180000002</v>
      </c>
      <c r="BJ272" s="13">
        <f>SUMIFS('Retiro Mensual'!$E$2:$E$2629,'Retiro Mensual'!$A$2:$A$2629,BJ$4,'Retiro Mensual'!$B$2:$B$2629,$B272,'Retiro Mensual'!$C$2:$C$2629,BJ$5)</f>
        <v>80497.547099999996</v>
      </c>
      <c r="BK272" s="14">
        <f>SUMIFS('Retiro Mensual'!$E$2:$E$2629,'Retiro Mensual'!$A$2:$A$2629,BK$4,'Retiro Mensual'!$B$2:$B$2629,$B272,'Retiro Mensual'!$C$2:$C$2629,BK$5)</f>
        <v>86836.20405</v>
      </c>
      <c r="BL272" s="12">
        <f>SUMIFS('Retiro Mensual'!$E$2:$E$2629,'Retiro Mensual'!$A$2:$A$2629,BL$4,'Retiro Mensual'!$B$2:$B$2629,$B272,'Retiro Mensual'!$C$2:$C$2629,BL$5)</f>
        <v>0</v>
      </c>
      <c r="BM272" s="13">
        <f>SUMIFS('Retiro Mensual'!$E$2:$E$2629,'Retiro Mensual'!$A$2:$A$2629,BM$4,'Retiro Mensual'!$B$2:$B$2629,$B272,'Retiro Mensual'!$C$2:$C$2629,BM$5)</f>
        <v>0</v>
      </c>
      <c r="BN272" s="13">
        <f>SUMIFS('Retiro Mensual'!$E$2:$E$2629,'Retiro Mensual'!$A$2:$A$2629,BN$4,'Retiro Mensual'!$B$2:$B$2629,$B272,'Retiro Mensual'!$C$2:$C$2629,BN$5)</f>
        <v>0</v>
      </c>
      <c r="BO272" s="13">
        <f>SUMIFS('Retiro Mensual'!$E$2:$E$2629,'Retiro Mensual'!$A$2:$A$2629,BO$4,'Retiro Mensual'!$B$2:$B$2629,$B272,'Retiro Mensual'!$C$2:$C$2629,BO$5)</f>
        <v>0</v>
      </c>
      <c r="BP272" s="13">
        <f>SUMIFS('Retiro Mensual'!$E$2:$E$2629,'Retiro Mensual'!$A$2:$A$2629,BP$4,'Retiro Mensual'!$B$2:$B$2629,$B272,'Retiro Mensual'!$C$2:$C$2629,BP$5)</f>
        <v>0</v>
      </c>
      <c r="BQ272" s="13">
        <f>SUMIFS('Retiro Mensual'!$E$2:$E$2629,'Retiro Mensual'!$A$2:$A$2629,BQ$4,'Retiro Mensual'!$B$2:$B$2629,$B272,'Retiro Mensual'!$C$2:$C$2629,BQ$5)</f>
        <v>0</v>
      </c>
      <c r="BR272" s="13">
        <f>SUMIFS('Retiro Mensual'!$E$2:$E$2629,'Retiro Mensual'!$A$2:$A$2629,BR$4,'Retiro Mensual'!$B$2:$B$2629,$B272,'Retiro Mensual'!$C$2:$C$2629,BR$5)</f>
        <v>0</v>
      </c>
      <c r="BS272" s="13">
        <f>SUMIFS('Retiro Mensual'!$E$2:$E$2629,'Retiro Mensual'!$A$2:$A$2629,BS$4,'Retiro Mensual'!$B$2:$B$2629,$B272,'Retiro Mensual'!$C$2:$C$2629,BS$5)</f>
        <v>0</v>
      </c>
      <c r="BT272" s="13">
        <f>SUMIFS('Retiro Mensual'!$E$2:$E$2629,'Retiro Mensual'!$A$2:$A$2629,BT$4,'Retiro Mensual'!$B$2:$B$2629,$B272,'Retiro Mensual'!$C$2:$C$2629,BT$5)</f>
        <v>0</v>
      </c>
      <c r="BU272" s="13">
        <f>SUMIFS('Retiro Mensual'!$E$2:$E$2629,'Retiro Mensual'!$A$2:$A$2629,BU$4,'Retiro Mensual'!$B$2:$B$2629,$B272,'Retiro Mensual'!$C$2:$C$2629,BU$5)</f>
        <v>0</v>
      </c>
      <c r="BV272" s="13">
        <f>SUMIFS('Retiro Mensual'!$E$2:$E$2629,'Retiro Mensual'!$A$2:$A$2629,BV$4,'Retiro Mensual'!$B$2:$B$2629,$B272,'Retiro Mensual'!$C$2:$C$2629,BV$5)</f>
        <v>0</v>
      </c>
      <c r="BW272" s="14">
        <f>SUMIFS('Retiro Mensual'!$E$2:$E$2629,'Retiro Mensual'!$A$2:$A$2629,BW$4,'Retiro Mensual'!$B$2:$B$2629,$B272,'Retiro Mensual'!$C$2:$C$2629,BW$5)</f>
        <v>0</v>
      </c>
      <c r="BX272" s="13"/>
      <c r="BY272" s="12">
        <f>SUMIFS('Compra Ventas'!$E$2:$E$2700,'Compra Ventas'!$A$2:$A$2700,BY$4,'Compra Ventas'!$B$2:$B$2700,$B272,'Compra Ventas'!$C$2:$C$2700,BY$5)</f>
        <v>0</v>
      </c>
      <c r="BZ272" s="13">
        <f>SUMIFS('Compra Ventas'!$E$2:$E$2700,'Compra Ventas'!$A$2:$A$2700,BZ$4,'Compra Ventas'!$B$2:$B$2700,$B272,'Compra Ventas'!$C$2:$C$2700,BZ$5)</f>
        <v>0</v>
      </c>
      <c r="CA272" s="13">
        <f>SUMIFS('Compra Ventas'!$E$2:$E$2700,'Compra Ventas'!$A$2:$A$2700,CA$4,'Compra Ventas'!$B$2:$B$2700,$B272,'Compra Ventas'!$C$2:$C$2700,CA$5)</f>
        <v>0</v>
      </c>
      <c r="CB272" s="13">
        <f>SUMIFS('Compra Ventas'!$E$2:$E$2700,'Compra Ventas'!$A$2:$A$2700,CB$4,'Compra Ventas'!$B$2:$B$2700,$B272,'Compra Ventas'!$C$2:$C$2700,CB$5)</f>
        <v>0</v>
      </c>
      <c r="CC272" s="13">
        <f>SUMIFS('Compra Ventas'!$E$2:$E$2700,'Compra Ventas'!$A$2:$A$2700,CC$4,'Compra Ventas'!$B$2:$B$2700,$B272,'Compra Ventas'!$C$2:$C$2700,CC$5)</f>
        <v>0</v>
      </c>
      <c r="CD272" s="13">
        <f>SUMIFS('Compra Ventas'!$E$2:$E$2700,'Compra Ventas'!$A$2:$A$2700,CD$4,'Compra Ventas'!$B$2:$B$2700,$B272,'Compra Ventas'!$C$2:$C$2700,CD$5)</f>
        <v>0</v>
      </c>
      <c r="CE272" s="13">
        <f>SUMIFS('Compra Ventas'!$E$2:$E$2700,'Compra Ventas'!$A$2:$A$2700,CE$4,'Compra Ventas'!$B$2:$B$2700,$B272,'Compra Ventas'!$C$2:$C$2700,CE$5)</f>
        <v>0</v>
      </c>
      <c r="CF272" s="13">
        <f>SUMIFS('Compra Ventas'!$E$2:$E$2700,'Compra Ventas'!$A$2:$A$2700,CF$4,'Compra Ventas'!$B$2:$B$2700,$B272,'Compra Ventas'!$C$2:$C$2700,CF$5)</f>
        <v>0</v>
      </c>
      <c r="CG272" s="13">
        <f>SUMIFS('Compra Ventas'!$E$2:$E$2700,'Compra Ventas'!$A$2:$A$2700,CG$4,'Compra Ventas'!$B$2:$B$2700,$B272,'Compra Ventas'!$C$2:$C$2700,CG$5)</f>
        <v>0</v>
      </c>
      <c r="CH272" s="13">
        <f>SUMIFS('Compra Ventas'!$E$2:$E$2700,'Compra Ventas'!$A$2:$A$2700,CH$4,'Compra Ventas'!$B$2:$B$2700,$B272,'Compra Ventas'!$C$2:$C$2700,CH$5)</f>
        <v>0</v>
      </c>
      <c r="CI272" s="13">
        <f>SUMIFS('Compra Ventas'!$E$2:$E$2700,'Compra Ventas'!$A$2:$A$2700,CI$4,'Compra Ventas'!$B$2:$B$2700,$B272,'Compra Ventas'!$C$2:$C$2700,CI$5)</f>
        <v>0</v>
      </c>
      <c r="CJ272" s="14">
        <f>SUMIFS('Compra Ventas'!$E$2:$E$2700,'Compra Ventas'!$A$2:$A$2700,CJ$4,'Compra Ventas'!$B$2:$B$2700,$B272,'Compra Ventas'!$C$2:$C$2700,CJ$5)</f>
        <v>0</v>
      </c>
      <c r="CK272" s="12">
        <f>SUMIFS('Compra Ventas'!$E$2:$E$2700,'Compra Ventas'!$A$2:$A$2700,CK$4,'Compra Ventas'!$B$2:$B$2700,$B272,'Compra Ventas'!$C$2:$C$2700,CK$5)</f>
        <v>0</v>
      </c>
      <c r="CL272" s="13">
        <f>SUMIFS('Compra Ventas'!$E$2:$E$2700,'Compra Ventas'!$A$2:$A$2700,CL$4,'Compra Ventas'!$B$2:$B$2700,$B272,'Compra Ventas'!$C$2:$C$2700,CL$5)</f>
        <v>0</v>
      </c>
      <c r="CM272" s="13">
        <f>SUMIFS('Compra Ventas'!$E$2:$E$2700,'Compra Ventas'!$A$2:$A$2700,CM$4,'Compra Ventas'!$B$2:$B$2700,$B272,'Compra Ventas'!$C$2:$C$2700,CM$5)</f>
        <v>0</v>
      </c>
      <c r="CN272" s="13">
        <f>SUMIFS('Compra Ventas'!$E$2:$E$2700,'Compra Ventas'!$A$2:$A$2700,CN$4,'Compra Ventas'!$B$2:$B$2700,$B272,'Compra Ventas'!$C$2:$C$2700,CN$5)</f>
        <v>0</v>
      </c>
      <c r="CO272" s="13">
        <f>SUMIFS('Compra Ventas'!$E$2:$E$2700,'Compra Ventas'!$A$2:$A$2700,CO$4,'Compra Ventas'!$B$2:$B$2700,$B272,'Compra Ventas'!$C$2:$C$2700,CO$5)</f>
        <v>0</v>
      </c>
      <c r="CP272" s="13">
        <f>SUMIFS('Compra Ventas'!$E$2:$E$2700,'Compra Ventas'!$A$2:$A$2700,CP$4,'Compra Ventas'!$B$2:$B$2700,$B272,'Compra Ventas'!$C$2:$C$2700,CP$5)</f>
        <v>0</v>
      </c>
      <c r="CQ272" s="13">
        <f>SUMIFS('Compra Ventas'!$E$2:$E$2700,'Compra Ventas'!$A$2:$A$2700,CQ$4,'Compra Ventas'!$B$2:$B$2700,$B272,'Compra Ventas'!$C$2:$C$2700,CQ$5)</f>
        <v>0</v>
      </c>
      <c r="CR272" s="13">
        <f>SUMIFS('Compra Ventas'!$E$2:$E$2700,'Compra Ventas'!$A$2:$A$2700,CR$4,'Compra Ventas'!$B$2:$B$2700,$B272,'Compra Ventas'!$C$2:$C$2700,CR$5)</f>
        <v>0</v>
      </c>
      <c r="CS272" s="13">
        <f>SUMIFS('Compra Ventas'!$E$2:$E$2700,'Compra Ventas'!$A$2:$A$2700,CS$4,'Compra Ventas'!$B$2:$B$2700,$B272,'Compra Ventas'!$C$2:$C$2700,CS$5)</f>
        <v>0</v>
      </c>
      <c r="CT272" s="13">
        <f>SUMIFS('Compra Ventas'!$E$2:$E$2700,'Compra Ventas'!$A$2:$A$2700,CT$4,'Compra Ventas'!$B$2:$B$2700,$B272,'Compra Ventas'!$C$2:$C$2700,CT$5)</f>
        <v>0</v>
      </c>
      <c r="CU272" s="13">
        <f>SUMIFS('Compra Ventas'!$E$2:$E$2700,'Compra Ventas'!$A$2:$A$2700,CU$4,'Compra Ventas'!$B$2:$B$2700,$B272,'Compra Ventas'!$C$2:$C$2700,CU$5)</f>
        <v>0</v>
      </c>
      <c r="CV272" s="14">
        <f>SUMIFS('Compra Ventas'!$E$2:$E$2700,'Compra Ventas'!$A$2:$A$2700,CV$4,'Compra Ventas'!$B$2:$B$2700,$B272,'Compra Ventas'!$C$2:$C$2700,CV$5)</f>
        <v>0</v>
      </c>
      <c r="CW272" s="12">
        <f>SUMIFS('Compra Ventas'!$E$2:$E$2700,'Compra Ventas'!$A$2:$A$2700,CW$4,'Compra Ventas'!$B$2:$B$2700,$B272,'Compra Ventas'!$C$2:$C$2700,CW$5)</f>
        <v>0</v>
      </c>
      <c r="CX272" s="13">
        <f>SUMIFS('Compra Ventas'!$E$2:$E$2700,'Compra Ventas'!$A$2:$A$2700,CX$4,'Compra Ventas'!$B$2:$B$2700,$B272,'Compra Ventas'!$C$2:$C$2700,CX$5)</f>
        <v>0</v>
      </c>
      <c r="CY272" s="13">
        <f>SUMIFS('Compra Ventas'!$E$2:$E$2700,'Compra Ventas'!$A$2:$A$2700,CY$4,'Compra Ventas'!$B$2:$B$2700,$B272,'Compra Ventas'!$C$2:$C$2700,CY$5)</f>
        <v>0</v>
      </c>
      <c r="CZ272" s="13">
        <f>SUMIFS('Compra Ventas'!$E$2:$E$2700,'Compra Ventas'!$A$2:$A$2700,CZ$4,'Compra Ventas'!$B$2:$B$2700,$B272,'Compra Ventas'!$C$2:$C$2700,CZ$5)</f>
        <v>0</v>
      </c>
      <c r="DA272" s="13">
        <f>SUMIFS('Compra Ventas'!$E$2:$E$2700,'Compra Ventas'!$A$2:$A$2700,DA$4,'Compra Ventas'!$B$2:$B$2700,$B272,'Compra Ventas'!$C$2:$C$2700,DA$5)</f>
        <v>0</v>
      </c>
      <c r="DB272" s="13">
        <f>SUMIFS('Compra Ventas'!$E$2:$E$2700,'Compra Ventas'!$A$2:$A$2700,DB$4,'Compra Ventas'!$B$2:$B$2700,$B272,'Compra Ventas'!$C$2:$C$2700,DB$5)</f>
        <v>0</v>
      </c>
      <c r="DC272" s="13">
        <f>SUMIFS('Compra Ventas'!$E$2:$E$2700,'Compra Ventas'!$A$2:$A$2700,DC$4,'Compra Ventas'!$B$2:$B$2700,$B272,'Compra Ventas'!$C$2:$C$2700,DC$5)</f>
        <v>0</v>
      </c>
      <c r="DD272" s="13">
        <f>SUMIFS('Compra Ventas'!$E$2:$E$2700,'Compra Ventas'!$A$2:$A$2700,DD$4,'Compra Ventas'!$B$2:$B$2700,$B272,'Compra Ventas'!$C$2:$C$2700,DD$5)</f>
        <v>0</v>
      </c>
      <c r="DE272" s="13">
        <f>SUMIFS('Compra Ventas'!$E$2:$E$2700,'Compra Ventas'!$A$2:$A$2700,DE$4,'Compra Ventas'!$B$2:$B$2700,$B272,'Compra Ventas'!$C$2:$C$2700,DE$5)</f>
        <v>0</v>
      </c>
      <c r="DF272" s="13">
        <f>SUMIFS('Compra Ventas'!$E$2:$E$2700,'Compra Ventas'!$A$2:$A$2700,DF$4,'Compra Ventas'!$B$2:$B$2700,$B272,'Compra Ventas'!$C$2:$C$2700,DF$5)</f>
        <v>0</v>
      </c>
      <c r="DG272" s="13">
        <f>SUMIFS('Compra Ventas'!$E$2:$E$2700,'Compra Ventas'!$A$2:$A$2700,DG$4,'Compra Ventas'!$B$2:$B$2700,$B272,'Compra Ventas'!$C$2:$C$2700,DG$5)</f>
        <v>0</v>
      </c>
      <c r="DH272" s="14">
        <f>SUMIFS('Compra Ventas'!$E$2:$E$2700,'Compra Ventas'!$A$2:$A$2700,DH$4,'Compra Ventas'!$B$2:$B$2700,$B272,'Compra Ventas'!$C$2:$C$2700,DH$5)</f>
        <v>0</v>
      </c>
      <c r="DI272" s="84"/>
      <c r="DJ272" s="98">
        <f>SUMIFS('Ajuste Ciclado'!D$5:D$47,'Ajuste Ciclado'!$C$5:$C$47,Balance!DJ$4,'Ajuste Ciclado'!$B$5:$B$47,Balance!$B272)</f>
        <v>0</v>
      </c>
      <c r="DK272" s="99">
        <f>SUMIFS('Ajuste Ciclado'!E$5:E$47,'Ajuste Ciclado'!$C$5:$C$47,Balance!DK$4,'Ajuste Ciclado'!$B$5:$B$47,Balance!$B272)</f>
        <v>0</v>
      </c>
      <c r="DL272" s="99">
        <f>SUMIFS('Ajuste Ciclado'!F$5:F$47,'Ajuste Ciclado'!$C$5:$C$47,Balance!DL$4,'Ajuste Ciclado'!$B$5:$B$47,Balance!$B272)</f>
        <v>0</v>
      </c>
      <c r="DM272" s="99">
        <f>SUMIFS('Ajuste Ciclado'!G$5:G$47,'Ajuste Ciclado'!$C$5:$C$47,Balance!DM$4,'Ajuste Ciclado'!$B$5:$B$47,Balance!$B272)</f>
        <v>0</v>
      </c>
      <c r="DN272" s="99">
        <f>SUMIFS('Ajuste Ciclado'!H$5:H$47,'Ajuste Ciclado'!$C$5:$C$47,Balance!DN$4,'Ajuste Ciclado'!$B$5:$B$47,Balance!$B272)</f>
        <v>0</v>
      </c>
      <c r="DO272" s="99">
        <f>SUMIFS('Ajuste Ciclado'!I$5:I$47,'Ajuste Ciclado'!$C$5:$C$47,Balance!DO$4,'Ajuste Ciclado'!$B$5:$B$47,Balance!$B272)</f>
        <v>0</v>
      </c>
      <c r="DP272" s="99">
        <f>SUMIFS('Ajuste Ciclado'!J$5:J$47,'Ajuste Ciclado'!$C$5:$C$47,Balance!DP$4,'Ajuste Ciclado'!$B$5:$B$47,Balance!$B272)</f>
        <v>0</v>
      </c>
      <c r="DQ272" s="99">
        <f>SUMIFS('Ajuste Ciclado'!K$5:K$47,'Ajuste Ciclado'!$C$5:$C$47,Balance!DQ$4,'Ajuste Ciclado'!$B$5:$B$47,Balance!$B272)</f>
        <v>0</v>
      </c>
      <c r="DR272" s="99">
        <f>SUMIFS('Ajuste Ciclado'!L$5:L$47,'Ajuste Ciclado'!$C$5:$C$47,Balance!DR$4,'Ajuste Ciclado'!$B$5:$B$47,Balance!$B272)</f>
        <v>0</v>
      </c>
      <c r="DS272" s="99">
        <f>SUMIFS('Ajuste Ciclado'!M$5:M$47,'Ajuste Ciclado'!$C$5:$C$47,Balance!DS$4,'Ajuste Ciclado'!$B$5:$B$47,Balance!$B272)</f>
        <v>0</v>
      </c>
      <c r="DT272" s="99">
        <f>SUMIFS('Ajuste Ciclado'!N$5:N$47,'Ajuste Ciclado'!$C$5:$C$47,Balance!DT$4,'Ajuste Ciclado'!$B$5:$B$47,Balance!$B272)</f>
        <v>0</v>
      </c>
      <c r="DU272" s="100">
        <f>SUMIFS('Ajuste Ciclado'!O$5:O$47,'Ajuste Ciclado'!$C$5:$C$47,Balance!DU$4,'Ajuste Ciclado'!$B$5:$B$47,Balance!$B272)</f>
        <v>0</v>
      </c>
      <c r="DV272" s="98">
        <f>SUMIFS('Ajuste Ciclado'!D$5:D$47,'Ajuste Ciclado'!$C$5:$C$47,Balance!DV$4,'Ajuste Ciclado'!$B$5:$B$47,Balance!$B272)</f>
        <v>0</v>
      </c>
      <c r="DW272" s="99">
        <f>SUMIFS('Ajuste Ciclado'!E$5:E$47,'Ajuste Ciclado'!$C$5:$C$47,Balance!DW$4,'Ajuste Ciclado'!$B$5:$B$47,Balance!$B272)</f>
        <v>0</v>
      </c>
      <c r="DX272" s="99">
        <f>SUMIFS('Ajuste Ciclado'!F$5:F$47,'Ajuste Ciclado'!$C$5:$C$47,Balance!DX$4,'Ajuste Ciclado'!$B$5:$B$47,Balance!$B272)</f>
        <v>0</v>
      </c>
      <c r="DY272" s="99">
        <f>SUMIFS('Ajuste Ciclado'!G$5:G$47,'Ajuste Ciclado'!$C$5:$C$47,Balance!DY$4,'Ajuste Ciclado'!$B$5:$B$47,Balance!$B272)</f>
        <v>0</v>
      </c>
      <c r="DZ272" s="99">
        <f>SUMIFS('Ajuste Ciclado'!H$5:H$47,'Ajuste Ciclado'!$C$5:$C$47,Balance!DZ$4,'Ajuste Ciclado'!$B$5:$B$47,Balance!$B272)</f>
        <v>0</v>
      </c>
      <c r="EA272" s="99">
        <f>SUMIFS('Ajuste Ciclado'!I$5:I$47,'Ajuste Ciclado'!$C$5:$C$47,Balance!EA$4,'Ajuste Ciclado'!$B$5:$B$47,Balance!$B272)</f>
        <v>0</v>
      </c>
      <c r="EB272" s="99">
        <f>SUMIFS('Ajuste Ciclado'!J$5:J$47,'Ajuste Ciclado'!$C$5:$C$47,Balance!EB$4,'Ajuste Ciclado'!$B$5:$B$47,Balance!$B272)</f>
        <v>0</v>
      </c>
      <c r="EC272" s="99">
        <f>SUMIFS('Ajuste Ciclado'!K$5:K$47,'Ajuste Ciclado'!$C$5:$C$47,Balance!EC$4,'Ajuste Ciclado'!$B$5:$B$47,Balance!$B272)</f>
        <v>0</v>
      </c>
      <c r="ED272" s="99">
        <f>SUMIFS('Ajuste Ciclado'!L$5:L$47,'Ajuste Ciclado'!$C$5:$C$47,Balance!ED$4,'Ajuste Ciclado'!$B$5:$B$47,Balance!$B272)</f>
        <v>0</v>
      </c>
      <c r="EE272" s="99">
        <f>SUMIFS('Ajuste Ciclado'!M$5:M$47,'Ajuste Ciclado'!$C$5:$C$47,Balance!EE$4,'Ajuste Ciclado'!$B$5:$B$47,Balance!$B272)</f>
        <v>0</v>
      </c>
      <c r="EF272" s="99">
        <f>SUMIFS('Ajuste Ciclado'!N$5:N$47,'Ajuste Ciclado'!$C$5:$C$47,Balance!EF$4,'Ajuste Ciclado'!$B$5:$B$47,Balance!$B272)</f>
        <v>0</v>
      </c>
      <c r="EG272" s="100">
        <f>SUMIFS('Ajuste Ciclado'!O$5:O$47,'Ajuste Ciclado'!$C$5:$C$47,Balance!EG$4,'Ajuste Ciclado'!$B$5:$B$47,Balance!$B272)</f>
        <v>0</v>
      </c>
      <c r="EH272" s="98">
        <f>SUMIFS('Ajuste Ciclado'!D$5:D$47,'Ajuste Ciclado'!$C$5:$C$47,Balance!EH$4,'Ajuste Ciclado'!$B$5:$B$47,Balance!$B272)</f>
        <v>0</v>
      </c>
      <c r="EI272" s="99">
        <f>SUMIFS('Ajuste Ciclado'!E$5:E$47,'Ajuste Ciclado'!$C$5:$C$47,Balance!EI$4,'Ajuste Ciclado'!$B$5:$B$47,Balance!$B272)</f>
        <v>0</v>
      </c>
      <c r="EJ272" s="99">
        <f>SUMIFS('Ajuste Ciclado'!F$5:F$47,'Ajuste Ciclado'!$C$5:$C$47,Balance!EJ$4,'Ajuste Ciclado'!$B$5:$B$47,Balance!$B272)</f>
        <v>0</v>
      </c>
      <c r="EK272" s="99">
        <f>SUMIFS('Ajuste Ciclado'!G$5:G$47,'Ajuste Ciclado'!$C$5:$C$47,Balance!EK$4,'Ajuste Ciclado'!$B$5:$B$47,Balance!$B272)</f>
        <v>0</v>
      </c>
      <c r="EL272" s="99">
        <f>SUMIFS('Ajuste Ciclado'!H$5:H$47,'Ajuste Ciclado'!$C$5:$C$47,Balance!EL$4,'Ajuste Ciclado'!$B$5:$B$47,Balance!$B272)</f>
        <v>0</v>
      </c>
      <c r="EM272" s="99">
        <f>SUMIFS('Ajuste Ciclado'!I$5:I$47,'Ajuste Ciclado'!$C$5:$C$47,Balance!EM$4,'Ajuste Ciclado'!$B$5:$B$47,Balance!$B272)</f>
        <v>0</v>
      </c>
      <c r="EN272" s="99">
        <f>SUMIFS('Ajuste Ciclado'!J$5:J$47,'Ajuste Ciclado'!$C$5:$C$47,Balance!EN$4,'Ajuste Ciclado'!$B$5:$B$47,Balance!$B272)</f>
        <v>0</v>
      </c>
      <c r="EO272" s="99">
        <f>SUMIFS('Ajuste Ciclado'!K$5:K$47,'Ajuste Ciclado'!$C$5:$C$47,Balance!EO$4,'Ajuste Ciclado'!$B$5:$B$47,Balance!$B272)</f>
        <v>0</v>
      </c>
      <c r="EP272" s="99">
        <f>SUMIFS('Ajuste Ciclado'!L$5:L$47,'Ajuste Ciclado'!$C$5:$C$47,Balance!EP$4,'Ajuste Ciclado'!$B$5:$B$47,Balance!$B272)</f>
        <v>0</v>
      </c>
      <c r="EQ272" s="99">
        <f>SUMIFS('Ajuste Ciclado'!M$5:M$47,'Ajuste Ciclado'!$C$5:$C$47,Balance!EQ$4,'Ajuste Ciclado'!$B$5:$B$47,Balance!$B272)</f>
        <v>0</v>
      </c>
      <c r="ER272" s="99">
        <f>SUMIFS('Ajuste Ciclado'!N$5:N$47,'Ajuste Ciclado'!$C$5:$C$47,Balance!ER$4,'Ajuste Ciclado'!$B$5:$B$47,Balance!$B272)</f>
        <v>0</v>
      </c>
      <c r="ES272" s="100">
        <f>SUMIFS('Ajuste Ciclado'!O$5:O$47,'Ajuste Ciclado'!$C$5:$C$47,Balance!ES$4,'Ajuste Ciclado'!$B$5:$B$47,Balance!$B272)</f>
        <v>0</v>
      </c>
      <c r="ET272" s="84"/>
      <c r="EU272" s="12">
        <f t="shared" si="377"/>
        <v>-130592.7026</v>
      </c>
      <c r="EV272" s="13">
        <f t="shared" si="342"/>
        <v>-138441.1207</v>
      </c>
      <c r="EW272" s="13">
        <f t="shared" si="343"/>
        <v>-175150.42670000001</v>
      </c>
      <c r="EX272" s="13">
        <f t="shared" si="344"/>
        <v>-163737.05300000001</v>
      </c>
      <c r="EY272" s="13">
        <f t="shared" si="345"/>
        <v>-158657.36139999999</v>
      </c>
      <c r="EZ272" s="13">
        <f t="shared" si="346"/>
        <v>-130425.8164</v>
      </c>
      <c r="FA272" s="13">
        <f t="shared" si="347"/>
        <v>-122106.6286</v>
      </c>
      <c r="FB272" s="13">
        <f t="shared" si="348"/>
        <v>-113157.7936</v>
      </c>
      <c r="FC272" s="13">
        <f t="shared" si="349"/>
        <v>-95038.538539999994</v>
      </c>
      <c r="FD272" s="13">
        <f t="shared" si="350"/>
        <v>-77613.140870000003</v>
      </c>
      <c r="FE272" s="13">
        <f t="shared" si="351"/>
        <v>-76491.004490000007</v>
      </c>
      <c r="FF272" s="14">
        <f t="shared" si="352"/>
        <v>-82454.593529999998</v>
      </c>
      <c r="FG272" s="12">
        <f t="shared" si="353"/>
        <v>-130634.5288</v>
      </c>
      <c r="FH272" s="13">
        <f t="shared" si="354"/>
        <v>-138875.6765</v>
      </c>
      <c r="FI272" s="13">
        <f t="shared" si="355"/>
        <v>-175667.02</v>
      </c>
      <c r="FJ272" s="13">
        <f t="shared" si="356"/>
        <v>-167138.6434</v>
      </c>
      <c r="FK272" s="13">
        <f t="shared" si="357"/>
        <v>-157537.9327</v>
      </c>
      <c r="FL272" s="13">
        <f t="shared" si="358"/>
        <v>-130940.3845</v>
      </c>
      <c r="FM272" s="13">
        <f t="shared" si="359"/>
        <v>-125529.249</v>
      </c>
      <c r="FN272" s="13">
        <f t="shared" si="360"/>
        <v>-112544.81050000001</v>
      </c>
      <c r="FO272" s="13">
        <f t="shared" si="361"/>
        <v>-95769.259489999997</v>
      </c>
      <c r="FP272" s="13">
        <f t="shared" si="362"/>
        <v>-80328.140180000002</v>
      </c>
      <c r="FQ272" s="13">
        <f t="shared" si="363"/>
        <v>-80497.547099999996</v>
      </c>
      <c r="FR272" s="14">
        <f t="shared" si="364"/>
        <v>-86836.20405</v>
      </c>
      <c r="FS272" s="12">
        <f t="shared" si="365"/>
        <v>0</v>
      </c>
      <c r="FT272" s="13">
        <f t="shared" si="366"/>
        <v>0</v>
      </c>
      <c r="FU272" s="13">
        <f t="shared" si="367"/>
        <v>0</v>
      </c>
      <c r="FV272" s="13">
        <f t="shared" si="368"/>
        <v>0</v>
      </c>
      <c r="FW272" s="13">
        <f t="shared" si="369"/>
        <v>0</v>
      </c>
      <c r="FX272" s="13">
        <f t="shared" si="370"/>
        <v>0</v>
      </c>
      <c r="FY272" s="13">
        <f t="shared" si="371"/>
        <v>0</v>
      </c>
      <c r="FZ272" s="13">
        <f t="shared" si="372"/>
        <v>0</v>
      </c>
      <c r="GA272" s="13">
        <f t="shared" si="373"/>
        <v>0</v>
      </c>
      <c r="GB272" s="13">
        <f t="shared" si="374"/>
        <v>0</v>
      </c>
      <c r="GC272" s="13">
        <f t="shared" si="375"/>
        <v>0</v>
      </c>
      <c r="GD272" s="14">
        <f t="shared" si="376"/>
        <v>0</v>
      </c>
      <c r="GE272" s="84"/>
      <c r="GF272" s="12">
        <f t="shared" si="378"/>
        <v>-1463866.1804300002</v>
      </c>
      <c r="GG272" s="13">
        <f t="shared" si="378"/>
        <v>-1482299.3962200002</v>
      </c>
      <c r="GH272" s="14">
        <f t="shared" si="378"/>
        <v>0</v>
      </c>
      <c r="GI272" s="6">
        <f t="shared" si="379"/>
        <v>2</v>
      </c>
      <c r="GJ272" s="12">
        <f t="shared" si="380"/>
        <v>-497544.84110000002</v>
      </c>
      <c r="GK272" s="13">
        <f t="shared" si="381"/>
        <v>-500343.59609999997</v>
      </c>
      <c r="GL272" s="14">
        <f t="shared" si="382"/>
        <v>0</v>
      </c>
      <c r="GM272" s="84"/>
      <c r="GN272" s="66">
        <f t="shared" si="383"/>
        <v>-500343.59609999997</v>
      </c>
      <c r="GO272" s="84"/>
      <c r="GP272" s="63" t="str" cm="1">
        <f t="array" ref="GP272">INDEX($GF$4:$GH$4,1,GI272)</f>
        <v>Sample 3</v>
      </c>
      <c r="GQ272" s="12">
        <f t="shared" si="336"/>
        <v>-175150.42670000001</v>
      </c>
      <c r="GR272" s="13">
        <f t="shared" si="336"/>
        <v>-163737.05300000001</v>
      </c>
      <c r="GS272" s="14">
        <f t="shared" si="336"/>
        <v>-158657.36139999999</v>
      </c>
      <c r="GT272" s="12">
        <f t="shared" si="337"/>
        <v>-175667.02</v>
      </c>
      <c r="GU272" s="13">
        <f t="shared" si="337"/>
        <v>-167138.6434</v>
      </c>
      <c r="GV272" s="14">
        <f t="shared" si="337"/>
        <v>-157537.9327</v>
      </c>
      <c r="GW272" s="12">
        <f t="shared" si="338"/>
        <v>0</v>
      </c>
      <c r="GX272" s="13">
        <f t="shared" si="338"/>
        <v>0</v>
      </c>
      <c r="GY272" s="14">
        <f t="shared" si="338"/>
        <v>0</v>
      </c>
      <c r="GZ272" s="84" t="str">
        <f t="shared" si="339"/>
        <v>Sample 3</v>
      </c>
      <c r="HA272" s="12">
        <f t="shared" si="384"/>
        <v>-175667.02</v>
      </c>
      <c r="HB272" s="13">
        <f t="shared" si="384"/>
        <v>-167138.6434</v>
      </c>
      <c r="HC272" s="14">
        <f t="shared" si="384"/>
        <v>-157537.9327</v>
      </c>
      <c r="HD272" s="6">
        <f t="shared" si="340"/>
        <v>-500343.59609999997</v>
      </c>
      <c r="HE272" s="84" t="str">
        <f t="shared" si="341"/>
        <v>Ok</v>
      </c>
    </row>
    <row r="273" spans="2:213" x14ac:dyDescent="0.3">
      <c r="B273" s="84" t="s">
        <v>221</v>
      </c>
      <c r="C273" s="12">
        <f>SUMIFS(Inyecciones!$E$2:$E$14185,Inyecciones!$A$2:$A$14185,Balance!C$4,Inyecciones!$B$2:$B$14185,Balance!$B273,Inyecciones!$C$2:$C$14185,Balance!C$5)</f>
        <v>682651.65931651962</v>
      </c>
      <c r="D273" s="13">
        <f>SUMIFS(Inyecciones!$E$2:$E$14185,Inyecciones!$A$2:$A$14185,Balance!D$4,Inyecciones!$B$2:$B$14185,Balance!$B273,Inyecciones!$C$2:$C$14185,Balance!D$5)</f>
        <v>502936.98422473168</v>
      </c>
      <c r="E273" s="13">
        <f>SUMIFS(Inyecciones!$E$2:$E$14185,Inyecciones!$A$2:$A$14185,Balance!E$4,Inyecciones!$B$2:$B$14185,Balance!$B273,Inyecciones!$C$2:$C$14185,Balance!E$5)</f>
        <v>670820.65494499309</v>
      </c>
      <c r="F273" s="13">
        <f>SUMIFS(Inyecciones!$E$2:$E$14185,Inyecciones!$A$2:$A$14185,Balance!F$4,Inyecciones!$B$2:$B$14185,Balance!$B273,Inyecciones!$C$2:$C$14185,Balance!F$5)</f>
        <v>812203.0972331675</v>
      </c>
      <c r="G273" s="13">
        <f>SUMIFS(Inyecciones!$E$2:$E$14185,Inyecciones!$A$2:$A$14185,Balance!G$4,Inyecciones!$B$2:$B$14185,Balance!$B273,Inyecciones!$C$2:$C$14185,Balance!G$5)</f>
        <v>892609.5158301593</v>
      </c>
      <c r="H273" s="13">
        <f>SUMIFS(Inyecciones!$E$2:$E$14185,Inyecciones!$A$2:$A$14185,Balance!H$4,Inyecciones!$B$2:$B$14185,Balance!$B273,Inyecciones!$C$2:$C$14185,Balance!H$5)</f>
        <v>914543.83556314162</v>
      </c>
      <c r="I273" s="13">
        <f>SUMIFS(Inyecciones!$E$2:$E$14185,Inyecciones!$A$2:$A$14185,Balance!I$4,Inyecciones!$B$2:$B$14185,Balance!$B273,Inyecciones!$C$2:$C$14185,Balance!I$5)</f>
        <v>836838.602137557</v>
      </c>
      <c r="J273" s="13">
        <f>SUMIFS(Inyecciones!$E$2:$E$14185,Inyecciones!$A$2:$A$14185,Balance!J$4,Inyecciones!$B$2:$B$14185,Balance!$B273,Inyecciones!$C$2:$C$14185,Balance!J$5)</f>
        <v>961147.18848990439</v>
      </c>
      <c r="K273" s="13">
        <f>SUMIFS(Inyecciones!$E$2:$E$14185,Inyecciones!$A$2:$A$14185,Balance!K$4,Inyecciones!$B$2:$B$14185,Balance!$B273,Inyecciones!$C$2:$C$14185,Balance!K$5)</f>
        <v>734897.38136001409</v>
      </c>
      <c r="L273" s="13">
        <f>SUMIFS(Inyecciones!$E$2:$E$14185,Inyecciones!$A$2:$A$14185,Balance!L$4,Inyecciones!$B$2:$B$14185,Balance!$B273,Inyecciones!$C$2:$C$14185,Balance!L$5)</f>
        <v>513926.27129749802</v>
      </c>
      <c r="M273" s="13">
        <f>SUMIFS(Inyecciones!$E$2:$E$14185,Inyecciones!$A$2:$A$14185,Balance!M$4,Inyecciones!$B$2:$B$14185,Balance!$B273,Inyecciones!$C$2:$C$14185,Balance!M$5)</f>
        <v>463740.04828800779</v>
      </c>
      <c r="N273" s="14">
        <f>SUMIFS(Inyecciones!$E$2:$E$14185,Inyecciones!$A$2:$A$14185,Balance!N$4,Inyecciones!$B$2:$B$14185,Balance!$B273,Inyecciones!$C$2:$C$14185,Balance!N$5)</f>
        <v>395761.20256308379</v>
      </c>
      <c r="O273" s="12">
        <f>SUMIFS(Inyecciones!$E$2:$E$14185,Inyecciones!$A$2:$A$14185,Balance!O$4,Inyecciones!$B$2:$B$14185,Balance!$B273,Inyecciones!$C$2:$C$14185,Balance!O$5)</f>
        <v>683780.69084096653</v>
      </c>
      <c r="P273" s="13">
        <f>SUMIFS(Inyecciones!$E$2:$E$14185,Inyecciones!$A$2:$A$14185,Balance!P$4,Inyecciones!$B$2:$B$14185,Balance!$B273,Inyecciones!$C$2:$C$14185,Balance!P$5)</f>
        <v>507126.04035142588</v>
      </c>
      <c r="Q273" s="13">
        <f>SUMIFS(Inyecciones!$E$2:$E$14185,Inyecciones!$A$2:$A$14185,Balance!Q$4,Inyecciones!$B$2:$B$14185,Balance!$B273,Inyecciones!$C$2:$C$14185,Balance!Q$5)</f>
        <v>676814.18385568273</v>
      </c>
      <c r="R273" s="13">
        <f>SUMIFS(Inyecciones!$E$2:$E$14185,Inyecciones!$A$2:$A$14185,Balance!R$4,Inyecciones!$B$2:$B$14185,Balance!$B273,Inyecciones!$C$2:$C$14185,Balance!R$5)</f>
        <v>852192.28848609864</v>
      </c>
      <c r="S273" s="13">
        <f>SUMIFS(Inyecciones!$E$2:$E$14185,Inyecciones!$A$2:$A$14185,Balance!S$4,Inyecciones!$B$2:$B$14185,Balance!$B273,Inyecciones!$C$2:$C$14185,Balance!S$5)</f>
        <v>865636.0841310682</v>
      </c>
      <c r="T273" s="13">
        <f>SUMIFS(Inyecciones!$E$2:$E$14185,Inyecciones!$A$2:$A$14185,Balance!T$4,Inyecciones!$B$2:$B$14185,Balance!$B273,Inyecciones!$C$2:$C$14185,Balance!T$5)</f>
        <v>924332.22325338505</v>
      </c>
      <c r="U273" s="13">
        <f>SUMIFS(Inyecciones!$E$2:$E$14185,Inyecciones!$A$2:$A$14185,Balance!U$4,Inyecciones!$B$2:$B$14185,Balance!$B273,Inyecciones!$C$2:$C$14185,Balance!U$5)</f>
        <v>872022.49042344186</v>
      </c>
      <c r="V273" s="13">
        <f>SUMIFS(Inyecciones!$E$2:$E$14185,Inyecciones!$A$2:$A$14185,Balance!V$4,Inyecciones!$B$2:$B$14185,Balance!$B273,Inyecciones!$C$2:$C$14185,Balance!V$5)</f>
        <v>965254.62572540075</v>
      </c>
      <c r="W273" s="13">
        <f>SUMIFS(Inyecciones!$E$2:$E$14185,Inyecciones!$A$2:$A$14185,Balance!W$4,Inyecciones!$B$2:$B$14185,Balance!$B273,Inyecciones!$C$2:$C$14185,Balance!W$5)</f>
        <v>741473.17614292249</v>
      </c>
      <c r="X273" s="13">
        <f>SUMIFS(Inyecciones!$E$2:$E$14185,Inyecciones!$A$2:$A$14185,Balance!X$4,Inyecciones!$B$2:$B$14185,Balance!$B273,Inyecciones!$C$2:$C$14185,Balance!X$5)</f>
        <v>549854.47557573731</v>
      </c>
      <c r="Y273" s="13">
        <f>SUMIFS(Inyecciones!$E$2:$E$14185,Inyecciones!$A$2:$A$14185,Balance!Y$4,Inyecciones!$B$2:$B$14185,Balance!$B273,Inyecciones!$C$2:$C$14185,Balance!Y$5)</f>
        <v>527788.39862096903</v>
      </c>
      <c r="Z273" s="14">
        <f>SUMIFS(Inyecciones!$E$2:$E$14185,Inyecciones!$A$2:$A$14185,Balance!Z$4,Inyecciones!$B$2:$B$14185,Balance!$B273,Inyecciones!$C$2:$C$14185,Balance!Z$5)</f>
        <v>459136.01229340048</v>
      </c>
      <c r="AA273" s="12">
        <f>SUMIFS(Inyecciones!$E$2:$E$14185,Inyecciones!$A$2:$A$14185,Balance!AA$4,Inyecciones!$B$2:$B$14185,Balance!$B273,Inyecciones!$C$2:$C$14185,Balance!AA$5)</f>
        <v>684062.38203214726</v>
      </c>
      <c r="AB273" s="13">
        <f>SUMIFS(Inyecciones!$E$2:$E$14185,Inyecciones!$A$2:$A$14185,Balance!AB$4,Inyecciones!$B$2:$B$14185,Balance!$B273,Inyecciones!$C$2:$C$14185,Balance!AB$5)</f>
        <v>507064.1381145753</v>
      </c>
      <c r="AC273" s="13">
        <f>SUMIFS(Inyecciones!$E$2:$E$14185,Inyecciones!$A$2:$A$14185,Balance!AC$4,Inyecciones!$B$2:$B$14185,Balance!$B273,Inyecciones!$C$2:$C$14185,Balance!AC$5)</f>
        <v>674112.91310316965</v>
      </c>
      <c r="AD273" s="13">
        <f>SUMIFS(Inyecciones!$E$2:$E$14185,Inyecciones!$A$2:$A$14185,Balance!AD$4,Inyecciones!$B$2:$B$14185,Balance!$B273,Inyecciones!$C$2:$C$14185,Balance!AD$5)</f>
        <v>845201.35510480648</v>
      </c>
      <c r="AE273" s="13">
        <f>SUMIFS(Inyecciones!$E$2:$E$14185,Inyecciones!$A$2:$A$14185,Balance!AE$4,Inyecciones!$B$2:$B$14185,Balance!$B273,Inyecciones!$C$2:$C$14185,Balance!AE$5)</f>
        <v>915962.3572467271</v>
      </c>
      <c r="AF273" s="13">
        <f>SUMIFS(Inyecciones!$E$2:$E$14185,Inyecciones!$A$2:$A$14185,Balance!AF$4,Inyecciones!$B$2:$B$14185,Balance!$B273,Inyecciones!$C$2:$C$14185,Balance!AF$5)</f>
        <v>1003784.0250975169</v>
      </c>
      <c r="AG273" s="13">
        <f>SUMIFS(Inyecciones!$E$2:$E$14185,Inyecciones!$A$2:$A$14185,Balance!AG$4,Inyecciones!$B$2:$B$14185,Balance!$B273,Inyecciones!$C$2:$C$14185,Balance!AG$5)</f>
        <v>952512.46257144306</v>
      </c>
      <c r="AH273" s="13">
        <f>SUMIFS(Inyecciones!$E$2:$E$14185,Inyecciones!$A$2:$A$14185,Balance!AH$4,Inyecciones!$B$2:$B$14185,Balance!$B273,Inyecciones!$C$2:$C$14185,Balance!AH$5)</f>
        <v>1070255.432856631</v>
      </c>
      <c r="AI273" s="13">
        <f>SUMIFS(Inyecciones!$E$2:$E$14185,Inyecciones!$A$2:$A$14185,Balance!AI$4,Inyecciones!$B$2:$B$14185,Balance!$B273,Inyecciones!$C$2:$C$14185,Balance!AI$5)</f>
        <v>795185.22010151332</v>
      </c>
      <c r="AJ273" s="13">
        <f>SUMIFS(Inyecciones!$E$2:$E$14185,Inyecciones!$A$2:$A$14185,Balance!AJ$4,Inyecciones!$B$2:$B$14185,Balance!$B273,Inyecciones!$C$2:$C$14185,Balance!AJ$5)</f>
        <v>648750.78882658819</v>
      </c>
      <c r="AK273" s="13">
        <f>SUMIFS(Inyecciones!$E$2:$E$14185,Inyecciones!$A$2:$A$14185,Balance!AK$4,Inyecciones!$B$2:$B$14185,Balance!$B273,Inyecciones!$C$2:$C$14185,Balance!AK$5)</f>
        <v>625005.1106540286</v>
      </c>
      <c r="AL273" s="14">
        <f>SUMIFS(Inyecciones!$E$2:$E$14185,Inyecciones!$A$2:$A$14185,Balance!AL$4,Inyecciones!$B$2:$B$14185,Balance!$B273,Inyecciones!$C$2:$C$14185,Balance!AL$5)</f>
        <v>526162.2213490085</v>
      </c>
      <c r="AM273" s="13"/>
      <c r="AN273" s="12">
        <f>SUMIFS('Retiro Mensual'!$E$2:$E$2629,'Retiro Mensual'!$A$2:$A$2629,AN$4,'Retiro Mensual'!$B$2:$B$2629,$B273,'Retiro Mensual'!$C$2:$C$2629,AN$5)</f>
        <v>879907.70030000003</v>
      </c>
      <c r="AO273" s="13">
        <f>SUMIFS('Retiro Mensual'!$E$2:$E$2629,'Retiro Mensual'!$A$2:$A$2629,AO$4,'Retiro Mensual'!$B$2:$B$2629,$B273,'Retiro Mensual'!$C$2:$C$2629,AO$5)</f>
        <v>761221.47900000005</v>
      </c>
      <c r="AP273" s="13">
        <f>SUMIFS('Retiro Mensual'!$E$2:$E$2629,'Retiro Mensual'!$A$2:$A$2629,AP$4,'Retiro Mensual'!$B$2:$B$2629,$B273,'Retiro Mensual'!$C$2:$C$2629,AP$5)</f>
        <v>850648.47490000003</v>
      </c>
      <c r="AQ273" s="13">
        <f>SUMIFS('Retiro Mensual'!$E$2:$E$2629,'Retiro Mensual'!$A$2:$A$2629,AQ$4,'Retiro Mensual'!$B$2:$B$2629,$B273,'Retiro Mensual'!$C$2:$C$2629,AQ$5)</f>
        <v>697883.3149</v>
      </c>
      <c r="AR273" s="13">
        <f>SUMIFS('Retiro Mensual'!$E$2:$E$2629,'Retiro Mensual'!$A$2:$A$2629,AR$4,'Retiro Mensual'!$B$2:$B$2629,$B273,'Retiro Mensual'!$C$2:$C$2629,AR$5)</f>
        <v>730093.97180000006</v>
      </c>
      <c r="AS273" s="13">
        <f>SUMIFS('Retiro Mensual'!$E$2:$E$2629,'Retiro Mensual'!$A$2:$A$2629,AS$4,'Retiro Mensual'!$B$2:$B$2629,$B273,'Retiro Mensual'!$C$2:$C$2629,AS$5)</f>
        <v>697332.56370000006</v>
      </c>
      <c r="AT273" s="13">
        <f>SUMIFS('Retiro Mensual'!$E$2:$E$2629,'Retiro Mensual'!$A$2:$A$2629,AT$4,'Retiro Mensual'!$B$2:$B$2629,$B273,'Retiro Mensual'!$C$2:$C$2629,AT$5)</f>
        <v>655822.5355</v>
      </c>
      <c r="AU273" s="13">
        <f>SUMIFS('Retiro Mensual'!$E$2:$E$2629,'Retiro Mensual'!$A$2:$A$2629,AU$4,'Retiro Mensual'!$B$2:$B$2629,$B273,'Retiro Mensual'!$C$2:$C$2629,AU$5)</f>
        <v>660531.46669999999</v>
      </c>
      <c r="AV273" s="13">
        <f>SUMIFS('Retiro Mensual'!$E$2:$E$2629,'Retiro Mensual'!$A$2:$A$2629,AV$4,'Retiro Mensual'!$B$2:$B$2629,$B273,'Retiro Mensual'!$C$2:$C$2629,AV$5)</f>
        <v>588358.04209999996</v>
      </c>
      <c r="AW273" s="13">
        <f>SUMIFS('Retiro Mensual'!$E$2:$E$2629,'Retiro Mensual'!$A$2:$A$2629,AW$4,'Retiro Mensual'!$B$2:$B$2629,$B273,'Retiro Mensual'!$C$2:$C$2629,AW$5)</f>
        <v>335965.48420000001</v>
      </c>
      <c r="AX273" s="13">
        <f>SUMIFS('Retiro Mensual'!$E$2:$E$2629,'Retiro Mensual'!$A$2:$A$2629,AX$4,'Retiro Mensual'!$B$2:$B$2629,$B273,'Retiro Mensual'!$C$2:$C$2629,AX$5)</f>
        <v>294848.0943</v>
      </c>
      <c r="AY273" s="14">
        <f>SUMIFS('Retiro Mensual'!$E$2:$E$2629,'Retiro Mensual'!$A$2:$A$2629,AY$4,'Retiro Mensual'!$B$2:$B$2629,$B273,'Retiro Mensual'!$C$2:$C$2629,AY$5)</f>
        <v>300312.62569999998</v>
      </c>
      <c r="AZ273" s="12">
        <f>SUMIFS('Retiro Mensual'!$E$2:$E$2629,'Retiro Mensual'!$A$2:$A$2629,AZ$4,'Retiro Mensual'!$B$2:$B$2629,$B273,'Retiro Mensual'!$C$2:$C$2629,AZ$5)</f>
        <v>881341.31449999998</v>
      </c>
      <c r="BA273" s="13">
        <f>SUMIFS('Retiro Mensual'!$E$2:$E$2629,'Retiro Mensual'!$A$2:$A$2629,BA$4,'Retiro Mensual'!$B$2:$B$2629,$B273,'Retiro Mensual'!$C$2:$C$2629,BA$5)</f>
        <v>770337.77540000004</v>
      </c>
      <c r="BB273" s="13">
        <f>SUMIFS('Retiro Mensual'!$E$2:$E$2629,'Retiro Mensual'!$A$2:$A$2629,BB$4,'Retiro Mensual'!$B$2:$B$2629,$B273,'Retiro Mensual'!$C$2:$C$2629,BB$5)</f>
        <v>868536.70609999995</v>
      </c>
      <c r="BC273" s="13">
        <f>SUMIFS('Retiro Mensual'!$E$2:$E$2629,'Retiro Mensual'!$A$2:$A$2629,BC$4,'Retiro Mensual'!$B$2:$B$2629,$B273,'Retiro Mensual'!$C$2:$C$2629,BC$5)</f>
        <v>736833.5808</v>
      </c>
      <c r="BD273" s="13">
        <f>SUMIFS('Retiro Mensual'!$E$2:$E$2629,'Retiro Mensual'!$A$2:$A$2629,BD$4,'Retiro Mensual'!$B$2:$B$2629,$B273,'Retiro Mensual'!$C$2:$C$2629,BD$5)</f>
        <v>731950.13749999995</v>
      </c>
      <c r="BE273" s="13">
        <f>SUMIFS('Retiro Mensual'!$E$2:$E$2629,'Retiro Mensual'!$A$2:$A$2629,BE$4,'Retiro Mensual'!$B$2:$B$2629,$B273,'Retiro Mensual'!$C$2:$C$2629,BE$5)</f>
        <v>740673.95380000002</v>
      </c>
      <c r="BF273" s="13">
        <f>SUMIFS('Retiro Mensual'!$E$2:$E$2629,'Retiro Mensual'!$A$2:$A$2629,BF$4,'Retiro Mensual'!$B$2:$B$2629,$B273,'Retiro Mensual'!$C$2:$C$2629,BF$5)</f>
        <v>736697.41330000001</v>
      </c>
      <c r="BG273" s="13">
        <f>SUMIFS('Retiro Mensual'!$E$2:$E$2629,'Retiro Mensual'!$A$2:$A$2629,BG$4,'Retiro Mensual'!$B$2:$B$2629,$B273,'Retiro Mensual'!$C$2:$C$2629,BG$5)</f>
        <v>665636.02500000002</v>
      </c>
      <c r="BH273" s="13">
        <f>SUMIFS('Retiro Mensual'!$E$2:$E$2629,'Retiro Mensual'!$A$2:$A$2629,BH$4,'Retiro Mensual'!$B$2:$B$2629,$B273,'Retiro Mensual'!$C$2:$C$2629,BH$5)</f>
        <v>600303.7659</v>
      </c>
      <c r="BI273" s="13">
        <f>SUMIFS('Retiro Mensual'!$E$2:$E$2629,'Retiro Mensual'!$A$2:$A$2629,BI$4,'Retiro Mensual'!$B$2:$B$2629,$B273,'Retiro Mensual'!$C$2:$C$2629,BI$5)</f>
        <v>392072.86410000001</v>
      </c>
      <c r="BJ273" s="13">
        <f>SUMIFS('Retiro Mensual'!$E$2:$E$2629,'Retiro Mensual'!$A$2:$A$2629,BJ$4,'Retiro Mensual'!$B$2:$B$2629,$B273,'Retiro Mensual'!$C$2:$C$2629,BJ$5)</f>
        <v>398409.06949999998</v>
      </c>
      <c r="BK273" s="14">
        <f>SUMIFS('Retiro Mensual'!$E$2:$E$2629,'Retiro Mensual'!$A$2:$A$2629,BK$4,'Retiro Mensual'!$B$2:$B$2629,$B273,'Retiro Mensual'!$C$2:$C$2629,BK$5)</f>
        <v>455958.75839999999</v>
      </c>
      <c r="BL273" s="12">
        <f>SUMIFS('Retiro Mensual'!$E$2:$E$2629,'Retiro Mensual'!$A$2:$A$2629,BL$4,'Retiro Mensual'!$B$2:$B$2629,$B273,'Retiro Mensual'!$C$2:$C$2629,BL$5)</f>
        <v>0</v>
      </c>
      <c r="BM273" s="13">
        <f>SUMIFS('Retiro Mensual'!$E$2:$E$2629,'Retiro Mensual'!$A$2:$A$2629,BM$4,'Retiro Mensual'!$B$2:$B$2629,$B273,'Retiro Mensual'!$C$2:$C$2629,BM$5)</f>
        <v>0</v>
      </c>
      <c r="BN273" s="13">
        <f>SUMIFS('Retiro Mensual'!$E$2:$E$2629,'Retiro Mensual'!$A$2:$A$2629,BN$4,'Retiro Mensual'!$B$2:$B$2629,$B273,'Retiro Mensual'!$C$2:$C$2629,BN$5)</f>
        <v>0</v>
      </c>
      <c r="BO273" s="13">
        <f>SUMIFS('Retiro Mensual'!$E$2:$E$2629,'Retiro Mensual'!$A$2:$A$2629,BO$4,'Retiro Mensual'!$B$2:$B$2629,$B273,'Retiro Mensual'!$C$2:$C$2629,BO$5)</f>
        <v>0</v>
      </c>
      <c r="BP273" s="13">
        <f>SUMIFS('Retiro Mensual'!$E$2:$E$2629,'Retiro Mensual'!$A$2:$A$2629,BP$4,'Retiro Mensual'!$B$2:$B$2629,$B273,'Retiro Mensual'!$C$2:$C$2629,BP$5)</f>
        <v>0</v>
      </c>
      <c r="BQ273" s="13">
        <f>SUMIFS('Retiro Mensual'!$E$2:$E$2629,'Retiro Mensual'!$A$2:$A$2629,BQ$4,'Retiro Mensual'!$B$2:$B$2629,$B273,'Retiro Mensual'!$C$2:$C$2629,BQ$5)</f>
        <v>0</v>
      </c>
      <c r="BR273" s="13">
        <f>SUMIFS('Retiro Mensual'!$E$2:$E$2629,'Retiro Mensual'!$A$2:$A$2629,BR$4,'Retiro Mensual'!$B$2:$B$2629,$B273,'Retiro Mensual'!$C$2:$C$2629,BR$5)</f>
        <v>0</v>
      </c>
      <c r="BS273" s="13">
        <f>SUMIFS('Retiro Mensual'!$E$2:$E$2629,'Retiro Mensual'!$A$2:$A$2629,BS$4,'Retiro Mensual'!$B$2:$B$2629,$B273,'Retiro Mensual'!$C$2:$C$2629,BS$5)</f>
        <v>0</v>
      </c>
      <c r="BT273" s="13">
        <f>SUMIFS('Retiro Mensual'!$E$2:$E$2629,'Retiro Mensual'!$A$2:$A$2629,BT$4,'Retiro Mensual'!$B$2:$B$2629,$B273,'Retiro Mensual'!$C$2:$C$2629,BT$5)</f>
        <v>0</v>
      </c>
      <c r="BU273" s="13">
        <f>SUMIFS('Retiro Mensual'!$E$2:$E$2629,'Retiro Mensual'!$A$2:$A$2629,BU$4,'Retiro Mensual'!$B$2:$B$2629,$B273,'Retiro Mensual'!$C$2:$C$2629,BU$5)</f>
        <v>0</v>
      </c>
      <c r="BV273" s="13">
        <f>SUMIFS('Retiro Mensual'!$E$2:$E$2629,'Retiro Mensual'!$A$2:$A$2629,BV$4,'Retiro Mensual'!$B$2:$B$2629,$B273,'Retiro Mensual'!$C$2:$C$2629,BV$5)</f>
        <v>0</v>
      </c>
      <c r="BW273" s="14">
        <f>SUMIFS('Retiro Mensual'!$E$2:$E$2629,'Retiro Mensual'!$A$2:$A$2629,BW$4,'Retiro Mensual'!$B$2:$B$2629,$B273,'Retiro Mensual'!$C$2:$C$2629,BW$5)</f>
        <v>0</v>
      </c>
      <c r="BX273" s="13"/>
      <c r="BY273" s="12">
        <f>SUMIFS('Compra Ventas'!$E$2:$E$2700,'Compra Ventas'!$A$2:$A$2700,BY$4,'Compra Ventas'!$B$2:$B$2700,$B273,'Compra Ventas'!$C$2:$C$2700,BY$5)</f>
        <v>0</v>
      </c>
      <c r="BZ273" s="13">
        <f>SUMIFS('Compra Ventas'!$E$2:$E$2700,'Compra Ventas'!$A$2:$A$2700,BZ$4,'Compra Ventas'!$B$2:$B$2700,$B273,'Compra Ventas'!$C$2:$C$2700,BZ$5)</f>
        <v>0</v>
      </c>
      <c r="CA273" s="13">
        <f>SUMIFS('Compra Ventas'!$E$2:$E$2700,'Compra Ventas'!$A$2:$A$2700,CA$4,'Compra Ventas'!$B$2:$B$2700,$B273,'Compra Ventas'!$C$2:$C$2700,CA$5)</f>
        <v>0</v>
      </c>
      <c r="CB273" s="13">
        <f>SUMIFS('Compra Ventas'!$E$2:$E$2700,'Compra Ventas'!$A$2:$A$2700,CB$4,'Compra Ventas'!$B$2:$B$2700,$B273,'Compra Ventas'!$C$2:$C$2700,CB$5)</f>
        <v>0</v>
      </c>
      <c r="CC273" s="13">
        <f>SUMIFS('Compra Ventas'!$E$2:$E$2700,'Compra Ventas'!$A$2:$A$2700,CC$4,'Compra Ventas'!$B$2:$B$2700,$B273,'Compra Ventas'!$C$2:$C$2700,CC$5)</f>
        <v>0</v>
      </c>
      <c r="CD273" s="13">
        <f>SUMIFS('Compra Ventas'!$E$2:$E$2700,'Compra Ventas'!$A$2:$A$2700,CD$4,'Compra Ventas'!$B$2:$B$2700,$B273,'Compra Ventas'!$C$2:$C$2700,CD$5)</f>
        <v>0</v>
      </c>
      <c r="CE273" s="13">
        <f>SUMIFS('Compra Ventas'!$E$2:$E$2700,'Compra Ventas'!$A$2:$A$2700,CE$4,'Compra Ventas'!$B$2:$B$2700,$B273,'Compra Ventas'!$C$2:$C$2700,CE$5)</f>
        <v>0</v>
      </c>
      <c r="CF273" s="13">
        <f>SUMIFS('Compra Ventas'!$E$2:$E$2700,'Compra Ventas'!$A$2:$A$2700,CF$4,'Compra Ventas'!$B$2:$B$2700,$B273,'Compra Ventas'!$C$2:$C$2700,CF$5)</f>
        <v>0</v>
      </c>
      <c r="CG273" s="13">
        <f>SUMIFS('Compra Ventas'!$E$2:$E$2700,'Compra Ventas'!$A$2:$A$2700,CG$4,'Compra Ventas'!$B$2:$B$2700,$B273,'Compra Ventas'!$C$2:$C$2700,CG$5)</f>
        <v>0</v>
      </c>
      <c r="CH273" s="13">
        <f>SUMIFS('Compra Ventas'!$E$2:$E$2700,'Compra Ventas'!$A$2:$A$2700,CH$4,'Compra Ventas'!$B$2:$B$2700,$B273,'Compra Ventas'!$C$2:$C$2700,CH$5)</f>
        <v>0</v>
      </c>
      <c r="CI273" s="13">
        <f>SUMIFS('Compra Ventas'!$E$2:$E$2700,'Compra Ventas'!$A$2:$A$2700,CI$4,'Compra Ventas'!$B$2:$B$2700,$B273,'Compra Ventas'!$C$2:$C$2700,CI$5)</f>
        <v>0</v>
      </c>
      <c r="CJ273" s="14">
        <f>SUMIFS('Compra Ventas'!$E$2:$E$2700,'Compra Ventas'!$A$2:$A$2700,CJ$4,'Compra Ventas'!$B$2:$B$2700,$B273,'Compra Ventas'!$C$2:$C$2700,CJ$5)</f>
        <v>0</v>
      </c>
      <c r="CK273" s="12">
        <f>SUMIFS('Compra Ventas'!$E$2:$E$2700,'Compra Ventas'!$A$2:$A$2700,CK$4,'Compra Ventas'!$B$2:$B$2700,$B273,'Compra Ventas'!$C$2:$C$2700,CK$5)</f>
        <v>0</v>
      </c>
      <c r="CL273" s="13">
        <f>SUMIFS('Compra Ventas'!$E$2:$E$2700,'Compra Ventas'!$A$2:$A$2700,CL$4,'Compra Ventas'!$B$2:$B$2700,$B273,'Compra Ventas'!$C$2:$C$2700,CL$5)</f>
        <v>0</v>
      </c>
      <c r="CM273" s="13">
        <f>SUMIFS('Compra Ventas'!$E$2:$E$2700,'Compra Ventas'!$A$2:$A$2700,CM$4,'Compra Ventas'!$B$2:$B$2700,$B273,'Compra Ventas'!$C$2:$C$2700,CM$5)</f>
        <v>0</v>
      </c>
      <c r="CN273" s="13">
        <f>SUMIFS('Compra Ventas'!$E$2:$E$2700,'Compra Ventas'!$A$2:$A$2700,CN$4,'Compra Ventas'!$B$2:$B$2700,$B273,'Compra Ventas'!$C$2:$C$2700,CN$5)</f>
        <v>0</v>
      </c>
      <c r="CO273" s="13">
        <f>SUMIFS('Compra Ventas'!$E$2:$E$2700,'Compra Ventas'!$A$2:$A$2700,CO$4,'Compra Ventas'!$B$2:$B$2700,$B273,'Compra Ventas'!$C$2:$C$2700,CO$5)</f>
        <v>0</v>
      </c>
      <c r="CP273" s="13">
        <f>SUMIFS('Compra Ventas'!$E$2:$E$2700,'Compra Ventas'!$A$2:$A$2700,CP$4,'Compra Ventas'!$B$2:$B$2700,$B273,'Compra Ventas'!$C$2:$C$2700,CP$5)</f>
        <v>0</v>
      </c>
      <c r="CQ273" s="13">
        <f>SUMIFS('Compra Ventas'!$E$2:$E$2700,'Compra Ventas'!$A$2:$A$2700,CQ$4,'Compra Ventas'!$B$2:$B$2700,$B273,'Compra Ventas'!$C$2:$C$2700,CQ$5)</f>
        <v>0</v>
      </c>
      <c r="CR273" s="13">
        <f>SUMIFS('Compra Ventas'!$E$2:$E$2700,'Compra Ventas'!$A$2:$A$2700,CR$4,'Compra Ventas'!$B$2:$B$2700,$B273,'Compra Ventas'!$C$2:$C$2700,CR$5)</f>
        <v>0</v>
      </c>
      <c r="CS273" s="13">
        <f>SUMIFS('Compra Ventas'!$E$2:$E$2700,'Compra Ventas'!$A$2:$A$2700,CS$4,'Compra Ventas'!$B$2:$B$2700,$B273,'Compra Ventas'!$C$2:$C$2700,CS$5)</f>
        <v>0</v>
      </c>
      <c r="CT273" s="13">
        <f>SUMIFS('Compra Ventas'!$E$2:$E$2700,'Compra Ventas'!$A$2:$A$2700,CT$4,'Compra Ventas'!$B$2:$B$2700,$B273,'Compra Ventas'!$C$2:$C$2700,CT$5)</f>
        <v>0</v>
      </c>
      <c r="CU273" s="13">
        <f>SUMIFS('Compra Ventas'!$E$2:$E$2700,'Compra Ventas'!$A$2:$A$2700,CU$4,'Compra Ventas'!$B$2:$B$2700,$B273,'Compra Ventas'!$C$2:$C$2700,CU$5)</f>
        <v>0</v>
      </c>
      <c r="CV273" s="14">
        <f>SUMIFS('Compra Ventas'!$E$2:$E$2700,'Compra Ventas'!$A$2:$A$2700,CV$4,'Compra Ventas'!$B$2:$B$2700,$B273,'Compra Ventas'!$C$2:$C$2700,CV$5)</f>
        <v>0</v>
      </c>
      <c r="CW273" s="12">
        <f>SUMIFS('Compra Ventas'!$E$2:$E$2700,'Compra Ventas'!$A$2:$A$2700,CW$4,'Compra Ventas'!$B$2:$B$2700,$B273,'Compra Ventas'!$C$2:$C$2700,CW$5)</f>
        <v>0</v>
      </c>
      <c r="CX273" s="13">
        <f>SUMIFS('Compra Ventas'!$E$2:$E$2700,'Compra Ventas'!$A$2:$A$2700,CX$4,'Compra Ventas'!$B$2:$B$2700,$B273,'Compra Ventas'!$C$2:$C$2700,CX$5)</f>
        <v>0</v>
      </c>
      <c r="CY273" s="13">
        <f>SUMIFS('Compra Ventas'!$E$2:$E$2700,'Compra Ventas'!$A$2:$A$2700,CY$4,'Compra Ventas'!$B$2:$B$2700,$B273,'Compra Ventas'!$C$2:$C$2700,CY$5)</f>
        <v>0</v>
      </c>
      <c r="CZ273" s="13">
        <f>SUMIFS('Compra Ventas'!$E$2:$E$2700,'Compra Ventas'!$A$2:$A$2700,CZ$4,'Compra Ventas'!$B$2:$B$2700,$B273,'Compra Ventas'!$C$2:$C$2700,CZ$5)</f>
        <v>0</v>
      </c>
      <c r="DA273" s="13">
        <f>SUMIFS('Compra Ventas'!$E$2:$E$2700,'Compra Ventas'!$A$2:$A$2700,DA$4,'Compra Ventas'!$B$2:$B$2700,$B273,'Compra Ventas'!$C$2:$C$2700,DA$5)</f>
        <v>0</v>
      </c>
      <c r="DB273" s="13">
        <f>SUMIFS('Compra Ventas'!$E$2:$E$2700,'Compra Ventas'!$A$2:$A$2700,DB$4,'Compra Ventas'!$B$2:$B$2700,$B273,'Compra Ventas'!$C$2:$C$2700,DB$5)</f>
        <v>0</v>
      </c>
      <c r="DC273" s="13">
        <f>SUMIFS('Compra Ventas'!$E$2:$E$2700,'Compra Ventas'!$A$2:$A$2700,DC$4,'Compra Ventas'!$B$2:$B$2700,$B273,'Compra Ventas'!$C$2:$C$2700,DC$5)</f>
        <v>0</v>
      </c>
      <c r="DD273" s="13">
        <f>SUMIFS('Compra Ventas'!$E$2:$E$2700,'Compra Ventas'!$A$2:$A$2700,DD$4,'Compra Ventas'!$B$2:$B$2700,$B273,'Compra Ventas'!$C$2:$C$2700,DD$5)</f>
        <v>0</v>
      </c>
      <c r="DE273" s="13">
        <f>SUMIFS('Compra Ventas'!$E$2:$E$2700,'Compra Ventas'!$A$2:$A$2700,DE$4,'Compra Ventas'!$B$2:$B$2700,$B273,'Compra Ventas'!$C$2:$C$2700,DE$5)</f>
        <v>0</v>
      </c>
      <c r="DF273" s="13">
        <f>SUMIFS('Compra Ventas'!$E$2:$E$2700,'Compra Ventas'!$A$2:$A$2700,DF$4,'Compra Ventas'!$B$2:$B$2700,$B273,'Compra Ventas'!$C$2:$C$2700,DF$5)</f>
        <v>0</v>
      </c>
      <c r="DG273" s="13">
        <f>SUMIFS('Compra Ventas'!$E$2:$E$2700,'Compra Ventas'!$A$2:$A$2700,DG$4,'Compra Ventas'!$B$2:$B$2700,$B273,'Compra Ventas'!$C$2:$C$2700,DG$5)</f>
        <v>0</v>
      </c>
      <c r="DH273" s="14">
        <f>SUMIFS('Compra Ventas'!$E$2:$E$2700,'Compra Ventas'!$A$2:$A$2700,DH$4,'Compra Ventas'!$B$2:$B$2700,$B273,'Compra Ventas'!$C$2:$C$2700,DH$5)</f>
        <v>0</v>
      </c>
      <c r="DI273" s="84"/>
      <c r="DJ273" s="98">
        <f>SUMIFS('Ajuste Ciclado'!D$5:D$47,'Ajuste Ciclado'!$C$5:$C$47,Balance!DJ$4,'Ajuste Ciclado'!$B$5:$B$47,Balance!$B273)</f>
        <v>0</v>
      </c>
      <c r="DK273" s="99">
        <f>SUMIFS('Ajuste Ciclado'!E$5:E$47,'Ajuste Ciclado'!$C$5:$C$47,Balance!DK$4,'Ajuste Ciclado'!$B$5:$B$47,Balance!$B273)</f>
        <v>0</v>
      </c>
      <c r="DL273" s="99">
        <f>SUMIFS('Ajuste Ciclado'!F$5:F$47,'Ajuste Ciclado'!$C$5:$C$47,Balance!DL$4,'Ajuste Ciclado'!$B$5:$B$47,Balance!$B273)</f>
        <v>0</v>
      </c>
      <c r="DM273" s="99">
        <f>SUMIFS('Ajuste Ciclado'!G$5:G$47,'Ajuste Ciclado'!$C$5:$C$47,Balance!DM$4,'Ajuste Ciclado'!$B$5:$B$47,Balance!$B273)</f>
        <v>0</v>
      </c>
      <c r="DN273" s="99">
        <f>SUMIFS('Ajuste Ciclado'!H$5:H$47,'Ajuste Ciclado'!$C$5:$C$47,Balance!DN$4,'Ajuste Ciclado'!$B$5:$B$47,Balance!$B273)</f>
        <v>0</v>
      </c>
      <c r="DO273" s="99">
        <f>SUMIFS('Ajuste Ciclado'!I$5:I$47,'Ajuste Ciclado'!$C$5:$C$47,Balance!DO$4,'Ajuste Ciclado'!$B$5:$B$47,Balance!$B273)</f>
        <v>0</v>
      </c>
      <c r="DP273" s="99">
        <f>SUMIFS('Ajuste Ciclado'!J$5:J$47,'Ajuste Ciclado'!$C$5:$C$47,Balance!DP$4,'Ajuste Ciclado'!$B$5:$B$47,Balance!$B273)</f>
        <v>0</v>
      </c>
      <c r="DQ273" s="99">
        <f>SUMIFS('Ajuste Ciclado'!K$5:K$47,'Ajuste Ciclado'!$C$5:$C$47,Balance!DQ$4,'Ajuste Ciclado'!$B$5:$B$47,Balance!$B273)</f>
        <v>0</v>
      </c>
      <c r="DR273" s="99">
        <f>SUMIFS('Ajuste Ciclado'!L$5:L$47,'Ajuste Ciclado'!$C$5:$C$47,Balance!DR$4,'Ajuste Ciclado'!$B$5:$B$47,Balance!$B273)</f>
        <v>0</v>
      </c>
      <c r="DS273" s="99">
        <f>SUMIFS('Ajuste Ciclado'!M$5:M$47,'Ajuste Ciclado'!$C$5:$C$47,Balance!DS$4,'Ajuste Ciclado'!$B$5:$B$47,Balance!$B273)</f>
        <v>0</v>
      </c>
      <c r="DT273" s="99">
        <f>SUMIFS('Ajuste Ciclado'!N$5:N$47,'Ajuste Ciclado'!$C$5:$C$47,Balance!DT$4,'Ajuste Ciclado'!$B$5:$B$47,Balance!$B273)</f>
        <v>0</v>
      </c>
      <c r="DU273" s="100">
        <f>SUMIFS('Ajuste Ciclado'!O$5:O$47,'Ajuste Ciclado'!$C$5:$C$47,Balance!DU$4,'Ajuste Ciclado'!$B$5:$B$47,Balance!$B273)</f>
        <v>0</v>
      </c>
      <c r="DV273" s="98">
        <f>SUMIFS('Ajuste Ciclado'!D$5:D$47,'Ajuste Ciclado'!$C$5:$C$47,Balance!DV$4,'Ajuste Ciclado'!$B$5:$B$47,Balance!$B273)</f>
        <v>0</v>
      </c>
      <c r="DW273" s="99">
        <f>SUMIFS('Ajuste Ciclado'!E$5:E$47,'Ajuste Ciclado'!$C$5:$C$47,Balance!DW$4,'Ajuste Ciclado'!$B$5:$B$47,Balance!$B273)</f>
        <v>0</v>
      </c>
      <c r="DX273" s="99">
        <f>SUMIFS('Ajuste Ciclado'!F$5:F$47,'Ajuste Ciclado'!$C$5:$C$47,Balance!DX$4,'Ajuste Ciclado'!$B$5:$B$47,Balance!$B273)</f>
        <v>0</v>
      </c>
      <c r="DY273" s="99">
        <f>SUMIFS('Ajuste Ciclado'!G$5:G$47,'Ajuste Ciclado'!$C$5:$C$47,Balance!DY$4,'Ajuste Ciclado'!$B$5:$B$47,Balance!$B273)</f>
        <v>0</v>
      </c>
      <c r="DZ273" s="99">
        <f>SUMIFS('Ajuste Ciclado'!H$5:H$47,'Ajuste Ciclado'!$C$5:$C$47,Balance!DZ$4,'Ajuste Ciclado'!$B$5:$B$47,Balance!$B273)</f>
        <v>0</v>
      </c>
      <c r="EA273" s="99">
        <f>SUMIFS('Ajuste Ciclado'!I$5:I$47,'Ajuste Ciclado'!$C$5:$C$47,Balance!EA$4,'Ajuste Ciclado'!$B$5:$B$47,Balance!$B273)</f>
        <v>0</v>
      </c>
      <c r="EB273" s="99">
        <f>SUMIFS('Ajuste Ciclado'!J$5:J$47,'Ajuste Ciclado'!$C$5:$C$47,Balance!EB$4,'Ajuste Ciclado'!$B$5:$B$47,Balance!$B273)</f>
        <v>0</v>
      </c>
      <c r="EC273" s="99">
        <f>SUMIFS('Ajuste Ciclado'!K$5:K$47,'Ajuste Ciclado'!$C$5:$C$47,Balance!EC$4,'Ajuste Ciclado'!$B$5:$B$47,Balance!$B273)</f>
        <v>0</v>
      </c>
      <c r="ED273" s="99">
        <f>SUMIFS('Ajuste Ciclado'!L$5:L$47,'Ajuste Ciclado'!$C$5:$C$47,Balance!ED$4,'Ajuste Ciclado'!$B$5:$B$47,Balance!$B273)</f>
        <v>0</v>
      </c>
      <c r="EE273" s="99">
        <f>SUMIFS('Ajuste Ciclado'!M$5:M$47,'Ajuste Ciclado'!$C$5:$C$47,Balance!EE$4,'Ajuste Ciclado'!$B$5:$B$47,Balance!$B273)</f>
        <v>0</v>
      </c>
      <c r="EF273" s="99">
        <f>SUMIFS('Ajuste Ciclado'!N$5:N$47,'Ajuste Ciclado'!$C$5:$C$47,Balance!EF$4,'Ajuste Ciclado'!$B$5:$B$47,Balance!$B273)</f>
        <v>0</v>
      </c>
      <c r="EG273" s="100">
        <f>SUMIFS('Ajuste Ciclado'!O$5:O$47,'Ajuste Ciclado'!$C$5:$C$47,Balance!EG$4,'Ajuste Ciclado'!$B$5:$B$47,Balance!$B273)</f>
        <v>0</v>
      </c>
      <c r="EH273" s="98">
        <f>SUMIFS('Ajuste Ciclado'!D$5:D$47,'Ajuste Ciclado'!$C$5:$C$47,Balance!EH$4,'Ajuste Ciclado'!$B$5:$B$47,Balance!$B273)</f>
        <v>0</v>
      </c>
      <c r="EI273" s="99">
        <f>SUMIFS('Ajuste Ciclado'!E$5:E$47,'Ajuste Ciclado'!$C$5:$C$47,Balance!EI$4,'Ajuste Ciclado'!$B$5:$B$47,Balance!$B273)</f>
        <v>0</v>
      </c>
      <c r="EJ273" s="99">
        <f>SUMIFS('Ajuste Ciclado'!F$5:F$47,'Ajuste Ciclado'!$C$5:$C$47,Balance!EJ$4,'Ajuste Ciclado'!$B$5:$B$47,Balance!$B273)</f>
        <v>0</v>
      </c>
      <c r="EK273" s="99">
        <f>SUMIFS('Ajuste Ciclado'!G$5:G$47,'Ajuste Ciclado'!$C$5:$C$47,Balance!EK$4,'Ajuste Ciclado'!$B$5:$B$47,Balance!$B273)</f>
        <v>0</v>
      </c>
      <c r="EL273" s="99">
        <f>SUMIFS('Ajuste Ciclado'!H$5:H$47,'Ajuste Ciclado'!$C$5:$C$47,Balance!EL$4,'Ajuste Ciclado'!$B$5:$B$47,Balance!$B273)</f>
        <v>0</v>
      </c>
      <c r="EM273" s="99">
        <f>SUMIFS('Ajuste Ciclado'!I$5:I$47,'Ajuste Ciclado'!$C$5:$C$47,Balance!EM$4,'Ajuste Ciclado'!$B$5:$B$47,Balance!$B273)</f>
        <v>0</v>
      </c>
      <c r="EN273" s="99">
        <f>SUMIFS('Ajuste Ciclado'!J$5:J$47,'Ajuste Ciclado'!$C$5:$C$47,Balance!EN$4,'Ajuste Ciclado'!$B$5:$B$47,Balance!$B273)</f>
        <v>0</v>
      </c>
      <c r="EO273" s="99">
        <f>SUMIFS('Ajuste Ciclado'!K$5:K$47,'Ajuste Ciclado'!$C$5:$C$47,Balance!EO$4,'Ajuste Ciclado'!$B$5:$B$47,Balance!$B273)</f>
        <v>0</v>
      </c>
      <c r="EP273" s="99">
        <f>SUMIFS('Ajuste Ciclado'!L$5:L$47,'Ajuste Ciclado'!$C$5:$C$47,Balance!EP$4,'Ajuste Ciclado'!$B$5:$B$47,Balance!$B273)</f>
        <v>0</v>
      </c>
      <c r="EQ273" s="99">
        <f>SUMIFS('Ajuste Ciclado'!M$5:M$47,'Ajuste Ciclado'!$C$5:$C$47,Balance!EQ$4,'Ajuste Ciclado'!$B$5:$B$47,Balance!$B273)</f>
        <v>0</v>
      </c>
      <c r="ER273" s="99">
        <f>SUMIFS('Ajuste Ciclado'!N$5:N$47,'Ajuste Ciclado'!$C$5:$C$47,Balance!ER$4,'Ajuste Ciclado'!$B$5:$B$47,Balance!$B273)</f>
        <v>0</v>
      </c>
      <c r="ES273" s="100">
        <f>SUMIFS('Ajuste Ciclado'!O$5:O$47,'Ajuste Ciclado'!$C$5:$C$47,Balance!ES$4,'Ajuste Ciclado'!$B$5:$B$47,Balance!$B273)</f>
        <v>0</v>
      </c>
      <c r="ET273" s="84"/>
      <c r="EU273" s="12">
        <f t="shared" si="377"/>
        <v>-197256.0409834804</v>
      </c>
      <c r="EV273" s="13">
        <f t="shared" si="342"/>
        <v>-258284.49477526837</v>
      </c>
      <c r="EW273" s="13">
        <f t="shared" si="343"/>
        <v>-179827.81995500694</v>
      </c>
      <c r="EX273" s="13">
        <f t="shared" si="344"/>
        <v>114319.7823331675</v>
      </c>
      <c r="EY273" s="13">
        <f t="shared" si="345"/>
        <v>162515.54403015925</v>
      </c>
      <c r="EZ273" s="13">
        <f t="shared" si="346"/>
        <v>217211.27186314156</v>
      </c>
      <c r="FA273" s="13">
        <f t="shared" si="347"/>
        <v>181016.066637557</v>
      </c>
      <c r="FB273" s="13">
        <f t="shared" si="348"/>
        <v>300615.7217899044</v>
      </c>
      <c r="FC273" s="13">
        <f t="shared" si="349"/>
        <v>146539.33926001412</v>
      </c>
      <c r="FD273" s="13">
        <f t="shared" si="350"/>
        <v>177960.78709749802</v>
      </c>
      <c r="FE273" s="13">
        <f t="shared" si="351"/>
        <v>168891.95398800779</v>
      </c>
      <c r="FF273" s="14">
        <f t="shared" si="352"/>
        <v>95448.576863083814</v>
      </c>
      <c r="FG273" s="12">
        <f t="shared" si="353"/>
        <v>-197560.62365903344</v>
      </c>
      <c r="FH273" s="13">
        <f t="shared" si="354"/>
        <v>-263211.73504857416</v>
      </c>
      <c r="FI273" s="13">
        <f t="shared" si="355"/>
        <v>-191722.52224431722</v>
      </c>
      <c r="FJ273" s="13">
        <f t="shared" si="356"/>
        <v>115358.70768609864</v>
      </c>
      <c r="FK273" s="13">
        <f t="shared" si="357"/>
        <v>133685.94663106825</v>
      </c>
      <c r="FL273" s="13">
        <f t="shared" si="358"/>
        <v>183658.26945338503</v>
      </c>
      <c r="FM273" s="13">
        <f t="shared" si="359"/>
        <v>135325.07712344185</v>
      </c>
      <c r="FN273" s="13">
        <f t="shared" si="360"/>
        <v>299618.60072540073</v>
      </c>
      <c r="FO273" s="13">
        <f t="shared" si="361"/>
        <v>141169.41024292249</v>
      </c>
      <c r="FP273" s="13">
        <f t="shared" si="362"/>
        <v>157781.6114757373</v>
      </c>
      <c r="FQ273" s="13">
        <f t="shared" si="363"/>
        <v>129379.32912096905</v>
      </c>
      <c r="FR273" s="14">
        <f t="shared" si="364"/>
        <v>3177.2538934004842</v>
      </c>
      <c r="FS273" s="12">
        <f t="shared" si="365"/>
        <v>684062.38203214726</v>
      </c>
      <c r="FT273" s="13">
        <f t="shared" si="366"/>
        <v>507064.1381145753</v>
      </c>
      <c r="FU273" s="13">
        <f t="shared" si="367"/>
        <v>674112.91310316965</v>
      </c>
      <c r="FV273" s="13">
        <f t="shared" si="368"/>
        <v>845201.35510480648</v>
      </c>
      <c r="FW273" s="13">
        <f t="shared" si="369"/>
        <v>915962.3572467271</v>
      </c>
      <c r="FX273" s="13">
        <f t="shared" si="370"/>
        <v>1003784.0250975169</v>
      </c>
      <c r="FY273" s="13">
        <f t="shared" si="371"/>
        <v>952512.46257144306</v>
      </c>
      <c r="FZ273" s="13">
        <f t="shared" si="372"/>
        <v>1070255.432856631</v>
      </c>
      <c r="GA273" s="13">
        <f t="shared" si="373"/>
        <v>795185.22010151332</v>
      </c>
      <c r="GB273" s="13">
        <f t="shared" si="374"/>
        <v>648750.78882658819</v>
      </c>
      <c r="GC273" s="13">
        <f t="shared" si="375"/>
        <v>625005.1106540286</v>
      </c>
      <c r="GD273" s="14">
        <f t="shared" si="376"/>
        <v>526162.2213490085</v>
      </c>
      <c r="GE273" s="84"/>
      <c r="GF273" s="12">
        <f t="shared" si="378"/>
        <v>929150.6881487777</v>
      </c>
      <c r="GG273" s="13">
        <f t="shared" si="378"/>
        <v>646659.32540049893</v>
      </c>
      <c r="GH273" s="14">
        <f t="shared" si="378"/>
        <v>9248058.4070581552</v>
      </c>
      <c r="GI273" s="6">
        <f t="shared" si="379"/>
        <v>2</v>
      </c>
      <c r="GJ273" s="12">
        <f t="shared" si="380"/>
        <v>-635368.35571375571</v>
      </c>
      <c r="GK273" s="13">
        <f t="shared" si="381"/>
        <v>-652494.88095192483</v>
      </c>
      <c r="GL273" s="14">
        <f t="shared" si="382"/>
        <v>0</v>
      </c>
      <c r="GM273" s="84"/>
      <c r="GN273" s="66">
        <f t="shared" si="383"/>
        <v>-652494.88095192483</v>
      </c>
      <c r="GO273" s="84"/>
      <c r="GP273" s="63" t="str" cm="1">
        <f t="array" ref="GP273">INDEX($GF$4:$GH$4,1,GI273)</f>
        <v>Sample 3</v>
      </c>
      <c r="GQ273" s="12">
        <f t="shared" si="336"/>
        <v>-258284.49477526837</v>
      </c>
      <c r="GR273" s="13">
        <f t="shared" si="336"/>
        <v>-197256.0409834804</v>
      </c>
      <c r="GS273" s="14">
        <f t="shared" si="336"/>
        <v>-179827.81995500694</v>
      </c>
      <c r="GT273" s="12">
        <f t="shared" si="337"/>
        <v>-263211.73504857416</v>
      </c>
      <c r="GU273" s="13">
        <f t="shared" si="337"/>
        <v>-197560.62365903344</v>
      </c>
      <c r="GV273" s="14">
        <f t="shared" si="337"/>
        <v>-191722.52224431722</v>
      </c>
      <c r="GW273" s="12">
        <f t="shared" si="338"/>
        <v>507064.1381145753</v>
      </c>
      <c r="GX273" s="13">
        <f t="shared" si="338"/>
        <v>526162.2213490085</v>
      </c>
      <c r="GY273" s="14">
        <f t="shared" si="338"/>
        <v>625005.1106540286</v>
      </c>
      <c r="GZ273" s="84" t="str">
        <f t="shared" si="339"/>
        <v>Sample 3</v>
      </c>
      <c r="HA273" s="12">
        <f t="shared" si="384"/>
        <v>-263211.73504857416</v>
      </c>
      <c r="HB273" s="13">
        <f t="shared" si="384"/>
        <v>-197560.62365903344</v>
      </c>
      <c r="HC273" s="14">
        <f t="shared" si="384"/>
        <v>-191722.52224431722</v>
      </c>
      <c r="HD273" s="6">
        <f t="shared" si="340"/>
        <v>-652494.88095192483</v>
      </c>
      <c r="HE273" s="84" t="str">
        <f t="shared" si="341"/>
        <v>Ok</v>
      </c>
    </row>
    <row r="274" spans="2:213" hidden="1" x14ac:dyDescent="0.3">
      <c r="B274" s="84" t="s">
        <v>220</v>
      </c>
      <c r="C274" s="12">
        <f>SUMIFS(Inyecciones!$E$2:$E$14185,Inyecciones!$A$2:$A$14185,Balance!C$4,Inyecciones!$B$2:$B$14185,Balance!$B274,Inyecciones!$C$2:$C$14185,Balance!C$5)</f>
        <v>0</v>
      </c>
      <c r="D274" s="13">
        <f>SUMIFS(Inyecciones!$E$2:$E$14185,Inyecciones!$A$2:$A$14185,Balance!D$4,Inyecciones!$B$2:$B$14185,Balance!$B274,Inyecciones!$C$2:$C$14185,Balance!D$5)</f>
        <v>0</v>
      </c>
      <c r="E274" s="13">
        <f>SUMIFS(Inyecciones!$E$2:$E$14185,Inyecciones!$A$2:$A$14185,Balance!E$4,Inyecciones!$B$2:$B$14185,Balance!$B274,Inyecciones!$C$2:$C$14185,Balance!E$5)</f>
        <v>0</v>
      </c>
      <c r="F274" s="13">
        <f>SUMIFS(Inyecciones!$E$2:$E$14185,Inyecciones!$A$2:$A$14185,Balance!F$4,Inyecciones!$B$2:$B$14185,Balance!$B274,Inyecciones!$C$2:$C$14185,Balance!F$5)</f>
        <v>0</v>
      </c>
      <c r="G274" s="13">
        <f>SUMIFS(Inyecciones!$E$2:$E$14185,Inyecciones!$A$2:$A$14185,Balance!G$4,Inyecciones!$B$2:$B$14185,Balance!$B274,Inyecciones!$C$2:$C$14185,Balance!G$5)</f>
        <v>0</v>
      </c>
      <c r="H274" s="13">
        <f>SUMIFS(Inyecciones!$E$2:$E$14185,Inyecciones!$A$2:$A$14185,Balance!H$4,Inyecciones!$B$2:$B$14185,Balance!$B274,Inyecciones!$C$2:$C$14185,Balance!H$5)</f>
        <v>0</v>
      </c>
      <c r="I274" s="13">
        <f>SUMIFS(Inyecciones!$E$2:$E$14185,Inyecciones!$A$2:$A$14185,Balance!I$4,Inyecciones!$B$2:$B$14185,Balance!$B274,Inyecciones!$C$2:$C$14185,Balance!I$5)</f>
        <v>0</v>
      </c>
      <c r="J274" s="13">
        <f>SUMIFS(Inyecciones!$E$2:$E$14185,Inyecciones!$A$2:$A$14185,Balance!J$4,Inyecciones!$B$2:$B$14185,Balance!$B274,Inyecciones!$C$2:$C$14185,Balance!J$5)</f>
        <v>0</v>
      </c>
      <c r="K274" s="13">
        <f>SUMIFS(Inyecciones!$E$2:$E$14185,Inyecciones!$A$2:$A$14185,Balance!K$4,Inyecciones!$B$2:$B$14185,Balance!$B274,Inyecciones!$C$2:$C$14185,Balance!K$5)</f>
        <v>0</v>
      </c>
      <c r="L274" s="13">
        <f>SUMIFS(Inyecciones!$E$2:$E$14185,Inyecciones!$A$2:$A$14185,Balance!L$4,Inyecciones!$B$2:$B$14185,Balance!$B274,Inyecciones!$C$2:$C$14185,Balance!L$5)</f>
        <v>0</v>
      </c>
      <c r="M274" s="13">
        <f>SUMIFS(Inyecciones!$E$2:$E$14185,Inyecciones!$A$2:$A$14185,Balance!M$4,Inyecciones!$B$2:$B$14185,Balance!$B274,Inyecciones!$C$2:$C$14185,Balance!M$5)</f>
        <v>0</v>
      </c>
      <c r="N274" s="14">
        <f>SUMIFS(Inyecciones!$E$2:$E$14185,Inyecciones!$A$2:$A$14185,Balance!N$4,Inyecciones!$B$2:$B$14185,Balance!$B274,Inyecciones!$C$2:$C$14185,Balance!N$5)</f>
        <v>0</v>
      </c>
      <c r="O274" s="12">
        <f>SUMIFS(Inyecciones!$E$2:$E$14185,Inyecciones!$A$2:$A$14185,Balance!O$4,Inyecciones!$B$2:$B$14185,Balance!$B274,Inyecciones!$C$2:$C$14185,Balance!O$5)</f>
        <v>0</v>
      </c>
      <c r="P274" s="13">
        <f>SUMIFS(Inyecciones!$E$2:$E$14185,Inyecciones!$A$2:$A$14185,Balance!P$4,Inyecciones!$B$2:$B$14185,Balance!$B274,Inyecciones!$C$2:$C$14185,Balance!P$5)</f>
        <v>0</v>
      </c>
      <c r="Q274" s="13">
        <f>SUMIFS(Inyecciones!$E$2:$E$14185,Inyecciones!$A$2:$A$14185,Balance!Q$4,Inyecciones!$B$2:$B$14185,Balance!$B274,Inyecciones!$C$2:$C$14185,Balance!Q$5)</f>
        <v>0</v>
      </c>
      <c r="R274" s="13">
        <f>SUMIFS(Inyecciones!$E$2:$E$14185,Inyecciones!$A$2:$A$14185,Balance!R$4,Inyecciones!$B$2:$B$14185,Balance!$B274,Inyecciones!$C$2:$C$14185,Balance!R$5)</f>
        <v>0</v>
      </c>
      <c r="S274" s="13">
        <f>SUMIFS(Inyecciones!$E$2:$E$14185,Inyecciones!$A$2:$A$14185,Balance!S$4,Inyecciones!$B$2:$B$14185,Balance!$B274,Inyecciones!$C$2:$C$14185,Balance!S$5)</f>
        <v>0</v>
      </c>
      <c r="T274" s="13">
        <f>SUMIFS(Inyecciones!$E$2:$E$14185,Inyecciones!$A$2:$A$14185,Balance!T$4,Inyecciones!$B$2:$B$14185,Balance!$B274,Inyecciones!$C$2:$C$14185,Balance!T$5)</f>
        <v>0</v>
      </c>
      <c r="U274" s="13">
        <f>SUMIFS(Inyecciones!$E$2:$E$14185,Inyecciones!$A$2:$A$14185,Balance!U$4,Inyecciones!$B$2:$B$14185,Balance!$B274,Inyecciones!$C$2:$C$14185,Balance!U$5)</f>
        <v>0</v>
      </c>
      <c r="V274" s="13">
        <f>SUMIFS(Inyecciones!$E$2:$E$14185,Inyecciones!$A$2:$A$14185,Balance!V$4,Inyecciones!$B$2:$B$14185,Balance!$B274,Inyecciones!$C$2:$C$14185,Balance!V$5)</f>
        <v>0</v>
      </c>
      <c r="W274" s="13">
        <f>SUMIFS(Inyecciones!$E$2:$E$14185,Inyecciones!$A$2:$A$14185,Balance!W$4,Inyecciones!$B$2:$B$14185,Balance!$B274,Inyecciones!$C$2:$C$14185,Balance!W$5)</f>
        <v>0</v>
      </c>
      <c r="X274" s="13">
        <f>SUMIFS(Inyecciones!$E$2:$E$14185,Inyecciones!$A$2:$A$14185,Balance!X$4,Inyecciones!$B$2:$B$14185,Balance!$B274,Inyecciones!$C$2:$C$14185,Balance!X$5)</f>
        <v>0</v>
      </c>
      <c r="Y274" s="13">
        <f>SUMIFS(Inyecciones!$E$2:$E$14185,Inyecciones!$A$2:$A$14185,Balance!Y$4,Inyecciones!$B$2:$B$14185,Balance!$B274,Inyecciones!$C$2:$C$14185,Balance!Y$5)</f>
        <v>0</v>
      </c>
      <c r="Z274" s="14">
        <f>SUMIFS(Inyecciones!$E$2:$E$14185,Inyecciones!$A$2:$A$14185,Balance!Z$4,Inyecciones!$B$2:$B$14185,Balance!$B274,Inyecciones!$C$2:$C$14185,Balance!Z$5)</f>
        <v>0</v>
      </c>
      <c r="AA274" s="12">
        <f>SUMIFS(Inyecciones!$E$2:$E$14185,Inyecciones!$A$2:$A$14185,Balance!AA$4,Inyecciones!$B$2:$B$14185,Balance!$B274,Inyecciones!$C$2:$C$14185,Balance!AA$5)</f>
        <v>0</v>
      </c>
      <c r="AB274" s="13">
        <f>SUMIFS(Inyecciones!$E$2:$E$14185,Inyecciones!$A$2:$A$14185,Balance!AB$4,Inyecciones!$B$2:$B$14185,Balance!$B274,Inyecciones!$C$2:$C$14185,Balance!AB$5)</f>
        <v>0</v>
      </c>
      <c r="AC274" s="13">
        <f>SUMIFS(Inyecciones!$E$2:$E$14185,Inyecciones!$A$2:$A$14185,Balance!AC$4,Inyecciones!$B$2:$B$14185,Balance!$B274,Inyecciones!$C$2:$C$14185,Balance!AC$5)</f>
        <v>0</v>
      </c>
      <c r="AD274" s="13">
        <f>SUMIFS(Inyecciones!$E$2:$E$14185,Inyecciones!$A$2:$A$14185,Balance!AD$4,Inyecciones!$B$2:$B$14185,Balance!$B274,Inyecciones!$C$2:$C$14185,Balance!AD$5)</f>
        <v>0</v>
      </c>
      <c r="AE274" s="13">
        <f>SUMIFS(Inyecciones!$E$2:$E$14185,Inyecciones!$A$2:$A$14185,Balance!AE$4,Inyecciones!$B$2:$B$14185,Balance!$B274,Inyecciones!$C$2:$C$14185,Balance!AE$5)</f>
        <v>0</v>
      </c>
      <c r="AF274" s="13">
        <f>SUMIFS(Inyecciones!$E$2:$E$14185,Inyecciones!$A$2:$A$14185,Balance!AF$4,Inyecciones!$B$2:$B$14185,Balance!$B274,Inyecciones!$C$2:$C$14185,Balance!AF$5)</f>
        <v>0</v>
      </c>
      <c r="AG274" s="13">
        <f>SUMIFS(Inyecciones!$E$2:$E$14185,Inyecciones!$A$2:$A$14185,Balance!AG$4,Inyecciones!$B$2:$B$14185,Balance!$B274,Inyecciones!$C$2:$C$14185,Balance!AG$5)</f>
        <v>0</v>
      </c>
      <c r="AH274" s="13">
        <f>SUMIFS(Inyecciones!$E$2:$E$14185,Inyecciones!$A$2:$A$14185,Balance!AH$4,Inyecciones!$B$2:$B$14185,Balance!$B274,Inyecciones!$C$2:$C$14185,Balance!AH$5)</f>
        <v>0</v>
      </c>
      <c r="AI274" s="13">
        <f>SUMIFS(Inyecciones!$E$2:$E$14185,Inyecciones!$A$2:$A$14185,Balance!AI$4,Inyecciones!$B$2:$B$14185,Balance!$B274,Inyecciones!$C$2:$C$14185,Balance!AI$5)</f>
        <v>0</v>
      </c>
      <c r="AJ274" s="13">
        <f>SUMIFS(Inyecciones!$E$2:$E$14185,Inyecciones!$A$2:$A$14185,Balance!AJ$4,Inyecciones!$B$2:$B$14185,Balance!$B274,Inyecciones!$C$2:$C$14185,Balance!AJ$5)</f>
        <v>0</v>
      </c>
      <c r="AK274" s="13">
        <f>SUMIFS(Inyecciones!$E$2:$E$14185,Inyecciones!$A$2:$A$14185,Balance!AK$4,Inyecciones!$B$2:$B$14185,Balance!$B274,Inyecciones!$C$2:$C$14185,Balance!AK$5)</f>
        <v>0</v>
      </c>
      <c r="AL274" s="14">
        <f>SUMIFS(Inyecciones!$E$2:$E$14185,Inyecciones!$A$2:$A$14185,Balance!AL$4,Inyecciones!$B$2:$B$14185,Balance!$B274,Inyecciones!$C$2:$C$14185,Balance!AL$5)</f>
        <v>0</v>
      </c>
      <c r="AM274" s="13"/>
      <c r="AN274" s="12">
        <f>SUMIFS('Retiro Mensual'!$E$2:$E$2629,'Retiro Mensual'!$A$2:$A$2629,AN$4,'Retiro Mensual'!$B$2:$B$2629,$B274,'Retiro Mensual'!$C$2:$C$2629,AN$5)</f>
        <v>0</v>
      </c>
      <c r="AO274" s="13">
        <f>SUMIFS('Retiro Mensual'!$E$2:$E$2629,'Retiro Mensual'!$A$2:$A$2629,AO$4,'Retiro Mensual'!$B$2:$B$2629,$B274,'Retiro Mensual'!$C$2:$C$2629,AO$5)</f>
        <v>0</v>
      </c>
      <c r="AP274" s="13">
        <f>SUMIFS('Retiro Mensual'!$E$2:$E$2629,'Retiro Mensual'!$A$2:$A$2629,AP$4,'Retiro Mensual'!$B$2:$B$2629,$B274,'Retiro Mensual'!$C$2:$C$2629,AP$5)</f>
        <v>0</v>
      </c>
      <c r="AQ274" s="13">
        <f>SUMIFS('Retiro Mensual'!$E$2:$E$2629,'Retiro Mensual'!$A$2:$A$2629,AQ$4,'Retiro Mensual'!$B$2:$B$2629,$B274,'Retiro Mensual'!$C$2:$C$2629,AQ$5)</f>
        <v>0</v>
      </c>
      <c r="AR274" s="13">
        <f>SUMIFS('Retiro Mensual'!$E$2:$E$2629,'Retiro Mensual'!$A$2:$A$2629,AR$4,'Retiro Mensual'!$B$2:$B$2629,$B274,'Retiro Mensual'!$C$2:$C$2629,AR$5)</f>
        <v>0</v>
      </c>
      <c r="AS274" s="13">
        <f>SUMIFS('Retiro Mensual'!$E$2:$E$2629,'Retiro Mensual'!$A$2:$A$2629,AS$4,'Retiro Mensual'!$B$2:$B$2629,$B274,'Retiro Mensual'!$C$2:$C$2629,AS$5)</f>
        <v>0</v>
      </c>
      <c r="AT274" s="13">
        <f>SUMIFS('Retiro Mensual'!$E$2:$E$2629,'Retiro Mensual'!$A$2:$A$2629,AT$4,'Retiro Mensual'!$B$2:$B$2629,$B274,'Retiro Mensual'!$C$2:$C$2629,AT$5)</f>
        <v>0</v>
      </c>
      <c r="AU274" s="13">
        <f>SUMIFS('Retiro Mensual'!$E$2:$E$2629,'Retiro Mensual'!$A$2:$A$2629,AU$4,'Retiro Mensual'!$B$2:$B$2629,$B274,'Retiro Mensual'!$C$2:$C$2629,AU$5)</f>
        <v>0</v>
      </c>
      <c r="AV274" s="13">
        <f>SUMIFS('Retiro Mensual'!$E$2:$E$2629,'Retiro Mensual'!$A$2:$A$2629,AV$4,'Retiro Mensual'!$B$2:$B$2629,$B274,'Retiro Mensual'!$C$2:$C$2629,AV$5)</f>
        <v>0</v>
      </c>
      <c r="AW274" s="13">
        <f>SUMIFS('Retiro Mensual'!$E$2:$E$2629,'Retiro Mensual'!$A$2:$A$2629,AW$4,'Retiro Mensual'!$B$2:$B$2629,$B274,'Retiro Mensual'!$C$2:$C$2629,AW$5)</f>
        <v>0</v>
      </c>
      <c r="AX274" s="13">
        <f>SUMIFS('Retiro Mensual'!$E$2:$E$2629,'Retiro Mensual'!$A$2:$A$2629,AX$4,'Retiro Mensual'!$B$2:$B$2629,$B274,'Retiro Mensual'!$C$2:$C$2629,AX$5)</f>
        <v>0</v>
      </c>
      <c r="AY274" s="14">
        <f>SUMIFS('Retiro Mensual'!$E$2:$E$2629,'Retiro Mensual'!$A$2:$A$2629,AY$4,'Retiro Mensual'!$B$2:$B$2629,$B274,'Retiro Mensual'!$C$2:$C$2629,AY$5)</f>
        <v>0</v>
      </c>
      <c r="AZ274" s="12">
        <f>SUMIFS('Retiro Mensual'!$E$2:$E$2629,'Retiro Mensual'!$A$2:$A$2629,AZ$4,'Retiro Mensual'!$B$2:$B$2629,$B274,'Retiro Mensual'!$C$2:$C$2629,AZ$5)</f>
        <v>0</v>
      </c>
      <c r="BA274" s="13">
        <f>SUMIFS('Retiro Mensual'!$E$2:$E$2629,'Retiro Mensual'!$A$2:$A$2629,BA$4,'Retiro Mensual'!$B$2:$B$2629,$B274,'Retiro Mensual'!$C$2:$C$2629,BA$5)</f>
        <v>0</v>
      </c>
      <c r="BB274" s="13">
        <f>SUMIFS('Retiro Mensual'!$E$2:$E$2629,'Retiro Mensual'!$A$2:$A$2629,BB$4,'Retiro Mensual'!$B$2:$B$2629,$B274,'Retiro Mensual'!$C$2:$C$2629,BB$5)</f>
        <v>0</v>
      </c>
      <c r="BC274" s="13">
        <f>SUMIFS('Retiro Mensual'!$E$2:$E$2629,'Retiro Mensual'!$A$2:$A$2629,BC$4,'Retiro Mensual'!$B$2:$B$2629,$B274,'Retiro Mensual'!$C$2:$C$2629,BC$5)</f>
        <v>0</v>
      </c>
      <c r="BD274" s="13">
        <f>SUMIFS('Retiro Mensual'!$E$2:$E$2629,'Retiro Mensual'!$A$2:$A$2629,BD$4,'Retiro Mensual'!$B$2:$B$2629,$B274,'Retiro Mensual'!$C$2:$C$2629,BD$5)</f>
        <v>0</v>
      </c>
      <c r="BE274" s="13">
        <f>SUMIFS('Retiro Mensual'!$E$2:$E$2629,'Retiro Mensual'!$A$2:$A$2629,BE$4,'Retiro Mensual'!$B$2:$B$2629,$B274,'Retiro Mensual'!$C$2:$C$2629,BE$5)</f>
        <v>0</v>
      </c>
      <c r="BF274" s="13">
        <f>SUMIFS('Retiro Mensual'!$E$2:$E$2629,'Retiro Mensual'!$A$2:$A$2629,BF$4,'Retiro Mensual'!$B$2:$B$2629,$B274,'Retiro Mensual'!$C$2:$C$2629,BF$5)</f>
        <v>0</v>
      </c>
      <c r="BG274" s="13">
        <f>SUMIFS('Retiro Mensual'!$E$2:$E$2629,'Retiro Mensual'!$A$2:$A$2629,BG$4,'Retiro Mensual'!$B$2:$B$2629,$B274,'Retiro Mensual'!$C$2:$C$2629,BG$5)</f>
        <v>0</v>
      </c>
      <c r="BH274" s="13">
        <f>SUMIFS('Retiro Mensual'!$E$2:$E$2629,'Retiro Mensual'!$A$2:$A$2629,BH$4,'Retiro Mensual'!$B$2:$B$2629,$B274,'Retiro Mensual'!$C$2:$C$2629,BH$5)</f>
        <v>0</v>
      </c>
      <c r="BI274" s="13">
        <f>SUMIFS('Retiro Mensual'!$E$2:$E$2629,'Retiro Mensual'!$A$2:$A$2629,BI$4,'Retiro Mensual'!$B$2:$B$2629,$B274,'Retiro Mensual'!$C$2:$C$2629,BI$5)</f>
        <v>0</v>
      </c>
      <c r="BJ274" s="13">
        <f>SUMIFS('Retiro Mensual'!$E$2:$E$2629,'Retiro Mensual'!$A$2:$A$2629,BJ$4,'Retiro Mensual'!$B$2:$B$2629,$B274,'Retiro Mensual'!$C$2:$C$2629,BJ$5)</f>
        <v>0</v>
      </c>
      <c r="BK274" s="14">
        <f>SUMIFS('Retiro Mensual'!$E$2:$E$2629,'Retiro Mensual'!$A$2:$A$2629,BK$4,'Retiro Mensual'!$B$2:$B$2629,$B274,'Retiro Mensual'!$C$2:$C$2629,BK$5)</f>
        <v>0</v>
      </c>
      <c r="BL274" s="12">
        <f>SUMIFS('Retiro Mensual'!$E$2:$E$2629,'Retiro Mensual'!$A$2:$A$2629,BL$4,'Retiro Mensual'!$B$2:$B$2629,$B274,'Retiro Mensual'!$C$2:$C$2629,BL$5)</f>
        <v>0</v>
      </c>
      <c r="BM274" s="13">
        <f>SUMIFS('Retiro Mensual'!$E$2:$E$2629,'Retiro Mensual'!$A$2:$A$2629,BM$4,'Retiro Mensual'!$B$2:$B$2629,$B274,'Retiro Mensual'!$C$2:$C$2629,BM$5)</f>
        <v>0</v>
      </c>
      <c r="BN274" s="13">
        <f>SUMIFS('Retiro Mensual'!$E$2:$E$2629,'Retiro Mensual'!$A$2:$A$2629,BN$4,'Retiro Mensual'!$B$2:$B$2629,$B274,'Retiro Mensual'!$C$2:$C$2629,BN$5)</f>
        <v>0</v>
      </c>
      <c r="BO274" s="13">
        <f>SUMIFS('Retiro Mensual'!$E$2:$E$2629,'Retiro Mensual'!$A$2:$A$2629,BO$4,'Retiro Mensual'!$B$2:$B$2629,$B274,'Retiro Mensual'!$C$2:$C$2629,BO$5)</f>
        <v>0</v>
      </c>
      <c r="BP274" s="13">
        <f>SUMIFS('Retiro Mensual'!$E$2:$E$2629,'Retiro Mensual'!$A$2:$A$2629,BP$4,'Retiro Mensual'!$B$2:$B$2629,$B274,'Retiro Mensual'!$C$2:$C$2629,BP$5)</f>
        <v>0</v>
      </c>
      <c r="BQ274" s="13">
        <f>SUMIFS('Retiro Mensual'!$E$2:$E$2629,'Retiro Mensual'!$A$2:$A$2629,BQ$4,'Retiro Mensual'!$B$2:$B$2629,$B274,'Retiro Mensual'!$C$2:$C$2629,BQ$5)</f>
        <v>0</v>
      </c>
      <c r="BR274" s="13">
        <f>SUMIFS('Retiro Mensual'!$E$2:$E$2629,'Retiro Mensual'!$A$2:$A$2629,BR$4,'Retiro Mensual'!$B$2:$B$2629,$B274,'Retiro Mensual'!$C$2:$C$2629,BR$5)</f>
        <v>0</v>
      </c>
      <c r="BS274" s="13">
        <f>SUMIFS('Retiro Mensual'!$E$2:$E$2629,'Retiro Mensual'!$A$2:$A$2629,BS$4,'Retiro Mensual'!$B$2:$B$2629,$B274,'Retiro Mensual'!$C$2:$C$2629,BS$5)</f>
        <v>0</v>
      </c>
      <c r="BT274" s="13">
        <f>SUMIFS('Retiro Mensual'!$E$2:$E$2629,'Retiro Mensual'!$A$2:$A$2629,BT$4,'Retiro Mensual'!$B$2:$B$2629,$B274,'Retiro Mensual'!$C$2:$C$2629,BT$5)</f>
        <v>0</v>
      </c>
      <c r="BU274" s="13">
        <f>SUMIFS('Retiro Mensual'!$E$2:$E$2629,'Retiro Mensual'!$A$2:$A$2629,BU$4,'Retiro Mensual'!$B$2:$B$2629,$B274,'Retiro Mensual'!$C$2:$C$2629,BU$5)</f>
        <v>0</v>
      </c>
      <c r="BV274" s="13">
        <f>SUMIFS('Retiro Mensual'!$E$2:$E$2629,'Retiro Mensual'!$A$2:$A$2629,BV$4,'Retiro Mensual'!$B$2:$B$2629,$B274,'Retiro Mensual'!$C$2:$C$2629,BV$5)</f>
        <v>0</v>
      </c>
      <c r="BW274" s="14">
        <f>SUMIFS('Retiro Mensual'!$E$2:$E$2629,'Retiro Mensual'!$A$2:$A$2629,BW$4,'Retiro Mensual'!$B$2:$B$2629,$B274,'Retiro Mensual'!$C$2:$C$2629,BW$5)</f>
        <v>0</v>
      </c>
      <c r="BX274" s="13"/>
      <c r="BY274" s="12">
        <f>SUMIFS('Compra Ventas'!$E$2:$E$2700,'Compra Ventas'!$A$2:$A$2700,BY$4,'Compra Ventas'!$B$2:$B$2700,$B274,'Compra Ventas'!$C$2:$C$2700,BY$5)</f>
        <v>0</v>
      </c>
      <c r="BZ274" s="13">
        <f>SUMIFS('Compra Ventas'!$E$2:$E$2700,'Compra Ventas'!$A$2:$A$2700,BZ$4,'Compra Ventas'!$B$2:$B$2700,$B274,'Compra Ventas'!$C$2:$C$2700,BZ$5)</f>
        <v>0</v>
      </c>
      <c r="CA274" s="13">
        <f>SUMIFS('Compra Ventas'!$E$2:$E$2700,'Compra Ventas'!$A$2:$A$2700,CA$4,'Compra Ventas'!$B$2:$B$2700,$B274,'Compra Ventas'!$C$2:$C$2700,CA$5)</f>
        <v>0</v>
      </c>
      <c r="CB274" s="13">
        <f>SUMIFS('Compra Ventas'!$E$2:$E$2700,'Compra Ventas'!$A$2:$A$2700,CB$4,'Compra Ventas'!$B$2:$B$2700,$B274,'Compra Ventas'!$C$2:$C$2700,CB$5)</f>
        <v>0</v>
      </c>
      <c r="CC274" s="13">
        <f>SUMIFS('Compra Ventas'!$E$2:$E$2700,'Compra Ventas'!$A$2:$A$2700,CC$4,'Compra Ventas'!$B$2:$B$2700,$B274,'Compra Ventas'!$C$2:$C$2700,CC$5)</f>
        <v>0</v>
      </c>
      <c r="CD274" s="13">
        <f>SUMIFS('Compra Ventas'!$E$2:$E$2700,'Compra Ventas'!$A$2:$A$2700,CD$4,'Compra Ventas'!$B$2:$B$2700,$B274,'Compra Ventas'!$C$2:$C$2700,CD$5)</f>
        <v>0</v>
      </c>
      <c r="CE274" s="13">
        <f>SUMIFS('Compra Ventas'!$E$2:$E$2700,'Compra Ventas'!$A$2:$A$2700,CE$4,'Compra Ventas'!$B$2:$B$2700,$B274,'Compra Ventas'!$C$2:$C$2700,CE$5)</f>
        <v>0</v>
      </c>
      <c r="CF274" s="13">
        <f>SUMIFS('Compra Ventas'!$E$2:$E$2700,'Compra Ventas'!$A$2:$A$2700,CF$4,'Compra Ventas'!$B$2:$B$2700,$B274,'Compra Ventas'!$C$2:$C$2700,CF$5)</f>
        <v>0</v>
      </c>
      <c r="CG274" s="13">
        <f>SUMIFS('Compra Ventas'!$E$2:$E$2700,'Compra Ventas'!$A$2:$A$2700,CG$4,'Compra Ventas'!$B$2:$B$2700,$B274,'Compra Ventas'!$C$2:$C$2700,CG$5)</f>
        <v>0</v>
      </c>
      <c r="CH274" s="13">
        <f>SUMIFS('Compra Ventas'!$E$2:$E$2700,'Compra Ventas'!$A$2:$A$2700,CH$4,'Compra Ventas'!$B$2:$B$2700,$B274,'Compra Ventas'!$C$2:$C$2700,CH$5)</f>
        <v>0</v>
      </c>
      <c r="CI274" s="13">
        <f>SUMIFS('Compra Ventas'!$E$2:$E$2700,'Compra Ventas'!$A$2:$A$2700,CI$4,'Compra Ventas'!$B$2:$B$2700,$B274,'Compra Ventas'!$C$2:$C$2700,CI$5)</f>
        <v>0</v>
      </c>
      <c r="CJ274" s="14">
        <f>SUMIFS('Compra Ventas'!$E$2:$E$2700,'Compra Ventas'!$A$2:$A$2700,CJ$4,'Compra Ventas'!$B$2:$B$2700,$B274,'Compra Ventas'!$C$2:$C$2700,CJ$5)</f>
        <v>0</v>
      </c>
      <c r="CK274" s="12">
        <f>SUMIFS('Compra Ventas'!$E$2:$E$2700,'Compra Ventas'!$A$2:$A$2700,CK$4,'Compra Ventas'!$B$2:$B$2700,$B274,'Compra Ventas'!$C$2:$C$2700,CK$5)</f>
        <v>0</v>
      </c>
      <c r="CL274" s="13">
        <f>SUMIFS('Compra Ventas'!$E$2:$E$2700,'Compra Ventas'!$A$2:$A$2700,CL$4,'Compra Ventas'!$B$2:$B$2700,$B274,'Compra Ventas'!$C$2:$C$2700,CL$5)</f>
        <v>0</v>
      </c>
      <c r="CM274" s="13">
        <f>SUMIFS('Compra Ventas'!$E$2:$E$2700,'Compra Ventas'!$A$2:$A$2700,CM$4,'Compra Ventas'!$B$2:$B$2700,$B274,'Compra Ventas'!$C$2:$C$2700,CM$5)</f>
        <v>0</v>
      </c>
      <c r="CN274" s="13">
        <f>SUMIFS('Compra Ventas'!$E$2:$E$2700,'Compra Ventas'!$A$2:$A$2700,CN$4,'Compra Ventas'!$B$2:$B$2700,$B274,'Compra Ventas'!$C$2:$C$2700,CN$5)</f>
        <v>0</v>
      </c>
      <c r="CO274" s="13">
        <f>SUMIFS('Compra Ventas'!$E$2:$E$2700,'Compra Ventas'!$A$2:$A$2700,CO$4,'Compra Ventas'!$B$2:$B$2700,$B274,'Compra Ventas'!$C$2:$C$2700,CO$5)</f>
        <v>0</v>
      </c>
      <c r="CP274" s="13">
        <f>SUMIFS('Compra Ventas'!$E$2:$E$2700,'Compra Ventas'!$A$2:$A$2700,CP$4,'Compra Ventas'!$B$2:$B$2700,$B274,'Compra Ventas'!$C$2:$C$2700,CP$5)</f>
        <v>0</v>
      </c>
      <c r="CQ274" s="13">
        <f>SUMIFS('Compra Ventas'!$E$2:$E$2700,'Compra Ventas'!$A$2:$A$2700,CQ$4,'Compra Ventas'!$B$2:$B$2700,$B274,'Compra Ventas'!$C$2:$C$2700,CQ$5)</f>
        <v>0</v>
      </c>
      <c r="CR274" s="13">
        <f>SUMIFS('Compra Ventas'!$E$2:$E$2700,'Compra Ventas'!$A$2:$A$2700,CR$4,'Compra Ventas'!$B$2:$B$2700,$B274,'Compra Ventas'!$C$2:$C$2700,CR$5)</f>
        <v>0</v>
      </c>
      <c r="CS274" s="13">
        <f>SUMIFS('Compra Ventas'!$E$2:$E$2700,'Compra Ventas'!$A$2:$A$2700,CS$4,'Compra Ventas'!$B$2:$B$2700,$B274,'Compra Ventas'!$C$2:$C$2700,CS$5)</f>
        <v>0</v>
      </c>
      <c r="CT274" s="13">
        <f>SUMIFS('Compra Ventas'!$E$2:$E$2700,'Compra Ventas'!$A$2:$A$2700,CT$4,'Compra Ventas'!$B$2:$B$2700,$B274,'Compra Ventas'!$C$2:$C$2700,CT$5)</f>
        <v>0</v>
      </c>
      <c r="CU274" s="13">
        <f>SUMIFS('Compra Ventas'!$E$2:$E$2700,'Compra Ventas'!$A$2:$A$2700,CU$4,'Compra Ventas'!$B$2:$B$2700,$B274,'Compra Ventas'!$C$2:$C$2700,CU$5)</f>
        <v>0</v>
      </c>
      <c r="CV274" s="14">
        <f>SUMIFS('Compra Ventas'!$E$2:$E$2700,'Compra Ventas'!$A$2:$A$2700,CV$4,'Compra Ventas'!$B$2:$B$2700,$B274,'Compra Ventas'!$C$2:$C$2700,CV$5)</f>
        <v>0</v>
      </c>
      <c r="CW274" s="12">
        <f>SUMIFS('Compra Ventas'!$E$2:$E$2700,'Compra Ventas'!$A$2:$A$2700,CW$4,'Compra Ventas'!$B$2:$B$2700,$B274,'Compra Ventas'!$C$2:$C$2700,CW$5)</f>
        <v>0</v>
      </c>
      <c r="CX274" s="13">
        <f>SUMIFS('Compra Ventas'!$E$2:$E$2700,'Compra Ventas'!$A$2:$A$2700,CX$4,'Compra Ventas'!$B$2:$B$2700,$B274,'Compra Ventas'!$C$2:$C$2700,CX$5)</f>
        <v>0</v>
      </c>
      <c r="CY274" s="13">
        <f>SUMIFS('Compra Ventas'!$E$2:$E$2700,'Compra Ventas'!$A$2:$A$2700,CY$4,'Compra Ventas'!$B$2:$B$2700,$B274,'Compra Ventas'!$C$2:$C$2700,CY$5)</f>
        <v>0</v>
      </c>
      <c r="CZ274" s="13">
        <f>SUMIFS('Compra Ventas'!$E$2:$E$2700,'Compra Ventas'!$A$2:$A$2700,CZ$4,'Compra Ventas'!$B$2:$B$2700,$B274,'Compra Ventas'!$C$2:$C$2700,CZ$5)</f>
        <v>0</v>
      </c>
      <c r="DA274" s="13">
        <f>SUMIFS('Compra Ventas'!$E$2:$E$2700,'Compra Ventas'!$A$2:$A$2700,DA$4,'Compra Ventas'!$B$2:$B$2700,$B274,'Compra Ventas'!$C$2:$C$2700,DA$5)</f>
        <v>0</v>
      </c>
      <c r="DB274" s="13">
        <f>SUMIFS('Compra Ventas'!$E$2:$E$2700,'Compra Ventas'!$A$2:$A$2700,DB$4,'Compra Ventas'!$B$2:$B$2700,$B274,'Compra Ventas'!$C$2:$C$2700,DB$5)</f>
        <v>0</v>
      </c>
      <c r="DC274" s="13">
        <f>SUMIFS('Compra Ventas'!$E$2:$E$2700,'Compra Ventas'!$A$2:$A$2700,DC$4,'Compra Ventas'!$B$2:$B$2700,$B274,'Compra Ventas'!$C$2:$C$2700,DC$5)</f>
        <v>0</v>
      </c>
      <c r="DD274" s="13">
        <f>SUMIFS('Compra Ventas'!$E$2:$E$2700,'Compra Ventas'!$A$2:$A$2700,DD$4,'Compra Ventas'!$B$2:$B$2700,$B274,'Compra Ventas'!$C$2:$C$2700,DD$5)</f>
        <v>0</v>
      </c>
      <c r="DE274" s="13">
        <f>SUMIFS('Compra Ventas'!$E$2:$E$2700,'Compra Ventas'!$A$2:$A$2700,DE$4,'Compra Ventas'!$B$2:$B$2700,$B274,'Compra Ventas'!$C$2:$C$2700,DE$5)</f>
        <v>0</v>
      </c>
      <c r="DF274" s="13">
        <f>SUMIFS('Compra Ventas'!$E$2:$E$2700,'Compra Ventas'!$A$2:$A$2700,DF$4,'Compra Ventas'!$B$2:$B$2700,$B274,'Compra Ventas'!$C$2:$C$2700,DF$5)</f>
        <v>0</v>
      </c>
      <c r="DG274" s="13">
        <f>SUMIFS('Compra Ventas'!$E$2:$E$2700,'Compra Ventas'!$A$2:$A$2700,DG$4,'Compra Ventas'!$B$2:$B$2700,$B274,'Compra Ventas'!$C$2:$C$2700,DG$5)</f>
        <v>0</v>
      </c>
      <c r="DH274" s="14">
        <f>SUMIFS('Compra Ventas'!$E$2:$E$2700,'Compra Ventas'!$A$2:$A$2700,DH$4,'Compra Ventas'!$B$2:$B$2700,$B274,'Compra Ventas'!$C$2:$C$2700,DH$5)</f>
        <v>0</v>
      </c>
      <c r="DI274" s="84"/>
      <c r="DJ274" s="98">
        <f>SUMIFS('Ajuste Ciclado'!D$5:D$47,'Ajuste Ciclado'!$C$5:$C$47,Balance!DJ$4,'Ajuste Ciclado'!$B$5:$B$47,Balance!$B274)</f>
        <v>0</v>
      </c>
      <c r="DK274" s="99">
        <f>SUMIFS('Ajuste Ciclado'!E$5:E$47,'Ajuste Ciclado'!$C$5:$C$47,Balance!DK$4,'Ajuste Ciclado'!$B$5:$B$47,Balance!$B274)</f>
        <v>0</v>
      </c>
      <c r="DL274" s="99">
        <f>SUMIFS('Ajuste Ciclado'!F$5:F$47,'Ajuste Ciclado'!$C$5:$C$47,Balance!DL$4,'Ajuste Ciclado'!$B$5:$B$47,Balance!$B274)</f>
        <v>0</v>
      </c>
      <c r="DM274" s="99">
        <f>SUMIFS('Ajuste Ciclado'!G$5:G$47,'Ajuste Ciclado'!$C$5:$C$47,Balance!DM$4,'Ajuste Ciclado'!$B$5:$B$47,Balance!$B274)</f>
        <v>0</v>
      </c>
      <c r="DN274" s="99">
        <f>SUMIFS('Ajuste Ciclado'!H$5:H$47,'Ajuste Ciclado'!$C$5:$C$47,Balance!DN$4,'Ajuste Ciclado'!$B$5:$B$47,Balance!$B274)</f>
        <v>0</v>
      </c>
      <c r="DO274" s="99">
        <f>SUMIFS('Ajuste Ciclado'!I$5:I$47,'Ajuste Ciclado'!$C$5:$C$47,Balance!DO$4,'Ajuste Ciclado'!$B$5:$B$47,Balance!$B274)</f>
        <v>0</v>
      </c>
      <c r="DP274" s="99">
        <f>SUMIFS('Ajuste Ciclado'!J$5:J$47,'Ajuste Ciclado'!$C$5:$C$47,Balance!DP$4,'Ajuste Ciclado'!$B$5:$B$47,Balance!$B274)</f>
        <v>0</v>
      </c>
      <c r="DQ274" s="99">
        <f>SUMIFS('Ajuste Ciclado'!K$5:K$47,'Ajuste Ciclado'!$C$5:$C$47,Balance!DQ$4,'Ajuste Ciclado'!$B$5:$B$47,Balance!$B274)</f>
        <v>0</v>
      </c>
      <c r="DR274" s="99">
        <f>SUMIFS('Ajuste Ciclado'!L$5:L$47,'Ajuste Ciclado'!$C$5:$C$47,Balance!DR$4,'Ajuste Ciclado'!$B$5:$B$47,Balance!$B274)</f>
        <v>0</v>
      </c>
      <c r="DS274" s="99">
        <f>SUMIFS('Ajuste Ciclado'!M$5:M$47,'Ajuste Ciclado'!$C$5:$C$47,Balance!DS$4,'Ajuste Ciclado'!$B$5:$B$47,Balance!$B274)</f>
        <v>0</v>
      </c>
      <c r="DT274" s="99">
        <f>SUMIFS('Ajuste Ciclado'!N$5:N$47,'Ajuste Ciclado'!$C$5:$C$47,Balance!DT$4,'Ajuste Ciclado'!$B$5:$B$47,Balance!$B274)</f>
        <v>0</v>
      </c>
      <c r="DU274" s="100">
        <f>SUMIFS('Ajuste Ciclado'!O$5:O$47,'Ajuste Ciclado'!$C$5:$C$47,Balance!DU$4,'Ajuste Ciclado'!$B$5:$B$47,Balance!$B274)</f>
        <v>0</v>
      </c>
      <c r="DV274" s="98">
        <f>SUMIFS('Ajuste Ciclado'!D$5:D$47,'Ajuste Ciclado'!$C$5:$C$47,Balance!DV$4,'Ajuste Ciclado'!$B$5:$B$47,Balance!$B274)</f>
        <v>0</v>
      </c>
      <c r="DW274" s="99">
        <f>SUMIFS('Ajuste Ciclado'!E$5:E$47,'Ajuste Ciclado'!$C$5:$C$47,Balance!DW$4,'Ajuste Ciclado'!$B$5:$B$47,Balance!$B274)</f>
        <v>0</v>
      </c>
      <c r="DX274" s="99">
        <f>SUMIFS('Ajuste Ciclado'!F$5:F$47,'Ajuste Ciclado'!$C$5:$C$47,Balance!DX$4,'Ajuste Ciclado'!$B$5:$B$47,Balance!$B274)</f>
        <v>0</v>
      </c>
      <c r="DY274" s="99">
        <f>SUMIFS('Ajuste Ciclado'!G$5:G$47,'Ajuste Ciclado'!$C$5:$C$47,Balance!DY$4,'Ajuste Ciclado'!$B$5:$B$47,Balance!$B274)</f>
        <v>0</v>
      </c>
      <c r="DZ274" s="99">
        <f>SUMIFS('Ajuste Ciclado'!H$5:H$47,'Ajuste Ciclado'!$C$5:$C$47,Balance!DZ$4,'Ajuste Ciclado'!$B$5:$B$47,Balance!$B274)</f>
        <v>0</v>
      </c>
      <c r="EA274" s="99">
        <f>SUMIFS('Ajuste Ciclado'!I$5:I$47,'Ajuste Ciclado'!$C$5:$C$47,Balance!EA$4,'Ajuste Ciclado'!$B$5:$B$47,Balance!$B274)</f>
        <v>0</v>
      </c>
      <c r="EB274" s="99">
        <f>SUMIFS('Ajuste Ciclado'!J$5:J$47,'Ajuste Ciclado'!$C$5:$C$47,Balance!EB$4,'Ajuste Ciclado'!$B$5:$B$47,Balance!$B274)</f>
        <v>0</v>
      </c>
      <c r="EC274" s="99">
        <f>SUMIFS('Ajuste Ciclado'!K$5:K$47,'Ajuste Ciclado'!$C$5:$C$47,Balance!EC$4,'Ajuste Ciclado'!$B$5:$B$47,Balance!$B274)</f>
        <v>0</v>
      </c>
      <c r="ED274" s="99">
        <f>SUMIFS('Ajuste Ciclado'!L$5:L$47,'Ajuste Ciclado'!$C$5:$C$47,Balance!ED$4,'Ajuste Ciclado'!$B$5:$B$47,Balance!$B274)</f>
        <v>0</v>
      </c>
      <c r="EE274" s="99">
        <f>SUMIFS('Ajuste Ciclado'!M$5:M$47,'Ajuste Ciclado'!$C$5:$C$47,Balance!EE$4,'Ajuste Ciclado'!$B$5:$B$47,Balance!$B274)</f>
        <v>0</v>
      </c>
      <c r="EF274" s="99">
        <f>SUMIFS('Ajuste Ciclado'!N$5:N$47,'Ajuste Ciclado'!$C$5:$C$47,Balance!EF$4,'Ajuste Ciclado'!$B$5:$B$47,Balance!$B274)</f>
        <v>0</v>
      </c>
      <c r="EG274" s="100">
        <f>SUMIFS('Ajuste Ciclado'!O$5:O$47,'Ajuste Ciclado'!$C$5:$C$47,Balance!EG$4,'Ajuste Ciclado'!$B$5:$B$47,Balance!$B274)</f>
        <v>0</v>
      </c>
      <c r="EH274" s="98">
        <f>SUMIFS('Ajuste Ciclado'!D$5:D$47,'Ajuste Ciclado'!$C$5:$C$47,Balance!EH$4,'Ajuste Ciclado'!$B$5:$B$47,Balance!$B274)</f>
        <v>0</v>
      </c>
      <c r="EI274" s="99">
        <f>SUMIFS('Ajuste Ciclado'!E$5:E$47,'Ajuste Ciclado'!$C$5:$C$47,Balance!EI$4,'Ajuste Ciclado'!$B$5:$B$47,Balance!$B274)</f>
        <v>0</v>
      </c>
      <c r="EJ274" s="99">
        <f>SUMIFS('Ajuste Ciclado'!F$5:F$47,'Ajuste Ciclado'!$C$5:$C$47,Balance!EJ$4,'Ajuste Ciclado'!$B$5:$B$47,Balance!$B274)</f>
        <v>0</v>
      </c>
      <c r="EK274" s="99">
        <f>SUMIFS('Ajuste Ciclado'!G$5:G$47,'Ajuste Ciclado'!$C$5:$C$47,Balance!EK$4,'Ajuste Ciclado'!$B$5:$B$47,Balance!$B274)</f>
        <v>0</v>
      </c>
      <c r="EL274" s="99">
        <f>SUMIFS('Ajuste Ciclado'!H$5:H$47,'Ajuste Ciclado'!$C$5:$C$47,Balance!EL$4,'Ajuste Ciclado'!$B$5:$B$47,Balance!$B274)</f>
        <v>0</v>
      </c>
      <c r="EM274" s="99">
        <f>SUMIFS('Ajuste Ciclado'!I$5:I$47,'Ajuste Ciclado'!$C$5:$C$47,Balance!EM$4,'Ajuste Ciclado'!$B$5:$B$47,Balance!$B274)</f>
        <v>0</v>
      </c>
      <c r="EN274" s="99">
        <f>SUMIFS('Ajuste Ciclado'!J$5:J$47,'Ajuste Ciclado'!$C$5:$C$47,Balance!EN$4,'Ajuste Ciclado'!$B$5:$B$47,Balance!$B274)</f>
        <v>0</v>
      </c>
      <c r="EO274" s="99">
        <f>SUMIFS('Ajuste Ciclado'!K$5:K$47,'Ajuste Ciclado'!$C$5:$C$47,Balance!EO$4,'Ajuste Ciclado'!$B$5:$B$47,Balance!$B274)</f>
        <v>0</v>
      </c>
      <c r="EP274" s="99">
        <f>SUMIFS('Ajuste Ciclado'!L$5:L$47,'Ajuste Ciclado'!$C$5:$C$47,Balance!EP$4,'Ajuste Ciclado'!$B$5:$B$47,Balance!$B274)</f>
        <v>0</v>
      </c>
      <c r="EQ274" s="99">
        <f>SUMIFS('Ajuste Ciclado'!M$5:M$47,'Ajuste Ciclado'!$C$5:$C$47,Balance!EQ$4,'Ajuste Ciclado'!$B$5:$B$47,Balance!$B274)</f>
        <v>0</v>
      </c>
      <c r="ER274" s="99">
        <f>SUMIFS('Ajuste Ciclado'!N$5:N$47,'Ajuste Ciclado'!$C$5:$C$47,Balance!ER$4,'Ajuste Ciclado'!$B$5:$B$47,Balance!$B274)</f>
        <v>0</v>
      </c>
      <c r="ES274" s="100">
        <f>SUMIFS('Ajuste Ciclado'!O$5:O$47,'Ajuste Ciclado'!$C$5:$C$47,Balance!ES$4,'Ajuste Ciclado'!$B$5:$B$47,Balance!$B274)</f>
        <v>0</v>
      </c>
      <c r="ET274" s="84"/>
      <c r="EU274" s="12">
        <f t="shared" si="377"/>
        <v>0</v>
      </c>
      <c r="EV274" s="13">
        <f t="shared" si="342"/>
        <v>0</v>
      </c>
      <c r="EW274" s="13">
        <f t="shared" si="343"/>
        <v>0</v>
      </c>
      <c r="EX274" s="13">
        <f t="shared" si="344"/>
        <v>0</v>
      </c>
      <c r="EY274" s="13">
        <f t="shared" si="345"/>
        <v>0</v>
      </c>
      <c r="EZ274" s="13">
        <f t="shared" si="346"/>
        <v>0</v>
      </c>
      <c r="FA274" s="13">
        <f t="shared" si="347"/>
        <v>0</v>
      </c>
      <c r="FB274" s="13">
        <f t="shared" si="348"/>
        <v>0</v>
      </c>
      <c r="FC274" s="13">
        <f t="shared" si="349"/>
        <v>0</v>
      </c>
      <c r="FD274" s="13">
        <f t="shared" si="350"/>
        <v>0</v>
      </c>
      <c r="FE274" s="13">
        <f t="shared" si="351"/>
        <v>0</v>
      </c>
      <c r="FF274" s="14">
        <f t="shared" si="352"/>
        <v>0</v>
      </c>
      <c r="FG274" s="12">
        <f t="shared" si="353"/>
        <v>0</v>
      </c>
      <c r="FH274" s="13">
        <f t="shared" si="354"/>
        <v>0</v>
      </c>
      <c r="FI274" s="13">
        <f t="shared" si="355"/>
        <v>0</v>
      </c>
      <c r="FJ274" s="13">
        <f t="shared" si="356"/>
        <v>0</v>
      </c>
      <c r="FK274" s="13">
        <f t="shared" si="357"/>
        <v>0</v>
      </c>
      <c r="FL274" s="13">
        <f t="shared" si="358"/>
        <v>0</v>
      </c>
      <c r="FM274" s="13">
        <f t="shared" si="359"/>
        <v>0</v>
      </c>
      <c r="FN274" s="13">
        <f t="shared" si="360"/>
        <v>0</v>
      </c>
      <c r="FO274" s="13">
        <f t="shared" si="361"/>
        <v>0</v>
      </c>
      <c r="FP274" s="13">
        <f t="shared" si="362"/>
        <v>0</v>
      </c>
      <c r="FQ274" s="13">
        <f t="shared" si="363"/>
        <v>0</v>
      </c>
      <c r="FR274" s="14">
        <f t="shared" si="364"/>
        <v>0</v>
      </c>
      <c r="FS274" s="12">
        <f t="shared" si="365"/>
        <v>0</v>
      </c>
      <c r="FT274" s="13">
        <f t="shared" si="366"/>
        <v>0</v>
      </c>
      <c r="FU274" s="13">
        <f t="shared" si="367"/>
        <v>0</v>
      </c>
      <c r="FV274" s="13">
        <f t="shared" si="368"/>
        <v>0</v>
      </c>
      <c r="FW274" s="13">
        <f t="shared" si="369"/>
        <v>0</v>
      </c>
      <c r="FX274" s="13">
        <f t="shared" si="370"/>
        <v>0</v>
      </c>
      <c r="FY274" s="13">
        <f t="shared" si="371"/>
        <v>0</v>
      </c>
      <c r="FZ274" s="13">
        <f t="shared" si="372"/>
        <v>0</v>
      </c>
      <c r="GA274" s="13">
        <f t="shared" si="373"/>
        <v>0</v>
      </c>
      <c r="GB274" s="13">
        <f t="shared" si="374"/>
        <v>0</v>
      </c>
      <c r="GC274" s="13">
        <f t="shared" si="375"/>
        <v>0</v>
      </c>
      <c r="GD274" s="14">
        <f t="shared" si="376"/>
        <v>0</v>
      </c>
      <c r="GE274" s="84"/>
      <c r="GF274" s="12">
        <f t="shared" si="378"/>
        <v>0</v>
      </c>
      <c r="GG274" s="13">
        <f t="shared" si="378"/>
        <v>0</v>
      </c>
      <c r="GH274" s="14">
        <f t="shared" si="378"/>
        <v>0</v>
      </c>
      <c r="GI274" s="6">
        <f t="shared" si="379"/>
        <v>1</v>
      </c>
      <c r="GJ274" s="12">
        <f t="shared" si="380"/>
        <v>0</v>
      </c>
      <c r="GK274" s="13">
        <f t="shared" si="381"/>
        <v>0</v>
      </c>
      <c r="GL274" s="14">
        <f t="shared" si="382"/>
        <v>0</v>
      </c>
      <c r="GM274" s="84"/>
      <c r="GN274" s="66">
        <f t="shared" si="383"/>
        <v>0</v>
      </c>
      <c r="GO274" s="84"/>
      <c r="GP274" s="63" t="str" cm="1">
        <f t="array" ref="GP274">INDEX($GF$4:$GH$4,1,GI274)</f>
        <v>Sample 1</v>
      </c>
      <c r="GQ274" s="12">
        <f t="shared" si="336"/>
        <v>0</v>
      </c>
      <c r="GR274" s="13">
        <f t="shared" si="336"/>
        <v>0</v>
      </c>
      <c r="GS274" s="14">
        <f t="shared" si="336"/>
        <v>0</v>
      </c>
      <c r="GT274" s="12">
        <f t="shared" si="337"/>
        <v>0</v>
      </c>
      <c r="GU274" s="13">
        <f t="shared" si="337"/>
        <v>0</v>
      </c>
      <c r="GV274" s="14">
        <f t="shared" si="337"/>
        <v>0</v>
      </c>
      <c r="GW274" s="12">
        <f t="shared" si="338"/>
        <v>0</v>
      </c>
      <c r="GX274" s="13">
        <f t="shared" si="338"/>
        <v>0</v>
      </c>
      <c r="GY274" s="14">
        <f t="shared" si="338"/>
        <v>0</v>
      </c>
      <c r="GZ274" s="84" t="str">
        <f t="shared" si="339"/>
        <v>Sample 1</v>
      </c>
      <c r="HA274" s="12">
        <f t="shared" si="384"/>
        <v>0</v>
      </c>
      <c r="HB274" s="13">
        <f t="shared" si="384"/>
        <v>0</v>
      </c>
      <c r="HC274" s="14">
        <f t="shared" si="384"/>
        <v>0</v>
      </c>
      <c r="HD274" s="6">
        <f t="shared" si="340"/>
        <v>0</v>
      </c>
      <c r="HE274" s="84" t="str">
        <f t="shared" si="341"/>
        <v>Ok</v>
      </c>
    </row>
    <row r="275" spans="2:213" hidden="1" x14ac:dyDescent="0.3">
      <c r="B275" s="84" t="s">
        <v>219</v>
      </c>
      <c r="C275" s="12">
        <f>SUMIFS(Inyecciones!$E$2:$E$14185,Inyecciones!$A$2:$A$14185,Balance!C$4,Inyecciones!$B$2:$B$14185,Balance!$B275,Inyecciones!$C$2:$C$14185,Balance!C$5)</f>
        <v>68165.685292203329</v>
      </c>
      <c r="D275" s="13">
        <f>SUMIFS(Inyecciones!$E$2:$E$14185,Inyecciones!$A$2:$A$14185,Balance!D$4,Inyecciones!$B$2:$B$14185,Balance!$B275,Inyecciones!$C$2:$C$14185,Balance!D$5)</f>
        <v>52541.408694717218</v>
      </c>
      <c r="E275" s="13">
        <f>SUMIFS(Inyecciones!$E$2:$E$14185,Inyecciones!$A$2:$A$14185,Balance!E$4,Inyecciones!$B$2:$B$14185,Balance!$B275,Inyecciones!$C$2:$C$14185,Balance!E$5)</f>
        <v>50385.617117357229</v>
      </c>
      <c r="F275" s="13">
        <f>SUMIFS(Inyecciones!$E$2:$E$14185,Inyecciones!$A$2:$A$14185,Balance!F$4,Inyecciones!$B$2:$B$14185,Balance!$B275,Inyecciones!$C$2:$C$14185,Balance!F$5)</f>
        <v>30643.51859757123</v>
      </c>
      <c r="G275" s="13">
        <f>SUMIFS(Inyecciones!$E$2:$E$14185,Inyecciones!$A$2:$A$14185,Balance!G$4,Inyecciones!$B$2:$B$14185,Balance!$B275,Inyecciones!$C$2:$C$14185,Balance!G$5)</f>
        <v>17135.46637643069</v>
      </c>
      <c r="H275" s="13">
        <f>SUMIFS(Inyecciones!$E$2:$E$14185,Inyecciones!$A$2:$A$14185,Balance!H$4,Inyecciones!$B$2:$B$14185,Balance!$B275,Inyecciones!$C$2:$C$14185,Balance!H$5)</f>
        <v>10308.703842173851</v>
      </c>
      <c r="I275" s="13">
        <f>SUMIFS(Inyecciones!$E$2:$E$14185,Inyecciones!$A$2:$A$14185,Balance!I$4,Inyecciones!$B$2:$B$14185,Balance!$B275,Inyecciones!$C$2:$C$14185,Balance!I$5)</f>
        <v>13662.25227841832</v>
      </c>
      <c r="J275" s="13">
        <f>SUMIFS(Inyecciones!$E$2:$E$14185,Inyecciones!$A$2:$A$14185,Balance!J$4,Inyecciones!$B$2:$B$14185,Balance!$B275,Inyecciones!$C$2:$C$14185,Balance!J$5)</f>
        <v>21645.381328041742</v>
      </c>
      <c r="K275" s="13">
        <f>SUMIFS(Inyecciones!$E$2:$E$14185,Inyecciones!$A$2:$A$14185,Balance!K$4,Inyecciones!$B$2:$B$14185,Balance!$B275,Inyecciones!$C$2:$C$14185,Balance!K$5)</f>
        <v>25551.875399192439</v>
      </c>
      <c r="L275" s="13">
        <f>SUMIFS(Inyecciones!$E$2:$E$14185,Inyecciones!$A$2:$A$14185,Balance!L$4,Inyecciones!$B$2:$B$14185,Balance!$B275,Inyecciones!$C$2:$C$14185,Balance!L$5)</f>
        <v>6890.5096181112667</v>
      </c>
      <c r="M275" s="13">
        <f>SUMIFS(Inyecciones!$E$2:$E$14185,Inyecciones!$A$2:$A$14185,Balance!M$4,Inyecciones!$B$2:$B$14185,Balance!$B275,Inyecciones!$C$2:$C$14185,Balance!M$5)</f>
        <v>2620.9497707735518</v>
      </c>
      <c r="N275" s="14">
        <f>SUMIFS(Inyecciones!$E$2:$E$14185,Inyecciones!$A$2:$A$14185,Balance!N$4,Inyecciones!$B$2:$B$14185,Balance!$B275,Inyecciones!$C$2:$C$14185,Balance!N$5)</f>
        <v>4519.2639559945019</v>
      </c>
      <c r="O275" s="12">
        <f>SUMIFS(Inyecciones!$E$2:$E$14185,Inyecciones!$A$2:$A$14185,Balance!O$4,Inyecciones!$B$2:$B$14185,Balance!$B275,Inyecciones!$C$2:$C$14185,Balance!O$5)</f>
        <v>68313.64276120979</v>
      </c>
      <c r="P275" s="13">
        <f>SUMIFS(Inyecciones!$E$2:$E$14185,Inyecciones!$A$2:$A$14185,Balance!P$4,Inyecciones!$B$2:$B$14185,Balance!$B275,Inyecciones!$C$2:$C$14185,Balance!P$5)</f>
        <v>52984.162922610478</v>
      </c>
      <c r="Q275" s="13">
        <f>SUMIFS(Inyecciones!$E$2:$E$14185,Inyecciones!$A$2:$A$14185,Balance!Q$4,Inyecciones!$B$2:$B$14185,Balance!$B275,Inyecciones!$C$2:$C$14185,Balance!Q$5)</f>
        <v>50794.883092076663</v>
      </c>
      <c r="R275" s="13">
        <f>SUMIFS(Inyecciones!$E$2:$E$14185,Inyecciones!$A$2:$A$14185,Balance!R$4,Inyecciones!$B$2:$B$14185,Balance!$B275,Inyecciones!$C$2:$C$14185,Balance!R$5)</f>
        <v>32533.373506641128</v>
      </c>
      <c r="S275" s="13">
        <f>SUMIFS(Inyecciones!$E$2:$E$14185,Inyecciones!$A$2:$A$14185,Balance!S$4,Inyecciones!$B$2:$B$14185,Balance!$B275,Inyecciones!$C$2:$C$14185,Balance!S$5)</f>
        <v>16697.802725497491</v>
      </c>
      <c r="T275" s="13">
        <f>SUMIFS(Inyecciones!$E$2:$E$14185,Inyecciones!$A$2:$A$14185,Balance!T$4,Inyecciones!$B$2:$B$14185,Balance!$B275,Inyecciones!$C$2:$C$14185,Balance!T$5)</f>
        <v>10552.6890993913</v>
      </c>
      <c r="U275" s="13">
        <f>SUMIFS(Inyecciones!$E$2:$E$14185,Inyecciones!$A$2:$A$14185,Balance!U$4,Inyecciones!$B$2:$B$14185,Balance!$B275,Inyecciones!$C$2:$C$14185,Balance!U$5)</f>
        <v>14813.71129827643</v>
      </c>
      <c r="V275" s="13">
        <f>SUMIFS(Inyecciones!$E$2:$E$14185,Inyecciones!$A$2:$A$14185,Balance!V$4,Inyecciones!$B$2:$B$14185,Balance!$B275,Inyecciones!$C$2:$C$14185,Balance!V$5)</f>
        <v>21905.142142739111</v>
      </c>
      <c r="W275" s="13">
        <f>SUMIFS(Inyecciones!$E$2:$E$14185,Inyecciones!$A$2:$A$14185,Balance!W$4,Inyecciones!$B$2:$B$14185,Balance!$B275,Inyecciones!$C$2:$C$14185,Balance!W$5)</f>
        <v>26274.854531401961</v>
      </c>
      <c r="X275" s="13">
        <f>SUMIFS(Inyecciones!$E$2:$E$14185,Inyecciones!$A$2:$A$14185,Balance!X$4,Inyecciones!$B$2:$B$14185,Balance!$B275,Inyecciones!$C$2:$C$14185,Balance!X$5)</f>
        <v>10864.84028731973</v>
      </c>
      <c r="Y275" s="13">
        <f>SUMIFS(Inyecciones!$E$2:$E$14185,Inyecciones!$A$2:$A$14185,Balance!Y$4,Inyecciones!$B$2:$B$14185,Balance!$B275,Inyecciones!$C$2:$C$14185,Balance!Y$5)</f>
        <v>14866.864963732491</v>
      </c>
      <c r="Z275" s="14">
        <f>SUMIFS(Inyecciones!$E$2:$E$14185,Inyecciones!$A$2:$A$14185,Balance!Z$4,Inyecciones!$B$2:$B$14185,Balance!$B275,Inyecciones!$C$2:$C$14185,Balance!Z$5)</f>
        <v>20115.126783132979</v>
      </c>
      <c r="AA275" s="12">
        <f>SUMIFS(Inyecciones!$E$2:$E$14185,Inyecciones!$A$2:$A$14185,Balance!AA$4,Inyecciones!$B$2:$B$14185,Balance!$B275,Inyecciones!$C$2:$C$14185,Balance!AA$5)</f>
        <v>68338.365517154554</v>
      </c>
      <c r="AB275" s="13">
        <f>SUMIFS(Inyecciones!$E$2:$E$14185,Inyecciones!$A$2:$A$14185,Balance!AB$4,Inyecciones!$B$2:$B$14185,Balance!$B275,Inyecciones!$C$2:$C$14185,Balance!AB$5)</f>
        <v>53035.760000921371</v>
      </c>
      <c r="AC275" s="13">
        <f>SUMIFS(Inyecciones!$E$2:$E$14185,Inyecciones!$A$2:$A$14185,Balance!AC$4,Inyecciones!$B$2:$B$14185,Balance!$B275,Inyecciones!$C$2:$C$14185,Balance!AC$5)</f>
        <v>50676.942822231184</v>
      </c>
      <c r="AD275" s="13">
        <f>SUMIFS(Inyecciones!$E$2:$E$14185,Inyecciones!$A$2:$A$14185,Balance!AD$4,Inyecciones!$B$2:$B$14185,Balance!$B275,Inyecciones!$C$2:$C$14185,Balance!AD$5)</f>
        <v>32212.172009421949</v>
      </c>
      <c r="AE275" s="13">
        <f>SUMIFS(Inyecciones!$E$2:$E$14185,Inyecciones!$A$2:$A$14185,Balance!AE$4,Inyecciones!$B$2:$B$14185,Balance!$B275,Inyecciones!$C$2:$C$14185,Balance!AE$5)</f>
        <v>17513.733087276451</v>
      </c>
      <c r="AF275" s="13">
        <f>SUMIFS(Inyecciones!$E$2:$E$14185,Inyecciones!$A$2:$A$14185,Balance!AF$4,Inyecciones!$B$2:$B$14185,Balance!$B275,Inyecciones!$C$2:$C$14185,Balance!AF$5)</f>
        <v>11552.215225941531</v>
      </c>
      <c r="AG275" s="13">
        <f>SUMIFS(Inyecciones!$E$2:$E$14185,Inyecciones!$A$2:$A$14185,Balance!AG$4,Inyecciones!$B$2:$B$14185,Balance!$B275,Inyecciones!$C$2:$C$14185,Balance!AG$5)</f>
        <v>16421.135257689599</v>
      </c>
      <c r="AH275" s="13">
        <f>SUMIFS(Inyecciones!$E$2:$E$14185,Inyecciones!$A$2:$A$14185,Balance!AH$4,Inyecciones!$B$2:$B$14185,Balance!$B275,Inyecciones!$C$2:$C$14185,Balance!AH$5)</f>
        <v>24365.14576524022</v>
      </c>
      <c r="AI275" s="13">
        <f>SUMIFS(Inyecciones!$E$2:$E$14185,Inyecciones!$A$2:$A$14185,Balance!AI$4,Inyecciones!$B$2:$B$14185,Balance!$B275,Inyecciones!$C$2:$C$14185,Balance!AI$5)</f>
        <v>28943.353068301771</v>
      </c>
      <c r="AJ275" s="13">
        <f>SUMIFS(Inyecciones!$E$2:$E$14185,Inyecciones!$A$2:$A$14185,Balance!AJ$4,Inyecciones!$B$2:$B$14185,Balance!$B275,Inyecciones!$C$2:$C$14185,Balance!AJ$5)</f>
        <v>24320.987550320009</v>
      </c>
      <c r="AK275" s="13">
        <f>SUMIFS(Inyecciones!$E$2:$E$14185,Inyecciones!$A$2:$A$14185,Balance!AK$4,Inyecciones!$B$2:$B$14185,Balance!$B275,Inyecciones!$C$2:$C$14185,Balance!AK$5)</f>
        <v>31118.201516012421</v>
      </c>
      <c r="AL275" s="14">
        <f>SUMIFS(Inyecciones!$E$2:$E$14185,Inyecciones!$A$2:$A$14185,Balance!AL$4,Inyecciones!$B$2:$B$14185,Balance!$B275,Inyecciones!$C$2:$C$14185,Balance!AL$5)</f>
        <v>33106.49412596583</v>
      </c>
      <c r="AM275" s="13"/>
      <c r="AN275" s="12">
        <f>SUMIFS('Retiro Mensual'!$E$2:$E$2629,'Retiro Mensual'!$A$2:$A$2629,AN$4,'Retiro Mensual'!$B$2:$B$2629,$B275,'Retiro Mensual'!$C$2:$C$2629,AN$5)</f>
        <v>0</v>
      </c>
      <c r="AO275" s="13">
        <f>SUMIFS('Retiro Mensual'!$E$2:$E$2629,'Retiro Mensual'!$A$2:$A$2629,AO$4,'Retiro Mensual'!$B$2:$B$2629,$B275,'Retiro Mensual'!$C$2:$C$2629,AO$5)</f>
        <v>0</v>
      </c>
      <c r="AP275" s="13">
        <f>SUMIFS('Retiro Mensual'!$E$2:$E$2629,'Retiro Mensual'!$A$2:$A$2629,AP$4,'Retiro Mensual'!$B$2:$B$2629,$B275,'Retiro Mensual'!$C$2:$C$2629,AP$5)</f>
        <v>0</v>
      </c>
      <c r="AQ275" s="13">
        <f>SUMIFS('Retiro Mensual'!$E$2:$E$2629,'Retiro Mensual'!$A$2:$A$2629,AQ$4,'Retiro Mensual'!$B$2:$B$2629,$B275,'Retiro Mensual'!$C$2:$C$2629,AQ$5)</f>
        <v>0</v>
      </c>
      <c r="AR275" s="13">
        <f>SUMIFS('Retiro Mensual'!$E$2:$E$2629,'Retiro Mensual'!$A$2:$A$2629,AR$4,'Retiro Mensual'!$B$2:$B$2629,$B275,'Retiro Mensual'!$C$2:$C$2629,AR$5)</f>
        <v>0</v>
      </c>
      <c r="AS275" s="13">
        <f>SUMIFS('Retiro Mensual'!$E$2:$E$2629,'Retiro Mensual'!$A$2:$A$2629,AS$4,'Retiro Mensual'!$B$2:$B$2629,$B275,'Retiro Mensual'!$C$2:$C$2629,AS$5)</f>
        <v>0</v>
      </c>
      <c r="AT275" s="13">
        <f>SUMIFS('Retiro Mensual'!$E$2:$E$2629,'Retiro Mensual'!$A$2:$A$2629,AT$4,'Retiro Mensual'!$B$2:$B$2629,$B275,'Retiro Mensual'!$C$2:$C$2629,AT$5)</f>
        <v>0</v>
      </c>
      <c r="AU275" s="13">
        <f>SUMIFS('Retiro Mensual'!$E$2:$E$2629,'Retiro Mensual'!$A$2:$A$2629,AU$4,'Retiro Mensual'!$B$2:$B$2629,$B275,'Retiro Mensual'!$C$2:$C$2629,AU$5)</f>
        <v>0</v>
      </c>
      <c r="AV275" s="13">
        <f>SUMIFS('Retiro Mensual'!$E$2:$E$2629,'Retiro Mensual'!$A$2:$A$2629,AV$4,'Retiro Mensual'!$B$2:$B$2629,$B275,'Retiro Mensual'!$C$2:$C$2629,AV$5)</f>
        <v>0</v>
      </c>
      <c r="AW275" s="13">
        <f>SUMIFS('Retiro Mensual'!$E$2:$E$2629,'Retiro Mensual'!$A$2:$A$2629,AW$4,'Retiro Mensual'!$B$2:$B$2629,$B275,'Retiro Mensual'!$C$2:$C$2629,AW$5)</f>
        <v>0</v>
      </c>
      <c r="AX275" s="13">
        <f>SUMIFS('Retiro Mensual'!$E$2:$E$2629,'Retiro Mensual'!$A$2:$A$2629,AX$4,'Retiro Mensual'!$B$2:$B$2629,$B275,'Retiro Mensual'!$C$2:$C$2629,AX$5)</f>
        <v>0</v>
      </c>
      <c r="AY275" s="14">
        <f>SUMIFS('Retiro Mensual'!$E$2:$E$2629,'Retiro Mensual'!$A$2:$A$2629,AY$4,'Retiro Mensual'!$B$2:$B$2629,$B275,'Retiro Mensual'!$C$2:$C$2629,AY$5)</f>
        <v>0</v>
      </c>
      <c r="AZ275" s="12">
        <f>SUMIFS('Retiro Mensual'!$E$2:$E$2629,'Retiro Mensual'!$A$2:$A$2629,AZ$4,'Retiro Mensual'!$B$2:$B$2629,$B275,'Retiro Mensual'!$C$2:$C$2629,AZ$5)</f>
        <v>0</v>
      </c>
      <c r="BA275" s="13">
        <f>SUMIFS('Retiro Mensual'!$E$2:$E$2629,'Retiro Mensual'!$A$2:$A$2629,BA$4,'Retiro Mensual'!$B$2:$B$2629,$B275,'Retiro Mensual'!$C$2:$C$2629,BA$5)</f>
        <v>0</v>
      </c>
      <c r="BB275" s="13">
        <f>SUMIFS('Retiro Mensual'!$E$2:$E$2629,'Retiro Mensual'!$A$2:$A$2629,BB$4,'Retiro Mensual'!$B$2:$B$2629,$B275,'Retiro Mensual'!$C$2:$C$2629,BB$5)</f>
        <v>0</v>
      </c>
      <c r="BC275" s="13">
        <f>SUMIFS('Retiro Mensual'!$E$2:$E$2629,'Retiro Mensual'!$A$2:$A$2629,BC$4,'Retiro Mensual'!$B$2:$B$2629,$B275,'Retiro Mensual'!$C$2:$C$2629,BC$5)</f>
        <v>0</v>
      </c>
      <c r="BD275" s="13">
        <f>SUMIFS('Retiro Mensual'!$E$2:$E$2629,'Retiro Mensual'!$A$2:$A$2629,BD$4,'Retiro Mensual'!$B$2:$B$2629,$B275,'Retiro Mensual'!$C$2:$C$2629,BD$5)</f>
        <v>0</v>
      </c>
      <c r="BE275" s="13">
        <f>SUMIFS('Retiro Mensual'!$E$2:$E$2629,'Retiro Mensual'!$A$2:$A$2629,BE$4,'Retiro Mensual'!$B$2:$B$2629,$B275,'Retiro Mensual'!$C$2:$C$2629,BE$5)</f>
        <v>0</v>
      </c>
      <c r="BF275" s="13">
        <f>SUMIFS('Retiro Mensual'!$E$2:$E$2629,'Retiro Mensual'!$A$2:$A$2629,BF$4,'Retiro Mensual'!$B$2:$B$2629,$B275,'Retiro Mensual'!$C$2:$C$2629,BF$5)</f>
        <v>0</v>
      </c>
      <c r="BG275" s="13">
        <f>SUMIFS('Retiro Mensual'!$E$2:$E$2629,'Retiro Mensual'!$A$2:$A$2629,BG$4,'Retiro Mensual'!$B$2:$B$2629,$B275,'Retiro Mensual'!$C$2:$C$2629,BG$5)</f>
        <v>0</v>
      </c>
      <c r="BH275" s="13">
        <f>SUMIFS('Retiro Mensual'!$E$2:$E$2629,'Retiro Mensual'!$A$2:$A$2629,BH$4,'Retiro Mensual'!$B$2:$B$2629,$B275,'Retiro Mensual'!$C$2:$C$2629,BH$5)</f>
        <v>0</v>
      </c>
      <c r="BI275" s="13">
        <f>SUMIFS('Retiro Mensual'!$E$2:$E$2629,'Retiro Mensual'!$A$2:$A$2629,BI$4,'Retiro Mensual'!$B$2:$B$2629,$B275,'Retiro Mensual'!$C$2:$C$2629,BI$5)</f>
        <v>0</v>
      </c>
      <c r="BJ275" s="13">
        <f>SUMIFS('Retiro Mensual'!$E$2:$E$2629,'Retiro Mensual'!$A$2:$A$2629,BJ$4,'Retiro Mensual'!$B$2:$B$2629,$B275,'Retiro Mensual'!$C$2:$C$2629,BJ$5)</f>
        <v>0</v>
      </c>
      <c r="BK275" s="14">
        <f>SUMIFS('Retiro Mensual'!$E$2:$E$2629,'Retiro Mensual'!$A$2:$A$2629,BK$4,'Retiro Mensual'!$B$2:$B$2629,$B275,'Retiro Mensual'!$C$2:$C$2629,BK$5)</f>
        <v>0</v>
      </c>
      <c r="BL275" s="12">
        <f>SUMIFS('Retiro Mensual'!$E$2:$E$2629,'Retiro Mensual'!$A$2:$A$2629,BL$4,'Retiro Mensual'!$B$2:$B$2629,$B275,'Retiro Mensual'!$C$2:$C$2629,BL$5)</f>
        <v>0</v>
      </c>
      <c r="BM275" s="13">
        <f>SUMIFS('Retiro Mensual'!$E$2:$E$2629,'Retiro Mensual'!$A$2:$A$2629,BM$4,'Retiro Mensual'!$B$2:$B$2629,$B275,'Retiro Mensual'!$C$2:$C$2629,BM$5)</f>
        <v>0</v>
      </c>
      <c r="BN275" s="13">
        <f>SUMIFS('Retiro Mensual'!$E$2:$E$2629,'Retiro Mensual'!$A$2:$A$2629,BN$4,'Retiro Mensual'!$B$2:$B$2629,$B275,'Retiro Mensual'!$C$2:$C$2629,BN$5)</f>
        <v>0</v>
      </c>
      <c r="BO275" s="13">
        <f>SUMIFS('Retiro Mensual'!$E$2:$E$2629,'Retiro Mensual'!$A$2:$A$2629,BO$4,'Retiro Mensual'!$B$2:$B$2629,$B275,'Retiro Mensual'!$C$2:$C$2629,BO$5)</f>
        <v>0</v>
      </c>
      <c r="BP275" s="13">
        <f>SUMIFS('Retiro Mensual'!$E$2:$E$2629,'Retiro Mensual'!$A$2:$A$2629,BP$4,'Retiro Mensual'!$B$2:$B$2629,$B275,'Retiro Mensual'!$C$2:$C$2629,BP$5)</f>
        <v>0</v>
      </c>
      <c r="BQ275" s="13">
        <f>SUMIFS('Retiro Mensual'!$E$2:$E$2629,'Retiro Mensual'!$A$2:$A$2629,BQ$4,'Retiro Mensual'!$B$2:$B$2629,$B275,'Retiro Mensual'!$C$2:$C$2629,BQ$5)</f>
        <v>0</v>
      </c>
      <c r="BR275" s="13">
        <f>SUMIFS('Retiro Mensual'!$E$2:$E$2629,'Retiro Mensual'!$A$2:$A$2629,BR$4,'Retiro Mensual'!$B$2:$B$2629,$B275,'Retiro Mensual'!$C$2:$C$2629,BR$5)</f>
        <v>0</v>
      </c>
      <c r="BS275" s="13">
        <f>SUMIFS('Retiro Mensual'!$E$2:$E$2629,'Retiro Mensual'!$A$2:$A$2629,BS$4,'Retiro Mensual'!$B$2:$B$2629,$B275,'Retiro Mensual'!$C$2:$C$2629,BS$5)</f>
        <v>0</v>
      </c>
      <c r="BT275" s="13">
        <f>SUMIFS('Retiro Mensual'!$E$2:$E$2629,'Retiro Mensual'!$A$2:$A$2629,BT$4,'Retiro Mensual'!$B$2:$B$2629,$B275,'Retiro Mensual'!$C$2:$C$2629,BT$5)</f>
        <v>0</v>
      </c>
      <c r="BU275" s="13">
        <f>SUMIFS('Retiro Mensual'!$E$2:$E$2629,'Retiro Mensual'!$A$2:$A$2629,BU$4,'Retiro Mensual'!$B$2:$B$2629,$B275,'Retiro Mensual'!$C$2:$C$2629,BU$5)</f>
        <v>0</v>
      </c>
      <c r="BV275" s="13">
        <f>SUMIFS('Retiro Mensual'!$E$2:$E$2629,'Retiro Mensual'!$A$2:$A$2629,BV$4,'Retiro Mensual'!$B$2:$B$2629,$B275,'Retiro Mensual'!$C$2:$C$2629,BV$5)</f>
        <v>0</v>
      </c>
      <c r="BW275" s="14">
        <f>SUMIFS('Retiro Mensual'!$E$2:$E$2629,'Retiro Mensual'!$A$2:$A$2629,BW$4,'Retiro Mensual'!$B$2:$B$2629,$B275,'Retiro Mensual'!$C$2:$C$2629,BW$5)</f>
        <v>0</v>
      </c>
      <c r="BX275" s="13"/>
      <c r="BY275" s="12">
        <f>SUMIFS('Compra Ventas'!$E$2:$E$2700,'Compra Ventas'!$A$2:$A$2700,BY$4,'Compra Ventas'!$B$2:$B$2700,$B275,'Compra Ventas'!$C$2:$C$2700,BY$5)</f>
        <v>0</v>
      </c>
      <c r="BZ275" s="13">
        <f>SUMIFS('Compra Ventas'!$E$2:$E$2700,'Compra Ventas'!$A$2:$A$2700,BZ$4,'Compra Ventas'!$B$2:$B$2700,$B275,'Compra Ventas'!$C$2:$C$2700,BZ$5)</f>
        <v>0</v>
      </c>
      <c r="CA275" s="13">
        <f>SUMIFS('Compra Ventas'!$E$2:$E$2700,'Compra Ventas'!$A$2:$A$2700,CA$4,'Compra Ventas'!$B$2:$B$2700,$B275,'Compra Ventas'!$C$2:$C$2700,CA$5)</f>
        <v>0</v>
      </c>
      <c r="CB275" s="13">
        <f>SUMIFS('Compra Ventas'!$E$2:$E$2700,'Compra Ventas'!$A$2:$A$2700,CB$4,'Compra Ventas'!$B$2:$B$2700,$B275,'Compra Ventas'!$C$2:$C$2700,CB$5)</f>
        <v>0</v>
      </c>
      <c r="CC275" s="13">
        <f>SUMIFS('Compra Ventas'!$E$2:$E$2700,'Compra Ventas'!$A$2:$A$2700,CC$4,'Compra Ventas'!$B$2:$B$2700,$B275,'Compra Ventas'!$C$2:$C$2700,CC$5)</f>
        <v>0</v>
      </c>
      <c r="CD275" s="13">
        <f>SUMIFS('Compra Ventas'!$E$2:$E$2700,'Compra Ventas'!$A$2:$A$2700,CD$4,'Compra Ventas'!$B$2:$B$2700,$B275,'Compra Ventas'!$C$2:$C$2700,CD$5)</f>
        <v>0</v>
      </c>
      <c r="CE275" s="13">
        <f>SUMIFS('Compra Ventas'!$E$2:$E$2700,'Compra Ventas'!$A$2:$A$2700,CE$4,'Compra Ventas'!$B$2:$B$2700,$B275,'Compra Ventas'!$C$2:$C$2700,CE$5)</f>
        <v>0</v>
      </c>
      <c r="CF275" s="13">
        <f>SUMIFS('Compra Ventas'!$E$2:$E$2700,'Compra Ventas'!$A$2:$A$2700,CF$4,'Compra Ventas'!$B$2:$B$2700,$B275,'Compra Ventas'!$C$2:$C$2700,CF$5)</f>
        <v>0</v>
      </c>
      <c r="CG275" s="13">
        <f>SUMIFS('Compra Ventas'!$E$2:$E$2700,'Compra Ventas'!$A$2:$A$2700,CG$4,'Compra Ventas'!$B$2:$B$2700,$B275,'Compra Ventas'!$C$2:$C$2700,CG$5)</f>
        <v>0</v>
      </c>
      <c r="CH275" s="13">
        <f>SUMIFS('Compra Ventas'!$E$2:$E$2700,'Compra Ventas'!$A$2:$A$2700,CH$4,'Compra Ventas'!$B$2:$B$2700,$B275,'Compra Ventas'!$C$2:$C$2700,CH$5)</f>
        <v>0</v>
      </c>
      <c r="CI275" s="13">
        <f>SUMIFS('Compra Ventas'!$E$2:$E$2700,'Compra Ventas'!$A$2:$A$2700,CI$4,'Compra Ventas'!$B$2:$B$2700,$B275,'Compra Ventas'!$C$2:$C$2700,CI$5)</f>
        <v>0</v>
      </c>
      <c r="CJ275" s="14">
        <f>SUMIFS('Compra Ventas'!$E$2:$E$2700,'Compra Ventas'!$A$2:$A$2700,CJ$4,'Compra Ventas'!$B$2:$B$2700,$B275,'Compra Ventas'!$C$2:$C$2700,CJ$5)</f>
        <v>0</v>
      </c>
      <c r="CK275" s="12">
        <f>SUMIFS('Compra Ventas'!$E$2:$E$2700,'Compra Ventas'!$A$2:$A$2700,CK$4,'Compra Ventas'!$B$2:$B$2700,$B275,'Compra Ventas'!$C$2:$C$2700,CK$5)</f>
        <v>0</v>
      </c>
      <c r="CL275" s="13">
        <f>SUMIFS('Compra Ventas'!$E$2:$E$2700,'Compra Ventas'!$A$2:$A$2700,CL$4,'Compra Ventas'!$B$2:$B$2700,$B275,'Compra Ventas'!$C$2:$C$2700,CL$5)</f>
        <v>0</v>
      </c>
      <c r="CM275" s="13">
        <f>SUMIFS('Compra Ventas'!$E$2:$E$2700,'Compra Ventas'!$A$2:$A$2700,CM$4,'Compra Ventas'!$B$2:$B$2700,$B275,'Compra Ventas'!$C$2:$C$2700,CM$5)</f>
        <v>0</v>
      </c>
      <c r="CN275" s="13">
        <f>SUMIFS('Compra Ventas'!$E$2:$E$2700,'Compra Ventas'!$A$2:$A$2700,CN$4,'Compra Ventas'!$B$2:$B$2700,$B275,'Compra Ventas'!$C$2:$C$2700,CN$5)</f>
        <v>0</v>
      </c>
      <c r="CO275" s="13">
        <f>SUMIFS('Compra Ventas'!$E$2:$E$2700,'Compra Ventas'!$A$2:$A$2700,CO$4,'Compra Ventas'!$B$2:$B$2700,$B275,'Compra Ventas'!$C$2:$C$2700,CO$5)</f>
        <v>0</v>
      </c>
      <c r="CP275" s="13">
        <f>SUMIFS('Compra Ventas'!$E$2:$E$2700,'Compra Ventas'!$A$2:$A$2700,CP$4,'Compra Ventas'!$B$2:$B$2700,$B275,'Compra Ventas'!$C$2:$C$2700,CP$5)</f>
        <v>0</v>
      </c>
      <c r="CQ275" s="13">
        <f>SUMIFS('Compra Ventas'!$E$2:$E$2700,'Compra Ventas'!$A$2:$A$2700,CQ$4,'Compra Ventas'!$B$2:$B$2700,$B275,'Compra Ventas'!$C$2:$C$2700,CQ$5)</f>
        <v>0</v>
      </c>
      <c r="CR275" s="13">
        <f>SUMIFS('Compra Ventas'!$E$2:$E$2700,'Compra Ventas'!$A$2:$A$2700,CR$4,'Compra Ventas'!$B$2:$B$2700,$B275,'Compra Ventas'!$C$2:$C$2700,CR$5)</f>
        <v>0</v>
      </c>
      <c r="CS275" s="13">
        <f>SUMIFS('Compra Ventas'!$E$2:$E$2700,'Compra Ventas'!$A$2:$A$2700,CS$4,'Compra Ventas'!$B$2:$B$2700,$B275,'Compra Ventas'!$C$2:$C$2700,CS$5)</f>
        <v>0</v>
      </c>
      <c r="CT275" s="13">
        <f>SUMIFS('Compra Ventas'!$E$2:$E$2700,'Compra Ventas'!$A$2:$A$2700,CT$4,'Compra Ventas'!$B$2:$B$2700,$B275,'Compra Ventas'!$C$2:$C$2700,CT$5)</f>
        <v>0</v>
      </c>
      <c r="CU275" s="13">
        <f>SUMIFS('Compra Ventas'!$E$2:$E$2700,'Compra Ventas'!$A$2:$A$2700,CU$4,'Compra Ventas'!$B$2:$B$2700,$B275,'Compra Ventas'!$C$2:$C$2700,CU$5)</f>
        <v>0</v>
      </c>
      <c r="CV275" s="14">
        <f>SUMIFS('Compra Ventas'!$E$2:$E$2700,'Compra Ventas'!$A$2:$A$2700,CV$4,'Compra Ventas'!$B$2:$B$2700,$B275,'Compra Ventas'!$C$2:$C$2700,CV$5)</f>
        <v>0</v>
      </c>
      <c r="CW275" s="12">
        <f>SUMIFS('Compra Ventas'!$E$2:$E$2700,'Compra Ventas'!$A$2:$A$2700,CW$4,'Compra Ventas'!$B$2:$B$2700,$B275,'Compra Ventas'!$C$2:$C$2700,CW$5)</f>
        <v>0</v>
      </c>
      <c r="CX275" s="13">
        <f>SUMIFS('Compra Ventas'!$E$2:$E$2700,'Compra Ventas'!$A$2:$A$2700,CX$4,'Compra Ventas'!$B$2:$B$2700,$B275,'Compra Ventas'!$C$2:$C$2700,CX$5)</f>
        <v>0</v>
      </c>
      <c r="CY275" s="13">
        <f>SUMIFS('Compra Ventas'!$E$2:$E$2700,'Compra Ventas'!$A$2:$A$2700,CY$4,'Compra Ventas'!$B$2:$B$2700,$B275,'Compra Ventas'!$C$2:$C$2700,CY$5)</f>
        <v>0</v>
      </c>
      <c r="CZ275" s="13">
        <f>SUMIFS('Compra Ventas'!$E$2:$E$2700,'Compra Ventas'!$A$2:$A$2700,CZ$4,'Compra Ventas'!$B$2:$B$2700,$B275,'Compra Ventas'!$C$2:$C$2700,CZ$5)</f>
        <v>0</v>
      </c>
      <c r="DA275" s="13">
        <f>SUMIFS('Compra Ventas'!$E$2:$E$2700,'Compra Ventas'!$A$2:$A$2700,DA$4,'Compra Ventas'!$B$2:$B$2700,$B275,'Compra Ventas'!$C$2:$C$2700,DA$5)</f>
        <v>0</v>
      </c>
      <c r="DB275" s="13">
        <f>SUMIFS('Compra Ventas'!$E$2:$E$2700,'Compra Ventas'!$A$2:$A$2700,DB$4,'Compra Ventas'!$B$2:$B$2700,$B275,'Compra Ventas'!$C$2:$C$2700,DB$5)</f>
        <v>0</v>
      </c>
      <c r="DC275" s="13">
        <f>SUMIFS('Compra Ventas'!$E$2:$E$2700,'Compra Ventas'!$A$2:$A$2700,DC$4,'Compra Ventas'!$B$2:$B$2700,$B275,'Compra Ventas'!$C$2:$C$2700,DC$5)</f>
        <v>0</v>
      </c>
      <c r="DD275" s="13">
        <f>SUMIFS('Compra Ventas'!$E$2:$E$2700,'Compra Ventas'!$A$2:$A$2700,DD$4,'Compra Ventas'!$B$2:$B$2700,$B275,'Compra Ventas'!$C$2:$C$2700,DD$5)</f>
        <v>0</v>
      </c>
      <c r="DE275" s="13">
        <f>SUMIFS('Compra Ventas'!$E$2:$E$2700,'Compra Ventas'!$A$2:$A$2700,DE$4,'Compra Ventas'!$B$2:$B$2700,$B275,'Compra Ventas'!$C$2:$C$2700,DE$5)</f>
        <v>0</v>
      </c>
      <c r="DF275" s="13">
        <f>SUMIFS('Compra Ventas'!$E$2:$E$2700,'Compra Ventas'!$A$2:$A$2700,DF$4,'Compra Ventas'!$B$2:$B$2700,$B275,'Compra Ventas'!$C$2:$C$2700,DF$5)</f>
        <v>0</v>
      </c>
      <c r="DG275" s="13">
        <f>SUMIFS('Compra Ventas'!$E$2:$E$2700,'Compra Ventas'!$A$2:$A$2700,DG$4,'Compra Ventas'!$B$2:$B$2700,$B275,'Compra Ventas'!$C$2:$C$2700,DG$5)</f>
        <v>0</v>
      </c>
      <c r="DH275" s="14">
        <f>SUMIFS('Compra Ventas'!$E$2:$E$2700,'Compra Ventas'!$A$2:$A$2700,DH$4,'Compra Ventas'!$B$2:$B$2700,$B275,'Compra Ventas'!$C$2:$C$2700,DH$5)</f>
        <v>0</v>
      </c>
      <c r="DI275" s="84"/>
      <c r="DJ275" s="98">
        <f>SUMIFS('Ajuste Ciclado'!D$5:D$47,'Ajuste Ciclado'!$C$5:$C$47,Balance!DJ$4,'Ajuste Ciclado'!$B$5:$B$47,Balance!$B275)</f>
        <v>0</v>
      </c>
      <c r="DK275" s="99">
        <f>SUMIFS('Ajuste Ciclado'!E$5:E$47,'Ajuste Ciclado'!$C$5:$C$47,Balance!DK$4,'Ajuste Ciclado'!$B$5:$B$47,Balance!$B275)</f>
        <v>0</v>
      </c>
      <c r="DL275" s="99">
        <f>SUMIFS('Ajuste Ciclado'!F$5:F$47,'Ajuste Ciclado'!$C$5:$C$47,Balance!DL$4,'Ajuste Ciclado'!$B$5:$B$47,Balance!$B275)</f>
        <v>0</v>
      </c>
      <c r="DM275" s="99">
        <f>SUMIFS('Ajuste Ciclado'!G$5:G$47,'Ajuste Ciclado'!$C$5:$C$47,Balance!DM$4,'Ajuste Ciclado'!$B$5:$B$47,Balance!$B275)</f>
        <v>0</v>
      </c>
      <c r="DN275" s="99">
        <f>SUMIFS('Ajuste Ciclado'!H$5:H$47,'Ajuste Ciclado'!$C$5:$C$47,Balance!DN$4,'Ajuste Ciclado'!$B$5:$B$47,Balance!$B275)</f>
        <v>0</v>
      </c>
      <c r="DO275" s="99">
        <f>SUMIFS('Ajuste Ciclado'!I$5:I$47,'Ajuste Ciclado'!$C$5:$C$47,Balance!DO$4,'Ajuste Ciclado'!$B$5:$B$47,Balance!$B275)</f>
        <v>0</v>
      </c>
      <c r="DP275" s="99">
        <f>SUMIFS('Ajuste Ciclado'!J$5:J$47,'Ajuste Ciclado'!$C$5:$C$47,Balance!DP$4,'Ajuste Ciclado'!$B$5:$B$47,Balance!$B275)</f>
        <v>0</v>
      </c>
      <c r="DQ275" s="99">
        <f>SUMIFS('Ajuste Ciclado'!K$5:K$47,'Ajuste Ciclado'!$C$5:$C$47,Balance!DQ$4,'Ajuste Ciclado'!$B$5:$B$47,Balance!$B275)</f>
        <v>0</v>
      </c>
      <c r="DR275" s="99">
        <f>SUMIFS('Ajuste Ciclado'!L$5:L$47,'Ajuste Ciclado'!$C$5:$C$47,Balance!DR$4,'Ajuste Ciclado'!$B$5:$B$47,Balance!$B275)</f>
        <v>0</v>
      </c>
      <c r="DS275" s="99">
        <f>SUMIFS('Ajuste Ciclado'!M$5:M$47,'Ajuste Ciclado'!$C$5:$C$47,Balance!DS$4,'Ajuste Ciclado'!$B$5:$B$47,Balance!$B275)</f>
        <v>0</v>
      </c>
      <c r="DT275" s="99">
        <f>SUMIFS('Ajuste Ciclado'!N$5:N$47,'Ajuste Ciclado'!$C$5:$C$47,Balance!DT$4,'Ajuste Ciclado'!$B$5:$B$47,Balance!$B275)</f>
        <v>0</v>
      </c>
      <c r="DU275" s="100">
        <f>SUMIFS('Ajuste Ciclado'!O$5:O$47,'Ajuste Ciclado'!$C$5:$C$47,Balance!DU$4,'Ajuste Ciclado'!$B$5:$B$47,Balance!$B275)</f>
        <v>0</v>
      </c>
      <c r="DV275" s="98">
        <f>SUMIFS('Ajuste Ciclado'!D$5:D$47,'Ajuste Ciclado'!$C$5:$C$47,Balance!DV$4,'Ajuste Ciclado'!$B$5:$B$47,Balance!$B275)</f>
        <v>0</v>
      </c>
      <c r="DW275" s="99">
        <f>SUMIFS('Ajuste Ciclado'!E$5:E$47,'Ajuste Ciclado'!$C$5:$C$47,Balance!DW$4,'Ajuste Ciclado'!$B$5:$B$47,Balance!$B275)</f>
        <v>0</v>
      </c>
      <c r="DX275" s="99">
        <f>SUMIFS('Ajuste Ciclado'!F$5:F$47,'Ajuste Ciclado'!$C$5:$C$47,Balance!DX$4,'Ajuste Ciclado'!$B$5:$B$47,Balance!$B275)</f>
        <v>0</v>
      </c>
      <c r="DY275" s="99">
        <f>SUMIFS('Ajuste Ciclado'!G$5:G$47,'Ajuste Ciclado'!$C$5:$C$47,Balance!DY$4,'Ajuste Ciclado'!$B$5:$B$47,Balance!$B275)</f>
        <v>0</v>
      </c>
      <c r="DZ275" s="99">
        <f>SUMIFS('Ajuste Ciclado'!H$5:H$47,'Ajuste Ciclado'!$C$5:$C$47,Balance!DZ$4,'Ajuste Ciclado'!$B$5:$B$47,Balance!$B275)</f>
        <v>0</v>
      </c>
      <c r="EA275" s="99">
        <f>SUMIFS('Ajuste Ciclado'!I$5:I$47,'Ajuste Ciclado'!$C$5:$C$47,Balance!EA$4,'Ajuste Ciclado'!$B$5:$B$47,Balance!$B275)</f>
        <v>0</v>
      </c>
      <c r="EB275" s="99">
        <f>SUMIFS('Ajuste Ciclado'!J$5:J$47,'Ajuste Ciclado'!$C$5:$C$47,Balance!EB$4,'Ajuste Ciclado'!$B$5:$B$47,Balance!$B275)</f>
        <v>0</v>
      </c>
      <c r="EC275" s="99">
        <f>SUMIFS('Ajuste Ciclado'!K$5:K$47,'Ajuste Ciclado'!$C$5:$C$47,Balance!EC$4,'Ajuste Ciclado'!$B$5:$B$47,Balance!$B275)</f>
        <v>0</v>
      </c>
      <c r="ED275" s="99">
        <f>SUMIFS('Ajuste Ciclado'!L$5:L$47,'Ajuste Ciclado'!$C$5:$C$47,Balance!ED$4,'Ajuste Ciclado'!$B$5:$B$47,Balance!$B275)</f>
        <v>0</v>
      </c>
      <c r="EE275" s="99">
        <f>SUMIFS('Ajuste Ciclado'!M$5:M$47,'Ajuste Ciclado'!$C$5:$C$47,Balance!EE$4,'Ajuste Ciclado'!$B$5:$B$47,Balance!$B275)</f>
        <v>0</v>
      </c>
      <c r="EF275" s="99">
        <f>SUMIFS('Ajuste Ciclado'!N$5:N$47,'Ajuste Ciclado'!$C$5:$C$47,Balance!EF$4,'Ajuste Ciclado'!$B$5:$B$47,Balance!$B275)</f>
        <v>0</v>
      </c>
      <c r="EG275" s="100">
        <f>SUMIFS('Ajuste Ciclado'!O$5:O$47,'Ajuste Ciclado'!$C$5:$C$47,Balance!EG$4,'Ajuste Ciclado'!$B$5:$B$47,Balance!$B275)</f>
        <v>0</v>
      </c>
      <c r="EH275" s="98">
        <f>SUMIFS('Ajuste Ciclado'!D$5:D$47,'Ajuste Ciclado'!$C$5:$C$47,Balance!EH$4,'Ajuste Ciclado'!$B$5:$B$47,Balance!$B275)</f>
        <v>0</v>
      </c>
      <c r="EI275" s="99">
        <f>SUMIFS('Ajuste Ciclado'!E$5:E$47,'Ajuste Ciclado'!$C$5:$C$47,Balance!EI$4,'Ajuste Ciclado'!$B$5:$B$47,Balance!$B275)</f>
        <v>0</v>
      </c>
      <c r="EJ275" s="99">
        <f>SUMIFS('Ajuste Ciclado'!F$5:F$47,'Ajuste Ciclado'!$C$5:$C$47,Balance!EJ$4,'Ajuste Ciclado'!$B$5:$B$47,Balance!$B275)</f>
        <v>0</v>
      </c>
      <c r="EK275" s="99">
        <f>SUMIFS('Ajuste Ciclado'!G$5:G$47,'Ajuste Ciclado'!$C$5:$C$47,Balance!EK$4,'Ajuste Ciclado'!$B$5:$B$47,Balance!$B275)</f>
        <v>0</v>
      </c>
      <c r="EL275" s="99">
        <f>SUMIFS('Ajuste Ciclado'!H$5:H$47,'Ajuste Ciclado'!$C$5:$C$47,Balance!EL$4,'Ajuste Ciclado'!$B$5:$B$47,Balance!$B275)</f>
        <v>0</v>
      </c>
      <c r="EM275" s="99">
        <f>SUMIFS('Ajuste Ciclado'!I$5:I$47,'Ajuste Ciclado'!$C$5:$C$47,Balance!EM$4,'Ajuste Ciclado'!$B$5:$B$47,Balance!$B275)</f>
        <v>0</v>
      </c>
      <c r="EN275" s="99">
        <f>SUMIFS('Ajuste Ciclado'!J$5:J$47,'Ajuste Ciclado'!$C$5:$C$47,Balance!EN$4,'Ajuste Ciclado'!$B$5:$B$47,Balance!$B275)</f>
        <v>0</v>
      </c>
      <c r="EO275" s="99">
        <f>SUMIFS('Ajuste Ciclado'!K$5:K$47,'Ajuste Ciclado'!$C$5:$C$47,Balance!EO$4,'Ajuste Ciclado'!$B$5:$B$47,Balance!$B275)</f>
        <v>0</v>
      </c>
      <c r="EP275" s="99">
        <f>SUMIFS('Ajuste Ciclado'!L$5:L$47,'Ajuste Ciclado'!$C$5:$C$47,Balance!EP$4,'Ajuste Ciclado'!$B$5:$B$47,Balance!$B275)</f>
        <v>0</v>
      </c>
      <c r="EQ275" s="99">
        <f>SUMIFS('Ajuste Ciclado'!M$5:M$47,'Ajuste Ciclado'!$C$5:$C$47,Balance!EQ$4,'Ajuste Ciclado'!$B$5:$B$47,Balance!$B275)</f>
        <v>0</v>
      </c>
      <c r="ER275" s="99">
        <f>SUMIFS('Ajuste Ciclado'!N$5:N$47,'Ajuste Ciclado'!$C$5:$C$47,Balance!ER$4,'Ajuste Ciclado'!$B$5:$B$47,Balance!$B275)</f>
        <v>0</v>
      </c>
      <c r="ES275" s="100">
        <f>SUMIFS('Ajuste Ciclado'!O$5:O$47,'Ajuste Ciclado'!$C$5:$C$47,Balance!ES$4,'Ajuste Ciclado'!$B$5:$B$47,Balance!$B275)</f>
        <v>0</v>
      </c>
      <c r="ET275" s="84"/>
      <c r="EU275" s="12">
        <f t="shared" si="377"/>
        <v>68165.685292203329</v>
      </c>
      <c r="EV275" s="13">
        <f t="shared" si="342"/>
        <v>52541.408694717218</v>
      </c>
      <c r="EW275" s="13">
        <f t="shared" si="343"/>
        <v>50385.617117357229</v>
      </c>
      <c r="EX275" s="13">
        <f t="shared" si="344"/>
        <v>30643.51859757123</v>
      </c>
      <c r="EY275" s="13">
        <f t="shared" si="345"/>
        <v>17135.46637643069</v>
      </c>
      <c r="EZ275" s="13">
        <f t="shared" si="346"/>
        <v>10308.703842173851</v>
      </c>
      <c r="FA275" s="13">
        <f t="shared" si="347"/>
        <v>13662.25227841832</v>
      </c>
      <c r="FB275" s="13">
        <f t="shared" si="348"/>
        <v>21645.381328041742</v>
      </c>
      <c r="FC275" s="13">
        <f t="shared" si="349"/>
        <v>25551.875399192439</v>
      </c>
      <c r="FD275" s="13">
        <f t="shared" si="350"/>
        <v>6890.5096181112667</v>
      </c>
      <c r="FE275" s="13">
        <f t="shared" si="351"/>
        <v>2620.9497707735518</v>
      </c>
      <c r="FF275" s="14">
        <f t="shared" si="352"/>
        <v>4519.2639559945019</v>
      </c>
      <c r="FG275" s="12">
        <f t="shared" si="353"/>
        <v>68313.64276120979</v>
      </c>
      <c r="FH275" s="13">
        <f t="shared" si="354"/>
        <v>52984.162922610478</v>
      </c>
      <c r="FI275" s="13">
        <f t="shared" si="355"/>
        <v>50794.883092076663</v>
      </c>
      <c r="FJ275" s="13">
        <f t="shared" si="356"/>
        <v>32533.373506641128</v>
      </c>
      <c r="FK275" s="13">
        <f t="shared" si="357"/>
        <v>16697.802725497491</v>
      </c>
      <c r="FL275" s="13">
        <f t="shared" si="358"/>
        <v>10552.6890993913</v>
      </c>
      <c r="FM275" s="13">
        <f t="shared" si="359"/>
        <v>14813.71129827643</v>
      </c>
      <c r="FN275" s="13">
        <f t="shared" si="360"/>
        <v>21905.142142739111</v>
      </c>
      <c r="FO275" s="13">
        <f t="shared" si="361"/>
        <v>26274.854531401961</v>
      </c>
      <c r="FP275" s="13">
        <f t="shared" si="362"/>
        <v>10864.84028731973</v>
      </c>
      <c r="FQ275" s="13">
        <f t="shared" si="363"/>
        <v>14866.864963732491</v>
      </c>
      <c r="FR275" s="14">
        <f t="shared" si="364"/>
        <v>20115.126783132979</v>
      </c>
      <c r="FS275" s="12">
        <f t="shared" si="365"/>
        <v>68338.365517154554</v>
      </c>
      <c r="FT275" s="13">
        <f t="shared" si="366"/>
        <v>53035.760000921371</v>
      </c>
      <c r="FU275" s="13">
        <f t="shared" si="367"/>
        <v>50676.942822231184</v>
      </c>
      <c r="FV275" s="13">
        <f t="shared" si="368"/>
        <v>32212.172009421949</v>
      </c>
      <c r="FW275" s="13">
        <f t="shared" si="369"/>
        <v>17513.733087276451</v>
      </c>
      <c r="FX275" s="13">
        <f t="shared" si="370"/>
        <v>11552.215225941531</v>
      </c>
      <c r="FY275" s="13">
        <f t="shared" si="371"/>
        <v>16421.135257689599</v>
      </c>
      <c r="FZ275" s="13">
        <f t="shared" si="372"/>
        <v>24365.14576524022</v>
      </c>
      <c r="GA275" s="13">
        <f t="shared" si="373"/>
        <v>28943.353068301771</v>
      </c>
      <c r="GB275" s="13">
        <f t="shared" si="374"/>
        <v>24320.987550320009</v>
      </c>
      <c r="GC275" s="13">
        <f t="shared" si="375"/>
        <v>31118.201516012421</v>
      </c>
      <c r="GD275" s="14">
        <f t="shared" si="376"/>
        <v>33106.49412596583</v>
      </c>
      <c r="GE275" s="84"/>
      <c r="GF275" s="12">
        <f t="shared" si="378"/>
        <v>304070.63227098534</v>
      </c>
      <c r="GG275" s="13">
        <f t="shared" si="378"/>
        <v>340717.09411402955</v>
      </c>
      <c r="GH275" s="14">
        <f t="shared" si="378"/>
        <v>391604.50594647683</v>
      </c>
      <c r="GI275" s="6">
        <f t="shared" si="379"/>
        <v>1</v>
      </c>
      <c r="GJ275" s="12">
        <f t="shared" si="380"/>
        <v>0</v>
      </c>
      <c r="GK275" s="13">
        <f t="shared" si="381"/>
        <v>0</v>
      </c>
      <c r="GL275" s="14">
        <f t="shared" si="382"/>
        <v>0</v>
      </c>
      <c r="GM275" s="84"/>
      <c r="GN275" s="66">
        <f t="shared" si="383"/>
        <v>0</v>
      </c>
      <c r="GO275" s="84"/>
      <c r="GP275" s="63" t="str" cm="1">
        <f t="array" ref="GP275">INDEX($GF$4:$GH$4,1,GI275)</f>
        <v>Sample 1</v>
      </c>
      <c r="GQ275" s="12">
        <f t="shared" si="336"/>
        <v>2620.9497707735518</v>
      </c>
      <c r="GR275" s="13">
        <f t="shared" si="336"/>
        <v>4519.2639559945019</v>
      </c>
      <c r="GS275" s="14">
        <f t="shared" si="336"/>
        <v>6890.5096181112667</v>
      </c>
      <c r="GT275" s="12">
        <f t="shared" si="337"/>
        <v>10552.6890993913</v>
      </c>
      <c r="GU275" s="13">
        <f t="shared" si="337"/>
        <v>10864.84028731973</v>
      </c>
      <c r="GV275" s="14">
        <f t="shared" si="337"/>
        <v>14813.71129827643</v>
      </c>
      <c r="GW275" s="12">
        <f t="shared" si="338"/>
        <v>11552.215225941531</v>
      </c>
      <c r="GX275" s="13">
        <f t="shared" si="338"/>
        <v>16421.135257689599</v>
      </c>
      <c r="GY275" s="14">
        <f t="shared" si="338"/>
        <v>17513.733087276451</v>
      </c>
      <c r="GZ275" s="84" t="str">
        <f t="shared" si="339"/>
        <v>Sample 1</v>
      </c>
      <c r="HA275" s="12">
        <f t="shared" si="384"/>
        <v>0</v>
      </c>
      <c r="HB275" s="13">
        <f t="shared" si="384"/>
        <v>0</v>
      </c>
      <c r="HC275" s="14">
        <f t="shared" si="384"/>
        <v>0</v>
      </c>
      <c r="HD275" s="6">
        <f t="shared" si="340"/>
        <v>0</v>
      </c>
      <c r="HE275" s="84" t="str">
        <f t="shared" si="341"/>
        <v>Ok</v>
      </c>
    </row>
    <row r="276" spans="2:213" hidden="1" x14ac:dyDescent="0.3">
      <c r="B276" s="84" t="s">
        <v>218</v>
      </c>
      <c r="C276" s="12">
        <f>SUMIFS(Inyecciones!$E$2:$E$14185,Inyecciones!$A$2:$A$14185,Balance!C$4,Inyecciones!$B$2:$B$14185,Balance!$B276,Inyecciones!$C$2:$C$14185,Balance!C$5)</f>
        <v>140787.8623958893</v>
      </c>
      <c r="D276" s="13">
        <f>SUMIFS(Inyecciones!$E$2:$E$14185,Inyecciones!$A$2:$A$14185,Balance!D$4,Inyecciones!$B$2:$B$14185,Balance!$B276,Inyecciones!$C$2:$C$14185,Balance!D$5)</f>
        <v>124122.3506133425</v>
      </c>
      <c r="E276" s="13">
        <f>SUMIFS(Inyecciones!$E$2:$E$14185,Inyecciones!$A$2:$A$14185,Balance!E$4,Inyecciones!$B$2:$B$14185,Balance!$B276,Inyecciones!$C$2:$C$14185,Balance!E$5)</f>
        <v>130647.50148544701</v>
      </c>
      <c r="F276" s="13">
        <f>SUMIFS(Inyecciones!$E$2:$E$14185,Inyecciones!$A$2:$A$14185,Balance!F$4,Inyecciones!$B$2:$B$14185,Balance!$B276,Inyecciones!$C$2:$C$14185,Balance!F$5)</f>
        <v>100737.1390704537</v>
      </c>
      <c r="G276" s="13">
        <f>SUMIFS(Inyecciones!$E$2:$E$14185,Inyecciones!$A$2:$A$14185,Balance!G$4,Inyecciones!$B$2:$B$14185,Balance!$B276,Inyecciones!$C$2:$C$14185,Balance!G$5)</f>
        <v>78859.302777325211</v>
      </c>
      <c r="H276" s="13">
        <f>SUMIFS(Inyecciones!$E$2:$E$14185,Inyecciones!$A$2:$A$14185,Balance!H$4,Inyecciones!$B$2:$B$14185,Balance!$B276,Inyecciones!$C$2:$C$14185,Balance!H$5)</f>
        <v>60087.232327779071</v>
      </c>
      <c r="I276" s="13">
        <f>SUMIFS(Inyecciones!$E$2:$E$14185,Inyecciones!$A$2:$A$14185,Balance!I$4,Inyecciones!$B$2:$B$14185,Balance!$B276,Inyecciones!$C$2:$C$14185,Balance!I$5)</f>
        <v>72313.841257000793</v>
      </c>
      <c r="J276" s="13">
        <f>SUMIFS(Inyecciones!$E$2:$E$14185,Inyecciones!$A$2:$A$14185,Balance!J$4,Inyecciones!$B$2:$B$14185,Balance!$B276,Inyecciones!$C$2:$C$14185,Balance!J$5)</f>
        <v>88753.465708534743</v>
      </c>
      <c r="K276" s="13">
        <f>SUMIFS(Inyecciones!$E$2:$E$14185,Inyecciones!$A$2:$A$14185,Balance!K$4,Inyecciones!$B$2:$B$14185,Balance!$B276,Inyecciones!$C$2:$C$14185,Balance!K$5)</f>
        <v>87188.223841867046</v>
      </c>
      <c r="L276" s="13">
        <f>SUMIFS(Inyecciones!$E$2:$E$14185,Inyecciones!$A$2:$A$14185,Balance!L$4,Inyecciones!$B$2:$B$14185,Balance!$B276,Inyecciones!$C$2:$C$14185,Balance!L$5)</f>
        <v>19826.89227769092</v>
      </c>
      <c r="M276" s="13">
        <f>SUMIFS(Inyecciones!$E$2:$E$14185,Inyecciones!$A$2:$A$14185,Balance!M$4,Inyecciones!$B$2:$B$14185,Balance!$B276,Inyecciones!$C$2:$C$14185,Balance!M$5)</f>
        <v>5186.1357287416131</v>
      </c>
      <c r="N276" s="14">
        <f>SUMIFS(Inyecciones!$E$2:$E$14185,Inyecciones!$A$2:$A$14185,Balance!N$4,Inyecciones!$B$2:$B$14185,Balance!$B276,Inyecciones!$C$2:$C$14185,Balance!N$5)</f>
        <v>9786.154500663979</v>
      </c>
      <c r="O276" s="12">
        <f>SUMIFS(Inyecciones!$E$2:$E$14185,Inyecciones!$A$2:$A$14185,Balance!O$4,Inyecciones!$B$2:$B$14185,Balance!$B276,Inyecciones!$C$2:$C$14185,Balance!O$5)</f>
        <v>141043.85245652529</v>
      </c>
      <c r="P276" s="13">
        <f>SUMIFS(Inyecciones!$E$2:$E$14185,Inyecciones!$A$2:$A$14185,Balance!P$4,Inyecciones!$B$2:$B$14185,Balance!$B276,Inyecciones!$C$2:$C$14185,Balance!P$5)</f>
        <v>124512.9123994252</v>
      </c>
      <c r="Q276" s="13">
        <f>SUMIFS(Inyecciones!$E$2:$E$14185,Inyecciones!$A$2:$A$14185,Balance!Q$4,Inyecciones!$B$2:$B$14185,Balance!$B276,Inyecciones!$C$2:$C$14185,Balance!Q$5)</f>
        <v>131883.1578015516</v>
      </c>
      <c r="R276" s="13">
        <f>SUMIFS(Inyecciones!$E$2:$E$14185,Inyecciones!$A$2:$A$14185,Balance!R$4,Inyecciones!$B$2:$B$14185,Balance!$B276,Inyecciones!$C$2:$C$14185,Balance!R$5)</f>
        <v>106503.7891417629</v>
      </c>
      <c r="S276" s="13">
        <f>SUMIFS(Inyecciones!$E$2:$E$14185,Inyecciones!$A$2:$A$14185,Balance!S$4,Inyecciones!$B$2:$B$14185,Balance!$B276,Inyecciones!$C$2:$C$14185,Balance!S$5)</f>
        <v>78144.440376583458</v>
      </c>
      <c r="T276" s="13">
        <f>SUMIFS(Inyecciones!$E$2:$E$14185,Inyecciones!$A$2:$A$14185,Balance!T$4,Inyecciones!$B$2:$B$14185,Balance!$B276,Inyecciones!$C$2:$C$14185,Balance!T$5)</f>
        <v>60289.142008736788</v>
      </c>
      <c r="U276" s="13">
        <f>SUMIFS(Inyecciones!$E$2:$E$14185,Inyecciones!$A$2:$A$14185,Balance!U$4,Inyecciones!$B$2:$B$14185,Balance!$B276,Inyecciones!$C$2:$C$14185,Balance!U$5)</f>
        <v>75002.957171102506</v>
      </c>
      <c r="V276" s="13">
        <f>SUMIFS(Inyecciones!$E$2:$E$14185,Inyecciones!$A$2:$A$14185,Balance!V$4,Inyecciones!$B$2:$B$14185,Balance!$B276,Inyecciones!$C$2:$C$14185,Balance!V$5)</f>
        <v>89310.565570733044</v>
      </c>
      <c r="W276" s="13">
        <f>SUMIFS(Inyecciones!$E$2:$E$14185,Inyecciones!$A$2:$A$14185,Balance!W$4,Inyecciones!$B$2:$B$14185,Balance!$B276,Inyecciones!$C$2:$C$14185,Balance!W$5)</f>
        <v>88399.003087086588</v>
      </c>
      <c r="X276" s="13">
        <f>SUMIFS(Inyecciones!$E$2:$E$14185,Inyecciones!$A$2:$A$14185,Balance!X$4,Inyecciones!$B$2:$B$14185,Balance!$B276,Inyecciones!$C$2:$C$14185,Balance!X$5)</f>
        <v>30141.905578116111</v>
      </c>
      <c r="Y276" s="13">
        <f>SUMIFS(Inyecciones!$E$2:$E$14185,Inyecciones!$A$2:$A$14185,Balance!Y$4,Inyecciones!$B$2:$B$14185,Balance!$B276,Inyecciones!$C$2:$C$14185,Balance!Y$5)</f>
        <v>42128.599908757496</v>
      </c>
      <c r="Z276" s="14">
        <f>SUMIFS(Inyecciones!$E$2:$E$14185,Inyecciones!$A$2:$A$14185,Balance!Z$4,Inyecciones!$B$2:$B$14185,Balance!$B276,Inyecciones!$C$2:$C$14185,Balance!Z$5)</f>
        <v>52080.039890502027</v>
      </c>
      <c r="AA276" s="12">
        <f>SUMIFS(Inyecciones!$E$2:$E$14185,Inyecciones!$A$2:$A$14185,Balance!AA$4,Inyecciones!$B$2:$B$14185,Balance!$B276,Inyecciones!$C$2:$C$14185,Balance!AA$5)</f>
        <v>141098.8261559596</v>
      </c>
      <c r="AB276" s="13">
        <f>SUMIFS(Inyecciones!$E$2:$E$14185,Inyecciones!$A$2:$A$14185,Balance!AB$4,Inyecciones!$B$2:$B$14185,Balance!$B276,Inyecciones!$C$2:$C$14185,Balance!AB$5)</f>
        <v>124511.57462047051</v>
      </c>
      <c r="AC276" s="13">
        <f>SUMIFS(Inyecciones!$E$2:$E$14185,Inyecciones!$A$2:$A$14185,Balance!AC$4,Inyecciones!$B$2:$B$14185,Balance!$B276,Inyecciones!$C$2:$C$14185,Balance!AC$5)</f>
        <v>131408.19112788091</v>
      </c>
      <c r="AD276" s="13">
        <f>SUMIFS(Inyecciones!$E$2:$E$14185,Inyecciones!$A$2:$A$14185,Balance!AD$4,Inyecciones!$B$2:$B$14185,Balance!$B276,Inyecciones!$C$2:$C$14185,Balance!AD$5)</f>
        <v>105774.0307785693</v>
      </c>
      <c r="AE276" s="13">
        <f>SUMIFS(Inyecciones!$E$2:$E$14185,Inyecciones!$A$2:$A$14185,Balance!AE$4,Inyecciones!$B$2:$B$14185,Balance!$B276,Inyecciones!$C$2:$C$14185,Balance!AE$5)</f>
        <v>80007.418586396787</v>
      </c>
      <c r="AF276" s="13">
        <f>SUMIFS(Inyecciones!$E$2:$E$14185,Inyecciones!$A$2:$A$14185,Balance!AF$4,Inyecciones!$B$2:$B$14185,Balance!$B276,Inyecciones!$C$2:$C$14185,Balance!AF$5)</f>
        <v>63293.225985726218</v>
      </c>
      <c r="AG276" s="13">
        <f>SUMIFS(Inyecciones!$E$2:$E$14185,Inyecciones!$A$2:$A$14185,Balance!AG$4,Inyecciones!$B$2:$B$14185,Balance!$B276,Inyecciones!$C$2:$C$14185,Balance!AG$5)</f>
        <v>80243.368167398119</v>
      </c>
      <c r="AH276" s="13">
        <f>SUMIFS(Inyecciones!$E$2:$E$14185,Inyecciones!$A$2:$A$14185,Balance!AH$4,Inyecciones!$B$2:$B$14185,Balance!$B276,Inyecciones!$C$2:$C$14185,Balance!AH$5)</f>
        <v>97709.330105602538</v>
      </c>
      <c r="AI276" s="13">
        <f>SUMIFS(Inyecciones!$E$2:$E$14185,Inyecciones!$A$2:$A$14185,Balance!AI$4,Inyecciones!$B$2:$B$14185,Balance!$B276,Inyecciones!$C$2:$C$14185,Balance!AI$5)</f>
        <v>94728.401806141599</v>
      </c>
      <c r="AJ276" s="13">
        <f>SUMIFS(Inyecciones!$E$2:$E$14185,Inyecciones!$A$2:$A$14185,Balance!AJ$4,Inyecciones!$B$2:$B$14185,Balance!$B276,Inyecciones!$C$2:$C$14185,Balance!AJ$5)</f>
        <v>68846.763679598036</v>
      </c>
      <c r="AK276" s="13">
        <f>SUMIFS(Inyecciones!$E$2:$E$14185,Inyecciones!$A$2:$A$14185,Balance!AK$4,Inyecciones!$B$2:$B$14185,Balance!$B276,Inyecciones!$C$2:$C$14185,Balance!AK$5)</f>
        <v>86496.433420062502</v>
      </c>
      <c r="AL276" s="14">
        <f>SUMIFS(Inyecciones!$E$2:$E$14185,Inyecciones!$A$2:$A$14185,Balance!AL$4,Inyecciones!$B$2:$B$14185,Balance!$B276,Inyecciones!$C$2:$C$14185,Balance!AL$5)</f>
        <v>85086.812312858165</v>
      </c>
      <c r="AM276" s="13"/>
      <c r="AN276" s="12">
        <f>SUMIFS('Retiro Mensual'!$E$2:$E$2629,'Retiro Mensual'!$A$2:$A$2629,AN$4,'Retiro Mensual'!$B$2:$B$2629,$B276,'Retiro Mensual'!$C$2:$C$2629,AN$5)</f>
        <v>0</v>
      </c>
      <c r="AO276" s="13">
        <f>SUMIFS('Retiro Mensual'!$E$2:$E$2629,'Retiro Mensual'!$A$2:$A$2629,AO$4,'Retiro Mensual'!$B$2:$B$2629,$B276,'Retiro Mensual'!$C$2:$C$2629,AO$5)</f>
        <v>0</v>
      </c>
      <c r="AP276" s="13">
        <f>SUMIFS('Retiro Mensual'!$E$2:$E$2629,'Retiro Mensual'!$A$2:$A$2629,AP$4,'Retiro Mensual'!$B$2:$B$2629,$B276,'Retiro Mensual'!$C$2:$C$2629,AP$5)</f>
        <v>0</v>
      </c>
      <c r="AQ276" s="13">
        <f>SUMIFS('Retiro Mensual'!$E$2:$E$2629,'Retiro Mensual'!$A$2:$A$2629,AQ$4,'Retiro Mensual'!$B$2:$B$2629,$B276,'Retiro Mensual'!$C$2:$C$2629,AQ$5)</f>
        <v>0</v>
      </c>
      <c r="AR276" s="13">
        <f>SUMIFS('Retiro Mensual'!$E$2:$E$2629,'Retiro Mensual'!$A$2:$A$2629,AR$4,'Retiro Mensual'!$B$2:$B$2629,$B276,'Retiro Mensual'!$C$2:$C$2629,AR$5)</f>
        <v>0</v>
      </c>
      <c r="AS276" s="13">
        <f>SUMIFS('Retiro Mensual'!$E$2:$E$2629,'Retiro Mensual'!$A$2:$A$2629,AS$4,'Retiro Mensual'!$B$2:$B$2629,$B276,'Retiro Mensual'!$C$2:$C$2629,AS$5)</f>
        <v>0</v>
      </c>
      <c r="AT276" s="13">
        <f>SUMIFS('Retiro Mensual'!$E$2:$E$2629,'Retiro Mensual'!$A$2:$A$2629,AT$4,'Retiro Mensual'!$B$2:$B$2629,$B276,'Retiro Mensual'!$C$2:$C$2629,AT$5)</f>
        <v>0</v>
      </c>
      <c r="AU276" s="13">
        <f>SUMIFS('Retiro Mensual'!$E$2:$E$2629,'Retiro Mensual'!$A$2:$A$2629,AU$4,'Retiro Mensual'!$B$2:$B$2629,$B276,'Retiro Mensual'!$C$2:$C$2629,AU$5)</f>
        <v>0</v>
      </c>
      <c r="AV276" s="13">
        <f>SUMIFS('Retiro Mensual'!$E$2:$E$2629,'Retiro Mensual'!$A$2:$A$2629,AV$4,'Retiro Mensual'!$B$2:$B$2629,$B276,'Retiro Mensual'!$C$2:$C$2629,AV$5)</f>
        <v>0</v>
      </c>
      <c r="AW276" s="13">
        <f>SUMIFS('Retiro Mensual'!$E$2:$E$2629,'Retiro Mensual'!$A$2:$A$2629,AW$4,'Retiro Mensual'!$B$2:$B$2629,$B276,'Retiro Mensual'!$C$2:$C$2629,AW$5)</f>
        <v>0</v>
      </c>
      <c r="AX276" s="13">
        <f>SUMIFS('Retiro Mensual'!$E$2:$E$2629,'Retiro Mensual'!$A$2:$A$2629,AX$4,'Retiro Mensual'!$B$2:$B$2629,$B276,'Retiro Mensual'!$C$2:$C$2629,AX$5)</f>
        <v>0</v>
      </c>
      <c r="AY276" s="14">
        <f>SUMIFS('Retiro Mensual'!$E$2:$E$2629,'Retiro Mensual'!$A$2:$A$2629,AY$4,'Retiro Mensual'!$B$2:$B$2629,$B276,'Retiro Mensual'!$C$2:$C$2629,AY$5)</f>
        <v>0</v>
      </c>
      <c r="AZ276" s="12">
        <f>SUMIFS('Retiro Mensual'!$E$2:$E$2629,'Retiro Mensual'!$A$2:$A$2629,AZ$4,'Retiro Mensual'!$B$2:$B$2629,$B276,'Retiro Mensual'!$C$2:$C$2629,AZ$5)</f>
        <v>0</v>
      </c>
      <c r="BA276" s="13">
        <f>SUMIFS('Retiro Mensual'!$E$2:$E$2629,'Retiro Mensual'!$A$2:$A$2629,BA$4,'Retiro Mensual'!$B$2:$B$2629,$B276,'Retiro Mensual'!$C$2:$C$2629,BA$5)</f>
        <v>0</v>
      </c>
      <c r="BB276" s="13">
        <f>SUMIFS('Retiro Mensual'!$E$2:$E$2629,'Retiro Mensual'!$A$2:$A$2629,BB$4,'Retiro Mensual'!$B$2:$B$2629,$B276,'Retiro Mensual'!$C$2:$C$2629,BB$5)</f>
        <v>0</v>
      </c>
      <c r="BC276" s="13">
        <f>SUMIFS('Retiro Mensual'!$E$2:$E$2629,'Retiro Mensual'!$A$2:$A$2629,BC$4,'Retiro Mensual'!$B$2:$B$2629,$B276,'Retiro Mensual'!$C$2:$C$2629,BC$5)</f>
        <v>0</v>
      </c>
      <c r="BD276" s="13">
        <f>SUMIFS('Retiro Mensual'!$E$2:$E$2629,'Retiro Mensual'!$A$2:$A$2629,BD$4,'Retiro Mensual'!$B$2:$B$2629,$B276,'Retiro Mensual'!$C$2:$C$2629,BD$5)</f>
        <v>0</v>
      </c>
      <c r="BE276" s="13">
        <f>SUMIFS('Retiro Mensual'!$E$2:$E$2629,'Retiro Mensual'!$A$2:$A$2629,BE$4,'Retiro Mensual'!$B$2:$B$2629,$B276,'Retiro Mensual'!$C$2:$C$2629,BE$5)</f>
        <v>0</v>
      </c>
      <c r="BF276" s="13">
        <f>SUMIFS('Retiro Mensual'!$E$2:$E$2629,'Retiro Mensual'!$A$2:$A$2629,BF$4,'Retiro Mensual'!$B$2:$B$2629,$B276,'Retiro Mensual'!$C$2:$C$2629,BF$5)</f>
        <v>0</v>
      </c>
      <c r="BG276" s="13">
        <f>SUMIFS('Retiro Mensual'!$E$2:$E$2629,'Retiro Mensual'!$A$2:$A$2629,BG$4,'Retiro Mensual'!$B$2:$B$2629,$B276,'Retiro Mensual'!$C$2:$C$2629,BG$5)</f>
        <v>0</v>
      </c>
      <c r="BH276" s="13">
        <f>SUMIFS('Retiro Mensual'!$E$2:$E$2629,'Retiro Mensual'!$A$2:$A$2629,BH$4,'Retiro Mensual'!$B$2:$B$2629,$B276,'Retiro Mensual'!$C$2:$C$2629,BH$5)</f>
        <v>0</v>
      </c>
      <c r="BI276" s="13">
        <f>SUMIFS('Retiro Mensual'!$E$2:$E$2629,'Retiro Mensual'!$A$2:$A$2629,BI$4,'Retiro Mensual'!$B$2:$B$2629,$B276,'Retiro Mensual'!$C$2:$C$2629,BI$5)</f>
        <v>0</v>
      </c>
      <c r="BJ276" s="13">
        <f>SUMIFS('Retiro Mensual'!$E$2:$E$2629,'Retiro Mensual'!$A$2:$A$2629,BJ$4,'Retiro Mensual'!$B$2:$B$2629,$B276,'Retiro Mensual'!$C$2:$C$2629,BJ$5)</f>
        <v>0</v>
      </c>
      <c r="BK276" s="14">
        <f>SUMIFS('Retiro Mensual'!$E$2:$E$2629,'Retiro Mensual'!$A$2:$A$2629,BK$4,'Retiro Mensual'!$B$2:$B$2629,$B276,'Retiro Mensual'!$C$2:$C$2629,BK$5)</f>
        <v>0</v>
      </c>
      <c r="BL276" s="12">
        <f>SUMIFS('Retiro Mensual'!$E$2:$E$2629,'Retiro Mensual'!$A$2:$A$2629,BL$4,'Retiro Mensual'!$B$2:$B$2629,$B276,'Retiro Mensual'!$C$2:$C$2629,BL$5)</f>
        <v>0</v>
      </c>
      <c r="BM276" s="13">
        <f>SUMIFS('Retiro Mensual'!$E$2:$E$2629,'Retiro Mensual'!$A$2:$A$2629,BM$4,'Retiro Mensual'!$B$2:$B$2629,$B276,'Retiro Mensual'!$C$2:$C$2629,BM$5)</f>
        <v>0</v>
      </c>
      <c r="BN276" s="13">
        <f>SUMIFS('Retiro Mensual'!$E$2:$E$2629,'Retiro Mensual'!$A$2:$A$2629,BN$4,'Retiro Mensual'!$B$2:$B$2629,$B276,'Retiro Mensual'!$C$2:$C$2629,BN$5)</f>
        <v>0</v>
      </c>
      <c r="BO276" s="13">
        <f>SUMIFS('Retiro Mensual'!$E$2:$E$2629,'Retiro Mensual'!$A$2:$A$2629,BO$4,'Retiro Mensual'!$B$2:$B$2629,$B276,'Retiro Mensual'!$C$2:$C$2629,BO$5)</f>
        <v>0</v>
      </c>
      <c r="BP276" s="13">
        <f>SUMIFS('Retiro Mensual'!$E$2:$E$2629,'Retiro Mensual'!$A$2:$A$2629,BP$4,'Retiro Mensual'!$B$2:$B$2629,$B276,'Retiro Mensual'!$C$2:$C$2629,BP$5)</f>
        <v>0</v>
      </c>
      <c r="BQ276" s="13">
        <f>SUMIFS('Retiro Mensual'!$E$2:$E$2629,'Retiro Mensual'!$A$2:$A$2629,BQ$4,'Retiro Mensual'!$B$2:$B$2629,$B276,'Retiro Mensual'!$C$2:$C$2629,BQ$5)</f>
        <v>0</v>
      </c>
      <c r="BR276" s="13">
        <f>SUMIFS('Retiro Mensual'!$E$2:$E$2629,'Retiro Mensual'!$A$2:$A$2629,BR$4,'Retiro Mensual'!$B$2:$B$2629,$B276,'Retiro Mensual'!$C$2:$C$2629,BR$5)</f>
        <v>0</v>
      </c>
      <c r="BS276" s="13">
        <f>SUMIFS('Retiro Mensual'!$E$2:$E$2629,'Retiro Mensual'!$A$2:$A$2629,BS$4,'Retiro Mensual'!$B$2:$B$2629,$B276,'Retiro Mensual'!$C$2:$C$2629,BS$5)</f>
        <v>0</v>
      </c>
      <c r="BT276" s="13">
        <f>SUMIFS('Retiro Mensual'!$E$2:$E$2629,'Retiro Mensual'!$A$2:$A$2629,BT$4,'Retiro Mensual'!$B$2:$B$2629,$B276,'Retiro Mensual'!$C$2:$C$2629,BT$5)</f>
        <v>0</v>
      </c>
      <c r="BU276" s="13">
        <f>SUMIFS('Retiro Mensual'!$E$2:$E$2629,'Retiro Mensual'!$A$2:$A$2629,BU$4,'Retiro Mensual'!$B$2:$B$2629,$B276,'Retiro Mensual'!$C$2:$C$2629,BU$5)</f>
        <v>0</v>
      </c>
      <c r="BV276" s="13">
        <f>SUMIFS('Retiro Mensual'!$E$2:$E$2629,'Retiro Mensual'!$A$2:$A$2629,BV$4,'Retiro Mensual'!$B$2:$B$2629,$B276,'Retiro Mensual'!$C$2:$C$2629,BV$5)</f>
        <v>0</v>
      </c>
      <c r="BW276" s="14">
        <f>SUMIFS('Retiro Mensual'!$E$2:$E$2629,'Retiro Mensual'!$A$2:$A$2629,BW$4,'Retiro Mensual'!$B$2:$B$2629,$B276,'Retiro Mensual'!$C$2:$C$2629,BW$5)</f>
        <v>0</v>
      </c>
      <c r="BX276" s="13"/>
      <c r="BY276" s="12">
        <f>SUMIFS('Compra Ventas'!$E$2:$E$2700,'Compra Ventas'!$A$2:$A$2700,BY$4,'Compra Ventas'!$B$2:$B$2700,$B276,'Compra Ventas'!$C$2:$C$2700,BY$5)</f>
        <v>0</v>
      </c>
      <c r="BZ276" s="13">
        <f>SUMIFS('Compra Ventas'!$E$2:$E$2700,'Compra Ventas'!$A$2:$A$2700,BZ$4,'Compra Ventas'!$B$2:$B$2700,$B276,'Compra Ventas'!$C$2:$C$2700,BZ$5)</f>
        <v>0</v>
      </c>
      <c r="CA276" s="13">
        <f>SUMIFS('Compra Ventas'!$E$2:$E$2700,'Compra Ventas'!$A$2:$A$2700,CA$4,'Compra Ventas'!$B$2:$B$2700,$B276,'Compra Ventas'!$C$2:$C$2700,CA$5)</f>
        <v>0</v>
      </c>
      <c r="CB276" s="13">
        <f>SUMIFS('Compra Ventas'!$E$2:$E$2700,'Compra Ventas'!$A$2:$A$2700,CB$4,'Compra Ventas'!$B$2:$B$2700,$B276,'Compra Ventas'!$C$2:$C$2700,CB$5)</f>
        <v>0</v>
      </c>
      <c r="CC276" s="13">
        <f>SUMIFS('Compra Ventas'!$E$2:$E$2700,'Compra Ventas'!$A$2:$A$2700,CC$4,'Compra Ventas'!$B$2:$B$2700,$B276,'Compra Ventas'!$C$2:$C$2700,CC$5)</f>
        <v>0</v>
      </c>
      <c r="CD276" s="13">
        <f>SUMIFS('Compra Ventas'!$E$2:$E$2700,'Compra Ventas'!$A$2:$A$2700,CD$4,'Compra Ventas'!$B$2:$B$2700,$B276,'Compra Ventas'!$C$2:$C$2700,CD$5)</f>
        <v>0</v>
      </c>
      <c r="CE276" s="13">
        <f>SUMIFS('Compra Ventas'!$E$2:$E$2700,'Compra Ventas'!$A$2:$A$2700,CE$4,'Compra Ventas'!$B$2:$B$2700,$B276,'Compra Ventas'!$C$2:$C$2700,CE$5)</f>
        <v>0</v>
      </c>
      <c r="CF276" s="13">
        <f>SUMIFS('Compra Ventas'!$E$2:$E$2700,'Compra Ventas'!$A$2:$A$2700,CF$4,'Compra Ventas'!$B$2:$B$2700,$B276,'Compra Ventas'!$C$2:$C$2700,CF$5)</f>
        <v>0</v>
      </c>
      <c r="CG276" s="13">
        <f>SUMIFS('Compra Ventas'!$E$2:$E$2700,'Compra Ventas'!$A$2:$A$2700,CG$4,'Compra Ventas'!$B$2:$B$2700,$B276,'Compra Ventas'!$C$2:$C$2700,CG$5)</f>
        <v>0</v>
      </c>
      <c r="CH276" s="13">
        <f>SUMIFS('Compra Ventas'!$E$2:$E$2700,'Compra Ventas'!$A$2:$A$2700,CH$4,'Compra Ventas'!$B$2:$B$2700,$B276,'Compra Ventas'!$C$2:$C$2700,CH$5)</f>
        <v>0</v>
      </c>
      <c r="CI276" s="13">
        <f>SUMIFS('Compra Ventas'!$E$2:$E$2700,'Compra Ventas'!$A$2:$A$2700,CI$4,'Compra Ventas'!$B$2:$B$2700,$B276,'Compra Ventas'!$C$2:$C$2700,CI$5)</f>
        <v>0</v>
      </c>
      <c r="CJ276" s="14">
        <f>SUMIFS('Compra Ventas'!$E$2:$E$2700,'Compra Ventas'!$A$2:$A$2700,CJ$4,'Compra Ventas'!$B$2:$B$2700,$B276,'Compra Ventas'!$C$2:$C$2700,CJ$5)</f>
        <v>0</v>
      </c>
      <c r="CK276" s="12">
        <f>SUMIFS('Compra Ventas'!$E$2:$E$2700,'Compra Ventas'!$A$2:$A$2700,CK$4,'Compra Ventas'!$B$2:$B$2700,$B276,'Compra Ventas'!$C$2:$C$2700,CK$5)</f>
        <v>0</v>
      </c>
      <c r="CL276" s="13">
        <f>SUMIFS('Compra Ventas'!$E$2:$E$2700,'Compra Ventas'!$A$2:$A$2700,CL$4,'Compra Ventas'!$B$2:$B$2700,$B276,'Compra Ventas'!$C$2:$C$2700,CL$5)</f>
        <v>0</v>
      </c>
      <c r="CM276" s="13">
        <f>SUMIFS('Compra Ventas'!$E$2:$E$2700,'Compra Ventas'!$A$2:$A$2700,CM$4,'Compra Ventas'!$B$2:$B$2700,$B276,'Compra Ventas'!$C$2:$C$2700,CM$5)</f>
        <v>0</v>
      </c>
      <c r="CN276" s="13">
        <f>SUMIFS('Compra Ventas'!$E$2:$E$2700,'Compra Ventas'!$A$2:$A$2700,CN$4,'Compra Ventas'!$B$2:$B$2700,$B276,'Compra Ventas'!$C$2:$C$2700,CN$5)</f>
        <v>0</v>
      </c>
      <c r="CO276" s="13">
        <f>SUMIFS('Compra Ventas'!$E$2:$E$2700,'Compra Ventas'!$A$2:$A$2700,CO$4,'Compra Ventas'!$B$2:$B$2700,$B276,'Compra Ventas'!$C$2:$C$2700,CO$5)</f>
        <v>0</v>
      </c>
      <c r="CP276" s="13">
        <f>SUMIFS('Compra Ventas'!$E$2:$E$2700,'Compra Ventas'!$A$2:$A$2700,CP$4,'Compra Ventas'!$B$2:$B$2700,$B276,'Compra Ventas'!$C$2:$C$2700,CP$5)</f>
        <v>0</v>
      </c>
      <c r="CQ276" s="13">
        <f>SUMIFS('Compra Ventas'!$E$2:$E$2700,'Compra Ventas'!$A$2:$A$2700,CQ$4,'Compra Ventas'!$B$2:$B$2700,$B276,'Compra Ventas'!$C$2:$C$2700,CQ$5)</f>
        <v>0</v>
      </c>
      <c r="CR276" s="13">
        <f>SUMIFS('Compra Ventas'!$E$2:$E$2700,'Compra Ventas'!$A$2:$A$2700,CR$4,'Compra Ventas'!$B$2:$B$2700,$B276,'Compra Ventas'!$C$2:$C$2700,CR$5)</f>
        <v>0</v>
      </c>
      <c r="CS276" s="13">
        <f>SUMIFS('Compra Ventas'!$E$2:$E$2700,'Compra Ventas'!$A$2:$A$2700,CS$4,'Compra Ventas'!$B$2:$B$2700,$B276,'Compra Ventas'!$C$2:$C$2700,CS$5)</f>
        <v>0</v>
      </c>
      <c r="CT276" s="13">
        <f>SUMIFS('Compra Ventas'!$E$2:$E$2700,'Compra Ventas'!$A$2:$A$2700,CT$4,'Compra Ventas'!$B$2:$B$2700,$B276,'Compra Ventas'!$C$2:$C$2700,CT$5)</f>
        <v>0</v>
      </c>
      <c r="CU276" s="13">
        <f>SUMIFS('Compra Ventas'!$E$2:$E$2700,'Compra Ventas'!$A$2:$A$2700,CU$4,'Compra Ventas'!$B$2:$B$2700,$B276,'Compra Ventas'!$C$2:$C$2700,CU$5)</f>
        <v>0</v>
      </c>
      <c r="CV276" s="14">
        <f>SUMIFS('Compra Ventas'!$E$2:$E$2700,'Compra Ventas'!$A$2:$A$2700,CV$4,'Compra Ventas'!$B$2:$B$2700,$B276,'Compra Ventas'!$C$2:$C$2700,CV$5)</f>
        <v>0</v>
      </c>
      <c r="CW276" s="12">
        <f>SUMIFS('Compra Ventas'!$E$2:$E$2700,'Compra Ventas'!$A$2:$A$2700,CW$4,'Compra Ventas'!$B$2:$B$2700,$B276,'Compra Ventas'!$C$2:$C$2700,CW$5)</f>
        <v>0</v>
      </c>
      <c r="CX276" s="13">
        <f>SUMIFS('Compra Ventas'!$E$2:$E$2700,'Compra Ventas'!$A$2:$A$2700,CX$4,'Compra Ventas'!$B$2:$B$2700,$B276,'Compra Ventas'!$C$2:$C$2700,CX$5)</f>
        <v>0</v>
      </c>
      <c r="CY276" s="13">
        <f>SUMIFS('Compra Ventas'!$E$2:$E$2700,'Compra Ventas'!$A$2:$A$2700,CY$4,'Compra Ventas'!$B$2:$B$2700,$B276,'Compra Ventas'!$C$2:$C$2700,CY$5)</f>
        <v>0</v>
      </c>
      <c r="CZ276" s="13">
        <f>SUMIFS('Compra Ventas'!$E$2:$E$2700,'Compra Ventas'!$A$2:$A$2700,CZ$4,'Compra Ventas'!$B$2:$B$2700,$B276,'Compra Ventas'!$C$2:$C$2700,CZ$5)</f>
        <v>0</v>
      </c>
      <c r="DA276" s="13">
        <f>SUMIFS('Compra Ventas'!$E$2:$E$2700,'Compra Ventas'!$A$2:$A$2700,DA$4,'Compra Ventas'!$B$2:$B$2700,$B276,'Compra Ventas'!$C$2:$C$2700,DA$5)</f>
        <v>0</v>
      </c>
      <c r="DB276" s="13">
        <f>SUMIFS('Compra Ventas'!$E$2:$E$2700,'Compra Ventas'!$A$2:$A$2700,DB$4,'Compra Ventas'!$B$2:$B$2700,$B276,'Compra Ventas'!$C$2:$C$2700,DB$5)</f>
        <v>0</v>
      </c>
      <c r="DC276" s="13">
        <f>SUMIFS('Compra Ventas'!$E$2:$E$2700,'Compra Ventas'!$A$2:$A$2700,DC$4,'Compra Ventas'!$B$2:$B$2700,$B276,'Compra Ventas'!$C$2:$C$2700,DC$5)</f>
        <v>0</v>
      </c>
      <c r="DD276" s="13">
        <f>SUMIFS('Compra Ventas'!$E$2:$E$2700,'Compra Ventas'!$A$2:$A$2700,DD$4,'Compra Ventas'!$B$2:$B$2700,$B276,'Compra Ventas'!$C$2:$C$2700,DD$5)</f>
        <v>0</v>
      </c>
      <c r="DE276" s="13">
        <f>SUMIFS('Compra Ventas'!$E$2:$E$2700,'Compra Ventas'!$A$2:$A$2700,DE$4,'Compra Ventas'!$B$2:$B$2700,$B276,'Compra Ventas'!$C$2:$C$2700,DE$5)</f>
        <v>0</v>
      </c>
      <c r="DF276" s="13">
        <f>SUMIFS('Compra Ventas'!$E$2:$E$2700,'Compra Ventas'!$A$2:$A$2700,DF$4,'Compra Ventas'!$B$2:$B$2700,$B276,'Compra Ventas'!$C$2:$C$2700,DF$5)</f>
        <v>0</v>
      </c>
      <c r="DG276" s="13">
        <f>SUMIFS('Compra Ventas'!$E$2:$E$2700,'Compra Ventas'!$A$2:$A$2700,DG$4,'Compra Ventas'!$B$2:$B$2700,$B276,'Compra Ventas'!$C$2:$C$2700,DG$5)</f>
        <v>0</v>
      </c>
      <c r="DH276" s="14">
        <f>SUMIFS('Compra Ventas'!$E$2:$E$2700,'Compra Ventas'!$A$2:$A$2700,DH$4,'Compra Ventas'!$B$2:$B$2700,$B276,'Compra Ventas'!$C$2:$C$2700,DH$5)</f>
        <v>0</v>
      </c>
      <c r="DI276" s="84"/>
      <c r="DJ276" s="98">
        <f>SUMIFS('Ajuste Ciclado'!D$5:D$47,'Ajuste Ciclado'!$C$5:$C$47,Balance!DJ$4,'Ajuste Ciclado'!$B$5:$B$47,Balance!$B276)</f>
        <v>0</v>
      </c>
      <c r="DK276" s="99">
        <f>SUMIFS('Ajuste Ciclado'!E$5:E$47,'Ajuste Ciclado'!$C$5:$C$47,Balance!DK$4,'Ajuste Ciclado'!$B$5:$B$47,Balance!$B276)</f>
        <v>0</v>
      </c>
      <c r="DL276" s="99">
        <f>SUMIFS('Ajuste Ciclado'!F$5:F$47,'Ajuste Ciclado'!$C$5:$C$47,Balance!DL$4,'Ajuste Ciclado'!$B$5:$B$47,Balance!$B276)</f>
        <v>0</v>
      </c>
      <c r="DM276" s="99">
        <f>SUMIFS('Ajuste Ciclado'!G$5:G$47,'Ajuste Ciclado'!$C$5:$C$47,Balance!DM$4,'Ajuste Ciclado'!$B$5:$B$47,Balance!$B276)</f>
        <v>0</v>
      </c>
      <c r="DN276" s="99">
        <f>SUMIFS('Ajuste Ciclado'!H$5:H$47,'Ajuste Ciclado'!$C$5:$C$47,Balance!DN$4,'Ajuste Ciclado'!$B$5:$B$47,Balance!$B276)</f>
        <v>0</v>
      </c>
      <c r="DO276" s="99">
        <f>SUMIFS('Ajuste Ciclado'!I$5:I$47,'Ajuste Ciclado'!$C$5:$C$47,Balance!DO$4,'Ajuste Ciclado'!$B$5:$B$47,Balance!$B276)</f>
        <v>0</v>
      </c>
      <c r="DP276" s="99">
        <f>SUMIFS('Ajuste Ciclado'!J$5:J$47,'Ajuste Ciclado'!$C$5:$C$47,Balance!DP$4,'Ajuste Ciclado'!$B$5:$B$47,Balance!$B276)</f>
        <v>0</v>
      </c>
      <c r="DQ276" s="99">
        <f>SUMIFS('Ajuste Ciclado'!K$5:K$47,'Ajuste Ciclado'!$C$5:$C$47,Balance!DQ$4,'Ajuste Ciclado'!$B$5:$B$47,Balance!$B276)</f>
        <v>0</v>
      </c>
      <c r="DR276" s="99">
        <f>SUMIFS('Ajuste Ciclado'!L$5:L$47,'Ajuste Ciclado'!$C$5:$C$47,Balance!DR$4,'Ajuste Ciclado'!$B$5:$B$47,Balance!$B276)</f>
        <v>0</v>
      </c>
      <c r="DS276" s="99">
        <f>SUMIFS('Ajuste Ciclado'!M$5:M$47,'Ajuste Ciclado'!$C$5:$C$47,Balance!DS$4,'Ajuste Ciclado'!$B$5:$B$47,Balance!$B276)</f>
        <v>0</v>
      </c>
      <c r="DT276" s="99">
        <f>SUMIFS('Ajuste Ciclado'!N$5:N$47,'Ajuste Ciclado'!$C$5:$C$47,Balance!DT$4,'Ajuste Ciclado'!$B$5:$B$47,Balance!$B276)</f>
        <v>0</v>
      </c>
      <c r="DU276" s="100">
        <f>SUMIFS('Ajuste Ciclado'!O$5:O$47,'Ajuste Ciclado'!$C$5:$C$47,Balance!DU$4,'Ajuste Ciclado'!$B$5:$B$47,Balance!$B276)</f>
        <v>0</v>
      </c>
      <c r="DV276" s="98">
        <f>SUMIFS('Ajuste Ciclado'!D$5:D$47,'Ajuste Ciclado'!$C$5:$C$47,Balance!DV$4,'Ajuste Ciclado'!$B$5:$B$47,Balance!$B276)</f>
        <v>0</v>
      </c>
      <c r="DW276" s="99">
        <f>SUMIFS('Ajuste Ciclado'!E$5:E$47,'Ajuste Ciclado'!$C$5:$C$47,Balance!DW$4,'Ajuste Ciclado'!$B$5:$B$47,Balance!$B276)</f>
        <v>0</v>
      </c>
      <c r="DX276" s="99">
        <f>SUMIFS('Ajuste Ciclado'!F$5:F$47,'Ajuste Ciclado'!$C$5:$C$47,Balance!DX$4,'Ajuste Ciclado'!$B$5:$B$47,Balance!$B276)</f>
        <v>0</v>
      </c>
      <c r="DY276" s="99">
        <f>SUMIFS('Ajuste Ciclado'!G$5:G$47,'Ajuste Ciclado'!$C$5:$C$47,Balance!DY$4,'Ajuste Ciclado'!$B$5:$B$47,Balance!$B276)</f>
        <v>0</v>
      </c>
      <c r="DZ276" s="99">
        <f>SUMIFS('Ajuste Ciclado'!H$5:H$47,'Ajuste Ciclado'!$C$5:$C$47,Balance!DZ$4,'Ajuste Ciclado'!$B$5:$B$47,Balance!$B276)</f>
        <v>0</v>
      </c>
      <c r="EA276" s="99">
        <f>SUMIFS('Ajuste Ciclado'!I$5:I$47,'Ajuste Ciclado'!$C$5:$C$47,Balance!EA$4,'Ajuste Ciclado'!$B$5:$B$47,Balance!$B276)</f>
        <v>0</v>
      </c>
      <c r="EB276" s="99">
        <f>SUMIFS('Ajuste Ciclado'!J$5:J$47,'Ajuste Ciclado'!$C$5:$C$47,Balance!EB$4,'Ajuste Ciclado'!$B$5:$B$47,Balance!$B276)</f>
        <v>0</v>
      </c>
      <c r="EC276" s="99">
        <f>SUMIFS('Ajuste Ciclado'!K$5:K$47,'Ajuste Ciclado'!$C$5:$C$47,Balance!EC$4,'Ajuste Ciclado'!$B$5:$B$47,Balance!$B276)</f>
        <v>0</v>
      </c>
      <c r="ED276" s="99">
        <f>SUMIFS('Ajuste Ciclado'!L$5:L$47,'Ajuste Ciclado'!$C$5:$C$47,Balance!ED$4,'Ajuste Ciclado'!$B$5:$B$47,Balance!$B276)</f>
        <v>0</v>
      </c>
      <c r="EE276" s="99">
        <f>SUMIFS('Ajuste Ciclado'!M$5:M$47,'Ajuste Ciclado'!$C$5:$C$47,Balance!EE$4,'Ajuste Ciclado'!$B$5:$B$47,Balance!$B276)</f>
        <v>0</v>
      </c>
      <c r="EF276" s="99">
        <f>SUMIFS('Ajuste Ciclado'!N$5:N$47,'Ajuste Ciclado'!$C$5:$C$47,Balance!EF$4,'Ajuste Ciclado'!$B$5:$B$47,Balance!$B276)</f>
        <v>0</v>
      </c>
      <c r="EG276" s="100">
        <f>SUMIFS('Ajuste Ciclado'!O$5:O$47,'Ajuste Ciclado'!$C$5:$C$47,Balance!EG$4,'Ajuste Ciclado'!$B$5:$B$47,Balance!$B276)</f>
        <v>0</v>
      </c>
      <c r="EH276" s="98">
        <f>SUMIFS('Ajuste Ciclado'!D$5:D$47,'Ajuste Ciclado'!$C$5:$C$47,Balance!EH$4,'Ajuste Ciclado'!$B$5:$B$47,Balance!$B276)</f>
        <v>0</v>
      </c>
      <c r="EI276" s="99">
        <f>SUMIFS('Ajuste Ciclado'!E$5:E$47,'Ajuste Ciclado'!$C$5:$C$47,Balance!EI$4,'Ajuste Ciclado'!$B$5:$B$47,Balance!$B276)</f>
        <v>0</v>
      </c>
      <c r="EJ276" s="99">
        <f>SUMIFS('Ajuste Ciclado'!F$5:F$47,'Ajuste Ciclado'!$C$5:$C$47,Balance!EJ$4,'Ajuste Ciclado'!$B$5:$B$47,Balance!$B276)</f>
        <v>0</v>
      </c>
      <c r="EK276" s="99">
        <f>SUMIFS('Ajuste Ciclado'!G$5:G$47,'Ajuste Ciclado'!$C$5:$C$47,Balance!EK$4,'Ajuste Ciclado'!$B$5:$B$47,Balance!$B276)</f>
        <v>0</v>
      </c>
      <c r="EL276" s="99">
        <f>SUMIFS('Ajuste Ciclado'!H$5:H$47,'Ajuste Ciclado'!$C$5:$C$47,Balance!EL$4,'Ajuste Ciclado'!$B$5:$B$47,Balance!$B276)</f>
        <v>0</v>
      </c>
      <c r="EM276" s="99">
        <f>SUMIFS('Ajuste Ciclado'!I$5:I$47,'Ajuste Ciclado'!$C$5:$C$47,Balance!EM$4,'Ajuste Ciclado'!$B$5:$B$47,Balance!$B276)</f>
        <v>0</v>
      </c>
      <c r="EN276" s="99">
        <f>SUMIFS('Ajuste Ciclado'!J$5:J$47,'Ajuste Ciclado'!$C$5:$C$47,Balance!EN$4,'Ajuste Ciclado'!$B$5:$B$47,Balance!$B276)</f>
        <v>0</v>
      </c>
      <c r="EO276" s="99">
        <f>SUMIFS('Ajuste Ciclado'!K$5:K$47,'Ajuste Ciclado'!$C$5:$C$47,Balance!EO$4,'Ajuste Ciclado'!$B$5:$B$47,Balance!$B276)</f>
        <v>0</v>
      </c>
      <c r="EP276" s="99">
        <f>SUMIFS('Ajuste Ciclado'!L$5:L$47,'Ajuste Ciclado'!$C$5:$C$47,Balance!EP$4,'Ajuste Ciclado'!$B$5:$B$47,Balance!$B276)</f>
        <v>0</v>
      </c>
      <c r="EQ276" s="99">
        <f>SUMIFS('Ajuste Ciclado'!M$5:M$47,'Ajuste Ciclado'!$C$5:$C$47,Balance!EQ$4,'Ajuste Ciclado'!$B$5:$B$47,Balance!$B276)</f>
        <v>0</v>
      </c>
      <c r="ER276" s="99">
        <f>SUMIFS('Ajuste Ciclado'!N$5:N$47,'Ajuste Ciclado'!$C$5:$C$47,Balance!ER$4,'Ajuste Ciclado'!$B$5:$B$47,Balance!$B276)</f>
        <v>0</v>
      </c>
      <c r="ES276" s="100">
        <f>SUMIFS('Ajuste Ciclado'!O$5:O$47,'Ajuste Ciclado'!$C$5:$C$47,Balance!ES$4,'Ajuste Ciclado'!$B$5:$B$47,Balance!$B276)</f>
        <v>0</v>
      </c>
      <c r="ET276" s="84"/>
      <c r="EU276" s="12">
        <f t="shared" si="377"/>
        <v>140787.8623958893</v>
      </c>
      <c r="EV276" s="13">
        <f t="shared" si="342"/>
        <v>124122.3506133425</v>
      </c>
      <c r="EW276" s="13">
        <f t="shared" si="343"/>
        <v>130647.50148544701</v>
      </c>
      <c r="EX276" s="13">
        <f t="shared" si="344"/>
        <v>100737.1390704537</v>
      </c>
      <c r="EY276" s="13">
        <f t="shared" si="345"/>
        <v>78859.302777325211</v>
      </c>
      <c r="EZ276" s="13">
        <f t="shared" si="346"/>
        <v>60087.232327779071</v>
      </c>
      <c r="FA276" s="13">
        <f t="shared" si="347"/>
        <v>72313.841257000793</v>
      </c>
      <c r="FB276" s="13">
        <f t="shared" si="348"/>
        <v>88753.465708534743</v>
      </c>
      <c r="FC276" s="13">
        <f t="shared" si="349"/>
        <v>87188.223841867046</v>
      </c>
      <c r="FD276" s="13">
        <f t="shared" si="350"/>
        <v>19826.89227769092</v>
      </c>
      <c r="FE276" s="13">
        <f t="shared" si="351"/>
        <v>5186.1357287416131</v>
      </c>
      <c r="FF276" s="14">
        <f t="shared" si="352"/>
        <v>9786.154500663979</v>
      </c>
      <c r="FG276" s="12">
        <f t="shared" si="353"/>
        <v>141043.85245652529</v>
      </c>
      <c r="FH276" s="13">
        <f t="shared" si="354"/>
        <v>124512.9123994252</v>
      </c>
      <c r="FI276" s="13">
        <f t="shared" si="355"/>
        <v>131883.1578015516</v>
      </c>
      <c r="FJ276" s="13">
        <f t="shared" si="356"/>
        <v>106503.7891417629</v>
      </c>
      <c r="FK276" s="13">
        <f t="shared" si="357"/>
        <v>78144.440376583458</v>
      </c>
      <c r="FL276" s="13">
        <f t="shared" si="358"/>
        <v>60289.142008736788</v>
      </c>
      <c r="FM276" s="13">
        <f t="shared" si="359"/>
        <v>75002.957171102506</v>
      </c>
      <c r="FN276" s="13">
        <f t="shared" si="360"/>
        <v>89310.565570733044</v>
      </c>
      <c r="FO276" s="13">
        <f t="shared" si="361"/>
        <v>88399.003087086588</v>
      </c>
      <c r="FP276" s="13">
        <f t="shared" si="362"/>
        <v>30141.905578116111</v>
      </c>
      <c r="FQ276" s="13">
        <f t="shared" si="363"/>
        <v>42128.599908757496</v>
      </c>
      <c r="FR276" s="14">
        <f t="shared" si="364"/>
        <v>52080.039890502027</v>
      </c>
      <c r="FS276" s="12">
        <f t="shared" si="365"/>
        <v>141098.8261559596</v>
      </c>
      <c r="FT276" s="13">
        <f t="shared" si="366"/>
        <v>124511.57462047051</v>
      </c>
      <c r="FU276" s="13">
        <f t="shared" si="367"/>
        <v>131408.19112788091</v>
      </c>
      <c r="FV276" s="13">
        <f t="shared" si="368"/>
        <v>105774.0307785693</v>
      </c>
      <c r="FW276" s="13">
        <f t="shared" si="369"/>
        <v>80007.418586396787</v>
      </c>
      <c r="FX276" s="13">
        <f t="shared" si="370"/>
        <v>63293.225985726218</v>
      </c>
      <c r="FY276" s="13">
        <f t="shared" si="371"/>
        <v>80243.368167398119</v>
      </c>
      <c r="FZ276" s="13">
        <f t="shared" si="372"/>
        <v>97709.330105602538</v>
      </c>
      <c r="GA276" s="13">
        <f t="shared" si="373"/>
        <v>94728.401806141599</v>
      </c>
      <c r="GB276" s="13">
        <f t="shared" si="374"/>
        <v>68846.763679598036</v>
      </c>
      <c r="GC276" s="13">
        <f t="shared" si="375"/>
        <v>86496.433420062502</v>
      </c>
      <c r="GD276" s="14">
        <f t="shared" si="376"/>
        <v>85086.812312858165</v>
      </c>
      <c r="GE276" s="84"/>
      <c r="GF276" s="12">
        <f t="shared" si="378"/>
        <v>918296.10198473593</v>
      </c>
      <c r="GG276" s="13">
        <f t="shared" si="378"/>
        <v>1019440.3653908831</v>
      </c>
      <c r="GH276" s="14">
        <f t="shared" si="378"/>
        <v>1159204.3767466641</v>
      </c>
      <c r="GI276" s="6">
        <f t="shared" si="379"/>
        <v>1</v>
      </c>
      <c r="GJ276" s="12">
        <f t="shared" si="380"/>
        <v>0</v>
      </c>
      <c r="GK276" s="13">
        <f t="shared" si="381"/>
        <v>0</v>
      </c>
      <c r="GL276" s="14">
        <f t="shared" si="382"/>
        <v>0</v>
      </c>
      <c r="GM276" s="84"/>
      <c r="GN276" s="66">
        <f t="shared" si="383"/>
        <v>0</v>
      </c>
      <c r="GO276" s="84"/>
      <c r="GP276" s="63" t="str" cm="1">
        <f t="array" ref="GP276">INDEX($GF$4:$GH$4,1,GI276)</f>
        <v>Sample 1</v>
      </c>
      <c r="GQ276" s="12">
        <f t="shared" si="336"/>
        <v>5186.1357287416131</v>
      </c>
      <c r="GR276" s="13">
        <f t="shared" si="336"/>
        <v>9786.154500663979</v>
      </c>
      <c r="GS276" s="14">
        <f t="shared" si="336"/>
        <v>19826.89227769092</v>
      </c>
      <c r="GT276" s="12">
        <f t="shared" si="337"/>
        <v>30141.905578116111</v>
      </c>
      <c r="GU276" s="13">
        <f t="shared" si="337"/>
        <v>42128.599908757496</v>
      </c>
      <c r="GV276" s="14">
        <f t="shared" si="337"/>
        <v>52080.039890502027</v>
      </c>
      <c r="GW276" s="12">
        <f t="shared" si="338"/>
        <v>63293.225985726218</v>
      </c>
      <c r="GX276" s="13">
        <f t="shared" si="338"/>
        <v>68846.763679598036</v>
      </c>
      <c r="GY276" s="14">
        <f t="shared" si="338"/>
        <v>80007.418586396787</v>
      </c>
      <c r="GZ276" s="84" t="str">
        <f t="shared" si="339"/>
        <v>Sample 1</v>
      </c>
      <c r="HA276" s="12">
        <f t="shared" si="384"/>
        <v>0</v>
      </c>
      <c r="HB276" s="13">
        <f t="shared" si="384"/>
        <v>0</v>
      </c>
      <c r="HC276" s="14">
        <f t="shared" si="384"/>
        <v>0</v>
      </c>
      <c r="HD276" s="6">
        <f t="shared" si="340"/>
        <v>0</v>
      </c>
      <c r="HE276" s="84" t="str">
        <f t="shared" si="341"/>
        <v>Ok</v>
      </c>
    </row>
    <row r="277" spans="2:213" hidden="1" x14ac:dyDescent="0.3">
      <c r="B277" s="84" t="s">
        <v>60</v>
      </c>
      <c r="C277" s="12">
        <f>SUMIFS(Inyecciones!$E$2:$E$14185,Inyecciones!$A$2:$A$14185,Balance!C$4,Inyecciones!$B$2:$B$14185,Balance!$B277,Inyecciones!$C$2:$C$14185,Balance!C$5)</f>
        <v>675348.7164311721</v>
      </c>
      <c r="D277" s="13">
        <f>SUMIFS(Inyecciones!$E$2:$E$14185,Inyecciones!$A$2:$A$14185,Balance!D$4,Inyecciones!$B$2:$B$14185,Balance!$B277,Inyecciones!$C$2:$C$14185,Balance!D$5)</f>
        <v>587730.31458686688</v>
      </c>
      <c r="E277" s="13">
        <f>SUMIFS(Inyecciones!$E$2:$E$14185,Inyecciones!$A$2:$A$14185,Balance!E$4,Inyecciones!$B$2:$B$14185,Balance!$B277,Inyecciones!$C$2:$C$14185,Balance!E$5)</f>
        <v>687582.6603274059</v>
      </c>
      <c r="F277" s="13">
        <f>SUMIFS(Inyecciones!$E$2:$E$14185,Inyecciones!$A$2:$A$14185,Balance!F$4,Inyecciones!$B$2:$B$14185,Balance!$B277,Inyecciones!$C$2:$C$14185,Balance!F$5)</f>
        <v>586537.64421420812</v>
      </c>
      <c r="G277" s="13">
        <f>SUMIFS(Inyecciones!$E$2:$E$14185,Inyecciones!$A$2:$A$14185,Balance!G$4,Inyecciones!$B$2:$B$14185,Balance!$B277,Inyecciones!$C$2:$C$14185,Balance!G$5)</f>
        <v>657885.93316697574</v>
      </c>
      <c r="H277" s="13">
        <f>SUMIFS(Inyecciones!$E$2:$E$14185,Inyecciones!$A$2:$A$14185,Balance!H$4,Inyecciones!$B$2:$B$14185,Balance!$B277,Inyecciones!$C$2:$C$14185,Balance!H$5)</f>
        <v>389882.1076534756</v>
      </c>
      <c r="I277" s="13">
        <f>SUMIFS(Inyecciones!$E$2:$E$14185,Inyecciones!$A$2:$A$14185,Balance!I$4,Inyecciones!$B$2:$B$14185,Balance!$B277,Inyecciones!$C$2:$C$14185,Balance!I$5)</f>
        <v>435355.67206206708</v>
      </c>
      <c r="J277" s="13">
        <f>SUMIFS(Inyecciones!$E$2:$E$14185,Inyecciones!$A$2:$A$14185,Balance!J$4,Inyecciones!$B$2:$B$14185,Balance!$B277,Inyecciones!$C$2:$C$14185,Balance!J$5)</f>
        <v>573967.51813645638</v>
      </c>
      <c r="K277" s="13">
        <f>SUMIFS(Inyecciones!$E$2:$E$14185,Inyecciones!$A$2:$A$14185,Balance!K$4,Inyecciones!$B$2:$B$14185,Balance!$B277,Inyecciones!$C$2:$C$14185,Balance!K$5)</f>
        <v>478829.52210540272</v>
      </c>
      <c r="L277" s="13">
        <f>SUMIFS(Inyecciones!$E$2:$E$14185,Inyecciones!$A$2:$A$14185,Balance!L$4,Inyecciones!$B$2:$B$14185,Balance!$B277,Inyecciones!$C$2:$C$14185,Balance!L$5)</f>
        <v>216190.98346258429</v>
      </c>
      <c r="M277" s="13">
        <f>SUMIFS(Inyecciones!$E$2:$E$14185,Inyecciones!$A$2:$A$14185,Balance!M$4,Inyecciones!$B$2:$B$14185,Balance!$B277,Inyecciones!$C$2:$C$14185,Balance!M$5)</f>
        <v>84472.804669161313</v>
      </c>
      <c r="N277" s="14">
        <f>SUMIFS(Inyecciones!$E$2:$E$14185,Inyecciones!$A$2:$A$14185,Balance!N$4,Inyecciones!$B$2:$B$14185,Balance!$B277,Inyecciones!$C$2:$C$14185,Balance!N$5)</f>
        <v>170783.04840389561</v>
      </c>
      <c r="O277" s="12">
        <f>SUMIFS(Inyecciones!$E$2:$E$14185,Inyecciones!$A$2:$A$14185,Balance!O$4,Inyecciones!$B$2:$B$14185,Balance!$B277,Inyecciones!$C$2:$C$14185,Balance!O$5)</f>
        <v>676595.52094940562</v>
      </c>
      <c r="P277" s="13">
        <f>SUMIFS(Inyecciones!$E$2:$E$14185,Inyecciones!$A$2:$A$14185,Balance!P$4,Inyecciones!$B$2:$B$14185,Balance!$B277,Inyecciones!$C$2:$C$14185,Balance!P$5)</f>
        <v>593667.98354192125</v>
      </c>
      <c r="Q277" s="13">
        <f>SUMIFS(Inyecciones!$E$2:$E$14185,Inyecciones!$A$2:$A$14185,Balance!Q$4,Inyecciones!$B$2:$B$14185,Balance!$B277,Inyecciones!$C$2:$C$14185,Balance!Q$5)</f>
        <v>695340.86828111822</v>
      </c>
      <c r="R277" s="13">
        <f>SUMIFS(Inyecciones!$E$2:$E$14185,Inyecciones!$A$2:$A$14185,Balance!R$4,Inyecciones!$B$2:$B$14185,Balance!$B277,Inyecciones!$C$2:$C$14185,Balance!R$5)</f>
        <v>630212.92558161088</v>
      </c>
      <c r="S277" s="13">
        <f>SUMIFS(Inyecciones!$E$2:$E$14185,Inyecciones!$A$2:$A$14185,Balance!S$4,Inyecciones!$B$2:$B$14185,Balance!$B277,Inyecciones!$C$2:$C$14185,Balance!S$5)</f>
        <v>654565.33421554696</v>
      </c>
      <c r="T277" s="13">
        <f>SUMIFS(Inyecciones!$E$2:$E$14185,Inyecciones!$A$2:$A$14185,Balance!T$4,Inyecciones!$B$2:$B$14185,Balance!$B277,Inyecciones!$C$2:$C$14185,Balance!T$5)</f>
        <v>578786.51981079439</v>
      </c>
      <c r="U277" s="13">
        <f>SUMIFS(Inyecciones!$E$2:$E$14185,Inyecciones!$A$2:$A$14185,Balance!U$4,Inyecciones!$B$2:$B$14185,Balance!$B277,Inyecciones!$C$2:$C$14185,Balance!U$5)</f>
        <v>498209.22192649689</v>
      </c>
      <c r="V277" s="13">
        <f>SUMIFS(Inyecciones!$E$2:$E$14185,Inyecciones!$A$2:$A$14185,Balance!V$4,Inyecciones!$B$2:$B$14185,Balance!$B277,Inyecciones!$C$2:$C$14185,Balance!V$5)</f>
        <v>578060.84641370771</v>
      </c>
      <c r="W277" s="13">
        <f>SUMIFS(Inyecciones!$E$2:$E$14185,Inyecciones!$A$2:$A$14185,Balance!W$4,Inyecciones!$B$2:$B$14185,Balance!$B277,Inyecciones!$C$2:$C$14185,Balance!W$5)</f>
        <v>495163.02636345901</v>
      </c>
      <c r="X277" s="13">
        <f>SUMIFS(Inyecciones!$E$2:$E$14185,Inyecciones!$A$2:$A$14185,Balance!X$4,Inyecciones!$B$2:$B$14185,Balance!$B277,Inyecciones!$C$2:$C$14185,Balance!X$5)</f>
        <v>264128.1643399371</v>
      </c>
      <c r="Y277" s="13">
        <f>SUMIFS(Inyecciones!$E$2:$E$14185,Inyecciones!$A$2:$A$14185,Balance!Y$4,Inyecciones!$B$2:$B$14185,Balance!$B277,Inyecciones!$C$2:$C$14185,Balance!Y$5)</f>
        <v>130038.6686857462</v>
      </c>
      <c r="Z277" s="14">
        <f>SUMIFS(Inyecciones!$E$2:$E$14185,Inyecciones!$A$2:$A$14185,Balance!Z$4,Inyecciones!$B$2:$B$14185,Balance!$B277,Inyecciones!$C$2:$C$14185,Balance!Z$5)</f>
        <v>287113.82985486358</v>
      </c>
      <c r="AA277" s="12">
        <f>SUMIFS(Inyecciones!$E$2:$E$14185,Inyecciones!$A$2:$A$14185,Balance!AA$4,Inyecciones!$B$2:$B$14185,Balance!$B277,Inyecciones!$C$2:$C$14185,Balance!AA$5)</f>
        <v>680064.67259641294</v>
      </c>
      <c r="AB277" s="13">
        <f>SUMIFS(Inyecciones!$E$2:$E$14185,Inyecciones!$A$2:$A$14185,Balance!AB$4,Inyecciones!$B$2:$B$14185,Balance!$B277,Inyecciones!$C$2:$C$14185,Balance!AB$5)</f>
        <v>598949.67324544815</v>
      </c>
      <c r="AC277" s="13">
        <f>SUMIFS(Inyecciones!$E$2:$E$14185,Inyecciones!$A$2:$A$14185,Balance!AC$4,Inyecciones!$B$2:$B$14185,Balance!$B277,Inyecciones!$C$2:$C$14185,Balance!AC$5)</f>
        <v>705665.45433596196</v>
      </c>
      <c r="AD277" s="13">
        <f>SUMIFS(Inyecciones!$E$2:$E$14185,Inyecciones!$A$2:$A$14185,Balance!AD$4,Inyecciones!$B$2:$B$14185,Balance!$B277,Inyecciones!$C$2:$C$14185,Balance!AD$5)</f>
        <v>575914.85164578236</v>
      </c>
      <c r="AE277" s="13">
        <f>SUMIFS(Inyecciones!$E$2:$E$14185,Inyecciones!$A$2:$A$14185,Balance!AE$4,Inyecciones!$B$2:$B$14185,Balance!$B277,Inyecciones!$C$2:$C$14185,Balance!AE$5)</f>
        <v>670636.12114303524</v>
      </c>
      <c r="AF277" s="13">
        <f>SUMIFS(Inyecciones!$E$2:$E$14185,Inyecciones!$A$2:$A$14185,Balance!AF$4,Inyecciones!$B$2:$B$14185,Balance!$B277,Inyecciones!$C$2:$C$14185,Balance!AF$5)</f>
        <v>393639.98625938297</v>
      </c>
      <c r="AG277" s="13">
        <f>SUMIFS(Inyecciones!$E$2:$E$14185,Inyecciones!$A$2:$A$14185,Balance!AG$4,Inyecciones!$B$2:$B$14185,Balance!$B277,Inyecciones!$C$2:$C$14185,Balance!AG$5)</f>
        <v>516054.7301376884</v>
      </c>
      <c r="AH277" s="13">
        <f>SUMIFS(Inyecciones!$E$2:$E$14185,Inyecciones!$A$2:$A$14185,Balance!AH$4,Inyecciones!$B$2:$B$14185,Balance!$B277,Inyecciones!$C$2:$C$14185,Balance!AH$5)</f>
        <v>509304.44774837932</v>
      </c>
      <c r="AI277" s="13">
        <f>SUMIFS(Inyecciones!$E$2:$E$14185,Inyecciones!$A$2:$A$14185,Balance!AI$4,Inyecciones!$B$2:$B$14185,Balance!$B277,Inyecciones!$C$2:$C$14185,Balance!AI$5)</f>
        <v>525265.63557919173</v>
      </c>
      <c r="AJ277" s="13">
        <f>SUMIFS(Inyecciones!$E$2:$E$14185,Inyecciones!$A$2:$A$14185,Balance!AJ$4,Inyecciones!$B$2:$B$14185,Balance!$B277,Inyecciones!$C$2:$C$14185,Balance!AJ$5)</f>
        <v>410073.63896683819</v>
      </c>
      <c r="AK277" s="13">
        <f>SUMIFS(Inyecciones!$E$2:$E$14185,Inyecciones!$A$2:$A$14185,Balance!AK$4,Inyecciones!$B$2:$B$14185,Balance!$B277,Inyecciones!$C$2:$C$14185,Balance!AK$5)</f>
        <v>205068.2070315142</v>
      </c>
      <c r="AL277" s="14">
        <f>SUMIFS(Inyecciones!$E$2:$E$14185,Inyecciones!$A$2:$A$14185,Balance!AL$4,Inyecciones!$B$2:$B$14185,Balance!$B277,Inyecciones!$C$2:$C$14185,Balance!AL$5)</f>
        <v>407478.57482685358</v>
      </c>
      <c r="AM277" s="13"/>
      <c r="AN277" s="12">
        <f>SUMIFS('Retiro Mensual'!$E$2:$E$2629,'Retiro Mensual'!$A$2:$A$2629,AN$4,'Retiro Mensual'!$B$2:$B$2629,$B277,'Retiro Mensual'!$C$2:$C$2629,AN$5)</f>
        <v>34264.009270000002</v>
      </c>
      <c r="AO277" s="13">
        <f>SUMIFS('Retiro Mensual'!$E$2:$E$2629,'Retiro Mensual'!$A$2:$A$2629,AO$4,'Retiro Mensual'!$B$2:$B$2629,$B277,'Retiro Mensual'!$C$2:$C$2629,AO$5)</f>
        <v>22918.724620000001</v>
      </c>
      <c r="AP277" s="13">
        <f>SUMIFS('Retiro Mensual'!$E$2:$E$2629,'Retiro Mensual'!$A$2:$A$2629,AP$4,'Retiro Mensual'!$B$2:$B$2629,$B277,'Retiro Mensual'!$C$2:$C$2629,AP$5)</f>
        <v>18018.84518</v>
      </c>
      <c r="AQ277" s="13">
        <f>SUMIFS('Retiro Mensual'!$E$2:$E$2629,'Retiro Mensual'!$A$2:$A$2629,AQ$4,'Retiro Mensual'!$B$2:$B$2629,$B277,'Retiro Mensual'!$C$2:$C$2629,AQ$5)</f>
        <v>10166.57501</v>
      </c>
      <c r="AR277" s="13">
        <f>SUMIFS('Retiro Mensual'!$E$2:$E$2629,'Retiro Mensual'!$A$2:$A$2629,AR$4,'Retiro Mensual'!$B$2:$B$2629,$B277,'Retiro Mensual'!$C$2:$C$2629,AR$5)</f>
        <v>18186.839</v>
      </c>
      <c r="AS277" s="13">
        <f>SUMIFS('Retiro Mensual'!$E$2:$E$2629,'Retiro Mensual'!$A$2:$A$2629,AS$4,'Retiro Mensual'!$B$2:$B$2629,$B277,'Retiro Mensual'!$C$2:$C$2629,AS$5)</f>
        <v>15442.60701</v>
      </c>
      <c r="AT277" s="13">
        <f>SUMIFS('Retiro Mensual'!$E$2:$E$2629,'Retiro Mensual'!$A$2:$A$2629,AT$4,'Retiro Mensual'!$B$2:$B$2629,$B277,'Retiro Mensual'!$C$2:$C$2629,AT$5)</f>
        <v>18431.959859999999</v>
      </c>
      <c r="AU277" s="13">
        <f>SUMIFS('Retiro Mensual'!$E$2:$E$2629,'Retiro Mensual'!$A$2:$A$2629,AU$4,'Retiro Mensual'!$B$2:$B$2629,$B277,'Retiro Mensual'!$C$2:$C$2629,AU$5)</f>
        <v>21503.479370000001</v>
      </c>
      <c r="AV277" s="13">
        <f>SUMIFS('Retiro Mensual'!$E$2:$E$2629,'Retiro Mensual'!$A$2:$A$2629,AV$4,'Retiro Mensual'!$B$2:$B$2629,$B277,'Retiro Mensual'!$C$2:$C$2629,AV$5)</f>
        <v>21120.264490000001</v>
      </c>
      <c r="AW277" s="13">
        <f>SUMIFS('Retiro Mensual'!$E$2:$E$2629,'Retiro Mensual'!$A$2:$A$2629,AW$4,'Retiro Mensual'!$B$2:$B$2629,$B277,'Retiro Mensual'!$C$2:$C$2629,AW$5)</f>
        <v>8550.3843919999999</v>
      </c>
      <c r="AX277" s="13">
        <f>SUMIFS('Retiro Mensual'!$E$2:$E$2629,'Retiro Mensual'!$A$2:$A$2629,AX$4,'Retiro Mensual'!$B$2:$B$2629,$B277,'Retiro Mensual'!$C$2:$C$2629,AX$5)</f>
        <v>7912.7864209999998</v>
      </c>
      <c r="AY277" s="14">
        <f>SUMIFS('Retiro Mensual'!$E$2:$E$2629,'Retiro Mensual'!$A$2:$A$2629,AY$4,'Retiro Mensual'!$B$2:$B$2629,$B277,'Retiro Mensual'!$C$2:$C$2629,AY$5)</f>
        <v>8227.5035669999997</v>
      </c>
      <c r="AZ277" s="12">
        <f>SUMIFS('Retiro Mensual'!$E$2:$E$2629,'Retiro Mensual'!$A$2:$A$2629,AZ$4,'Retiro Mensual'!$B$2:$B$2629,$B277,'Retiro Mensual'!$C$2:$C$2629,AZ$5)</f>
        <v>34301.921069999997</v>
      </c>
      <c r="BA277" s="13">
        <f>SUMIFS('Retiro Mensual'!$E$2:$E$2629,'Retiro Mensual'!$A$2:$A$2629,BA$4,'Retiro Mensual'!$B$2:$B$2629,$B277,'Retiro Mensual'!$C$2:$C$2629,BA$5)</f>
        <v>23184.17857</v>
      </c>
      <c r="BB277" s="13">
        <f>SUMIFS('Retiro Mensual'!$E$2:$E$2629,'Retiro Mensual'!$A$2:$A$2629,BB$4,'Retiro Mensual'!$B$2:$B$2629,$B277,'Retiro Mensual'!$C$2:$C$2629,BB$5)</f>
        <v>18241.416450000001</v>
      </c>
      <c r="BC277" s="13">
        <f>SUMIFS('Retiro Mensual'!$E$2:$E$2629,'Retiro Mensual'!$A$2:$A$2629,BC$4,'Retiro Mensual'!$B$2:$B$2629,$B277,'Retiro Mensual'!$C$2:$C$2629,BC$5)</f>
        <v>10745.41999</v>
      </c>
      <c r="BD277" s="13">
        <f>SUMIFS('Retiro Mensual'!$E$2:$E$2629,'Retiro Mensual'!$A$2:$A$2629,BD$4,'Retiro Mensual'!$B$2:$B$2629,$B277,'Retiro Mensual'!$C$2:$C$2629,BD$5)</f>
        <v>17833.925060000001</v>
      </c>
      <c r="BE277" s="13">
        <f>SUMIFS('Retiro Mensual'!$E$2:$E$2629,'Retiro Mensual'!$A$2:$A$2629,BE$4,'Retiro Mensual'!$B$2:$B$2629,$B277,'Retiro Mensual'!$C$2:$C$2629,BE$5)</f>
        <v>15623.88588</v>
      </c>
      <c r="BF277" s="13">
        <f>SUMIFS('Retiro Mensual'!$E$2:$E$2629,'Retiro Mensual'!$A$2:$A$2629,BF$4,'Retiro Mensual'!$B$2:$B$2629,$B277,'Retiro Mensual'!$C$2:$C$2629,BF$5)</f>
        <v>19326.667850000002</v>
      </c>
      <c r="BG277" s="13">
        <f>SUMIFS('Retiro Mensual'!$E$2:$E$2629,'Retiro Mensual'!$A$2:$A$2629,BG$4,'Retiro Mensual'!$B$2:$B$2629,$B277,'Retiro Mensual'!$C$2:$C$2629,BG$5)</f>
        <v>21636.251939999998</v>
      </c>
      <c r="BH277" s="13">
        <f>SUMIFS('Retiro Mensual'!$E$2:$E$2629,'Retiro Mensual'!$A$2:$A$2629,BH$4,'Retiro Mensual'!$B$2:$B$2629,$B277,'Retiro Mensual'!$C$2:$C$2629,BH$5)</f>
        <v>21643.308300000001</v>
      </c>
      <c r="BI277" s="13">
        <f>SUMIFS('Retiro Mensual'!$E$2:$E$2629,'Retiro Mensual'!$A$2:$A$2629,BI$4,'Retiro Mensual'!$B$2:$B$2629,$B277,'Retiro Mensual'!$C$2:$C$2629,BI$5)</f>
        <v>10967.772859999999</v>
      </c>
      <c r="BJ277" s="13">
        <f>SUMIFS('Retiro Mensual'!$E$2:$E$2629,'Retiro Mensual'!$A$2:$A$2629,BJ$4,'Retiro Mensual'!$B$2:$B$2629,$B277,'Retiro Mensual'!$C$2:$C$2629,BJ$5)</f>
        <v>15108.11592</v>
      </c>
      <c r="BK277" s="14">
        <f>SUMIFS('Retiro Mensual'!$E$2:$E$2629,'Retiro Mensual'!$A$2:$A$2629,BK$4,'Retiro Mensual'!$B$2:$B$2629,$B277,'Retiro Mensual'!$C$2:$C$2629,BK$5)</f>
        <v>18177.496729999999</v>
      </c>
      <c r="BL277" s="12">
        <f>SUMIFS('Retiro Mensual'!$E$2:$E$2629,'Retiro Mensual'!$A$2:$A$2629,BL$4,'Retiro Mensual'!$B$2:$B$2629,$B277,'Retiro Mensual'!$C$2:$C$2629,BL$5)</f>
        <v>0</v>
      </c>
      <c r="BM277" s="13">
        <f>SUMIFS('Retiro Mensual'!$E$2:$E$2629,'Retiro Mensual'!$A$2:$A$2629,BM$4,'Retiro Mensual'!$B$2:$B$2629,$B277,'Retiro Mensual'!$C$2:$C$2629,BM$5)</f>
        <v>0</v>
      </c>
      <c r="BN277" s="13">
        <f>SUMIFS('Retiro Mensual'!$E$2:$E$2629,'Retiro Mensual'!$A$2:$A$2629,BN$4,'Retiro Mensual'!$B$2:$B$2629,$B277,'Retiro Mensual'!$C$2:$C$2629,BN$5)</f>
        <v>0</v>
      </c>
      <c r="BO277" s="13">
        <f>SUMIFS('Retiro Mensual'!$E$2:$E$2629,'Retiro Mensual'!$A$2:$A$2629,BO$4,'Retiro Mensual'!$B$2:$B$2629,$B277,'Retiro Mensual'!$C$2:$C$2629,BO$5)</f>
        <v>0</v>
      </c>
      <c r="BP277" s="13">
        <f>SUMIFS('Retiro Mensual'!$E$2:$E$2629,'Retiro Mensual'!$A$2:$A$2629,BP$4,'Retiro Mensual'!$B$2:$B$2629,$B277,'Retiro Mensual'!$C$2:$C$2629,BP$5)</f>
        <v>0</v>
      </c>
      <c r="BQ277" s="13">
        <f>SUMIFS('Retiro Mensual'!$E$2:$E$2629,'Retiro Mensual'!$A$2:$A$2629,BQ$4,'Retiro Mensual'!$B$2:$B$2629,$B277,'Retiro Mensual'!$C$2:$C$2629,BQ$5)</f>
        <v>0</v>
      </c>
      <c r="BR277" s="13">
        <f>SUMIFS('Retiro Mensual'!$E$2:$E$2629,'Retiro Mensual'!$A$2:$A$2629,BR$4,'Retiro Mensual'!$B$2:$B$2629,$B277,'Retiro Mensual'!$C$2:$C$2629,BR$5)</f>
        <v>0</v>
      </c>
      <c r="BS277" s="13">
        <f>SUMIFS('Retiro Mensual'!$E$2:$E$2629,'Retiro Mensual'!$A$2:$A$2629,BS$4,'Retiro Mensual'!$B$2:$B$2629,$B277,'Retiro Mensual'!$C$2:$C$2629,BS$5)</f>
        <v>0</v>
      </c>
      <c r="BT277" s="13">
        <f>SUMIFS('Retiro Mensual'!$E$2:$E$2629,'Retiro Mensual'!$A$2:$A$2629,BT$4,'Retiro Mensual'!$B$2:$B$2629,$B277,'Retiro Mensual'!$C$2:$C$2629,BT$5)</f>
        <v>0</v>
      </c>
      <c r="BU277" s="13">
        <f>SUMIFS('Retiro Mensual'!$E$2:$E$2629,'Retiro Mensual'!$A$2:$A$2629,BU$4,'Retiro Mensual'!$B$2:$B$2629,$B277,'Retiro Mensual'!$C$2:$C$2629,BU$5)</f>
        <v>0</v>
      </c>
      <c r="BV277" s="13">
        <f>SUMIFS('Retiro Mensual'!$E$2:$E$2629,'Retiro Mensual'!$A$2:$A$2629,BV$4,'Retiro Mensual'!$B$2:$B$2629,$B277,'Retiro Mensual'!$C$2:$C$2629,BV$5)</f>
        <v>0</v>
      </c>
      <c r="BW277" s="14">
        <f>SUMIFS('Retiro Mensual'!$E$2:$E$2629,'Retiro Mensual'!$A$2:$A$2629,BW$4,'Retiro Mensual'!$B$2:$B$2629,$B277,'Retiro Mensual'!$C$2:$C$2629,BW$5)</f>
        <v>0</v>
      </c>
      <c r="BX277" s="13"/>
      <c r="BY277" s="12">
        <f>SUMIFS('Compra Ventas'!$E$2:$E$2700,'Compra Ventas'!$A$2:$A$2700,BY$4,'Compra Ventas'!$B$2:$B$2700,$B277,'Compra Ventas'!$C$2:$C$2700,BY$5)</f>
        <v>0</v>
      </c>
      <c r="BZ277" s="13">
        <f>SUMIFS('Compra Ventas'!$E$2:$E$2700,'Compra Ventas'!$A$2:$A$2700,BZ$4,'Compra Ventas'!$B$2:$B$2700,$B277,'Compra Ventas'!$C$2:$C$2700,BZ$5)</f>
        <v>0</v>
      </c>
      <c r="CA277" s="13">
        <f>SUMIFS('Compra Ventas'!$E$2:$E$2700,'Compra Ventas'!$A$2:$A$2700,CA$4,'Compra Ventas'!$B$2:$B$2700,$B277,'Compra Ventas'!$C$2:$C$2700,CA$5)</f>
        <v>0</v>
      </c>
      <c r="CB277" s="13">
        <f>SUMIFS('Compra Ventas'!$E$2:$E$2700,'Compra Ventas'!$A$2:$A$2700,CB$4,'Compra Ventas'!$B$2:$B$2700,$B277,'Compra Ventas'!$C$2:$C$2700,CB$5)</f>
        <v>0</v>
      </c>
      <c r="CC277" s="13">
        <f>SUMIFS('Compra Ventas'!$E$2:$E$2700,'Compra Ventas'!$A$2:$A$2700,CC$4,'Compra Ventas'!$B$2:$B$2700,$B277,'Compra Ventas'!$C$2:$C$2700,CC$5)</f>
        <v>0</v>
      </c>
      <c r="CD277" s="13">
        <f>SUMIFS('Compra Ventas'!$E$2:$E$2700,'Compra Ventas'!$A$2:$A$2700,CD$4,'Compra Ventas'!$B$2:$B$2700,$B277,'Compra Ventas'!$C$2:$C$2700,CD$5)</f>
        <v>0</v>
      </c>
      <c r="CE277" s="13">
        <f>SUMIFS('Compra Ventas'!$E$2:$E$2700,'Compra Ventas'!$A$2:$A$2700,CE$4,'Compra Ventas'!$B$2:$B$2700,$B277,'Compra Ventas'!$C$2:$C$2700,CE$5)</f>
        <v>0</v>
      </c>
      <c r="CF277" s="13">
        <f>SUMIFS('Compra Ventas'!$E$2:$E$2700,'Compra Ventas'!$A$2:$A$2700,CF$4,'Compra Ventas'!$B$2:$B$2700,$B277,'Compra Ventas'!$C$2:$C$2700,CF$5)</f>
        <v>0</v>
      </c>
      <c r="CG277" s="13">
        <f>SUMIFS('Compra Ventas'!$E$2:$E$2700,'Compra Ventas'!$A$2:$A$2700,CG$4,'Compra Ventas'!$B$2:$B$2700,$B277,'Compra Ventas'!$C$2:$C$2700,CG$5)</f>
        <v>0</v>
      </c>
      <c r="CH277" s="13">
        <f>SUMIFS('Compra Ventas'!$E$2:$E$2700,'Compra Ventas'!$A$2:$A$2700,CH$4,'Compra Ventas'!$B$2:$B$2700,$B277,'Compra Ventas'!$C$2:$C$2700,CH$5)</f>
        <v>0</v>
      </c>
      <c r="CI277" s="13">
        <f>SUMIFS('Compra Ventas'!$E$2:$E$2700,'Compra Ventas'!$A$2:$A$2700,CI$4,'Compra Ventas'!$B$2:$B$2700,$B277,'Compra Ventas'!$C$2:$C$2700,CI$5)</f>
        <v>0</v>
      </c>
      <c r="CJ277" s="14">
        <f>SUMIFS('Compra Ventas'!$E$2:$E$2700,'Compra Ventas'!$A$2:$A$2700,CJ$4,'Compra Ventas'!$B$2:$B$2700,$B277,'Compra Ventas'!$C$2:$C$2700,CJ$5)</f>
        <v>0</v>
      </c>
      <c r="CK277" s="12">
        <f>SUMIFS('Compra Ventas'!$E$2:$E$2700,'Compra Ventas'!$A$2:$A$2700,CK$4,'Compra Ventas'!$B$2:$B$2700,$B277,'Compra Ventas'!$C$2:$C$2700,CK$5)</f>
        <v>0</v>
      </c>
      <c r="CL277" s="13">
        <f>SUMIFS('Compra Ventas'!$E$2:$E$2700,'Compra Ventas'!$A$2:$A$2700,CL$4,'Compra Ventas'!$B$2:$B$2700,$B277,'Compra Ventas'!$C$2:$C$2700,CL$5)</f>
        <v>0</v>
      </c>
      <c r="CM277" s="13">
        <f>SUMIFS('Compra Ventas'!$E$2:$E$2700,'Compra Ventas'!$A$2:$A$2700,CM$4,'Compra Ventas'!$B$2:$B$2700,$B277,'Compra Ventas'!$C$2:$C$2700,CM$5)</f>
        <v>0</v>
      </c>
      <c r="CN277" s="13">
        <f>SUMIFS('Compra Ventas'!$E$2:$E$2700,'Compra Ventas'!$A$2:$A$2700,CN$4,'Compra Ventas'!$B$2:$B$2700,$B277,'Compra Ventas'!$C$2:$C$2700,CN$5)</f>
        <v>0</v>
      </c>
      <c r="CO277" s="13">
        <f>SUMIFS('Compra Ventas'!$E$2:$E$2700,'Compra Ventas'!$A$2:$A$2700,CO$4,'Compra Ventas'!$B$2:$B$2700,$B277,'Compra Ventas'!$C$2:$C$2700,CO$5)</f>
        <v>0</v>
      </c>
      <c r="CP277" s="13">
        <f>SUMIFS('Compra Ventas'!$E$2:$E$2700,'Compra Ventas'!$A$2:$A$2700,CP$4,'Compra Ventas'!$B$2:$B$2700,$B277,'Compra Ventas'!$C$2:$C$2700,CP$5)</f>
        <v>0</v>
      </c>
      <c r="CQ277" s="13">
        <f>SUMIFS('Compra Ventas'!$E$2:$E$2700,'Compra Ventas'!$A$2:$A$2700,CQ$4,'Compra Ventas'!$B$2:$B$2700,$B277,'Compra Ventas'!$C$2:$C$2700,CQ$5)</f>
        <v>0</v>
      </c>
      <c r="CR277" s="13">
        <f>SUMIFS('Compra Ventas'!$E$2:$E$2700,'Compra Ventas'!$A$2:$A$2700,CR$4,'Compra Ventas'!$B$2:$B$2700,$B277,'Compra Ventas'!$C$2:$C$2700,CR$5)</f>
        <v>0</v>
      </c>
      <c r="CS277" s="13">
        <f>SUMIFS('Compra Ventas'!$E$2:$E$2700,'Compra Ventas'!$A$2:$A$2700,CS$4,'Compra Ventas'!$B$2:$B$2700,$B277,'Compra Ventas'!$C$2:$C$2700,CS$5)</f>
        <v>0</v>
      </c>
      <c r="CT277" s="13">
        <f>SUMIFS('Compra Ventas'!$E$2:$E$2700,'Compra Ventas'!$A$2:$A$2700,CT$4,'Compra Ventas'!$B$2:$B$2700,$B277,'Compra Ventas'!$C$2:$C$2700,CT$5)</f>
        <v>0</v>
      </c>
      <c r="CU277" s="13">
        <f>SUMIFS('Compra Ventas'!$E$2:$E$2700,'Compra Ventas'!$A$2:$A$2700,CU$4,'Compra Ventas'!$B$2:$B$2700,$B277,'Compra Ventas'!$C$2:$C$2700,CU$5)</f>
        <v>0</v>
      </c>
      <c r="CV277" s="14">
        <f>SUMIFS('Compra Ventas'!$E$2:$E$2700,'Compra Ventas'!$A$2:$A$2700,CV$4,'Compra Ventas'!$B$2:$B$2700,$B277,'Compra Ventas'!$C$2:$C$2700,CV$5)</f>
        <v>0</v>
      </c>
      <c r="CW277" s="12">
        <f>SUMIFS('Compra Ventas'!$E$2:$E$2700,'Compra Ventas'!$A$2:$A$2700,CW$4,'Compra Ventas'!$B$2:$B$2700,$B277,'Compra Ventas'!$C$2:$C$2700,CW$5)</f>
        <v>0</v>
      </c>
      <c r="CX277" s="13">
        <f>SUMIFS('Compra Ventas'!$E$2:$E$2700,'Compra Ventas'!$A$2:$A$2700,CX$4,'Compra Ventas'!$B$2:$B$2700,$B277,'Compra Ventas'!$C$2:$C$2700,CX$5)</f>
        <v>0</v>
      </c>
      <c r="CY277" s="13">
        <f>SUMIFS('Compra Ventas'!$E$2:$E$2700,'Compra Ventas'!$A$2:$A$2700,CY$4,'Compra Ventas'!$B$2:$B$2700,$B277,'Compra Ventas'!$C$2:$C$2700,CY$5)</f>
        <v>0</v>
      </c>
      <c r="CZ277" s="13">
        <f>SUMIFS('Compra Ventas'!$E$2:$E$2700,'Compra Ventas'!$A$2:$A$2700,CZ$4,'Compra Ventas'!$B$2:$B$2700,$B277,'Compra Ventas'!$C$2:$C$2700,CZ$5)</f>
        <v>0</v>
      </c>
      <c r="DA277" s="13">
        <f>SUMIFS('Compra Ventas'!$E$2:$E$2700,'Compra Ventas'!$A$2:$A$2700,DA$4,'Compra Ventas'!$B$2:$B$2700,$B277,'Compra Ventas'!$C$2:$C$2700,DA$5)</f>
        <v>0</v>
      </c>
      <c r="DB277" s="13">
        <f>SUMIFS('Compra Ventas'!$E$2:$E$2700,'Compra Ventas'!$A$2:$A$2700,DB$4,'Compra Ventas'!$B$2:$B$2700,$B277,'Compra Ventas'!$C$2:$C$2700,DB$5)</f>
        <v>0</v>
      </c>
      <c r="DC277" s="13">
        <f>SUMIFS('Compra Ventas'!$E$2:$E$2700,'Compra Ventas'!$A$2:$A$2700,DC$4,'Compra Ventas'!$B$2:$B$2700,$B277,'Compra Ventas'!$C$2:$C$2700,DC$5)</f>
        <v>0</v>
      </c>
      <c r="DD277" s="13">
        <f>SUMIFS('Compra Ventas'!$E$2:$E$2700,'Compra Ventas'!$A$2:$A$2700,DD$4,'Compra Ventas'!$B$2:$B$2700,$B277,'Compra Ventas'!$C$2:$C$2700,DD$5)</f>
        <v>0</v>
      </c>
      <c r="DE277" s="13">
        <f>SUMIFS('Compra Ventas'!$E$2:$E$2700,'Compra Ventas'!$A$2:$A$2700,DE$4,'Compra Ventas'!$B$2:$B$2700,$B277,'Compra Ventas'!$C$2:$C$2700,DE$5)</f>
        <v>0</v>
      </c>
      <c r="DF277" s="13">
        <f>SUMIFS('Compra Ventas'!$E$2:$E$2700,'Compra Ventas'!$A$2:$A$2700,DF$4,'Compra Ventas'!$B$2:$B$2700,$B277,'Compra Ventas'!$C$2:$C$2700,DF$5)</f>
        <v>0</v>
      </c>
      <c r="DG277" s="13">
        <f>SUMIFS('Compra Ventas'!$E$2:$E$2700,'Compra Ventas'!$A$2:$A$2700,DG$4,'Compra Ventas'!$B$2:$B$2700,$B277,'Compra Ventas'!$C$2:$C$2700,DG$5)</f>
        <v>0</v>
      </c>
      <c r="DH277" s="14">
        <f>SUMIFS('Compra Ventas'!$E$2:$E$2700,'Compra Ventas'!$A$2:$A$2700,DH$4,'Compra Ventas'!$B$2:$B$2700,$B277,'Compra Ventas'!$C$2:$C$2700,DH$5)</f>
        <v>0</v>
      </c>
      <c r="DI277" s="84"/>
      <c r="DJ277" s="98">
        <f>SUMIFS('Ajuste Ciclado'!D$5:D$47,'Ajuste Ciclado'!$C$5:$C$47,Balance!DJ$4,'Ajuste Ciclado'!$B$5:$B$47,Balance!$B277)</f>
        <v>0</v>
      </c>
      <c r="DK277" s="99">
        <f>SUMIFS('Ajuste Ciclado'!E$5:E$47,'Ajuste Ciclado'!$C$5:$C$47,Balance!DK$4,'Ajuste Ciclado'!$B$5:$B$47,Balance!$B277)</f>
        <v>0</v>
      </c>
      <c r="DL277" s="99">
        <f>SUMIFS('Ajuste Ciclado'!F$5:F$47,'Ajuste Ciclado'!$C$5:$C$47,Balance!DL$4,'Ajuste Ciclado'!$B$5:$B$47,Balance!$B277)</f>
        <v>0</v>
      </c>
      <c r="DM277" s="99">
        <f>SUMIFS('Ajuste Ciclado'!G$5:G$47,'Ajuste Ciclado'!$C$5:$C$47,Balance!DM$4,'Ajuste Ciclado'!$B$5:$B$47,Balance!$B277)</f>
        <v>0</v>
      </c>
      <c r="DN277" s="99">
        <f>SUMIFS('Ajuste Ciclado'!H$5:H$47,'Ajuste Ciclado'!$C$5:$C$47,Balance!DN$4,'Ajuste Ciclado'!$B$5:$B$47,Balance!$B277)</f>
        <v>0</v>
      </c>
      <c r="DO277" s="99">
        <f>SUMIFS('Ajuste Ciclado'!I$5:I$47,'Ajuste Ciclado'!$C$5:$C$47,Balance!DO$4,'Ajuste Ciclado'!$B$5:$B$47,Balance!$B277)</f>
        <v>0</v>
      </c>
      <c r="DP277" s="99">
        <f>SUMIFS('Ajuste Ciclado'!J$5:J$47,'Ajuste Ciclado'!$C$5:$C$47,Balance!DP$4,'Ajuste Ciclado'!$B$5:$B$47,Balance!$B277)</f>
        <v>0</v>
      </c>
      <c r="DQ277" s="99">
        <f>SUMIFS('Ajuste Ciclado'!K$5:K$47,'Ajuste Ciclado'!$C$5:$C$47,Balance!DQ$4,'Ajuste Ciclado'!$B$5:$B$47,Balance!$B277)</f>
        <v>0</v>
      </c>
      <c r="DR277" s="99">
        <f>SUMIFS('Ajuste Ciclado'!L$5:L$47,'Ajuste Ciclado'!$C$5:$C$47,Balance!DR$4,'Ajuste Ciclado'!$B$5:$B$47,Balance!$B277)</f>
        <v>0</v>
      </c>
      <c r="DS277" s="99">
        <f>SUMIFS('Ajuste Ciclado'!M$5:M$47,'Ajuste Ciclado'!$C$5:$C$47,Balance!DS$4,'Ajuste Ciclado'!$B$5:$B$47,Balance!$B277)</f>
        <v>0</v>
      </c>
      <c r="DT277" s="99">
        <f>SUMIFS('Ajuste Ciclado'!N$5:N$47,'Ajuste Ciclado'!$C$5:$C$47,Balance!DT$4,'Ajuste Ciclado'!$B$5:$B$47,Balance!$B277)</f>
        <v>0</v>
      </c>
      <c r="DU277" s="100">
        <f>SUMIFS('Ajuste Ciclado'!O$5:O$47,'Ajuste Ciclado'!$C$5:$C$47,Balance!DU$4,'Ajuste Ciclado'!$B$5:$B$47,Balance!$B277)</f>
        <v>0</v>
      </c>
      <c r="DV277" s="98">
        <f>SUMIFS('Ajuste Ciclado'!D$5:D$47,'Ajuste Ciclado'!$C$5:$C$47,Balance!DV$4,'Ajuste Ciclado'!$B$5:$B$47,Balance!$B277)</f>
        <v>0</v>
      </c>
      <c r="DW277" s="99">
        <f>SUMIFS('Ajuste Ciclado'!E$5:E$47,'Ajuste Ciclado'!$C$5:$C$47,Balance!DW$4,'Ajuste Ciclado'!$B$5:$B$47,Balance!$B277)</f>
        <v>0</v>
      </c>
      <c r="DX277" s="99">
        <f>SUMIFS('Ajuste Ciclado'!F$5:F$47,'Ajuste Ciclado'!$C$5:$C$47,Balance!DX$4,'Ajuste Ciclado'!$B$5:$B$47,Balance!$B277)</f>
        <v>0</v>
      </c>
      <c r="DY277" s="99">
        <f>SUMIFS('Ajuste Ciclado'!G$5:G$47,'Ajuste Ciclado'!$C$5:$C$47,Balance!DY$4,'Ajuste Ciclado'!$B$5:$B$47,Balance!$B277)</f>
        <v>0</v>
      </c>
      <c r="DZ277" s="99">
        <f>SUMIFS('Ajuste Ciclado'!H$5:H$47,'Ajuste Ciclado'!$C$5:$C$47,Balance!DZ$4,'Ajuste Ciclado'!$B$5:$B$47,Balance!$B277)</f>
        <v>0</v>
      </c>
      <c r="EA277" s="99">
        <f>SUMIFS('Ajuste Ciclado'!I$5:I$47,'Ajuste Ciclado'!$C$5:$C$47,Balance!EA$4,'Ajuste Ciclado'!$B$5:$B$47,Balance!$B277)</f>
        <v>0</v>
      </c>
      <c r="EB277" s="99">
        <f>SUMIFS('Ajuste Ciclado'!J$5:J$47,'Ajuste Ciclado'!$C$5:$C$47,Balance!EB$4,'Ajuste Ciclado'!$B$5:$B$47,Balance!$B277)</f>
        <v>0</v>
      </c>
      <c r="EC277" s="99">
        <f>SUMIFS('Ajuste Ciclado'!K$5:K$47,'Ajuste Ciclado'!$C$5:$C$47,Balance!EC$4,'Ajuste Ciclado'!$B$5:$B$47,Balance!$B277)</f>
        <v>0</v>
      </c>
      <c r="ED277" s="99">
        <f>SUMIFS('Ajuste Ciclado'!L$5:L$47,'Ajuste Ciclado'!$C$5:$C$47,Balance!ED$4,'Ajuste Ciclado'!$B$5:$B$47,Balance!$B277)</f>
        <v>0</v>
      </c>
      <c r="EE277" s="99">
        <f>SUMIFS('Ajuste Ciclado'!M$5:M$47,'Ajuste Ciclado'!$C$5:$C$47,Balance!EE$4,'Ajuste Ciclado'!$B$5:$B$47,Balance!$B277)</f>
        <v>0</v>
      </c>
      <c r="EF277" s="99">
        <f>SUMIFS('Ajuste Ciclado'!N$5:N$47,'Ajuste Ciclado'!$C$5:$C$47,Balance!EF$4,'Ajuste Ciclado'!$B$5:$B$47,Balance!$B277)</f>
        <v>0</v>
      </c>
      <c r="EG277" s="100">
        <f>SUMIFS('Ajuste Ciclado'!O$5:O$47,'Ajuste Ciclado'!$C$5:$C$47,Balance!EG$4,'Ajuste Ciclado'!$B$5:$B$47,Balance!$B277)</f>
        <v>0</v>
      </c>
      <c r="EH277" s="98">
        <f>SUMIFS('Ajuste Ciclado'!D$5:D$47,'Ajuste Ciclado'!$C$5:$C$47,Balance!EH$4,'Ajuste Ciclado'!$B$5:$B$47,Balance!$B277)</f>
        <v>0</v>
      </c>
      <c r="EI277" s="99">
        <f>SUMIFS('Ajuste Ciclado'!E$5:E$47,'Ajuste Ciclado'!$C$5:$C$47,Balance!EI$4,'Ajuste Ciclado'!$B$5:$B$47,Balance!$B277)</f>
        <v>0</v>
      </c>
      <c r="EJ277" s="99">
        <f>SUMIFS('Ajuste Ciclado'!F$5:F$47,'Ajuste Ciclado'!$C$5:$C$47,Balance!EJ$4,'Ajuste Ciclado'!$B$5:$B$47,Balance!$B277)</f>
        <v>0</v>
      </c>
      <c r="EK277" s="99">
        <f>SUMIFS('Ajuste Ciclado'!G$5:G$47,'Ajuste Ciclado'!$C$5:$C$47,Balance!EK$4,'Ajuste Ciclado'!$B$5:$B$47,Balance!$B277)</f>
        <v>0</v>
      </c>
      <c r="EL277" s="99">
        <f>SUMIFS('Ajuste Ciclado'!H$5:H$47,'Ajuste Ciclado'!$C$5:$C$47,Balance!EL$4,'Ajuste Ciclado'!$B$5:$B$47,Balance!$B277)</f>
        <v>0</v>
      </c>
      <c r="EM277" s="99">
        <f>SUMIFS('Ajuste Ciclado'!I$5:I$47,'Ajuste Ciclado'!$C$5:$C$47,Balance!EM$4,'Ajuste Ciclado'!$B$5:$B$47,Balance!$B277)</f>
        <v>0</v>
      </c>
      <c r="EN277" s="99">
        <f>SUMIFS('Ajuste Ciclado'!J$5:J$47,'Ajuste Ciclado'!$C$5:$C$47,Balance!EN$4,'Ajuste Ciclado'!$B$5:$B$47,Balance!$B277)</f>
        <v>0</v>
      </c>
      <c r="EO277" s="99">
        <f>SUMIFS('Ajuste Ciclado'!K$5:K$47,'Ajuste Ciclado'!$C$5:$C$47,Balance!EO$4,'Ajuste Ciclado'!$B$5:$B$47,Balance!$B277)</f>
        <v>0</v>
      </c>
      <c r="EP277" s="99">
        <f>SUMIFS('Ajuste Ciclado'!L$5:L$47,'Ajuste Ciclado'!$C$5:$C$47,Balance!EP$4,'Ajuste Ciclado'!$B$5:$B$47,Balance!$B277)</f>
        <v>0</v>
      </c>
      <c r="EQ277" s="99">
        <f>SUMIFS('Ajuste Ciclado'!M$5:M$47,'Ajuste Ciclado'!$C$5:$C$47,Balance!EQ$4,'Ajuste Ciclado'!$B$5:$B$47,Balance!$B277)</f>
        <v>0</v>
      </c>
      <c r="ER277" s="99">
        <f>SUMIFS('Ajuste Ciclado'!N$5:N$47,'Ajuste Ciclado'!$C$5:$C$47,Balance!ER$4,'Ajuste Ciclado'!$B$5:$B$47,Balance!$B277)</f>
        <v>0</v>
      </c>
      <c r="ES277" s="100">
        <f>SUMIFS('Ajuste Ciclado'!O$5:O$47,'Ajuste Ciclado'!$C$5:$C$47,Balance!ES$4,'Ajuste Ciclado'!$B$5:$B$47,Balance!$B277)</f>
        <v>0</v>
      </c>
      <c r="ET277" s="84"/>
      <c r="EU277" s="12">
        <f t="shared" si="377"/>
        <v>641084.70716117206</v>
      </c>
      <c r="EV277" s="13">
        <f t="shared" si="342"/>
        <v>564811.58996686689</v>
      </c>
      <c r="EW277" s="13">
        <f t="shared" si="343"/>
        <v>669563.81514740596</v>
      </c>
      <c r="EX277" s="13">
        <f t="shared" si="344"/>
        <v>576371.06920420809</v>
      </c>
      <c r="EY277" s="13">
        <f t="shared" si="345"/>
        <v>639699.0941669757</v>
      </c>
      <c r="EZ277" s="13">
        <f t="shared" si="346"/>
        <v>374439.50064347562</v>
      </c>
      <c r="FA277" s="13">
        <f t="shared" si="347"/>
        <v>416923.71220206708</v>
      </c>
      <c r="FB277" s="13">
        <f t="shared" si="348"/>
        <v>552464.03876645642</v>
      </c>
      <c r="FC277" s="13">
        <f t="shared" si="349"/>
        <v>457709.25761540269</v>
      </c>
      <c r="FD277" s="13">
        <f t="shared" si="350"/>
        <v>207640.59907058429</v>
      </c>
      <c r="FE277" s="13">
        <f t="shared" si="351"/>
        <v>76560.018248161316</v>
      </c>
      <c r="FF277" s="14">
        <f t="shared" si="352"/>
        <v>162555.5448368956</v>
      </c>
      <c r="FG277" s="12">
        <f t="shared" si="353"/>
        <v>642293.59987940558</v>
      </c>
      <c r="FH277" s="13">
        <f t="shared" si="354"/>
        <v>570483.80497192126</v>
      </c>
      <c r="FI277" s="13">
        <f t="shared" si="355"/>
        <v>677099.4518311182</v>
      </c>
      <c r="FJ277" s="13">
        <f t="shared" si="356"/>
        <v>619467.50559161091</v>
      </c>
      <c r="FK277" s="13">
        <f t="shared" si="357"/>
        <v>636731.40915554692</v>
      </c>
      <c r="FL277" s="13">
        <f t="shared" si="358"/>
        <v>563162.63393079443</v>
      </c>
      <c r="FM277" s="13">
        <f t="shared" si="359"/>
        <v>478882.55407649686</v>
      </c>
      <c r="FN277" s="13">
        <f t="shared" si="360"/>
        <v>556424.59447370772</v>
      </c>
      <c r="FO277" s="13">
        <f t="shared" si="361"/>
        <v>473519.71806345903</v>
      </c>
      <c r="FP277" s="13">
        <f t="shared" si="362"/>
        <v>253160.3914799371</v>
      </c>
      <c r="FQ277" s="13">
        <f t="shared" si="363"/>
        <v>114930.55276574621</v>
      </c>
      <c r="FR277" s="14">
        <f t="shared" si="364"/>
        <v>268936.33312486357</v>
      </c>
      <c r="FS277" s="12">
        <f t="shared" si="365"/>
        <v>680064.67259641294</v>
      </c>
      <c r="FT277" s="13">
        <f t="shared" si="366"/>
        <v>598949.67324544815</v>
      </c>
      <c r="FU277" s="13">
        <f t="shared" si="367"/>
        <v>705665.45433596196</v>
      </c>
      <c r="FV277" s="13">
        <f t="shared" si="368"/>
        <v>575914.85164578236</v>
      </c>
      <c r="FW277" s="13">
        <f t="shared" si="369"/>
        <v>670636.12114303524</v>
      </c>
      <c r="FX277" s="13">
        <f t="shared" si="370"/>
        <v>393639.98625938297</v>
      </c>
      <c r="FY277" s="13">
        <f t="shared" si="371"/>
        <v>516054.7301376884</v>
      </c>
      <c r="FZ277" s="13">
        <f t="shared" si="372"/>
        <v>509304.44774837932</v>
      </c>
      <c r="GA277" s="13">
        <f t="shared" si="373"/>
        <v>525265.63557919173</v>
      </c>
      <c r="GB277" s="13">
        <f t="shared" si="374"/>
        <v>410073.63896683819</v>
      </c>
      <c r="GC277" s="13">
        <f t="shared" si="375"/>
        <v>205068.2070315142</v>
      </c>
      <c r="GD277" s="14">
        <f t="shared" si="376"/>
        <v>407478.57482685358</v>
      </c>
      <c r="GE277" s="84"/>
      <c r="GF277" s="12">
        <f t="shared" si="378"/>
        <v>5339822.9470296716</v>
      </c>
      <c r="GG277" s="13">
        <f t="shared" si="378"/>
        <v>5855092.5493446086</v>
      </c>
      <c r="GH277" s="14">
        <f t="shared" si="378"/>
        <v>6198115.9935164889</v>
      </c>
      <c r="GI277" s="6">
        <f t="shared" si="379"/>
        <v>1</v>
      </c>
      <c r="GJ277" s="12">
        <f t="shared" si="380"/>
        <v>0</v>
      </c>
      <c r="GK277" s="13">
        <f t="shared" si="381"/>
        <v>0</v>
      </c>
      <c r="GL277" s="14">
        <f t="shared" si="382"/>
        <v>0</v>
      </c>
      <c r="GM277" s="84"/>
      <c r="GN277" s="66">
        <f t="shared" si="383"/>
        <v>0</v>
      </c>
      <c r="GO277" s="84"/>
      <c r="GP277" s="63" t="str" cm="1">
        <f t="array" ref="GP277">INDEX($GF$4:$GH$4,1,GI277)</f>
        <v>Sample 1</v>
      </c>
      <c r="GQ277" s="12">
        <f t="shared" si="336"/>
        <v>76560.018248161316</v>
      </c>
      <c r="GR277" s="13">
        <f t="shared" si="336"/>
        <v>162555.5448368956</v>
      </c>
      <c r="GS277" s="14">
        <f t="shared" si="336"/>
        <v>207640.59907058429</v>
      </c>
      <c r="GT277" s="12">
        <f t="shared" si="337"/>
        <v>114930.55276574621</v>
      </c>
      <c r="GU277" s="13">
        <f t="shared" si="337"/>
        <v>253160.3914799371</v>
      </c>
      <c r="GV277" s="14">
        <f t="shared" si="337"/>
        <v>268936.33312486357</v>
      </c>
      <c r="GW277" s="12">
        <f t="shared" si="338"/>
        <v>205068.2070315142</v>
      </c>
      <c r="GX277" s="13">
        <f t="shared" si="338"/>
        <v>393639.98625938297</v>
      </c>
      <c r="GY277" s="14">
        <f t="shared" si="338"/>
        <v>407478.57482685358</v>
      </c>
      <c r="GZ277" s="84" t="str">
        <f t="shared" si="339"/>
        <v>Sample 1</v>
      </c>
      <c r="HA277" s="12">
        <f t="shared" si="384"/>
        <v>0</v>
      </c>
      <c r="HB277" s="13">
        <f t="shared" si="384"/>
        <v>0</v>
      </c>
      <c r="HC277" s="14">
        <f t="shared" si="384"/>
        <v>0</v>
      </c>
      <c r="HD277" s="6">
        <f t="shared" si="340"/>
        <v>0</v>
      </c>
      <c r="HE277" s="84" t="str">
        <f t="shared" si="341"/>
        <v>Ok</v>
      </c>
    </row>
    <row r="278" spans="2:213" hidden="1" x14ac:dyDescent="0.3">
      <c r="B278" s="84" t="s">
        <v>217</v>
      </c>
      <c r="C278" s="12">
        <f>SUMIFS(Inyecciones!$E$2:$E$14185,Inyecciones!$A$2:$A$14185,Balance!C$4,Inyecciones!$B$2:$B$14185,Balance!$B278,Inyecciones!$C$2:$C$14185,Balance!C$5)</f>
        <v>109916.8418230914</v>
      </c>
      <c r="D278" s="13">
        <f>SUMIFS(Inyecciones!$E$2:$E$14185,Inyecciones!$A$2:$A$14185,Balance!D$4,Inyecciones!$B$2:$B$14185,Balance!$B278,Inyecciones!$C$2:$C$14185,Balance!D$5)</f>
        <v>112395.9617406873</v>
      </c>
      <c r="E278" s="13">
        <f>SUMIFS(Inyecciones!$E$2:$E$14185,Inyecciones!$A$2:$A$14185,Balance!E$4,Inyecciones!$B$2:$B$14185,Balance!$B278,Inyecciones!$C$2:$C$14185,Balance!E$5)</f>
        <v>137055.19194846929</v>
      </c>
      <c r="F278" s="13">
        <f>SUMIFS(Inyecciones!$E$2:$E$14185,Inyecciones!$A$2:$A$14185,Balance!F$4,Inyecciones!$B$2:$B$14185,Balance!$B278,Inyecciones!$C$2:$C$14185,Balance!F$5)</f>
        <v>118189.074072637</v>
      </c>
      <c r="G278" s="13">
        <f>SUMIFS(Inyecciones!$E$2:$E$14185,Inyecciones!$A$2:$A$14185,Balance!G$4,Inyecciones!$B$2:$B$14185,Balance!$B278,Inyecciones!$C$2:$C$14185,Balance!G$5)</f>
        <v>115732.83949015431</v>
      </c>
      <c r="H278" s="13">
        <f>SUMIFS(Inyecciones!$E$2:$E$14185,Inyecciones!$A$2:$A$14185,Balance!H$4,Inyecciones!$B$2:$B$14185,Balance!$B278,Inyecciones!$C$2:$C$14185,Balance!H$5)</f>
        <v>107620.3684026944</v>
      </c>
      <c r="I278" s="13">
        <f>SUMIFS(Inyecciones!$E$2:$E$14185,Inyecciones!$A$2:$A$14185,Balance!I$4,Inyecciones!$B$2:$B$14185,Balance!$B278,Inyecciones!$C$2:$C$14185,Balance!I$5)</f>
        <v>60853.251114078383</v>
      </c>
      <c r="J278" s="13">
        <f>SUMIFS(Inyecciones!$E$2:$E$14185,Inyecciones!$A$2:$A$14185,Balance!J$4,Inyecciones!$B$2:$B$14185,Balance!$B278,Inyecciones!$C$2:$C$14185,Balance!J$5)</f>
        <v>29240.361561258229</v>
      </c>
      <c r="K278" s="13">
        <f>SUMIFS(Inyecciones!$E$2:$E$14185,Inyecciones!$A$2:$A$14185,Balance!K$4,Inyecciones!$B$2:$B$14185,Balance!$B278,Inyecciones!$C$2:$C$14185,Balance!K$5)</f>
        <v>22466.937927667332</v>
      </c>
      <c r="L278" s="13">
        <f>SUMIFS(Inyecciones!$E$2:$E$14185,Inyecciones!$A$2:$A$14185,Balance!L$4,Inyecciones!$B$2:$B$14185,Balance!$B278,Inyecciones!$C$2:$C$14185,Balance!L$5)</f>
        <v>14785.996356827131</v>
      </c>
      <c r="M278" s="13">
        <f>SUMIFS(Inyecciones!$E$2:$E$14185,Inyecciones!$A$2:$A$14185,Balance!M$4,Inyecciones!$B$2:$B$14185,Balance!$B278,Inyecciones!$C$2:$C$14185,Balance!M$5)</f>
        <v>19479.555016184429</v>
      </c>
      <c r="N278" s="14">
        <f>SUMIFS(Inyecciones!$E$2:$E$14185,Inyecciones!$A$2:$A$14185,Balance!N$4,Inyecciones!$B$2:$B$14185,Balance!$B278,Inyecciones!$C$2:$C$14185,Balance!N$5)</f>
        <v>20450.53983158516</v>
      </c>
      <c r="O278" s="12">
        <f>SUMIFS(Inyecciones!$E$2:$E$14185,Inyecciones!$A$2:$A$14185,Balance!O$4,Inyecciones!$B$2:$B$14185,Balance!$B278,Inyecciones!$C$2:$C$14185,Balance!O$5)</f>
        <v>110153.65169137419</v>
      </c>
      <c r="P278" s="13">
        <f>SUMIFS(Inyecciones!$E$2:$E$14185,Inyecciones!$A$2:$A$14185,Balance!P$4,Inyecciones!$B$2:$B$14185,Balance!$B278,Inyecciones!$C$2:$C$14185,Balance!P$5)</f>
        <v>112942.1253018109</v>
      </c>
      <c r="Q278" s="13">
        <f>SUMIFS(Inyecciones!$E$2:$E$14185,Inyecciones!$A$2:$A$14185,Balance!Q$4,Inyecciones!$B$2:$B$14185,Balance!$B278,Inyecciones!$C$2:$C$14185,Balance!Q$5)</f>
        <v>137643.78652058149</v>
      </c>
      <c r="R278" s="13">
        <f>SUMIFS(Inyecciones!$E$2:$E$14185,Inyecciones!$A$2:$A$14185,Balance!R$4,Inyecciones!$B$2:$B$14185,Balance!$B278,Inyecciones!$C$2:$C$14185,Balance!R$5)</f>
        <v>118926.5017363642</v>
      </c>
      <c r="S278" s="13">
        <f>SUMIFS(Inyecciones!$E$2:$E$14185,Inyecciones!$A$2:$A$14185,Balance!S$4,Inyecciones!$B$2:$B$14185,Balance!$B278,Inyecciones!$C$2:$C$14185,Balance!S$5)</f>
        <v>115686.1587707624</v>
      </c>
      <c r="T278" s="13">
        <f>SUMIFS(Inyecciones!$E$2:$E$14185,Inyecciones!$A$2:$A$14185,Balance!T$4,Inyecciones!$B$2:$B$14185,Balance!$B278,Inyecciones!$C$2:$C$14185,Balance!T$5)</f>
        <v>108137.012369181</v>
      </c>
      <c r="U278" s="13">
        <f>SUMIFS(Inyecciones!$E$2:$E$14185,Inyecciones!$A$2:$A$14185,Balance!U$4,Inyecciones!$B$2:$B$14185,Balance!$B278,Inyecciones!$C$2:$C$14185,Balance!U$5)</f>
        <v>63604.521092672963</v>
      </c>
      <c r="V278" s="13">
        <f>SUMIFS(Inyecciones!$E$2:$E$14185,Inyecciones!$A$2:$A$14185,Balance!V$4,Inyecciones!$B$2:$B$14185,Balance!$B278,Inyecciones!$C$2:$C$14185,Balance!V$5)</f>
        <v>28956.34138228323</v>
      </c>
      <c r="W278" s="13">
        <f>SUMIFS(Inyecciones!$E$2:$E$14185,Inyecciones!$A$2:$A$14185,Balance!W$4,Inyecciones!$B$2:$B$14185,Balance!$B278,Inyecciones!$C$2:$C$14185,Balance!W$5)</f>
        <v>21841.39814903665</v>
      </c>
      <c r="X278" s="13">
        <f>SUMIFS(Inyecciones!$E$2:$E$14185,Inyecciones!$A$2:$A$14185,Balance!X$4,Inyecciones!$B$2:$B$14185,Balance!$B278,Inyecciones!$C$2:$C$14185,Balance!X$5)</f>
        <v>16851.82259809125</v>
      </c>
      <c r="Y278" s="13">
        <f>SUMIFS(Inyecciones!$E$2:$E$14185,Inyecciones!$A$2:$A$14185,Balance!Y$4,Inyecciones!$B$2:$B$14185,Balance!$B278,Inyecciones!$C$2:$C$14185,Balance!Y$5)</f>
        <v>21071.06531313149</v>
      </c>
      <c r="Z278" s="14">
        <f>SUMIFS(Inyecciones!$E$2:$E$14185,Inyecciones!$A$2:$A$14185,Balance!Z$4,Inyecciones!$B$2:$B$14185,Balance!$B278,Inyecciones!$C$2:$C$14185,Balance!Z$5)</f>
        <v>24756.947919670121</v>
      </c>
      <c r="AA278" s="12">
        <f>SUMIFS(Inyecciones!$E$2:$E$14185,Inyecciones!$A$2:$A$14185,Balance!AA$4,Inyecciones!$B$2:$B$14185,Balance!$B278,Inyecciones!$C$2:$C$14185,Balance!AA$5)</f>
        <v>110142.4837021525</v>
      </c>
      <c r="AB278" s="13">
        <f>SUMIFS(Inyecciones!$E$2:$E$14185,Inyecciones!$A$2:$A$14185,Balance!AB$4,Inyecciones!$B$2:$B$14185,Balance!$B278,Inyecciones!$C$2:$C$14185,Balance!AB$5)</f>
        <v>112721.6358581199</v>
      </c>
      <c r="AC278" s="13">
        <f>SUMIFS(Inyecciones!$E$2:$E$14185,Inyecciones!$A$2:$A$14185,Balance!AC$4,Inyecciones!$B$2:$B$14185,Balance!$B278,Inyecciones!$C$2:$C$14185,Balance!AC$5)</f>
        <v>137302.30557108531</v>
      </c>
      <c r="AD278" s="13">
        <f>SUMIFS(Inyecciones!$E$2:$E$14185,Inyecciones!$A$2:$A$14185,Balance!AD$4,Inyecciones!$B$2:$B$14185,Balance!$B278,Inyecciones!$C$2:$C$14185,Balance!AD$5)</f>
        <v>118537.87382790531</v>
      </c>
      <c r="AE278" s="13">
        <f>SUMIFS(Inyecciones!$E$2:$E$14185,Inyecciones!$A$2:$A$14185,Balance!AE$4,Inyecciones!$B$2:$B$14185,Balance!$B278,Inyecciones!$C$2:$C$14185,Balance!AE$5)</f>
        <v>116146.5191153449</v>
      </c>
      <c r="AF278" s="13">
        <f>SUMIFS(Inyecciones!$E$2:$E$14185,Inyecciones!$A$2:$A$14185,Balance!AF$4,Inyecciones!$B$2:$B$14185,Balance!$B278,Inyecciones!$C$2:$C$14185,Balance!AF$5)</f>
        <v>112171.5669692009</v>
      </c>
      <c r="AG278" s="13">
        <f>SUMIFS(Inyecciones!$E$2:$E$14185,Inyecciones!$A$2:$A$14185,Balance!AG$4,Inyecciones!$B$2:$B$14185,Balance!$B278,Inyecciones!$C$2:$C$14185,Balance!AG$5)</f>
        <v>66015.004467730236</v>
      </c>
      <c r="AH278" s="13">
        <f>SUMIFS(Inyecciones!$E$2:$E$14185,Inyecciones!$A$2:$A$14185,Balance!AH$4,Inyecciones!$B$2:$B$14185,Balance!$B278,Inyecciones!$C$2:$C$14185,Balance!AH$5)</f>
        <v>30575.317700193042</v>
      </c>
      <c r="AI278" s="13">
        <f>SUMIFS(Inyecciones!$E$2:$E$14185,Inyecciones!$A$2:$A$14185,Balance!AI$4,Inyecciones!$B$2:$B$14185,Balance!$B278,Inyecciones!$C$2:$C$14185,Balance!AI$5)</f>
        <v>23767.01442494091</v>
      </c>
      <c r="AJ278" s="13">
        <f>SUMIFS(Inyecciones!$E$2:$E$14185,Inyecciones!$A$2:$A$14185,Balance!AJ$4,Inyecciones!$B$2:$B$14185,Balance!$B278,Inyecciones!$C$2:$C$14185,Balance!AJ$5)</f>
        <v>21630.223341903969</v>
      </c>
      <c r="AK278" s="13">
        <f>SUMIFS(Inyecciones!$E$2:$E$14185,Inyecciones!$A$2:$A$14185,Balance!AK$4,Inyecciones!$B$2:$B$14185,Balance!$B278,Inyecciones!$C$2:$C$14185,Balance!AK$5)</f>
        <v>22865.376462618209</v>
      </c>
      <c r="AL278" s="14">
        <f>SUMIFS(Inyecciones!$E$2:$E$14185,Inyecciones!$A$2:$A$14185,Balance!AL$4,Inyecciones!$B$2:$B$14185,Balance!$B278,Inyecciones!$C$2:$C$14185,Balance!AL$5)</f>
        <v>27631.094498507038</v>
      </c>
      <c r="AM278" s="13"/>
      <c r="AN278" s="12">
        <f>SUMIFS('Retiro Mensual'!$E$2:$E$2629,'Retiro Mensual'!$A$2:$A$2629,AN$4,'Retiro Mensual'!$B$2:$B$2629,$B278,'Retiro Mensual'!$C$2:$C$2629,AN$5)</f>
        <v>0</v>
      </c>
      <c r="AO278" s="13">
        <f>SUMIFS('Retiro Mensual'!$E$2:$E$2629,'Retiro Mensual'!$A$2:$A$2629,AO$4,'Retiro Mensual'!$B$2:$B$2629,$B278,'Retiro Mensual'!$C$2:$C$2629,AO$5)</f>
        <v>0</v>
      </c>
      <c r="AP278" s="13">
        <f>SUMIFS('Retiro Mensual'!$E$2:$E$2629,'Retiro Mensual'!$A$2:$A$2629,AP$4,'Retiro Mensual'!$B$2:$B$2629,$B278,'Retiro Mensual'!$C$2:$C$2629,AP$5)</f>
        <v>0</v>
      </c>
      <c r="AQ278" s="13">
        <f>SUMIFS('Retiro Mensual'!$E$2:$E$2629,'Retiro Mensual'!$A$2:$A$2629,AQ$4,'Retiro Mensual'!$B$2:$B$2629,$B278,'Retiro Mensual'!$C$2:$C$2629,AQ$5)</f>
        <v>0</v>
      </c>
      <c r="AR278" s="13">
        <f>SUMIFS('Retiro Mensual'!$E$2:$E$2629,'Retiro Mensual'!$A$2:$A$2629,AR$4,'Retiro Mensual'!$B$2:$B$2629,$B278,'Retiro Mensual'!$C$2:$C$2629,AR$5)</f>
        <v>0</v>
      </c>
      <c r="AS278" s="13">
        <f>SUMIFS('Retiro Mensual'!$E$2:$E$2629,'Retiro Mensual'!$A$2:$A$2629,AS$4,'Retiro Mensual'!$B$2:$B$2629,$B278,'Retiro Mensual'!$C$2:$C$2629,AS$5)</f>
        <v>0</v>
      </c>
      <c r="AT278" s="13">
        <f>SUMIFS('Retiro Mensual'!$E$2:$E$2629,'Retiro Mensual'!$A$2:$A$2629,AT$4,'Retiro Mensual'!$B$2:$B$2629,$B278,'Retiro Mensual'!$C$2:$C$2629,AT$5)</f>
        <v>0</v>
      </c>
      <c r="AU278" s="13">
        <f>SUMIFS('Retiro Mensual'!$E$2:$E$2629,'Retiro Mensual'!$A$2:$A$2629,AU$4,'Retiro Mensual'!$B$2:$B$2629,$B278,'Retiro Mensual'!$C$2:$C$2629,AU$5)</f>
        <v>0</v>
      </c>
      <c r="AV278" s="13">
        <f>SUMIFS('Retiro Mensual'!$E$2:$E$2629,'Retiro Mensual'!$A$2:$A$2629,AV$4,'Retiro Mensual'!$B$2:$B$2629,$B278,'Retiro Mensual'!$C$2:$C$2629,AV$5)</f>
        <v>0</v>
      </c>
      <c r="AW278" s="13">
        <f>SUMIFS('Retiro Mensual'!$E$2:$E$2629,'Retiro Mensual'!$A$2:$A$2629,AW$4,'Retiro Mensual'!$B$2:$B$2629,$B278,'Retiro Mensual'!$C$2:$C$2629,AW$5)</f>
        <v>0</v>
      </c>
      <c r="AX278" s="13">
        <f>SUMIFS('Retiro Mensual'!$E$2:$E$2629,'Retiro Mensual'!$A$2:$A$2629,AX$4,'Retiro Mensual'!$B$2:$B$2629,$B278,'Retiro Mensual'!$C$2:$C$2629,AX$5)</f>
        <v>0</v>
      </c>
      <c r="AY278" s="14">
        <f>SUMIFS('Retiro Mensual'!$E$2:$E$2629,'Retiro Mensual'!$A$2:$A$2629,AY$4,'Retiro Mensual'!$B$2:$B$2629,$B278,'Retiro Mensual'!$C$2:$C$2629,AY$5)</f>
        <v>0</v>
      </c>
      <c r="AZ278" s="12">
        <f>SUMIFS('Retiro Mensual'!$E$2:$E$2629,'Retiro Mensual'!$A$2:$A$2629,AZ$4,'Retiro Mensual'!$B$2:$B$2629,$B278,'Retiro Mensual'!$C$2:$C$2629,AZ$5)</f>
        <v>0</v>
      </c>
      <c r="BA278" s="13">
        <f>SUMIFS('Retiro Mensual'!$E$2:$E$2629,'Retiro Mensual'!$A$2:$A$2629,BA$4,'Retiro Mensual'!$B$2:$B$2629,$B278,'Retiro Mensual'!$C$2:$C$2629,BA$5)</f>
        <v>0</v>
      </c>
      <c r="BB278" s="13">
        <f>SUMIFS('Retiro Mensual'!$E$2:$E$2629,'Retiro Mensual'!$A$2:$A$2629,BB$4,'Retiro Mensual'!$B$2:$B$2629,$B278,'Retiro Mensual'!$C$2:$C$2629,BB$5)</f>
        <v>0</v>
      </c>
      <c r="BC278" s="13">
        <f>SUMIFS('Retiro Mensual'!$E$2:$E$2629,'Retiro Mensual'!$A$2:$A$2629,BC$4,'Retiro Mensual'!$B$2:$B$2629,$B278,'Retiro Mensual'!$C$2:$C$2629,BC$5)</f>
        <v>0</v>
      </c>
      <c r="BD278" s="13">
        <f>SUMIFS('Retiro Mensual'!$E$2:$E$2629,'Retiro Mensual'!$A$2:$A$2629,BD$4,'Retiro Mensual'!$B$2:$B$2629,$B278,'Retiro Mensual'!$C$2:$C$2629,BD$5)</f>
        <v>0</v>
      </c>
      <c r="BE278" s="13">
        <f>SUMIFS('Retiro Mensual'!$E$2:$E$2629,'Retiro Mensual'!$A$2:$A$2629,BE$4,'Retiro Mensual'!$B$2:$B$2629,$B278,'Retiro Mensual'!$C$2:$C$2629,BE$5)</f>
        <v>0</v>
      </c>
      <c r="BF278" s="13">
        <f>SUMIFS('Retiro Mensual'!$E$2:$E$2629,'Retiro Mensual'!$A$2:$A$2629,BF$4,'Retiro Mensual'!$B$2:$B$2629,$B278,'Retiro Mensual'!$C$2:$C$2629,BF$5)</f>
        <v>0</v>
      </c>
      <c r="BG278" s="13">
        <f>SUMIFS('Retiro Mensual'!$E$2:$E$2629,'Retiro Mensual'!$A$2:$A$2629,BG$4,'Retiro Mensual'!$B$2:$B$2629,$B278,'Retiro Mensual'!$C$2:$C$2629,BG$5)</f>
        <v>0</v>
      </c>
      <c r="BH278" s="13">
        <f>SUMIFS('Retiro Mensual'!$E$2:$E$2629,'Retiro Mensual'!$A$2:$A$2629,BH$4,'Retiro Mensual'!$B$2:$B$2629,$B278,'Retiro Mensual'!$C$2:$C$2629,BH$5)</f>
        <v>0</v>
      </c>
      <c r="BI278" s="13">
        <f>SUMIFS('Retiro Mensual'!$E$2:$E$2629,'Retiro Mensual'!$A$2:$A$2629,BI$4,'Retiro Mensual'!$B$2:$B$2629,$B278,'Retiro Mensual'!$C$2:$C$2629,BI$5)</f>
        <v>0</v>
      </c>
      <c r="BJ278" s="13">
        <f>SUMIFS('Retiro Mensual'!$E$2:$E$2629,'Retiro Mensual'!$A$2:$A$2629,BJ$4,'Retiro Mensual'!$B$2:$B$2629,$B278,'Retiro Mensual'!$C$2:$C$2629,BJ$5)</f>
        <v>0</v>
      </c>
      <c r="BK278" s="14">
        <f>SUMIFS('Retiro Mensual'!$E$2:$E$2629,'Retiro Mensual'!$A$2:$A$2629,BK$4,'Retiro Mensual'!$B$2:$B$2629,$B278,'Retiro Mensual'!$C$2:$C$2629,BK$5)</f>
        <v>0</v>
      </c>
      <c r="BL278" s="12">
        <f>SUMIFS('Retiro Mensual'!$E$2:$E$2629,'Retiro Mensual'!$A$2:$A$2629,BL$4,'Retiro Mensual'!$B$2:$B$2629,$B278,'Retiro Mensual'!$C$2:$C$2629,BL$5)</f>
        <v>0</v>
      </c>
      <c r="BM278" s="13">
        <f>SUMIFS('Retiro Mensual'!$E$2:$E$2629,'Retiro Mensual'!$A$2:$A$2629,BM$4,'Retiro Mensual'!$B$2:$B$2629,$B278,'Retiro Mensual'!$C$2:$C$2629,BM$5)</f>
        <v>0</v>
      </c>
      <c r="BN278" s="13">
        <f>SUMIFS('Retiro Mensual'!$E$2:$E$2629,'Retiro Mensual'!$A$2:$A$2629,BN$4,'Retiro Mensual'!$B$2:$B$2629,$B278,'Retiro Mensual'!$C$2:$C$2629,BN$5)</f>
        <v>0</v>
      </c>
      <c r="BO278" s="13">
        <f>SUMIFS('Retiro Mensual'!$E$2:$E$2629,'Retiro Mensual'!$A$2:$A$2629,BO$4,'Retiro Mensual'!$B$2:$B$2629,$B278,'Retiro Mensual'!$C$2:$C$2629,BO$5)</f>
        <v>0</v>
      </c>
      <c r="BP278" s="13">
        <f>SUMIFS('Retiro Mensual'!$E$2:$E$2629,'Retiro Mensual'!$A$2:$A$2629,BP$4,'Retiro Mensual'!$B$2:$B$2629,$B278,'Retiro Mensual'!$C$2:$C$2629,BP$5)</f>
        <v>0</v>
      </c>
      <c r="BQ278" s="13">
        <f>SUMIFS('Retiro Mensual'!$E$2:$E$2629,'Retiro Mensual'!$A$2:$A$2629,BQ$4,'Retiro Mensual'!$B$2:$B$2629,$B278,'Retiro Mensual'!$C$2:$C$2629,BQ$5)</f>
        <v>0</v>
      </c>
      <c r="BR278" s="13">
        <f>SUMIFS('Retiro Mensual'!$E$2:$E$2629,'Retiro Mensual'!$A$2:$A$2629,BR$4,'Retiro Mensual'!$B$2:$B$2629,$B278,'Retiro Mensual'!$C$2:$C$2629,BR$5)</f>
        <v>0</v>
      </c>
      <c r="BS278" s="13">
        <f>SUMIFS('Retiro Mensual'!$E$2:$E$2629,'Retiro Mensual'!$A$2:$A$2629,BS$4,'Retiro Mensual'!$B$2:$B$2629,$B278,'Retiro Mensual'!$C$2:$C$2629,BS$5)</f>
        <v>0</v>
      </c>
      <c r="BT278" s="13">
        <f>SUMIFS('Retiro Mensual'!$E$2:$E$2629,'Retiro Mensual'!$A$2:$A$2629,BT$4,'Retiro Mensual'!$B$2:$B$2629,$B278,'Retiro Mensual'!$C$2:$C$2629,BT$5)</f>
        <v>0</v>
      </c>
      <c r="BU278" s="13">
        <f>SUMIFS('Retiro Mensual'!$E$2:$E$2629,'Retiro Mensual'!$A$2:$A$2629,BU$4,'Retiro Mensual'!$B$2:$B$2629,$B278,'Retiro Mensual'!$C$2:$C$2629,BU$5)</f>
        <v>0</v>
      </c>
      <c r="BV278" s="13">
        <f>SUMIFS('Retiro Mensual'!$E$2:$E$2629,'Retiro Mensual'!$A$2:$A$2629,BV$4,'Retiro Mensual'!$B$2:$B$2629,$B278,'Retiro Mensual'!$C$2:$C$2629,BV$5)</f>
        <v>0</v>
      </c>
      <c r="BW278" s="14">
        <f>SUMIFS('Retiro Mensual'!$E$2:$E$2629,'Retiro Mensual'!$A$2:$A$2629,BW$4,'Retiro Mensual'!$B$2:$B$2629,$B278,'Retiro Mensual'!$C$2:$C$2629,BW$5)</f>
        <v>0</v>
      </c>
      <c r="BX278" s="13"/>
      <c r="BY278" s="12">
        <f>SUMIFS('Compra Ventas'!$E$2:$E$2700,'Compra Ventas'!$A$2:$A$2700,BY$4,'Compra Ventas'!$B$2:$B$2700,$B278,'Compra Ventas'!$C$2:$C$2700,BY$5)</f>
        <v>0</v>
      </c>
      <c r="BZ278" s="13">
        <f>SUMIFS('Compra Ventas'!$E$2:$E$2700,'Compra Ventas'!$A$2:$A$2700,BZ$4,'Compra Ventas'!$B$2:$B$2700,$B278,'Compra Ventas'!$C$2:$C$2700,BZ$5)</f>
        <v>0</v>
      </c>
      <c r="CA278" s="13">
        <f>SUMIFS('Compra Ventas'!$E$2:$E$2700,'Compra Ventas'!$A$2:$A$2700,CA$4,'Compra Ventas'!$B$2:$B$2700,$B278,'Compra Ventas'!$C$2:$C$2700,CA$5)</f>
        <v>0</v>
      </c>
      <c r="CB278" s="13">
        <f>SUMIFS('Compra Ventas'!$E$2:$E$2700,'Compra Ventas'!$A$2:$A$2700,CB$4,'Compra Ventas'!$B$2:$B$2700,$B278,'Compra Ventas'!$C$2:$C$2700,CB$5)</f>
        <v>0</v>
      </c>
      <c r="CC278" s="13">
        <f>SUMIFS('Compra Ventas'!$E$2:$E$2700,'Compra Ventas'!$A$2:$A$2700,CC$4,'Compra Ventas'!$B$2:$B$2700,$B278,'Compra Ventas'!$C$2:$C$2700,CC$5)</f>
        <v>0</v>
      </c>
      <c r="CD278" s="13">
        <f>SUMIFS('Compra Ventas'!$E$2:$E$2700,'Compra Ventas'!$A$2:$A$2700,CD$4,'Compra Ventas'!$B$2:$B$2700,$B278,'Compra Ventas'!$C$2:$C$2700,CD$5)</f>
        <v>0</v>
      </c>
      <c r="CE278" s="13">
        <f>SUMIFS('Compra Ventas'!$E$2:$E$2700,'Compra Ventas'!$A$2:$A$2700,CE$4,'Compra Ventas'!$B$2:$B$2700,$B278,'Compra Ventas'!$C$2:$C$2700,CE$5)</f>
        <v>0</v>
      </c>
      <c r="CF278" s="13">
        <f>SUMIFS('Compra Ventas'!$E$2:$E$2700,'Compra Ventas'!$A$2:$A$2700,CF$4,'Compra Ventas'!$B$2:$B$2700,$B278,'Compra Ventas'!$C$2:$C$2700,CF$5)</f>
        <v>0</v>
      </c>
      <c r="CG278" s="13">
        <f>SUMIFS('Compra Ventas'!$E$2:$E$2700,'Compra Ventas'!$A$2:$A$2700,CG$4,'Compra Ventas'!$B$2:$B$2700,$B278,'Compra Ventas'!$C$2:$C$2700,CG$5)</f>
        <v>0</v>
      </c>
      <c r="CH278" s="13">
        <f>SUMIFS('Compra Ventas'!$E$2:$E$2700,'Compra Ventas'!$A$2:$A$2700,CH$4,'Compra Ventas'!$B$2:$B$2700,$B278,'Compra Ventas'!$C$2:$C$2700,CH$5)</f>
        <v>0</v>
      </c>
      <c r="CI278" s="13">
        <f>SUMIFS('Compra Ventas'!$E$2:$E$2700,'Compra Ventas'!$A$2:$A$2700,CI$4,'Compra Ventas'!$B$2:$B$2700,$B278,'Compra Ventas'!$C$2:$C$2700,CI$5)</f>
        <v>0</v>
      </c>
      <c r="CJ278" s="14">
        <f>SUMIFS('Compra Ventas'!$E$2:$E$2700,'Compra Ventas'!$A$2:$A$2700,CJ$4,'Compra Ventas'!$B$2:$B$2700,$B278,'Compra Ventas'!$C$2:$C$2700,CJ$5)</f>
        <v>0</v>
      </c>
      <c r="CK278" s="12">
        <f>SUMIFS('Compra Ventas'!$E$2:$E$2700,'Compra Ventas'!$A$2:$A$2700,CK$4,'Compra Ventas'!$B$2:$B$2700,$B278,'Compra Ventas'!$C$2:$C$2700,CK$5)</f>
        <v>0</v>
      </c>
      <c r="CL278" s="13">
        <f>SUMIFS('Compra Ventas'!$E$2:$E$2700,'Compra Ventas'!$A$2:$A$2700,CL$4,'Compra Ventas'!$B$2:$B$2700,$B278,'Compra Ventas'!$C$2:$C$2700,CL$5)</f>
        <v>0</v>
      </c>
      <c r="CM278" s="13">
        <f>SUMIFS('Compra Ventas'!$E$2:$E$2700,'Compra Ventas'!$A$2:$A$2700,CM$4,'Compra Ventas'!$B$2:$B$2700,$B278,'Compra Ventas'!$C$2:$C$2700,CM$5)</f>
        <v>0</v>
      </c>
      <c r="CN278" s="13">
        <f>SUMIFS('Compra Ventas'!$E$2:$E$2700,'Compra Ventas'!$A$2:$A$2700,CN$4,'Compra Ventas'!$B$2:$B$2700,$B278,'Compra Ventas'!$C$2:$C$2700,CN$5)</f>
        <v>0</v>
      </c>
      <c r="CO278" s="13">
        <f>SUMIFS('Compra Ventas'!$E$2:$E$2700,'Compra Ventas'!$A$2:$A$2700,CO$4,'Compra Ventas'!$B$2:$B$2700,$B278,'Compra Ventas'!$C$2:$C$2700,CO$5)</f>
        <v>0</v>
      </c>
      <c r="CP278" s="13">
        <f>SUMIFS('Compra Ventas'!$E$2:$E$2700,'Compra Ventas'!$A$2:$A$2700,CP$4,'Compra Ventas'!$B$2:$B$2700,$B278,'Compra Ventas'!$C$2:$C$2700,CP$5)</f>
        <v>0</v>
      </c>
      <c r="CQ278" s="13">
        <f>SUMIFS('Compra Ventas'!$E$2:$E$2700,'Compra Ventas'!$A$2:$A$2700,CQ$4,'Compra Ventas'!$B$2:$B$2700,$B278,'Compra Ventas'!$C$2:$C$2700,CQ$5)</f>
        <v>0</v>
      </c>
      <c r="CR278" s="13">
        <f>SUMIFS('Compra Ventas'!$E$2:$E$2700,'Compra Ventas'!$A$2:$A$2700,CR$4,'Compra Ventas'!$B$2:$B$2700,$B278,'Compra Ventas'!$C$2:$C$2700,CR$5)</f>
        <v>0</v>
      </c>
      <c r="CS278" s="13">
        <f>SUMIFS('Compra Ventas'!$E$2:$E$2700,'Compra Ventas'!$A$2:$A$2700,CS$4,'Compra Ventas'!$B$2:$B$2700,$B278,'Compra Ventas'!$C$2:$C$2700,CS$5)</f>
        <v>0</v>
      </c>
      <c r="CT278" s="13">
        <f>SUMIFS('Compra Ventas'!$E$2:$E$2700,'Compra Ventas'!$A$2:$A$2700,CT$4,'Compra Ventas'!$B$2:$B$2700,$B278,'Compra Ventas'!$C$2:$C$2700,CT$5)</f>
        <v>0</v>
      </c>
      <c r="CU278" s="13">
        <f>SUMIFS('Compra Ventas'!$E$2:$E$2700,'Compra Ventas'!$A$2:$A$2700,CU$4,'Compra Ventas'!$B$2:$B$2700,$B278,'Compra Ventas'!$C$2:$C$2700,CU$5)</f>
        <v>0</v>
      </c>
      <c r="CV278" s="14">
        <f>SUMIFS('Compra Ventas'!$E$2:$E$2700,'Compra Ventas'!$A$2:$A$2700,CV$4,'Compra Ventas'!$B$2:$B$2700,$B278,'Compra Ventas'!$C$2:$C$2700,CV$5)</f>
        <v>0</v>
      </c>
      <c r="CW278" s="12">
        <f>SUMIFS('Compra Ventas'!$E$2:$E$2700,'Compra Ventas'!$A$2:$A$2700,CW$4,'Compra Ventas'!$B$2:$B$2700,$B278,'Compra Ventas'!$C$2:$C$2700,CW$5)</f>
        <v>0</v>
      </c>
      <c r="CX278" s="13">
        <f>SUMIFS('Compra Ventas'!$E$2:$E$2700,'Compra Ventas'!$A$2:$A$2700,CX$4,'Compra Ventas'!$B$2:$B$2700,$B278,'Compra Ventas'!$C$2:$C$2700,CX$5)</f>
        <v>0</v>
      </c>
      <c r="CY278" s="13">
        <f>SUMIFS('Compra Ventas'!$E$2:$E$2700,'Compra Ventas'!$A$2:$A$2700,CY$4,'Compra Ventas'!$B$2:$B$2700,$B278,'Compra Ventas'!$C$2:$C$2700,CY$5)</f>
        <v>0</v>
      </c>
      <c r="CZ278" s="13">
        <f>SUMIFS('Compra Ventas'!$E$2:$E$2700,'Compra Ventas'!$A$2:$A$2700,CZ$4,'Compra Ventas'!$B$2:$B$2700,$B278,'Compra Ventas'!$C$2:$C$2700,CZ$5)</f>
        <v>0</v>
      </c>
      <c r="DA278" s="13">
        <f>SUMIFS('Compra Ventas'!$E$2:$E$2700,'Compra Ventas'!$A$2:$A$2700,DA$4,'Compra Ventas'!$B$2:$B$2700,$B278,'Compra Ventas'!$C$2:$C$2700,DA$5)</f>
        <v>0</v>
      </c>
      <c r="DB278" s="13">
        <f>SUMIFS('Compra Ventas'!$E$2:$E$2700,'Compra Ventas'!$A$2:$A$2700,DB$4,'Compra Ventas'!$B$2:$B$2700,$B278,'Compra Ventas'!$C$2:$C$2700,DB$5)</f>
        <v>0</v>
      </c>
      <c r="DC278" s="13">
        <f>SUMIFS('Compra Ventas'!$E$2:$E$2700,'Compra Ventas'!$A$2:$A$2700,DC$4,'Compra Ventas'!$B$2:$B$2700,$B278,'Compra Ventas'!$C$2:$C$2700,DC$5)</f>
        <v>0</v>
      </c>
      <c r="DD278" s="13">
        <f>SUMIFS('Compra Ventas'!$E$2:$E$2700,'Compra Ventas'!$A$2:$A$2700,DD$4,'Compra Ventas'!$B$2:$B$2700,$B278,'Compra Ventas'!$C$2:$C$2700,DD$5)</f>
        <v>0</v>
      </c>
      <c r="DE278" s="13">
        <f>SUMIFS('Compra Ventas'!$E$2:$E$2700,'Compra Ventas'!$A$2:$A$2700,DE$4,'Compra Ventas'!$B$2:$B$2700,$B278,'Compra Ventas'!$C$2:$C$2700,DE$5)</f>
        <v>0</v>
      </c>
      <c r="DF278" s="13">
        <f>SUMIFS('Compra Ventas'!$E$2:$E$2700,'Compra Ventas'!$A$2:$A$2700,DF$4,'Compra Ventas'!$B$2:$B$2700,$B278,'Compra Ventas'!$C$2:$C$2700,DF$5)</f>
        <v>0</v>
      </c>
      <c r="DG278" s="13">
        <f>SUMIFS('Compra Ventas'!$E$2:$E$2700,'Compra Ventas'!$A$2:$A$2700,DG$4,'Compra Ventas'!$B$2:$B$2700,$B278,'Compra Ventas'!$C$2:$C$2700,DG$5)</f>
        <v>0</v>
      </c>
      <c r="DH278" s="14">
        <f>SUMIFS('Compra Ventas'!$E$2:$E$2700,'Compra Ventas'!$A$2:$A$2700,DH$4,'Compra Ventas'!$B$2:$B$2700,$B278,'Compra Ventas'!$C$2:$C$2700,DH$5)</f>
        <v>0</v>
      </c>
      <c r="DI278" s="84"/>
      <c r="DJ278" s="98">
        <f>SUMIFS('Ajuste Ciclado'!D$5:D$47,'Ajuste Ciclado'!$C$5:$C$47,Balance!DJ$4,'Ajuste Ciclado'!$B$5:$B$47,Balance!$B278)</f>
        <v>0</v>
      </c>
      <c r="DK278" s="99">
        <f>SUMIFS('Ajuste Ciclado'!E$5:E$47,'Ajuste Ciclado'!$C$5:$C$47,Balance!DK$4,'Ajuste Ciclado'!$B$5:$B$47,Balance!$B278)</f>
        <v>0</v>
      </c>
      <c r="DL278" s="99">
        <f>SUMIFS('Ajuste Ciclado'!F$5:F$47,'Ajuste Ciclado'!$C$5:$C$47,Balance!DL$4,'Ajuste Ciclado'!$B$5:$B$47,Balance!$B278)</f>
        <v>0</v>
      </c>
      <c r="DM278" s="99">
        <f>SUMIFS('Ajuste Ciclado'!G$5:G$47,'Ajuste Ciclado'!$C$5:$C$47,Balance!DM$4,'Ajuste Ciclado'!$B$5:$B$47,Balance!$B278)</f>
        <v>0</v>
      </c>
      <c r="DN278" s="99">
        <f>SUMIFS('Ajuste Ciclado'!H$5:H$47,'Ajuste Ciclado'!$C$5:$C$47,Balance!DN$4,'Ajuste Ciclado'!$B$5:$B$47,Balance!$B278)</f>
        <v>0</v>
      </c>
      <c r="DO278" s="99">
        <f>SUMIFS('Ajuste Ciclado'!I$5:I$47,'Ajuste Ciclado'!$C$5:$C$47,Balance!DO$4,'Ajuste Ciclado'!$B$5:$B$47,Balance!$B278)</f>
        <v>0</v>
      </c>
      <c r="DP278" s="99">
        <f>SUMIFS('Ajuste Ciclado'!J$5:J$47,'Ajuste Ciclado'!$C$5:$C$47,Balance!DP$4,'Ajuste Ciclado'!$B$5:$B$47,Balance!$B278)</f>
        <v>0</v>
      </c>
      <c r="DQ278" s="99">
        <f>SUMIFS('Ajuste Ciclado'!K$5:K$47,'Ajuste Ciclado'!$C$5:$C$47,Balance!DQ$4,'Ajuste Ciclado'!$B$5:$B$47,Balance!$B278)</f>
        <v>0</v>
      </c>
      <c r="DR278" s="99">
        <f>SUMIFS('Ajuste Ciclado'!L$5:L$47,'Ajuste Ciclado'!$C$5:$C$47,Balance!DR$4,'Ajuste Ciclado'!$B$5:$B$47,Balance!$B278)</f>
        <v>0</v>
      </c>
      <c r="DS278" s="99">
        <f>SUMIFS('Ajuste Ciclado'!M$5:M$47,'Ajuste Ciclado'!$C$5:$C$47,Balance!DS$4,'Ajuste Ciclado'!$B$5:$B$47,Balance!$B278)</f>
        <v>0</v>
      </c>
      <c r="DT278" s="99">
        <f>SUMIFS('Ajuste Ciclado'!N$5:N$47,'Ajuste Ciclado'!$C$5:$C$47,Balance!DT$4,'Ajuste Ciclado'!$B$5:$B$47,Balance!$B278)</f>
        <v>0</v>
      </c>
      <c r="DU278" s="100">
        <f>SUMIFS('Ajuste Ciclado'!O$5:O$47,'Ajuste Ciclado'!$C$5:$C$47,Balance!DU$4,'Ajuste Ciclado'!$B$5:$B$47,Balance!$B278)</f>
        <v>0</v>
      </c>
      <c r="DV278" s="98">
        <f>SUMIFS('Ajuste Ciclado'!D$5:D$47,'Ajuste Ciclado'!$C$5:$C$47,Balance!DV$4,'Ajuste Ciclado'!$B$5:$B$47,Balance!$B278)</f>
        <v>0</v>
      </c>
      <c r="DW278" s="99">
        <f>SUMIFS('Ajuste Ciclado'!E$5:E$47,'Ajuste Ciclado'!$C$5:$C$47,Balance!DW$4,'Ajuste Ciclado'!$B$5:$B$47,Balance!$B278)</f>
        <v>0</v>
      </c>
      <c r="DX278" s="99">
        <f>SUMIFS('Ajuste Ciclado'!F$5:F$47,'Ajuste Ciclado'!$C$5:$C$47,Balance!DX$4,'Ajuste Ciclado'!$B$5:$B$47,Balance!$B278)</f>
        <v>0</v>
      </c>
      <c r="DY278" s="99">
        <f>SUMIFS('Ajuste Ciclado'!G$5:G$47,'Ajuste Ciclado'!$C$5:$C$47,Balance!DY$4,'Ajuste Ciclado'!$B$5:$B$47,Balance!$B278)</f>
        <v>0</v>
      </c>
      <c r="DZ278" s="99">
        <f>SUMIFS('Ajuste Ciclado'!H$5:H$47,'Ajuste Ciclado'!$C$5:$C$47,Balance!DZ$4,'Ajuste Ciclado'!$B$5:$B$47,Balance!$B278)</f>
        <v>0</v>
      </c>
      <c r="EA278" s="99">
        <f>SUMIFS('Ajuste Ciclado'!I$5:I$47,'Ajuste Ciclado'!$C$5:$C$47,Balance!EA$4,'Ajuste Ciclado'!$B$5:$B$47,Balance!$B278)</f>
        <v>0</v>
      </c>
      <c r="EB278" s="99">
        <f>SUMIFS('Ajuste Ciclado'!J$5:J$47,'Ajuste Ciclado'!$C$5:$C$47,Balance!EB$4,'Ajuste Ciclado'!$B$5:$B$47,Balance!$B278)</f>
        <v>0</v>
      </c>
      <c r="EC278" s="99">
        <f>SUMIFS('Ajuste Ciclado'!K$5:K$47,'Ajuste Ciclado'!$C$5:$C$47,Balance!EC$4,'Ajuste Ciclado'!$B$5:$B$47,Balance!$B278)</f>
        <v>0</v>
      </c>
      <c r="ED278" s="99">
        <f>SUMIFS('Ajuste Ciclado'!L$5:L$47,'Ajuste Ciclado'!$C$5:$C$47,Balance!ED$4,'Ajuste Ciclado'!$B$5:$B$47,Balance!$B278)</f>
        <v>0</v>
      </c>
      <c r="EE278" s="99">
        <f>SUMIFS('Ajuste Ciclado'!M$5:M$47,'Ajuste Ciclado'!$C$5:$C$47,Balance!EE$4,'Ajuste Ciclado'!$B$5:$B$47,Balance!$B278)</f>
        <v>0</v>
      </c>
      <c r="EF278" s="99">
        <f>SUMIFS('Ajuste Ciclado'!N$5:N$47,'Ajuste Ciclado'!$C$5:$C$47,Balance!EF$4,'Ajuste Ciclado'!$B$5:$B$47,Balance!$B278)</f>
        <v>0</v>
      </c>
      <c r="EG278" s="100">
        <f>SUMIFS('Ajuste Ciclado'!O$5:O$47,'Ajuste Ciclado'!$C$5:$C$47,Balance!EG$4,'Ajuste Ciclado'!$B$5:$B$47,Balance!$B278)</f>
        <v>0</v>
      </c>
      <c r="EH278" s="98">
        <f>SUMIFS('Ajuste Ciclado'!D$5:D$47,'Ajuste Ciclado'!$C$5:$C$47,Balance!EH$4,'Ajuste Ciclado'!$B$5:$B$47,Balance!$B278)</f>
        <v>0</v>
      </c>
      <c r="EI278" s="99">
        <f>SUMIFS('Ajuste Ciclado'!E$5:E$47,'Ajuste Ciclado'!$C$5:$C$47,Balance!EI$4,'Ajuste Ciclado'!$B$5:$B$47,Balance!$B278)</f>
        <v>0</v>
      </c>
      <c r="EJ278" s="99">
        <f>SUMIFS('Ajuste Ciclado'!F$5:F$47,'Ajuste Ciclado'!$C$5:$C$47,Balance!EJ$4,'Ajuste Ciclado'!$B$5:$B$47,Balance!$B278)</f>
        <v>0</v>
      </c>
      <c r="EK278" s="99">
        <f>SUMIFS('Ajuste Ciclado'!G$5:G$47,'Ajuste Ciclado'!$C$5:$C$47,Balance!EK$4,'Ajuste Ciclado'!$B$5:$B$47,Balance!$B278)</f>
        <v>0</v>
      </c>
      <c r="EL278" s="99">
        <f>SUMIFS('Ajuste Ciclado'!H$5:H$47,'Ajuste Ciclado'!$C$5:$C$47,Balance!EL$4,'Ajuste Ciclado'!$B$5:$B$47,Balance!$B278)</f>
        <v>0</v>
      </c>
      <c r="EM278" s="99">
        <f>SUMIFS('Ajuste Ciclado'!I$5:I$47,'Ajuste Ciclado'!$C$5:$C$47,Balance!EM$4,'Ajuste Ciclado'!$B$5:$B$47,Balance!$B278)</f>
        <v>0</v>
      </c>
      <c r="EN278" s="99">
        <f>SUMIFS('Ajuste Ciclado'!J$5:J$47,'Ajuste Ciclado'!$C$5:$C$47,Balance!EN$4,'Ajuste Ciclado'!$B$5:$B$47,Balance!$B278)</f>
        <v>0</v>
      </c>
      <c r="EO278" s="99">
        <f>SUMIFS('Ajuste Ciclado'!K$5:K$47,'Ajuste Ciclado'!$C$5:$C$47,Balance!EO$4,'Ajuste Ciclado'!$B$5:$B$47,Balance!$B278)</f>
        <v>0</v>
      </c>
      <c r="EP278" s="99">
        <f>SUMIFS('Ajuste Ciclado'!L$5:L$47,'Ajuste Ciclado'!$C$5:$C$47,Balance!EP$4,'Ajuste Ciclado'!$B$5:$B$47,Balance!$B278)</f>
        <v>0</v>
      </c>
      <c r="EQ278" s="99">
        <f>SUMIFS('Ajuste Ciclado'!M$5:M$47,'Ajuste Ciclado'!$C$5:$C$47,Balance!EQ$4,'Ajuste Ciclado'!$B$5:$B$47,Balance!$B278)</f>
        <v>0</v>
      </c>
      <c r="ER278" s="99">
        <f>SUMIFS('Ajuste Ciclado'!N$5:N$47,'Ajuste Ciclado'!$C$5:$C$47,Balance!ER$4,'Ajuste Ciclado'!$B$5:$B$47,Balance!$B278)</f>
        <v>0</v>
      </c>
      <c r="ES278" s="100">
        <f>SUMIFS('Ajuste Ciclado'!O$5:O$47,'Ajuste Ciclado'!$C$5:$C$47,Balance!ES$4,'Ajuste Ciclado'!$B$5:$B$47,Balance!$B278)</f>
        <v>0</v>
      </c>
      <c r="ET278" s="84"/>
      <c r="EU278" s="12">
        <f t="shared" si="377"/>
        <v>109916.8418230914</v>
      </c>
      <c r="EV278" s="13">
        <f t="shared" si="342"/>
        <v>112395.9617406873</v>
      </c>
      <c r="EW278" s="13">
        <f t="shared" si="343"/>
        <v>137055.19194846929</v>
      </c>
      <c r="EX278" s="13">
        <f t="shared" si="344"/>
        <v>118189.074072637</v>
      </c>
      <c r="EY278" s="13">
        <f t="shared" si="345"/>
        <v>115732.83949015431</v>
      </c>
      <c r="EZ278" s="13">
        <f t="shared" si="346"/>
        <v>107620.3684026944</v>
      </c>
      <c r="FA278" s="13">
        <f t="shared" si="347"/>
        <v>60853.251114078383</v>
      </c>
      <c r="FB278" s="13">
        <f t="shared" si="348"/>
        <v>29240.361561258229</v>
      </c>
      <c r="FC278" s="13">
        <f t="shared" si="349"/>
        <v>22466.937927667332</v>
      </c>
      <c r="FD278" s="13">
        <f t="shared" si="350"/>
        <v>14785.996356827131</v>
      </c>
      <c r="FE278" s="13">
        <f t="shared" si="351"/>
        <v>19479.555016184429</v>
      </c>
      <c r="FF278" s="14">
        <f t="shared" si="352"/>
        <v>20450.53983158516</v>
      </c>
      <c r="FG278" s="12">
        <f t="shared" si="353"/>
        <v>110153.65169137419</v>
      </c>
      <c r="FH278" s="13">
        <f t="shared" si="354"/>
        <v>112942.1253018109</v>
      </c>
      <c r="FI278" s="13">
        <f t="shared" si="355"/>
        <v>137643.78652058149</v>
      </c>
      <c r="FJ278" s="13">
        <f t="shared" si="356"/>
        <v>118926.5017363642</v>
      </c>
      <c r="FK278" s="13">
        <f t="shared" si="357"/>
        <v>115686.1587707624</v>
      </c>
      <c r="FL278" s="13">
        <f t="shared" si="358"/>
        <v>108137.012369181</v>
      </c>
      <c r="FM278" s="13">
        <f t="shared" si="359"/>
        <v>63604.521092672963</v>
      </c>
      <c r="FN278" s="13">
        <f t="shared" si="360"/>
        <v>28956.34138228323</v>
      </c>
      <c r="FO278" s="13">
        <f t="shared" si="361"/>
        <v>21841.39814903665</v>
      </c>
      <c r="FP278" s="13">
        <f t="shared" si="362"/>
        <v>16851.82259809125</v>
      </c>
      <c r="FQ278" s="13">
        <f t="shared" si="363"/>
        <v>21071.06531313149</v>
      </c>
      <c r="FR278" s="14">
        <f t="shared" si="364"/>
        <v>24756.947919670121</v>
      </c>
      <c r="FS278" s="12">
        <f t="shared" si="365"/>
        <v>110142.4837021525</v>
      </c>
      <c r="FT278" s="13">
        <f t="shared" si="366"/>
        <v>112721.6358581199</v>
      </c>
      <c r="FU278" s="13">
        <f t="shared" si="367"/>
        <v>137302.30557108531</v>
      </c>
      <c r="FV278" s="13">
        <f t="shared" si="368"/>
        <v>118537.87382790531</v>
      </c>
      <c r="FW278" s="13">
        <f t="shared" si="369"/>
        <v>116146.5191153449</v>
      </c>
      <c r="FX278" s="13">
        <f t="shared" si="370"/>
        <v>112171.5669692009</v>
      </c>
      <c r="FY278" s="13">
        <f t="shared" si="371"/>
        <v>66015.004467730236</v>
      </c>
      <c r="FZ278" s="13">
        <f t="shared" si="372"/>
        <v>30575.317700193042</v>
      </c>
      <c r="GA278" s="13">
        <f t="shared" si="373"/>
        <v>23767.01442494091</v>
      </c>
      <c r="GB278" s="13">
        <f t="shared" si="374"/>
        <v>21630.223341903969</v>
      </c>
      <c r="GC278" s="13">
        <f t="shared" si="375"/>
        <v>22865.376462618209</v>
      </c>
      <c r="GD278" s="14">
        <f t="shared" si="376"/>
        <v>27631.094498507038</v>
      </c>
      <c r="GE278" s="84"/>
      <c r="GF278" s="12">
        <f t="shared" si="378"/>
        <v>868186.91928533418</v>
      </c>
      <c r="GG278" s="13">
        <f t="shared" si="378"/>
        <v>880571.33284495992</v>
      </c>
      <c r="GH278" s="14">
        <f t="shared" si="378"/>
        <v>899506.41593970219</v>
      </c>
      <c r="GI278" s="6">
        <f t="shared" si="379"/>
        <v>1</v>
      </c>
      <c r="GJ278" s="12">
        <f t="shared" si="380"/>
        <v>0</v>
      </c>
      <c r="GK278" s="13">
        <f t="shared" si="381"/>
        <v>0</v>
      </c>
      <c r="GL278" s="14">
        <f t="shared" si="382"/>
        <v>0</v>
      </c>
      <c r="GM278" s="84"/>
      <c r="GN278" s="66">
        <f t="shared" si="383"/>
        <v>0</v>
      </c>
      <c r="GO278" s="84"/>
      <c r="GP278" s="63" t="str" cm="1">
        <f t="array" ref="GP278">INDEX($GF$4:$GH$4,1,GI278)</f>
        <v>Sample 1</v>
      </c>
      <c r="GQ278" s="12">
        <f t="shared" si="336"/>
        <v>14785.996356827131</v>
      </c>
      <c r="GR278" s="13">
        <f t="shared" si="336"/>
        <v>19479.555016184429</v>
      </c>
      <c r="GS278" s="14">
        <f t="shared" si="336"/>
        <v>20450.53983158516</v>
      </c>
      <c r="GT278" s="12">
        <f t="shared" si="337"/>
        <v>16851.82259809125</v>
      </c>
      <c r="GU278" s="13">
        <f t="shared" si="337"/>
        <v>21071.06531313149</v>
      </c>
      <c r="GV278" s="14">
        <f t="shared" si="337"/>
        <v>21841.39814903665</v>
      </c>
      <c r="GW278" s="12">
        <f t="shared" si="338"/>
        <v>21630.223341903969</v>
      </c>
      <c r="GX278" s="13">
        <f t="shared" si="338"/>
        <v>22865.376462618209</v>
      </c>
      <c r="GY278" s="14">
        <f t="shared" si="338"/>
        <v>23767.01442494091</v>
      </c>
      <c r="GZ278" s="84" t="str">
        <f t="shared" si="339"/>
        <v>Sample 1</v>
      </c>
      <c r="HA278" s="12">
        <f t="shared" si="384"/>
        <v>0</v>
      </c>
      <c r="HB278" s="13">
        <f t="shared" si="384"/>
        <v>0</v>
      </c>
      <c r="HC278" s="14">
        <f t="shared" si="384"/>
        <v>0</v>
      </c>
      <c r="HD278" s="6">
        <f t="shared" si="340"/>
        <v>0</v>
      </c>
      <c r="HE278" s="84" t="str">
        <f t="shared" si="341"/>
        <v>Ok</v>
      </c>
    </row>
    <row r="279" spans="2:213" hidden="1" x14ac:dyDescent="0.3">
      <c r="B279" s="84" t="s">
        <v>216</v>
      </c>
      <c r="C279" s="12">
        <f>SUMIFS(Inyecciones!$E$2:$E$14185,Inyecciones!$A$2:$A$14185,Balance!C$4,Inyecciones!$B$2:$B$14185,Balance!$B279,Inyecciones!$C$2:$C$14185,Balance!C$5)</f>
        <v>89232.614755879928</v>
      </c>
      <c r="D279" s="13">
        <f>SUMIFS(Inyecciones!$E$2:$E$14185,Inyecciones!$A$2:$A$14185,Balance!D$4,Inyecciones!$B$2:$B$14185,Balance!$B279,Inyecciones!$C$2:$C$14185,Balance!D$5)</f>
        <v>148069.765567341</v>
      </c>
      <c r="E279" s="13">
        <f>SUMIFS(Inyecciones!$E$2:$E$14185,Inyecciones!$A$2:$A$14185,Balance!E$4,Inyecciones!$B$2:$B$14185,Balance!$B279,Inyecciones!$C$2:$C$14185,Balance!E$5)</f>
        <v>174229.56587766681</v>
      </c>
      <c r="F279" s="13">
        <f>SUMIFS(Inyecciones!$E$2:$E$14185,Inyecciones!$A$2:$A$14185,Balance!F$4,Inyecciones!$B$2:$B$14185,Balance!$B279,Inyecciones!$C$2:$C$14185,Balance!F$5)</f>
        <v>96412.285169118099</v>
      </c>
      <c r="G279" s="13">
        <f>SUMIFS(Inyecciones!$E$2:$E$14185,Inyecciones!$A$2:$A$14185,Balance!G$4,Inyecciones!$B$2:$B$14185,Balance!$B279,Inyecciones!$C$2:$C$14185,Balance!G$5)</f>
        <v>27919.44312258056</v>
      </c>
      <c r="H279" s="13">
        <f>SUMIFS(Inyecciones!$E$2:$E$14185,Inyecciones!$A$2:$A$14185,Balance!H$4,Inyecciones!$B$2:$B$14185,Balance!$B279,Inyecciones!$C$2:$C$14185,Balance!H$5)</f>
        <v>25657.07565919264</v>
      </c>
      <c r="I279" s="13">
        <f>SUMIFS(Inyecciones!$E$2:$E$14185,Inyecciones!$A$2:$A$14185,Balance!I$4,Inyecciones!$B$2:$B$14185,Balance!$B279,Inyecciones!$C$2:$C$14185,Balance!I$5)</f>
        <v>22892.909323963031</v>
      </c>
      <c r="J279" s="13">
        <f>SUMIFS(Inyecciones!$E$2:$E$14185,Inyecciones!$A$2:$A$14185,Balance!J$4,Inyecciones!$B$2:$B$14185,Balance!$B279,Inyecciones!$C$2:$C$14185,Balance!J$5)</f>
        <v>11707.933113049099</v>
      </c>
      <c r="K279" s="13">
        <f>SUMIFS(Inyecciones!$E$2:$E$14185,Inyecciones!$A$2:$A$14185,Balance!K$4,Inyecciones!$B$2:$B$14185,Balance!$B279,Inyecciones!$C$2:$C$14185,Balance!K$5)</f>
        <v>12833.49244009722</v>
      </c>
      <c r="L279" s="13">
        <f>SUMIFS(Inyecciones!$E$2:$E$14185,Inyecciones!$A$2:$A$14185,Balance!L$4,Inyecciones!$B$2:$B$14185,Balance!$B279,Inyecciones!$C$2:$C$14185,Balance!L$5)</f>
        <v>5104.5846877277509</v>
      </c>
      <c r="M279" s="13">
        <f>SUMIFS(Inyecciones!$E$2:$E$14185,Inyecciones!$A$2:$A$14185,Balance!M$4,Inyecciones!$B$2:$B$14185,Balance!$B279,Inyecciones!$C$2:$C$14185,Balance!M$5)</f>
        <v>132.0123423446752</v>
      </c>
      <c r="N279" s="14">
        <f>SUMIFS(Inyecciones!$E$2:$E$14185,Inyecciones!$A$2:$A$14185,Balance!N$4,Inyecciones!$B$2:$B$14185,Balance!$B279,Inyecciones!$C$2:$C$14185,Balance!N$5)</f>
        <v>2537.7005015463878</v>
      </c>
      <c r="O279" s="12">
        <f>SUMIFS(Inyecciones!$E$2:$E$14185,Inyecciones!$A$2:$A$14185,Balance!O$4,Inyecciones!$B$2:$B$14185,Balance!$B279,Inyecciones!$C$2:$C$14185,Balance!O$5)</f>
        <v>89646.29335946402</v>
      </c>
      <c r="P279" s="13">
        <f>SUMIFS(Inyecciones!$E$2:$E$14185,Inyecciones!$A$2:$A$14185,Balance!P$4,Inyecciones!$B$2:$B$14185,Balance!$B279,Inyecciones!$C$2:$C$14185,Balance!P$5)</f>
        <v>149690.95020216031</v>
      </c>
      <c r="Q279" s="13">
        <f>SUMIFS(Inyecciones!$E$2:$E$14185,Inyecciones!$A$2:$A$14185,Balance!Q$4,Inyecciones!$B$2:$B$14185,Balance!$B279,Inyecciones!$C$2:$C$14185,Balance!Q$5)</f>
        <v>104364.83131081839</v>
      </c>
      <c r="R279" s="13">
        <f>SUMIFS(Inyecciones!$E$2:$E$14185,Inyecciones!$A$2:$A$14185,Balance!R$4,Inyecciones!$B$2:$B$14185,Balance!$B279,Inyecciones!$C$2:$C$14185,Balance!R$5)</f>
        <v>57147.616777133728</v>
      </c>
      <c r="S279" s="13">
        <f>SUMIFS(Inyecciones!$E$2:$E$14185,Inyecciones!$A$2:$A$14185,Balance!S$4,Inyecciones!$B$2:$B$14185,Balance!$B279,Inyecciones!$C$2:$C$14185,Balance!S$5)</f>
        <v>25878.69002857701</v>
      </c>
      <c r="T279" s="13">
        <f>SUMIFS(Inyecciones!$E$2:$E$14185,Inyecciones!$A$2:$A$14185,Balance!T$4,Inyecciones!$B$2:$B$14185,Balance!$B279,Inyecciones!$C$2:$C$14185,Balance!T$5)</f>
        <v>21625.237136415919</v>
      </c>
      <c r="U279" s="13">
        <f>SUMIFS(Inyecciones!$E$2:$E$14185,Inyecciones!$A$2:$A$14185,Balance!U$4,Inyecciones!$B$2:$B$14185,Balance!$B279,Inyecciones!$C$2:$C$14185,Balance!U$5)</f>
        <v>20165.93946128614</v>
      </c>
      <c r="V279" s="13">
        <f>SUMIFS(Inyecciones!$E$2:$E$14185,Inyecciones!$A$2:$A$14185,Balance!V$4,Inyecciones!$B$2:$B$14185,Balance!$B279,Inyecciones!$C$2:$C$14185,Balance!V$5)</f>
        <v>11338.348378767239</v>
      </c>
      <c r="W279" s="13">
        <f>SUMIFS(Inyecciones!$E$2:$E$14185,Inyecciones!$A$2:$A$14185,Balance!W$4,Inyecciones!$B$2:$B$14185,Balance!$B279,Inyecciones!$C$2:$C$14185,Balance!W$5)</f>
        <v>9323.9235526637895</v>
      </c>
      <c r="X279" s="13">
        <f>SUMIFS(Inyecciones!$E$2:$E$14185,Inyecciones!$A$2:$A$14185,Balance!X$4,Inyecciones!$B$2:$B$14185,Balance!$B279,Inyecciones!$C$2:$C$14185,Balance!X$5)</f>
        <v>8637.0044863241474</v>
      </c>
      <c r="Y279" s="13">
        <f>SUMIFS(Inyecciones!$E$2:$E$14185,Inyecciones!$A$2:$A$14185,Balance!Y$4,Inyecciones!$B$2:$B$14185,Balance!$B279,Inyecciones!$C$2:$C$14185,Balance!Y$5)</f>
        <v>29015.813013779141</v>
      </c>
      <c r="Z279" s="14">
        <f>SUMIFS(Inyecciones!$E$2:$E$14185,Inyecciones!$A$2:$A$14185,Balance!Z$4,Inyecciones!$B$2:$B$14185,Balance!$B279,Inyecciones!$C$2:$C$14185,Balance!Z$5)</f>
        <v>40860.620989796589</v>
      </c>
      <c r="AA279" s="12">
        <f>SUMIFS(Inyecciones!$E$2:$E$14185,Inyecciones!$A$2:$A$14185,Balance!AA$4,Inyecciones!$B$2:$B$14185,Balance!$B279,Inyecciones!$C$2:$C$14185,Balance!AA$5)</f>
        <v>89704.190292647618</v>
      </c>
      <c r="AB279" s="13">
        <f>SUMIFS(Inyecciones!$E$2:$E$14185,Inyecciones!$A$2:$A$14185,Balance!AB$4,Inyecciones!$B$2:$B$14185,Balance!$B279,Inyecciones!$C$2:$C$14185,Balance!AB$5)</f>
        <v>148585.71431842129</v>
      </c>
      <c r="AC279" s="13">
        <f>SUMIFS(Inyecciones!$E$2:$E$14185,Inyecciones!$A$2:$A$14185,Balance!AC$4,Inyecciones!$B$2:$B$14185,Balance!$B279,Inyecciones!$C$2:$C$14185,Balance!AC$5)</f>
        <v>108170.9015733331</v>
      </c>
      <c r="AD279" s="13">
        <f>SUMIFS(Inyecciones!$E$2:$E$14185,Inyecciones!$A$2:$A$14185,Balance!AD$4,Inyecciones!$B$2:$B$14185,Balance!$B279,Inyecciones!$C$2:$C$14185,Balance!AD$5)</f>
        <v>82460.357779614234</v>
      </c>
      <c r="AE279" s="13">
        <f>SUMIFS(Inyecciones!$E$2:$E$14185,Inyecciones!$A$2:$A$14185,Balance!AE$4,Inyecciones!$B$2:$B$14185,Balance!$B279,Inyecciones!$C$2:$C$14185,Balance!AE$5)</f>
        <v>24258.875405350449</v>
      </c>
      <c r="AF279" s="13">
        <f>SUMIFS(Inyecciones!$E$2:$E$14185,Inyecciones!$A$2:$A$14185,Balance!AF$4,Inyecciones!$B$2:$B$14185,Balance!$B279,Inyecciones!$C$2:$C$14185,Balance!AF$5)</f>
        <v>18313.337923223051</v>
      </c>
      <c r="AG279" s="13">
        <f>SUMIFS(Inyecciones!$E$2:$E$14185,Inyecciones!$A$2:$A$14185,Balance!AG$4,Inyecciones!$B$2:$B$14185,Balance!$B279,Inyecciones!$C$2:$C$14185,Balance!AG$5)</f>
        <v>16965.175993323261</v>
      </c>
      <c r="AH279" s="13">
        <f>SUMIFS(Inyecciones!$E$2:$E$14185,Inyecciones!$A$2:$A$14185,Balance!AH$4,Inyecciones!$B$2:$B$14185,Balance!$B279,Inyecciones!$C$2:$C$14185,Balance!AH$5)</f>
        <v>7540.4956293158939</v>
      </c>
      <c r="AI279" s="13">
        <f>SUMIFS(Inyecciones!$E$2:$E$14185,Inyecciones!$A$2:$A$14185,Balance!AI$4,Inyecciones!$B$2:$B$14185,Balance!$B279,Inyecciones!$C$2:$C$14185,Balance!AI$5)</f>
        <v>9877.0857437358027</v>
      </c>
      <c r="AJ279" s="13">
        <f>SUMIFS(Inyecciones!$E$2:$E$14185,Inyecciones!$A$2:$A$14185,Balance!AJ$4,Inyecciones!$B$2:$B$14185,Balance!$B279,Inyecciones!$C$2:$C$14185,Balance!AJ$5)</f>
        <v>27088.503376616001</v>
      </c>
      <c r="AK279" s="13">
        <f>SUMIFS(Inyecciones!$E$2:$E$14185,Inyecciones!$A$2:$A$14185,Balance!AK$4,Inyecciones!$B$2:$B$14185,Balance!$B279,Inyecciones!$C$2:$C$14185,Balance!AK$5)</f>
        <v>95565.085696289636</v>
      </c>
      <c r="AL279" s="14">
        <f>SUMIFS(Inyecciones!$E$2:$E$14185,Inyecciones!$A$2:$A$14185,Balance!AL$4,Inyecciones!$B$2:$B$14185,Balance!$B279,Inyecciones!$C$2:$C$14185,Balance!AL$5)</f>
        <v>100267.11652471581</v>
      </c>
      <c r="AM279" s="13"/>
      <c r="AN279" s="12">
        <f>SUMIFS('Retiro Mensual'!$E$2:$E$2629,'Retiro Mensual'!$A$2:$A$2629,AN$4,'Retiro Mensual'!$B$2:$B$2629,$B279,'Retiro Mensual'!$C$2:$C$2629,AN$5)</f>
        <v>0</v>
      </c>
      <c r="AO279" s="13">
        <f>SUMIFS('Retiro Mensual'!$E$2:$E$2629,'Retiro Mensual'!$A$2:$A$2629,AO$4,'Retiro Mensual'!$B$2:$B$2629,$B279,'Retiro Mensual'!$C$2:$C$2629,AO$5)</f>
        <v>0</v>
      </c>
      <c r="AP279" s="13">
        <f>SUMIFS('Retiro Mensual'!$E$2:$E$2629,'Retiro Mensual'!$A$2:$A$2629,AP$4,'Retiro Mensual'!$B$2:$B$2629,$B279,'Retiro Mensual'!$C$2:$C$2629,AP$5)</f>
        <v>0</v>
      </c>
      <c r="AQ279" s="13">
        <f>SUMIFS('Retiro Mensual'!$E$2:$E$2629,'Retiro Mensual'!$A$2:$A$2629,AQ$4,'Retiro Mensual'!$B$2:$B$2629,$B279,'Retiro Mensual'!$C$2:$C$2629,AQ$5)</f>
        <v>0</v>
      </c>
      <c r="AR279" s="13">
        <f>SUMIFS('Retiro Mensual'!$E$2:$E$2629,'Retiro Mensual'!$A$2:$A$2629,AR$4,'Retiro Mensual'!$B$2:$B$2629,$B279,'Retiro Mensual'!$C$2:$C$2629,AR$5)</f>
        <v>0</v>
      </c>
      <c r="AS279" s="13">
        <f>SUMIFS('Retiro Mensual'!$E$2:$E$2629,'Retiro Mensual'!$A$2:$A$2629,AS$4,'Retiro Mensual'!$B$2:$B$2629,$B279,'Retiro Mensual'!$C$2:$C$2629,AS$5)</f>
        <v>0</v>
      </c>
      <c r="AT279" s="13">
        <f>SUMIFS('Retiro Mensual'!$E$2:$E$2629,'Retiro Mensual'!$A$2:$A$2629,AT$4,'Retiro Mensual'!$B$2:$B$2629,$B279,'Retiro Mensual'!$C$2:$C$2629,AT$5)</f>
        <v>0</v>
      </c>
      <c r="AU279" s="13">
        <f>SUMIFS('Retiro Mensual'!$E$2:$E$2629,'Retiro Mensual'!$A$2:$A$2629,AU$4,'Retiro Mensual'!$B$2:$B$2629,$B279,'Retiro Mensual'!$C$2:$C$2629,AU$5)</f>
        <v>0</v>
      </c>
      <c r="AV279" s="13">
        <f>SUMIFS('Retiro Mensual'!$E$2:$E$2629,'Retiro Mensual'!$A$2:$A$2629,AV$4,'Retiro Mensual'!$B$2:$B$2629,$B279,'Retiro Mensual'!$C$2:$C$2629,AV$5)</f>
        <v>0</v>
      </c>
      <c r="AW279" s="13">
        <f>SUMIFS('Retiro Mensual'!$E$2:$E$2629,'Retiro Mensual'!$A$2:$A$2629,AW$4,'Retiro Mensual'!$B$2:$B$2629,$B279,'Retiro Mensual'!$C$2:$C$2629,AW$5)</f>
        <v>0</v>
      </c>
      <c r="AX279" s="13">
        <f>SUMIFS('Retiro Mensual'!$E$2:$E$2629,'Retiro Mensual'!$A$2:$A$2629,AX$4,'Retiro Mensual'!$B$2:$B$2629,$B279,'Retiro Mensual'!$C$2:$C$2629,AX$5)</f>
        <v>0</v>
      </c>
      <c r="AY279" s="14">
        <f>SUMIFS('Retiro Mensual'!$E$2:$E$2629,'Retiro Mensual'!$A$2:$A$2629,AY$4,'Retiro Mensual'!$B$2:$B$2629,$B279,'Retiro Mensual'!$C$2:$C$2629,AY$5)</f>
        <v>0</v>
      </c>
      <c r="AZ279" s="12">
        <f>SUMIFS('Retiro Mensual'!$E$2:$E$2629,'Retiro Mensual'!$A$2:$A$2629,AZ$4,'Retiro Mensual'!$B$2:$B$2629,$B279,'Retiro Mensual'!$C$2:$C$2629,AZ$5)</f>
        <v>0</v>
      </c>
      <c r="BA279" s="13">
        <f>SUMIFS('Retiro Mensual'!$E$2:$E$2629,'Retiro Mensual'!$A$2:$A$2629,BA$4,'Retiro Mensual'!$B$2:$B$2629,$B279,'Retiro Mensual'!$C$2:$C$2629,BA$5)</f>
        <v>0</v>
      </c>
      <c r="BB279" s="13">
        <f>SUMIFS('Retiro Mensual'!$E$2:$E$2629,'Retiro Mensual'!$A$2:$A$2629,BB$4,'Retiro Mensual'!$B$2:$B$2629,$B279,'Retiro Mensual'!$C$2:$C$2629,BB$5)</f>
        <v>0</v>
      </c>
      <c r="BC279" s="13">
        <f>SUMIFS('Retiro Mensual'!$E$2:$E$2629,'Retiro Mensual'!$A$2:$A$2629,BC$4,'Retiro Mensual'!$B$2:$B$2629,$B279,'Retiro Mensual'!$C$2:$C$2629,BC$5)</f>
        <v>0</v>
      </c>
      <c r="BD279" s="13">
        <f>SUMIFS('Retiro Mensual'!$E$2:$E$2629,'Retiro Mensual'!$A$2:$A$2629,BD$4,'Retiro Mensual'!$B$2:$B$2629,$B279,'Retiro Mensual'!$C$2:$C$2629,BD$5)</f>
        <v>0</v>
      </c>
      <c r="BE279" s="13">
        <f>SUMIFS('Retiro Mensual'!$E$2:$E$2629,'Retiro Mensual'!$A$2:$A$2629,BE$4,'Retiro Mensual'!$B$2:$B$2629,$B279,'Retiro Mensual'!$C$2:$C$2629,BE$5)</f>
        <v>0</v>
      </c>
      <c r="BF279" s="13">
        <f>SUMIFS('Retiro Mensual'!$E$2:$E$2629,'Retiro Mensual'!$A$2:$A$2629,BF$4,'Retiro Mensual'!$B$2:$B$2629,$B279,'Retiro Mensual'!$C$2:$C$2629,BF$5)</f>
        <v>0</v>
      </c>
      <c r="BG279" s="13">
        <f>SUMIFS('Retiro Mensual'!$E$2:$E$2629,'Retiro Mensual'!$A$2:$A$2629,BG$4,'Retiro Mensual'!$B$2:$B$2629,$B279,'Retiro Mensual'!$C$2:$C$2629,BG$5)</f>
        <v>0</v>
      </c>
      <c r="BH279" s="13">
        <f>SUMIFS('Retiro Mensual'!$E$2:$E$2629,'Retiro Mensual'!$A$2:$A$2629,BH$4,'Retiro Mensual'!$B$2:$B$2629,$B279,'Retiro Mensual'!$C$2:$C$2629,BH$5)</f>
        <v>0</v>
      </c>
      <c r="BI279" s="13">
        <f>SUMIFS('Retiro Mensual'!$E$2:$E$2629,'Retiro Mensual'!$A$2:$A$2629,BI$4,'Retiro Mensual'!$B$2:$B$2629,$B279,'Retiro Mensual'!$C$2:$C$2629,BI$5)</f>
        <v>0</v>
      </c>
      <c r="BJ279" s="13">
        <f>SUMIFS('Retiro Mensual'!$E$2:$E$2629,'Retiro Mensual'!$A$2:$A$2629,BJ$4,'Retiro Mensual'!$B$2:$B$2629,$B279,'Retiro Mensual'!$C$2:$C$2629,BJ$5)</f>
        <v>0</v>
      </c>
      <c r="BK279" s="14">
        <f>SUMIFS('Retiro Mensual'!$E$2:$E$2629,'Retiro Mensual'!$A$2:$A$2629,BK$4,'Retiro Mensual'!$B$2:$B$2629,$B279,'Retiro Mensual'!$C$2:$C$2629,BK$5)</f>
        <v>0</v>
      </c>
      <c r="BL279" s="12">
        <f>SUMIFS('Retiro Mensual'!$E$2:$E$2629,'Retiro Mensual'!$A$2:$A$2629,BL$4,'Retiro Mensual'!$B$2:$B$2629,$B279,'Retiro Mensual'!$C$2:$C$2629,BL$5)</f>
        <v>0</v>
      </c>
      <c r="BM279" s="13">
        <f>SUMIFS('Retiro Mensual'!$E$2:$E$2629,'Retiro Mensual'!$A$2:$A$2629,BM$4,'Retiro Mensual'!$B$2:$B$2629,$B279,'Retiro Mensual'!$C$2:$C$2629,BM$5)</f>
        <v>0</v>
      </c>
      <c r="BN279" s="13">
        <f>SUMIFS('Retiro Mensual'!$E$2:$E$2629,'Retiro Mensual'!$A$2:$A$2629,BN$4,'Retiro Mensual'!$B$2:$B$2629,$B279,'Retiro Mensual'!$C$2:$C$2629,BN$5)</f>
        <v>0</v>
      </c>
      <c r="BO279" s="13">
        <f>SUMIFS('Retiro Mensual'!$E$2:$E$2629,'Retiro Mensual'!$A$2:$A$2629,BO$4,'Retiro Mensual'!$B$2:$B$2629,$B279,'Retiro Mensual'!$C$2:$C$2629,BO$5)</f>
        <v>0</v>
      </c>
      <c r="BP279" s="13">
        <f>SUMIFS('Retiro Mensual'!$E$2:$E$2629,'Retiro Mensual'!$A$2:$A$2629,BP$4,'Retiro Mensual'!$B$2:$B$2629,$B279,'Retiro Mensual'!$C$2:$C$2629,BP$5)</f>
        <v>0</v>
      </c>
      <c r="BQ279" s="13">
        <f>SUMIFS('Retiro Mensual'!$E$2:$E$2629,'Retiro Mensual'!$A$2:$A$2629,BQ$4,'Retiro Mensual'!$B$2:$B$2629,$B279,'Retiro Mensual'!$C$2:$C$2629,BQ$5)</f>
        <v>0</v>
      </c>
      <c r="BR279" s="13">
        <f>SUMIFS('Retiro Mensual'!$E$2:$E$2629,'Retiro Mensual'!$A$2:$A$2629,BR$4,'Retiro Mensual'!$B$2:$B$2629,$B279,'Retiro Mensual'!$C$2:$C$2629,BR$5)</f>
        <v>0</v>
      </c>
      <c r="BS279" s="13">
        <f>SUMIFS('Retiro Mensual'!$E$2:$E$2629,'Retiro Mensual'!$A$2:$A$2629,BS$4,'Retiro Mensual'!$B$2:$B$2629,$B279,'Retiro Mensual'!$C$2:$C$2629,BS$5)</f>
        <v>0</v>
      </c>
      <c r="BT279" s="13">
        <f>SUMIFS('Retiro Mensual'!$E$2:$E$2629,'Retiro Mensual'!$A$2:$A$2629,BT$4,'Retiro Mensual'!$B$2:$B$2629,$B279,'Retiro Mensual'!$C$2:$C$2629,BT$5)</f>
        <v>0</v>
      </c>
      <c r="BU279" s="13">
        <f>SUMIFS('Retiro Mensual'!$E$2:$E$2629,'Retiro Mensual'!$A$2:$A$2629,BU$4,'Retiro Mensual'!$B$2:$B$2629,$B279,'Retiro Mensual'!$C$2:$C$2629,BU$5)</f>
        <v>0</v>
      </c>
      <c r="BV279" s="13">
        <f>SUMIFS('Retiro Mensual'!$E$2:$E$2629,'Retiro Mensual'!$A$2:$A$2629,BV$4,'Retiro Mensual'!$B$2:$B$2629,$B279,'Retiro Mensual'!$C$2:$C$2629,BV$5)</f>
        <v>0</v>
      </c>
      <c r="BW279" s="14">
        <f>SUMIFS('Retiro Mensual'!$E$2:$E$2629,'Retiro Mensual'!$A$2:$A$2629,BW$4,'Retiro Mensual'!$B$2:$B$2629,$B279,'Retiro Mensual'!$C$2:$C$2629,BW$5)</f>
        <v>0</v>
      </c>
      <c r="BX279" s="13"/>
      <c r="BY279" s="12">
        <f>SUMIFS('Compra Ventas'!$E$2:$E$2700,'Compra Ventas'!$A$2:$A$2700,BY$4,'Compra Ventas'!$B$2:$B$2700,$B279,'Compra Ventas'!$C$2:$C$2700,BY$5)</f>
        <v>0</v>
      </c>
      <c r="BZ279" s="13">
        <f>SUMIFS('Compra Ventas'!$E$2:$E$2700,'Compra Ventas'!$A$2:$A$2700,BZ$4,'Compra Ventas'!$B$2:$B$2700,$B279,'Compra Ventas'!$C$2:$C$2700,BZ$5)</f>
        <v>0</v>
      </c>
      <c r="CA279" s="13">
        <f>SUMIFS('Compra Ventas'!$E$2:$E$2700,'Compra Ventas'!$A$2:$A$2700,CA$4,'Compra Ventas'!$B$2:$B$2700,$B279,'Compra Ventas'!$C$2:$C$2700,CA$5)</f>
        <v>0</v>
      </c>
      <c r="CB279" s="13">
        <f>SUMIFS('Compra Ventas'!$E$2:$E$2700,'Compra Ventas'!$A$2:$A$2700,CB$4,'Compra Ventas'!$B$2:$B$2700,$B279,'Compra Ventas'!$C$2:$C$2700,CB$5)</f>
        <v>0</v>
      </c>
      <c r="CC279" s="13">
        <f>SUMIFS('Compra Ventas'!$E$2:$E$2700,'Compra Ventas'!$A$2:$A$2700,CC$4,'Compra Ventas'!$B$2:$B$2700,$B279,'Compra Ventas'!$C$2:$C$2700,CC$5)</f>
        <v>0</v>
      </c>
      <c r="CD279" s="13">
        <f>SUMIFS('Compra Ventas'!$E$2:$E$2700,'Compra Ventas'!$A$2:$A$2700,CD$4,'Compra Ventas'!$B$2:$B$2700,$B279,'Compra Ventas'!$C$2:$C$2700,CD$5)</f>
        <v>0</v>
      </c>
      <c r="CE279" s="13">
        <f>SUMIFS('Compra Ventas'!$E$2:$E$2700,'Compra Ventas'!$A$2:$A$2700,CE$4,'Compra Ventas'!$B$2:$B$2700,$B279,'Compra Ventas'!$C$2:$C$2700,CE$5)</f>
        <v>0</v>
      </c>
      <c r="CF279" s="13">
        <f>SUMIFS('Compra Ventas'!$E$2:$E$2700,'Compra Ventas'!$A$2:$A$2700,CF$4,'Compra Ventas'!$B$2:$B$2700,$B279,'Compra Ventas'!$C$2:$C$2700,CF$5)</f>
        <v>0</v>
      </c>
      <c r="CG279" s="13">
        <f>SUMIFS('Compra Ventas'!$E$2:$E$2700,'Compra Ventas'!$A$2:$A$2700,CG$4,'Compra Ventas'!$B$2:$B$2700,$B279,'Compra Ventas'!$C$2:$C$2700,CG$5)</f>
        <v>0</v>
      </c>
      <c r="CH279" s="13">
        <f>SUMIFS('Compra Ventas'!$E$2:$E$2700,'Compra Ventas'!$A$2:$A$2700,CH$4,'Compra Ventas'!$B$2:$B$2700,$B279,'Compra Ventas'!$C$2:$C$2700,CH$5)</f>
        <v>0</v>
      </c>
      <c r="CI279" s="13">
        <f>SUMIFS('Compra Ventas'!$E$2:$E$2700,'Compra Ventas'!$A$2:$A$2700,CI$4,'Compra Ventas'!$B$2:$B$2700,$B279,'Compra Ventas'!$C$2:$C$2700,CI$5)</f>
        <v>0</v>
      </c>
      <c r="CJ279" s="14">
        <f>SUMIFS('Compra Ventas'!$E$2:$E$2700,'Compra Ventas'!$A$2:$A$2700,CJ$4,'Compra Ventas'!$B$2:$B$2700,$B279,'Compra Ventas'!$C$2:$C$2700,CJ$5)</f>
        <v>0</v>
      </c>
      <c r="CK279" s="12">
        <f>SUMIFS('Compra Ventas'!$E$2:$E$2700,'Compra Ventas'!$A$2:$A$2700,CK$4,'Compra Ventas'!$B$2:$B$2700,$B279,'Compra Ventas'!$C$2:$C$2700,CK$5)</f>
        <v>0</v>
      </c>
      <c r="CL279" s="13">
        <f>SUMIFS('Compra Ventas'!$E$2:$E$2700,'Compra Ventas'!$A$2:$A$2700,CL$4,'Compra Ventas'!$B$2:$B$2700,$B279,'Compra Ventas'!$C$2:$C$2700,CL$5)</f>
        <v>0</v>
      </c>
      <c r="CM279" s="13">
        <f>SUMIFS('Compra Ventas'!$E$2:$E$2700,'Compra Ventas'!$A$2:$A$2700,CM$4,'Compra Ventas'!$B$2:$B$2700,$B279,'Compra Ventas'!$C$2:$C$2700,CM$5)</f>
        <v>0</v>
      </c>
      <c r="CN279" s="13">
        <f>SUMIFS('Compra Ventas'!$E$2:$E$2700,'Compra Ventas'!$A$2:$A$2700,CN$4,'Compra Ventas'!$B$2:$B$2700,$B279,'Compra Ventas'!$C$2:$C$2700,CN$5)</f>
        <v>0</v>
      </c>
      <c r="CO279" s="13">
        <f>SUMIFS('Compra Ventas'!$E$2:$E$2700,'Compra Ventas'!$A$2:$A$2700,CO$4,'Compra Ventas'!$B$2:$B$2700,$B279,'Compra Ventas'!$C$2:$C$2700,CO$5)</f>
        <v>0</v>
      </c>
      <c r="CP279" s="13">
        <f>SUMIFS('Compra Ventas'!$E$2:$E$2700,'Compra Ventas'!$A$2:$A$2700,CP$4,'Compra Ventas'!$B$2:$B$2700,$B279,'Compra Ventas'!$C$2:$C$2700,CP$5)</f>
        <v>0</v>
      </c>
      <c r="CQ279" s="13">
        <f>SUMIFS('Compra Ventas'!$E$2:$E$2700,'Compra Ventas'!$A$2:$A$2700,CQ$4,'Compra Ventas'!$B$2:$B$2700,$B279,'Compra Ventas'!$C$2:$C$2700,CQ$5)</f>
        <v>0</v>
      </c>
      <c r="CR279" s="13">
        <f>SUMIFS('Compra Ventas'!$E$2:$E$2700,'Compra Ventas'!$A$2:$A$2700,CR$4,'Compra Ventas'!$B$2:$B$2700,$B279,'Compra Ventas'!$C$2:$C$2700,CR$5)</f>
        <v>0</v>
      </c>
      <c r="CS279" s="13">
        <f>SUMIFS('Compra Ventas'!$E$2:$E$2700,'Compra Ventas'!$A$2:$A$2700,CS$4,'Compra Ventas'!$B$2:$B$2700,$B279,'Compra Ventas'!$C$2:$C$2700,CS$5)</f>
        <v>0</v>
      </c>
      <c r="CT279" s="13">
        <f>SUMIFS('Compra Ventas'!$E$2:$E$2700,'Compra Ventas'!$A$2:$A$2700,CT$4,'Compra Ventas'!$B$2:$B$2700,$B279,'Compra Ventas'!$C$2:$C$2700,CT$5)</f>
        <v>0</v>
      </c>
      <c r="CU279" s="13">
        <f>SUMIFS('Compra Ventas'!$E$2:$E$2700,'Compra Ventas'!$A$2:$A$2700,CU$4,'Compra Ventas'!$B$2:$B$2700,$B279,'Compra Ventas'!$C$2:$C$2700,CU$5)</f>
        <v>0</v>
      </c>
      <c r="CV279" s="14">
        <f>SUMIFS('Compra Ventas'!$E$2:$E$2700,'Compra Ventas'!$A$2:$A$2700,CV$4,'Compra Ventas'!$B$2:$B$2700,$B279,'Compra Ventas'!$C$2:$C$2700,CV$5)</f>
        <v>0</v>
      </c>
      <c r="CW279" s="12">
        <f>SUMIFS('Compra Ventas'!$E$2:$E$2700,'Compra Ventas'!$A$2:$A$2700,CW$4,'Compra Ventas'!$B$2:$B$2700,$B279,'Compra Ventas'!$C$2:$C$2700,CW$5)</f>
        <v>0</v>
      </c>
      <c r="CX279" s="13">
        <f>SUMIFS('Compra Ventas'!$E$2:$E$2700,'Compra Ventas'!$A$2:$A$2700,CX$4,'Compra Ventas'!$B$2:$B$2700,$B279,'Compra Ventas'!$C$2:$C$2700,CX$5)</f>
        <v>0</v>
      </c>
      <c r="CY279" s="13">
        <f>SUMIFS('Compra Ventas'!$E$2:$E$2700,'Compra Ventas'!$A$2:$A$2700,CY$4,'Compra Ventas'!$B$2:$B$2700,$B279,'Compra Ventas'!$C$2:$C$2700,CY$5)</f>
        <v>0</v>
      </c>
      <c r="CZ279" s="13">
        <f>SUMIFS('Compra Ventas'!$E$2:$E$2700,'Compra Ventas'!$A$2:$A$2700,CZ$4,'Compra Ventas'!$B$2:$B$2700,$B279,'Compra Ventas'!$C$2:$C$2700,CZ$5)</f>
        <v>0</v>
      </c>
      <c r="DA279" s="13">
        <f>SUMIFS('Compra Ventas'!$E$2:$E$2700,'Compra Ventas'!$A$2:$A$2700,DA$4,'Compra Ventas'!$B$2:$B$2700,$B279,'Compra Ventas'!$C$2:$C$2700,DA$5)</f>
        <v>0</v>
      </c>
      <c r="DB279" s="13">
        <f>SUMIFS('Compra Ventas'!$E$2:$E$2700,'Compra Ventas'!$A$2:$A$2700,DB$4,'Compra Ventas'!$B$2:$B$2700,$B279,'Compra Ventas'!$C$2:$C$2700,DB$5)</f>
        <v>0</v>
      </c>
      <c r="DC279" s="13">
        <f>SUMIFS('Compra Ventas'!$E$2:$E$2700,'Compra Ventas'!$A$2:$A$2700,DC$4,'Compra Ventas'!$B$2:$B$2700,$B279,'Compra Ventas'!$C$2:$C$2700,DC$5)</f>
        <v>0</v>
      </c>
      <c r="DD279" s="13">
        <f>SUMIFS('Compra Ventas'!$E$2:$E$2700,'Compra Ventas'!$A$2:$A$2700,DD$4,'Compra Ventas'!$B$2:$B$2700,$B279,'Compra Ventas'!$C$2:$C$2700,DD$5)</f>
        <v>0</v>
      </c>
      <c r="DE279" s="13">
        <f>SUMIFS('Compra Ventas'!$E$2:$E$2700,'Compra Ventas'!$A$2:$A$2700,DE$4,'Compra Ventas'!$B$2:$B$2700,$B279,'Compra Ventas'!$C$2:$C$2700,DE$5)</f>
        <v>0</v>
      </c>
      <c r="DF279" s="13">
        <f>SUMIFS('Compra Ventas'!$E$2:$E$2700,'Compra Ventas'!$A$2:$A$2700,DF$4,'Compra Ventas'!$B$2:$B$2700,$B279,'Compra Ventas'!$C$2:$C$2700,DF$5)</f>
        <v>0</v>
      </c>
      <c r="DG279" s="13">
        <f>SUMIFS('Compra Ventas'!$E$2:$E$2700,'Compra Ventas'!$A$2:$A$2700,DG$4,'Compra Ventas'!$B$2:$B$2700,$B279,'Compra Ventas'!$C$2:$C$2700,DG$5)</f>
        <v>0</v>
      </c>
      <c r="DH279" s="14">
        <f>SUMIFS('Compra Ventas'!$E$2:$E$2700,'Compra Ventas'!$A$2:$A$2700,DH$4,'Compra Ventas'!$B$2:$B$2700,$B279,'Compra Ventas'!$C$2:$C$2700,DH$5)</f>
        <v>0</v>
      </c>
      <c r="DI279" s="84"/>
      <c r="DJ279" s="98">
        <f>SUMIFS('Ajuste Ciclado'!D$5:D$47,'Ajuste Ciclado'!$C$5:$C$47,Balance!DJ$4,'Ajuste Ciclado'!$B$5:$B$47,Balance!$B279)</f>
        <v>0</v>
      </c>
      <c r="DK279" s="99">
        <f>SUMIFS('Ajuste Ciclado'!E$5:E$47,'Ajuste Ciclado'!$C$5:$C$47,Balance!DK$4,'Ajuste Ciclado'!$B$5:$B$47,Balance!$B279)</f>
        <v>0</v>
      </c>
      <c r="DL279" s="99">
        <f>SUMIFS('Ajuste Ciclado'!F$5:F$47,'Ajuste Ciclado'!$C$5:$C$47,Balance!DL$4,'Ajuste Ciclado'!$B$5:$B$47,Balance!$B279)</f>
        <v>0</v>
      </c>
      <c r="DM279" s="99">
        <f>SUMIFS('Ajuste Ciclado'!G$5:G$47,'Ajuste Ciclado'!$C$5:$C$47,Balance!DM$4,'Ajuste Ciclado'!$B$5:$B$47,Balance!$B279)</f>
        <v>0</v>
      </c>
      <c r="DN279" s="99">
        <f>SUMIFS('Ajuste Ciclado'!H$5:H$47,'Ajuste Ciclado'!$C$5:$C$47,Balance!DN$4,'Ajuste Ciclado'!$B$5:$B$47,Balance!$B279)</f>
        <v>0</v>
      </c>
      <c r="DO279" s="99">
        <f>SUMIFS('Ajuste Ciclado'!I$5:I$47,'Ajuste Ciclado'!$C$5:$C$47,Balance!DO$4,'Ajuste Ciclado'!$B$5:$B$47,Balance!$B279)</f>
        <v>0</v>
      </c>
      <c r="DP279" s="99">
        <f>SUMIFS('Ajuste Ciclado'!J$5:J$47,'Ajuste Ciclado'!$C$5:$C$47,Balance!DP$4,'Ajuste Ciclado'!$B$5:$B$47,Balance!$B279)</f>
        <v>0</v>
      </c>
      <c r="DQ279" s="99">
        <f>SUMIFS('Ajuste Ciclado'!K$5:K$47,'Ajuste Ciclado'!$C$5:$C$47,Balance!DQ$4,'Ajuste Ciclado'!$B$5:$B$47,Balance!$B279)</f>
        <v>0</v>
      </c>
      <c r="DR279" s="99">
        <f>SUMIFS('Ajuste Ciclado'!L$5:L$47,'Ajuste Ciclado'!$C$5:$C$47,Balance!DR$4,'Ajuste Ciclado'!$B$5:$B$47,Balance!$B279)</f>
        <v>0</v>
      </c>
      <c r="DS279" s="99">
        <f>SUMIFS('Ajuste Ciclado'!M$5:M$47,'Ajuste Ciclado'!$C$5:$C$47,Balance!DS$4,'Ajuste Ciclado'!$B$5:$B$47,Balance!$B279)</f>
        <v>0</v>
      </c>
      <c r="DT279" s="99">
        <f>SUMIFS('Ajuste Ciclado'!N$5:N$47,'Ajuste Ciclado'!$C$5:$C$47,Balance!DT$4,'Ajuste Ciclado'!$B$5:$B$47,Balance!$B279)</f>
        <v>0</v>
      </c>
      <c r="DU279" s="100">
        <f>SUMIFS('Ajuste Ciclado'!O$5:O$47,'Ajuste Ciclado'!$C$5:$C$47,Balance!DU$4,'Ajuste Ciclado'!$B$5:$B$47,Balance!$B279)</f>
        <v>0</v>
      </c>
      <c r="DV279" s="98">
        <f>SUMIFS('Ajuste Ciclado'!D$5:D$47,'Ajuste Ciclado'!$C$5:$C$47,Balance!DV$4,'Ajuste Ciclado'!$B$5:$B$47,Balance!$B279)</f>
        <v>0</v>
      </c>
      <c r="DW279" s="99">
        <f>SUMIFS('Ajuste Ciclado'!E$5:E$47,'Ajuste Ciclado'!$C$5:$C$47,Balance!DW$4,'Ajuste Ciclado'!$B$5:$B$47,Balance!$B279)</f>
        <v>0</v>
      </c>
      <c r="DX279" s="99">
        <f>SUMIFS('Ajuste Ciclado'!F$5:F$47,'Ajuste Ciclado'!$C$5:$C$47,Balance!DX$4,'Ajuste Ciclado'!$B$5:$B$47,Balance!$B279)</f>
        <v>0</v>
      </c>
      <c r="DY279" s="99">
        <f>SUMIFS('Ajuste Ciclado'!G$5:G$47,'Ajuste Ciclado'!$C$5:$C$47,Balance!DY$4,'Ajuste Ciclado'!$B$5:$B$47,Balance!$B279)</f>
        <v>0</v>
      </c>
      <c r="DZ279" s="99">
        <f>SUMIFS('Ajuste Ciclado'!H$5:H$47,'Ajuste Ciclado'!$C$5:$C$47,Balance!DZ$4,'Ajuste Ciclado'!$B$5:$B$47,Balance!$B279)</f>
        <v>0</v>
      </c>
      <c r="EA279" s="99">
        <f>SUMIFS('Ajuste Ciclado'!I$5:I$47,'Ajuste Ciclado'!$C$5:$C$47,Balance!EA$4,'Ajuste Ciclado'!$B$5:$B$47,Balance!$B279)</f>
        <v>0</v>
      </c>
      <c r="EB279" s="99">
        <f>SUMIFS('Ajuste Ciclado'!J$5:J$47,'Ajuste Ciclado'!$C$5:$C$47,Balance!EB$4,'Ajuste Ciclado'!$B$5:$B$47,Balance!$B279)</f>
        <v>0</v>
      </c>
      <c r="EC279" s="99">
        <f>SUMIFS('Ajuste Ciclado'!K$5:K$47,'Ajuste Ciclado'!$C$5:$C$47,Balance!EC$4,'Ajuste Ciclado'!$B$5:$B$47,Balance!$B279)</f>
        <v>0</v>
      </c>
      <c r="ED279" s="99">
        <f>SUMIFS('Ajuste Ciclado'!L$5:L$47,'Ajuste Ciclado'!$C$5:$C$47,Balance!ED$4,'Ajuste Ciclado'!$B$5:$B$47,Balance!$B279)</f>
        <v>0</v>
      </c>
      <c r="EE279" s="99">
        <f>SUMIFS('Ajuste Ciclado'!M$5:M$47,'Ajuste Ciclado'!$C$5:$C$47,Balance!EE$4,'Ajuste Ciclado'!$B$5:$B$47,Balance!$B279)</f>
        <v>0</v>
      </c>
      <c r="EF279" s="99">
        <f>SUMIFS('Ajuste Ciclado'!N$5:N$47,'Ajuste Ciclado'!$C$5:$C$47,Balance!EF$4,'Ajuste Ciclado'!$B$5:$B$47,Balance!$B279)</f>
        <v>0</v>
      </c>
      <c r="EG279" s="100">
        <f>SUMIFS('Ajuste Ciclado'!O$5:O$47,'Ajuste Ciclado'!$C$5:$C$47,Balance!EG$4,'Ajuste Ciclado'!$B$5:$B$47,Balance!$B279)</f>
        <v>0</v>
      </c>
      <c r="EH279" s="98">
        <f>SUMIFS('Ajuste Ciclado'!D$5:D$47,'Ajuste Ciclado'!$C$5:$C$47,Balance!EH$4,'Ajuste Ciclado'!$B$5:$B$47,Balance!$B279)</f>
        <v>0</v>
      </c>
      <c r="EI279" s="99">
        <f>SUMIFS('Ajuste Ciclado'!E$5:E$47,'Ajuste Ciclado'!$C$5:$C$47,Balance!EI$4,'Ajuste Ciclado'!$B$5:$B$47,Balance!$B279)</f>
        <v>0</v>
      </c>
      <c r="EJ279" s="99">
        <f>SUMIFS('Ajuste Ciclado'!F$5:F$47,'Ajuste Ciclado'!$C$5:$C$47,Balance!EJ$4,'Ajuste Ciclado'!$B$5:$B$47,Balance!$B279)</f>
        <v>0</v>
      </c>
      <c r="EK279" s="99">
        <f>SUMIFS('Ajuste Ciclado'!G$5:G$47,'Ajuste Ciclado'!$C$5:$C$47,Balance!EK$4,'Ajuste Ciclado'!$B$5:$B$47,Balance!$B279)</f>
        <v>0</v>
      </c>
      <c r="EL279" s="99">
        <f>SUMIFS('Ajuste Ciclado'!H$5:H$47,'Ajuste Ciclado'!$C$5:$C$47,Balance!EL$4,'Ajuste Ciclado'!$B$5:$B$47,Balance!$B279)</f>
        <v>0</v>
      </c>
      <c r="EM279" s="99">
        <f>SUMIFS('Ajuste Ciclado'!I$5:I$47,'Ajuste Ciclado'!$C$5:$C$47,Balance!EM$4,'Ajuste Ciclado'!$B$5:$B$47,Balance!$B279)</f>
        <v>0</v>
      </c>
      <c r="EN279" s="99">
        <f>SUMIFS('Ajuste Ciclado'!J$5:J$47,'Ajuste Ciclado'!$C$5:$C$47,Balance!EN$4,'Ajuste Ciclado'!$B$5:$B$47,Balance!$B279)</f>
        <v>0</v>
      </c>
      <c r="EO279" s="99">
        <f>SUMIFS('Ajuste Ciclado'!K$5:K$47,'Ajuste Ciclado'!$C$5:$C$47,Balance!EO$4,'Ajuste Ciclado'!$B$5:$B$47,Balance!$B279)</f>
        <v>0</v>
      </c>
      <c r="EP279" s="99">
        <f>SUMIFS('Ajuste Ciclado'!L$5:L$47,'Ajuste Ciclado'!$C$5:$C$47,Balance!EP$4,'Ajuste Ciclado'!$B$5:$B$47,Balance!$B279)</f>
        <v>0</v>
      </c>
      <c r="EQ279" s="99">
        <f>SUMIFS('Ajuste Ciclado'!M$5:M$47,'Ajuste Ciclado'!$C$5:$C$47,Balance!EQ$4,'Ajuste Ciclado'!$B$5:$B$47,Balance!$B279)</f>
        <v>0</v>
      </c>
      <c r="ER279" s="99">
        <f>SUMIFS('Ajuste Ciclado'!N$5:N$47,'Ajuste Ciclado'!$C$5:$C$47,Balance!ER$4,'Ajuste Ciclado'!$B$5:$B$47,Balance!$B279)</f>
        <v>0</v>
      </c>
      <c r="ES279" s="100">
        <f>SUMIFS('Ajuste Ciclado'!O$5:O$47,'Ajuste Ciclado'!$C$5:$C$47,Balance!ES$4,'Ajuste Ciclado'!$B$5:$B$47,Balance!$B279)</f>
        <v>0</v>
      </c>
      <c r="ET279" s="84"/>
      <c r="EU279" s="12">
        <f t="shared" si="377"/>
        <v>89232.614755879928</v>
      </c>
      <c r="EV279" s="13">
        <f t="shared" si="342"/>
        <v>148069.765567341</v>
      </c>
      <c r="EW279" s="13">
        <f t="shared" si="343"/>
        <v>174229.56587766681</v>
      </c>
      <c r="EX279" s="13">
        <f t="shared" si="344"/>
        <v>96412.285169118099</v>
      </c>
      <c r="EY279" s="13">
        <f t="shared" si="345"/>
        <v>27919.44312258056</v>
      </c>
      <c r="EZ279" s="13">
        <f t="shared" si="346"/>
        <v>25657.07565919264</v>
      </c>
      <c r="FA279" s="13">
        <f t="shared" si="347"/>
        <v>22892.909323963031</v>
      </c>
      <c r="FB279" s="13">
        <f t="shared" si="348"/>
        <v>11707.933113049099</v>
      </c>
      <c r="FC279" s="13">
        <f t="shared" si="349"/>
        <v>12833.49244009722</v>
      </c>
      <c r="FD279" s="13">
        <f t="shared" si="350"/>
        <v>5104.5846877277509</v>
      </c>
      <c r="FE279" s="13">
        <f t="shared" si="351"/>
        <v>132.0123423446752</v>
      </c>
      <c r="FF279" s="14">
        <f t="shared" si="352"/>
        <v>2537.7005015463878</v>
      </c>
      <c r="FG279" s="12">
        <f t="shared" si="353"/>
        <v>89646.29335946402</v>
      </c>
      <c r="FH279" s="13">
        <f t="shared" si="354"/>
        <v>149690.95020216031</v>
      </c>
      <c r="FI279" s="13">
        <f t="shared" si="355"/>
        <v>104364.83131081839</v>
      </c>
      <c r="FJ279" s="13">
        <f t="shared" si="356"/>
        <v>57147.616777133728</v>
      </c>
      <c r="FK279" s="13">
        <f t="shared" si="357"/>
        <v>25878.69002857701</v>
      </c>
      <c r="FL279" s="13">
        <f t="shared" si="358"/>
        <v>21625.237136415919</v>
      </c>
      <c r="FM279" s="13">
        <f t="shared" si="359"/>
        <v>20165.93946128614</v>
      </c>
      <c r="FN279" s="13">
        <f t="shared" si="360"/>
        <v>11338.348378767239</v>
      </c>
      <c r="FO279" s="13">
        <f t="shared" si="361"/>
        <v>9323.9235526637895</v>
      </c>
      <c r="FP279" s="13">
        <f t="shared" si="362"/>
        <v>8637.0044863241474</v>
      </c>
      <c r="FQ279" s="13">
        <f t="shared" si="363"/>
        <v>29015.813013779141</v>
      </c>
      <c r="FR279" s="14">
        <f t="shared" si="364"/>
        <v>40860.620989796589</v>
      </c>
      <c r="FS279" s="12">
        <f t="shared" si="365"/>
        <v>89704.190292647618</v>
      </c>
      <c r="FT279" s="13">
        <f t="shared" si="366"/>
        <v>148585.71431842129</v>
      </c>
      <c r="FU279" s="13">
        <f t="shared" si="367"/>
        <v>108170.9015733331</v>
      </c>
      <c r="FV279" s="13">
        <f t="shared" si="368"/>
        <v>82460.357779614234</v>
      </c>
      <c r="FW279" s="13">
        <f t="shared" si="369"/>
        <v>24258.875405350449</v>
      </c>
      <c r="FX279" s="13">
        <f t="shared" si="370"/>
        <v>18313.337923223051</v>
      </c>
      <c r="FY279" s="13">
        <f t="shared" si="371"/>
        <v>16965.175993323261</v>
      </c>
      <c r="FZ279" s="13">
        <f t="shared" si="372"/>
        <v>7540.4956293158939</v>
      </c>
      <c r="GA279" s="13">
        <f t="shared" si="373"/>
        <v>9877.0857437358027</v>
      </c>
      <c r="GB279" s="13">
        <f t="shared" si="374"/>
        <v>27088.503376616001</v>
      </c>
      <c r="GC279" s="13">
        <f t="shared" si="375"/>
        <v>95565.085696289636</v>
      </c>
      <c r="GD279" s="14">
        <f t="shared" si="376"/>
        <v>100267.11652471581</v>
      </c>
      <c r="GE279" s="84"/>
      <c r="GF279" s="12">
        <f t="shared" si="378"/>
        <v>616729.38256050716</v>
      </c>
      <c r="GG279" s="13">
        <f t="shared" si="378"/>
        <v>567695.26869718637</v>
      </c>
      <c r="GH279" s="14">
        <f t="shared" si="378"/>
        <v>728796.84025658609</v>
      </c>
      <c r="GI279" s="6">
        <f t="shared" si="379"/>
        <v>2</v>
      </c>
      <c r="GJ279" s="12">
        <f t="shared" si="380"/>
        <v>0</v>
      </c>
      <c r="GK279" s="13">
        <f t="shared" si="381"/>
        <v>0</v>
      </c>
      <c r="GL279" s="14">
        <f t="shared" si="382"/>
        <v>0</v>
      </c>
      <c r="GM279" s="84"/>
      <c r="GN279" s="66">
        <f t="shared" si="383"/>
        <v>0</v>
      </c>
      <c r="GO279" s="84"/>
      <c r="GP279" s="63" t="str" cm="1">
        <f t="array" ref="GP279">INDEX($GF$4:$GH$4,1,GI279)</f>
        <v>Sample 3</v>
      </c>
      <c r="GQ279" s="12">
        <f t="shared" si="336"/>
        <v>132.0123423446752</v>
      </c>
      <c r="GR279" s="13">
        <f t="shared" si="336"/>
        <v>2537.7005015463878</v>
      </c>
      <c r="GS279" s="14">
        <f t="shared" si="336"/>
        <v>5104.5846877277509</v>
      </c>
      <c r="GT279" s="12">
        <f t="shared" si="337"/>
        <v>8637.0044863241474</v>
      </c>
      <c r="GU279" s="13">
        <f t="shared" si="337"/>
        <v>9323.9235526637895</v>
      </c>
      <c r="GV279" s="14">
        <f t="shared" si="337"/>
        <v>11338.348378767239</v>
      </c>
      <c r="GW279" s="12">
        <f t="shared" si="338"/>
        <v>7540.4956293158939</v>
      </c>
      <c r="GX279" s="13">
        <f t="shared" si="338"/>
        <v>9877.0857437358027</v>
      </c>
      <c r="GY279" s="14">
        <f t="shared" si="338"/>
        <v>16965.175993323261</v>
      </c>
      <c r="GZ279" s="84" t="str">
        <f t="shared" si="339"/>
        <v>Sample 3</v>
      </c>
      <c r="HA279" s="12">
        <f t="shared" si="384"/>
        <v>0</v>
      </c>
      <c r="HB279" s="13">
        <f t="shared" si="384"/>
        <v>0</v>
      </c>
      <c r="HC279" s="14">
        <f t="shared" si="384"/>
        <v>0</v>
      </c>
      <c r="HD279" s="6">
        <f t="shared" si="340"/>
        <v>0</v>
      </c>
      <c r="HE279" s="84" t="str">
        <f t="shared" si="341"/>
        <v>Ok</v>
      </c>
    </row>
    <row r="280" spans="2:213" hidden="1" x14ac:dyDescent="0.3">
      <c r="B280" s="84" t="s">
        <v>215</v>
      </c>
      <c r="C280" s="12">
        <f>SUMIFS(Inyecciones!$E$2:$E$14185,Inyecciones!$A$2:$A$14185,Balance!C$4,Inyecciones!$B$2:$B$14185,Balance!$B280,Inyecciones!$C$2:$C$14185,Balance!C$5)</f>
        <v>65727.41243320299</v>
      </c>
      <c r="D280" s="13">
        <f>SUMIFS(Inyecciones!$E$2:$E$14185,Inyecciones!$A$2:$A$14185,Balance!D$4,Inyecciones!$B$2:$B$14185,Balance!$B280,Inyecciones!$C$2:$C$14185,Balance!D$5)</f>
        <v>71043.960843286142</v>
      </c>
      <c r="E280" s="13">
        <f>SUMIFS(Inyecciones!$E$2:$E$14185,Inyecciones!$A$2:$A$14185,Balance!E$4,Inyecciones!$B$2:$B$14185,Balance!$B280,Inyecciones!$C$2:$C$14185,Balance!E$5)</f>
        <v>48385.102748268328</v>
      </c>
      <c r="F280" s="13">
        <f>SUMIFS(Inyecciones!$E$2:$E$14185,Inyecciones!$A$2:$A$14185,Balance!F$4,Inyecciones!$B$2:$B$14185,Balance!$B280,Inyecciones!$C$2:$C$14185,Balance!F$5)</f>
        <v>29311.85698848977</v>
      </c>
      <c r="G280" s="13">
        <f>SUMIFS(Inyecciones!$E$2:$E$14185,Inyecciones!$A$2:$A$14185,Balance!G$4,Inyecciones!$B$2:$B$14185,Balance!$B280,Inyecciones!$C$2:$C$14185,Balance!G$5)</f>
        <v>16437.818266093891</v>
      </c>
      <c r="H280" s="13">
        <f>SUMIFS(Inyecciones!$E$2:$E$14185,Inyecciones!$A$2:$A$14185,Balance!H$4,Inyecciones!$B$2:$B$14185,Balance!$B280,Inyecciones!$C$2:$C$14185,Balance!H$5)</f>
        <v>10500.275990538539</v>
      </c>
      <c r="I280" s="13">
        <f>SUMIFS(Inyecciones!$E$2:$E$14185,Inyecciones!$A$2:$A$14185,Balance!I$4,Inyecciones!$B$2:$B$14185,Balance!$B280,Inyecciones!$C$2:$C$14185,Balance!I$5)</f>
        <v>13888.38602966219</v>
      </c>
      <c r="J280" s="13">
        <f>SUMIFS(Inyecciones!$E$2:$E$14185,Inyecciones!$A$2:$A$14185,Balance!J$4,Inyecciones!$B$2:$B$14185,Balance!$B280,Inyecciones!$C$2:$C$14185,Balance!J$5)</f>
        <v>20643.284875804951</v>
      </c>
      <c r="K280" s="13">
        <f>SUMIFS(Inyecciones!$E$2:$E$14185,Inyecciones!$A$2:$A$14185,Balance!K$4,Inyecciones!$B$2:$B$14185,Balance!$B280,Inyecciones!$C$2:$C$14185,Balance!K$5)</f>
        <v>24811.467299059961</v>
      </c>
      <c r="L280" s="13">
        <f>SUMIFS(Inyecciones!$E$2:$E$14185,Inyecciones!$A$2:$A$14185,Balance!L$4,Inyecciones!$B$2:$B$14185,Balance!$B280,Inyecciones!$C$2:$C$14185,Balance!L$5)</f>
        <v>6608.8792320960256</v>
      </c>
      <c r="M280" s="13">
        <f>SUMIFS(Inyecciones!$E$2:$E$14185,Inyecciones!$A$2:$A$14185,Balance!M$4,Inyecciones!$B$2:$B$14185,Balance!$B280,Inyecciones!$C$2:$C$14185,Balance!M$5)</f>
        <v>1868.891189861434</v>
      </c>
      <c r="N280" s="14">
        <f>SUMIFS(Inyecciones!$E$2:$E$14185,Inyecciones!$A$2:$A$14185,Balance!N$4,Inyecciones!$B$2:$B$14185,Balance!$B280,Inyecciones!$C$2:$C$14185,Balance!N$5)</f>
        <v>4660.8404737766914</v>
      </c>
      <c r="O280" s="12">
        <f>SUMIFS(Inyecciones!$E$2:$E$14185,Inyecciones!$A$2:$A$14185,Balance!O$4,Inyecciones!$B$2:$B$14185,Balance!$B280,Inyecciones!$C$2:$C$14185,Balance!O$5)</f>
        <v>65869.138506243238</v>
      </c>
      <c r="P280" s="13">
        <f>SUMIFS(Inyecciones!$E$2:$E$14185,Inyecciones!$A$2:$A$14185,Balance!P$4,Inyecciones!$B$2:$B$14185,Balance!$B280,Inyecciones!$C$2:$C$14185,Balance!P$5)</f>
        <v>71639.123552156205</v>
      </c>
      <c r="Q280" s="13">
        <f>SUMIFS(Inyecciones!$E$2:$E$14185,Inyecciones!$A$2:$A$14185,Balance!Q$4,Inyecciones!$B$2:$B$14185,Balance!$B280,Inyecciones!$C$2:$C$14185,Balance!Q$5)</f>
        <v>48790.25524801256</v>
      </c>
      <c r="R280" s="13">
        <f>SUMIFS(Inyecciones!$E$2:$E$14185,Inyecciones!$A$2:$A$14185,Balance!R$4,Inyecciones!$B$2:$B$14185,Balance!$B280,Inyecciones!$C$2:$C$14185,Balance!R$5)</f>
        <v>31109.504557168239</v>
      </c>
      <c r="S280" s="13">
        <f>SUMIFS(Inyecciones!$E$2:$E$14185,Inyecciones!$A$2:$A$14185,Balance!S$4,Inyecciones!$B$2:$B$14185,Balance!$B280,Inyecciones!$C$2:$C$14185,Balance!S$5)</f>
        <v>16032.48239706692</v>
      </c>
      <c r="T280" s="13">
        <f>SUMIFS(Inyecciones!$E$2:$E$14185,Inyecciones!$A$2:$A$14185,Balance!T$4,Inyecciones!$B$2:$B$14185,Balance!$B280,Inyecciones!$C$2:$C$14185,Balance!T$5)</f>
        <v>10740.64607014148</v>
      </c>
      <c r="U280" s="13">
        <f>SUMIFS(Inyecciones!$E$2:$E$14185,Inyecciones!$A$2:$A$14185,Balance!U$4,Inyecciones!$B$2:$B$14185,Balance!$B280,Inyecciones!$C$2:$C$14185,Balance!U$5)</f>
        <v>15031.280177547051</v>
      </c>
      <c r="V280" s="13">
        <f>SUMIFS(Inyecciones!$E$2:$E$14185,Inyecciones!$A$2:$A$14185,Balance!V$4,Inyecciones!$B$2:$B$14185,Balance!$B280,Inyecciones!$C$2:$C$14185,Balance!V$5)</f>
        <v>20887.08621779639</v>
      </c>
      <c r="W280" s="13">
        <f>SUMIFS(Inyecciones!$E$2:$E$14185,Inyecciones!$A$2:$A$14185,Balance!W$4,Inyecciones!$B$2:$B$14185,Balance!$B280,Inyecciones!$C$2:$C$14185,Balance!W$5)</f>
        <v>25509.243291711809</v>
      </c>
      <c r="X280" s="13">
        <f>SUMIFS(Inyecciones!$E$2:$E$14185,Inyecciones!$A$2:$A$14185,Balance!X$4,Inyecciones!$B$2:$B$14185,Balance!$B280,Inyecciones!$C$2:$C$14185,Balance!X$5)</f>
        <v>10377.914461183749</v>
      </c>
      <c r="Y280" s="13">
        <f>SUMIFS(Inyecciones!$E$2:$E$14185,Inyecciones!$A$2:$A$14185,Balance!Y$4,Inyecciones!$B$2:$B$14185,Balance!$B280,Inyecciones!$C$2:$C$14185,Balance!Y$5)</f>
        <v>10549.047360965649</v>
      </c>
      <c r="Z280" s="14">
        <f>SUMIFS(Inyecciones!$E$2:$E$14185,Inyecciones!$A$2:$A$14185,Balance!Z$4,Inyecciones!$B$2:$B$14185,Balance!$B280,Inyecciones!$C$2:$C$14185,Balance!Z$5)</f>
        <v>19994.832311472481</v>
      </c>
      <c r="AA280" s="12">
        <f>SUMIFS(Inyecciones!$E$2:$E$14185,Inyecciones!$A$2:$A$14185,Balance!AA$4,Inyecciones!$B$2:$B$14185,Balance!$B280,Inyecciones!$C$2:$C$14185,Balance!AA$5)</f>
        <v>65892.89324177141</v>
      </c>
      <c r="AB280" s="13">
        <f>SUMIFS(Inyecciones!$E$2:$E$14185,Inyecciones!$A$2:$A$14185,Balance!AB$4,Inyecciones!$B$2:$B$14185,Balance!$B280,Inyecciones!$C$2:$C$14185,Balance!AB$5)</f>
        <v>71731.17584478615</v>
      </c>
      <c r="AC280" s="13">
        <f>SUMIFS(Inyecciones!$E$2:$E$14185,Inyecciones!$A$2:$A$14185,Balance!AC$4,Inyecciones!$B$2:$B$14185,Balance!$B280,Inyecciones!$C$2:$C$14185,Balance!AC$5)</f>
        <v>48665.821336075518</v>
      </c>
      <c r="AD280" s="13">
        <f>SUMIFS(Inyecciones!$E$2:$E$14185,Inyecciones!$A$2:$A$14185,Balance!AD$4,Inyecciones!$B$2:$B$14185,Balance!$B280,Inyecciones!$C$2:$C$14185,Balance!AD$5)</f>
        <v>30853.79369584805</v>
      </c>
      <c r="AE280" s="13">
        <f>SUMIFS(Inyecciones!$E$2:$E$14185,Inyecciones!$A$2:$A$14185,Balance!AE$4,Inyecciones!$B$2:$B$14185,Balance!$B280,Inyecciones!$C$2:$C$14185,Balance!AE$5)</f>
        <v>16782.941736637411</v>
      </c>
      <c r="AF280" s="13">
        <f>SUMIFS(Inyecciones!$E$2:$E$14185,Inyecciones!$A$2:$A$14185,Balance!AF$4,Inyecciones!$B$2:$B$14185,Balance!$B280,Inyecciones!$C$2:$C$14185,Balance!AF$5)</f>
        <v>11716.08139236898</v>
      </c>
      <c r="AG280" s="13">
        <f>SUMIFS(Inyecciones!$E$2:$E$14185,Inyecciones!$A$2:$A$14185,Balance!AG$4,Inyecciones!$B$2:$B$14185,Balance!$B280,Inyecciones!$C$2:$C$14185,Balance!AG$5)</f>
        <v>16639.526678488532</v>
      </c>
      <c r="AH280" s="13">
        <f>SUMIFS(Inyecciones!$E$2:$E$14185,Inyecciones!$A$2:$A$14185,Balance!AH$4,Inyecciones!$B$2:$B$14185,Balance!$B280,Inyecciones!$C$2:$C$14185,Balance!AH$5)</f>
        <v>23221.010459502901</v>
      </c>
      <c r="AI280" s="13">
        <f>SUMIFS(Inyecciones!$E$2:$E$14185,Inyecciones!$A$2:$A$14185,Balance!AI$4,Inyecciones!$B$2:$B$14185,Balance!$B280,Inyecciones!$C$2:$C$14185,Balance!AI$5)</f>
        <v>28066.602133202159</v>
      </c>
      <c r="AJ280" s="13">
        <f>SUMIFS(Inyecciones!$E$2:$E$14185,Inyecciones!$A$2:$A$14185,Balance!AJ$4,Inyecciones!$B$2:$B$14185,Balance!$B280,Inyecciones!$C$2:$C$14185,Balance!AJ$5)</f>
        <v>23346.20251983012</v>
      </c>
      <c r="AK280" s="13">
        <f>SUMIFS(Inyecciones!$E$2:$E$14185,Inyecciones!$A$2:$A$14185,Balance!AK$4,Inyecciones!$B$2:$B$14185,Balance!$B280,Inyecciones!$C$2:$C$14185,Balance!AK$5)</f>
        <v>21970.03814351121</v>
      </c>
      <c r="AL280" s="14">
        <f>SUMIFS(Inyecciones!$E$2:$E$14185,Inyecciones!$A$2:$A$14185,Balance!AL$4,Inyecciones!$B$2:$B$14185,Balance!$B280,Inyecciones!$C$2:$C$14185,Balance!AL$5)</f>
        <v>32720.06157252314</v>
      </c>
      <c r="AM280" s="13"/>
      <c r="AN280" s="12">
        <f>SUMIFS('Retiro Mensual'!$E$2:$E$2629,'Retiro Mensual'!$A$2:$A$2629,AN$4,'Retiro Mensual'!$B$2:$B$2629,$B280,'Retiro Mensual'!$C$2:$C$2629,AN$5)</f>
        <v>0</v>
      </c>
      <c r="AO280" s="13">
        <f>SUMIFS('Retiro Mensual'!$E$2:$E$2629,'Retiro Mensual'!$A$2:$A$2629,AO$4,'Retiro Mensual'!$B$2:$B$2629,$B280,'Retiro Mensual'!$C$2:$C$2629,AO$5)</f>
        <v>0</v>
      </c>
      <c r="AP280" s="13">
        <f>SUMIFS('Retiro Mensual'!$E$2:$E$2629,'Retiro Mensual'!$A$2:$A$2629,AP$4,'Retiro Mensual'!$B$2:$B$2629,$B280,'Retiro Mensual'!$C$2:$C$2629,AP$5)</f>
        <v>0</v>
      </c>
      <c r="AQ280" s="13">
        <f>SUMIFS('Retiro Mensual'!$E$2:$E$2629,'Retiro Mensual'!$A$2:$A$2629,AQ$4,'Retiro Mensual'!$B$2:$B$2629,$B280,'Retiro Mensual'!$C$2:$C$2629,AQ$5)</f>
        <v>0</v>
      </c>
      <c r="AR280" s="13">
        <f>SUMIFS('Retiro Mensual'!$E$2:$E$2629,'Retiro Mensual'!$A$2:$A$2629,AR$4,'Retiro Mensual'!$B$2:$B$2629,$B280,'Retiro Mensual'!$C$2:$C$2629,AR$5)</f>
        <v>0</v>
      </c>
      <c r="AS280" s="13">
        <f>SUMIFS('Retiro Mensual'!$E$2:$E$2629,'Retiro Mensual'!$A$2:$A$2629,AS$4,'Retiro Mensual'!$B$2:$B$2629,$B280,'Retiro Mensual'!$C$2:$C$2629,AS$5)</f>
        <v>0</v>
      </c>
      <c r="AT280" s="13">
        <f>SUMIFS('Retiro Mensual'!$E$2:$E$2629,'Retiro Mensual'!$A$2:$A$2629,AT$4,'Retiro Mensual'!$B$2:$B$2629,$B280,'Retiro Mensual'!$C$2:$C$2629,AT$5)</f>
        <v>0</v>
      </c>
      <c r="AU280" s="13">
        <f>SUMIFS('Retiro Mensual'!$E$2:$E$2629,'Retiro Mensual'!$A$2:$A$2629,AU$4,'Retiro Mensual'!$B$2:$B$2629,$B280,'Retiro Mensual'!$C$2:$C$2629,AU$5)</f>
        <v>0</v>
      </c>
      <c r="AV280" s="13">
        <f>SUMIFS('Retiro Mensual'!$E$2:$E$2629,'Retiro Mensual'!$A$2:$A$2629,AV$4,'Retiro Mensual'!$B$2:$B$2629,$B280,'Retiro Mensual'!$C$2:$C$2629,AV$5)</f>
        <v>0</v>
      </c>
      <c r="AW280" s="13">
        <f>SUMIFS('Retiro Mensual'!$E$2:$E$2629,'Retiro Mensual'!$A$2:$A$2629,AW$4,'Retiro Mensual'!$B$2:$B$2629,$B280,'Retiro Mensual'!$C$2:$C$2629,AW$5)</f>
        <v>0</v>
      </c>
      <c r="AX280" s="13">
        <f>SUMIFS('Retiro Mensual'!$E$2:$E$2629,'Retiro Mensual'!$A$2:$A$2629,AX$4,'Retiro Mensual'!$B$2:$B$2629,$B280,'Retiro Mensual'!$C$2:$C$2629,AX$5)</f>
        <v>0</v>
      </c>
      <c r="AY280" s="14">
        <f>SUMIFS('Retiro Mensual'!$E$2:$E$2629,'Retiro Mensual'!$A$2:$A$2629,AY$4,'Retiro Mensual'!$B$2:$B$2629,$B280,'Retiro Mensual'!$C$2:$C$2629,AY$5)</f>
        <v>0</v>
      </c>
      <c r="AZ280" s="12">
        <f>SUMIFS('Retiro Mensual'!$E$2:$E$2629,'Retiro Mensual'!$A$2:$A$2629,AZ$4,'Retiro Mensual'!$B$2:$B$2629,$B280,'Retiro Mensual'!$C$2:$C$2629,AZ$5)</f>
        <v>0</v>
      </c>
      <c r="BA280" s="13">
        <f>SUMIFS('Retiro Mensual'!$E$2:$E$2629,'Retiro Mensual'!$A$2:$A$2629,BA$4,'Retiro Mensual'!$B$2:$B$2629,$B280,'Retiro Mensual'!$C$2:$C$2629,BA$5)</f>
        <v>0</v>
      </c>
      <c r="BB280" s="13">
        <f>SUMIFS('Retiro Mensual'!$E$2:$E$2629,'Retiro Mensual'!$A$2:$A$2629,BB$4,'Retiro Mensual'!$B$2:$B$2629,$B280,'Retiro Mensual'!$C$2:$C$2629,BB$5)</f>
        <v>0</v>
      </c>
      <c r="BC280" s="13">
        <f>SUMIFS('Retiro Mensual'!$E$2:$E$2629,'Retiro Mensual'!$A$2:$A$2629,BC$4,'Retiro Mensual'!$B$2:$B$2629,$B280,'Retiro Mensual'!$C$2:$C$2629,BC$5)</f>
        <v>0</v>
      </c>
      <c r="BD280" s="13">
        <f>SUMIFS('Retiro Mensual'!$E$2:$E$2629,'Retiro Mensual'!$A$2:$A$2629,BD$4,'Retiro Mensual'!$B$2:$B$2629,$B280,'Retiro Mensual'!$C$2:$C$2629,BD$5)</f>
        <v>0</v>
      </c>
      <c r="BE280" s="13">
        <f>SUMIFS('Retiro Mensual'!$E$2:$E$2629,'Retiro Mensual'!$A$2:$A$2629,BE$4,'Retiro Mensual'!$B$2:$B$2629,$B280,'Retiro Mensual'!$C$2:$C$2629,BE$5)</f>
        <v>0</v>
      </c>
      <c r="BF280" s="13">
        <f>SUMIFS('Retiro Mensual'!$E$2:$E$2629,'Retiro Mensual'!$A$2:$A$2629,BF$4,'Retiro Mensual'!$B$2:$B$2629,$B280,'Retiro Mensual'!$C$2:$C$2629,BF$5)</f>
        <v>0</v>
      </c>
      <c r="BG280" s="13">
        <f>SUMIFS('Retiro Mensual'!$E$2:$E$2629,'Retiro Mensual'!$A$2:$A$2629,BG$4,'Retiro Mensual'!$B$2:$B$2629,$B280,'Retiro Mensual'!$C$2:$C$2629,BG$5)</f>
        <v>0</v>
      </c>
      <c r="BH280" s="13">
        <f>SUMIFS('Retiro Mensual'!$E$2:$E$2629,'Retiro Mensual'!$A$2:$A$2629,BH$4,'Retiro Mensual'!$B$2:$B$2629,$B280,'Retiro Mensual'!$C$2:$C$2629,BH$5)</f>
        <v>0</v>
      </c>
      <c r="BI280" s="13">
        <f>SUMIFS('Retiro Mensual'!$E$2:$E$2629,'Retiro Mensual'!$A$2:$A$2629,BI$4,'Retiro Mensual'!$B$2:$B$2629,$B280,'Retiro Mensual'!$C$2:$C$2629,BI$5)</f>
        <v>0</v>
      </c>
      <c r="BJ280" s="13">
        <f>SUMIFS('Retiro Mensual'!$E$2:$E$2629,'Retiro Mensual'!$A$2:$A$2629,BJ$4,'Retiro Mensual'!$B$2:$B$2629,$B280,'Retiro Mensual'!$C$2:$C$2629,BJ$5)</f>
        <v>0</v>
      </c>
      <c r="BK280" s="14">
        <f>SUMIFS('Retiro Mensual'!$E$2:$E$2629,'Retiro Mensual'!$A$2:$A$2629,BK$4,'Retiro Mensual'!$B$2:$B$2629,$B280,'Retiro Mensual'!$C$2:$C$2629,BK$5)</f>
        <v>0</v>
      </c>
      <c r="BL280" s="12">
        <f>SUMIFS('Retiro Mensual'!$E$2:$E$2629,'Retiro Mensual'!$A$2:$A$2629,BL$4,'Retiro Mensual'!$B$2:$B$2629,$B280,'Retiro Mensual'!$C$2:$C$2629,BL$5)</f>
        <v>0</v>
      </c>
      <c r="BM280" s="13">
        <f>SUMIFS('Retiro Mensual'!$E$2:$E$2629,'Retiro Mensual'!$A$2:$A$2629,BM$4,'Retiro Mensual'!$B$2:$B$2629,$B280,'Retiro Mensual'!$C$2:$C$2629,BM$5)</f>
        <v>0</v>
      </c>
      <c r="BN280" s="13">
        <f>SUMIFS('Retiro Mensual'!$E$2:$E$2629,'Retiro Mensual'!$A$2:$A$2629,BN$4,'Retiro Mensual'!$B$2:$B$2629,$B280,'Retiro Mensual'!$C$2:$C$2629,BN$5)</f>
        <v>0</v>
      </c>
      <c r="BO280" s="13">
        <f>SUMIFS('Retiro Mensual'!$E$2:$E$2629,'Retiro Mensual'!$A$2:$A$2629,BO$4,'Retiro Mensual'!$B$2:$B$2629,$B280,'Retiro Mensual'!$C$2:$C$2629,BO$5)</f>
        <v>0</v>
      </c>
      <c r="BP280" s="13">
        <f>SUMIFS('Retiro Mensual'!$E$2:$E$2629,'Retiro Mensual'!$A$2:$A$2629,BP$4,'Retiro Mensual'!$B$2:$B$2629,$B280,'Retiro Mensual'!$C$2:$C$2629,BP$5)</f>
        <v>0</v>
      </c>
      <c r="BQ280" s="13">
        <f>SUMIFS('Retiro Mensual'!$E$2:$E$2629,'Retiro Mensual'!$A$2:$A$2629,BQ$4,'Retiro Mensual'!$B$2:$B$2629,$B280,'Retiro Mensual'!$C$2:$C$2629,BQ$5)</f>
        <v>0</v>
      </c>
      <c r="BR280" s="13">
        <f>SUMIFS('Retiro Mensual'!$E$2:$E$2629,'Retiro Mensual'!$A$2:$A$2629,BR$4,'Retiro Mensual'!$B$2:$B$2629,$B280,'Retiro Mensual'!$C$2:$C$2629,BR$5)</f>
        <v>0</v>
      </c>
      <c r="BS280" s="13">
        <f>SUMIFS('Retiro Mensual'!$E$2:$E$2629,'Retiro Mensual'!$A$2:$A$2629,BS$4,'Retiro Mensual'!$B$2:$B$2629,$B280,'Retiro Mensual'!$C$2:$C$2629,BS$5)</f>
        <v>0</v>
      </c>
      <c r="BT280" s="13">
        <f>SUMIFS('Retiro Mensual'!$E$2:$E$2629,'Retiro Mensual'!$A$2:$A$2629,BT$4,'Retiro Mensual'!$B$2:$B$2629,$B280,'Retiro Mensual'!$C$2:$C$2629,BT$5)</f>
        <v>0</v>
      </c>
      <c r="BU280" s="13">
        <f>SUMIFS('Retiro Mensual'!$E$2:$E$2629,'Retiro Mensual'!$A$2:$A$2629,BU$4,'Retiro Mensual'!$B$2:$B$2629,$B280,'Retiro Mensual'!$C$2:$C$2629,BU$5)</f>
        <v>0</v>
      </c>
      <c r="BV280" s="13">
        <f>SUMIFS('Retiro Mensual'!$E$2:$E$2629,'Retiro Mensual'!$A$2:$A$2629,BV$4,'Retiro Mensual'!$B$2:$B$2629,$B280,'Retiro Mensual'!$C$2:$C$2629,BV$5)</f>
        <v>0</v>
      </c>
      <c r="BW280" s="14">
        <f>SUMIFS('Retiro Mensual'!$E$2:$E$2629,'Retiro Mensual'!$A$2:$A$2629,BW$4,'Retiro Mensual'!$B$2:$B$2629,$B280,'Retiro Mensual'!$C$2:$C$2629,BW$5)</f>
        <v>0</v>
      </c>
      <c r="BX280" s="13"/>
      <c r="BY280" s="12">
        <f>SUMIFS('Compra Ventas'!$E$2:$E$2700,'Compra Ventas'!$A$2:$A$2700,BY$4,'Compra Ventas'!$B$2:$B$2700,$B280,'Compra Ventas'!$C$2:$C$2700,BY$5)</f>
        <v>0</v>
      </c>
      <c r="BZ280" s="13">
        <f>SUMIFS('Compra Ventas'!$E$2:$E$2700,'Compra Ventas'!$A$2:$A$2700,BZ$4,'Compra Ventas'!$B$2:$B$2700,$B280,'Compra Ventas'!$C$2:$C$2700,BZ$5)</f>
        <v>0</v>
      </c>
      <c r="CA280" s="13">
        <f>SUMIFS('Compra Ventas'!$E$2:$E$2700,'Compra Ventas'!$A$2:$A$2700,CA$4,'Compra Ventas'!$B$2:$B$2700,$B280,'Compra Ventas'!$C$2:$C$2700,CA$5)</f>
        <v>0</v>
      </c>
      <c r="CB280" s="13">
        <f>SUMIFS('Compra Ventas'!$E$2:$E$2700,'Compra Ventas'!$A$2:$A$2700,CB$4,'Compra Ventas'!$B$2:$B$2700,$B280,'Compra Ventas'!$C$2:$C$2700,CB$5)</f>
        <v>0</v>
      </c>
      <c r="CC280" s="13">
        <f>SUMIFS('Compra Ventas'!$E$2:$E$2700,'Compra Ventas'!$A$2:$A$2700,CC$4,'Compra Ventas'!$B$2:$B$2700,$B280,'Compra Ventas'!$C$2:$C$2700,CC$5)</f>
        <v>0</v>
      </c>
      <c r="CD280" s="13">
        <f>SUMIFS('Compra Ventas'!$E$2:$E$2700,'Compra Ventas'!$A$2:$A$2700,CD$4,'Compra Ventas'!$B$2:$B$2700,$B280,'Compra Ventas'!$C$2:$C$2700,CD$5)</f>
        <v>0</v>
      </c>
      <c r="CE280" s="13">
        <f>SUMIFS('Compra Ventas'!$E$2:$E$2700,'Compra Ventas'!$A$2:$A$2700,CE$4,'Compra Ventas'!$B$2:$B$2700,$B280,'Compra Ventas'!$C$2:$C$2700,CE$5)</f>
        <v>0</v>
      </c>
      <c r="CF280" s="13">
        <f>SUMIFS('Compra Ventas'!$E$2:$E$2700,'Compra Ventas'!$A$2:$A$2700,CF$4,'Compra Ventas'!$B$2:$B$2700,$B280,'Compra Ventas'!$C$2:$C$2700,CF$5)</f>
        <v>0</v>
      </c>
      <c r="CG280" s="13">
        <f>SUMIFS('Compra Ventas'!$E$2:$E$2700,'Compra Ventas'!$A$2:$A$2700,CG$4,'Compra Ventas'!$B$2:$B$2700,$B280,'Compra Ventas'!$C$2:$C$2700,CG$5)</f>
        <v>0</v>
      </c>
      <c r="CH280" s="13">
        <f>SUMIFS('Compra Ventas'!$E$2:$E$2700,'Compra Ventas'!$A$2:$A$2700,CH$4,'Compra Ventas'!$B$2:$B$2700,$B280,'Compra Ventas'!$C$2:$C$2700,CH$5)</f>
        <v>0</v>
      </c>
      <c r="CI280" s="13">
        <f>SUMIFS('Compra Ventas'!$E$2:$E$2700,'Compra Ventas'!$A$2:$A$2700,CI$4,'Compra Ventas'!$B$2:$B$2700,$B280,'Compra Ventas'!$C$2:$C$2700,CI$5)</f>
        <v>0</v>
      </c>
      <c r="CJ280" s="14">
        <f>SUMIFS('Compra Ventas'!$E$2:$E$2700,'Compra Ventas'!$A$2:$A$2700,CJ$4,'Compra Ventas'!$B$2:$B$2700,$B280,'Compra Ventas'!$C$2:$C$2700,CJ$5)</f>
        <v>0</v>
      </c>
      <c r="CK280" s="12">
        <f>SUMIFS('Compra Ventas'!$E$2:$E$2700,'Compra Ventas'!$A$2:$A$2700,CK$4,'Compra Ventas'!$B$2:$B$2700,$B280,'Compra Ventas'!$C$2:$C$2700,CK$5)</f>
        <v>0</v>
      </c>
      <c r="CL280" s="13">
        <f>SUMIFS('Compra Ventas'!$E$2:$E$2700,'Compra Ventas'!$A$2:$A$2700,CL$4,'Compra Ventas'!$B$2:$B$2700,$B280,'Compra Ventas'!$C$2:$C$2700,CL$5)</f>
        <v>0</v>
      </c>
      <c r="CM280" s="13">
        <f>SUMIFS('Compra Ventas'!$E$2:$E$2700,'Compra Ventas'!$A$2:$A$2700,CM$4,'Compra Ventas'!$B$2:$B$2700,$B280,'Compra Ventas'!$C$2:$C$2700,CM$5)</f>
        <v>0</v>
      </c>
      <c r="CN280" s="13">
        <f>SUMIFS('Compra Ventas'!$E$2:$E$2700,'Compra Ventas'!$A$2:$A$2700,CN$4,'Compra Ventas'!$B$2:$B$2700,$B280,'Compra Ventas'!$C$2:$C$2700,CN$5)</f>
        <v>0</v>
      </c>
      <c r="CO280" s="13">
        <f>SUMIFS('Compra Ventas'!$E$2:$E$2700,'Compra Ventas'!$A$2:$A$2700,CO$4,'Compra Ventas'!$B$2:$B$2700,$B280,'Compra Ventas'!$C$2:$C$2700,CO$5)</f>
        <v>0</v>
      </c>
      <c r="CP280" s="13">
        <f>SUMIFS('Compra Ventas'!$E$2:$E$2700,'Compra Ventas'!$A$2:$A$2700,CP$4,'Compra Ventas'!$B$2:$B$2700,$B280,'Compra Ventas'!$C$2:$C$2700,CP$5)</f>
        <v>0</v>
      </c>
      <c r="CQ280" s="13">
        <f>SUMIFS('Compra Ventas'!$E$2:$E$2700,'Compra Ventas'!$A$2:$A$2700,CQ$4,'Compra Ventas'!$B$2:$B$2700,$B280,'Compra Ventas'!$C$2:$C$2700,CQ$5)</f>
        <v>0</v>
      </c>
      <c r="CR280" s="13">
        <f>SUMIFS('Compra Ventas'!$E$2:$E$2700,'Compra Ventas'!$A$2:$A$2700,CR$4,'Compra Ventas'!$B$2:$B$2700,$B280,'Compra Ventas'!$C$2:$C$2700,CR$5)</f>
        <v>0</v>
      </c>
      <c r="CS280" s="13">
        <f>SUMIFS('Compra Ventas'!$E$2:$E$2700,'Compra Ventas'!$A$2:$A$2700,CS$4,'Compra Ventas'!$B$2:$B$2700,$B280,'Compra Ventas'!$C$2:$C$2700,CS$5)</f>
        <v>0</v>
      </c>
      <c r="CT280" s="13">
        <f>SUMIFS('Compra Ventas'!$E$2:$E$2700,'Compra Ventas'!$A$2:$A$2700,CT$4,'Compra Ventas'!$B$2:$B$2700,$B280,'Compra Ventas'!$C$2:$C$2700,CT$5)</f>
        <v>0</v>
      </c>
      <c r="CU280" s="13">
        <f>SUMIFS('Compra Ventas'!$E$2:$E$2700,'Compra Ventas'!$A$2:$A$2700,CU$4,'Compra Ventas'!$B$2:$B$2700,$B280,'Compra Ventas'!$C$2:$C$2700,CU$5)</f>
        <v>0</v>
      </c>
      <c r="CV280" s="14">
        <f>SUMIFS('Compra Ventas'!$E$2:$E$2700,'Compra Ventas'!$A$2:$A$2700,CV$4,'Compra Ventas'!$B$2:$B$2700,$B280,'Compra Ventas'!$C$2:$C$2700,CV$5)</f>
        <v>0</v>
      </c>
      <c r="CW280" s="12">
        <f>SUMIFS('Compra Ventas'!$E$2:$E$2700,'Compra Ventas'!$A$2:$A$2700,CW$4,'Compra Ventas'!$B$2:$B$2700,$B280,'Compra Ventas'!$C$2:$C$2700,CW$5)</f>
        <v>0</v>
      </c>
      <c r="CX280" s="13">
        <f>SUMIFS('Compra Ventas'!$E$2:$E$2700,'Compra Ventas'!$A$2:$A$2700,CX$4,'Compra Ventas'!$B$2:$B$2700,$B280,'Compra Ventas'!$C$2:$C$2700,CX$5)</f>
        <v>0</v>
      </c>
      <c r="CY280" s="13">
        <f>SUMIFS('Compra Ventas'!$E$2:$E$2700,'Compra Ventas'!$A$2:$A$2700,CY$4,'Compra Ventas'!$B$2:$B$2700,$B280,'Compra Ventas'!$C$2:$C$2700,CY$5)</f>
        <v>0</v>
      </c>
      <c r="CZ280" s="13">
        <f>SUMIFS('Compra Ventas'!$E$2:$E$2700,'Compra Ventas'!$A$2:$A$2700,CZ$4,'Compra Ventas'!$B$2:$B$2700,$B280,'Compra Ventas'!$C$2:$C$2700,CZ$5)</f>
        <v>0</v>
      </c>
      <c r="DA280" s="13">
        <f>SUMIFS('Compra Ventas'!$E$2:$E$2700,'Compra Ventas'!$A$2:$A$2700,DA$4,'Compra Ventas'!$B$2:$B$2700,$B280,'Compra Ventas'!$C$2:$C$2700,DA$5)</f>
        <v>0</v>
      </c>
      <c r="DB280" s="13">
        <f>SUMIFS('Compra Ventas'!$E$2:$E$2700,'Compra Ventas'!$A$2:$A$2700,DB$4,'Compra Ventas'!$B$2:$B$2700,$B280,'Compra Ventas'!$C$2:$C$2700,DB$5)</f>
        <v>0</v>
      </c>
      <c r="DC280" s="13">
        <f>SUMIFS('Compra Ventas'!$E$2:$E$2700,'Compra Ventas'!$A$2:$A$2700,DC$4,'Compra Ventas'!$B$2:$B$2700,$B280,'Compra Ventas'!$C$2:$C$2700,DC$5)</f>
        <v>0</v>
      </c>
      <c r="DD280" s="13">
        <f>SUMIFS('Compra Ventas'!$E$2:$E$2700,'Compra Ventas'!$A$2:$A$2700,DD$4,'Compra Ventas'!$B$2:$B$2700,$B280,'Compra Ventas'!$C$2:$C$2700,DD$5)</f>
        <v>0</v>
      </c>
      <c r="DE280" s="13">
        <f>SUMIFS('Compra Ventas'!$E$2:$E$2700,'Compra Ventas'!$A$2:$A$2700,DE$4,'Compra Ventas'!$B$2:$B$2700,$B280,'Compra Ventas'!$C$2:$C$2700,DE$5)</f>
        <v>0</v>
      </c>
      <c r="DF280" s="13">
        <f>SUMIFS('Compra Ventas'!$E$2:$E$2700,'Compra Ventas'!$A$2:$A$2700,DF$4,'Compra Ventas'!$B$2:$B$2700,$B280,'Compra Ventas'!$C$2:$C$2700,DF$5)</f>
        <v>0</v>
      </c>
      <c r="DG280" s="13">
        <f>SUMIFS('Compra Ventas'!$E$2:$E$2700,'Compra Ventas'!$A$2:$A$2700,DG$4,'Compra Ventas'!$B$2:$B$2700,$B280,'Compra Ventas'!$C$2:$C$2700,DG$5)</f>
        <v>0</v>
      </c>
      <c r="DH280" s="14">
        <f>SUMIFS('Compra Ventas'!$E$2:$E$2700,'Compra Ventas'!$A$2:$A$2700,DH$4,'Compra Ventas'!$B$2:$B$2700,$B280,'Compra Ventas'!$C$2:$C$2700,DH$5)</f>
        <v>0</v>
      </c>
      <c r="DI280" s="84"/>
      <c r="DJ280" s="98">
        <f>SUMIFS('Ajuste Ciclado'!D$5:D$47,'Ajuste Ciclado'!$C$5:$C$47,Balance!DJ$4,'Ajuste Ciclado'!$B$5:$B$47,Balance!$B280)</f>
        <v>0</v>
      </c>
      <c r="DK280" s="99">
        <f>SUMIFS('Ajuste Ciclado'!E$5:E$47,'Ajuste Ciclado'!$C$5:$C$47,Balance!DK$4,'Ajuste Ciclado'!$B$5:$B$47,Balance!$B280)</f>
        <v>0</v>
      </c>
      <c r="DL280" s="99">
        <f>SUMIFS('Ajuste Ciclado'!F$5:F$47,'Ajuste Ciclado'!$C$5:$C$47,Balance!DL$4,'Ajuste Ciclado'!$B$5:$B$47,Balance!$B280)</f>
        <v>0</v>
      </c>
      <c r="DM280" s="99">
        <f>SUMIFS('Ajuste Ciclado'!G$5:G$47,'Ajuste Ciclado'!$C$5:$C$47,Balance!DM$4,'Ajuste Ciclado'!$B$5:$B$47,Balance!$B280)</f>
        <v>0</v>
      </c>
      <c r="DN280" s="99">
        <f>SUMIFS('Ajuste Ciclado'!H$5:H$47,'Ajuste Ciclado'!$C$5:$C$47,Balance!DN$4,'Ajuste Ciclado'!$B$5:$B$47,Balance!$B280)</f>
        <v>0</v>
      </c>
      <c r="DO280" s="99">
        <f>SUMIFS('Ajuste Ciclado'!I$5:I$47,'Ajuste Ciclado'!$C$5:$C$47,Balance!DO$4,'Ajuste Ciclado'!$B$5:$B$47,Balance!$B280)</f>
        <v>0</v>
      </c>
      <c r="DP280" s="99">
        <f>SUMIFS('Ajuste Ciclado'!J$5:J$47,'Ajuste Ciclado'!$C$5:$C$47,Balance!DP$4,'Ajuste Ciclado'!$B$5:$B$47,Balance!$B280)</f>
        <v>0</v>
      </c>
      <c r="DQ280" s="99">
        <f>SUMIFS('Ajuste Ciclado'!K$5:K$47,'Ajuste Ciclado'!$C$5:$C$47,Balance!DQ$4,'Ajuste Ciclado'!$B$5:$B$47,Balance!$B280)</f>
        <v>0</v>
      </c>
      <c r="DR280" s="99">
        <f>SUMIFS('Ajuste Ciclado'!L$5:L$47,'Ajuste Ciclado'!$C$5:$C$47,Balance!DR$4,'Ajuste Ciclado'!$B$5:$B$47,Balance!$B280)</f>
        <v>0</v>
      </c>
      <c r="DS280" s="99">
        <f>SUMIFS('Ajuste Ciclado'!M$5:M$47,'Ajuste Ciclado'!$C$5:$C$47,Balance!DS$4,'Ajuste Ciclado'!$B$5:$B$47,Balance!$B280)</f>
        <v>0</v>
      </c>
      <c r="DT280" s="99">
        <f>SUMIFS('Ajuste Ciclado'!N$5:N$47,'Ajuste Ciclado'!$C$5:$C$47,Balance!DT$4,'Ajuste Ciclado'!$B$5:$B$47,Balance!$B280)</f>
        <v>0</v>
      </c>
      <c r="DU280" s="100">
        <f>SUMIFS('Ajuste Ciclado'!O$5:O$47,'Ajuste Ciclado'!$C$5:$C$47,Balance!DU$4,'Ajuste Ciclado'!$B$5:$B$47,Balance!$B280)</f>
        <v>0</v>
      </c>
      <c r="DV280" s="98">
        <f>SUMIFS('Ajuste Ciclado'!D$5:D$47,'Ajuste Ciclado'!$C$5:$C$47,Balance!DV$4,'Ajuste Ciclado'!$B$5:$B$47,Balance!$B280)</f>
        <v>0</v>
      </c>
      <c r="DW280" s="99">
        <f>SUMIFS('Ajuste Ciclado'!E$5:E$47,'Ajuste Ciclado'!$C$5:$C$47,Balance!DW$4,'Ajuste Ciclado'!$B$5:$B$47,Balance!$B280)</f>
        <v>0</v>
      </c>
      <c r="DX280" s="99">
        <f>SUMIFS('Ajuste Ciclado'!F$5:F$47,'Ajuste Ciclado'!$C$5:$C$47,Balance!DX$4,'Ajuste Ciclado'!$B$5:$B$47,Balance!$B280)</f>
        <v>0</v>
      </c>
      <c r="DY280" s="99">
        <f>SUMIFS('Ajuste Ciclado'!G$5:G$47,'Ajuste Ciclado'!$C$5:$C$47,Balance!DY$4,'Ajuste Ciclado'!$B$5:$B$47,Balance!$B280)</f>
        <v>0</v>
      </c>
      <c r="DZ280" s="99">
        <f>SUMIFS('Ajuste Ciclado'!H$5:H$47,'Ajuste Ciclado'!$C$5:$C$47,Balance!DZ$4,'Ajuste Ciclado'!$B$5:$B$47,Balance!$B280)</f>
        <v>0</v>
      </c>
      <c r="EA280" s="99">
        <f>SUMIFS('Ajuste Ciclado'!I$5:I$47,'Ajuste Ciclado'!$C$5:$C$47,Balance!EA$4,'Ajuste Ciclado'!$B$5:$B$47,Balance!$B280)</f>
        <v>0</v>
      </c>
      <c r="EB280" s="99">
        <f>SUMIFS('Ajuste Ciclado'!J$5:J$47,'Ajuste Ciclado'!$C$5:$C$47,Balance!EB$4,'Ajuste Ciclado'!$B$5:$B$47,Balance!$B280)</f>
        <v>0</v>
      </c>
      <c r="EC280" s="99">
        <f>SUMIFS('Ajuste Ciclado'!K$5:K$47,'Ajuste Ciclado'!$C$5:$C$47,Balance!EC$4,'Ajuste Ciclado'!$B$5:$B$47,Balance!$B280)</f>
        <v>0</v>
      </c>
      <c r="ED280" s="99">
        <f>SUMIFS('Ajuste Ciclado'!L$5:L$47,'Ajuste Ciclado'!$C$5:$C$47,Balance!ED$4,'Ajuste Ciclado'!$B$5:$B$47,Balance!$B280)</f>
        <v>0</v>
      </c>
      <c r="EE280" s="99">
        <f>SUMIFS('Ajuste Ciclado'!M$5:M$47,'Ajuste Ciclado'!$C$5:$C$47,Balance!EE$4,'Ajuste Ciclado'!$B$5:$B$47,Balance!$B280)</f>
        <v>0</v>
      </c>
      <c r="EF280" s="99">
        <f>SUMIFS('Ajuste Ciclado'!N$5:N$47,'Ajuste Ciclado'!$C$5:$C$47,Balance!EF$4,'Ajuste Ciclado'!$B$5:$B$47,Balance!$B280)</f>
        <v>0</v>
      </c>
      <c r="EG280" s="100">
        <f>SUMIFS('Ajuste Ciclado'!O$5:O$47,'Ajuste Ciclado'!$C$5:$C$47,Balance!EG$4,'Ajuste Ciclado'!$B$5:$B$47,Balance!$B280)</f>
        <v>0</v>
      </c>
      <c r="EH280" s="98">
        <f>SUMIFS('Ajuste Ciclado'!D$5:D$47,'Ajuste Ciclado'!$C$5:$C$47,Balance!EH$4,'Ajuste Ciclado'!$B$5:$B$47,Balance!$B280)</f>
        <v>0</v>
      </c>
      <c r="EI280" s="99">
        <f>SUMIFS('Ajuste Ciclado'!E$5:E$47,'Ajuste Ciclado'!$C$5:$C$47,Balance!EI$4,'Ajuste Ciclado'!$B$5:$B$47,Balance!$B280)</f>
        <v>0</v>
      </c>
      <c r="EJ280" s="99">
        <f>SUMIFS('Ajuste Ciclado'!F$5:F$47,'Ajuste Ciclado'!$C$5:$C$47,Balance!EJ$4,'Ajuste Ciclado'!$B$5:$B$47,Balance!$B280)</f>
        <v>0</v>
      </c>
      <c r="EK280" s="99">
        <f>SUMIFS('Ajuste Ciclado'!G$5:G$47,'Ajuste Ciclado'!$C$5:$C$47,Balance!EK$4,'Ajuste Ciclado'!$B$5:$B$47,Balance!$B280)</f>
        <v>0</v>
      </c>
      <c r="EL280" s="99">
        <f>SUMIFS('Ajuste Ciclado'!H$5:H$47,'Ajuste Ciclado'!$C$5:$C$47,Balance!EL$4,'Ajuste Ciclado'!$B$5:$B$47,Balance!$B280)</f>
        <v>0</v>
      </c>
      <c r="EM280" s="99">
        <f>SUMIFS('Ajuste Ciclado'!I$5:I$47,'Ajuste Ciclado'!$C$5:$C$47,Balance!EM$4,'Ajuste Ciclado'!$B$5:$B$47,Balance!$B280)</f>
        <v>0</v>
      </c>
      <c r="EN280" s="99">
        <f>SUMIFS('Ajuste Ciclado'!J$5:J$47,'Ajuste Ciclado'!$C$5:$C$47,Balance!EN$4,'Ajuste Ciclado'!$B$5:$B$47,Balance!$B280)</f>
        <v>0</v>
      </c>
      <c r="EO280" s="99">
        <f>SUMIFS('Ajuste Ciclado'!K$5:K$47,'Ajuste Ciclado'!$C$5:$C$47,Balance!EO$4,'Ajuste Ciclado'!$B$5:$B$47,Balance!$B280)</f>
        <v>0</v>
      </c>
      <c r="EP280" s="99">
        <f>SUMIFS('Ajuste Ciclado'!L$5:L$47,'Ajuste Ciclado'!$C$5:$C$47,Balance!EP$4,'Ajuste Ciclado'!$B$5:$B$47,Balance!$B280)</f>
        <v>0</v>
      </c>
      <c r="EQ280" s="99">
        <f>SUMIFS('Ajuste Ciclado'!M$5:M$47,'Ajuste Ciclado'!$C$5:$C$47,Balance!EQ$4,'Ajuste Ciclado'!$B$5:$B$47,Balance!$B280)</f>
        <v>0</v>
      </c>
      <c r="ER280" s="99">
        <f>SUMIFS('Ajuste Ciclado'!N$5:N$47,'Ajuste Ciclado'!$C$5:$C$47,Balance!ER$4,'Ajuste Ciclado'!$B$5:$B$47,Balance!$B280)</f>
        <v>0</v>
      </c>
      <c r="ES280" s="100">
        <f>SUMIFS('Ajuste Ciclado'!O$5:O$47,'Ajuste Ciclado'!$C$5:$C$47,Balance!ES$4,'Ajuste Ciclado'!$B$5:$B$47,Balance!$B280)</f>
        <v>0</v>
      </c>
      <c r="ET280" s="84"/>
      <c r="EU280" s="12">
        <f t="shared" si="377"/>
        <v>65727.41243320299</v>
      </c>
      <c r="EV280" s="13">
        <f t="shared" si="342"/>
        <v>71043.960843286142</v>
      </c>
      <c r="EW280" s="13">
        <f t="shared" si="343"/>
        <v>48385.102748268328</v>
      </c>
      <c r="EX280" s="13">
        <f t="shared" si="344"/>
        <v>29311.85698848977</v>
      </c>
      <c r="EY280" s="13">
        <f t="shared" si="345"/>
        <v>16437.818266093891</v>
      </c>
      <c r="EZ280" s="13">
        <f t="shared" si="346"/>
        <v>10500.275990538539</v>
      </c>
      <c r="FA280" s="13">
        <f t="shared" si="347"/>
        <v>13888.38602966219</v>
      </c>
      <c r="FB280" s="13">
        <f t="shared" si="348"/>
        <v>20643.284875804951</v>
      </c>
      <c r="FC280" s="13">
        <f t="shared" si="349"/>
        <v>24811.467299059961</v>
      </c>
      <c r="FD280" s="13">
        <f t="shared" si="350"/>
        <v>6608.8792320960256</v>
      </c>
      <c r="FE280" s="13">
        <f t="shared" si="351"/>
        <v>1868.891189861434</v>
      </c>
      <c r="FF280" s="14">
        <f t="shared" si="352"/>
        <v>4660.8404737766914</v>
      </c>
      <c r="FG280" s="12">
        <f t="shared" si="353"/>
        <v>65869.138506243238</v>
      </c>
      <c r="FH280" s="13">
        <f t="shared" si="354"/>
        <v>71639.123552156205</v>
      </c>
      <c r="FI280" s="13">
        <f t="shared" si="355"/>
        <v>48790.25524801256</v>
      </c>
      <c r="FJ280" s="13">
        <f t="shared" si="356"/>
        <v>31109.504557168239</v>
      </c>
      <c r="FK280" s="13">
        <f t="shared" si="357"/>
        <v>16032.48239706692</v>
      </c>
      <c r="FL280" s="13">
        <f t="shared" si="358"/>
        <v>10740.64607014148</v>
      </c>
      <c r="FM280" s="13">
        <f t="shared" si="359"/>
        <v>15031.280177547051</v>
      </c>
      <c r="FN280" s="13">
        <f t="shared" si="360"/>
        <v>20887.08621779639</v>
      </c>
      <c r="FO280" s="13">
        <f t="shared" si="361"/>
        <v>25509.243291711809</v>
      </c>
      <c r="FP280" s="13">
        <f t="shared" si="362"/>
        <v>10377.914461183749</v>
      </c>
      <c r="FQ280" s="13">
        <f t="shared" si="363"/>
        <v>10549.047360965649</v>
      </c>
      <c r="FR280" s="14">
        <f t="shared" si="364"/>
        <v>19994.832311472481</v>
      </c>
      <c r="FS280" s="12">
        <f t="shared" si="365"/>
        <v>65892.89324177141</v>
      </c>
      <c r="FT280" s="13">
        <f t="shared" si="366"/>
        <v>71731.17584478615</v>
      </c>
      <c r="FU280" s="13">
        <f t="shared" si="367"/>
        <v>48665.821336075518</v>
      </c>
      <c r="FV280" s="13">
        <f t="shared" si="368"/>
        <v>30853.79369584805</v>
      </c>
      <c r="FW280" s="13">
        <f t="shared" si="369"/>
        <v>16782.941736637411</v>
      </c>
      <c r="FX280" s="13">
        <f t="shared" si="370"/>
        <v>11716.08139236898</v>
      </c>
      <c r="FY280" s="13">
        <f t="shared" si="371"/>
        <v>16639.526678488532</v>
      </c>
      <c r="FZ280" s="13">
        <f t="shared" si="372"/>
        <v>23221.010459502901</v>
      </c>
      <c r="GA280" s="13">
        <f t="shared" si="373"/>
        <v>28066.602133202159</v>
      </c>
      <c r="GB280" s="13">
        <f t="shared" si="374"/>
        <v>23346.20251983012</v>
      </c>
      <c r="GC280" s="13">
        <f t="shared" si="375"/>
        <v>21970.03814351121</v>
      </c>
      <c r="GD280" s="14">
        <f t="shared" si="376"/>
        <v>32720.06157252314</v>
      </c>
      <c r="GE280" s="84"/>
      <c r="GF280" s="12">
        <f t="shared" si="378"/>
        <v>313888.17637014092</v>
      </c>
      <c r="GG280" s="13">
        <f t="shared" si="378"/>
        <v>346530.55415146577</v>
      </c>
      <c r="GH280" s="14">
        <f t="shared" si="378"/>
        <v>391606.1487545456</v>
      </c>
      <c r="GI280" s="6">
        <f t="shared" si="379"/>
        <v>1</v>
      </c>
      <c r="GJ280" s="12">
        <f t="shared" si="380"/>
        <v>0</v>
      </c>
      <c r="GK280" s="13">
        <f t="shared" si="381"/>
        <v>0</v>
      </c>
      <c r="GL280" s="14">
        <f t="shared" si="382"/>
        <v>0</v>
      </c>
      <c r="GM280" s="84"/>
      <c r="GN280" s="66">
        <f t="shared" si="383"/>
        <v>0</v>
      </c>
      <c r="GO280" s="84"/>
      <c r="GP280" s="63" t="str" cm="1">
        <f t="array" ref="GP280">INDEX($GF$4:$GH$4,1,GI280)</f>
        <v>Sample 1</v>
      </c>
      <c r="GQ280" s="12">
        <f t="shared" si="336"/>
        <v>1868.891189861434</v>
      </c>
      <c r="GR280" s="13">
        <f t="shared" si="336"/>
        <v>4660.8404737766914</v>
      </c>
      <c r="GS280" s="14">
        <f t="shared" si="336"/>
        <v>6608.8792320960256</v>
      </c>
      <c r="GT280" s="12">
        <f t="shared" si="337"/>
        <v>10377.914461183749</v>
      </c>
      <c r="GU280" s="13">
        <f t="shared" si="337"/>
        <v>10549.047360965649</v>
      </c>
      <c r="GV280" s="14">
        <f t="shared" si="337"/>
        <v>10740.64607014148</v>
      </c>
      <c r="GW280" s="12">
        <f t="shared" si="338"/>
        <v>11716.08139236898</v>
      </c>
      <c r="GX280" s="13">
        <f t="shared" si="338"/>
        <v>16639.526678488532</v>
      </c>
      <c r="GY280" s="14">
        <f t="shared" si="338"/>
        <v>16782.941736637411</v>
      </c>
      <c r="GZ280" s="84" t="str">
        <f t="shared" si="339"/>
        <v>Sample 1</v>
      </c>
      <c r="HA280" s="12">
        <f t="shared" si="384"/>
        <v>0</v>
      </c>
      <c r="HB280" s="13">
        <f t="shared" si="384"/>
        <v>0</v>
      </c>
      <c r="HC280" s="14">
        <f t="shared" si="384"/>
        <v>0</v>
      </c>
      <c r="HD280" s="6">
        <f t="shared" si="340"/>
        <v>0</v>
      </c>
      <c r="HE280" s="84" t="str">
        <f t="shared" si="341"/>
        <v>Ok</v>
      </c>
    </row>
    <row r="281" spans="2:213" hidden="1" x14ac:dyDescent="0.3">
      <c r="B281" s="84" t="s">
        <v>214</v>
      </c>
      <c r="C281" s="12">
        <f>SUMIFS(Inyecciones!$E$2:$E$14185,Inyecciones!$A$2:$A$14185,Balance!C$4,Inyecciones!$B$2:$B$14185,Balance!$B281,Inyecciones!$C$2:$C$14185,Balance!C$5)</f>
        <v>0</v>
      </c>
      <c r="D281" s="13">
        <f>SUMIFS(Inyecciones!$E$2:$E$14185,Inyecciones!$A$2:$A$14185,Balance!D$4,Inyecciones!$B$2:$B$14185,Balance!$B281,Inyecciones!$C$2:$C$14185,Balance!D$5)</f>
        <v>0</v>
      </c>
      <c r="E281" s="13">
        <f>SUMIFS(Inyecciones!$E$2:$E$14185,Inyecciones!$A$2:$A$14185,Balance!E$4,Inyecciones!$B$2:$B$14185,Balance!$B281,Inyecciones!$C$2:$C$14185,Balance!E$5)</f>
        <v>0</v>
      </c>
      <c r="F281" s="13">
        <f>SUMIFS(Inyecciones!$E$2:$E$14185,Inyecciones!$A$2:$A$14185,Balance!F$4,Inyecciones!$B$2:$B$14185,Balance!$B281,Inyecciones!$C$2:$C$14185,Balance!F$5)</f>
        <v>0</v>
      </c>
      <c r="G281" s="13">
        <f>SUMIFS(Inyecciones!$E$2:$E$14185,Inyecciones!$A$2:$A$14185,Balance!G$4,Inyecciones!$B$2:$B$14185,Balance!$B281,Inyecciones!$C$2:$C$14185,Balance!G$5)</f>
        <v>25708.728958557229</v>
      </c>
      <c r="H281" s="13">
        <f>SUMIFS(Inyecciones!$E$2:$E$14185,Inyecciones!$A$2:$A$14185,Balance!H$4,Inyecciones!$B$2:$B$14185,Balance!$B281,Inyecciones!$C$2:$C$14185,Balance!H$5)</f>
        <v>17558.790013712911</v>
      </c>
      <c r="I281" s="13">
        <f>SUMIFS(Inyecciones!$E$2:$E$14185,Inyecciones!$A$2:$A$14185,Balance!I$4,Inyecciones!$B$2:$B$14185,Balance!$B281,Inyecciones!$C$2:$C$14185,Balance!I$5)</f>
        <v>23955.016000788572</v>
      </c>
      <c r="J281" s="13">
        <f>SUMIFS(Inyecciones!$E$2:$E$14185,Inyecciones!$A$2:$A$14185,Balance!J$4,Inyecciones!$B$2:$B$14185,Balance!$B281,Inyecciones!$C$2:$C$14185,Balance!J$5)</f>
        <v>33793.302647965938</v>
      </c>
      <c r="K281" s="13">
        <f>SUMIFS(Inyecciones!$E$2:$E$14185,Inyecciones!$A$2:$A$14185,Balance!K$4,Inyecciones!$B$2:$B$14185,Balance!$B281,Inyecciones!$C$2:$C$14185,Balance!K$5)</f>
        <v>40307.698496519602</v>
      </c>
      <c r="L281" s="13">
        <f>SUMIFS(Inyecciones!$E$2:$E$14185,Inyecciones!$A$2:$A$14185,Balance!L$4,Inyecciones!$B$2:$B$14185,Balance!$B281,Inyecciones!$C$2:$C$14185,Balance!L$5)</f>
        <v>9436.0633591143833</v>
      </c>
      <c r="M281" s="13">
        <f>SUMIFS(Inyecciones!$E$2:$E$14185,Inyecciones!$A$2:$A$14185,Balance!M$4,Inyecciones!$B$2:$B$14185,Balance!$B281,Inyecciones!$C$2:$C$14185,Balance!M$5)</f>
        <v>2263.7318835855099</v>
      </c>
      <c r="N281" s="14">
        <f>SUMIFS(Inyecciones!$E$2:$E$14185,Inyecciones!$A$2:$A$14185,Balance!N$4,Inyecciones!$B$2:$B$14185,Balance!$B281,Inyecciones!$C$2:$C$14185,Balance!N$5)</f>
        <v>5178.0484719534734</v>
      </c>
      <c r="O281" s="12">
        <f>SUMIFS(Inyecciones!$E$2:$E$14185,Inyecciones!$A$2:$A$14185,Balance!O$4,Inyecciones!$B$2:$B$14185,Balance!$B281,Inyecciones!$C$2:$C$14185,Balance!O$5)</f>
        <v>0</v>
      </c>
      <c r="P281" s="13">
        <f>SUMIFS(Inyecciones!$E$2:$E$14185,Inyecciones!$A$2:$A$14185,Balance!P$4,Inyecciones!$B$2:$B$14185,Balance!$B281,Inyecciones!$C$2:$C$14185,Balance!P$5)</f>
        <v>0</v>
      </c>
      <c r="Q281" s="13">
        <f>SUMIFS(Inyecciones!$E$2:$E$14185,Inyecciones!$A$2:$A$14185,Balance!Q$4,Inyecciones!$B$2:$B$14185,Balance!$B281,Inyecciones!$C$2:$C$14185,Balance!Q$5)</f>
        <v>0</v>
      </c>
      <c r="R281" s="13">
        <f>SUMIFS(Inyecciones!$E$2:$E$14185,Inyecciones!$A$2:$A$14185,Balance!R$4,Inyecciones!$B$2:$B$14185,Balance!$B281,Inyecciones!$C$2:$C$14185,Balance!R$5)</f>
        <v>0</v>
      </c>
      <c r="S281" s="13">
        <f>SUMIFS(Inyecciones!$E$2:$E$14185,Inyecciones!$A$2:$A$14185,Balance!S$4,Inyecciones!$B$2:$B$14185,Balance!$B281,Inyecciones!$C$2:$C$14185,Balance!S$5)</f>
        <v>25075.400610713488</v>
      </c>
      <c r="T281" s="13">
        <f>SUMIFS(Inyecciones!$E$2:$E$14185,Inyecciones!$A$2:$A$14185,Balance!T$4,Inyecciones!$B$2:$B$14185,Balance!$B281,Inyecciones!$C$2:$C$14185,Balance!T$5)</f>
        <v>17786.816518926491</v>
      </c>
      <c r="U281" s="13">
        <f>SUMIFS(Inyecciones!$E$2:$E$14185,Inyecciones!$A$2:$A$14185,Balance!U$4,Inyecciones!$B$2:$B$14185,Balance!$B281,Inyecciones!$C$2:$C$14185,Balance!U$5)</f>
        <v>25644.605065136991</v>
      </c>
      <c r="V281" s="13">
        <f>SUMIFS(Inyecciones!$E$2:$E$14185,Inyecciones!$A$2:$A$14185,Balance!V$4,Inyecciones!$B$2:$B$14185,Balance!$B281,Inyecciones!$C$2:$C$14185,Balance!V$5)</f>
        <v>34042.95504932513</v>
      </c>
      <c r="W281" s="13">
        <f>SUMIFS(Inyecciones!$E$2:$E$14185,Inyecciones!$A$2:$A$14185,Balance!W$4,Inyecciones!$B$2:$B$14185,Balance!$B281,Inyecciones!$C$2:$C$14185,Balance!W$5)</f>
        <v>41310.775808482729</v>
      </c>
      <c r="X281" s="13">
        <f>SUMIFS(Inyecciones!$E$2:$E$14185,Inyecciones!$A$2:$A$14185,Balance!X$4,Inyecciones!$B$2:$B$14185,Balance!$B281,Inyecciones!$C$2:$C$14185,Balance!X$5)</f>
        <v>15278.755179000291</v>
      </c>
      <c r="Y281" s="13">
        <f>SUMIFS(Inyecciones!$E$2:$E$14185,Inyecciones!$A$2:$A$14185,Balance!Y$4,Inyecciones!$B$2:$B$14185,Balance!$B281,Inyecciones!$C$2:$C$14185,Balance!Y$5)</f>
        <v>21462.85040435394</v>
      </c>
      <c r="Z281" s="14">
        <f>SUMIFS(Inyecciones!$E$2:$E$14185,Inyecciones!$A$2:$A$14185,Balance!Z$4,Inyecciones!$B$2:$B$14185,Balance!$B281,Inyecciones!$C$2:$C$14185,Balance!Z$5)</f>
        <v>31810.789082047238</v>
      </c>
      <c r="AA281" s="12">
        <f>SUMIFS(Inyecciones!$E$2:$E$14185,Inyecciones!$A$2:$A$14185,Balance!AA$4,Inyecciones!$B$2:$B$14185,Balance!$B281,Inyecciones!$C$2:$C$14185,Balance!AA$5)</f>
        <v>0</v>
      </c>
      <c r="AB281" s="13">
        <f>SUMIFS(Inyecciones!$E$2:$E$14185,Inyecciones!$A$2:$A$14185,Balance!AB$4,Inyecciones!$B$2:$B$14185,Balance!$B281,Inyecciones!$C$2:$C$14185,Balance!AB$5)</f>
        <v>0</v>
      </c>
      <c r="AC281" s="13">
        <f>SUMIFS(Inyecciones!$E$2:$E$14185,Inyecciones!$A$2:$A$14185,Balance!AC$4,Inyecciones!$B$2:$B$14185,Balance!$B281,Inyecciones!$C$2:$C$14185,Balance!AC$5)</f>
        <v>0</v>
      </c>
      <c r="AD281" s="13">
        <f>SUMIFS(Inyecciones!$E$2:$E$14185,Inyecciones!$A$2:$A$14185,Balance!AD$4,Inyecciones!$B$2:$B$14185,Balance!$B281,Inyecciones!$C$2:$C$14185,Balance!AD$5)</f>
        <v>0</v>
      </c>
      <c r="AE281" s="13">
        <f>SUMIFS(Inyecciones!$E$2:$E$14185,Inyecciones!$A$2:$A$14185,Balance!AE$4,Inyecciones!$B$2:$B$14185,Balance!$B281,Inyecciones!$C$2:$C$14185,Balance!AE$5)</f>
        <v>26193.497628158311</v>
      </c>
      <c r="AF281" s="13">
        <f>SUMIFS(Inyecciones!$E$2:$E$14185,Inyecciones!$A$2:$A$14185,Balance!AF$4,Inyecciones!$B$2:$B$14185,Balance!$B281,Inyecciones!$C$2:$C$14185,Balance!AF$5)</f>
        <v>19269.090639562281</v>
      </c>
      <c r="AG281" s="13">
        <f>SUMIFS(Inyecciones!$E$2:$E$14185,Inyecciones!$A$2:$A$14185,Balance!AG$4,Inyecciones!$B$2:$B$14185,Balance!$B281,Inyecciones!$C$2:$C$14185,Balance!AG$5)</f>
        <v>28277.472800126401</v>
      </c>
      <c r="AH281" s="13">
        <f>SUMIFS(Inyecciones!$E$2:$E$14185,Inyecciones!$A$2:$A$14185,Balance!AH$4,Inyecciones!$B$2:$B$14185,Balance!$B281,Inyecciones!$C$2:$C$14185,Balance!AH$5)</f>
        <v>37809.757988001948</v>
      </c>
      <c r="AI281" s="13">
        <f>SUMIFS(Inyecciones!$E$2:$E$14185,Inyecciones!$A$2:$A$14185,Balance!AI$4,Inyecciones!$B$2:$B$14185,Balance!$B281,Inyecciones!$C$2:$C$14185,Balance!AI$5)</f>
        <v>45228.845030629258</v>
      </c>
      <c r="AJ281" s="13">
        <f>SUMIFS(Inyecciones!$E$2:$E$14185,Inyecciones!$A$2:$A$14185,Balance!AJ$4,Inyecciones!$B$2:$B$14185,Balance!$B281,Inyecciones!$C$2:$C$14185,Balance!AJ$5)</f>
        <v>35832.489116253048</v>
      </c>
      <c r="AK281" s="13">
        <f>SUMIFS(Inyecciones!$E$2:$E$14185,Inyecciones!$A$2:$A$14185,Balance!AK$4,Inyecciones!$B$2:$B$14185,Balance!$B281,Inyecciones!$C$2:$C$14185,Balance!AK$5)</f>
        <v>47714.449553999802</v>
      </c>
      <c r="AL281" s="14">
        <f>SUMIFS(Inyecciones!$E$2:$E$14185,Inyecciones!$A$2:$A$14185,Balance!AL$4,Inyecciones!$B$2:$B$14185,Balance!$B281,Inyecciones!$C$2:$C$14185,Balance!AL$5)</f>
        <v>55035.096274139789</v>
      </c>
      <c r="AM281" s="13"/>
      <c r="AN281" s="12">
        <f>SUMIFS('Retiro Mensual'!$E$2:$E$2629,'Retiro Mensual'!$A$2:$A$2629,AN$4,'Retiro Mensual'!$B$2:$B$2629,$B281,'Retiro Mensual'!$C$2:$C$2629,AN$5)</f>
        <v>0</v>
      </c>
      <c r="AO281" s="13">
        <f>SUMIFS('Retiro Mensual'!$E$2:$E$2629,'Retiro Mensual'!$A$2:$A$2629,AO$4,'Retiro Mensual'!$B$2:$B$2629,$B281,'Retiro Mensual'!$C$2:$C$2629,AO$5)</f>
        <v>0</v>
      </c>
      <c r="AP281" s="13">
        <f>SUMIFS('Retiro Mensual'!$E$2:$E$2629,'Retiro Mensual'!$A$2:$A$2629,AP$4,'Retiro Mensual'!$B$2:$B$2629,$B281,'Retiro Mensual'!$C$2:$C$2629,AP$5)</f>
        <v>0</v>
      </c>
      <c r="AQ281" s="13">
        <f>SUMIFS('Retiro Mensual'!$E$2:$E$2629,'Retiro Mensual'!$A$2:$A$2629,AQ$4,'Retiro Mensual'!$B$2:$B$2629,$B281,'Retiro Mensual'!$C$2:$C$2629,AQ$5)</f>
        <v>0</v>
      </c>
      <c r="AR281" s="13">
        <f>SUMIFS('Retiro Mensual'!$E$2:$E$2629,'Retiro Mensual'!$A$2:$A$2629,AR$4,'Retiro Mensual'!$B$2:$B$2629,$B281,'Retiro Mensual'!$C$2:$C$2629,AR$5)</f>
        <v>0</v>
      </c>
      <c r="AS281" s="13">
        <f>SUMIFS('Retiro Mensual'!$E$2:$E$2629,'Retiro Mensual'!$A$2:$A$2629,AS$4,'Retiro Mensual'!$B$2:$B$2629,$B281,'Retiro Mensual'!$C$2:$C$2629,AS$5)</f>
        <v>0</v>
      </c>
      <c r="AT281" s="13">
        <f>SUMIFS('Retiro Mensual'!$E$2:$E$2629,'Retiro Mensual'!$A$2:$A$2629,AT$4,'Retiro Mensual'!$B$2:$B$2629,$B281,'Retiro Mensual'!$C$2:$C$2629,AT$5)</f>
        <v>0</v>
      </c>
      <c r="AU281" s="13">
        <f>SUMIFS('Retiro Mensual'!$E$2:$E$2629,'Retiro Mensual'!$A$2:$A$2629,AU$4,'Retiro Mensual'!$B$2:$B$2629,$B281,'Retiro Mensual'!$C$2:$C$2629,AU$5)</f>
        <v>0</v>
      </c>
      <c r="AV281" s="13">
        <f>SUMIFS('Retiro Mensual'!$E$2:$E$2629,'Retiro Mensual'!$A$2:$A$2629,AV$4,'Retiro Mensual'!$B$2:$B$2629,$B281,'Retiro Mensual'!$C$2:$C$2629,AV$5)</f>
        <v>0</v>
      </c>
      <c r="AW281" s="13">
        <f>SUMIFS('Retiro Mensual'!$E$2:$E$2629,'Retiro Mensual'!$A$2:$A$2629,AW$4,'Retiro Mensual'!$B$2:$B$2629,$B281,'Retiro Mensual'!$C$2:$C$2629,AW$5)</f>
        <v>0</v>
      </c>
      <c r="AX281" s="13">
        <f>SUMIFS('Retiro Mensual'!$E$2:$E$2629,'Retiro Mensual'!$A$2:$A$2629,AX$4,'Retiro Mensual'!$B$2:$B$2629,$B281,'Retiro Mensual'!$C$2:$C$2629,AX$5)</f>
        <v>0</v>
      </c>
      <c r="AY281" s="14">
        <f>SUMIFS('Retiro Mensual'!$E$2:$E$2629,'Retiro Mensual'!$A$2:$A$2629,AY$4,'Retiro Mensual'!$B$2:$B$2629,$B281,'Retiro Mensual'!$C$2:$C$2629,AY$5)</f>
        <v>0</v>
      </c>
      <c r="AZ281" s="12">
        <f>SUMIFS('Retiro Mensual'!$E$2:$E$2629,'Retiro Mensual'!$A$2:$A$2629,AZ$4,'Retiro Mensual'!$B$2:$B$2629,$B281,'Retiro Mensual'!$C$2:$C$2629,AZ$5)</f>
        <v>0</v>
      </c>
      <c r="BA281" s="13">
        <f>SUMIFS('Retiro Mensual'!$E$2:$E$2629,'Retiro Mensual'!$A$2:$A$2629,BA$4,'Retiro Mensual'!$B$2:$B$2629,$B281,'Retiro Mensual'!$C$2:$C$2629,BA$5)</f>
        <v>0</v>
      </c>
      <c r="BB281" s="13">
        <f>SUMIFS('Retiro Mensual'!$E$2:$E$2629,'Retiro Mensual'!$A$2:$A$2629,BB$4,'Retiro Mensual'!$B$2:$B$2629,$B281,'Retiro Mensual'!$C$2:$C$2629,BB$5)</f>
        <v>0</v>
      </c>
      <c r="BC281" s="13">
        <f>SUMIFS('Retiro Mensual'!$E$2:$E$2629,'Retiro Mensual'!$A$2:$A$2629,BC$4,'Retiro Mensual'!$B$2:$B$2629,$B281,'Retiro Mensual'!$C$2:$C$2629,BC$5)</f>
        <v>0</v>
      </c>
      <c r="BD281" s="13">
        <f>SUMIFS('Retiro Mensual'!$E$2:$E$2629,'Retiro Mensual'!$A$2:$A$2629,BD$4,'Retiro Mensual'!$B$2:$B$2629,$B281,'Retiro Mensual'!$C$2:$C$2629,BD$5)</f>
        <v>0</v>
      </c>
      <c r="BE281" s="13">
        <f>SUMIFS('Retiro Mensual'!$E$2:$E$2629,'Retiro Mensual'!$A$2:$A$2629,BE$4,'Retiro Mensual'!$B$2:$B$2629,$B281,'Retiro Mensual'!$C$2:$C$2629,BE$5)</f>
        <v>0</v>
      </c>
      <c r="BF281" s="13">
        <f>SUMIFS('Retiro Mensual'!$E$2:$E$2629,'Retiro Mensual'!$A$2:$A$2629,BF$4,'Retiro Mensual'!$B$2:$B$2629,$B281,'Retiro Mensual'!$C$2:$C$2629,BF$5)</f>
        <v>0</v>
      </c>
      <c r="BG281" s="13">
        <f>SUMIFS('Retiro Mensual'!$E$2:$E$2629,'Retiro Mensual'!$A$2:$A$2629,BG$4,'Retiro Mensual'!$B$2:$B$2629,$B281,'Retiro Mensual'!$C$2:$C$2629,BG$5)</f>
        <v>0</v>
      </c>
      <c r="BH281" s="13">
        <f>SUMIFS('Retiro Mensual'!$E$2:$E$2629,'Retiro Mensual'!$A$2:$A$2629,BH$4,'Retiro Mensual'!$B$2:$B$2629,$B281,'Retiro Mensual'!$C$2:$C$2629,BH$5)</f>
        <v>0</v>
      </c>
      <c r="BI281" s="13">
        <f>SUMIFS('Retiro Mensual'!$E$2:$E$2629,'Retiro Mensual'!$A$2:$A$2629,BI$4,'Retiro Mensual'!$B$2:$B$2629,$B281,'Retiro Mensual'!$C$2:$C$2629,BI$5)</f>
        <v>0</v>
      </c>
      <c r="BJ281" s="13">
        <f>SUMIFS('Retiro Mensual'!$E$2:$E$2629,'Retiro Mensual'!$A$2:$A$2629,BJ$4,'Retiro Mensual'!$B$2:$B$2629,$B281,'Retiro Mensual'!$C$2:$C$2629,BJ$5)</f>
        <v>0</v>
      </c>
      <c r="BK281" s="14">
        <f>SUMIFS('Retiro Mensual'!$E$2:$E$2629,'Retiro Mensual'!$A$2:$A$2629,BK$4,'Retiro Mensual'!$B$2:$B$2629,$B281,'Retiro Mensual'!$C$2:$C$2629,BK$5)</f>
        <v>0</v>
      </c>
      <c r="BL281" s="12">
        <f>SUMIFS('Retiro Mensual'!$E$2:$E$2629,'Retiro Mensual'!$A$2:$A$2629,BL$4,'Retiro Mensual'!$B$2:$B$2629,$B281,'Retiro Mensual'!$C$2:$C$2629,BL$5)</f>
        <v>0</v>
      </c>
      <c r="BM281" s="13">
        <f>SUMIFS('Retiro Mensual'!$E$2:$E$2629,'Retiro Mensual'!$A$2:$A$2629,BM$4,'Retiro Mensual'!$B$2:$B$2629,$B281,'Retiro Mensual'!$C$2:$C$2629,BM$5)</f>
        <v>0</v>
      </c>
      <c r="BN281" s="13">
        <f>SUMIFS('Retiro Mensual'!$E$2:$E$2629,'Retiro Mensual'!$A$2:$A$2629,BN$4,'Retiro Mensual'!$B$2:$B$2629,$B281,'Retiro Mensual'!$C$2:$C$2629,BN$5)</f>
        <v>0</v>
      </c>
      <c r="BO281" s="13">
        <f>SUMIFS('Retiro Mensual'!$E$2:$E$2629,'Retiro Mensual'!$A$2:$A$2629,BO$4,'Retiro Mensual'!$B$2:$B$2629,$B281,'Retiro Mensual'!$C$2:$C$2629,BO$5)</f>
        <v>0</v>
      </c>
      <c r="BP281" s="13">
        <f>SUMIFS('Retiro Mensual'!$E$2:$E$2629,'Retiro Mensual'!$A$2:$A$2629,BP$4,'Retiro Mensual'!$B$2:$B$2629,$B281,'Retiro Mensual'!$C$2:$C$2629,BP$5)</f>
        <v>0</v>
      </c>
      <c r="BQ281" s="13">
        <f>SUMIFS('Retiro Mensual'!$E$2:$E$2629,'Retiro Mensual'!$A$2:$A$2629,BQ$4,'Retiro Mensual'!$B$2:$B$2629,$B281,'Retiro Mensual'!$C$2:$C$2629,BQ$5)</f>
        <v>0</v>
      </c>
      <c r="BR281" s="13">
        <f>SUMIFS('Retiro Mensual'!$E$2:$E$2629,'Retiro Mensual'!$A$2:$A$2629,BR$4,'Retiro Mensual'!$B$2:$B$2629,$B281,'Retiro Mensual'!$C$2:$C$2629,BR$5)</f>
        <v>0</v>
      </c>
      <c r="BS281" s="13">
        <f>SUMIFS('Retiro Mensual'!$E$2:$E$2629,'Retiro Mensual'!$A$2:$A$2629,BS$4,'Retiro Mensual'!$B$2:$B$2629,$B281,'Retiro Mensual'!$C$2:$C$2629,BS$5)</f>
        <v>0</v>
      </c>
      <c r="BT281" s="13">
        <f>SUMIFS('Retiro Mensual'!$E$2:$E$2629,'Retiro Mensual'!$A$2:$A$2629,BT$4,'Retiro Mensual'!$B$2:$B$2629,$B281,'Retiro Mensual'!$C$2:$C$2629,BT$5)</f>
        <v>0</v>
      </c>
      <c r="BU281" s="13">
        <f>SUMIFS('Retiro Mensual'!$E$2:$E$2629,'Retiro Mensual'!$A$2:$A$2629,BU$4,'Retiro Mensual'!$B$2:$B$2629,$B281,'Retiro Mensual'!$C$2:$C$2629,BU$5)</f>
        <v>0</v>
      </c>
      <c r="BV281" s="13">
        <f>SUMIFS('Retiro Mensual'!$E$2:$E$2629,'Retiro Mensual'!$A$2:$A$2629,BV$4,'Retiro Mensual'!$B$2:$B$2629,$B281,'Retiro Mensual'!$C$2:$C$2629,BV$5)</f>
        <v>0</v>
      </c>
      <c r="BW281" s="14">
        <f>SUMIFS('Retiro Mensual'!$E$2:$E$2629,'Retiro Mensual'!$A$2:$A$2629,BW$4,'Retiro Mensual'!$B$2:$B$2629,$B281,'Retiro Mensual'!$C$2:$C$2629,BW$5)</f>
        <v>0</v>
      </c>
      <c r="BX281" s="13"/>
      <c r="BY281" s="12">
        <f>SUMIFS('Compra Ventas'!$E$2:$E$2700,'Compra Ventas'!$A$2:$A$2700,BY$4,'Compra Ventas'!$B$2:$B$2700,$B281,'Compra Ventas'!$C$2:$C$2700,BY$5)</f>
        <v>0</v>
      </c>
      <c r="BZ281" s="13">
        <f>SUMIFS('Compra Ventas'!$E$2:$E$2700,'Compra Ventas'!$A$2:$A$2700,BZ$4,'Compra Ventas'!$B$2:$B$2700,$B281,'Compra Ventas'!$C$2:$C$2700,BZ$5)</f>
        <v>0</v>
      </c>
      <c r="CA281" s="13">
        <f>SUMIFS('Compra Ventas'!$E$2:$E$2700,'Compra Ventas'!$A$2:$A$2700,CA$4,'Compra Ventas'!$B$2:$B$2700,$B281,'Compra Ventas'!$C$2:$C$2700,CA$5)</f>
        <v>0</v>
      </c>
      <c r="CB281" s="13">
        <f>SUMIFS('Compra Ventas'!$E$2:$E$2700,'Compra Ventas'!$A$2:$A$2700,CB$4,'Compra Ventas'!$B$2:$B$2700,$B281,'Compra Ventas'!$C$2:$C$2700,CB$5)</f>
        <v>0</v>
      </c>
      <c r="CC281" s="13">
        <f>SUMIFS('Compra Ventas'!$E$2:$E$2700,'Compra Ventas'!$A$2:$A$2700,CC$4,'Compra Ventas'!$B$2:$B$2700,$B281,'Compra Ventas'!$C$2:$C$2700,CC$5)</f>
        <v>0</v>
      </c>
      <c r="CD281" s="13">
        <f>SUMIFS('Compra Ventas'!$E$2:$E$2700,'Compra Ventas'!$A$2:$A$2700,CD$4,'Compra Ventas'!$B$2:$B$2700,$B281,'Compra Ventas'!$C$2:$C$2700,CD$5)</f>
        <v>0</v>
      </c>
      <c r="CE281" s="13">
        <f>SUMIFS('Compra Ventas'!$E$2:$E$2700,'Compra Ventas'!$A$2:$A$2700,CE$4,'Compra Ventas'!$B$2:$B$2700,$B281,'Compra Ventas'!$C$2:$C$2700,CE$5)</f>
        <v>0</v>
      </c>
      <c r="CF281" s="13">
        <f>SUMIFS('Compra Ventas'!$E$2:$E$2700,'Compra Ventas'!$A$2:$A$2700,CF$4,'Compra Ventas'!$B$2:$B$2700,$B281,'Compra Ventas'!$C$2:$C$2700,CF$5)</f>
        <v>0</v>
      </c>
      <c r="CG281" s="13">
        <f>SUMIFS('Compra Ventas'!$E$2:$E$2700,'Compra Ventas'!$A$2:$A$2700,CG$4,'Compra Ventas'!$B$2:$B$2700,$B281,'Compra Ventas'!$C$2:$C$2700,CG$5)</f>
        <v>0</v>
      </c>
      <c r="CH281" s="13">
        <f>SUMIFS('Compra Ventas'!$E$2:$E$2700,'Compra Ventas'!$A$2:$A$2700,CH$4,'Compra Ventas'!$B$2:$B$2700,$B281,'Compra Ventas'!$C$2:$C$2700,CH$5)</f>
        <v>0</v>
      </c>
      <c r="CI281" s="13">
        <f>SUMIFS('Compra Ventas'!$E$2:$E$2700,'Compra Ventas'!$A$2:$A$2700,CI$4,'Compra Ventas'!$B$2:$B$2700,$B281,'Compra Ventas'!$C$2:$C$2700,CI$5)</f>
        <v>0</v>
      </c>
      <c r="CJ281" s="14">
        <f>SUMIFS('Compra Ventas'!$E$2:$E$2700,'Compra Ventas'!$A$2:$A$2700,CJ$4,'Compra Ventas'!$B$2:$B$2700,$B281,'Compra Ventas'!$C$2:$C$2700,CJ$5)</f>
        <v>0</v>
      </c>
      <c r="CK281" s="12">
        <f>SUMIFS('Compra Ventas'!$E$2:$E$2700,'Compra Ventas'!$A$2:$A$2700,CK$4,'Compra Ventas'!$B$2:$B$2700,$B281,'Compra Ventas'!$C$2:$C$2700,CK$5)</f>
        <v>0</v>
      </c>
      <c r="CL281" s="13">
        <f>SUMIFS('Compra Ventas'!$E$2:$E$2700,'Compra Ventas'!$A$2:$A$2700,CL$4,'Compra Ventas'!$B$2:$B$2700,$B281,'Compra Ventas'!$C$2:$C$2700,CL$5)</f>
        <v>0</v>
      </c>
      <c r="CM281" s="13">
        <f>SUMIFS('Compra Ventas'!$E$2:$E$2700,'Compra Ventas'!$A$2:$A$2700,CM$4,'Compra Ventas'!$B$2:$B$2700,$B281,'Compra Ventas'!$C$2:$C$2700,CM$5)</f>
        <v>0</v>
      </c>
      <c r="CN281" s="13">
        <f>SUMIFS('Compra Ventas'!$E$2:$E$2700,'Compra Ventas'!$A$2:$A$2700,CN$4,'Compra Ventas'!$B$2:$B$2700,$B281,'Compra Ventas'!$C$2:$C$2700,CN$5)</f>
        <v>0</v>
      </c>
      <c r="CO281" s="13">
        <f>SUMIFS('Compra Ventas'!$E$2:$E$2700,'Compra Ventas'!$A$2:$A$2700,CO$4,'Compra Ventas'!$B$2:$B$2700,$B281,'Compra Ventas'!$C$2:$C$2700,CO$5)</f>
        <v>0</v>
      </c>
      <c r="CP281" s="13">
        <f>SUMIFS('Compra Ventas'!$E$2:$E$2700,'Compra Ventas'!$A$2:$A$2700,CP$4,'Compra Ventas'!$B$2:$B$2700,$B281,'Compra Ventas'!$C$2:$C$2700,CP$5)</f>
        <v>0</v>
      </c>
      <c r="CQ281" s="13">
        <f>SUMIFS('Compra Ventas'!$E$2:$E$2700,'Compra Ventas'!$A$2:$A$2700,CQ$4,'Compra Ventas'!$B$2:$B$2700,$B281,'Compra Ventas'!$C$2:$C$2700,CQ$5)</f>
        <v>0</v>
      </c>
      <c r="CR281" s="13">
        <f>SUMIFS('Compra Ventas'!$E$2:$E$2700,'Compra Ventas'!$A$2:$A$2700,CR$4,'Compra Ventas'!$B$2:$B$2700,$B281,'Compra Ventas'!$C$2:$C$2700,CR$5)</f>
        <v>0</v>
      </c>
      <c r="CS281" s="13">
        <f>SUMIFS('Compra Ventas'!$E$2:$E$2700,'Compra Ventas'!$A$2:$A$2700,CS$4,'Compra Ventas'!$B$2:$B$2700,$B281,'Compra Ventas'!$C$2:$C$2700,CS$5)</f>
        <v>0</v>
      </c>
      <c r="CT281" s="13">
        <f>SUMIFS('Compra Ventas'!$E$2:$E$2700,'Compra Ventas'!$A$2:$A$2700,CT$4,'Compra Ventas'!$B$2:$B$2700,$B281,'Compra Ventas'!$C$2:$C$2700,CT$5)</f>
        <v>0</v>
      </c>
      <c r="CU281" s="13">
        <f>SUMIFS('Compra Ventas'!$E$2:$E$2700,'Compra Ventas'!$A$2:$A$2700,CU$4,'Compra Ventas'!$B$2:$B$2700,$B281,'Compra Ventas'!$C$2:$C$2700,CU$5)</f>
        <v>0</v>
      </c>
      <c r="CV281" s="14">
        <f>SUMIFS('Compra Ventas'!$E$2:$E$2700,'Compra Ventas'!$A$2:$A$2700,CV$4,'Compra Ventas'!$B$2:$B$2700,$B281,'Compra Ventas'!$C$2:$C$2700,CV$5)</f>
        <v>0</v>
      </c>
      <c r="CW281" s="12">
        <f>SUMIFS('Compra Ventas'!$E$2:$E$2700,'Compra Ventas'!$A$2:$A$2700,CW$4,'Compra Ventas'!$B$2:$B$2700,$B281,'Compra Ventas'!$C$2:$C$2700,CW$5)</f>
        <v>0</v>
      </c>
      <c r="CX281" s="13">
        <f>SUMIFS('Compra Ventas'!$E$2:$E$2700,'Compra Ventas'!$A$2:$A$2700,CX$4,'Compra Ventas'!$B$2:$B$2700,$B281,'Compra Ventas'!$C$2:$C$2700,CX$5)</f>
        <v>0</v>
      </c>
      <c r="CY281" s="13">
        <f>SUMIFS('Compra Ventas'!$E$2:$E$2700,'Compra Ventas'!$A$2:$A$2700,CY$4,'Compra Ventas'!$B$2:$B$2700,$B281,'Compra Ventas'!$C$2:$C$2700,CY$5)</f>
        <v>0</v>
      </c>
      <c r="CZ281" s="13">
        <f>SUMIFS('Compra Ventas'!$E$2:$E$2700,'Compra Ventas'!$A$2:$A$2700,CZ$4,'Compra Ventas'!$B$2:$B$2700,$B281,'Compra Ventas'!$C$2:$C$2700,CZ$5)</f>
        <v>0</v>
      </c>
      <c r="DA281" s="13">
        <f>SUMIFS('Compra Ventas'!$E$2:$E$2700,'Compra Ventas'!$A$2:$A$2700,DA$4,'Compra Ventas'!$B$2:$B$2700,$B281,'Compra Ventas'!$C$2:$C$2700,DA$5)</f>
        <v>0</v>
      </c>
      <c r="DB281" s="13">
        <f>SUMIFS('Compra Ventas'!$E$2:$E$2700,'Compra Ventas'!$A$2:$A$2700,DB$4,'Compra Ventas'!$B$2:$B$2700,$B281,'Compra Ventas'!$C$2:$C$2700,DB$5)</f>
        <v>0</v>
      </c>
      <c r="DC281" s="13">
        <f>SUMIFS('Compra Ventas'!$E$2:$E$2700,'Compra Ventas'!$A$2:$A$2700,DC$4,'Compra Ventas'!$B$2:$B$2700,$B281,'Compra Ventas'!$C$2:$C$2700,DC$5)</f>
        <v>0</v>
      </c>
      <c r="DD281" s="13">
        <f>SUMIFS('Compra Ventas'!$E$2:$E$2700,'Compra Ventas'!$A$2:$A$2700,DD$4,'Compra Ventas'!$B$2:$B$2700,$B281,'Compra Ventas'!$C$2:$C$2700,DD$5)</f>
        <v>0</v>
      </c>
      <c r="DE281" s="13">
        <f>SUMIFS('Compra Ventas'!$E$2:$E$2700,'Compra Ventas'!$A$2:$A$2700,DE$4,'Compra Ventas'!$B$2:$B$2700,$B281,'Compra Ventas'!$C$2:$C$2700,DE$5)</f>
        <v>0</v>
      </c>
      <c r="DF281" s="13">
        <f>SUMIFS('Compra Ventas'!$E$2:$E$2700,'Compra Ventas'!$A$2:$A$2700,DF$4,'Compra Ventas'!$B$2:$B$2700,$B281,'Compra Ventas'!$C$2:$C$2700,DF$5)</f>
        <v>0</v>
      </c>
      <c r="DG281" s="13">
        <f>SUMIFS('Compra Ventas'!$E$2:$E$2700,'Compra Ventas'!$A$2:$A$2700,DG$4,'Compra Ventas'!$B$2:$B$2700,$B281,'Compra Ventas'!$C$2:$C$2700,DG$5)</f>
        <v>0</v>
      </c>
      <c r="DH281" s="14">
        <f>SUMIFS('Compra Ventas'!$E$2:$E$2700,'Compra Ventas'!$A$2:$A$2700,DH$4,'Compra Ventas'!$B$2:$B$2700,$B281,'Compra Ventas'!$C$2:$C$2700,DH$5)</f>
        <v>0</v>
      </c>
      <c r="DI281" s="84"/>
      <c r="DJ281" s="98">
        <f>SUMIFS('Ajuste Ciclado'!D$5:D$47,'Ajuste Ciclado'!$C$5:$C$47,Balance!DJ$4,'Ajuste Ciclado'!$B$5:$B$47,Balance!$B281)</f>
        <v>0</v>
      </c>
      <c r="DK281" s="99">
        <f>SUMIFS('Ajuste Ciclado'!E$5:E$47,'Ajuste Ciclado'!$C$5:$C$47,Balance!DK$4,'Ajuste Ciclado'!$B$5:$B$47,Balance!$B281)</f>
        <v>0</v>
      </c>
      <c r="DL281" s="99">
        <f>SUMIFS('Ajuste Ciclado'!F$5:F$47,'Ajuste Ciclado'!$C$5:$C$47,Balance!DL$4,'Ajuste Ciclado'!$B$5:$B$47,Balance!$B281)</f>
        <v>0</v>
      </c>
      <c r="DM281" s="99">
        <f>SUMIFS('Ajuste Ciclado'!G$5:G$47,'Ajuste Ciclado'!$C$5:$C$47,Balance!DM$4,'Ajuste Ciclado'!$B$5:$B$47,Balance!$B281)</f>
        <v>0</v>
      </c>
      <c r="DN281" s="99">
        <f>SUMIFS('Ajuste Ciclado'!H$5:H$47,'Ajuste Ciclado'!$C$5:$C$47,Balance!DN$4,'Ajuste Ciclado'!$B$5:$B$47,Balance!$B281)</f>
        <v>0</v>
      </c>
      <c r="DO281" s="99">
        <f>SUMIFS('Ajuste Ciclado'!I$5:I$47,'Ajuste Ciclado'!$C$5:$C$47,Balance!DO$4,'Ajuste Ciclado'!$B$5:$B$47,Balance!$B281)</f>
        <v>0</v>
      </c>
      <c r="DP281" s="99">
        <f>SUMIFS('Ajuste Ciclado'!J$5:J$47,'Ajuste Ciclado'!$C$5:$C$47,Balance!DP$4,'Ajuste Ciclado'!$B$5:$B$47,Balance!$B281)</f>
        <v>0</v>
      </c>
      <c r="DQ281" s="99">
        <f>SUMIFS('Ajuste Ciclado'!K$5:K$47,'Ajuste Ciclado'!$C$5:$C$47,Balance!DQ$4,'Ajuste Ciclado'!$B$5:$B$47,Balance!$B281)</f>
        <v>0</v>
      </c>
      <c r="DR281" s="99">
        <f>SUMIFS('Ajuste Ciclado'!L$5:L$47,'Ajuste Ciclado'!$C$5:$C$47,Balance!DR$4,'Ajuste Ciclado'!$B$5:$B$47,Balance!$B281)</f>
        <v>0</v>
      </c>
      <c r="DS281" s="99">
        <f>SUMIFS('Ajuste Ciclado'!M$5:M$47,'Ajuste Ciclado'!$C$5:$C$47,Balance!DS$4,'Ajuste Ciclado'!$B$5:$B$47,Balance!$B281)</f>
        <v>0</v>
      </c>
      <c r="DT281" s="99">
        <f>SUMIFS('Ajuste Ciclado'!N$5:N$47,'Ajuste Ciclado'!$C$5:$C$47,Balance!DT$4,'Ajuste Ciclado'!$B$5:$B$47,Balance!$B281)</f>
        <v>0</v>
      </c>
      <c r="DU281" s="100">
        <f>SUMIFS('Ajuste Ciclado'!O$5:O$47,'Ajuste Ciclado'!$C$5:$C$47,Balance!DU$4,'Ajuste Ciclado'!$B$5:$B$47,Balance!$B281)</f>
        <v>0</v>
      </c>
      <c r="DV281" s="98">
        <f>SUMIFS('Ajuste Ciclado'!D$5:D$47,'Ajuste Ciclado'!$C$5:$C$47,Balance!DV$4,'Ajuste Ciclado'!$B$5:$B$47,Balance!$B281)</f>
        <v>0</v>
      </c>
      <c r="DW281" s="99">
        <f>SUMIFS('Ajuste Ciclado'!E$5:E$47,'Ajuste Ciclado'!$C$5:$C$47,Balance!DW$4,'Ajuste Ciclado'!$B$5:$B$47,Balance!$B281)</f>
        <v>0</v>
      </c>
      <c r="DX281" s="99">
        <f>SUMIFS('Ajuste Ciclado'!F$5:F$47,'Ajuste Ciclado'!$C$5:$C$47,Balance!DX$4,'Ajuste Ciclado'!$B$5:$B$47,Balance!$B281)</f>
        <v>0</v>
      </c>
      <c r="DY281" s="99">
        <f>SUMIFS('Ajuste Ciclado'!G$5:G$47,'Ajuste Ciclado'!$C$5:$C$47,Balance!DY$4,'Ajuste Ciclado'!$B$5:$B$47,Balance!$B281)</f>
        <v>0</v>
      </c>
      <c r="DZ281" s="99">
        <f>SUMIFS('Ajuste Ciclado'!H$5:H$47,'Ajuste Ciclado'!$C$5:$C$47,Balance!DZ$4,'Ajuste Ciclado'!$B$5:$B$47,Balance!$B281)</f>
        <v>0</v>
      </c>
      <c r="EA281" s="99">
        <f>SUMIFS('Ajuste Ciclado'!I$5:I$47,'Ajuste Ciclado'!$C$5:$C$47,Balance!EA$4,'Ajuste Ciclado'!$B$5:$B$47,Balance!$B281)</f>
        <v>0</v>
      </c>
      <c r="EB281" s="99">
        <f>SUMIFS('Ajuste Ciclado'!J$5:J$47,'Ajuste Ciclado'!$C$5:$C$47,Balance!EB$4,'Ajuste Ciclado'!$B$5:$B$47,Balance!$B281)</f>
        <v>0</v>
      </c>
      <c r="EC281" s="99">
        <f>SUMIFS('Ajuste Ciclado'!K$5:K$47,'Ajuste Ciclado'!$C$5:$C$47,Balance!EC$4,'Ajuste Ciclado'!$B$5:$B$47,Balance!$B281)</f>
        <v>0</v>
      </c>
      <c r="ED281" s="99">
        <f>SUMIFS('Ajuste Ciclado'!L$5:L$47,'Ajuste Ciclado'!$C$5:$C$47,Balance!ED$4,'Ajuste Ciclado'!$B$5:$B$47,Balance!$B281)</f>
        <v>0</v>
      </c>
      <c r="EE281" s="99">
        <f>SUMIFS('Ajuste Ciclado'!M$5:M$47,'Ajuste Ciclado'!$C$5:$C$47,Balance!EE$4,'Ajuste Ciclado'!$B$5:$B$47,Balance!$B281)</f>
        <v>0</v>
      </c>
      <c r="EF281" s="99">
        <f>SUMIFS('Ajuste Ciclado'!N$5:N$47,'Ajuste Ciclado'!$C$5:$C$47,Balance!EF$4,'Ajuste Ciclado'!$B$5:$B$47,Balance!$B281)</f>
        <v>0</v>
      </c>
      <c r="EG281" s="100">
        <f>SUMIFS('Ajuste Ciclado'!O$5:O$47,'Ajuste Ciclado'!$C$5:$C$47,Balance!EG$4,'Ajuste Ciclado'!$B$5:$B$47,Balance!$B281)</f>
        <v>0</v>
      </c>
      <c r="EH281" s="98">
        <f>SUMIFS('Ajuste Ciclado'!D$5:D$47,'Ajuste Ciclado'!$C$5:$C$47,Balance!EH$4,'Ajuste Ciclado'!$B$5:$B$47,Balance!$B281)</f>
        <v>0</v>
      </c>
      <c r="EI281" s="99">
        <f>SUMIFS('Ajuste Ciclado'!E$5:E$47,'Ajuste Ciclado'!$C$5:$C$47,Balance!EI$4,'Ajuste Ciclado'!$B$5:$B$47,Balance!$B281)</f>
        <v>0</v>
      </c>
      <c r="EJ281" s="99">
        <f>SUMIFS('Ajuste Ciclado'!F$5:F$47,'Ajuste Ciclado'!$C$5:$C$47,Balance!EJ$4,'Ajuste Ciclado'!$B$5:$B$47,Balance!$B281)</f>
        <v>0</v>
      </c>
      <c r="EK281" s="99">
        <f>SUMIFS('Ajuste Ciclado'!G$5:G$47,'Ajuste Ciclado'!$C$5:$C$47,Balance!EK$4,'Ajuste Ciclado'!$B$5:$B$47,Balance!$B281)</f>
        <v>0</v>
      </c>
      <c r="EL281" s="99">
        <f>SUMIFS('Ajuste Ciclado'!H$5:H$47,'Ajuste Ciclado'!$C$5:$C$47,Balance!EL$4,'Ajuste Ciclado'!$B$5:$B$47,Balance!$B281)</f>
        <v>0</v>
      </c>
      <c r="EM281" s="99">
        <f>SUMIFS('Ajuste Ciclado'!I$5:I$47,'Ajuste Ciclado'!$C$5:$C$47,Balance!EM$4,'Ajuste Ciclado'!$B$5:$B$47,Balance!$B281)</f>
        <v>0</v>
      </c>
      <c r="EN281" s="99">
        <f>SUMIFS('Ajuste Ciclado'!J$5:J$47,'Ajuste Ciclado'!$C$5:$C$47,Balance!EN$4,'Ajuste Ciclado'!$B$5:$B$47,Balance!$B281)</f>
        <v>0</v>
      </c>
      <c r="EO281" s="99">
        <f>SUMIFS('Ajuste Ciclado'!K$5:K$47,'Ajuste Ciclado'!$C$5:$C$47,Balance!EO$4,'Ajuste Ciclado'!$B$5:$B$47,Balance!$B281)</f>
        <v>0</v>
      </c>
      <c r="EP281" s="99">
        <f>SUMIFS('Ajuste Ciclado'!L$5:L$47,'Ajuste Ciclado'!$C$5:$C$47,Balance!EP$4,'Ajuste Ciclado'!$B$5:$B$47,Balance!$B281)</f>
        <v>0</v>
      </c>
      <c r="EQ281" s="99">
        <f>SUMIFS('Ajuste Ciclado'!M$5:M$47,'Ajuste Ciclado'!$C$5:$C$47,Balance!EQ$4,'Ajuste Ciclado'!$B$5:$B$47,Balance!$B281)</f>
        <v>0</v>
      </c>
      <c r="ER281" s="99">
        <f>SUMIFS('Ajuste Ciclado'!N$5:N$47,'Ajuste Ciclado'!$C$5:$C$47,Balance!ER$4,'Ajuste Ciclado'!$B$5:$B$47,Balance!$B281)</f>
        <v>0</v>
      </c>
      <c r="ES281" s="100">
        <f>SUMIFS('Ajuste Ciclado'!O$5:O$47,'Ajuste Ciclado'!$C$5:$C$47,Balance!ES$4,'Ajuste Ciclado'!$B$5:$B$47,Balance!$B281)</f>
        <v>0</v>
      </c>
      <c r="ET281" s="84"/>
      <c r="EU281" s="12">
        <f t="shared" si="377"/>
        <v>0</v>
      </c>
      <c r="EV281" s="13">
        <f t="shared" si="342"/>
        <v>0</v>
      </c>
      <c r="EW281" s="13">
        <f t="shared" si="343"/>
        <v>0</v>
      </c>
      <c r="EX281" s="13">
        <f t="shared" si="344"/>
        <v>0</v>
      </c>
      <c r="EY281" s="13">
        <f t="shared" si="345"/>
        <v>25708.728958557229</v>
      </c>
      <c r="EZ281" s="13">
        <f t="shared" si="346"/>
        <v>17558.790013712911</v>
      </c>
      <c r="FA281" s="13">
        <f t="shared" si="347"/>
        <v>23955.016000788572</v>
      </c>
      <c r="FB281" s="13">
        <f t="shared" si="348"/>
        <v>33793.302647965938</v>
      </c>
      <c r="FC281" s="13">
        <f t="shared" si="349"/>
        <v>40307.698496519602</v>
      </c>
      <c r="FD281" s="13">
        <f t="shared" si="350"/>
        <v>9436.0633591143833</v>
      </c>
      <c r="FE281" s="13">
        <f t="shared" si="351"/>
        <v>2263.7318835855099</v>
      </c>
      <c r="FF281" s="14">
        <f t="shared" si="352"/>
        <v>5178.0484719534734</v>
      </c>
      <c r="FG281" s="12">
        <f t="shared" si="353"/>
        <v>0</v>
      </c>
      <c r="FH281" s="13">
        <f t="shared" si="354"/>
        <v>0</v>
      </c>
      <c r="FI281" s="13">
        <f t="shared" si="355"/>
        <v>0</v>
      </c>
      <c r="FJ281" s="13">
        <f t="shared" si="356"/>
        <v>0</v>
      </c>
      <c r="FK281" s="13">
        <f t="shared" si="357"/>
        <v>25075.400610713488</v>
      </c>
      <c r="FL281" s="13">
        <f t="shared" si="358"/>
        <v>17786.816518926491</v>
      </c>
      <c r="FM281" s="13">
        <f t="shared" si="359"/>
        <v>25644.605065136991</v>
      </c>
      <c r="FN281" s="13">
        <f t="shared" si="360"/>
        <v>34042.95504932513</v>
      </c>
      <c r="FO281" s="13">
        <f t="shared" si="361"/>
        <v>41310.775808482729</v>
      </c>
      <c r="FP281" s="13">
        <f t="shared" si="362"/>
        <v>15278.755179000291</v>
      </c>
      <c r="FQ281" s="13">
        <f t="shared" si="363"/>
        <v>21462.85040435394</v>
      </c>
      <c r="FR281" s="14">
        <f t="shared" si="364"/>
        <v>31810.789082047238</v>
      </c>
      <c r="FS281" s="12">
        <f t="shared" si="365"/>
        <v>0</v>
      </c>
      <c r="FT281" s="13">
        <f t="shared" si="366"/>
        <v>0</v>
      </c>
      <c r="FU281" s="13">
        <f t="shared" si="367"/>
        <v>0</v>
      </c>
      <c r="FV281" s="13">
        <f t="shared" si="368"/>
        <v>0</v>
      </c>
      <c r="FW281" s="13">
        <f t="shared" si="369"/>
        <v>26193.497628158311</v>
      </c>
      <c r="FX281" s="13">
        <f t="shared" si="370"/>
        <v>19269.090639562281</v>
      </c>
      <c r="FY281" s="13">
        <f t="shared" si="371"/>
        <v>28277.472800126401</v>
      </c>
      <c r="FZ281" s="13">
        <f t="shared" si="372"/>
        <v>37809.757988001948</v>
      </c>
      <c r="GA281" s="13">
        <f t="shared" si="373"/>
        <v>45228.845030629258</v>
      </c>
      <c r="GB281" s="13">
        <f t="shared" si="374"/>
        <v>35832.489116253048</v>
      </c>
      <c r="GC281" s="13">
        <f t="shared" si="375"/>
        <v>47714.449553999802</v>
      </c>
      <c r="GD281" s="14">
        <f t="shared" si="376"/>
        <v>55035.096274139789</v>
      </c>
      <c r="GE281" s="84"/>
      <c r="GF281" s="12">
        <f t="shared" si="378"/>
        <v>158201.37983219759</v>
      </c>
      <c r="GG281" s="13">
        <f t="shared" si="378"/>
        <v>212412.94771798627</v>
      </c>
      <c r="GH281" s="14">
        <f t="shared" si="378"/>
        <v>295360.6990308708</v>
      </c>
      <c r="GI281" s="6">
        <f t="shared" si="379"/>
        <v>1</v>
      </c>
      <c r="GJ281" s="12">
        <f t="shared" si="380"/>
        <v>0</v>
      </c>
      <c r="GK281" s="13">
        <f t="shared" si="381"/>
        <v>0</v>
      </c>
      <c r="GL281" s="14">
        <f t="shared" si="382"/>
        <v>0</v>
      </c>
      <c r="GM281" s="84"/>
      <c r="GN281" s="66">
        <f t="shared" si="383"/>
        <v>0</v>
      </c>
      <c r="GO281" s="84"/>
      <c r="GP281" s="63" t="str" cm="1">
        <f t="array" ref="GP281">INDEX($GF$4:$GH$4,1,GI281)</f>
        <v>Sample 1</v>
      </c>
      <c r="GQ281" s="12">
        <f t="shared" si="336"/>
        <v>0</v>
      </c>
      <c r="GR281" s="13">
        <f t="shared" si="336"/>
        <v>0</v>
      </c>
      <c r="GS281" s="14">
        <f t="shared" si="336"/>
        <v>0</v>
      </c>
      <c r="GT281" s="12">
        <f t="shared" si="337"/>
        <v>0</v>
      </c>
      <c r="GU281" s="13">
        <f t="shared" si="337"/>
        <v>0</v>
      </c>
      <c r="GV281" s="14">
        <f t="shared" si="337"/>
        <v>0</v>
      </c>
      <c r="GW281" s="12">
        <f t="shared" si="338"/>
        <v>0</v>
      </c>
      <c r="GX281" s="13">
        <f t="shared" si="338"/>
        <v>0</v>
      </c>
      <c r="GY281" s="14">
        <f t="shared" si="338"/>
        <v>0</v>
      </c>
      <c r="GZ281" s="84" t="str">
        <f t="shared" si="339"/>
        <v>Sample 1</v>
      </c>
      <c r="HA281" s="12">
        <f t="shared" si="384"/>
        <v>0</v>
      </c>
      <c r="HB281" s="13">
        <f t="shared" si="384"/>
        <v>0</v>
      </c>
      <c r="HC281" s="14">
        <f t="shared" si="384"/>
        <v>0</v>
      </c>
      <c r="HD281" s="6">
        <f t="shared" si="340"/>
        <v>0</v>
      </c>
      <c r="HE281" s="84" t="str">
        <f t="shared" si="341"/>
        <v>Ok</v>
      </c>
    </row>
    <row r="282" spans="2:213" hidden="1" x14ac:dyDescent="0.3">
      <c r="B282" s="84" t="s">
        <v>213</v>
      </c>
      <c r="C282" s="12">
        <f>SUMIFS(Inyecciones!$E$2:$E$14185,Inyecciones!$A$2:$A$14185,Balance!C$4,Inyecciones!$B$2:$B$14185,Balance!$B282,Inyecciones!$C$2:$C$14185,Balance!C$5)</f>
        <v>187325.1548335517</v>
      </c>
      <c r="D282" s="13">
        <f>SUMIFS(Inyecciones!$E$2:$E$14185,Inyecciones!$A$2:$A$14185,Balance!D$4,Inyecciones!$B$2:$B$14185,Balance!$B282,Inyecciones!$C$2:$C$14185,Balance!D$5)</f>
        <v>130547.02621028171</v>
      </c>
      <c r="E282" s="13">
        <f>SUMIFS(Inyecciones!$E$2:$E$14185,Inyecciones!$A$2:$A$14185,Balance!E$4,Inyecciones!$B$2:$B$14185,Balance!$B282,Inyecciones!$C$2:$C$14185,Balance!E$5)</f>
        <v>131646.1254906859</v>
      </c>
      <c r="F282" s="13">
        <f>SUMIFS(Inyecciones!$E$2:$E$14185,Inyecciones!$A$2:$A$14185,Balance!F$4,Inyecciones!$B$2:$B$14185,Balance!$B282,Inyecciones!$C$2:$C$14185,Balance!F$5)</f>
        <v>72109.712544137466</v>
      </c>
      <c r="G282" s="13">
        <f>SUMIFS(Inyecciones!$E$2:$E$14185,Inyecciones!$A$2:$A$14185,Balance!G$4,Inyecciones!$B$2:$B$14185,Balance!$B282,Inyecciones!$C$2:$C$14185,Balance!G$5)</f>
        <v>44428.354675073948</v>
      </c>
      <c r="H282" s="13">
        <f>SUMIFS(Inyecciones!$E$2:$E$14185,Inyecciones!$A$2:$A$14185,Balance!H$4,Inyecciones!$B$2:$B$14185,Balance!$B282,Inyecciones!$C$2:$C$14185,Balance!H$5)</f>
        <v>32674.575156618641</v>
      </c>
      <c r="I282" s="13">
        <f>SUMIFS(Inyecciones!$E$2:$E$14185,Inyecciones!$A$2:$A$14185,Balance!I$4,Inyecciones!$B$2:$B$14185,Balance!$B282,Inyecciones!$C$2:$C$14185,Balance!I$5)</f>
        <v>36101.473911493813</v>
      </c>
      <c r="J282" s="13">
        <f>SUMIFS(Inyecciones!$E$2:$E$14185,Inyecciones!$A$2:$A$14185,Balance!J$4,Inyecciones!$B$2:$B$14185,Balance!$B282,Inyecciones!$C$2:$C$14185,Balance!J$5)</f>
        <v>36071.933883151483</v>
      </c>
      <c r="K282" s="13">
        <f>SUMIFS(Inyecciones!$E$2:$E$14185,Inyecciones!$A$2:$A$14185,Balance!K$4,Inyecciones!$B$2:$B$14185,Balance!$B282,Inyecciones!$C$2:$C$14185,Balance!K$5)</f>
        <v>50722.905568977418</v>
      </c>
      <c r="L282" s="13">
        <f>SUMIFS(Inyecciones!$E$2:$E$14185,Inyecciones!$A$2:$A$14185,Balance!L$4,Inyecciones!$B$2:$B$14185,Balance!$B282,Inyecciones!$C$2:$C$14185,Balance!L$5)</f>
        <v>20286.256374943951</v>
      </c>
      <c r="M282" s="13">
        <f>SUMIFS(Inyecciones!$E$2:$E$14185,Inyecciones!$A$2:$A$14185,Balance!M$4,Inyecciones!$B$2:$B$14185,Balance!$B282,Inyecciones!$C$2:$C$14185,Balance!M$5)</f>
        <v>5100.9314395186893</v>
      </c>
      <c r="N282" s="14">
        <f>SUMIFS(Inyecciones!$E$2:$E$14185,Inyecciones!$A$2:$A$14185,Balance!N$4,Inyecciones!$B$2:$B$14185,Balance!$B282,Inyecciones!$C$2:$C$14185,Balance!N$5)</f>
        <v>9698.9725248418454</v>
      </c>
      <c r="O282" s="12">
        <f>SUMIFS(Inyecciones!$E$2:$E$14185,Inyecciones!$A$2:$A$14185,Balance!O$4,Inyecciones!$B$2:$B$14185,Balance!$B282,Inyecciones!$C$2:$C$14185,Balance!O$5)</f>
        <v>187831.50942088541</v>
      </c>
      <c r="P282" s="13">
        <f>SUMIFS(Inyecciones!$E$2:$E$14185,Inyecciones!$A$2:$A$14185,Balance!P$4,Inyecciones!$B$2:$B$14185,Balance!$B282,Inyecciones!$C$2:$C$14185,Balance!P$5)</f>
        <v>132351.5853447532</v>
      </c>
      <c r="Q282" s="13">
        <f>SUMIFS(Inyecciones!$E$2:$E$14185,Inyecciones!$A$2:$A$14185,Balance!Q$4,Inyecciones!$B$2:$B$14185,Balance!$B282,Inyecciones!$C$2:$C$14185,Balance!Q$5)</f>
        <v>133129.41182121431</v>
      </c>
      <c r="R282" s="13">
        <f>SUMIFS(Inyecciones!$E$2:$E$14185,Inyecciones!$A$2:$A$14185,Balance!R$4,Inyecciones!$B$2:$B$14185,Balance!$B282,Inyecciones!$C$2:$C$14185,Balance!R$5)</f>
        <v>76446.455663703615</v>
      </c>
      <c r="S282" s="13">
        <f>SUMIFS(Inyecciones!$E$2:$E$14185,Inyecciones!$A$2:$A$14185,Balance!S$4,Inyecciones!$B$2:$B$14185,Balance!$B282,Inyecciones!$C$2:$C$14185,Balance!S$5)</f>
        <v>43105.231597552069</v>
      </c>
      <c r="T282" s="13">
        <f>SUMIFS(Inyecciones!$E$2:$E$14185,Inyecciones!$A$2:$A$14185,Balance!T$4,Inyecciones!$B$2:$B$14185,Balance!$B282,Inyecciones!$C$2:$C$14185,Balance!T$5)</f>
        <v>33466.587835331607</v>
      </c>
      <c r="U282" s="13">
        <f>SUMIFS(Inyecciones!$E$2:$E$14185,Inyecciones!$A$2:$A$14185,Balance!U$4,Inyecciones!$B$2:$B$14185,Balance!$B282,Inyecciones!$C$2:$C$14185,Balance!U$5)</f>
        <v>39168.116516682378</v>
      </c>
      <c r="V282" s="13">
        <f>SUMIFS(Inyecciones!$E$2:$E$14185,Inyecciones!$A$2:$A$14185,Balance!V$4,Inyecciones!$B$2:$B$14185,Balance!$B282,Inyecciones!$C$2:$C$14185,Balance!V$5)</f>
        <v>36420.909568717623</v>
      </c>
      <c r="W282" s="13">
        <f>SUMIFS(Inyecciones!$E$2:$E$14185,Inyecciones!$A$2:$A$14185,Balance!W$4,Inyecciones!$B$2:$B$14185,Balance!$B282,Inyecciones!$C$2:$C$14185,Balance!W$5)</f>
        <v>52270.179674604828</v>
      </c>
      <c r="X282" s="13">
        <f>SUMIFS(Inyecciones!$E$2:$E$14185,Inyecciones!$A$2:$A$14185,Balance!X$4,Inyecciones!$B$2:$B$14185,Balance!$B282,Inyecciones!$C$2:$C$14185,Balance!X$5)</f>
        <v>33131.995250802072</v>
      </c>
      <c r="Y282" s="13">
        <f>SUMIFS(Inyecciones!$E$2:$E$14185,Inyecciones!$A$2:$A$14185,Balance!Y$4,Inyecciones!$B$2:$B$14185,Balance!$B282,Inyecciones!$C$2:$C$14185,Balance!Y$5)</f>
        <v>41257.577874262272</v>
      </c>
      <c r="Z282" s="14">
        <f>SUMIFS(Inyecciones!$E$2:$E$14185,Inyecciones!$A$2:$A$14185,Balance!Z$4,Inyecciones!$B$2:$B$14185,Balance!$B282,Inyecciones!$C$2:$C$14185,Balance!Z$5)</f>
        <v>56827.015526093477</v>
      </c>
      <c r="AA282" s="12">
        <f>SUMIFS(Inyecciones!$E$2:$E$14185,Inyecciones!$A$2:$A$14185,Balance!AA$4,Inyecciones!$B$2:$B$14185,Balance!$B282,Inyecciones!$C$2:$C$14185,Balance!AA$5)</f>
        <v>187968.25491109749</v>
      </c>
      <c r="AB282" s="13">
        <f>SUMIFS(Inyecciones!$E$2:$E$14185,Inyecciones!$A$2:$A$14185,Balance!AB$4,Inyecciones!$B$2:$B$14185,Balance!$B282,Inyecciones!$C$2:$C$14185,Balance!AB$5)</f>
        <v>133071.08740450029</v>
      </c>
      <c r="AC282" s="13">
        <f>SUMIFS(Inyecciones!$E$2:$E$14185,Inyecciones!$A$2:$A$14185,Balance!AC$4,Inyecciones!$B$2:$B$14185,Balance!$B282,Inyecciones!$C$2:$C$14185,Balance!AC$5)</f>
        <v>132605.46326578889</v>
      </c>
      <c r="AD282" s="13">
        <f>SUMIFS(Inyecciones!$E$2:$E$14185,Inyecciones!$A$2:$A$14185,Balance!AD$4,Inyecciones!$B$2:$B$14185,Balance!$B282,Inyecciones!$C$2:$C$14185,Balance!AD$5)</f>
        <v>75942.458708228209</v>
      </c>
      <c r="AE282" s="13">
        <f>SUMIFS(Inyecciones!$E$2:$E$14185,Inyecciones!$A$2:$A$14185,Balance!AE$4,Inyecciones!$B$2:$B$14185,Balance!$B282,Inyecciones!$C$2:$C$14185,Balance!AE$5)</f>
        <v>45145.901197080457</v>
      </c>
      <c r="AF282" s="13">
        <f>SUMIFS(Inyecciones!$E$2:$E$14185,Inyecciones!$A$2:$A$14185,Balance!AF$4,Inyecciones!$B$2:$B$14185,Balance!$B282,Inyecciones!$C$2:$C$14185,Balance!AF$5)</f>
        <v>36679.118333222272</v>
      </c>
      <c r="AG282" s="13">
        <f>SUMIFS(Inyecciones!$E$2:$E$14185,Inyecciones!$A$2:$A$14185,Balance!AG$4,Inyecciones!$B$2:$B$14185,Balance!$B282,Inyecciones!$C$2:$C$14185,Balance!AG$5)</f>
        <v>43711.692365226452</v>
      </c>
      <c r="AH282" s="13">
        <f>SUMIFS(Inyecciones!$E$2:$E$14185,Inyecciones!$A$2:$A$14185,Balance!AH$4,Inyecciones!$B$2:$B$14185,Balance!$B282,Inyecciones!$C$2:$C$14185,Balance!AH$5)</f>
        <v>40536.467676527063</v>
      </c>
      <c r="AI282" s="13">
        <f>SUMIFS(Inyecciones!$E$2:$E$14185,Inyecciones!$A$2:$A$14185,Balance!AI$4,Inyecciones!$B$2:$B$14185,Balance!$B282,Inyecciones!$C$2:$C$14185,Balance!AI$5)</f>
        <v>58040.91170718681</v>
      </c>
      <c r="AJ282" s="13">
        <f>SUMIFS(Inyecciones!$E$2:$E$14185,Inyecciones!$A$2:$A$14185,Balance!AJ$4,Inyecciones!$B$2:$B$14185,Balance!$B282,Inyecciones!$C$2:$C$14185,Balance!AJ$5)</f>
        <v>76065.419898479595</v>
      </c>
      <c r="AK282" s="13">
        <f>SUMIFS(Inyecciones!$E$2:$E$14185,Inyecciones!$A$2:$A$14185,Balance!AK$4,Inyecciones!$B$2:$B$14185,Balance!$B282,Inyecciones!$C$2:$C$14185,Balance!AK$5)</f>
        <v>91047.379510033177</v>
      </c>
      <c r="AL282" s="14">
        <f>SUMIFS(Inyecciones!$E$2:$E$14185,Inyecciones!$A$2:$A$14185,Balance!AL$4,Inyecciones!$B$2:$B$14185,Balance!$B282,Inyecciones!$C$2:$C$14185,Balance!AL$5)</f>
        <v>100021.8038256435</v>
      </c>
      <c r="AM282" s="13"/>
      <c r="AN282" s="12">
        <f>SUMIFS('Retiro Mensual'!$E$2:$E$2629,'Retiro Mensual'!$A$2:$A$2629,AN$4,'Retiro Mensual'!$B$2:$B$2629,$B282,'Retiro Mensual'!$C$2:$C$2629,AN$5)</f>
        <v>0</v>
      </c>
      <c r="AO282" s="13">
        <f>SUMIFS('Retiro Mensual'!$E$2:$E$2629,'Retiro Mensual'!$A$2:$A$2629,AO$4,'Retiro Mensual'!$B$2:$B$2629,$B282,'Retiro Mensual'!$C$2:$C$2629,AO$5)</f>
        <v>0</v>
      </c>
      <c r="AP282" s="13">
        <f>SUMIFS('Retiro Mensual'!$E$2:$E$2629,'Retiro Mensual'!$A$2:$A$2629,AP$4,'Retiro Mensual'!$B$2:$B$2629,$B282,'Retiro Mensual'!$C$2:$C$2629,AP$5)</f>
        <v>0</v>
      </c>
      <c r="AQ282" s="13">
        <f>SUMIFS('Retiro Mensual'!$E$2:$E$2629,'Retiro Mensual'!$A$2:$A$2629,AQ$4,'Retiro Mensual'!$B$2:$B$2629,$B282,'Retiro Mensual'!$C$2:$C$2629,AQ$5)</f>
        <v>0</v>
      </c>
      <c r="AR282" s="13">
        <f>SUMIFS('Retiro Mensual'!$E$2:$E$2629,'Retiro Mensual'!$A$2:$A$2629,AR$4,'Retiro Mensual'!$B$2:$B$2629,$B282,'Retiro Mensual'!$C$2:$C$2629,AR$5)</f>
        <v>0</v>
      </c>
      <c r="AS282" s="13">
        <f>SUMIFS('Retiro Mensual'!$E$2:$E$2629,'Retiro Mensual'!$A$2:$A$2629,AS$4,'Retiro Mensual'!$B$2:$B$2629,$B282,'Retiro Mensual'!$C$2:$C$2629,AS$5)</f>
        <v>0</v>
      </c>
      <c r="AT282" s="13">
        <f>SUMIFS('Retiro Mensual'!$E$2:$E$2629,'Retiro Mensual'!$A$2:$A$2629,AT$4,'Retiro Mensual'!$B$2:$B$2629,$B282,'Retiro Mensual'!$C$2:$C$2629,AT$5)</f>
        <v>0</v>
      </c>
      <c r="AU282" s="13">
        <f>SUMIFS('Retiro Mensual'!$E$2:$E$2629,'Retiro Mensual'!$A$2:$A$2629,AU$4,'Retiro Mensual'!$B$2:$B$2629,$B282,'Retiro Mensual'!$C$2:$C$2629,AU$5)</f>
        <v>0</v>
      </c>
      <c r="AV282" s="13">
        <f>SUMIFS('Retiro Mensual'!$E$2:$E$2629,'Retiro Mensual'!$A$2:$A$2629,AV$4,'Retiro Mensual'!$B$2:$B$2629,$B282,'Retiro Mensual'!$C$2:$C$2629,AV$5)</f>
        <v>0</v>
      </c>
      <c r="AW282" s="13">
        <f>SUMIFS('Retiro Mensual'!$E$2:$E$2629,'Retiro Mensual'!$A$2:$A$2629,AW$4,'Retiro Mensual'!$B$2:$B$2629,$B282,'Retiro Mensual'!$C$2:$C$2629,AW$5)</f>
        <v>0</v>
      </c>
      <c r="AX282" s="13">
        <f>SUMIFS('Retiro Mensual'!$E$2:$E$2629,'Retiro Mensual'!$A$2:$A$2629,AX$4,'Retiro Mensual'!$B$2:$B$2629,$B282,'Retiro Mensual'!$C$2:$C$2629,AX$5)</f>
        <v>0</v>
      </c>
      <c r="AY282" s="14">
        <f>SUMIFS('Retiro Mensual'!$E$2:$E$2629,'Retiro Mensual'!$A$2:$A$2629,AY$4,'Retiro Mensual'!$B$2:$B$2629,$B282,'Retiro Mensual'!$C$2:$C$2629,AY$5)</f>
        <v>0</v>
      </c>
      <c r="AZ282" s="12">
        <f>SUMIFS('Retiro Mensual'!$E$2:$E$2629,'Retiro Mensual'!$A$2:$A$2629,AZ$4,'Retiro Mensual'!$B$2:$B$2629,$B282,'Retiro Mensual'!$C$2:$C$2629,AZ$5)</f>
        <v>0</v>
      </c>
      <c r="BA282" s="13">
        <f>SUMIFS('Retiro Mensual'!$E$2:$E$2629,'Retiro Mensual'!$A$2:$A$2629,BA$4,'Retiro Mensual'!$B$2:$B$2629,$B282,'Retiro Mensual'!$C$2:$C$2629,BA$5)</f>
        <v>0</v>
      </c>
      <c r="BB282" s="13">
        <f>SUMIFS('Retiro Mensual'!$E$2:$E$2629,'Retiro Mensual'!$A$2:$A$2629,BB$4,'Retiro Mensual'!$B$2:$B$2629,$B282,'Retiro Mensual'!$C$2:$C$2629,BB$5)</f>
        <v>0</v>
      </c>
      <c r="BC282" s="13">
        <f>SUMIFS('Retiro Mensual'!$E$2:$E$2629,'Retiro Mensual'!$A$2:$A$2629,BC$4,'Retiro Mensual'!$B$2:$B$2629,$B282,'Retiro Mensual'!$C$2:$C$2629,BC$5)</f>
        <v>0</v>
      </c>
      <c r="BD282" s="13">
        <f>SUMIFS('Retiro Mensual'!$E$2:$E$2629,'Retiro Mensual'!$A$2:$A$2629,BD$4,'Retiro Mensual'!$B$2:$B$2629,$B282,'Retiro Mensual'!$C$2:$C$2629,BD$5)</f>
        <v>0</v>
      </c>
      <c r="BE282" s="13">
        <f>SUMIFS('Retiro Mensual'!$E$2:$E$2629,'Retiro Mensual'!$A$2:$A$2629,BE$4,'Retiro Mensual'!$B$2:$B$2629,$B282,'Retiro Mensual'!$C$2:$C$2629,BE$5)</f>
        <v>0</v>
      </c>
      <c r="BF282" s="13">
        <f>SUMIFS('Retiro Mensual'!$E$2:$E$2629,'Retiro Mensual'!$A$2:$A$2629,BF$4,'Retiro Mensual'!$B$2:$B$2629,$B282,'Retiro Mensual'!$C$2:$C$2629,BF$5)</f>
        <v>0</v>
      </c>
      <c r="BG282" s="13">
        <f>SUMIFS('Retiro Mensual'!$E$2:$E$2629,'Retiro Mensual'!$A$2:$A$2629,BG$4,'Retiro Mensual'!$B$2:$B$2629,$B282,'Retiro Mensual'!$C$2:$C$2629,BG$5)</f>
        <v>0</v>
      </c>
      <c r="BH282" s="13">
        <f>SUMIFS('Retiro Mensual'!$E$2:$E$2629,'Retiro Mensual'!$A$2:$A$2629,BH$4,'Retiro Mensual'!$B$2:$B$2629,$B282,'Retiro Mensual'!$C$2:$C$2629,BH$5)</f>
        <v>0</v>
      </c>
      <c r="BI282" s="13">
        <f>SUMIFS('Retiro Mensual'!$E$2:$E$2629,'Retiro Mensual'!$A$2:$A$2629,BI$4,'Retiro Mensual'!$B$2:$B$2629,$B282,'Retiro Mensual'!$C$2:$C$2629,BI$5)</f>
        <v>0</v>
      </c>
      <c r="BJ282" s="13">
        <f>SUMIFS('Retiro Mensual'!$E$2:$E$2629,'Retiro Mensual'!$A$2:$A$2629,BJ$4,'Retiro Mensual'!$B$2:$B$2629,$B282,'Retiro Mensual'!$C$2:$C$2629,BJ$5)</f>
        <v>0</v>
      </c>
      <c r="BK282" s="14">
        <f>SUMIFS('Retiro Mensual'!$E$2:$E$2629,'Retiro Mensual'!$A$2:$A$2629,BK$4,'Retiro Mensual'!$B$2:$B$2629,$B282,'Retiro Mensual'!$C$2:$C$2629,BK$5)</f>
        <v>0</v>
      </c>
      <c r="BL282" s="12">
        <f>SUMIFS('Retiro Mensual'!$E$2:$E$2629,'Retiro Mensual'!$A$2:$A$2629,BL$4,'Retiro Mensual'!$B$2:$B$2629,$B282,'Retiro Mensual'!$C$2:$C$2629,BL$5)</f>
        <v>0</v>
      </c>
      <c r="BM282" s="13">
        <f>SUMIFS('Retiro Mensual'!$E$2:$E$2629,'Retiro Mensual'!$A$2:$A$2629,BM$4,'Retiro Mensual'!$B$2:$B$2629,$B282,'Retiro Mensual'!$C$2:$C$2629,BM$5)</f>
        <v>0</v>
      </c>
      <c r="BN282" s="13">
        <f>SUMIFS('Retiro Mensual'!$E$2:$E$2629,'Retiro Mensual'!$A$2:$A$2629,BN$4,'Retiro Mensual'!$B$2:$B$2629,$B282,'Retiro Mensual'!$C$2:$C$2629,BN$5)</f>
        <v>0</v>
      </c>
      <c r="BO282" s="13">
        <f>SUMIFS('Retiro Mensual'!$E$2:$E$2629,'Retiro Mensual'!$A$2:$A$2629,BO$4,'Retiro Mensual'!$B$2:$B$2629,$B282,'Retiro Mensual'!$C$2:$C$2629,BO$5)</f>
        <v>0</v>
      </c>
      <c r="BP282" s="13">
        <f>SUMIFS('Retiro Mensual'!$E$2:$E$2629,'Retiro Mensual'!$A$2:$A$2629,BP$4,'Retiro Mensual'!$B$2:$B$2629,$B282,'Retiro Mensual'!$C$2:$C$2629,BP$5)</f>
        <v>0</v>
      </c>
      <c r="BQ282" s="13">
        <f>SUMIFS('Retiro Mensual'!$E$2:$E$2629,'Retiro Mensual'!$A$2:$A$2629,BQ$4,'Retiro Mensual'!$B$2:$B$2629,$B282,'Retiro Mensual'!$C$2:$C$2629,BQ$5)</f>
        <v>0</v>
      </c>
      <c r="BR282" s="13">
        <f>SUMIFS('Retiro Mensual'!$E$2:$E$2629,'Retiro Mensual'!$A$2:$A$2629,BR$4,'Retiro Mensual'!$B$2:$B$2629,$B282,'Retiro Mensual'!$C$2:$C$2629,BR$5)</f>
        <v>0</v>
      </c>
      <c r="BS282" s="13">
        <f>SUMIFS('Retiro Mensual'!$E$2:$E$2629,'Retiro Mensual'!$A$2:$A$2629,BS$4,'Retiro Mensual'!$B$2:$B$2629,$B282,'Retiro Mensual'!$C$2:$C$2629,BS$5)</f>
        <v>0</v>
      </c>
      <c r="BT282" s="13">
        <f>SUMIFS('Retiro Mensual'!$E$2:$E$2629,'Retiro Mensual'!$A$2:$A$2629,BT$4,'Retiro Mensual'!$B$2:$B$2629,$B282,'Retiro Mensual'!$C$2:$C$2629,BT$5)</f>
        <v>0</v>
      </c>
      <c r="BU282" s="13">
        <f>SUMIFS('Retiro Mensual'!$E$2:$E$2629,'Retiro Mensual'!$A$2:$A$2629,BU$4,'Retiro Mensual'!$B$2:$B$2629,$B282,'Retiro Mensual'!$C$2:$C$2629,BU$5)</f>
        <v>0</v>
      </c>
      <c r="BV282" s="13">
        <f>SUMIFS('Retiro Mensual'!$E$2:$E$2629,'Retiro Mensual'!$A$2:$A$2629,BV$4,'Retiro Mensual'!$B$2:$B$2629,$B282,'Retiro Mensual'!$C$2:$C$2629,BV$5)</f>
        <v>0</v>
      </c>
      <c r="BW282" s="14">
        <f>SUMIFS('Retiro Mensual'!$E$2:$E$2629,'Retiro Mensual'!$A$2:$A$2629,BW$4,'Retiro Mensual'!$B$2:$B$2629,$B282,'Retiro Mensual'!$C$2:$C$2629,BW$5)</f>
        <v>0</v>
      </c>
      <c r="BX282" s="13"/>
      <c r="BY282" s="12">
        <f>SUMIFS('Compra Ventas'!$E$2:$E$2700,'Compra Ventas'!$A$2:$A$2700,BY$4,'Compra Ventas'!$B$2:$B$2700,$B282,'Compra Ventas'!$C$2:$C$2700,BY$5)</f>
        <v>0</v>
      </c>
      <c r="BZ282" s="13">
        <f>SUMIFS('Compra Ventas'!$E$2:$E$2700,'Compra Ventas'!$A$2:$A$2700,BZ$4,'Compra Ventas'!$B$2:$B$2700,$B282,'Compra Ventas'!$C$2:$C$2700,BZ$5)</f>
        <v>0</v>
      </c>
      <c r="CA282" s="13">
        <f>SUMIFS('Compra Ventas'!$E$2:$E$2700,'Compra Ventas'!$A$2:$A$2700,CA$4,'Compra Ventas'!$B$2:$B$2700,$B282,'Compra Ventas'!$C$2:$C$2700,CA$5)</f>
        <v>0</v>
      </c>
      <c r="CB282" s="13">
        <f>SUMIFS('Compra Ventas'!$E$2:$E$2700,'Compra Ventas'!$A$2:$A$2700,CB$4,'Compra Ventas'!$B$2:$B$2700,$B282,'Compra Ventas'!$C$2:$C$2700,CB$5)</f>
        <v>0</v>
      </c>
      <c r="CC282" s="13">
        <f>SUMIFS('Compra Ventas'!$E$2:$E$2700,'Compra Ventas'!$A$2:$A$2700,CC$4,'Compra Ventas'!$B$2:$B$2700,$B282,'Compra Ventas'!$C$2:$C$2700,CC$5)</f>
        <v>0</v>
      </c>
      <c r="CD282" s="13">
        <f>SUMIFS('Compra Ventas'!$E$2:$E$2700,'Compra Ventas'!$A$2:$A$2700,CD$4,'Compra Ventas'!$B$2:$B$2700,$B282,'Compra Ventas'!$C$2:$C$2700,CD$5)</f>
        <v>0</v>
      </c>
      <c r="CE282" s="13">
        <f>SUMIFS('Compra Ventas'!$E$2:$E$2700,'Compra Ventas'!$A$2:$A$2700,CE$4,'Compra Ventas'!$B$2:$B$2700,$B282,'Compra Ventas'!$C$2:$C$2700,CE$5)</f>
        <v>0</v>
      </c>
      <c r="CF282" s="13">
        <f>SUMIFS('Compra Ventas'!$E$2:$E$2700,'Compra Ventas'!$A$2:$A$2700,CF$4,'Compra Ventas'!$B$2:$B$2700,$B282,'Compra Ventas'!$C$2:$C$2700,CF$5)</f>
        <v>0</v>
      </c>
      <c r="CG282" s="13">
        <f>SUMIFS('Compra Ventas'!$E$2:$E$2700,'Compra Ventas'!$A$2:$A$2700,CG$4,'Compra Ventas'!$B$2:$B$2700,$B282,'Compra Ventas'!$C$2:$C$2700,CG$5)</f>
        <v>0</v>
      </c>
      <c r="CH282" s="13">
        <f>SUMIFS('Compra Ventas'!$E$2:$E$2700,'Compra Ventas'!$A$2:$A$2700,CH$4,'Compra Ventas'!$B$2:$B$2700,$B282,'Compra Ventas'!$C$2:$C$2700,CH$5)</f>
        <v>0</v>
      </c>
      <c r="CI282" s="13">
        <f>SUMIFS('Compra Ventas'!$E$2:$E$2700,'Compra Ventas'!$A$2:$A$2700,CI$4,'Compra Ventas'!$B$2:$B$2700,$B282,'Compra Ventas'!$C$2:$C$2700,CI$5)</f>
        <v>0</v>
      </c>
      <c r="CJ282" s="14">
        <f>SUMIFS('Compra Ventas'!$E$2:$E$2700,'Compra Ventas'!$A$2:$A$2700,CJ$4,'Compra Ventas'!$B$2:$B$2700,$B282,'Compra Ventas'!$C$2:$C$2700,CJ$5)</f>
        <v>0</v>
      </c>
      <c r="CK282" s="12">
        <f>SUMIFS('Compra Ventas'!$E$2:$E$2700,'Compra Ventas'!$A$2:$A$2700,CK$4,'Compra Ventas'!$B$2:$B$2700,$B282,'Compra Ventas'!$C$2:$C$2700,CK$5)</f>
        <v>0</v>
      </c>
      <c r="CL282" s="13">
        <f>SUMIFS('Compra Ventas'!$E$2:$E$2700,'Compra Ventas'!$A$2:$A$2700,CL$4,'Compra Ventas'!$B$2:$B$2700,$B282,'Compra Ventas'!$C$2:$C$2700,CL$5)</f>
        <v>0</v>
      </c>
      <c r="CM282" s="13">
        <f>SUMIFS('Compra Ventas'!$E$2:$E$2700,'Compra Ventas'!$A$2:$A$2700,CM$4,'Compra Ventas'!$B$2:$B$2700,$B282,'Compra Ventas'!$C$2:$C$2700,CM$5)</f>
        <v>0</v>
      </c>
      <c r="CN282" s="13">
        <f>SUMIFS('Compra Ventas'!$E$2:$E$2700,'Compra Ventas'!$A$2:$A$2700,CN$4,'Compra Ventas'!$B$2:$B$2700,$B282,'Compra Ventas'!$C$2:$C$2700,CN$5)</f>
        <v>0</v>
      </c>
      <c r="CO282" s="13">
        <f>SUMIFS('Compra Ventas'!$E$2:$E$2700,'Compra Ventas'!$A$2:$A$2700,CO$4,'Compra Ventas'!$B$2:$B$2700,$B282,'Compra Ventas'!$C$2:$C$2700,CO$5)</f>
        <v>0</v>
      </c>
      <c r="CP282" s="13">
        <f>SUMIFS('Compra Ventas'!$E$2:$E$2700,'Compra Ventas'!$A$2:$A$2700,CP$4,'Compra Ventas'!$B$2:$B$2700,$B282,'Compra Ventas'!$C$2:$C$2700,CP$5)</f>
        <v>0</v>
      </c>
      <c r="CQ282" s="13">
        <f>SUMIFS('Compra Ventas'!$E$2:$E$2700,'Compra Ventas'!$A$2:$A$2700,CQ$4,'Compra Ventas'!$B$2:$B$2700,$B282,'Compra Ventas'!$C$2:$C$2700,CQ$5)</f>
        <v>0</v>
      </c>
      <c r="CR282" s="13">
        <f>SUMIFS('Compra Ventas'!$E$2:$E$2700,'Compra Ventas'!$A$2:$A$2700,CR$4,'Compra Ventas'!$B$2:$B$2700,$B282,'Compra Ventas'!$C$2:$C$2700,CR$5)</f>
        <v>0</v>
      </c>
      <c r="CS282" s="13">
        <f>SUMIFS('Compra Ventas'!$E$2:$E$2700,'Compra Ventas'!$A$2:$A$2700,CS$4,'Compra Ventas'!$B$2:$B$2700,$B282,'Compra Ventas'!$C$2:$C$2700,CS$5)</f>
        <v>0</v>
      </c>
      <c r="CT282" s="13">
        <f>SUMIFS('Compra Ventas'!$E$2:$E$2700,'Compra Ventas'!$A$2:$A$2700,CT$4,'Compra Ventas'!$B$2:$B$2700,$B282,'Compra Ventas'!$C$2:$C$2700,CT$5)</f>
        <v>0</v>
      </c>
      <c r="CU282" s="13">
        <f>SUMIFS('Compra Ventas'!$E$2:$E$2700,'Compra Ventas'!$A$2:$A$2700,CU$4,'Compra Ventas'!$B$2:$B$2700,$B282,'Compra Ventas'!$C$2:$C$2700,CU$5)</f>
        <v>0</v>
      </c>
      <c r="CV282" s="14">
        <f>SUMIFS('Compra Ventas'!$E$2:$E$2700,'Compra Ventas'!$A$2:$A$2700,CV$4,'Compra Ventas'!$B$2:$B$2700,$B282,'Compra Ventas'!$C$2:$C$2700,CV$5)</f>
        <v>0</v>
      </c>
      <c r="CW282" s="12">
        <f>SUMIFS('Compra Ventas'!$E$2:$E$2700,'Compra Ventas'!$A$2:$A$2700,CW$4,'Compra Ventas'!$B$2:$B$2700,$B282,'Compra Ventas'!$C$2:$C$2700,CW$5)</f>
        <v>0</v>
      </c>
      <c r="CX282" s="13">
        <f>SUMIFS('Compra Ventas'!$E$2:$E$2700,'Compra Ventas'!$A$2:$A$2700,CX$4,'Compra Ventas'!$B$2:$B$2700,$B282,'Compra Ventas'!$C$2:$C$2700,CX$5)</f>
        <v>0</v>
      </c>
      <c r="CY282" s="13">
        <f>SUMIFS('Compra Ventas'!$E$2:$E$2700,'Compra Ventas'!$A$2:$A$2700,CY$4,'Compra Ventas'!$B$2:$B$2700,$B282,'Compra Ventas'!$C$2:$C$2700,CY$5)</f>
        <v>0</v>
      </c>
      <c r="CZ282" s="13">
        <f>SUMIFS('Compra Ventas'!$E$2:$E$2700,'Compra Ventas'!$A$2:$A$2700,CZ$4,'Compra Ventas'!$B$2:$B$2700,$B282,'Compra Ventas'!$C$2:$C$2700,CZ$5)</f>
        <v>0</v>
      </c>
      <c r="DA282" s="13">
        <f>SUMIFS('Compra Ventas'!$E$2:$E$2700,'Compra Ventas'!$A$2:$A$2700,DA$4,'Compra Ventas'!$B$2:$B$2700,$B282,'Compra Ventas'!$C$2:$C$2700,DA$5)</f>
        <v>0</v>
      </c>
      <c r="DB282" s="13">
        <f>SUMIFS('Compra Ventas'!$E$2:$E$2700,'Compra Ventas'!$A$2:$A$2700,DB$4,'Compra Ventas'!$B$2:$B$2700,$B282,'Compra Ventas'!$C$2:$C$2700,DB$5)</f>
        <v>0</v>
      </c>
      <c r="DC282" s="13">
        <f>SUMIFS('Compra Ventas'!$E$2:$E$2700,'Compra Ventas'!$A$2:$A$2700,DC$4,'Compra Ventas'!$B$2:$B$2700,$B282,'Compra Ventas'!$C$2:$C$2700,DC$5)</f>
        <v>0</v>
      </c>
      <c r="DD282" s="13">
        <f>SUMIFS('Compra Ventas'!$E$2:$E$2700,'Compra Ventas'!$A$2:$A$2700,DD$4,'Compra Ventas'!$B$2:$B$2700,$B282,'Compra Ventas'!$C$2:$C$2700,DD$5)</f>
        <v>0</v>
      </c>
      <c r="DE282" s="13">
        <f>SUMIFS('Compra Ventas'!$E$2:$E$2700,'Compra Ventas'!$A$2:$A$2700,DE$4,'Compra Ventas'!$B$2:$B$2700,$B282,'Compra Ventas'!$C$2:$C$2700,DE$5)</f>
        <v>0</v>
      </c>
      <c r="DF282" s="13">
        <f>SUMIFS('Compra Ventas'!$E$2:$E$2700,'Compra Ventas'!$A$2:$A$2700,DF$4,'Compra Ventas'!$B$2:$B$2700,$B282,'Compra Ventas'!$C$2:$C$2700,DF$5)</f>
        <v>0</v>
      </c>
      <c r="DG282" s="13">
        <f>SUMIFS('Compra Ventas'!$E$2:$E$2700,'Compra Ventas'!$A$2:$A$2700,DG$4,'Compra Ventas'!$B$2:$B$2700,$B282,'Compra Ventas'!$C$2:$C$2700,DG$5)</f>
        <v>0</v>
      </c>
      <c r="DH282" s="14">
        <f>SUMIFS('Compra Ventas'!$E$2:$E$2700,'Compra Ventas'!$A$2:$A$2700,DH$4,'Compra Ventas'!$B$2:$B$2700,$B282,'Compra Ventas'!$C$2:$C$2700,DH$5)</f>
        <v>0</v>
      </c>
      <c r="DI282" s="84"/>
      <c r="DJ282" s="98">
        <f>SUMIFS('Ajuste Ciclado'!D$5:D$47,'Ajuste Ciclado'!$C$5:$C$47,Balance!DJ$4,'Ajuste Ciclado'!$B$5:$B$47,Balance!$B282)</f>
        <v>0</v>
      </c>
      <c r="DK282" s="99">
        <f>SUMIFS('Ajuste Ciclado'!E$5:E$47,'Ajuste Ciclado'!$C$5:$C$47,Balance!DK$4,'Ajuste Ciclado'!$B$5:$B$47,Balance!$B282)</f>
        <v>0</v>
      </c>
      <c r="DL282" s="99">
        <f>SUMIFS('Ajuste Ciclado'!F$5:F$47,'Ajuste Ciclado'!$C$5:$C$47,Balance!DL$4,'Ajuste Ciclado'!$B$5:$B$47,Balance!$B282)</f>
        <v>0</v>
      </c>
      <c r="DM282" s="99">
        <f>SUMIFS('Ajuste Ciclado'!G$5:G$47,'Ajuste Ciclado'!$C$5:$C$47,Balance!DM$4,'Ajuste Ciclado'!$B$5:$B$47,Balance!$B282)</f>
        <v>0</v>
      </c>
      <c r="DN282" s="99">
        <f>SUMIFS('Ajuste Ciclado'!H$5:H$47,'Ajuste Ciclado'!$C$5:$C$47,Balance!DN$4,'Ajuste Ciclado'!$B$5:$B$47,Balance!$B282)</f>
        <v>0</v>
      </c>
      <c r="DO282" s="99">
        <f>SUMIFS('Ajuste Ciclado'!I$5:I$47,'Ajuste Ciclado'!$C$5:$C$47,Balance!DO$4,'Ajuste Ciclado'!$B$5:$B$47,Balance!$B282)</f>
        <v>0</v>
      </c>
      <c r="DP282" s="99">
        <f>SUMIFS('Ajuste Ciclado'!J$5:J$47,'Ajuste Ciclado'!$C$5:$C$47,Balance!DP$4,'Ajuste Ciclado'!$B$5:$B$47,Balance!$B282)</f>
        <v>0</v>
      </c>
      <c r="DQ282" s="99">
        <f>SUMIFS('Ajuste Ciclado'!K$5:K$47,'Ajuste Ciclado'!$C$5:$C$47,Balance!DQ$4,'Ajuste Ciclado'!$B$5:$B$47,Balance!$B282)</f>
        <v>0</v>
      </c>
      <c r="DR282" s="99">
        <f>SUMIFS('Ajuste Ciclado'!L$5:L$47,'Ajuste Ciclado'!$C$5:$C$47,Balance!DR$4,'Ajuste Ciclado'!$B$5:$B$47,Balance!$B282)</f>
        <v>0</v>
      </c>
      <c r="DS282" s="99">
        <f>SUMIFS('Ajuste Ciclado'!M$5:M$47,'Ajuste Ciclado'!$C$5:$C$47,Balance!DS$4,'Ajuste Ciclado'!$B$5:$B$47,Balance!$B282)</f>
        <v>0</v>
      </c>
      <c r="DT282" s="99">
        <f>SUMIFS('Ajuste Ciclado'!N$5:N$47,'Ajuste Ciclado'!$C$5:$C$47,Balance!DT$4,'Ajuste Ciclado'!$B$5:$B$47,Balance!$B282)</f>
        <v>0</v>
      </c>
      <c r="DU282" s="100">
        <f>SUMIFS('Ajuste Ciclado'!O$5:O$47,'Ajuste Ciclado'!$C$5:$C$47,Balance!DU$4,'Ajuste Ciclado'!$B$5:$B$47,Balance!$B282)</f>
        <v>0</v>
      </c>
      <c r="DV282" s="98">
        <f>SUMIFS('Ajuste Ciclado'!D$5:D$47,'Ajuste Ciclado'!$C$5:$C$47,Balance!DV$4,'Ajuste Ciclado'!$B$5:$B$47,Balance!$B282)</f>
        <v>0</v>
      </c>
      <c r="DW282" s="99">
        <f>SUMIFS('Ajuste Ciclado'!E$5:E$47,'Ajuste Ciclado'!$C$5:$C$47,Balance!DW$4,'Ajuste Ciclado'!$B$5:$B$47,Balance!$B282)</f>
        <v>0</v>
      </c>
      <c r="DX282" s="99">
        <f>SUMIFS('Ajuste Ciclado'!F$5:F$47,'Ajuste Ciclado'!$C$5:$C$47,Balance!DX$4,'Ajuste Ciclado'!$B$5:$B$47,Balance!$B282)</f>
        <v>0</v>
      </c>
      <c r="DY282" s="99">
        <f>SUMIFS('Ajuste Ciclado'!G$5:G$47,'Ajuste Ciclado'!$C$5:$C$47,Balance!DY$4,'Ajuste Ciclado'!$B$5:$B$47,Balance!$B282)</f>
        <v>0</v>
      </c>
      <c r="DZ282" s="99">
        <f>SUMIFS('Ajuste Ciclado'!H$5:H$47,'Ajuste Ciclado'!$C$5:$C$47,Balance!DZ$4,'Ajuste Ciclado'!$B$5:$B$47,Balance!$B282)</f>
        <v>0</v>
      </c>
      <c r="EA282" s="99">
        <f>SUMIFS('Ajuste Ciclado'!I$5:I$47,'Ajuste Ciclado'!$C$5:$C$47,Balance!EA$4,'Ajuste Ciclado'!$B$5:$B$47,Balance!$B282)</f>
        <v>0</v>
      </c>
      <c r="EB282" s="99">
        <f>SUMIFS('Ajuste Ciclado'!J$5:J$47,'Ajuste Ciclado'!$C$5:$C$47,Balance!EB$4,'Ajuste Ciclado'!$B$5:$B$47,Balance!$B282)</f>
        <v>0</v>
      </c>
      <c r="EC282" s="99">
        <f>SUMIFS('Ajuste Ciclado'!K$5:K$47,'Ajuste Ciclado'!$C$5:$C$47,Balance!EC$4,'Ajuste Ciclado'!$B$5:$B$47,Balance!$B282)</f>
        <v>0</v>
      </c>
      <c r="ED282" s="99">
        <f>SUMIFS('Ajuste Ciclado'!L$5:L$47,'Ajuste Ciclado'!$C$5:$C$47,Balance!ED$4,'Ajuste Ciclado'!$B$5:$B$47,Balance!$B282)</f>
        <v>0</v>
      </c>
      <c r="EE282" s="99">
        <f>SUMIFS('Ajuste Ciclado'!M$5:M$47,'Ajuste Ciclado'!$C$5:$C$47,Balance!EE$4,'Ajuste Ciclado'!$B$5:$B$47,Balance!$B282)</f>
        <v>0</v>
      </c>
      <c r="EF282" s="99">
        <f>SUMIFS('Ajuste Ciclado'!N$5:N$47,'Ajuste Ciclado'!$C$5:$C$47,Balance!EF$4,'Ajuste Ciclado'!$B$5:$B$47,Balance!$B282)</f>
        <v>0</v>
      </c>
      <c r="EG282" s="100">
        <f>SUMIFS('Ajuste Ciclado'!O$5:O$47,'Ajuste Ciclado'!$C$5:$C$47,Balance!EG$4,'Ajuste Ciclado'!$B$5:$B$47,Balance!$B282)</f>
        <v>0</v>
      </c>
      <c r="EH282" s="98">
        <f>SUMIFS('Ajuste Ciclado'!D$5:D$47,'Ajuste Ciclado'!$C$5:$C$47,Balance!EH$4,'Ajuste Ciclado'!$B$5:$B$47,Balance!$B282)</f>
        <v>0</v>
      </c>
      <c r="EI282" s="99">
        <f>SUMIFS('Ajuste Ciclado'!E$5:E$47,'Ajuste Ciclado'!$C$5:$C$47,Balance!EI$4,'Ajuste Ciclado'!$B$5:$B$47,Balance!$B282)</f>
        <v>0</v>
      </c>
      <c r="EJ282" s="99">
        <f>SUMIFS('Ajuste Ciclado'!F$5:F$47,'Ajuste Ciclado'!$C$5:$C$47,Balance!EJ$4,'Ajuste Ciclado'!$B$5:$B$47,Balance!$B282)</f>
        <v>0</v>
      </c>
      <c r="EK282" s="99">
        <f>SUMIFS('Ajuste Ciclado'!G$5:G$47,'Ajuste Ciclado'!$C$5:$C$47,Balance!EK$4,'Ajuste Ciclado'!$B$5:$B$47,Balance!$B282)</f>
        <v>0</v>
      </c>
      <c r="EL282" s="99">
        <f>SUMIFS('Ajuste Ciclado'!H$5:H$47,'Ajuste Ciclado'!$C$5:$C$47,Balance!EL$4,'Ajuste Ciclado'!$B$5:$B$47,Balance!$B282)</f>
        <v>0</v>
      </c>
      <c r="EM282" s="99">
        <f>SUMIFS('Ajuste Ciclado'!I$5:I$47,'Ajuste Ciclado'!$C$5:$C$47,Balance!EM$4,'Ajuste Ciclado'!$B$5:$B$47,Balance!$B282)</f>
        <v>0</v>
      </c>
      <c r="EN282" s="99">
        <f>SUMIFS('Ajuste Ciclado'!J$5:J$47,'Ajuste Ciclado'!$C$5:$C$47,Balance!EN$4,'Ajuste Ciclado'!$B$5:$B$47,Balance!$B282)</f>
        <v>0</v>
      </c>
      <c r="EO282" s="99">
        <f>SUMIFS('Ajuste Ciclado'!K$5:K$47,'Ajuste Ciclado'!$C$5:$C$47,Balance!EO$4,'Ajuste Ciclado'!$B$5:$B$47,Balance!$B282)</f>
        <v>0</v>
      </c>
      <c r="EP282" s="99">
        <f>SUMIFS('Ajuste Ciclado'!L$5:L$47,'Ajuste Ciclado'!$C$5:$C$47,Balance!EP$4,'Ajuste Ciclado'!$B$5:$B$47,Balance!$B282)</f>
        <v>0</v>
      </c>
      <c r="EQ282" s="99">
        <f>SUMIFS('Ajuste Ciclado'!M$5:M$47,'Ajuste Ciclado'!$C$5:$C$47,Balance!EQ$4,'Ajuste Ciclado'!$B$5:$B$47,Balance!$B282)</f>
        <v>0</v>
      </c>
      <c r="ER282" s="99">
        <f>SUMIFS('Ajuste Ciclado'!N$5:N$47,'Ajuste Ciclado'!$C$5:$C$47,Balance!ER$4,'Ajuste Ciclado'!$B$5:$B$47,Balance!$B282)</f>
        <v>0</v>
      </c>
      <c r="ES282" s="100">
        <f>SUMIFS('Ajuste Ciclado'!O$5:O$47,'Ajuste Ciclado'!$C$5:$C$47,Balance!ES$4,'Ajuste Ciclado'!$B$5:$B$47,Balance!$B282)</f>
        <v>0</v>
      </c>
      <c r="ET282" s="84"/>
      <c r="EU282" s="12">
        <f t="shared" si="377"/>
        <v>187325.1548335517</v>
      </c>
      <c r="EV282" s="13">
        <f t="shared" si="342"/>
        <v>130547.02621028171</v>
      </c>
      <c r="EW282" s="13">
        <f t="shared" si="343"/>
        <v>131646.1254906859</v>
      </c>
      <c r="EX282" s="13">
        <f t="shared" si="344"/>
        <v>72109.712544137466</v>
      </c>
      <c r="EY282" s="13">
        <f t="shared" si="345"/>
        <v>44428.354675073948</v>
      </c>
      <c r="EZ282" s="13">
        <f t="shared" si="346"/>
        <v>32674.575156618641</v>
      </c>
      <c r="FA282" s="13">
        <f t="shared" si="347"/>
        <v>36101.473911493813</v>
      </c>
      <c r="FB282" s="13">
        <f t="shared" si="348"/>
        <v>36071.933883151483</v>
      </c>
      <c r="FC282" s="13">
        <f t="shared" si="349"/>
        <v>50722.905568977418</v>
      </c>
      <c r="FD282" s="13">
        <f t="shared" si="350"/>
        <v>20286.256374943951</v>
      </c>
      <c r="FE282" s="13">
        <f t="shared" si="351"/>
        <v>5100.9314395186893</v>
      </c>
      <c r="FF282" s="14">
        <f t="shared" si="352"/>
        <v>9698.9725248418454</v>
      </c>
      <c r="FG282" s="12">
        <f t="shared" si="353"/>
        <v>187831.50942088541</v>
      </c>
      <c r="FH282" s="13">
        <f t="shared" si="354"/>
        <v>132351.5853447532</v>
      </c>
      <c r="FI282" s="13">
        <f t="shared" si="355"/>
        <v>133129.41182121431</v>
      </c>
      <c r="FJ282" s="13">
        <f t="shared" si="356"/>
        <v>76446.455663703615</v>
      </c>
      <c r="FK282" s="13">
        <f t="shared" si="357"/>
        <v>43105.231597552069</v>
      </c>
      <c r="FL282" s="13">
        <f t="shared" si="358"/>
        <v>33466.587835331607</v>
      </c>
      <c r="FM282" s="13">
        <f t="shared" si="359"/>
        <v>39168.116516682378</v>
      </c>
      <c r="FN282" s="13">
        <f t="shared" si="360"/>
        <v>36420.909568717623</v>
      </c>
      <c r="FO282" s="13">
        <f t="shared" si="361"/>
        <v>52270.179674604828</v>
      </c>
      <c r="FP282" s="13">
        <f t="shared" si="362"/>
        <v>33131.995250802072</v>
      </c>
      <c r="FQ282" s="13">
        <f t="shared" si="363"/>
        <v>41257.577874262272</v>
      </c>
      <c r="FR282" s="14">
        <f t="shared" si="364"/>
        <v>56827.015526093477</v>
      </c>
      <c r="FS282" s="12">
        <f t="shared" si="365"/>
        <v>187968.25491109749</v>
      </c>
      <c r="FT282" s="13">
        <f t="shared" si="366"/>
        <v>133071.08740450029</v>
      </c>
      <c r="FU282" s="13">
        <f t="shared" si="367"/>
        <v>132605.46326578889</v>
      </c>
      <c r="FV282" s="13">
        <f t="shared" si="368"/>
        <v>75942.458708228209</v>
      </c>
      <c r="FW282" s="13">
        <f t="shared" si="369"/>
        <v>45145.901197080457</v>
      </c>
      <c r="FX282" s="13">
        <f t="shared" si="370"/>
        <v>36679.118333222272</v>
      </c>
      <c r="FY282" s="13">
        <f t="shared" si="371"/>
        <v>43711.692365226452</v>
      </c>
      <c r="FZ282" s="13">
        <f t="shared" si="372"/>
        <v>40536.467676527063</v>
      </c>
      <c r="GA282" s="13">
        <f t="shared" si="373"/>
        <v>58040.91170718681</v>
      </c>
      <c r="GB282" s="13">
        <f t="shared" si="374"/>
        <v>76065.419898479595</v>
      </c>
      <c r="GC282" s="13">
        <f t="shared" si="375"/>
        <v>91047.379510033177</v>
      </c>
      <c r="GD282" s="14">
        <f t="shared" si="376"/>
        <v>100021.8038256435</v>
      </c>
      <c r="GE282" s="84"/>
      <c r="GF282" s="12">
        <f t="shared" si="378"/>
        <v>756713.42261327675</v>
      </c>
      <c r="GG282" s="13">
        <f t="shared" si="378"/>
        <v>865406.5760946027</v>
      </c>
      <c r="GH282" s="14">
        <f t="shared" si="378"/>
        <v>1020835.9588030142</v>
      </c>
      <c r="GI282" s="6">
        <f t="shared" si="379"/>
        <v>1</v>
      </c>
      <c r="GJ282" s="12">
        <f t="shared" si="380"/>
        <v>0</v>
      </c>
      <c r="GK282" s="13">
        <f t="shared" si="381"/>
        <v>0</v>
      </c>
      <c r="GL282" s="14">
        <f t="shared" si="382"/>
        <v>0</v>
      </c>
      <c r="GM282" s="84"/>
      <c r="GN282" s="66">
        <f t="shared" si="383"/>
        <v>0</v>
      </c>
      <c r="GO282" s="84"/>
      <c r="GP282" s="63" t="str" cm="1">
        <f t="array" ref="GP282">INDEX($GF$4:$GH$4,1,GI282)</f>
        <v>Sample 1</v>
      </c>
      <c r="GQ282" s="12">
        <f t="shared" si="336"/>
        <v>5100.9314395186893</v>
      </c>
      <c r="GR282" s="13">
        <f t="shared" si="336"/>
        <v>9698.9725248418454</v>
      </c>
      <c r="GS282" s="14">
        <f t="shared" si="336"/>
        <v>20286.256374943951</v>
      </c>
      <c r="GT282" s="12">
        <f t="shared" si="337"/>
        <v>33131.995250802072</v>
      </c>
      <c r="GU282" s="13">
        <f t="shared" si="337"/>
        <v>33466.587835331607</v>
      </c>
      <c r="GV282" s="14">
        <f t="shared" si="337"/>
        <v>36420.909568717623</v>
      </c>
      <c r="GW282" s="12">
        <f t="shared" si="338"/>
        <v>36679.118333222272</v>
      </c>
      <c r="GX282" s="13">
        <f t="shared" si="338"/>
        <v>40536.467676527063</v>
      </c>
      <c r="GY282" s="14">
        <f t="shared" si="338"/>
        <v>43711.692365226452</v>
      </c>
      <c r="GZ282" s="84" t="str">
        <f t="shared" si="339"/>
        <v>Sample 1</v>
      </c>
      <c r="HA282" s="12">
        <f t="shared" si="384"/>
        <v>0</v>
      </c>
      <c r="HB282" s="13">
        <f t="shared" si="384"/>
        <v>0</v>
      </c>
      <c r="HC282" s="14">
        <f t="shared" si="384"/>
        <v>0</v>
      </c>
      <c r="HD282" s="6">
        <f t="shared" si="340"/>
        <v>0</v>
      </c>
      <c r="HE282" s="84" t="str">
        <f t="shared" si="341"/>
        <v>Ok</v>
      </c>
    </row>
    <row r="283" spans="2:213" hidden="1" x14ac:dyDescent="0.3">
      <c r="B283" s="84" t="s">
        <v>212</v>
      </c>
      <c r="C283" s="12">
        <f>SUMIFS(Inyecciones!$E$2:$E$14185,Inyecciones!$A$2:$A$14185,Balance!C$4,Inyecciones!$B$2:$B$14185,Balance!$B283,Inyecciones!$C$2:$C$14185,Balance!C$5)</f>
        <v>176965.05212319369</v>
      </c>
      <c r="D283" s="13">
        <f>SUMIFS(Inyecciones!$E$2:$E$14185,Inyecciones!$A$2:$A$14185,Balance!D$4,Inyecciones!$B$2:$B$14185,Balance!$B283,Inyecciones!$C$2:$C$14185,Balance!D$5)</f>
        <v>136289.0873158169</v>
      </c>
      <c r="E283" s="13">
        <f>SUMIFS(Inyecciones!$E$2:$E$14185,Inyecciones!$A$2:$A$14185,Balance!E$4,Inyecciones!$B$2:$B$14185,Balance!$B283,Inyecciones!$C$2:$C$14185,Balance!E$5)</f>
        <v>132748.4306847293</v>
      </c>
      <c r="F283" s="13">
        <f>SUMIFS(Inyecciones!$E$2:$E$14185,Inyecciones!$A$2:$A$14185,Balance!F$4,Inyecciones!$B$2:$B$14185,Balance!$B283,Inyecciones!$C$2:$C$14185,Balance!F$5)</f>
        <v>81743.777607496304</v>
      </c>
      <c r="G283" s="13">
        <f>SUMIFS(Inyecciones!$E$2:$E$14185,Inyecciones!$A$2:$A$14185,Balance!G$4,Inyecciones!$B$2:$B$14185,Balance!$B283,Inyecciones!$C$2:$C$14185,Balance!G$5)</f>
        <v>55575.441828083058</v>
      </c>
      <c r="H283" s="13">
        <f>SUMIFS(Inyecciones!$E$2:$E$14185,Inyecciones!$A$2:$A$14185,Balance!H$4,Inyecciones!$B$2:$B$14185,Balance!$B283,Inyecciones!$C$2:$C$14185,Balance!H$5)</f>
        <v>31207.917448549291</v>
      </c>
      <c r="I283" s="13">
        <f>SUMIFS(Inyecciones!$E$2:$E$14185,Inyecciones!$A$2:$A$14185,Balance!I$4,Inyecciones!$B$2:$B$14185,Balance!$B283,Inyecciones!$C$2:$C$14185,Balance!I$5)</f>
        <v>41692.576464721889</v>
      </c>
      <c r="J283" s="13">
        <f>SUMIFS(Inyecciones!$E$2:$E$14185,Inyecciones!$A$2:$A$14185,Balance!J$4,Inyecciones!$B$2:$B$14185,Balance!$B283,Inyecciones!$C$2:$C$14185,Balance!J$5)</f>
        <v>63252.430951125913</v>
      </c>
      <c r="K283" s="13">
        <f>SUMIFS(Inyecciones!$E$2:$E$14185,Inyecciones!$A$2:$A$14185,Balance!K$4,Inyecciones!$B$2:$B$14185,Balance!$B283,Inyecciones!$C$2:$C$14185,Balance!K$5)</f>
        <v>71783.711058547167</v>
      </c>
      <c r="L283" s="13">
        <f>SUMIFS(Inyecciones!$E$2:$E$14185,Inyecciones!$A$2:$A$14185,Balance!L$4,Inyecciones!$B$2:$B$14185,Balance!$B283,Inyecciones!$C$2:$C$14185,Balance!L$5)</f>
        <v>19145.183092030478</v>
      </c>
      <c r="M283" s="13">
        <f>SUMIFS(Inyecciones!$E$2:$E$14185,Inyecciones!$A$2:$A$14185,Balance!M$4,Inyecciones!$B$2:$B$14185,Balance!$B283,Inyecciones!$C$2:$C$14185,Balance!M$5)</f>
        <v>5054.3481700161756</v>
      </c>
      <c r="N283" s="14">
        <f>SUMIFS(Inyecciones!$E$2:$E$14185,Inyecciones!$A$2:$A$14185,Balance!N$4,Inyecciones!$B$2:$B$14185,Balance!$B283,Inyecciones!$C$2:$C$14185,Balance!N$5)</f>
        <v>7260.0556219558957</v>
      </c>
      <c r="O283" s="12">
        <f>SUMIFS(Inyecciones!$E$2:$E$14185,Inyecciones!$A$2:$A$14185,Balance!O$4,Inyecciones!$B$2:$B$14185,Balance!$B283,Inyecciones!$C$2:$C$14185,Balance!O$5)</f>
        <v>177443.40254025301</v>
      </c>
      <c r="P283" s="13">
        <f>SUMIFS(Inyecciones!$E$2:$E$14185,Inyecciones!$A$2:$A$14185,Balance!P$4,Inyecciones!$B$2:$B$14185,Balance!$B283,Inyecciones!$C$2:$C$14185,Balance!P$5)</f>
        <v>138173.01929484479</v>
      </c>
      <c r="Q283" s="13">
        <f>SUMIFS(Inyecciones!$E$2:$E$14185,Inyecciones!$A$2:$A$14185,Balance!Q$4,Inyecciones!$B$2:$B$14185,Balance!$B283,Inyecciones!$C$2:$C$14185,Balance!Q$5)</f>
        <v>134244.13693434239</v>
      </c>
      <c r="R283" s="13">
        <f>SUMIFS(Inyecciones!$E$2:$E$14185,Inyecciones!$A$2:$A$14185,Balance!R$4,Inyecciones!$B$2:$B$14185,Balance!$B283,Inyecciones!$C$2:$C$14185,Balance!R$5)</f>
        <v>86659.922085116676</v>
      </c>
      <c r="S283" s="13">
        <f>SUMIFS(Inyecciones!$E$2:$E$14185,Inyecciones!$A$2:$A$14185,Balance!S$4,Inyecciones!$B$2:$B$14185,Balance!$B283,Inyecciones!$C$2:$C$14185,Balance!S$5)</f>
        <v>53920.346784298643</v>
      </c>
      <c r="T283" s="13">
        <f>SUMIFS(Inyecciones!$E$2:$E$14185,Inyecciones!$A$2:$A$14185,Balance!T$4,Inyecciones!$B$2:$B$14185,Balance!$B283,Inyecciones!$C$2:$C$14185,Balance!T$5)</f>
        <v>31964.379198304359</v>
      </c>
      <c r="U283" s="13">
        <f>SUMIFS(Inyecciones!$E$2:$E$14185,Inyecciones!$A$2:$A$14185,Balance!U$4,Inyecciones!$B$2:$B$14185,Balance!$B283,Inyecciones!$C$2:$C$14185,Balance!U$5)</f>
        <v>45234.155726007732</v>
      </c>
      <c r="V283" s="13">
        <f>SUMIFS(Inyecciones!$E$2:$E$14185,Inyecciones!$A$2:$A$14185,Balance!V$4,Inyecciones!$B$2:$B$14185,Balance!$B283,Inyecciones!$C$2:$C$14185,Balance!V$5)</f>
        <v>63864.362668632319</v>
      </c>
      <c r="W283" s="13">
        <f>SUMIFS(Inyecciones!$E$2:$E$14185,Inyecciones!$A$2:$A$14185,Balance!W$4,Inyecciones!$B$2:$B$14185,Balance!$B283,Inyecciones!$C$2:$C$14185,Balance!W$5)</f>
        <v>73973.433356211841</v>
      </c>
      <c r="X283" s="13">
        <f>SUMIFS(Inyecciones!$E$2:$E$14185,Inyecciones!$A$2:$A$14185,Balance!X$4,Inyecciones!$B$2:$B$14185,Balance!$B283,Inyecciones!$C$2:$C$14185,Balance!X$5)</f>
        <v>31268.36729049484</v>
      </c>
      <c r="Y283" s="13">
        <f>SUMIFS(Inyecciones!$E$2:$E$14185,Inyecciones!$A$2:$A$14185,Balance!Y$4,Inyecciones!$B$2:$B$14185,Balance!$B283,Inyecciones!$C$2:$C$14185,Balance!Y$5)</f>
        <v>40880.801026361944</v>
      </c>
      <c r="Z283" s="14">
        <f>SUMIFS(Inyecciones!$E$2:$E$14185,Inyecciones!$A$2:$A$14185,Balance!Z$4,Inyecciones!$B$2:$B$14185,Balance!$B283,Inyecciones!$C$2:$C$14185,Balance!Z$5)</f>
        <v>42537.216441482567</v>
      </c>
      <c r="AA283" s="12">
        <f>SUMIFS(Inyecciones!$E$2:$E$14185,Inyecciones!$A$2:$A$14185,Balance!AA$4,Inyecciones!$B$2:$B$14185,Balance!$B283,Inyecciones!$C$2:$C$14185,Balance!AA$5)</f>
        <v>177572.58525906349</v>
      </c>
      <c r="AB283" s="13">
        <f>SUMIFS(Inyecciones!$E$2:$E$14185,Inyecciones!$A$2:$A$14185,Balance!AB$4,Inyecciones!$B$2:$B$14185,Balance!$B283,Inyecciones!$C$2:$C$14185,Balance!AB$5)</f>
        <v>138924.16837798691</v>
      </c>
      <c r="AC283" s="13">
        <f>SUMIFS(Inyecciones!$E$2:$E$14185,Inyecciones!$A$2:$A$14185,Balance!AC$4,Inyecciones!$B$2:$B$14185,Balance!$B283,Inyecciones!$C$2:$C$14185,Balance!AC$5)</f>
        <v>133715.80122956549</v>
      </c>
      <c r="AD283" s="13">
        <f>SUMIFS(Inyecciones!$E$2:$E$14185,Inyecciones!$A$2:$A$14185,Balance!AD$4,Inyecciones!$B$2:$B$14185,Balance!$B283,Inyecciones!$C$2:$C$14185,Balance!AD$5)</f>
        <v>86088.589686335865</v>
      </c>
      <c r="AE283" s="13">
        <f>SUMIFS(Inyecciones!$E$2:$E$14185,Inyecciones!$A$2:$A$14185,Balance!AE$4,Inyecciones!$B$2:$B$14185,Balance!$B283,Inyecciones!$C$2:$C$14185,Balance!AE$5)</f>
        <v>56473.020981854643</v>
      </c>
      <c r="AF283" s="13">
        <f>SUMIFS(Inyecciones!$E$2:$E$14185,Inyecciones!$A$2:$A$14185,Balance!AF$4,Inyecciones!$B$2:$B$14185,Balance!$B283,Inyecciones!$C$2:$C$14185,Balance!AF$5)</f>
        <v>35032.7094244377</v>
      </c>
      <c r="AG283" s="13">
        <f>SUMIFS(Inyecciones!$E$2:$E$14185,Inyecciones!$A$2:$A$14185,Balance!AG$4,Inyecciones!$B$2:$B$14185,Balance!$B283,Inyecciones!$C$2:$C$14185,Balance!AG$5)</f>
        <v>50481.403634863243</v>
      </c>
      <c r="AH283" s="13">
        <f>SUMIFS(Inyecciones!$E$2:$E$14185,Inyecciones!$A$2:$A$14185,Balance!AH$4,Inyecciones!$B$2:$B$14185,Balance!$B283,Inyecciones!$C$2:$C$14185,Balance!AH$5)</f>
        <v>71081.027455245072</v>
      </c>
      <c r="AI283" s="13">
        <f>SUMIFS(Inyecciones!$E$2:$E$14185,Inyecciones!$A$2:$A$14185,Balance!AI$4,Inyecciones!$B$2:$B$14185,Balance!$B283,Inyecciones!$C$2:$C$14185,Balance!AI$5)</f>
        <v>82140.24785897808</v>
      </c>
      <c r="AJ283" s="13">
        <f>SUMIFS(Inyecciones!$E$2:$E$14185,Inyecciones!$A$2:$A$14185,Balance!AJ$4,Inyecciones!$B$2:$B$14185,Balance!$B283,Inyecciones!$C$2:$C$14185,Balance!AJ$5)</f>
        <v>71786.847411002134</v>
      </c>
      <c r="AK283" s="13">
        <f>SUMIFS(Inyecciones!$E$2:$E$14185,Inyecciones!$A$2:$A$14185,Balance!AK$4,Inyecciones!$B$2:$B$14185,Balance!$B283,Inyecciones!$C$2:$C$14185,Balance!AK$5)</f>
        <v>90215.906931445963</v>
      </c>
      <c r="AL283" s="14">
        <f>SUMIFS(Inyecciones!$E$2:$E$14185,Inyecciones!$A$2:$A$14185,Balance!AL$4,Inyecciones!$B$2:$B$14185,Balance!$B283,Inyecciones!$C$2:$C$14185,Balance!AL$5)</f>
        <v>74870.184168747728</v>
      </c>
      <c r="AM283" s="13"/>
      <c r="AN283" s="12">
        <f>SUMIFS('Retiro Mensual'!$E$2:$E$2629,'Retiro Mensual'!$A$2:$A$2629,AN$4,'Retiro Mensual'!$B$2:$B$2629,$B283,'Retiro Mensual'!$C$2:$C$2629,AN$5)</f>
        <v>0</v>
      </c>
      <c r="AO283" s="13">
        <f>SUMIFS('Retiro Mensual'!$E$2:$E$2629,'Retiro Mensual'!$A$2:$A$2629,AO$4,'Retiro Mensual'!$B$2:$B$2629,$B283,'Retiro Mensual'!$C$2:$C$2629,AO$5)</f>
        <v>0</v>
      </c>
      <c r="AP283" s="13">
        <f>SUMIFS('Retiro Mensual'!$E$2:$E$2629,'Retiro Mensual'!$A$2:$A$2629,AP$4,'Retiro Mensual'!$B$2:$B$2629,$B283,'Retiro Mensual'!$C$2:$C$2629,AP$5)</f>
        <v>0</v>
      </c>
      <c r="AQ283" s="13">
        <f>SUMIFS('Retiro Mensual'!$E$2:$E$2629,'Retiro Mensual'!$A$2:$A$2629,AQ$4,'Retiro Mensual'!$B$2:$B$2629,$B283,'Retiro Mensual'!$C$2:$C$2629,AQ$5)</f>
        <v>0</v>
      </c>
      <c r="AR283" s="13">
        <f>SUMIFS('Retiro Mensual'!$E$2:$E$2629,'Retiro Mensual'!$A$2:$A$2629,AR$4,'Retiro Mensual'!$B$2:$B$2629,$B283,'Retiro Mensual'!$C$2:$C$2629,AR$5)</f>
        <v>0</v>
      </c>
      <c r="AS283" s="13">
        <f>SUMIFS('Retiro Mensual'!$E$2:$E$2629,'Retiro Mensual'!$A$2:$A$2629,AS$4,'Retiro Mensual'!$B$2:$B$2629,$B283,'Retiro Mensual'!$C$2:$C$2629,AS$5)</f>
        <v>0</v>
      </c>
      <c r="AT283" s="13">
        <f>SUMIFS('Retiro Mensual'!$E$2:$E$2629,'Retiro Mensual'!$A$2:$A$2629,AT$4,'Retiro Mensual'!$B$2:$B$2629,$B283,'Retiro Mensual'!$C$2:$C$2629,AT$5)</f>
        <v>0</v>
      </c>
      <c r="AU283" s="13">
        <f>SUMIFS('Retiro Mensual'!$E$2:$E$2629,'Retiro Mensual'!$A$2:$A$2629,AU$4,'Retiro Mensual'!$B$2:$B$2629,$B283,'Retiro Mensual'!$C$2:$C$2629,AU$5)</f>
        <v>0</v>
      </c>
      <c r="AV283" s="13">
        <f>SUMIFS('Retiro Mensual'!$E$2:$E$2629,'Retiro Mensual'!$A$2:$A$2629,AV$4,'Retiro Mensual'!$B$2:$B$2629,$B283,'Retiro Mensual'!$C$2:$C$2629,AV$5)</f>
        <v>0</v>
      </c>
      <c r="AW283" s="13">
        <f>SUMIFS('Retiro Mensual'!$E$2:$E$2629,'Retiro Mensual'!$A$2:$A$2629,AW$4,'Retiro Mensual'!$B$2:$B$2629,$B283,'Retiro Mensual'!$C$2:$C$2629,AW$5)</f>
        <v>0</v>
      </c>
      <c r="AX283" s="13">
        <f>SUMIFS('Retiro Mensual'!$E$2:$E$2629,'Retiro Mensual'!$A$2:$A$2629,AX$4,'Retiro Mensual'!$B$2:$B$2629,$B283,'Retiro Mensual'!$C$2:$C$2629,AX$5)</f>
        <v>0</v>
      </c>
      <c r="AY283" s="14">
        <f>SUMIFS('Retiro Mensual'!$E$2:$E$2629,'Retiro Mensual'!$A$2:$A$2629,AY$4,'Retiro Mensual'!$B$2:$B$2629,$B283,'Retiro Mensual'!$C$2:$C$2629,AY$5)</f>
        <v>0</v>
      </c>
      <c r="AZ283" s="12">
        <f>SUMIFS('Retiro Mensual'!$E$2:$E$2629,'Retiro Mensual'!$A$2:$A$2629,AZ$4,'Retiro Mensual'!$B$2:$B$2629,$B283,'Retiro Mensual'!$C$2:$C$2629,AZ$5)</f>
        <v>0</v>
      </c>
      <c r="BA283" s="13">
        <f>SUMIFS('Retiro Mensual'!$E$2:$E$2629,'Retiro Mensual'!$A$2:$A$2629,BA$4,'Retiro Mensual'!$B$2:$B$2629,$B283,'Retiro Mensual'!$C$2:$C$2629,BA$5)</f>
        <v>0</v>
      </c>
      <c r="BB283" s="13">
        <f>SUMIFS('Retiro Mensual'!$E$2:$E$2629,'Retiro Mensual'!$A$2:$A$2629,BB$4,'Retiro Mensual'!$B$2:$B$2629,$B283,'Retiro Mensual'!$C$2:$C$2629,BB$5)</f>
        <v>0</v>
      </c>
      <c r="BC283" s="13">
        <f>SUMIFS('Retiro Mensual'!$E$2:$E$2629,'Retiro Mensual'!$A$2:$A$2629,BC$4,'Retiro Mensual'!$B$2:$B$2629,$B283,'Retiro Mensual'!$C$2:$C$2629,BC$5)</f>
        <v>0</v>
      </c>
      <c r="BD283" s="13">
        <f>SUMIFS('Retiro Mensual'!$E$2:$E$2629,'Retiro Mensual'!$A$2:$A$2629,BD$4,'Retiro Mensual'!$B$2:$B$2629,$B283,'Retiro Mensual'!$C$2:$C$2629,BD$5)</f>
        <v>0</v>
      </c>
      <c r="BE283" s="13">
        <f>SUMIFS('Retiro Mensual'!$E$2:$E$2629,'Retiro Mensual'!$A$2:$A$2629,BE$4,'Retiro Mensual'!$B$2:$B$2629,$B283,'Retiro Mensual'!$C$2:$C$2629,BE$5)</f>
        <v>0</v>
      </c>
      <c r="BF283" s="13">
        <f>SUMIFS('Retiro Mensual'!$E$2:$E$2629,'Retiro Mensual'!$A$2:$A$2629,BF$4,'Retiro Mensual'!$B$2:$B$2629,$B283,'Retiro Mensual'!$C$2:$C$2629,BF$5)</f>
        <v>0</v>
      </c>
      <c r="BG283" s="13">
        <f>SUMIFS('Retiro Mensual'!$E$2:$E$2629,'Retiro Mensual'!$A$2:$A$2629,BG$4,'Retiro Mensual'!$B$2:$B$2629,$B283,'Retiro Mensual'!$C$2:$C$2629,BG$5)</f>
        <v>0</v>
      </c>
      <c r="BH283" s="13">
        <f>SUMIFS('Retiro Mensual'!$E$2:$E$2629,'Retiro Mensual'!$A$2:$A$2629,BH$4,'Retiro Mensual'!$B$2:$B$2629,$B283,'Retiro Mensual'!$C$2:$C$2629,BH$5)</f>
        <v>0</v>
      </c>
      <c r="BI283" s="13">
        <f>SUMIFS('Retiro Mensual'!$E$2:$E$2629,'Retiro Mensual'!$A$2:$A$2629,BI$4,'Retiro Mensual'!$B$2:$B$2629,$B283,'Retiro Mensual'!$C$2:$C$2629,BI$5)</f>
        <v>0</v>
      </c>
      <c r="BJ283" s="13">
        <f>SUMIFS('Retiro Mensual'!$E$2:$E$2629,'Retiro Mensual'!$A$2:$A$2629,BJ$4,'Retiro Mensual'!$B$2:$B$2629,$B283,'Retiro Mensual'!$C$2:$C$2629,BJ$5)</f>
        <v>0</v>
      </c>
      <c r="BK283" s="14">
        <f>SUMIFS('Retiro Mensual'!$E$2:$E$2629,'Retiro Mensual'!$A$2:$A$2629,BK$4,'Retiro Mensual'!$B$2:$B$2629,$B283,'Retiro Mensual'!$C$2:$C$2629,BK$5)</f>
        <v>0</v>
      </c>
      <c r="BL283" s="12">
        <f>SUMIFS('Retiro Mensual'!$E$2:$E$2629,'Retiro Mensual'!$A$2:$A$2629,BL$4,'Retiro Mensual'!$B$2:$B$2629,$B283,'Retiro Mensual'!$C$2:$C$2629,BL$5)</f>
        <v>0</v>
      </c>
      <c r="BM283" s="13">
        <f>SUMIFS('Retiro Mensual'!$E$2:$E$2629,'Retiro Mensual'!$A$2:$A$2629,BM$4,'Retiro Mensual'!$B$2:$B$2629,$B283,'Retiro Mensual'!$C$2:$C$2629,BM$5)</f>
        <v>0</v>
      </c>
      <c r="BN283" s="13">
        <f>SUMIFS('Retiro Mensual'!$E$2:$E$2629,'Retiro Mensual'!$A$2:$A$2629,BN$4,'Retiro Mensual'!$B$2:$B$2629,$B283,'Retiro Mensual'!$C$2:$C$2629,BN$5)</f>
        <v>0</v>
      </c>
      <c r="BO283" s="13">
        <f>SUMIFS('Retiro Mensual'!$E$2:$E$2629,'Retiro Mensual'!$A$2:$A$2629,BO$4,'Retiro Mensual'!$B$2:$B$2629,$B283,'Retiro Mensual'!$C$2:$C$2629,BO$5)</f>
        <v>0</v>
      </c>
      <c r="BP283" s="13">
        <f>SUMIFS('Retiro Mensual'!$E$2:$E$2629,'Retiro Mensual'!$A$2:$A$2629,BP$4,'Retiro Mensual'!$B$2:$B$2629,$B283,'Retiro Mensual'!$C$2:$C$2629,BP$5)</f>
        <v>0</v>
      </c>
      <c r="BQ283" s="13">
        <f>SUMIFS('Retiro Mensual'!$E$2:$E$2629,'Retiro Mensual'!$A$2:$A$2629,BQ$4,'Retiro Mensual'!$B$2:$B$2629,$B283,'Retiro Mensual'!$C$2:$C$2629,BQ$5)</f>
        <v>0</v>
      </c>
      <c r="BR283" s="13">
        <f>SUMIFS('Retiro Mensual'!$E$2:$E$2629,'Retiro Mensual'!$A$2:$A$2629,BR$4,'Retiro Mensual'!$B$2:$B$2629,$B283,'Retiro Mensual'!$C$2:$C$2629,BR$5)</f>
        <v>0</v>
      </c>
      <c r="BS283" s="13">
        <f>SUMIFS('Retiro Mensual'!$E$2:$E$2629,'Retiro Mensual'!$A$2:$A$2629,BS$4,'Retiro Mensual'!$B$2:$B$2629,$B283,'Retiro Mensual'!$C$2:$C$2629,BS$5)</f>
        <v>0</v>
      </c>
      <c r="BT283" s="13">
        <f>SUMIFS('Retiro Mensual'!$E$2:$E$2629,'Retiro Mensual'!$A$2:$A$2629,BT$4,'Retiro Mensual'!$B$2:$B$2629,$B283,'Retiro Mensual'!$C$2:$C$2629,BT$5)</f>
        <v>0</v>
      </c>
      <c r="BU283" s="13">
        <f>SUMIFS('Retiro Mensual'!$E$2:$E$2629,'Retiro Mensual'!$A$2:$A$2629,BU$4,'Retiro Mensual'!$B$2:$B$2629,$B283,'Retiro Mensual'!$C$2:$C$2629,BU$5)</f>
        <v>0</v>
      </c>
      <c r="BV283" s="13">
        <f>SUMIFS('Retiro Mensual'!$E$2:$E$2629,'Retiro Mensual'!$A$2:$A$2629,BV$4,'Retiro Mensual'!$B$2:$B$2629,$B283,'Retiro Mensual'!$C$2:$C$2629,BV$5)</f>
        <v>0</v>
      </c>
      <c r="BW283" s="14">
        <f>SUMIFS('Retiro Mensual'!$E$2:$E$2629,'Retiro Mensual'!$A$2:$A$2629,BW$4,'Retiro Mensual'!$B$2:$B$2629,$B283,'Retiro Mensual'!$C$2:$C$2629,BW$5)</f>
        <v>0</v>
      </c>
      <c r="BX283" s="13"/>
      <c r="BY283" s="12">
        <f>SUMIFS('Compra Ventas'!$E$2:$E$2700,'Compra Ventas'!$A$2:$A$2700,BY$4,'Compra Ventas'!$B$2:$B$2700,$B283,'Compra Ventas'!$C$2:$C$2700,BY$5)</f>
        <v>0</v>
      </c>
      <c r="BZ283" s="13">
        <f>SUMIFS('Compra Ventas'!$E$2:$E$2700,'Compra Ventas'!$A$2:$A$2700,BZ$4,'Compra Ventas'!$B$2:$B$2700,$B283,'Compra Ventas'!$C$2:$C$2700,BZ$5)</f>
        <v>0</v>
      </c>
      <c r="CA283" s="13">
        <f>SUMIFS('Compra Ventas'!$E$2:$E$2700,'Compra Ventas'!$A$2:$A$2700,CA$4,'Compra Ventas'!$B$2:$B$2700,$B283,'Compra Ventas'!$C$2:$C$2700,CA$5)</f>
        <v>0</v>
      </c>
      <c r="CB283" s="13">
        <f>SUMIFS('Compra Ventas'!$E$2:$E$2700,'Compra Ventas'!$A$2:$A$2700,CB$4,'Compra Ventas'!$B$2:$B$2700,$B283,'Compra Ventas'!$C$2:$C$2700,CB$5)</f>
        <v>0</v>
      </c>
      <c r="CC283" s="13">
        <f>SUMIFS('Compra Ventas'!$E$2:$E$2700,'Compra Ventas'!$A$2:$A$2700,CC$4,'Compra Ventas'!$B$2:$B$2700,$B283,'Compra Ventas'!$C$2:$C$2700,CC$5)</f>
        <v>0</v>
      </c>
      <c r="CD283" s="13">
        <f>SUMIFS('Compra Ventas'!$E$2:$E$2700,'Compra Ventas'!$A$2:$A$2700,CD$4,'Compra Ventas'!$B$2:$B$2700,$B283,'Compra Ventas'!$C$2:$C$2700,CD$5)</f>
        <v>0</v>
      </c>
      <c r="CE283" s="13">
        <f>SUMIFS('Compra Ventas'!$E$2:$E$2700,'Compra Ventas'!$A$2:$A$2700,CE$4,'Compra Ventas'!$B$2:$B$2700,$B283,'Compra Ventas'!$C$2:$C$2700,CE$5)</f>
        <v>0</v>
      </c>
      <c r="CF283" s="13">
        <f>SUMIFS('Compra Ventas'!$E$2:$E$2700,'Compra Ventas'!$A$2:$A$2700,CF$4,'Compra Ventas'!$B$2:$B$2700,$B283,'Compra Ventas'!$C$2:$C$2700,CF$5)</f>
        <v>0</v>
      </c>
      <c r="CG283" s="13">
        <f>SUMIFS('Compra Ventas'!$E$2:$E$2700,'Compra Ventas'!$A$2:$A$2700,CG$4,'Compra Ventas'!$B$2:$B$2700,$B283,'Compra Ventas'!$C$2:$C$2700,CG$5)</f>
        <v>0</v>
      </c>
      <c r="CH283" s="13">
        <f>SUMIFS('Compra Ventas'!$E$2:$E$2700,'Compra Ventas'!$A$2:$A$2700,CH$4,'Compra Ventas'!$B$2:$B$2700,$B283,'Compra Ventas'!$C$2:$C$2700,CH$5)</f>
        <v>0</v>
      </c>
      <c r="CI283" s="13">
        <f>SUMIFS('Compra Ventas'!$E$2:$E$2700,'Compra Ventas'!$A$2:$A$2700,CI$4,'Compra Ventas'!$B$2:$B$2700,$B283,'Compra Ventas'!$C$2:$C$2700,CI$5)</f>
        <v>0</v>
      </c>
      <c r="CJ283" s="14">
        <f>SUMIFS('Compra Ventas'!$E$2:$E$2700,'Compra Ventas'!$A$2:$A$2700,CJ$4,'Compra Ventas'!$B$2:$B$2700,$B283,'Compra Ventas'!$C$2:$C$2700,CJ$5)</f>
        <v>0</v>
      </c>
      <c r="CK283" s="12">
        <f>SUMIFS('Compra Ventas'!$E$2:$E$2700,'Compra Ventas'!$A$2:$A$2700,CK$4,'Compra Ventas'!$B$2:$B$2700,$B283,'Compra Ventas'!$C$2:$C$2700,CK$5)</f>
        <v>0</v>
      </c>
      <c r="CL283" s="13">
        <f>SUMIFS('Compra Ventas'!$E$2:$E$2700,'Compra Ventas'!$A$2:$A$2700,CL$4,'Compra Ventas'!$B$2:$B$2700,$B283,'Compra Ventas'!$C$2:$C$2700,CL$5)</f>
        <v>0</v>
      </c>
      <c r="CM283" s="13">
        <f>SUMIFS('Compra Ventas'!$E$2:$E$2700,'Compra Ventas'!$A$2:$A$2700,CM$4,'Compra Ventas'!$B$2:$B$2700,$B283,'Compra Ventas'!$C$2:$C$2700,CM$5)</f>
        <v>0</v>
      </c>
      <c r="CN283" s="13">
        <f>SUMIFS('Compra Ventas'!$E$2:$E$2700,'Compra Ventas'!$A$2:$A$2700,CN$4,'Compra Ventas'!$B$2:$B$2700,$B283,'Compra Ventas'!$C$2:$C$2700,CN$5)</f>
        <v>0</v>
      </c>
      <c r="CO283" s="13">
        <f>SUMIFS('Compra Ventas'!$E$2:$E$2700,'Compra Ventas'!$A$2:$A$2700,CO$4,'Compra Ventas'!$B$2:$B$2700,$B283,'Compra Ventas'!$C$2:$C$2700,CO$5)</f>
        <v>0</v>
      </c>
      <c r="CP283" s="13">
        <f>SUMIFS('Compra Ventas'!$E$2:$E$2700,'Compra Ventas'!$A$2:$A$2700,CP$4,'Compra Ventas'!$B$2:$B$2700,$B283,'Compra Ventas'!$C$2:$C$2700,CP$5)</f>
        <v>0</v>
      </c>
      <c r="CQ283" s="13">
        <f>SUMIFS('Compra Ventas'!$E$2:$E$2700,'Compra Ventas'!$A$2:$A$2700,CQ$4,'Compra Ventas'!$B$2:$B$2700,$B283,'Compra Ventas'!$C$2:$C$2700,CQ$5)</f>
        <v>0</v>
      </c>
      <c r="CR283" s="13">
        <f>SUMIFS('Compra Ventas'!$E$2:$E$2700,'Compra Ventas'!$A$2:$A$2700,CR$4,'Compra Ventas'!$B$2:$B$2700,$B283,'Compra Ventas'!$C$2:$C$2700,CR$5)</f>
        <v>0</v>
      </c>
      <c r="CS283" s="13">
        <f>SUMIFS('Compra Ventas'!$E$2:$E$2700,'Compra Ventas'!$A$2:$A$2700,CS$4,'Compra Ventas'!$B$2:$B$2700,$B283,'Compra Ventas'!$C$2:$C$2700,CS$5)</f>
        <v>0</v>
      </c>
      <c r="CT283" s="13">
        <f>SUMIFS('Compra Ventas'!$E$2:$E$2700,'Compra Ventas'!$A$2:$A$2700,CT$4,'Compra Ventas'!$B$2:$B$2700,$B283,'Compra Ventas'!$C$2:$C$2700,CT$5)</f>
        <v>0</v>
      </c>
      <c r="CU283" s="13">
        <f>SUMIFS('Compra Ventas'!$E$2:$E$2700,'Compra Ventas'!$A$2:$A$2700,CU$4,'Compra Ventas'!$B$2:$B$2700,$B283,'Compra Ventas'!$C$2:$C$2700,CU$5)</f>
        <v>0</v>
      </c>
      <c r="CV283" s="14">
        <f>SUMIFS('Compra Ventas'!$E$2:$E$2700,'Compra Ventas'!$A$2:$A$2700,CV$4,'Compra Ventas'!$B$2:$B$2700,$B283,'Compra Ventas'!$C$2:$C$2700,CV$5)</f>
        <v>0</v>
      </c>
      <c r="CW283" s="12">
        <f>SUMIFS('Compra Ventas'!$E$2:$E$2700,'Compra Ventas'!$A$2:$A$2700,CW$4,'Compra Ventas'!$B$2:$B$2700,$B283,'Compra Ventas'!$C$2:$C$2700,CW$5)</f>
        <v>0</v>
      </c>
      <c r="CX283" s="13">
        <f>SUMIFS('Compra Ventas'!$E$2:$E$2700,'Compra Ventas'!$A$2:$A$2700,CX$4,'Compra Ventas'!$B$2:$B$2700,$B283,'Compra Ventas'!$C$2:$C$2700,CX$5)</f>
        <v>0</v>
      </c>
      <c r="CY283" s="13">
        <f>SUMIFS('Compra Ventas'!$E$2:$E$2700,'Compra Ventas'!$A$2:$A$2700,CY$4,'Compra Ventas'!$B$2:$B$2700,$B283,'Compra Ventas'!$C$2:$C$2700,CY$5)</f>
        <v>0</v>
      </c>
      <c r="CZ283" s="13">
        <f>SUMIFS('Compra Ventas'!$E$2:$E$2700,'Compra Ventas'!$A$2:$A$2700,CZ$4,'Compra Ventas'!$B$2:$B$2700,$B283,'Compra Ventas'!$C$2:$C$2700,CZ$5)</f>
        <v>0</v>
      </c>
      <c r="DA283" s="13">
        <f>SUMIFS('Compra Ventas'!$E$2:$E$2700,'Compra Ventas'!$A$2:$A$2700,DA$4,'Compra Ventas'!$B$2:$B$2700,$B283,'Compra Ventas'!$C$2:$C$2700,DA$5)</f>
        <v>0</v>
      </c>
      <c r="DB283" s="13">
        <f>SUMIFS('Compra Ventas'!$E$2:$E$2700,'Compra Ventas'!$A$2:$A$2700,DB$4,'Compra Ventas'!$B$2:$B$2700,$B283,'Compra Ventas'!$C$2:$C$2700,DB$5)</f>
        <v>0</v>
      </c>
      <c r="DC283" s="13">
        <f>SUMIFS('Compra Ventas'!$E$2:$E$2700,'Compra Ventas'!$A$2:$A$2700,DC$4,'Compra Ventas'!$B$2:$B$2700,$B283,'Compra Ventas'!$C$2:$C$2700,DC$5)</f>
        <v>0</v>
      </c>
      <c r="DD283" s="13">
        <f>SUMIFS('Compra Ventas'!$E$2:$E$2700,'Compra Ventas'!$A$2:$A$2700,DD$4,'Compra Ventas'!$B$2:$B$2700,$B283,'Compra Ventas'!$C$2:$C$2700,DD$5)</f>
        <v>0</v>
      </c>
      <c r="DE283" s="13">
        <f>SUMIFS('Compra Ventas'!$E$2:$E$2700,'Compra Ventas'!$A$2:$A$2700,DE$4,'Compra Ventas'!$B$2:$B$2700,$B283,'Compra Ventas'!$C$2:$C$2700,DE$5)</f>
        <v>0</v>
      </c>
      <c r="DF283" s="13">
        <f>SUMIFS('Compra Ventas'!$E$2:$E$2700,'Compra Ventas'!$A$2:$A$2700,DF$4,'Compra Ventas'!$B$2:$B$2700,$B283,'Compra Ventas'!$C$2:$C$2700,DF$5)</f>
        <v>0</v>
      </c>
      <c r="DG283" s="13">
        <f>SUMIFS('Compra Ventas'!$E$2:$E$2700,'Compra Ventas'!$A$2:$A$2700,DG$4,'Compra Ventas'!$B$2:$B$2700,$B283,'Compra Ventas'!$C$2:$C$2700,DG$5)</f>
        <v>0</v>
      </c>
      <c r="DH283" s="14">
        <f>SUMIFS('Compra Ventas'!$E$2:$E$2700,'Compra Ventas'!$A$2:$A$2700,DH$4,'Compra Ventas'!$B$2:$B$2700,$B283,'Compra Ventas'!$C$2:$C$2700,DH$5)</f>
        <v>0</v>
      </c>
      <c r="DI283" s="84"/>
      <c r="DJ283" s="98">
        <f>SUMIFS('Ajuste Ciclado'!D$5:D$47,'Ajuste Ciclado'!$C$5:$C$47,Balance!DJ$4,'Ajuste Ciclado'!$B$5:$B$47,Balance!$B283)</f>
        <v>0</v>
      </c>
      <c r="DK283" s="99">
        <f>SUMIFS('Ajuste Ciclado'!E$5:E$47,'Ajuste Ciclado'!$C$5:$C$47,Balance!DK$4,'Ajuste Ciclado'!$B$5:$B$47,Balance!$B283)</f>
        <v>0</v>
      </c>
      <c r="DL283" s="99">
        <f>SUMIFS('Ajuste Ciclado'!F$5:F$47,'Ajuste Ciclado'!$C$5:$C$47,Balance!DL$4,'Ajuste Ciclado'!$B$5:$B$47,Balance!$B283)</f>
        <v>0</v>
      </c>
      <c r="DM283" s="99">
        <f>SUMIFS('Ajuste Ciclado'!G$5:G$47,'Ajuste Ciclado'!$C$5:$C$47,Balance!DM$4,'Ajuste Ciclado'!$B$5:$B$47,Balance!$B283)</f>
        <v>0</v>
      </c>
      <c r="DN283" s="99">
        <f>SUMIFS('Ajuste Ciclado'!H$5:H$47,'Ajuste Ciclado'!$C$5:$C$47,Balance!DN$4,'Ajuste Ciclado'!$B$5:$B$47,Balance!$B283)</f>
        <v>0</v>
      </c>
      <c r="DO283" s="99">
        <f>SUMIFS('Ajuste Ciclado'!I$5:I$47,'Ajuste Ciclado'!$C$5:$C$47,Balance!DO$4,'Ajuste Ciclado'!$B$5:$B$47,Balance!$B283)</f>
        <v>0</v>
      </c>
      <c r="DP283" s="99">
        <f>SUMIFS('Ajuste Ciclado'!J$5:J$47,'Ajuste Ciclado'!$C$5:$C$47,Balance!DP$4,'Ajuste Ciclado'!$B$5:$B$47,Balance!$B283)</f>
        <v>0</v>
      </c>
      <c r="DQ283" s="99">
        <f>SUMIFS('Ajuste Ciclado'!K$5:K$47,'Ajuste Ciclado'!$C$5:$C$47,Balance!DQ$4,'Ajuste Ciclado'!$B$5:$B$47,Balance!$B283)</f>
        <v>0</v>
      </c>
      <c r="DR283" s="99">
        <f>SUMIFS('Ajuste Ciclado'!L$5:L$47,'Ajuste Ciclado'!$C$5:$C$47,Balance!DR$4,'Ajuste Ciclado'!$B$5:$B$47,Balance!$B283)</f>
        <v>0</v>
      </c>
      <c r="DS283" s="99">
        <f>SUMIFS('Ajuste Ciclado'!M$5:M$47,'Ajuste Ciclado'!$C$5:$C$47,Balance!DS$4,'Ajuste Ciclado'!$B$5:$B$47,Balance!$B283)</f>
        <v>0</v>
      </c>
      <c r="DT283" s="99">
        <f>SUMIFS('Ajuste Ciclado'!N$5:N$47,'Ajuste Ciclado'!$C$5:$C$47,Balance!DT$4,'Ajuste Ciclado'!$B$5:$B$47,Balance!$B283)</f>
        <v>0</v>
      </c>
      <c r="DU283" s="100">
        <f>SUMIFS('Ajuste Ciclado'!O$5:O$47,'Ajuste Ciclado'!$C$5:$C$47,Balance!DU$4,'Ajuste Ciclado'!$B$5:$B$47,Balance!$B283)</f>
        <v>0</v>
      </c>
      <c r="DV283" s="98">
        <f>SUMIFS('Ajuste Ciclado'!D$5:D$47,'Ajuste Ciclado'!$C$5:$C$47,Balance!DV$4,'Ajuste Ciclado'!$B$5:$B$47,Balance!$B283)</f>
        <v>0</v>
      </c>
      <c r="DW283" s="99">
        <f>SUMIFS('Ajuste Ciclado'!E$5:E$47,'Ajuste Ciclado'!$C$5:$C$47,Balance!DW$4,'Ajuste Ciclado'!$B$5:$B$47,Balance!$B283)</f>
        <v>0</v>
      </c>
      <c r="DX283" s="99">
        <f>SUMIFS('Ajuste Ciclado'!F$5:F$47,'Ajuste Ciclado'!$C$5:$C$47,Balance!DX$4,'Ajuste Ciclado'!$B$5:$B$47,Balance!$B283)</f>
        <v>0</v>
      </c>
      <c r="DY283" s="99">
        <f>SUMIFS('Ajuste Ciclado'!G$5:G$47,'Ajuste Ciclado'!$C$5:$C$47,Balance!DY$4,'Ajuste Ciclado'!$B$5:$B$47,Balance!$B283)</f>
        <v>0</v>
      </c>
      <c r="DZ283" s="99">
        <f>SUMIFS('Ajuste Ciclado'!H$5:H$47,'Ajuste Ciclado'!$C$5:$C$47,Balance!DZ$4,'Ajuste Ciclado'!$B$5:$B$47,Balance!$B283)</f>
        <v>0</v>
      </c>
      <c r="EA283" s="99">
        <f>SUMIFS('Ajuste Ciclado'!I$5:I$47,'Ajuste Ciclado'!$C$5:$C$47,Balance!EA$4,'Ajuste Ciclado'!$B$5:$B$47,Balance!$B283)</f>
        <v>0</v>
      </c>
      <c r="EB283" s="99">
        <f>SUMIFS('Ajuste Ciclado'!J$5:J$47,'Ajuste Ciclado'!$C$5:$C$47,Balance!EB$4,'Ajuste Ciclado'!$B$5:$B$47,Balance!$B283)</f>
        <v>0</v>
      </c>
      <c r="EC283" s="99">
        <f>SUMIFS('Ajuste Ciclado'!K$5:K$47,'Ajuste Ciclado'!$C$5:$C$47,Balance!EC$4,'Ajuste Ciclado'!$B$5:$B$47,Balance!$B283)</f>
        <v>0</v>
      </c>
      <c r="ED283" s="99">
        <f>SUMIFS('Ajuste Ciclado'!L$5:L$47,'Ajuste Ciclado'!$C$5:$C$47,Balance!ED$4,'Ajuste Ciclado'!$B$5:$B$47,Balance!$B283)</f>
        <v>0</v>
      </c>
      <c r="EE283" s="99">
        <f>SUMIFS('Ajuste Ciclado'!M$5:M$47,'Ajuste Ciclado'!$C$5:$C$47,Balance!EE$4,'Ajuste Ciclado'!$B$5:$B$47,Balance!$B283)</f>
        <v>0</v>
      </c>
      <c r="EF283" s="99">
        <f>SUMIFS('Ajuste Ciclado'!N$5:N$47,'Ajuste Ciclado'!$C$5:$C$47,Balance!EF$4,'Ajuste Ciclado'!$B$5:$B$47,Balance!$B283)</f>
        <v>0</v>
      </c>
      <c r="EG283" s="100">
        <f>SUMIFS('Ajuste Ciclado'!O$5:O$47,'Ajuste Ciclado'!$C$5:$C$47,Balance!EG$4,'Ajuste Ciclado'!$B$5:$B$47,Balance!$B283)</f>
        <v>0</v>
      </c>
      <c r="EH283" s="98">
        <f>SUMIFS('Ajuste Ciclado'!D$5:D$47,'Ajuste Ciclado'!$C$5:$C$47,Balance!EH$4,'Ajuste Ciclado'!$B$5:$B$47,Balance!$B283)</f>
        <v>0</v>
      </c>
      <c r="EI283" s="99">
        <f>SUMIFS('Ajuste Ciclado'!E$5:E$47,'Ajuste Ciclado'!$C$5:$C$47,Balance!EI$4,'Ajuste Ciclado'!$B$5:$B$47,Balance!$B283)</f>
        <v>0</v>
      </c>
      <c r="EJ283" s="99">
        <f>SUMIFS('Ajuste Ciclado'!F$5:F$47,'Ajuste Ciclado'!$C$5:$C$47,Balance!EJ$4,'Ajuste Ciclado'!$B$5:$B$47,Balance!$B283)</f>
        <v>0</v>
      </c>
      <c r="EK283" s="99">
        <f>SUMIFS('Ajuste Ciclado'!G$5:G$47,'Ajuste Ciclado'!$C$5:$C$47,Balance!EK$4,'Ajuste Ciclado'!$B$5:$B$47,Balance!$B283)</f>
        <v>0</v>
      </c>
      <c r="EL283" s="99">
        <f>SUMIFS('Ajuste Ciclado'!H$5:H$47,'Ajuste Ciclado'!$C$5:$C$47,Balance!EL$4,'Ajuste Ciclado'!$B$5:$B$47,Balance!$B283)</f>
        <v>0</v>
      </c>
      <c r="EM283" s="99">
        <f>SUMIFS('Ajuste Ciclado'!I$5:I$47,'Ajuste Ciclado'!$C$5:$C$47,Balance!EM$4,'Ajuste Ciclado'!$B$5:$B$47,Balance!$B283)</f>
        <v>0</v>
      </c>
      <c r="EN283" s="99">
        <f>SUMIFS('Ajuste Ciclado'!J$5:J$47,'Ajuste Ciclado'!$C$5:$C$47,Balance!EN$4,'Ajuste Ciclado'!$B$5:$B$47,Balance!$B283)</f>
        <v>0</v>
      </c>
      <c r="EO283" s="99">
        <f>SUMIFS('Ajuste Ciclado'!K$5:K$47,'Ajuste Ciclado'!$C$5:$C$47,Balance!EO$4,'Ajuste Ciclado'!$B$5:$B$47,Balance!$B283)</f>
        <v>0</v>
      </c>
      <c r="EP283" s="99">
        <f>SUMIFS('Ajuste Ciclado'!L$5:L$47,'Ajuste Ciclado'!$C$5:$C$47,Balance!EP$4,'Ajuste Ciclado'!$B$5:$B$47,Balance!$B283)</f>
        <v>0</v>
      </c>
      <c r="EQ283" s="99">
        <f>SUMIFS('Ajuste Ciclado'!M$5:M$47,'Ajuste Ciclado'!$C$5:$C$47,Balance!EQ$4,'Ajuste Ciclado'!$B$5:$B$47,Balance!$B283)</f>
        <v>0</v>
      </c>
      <c r="ER283" s="99">
        <f>SUMIFS('Ajuste Ciclado'!N$5:N$47,'Ajuste Ciclado'!$C$5:$C$47,Balance!ER$4,'Ajuste Ciclado'!$B$5:$B$47,Balance!$B283)</f>
        <v>0</v>
      </c>
      <c r="ES283" s="100">
        <f>SUMIFS('Ajuste Ciclado'!O$5:O$47,'Ajuste Ciclado'!$C$5:$C$47,Balance!ES$4,'Ajuste Ciclado'!$B$5:$B$47,Balance!$B283)</f>
        <v>0</v>
      </c>
      <c r="ET283" s="84"/>
      <c r="EU283" s="12">
        <f t="shared" si="377"/>
        <v>176965.05212319369</v>
      </c>
      <c r="EV283" s="13">
        <f t="shared" si="342"/>
        <v>136289.0873158169</v>
      </c>
      <c r="EW283" s="13">
        <f t="shared" si="343"/>
        <v>132748.4306847293</v>
      </c>
      <c r="EX283" s="13">
        <f t="shared" si="344"/>
        <v>81743.777607496304</v>
      </c>
      <c r="EY283" s="13">
        <f t="shared" si="345"/>
        <v>55575.441828083058</v>
      </c>
      <c r="EZ283" s="13">
        <f t="shared" si="346"/>
        <v>31207.917448549291</v>
      </c>
      <c r="FA283" s="13">
        <f t="shared" si="347"/>
        <v>41692.576464721889</v>
      </c>
      <c r="FB283" s="13">
        <f t="shared" si="348"/>
        <v>63252.430951125913</v>
      </c>
      <c r="FC283" s="13">
        <f t="shared" si="349"/>
        <v>71783.711058547167</v>
      </c>
      <c r="FD283" s="13">
        <f t="shared" si="350"/>
        <v>19145.183092030478</v>
      </c>
      <c r="FE283" s="13">
        <f t="shared" si="351"/>
        <v>5054.3481700161756</v>
      </c>
      <c r="FF283" s="14">
        <f t="shared" si="352"/>
        <v>7260.0556219558957</v>
      </c>
      <c r="FG283" s="12">
        <f t="shared" si="353"/>
        <v>177443.40254025301</v>
      </c>
      <c r="FH283" s="13">
        <f t="shared" si="354"/>
        <v>138173.01929484479</v>
      </c>
      <c r="FI283" s="13">
        <f t="shared" si="355"/>
        <v>134244.13693434239</v>
      </c>
      <c r="FJ283" s="13">
        <f t="shared" si="356"/>
        <v>86659.922085116676</v>
      </c>
      <c r="FK283" s="13">
        <f t="shared" si="357"/>
        <v>53920.346784298643</v>
      </c>
      <c r="FL283" s="13">
        <f t="shared" si="358"/>
        <v>31964.379198304359</v>
      </c>
      <c r="FM283" s="13">
        <f t="shared" si="359"/>
        <v>45234.155726007732</v>
      </c>
      <c r="FN283" s="13">
        <f t="shared" si="360"/>
        <v>63864.362668632319</v>
      </c>
      <c r="FO283" s="13">
        <f t="shared" si="361"/>
        <v>73973.433356211841</v>
      </c>
      <c r="FP283" s="13">
        <f t="shared" si="362"/>
        <v>31268.36729049484</v>
      </c>
      <c r="FQ283" s="13">
        <f t="shared" si="363"/>
        <v>40880.801026361944</v>
      </c>
      <c r="FR283" s="14">
        <f t="shared" si="364"/>
        <v>42537.216441482567</v>
      </c>
      <c r="FS283" s="12">
        <f t="shared" si="365"/>
        <v>177572.58525906349</v>
      </c>
      <c r="FT283" s="13">
        <f t="shared" si="366"/>
        <v>138924.16837798691</v>
      </c>
      <c r="FU283" s="13">
        <f t="shared" si="367"/>
        <v>133715.80122956549</v>
      </c>
      <c r="FV283" s="13">
        <f t="shared" si="368"/>
        <v>86088.589686335865</v>
      </c>
      <c r="FW283" s="13">
        <f t="shared" si="369"/>
        <v>56473.020981854643</v>
      </c>
      <c r="FX283" s="13">
        <f t="shared" si="370"/>
        <v>35032.7094244377</v>
      </c>
      <c r="FY283" s="13">
        <f t="shared" si="371"/>
        <v>50481.403634863243</v>
      </c>
      <c r="FZ283" s="13">
        <f t="shared" si="372"/>
        <v>71081.027455245072</v>
      </c>
      <c r="GA283" s="13">
        <f t="shared" si="373"/>
        <v>82140.24785897808</v>
      </c>
      <c r="GB283" s="13">
        <f t="shared" si="374"/>
        <v>71786.847411002134</v>
      </c>
      <c r="GC283" s="13">
        <f t="shared" si="375"/>
        <v>90215.906931445963</v>
      </c>
      <c r="GD283" s="14">
        <f t="shared" si="376"/>
        <v>74870.184168747728</v>
      </c>
      <c r="GE283" s="84"/>
      <c r="GF283" s="12">
        <f t="shared" si="378"/>
        <v>822718.01236626599</v>
      </c>
      <c r="GG283" s="13">
        <f t="shared" si="378"/>
        <v>920163.54334635125</v>
      </c>
      <c r="GH283" s="14">
        <f t="shared" si="378"/>
        <v>1068382.4924195262</v>
      </c>
      <c r="GI283" s="6">
        <f t="shared" si="379"/>
        <v>1</v>
      </c>
      <c r="GJ283" s="12">
        <f t="shared" si="380"/>
        <v>0</v>
      </c>
      <c r="GK283" s="13">
        <f t="shared" si="381"/>
        <v>0</v>
      </c>
      <c r="GL283" s="14">
        <f t="shared" si="382"/>
        <v>0</v>
      </c>
      <c r="GM283" s="84"/>
      <c r="GN283" s="66">
        <f t="shared" si="383"/>
        <v>0</v>
      </c>
      <c r="GO283" s="84"/>
      <c r="GP283" s="63" t="str" cm="1">
        <f t="array" ref="GP283">INDEX($GF$4:$GH$4,1,GI283)</f>
        <v>Sample 1</v>
      </c>
      <c r="GQ283" s="12">
        <f t="shared" si="336"/>
        <v>5054.3481700161756</v>
      </c>
      <c r="GR283" s="13">
        <f t="shared" si="336"/>
        <v>7260.0556219558957</v>
      </c>
      <c r="GS283" s="14">
        <f t="shared" si="336"/>
        <v>19145.183092030478</v>
      </c>
      <c r="GT283" s="12">
        <f t="shared" si="337"/>
        <v>31268.36729049484</v>
      </c>
      <c r="GU283" s="13">
        <f t="shared" si="337"/>
        <v>31964.379198304359</v>
      </c>
      <c r="GV283" s="14">
        <f t="shared" si="337"/>
        <v>40880.801026361944</v>
      </c>
      <c r="GW283" s="12">
        <f t="shared" si="338"/>
        <v>35032.7094244377</v>
      </c>
      <c r="GX283" s="13">
        <f t="shared" si="338"/>
        <v>50481.403634863243</v>
      </c>
      <c r="GY283" s="14">
        <f t="shared" si="338"/>
        <v>56473.020981854643</v>
      </c>
      <c r="GZ283" s="84" t="str">
        <f t="shared" si="339"/>
        <v>Sample 1</v>
      </c>
      <c r="HA283" s="12">
        <f t="shared" si="384"/>
        <v>0</v>
      </c>
      <c r="HB283" s="13">
        <f t="shared" si="384"/>
        <v>0</v>
      </c>
      <c r="HC283" s="14">
        <f t="shared" si="384"/>
        <v>0</v>
      </c>
      <c r="HD283" s="6">
        <f t="shared" si="340"/>
        <v>0</v>
      </c>
      <c r="HE283" s="84" t="str">
        <f t="shared" si="341"/>
        <v>Ok</v>
      </c>
    </row>
    <row r="284" spans="2:213" hidden="1" x14ac:dyDescent="0.3">
      <c r="B284" s="84" t="s">
        <v>211</v>
      </c>
      <c r="C284" s="12">
        <f>SUMIFS(Inyecciones!$E$2:$E$14185,Inyecciones!$A$2:$A$14185,Balance!C$4,Inyecciones!$B$2:$B$14185,Balance!$B284,Inyecciones!$C$2:$C$14185,Balance!C$5)</f>
        <v>50850.844987997087</v>
      </c>
      <c r="D284" s="13">
        <f>SUMIFS(Inyecciones!$E$2:$E$14185,Inyecciones!$A$2:$A$14185,Balance!D$4,Inyecciones!$B$2:$B$14185,Balance!$B284,Inyecciones!$C$2:$C$14185,Balance!D$5)</f>
        <v>42727.090896277659</v>
      </c>
      <c r="E284" s="13">
        <f>SUMIFS(Inyecciones!$E$2:$E$14185,Inyecciones!$A$2:$A$14185,Balance!E$4,Inyecciones!$B$2:$B$14185,Balance!$B284,Inyecciones!$C$2:$C$14185,Balance!E$5)</f>
        <v>42754.899842955107</v>
      </c>
      <c r="F284" s="13">
        <f>SUMIFS(Inyecciones!$E$2:$E$14185,Inyecciones!$A$2:$A$14185,Balance!F$4,Inyecciones!$B$2:$B$14185,Balance!$B284,Inyecciones!$C$2:$C$14185,Balance!F$5)</f>
        <v>26033.69420148163</v>
      </c>
      <c r="G284" s="13">
        <f>SUMIFS(Inyecciones!$E$2:$E$14185,Inyecciones!$A$2:$A$14185,Balance!G$4,Inyecciones!$B$2:$B$14185,Balance!$B284,Inyecciones!$C$2:$C$14185,Balance!G$5)</f>
        <v>17460.664480995649</v>
      </c>
      <c r="H284" s="13">
        <f>SUMIFS(Inyecciones!$E$2:$E$14185,Inyecciones!$A$2:$A$14185,Balance!H$4,Inyecciones!$B$2:$B$14185,Balance!$B284,Inyecciones!$C$2:$C$14185,Balance!H$5)</f>
        <v>9264.9376770382169</v>
      </c>
      <c r="I284" s="13">
        <f>SUMIFS(Inyecciones!$E$2:$E$14185,Inyecciones!$A$2:$A$14185,Balance!I$4,Inyecciones!$B$2:$B$14185,Balance!$B284,Inyecciones!$C$2:$C$14185,Balance!I$5)</f>
        <v>11343.17846765725</v>
      </c>
      <c r="J284" s="13">
        <f>SUMIFS(Inyecciones!$E$2:$E$14185,Inyecciones!$A$2:$A$14185,Balance!J$4,Inyecciones!$B$2:$B$14185,Balance!$B284,Inyecciones!$C$2:$C$14185,Balance!J$5)</f>
        <v>18846.625424190141</v>
      </c>
      <c r="K284" s="13">
        <f>SUMIFS(Inyecciones!$E$2:$E$14185,Inyecciones!$A$2:$A$14185,Balance!K$4,Inyecciones!$B$2:$B$14185,Balance!$B284,Inyecciones!$C$2:$C$14185,Balance!K$5)</f>
        <v>21864.06777575201</v>
      </c>
      <c r="L284" s="13">
        <f>SUMIFS(Inyecciones!$E$2:$E$14185,Inyecciones!$A$2:$A$14185,Balance!L$4,Inyecciones!$B$2:$B$14185,Balance!$B284,Inyecciones!$C$2:$C$14185,Balance!L$5)</f>
        <v>5649.8700625447846</v>
      </c>
      <c r="M284" s="13">
        <f>SUMIFS(Inyecciones!$E$2:$E$14185,Inyecciones!$A$2:$A$14185,Balance!M$4,Inyecciones!$B$2:$B$14185,Balance!$B284,Inyecciones!$C$2:$C$14185,Balance!M$5)</f>
        <v>1049.0925624955521</v>
      </c>
      <c r="N284" s="14">
        <f>SUMIFS(Inyecciones!$E$2:$E$14185,Inyecciones!$A$2:$A$14185,Balance!N$4,Inyecciones!$B$2:$B$14185,Balance!$B284,Inyecciones!$C$2:$C$14185,Balance!N$5)</f>
        <v>1959.8337531044899</v>
      </c>
      <c r="O284" s="12">
        <f>SUMIFS(Inyecciones!$E$2:$E$14185,Inyecciones!$A$2:$A$14185,Balance!O$4,Inyecciones!$B$2:$B$14185,Balance!$B284,Inyecciones!$C$2:$C$14185,Balance!O$5)</f>
        <v>50991.412206003573</v>
      </c>
      <c r="P284" s="13">
        <f>SUMIFS(Inyecciones!$E$2:$E$14185,Inyecciones!$A$2:$A$14185,Balance!P$4,Inyecciones!$B$2:$B$14185,Balance!$B284,Inyecciones!$C$2:$C$14185,Balance!P$5)</f>
        <v>43273.631304372429</v>
      </c>
      <c r="Q284" s="13">
        <f>SUMIFS(Inyecciones!$E$2:$E$14185,Inyecciones!$A$2:$A$14185,Balance!Q$4,Inyecciones!$B$2:$B$14185,Balance!$B284,Inyecciones!$C$2:$C$14185,Balance!Q$5)</f>
        <v>43191.867215947706</v>
      </c>
      <c r="R284" s="13">
        <f>SUMIFS(Inyecciones!$E$2:$E$14185,Inyecciones!$A$2:$A$14185,Balance!R$4,Inyecciones!$B$2:$B$14185,Balance!$B284,Inyecciones!$C$2:$C$14185,Balance!R$5)</f>
        <v>27608.850398191898</v>
      </c>
      <c r="S284" s="13">
        <f>SUMIFS(Inyecciones!$E$2:$E$14185,Inyecciones!$A$2:$A$14185,Balance!S$4,Inyecciones!$B$2:$B$14185,Balance!$B284,Inyecciones!$C$2:$C$14185,Balance!S$5)</f>
        <v>16938.35102769731</v>
      </c>
      <c r="T284" s="13">
        <f>SUMIFS(Inyecciones!$E$2:$E$14185,Inyecciones!$A$2:$A$14185,Balance!T$4,Inyecciones!$B$2:$B$14185,Balance!$B284,Inyecciones!$C$2:$C$14185,Balance!T$5)</f>
        <v>9569.2133700765298</v>
      </c>
      <c r="U284" s="13">
        <f>SUMIFS(Inyecciones!$E$2:$E$14185,Inyecciones!$A$2:$A$14185,Balance!U$4,Inyecciones!$B$2:$B$14185,Balance!$B284,Inyecciones!$C$2:$C$14185,Balance!U$5)</f>
        <v>12384.11653616587</v>
      </c>
      <c r="V284" s="13">
        <f>SUMIFS(Inyecciones!$E$2:$E$14185,Inyecciones!$A$2:$A$14185,Balance!V$4,Inyecciones!$B$2:$B$14185,Balance!$B284,Inyecciones!$C$2:$C$14185,Balance!V$5)</f>
        <v>19046.422165832271</v>
      </c>
      <c r="W284" s="13">
        <f>SUMIFS(Inyecciones!$E$2:$E$14185,Inyecciones!$A$2:$A$14185,Balance!W$4,Inyecciones!$B$2:$B$14185,Balance!$B284,Inyecciones!$C$2:$C$14185,Balance!W$5)</f>
        <v>22545.235581806701</v>
      </c>
      <c r="X284" s="13">
        <f>SUMIFS(Inyecciones!$E$2:$E$14185,Inyecciones!$A$2:$A$14185,Balance!X$4,Inyecciones!$B$2:$B$14185,Balance!$B284,Inyecciones!$C$2:$C$14185,Balance!X$5)</f>
        <v>9344.7876654038682</v>
      </c>
      <c r="Y284" s="13">
        <f>SUMIFS(Inyecciones!$E$2:$E$14185,Inyecciones!$A$2:$A$14185,Balance!Y$4,Inyecciones!$B$2:$B$14185,Balance!$B284,Inyecciones!$C$2:$C$14185,Balance!Y$5)</f>
        <v>9850.1622662689952</v>
      </c>
      <c r="Z284" s="14">
        <f>SUMIFS(Inyecciones!$E$2:$E$14185,Inyecciones!$A$2:$A$14185,Balance!Z$4,Inyecciones!$B$2:$B$14185,Balance!$B284,Inyecciones!$C$2:$C$14185,Balance!Z$5)</f>
        <v>12555.7611915251</v>
      </c>
      <c r="AA284" s="12">
        <f>SUMIFS(Inyecciones!$E$2:$E$14185,Inyecciones!$A$2:$A$14185,Balance!AA$4,Inyecciones!$B$2:$B$14185,Balance!$B284,Inyecciones!$C$2:$C$14185,Balance!AA$5)</f>
        <v>51052.391432209071</v>
      </c>
      <c r="AB284" s="13">
        <f>SUMIFS(Inyecciones!$E$2:$E$14185,Inyecciones!$A$2:$A$14185,Balance!AB$4,Inyecciones!$B$2:$B$14185,Balance!$B284,Inyecciones!$C$2:$C$14185,Balance!AB$5)</f>
        <v>43723.88339060529</v>
      </c>
      <c r="AC284" s="13">
        <f>SUMIFS(Inyecciones!$E$2:$E$14185,Inyecciones!$A$2:$A$14185,Balance!AC$4,Inyecciones!$B$2:$B$14185,Balance!$B284,Inyecciones!$C$2:$C$14185,Balance!AC$5)</f>
        <v>43079.915401740604</v>
      </c>
      <c r="AD284" s="13">
        <f>SUMIFS(Inyecciones!$E$2:$E$14185,Inyecciones!$A$2:$A$14185,Balance!AD$4,Inyecciones!$B$2:$B$14185,Balance!$B284,Inyecciones!$C$2:$C$14185,Balance!AD$5)</f>
        <v>27395.243732540719</v>
      </c>
      <c r="AE284" s="13">
        <f>SUMIFS(Inyecciones!$E$2:$E$14185,Inyecciones!$A$2:$A$14185,Balance!AE$4,Inyecciones!$B$2:$B$14185,Balance!$B284,Inyecciones!$C$2:$C$14185,Balance!AE$5)</f>
        <v>17691.530234904079</v>
      </c>
      <c r="AF284" s="13">
        <f>SUMIFS(Inyecciones!$E$2:$E$14185,Inyecciones!$A$2:$A$14185,Balance!AF$4,Inyecciones!$B$2:$B$14185,Balance!$B284,Inyecciones!$C$2:$C$14185,Balance!AF$5)</f>
        <v>10496.15164020367</v>
      </c>
      <c r="AG284" s="13">
        <f>SUMIFS(Inyecciones!$E$2:$E$14185,Inyecciones!$A$2:$A$14185,Balance!AG$4,Inyecciones!$B$2:$B$14185,Balance!$B284,Inyecciones!$C$2:$C$14185,Balance!AG$5)</f>
        <v>13851.056693008921</v>
      </c>
      <c r="AH284" s="13">
        <f>SUMIFS(Inyecciones!$E$2:$E$14185,Inyecciones!$A$2:$A$14185,Balance!AH$4,Inyecciones!$B$2:$B$14185,Balance!$B284,Inyecciones!$C$2:$C$14185,Balance!AH$5)</f>
        <v>21244.447201579918</v>
      </c>
      <c r="AI284" s="13">
        <f>SUMIFS(Inyecciones!$E$2:$E$14185,Inyecciones!$A$2:$A$14185,Balance!AI$4,Inyecciones!$B$2:$B$14185,Balance!$B284,Inyecciones!$C$2:$C$14185,Balance!AI$5)</f>
        <v>25246.299814892049</v>
      </c>
      <c r="AJ284" s="13">
        <f>SUMIFS(Inyecciones!$E$2:$E$14185,Inyecciones!$A$2:$A$14185,Balance!AJ$4,Inyecciones!$B$2:$B$14185,Balance!$B284,Inyecciones!$C$2:$C$14185,Balance!AJ$5)</f>
        <v>21946.547637714229</v>
      </c>
      <c r="AK284" s="13">
        <f>SUMIFS(Inyecciones!$E$2:$E$14185,Inyecciones!$A$2:$A$14185,Balance!AK$4,Inyecciones!$B$2:$B$14185,Balance!$B284,Inyecciones!$C$2:$C$14185,Balance!AK$5)</f>
        <v>22451.656127173599</v>
      </c>
      <c r="AL284" s="14">
        <f>SUMIFS(Inyecciones!$E$2:$E$14185,Inyecciones!$A$2:$A$14185,Balance!AL$4,Inyecciones!$B$2:$B$14185,Balance!$B284,Inyecciones!$C$2:$C$14185,Balance!AL$5)</f>
        <v>22360.533398772819</v>
      </c>
      <c r="AM284" s="13"/>
      <c r="AN284" s="12">
        <f>SUMIFS('Retiro Mensual'!$E$2:$E$2629,'Retiro Mensual'!$A$2:$A$2629,AN$4,'Retiro Mensual'!$B$2:$B$2629,$B284,'Retiro Mensual'!$C$2:$C$2629,AN$5)</f>
        <v>0</v>
      </c>
      <c r="AO284" s="13">
        <f>SUMIFS('Retiro Mensual'!$E$2:$E$2629,'Retiro Mensual'!$A$2:$A$2629,AO$4,'Retiro Mensual'!$B$2:$B$2629,$B284,'Retiro Mensual'!$C$2:$C$2629,AO$5)</f>
        <v>0</v>
      </c>
      <c r="AP284" s="13">
        <f>SUMIFS('Retiro Mensual'!$E$2:$E$2629,'Retiro Mensual'!$A$2:$A$2629,AP$4,'Retiro Mensual'!$B$2:$B$2629,$B284,'Retiro Mensual'!$C$2:$C$2629,AP$5)</f>
        <v>0</v>
      </c>
      <c r="AQ284" s="13">
        <f>SUMIFS('Retiro Mensual'!$E$2:$E$2629,'Retiro Mensual'!$A$2:$A$2629,AQ$4,'Retiro Mensual'!$B$2:$B$2629,$B284,'Retiro Mensual'!$C$2:$C$2629,AQ$5)</f>
        <v>0</v>
      </c>
      <c r="AR284" s="13">
        <f>SUMIFS('Retiro Mensual'!$E$2:$E$2629,'Retiro Mensual'!$A$2:$A$2629,AR$4,'Retiro Mensual'!$B$2:$B$2629,$B284,'Retiro Mensual'!$C$2:$C$2629,AR$5)</f>
        <v>0</v>
      </c>
      <c r="AS284" s="13">
        <f>SUMIFS('Retiro Mensual'!$E$2:$E$2629,'Retiro Mensual'!$A$2:$A$2629,AS$4,'Retiro Mensual'!$B$2:$B$2629,$B284,'Retiro Mensual'!$C$2:$C$2629,AS$5)</f>
        <v>0</v>
      </c>
      <c r="AT284" s="13">
        <f>SUMIFS('Retiro Mensual'!$E$2:$E$2629,'Retiro Mensual'!$A$2:$A$2629,AT$4,'Retiro Mensual'!$B$2:$B$2629,$B284,'Retiro Mensual'!$C$2:$C$2629,AT$5)</f>
        <v>0</v>
      </c>
      <c r="AU284" s="13">
        <f>SUMIFS('Retiro Mensual'!$E$2:$E$2629,'Retiro Mensual'!$A$2:$A$2629,AU$4,'Retiro Mensual'!$B$2:$B$2629,$B284,'Retiro Mensual'!$C$2:$C$2629,AU$5)</f>
        <v>0</v>
      </c>
      <c r="AV284" s="13">
        <f>SUMIFS('Retiro Mensual'!$E$2:$E$2629,'Retiro Mensual'!$A$2:$A$2629,AV$4,'Retiro Mensual'!$B$2:$B$2629,$B284,'Retiro Mensual'!$C$2:$C$2629,AV$5)</f>
        <v>0</v>
      </c>
      <c r="AW284" s="13">
        <f>SUMIFS('Retiro Mensual'!$E$2:$E$2629,'Retiro Mensual'!$A$2:$A$2629,AW$4,'Retiro Mensual'!$B$2:$B$2629,$B284,'Retiro Mensual'!$C$2:$C$2629,AW$5)</f>
        <v>0</v>
      </c>
      <c r="AX284" s="13">
        <f>SUMIFS('Retiro Mensual'!$E$2:$E$2629,'Retiro Mensual'!$A$2:$A$2629,AX$4,'Retiro Mensual'!$B$2:$B$2629,$B284,'Retiro Mensual'!$C$2:$C$2629,AX$5)</f>
        <v>0</v>
      </c>
      <c r="AY284" s="14">
        <f>SUMIFS('Retiro Mensual'!$E$2:$E$2629,'Retiro Mensual'!$A$2:$A$2629,AY$4,'Retiro Mensual'!$B$2:$B$2629,$B284,'Retiro Mensual'!$C$2:$C$2629,AY$5)</f>
        <v>0</v>
      </c>
      <c r="AZ284" s="12">
        <f>SUMIFS('Retiro Mensual'!$E$2:$E$2629,'Retiro Mensual'!$A$2:$A$2629,AZ$4,'Retiro Mensual'!$B$2:$B$2629,$B284,'Retiro Mensual'!$C$2:$C$2629,AZ$5)</f>
        <v>0</v>
      </c>
      <c r="BA284" s="13">
        <f>SUMIFS('Retiro Mensual'!$E$2:$E$2629,'Retiro Mensual'!$A$2:$A$2629,BA$4,'Retiro Mensual'!$B$2:$B$2629,$B284,'Retiro Mensual'!$C$2:$C$2629,BA$5)</f>
        <v>0</v>
      </c>
      <c r="BB284" s="13">
        <f>SUMIFS('Retiro Mensual'!$E$2:$E$2629,'Retiro Mensual'!$A$2:$A$2629,BB$4,'Retiro Mensual'!$B$2:$B$2629,$B284,'Retiro Mensual'!$C$2:$C$2629,BB$5)</f>
        <v>0</v>
      </c>
      <c r="BC284" s="13">
        <f>SUMIFS('Retiro Mensual'!$E$2:$E$2629,'Retiro Mensual'!$A$2:$A$2629,BC$4,'Retiro Mensual'!$B$2:$B$2629,$B284,'Retiro Mensual'!$C$2:$C$2629,BC$5)</f>
        <v>0</v>
      </c>
      <c r="BD284" s="13">
        <f>SUMIFS('Retiro Mensual'!$E$2:$E$2629,'Retiro Mensual'!$A$2:$A$2629,BD$4,'Retiro Mensual'!$B$2:$B$2629,$B284,'Retiro Mensual'!$C$2:$C$2629,BD$5)</f>
        <v>0</v>
      </c>
      <c r="BE284" s="13">
        <f>SUMIFS('Retiro Mensual'!$E$2:$E$2629,'Retiro Mensual'!$A$2:$A$2629,BE$4,'Retiro Mensual'!$B$2:$B$2629,$B284,'Retiro Mensual'!$C$2:$C$2629,BE$5)</f>
        <v>0</v>
      </c>
      <c r="BF284" s="13">
        <f>SUMIFS('Retiro Mensual'!$E$2:$E$2629,'Retiro Mensual'!$A$2:$A$2629,BF$4,'Retiro Mensual'!$B$2:$B$2629,$B284,'Retiro Mensual'!$C$2:$C$2629,BF$5)</f>
        <v>0</v>
      </c>
      <c r="BG284" s="13">
        <f>SUMIFS('Retiro Mensual'!$E$2:$E$2629,'Retiro Mensual'!$A$2:$A$2629,BG$4,'Retiro Mensual'!$B$2:$B$2629,$B284,'Retiro Mensual'!$C$2:$C$2629,BG$5)</f>
        <v>0</v>
      </c>
      <c r="BH284" s="13">
        <f>SUMIFS('Retiro Mensual'!$E$2:$E$2629,'Retiro Mensual'!$A$2:$A$2629,BH$4,'Retiro Mensual'!$B$2:$B$2629,$B284,'Retiro Mensual'!$C$2:$C$2629,BH$5)</f>
        <v>0</v>
      </c>
      <c r="BI284" s="13">
        <f>SUMIFS('Retiro Mensual'!$E$2:$E$2629,'Retiro Mensual'!$A$2:$A$2629,BI$4,'Retiro Mensual'!$B$2:$B$2629,$B284,'Retiro Mensual'!$C$2:$C$2629,BI$5)</f>
        <v>0</v>
      </c>
      <c r="BJ284" s="13">
        <f>SUMIFS('Retiro Mensual'!$E$2:$E$2629,'Retiro Mensual'!$A$2:$A$2629,BJ$4,'Retiro Mensual'!$B$2:$B$2629,$B284,'Retiro Mensual'!$C$2:$C$2629,BJ$5)</f>
        <v>0</v>
      </c>
      <c r="BK284" s="14">
        <f>SUMIFS('Retiro Mensual'!$E$2:$E$2629,'Retiro Mensual'!$A$2:$A$2629,BK$4,'Retiro Mensual'!$B$2:$B$2629,$B284,'Retiro Mensual'!$C$2:$C$2629,BK$5)</f>
        <v>0</v>
      </c>
      <c r="BL284" s="12">
        <f>SUMIFS('Retiro Mensual'!$E$2:$E$2629,'Retiro Mensual'!$A$2:$A$2629,BL$4,'Retiro Mensual'!$B$2:$B$2629,$B284,'Retiro Mensual'!$C$2:$C$2629,BL$5)</f>
        <v>0</v>
      </c>
      <c r="BM284" s="13">
        <f>SUMIFS('Retiro Mensual'!$E$2:$E$2629,'Retiro Mensual'!$A$2:$A$2629,BM$4,'Retiro Mensual'!$B$2:$B$2629,$B284,'Retiro Mensual'!$C$2:$C$2629,BM$5)</f>
        <v>0</v>
      </c>
      <c r="BN284" s="13">
        <f>SUMIFS('Retiro Mensual'!$E$2:$E$2629,'Retiro Mensual'!$A$2:$A$2629,BN$4,'Retiro Mensual'!$B$2:$B$2629,$B284,'Retiro Mensual'!$C$2:$C$2629,BN$5)</f>
        <v>0</v>
      </c>
      <c r="BO284" s="13">
        <f>SUMIFS('Retiro Mensual'!$E$2:$E$2629,'Retiro Mensual'!$A$2:$A$2629,BO$4,'Retiro Mensual'!$B$2:$B$2629,$B284,'Retiro Mensual'!$C$2:$C$2629,BO$5)</f>
        <v>0</v>
      </c>
      <c r="BP284" s="13">
        <f>SUMIFS('Retiro Mensual'!$E$2:$E$2629,'Retiro Mensual'!$A$2:$A$2629,BP$4,'Retiro Mensual'!$B$2:$B$2629,$B284,'Retiro Mensual'!$C$2:$C$2629,BP$5)</f>
        <v>0</v>
      </c>
      <c r="BQ284" s="13">
        <f>SUMIFS('Retiro Mensual'!$E$2:$E$2629,'Retiro Mensual'!$A$2:$A$2629,BQ$4,'Retiro Mensual'!$B$2:$B$2629,$B284,'Retiro Mensual'!$C$2:$C$2629,BQ$5)</f>
        <v>0</v>
      </c>
      <c r="BR284" s="13">
        <f>SUMIFS('Retiro Mensual'!$E$2:$E$2629,'Retiro Mensual'!$A$2:$A$2629,BR$4,'Retiro Mensual'!$B$2:$B$2629,$B284,'Retiro Mensual'!$C$2:$C$2629,BR$5)</f>
        <v>0</v>
      </c>
      <c r="BS284" s="13">
        <f>SUMIFS('Retiro Mensual'!$E$2:$E$2629,'Retiro Mensual'!$A$2:$A$2629,BS$4,'Retiro Mensual'!$B$2:$B$2629,$B284,'Retiro Mensual'!$C$2:$C$2629,BS$5)</f>
        <v>0</v>
      </c>
      <c r="BT284" s="13">
        <f>SUMIFS('Retiro Mensual'!$E$2:$E$2629,'Retiro Mensual'!$A$2:$A$2629,BT$4,'Retiro Mensual'!$B$2:$B$2629,$B284,'Retiro Mensual'!$C$2:$C$2629,BT$5)</f>
        <v>0</v>
      </c>
      <c r="BU284" s="13">
        <f>SUMIFS('Retiro Mensual'!$E$2:$E$2629,'Retiro Mensual'!$A$2:$A$2629,BU$4,'Retiro Mensual'!$B$2:$B$2629,$B284,'Retiro Mensual'!$C$2:$C$2629,BU$5)</f>
        <v>0</v>
      </c>
      <c r="BV284" s="13">
        <f>SUMIFS('Retiro Mensual'!$E$2:$E$2629,'Retiro Mensual'!$A$2:$A$2629,BV$4,'Retiro Mensual'!$B$2:$B$2629,$B284,'Retiro Mensual'!$C$2:$C$2629,BV$5)</f>
        <v>0</v>
      </c>
      <c r="BW284" s="14">
        <f>SUMIFS('Retiro Mensual'!$E$2:$E$2629,'Retiro Mensual'!$A$2:$A$2629,BW$4,'Retiro Mensual'!$B$2:$B$2629,$B284,'Retiro Mensual'!$C$2:$C$2629,BW$5)</f>
        <v>0</v>
      </c>
      <c r="BX284" s="13"/>
      <c r="BY284" s="12">
        <f>SUMIFS('Compra Ventas'!$E$2:$E$2700,'Compra Ventas'!$A$2:$A$2700,BY$4,'Compra Ventas'!$B$2:$B$2700,$B284,'Compra Ventas'!$C$2:$C$2700,BY$5)</f>
        <v>0</v>
      </c>
      <c r="BZ284" s="13">
        <f>SUMIFS('Compra Ventas'!$E$2:$E$2700,'Compra Ventas'!$A$2:$A$2700,BZ$4,'Compra Ventas'!$B$2:$B$2700,$B284,'Compra Ventas'!$C$2:$C$2700,BZ$5)</f>
        <v>0</v>
      </c>
      <c r="CA284" s="13">
        <f>SUMIFS('Compra Ventas'!$E$2:$E$2700,'Compra Ventas'!$A$2:$A$2700,CA$4,'Compra Ventas'!$B$2:$B$2700,$B284,'Compra Ventas'!$C$2:$C$2700,CA$5)</f>
        <v>0</v>
      </c>
      <c r="CB284" s="13">
        <f>SUMIFS('Compra Ventas'!$E$2:$E$2700,'Compra Ventas'!$A$2:$A$2700,CB$4,'Compra Ventas'!$B$2:$B$2700,$B284,'Compra Ventas'!$C$2:$C$2700,CB$5)</f>
        <v>0</v>
      </c>
      <c r="CC284" s="13">
        <f>SUMIFS('Compra Ventas'!$E$2:$E$2700,'Compra Ventas'!$A$2:$A$2700,CC$4,'Compra Ventas'!$B$2:$B$2700,$B284,'Compra Ventas'!$C$2:$C$2700,CC$5)</f>
        <v>0</v>
      </c>
      <c r="CD284" s="13">
        <f>SUMIFS('Compra Ventas'!$E$2:$E$2700,'Compra Ventas'!$A$2:$A$2700,CD$4,'Compra Ventas'!$B$2:$B$2700,$B284,'Compra Ventas'!$C$2:$C$2700,CD$5)</f>
        <v>0</v>
      </c>
      <c r="CE284" s="13">
        <f>SUMIFS('Compra Ventas'!$E$2:$E$2700,'Compra Ventas'!$A$2:$A$2700,CE$4,'Compra Ventas'!$B$2:$B$2700,$B284,'Compra Ventas'!$C$2:$C$2700,CE$5)</f>
        <v>0</v>
      </c>
      <c r="CF284" s="13">
        <f>SUMIFS('Compra Ventas'!$E$2:$E$2700,'Compra Ventas'!$A$2:$A$2700,CF$4,'Compra Ventas'!$B$2:$B$2700,$B284,'Compra Ventas'!$C$2:$C$2700,CF$5)</f>
        <v>0</v>
      </c>
      <c r="CG284" s="13">
        <f>SUMIFS('Compra Ventas'!$E$2:$E$2700,'Compra Ventas'!$A$2:$A$2700,CG$4,'Compra Ventas'!$B$2:$B$2700,$B284,'Compra Ventas'!$C$2:$C$2700,CG$5)</f>
        <v>0</v>
      </c>
      <c r="CH284" s="13">
        <f>SUMIFS('Compra Ventas'!$E$2:$E$2700,'Compra Ventas'!$A$2:$A$2700,CH$4,'Compra Ventas'!$B$2:$B$2700,$B284,'Compra Ventas'!$C$2:$C$2700,CH$5)</f>
        <v>0</v>
      </c>
      <c r="CI284" s="13">
        <f>SUMIFS('Compra Ventas'!$E$2:$E$2700,'Compra Ventas'!$A$2:$A$2700,CI$4,'Compra Ventas'!$B$2:$B$2700,$B284,'Compra Ventas'!$C$2:$C$2700,CI$5)</f>
        <v>0</v>
      </c>
      <c r="CJ284" s="14">
        <f>SUMIFS('Compra Ventas'!$E$2:$E$2700,'Compra Ventas'!$A$2:$A$2700,CJ$4,'Compra Ventas'!$B$2:$B$2700,$B284,'Compra Ventas'!$C$2:$C$2700,CJ$5)</f>
        <v>0</v>
      </c>
      <c r="CK284" s="12">
        <f>SUMIFS('Compra Ventas'!$E$2:$E$2700,'Compra Ventas'!$A$2:$A$2700,CK$4,'Compra Ventas'!$B$2:$B$2700,$B284,'Compra Ventas'!$C$2:$C$2700,CK$5)</f>
        <v>0</v>
      </c>
      <c r="CL284" s="13">
        <f>SUMIFS('Compra Ventas'!$E$2:$E$2700,'Compra Ventas'!$A$2:$A$2700,CL$4,'Compra Ventas'!$B$2:$B$2700,$B284,'Compra Ventas'!$C$2:$C$2700,CL$5)</f>
        <v>0</v>
      </c>
      <c r="CM284" s="13">
        <f>SUMIFS('Compra Ventas'!$E$2:$E$2700,'Compra Ventas'!$A$2:$A$2700,CM$4,'Compra Ventas'!$B$2:$B$2700,$B284,'Compra Ventas'!$C$2:$C$2700,CM$5)</f>
        <v>0</v>
      </c>
      <c r="CN284" s="13">
        <f>SUMIFS('Compra Ventas'!$E$2:$E$2700,'Compra Ventas'!$A$2:$A$2700,CN$4,'Compra Ventas'!$B$2:$B$2700,$B284,'Compra Ventas'!$C$2:$C$2700,CN$5)</f>
        <v>0</v>
      </c>
      <c r="CO284" s="13">
        <f>SUMIFS('Compra Ventas'!$E$2:$E$2700,'Compra Ventas'!$A$2:$A$2700,CO$4,'Compra Ventas'!$B$2:$B$2700,$B284,'Compra Ventas'!$C$2:$C$2700,CO$5)</f>
        <v>0</v>
      </c>
      <c r="CP284" s="13">
        <f>SUMIFS('Compra Ventas'!$E$2:$E$2700,'Compra Ventas'!$A$2:$A$2700,CP$4,'Compra Ventas'!$B$2:$B$2700,$B284,'Compra Ventas'!$C$2:$C$2700,CP$5)</f>
        <v>0</v>
      </c>
      <c r="CQ284" s="13">
        <f>SUMIFS('Compra Ventas'!$E$2:$E$2700,'Compra Ventas'!$A$2:$A$2700,CQ$4,'Compra Ventas'!$B$2:$B$2700,$B284,'Compra Ventas'!$C$2:$C$2700,CQ$5)</f>
        <v>0</v>
      </c>
      <c r="CR284" s="13">
        <f>SUMIFS('Compra Ventas'!$E$2:$E$2700,'Compra Ventas'!$A$2:$A$2700,CR$4,'Compra Ventas'!$B$2:$B$2700,$B284,'Compra Ventas'!$C$2:$C$2700,CR$5)</f>
        <v>0</v>
      </c>
      <c r="CS284" s="13">
        <f>SUMIFS('Compra Ventas'!$E$2:$E$2700,'Compra Ventas'!$A$2:$A$2700,CS$4,'Compra Ventas'!$B$2:$B$2700,$B284,'Compra Ventas'!$C$2:$C$2700,CS$5)</f>
        <v>0</v>
      </c>
      <c r="CT284" s="13">
        <f>SUMIFS('Compra Ventas'!$E$2:$E$2700,'Compra Ventas'!$A$2:$A$2700,CT$4,'Compra Ventas'!$B$2:$B$2700,$B284,'Compra Ventas'!$C$2:$C$2700,CT$5)</f>
        <v>0</v>
      </c>
      <c r="CU284" s="13">
        <f>SUMIFS('Compra Ventas'!$E$2:$E$2700,'Compra Ventas'!$A$2:$A$2700,CU$4,'Compra Ventas'!$B$2:$B$2700,$B284,'Compra Ventas'!$C$2:$C$2700,CU$5)</f>
        <v>0</v>
      </c>
      <c r="CV284" s="14">
        <f>SUMIFS('Compra Ventas'!$E$2:$E$2700,'Compra Ventas'!$A$2:$A$2700,CV$4,'Compra Ventas'!$B$2:$B$2700,$B284,'Compra Ventas'!$C$2:$C$2700,CV$5)</f>
        <v>0</v>
      </c>
      <c r="CW284" s="12">
        <f>SUMIFS('Compra Ventas'!$E$2:$E$2700,'Compra Ventas'!$A$2:$A$2700,CW$4,'Compra Ventas'!$B$2:$B$2700,$B284,'Compra Ventas'!$C$2:$C$2700,CW$5)</f>
        <v>0</v>
      </c>
      <c r="CX284" s="13">
        <f>SUMIFS('Compra Ventas'!$E$2:$E$2700,'Compra Ventas'!$A$2:$A$2700,CX$4,'Compra Ventas'!$B$2:$B$2700,$B284,'Compra Ventas'!$C$2:$C$2700,CX$5)</f>
        <v>0</v>
      </c>
      <c r="CY284" s="13">
        <f>SUMIFS('Compra Ventas'!$E$2:$E$2700,'Compra Ventas'!$A$2:$A$2700,CY$4,'Compra Ventas'!$B$2:$B$2700,$B284,'Compra Ventas'!$C$2:$C$2700,CY$5)</f>
        <v>0</v>
      </c>
      <c r="CZ284" s="13">
        <f>SUMIFS('Compra Ventas'!$E$2:$E$2700,'Compra Ventas'!$A$2:$A$2700,CZ$4,'Compra Ventas'!$B$2:$B$2700,$B284,'Compra Ventas'!$C$2:$C$2700,CZ$5)</f>
        <v>0</v>
      </c>
      <c r="DA284" s="13">
        <f>SUMIFS('Compra Ventas'!$E$2:$E$2700,'Compra Ventas'!$A$2:$A$2700,DA$4,'Compra Ventas'!$B$2:$B$2700,$B284,'Compra Ventas'!$C$2:$C$2700,DA$5)</f>
        <v>0</v>
      </c>
      <c r="DB284" s="13">
        <f>SUMIFS('Compra Ventas'!$E$2:$E$2700,'Compra Ventas'!$A$2:$A$2700,DB$4,'Compra Ventas'!$B$2:$B$2700,$B284,'Compra Ventas'!$C$2:$C$2700,DB$5)</f>
        <v>0</v>
      </c>
      <c r="DC284" s="13">
        <f>SUMIFS('Compra Ventas'!$E$2:$E$2700,'Compra Ventas'!$A$2:$A$2700,DC$4,'Compra Ventas'!$B$2:$B$2700,$B284,'Compra Ventas'!$C$2:$C$2700,DC$5)</f>
        <v>0</v>
      </c>
      <c r="DD284" s="13">
        <f>SUMIFS('Compra Ventas'!$E$2:$E$2700,'Compra Ventas'!$A$2:$A$2700,DD$4,'Compra Ventas'!$B$2:$B$2700,$B284,'Compra Ventas'!$C$2:$C$2700,DD$5)</f>
        <v>0</v>
      </c>
      <c r="DE284" s="13">
        <f>SUMIFS('Compra Ventas'!$E$2:$E$2700,'Compra Ventas'!$A$2:$A$2700,DE$4,'Compra Ventas'!$B$2:$B$2700,$B284,'Compra Ventas'!$C$2:$C$2700,DE$5)</f>
        <v>0</v>
      </c>
      <c r="DF284" s="13">
        <f>SUMIFS('Compra Ventas'!$E$2:$E$2700,'Compra Ventas'!$A$2:$A$2700,DF$4,'Compra Ventas'!$B$2:$B$2700,$B284,'Compra Ventas'!$C$2:$C$2700,DF$5)</f>
        <v>0</v>
      </c>
      <c r="DG284" s="13">
        <f>SUMIFS('Compra Ventas'!$E$2:$E$2700,'Compra Ventas'!$A$2:$A$2700,DG$4,'Compra Ventas'!$B$2:$B$2700,$B284,'Compra Ventas'!$C$2:$C$2700,DG$5)</f>
        <v>0</v>
      </c>
      <c r="DH284" s="14">
        <f>SUMIFS('Compra Ventas'!$E$2:$E$2700,'Compra Ventas'!$A$2:$A$2700,DH$4,'Compra Ventas'!$B$2:$B$2700,$B284,'Compra Ventas'!$C$2:$C$2700,DH$5)</f>
        <v>0</v>
      </c>
      <c r="DI284" s="84"/>
      <c r="DJ284" s="98">
        <f>SUMIFS('Ajuste Ciclado'!D$5:D$47,'Ajuste Ciclado'!$C$5:$C$47,Balance!DJ$4,'Ajuste Ciclado'!$B$5:$B$47,Balance!$B284)</f>
        <v>0</v>
      </c>
      <c r="DK284" s="99">
        <f>SUMIFS('Ajuste Ciclado'!E$5:E$47,'Ajuste Ciclado'!$C$5:$C$47,Balance!DK$4,'Ajuste Ciclado'!$B$5:$B$47,Balance!$B284)</f>
        <v>0</v>
      </c>
      <c r="DL284" s="99">
        <f>SUMIFS('Ajuste Ciclado'!F$5:F$47,'Ajuste Ciclado'!$C$5:$C$47,Balance!DL$4,'Ajuste Ciclado'!$B$5:$B$47,Balance!$B284)</f>
        <v>0</v>
      </c>
      <c r="DM284" s="99">
        <f>SUMIFS('Ajuste Ciclado'!G$5:G$47,'Ajuste Ciclado'!$C$5:$C$47,Balance!DM$4,'Ajuste Ciclado'!$B$5:$B$47,Balance!$B284)</f>
        <v>0</v>
      </c>
      <c r="DN284" s="99">
        <f>SUMIFS('Ajuste Ciclado'!H$5:H$47,'Ajuste Ciclado'!$C$5:$C$47,Balance!DN$4,'Ajuste Ciclado'!$B$5:$B$47,Balance!$B284)</f>
        <v>0</v>
      </c>
      <c r="DO284" s="99">
        <f>SUMIFS('Ajuste Ciclado'!I$5:I$47,'Ajuste Ciclado'!$C$5:$C$47,Balance!DO$4,'Ajuste Ciclado'!$B$5:$B$47,Balance!$B284)</f>
        <v>0</v>
      </c>
      <c r="DP284" s="99">
        <f>SUMIFS('Ajuste Ciclado'!J$5:J$47,'Ajuste Ciclado'!$C$5:$C$47,Balance!DP$4,'Ajuste Ciclado'!$B$5:$B$47,Balance!$B284)</f>
        <v>0</v>
      </c>
      <c r="DQ284" s="99">
        <f>SUMIFS('Ajuste Ciclado'!K$5:K$47,'Ajuste Ciclado'!$C$5:$C$47,Balance!DQ$4,'Ajuste Ciclado'!$B$5:$B$47,Balance!$B284)</f>
        <v>0</v>
      </c>
      <c r="DR284" s="99">
        <f>SUMIFS('Ajuste Ciclado'!L$5:L$47,'Ajuste Ciclado'!$C$5:$C$47,Balance!DR$4,'Ajuste Ciclado'!$B$5:$B$47,Balance!$B284)</f>
        <v>0</v>
      </c>
      <c r="DS284" s="99">
        <f>SUMIFS('Ajuste Ciclado'!M$5:M$47,'Ajuste Ciclado'!$C$5:$C$47,Balance!DS$4,'Ajuste Ciclado'!$B$5:$B$47,Balance!$B284)</f>
        <v>0</v>
      </c>
      <c r="DT284" s="99">
        <f>SUMIFS('Ajuste Ciclado'!N$5:N$47,'Ajuste Ciclado'!$C$5:$C$47,Balance!DT$4,'Ajuste Ciclado'!$B$5:$B$47,Balance!$B284)</f>
        <v>0</v>
      </c>
      <c r="DU284" s="100">
        <f>SUMIFS('Ajuste Ciclado'!O$5:O$47,'Ajuste Ciclado'!$C$5:$C$47,Balance!DU$4,'Ajuste Ciclado'!$B$5:$B$47,Balance!$B284)</f>
        <v>0</v>
      </c>
      <c r="DV284" s="98">
        <f>SUMIFS('Ajuste Ciclado'!D$5:D$47,'Ajuste Ciclado'!$C$5:$C$47,Balance!DV$4,'Ajuste Ciclado'!$B$5:$B$47,Balance!$B284)</f>
        <v>0</v>
      </c>
      <c r="DW284" s="99">
        <f>SUMIFS('Ajuste Ciclado'!E$5:E$47,'Ajuste Ciclado'!$C$5:$C$47,Balance!DW$4,'Ajuste Ciclado'!$B$5:$B$47,Balance!$B284)</f>
        <v>0</v>
      </c>
      <c r="DX284" s="99">
        <f>SUMIFS('Ajuste Ciclado'!F$5:F$47,'Ajuste Ciclado'!$C$5:$C$47,Balance!DX$4,'Ajuste Ciclado'!$B$5:$B$47,Balance!$B284)</f>
        <v>0</v>
      </c>
      <c r="DY284" s="99">
        <f>SUMIFS('Ajuste Ciclado'!G$5:G$47,'Ajuste Ciclado'!$C$5:$C$47,Balance!DY$4,'Ajuste Ciclado'!$B$5:$B$47,Balance!$B284)</f>
        <v>0</v>
      </c>
      <c r="DZ284" s="99">
        <f>SUMIFS('Ajuste Ciclado'!H$5:H$47,'Ajuste Ciclado'!$C$5:$C$47,Balance!DZ$4,'Ajuste Ciclado'!$B$5:$B$47,Balance!$B284)</f>
        <v>0</v>
      </c>
      <c r="EA284" s="99">
        <f>SUMIFS('Ajuste Ciclado'!I$5:I$47,'Ajuste Ciclado'!$C$5:$C$47,Balance!EA$4,'Ajuste Ciclado'!$B$5:$B$47,Balance!$B284)</f>
        <v>0</v>
      </c>
      <c r="EB284" s="99">
        <f>SUMIFS('Ajuste Ciclado'!J$5:J$47,'Ajuste Ciclado'!$C$5:$C$47,Balance!EB$4,'Ajuste Ciclado'!$B$5:$B$47,Balance!$B284)</f>
        <v>0</v>
      </c>
      <c r="EC284" s="99">
        <f>SUMIFS('Ajuste Ciclado'!K$5:K$47,'Ajuste Ciclado'!$C$5:$C$47,Balance!EC$4,'Ajuste Ciclado'!$B$5:$B$47,Balance!$B284)</f>
        <v>0</v>
      </c>
      <c r="ED284" s="99">
        <f>SUMIFS('Ajuste Ciclado'!L$5:L$47,'Ajuste Ciclado'!$C$5:$C$47,Balance!ED$4,'Ajuste Ciclado'!$B$5:$B$47,Balance!$B284)</f>
        <v>0</v>
      </c>
      <c r="EE284" s="99">
        <f>SUMIFS('Ajuste Ciclado'!M$5:M$47,'Ajuste Ciclado'!$C$5:$C$47,Balance!EE$4,'Ajuste Ciclado'!$B$5:$B$47,Balance!$B284)</f>
        <v>0</v>
      </c>
      <c r="EF284" s="99">
        <f>SUMIFS('Ajuste Ciclado'!N$5:N$47,'Ajuste Ciclado'!$C$5:$C$47,Balance!EF$4,'Ajuste Ciclado'!$B$5:$B$47,Balance!$B284)</f>
        <v>0</v>
      </c>
      <c r="EG284" s="100">
        <f>SUMIFS('Ajuste Ciclado'!O$5:O$47,'Ajuste Ciclado'!$C$5:$C$47,Balance!EG$4,'Ajuste Ciclado'!$B$5:$B$47,Balance!$B284)</f>
        <v>0</v>
      </c>
      <c r="EH284" s="98">
        <f>SUMIFS('Ajuste Ciclado'!D$5:D$47,'Ajuste Ciclado'!$C$5:$C$47,Balance!EH$4,'Ajuste Ciclado'!$B$5:$B$47,Balance!$B284)</f>
        <v>0</v>
      </c>
      <c r="EI284" s="99">
        <f>SUMIFS('Ajuste Ciclado'!E$5:E$47,'Ajuste Ciclado'!$C$5:$C$47,Balance!EI$4,'Ajuste Ciclado'!$B$5:$B$47,Balance!$B284)</f>
        <v>0</v>
      </c>
      <c r="EJ284" s="99">
        <f>SUMIFS('Ajuste Ciclado'!F$5:F$47,'Ajuste Ciclado'!$C$5:$C$47,Balance!EJ$4,'Ajuste Ciclado'!$B$5:$B$47,Balance!$B284)</f>
        <v>0</v>
      </c>
      <c r="EK284" s="99">
        <f>SUMIFS('Ajuste Ciclado'!G$5:G$47,'Ajuste Ciclado'!$C$5:$C$47,Balance!EK$4,'Ajuste Ciclado'!$B$5:$B$47,Balance!$B284)</f>
        <v>0</v>
      </c>
      <c r="EL284" s="99">
        <f>SUMIFS('Ajuste Ciclado'!H$5:H$47,'Ajuste Ciclado'!$C$5:$C$47,Balance!EL$4,'Ajuste Ciclado'!$B$5:$B$47,Balance!$B284)</f>
        <v>0</v>
      </c>
      <c r="EM284" s="99">
        <f>SUMIFS('Ajuste Ciclado'!I$5:I$47,'Ajuste Ciclado'!$C$5:$C$47,Balance!EM$4,'Ajuste Ciclado'!$B$5:$B$47,Balance!$B284)</f>
        <v>0</v>
      </c>
      <c r="EN284" s="99">
        <f>SUMIFS('Ajuste Ciclado'!J$5:J$47,'Ajuste Ciclado'!$C$5:$C$47,Balance!EN$4,'Ajuste Ciclado'!$B$5:$B$47,Balance!$B284)</f>
        <v>0</v>
      </c>
      <c r="EO284" s="99">
        <f>SUMIFS('Ajuste Ciclado'!K$5:K$47,'Ajuste Ciclado'!$C$5:$C$47,Balance!EO$4,'Ajuste Ciclado'!$B$5:$B$47,Balance!$B284)</f>
        <v>0</v>
      </c>
      <c r="EP284" s="99">
        <f>SUMIFS('Ajuste Ciclado'!L$5:L$47,'Ajuste Ciclado'!$C$5:$C$47,Balance!EP$4,'Ajuste Ciclado'!$B$5:$B$47,Balance!$B284)</f>
        <v>0</v>
      </c>
      <c r="EQ284" s="99">
        <f>SUMIFS('Ajuste Ciclado'!M$5:M$47,'Ajuste Ciclado'!$C$5:$C$47,Balance!EQ$4,'Ajuste Ciclado'!$B$5:$B$47,Balance!$B284)</f>
        <v>0</v>
      </c>
      <c r="ER284" s="99">
        <f>SUMIFS('Ajuste Ciclado'!N$5:N$47,'Ajuste Ciclado'!$C$5:$C$47,Balance!ER$4,'Ajuste Ciclado'!$B$5:$B$47,Balance!$B284)</f>
        <v>0</v>
      </c>
      <c r="ES284" s="100">
        <f>SUMIFS('Ajuste Ciclado'!O$5:O$47,'Ajuste Ciclado'!$C$5:$C$47,Balance!ES$4,'Ajuste Ciclado'!$B$5:$B$47,Balance!$B284)</f>
        <v>0</v>
      </c>
      <c r="ET284" s="84"/>
      <c r="EU284" s="12">
        <f t="shared" si="377"/>
        <v>50850.844987997087</v>
      </c>
      <c r="EV284" s="13">
        <f t="shared" si="342"/>
        <v>42727.090896277659</v>
      </c>
      <c r="EW284" s="13">
        <f t="shared" si="343"/>
        <v>42754.899842955107</v>
      </c>
      <c r="EX284" s="13">
        <f t="shared" si="344"/>
        <v>26033.69420148163</v>
      </c>
      <c r="EY284" s="13">
        <f t="shared" si="345"/>
        <v>17460.664480995649</v>
      </c>
      <c r="EZ284" s="13">
        <f t="shared" si="346"/>
        <v>9264.9376770382169</v>
      </c>
      <c r="FA284" s="13">
        <f t="shared" si="347"/>
        <v>11343.17846765725</v>
      </c>
      <c r="FB284" s="13">
        <f t="shared" si="348"/>
        <v>18846.625424190141</v>
      </c>
      <c r="FC284" s="13">
        <f t="shared" si="349"/>
        <v>21864.06777575201</v>
      </c>
      <c r="FD284" s="13">
        <f t="shared" si="350"/>
        <v>5649.8700625447846</v>
      </c>
      <c r="FE284" s="13">
        <f t="shared" si="351"/>
        <v>1049.0925624955521</v>
      </c>
      <c r="FF284" s="14">
        <f t="shared" si="352"/>
        <v>1959.8337531044899</v>
      </c>
      <c r="FG284" s="12">
        <f t="shared" si="353"/>
        <v>50991.412206003573</v>
      </c>
      <c r="FH284" s="13">
        <f t="shared" si="354"/>
        <v>43273.631304372429</v>
      </c>
      <c r="FI284" s="13">
        <f t="shared" si="355"/>
        <v>43191.867215947706</v>
      </c>
      <c r="FJ284" s="13">
        <f t="shared" si="356"/>
        <v>27608.850398191898</v>
      </c>
      <c r="FK284" s="13">
        <f t="shared" si="357"/>
        <v>16938.35102769731</v>
      </c>
      <c r="FL284" s="13">
        <f t="shared" si="358"/>
        <v>9569.2133700765298</v>
      </c>
      <c r="FM284" s="13">
        <f t="shared" si="359"/>
        <v>12384.11653616587</v>
      </c>
      <c r="FN284" s="13">
        <f t="shared" si="360"/>
        <v>19046.422165832271</v>
      </c>
      <c r="FO284" s="13">
        <f t="shared" si="361"/>
        <v>22545.235581806701</v>
      </c>
      <c r="FP284" s="13">
        <f t="shared" si="362"/>
        <v>9344.7876654038682</v>
      </c>
      <c r="FQ284" s="13">
        <f t="shared" si="363"/>
        <v>9850.1622662689952</v>
      </c>
      <c r="FR284" s="14">
        <f t="shared" si="364"/>
        <v>12555.7611915251</v>
      </c>
      <c r="FS284" s="12">
        <f t="shared" si="365"/>
        <v>51052.391432209071</v>
      </c>
      <c r="FT284" s="13">
        <f t="shared" si="366"/>
        <v>43723.88339060529</v>
      </c>
      <c r="FU284" s="13">
        <f t="shared" si="367"/>
        <v>43079.915401740604</v>
      </c>
      <c r="FV284" s="13">
        <f t="shared" si="368"/>
        <v>27395.243732540719</v>
      </c>
      <c r="FW284" s="13">
        <f t="shared" si="369"/>
        <v>17691.530234904079</v>
      </c>
      <c r="FX284" s="13">
        <f t="shared" si="370"/>
        <v>10496.15164020367</v>
      </c>
      <c r="FY284" s="13">
        <f t="shared" si="371"/>
        <v>13851.056693008921</v>
      </c>
      <c r="FZ284" s="13">
        <f t="shared" si="372"/>
        <v>21244.447201579918</v>
      </c>
      <c r="GA284" s="13">
        <f t="shared" si="373"/>
        <v>25246.299814892049</v>
      </c>
      <c r="GB284" s="13">
        <f t="shared" si="374"/>
        <v>21946.547637714229</v>
      </c>
      <c r="GC284" s="13">
        <f t="shared" si="375"/>
        <v>22451.656127173599</v>
      </c>
      <c r="GD284" s="14">
        <f t="shared" si="376"/>
        <v>22360.533398772819</v>
      </c>
      <c r="GE284" s="84"/>
      <c r="GF284" s="12">
        <f t="shared" si="378"/>
        <v>249804.80013248959</v>
      </c>
      <c r="GG284" s="13">
        <f t="shared" si="378"/>
        <v>277299.81092929223</v>
      </c>
      <c r="GH284" s="14">
        <f t="shared" si="378"/>
        <v>320539.65670534503</v>
      </c>
      <c r="GI284" s="6">
        <f t="shared" si="379"/>
        <v>1</v>
      </c>
      <c r="GJ284" s="12">
        <f t="shared" si="380"/>
        <v>0</v>
      </c>
      <c r="GK284" s="13">
        <f t="shared" si="381"/>
        <v>0</v>
      </c>
      <c r="GL284" s="14">
        <f t="shared" si="382"/>
        <v>0</v>
      </c>
      <c r="GM284" s="84"/>
      <c r="GN284" s="66">
        <f t="shared" si="383"/>
        <v>0</v>
      </c>
      <c r="GO284" s="84"/>
      <c r="GP284" s="63" t="str" cm="1">
        <f t="array" ref="GP284">INDEX($GF$4:$GH$4,1,GI284)</f>
        <v>Sample 1</v>
      </c>
      <c r="GQ284" s="12">
        <f t="shared" si="336"/>
        <v>1049.0925624955521</v>
      </c>
      <c r="GR284" s="13">
        <f t="shared" si="336"/>
        <v>1959.8337531044899</v>
      </c>
      <c r="GS284" s="14">
        <f t="shared" si="336"/>
        <v>5649.8700625447846</v>
      </c>
      <c r="GT284" s="12">
        <f t="shared" si="337"/>
        <v>9344.7876654038682</v>
      </c>
      <c r="GU284" s="13">
        <f t="shared" si="337"/>
        <v>9569.2133700765298</v>
      </c>
      <c r="GV284" s="14">
        <f t="shared" si="337"/>
        <v>9850.1622662689952</v>
      </c>
      <c r="GW284" s="12">
        <f t="shared" si="338"/>
        <v>10496.15164020367</v>
      </c>
      <c r="GX284" s="13">
        <f t="shared" si="338"/>
        <v>13851.056693008921</v>
      </c>
      <c r="GY284" s="14">
        <f t="shared" si="338"/>
        <v>17691.530234904079</v>
      </c>
      <c r="GZ284" s="84" t="str">
        <f t="shared" si="339"/>
        <v>Sample 1</v>
      </c>
      <c r="HA284" s="12">
        <f t="shared" si="384"/>
        <v>0</v>
      </c>
      <c r="HB284" s="13">
        <f t="shared" si="384"/>
        <v>0</v>
      </c>
      <c r="HC284" s="14">
        <f t="shared" si="384"/>
        <v>0</v>
      </c>
      <c r="HD284" s="6">
        <f t="shared" si="340"/>
        <v>0</v>
      </c>
      <c r="HE284" s="84" t="str">
        <f t="shared" si="341"/>
        <v>Ok</v>
      </c>
    </row>
    <row r="285" spans="2:213" x14ac:dyDescent="0.3">
      <c r="B285" s="84" t="s">
        <v>61</v>
      </c>
      <c r="C285" s="12">
        <f>SUMIFS(Inyecciones!$E$2:$E$14185,Inyecciones!$A$2:$A$14185,Balance!C$4,Inyecciones!$B$2:$B$14185,Balance!$B285,Inyecciones!$C$2:$C$14185,Balance!C$5)</f>
        <v>0</v>
      </c>
      <c r="D285" s="13">
        <f>SUMIFS(Inyecciones!$E$2:$E$14185,Inyecciones!$A$2:$A$14185,Balance!D$4,Inyecciones!$B$2:$B$14185,Balance!$B285,Inyecciones!$C$2:$C$14185,Balance!D$5)</f>
        <v>0</v>
      </c>
      <c r="E285" s="13">
        <f>SUMIFS(Inyecciones!$E$2:$E$14185,Inyecciones!$A$2:$A$14185,Balance!E$4,Inyecciones!$B$2:$B$14185,Balance!$B285,Inyecciones!$C$2:$C$14185,Balance!E$5)</f>
        <v>0</v>
      </c>
      <c r="F285" s="13">
        <f>SUMIFS(Inyecciones!$E$2:$E$14185,Inyecciones!$A$2:$A$14185,Balance!F$4,Inyecciones!$B$2:$B$14185,Balance!$B285,Inyecciones!$C$2:$C$14185,Balance!F$5)</f>
        <v>0</v>
      </c>
      <c r="G285" s="13">
        <f>SUMIFS(Inyecciones!$E$2:$E$14185,Inyecciones!$A$2:$A$14185,Balance!G$4,Inyecciones!$B$2:$B$14185,Balance!$B285,Inyecciones!$C$2:$C$14185,Balance!G$5)</f>
        <v>0</v>
      </c>
      <c r="H285" s="13">
        <f>SUMIFS(Inyecciones!$E$2:$E$14185,Inyecciones!$A$2:$A$14185,Balance!H$4,Inyecciones!$B$2:$B$14185,Balance!$B285,Inyecciones!$C$2:$C$14185,Balance!H$5)</f>
        <v>0</v>
      </c>
      <c r="I285" s="13">
        <f>SUMIFS(Inyecciones!$E$2:$E$14185,Inyecciones!$A$2:$A$14185,Balance!I$4,Inyecciones!$B$2:$B$14185,Balance!$B285,Inyecciones!$C$2:$C$14185,Balance!I$5)</f>
        <v>0</v>
      </c>
      <c r="J285" s="13">
        <f>SUMIFS(Inyecciones!$E$2:$E$14185,Inyecciones!$A$2:$A$14185,Balance!J$4,Inyecciones!$B$2:$B$14185,Balance!$B285,Inyecciones!$C$2:$C$14185,Balance!J$5)</f>
        <v>0</v>
      </c>
      <c r="K285" s="13">
        <f>SUMIFS(Inyecciones!$E$2:$E$14185,Inyecciones!$A$2:$A$14185,Balance!K$4,Inyecciones!$B$2:$B$14185,Balance!$B285,Inyecciones!$C$2:$C$14185,Balance!K$5)</f>
        <v>0</v>
      </c>
      <c r="L285" s="13">
        <f>SUMIFS(Inyecciones!$E$2:$E$14185,Inyecciones!$A$2:$A$14185,Balance!L$4,Inyecciones!$B$2:$B$14185,Balance!$B285,Inyecciones!$C$2:$C$14185,Balance!L$5)</f>
        <v>0</v>
      </c>
      <c r="M285" s="13">
        <f>SUMIFS(Inyecciones!$E$2:$E$14185,Inyecciones!$A$2:$A$14185,Balance!M$4,Inyecciones!$B$2:$B$14185,Balance!$B285,Inyecciones!$C$2:$C$14185,Balance!M$5)</f>
        <v>0</v>
      </c>
      <c r="N285" s="14">
        <f>SUMIFS(Inyecciones!$E$2:$E$14185,Inyecciones!$A$2:$A$14185,Balance!N$4,Inyecciones!$B$2:$B$14185,Balance!$B285,Inyecciones!$C$2:$C$14185,Balance!N$5)</f>
        <v>0</v>
      </c>
      <c r="O285" s="12">
        <f>SUMIFS(Inyecciones!$E$2:$E$14185,Inyecciones!$A$2:$A$14185,Balance!O$4,Inyecciones!$B$2:$B$14185,Balance!$B285,Inyecciones!$C$2:$C$14185,Balance!O$5)</f>
        <v>0</v>
      </c>
      <c r="P285" s="13">
        <f>SUMIFS(Inyecciones!$E$2:$E$14185,Inyecciones!$A$2:$A$14185,Balance!P$4,Inyecciones!$B$2:$B$14185,Balance!$B285,Inyecciones!$C$2:$C$14185,Balance!P$5)</f>
        <v>0</v>
      </c>
      <c r="Q285" s="13">
        <f>SUMIFS(Inyecciones!$E$2:$E$14185,Inyecciones!$A$2:$A$14185,Balance!Q$4,Inyecciones!$B$2:$B$14185,Balance!$B285,Inyecciones!$C$2:$C$14185,Balance!Q$5)</f>
        <v>0</v>
      </c>
      <c r="R285" s="13">
        <f>SUMIFS(Inyecciones!$E$2:$E$14185,Inyecciones!$A$2:$A$14185,Balance!R$4,Inyecciones!$B$2:$B$14185,Balance!$B285,Inyecciones!$C$2:$C$14185,Balance!R$5)</f>
        <v>0</v>
      </c>
      <c r="S285" s="13">
        <f>SUMIFS(Inyecciones!$E$2:$E$14185,Inyecciones!$A$2:$A$14185,Balance!S$4,Inyecciones!$B$2:$B$14185,Balance!$B285,Inyecciones!$C$2:$C$14185,Balance!S$5)</f>
        <v>0</v>
      </c>
      <c r="T285" s="13">
        <f>SUMIFS(Inyecciones!$E$2:$E$14185,Inyecciones!$A$2:$A$14185,Balance!T$4,Inyecciones!$B$2:$B$14185,Balance!$B285,Inyecciones!$C$2:$C$14185,Balance!T$5)</f>
        <v>0</v>
      </c>
      <c r="U285" s="13">
        <f>SUMIFS(Inyecciones!$E$2:$E$14185,Inyecciones!$A$2:$A$14185,Balance!U$4,Inyecciones!$B$2:$B$14185,Balance!$B285,Inyecciones!$C$2:$C$14185,Balance!U$5)</f>
        <v>0</v>
      </c>
      <c r="V285" s="13">
        <f>SUMIFS(Inyecciones!$E$2:$E$14185,Inyecciones!$A$2:$A$14185,Balance!V$4,Inyecciones!$B$2:$B$14185,Balance!$B285,Inyecciones!$C$2:$C$14185,Balance!V$5)</f>
        <v>0</v>
      </c>
      <c r="W285" s="13">
        <f>SUMIFS(Inyecciones!$E$2:$E$14185,Inyecciones!$A$2:$A$14185,Balance!W$4,Inyecciones!$B$2:$B$14185,Balance!$B285,Inyecciones!$C$2:$C$14185,Balance!W$5)</f>
        <v>0</v>
      </c>
      <c r="X285" s="13">
        <f>SUMIFS(Inyecciones!$E$2:$E$14185,Inyecciones!$A$2:$A$14185,Balance!X$4,Inyecciones!$B$2:$B$14185,Balance!$B285,Inyecciones!$C$2:$C$14185,Balance!X$5)</f>
        <v>0</v>
      </c>
      <c r="Y285" s="13">
        <f>SUMIFS(Inyecciones!$E$2:$E$14185,Inyecciones!$A$2:$A$14185,Balance!Y$4,Inyecciones!$B$2:$B$14185,Balance!$B285,Inyecciones!$C$2:$C$14185,Balance!Y$5)</f>
        <v>0</v>
      </c>
      <c r="Z285" s="14">
        <f>SUMIFS(Inyecciones!$E$2:$E$14185,Inyecciones!$A$2:$A$14185,Balance!Z$4,Inyecciones!$B$2:$B$14185,Balance!$B285,Inyecciones!$C$2:$C$14185,Balance!Z$5)</f>
        <v>0</v>
      </c>
      <c r="AA285" s="12">
        <f>SUMIFS(Inyecciones!$E$2:$E$14185,Inyecciones!$A$2:$A$14185,Balance!AA$4,Inyecciones!$B$2:$B$14185,Balance!$B285,Inyecciones!$C$2:$C$14185,Balance!AA$5)</f>
        <v>0</v>
      </c>
      <c r="AB285" s="13">
        <f>SUMIFS(Inyecciones!$E$2:$E$14185,Inyecciones!$A$2:$A$14185,Balance!AB$4,Inyecciones!$B$2:$B$14185,Balance!$B285,Inyecciones!$C$2:$C$14185,Balance!AB$5)</f>
        <v>0</v>
      </c>
      <c r="AC285" s="13">
        <f>SUMIFS(Inyecciones!$E$2:$E$14185,Inyecciones!$A$2:$A$14185,Balance!AC$4,Inyecciones!$B$2:$B$14185,Balance!$B285,Inyecciones!$C$2:$C$14185,Balance!AC$5)</f>
        <v>0</v>
      </c>
      <c r="AD285" s="13">
        <f>SUMIFS(Inyecciones!$E$2:$E$14185,Inyecciones!$A$2:$A$14185,Balance!AD$4,Inyecciones!$B$2:$B$14185,Balance!$B285,Inyecciones!$C$2:$C$14185,Balance!AD$5)</f>
        <v>0</v>
      </c>
      <c r="AE285" s="13">
        <f>SUMIFS(Inyecciones!$E$2:$E$14185,Inyecciones!$A$2:$A$14185,Balance!AE$4,Inyecciones!$B$2:$B$14185,Balance!$B285,Inyecciones!$C$2:$C$14185,Balance!AE$5)</f>
        <v>0</v>
      </c>
      <c r="AF285" s="13">
        <f>SUMIFS(Inyecciones!$E$2:$E$14185,Inyecciones!$A$2:$A$14185,Balance!AF$4,Inyecciones!$B$2:$B$14185,Balance!$B285,Inyecciones!$C$2:$C$14185,Balance!AF$5)</f>
        <v>0</v>
      </c>
      <c r="AG285" s="13">
        <f>SUMIFS(Inyecciones!$E$2:$E$14185,Inyecciones!$A$2:$A$14185,Balance!AG$4,Inyecciones!$B$2:$B$14185,Balance!$B285,Inyecciones!$C$2:$C$14185,Balance!AG$5)</f>
        <v>0</v>
      </c>
      <c r="AH285" s="13">
        <f>SUMIFS(Inyecciones!$E$2:$E$14185,Inyecciones!$A$2:$A$14185,Balance!AH$4,Inyecciones!$B$2:$B$14185,Balance!$B285,Inyecciones!$C$2:$C$14185,Balance!AH$5)</f>
        <v>0</v>
      </c>
      <c r="AI285" s="13">
        <f>SUMIFS(Inyecciones!$E$2:$E$14185,Inyecciones!$A$2:$A$14185,Balance!AI$4,Inyecciones!$B$2:$B$14185,Balance!$B285,Inyecciones!$C$2:$C$14185,Balance!AI$5)</f>
        <v>0</v>
      </c>
      <c r="AJ285" s="13">
        <f>SUMIFS(Inyecciones!$E$2:$E$14185,Inyecciones!$A$2:$A$14185,Balance!AJ$4,Inyecciones!$B$2:$B$14185,Balance!$B285,Inyecciones!$C$2:$C$14185,Balance!AJ$5)</f>
        <v>0</v>
      </c>
      <c r="AK285" s="13">
        <f>SUMIFS(Inyecciones!$E$2:$E$14185,Inyecciones!$A$2:$A$14185,Balance!AK$4,Inyecciones!$B$2:$B$14185,Balance!$B285,Inyecciones!$C$2:$C$14185,Balance!AK$5)</f>
        <v>0</v>
      </c>
      <c r="AL285" s="14">
        <f>SUMIFS(Inyecciones!$E$2:$E$14185,Inyecciones!$A$2:$A$14185,Balance!AL$4,Inyecciones!$B$2:$B$14185,Balance!$B285,Inyecciones!$C$2:$C$14185,Balance!AL$5)</f>
        <v>0</v>
      </c>
      <c r="AM285" s="13"/>
      <c r="AN285" s="12">
        <f>SUMIFS('Retiro Mensual'!$E$2:$E$2629,'Retiro Mensual'!$A$2:$A$2629,AN$4,'Retiro Mensual'!$B$2:$B$2629,$B285,'Retiro Mensual'!$C$2:$C$2629,AN$5)</f>
        <v>14606.72442</v>
      </c>
      <c r="AO285" s="13">
        <f>SUMIFS('Retiro Mensual'!$E$2:$E$2629,'Retiro Mensual'!$A$2:$A$2629,AO$4,'Retiro Mensual'!$B$2:$B$2629,$B285,'Retiro Mensual'!$C$2:$C$2629,AO$5)</f>
        <v>8644.9247240000004</v>
      </c>
      <c r="AP285" s="13">
        <f>SUMIFS('Retiro Mensual'!$E$2:$E$2629,'Retiro Mensual'!$A$2:$A$2629,AP$4,'Retiro Mensual'!$B$2:$B$2629,$B285,'Retiro Mensual'!$C$2:$C$2629,AP$5)</f>
        <v>10529.502</v>
      </c>
      <c r="AQ285" s="13">
        <f>SUMIFS('Retiro Mensual'!$E$2:$E$2629,'Retiro Mensual'!$A$2:$A$2629,AQ$4,'Retiro Mensual'!$B$2:$B$2629,$B285,'Retiro Mensual'!$C$2:$C$2629,AQ$5)</f>
        <v>10982.39675</v>
      </c>
      <c r="AR285" s="13">
        <f>SUMIFS('Retiro Mensual'!$E$2:$E$2629,'Retiro Mensual'!$A$2:$A$2629,AR$4,'Retiro Mensual'!$B$2:$B$2629,$B285,'Retiro Mensual'!$C$2:$C$2629,AR$5)</f>
        <v>13791.910449999999</v>
      </c>
      <c r="AS285" s="13">
        <f>SUMIFS('Retiro Mensual'!$E$2:$E$2629,'Retiro Mensual'!$A$2:$A$2629,AS$4,'Retiro Mensual'!$B$2:$B$2629,$B285,'Retiro Mensual'!$C$2:$C$2629,AS$5)</f>
        <v>14090.176579999999</v>
      </c>
      <c r="AT285" s="13">
        <f>SUMIFS('Retiro Mensual'!$E$2:$E$2629,'Retiro Mensual'!$A$2:$A$2629,AT$4,'Retiro Mensual'!$B$2:$B$2629,$B285,'Retiro Mensual'!$C$2:$C$2629,AT$5)</f>
        <v>13431.773520000001</v>
      </c>
      <c r="AU285" s="13">
        <f>SUMIFS('Retiro Mensual'!$E$2:$E$2629,'Retiro Mensual'!$A$2:$A$2629,AU$4,'Retiro Mensual'!$B$2:$B$2629,$B285,'Retiro Mensual'!$C$2:$C$2629,AU$5)</f>
        <v>13437.011119999999</v>
      </c>
      <c r="AV285" s="13">
        <f>SUMIFS('Retiro Mensual'!$E$2:$E$2629,'Retiro Mensual'!$A$2:$A$2629,AV$4,'Retiro Mensual'!$B$2:$B$2629,$B285,'Retiro Mensual'!$C$2:$C$2629,AV$5)</f>
        <v>12212.10987</v>
      </c>
      <c r="AW285" s="13">
        <f>SUMIFS('Retiro Mensual'!$E$2:$E$2629,'Retiro Mensual'!$A$2:$A$2629,AW$4,'Retiro Mensual'!$B$2:$B$2629,$B285,'Retiro Mensual'!$C$2:$C$2629,AW$5)</f>
        <v>5620.3207419999999</v>
      </c>
      <c r="AX285" s="13">
        <f>SUMIFS('Retiro Mensual'!$E$2:$E$2629,'Retiro Mensual'!$A$2:$A$2629,AX$4,'Retiro Mensual'!$B$2:$B$2629,$B285,'Retiro Mensual'!$C$2:$C$2629,AX$5)</f>
        <v>4186.4737299999997</v>
      </c>
      <c r="AY285" s="14">
        <f>SUMIFS('Retiro Mensual'!$E$2:$E$2629,'Retiro Mensual'!$A$2:$A$2629,AY$4,'Retiro Mensual'!$B$2:$B$2629,$B285,'Retiro Mensual'!$C$2:$C$2629,AY$5)</f>
        <v>3736.52369</v>
      </c>
      <c r="AZ285" s="12">
        <f>SUMIFS('Retiro Mensual'!$E$2:$E$2629,'Retiro Mensual'!$A$2:$A$2629,AZ$4,'Retiro Mensual'!$B$2:$B$2629,$B285,'Retiro Mensual'!$C$2:$C$2629,AZ$5)</f>
        <v>14625.31135</v>
      </c>
      <c r="BA285" s="13">
        <f>SUMIFS('Retiro Mensual'!$E$2:$E$2629,'Retiro Mensual'!$A$2:$A$2629,BA$4,'Retiro Mensual'!$B$2:$B$2629,$B285,'Retiro Mensual'!$C$2:$C$2629,BA$5)</f>
        <v>8738.4809659999992</v>
      </c>
      <c r="BB285" s="13">
        <f>SUMIFS('Retiro Mensual'!$E$2:$E$2629,'Retiro Mensual'!$A$2:$A$2629,BB$4,'Retiro Mensual'!$B$2:$B$2629,$B285,'Retiro Mensual'!$C$2:$C$2629,BB$5)</f>
        <v>10624.314319999999</v>
      </c>
      <c r="BC285" s="13">
        <f>SUMIFS('Retiro Mensual'!$E$2:$E$2629,'Retiro Mensual'!$A$2:$A$2629,BC$4,'Retiro Mensual'!$B$2:$B$2629,$B285,'Retiro Mensual'!$C$2:$C$2629,BC$5)</f>
        <v>11562.534240000001</v>
      </c>
      <c r="BD285" s="13">
        <f>SUMIFS('Retiro Mensual'!$E$2:$E$2629,'Retiro Mensual'!$A$2:$A$2629,BD$4,'Retiro Mensual'!$B$2:$B$2629,$B285,'Retiro Mensual'!$C$2:$C$2629,BD$5)</f>
        <v>13537.679980000001</v>
      </c>
      <c r="BE285" s="13">
        <f>SUMIFS('Retiro Mensual'!$E$2:$E$2629,'Retiro Mensual'!$A$2:$A$2629,BE$4,'Retiro Mensual'!$B$2:$B$2629,$B285,'Retiro Mensual'!$C$2:$C$2629,BE$5)</f>
        <v>14399.985000000001</v>
      </c>
      <c r="BF285" s="13">
        <f>SUMIFS('Retiro Mensual'!$E$2:$E$2629,'Retiro Mensual'!$A$2:$A$2629,BF$4,'Retiro Mensual'!$B$2:$B$2629,$B285,'Retiro Mensual'!$C$2:$C$2629,BF$5)</f>
        <v>14326.70046</v>
      </c>
      <c r="BG285" s="13">
        <f>SUMIFS('Retiro Mensual'!$E$2:$E$2629,'Retiro Mensual'!$A$2:$A$2629,BG$4,'Retiro Mensual'!$B$2:$B$2629,$B285,'Retiro Mensual'!$C$2:$C$2629,BG$5)</f>
        <v>13598.36887</v>
      </c>
      <c r="BH285" s="13">
        <f>SUMIFS('Retiro Mensual'!$E$2:$E$2629,'Retiro Mensual'!$A$2:$A$2629,BH$4,'Retiro Mensual'!$B$2:$B$2629,$B285,'Retiro Mensual'!$C$2:$C$2629,BH$5)</f>
        <v>12524.24604</v>
      </c>
      <c r="BI285" s="13">
        <f>SUMIFS('Retiro Mensual'!$E$2:$E$2629,'Retiro Mensual'!$A$2:$A$2629,BI$4,'Retiro Mensual'!$B$2:$B$2629,$B285,'Retiro Mensual'!$C$2:$C$2629,BI$5)</f>
        <v>6914.6800149999999</v>
      </c>
      <c r="BJ285" s="13">
        <f>SUMIFS('Retiro Mensual'!$E$2:$E$2629,'Retiro Mensual'!$A$2:$A$2629,BJ$4,'Retiro Mensual'!$B$2:$B$2629,$B285,'Retiro Mensual'!$C$2:$C$2629,BJ$5)</f>
        <v>6645.0533859999996</v>
      </c>
      <c r="BK285" s="14">
        <f>SUMIFS('Retiro Mensual'!$E$2:$E$2629,'Retiro Mensual'!$A$2:$A$2629,BK$4,'Retiro Mensual'!$B$2:$B$2629,$B285,'Retiro Mensual'!$C$2:$C$2629,BK$5)</f>
        <v>6806.8773810000002</v>
      </c>
      <c r="BL285" s="12">
        <f>SUMIFS('Retiro Mensual'!$E$2:$E$2629,'Retiro Mensual'!$A$2:$A$2629,BL$4,'Retiro Mensual'!$B$2:$B$2629,$B285,'Retiro Mensual'!$C$2:$C$2629,BL$5)</f>
        <v>0</v>
      </c>
      <c r="BM285" s="13">
        <f>SUMIFS('Retiro Mensual'!$E$2:$E$2629,'Retiro Mensual'!$A$2:$A$2629,BM$4,'Retiro Mensual'!$B$2:$B$2629,$B285,'Retiro Mensual'!$C$2:$C$2629,BM$5)</f>
        <v>0</v>
      </c>
      <c r="BN285" s="13">
        <f>SUMIFS('Retiro Mensual'!$E$2:$E$2629,'Retiro Mensual'!$A$2:$A$2629,BN$4,'Retiro Mensual'!$B$2:$B$2629,$B285,'Retiro Mensual'!$C$2:$C$2629,BN$5)</f>
        <v>0</v>
      </c>
      <c r="BO285" s="13">
        <f>SUMIFS('Retiro Mensual'!$E$2:$E$2629,'Retiro Mensual'!$A$2:$A$2629,BO$4,'Retiro Mensual'!$B$2:$B$2629,$B285,'Retiro Mensual'!$C$2:$C$2629,BO$5)</f>
        <v>0</v>
      </c>
      <c r="BP285" s="13">
        <f>SUMIFS('Retiro Mensual'!$E$2:$E$2629,'Retiro Mensual'!$A$2:$A$2629,BP$4,'Retiro Mensual'!$B$2:$B$2629,$B285,'Retiro Mensual'!$C$2:$C$2629,BP$5)</f>
        <v>0</v>
      </c>
      <c r="BQ285" s="13">
        <f>SUMIFS('Retiro Mensual'!$E$2:$E$2629,'Retiro Mensual'!$A$2:$A$2629,BQ$4,'Retiro Mensual'!$B$2:$B$2629,$B285,'Retiro Mensual'!$C$2:$C$2629,BQ$5)</f>
        <v>0</v>
      </c>
      <c r="BR285" s="13">
        <f>SUMIFS('Retiro Mensual'!$E$2:$E$2629,'Retiro Mensual'!$A$2:$A$2629,BR$4,'Retiro Mensual'!$B$2:$B$2629,$B285,'Retiro Mensual'!$C$2:$C$2629,BR$5)</f>
        <v>0</v>
      </c>
      <c r="BS285" s="13">
        <f>SUMIFS('Retiro Mensual'!$E$2:$E$2629,'Retiro Mensual'!$A$2:$A$2629,BS$4,'Retiro Mensual'!$B$2:$B$2629,$B285,'Retiro Mensual'!$C$2:$C$2629,BS$5)</f>
        <v>0</v>
      </c>
      <c r="BT285" s="13">
        <f>SUMIFS('Retiro Mensual'!$E$2:$E$2629,'Retiro Mensual'!$A$2:$A$2629,BT$4,'Retiro Mensual'!$B$2:$B$2629,$B285,'Retiro Mensual'!$C$2:$C$2629,BT$5)</f>
        <v>0</v>
      </c>
      <c r="BU285" s="13">
        <f>SUMIFS('Retiro Mensual'!$E$2:$E$2629,'Retiro Mensual'!$A$2:$A$2629,BU$4,'Retiro Mensual'!$B$2:$B$2629,$B285,'Retiro Mensual'!$C$2:$C$2629,BU$5)</f>
        <v>0</v>
      </c>
      <c r="BV285" s="13">
        <f>SUMIFS('Retiro Mensual'!$E$2:$E$2629,'Retiro Mensual'!$A$2:$A$2629,BV$4,'Retiro Mensual'!$B$2:$B$2629,$B285,'Retiro Mensual'!$C$2:$C$2629,BV$5)</f>
        <v>0</v>
      </c>
      <c r="BW285" s="14">
        <f>SUMIFS('Retiro Mensual'!$E$2:$E$2629,'Retiro Mensual'!$A$2:$A$2629,BW$4,'Retiro Mensual'!$B$2:$B$2629,$B285,'Retiro Mensual'!$C$2:$C$2629,BW$5)</f>
        <v>0</v>
      </c>
      <c r="BX285" s="13"/>
      <c r="BY285" s="12">
        <f>SUMIFS('Compra Ventas'!$E$2:$E$2700,'Compra Ventas'!$A$2:$A$2700,BY$4,'Compra Ventas'!$B$2:$B$2700,$B285,'Compra Ventas'!$C$2:$C$2700,BY$5)</f>
        <v>0</v>
      </c>
      <c r="BZ285" s="13">
        <f>SUMIFS('Compra Ventas'!$E$2:$E$2700,'Compra Ventas'!$A$2:$A$2700,BZ$4,'Compra Ventas'!$B$2:$B$2700,$B285,'Compra Ventas'!$C$2:$C$2700,BZ$5)</f>
        <v>0</v>
      </c>
      <c r="CA285" s="13">
        <f>SUMIFS('Compra Ventas'!$E$2:$E$2700,'Compra Ventas'!$A$2:$A$2700,CA$4,'Compra Ventas'!$B$2:$B$2700,$B285,'Compra Ventas'!$C$2:$C$2700,CA$5)</f>
        <v>0</v>
      </c>
      <c r="CB285" s="13">
        <f>SUMIFS('Compra Ventas'!$E$2:$E$2700,'Compra Ventas'!$A$2:$A$2700,CB$4,'Compra Ventas'!$B$2:$B$2700,$B285,'Compra Ventas'!$C$2:$C$2700,CB$5)</f>
        <v>0</v>
      </c>
      <c r="CC285" s="13">
        <f>SUMIFS('Compra Ventas'!$E$2:$E$2700,'Compra Ventas'!$A$2:$A$2700,CC$4,'Compra Ventas'!$B$2:$B$2700,$B285,'Compra Ventas'!$C$2:$C$2700,CC$5)</f>
        <v>0</v>
      </c>
      <c r="CD285" s="13">
        <f>SUMIFS('Compra Ventas'!$E$2:$E$2700,'Compra Ventas'!$A$2:$A$2700,CD$4,'Compra Ventas'!$B$2:$B$2700,$B285,'Compra Ventas'!$C$2:$C$2700,CD$5)</f>
        <v>0</v>
      </c>
      <c r="CE285" s="13">
        <f>SUMIFS('Compra Ventas'!$E$2:$E$2700,'Compra Ventas'!$A$2:$A$2700,CE$4,'Compra Ventas'!$B$2:$B$2700,$B285,'Compra Ventas'!$C$2:$C$2700,CE$5)</f>
        <v>0</v>
      </c>
      <c r="CF285" s="13">
        <f>SUMIFS('Compra Ventas'!$E$2:$E$2700,'Compra Ventas'!$A$2:$A$2700,CF$4,'Compra Ventas'!$B$2:$B$2700,$B285,'Compra Ventas'!$C$2:$C$2700,CF$5)</f>
        <v>0</v>
      </c>
      <c r="CG285" s="13">
        <f>SUMIFS('Compra Ventas'!$E$2:$E$2700,'Compra Ventas'!$A$2:$A$2700,CG$4,'Compra Ventas'!$B$2:$B$2700,$B285,'Compra Ventas'!$C$2:$C$2700,CG$5)</f>
        <v>0</v>
      </c>
      <c r="CH285" s="13">
        <f>SUMIFS('Compra Ventas'!$E$2:$E$2700,'Compra Ventas'!$A$2:$A$2700,CH$4,'Compra Ventas'!$B$2:$B$2700,$B285,'Compra Ventas'!$C$2:$C$2700,CH$5)</f>
        <v>0</v>
      </c>
      <c r="CI285" s="13">
        <f>SUMIFS('Compra Ventas'!$E$2:$E$2700,'Compra Ventas'!$A$2:$A$2700,CI$4,'Compra Ventas'!$B$2:$B$2700,$B285,'Compra Ventas'!$C$2:$C$2700,CI$5)</f>
        <v>0</v>
      </c>
      <c r="CJ285" s="14">
        <f>SUMIFS('Compra Ventas'!$E$2:$E$2700,'Compra Ventas'!$A$2:$A$2700,CJ$4,'Compra Ventas'!$B$2:$B$2700,$B285,'Compra Ventas'!$C$2:$C$2700,CJ$5)</f>
        <v>0</v>
      </c>
      <c r="CK285" s="12">
        <f>SUMIFS('Compra Ventas'!$E$2:$E$2700,'Compra Ventas'!$A$2:$A$2700,CK$4,'Compra Ventas'!$B$2:$B$2700,$B285,'Compra Ventas'!$C$2:$C$2700,CK$5)</f>
        <v>0</v>
      </c>
      <c r="CL285" s="13">
        <f>SUMIFS('Compra Ventas'!$E$2:$E$2700,'Compra Ventas'!$A$2:$A$2700,CL$4,'Compra Ventas'!$B$2:$B$2700,$B285,'Compra Ventas'!$C$2:$C$2700,CL$5)</f>
        <v>0</v>
      </c>
      <c r="CM285" s="13">
        <f>SUMIFS('Compra Ventas'!$E$2:$E$2700,'Compra Ventas'!$A$2:$A$2700,CM$4,'Compra Ventas'!$B$2:$B$2700,$B285,'Compra Ventas'!$C$2:$C$2700,CM$5)</f>
        <v>0</v>
      </c>
      <c r="CN285" s="13">
        <f>SUMIFS('Compra Ventas'!$E$2:$E$2700,'Compra Ventas'!$A$2:$A$2700,CN$4,'Compra Ventas'!$B$2:$B$2700,$B285,'Compra Ventas'!$C$2:$C$2700,CN$5)</f>
        <v>0</v>
      </c>
      <c r="CO285" s="13">
        <f>SUMIFS('Compra Ventas'!$E$2:$E$2700,'Compra Ventas'!$A$2:$A$2700,CO$4,'Compra Ventas'!$B$2:$B$2700,$B285,'Compra Ventas'!$C$2:$C$2700,CO$5)</f>
        <v>0</v>
      </c>
      <c r="CP285" s="13">
        <f>SUMIFS('Compra Ventas'!$E$2:$E$2700,'Compra Ventas'!$A$2:$A$2700,CP$4,'Compra Ventas'!$B$2:$B$2700,$B285,'Compra Ventas'!$C$2:$C$2700,CP$5)</f>
        <v>0</v>
      </c>
      <c r="CQ285" s="13">
        <f>SUMIFS('Compra Ventas'!$E$2:$E$2700,'Compra Ventas'!$A$2:$A$2700,CQ$4,'Compra Ventas'!$B$2:$B$2700,$B285,'Compra Ventas'!$C$2:$C$2700,CQ$5)</f>
        <v>0</v>
      </c>
      <c r="CR285" s="13">
        <f>SUMIFS('Compra Ventas'!$E$2:$E$2700,'Compra Ventas'!$A$2:$A$2700,CR$4,'Compra Ventas'!$B$2:$B$2700,$B285,'Compra Ventas'!$C$2:$C$2700,CR$5)</f>
        <v>0</v>
      </c>
      <c r="CS285" s="13">
        <f>SUMIFS('Compra Ventas'!$E$2:$E$2700,'Compra Ventas'!$A$2:$A$2700,CS$4,'Compra Ventas'!$B$2:$B$2700,$B285,'Compra Ventas'!$C$2:$C$2700,CS$5)</f>
        <v>0</v>
      </c>
      <c r="CT285" s="13">
        <f>SUMIFS('Compra Ventas'!$E$2:$E$2700,'Compra Ventas'!$A$2:$A$2700,CT$4,'Compra Ventas'!$B$2:$B$2700,$B285,'Compra Ventas'!$C$2:$C$2700,CT$5)</f>
        <v>0</v>
      </c>
      <c r="CU285" s="13">
        <f>SUMIFS('Compra Ventas'!$E$2:$E$2700,'Compra Ventas'!$A$2:$A$2700,CU$4,'Compra Ventas'!$B$2:$B$2700,$B285,'Compra Ventas'!$C$2:$C$2700,CU$5)</f>
        <v>0</v>
      </c>
      <c r="CV285" s="14">
        <f>SUMIFS('Compra Ventas'!$E$2:$E$2700,'Compra Ventas'!$A$2:$A$2700,CV$4,'Compra Ventas'!$B$2:$B$2700,$B285,'Compra Ventas'!$C$2:$C$2700,CV$5)</f>
        <v>0</v>
      </c>
      <c r="CW285" s="12">
        <f>SUMIFS('Compra Ventas'!$E$2:$E$2700,'Compra Ventas'!$A$2:$A$2700,CW$4,'Compra Ventas'!$B$2:$B$2700,$B285,'Compra Ventas'!$C$2:$C$2700,CW$5)</f>
        <v>0</v>
      </c>
      <c r="CX285" s="13">
        <f>SUMIFS('Compra Ventas'!$E$2:$E$2700,'Compra Ventas'!$A$2:$A$2700,CX$4,'Compra Ventas'!$B$2:$B$2700,$B285,'Compra Ventas'!$C$2:$C$2700,CX$5)</f>
        <v>0</v>
      </c>
      <c r="CY285" s="13">
        <f>SUMIFS('Compra Ventas'!$E$2:$E$2700,'Compra Ventas'!$A$2:$A$2700,CY$4,'Compra Ventas'!$B$2:$B$2700,$B285,'Compra Ventas'!$C$2:$C$2700,CY$5)</f>
        <v>0</v>
      </c>
      <c r="CZ285" s="13">
        <f>SUMIFS('Compra Ventas'!$E$2:$E$2700,'Compra Ventas'!$A$2:$A$2700,CZ$4,'Compra Ventas'!$B$2:$B$2700,$B285,'Compra Ventas'!$C$2:$C$2700,CZ$5)</f>
        <v>0</v>
      </c>
      <c r="DA285" s="13">
        <f>SUMIFS('Compra Ventas'!$E$2:$E$2700,'Compra Ventas'!$A$2:$A$2700,DA$4,'Compra Ventas'!$B$2:$B$2700,$B285,'Compra Ventas'!$C$2:$C$2700,DA$5)</f>
        <v>0</v>
      </c>
      <c r="DB285" s="13">
        <f>SUMIFS('Compra Ventas'!$E$2:$E$2700,'Compra Ventas'!$A$2:$A$2700,DB$4,'Compra Ventas'!$B$2:$B$2700,$B285,'Compra Ventas'!$C$2:$C$2700,DB$5)</f>
        <v>0</v>
      </c>
      <c r="DC285" s="13">
        <f>SUMIFS('Compra Ventas'!$E$2:$E$2700,'Compra Ventas'!$A$2:$A$2700,DC$4,'Compra Ventas'!$B$2:$B$2700,$B285,'Compra Ventas'!$C$2:$C$2700,DC$5)</f>
        <v>0</v>
      </c>
      <c r="DD285" s="13">
        <f>SUMIFS('Compra Ventas'!$E$2:$E$2700,'Compra Ventas'!$A$2:$A$2700,DD$4,'Compra Ventas'!$B$2:$B$2700,$B285,'Compra Ventas'!$C$2:$C$2700,DD$5)</f>
        <v>0</v>
      </c>
      <c r="DE285" s="13">
        <f>SUMIFS('Compra Ventas'!$E$2:$E$2700,'Compra Ventas'!$A$2:$A$2700,DE$4,'Compra Ventas'!$B$2:$B$2700,$B285,'Compra Ventas'!$C$2:$C$2700,DE$5)</f>
        <v>0</v>
      </c>
      <c r="DF285" s="13">
        <f>SUMIFS('Compra Ventas'!$E$2:$E$2700,'Compra Ventas'!$A$2:$A$2700,DF$4,'Compra Ventas'!$B$2:$B$2700,$B285,'Compra Ventas'!$C$2:$C$2700,DF$5)</f>
        <v>0</v>
      </c>
      <c r="DG285" s="13">
        <f>SUMIFS('Compra Ventas'!$E$2:$E$2700,'Compra Ventas'!$A$2:$A$2700,DG$4,'Compra Ventas'!$B$2:$B$2700,$B285,'Compra Ventas'!$C$2:$C$2700,DG$5)</f>
        <v>0</v>
      </c>
      <c r="DH285" s="14">
        <f>SUMIFS('Compra Ventas'!$E$2:$E$2700,'Compra Ventas'!$A$2:$A$2700,DH$4,'Compra Ventas'!$B$2:$B$2700,$B285,'Compra Ventas'!$C$2:$C$2700,DH$5)</f>
        <v>0</v>
      </c>
      <c r="DI285" s="84"/>
      <c r="DJ285" s="98">
        <f>SUMIFS('Ajuste Ciclado'!D$5:D$47,'Ajuste Ciclado'!$C$5:$C$47,Balance!DJ$4,'Ajuste Ciclado'!$B$5:$B$47,Balance!$B285)</f>
        <v>0</v>
      </c>
      <c r="DK285" s="99">
        <f>SUMIFS('Ajuste Ciclado'!E$5:E$47,'Ajuste Ciclado'!$C$5:$C$47,Balance!DK$4,'Ajuste Ciclado'!$B$5:$B$47,Balance!$B285)</f>
        <v>0</v>
      </c>
      <c r="DL285" s="99">
        <f>SUMIFS('Ajuste Ciclado'!F$5:F$47,'Ajuste Ciclado'!$C$5:$C$47,Balance!DL$4,'Ajuste Ciclado'!$B$5:$B$47,Balance!$B285)</f>
        <v>0</v>
      </c>
      <c r="DM285" s="99">
        <f>SUMIFS('Ajuste Ciclado'!G$5:G$47,'Ajuste Ciclado'!$C$5:$C$47,Balance!DM$4,'Ajuste Ciclado'!$B$5:$B$47,Balance!$B285)</f>
        <v>0</v>
      </c>
      <c r="DN285" s="99">
        <f>SUMIFS('Ajuste Ciclado'!H$5:H$47,'Ajuste Ciclado'!$C$5:$C$47,Balance!DN$4,'Ajuste Ciclado'!$B$5:$B$47,Balance!$B285)</f>
        <v>0</v>
      </c>
      <c r="DO285" s="99">
        <f>SUMIFS('Ajuste Ciclado'!I$5:I$47,'Ajuste Ciclado'!$C$5:$C$47,Balance!DO$4,'Ajuste Ciclado'!$B$5:$B$47,Balance!$B285)</f>
        <v>0</v>
      </c>
      <c r="DP285" s="99">
        <f>SUMIFS('Ajuste Ciclado'!J$5:J$47,'Ajuste Ciclado'!$C$5:$C$47,Balance!DP$4,'Ajuste Ciclado'!$B$5:$B$47,Balance!$B285)</f>
        <v>0</v>
      </c>
      <c r="DQ285" s="99">
        <f>SUMIFS('Ajuste Ciclado'!K$5:K$47,'Ajuste Ciclado'!$C$5:$C$47,Balance!DQ$4,'Ajuste Ciclado'!$B$5:$B$47,Balance!$B285)</f>
        <v>0</v>
      </c>
      <c r="DR285" s="99">
        <f>SUMIFS('Ajuste Ciclado'!L$5:L$47,'Ajuste Ciclado'!$C$5:$C$47,Balance!DR$4,'Ajuste Ciclado'!$B$5:$B$47,Balance!$B285)</f>
        <v>0</v>
      </c>
      <c r="DS285" s="99">
        <f>SUMIFS('Ajuste Ciclado'!M$5:M$47,'Ajuste Ciclado'!$C$5:$C$47,Balance!DS$4,'Ajuste Ciclado'!$B$5:$B$47,Balance!$B285)</f>
        <v>0</v>
      </c>
      <c r="DT285" s="99">
        <f>SUMIFS('Ajuste Ciclado'!N$5:N$47,'Ajuste Ciclado'!$C$5:$C$47,Balance!DT$4,'Ajuste Ciclado'!$B$5:$B$47,Balance!$B285)</f>
        <v>0</v>
      </c>
      <c r="DU285" s="100">
        <f>SUMIFS('Ajuste Ciclado'!O$5:O$47,'Ajuste Ciclado'!$C$5:$C$47,Balance!DU$4,'Ajuste Ciclado'!$B$5:$B$47,Balance!$B285)</f>
        <v>0</v>
      </c>
      <c r="DV285" s="98">
        <f>SUMIFS('Ajuste Ciclado'!D$5:D$47,'Ajuste Ciclado'!$C$5:$C$47,Balance!DV$4,'Ajuste Ciclado'!$B$5:$B$47,Balance!$B285)</f>
        <v>0</v>
      </c>
      <c r="DW285" s="99">
        <f>SUMIFS('Ajuste Ciclado'!E$5:E$47,'Ajuste Ciclado'!$C$5:$C$47,Balance!DW$4,'Ajuste Ciclado'!$B$5:$B$47,Balance!$B285)</f>
        <v>0</v>
      </c>
      <c r="DX285" s="99">
        <f>SUMIFS('Ajuste Ciclado'!F$5:F$47,'Ajuste Ciclado'!$C$5:$C$47,Balance!DX$4,'Ajuste Ciclado'!$B$5:$B$47,Balance!$B285)</f>
        <v>0</v>
      </c>
      <c r="DY285" s="99">
        <f>SUMIFS('Ajuste Ciclado'!G$5:G$47,'Ajuste Ciclado'!$C$5:$C$47,Balance!DY$4,'Ajuste Ciclado'!$B$5:$B$47,Balance!$B285)</f>
        <v>0</v>
      </c>
      <c r="DZ285" s="99">
        <f>SUMIFS('Ajuste Ciclado'!H$5:H$47,'Ajuste Ciclado'!$C$5:$C$47,Balance!DZ$4,'Ajuste Ciclado'!$B$5:$B$47,Balance!$B285)</f>
        <v>0</v>
      </c>
      <c r="EA285" s="99">
        <f>SUMIFS('Ajuste Ciclado'!I$5:I$47,'Ajuste Ciclado'!$C$5:$C$47,Balance!EA$4,'Ajuste Ciclado'!$B$5:$B$47,Balance!$B285)</f>
        <v>0</v>
      </c>
      <c r="EB285" s="99">
        <f>SUMIFS('Ajuste Ciclado'!J$5:J$47,'Ajuste Ciclado'!$C$5:$C$47,Balance!EB$4,'Ajuste Ciclado'!$B$5:$B$47,Balance!$B285)</f>
        <v>0</v>
      </c>
      <c r="EC285" s="99">
        <f>SUMIFS('Ajuste Ciclado'!K$5:K$47,'Ajuste Ciclado'!$C$5:$C$47,Balance!EC$4,'Ajuste Ciclado'!$B$5:$B$47,Balance!$B285)</f>
        <v>0</v>
      </c>
      <c r="ED285" s="99">
        <f>SUMIFS('Ajuste Ciclado'!L$5:L$47,'Ajuste Ciclado'!$C$5:$C$47,Balance!ED$4,'Ajuste Ciclado'!$B$5:$B$47,Balance!$B285)</f>
        <v>0</v>
      </c>
      <c r="EE285" s="99">
        <f>SUMIFS('Ajuste Ciclado'!M$5:M$47,'Ajuste Ciclado'!$C$5:$C$47,Balance!EE$4,'Ajuste Ciclado'!$B$5:$B$47,Balance!$B285)</f>
        <v>0</v>
      </c>
      <c r="EF285" s="99">
        <f>SUMIFS('Ajuste Ciclado'!N$5:N$47,'Ajuste Ciclado'!$C$5:$C$47,Balance!EF$4,'Ajuste Ciclado'!$B$5:$B$47,Balance!$B285)</f>
        <v>0</v>
      </c>
      <c r="EG285" s="100">
        <f>SUMIFS('Ajuste Ciclado'!O$5:O$47,'Ajuste Ciclado'!$C$5:$C$47,Balance!EG$4,'Ajuste Ciclado'!$B$5:$B$47,Balance!$B285)</f>
        <v>0</v>
      </c>
      <c r="EH285" s="98">
        <f>SUMIFS('Ajuste Ciclado'!D$5:D$47,'Ajuste Ciclado'!$C$5:$C$47,Balance!EH$4,'Ajuste Ciclado'!$B$5:$B$47,Balance!$B285)</f>
        <v>0</v>
      </c>
      <c r="EI285" s="99">
        <f>SUMIFS('Ajuste Ciclado'!E$5:E$47,'Ajuste Ciclado'!$C$5:$C$47,Balance!EI$4,'Ajuste Ciclado'!$B$5:$B$47,Balance!$B285)</f>
        <v>0</v>
      </c>
      <c r="EJ285" s="99">
        <f>SUMIFS('Ajuste Ciclado'!F$5:F$47,'Ajuste Ciclado'!$C$5:$C$47,Balance!EJ$4,'Ajuste Ciclado'!$B$5:$B$47,Balance!$B285)</f>
        <v>0</v>
      </c>
      <c r="EK285" s="99">
        <f>SUMIFS('Ajuste Ciclado'!G$5:G$47,'Ajuste Ciclado'!$C$5:$C$47,Balance!EK$4,'Ajuste Ciclado'!$B$5:$B$47,Balance!$B285)</f>
        <v>0</v>
      </c>
      <c r="EL285" s="99">
        <f>SUMIFS('Ajuste Ciclado'!H$5:H$47,'Ajuste Ciclado'!$C$5:$C$47,Balance!EL$4,'Ajuste Ciclado'!$B$5:$B$47,Balance!$B285)</f>
        <v>0</v>
      </c>
      <c r="EM285" s="99">
        <f>SUMIFS('Ajuste Ciclado'!I$5:I$47,'Ajuste Ciclado'!$C$5:$C$47,Balance!EM$4,'Ajuste Ciclado'!$B$5:$B$47,Balance!$B285)</f>
        <v>0</v>
      </c>
      <c r="EN285" s="99">
        <f>SUMIFS('Ajuste Ciclado'!J$5:J$47,'Ajuste Ciclado'!$C$5:$C$47,Balance!EN$4,'Ajuste Ciclado'!$B$5:$B$47,Balance!$B285)</f>
        <v>0</v>
      </c>
      <c r="EO285" s="99">
        <f>SUMIFS('Ajuste Ciclado'!K$5:K$47,'Ajuste Ciclado'!$C$5:$C$47,Balance!EO$4,'Ajuste Ciclado'!$B$5:$B$47,Balance!$B285)</f>
        <v>0</v>
      </c>
      <c r="EP285" s="99">
        <f>SUMIFS('Ajuste Ciclado'!L$5:L$47,'Ajuste Ciclado'!$C$5:$C$47,Balance!EP$4,'Ajuste Ciclado'!$B$5:$B$47,Balance!$B285)</f>
        <v>0</v>
      </c>
      <c r="EQ285" s="99">
        <f>SUMIFS('Ajuste Ciclado'!M$5:M$47,'Ajuste Ciclado'!$C$5:$C$47,Balance!EQ$4,'Ajuste Ciclado'!$B$5:$B$47,Balance!$B285)</f>
        <v>0</v>
      </c>
      <c r="ER285" s="99">
        <f>SUMIFS('Ajuste Ciclado'!N$5:N$47,'Ajuste Ciclado'!$C$5:$C$47,Balance!ER$4,'Ajuste Ciclado'!$B$5:$B$47,Balance!$B285)</f>
        <v>0</v>
      </c>
      <c r="ES285" s="100">
        <f>SUMIFS('Ajuste Ciclado'!O$5:O$47,'Ajuste Ciclado'!$C$5:$C$47,Balance!ES$4,'Ajuste Ciclado'!$B$5:$B$47,Balance!$B285)</f>
        <v>0</v>
      </c>
      <c r="ET285" s="84"/>
      <c r="EU285" s="12">
        <f t="shared" si="377"/>
        <v>-14606.72442</v>
      </c>
      <c r="EV285" s="13">
        <f t="shared" si="342"/>
        <v>-8644.9247240000004</v>
      </c>
      <c r="EW285" s="13">
        <f t="shared" si="343"/>
        <v>-10529.502</v>
      </c>
      <c r="EX285" s="13">
        <f t="shared" si="344"/>
        <v>-10982.39675</v>
      </c>
      <c r="EY285" s="13">
        <f t="shared" si="345"/>
        <v>-13791.910449999999</v>
      </c>
      <c r="EZ285" s="13">
        <f t="shared" si="346"/>
        <v>-14090.176579999999</v>
      </c>
      <c r="FA285" s="13">
        <f t="shared" si="347"/>
        <v>-13431.773520000001</v>
      </c>
      <c r="FB285" s="13">
        <f t="shared" si="348"/>
        <v>-13437.011119999999</v>
      </c>
      <c r="FC285" s="13">
        <f t="shared" si="349"/>
        <v>-12212.10987</v>
      </c>
      <c r="FD285" s="13">
        <f t="shared" si="350"/>
        <v>-5620.3207419999999</v>
      </c>
      <c r="FE285" s="13">
        <f t="shared" si="351"/>
        <v>-4186.4737299999997</v>
      </c>
      <c r="FF285" s="14">
        <f t="shared" si="352"/>
        <v>-3736.52369</v>
      </c>
      <c r="FG285" s="12">
        <f t="shared" si="353"/>
        <v>-14625.31135</v>
      </c>
      <c r="FH285" s="13">
        <f t="shared" si="354"/>
        <v>-8738.4809659999992</v>
      </c>
      <c r="FI285" s="13">
        <f t="shared" si="355"/>
        <v>-10624.314319999999</v>
      </c>
      <c r="FJ285" s="13">
        <f t="shared" si="356"/>
        <v>-11562.534240000001</v>
      </c>
      <c r="FK285" s="13">
        <f t="shared" si="357"/>
        <v>-13537.679980000001</v>
      </c>
      <c r="FL285" s="13">
        <f t="shared" si="358"/>
        <v>-14399.985000000001</v>
      </c>
      <c r="FM285" s="13">
        <f t="shared" si="359"/>
        <v>-14326.70046</v>
      </c>
      <c r="FN285" s="13">
        <f t="shared" si="360"/>
        <v>-13598.36887</v>
      </c>
      <c r="FO285" s="13">
        <f t="shared" si="361"/>
        <v>-12524.24604</v>
      </c>
      <c r="FP285" s="13">
        <f t="shared" si="362"/>
        <v>-6914.6800149999999</v>
      </c>
      <c r="FQ285" s="13">
        <f t="shared" si="363"/>
        <v>-6645.0533859999996</v>
      </c>
      <c r="FR285" s="14">
        <f t="shared" si="364"/>
        <v>-6806.8773810000002</v>
      </c>
      <c r="FS285" s="12">
        <f t="shared" si="365"/>
        <v>0</v>
      </c>
      <c r="FT285" s="13">
        <f t="shared" si="366"/>
        <v>0</v>
      </c>
      <c r="FU285" s="13">
        <f t="shared" si="367"/>
        <v>0</v>
      </c>
      <c r="FV285" s="13">
        <f t="shared" si="368"/>
        <v>0</v>
      </c>
      <c r="FW285" s="13">
        <f t="shared" si="369"/>
        <v>0</v>
      </c>
      <c r="FX285" s="13">
        <f t="shared" si="370"/>
        <v>0</v>
      </c>
      <c r="FY285" s="13">
        <f t="shared" si="371"/>
        <v>0</v>
      </c>
      <c r="FZ285" s="13">
        <f t="shared" si="372"/>
        <v>0</v>
      </c>
      <c r="GA285" s="13">
        <f t="shared" si="373"/>
        <v>0</v>
      </c>
      <c r="GB285" s="13">
        <f t="shared" si="374"/>
        <v>0</v>
      </c>
      <c r="GC285" s="13">
        <f t="shared" si="375"/>
        <v>0</v>
      </c>
      <c r="GD285" s="14">
        <f t="shared" si="376"/>
        <v>0</v>
      </c>
      <c r="GE285" s="84"/>
      <c r="GF285" s="12">
        <f t="shared" si="378"/>
        <v>-125269.84759599999</v>
      </c>
      <c r="GG285" s="13">
        <f t="shared" si="378"/>
        <v>-134304.23200799999</v>
      </c>
      <c r="GH285" s="14">
        <f t="shared" si="378"/>
        <v>0</v>
      </c>
      <c r="GI285" s="6">
        <f t="shared" si="379"/>
        <v>2</v>
      </c>
      <c r="GJ285" s="12">
        <f t="shared" si="380"/>
        <v>-42488.811449999994</v>
      </c>
      <c r="GK285" s="13">
        <f t="shared" si="381"/>
        <v>-43351.996809999997</v>
      </c>
      <c r="GL285" s="14">
        <f t="shared" si="382"/>
        <v>0</v>
      </c>
      <c r="GM285" s="84"/>
      <c r="GN285" s="66">
        <f t="shared" si="383"/>
        <v>-43351.996809999997</v>
      </c>
      <c r="GO285" s="84"/>
      <c r="GP285" s="63" t="str" cm="1">
        <f t="array" ref="GP285">INDEX($GF$4:$GH$4,1,GI285)</f>
        <v>Sample 3</v>
      </c>
      <c r="GQ285" s="12">
        <f t="shared" ref="GQ285:GS348" si="385">SMALL($EU285:$FF285,GQ$5)</f>
        <v>-14606.72442</v>
      </c>
      <c r="GR285" s="13">
        <f t="shared" si="385"/>
        <v>-14090.176579999999</v>
      </c>
      <c r="GS285" s="14">
        <f t="shared" si="385"/>
        <v>-13791.910449999999</v>
      </c>
      <c r="GT285" s="12">
        <f t="shared" ref="GT285:GV348" si="386">SMALL($FG285:$FR285,GT$5)</f>
        <v>-14625.31135</v>
      </c>
      <c r="GU285" s="13">
        <f t="shared" si="386"/>
        <v>-14399.985000000001</v>
      </c>
      <c r="GV285" s="14">
        <f t="shared" si="386"/>
        <v>-14326.70046</v>
      </c>
      <c r="GW285" s="12">
        <f t="shared" ref="GW285:GY348" si="387">SMALL($FS285:$GD285,GW$5)</f>
        <v>0</v>
      </c>
      <c r="GX285" s="13">
        <f t="shared" si="387"/>
        <v>0</v>
      </c>
      <c r="GY285" s="14">
        <f t="shared" si="387"/>
        <v>0</v>
      </c>
      <c r="GZ285" s="84" t="str">
        <f t="shared" si="339"/>
        <v>Sample 3</v>
      </c>
      <c r="HA285" s="12">
        <f t="shared" si="384"/>
        <v>-14625.31135</v>
      </c>
      <c r="HB285" s="13">
        <f t="shared" si="384"/>
        <v>-14399.985000000001</v>
      </c>
      <c r="HC285" s="14">
        <f t="shared" si="384"/>
        <v>-14326.70046</v>
      </c>
      <c r="HD285" s="6">
        <f t="shared" si="340"/>
        <v>-43351.996809999997</v>
      </c>
      <c r="HE285" s="84" t="str">
        <f t="shared" si="341"/>
        <v>Ok</v>
      </c>
    </row>
    <row r="286" spans="2:213" hidden="1" x14ac:dyDescent="0.3">
      <c r="B286" s="84" t="s">
        <v>210</v>
      </c>
      <c r="C286" s="12">
        <f>SUMIFS(Inyecciones!$E$2:$E$14185,Inyecciones!$A$2:$A$14185,Balance!C$4,Inyecciones!$B$2:$B$14185,Balance!$B286,Inyecciones!$C$2:$C$14185,Balance!C$5)</f>
        <v>32109.300297261871</v>
      </c>
      <c r="D286" s="13">
        <f>SUMIFS(Inyecciones!$E$2:$E$14185,Inyecciones!$A$2:$A$14185,Balance!D$4,Inyecciones!$B$2:$B$14185,Balance!$B286,Inyecciones!$C$2:$C$14185,Balance!D$5)</f>
        <v>25252.034426351991</v>
      </c>
      <c r="E286" s="13">
        <f>SUMIFS(Inyecciones!$E$2:$E$14185,Inyecciones!$A$2:$A$14185,Balance!E$4,Inyecciones!$B$2:$B$14185,Balance!$B286,Inyecciones!$C$2:$C$14185,Balance!E$5)</f>
        <v>29086.812485642298</v>
      </c>
      <c r="F286" s="13">
        <f>SUMIFS(Inyecciones!$E$2:$E$14185,Inyecciones!$A$2:$A$14185,Balance!F$4,Inyecciones!$B$2:$B$14185,Balance!$B286,Inyecciones!$C$2:$C$14185,Balance!F$5)</f>
        <v>22995.529566543111</v>
      </c>
      <c r="G286" s="13">
        <f>SUMIFS(Inyecciones!$E$2:$E$14185,Inyecciones!$A$2:$A$14185,Balance!G$4,Inyecciones!$B$2:$B$14185,Balance!$B286,Inyecciones!$C$2:$C$14185,Balance!G$5)</f>
        <v>20476.75305993664</v>
      </c>
      <c r="H286" s="13">
        <f>SUMIFS(Inyecciones!$E$2:$E$14185,Inyecciones!$A$2:$A$14185,Balance!H$4,Inyecciones!$B$2:$B$14185,Balance!$B286,Inyecciones!$C$2:$C$14185,Balance!H$5)</f>
        <v>17077.162793741831</v>
      </c>
      <c r="I286" s="13">
        <f>SUMIFS(Inyecciones!$E$2:$E$14185,Inyecciones!$A$2:$A$14185,Balance!I$4,Inyecciones!$B$2:$B$14185,Balance!$B286,Inyecciones!$C$2:$C$14185,Balance!I$5)</f>
        <v>11128.009415593669</v>
      </c>
      <c r="J286" s="13">
        <f>SUMIFS(Inyecciones!$E$2:$E$14185,Inyecciones!$A$2:$A$14185,Balance!J$4,Inyecciones!$B$2:$B$14185,Balance!$B286,Inyecciones!$C$2:$C$14185,Balance!J$5)</f>
        <v>7008.5533562840383</v>
      </c>
      <c r="K286" s="13">
        <f>SUMIFS(Inyecciones!$E$2:$E$14185,Inyecciones!$A$2:$A$14185,Balance!K$4,Inyecciones!$B$2:$B$14185,Balance!$B286,Inyecciones!$C$2:$C$14185,Balance!K$5)</f>
        <v>11088.046688524681</v>
      </c>
      <c r="L286" s="13">
        <f>SUMIFS(Inyecciones!$E$2:$E$14185,Inyecciones!$A$2:$A$14185,Balance!L$4,Inyecciones!$B$2:$B$14185,Balance!$B286,Inyecciones!$C$2:$C$14185,Balance!L$5)</f>
        <v>3013.2120496565021</v>
      </c>
      <c r="M286" s="13">
        <f>SUMIFS(Inyecciones!$E$2:$E$14185,Inyecciones!$A$2:$A$14185,Balance!M$4,Inyecciones!$B$2:$B$14185,Balance!$B286,Inyecciones!$C$2:$C$14185,Balance!M$5)</f>
        <v>2279.984020373422</v>
      </c>
      <c r="N286" s="14">
        <f>SUMIFS(Inyecciones!$E$2:$E$14185,Inyecciones!$A$2:$A$14185,Balance!N$4,Inyecciones!$B$2:$B$14185,Balance!$B286,Inyecciones!$C$2:$C$14185,Balance!N$5)</f>
        <v>3616.230793697936</v>
      </c>
      <c r="O286" s="12">
        <f>SUMIFS(Inyecciones!$E$2:$E$14185,Inyecciones!$A$2:$A$14185,Balance!O$4,Inyecciones!$B$2:$B$14185,Balance!$B286,Inyecciones!$C$2:$C$14185,Balance!O$5)</f>
        <v>32150.720220123021</v>
      </c>
      <c r="P286" s="13">
        <f>SUMIFS(Inyecciones!$E$2:$E$14185,Inyecciones!$A$2:$A$14185,Balance!P$4,Inyecciones!$B$2:$B$14185,Balance!$B286,Inyecciones!$C$2:$C$14185,Balance!P$5)</f>
        <v>25390.230316504509</v>
      </c>
      <c r="Q286" s="13">
        <f>SUMIFS(Inyecciones!$E$2:$E$14185,Inyecciones!$A$2:$A$14185,Balance!Q$4,Inyecciones!$B$2:$B$14185,Balance!$B286,Inyecciones!$C$2:$C$14185,Balance!Q$5)</f>
        <v>29177.02729166664</v>
      </c>
      <c r="R286" s="13">
        <f>SUMIFS(Inyecciones!$E$2:$E$14185,Inyecciones!$A$2:$A$14185,Balance!R$4,Inyecciones!$B$2:$B$14185,Balance!$B286,Inyecciones!$C$2:$C$14185,Balance!R$5)</f>
        <v>23501.855646015101</v>
      </c>
      <c r="S286" s="13">
        <f>SUMIFS(Inyecciones!$E$2:$E$14185,Inyecciones!$A$2:$A$14185,Balance!S$4,Inyecciones!$B$2:$B$14185,Balance!$B286,Inyecciones!$C$2:$C$14185,Balance!S$5)</f>
        <v>20022.163281403049</v>
      </c>
      <c r="T286" s="13">
        <f>SUMIFS(Inyecciones!$E$2:$E$14185,Inyecciones!$A$2:$A$14185,Balance!T$4,Inyecciones!$B$2:$B$14185,Balance!$B286,Inyecciones!$C$2:$C$14185,Balance!T$5)</f>
        <v>17266.19304610536</v>
      </c>
      <c r="U286" s="13">
        <f>SUMIFS(Inyecciones!$E$2:$E$14185,Inyecciones!$A$2:$A$14185,Balance!U$4,Inyecciones!$B$2:$B$14185,Balance!$B286,Inyecciones!$C$2:$C$14185,Balance!U$5)</f>
        <v>11760.534105237901</v>
      </c>
      <c r="V286" s="13">
        <f>SUMIFS(Inyecciones!$E$2:$E$14185,Inyecciones!$A$2:$A$14185,Balance!V$4,Inyecciones!$B$2:$B$14185,Balance!$B286,Inyecciones!$C$2:$C$14185,Balance!V$5)</f>
        <v>7100.9044783017389</v>
      </c>
      <c r="W286" s="13">
        <f>SUMIFS(Inyecciones!$E$2:$E$14185,Inyecciones!$A$2:$A$14185,Balance!W$4,Inyecciones!$B$2:$B$14185,Balance!$B286,Inyecciones!$C$2:$C$14185,Balance!W$5)</f>
        <v>11284.12212913135</v>
      </c>
      <c r="X286" s="13">
        <f>SUMIFS(Inyecciones!$E$2:$E$14185,Inyecciones!$A$2:$A$14185,Balance!X$4,Inyecciones!$B$2:$B$14185,Balance!$B286,Inyecciones!$C$2:$C$14185,Balance!X$5)</f>
        <v>4196.4691263888126</v>
      </c>
      <c r="Y286" s="13">
        <f>SUMIFS(Inyecciones!$E$2:$E$14185,Inyecciones!$A$2:$A$14185,Balance!Y$4,Inyecciones!$B$2:$B$14185,Balance!$B286,Inyecciones!$C$2:$C$14185,Balance!Y$5)</f>
        <v>6522.8393609142913</v>
      </c>
      <c r="Z286" s="14">
        <f>SUMIFS(Inyecciones!$E$2:$E$14185,Inyecciones!$A$2:$A$14185,Balance!Z$4,Inyecciones!$B$2:$B$14185,Balance!$B286,Inyecciones!$C$2:$C$14185,Balance!Z$5)</f>
        <v>9181.0700777922302</v>
      </c>
      <c r="AA286" s="12">
        <f>SUMIFS(Inyecciones!$E$2:$E$14185,Inyecciones!$A$2:$A$14185,Balance!AA$4,Inyecciones!$B$2:$B$14185,Balance!$B286,Inyecciones!$C$2:$C$14185,Balance!AA$5)</f>
        <v>32151.120079000058</v>
      </c>
      <c r="AB286" s="13">
        <f>SUMIFS(Inyecciones!$E$2:$E$14185,Inyecciones!$A$2:$A$14185,Balance!AB$4,Inyecciones!$B$2:$B$14185,Balance!$B286,Inyecciones!$C$2:$C$14185,Balance!AB$5)</f>
        <v>25388.0139861916</v>
      </c>
      <c r="AC286" s="13">
        <f>SUMIFS(Inyecciones!$E$2:$E$14185,Inyecciones!$A$2:$A$14185,Balance!AC$4,Inyecciones!$B$2:$B$14185,Balance!$B286,Inyecciones!$C$2:$C$14185,Balance!AC$5)</f>
        <v>29118.979585961999</v>
      </c>
      <c r="AD286" s="13">
        <f>SUMIFS(Inyecciones!$E$2:$E$14185,Inyecciones!$A$2:$A$14185,Balance!AD$4,Inyecciones!$B$2:$B$14185,Balance!$B286,Inyecciones!$C$2:$C$14185,Balance!AD$5)</f>
        <v>23343.980777498211</v>
      </c>
      <c r="AE286" s="13">
        <f>SUMIFS(Inyecciones!$E$2:$E$14185,Inyecciones!$A$2:$A$14185,Balance!AE$4,Inyecciones!$B$2:$B$14185,Balance!$B286,Inyecciones!$C$2:$C$14185,Balance!AE$5)</f>
        <v>20804.288766663809</v>
      </c>
      <c r="AF286" s="13">
        <f>SUMIFS(Inyecciones!$E$2:$E$14185,Inyecciones!$A$2:$A$14185,Balance!AF$4,Inyecciones!$B$2:$B$14185,Balance!$B286,Inyecciones!$C$2:$C$14185,Balance!AF$5)</f>
        <v>18272.746030344078</v>
      </c>
      <c r="AG286" s="13">
        <f>SUMIFS(Inyecciones!$E$2:$E$14185,Inyecciones!$A$2:$A$14185,Balance!AG$4,Inyecciones!$B$2:$B$14185,Balance!$B286,Inyecciones!$C$2:$C$14185,Balance!AG$5)</f>
        <v>12444.498152506359</v>
      </c>
      <c r="AH286" s="13">
        <f>SUMIFS(Inyecciones!$E$2:$E$14185,Inyecciones!$A$2:$A$14185,Balance!AH$4,Inyecciones!$B$2:$B$14185,Balance!$B286,Inyecciones!$C$2:$C$14185,Balance!AH$5)</f>
        <v>7780.9361319106847</v>
      </c>
      <c r="AI286" s="13">
        <f>SUMIFS(Inyecciones!$E$2:$E$14185,Inyecciones!$A$2:$A$14185,Balance!AI$4,Inyecciones!$B$2:$B$14185,Balance!$B286,Inyecciones!$C$2:$C$14185,Balance!AI$5)</f>
        <v>12039.82915720034</v>
      </c>
      <c r="AJ286" s="13">
        <f>SUMIFS(Inyecciones!$E$2:$E$14185,Inyecciones!$A$2:$A$14185,Balance!AJ$4,Inyecciones!$B$2:$B$14185,Balance!$B286,Inyecciones!$C$2:$C$14185,Balance!AJ$5)</f>
        <v>8049.9821891156244</v>
      </c>
      <c r="AK286" s="13">
        <f>SUMIFS(Inyecciones!$E$2:$E$14185,Inyecciones!$A$2:$A$14185,Balance!AK$4,Inyecciones!$B$2:$B$14185,Balance!$B286,Inyecciones!$C$2:$C$14185,Balance!AK$5)</f>
        <v>11456.28100184769</v>
      </c>
      <c r="AL286" s="14">
        <f>SUMIFS(Inyecciones!$E$2:$E$14185,Inyecciones!$A$2:$A$14185,Balance!AL$4,Inyecciones!$B$2:$B$14185,Balance!$B286,Inyecciones!$C$2:$C$14185,Balance!AL$5)</f>
        <v>13063.075868169029</v>
      </c>
      <c r="AM286" s="13"/>
      <c r="AN286" s="12">
        <f>SUMIFS('Retiro Mensual'!$E$2:$E$2629,'Retiro Mensual'!$A$2:$A$2629,AN$4,'Retiro Mensual'!$B$2:$B$2629,$B286,'Retiro Mensual'!$C$2:$C$2629,AN$5)</f>
        <v>0</v>
      </c>
      <c r="AO286" s="13">
        <f>SUMIFS('Retiro Mensual'!$E$2:$E$2629,'Retiro Mensual'!$A$2:$A$2629,AO$4,'Retiro Mensual'!$B$2:$B$2629,$B286,'Retiro Mensual'!$C$2:$C$2629,AO$5)</f>
        <v>0</v>
      </c>
      <c r="AP286" s="13">
        <f>SUMIFS('Retiro Mensual'!$E$2:$E$2629,'Retiro Mensual'!$A$2:$A$2629,AP$4,'Retiro Mensual'!$B$2:$B$2629,$B286,'Retiro Mensual'!$C$2:$C$2629,AP$5)</f>
        <v>0</v>
      </c>
      <c r="AQ286" s="13">
        <f>SUMIFS('Retiro Mensual'!$E$2:$E$2629,'Retiro Mensual'!$A$2:$A$2629,AQ$4,'Retiro Mensual'!$B$2:$B$2629,$B286,'Retiro Mensual'!$C$2:$C$2629,AQ$5)</f>
        <v>0</v>
      </c>
      <c r="AR286" s="13">
        <f>SUMIFS('Retiro Mensual'!$E$2:$E$2629,'Retiro Mensual'!$A$2:$A$2629,AR$4,'Retiro Mensual'!$B$2:$B$2629,$B286,'Retiro Mensual'!$C$2:$C$2629,AR$5)</f>
        <v>0</v>
      </c>
      <c r="AS286" s="13">
        <f>SUMIFS('Retiro Mensual'!$E$2:$E$2629,'Retiro Mensual'!$A$2:$A$2629,AS$4,'Retiro Mensual'!$B$2:$B$2629,$B286,'Retiro Mensual'!$C$2:$C$2629,AS$5)</f>
        <v>0</v>
      </c>
      <c r="AT286" s="13">
        <f>SUMIFS('Retiro Mensual'!$E$2:$E$2629,'Retiro Mensual'!$A$2:$A$2629,AT$4,'Retiro Mensual'!$B$2:$B$2629,$B286,'Retiro Mensual'!$C$2:$C$2629,AT$5)</f>
        <v>0</v>
      </c>
      <c r="AU286" s="13">
        <f>SUMIFS('Retiro Mensual'!$E$2:$E$2629,'Retiro Mensual'!$A$2:$A$2629,AU$4,'Retiro Mensual'!$B$2:$B$2629,$B286,'Retiro Mensual'!$C$2:$C$2629,AU$5)</f>
        <v>0</v>
      </c>
      <c r="AV286" s="13">
        <f>SUMIFS('Retiro Mensual'!$E$2:$E$2629,'Retiro Mensual'!$A$2:$A$2629,AV$4,'Retiro Mensual'!$B$2:$B$2629,$B286,'Retiro Mensual'!$C$2:$C$2629,AV$5)</f>
        <v>0</v>
      </c>
      <c r="AW286" s="13">
        <f>SUMIFS('Retiro Mensual'!$E$2:$E$2629,'Retiro Mensual'!$A$2:$A$2629,AW$4,'Retiro Mensual'!$B$2:$B$2629,$B286,'Retiro Mensual'!$C$2:$C$2629,AW$5)</f>
        <v>0</v>
      </c>
      <c r="AX286" s="13">
        <f>SUMIFS('Retiro Mensual'!$E$2:$E$2629,'Retiro Mensual'!$A$2:$A$2629,AX$4,'Retiro Mensual'!$B$2:$B$2629,$B286,'Retiro Mensual'!$C$2:$C$2629,AX$5)</f>
        <v>0</v>
      </c>
      <c r="AY286" s="14">
        <f>SUMIFS('Retiro Mensual'!$E$2:$E$2629,'Retiro Mensual'!$A$2:$A$2629,AY$4,'Retiro Mensual'!$B$2:$B$2629,$B286,'Retiro Mensual'!$C$2:$C$2629,AY$5)</f>
        <v>0</v>
      </c>
      <c r="AZ286" s="12">
        <f>SUMIFS('Retiro Mensual'!$E$2:$E$2629,'Retiro Mensual'!$A$2:$A$2629,AZ$4,'Retiro Mensual'!$B$2:$B$2629,$B286,'Retiro Mensual'!$C$2:$C$2629,AZ$5)</f>
        <v>0</v>
      </c>
      <c r="BA286" s="13">
        <f>SUMIFS('Retiro Mensual'!$E$2:$E$2629,'Retiro Mensual'!$A$2:$A$2629,BA$4,'Retiro Mensual'!$B$2:$B$2629,$B286,'Retiro Mensual'!$C$2:$C$2629,BA$5)</f>
        <v>0</v>
      </c>
      <c r="BB286" s="13">
        <f>SUMIFS('Retiro Mensual'!$E$2:$E$2629,'Retiro Mensual'!$A$2:$A$2629,BB$4,'Retiro Mensual'!$B$2:$B$2629,$B286,'Retiro Mensual'!$C$2:$C$2629,BB$5)</f>
        <v>0</v>
      </c>
      <c r="BC286" s="13">
        <f>SUMIFS('Retiro Mensual'!$E$2:$E$2629,'Retiro Mensual'!$A$2:$A$2629,BC$4,'Retiro Mensual'!$B$2:$B$2629,$B286,'Retiro Mensual'!$C$2:$C$2629,BC$5)</f>
        <v>0</v>
      </c>
      <c r="BD286" s="13">
        <f>SUMIFS('Retiro Mensual'!$E$2:$E$2629,'Retiro Mensual'!$A$2:$A$2629,BD$4,'Retiro Mensual'!$B$2:$B$2629,$B286,'Retiro Mensual'!$C$2:$C$2629,BD$5)</f>
        <v>0</v>
      </c>
      <c r="BE286" s="13">
        <f>SUMIFS('Retiro Mensual'!$E$2:$E$2629,'Retiro Mensual'!$A$2:$A$2629,BE$4,'Retiro Mensual'!$B$2:$B$2629,$B286,'Retiro Mensual'!$C$2:$C$2629,BE$5)</f>
        <v>0</v>
      </c>
      <c r="BF286" s="13">
        <f>SUMIFS('Retiro Mensual'!$E$2:$E$2629,'Retiro Mensual'!$A$2:$A$2629,BF$4,'Retiro Mensual'!$B$2:$B$2629,$B286,'Retiro Mensual'!$C$2:$C$2629,BF$5)</f>
        <v>0</v>
      </c>
      <c r="BG286" s="13">
        <f>SUMIFS('Retiro Mensual'!$E$2:$E$2629,'Retiro Mensual'!$A$2:$A$2629,BG$4,'Retiro Mensual'!$B$2:$B$2629,$B286,'Retiro Mensual'!$C$2:$C$2629,BG$5)</f>
        <v>0</v>
      </c>
      <c r="BH286" s="13">
        <f>SUMIFS('Retiro Mensual'!$E$2:$E$2629,'Retiro Mensual'!$A$2:$A$2629,BH$4,'Retiro Mensual'!$B$2:$B$2629,$B286,'Retiro Mensual'!$C$2:$C$2629,BH$5)</f>
        <v>0</v>
      </c>
      <c r="BI286" s="13">
        <f>SUMIFS('Retiro Mensual'!$E$2:$E$2629,'Retiro Mensual'!$A$2:$A$2629,BI$4,'Retiro Mensual'!$B$2:$B$2629,$B286,'Retiro Mensual'!$C$2:$C$2629,BI$5)</f>
        <v>0</v>
      </c>
      <c r="BJ286" s="13">
        <f>SUMIFS('Retiro Mensual'!$E$2:$E$2629,'Retiro Mensual'!$A$2:$A$2629,BJ$4,'Retiro Mensual'!$B$2:$B$2629,$B286,'Retiro Mensual'!$C$2:$C$2629,BJ$5)</f>
        <v>0</v>
      </c>
      <c r="BK286" s="14">
        <f>SUMIFS('Retiro Mensual'!$E$2:$E$2629,'Retiro Mensual'!$A$2:$A$2629,BK$4,'Retiro Mensual'!$B$2:$B$2629,$B286,'Retiro Mensual'!$C$2:$C$2629,BK$5)</f>
        <v>0</v>
      </c>
      <c r="BL286" s="12">
        <f>SUMIFS('Retiro Mensual'!$E$2:$E$2629,'Retiro Mensual'!$A$2:$A$2629,BL$4,'Retiro Mensual'!$B$2:$B$2629,$B286,'Retiro Mensual'!$C$2:$C$2629,BL$5)</f>
        <v>0</v>
      </c>
      <c r="BM286" s="13">
        <f>SUMIFS('Retiro Mensual'!$E$2:$E$2629,'Retiro Mensual'!$A$2:$A$2629,BM$4,'Retiro Mensual'!$B$2:$B$2629,$B286,'Retiro Mensual'!$C$2:$C$2629,BM$5)</f>
        <v>0</v>
      </c>
      <c r="BN286" s="13">
        <f>SUMIFS('Retiro Mensual'!$E$2:$E$2629,'Retiro Mensual'!$A$2:$A$2629,BN$4,'Retiro Mensual'!$B$2:$B$2629,$B286,'Retiro Mensual'!$C$2:$C$2629,BN$5)</f>
        <v>0</v>
      </c>
      <c r="BO286" s="13">
        <f>SUMIFS('Retiro Mensual'!$E$2:$E$2629,'Retiro Mensual'!$A$2:$A$2629,BO$4,'Retiro Mensual'!$B$2:$B$2629,$B286,'Retiro Mensual'!$C$2:$C$2629,BO$5)</f>
        <v>0</v>
      </c>
      <c r="BP286" s="13">
        <f>SUMIFS('Retiro Mensual'!$E$2:$E$2629,'Retiro Mensual'!$A$2:$A$2629,BP$4,'Retiro Mensual'!$B$2:$B$2629,$B286,'Retiro Mensual'!$C$2:$C$2629,BP$5)</f>
        <v>0</v>
      </c>
      <c r="BQ286" s="13">
        <f>SUMIFS('Retiro Mensual'!$E$2:$E$2629,'Retiro Mensual'!$A$2:$A$2629,BQ$4,'Retiro Mensual'!$B$2:$B$2629,$B286,'Retiro Mensual'!$C$2:$C$2629,BQ$5)</f>
        <v>0</v>
      </c>
      <c r="BR286" s="13">
        <f>SUMIFS('Retiro Mensual'!$E$2:$E$2629,'Retiro Mensual'!$A$2:$A$2629,BR$4,'Retiro Mensual'!$B$2:$B$2629,$B286,'Retiro Mensual'!$C$2:$C$2629,BR$5)</f>
        <v>0</v>
      </c>
      <c r="BS286" s="13">
        <f>SUMIFS('Retiro Mensual'!$E$2:$E$2629,'Retiro Mensual'!$A$2:$A$2629,BS$4,'Retiro Mensual'!$B$2:$B$2629,$B286,'Retiro Mensual'!$C$2:$C$2629,BS$5)</f>
        <v>0</v>
      </c>
      <c r="BT286" s="13">
        <f>SUMIFS('Retiro Mensual'!$E$2:$E$2629,'Retiro Mensual'!$A$2:$A$2629,BT$4,'Retiro Mensual'!$B$2:$B$2629,$B286,'Retiro Mensual'!$C$2:$C$2629,BT$5)</f>
        <v>0</v>
      </c>
      <c r="BU286" s="13">
        <f>SUMIFS('Retiro Mensual'!$E$2:$E$2629,'Retiro Mensual'!$A$2:$A$2629,BU$4,'Retiro Mensual'!$B$2:$B$2629,$B286,'Retiro Mensual'!$C$2:$C$2629,BU$5)</f>
        <v>0</v>
      </c>
      <c r="BV286" s="13">
        <f>SUMIFS('Retiro Mensual'!$E$2:$E$2629,'Retiro Mensual'!$A$2:$A$2629,BV$4,'Retiro Mensual'!$B$2:$B$2629,$B286,'Retiro Mensual'!$C$2:$C$2629,BV$5)</f>
        <v>0</v>
      </c>
      <c r="BW286" s="14">
        <f>SUMIFS('Retiro Mensual'!$E$2:$E$2629,'Retiro Mensual'!$A$2:$A$2629,BW$4,'Retiro Mensual'!$B$2:$B$2629,$B286,'Retiro Mensual'!$C$2:$C$2629,BW$5)</f>
        <v>0</v>
      </c>
      <c r="BX286" s="13"/>
      <c r="BY286" s="12">
        <f>SUMIFS('Compra Ventas'!$E$2:$E$2700,'Compra Ventas'!$A$2:$A$2700,BY$4,'Compra Ventas'!$B$2:$B$2700,$B286,'Compra Ventas'!$C$2:$C$2700,BY$5)</f>
        <v>0</v>
      </c>
      <c r="BZ286" s="13">
        <f>SUMIFS('Compra Ventas'!$E$2:$E$2700,'Compra Ventas'!$A$2:$A$2700,BZ$4,'Compra Ventas'!$B$2:$B$2700,$B286,'Compra Ventas'!$C$2:$C$2700,BZ$5)</f>
        <v>0</v>
      </c>
      <c r="CA286" s="13">
        <f>SUMIFS('Compra Ventas'!$E$2:$E$2700,'Compra Ventas'!$A$2:$A$2700,CA$4,'Compra Ventas'!$B$2:$B$2700,$B286,'Compra Ventas'!$C$2:$C$2700,CA$5)</f>
        <v>0</v>
      </c>
      <c r="CB286" s="13">
        <f>SUMIFS('Compra Ventas'!$E$2:$E$2700,'Compra Ventas'!$A$2:$A$2700,CB$4,'Compra Ventas'!$B$2:$B$2700,$B286,'Compra Ventas'!$C$2:$C$2700,CB$5)</f>
        <v>0</v>
      </c>
      <c r="CC286" s="13">
        <f>SUMIFS('Compra Ventas'!$E$2:$E$2700,'Compra Ventas'!$A$2:$A$2700,CC$4,'Compra Ventas'!$B$2:$B$2700,$B286,'Compra Ventas'!$C$2:$C$2700,CC$5)</f>
        <v>0</v>
      </c>
      <c r="CD286" s="13">
        <f>SUMIFS('Compra Ventas'!$E$2:$E$2700,'Compra Ventas'!$A$2:$A$2700,CD$4,'Compra Ventas'!$B$2:$B$2700,$B286,'Compra Ventas'!$C$2:$C$2700,CD$5)</f>
        <v>0</v>
      </c>
      <c r="CE286" s="13">
        <f>SUMIFS('Compra Ventas'!$E$2:$E$2700,'Compra Ventas'!$A$2:$A$2700,CE$4,'Compra Ventas'!$B$2:$B$2700,$B286,'Compra Ventas'!$C$2:$C$2700,CE$5)</f>
        <v>0</v>
      </c>
      <c r="CF286" s="13">
        <f>SUMIFS('Compra Ventas'!$E$2:$E$2700,'Compra Ventas'!$A$2:$A$2700,CF$4,'Compra Ventas'!$B$2:$B$2700,$B286,'Compra Ventas'!$C$2:$C$2700,CF$5)</f>
        <v>0</v>
      </c>
      <c r="CG286" s="13">
        <f>SUMIFS('Compra Ventas'!$E$2:$E$2700,'Compra Ventas'!$A$2:$A$2700,CG$4,'Compra Ventas'!$B$2:$B$2700,$B286,'Compra Ventas'!$C$2:$C$2700,CG$5)</f>
        <v>0</v>
      </c>
      <c r="CH286" s="13">
        <f>SUMIFS('Compra Ventas'!$E$2:$E$2700,'Compra Ventas'!$A$2:$A$2700,CH$4,'Compra Ventas'!$B$2:$B$2700,$B286,'Compra Ventas'!$C$2:$C$2700,CH$5)</f>
        <v>0</v>
      </c>
      <c r="CI286" s="13">
        <f>SUMIFS('Compra Ventas'!$E$2:$E$2700,'Compra Ventas'!$A$2:$A$2700,CI$4,'Compra Ventas'!$B$2:$B$2700,$B286,'Compra Ventas'!$C$2:$C$2700,CI$5)</f>
        <v>0</v>
      </c>
      <c r="CJ286" s="14">
        <f>SUMIFS('Compra Ventas'!$E$2:$E$2700,'Compra Ventas'!$A$2:$A$2700,CJ$4,'Compra Ventas'!$B$2:$B$2700,$B286,'Compra Ventas'!$C$2:$C$2700,CJ$5)</f>
        <v>0</v>
      </c>
      <c r="CK286" s="12">
        <f>SUMIFS('Compra Ventas'!$E$2:$E$2700,'Compra Ventas'!$A$2:$A$2700,CK$4,'Compra Ventas'!$B$2:$B$2700,$B286,'Compra Ventas'!$C$2:$C$2700,CK$5)</f>
        <v>0</v>
      </c>
      <c r="CL286" s="13">
        <f>SUMIFS('Compra Ventas'!$E$2:$E$2700,'Compra Ventas'!$A$2:$A$2700,CL$4,'Compra Ventas'!$B$2:$B$2700,$B286,'Compra Ventas'!$C$2:$C$2700,CL$5)</f>
        <v>0</v>
      </c>
      <c r="CM286" s="13">
        <f>SUMIFS('Compra Ventas'!$E$2:$E$2700,'Compra Ventas'!$A$2:$A$2700,CM$4,'Compra Ventas'!$B$2:$B$2700,$B286,'Compra Ventas'!$C$2:$C$2700,CM$5)</f>
        <v>0</v>
      </c>
      <c r="CN286" s="13">
        <f>SUMIFS('Compra Ventas'!$E$2:$E$2700,'Compra Ventas'!$A$2:$A$2700,CN$4,'Compra Ventas'!$B$2:$B$2700,$B286,'Compra Ventas'!$C$2:$C$2700,CN$5)</f>
        <v>0</v>
      </c>
      <c r="CO286" s="13">
        <f>SUMIFS('Compra Ventas'!$E$2:$E$2700,'Compra Ventas'!$A$2:$A$2700,CO$4,'Compra Ventas'!$B$2:$B$2700,$B286,'Compra Ventas'!$C$2:$C$2700,CO$5)</f>
        <v>0</v>
      </c>
      <c r="CP286" s="13">
        <f>SUMIFS('Compra Ventas'!$E$2:$E$2700,'Compra Ventas'!$A$2:$A$2700,CP$4,'Compra Ventas'!$B$2:$B$2700,$B286,'Compra Ventas'!$C$2:$C$2700,CP$5)</f>
        <v>0</v>
      </c>
      <c r="CQ286" s="13">
        <f>SUMIFS('Compra Ventas'!$E$2:$E$2700,'Compra Ventas'!$A$2:$A$2700,CQ$4,'Compra Ventas'!$B$2:$B$2700,$B286,'Compra Ventas'!$C$2:$C$2700,CQ$5)</f>
        <v>0</v>
      </c>
      <c r="CR286" s="13">
        <f>SUMIFS('Compra Ventas'!$E$2:$E$2700,'Compra Ventas'!$A$2:$A$2700,CR$4,'Compra Ventas'!$B$2:$B$2700,$B286,'Compra Ventas'!$C$2:$C$2700,CR$5)</f>
        <v>0</v>
      </c>
      <c r="CS286" s="13">
        <f>SUMIFS('Compra Ventas'!$E$2:$E$2700,'Compra Ventas'!$A$2:$A$2700,CS$4,'Compra Ventas'!$B$2:$B$2700,$B286,'Compra Ventas'!$C$2:$C$2700,CS$5)</f>
        <v>0</v>
      </c>
      <c r="CT286" s="13">
        <f>SUMIFS('Compra Ventas'!$E$2:$E$2700,'Compra Ventas'!$A$2:$A$2700,CT$4,'Compra Ventas'!$B$2:$B$2700,$B286,'Compra Ventas'!$C$2:$C$2700,CT$5)</f>
        <v>0</v>
      </c>
      <c r="CU286" s="13">
        <f>SUMIFS('Compra Ventas'!$E$2:$E$2700,'Compra Ventas'!$A$2:$A$2700,CU$4,'Compra Ventas'!$B$2:$B$2700,$B286,'Compra Ventas'!$C$2:$C$2700,CU$5)</f>
        <v>0</v>
      </c>
      <c r="CV286" s="14">
        <f>SUMIFS('Compra Ventas'!$E$2:$E$2700,'Compra Ventas'!$A$2:$A$2700,CV$4,'Compra Ventas'!$B$2:$B$2700,$B286,'Compra Ventas'!$C$2:$C$2700,CV$5)</f>
        <v>0</v>
      </c>
      <c r="CW286" s="12">
        <f>SUMIFS('Compra Ventas'!$E$2:$E$2700,'Compra Ventas'!$A$2:$A$2700,CW$4,'Compra Ventas'!$B$2:$B$2700,$B286,'Compra Ventas'!$C$2:$C$2700,CW$5)</f>
        <v>0</v>
      </c>
      <c r="CX286" s="13">
        <f>SUMIFS('Compra Ventas'!$E$2:$E$2700,'Compra Ventas'!$A$2:$A$2700,CX$4,'Compra Ventas'!$B$2:$B$2700,$B286,'Compra Ventas'!$C$2:$C$2700,CX$5)</f>
        <v>0</v>
      </c>
      <c r="CY286" s="13">
        <f>SUMIFS('Compra Ventas'!$E$2:$E$2700,'Compra Ventas'!$A$2:$A$2700,CY$4,'Compra Ventas'!$B$2:$B$2700,$B286,'Compra Ventas'!$C$2:$C$2700,CY$5)</f>
        <v>0</v>
      </c>
      <c r="CZ286" s="13">
        <f>SUMIFS('Compra Ventas'!$E$2:$E$2700,'Compra Ventas'!$A$2:$A$2700,CZ$4,'Compra Ventas'!$B$2:$B$2700,$B286,'Compra Ventas'!$C$2:$C$2700,CZ$5)</f>
        <v>0</v>
      </c>
      <c r="DA286" s="13">
        <f>SUMIFS('Compra Ventas'!$E$2:$E$2700,'Compra Ventas'!$A$2:$A$2700,DA$4,'Compra Ventas'!$B$2:$B$2700,$B286,'Compra Ventas'!$C$2:$C$2700,DA$5)</f>
        <v>0</v>
      </c>
      <c r="DB286" s="13">
        <f>SUMIFS('Compra Ventas'!$E$2:$E$2700,'Compra Ventas'!$A$2:$A$2700,DB$4,'Compra Ventas'!$B$2:$B$2700,$B286,'Compra Ventas'!$C$2:$C$2700,DB$5)</f>
        <v>0</v>
      </c>
      <c r="DC286" s="13">
        <f>SUMIFS('Compra Ventas'!$E$2:$E$2700,'Compra Ventas'!$A$2:$A$2700,DC$4,'Compra Ventas'!$B$2:$B$2700,$B286,'Compra Ventas'!$C$2:$C$2700,DC$5)</f>
        <v>0</v>
      </c>
      <c r="DD286" s="13">
        <f>SUMIFS('Compra Ventas'!$E$2:$E$2700,'Compra Ventas'!$A$2:$A$2700,DD$4,'Compra Ventas'!$B$2:$B$2700,$B286,'Compra Ventas'!$C$2:$C$2700,DD$5)</f>
        <v>0</v>
      </c>
      <c r="DE286" s="13">
        <f>SUMIFS('Compra Ventas'!$E$2:$E$2700,'Compra Ventas'!$A$2:$A$2700,DE$4,'Compra Ventas'!$B$2:$B$2700,$B286,'Compra Ventas'!$C$2:$C$2700,DE$5)</f>
        <v>0</v>
      </c>
      <c r="DF286" s="13">
        <f>SUMIFS('Compra Ventas'!$E$2:$E$2700,'Compra Ventas'!$A$2:$A$2700,DF$4,'Compra Ventas'!$B$2:$B$2700,$B286,'Compra Ventas'!$C$2:$C$2700,DF$5)</f>
        <v>0</v>
      </c>
      <c r="DG286" s="13">
        <f>SUMIFS('Compra Ventas'!$E$2:$E$2700,'Compra Ventas'!$A$2:$A$2700,DG$4,'Compra Ventas'!$B$2:$B$2700,$B286,'Compra Ventas'!$C$2:$C$2700,DG$5)</f>
        <v>0</v>
      </c>
      <c r="DH286" s="14">
        <f>SUMIFS('Compra Ventas'!$E$2:$E$2700,'Compra Ventas'!$A$2:$A$2700,DH$4,'Compra Ventas'!$B$2:$B$2700,$B286,'Compra Ventas'!$C$2:$C$2700,DH$5)</f>
        <v>0</v>
      </c>
      <c r="DI286" s="84"/>
      <c r="DJ286" s="98">
        <f>SUMIFS('Ajuste Ciclado'!D$5:D$47,'Ajuste Ciclado'!$C$5:$C$47,Balance!DJ$4,'Ajuste Ciclado'!$B$5:$B$47,Balance!$B286)</f>
        <v>0</v>
      </c>
      <c r="DK286" s="99">
        <f>SUMIFS('Ajuste Ciclado'!E$5:E$47,'Ajuste Ciclado'!$C$5:$C$47,Balance!DK$4,'Ajuste Ciclado'!$B$5:$B$47,Balance!$B286)</f>
        <v>0</v>
      </c>
      <c r="DL286" s="99">
        <f>SUMIFS('Ajuste Ciclado'!F$5:F$47,'Ajuste Ciclado'!$C$5:$C$47,Balance!DL$4,'Ajuste Ciclado'!$B$5:$B$47,Balance!$B286)</f>
        <v>0</v>
      </c>
      <c r="DM286" s="99">
        <f>SUMIFS('Ajuste Ciclado'!G$5:G$47,'Ajuste Ciclado'!$C$5:$C$47,Balance!DM$4,'Ajuste Ciclado'!$B$5:$B$47,Balance!$B286)</f>
        <v>0</v>
      </c>
      <c r="DN286" s="99">
        <f>SUMIFS('Ajuste Ciclado'!H$5:H$47,'Ajuste Ciclado'!$C$5:$C$47,Balance!DN$4,'Ajuste Ciclado'!$B$5:$B$47,Balance!$B286)</f>
        <v>0</v>
      </c>
      <c r="DO286" s="99">
        <f>SUMIFS('Ajuste Ciclado'!I$5:I$47,'Ajuste Ciclado'!$C$5:$C$47,Balance!DO$4,'Ajuste Ciclado'!$B$5:$B$47,Balance!$B286)</f>
        <v>0</v>
      </c>
      <c r="DP286" s="99">
        <f>SUMIFS('Ajuste Ciclado'!J$5:J$47,'Ajuste Ciclado'!$C$5:$C$47,Balance!DP$4,'Ajuste Ciclado'!$B$5:$B$47,Balance!$B286)</f>
        <v>0</v>
      </c>
      <c r="DQ286" s="99">
        <f>SUMIFS('Ajuste Ciclado'!K$5:K$47,'Ajuste Ciclado'!$C$5:$C$47,Balance!DQ$4,'Ajuste Ciclado'!$B$5:$B$47,Balance!$B286)</f>
        <v>0</v>
      </c>
      <c r="DR286" s="99">
        <f>SUMIFS('Ajuste Ciclado'!L$5:L$47,'Ajuste Ciclado'!$C$5:$C$47,Balance!DR$4,'Ajuste Ciclado'!$B$5:$B$47,Balance!$B286)</f>
        <v>0</v>
      </c>
      <c r="DS286" s="99">
        <f>SUMIFS('Ajuste Ciclado'!M$5:M$47,'Ajuste Ciclado'!$C$5:$C$47,Balance!DS$4,'Ajuste Ciclado'!$B$5:$B$47,Balance!$B286)</f>
        <v>0</v>
      </c>
      <c r="DT286" s="99">
        <f>SUMIFS('Ajuste Ciclado'!N$5:N$47,'Ajuste Ciclado'!$C$5:$C$47,Balance!DT$4,'Ajuste Ciclado'!$B$5:$B$47,Balance!$B286)</f>
        <v>0</v>
      </c>
      <c r="DU286" s="100">
        <f>SUMIFS('Ajuste Ciclado'!O$5:O$47,'Ajuste Ciclado'!$C$5:$C$47,Balance!DU$4,'Ajuste Ciclado'!$B$5:$B$47,Balance!$B286)</f>
        <v>0</v>
      </c>
      <c r="DV286" s="98">
        <f>SUMIFS('Ajuste Ciclado'!D$5:D$47,'Ajuste Ciclado'!$C$5:$C$47,Balance!DV$4,'Ajuste Ciclado'!$B$5:$B$47,Balance!$B286)</f>
        <v>0</v>
      </c>
      <c r="DW286" s="99">
        <f>SUMIFS('Ajuste Ciclado'!E$5:E$47,'Ajuste Ciclado'!$C$5:$C$47,Balance!DW$4,'Ajuste Ciclado'!$B$5:$B$47,Balance!$B286)</f>
        <v>0</v>
      </c>
      <c r="DX286" s="99">
        <f>SUMIFS('Ajuste Ciclado'!F$5:F$47,'Ajuste Ciclado'!$C$5:$C$47,Balance!DX$4,'Ajuste Ciclado'!$B$5:$B$47,Balance!$B286)</f>
        <v>0</v>
      </c>
      <c r="DY286" s="99">
        <f>SUMIFS('Ajuste Ciclado'!G$5:G$47,'Ajuste Ciclado'!$C$5:$C$47,Balance!DY$4,'Ajuste Ciclado'!$B$5:$B$47,Balance!$B286)</f>
        <v>0</v>
      </c>
      <c r="DZ286" s="99">
        <f>SUMIFS('Ajuste Ciclado'!H$5:H$47,'Ajuste Ciclado'!$C$5:$C$47,Balance!DZ$4,'Ajuste Ciclado'!$B$5:$B$47,Balance!$B286)</f>
        <v>0</v>
      </c>
      <c r="EA286" s="99">
        <f>SUMIFS('Ajuste Ciclado'!I$5:I$47,'Ajuste Ciclado'!$C$5:$C$47,Balance!EA$4,'Ajuste Ciclado'!$B$5:$B$47,Balance!$B286)</f>
        <v>0</v>
      </c>
      <c r="EB286" s="99">
        <f>SUMIFS('Ajuste Ciclado'!J$5:J$47,'Ajuste Ciclado'!$C$5:$C$47,Balance!EB$4,'Ajuste Ciclado'!$B$5:$B$47,Balance!$B286)</f>
        <v>0</v>
      </c>
      <c r="EC286" s="99">
        <f>SUMIFS('Ajuste Ciclado'!K$5:K$47,'Ajuste Ciclado'!$C$5:$C$47,Balance!EC$4,'Ajuste Ciclado'!$B$5:$B$47,Balance!$B286)</f>
        <v>0</v>
      </c>
      <c r="ED286" s="99">
        <f>SUMIFS('Ajuste Ciclado'!L$5:L$47,'Ajuste Ciclado'!$C$5:$C$47,Balance!ED$4,'Ajuste Ciclado'!$B$5:$B$47,Balance!$B286)</f>
        <v>0</v>
      </c>
      <c r="EE286" s="99">
        <f>SUMIFS('Ajuste Ciclado'!M$5:M$47,'Ajuste Ciclado'!$C$5:$C$47,Balance!EE$4,'Ajuste Ciclado'!$B$5:$B$47,Balance!$B286)</f>
        <v>0</v>
      </c>
      <c r="EF286" s="99">
        <f>SUMIFS('Ajuste Ciclado'!N$5:N$47,'Ajuste Ciclado'!$C$5:$C$47,Balance!EF$4,'Ajuste Ciclado'!$B$5:$B$47,Balance!$B286)</f>
        <v>0</v>
      </c>
      <c r="EG286" s="100">
        <f>SUMIFS('Ajuste Ciclado'!O$5:O$47,'Ajuste Ciclado'!$C$5:$C$47,Balance!EG$4,'Ajuste Ciclado'!$B$5:$B$47,Balance!$B286)</f>
        <v>0</v>
      </c>
      <c r="EH286" s="98">
        <f>SUMIFS('Ajuste Ciclado'!D$5:D$47,'Ajuste Ciclado'!$C$5:$C$47,Balance!EH$4,'Ajuste Ciclado'!$B$5:$B$47,Balance!$B286)</f>
        <v>0</v>
      </c>
      <c r="EI286" s="99">
        <f>SUMIFS('Ajuste Ciclado'!E$5:E$47,'Ajuste Ciclado'!$C$5:$C$47,Balance!EI$4,'Ajuste Ciclado'!$B$5:$B$47,Balance!$B286)</f>
        <v>0</v>
      </c>
      <c r="EJ286" s="99">
        <f>SUMIFS('Ajuste Ciclado'!F$5:F$47,'Ajuste Ciclado'!$C$5:$C$47,Balance!EJ$4,'Ajuste Ciclado'!$B$5:$B$47,Balance!$B286)</f>
        <v>0</v>
      </c>
      <c r="EK286" s="99">
        <f>SUMIFS('Ajuste Ciclado'!G$5:G$47,'Ajuste Ciclado'!$C$5:$C$47,Balance!EK$4,'Ajuste Ciclado'!$B$5:$B$47,Balance!$B286)</f>
        <v>0</v>
      </c>
      <c r="EL286" s="99">
        <f>SUMIFS('Ajuste Ciclado'!H$5:H$47,'Ajuste Ciclado'!$C$5:$C$47,Balance!EL$4,'Ajuste Ciclado'!$B$5:$B$47,Balance!$B286)</f>
        <v>0</v>
      </c>
      <c r="EM286" s="99">
        <f>SUMIFS('Ajuste Ciclado'!I$5:I$47,'Ajuste Ciclado'!$C$5:$C$47,Balance!EM$4,'Ajuste Ciclado'!$B$5:$B$47,Balance!$B286)</f>
        <v>0</v>
      </c>
      <c r="EN286" s="99">
        <f>SUMIFS('Ajuste Ciclado'!J$5:J$47,'Ajuste Ciclado'!$C$5:$C$47,Balance!EN$4,'Ajuste Ciclado'!$B$5:$B$47,Balance!$B286)</f>
        <v>0</v>
      </c>
      <c r="EO286" s="99">
        <f>SUMIFS('Ajuste Ciclado'!K$5:K$47,'Ajuste Ciclado'!$C$5:$C$47,Balance!EO$4,'Ajuste Ciclado'!$B$5:$B$47,Balance!$B286)</f>
        <v>0</v>
      </c>
      <c r="EP286" s="99">
        <f>SUMIFS('Ajuste Ciclado'!L$5:L$47,'Ajuste Ciclado'!$C$5:$C$47,Balance!EP$4,'Ajuste Ciclado'!$B$5:$B$47,Balance!$B286)</f>
        <v>0</v>
      </c>
      <c r="EQ286" s="99">
        <f>SUMIFS('Ajuste Ciclado'!M$5:M$47,'Ajuste Ciclado'!$C$5:$C$47,Balance!EQ$4,'Ajuste Ciclado'!$B$5:$B$47,Balance!$B286)</f>
        <v>0</v>
      </c>
      <c r="ER286" s="99">
        <f>SUMIFS('Ajuste Ciclado'!N$5:N$47,'Ajuste Ciclado'!$C$5:$C$47,Balance!ER$4,'Ajuste Ciclado'!$B$5:$B$47,Balance!$B286)</f>
        <v>0</v>
      </c>
      <c r="ES286" s="100">
        <f>SUMIFS('Ajuste Ciclado'!O$5:O$47,'Ajuste Ciclado'!$C$5:$C$47,Balance!ES$4,'Ajuste Ciclado'!$B$5:$B$47,Balance!$B286)</f>
        <v>0</v>
      </c>
      <c r="ET286" s="84"/>
      <c r="EU286" s="12">
        <f t="shared" si="377"/>
        <v>32109.300297261871</v>
      </c>
      <c r="EV286" s="13">
        <f t="shared" si="342"/>
        <v>25252.034426351991</v>
      </c>
      <c r="EW286" s="13">
        <f t="shared" si="343"/>
        <v>29086.812485642298</v>
      </c>
      <c r="EX286" s="13">
        <f t="shared" si="344"/>
        <v>22995.529566543111</v>
      </c>
      <c r="EY286" s="13">
        <f t="shared" si="345"/>
        <v>20476.75305993664</v>
      </c>
      <c r="EZ286" s="13">
        <f t="shared" si="346"/>
        <v>17077.162793741831</v>
      </c>
      <c r="FA286" s="13">
        <f t="shared" si="347"/>
        <v>11128.009415593669</v>
      </c>
      <c r="FB286" s="13">
        <f t="shared" si="348"/>
        <v>7008.5533562840383</v>
      </c>
      <c r="FC286" s="13">
        <f t="shared" si="349"/>
        <v>11088.046688524681</v>
      </c>
      <c r="FD286" s="13">
        <f t="shared" si="350"/>
        <v>3013.2120496565021</v>
      </c>
      <c r="FE286" s="13">
        <f t="shared" si="351"/>
        <v>2279.984020373422</v>
      </c>
      <c r="FF286" s="14">
        <f t="shared" si="352"/>
        <v>3616.230793697936</v>
      </c>
      <c r="FG286" s="12">
        <f t="shared" si="353"/>
        <v>32150.720220123021</v>
      </c>
      <c r="FH286" s="13">
        <f t="shared" si="354"/>
        <v>25390.230316504509</v>
      </c>
      <c r="FI286" s="13">
        <f t="shared" si="355"/>
        <v>29177.02729166664</v>
      </c>
      <c r="FJ286" s="13">
        <f t="shared" si="356"/>
        <v>23501.855646015101</v>
      </c>
      <c r="FK286" s="13">
        <f t="shared" si="357"/>
        <v>20022.163281403049</v>
      </c>
      <c r="FL286" s="13">
        <f t="shared" si="358"/>
        <v>17266.19304610536</v>
      </c>
      <c r="FM286" s="13">
        <f t="shared" si="359"/>
        <v>11760.534105237901</v>
      </c>
      <c r="FN286" s="13">
        <f t="shared" si="360"/>
        <v>7100.9044783017389</v>
      </c>
      <c r="FO286" s="13">
        <f t="shared" si="361"/>
        <v>11284.12212913135</v>
      </c>
      <c r="FP286" s="13">
        <f t="shared" si="362"/>
        <v>4196.4691263888126</v>
      </c>
      <c r="FQ286" s="13">
        <f t="shared" si="363"/>
        <v>6522.8393609142913</v>
      </c>
      <c r="FR286" s="14">
        <f t="shared" si="364"/>
        <v>9181.0700777922302</v>
      </c>
      <c r="FS286" s="12">
        <f t="shared" si="365"/>
        <v>32151.120079000058</v>
      </c>
      <c r="FT286" s="13">
        <f t="shared" si="366"/>
        <v>25388.0139861916</v>
      </c>
      <c r="FU286" s="13">
        <f t="shared" si="367"/>
        <v>29118.979585961999</v>
      </c>
      <c r="FV286" s="13">
        <f t="shared" si="368"/>
        <v>23343.980777498211</v>
      </c>
      <c r="FW286" s="13">
        <f t="shared" si="369"/>
        <v>20804.288766663809</v>
      </c>
      <c r="FX286" s="13">
        <f t="shared" si="370"/>
        <v>18272.746030344078</v>
      </c>
      <c r="FY286" s="13">
        <f t="shared" si="371"/>
        <v>12444.498152506359</v>
      </c>
      <c r="FZ286" s="13">
        <f t="shared" si="372"/>
        <v>7780.9361319106847</v>
      </c>
      <c r="GA286" s="13">
        <f t="shared" si="373"/>
        <v>12039.82915720034</v>
      </c>
      <c r="GB286" s="13">
        <f t="shared" si="374"/>
        <v>8049.9821891156244</v>
      </c>
      <c r="GC286" s="13">
        <f t="shared" si="375"/>
        <v>11456.28100184769</v>
      </c>
      <c r="GD286" s="14">
        <f t="shared" si="376"/>
        <v>13063.075868169029</v>
      </c>
      <c r="GE286" s="84"/>
      <c r="GF286" s="12">
        <f t="shared" si="378"/>
        <v>185131.62895360801</v>
      </c>
      <c r="GG286" s="13">
        <f t="shared" si="378"/>
        <v>197554.12907958394</v>
      </c>
      <c r="GH286" s="14">
        <f t="shared" si="378"/>
        <v>213913.73172640952</v>
      </c>
      <c r="GI286" s="6">
        <f t="shared" si="379"/>
        <v>1</v>
      </c>
      <c r="GJ286" s="12">
        <f t="shared" si="380"/>
        <v>0</v>
      </c>
      <c r="GK286" s="13">
        <f t="shared" si="381"/>
        <v>0</v>
      </c>
      <c r="GL286" s="14">
        <f t="shared" si="382"/>
        <v>0</v>
      </c>
      <c r="GM286" s="84"/>
      <c r="GN286" s="66">
        <f t="shared" si="383"/>
        <v>0</v>
      </c>
      <c r="GO286" s="84"/>
      <c r="GP286" s="63" t="str" cm="1">
        <f t="array" ref="GP286">INDEX($GF$4:$GH$4,1,GI286)</f>
        <v>Sample 1</v>
      </c>
      <c r="GQ286" s="12">
        <f t="shared" si="385"/>
        <v>2279.984020373422</v>
      </c>
      <c r="GR286" s="13">
        <f t="shared" si="385"/>
        <v>3013.2120496565021</v>
      </c>
      <c r="GS286" s="14">
        <f t="shared" si="385"/>
        <v>3616.230793697936</v>
      </c>
      <c r="GT286" s="12">
        <f t="shared" si="386"/>
        <v>4196.4691263888126</v>
      </c>
      <c r="GU286" s="13">
        <f t="shared" si="386"/>
        <v>6522.8393609142913</v>
      </c>
      <c r="GV286" s="14">
        <f t="shared" si="386"/>
        <v>7100.9044783017389</v>
      </c>
      <c r="GW286" s="12">
        <f t="shared" si="387"/>
        <v>7780.9361319106847</v>
      </c>
      <c r="GX286" s="13">
        <f t="shared" si="387"/>
        <v>8049.9821891156244</v>
      </c>
      <c r="GY286" s="14">
        <f t="shared" si="387"/>
        <v>11456.28100184769</v>
      </c>
      <c r="GZ286" s="84" t="str">
        <f t="shared" si="339"/>
        <v>Sample 1</v>
      </c>
      <c r="HA286" s="12">
        <f t="shared" si="384"/>
        <v>0</v>
      </c>
      <c r="HB286" s="13">
        <f t="shared" si="384"/>
        <v>0</v>
      </c>
      <c r="HC286" s="14">
        <f t="shared" si="384"/>
        <v>0</v>
      </c>
      <c r="HD286" s="6">
        <f t="shared" si="340"/>
        <v>0</v>
      </c>
      <c r="HE286" s="84" t="str">
        <f t="shared" si="341"/>
        <v>Ok</v>
      </c>
    </row>
    <row r="287" spans="2:213" hidden="1" x14ac:dyDescent="0.3">
      <c r="B287" s="84" t="s">
        <v>209</v>
      </c>
      <c r="C287" s="12">
        <f>SUMIFS(Inyecciones!$E$2:$E$14185,Inyecciones!$A$2:$A$14185,Balance!C$4,Inyecciones!$B$2:$B$14185,Balance!$B287,Inyecciones!$C$2:$C$14185,Balance!C$5)</f>
        <v>45398.86302864123</v>
      </c>
      <c r="D287" s="13">
        <f>SUMIFS(Inyecciones!$E$2:$E$14185,Inyecciones!$A$2:$A$14185,Balance!D$4,Inyecciones!$B$2:$B$14185,Balance!$B287,Inyecciones!$C$2:$C$14185,Balance!D$5)</f>
        <v>40112.935851110473</v>
      </c>
      <c r="E287" s="13">
        <f>SUMIFS(Inyecciones!$E$2:$E$14185,Inyecciones!$A$2:$A$14185,Balance!E$4,Inyecciones!$B$2:$B$14185,Balance!$B287,Inyecciones!$C$2:$C$14185,Balance!E$5)</f>
        <v>43083.517167042162</v>
      </c>
      <c r="F287" s="13">
        <f>SUMIFS(Inyecciones!$E$2:$E$14185,Inyecciones!$A$2:$A$14185,Balance!F$4,Inyecciones!$B$2:$B$14185,Balance!$B287,Inyecciones!$C$2:$C$14185,Balance!F$5)</f>
        <v>32823.992366530103</v>
      </c>
      <c r="G287" s="13">
        <f>SUMIFS(Inyecciones!$E$2:$E$14185,Inyecciones!$A$2:$A$14185,Balance!G$4,Inyecciones!$B$2:$B$14185,Balance!$B287,Inyecciones!$C$2:$C$14185,Balance!G$5)</f>
        <v>25931.077224844019</v>
      </c>
      <c r="H287" s="13">
        <f>SUMIFS(Inyecciones!$E$2:$E$14185,Inyecciones!$A$2:$A$14185,Balance!H$4,Inyecciones!$B$2:$B$14185,Balance!$B287,Inyecciones!$C$2:$C$14185,Balance!H$5)</f>
        <v>18813.141011651649</v>
      </c>
      <c r="I287" s="13">
        <f>SUMIFS(Inyecciones!$E$2:$E$14185,Inyecciones!$A$2:$A$14185,Balance!I$4,Inyecciones!$B$2:$B$14185,Balance!$B287,Inyecciones!$C$2:$C$14185,Balance!I$5)</f>
        <v>22003.546704559241</v>
      </c>
      <c r="J287" s="13">
        <f>SUMIFS(Inyecciones!$E$2:$E$14185,Inyecciones!$A$2:$A$14185,Balance!J$4,Inyecciones!$B$2:$B$14185,Balance!$B287,Inyecciones!$C$2:$C$14185,Balance!J$5)</f>
        <v>27332.161316490139</v>
      </c>
      <c r="K287" s="13">
        <f>SUMIFS(Inyecciones!$E$2:$E$14185,Inyecciones!$A$2:$A$14185,Balance!K$4,Inyecciones!$B$2:$B$14185,Balance!$B287,Inyecciones!$C$2:$C$14185,Balance!K$5)</f>
        <v>25803.299661513149</v>
      </c>
      <c r="L287" s="13">
        <f>SUMIFS(Inyecciones!$E$2:$E$14185,Inyecciones!$A$2:$A$14185,Balance!L$4,Inyecciones!$B$2:$B$14185,Balance!$B287,Inyecciones!$C$2:$C$14185,Balance!L$5)</f>
        <v>5685.5428614587672</v>
      </c>
      <c r="M287" s="13">
        <f>SUMIFS(Inyecciones!$E$2:$E$14185,Inyecciones!$A$2:$A$14185,Balance!M$4,Inyecciones!$B$2:$B$14185,Balance!$B287,Inyecciones!$C$2:$C$14185,Balance!M$5)</f>
        <v>1527.951474252945</v>
      </c>
      <c r="N287" s="14">
        <f>SUMIFS(Inyecciones!$E$2:$E$14185,Inyecciones!$A$2:$A$14185,Balance!N$4,Inyecciones!$B$2:$B$14185,Balance!$B287,Inyecciones!$C$2:$C$14185,Balance!N$5)</f>
        <v>2847.77824703135</v>
      </c>
      <c r="O287" s="12">
        <f>SUMIFS(Inyecciones!$E$2:$E$14185,Inyecciones!$A$2:$A$14185,Balance!O$4,Inyecciones!$B$2:$B$14185,Balance!$B287,Inyecciones!$C$2:$C$14185,Balance!O$5)</f>
        <v>45494.139411370961</v>
      </c>
      <c r="P287" s="13">
        <f>SUMIFS(Inyecciones!$E$2:$E$14185,Inyecciones!$A$2:$A$14185,Balance!P$4,Inyecciones!$B$2:$B$14185,Balance!$B287,Inyecciones!$C$2:$C$14185,Balance!P$5)</f>
        <v>40422.063422755768</v>
      </c>
      <c r="Q287" s="13">
        <f>SUMIFS(Inyecciones!$E$2:$E$14185,Inyecciones!$A$2:$A$14185,Balance!Q$4,Inyecciones!$B$2:$B$14185,Balance!$B287,Inyecciones!$C$2:$C$14185,Balance!Q$5)</f>
        <v>43516.686745161198</v>
      </c>
      <c r="R287" s="13">
        <f>SUMIFS(Inyecciones!$E$2:$E$14185,Inyecciones!$A$2:$A$14185,Balance!R$4,Inyecciones!$B$2:$B$14185,Balance!$B287,Inyecciones!$C$2:$C$14185,Balance!R$5)</f>
        <v>34851.203764655882</v>
      </c>
      <c r="S287" s="13">
        <f>SUMIFS(Inyecciones!$E$2:$E$14185,Inyecciones!$A$2:$A$14185,Balance!S$4,Inyecciones!$B$2:$B$14185,Balance!$B287,Inyecciones!$C$2:$C$14185,Balance!S$5)</f>
        <v>25342.568576911661</v>
      </c>
      <c r="T287" s="13">
        <f>SUMIFS(Inyecciones!$E$2:$E$14185,Inyecciones!$A$2:$A$14185,Balance!T$4,Inyecciones!$B$2:$B$14185,Balance!$B287,Inyecciones!$C$2:$C$14185,Balance!T$5)</f>
        <v>19063.428577267088</v>
      </c>
      <c r="U287" s="13">
        <f>SUMIFS(Inyecciones!$E$2:$E$14185,Inyecciones!$A$2:$A$14185,Balance!U$4,Inyecciones!$B$2:$B$14185,Balance!$B287,Inyecciones!$C$2:$C$14185,Balance!U$5)</f>
        <v>23400.159660026791</v>
      </c>
      <c r="V287" s="13">
        <f>SUMIFS(Inyecciones!$E$2:$E$14185,Inyecciones!$A$2:$A$14185,Balance!V$4,Inyecciones!$B$2:$B$14185,Balance!$B287,Inyecciones!$C$2:$C$14185,Balance!V$5)</f>
        <v>27532.20472762232</v>
      </c>
      <c r="W287" s="13">
        <f>SUMIFS(Inyecciones!$E$2:$E$14185,Inyecciones!$A$2:$A$14185,Balance!W$4,Inyecciones!$B$2:$B$14185,Balance!$B287,Inyecciones!$C$2:$C$14185,Balance!W$5)</f>
        <v>26392.418702854451</v>
      </c>
      <c r="X287" s="13">
        <f>SUMIFS(Inyecciones!$E$2:$E$14185,Inyecciones!$A$2:$A$14185,Balance!X$4,Inyecciones!$B$2:$B$14185,Balance!$B287,Inyecciones!$C$2:$C$14185,Balance!X$5)</f>
        <v>8806.8205190941426</v>
      </c>
      <c r="Y287" s="13">
        <f>SUMIFS(Inyecciones!$E$2:$E$14185,Inyecciones!$A$2:$A$14185,Balance!Y$4,Inyecciones!$B$2:$B$14185,Balance!$B287,Inyecciones!$C$2:$C$14185,Balance!Y$5)</f>
        <v>12079.51875452794</v>
      </c>
      <c r="Z287" s="14">
        <f>SUMIFS(Inyecciones!$E$2:$E$14185,Inyecciones!$A$2:$A$14185,Balance!Z$4,Inyecciones!$B$2:$B$14185,Balance!$B287,Inyecciones!$C$2:$C$14185,Balance!Z$5)</f>
        <v>14859.72921395201</v>
      </c>
      <c r="AA287" s="12">
        <f>SUMIFS(Inyecciones!$E$2:$E$14185,Inyecciones!$A$2:$A$14185,Balance!AA$4,Inyecciones!$B$2:$B$14185,Balance!$B287,Inyecciones!$C$2:$C$14185,Balance!AA$5)</f>
        <v>45509.358365378699</v>
      </c>
      <c r="AB287" s="13">
        <f>SUMIFS(Inyecciones!$E$2:$E$14185,Inyecciones!$A$2:$A$14185,Balance!AB$4,Inyecciones!$B$2:$B$14185,Balance!$B287,Inyecciones!$C$2:$C$14185,Balance!AB$5)</f>
        <v>40426.139160033177</v>
      </c>
      <c r="AC287" s="13">
        <f>SUMIFS(Inyecciones!$E$2:$E$14185,Inyecciones!$A$2:$A$14185,Balance!AC$4,Inyecciones!$B$2:$B$14185,Balance!$B287,Inyecciones!$C$2:$C$14185,Balance!AC$5)</f>
        <v>43352.690659629821</v>
      </c>
      <c r="AD287" s="13">
        <f>SUMIFS(Inyecciones!$E$2:$E$14185,Inyecciones!$A$2:$A$14185,Balance!AD$4,Inyecciones!$B$2:$B$14185,Balance!$B287,Inyecciones!$C$2:$C$14185,Balance!AD$5)</f>
        <v>34576.919906218223</v>
      </c>
      <c r="AE287" s="13">
        <f>SUMIFS(Inyecciones!$E$2:$E$14185,Inyecciones!$A$2:$A$14185,Balance!AE$4,Inyecciones!$B$2:$B$14185,Balance!$B287,Inyecciones!$C$2:$C$14185,Balance!AE$5)</f>
        <v>26395.490377869111</v>
      </c>
      <c r="AF287" s="13">
        <f>SUMIFS(Inyecciones!$E$2:$E$14185,Inyecciones!$A$2:$A$14185,Balance!AF$4,Inyecciones!$B$2:$B$14185,Balance!$B287,Inyecciones!$C$2:$C$14185,Balance!AF$5)</f>
        <v>20531.033625030708</v>
      </c>
      <c r="AG287" s="13">
        <f>SUMIFS(Inyecciones!$E$2:$E$14185,Inyecciones!$A$2:$A$14185,Balance!AG$4,Inyecciones!$B$2:$B$14185,Balance!$B287,Inyecciones!$C$2:$C$14185,Balance!AG$5)</f>
        <v>25619.677866076931</v>
      </c>
      <c r="AH287" s="13">
        <f>SUMIFS(Inyecciones!$E$2:$E$14185,Inyecciones!$A$2:$A$14185,Balance!AH$4,Inyecciones!$B$2:$B$14185,Balance!$B287,Inyecciones!$C$2:$C$14185,Balance!AH$5)</f>
        <v>30568.017478545898</v>
      </c>
      <c r="AI287" s="13">
        <f>SUMIFS(Inyecciones!$E$2:$E$14185,Inyecciones!$A$2:$A$14185,Balance!AI$4,Inyecciones!$B$2:$B$14185,Balance!$B287,Inyecciones!$C$2:$C$14185,Balance!AI$5)</f>
        <v>28770.686819279999</v>
      </c>
      <c r="AJ287" s="13">
        <f>SUMIFS(Inyecciones!$E$2:$E$14185,Inyecciones!$A$2:$A$14185,Balance!AJ$4,Inyecciones!$B$2:$B$14185,Balance!$B287,Inyecciones!$C$2:$C$14185,Balance!AJ$5)</f>
        <v>20043.675361449619</v>
      </c>
      <c r="AK287" s="13">
        <f>SUMIFS(Inyecciones!$E$2:$E$14185,Inyecciones!$A$2:$A$14185,Balance!AK$4,Inyecciones!$B$2:$B$14185,Balance!$B287,Inyecciones!$C$2:$C$14185,Balance!AK$5)</f>
        <v>24961.441427326328</v>
      </c>
      <c r="AL287" s="14">
        <f>SUMIFS(Inyecciones!$E$2:$E$14185,Inyecciones!$A$2:$A$14185,Balance!AL$4,Inyecciones!$B$2:$B$14185,Balance!$B287,Inyecciones!$C$2:$C$14185,Balance!AL$5)</f>
        <v>24434.867153030849</v>
      </c>
      <c r="AM287" s="13"/>
      <c r="AN287" s="12">
        <f>SUMIFS('Retiro Mensual'!$E$2:$E$2629,'Retiro Mensual'!$A$2:$A$2629,AN$4,'Retiro Mensual'!$B$2:$B$2629,$B287,'Retiro Mensual'!$C$2:$C$2629,AN$5)</f>
        <v>0</v>
      </c>
      <c r="AO287" s="13">
        <f>SUMIFS('Retiro Mensual'!$E$2:$E$2629,'Retiro Mensual'!$A$2:$A$2629,AO$4,'Retiro Mensual'!$B$2:$B$2629,$B287,'Retiro Mensual'!$C$2:$C$2629,AO$5)</f>
        <v>0</v>
      </c>
      <c r="AP287" s="13">
        <f>SUMIFS('Retiro Mensual'!$E$2:$E$2629,'Retiro Mensual'!$A$2:$A$2629,AP$4,'Retiro Mensual'!$B$2:$B$2629,$B287,'Retiro Mensual'!$C$2:$C$2629,AP$5)</f>
        <v>0</v>
      </c>
      <c r="AQ287" s="13">
        <f>SUMIFS('Retiro Mensual'!$E$2:$E$2629,'Retiro Mensual'!$A$2:$A$2629,AQ$4,'Retiro Mensual'!$B$2:$B$2629,$B287,'Retiro Mensual'!$C$2:$C$2629,AQ$5)</f>
        <v>0</v>
      </c>
      <c r="AR287" s="13">
        <f>SUMIFS('Retiro Mensual'!$E$2:$E$2629,'Retiro Mensual'!$A$2:$A$2629,AR$4,'Retiro Mensual'!$B$2:$B$2629,$B287,'Retiro Mensual'!$C$2:$C$2629,AR$5)</f>
        <v>0</v>
      </c>
      <c r="AS287" s="13">
        <f>SUMIFS('Retiro Mensual'!$E$2:$E$2629,'Retiro Mensual'!$A$2:$A$2629,AS$4,'Retiro Mensual'!$B$2:$B$2629,$B287,'Retiro Mensual'!$C$2:$C$2629,AS$5)</f>
        <v>0</v>
      </c>
      <c r="AT287" s="13">
        <f>SUMIFS('Retiro Mensual'!$E$2:$E$2629,'Retiro Mensual'!$A$2:$A$2629,AT$4,'Retiro Mensual'!$B$2:$B$2629,$B287,'Retiro Mensual'!$C$2:$C$2629,AT$5)</f>
        <v>0</v>
      </c>
      <c r="AU287" s="13">
        <f>SUMIFS('Retiro Mensual'!$E$2:$E$2629,'Retiro Mensual'!$A$2:$A$2629,AU$4,'Retiro Mensual'!$B$2:$B$2629,$B287,'Retiro Mensual'!$C$2:$C$2629,AU$5)</f>
        <v>0</v>
      </c>
      <c r="AV287" s="13">
        <f>SUMIFS('Retiro Mensual'!$E$2:$E$2629,'Retiro Mensual'!$A$2:$A$2629,AV$4,'Retiro Mensual'!$B$2:$B$2629,$B287,'Retiro Mensual'!$C$2:$C$2629,AV$5)</f>
        <v>0</v>
      </c>
      <c r="AW287" s="13">
        <f>SUMIFS('Retiro Mensual'!$E$2:$E$2629,'Retiro Mensual'!$A$2:$A$2629,AW$4,'Retiro Mensual'!$B$2:$B$2629,$B287,'Retiro Mensual'!$C$2:$C$2629,AW$5)</f>
        <v>0</v>
      </c>
      <c r="AX287" s="13">
        <f>SUMIFS('Retiro Mensual'!$E$2:$E$2629,'Retiro Mensual'!$A$2:$A$2629,AX$4,'Retiro Mensual'!$B$2:$B$2629,$B287,'Retiro Mensual'!$C$2:$C$2629,AX$5)</f>
        <v>0</v>
      </c>
      <c r="AY287" s="14">
        <f>SUMIFS('Retiro Mensual'!$E$2:$E$2629,'Retiro Mensual'!$A$2:$A$2629,AY$4,'Retiro Mensual'!$B$2:$B$2629,$B287,'Retiro Mensual'!$C$2:$C$2629,AY$5)</f>
        <v>0</v>
      </c>
      <c r="AZ287" s="12">
        <f>SUMIFS('Retiro Mensual'!$E$2:$E$2629,'Retiro Mensual'!$A$2:$A$2629,AZ$4,'Retiro Mensual'!$B$2:$B$2629,$B287,'Retiro Mensual'!$C$2:$C$2629,AZ$5)</f>
        <v>0</v>
      </c>
      <c r="BA287" s="13">
        <f>SUMIFS('Retiro Mensual'!$E$2:$E$2629,'Retiro Mensual'!$A$2:$A$2629,BA$4,'Retiro Mensual'!$B$2:$B$2629,$B287,'Retiro Mensual'!$C$2:$C$2629,BA$5)</f>
        <v>0</v>
      </c>
      <c r="BB287" s="13">
        <f>SUMIFS('Retiro Mensual'!$E$2:$E$2629,'Retiro Mensual'!$A$2:$A$2629,BB$4,'Retiro Mensual'!$B$2:$B$2629,$B287,'Retiro Mensual'!$C$2:$C$2629,BB$5)</f>
        <v>0</v>
      </c>
      <c r="BC287" s="13">
        <f>SUMIFS('Retiro Mensual'!$E$2:$E$2629,'Retiro Mensual'!$A$2:$A$2629,BC$4,'Retiro Mensual'!$B$2:$B$2629,$B287,'Retiro Mensual'!$C$2:$C$2629,BC$5)</f>
        <v>0</v>
      </c>
      <c r="BD287" s="13">
        <f>SUMIFS('Retiro Mensual'!$E$2:$E$2629,'Retiro Mensual'!$A$2:$A$2629,BD$4,'Retiro Mensual'!$B$2:$B$2629,$B287,'Retiro Mensual'!$C$2:$C$2629,BD$5)</f>
        <v>0</v>
      </c>
      <c r="BE287" s="13">
        <f>SUMIFS('Retiro Mensual'!$E$2:$E$2629,'Retiro Mensual'!$A$2:$A$2629,BE$4,'Retiro Mensual'!$B$2:$B$2629,$B287,'Retiro Mensual'!$C$2:$C$2629,BE$5)</f>
        <v>0</v>
      </c>
      <c r="BF287" s="13">
        <f>SUMIFS('Retiro Mensual'!$E$2:$E$2629,'Retiro Mensual'!$A$2:$A$2629,BF$4,'Retiro Mensual'!$B$2:$B$2629,$B287,'Retiro Mensual'!$C$2:$C$2629,BF$5)</f>
        <v>0</v>
      </c>
      <c r="BG287" s="13">
        <f>SUMIFS('Retiro Mensual'!$E$2:$E$2629,'Retiro Mensual'!$A$2:$A$2629,BG$4,'Retiro Mensual'!$B$2:$B$2629,$B287,'Retiro Mensual'!$C$2:$C$2629,BG$5)</f>
        <v>0</v>
      </c>
      <c r="BH287" s="13">
        <f>SUMIFS('Retiro Mensual'!$E$2:$E$2629,'Retiro Mensual'!$A$2:$A$2629,BH$4,'Retiro Mensual'!$B$2:$B$2629,$B287,'Retiro Mensual'!$C$2:$C$2629,BH$5)</f>
        <v>0</v>
      </c>
      <c r="BI287" s="13">
        <f>SUMIFS('Retiro Mensual'!$E$2:$E$2629,'Retiro Mensual'!$A$2:$A$2629,BI$4,'Retiro Mensual'!$B$2:$B$2629,$B287,'Retiro Mensual'!$C$2:$C$2629,BI$5)</f>
        <v>0</v>
      </c>
      <c r="BJ287" s="13">
        <f>SUMIFS('Retiro Mensual'!$E$2:$E$2629,'Retiro Mensual'!$A$2:$A$2629,BJ$4,'Retiro Mensual'!$B$2:$B$2629,$B287,'Retiro Mensual'!$C$2:$C$2629,BJ$5)</f>
        <v>0</v>
      </c>
      <c r="BK287" s="14">
        <f>SUMIFS('Retiro Mensual'!$E$2:$E$2629,'Retiro Mensual'!$A$2:$A$2629,BK$4,'Retiro Mensual'!$B$2:$B$2629,$B287,'Retiro Mensual'!$C$2:$C$2629,BK$5)</f>
        <v>0</v>
      </c>
      <c r="BL287" s="12">
        <f>SUMIFS('Retiro Mensual'!$E$2:$E$2629,'Retiro Mensual'!$A$2:$A$2629,BL$4,'Retiro Mensual'!$B$2:$B$2629,$B287,'Retiro Mensual'!$C$2:$C$2629,BL$5)</f>
        <v>0</v>
      </c>
      <c r="BM287" s="13">
        <f>SUMIFS('Retiro Mensual'!$E$2:$E$2629,'Retiro Mensual'!$A$2:$A$2629,BM$4,'Retiro Mensual'!$B$2:$B$2629,$B287,'Retiro Mensual'!$C$2:$C$2629,BM$5)</f>
        <v>0</v>
      </c>
      <c r="BN287" s="13">
        <f>SUMIFS('Retiro Mensual'!$E$2:$E$2629,'Retiro Mensual'!$A$2:$A$2629,BN$4,'Retiro Mensual'!$B$2:$B$2629,$B287,'Retiro Mensual'!$C$2:$C$2629,BN$5)</f>
        <v>0</v>
      </c>
      <c r="BO287" s="13">
        <f>SUMIFS('Retiro Mensual'!$E$2:$E$2629,'Retiro Mensual'!$A$2:$A$2629,BO$4,'Retiro Mensual'!$B$2:$B$2629,$B287,'Retiro Mensual'!$C$2:$C$2629,BO$5)</f>
        <v>0</v>
      </c>
      <c r="BP287" s="13">
        <f>SUMIFS('Retiro Mensual'!$E$2:$E$2629,'Retiro Mensual'!$A$2:$A$2629,BP$4,'Retiro Mensual'!$B$2:$B$2629,$B287,'Retiro Mensual'!$C$2:$C$2629,BP$5)</f>
        <v>0</v>
      </c>
      <c r="BQ287" s="13">
        <f>SUMIFS('Retiro Mensual'!$E$2:$E$2629,'Retiro Mensual'!$A$2:$A$2629,BQ$4,'Retiro Mensual'!$B$2:$B$2629,$B287,'Retiro Mensual'!$C$2:$C$2629,BQ$5)</f>
        <v>0</v>
      </c>
      <c r="BR287" s="13">
        <f>SUMIFS('Retiro Mensual'!$E$2:$E$2629,'Retiro Mensual'!$A$2:$A$2629,BR$4,'Retiro Mensual'!$B$2:$B$2629,$B287,'Retiro Mensual'!$C$2:$C$2629,BR$5)</f>
        <v>0</v>
      </c>
      <c r="BS287" s="13">
        <f>SUMIFS('Retiro Mensual'!$E$2:$E$2629,'Retiro Mensual'!$A$2:$A$2629,BS$4,'Retiro Mensual'!$B$2:$B$2629,$B287,'Retiro Mensual'!$C$2:$C$2629,BS$5)</f>
        <v>0</v>
      </c>
      <c r="BT287" s="13">
        <f>SUMIFS('Retiro Mensual'!$E$2:$E$2629,'Retiro Mensual'!$A$2:$A$2629,BT$4,'Retiro Mensual'!$B$2:$B$2629,$B287,'Retiro Mensual'!$C$2:$C$2629,BT$5)</f>
        <v>0</v>
      </c>
      <c r="BU287" s="13">
        <f>SUMIFS('Retiro Mensual'!$E$2:$E$2629,'Retiro Mensual'!$A$2:$A$2629,BU$4,'Retiro Mensual'!$B$2:$B$2629,$B287,'Retiro Mensual'!$C$2:$C$2629,BU$5)</f>
        <v>0</v>
      </c>
      <c r="BV287" s="13">
        <f>SUMIFS('Retiro Mensual'!$E$2:$E$2629,'Retiro Mensual'!$A$2:$A$2629,BV$4,'Retiro Mensual'!$B$2:$B$2629,$B287,'Retiro Mensual'!$C$2:$C$2629,BV$5)</f>
        <v>0</v>
      </c>
      <c r="BW287" s="14">
        <f>SUMIFS('Retiro Mensual'!$E$2:$E$2629,'Retiro Mensual'!$A$2:$A$2629,BW$4,'Retiro Mensual'!$B$2:$B$2629,$B287,'Retiro Mensual'!$C$2:$C$2629,BW$5)</f>
        <v>0</v>
      </c>
      <c r="BX287" s="13"/>
      <c r="BY287" s="12">
        <f>SUMIFS('Compra Ventas'!$E$2:$E$2700,'Compra Ventas'!$A$2:$A$2700,BY$4,'Compra Ventas'!$B$2:$B$2700,$B287,'Compra Ventas'!$C$2:$C$2700,BY$5)</f>
        <v>0</v>
      </c>
      <c r="BZ287" s="13">
        <f>SUMIFS('Compra Ventas'!$E$2:$E$2700,'Compra Ventas'!$A$2:$A$2700,BZ$4,'Compra Ventas'!$B$2:$B$2700,$B287,'Compra Ventas'!$C$2:$C$2700,BZ$5)</f>
        <v>0</v>
      </c>
      <c r="CA287" s="13">
        <f>SUMIFS('Compra Ventas'!$E$2:$E$2700,'Compra Ventas'!$A$2:$A$2700,CA$4,'Compra Ventas'!$B$2:$B$2700,$B287,'Compra Ventas'!$C$2:$C$2700,CA$5)</f>
        <v>0</v>
      </c>
      <c r="CB287" s="13">
        <f>SUMIFS('Compra Ventas'!$E$2:$E$2700,'Compra Ventas'!$A$2:$A$2700,CB$4,'Compra Ventas'!$B$2:$B$2700,$B287,'Compra Ventas'!$C$2:$C$2700,CB$5)</f>
        <v>0</v>
      </c>
      <c r="CC287" s="13">
        <f>SUMIFS('Compra Ventas'!$E$2:$E$2700,'Compra Ventas'!$A$2:$A$2700,CC$4,'Compra Ventas'!$B$2:$B$2700,$B287,'Compra Ventas'!$C$2:$C$2700,CC$5)</f>
        <v>0</v>
      </c>
      <c r="CD287" s="13">
        <f>SUMIFS('Compra Ventas'!$E$2:$E$2700,'Compra Ventas'!$A$2:$A$2700,CD$4,'Compra Ventas'!$B$2:$B$2700,$B287,'Compra Ventas'!$C$2:$C$2700,CD$5)</f>
        <v>0</v>
      </c>
      <c r="CE287" s="13">
        <f>SUMIFS('Compra Ventas'!$E$2:$E$2700,'Compra Ventas'!$A$2:$A$2700,CE$4,'Compra Ventas'!$B$2:$B$2700,$B287,'Compra Ventas'!$C$2:$C$2700,CE$5)</f>
        <v>0</v>
      </c>
      <c r="CF287" s="13">
        <f>SUMIFS('Compra Ventas'!$E$2:$E$2700,'Compra Ventas'!$A$2:$A$2700,CF$4,'Compra Ventas'!$B$2:$B$2700,$B287,'Compra Ventas'!$C$2:$C$2700,CF$5)</f>
        <v>0</v>
      </c>
      <c r="CG287" s="13">
        <f>SUMIFS('Compra Ventas'!$E$2:$E$2700,'Compra Ventas'!$A$2:$A$2700,CG$4,'Compra Ventas'!$B$2:$B$2700,$B287,'Compra Ventas'!$C$2:$C$2700,CG$5)</f>
        <v>0</v>
      </c>
      <c r="CH287" s="13">
        <f>SUMIFS('Compra Ventas'!$E$2:$E$2700,'Compra Ventas'!$A$2:$A$2700,CH$4,'Compra Ventas'!$B$2:$B$2700,$B287,'Compra Ventas'!$C$2:$C$2700,CH$5)</f>
        <v>0</v>
      </c>
      <c r="CI287" s="13">
        <f>SUMIFS('Compra Ventas'!$E$2:$E$2700,'Compra Ventas'!$A$2:$A$2700,CI$4,'Compra Ventas'!$B$2:$B$2700,$B287,'Compra Ventas'!$C$2:$C$2700,CI$5)</f>
        <v>0</v>
      </c>
      <c r="CJ287" s="14">
        <f>SUMIFS('Compra Ventas'!$E$2:$E$2700,'Compra Ventas'!$A$2:$A$2700,CJ$4,'Compra Ventas'!$B$2:$B$2700,$B287,'Compra Ventas'!$C$2:$C$2700,CJ$5)</f>
        <v>0</v>
      </c>
      <c r="CK287" s="12">
        <f>SUMIFS('Compra Ventas'!$E$2:$E$2700,'Compra Ventas'!$A$2:$A$2700,CK$4,'Compra Ventas'!$B$2:$B$2700,$B287,'Compra Ventas'!$C$2:$C$2700,CK$5)</f>
        <v>0</v>
      </c>
      <c r="CL287" s="13">
        <f>SUMIFS('Compra Ventas'!$E$2:$E$2700,'Compra Ventas'!$A$2:$A$2700,CL$4,'Compra Ventas'!$B$2:$B$2700,$B287,'Compra Ventas'!$C$2:$C$2700,CL$5)</f>
        <v>0</v>
      </c>
      <c r="CM287" s="13">
        <f>SUMIFS('Compra Ventas'!$E$2:$E$2700,'Compra Ventas'!$A$2:$A$2700,CM$4,'Compra Ventas'!$B$2:$B$2700,$B287,'Compra Ventas'!$C$2:$C$2700,CM$5)</f>
        <v>0</v>
      </c>
      <c r="CN287" s="13">
        <f>SUMIFS('Compra Ventas'!$E$2:$E$2700,'Compra Ventas'!$A$2:$A$2700,CN$4,'Compra Ventas'!$B$2:$B$2700,$B287,'Compra Ventas'!$C$2:$C$2700,CN$5)</f>
        <v>0</v>
      </c>
      <c r="CO287" s="13">
        <f>SUMIFS('Compra Ventas'!$E$2:$E$2700,'Compra Ventas'!$A$2:$A$2700,CO$4,'Compra Ventas'!$B$2:$B$2700,$B287,'Compra Ventas'!$C$2:$C$2700,CO$5)</f>
        <v>0</v>
      </c>
      <c r="CP287" s="13">
        <f>SUMIFS('Compra Ventas'!$E$2:$E$2700,'Compra Ventas'!$A$2:$A$2700,CP$4,'Compra Ventas'!$B$2:$B$2700,$B287,'Compra Ventas'!$C$2:$C$2700,CP$5)</f>
        <v>0</v>
      </c>
      <c r="CQ287" s="13">
        <f>SUMIFS('Compra Ventas'!$E$2:$E$2700,'Compra Ventas'!$A$2:$A$2700,CQ$4,'Compra Ventas'!$B$2:$B$2700,$B287,'Compra Ventas'!$C$2:$C$2700,CQ$5)</f>
        <v>0</v>
      </c>
      <c r="CR287" s="13">
        <f>SUMIFS('Compra Ventas'!$E$2:$E$2700,'Compra Ventas'!$A$2:$A$2700,CR$4,'Compra Ventas'!$B$2:$B$2700,$B287,'Compra Ventas'!$C$2:$C$2700,CR$5)</f>
        <v>0</v>
      </c>
      <c r="CS287" s="13">
        <f>SUMIFS('Compra Ventas'!$E$2:$E$2700,'Compra Ventas'!$A$2:$A$2700,CS$4,'Compra Ventas'!$B$2:$B$2700,$B287,'Compra Ventas'!$C$2:$C$2700,CS$5)</f>
        <v>0</v>
      </c>
      <c r="CT287" s="13">
        <f>SUMIFS('Compra Ventas'!$E$2:$E$2700,'Compra Ventas'!$A$2:$A$2700,CT$4,'Compra Ventas'!$B$2:$B$2700,$B287,'Compra Ventas'!$C$2:$C$2700,CT$5)</f>
        <v>0</v>
      </c>
      <c r="CU287" s="13">
        <f>SUMIFS('Compra Ventas'!$E$2:$E$2700,'Compra Ventas'!$A$2:$A$2700,CU$4,'Compra Ventas'!$B$2:$B$2700,$B287,'Compra Ventas'!$C$2:$C$2700,CU$5)</f>
        <v>0</v>
      </c>
      <c r="CV287" s="14">
        <f>SUMIFS('Compra Ventas'!$E$2:$E$2700,'Compra Ventas'!$A$2:$A$2700,CV$4,'Compra Ventas'!$B$2:$B$2700,$B287,'Compra Ventas'!$C$2:$C$2700,CV$5)</f>
        <v>0</v>
      </c>
      <c r="CW287" s="12">
        <f>SUMIFS('Compra Ventas'!$E$2:$E$2700,'Compra Ventas'!$A$2:$A$2700,CW$4,'Compra Ventas'!$B$2:$B$2700,$B287,'Compra Ventas'!$C$2:$C$2700,CW$5)</f>
        <v>0</v>
      </c>
      <c r="CX287" s="13">
        <f>SUMIFS('Compra Ventas'!$E$2:$E$2700,'Compra Ventas'!$A$2:$A$2700,CX$4,'Compra Ventas'!$B$2:$B$2700,$B287,'Compra Ventas'!$C$2:$C$2700,CX$5)</f>
        <v>0</v>
      </c>
      <c r="CY287" s="13">
        <f>SUMIFS('Compra Ventas'!$E$2:$E$2700,'Compra Ventas'!$A$2:$A$2700,CY$4,'Compra Ventas'!$B$2:$B$2700,$B287,'Compra Ventas'!$C$2:$C$2700,CY$5)</f>
        <v>0</v>
      </c>
      <c r="CZ287" s="13">
        <f>SUMIFS('Compra Ventas'!$E$2:$E$2700,'Compra Ventas'!$A$2:$A$2700,CZ$4,'Compra Ventas'!$B$2:$B$2700,$B287,'Compra Ventas'!$C$2:$C$2700,CZ$5)</f>
        <v>0</v>
      </c>
      <c r="DA287" s="13">
        <f>SUMIFS('Compra Ventas'!$E$2:$E$2700,'Compra Ventas'!$A$2:$A$2700,DA$4,'Compra Ventas'!$B$2:$B$2700,$B287,'Compra Ventas'!$C$2:$C$2700,DA$5)</f>
        <v>0</v>
      </c>
      <c r="DB287" s="13">
        <f>SUMIFS('Compra Ventas'!$E$2:$E$2700,'Compra Ventas'!$A$2:$A$2700,DB$4,'Compra Ventas'!$B$2:$B$2700,$B287,'Compra Ventas'!$C$2:$C$2700,DB$5)</f>
        <v>0</v>
      </c>
      <c r="DC287" s="13">
        <f>SUMIFS('Compra Ventas'!$E$2:$E$2700,'Compra Ventas'!$A$2:$A$2700,DC$4,'Compra Ventas'!$B$2:$B$2700,$B287,'Compra Ventas'!$C$2:$C$2700,DC$5)</f>
        <v>0</v>
      </c>
      <c r="DD287" s="13">
        <f>SUMIFS('Compra Ventas'!$E$2:$E$2700,'Compra Ventas'!$A$2:$A$2700,DD$4,'Compra Ventas'!$B$2:$B$2700,$B287,'Compra Ventas'!$C$2:$C$2700,DD$5)</f>
        <v>0</v>
      </c>
      <c r="DE287" s="13">
        <f>SUMIFS('Compra Ventas'!$E$2:$E$2700,'Compra Ventas'!$A$2:$A$2700,DE$4,'Compra Ventas'!$B$2:$B$2700,$B287,'Compra Ventas'!$C$2:$C$2700,DE$5)</f>
        <v>0</v>
      </c>
      <c r="DF287" s="13">
        <f>SUMIFS('Compra Ventas'!$E$2:$E$2700,'Compra Ventas'!$A$2:$A$2700,DF$4,'Compra Ventas'!$B$2:$B$2700,$B287,'Compra Ventas'!$C$2:$C$2700,DF$5)</f>
        <v>0</v>
      </c>
      <c r="DG287" s="13">
        <f>SUMIFS('Compra Ventas'!$E$2:$E$2700,'Compra Ventas'!$A$2:$A$2700,DG$4,'Compra Ventas'!$B$2:$B$2700,$B287,'Compra Ventas'!$C$2:$C$2700,DG$5)</f>
        <v>0</v>
      </c>
      <c r="DH287" s="14">
        <f>SUMIFS('Compra Ventas'!$E$2:$E$2700,'Compra Ventas'!$A$2:$A$2700,DH$4,'Compra Ventas'!$B$2:$B$2700,$B287,'Compra Ventas'!$C$2:$C$2700,DH$5)</f>
        <v>0</v>
      </c>
      <c r="DI287" s="84"/>
      <c r="DJ287" s="98">
        <f>SUMIFS('Ajuste Ciclado'!D$5:D$47,'Ajuste Ciclado'!$C$5:$C$47,Balance!DJ$4,'Ajuste Ciclado'!$B$5:$B$47,Balance!$B287)</f>
        <v>0</v>
      </c>
      <c r="DK287" s="99">
        <f>SUMIFS('Ajuste Ciclado'!E$5:E$47,'Ajuste Ciclado'!$C$5:$C$47,Balance!DK$4,'Ajuste Ciclado'!$B$5:$B$47,Balance!$B287)</f>
        <v>0</v>
      </c>
      <c r="DL287" s="99">
        <f>SUMIFS('Ajuste Ciclado'!F$5:F$47,'Ajuste Ciclado'!$C$5:$C$47,Balance!DL$4,'Ajuste Ciclado'!$B$5:$B$47,Balance!$B287)</f>
        <v>0</v>
      </c>
      <c r="DM287" s="99">
        <f>SUMIFS('Ajuste Ciclado'!G$5:G$47,'Ajuste Ciclado'!$C$5:$C$47,Balance!DM$4,'Ajuste Ciclado'!$B$5:$B$47,Balance!$B287)</f>
        <v>0</v>
      </c>
      <c r="DN287" s="99">
        <f>SUMIFS('Ajuste Ciclado'!H$5:H$47,'Ajuste Ciclado'!$C$5:$C$47,Balance!DN$4,'Ajuste Ciclado'!$B$5:$B$47,Balance!$B287)</f>
        <v>0</v>
      </c>
      <c r="DO287" s="99">
        <f>SUMIFS('Ajuste Ciclado'!I$5:I$47,'Ajuste Ciclado'!$C$5:$C$47,Balance!DO$4,'Ajuste Ciclado'!$B$5:$B$47,Balance!$B287)</f>
        <v>0</v>
      </c>
      <c r="DP287" s="99">
        <f>SUMIFS('Ajuste Ciclado'!J$5:J$47,'Ajuste Ciclado'!$C$5:$C$47,Balance!DP$4,'Ajuste Ciclado'!$B$5:$B$47,Balance!$B287)</f>
        <v>0</v>
      </c>
      <c r="DQ287" s="99">
        <f>SUMIFS('Ajuste Ciclado'!K$5:K$47,'Ajuste Ciclado'!$C$5:$C$47,Balance!DQ$4,'Ajuste Ciclado'!$B$5:$B$47,Balance!$B287)</f>
        <v>0</v>
      </c>
      <c r="DR287" s="99">
        <f>SUMIFS('Ajuste Ciclado'!L$5:L$47,'Ajuste Ciclado'!$C$5:$C$47,Balance!DR$4,'Ajuste Ciclado'!$B$5:$B$47,Balance!$B287)</f>
        <v>0</v>
      </c>
      <c r="DS287" s="99">
        <f>SUMIFS('Ajuste Ciclado'!M$5:M$47,'Ajuste Ciclado'!$C$5:$C$47,Balance!DS$4,'Ajuste Ciclado'!$B$5:$B$47,Balance!$B287)</f>
        <v>0</v>
      </c>
      <c r="DT287" s="99">
        <f>SUMIFS('Ajuste Ciclado'!N$5:N$47,'Ajuste Ciclado'!$C$5:$C$47,Balance!DT$4,'Ajuste Ciclado'!$B$5:$B$47,Balance!$B287)</f>
        <v>0</v>
      </c>
      <c r="DU287" s="100">
        <f>SUMIFS('Ajuste Ciclado'!O$5:O$47,'Ajuste Ciclado'!$C$5:$C$47,Balance!DU$4,'Ajuste Ciclado'!$B$5:$B$47,Balance!$B287)</f>
        <v>0</v>
      </c>
      <c r="DV287" s="98">
        <f>SUMIFS('Ajuste Ciclado'!D$5:D$47,'Ajuste Ciclado'!$C$5:$C$47,Balance!DV$4,'Ajuste Ciclado'!$B$5:$B$47,Balance!$B287)</f>
        <v>0</v>
      </c>
      <c r="DW287" s="99">
        <f>SUMIFS('Ajuste Ciclado'!E$5:E$47,'Ajuste Ciclado'!$C$5:$C$47,Balance!DW$4,'Ajuste Ciclado'!$B$5:$B$47,Balance!$B287)</f>
        <v>0</v>
      </c>
      <c r="DX287" s="99">
        <f>SUMIFS('Ajuste Ciclado'!F$5:F$47,'Ajuste Ciclado'!$C$5:$C$47,Balance!DX$4,'Ajuste Ciclado'!$B$5:$B$47,Balance!$B287)</f>
        <v>0</v>
      </c>
      <c r="DY287" s="99">
        <f>SUMIFS('Ajuste Ciclado'!G$5:G$47,'Ajuste Ciclado'!$C$5:$C$47,Balance!DY$4,'Ajuste Ciclado'!$B$5:$B$47,Balance!$B287)</f>
        <v>0</v>
      </c>
      <c r="DZ287" s="99">
        <f>SUMIFS('Ajuste Ciclado'!H$5:H$47,'Ajuste Ciclado'!$C$5:$C$47,Balance!DZ$4,'Ajuste Ciclado'!$B$5:$B$47,Balance!$B287)</f>
        <v>0</v>
      </c>
      <c r="EA287" s="99">
        <f>SUMIFS('Ajuste Ciclado'!I$5:I$47,'Ajuste Ciclado'!$C$5:$C$47,Balance!EA$4,'Ajuste Ciclado'!$B$5:$B$47,Balance!$B287)</f>
        <v>0</v>
      </c>
      <c r="EB287" s="99">
        <f>SUMIFS('Ajuste Ciclado'!J$5:J$47,'Ajuste Ciclado'!$C$5:$C$47,Balance!EB$4,'Ajuste Ciclado'!$B$5:$B$47,Balance!$B287)</f>
        <v>0</v>
      </c>
      <c r="EC287" s="99">
        <f>SUMIFS('Ajuste Ciclado'!K$5:K$47,'Ajuste Ciclado'!$C$5:$C$47,Balance!EC$4,'Ajuste Ciclado'!$B$5:$B$47,Balance!$B287)</f>
        <v>0</v>
      </c>
      <c r="ED287" s="99">
        <f>SUMIFS('Ajuste Ciclado'!L$5:L$47,'Ajuste Ciclado'!$C$5:$C$47,Balance!ED$4,'Ajuste Ciclado'!$B$5:$B$47,Balance!$B287)</f>
        <v>0</v>
      </c>
      <c r="EE287" s="99">
        <f>SUMIFS('Ajuste Ciclado'!M$5:M$47,'Ajuste Ciclado'!$C$5:$C$47,Balance!EE$4,'Ajuste Ciclado'!$B$5:$B$47,Balance!$B287)</f>
        <v>0</v>
      </c>
      <c r="EF287" s="99">
        <f>SUMIFS('Ajuste Ciclado'!N$5:N$47,'Ajuste Ciclado'!$C$5:$C$47,Balance!EF$4,'Ajuste Ciclado'!$B$5:$B$47,Balance!$B287)</f>
        <v>0</v>
      </c>
      <c r="EG287" s="100">
        <f>SUMIFS('Ajuste Ciclado'!O$5:O$47,'Ajuste Ciclado'!$C$5:$C$47,Balance!EG$4,'Ajuste Ciclado'!$B$5:$B$47,Balance!$B287)</f>
        <v>0</v>
      </c>
      <c r="EH287" s="98">
        <f>SUMIFS('Ajuste Ciclado'!D$5:D$47,'Ajuste Ciclado'!$C$5:$C$47,Balance!EH$4,'Ajuste Ciclado'!$B$5:$B$47,Balance!$B287)</f>
        <v>0</v>
      </c>
      <c r="EI287" s="99">
        <f>SUMIFS('Ajuste Ciclado'!E$5:E$47,'Ajuste Ciclado'!$C$5:$C$47,Balance!EI$4,'Ajuste Ciclado'!$B$5:$B$47,Balance!$B287)</f>
        <v>0</v>
      </c>
      <c r="EJ287" s="99">
        <f>SUMIFS('Ajuste Ciclado'!F$5:F$47,'Ajuste Ciclado'!$C$5:$C$47,Balance!EJ$4,'Ajuste Ciclado'!$B$5:$B$47,Balance!$B287)</f>
        <v>0</v>
      </c>
      <c r="EK287" s="99">
        <f>SUMIFS('Ajuste Ciclado'!G$5:G$47,'Ajuste Ciclado'!$C$5:$C$47,Balance!EK$4,'Ajuste Ciclado'!$B$5:$B$47,Balance!$B287)</f>
        <v>0</v>
      </c>
      <c r="EL287" s="99">
        <f>SUMIFS('Ajuste Ciclado'!H$5:H$47,'Ajuste Ciclado'!$C$5:$C$47,Balance!EL$4,'Ajuste Ciclado'!$B$5:$B$47,Balance!$B287)</f>
        <v>0</v>
      </c>
      <c r="EM287" s="99">
        <f>SUMIFS('Ajuste Ciclado'!I$5:I$47,'Ajuste Ciclado'!$C$5:$C$47,Balance!EM$4,'Ajuste Ciclado'!$B$5:$B$47,Balance!$B287)</f>
        <v>0</v>
      </c>
      <c r="EN287" s="99">
        <f>SUMIFS('Ajuste Ciclado'!J$5:J$47,'Ajuste Ciclado'!$C$5:$C$47,Balance!EN$4,'Ajuste Ciclado'!$B$5:$B$47,Balance!$B287)</f>
        <v>0</v>
      </c>
      <c r="EO287" s="99">
        <f>SUMIFS('Ajuste Ciclado'!K$5:K$47,'Ajuste Ciclado'!$C$5:$C$47,Balance!EO$4,'Ajuste Ciclado'!$B$5:$B$47,Balance!$B287)</f>
        <v>0</v>
      </c>
      <c r="EP287" s="99">
        <f>SUMIFS('Ajuste Ciclado'!L$5:L$47,'Ajuste Ciclado'!$C$5:$C$47,Balance!EP$4,'Ajuste Ciclado'!$B$5:$B$47,Balance!$B287)</f>
        <v>0</v>
      </c>
      <c r="EQ287" s="99">
        <f>SUMIFS('Ajuste Ciclado'!M$5:M$47,'Ajuste Ciclado'!$C$5:$C$47,Balance!EQ$4,'Ajuste Ciclado'!$B$5:$B$47,Balance!$B287)</f>
        <v>0</v>
      </c>
      <c r="ER287" s="99">
        <f>SUMIFS('Ajuste Ciclado'!N$5:N$47,'Ajuste Ciclado'!$C$5:$C$47,Balance!ER$4,'Ajuste Ciclado'!$B$5:$B$47,Balance!$B287)</f>
        <v>0</v>
      </c>
      <c r="ES287" s="100">
        <f>SUMIFS('Ajuste Ciclado'!O$5:O$47,'Ajuste Ciclado'!$C$5:$C$47,Balance!ES$4,'Ajuste Ciclado'!$B$5:$B$47,Balance!$B287)</f>
        <v>0</v>
      </c>
      <c r="ET287" s="84"/>
      <c r="EU287" s="12">
        <f t="shared" si="377"/>
        <v>45398.86302864123</v>
      </c>
      <c r="EV287" s="13">
        <f t="shared" si="342"/>
        <v>40112.935851110473</v>
      </c>
      <c r="EW287" s="13">
        <f t="shared" si="343"/>
        <v>43083.517167042162</v>
      </c>
      <c r="EX287" s="13">
        <f t="shared" si="344"/>
        <v>32823.992366530103</v>
      </c>
      <c r="EY287" s="13">
        <f t="shared" si="345"/>
        <v>25931.077224844019</v>
      </c>
      <c r="EZ287" s="13">
        <f t="shared" si="346"/>
        <v>18813.141011651649</v>
      </c>
      <c r="FA287" s="13">
        <f t="shared" si="347"/>
        <v>22003.546704559241</v>
      </c>
      <c r="FB287" s="13">
        <f t="shared" si="348"/>
        <v>27332.161316490139</v>
      </c>
      <c r="FC287" s="13">
        <f t="shared" si="349"/>
        <v>25803.299661513149</v>
      </c>
      <c r="FD287" s="13">
        <f t="shared" si="350"/>
        <v>5685.5428614587672</v>
      </c>
      <c r="FE287" s="13">
        <f t="shared" si="351"/>
        <v>1527.951474252945</v>
      </c>
      <c r="FF287" s="14">
        <f t="shared" si="352"/>
        <v>2847.77824703135</v>
      </c>
      <c r="FG287" s="12">
        <f t="shared" si="353"/>
        <v>45494.139411370961</v>
      </c>
      <c r="FH287" s="13">
        <f t="shared" si="354"/>
        <v>40422.063422755768</v>
      </c>
      <c r="FI287" s="13">
        <f t="shared" si="355"/>
        <v>43516.686745161198</v>
      </c>
      <c r="FJ287" s="13">
        <f t="shared" si="356"/>
        <v>34851.203764655882</v>
      </c>
      <c r="FK287" s="13">
        <f t="shared" si="357"/>
        <v>25342.568576911661</v>
      </c>
      <c r="FL287" s="13">
        <f t="shared" si="358"/>
        <v>19063.428577267088</v>
      </c>
      <c r="FM287" s="13">
        <f t="shared" si="359"/>
        <v>23400.159660026791</v>
      </c>
      <c r="FN287" s="13">
        <f t="shared" si="360"/>
        <v>27532.20472762232</v>
      </c>
      <c r="FO287" s="13">
        <f t="shared" si="361"/>
        <v>26392.418702854451</v>
      </c>
      <c r="FP287" s="13">
        <f t="shared" si="362"/>
        <v>8806.8205190941426</v>
      </c>
      <c r="FQ287" s="13">
        <f t="shared" si="363"/>
        <v>12079.51875452794</v>
      </c>
      <c r="FR287" s="14">
        <f t="shared" si="364"/>
        <v>14859.72921395201</v>
      </c>
      <c r="FS287" s="12">
        <f t="shared" si="365"/>
        <v>45509.358365378699</v>
      </c>
      <c r="FT287" s="13">
        <f t="shared" si="366"/>
        <v>40426.139160033177</v>
      </c>
      <c r="FU287" s="13">
        <f t="shared" si="367"/>
        <v>43352.690659629821</v>
      </c>
      <c r="FV287" s="13">
        <f t="shared" si="368"/>
        <v>34576.919906218223</v>
      </c>
      <c r="FW287" s="13">
        <f t="shared" si="369"/>
        <v>26395.490377869111</v>
      </c>
      <c r="FX287" s="13">
        <f t="shared" si="370"/>
        <v>20531.033625030708</v>
      </c>
      <c r="FY287" s="13">
        <f t="shared" si="371"/>
        <v>25619.677866076931</v>
      </c>
      <c r="FZ287" s="13">
        <f t="shared" si="372"/>
        <v>30568.017478545898</v>
      </c>
      <c r="GA287" s="13">
        <f t="shared" si="373"/>
        <v>28770.686819279999</v>
      </c>
      <c r="GB287" s="13">
        <f t="shared" si="374"/>
        <v>20043.675361449619</v>
      </c>
      <c r="GC287" s="13">
        <f t="shared" si="375"/>
        <v>24961.441427326328</v>
      </c>
      <c r="GD287" s="14">
        <f t="shared" si="376"/>
        <v>24434.867153030849</v>
      </c>
      <c r="GE287" s="84"/>
      <c r="GF287" s="12">
        <f t="shared" si="378"/>
        <v>291363.80691512523</v>
      </c>
      <c r="GG287" s="13">
        <f t="shared" si="378"/>
        <v>321760.94207620027</v>
      </c>
      <c r="GH287" s="14">
        <f t="shared" si="378"/>
        <v>365189.99819986941</v>
      </c>
      <c r="GI287" s="6">
        <f t="shared" si="379"/>
        <v>1</v>
      </c>
      <c r="GJ287" s="12">
        <f t="shared" si="380"/>
        <v>0</v>
      </c>
      <c r="GK287" s="13">
        <f t="shared" si="381"/>
        <v>0</v>
      </c>
      <c r="GL287" s="14">
        <f t="shared" si="382"/>
        <v>0</v>
      </c>
      <c r="GM287" s="84"/>
      <c r="GN287" s="66">
        <f t="shared" si="383"/>
        <v>0</v>
      </c>
      <c r="GO287" s="84"/>
      <c r="GP287" s="63" t="str" cm="1">
        <f t="array" ref="GP287">INDEX($GF$4:$GH$4,1,GI287)</f>
        <v>Sample 1</v>
      </c>
      <c r="GQ287" s="12">
        <f t="shared" si="385"/>
        <v>1527.951474252945</v>
      </c>
      <c r="GR287" s="13">
        <f t="shared" si="385"/>
        <v>2847.77824703135</v>
      </c>
      <c r="GS287" s="14">
        <f t="shared" si="385"/>
        <v>5685.5428614587672</v>
      </c>
      <c r="GT287" s="12">
        <f t="shared" si="386"/>
        <v>8806.8205190941426</v>
      </c>
      <c r="GU287" s="13">
        <f t="shared" si="386"/>
        <v>12079.51875452794</v>
      </c>
      <c r="GV287" s="14">
        <f t="shared" si="386"/>
        <v>14859.72921395201</v>
      </c>
      <c r="GW287" s="12">
        <f t="shared" si="387"/>
        <v>20043.675361449619</v>
      </c>
      <c r="GX287" s="13">
        <f t="shared" si="387"/>
        <v>20531.033625030708</v>
      </c>
      <c r="GY287" s="14">
        <f t="shared" si="387"/>
        <v>24434.867153030849</v>
      </c>
      <c r="GZ287" s="84" t="str">
        <f t="shared" si="339"/>
        <v>Sample 1</v>
      </c>
      <c r="HA287" s="12">
        <f t="shared" si="384"/>
        <v>0</v>
      </c>
      <c r="HB287" s="13">
        <f t="shared" si="384"/>
        <v>0</v>
      </c>
      <c r="HC287" s="14">
        <f t="shared" si="384"/>
        <v>0</v>
      </c>
      <c r="HD287" s="6">
        <f t="shared" si="340"/>
        <v>0</v>
      </c>
      <c r="HE287" s="84" t="str">
        <f t="shared" si="341"/>
        <v>Ok</v>
      </c>
    </row>
    <row r="288" spans="2:213" hidden="1" x14ac:dyDescent="0.3">
      <c r="B288" s="84" t="s">
        <v>208</v>
      </c>
      <c r="C288" s="12">
        <f>SUMIFS(Inyecciones!$E$2:$E$14185,Inyecciones!$A$2:$A$14185,Balance!C$4,Inyecciones!$B$2:$B$14185,Balance!$B288,Inyecciones!$C$2:$C$14185,Balance!C$5)</f>
        <v>40254.4632299187</v>
      </c>
      <c r="D288" s="13">
        <f>SUMIFS(Inyecciones!$E$2:$E$14185,Inyecciones!$A$2:$A$14185,Balance!D$4,Inyecciones!$B$2:$B$14185,Balance!$B288,Inyecciones!$C$2:$C$14185,Balance!D$5)</f>
        <v>32751.796761449001</v>
      </c>
      <c r="E288" s="13">
        <f>SUMIFS(Inyecciones!$E$2:$E$14185,Inyecciones!$A$2:$A$14185,Balance!E$4,Inyecciones!$B$2:$B$14185,Balance!$B288,Inyecciones!$C$2:$C$14185,Balance!E$5)</f>
        <v>39281.907290443203</v>
      </c>
      <c r="F288" s="13">
        <f>SUMIFS(Inyecciones!$E$2:$E$14185,Inyecciones!$A$2:$A$14185,Balance!F$4,Inyecciones!$B$2:$B$14185,Balance!$B288,Inyecciones!$C$2:$C$14185,Balance!F$5)</f>
        <v>27720.726703649281</v>
      </c>
      <c r="G288" s="13">
        <f>SUMIFS(Inyecciones!$E$2:$E$14185,Inyecciones!$A$2:$A$14185,Balance!G$4,Inyecciones!$B$2:$B$14185,Balance!$B288,Inyecciones!$C$2:$C$14185,Balance!G$5)</f>
        <v>22357.69803182919</v>
      </c>
      <c r="H288" s="13">
        <f>SUMIFS(Inyecciones!$E$2:$E$14185,Inyecciones!$A$2:$A$14185,Balance!H$4,Inyecciones!$B$2:$B$14185,Balance!$B288,Inyecciones!$C$2:$C$14185,Balance!H$5)</f>
        <v>12712.17133339951</v>
      </c>
      <c r="I288" s="13">
        <f>SUMIFS(Inyecciones!$E$2:$E$14185,Inyecciones!$A$2:$A$14185,Balance!I$4,Inyecciones!$B$2:$B$14185,Balance!$B288,Inyecciones!$C$2:$C$14185,Balance!I$5)</f>
        <v>17278.814817947889</v>
      </c>
      <c r="J288" s="13">
        <f>SUMIFS(Inyecciones!$E$2:$E$14185,Inyecciones!$A$2:$A$14185,Balance!J$4,Inyecciones!$B$2:$B$14185,Balance!$B288,Inyecciones!$C$2:$C$14185,Balance!J$5)</f>
        <v>23280.858872754328</v>
      </c>
      <c r="K288" s="13">
        <f>SUMIFS(Inyecciones!$E$2:$E$14185,Inyecciones!$A$2:$A$14185,Balance!K$4,Inyecciones!$B$2:$B$14185,Balance!$B288,Inyecciones!$C$2:$C$14185,Balance!K$5)</f>
        <v>23417.58580370458</v>
      </c>
      <c r="L288" s="13">
        <f>SUMIFS(Inyecciones!$E$2:$E$14185,Inyecciones!$A$2:$A$14185,Balance!L$4,Inyecciones!$B$2:$B$14185,Balance!$B288,Inyecciones!$C$2:$C$14185,Balance!L$5)</f>
        <v>5584.8754955819541</v>
      </c>
      <c r="M288" s="13">
        <f>SUMIFS(Inyecciones!$E$2:$E$14185,Inyecciones!$A$2:$A$14185,Balance!M$4,Inyecciones!$B$2:$B$14185,Balance!$B288,Inyecciones!$C$2:$C$14185,Balance!M$5)</f>
        <v>1134.4816329342609</v>
      </c>
      <c r="N288" s="14">
        <f>SUMIFS(Inyecciones!$E$2:$E$14185,Inyecciones!$A$2:$A$14185,Balance!N$4,Inyecciones!$B$2:$B$14185,Balance!$B288,Inyecciones!$C$2:$C$14185,Balance!N$5)</f>
        <v>2317.0099777254732</v>
      </c>
      <c r="O288" s="12">
        <f>SUMIFS(Inyecciones!$E$2:$E$14185,Inyecciones!$A$2:$A$14185,Balance!O$4,Inyecciones!$B$2:$B$14185,Balance!$B288,Inyecciones!$C$2:$C$14185,Balance!O$5)</f>
        <v>40336.014463153457</v>
      </c>
      <c r="P288" s="13">
        <f>SUMIFS(Inyecciones!$E$2:$E$14185,Inyecciones!$A$2:$A$14185,Balance!P$4,Inyecciones!$B$2:$B$14185,Balance!$B288,Inyecciones!$C$2:$C$14185,Balance!P$5)</f>
        <v>32973.903818078143</v>
      </c>
      <c r="Q288" s="13">
        <f>SUMIFS(Inyecciones!$E$2:$E$14185,Inyecciones!$A$2:$A$14185,Balance!Q$4,Inyecciones!$B$2:$B$14185,Balance!$B288,Inyecciones!$C$2:$C$14185,Balance!Q$5)</f>
        <v>39673.755708807817</v>
      </c>
      <c r="R288" s="13">
        <f>SUMIFS(Inyecciones!$E$2:$E$14185,Inyecciones!$A$2:$A$14185,Balance!R$4,Inyecciones!$B$2:$B$14185,Balance!$B288,Inyecciones!$C$2:$C$14185,Balance!R$5)</f>
        <v>29392.474425943488</v>
      </c>
      <c r="S288" s="13">
        <f>SUMIFS(Inyecciones!$E$2:$E$14185,Inyecciones!$A$2:$A$14185,Balance!S$4,Inyecciones!$B$2:$B$14185,Balance!$B288,Inyecciones!$C$2:$C$14185,Balance!S$5)</f>
        <v>21681.972719485009</v>
      </c>
      <c r="T288" s="13">
        <f>SUMIFS(Inyecciones!$E$2:$E$14185,Inyecciones!$A$2:$A$14185,Balance!T$4,Inyecciones!$B$2:$B$14185,Balance!$B288,Inyecciones!$C$2:$C$14185,Balance!T$5)</f>
        <v>12850.709175036891</v>
      </c>
      <c r="U288" s="13">
        <f>SUMIFS(Inyecciones!$E$2:$E$14185,Inyecciones!$A$2:$A$14185,Balance!U$4,Inyecciones!$B$2:$B$14185,Balance!$B288,Inyecciones!$C$2:$C$14185,Balance!U$5)</f>
        <v>18286.01693306163</v>
      </c>
      <c r="V288" s="13">
        <f>SUMIFS(Inyecciones!$E$2:$E$14185,Inyecciones!$A$2:$A$14185,Balance!V$4,Inyecciones!$B$2:$B$14185,Balance!$B288,Inyecciones!$C$2:$C$14185,Balance!V$5)</f>
        <v>23403.648005703661</v>
      </c>
      <c r="W288" s="13">
        <f>SUMIFS(Inyecciones!$E$2:$E$14185,Inyecciones!$A$2:$A$14185,Balance!W$4,Inyecciones!$B$2:$B$14185,Balance!$B288,Inyecciones!$C$2:$C$14185,Balance!W$5)</f>
        <v>23862.449340097119</v>
      </c>
      <c r="X288" s="13">
        <f>SUMIFS(Inyecciones!$E$2:$E$14185,Inyecciones!$A$2:$A$14185,Balance!X$4,Inyecciones!$B$2:$B$14185,Balance!$B288,Inyecciones!$C$2:$C$14185,Balance!X$5)</f>
        <v>8662.5023659820308</v>
      </c>
      <c r="Y288" s="13">
        <f>SUMIFS(Inyecciones!$E$2:$E$14185,Inyecciones!$A$2:$A$14185,Balance!Y$4,Inyecciones!$B$2:$B$14185,Balance!$B288,Inyecciones!$C$2:$C$14185,Balance!Y$5)</f>
        <v>10466.84454276621</v>
      </c>
      <c r="Z288" s="14">
        <f>SUMIFS(Inyecciones!$E$2:$E$14185,Inyecciones!$A$2:$A$14185,Balance!Z$4,Inyecciones!$B$2:$B$14185,Balance!$B288,Inyecciones!$C$2:$C$14185,Balance!Z$5)</f>
        <v>13172.54405122312</v>
      </c>
      <c r="AA288" s="12">
        <f>SUMIFS(Inyecciones!$E$2:$E$14185,Inyecciones!$A$2:$A$14185,Balance!AA$4,Inyecciones!$B$2:$B$14185,Balance!$B288,Inyecciones!$C$2:$C$14185,Balance!AA$5)</f>
        <v>40350.211655927822</v>
      </c>
      <c r="AB288" s="13">
        <f>SUMIFS(Inyecciones!$E$2:$E$14185,Inyecciones!$A$2:$A$14185,Balance!AB$4,Inyecciones!$B$2:$B$14185,Balance!$B288,Inyecciones!$C$2:$C$14185,Balance!AB$5)</f>
        <v>32976.88279254119</v>
      </c>
      <c r="AC288" s="13">
        <f>SUMIFS(Inyecciones!$E$2:$E$14185,Inyecciones!$A$2:$A$14185,Balance!AC$4,Inyecciones!$B$2:$B$14185,Balance!$B288,Inyecciones!$C$2:$C$14185,Balance!AC$5)</f>
        <v>39521.647060364579</v>
      </c>
      <c r="AD288" s="13">
        <f>SUMIFS(Inyecciones!$E$2:$E$14185,Inyecciones!$A$2:$A$14185,Balance!AD$4,Inyecciones!$B$2:$B$14185,Balance!$B288,Inyecciones!$C$2:$C$14185,Balance!AD$5)</f>
        <v>29169.210238558859</v>
      </c>
      <c r="AE288" s="13">
        <f>SUMIFS(Inyecciones!$E$2:$E$14185,Inyecciones!$A$2:$A$14185,Balance!AE$4,Inyecciones!$B$2:$B$14185,Balance!$B288,Inyecciones!$C$2:$C$14185,Balance!AE$5)</f>
        <v>22756.674034790471</v>
      </c>
      <c r="AF288" s="13">
        <f>SUMIFS(Inyecciones!$E$2:$E$14185,Inyecciones!$A$2:$A$14185,Balance!AF$4,Inyecciones!$B$2:$B$14185,Balance!$B288,Inyecciones!$C$2:$C$14185,Balance!AF$5)</f>
        <v>13870.368756371679</v>
      </c>
      <c r="AG288" s="13">
        <f>SUMIFS(Inyecciones!$E$2:$E$14185,Inyecciones!$A$2:$A$14185,Balance!AG$4,Inyecciones!$B$2:$B$14185,Balance!$B288,Inyecciones!$C$2:$C$14185,Balance!AG$5)</f>
        <v>20020.169644155179</v>
      </c>
      <c r="AH288" s="13">
        <f>SUMIFS(Inyecciones!$E$2:$E$14185,Inyecciones!$A$2:$A$14185,Balance!AH$4,Inyecciones!$B$2:$B$14185,Balance!$B288,Inyecciones!$C$2:$C$14185,Balance!AH$5)</f>
        <v>26218.944660720648</v>
      </c>
      <c r="AI288" s="13">
        <f>SUMIFS(Inyecciones!$E$2:$E$14185,Inyecciones!$A$2:$A$14185,Balance!AI$4,Inyecciones!$B$2:$B$14185,Balance!$B288,Inyecciones!$C$2:$C$14185,Balance!AI$5)</f>
        <v>25991.740555333199</v>
      </c>
      <c r="AJ288" s="13">
        <f>SUMIFS(Inyecciones!$E$2:$E$14185,Inyecciones!$A$2:$A$14185,Balance!AJ$4,Inyecciones!$B$2:$B$14185,Balance!$B288,Inyecciones!$C$2:$C$14185,Balance!AJ$5)</f>
        <v>19878.517622744461</v>
      </c>
      <c r="AK288" s="13">
        <f>SUMIFS(Inyecciones!$E$2:$E$14185,Inyecciones!$A$2:$A$14185,Balance!AK$4,Inyecciones!$B$2:$B$14185,Balance!$B288,Inyecciones!$C$2:$C$14185,Balance!AK$5)</f>
        <v>21832.232907129681</v>
      </c>
      <c r="AL288" s="14">
        <f>SUMIFS(Inyecciones!$E$2:$E$14185,Inyecciones!$A$2:$A$14185,Balance!AL$4,Inyecciones!$B$2:$B$14185,Balance!$B288,Inyecciones!$C$2:$C$14185,Balance!AL$5)</f>
        <v>21811.11560644336</v>
      </c>
      <c r="AM288" s="13"/>
      <c r="AN288" s="12">
        <f>SUMIFS('Retiro Mensual'!$E$2:$E$2629,'Retiro Mensual'!$A$2:$A$2629,AN$4,'Retiro Mensual'!$B$2:$B$2629,$B288,'Retiro Mensual'!$C$2:$C$2629,AN$5)</f>
        <v>0</v>
      </c>
      <c r="AO288" s="13">
        <f>SUMIFS('Retiro Mensual'!$E$2:$E$2629,'Retiro Mensual'!$A$2:$A$2629,AO$4,'Retiro Mensual'!$B$2:$B$2629,$B288,'Retiro Mensual'!$C$2:$C$2629,AO$5)</f>
        <v>0</v>
      </c>
      <c r="AP288" s="13">
        <f>SUMIFS('Retiro Mensual'!$E$2:$E$2629,'Retiro Mensual'!$A$2:$A$2629,AP$4,'Retiro Mensual'!$B$2:$B$2629,$B288,'Retiro Mensual'!$C$2:$C$2629,AP$5)</f>
        <v>0</v>
      </c>
      <c r="AQ288" s="13">
        <f>SUMIFS('Retiro Mensual'!$E$2:$E$2629,'Retiro Mensual'!$A$2:$A$2629,AQ$4,'Retiro Mensual'!$B$2:$B$2629,$B288,'Retiro Mensual'!$C$2:$C$2629,AQ$5)</f>
        <v>0</v>
      </c>
      <c r="AR288" s="13">
        <f>SUMIFS('Retiro Mensual'!$E$2:$E$2629,'Retiro Mensual'!$A$2:$A$2629,AR$4,'Retiro Mensual'!$B$2:$B$2629,$B288,'Retiro Mensual'!$C$2:$C$2629,AR$5)</f>
        <v>0</v>
      </c>
      <c r="AS288" s="13">
        <f>SUMIFS('Retiro Mensual'!$E$2:$E$2629,'Retiro Mensual'!$A$2:$A$2629,AS$4,'Retiro Mensual'!$B$2:$B$2629,$B288,'Retiro Mensual'!$C$2:$C$2629,AS$5)</f>
        <v>0</v>
      </c>
      <c r="AT288" s="13">
        <f>SUMIFS('Retiro Mensual'!$E$2:$E$2629,'Retiro Mensual'!$A$2:$A$2629,AT$4,'Retiro Mensual'!$B$2:$B$2629,$B288,'Retiro Mensual'!$C$2:$C$2629,AT$5)</f>
        <v>0</v>
      </c>
      <c r="AU288" s="13">
        <f>SUMIFS('Retiro Mensual'!$E$2:$E$2629,'Retiro Mensual'!$A$2:$A$2629,AU$4,'Retiro Mensual'!$B$2:$B$2629,$B288,'Retiro Mensual'!$C$2:$C$2629,AU$5)</f>
        <v>0</v>
      </c>
      <c r="AV288" s="13">
        <f>SUMIFS('Retiro Mensual'!$E$2:$E$2629,'Retiro Mensual'!$A$2:$A$2629,AV$4,'Retiro Mensual'!$B$2:$B$2629,$B288,'Retiro Mensual'!$C$2:$C$2629,AV$5)</f>
        <v>0</v>
      </c>
      <c r="AW288" s="13">
        <f>SUMIFS('Retiro Mensual'!$E$2:$E$2629,'Retiro Mensual'!$A$2:$A$2629,AW$4,'Retiro Mensual'!$B$2:$B$2629,$B288,'Retiro Mensual'!$C$2:$C$2629,AW$5)</f>
        <v>0</v>
      </c>
      <c r="AX288" s="13">
        <f>SUMIFS('Retiro Mensual'!$E$2:$E$2629,'Retiro Mensual'!$A$2:$A$2629,AX$4,'Retiro Mensual'!$B$2:$B$2629,$B288,'Retiro Mensual'!$C$2:$C$2629,AX$5)</f>
        <v>0</v>
      </c>
      <c r="AY288" s="14">
        <f>SUMIFS('Retiro Mensual'!$E$2:$E$2629,'Retiro Mensual'!$A$2:$A$2629,AY$4,'Retiro Mensual'!$B$2:$B$2629,$B288,'Retiro Mensual'!$C$2:$C$2629,AY$5)</f>
        <v>0</v>
      </c>
      <c r="AZ288" s="12">
        <f>SUMIFS('Retiro Mensual'!$E$2:$E$2629,'Retiro Mensual'!$A$2:$A$2629,AZ$4,'Retiro Mensual'!$B$2:$B$2629,$B288,'Retiro Mensual'!$C$2:$C$2629,AZ$5)</f>
        <v>0</v>
      </c>
      <c r="BA288" s="13">
        <f>SUMIFS('Retiro Mensual'!$E$2:$E$2629,'Retiro Mensual'!$A$2:$A$2629,BA$4,'Retiro Mensual'!$B$2:$B$2629,$B288,'Retiro Mensual'!$C$2:$C$2629,BA$5)</f>
        <v>0</v>
      </c>
      <c r="BB288" s="13">
        <f>SUMIFS('Retiro Mensual'!$E$2:$E$2629,'Retiro Mensual'!$A$2:$A$2629,BB$4,'Retiro Mensual'!$B$2:$B$2629,$B288,'Retiro Mensual'!$C$2:$C$2629,BB$5)</f>
        <v>0</v>
      </c>
      <c r="BC288" s="13">
        <f>SUMIFS('Retiro Mensual'!$E$2:$E$2629,'Retiro Mensual'!$A$2:$A$2629,BC$4,'Retiro Mensual'!$B$2:$B$2629,$B288,'Retiro Mensual'!$C$2:$C$2629,BC$5)</f>
        <v>0</v>
      </c>
      <c r="BD288" s="13">
        <f>SUMIFS('Retiro Mensual'!$E$2:$E$2629,'Retiro Mensual'!$A$2:$A$2629,BD$4,'Retiro Mensual'!$B$2:$B$2629,$B288,'Retiro Mensual'!$C$2:$C$2629,BD$5)</f>
        <v>0</v>
      </c>
      <c r="BE288" s="13">
        <f>SUMIFS('Retiro Mensual'!$E$2:$E$2629,'Retiro Mensual'!$A$2:$A$2629,BE$4,'Retiro Mensual'!$B$2:$B$2629,$B288,'Retiro Mensual'!$C$2:$C$2629,BE$5)</f>
        <v>0</v>
      </c>
      <c r="BF288" s="13">
        <f>SUMIFS('Retiro Mensual'!$E$2:$E$2629,'Retiro Mensual'!$A$2:$A$2629,BF$4,'Retiro Mensual'!$B$2:$B$2629,$B288,'Retiro Mensual'!$C$2:$C$2629,BF$5)</f>
        <v>0</v>
      </c>
      <c r="BG288" s="13">
        <f>SUMIFS('Retiro Mensual'!$E$2:$E$2629,'Retiro Mensual'!$A$2:$A$2629,BG$4,'Retiro Mensual'!$B$2:$B$2629,$B288,'Retiro Mensual'!$C$2:$C$2629,BG$5)</f>
        <v>0</v>
      </c>
      <c r="BH288" s="13">
        <f>SUMIFS('Retiro Mensual'!$E$2:$E$2629,'Retiro Mensual'!$A$2:$A$2629,BH$4,'Retiro Mensual'!$B$2:$B$2629,$B288,'Retiro Mensual'!$C$2:$C$2629,BH$5)</f>
        <v>0</v>
      </c>
      <c r="BI288" s="13">
        <f>SUMIFS('Retiro Mensual'!$E$2:$E$2629,'Retiro Mensual'!$A$2:$A$2629,BI$4,'Retiro Mensual'!$B$2:$B$2629,$B288,'Retiro Mensual'!$C$2:$C$2629,BI$5)</f>
        <v>0</v>
      </c>
      <c r="BJ288" s="13">
        <f>SUMIFS('Retiro Mensual'!$E$2:$E$2629,'Retiro Mensual'!$A$2:$A$2629,BJ$4,'Retiro Mensual'!$B$2:$B$2629,$B288,'Retiro Mensual'!$C$2:$C$2629,BJ$5)</f>
        <v>0</v>
      </c>
      <c r="BK288" s="14">
        <f>SUMIFS('Retiro Mensual'!$E$2:$E$2629,'Retiro Mensual'!$A$2:$A$2629,BK$4,'Retiro Mensual'!$B$2:$B$2629,$B288,'Retiro Mensual'!$C$2:$C$2629,BK$5)</f>
        <v>0</v>
      </c>
      <c r="BL288" s="12">
        <f>SUMIFS('Retiro Mensual'!$E$2:$E$2629,'Retiro Mensual'!$A$2:$A$2629,BL$4,'Retiro Mensual'!$B$2:$B$2629,$B288,'Retiro Mensual'!$C$2:$C$2629,BL$5)</f>
        <v>0</v>
      </c>
      <c r="BM288" s="13">
        <f>SUMIFS('Retiro Mensual'!$E$2:$E$2629,'Retiro Mensual'!$A$2:$A$2629,BM$4,'Retiro Mensual'!$B$2:$B$2629,$B288,'Retiro Mensual'!$C$2:$C$2629,BM$5)</f>
        <v>0</v>
      </c>
      <c r="BN288" s="13">
        <f>SUMIFS('Retiro Mensual'!$E$2:$E$2629,'Retiro Mensual'!$A$2:$A$2629,BN$4,'Retiro Mensual'!$B$2:$B$2629,$B288,'Retiro Mensual'!$C$2:$C$2629,BN$5)</f>
        <v>0</v>
      </c>
      <c r="BO288" s="13">
        <f>SUMIFS('Retiro Mensual'!$E$2:$E$2629,'Retiro Mensual'!$A$2:$A$2629,BO$4,'Retiro Mensual'!$B$2:$B$2629,$B288,'Retiro Mensual'!$C$2:$C$2629,BO$5)</f>
        <v>0</v>
      </c>
      <c r="BP288" s="13">
        <f>SUMIFS('Retiro Mensual'!$E$2:$E$2629,'Retiro Mensual'!$A$2:$A$2629,BP$4,'Retiro Mensual'!$B$2:$B$2629,$B288,'Retiro Mensual'!$C$2:$C$2629,BP$5)</f>
        <v>0</v>
      </c>
      <c r="BQ288" s="13">
        <f>SUMIFS('Retiro Mensual'!$E$2:$E$2629,'Retiro Mensual'!$A$2:$A$2629,BQ$4,'Retiro Mensual'!$B$2:$B$2629,$B288,'Retiro Mensual'!$C$2:$C$2629,BQ$5)</f>
        <v>0</v>
      </c>
      <c r="BR288" s="13">
        <f>SUMIFS('Retiro Mensual'!$E$2:$E$2629,'Retiro Mensual'!$A$2:$A$2629,BR$4,'Retiro Mensual'!$B$2:$B$2629,$B288,'Retiro Mensual'!$C$2:$C$2629,BR$5)</f>
        <v>0</v>
      </c>
      <c r="BS288" s="13">
        <f>SUMIFS('Retiro Mensual'!$E$2:$E$2629,'Retiro Mensual'!$A$2:$A$2629,BS$4,'Retiro Mensual'!$B$2:$B$2629,$B288,'Retiro Mensual'!$C$2:$C$2629,BS$5)</f>
        <v>0</v>
      </c>
      <c r="BT288" s="13">
        <f>SUMIFS('Retiro Mensual'!$E$2:$E$2629,'Retiro Mensual'!$A$2:$A$2629,BT$4,'Retiro Mensual'!$B$2:$B$2629,$B288,'Retiro Mensual'!$C$2:$C$2629,BT$5)</f>
        <v>0</v>
      </c>
      <c r="BU288" s="13">
        <f>SUMIFS('Retiro Mensual'!$E$2:$E$2629,'Retiro Mensual'!$A$2:$A$2629,BU$4,'Retiro Mensual'!$B$2:$B$2629,$B288,'Retiro Mensual'!$C$2:$C$2629,BU$5)</f>
        <v>0</v>
      </c>
      <c r="BV288" s="13">
        <f>SUMIFS('Retiro Mensual'!$E$2:$E$2629,'Retiro Mensual'!$A$2:$A$2629,BV$4,'Retiro Mensual'!$B$2:$B$2629,$B288,'Retiro Mensual'!$C$2:$C$2629,BV$5)</f>
        <v>0</v>
      </c>
      <c r="BW288" s="14">
        <f>SUMIFS('Retiro Mensual'!$E$2:$E$2629,'Retiro Mensual'!$A$2:$A$2629,BW$4,'Retiro Mensual'!$B$2:$B$2629,$B288,'Retiro Mensual'!$C$2:$C$2629,BW$5)</f>
        <v>0</v>
      </c>
      <c r="BX288" s="13"/>
      <c r="BY288" s="12">
        <f>SUMIFS('Compra Ventas'!$E$2:$E$2700,'Compra Ventas'!$A$2:$A$2700,BY$4,'Compra Ventas'!$B$2:$B$2700,$B288,'Compra Ventas'!$C$2:$C$2700,BY$5)</f>
        <v>0</v>
      </c>
      <c r="BZ288" s="13">
        <f>SUMIFS('Compra Ventas'!$E$2:$E$2700,'Compra Ventas'!$A$2:$A$2700,BZ$4,'Compra Ventas'!$B$2:$B$2700,$B288,'Compra Ventas'!$C$2:$C$2700,BZ$5)</f>
        <v>0</v>
      </c>
      <c r="CA288" s="13">
        <f>SUMIFS('Compra Ventas'!$E$2:$E$2700,'Compra Ventas'!$A$2:$A$2700,CA$4,'Compra Ventas'!$B$2:$B$2700,$B288,'Compra Ventas'!$C$2:$C$2700,CA$5)</f>
        <v>0</v>
      </c>
      <c r="CB288" s="13">
        <f>SUMIFS('Compra Ventas'!$E$2:$E$2700,'Compra Ventas'!$A$2:$A$2700,CB$4,'Compra Ventas'!$B$2:$B$2700,$B288,'Compra Ventas'!$C$2:$C$2700,CB$5)</f>
        <v>0</v>
      </c>
      <c r="CC288" s="13">
        <f>SUMIFS('Compra Ventas'!$E$2:$E$2700,'Compra Ventas'!$A$2:$A$2700,CC$4,'Compra Ventas'!$B$2:$B$2700,$B288,'Compra Ventas'!$C$2:$C$2700,CC$5)</f>
        <v>0</v>
      </c>
      <c r="CD288" s="13">
        <f>SUMIFS('Compra Ventas'!$E$2:$E$2700,'Compra Ventas'!$A$2:$A$2700,CD$4,'Compra Ventas'!$B$2:$B$2700,$B288,'Compra Ventas'!$C$2:$C$2700,CD$5)</f>
        <v>0</v>
      </c>
      <c r="CE288" s="13">
        <f>SUMIFS('Compra Ventas'!$E$2:$E$2700,'Compra Ventas'!$A$2:$A$2700,CE$4,'Compra Ventas'!$B$2:$B$2700,$B288,'Compra Ventas'!$C$2:$C$2700,CE$5)</f>
        <v>0</v>
      </c>
      <c r="CF288" s="13">
        <f>SUMIFS('Compra Ventas'!$E$2:$E$2700,'Compra Ventas'!$A$2:$A$2700,CF$4,'Compra Ventas'!$B$2:$B$2700,$B288,'Compra Ventas'!$C$2:$C$2700,CF$5)</f>
        <v>0</v>
      </c>
      <c r="CG288" s="13">
        <f>SUMIFS('Compra Ventas'!$E$2:$E$2700,'Compra Ventas'!$A$2:$A$2700,CG$4,'Compra Ventas'!$B$2:$B$2700,$B288,'Compra Ventas'!$C$2:$C$2700,CG$5)</f>
        <v>0</v>
      </c>
      <c r="CH288" s="13">
        <f>SUMIFS('Compra Ventas'!$E$2:$E$2700,'Compra Ventas'!$A$2:$A$2700,CH$4,'Compra Ventas'!$B$2:$B$2700,$B288,'Compra Ventas'!$C$2:$C$2700,CH$5)</f>
        <v>0</v>
      </c>
      <c r="CI288" s="13">
        <f>SUMIFS('Compra Ventas'!$E$2:$E$2700,'Compra Ventas'!$A$2:$A$2700,CI$4,'Compra Ventas'!$B$2:$B$2700,$B288,'Compra Ventas'!$C$2:$C$2700,CI$5)</f>
        <v>0</v>
      </c>
      <c r="CJ288" s="14">
        <f>SUMIFS('Compra Ventas'!$E$2:$E$2700,'Compra Ventas'!$A$2:$A$2700,CJ$4,'Compra Ventas'!$B$2:$B$2700,$B288,'Compra Ventas'!$C$2:$C$2700,CJ$5)</f>
        <v>0</v>
      </c>
      <c r="CK288" s="12">
        <f>SUMIFS('Compra Ventas'!$E$2:$E$2700,'Compra Ventas'!$A$2:$A$2700,CK$4,'Compra Ventas'!$B$2:$B$2700,$B288,'Compra Ventas'!$C$2:$C$2700,CK$5)</f>
        <v>0</v>
      </c>
      <c r="CL288" s="13">
        <f>SUMIFS('Compra Ventas'!$E$2:$E$2700,'Compra Ventas'!$A$2:$A$2700,CL$4,'Compra Ventas'!$B$2:$B$2700,$B288,'Compra Ventas'!$C$2:$C$2700,CL$5)</f>
        <v>0</v>
      </c>
      <c r="CM288" s="13">
        <f>SUMIFS('Compra Ventas'!$E$2:$E$2700,'Compra Ventas'!$A$2:$A$2700,CM$4,'Compra Ventas'!$B$2:$B$2700,$B288,'Compra Ventas'!$C$2:$C$2700,CM$5)</f>
        <v>0</v>
      </c>
      <c r="CN288" s="13">
        <f>SUMIFS('Compra Ventas'!$E$2:$E$2700,'Compra Ventas'!$A$2:$A$2700,CN$4,'Compra Ventas'!$B$2:$B$2700,$B288,'Compra Ventas'!$C$2:$C$2700,CN$5)</f>
        <v>0</v>
      </c>
      <c r="CO288" s="13">
        <f>SUMIFS('Compra Ventas'!$E$2:$E$2700,'Compra Ventas'!$A$2:$A$2700,CO$4,'Compra Ventas'!$B$2:$B$2700,$B288,'Compra Ventas'!$C$2:$C$2700,CO$5)</f>
        <v>0</v>
      </c>
      <c r="CP288" s="13">
        <f>SUMIFS('Compra Ventas'!$E$2:$E$2700,'Compra Ventas'!$A$2:$A$2700,CP$4,'Compra Ventas'!$B$2:$B$2700,$B288,'Compra Ventas'!$C$2:$C$2700,CP$5)</f>
        <v>0</v>
      </c>
      <c r="CQ288" s="13">
        <f>SUMIFS('Compra Ventas'!$E$2:$E$2700,'Compra Ventas'!$A$2:$A$2700,CQ$4,'Compra Ventas'!$B$2:$B$2700,$B288,'Compra Ventas'!$C$2:$C$2700,CQ$5)</f>
        <v>0</v>
      </c>
      <c r="CR288" s="13">
        <f>SUMIFS('Compra Ventas'!$E$2:$E$2700,'Compra Ventas'!$A$2:$A$2700,CR$4,'Compra Ventas'!$B$2:$B$2700,$B288,'Compra Ventas'!$C$2:$C$2700,CR$5)</f>
        <v>0</v>
      </c>
      <c r="CS288" s="13">
        <f>SUMIFS('Compra Ventas'!$E$2:$E$2700,'Compra Ventas'!$A$2:$A$2700,CS$4,'Compra Ventas'!$B$2:$B$2700,$B288,'Compra Ventas'!$C$2:$C$2700,CS$5)</f>
        <v>0</v>
      </c>
      <c r="CT288" s="13">
        <f>SUMIFS('Compra Ventas'!$E$2:$E$2700,'Compra Ventas'!$A$2:$A$2700,CT$4,'Compra Ventas'!$B$2:$B$2700,$B288,'Compra Ventas'!$C$2:$C$2700,CT$5)</f>
        <v>0</v>
      </c>
      <c r="CU288" s="13">
        <f>SUMIFS('Compra Ventas'!$E$2:$E$2700,'Compra Ventas'!$A$2:$A$2700,CU$4,'Compra Ventas'!$B$2:$B$2700,$B288,'Compra Ventas'!$C$2:$C$2700,CU$5)</f>
        <v>0</v>
      </c>
      <c r="CV288" s="14">
        <f>SUMIFS('Compra Ventas'!$E$2:$E$2700,'Compra Ventas'!$A$2:$A$2700,CV$4,'Compra Ventas'!$B$2:$B$2700,$B288,'Compra Ventas'!$C$2:$C$2700,CV$5)</f>
        <v>0</v>
      </c>
      <c r="CW288" s="12">
        <f>SUMIFS('Compra Ventas'!$E$2:$E$2700,'Compra Ventas'!$A$2:$A$2700,CW$4,'Compra Ventas'!$B$2:$B$2700,$B288,'Compra Ventas'!$C$2:$C$2700,CW$5)</f>
        <v>0</v>
      </c>
      <c r="CX288" s="13">
        <f>SUMIFS('Compra Ventas'!$E$2:$E$2700,'Compra Ventas'!$A$2:$A$2700,CX$4,'Compra Ventas'!$B$2:$B$2700,$B288,'Compra Ventas'!$C$2:$C$2700,CX$5)</f>
        <v>0</v>
      </c>
      <c r="CY288" s="13">
        <f>SUMIFS('Compra Ventas'!$E$2:$E$2700,'Compra Ventas'!$A$2:$A$2700,CY$4,'Compra Ventas'!$B$2:$B$2700,$B288,'Compra Ventas'!$C$2:$C$2700,CY$5)</f>
        <v>0</v>
      </c>
      <c r="CZ288" s="13">
        <f>SUMIFS('Compra Ventas'!$E$2:$E$2700,'Compra Ventas'!$A$2:$A$2700,CZ$4,'Compra Ventas'!$B$2:$B$2700,$B288,'Compra Ventas'!$C$2:$C$2700,CZ$5)</f>
        <v>0</v>
      </c>
      <c r="DA288" s="13">
        <f>SUMIFS('Compra Ventas'!$E$2:$E$2700,'Compra Ventas'!$A$2:$A$2700,DA$4,'Compra Ventas'!$B$2:$B$2700,$B288,'Compra Ventas'!$C$2:$C$2700,DA$5)</f>
        <v>0</v>
      </c>
      <c r="DB288" s="13">
        <f>SUMIFS('Compra Ventas'!$E$2:$E$2700,'Compra Ventas'!$A$2:$A$2700,DB$4,'Compra Ventas'!$B$2:$B$2700,$B288,'Compra Ventas'!$C$2:$C$2700,DB$5)</f>
        <v>0</v>
      </c>
      <c r="DC288" s="13">
        <f>SUMIFS('Compra Ventas'!$E$2:$E$2700,'Compra Ventas'!$A$2:$A$2700,DC$4,'Compra Ventas'!$B$2:$B$2700,$B288,'Compra Ventas'!$C$2:$C$2700,DC$5)</f>
        <v>0</v>
      </c>
      <c r="DD288" s="13">
        <f>SUMIFS('Compra Ventas'!$E$2:$E$2700,'Compra Ventas'!$A$2:$A$2700,DD$4,'Compra Ventas'!$B$2:$B$2700,$B288,'Compra Ventas'!$C$2:$C$2700,DD$5)</f>
        <v>0</v>
      </c>
      <c r="DE288" s="13">
        <f>SUMIFS('Compra Ventas'!$E$2:$E$2700,'Compra Ventas'!$A$2:$A$2700,DE$4,'Compra Ventas'!$B$2:$B$2700,$B288,'Compra Ventas'!$C$2:$C$2700,DE$5)</f>
        <v>0</v>
      </c>
      <c r="DF288" s="13">
        <f>SUMIFS('Compra Ventas'!$E$2:$E$2700,'Compra Ventas'!$A$2:$A$2700,DF$4,'Compra Ventas'!$B$2:$B$2700,$B288,'Compra Ventas'!$C$2:$C$2700,DF$5)</f>
        <v>0</v>
      </c>
      <c r="DG288" s="13">
        <f>SUMIFS('Compra Ventas'!$E$2:$E$2700,'Compra Ventas'!$A$2:$A$2700,DG$4,'Compra Ventas'!$B$2:$B$2700,$B288,'Compra Ventas'!$C$2:$C$2700,DG$5)</f>
        <v>0</v>
      </c>
      <c r="DH288" s="14">
        <f>SUMIFS('Compra Ventas'!$E$2:$E$2700,'Compra Ventas'!$A$2:$A$2700,DH$4,'Compra Ventas'!$B$2:$B$2700,$B288,'Compra Ventas'!$C$2:$C$2700,DH$5)</f>
        <v>0</v>
      </c>
      <c r="DI288" s="84"/>
      <c r="DJ288" s="98">
        <f>SUMIFS('Ajuste Ciclado'!D$5:D$47,'Ajuste Ciclado'!$C$5:$C$47,Balance!DJ$4,'Ajuste Ciclado'!$B$5:$B$47,Balance!$B288)</f>
        <v>0</v>
      </c>
      <c r="DK288" s="99">
        <f>SUMIFS('Ajuste Ciclado'!E$5:E$47,'Ajuste Ciclado'!$C$5:$C$47,Balance!DK$4,'Ajuste Ciclado'!$B$5:$B$47,Balance!$B288)</f>
        <v>0</v>
      </c>
      <c r="DL288" s="99">
        <f>SUMIFS('Ajuste Ciclado'!F$5:F$47,'Ajuste Ciclado'!$C$5:$C$47,Balance!DL$4,'Ajuste Ciclado'!$B$5:$B$47,Balance!$B288)</f>
        <v>0</v>
      </c>
      <c r="DM288" s="99">
        <f>SUMIFS('Ajuste Ciclado'!G$5:G$47,'Ajuste Ciclado'!$C$5:$C$47,Balance!DM$4,'Ajuste Ciclado'!$B$5:$B$47,Balance!$B288)</f>
        <v>0</v>
      </c>
      <c r="DN288" s="99">
        <f>SUMIFS('Ajuste Ciclado'!H$5:H$47,'Ajuste Ciclado'!$C$5:$C$47,Balance!DN$4,'Ajuste Ciclado'!$B$5:$B$47,Balance!$B288)</f>
        <v>0</v>
      </c>
      <c r="DO288" s="99">
        <f>SUMIFS('Ajuste Ciclado'!I$5:I$47,'Ajuste Ciclado'!$C$5:$C$47,Balance!DO$4,'Ajuste Ciclado'!$B$5:$B$47,Balance!$B288)</f>
        <v>0</v>
      </c>
      <c r="DP288" s="99">
        <f>SUMIFS('Ajuste Ciclado'!J$5:J$47,'Ajuste Ciclado'!$C$5:$C$47,Balance!DP$4,'Ajuste Ciclado'!$B$5:$B$47,Balance!$B288)</f>
        <v>0</v>
      </c>
      <c r="DQ288" s="99">
        <f>SUMIFS('Ajuste Ciclado'!K$5:K$47,'Ajuste Ciclado'!$C$5:$C$47,Balance!DQ$4,'Ajuste Ciclado'!$B$5:$B$47,Balance!$B288)</f>
        <v>0</v>
      </c>
      <c r="DR288" s="99">
        <f>SUMIFS('Ajuste Ciclado'!L$5:L$47,'Ajuste Ciclado'!$C$5:$C$47,Balance!DR$4,'Ajuste Ciclado'!$B$5:$B$47,Balance!$B288)</f>
        <v>0</v>
      </c>
      <c r="DS288" s="99">
        <f>SUMIFS('Ajuste Ciclado'!M$5:M$47,'Ajuste Ciclado'!$C$5:$C$47,Balance!DS$4,'Ajuste Ciclado'!$B$5:$B$47,Balance!$B288)</f>
        <v>0</v>
      </c>
      <c r="DT288" s="99">
        <f>SUMIFS('Ajuste Ciclado'!N$5:N$47,'Ajuste Ciclado'!$C$5:$C$47,Balance!DT$4,'Ajuste Ciclado'!$B$5:$B$47,Balance!$B288)</f>
        <v>0</v>
      </c>
      <c r="DU288" s="100">
        <f>SUMIFS('Ajuste Ciclado'!O$5:O$47,'Ajuste Ciclado'!$C$5:$C$47,Balance!DU$4,'Ajuste Ciclado'!$B$5:$B$47,Balance!$B288)</f>
        <v>0</v>
      </c>
      <c r="DV288" s="98">
        <f>SUMIFS('Ajuste Ciclado'!D$5:D$47,'Ajuste Ciclado'!$C$5:$C$47,Balance!DV$4,'Ajuste Ciclado'!$B$5:$B$47,Balance!$B288)</f>
        <v>0</v>
      </c>
      <c r="DW288" s="99">
        <f>SUMIFS('Ajuste Ciclado'!E$5:E$47,'Ajuste Ciclado'!$C$5:$C$47,Balance!DW$4,'Ajuste Ciclado'!$B$5:$B$47,Balance!$B288)</f>
        <v>0</v>
      </c>
      <c r="DX288" s="99">
        <f>SUMIFS('Ajuste Ciclado'!F$5:F$47,'Ajuste Ciclado'!$C$5:$C$47,Balance!DX$4,'Ajuste Ciclado'!$B$5:$B$47,Balance!$B288)</f>
        <v>0</v>
      </c>
      <c r="DY288" s="99">
        <f>SUMIFS('Ajuste Ciclado'!G$5:G$47,'Ajuste Ciclado'!$C$5:$C$47,Balance!DY$4,'Ajuste Ciclado'!$B$5:$B$47,Balance!$B288)</f>
        <v>0</v>
      </c>
      <c r="DZ288" s="99">
        <f>SUMIFS('Ajuste Ciclado'!H$5:H$47,'Ajuste Ciclado'!$C$5:$C$47,Balance!DZ$4,'Ajuste Ciclado'!$B$5:$B$47,Balance!$B288)</f>
        <v>0</v>
      </c>
      <c r="EA288" s="99">
        <f>SUMIFS('Ajuste Ciclado'!I$5:I$47,'Ajuste Ciclado'!$C$5:$C$47,Balance!EA$4,'Ajuste Ciclado'!$B$5:$B$47,Balance!$B288)</f>
        <v>0</v>
      </c>
      <c r="EB288" s="99">
        <f>SUMIFS('Ajuste Ciclado'!J$5:J$47,'Ajuste Ciclado'!$C$5:$C$47,Balance!EB$4,'Ajuste Ciclado'!$B$5:$B$47,Balance!$B288)</f>
        <v>0</v>
      </c>
      <c r="EC288" s="99">
        <f>SUMIFS('Ajuste Ciclado'!K$5:K$47,'Ajuste Ciclado'!$C$5:$C$47,Balance!EC$4,'Ajuste Ciclado'!$B$5:$B$47,Balance!$B288)</f>
        <v>0</v>
      </c>
      <c r="ED288" s="99">
        <f>SUMIFS('Ajuste Ciclado'!L$5:L$47,'Ajuste Ciclado'!$C$5:$C$47,Balance!ED$4,'Ajuste Ciclado'!$B$5:$B$47,Balance!$B288)</f>
        <v>0</v>
      </c>
      <c r="EE288" s="99">
        <f>SUMIFS('Ajuste Ciclado'!M$5:M$47,'Ajuste Ciclado'!$C$5:$C$47,Balance!EE$4,'Ajuste Ciclado'!$B$5:$B$47,Balance!$B288)</f>
        <v>0</v>
      </c>
      <c r="EF288" s="99">
        <f>SUMIFS('Ajuste Ciclado'!N$5:N$47,'Ajuste Ciclado'!$C$5:$C$47,Balance!EF$4,'Ajuste Ciclado'!$B$5:$B$47,Balance!$B288)</f>
        <v>0</v>
      </c>
      <c r="EG288" s="100">
        <f>SUMIFS('Ajuste Ciclado'!O$5:O$47,'Ajuste Ciclado'!$C$5:$C$47,Balance!EG$4,'Ajuste Ciclado'!$B$5:$B$47,Balance!$B288)</f>
        <v>0</v>
      </c>
      <c r="EH288" s="98">
        <f>SUMIFS('Ajuste Ciclado'!D$5:D$47,'Ajuste Ciclado'!$C$5:$C$47,Balance!EH$4,'Ajuste Ciclado'!$B$5:$B$47,Balance!$B288)</f>
        <v>0</v>
      </c>
      <c r="EI288" s="99">
        <f>SUMIFS('Ajuste Ciclado'!E$5:E$47,'Ajuste Ciclado'!$C$5:$C$47,Balance!EI$4,'Ajuste Ciclado'!$B$5:$B$47,Balance!$B288)</f>
        <v>0</v>
      </c>
      <c r="EJ288" s="99">
        <f>SUMIFS('Ajuste Ciclado'!F$5:F$47,'Ajuste Ciclado'!$C$5:$C$47,Balance!EJ$4,'Ajuste Ciclado'!$B$5:$B$47,Balance!$B288)</f>
        <v>0</v>
      </c>
      <c r="EK288" s="99">
        <f>SUMIFS('Ajuste Ciclado'!G$5:G$47,'Ajuste Ciclado'!$C$5:$C$47,Balance!EK$4,'Ajuste Ciclado'!$B$5:$B$47,Balance!$B288)</f>
        <v>0</v>
      </c>
      <c r="EL288" s="99">
        <f>SUMIFS('Ajuste Ciclado'!H$5:H$47,'Ajuste Ciclado'!$C$5:$C$47,Balance!EL$4,'Ajuste Ciclado'!$B$5:$B$47,Balance!$B288)</f>
        <v>0</v>
      </c>
      <c r="EM288" s="99">
        <f>SUMIFS('Ajuste Ciclado'!I$5:I$47,'Ajuste Ciclado'!$C$5:$C$47,Balance!EM$4,'Ajuste Ciclado'!$B$5:$B$47,Balance!$B288)</f>
        <v>0</v>
      </c>
      <c r="EN288" s="99">
        <f>SUMIFS('Ajuste Ciclado'!J$5:J$47,'Ajuste Ciclado'!$C$5:$C$47,Balance!EN$4,'Ajuste Ciclado'!$B$5:$B$47,Balance!$B288)</f>
        <v>0</v>
      </c>
      <c r="EO288" s="99">
        <f>SUMIFS('Ajuste Ciclado'!K$5:K$47,'Ajuste Ciclado'!$C$5:$C$47,Balance!EO$4,'Ajuste Ciclado'!$B$5:$B$47,Balance!$B288)</f>
        <v>0</v>
      </c>
      <c r="EP288" s="99">
        <f>SUMIFS('Ajuste Ciclado'!L$5:L$47,'Ajuste Ciclado'!$C$5:$C$47,Balance!EP$4,'Ajuste Ciclado'!$B$5:$B$47,Balance!$B288)</f>
        <v>0</v>
      </c>
      <c r="EQ288" s="99">
        <f>SUMIFS('Ajuste Ciclado'!M$5:M$47,'Ajuste Ciclado'!$C$5:$C$47,Balance!EQ$4,'Ajuste Ciclado'!$B$5:$B$47,Balance!$B288)</f>
        <v>0</v>
      </c>
      <c r="ER288" s="99">
        <f>SUMIFS('Ajuste Ciclado'!N$5:N$47,'Ajuste Ciclado'!$C$5:$C$47,Balance!ER$4,'Ajuste Ciclado'!$B$5:$B$47,Balance!$B288)</f>
        <v>0</v>
      </c>
      <c r="ES288" s="100">
        <f>SUMIFS('Ajuste Ciclado'!O$5:O$47,'Ajuste Ciclado'!$C$5:$C$47,Balance!ES$4,'Ajuste Ciclado'!$B$5:$B$47,Balance!$B288)</f>
        <v>0</v>
      </c>
      <c r="ET288" s="84"/>
      <c r="EU288" s="12">
        <f t="shared" si="377"/>
        <v>40254.4632299187</v>
      </c>
      <c r="EV288" s="13">
        <f t="shared" si="342"/>
        <v>32751.796761449001</v>
      </c>
      <c r="EW288" s="13">
        <f t="shared" si="343"/>
        <v>39281.907290443203</v>
      </c>
      <c r="EX288" s="13">
        <f t="shared" si="344"/>
        <v>27720.726703649281</v>
      </c>
      <c r="EY288" s="13">
        <f t="shared" si="345"/>
        <v>22357.69803182919</v>
      </c>
      <c r="EZ288" s="13">
        <f t="shared" si="346"/>
        <v>12712.17133339951</v>
      </c>
      <c r="FA288" s="13">
        <f t="shared" si="347"/>
        <v>17278.814817947889</v>
      </c>
      <c r="FB288" s="13">
        <f t="shared" si="348"/>
        <v>23280.858872754328</v>
      </c>
      <c r="FC288" s="13">
        <f t="shared" si="349"/>
        <v>23417.58580370458</v>
      </c>
      <c r="FD288" s="13">
        <f t="shared" si="350"/>
        <v>5584.8754955819541</v>
      </c>
      <c r="FE288" s="13">
        <f t="shared" si="351"/>
        <v>1134.4816329342609</v>
      </c>
      <c r="FF288" s="14">
        <f t="shared" si="352"/>
        <v>2317.0099777254732</v>
      </c>
      <c r="FG288" s="12">
        <f t="shared" si="353"/>
        <v>40336.014463153457</v>
      </c>
      <c r="FH288" s="13">
        <f t="shared" si="354"/>
        <v>32973.903818078143</v>
      </c>
      <c r="FI288" s="13">
        <f t="shared" si="355"/>
        <v>39673.755708807817</v>
      </c>
      <c r="FJ288" s="13">
        <f t="shared" si="356"/>
        <v>29392.474425943488</v>
      </c>
      <c r="FK288" s="13">
        <f t="shared" si="357"/>
        <v>21681.972719485009</v>
      </c>
      <c r="FL288" s="13">
        <f t="shared" si="358"/>
        <v>12850.709175036891</v>
      </c>
      <c r="FM288" s="13">
        <f t="shared" si="359"/>
        <v>18286.01693306163</v>
      </c>
      <c r="FN288" s="13">
        <f t="shared" si="360"/>
        <v>23403.648005703661</v>
      </c>
      <c r="FO288" s="13">
        <f t="shared" si="361"/>
        <v>23862.449340097119</v>
      </c>
      <c r="FP288" s="13">
        <f t="shared" si="362"/>
        <v>8662.5023659820308</v>
      </c>
      <c r="FQ288" s="13">
        <f t="shared" si="363"/>
        <v>10466.84454276621</v>
      </c>
      <c r="FR288" s="14">
        <f t="shared" si="364"/>
        <v>13172.54405122312</v>
      </c>
      <c r="FS288" s="12">
        <f t="shared" si="365"/>
        <v>40350.211655927822</v>
      </c>
      <c r="FT288" s="13">
        <f t="shared" si="366"/>
        <v>32976.88279254119</v>
      </c>
      <c r="FU288" s="13">
        <f t="shared" si="367"/>
        <v>39521.647060364579</v>
      </c>
      <c r="FV288" s="13">
        <f t="shared" si="368"/>
        <v>29169.210238558859</v>
      </c>
      <c r="FW288" s="13">
        <f t="shared" si="369"/>
        <v>22756.674034790471</v>
      </c>
      <c r="FX288" s="13">
        <f t="shared" si="370"/>
        <v>13870.368756371679</v>
      </c>
      <c r="FY288" s="13">
        <f t="shared" si="371"/>
        <v>20020.169644155179</v>
      </c>
      <c r="FZ288" s="13">
        <f t="shared" si="372"/>
        <v>26218.944660720648</v>
      </c>
      <c r="GA288" s="13">
        <f t="shared" si="373"/>
        <v>25991.740555333199</v>
      </c>
      <c r="GB288" s="13">
        <f t="shared" si="374"/>
        <v>19878.517622744461</v>
      </c>
      <c r="GC288" s="13">
        <f t="shared" si="375"/>
        <v>21832.232907129681</v>
      </c>
      <c r="GD288" s="14">
        <f t="shared" si="376"/>
        <v>21811.11560644336</v>
      </c>
      <c r="GE288" s="84"/>
      <c r="GF288" s="12">
        <f t="shared" si="378"/>
        <v>248092.38995133736</v>
      </c>
      <c r="GG288" s="13">
        <f t="shared" si="378"/>
        <v>274762.8355493386</v>
      </c>
      <c r="GH288" s="14">
        <f t="shared" si="378"/>
        <v>314397.71553508111</v>
      </c>
      <c r="GI288" s="6">
        <f t="shared" si="379"/>
        <v>1</v>
      </c>
      <c r="GJ288" s="12">
        <f t="shared" si="380"/>
        <v>0</v>
      </c>
      <c r="GK288" s="13">
        <f t="shared" si="381"/>
        <v>0</v>
      </c>
      <c r="GL288" s="14">
        <f t="shared" si="382"/>
        <v>0</v>
      </c>
      <c r="GM288" s="84"/>
      <c r="GN288" s="66">
        <f t="shared" si="383"/>
        <v>0</v>
      </c>
      <c r="GO288" s="84"/>
      <c r="GP288" s="63" t="str" cm="1">
        <f t="array" ref="GP288">INDEX($GF$4:$GH$4,1,GI288)</f>
        <v>Sample 1</v>
      </c>
      <c r="GQ288" s="12">
        <f t="shared" si="385"/>
        <v>1134.4816329342609</v>
      </c>
      <c r="GR288" s="13">
        <f t="shared" si="385"/>
        <v>2317.0099777254732</v>
      </c>
      <c r="GS288" s="14">
        <f t="shared" si="385"/>
        <v>5584.8754955819541</v>
      </c>
      <c r="GT288" s="12">
        <f t="shared" si="386"/>
        <v>8662.5023659820308</v>
      </c>
      <c r="GU288" s="13">
        <f t="shared" si="386"/>
        <v>10466.84454276621</v>
      </c>
      <c r="GV288" s="14">
        <f t="shared" si="386"/>
        <v>12850.709175036891</v>
      </c>
      <c r="GW288" s="12">
        <f t="shared" si="387"/>
        <v>13870.368756371679</v>
      </c>
      <c r="GX288" s="13">
        <f t="shared" si="387"/>
        <v>19878.517622744461</v>
      </c>
      <c r="GY288" s="14">
        <f t="shared" si="387"/>
        <v>20020.169644155179</v>
      </c>
      <c r="GZ288" s="84" t="str">
        <f t="shared" si="339"/>
        <v>Sample 1</v>
      </c>
      <c r="HA288" s="12">
        <f t="shared" si="384"/>
        <v>0</v>
      </c>
      <c r="HB288" s="13">
        <f t="shared" si="384"/>
        <v>0</v>
      </c>
      <c r="HC288" s="14">
        <f t="shared" si="384"/>
        <v>0</v>
      </c>
      <c r="HD288" s="6">
        <f t="shared" si="340"/>
        <v>0</v>
      </c>
      <c r="HE288" s="84" t="str">
        <f t="shared" si="341"/>
        <v>Ok</v>
      </c>
    </row>
    <row r="289" spans="2:213" hidden="1" x14ac:dyDescent="0.3">
      <c r="B289" s="84" t="s">
        <v>207</v>
      </c>
      <c r="C289" s="12">
        <f>SUMIFS(Inyecciones!$E$2:$E$14185,Inyecciones!$A$2:$A$14185,Balance!C$4,Inyecciones!$B$2:$B$14185,Balance!$B289,Inyecciones!$C$2:$C$14185,Balance!C$5)</f>
        <v>47784.803829758552</v>
      </c>
      <c r="D289" s="13">
        <f>SUMIFS(Inyecciones!$E$2:$E$14185,Inyecciones!$A$2:$A$14185,Balance!D$4,Inyecciones!$B$2:$B$14185,Balance!$B289,Inyecciones!$C$2:$C$14185,Balance!D$5)</f>
        <v>41044.586193297568</v>
      </c>
      <c r="E289" s="13">
        <f>SUMIFS(Inyecciones!$E$2:$E$14185,Inyecciones!$A$2:$A$14185,Balance!E$4,Inyecciones!$B$2:$B$14185,Balance!$B289,Inyecciones!$C$2:$C$14185,Balance!E$5)</f>
        <v>39894.786778660949</v>
      </c>
      <c r="F289" s="13">
        <f>SUMIFS(Inyecciones!$E$2:$E$14185,Inyecciones!$A$2:$A$14185,Balance!F$4,Inyecciones!$B$2:$B$14185,Balance!$B289,Inyecciones!$C$2:$C$14185,Balance!F$5)</f>
        <v>28569.07335552125</v>
      </c>
      <c r="G289" s="13">
        <f>SUMIFS(Inyecciones!$E$2:$E$14185,Inyecciones!$A$2:$A$14185,Balance!G$4,Inyecciones!$B$2:$B$14185,Balance!$B289,Inyecciones!$C$2:$C$14185,Balance!G$5)</f>
        <v>18933.655875701781</v>
      </c>
      <c r="H289" s="13">
        <f>SUMIFS(Inyecciones!$E$2:$E$14185,Inyecciones!$A$2:$A$14185,Balance!H$4,Inyecciones!$B$2:$B$14185,Balance!$B289,Inyecciones!$C$2:$C$14185,Balance!H$5)</f>
        <v>16550.214595821119</v>
      </c>
      <c r="I289" s="13">
        <f>SUMIFS(Inyecciones!$E$2:$E$14185,Inyecciones!$A$2:$A$14185,Balance!I$4,Inyecciones!$B$2:$B$14185,Balance!$B289,Inyecciones!$C$2:$C$14185,Balance!I$5)</f>
        <v>18598.308313545411</v>
      </c>
      <c r="J289" s="13">
        <f>SUMIFS(Inyecciones!$E$2:$E$14185,Inyecciones!$A$2:$A$14185,Balance!J$4,Inyecciones!$B$2:$B$14185,Balance!$B289,Inyecciones!$C$2:$C$14185,Balance!J$5)</f>
        <v>24433.079275397751</v>
      </c>
      <c r="K289" s="13">
        <f>SUMIFS(Inyecciones!$E$2:$E$14185,Inyecciones!$A$2:$A$14185,Balance!K$4,Inyecciones!$B$2:$B$14185,Balance!$B289,Inyecciones!$C$2:$C$14185,Balance!K$5)</f>
        <v>24575.61939000904</v>
      </c>
      <c r="L289" s="13">
        <f>SUMIFS(Inyecciones!$E$2:$E$14185,Inyecciones!$A$2:$A$14185,Balance!L$4,Inyecciones!$B$2:$B$14185,Balance!$B289,Inyecciones!$C$2:$C$14185,Balance!L$5)</f>
        <v>6424.8363760393613</v>
      </c>
      <c r="M289" s="13">
        <f>SUMIFS(Inyecciones!$E$2:$E$14185,Inyecciones!$A$2:$A$14185,Balance!M$4,Inyecciones!$B$2:$B$14185,Balance!$B289,Inyecciones!$C$2:$C$14185,Balance!M$5)</f>
        <v>3374.282174891327</v>
      </c>
      <c r="N289" s="14">
        <f>SUMIFS(Inyecciones!$E$2:$E$14185,Inyecciones!$A$2:$A$14185,Balance!N$4,Inyecciones!$B$2:$B$14185,Balance!$B289,Inyecciones!$C$2:$C$14185,Balance!N$5)</f>
        <v>5439.1429734037256</v>
      </c>
      <c r="O289" s="12">
        <f>SUMIFS(Inyecciones!$E$2:$E$14185,Inyecciones!$A$2:$A$14185,Balance!O$4,Inyecciones!$B$2:$B$14185,Balance!$B289,Inyecciones!$C$2:$C$14185,Balance!O$5)</f>
        <v>47871.693548808573</v>
      </c>
      <c r="P289" s="13">
        <f>SUMIFS(Inyecciones!$E$2:$E$14185,Inyecciones!$A$2:$A$14185,Balance!P$4,Inyecciones!$B$2:$B$14185,Balance!$B289,Inyecciones!$C$2:$C$14185,Balance!P$5)</f>
        <v>41189.180874561047</v>
      </c>
      <c r="Q289" s="13">
        <f>SUMIFS(Inyecciones!$E$2:$E$14185,Inyecciones!$A$2:$A$14185,Balance!Q$4,Inyecciones!$B$2:$B$14185,Balance!$B289,Inyecciones!$C$2:$C$14185,Balance!Q$5)</f>
        <v>40251.504534691892</v>
      </c>
      <c r="R289" s="13">
        <f>SUMIFS(Inyecciones!$E$2:$E$14185,Inyecciones!$A$2:$A$14185,Balance!R$4,Inyecciones!$B$2:$B$14185,Balance!$B289,Inyecciones!$C$2:$C$14185,Balance!R$5)</f>
        <v>30169.153191342361</v>
      </c>
      <c r="S289" s="13">
        <f>SUMIFS(Inyecciones!$E$2:$E$14185,Inyecciones!$A$2:$A$14185,Balance!S$4,Inyecciones!$B$2:$B$14185,Balance!$B289,Inyecciones!$C$2:$C$14185,Balance!S$5)</f>
        <v>18730.13201745454</v>
      </c>
      <c r="T289" s="13">
        <f>SUMIFS(Inyecciones!$E$2:$E$14185,Inyecciones!$A$2:$A$14185,Balance!T$4,Inyecciones!$B$2:$B$14185,Balance!$B289,Inyecciones!$C$2:$C$14185,Balance!T$5)</f>
        <v>16626.492642315861</v>
      </c>
      <c r="U289" s="13">
        <f>SUMIFS(Inyecciones!$E$2:$E$14185,Inyecciones!$A$2:$A$14185,Balance!U$4,Inyecciones!$B$2:$B$14185,Balance!$B289,Inyecciones!$C$2:$C$14185,Balance!U$5)</f>
        <v>19343.931764840148</v>
      </c>
      <c r="V289" s="13">
        <f>SUMIFS(Inyecciones!$E$2:$E$14185,Inyecciones!$A$2:$A$14185,Balance!V$4,Inyecciones!$B$2:$B$14185,Balance!$B289,Inyecciones!$C$2:$C$14185,Balance!V$5)</f>
        <v>24582.07593046665</v>
      </c>
      <c r="W289" s="13">
        <f>SUMIFS(Inyecciones!$E$2:$E$14185,Inyecciones!$A$2:$A$14185,Balance!W$4,Inyecciones!$B$2:$B$14185,Balance!$B289,Inyecciones!$C$2:$C$14185,Balance!W$5)</f>
        <v>24929.931737507231</v>
      </c>
      <c r="X289" s="13">
        <f>SUMIFS(Inyecciones!$E$2:$E$14185,Inyecciones!$A$2:$A$14185,Balance!X$4,Inyecciones!$B$2:$B$14185,Balance!$B289,Inyecciones!$C$2:$C$14185,Balance!X$5)</f>
        <v>9468.3024197691739</v>
      </c>
      <c r="Y289" s="13">
        <f>SUMIFS(Inyecciones!$E$2:$E$14185,Inyecciones!$A$2:$A$14185,Balance!Y$4,Inyecciones!$B$2:$B$14185,Balance!$B289,Inyecciones!$C$2:$C$14185,Balance!Y$5)</f>
        <v>13768.986160882539</v>
      </c>
      <c r="Z289" s="14">
        <f>SUMIFS(Inyecciones!$E$2:$E$14185,Inyecciones!$A$2:$A$14185,Balance!Z$4,Inyecciones!$B$2:$B$14185,Balance!$B289,Inyecciones!$C$2:$C$14185,Balance!Z$5)</f>
        <v>17959.577017003401</v>
      </c>
      <c r="AA289" s="12">
        <f>SUMIFS(Inyecciones!$E$2:$E$14185,Inyecciones!$A$2:$A$14185,Balance!AA$4,Inyecciones!$B$2:$B$14185,Balance!$B289,Inyecciones!$C$2:$C$14185,Balance!AA$5)</f>
        <v>47889.266268665051</v>
      </c>
      <c r="AB289" s="13">
        <f>SUMIFS(Inyecciones!$E$2:$E$14185,Inyecciones!$A$2:$A$14185,Balance!AB$4,Inyecciones!$B$2:$B$14185,Balance!$B289,Inyecciones!$C$2:$C$14185,Balance!AB$5)</f>
        <v>41199.041039099873</v>
      </c>
      <c r="AC289" s="13">
        <f>SUMIFS(Inyecciones!$E$2:$E$14185,Inyecciones!$A$2:$A$14185,Balance!AC$4,Inyecciones!$B$2:$B$14185,Balance!$B289,Inyecciones!$C$2:$C$14185,Balance!AC$5)</f>
        <v>40112.002206647747</v>
      </c>
      <c r="AD289" s="13">
        <f>SUMIFS(Inyecciones!$E$2:$E$14185,Inyecciones!$A$2:$A$14185,Balance!AD$4,Inyecciones!$B$2:$B$14185,Balance!$B289,Inyecciones!$C$2:$C$14185,Balance!AD$5)</f>
        <v>29970.194652594291</v>
      </c>
      <c r="AE289" s="13">
        <f>SUMIFS(Inyecciones!$E$2:$E$14185,Inyecciones!$A$2:$A$14185,Balance!AE$4,Inyecciones!$B$2:$B$14185,Balance!$B289,Inyecciones!$C$2:$C$14185,Balance!AE$5)</f>
        <v>19216.562751005269</v>
      </c>
      <c r="AF289" s="13">
        <f>SUMIFS(Inyecciones!$E$2:$E$14185,Inyecciones!$A$2:$A$14185,Balance!AF$4,Inyecciones!$B$2:$B$14185,Balance!$B289,Inyecciones!$C$2:$C$14185,Balance!AF$5)</f>
        <v>17478.571057763758</v>
      </c>
      <c r="AG289" s="13">
        <f>SUMIFS(Inyecciones!$E$2:$E$14185,Inyecciones!$A$2:$A$14185,Balance!AG$4,Inyecciones!$B$2:$B$14185,Balance!$B289,Inyecciones!$C$2:$C$14185,Balance!AG$5)</f>
        <v>20697.349791986959</v>
      </c>
      <c r="AH289" s="13">
        <f>SUMIFS(Inyecciones!$E$2:$E$14185,Inyecciones!$A$2:$A$14185,Balance!AH$4,Inyecciones!$B$2:$B$14185,Balance!$B289,Inyecciones!$C$2:$C$14185,Balance!AH$5)</f>
        <v>26895.070926879918</v>
      </c>
      <c r="AI289" s="13">
        <f>SUMIFS(Inyecciones!$E$2:$E$14185,Inyecciones!$A$2:$A$14185,Balance!AI$4,Inyecciones!$B$2:$B$14185,Balance!$B289,Inyecciones!$C$2:$C$14185,Balance!AI$5)</f>
        <v>26780.851297081728</v>
      </c>
      <c r="AJ289" s="13">
        <f>SUMIFS(Inyecciones!$E$2:$E$14185,Inyecciones!$A$2:$A$14185,Balance!AJ$4,Inyecciones!$B$2:$B$14185,Balance!$B289,Inyecciones!$C$2:$C$14185,Balance!AJ$5)</f>
        <v>20591.65066267861</v>
      </c>
      <c r="AK289" s="13">
        <f>SUMIFS(Inyecciones!$E$2:$E$14185,Inyecciones!$A$2:$A$14185,Balance!AK$4,Inyecciones!$B$2:$B$14185,Balance!$B289,Inyecciones!$C$2:$C$14185,Balance!AK$5)</f>
        <v>26611.046391870212</v>
      </c>
      <c r="AL289" s="14">
        <f>SUMIFS(Inyecciones!$E$2:$E$14185,Inyecciones!$A$2:$A$14185,Balance!AL$4,Inyecciones!$B$2:$B$14185,Balance!$B289,Inyecciones!$C$2:$C$14185,Balance!AL$5)</f>
        <v>27879.04623641384</v>
      </c>
      <c r="AM289" s="13"/>
      <c r="AN289" s="12">
        <f>SUMIFS('Retiro Mensual'!$E$2:$E$2629,'Retiro Mensual'!$A$2:$A$2629,AN$4,'Retiro Mensual'!$B$2:$B$2629,$B289,'Retiro Mensual'!$C$2:$C$2629,AN$5)</f>
        <v>0</v>
      </c>
      <c r="AO289" s="13">
        <f>SUMIFS('Retiro Mensual'!$E$2:$E$2629,'Retiro Mensual'!$A$2:$A$2629,AO$4,'Retiro Mensual'!$B$2:$B$2629,$B289,'Retiro Mensual'!$C$2:$C$2629,AO$5)</f>
        <v>0</v>
      </c>
      <c r="AP289" s="13">
        <f>SUMIFS('Retiro Mensual'!$E$2:$E$2629,'Retiro Mensual'!$A$2:$A$2629,AP$4,'Retiro Mensual'!$B$2:$B$2629,$B289,'Retiro Mensual'!$C$2:$C$2629,AP$5)</f>
        <v>0</v>
      </c>
      <c r="AQ289" s="13">
        <f>SUMIFS('Retiro Mensual'!$E$2:$E$2629,'Retiro Mensual'!$A$2:$A$2629,AQ$4,'Retiro Mensual'!$B$2:$B$2629,$B289,'Retiro Mensual'!$C$2:$C$2629,AQ$5)</f>
        <v>0</v>
      </c>
      <c r="AR289" s="13">
        <f>SUMIFS('Retiro Mensual'!$E$2:$E$2629,'Retiro Mensual'!$A$2:$A$2629,AR$4,'Retiro Mensual'!$B$2:$B$2629,$B289,'Retiro Mensual'!$C$2:$C$2629,AR$5)</f>
        <v>0</v>
      </c>
      <c r="AS289" s="13">
        <f>SUMIFS('Retiro Mensual'!$E$2:$E$2629,'Retiro Mensual'!$A$2:$A$2629,AS$4,'Retiro Mensual'!$B$2:$B$2629,$B289,'Retiro Mensual'!$C$2:$C$2629,AS$5)</f>
        <v>0</v>
      </c>
      <c r="AT289" s="13">
        <f>SUMIFS('Retiro Mensual'!$E$2:$E$2629,'Retiro Mensual'!$A$2:$A$2629,AT$4,'Retiro Mensual'!$B$2:$B$2629,$B289,'Retiro Mensual'!$C$2:$C$2629,AT$5)</f>
        <v>0</v>
      </c>
      <c r="AU289" s="13">
        <f>SUMIFS('Retiro Mensual'!$E$2:$E$2629,'Retiro Mensual'!$A$2:$A$2629,AU$4,'Retiro Mensual'!$B$2:$B$2629,$B289,'Retiro Mensual'!$C$2:$C$2629,AU$5)</f>
        <v>0</v>
      </c>
      <c r="AV289" s="13">
        <f>SUMIFS('Retiro Mensual'!$E$2:$E$2629,'Retiro Mensual'!$A$2:$A$2629,AV$4,'Retiro Mensual'!$B$2:$B$2629,$B289,'Retiro Mensual'!$C$2:$C$2629,AV$5)</f>
        <v>0</v>
      </c>
      <c r="AW289" s="13">
        <f>SUMIFS('Retiro Mensual'!$E$2:$E$2629,'Retiro Mensual'!$A$2:$A$2629,AW$4,'Retiro Mensual'!$B$2:$B$2629,$B289,'Retiro Mensual'!$C$2:$C$2629,AW$5)</f>
        <v>0</v>
      </c>
      <c r="AX289" s="13">
        <f>SUMIFS('Retiro Mensual'!$E$2:$E$2629,'Retiro Mensual'!$A$2:$A$2629,AX$4,'Retiro Mensual'!$B$2:$B$2629,$B289,'Retiro Mensual'!$C$2:$C$2629,AX$5)</f>
        <v>0</v>
      </c>
      <c r="AY289" s="14">
        <f>SUMIFS('Retiro Mensual'!$E$2:$E$2629,'Retiro Mensual'!$A$2:$A$2629,AY$4,'Retiro Mensual'!$B$2:$B$2629,$B289,'Retiro Mensual'!$C$2:$C$2629,AY$5)</f>
        <v>0</v>
      </c>
      <c r="AZ289" s="12">
        <f>SUMIFS('Retiro Mensual'!$E$2:$E$2629,'Retiro Mensual'!$A$2:$A$2629,AZ$4,'Retiro Mensual'!$B$2:$B$2629,$B289,'Retiro Mensual'!$C$2:$C$2629,AZ$5)</f>
        <v>0</v>
      </c>
      <c r="BA289" s="13">
        <f>SUMIFS('Retiro Mensual'!$E$2:$E$2629,'Retiro Mensual'!$A$2:$A$2629,BA$4,'Retiro Mensual'!$B$2:$B$2629,$B289,'Retiro Mensual'!$C$2:$C$2629,BA$5)</f>
        <v>0</v>
      </c>
      <c r="BB289" s="13">
        <f>SUMIFS('Retiro Mensual'!$E$2:$E$2629,'Retiro Mensual'!$A$2:$A$2629,BB$4,'Retiro Mensual'!$B$2:$B$2629,$B289,'Retiro Mensual'!$C$2:$C$2629,BB$5)</f>
        <v>0</v>
      </c>
      <c r="BC289" s="13">
        <f>SUMIFS('Retiro Mensual'!$E$2:$E$2629,'Retiro Mensual'!$A$2:$A$2629,BC$4,'Retiro Mensual'!$B$2:$B$2629,$B289,'Retiro Mensual'!$C$2:$C$2629,BC$5)</f>
        <v>0</v>
      </c>
      <c r="BD289" s="13">
        <f>SUMIFS('Retiro Mensual'!$E$2:$E$2629,'Retiro Mensual'!$A$2:$A$2629,BD$4,'Retiro Mensual'!$B$2:$B$2629,$B289,'Retiro Mensual'!$C$2:$C$2629,BD$5)</f>
        <v>0</v>
      </c>
      <c r="BE289" s="13">
        <f>SUMIFS('Retiro Mensual'!$E$2:$E$2629,'Retiro Mensual'!$A$2:$A$2629,BE$4,'Retiro Mensual'!$B$2:$B$2629,$B289,'Retiro Mensual'!$C$2:$C$2629,BE$5)</f>
        <v>0</v>
      </c>
      <c r="BF289" s="13">
        <f>SUMIFS('Retiro Mensual'!$E$2:$E$2629,'Retiro Mensual'!$A$2:$A$2629,BF$4,'Retiro Mensual'!$B$2:$B$2629,$B289,'Retiro Mensual'!$C$2:$C$2629,BF$5)</f>
        <v>0</v>
      </c>
      <c r="BG289" s="13">
        <f>SUMIFS('Retiro Mensual'!$E$2:$E$2629,'Retiro Mensual'!$A$2:$A$2629,BG$4,'Retiro Mensual'!$B$2:$B$2629,$B289,'Retiro Mensual'!$C$2:$C$2629,BG$5)</f>
        <v>0</v>
      </c>
      <c r="BH289" s="13">
        <f>SUMIFS('Retiro Mensual'!$E$2:$E$2629,'Retiro Mensual'!$A$2:$A$2629,BH$4,'Retiro Mensual'!$B$2:$B$2629,$B289,'Retiro Mensual'!$C$2:$C$2629,BH$5)</f>
        <v>0</v>
      </c>
      <c r="BI289" s="13">
        <f>SUMIFS('Retiro Mensual'!$E$2:$E$2629,'Retiro Mensual'!$A$2:$A$2629,BI$4,'Retiro Mensual'!$B$2:$B$2629,$B289,'Retiro Mensual'!$C$2:$C$2629,BI$5)</f>
        <v>0</v>
      </c>
      <c r="BJ289" s="13">
        <f>SUMIFS('Retiro Mensual'!$E$2:$E$2629,'Retiro Mensual'!$A$2:$A$2629,BJ$4,'Retiro Mensual'!$B$2:$B$2629,$B289,'Retiro Mensual'!$C$2:$C$2629,BJ$5)</f>
        <v>0</v>
      </c>
      <c r="BK289" s="14">
        <f>SUMIFS('Retiro Mensual'!$E$2:$E$2629,'Retiro Mensual'!$A$2:$A$2629,BK$4,'Retiro Mensual'!$B$2:$B$2629,$B289,'Retiro Mensual'!$C$2:$C$2629,BK$5)</f>
        <v>0</v>
      </c>
      <c r="BL289" s="12">
        <f>SUMIFS('Retiro Mensual'!$E$2:$E$2629,'Retiro Mensual'!$A$2:$A$2629,BL$4,'Retiro Mensual'!$B$2:$B$2629,$B289,'Retiro Mensual'!$C$2:$C$2629,BL$5)</f>
        <v>0</v>
      </c>
      <c r="BM289" s="13">
        <f>SUMIFS('Retiro Mensual'!$E$2:$E$2629,'Retiro Mensual'!$A$2:$A$2629,BM$4,'Retiro Mensual'!$B$2:$B$2629,$B289,'Retiro Mensual'!$C$2:$C$2629,BM$5)</f>
        <v>0</v>
      </c>
      <c r="BN289" s="13">
        <f>SUMIFS('Retiro Mensual'!$E$2:$E$2629,'Retiro Mensual'!$A$2:$A$2629,BN$4,'Retiro Mensual'!$B$2:$B$2629,$B289,'Retiro Mensual'!$C$2:$C$2629,BN$5)</f>
        <v>0</v>
      </c>
      <c r="BO289" s="13">
        <f>SUMIFS('Retiro Mensual'!$E$2:$E$2629,'Retiro Mensual'!$A$2:$A$2629,BO$4,'Retiro Mensual'!$B$2:$B$2629,$B289,'Retiro Mensual'!$C$2:$C$2629,BO$5)</f>
        <v>0</v>
      </c>
      <c r="BP289" s="13">
        <f>SUMIFS('Retiro Mensual'!$E$2:$E$2629,'Retiro Mensual'!$A$2:$A$2629,BP$4,'Retiro Mensual'!$B$2:$B$2629,$B289,'Retiro Mensual'!$C$2:$C$2629,BP$5)</f>
        <v>0</v>
      </c>
      <c r="BQ289" s="13">
        <f>SUMIFS('Retiro Mensual'!$E$2:$E$2629,'Retiro Mensual'!$A$2:$A$2629,BQ$4,'Retiro Mensual'!$B$2:$B$2629,$B289,'Retiro Mensual'!$C$2:$C$2629,BQ$5)</f>
        <v>0</v>
      </c>
      <c r="BR289" s="13">
        <f>SUMIFS('Retiro Mensual'!$E$2:$E$2629,'Retiro Mensual'!$A$2:$A$2629,BR$4,'Retiro Mensual'!$B$2:$B$2629,$B289,'Retiro Mensual'!$C$2:$C$2629,BR$5)</f>
        <v>0</v>
      </c>
      <c r="BS289" s="13">
        <f>SUMIFS('Retiro Mensual'!$E$2:$E$2629,'Retiro Mensual'!$A$2:$A$2629,BS$4,'Retiro Mensual'!$B$2:$B$2629,$B289,'Retiro Mensual'!$C$2:$C$2629,BS$5)</f>
        <v>0</v>
      </c>
      <c r="BT289" s="13">
        <f>SUMIFS('Retiro Mensual'!$E$2:$E$2629,'Retiro Mensual'!$A$2:$A$2629,BT$4,'Retiro Mensual'!$B$2:$B$2629,$B289,'Retiro Mensual'!$C$2:$C$2629,BT$5)</f>
        <v>0</v>
      </c>
      <c r="BU289" s="13">
        <f>SUMIFS('Retiro Mensual'!$E$2:$E$2629,'Retiro Mensual'!$A$2:$A$2629,BU$4,'Retiro Mensual'!$B$2:$B$2629,$B289,'Retiro Mensual'!$C$2:$C$2629,BU$5)</f>
        <v>0</v>
      </c>
      <c r="BV289" s="13">
        <f>SUMIFS('Retiro Mensual'!$E$2:$E$2629,'Retiro Mensual'!$A$2:$A$2629,BV$4,'Retiro Mensual'!$B$2:$B$2629,$B289,'Retiro Mensual'!$C$2:$C$2629,BV$5)</f>
        <v>0</v>
      </c>
      <c r="BW289" s="14">
        <f>SUMIFS('Retiro Mensual'!$E$2:$E$2629,'Retiro Mensual'!$A$2:$A$2629,BW$4,'Retiro Mensual'!$B$2:$B$2629,$B289,'Retiro Mensual'!$C$2:$C$2629,BW$5)</f>
        <v>0</v>
      </c>
      <c r="BX289" s="13"/>
      <c r="BY289" s="12">
        <f>SUMIFS('Compra Ventas'!$E$2:$E$2700,'Compra Ventas'!$A$2:$A$2700,BY$4,'Compra Ventas'!$B$2:$B$2700,$B289,'Compra Ventas'!$C$2:$C$2700,BY$5)</f>
        <v>0</v>
      </c>
      <c r="BZ289" s="13">
        <f>SUMIFS('Compra Ventas'!$E$2:$E$2700,'Compra Ventas'!$A$2:$A$2700,BZ$4,'Compra Ventas'!$B$2:$B$2700,$B289,'Compra Ventas'!$C$2:$C$2700,BZ$5)</f>
        <v>0</v>
      </c>
      <c r="CA289" s="13">
        <f>SUMIFS('Compra Ventas'!$E$2:$E$2700,'Compra Ventas'!$A$2:$A$2700,CA$4,'Compra Ventas'!$B$2:$B$2700,$B289,'Compra Ventas'!$C$2:$C$2700,CA$5)</f>
        <v>0</v>
      </c>
      <c r="CB289" s="13">
        <f>SUMIFS('Compra Ventas'!$E$2:$E$2700,'Compra Ventas'!$A$2:$A$2700,CB$4,'Compra Ventas'!$B$2:$B$2700,$B289,'Compra Ventas'!$C$2:$C$2700,CB$5)</f>
        <v>0</v>
      </c>
      <c r="CC289" s="13">
        <f>SUMIFS('Compra Ventas'!$E$2:$E$2700,'Compra Ventas'!$A$2:$A$2700,CC$4,'Compra Ventas'!$B$2:$B$2700,$B289,'Compra Ventas'!$C$2:$C$2700,CC$5)</f>
        <v>0</v>
      </c>
      <c r="CD289" s="13">
        <f>SUMIFS('Compra Ventas'!$E$2:$E$2700,'Compra Ventas'!$A$2:$A$2700,CD$4,'Compra Ventas'!$B$2:$B$2700,$B289,'Compra Ventas'!$C$2:$C$2700,CD$5)</f>
        <v>0</v>
      </c>
      <c r="CE289" s="13">
        <f>SUMIFS('Compra Ventas'!$E$2:$E$2700,'Compra Ventas'!$A$2:$A$2700,CE$4,'Compra Ventas'!$B$2:$B$2700,$B289,'Compra Ventas'!$C$2:$C$2700,CE$5)</f>
        <v>0</v>
      </c>
      <c r="CF289" s="13">
        <f>SUMIFS('Compra Ventas'!$E$2:$E$2700,'Compra Ventas'!$A$2:$A$2700,CF$4,'Compra Ventas'!$B$2:$B$2700,$B289,'Compra Ventas'!$C$2:$C$2700,CF$5)</f>
        <v>0</v>
      </c>
      <c r="CG289" s="13">
        <f>SUMIFS('Compra Ventas'!$E$2:$E$2700,'Compra Ventas'!$A$2:$A$2700,CG$4,'Compra Ventas'!$B$2:$B$2700,$B289,'Compra Ventas'!$C$2:$C$2700,CG$5)</f>
        <v>0</v>
      </c>
      <c r="CH289" s="13">
        <f>SUMIFS('Compra Ventas'!$E$2:$E$2700,'Compra Ventas'!$A$2:$A$2700,CH$4,'Compra Ventas'!$B$2:$B$2700,$B289,'Compra Ventas'!$C$2:$C$2700,CH$5)</f>
        <v>0</v>
      </c>
      <c r="CI289" s="13">
        <f>SUMIFS('Compra Ventas'!$E$2:$E$2700,'Compra Ventas'!$A$2:$A$2700,CI$4,'Compra Ventas'!$B$2:$B$2700,$B289,'Compra Ventas'!$C$2:$C$2700,CI$5)</f>
        <v>0</v>
      </c>
      <c r="CJ289" s="14">
        <f>SUMIFS('Compra Ventas'!$E$2:$E$2700,'Compra Ventas'!$A$2:$A$2700,CJ$4,'Compra Ventas'!$B$2:$B$2700,$B289,'Compra Ventas'!$C$2:$C$2700,CJ$5)</f>
        <v>0</v>
      </c>
      <c r="CK289" s="12">
        <f>SUMIFS('Compra Ventas'!$E$2:$E$2700,'Compra Ventas'!$A$2:$A$2700,CK$4,'Compra Ventas'!$B$2:$B$2700,$B289,'Compra Ventas'!$C$2:$C$2700,CK$5)</f>
        <v>0</v>
      </c>
      <c r="CL289" s="13">
        <f>SUMIFS('Compra Ventas'!$E$2:$E$2700,'Compra Ventas'!$A$2:$A$2700,CL$4,'Compra Ventas'!$B$2:$B$2700,$B289,'Compra Ventas'!$C$2:$C$2700,CL$5)</f>
        <v>0</v>
      </c>
      <c r="CM289" s="13">
        <f>SUMIFS('Compra Ventas'!$E$2:$E$2700,'Compra Ventas'!$A$2:$A$2700,CM$4,'Compra Ventas'!$B$2:$B$2700,$B289,'Compra Ventas'!$C$2:$C$2700,CM$5)</f>
        <v>0</v>
      </c>
      <c r="CN289" s="13">
        <f>SUMIFS('Compra Ventas'!$E$2:$E$2700,'Compra Ventas'!$A$2:$A$2700,CN$4,'Compra Ventas'!$B$2:$B$2700,$B289,'Compra Ventas'!$C$2:$C$2700,CN$5)</f>
        <v>0</v>
      </c>
      <c r="CO289" s="13">
        <f>SUMIFS('Compra Ventas'!$E$2:$E$2700,'Compra Ventas'!$A$2:$A$2700,CO$4,'Compra Ventas'!$B$2:$B$2700,$B289,'Compra Ventas'!$C$2:$C$2700,CO$5)</f>
        <v>0</v>
      </c>
      <c r="CP289" s="13">
        <f>SUMIFS('Compra Ventas'!$E$2:$E$2700,'Compra Ventas'!$A$2:$A$2700,CP$4,'Compra Ventas'!$B$2:$B$2700,$B289,'Compra Ventas'!$C$2:$C$2700,CP$5)</f>
        <v>0</v>
      </c>
      <c r="CQ289" s="13">
        <f>SUMIFS('Compra Ventas'!$E$2:$E$2700,'Compra Ventas'!$A$2:$A$2700,CQ$4,'Compra Ventas'!$B$2:$B$2700,$B289,'Compra Ventas'!$C$2:$C$2700,CQ$5)</f>
        <v>0</v>
      </c>
      <c r="CR289" s="13">
        <f>SUMIFS('Compra Ventas'!$E$2:$E$2700,'Compra Ventas'!$A$2:$A$2700,CR$4,'Compra Ventas'!$B$2:$B$2700,$B289,'Compra Ventas'!$C$2:$C$2700,CR$5)</f>
        <v>0</v>
      </c>
      <c r="CS289" s="13">
        <f>SUMIFS('Compra Ventas'!$E$2:$E$2700,'Compra Ventas'!$A$2:$A$2700,CS$4,'Compra Ventas'!$B$2:$B$2700,$B289,'Compra Ventas'!$C$2:$C$2700,CS$5)</f>
        <v>0</v>
      </c>
      <c r="CT289" s="13">
        <f>SUMIFS('Compra Ventas'!$E$2:$E$2700,'Compra Ventas'!$A$2:$A$2700,CT$4,'Compra Ventas'!$B$2:$B$2700,$B289,'Compra Ventas'!$C$2:$C$2700,CT$5)</f>
        <v>0</v>
      </c>
      <c r="CU289" s="13">
        <f>SUMIFS('Compra Ventas'!$E$2:$E$2700,'Compra Ventas'!$A$2:$A$2700,CU$4,'Compra Ventas'!$B$2:$B$2700,$B289,'Compra Ventas'!$C$2:$C$2700,CU$5)</f>
        <v>0</v>
      </c>
      <c r="CV289" s="14">
        <f>SUMIFS('Compra Ventas'!$E$2:$E$2700,'Compra Ventas'!$A$2:$A$2700,CV$4,'Compra Ventas'!$B$2:$B$2700,$B289,'Compra Ventas'!$C$2:$C$2700,CV$5)</f>
        <v>0</v>
      </c>
      <c r="CW289" s="12">
        <f>SUMIFS('Compra Ventas'!$E$2:$E$2700,'Compra Ventas'!$A$2:$A$2700,CW$4,'Compra Ventas'!$B$2:$B$2700,$B289,'Compra Ventas'!$C$2:$C$2700,CW$5)</f>
        <v>0</v>
      </c>
      <c r="CX289" s="13">
        <f>SUMIFS('Compra Ventas'!$E$2:$E$2700,'Compra Ventas'!$A$2:$A$2700,CX$4,'Compra Ventas'!$B$2:$B$2700,$B289,'Compra Ventas'!$C$2:$C$2700,CX$5)</f>
        <v>0</v>
      </c>
      <c r="CY289" s="13">
        <f>SUMIFS('Compra Ventas'!$E$2:$E$2700,'Compra Ventas'!$A$2:$A$2700,CY$4,'Compra Ventas'!$B$2:$B$2700,$B289,'Compra Ventas'!$C$2:$C$2700,CY$5)</f>
        <v>0</v>
      </c>
      <c r="CZ289" s="13">
        <f>SUMIFS('Compra Ventas'!$E$2:$E$2700,'Compra Ventas'!$A$2:$A$2700,CZ$4,'Compra Ventas'!$B$2:$B$2700,$B289,'Compra Ventas'!$C$2:$C$2700,CZ$5)</f>
        <v>0</v>
      </c>
      <c r="DA289" s="13">
        <f>SUMIFS('Compra Ventas'!$E$2:$E$2700,'Compra Ventas'!$A$2:$A$2700,DA$4,'Compra Ventas'!$B$2:$B$2700,$B289,'Compra Ventas'!$C$2:$C$2700,DA$5)</f>
        <v>0</v>
      </c>
      <c r="DB289" s="13">
        <f>SUMIFS('Compra Ventas'!$E$2:$E$2700,'Compra Ventas'!$A$2:$A$2700,DB$4,'Compra Ventas'!$B$2:$B$2700,$B289,'Compra Ventas'!$C$2:$C$2700,DB$5)</f>
        <v>0</v>
      </c>
      <c r="DC289" s="13">
        <f>SUMIFS('Compra Ventas'!$E$2:$E$2700,'Compra Ventas'!$A$2:$A$2700,DC$4,'Compra Ventas'!$B$2:$B$2700,$B289,'Compra Ventas'!$C$2:$C$2700,DC$5)</f>
        <v>0</v>
      </c>
      <c r="DD289" s="13">
        <f>SUMIFS('Compra Ventas'!$E$2:$E$2700,'Compra Ventas'!$A$2:$A$2700,DD$4,'Compra Ventas'!$B$2:$B$2700,$B289,'Compra Ventas'!$C$2:$C$2700,DD$5)</f>
        <v>0</v>
      </c>
      <c r="DE289" s="13">
        <f>SUMIFS('Compra Ventas'!$E$2:$E$2700,'Compra Ventas'!$A$2:$A$2700,DE$4,'Compra Ventas'!$B$2:$B$2700,$B289,'Compra Ventas'!$C$2:$C$2700,DE$5)</f>
        <v>0</v>
      </c>
      <c r="DF289" s="13">
        <f>SUMIFS('Compra Ventas'!$E$2:$E$2700,'Compra Ventas'!$A$2:$A$2700,DF$4,'Compra Ventas'!$B$2:$B$2700,$B289,'Compra Ventas'!$C$2:$C$2700,DF$5)</f>
        <v>0</v>
      </c>
      <c r="DG289" s="13">
        <f>SUMIFS('Compra Ventas'!$E$2:$E$2700,'Compra Ventas'!$A$2:$A$2700,DG$4,'Compra Ventas'!$B$2:$B$2700,$B289,'Compra Ventas'!$C$2:$C$2700,DG$5)</f>
        <v>0</v>
      </c>
      <c r="DH289" s="14">
        <f>SUMIFS('Compra Ventas'!$E$2:$E$2700,'Compra Ventas'!$A$2:$A$2700,DH$4,'Compra Ventas'!$B$2:$B$2700,$B289,'Compra Ventas'!$C$2:$C$2700,DH$5)</f>
        <v>0</v>
      </c>
      <c r="DI289" s="84"/>
      <c r="DJ289" s="98">
        <f>SUMIFS('Ajuste Ciclado'!D$5:D$47,'Ajuste Ciclado'!$C$5:$C$47,Balance!DJ$4,'Ajuste Ciclado'!$B$5:$B$47,Balance!$B289)</f>
        <v>0</v>
      </c>
      <c r="DK289" s="99">
        <f>SUMIFS('Ajuste Ciclado'!E$5:E$47,'Ajuste Ciclado'!$C$5:$C$47,Balance!DK$4,'Ajuste Ciclado'!$B$5:$B$47,Balance!$B289)</f>
        <v>0</v>
      </c>
      <c r="DL289" s="99">
        <f>SUMIFS('Ajuste Ciclado'!F$5:F$47,'Ajuste Ciclado'!$C$5:$C$47,Balance!DL$4,'Ajuste Ciclado'!$B$5:$B$47,Balance!$B289)</f>
        <v>0</v>
      </c>
      <c r="DM289" s="99">
        <f>SUMIFS('Ajuste Ciclado'!G$5:G$47,'Ajuste Ciclado'!$C$5:$C$47,Balance!DM$4,'Ajuste Ciclado'!$B$5:$B$47,Balance!$B289)</f>
        <v>0</v>
      </c>
      <c r="DN289" s="99">
        <f>SUMIFS('Ajuste Ciclado'!H$5:H$47,'Ajuste Ciclado'!$C$5:$C$47,Balance!DN$4,'Ajuste Ciclado'!$B$5:$B$47,Balance!$B289)</f>
        <v>0</v>
      </c>
      <c r="DO289" s="99">
        <f>SUMIFS('Ajuste Ciclado'!I$5:I$47,'Ajuste Ciclado'!$C$5:$C$47,Balance!DO$4,'Ajuste Ciclado'!$B$5:$B$47,Balance!$B289)</f>
        <v>0</v>
      </c>
      <c r="DP289" s="99">
        <f>SUMIFS('Ajuste Ciclado'!J$5:J$47,'Ajuste Ciclado'!$C$5:$C$47,Balance!DP$4,'Ajuste Ciclado'!$B$5:$B$47,Balance!$B289)</f>
        <v>0</v>
      </c>
      <c r="DQ289" s="99">
        <f>SUMIFS('Ajuste Ciclado'!K$5:K$47,'Ajuste Ciclado'!$C$5:$C$47,Balance!DQ$4,'Ajuste Ciclado'!$B$5:$B$47,Balance!$B289)</f>
        <v>0</v>
      </c>
      <c r="DR289" s="99">
        <f>SUMIFS('Ajuste Ciclado'!L$5:L$47,'Ajuste Ciclado'!$C$5:$C$47,Balance!DR$4,'Ajuste Ciclado'!$B$5:$B$47,Balance!$B289)</f>
        <v>0</v>
      </c>
      <c r="DS289" s="99">
        <f>SUMIFS('Ajuste Ciclado'!M$5:M$47,'Ajuste Ciclado'!$C$5:$C$47,Balance!DS$4,'Ajuste Ciclado'!$B$5:$B$47,Balance!$B289)</f>
        <v>0</v>
      </c>
      <c r="DT289" s="99">
        <f>SUMIFS('Ajuste Ciclado'!N$5:N$47,'Ajuste Ciclado'!$C$5:$C$47,Balance!DT$4,'Ajuste Ciclado'!$B$5:$B$47,Balance!$B289)</f>
        <v>0</v>
      </c>
      <c r="DU289" s="100">
        <f>SUMIFS('Ajuste Ciclado'!O$5:O$47,'Ajuste Ciclado'!$C$5:$C$47,Balance!DU$4,'Ajuste Ciclado'!$B$5:$B$47,Balance!$B289)</f>
        <v>0</v>
      </c>
      <c r="DV289" s="98">
        <f>SUMIFS('Ajuste Ciclado'!D$5:D$47,'Ajuste Ciclado'!$C$5:$C$47,Balance!DV$4,'Ajuste Ciclado'!$B$5:$B$47,Balance!$B289)</f>
        <v>0</v>
      </c>
      <c r="DW289" s="99">
        <f>SUMIFS('Ajuste Ciclado'!E$5:E$47,'Ajuste Ciclado'!$C$5:$C$47,Balance!DW$4,'Ajuste Ciclado'!$B$5:$B$47,Balance!$B289)</f>
        <v>0</v>
      </c>
      <c r="DX289" s="99">
        <f>SUMIFS('Ajuste Ciclado'!F$5:F$47,'Ajuste Ciclado'!$C$5:$C$47,Balance!DX$4,'Ajuste Ciclado'!$B$5:$B$47,Balance!$B289)</f>
        <v>0</v>
      </c>
      <c r="DY289" s="99">
        <f>SUMIFS('Ajuste Ciclado'!G$5:G$47,'Ajuste Ciclado'!$C$5:$C$47,Balance!DY$4,'Ajuste Ciclado'!$B$5:$B$47,Balance!$B289)</f>
        <v>0</v>
      </c>
      <c r="DZ289" s="99">
        <f>SUMIFS('Ajuste Ciclado'!H$5:H$47,'Ajuste Ciclado'!$C$5:$C$47,Balance!DZ$4,'Ajuste Ciclado'!$B$5:$B$47,Balance!$B289)</f>
        <v>0</v>
      </c>
      <c r="EA289" s="99">
        <f>SUMIFS('Ajuste Ciclado'!I$5:I$47,'Ajuste Ciclado'!$C$5:$C$47,Balance!EA$4,'Ajuste Ciclado'!$B$5:$B$47,Balance!$B289)</f>
        <v>0</v>
      </c>
      <c r="EB289" s="99">
        <f>SUMIFS('Ajuste Ciclado'!J$5:J$47,'Ajuste Ciclado'!$C$5:$C$47,Balance!EB$4,'Ajuste Ciclado'!$B$5:$B$47,Balance!$B289)</f>
        <v>0</v>
      </c>
      <c r="EC289" s="99">
        <f>SUMIFS('Ajuste Ciclado'!K$5:K$47,'Ajuste Ciclado'!$C$5:$C$47,Balance!EC$4,'Ajuste Ciclado'!$B$5:$B$47,Balance!$B289)</f>
        <v>0</v>
      </c>
      <c r="ED289" s="99">
        <f>SUMIFS('Ajuste Ciclado'!L$5:L$47,'Ajuste Ciclado'!$C$5:$C$47,Balance!ED$4,'Ajuste Ciclado'!$B$5:$B$47,Balance!$B289)</f>
        <v>0</v>
      </c>
      <c r="EE289" s="99">
        <f>SUMIFS('Ajuste Ciclado'!M$5:M$47,'Ajuste Ciclado'!$C$5:$C$47,Balance!EE$4,'Ajuste Ciclado'!$B$5:$B$47,Balance!$B289)</f>
        <v>0</v>
      </c>
      <c r="EF289" s="99">
        <f>SUMIFS('Ajuste Ciclado'!N$5:N$47,'Ajuste Ciclado'!$C$5:$C$47,Balance!EF$4,'Ajuste Ciclado'!$B$5:$B$47,Balance!$B289)</f>
        <v>0</v>
      </c>
      <c r="EG289" s="100">
        <f>SUMIFS('Ajuste Ciclado'!O$5:O$47,'Ajuste Ciclado'!$C$5:$C$47,Balance!EG$4,'Ajuste Ciclado'!$B$5:$B$47,Balance!$B289)</f>
        <v>0</v>
      </c>
      <c r="EH289" s="98">
        <f>SUMIFS('Ajuste Ciclado'!D$5:D$47,'Ajuste Ciclado'!$C$5:$C$47,Balance!EH$4,'Ajuste Ciclado'!$B$5:$B$47,Balance!$B289)</f>
        <v>0</v>
      </c>
      <c r="EI289" s="99">
        <f>SUMIFS('Ajuste Ciclado'!E$5:E$47,'Ajuste Ciclado'!$C$5:$C$47,Balance!EI$4,'Ajuste Ciclado'!$B$5:$B$47,Balance!$B289)</f>
        <v>0</v>
      </c>
      <c r="EJ289" s="99">
        <f>SUMIFS('Ajuste Ciclado'!F$5:F$47,'Ajuste Ciclado'!$C$5:$C$47,Balance!EJ$4,'Ajuste Ciclado'!$B$5:$B$47,Balance!$B289)</f>
        <v>0</v>
      </c>
      <c r="EK289" s="99">
        <f>SUMIFS('Ajuste Ciclado'!G$5:G$47,'Ajuste Ciclado'!$C$5:$C$47,Balance!EK$4,'Ajuste Ciclado'!$B$5:$B$47,Balance!$B289)</f>
        <v>0</v>
      </c>
      <c r="EL289" s="99">
        <f>SUMIFS('Ajuste Ciclado'!H$5:H$47,'Ajuste Ciclado'!$C$5:$C$47,Balance!EL$4,'Ajuste Ciclado'!$B$5:$B$47,Balance!$B289)</f>
        <v>0</v>
      </c>
      <c r="EM289" s="99">
        <f>SUMIFS('Ajuste Ciclado'!I$5:I$47,'Ajuste Ciclado'!$C$5:$C$47,Balance!EM$4,'Ajuste Ciclado'!$B$5:$B$47,Balance!$B289)</f>
        <v>0</v>
      </c>
      <c r="EN289" s="99">
        <f>SUMIFS('Ajuste Ciclado'!J$5:J$47,'Ajuste Ciclado'!$C$5:$C$47,Balance!EN$4,'Ajuste Ciclado'!$B$5:$B$47,Balance!$B289)</f>
        <v>0</v>
      </c>
      <c r="EO289" s="99">
        <f>SUMIFS('Ajuste Ciclado'!K$5:K$47,'Ajuste Ciclado'!$C$5:$C$47,Balance!EO$4,'Ajuste Ciclado'!$B$5:$B$47,Balance!$B289)</f>
        <v>0</v>
      </c>
      <c r="EP289" s="99">
        <f>SUMIFS('Ajuste Ciclado'!L$5:L$47,'Ajuste Ciclado'!$C$5:$C$47,Balance!EP$4,'Ajuste Ciclado'!$B$5:$B$47,Balance!$B289)</f>
        <v>0</v>
      </c>
      <c r="EQ289" s="99">
        <f>SUMIFS('Ajuste Ciclado'!M$5:M$47,'Ajuste Ciclado'!$C$5:$C$47,Balance!EQ$4,'Ajuste Ciclado'!$B$5:$B$47,Balance!$B289)</f>
        <v>0</v>
      </c>
      <c r="ER289" s="99">
        <f>SUMIFS('Ajuste Ciclado'!N$5:N$47,'Ajuste Ciclado'!$C$5:$C$47,Balance!ER$4,'Ajuste Ciclado'!$B$5:$B$47,Balance!$B289)</f>
        <v>0</v>
      </c>
      <c r="ES289" s="100">
        <f>SUMIFS('Ajuste Ciclado'!O$5:O$47,'Ajuste Ciclado'!$C$5:$C$47,Balance!ES$4,'Ajuste Ciclado'!$B$5:$B$47,Balance!$B289)</f>
        <v>0</v>
      </c>
      <c r="ET289" s="84"/>
      <c r="EU289" s="12">
        <f t="shared" si="377"/>
        <v>47784.803829758552</v>
      </c>
      <c r="EV289" s="13">
        <f t="shared" si="342"/>
        <v>41044.586193297568</v>
      </c>
      <c r="EW289" s="13">
        <f t="shared" si="343"/>
        <v>39894.786778660949</v>
      </c>
      <c r="EX289" s="13">
        <f t="shared" si="344"/>
        <v>28569.07335552125</v>
      </c>
      <c r="EY289" s="13">
        <f t="shared" si="345"/>
        <v>18933.655875701781</v>
      </c>
      <c r="EZ289" s="13">
        <f t="shared" si="346"/>
        <v>16550.214595821119</v>
      </c>
      <c r="FA289" s="13">
        <f t="shared" si="347"/>
        <v>18598.308313545411</v>
      </c>
      <c r="FB289" s="13">
        <f t="shared" si="348"/>
        <v>24433.079275397751</v>
      </c>
      <c r="FC289" s="13">
        <f t="shared" si="349"/>
        <v>24575.61939000904</v>
      </c>
      <c r="FD289" s="13">
        <f t="shared" si="350"/>
        <v>6424.8363760393613</v>
      </c>
      <c r="FE289" s="13">
        <f t="shared" si="351"/>
        <v>3374.282174891327</v>
      </c>
      <c r="FF289" s="14">
        <f t="shared" si="352"/>
        <v>5439.1429734037256</v>
      </c>
      <c r="FG289" s="12">
        <f t="shared" si="353"/>
        <v>47871.693548808573</v>
      </c>
      <c r="FH289" s="13">
        <f t="shared" si="354"/>
        <v>41189.180874561047</v>
      </c>
      <c r="FI289" s="13">
        <f t="shared" si="355"/>
        <v>40251.504534691892</v>
      </c>
      <c r="FJ289" s="13">
        <f t="shared" si="356"/>
        <v>30169.153191342361</v>
      </c>
      <c r="FK289" s="13">
        <f t="shared" si="357"/>
        <v>18730.13201745454</v>
      </c>
      <c r="FL289" s="13">
        <f t="shared" si="358"/>
        <v>16626.492642315861</v>
      </c>
      <c r="FM289" s="13">
        <f t="shared" si="359"/>
        <v>19343.931764840148</v>
      </c>
      <c r="FN289" s="13">
        <f t="shared" si="360"/>
        <v>24582.07593046665</v>
      </c>
      <c r="FO289" s="13">
        <f t="shared" si="361"/>
        <v>24929.931737507231</v>
      </c>
      <c r="FP289" s="13">
        <f t="shared" si="362"/>
        <v>9468.3024197691739</v>
      </c>
      <c r="FQ289" s="13">
        <f t="shared" si="363"/>
        <v>13768.986160882539</v>
      </c>
      <c r="FR289" s="14">
        <f t="shared" si="364"/>
        <v>17959.577017003401</v>
      </c>
      <c r="FS289" s="12">
        <f t="shared" si="365"/>
        <v>47889.266268665051</v>
      </c>
      <c r="FT289" s="13">
        <f t="shared" si="366"/>
        <v>41199.041039099873</v>
      </c>
      <c r="FU289" s="13">
        <f t="shared" si="367"/>
        <v>40112.002206647747</v>
      </c>
      <c r="FV289" s="13">
        <f t="shared" si="368"/>
        <v>29970.194652594291</v>
      </c>
      <c r="FW289" s="13">
        <f t="shared" si="369"/>
        <v>19216.562751005269</v>
      </c>
      <c r="FX289" s="13">
        <f t="shared" si="370"/>
        <v>17478.571057763758</v>
      </c>
      <c r="FY289" s="13">
        <f t="shared" si="371"/>
        <v>20697.349791986959</v>
      </c>
      <c r="FZ289" s="13">
        <f t="shared" si="372"/>
        <v>26895.070926879918</v>
      </c>
      <c r="GA289" s="13">
        <f t="shared" si="373"/>
        <v>26780.851297081728</v>
      </c>
      <c r="GB289" s="13">
        <f t="shared" si="374"/>
        <v>20591.65066267861</v>
      </c>
      <c r="GC289" s="13">
        <f t="shared" si="375"/>
        <v>26611.046391870212</v>
      </c>
      <c r="GD289" s="14">
        <f t="shared" si="376"/>
        <v>27879.04623641384</v>
      </c>
      <c r="GE289" s="84"/>
      <c r="GF289" s="12">
        <f t="shared" si="378"/>
        <v>275622.38913204789</v>
      </c>
      <c r="GG289" s="13">
        <f t="shared" si="378"/>
        <v>304890.96183964337</v>
      </c>
      <c r="GH289" s="14">
        <f t="shared" si="378"/>
        <v>345320.65328268713</v>
      </c>
      <c r="GI289" s="6">
        <f t="shared" si="379"/>
        <v>1</v>
      </c>
      <c r="GJ289" s="12">
        <f t="shared" si="380"/>
        <v>0</v>
      </c>
      <c r="GK289" s="13">
        <f t="shared" si="381"/>
        <v>0</v>
      </c>
      <c r="GL289" s="14">
        <f t="shared" si="382"/>
        <v>0</v>
      </c>
      <c r="GM289" s="84"/>
      <c r="GN289" s="66">
        <f t="shared" si="383"/>
        <v>0</v>
      </c>
      <c r="GO289" s="84"/>
      <c r="GP289" s="63" t="str" cm="1">
        <f t="array" ref="GP289">INDEX($GF$4:$GH$4,1,GI289)</f>
        <v>Sample 1</v>
      </c>
      <c r="GQ289" s="12">
        <f t="shared" si="385"/>
        <v>3374.282174891327</v>
      </c>
      <c r="GR289" s="13">
        <f t="shared" si="385"/>
        <v>5439.1429734037256</v>
      </c>
      <c r="GS289" s="14">
        <f t="shared" si="385"/>
        <v>6424.8363760393613</v>
      </c>
      <c r="GT289" s="12">
        <f t="shared" si="386"/>
        <v>9468.3024197691739</v>
      </c>
      <c r="GU289" s="13">
        <f t="shared" si="386"/>
        <v>13768.986160882539</v>
      </c>
      <c r="GV289" s="14">
        <f t="shared" si="386"/>
        <v>16626.492642315861</v>
      </c>
      <c r="GW289" s="12">
        <f t="shared" si="387"/>
        <v>17478.571057763758</v>
      </c>
      <c r="GX289" s="13">
        <f t="shared" si="387"/>
        <v>19216.562751005269</v>
      </c>
      <c r="GY289" s="14">
        <f t="shared" si="387"/>
        <v>20591.65066267861</v>
      </c>
      <c r="GZ289" s="84" t="str">
        <f t="shared" si="339"/>
        <v>Sample 1</v>
      </c>
      <c r="HA289" s="12">
        <f t="shared" si="384"/>
        <v>0</v>
      </c>
      <c r="HB289" s="13">
        <f t="shared" si="384"/>
        <v>0</v>
      </c>
      <c r="HC289" s="14">
        <f t="shared" si="384"/>
        <v>0</v>
      </c>
      <c r="HD289" s="6">
        <f t="shared" si="340"/>
        <v>0</v>
      </c>
      <c r="HE289" s="84" t="str">
        <f t="shared" si="341"/>
        <v>Ok</v>
      </c>
    </row>
    <row r="290" spans="2:213" hidden="1" x14ac:dyDescent="0.3">
      <c r="B290" s="84" t="s">
        <v>206</v>
      </c>
      <c r="C290" s="12">
        <f>SUMIFS(Inyecciones!$E$2:$E$14185,Inyecciones!$A$2:$A$14185,Balance!C$4,Inyecciones!$B$2:$B$14185,Balance!$B290,Inyecciones!$C$2:$C$14185,Balance!C$5)</f>
        <v>56818.355163332657</v>
      </c>
      <c r="D290" s="13">
        <f>SUMIFS(Inyecciones!$E$2:$E$14185,Inyecciones!$A$2:$A$14185,Balance!D$4,Inyecciones!$B$2:$B$14185,Balance!$B290,Inyecciones!$C$2:$C$14185,Balance!D$5)</f>
        <v>37649.56799875867</v>
      </c>
      <c r="E290" s="13">
        <f>SUMIFS(Inyecciones!$E$2:$E$14185,Inyecciones!$A$2:$A$14185,Balance!E$4,Inyecciones!$B$2:$B$14185,Balance!$B290,Inyecciones!$C$2:$C$14185,Balance!E$5)</f>
        <v>37280.185722867784</v>
      </c>
      <c r="F290" s="13">
        <f>SUMIFS(Inyecciones!$E$2:$E$14185,Inyecciones!$A$2:$A$14185,Balance!F$4,Inyecciones!$B$2:$B$14185,Balance!$B290,Inyecciones!$C$2:$C$14185,Balance!F$5)</f>
        <v>31850.2374845331</v>
      </c>
      <c r="G290" s="13">
        <f>SUMIFS(Inyecciones!$E$2:$E$14185,Inyecciones!$A$2:$A$14185,Balance!G$4,Inyecciones!$B$2:$B$14185,Balance!$B290,Inyecciones!$C$2:$C$14185,Balance!G$5)</f>
        <v>26559.002405242911</v>
      </c>
      <c r="H290" s="13">
        <f>SUMIFS(Inyecciones!$E$2:$E$14185,Inyecciones!$A$2:$A$14185,Balance!H$4,Inyecciones!$B$2:$B$14185,Balance!$B290,Inyecciones!$C$2:$C$14185,Balance!H$5)</f>
        <v>19268.940719441602</v>
      </c>
      <c r="I290" s="13">
        <f>SUMIFS(Inyecciones!$E$2:$E$14185,Inyecciones!$A$2:$A$14185,Balance!I$4,Inyecciones!$B$2:$B$14185,Balance!$B290,Inyecciones!$C$2:$C$14185,Balance!I$5)</f>
        <v>23830.378851072721</v>
      </c>
      <c r="J290" s="13">
        <f>SUMIFS(Inyecciones!$E$2:$E$14185,Inyecciones!$A$2:$A$14185,Balance!J$4,Inyecciones!$B$2:$B$14185,Balance!$B290,Inyecciones!$C$2:$C$14185,Balance!J$5)</f>
        <v>28029.450360449071</v>
      </c>
      <c r="K290" s="13">
        <f>SUMIFS(Inyecciones!$E$2:$E$14185,Inyecciones!$A$2:$A$14185,Balance!K$4,Inyecciones!$B$2:$B$14185,Balance!$B290,Inyecciones!$C$2:$C$14185,Balance!K$5)</f>
        <v>29814.2976076251</v>
      </c>
      <c r="L290" s="13">
        <f>SUMIFS(Inyecciones!$E$2:$E$14185,Inyecciones!$A$2:$A$14185,Balance!L$4,Inyecciones!$B$2:$B$14185,Balance!$B290,Inyecciones!$C$2:$C$14185,Balance!L$5)</f>
        <v>7426.5504601003986</v>
      </c>
      <c r="M290" s="13">
        <f>SUMIFS(Inyecciones!$E$2:$E$14185,Inyecciones!$A$2:$A$14185,Balance!M$4,Inyecciones!$B$2:$B$14185,Balance!$B290,Inyecciones!$C$2:$C$14185,Balance!M$5)</f>
        <v>3187.2402282393709</v>
      </c>
      <c r="N290" s="14">
        <f>SUMIFS(Inyecciones!$E$2:$E$14185,Inyecciones!$A$2:$A$14185,Balance!N$4,Inyecciones!$B$2:$B$14185,Balance!$B290,Inyecciones!$C$2:$C$14185,Balance!N$5)</f>
        <v>5643.9457331665963</v>
      </c>
      <c r="O290" s="12">
        <f>SUMIFS(Inyecciones!$E$2:$E$14185,Inyecciones!$A$2:$A$14185,Balance!O$4,Inyecciones!$B$2:$B$14185,Balance!$B290,Inyecciones!$C$2:$C$14185,Balance!O$5)</f>
        <v>56923.061659638857</v>
      </c>
      <c r="P290" s="13">
        <f>SUMIFS(Inyecciones!$E$2:$E$14185,Inyecciones!$A$2:$A$14185,Balance!P$4,Inyecciones!$B$2:$B$14185,Balance!$B290,Inyecciones!$C$2:$C$14185,Balance!P$5)</f>
        <v>37779.16831465203</v>
      </c>
      <c r="Q290" s="13">
        <f>SUMIFS(Inyecciones!$E$2:$E$14185,Inyecciones!$A$2:$A$14185,Balance!Q$4,Inyecciones!$B$2:$B$14185,Balance!$B290,Inyecciones!$C$2:$C$14185,Balance!Q$5)</f>
        <v>37622.919780138931</v>
      </c>
      <c r="R290" s="13">
        <f>SUMIFS(Inyecciones!$E$2:$E$14185,Inyecciones!$A$2:$A$14185,Balance!R$4,Inyecciones!$B$2:$B$14185,Balance!$B290,Inyecciones!$C$2:$C$14185,Balance!R$5)</f>
        <v>33585.094754423211</v>
      </c>
      <c r="S290" s="13">
        <f>SUMIFS(Inyecciones!$E$2:$E$14185,Inyecciones!$A$2:$A$14185,Balance!S$4,Inyecciones!$B$2:$B$14185,Balance!$B290,Inyecciones!$C$2:$C$14185,Balance!S$5)</f>
        <v>26275.906030884071</v>
      </c>
      <c r="T290" s="13">
        <f>SUMIFS(Inyecciones!$E$2:$E$14185,Inyecciones!$A$2:$A$14185,Balance!T$4,Inyecciones!$B$2:$B$14185,Balance!$B290,Inyecciones!$C$2:$C$14185,Balance!T$5)</f>
        <v>19358.62952091841</v>
      </c>
      <c r="U290" s="13">
        <f>SUMIFS(Inyecciones!$E$2:$E$14185,Inyecciones!$A$2:$A$14185,Balance!U$4,Inyecciones!$B$2:$B$14185,Balance!$B290,Inyecciones!$C$2:$C$14185,Balance!U$5)</f>
        <v>24784.39435852367</v>
      </c>
      <c r="V290" s="13">
        <f>SUMIFS(Inyecciones!$E$2:$E$14185,Inyecciones!$A$2:$A$14185,Balance!V$4,Inyecciones!$B$2:$B$14185,Balance!$B290,Inyecciones!$C$2:$C$14185,Balance!V$5)</f>
        <v>28199.266165996189</v>
      </c>
      <c r="W290" s="13">
        <f>SUMIFS(Inyecciones!$E$2:$E$14185,Inyecciones!$A$2:$A$14185,Balance!W$4,Inyecciones!$B$2:$B$14185,Balance!$B290,Inyecciones!$C$2:$C$14185,Balance!W$5)</f>
        <v>30243.256658342299</v>
      </c>
      <c r="X290" s="13">
        <f>SUMIFS(Inyecciones!$E$2:$E$14185,Inyecciones!$A$2:$A$14185,Balance!X$4,Inyecciones!$B$2:$B$14185,Balance!$B290,Inyecciones!$C$2:$C$14185,Balance!X$5)</f>
        <v>11021.147700056439</v>
      </c>
      <c r="Y290" s="13">
        <f>SUMIFS(Inyecciones!$E$2:$E$14185,Inyecciones!$A$2:$A$14185,Balance!Y$4,Inyecciones!$B$2:$B$14185,Balance!$B290,Inyecciones!$C$2:$C$14185,Balance!Y$5)</f>
        <v>14702.12341230803</v>
      </c>
      <c r="Z290" s="14">
        <f>SUMIFS(Inyecciones!$E$2:$E$14185,Inyecciones!$A$2:$A$14185,Balance!Z$4,Inyecciones!$B$2:$B$14185,Balance!$B290,Inyecciones!$C$2:$C$14185,Balance!Z$5)</f>
        <v>19636.2862020463</v>
      </c>
      <c r="AA290" s="12">
        <f>SUMIFS(Inyecciones!$E$2:$E$14185,Inyecciones!$A$2:$A$14185,Balance!AA$4,Inyecciones!$B$2:$B$14185,Balance!$B290,Inyecciones!$C$2:$C$14185,Balance!AA$5)</f>
        <v>56943.985444795428</v>
      </c>
      <c r="AB290" s="13">
        <f>SUMIFS(Inyecciones!$E$2:$E$14185,Inyecciones!$A$2:$A$14185,Balance!AB$4,Inyecciones!$B$2:$B$14185,Balance!$B290,Inyecciones!$C$2:$C$14185,Balance!AB$5)</f>
        <v>37786.728059479661</v>
      </c>
      <c r="AC290" s="13">
        <f>SUMIFS(Inyecciones!$E$2:$E$14185,Inyecciones!$A$2:$A$14185,Balance!AC$4,Inyecciones!$B$2:$B$14185,Balance!$B290,Inyecciones!$C$2:$C$14185,Balance!AC$5)</f>
        <v>37482.113176778163</v>
      </c>
      <c r="AD290" s="13">
        <f>SUMIFS(Inyecciones!$E$2:$E$14185,Inyecciones!$A$2:$A$14185,Balance!AD$4,Inyecciones!$B$2:$B$14185,Balance!$B290,Inyecciones!$C$2:$C$14185,Balance!AD$5)</f>
        <v>33363.231279434993</v>
      </c>
      <c r="AE290" s="13">
        <f>SUMIFS(Inyecciones!$E$2:$E$14185,Inyecciones!$A$2:$A$14185,Balance!AE$4,Inyecciones!$B$2:$B$14185,Balance!$B290,Inyecciones!$C$2:$C$14185,Balance!AE$5)</f>
        <v>26953.544053629441</v>
      </c>
      <c r="AF290" s="13">
        <f>SUMIFS(Inyecciones!$E$2:$E$14185,Inyecciones!$A$2:$A$14185,Balance!AF$4,Inyecciones!$B$2:$B$14185,Balance!$B290,Inyecciones!$C$2:$C$14185,Balance!AF$5)</f>
        <v>20355.52577555511</v>
      </c>
      <c r="AG290" s="13">
        <f>SUMIFS(Inyecciones!$E$2:$E$14185,Inyecciones!$A$2:$A$14185,Balance!AG$4,Inyecciones!$B$2:$B$14185,Balance!$B290,Inyecciones!$C$2:$C$14185,Balance!AG$5)</f>
        <v>26521.508560736031</v>
      </c>
      <c r="AH290" s="13">
        <f>SUMIFS(Inyecciones!$E$2:$E$14185,Inyecciones!$A$2:$A$14185,Balance!AH$4,Inyecciones!$B$2:$B$14185,Balance!$B290,Inyecciones!$C$2:$C$14185,Balance!AH$5)</f>
        <v>30861.694554091209</v>
      </c>
      <c r="AI290" s="13">
        <f>SUMIFS(Inyecciones!$E$2:$E$14185,Inyecciones!$A$2:$A$14185,Balance!AI$4,Inyecciones!$B$2:$B$14185,Balance!$B290,Inyecciones!$C$2:$C$14185,Balance!AI$5)</f>
        <v>32509.163366002031</v>
      </c>
      <c r="AJ290" s="13">
        <f>SUMIFS(Inyecciones!$E$2:$E$14185,Inyecciones!$A$2:$A$14185,Balance!AJ$4,Inyecciones!$B$2:$B$14185,Balance!$B290,Inyecciones!$C$2:$C$14185,Balance!AJ$5)</f>
        <v>24255.008244835812</v>
      </c>
      <c r="AK290" s="13">
        <f>SUMIFS(Inyecciones!$E$2:$E$14185,Inyecciones!$A$2:$A$14185,Balance!AK$4,Inyecciones!$B$2:$B$14185,Balance!$B290,Inyecciones!$C$2:$C$14185,Balance!AK$5)</f>
        <v>28865.128133116501</v>
      </c>
      <c r="AL290" s="14">
        <f>SUMIFS(Inyecciones!$E$2:$E$14185,Inyecciones!$A$2:$A$14185,Balance!AL$4,Inyecciones!$B$2:$B$14185,Balance!$B290,Inyecciones!$C$2:$C$14185,Balance!AL$5)</f>
        <v>30695.59219381907</v>
      </c>
      <c r="AM290" s="13"/>
      <c r="AN290" s="12">
        <f>SUMIFS('Retiro Mensual'!$E$2:$E$2629,'Retiro Mensual'!$A$2:$A$2629,AN$4,'Retiro Mensual'!$B$2:$B$2629,$B290,'Retiro Mensual'!$C$2:$C$2629,AN$5)</f>
        <v>0</v>
      </c>
      <c r="AO290" s="13">
        <f>SUMIFS('Retiro Mensual'!$E$2:$E$2629,'Retiro Mensual'!$A$2:$A$2629,AO$4,'Retiro Mensual'!$B$2:$B$2629,$B290,'Retiro Mensual'!$C$2:$C$2629,AO$5)</f>
        <v>0</v>
      </c>
      <c r="AP290" s="13">
        <f>SUMIFS('Retiro Mensual'!$E$2:$E$2629,'Retiro Mensual'!$A$2:$A$2629,AP$4,'Retiro Mensual'!$B$2:$B$2629,$B290,'Retiro Mensual'!$C$2:$C$2629,AP$5)</f>
        <v>0</v>
      </c>
      <c r="AQ290" s="13">
        <f>SUMIFS('Retiro Mensual'!$E$2:$E$2629,'Retiro Mensual'!$A$2:$A$2629,AQ$4,'Retiro Mensual'!$B$2:$B$2629,$B290,'Retiro Mensual'!$C$2:$C$2629,AQ$5)</f>
        <v>0</v>
      </c>
      <c r="AR290" s="13">
        <f>SUMIFS('Retiro Mensual'!$E$2:$E$2629,'Retiro Mensual'!$A$2:$A$2629,AR$4,'Retiro Mensual'!$B$2:$B$2629,$B290,'Retiro Mensual'!$C$2:$C$2629,AR$5)</f>
        <v>0</v>
      </c>
      <c r="AS290" s="13">
        <f>SUMIFS('Retiro Mensual'!$E$2:$E$2629,'Retiro Mensual'!$A$2:$A$2629,AS$4,'Retiro Mensual'!$B$2:$B$2629,$B290,'Retiro Mensual'!$C$2:$C$2629,AS$5)</f>
        <v>0</v>
      </c>
      <c r="AT290" s="13">
        <f>SUMIFS('Retiro Mensual'!$E$2:$E$2629,'Retiro Mensual'!$A$2:$A$2629,AT$4,'Retiro Mensual'!$B$2:$B$2629,$B290,'Retiro Mensual'!$C$2:$C$2629,AT$5)</f>
        <v>0</v>
      </c>
      <c r="AU290" s="13">
        <f>SUMIFS('Retiro Mensual'!$E$2:$E$2629,'Retiro Mensual'!$A$2:$A$2629,AU$4,'Retiro Mensual'!$B$2:$B$2629,$B290,'Retiro Mensual'!$C$2:$C$2629,AU$5)</f>
        <v>0</v>
      </c>
      <c r="AV290" s="13">
        <f>SUMIFS('Retiro Mensual'!$E$2:$E$2629,'Retiro Mensual'!$A$2:$A$2629,AV$4,'Retiro Mensual'!$B$2:$B$2629,$B290,'Retiro Mensual'!$C$2:$C$2629,AV$5)</f>
        <v>0</v>
      </c>
      <c r="AW290" s="13">
        <f>SUMIFS('Retiro Mensual'!$E$2:$E$2629,'Retiro Mensual'!$A$2:$A$2629,AW$4,'Retiro Mensual'!$B$2:$B$2629,$B290,'Retiro Mensual'!$C$2:$C$2629,AW$5)</f>
        <v>0</v>
      </c>
      <c r="AX290" s="13">
        <f>SUMIFS('Retiro Mensual'!$E$2:$E$2629,'Retiro Mensual'!$A$2:$A$2629,AX$4,'Retiro Mensual'!$B$2:$B$2629,$B290,'Retiro Mensual'!$C$2:$C$2629,AX$5)</f>
        <v>0</v>
      </c>
      <c r="AY290" s="14">
        <f>SUMIFS('Retiro Mensual'!$E$2:$E$2629,'Retiro Mensual'!$A$2:$A$2629,AY$4,'Retiro Mensual'!$B$2:$B$2629,$B290,'Retiro Mensual'!$C$2:$C$2629,AY$5)</f>
        <v>0</v>
      </c>
      <c r="AZ290" s="12">
        <f>SUMIFS('Retiro Mensual'!$E$2:$E$2629,'Retiro Mensual'!$A$2:$A$2629,AZ$4,'Retiro Mensual'!$B$2:$B$2629,$B290,'Retiro Mensual'!$C$2:$C$2629,AZ$5)</f>
        <v>0</v>
      </c>
      <c r="BA290" s="13">
        <f>SUMIFS('Retiro Mensual'!$E$2:$E$2629,'Retiro Mensual'!$A$2:$A$2629,BA$4,'Retiro Mensual'!$B$2:$B$2629,$B290,'Retiro Mensual'!$C$2:$C$2629,BA$5)</f>
        <v>0</v>
      </c>
      <c r="BB290" s="13">
        <f>SUMIFS('Retiro Mensual'!$E$2:$E$2629,'Retiro Mensual'!$A$2:$A$2629,BB$4,'Retiro Mensual'!$B$2:$B$2629,$B290,'Retiro Mensual'!$C$2:$C$2629,BB$5)</f>
        <v>0</v>
      </c>
      <c r="BC290" s="13">
        <f>SUMIFS('Retiro Mensual'!$E$2:$E$2629,'Retiro Mensual'!$A$2:$A$2629,BC$4,'Retiro Mensual'!$B$2:$B$2629,$B290,'Retiro Mensual'!$C$2:$C$2629,BC$5)</f>
        <v>0</v>
      </c>
      <c r="BD290" s="13">
        <f>SUMIFS('Retiro Mensual'!$E$2:$E$2629,'Retiro Mensual'!$A$2:$A$2629,BD$4,'Retiro Mensual'!$B$2:$B$2629,$B290,'Retiro Mensual'!$C$2:$C$2629,BD$5)</f>
        <v>0</v>
      </c>
      <c r="BE290" s="13">
        <f>SUMIFS('Retiro Mensual'!$E$2:$E$2629,'Retiro Mensual'!$A$2:$A$2629,BE$4,'Retiro Mensual'!$B$2:$B$2629,$B290,'Retiro Mensual'!$C$2:$C$2629,BE$5)</f>
        <v>0</v>
      </c>
      <c r="BF290" s="13">
        <f>SUMIFS('Retiro Mensual'!$E$2:$E$2629,'Retiro Mensual'!$A$2:$A$2629,BF$4,'Retiro Mensual'!$B$2:$B$2629,$B290,'Retiro Mensual'!$C$2:$C$2629,BF$5)</f>
        <v>0</v>
      </c>
      <c r="BG290" s="13">
        <f>SUMIFS('Retiro Mensual'!$E$2:$E$2629,'Retiro Mensual'!$A$2:$A$2629,BG$4,'Retiro Mensual'!$B$2:$B$2629,$B290,'Retiro Mensual'!$C$2:$C$2629,BG$5)</f>
        <v>0</v>
      </c>
      <c r="BH290" s="13">
        <f>SUMIFS('Retiro Mensual'!$E$2:$E$2629,'Retiro Mensual'!$A$2:$A$2629,BH$4,'Retiro Mensual'!$B$2:$B$2629,$B290,'Retiro Mensual'!$C$2:$C$2629,BH$5)</f>
        <v>0</v>
      </c>
      <c r="BI290" s="13">
        <f>SUMIFS('Retiro Mensual'!$E$2:$E$2629,'Retiro Mensual'!$A$2:$A$2629,BI$4,'Retiro Mensual'!$B$2:$B$2629,$B290,'Retiro Mensual'!$C$2:$C$2629,BI$5)</f>
        <v>0</v>
      </c>
      <c r="BJ290" s="13">
        <f>SUMIFS('Retiro Mensual'!$E$2:$E$2629,'Retiro Mensual'!$A$2:$A$2629,BJ$4,'Retiro Mensual'!$B$2:$B$2629,$B290,'Retiro Mensual'!$C$2:$C$2629,BJ$5)</f>
        <v>0</v>
      </c>
      <c r="BK290" s="14">
        <f>SUMIFS('Retiro Mensual'!$E$2:$E$2629,'Retiro Mensual'!$A$2:$A$2629,BK$4,'Retiro Mensual'!$B$2:$B$2629,$B290,'Retiro Mensual'!$C$2:$C$2629,BK$5)</f>
        <v>0</v>
      </c>
      <c r="BL290" s="12">
        <f>SUMIFS('Retiro Mensual'!$E$2:$E$2629,'Retiro Mensual'!$A$2:$A$2629,BL$4,'Retiro Mensual'!$B$2:$B$2629,$B290,'Retiro Mensual'!$C$2:$C$2629,BL$5)</f>
        <v>0</v>
      </c>
      <c r="BM290" s="13">
        <f>SUMIFS('Retiro Mensual'!$E$2:$E$2629,'Retiro Mensual'!$A$2:$A$2629,BM$4,'Retiro Mensual'!$B$2:$B$2629,$B290,'Retiro Mensual'!$C$2:$C$2629,BM$5)</f>
        <v>0</v>
      </c>
      <c r="BN290" s="13">
        <f>SUMIFS('Retiro Mensual'!$E$2:$E$2629,'Retiro Mensual'!$A$2:$A$2629,BN$4,'Retiro Mensual'!$B$2:$B$2629,$B290,'Retiro Mensual'!$C$2:$C$2629,BN$5)</f>
        <v>0</v>
      </c>
      <c r="BO290" s="13">
        <f>SUMIFS('Retiro Mensual'!$E$2:$E$2629,'Retiro Mensual'!$A$2:$A$2629,BO$4,'Retiro Mensual'!$B$2:$B$2629,$B290,'Retiro Mensual'!$C$2:$C$2629,BO$5)</f>
        <v>0</v>
      </c>
      <c r="BP290" s="13">
        <f>SUMIFS('Retiro Mensual'!$E$2:$E$2629,'Retiro Mensual'!$A$2:$A$2629,BP$4,'Retiro Mensual'!$B$2:$B$2629,$B290,'Retiro Mensual'!$C$2:$C$2629,BP$5)</f>
        <v>0</v>
      </c>
      <c r="BQ290" s="13">
        <f>SUMIFS('Retiro Mensual'!$E$2:$E$2629,'Retiro Mensual'!$A$2:$A$2629,BQ$4,'Retiro Mensual'!$B$2:$B$2629,$B290,'Retiro Mensual'!$C$2:$C$2629,BQ$5)</f>
        <v>0</v>
      </c>
      <c r="BR290" s="13">
        <f>SUMIFS('Retiro Mensual'!$E$2:$E$2629,'Retiro Mensual'!$A$2:$A$2629,BR$4,'Retiro Mensual'!$B$2:$B$2629,$B290,'Retiro Mensual'!$C$2:$C$2629,BR$5)</f>
        <v>0</v>
      </c>
      <c r="BS290" s="13">
        <f>SUMIFS('Retiro Mensual'!$E$2:$E$2629,'Retiro Mensual'!$A$2:$A$2629,BS$4,'Retiro Mensual'!$B$2:$B$2629,$B290,'Retiro Mensual'!$C$2:$C$2629,BS$5)</f>
        <v>0</v>
      </c>
      <c r="BT290" s="13">
        <f>SUMIFS('Retiro Mensual'!$E$2:$E$2629,'Retiro Mensual'!$A$2:$A$2629,BT$4,'Retiro Mensual'!$B$2:$B$2629,$B290,'Retiro Mensual'!$C$2:$C$2629,BT$5)</f>
        <v>0</v>
      </c>
      <c r="BU290" s="13">
        <f>SUMIFS('Retiro Mensual'!$E$2:$E$2629,'Retiro Mensual'!$A$2:$A$2629,BU$4,'Retiro Mensual'!$B$2:$B$2629,$B290,'Retiro Mensual'!$C$2:$C$2629,BU$5)</f>
        <v>0</v>
      </c>
      <c r="BV290" s="13">
        <f>SUMIFS('Retiro Mensual'!$E$2:$E$2629,'Retiro Mensual'!$A$2:$A$2629,BV$4,'Retiro Mensual'!$B$2:$B$2629,$B290,'Retiro Mensual'!$C$2:$C$2629,BV$5)</f>
        <v>0</v>
      </c>
      <c r="BW290" s="14">
        <f>SUMIFS('Retiro Mensual'!$E$2:$E$2629,'Retiro Mensual'!$A$2:$A$2629,BW$4,'Retiro Mensual'!$B$2:$B$2629,$B290,'Retiro Mensual'!$C$2:$C$2629,BW$5)</f>
        <v>0</v>
      </c>
      <c r="BX290" s="13"/>
      <c r="BY290" s="12">
        <f>SUMIFS('Compra Ventas'!$E$2:$E$2700,'Compra Ventas'!$A$2:$A$2700,BY$4,'Compra Ventas'!$B$2:$B$2700,$B290,'Compra Ventas'!$C$2:$C$2700,BY$5)</f>
        <v>0</v>
      </c>
      <c r="BZ290" s="13">
        <f>SUMIFS('Compra Ventas'!$E$2:$E$2700,'Compra Ventas'!$A$2:$A$2700,BZ$4,'Compra Ventas'!$B$2:$B$2700,$B290,'Compra Ventas'!$C$2:$C$2700,BZ$5)</f>
        <v>0</v>
      </c>
      <c r="CA290" s="13">
        <f>SUMIFS('Compra Ventas'!$E$2:$E$2700,'Compra Ventas'!$A$2:$A$2700,CA$4,'Compra Ventas'!$B$2:$B$2700,$B290,'Compra Ventas'!$C$2:$C$2700,CA$5)</f>
        <v>0</v>
      </c>
      <c r="CB290" s="13">
        <f>SUMIFS('Compra Ventas'!$E$2:$E$2700,'Compra Ventas'!$A$2:$A$2700,CB$4,'Compra Ventas'!$B$2:$B$2700,$B290,'Compra Ventas'!$C$2:$C$2700,CB$5)</f>
        <v>0</v>
      </c>
      <c r="CC290" s="13">
        <f>SUMIFS('Compra Ventas'!$E$2:$E$2700,'Compra Ventas'!$A$2:$A$2700,CC$4,'Compra Ventas'!$B$2:$B$2700,$B290,'Compra Ventas'!$C$2:$C$2700,CC$5)</f>
        <v>0</v>
      </c>
      <c r="CD290" s="13">
        <f>SUMIFS('Compra Ventas'!$E$2:$E$2700,'Compra Ventas'!$A$2:$A$2700,CD$4,'Compra Ventas'!$B$2:$B$2700,$B290,'Compra Ventas'!$C$2:$C$2700,CD$5)</f>
        <v>0</v>
      </c>
      <c r="CE290" s="13">
        <f>SUMIFS('Compra Ventas'!$E$2:$E$2700,'Compra Ventas'!$A$2:$A$2700,CE$4,'Compra Ventas'!$B$2:$B$2700,$B290,'Compra Ventas'!$C$2:$C$2700,CE$5)</f>
        <v>0</v>
      </c>
      <c r="CF290" s="13">
        <f>SUMIFS('Compra Ventas'!$E$2:$E$2700,'Compra Ventas'!$A$2:$A$2700,CF$4,'Compra Ventas'!$B$2:$B$2700,$B290,'Compra Ventas'!$C$2:$C$2700,CF$5)</f>
        <v>0</v>
      </c>
      <c r="CG290" s="13">
        <f>SUMIFS('Compra Ventas'!$E$2:$E$2700,'Compra Ventas'!$A$2:$A$2700,CG$4,'Compra Ventas'!$B$2:$B$2700,$B290,'Compra Ventas'!$C$2:$C$2700,CG$5)</f>
        <v>0</v>
      </c>
      <c r="CH290" s="13">
        <f>SUMIFS('Compra Ventas'!$E$2:$E$2700,'Compra Ventas'!$A$2:$A$2700,CH$4,'Compra Ventas'!$B$2:$B$2700,$B290,'Compra Ventas'!$C$2:$C$2700,CH$5)</f>
        <v>0</v>
      </c>
      <c r="CI290" s="13">
        <f>SUMIFS('Compra Ventas'!$E$2:$E$2700,'Compra Ventas'!$A$2:$A$2700,CI$4,'Compra Ventas'!$B$2:$B$2700,$B290,'Compra Ventas'!$C$2:$C$2700,CI$5)</f>
        <v>0</v>
      </c>
      <c r="CJ290" s="14">
        <f>SUMIFS('Compra Ventas'!$E$2:$E$2700,'Compra Ventas'!$A$2:$A$2700,CJ$4,'Compra Ventas'!$B$2:$B$2700,$B290,'Compra Ventas'!$C$2:$C$2700,CJ$5)</f>
        <v>0</v>
      </c>
      <c r="CK290" s="12">
        <f>SUMIFS('Compra Ventas'!$E$2:$E$2700,'Compra Ventas'!$A$2:$A$2700,CK$4,'Compra Ventas'!$B$2:$B$2700,$B290,'Compra Ventas'!$C$2:$C$2700,CK$5)</f>
        <v>0</v>
      </c>
      <c r="CL290" s="13">
        <f>SUMIFS('Compra Ventas'!$E$2:$E$2700,'Compra Ventas'!$A$2:$A$2700,CL$4,'Compra Ventas'!$B$2:$B$2700,$B290,'Compra Ventas'!$C$2:$C$2700,CL$5)</f>
        <v>0</v>
      </c>
      <c r="CM290" s="13">
        <f>SUMIFS('Compra Ventas'!$E$2:$E$2700,'Compra Ventas'!$A$2:$A$2700,CM$4,'Compra Ventas'!$B$2:$B$2700,$B290,'Compra Ventas'!$C$2:$C$2700,CM$5)</f>
        <v>0</v>
      </c>
      <c r="CN290" s="13">
        <f>SUMIFS('Compra Ventas'!$E$2:$E$2700,'Compra Ventas'!$A$2:$A$2700,CN$4,'Compra Ventas'!$B$2:$B$2700,$B290,'Compra Ventas'!$C$2:$C$2700,CN$5)</f>
        <v>0</v>
      </c>
      <c r="CO290" s="13">
        <f>SUMIFS('Compra Ventas'!$E$2:$E$2700,'Compra Ventas'!$A$2:$A$2700,CO$4,'Compra Ventas'!$B$2:$B$2700,$B290,'Compra Ventas'!$C$2:$C$2700,CO$5)</f>
        <v>0</v>
      </c>
      <c r="CP290" s="13">
        <f>SUMIFS('Compra Ventas'!$E$2:$E$2700,'Compra Ventas'!$A$2:$A$2700,CP$4,'Compra Ventas'!$B$2:$B$2700,$B290,'Compra Ventas'!$C$2:$C$2700,CP$5)</f>
        <v>0</v>
      </c>
      <c r="CQ290" s="13">
        <f>SUMIFS('Compra Ventas'!$E$2:$E$2700,'Compra Ventas'!$A$2:$A$2700,CQ$4,'Compra Ventas'!$B$2:$B$2700,$B290,'Compra Ventas'!$C$2:$C$2700,CQ$5)</f>
        <v>0</v>
      </c>
      <c r="CR290" s="13">
        <f>SUMIFS('Compra Ventas'!$E$2:$E$2700,'Compra Ventas'!$A$2:$A$2700,CR$4,'Compra Ventas'!$B$2:$B$2700,$B290,'Compra Ventas'!$C$2:$C$2700,CR$5)</f>
        <v>0</v>
      </c>
      <c r="CS290" s="13">
        <f>SUMIFS('Compra Ventas'!$E$2:$E$2700,'Compra Ventas'!$A$2:$A$2700,CS$4,'Compra Ventas'!$B$2:$B$2700,$B290,'Compra Ventas'!$C$2:$C$2700,CS$5)</f>
        <v>0</v>
      </c>
      <c r="CT290" s="13">
        <f>SUMIFS('Compra Ventas'!$E$2:$E$2700,'Compra Ventas'!$A$2:$A$2700,CT$4,'Compra Ventas'!$B$2:$B$2700,$B290,'Compra Ventas'!$C$2:$C$2700,CT$5)</f>
        <v>0</v>
      </c>
      <c r="CU290" s="13">
        <f>SUMIFS('Compra Ventas'!$E$2:$E$2700,'Compra Ventas'!$A$2:$A$2700,CU$4,'Compra Ventas'!$B$2:$B$2700,$B290,'Compra Ventas'!$C$2:$C$2700,CU$5)</f>
        <v>0</v>
      </c>
      <c r="CV290" s="14">
        <f>SUMIFS('Compra Ventas'!$E$2:$E$2700,'Compra Ventas'!$A$2:$A$2700,CV$4,'Compra Ventas'!$B$2:$B$2700,$B290,'Compra Ventas'!$C$2:$C$2700,CV$5)</f>
        <v>0</v>
      </c>
      <c r="CW290" s="12">
        <f>SUMIFS('Compra Ventas'!$E$2:$E$2700,'Compra Ventas'!$A$2:$A$2700,CW$4,'Compra Ventas'!$B$2:$B$2700,$B290,'Compra Ventas'!$C$2:$C$2700,CW$5)</f>
        <v>0</v>
      </c>
      <c r="CX290" s="13">
        <f>SUMIFS('Compra Ventas'!$E$2:$E$2700,'Compra Ventas'!$A$2:$A$2700,CX$4,'Compra Ventas'!$B$2:$B$2700,$B290,'Compra Ventas'!$C$2:$C$2700,CX$5)</f>
        <v>0</v>
      </c>
      <c r="CY290" s="13">
        <f>SUMIFS('Compra Ventas'!$E$2:$E$2700,'Compra Ventas'!$A$2:$A$2700,CY$4,'Compra Ventas'!$B$2:$B$2700,$B290,'Compra Ventas'!$C$2:$C$2700,CY$5)</f>
        <v>0</v>
      </c>
      <c r="CZ290" s="13">
        <f>SUMIFS('Compra Ventas'!$E$2:$E$2700,'Compra Ventas'!$A$2:$A$2700,CZ$4,'Compra Ventas'!$B$2:$B$2700,$B290,'Compra Ventas'!$C$2:$C$2700,CZ$5)</f>
        <v>0</v>
      </c>
      <c r="DA290" s="13">
        <f>SUMIFS('Compra Ventas'!$E$2:$E$2700,'Compra Ventas'!$A$2:$A$2700,DA$4,'Compra Ventas'!$B$2:$B$2700,$B290,'Compra Ventas'!$C$2:$C$2700,DA$5)</f>
        <v>0</v>
      </c>
      <c r="DB290" s="13">
        <f>SUMIFS('Compra Ventas'!$E$2:$E$2700,'Compra Ventas'!$A$2:$A$2700,DB$4,'Compra Ventas'!$B$2:$B$2700,$B290,'Compra Ventas'!$C$2:$C$2700,DB$5)</f>
        <v>0</v>
      </c>
      <c r="DC290" s="13">
        <f>SUMIFS('Compra Ventas'!$E$2:$E$2700,'Compra Ventas'!$A$2:$A$2700,DC$4,'Compra Ventas'!$B$2:$B$2700,$B290,'Compra Ventas'!$C$2:$C$2700,DC$5)</f>
        <v>0</v>
      </c>
      <c r="DD290" s="13">
        <f>SUMIFS('Compra Ventas'!$E$2:$E$2700,'Compra Ventas'!$A$2:$A$2700,DD$4,'Compra Ventas'!$B$2:$B$2700,$B290,'Compra Ventas'!$C$2:$C$2700,DD$5)</f>
        <v>0</v>
      </c>
      <c r="DE290" s="13">
        <f>SUMIFS('Compra Ventas'!$E$2:$E$2700,'Compra Ventas'!$A$2:$A$2700,DE$4,'Compra Ventas'!$B$2:$B$2700,$B290,'Compra Ventas'!$C$2:$C$2700,DE$5)</f>
        <v>0</v>
      </c>
      <c r="DF290" s="13">
        <f>SUMIFS('Compra Ventas'!$E$2:$E$2700,'Compra Ventas'!$A$2:$A$2700,DF$4,'Compra Ventas'!$B$2:$B$2700,$B290,'Compra Ventas'!$C$2:$C$2700,DF$5)</f>
        <v>0</v>
      </c>
      <c r="DG290" s="13">
        <f>SUMIFS('Compra Ventas'!$E$2:$E$2700,'Compra Ventas'!$A$2:$A$2700,DG$4,'Compra Ventas'!$B$2:$B$2700,$B290,'Compra Ventas'!$C$2:$C$2700,DG$5)</f>
        <v>0</v>
      </c>
      <c r="DH290" s="14">
        <f>SUMIFS('Compra Ventas'!$E$2:$E$2700,'Compra Ventas'!$A$2:$A$2700,DH$4,'Compra Ventas'!$B$2:$B$2700,$B290,'Compra Ventas'!$C$2:$C$2700,DH$5)</f>
        <v>0</v>
      </c>
      <c r="DI290" s="84"/>
      <c r="DJ290" s="98">
        <f>SUMIFS('Ajuste Ciclado'!D$5:D$47,'Ajuste Ciclado'!$C$5:$C$47,Balance!DJ$4,'Ajuste Ciclado'!$B$5:$B$47,Balance!$B290)</f>
        <v>0</v>
      </c>
      <c r="DK290" s="99">
        <f>SUMIFS('Ajuste Ciclado'!E$5:E$47,'Ajuste Ciclado'!$C$5:$C$47,Balance!DK$4,'Ajuste Ciclado'!$B$5:$B$47,Balance!$B290)</f>
        <v>0</v>
      </c>
      <c r="DL290" s="99">
        <f>SUMIFS('Ajuste Ciclado'!F$5:F$47,'Ajuste Ciclado'!$C$5:$C$47,Balance!DL$4,'Ajuste Ciclado'!$B$5:$B$47,Balance!$B290)</f>
        <v>0</v>
      </c>
      <c r="DM290" s="99">
        <f>SUMIFS('Ajuste Ciclado'!G$5:G$47,'Ajuste Ciclado'!$C$5:$C$47,Balance!DM$4,'Ajuste Ciclado'!$B$5:$B$47,Balance!$B290)</f>
        <v>0</v>
      </c>
      <c r="DN290" s="99">
        <f>SUMIFS('Ajuste Ciclado'!H$5:H$47,'Ajuste Ciclado'!$C$5:$C$47,Balance!DN$4,'Ajuste Ciclado'!$B$5:$B$47,Balance!$B290)</f>
        <v>0</v>
      </c>
      <c r="DO290" s="99">
        <f>SUMIFS('Ajuste Ciclado'!I$5:I$47,'Ajuste Ciclado'!$C$5:$C$47,Balance!DO$4,'Ajuste Ciclado'!$B$5:$B$47,Balance!$B290)</f>
        <v>0</v>
      </c>
      <c r="DP290" s="99">
        <f>SUMIFS('Ajuste Ciclado'!J$5:J$47,'Ajuste Ciclado'!$C$5:$C$47,Balance!DP$4,'Ajuste Ciclado'!$B$5:$B$47,Balance!$B290)</f>
        <v>0</v>
      </c>
      <c r="DQ290" s="99">
        <f>SUMIFS('Ajuste Ciclado'!K$5:K$47,'Ajuste Ciclado'!$C$5:$C$47,Balance!DQ$4,'Ajuste Ciclado'!$B$5:$B$47,Balance!$B290)</f>
        <v>0</v>
      </c>
      <c r="DR290" s="99">
        <f>SUMIFS('Ajuste Ciclado'!L$5:L$47,'Ajuste Ciclado'!$C$5:$C$47,Balance!DR$4,'Ajuste Ciclado'!$B$5:$B$47,Balance!$B290)</f>
        <v>0</v>
      </c>
      <c r="DS290" s="99">
        <f>SUMIFS('Ajuste Ciclado'!M$5:M$47,'Ajuste Ciclado'!$C$5:$C$47,Balance!DS$4,'Ajuste Ciclado'!$B$5:$B$47,Balance!$B290)</f>
        <v>0</v>
      </c>
      <c r="DT290" s="99">
        <f>SUMIFS('Ajuste Ciclado'!N$5:N$47,'Ajuste Ciclado'!$C$5:$C$47,Balance!DT$4,'Ajuste Ciclado'!$B$5:$B$47,Balance!$B290)</f>
        <v>0</v>
      </c>
      <c r="DU290" s="100">
        <f>SUMIFS('Ajuste Ciclado'!O$5:O$47,'Ajuste Ciclado'!$C$5:$C$47,Balance!DU$4,'Ajuste Ciclado'!$B$5:$B$47,Balance!$B290)</f>
        <v>0</v>
      </c>
      <c r="DV290" s="98">
        <f>SUMIFS('Ajuste Ciclado'!D$5:D$47,'Ajuste Ciclado'!$C$5:$C$47,Balance!DV$4,'Ajuste Ciclado'!$B$5:$B$47,Balance!$B290)</f>
        <v>0</v>
      </c>
      <c r="DW290" s="99">
        <f>SUMIFS('Ajuste Ciclado'!E$5:E$47,'Ajuste Ciclado'!$C$5:$C$47,Balance!DW$4,'Ajuste Ciclado'!$B$5:$B$47,Balance!$B290)</f>
        <v>0</v>
      </c>
      <c r="DX290" s="99">
        <f>SUMIFS('Ajuste Ciclado'!F$5:F$47,'Ajuste Ciclado'!$C$5:$C$47,Balance!DX$4,'Ajuste Ciclado'!$B$5:$B$47,Balance!$B290)</f>
        <v>0</v>
      </c>
      <c r="DY290" s="99">
        <f>SUMIFS('Ajuste Ciclado'!G$5:G$47,'Ajuste Ciclado'!$C$5:$C$47,Balance!DY$4,'Ajuste Ciclado'!$B$5:$B$47,Balance!$B290)</f>
        <v>0</v>
      </c>
      <c r="DZ290" s="99">
        <f>SUMIFS('Ajuste Ciclado'!H$5:H$47,'Ajuste Ciclado'!$C$5:$C$47,Balance!DZ$4,'Ajuste Ciclado'!$B$5:$B$47,Balance!$B290)</f>
        <v>0</v>
      </c>
      <c r="EA290" s="99">
        <f>SUMIFS('Ajuste Ciclado'!I$5:I$47,'Ajuste Ciclado'!$C$5:$C$47,Balance!EA$4,'Ajuste Ciclado'!$B$5:$B$47,Balance!$B290)</f>
        <v>0</v>
      </c>
      <c r="EB290" s="99">
        <f>SUMIFS('Ajuste Ciclado'!J$5:J$47,'Ajuste Ciclado'!$C$5:$C$47,Balance!EB$4,'Ajuste Ciclado'!$B$5:$B$47,Balance!$B290)</f>
        <v>0</v>
      </c>
      <c r="EC290" s="99">
        <f>SUMIFS('Ajuste Ciclado'!K$5:K$47,'Ajuste Ciclado'!$C$5:$C$47,Balance!EC$4,'Ajuste Ciclado'!$B$5:$B$47,Balance!$B290)</f>
        <v>0</v>
      </c>
      <c r="ED290" s="99">
        <f>SUMIFS('Ajuste Ciclado'!L$5:L$47,'Ajuste Ciclado'!$C$5:$C$47,Balance!ED$4,'Ajuste Ciclado'!$B$5:$B$47,Balance!$B290)</f>
        <v>0</v>
      </c>
      <c r="EE290" s="99">
        <f>SUMIFS('Ajuste Ciclado'!M$5:M$47,'Ajuste Ciclado'!$C$5:$C$47,Balance!EE$4,'Ajuste Ciclado'!$B$5:$B$47,Balance!$B290)</f>
        <v>0</v>
      </c>
      <c r="EF290" s="99">
        <f>SUMIFS('Ajuste Ciclado'!N$5:N$47,'Ajuste Ciclado'!$C$5:$C$47,Balance!EF$4,'Ajuste Ciclado'!$B$5:$B$47,Balance!$B290)</f>
        <v>0</v>
      </c>
      <c r="EG290" s="100">
        <f>SUMIFS('Ajuste Ciclado'!O$5:O$47,'Ajuste Ciclado'!$C$5:$C$47,Balance!EG$4,'Ajuste Ciclado'!$B$5:$B$47,Balance!$B290)</f>
        <v>0</v>
      </c>
      <c r="EH290" s="98">
        <f>SUMIFS('Ajuste Ciclado'!D$5:D$47,'Ajuste Ciclado'!$C$5:$C$47,Balance!EH$4,'Ajuste Ciclado'!$B$5:$B$47,Balance!$B290)</f>
        <v>0</v>
      </c>
      <c r="EI290" s="99">
        <f>SUMIFS('Ajuste Ciclado'!E$5:E$47,'Ajuste Ciclado'!$C$5:$C$47,Balance!EI$4,'Ajuste Ciclado'!$B$5:$B$47,Balance!$B290)</f>
        <v>0</v>
      </c>
      <c r="EJ290" s="99">
        <f>SUMIFS('Ajuste Ciclado'!F$5:F$47,'Ajuste Ciclado'!$C$5:$C$47,Balance!EJ$4,'Ajuste Ciclado'!$B$5:$B$47,Balance!$B290)</f>
        <v>0</v>
      </c>
      <c r="EK290" s="99">
        <f>SUMIFS('Ajuste Ciclado'!G$5:G$47,'Ajuste Ciclado'!$C$5:$C$47,Balance!EK$4,'Ajuste Ciclado'!$B$5:$B$47,Balance!$B290)</f>
        <v>0</v>
      </c>
      <c r="EL290" s="99">
        <f>SUMIFS('Ajuste Ciclado'!H$5:H$47,'Ajuste Ciclado'!$C$5:$C$47,Balance!EL$4,'Ajuste Ciclado'!$B$5:$B$47,Balance!$B290)</f>
        <v>0</v>
      </c>
      <c r="EM290" s="99">
        <f>SUMIFS('Ajuste Ciclado'!I$5:I$47,'Ajuste Ciclado'!$C$5:$C$47,Balance!EM$4,'Ajuste Ciclado'!$B$5:$B$47,Balance!$B290)</f>
        <v>0</v>
      </c>
      <c r="EN290" s="99">
        <f>SUMIFS('Ajuste Ciclado'!J$5:J$47,'Ajuste Ciclado'!$C$5:$C$47,Balance!EN$4,'Ajuste Ciclado'!$B$5:$B$47,Balance!$B290)</f>
        <v>0</v>
      </c>
      <c r="EO290" s="99">
        <f>SUMIFS('Ajuste Ciclado'!K$5:K$47,'Ajuste Ciclado'!$C$5:$C$47,Balance!EO$4,'Ajuste Ciclado'!$B$5:$B$47,Balance!$B290)</f>
        <v>0</v>
      </c>
      <c r="EP290" s="99">
        <f>SUMIFS('Ajuste Ciclado'!L$5:L$47,'Ajuste Ciclado'!$C$5:$C$47,Balance!EP$4,'Ajuste Ciclado'!$B$5:$B$47,Balance!$B290)</f>
        <v>0</v>
      </c>
      <c r="EQ290" s="99">
        <f>SUMIFS('Ajuste Ciclado'!M$5:M$47,'Ajuste Ciclado'!$C$5:$C$47,Balance!EQ$4,'Ajuste Ciclado'!$B$5:$B$47,Balance!$B290)</f>
        <v>0</v>
      </c>
      <c r="ER290" s="99">
        <f>SUMIFS('Ajuste Ciclado'!N$5:N$47,'Ajuste Ciclado'!$C$5:$C$47,Balance!ER$4,'Ajuste Ciclado'!$B$5:$B$47,Balance!$B290)</f>
        <v>0</v>
      </c>
      <c r="ES290" s="100">
        <f>SUMIFS('Ajuste Ciclado'!O$5:O$47,'Ajuste Ciclado'!$C$5:$C$47,Balance!ES$4,'Ajuste Ciclado'!$B$5:$B$47,Balance!$B290)</f>
        <v>0</v>
      </c>
      <c r="ET290" s="84"/>
      <c r="EU290" s="12">
        <f t="shared" si="377"/>
        <v>56818.355163332657</v>
      </c>
      <c r="EV290" s="13">
        <f t="shared" si="342"/>
        <v>37649.56799875867</v>
      </c>
      <c r="EW290" s="13">
        <f t="shared" si="343"/>
        <v>37280.185722867784</v>
      </c>
      <c r="EX290" s="13">
        <f t="shared" si="344"/>
        <v>31850.2374845331</v>
      </c>
      <c r="EY290" s="13">
        <f t="shared" si="345"/>
        <v>26559.002405242911</v>
      </c>
      <c r="EZ290" s="13">
        <f t="shared" si="346"/>
        <v>19268.940719441602</v>
      </c>
      <c r="FA290" s="13">
        <f t="shared" si="347"/>
        <v>23830.378851072721</v>
      </c>
      <c r="FB290" s="13">
        <f t="shared" si="348"/>
        <v>28029.450360449071</v>
      </c>
      <c r="FC290" s="13">
        <f t="shared" si="349"/>
        <v>29814.2976076251</v>
      </c>
      <c r="FD290" s="13">
        <f t="shared" si="350"/>
        <v>7426.5504601003986</v>
      </c>
      <c r="FE290" s="13">
        <f t="shared" si="351"/>
        <v>3187.2402282393709</v>
      </c>
      <c r="FF290" s="14">
        <f t="shared" si="352"/>
        <v>5643.9457331665963</v>
      </c>
      <c r="FG290" s="12">
        <f t="shared" si="353"/>
        <v>56923.061659638857</v>
      </c>
      <c r="FH290" s="13">
        <f t="shared" si="354"/>
        <v>37779.16831465203</v>
      </c>
      <c r="FI290" s="13">
        <f t="shared" si="355"/>
        <v>37622.919780138931</v>
      </c>
      <c r="FJ290" s="13">
        <f t="shared" si="356"/>
        <v>33585.094754423211</v>
      </c>
      <c r="FK290" s="13">
        <f t="shared" si="357"/>
        <v>26275.906030884071</v>
      </c>
      <c r="FL290" s="13">
        <f t="shared" si="358"/>
        <v>19358.62952091841</v>
      </c>
      <c r="FM290" s="13">
        <f t="shared" si="359"/>
        <v>24784.39435852367</v>
      </c>
      <c r="FN290" s="13">
        <f t="shared" si="360"/>
        <v>28199.266165996189</v>
      </c>
      <c r="FO290" s="13">
        <f t="shared" si="361"/>
        <v>30243.256658342299</v>
      </c>
      <c r="FP290" s="13">
        <f t="shared" si="362"/>
        <v>11021.147700056439</v>
      </c>
      <c r="FQ290" s="13">
        <f t="shared" si="363"/>
        <v>14702.12341230803</v>
      </c>
      <c r="FR290" s="14">
        <f t="shared" si="364"/>
        <v>19636.2862020463</v>
      </c>
      <c r="FS290" s="12">
        <f t="shared" si="365"/>
        <v>56943.985444795428</v>
      </c>
      <c r="FT290" s="13">
        <f t="shared" si="366"/>
        <v>37786.728059479661</v>
      </c>
      <c r="FU290" s="13">
        <f t="shared" si="367"/>
        <v>37482.113176778163</v>
      </c>
      <c r="FV290" s="13">
        <f t="shared" si="368"/>
        <v>33363.231279434993</v>
      </c>
      <c r="FW290" s="13">
        <f t="shared" si="369"/>
        <v>26953.544053629441</v>
      </c>
      <c r="FX290" s="13">
        <f t="shared" si="370"/>
        <v>20355.52577555511</v>
      </c>
      <c r="FY290" s="13">
        <f t="shared" si="371"/>
        <v>26521.508560736031</v>
      </c>
      <c r="FZ290" s="13">
        <f t="shared" si="372"/>
        <v>30861.694554091209</v>
      </c>
      <c r="GA290" s="13">
        <f t="shared" si="373"/>
        <v>32509.163366002031</v>
      </c>
      <c r="GB290" s="13">
        <f t="shared" si="374"/>
        <v>24255.008244835812</v>
      </c>
      <c r="GC290" s="13">
        <f t="shared" si="375"/>
        <v>28865.128133116501</v>
      </c>
      <c r="GD290" s="14">
        <f t="shared" si="376"/>
        <v>30695.59219381907</v>
      </c>
      <c r="GE290" s="84"/>
      <c r="GF290" s="12">
        <f t="shared" si="378"/>
        <v>307358.15273482999</v>
      </c>
      <c r="GG290" s="13">
        <f t="shared" si="378"/>
        <v>340131.25455792854</v>
      </c>
      <c r="GH290" s="14">
        <f t="shared" si="378"/>
        <v>386593.22284227348</v>
      </c>
      <c r="GI290" s="6">
        <f t="shared" si="379"/>
        <v>1</v>
      </c>
      <c r="GJ290" s="12">
        <f t="shared" si="380"/>
        <v>0</v>
      </c>
      <c r="GK290" s="13">
        <f t="shared" si="381"/>
        <v>0</v>
      </c>
      <c r="GL290" s="14">
        <f t="shared" si="382"/>
        <v>0</v>
      </c>
      <c r="GM290" s="84"/>
      <c r="GN290" s="66">
        <f t="shared" si="383"/>
        <v>0</v>
      </c>
      <c r="GO290" s="84"/>
      <c r="GP290" s="63" t="str" cm="1">
        <f t="array" ref="GP290">INDEX($GF$4:$GH$4,1,GI290)</f>
        <v>Sample 1</v>
      </c>
      <c r="GQ290" s="12">
        <f t="shared" si="385"/>
        <v>3187.2402282393709</v>
      </c>
      <c r="GR290" s="13">
        <f t="shared" si="385"/>
        <v>5643.9457331665963</v>
      </c>
      <c r="GS290" s="14">
        <f t="shared" si="385"/>
        <v>7426.5504601003986</v>
      </c>
      <c r="GT290" s="12">
        <f t="shared" si="386"/>
        <v>11021.147700056439</v>
      </c>
      <c r="GU290" s="13">
        <f t="shared" si="386"/>
        <v>14702.12341230803</v>
      </c>
      <c r="GV290" s="14">
        <f t="shared" si="386"/>
        <v>19358.62952091841</v>
      </c>
      <c r="GW290" s="12">
        <f t="shared" si="387"/>
        <v>20355.52577555511</v>
      </c>
      <c r="GX290" s="13">
        <f t="shared" si="387"/>
        <v>24255.008244835812</v>
      </c>
      <c r="GY290" s="14">
        <f t="shared" si="387"/>
        <v>26521.508560736031</v>
      </c>
      <c r="GZ290" s="84" t="str">
        <f t="shared" si="339"/>
        <v>Sample 1</v>
      </c>
      <c r="HA290" s="12">
        <f t="shared" si="384"/>
        <v>0</v>
      </c>
      <c r="HB290" s="13">
        <f t="shared" si="384"/>
        <v>0</v>
      </c>
      <c r="HC290" s="14">
        <f t="shared" si="384"/>
        <v>0</v>
      </c>
      <c r="HD290" s="6">
        <f t="shared" si="340"/>
        <v>0</v>
      </c>
      <c r="HE290" s="84" t="str">
        <f t="shared" si="341"/>
        <v>Ok</v>
      </c>
    </row>
    <row r="291" spans="2:213" hidden="1" x14ac:dyDescent="0.3">
      <c r="B291" s="84" t="s">
        <v>205</v>
      </c>
      <c r="C291" s="12">
        <f>SUMIFS(Inyecciones!$E$2:$E$14185,Inyecciones!$A$2:$A$14185,Balance!C$4,Inyecciones!$B$2:$B$14185,Balance!$B291,Inyecciones!$C$2:$C$14185,Balance!C$5)</f>
        <v>65897.904223477337</v>
      </c>
      <c r="D291" s="13">
        <f>SUMIFS(Inyecciones!$E$2:$E$14185,Inyecciones!$A$2:$A$14185,Balance!D$4,Inyecciones!$B$2:$B$14185,Balance!$B291,Inyecciones!$C$2:$C$14185,Balance!D$5)</f>
        <v>51783.490614826747</v>
      </c>
      <c r="E291" s="13">
        <f>SUMIFS(Inyecciones!$E$2:$E$14185,Inyecciones!$A$2:$A$14185,Balance!E$4,Inyecciones!$B$2:$B$14185,Balance!$B291,Inyecciones!$C$2:$C$14185,Balance!E$5)</f>
        <v>51086.796900132693</v>
      </c>
      <c r="F291" s="13">
        <f>SUMIFS(Inyecciones!$E$2:$E$14185,Inyecciones!$A$2:$A$14185,Balance!F$4,Inyecciones!$B$2:$B$14185,Balance!$B291,Inyecciones!$C$2:$C$14185,Balance!F$5)</f>
        <v>25052.314495560331</v>
      </c>
      <c r="G291" s="13">
        <f>SUMIFS(Inyecciones!$E$2:$E$14185,Inyecciones!$A$2:$A$14185,Balance!G$4,Inyecciones!$B$2:$B$14185,Balance!$B291,Inyecciones!$C$2:$C$14185,Balance!G$5)</f>
        <v>14804.13148388419</v>
      </c>
      <c r="H291" s="13">
        <f>SUMIFS(Inyecciones!$E$2:$E$14185,Inyecciones!$A$2:$A$14185,Balance!H$4,Inyecciones!$B$2:$B$14185,Balance!$B291,Inyecciones!$C$2:$C$14185,Balance!H$5)</f>
        <v>10731.08097418985</v>
      </c>
      <c r="I291" s="13">
        <f>SUMIFS(Inyecciones!$E$2:$E$14185,Inyecciones!$A$2:$A$14185,Balance!I$4,Inyecciones!$B$2:$B$14185,Balance!$B291,Inyecciones!$C$2:$C$14185,Balance!I$5)</f>
        <v>14213.624892829601</v>
      </c>
      <c r="J291" s="13">
        <f>SUMIFS(Inyecciones!$E$2:$E$14185,Inyecciones!$A$2:$A$14185,Balance!J$4,Inyecciones!$B$2:$B$14185,Balance!$B291,Inyecciones!$C$2:$C$14185,Balance!J$5)</f>
        <v>21919.271955355169</v>
      </c>
      <c r="K291" s="13">
        <f>SUMIFS(Inyecciones!$E$2:$E$14185,Inyecciones!$A$2:$A$14185,Balance!K$4,Inyecciones!$B$2:$B$14185,Balance!$B291,Inyecciones!$C$2:$C$14185,Balance!K$5)</f>
        <v>26220.025443968781</v>
      </c>
      <c r="L291" s="13">
        <f>SUMIFS(Inyecciones!$E$2:$E$14185,Inyecciones!$A$2:$A$14185,Balance!L$4,Inyecciones!$B$2:$B$14185,Balance!$B291,Inyecciones!$C$2:$C$14185,Balance!L$5)</f>
        <v>6433.1231263728014</v>
      </c>
      <c r="M291" s="13">
        <f>SUMIFS(Inyecciones!$E$2:$E$14185,Inyecciones!$A$2:$A$14185,Balance!M$4,Inyecciones!$B$2:$B$14185,Balance!$B291,Inyecciones!$C$2:$C$14185,Balance!M$5)</f>
        <v>1379.0225268141021</v>
      </c>
      <c r="N291" s="14">
        <f>SUMIFS(Inyecciones!$E$2:$E$14185,Inyecciones!$A$2:$A$14185,Balance!N$4,Inyecciones!$B$2:$B$14185,Balance!$B291,Inyecciones!$C$2:$C$14185,Balance!N$5)</f>
        <v>2815.9966290046468</v>
      </c>
      <c r="O291" s="12">
        <f>SUMIFS(Inyecciones!$E$2:$E$14185,Inyecciones!$A$2:$A$14185,Balance!O$4,Inyecciones!$B$2:$B$14185,Balance!$B291,Inyecciones!$C$2:$C$14185,Balance!O$5)</f>
        <v>66078.865405719174</v>
      </c>
      <c r="P291" s="13">
        <f>SUMIFS(Inyecciones!$E$2:$E$14185,Inyecciones!$A$2:$A$14185,Balance!P$4,Inyecciones!$B$2:$B$14185,Balance!$B291,Inyecciones!$C$2:$C$14185,Balance!P$5)</f>
        <v>52489.612174721959</v>
      </c>
      <c r="Q291" s="13">
        <f>SUMIFS(Inyecciones!$E$2:$E$14185,Inyecciones!$A$2:$A$14185,Balance!Q$4,Inyecciones!$B$2:$B$14185,Balance!$B291,Inyecciones!$C$2:$C$14185,Balance!Q$5)</f>
        <v>51598.656490684567</v>
      </c>
      <c r="R291" s="13">
        <f>SUMIFS(Inyecciones!$E$2:$E$14185,Inyecciones!$A$2:$A$14185,Balance!R$4,Inyecciones!$B$2:$B$14185,Balance!$B291,Inyecciones!$C$2:$C$14185,Balance!R$5)</f>
        <v>26540.768146448539</v>
      </c>
      <c r="S291" s="13">
        <f>SUMIFS(Inyecciones!$E$2:$E$14185,Inyecciones!$A$2:$A$14185,Balance!S$4,Inyecciones!$B$2:$B$14185,Balance!$B291,Inyecciones!$C$2:$C$14185,Balance!S$5)</f>
        <v>14354.801257621741</v>
      </c>
      <c r="T291" s="13">
        <f>SUMIFS(Inyecciones!$E$2:$E$14185,Inyecciones!$A$2:$A$14185,Balance!T$4,Inyecciones!$B$2:$B$14185,Balance!$B291,Inyecciones!$C$2:$C$14185,Balance!T$5)</f>
        <v>10956.34797822855</v>
      </c>
      <c r="U291" s="13">
        <f>SUMIFS(Inyecciones!$E$2:$E$14185,Inyecciones!$A$2:$A$14185,Balance!U$4,Inyecciones!$B$2:$B$14185,Balance!$B291,Inyecciones!$C$2:$C$14185,Balance!U$5)</f>
        <v>15435.87432931824</v>
      </c>
      <c r="V291" s="13">
        <f>SUMIFS(Inyecciones!$E$2:$E$14185,Inyecciones!$A$2:$A$14185,Balance!V$4,Inyecciones!$B$2:$B$14185,Balance!$B291,Inyecciones!$C$2:$C$14185,Balance!V$5)</f>
        <v>22121.832717889491</v>
      </c>
      <c r="W291" s="13">
        <f>SUMIFS(Inyecciones!$E$2:$E$14185,Inyecciones!$A$2:$A$14185,Balance!W$4,Inyecciones!$B$2:$B$14185,Balance!$B291,Inyecciones!$C$2:$C$14185,Balance!W$5)</f>
        <v>27002.741723906631</v>
      </c>
      <c r="X291" s="13">
        <f>SUMIFS(Inyecciones!$E$2:$E$14185,Inyecciones!$A$2:$A$14185,Balance!X$4,Inyecciones!$B$2:$B$14185,Balance!$B291,Inyecciones!$C$2:$C$14185,Balance!X$5)</f>
        <v>10662.78800919194</v>
      </c>
      <c r="Y291" s="13">
        <f>SUMIFS(Inyecciones!$E$2:$E$14185,Inyecciones!$A$2:$A$14185,Balance!Y$4,Inyecciones!$B$2:$B$14185,Balance!$B291,Inyecciones!$C$2:$C$14185,Balance!Y$5)</f>
        <v>14266.01725760724</v>
      </c>
      <c r="Z291" s="14">
        <f>SUMIFS(Inyecciones!$E$2:$E$14185,Inyecciones!$A$2:$A$14185,Balance!Z$4,Inyecciones!$B$2:$B$14185,Balance!$B291,Inyecciones!$C$2:$C$14185,Balance!Z$5)</f>
        <v>19275.042792772729</v>
      </c>
      <c r="AA291" s="12">
        <f>SUMIFS(Inyecciones!$E$2:$E$14185,Inyecciones!$A$2:$A$14185,Balance!AA$4,Inyecciones!$B$2:$B$14185,Balance!$B291,Inyecciones!$C$2:$C$14185,Balance!AA$5)</f>
        <v>66107.124406034331</v>
      </c>
      <c r="AB291" s="13">
        <f>SUMIFS(Inyecciones!$E$2:$E$14185,Inyecciones!$A$2:$A$14185,Balance!AB$4,Inyecciones!$B$2:$B$14185,Balance!$B291,Inyecciones!$C$2:$C$14185,Balance!AB$5)</f>
        <v>52594.469471206583</v>
      </c>
      <c r="AC291" s="13">
        <f>SUMIFS(Inyecciones!$E$2:$E$14185,Inyecciones!$A$2:$A$14185,Balance!AC$4,Inyecciones!$B$2:$B$14185,Balance!$B291,Inyecciones!$C$2:$C$14185,Balance!AC$5)</f>
        <v>51423.256649862757</v>
      </c>
      <c r="AD291" s="13">
        <f>SUMIFS(Inyecciones!$E$2:$E$14185,Inyecciones!$A$2:$A$14185,Balance!AD$4,Inyecciones!$B$2:$B$14185,Balance!$B291,Inyecciones!$C$2:$C$14185,Balance!AD$5)</f>
        <v>26380.39372229766</v>
      </c>
      <c r="AE291" s="13">
        <f>SUMIFS(Inyecciones!$E$2:$E$14185,Inyecciones!$A$2:$A$14185,Balance!AE$4,Inyecciones!$B$2:$B$14185,Balance!$B291,Inyecciones!$C$2:$C$14185,Balance!AE$5)</f>
        <v>15063.90233778915</v>
      </c>
      <c r="AF291" s="13">
        <f>SUMIFS(Inyecciones!$E$2:$E$14185,Inyecciones!$A$2:$A$14185,Balance!AF$4,Inyecciones!$B$2:$B$14185,Balance!$B291,Inyecciones!$C$2:$C$14185,Balance!AF$5)</f>
        <v>12038.51010501955</v>
      </c>
      <c r="AG291" s="13">
        <f>SUMIFS(Inyecciones!$E$2:$E$14185,Inyecciones!$A$2:$A$14185,Balance!AG$4,Inyecciones!$B$2:$B$14185,Balance!$B291,Inyecciones!$C$2:$C$14185,Balance!AG$5)</f>
        <v>17242.25538432836</v>
      </c>
      <c r="AH291" s="13">
        <f>SUMIFS(Inyecciones!$E$2:$E$14185,Inyecciones!$A$2:$A$14185,Balance!AH$4,Inyecciones!$B$2:$B$14185,Balance!$B291,Inyecciones!$C$2:$C$14185,Balance!AH$5)</f>
        <v>24593.541908387211</v>
      </c>
      <c r="AI291" s="13">
        <f>SUMIFS(Inyecciones!$E$2:$E$14185,Inyecciones!$A$2:$A$14185,Balance!AI$4,Inyecciones!$B$2:$B$14185,Balance!$B291,Inyecciones!$C$2:$C$14185,Balance!AI$5)</f>
        <v>30007.367615442639</v>
      </c>
      <c r="AJ291" s="13">
        <f>SUMIFS(Inyecciones!$E$2:$E$14185,Inyecciones!$A$2:$A$14185,Balance!AJ$4,Inyecciones!$B$2:$B$14185,Balance!$B291,Inyecciones!$C$2:$C$14185,Balance!AJ$5)</f>
        <v>24936.046137347959</v>
      </c>
      <c r="AK291" s="13">
        <f>SUMIFS(Inyecciones!$E$2:$E$14185,Inyecciones!$A$2:$A$14185,Balance!AK$4,Inyecciones!$B$2:$B$14185,Balance!$B291,Inyecciones!$C$2:$C$14185,Balance!AK$5)</f>
        <v>32541.190372280369</v>
      </c>
      <c r="AL291" s="14">
        <f>SUMIFS(Inyecciones!$E$2:$E$14185,Inyecciones!$A$2:$A$14185,Balance!AL$4,Inyecciones!$B$2:$B$14185,Balance!$B291,Inyecciones!$C$2:$C$14185,Balance!AL$5)</f>
        <v>34384.988726717384</v>
      </c>
      <c r="AM291" s="13"/>
      <c r="AN291" s="12">
        <f>SUMIFS('Retiro Mensual'!$E$2:$E$2629,'Retiro Mensual'!$A$2:$A$2629,AN$4,'Retiro Mensual'!$B$2:$B$2629,$B291,'Retiro Mensual'!$C$2:$C$2629,AN$5)</f>
        <v>0</v>
      </c>
      <c r="AO291" s="13">
        <f>SUMIFS('Retiro Mensual'!$E$2:$E$2629,'Retiro Mensual'!$A$2:$A$2629,AO$4,'Retiro Mensual'!$B$2:$B$2629,$B291,'Retiro Mensual'!$C$2:$C$2629,AO$5)</f>
        <v>0</v>
      </c>
      <c r="AP291" s="13">
        <f>SUMIFS('Retiro Mensual'!$E$2:$E$2629,'Retiro Mensual'!$A$2:$A$2629,AP$4,'Retiro Mensual'!$B$2:$B$2629,$B291,'Retiro Mensual'!$C$2:$C$2629,AP$5)</f>
        <v>0</v>
      </c>
      <c r="AQ291" s="13">
        <f>SUMIFS('Retiro Mensual'!$E$2:$E$2629,'Retiro Mensual'!$A$2:$A$2629,AQ$4,'Retiro Mensual'!$B$2:$B$2629,$B291,'Retiro Mensual'!$C$2:$C$2629,AQ$5)</f>
        <v>0</v>
      </c>
      <c r="AR291" s="13">
        <f>SUMIFS('Retiro Mensual'!$E$2:$E$2629,'Retiro Mensual'!$A$2:$A$2629,AR$4,'Retiro Mensual'!$B$2:$B$2629,$B291,'Retiro Mensual'!$C$2:$C$2629,AR$5)</f>
        <v>0</v>
      </c>
      <c r="AS291" s="13">
        <f>SUMIFS('Retiro Mensual'!$E$2:$E$2629,'Retiro Mensual'!$A$2:$A$2629,AS$4,'Retiro Mensual'!$B$2:$B$2629,$B291,'Retiro Mensual'!$C$2:$C$2629,AS$5)</f>
        <v>0</v>
      </c>
      <c r="AT291" s="13">
        <f>SUMIFS('Retiro Mensual'!$E$2:$E$2629,'Retiro Mensual'!$A$2:$A$2629,AT$4,'Retiro Mensual'!$B$2:$B$2629,$B291,'Retiro Mensual'!$C$2:$C$2629,AT$5)</f>
        <v>0</v>
      </c>
      <c r="AU291" s="13">
        <f>SUMIFS('Retiro Mensual'!$E$2:$E$2629,'Retiro Mensual'!$A$2:$A$2629,AU$4,'Retiro Mensual'!$B$2:$B$2629,$B291,'Retiro Mensual'!$C$2:$C$2629,AU$5)</f>
        <v>0</v>
      </c>
      <c r="AV291" s="13">
        <f>SUMIFS('Retiro Mensual'!$E$2:$E$2629,'Retiro Mensual'!$A$2:$A$2629,AV$4,'Retiro Mensual'!$B$2:$B$2629,$B291,'Retiro Mensual'!$C$2:$C$2629,AV$5)</f>
        <v>0</v>
      </c>
      <c r="AW291" s="13">
        <f>SUMIFS('Retiro Mensual'!$E$2:$E$2629,'Retiro Mensual'!$A$2:$A$2629,AW$4,'Retiro Mensual'!$B$2:$B$2629,$B291,'Retiro Mensual'!$C$2:$C$2629,AW$5)</f>
        <v>0</v>
      </c>
      <c r="AX291" s="13">
        <f>SUMIFS('Retiro Mensual'!$E$2:$E$2629,'Retiro Mensual'!$A$2:$A$2629,AX$4,'Retiro Mensual'!$B$2:$B$2629,$B291,'Retiro Mensual'!$C$2:$C$2629,AX$5)</f>
        <v>0</v>
      </c>
      <c r="AY291" s="14">
        <f>SUMIFS('Retiro Mensual'!$E$2:$E$2629,'Retiro Mensual'!$A$2:$A$2629,AY$4,'Retiro Mensual'!$B$2:$B$2629,$B291,'Retiro Mensual'!$C$2:$C$2629,AY$5)</f>
        <v>0</v>
      </c>
      <c r="AZ291" s="12">
        <f>SUMIFS('Retiro Mensual'!$E$2:$E$2629,'Retiro Mensual'!$A$2:$A$2629,AZ$4,'Retiro Mensual'!$B$2:$B$2629,$B291,'Retiro Mensual'!$C$2:$C$2629,AZ$5)</f>
        <v>0</v>
      </c>
      <c r="BA291" s="13">
        <f>SUMIFS('Retiro Mensual'!$E$2:$E$2629,'Retiro Mensual'!$A$2:$A$2629,BA$4,'Retiro Mensual'!$B$2:$B$2629,$B291,'Retiro Mensual'!$C$2:$C$2629,BA$5)</f>
        <v>0</v>
      </c>
      <c r="BB291" s="13">
        <f>SUMIFS('Retiro Mensual'!$E$2:$E$2629,'Retiro Mensual'!$A$2:$A$2629,BB$4,'Retiro Mensual'!$B$2:$B$2629,$B291,'Retiro Mensual'!$C$2:$C$2629,BB$5)</f>
        <v>0</v>
      </c>
      <c r="BC291" s="13">
        <f>SUMIFS('Retiro Mensual'!$E$2:$E$2629,'Retiro Mensual'!$A$2:$A$2629,BC$4,'Retiro Mensual'!$B$2:$B$2629,$B291,'Retiro Mensual'!$C$2:$C$2629,BC$5)</f>
        <v>0</v>
      </c>
      <c r="BD291" s="13">
        <f>SUMIFS('Retiro Mensual'!$E$2:$E$2629,'Retiro Mensual'!$A$2:$A$2629,BD$4,'Retiro Mensual'!$B$2:$B$2629,$B291,'Retiro Mensual'!$C$2:$C$2629,BD$5)</f>
        <v>0</v>
      </c>
      <c r="BE291" s="13">
        <f>SUMIFS('Retiro Mensual'!$E$2:$E$2629,'Retiro Mensual'!$A$2:$A$2629,BE$4,'Retiro Mensual'!$B$2:$B$2629,$B291,'Retiro Mensual'!$C$2:$C$2629,BE$5)</f>
        <v>0</v>
      </c>
      <c r="BF291" s="13">
        <f>SUMIFS('Retiro Mensual'!$E$2:$E$2629,'Retiro Mensual'!$A$2:$A$2629,BF$4,'Retiro Mensual'!$B$2:$B$2629,$B291,'Retiro Mensual'!$C$2:$C$2629,BF$5)</f>
        <v>0</v>
      </c>
      <c r="BG291" s="13">
        <f>SUMIFS('Retiro Mensual'!$E$2:$E$2629,'Retiro Mensual'!$A$2:$A$2629,BG$4,'Retiro Mensual'!$B$2:$B$2629,$B291,'Retiro Mensual'!$C$2:$C$2629,BG$5)</f>
        <v>0</v>
      </c>
      <c r="BH291" s="13">
        <f>SUMIFS('Retiro Mensual'!$E$2:$E$2629,'Retiro Mensual'!$A$2:$A$2629,BH$4,'Retiro Mensual'!$B$2:$B$2629,$B291,'Retiro Mensual'!$C$2:$C$2629,BH$5)</f>
        <v>0</v>
      </c>
      <c r="BI291" s="13">
        <f>SUMIFS('Retiro Mensual'!$E$2:$E$2629,'Retiro Mensual'!$A$2:$A$2629,BI$4,'Retiro Mensual'!$B$2:$B$2629,$B291,'Retiro Mensual'!$C$2:$C$2629,BI$5)</f>
        <v>0</v>
      </c>
      <c r="BJ291" s="13">
        <f>SUMIFS('Retiro Mensual'!$E$2:$E$2629,'Retiro Mensual'!$A$2:$A$2629,BJ$4,'Retiro Mensual'!$B$2:$B$2629,$B291,'Retiro Mensual'!$C$2:$C$2629,BJ$5)</f>
        <v>0</v>
      </c>
      <c r="BK291" s="14">
        <f>SUMIFS('Retiro Mensual'!$E$2:$E$2629,'Retiro Mensual'!$A$2:$A$2629,BK$4,'Retiro Mensual'!$B$2:$B$2629,$B291,'Retiro Mensual'!$C$2:$C$2629,BK$5)</f>
        <v>0</v>
      </c>
      <c r="BL291" s="12">
        <f>SUMIFS('Retiro Mensual'!$E$2:$E$2629,'Retiro Mensual'!$A$2:$A$2629,BL$4,'Retiro Mensual'!$B$2:$B$2629,$B291,'Retiro Mensual'!$C$2:$C$2629,BL$5)</f>
        <v>0</v>
      </c>
      <c r="BM291" s="13">
        <f>SUMIFS('Retiro Mensual'!$E$2:$E$2629,'Retiro Mensual'!$A$2:$A$2629,BM$4,'Retiro Mensual'!$B$2:$B$2629,$B291,'Retiro Mensual'!$C$2:$C$2629,BM$5)</f>
        <v>0</v>
      </c>
      <c r="BN291" s="13">
        <f>SUMIFS('Retiro Mensual'!$E$2:$E$2629,'Retiro Mensual'!$A$2:$A$2629,BN$4,'Retiro Mensual'!$B$2:$B$2629,$B291,'Retiro Mensual'!$C$2:$C$2629,BN$5)</f>
        <v>0</v>
      </c>
      <c r="BO291" s="13">
        <f>SUMIFS('Retiro Mensual'!$E$2:$E$2629,'Retiro Mensual'!$A$2:$A$2629,BO$4,'Retiro Mensual'!$B$2:$B$2629,$B291,'Retiro Mensual'!$C$2:$C$2629,BO$5)</f>
        <v>0</v>
      </c>
      <c r="BP291" s="13">
        <f>SUMIFS('Retiro Mensual'!$E$2:$E$2629,'Retiro Mensual'!$A$2:$A$2629,BP$4,'Retiro Mensual'!$B$2:$B$2629,$B291,'Retiro Mensual'!$C$2:$C$2629,BP$5)</f>
        <v>0</v>
      </c>
      <c r="BQ291" s="13">
        <f>SUMIFS('Retiro Mensual'!$E$2:$E$2629,'Retiro Mensual'!$A$2:$A$2629,BQ$4,'Retiro Mensual'!$B$2:$B$2629,$B291,'Retiro Mensual'!$C$2:$C$2629,BQ$5)</f>
        <v>0</v>
      </c>
      <c r="BR291" s="13">
        <f>SUMIFS('Retiro Mensual'!$E$2:$E$2629,'Retiro Mensual'!$A$2:$A$2629,BR$4,'Retiro Mensual'!$B$2:$B$2629,$B291,'Retiro Mensual'!$C$2:$C$2629,BR$5)</f>
        <v>0</v>
      </c>
      <c r="BS291" s="13">
        <f>SUMIFS('Retiro Mensual'!$E$2:$E$2629,'Retiro Mensual'!$A$2:$A$2629,BS$4,'Retiro Mensual'!$B$2:$B$2629,$B291,'Retiro Mensual'!$C$2:$C$2629,BS$5)</f>
        <v>0</v>
      </c>
      <c r="BT291" s="13">
        <f>SUMIFS('Retiro Mensual'!$E$2:$E$2629,'Retiro Mensual'!$A$2:$A$2629,BT$4,'Retiro Mensual'!$B$2:$B$2629,$B291,'Retiro Mensual'!$C$2:$C$2629,BT$5)</f>
        <v>0</v>
      </c>
      <c r="BU291" s="13">
        <f>SUMIFS('Retiro Mensual'!$E$2:$E$2629,'Retiro Mensual'!$A$2:$A$2629,BU$4,'Retiro Mensual'!$B$2:$B$2629,$B291,'Retiro Mensual'!$C$2:$C$2629,BU$5)</f>
        <v>0</v>
      </c>
      <c r="BV291" s="13">
        <f>SUMIFS('Retiro Mensual'!$E$2:$E$2629,'Retiro Mensual'!$A$2:$A$2629,BV$4,'Retiro Mensual'!$B$2:$B$2629,$B291,'Retiro Mensual'!$C$2:$C$2629,BV$5)</f>
        <v>0</v>
      </c>
      <c r="BW291" s="14">
        <f>SUMIFS('Retiro Mensual'!$E$2:$E$2629,'Retiro Mensual'!$A$2:$A$2629,BW$4,'Retiro Mensual'!$B$2:$B$2629,$B291,'Retiro Mensual'!$C$2:$C$2629,BW$5)</f>
        <v>0</v>
      </c>
      <c r="BX291" s="13"/>
      <c r="BY291" s="12">
        <f>SUMIFS('Compra Ventas'!$E$2:$E$2700,'Compra Ventas'!$A$2:$A$2700,BY$4,'Compra Ventas'!$B$2:$B$2700,$B291,'Compra Ventas'!$C$2:$C$2700,BY$5)</f>
        <v>0</v>
      </c>
      <c r="BZ291" s="13">
        <f>SUMIFS('Compra Ventas'!$E$2:$E$2700,'Compra Ventas'!$A$2:$A$2700,BZ$4,'Compra Ventas'!$B$2:$B$2700,$B291,'Compra Ventas'!$C$2:$C$2700,BZ$5)</f>
        <v>0</v>
      </c>
      <c r="CA291" s="13">
        <f>SUMIFS('Compra Ventas'!$E$2:$E$2700,'Compra Ventas'!$A$2:$A$2700,CA$4,'Compra Ventas'!$B$2:$B$2700,$B291,'Compra Ventas'!$C$2:$C$2700,CA$5)</f>
        <v>0</v>
      </c>
      <c r="CB291" s="13">
        <f>SUMIFS('Compra Ventas'!$E$2:$E$2700,'Compra Ventas'!$A$2:$A$2700,CB$4,'Compra Ventas'!$B$2:$B$2700,$B291,'Compra Ventas'!$C$2:$C$2700,CB$5)</f>
        <v>0</v>
      </c>
      <c r="CC291" s="13">
        <f>SUMIFS('Compra Ventas'!$E$2:$E$2700,'Compra Ventas'!$A$2:$A$2700,CC$4,'Compra Ventas'!$B$2:$B$2700,$B291,'Compra Ventas'!$C$2:$C$2700,CC$5)</f>
        <v>0</v>
      </c>
      <c r="CD291" s="13">
        <f>SUMIFS('Compra Ventas'!$E$2:$E$2700,'Compra Ventas'!$A$2:$A$2700,CD$4,'Compra Ventas'!$B$2:$B$2700,$B291,'Compra Ventas'!$C$2:$C$2700,CD$5)</f>
        <v>0</v>
      </c>
      <c r="CE291" s="13">
        <f>SUMIFS('Compra Ventas'!$E$2:$E$2700,'Compra Ventas'!$A$2:$A$2700,CE$4,'Compra Ventas'!$B$2:$B$2700,$B291,'Compra Ventas'!$C$2:$C$2700,CE$5)</f>
        <v>0</v>
      </c>
      <c r="CF291" s="13">
        <f>SUMIFS('Compra Ventas'!$E$2:$E$2700,'Compra Ventas'!$A$2:$A$2700,CF$4,'Compra Ventas'!$B$2:$B$2700,$B291,'Compra Ventas'!$C$2:$C$2700,CF$5)</f>
        <v>0</v>
      </c>
      <c r="CG291" s="13">
        <f>SUMIFS('Compra Ventas'!$E$2:$E$2700,'Compra Ventas'!$A$2:$A$2700,CG$4,'Compra Ventas'!$B$2:$B$2700,$B291,'Compra Ventas'!$C$2:$C$2700,CG$5)</f>
        <v>0</v>
      </c>
      <c r="CH291" s="13">
        <f>SUMIFS('Compra Ventas'!$E$2:$E$2700,'Compra Ventas'!$A$2:$A$2700,CH$4,'Compra Ventas'!$B$2:$B$2700,$B291,'Compra Ventas'!$C$2:$C$2700,CH$5)</f>
        <v>0</v>
      </c>
      <c r="CI291" s="13">
        <f>SUMIFS('Compra Ventas'!$E$2:$E$2700,'Compra Ventas'!$A$2:$A$2700,CI$4,'Compra Ventas'!$B$2:$B$2700,$B291,'Compra Ventas'!$C$2:$C$2700,CI$5)</f>
        <v>0</v>
      </c>
      <c r="CJ291" s="14">
        <f>SUMIFS('Compra Ventas'!$E$2:$E$2700,'Compra Ventas'!$A$2:$A$2700,CJ$4,'Compra Ventas'!$B$2:$B$2700,$B291,'Compra Ventas'!$C$2:$C$2700,CJ$5)</f>
        <v>0</v>
      </c>
      <c r="CK291" s="12">
        <f>SUMIFS('Compra Ventas'!$E$2:$E$2700,'Compra Ventas'!$A$2:$A$2700,CK$4,'Compra Ventas'!$B$2:$B$2700,$B291,'Compra Ventas'!$C$2:$C$2700,CK$5)</f>
        <v>0</v>
      </c>
      <c r="CL291" s="13">
        <f>SUMIFS('Compra Ventas'!$E$2:$E$2700,'Compra Ventas'!$A$2:$A$2700,CL$4,'Compra Ventas'!$B$2:$B$2700,$B291,'Compra Ventas'!$C$2:$C$2700,CL$5)</f>
        <v>0</v>
      </c>
      <c r="CM291" s="13">
        <f>SUMIFS('Compra Ventas'!$E$2:$E$2700,'Compra Ventas'!$A$2:$A$2700,CM$4,'Compra Ventas'!$B$2:$B$2700,$B291,'Compra Ventas'!$C$2:$C$2700,CM$5)</f>
        <v>0</v>
      </c>
      <c r="CN291" s="13">
        <f>SUMIFS('Compra Ventas'!$E$2:$E$2700,'Compra Ventas'!$A$2:$A$2700,CN$4,'Compra Ventas'!$B$2:$B$2700,$B291,'Compra Ventas'!$C$2:$C$2700,CN$5)</f>
        <v>0</v>
      </c>
      <c r="CO291" s="13">
        <f>SUMIFS('Compra Ventas'!$E$2:$E$2700,'Compra Ventas'!$A$2:$A$2700,CO$4,'Compra Ventas'!$B$2:$B$2700,$B291,'Compra Ventas'!$C$2:$C$2700,CO$5)</f>
        <v>0</v>
      </c>
      <c r="CP291" s="13">
        <f>SUMIFS('Compra Ventas'!$E$2:$E$2700,'Compra Ventas'!$A$2:$A$2700,CP$4,'Compra Ventas'!$B$2:$B$2700,$B291,'Compra Ventas'!$C$2:$C$2700,CP$5)</f>
        <v>0</v>
      </c>
      <c r="CQ291" s="13">
        <f>SUMIFS('Compra Ventas'!$E$2:$E$2700,'Compra Ventas'!$A$2:$A$2700,CQ$4,'Compra Ventas'!$B$2:$B$2700,$B291,'Compra Ventas'!$C$2:$C$2700,CQ$5)</f>
        <v>0</v>
      </c>
      <c r="CR291" s="13">
        <f>SUMIFS('Compra Ventas'!$E$2:$E$2700,'Compra Ventas'!$A$2:$A$2700,CR$4,'Compra Ventas'!$B$2:$B$2700,$B291,'Compra Ventas'!$C$2:$C$2700,CR$5)</f>
        <v>0</v>
      </c>
      <c r="CS291" s="13">
        <f>SUMIFS('Compra Ventas'!$E$2:$E$2700,'Compra Ventas'!$A$2:$A$2700,CS$4,'Compra Ventas'!$B$2:$B$2700,$B291,'Compra Ventas'!$C$2:$C$2700,CS$5)</f>
        <v>0</v>
      </c>
      <c r="CT291" s="13">
        <f>SUMIFS('Compra Ventas'!$E$2:$E$2700,'Compra Ventas'!$A$2:$A$2700,CT$4,'Compra Ventas'!$B$2:$B$2700,$B291,'Compra Ventas'!$C$2:$C$2700,CT$5)</f>
        <v>0</v>
      </c>
      <c r="CU291" s="13">
        <f>SUMIFS('Compra Ventas'!$E$2:$E$2700,'Compra Ventas'!$A$2:$A$2700,CU$4,'Compra Ventas'!$B$2:$B$2700,$B291,'Compra Ventas'!$C$2:$C$2700,CU$5)</f>
        <v>0</v>
      </c>
      <c r="CV291" s="14">
        <f>SUMIFS('Compra Ventas'!$E$2:$E$2700,'Compra Ventas'!$A$2:$A$2700,CV$4,'Compra Ventas'!$B$2:$B$2700,$B291,'Compra Ventas'!$C$2:$C$2700,CV$5)</f>
        <v>0</v>
      </c>
      <c r="CW291" s="12">
        <f>SUMIFS('Compra Ventas'!$E$2:$E$2700,'Compra Ventas'!$A$2:$A$2700,CW$4,'Compra Ventas'!$B$2:$B$2700,$B291,'Compra Ventas'!$C$2:$C$2700,CW$5)</f>
        <v>0</v>
      </c>
      <c r="CX291" s="13">
        <f>SUMIFS('Compra Ventas'!$E$2:$E$2700,'Compra Ventas'!$A$2:$A$2700,CX$4,'Compra Ventas'!$B$2:$B$2700,$B291,'Compra Ventas'!$C$2:$C$2700,CX$5)</f>
        <v>0</v>
      </c>
      <c r="CY291" s="13">
        <f>SUMIFS('Compra Ventas'!$E$2:$E$2700,'Compra Ventas'!$A$2:$A$2700,CY$4,'Compra Ventas'!$B$2:$B$2700,$B291,'Compra Ventas'!$C$2:$C$2700,CY$5)</f>
        <v>0</v>
      </c>
      <c r="CZ291" s="13">
        <f>SUMIFS('Compra Ventas'!$E$2:$E$2700,'Compra Ventas'!$A$2:$A$2700,CZ$4,'Compra Ventas'!$B$2:$B$2700,$B291,'Compra Ventas'!$C$2:$C$2700,CZ$5)</f>
        <v>0</v>
      </c>
      <c r="DA291" s="13">
        <f>SUMIFS('Compra Ventas'!$E$2:$E$2700,'Compra Ventas'!$A$2:$A$2700,DA$4,'Compra Ventas'!$B$2:$B$2700,$B291,'Compra Ventas'!$C$2:$C$2700,DA$5)</f>
        <v>0</v>
      </c>
      <c r="DB291" s="13">
        <f>SUMIFS('Compra Ventas'!$E$2:$E$2700,'Compra Ventas'!$A$2:$A$2700,DB$4,'Compra Ventas'!$B$2:$B$2700,$B291,'Compra Ventas'!$C$2:$C$2700,DB$5)</f>
        <v>0</v>
      </c>
      <c r="DC291" s="13">
        <f>SUMIFS('Compra Ventas'!$E$2:$E$2700,'Compra Ventas'!$A$2:$A$2700,DC$4,'Compra Ventas'!$B$2:$B$2700,$B291,'Compra Ventas'!$C$2:$C$2700,DC$5)</f>
        <v>0</v>
      </c>
      <c r="DD291" s="13">
        <f>SUMIFS('Compra Ventas'!$E$2:$E$2700,'Compra Ventas'!$A$2:$A$2700,DD$4,'Compra Ventas'!$B$2:$B$2700,$B291,'Compra Ventas'!$C$2:$C$2700,DD$5)</f>
        <v>0</v>
      </c>
      <c r="DE291" s="13">
        <f>SUMIFS('Compra Ventas'!$E$2:$E$2700,'Compra Ventas'!$A$2:$A$2700,DE$4,'Compra Ventas'!$B$2:$B$2700,$B291,'Compra Ventas'!$C$2:$C$2700,DE$5)</f>
        <v>0</v>
      </c>
      <c r="DF291" s="13">
        <f>SUMIFS('Compra Ventas'!$E$2:$E$2700,'Compra Ventas'!$A$2:$A$2700,DF$4,'Compra Ventas'!$B$2:$B$2700,$B291,'Compra Ventas'!$C$2:$C$2700,DF$5)</f>
        <v>0</v>
      </c>
      <c r="DG291" s="13">
        <f>SUMIFS('Compra Ventas'!$E$2:$E$2700,'Compra Ventas'!$A$2:$A$2700,DG$4,'Compra Ventas'!$B$2:$B$2700,$B291,'Compra Ventas'!$C$2:$C$2700,DG$5)</f>
        <v>0</v>
      </c>
      <c r="DH291" s="14">
        <f>SUMIFS('Compra Ventas'!$E$2:$E$2700,'Compra Ventas'!$A$2:$A$2700,DH$4,'Compra Ventas'!$B$2:$B$2700,$B291,'Compra Ventas'!$C$2:$C$2700,DH$5)</f>
        <v>0</v>
      </c>
      <c r="DI291" s="84"/>
      <c r="DJ291" s="98">
        <f>SUMIFS('Ajuste Ciclado'!D$5:D$47,'Ajuste Ciclado'!$C$5:$C$47,Balance!DJ$4,'Ajuste Ciclado'!$B$5:$B$47,Balance!$B291)</f>
        <v>0</v>
      </c>
      <c r="DK291" s="99">
        <f>SUMIFS('Ajuste Ciclado'!E$5:E$47,'Ajuste Ciclado'!$C$5:$C$47,Balance!DK$4,'Ajuste Ciclado'!$B$5:$B$47,Balance!$B291)</f>
        <v>0</v>
      </c>
      <c r="DL291" s="99">
        <f>SUMIFS('Ajuste Ciclado'!F$5:F$47,'Ajuste Ciclado'!$C$5:$C$47,Balance!DL$4,'Ajuste Ciclado'!$B$5:$B$47,Balance!$B291)</f>
        <v>0</v>
      </c>
      <c r="DM291" s="99">
        <f>SUMIFS('Ajuste Ciclado'!G$5:G$47,'Ajuste Ciclado'!$C$5:$C$47,Balance!DM$4,'Ajuste Ciclado'!$B$5:$B$47,Balance!$B291)</f>
        <v>0</v>
      </c>
      <c r="DN291" s="99">
        <f>SUMIFS('Ajuste Ciclado'!H$5:H$47,'Ajuste Ciclado'!$C$5:$C$47,Balance!DN$4,'Ajuste Ciclado'!$B$5:$B$47,Balance!$B291)</f>
        <v>0</v>
      </c>
      <c r="DO291" s="99">
        <f>SUMIFS('Ajuste Ciclado'!I$5:I$47,'Ajuste Ciclado'!$C$5:$C$47,Balance!DO$4,'Ajuste Ciclado'!$B$5:$B$47,Balance!$B291)</f>
        <v>0</v>
      </c>
      <c r="DP291" s="99">
        <f>SUMIFS('Ajuste Ciclado'!J$5:J$47,'Ajuste Ciclado'!$C$5:$C$47,Balance!DP$4,'Ajuste Ciclado'!$B$5:$B$47,Balance!$B291)</f>
        <v>0</v>
      </c>
      <c r="DQ291" s="99">
        <f>SUMIFS('Ajuste Ciclado'!K$5:K$47,'Ajuste Ciclado'!$C$5:$C$47,Balance!DQ$4,'Ajuste Ciclado'!$B$5:$B$47,Balance!$B291)</f>
        <v>0</v>
      </c>
      <c r="DR291" s="99">
        <f>SUMIFS('Ajuste Ciclado'!L$5:L$47,'Ajuste Ciclado'!$C$5:$C$47,Balance!DR$4,'Ajuste Ciclado'!$B$5:$B$47,Balance!$B291)</f>
        <v>0</v>
      </c>
      <c r="DS291" s="99">
        <f>SUMIFS('Ajuste Ciclado'!M$5:M$47,'Ajuste Ciclado'!$C$5:$C$47,Balance!DS$4,'Ajuste Ciclado'!$B$5:$B$47,Balance!$B291)</f>
        <v>0</v>
      </c>
      <c r="DT291" s="99">
        <f>SUMIFS('Ajuste Ciclado'!N$5:N$47,'Ajuste Ciclado'!$C$5:$C$47,Balance!DT$4,'Ajuste Ciclado'!$B$5:$B$47,Balance!$B291)</f>
        <v>0</v>
      </c>
      <c r="DU291" s="100">
        <f>SUMIFS('Ajuste Ciclado'!O$5:O$47,'Ajuste Ciclado'!$C$5:$C$47,Balance!DU$4,'Ajuste Ciclado'!$B$5:$B$47,Balance!$B291)</f>
        <v>0</v>
      </c>
      <c r="DV291" s="98">
        <f>SUMIFS('Ajuste Ciclado'!D$5:D$47,'Ajuste Ciclado'!$C$5:$C$47,Balance!DV$4,'Ajuste Ciclado'!$B$5:$B$47,Balance!$B291)</f>
        <v>0</v>
      </c>
      <c r="DW291" s="99">
        <f>SUMIFS('Ajuste Ciclado'!E$5:E$47,'Ajuste Ciclado'!$C$5:$C$47,Balance!DW$4,'Ajuste Ciclado'!$B$5:$B$47,Balance!$B291)</f>
        <v>0</v>
      </c>
      <c r="DX291" s="99">
        <f>SUMIFS('Ajuste Ciclado'!F$5:F$47,'Ajuste Ciclado'!$C$5:$C$47,Balance!DX$4,'Ajuste Ciclado'!$B$5:$B$47,Balance!$B291)</f>
        <v>0</v>
      </c>
      <c r="DY291" s="99">
        <f>SUMIFS('Ajuste Ciclado'!G$5:G$47,'Ajuste Ciclado'!$C$5:$C$47,Balance!DY$4,'Ajuste Ciclado'!$B$5:$B$47,Balance!$B291)</f>
        <v>0</v>
      </c>
      <c r="DZ291" s="99">
        <f>SUMIFS('Ajuste Ciclado'!H$5:H$47,'Ajuste Ciclado'!$C$5:$C$47,Balance!DZ$4,'Ajuste Ciclado'!$B$5:$B$47,Balance!$B291)</f>
        <v>0</v>
      </c>
      <c r="EA291" s="99">
        <f>SUMIFS('Ajuste Ciclado'!I$5:I$47,'Ajuste Ciclado'!$C$5:$C$47,Balance!EA$4,'Ajuste Ciclado'!$B$5:$B$47,Balance!$B291)</f>
        <v>0</v>
      </c>
      <c r="EB291" s="99">
        <f>SUMIFS('Ajuste Ciclado'!J$5:J$47,'Ajuste Ciclado'!$C$5:$C$47,Balance!EB$4,'Ajuste Ciclado'!$B$5:$B$47,Balance!$B291)</f>
        <v>0</v>
      </c>
      <c r="EC291" s="99">
        <f>SUMIFS('Ajuste Ciclado'!K$5:K$47,'Ajuste Ciclado'!$C$5:$C$47,Balance!EC$4,'Ajuste Ciclado'!$B$5:$B$47,Balance!$B291)</f>
        <v>0</v>
      </c>
      <c r="ED291" s="99">
        <f>SUMIFS('Ajuste Ciclado'!L$5:L$47,'Ajuste Ciclado'!$C$5:$C$47,Balance!ED$4,'Ajuste Ciclado'!$B$5:$B$47,Balance!$B291)</f>
        <v>0</v>
      </c>
      <c r="EE291" s="99">
        <f>SUMIFS('Ajuste Ciclado'!M$5:M$47,'Ajuste Ciclado'!$C$5:$C$47,Balance!EE$4,'Ajuste Ciclado'!$B$5:$B$47,Balance!$B291)</f>
        <v>0</v>
      </c>
      <c r="EF291" s="99">
        <f>SUMIFS('Ajuste Ciclado'!N$5:N$47,'Ajuste Ciclado'!$C$5:$C$47,Balance!EF$4,'Ajuste Ciclado'!$B$5:$B$47,Balance!$B291)</f>
        <v>0</v>
      </c>
      <c r="EG291" s="100">
        <f>SUMIFS('Ajuste Ciclado'!O$5:O$47,'Ajuste Ciclado'!$C$5:$C$47,Balance!EG$4,'Ajuste Ciclado'!$B$5:$B$47,Balance!$B291)</f>
        <v>0</v>
      </c>
      <c r="EH291" s="98">
        <f>SUMIFS('Ajuste Ciclado'!D$5:D$47,'Ajuste Ciclado'!$C$5:$C$47,Balance!EH$4,'Ajuste Ciclado'!$B$5:$B$47,Balance!$B291)</f>
        <v>0</v>
      </c>
      <c r="EI291" s="99">
        <f>SUMIFS('Ajuste Ciclado'!E$5:E$47,'Ajuste Ciclado'!$C$5:$C$47,Balance!EI$4,'Ajuste Ciclado'!$B$5:$B$47,Balance!$B291)</f>
        <v>0</v>
      </c>
      <c r="EJ291" s="99">
        <f>SUMIFS('Ajuste Ciclado'!F$5:F$47,'Ajuste Ciclado'!$C$5:$C$47,Balance!EJ$4,'Ajuste Ciclado'!$B$5:$B$47,Balance!$B291)</f>
        <v>0</v>
      </c>
      <c r="EK291" s="99">
        <f>SUMIFS('Ajuste Ciclado'!G$5:G$47,'Ajuste Ciclado'!$C$5:$C$47,Balance!EK$4,'Ajuste Ciclado'!$B$5:$B$47,Balance!$B291)</f>
        <v>0</v>
      </c>
      <c r="EL291" s="99">
        <f>SUMIFS('Ajuste Ciclado'!H$5:H$47,'Ajuste Ciclado'!$C$5:$C$47,Balance!EL$4,'Ajuste Ciclado'!$B$5:$B$47,Balance!$B291)</f>
        <v>0</v>
      </c>
      <c r="EM291" s="99">
        <f>SUMIFS('Ajuste Ciclado'!I$5:I$47,'Ajuste Ciclado'!$C$5:$C$47,Balance!EM$4,'Ajuste Ciclado'!$B$5:$B$47,Balance!$B291)</f>
        <v>0</v>
      </c>
      <c r="EN291" s="99">
        <f>SUMIFS('Ajuste Ciclado'!J$5:J$47,'Ajuste Ciclado'!$C$5:$C$47,Balance!EN$4,'Ajuste Ciclado'!$B$5:$B$47,Balance!$B291)</f>
        <v>0</v>
      </c>
      <c r="EO291" s="99">
        <f>SUMIFS('Ajuste Ciclado'!K$5:K$47,'Ajuste Ciclado'!$C$5:$C$47,Balance!EO$4,'Ajuste Ciclado'!$B$5:$B$47,Balance!$B291)</f>
        <v>0</v>
      </c>
      <c r="EP291" s="99">
        <f>SUMIFS('Ajuste Ciclado'!L$5:L$47,'Ajuste Ciclado'!$C$5:$C$47,Balance!EP$4,'Ajuste Ciclado'!$B$5:$B$47,Balance!$B291)</f>
        <v>0</v>
      </c>
      <c r="EQ291" s="99">
        <f>SUMIFS('Ajuste Ciclado'!M$5:M$47,'Ajuste Ciclado'!$C$5:$C$47,Balance!EQ$4,'Ajuste Ciclado'!$B$5:$B$47,Balance!$B291)</f>
        <v>0</v>
      </c>
      <c r="ER291" s="99">
        <f>SUMIFS('Ajuste Ciclado'!N$5:N$47,'Ajuste Ciclado'!$C$5:$C$47,Balance!ER$4,'Ajuste Ciclado'!$B$5:$B$47,Balance!$B291)</f>
        <v>0</v>
      </c>
      <c r="ES291" s="100">
        <f>SUMIFS('Ajuste Ciclado'!O$5:O$47,'Ajuste Ciclado'!$C$5:$C$47,Balance!ES$4,'Ajuste Ciclado'!$B$5:$B$47,Balance!$B291)</f>
        <v>0</v>
      </c>
      <c r="ET291" s="84"/>
      <c r="EU291" s="12">
        <f t="shared" si="377"/>
        <v>65897.904223477337</v>
      </c>
      <c r="EV291" s="13">
        <f t="shared" si="342"/>
        <v>51783.490614826747</v>
      </c>
      <c r="EW291" s="13">
        <f t="shared" si="343"/>
        <v>51086.796900132693</v>
      </c>
      <c r="EX291" s="13">
        <f t="shared" si="344"/>
        <v>25052.314495560331</v>
      </c>
      <c r="EY291" s="13">
        <f t="shared" si="345"/>
        <v>14804.13148388419</v>
      </c>
      <c r="EZ291" s="13">
        <f t="shared" si="346"/>
        <v>10731.08097418985</v>
      </c>
      <c r="FA291" s="13">
        <f t="shared" si="347"/>
        <v>14213.624892829601</v>
      </c>
      <c r="FB291" s="13">
        <f t="shared" si="348"/>
        <v>21919.271955355169</v>
      </c>
      <c r="FC291" s="13">
        <f t="shared" si="349"/>
        <v>26220.025443968781</v>
      </c>
      <c r="FD291" s="13">
        <f t="shared" si="350"/>
        <v>6433.1231263728014</v>
      </c>
      <c r="FE291" s="13">
        <f t="shared" si="351"/>
        <v>1379.0225268141021</v>
      </c>
      <c r="FF291" s="14">
        <f t="shared" si="352"/>
        <v>2815.9966290046468</v>
      </c>
      <c r="FG291" s="12">
        <f t="shared" si="353"/>
        <v>66078.865405719174</v>
      </c>
      <c r="FH291" s="13">
        <f t="shared" si="354"/>
        <v>52489.612174721959</v>
      </c>
      <c r="FI291" s="13">
        <f t="shared" si="355"/>
        <v>51598.656490684567</v>
      </c>
      <c r="FJ291" s="13">
        <f t="shared" si="356"/>
        <v>26540.768146448539</v>
      </c>
      <c r="FK291" s="13">
        <f t="shared" si="357"/>
        <v>14354.801257621741</v>
      </c>
      <c r="FL291" s="13">
        <f t="shared" si="358"/>
        <v>10956.34797822855</v>
      </c>
      <c r="FM291" s="13">
        <f t="shared" si="359"/>
        <v>15435.87432931824</v>
      </c>
      <c r="FN291" s="13">
        <f t="shared" si="360"/>
        <v>22121.832717889491</v>
      </c>
      <c r="FO291" s="13">
        <f t="shared" si="361"/>
        <v>27002.741723906631</v>
      </c>
      <c r="FP291" s="13">
        <f t="shared" si="362"/>
        <v>10662.78800919194</v>
      </c>
      <c r="FQ291" s="13">
        <f t="shared" si="363"/>
        <v>14266.01725760724</v>
      </c>
      <c r="FR291" s="14">
        <f t="shared" si="364"/>
        <v>19275.042792772729</v>
      </c>
      <c r="FS291" s="12">
        <f t="shared" si="365"/>
        <v>66107.124406034331</v>
      </c>
      <c r="FT291" s="13">
        <f t="shared" si="366"/>
        <v>52594.469471206583</v>
      </c>
      <c r="FU291" s="13">
        <f t="shared" si="367"/>
        <v>51423.256649862757</v>
      </c>
      <c r="FV291" s="13">
        <f t="shared" si="368"/>
        <v>26380.39372229766</v>
      </c>
      <c r="FW291" s="13">
        <f t="shared" si="369"/>
        <v>15063.90233778915</v>
      </c>
      <c r="FX291" s="13">
        <f t="shared" si="370"/>
        <v>12038.51010501955</v>
      </c>
      <c r="FY291" s="13">
        <f t="shared" si="371"/>
        <v>17242.25538432836</v>
      </c>
      <c r="FZ291" s="13">
        <f t="shared" si="372"/>
        <v>24593.541908387211</v>
      </c>
      <c r="GA291" s="13">
        <f t="shared" si="373"/>
        <v>30007.367615442639</v>
      </c>
      <c r="GB291" s="13">
        <f t="shared" si="374"/>
        <v>24936.046137347959</v>
      </c>
      <c r="GC291" s="13">
        <f t="shared" si="375"/>
        <v>32541.190372280369</v>
      </c>
      <c r="GD291" s="14">
        <f t="shared" si="376"/>
        <v>34384.988726717384</v>
      </c>
      <c r="GE291" s="84"/>
      <c r="GF291" s="12">
        <f t="shared" si="378"/>
        <v>292336.78326641623</v>
      </c>
      <c r="GG291" s="13">
        <f t="shared" si="378"/>
        <v>330783.34828411078</v>
      </c>
      <c r="GH291" s="14">
        <f t="shared" si="378"/>
        <v>387313.04683671397</v>
      </c>
      <c r="GI291" s="6">
        <f t="shared" si="379"/>
        <v>1</v>
      </c>
      <c r="GJ291" s="12">
        <f t="shared" si="380"/>
        <v>0</v>
      </c>
      <c r="GK291" s="13">
        <f t="shared" si="381"/>
        <v>0</v>
      </c>
      <c r="GL291" s="14">
        <f t="shared" si="382"/>
        <v>0</v>
      </c>
      <c r="GM291" s="84"/>
      <c r="GN291" s="66">
        <f t="shared" si="383"/>
        <v>0</v>
      </c>
      <c r="GO291" s="84"/>
      <c r="GP291" s="63" t="str" cm="1">
        <f t="array" ref="GP291">INDEX($GF$4:$GH$4,1,GI291)</f>
        <v>Sample 1</v>
      </c>
      <c r="GQ291" s="12">
        <f t="shared" si="385"/>
        <v>1379.0225268141021</v>
      </c>
      <c r="GR291" s="13">
        <f t="shared" si="385"/>
        <v>2815.9966290046468</v>
      </c>
      <c r="GS291" s="14">
        <f t="shared" si="385"/>
        <v>6433.1231263728014</v>
      </c>
      <c r="GT291" s="12">
        <f t="shared" si="386"/>
        <v>10662.78800919194</v>
      </c>
      <c r="GU291" s="13">
        <f t="shared" si="386"/>
        <v>10956.34797822855</v>
      </c>
      <c r="GV291" s="14">
        <f t="shared" si="386"/>
        <v>14266.01725760724</v>
      </c>
      <c r="GW291" s="12">
        <f t="shared" si="387"/>
        <v>12038.51010501955</v>
      </c>
      <c r="GX291" s="13">
        <f t="shared" si="387"/>
        <v>15063.90233778915</v>
      </c>
      <c r="GY291" s="14">
        <f t="shared" si="387"/>
        <v>17242.25538432836</v>
      </c>
      <c r="GZ291" s="84" t="str">
        <f t="shared" si="339"/>
        <v>Sample 1</v>
      </c>
      <c r="HA291" s="12">
        <f t="shared" si="384"/>
        <v>0</v>
      </c>
      <c r="HB291" s="13">
        <f t="shared" si="384"/>
        <v>0</v>
      </c>
      <c r="HC291" s="14">
        <f t="shared" si="384"/>
        <v>0</v>
      </c>
      <c r="HD291" s="6">
        <f t="shared" si="340"/>
        <v>0</v>
      </c>
      <c r="HE291" s="84" t="str">
        <f t="shared" si="341"/>
        <v>Ok</v>
      </c>
    </row>
    <row r="292" spans="2:213" hidden="1" x14ac:dyDescent="0.3">
      <c r="B292" s="84" t="s">
        <v>200</v>
      </c>
      <c r="C292" s="12">
        <f>SUMIFS(Inyecciones!$E$2:$E$14185,Inyecciones!$A$2:$A$14185,Balance!C$4,Inyecciones!$B$2:$B$14185,Balance!$B292,Inyecciones!$C$2:$C$14185,Balance!C$5)</f>
        <v>172838.8847218088</v>
      </c>
      <c r="D292" s="13">
        <f>SUMIFS(Inyecciones!$E$2:$E$14185,Inyecciones!$A$2:$A$14185,Balance!D$4,Inyecciones!$B$2:$B$14185,Balance!$B292,Inyecciones!$C$2:$C$14185,Balance!D$5)</f>
        <v>95135.706664040379</v>
      </c>
      <c r="E292" s="13">
        <f>SUMIFS(Inyecciones!$E$2:$E$14185,Inyecciones!$A$2:$A$14185,Balance!E$4,Inyecciones!$B$2:$B$14185,Balance!$B292,Inyecciones!$C$2:$C$14185,Balance!E$5)</f>
        <v>122847.72088351029</v>
      </c>
      <c r="F292" s="13">
        <f>SUMIFS(Inyecciones!$E$2:$E$14185,Inyecciones!$A$2:$A$14185,Balance!F$4,Inyecciones!$B$2:$B$14185,Balance!$B292,Inyecciones!$C$2:$C$14185,Balance!F$5)</f>
        <v>64231.781016037166</v>
      </c>
      <c r="G292" s="13">
        <f>SUMIFS(Inyecciones!$E$2:$E$14185,Inyecciones!$A$2:$A$14185,Balance!G$4,Inyecciones!$B$2:$B$14185,Balance!$B292,Inyecciones!$C$2:$C$14185,Balance!G$5)</f>
        <v>107683.7287676869</v>
      </c>
      <c r="H292" s="13">
        <f>SUMIFS(Inyecciones!$E$2:$E$14185,Inyecciones!$A$2:$A$14185,Balance!H$4,Inyecciones!$B$2:$B$14185,Balance!$B292,Inyecciones!$C$2:$C$14185,Balance!H$5)</f>
        <v>72770.603406488517</v>
      </c>
      <c r="I292" s="13">
        <f>SUMIFS(Inyecciones!$E$2:$E$14185,Inyecciones!$A$2:$A$14185,Balance!I$4,Inyecciones!$B$2:$B$14185,Balance!$B292,Inyecciones!$C$2:$C$14185,Balance!I$5)</f>
        <v>124985.0730577174</v>
      </c>
      <c r="J292" s="13">
        <f>SUMIFS(Inyecciones!$E$2:$E$14185,Inyecciones!$A$2:$A$14185,Balance!J$4,Inyecciones!$B$2:$B$14185,Balance!$B292,Inyecciones!$C$2:$C$14185,Balance!J$5)</f>
        <v>186465.23725670061</v>
      </c>
      <c r="K292" s="13">
        <f>SUMIFS(Inyecciones!$E$2:$E$14185,Inyecciones!$A$2:$A$14185,Balance!K$4,Inyecciones!$B$2:$B$14185,Balance!$B292,Inyecciones!$C$2:$C$14185,Balance!K$5)</f>
        <v>120233.46158229841</v>
      </c>
      <c r="L292" s="13">
        <f>SUMIFS(Inyecciones!$E$2:$E$14185,Inyecciones!$A$2:$A$14185,Balance!L$4,Inyecciones!$B$2:$B$14185,Balance!$B292,Inyecciones!$C$2:$C$14185,Balance!L$5)</f>
        <v>67552.260483885082</v>
      </c>
      <c r="M292" s="13">
        <f>SUMIFS(Inyecciones!$E$2:$E$14185,Inyecciones!$A$2:$A$14185,Balance!M$4,Inyecciones!$B$2:$B$14185,Balance!$B292,Inyecciones!$C$2:$C$14185,Balance!M$5)</f>
        <v>46491.610745842358</v>
      </c>
      <c r="N292" s="14">
        <f>SUMIFS(Inyecciones!$E$2:$E$14185,Inyecciones!$A$2:$A$14185,Balance!N$4,Inyecciones!$B$2:$B$14185,Balance!$B292,Inyecciones!$C$2:$C$14185,Balance!N$5)</f>
        <v>38347.768328735903</v>
      </c>
      <c r="O292" s="12">
        <f>SUMIFS(Inyecciones!$E$2:$E$14185,Inyecciones!$A$2:$A$14185,Balance!O$4,Inyecciones!$B$2:$B$14185,Balance!$B292,Inyecciones!$C$2:$C$14185,Balance!O$5)</f>
        <v>173265.79673669161</v>
      </c>
      <c r="P292" s="13">
        <f>SUMIFS(Inyecciones!$E$2:$E$14185,Inyecciones!$A$2:$A$14185,Balance!P$4,Inyecciones!$B$2:$B$14185,Balance!$B292,Inyecciones!$C$2:$C$14185,Balance!P$5)</f>
        <v>96282.348878779769</v>
      </c>
      <c r="Q292" s="13">
        <f>SUMIFS(Inyecciones!$E$2:$E$14185,Inyecciones!$A$2:$A$14185,Balance!Q$4,Inyecciones!$B$2:$B$14185,Balance!$B292,Inyecciones!$C$2:$C$14185,Balance!Q$5)</f>
        <v>123934.6414831447</v>
      </c>
      <c r="R292" s="13">
        <f>SUMIFS(Inyecciones!$E$2:$E$14185,Inyecciones!$A$2:$A$14185,Balance!R$4,Inyecciones!$B$2:$B$14185,Balance!$B292,Inyecciones!$C$2:$C$14185,Balance!R$5)</f>
        <v>67373.154209346874</v>
      </c>
      <c r="S292" s="13">
        <f>SUMIFS(Inyecciones!$E$2:$E$14185,Inyecciones!$A$2:$A$14185,Balance!S$4,Inyecciones!$B$2:$B$14185,Balance!$B292,Inyecciones!$C$2:$C$14185,Balance!S$5)</f>
        <v>105672.55772474709</v>
      </c>
      <c r="T292" s="13">
        <f>SUMIFS(Inyecciones!$E$2:$E$14185,Inyecciones!$A$2:$A$14185,Balance!T$4,Inyecciones!$B$2:$B$14185,Balance!$B292,Inyecciones!$C$2:$C$14185,Balance!T$5)</f>
        <v>74729.297646002291</v>
      </c>
      <c r="U292" s="13">
        <f>SUMIFS(Inyecciones!$E$2:$E$14185,Inyecciones!$A$2:$A$14185,Balance!U$4,Inyecciones!$B$2:$B$14185,Balance!$B292,Inyecciones!$C$2:$C$14185,Balance!U$5)</f>
        <v>133983.9993606309</v>
      </c>
      <c r="V292" s="13">
        <f>SUMIFS(Inyecciones!$E$2:$E$14185,Inyecciones!$A$2:$A$14185,Balance!V$4,Inyecciones!$B$2:$B$14185,Balance!$B292,Inyecciones!$C$2:$C$14185,Balance!V$5)</f>
        <v>188437.31915733669</v>
      </c>
      <c r="W292" s="13">
        <f>SUMIFS(Inyecciones!$E$2:$E$14185,Inyecciones!$A$2:$A$14185,Balance!W$4,Inyecciones!$B$2:$B$14185,Balance!$B292,Inyecciones!$C$2:$C$14185,Balance!W$5)</f>
        <v>123147.1079366334</v>
      </c>
      <c r="X292" s="13">
        <f>SUMIFS(Inyecciones!$E$2:$E$14185,Inyecciones!$A$2:$A$14185,Balance!X$4,Inyecciones!$B$2:$B$14185,Balance!$B292,Inyecciones!$C$2:$C$14185,Balance!X$5)</f>
        <v>81886.459157595906</v>
      </c>
      <c r="Y292" s="13">
        <f>SUMIFS(Inyecciones!$E$2:$E$14185,Inyecciones!$A$2:$A$14185,Balance!Y$4,Inyecciones!$B$2:$B$14185,Balance!$B292,Inyecciones!$C$2:$C$14185,Balance!Y$5)</f>
        <v>66656.544601576767</v>
      </c>
      <c r="Z292" s="14">
        <f>SUMIFS(Inyecciones!$E$2:$E$14185,Inyecciones!$A$2:$A$14185,Balance!Z$4,Inyecciones!$B$2:$B$14185,Balance!$B292,Inyecciones!$C$2:$C$14185,Balance!Z$5)</f>
        <v>63309.790752357687</v>
      </c>
      <c r="AA292" s="12">
        <f>SUMIFS(Inyecciones!$E$2:$E$14185,Inyecciones!$A$2:$A$14185,Balance!AA$4,Inyecciones!$B$2:$B$14185,Balance!$B292,Inyecciones!$C$2:$C$14185,Balance!AA$5)</f>
        <v>173331.4035087373</v>
      </c>
      <c r="AB292" s="13">
        <f>SUMIFS(Inyecciones!$E$2:$E$14185,Inyecciones!$A$2:$A$14185,Balance!AB$4,Inyecciones!$B$2:$B$14185,Balance!$B292,Inyecciones!$C$2:$C$14185,Balance!AB$5)</f>
        <v>96267.82128592454</v>
      </c>
      <c r="AC292" s="13">
        <f>SUMIFS(Inyecciones!$E$2:$E$14185,Inyecciones!$A$2:$A$14185,Balance!AC$4,Inyecciones!$B$2:$B$14185,Balance!$B292,Inyecciones!$C$2:$C$14185,Balance!AC$5)</f>
        <v>123563.6658149124</v>
      </c>
      <c r="AD292" s="13">
        <f>SUMIFS(Inyecciones!$E$2:$E$14185,Inyecciones!$A$2:$A$14185,Balance!AD$4,Inyecciones!$B$2:$B$14185,Balance!$B292,Inyecciones!$C$2:$C$14185,Balance!AD$5)</f>
        <v>66817.773381632811</v>
      </c>
      <c r="AE292" s="13">
        <f>SUMIFS(Inyecciones!$E$2:$E$14185,Inyecciones!$A$2:$A$14185,Balance!AE$4,Inyecciones!$B$2:$B$14185,Balance!$B292,Inyecciones!$C$2:$C$14185,Balance!AE$5)</f>
        <v>109877.1173775463</v>
      </c>
      <c r="AF292" s="13">
        <f>SUMIFS(Inyecciones!$E$2:$E$14185,Inyecciones!$A$2:$A$14185,Balance!AF$4,Inyecciones!$B$2:$B$14185,Balance!$B292,Inyecciones!$C$2:$C$14185,Balance!AF$5)</f>
        <v>81299.144269054275</v>
      </c>
      <c r="AG292" s="13">
        <f>SUMIFS(Inyecciones!$E$2:$E$14185,Inyecciones!$A$2:$A$14185,Balance!AG$4,Inyecciones!$B$2:$B$14185,Balance!$B292,Inyecciones!$C$2:$C$14185,Balance!AG$5)</f>
        <v>148640.67481246131</v>
      </c>
      <c r="AH292" s="13">
        <f>SUMIFS(Inyecciones!$E$2:$E$14185,Inyecciones!$A$2:$A$14185,Balance!AH$4,Inyecciones!$B$2:$B$14185,Balance!$B292,Inyecciones!$C$2:$C$14185,Balance!AH$5)</f>
        <v>209269.4623019326</v>
      </c>
      <c r="AI292" s="13">
        <f>SUMIFS(Inyecciones!$E$2:$E$14185,Inyecciones!$A$2:$A$14185,Balance!AI$4,Inyecciones!$B$2:$B$14185,Balance!$B292,Inyecciones!$C$2:$C$14185,Balance!AI$5)</f>
        <v>133325.17714712271</v>
      </c>
      <c r="AJ292" s="13">
        <f>SUMIFS(Inyecciones!$E$2:$E$14185,Inyecciones!$A$2:$A$14185,Balance!AJ$4,Inyecciones!$B$2:$B$14185,Balance!$B292,Inyecciones!$C$2:$C$14185,Balance!AJ$5)</f>
        <v>123931.1436139685</v>
      </c>
      <c r="AK292" s="13">
        <f>SUMIFS(Inyecciones!$E$2:$E$14185,Inyecciones!$A$2:$A$14185,Balance!AK$4,Inyecciones!$B$2:$B$14185,Balance!$B292,Inyecciones!$C$2:$C$14185,Balance!AK$5)</f>
        <v>104158.5373995148</v>
      </c>
      <c r="AL292" s="14">
        <f>SUMIFS(Inyecciones!$E$2:$E$14185,Inyecciones!$A$2:$A$14185,Balance!AL$4,Inyecciones!$B$2:$B$14185,Balance!$B292,Inyecciones!$C$2:$C$14185,Balance!AL$5)</f>
        <v>86819.638148718615</v>
      </c>
      <c r="AM292" s="13"/>
      <c r="AN292" s="12">
        <f>SUMIFS('Retiro Mensual'!$E$2:$E$2629,'Retiro Mensual'!$A$2:$A$2629,AN$4,'Retiro Mensual'!$B$2:$B$2629,$B292,'Retiro Mensual'!$C$2:$C$2629,AN$5)</f>
        <v>0</v>
      </c>
      <c r="AO292" s="13">
        <f>SUMIFS('Retiro Mensual'!$E$2:$E$2629,'Retiro Mensual'!$A$2:$A$2629,AO$4,'Retiro Mensual'!$B$2:$B$2629,$B292,'Retiro Mensual'!$C$2:$C$2629,AO$5)</f>
        <v>0</v>
      </c>
      <c r="AP292" s="13">
        <f>SUMIFS('Retiro Mensual'!$E$2:$E$2629,'Retiro Mensual'!$A$2:$A$2629,AP$4,'Retiro Mensual'!$B$2:$B$2629,$B292,'Retiro Mensual'!$C$2:$C$2629,AP$5)</f>
        <v>0</v>
      </c>
      <c r="AQ292" s="13">
        <f>SUMIFS('Retiro Mensual'!$E$2:$E$2629,'Retiro Mensual'!$A$2:$A$2629,AQ$4,'Retiro Mensual'!$B$2:$B$2629,$B292,'Retiro Mensual'!$C$2:$C$2629,AQ$5)</f>
        <v>0</v>
      </c>
      <c r="AR292" s="13">
        <f>SUMIFS('Retiro Mensual'!$E$2:$E$2629,'Retiro Mensual'!$A$2:$A$2629,AR$4,'Retiro Mensual'!$B$2:$B$2629,$B292,'Retiro Mensual'!$C$2:$C$2629,AR$5)</f>
        <v>0</v>
      </c>
      <c r="AS292" s="13">
        <f>SUMIFS('Retiro Mensual'!$E$2:$E$2629,'Retiro Mensual'!$A$2:$A$2629,AS$4,'Retiro Mensual'!$B$2:$B$2629,$B292,'Retiro Mensual'!$C$2:$C$2629,AS$5)</f>
        <v>0</v>
      </c>
      <c r="AT292" s="13">
        <f>SUMIFS('Retiro Mensual'!$E$2:$E$2629,'Retiro Mensual'!$A$2:$A$2629,AT$4,'Retiro Mensual'!$B$2:$B$2629,$B292,'Retiro Mensual'!$C$2:$C$2629,AT$5)</f>
        <v>0</v>
      </c>
      <c r="AU292" s="13">
        <f>SUMIFS('Retiro Mensual'!$E$2:$E$2629,'Retiro Mensual'!$A$2:$A$2629,AU$4,'Retiro Mensual'!$B$2:$B$2629,$B292,'Retiro Mensual'!$C$2:$C$2629,AU$5)</f>
        <v>0</v>
      </c>
      <c r="AV292" s="13">
        <f>SUMIFS('Retiro Mensual'!$E$2:$E$2629,'Retiro Mensual'!$A$2:$A$2629,AV$4,'Retiro Mensual'!$B$2:$B$2629,$B292,'Retiro Mensual'!$C$2:$C$2629,AV$5)</f>
        <v>0</v>
      </c>
      <c r="AW292" s="13">
        <f>SUMIFS('Retiro Mensual'!$E$2:$E$2629,'Retiro Mensual'!$A$2:$A$2629,AW$4,'Retiro Mensual'!$B$2:$B$2629,$B292,'Retiro Mensual'!$C$2:$C$2629,AW$5)</f>
        <v>0</v>
      </c>
      <c r="AX292" s="13">
        <f>SUMIFS('Retiro Mensual'!$E$2:$E$2629,'Retiro Mensual'!$A$2:$A$2629,AX$4,'Retiro Mensual'!$B$2:$B$2629,$B292,'Retiro Mensual'!$C$2:$C$2629,AX$5)</f>
        <v>0</v>
      </c>
      <c r="AY292" s="14">
        <f>SUMIFS('Retiro Mensual'!$E$2:$E$2629,'Retiro Mensual'!$A$2:$A$2629,AY$4,'Retiro Mensual'!$B$2:$B$2629,$B292,'Retiro Mensual'!$C$2:$C$2629,AY$5)</f>
        <v>0</v>
      </c>
      <c r="AZ292" s="12">
        <f>SUMIFS('Retiro Mensual'!$E$2:$E$2629,'Retiro Mensual'!$A$2:$A$2629,AZ$4,'Retiro Mensual'!$B$2:$B$2629,$B292,'Retiro Mensual'!$C$2:$C$2629,AZ$5)</f>
        <v>0</v>
      </c>
      <c r="BA292" s="13">
        <f>SUMIFS('Retiro Mensual'!$E$2:$E$2629,'Retiro Mensual'!$A$2:$A$2629,BA$4,'Retiro Mensual'!$B$2:$B$2629,$B292,'Retiro Mensual'!$C$2:$C$2629,BA$5)</f>
        <v>0</v>
      </c>
      <c r="BB292" s="13">
        <f>SUMIFS('Retiro Mensual'!$E$2:$E$2629,'Retiro Mensual'!$A$2:$A$2629,BB$4,'Retiro Mensual'!$B$2:$B$2629,$B292,'Retiro Mensual'!$C$2:$C$2629,BB$5)</f>
        <v>0</v>
      </c>
      <c r="BC292" s="13">
        <f>SUMIFS('Retiro Mensual'!$E$2:$E$2629,'Retiro Mensual'!$A$2:$A$2629,BC$4,'Retiro Mensual'!$B$2:$B$2629,$B292,'Retiro Mensual'!$C$2:$C$2629,BC$5)</f>
        <v>0</v>
      </c>
      <c r="BD292" s="13">
        <f>SUMIFS('Retiro Mensual'!$E$2:$E$2629,'Retiro Mensual'!$A$2:$A$2629,BD$4,'Retiro Mensual'!$B$2:$B$2629,$B292,'Retiro Mensual'!$C$2:$C$2629,BD$5)</f>
        <v>0</v>
      </c>
      <c r="BE292" s="13">
        <f>SUMIFS('Retiro Mensual'!$E$2:$E$2629,'Retiro Mensual'!$A$2:$A$2629,BE$4,'Retiro Mensual'!$B$2:$B$2629,$B292,'Retiro Mensual'!$C$2:$C$2629,BE$5)</f>
        <v>0</v>
      </c>
      <c r="BF292" s="13">
        <f>SUMIFS('Retiro Mensual'!$E$2:$E$2629,'Retiro Mensual'!$A$2:$A$2629,BF$4,'Retiro Mensual'!$B$2:$B$2629,$B292,'Retiro Mensual'!$C$2:$C$2629,BF$5)</f>
        <v>0</v>
      </c>
      <c r="BG292" s="13">
        <f>SUMIFS('Retiro Mensual'!$E$2:$E$2629,'Retiro Mensual'!$A$2:$A$2629,BG$4,'Retiro Mensual'!$B$2:$B$2629,$B292,'Retiro Mensual'!$C$2:$C$2629,BG$5)</f>
        <v>0</v>
      </c>
      <c r="BH292" s="13">
        <f>SUMIFS('Retiro Mensual'!$E$2:$E$2629,'Retiro Mensual'!$A$2:$A$2629,BH$4,'Retiro Mensual'!$B$2:$B$2629,$B292,'Retiro Mensual'!$C$2:$C$2629,BH$5)</f>
        <v>0</v>
      </c>
      <c r="BI292" s="13">
        <f>SUMIFS('Retiro Mensual'!$E$2:$E$2629,'Retiro Mensual'!$A$2:$A$2629,BI$4,'Retiro Mensual'!$B$2:$B$2629,$B292,'Retiro Mensual'!$C$2:$C$2629,BI$5)</f>
        <v>0</v>
      </c>
      <c r="BJ292" s="13">
        <f>SUMIFS('Retiro Mensual'!$E$2:$E$2629,'Retiro Mensual'!$A$2:$A$2629,BJ$4,'Retiro Mensual'!$B$2:$B$2629,$B292,'Retiro Mensual'!$C$2:$C$2629,BJ$5)</f>
        <v>0</v>
      </c>
      <c r="BK292" s="14">
        <f>SUMIFS('Retiro Mensual'!$E$2:$E$2629,'Retiro Mensual'!$A$2:$A$2629,BK$4,'Retiro Mensual'!$B$2:$B$2629,$B292,'Retiro Mensual'!$C$2:$C$2629,BK$5)</f>
        <v>0</v>
      </c>
      <c r="BL292" s="12">
        <f>SUMIFS('Retiro Mensual'!$E$2:$E$2629,'Retiro Mensual'!$A$2:$A$2629,BL$4,'Retiro Mensual'!$B$2:$B$2629,$B292,'Retiro Mensual'!$C$2:$C$2629,BL$5)</f>
        <v>0</v>
      </c>
      <c r="BM292" s="13">
        <f>SUMIFS('Retiro Mensual'!$E$2:$E$2629,'Retiro Mensual'!$A$2:$A$2629,BM$4,'Retiro Mensual'!$B$2:$B$2629,$B292,'Retiro Mensual'!$C$2:$C$2629,BM$5)</f>
        <v>0</v>
      </c>
      <c r="BN292" s="13">
        <f>SUMIFS('Retiro Mensual'!$E$2:$E$2629,'Retiro Mensual'!$A$2:$A$2629,BN$4,'Retiro Mensual'!$B$2:$B$2629,$B292,'Retiro Mensual'!$C$2:$C$2629,BN$5)</f>
        <v>0</v>
      </c>
      <c r="BO292" s="13">
        <f>SUMIFS('Retiro Mensual'!$E$2:$E$2629,'Retiro Mensual'!$A$2:$A$2629,BO$4,'Retiro Mensual'!$B$2:$B$2629,$B292,'Retiro Mensual'!$C$2:$C$2629,BO$5)</f>
        <v>0</v>
      </c>
      <c r="BP292" s="13">
        <f>SUMIFS('Retiro Mensual'!$E$2:$E$2629,'Retiro Mensual'!$A$2:$A$2629,BP$4,'Retiro Mensual'!$B$2:$B$2629,$B292,'Retiro Mensual'!$C$2:$C$2629,BP$5)</f>
        <v>0</v>
      </c>
      <c r="BQ292" s="13">
        <f>SUMIFS('Retiro Mensual'!$E$2:$E$2629,'Retiro Mensual'!$A$2:$A$2629,BQ$4,'Retiro Mensual'!$B$2:$B$2629,$B292,'Retiro Mensual'!$C$2:$C$2629,BQ$5)</f>
        <v>0</v>
      </c>
      <c r="BR292" s="13">
        <f>SUMIFS('Retiro Mensual'!$E$2:$E$2629,'Retiro Mensual'!$A$2:$A$2629,BR$4,'Retiro Mensual'!$B$2:$B$2629,$B292,'Retiro Mensual'!$C$2:$C$2629,BR$5)</f>
        <v>0</v>
      </c>
      <c r="BS292" s="13">
        <f>SUMIFS('Retiro Mensual'!$E$2:$E$2629,'Retiro Mensual'!$A$2:$A$2629,BS$4,'Retiro Mensual'!$B$2:$B$2629,$B292,'Retiro Mensual'!$C$2:$C$2629,BS$5)</f>
        <v>0</v>
      </c>
      <c r="BT292" s="13">
        <f>SUMIFS('Retiro Mensual'!$E$2:$E$2629,'Retiro Mensual'!$A$2:$A$2629,BT$4,'Retiro Mensual'!$B$2:$B$2629,$B292,'Retiro Mensual'!$C$2:$C$2629,BT$5)</f>
        <v>0</v>
      </c>
      <c r="BU292" s="13">
        <f>SUMIFS('Retiro Mensual'!$E$2:$E$2629,'Retiro Mensual'!$A$2:$A$2629,BU$4,'Retiro Mensual'!$B$2:$B$2629,$B292,'Retiro Mensual'!$C$2:$C$2629,BU$5)</f>
        <v>0</v>
      </c>
      <c r="BV292" s="13">
        <f>SUMIFS('Retiro Mensual'!$E$2:$E$2629,'Retiro Mensual'!$A$2:$A$2629,BV$4,'Retiro Mensual'!$B$2:$B$2629,$B292,'Retiro Mensual'!$C$2:$C$2629,BV$5)</f>
        <v>0</v>
      </c>
      <c r="BW292" s="14">
        <f>SUMIFS('Retiro Mensual'!$E$2:$E$2629,'Retiro Mensual'!$A$2:$A$2629,BW$4,'Retiro Mensual'!$B$2:$B$2629,$B292,'Retiro Mensual'!$C$2:$C$2629,BW$5)</f>
        <v>0</v>
      </c>
      <c r="BX292" s="13"/>
      <c r="BY292" s="12">
        <f>SUMIFS('Compra Ventas'!$E$2:$E$2700,'Compra Ventas'!$A$2:$A$2700,BY$4,'Compra Ventas'!$B$2:$B$2700,$B292,'Compra Ventas'!$C$2:$C$2700,BY$5)</f>
        <v>0</v>
      </c>
      <c r="BZ292" s="13">
        <f>SUMIFS('Compra Ventas'!$E$2:$E$2700,'Compra Ventas'!$A$2:$A$2700,BZ$4,'Compra Ventas'!$B$2:$B$2700,$B292,'Compra Ventas'!$C$2:$C$2700,BZ$5)</f>
        <v>0</v>
      </c>
      <c r="CA292" s="13">
        <f>SUMIFS('Compra Ventas'!$E$2:$E$2700,'Compra Ventas'!$A$2:$A$2700,CA$4,'Compra Ventas'!$B$2:$B$2700,$B292,'Compra Ventas'!$C$2:$C$2700,CA$5)</f>
        <v>0</v>
      </c>
      <c r="CB292" s="13">
        <f>SUMIFS('Compra Ventas'!$E$2:$E$2700,'Compra Ventas'!$A$2:$A$2700,CB$4,'Compra Ventas'!$B$2:$B$2700,$B292,'Compra Ventas'!$C$2:$C$2700,CB$5)</f>
        <v>0</v>
      </c>
      <c r="CC292" s="13">
        <f>SUMIFS('Compra Ventas'!$E$2:$E$2700,'Compra Ventas'!$A$2:$A$2700,CC$4,'Compra Ventas'!$B$2:$B$2700,$B292,'Compra Ventas'!$C$2:$C$2700,CC$5)</f>
        <v>0</v>
      </c>
      <c r="CD292" s="13">
        <f>SUMIFS('Compra Ventas'!$E$2:$E$2700,'Compra Ventas'!$A$2:$A$2700,CD$4,'Compra Ventas'!$B$2:$B$2700,$B292,'Compra Ventas'!$C$2:$C$2700,CD$5)</f>
        <v>0</v>
      </c>
      <c r="CE292" s="13">
        <f>SUMIFS('Compra Ventas'!$E$2:$E$2700,'Compra Ventas'!$A$2:$A$2700,CE$4,'Compra Ventas'!$B$2:$B$2700,$B292,'Compra Ventas'!$C$2:$C$2700,CE$5)</f>
        <v>0</v>
      </c>
      <c r="CF292" s="13">
        <f>SUMIFS('Compra Ventas'!$E$2:$E$2700,'Compra Ventas'!$A$2:$A$2700,CF$4,'Compra Ventas'!$B$2:$B$2700,$B292,'Compra Ventas'!$C$2:$C$2700,CF$5)</f>
        <v>0</v>
      </c>
      <c r="CG292" s="13">
        <f>SUMIFS('Compra Ventas'!$E$2:$E$2700,'Compra Ventas'!$A$2:$A$2700,CG$4,'Compra Ventas'!$B$2:$B$2700,$B292,'Compra Ventas'!$C$2:$C$2700,CG$5)</f>
        <v>0</v>
      </c>
      <c r="CH292" s="13">
        <f>SUMIFS('Compra Ventas'!$E$2:$E$2700,'Compra Ventas'!$A$2:$A$2700,CH$4,'Compra Ventas'!$B$2:$B$2700,$B292,'Compra Ventas'!$C$2:$C$2700,CH$5)</f>
        <v>0</v>
      </c>
      <c r="CI292" s="13">
        <f>SUMIFS('Compra Ventas'!$E$2:$E$2700,'Compra Ventas'!$A$2:$A$2700,CI$4,'Compra Ventas'!$B$2:$B$2700,$B292,'Compra Ventas'!$C$2:$C$2700,CI$5)</f>
        <v>0</v>
      </c>
      <c r="CJ292" s="14">
        <f>SUMIFS('Compra Ventas'!$E$2:$E$2700,'Compra Ventas'!$A$2:$A$2700,CJ$4,'Compra Ventas'!$B$2:$B$2700,$B292,'Compra Ventas'!$C$2:$C$2700,CJ$5)</f>
        <v>0</v>
      </c>
      <c r="CK292" s="12">
        <f>SUMIFS('Compra Ventas'!$E$2:$E$2700,'Compra Ventas'!$A$2:$A$2700,CK$4,'Compra Ventas'!$B$2:$B$2700,$B292,'Compra Ventas'!$C$2:$C$2700,CK$5)</f>
        <v>0</v>
      </c>
      <c r="CL292" s="13">
        <f>SUMIFS('Compra Ventas'!$E$2:$E$2700,'Compra Ventas'!$A$2:$A$2700,CL$4,'Compra Ventas'!$B$2:$B$2700,$B292,'Compra Ventas'!$C$2:$C$2700,CL$5)</f>
        <v>0</v>
      </c>
      <c r="CM292" s="13">
        <f>SUMIFS('Compra Ventas'!$E$2:$E$2700,'Compra Ventas'!$A$2:$A$2700,CM$4,'Compra Ventas'!$B$2:$B$2700,$B292,'Compra Ventas'!$C$2:$C$2700,CM$5)</f>
        <v>0</v>
      </c>
      <c r="CN292" s="13">
        <f>SUMIFS('Compra Ventas'!$E$2:$E$2700,'Compra Ventas'!$A$2:$A$2700,CN$4,'Compra Ventas'!$B$2:$B$2700,$B292,'Compra Ventas'!$C$2:$C$2700,CN$5)</f>
        <v>0</v>
      </c>
      <c r="CO292" s="13">
        <f>SUMIFS('Compra Ventas'!$E$2:$E$2700,'Compra Ventas'!$A$2:$A$2700,CO$4,'Compra Ventas'!$B$2:$B$2700,$B292,'Compra Ventas'!$C$2:$C$2700,CO$5)</f>
        <v>0</v>
      </c>
      <c r="CP292" s="13">
        <f>SUMIFS('Compra Ventas'!$E$2:$E$2700,'Compra Ventas'!$A$2:$A$2700,CP$4,'Compra Ventas'!$B$2:$B$2700,$B292,'Compra Ventas'!$C$2:$C$2700,CP$5)</f>
        <v>0</v>
      </c>
      <c r="CQ292" s="13">
        <f>SUMIFS('Compra Ventas'!$E$2:$E$2700,'Compra Ventas'!$A$2:$A$2700,CQ$4,'Compra Ventas'!$B$2:$B$2700,$B292,'Compra Ventas'!$C$2:$C$2700,CQ$5)</f>
        <v>0</v>
      </c>
      <c r="CR292" s="13">
        <f>SUMIFS('Compra Ventas'!$E$2:$E$2700,'Compra Ventas'!$A$2:$A$2700,CR$4,'Compra Ventas'!$B$2:$B$2700,$B292,'Compra Ventas'!$C$2:$C$2700,CR$5)</f>
        <v>0</v>
      </c>
      <c r="CS292" s="13">
        <f>SUMIFS('Compra Ventas'!$E$2:$E$2700,'Compra Ventas'!$A$2:$A$2700,CS$4,'Compra Ventas'!$B$2:$B$2700,$B292,'Compra Ventas'!$C$2:$C$2700,CS$5)</f>
        <v>0</v>
      </c>
      <c r="CT292" s="13">
        <f>SUMIFS('Compra Ventas'!$E$2:$E$2700,'Compra Ventas'!$A$2:$A$2700,CT$4,'Compra Ventas'!$B$2:$B$2700,$B292,'Compra Ventas'!$C$2:$C$2700,CT$5)</f>
        <v>0</v>
      </c>
      <c r="CU292" s="13">
        <f>SUMIFS('Compra Ventas'!$E$2:$E$2700,'Compra Ventas'!$A$2:$A$2700,CU$4,'Compra Ventas'!$B$2:$B$2700,$B292,'Compra Ventas'!$C$2:$C$2700,CU$5)</f>
        <v>0</v>
      </c>
      <c r="CV292" s="14">
        <f>SUMIFS('Compra Ventas'!$E$2:$E$2700,'Compra Ventas'!$A$2:$A$2700,CV$4,'Compra Ventas'!$B$2:$B$2700,$B292,'Compra Ventas'!$C$2:$C$2700,CV$5)</f>
        <v>0</v>
      </c>
      <c r="CW292" s="12">
        <f>SUMIFS('Compra Ventas'!$E$2:$E$2700,'Compra Ventas'!$A$2:$A$2700,CW$4,'Compra Ventas'!$B$2:$B$2700,$B292,'Compra Ventas'!$C$2:$C$2700,CW$5)</f>
        <v>0</v>
      </c>
      <c r="CX292" s="13">
        <f>SUMIFS('Compra Ventas'!$E$2:$E$2700,'Compra Ventas'!$A$2:$A$2700,CX$4,'Compra Ventas'!$B$2:$B$2700,$B292,'Compra Ventas'!$C$2:$C$2700,CX$5)</f>
        <v>0</v>
      </c>
      <c r="CY292" s="13">
        <f>SUMIFS('Compra Ventas'!$E$2:$E$2700,'Compra Ventas'!$A$2:$A$2700,CY$4,'Compra Ventas'!$B$2:$B$2700,$B292,'Compra Ventas'!$C$2:$C$2700,CY$5)</f>
        <v>0</v>
      </c>
      <c r="CZ292" s="13">
        <f>SUMIFS('Compra Ventas'!$E$2:$E$2700,'Compra Ventas'!$A$2:$A$2700,CZ$4,'Compra Ventas'!$B$2:$B$2700,$B292,'Compra Ventas'!$C$2:$C$2700,CZ$5)</f>
        <v>0</v>
      </c>
      <c r="DA292" s="13">
        <f>SUMIFS('Compra Ventas'!$E$2:$E$2700,'Compra Ventas'!$A$2:$A$2700,DA$4,'Compra Ventas'!$B$2:$B$2700,$B292,'Compra Ventas'!$C$2:$C$2700,DA$5)</f>
        <v>0</v>
      </c>
      <c r="DB292" s="13">
        <f>SUMIFS('Compra Ventas'!$E$2:$E$2700,'Compra Ventas'!$A$2:$A$2700,DB$4,'Compra Ventas'!$B$2:$B$2700,$B292,'Compra Ventas'!$C$2:$C$2700,DB$5)</f>
        <v>0</v>
      </c>
      <c r="DC292" s="13">
        <f>SUMIFS('Compra Ventas'!$E$2:$E$2700,'Compra Ventas'!$A$2:$A$2700,DC$4,'Compra Ventas'!$B$2:$B$2700,$B292,'Compra Ventas'!$C$2:$C$2700,DC$5)</f>
        <v>0</v>
      </c>
      <c r="DD292" s="13">
        <f>SUMIFS('Compra Ventas'!$E$2:$E$2700,'Compra Ventas'!$A$2:$A$2700,DD$4,'Compra Ventas'!$B$2:$B$2700,$B292,'Compra Ventas'!$C$2:$C$2700,DD$5)</f>
        <v>0</v>
      </c>
      <c r="DE292" s="13">
        <f>SUMIFS('Compra Ventas'!$E$2:$E$2700,'Compra Ventas'!$A$2:$A$2700,DE$4,'Compra Ventas'!$B$2:$B$2700,$B292,'Compra Ventas'!$C$2:$C$2700,DE$5)</f>
        <v>0</v>
      </c>
      <c r="DF292" s="13">
        <f>SUMIFS('Compra Ventas'!$E$2:$E$2700,'Compra Ventas'!$A$2:$A$2700,DF$4,'Compra Ventas'!$B$2:$B$2700,$B292,'Compra Ventas'!$C$2:$C$2700,DF$5)</f>
        <v>0</v>
      </c>
      <c r="DG292" s="13">
        <f>SUMIFS('Compra Ventas'!$E$2:$E$2700,'Compra Ventas'!$A$2:$A$2700,DG$4,'Compra Ventas'!$B$2:$B$2700,$B292,'Compra Ventas'!$C$2:$C$2700,DG$5)</f>
        <v>0</v>
      </c>
      <c r="DH292" s="14">
        <f>SUMIFS('Compra Ventas'!$E$2:$E$2700,'Compra Ventas'!$A$2:$A$2700,DH$4,'Compra Ventas'!$B$2:$B$2700,$B292,'Compra Ventas'!$C$2:$C$2700,DH$5)</f>
        <v>0</v>
      </c>
      <c r="DI292" s="84"/>
      <c r="DJ292" s="98">
        <f>SUMIFS('Ajuste Ciclado'!D$5:D$47,'Ajuste Ciclado'!$C$5:$C$47,Balance!DJ$4,'Ajuste Ciclado'!$B$5:$B$47,Balance!$B292)</f>
        <v>0</v>
      </c>
      <c r="DK292" s="99">
        <f>SUMIFS('Ajuste Ciclado'!E$5:E$47,'Ajuste Ciclado'!$C$5:$C$47,Balance!DK$4,'Ajuste Ciclado'!$B$5:$B$47,Balance!$B292)</f>
        <v>0</v>
      </c>
      <c r="DL292" s="99">
        <f>SUMIFS('Ajuste Ciclado'!F$5:F$47,'Ajuste Ciclado'!$C$5:$C$47,Balance!DL$4,'Ajuste Ciclado'!$B$5:$B$47,Balance!$B292)</f>
        <v>0</v>
      </c>
      <c r="DM292" s="99">
        <f>SUMIFS('Ajuste Ciclado'!G$5:G$47,'Ajuste Ciclado'!$C$5:$C$47,Balance!DM$4,'Ajuste Ciclado'!$B$5:$B$47,Balance!$B292)</f>
        <v>0</v>
      </c>
      <c r="DN292" s="99">
        <f>SUMIFS('Ajuste Ciclado'!H$5:H$47,'Ajuste Ciclado'!$C$5:$C$47,Balance!DN$4,'Ajuste Ciclado'!$B$5:$B$47,Balance!$B292)</f>
        <v>0</v>
      </c>
      <c r="DO292" s="99">
        <f>SUMIFS('Ajuste Ciclado'!I$5:I$47,'Ajuste Ciclado'!$C$5:$C$47,Balance!DO$4,'Ajuste Ciclado'!$B$5:$B$47,Balance!$B292)</f>
        <v>0</v>
      </c>
      <c r="DP292" s="99">
        <f>SUMIFS('Ajuste Ciclado'!J$5:J$47,'Ajuste Ciclado'!$C$5:$C$47,Balance!DP$4,'Ajuste Ciclado'!$B$5:$B$47,Balance!$B292)</f>
        <v>0</v>
      </c>
      <c r="DQ292" s="99">
        <f>SUMIFS('Ajuste Ciclado'!K$5:K$47,'Ajuste Ciclado'!$C$5:$C$47,Balance!DQ$4,'Ajuste Ciclado'!$B$5:$B$47,Balance!$B292)</f>
        <v>0</v>
      </c>
      <c r="DR292" s="99">
        <f>SUMIFS('Ajuste Ciclado'!L$5:L$47,'Ajuste Ciclado'!$C$5:$C$47,Balance!DR$4,'Ajuste Ciclado'!$B$5:$B$47,Balance!$B292)</f>
        <v>0</v>
      </c>
      <c r="DS292" s="99">
        <f>SUMIFS('Ajuste Ciclado'!M$5:M$47,'Ajuste Ciclado'!$C$5:$C$47,Balance!DS$4,'Ajuste Ciclado'!$B$5:$B$47,Balance!$B292)</f>
        <v>0</v>
      </c>
      <c r="DT292" s="99">
        <f>SUMIFS('Ajuste Ciclado'!N$5:N$47,'Ajuste Ciclado'!$C$5:$C$47,Balance!DT$4,'Ajuste Ciclado'!$B$5:$B$47,Balance!$B292)</f>
        <v>0</v>
      </c>
      <c r="DU292" s="100">
        <f>SUMIFS('Ajuste Ciclado'!O$5:O$47,'Ajuste Ciclado'!$C$5:$C$47,Balance!DU$4,'Ajuste Ciclado'!$B$5:$B$47,Balance!$B292)</f>
        <v>0</v>
      </c>
      <c r="DV292" s="98">
        <f>SUMIFS('Ajuste Ciclado'!D$5:D$47,'Ajuste Ciclado'!$C$5:$C$47,Balance!DV$4,'Ajuste Ciclado'!$B$5:$B$47,Balance!$B292)</f>
        <v>0</v>
      </c>
      <c r="DW292" s="99">
        <f>SUMIFS('Ajuste Ciclado'!E$5:E$47,'Ajuste Ciclado'!$C$5:$C$47,Balance!DW$4,'Ajuste Ciclado'!$B$5:$B$47,Balance!$B292)</f>
        <v>0</v>
      </c>
      <c r="DX292" s="99">
        <f>SUMIFS('Ajuste Ciclado'!F$5:F$47,'Ajuste Ciclado'!$C$5:$C$47,Balance!DX$4,'Ajuste Ciclado'!$B$5:$B$47,Balance!$B292)</f>
        <v>0</v>
      </c>
      <c r="DY292" s="99">
        <f>SUMIFS('Ajuste Ciclado'!G$5:G$47,'Ajuste Ciclado'!$C$5:$C$47,Balance!DY$4,'Ajuste Ciclado'!$B$5:$B$47,Balance!$B292)</f>
        <v>0</v>
      </c>
      <c r="DZ292" s="99">
        <f>SUMIFS('Ajuste Ciclado'!H$5:H$47,'Ajuste Ciclado'!$C$5:$C$47,Balance!DZ$4,'Ajuste Ciclado'!$B$5:$B$47,Balance!$B292)</f>
        <v>0</v>
      </c>
      <c r="EA292" s="99">
        <f>SUMIFS('Ajuste Ciclado'!I$5:I$47,'Ajuste Ciclado'!$C$5:$C$47,Balance!EA$4,'Ajuste Ciclado'!$B$5:$B$47,Balance!$B292)</f>
        <v>0</v>
      </c>
      <c r="EB292" s="99">
        <f>SUMIFS('Ajuste Ciclado'!J$5:J$47,'Ajuste Ciclado'!$C$5:$C$47,Balance!EB$4,'Ajuste Ciclado'!$B$5:$B$47,Balance!$B292)</f>
        <v>0</v>
      </c>
      <c r="EC292" s="99">
        <f>SUMIFS('Ajuste Ciclado'!K$5:K$47,'Ajuste Ciclado'!$C$5:$C$47,Balance!EC$4,'Ajuste Ciclado'!$B$5:$B$47,Balance!$B292)</f>
        <v>0</v>
      </c>
      <c r="ED292" s="99">
        <f>SUMIFS('Ajuste Ciclado'!L$5:L$47,'Ajuste Ciclado'!$C$5:$C$47,Balance!ED$4,'Ajuste Ciclado'!$B$5:$B$47,Balance!$B292)</f>
        <v>0</v>
      </c>
      <c r="EE292" s="99">
        <f>SUMIFS('Ajuste Ciclado'!M$5:M$47,'Ajuste Ciclado'!$C$5:$C$47,Balance!EE$4,'Ajuste Ciclado'!$B$5:$B$47,Balance!$B292)</f>
        <v>0</v>
      </c>
      <c r="EF292" s="99">
        <f>SUMIFS('Ajuste Ciclado'!N$5:N$47,'Ajuste Ciclado'!$C$5:$C$47,Balance!EF$4,'Ajuste Ciclado'!$B$5:$B$47,Balance!$B292)</f>
        <v>0</v>
      </c>
      <c r="EG292" s="100">
        <f>SUMIFS('Ajuste Ciclado'!O$5:O$47,'Ajuste Ciclado'!$C$5:$C$47,Balance!EG$4,'Ajuste Ciclado'!$B$5:$B$47,Balance!$B292)</f>
        <v>0</v>
      </c>
      <c r="EH292" s="98">
        <f>SUMIFS('Ajuste Ciclado'!D$5:D$47,'Ajuste Ciclado'!$C$5:$C$47,Balance!EH$4,'Ajuste Ciclado'!$B$5:$B$47,Balance!$B292)</f>
        <v>0</v>
      </c>
      <c r="EI292" s="99">
        <f>SUMIFS('Ajuste Ciclado'!E$5:E$47,'Ajuste Ciclado'!$C$5:$C$47,Balance!EI$4,'Ajuste Ciclado'!$B$5:$B$47,Balance!$B292)</f>
        <v>0</v>
      </c>
      <c r="EJ292" s="99">
        <f>SUMIFS('Ajuste Ciclado'!F$5:F$47,'Ajuste Ciclado'!$C$5:$C$47,Balance!EJ$4,'Ajuste Ciclado'!$B$5:$B$47,Balance!$B292)</f>
        <v>0</v>
      </c>
      <c r="EK292" s="99">
        <f>SUMIFS('Ajuste Ciclado'!G$5:G$47,'Ajuste Ciclado'!$C$5:$C$47,Balance!EK$4,'Ajuste Ciclado'!$B$5:$B$47,Balance!$B292)</f>
        <v>0</v>
      </c>
      <c r="EL292" s="99">
        <f>SUMIFS('Ajuste Ciclado'!H$5:H$47,'Ajuste Ciclado'!$C$5:$C$47,Balance!EL$4,'Ajuste Ciclado'!$B$5:$B$47,Balance!$B292)</f>
        <v>0</v>
      </c>
      <c r="EM292" s="99">
        <f>SUMIFS('Ajuste Ciclado'!I$5:I$47,'Ajuste Ciclado'!$C$5:$C$47,Balance!EM$4,'Ajuste Ciclado'!$B$5:$B$47,Balance!$B292)</f>
        <v>0</v>
      </c>
      <c r="EN292" s="99">
        <f>SUMIFS('Ajuste Ciclado'!J$5:J$47,'Ajuste Ciclado'!$C$5:$C$47,Balance!EN$4,'Ajuste Ciclado'!$B$5:$B$47,Balance!$B292)</f>
        <v>0</v>
      </c>
      <c r="EO292" s="99">
        <f>SUMIFS('Ajuste Ciclado'!K$5:K$47,'Ajuste Ciclado'!$C$5:$C$47,Balance!EO$4,'Ajuste Ciclado'!$B$5:$B$47,Balance!$B292)</f>
        <v>0</v>
      </c>
      <c r="EP292" s="99">
        <f>SUMIFS('Ajuste Ciclado'!L$5:L$47,'Ajuste Ciclado'!$C$5:$C$47,Balance!EP$4,'Ajuste Ciclado'!$B$5:$B$47,Balance!$B292)</f>
        <v>0</v>
      </c>
      <c r="EQ292" s="99">
        <f>SUMIFS('Ajuste Ciclado'!M$5:M$47,'Ajuste Ciclado'!$C$5:$C$47,Balance!EQ$4,'Ajuste Ciclado'!$B$5:$B$47,Balance!$B292)</f>
        <v>0</v>
      </c>
      <c r="ER292" s="99">
        <f>SUMIFS('Ajuste Ciclado'!N$5:N$47,'Ajuste Ciclado'!$C$5:$C$47,Balance!ER$4,'Ajuste Ciclado'!$B$5:$B$47,Balance!$B292)</f>
        <v>0</v>
      </c>
      <c r="ES292" s="100">
        <f>SUMIFS('Ajuste Ciclado'!O$5:O$47,'Ajuste Ciclado'!$C$5:$C$47,Balance!ES$4,'Ajuste Ciclado'!$B$5:$B$47,Balance!$B292)</f>
        <v>0</v>
      </c>
      <c r="ET292" s="84"/>
      <c r="EU292" s="12">
        <f t="shared" si="377"/>
        <v>172838.8847218088</v>
      </c>
      <c r="EV292" s="13">
        <f t="shared" si="342"/>
        <v>95135.706664040379</v>
      </c>
      <c r="EW292" s="13">
        <f t="shared" si="343"/>
        <v>122847.72088351029</v>
      </c>
      <c r="EX292" s="13">
        <f t="shared" si="344"/>
        <v>64231.781016037166</v>
      </c>
      <c r="EY292" s="13">
        <f t="shared" si="345"/>
        <v>107683.7287676869</v>
      </c>
      <c r="EZ292" s="13">
        <f t="shared" si="346"/>
        <v>72770.603406488517</v>
      </c>
      <c r="FA292" s="13">
        <f t="shared" si="347"/>
        <v>124985.0730577174</v>
      </c>
      <c r="FB292" s="13">
        <f t="shared" si="348"/>
        <v>186465.23725670061</v>
      </c>
      <c r="FC292" s="13">
        <f t="shared" si="349"/>
        <v>120233.46158229841</v>
      </c>
      <c r="FD292" s="13">
        <f t="shared" si="350"/>
        <v>67552.260483885082</v>
      </c>
      <c r="FE292" s="13">
        <f t="shared" si="351"/>
        <v>46491.610745842358</v>
      </c>
      <c r="FF292" s="14">
        <f t="shared" si="352"/>
        <v>38347.768328735903</v>
      </c>
      <c r="FG292" s="12">
        <f t="shared" si="353"/>
        <v>173265.79673669161</v>
      </c>
      <c r="FH292" s="13">
        <f t="shared" si="354"/>
        <v>96282.348878779769</v>
      </c>
      <c r="FI292" s="13">
        <f t="shared" si="355"/>
        <v>123934.6414831447</v>
      </c>
      <c r="FJ292" s="13">
        <f t="shared" si="356"/>
        <v>67373.154209346874</v>
      </c>
      <c r="FK292" s="13">
        <f t="shared" si="357"/>
        <v>105672.55772474709</v>
      </c>
      <c r="FL292" s="13">
        <f t="shared" si="358"/>
        <v>74729.297646002291</v>
      </c>
      <c r="FM292" s="13">
        <f t="shared" si="359"/>
        <v>133983.9993606309</v>
      </c>
      <c r="FN292" s="13">
        <f t="shared" si="360"/>
        <v>188437.31915733669</v>
      </c>
      <c r="FO292" s="13">
        <f t="shared" si="361"/>
        <v>123147.1079366334</v>
      </c>
      <c r="FP292" s="13">
        <f t="shared" si="362"/>
        <v>81886.459157595906</v>
      </c>
      <c r="FQ292" s="13">
        <f t="shared" si="363"/>
        <v>66656.544601576767</v>
      </c>
      <c r="FR292" s="14">
        <f t="shared" si="364"/>
        <v>63309.790752357687</v>
      </c>
      <c r="FS292" s="12">
        <f t="shared" si="365"/>
        <v>173331.4035087373</v>
      </c>
      <c r="FT292" s="13">
        <f t="shared" si="366"/>
        <v>96267.82128592454</v>
      </c>
      <c r="FU292" s="13">
        <f t="shared" si="367"/>
        <v>123563.6658149124</v>
      </c>
      <c r="FV292" s="13">
        <f t="shared" si="368"/>
        <v>66817.773381632811</v>
      </c>
      <c r="FW292" s="13">
        <f t="shared" si="369"/>
        <v>109877.1173775463</v>
      </c>
      <c r="FX292" s="13">
        <f t="shared" si="370"/>
        <v>81299.144269054275</v>
      </c>
      <c r="FY292" s="13">
        <f t="shared" si="371"/>
        <v>148640.67481246131</v>
      </c>
      <c r="FZ292" s="13">
        <f t="shared" si="372"/>
        <v>209269.4623019326</v>
      </c>
      <c r="GA292" s="13">
        <f t="shared" si="373"/>
        <v>133325.17714712271</v>
      </c>
      <c r="GB292" s="13">
        <f t="shared" si="374"/>
        <v>123931.1436139685</v>
      </c>
      <c r="GC292" s="13">
        <f t="shared" si="375"/>
        <v>104158.5373995148</v>
      </c>
      <c r="GD292" s="14">
        <f t="shared" si="376"/>
        <v>86819.638148718615</v>
      </c>
      <c r="GE292" s="84"/>
      <c r="GF292" s="12">
        <f t="shared" si="378"/>
        <v>1219583.8369147519</v>
      </c>
      <c r="GG292" s="13">
        <f t="shared" si="378"/>
        <v>1298679.017644844</v>
      </c>
      <c r="GH292" s="14">
        <f t="shared" si="378"/>
        <v>1457301.5590615261</v>
      </c>
      <c r="GI292" s="6">
        <f t="shared" si="379"/>
        <v>1</v>
      </c>
      <c r="GJ292" s="12">
        <f t="shared" si="380"/>
        <v>0</v>
      </c>
      <c r="GK292" s="13">
        <f t="shared" si="381"/>
        <v>0</v>
      </c>
      <c r="GL292" s="14">
        <f t="shared" si="382"/>
        <v>0</v>
      </c>
      <c r="GM292" s="84"/>
      <c r="GN292" s="66">
        <f t="shared" si="383"/>
        <v>0</v>
      </c>
      <c r="GO292" s="84"/>
      <c r="GP292" s="63" t="str" cm="1">
        <f t="array" ref="GP292">INDEX($GF$4:$GH$4,1,GI292)</f>
        <v>Sample 1</v>
      </c>
      <c r="GQ292" s="12">
        <f t="shared" si="385"/>
        <v>38347.768328735903</v>
      </c>
      <c r="GR292" s="13">
        <f t="shared" si="385"/>
        <v>46491.610745842358</v>
      </c>
      <c r="GS292" s="14">
        <f t="shared" si="385"/>
        <v>64231.781016037166</v>
      </c>
      <c r="GT292" s="12">
        <f t="shared" si="386"/>
        <v>63309.790752357687</v>
      </c>
      <c r="GU292" s="13">
        <f t="shared" si="386"/>
        <v>66656.544601576767</v>
      </c>
      <c r="GV292" s="14">
        <f t="shared" si="386"/>
        <v>67373.154209346874</v>
      </c>
      <c r="GW292" s="12">
        <f t="shared" si="387"/>
        <v>66817.773381632811</v>
      </c>
      <c r="GX292" s="13">
        <f t="shared" si="387"/>
        <v>81299.144269054275</v>
      </c>
      <c r="GY292" s="14">
        <f t="shared" si="387"/>
        <v>86819.638148718615</v>
      </c>
      <c r="GZ292" s="84" t="str">
        <f t="shared" si="339"/>
        <v>Sample 1</v>
      </c>
      <c r="HA292" s="12">
        <f t="shared" si="384"/>
        <v>0</v>
      </c>
      <c r="HB292" s="13">
        <f t="shared" si="384"/>
        <v>0</v>
      </c>
      <c r="HC292" s="14">
        <f t="shared" si="384"/>
        <v>0</v>
      </c>
      <c r="HD292" s="6">
        <f t="shared" si="340"/>
        <v>0</v>
      </c>
      <c r="HE292" s="84" t="str">
        <f t="shared" si="341"/>
        <v>Ok</v>
      </c>
    </row>
    <row r="293" spans="2:213" hidden="1" x14ac:dyDescent="0.3">
      <c r="B293" s="84" t="s">
        <v>204</v>
      </c>
      <c r="C293" s="12">
        <f>SUMIFS(Inyecciones!$E$2:$E$14185,Inyecciones!$A$2:$A$14185,Balance!C$4,Inyecciones!$B$2:$B$14185,Balance!$B293,Inyecciones!$C$2:$C$14185,Balance!C$5)</f>
        <v>68165.685292203329</v>
      </c>
      <c r="D293" s="13">
        <f>SUMIFS(Inyecciones!$E$2:$E$14185,Inyecciones!$A$2:$A$14185,Balance!D$4,Inyecciones!$B$2:$B$14185,Balance!$B293,Inyecciones!$C$2:$C$14185,Balance!D$5)</f>
        <v>52541.408694717218</v>
      </c>
      <c r="E293" s="13">
        <f>SUMIFS(Inyecciones!$E$2:$E$14185,Inyecciones!$A$2:$A$14185,Balance!E$4,Inyecciones!$B$2:$B$14185,Balance!$B293,Inyecciones!$C$2:$C$14185,Balance!E$5)</f>
        <v>50385.617117357229</v>
      </c>
      <c r="F293" s="13">
        <f>SUMIFS(Inyecciones!$E$2:$E$14185,Inyecciones!$A$2:$A$14185,Balance!F$4,Inyecciones!$B$2:$B$14185,Balance!$B293,Inyecciones!$C$2:$C$14185,Balance!F$5)</f>
        <v>30643.51859757123</v>
      </c>
      <c r="G293" s="13">
        <f>SUMIFS(Inyecciones!$E$2:$E$14185,Inyecciones!$A$2:$A$14185,Balance!G$4,Inyecciones!$B$2:$B$14185,Balance!$B293,Inyecciones!$C$2:$C$14185,Balance!G$5)</f>
        <v>17135.46637643069</v>
      </c>
      <c r="H293" s="13">
        <f>SUMIFS(Inyecciones!$E$2:$E$14185,Inyecciones!$A$2:$A$14185,Balance!H$4,Inyecciones!$B$2:$B$14185,Balance!$B293,Inyecciones!$C$2:$C$14185,Balance!H$5)</f>
        <v>10308.703842173851</v>
      </c>
      <c r="I293" s="13">
        <f>SUMIFS(Inyecciones!$E$2:$E$14185,Inyecciones!$A$2:$A$14185,Balance!I$4,Inyecciones!$B$2:$B$14185,Balance!$B293,Inyecciones!$C$2:$C$14185,Balance!I$5)</f>
        <v>13662.25227841832</v>
      </c>
      <c r="J293" s="13">
        <f>SUMIFS(Inyecciones!$E$2:$E$14185,Inyecciones!$A$2:$A$14185,Balance!J$4,Inyecciones!$B$2:$B$14185,Balance!$B293,Inyecciones!$C$2:$C$14185,Balance!J$5)</f>
        <v>21645.381328041742</v>
      </c>
      <c r="K293" s="13">
        <f>SUMIFS(Inyecciones!$E$2:$E$14185,Inyecciones!$A$2:$A$14185,Balance!K$4,Inyecciones!$B$2:$B$14185,Balance!$B293,Inyecciones!$C$2:$C$14185,Balance!K$5)</f>
        <v>25551.875399192439</v>
      </c>
      <c r="L293" s="13">
        <f>SUMIFS(Inyecciones!$E$2:$E$14185,Inyecciones!$A$2:$A$14185,Balance!L$4,Inyecciones!$B$2:$B$14185,Balance!$B293,Inyecciones!$C$2:$C$14185,Balance!L$5)</f>
        <v>6890.5096181112667</v>
      </c>
      <c r="M293" s="13">
        <f>SUMIFS(Inyecciones!$E$2:$E$14185,Inyecciones!$A$2:$A$14185,Balance!M$4,Inyecciones!$B$2:$B$14185,Balance!$B293,Inyecciones!$C$2:$C$14185,Balance!M$5)</f>
        <v>2620.9497707735518</v>
      </c>
      <c r="N293" s="14">
        <f>SUMIFS(Inyecciones!$E$2:$E$14185,Inyecciones!$A$2:$A$14185,Balance!N$4,Inyecciones!$B$2:$B$14185,Balance!$B293,Inyecciones!$C$2:$C$14185,Balance!N$5)</f>
        <v>4519.2639559945019</v>
      </c>
      <c r="O293" s="12">
        <f>SUMIFS(Inyecciones!$E$2:$E$14185,Inyecciones!$A$2:$A$14185,Balance!O$4,Inyecciones!$B$2:$B$14185,Balance!$B293,Inyecciones!$C$2:$C$14185,Balance!O$5)</f>
        <v>68313.64276120979</v>
      </c>
      <c r="P293" s="13">
        <f>SUMIFS(Inyecciones!$E$2:$E$14185,Inyecciones!$A$2:$A$14185,Balance!P$4,Inyecciones!$B$2:$B$14185,Balance!$B293,Inyecciones!$C$2:$C$14185,Balance!P$5)</f>
        <v>52984.162922610478</v>
      </c>
      <c r="Q293" s="13">
        <f>SUMIFS(Inyecciones!$E$2:$E$14185,Inyecciones!$A$2:$A$14185,Balance!Q$4,Inyecciones!$B$2:$B$14185,Balance!$B293,Inyecciones!$C$2:$C$14185,Balance!Q$5)</f>
        <v>50794.883092076663</v>
      </c>
      <c r="R293" s="13">
        <f>SUMIFS(Inyecciones!$E$2:$E$14185,Inyecciones!$A$2:$A$14185,Balance!R$4,Inyecciones!$B$2:$B$14185,Balance!$B293,Inyecciones!$C$2:$C$14185,Balance!R$5)</f>
        <v>32533.373506641128</v>
      </c>
      <c r="S293" s="13">
        <f>SUMIFS(Inyecciones!$E$2:$E$14185,Inyecciones!$A$2:$A$14185,Balance!S$4,Inyecciones!$B$2:$B$14185,Balance!$B293,Inyecciones!$C$2:$C$14185,Balance!S$5)</f>
        <v>16697.802725497491</v>
      </c>
      <c r="T293" s="13">
        <f>SUMIFS(Inyecciones!$E$2:$E$14185,Inyecciones!$A$2:$A$14185,Balance!T$4,Inyecciones!$B$2:$B$14185,Balance!$B293,Inyecciones!$C$2:$C$14185,Balance!T$5)</f>
        <v>10552.6890993913</v>
      </c>
      <c r="U293" s="13">
        <f>SUMIFS(Inyecciones!$E$2:$E$14185,Inyecciones!$A$2:$A$14185,Balance!U$4,Inyecciones!$B$2:$B$14185,Balance!$B293,Inyecciones!$C$2:$C$14185,Balance!U$5)</f>
        <v>14813.71129827643</v>
      </c>
      <c r="V293" s="13">
        <f>SUMIFS(Inyecciones!$E$2:$E$14185,Inyecciones!$A$2:$A$14185,Balance!V$4,Inyecciones!$B$2:$B$14185,Balance!$B293,Inyecciones!$C$2:$C$14185,Balance!V$5)</f>
        <v>21905.142142739111</v>
      </c>
      <c r="W293" s="13">
        <f>SUMIFS(Inyecciones!$E$2:$E$14185,Inyecciones!$A$2:$A$14185,Balance!W$4,Inyecciones!$B$2:$B$14185,Balance!$B293,Inyecciones!$C$2:$C$14185,Balance!W$5)</f>
        <v>26274.854531401961</v>
      </c>
      <c r="X293" s="13">
        <f>SUMIFS(Inyecciones!$E$2:$E$14185,Inyecciones!$A$2:$A$14185,Balance!X$4,Inyecciones!$B$2:$B$14185,Balance!$B293,Inyecciones!$C$2:$C$14185,Balance!X$5)</f>
        <v>10864.84028731973</v>
      </c>
      <c r="Y293" s="13">
        <f>SUMIFS(Inyecciones!$E$2:$E$14185,Inyecciones!$A$2:$A$14185,Balance!Y$4,Inyecciones!$B$2:$B$14185,Balance!$B293,Inyecciones!$C$2:$C$14185,Balance!Y$5)</f>
        <v>14866.864963732491</v>
      </c>
      <c r="Z293" s="14">
        <f>SUMIFS(Inyecciones!$E$2:$E$14185,Inyecciones!$A$2:$A$14185,Balance!Z$4,Inyecciones!$B$2:$B$14185,Balance!$B293,Inyecciones!$C$2:$C$14185,Balance!Z$5)</f>
        <v>20115.126783132979</v>
      </c>
      <c r="AA293" s="12">
        <f>SUMIFS(Inyecciones!$E$2:$E$14185,Inyecciones!$A$2:$A$14185,Balance!AA$4,Inyecciones!$B$2:$B$14185,Balance!$B293,Inyecciones!$C$2:$C$14185,Balance!AA$5)</f>
        <v>68338.365517154554</v>
      </c>
      <c r="AB293" s="13">
        <f>SUMIFS(Inyecciones!$E$2:$E$14185,Inyecciones!$A$2:$A$14185,Balance!AB$4,Inyecciones!$B$2:$B$14185,Balance!$B293,Inyecciones!$C$2:$C$14185,Balance!AB$5)</f>
        <v>53035.760000921371</v>
      </c>
      <c r="AC293" s="13">
        <f>SUMIFS(Inyecciones!$E$2:$E$14185,Inyecciones!$A$2:$A$14185,Balance!AC$4,Inyecciones!$B$2:$B$14185,Balance!$B293,Inyecciones!$C$2:$C$14185,Balance!AC$5)</f>
        <v>50676.942822231184</v>
      </c>
      <c r="AD293" s="13">
        <f>SUMIFS(Inyecciones!$E$2:$E$14185,Inyecciones!$A$2:$A$14185,Balance!AD$4,Inyecciones!$B$2:$B$14185,Balance!$B293,Inyecciones!$C$2:$C$14185,Balance!AD$5)</f>
        <v>32212.172009421949</v>
      </c>
      <c r="AE293" s="13">
        <f>SUMIFS(Inyecciones!$E$2:$E$14185,Inyecciones!$A$2:$A$14185,Balance!AE$4,Inyecciones!$B$2:$B$14185,Balance!$B293,Inyecciones!$C$2:$C$14185,Balance!AE$5)</f>
        <v>17513.733087276451</v>
      </c>
      <c r="AF293" s="13">
        <f>SUMIFS(Inyecciones!$E$2:$E$14185,Inyecciones!$A$2:$A$14185,Balance!AF$4,Inyecciones!$B$2:$B$14185,Balance!$B293,Inyecciones!$C$2:$C$14185,Balance!AF$5)</f>
        <v>11552.215225941531</v>
      </c>
      <c r="AG293" s="13">
        <f>SUMIFS(Inyecciones!$E$2:$E$14185,Inyecciones!$A$2:$A$14185,Balance!AG$4,Inyecciones!$B$2:$B$14185,Balance!$B293,Inyecciones!$C$2:$C$14185,Balance!AG$5)</f>
        <v>16421.135257689599</v>
      </c>
      <c r="AH293" s="13">
        <f>SUMIFS(Inyecciones!$E$2:$E$14185,Inyecciones!$A$2:$A$14185,Balance!AH$4,Inyecciones!$B$2:$B$14185,Balance!$B293,Inyecciones!$C$2:$C$14185,Balance!AH$5)</f>
        <v>24365.14576524022</v>
      </c>
      <c r="AI293" s="13">
        <f>SUMIFS(Inyecciones!$E$2:$E$14185,Inyecciones!$A$2:$A$14185,Balance!AI$4,Inyecciones!$B$2:$B$14185,Balance!$B293,Inyecciones!$C$2:$C$14185,Balance!AI$5)</f>
        <v>28943.353068301771</v>
      </c>
      <c r="AJ293" s="13">
        <f>SUMIFS(Inyecciones!$E$2:$E$14185,Inyecciones!$A$2:$A$14185,Balance!AJ$4,Inyecciones!$B$2:$B$14185,Balance!$B293,Inyecciones!$C$2:$C$14185,Balance!AJ$5)</f>
        <v>24320.987550320009</v>
      </c>
      <c r="AK293" s="13">
        <f>SUMIFS(Inyecciones!$E$2:$E$14185,Inyecciones!$A$2:$A$14185,Balance!AK$4,Inyecciones!$B$2:$B$14185,Balance!$B293,Inyecciones!$C$2:$C$14185,Balance!AK$5)</f>
        <v>31118.201516012421</v>
      </c>
      <c r="AL293" s="14">
        <f>SUMIFS(Inyecciones!$E$2:$E$14185,Inyecciones!$A$2:$A$14185,Balance!AL$4,Inyecciones!$B$2:$B$14185,Balance!$B293,Inyecciones!$C$2:$C$14185,Balance!AL$5)</f>
        <v>33106.49412596583</v>
      </c>
      <c r="AM293" s="13"/>
      <c r="AN293" s="12">
        <f>SUMIFS('Retiro Mensual'!$E$2:$E$2629,'Retiro Mensual'!$A$2:$A$2629,AN$4,'Retiro Mensual'!$B$2:$B$2629,$B293,'Retiro Mensual'!$C$2:$C$2629,AN$5)</f>
        <v>0</v>
      </c>
      <c r="AO293" s="13">
        <f>SUMIFS('Retiro Mensual'!$E$2:$E$2629,'Retiro Mensual'!$A$2:$A$2629,AO$4,'Retiro Mensual'!$B$2:$B$2629,$B293,'Retiro Mensual'!$C$2:$C$2629,AO$5)</f>
        <v>0</v>
      </c>
      <c r="AP293" s="13">
        <f>SUMIFS('Retiro Mensual'!$E$2:$E$2629,'Retiro Mensual'!$A$2:$A$2629,AP$4,'Retiro Mensual'!$B$2:$B$2629,$B293,'Retiro Mensual'!$C$2:$C$2629,AP$5)</f>
        <v>0</v>
      </c>
      <c r="AQ293" s="13">
        <f>SUMIFS('Retiro Mensual'!$E$2:$E$2629,'Retiro Mensual'!$A$2:$A$2629,AQ$4,'Retiro Mensual'!$B$2:$B$2629,$B293,'Retiro Mensual'!$C$2:$C$2629,AQ$5)</f>
        <v>0</v>
      </c>
      <c r="AR293" s="13">
        <f>SUMIFS('Retiro Mensual'!$E$2:$E$2629,'Retiro Mensual'!$A$2:$A$2629,AR$4,'Retiro Mensual'!$B$2:$B$2629,$B293,'Retiro Mensual'!$C$2:$C$2629,AR$5)</f>
        <v>0</v>
      </c>
      <c r="AS293" s="13">
        <f>SUMIFS('Retiro Mensual'!$E$2:$E$2629,'Retiro Mensual'!$A$2:$A$2629,AS$4,'Retiro Mensual'!$B$2:$B$2629,$B293,'Retiro Mensual'!$C$2:$C$2629,AS$5)</f>
        <v>0</v>
      </c>
      <c r="AT293" s="13">
        <f>SUMIFS('Retiro Mensual'!$E$2:$E$2629,'Retiro Mensual'!$A$2:$A$2629,AT$4,'Retiro Mensual'!$B$2:$B$2629,$B293,'Retiro Mensual'!$C$2:$C$2629,AT$5)</f>
        <v>0</v>
      </c>
      <c r="AU293" s="13">
        <f>SUMIFS('Retiro Mensual'!$E$2:$E$2629,'Retiro Mensual'!$A$2:$A$2629,AU$4,'Retiro Mensual'!$B$2:$B$2629,$B293,'Retiro Mensual'!$C$2:$C$2629,AU$5)</f>
        <v>0</v>
      </c>
      <c r="AV293" s="13">
        <f>SUMIFS('Retiro Mensual'!$E$2:$E$2629,'Retiro Mensual'!$A$2:$A$2629,AV$4,'Retiro Mensual'!$B$2:$B$2629,$B293,'Retiro Mensual'!$C$2:$C$2629,AV$5)</f>
        <v>0</v>
      </c>
      <c r="AW293" s="13">
        <f>SUMIFS('Retiro Mensual'!$E$2:$E$2629,'Retiro Mensual'!$A$2:$A$2629,AW$4,'Retiro Mensual'!$B$2:$B$2629,$B293,'Retiro Mensual'!$C$2:$C$2629,AW$5)</f>
        <v>0</v>
      </c>
      <c r="AX293" s="13">
        <f>SUMIFS('Retiro Mensual'!$E$2:$E$2629,'Retiro Mensual'!$A$2:$A$2629,AX$4,'Retiro Mensual'!$B$2:$B$2629,$B293,'Retiro Mensual'!$C$2:$C$2629,AX$5)</f>
        <v>0</v>
      </c>
      <c r="AY293" s="14">
        <f>SUMIFS('Retiro Mensual'!$E$2:$E$2629,'Retiro Mensual'!$A$2:$A$2629,AY$4,'Retiro Mensual'!$B$2:$B$2629,$B293,'Retiro Mensual'!$C$2:$C$2629,AY$5)</f>
        <v>0</v>
      </c>
      <c r="AZ293" s="12">
        <f>SUMIFS('Retiro Mensual'!$E$2:$E$2629,'Retiro Mensual'!$A$2:$A$2629,AZ$4,'Retiro Mensual'!$B$2:$B$2629,$B293,'Retiro Mensual'!$C$2:$C$2629,AZ$5)</f>
        <v>0</v>
      </c>
      <c r="BA293" s="13">
        <f>SUMIFS('Retiro Mensual'!$E$2:$E$2629,'Retiro Mensual'!$A$2:$A$2629,BA$4,'Retiro Mensual'!$B$2:$B$2629,$B293,'Retiro Mensual'!$C$2:$C$2629,BA$5)</f>
        <v>0</v>
      </c>
      <c r="BB293" s="13">
        <f>SUMIFS('Retiro Mensual'!$E$2:$E$2629,'Retiro Mensual'!$A$2:$A$2629,BB$4,'Retiro Mensual'!$B$2:$B$2629,$B293,'Retiro Mensual'!$C$2:$C$2629,BB$5)</f>
        <v>0</v>
      </c>
      <c r="BC293" s="13">
        <f>SUMIFS('Retiro Mensual'!$E$2:$E$2629,'Retiro Mensual'!$A$2:$A$2629,BC$4,'Retiro Mensual'!$B$2:$B$2629,$B293,'Retiro Mensual'!$C$2:$C$2629,BC$5)</f>
        <v>0</v>
      </c>
      <c r="BD293" s="13">
        <f>SUMIFS('Retiro Mensual'!$E$2:$E$2629,'Retiro Mensual'!$A$2:$A$2629,BD$4,'Retiro Mensual'!$B$2:$B$2629,$B293,'Retiro Mensual'!$C$2:$C$2629,BD$5)</f>
        <v>0</v>
      </c>
      <c r="BE293" s="13">
        <f>SUMIFS('Retiro Mensual'!$E$2:$E$2629,'Retiro Mensual'!$A$2:$A$2629,BE$4,'Retiro Mensual'!$B$2:$B$2629,$B293,'Retiro Mensual'!$C$2:$C$2629,BE$5)</f>
        <v>0</v>
      </c>
      <c r="BF293" s="13">
        <f>SUMIFS('Retiro Mensual'!$E$2:$E$2629,'Retiro Mensual'!$A$2:$A$2629,BF$4,'Retiro Mensual'!$B$2:$B$2629,$B293,'Retiro Mensual'!$C$2:$C$2629,BF$5)</f>
        <v>0</v>
      </c>
      <c r="BG293" s="13">
        <f>SUMIFS('Retiro Mensual'!$E$2:$E$2629,'Retiro Mensual'!$A$2:$A$2629,BG$4,'Retiro Mensual'!$B$2:$B$2629,$B293,'Retiro Mensual'!$C$2:$C$2629,BG$5)</f>
        <v>0</v>
      </c>
      <c r="BH293" s="13">
        <f>SUMIFS('Retiro Mensual'!$E$2:$E$2629,'Retiro Mensual'!$A$2:$A$2629,BH$4,'Retiro Mensual'!$B$2:$B$2629,$B293,'Retiro Mensual'!$C$2:$C$2629,BH$5)</f>
        <v>0</v>
      </c>
      <c r="BI293" s="13">
        <f>SUMIFS('Retiro Mensual'!$E$2:$E$2629,'Retiro Mensual'!$A$2:$A$2629,BI$4,'Retiro Mensual'!$B$2:$B$2629,$B293,'Retiro Mensual'!$C$2:$C$2629,BI$5)</f>
        <v>0</v>
      </c>
      <c r="BJ293" s="13">
        <f>SUMIFS('Retiro Mensual'!$E$2:$E$2629,'Retiro Mensual'!$A$2:$A$2629,BJ$4,'Retiro Mensual'!$B$2:$B$2629,$B293,'Retiro Mensual'!$C$2:$C$2629,BJ$5)</f>
        <v>0</v>
      </c>
      <c r="BK293" s="14">
        <f>SUMIFS('Retiro Mensual'!$E$2:$E$2629,'Retiro Mensual'!$A$2:$A$2629,BK$4,'Retiro Mensual'!$B$2:$B$2629,$B293,'Retiro Mensual'!$C$2:$C$2629,BK$5)</f>
        <v>0</v>
      </c>
      <c r="BL293" s="12">
        <f>SUMIFS('Retiro Mensual'!$E$2:$E$2629,'Retiro Mensual'!$A$2:$A$2629,BL$4,'Retiro Mensual'!$B$2:$B$2629,$B293,'Retiro Mensual'!$C$2:$C$2629,BL$5)</f>
        <v>0</v>
      </c>
      <c r="BM293" s="13">
        <f>SUMIFS('Retiro Mensual'!$E$2:$E$2629,'Retiro Mensual'!$A$2:$A$2629,BM$4,'Retiro Mensual'!$B$2:$B$2629,$B293,'Retiro Mensual'!$C$2:$C$2629,BM$5)</f>
        <v>0</v>
      </c>
      <c r="BN293" s="13">
        <f>SUMIFS('Retiro Mensual'!$E$2:$E$2629,'Retiro Mensual'!$A$2:$A$2629,BN$4,'Retiro Mensual'!$B$2:$B$2629,$B293,'Retiro Mensual'!$C$2:$C$2629,BN$5)</f>
        <v>0</v>
      </c>
      <c r="BO293" s="13">
        <f>SUMIFS('Retiro Mensual'!$E$2:$E$2629,'Retiro Mensual'!$A$2:$A$2629,BO$4,'Retiro Mensual'!$B$2:$B$2629,$B293,'Retiro Mensual'!$C$2:$C$2629,BO$5)</f>
        <v>0</v>
      </c>
      <c r="BP293" s="13">
        <f>SUMIFS('Retiro Mensual'!$E$2:$E$2629,'Retiro Mensual'!$A$2:$A$2629,BP$4,'Retiro Mensual'!$B$2:$B$2629,$B293,'Retiro Mensual'!$C$2:$C$2629,BP$5)</f>
        <v>0</v>
      </c>
      <c r="BQ293" s="13">
        <f>SUMIFS('Retiro Mensual'!$E$2:$E$2629,'Retiro Mensual'!$A$2:$A$2629,BQ$4,'Retiro Mensual'!$B$2:$B$2629,$B293,'Retiro Mensual'!$C$2:$C$2629,BQ$5)</f>
        <v>0</v>
      </c>
      <c r="BR293" s="13">
        <f>SUMIFS('Retiro Mensual'!$E$2:$E$2629,'Retiro Mensual'!$A$2:$A$2629,BR$4,'Retiro Mensual'!$B$2:$B$2629,$B293,'Retiro Mensual'!$C$2:$C$2629,BR$5)</f>
        <v>0</v>
      </c>
      <c r="BS293" s="13">
        <f>SUMIFS('Retiro Mensual'!$E$2:$E$2629,'Retiro Mensual'!$A$2:$A$2629,BS$4,'Retiro Mensual'!$B$2:$B$2629,$B293,'Retiro Mensual'!$C$2:$C$2629,BS$5)</f>
        <v>0</v>
      </c>
      <c r="BT293" s="13">
        <f>SUMIFS('Retiro Mensual'!$E$2:$E$2629,'Retiro Mensual'!$A$2:$A$2629,BT$4,'Retiro Mensual'!$B$2:$B$2629,$B293,'Retiro Mensual'!$C$2:$C$2629,BT$5)</f>
        <v>0</v>
      </c>
      <c r="BU293" s="13">
        <f>SUMIFS('Retiro Mensual'!$E$2:$E$2629,'Retiro Mensual'!$A$2:$A$2629,BU$4,'Retiro Mensual'!$B$2:$B$2629,$B293,'Retiro Mensual'!$C$2:$C$2629,BU$5)</f>
        <v>0</v>
      </c>
      <c r="BV293" s="13">
        <f>SUMIFS('Retiro Mensual'!$E$2:$E$2629,'Retiro Mensual'!$A$2:$A$2629,BV$4,'Retiro Mensual'!$B$2:$B$2629,$B293,'Retiro Mensual'!$C$2:$C$2629,BV$5)</f>
        <v>0</v>
      </c>
      <c r="BW293" s="14">
        <f>SUMIFS('Retiro Mensual'!$E$2:$E$2629,'Retiro Mensual'!$A$2:$A$2629,BW$4,'Retiro Mensual'!$B$2:$B$2629,$B293,'Retiro Mensual'!$C$2:$C$2629,BW$5)</f>
        <v>0</v>
      </c>
      <c r="BX293" s="13"/>
      <c r="BY293" s="12">
        <f>SUMIFS('Compra Ventas'!$E$2:$E$2700,'Compra Ventas'!$A$2:$A$2700,BY$4,'Compra Ventas'!$B$2:$B$2700,$B293,'Compra Ventas'!$C$2:$C$2700,BY$5)</f>
        <v>0</v>
      </c>
      <c r="BZ293" s="13">
        <f>SUMIFS('Compra Ventas'!$E$2:$E$2700,'Compra Ventas'!$A$2:$A$2700,BZ$4,'Compra Ventas'!$B$2:$B$2700,$B293,'Compra Ventas'!$C$2:$C$2700,BZ$5)</f>
        <v>0</v>
      </c>
      <c r="CA293" s="13">
        <f>SUMIFS('Compra Ventas'!$E$2:$E$2700,'Compra Ventas'!$A$2:$A$2700,CA$4,'Compra Ventas'!$B$2:$B$2700,$B293,'Compra Ventas'!$C$2:$C$2700,CA$5)</f>
        <v>0</v>
      </c>
      <c r="CB293" s="13">
        <f>SUMIFS('Compra Ventas'!$E$2:$E$2700,'Compra Ventas'!$A$2:$A$2700,CB$4,'Compra Ventas'!$B$2:$B$2700,$B293,'Compra Ventas'!$C$2:$C$2700,CB$5)</f>
        <v>0</v>
      </c>
      <c r="CC293" s="13">
        <f>SUMIFS('Compra Ventas'!$E$2:$E$2700,'Compra Ventas'!$A$2:$A$2700,CC$4,'Compra Ventas'!$B$2:$B$2700,$B293,'Compra Ventas'!$C$2:$C$2700,CC$5)</f>
        <v>0</v>
      </c>
      <c r="CD293" s="13">
        <f>SUMIFS('Compra Ventas'!$E$2:$E$2700,'Compra Ventas'!$A$2:$A$2700,CD$4,'Compra Ventas'!$B$2:$B$2700,$B293,'Compra Ventas'!$C$2:$C$2700,CD$5)</f>
        <v>0</v>
      </c>
      <c r="CE293" s="13">
        <f>SUMIFS('Compra Ventas'!$E$2:$E$2700,'Compra Ventas'!$A$2:$A$2700,CE$4,'Compra Ventas'!$B$2:$B$2700,$B293,'Compra Ventas'!$C$2:$C$2700,CE$5)</f>
        <v>0</v>
      </c>
      <c r="CF293" s="13">
        <f>SUMIFS('Compra Ventas'!$E$2:$E$2700,'Compra Ventas'!$A$2:$A$2700,CF$4,'Compra Ventas'!$B$2:$B$2700,$B293,'Compra Ventas'!$C$2:$C$2700,CF$5)</f>
        <v>0</v>
      </c>
      <c r="CG293" s="13">
        <f>SUMIFS('Compra Ventas'!$E$2:$E$2700,'Compra Ventas'!$A$2:$A$2700,CG$4,'Compra Ventas'!$B$2:$B$2700,$B293,'Compra Ventas'!$C$2:$C$2700,CG$5)</f>
        <v>0</v>
      </c>
      <c r="CH293" s="13">
        <f>SUMIFS('Compra Ventas'!$E$2:$E$2700,'Compra Ventas'!$A$2:$A$2700,CH$4,'Compra Ventas'!$B$2:$B$2700,$B293,'Compra Ventas'!$C$2:$C$2700,CH$5)</f>
        <v>0</v>
      </c>
      <c r="CI293" s="13">
        <f>SUMIFS('Compra Ventas'!$E$2:$E$2700,'Compra Ventas'!$A$2:$A$2700,CI$4,'Compra Ventas'!$B$2:$B$2700,$B293,'Compra Ventas'!$C$2:$C$2700,CI$5)</f>
        <v>0</v>
      </c>
      <c r="CJ293" s="14">
        <f>SUMIFS('Compra Ventas'!$E$2:$E$2700,'Compra Ventas'!$A$2:$A$2700,CJ$4,'Compra Ventas'!$B$2:$B$2700,$B293,'Compra Ventas'!$C$2:$C$2700,CJ$5)</f>
        <v>0</v>
      </c>
      <c r="CK293" s="12">
        <f>SUMIFS('Compra Ventas'!$E$2:$E$2700,'Compra Ventas'!$A$2:$A$2700,CK$4,'Compra Ventas'!$B$2:$B$2700,$B293,'Compra Ventas'!$C$2:$C$2700,CK$5)</f>
        <v>0</v>
      </c>
      <c r="CL293" s="13">
        <f>SUMIFS('Compra Ventas'!$E$2:$E$2700,'Compra Ventas'!$A$2:$A$2700,CL$4,'Compra Ventas'!$B$2:$B$2700,$B293,'Compra Ventas'!$C$2:$C$2700,CL$5)</f>
        <v>0</v>
      </c>
      <c r="CM293" s="13">
        <f>SUMIFS('Compra Ventas'!$E$2:$E$2700,'Compra Ventas'!$A$2:$A$2700,CM$4,'Compra Ventas'!$B$2:$B$2700,$B293,'Compra Ventas'!$C$2:$C$2700,CM$5)</f>
        <v>0</v>
      </c>
      <c r="CN293" s="13">
        <f>SUMIFS('Compra Ventas'!$E$2:$E$2700,'Compra Ventas'!$A$2:$A$2700,CN$4,'Compra Ventas'!$B$2:$B$2700,$B293,'Compra Ventas'!$C$2:$C$2700,CN$5)</f>
        <v>0</v>
      </c>
      <c r="CO293" s="13">
        <f>SUMIFS('Compra Ventas'!$E$2:$E$2700,'Compra Ventas'!$A$2:$A$2700,CO$4,'Compra Ventas'!$B$2:$B$2700,$B293,'Compra Ventas'!$C$2:$C$2700,CO$5)</f>
        <v>0</v>
      </c>
      <c r="CP293" s="13">
        <f>SUMIFS('Compra Ventas'!$E$2:$E$2700,'Compra Ventas'!$A$2:$A$2700,CP$4,'Compra Ventas'!$B$2:$B$2700,$B293,'Compra Ventas'!$C$2:$C$2700,CP$5)</f>
        <v>0</v>
      </c>
      <c r="CQ293" s="13">
        <f>SUMIFS('Compra Ventas'!$E$2:$E$2700,'Compra Ventas'!$A$2:$A$2700,CQ$4,'Compra Ventas'!$B$2:$B$2700,$B293,'Compra Ventas'!$C$2:$C$2700,CQ$5)</f>
        <v>0</v>
      </c>
      <c r="CR293" s="13">
        <f>SUMIFS('Compra Ventas'!$E$2:$E$2700,'Compra Ventas'!$A$2:$A$2700,CR$4,'Compra Ventas'!$B$2:$B$2700,$B293,'Compra Ventas'!$C$2:$C$2700,CR$5)</f>
        <v>0</v>
      </c>
      <c r="CS293" s="13">
        <f>SUMIFS('Compra Ventas'!$E$2:$E$2700,'Compra Ventas'!$A$2:$A$2700,CS$4,'Compra Ventas'!$B$2:$B$2700,$B293,'Compra Ventas'!$C$2:$C$2700,CS$5)</f>
        <v>0</v>
      </c>
      <c r="CT293" s="13">
        <f>SUMIFS('Compra Ventas'!$E$2:$E$2700,'Compra Ventas'!$A$2:$A$2700,CT$4,'Compra Ventas'!$B$2:$B$2700,$B293,'Compra Ventas'!$C$2:$C$2700,CT$5)</f>
        <v>0</v>
      </c>
      <c r="CU293" s="13">
        <f>SUMIFS('Compra Ventas'!$E$2:$E$2700,'Compra Ventas'!$A$2:$A$2700,CU$4,'Compra Ventas'!$B$2:$B$2700,$B293,'Compra Ventas'!$C$2:$C$2700,CU$5)</f>
        <v>0</v>
      </c>
      <c r="CV293" s="14">
        <f>SUMIFS('Compra Ventas'!$E$2:$E$2700,'Compra Ventas'!$A$2:$A$2700,CV$4,'Compra Ventas'!$B$2:$B$2700,$B293,'Compra Ventas'!$C$2:$C$2700,CV$5)</f>
        <v>0</v>
      </c>
      <c r="CW293" s="12">
        <f>SUMIFS('Compra Ventas'!$E$2:$E$2700,'Compra Ventas'!$A$2:$A$2700,CW$4,'Compra Ventas'!$B$2:$B$2700,$B293,'Compra Ventas'!$C$2:$C$2700,CW$5)</f>
        <v>0</v>
      </c>
      <c r="CX293" s="13">
        <f>SUMIFS('Compra Ventas'!$E$2:$E$2700,'Compra Ventas'!$A$2:$A$2700,CX$4,'Compra Ventas'!$B$2:$B$2700,$B293,'Compra Ventas'!$C$2:$C$2700,CX$5)</f>
        <v>0</v>
      </c>
      <c r="CY293" s="13">
        <f>SUMIFS('Compra Ventas'!$E$2:$E$2700,'Compra Ventas'!$A$2:$A$2700,CY$4,'Compra Ventas'!$B$2:$B$2700,$B293,'Compra Ventas'!$C$2:$C$2700,CY$5)</f>
        <v>0</v>
      </c>
      <c r="CZ293" s="13">
        <f>SUMIFS('Compra Ventas'!$E$2:$E$2700,'Compra Ventas'!$A$2:$A$2700,CZ$4,'Compra Ventas'!$B$2:$B$2700,$B293,'Compra Ventas'!$C$2:$C$2700,CZ$5)</f>
        <v>0</v>
      </c>
      <c r="DA293" s="13">
        <f>SUMIFS('Compra Ventas'!$E$2:$E$2700,'Compra Ventas'!$A$2:$A$2700,DA$4,'Compra Ventas'!$B$2:$B$2700,$B293,'Compra Ventas'!$C$2:$C$2700,DA$5)</f>
        <v>0</v>
      </c>
      <c r="DB293" s="13">
        <f>SUMIFS('Compra Ventas'!$E$2:$E$2700,'Compra Ventas'!$A$2:$A$2700,DB$4,'Compra Ventas'!$B$2:$B$2700,$B293,'Compra Ventas'!$C$2:$C$2700,DB$5)</f>
        <v>0</v>
      </c>
      <c r="DC293" s="13">
        <f>SUMIFS('Compra Ventas'!$E$2:$E$2700,'Compra Ventas'!$A$2:$A$2700,DC$4,'Compra Ventas'!$B$2:$B$2700,$B293,'Compra Ventas'!$C$2:$C$2700,DC$5)</f>
        <v>0</v>
      </c>
      <c r="DD293" s="13">
        <f>SUMIFS('Compra Ventas'!$E$2:$E$2700,'Compra Ventas'!$A$2:$A$2700,DD$4,'Compra Ventas'!$B$2:$B$2700,$B293,'Compra Ventas'!$C$2:$C$2700,DD$5)</f>
        <v>0</v>
      </c>
      <c r="DE293" s="13">
        <f>SUMIFS('Compra Ventas'!$E$2:$E$2700,'Compra Ventas'!$A$2:$A$2700,DE$4,'Compra Ventas'!$B$2:$B$2700,$B293,'Compra Ventas'!$C$2:$C$2700,DE$5)</f>
        <v>0</v>
      </c>
      <c r="DF293" s="13">
        <f>SUMIFS('Compra Ventas'!$E$2:$E$2700,'Compra Ventas'!$A$2:$A$2700,DF$4,'Compra Ventas'!$B$2:$B$2700,$B293,'Compra Ventas'!$C$2:$C$2700,DF$5)</f>
        <v>0</v>
      </c>
      <c r="DG293" s="13">
        <f>SUMIFS('Compra Ventas'!$E$2:$E$2700,'Compra Ventas'!$A$2:$A$2700,DG$4,'Compra Ventas'!$B$2:$B$2700,$B293,'Compra Ventas'!$C$2:$C$2700,DG$5)</f>
        <v>0</v>
      </c>
      <c r="DH293" s="14">
        <f>SUMIFS('Compra Ventas'!$E$2:$E$2700,'Compra Ventas'!$A$2:$A$2700,DH$4,'Compra Ventas'!$B$2:$B$2700,$B293,'Compra Ventas'!$C$2:$C$2700,DH$5)</f>
        <v>0</v>
      </c>
      <c r="DI293" s="84"/>
      <c r="DJ293" s="98">
        <f>SUMIFS('Ajuste Ciclado'!D$5:D$47,'Ajuste Ciclado'!$C$5:$C$47,Balance!DJ$4,'Ajuste Ciclado'!$B$5:$B$47,Balance!$B293)</f>
        <v>0</v>
      </c>
      <c r="DK293" s="99">
        <f>SUMIFS('Ajuste Ciclado'!E$5:E$47,'Ajuste Ciclado'!$C$5:$C$47,Balance!DK$4,'Ajuste Ciclado'!$B$5:$B$47,Balance!$B293)</f>
        <v>0</v>
      </c>
      <c r="DL293" s="99">
        <f>SUMIFS('Ajuste Ciclado'!F$5:F$47,'Ajuste Ciclado'!$C$5:$C$47,Balance!DL$4,'Ajuste Ciclado'!$B$5:$B$47,Balance!$B293)</f>
        <v>0</v>
      </c>
      <c r="DM293" s="99">
        <f>SUMIFS('Ajuste Ciclado'!G$5:G$47,'Ajuste Ciclado'!$C$5:$C$47,Balance!DM$4,'Ajuste Ciclado'!$B$5:$B$47,Balance!$B293)</f>
        <v>0</v>
      </c>
      <c r="DN293" s="99">
        <f>SUMIFS('Ajuste Ciclado'!H$5:H$47,'Ajuste Ciclado'!$C$5:$C$47,Balance!DN$4,'Ajuste Ciclado'!$B$5:$B$47,Balance!$B293)</f>
        <v>0</v>
      </c>
      <c r="DO293" s="99">
        <f>SUMIFS('Ajuste Ciclado'!I$5:I$47,'Ajuste Ciclado'!$C$5:$C$47,Balance!DO$4,'Ajuste Ciclado'!$B$5:$B$47,Balance!$B293)</f>
        <v>0</v>
      </c>
      <c r="DP293" s="99">
        <f>SUMIFS('Ajuste Ciclado'!J$5:J$47,'Ajuste Ciclado'!$C$5:$C$47,Balance!DP$4,'Ajuste Ciclado'!$B$5:$B$47,Balance!$B293)</f>
        <v>0</v>
      </c>
      <c r="DQ293" s="99">
        <f>SUMIFS('Ajuste Ciclado'!K$5:K$47,'Ajuste Ciclado'!$C$5:$C$47,Balance!DQ$4,'Ajuste Ciclado'!$B$5:$B$47,Balance!$B293)</f>
        <v>0</v>
      </c>
      <c r="DR293" s="99">
        <f>SUMIFS('Ajuste Ciclado'!L$5:L$47,'Ajuste Ciclado'!$C$5:$C$47,Balance!DR$4,'Ajuste Ciclado'!$B$5:$B$47,Balance!$B293)</f>
        <v>0</v>
      </c>
      <c r="DS293" s="99">
        <f>SUMIFS('Ajuste Ciclado'!M$5:M$47,'Ajuste Ciclado'!$C$5:$C$47,Balance!DS$4,'Ajuste Ciclado'!$B$5:$B$47,Balance!$B293)</f>
        <v>0</v>
      </c>
      <c r="DT293" s="99">
        <f>SUMIFS('Ajuste Ciclado'!N$5:N$47,'Ajuste Ciclado'!$C$5:$C$47,Balance!DT$4,'Ajuste Ciclado'!$B$5:$B$47,Balance!$B293)</f>
        <v>0</v>
      </c>
      <c r="DU293" s="100">
        <f>SUMIFS('Ajuste Ciclado'!O$5:O$47,'Ajuste Ciclado'!$C$5:$C$47,Balance!DU$4,'Ajuste Ciclado'!$B$5:$B$47,Balance!$B293)</f>
        <v>0</v>
      </c>
      <c r="DV293" s="98">
        <f>SUMIFS('Ajuste Ciclado'!D$5:D$47,'Ajuste Ciclado'!$C$5:$C$47,Balance!DV$4,'Ajuste Ciclado'!$B$5:$B$47,Balance!$B293)</f>
        <v>0</v>
      </c>
      <c r="DW293" s="99">
        <f>SUMIFS('Ajuste Ciclado'!E$5:E$47,'Ajuste Ciclado'!$C$5:$C$47,Balance!DW$4,'Ajuste Ciclado'!$B$5:$B$47,Balance!$B293)</f>
        <v>0</v>
      </c>
      <c r="DX293" s="99">
        <f>SUMIFS('Ajuste Ciclado'!F$5:F$47,'Ajuste Ciclado'!$C$5:$C$47,Balance!DX$4,'Ajuste Ciclado'!$B$5:$B$47,Balance!$B293)</f>
        <v>0</v>
      </c>
      <c r="DY293" s="99">
        <f>SUMIFS('Ajuste Ciclado'!G$5:G$47,'Ajuste Ciclado'!$C$5:$C$47,Balance!DY$4,'Ajuste Ciclado'!$B$5:$B$47,Balance!$B293)</f>
        <v>0</v>
      </c>
      <c r="DZ293" s="99">
        <f>SUMIFS('Ajuste Ciclado'!H$5:H$47,'Ajuste Ciclado'!$C$5:$C$47,Balance!DZ$4,'Ajuste Ciclado'!$B$5:$B$47,Balance!$B293)</f>
        <v>0</v>
      </c>
      <c r="EA293" s="99">
        <f>SUMIFS('Ajuste Ciclado'!I$5:I$47,'Ajuste Ciclado'!$C$5:$C$47,Balance!EA$4,'Ajuste Ciclado'!$B$5:$B$47,Balance!$B293)</f>
        <v>0</v>
      </c>
      <c r="EB293" s="99">
        <f>SUMIFS('Ajuste Ciclado'!J$5:J$47,'Ajuste Ciclado'!$C$5:$C$47,Balance!EB$4,'Ajuste Ciclado'!$B$5:$B$47,Balance!$B293)</f>
        <v>0</v>
      </c>
      <c r="EC293" s="99">
        <f>SUMIFS('Ajuste Ciclado'!K$5:K$47,'Ajuste Ciclado'!$C$5:$C$47,Balance!EC$4,'Ajuste Ciclado'!$B$5:$B$47,Balance!$B293)</f>
        <v>0</v>
      </c>
      <c r="ED293" s="99">
        <f>SUMIFS('Ajuste Ciclado'!L$5:L$47,'Ajuste Ciclado'!$C$5:$C$47,Balance!ED$4,'Ajuste Ciclado'!$B$5:$B$47,Balance!$B293)</f>
        <v>0</v>
      </c>
      <c r="EE293" s="99">
        <f>SUMIFS('Ajuste Ciclado'!M$5:M$47,'Ajuste Ciclado'!$C$5:$C$47,Balance!EE$4,'Ajuste Ciclado'!$B$5:$B$47,Balance!$B293)</f>
        <v>0</v>
      </c>
      <c r="EF293" s="99">
        <f>SUMIFS('Ajuste Ciclado'!N$5:N$47,'Ajuste Ciclado'!$C$5:$C$47,Balance!EF$4,'Ajuste Ciclado'!$B$5:$B$47,Balance!$B293)</f>
        <v>0</v>
      </c>
      <c r="EG293" s="100">
        <f>SUMIFS('Ajuste Ciclado'!O$5:O$47,'Ajuste Ciclado'!$C$5:$C$47,Balance!EG$4,'Ajuste Ciclado'!$B$5:$B$47,Balance!$B293)</f>
        <v>0</v>
      </c>
      <c r="EH293" s="98">
        <f>SUMIFS('Ajuste Ciclado'!D$5:D$47,'Ajuste Ciclado'!$C$5:$C$47,Balance!EH$4,'Ajuste Ciclado'!$B$5:$B$47,Balance!$B293)</f>
        <v>0</v>
      </c>
      <c r="EI293" s="99">
        <f>SUMIFS('Ajuste Ciclado'!E$5:E$47,'Ajuste Ciclado'!$C$5:$C$47,Balance!EI$4,'Ajuste Ciclado'!$B$5:$B$47,Balance!$B293)</f>
        <v>0</v>
      </c>
      <c r="EJ293" s="99">
        <f>SUMIFS('Ajuste Ciclado'!F$5:F$47,'Ajuste Ciclado'!$C$5:$C$47,Balance!EJ$4,'Ajuste Ciclado'!$B$5:$B$47,Balance!$B293)</f>
        <v>0</v>
      </c>
      <c r="EK293" s="99">
        <f>SUMIFS('Ajuste Ciclado'!G$5:G$47,'Ajuste Ciclado'!$C$5:$C$47,Balance!EK$4,'Ajuste Ciclado'!$B$5:$B$47,Balance!$B293)</f>
        <v>0</v>
      </c>
      <c r="EL293" s="99">
        <f>SUMIFS('Ajuste Ciclado'!H$5:H$47,'Ajuste Ciclado'!$C$5:$C$47,Balance!EL$4,'Ajuste Ciclado'!$B$5:$B$47,Balance!$B293)</f>
        <v>0</v>
      </c>
      <c r="EM293" s="99">
        <f>SUMIFS('Ajuste Ciclado'!I$5:I$47,'Ajuste Ciclado'!$C$5:$C$47,Balance!EM$4,'Ajuste Ciclado'!$B$5:$B$47,Balance!$B293)</f>
        <v>0</v>
      </c>
      <c r="EN293" s="99">
        <f>SUMIFS('Ajuste Ciclado'!J$5:J$47,'Ajuste Ciclado'!$C$5:$C$47,Balance!EN$4,'Ajuste Ciclado'!$B$5:$B$47,Balance!$B293)</f>
        <v>0</v>
      </c>
      <c r="EO293" s="99">
        <f>SUMIFS('Ajuste Ciclado'!K$5:K$47,'Ajuste Ciclado'!$C$5:$C$47,Balance!EO$4,'Ajuste Ciclado'!$B$5:$B$47,Balance!$B293)</f>
        <v>0</v>
      </c>
      <c r="EP293" s="99">
        <f>SUMIFS('Ajuste Ciclado'!L$5:L$47,'Ajuste Ciclado'!$C$5:$C$47,Balance!EP$4,'Ajuste Ciclado'!$B$5:$B$47,Balance!$B293)</f>
        <v>0</v>
      </c>
      <c r="EQ293" s="99">
        <f>SUMIFS('Ajuste Ciclado'!M$5:M$47,'Ajuste Ciclado'!$C$5:$C$47,Balance!EQ$4,'Ajuste Ciclado'!$B$5:$B$47,Balance!$B293)</f>
        <v>0</v>
      </c>
      <c r="ER293" s="99">
        <f>SUMIFS('Ajuste Ciclado'!N$5:N$47,'Ajuste Ciclado'!$C$5:$C$47,Balance!ER$4,'Ajuste Ciclado'!$B$5:$B$47,Balance!$B293)</f>
        <v>0</v>
      </c>
      <c r="ES293" s="100">
        <f>SUMIFS('Ajuste Ciclado'!O$5:O$47,'Ajuste Ciclado'!$C$5:$C$47,Balance!ES$4,'Ajuste Ciclado'!$B$5:$B$47,Balance!$B293)</f>
        <v>0</v>
      </c>
      <c r="ET293" s="84"/>
      <c r="EU293" s="12">
        <f t="shared" si="377"/>
        <v>68165.685292203329</v>
      </c>
      <c r="EV293" s="13">
        <f t="shared" si="342"/>
        <v>52541.408694717218</v>
      </c>
      <c r="EW293" s="13">
        <f t="shared" si="343"/>
        <v>50385.617117357229</v>
      </c>
      <c r="EX293" s="13">
        <f t="shared" si="344"/>
        <v>30643.51859757123</v>
      </c>
      <c r="EY293" s="13">
        <f t="shared" si="345"/>
        <v>17135.46637643069</v>
      </c>
      <c r="EZ293" s="13">
        <f t="shared" si="346"/>
        <v>10308.703842173851</v>
      </c>
      <c r="FA293" s="13">
        <f t="shared" si="347"/>
        <v>13662.25227841832</v>
      </c>
      <c r="FB293" s="13">
        <f t="shared" si="348"/>
        <v>21645.381328041742</v>
      </c>
      <c r="FC293" s="13">
        <f t="shared" si="349"/>
        <v>25551.875399192439</v>
      </c>
      <c r="FD293" s="13">
        <f t="shared" si="350"/>
        <v>6890.5096181112667</v>
      </c>
      <c r="FE293" s="13">
        <f t="shared" si="351"/>
        <v>2620.9497707735518</v>
      </c>
      <c r="FF293" s="14">
        <f t="shared" si="352"/>
        <v>4519.2639559945019</v>
      </c>
      <c r="FG293" s="12">
        <f t="shared" si="353"/>
        <v>68313.64276120979</v>
      </c>
      <c r="FH293" s="13">
        <f t="shared" si="354"/>
        <v>52984.162922610478</v>
      </c>
      <c r="FI293" s="13">
        <f t="shared" si="355"/>
        <v>50794.883092076663</v>
      </c>
      <c r="FJ293" s="13">
        <f t="shared" si="356"/>
        <v>32533.373506641128</v>
      </c>
      <c r="FK293" s="13">
        <f t="shared" si="357"/>
        <v>16697.802725497491</v>
      </c>
      <c r="FL293" s="13">
        <f t="shared" si="358"/>
        <v>10552.6890993913</v>
      </c>
      <c r="FM293" s="13">
        <f t="shared" si="359"/>
        <v>14813.71129827643</v>
      </c>
      <c r="FN293" s="13">
        <f t="shared" si="360"/>
        <v>21905.142142739111</v>
      </c>
      <c r="FO293" s="13">
        <f t="shared" si="361"/>
        <v>26274.854531401961</v>
      </c>
      <c r="FP293" s="13">
        <f t="shared" si="362"/>
        <v>10864.84028731973</v>
      </c>
      <c r="FQ293" s="13">
        <f t="shared" si="363"/>
        <v>14866.864963732491</v>
      </c>
      <c r="FR293" s="14">
        <f t="shared" si="364"/>
        <v>20115.126783132979</v>
      </c>
      <c r="FS293" s="12">
        <f t="shared" si="365"/>
        <v>68338.365517154554</v>
      </c>
      <c r="FT293" s="13">
        <f t="shared" si="366"/>
        <v>53035.760000921371</v>
      </c>
      <c r="FU293" s="13">
        <f t="shared" si="367"/>
        <v>50676.942822231184</v>
      </c>
      <c r="FV293" s="13">
        <f t="shared" si="368"/>
        <v>32212.172009421949</v>
      </c>
      <c r="FW293" s="13">
        <f t="shared" si="369"/>
        <v>17513.733087276451</v>
      </c>
      <c r="FX293" s="13">
        <f t="shared" si="370"/>
        <v>11552.215225941531</v>
      </c>
      <c r="FY293" s="13">
        <f t="shared" si="371"/>
        <v>16421.135257689599</v>
      </c>
      <c r="FZ293" s="13">
        <f t="shared" si="372"/>
        <v>24365.14576524022</v>
      </c>
      <c r="GA293" s="13">
        <f t="shared" si="373"/>
        <v>28943.353068301771</v>
      </c>
      <c r="GB293" s="13">
        <f t="shared" si="374"/>
        <v>24320.987550320009</v>
      </c>
      <c r="GC293" s="13">
        <f t="shared" si="375"/>
        <v>31118.201516012421</v>
      </c>
      <c r="GD293" s="14">
        <f t="shared" si="376"/>
        <v>33106.49412596583</v>
      </c>
      <c r="GE293" s="84"/>
      <c r="GF293" s="12">
        <f t="shared" si="378"/>
        <v>304070.63227098534</v>
      </c>
      <c r="GG293" s="13">
        <f t="shared" si="378"/>
        <v>340717.09411402955</v>
      </c>
      <c r="GH293" s="14">
        <f t="shared" si="378"/>
        <v>391604.50594647683</v>
      </c>
      <c r="GI293" s="6">
        <f t="shared" si="379"/>
        <v>1</v>
      </c>
      <c r="GJ293" s="12">
        <f t="shared" si="380"/>
        <v>0</v>
      </c>
      <c r="GK293" s="13">
        <f t="shared" si="381"/>
        <v>0</v>
      </c>
      <c r="GL293" s="14">
        <f t="shared" si="382"/>
        <v>0</v>
      </c>
      <c r="GM293" s="84"/>
      <c r="GN293" s="66">
        <f t="shared" si="383"/>
        <v>0</v>
      </c>
      <c r="GO293" s="84"/>
      <c r="GP293" s="63" t="str" cm="1">
        <f t="array" ref="GP293">INDEX($GF$4:$GH$4,1,GI293)</f>
        <v>Sample 1</v>
      </c>
      <c r="GQ293" s="12">
        <f t="shared" si="385"/>
        <v>2620.9497707735518</v>
      </c>
      <c r="GR293" s="13">
        <f t="shared" si="385"/>
        <v>4519.2639559945019</v>
      </c>
      <c r="GS293" s="14">
        <f t="shared" si="385"/>
        <v>6890.5096181112667</v>
      </c>
      <c r="GT293" s="12">
        <f t="shared" si="386"/>
        <v>10552.6890993913</v>
      </c>
      <c r="GU293" s="13">
        <f t="shared" si="386"/>
        <v>10864.84028731973</v>
      </c>
      <c r="GV293" s="14">
        <f t="shared" si="386"/>
        <v>14813.71129827643</v>
      </c>
      <c r="GW293" s="12">
        <f t="shared" si="387"/>
        <v>11552.215225941531</v>
      </c>
      <c r="GX293" s="13">
        <f t="shared" si="387"/>
        <v>16421.135257689599</v>
      </c>
      <c r="GY293" s="14">
        <f t="shared" si="387"/>
        <v>17513.733087276451</v>
      </c>
      <c r="GZ293" s="84" t="str">
        <f t="shared" si="339"/>
        <v>Sample 1</v>
      </c>
      <c r="HA293" s="12">
        <f t="shared" si="384"/>
        <v>0</v>
      </c>
      <c r="HB293" s="13">
        <f t="shared" si="384"/>
        <v>0</v>
      </c>
      <c r="HC293" s="14">
        <f t="shared" si="384"/>
        <v>0</v>
      </c>
      <c r="HD293" s="6">
        <f t="shared" si="340"/>
        <v>0</v>
      </c>
      <c r="HE293" s="84" t="str">
        <f t="shared" si="341"/>
        <v>Ok</v>
      </c>
    </row>
    <row r="294" spans="2:213" hidden="1" x14ac:dyDescent="0.3">
      <c r="B294" s="84" t="s">
        <v>62</v>
      </c>
      <c r="C294" s="12">
        <f>SUMIFS(Inyecciones!$E$2:$E$14185,Inyecciones!$A$2:$A$14185,Balance!C$4,Inyecciones!$B$2:$B$14185,Balance!$B294,Inyecciones!$C$2:$C$14185,Balance!C$5)</f>
        <v>5798942.170820416</v>
      </c>
      <c r="D294" s="13">
        <f>SUMIFS(Inyecciones!$E$2:$E$14185,Inyecciones!$A$2:$A$14185,Balance!D$4,Inyecciones!$B$2:$B$14185,Balance!$B294,Inyecciones!$C$2:$C$14185,Balance!D$5)</f>
        <v>8534340.552319061</v>
      </c>
      <c r="E294" s="13">
        <f>SUMIFS(Inyecciones!$E$2:$E$14185,Inyecciones!$A$2:$A$14185,Balance!E$4,Inyecciones!$B$2:$B$14185,Balance!$B294,Inyecciones!$C$2:$C$14185,Balance!E$5)</f>
        <v>7054413.6726400889</v>
      </c>
      <c r="F294" s="13">
        <f>SUMIFS(Inyecciones!$E$2:$E$14185,Inyecciones!$A$2:$A$14185,Balance!F$4,Inyecciones!$B$2:$B$14185,Balance!$B294,Inyecciones!$C$2:$C$14185,Balance!F$5)</f>
        <v>7944330.2783821123</v>
      </c>
      <c r="G294" s="13">
        <f>SUMIFS(Inyecciones!$E$2:$E$14185,Inyecciones!$A$2:$A$14185,Balance!G$4,Inyecciones!$B$2:$B$14185,Balance!$B294,Inyecciones!$C$2:$C$14185,Balance!G$5)</f>
        <v>7372083.5398653224</v>
      </c>
      <c r="H294" s="13">
        <f>SUMIFS(Inyecciones!$E$2:$E$14185,Inyecciones!$A$2:$A$14185,Balance!H$4,Inyecciones!$B$2:$B$14185,Balance!$B294,Inyecciones!$C$2:$C$14185,Balance!H$5)</f>
        <v>14769096.461920099</v>
      </c>
      <c r="I294" s="13">
        <f>SUMIFS(Inyecciones!$E$2:$E$14185,Inyecciones!$A$2:$A$14185,Balance!I$4,Inyecciones!$B$2:$B$14185,Balance!$B294,Inyecciones!$C$2:$C$14185,Balance!I$5)</f>
        <v>10931443.923175961</v>
      </c>
      <c r="J294" s="13">
        <f>SUMIFS(Inyecciones!$E$2:$E$14185,Inyecciones!$A$2:$A$14185,Balance!J$4,Inyecciones!$B$2:$B$14185,Balance!$B294,Inyecciones!$C$2:$C$14185,Balance!J$5)</f>
        <v>8985361.6022545751</v>
      </c>
      <c r="K294" s="13">
        <f>SUMIFS(Inyecciones!$E$2:$E$14185,Inyecciones!$A$2:$A$14185,Balance!K$4,Inyecciones!$B$2:$B$14185,Balance!$B294,Inyecciones!$C$2:$C$14185,Balance!K$5)</f>
        <v>14074057.95918596</v>
      </c>
      <c r="L294" s="13">
        <f>SUMIFS(Inyecciones!$E$2:$E$14185,Inyecciones!$A$2:$A$14185,Balance!L$4,Inyecciones!$B$2:$B$14185,Balance!$B294,Inyecciones!$C$2:$C$14185,Balance!L$5)</f>
        <v>5788466.4356166916</v>
      </c>
      <c r="M294" s="13">
        <f>SUMIFS(Inyecciones!$E$2:$E$14185,Inyecciones!$A$2:$A$14185,Balance!M$4,Inyecciones!$B$2:$B$14185,Balance!$B294,Inyecciones!$C$2:$C$14185,Balance!M$5)</f>
        <v>3324075.6864661202</v>
      </c>
      <c r="N294" s="14">
        <f>SUMIFS(Inyecciones!$E$2:$E$14185,Inyecciones!$A$2:$A$14185,Balance!N$4,Inyecciones!$B$2:$B$14185,Balance!$B294,Inyecciones!$C$2:$C$14185,Balance!N$5)</f>
        <v>2988028.478145075</v>
      </c>
      <c r="O294" s="12">
        <f>SUMIFS(Inyecciones!$E$2:$E$14185,Inyecciones!$A$2:$A$14185,Balance!O$4,Inyecciones!$B$2:$B$14185,Balance!$B294,Inyecciones!$C$2:$C$14185,Balance!O$5)</f>
        <v>5384662.9017932285</v>
      </c>
      <c r="P294" s="13">
        <f>SUMIFS(Inyecciones!$E$2:$E$14185,Inyecciones!$A$2:$A$14185,Balance!P$4,Inyecciones!$B$2:$B$14185,Balance!$B294,Inyecciones!$C$2:$C$14185,Balance!P$5)</f>
        <v>6044484.3089431059</v>
      </c>
      <c r="Q294" s="13">
        <f>SUMIFS(Inyecciones!$E$2:$E$14185,Inyecciones!$A$2:$A$14185,Balance!Q$4,Inyecciones!$B$2:$B$14185,Balance!$B294,Inyecciones!$C$2:$C$14185,Balance!Q$5)</f>
        <v>6858111.5061219074</v>
      </c>
      <c r="R294" s="13">
        <f>SUMIFS(Inyecciones!$E$2:$E$14185,Inyecciones!$A$2:$A$14185,Balance!R$4,Inyecciones!$B$2:$B$14185,Balance!$B294,Inyecciones!$C$2:$C$14185,Balance!R$5)</f>
        <v>8675413.2559288256</v>
      </c>
      <c r="S294" s="13">
        <f>SUMIFS(Inyecciones!$E$2:$E$14185,Inyecciones!$A$2:$A$14185,Balance!S$4,Inyecciones!$B$2:$B$14185,Balance!$B294,Inyecciones!$C$2:$C$14185,Balance!S$5)</f>
        <v>13867550.551297819</v>
      </c>
      <c r="T294" s="13">
        <f>SUMIFS(Inyecciones!$E$2:$E$14185,Inyecciones!$A$2:$A$14185,Balance!T$4,Inyecciones!$B$2:$B$14185,Balance!$B294,Inyecciones!$C$2:$C$14185,Balance!T$5)</f>
        <v>16734456.35940085</v>
      </c>
      <c r="U294" s="13">
        <f>SUMIFS(Inyecciones!$E$2:$E$14185,Inyecciones!$A$2:$A$14185,Balance!U$4,Inyecciones!$B$2:$B$14185,Balance!$B294,Inyecciones!$C$2:$C$14185,Balance!U$5)</f>
        <v>12763278.31383599</v>
      </c>
      <c r="V294" s="13">
        <f>SUMIFS(Inyecciones!$E$2:$E$14185,Inyecciones!$A$2:$A$14185,Balance!V$4,Inyecciones!$B$2:$B$14185,Balance!$B294,Inyecciones!$C$2:$C$14185,Balance!V$5)</f>
        <v>10860056.848794339</v>
      </c>
      <c r="W294" s="13">
        <f>SUMIFS(Inyecciones!$E$2:$E$14185,Inyecciones!$A$2:$A$14185,Balance!W$4,Inyecciones!$B$2:$B$14185,Balance!$B294,Inyecciones!$C$2:$C$14185,Balance!W$5)</f>
        <v>13716482.688869189</v>
      </c>
      <c r="X294" s="13">
        <f>SUMIFS(Inyecciones!$E$2:$E$14185,Inyecciones!$A$2:$A$14185,Balance!X$4,Inyecciones!$B$2:$B$14185,Balance!$B294,Inyecciones!$C$2:$C$14185,Balance!X$5)</f>
        <v>8182718.6488478296</v>
      </c>
      <c r="Y294" s="13">
        <f>SUMIFS(Inyecciones!$E$2:$E$14185,Inyecciones!$A$2:$A$14185,Balance!Y$4,Inyecciones!$B$2:$B$14185,Balance!$B294,Inyecciones!$C$2:$C$14185,Balance!Y$5)</f>
        <v>7841949.666951295</v>
      </c>
      <c r="Z294" s="14">
        <f>SUMIFS(Inyecciones!$E$2:$E$14185,Inyecciones!$A$2:$A$14185,Balance!Z$4,Inyecciones!$B$2:$B$14185,Balance!$B294,Inyecciones!$C$2:$C$14185,Balance!Z$5)</f>
        <v>7833932.4751284104</v>
      </c>
      <c r="AA294" s="12">
        <f>SUMIFS(Inyecciones!$E$2:$E$14185,Inyecciones!$A$2:$A$14185,Balance!AA$4,Inyecciones!$B$2:$B$14185,Balance!$B294,Inyecciones!$C$2:$C$14185,Balance!AA$5)</f>
        <v>5458547.4414080661</v>
      </c>
      <c r="AB294" s="13">
        <f>SUMIFS(Inyecciones!$E$2:$E$14185,Inyecciones!$A$2:$A$14185,Balance!AB$4,Inyecciones!$B$2:$B$14185,Balance!$B294,Inyecciones!$C$2:$C$14185,Balance!AB$5)</f>
        <v>6485000.7984533906</v>
      </c>
      <c r="AC294" s="13">
        <f>SUMIFS(Inyecciones!$E$2:$E$14185,Inyecciones!$A$2:$A$14185,Balance!AC$4,Inyecciones!$B$2:$B$14185,Balance!$B294,Inyecciones!$C$2:$C$14185,Balance!AC$5)</f>
        <v>7154722.5943832844</v>
      </c>
      <c r="AD294" s="13">
        <f>SUMIFS(Inyecciones!$E$2:$E$14185,Inyecciones!$A$2:$A$14185,Balance!AD$4,Inyecciones!$B$2:$B$14185,Balance!$B294,Inyecciones!$C$2:$C$14185,Balance!AD$5)</f>
        <v>7316656.0085642859</v>
      </c>
      <c r="AE294" s="13">
        <f>SUMIFS(Inyecciones!$E$2:$E$14185,Inyecciones!$A$2:$A$14185,Balance!AE$4,Inyecciones!$B$2:$B$14185,Balance!$B294,Inyecciones!$C$2:$C$14185,Balance!AE$5)</f>
        <v>8179772.0794385932</v>
      </c>
      <c r="AF294" s="13">
        <f>SUMIFS(Inyecciones!$E$2:$E$14185,Inyecciones!$A$2:$A$14185,Balance!AF$4,Inyecciones!$B$2:$B$14185,Balance!$B294,Inyecciones!$C$2:$C$14185,Balance!AF$5)</f>
        <v>7282399.0812231814</v>
      </c>
      <c r="AG294" s="13">
        <f>SUMIFS(Inyecciones!$E$2:$E$14185,Inyecciones!$A$2:$A$14185,Balance!AG$4,Inyecciones!$B$2:$B$14185,Balance!$B294,Inyecciones!$C$2:$C$14185,Balance!AG$5)</f>
        <v>7859906.7255505417</v>
      </c>
      <c r="AH294" s="13">
        <f>SUMIFS(Inyecciones!$E$2:$E$14185,Inyecciones!$A$2:$A$14185,Balance!AH$4,Inyecciones!$B$2:$B$14185,Balance!$B294,Inyecciones!$C$2:$C$14185,Balance!AH$5)</f>
        <v>8931513.9671298079</v>
      </c>
      <c r="AI294" s="13">
        <f>SUMIFS(Inyecciones!$E$2:$E$14185,Inyecciones!$A$2:$A$14185,Balance!AI$4,Inyecciones!$B$2:$B$14185,Balance!$B294,Inyecciones!$C$2:$C$14185,Balance!AI$5)</f>
        <v>11711591.713316239</v>
      </c>
      <c r="AJ294" s="13">
        <f>SUMIFS(Inyecciones!$E$2:$E$14185,Inyecciones!$A$2:$A$14185,Balance!AJ$4,Inyecciones!$B$2:$B$14185,Balance!$B294,Inyecciones!$C$2:$C$14185,Balance!AJ$5)</f>
        <v>18324916.888496831</v>
      </c>
      <c r="AK294" s="13">
        <f>SUMIFS(Inyecciones!$E$2:$E$14185,Inyecciones!$A$2:$A$14185,Balance!AK$4,Inyecciones!$B$2:$B$14185,Balance!$B294,Inyecciones!$C$2:$C$14185,Balance!AK$5)</f>
        <v>15373263.604650579</v>
      </c>
      <c r="AL294" s="14">
        <f>SUMIFS(Inyecciones!$E$2:$E$14185,Inyecciones!$A$2:$A$14185,Balance!AL$4,Inyecciones!$B$2:$B$14185,Balance!$B294,Inyecciones!$C$2:$C$14185,Balance!AL$5)</f>
        <v>9315589.277282035</v>
      </c>
      <c r="AM294" s="13"/>
      <c r="AN294" s="12">
        <f>SUMIFS('Retiro Mensual'!$E$2:$E$2629,'Retiro Mensual'!$A$2:$A$2629,AN$4,'Retiro Mensual'!$B$2:$B$2629,$B294,'Retiro Mensual'!$C$2:$C$2629,AN$5)</f>
        <v>2432462.7650000001</v>
      </c>
      <c r="AO294" s="13">
        <f>SUMIFS('Retiro Mensual'!$E$2:$E$2629,'Retiro Mensual'!$A$2:$A$2629,AO$4,'Retiro Mensual'!$B$2:$B$2629,$B294,'Retiro Mensual'!$C$2:$C$2629,AO$5)</f>
        <v>2213248.3909999998</v>
      </c>
      <c r="AP294" s="13">
        <f>SUMIFS('Retiro Mensual'!$E$2:$E$2629,'Retiro Mensual'!$A$2:$A$2629,AP$4,'Retiro Mensual'!$B$2:$B$2629,$B294,'Retiro Mensual'!$C$2:$C$2629,AP$5)</f>
        <v>2843704.4530000002</v>
      </c>
      <c r="AQ294" s="13">
        <f>SUMIFS('Retiro Mensual'!$E$2:$E$2629,'Retiro Mensual'!$A$2:$A$2629,AQ$4,'Retiro Mensual'!$B$2:$B$2629,$B294,'Retiro Mensual'!$C$2:$C$2629,AQ$5)</f>
        <v>2601525.2719999999</v>
      </c>
      <c r="AR294" s="13">
        <f>SUMIFS('Retiro Mensual'!$E$2:$E$2629,'Retiro Mensual'!$A$2:$A$2629,AR$4,'Retiro Mensual'!$B$2:$B$2629,$B294,'Retiro Mensual'!$C$2:$C$2629,AR$5)</f>
        <v>2598002.2340000002</v>
      </c>
      <c r="AS294" s="13">
        <f>SUMIFS('Retiro Mensual'!$E$2:$E$2629,'Retiro Mensual'!$A$2:$A$2629,AS$4,'Retiro Mensual'!$B$2:$B$2629,$B294,'Retiro Mensual'!$C$2:$C$2629,AS$5)</f>
        <v>2101575.0430000001</v>
      </c>
      <c r="AT294" s="13">
        <f>SUMIFS('Retiro Mensual'!$E$2:$E$2629,'Retiro Mensual'!$A$2:$A$2629,AT$4,'Retiro Mensual'!$B$2:$B$2629,$B294,'Retiro Mensual'!$C$2:$C$2629,AT$5)</f>
        <v>2216986.2590000001</v>
      </c>
      <c r="AU294" s="13">
        <f>SUMIFS('Retiro Mensual'!$E$2:$E$2629,'Retiro Mensual'!$A$2:$A$2629,AU$4,'Retiro Mensual'!$B$2:$B$2629,$B294,'Retiro Mensual'!$C$2:$C$2629,AU$5)</f>
        <v>2219090.9539999999</v>
      </c>
      <c r="AV294" s="13">
        <f>SUMIFS('Retiro Mensual'!$E$2:$E$2629,'Retiro Mensual'!$A$2:$A$2629,AV$4,'Retiro Mensual'!$B$2:$B$2629,$B294,'Retiro Mensual'!$C$2:$C$2629,AV$5)</f>
        <v>1461710.5730000001</v>
      </c>
      <c r="AW294" s="13">
        <f>SUMIFS('Retiro Mensual'!$E$2:$E$2629,'Retiro Mensual'!$A$2:$A$2629,AW$4,'Retiro Mensual'!$B$2:$B$2629,$B294,'Retiro Mensual'!$C$2:$C$2629,AW$5)</f>
        <v>773348.85250000004</v>
      </c>
      <c r="AX294" s="13">
        <f>SUMIFS('Retiro Mensual'!$E$2:$E$2629,'Retiro Mensual'!$A$2:$A$2629,AX$4,'Retiro Mensual'!$B$2:$B$2629,$B294,'Retiro Mensual'!$C$2:$C$2629,AX$5)</f>
        <v>607516.67689999996</v>
      </c>
      <c r="AY294" s="14">
        <f>SUMIFS('Retiro Mensual'!$E$2:$E$2629,'Retiro Mensual'!$A$2:$A$2629,AY$4,'Retiro Mensual'!$B$2:$B$2629,$B294,'Retiro Mensual'!$C$2:$C$2629,AY$5)</f>
        <v>679229.9155</v>
      </c>
      <c r="AZ294" s="12">
        <f>SUMIFS('Retiro Mensual'!$E$2:$E$2629,'Retiro Mensual'!$A$2:$A$2629,AZ$4,'Retiro Mensual'!$B$2:$B$2629,$B294,'Retiro Mensual'!$C$2:$C$2629,AZ$5)</f>
        <v>2437906.4410000001</v>
      </c>
      <c r="BA294" s="13">
        <f>SUMIFS('Retiro Mensual'!$E$2:$E$2629,'Retiro Mensual'!$A$2:$A$2629,BA$4,'Retiro Mensual'!$B$2:$B$2629,$B294,'Retiro Mensual'!$C$2:$C$2629,BA$5)</f>
        <v>2236343.8930000002</v>
      </c>
      <c r="BB294" s="13">
        <f>SUMIFS('Retiro Mensual'!$E$2:$E$2629,'Retiro Mensual'!$A$2:$A$2629,BB$4,'Retiro Mensual'!$B$2:$B$2629,$B294,'Retiro Mensual'!$C$2:$C$2629,BB$5)</f>
        <v>2874168.5189999999</v>
      </c>
      <c r="BC294" s="13">
        <f>SUMIFS('Retiro Mensual'!$E$2:$E$2629,'Retiro Mensual'!$A$2:$A$2629,BC$4,'Retiro Mensual'!$B$2:$B$2629,$B294,'Retiro Mensual'!$C$2:$C$2629,BC$5)</f>
        <v>2734986.1970000002</v>
      </c>
      <c r="BD294" s="13">
        <f>SUMIFS('Retiro Mensual'!$E$2:$E$2629,'Retiro Mensual'!$A$2:$A$2629,BD$4,'Retiro Mensual'!$B$2:$B$2629,$B294,'Retiro Mensual'!$C$2:$C$2629,BD$5)</f>
        <v>2545810.6839999999</v>
      </c>
      <c r="BE294" s="13">
        <f>SUMIFS('Retiro Mensual'!$E$2:$E$2629,'Retiro Mensual'!$A$2:$A$2629,BE$4,'Retiro Mensual'!$B$2:$B$2629,$B294,'Retiro Mensual'!$C$2:$C$2629,BE$5)</f>
        <v>2123648.6349999998</v>
      </c>
      <c r="BF294" s="13">
        <f>SUMIFS('Retiro Mensual'!$E$2:$E$2629,'Retiro Mensual'!$A$2:$A$2629,BF$4,'Retiro Mensual'!$B$2:$B$2629,$B294,'Retiro Mensual'!$C$2:$C$2629,BF$5)</f>
        <v>2340758.923</v>
      </c>
      <c r="BG294" s="13">
        <f>SUMIFS('Retiro Mensual'!$E$2:$E$2629,'Retiro Mensual'!$A$2:$A$2629,BG$4,'Retiro Mensual'!$B$2:$B$2629,$B294,'Retiro Mensual'!$C$2:$C$2629,BG$5)</f>
        <v>2230571.7259999998</v>
      </c>
      <c r="BH294" s="13">
        <f>SUMIFS('Retiro Mensual'!$E$2:$E$2629,'Retiro Mensual'!$A$2:$A$2629,BH$4,'Retiro Mensual'!$B$2:$B$2629,$B294,'Retiro Mensual'!$C$2:$C$2629,BH$5)</f>
        <v>1491114.013</v>
      </c>
      <c r="BI294" s="13">
        <f>SUMIFS('Retiro Mensual'!$E$2:$E$2629,'Retiro Mensual'!$A$2:$A$2629,BI$4,'Retiro Mensual'!$B$2:$B$2629,$B294,'Retiro Mensual'!$C$2:$C$2629,BI$5)</f>
        <v>934983.19220000005</v>
      </c>
      <c r="BJ294" s="13">
        <f>SUMIFS('Retiro Mensual'!$E$2:$E$2629,'Retiro Mensual'!$A$2:$A$2629,BJ$4,'Retiro Mensual'!$B$2:$B$2629,$B294,'Retiro Mensual'!$C$2:$C$2629,BJ$5)</f>
        <v>918883.01430000004</v>
      </c>
      <c r="BK294" s="14">
        <f>SUMIFS('Retiro Mensual'!$E$2:$E$2629,'Retiro Mensual'!$A$2:$A$2629,BK$4,'Retiro Mensual'!$B$2:$B$2629,$B294,'Retiro Mensual'!$C$2:$C$2629,BK$5)</f>
        <v>1141542.351</v>
      </c>
      <c r="BL294" s="12">
        <f>SUMIFS('Retiro Mensual'!$E$2:$E$2629,'Retiro Mensual'!$A$2:$A$2629,BL$4,'Retiro Mensual'!$B$2:$B$2629,$B294,'Retiro Mensual'!$C$2:$C$2629,BL$5)</f>
        <v>0</v>
      </c>
      <c r="BM294" s="13">
        <f>SUMIFS('Retiro Mensual'!$E$2:$E$2629,'Retiro Mensual'!$A$2:$A$2629,BM$4,'Retiro Mensual'!$B$2:$B$2629,$B294,'Retiro Mensual'!$C$2:$C$2629,BM$5)</f>
        <v>0</v>
      </c>
      <c r="BN294" s="13">
        <f>SUMIFS('Retiro Mensual'!$E$2:$E$2629,'Retiro Mensual'!$A$2:$A$2629,BN$4,'Retiro Mensual'!$B$2:$B$2629,$B294,'Retiro Mensual'!$C$2:$C$2629,BN$5)</f>
        <v>0</v>
      </c>
      <c r="BO294" s="13">
        <f>SUMIFS('Retiro Mensual'!$E$2:$E$2629,'Retiro Mensual'!$A$2:$A$2629,BO$4,'Retiro Mensual'!$B$2:$B$2629,$B294,'Retiro Mensual'!$C$2:$C$2629,BO$5)</f>
        <v>0</v>
      </c>
      <c r="BP294" s="13">
        <f>SUMIFS('Retiro Mensual'!$E$2:$E$2629,'Retiro Mensual'!$A$2:$A$2629,BP$4,'Retiro Mensual'!$B$2:$B$2629,$B294,'Retiro Mensual'!$C$2:$C$2629,BP$5)</f>
        <v>0</v>
      </c>
      <c r="BQ294" s="13">
        <f>SUMIFS('Retiro Mensual'!$E$2:$E$2629,'Retiro Mensual'!$A$2:$A$2629,BQ$4,'Retiro Mensual'!$B$2:$B$2629,$B294,'Retiro Mensual'!$C$2:$C$2629,BQ$5)</f>
        <v>0</v>
      </c>
      <c r="BR294" s="13">
        <f>SUMIFS('Retiro Mensual'!$E$2:$E$2629,'Retiro Mensual'!$A$2:$A$2629,BR$4,'Retiro Mensual'!$B$2:$B$2629,$B294,'Retiro Mensual'!$C$2:$C$2629,BR$5)</f>
        <v>0</v>
      </c>
      <c r="BS294" s="13">
        <f>SUMIFS('Retiro Mensual'!$E$2:$E$2629,'Retiro Mensual'!$A$2:$A$2629,BS$4,'Retiro Mensual'!$B$2:$B$2629,$B294,'Retiro Mensual'!$C$2:$C$2629,BS$5)</f>
        <v>0</v>
      </c>
      <c r="BT294" s="13">
        <f>SUMIFS('Retiro Mensual'!$E$2:$E$2629,'Retiro Mensual'!$A$2:$A$2629,BT$4,'Retiro Mensual'!$B$2:$B$2629,$B294,'Retiro Mensual'!$C$2:$C$2629,BT$5)</f>
        <v>0</v>
      </c>
      <c r="BU294" s="13">
        <f>SUMIFS('Retiro Mensual'!$E$2:$E$2629,'Retiro Mensual'!$A$2:$A$2629,BU$4,'Retiro Mensual'!$B$2:$B$2629,$B294,'Retiro Mensual'!$C$2:$C$2629,BU$5)</f>
        <v>0</v>
      </c>
      <c r="BV294" s="13">
        <f>SUMIFS('Retiro Mensual'!$E$2:$E$2629,'Retiro Mensual'!$A$2:$A$2629,BV$4,'Retiro Mensual'!$B$2:$B$2629,$B294,'Retiro Mensual'!$C$2:$C$2629,BV$5)</f>
        <v>0</v>
      </c>
      <c r="BW294" s="14">
        <f>SUMIFS('Retiro Mensual'!$E$2:$E$2629,'Retiro Mensual'!$A$2:$A$2629,BW$4,'Retiro Mensual'!$B$2:$B$2629,$B294,'Retiro Mensual'!$C$2:$C$2629,BW$5)</f>
        <v>0</v>
      </c>
      <c r="BX294" s="13"/>
      <c r="BY294" s="12">
        <f>SUMIFS('Compra Ventas'!$E$2:$E$2700,'Compra Ventas'!$A$2:$A$2700,BY$4,'Compra Ventas'!$B$2:$B$2700,$B294,'Compra Ventas'!$C$2:$C$2700,BY$5)</f>
        <v>-3157672.6066290112</v>
      </c>
      <c r="BZ294" s="13">
        <f>SUMIFS('Compra Ventas'!$E$2:$E$2700,'Compra Ventas'!$A$2:$A$2700,BZ$4,'Compra Ventas'!$B$2:$B$2700,$B294,'Compra Ventas'!$C$2:$C$2700,BZ$5)</f>
        <v>-2799179.6830497645</v>
      </c>
      <c r="CA294" s="13">
        <f>SUMIFS('Compra Ventas'!$E$2:$E$2700,'Compra Ventas'!$A$2:$A$2700,CA$4,'Compra Ventas'!$B$2:$B$2700,$B294,'Compra Ventas'!$C$2:$C$2700,CA$5)</f>
        <v>-3665173.9874973977</v>
      </c>
      <c r="CB294" s="13">
        <f>SUMIFS('Compra Ventas'!$E$2:$E$2700,'Compra Ventas'!$A$2:$A$2700,CB$4,'Compra Ventas'!$B$2:$B$2700,$B294,'Compra Ventas'!$C$2:$C$2700,CB$5)</f>
        <v>-3103685.2800719659</v>
      </c>
      <c r="CC294" s="13">
        <f>SUMIFS('Compra Ventas'!$E$2:$E$2700,'Compra Ventas'!$A$2:$A$2700,CC$4,'Compra Ventas'!$B$2:$B$2700,$B294,'Compra Ventas'!$C$2:$C$2700,CC$5)</f>
        <v>-3212534.1399095892</v>
      </c>
      <c r="CD294" s="13">
        <f>SUMIFS('Compra Ventas'!$E$2:$E$2700,'Compra Ventas'!$A$2:$A$2700,CD$4,'Compra Ventas'!$B$2:$B$2700,$B294,'Compra Ventas'!$C$2:$C$2700,CD$5)</f>
        <v>-2805804.5877477578</v>
      </c>
      <c r="CE294" s="13">
        <f>SUMIFS('Compra Ventas'!$E$2:$E$2700,'Compra Ventas'!$A$2:$A$2700,CE$4,'Compra Ventas'!$B$2:$B$2700,$B294,'Compra Ventas'!$C$2:$C$2700,CE$5)</f>
        <v>-2694272.0520148636</v>
      </c>
      <c r="CF294" s="13">
        <f>SUMIFS('Compra Ventas'!$E$2:$E$2700,'Compra Ventas'!$A$2:$A$2700,CF$4,'Compra Ventas'!$B$2:$B$2700,$B294,'Compra Ventas'!$C$2:$C$2700,CF$5)</f>
        <v>-2707519.7465108843</v>
      </c>
      <c r="CG294" s="13">
        <f>SUMIFS('Compra Ventas'!$E$2:$E$2700,'Compra Ventas'!$A$2:$A$2700,CG$4,'Compra Ventas'!$B$2:$B$2700,$B294,'Compra Ventas'!$C$2:$C$2700,CG$5)</f>
        <v>-2109813.5746978964</v>
      </c>
      <c r="CH294" s="13">
        <f>SUMIFS('Compra Ventas'!$E$2:$E$2700,'Compra Ventas'!$A$2:$A$2700,CH$4,'Compra Ventas'!$B$2:$B$2700,$B294,'Compra Ventas'!$C$2:$C$2700,CH$5)</f>
        <v>-847740.86270097259</v>
      </c>
      <c r="CI294" s="13">
        <f>SUMIFS('Compra Ventas'!$E$2:$E$2700,'Compra Ventas'!$A$2:$A$2700,CI$4,'Compra Ventas'!$B$2:$B$2700,$B294,'Compra Ventas'!$C$2:$C$2700,CI$5)</f>
        <v>-590401.10259464197</v>
      </c>
      <c r="CJ294" s="14">
        <f>SUMIFS('Compra Ventas'!$E$2:$E$2700,'Compra Ventas'!$A$2:$A$2700,CJ$4,'Compra Ventas'!$B$2:$B$2700,$B294,'Compra Ventas'!$C$2:$C$2700,CJ$5)</f>
        <v>-633097.81189716898</v>
      </c>
      <c r="CK294" s="12">
        <f>SUMIFS('Compra Ventas'!$E$2:$E$2700,'Compra Ventas'!$A$2:$A$2700,CK$4,'Compra Ventas'!$B$2:$B$2700,$B294,'Compra Ventas'!$C$2:$C$2700,CK$5)</f>
        <v>-3164597.7463944932</v>
      </c>
      <c r="CL294" s="13">
        <f>SUMIFS('Compra Ventas'!$E$2:$E$2700,'Compra Ventas'!$A$2:$A$2700,CL$4,'Compra Ventas'!$B$2:$B$2700,$B294,'Compra Ventas'!$C$2:$C$2700,CL$5)</f>
        <v>-2831287.7936258232</v>
      </c>
      <c r="CM294" s="13">
        <f>SUMIFS('Compra Ventas'!$E$2:$E$2700,'Compra Ventas'!$A$2:$A$2700,CM$4,'Compra Ventas'!$B$2:$B$2700,$B294,'Compra Ventas'!$C$2:$C$2700,CM$5)</f>
        <v>-3704699.5288229999</v>
      </c>
      <c r="CN294" s="13">
        <f>SUMIFS('Compra Ventas'!$E$2:$E$2700,'Compra Ventas'!$A$2:$A$2700,CN$4,'Compra Ventas'!$B$2:$B$2700,$B294,'Compra Ventas'!$C$2:$C$2700,CN$5)</f>
        <v>-3275698.8438351019</v>
      </c>
      <c r="CO294" s="13">
        <f>SUMIFS('Compra Ventas'!$E$2:$E$2700,'Compra Ventas'!$A$2:$A$2700,CO$4,'Compra Ventas'!$B$2:$B$2700,$B294,'Compra Ventas'!$C$2:$C$2700,CO$5)</f>
        <v>-3151523.4237706517</v>
      </c>
      <c r="CP294" s="13">
        <f>SUMIFS('Compra Ventas'!$E$2:$E$2700,'Compra Ventas'!$A$2:$A$2700,CP$4,'Compra Ventas'!$B$2:$B$2700,$B294,'Compra Ventas'!$C$2:$C$2700,CP$5)</f>
        <v>-2867132.9842785452</v>
      </c>
      <c r="CQ294" s="13">
        <f>SUMIFS('Compra Ventas'!$E$2:$E$2700,'Compra Ventas'!$A$2:$A$2700,CQ$4,'Compra Ventas'!$B$2:$B$2700,$B294,'Compra Ventas'!$C$2:$C$2700,CQ$5)</f>
        <v>-2882027.634451949</v>
      </c>
      <c r="CR294" s="13">
        <f>SUMIFS('Compra Ventas'!$E$2:$E$2700,'Compra Ventas'!$A$2:$A$2700,CR$4,'Compra Ventas'!$B$2:$B$2700,$B294,'Compra Ventas'!$C$2:$C$2700,CR$5)</f>
        <v>-2734485.4219847675</v>
      </c>
      <c r="CS294" s="13">
        <f>SUMIFS('Compra Ventas'!$E$2:$E$2700,'Compra Ventas'!$A$2:$A$2700,CS$4,'Compra Ventas'!$B$2:$B$2700,$B294,'Compra Ventas'!$C$2:$C$2700,CS$5)</f>
        <v>-2159184.7504344801</v>
      </c>
      <c r="CT294" s="13">
        <f>SUMIFS('Compra Ventas'!$E$2:$E$2700,'Compra Ventas'!$A$2:$A$2700,CT$4,'Compra Ventas'!$B$2:$B$2700,$B294,'Compra Ventas'!$C$2:$C$2700,CT$5)</f>
        <v>-1067770.6615833386</v>
      </c>
      <c r="CU294" s="13">
        <f>SUMIFS('Compra Ventas'!$E$2:$E$2700,'Compra Ventas'!$A$2:$A$2700,CU$4,'Compra Ventas'!$B$2:$B$2700,$B294,'Compra Ventas'!$C$2:$C$2700,CU$5)</f>
        <v>-1054881.0257727953</v>
      </c>
      <c r="CV294" s="14">
        <f>SUMIFS('Compra Ventas'!$E$2:$E$2700,'Compra Ventas'!$A$2:$A$2700,CV$4,'Compra Ventas'!$B$2:$B$2700,$B294,'Compra Ventas'!$C$2:$C$2700,CV$5)</f>
        <v>-1292070.8097374248</v>
      </c>
      <c r="CW294" s="12">
        <f>SUMIFS('Compra Ventas'!$E$2:$E$2700,'Compra Ventas'!$A$2:$A$2700,CW$4,'Compra Ventas'!$B$2:$B$2700,$B294,'Compra Ventas'!$C$2:$C$2700,CW$5)</f>
        <v>-3165814.8546092156</v>
      </c>
      <c r="CX294" s="13">
        <f>SUMIFS('Compra Ventas'!$E$2:$E$2700,'Compra Ventas'!$A$2:$A$2700,CX$4,'Compra Ventas'!$B$2:$B$2700,$B294,'Compra Ventas'!$C$2:$C$2700,CX$5)</f>
        <v>-2832904.2836350524</v>
      </c>
      <c r="CY294" s="13">
        <f>SUMIFS('Compra Ventas'!$E$2:$E$2700,'Compra Ventas'!$A$2:$A$2700,CY$4,'Compra Ventas'!$B$2:$B$2700,$B294,'Compra Ventas'!$C$2:$C$2700,CY$5)</f>
        <v>-3689499.27524471</v>
      </c>
      <c r="CZ294" s="13">
        <f>SUMIFS('Compra Ventas'!$E$2:$E$2700,'Compra Ventas'!$A$2:$A$2700,CZ$4,'Compra Ventas'!$B$2:$B$2700,$B294,'Compra Ventas'!$C$2:$C$2700,CZ$5)</f>
        <v>-3246787.8781971908</v>
      </c>
      <c r="DA294" s="13">
        <f>SUMIFS('Compra Ventas'!$E$2:$E$2700,'Compra Ventas'!$A$2:$A$2700,DA$4,'Compra Ventas'!$B$2:$B$2700,$B294,'Compra Ventas'!$C$2:$C$2700,DA$5)</f>
        <v>-3285561.570963691</v>
      </c>
      <c r="DB294" s="13">
        <f>SUMIFS('Compra Ventas'!$E$2:$E$2700,'Compra Ventas'!$A$2:$A$2700,DB$4,'Compra Ventas'!$B$2:$B$2700,$B294,'Compra Ventas'!$C$2:$C$2700,DB$5)</f>
        <v>-3115503.7035830179</v>
      </c>
      <c r="DC294" s="13">
        <f>SUMIFS('Compra Ventas'!$E$2:$E$2700,'Compra Ventas'!$A$2:$A$2700,DC$4,'Compra Ventas'!$B$2:$B$2700,$B294,'Compra Ventas'!$C$2:$C$2700,DC$5)</f>
        <v>-3185671.3198679369</v>
      </c>
      <c r="DD294" s="13">
        <f>SUMIFS('Compra Ventas'!$E$2:$E$2700,'Compra Ventas'!$A$2:$A$2700,DD$4,'Compra Ventas'!$B$2:$B$2700,$B294,'Compra Ventas'!$C$2:$C$2700,DD$5)</f>
        <v>-3029689.3008082849</v>
      </c>
      <c r="DE294" s="13">
        <f>SUMIFS('Compra Ventas'!$E$2:$E$2700,'Compra Ventas'!$A$2:$A$2700,DE$4,'Compra Ventas'!$B$2:$B$2700,$B294,'Compra Ventas'!$C$2:$C$2700,DE$5)</f>
        <v>-2338382.5674158465</v>
      </c>
      <c r="DF294" s="13">
        <f>SUMIFS('Compra Ventas'!$E$2:$E$2700,'Compra Ventas'!$A$2:$A$2700,DF$4,'Compra Ventas'!$B$2:$B$2700,$B294,'Compra Ventas'!$C$2:$C$2700,DF$5)</f>
        <v>-1786561.4732689348</v>
      </c>
      <c r="DG294" s="13">
        <f>SUMIFS('Compra Ventas'!$E$2:$E$2700,'Compra Ventas'!$A$2:$A$2700,DG$4,'Compra Ventas'!$B$2:$B$2700,$B294,'Compra Ventas'!$C$2:$C$2700,DG$5)</f>
        <v>-1788828.120498403</v>
      </c>
      <c r="DH294" s="14">
        <f>SUMIFS('Compra Ventas'!$E$2:$E$2700,'Compra Ventas'!$A$2:$A$2700,DH$4,'Compra Ventas'!$B$2:$B$2700,$B294,'Compra Ventas'!$C$2:$C$2700,DH$5)</f>
        <v>-1892837.3036650314</v>
      </c>
      <c r="DI294" s="84"/>
      <c r="DJ294" s="98">
        <f>SUMIFS('Ajuste Ciclado'!D$5:D$47,'Ajuste Ciclado'!$C$5:$C$47,Balance!DJ$4,'Ajuste Ciclado'!$B$5:$B$47,Balance!$B294)</f>
        <v>0</v>
      </c>
      <c r="DK294" s="99">
        <f>SUMIFS('Ajuste Ciclado'!E$5:E$47,'Ajuste Ciclado'!$C$5:$C$47,Balance!DK$4,'Ajuste Ciclado'!$B$5:$B$47,Balance!$B294)</f>
        <v>0</v>
      </c>
      <c r="DL294" s="99">
        <f>SUMIFS('Ajuste Ciclado'!F$5:F$47,'Ajuste Ciclado'!$C$5:$C$47,Balance!DL$4,'Ajuste Ciclado'!$B$5:$B$47,Balance!$B294)</f>
        <v>0</v>
      </c>
      <c r="DM294" s="99">
        <f>SUMIFS('Ajuste Ciclado'!G$5:G$47,'Ajuste Ciclado'!$C$5:$C$47,Balance!DM$4,'Ajuste Ciclado'!$B$5:$B$47,Balance!$B294)</f>
        <v>0</v>
      </c>
      <c r="DN294" s="99">
        <f>SUMIFS('Ajuste Ciclado'!H$5:H$47,'Ajuste Ciclado'!$C$5:$C$47,Balance!DN$4,'Ajuste Ciclado'!$B$5:$B$47,Balance!$B294)</f>
        <v>0</v>
      </c>
      <c r="DO294" s="99">
        <f>SUMIFS('Ajuste Ciclado'!I$5:I$47,'Ajuste Ciclado'!$C$5:$C$47,Balance!DO$4,'Ajuste Ciclado'!$B$5:$B$47,Balance!$B294)</f>
        <v>0</v>
      </c>
      <c r="DP294" s="99">
        <f>SUMIFS('Ajuste Ciclado'!J$5:J$47,'Ajuste Ciclado'!$C$5:$C$47,Balance!DP$4,'Ajuste Ciclado'!$B$5:$B$47,Balance!$B294)</f>
        <v>0</v>
      </c>
      <c r="DQ294" s="99">
        <f>SUMIFS('Ajuste Ciclado'!K$5:K$47,'Ajuste Ciclado'!$C$5:$C$47,Balance!DQ$4,'Ajuste Ciclado'!$B$5:$B$47,Balance!$B294)</f>
        <v>0</v>
      </c>
      <c r="DR294" s="99">
        <f>SUMIFS('Ajuste Ciclado'!L$5:L$47,'Ajuste Ciclado'!$C$5:$C$47,Balance!DR$4,'Ajuste Ciclado'!$B$5:$B$47,Balance!$B294)</f>
        <v>0</v>
      </c>
      <c r="DS294" s="99">
        <f>SUMIFS('Ajuste Ciclado'!M$5:M$47,'Ajuste Ciclado'!$C$5:$C$47,Balance!DS$4,'Ajuste Ciclado'!$B$5:$B$47,Balance!$B294)</f>
        <v>0</v>
      </c>
      <c r="DT294" s="99">
        <f>SUMIFS('Ajuste Ciclado'!N$5:N$47,'Ajuste Ciclado'!$C$5:$C$47,Balance!DT$4,'Ajuste Ciclado'!$B$5:$B$47,Balance!$B294)</f>
        <v>0</v>
      </c>
      <c r="DU294" s="100">
        <f>SUMIFS('Ajuste Ciclado'!O$5:O$47,'Ajuste Ciclado'!$C$5:$C$47,Balance!DU$4,'Ajuste Ciclado'!$B$5:$B$47,Balance!$B294)</f>
        <v>0</v>
      </c>
      <c r="DV294" s="98">
        <f>SUMIFS('Ajuste Ciclado'!D$5:D$47,'Ajuste Ciclado'!$C$5:$C$47,Balance!DV$4,'Ajuste Ciclado'!$B$5:$B$47,Balance!$B294)</f>
        <v>0</v>
      </c>
      <c r="DW294" s="99">
        <f>SUMIFS('Ajuste Ciclado'!E$5:E$47,'Ajuste Ciclado'!$C$5:$C$47,Balance!DW$4,'Ajuste Ciclado'!$B$5:$B$47,Balance!$B294)</f>
        <v>0</v>
      </c>
      <c r="DX294" s="99">
        <f>SUMIFS('Ajuste Ciclado'!F$5:F$47,'Ajuste Ciclado'!$C$5:$C$47,Balance!DX$4,'Ajuste Ciclado'!$B$5:$B$47,Balance!$B294)</f>
        <v>0</v>
      </c>
      <c r="DY294" s="99">
        <f>SUMIFS('Ajuste Ciclado'!G$5:G$47,'Ajuste Ciclado'!$C$5:$C$47,Balance!DY$4,'Ajuste Ciclado'!$B$5:$B$47,Balance!$B294)</f>
        <v>0</v>
      </c>
      <c r="DZ294" s="99">
        <f>SUMIFS('Ajuste Ciclado'!H$5:H$47,'Ajuste Ciclado'!$C$5:$C$47,Balance!DZ$4,'Ajuste Ciclado'!$B$5:$B$47,Balance!$B294)</f>
        <v>0</v>
      </c>
      <c r="EA294" s="99">
        <f>SUMIFS('Ajuste Ciclado'!I$5:I$47,'Ajuste Ciclado'!$C$5:$C$47,Balance!EA$4,'Ajuste Ciclado'!$B$5:$B$47,Balance!$B294)</f>
        <v>0</v>
      </c>
      <c r="EB294" s="99">
        <f>SUMIFS('Ajuste Ciclado'!J$5:J$47,'Ajuste Ciclado'!$C$5:$C$47,Balance!EB$4,'Ajuste Ciclado'!$B$5:$B$47,Balance!$B294)</f>
        <v>0</v>
      </c>
      <c r="EC294" s="99">
        <f>SUMIFS('Ajuste Ciclado'!K$5:K$47,'Ajuste Ciclado'!$C$5:$C$47,Balance!EC$4,'Ajuste Ciclado'!$B$5:$B$47,Balance!$B294)</f>
        <v>0</v>
      </c>
      <c r="ED294" s="99">
        <f>SUMIFS('Ajuste Ciclado'!L$5:L$47,'Ajuste Ciclado'!$C$5:$C$47,Balance!ED$4,'Ajuste Ciclado'!$B$5:$B$47,Balance!$B294)</f>
        <v>0</v>
      </c>
      <c r="EE294" s="99">
        <f>SUMIFS('Ajuste Ciclado'!M$5:M$47,'Ajuste Ciclado'!$C$5:$C$47,Balance!EE$4,'Ajuste Ciclado'!$B$5:$B$47,Balance!$B294)</f>
        <v>0</v>
      </c>
      <c r="EF294" s="99">
        <f>SUMIFS('Ajuste Ciclado'!N$5:N$47,'Ajuste Ciclado'!$C$5:$C$47,Balance!EF$4,'Ajuste Ciclado'!$B$5:$B$47,Balance!$B294)</f>
        <v>0</v>
      </c>
      <c r="EG294" s="100">
        <f>SUMIFS('Ajuste Ciclado'!O$5:O$47,'Ajuste Ciclado'!$C$5:$C$47,Balance!EG$4,'Ajuste Ciclado'!$B$5:$B$47,Balance!$B294)</f>
        <v>0</v>
      </c>
      <c r="EH294" s="98">
        <f>SUMIFS('Ajuste Ciclado'!D$5:D$47,'Ajuste Ciclado'!$C$5:$C$47,Balance!EH$4,'Ajuste Ciclado'!$B$5:$B$47,Balance!$B294)</f>
        <v>0</v>
      </c>
      <c r="EI294" s="99">
        <f>SUMIFS('Ajuste Ciclado'!E$5:E$47,'Ajuste Ciclado'!$C$5:$C$47,Balance!EI$4,'Ajuste Ciclado'!$B$5:$B$47,Balance!$B294)</f>
        <v>0</v>
      </c>
      <c r="EJ294" s="99">
        <f>SUMIFS('Ajuste Ciclado'!F$5:F$47,'Ajuste Ciclado'!$C$5:$C$47,Balance!EJ$4,'Ajuste Ciclado'!$B$5:$B$47,Balance!$B294)</f>
        <v>0</v>
      </c>
      <c r="EK294" s="99">
        <f>SUMIFS('Ajuste Ciclado'!G$5:G$47,'Ajuste Ciclado'!$C$5:$C$47,Balance!EK$4,'Ajuste Ciclado'!$B$5:$B$47,Balance!$B294)</f>
        <v>0</v>
      </c>
      <c r="EL294" s="99">
        <f>SUMIFS('Ajuste Ciclado'!H$5:H$47,'Ajuste Ciclado'!$C$5:$C$47,Balance!EL$4,'Ajuste Ciclado'!$B$5:$B$47,Balance!$B294)</f>
        <v>0</v>
      </c>
      <c r="EM294" s="99">
        <f>SUMIFS('Ajuste Ciclado'!I$5:I$47,'Ajuste Ciclado'!$C$5:$C$47,Balance!EM$4,'Ajuste Ciclado'!$B$5:$B$47,Balance!$B294)</f>
        <v>0</v>
      </c>
      <c r="EN294" s="99">
        <f>SUMIFS('Ajuste Ciclado'!J$5:J$47,'Ajuste Ciclado'!$C$5:$C$47,Balance!EN$4,'Ajuste Ciclado'!$B$5:$B$47,Balance!$B294)</f>
        <v>0</v>
      </c>
      <c r="EO294" s="99">
        <f>SUMIFS('Ajuste Ciclado'!K$5:K$47,'Ajuste Ciclado'!$C$5:$C$47,Balance!EO$4,'Ajuste Ciclado'!$B$5:$B$47,Balance!$B294)</f>
        <v>0</v>
      </c>
      <c r="EP294" s="99">
        <f>SUMIFS('Ajuste Ciclado'!L$5:L$47,'Ajuste Ciclado'!$C$5:$C$47,Balance!EP$4,'Ajuste Ciclado'!$B$5:$B$47,Balance!$B294)</f>
        <v>0</v>
      </c>
      <c r="EQ294" s="99">
        <f>SUMIFS('Ajuste Ciclado'!M$5:M$47,'Ajuste Ciclado'!$C$5:$C$47,Balance!EQ$4,'Ajuste Ciclado'!$B$5:$B$47,Balance!$B294)</f>
        <v>0</v>
      </c>
      <c r="ER294" s="99">
        <f>SUMIFS('Ajuste Ciclado'!N$5:N$47,'Ajuste Ciclado'!$C$5:$C$47,Balance!ER$4,'Ajuste Ciclado'!$B$5:$B$47,Balance!$B294)</f>
        <v>0</v>
      </c>
      <c r="ES294" s="100">
        <f>SUMIFS('Ajuste Ciclado'!O$5:O$47,'Ajuste Ciclado'!$C$5:$C$47,Balance!ES$4,'Ajuste Ciclado'!$B$5:$B$47,Balance!$B294)</f>
        <v>0</v>
      </c>
      <c r="ET294" s="84"/>
      <c r="EU294" s="12">
        <f t="shared" si="377"/>
        <v>208806.7991914046</v>
      </c>
      <c r="EV294" s="13">
        <f t="shared" si="342"/>
        <v>3521912.4782692967</v>
      </c>
      <c r="EW294" s="13">
        <f t="shared" si="343"/>
        <v>545535.2321426915</v>
      </c>
      <c r="EX294" s="13">
        <f t="shared" si="344"/>
        <v>2239119.7263101465</v>
      </c>
      <c r="EY294" s="13">
        <f t="shared" si="345"/>
        <v>1561547.165955733</v>
      </c>
      <c r="EZ294" s="13">
        <f t="shared" si="346"/>
        <v>9861716.8311723415</v>
      </c>
      <c r="FA294" s="13">
        <f t="shared" si="347"/>
        <v>6020185.612161098</v>
      </c>
      <c r="FB294" s="13">
        <f t="shared" si="348"/>
        <v>4058750.9017436909</v>
      </c>
      <c r="FC294" s="13">
        <f t="shared" si="349"/>
        <v>10502533.811488062</v>
      </c>
      <c r="FD294" s="13">
        <f t="shared" si="350"/>
        <v>4167376.7204157189</v>
      </c>
      <c r="FE294" s="13">
        <f t="shared" si="351"/>
        <v>2126157.9069714784</v>
      </c>
      <c r="FF294" s="14">
        <f t="shared" si="352"/>
        <v>1675700.750747906</v>
      </c>
      <c r="FG294" s="12">
        <f t="shared" si="353"/>
        <v>-217841.2856012648</v>
      </c>
      <c r="FH294" s="13">
        <f t="shared" si="354"/>
        <v>976852.62231728248</v>
      </c>
      <c r="FI294" s="13">
        <f t="shared" si="355"/>
        <v>279243.45829890762</v>
      </c>
      <c r="FJ294" s="13">
        <f t="shared" si="356"/>
        <v>2664728.215093723</v>
      </c>
      <c r="FK294" s="13">
        <f t="shared" si="357"/>
        <v>8170216.4435271677</v>
      </c>
      <c r="FL294" s="13">
        <f t="shared" si="358"/>
        <v>11743674.740122305</v>
      </c>
      <c r="FM294" s="13">
        <f t="shared" si="359"/>
        <v>7540491.7563840402</v>
      </c>
      <c r="FN294" s="13">
        <f t="shared" si="360"/>
        <v>5894999.7008095719</v>
      </c>
      <c r="FO294" s="13">
        <f t="shared" si="361"/>
        <v>10066183.925434709</v>
      </c>
      <c r="FP294" s="13">
        <f t="shared" si="362"/>
        <v>6179964.7950644903</v>
      </c>
      <c r="FQ294" s="13">
        <f t="shared" si="363"/>
        <v>5868185.6268785</v>
      </c>
      <c r="FR294" s="14">
        <f t="shared" si="364"/>
        <v>5400319.3143909853</v>
      </c>
      <c r="FS294" s="12">
        <f t="shared" si="365"/>
        <v>2292732.5867988504</v>
      </c>
      <c r="FT294" s="13">
        <f t="shared" si="366"/>
        <v>3652096.5148183382</v>
      </c>
      <c r="FU294" s="13">
        <f t="shared" si="367"/>
        <v>3465223.3191385744</v>
      </c>
      <c r="FV294" s="13">
        <f t="shared" si="368"/>
        <v>4069868.1303670951</v>
      </c>
      <c r="FW294" s="13">
        <f t="shared" si="369"/>
        <v>4894210.5084749022</v>
      </c>
      <c r="FX294" s="13">
        <f t="shared" si="370"/>
        <v>4166895.3776401635</v>
      </c>
      <c r="FY294" s="13">
        <f t="shared" si="371"/>
        <v>4674235.4056826048</v>
      </c>
      <c r="FZ294" s="13">
        <f t="shared" si="372"/>
        <v>5901824.6663215235</v>
      </c>
      <c r="GA294" s="13">
        <f t="shared" si="373"/>
        <v>9373209.1459003929</v>
      </c>
      <c r="GB294" s="13">
        <f t="shared" si="374"/>
        <v>16538355.415227896</v>
      </c>
      <c r="GC294" s="13">
        <f t="shared" si="375"/>
        <v>13584435.484152175</v>
      </c>
      <c r="GD294" s="14">
        <f t="shared" si="376"/>
        <v>7422751.9736170033</v>
      </c>
      <c r="GE294" s="84"/>
      <c r="GF294" s="12">
        <f t="shared" si="378"/>
        <v>46489343.936569571</v>
      </c>
      <c r="GG294" s="13">
        <f t="shared" si="378"/>
        <v>64567019.312720418</v>
      </c>
      <c r="GH294" s="14">
        <f t="shared" si="378"/>
        <v>80035838.528139517</v>
      </c>
      <c r="GI294" s="6">
        <f t="shared" si="379"/>
        <v>1</v>
      </c>
      <c r="GJ294" s="12">
        <f t="shared" si="380"/>
        <v>0</v>
      </c>
      <c r="GK294" s="13">
        <f t="shared" si="381"/>
        <v>-217841.2856012648</v>
      </c>
      <c r="GL294" s="14">
        <f t="shared" si="382"/>
        <v>0</v>
      </c>
      <c r="GM294" s="84"/>
      <c r="GN294" s="66">
        <f t="shared" si="383"/>
        <v>0</v>
      </c>
      <c r="GO294" s="84"/>
      <c r="GP294" s="63" t="str" cm="1">
        <f t="array" ref="GP294">INDEX($GF$4:$GH$4,1,GI294)</f>
        <v>Sample 1</v>
      </c>
      <c r="GQ294" s="12">
        <f t="shared" si="385"/>
        <v>208806.7991914046</v>
      </c>
      <c r="GR294" s="13">
        <f t="shared" si="385"/>
        <v>545535.2321426915</v>
      </c>
      <c r="GS294" s="14">
        <f t="shared" si="385"/>
        <v>1561547.165955733</v>
      </c>
      <c r="GT294" s="12">
        <f t="shared" si="386"/>
        <v>-217841.2856012648</v>
      </c>
      <c r="GU294" s="13">
        <f t="shared" si="386"/>
        <v>279243.45829890762</v>
      </c>
      <c r="GV294" s="14">
        <f t="shared" si="386"/>
        <v>976852.62231728248</v>
      </c>
      <c r="GW294" s="12">
        <f t="shared" si="387"/>
        <v>2292732.5867988504</v>
      </c>
      <c r="GX294" s="13">
        <f t="shared" si="387"/>
        <v>3465223.3191385744</v>
      </c>
      <c r="GY294" s="14">
        <f t="shared" si="387"/>
        <v>3652096.5148183382</v>
      </c>
      <c r="GZ294" s="84" t="str">
        <f t="shared" si="339"/>
        <v>Sample 1</v>
      </c>
      <c r="HA294" s="12">
        <f t="shared" si="384"/>
        <v>0</v>
      </c>
      <c r="HB294" s="13">
        <f t="shared" si="384"/>
        <v>0</v>
      </c>
      <c r="HC294" s="14">
        <f t="shared" si="384"/>
        <v>0</v>
      </c>
      <c r="HD294" s="6">
        <f t="shared" si="340"/>
        <v>0</v>
      </c>
      <c r="HE294" s="84" t="str">
        <f t="shared" si="341"/>
        <v>Ok</v>
      </c>
    </row>
    <row r="295" spans="2:213" hidden="1" x14ac:dyDescent="0.3">
      <c r="B295" s="84" t="s">
        <v>203</v>
      </c>
      <c r="C295" s="12">
        <f>SUMIFS(Inyecciones!$E$2:$E$14185,Inyecciones!$A$2:$A$14185,Balance!C$4,Inyecciones!$B$2:$B$14185,Balance!$B295,Inyecciones!$C$2:$C$14185,Balance!C$5)</f>
        <v>16152.41051251504</v>
      </c>
      <c r="D295" s="13">
        <f>SUMIFS(Inyecciones!$E$2:$E$14185,Inyecciones!$A$2:$A$14185,Balance!D$4,Inyecciones!$B$2:$B$14185,Balance!$B295,Inyecciones!$C$2:$C$14185,Balance!D$5)</f>
        <v>53215.9657020124</v>
      </c>
      <c r="E295" s="13">
        <f>SUMIFS(Inyecciones!$E$2:$E$14185,Inyecciones!$A$2:$A$14185,Balance!E$4,Inyecciones!$B$2:$B$14185,Balance!$B295,Inyecciones!$C$2:$C$14185,Balance!E$5)</f>
        <v>60517.266888277743</v>
      </c>
      <c r="F295" s="13">
        <f>SUMIFS(Inyecciones!$E$2:$E$14185,Inyecciones!$A$2:$A$14185,Balance!F$4,Inyecciones!$B$2:$B$14185,Balance!$B295,Inyecciones!$C$2:$C$14185,Balance!F$5)</f>
        <v>40052.964896371428</v>
      </c>
      <c r="G295" s="13">
        <f>SUMIFS(Inyecciones!$E$2:$E$14185,Inyecciones!$A$2:$A$14185,Balance!G$4,Inyecciones!$B$2:$B$14185,Balance!$B295,Inyecciones!$C$2:$C$14185,Balance!G$5)</f>
        <v>60819.260686054913</v>
      </c>
      <c r="H295" s="13">
        <f>SUMIFS(Inyecciones!$E$2:$E$14185,Inyecciones!$A$2:$A$14185,Balance!H$4,Inyecciones!$B$2:$B$14185,Balance!$B295,Inyecciones!$C$2:$C$14185,Balance!H$5)</f>
        <v>45803.074094896241</v>
      </c>
      <c r="I295" s="13">
        <f>SUMIFS(Inyecciones!$E$2:$E$14185,Inyecciones!$A$2:$A$14185,Balance!I$4,Inyecciones!$B$2:$B$14185,Balance!$B295,Inyecciones!$C$2:$C$14185,Balance!I$5)</f>
        <v>45882.339149886968</v>
      </c>
      <c r="J295" s="13">
        <f>SUMIFS(Inyecciones!$E$2:$E$14185,Inyecciones!$A$2:$A$14185,Balance!J$4,Inyecciones!$B$2:$B$14185,Balance!$B295,Inyecciones!$C$2:$C$14185,Balance!J$5)</f>
        <v>65700.294543962795</v>
      </c>
      <c r="K295" s="13">
        <f>SUMIFS(Inyecciones!$E$2:$E$14185,Inyecciones!$A$2:$A$14185,Balance!K$4,Inyecciones!$B$2:$B$14185,Balance!$B295,Inyecciones!$C$2:$C$14185,Balance!K$5)</f>
        <v>71835.541164854381</v>
      </c>
      <c r="L295" s="13">
        <f>SUMIFS(Inyecciones!$E$2:$E$14185,Inyecciones!$A$2:$A$14185,Balance!L$4,Inyecciones!$B$2:$B$14185,Balance!$B295,Inyecciones!$C$2:$C$14185,Balance!L$5)</f>
        <v>47360.558204129382</v>
      </c>
      <c r="M295" s="13">
        <f>SUMIFS(Inyecciones!$E$2:$E$14185,Inyecciones!$A$2:$A$14185,Balance!M$4,Inyecciones!$B$2:$B$14185,Balance!$B295,Inyecciones!$C$2:$C$14185,Balance!M$5)</f>
        <v>37060.929333853754</v>
      </c>
      <c r="N295" s="14">
        <f>SUMIFS(Inyecciones!$E$2:$E$14185,Inyecciones!$A$2:$A$14185,Balance!N$4,Inyecciones!$B$2:$B$14185,Balance!$B295,Inyecciones!$C$2:$C$14185,Balance!N$5)</f>
        <v>33890.434163792641</v>
      </c>
      <c r="O295" s="12">
        <f>SUMIFS(Inyecciones!$E$2:$E$14185,Inyecciones!$A$2:$A$14185,Balance!O$4,Inyecciones!$B$2:$B$14185,Balance!$B295,Inyecciones!$C$2:$C$14185,Balance!O$5)</f>
        <v>13765.300612428209</v>
      </c>
      <c r="P295" s="13">
        <f>SUMIFS(Inyecciones!$E$2:$E$14185,Inyecciones!$A$2:$A$14185,Balance!P$4,Inyecciones!$B$2:$B$14185,Balance!$B295,Inyecciones!$C$2:$C$14185,Balance!P$5)</f>
        <v>23837.614443805189</v>
      </c>
      <c r="Q295" s="13">
        <f>SUMIFS(Inyecciones!$E$2:$E$14185,Inyecciones!$A$2:$A$14185,Balance!Q$4,Inyecciones!$B$2:$B$14185,Balance!$B295,Inyecciones!$C$2:$C$14185,Balance!Q$5)</f>
        <v>27539.16059622544</v>
      </c>
      <c r="R295" s="13">
        <f>SUMIFS(Inyecciones!$E$2:$E$14185,Inyecciones!$A$2:$A$14185,Balance!R$4,Inyecciones!$B$2:$B$14185,Balance!$B295,Inyecciones!$C$2:$C$14185,Balance!R$5)</f>
        <v>43347.461685782473</v>
      </c>
      <c r="S295" s="13">
        <f>SUMIFS(Inyecciones!$E$2:$E$14185,Inyecciones!$A$2:$A$14185,Balance!S$4,Inyecciones!$B$2:$B$14185,Balance!$B295,Inyecciones!$C$2:$C$14185,Balance!S$5)</f>
        <v>65467.892296144113</v>
      </c>
      <c r="T295" s="13">
        <f>SUMIFS(Inyecciones!$E$2:$E$14185,Inyecciones!$A$2:$A$14185,Balance!T$4,Inyecciones!$B$2:$B$14185,Balance!$B295,Inyecciones!$C$2:$C$14185,Balance!T$5)</f>
        <v>61572.304440609521</v>
      </c>
      <c r="U295" s="13">
        <f>SUMIFS(Inyecciones!$E$2:$E$14185,Inyecciones!$A$2:$A$14185,Balance!U$4,Inyecciones!$B$2:$B$14185,Balance!$B295,Inyecciones!$C$2:$C$14185,Balance!U$5)</f>
        <v>69708.583061293786</v>
      </c>
      <c r="V295" s="13">
        <f>SUMIFS(Inyecciones!$E$2:$E$14185,Inyecciones!$A$2:$A$14185,Balance!V$4,Inyecciones!$B$2:$B$14185,Balance!$B295,Inyecciones!$C$2:$C$14185,Balance!V$5)</f>
        <v>66440.434979156009</v>
      </c>
      <c r="W295" s="13">
        <f>SUMIFS(Inyecciones!$E$2:$E$14185,Inyecciones!$A$2:$A$14185,Balance!W$4,Inyecciones!$B$2:$B$14185,Balance!$B295,Inyecciones!$C$2:$C$14185,Balance!W$5)</f>
        <v>68861.710310026989</v>
      </c>
      <c r="X295" s="13">
        <f>SUMIFS(Inyecciones!$E$2:$E$14185,Inyecciones!$A$2:$A$14185,Balance!X$4,Inyecciones!$B$2:$B$14185,Balance!$B295,Inyecciones!$C$2:$C$14185,Balance!X$5)</f>
        <v>45651.36631834929</v>
      </c>
      <c r="Y295" s="13">
        <f>SUMIFS(Inyecciones!$E$2:$E$14185,Inyecciones!$A$2:$A$14185,Balance!Y$4,Inyecciones!$B$2:$B$14185,Balance!$B295,Inyecciones!$C$2:$C$14185,Balance!Y$5)</f>
        <v>32560.253493904431</v>
      </c>
      <c r="Z295" s="14">
        <f>SUMIFS(Inyecciones!$E$2:$E$14185,Inyecciones!$A$2:$A$14185,Balance!Z$4,Inyecciones!$B$2:$B$14185,Balance!$B295,Inyecciones!$C$2:$C$14185,Balance!Z$5)</f>
        <v>38833.165978526427</v>
      </c>
      <c r="AA295" s="12">
        <f>SUMIFS(Inyecciones!$E$2:$E$14185,Inyecciones!$A$2:$A$14185,Balance!AA$4,Inyecciones!$B$2:$B$14185,Balance!$B295,Inyecciones!$C$2:$C$14185,Balance!AA$5)</f>
        <v>14147.70318352679</v>
      </c>
      <c r="AB295" s="13">
        <f>SUMIFS(Inyecciones!$E$2:$E$14185,Inyecciones!$A$2:$A$14185,Balance!AB$4,Inyecciones!$B$2:$B$14185,Balance!$B295,Inyecciones!$C$2:$C$14185,Balance!AB$5)</f>
        <v>30006.359546740801</v>
      </c>
      <c r="AC295" s="13">
        <f>SUMIFS(Inyecciones!$E$2:$E$14185,Inyecciones!$A$2:$A$14185,Balance!AC$4,Inyecciones!$B$2:$B$14185,Balance!$B295,Inyecciones!$C$2:$C$14185,Balance!AC$5)</f>
        <v>29729.944821046141</v>
      </c>
      <c r="AD295" s="13">
        <f>SUMIFS(Inyecciones!$E$2:$E$14185,Inyecciones!$A$2:$A$14185,Balance!AD$4,Inyecciones!$B$2:$B$14185,Balance!$B295,Inyecciones!$C$2:$C$14185,Balance!AD$5)</f>
        <v>33539.009820908817</v>
      </c>
      <c r="AE295" s="13">
        <f>SUMIFS(Inyecciones!$E$2:$E$14185,Inyecciones!$A$2:$A$14185,Balance!AE$4,Inyecciones!$B$2:$B$14185,Balance!$B295,Inyecciones!$C$2:$C$14185,Balance!AE$5)</f>
        <v>52574.922889504909</v>
      </c>
      <c r="AF295" s="13">
        <f>SUMIFS(Inyecciones!$E$2:$E$14185,Inyecciones!$A$2:$A$14185,Balance!AF$4,Inyecciones!$B$2:$B$14185,Balance!$B295,Inyecciones!$C$2:$C$14185,Balance!AF$5)</f>
        <v>57336.557931965814</v>
      </c>
      <c r="AG295" s="13">
        <f>SUMIFS(Inyecciones!$E$2:$E$14185,Inyecciones!$A$2:$A$14185,Balance!AG$4,Inyecciones!$B$2:$B$14185,Balance!$B295,Inyecciones!$C$2:$C$14185,Balance!AG$5)</f>
        <v>73019.487912795943</v>
      </c>
      <c r="AH295" s="13">
        <f>SUMIFS(Inyecciones!$E$2:$E$14185,Inyecciones!$A$2:$A$14185,Balance!AH$4,Inyecciones!$B$2:$B$14185,Balance!$B295,Inyecciones!$C$2:$C$14185,Balance!AH$5)</f>
        <v>77900.042272854073</v>
      </c>
      <c r="AI295" s="13">
        <f>SUMIFS(Inyecciones!$E$2:$E$14185,Inyecciones!$A$2:$A$14185,Balance!AI$4,Inyecciones!$B$2:$B$14185,Balance!$B295,Inyecciones!$C$2:$C$14185,Balance!AI$5)</f>
        <v>65833.562983468495</v>
      </c>
      <c r="AJ295" s="13">
        <f>SUMIFS(Inyecciones!$E$2:$E$14185,Inyecciones!$A$2:$A$14185,Balance!AJ$4,Inyecciones!$B$2:$B$14185,Balance!$B295,Inyecciones!$C$2:$C$14185,Balance!AJ$5)</f>
        <v>51188.261269834227</v>
      </c>
      <c r="AK295" s="13">
        <f>SUMIFS(Inyecciones!$E$2:$E$14185,Inyecciones!$A$2:$A$14185,Balance!AK$4,Inyecciones!$B$2:$B$14185,Balance!$B295,Inyecciones!$C$2:$C$14185,Balance!AK$5)</f>
        <v>54015.001377252513</v>
      </c>
      <c r="AL295" s="14">
        <f>SUMIFS(Inyecciones!$E$2:$E$14185,Inyecciones!$A$2:$A$14185,Balance!AL$4,Inyecciones!$B$2:$B$14185,Balance!$B295,Inyecciones!$C$2:$C$14185,Balance!AL$5)</f>
        <v>60069.154356714709</v>
      </c>
      <c r="AM295" s="13"/>
      <c r="AN295" s="12">
        <f>SUMIFS('Retiro Mensual'!$E$2:$E$2629,'Retiro Mensual'!$A$2:$A$2629,AN$4,'Retiro Mensual'!$B$2:$B$2629,$B295,'Retiro Mensual'!$C$2:$C$2629,AN$5)</f>
        <v>0</v>
      </c>
      <c r="AO295" s="13">
        <f>SUMIFS('Retiro Mensual'!$E$2:$E$2629,'Retiro Mensual'!$A$2:$A$2629,AO$4,'Retiro Mensual'!$B$2:$B$2629,$B295,'Retiro Mensual'!$C$2:$C$2629,AO$5)</f>
        <v>0</v>
      </c>
      <c r="AP295" s="13">
        <f>SUMIFS('Retiro Mensual'!$E$2:$E$2629,'Retiro Mensual'!$A$2:$A$2629,AP$4,'Retiro Mensual'!$B$2:$B$2629,$B295,'Retiro Mensual'!$C$2:$C$2629,AP$5)</f>
        <v>0</v>
      </c>
      <c r="AQ295" s="13">
        <f>SUMIFS('Retiro Mensual'!$E$2:$E$2629,'Retiro Mensual'!$A$2:$A$2629,AQ$4,'Retiro Mensual'!$B$2:$B$2629,$B295,'Retiro Mensual'!$C$2:$C$2629,AQ$5)</f>
        <v>0</v>
      </c>
      <c r="AR295" s="13">
        <f>SUMIFS('Retiro Mensual'!$E$2:$E$2629,'Retiro Mensual'!$A$2:$A$2629,AR$4,'Retiro Mensual'!$B$2:$B$2629,$B295,'Retiro Mensual'!$C$2:$C$2629,AR$5)</f>
        <v>0</v>
      </c>
      <c r="AS295" s="13">
        <f>SUMIFS('Retiro Mensual'!$E$2:$E$2629,'Retiro Mensual'!$A$2:$A$2629,AS$4,'Retiro Mensual'!$B$2:$B$2629,$B295,'Retiro Mensual'!$C$2:$C$2629,AS$5)</f>
        <v>0</v>
      </c>
      <c r="AT295" s="13">
        <f>SUMIFS('Retiro Mensual'!$E$2:$E$2629,'Retiro Mensual'!$A$2:$A$2629,AT$4,'Retiro Mensual'!$B$2:$B$2629,$B295,'Retiro Mensual'!$C$2:$C$2629,AT$5)</f>
        <v>0</v>
      </c>
      <c r="AU295" s="13">
        <f>SUMIFS('Retiro Mensual'!$E$2:$E$2629,'Retiro Mensual'!$A$2:$A$2629,AU$4,'Retiro Mensual'!$B$2:$B$2629,$B295,'Retiro Mensual'!$C$2:$C$2629,AU$5)</f>
        <v>0</v>
      </c>
      <c r="AV295" s="13">
        <f>SUMIFS('Retiro Mensual'!$E$2:$E$2629,'Retiro Mensual'!$A$2:$A$2629,AV$4,'Retiro Mensual'!$B$2:$B$2629,$B295,'Retiro Mensual'!$C$2:$C$2629,AV$5)</f>
        <v>0</v>
      </c>
      <c r="AW295" s="13">
        <f>SUMIFS('Retiro Mensual'!$E$2:$E$2629,'Retiro Mensual'!$A$2:$A$2629,AW$4,'Retiro Mensual'!$B$2:$B$2629,$B295,'Retiro Mensual'!$C$2:$C$2629,AW$5)</f>
        <v>0</v>
      </c>
      <c r="AX295" s="13">
        <f>SUMIFS('Retiro Mensual'!$E$2:$E$2629,'Retiro Mensual'!$A$2:$A$2629,AX$4,'Retiro Mensual'!$B$2:$B$2629,$B295,'Retiro Mensual'!$C$2:$C$2629,AX$5)</f>
        <v>0</v>
      </c>
      <c r="AY295" s="14">
        <f>SUMIFS('Retiro Mensual'!$E$2:$E$2629,'Retiro Mensual'!$A$2:$A$2629,AY$4,'Retiro Mensual'!$B$2:$B$2629,$B295,'Retiro Mensual'!$C$2:$C$2629,AY$5)</f>
        <v>0</v>
      </c>
      <c r="AZ295" s="12">
        <f>SUMIFS('Retiro Mensual'!$E$2:$E$2629,'Retiro Mensual'!$A$2:$A$2629,AZ$4,'Retiro Mensual'!$B$2:$B$2629,$B295,'Retiro Mensual'!$C$2:$C$2629,AZ$5)</f>
        <v>0</v>
      </c>
      <c r="BA295" s="13">
        <f>SUMIFS('Retiro Mensual'!$E$2:$E$2629,'Retiro Mensual'!$A$2:$A$2629,BA$4,'Retiro Mensual'!$B$2:$B$2629,$B295,'Retiro Mensual'!$C$2:$C$2629,BA$5)</f>
        <v>0</v>
      </c>
      <c r="BB295" s="13">
        <f>SUMIFS('Retiro Mensual'!$E$2:$E$2629,'Retiro Mensual'!$A$2:$A$2629,BB$4,'Retiro Mensual'!$B$2:$B$2629,$B295,'Retiro Mensual'!$C$2:$C$2629,BB$5)</f>
        <v>0</v>
      </c>
      <c r="BC295" s="13">
        <f>SUMIFS('Retiro Mensual'!$E$2:$E$2629,'Retiro Mensual'!$A$2:$A$2629,BC$4,'Retiro Mensual'!$B$2:$B$2629,$B295,'Retiro Mensual'!$C$2:$C$2629,BC$5)</f>
        <v>0</v>
      </c>
      <c r="BD295" s="13">
        <f>SUMIFS('Retiro Mensual'!$E$2:$E$2629,'Retiro Mensual'!$A$2:$A$2629,BD$4,'Retiro Mensual'!$B$2:$B$2629,$B295,'Retiro Mensual'!$C$2:$C$2629,BD$5)</f>
        <v>0</v>
      </c>
      <c r="BE295" s="13">
        <f>SUMIFS('Retiro Mensual'!$E$2:$E$2629,'Retiro Mensual'!$A$2:$A$2629,BE$4,'Retiro Mensual'!$B$2:$B$2629,$B295,'Retiro Mensual'!$C$2:$C$2629,BE$5)</f>
        <v>0</v>
      </c>
      <c r="BF295" s="13">
        <f>SUMIFS('Retiro Mensual'!$E$2:$E$2629,'Retiro Mensual'!$A$2:$A$2629,BF$4,'Retiro Mensual'!$B$2:$B$2629,$B295,'Retiro Mensual'!$C$2:$C$2629,BF$5)</f>
        <v>0</v>
      </c>
      <c r="BG295" s="13">
        <f>SUMIFS('Retiro Mensual'!$E$2:$E$2629,'Retiro Mensual'!$A$2:$A$2629,BG$4,'Retiro Mensual'!$B$2:$B$2629,$B295,'Retiro Mensual'!$C$2:$C$2629,BG$5)</f>
        <v>0</v>
      </c>
      <c r="BH295" s="13">
        <f>SUMIFS('Retiro Mensual'!$E$2:$E$2629,'Retiro Mensual'!$A$2:$A$2629,BH$4,'Retiro Mensual'!$B$2:$B$2629,$B295,'Retiro Mensual'!$C$2:$C$2629,BH$5)</f>
        <v>0</v>
      </c>
      <c r="BI295" s="13">
        <f>SUMIFS('Retiro Mensual'!$E$2:$E$2629,'Retiro Mensual'!$A$2:$A$2629,BI$4,'Retiro Mensual'!$B$2:$B$2629,$B295,'Retiro Mensual'!$C$2:$C$2629,BI$5)</f>
        <v>0</v>
      </c>
      <c r="BJ295" s="13">
        <f>SUMIFS('Retiro Mensual'!$E$2:$E$2629,'Retiro Mensual'!$A$2:$A$2629,BJ$4,'Retiro Mensual'!$B$2:$B$2629,$B295,'Retiro Mensual'!$C$2:$C$2629,BJ$5)</f>
        <v>0</v>
      </c>
      <c r="BK295" s="14">
        <f>SUMIFS('Retiro Mensual'!$E$2:$E$2629,'Retiro Mensual'!$A$2:$A$2629,BK$4,'Retiro Mensual'!$B$2:$B$2629,$B295,'Retiro Mensual'!$C$2:$C$2629,BK$5)</f>
        <v>0</v>
      </c>
      <c r="BL295" s="12">
        <f>SUMIFS('Retiro Mensual'!$E$2:$E$2629,'Retiro Mensual'!$A$2:$A$2629,BL$4,'Retiro Mensual'!$B$2:$B$2629,$B295,'Retiro Mensual'!$C$2:$C$2629,BL$5)</f>
        <v>0</v>
      </c>
      <c r="BM295" s="13">
        <f>SUMIFS('Retiro Mensual'!$E$2:$E$2629,'Retiro Mensual'!$A$2:$A$2629,BM$4,'Retiro Mensual'!$B$2:$B$2629,$B295,'Retiro Mensual'!$C$2:$C$2629,BM$5)</f>
        <v>0</v>
      </c>
      <c r="BN295" s="13">
        <f>SUMIFS('Retiro Mensual'!$E$2:$E$2629,'Retiro Mensual'!$A$2:$A$2629,BN$4,'Retiro Mensual'!$B$2:$B$2629,$B295,'Retiro Mensual'!$C$2:$C$2629,BN$5)</f>
        <v>0</v>
      </c>
      <c r="BO295" s="13">
        <f>SUMIFS('Retiro Mensual'!$E$2:$E$2629,'Retiro Mensual'!$A$2:$A$2629,BO$4,'Retiro Mensual'!$B$2:$B$2629,$B295,'Retiro Mensual'!$C$2:$C$2629,BO$5)</f>
        <v>0</v>
      </c>
      <c r="BP295" s="13">
        <f>SUMIFS('Retiro Mensual'!$E$2:$E$2629,'Retiro Mensual'!$A$2:$A$2629,BP$4,'Retiro Mensual'!$B$2:$B$2629,$B295,'Retiro Mensual'!$C$2:$C$2629,BP$5)</f>
        <v>0</v>
      </c>
      <c r="BQ295" s="13">
        <f>SUMIFS('Retiro Mensual'!$E$2:$E$2629,'Retiro Mensual'!$A$2:$A$2629,BQ$4,'Retiro Mensual'!$B$2:$B$2629,$B295,'Retiro Mensual'!$C$2:$C$2629,BQ$5)</f>
        <v>0</v>
      </c>
      <c r="BR295" s="13">
        <f>SUMIFS('Retiro Mensual'!$E$2:$E$2629,'Retiro Mensual'!$A$2:$A$2629,BR$4,'Retiro Mensual'!$B$2:$B$2629,$B295,'Retiro Mensual'!$C$2:$C$2629,BR$5)</f>
        <v>0</v>
      </c>
      <c r="BS295" s="13">
        <f>SUMIFS('Retiro Mensual'!$E$2:$E$2629,'Retiro Mensual'!$A$2:$A$2629,BS$4,'Retiro Mensual'!$B$2:$B$2629,$B295,'Retiro Mensual'!$C$2:$C$2629,BS$5)</f>
        <v>0</v>
      </c>
      <c r="BT295" s="13">
        <f>SUMIFS('Retiro Mensual'!$E$2:$E$2629,'Retiro Mensual'!$A$2:$A$2629,BT$4,'Retiro Mensual'!$B$2:$B$2629,$B295,'Retiro Mensual'!$C$2:$C$2629,BT$5)</f>
        <v>0</v>
      </c>
      <c r="BU295" s="13">
        <f>SUMIFS('Retiro Mensual'!$E$2:$E$2629,'Retiro Mensual'!$A$2:$A$2629,BU$4,'Retiro Mensual'!$B$2:$B$2629,$B295,'Retiro Mensual'!$C$2:$C$2629,BU$5)</f>
        <v>0</v>
      </c>
      <c r="BV295" s="13">
        <f>SUMIFS('Retiro Mensual'!$E$2:$E$2629,'Retiro Mensual'!$A$2:$A$2629,BV$4,'Retiro Mensual'!$B$2:$B$2629,$B295,'Retiro Mensual'!$C$2:$C$2629,BV$5)</f>
        <v>0</v>
      </c>
      <c r="BW295" s="14">
        <f>SUMIFS('Retiro Mensual'!$E$2:$E$2629,'Retiro Mensual'!$A$2:$A$2629,BW$4,'Retiro Mensual'!$B$2:$B$2629,$B295,'Retiro Mensual'!$C$2:$C$2629,BW$5)</f>
        <v>0</v>
      </c>
      <c r="BX295" s="13"/>
      <c r="BY295" s="12">
        <f>SUMIFS('Compra Ventas'!$E$2:$E$2700,'Compra Ventas'!$A$2:$A$2700,BY$4,'Compra Ventas'!$B$2:$B$2700,$B295,'Compra Ventas'!$C$2:$C$2700,BY$5)</f>
        <v>0</v>
      </c>
      <c r="BZ295" s="13">
        <f>SUMIFS('Compra Ventas'!$E$2:$E$2700,'Compra Ventas'!$A$2:$A$2700,BZ$4,'Compra Ventas'!$B$2:$B$2700,$B295,'Compra Ventas'!$C$2:$C$2700,BZ$5)</f>
        <v>0</v>
      </c>
      <c r="CA295" s="13">
        <f>SUMIFS('Compra Ventas'!$E$2:$E$2700,'Compra Ventas'!$A$2:$A$2700,CA$4,'Compra Ventas'!$B$2:$B$2700,$B295,'Compra Ventas'!$C$2:$C$2700,CA$5)</f>
        <v>0</v>
      </c>
      <c r="CB295" s="13">
        <f>SUMIFS('Compra Ventas'!$E$2:$E$2700,'Compra Ventas'!$A$2:$A$2700,CB$4,'Compra Ventas'!$B$2:$B$2700,$B295,'Compra Ventas'!$C$2:$C$2700,CB$5)</f>
        <v>0</v>
      </c>
      <c r="CC295" s="13">
        <f>SUMIFS('Compra Ventas'!$E$2:$E$2700,'Compra Ventas'!$A$2:$A$2700,CC$4,'Compra Ventas'!$B$2:$B$2700,$B295,'Compra Ventas'!$C$2:$C$2700,CC$5)</f>
        <v>0</v>
      </c>
      <c r="CD295" s="13">
        <f>SUMIFS('Compra Ventas'!$E$2:$E$2700,'Compra Ventas'!$A$2:$A$2700,CD$4,'Compra Ventas'!$B$2:$B$2700,$B295,'Compra Ventas'!$C$2:$C$2700,CD$5)</f>
        <v>0</v>
      </c>
      <c r="CE295" s="13">
        <f>SUMIFS('Compra Ventas'!$E$2:$E$2700,'Compra Ventas'!$A$2:$A$2700,CE$4,'Compra Ventas'!$B$2:$B$2700,$B295,'Compra Ventas'!$C$2:$C$2700,CE$5)</f>
        <v>0</v>
      </c>
      <c r="CF295" s="13">
        <f>SUMIFS('Compra Ventas'!$E$2:$E$2700,'Compra Ventas'!$A$2:$A$2700,CF$4,'Compra Ventas'!$B$2:$B$2700,$B295,'Compra Ventas'!$C$2:$C$2700,CF$5)</f>
        <v>0</v>
      </c>
      <c r="CG295" s="13">
        <f>SUMIFS('Compra Ventas'!$E$2:$E$2700,'Compra Ventas'!$A$2:$A$2700,CG$4,'Compra Ventas'!$B$2:$B$2700,$B295,'Compra Ventas'!$C$2:$C$2700,CG$5)</f>
        <v>0</v>
      </c>
      <c r="CH295" s="13">
        <f>SUMIFS('Compra Ventas'!$E$2:$E$2700,'Compra Ventas'!$A$2:$A$2700,CH$4,'Compra Ventas'!$B$2:$B$2700,$B295,'Compra Ventas'!$C$2:$C$2700,CH$5)</f>
        <v>0</v>
      </c>
      <c r="CI295" s="13">
        <f>SUMIFS('Compra Ventas'!$E$2:$E$2700,'Compra Ventas'!$A$2:$A$2700,CI$4,'Compra Ventas'!$B$2:$B$2700,$B295,'Compra Ventas'!$C$2:$C$2700,CI$5)</f>
        <v>0</v>
      </c>
      <c r="CJ295" s="14">
        <f>SUMIFS('Compra Ventas'!$E$2:$E$2700,'Compra Ventas'!$A$2:$A$2700,CJ$4,'Compra Ventas'!$B$2:$B$2700,$B295,'Compra Ventas'!$C$2:$C$2700,CJ$5)</f>
        <v>0</v>
      </c>
      <c r="CK295" s="12">
        <f>SUMIFS('Compra Ventas'!$E$2:$E$2700,'Compra Ventas'!$A$2:$A$2700,CK$4,'Compra Ventas'!$B$2:$B$2700,$B295,'Compra Ventas'!$C$2:$C$2700,CK$5)</f>
        <v>0</v>
      </c>
      <c r="CL295" s="13">
        <f>SUMIFS('Compra Ventas'!$E$2:$E$2700,'Compra Ventas'!$A$2:$A$2700,CL$4,'Compra Ventas'!$B$2:$B$2700,$B295,'Compra Ventas'!$C$2:$C$2700,CL$5)</f>
        <v>0</v>
      </c>
      <c r="CM295" s="13">
        <f>SUMIFS('Compra Ventas'!$E$2:$E$2700,'Compra Ventas'!$A$2:$A$2700,CM$4,'Compra Ventas'!$B$2:$B$2700,$B295,'Compra Ventas'!$C$2:$C$2700,CM$5)</f>
        <v>0</v>
      </c>
      <c r="CN295" s="13">
        <f>SUMIFS('Compra Ventas'!$E$2:$E$2700,'Compra Ventas'!$A$2:$A$2700,CN$4,'Compra Ventas'!$B$2:$B$2700,$B295,'Compra Ventas'!$C$2:$C$2700,CN$5)</f>
        <v>0</v>
      </c>
      <c r="CO295" s="13">
        <f>SUMIFS('Compra Ventas'!$E$2:$E$2700,'Compra Ventas'!$A$2:$A$2700,CO$4,'Compra Ventas'!$B$2:$B$2700,$B295,'Compra Ventas'!$C$2:$C$2700,CO$5)</f>
        <v>0</v>
      </c>
      <c r="CP295" s="13">
        <f>SUMIFS('Compra Ventas'!$E$2:$E$2700,'Compra Ventas'!$A$2:$A$2700,CP$4,'Compra Ventas'!$B$2:$B$2700,$B295,'Compra Ventas'!$C$2:$C$2700,CP$5)</f>
        <v>0</v>
      </c>
      <c r="CQ295" s="13">
        <f>SUMIFS('Compra Ventas'!$E$2:$E$2700,'Compra Ventas'!$A$2:$A$2700,CQ$4,'Compra Ventas'!$B$2:$B$2700,$B295,'Compra Ventas'!$C$2:$C$2700,CQ$5)</f>
        <v>0</v>
      </c>
      <c r="CR295" s="13">
        <f>SUMIFS('Compra Ventas'!$E$2:$E$2700,'Compra Ventas'!$A$2:$A$2700,CR$4,'Compra Ventas'!$B$2:$B$2700,$B295,'Compra Ventas'!$C$2:$C$2700,CR$5)</f>
        <v>0</v>
      </c>
      <c r="CS295" s="13">
        <f>SUMIFS('Compra Ventas'!$E$2:$E$2700,'Compra Ventas'!$A$2:$A$2700,CS$4,'Compra Ventas'!$B$2:$B$2700,$B295,'Compra Ventas'!$C$2:$C$2700,CS$5)</f>
        <v>0</v>
      </c>
      <c r="CT295" s="13">
        <f>SUMIFS('Compra Ventas'!$E$2:$E$2700,'Compra Ventas'!$A$2:$A$2700,CT$4,'Compra Ventas'!$B$2:$B$2700,$B295,'Compra Ventas'!$C$2:$C$2700,CT$5)</f>
        <v>0</v>
      </c>
      <c r="CU295" s="13">
        <f>SUMIFS('Compra Ventas'!$E$2:$E$2700,'Compra Ventas'!$A$2:$A$2700,CU$4,'Compra Ventas'!$B$2:$B$2700,$B295,'Compra Ventas'!$C$2:$C$2700,CU$5)</f>
        <v>0</v>
      </c>
      <c r="CV295" s="14">
        <f>SUMIFS('Compra Ventas'!$E$2:$E$2700,'Compra Ventas'!$A$2:$A$2700,CV$4,'Compra Ventas'!$B$2:$B$2700,$B295,'Compra Ventas'!$C$2:$C$2700,CV$5)</f>
        <v>0</v>
      </c>
      <c r="CW295" s="12">
        <f>SUMIFS('Compra Ventas'!$E$2:$E$2700,'Compra Ventas'!$A$2:$A$2700,CW$4,'Compra Ventas'!$B$2:$B$2700,$B295,'Compra Ventas'!$C$2:$C$2700,CW$5)</f>
        <v>0</v>
      </c>
      <c r="CX295" s="13">
        <f>SUMIFS('Compra Ventas'!$E$2:$E$2700,'Compra Ventas'!$A$2:$A$2700,CX$4,'Compra Ventas'!$B$2:$B$2700,$B295,'Compra Ventas'!$C$2:$C$2700,CX$5)</f>
        <v>0</v>
      </c>
      <c r="CY295" s="13">
        <f>SUMIFS('Compra Ventas'!$E$2:$E$2700,'Compra Ventas'!$A$2:$A$2700,CY$4,'Compra Ventas'!$B$2:$B$2700,$B295,'Compra Ventas'!$C$2:$C$2700,CY$5)</f>
        <v>0</v>
      </c>
      <c r="CZ295" s="13">
        <f>SUMIFS('Compra Ventas'!$E$2:$E$2700,'Compra Ventas'!$A$2:$A$2700,CZ$4,'Compra Ventas'!$B$2:$B$2700,$B295,'Compra Ventas'!$C$2:$C$2700,CZ$5)</f>
        <v>0</v>
      </c>
      <c r="DA295" s="13">
        <f>SUMIFS('Compra Ventas'!$E$2:$E$2700,'Compra Ventas'!$A$2:$A$2700,DA$4,'Compra Ventas'!$B$2:$B$2700,$B295,'Compra Ventas'!$C$2:$C$2700,DA$5)</f>
        <v>0</v>
      </c>
      <c r="DB295" s="13">
        <f>SUMIFS('Compra Ventas'!$E$2:$E$2700,'Compra Ventas'!$A$2:$A$2700,DB$4,'Compra Ventas'!$B$2:$B$2700,$B295,'Compra Ventas'!$C$2:$C$2700,DB$5)</f>
        <v>0</v>
      </c>
      <c r="DC295" s="13">
        <f>SUMIFS('Compra Ventas'!$E$2:$E$2700,'Compra Ventas'!$A$2:$A$2700,DC$4,'Compra Ventas'!$B$2:$B$2700,$B295,'Compra Ventas'!$C$2:$C$2700,DC$5)</f>
        <v>0</v>
      </c>
      <c r="DD295" s="13">
        <f>SUMIFS('Compra Ventas'!$E$2:$E$2700,'Compra Ventas'!$A$2:$A$2700,DD$4,'Compra Ventas'!$B$2:$B$2700,$B295,'Compra Ventas'!$C$2:$C$2700,DD$5)</f>
        <v>0</v>
      </c>
      <c r="DE295" s="13">
        <f>SUMIFS('Compra Ventas'!$E$2:$E$2700,'Compra Ventas'!$A$2:$A$2700,DE$4,'Compra Ventas'!$B$2:$B$2700,$B295,'Compra Ventas'!$C$2:$C$2700,DE$5)</f>
        <v>0</v>
      </c>
      <c r="DF295" s="13">
        <f>SUMIFS('Compra Ventas'!$E$2:$E$2700,'Compra Ventas'!$A$2:$A$2700,DF$4,'Compra Ventas'!$B$2:$B$2700,$B295,'Compra Ventas'!$C$2:$C$2700,DF$5)</f>
        <v>0</v>
      </c>
      <c r="DG295" s="13">
        <f>SUMIFS('Compra Ventas'!$E$2:$E$2700,'Compra Ventas'!$A$2:$A$2700,DG$4,'Compra Ventas'!$B$2:$B$2700,$B295,'Compra Ventas'!$C$2:$C$2700,DG$5)</f>
        <v>0</v>
      </c>
      <c r="DH295" s="14">
        <f>SUMIFS('Compra Ventas'!$E$2:$E$2700,'Compra Ventas'!$A$2:$A$2700,DH$4,'Compra Ventas'!$B$2:$B$2700,$B295,'Compra Ventas'!$C$2:$C$2700,DH$5)</f>
        <v>0</v>
      </c>
      <c r="DI295" s="84"/>
      <c r="DJ295" s="98">
        <f>SUMIFS('Ajuste Ciclado'!D$5:D$47,'Ajuste Ciclado'!$C$5:$C$47,Balance!DJ$4,'Ajuste Ciclado'!$B$5:$B$47,Balance!$B295)</f>
        <v>0</v>
      </c>
      <c r="DK295" s="99">
        <f>SUMIFS('Ajuste Ciclado'!E$5:E$47,'Ajuste Ciclado'!$C$5:$C$47,Balance!DK$4,'Ajuste Ciclado'!$B$5:$B$47,Balance!$B295)</f>
        <v>0</v>
      </c>
      <c r="DL295" s="99">
        <f>SUMIFS('Ajuste Ciclado'!F$5:F$47,'Ajuste Ciclado'!$C$5:$C$47,Balance!DL$4,'Ajuste Ciclado'!$B$5:$B$47,Balance!$B295)</f>
        <v>0</v>
      </c>
      <c r="DM295" s="99">
        <f>SUMIFS('Ajuste Ciclado'!G$5:G$47,'Ajuste Ciclado'!$C$5:$C$47,Balance!DM$4,'Ajuste Ciclado'!$B$5:$B$47,Balance!$B295)</f>
        <v>0</v>
      </c>
      <c r="DN295" s="99">
        <f>SUMIFS('Ajuste Ciclado'!H$5:H$47,'Ajuste Ciclado'!$C$5:$C$47,Balance!DN$4,'Ajuste Ciclado'!$B$5:$B$47,Balance!$B295)</f>
        <v>0</v>
      </c>
      <c r="DO295" s="99">
        <f>SUMIFS('Ajuste Ciclado'!I$5:I$47,'Ajuste Ciclado'!$C$5:$C$47,Balance!DO$4,'Ajuste Ciclado'!$B$5:$B$47,Balance!$B295)</f>
        <v>0</v>
      </c>
      <c r="DP295" s="99">
        <f>SUMIFS('Ajuste Ciclado'!J$5:J$47,'Ajuste Ciclado'!$C$5:$C$47,Balance!DP$4,'Ajuste Ciclado'!$B$5:$B$47,Balance!$B295)</f>
        <v>0</v>
      </c>
      <c r="DQ295" s="99">
        <f>SUMIFS('Ajuste Ciclado'!K$5:K$47,'Ajuste Ciclado'!$C$5:$C$47,Balance!DQ$4,'Ajuste Ciclado'!$B$5:$B$47,Balance!$B295)</f>
        <v>0</v>
      </c>
      <c r="DR295" s="99">
        <f>SUMIFS('Ajuste Ciclado'!L$5:L$47,'Ajuste Ciclado'!$C$5:$C$47,Balance!DR$4,'Ajuste Ciclado'!$B$5:$B$47,Balance!$B295)</f>
        <v>0</v>
      </c>
      <c r="DS295" s="99">
        <f>SUMIFS('Ajuste Ciclado'!M$5:M$47,'Ajuste Ciclado'!$C$5:$C$47,Balance!DS$4,'Ajuste Ciclado'!$B$5:$B$47,Balance!$B295)</f>
        <v>0</v>
      </c>
      <c r="DT295" s="99">
        <f>SUMIFS('Ajuste Ciclado'!N$5:N$47,'Ajuste Ciclado'!$C$5:$C$47,Balance!DT$4,'Ajuste Ciclado'!$B$5:$B$47,Balance!$B295)</f>
        <v>0</v>
      </c>
      <c r="DU295" s="100">
        <f>SUMIFS('Ajuste Ciclado'!O$5:O$47,'Ajuste Ciclado'!$C$5:$C$47,Balance!DU$4,'Ajuste Ciclado'!$B$5:$B$47,Balance!$B295)</f>
        <v>0</v>
      </c>
      <c r="DV295" s="98">
        <f>SUMIFS('Ajuste Ciclado'!D$5:D$47,'Ajuste Ciclado'!$C$5:$C$47,Balance!DV$4,'Ajuste Ciclado'!$B$5:$B$47,Balance!$B295)</f>
        <v>0</v>
      </c>
      <c r="DW295" s="99">
        <f>SUMIFS('Ajuste Ciclado'!E$5:E$47,'Ajuste Ciclado'!$C$5:$C$47,Balance!DW$4,'Ajuste Ciclado'!$B$5:$B$47,Balance!$B295)</f>
        <v>0</v>
      </c>
      <c r="DX295" s="99">
        <f>SUMIFS('Ajuste Ciclado'!F$5:F$47,'Ajuste Ciclado'!$C$5:$C$47,Balance!DX$4,'Ajuste Ciclado'!$B$5:$B$47,Balance!$B295)</f>
        <v>0</v>
      </c>
      <c r="DY295" s="99">
        <f>SUMIFS('Ajuste Ciclado'!G$5:G$47,'Ajuste Ciclado'!$C$5:$C$47,Balance!DY$4,'Ajuste Ciclado'!$B$5:$B$47,Balance!$B295)</f>
        <v>0</v>
      </c>
      <c r="DZ295" s="99">
        <f>SUMIFS('Ajuste Ciclado'!H$5:H$47,'Ajuste Ciclado'!$C$5:$C$47,Balance!DZ$4,'Ajuste Ciclado'!$B$5:$B$47,Balance!$B295)</f>
        <v>0</v>
      </c>
      <c r="EA295" s="99">
        <f>SUMIFS('Ajuste Ciclado'!I$5:I$47,'Ajuste Ciclado'!$C$5:$C$47,Balance!EA$4,'Ajuste Ciclado'!$B$5:$B$47,Balance!$B295)</f>
        <v>0</v>
      </c>
      <c r="EB295" s="99">
        <f>SUMIFS('Ajuste Ciclado'!J$5:J$47,'Ajuste Ciclado'!$C$5:$C$47,Balance!EB$4,'Ajuste Ciclado'!$B$5:$B$47,Balance!$B295)</f>
        <v>0</v>
      </c>
      <c r="EC295" s="99">
        <f>SUMIFS('Ajuste Ciclado'!K$5:K$47,'Ajuste Ciclado'!$C$5:$C$47,Balance!EC$4,'Ajuste Ciclado'!$B$5:$B$47,Balance!$B295)</f>
        <v>0</v>
      </c>
      <c r="ED295" s="99">
        <f>SUMIFS('Ajuste Ciclado'!L$5:L$47,'Ajuste Ciclado'!$C$5:$C$47,Balance!ED$4,'Ajuste Ciclado'!$B$5:$B$47,Balance!$B295)</f>
        <v>0</v>
      </c>
      <c r="EE295" s="99">
        <f>SUMIFS('Ajuste Ciclado'!M$5:M$47,'Ajuste Ciclado'!$C$5:$C$47,Balance!EE$4,'Ajuste Ciclado'!$B$5:$B$47,Balance!$B295)</f>
        <v>0</v>
      </c>
      <c r="EF295" s="99">
        <f>SUMIFS('Ajuste Ciclado'!N$5:N$47,'Ajuste Ciclado'!$C$5:$C$47,Balance!EF$4,'Ajuste Ciclado'!$B$5:$B$47,Balance!$B295)</f>
        <v>0</v>
      </c>
      <c r="EG295" s="100">
        <f>SUMIFS('Ajuste Ciclado'!O$5:O$47,'Ajuste Ciclado'!$C$5:$C$47,Balance!EG$4,'Ajuste Ciclado'!$B$5:$B$47,Balance!$B295)</f>
        <v>0</v>
      </c>
      <c r="EH295" s="98">
        <f>SUMIFS('Ajuste Ciclado'!D$5:D$47,'Ajuste Ciclado'!$C$5:$C$47,Balance!EH$4,'Ajuste Ciclado'!$B$5:$B$47,Balance!$B295)</f>
        <v>0</v>
      </c>
      <c r="EI295" s="99">
        <f>SUMIFS('Ajuste Ciclado'!E$5:E$47,'Ajuste Ciclado'!$C$5:$C$47,Balance!EI$4,'Ajuste Ciclado'!$B$5:$B$47,Balance!$B295)</f>
        <v>0</v>
      </c>
      <c r="EJ295" s="99">
        <f>SUMIFS('Ajuste Ciclado'!F$5:F$47,'Ajuste Ciclado'!$C$5:$C$47,Balance!EJ$4,'Ajuste Ciclado'!$B$5:$B$47,Balance!$B295)</f>
        <v>0</v>
      </c>
      <c r="EK295" s="99">
        <f>SUMIFS('Ajuste Ciclado'!G$5:G$47,'Ajuste Ciclado'!$C$5:$C$47,Balance!EK$4,'Ajuste Ciclado'!$B$5:$B$47,Balance!$B295)</f>
        <v>0</v>
      </c>
      <c r="EL295" s="99">
        <f>SUMIFS('Ajuste Ciclado'!H$5:H$47,'Ajuste Ciclado'!$C$5:$C$47,Balance!EL$4,'Ajuste Ciclado'!$B$5:$B$47,Balance!$B295)</f>
        <v>0</v>
      </c>
      <c r="EM295" s="99">
        <f>SUMIFS('Ajuste Ciclado'!I$5:I$47,'Ajuste Ciclado'!$C$5:$C$47,Balance!EM$4,'Ajuste Ciclado'!$B$5:$B$47,Balance!$B295)</f>
        <v>0</v>
      </c>
      <c r="EN295" s="99">
        <f>SUMIFS('Ajuste Ciclado'!J$5:J$47,'Ajuste Ciclado'!$C$5:$C$47,Balance!EN$4,'Ajuste Ciclado'!$B$5:$B$47,Balance!$B295)</f>
        <v>0</v>
      </c>
      <c r="EO295" s="99">
        <f>SUMIFS('Ajuste Ciclado'!K$5:K$47,'Ajuste Ciclado'!$C$5:$C$47,Balance!EO$4,'Ajuste Ciclado'!$B$5:$B$47,Balance!$B295)</f>
        <v>0</v>
      </c>
      <c r="EP295" s="99">
        <f>SUMIFS('Ajuste Ciclado'!L$5:L$47,'Ajuste Ciclado'!$C$5:$C$47,Balance!EP$4,'Ajuste Ciclado'!$B$5:$B$47,Balance!$B295)</f>
        <v>0</v>
      </c>
      <c r="EQ295" s="99">
        <f>SUMIFS('Ajuste Ciclado'!M$5:M$47,'Ajuste Ciclado'!$C$5:$C$47,Balance!EQ$4,'Ajuste Ciclado'!$B$5:$B$47,Balance!$B295)</f>
        <v>0</v>
      </c>
      <c r="ER295" s="99">
        <f>SUMIFS('Ajuste Ciclado'!N$5:N$47,'Ajuste Ciclado'!$C$5:$C$47,Balance!ER$4,'Ajuste Ciclado'!$B$5:$B$47,Balance!$B295)</f>
        <v>0</v>
      </c>
      <c r="ES295" s="100">
        <f>SUMIFS('Ajuste Ciclado'!O$5:O$47,'Ajuste Ciclado'!$C$5:$C$47,Balance!ES$4,'Ajuste Ciclado'!$B$5:$B$47,Balance!$B295)</f>
        <v>0</v>
      </c>
      <c r="ET295" s="84"/>
      <c r="EU295" s="12">
        <f t="shared" si="377"/>
        <v>16152.41051251504</v>
      </c>
      <c r="EV295" s="13">
        <f t="shared" si="342"/>
        <v>53215.9657020124</v>
      </c>
      <c r="EW295" s="13">
        <f t="shared" si="343"/>
        <v>60517.266888277743</v>
      </c>
      <c r="EX295" s="13">
        <f t="shared" si="344"/>
        <v>40052.964896371428</v>
      </c>
      <c r="EY295" s="13">
        <f t="shared" si="345"/>
        <v>60819.260686054913</v>
      </c>
      <c r="EZ295" s="13">
        <f t="shared" si="346"/>
        <v>45803.074094896241</v>
      </c>
      <c r="FA295" s="13">
        <f t="shared" si="347"/>
        <v>45882.339149886968</v>
      </c>
      <c r="FB295" s="13">
        <f t="shared" si="348"/>
        <v>65700.294543962795</v>
      </c>
      <c r="FC295" s="13">
        <f t="shared" si="349"/>
        <v>71835.541164854381</v>
      </c>
      <c r="FD295" s="13">
        <f t="shared" si="350"/>
        <v>47360.558204129382</v>
      </c>
      <c r="FE295" s="13">
        <f t="shared" si="351"/>
        <v>37060.929333853754</v>
      </c>
      <c r="FF295" s="14">
        <f t="shared" si="352"/>
        <v>33890.434163792641</v>
      </c>
      <c r="FG295" s="12">
        <f t="shared" si="353"/>
        <v>13765.300612428209</v>
      </c>
      <c r="FH295" s="13">
        <f t="shared" si="354"/>
        <v>23837.614443805189</v>
      </c>
      <c r="FI295" s="13">
        <f t="shared" si="355"/>
        <v>27539.16059622544</v>
      </c>
      <c r="FJ295" s="13">
        <f t="shared" si="356"/>
        <v>43347.461685782473</v>
      </c>
      <c r="FK295" s="13">
        <f t="shared" si="357"/>
        <v>65467.892296144113</v>
      </c>
      <c r="FL295" s="13">
        <f t="shared" si="358"/>
        <v>61572.304440609521</v>
      </c>
      <c r="FM295" s="13">
        <f t="shared" si="359"/>
        <v>69708.583061293786</v>
      </c>
      <c r="FN295" s="13">
        <f t="shared" si="360"/>
        <v>66440.434979156009</v>
      </c>
      <c r="FO295" s="13">
        <f t="shared" si="361"/>
        <v>68861.710310026989</v>
      </c>
      <c r="FP295" s="13">
        <f t="shared" si="362"/>
        <v>45651.36631834929</v>
      </c>
      <c r="FQ295" s="13">
        <f t="shared" si="363"/>
        <v>32560.253493904431</v>
      </c>
      <c r="FR295" s="14">
        <f t="shared" si="364"/>
        <v>38833.165978526427</v>
      </c>
      <c r="FS295" s="12">
        <f t="shared" si="365"/>
        <v>14147.70318352679</v>
      </c>
      <c r="FT295" s="13">
        <f t="shared" si="366"/>
        <v>30006.359546740801</v>
      </c>
      <c r="FU295" s="13">
        <f t="shared" si="367"/>
        <v>29729.944821046141</v>
      </c>
      <c r="FV295" s="13">
        <f t="shared" si="368"/>
        <v>33539.009820908817</v>
      </c>
      <c r="FW295" s="13">
        <f t="shared" si="369"/>
        <v>52574.922889504909</v>
      </c>
      <c r="FX295" s="13">
        <f t="shared" si="370"/>
        <v>57336.557931965814</v>
      </c>
      <c r="FY295" s="13">
        <f t="shared" si="371"/>
        <v>73019.487912795943</v>
      </c>
      <c r="FZ295" s="13">
        <f t="shared" si="372"/>
        <v>77900.042272854073</v>
      </c>
      <c r="GA295" s="13">
        <f t="shared" si="373"/>
        <v>65833.562983468495</v>
      </c>
      <c r="GB295" s="13">
        <f t="shared" si="374"/>
        <v>51188.261269834227</v>
      </c>
      <c r="GC295" s="13">
        <f t="shared" si="375"/>
        <v>54015.001377252513</v>
      </c>
      <c r="GD295" s="14">
        <f t="shared" si="376"/>
        <v>60069.154356714709</v>
      </c>
      <c r="GE295" s="84"/>
      <c r="GF295" s="12">
        <f t="shared" si="378"/>
        <v>578291.03934060771</v>
      </c>
      <c r="GG295" s="13">
        <f t="shared" si="378"/>
        <v>557585.24821625184</v>
      </c>
      <c r="GH295" s="14">
        <f t="shared" si="378"/>
        <v>599360.00836661318</v>
      </c>
      <c r="GI295" s="6">
        <f t="shared" si="379"/>
        <v>2</v>
      </c>
      <c r="GJ295" s="12">
        <f t="shared" si="380"/>
        <v>0</v>
      </c>
      <c r="GK295" s="13">
        <f t="shared" si="381"/>
        <v>0</v>
      </c>
      <c r="GL295" s="14">
        <f t="shared" si="382"/>
        <v>0</v>
      </c>
      <c r="GM295" s="84"/>
      <c r="GN295" s="66">
        <f t="shared" si="383"/>
        <v>0</v>
      </c>
      <c r="GO295" s="84"/>
      <c r="GP295" s="63" t="str" cm="1">
        <f t="array" ref="GP295">INDEX($GF$4:$GH$4,1,GI295)</f>
        <v>Sample 3</v>
      </c>
      <c r="GQ295" s="12">
        <f t="shared" si="385"/>
        <v>16152.41051251504</v>
      </c>
      <c r="GR295" s="13">
        <f t="shared" si="385"/>
        <v>33890.434163792641</v>
      </c>
      <c r="GS295" s="14">
        <f t="shared" si="385"/>
        <v>37060.929333853754</v>
      </c>
      <c r="GT295" s="12">
        <f t="shared" si="386"/>
        <v>13765.300612428209</v>
      </c>
      <c r="GU295" s="13">
        <f t="shared" si="386"/>
        <v>23837.614443805189</v>
      </c>
      <c r="GV295" s="14">
        <f t="shared" si="386"/>
        <v>27539.16059622544</v>
      </c>
      <c r="GW295" s="12">
        <f t="shared" si="387"/>
        <v>14147.70318352679</v>
      </c>
      <c r="GX295" s="13">
        <f t="shared" si="387"/>
        <v>29729.944821046141</v>
      </c>
      <c r="GY295" s="14">
        <f t="shared" si="387"/>
        <v>30006.359546740801</v>
      </c>
      <c r="GZ295" s="84" t="str">
        <f t="shared" si="339"/>
        <v>Sample 3</v>
      </c>
      <c r="HA295" s="12">
        <f t="shared" si="384"/>
        <v>0</v>
      </c>
      <c r="HB295" s="13">
        <f t="shared" si="384"/>
        <v>0</v>
      </c>
      <c r="HC295" s="14">
        <f t="shared" si="384"/>
        <v>0</v>
      </c>
      <c r="HD295" s="6">
        <f t="shared" si="340"/>
        <v>0</v>
      </c>
      <c r="HE295" s="84" t="str">
        <f t="shared" si="341"/>
        <v>Ok</v>
      </c>
    </row>
    <row r="296" spans="2:213" hidden="1" x14ac:dyDescent="0.3">
      <c r="B296" s="84" t="s">
        <v>202</v>
      </c>
      <c r="C296" s="12">
        <f>SUMIFS(Inyecciones!$E$2:$E$14185,Inyecciones!$A$2:$A$14185,Balance!C$4,Inyecciones!$B$2:$B$14185,Balance!$B296,Inyecciones!$C$2:$C$14185,Balance!C$5)</f>
        <v>197756.01460821729</v>
      </c>
      <c r="D296" s="13">
        <f>SUMIFS(Inyecciones!$E$2:$E$14185,Inyecciones!$A$2:$A$14185,Balance!D$4,Inyecciones!$B$2:$B$14185,Balance!$B296,Inyecciones!$C$2:$C$14185,Balance!D$5)</f>
        <v>144370.32871673381</v>
      </c>
      <c r="E296" s="13">
        <f>SUMIFS(Inyecciones!$E$2:$E$14185,Inyecciones!$A$2:$A$14185,Balance!E$4,Inyecciones!$B$2:$B$14185,Balance!$B296,Inyecciones!$C$2:$C$14185,Balance!E$5)</f>
        <v>151451.99671197351</v>
      </c>
      <c r="F296" s="13">
        <f>SUMIFS(Inyecciones!$E$2:$E$14185,Inyecciones!$A$2:$A$14185,Balance!F$4,Inyecciones!$B$2:$B$14185,Balance!$B296,Inyecciones!$C$2:$C$14185,Balance!F$5)</f>
        <v>76287.378559922465</v>
      </c>
      <c r="G296" s="13">
        <f>SUMIFS(Inyecciones!$E$2:$E$14185,Inyecciones!$A$2:$A$14185,Balance!G$4,Inyecciones!$B$2:$B$14185,Balance!$B296,Inyecciones!$C$2:$C$14185,Balance!G$5)</f>
        <v>54254.727784282499</v>
      </c>
      <c r="H296" s="13">
        <f>SUMIFS(Inyecciones!$E$2:$E$14185,Inyecciones!$A$2:$A$14185,Balance!H$4,Inyecciones!$B$2:$B$14185,Balance!$B296,Inyecciones!$C$2:$C$14185,Balance!H$5)</f>
        <v>43830.215288468164</v>
      </c>
      <c r="I296" s="13">
        <f>SUMIFS(Inyecciones!$E$2:$E$14185,Inyecciones!$A$2:$A$14185,Balance!I$4,Inyecciones!$B$2:$B$14185,Balance!$B296,Inyecciones!$C$2:$C$14185,Balance!I$5)</f>
        <v>56322.498243634953</v>
      </c>
      <c r="J296" s="13">
        <f>SUMIFS(Inyecciones!$E$2:$E$14185,Inyecciones!$A$2:$A$14185,Balance!J$4,Inyecciones!$B$2:$B$14185,Balance!$B296,Inyecciones!$C$2:$C$14185,Balance!J$5)</f>
        <v>77508.672533030971</v>
      </c>
      <c r="K296" s="13">
        <f>SUMIFS(Inyecciones!$E$2:$E$14185,Inyecciones!$A$2:$A$14185,Balance!K$4,Inyecciones!$B$2:$B$14185,Balance!$B296,Inyecciones!$C$2:$C$14185,Balance!K$5)</f>
        <v>88676.435781354769</v>
      </c>
      <c r="L296" s="13">
        <f>SUMIFS(Inyecciones!$E$2:$E$14185,Inyecciones!$A$2:$A$14185,Balance!L$4,Inyecciones!$B$2:$B$14185,Balance!$B296,Inyecciones!$C$2:$C$14185,Balance!L$5)</f>
        <v>25821.872534109971</v>
      </c>
      <c r="M296" s="13">
        <f>SUMIFS(Inyecciones!$E$2:$E$14185,Inyecciones!$A$2:$A$14185,Balance!M$4,Inyecciones!$B$2:$B$14185,Balance!$B296,Inyecciones!$C$2:$C$14185,Balance!M$5)</f>
        <v>13322.674180427961</v>
      </c>
      <c r="N296" s="14">
        <f>SUMIFS(Inyecciones!$E$2:$E$14185,Inyecciones!$A$2:$A$14185,Balance!N$4,Inyecciones!$B$2:$B$14185,Balance!$B296,Inyecciones!$C$2:$C$14185,Balance!N$5)</f>
        <v>21594.258810204679</v>
      </c>
      <c r="O296" s="12">
        <f>SUMIFS(Inyecciones!$E$2:$E$14185,Inyecciones!$A$2:$A$14185,Balance!O$4,Inyecciones!$B$2:$B$14185,Balance!$B296,Inyecciones!$C$2:$C$14185,Balance!O$5)</f>
        <v>198160.82168582719</v>
      </c>
      <c r="P296" s="13">
        <f>SUMIFS(Inyecciones!$E$2:$E$14185,Inyecciones!$A$2:$A$14185,Balance!P$4,Inyecciones!$B$2:$B$14185,Balance!$B296,Inyecciones!$C$2:$C$14185,Balance!P$5)</f>
        <v>145346.86438613909</v>
      </c>
      <c r="Q296" s="13">
        <f>SUMIFS(Inyecciones!$E$2:$E$14185,Inyecciones!$A$2:$A$14185,Balance!Q$4,Inyecciones!$B$2:$B$14185,Balance!$B296,Inyecciones!$C$2:$C$14185,Balance!Q$5)</f>
        <v>152942.61642206789</v>
      </c>
      <c r="R296" s="13">
        <f>SUMIFS(Inyecciones!$E$2:$E$14185,Inyecciones!$A$2:$A$14185,Balance!R$4,Inyecciones!$B$2:$B$14185,Balance!$B296,Inyecciones!$C$2:$C$14185,Balance!R$5)</f>
        <v>80843.172052647584</v>
      </c>
      <c r="S296" s="13">
        <f>SUMIFS(Inyecciones!$E$2:$E$14185,Inyecciones!$A$2:$A$14185,Balance!S$4,Inyecciones!$B$2:$B$14185,Balance!$B296,Inyecciones!$C$2:$C$14185,Balance!S$5)</f>
        <v>52001.621659507779</v>
      </c>
      <c r="T296" s="13">
        <f>SUMIFS(Inyecciones!$E$2:$E$14185,Inyecciones!$A$2:$A$14185,Balance!T$4,Inyecciones!$B$2:$B$14185,Balance!$B296,Inyecciones!$C$2:$C$14185,Balance!T$5)</f>
        <v>44313.887479231184</v>
      </c>
      <c r="U296" s="13">
        <f>SUMIFS(Inyecciones!$E$2:$E$14185,Inyecciones!$A$2:$A$14185,Balance!U$4,Inyecciones!$B$2:$B$14185,Balance!$B296,Inyecciones!$C$2:$C$14185,Balance!U$5)</f>
        <v>59628.362872946003</v>
      </c>
      <c r="V296" s="13">
        <f>SUMIFS(Inyecciones!$E$2:$E$14185,Inyecciones!$A$2:$A$14185,Balance!V$4,Inyecciones!$B$2:$B$14185,Balance!$B296,Inyecciones!$C$2:$C$14185,Balance!V$5)</f>
        <v>77833.063268174112</v>
      </c>
      <c r="W296" s="13">
        <f>SUMIFS(Inyecciones!$E$2:$E$14185,Inyecciones!$A$2:$A$14185,Balance!W$4,Inyecciones!$B$2:$B$14185,Balance!$B296,Inyecciones!$C$2:$C$14185,Balance!W$5)</f>
        <v>90160.478893838605</v>
      </c>
      <c r="X296" s="13">
        <f>SUMIFS(Inyecciones!$E$2:$E$14185,Inyecciones!$A$2:$A$14185,Balance!X$4,Inyecciones!$B$2:$B$14185,Balance!$B296,Inyecciones!$C$2:$C$14185,Balance!X$5)</f>
        <v>38375.596824175504</v>
      </c>
      <c r="Y296" s="13">
        <f>SUMIFS(Inyecciones!$E$2:$E$14185,Inyecciones!$A$2:$A$14185,Balance!Y$4,Inyecciones!$B$2:$B$14185,Balance!$B296,Inyecciones!$C$2:$C$14185,Balance!Y$5)</f>
        <v>51932.056696727886</v>
      </c>
      <c r="Z296" s="14">
        <f>SUMIFS(Inyecciones!$E$2:$E$14185,Inyecciones!$A$2:$A$14185,Balance!Z$4,Inyecciones!$B$2:$B$14185,Balance!$B296,Inyecciones!$C$2:$C$14185,Balance!Z$5)</f>
        <v>69810.571818356941</v>
      </c>
      <c r="AA296" s="12">
        <f>SUMIFS(Inyecciones!$E$2:$E$14185,Inyecciones!$A$2:$A$14185,Balance!AA$4,Inyecciones!$B$2:$B$14185,Balance!$B296,Inyecciones!$C$2:$C$14185,Balance!AA$5)</f>
        <v>198228.34376894901</v>
      </c>
      <c r="AB296" s="13">
        <f>SUMIFS(Inyecciones!$E$2:$E$14185,Inyecciones!$A$2:$A$14185,Balance!AB$4,Inyecciones!$B$2:$B$14185,Balance!$B296,Inyecciones!$C$2:$C$14185,Balance!AB$5)</f>
        <v>145409.55532833029</v>
      </c>
      <c r="AC296" s="13">
        <f>SUMIFS(Inyecciones!$E$2:$E$14185,Inyecciones!$A$2:$A$14185,Balance!AC$4,Inyecciones!$B$2:$B$14185,Balance!$B296,Inyecciones!$C$2:$C$14185,Balance!AC$5)</f>
        <v>152371.39120392231</v>
      </c>
      <c r="AD296" s="13">
        <f>SUMIFS(Inyecciones!$E$2:$E$14185,Inyecciones!$A$2:$A$14185,Balance!AD$4,Inyecciones!$B$2:$B$14185,Balance!$B296,Inyecciones!$C$2:$C$14185,Balance!AD$5)</f>
        <v>80246.073187580449</v>
      </c>
      <c r="AE296" s="13">
        <f>SUMIFS(Inyecciones!$E$2:$E$14185,Inyecciones!$A$2:$A$14185,Balance!AE$4,Inyecciones!$B$2:$B$14185,Balance!$B296,Inyecciones!$C$2:$C$14185,Balance!AE$5)</f>
        <v>55292.881635801306</v>
      </c>
      <c r="AF296" s="13">
        <f>SUMIFS(Inyecciones!$E$2:$E$14185,Inyecciones!$A$2:$A$14185,Balance!AF$4,Inyecciones!$B$2:$B$14185,Balance!$B296,Inyecciones!$C$2:$C$14185,Balance!AF$5)</f>
        <v>48307.213052568521</v>
      </c>
      <c r="AG296" s="13">
        <f>SUMIFS(Inyecciones!$E$2:$E$14185,Inyecciones!$A$2:$A$14185,Balance!AG$4,Inyecciones!$B$2:$B$14185,Balance!$B296,Inyecciones!$C$2:$C$14185,Balance!AG$5)</f>
        <v>65743.094169447781</v>
      </c>
      <c r="AH296" s="13">
        <f>SUMIFS(Inyecciones!$E$2:$E$14185,Inyecciones!$A$2:$A$14185,Balance!AH$4,Inyecciones!$B$2:$B$14185,Balance!$B296,Inyecciones!$C$2:$C$14185,Balance!AH$5)</f>
        <v>88321.326292967962</v>
      </c>
      <c r="AI296" s="13">
        <f>SUMIFS(Inyecciones!$E$2:$E$14185,Inyecciones!$A$2:$A$14185,Balance!AI$4,Inyecciones!$B$2:$B$14185,Balance!$B296,Inyecciones!$C$2:$C$14185,Balance!AI$5)</f>
        <v>98569.557807184246</v>
      </c>
      <c r="AJ296" s="13">
        <f>SUMIFS(Inyecciones!$E$2:$E$14185,Inyecciones!$A$2:$A$14185,Balance!AJ$4,Inyecciones!$B$2:$B$14185,Balance!$B296,Inyecciones!$C$2:$C$14185,Balance!AJ$5)</f>
        <v>83011.469714427541</v>
      </c>
      <c r="AK296" s="13">
        <f>SUMIFS(Inyecciones!$E$2:$E$14185,Inyecciones!$A$2:$A$14185,Balance!AK$4,Inyecciones!$B$2:$B$14185,Balance!$B296,Inyecciones!$C$2:$C$14185,Balance!AK$5)</f>
        <v>100648.97368136</v>
      </c>
      <c r="AL296" s="14">
        <f>SUMIFS(Inyecciones!$E$2:$E$14185,Inyecciones!$A$2:$A$14185,Balance!AL$4,Inyecciones!$B$2:$B$14185,Balance!$B296,Inyecciones!$C$2:$C$14185,Balance!AL$5)</f>
        <v>108901.7912059872</v>
      </c>
      <c r="AM296" s="13"/>
      <c r="AN296" s="12">
        <f>SUMIFS('Retiro Mensual'!$E$2:$E$2629,'Retiro Mensual'!$A$2:$A$2629,AN$4,'Retiro Mensual'!$B$2:$B$2629,$B296,'Retiro Mensual'!$C$2:$C$2629,AN$5)</f>
        <v>0</v>
      </c>
      <c r="AO296" s="13">
        <f>SUMIFS('Retiro Mensual'!$E$2:$E$2629,'Retiro Mensual'!$A$2:$A$2629,AO$4,'Retiro Mensual'!$B$2:$B$2629,$B296,'Retiro Mensual'!$C$2:$C$2629,AO$5)</f>
        <v>0</v>
      </c>
      <c r="AP296" s="13">
        <f>SUMIFS('Retiro Mensual'!$E$2:$E$2629,'Retiro Mensual'!$A$2:$A$2629,AP$4,'Retiro Mensual'!$B$2:$B$2629,$B296,'Retiro Mensual'!$C$2:$C$2629,AP$5)</f>
        <v>0</v>
      </c>
      <c r="AQ296" s="13">
        <f>SUMIFS('Retiro Mensual'!$E$2:$E$2629,'Retiro Mensual'!$A$2:$A$2629,AQ$4,'Retiro Mensual'!$B$2:$B$2629,$B296,'Retiro Mensual'!$C$2:$C$2629,AQ$5)</f>
        <v>0</v>
      </c>
      <c r="AR296" s="13">
        <f>SUMIFS('Retiro Mensual'!$E$2:$E$2629,'Retiro Mensual'!$A$2:$A$2629,AR$4,'Retiro Mensual'!$B$2:$B$2629,$B296,'Retiro Mensual'!$C$2:$C$2629,AR$5)</f>
        <v>0</v>
      </c>
      <c r="AS296" s="13">
        <f>SUMIFS('Retiro Mensual'!$E$2:$E$2629,'Retiro Mensual'!$A$2:$A$2629,AS$4,'Retiro Mensual'!$B$2:$B$2629,$B296,'Retiro Mensual'!$C$2:$C$2629,AS$5)</f>
        <v>0</v>
      </c>
      <c r="AT296" s="13">
        <f>SUMIFS('Retiro Mensual'!$E$2:$E$2629,'Retiro Mensual'!$A$2:$A$2629,AT$4,'Retiro Mensual'!$B$2:$B$2629,$B296,'Retiro Mensual'!$C$2:$C$2629,AT$5)</f>
        <v>0</v>
      </c>
      <c r="AU296" s="13">
        <f>SUMIFS('Retiro Mensual'!$E$2:$E$2629,'Retiro Mensual'!$A$2:$A$2629,AU$4,'Retiro Mensual'!$B$2:$B$2629,$B296,'Retiro Mensual'!$C$2:$C$2629,AU$5)</f>
        <v>0</v>
      </c>
      <c r="AV296" s="13">
        <f>SUMIFS('Retiro Mensual'!$E$2:$E$2629,'Retiro Mensual'!$A$2:$A$2629,AV$4,'Retiro Mensual'!$B$2:$B$2629,$B296,'Retiro Mensual'!$C$2:$C$2629,AV$5)</f>
        <v>0</v>
      </c>
      <c r="AW296" s="13">
        <f>SUMIFS('Retiro Mensual'!$E$2:$E$2629,'Retiro Mensual'!$A$2:$A$2629,AW$4,'Retiro Mensual'!$B$2:$B$2629,$B296,'Retiro Mensual'!$C$2:$C$2629,AW$5)</f>
        <v>0</v>
      </c>
      <c r="AX296" s="13">
        <f>SUMIFS('Retiro Mensual'!$E$2:$E$2629,'Retiro Mensual'!$A$2:$A$2629,AX$4,'Retiro Mensual'!$B$2:$B$2629,$B296,'Retiro Mensual'!$C$2:$C$2629,AX$5)</f>
        <v>0</v>
      </c>
      <c r="AY296" s="14">
        <f>SUMIFS('Retiro Mensual'!$E$2:$E$2629,'Retiro Mensual'!$A$2:$A$2629,AY$4,'Retiro Mensual'!$B$2:$B$2629,$B296,'Retiro Mensual'!$C$2:$C$2629,AY$5)</f>
        <v>0</v>
      </c>
      <c r="AZ296" s="12">
        <f>SUMIFS('Retiro Mensual'!$E$2:$E$2629,'Retiro Mensual'!$A$2:$A$2629,AZ$4,'Retiro Mensual'!$B$2:$B$2629,$B296,'Retiro Mensual'!$C$2:$C$2629,AZ$5)</f>
        <v>0</v>
      </c>
      <c r="BA296" s="13">
        <f>SUMIFS('Retiro Mensual'!$E$2:$E$2629,'Retiro Mensual'!$A$2:$A$2629,BA$4,'Retiro Mensual'!$B$2:$B$2629,$B296,'Retiro Mensual'!$C$2:$C$2629,BA$5)</f>
        <v>0</v>
      </c>
      <c r="BB296" s="13">
        <f>SUMIFS('Retiro Mensual'!$E$2:$E$2629,'Retiro Mensual'!$A$2:$A$2629,BB$4,'Retiro Mensual'!$B$2:$B$2629,$B296,'Retiro Mensual'!$C$2:$C$2629,BB$5)</f>
        <v>0</v>
      </c>
      <c r="BC296" s="13">
        <f>SUMIFS('Retiro Mensual'!$E$2:$E$2629,'Retiro Mensual'!$A$2:$A$2629,BC$4,'Retiro Mensual'!$B$2:$B$2629,$B296,'Retiro Mensual'!$C$2:$C$2629,BC$5)</f>
        <v>0</v>
      </c>
      <c r="BD296" s="13">
        <f>SUMIFS('Retiro Mensual'!$E$2:$E$2629,'Retiro Mensual'!$A$2:$A$2629,BD$4,'Retiro Mensual'!$B$2:$B$2629,$B296,'Retiro Mensual'!$C$2:$C$2629,BD$5)</f>
        <v>0</v>
      </c>
      <c r="BE296" s="13">
        <f>SUMIFS('Retiro Mensual'!$E$2:$E$2629,'Retiro Mensual'!$A$2:$A$2629,BE$4,'Retiro Mensual'!$B$2:$B$2629,$B296,'Retiro Mensual'!$C$2:$C$2629,BE$5)</f>
        <v>0</v>
      </c>
      <c r="BF296" s="13">
        <f>SUMIFS('Retiro Mensual'!$E$2:$E$2629,'Retiro Mensual'!$A$2:$A$2629,BF$4,'Retiro Mensual'!$B$2:$B$2629,$B296,'Retiro Mensual'!$C$2:$C$2629,BF$5)</f>
        <v>0</v>
      </c>
      <c r="BG296" s="13">
        <f>SUMIFS('Retiro Mensual'!$E$2:$E$2629,'Retiro Mensual'!$A$2:$A$2629,BG$4,'Retiro Mensual'!$B$2:$B$2629,$B296,'Retiro Mensual'!$C$2:$C$2629,BG$5)</f>
        <v>0</v>
      </c>
      <c r="BH296" s="13">
        <f>SUMIFS('Retiro Mensual'!$E$2:$E$2629,'Retiro Mensual'!$A$2:$A$2629,BH$4,'Retiro Mensual'!$B$2:$B$2629,$B296,'Retiro Mensual'!$C$2:$C$2629,BH$5)</f>
        <v>0</v>
      </c>
      <c r="BI296" s="13">
        <f>SUMIFS('Retiro Mensual'!$E$2:$E$2629,'Retiro Mensual'!$A$2:$A$2629,BI$4,'Retiro Mensual'!$B$2:$B$2629,$B296,'Retiro Mensual'!$C$2:$C$2629,BI$5)</f>
        <v>0</v>
      </c>
      <c r="BJ296" s="13">
        <f>SUMIFS('Retiro Mensual'!$E$2:$E$2629,'Retiro Mensual'!$A$2:$A$2629,BJ$4,'Retiro Mensual'!$B$2:$B$2629,$B296,'Retiro Mensual'!$C$2:$C$2629,BJ$5)</f>
        <v>0</v>
      </c>
      <c r="BK296" s="14">
        <f>SUMIFS('Retiro Mensual'!$E$2:$E$2629,'Retiro Mensual'!$A$2:$A$2629,BK$4,'Retiro Mensual'!$B$2:$B$2629,$B296,'Retiro Mensual'!$C$2:$C$2629,BK$5)</f>
        <v>0</v>
      </c>
      <c r="BL296" s="12">
        <f>SUMIFS('Retiro Mensual'!$E$2:$E$2629,'Retiro Mensual'!$A$2:$A$2629,BL$4,'Retiro Mensual'!$B$2:$B$2629,$B296,'Retiro Mensual'!$C$2:$C$2629,BL$5)</f>
        <v>0</v>
      </c>
      <c r="BM296" s="13">
        <f>SUMIFS('Retiro Mensual'!$E$2:$E$2629,'Retiro Mensual'!$A$2:$A$2629,BM$4,'Retiro Mensual'!$B$2:$B$2629,$B296,'Retiro Mensual'!$C$2:$C$2629,BM$5)</f>
        <v>0</v>
      </c>
      <c r="BN296" s="13">
        <f>SUMIFS('Retiro Mensual'!$E$2:$E$2629,'Retiro Mensual'!$A$2:$A$2629,BN$4,'Retiro Mensual'!$B$2:$B$2629,$B296,'Retiro Mensual'!$C$2:$C$2629,BN$5)</f>
        <v>0</v>
      </c>
      <c r="BO296" s="13">
        <f>SUMIFS('Retiro Mensual'!$E$2:$E$2629,'Retiro Mensual'!$A$2:$A$2629,BO$4,'Retiro Mensual'!$B$2:$B$2629,$B296,'Retiro Mensual'!$C$2:$C$2629,BO$5)</f>
        <v>0</v>
      </c>
      <c r="BP296" s="13">
        <f>SUMIFS('Retiro Mensual'!$E$2:$E$2629,'Retiro Mensual'!$A$2:$A$2629,BP$4,'Retiro Mensual'!$B$2:$B$2629,$B296,'Retiro Mensual'!$C$2:$C$2629,BP$5)</f>
        <v>0</v>
      </c>
      <c r="BQ296" s="13">
        <f>SUMIFS('Retiro Mensual'!$E$2:$E$2629,'Retiro Mensual'!$A$2:$A$2629,BQ$4,'Retiro Mensual'!$B$2:$B$2629,$B296,'Retiro Mensual'!$C$2:$C$2629,BQ$5)</f>
        <v>0</v>
      </c>
      <c r="BR296" s="13">
        <f>SUMIFS('Retiro Mensual'!$E$2:$E$2629,'Retiro Mensual'!$A$2:$A$2629,BR$4,'Retiro Mensual'!$B$2:$B$2629,$B296,'Retiro Mensual'!$C$2:$C$2629,BR$5)</f>
        <v>0</v>
      </c>
      <c r="BS296" s="13">
        <f>SUMIFS('Retiro Mensual'!$E$2:$E$2629,'Retiro Mensual'!$A$2:$A$2629,BS$4,'Retiro Mensual'!$B$2:$B$2629,$B296,'Retiro Mensual'!$C$2:$C$2629,BS$5)</f>
        <v>0</v>
      </c>
      <c r="BT296" s="13">
        <f>SUMIFS('Retiro Mensual'!$E$2:$E$2629,'Retiro Mensual'!$A$2:$A$2629,BT$4,'Retiro Mensual'!$B$2:$B$2629,$B296,'Retiro Mensual'!$C$2:$C$2629,BT$5)</f>
        <v>0</v>
      </c>
      <c r="BU296" s="13">
        <f>SUMIFS('Retiro Mensual'!$E$2:$E$2629,'Retiro Mensual'!$A$2:$A$2629,BU$4,'Retiro Mensual'!$B$2:$B$2629,$B296,'Retiro Mensual'!$C$2:$C$2629,BU$5)</f>
        <v>0</v>
      </c>
      <c r="BV296" s="13">
        <f>SUMIFS('Retiro Mensual'!$E$2:$E$2629,'Retiro Mensual'!$A$2:$A$2629,BV$4,'Retiro Mensual'!$B$2:$B$2629,$B296,'Retiro Mensual'!$C$2:$C$2629,BV$5)</f>
        <v>0</v>
      </c>
      <c r="BW296" s="14">
        <f>SUMIFS('Retiro Mensual'!$E$2:$E$2629,'Retiro Mensual'!$A$2:$A$2629,BW$4,'Retiro Mensual'!$B$2:$B$2629,$B296,'Retiro Mensual'!$C$2:$C$2629,BW$5)</f>
        <v>0</v>
      </c>
      <c r="BX296" s="13"/>
      <c r="BY296" s="12">
        <f>SUMIFS('Compra Ventas'!$E$2:$E$2700,'Compra Ventas'!$A$2:$A$2700,BY$4,'Compra Ventas'!$B$2:$B$2700,$B296,'Compra Ventas'!$C$2:$C$2700,BY$5)</f>
        <v>0</v>
      </c>
      <c r="BZ296" s="13">
        <f>SUMIFS('Compra Ventas'!$E$2:$E$2700,'Compra Ventas'!$A$2:$A$2700,BZ$4,'Compra Ventas'!$B$2:$B$2700,$B296,'Compra Ventas'!$C$2:$C$2700,BZ$5)</f>
        <v>0</v>
      </c>
      <c r="CA296" s="13">
        <f>SUMIFS('Compra Ventas'!$E$2:$E$2700,'Compra Ventas'!$A$2:$A$2700,CA$4,'Compra Ventas'!$B$2:$B$2700,$B296,'Compra Ventas'!$C$2:$C$2700,CA$5)</f>
        <v>0</v>
      </c>
      <c r="CB296" s="13">
        <f>SUMIFS('Compra Ventas'!$E$2:$E$2700,'Compra Ventas'!$A$2:$A$2700,CB$4,'Compra Ventas'!$B$2:$B$2700,$B296,'Compra Ventas'!$C$2:$C$2700,CB$5)</f>
        <v>0</v>
      </c>
      <c r="CC296" s="13">
        <f>SUMIFS('Compra Ventas'!$E$2:$E$2700,'Compra Ventas'!$A$2:$A$2700,CC$4,'Compra Ventas'!$B$2:$B$2700,$B296,'Compra Ventas'!$C$2:$C$2700,CC$5)</f>
        <v>0</v>
      </c>
      <c r="CD296" s="13">
        <f>SUMIFS('Compra Ventas'!$E$2:$E$2700,'Compra Ventas'!$A$2:$A$2700,CD$4,'Compra Ventas'!$B$2:$B$2700,$B296,'Compra Ventas'!$C$2:$C$2700,CD$5)</f>
        <v>0</v>
      </c>
      <c r="CE296" s="13">
        <f>SUMIFS('Compra Ventas'!$E$2:$E$2700,'Compra Ventas'!$A$2:$A$2700,CE$4,'Compra Ventas'!$B$2:$B$2700,$B296,'Compra Ventas'!$C$2:$C$2700,CE$5)</f>
        <v>0</v>
      </c>
      <c r="CF296" s="13">
        <f>SUMIFS('Compra Ventas'!$E$2:$E$2700,'Compra Ventas'!$A$2:$A$2700,CF$4,'Compra Ventas'!$B$2:$B$2700,$B296,'Compra Ventas'!$C$2:$C$2700,CF$5)</f>
        <v>0</v>
      </c>
      <c r="CG296" s="13">
        <f>SUMIFS('Compra Ventas'!$E$2:$E$2700,'Compra Ventas'!$A$2:$A$2700,CG$4,'Compra Ventas'!$B$2:$B$2700,$B296,'Compra Ventas'!$C$2:$C$2700,CG$5)</f>
        <v>0</v>
      </c>
      <c r="CH296" s="13">
        <f>SUMIFS('Compra Ventas'!$E$2:$E$2700,'Compra Ventas'!$A$2:$A$2700,CH$4,'Compra Ventas'!$B$2:$B$2700,$B296,'Compra Ventas'!$C$2:$C$2700,CH$5)</f>
        <v>0</v>
      </c>
      <c r="CI296" s="13">
        <f>SUMIFS('Compra Ventas'!$E$2:$E$2700,'Compra Ventas'!$A$2:$A$2700,CI$4,'Compra Ventas'!$B$2:$B$2700,$B296,'Compra Ventas'!$C$2:$C$2700,CI$5)</f>
        <v>0</v>
      </c>
      <c r="CJ296" s="14">
        <f>SUMIFS('Compra Ventas'!$E$2:$E$2700,'Compra Ventas'!$A$2:$A$2700,CJ$4,'Compra Ventas'!$B$2:$B$2700,$B296,'Compra Ventas'!$C$2:$C$2700,CJ$5)</f>
        <v>0</v>
      </c>
      <c r="CK296" s="12">
        <f>SUMIFS('Compra Ventas'!$E$2:$E$2700,'Compra Ventas'!$A$2:$A$2700,CK$4,'Compra Ventas'!$B$2:$B$2700,$B296,'Compra Ventas'!$C$2:$C$2700,CK$5)</f>
        <v>0</v>
      </c>
      <c r="CL296" s="13">
        <f>SUMIFS('Compra Ventas'!$E$2:$E$2700,'Compra Ventas'!$A$2:$A$2700,CL$4,'Compra Ventas'!$B$2:$B$2700,$B296,'Compra Ventas'!$C$2:$C$2700,CL$5)</f>
        <v>0</v>
      </c>
      <c r="CM296" s="13">
        <f>SUMIFS('Compra Ventas'!$E$2:$E$2700,'Compra Ventas'!$A$2:$A$2700,CM$4,'Compra Ventas'!$B$2:$B$2700,$B296,'Compra Ventas'!$C$2:$C$2700,CM$5)</f>
        <v>0</v>
      </c>
      <c r="CN296" s="13">
        <f>SUMIFS('Compra Ventas'!$E$2:$E$2700,'Compra Ventas'!$A$2:$A$2700,CN$4,'Compra Ventas'!$B$2:$B$2700,$B296,'Compra Ventas'!$C$2:$C$2700,CN$5)</f>
        <v>0</v>
      </c>
      <c r="CO296" s="13">
        <f>SUMIFS('Compra Ventas'!$E$2:$E$2700,'Compra Ventas'!$A$2:$A$2700,CO$4,'Compra Ventas'!$B$2:$B$2700,$B296,'Compra Ventas'!$C$2:$C$2700,CO$5)</f>
        <v>0</v>
      </c>
      <c r="CP296" s="13">
        <f>SUMIFS('Compra Ventas'!$E$2:$E$2700,'Compra Ventas'!$A$2:$A$2700,CP$4,'Compra Ventas'!$B$2:$B$2700,$B296,'Compra Ventas'!$C$2:$C$2700,CP$5)</f>
        <v>0</v>
      </c>
      <c r="CQ296" s="13">
        <f>SUMIFS('Compra Ventas'!$E$2:$E$2700,'Compra Ventas'!$A$2:$A$2700,CQ$4,'Compra Ventas'!$B$2:$B$2700,$B296,'Compra Ventas'!$C$2:$C$2700,CQ$5)</f>
        <v>0</v>
      </c>
      <c r="CR296" s="13">
        <f>SUMIFS('Compra Ventas'!$E$2:$E$2700,'Compra Ventas'!$A$2:$A$2700,CR$4,'Compra Ventas'!$B$2:$B$2700,$B296,'Compra Ventas'!$C$2:$C$2700,CR$5)</f>
        <v>0</v>
      </c>
      <c r="CS296" s="13">
        <f>SUMIFS('Compra Ventas'!$E$2:$E$2700,'Compra Ventas'!$A$2:$A$2700,CS$4,'Compra Ventas'!$B$2:$B$2700,$B296,'Compra Ventas'!$C$2:$C$2700,CS$5)</f>
        <v>0</v>
      </c>
      <c r="CT296" s="13">
        <f>SUMIFS('Compra Ventas'!$E$2:$E$2700,'Compra Ventas'!$A$2:$A$2700,CT$4,'Compra Ventas'!$B$2:$B$2700,$B296,'Compra Ventas'!$C$2:$C$2700,CT$5)</f>
        <v>0</v>
      </c>
      <c r="CU296" s="13">
        <f>SUMIFS('Compra Ventas'!$E$2:$E$2700,'Compra Ventas'!$A$2:$A$2700,CU$4,'Compra Ventas'!$B$2:$B$2700,$B296,'Compra Ventas'!$C$2:$C$2700,CU$5)</f>
        <v>0</v>
      </c>
      <c r="CV296" s="14">
        <f>SUMIFS('Compra Ventas'!$E$2:$E$2700,'Compra Ventas'!$A$2:$A$2700,CV$4,'Compra Ventas'!$B$2:$B$2700,$B296,'Compra Ventas'!$C$2:$C$2700,CV$5)</f>
        <v>0</v>
      </c>
      <c r="CW296" s="12">
        <f>SUMIFS('Compra Ventas'!$E$2:$E$2700,'Compra Ventas'!$A$2:$A$2700,CW$4,'Compra Ventas'!$B$2:$B$2700,$B296,'Compra Ventas'!$C$2:$C$2700,CW$5)</f>
        <v>0</v>
      </c>
      <c r="CX296" s="13">
        <f>SUMIFS('Compra Ventas'!$E$2:$E$2700,'Compra Ventas'!$A$2:$A$2700,CX$4,'Compra Ventas'!$B$2:$B$2700,$B296,'Compra Ventas'!$C$2:$C$2700,CX$5)</f>
        <v>0</v>
      </c>
      <c r="CY296" s="13">
        <f>SUMIFS('Compra Ventas'!$E$2:$E$2700,'Compra Ventas'!$A$2:$A$2700,CY$4,'Compra Ventas'!$B$2:$B$2700,$B296,'Compra Ventas'!$C$2:$C$2700,CY$5)</f>
        <v>0</v>
      </c>
      <c r="CZ296" s="13">
        <f>SUMIFS('Compra Ventas'!$E$2:$E$2700,'Compra Ventas'!$A$2:$A$2700,CZ$4,'Compra Ventas'!$B$2:$B$2700,$B296,'Compra Ventas'!$C$2:$C$2700,CZ$5)</f>
        <v>0</v>
      </c>
      <c r="DA296" s="13">
        <f>SUMIFS('Compra Ventas'!$E$2:$E$2700,'Compra Ventas'!$A$2:$A$2700,DA$4,'Compra Ventas'!$B$2:$B$2700,$B296,'Compra Ventas'!$C$2:$C$2700,DA$5)</f>
        <v>0</v>
      </c>
      <c r="DB296" s="13">
        <f>SUMIFS('Compra Ventas'!$E$2:$E$2700,'Compra Ventas'!$A$2:$A$2700,DB$4,'Compra Ventas'!$B$2:$B$2700,$B296,'Compra Ventas'!$C$2:$C$2700,DB$5)</f>
        <v>0</v>
      </c>
      <c r="DC296" s="13">
        <f>SUMIFS('Compra Ventas'!$E$2:$E$2700,'Compra Ventas'!$A$2:$A$2700,DC$4,'Compra Ventas'!$B$2:$B$2700,$B296,'Compra Ventas'!$C$2:$C$2700,DC$5)</f>
        <v>0</v>
      </c>
      <c r="DD296" s="13">
        <f>SUMIFS('Compra Ventas'!$E$2:$E$2700,'Compra Ventas'!$A$2:$A$2700,DD$4,'Compra Ventas'!$B$2:$B$2700,$B296,'Compra Ventas'!$C$2:$C$2700,DD$5)</f>
        <v>0</v>
      </c>
      <c r="DE296" s="13">
        <f>SUMIFS('Compra Ventas'!$E$2:$E$2700,'Compra Ventas'!$A$2:$A$2700,DE$4,'Compra Ventas'!$B$2:$B$2700,$B296,'Compra Ventas'!$C$2:$C$2700,DE$5)</f>
        <v>0</v>
      </c>
      <c r="DF296" s="13">
        <f>SUMIFS('Compra Ventas'!$E$2:$E$2700,'Compra Ventas'!$A$2:$A$2700,DF$4,'Compra Ventas'!$B$2:$B$2700,$B296,'Compra Ventas'!$C$2:$C$2700,DF$5)</f>
        <v>0</v>
      </c>
      <c r="DG296" s="13">
        <f>SUMIFS('Compra Ventas'!$E$2:$E$2700,'Compra Ventas'!$A$2:$A$2700,DG$4,'Compra Ventas'!$B$2:$B$2700,$B296,'Compra Ventas'!$C$2:$C$2700,DG$5)</f>
        <v>0</v>
      </c>
      <c r="DH296" s="14">
        <f>SUMIFS('Compra Ventas'!$E$2:$E$2700,'Compra Ventas'!$A$2:$A$2700,DH$4,'Compra Ventas'!$B$2:$B$2700,$B296,'Compra Ventas'!$C$2:$C$2700,DH$5)</f>
        <v>0</v>
      </c>
      <c r="DI296" s="84"/>
      <c r="DJ296" s="98">
        <f>SUMIFS('Ajuste Ciclado'!D$5:D$47,'Ajuste Ciclado'!$C$5:$C$47,Balance!DJ$4,'Ajuste Ciclado'!$B$5:$B$47,Balance!$B296)</f>
        <v>0</v>
      </c>
      <c r="DK296" s="99">
        <f>SUMIFS('Ajuste Ciclado'!E$5:E$47,'Ajuste Ciclado'!$C$5:$C$47,Balance!DK$4,'Ajuste Ciclado'!$B$5:$B$47,Balance!$B296)</f>
        <v>0</v>
      </c>
      <c r="DL296" s="99">
        <f>SUMIFS('Ajuste Ciclado'!F$5:F$47,'Ajuste Ciclado'!$C$5:$C$47,Balance!DL$4,'Ajuste Ciclado'!$B$5:$B$47,Balance!$B296)</f>
        <v>0</v>
      </c>
      <c r="DM296" s="99">
        <f>SUMIFS('Ajuste Ciclado'!G$5:G$47,'Ajuste Ciclado'!$C$5:$C$47,Balance!DM$4,'Ajuste Ciclado'!$B$5:$B$47,Balance!$B296)</f>
        <v>0</v>
      </c>
      <c r="DN296" s="99">
        <f>SUMIFS('Ajuste Ciclado'!H$5:H$47,'Ajuste Ciclado'!$C$5:$C$47,Balance!DN$4,'Ajuste Ciclado'!$B$5:$B$47,Balance!$B296)</f>
        <v>0</v>
      </c>
      <c r="DO296" s="99">
        <f>SUMIFS('Ajuste Ciclado'!I$5:I$47,'Ajuste Ciclado'!$C$5:$C$47,Balance!DO$4,'Ajuste Ciclado'!$B$5:$B$47,Balance!$B296)</f>
        <v>0</v>
      </c>
      <c r="DP296" s="99">
        <f>SUMIFS('Ajuste Ciclado'!J$5:J$47,'Ajuste Ciclado'!$C$5:$C$47,Balance!DP$4,'Ajuste Ciclado'!$B$5:$B$47,Balance!$B296)</f>
        <v>0</v>
      </c>
      <c r="DQ296" s="99">
        <f>SUMIFS('Ajuste Ciclado'!K$5:K$47,'Ajuste Ciclado'!$C$5:$C$47,Balance!DQ$4,'Ajuste Ciclado'!$B$5:$B$47,Balance!$B296)</f>
        <v>0</v>
      </c>
      <c r="DR296" s="99">
        <f>SUMIFS('Ajuste Ciclado'!L$5:L$47,'Ajuste Ciclado'!$C$5:$C$47,Balance!DR$4,'Ajuste Ciclado'!$B$5:$B$47,Balance!$B296)</f>
        <v>0</v>
      </c>
      <c r="DS296" s="99">
        <f>SUMIFS('Ajuste Ciclado'!M$5:M$47,'Ajuste Ciclado'!$C$5:$C$47,Balance!DS$4,'Ajuste Ciclado'!$B$5:$B$47,Balance!$B296)</f>
        <v>0</v>
      </c>
      <c r="DT296" s="99">
        <f>SUMIFS('Ajuste Ciclado'!N$5:N$47,'Ajuste Ciclado'!$C$5:$C$47,Balance!DT$4,'Ajuste Ciclado'!$B$5:$B$47,Balance!$B296)</f>
        <v>0</v>
      </c>
      <c r="DU296" s="100">
        <f>SUMIFS('Ajuste Ciclado'!O$5:O$47,'Ajuste Ciclado'!$C$5:$C$47,Balance!DU$4,'Ajuste Ciclado'!$B$5:$B$47,Balance!$B296)</f>
        <v>0</v>
      </c>
      <c r="DV296" s="98">
        <f>SUMIFS('Ajuste Ciclado'!D$5:D$47,'Ajuste Ciclado'!$C$5:$C$47,Balance!DV$4,'Ajuste Ciclado'!$B$5:$B$47,Balance!$B296)</f>
        <v>0</v>
      </c>
      <c r="DW296" s="99">
        <f>SUMIFS('Ajuste Ciclado'!E$5:E$47,'Ajuste Ciclado'!$C$5:$C$47,Balance!DW$4,'Ajuste Ciclado'!$B$5:$B$47,Balance!$B296)</f>
        <v>0</v>
      </c>
      <c r="DX296" s="99">
        <f>SUMIFS('Ajuste Ciclado'!F$5:F$47,'Ajuste Ciclado'!$C$5:$C$47,Balance!DX$4,'Ajuste Ciclado'!$B$5:$B$47,Balance!$B296)</f>
        <v>0</v>
      </c>
      <c r="DY296" s="99">
        <f>SUMIFS('Ajuste Ciclado'!G$5:G$47,'Ajuste Ciclado'!$C$5:$C$47,Balance!DY$4,'Ajuste Ciclado'!$B$5:$B$47,Balance!$B296)</f>
        <v>0</v>
      </c>
      <c r="DZ296" s="99">
        <f>SUMIFS('Ajuste Ciclado'!H$5:H$47,'Ajuste Ciclado'!$C$5:$C$47,Balance!DZ$4,'Ajuste Ciclado'!$B$5:$B$47,Balance!$B296)</f>
        <v>0</v>
      </c>
      <c r="EA296" s="99">
        <f>SUMIFS('Ajuste Ciclado'!I$5:I$47,'Ajuste Ciclado'!$C$5:$C$47,Balance!EA$4,'Ajuste Ciclado'!$B$5:$B$47,Balance!$B296)</f>
        <v>0</v>
      </c>
      <c r="EB296" s="99">
        <f>SUMIFS('Ajuste Ciclado'!J$5:J$47,'Ajuste Ciclado'!$C$5:$C$47,Balance!EB$4,'Ajuste Ciclado'!$B$5:$B$47,Balance!$B296)</f>
        <v>0</v>
      </c>
      <c r="EC296" s="99">
        <f>SUMIFS('Ajuste Ciclado'!K$5:K$47,'Ajuste Ciclado'!$C$5:$C$47,Balance!EC$4,'Ajuste Ciclado'!$B$5:$B$47,Balance!$B296)</f>
        <v>0</v>
      </c>
      <c r="ED296" s="99">
        <f>SUMIFS('Ajuste Ciclado'!L$5:L$47,'Ajuste Ciclado'!$C$5:$C$47,Balance!ED$4,'Ajuste Ciclado'!$B$5:$B$47,Balance!$B296)</f>
        <v>0</v>
      </c>
      <c r="EE296" s="99">
        <f>SUMIFS('Ajuste Ciclado'!M$5:M$47,'Ajuste Ciclado'!$C$5:$C$47,Balance!EE$4,'Ajuste Ciclado'!$B$5:$B$47,Balance!$B296)</f>
        <v>0</v>
      </c>
      <c r="EF296" s="99">
        <f>SUMIFS('Ajuste Ciclado'!N$5:N$47,'Ajuste Ciclado'!$C$5:$C$47,Balance!EF$4,'Ajuste Ciclado'!$B$5:$B$47,Balance!$B296)</f>
        <v>0</v>
      </c>
      <c r="EG296" s="100">
        <f>SUMIFS('Ajuste Ciclado'!O$5:O$47,'Ajuste Ciclado'!$C$5:$C$47,Balance!EG$4,'Ajuste Ciclado'!$B$5:$B$47,Balance!$B296)</f>
        <v>0</v>
      </c>
      <c r="EH296" s="98">
        <f>SUMIFS('Ajuste Ciclado'!D$5:D$47,'Ajuste Ciclado'!$C$5:$C$47,Balance!EH$4,'Ajuste Ciclado'!$B$5:$B$47,Balance!$B296)</f>
        <v>0</v>
      </c>
      <c r="EI296" s="99">
        <f>SUMIFS('Ajuste Ciclado'!E$5:E$47,'Ajuste Ciclado'!$C$5:$C$47,Balance!EI$4,'Ajuste Ciclado'!$B$5:$B$47,Balance!$B296)</f>
        <v>0</v>
      </c>
      <c r="EJ296" s="99">
        <f>SUMIFS('Ajuste Ciclado'!F$5:F$47,'Ajuste Ciclado'!$C$5:$C$47,Balance!EJ$4,'Ajuste Ciclado'!$B$5:$B$47,Balance!$B296)</f>
        <v>0</v>
      </c>
      <c r="EK296" s="99">
        <f>SUMIFS('Ajuste Ciclado'!G$5:G$47,'Ajuste Ciclado'!$C$5:$C$47,Balance!EK$4,'Ajuste Ciclado'!$B$5:$B$47,Balance!$B296)</f>
        <v>0</v>
      </c>
      <c r="EL296" s="99">
        <f>SUMIFS('Ajuste Ciclado'!H$5:H$47,'Ajuste Ciclado'!$C$5:$C$47,Balance!EL$4,'Ajuste Ciclado'!$B$5:$B$47,Balance!$B296)</f>
        <v>0</v>
      </c>
      <c r="EM296" s="99">
        <f>SUMIFS('Ajuste Ciclado'!I$5:I$47,'Ajuste Ciclado'!$C$5:$C$47,Balance!EM$4,'Ajuste Ciclado'!$B$5:$B$47,Balance!$B296)</f>
        <v>0</v>
      </c>
      <c r="EN296" s="99">
        <f>SUMIFS('Ajuste Ciclado'!J$5:J$47,'Ajuste Ciclado'!$C$5:$C$47,Balance!EN$4,'Ajuste Ciclado'!$B$5:$B$47,Balance!$B296)</f>
        <v>0</v>
      </c>
      <c r="EO296" s="99">
        <f>SUMIFS('Ajuste Ciclado'!K$5:K$47,'Ajuste Ciclado'!$C$5:$C$47,Balance!EO$4,'Ajuste Ciclado'!$B$5:$B$47,Balance!$B296)</f>
        <v>0</v>
      </c>
      <c r="EP296" s="99">
        <f>SUMIFS('Ajuste Ciclado'!L$5:L$47,'Ajuste Ciclado'!$C$5:$C$47,Balance!EP$4,'Ajuste Ciclado'!$B$5:$B$47,Balance!$B296)</f>
        <v>0</v>
      </c>
      <c r="EQ296" s="99">
        <f>SUMIFS('Ajuste Ciclado'!M$5:M$47,'Ajuste Ciclado'!$C$5:$C$47,Balance!EQ$4,'Ajuste Ciclado'!$B$5:$B$47,Balance!$B296)</f>
        <v>0</v>
      </c>
      <c r="ER296" s="99">
        <f>SUMIFS('Ajuste Ciclado'!N$5:N$47,'Ajuste Ciclado'!$C$5:$C$47,Balance!ER$4,'Ajuste Ciclado'!$B$5:$B$47,Balance!$B296)</f>
        <v>0</v>
      </c>
      <c r="ES296" s="100">
        <f>SUMIFS('Ajuste Ciclado'!O$5:O$47,'Ajuste Ciclado'!$C$5:$C$47,Balance!ES$4,'Ajuste Ciclado'!$B$5:$B$47,Balance!$B296)</f>
        <v>0</v>
      </c>
      <c r="ET296" s="84"/>
      <c r="EU296" s="12">
        <f t="shared" si="377"/>
        <v>197756.01460821729</v>
      </c>
      <c r="EV296" s="13">
        <f t="shared" si="342"/>
        <v>144370.32871673381</v>
      </c>
      <c r="EW296" s="13">
        <f t="shared" si="343"/>
        <v>151451.99671197351</v>
      </c>
      <c r="EX296" s="13">
        <f t="shared" si="344"/>
        <v>76287.378559922465</v>
      </c>
      <c r="EY296" s="13">
        <f t="shared" si="345"/>
        <v>54254.727784282499</v>
      </c>
      <c r="EZ296" s="13">
        <f t="shared" si="346"/>
        <v>43830.215288468164</v>
      </c>
      <c r="FA296" s="13">
        <f t="shared" si="347"/>
        <v>56322.498243634953</v>
      </c>
      <c r="FB296" s="13">
        <f t="shared" si="348"/>
        <v>77508.672533030971</v>
      </c>
      <c r="FC296" s="13">
        <f t="shared" si="349"/>
        <v>88676.435781354769</v>
      </c>
      <c r="FD296" s="13">
        <f t="shared" si="350"/>
        <v>25821.872534109971</v>
      </c>
      <c r="FE296" s="13">
        <f t="shared" si="351"/>
        <v>13322.674180427961</v>
      </c>
      <c r="FF296" s="14">
        <f t="shared" si="352"/>
        <v>21594.258810204679</v>
      </c>
      <c r="FG296" s="12">
        <f t="shared" si="353"/>
        <v>198160.82168582719</v>
      </c>
      <c r="FH296" s="13">
        <f t="shared" si="354"/>
        <v>145346.86438613909</v>
      </c>
      <c r="FI296" s="13">
        <f t="shared" si="355"/>
        <v>152942.61642206789</v>
      </c>
      <c r="FJ296" s="13">
        <f t="shared" si="356"/>
        <v>80843.172052647584</v>
      </c>
      <c r="FK296" s="13">
        <f t="shared" si="357"/>
        <v>52001.621659507779</v>
      </c>
      <c r="FL296" s="13">
        <f t="shared" si="358"/>
        <v>44313.887479231184</v>
      </c>
      <c r="FM296" s="13">
        <f t="shared" si="359"/>
        <v>59628.362872946003</v>
      </c>
      <c r="FN296" s="13">
        <f t="shared" si="360"/>
        <v>77833.063268174112</v>
      </c>
      <c r="FO296" s="13">
        <f t="shared" si="361"/>
        <v>90160.478893838605</v>
      </c>
      <c r="FP296" s="13">
        <f t="shared" si="362"/>
        <v>38375.596824175504</v>
      </c>
      <c r="FQ296" s="13">
        <f t="shared" si="363"/>
        <v>51932.056696727886</v>
      </c>
      <c r="FR296" s="14">
        <f t="shared" si="364"/>
        <v>69810.571818356941</v>
      </c>
      <c r="FS296" s="12">
        <f t="shared" si="365"/>
        <v>198228.34376894901</v>
      </c>
      <c r="FT296" s="13">
        <f t="shared" si="366"/>
        <v>145409.55532833029</v>
      </c>
      <c r="FU296" s="13">
        <f t="shared" si="367"/>
        <v>152371.39120392231</v>
      </c>
      <c r="FV296" s="13">
        <f t="shared" si="368"/>
        <v>80246.073187580449</v>
      </c>
      <c r="FW296" s="13">
        <f t="shared" si="369"/>
        <v>55292.881635801306</v>
      </c>
      <c r="FX296" s="13">
        <f t="shared" si="370"/>
        <v>48307.213052568521</v>
      </c>
      <c r="FY296" s="13">
        <f t="shared" si="371"/>
        <v>65743.094169447781</v>
      </c>
      <c r="FZ296" s="13">
        <f t="shared" si="372"/>
        <v>88321.326292967962</v>
      </c>
      <c r="GA296" s="13">
        <f t="shared" si="373"/>
        <v>98569.557807184246</v>
      </c>
      <c r="GB296" s="13">
        <f t="shared" si="374"/>
        <v>83011.469714427541</v>
      </c>
      <c r="GC296" s="13">
        <f t="shared" si="375"/>
        <v>100648.97368136</v>
      </c>
      <c r="GD296" s="14">
        <f t="shared" si="376"/>
        <v>108901.7912059872</v>
      </c>
      <c r="GE296" s="84"/>
      <c r="GF296" s="12">
        <f t="shared" ref="GF296:GH327" si="388">SUMIF($EU$4:$GD$4,GF$4,$EU296:$GD296)</f>
        <v>951197.07375236112</v>
      </c>
      <c r="GG296" s="13">
        <f t="shared" si="388"/>
        <v>1061349.1140596396</v>
      </c>
      <c r="GH296" s="14">
        <f t="shared" si="388"/>
        <v>1225051.6710485267</v>
      </c>
      <c r="GI296" s="6">
        <f t="shared" si="379"/>
        <v>1</v>
      </c>
      <c r="GJ296" s="12">
        <f t="shared" si="380"/>
        <v>0</v>
      </c>
      <c r="GK296" s="13">
        <f t="shared" si="381"/>
        <v>0</v>
      </c>
      <c r="GL296" s="14">
        <f t="shared" si="382"/>
        <v>0</v>
      </c>
      <c r="GM296" s="84"/>
      <c r="GN296" s="66">
        <f t="shared" si="383"/>
        <v>0</v>
      </c>
      <c r="GO296" s="84"/>
      <c r="GP296" s="63" t="str" cm="1">
        <f t="array" ref="GP296">INDEX($GF$4:$GH$4,1,GI296)</f>
        <v>Sample 1</v>
      </c>
      <c r="GQ296" s="12">
        <f t="shared" si="385"/>
        <v>13322.674180427961</v>
      </c>
      <c r="GR296" s="13">
        <f t="shared" si="385"/>
        <v>21594.258810204679</v>
      </c>
      <c r="GS296" s="14">
        <f t="shared" si="385"/>
        <v>25821.872534109971</v>
      </c>
      <c r="GT296" s="12">
        <f t="shared" si="386"/>
        <v>38375.596824175504</v>
      </c>
      <c r="GU296" s="13">
        <f t="shared" si="386"/>
        <v>44313.887479231184</v>
      </c>
      <c r="GV296" s="14">
        <f t="shared" si="386"/>
        <v>51932.056696727886</v>
      </c>
      <c r="GW296" s="12">
        <f t="shared" si="387"/>
        <v>48307.213052568521</v>
      </c>
      <c r="GX296" s="13">
        <f t="shared" si="387"/>
        <v>55292.881635801306</v>
      </c>
      <c r="GY296" s="14">
        <f t="shared" si="387"/>
        <v>65743.094169447781</v>
      </c>
      <c r="GZ296" s="84" t="str">
        <f t="shared" si="339"/>
        <v>Sample 1</v>
      </c>
      <c r="HA296" s="12">
        <f t="shared" ref="HA296:HC327" si="389">MIN(SUMIFS($GQ296:$GY296,$GQ$2:$GY$2,$GZ296,$GQ$5:$GY$5,HA$5),0)</f>
        <v>0</v>
      </c>
      <c r="HB296" s="13">
        <f t="shared" si="389"/>
        <v>0</v>
      </c>
      <c r="HC296" s="14">
        <f t="shared" si="389"/>
        <v>0</v>
      </c>
      <c r="HD296" s="6">
        <f t="shared" si="340"/>
        <v>0</v>
      </c>
      <c r="HE296" s="84" t="str">
        <f t="shared" si="341"/>
        <v>Ok</v>
      </c>
    </row>
    <row r="297" spans="2:213" hidden="1" x14ac:dyDescent="0.3">
      <c r="B297" s="84" t="s">
        <v>201</v>
      </c>
      <c r="C297" s="12">
        <f>SUMIFS(Inyecciones!$E$2:$E$14185,Inyecciones!$A$2:$A$14185,Balance!C$4,Inyecciones!$B$2:$B$14185,Balance!$B297,Inyecciones!$C$2:$C$14185,Balance!C$5)</f>
        <v>150459.04639213861</v>
      </c>
      <c r="D297" s="13">
        <f>SUMIFS(Inyecciones!$E$2:$E$14185,Inyecciones!$A$2:$A$14185,Balance!D$4,Inyecciones!$B$2:$B$14185,Balance!$B297,Inyecciones!$C$2:$C$14185,Balance!D$5)</f>
        <v>132823.7982254207</v>
      </c>
      <c r="E297" s="13">
        <f>SUMIFS(Inyecciones!$E$2:$E$14185,Inyecciones!$A$2:$A$14185,Balance!E$4,Inyecciones!$B$2:$B$14185,Balance!$B297,Inyecciones!$C$2:$C$14185,Balance!E$5)</f>
        <v>143190.89576501041</v>
      </c>
      <c r="F297" s="13">
        <f>SUMIFS(Inyecciones!$E$2:$E$14185,Inyecciones!$A$2:$A$14185,Balance!F$4,Inyecciones!$B$2:$B$14185,Balance!$B297,Inyecciones!$C$2:$C$14185,Balance!F$5)</f>
        <v>108988.52810061041</v>
      </c>
      <c r="G297" s="13">
        <f>SUMIFS(Inyecciones!$E$2:$E$14185,Inyecciones!$A$2:$A$14185,Balance!G$4,Inyecciones!$B$2:$B$14185,Balance!$B297,Inyecciones!$C$2:$C$14185,Balance!G$5)</f>
        <v>86390.808221498344</v>
      </c>
      <c r="H297" s="13">
        <f>SUMIFS(Inyecciones!$E$2:$E$14185,Inyecciones!$A$2:$A$14185,Balance!H$4,Inyecciones!$B$2:$B$14185,Balance!$B297,Inyecciones!$C$2:$C$14185,Balance!H$5)</f>
        <v>62884.377156866503</v>
      </c>
      <c r="I297" s="13">
        <f>SUMIFS(Inyecciones!$E$2:$E$14185,Inyecciones!$A$2:$A$14185,Balance!I$4,Inyecciones!$B$2:$B$14185,Balance!$B297,Inyecciones!$C$2:$C$14185,Balance!I$5)</f>
        <v>73128.533425275542</v>
      </c>
      <c r="J297" s="13">
        <f>SUMIFS(Inyecciones!$E$2:$E$14185,Inyecciones!$A$2:$A$14185,Balance!J$4,Inyecciones!$B$2:$B$14185,Balance!$B297,Inyecciones!$C$2:$C$14185,Balance!J$5)</f>
        <v>90770.050373932085</v>
      </c>
      <c r="K297" s="13">
        <f>SUMIFS(Inyecciones!$E$2:$E$14185,Inyecciones!$A$2:$A$14185,Balance!K$4,Inyecciones!$B$2:$B$14185,Balance!$B297,Inyecciones!$C$2:$C$14185,Balance!K$5)</f>
        <v>85630.824091592949</v>
      </c>
      <c r="L297" s="13">
        <f>SUMIFS(Inyecciones!$E$2:$E$14185,Inyecciones!$A$2:$A$14185,Balance!L$4,Inyecciones!$B$2:$B$14185,Balance!$B297,Inyecciones!$C$2:$C$14185,Balance!L$5)</f>
        <v>18057.813115784</v>
      </c>
      <c r="M297" s="13">
        <f>SUMIFS(Inyecciones!$E$2:$E$14185,Inyecciones!$A$2:$A$14185,Balance!M$4,Inyecciones!$B$2:$B$14185,Balance!$B297,Inyecciones!$C$2:$C$14185,Balance!M$5)</f>
        <v>3437.3682501017001</v>
      </c>
      <c r="N297" s="14">
        <f>SUMIFS(Inyecciones!$E$2:$E$14185,Inyecciones!$A$2:$A$14185,Balance!N$4,Inyecciones!$B$2:$B$14185,Balance!$B297,Inyecciones!$C$2:$C$14185,Balance!N$5)</f>
        <v>7540.3899225228279</v>
      </c>
      <c r="O297" s="12">
        <f>SUMIFS(Inyecciones!$E$2:$E$14185,Inyecciones!$A$2:$A$14185,Balance!O$4,Inyecciones!$B$2:$B$14185,Balance!$B297,Inyecciones!$C$2:$C$14185,Balance!O$5)</f>
        <v>150772.12184404311</v>
      </c>
      <c r="P297" s="13">
        <f>SUMIFS(Inyecciones!$E$2:$E$14185,Inyecciones!$A$2:$A$14185,Balance!P$4,Inyecciones!$B$2:$B$14185,Balance!$B297,Inyecciones!$C$2:$C$14185,Balance!P$5)</f>
        <v>133856.01286745709</v>
      </c>
      <c r="Q297" s="13">
        <f>SUMIFS(Inyecciones!$E$2:$E$14185,Inyecciones!$A$2:$A$14185,Balance!Q$4,Inyecciones!$B$2:$B$14185,Balance!$B297,Inyecciones!$C$2:$C$14185,Balance!Q$5)</f>
        <v>144761.5515900554</v>
      </c>
      <c r="R297" s="13">
        <f>SUMIFS(Inyecciones!$E$2:$E$14185,Inyecciones!$A$2:$A$14185,Balance!R$4,Inyecciones!$B$2:$B$14185,Balance!$B297,Inyecciones!$C$2:$C$14185,Balance!R$5)</f>
        <v>115856.0860862284</v>
      </c>
      <c r="S297" s="13">
        <f>SUMIFS(Inyecciones!$E$2:$E$14185,Inyecciones!$A$2:$A$14185,Balance!S$4,Inyecciones!$B$2:$B$14185,Balance!$B297,Inyecciones!$C$2:$C$14185,Balance!S$5)</f>
        <v>84452.935828102214</v>
      </c>
      <c r="T297" s="13">
        <f>SUMIFS(Inyecciones!$E$2:$E$14185,Inyecciones!$A$2:$A$14185,Balance!T$4,Inyecciones!$B$2:$B$14185,Balance!$B297,Inyecciones!$C$2:$C$14185,Balance!T$5)</f>
        <v>63581.020774622237</v>
      </c>
      <c r="U297" s="13">
        <f>SUMIFS(Inyecciones!$E$2:$E$14185,Inyecciones!$A$2:$A$14185,Balance!U$4,Inyecciones!$B$2:$B$14185,Balance!$B297,Inyecciones!$C$2:$C$14185,Balance!U$5)</f>
        <v>77758.14863157853</v>
      </c>
      <c r="V297" s="13">
        <f>SUMIFS(Inyecciones!$E$2:$E$14185,Inyecciones!$A$2:$A$14185,Balance!V$4,Inyecciones!$B$2:$B$14185,Balance!$B297,Inyecciones!$C$2:$C$14185,Balance!V$5)</f>
        <v>91380.176640952064</v>
      </c>
      <c r="W297" s="13">
        <f>SUMIFS(Inyecciones!$E$2:$E$14185,Inyecciones!$A$2:$A$14185,Balance!W$4,Inyecciones!$B$2:$B$14185,Balance!$B297,Inyecciones!$C$2:$C$14185,Balance!W$5)</f>
        <v>87566.611045095226</v>
      </c>
      <c r="X297" s="13">
        <f>SUMIFS(Inyecciones!$E$2:$E$14185,Inyecciones!$A$2:$A$14185,Balance!X$4,Inyecciones!$B$2:$B$14185,Balance!$B297,Inyecciones!$C$2:$C$14185,Balance!X$5)</f>
        <v>28607.256188692631</v>
      </c>
      <c r="Y297" s="13">
        <f>SUMIFS(Inyecciones!$E$2:$E$14185,Inyecciones!$A$2:$A$14185,Balance!Y$4,Inyecciones!$B$2:$B$14185,Balance!$B297,Inyecciones!$C$2:$C$14185,Balance!Y$5)</f>
        <v>38655.265789678488</v>
      </c>
      <c r="Z297" s="14">
        <f>SUMIFS(Inyecciones!$E$2:$E$14185,Inyecciones!$A$2:$A$14185,Balance!Z$4,Inyecciones!$B$2:$B$14185,Balance!$B297,Inyecciones!$C$2:$C$14185,Balance!Z$5)</f>
        <v>48170.297875921577</v>
      </c>
      <c r="AA297" s="12">
        <f>SUMIFS(Inyecciones!$E$2:$E$14185,Inyecciones!$A$2:$A$14185,Balance!AA$4,Inyecciones!$B$2:$B$14185,Balance!$B297,Inyecciones!$C$2:$C$14185,Balance!AA$5)</f>
        <v>150814.95616282651</v>
      </c>
      <c r="AB297" s="13">
        <f>SUMIFS(Inyecciones!$E$2:$E$14185,Inyecciones!$A$2:$A$14185,Balance!AB$4,Inyecciones!$B$2:$B$14185,Balance!$B297,Inyecciones!$C$2:$C$14185,Balance!AB$5)</f>
        <v>133828.84706029919</v>
      </c>
      <c r="AC297" s="13">
        <f>SUMIFS(Inyecciones!$E$2:$E$14185,Inyecciones!$A$2:$A$14185,Balance!AC$4,Inyecciones!$B$2:$B$14185,Balance!$B297,Inyecciones!$C$2:$C$14185,Balance!AC$5)</f>
        <v>144179.13401619971</v>
      </c>
      <c r="AD297" s="13">
        <f>SUMIFS(Inyecciones!$E$2:$E$14185,Inyecciones!$A$2:$A$14185,Balance!AD$4,Inyecciones!$B$2:$B$14185,Balance!$B297,Inyecciones!$C$2:$C$14185,Balance!AD$5)</f>
        <v>114936.45930910741</v>
      </c>
      <c r="AE297" s="13">
        <f>SUMIFS(Inyecciones!$E$2:$E$14185,Inyecciones!$A$2:$A$14185,Balance!AE$4,Inyecciones!$B$2:$B$14185,Balance!$B297,Inyecciones!$C$2:$C$14185,Balance!AE$5)</f>
        <v>87985.988395774635</v>
      </c>
      <c r="AF297" s="13">
        <f>SUMIFS(Inyecciones!$E$2:$E$14185,Inyecciones!$A$2:$A$14185,Balance!AF$4,Inyecciones!$B$2:$B$14185,Balance!$B297,Inyecciones!$C$2:$C$14185,Balance!AF$5)</f>
        <v>68481.110879704633</v>
      </c>
      <c r="AG297" s="13">
        <f>SUMIFS(Inyecciones!$E$2:$E$14185,Inyecciones!$A$2:$A$14185,Balance!AG$4,Inyecciones!$B$2:$B$14185,Balance!$B297,Inyecciones!$C$2:$C$14185,Balance!AG$5)</f>
        <v>85176.532623982523</v>
      </c>
      <c r="AH297" s="13">
        <f>SUMIFS(Inyecciones!$E$2:$E$14185,Inyecciones!$A$2:$A$14185,Balance!AH$4,Inyecciones!$B$2:$B$14185,Balance!$B297,Inyecciones!$C$2:$C$14185,Balance!AH$5)</f>
        <v>101494.1946655361</v>
      </c>
      <c r="AI297" s="13">
        <f>SUMIFS(Inyecciones!$E$2:$E$14185,Inyecciones!$A$2:$A$14185,Balance!AI$4,Inyecciones!$B$2:$B$14185,Balance!$B297,Inyecciones!$C$2:$C$14185,Balance!AI$5)</f>
        <v>95452.758449095738</v>
      </c>
      <c r="AJ297" s="13">
        <f>SUMIFS(Inyecciones!$E$2:$E$14185,Inyecciones!$A$2:$A$14185,Balance!AJ$4,Inyecciones!$B$2:$B$14185,Balance!$B297,Inyecciones!$C$2:$C$14185,Balance!AJ$5)</f>
        <v>66690.480993908583</v>
      </c>
      <c r="AK297" s="13">
        <f>SUMIFS(Inyecciones!$E$2:$E$14185,Inyecciones!$A$2:$A$14185,Balance!AK$4,Inyecciones!$B$2:$B$14185,Balance!$B297,Inyecciones!$C$2:$C$14185,Balance!AK$5)</f>
        <v>82662.830816659683</v>
      </c>
      <c r="AL297" s="14">
        <f>SUMIFS(Inyecciones!$E$2:$E$14185,Inyecciones!$A$2:$A$14185,Balance!AL$4,Inyecciones!$B$2:$B$14185,Balance!$B297,Inyecciones!$C$2:$C$14185,Balance!AL$5)</f>
        <v>81039.515694564354</v>
      </c>
      <c r="AM297" s="13"/>
      <c r="AN297" s="12">
        <f>SUMIFS('Retiro Mensual'!$E$2:$E$2629,'Retiro Mensual'!$A$2:$A$2629,AN$4,'Retiro Mensual'!$B$2:$B$2629,$B297,'Retiro Mensual'!$C$2:$C$2629,AN$5)</f>
        <v>0</v>
      </c>
      <c r="AO297" s="13">
        <f>SUMIFS('Retiro Mensual'!$E$2:$E$2629,'Retiro Mensual'!$A$2:$A$2629,AO$4,'Retiro Mensual'!$B$2:$B$2629,$B297,'Retiro Mensual'!$C$2:$C$2629,AO$5)</f>
        <v>0</v>
      </c>
      <c r="AP297" s="13">
        <f>SUMIFS('Retiro Mensual'!$E$2:$E$2629,'Retiro Mensual'!$A$2:$A$2629,AP$4,'Retiro Mensual'!$B$2:$B$2629,$B297,'Retiro Mensual'!$C$2:$C$2629,AP$5)</f>
        <v>0</v>
      </c>
      <c r="AQ297" s="13">
        <f>SUMIFS('Retiro Mensual'!$E$2:$E$2629,'Retiro Mensual'!$A$2:$A$2629,AQ$4,'Retiro Mensual'!$B$2:$B$2629,$B297,'Retiro Mensual'!$C$2:$C$2629,AQ$5)</f>
        <v>0</v>
      </c>
      <c r="AR297" s="13">
        <f>SUMIFS('Retiro Mensual'!$E$2:$E$2629,'Retiro Mensual'!$A$2:$A$2629,AR$4,'Retiro Mensual'!$B$2:$B$2629,$B297,'Retiro Mensual'!$C$2:$C$2629,AR$5)</f>
        <v>0</v>
      </c>
      <c r="AS297" s="13">
        <f>SUMIFS('Retiro Mensual'!$E$2:$E$2629,'Retiro Mensual'!$A$2:$A$2629,AS$4,'Retiro Mensual'!$B$2:$B$2629,$B297,'Retiro Mensual'!$C$2:$C$2629,AS$5)</f>
        <v>0</v>
      </c>
      <c r="AT297" s="13">
        <f>SUMIFS('Retiro Mensual'!$E$2:$E$2629,'Retiro Mensual'!$A$2:$A$2629,AT$4,'Retiro Mensual'!$B$2:$B$2629,$B297,'Retiro Mensual'!$C$2:$C$2629,AT$5)</f>
        <v>0</v>
      </c>
      <c r="AU297" s="13">
        <f>SUMIFS('Retiro Mensual'!$E$2:$E$2629,'Retiro Mensual'!$A$2:$A$2629,AU$4,'Retiro Mensual'!$B$2:$B$2629,$B297,'Retiro Mensual'!$C$2:$C$2629,AU$5)</f>
        <v>0</v>
      </c>
      <c r="AV297" s="13">
        <f>SUMIFS('Retiro Mensual'!$E$2:$E$2629,'Retiro Mensual'!$A$2:$A$2629,AV$4,'Retiro Mensual'!$B$2:$B$2629,$B297,'Retiro Mensual'!$C$2:$C$2629,AV$5)</f>
        <v>0</v>
      </c>
      <c r="AW297" s="13">
        <f>SUMIFS('Retiro Mensual'!$E$2:$E$2629,'Retiro Mensual'!$A$2:$A$2629,AW$4,'Retiro Mensual'!$B$2:$B$2629,$B297,'Retiro Mensual'!$C$2:$C$2629,AW$5)</f>
        <v>0</v>
      </c>
      <c r="AX297" s="13">
        <f>SUMIFS('Retiro Mensual'!$E$2:$E$2629,'Retiro Mensual'!$A$2:$A$2629,AX$4,'Retiro Mensual'!$B$2:$B$2629,$B297,'Retiro Mensual'!$C$2:$C$2629,AX$5)</f>
        <v>0</v>
      </c>
      <c r="AY297" s="14">
        <f>SUMIFS('Retiro Mensual'!$E$2:$E$2629,'Retiro Mensual'!$A$2:$A$2629,AY$4,'Retiro Mensual'!$B$2:$B$2629,$B297,'Retiro Mensual'!$C$2:$C$2629,AY$5)</f>
        <v>0</v>
      </c>
      <c r="AZ297" s="12">
        <f>SUMIFS('Retiro Mensual'!$E$2:$E$2629,'Retiro Mensual'!$A$2:$A$2629,AZ$4,'Retiro Mensual'!$B$2:$B$2629,$B297,'Retiro Mensual'!$C$2:$C$2629,AZ$5)</f>
        <v>0</v>
      </c>
      <c r="BA297" s="13">
        <f>SUMIFS('Retiro Mensual'!$E$2:$E$2629,'Retiro Mensual'!$A$2:$A$2629,BA$4,'Retiro Mensual'!$B$2:$B$2629,$B297,'Retiro Mensual'!$C$2:$C$2629,BA$5)</f>
        <v>0</v>
      </c>
      <c r="BB297" s="13">
        <f>SUMIFS('Retiro Mensual'!$E$2:$E$2629,'Retiro Mensual'!$A$2:$A$2629,BB$4,'Retiro Mensual'!$B$2:$B$2629,$B297,'Retiro Mensual'!$C$2:$C$2629,BB$5)</f>
        <v>0</v>
      </c>
      <c r="BC297" s="13">
        <f>SUMIFS('Retiro Mensual'!$E$2:$E$2629,'Retiro Mensual'!$A$2:$A$2629,BC$4,'Retiro Mensual'!$B$2:$B$2629,$B297,'Retiro Mensual'!$C$2:$C$2629,BC$5)</f>
        <v>0</v>
      </c>
      <c r="BD297" s="13">
        <f>SUMIFS('Retiro Mensual'!$E$2:$E$2629,'Retiro Mensual'!$A$2:$A$2629,BD$4,'Retiro Mensual'!$B$2:$B$2629,$B297,'Retiro Mensual'!$C$2:$C$2629,BD$5)</f>
        <v>0</v>
      </c>
      <c r="BE297" s="13">
        <f>SUMIFS('Retiro Mensual'!$E$2:$E$2629,'Retiro Mensual'!$A$2:$A$2629,BE$4,'Retiro Mensual'!$B$2:$B$2629,$B297,'Retiro Mensual'!$C$2:$C$2629,BE$5)</f>
        <v>0</v>
      </c>
      <c r="BF297" s="13">
        <f>SUMIFS('Retiro Mensual'!$E$2:$E$2629,'Retiro Mensual'!$A$2:$A$2629,BF$4,'Retiro Mensual'!$B$2:$B$2629,$B297,'Retiro Mensual'!$C$2:$C$2629,BF$5)</f>
        <v>0</v>
      </c>
      <c r="BG297" s="13">
        <f>SUMIFS('Retiro Mensual'!$E$2:$E$2629,'Retiro Mensual'!$A$2:$A$2629,BG$4,'Retiro Mensual'!$B$2:$B$2629,$B297,'Retiro Mensual'!$C$2:$C$2629,BG$5)</f>
        <v>0</v>
      </c>
      <c r="BH297" s="13">
        <f>SUMIFS('Retiro Mensual'!$E$2:$E$2629,'Retiro Mensual'!$A$2:$A$2629,BH$4,'Retiro Mensual'!$B$2:$B$2629,$B297,'Retiro Mensual'!$C$2:$C$2629,BH$5)</f>
        <v>0</v>
      </c>
      <c r="BI297" s="13">
        <f>SUMIFS('Retiro Mensual'!$E$2:$E$2629,'Retiro Mensual'!$A$2:$A$2629,BI$4,'Retiro Mensual'!$B$2:$B$2629,$B297,'Retiro Mensual'!$C$2:$C$2629,BI$5)</f>
        <v>0</v>
      </c>
      <c r="BJ297" s="13">
        <f>SUMIFS('Retiro Mensual'!$E$2:$E$2629,'Retiro Mensual'!$A$2:$A$2629,BJ$4,'Retiro Mensual'!$B$2:$B$2629,$B297,'Retiro Mensual'!$C$2:$C$2629,BJ$5)</f>
        <v>0</v>
      </c>
      <c r="BK297" s="14">
        <f>SUMIFS('Retiro Mensual'!$E$2:$E$2629,'Retiro Mensual'!$A$2:$A$2629,BK$4,'Retiro Mensual'!$B$2:$B$2629,$B297,'Retiro Mensual'!$C$2:$C$2629,BK$5)</f>
        <v>0</v>
      </c>
      <c r="BL297" s="12">
        <f>SUMIFS('Retiro Mensual'!$E$2:$E$2629,'Retiro Mensual'!$A$2:$A$2629,BL$4,'Retiro Mensual'!$B$2:$B$2629,$B297,'Retiro Mensual'!$C$2:$C$2629,BL$5)</f>
        <v>0</v>
      </c>
      <c r="BM297" s="13">
        <f>SUMIFS('Retiro Mensual'!$E$2:$E$2629,'Retiro Mensual'!$A$2:$A$2629,BM$4,'Retiro Mensual'!$B$2:$B$2629,$B297,'Retiro Mensual'!$C$2:$C$2629,BM$5)</f>
        <v>0</v>
      </c>
      <c r="BN297" s="13">
        <f>SUMIFS('Retiro Mensual'!$E$2:$E$2629,'Retiro Mensual'!$A$2:$A$2629,BN$4,'Retiro Mensual'!$B$2:$B$2629,$B297,'Retiro Mensual'!$C$2:$C$2629,BN$5)</f>
        <v>0</v>
      </c>
      <c r="BO297" s="13">
        <f>SUMIFS('Retiro Mensual'!$E$2:$E$2629,'Retiro Mensual'!$A$2:$A$2629,BO$4,'Retiro Mensual'!$B$2:$B$2629,$B297,'Retiro Mensual'!$C$2:$C$2629,BO$5)</f>
        <v>0</v>
      </c>
      <c r="BP297" s="13">
        <f>SUMIFS('Retiro Mensual'!$E$2:$E$2629,'Retiro Mensual'!$A$2:$A$2629,BP$4,'Retiro Mensual'!$B$2:$B$2629,$B297,'Retiro Mensual'!$C$2:$C$2629,BP$5)</f>
        <v>0</v>
      </c>
      <c r="BQ297" s="13">
        <f>SUMIFS('Retiro Mensual'!$E$2:$E$2629,'Retiro Mensual'!$A$2:$A$2629,BQ$4,'Retiro Mensual'!$B$2:$B$2629,$B297,'Retiro Mensual'!$C$2:$C$2629,BQ$5)</f>
        <v>0</v>
      </c>
      <c r="BR297" s="13">
        <f>SUMIFS('Retiro Mensual'!$E$2:$E$2629,'Retiro Mensual'!$A$2:$A$2629,BR$4,'Retiro Mensual'!$B$2:$B$2629,$B297,'Retiro Mensual'!$C$2:$C$2629,BR$5)</f>
        <v>0</v>
      </c>
      <c r="BS297" s="13">
        <f>SUMIFS('Retiro Mensual'!$E$2:$E$2629,'Retiro Mensual'!$A$2:$A$2629,BS$4,'Retiro Mensual'!$B$2:$B$2629,$B297,'Retiro Mensual'!$C$2:$C$2629,BS$5)</f>
        <v>0</v>
      </c>
      <c r="BT297" s="13">
        <f>SUMIFS('Retiro Mensual'!$E$2:$E$2629,'Retiro Mensual'!$A$2:$A$2629,BT$4,'Retiro Mensual'!$B$2:$B$2629,$B297,'Retiro Mensual'!$C$2:$C$2629,BT$5)</f>
        <v>0</v>
      </c>
      <c r="BU297" s="13">
        <f>SUMIFS('Retiro Mensual'!$E$2:$E$2629,'Retiro Mensual'!$A$2:$A$2629,BU$4,'Retiro Mensual'!$B$2:$B$2629,$B297,'Retiro Mensual'!$C$2:$C$2629,BU$5)</f>
        <v>0</v>
      </c>
      <c r="BV297" s="13">
        <f>SUMIFS('Retiro Mensual'!$E$2:$E$2629,'Retiro Mensual'!$A$2:$A$2629,BV$4,'Retiro Mensual'!$B$2:$B$2629,$B297,'Retiro Mensual'!$C$2:$C$2629,BV$5)</f>
        <v>0</v>
      </c>
      <c r="BW297" s="14">
        <f>SUMIFS('Retiro Mensual'!$E$2:$E$2629,'Retiro Mensual'!$A$2:$A$2629,BW$4,'Retiro Mensual'!$B$2:$B$2629,$B297,'Retiro Mensual'!$C$2:$C$2629,BW$5)</f>
        <v>0</v>
      </c>
      <c r="BX297" s="13"/>
      <c r="BY297" s="12">
        <f>SUMIFS('Compra Ventas'!$E$2:$E$2700,'Compra Ventas'!$A$2:$A$2700,BY$4,'Compra Ventas'!$B$2:$B$2700,$B297,'Compra Ventas'!$C$2:$C$2700,BY$5)</f>
        <v>0</v>
      </c>
      <c r="BZ297" s="13">
        <f>SUMIFS('Compra Ventas'!$E$2:$E$2700,'Compra Ventas'!$A$2:$A$2700,BZ$4,'Compra Ventas'!$B$2:$B$2700,$B297,'Compra Ventas'!$C$2:$C$2700,BZ$5)</f>
        <v>0</v>
      </c>
      <c r="CA297" s="13">
        <f>SUMIFS('Compra Ventas'!$E$2:$E$2700,'Compra Ventas'!$A$2:$A$2700,CA$4,'Compra Ventas'!$B$2:$B$2700,$B297,'Compra Ventas'!$C$2:$C$2700,CA$5)</f>
        <v>0</v>
      </c>
      <c r="CB297" s="13">
        <f>SUMIFS('Compra Ventas'!$E$2:$E$2700,'Compra Ventas'!$A$2:$A$2700,CB$4,'Compra Ventas'!$B$2:$B$2700,$B297,'Compra Ventas'!$C$2:$C$2700,CB$5)</f>
        <v>0</v>
      </c>
      <c r="CC297" s="13">
        <f>SUMIFS('Compra Ventas'!$E$2:$E$2700,'Compra Ventas'!$A$2:$A$2700,CC$4,'Compra Ventas'!$B$2:$B$2700,$B297,'Compra Ventas'!$C$2:$C$2700,CC$5)</f>
        <v>0</v>
      </c>
      <c r="CD297" s="13">
        <f>SUMIFS('Compra Ventas'!$E$2:$E$2700,'Compra Ventas'!$A$2:$A$2700,CD$4,'Compra Ventas'!$B$2:$B$2700,$B297,'Compra Ventas'!$C$2:$C$2700,CD$5)</f>
        <v>0</v>
      </c>
      <c r="CE297" s="13">
        <f>SUMIFS('Compra Ventas'!$E$2:$E$2700,'Compra Ventas'!$A$2:$A$2700,CE$4,'Compra Ventas'!$B$2:$B$2700,$B297,'Compra Ventas'!$C$2:$C$2700,CE$5)</f>
        <v>0</v>
      </c>
      <c r="CF297" s="13">
        <f>SUMIFS('Compra Ventas'!$E$2:$E$2700,'Compra Ventas'!$A$2:$A$2700,CF$4,'Compra Ventas'!$B$2:$B$2700,$B297,'Compra Ventas'!$C$2:$C$2700,CF$5)</f>
        <v>0</v>
      </c>
      <c r="CG297" s="13">
        <f>SUMIFS('Compra Ventas'!$E$2:$E$2700,'Compra Ventas'!$A$2:$A$2700,CG$4,'Compra Ventas'!$B$2:$B$2700,$B297,'Compra Ventas'!$C$2:$C$2700,CG$5)</f>
        <v>0</v>
      </c>
      <c r="CH297" s="13">
        <f>SUMIFS('Compra Ventas'!$E$2:$E$2700,'Compra Ventas'!$A$2:$A$2700,CH$4,'Compra Ventas'!$B$2:$B$2700,$B297,'Compra Ventas'!$C$2:$C$2700,CH$5)</f>
        <v>0</v>
      </c>
      <c r="CI297" s="13">
        <f>SUMIFS('Compra Ventas'!$E$2:$E$2700,'Compra Ventas'!$A$2:$A$2700,CI$4,'Compra Ventas'!$B$2:$B$2700,$B297,'Compra Ventas'!$C$2:$C$2700,CI$5)</f>
        <v>0</v>
      </c>
      <c r="CJ297" s="14">
        <f>SUMIFS('Compra Ventas'!$E$2:$E$2700,'Compra Ventas'!$A$2:$A$2700,CJ$4,'Compra Ventas'!$B$2:$B$2700,$B297,'Compra Ventas'!$C$2:$C$2700,CJ$5)</f>
        <v>0</v>
      </c>
      <c r="CK297" s="12">
        <f>SUMIFS('Compra Ventas'!$E$2:$E$2700,'Compra Ventas'!$A$2:$A$2700,CK$4,'Compra Ventas'!$B$2:$B$2700,$B297,'Compra Ventas'!$C$2:$C$2700,CK$5)</f>
        <v>0</v>
      </c>
      <c r="CL297" s="13">
        <f>SUMIFS('Compra Ventas'!$E$2:$E$2700,'Compra Ventas'!$A$2:$A$2700,CL$4,'Compra Ventas'!$B$2:$B$2700,$B297,'Compra Ventas'!$C$2:$C$2700,CL$5)</f>
        <v>0</v>
      </c>
      <c r="CM297" s="13">
        <f>SUMIFS('Compra Ventas'!$E$2:$E$2700,'Compra Ventas'!$A$2:$A$2700,CM$4,'Compra Ventas'!$B$2:$B$2700,$B297,'Compra Ventas'!$C$2:$C$2700,CM$5)</f>
        <v>0</v>
      </c>
      <c r="CN297" s="13">
        <f>SUMIFS('Compra Ventas'!$E$2:$E$2700,'Compra Ventas'!$A$2:$A$2700,CN$4,'Compra Ventas'!$B$2:$B$2700,$B297,'Compra Ventas'!$C$2:$C$2700,CN$5)</f>
        <v>0</v>
      </c>
      <c r="CO297" s="13">
        <f>SUMIFS('Compra Ventas'!$E$2:$E$2700,'Compra Ventas'!$A$2:$A$2700,CO$4,'Compra Ventas'!$B$2:$B$2700,$B297,'Compra Ventas'!$C$2:$C$2700,CO$5)</f>
        <v>0</v>
      </c>
      <c r="CP297" s="13">
        <f>SUMIFS('Compra Ventas'!$E$2:$E$2700,'Compra Ventas'!$A$2:$A$2700,CP$4,'Compra Ventas'!$B$2:$B$2700,$B297,'Compra Ventas'!$C$2:$C$2700,CP$5)</f>
        <v>0</v>
      </c>
      <c r="CQ297" s="13">
        <f>SUMIFS('Compra Ventas'!$E$2:$E$2700,'Compra Ventas'!$A$2:$A$2700,CQ$4,'Compra Ventas'!$B$2:$B$2700,$B297,'Compra Ventas'!$C$2:$C$2700,CQ$5)</f>
        <v>0</v>
      </c>
      <c r="CR297" s="13">
        <f>SUMIFS('Compra Ventas'!$E$2:$E$2700,'Compra Ventas'!$A$2:$A$2700,CR$4,'Compra Ventas'!$B$2:$B$2700,$B297,'Compra Ventas'!$C$2:$C$2700,CR$5)</f>
        <v>0</v>
      </c>
      <c r="CS297" s="13">
        <f>SUMIFS('Compra Ventas'!$E$2:$E$2700,'Compra Ventas'!$A$2:$A$2700,CS$4,'Compra Ventas'!$B$2:$B$2700,$B297,'Compra Ventas'!$C$2:$C$2700,CS$5)</f>
        <v>0</v>
      </c>
      <c r="CT297" s="13">
        <f>SUMIFS('Compra Ventas'!$E$2:$E$2700,'Compra Ventas'!$A$2:$A$2700,CT$4,'Compra Ventas'!$B$2:$B$2700,$B297,'Compra Ventas'!$C$2:$C$2700,CT$5)</f>
        <v>0</v>
      </c>
      <c r="CU297" s="13">
        <f>SUMIFS('Compra Ventas'!$E$2:$E$2700,'Compra Ventas'!$A$2:$A$2700,CU$4,'Compra Ventas'!$B$2:$B$2700,$B297,'Compra Ventas'!$C$2:$C$2700,CU$5)</f>
        <v>0</v>
      </c>
      <c r="CV297" s="14">
        <f>SUMIFS('Compra Ventas'!$E$2:$E$2700,'Compra Ventas'!$A$2:$A$2700,CV$4,'Compra Ventas'!$B$2:$B$2700,$B297,'Compra Ventas'!$C$2:$C$2700,CV$5)</f>
        <v>0</v>
      </c>
      <c r="CW297" s="12">
        <f>SUMIFS('Compra Ventas'!$E$2:$E$2700,'Compra Ventas'!$A$2:$A$2700,CW$4,'Compra Ventas'!$B$2:$B$2700,$B297,'Compra Ventas'!$C$2:$C$2700,CW$5)</f>
        <v>0</v>
      </c>
      <c r="CX297" s="13">
        <f>SUMIFS('Compra Ventas'!$E$2:$E$2700,'Compra Ventas'!$A$2:$A$2700,CX$4,'Compra Ventas'!$B$2:$B$2700,$B297,'Compra Ventas'!$C$2:$C$2700,CX$5)</f>
        <v>0</v>
      </c>
      <c r="CY297" s="13">
        <f>SUMIFS('Compra Ventas'!$E$2:$E$2700,'Compra Ventas'!$A$2:$A$2700,CY$4,'Compra Ventas'!$B$2:$B$2700,$B297,'Compra Ventas'!$C$2:$C$2700,CY$5)</f>
        <v>0</v>
      </c>
      <c r="CZ297" s="13">
        <f>SUMIFS('Compra Ventas'!$E$2:$E$2700,'Compra Ventas'!$A$2:$A$2700,CZ$4,'Compra Ventas'!$B$2:$B$2700,$B297,'Compra Ventas'!$C$2:$C$2700,CZ$5)</f>
        <v>0</v>
      </c>
      <c r="DA297" s="13">
        <f>SUMIFS('Compra Ventas'!$E$2:$E$2700,'Compra Ventas'!$A$2:$A$2700,DA$4,'Compra Ventas'!$B$2:$B$2700,$B297,'Compra Ventas'!$C$2:$C$2700,DA$5)</f>
        <v>0</v>
      </c>
      <c r="DB297" s="13">
        <f>SUMIFS('Compra Ventas'!$E$2:$E$2700,'Compra Ventas'!$A$2:$A$2700,DB$4,'Compra Ventas'!$B$2:$B$2700,$B297,'Compra Ventas'!$C$2:$C$2700,DB$5)</f>
        <v>0</v>
      </c>
      <c r="DC297" s="13">
        <f>SUMIFS('Compra Ventas'!$E$2:$E$2700,'Compra Ventas'!$A$2:$A$2700,DC$4,'Compra Ventas'!$B$2:$B$2700,$B297,'Compra Ventas'!$C$2:$C$2700,DC$5)</f>
        <v>0</v>
      </c>
      <c r="DD297" s="13">
        <f>SUMIFS('Compra Ventas'!$E$2:$E$2700,'Compra Ventas'!$A$2:$A$2700,DD$4,'Compra Ventas'!$B$2:$B$2700,$B297,'Compra Ventas'!$C$2:$C$2700,DD$5)</f>
        <v>0</v>
      </c>
      <c r="DE297" s="13">
        <f>SUMIFS('Compra Ventas'!$E$2:$E$2700,'Compra Ventas'!$A$2:$A$2700,DE$4,'Compra Ventas'!$B$2:$B$2700,$B297,'Compra Ventas'!$C$2:$C$2700,DE$5)</f>
        <v>0</v>
      </c>
      <c r="DF297" s="13">
        <f>SUMIFS('Compra Ventas'!$E$2:$E$2700,'Compra Ventas'!$A$2:$A$2700,DF$4,'Compra Ventas'!$B$2:$B$2700,$B297,'Compra Ventas'!$C$2:$C$2700,DF$5)</f>
        <v>0</v>
      </c>
      <c r="DG297" s="13">
        <f>SUMIFS('Compra Ventas'!$E$2:$E$2700,'Compra Ventas'!$A$2:$A$2700,DG$4,'Compra Ventas'!$B$2:$B$2700,$B297,'Compra Ventas'!$C$2:$C$2700,DG$5)</f>
        <v>0</v>
      </c>
      <c r="DH297" s="14">
        <f>SUMIFS('Compra Ventas'!$E$2:$E$2700,'Compra Ventas'!$A$2:$A$2700,DH$4,'Compra Ventas'!$B$2:$B$2700,$B297,'Compra Ventas'!$C$2:$C$2700,DH$5)</f>
        <v>0</v>
      </c>
      <c r="DI297" s="84"/>
      <c r="DJ297" s="98">
        <f>SUMIFS('Ajuste Ciclado'!D$5:D$47,'Ajuste Ciclado'!$C$5:$C$47,Balance!DJ$4,'Ajuste Ciclado'!$B$5:$B$47,Balance!$B297)</f>
        <v>0</v>
      </c>
      <c r="DK297" s="99">
        <f>SUMIFS('Ajuste Ciclado'!E$5:E$47,'Ajuste Ciclado'!$C$5:$C$47,Balance!DK$4,'Ajuste Ciclado'!$B$5:$B$47,Balance!$B297)</f>
        <v>0</v>
      </c>
      <c r="DL297" s="99">
        <f>SUMIFS('Ajuste Ciclado'!F$5:F$47,'Ajuste Ciclado'!$C$5:$C$47,Balance!DL$4,'Ajuste Ciclado'!$B$5:$B$47,Balance!$B297)</f>
        <v>0</v>
      </c>
      <c r="DM297" s="99">
        <f>SUMIFS('Ajuste Ciclado'!G$5:G$47,'Ajuste Ciclado'!$C$5:$C$47,Balance!DM$4,'Ajuste Ciclado'!$B$5:$B$47,Balance!$B297)</f>
        <v>0</v>
      </c>
      <c r="DN297" s="99">
        <f>SUMIFS('Ajuste Ciclado'!H$5:H$47,'Ajuste Ciclado'!$C$5:$C$47,Balance!DN$4,'Ajuste Ciclado'!$B$5:$B$47,Balance!$B297)</f>
        <v>0</v>
      </c>
      <c r="DO297" s="99">
        <f>SUMIFS('Ajuste Ciclado'!I$5:I$47,'Ajuste Ciclado'!$C$5:$C$47,Balance!DO$4,'Ajuste Ciclado'!$B$5:$B$47,Balance!$B297)</f>
        <v>0</v>
      </c>
      <c r="DP297" s="99">
        <f>SUMIFS('Ajuste Ciclado'!J$5:J$47,'Ajuste Ciclado'!$C$5:$C$47,Balance!DP$4,'Ajuste Ciclado'!$B$5:$B$47,Balance!$B297)</f>
        <v>0</v>
      </c>
      <c r="DQ297" s="99">
        <f>SUMIFS('Ajuste Ciclado'!K$5:K$47,'Ajuste Ciclado'!$C$5:$C$47,Balance!DQ$4,'Ajuste Ciclado'!$B$5:$B$47,Balance!$B297)</f>
        <v>0</v>
      </c>
      <c r="DR297" s="99">
        <f>SUMIFS('Ajuste Ciclado'!L$5:L$47,'Ajuste Ciclado'!$C$5:$C$47,Balance!DR$4,'Ajuste Ciclado'!$B$5:$B$47,Balance!$B297)</f>
        <v>0</v>
      </c>
      <c r="DS297" s="99">
        <f>SUMIFS('Ajuste Ciclado'!M$5:M$47,'Ajuste Ciclado'!$C$5:$C$47,Balance!DS$4,'Ajuste Ciclado'!$B$5:$B$47,Balance!$B297)</f>
        <v>0</v>
      </c>
      <c r="DT297" s="99">
        <f>SUMIFS('Ajuste Ciclado'!N$5:N$47,'Ajuste Ciclado'!$C$5:$C$47,Balance!DT$4,'Ajuste Ciclado'!$B$5:$B$47,Balance!$B297)</f>
        <v>0</v>
      </c>
      <c r="DU297" s="100">
        <f>SUMIFS('Ajuste Ciclado'!O$5:O$47,'Ajuste Ciclado'!$C$5:$C$47,Balance!DU$4,'Ajuste Ciclado'!$B$5:$B$47,Balance!$B297)</f>
        <v>0</v>
      </c>
      <c r="DV297" s="98">
        <f>SUMIFS('Ajuste Ciclado'!D$5:D$47,'Ajuste Ciclado'!$C$5:$C$47,Balance!DV$4,'Ajuste Ciclado'!$B$5:$B$47,Balance!$B297)</f>
        <v>0</v>
      </c>
      <c r="DW297" s="99">
        <f>SUMIFS('Ajuste Ciclado'!E$5:E$47,'Ajuste Ciclado'!$C$5:$C$47,Balance!DW$4,'Ajuste Ciclado'!$B$5:$B$47,Balance!$B297)</f>
        <v>0</v>
      </c>
      <c r="DX297" s="99">
        <f>SUMIFS('Ajuste Ciclado'!F$5:F$47,'Ajuste Ciclado'!$C$5:$C$47,Balance!DX$4,'Ajuste Ciclado'!$B$5:$B$47,Balance!$B297)</f>
        <v>0</v>
      </c>
      <c r="DY297" s="99">
        <f>SUMIFS('Ajuste Ciclado'!G$5:G$47,'Ajuste Ciclado'!$C$5:$C$47,Balance!DY$4,'Ajuste Ciclado'!$B$5:$B$47,Balance!$B297)</f>
        <v>0</v>
      </c>
      <c r="DZ297" s="99">
        <f>SUMIFS('Ajuste Ciclado'!H$5:H$47,'Ajuste Ciclado'!$C$5:$C$47,Balance!DZ$4,'Ajuste Ciclado'!$B$5:$B$47,Balance!$B297)</f>
        <v>0</v>
      </c>
      <c r="EA297" s="99">
        <f>SUMIFS('Ajuste Ciclado'!I$5:I$47,'Ajuste Ciclado'!$C$5:$C$47,Balance!EA$4,'Ajuste Ciclado'!$B$5:$B$47,Balance!$B297)</f>
        <v>0</v>
      </c>
      <c r="EB297" s="99">
        <f>SUMIFS('Ajuste Ciclado'!J$5:J$47,'Ajuste Ciclado'!$C$5:$C$47,Balance!EB$4,'Ajuste Ciclado'!$B$5:$B$47,Balance!$B297)</f>
        <v>0</v>
      </c>
      <c r="EC297" s="99">
        <f>SUMIFS('Ajuste Ciclado'!K$5:K$47,'Ajuste Ciclado'!$C$5:$C$47,Balance!EC$4,'Ajuste Ciclado'!$B$5:$B$47,Balance!$B297)</f>
        <v>0</v>
      </c>
      <c r="ED297" s="99">
        <f>SUMIFS('Ajuste Ciclado'!L$5:L$47,'Ajuste Ciclado'!$C$5:$C$47,Balance!ED$4,'Ajuste Ciclado'!$B$5:$B$47,Balance!$B297)</f>
        <v>0</v>
      </c>
      <c r="EE297" s="99">
        <f>SUMIFS('Ajuste Ciclado'!M$5:M$47,'Ajuste Ciclado'!$C$5:$C$47,Balance!EE$4,'Ajuste Ciclado'!$B$5:$B$47,Balance!$B297)</f>
        <v>0</v>
      </c>
      <c r="EF297" s="99">
        <f>SUMIFS('Ajuste Ciclado'!N$5:N$47,'Ajuste Ciclado'!$C$5:$C$47,Balance!EF$4,'Ajuste Ciclado'!$B$5:$B$47,Balance!$B297)</f>
        <v>0</v>
      </c>
      <c r="EG297" s="100">
        <f>SUMIFS('Ajuste Ciclado'!O$5:O$47,'Ajuste Ciclado'!$C$5:$C$47,Balance!EG$4,'Ajuste Ciclado'!$B$5:$B$47,Balance!$B297)</f>
        <v>0</v>
      </c>
      <c r="EH297" s="98">
        <f>SUMIFS('Ajuste Ciclado'!D$5:D$47,'Ajuste Ciclado'!$C$5:$C$47,Balance!EH$4,'Ajuste Ciclado'!$B$5:$B$47,Balance!$B297)</f>
        <v>0</v>
      </c>
      <c r="EI297" s="99">
        <f>SUMIFS('Ajuste Ciclado'!E$5:E$47,'Ajuste Ciclado'!$C$5:$C$47,Balance!EI$4,'Ajuste Ciclado'!$B$5:$B$47,Balance!$B297)</f>
        <v>0</v>
      </c>
      <c r="EJ297" s="99">
        <f>SUMIFS('Ajuste Ciclado'!F$5:F$47,'Ajuste Ciclado'!$C$5:$C$47,Balance!EJ$4,'Ajuste Ciclado'!$B$5:$B$47,Balance!$B297)</f>
        <v>0</v>
      </c>
      <c r="EK297" s="99">
        <f>SUMIFS('Ajuste Ciclado'!G$5:G$47,'Ajuste Ciclado'!$C$5:$C$47,Balance!EK$4,'Ajuste Ciclado'!$B$5:$B$47,Balance!$B297)</f>
        <v>0</v>
      </c>
      <c r="EL297" s="99">
        <f>SUMIFS('Ajuste Ciclado'!H$5:H$47,'Ajuste Ciclado'!$C$5:$C$47,Balance!EL$4,'Ajuste Ciclado'!$B$5:$B$47,Balance!$B297)</f>
        <v>0</v>
      </c>
      <c r="EM297" s="99">
        <f>SUMIFS('Ajuste Ciclado'!I$5:I$47,'Ajuste Ciclado'!$C$5:$C$47,Balance!EM$4,'Ajuste Ciclado'!$B$5:$B$47,Balance!$B297)</f>
        <v>0</v>
      </c>
      <c r="EN297" s="99">
        <f>SUMIFS('Ajuste Ciclado'!J$5:J$47,'Ajuste Ciclado'!$C$5:$C$47,Balance!EN$4,'Ajuste Ciclado'!$B$5:$B$47,Balance!$B297)</f>
        <v>0</v>
      </c>
      <c r="EO297" s="99">
        <f>SUMIFS('Ajuste Ciclado'!K$5:K$47,'Ajuste Ciclado'!$C$5:$C$47,Balance!EO$4,'Ajuste Ciclado'!$B$5:$B$47,Balance!$B297)</f>
        <v>0</v>
      </c>
      <c r="EP297" s="99">
        <f>SUMIFS('Ajuste Ciclado'!L$5:L$47,'Ajuste Ciclado'!$C$5:$C$47,Balance!EP$4,'Ajuste Ciclado'!$B$5:$B$47,Balance!$B297)</f>
        <v>0</v>
      </c>
      <c r="EQ297" s="99">
        <f>SUMIFS('Ajuste Ciclado'!M$5:M$47,'Ajuste Ciclado'!$C$5:$C$47,Balance!EQ$4,'Ajuste Ciclado'!$B$5:$B$47,Balance!$B297)</f>
        <v>0</v>
      </c>
      <c r="ER297" s="99">
        <f>SUMIFS('Ajuste Ciclado'!N$5:N$47,'Ajuste Ciclado'!$C$5:$C$47,Balance!ER$4,'Ajuste Ciclado'!$B$5:$B$47,Balance!$B297)</f>
        <v>0</v>
      </c>
      <c r="ES297" s="100">
        <f>SUMIFS('Ajuste Ciclado'!O$5:O$47,'Ajuste Ciclado'!$C$5:$C$47,Balance!ES$4,'Ajuste Ciclado'!$B$5:$B$47,Balance!$B297)</f>
        <v>0</v>
      </c>
      <c r="ET297" s="84"/>
      <c r="EU297" s="12">
        <f t="shared" si="377"/>
        <v>150459.04639213861</v>
      </c>
      <c r="EV297" s="13">
        <f t="shared" si="342"/>
        <v>132823.7982254207</v>
      </c>
      <c r="EW297" s="13">
        <f t="shared" si="343"/>
        <v>143190.89576501041</v>
      </c>
      <c r="EX297" s="13">
        <f t="shared" si="344"/>
        <v>108988.52810061041</v>
      </c>
      <c r="EY297" s="13">
        <f t="shared" si="345"/>
        <v>86390.808221498344</v>
      </c>
      <c r="EZ297" s="13">
        <f t="shared" si="346"/>
        <v>62884.377156866503</v>
      </c>
      <c r="FA297" s="13">
        <f t="shared" si="347"/>
        <v>73128.533425275542</v>
      </c>
      <c r="FB297" s="13">
        <f t="shared" si="348"/>
        <v>90770.050373932085</v>
      </c>
      <c r="FC297" s="13">
        <f t="shared" si="349"/>
        <v>85630.824091592949</v>
      </c>
      <c r="FD297" s="13">
        <f t="shared" si="350"/>
        <v>18057.813115784</v>
      </c>
      <c r="FE297" s="13">
        <f t="shared" si="351"/>
        <v>3437.3682501017001</v>
      </c>
      <c r="FF297" s="14">
        <f t="shared" si="352"/>
        <v>7540.3899225228279</v>
      </c>
      <c r="FG297" s="12">
        <f t="shared" si="353"/>
        <v>150772.12184404311</v>
      </c>
      <c r="FH297" s="13">
        <f t="shared" si="354"/>
        <v>133856.01286745709</v>
      </c>
      <c r="FI297" s="13">
        <f t="shared" si="355"/>
        <v>144761.5515900554</v>
      </c>
      <c r="FJ297" s="13">
        <f t="shared" si="356"/>
        <v>115856.0860862284</v>
      </c>
      <c r="FK297" s="13">
        <f t="shared" si="357"/>
        <v>84452.935828102214</v>
      </c>
      <c r="FL297" s="13">
        <f t="shared" si="358"/>
        <v>63581.020774622237</v>
      </c>
      <c r="FM297" s="13">
        <f t="shared" si="359"/>
        <v>77758.14863157853</v>
      </c>
      <c r="FN297" s="13">
        <f t="shared" si="360"/>
        <v>91380.176640952064</v>
      </c>
      <c r="FO297" s="13">
        <f t="shared" si="361"/>
        <v>87566.611045095226</v>
      </c>
      <c r="FP297" s="13">
        <f t="shared" si="362"/>
        <v>28607.256188692631</v>
      </c>
      <c r="FQ297" s="13">
        <f t="shared" si="363"/>
        <v>38655.265789678488</v>
      </c>
      <c r="FR297" s="14">
        <f t="shared" si="364"/>
        <v>48170.297875921577</v>
      </c>
      <c r="FS297" s="12">
        <f t="shared" si="365"/>
        <v>150814.95616282651</v>
      </c>
      <c r="FT297" s="13">
        <f t="shared" si="366"/>
        <v>133828.84706029919</v>
      </c>
      <c r="FU297" s="13">
        <f t="shared" si="367"/>
        <v>144179.13401619971</v>
      </c>
      <c r="FV297" s="13">
        <f t="shared" si="368"/>
        <v>114936.45930910741</v>
      </c>
      <c r="FW297" s="13">
        <f t="shared" si="369"/>
        <v>87985.988395774635</v>
      </c>
      <c r="FX297" s="13">
        <f t="shared" si="370"/>
        <v>68481.110879704633</v>
      </c>
      <c r="FY297" s="13">
        <f t="shared" si="371"/>
        <v>85176.532623982523</v>
      </c>
      <c r="FZ297" s="13">
        <f t="shared" si="372"/>
        <v>101494.1946655361</v>
      </c>
      <c r="GA297" s="13">
        <f t="shared" si="373"/>
        <v>95452.758449095738</v>
      </c>
      <c r="GB297" s="13">
        <f t="shared" si="374"/>
        <v>66690.480993908583</v>
      </c>
      <c r="GC297" s="13">
        <f t="shared" si="375"/>
        <v>82662.830816659683</v>
      </c>
      <c r="GD297" s="14">
        <f t="shared" si="376"/>
        <v>81039.515694564354</v>
      </c>
      <c r="GE297" s="84"/>
      <c r="GF297" s="12">
        <f t="shared" si="388"/>
        <v>963302.43304075405</v>
      </c>
      <c r="GG297" s="13">
        <f t="shared" si="388"/>
        <v>1065417.485162427</v>
      </c>
      <c r="GH297" s="14">
        <f t="shared" si="388"/>
        <v>1212742.8090676588</v>
      </c>
      <c r="GI297" s="6">
        <f t="shared" si="379"/>
        <v>1</v>
      </c>
      <c r="GJ297" s="12">
        <f t="shared" si="380"/>
        <v>0</v>
      </c>
      <c r="GK297" s="13">
        <f t="shared" si="381"/>
        <v>0</v>
      </c>
      <c r="GL297" s="14">
        <f t="shared" si="382"/>
        <v>0</v>
      </c>
      <c r="GM297" s="84"/>
      <c r="GN297" s="66">
        <f t="shared" si="383"/>
        <v>0</v>
      </c>
      <c r="GO297" s="84"/>
      <c r="GP297" s="63" t="str" cm="1">
        <f t="array" ref="GP297">INDEX($GF$4:$GH$4,1,GI297)</f>
        <v>Sample 1</v>
      </c>
      <c r="GQ297" s="12">
        <f t="shared" si="385"/>
        <v>3437.3682501017001</v>
      </c>
      <c r="GR297" s="13">
        <f t="shared" si="385"/>
        <v>7540.3899225228279</v>
      </c>
      <c r="GS297" s="14">
        <f t="shared" si="385"/>
        <v>18057.813115784</v>
      </c>
      <c r="GT297" s="12">
        <f t="shared" si="386"/>
        <v>28607.256188692631</v>
      </c>
      <c r="GU297" s="13">
        <f t="shared" si="386"/>
        <v>38655.265789678488</v>
      </c>
      <c r="GV297" s="14">
        <f t="shared" si="386"/>
        <v>48170.297875921577</v>
      </c>
      <c r="GW297" s="12">
        <f t="shared" si="387"/>
        <v>66690.480993908583</v>
      </c>
      <c r="GX297" s="13">
        <f t="shared" si="387"/>
        <v>68481.110879704633</v>
      </c>
      <c r="GY297" s="14">
        <f t="shared" si="387"/>
        <v>81039.515694564354</v>
      </c>
      <c r="GZ297" s="84" t="str">
        <f t="shared" si="339"/>
        <v>Sample 1</v>
      </c>
      <c r="HA297" s="12">
        <f t="shared" si="389"/>
        <v>0</v>
      </c>
      <c r="HB297" s="13">
        <f t="shared" si="389"/>
        <v>0</v>
      </c>
      <c r="HC297" s="14">
        <f t="shared" si="389"/>
        <v>0</v>
      </c>
      <c r="HD297" s="6">
        <f t="shared" si="340"/>
        <v>0</v>
      </c>
      <c r="HE297" s="84" t="str">
        <f t="shared" si="341"/>
        <v>Ok</v>
      </c>
    </row>
    <row r="298" spans="2:213" hidden="1" x14ac:dyDescent="0.3">
      <c r="B298" s="84" t="s">
        <v>199</v>
      </c>
      <c r="C298" s="12">
        <f>SUMIFS(Inyecciones!$E$2:$E$14185,Inyecciones!$A$2:$A$14185,Balance!C$4,Inyecciones!$B$2:$B$14185,Balance!$B298,Inyecciones!$C$2:$C$14185,Balance!C$5)</f>
        <v>44403.596541585161</v>
      </c>
      <c r="D298" s="13">
        <f>SUMIFS(Inyecciones!$E$2:$E$14185,Inyecciones!$A$2:$A$14185,Balance!D$4,Inyecciones!$B$2:$B$14185,Balance!$B298,Inyecciones!$C$2:$C$14185,Balance!D$5)</f>
        <v>36074.390597848651</v>
      </c>
      <c r="E298" s="13">
        <f>SUMIFS(Inyecciones!$E$2:$E$14185,Inyecciones!$A$2:$A$14185,Balance!E$4,Inyecciones!$B$2:$B$14185,Balance!$B298,Inyecciones!$C$2:$C$14185,Balance!E$5)</f>
        <v>36058.030065997817</v>
      </c>
      <c r="F298" s="13">
        <f>SUMIFS(Inyecciones!$E$2:$E$14185,Inyecciones!$A$2:$A$14185,Balance!F$4,Inyecciones!$B$2:$B$14185,Balance!$B298,Inyecciones!$C$2:$C$14185,Balance!F$5)</f>
        <v>25988.165813157371</v>
      </c>
      <c r="G298" s="13">
        <f>SUMIFS(Inyecciones!$E$2:$E$14185,Inyecciones!$A$2:$A$14185,Balance!G$4,Inyecciones!$B$2:$B$14185,Balance!$B298,Inyecciones!$C$2:$C$14185,Balance!G$5)</f>
        <v>18693.763772646751</v>
      </c>
      <c r="H298" s="13">
        <f>SUMIFS(Inyecciones!$E$2:$E$14185,Inyecciones!$A$2:$A$14185,Balance!H$4,Inyecciones!$B$2:$B$14185,Balance!$B298,Inyecciones!$C$2:$C$14185,Balance!H$5)</f>
        <v>17293.552030999381</v>
      </c>
      <c r="I298" s="13">
        <f>SUMIFS(Inyecciones!$E$2:$E$14185,Inyecciones!$A$2:$A$14185,Balance!I$4,Inyecciones!$B$2:$B$14185,Balance!$B298,Inyecciones!$C$2:$C$14185,Balance!I$5)</f>
        <v>20614.463948475739</v>
      </c>
      <c r="J298" s="13">
        <f>SUMIFS(Inyecciones!$E$2:$E$14185,Inyecciones!$A$2:$A$14185,Balance!J$4,Inyecciones!$B$2:$B$14185,Balance!$B298,Inyecciones!$C$2:$C$14185,Balance!J$5)</f>
        <v>25543.531541414359</v>
      </c>
      <c r="K298" s="13">
        <f>SUMIFS(Inyecciones!$E$2:$E$14185,Inyecciones!$A$2:$A$14185,Balance!K$4,Inyecciones!$B$2:$B$14185,Balance!$B298,Inyecciones!$C$2:$C$14185,Balance!K$5)</f>
        <v>27055.76974109167</v>
      </c>
      <c r="L298" s="13">
        <f>SUMIFS(Inyecciones!$E$2:$E$14185,Inyecciones!$A$2:$A$14185,Balance!L$4,Inyecciones!$B$2:$B$14185,Balance!$B298,Inyecciones!$C$2:$C$14185,Balance!L$5)</f>
        <v>6083.2539910793657</v>
      </c>
      <c r="M298" s="13">
        <f>SUMIFS(Inyecciones!$E$2:$E$14185,Inyecciones!$A$2:$A$14185,Balance!M$4,Inyecciones!$B$2:$B$14185,Balance!$B298,Inyecciones!$C$2:$C$14185,Balance!M$5)</f>
        <v>1503.4770140067419</v>
      </c>
      <c r="N298" s="14">
        <f>SUMIFS(Inyecciones!$E$2:$E$14185,Inyecciones!$A$2:$A$14185,Balance!N$4,Inyecciones!$B$2:$B$14185,Balance!$B298,Inyecciones!$C$2:$C$14185,Balance!N$5)</f>
        <v>2644.6477179361982</v>
      </c>
      <c r="O298" s="12">
        <f>SUMIFS(Inyecciones!$E$2:$E$14185,Inyecciones!$A$2:$A$14185,Balance!O$4,Inyecciones!$B$2:$B$14185,Balance!$B298,Inyecciones!$C$2:$C$14185,Balance!O$5)</f>
        <v>44483.866294099607</v>
      </c>
      <c r="P298" s="13">
        <f>SUMIFS(Inyecciones!$E$2:$E$14185,Inyecciones!$A$2:$A$14185,Balance!P$4,Inyecciones!$B$2:$B$14185,Balance!$B298,Inyecciones!$C$2:$C$14185,Balance!P$5)</f>
        <v>36198.88787083939</v>
      </c>
      <c r="Q298" s="13">
        <f>SUMIFS(Inyecciones!$E$2:$E$14185,Inyecciones!$A$2:$A$14185,Balance!Q$4,Inyecciones!$B$2:$B$14185,Balance!$B298,Inyecciones!$C$2:$C$14185,Balance!Q$5)</f>
        <v>36389.472682797103</v>
      </c>
      <c r="R298" s="13">
        <f>SUMIFS(Inyecciones!$E$2:$E$14185,Inyecciones!$A$2:$A$14185,Balance!R$4,Inyecciones!$B$2:$B$14185,Balance!$B298,Inyecciones!$C$2:$C$14185,Balance!R$5)</f>
        <v>27471.661031288331</v>
      </c>
      <c r="S298" s="13">
        <f>SUMIFS(Inyecciones!$E$2:$E$14185,Inyecciones!$A$2:$A$14185,Balance!S$4,Inyecciones!$B$2:$B$14185,Balance!$B298,Inyecciones!$C$2:$C$14185,Balance!S$5)</f>
        <v>18501.442518244581</v>
      </c>
      <c r="T298" s="13">
        <f>SUMIFS(Inyecciones!$E$2:$E$14185,Inyecciones!$A$2:$A$14185,Balance!T$4,Inyecciones!$B$2:$B$14185,Balance!$B298,Inyecciones!$C$2:$C$14185,Balance!T$5)</f>
        <v>17374.088609150582</v>
      </c>
      <c r="U298" s="13">
        <f>SUMIFS(Inyecciones!$E$2:$E$14185,Inyecciones!$A$2:$A$14185,Balance!U$4,Inyecciones!$B$2:$B$14185,Balance!$B298,Inyecciones!$C$2:$C$14185,Balance!U$5)</f>
        <v>21432.38816192247</v>
      </c>
      <c r="V298" s="13">
        <f>SUMIFS(Inyecciones!$E$2:$E$14185,Inyecciones!$A$2:$A$14185,Balance!V$4,Inyecciones!$B$2:$B$14185,Balance!$B298,Inyecciones!$C$2:$C$14185,Balance!V$5)</f>
        <v>25695.640324413689</v>
      </c>
      <c r="W298" s="13">
        <f>SUMIFS(Inyecciones!$E$2:$E$14185,Inyecciones!$A$2:$A$14185,Balance!W$4,Inyecciones!$B$2:$B$14185,Balance!$B298,Inyecciones!$C$2:$C$14185,Balance!W$5)</f>
        <v>27448.04496292898</v>
      </c>
      <c r="X298" s="13">
        <f>SUMIFS(Inyecciones!$E$2:$E$14185,Inyecciones!$A$2:$A$14185,Balance!X$4,Inyecciones!$B$2:$B$14185,Balance!$B298,Inyecciones!$C$2:$C$14185,Balance!X$5)</f>
        <v>9259.3059818089005</v>
      </c>
      <c r="Y298" s="13">
        <f>SUMIFS(Inyecciones!$E$2:$E$14185,Inyecciones!$A$2:$A$14185,Balance!Y$4,Inyecciones!$B$2:$B$14185,Balance!$B298,Inyecciones!$C$2:$C$14185,Balance!Y$5)</f>
        <v>12235.45981924411</v>
      </c>
      <c r="Z298" s="14">
        <f>SUMIFS(Inyecciones!$E$2:$E$14185,Inyecciones!$A$2:$A$14185,Balance!Z$4,Inyecciones!$B$2:$B$14185,Balance!$B298,Inyecciones!$C$2:$C$14185,Balance!Z$5)</f>
        <v>14114.002765865311</v>
      </c>
      <c r="AA298" s="12">
        <f>SUMIFS(Inyecciones!$E$2:$E$14185,Inyecciones!$A$2:$A$14185,Balance!AA$4,Inyecciones!$B$2:$B$14185,Balance!$B298,Inyecciones!$C$2:$C$14185,Balance!AA$5)</f>
        <v>44500.967238330311</v>
      </c>
      <c r="AB298" s="13">
        <f>SUMIFS(Inyecciones!$E$2:$E$14185,Inyecciones!$A$2:$A$14185,Balance!AB$4,Inyecciones!$B$2:$B$14185,Balance!$B298,Inyecciones!$C$2:$C$14185,Balance!AB$5)</f>
        <v>36195.967545017753</v>
      </c>
      <c r="AC298" s="13">
        <f>SUMIFS(Inyecciones!$E$2:$E$14185,Inyecciones!$A$2:$A$14185,Balance!AC$4,Inyecciones!$B$2:$B$14185,Balance!$B298,Inyecciones!$C$2:$C$14185,Balance!AC$5)</f>
        <v>36261.685206367372</v>
      </c>
      <c r="AD298" s="13">
        <f>SUMIFS(Inyecciones!$E$2:$E$14185,Inyecciones!$A$2:$A$14185,Balance!AD$4,Inyecciones!$B$2:$B$14185,Balance!$B298,Inyecciones!$C$2:$C$14185,Balance!AD$5)</f>
        <v>27282.895921160591</v>
      </c>
      <c r="AE298" s="13">
        <f>SUMIFS(Inyecciones!$E$2:$E$14185,Inyecciones!$A$2:$A$14185,Balance!AE$4,Inyecciones!$B$2:$B$14185,Balance!$B298,Inyecciones!$C$2:$C$14185,Balance!AE$5)</f>
        <v>18963.29035746455</v>
      </c>
      <c r="AF298" s="13">
        <f>SUMIFS(Inyecciones!$E$2:$E$14185,Inyecciones!$A$2:$A$14185,Balance!AF$4,Inyecciones!$B$2:$B$14185,Balance!$B298,Inyecciones!$C$2:$C$14185,Balance!AF$5)</f>
        <v>18266.265341319631</v>
      </c>
      <c r="AG298" s="13">
        <f>SUMIFS(Inyecciones!$E$2:$E$14185,Inyecciones!$A$2:$A$14185,Balance!AG$4,Inyecciones!$B$2:$B$14185,Balance!$B298,Inyecciones!$C$2:$C$14185,Balance!AG$5)</f>
        <v>22934.41772653173</v>
      </c>
      <c r="AH298" s="13">
        <f>SUMIFS(Inyecciones!$E$2:$E$14185,Inyecciones!$A$2:$A$14185,Balance!AH$4,Inyecciones!$B$2:$B$14185,Balance!$B298,Inyecciones!$C$2:$C$14185,Balance!AH$5)</f>
        <v>28131.623218553719</v>
      </c>
      <c r="AI298" s="13">
        <f>SUMIFS(Inyecciones!$E$2:$E$14185,Inyecciones!$A$2:$A$14185,Balance!AI$4,Inyecciones!$B$2:$B$14185,Balance!$B298,Inyecciones!$C$2:$C$14185,Balance!AI$5)</f>
        <v>29468.85303942037</v>
      </c>
      <c r="AJ298" s="13">
        <f>SUMIFS(Inyecciones!$E$2:$E$14185,Inyecciones!$A$2:$A$14185,Balance!AJ$4,Inyecciones!$B$2:$B$14185,Balance!$B298,Inyecciones!$C$2:$C$14185,Balance!AJ$5)</f>
        <v>21123.532287566719</v>
      </c>
      <c r="AK298" s="13">
        <f>SUMIFS(Inyecciones!$E$2:$E$14185,Inyecciones!$A$2:$A$14185,Balance!AK$4,Inyecciones!$B$2:$B$14185,Balance!$B298,Inyecciones!$C$2:$C$14185,Balance!AK$5)</f>
        <v>25126.781247961972</v>
      </c>
      <c r="AL298" s="14">
        <f>SUMIFS(Inyecciones!$E$2:$E$14185,Inyecciones!$A$2:$A$14185,Balance!AL$4,Inyecciones!$B$2:$B$14185,Balance!$B298,Inyecciones!$C$2:$C$14185,Balance!AL$5)</f>
        <v>23075.386654605951</v>
      </c>
      <c r="AM298" s="13"/>
      <c r="AN298" s="12">
        <f>SUMIFS('Retiro Mensual'!$E$2:$E$2629,'Retiro Mensual'!$A$2:$A$2629,AN$4,'Retiro Mensual'!$B$2:$B$2629,$B298,'Retiro Mensual'!$C$2:$C$2629,AN$5)</f>
        <v>0</v>
      </c>
      <c r="AO298" s="13">
        <f>SUMIFS('Retiro Mensual'!$E$2:$E$2629,'Retiro Mensual'!$A$2:$A$2629,AO$4,'Retiro Mensual'!$B$2:$B$2629,$B298,'Retiro Mensual'!$C$2:$C$2629,AO$5)</f>
        <v>0</v>
      </c>
      <c r="AP298" s="13">
        <f>SUMIFS('Retiro Mensual'!$E$2:$E$2629,'Retiro Mensual'!$A$2:$A$2629,AP$4,'Retiro Mensual'!$B$2:$B$2629,$B298,'Retiro Mensual'!$C$2:$C$2629,AP$5)</f>
        <v>0</v>
      </c>
      <c r="AQ298" s="13">
        <f>SUMIFS('Retiro Mensual'!$E$2:$E$2629,'Retiro Mensual'!$A$2:$A$2629,AQ$4,'Retiro Mensual'!$B$2:$B$2629,$B298,'Retiro Mensual'!$C$2:$C$2629,AQ$5)</f>
        <v>0</v>
      </c>
      <c r="AR298" s="13">
        <f>SUMIFS('Retiro Mensual'!$E$2:$E$2629,'Retiro Mensual'!$A$2:$A$2629,AR$4,'Retiro Mensual'!$B$2:$B$2629,$B298,'Retiro Mensual'!$C$2:$C$2629,AR$5)</f>
        <v>0</v>
      </c>
      <c r="AS298" s="13">
        <f>SUMIFS('Retiro Mensual'!$E$2:$E$2629,'Retiro Mensual'!$A$2:$A$2629,AS$4,'Retiro Mensual'!$B$2:$B$2629,$B298,'Retiro Mensual'!$C$2:$C$2629,AS$5)</f>
        <v>0</v>
      </c>
      <c r="AT298" s="13">
        <f>SUMIFS('Retiro Mensual'!$E$2:$E$2629,'Retiro Mensual'!$A$2:$A$2629,AT$4,'Retiro Mensual'!$B$2:$B$2629,$B298,'Retiro Mensual'!$C$2:$C$2629,AT$5)</f>
        <v>0</v>
      </c>
      <c r="AU298" s="13">
        <f>SUMIFS('Retiro Mensual'!$E$2:$E$2629,'Retiro Mensual'!$A$2:$A$2629,AU$4,'Retiro Mensual'!$B$2:$B$2629,$B298,'Retiro Mensual'!$C$2:$C$2629,AU$5)</f>
        <v>0</v>
      </c>
      <c r="AV298" s="13">
        <f>SUMIFS('Retiro Mensual'!$E$2:$E$2629,'Retiro Mensual'!$A$2:$A$2629,AV$4,'Retiro Mensual'!$B$2:$B$2629,$B298,'Retiro Mensual'!$C$2:$C$2629,AV$5)</f>
        <v>0</v>
      </c>
      <c r="AW298" s="13">
        <f>SUMIFS('Retiro Mensual'!$E$2:$E$2629,'Retiro Mensual'!$A$2:$A$2629,AW$4,'Retiro Mensual'!$B$2:$B$2629,$B298,'Retiro Mensual'!$C$2:$C$2629,AW$5)</f>
        <v>0</v>
      </c>
      <c r="AX298" s="13">
        <f>SUMIFS('Retiro Mensual'!$E$2:$E$2629,'Retiro Mensual'!$A$2:$A$2629,AX$4,'Retiro Mensual'!$B$2:$B$2629,$B298,'Retiro Mensual'!$C$2:$C$2629,AX$5)</f>
        <v>0</v>
      </c>
      <c r="AY298" s="14">
        <f>SUMIFS('Retiro Mensual'!$E$2:$E$2629,'Retiro Mensual'!$A$2:$A$2629,AY$4,'Retiro Mensual'!$B$2:$B$2629,$B298,'Retiro Mensual'!$C$2:$C$2629,AY$5)</f>
        <v>0</v>
      </c>
      <c r="AZ298" s="12">
        <f>SUMIFS('Retiro Mensual'!$E$2:$E$2629,'Retiro Mensual'!$A$2:$A$2629,AZ$4,'Retiro Mensual'!$B$2:$B$2629,$B298,'Retiro Mensual'!$C$2:$C$2629,AZ$5)</f>
        <v>0</v>
      </c>
      <c r="BA298" s="13">
        <f>SUMIFS('Retiro Mensual'!$E$2:$E$2629,'Retiro Mensual'!$A$2:$A$2629,BA$4,'Retiro Mensual'!$B$2:$B$2629,$B298,'Retiro Mensual'!$C$2:$C$2629,BA$5)</f>
        <v>0</v>
      </c>
      <c r="BB298" s="13">
        <f>SUMIFS('Retiro Mensual'!$E$2:$E$2629,'Retiro Mensual'!$A$2:$A$2629,BB$4,'Retiro Mensual'!$B$2:$B$2629,$B298,'Retiro Mensual'!$C$2:$C$2629,BB$5)</f>
        <v>0</v>
      </c>
      <c r="BC298" s="13">
        <f>SUMIFS('Retiro Mensual'!$E$2:$E$2629,'Retiro Mensual'!$A$2:$A$2629,BC$4,'Retiro Mensual'!$B$2:$B$2629,$B298,'Retiro Mensual'!$C$2:$C$2629,BC$5)</f>
        <v>0</v>
      </c>
      <c r="BD298" s="13">
        <f>SUMIFS('Retiro Mensual'!$E$2:$E$2629,'Retiro Mensual'!$A$2:$A$2629,BD$4,'Retiro Mensual'!$B$2:$B$2629,$B298,'Retiro Mensual'!$C$2:$C$2629,BD$5)</f>
        <v>0</v>
      </c>
      <c r="BE298" s="13">
        <f>SUMIFS('Retiro Mensual'!$E$2:$E$2629,'Retiro Mensual'!$A$2:$A$2629,BE$4,'Retiro Mensual'!$B$2:$B$2629,$B298,'Retiro Mensual'!$C$2:$C$2629,BE$5)</f>
        <v>0</v>
      </c>
      <c r="BF298" s="13">
        <f>SUMIFS('Retiro Mensual'!$E$2:$E$2629,'Retiro Mensual'!$A$2:$A$2629,BF$4,'Retiro Mensual'!$B$2:$B$2629,$B298,'Retiro Mensual'!$C$2:$C$2629,BF$5)</f>
        <v>0</v>
      </c>
      <c r="BG298" s="13">
        <f>SUMIFS('Retiro Mensual'!$E$2:$E$2629,'Retiro Mensual'!$A$2:$A$2629,BG$4,'Retiro Mensual'!$B$2:$B$2629,$B298,'Retiro Mensual'!$C$2:$C$2629,BG$5)</f>
        <v>0</v>
      </c>
      <c r="BH298" s="13">
        <f>SUMIFS('Retiro Mensual'!$E$2:$E$2629,'Retiro Mensual'!$A$2:$A$2629,BH$4,'Retiro Mensual'!$B$2:$B$2629,$B298,'Retiro Mensual'!$C$2:$C$2629,BH$5)</f>
        <v>0</v>
      </c>
      <c r="BI298" s="13">
        <f>SUMIFS('Retiro Mensual'!$E$2:$E$2629,'Retiro Mensual'!$A$2:$A$2629,BI$4,'Retiro Mensual'!$B$2:$B$2629,$B298,'Retiro Mensual'!$C$2:$C$2629,BI$5)</f>
        <v>0</v>
      </c>
      <c r="BJ298" s="13">
        <f>SUMIFS('Retiro Mensual'!$E$2:$E$2629,'Retiro Mensual'!$A$2:$A$2629,BJ$4,'Retiro Mensual'!$B$2:$B$2629,$B298,'Retiro Mensual'!$C$2:$C$2629,BJ$5)</f>
        <v>0</v>
      </c>
      <c r="BK298" s="14">
        <f>SUMIFS('Retiro Mensual'!$E$2:$E$2629,'Retiro Mensual'!$A$2:$A$2629,BK$4,'Retiro Mensual'!$B$2:$B$2629,$B298,'Retiro Mensual'!$C$2:$C$2629,BK$5)</f>
        <v>0</v>
      </c>
      <c r="BL298" s="12">
        <f>SUMIFS('Retiro Mensual'!$E$2:$E$2629,'Retiro Mensual'!$A$2:$A$2629,BL$4,'Retiro Mensual'!$B$2:$B$2629,$B298,'Retiro Mensual'!$C$2:$C$2629,BL$5)</f>
        <v>0</v>
      </c>
      <c r="BM298" s="13">
        <f>SUMIFS('Retiro Mensual'!$E$2:$E$2629,'Retiro Mensual'!$A$2:$A$2629,BM$4,'Retiro Mensual'!$B$2:$B$2629,$B298,'Retiro Mensual'!$C$2:$C$2629,BM$5)</f>
        <v>0</v>
      </c>
      <c r="BN298" s="13">
        <f>SUMIFS('Retiro Mensual'!$E$2:$E$2629,'Retiro Mensual'!$A$2:$A$2629,BN$4,'Retiro Mensual'!$B$2:$B$2629,$B298,'Retiro Mensual'!$C$2:$C$2629,BN$5)</f>
        <v>0</v>
      </c>
      <c r="BO298" s="13">
        <f>SUMIFS('Retiro Mensual'!$E$2:$E$2629,'Retiro Mensual'!$A$2:$A$2629,BO$4,'Retiro Mensual'!$B$2:$B$2629,$B298,'Retiro Mensual'!$C$2:$C$2629,BO$5)</f>
        <v>0</v>
      </c>
      <c r="BP298" s="13">
        <f>SUMIFS('Retiro Mensual'!$E$2:$E$2629,'Retiro Mensual'!$A$2:$A$2629,BP$4,'Retiro Mensual'!$B$2:$B$2629,$B298,'Retiro Mensual'!$C$2:$C$2629,BP$5)</f>
        <v>0</v>
      </c>
      <c r="BQ298" s="13">
        <f>SUMIFS('Retiro Mensual'!$E$2:$E$2629,'Retiro Mensual'!$A$2:$A$2629,BQ$4,'Retiro Mensual'!$B$2:$B$2629,$B298,'Retiro Mensual'!$C$2:$C$2629,BQ$5)</f>
        <v>0</v>
      </c>
      <c r="BR298" s="13">
        <f>SUMIFS('Retiro Mensual'!$E$2:$E$2629,'Retiro Mensual'!$A$2:$A$2629,BR$4,'Retiro Mensual'!$B$2:$B$2629,$B298,'Retiro Mensual'!$C$2:$C$2629,BR$5)</f>
        <v>0</v>
      </c>
      <c r="BS298" s="13">
        <f>SUMIFS('Retiro Mensual'!$E$2:$E$2629,'Retiro Mensual'!$A$2:$A$2629,BS$4,'Retiro Mensual'!$B$2:$B$2629,$B298,'Retiro Mensual'!$C$2:$C$2629,BS$5)</f>
        <v>0</v>
      </c>
      <c r="BT298" s="13">
        <f>SUMIFS('Retiro Mensual'!$E$2:$E$2629,'Retiro Mensual'!$A$2:$A$2629,BT$4,'Retiro Mensual'!$B$2:$B$2629,$B298,'Retiro Mensual'!$C$2:$C$2629,BT$5)</f>
        <v>0</v>
      </c>
      <c r="BU298" s="13">
        <f>SUMIFS('Retiro Mensual'!$E$2:$E$2629,'Retiro Mensual'!$A$2:$A$2629,BU$4,'Retiro Mensual'!$B$2:$B$2629,$B298,'Retiro Mensual'!$C$2:$C$2629,BU$5)</f>
        <v>0</v>
      </c>
      <c r="BV298" s="13">
        <f>SUMIFS('Retiro Mensual'!$E$2:$E$2629,'Retiro Mensual'!$A$2:$A$2629,BV$4,'Retiro Mensual'!$B$2:$B$2629,$B298,'Retiro Mensual'!$C$2:$C$2629,BV$5)</f>
        <v>0</v>
      </c>
      <c r="BW298" s="14">
        <f>SUMIFS('Retiro Mensual'!$E$2:$E$2629,'Retiro Mensual'!$A$2:$A$2629,BW$4,'Retiro Mensual'!$B$2:$B$2629,$B298,'Retiro Mensual'!$C$2:$C$2629,BW$5)</f>
        <v>0</v>
      </c>
      <c r="BX298" s="13"/>
      <c r="BY298" s="12">
        <f>SUMIFS('Compra Ventas'!$E$2:$E$2700,'Compra Ventas'!$A$2:$A$2700,BY$4,'Compra Ventas'!$B$2:$B$2700,$B298,'Compra Ventas'!$C$2:$C$2700,BY$5)</f>
        <v>0</v>
      </c>
      <c r="BZ298" s="13">
        <f>SUMIFS('Compra Ventas'!$E$2:$E$2700,'Compra Ventas'!$A$2:$A$2700,BZ$4,'Compra Ventas'!$B$2:$B$2700,$B298,'Compra Ventas'!$C$2:$C$2700,BZ$5)</f>
        <v>0</v>
      </c>
      <c r="CA298" s="13">
        <f>SUMIFS('Compra Ventas'!$E$2:$E$2700,'Compra Ventas'!$A$2:$A$2700,CA$4,'Compra Ventas'!$B$2:$B$2700,$B298,'Compra Ventas'!$C$2:$C$2700,CA$5)</f>
        <v>0</v>
      </c>
      <c r="CB298" s="13">
        <f>SUMIFS('Compra Ventas'!$E$2:$E$2700,'Compra Ventas'!$A$2:$A$2700,CB$4,'Compra Ventas'!$B$2:$B$2700,$B298,'Compra Ventas'!$C$2:$C$2700,CB$5)</f>
        <v>0</v>
      </c>
      <c r="CC298" s="13">
        <f>SUMIFS('Compra Ventas'!$E$2:$E$2700,'Compra Ventas'!$A$2:$A$2700,CC$4,'Compra Ventas'!$B$2:$B$2700,$B298,'Compra Ventas'!$C$2:$C$2700,CC$5)</f>
        <v>0</v>
      </c>
      <c r="CD298" s="13">
        <f>SUMIFS('Compra Ventas'!$E$2:$E$2700,'Compra Ventas'!$A$2:$A$2700,CD$4,'Compra Ventas'!$B$2:$B$2700,$B298,'Compra Ventas'!$C$2:$C$2700,CD$5)</f>
        <v>0</v>
      </c>
      <c r="CE298" s="13">
        <f>SUMIFS('Compra Ventas'!$E$2:$E$2700,'Compra Ventas'!$A$2:$A$2700,CE$4,'Compra Ventas'!$B$2:$B$2700,$B298,'Compra Ventas'!$C$2:$C$2700,CE$5)</f>
        <v>0</v>
      </c>
      <c r="CF298" s="13">
        <f>SUMIFS('Compra Ventas'!$E$2:$E$2700,'Compra Ventas'!$A$2:$A$2700,CF$4,'Compra Ventas'!$B$2:$B$2700,$B298,'Compra Ventas'!$C$2:$C$2700,CF$5)</f>
        <v>0</v>
      </c>
      <c r="CG298" s="13">
        <f>SUMIFS('Compra Ventas'!$E$2:$E$2700,'Compra Ventas'!$A$2:$A$2700,CG$4,'Compra Ventas'!$B$2:$B$2700,$B298,'Compra Ventas'!$C$2:$C$2700,CG$5)</f>
        <v>0</v>
      </c>
      <c r="CH298" s="13">
        <f>SUMIFS('Compra Ventas'!$E$2:$E$2700,'Compra Ventas'!$A$2:$A$2700,CH$4,'Compra Ventas'!$B$2:$B$2700,$B298,'Compra Ventas'!$C$2:$C$2700,CH$5)</f>
        <v>0</v>
      </c>
      <c r="CI298" s="13">
        <f>SUMIFS('Compra Ventas'!$E$2:$E$2700,'Compra Ventas'!$A$2:$A$2700,CI$4,'Compra Ventas'!$B$2:$B$2700,$B298,'Compra Ventas'!$C$2:$C$2700,CI$5)</f>
        <v>0</v>
      </c>
      <c r="CJ298" s="14">
        <f>SUMIFS('Compra Ventas'!$E$2:$E$2700,'Compra Ventas'!$A$2:$A$2700,CJ$4,'Compra Ventas'!$B$2:$B$2700,$B298,'Compra Ventas'!$C$2:$C$2700,CJ$5)</f>
        <v>0</v>
      </c>
      <c r="CK298" s="12">
        <f>SUMIFS('Compra Ventas'!$E$2:$E$2700,'Compra Ventas'!$A$2:$A$2700,CK$4,'Compra Ventas'!$B$2:$B$2700,$B298,'Compra Ventas'!$C$2:$C$2700,CK$5)</f>
        <v>0</v>
      </c>
      <c r="CL298" s="13">
        <f>SUMIFS('Compra Ventas'!$E$2:$E$2700,'Compra Ventas'!$A$2:$A$2700,CL$4,'Compra Ventas'!$B$2:$B$2700,$B298,'Compra Ventas'!$C$2:$C$2700,CL$5)</f>
        <v>0</v>
      </c>
      <c r="CM298" s="13">
        <f>SUMIFS('Compra Ventas'!$E$2:$E$2700,'Compra Ventas'!$A$2:$A$2700,CM$4,'Compra Ventas'!$B$2:$B$2700,$B298,'Compra Ventas'!$C$2:$C$2700,CM$5)</f>
        <v>0</v>
      </c>
      <c r="CN298" s="13">
        <f>SUMIFS('Compra Ventas'!$E$2:$E$2700,'Compra Ventas'!$A$2:$A$2700,CN$4,'Compra Ventas'!$B$2:$B$2700,$B298,'Compra Ventas'!$C$2:$C$2700,CN$5)</f>
        <v>0</v>
      </c>
      <c r="CO298" s="13">
        <f>SUMIFS('Compra Ventas'!$E$2:$E$2700,'Compra Ventas'!$A$2:$A$2700,CO$4,'Compra Ventas'!$B$2:$B$2700,$B298,'Compra Ventas'!$C$2:$C$2700,CO$5)</f>
        <v>0</v>
      </c>
      <c r="CP298" s="13">
        <f>SUMIFS('Compra Ventas'!$E$2:$E$2700,'Compra Ventas'!$A$2:$A$2700,CP$4,'Compra Ventas'!$B$2:$B$2700,$B298,'Compra Ventas'!$C$2:$C$2700,CP$5)</f>
        <v>0</v>
      </c>
      <c r="CQ298" s="13">
        <f>SUMIFS('Compra Ventas'!$E$2:$E$2700,'Compra Ventas'!$A$2:$A$2700,CQ$4,'Compra Ventas'!$B$2:$B$2700,$B298,'Compra Ventas'!$C$2:$C$2700,CQ$5)</f>
        <v>0</v>
      </c>
      <c r="CR298" s="13">
        <f>SUMIFS('Compra Ventas'!$E$2:$E$2700,'Compra Ventas'!$A$2:$A$2700,CR$4,'Compra Ventas'!$B$2:$B$2700,$B298,'Compra Ventas'!$C$2:$C$2700,CR$5)</f>
        <v>0</v>
      </c>
      <c r="CS298" s="13">
        <f>SUMIFS('Compra Ventas'!$E$2:$E$2700,'Compra Ventas'!$A$2:$A$2700,CS$4,'Compra Ventas'!$B$2:$B$2700,$B298,'Compra Ventas'!$C$2:$C$2700,CS$5)</f>
        <v>0</v>
      </c>
      <c r="CT298" s="13">
        <f>SUMIFS('Compra Ventas'!$E$2:$E$2700,'Compra Ventas'!$A$2:$A$2700,CT$4,'Compra Ventas'!$B$2:$B$2700,$B298,'Compra Ventas'!$C$2:$C$2700,CT$5)</f>
        <v>0</v>
      </c>
      <c r="CU298" s="13">
        <f>SUMIFS('Compra Ventas'!$E$2:$E$2700,'Compra Ventas'!$A$2:$A$2700,CU$4,'Compra Ventas'!$B$2:$B$2700,$B298,'Compra Ventas'!$C$2:$C$2700,CU$5)</f>
        <v>0</v>
      </c>
      <c r="CV298" s="14">
        <f>SUMIFS('Compra Ventas'!$E$2:$E$2700,'Compra Ventas'!$A$2:$A$2700,CV$4,'Compra Ventas'!$B$2:$B$2700,$B298,'Compra Ventas'!$C$2:$C$2700,CV$5)</f>
        <v>0</v>
      </c>
      <c r="CW298" s="12">
        <f>SUMIFS('Compra Ventas'!$E$2:$E$2700,'Compra Ventas'!$A$2:$A$2700,CW$4,'Compra Ventas'!$B$2:$B$2700,$B298,'Compra Ventas'!$C$2:$C$2700,CW$5)</f>
        <v>0</v>
      </c>
      <c r="CX298" s="13">
        <f>SUMIFS('Compra Ventas'!$E$2:$E$2700,'Compra Ventas'!$A$2:$A$2700,CX$4,'Compra Ventas'!$B$2:$B$2700,$B298,'Compra Ventas'!$C$2:$C$2700,CX$5)</f>
        <v>0</v>
      </c>
      <c r="CY298" s="13">
        <f>SUMIFS('Compra Ventas'!$E$2:$E$2700,'Compra Ventas'!$A$2:$A$2700,CY$4,'Compra Ventas'!$B$2:$B$2700,$B298,'Compra Ventas'!$C$2:$C$2700,CY$5)</f>
        <v>0</v>
      </c>
      <c r="CZ298" s="13">
        <f>SUMIFS('Compra Ventas'!$E$2:$E$2700,'Compra Ventas'!$A$2:$A$2700,CZ$4,'Compra Ventas'!$B$2:$B$2700,$B298,'Compra Ventas'!$C$2:$C$2700,CZ$5)</f>
        <v>0</v>
      </c>
      <c r="DA298" s="13">
        <f>SUMIFS('Compra Ventas'!$E$2:$E$2700,'Compra Ventas'!$A$2:$A$2700,DA$4,'Compra Ventas'!$B$2:$B$2700,$B298,'Compra Ventas'!$C$2:$C$2700,DA$5)</f>
        <v>0</v>
      </c>
      <c r="DB298" s="13">
        <f>SUMIFS('Compra Ventas'!$E$2:$E$2700,'Compra Ventas'!$A$2:$A$2700,DB$4,'Compra Ventas'!$B$2:$B$2700,$B298,'Compra Ventas'!$C$2:$C$2700,DB$5)</f>
        <v>0</v>
      </c>
      <c r="DC298" s="13">
        <f>SUMIFS('Compra Ventas'!$E$2:$E$2700,'Compra Ventas'!$A$2:$A$2700,DC$4,'Compra Ventas'!$B$2:$B$2700,$B298,'Compra Ventas'!$C$2:$C$2700,DC$5)</f>
        <v>0</v>
      </c>
      <c r="DD298" s="13">
        <f>SUMIFS('Compra Ventas'!$E$2:$E$2700,'Compra Ventas'!$A$2:$A$2700,DD$4,'Compra Ventas'!$B$2:$B$2700,$B298,'Compra Ventas'!$C$2:$C$2700,DD$5)</f>
        <v>0</v>
      </c>
      <c r="DE298" s="13">
        <f>SUMIFS('Compra Ventas'!$E$2:$E$2700,'Compra Ventas'!$A$2:$A$2700,DE$4,'Compra Ventas'!$B$2:$B$2700,$B298,'Compra Ventas'!$C$2:$C$2700,DE$5)</f>
        <v>0</v>
      </c>
      <c r="DF298" s="13">
        <f>SUMIFS('Compra Ventas'!$E$2:$E$2700,'Compra Ventas'!$A$2:$A$2700,DF$4,'Compra Ventas'!$B$2:$B$2700,$B298,'Compra Ventas'!$C$2:$C$2700,DF$5)</f>
        <v>0</v>
      </c>
      <c r="DG298" s="13">
        <f>SUMIFS('Compra Ventas'!$E$2:$E$2700,'Compra Ventas'!$A$2:$A$2700,DG$4,'Compra Ventas'!$B$2:$B$2700,$B298,'Compra Ventas'!$C$2:$C$2700,DG$5)</f>
        <v>0</v>
      </c>
      <c r="DH298" s="14">
        <f>SUMIFS('Compra Ventas'!$E$2:$E$2700,'Compra Ventas'!$A$2:$A$2700,DH$4,'Compra Ventas'!$B$2:$B$2700,$B298,'Compra Ventas'!$C$2:$C$2700,DH$5)</f>
        <v>0</v>
      </c>
      <c r="DI298" s="84"/>
      <c r="DJ298" s="98">
        <f>SUMIFS('Ajuste Ciclado'!D$5:D$47,'Ajuste Ciclado'!$C$5:$C$47,Balance!DJ$4,'Ajuste Ciclado'!$B$5:$B$47,Balance!$B298)</f>
        <v>0</v>
      </c>
      <c r="DK298" s="99">
        <f>SUMIFS('Ajuste Ciclado'!E$5:E$47,'Ajuste Ciclado'!$C$5:$C$47,Balance!DK$4,'Ajuste Ciclado'!$B$5:$B$47,Balance!$B298)</f>
        <v>0</v>
      </c>
      <c r="DL298" s="99">
        <f>SUMIFS('Ajuste Ciclado'!F$5:F$47,'Ajuste Ciclado'!$C$5:$C$47,Balance!DL$4,'Ajuste Ciclado'!$B$5:$B$47,Balance!$B298)</f>
        <v>0</v>
      </c>
      <c r="DM298" s="99">
        <f>SUMIFS('Ajuste Ciclado'!G$5:G$47,'Ajuste Ciclado'!$C$5:$C$47,Balance!DM$4,'Ajuste Ciclado'!$B$5:$B$47,Balance!$B298)</f>
        <v>0</v>
      </c>
      <c r="DN298" s="99">
        <f>SUMIFS('Ajuste Ciclado'!H$5:H$47,'Ajuste Ciclado'!$C$5:$C$47,Balance!DN$4,'Ajuste Ciclado'!$B$5:$B$47,Balance!$B298)</f>
        <v>0</v>
      </c>
      <c r="DO298" s="99">
        <f>SUMIFS('Ajuste Ciclado'!I$5:I$47,'Ajuste Ciclado'!$C$5:$C$47,Balance!DO$4,'Ajuste Ciclado'!$B$5:$B$47,Balance!$B298)</f>
        <v>0</v>
      </c>
      <c r="DP298" s="99">
        <f>SUMIFS('Ajuste Ciclado'!J$5:J$47,'Ajuste Ciclado'!$C$5:$C$47,Balance!DP$4,'Ajuste Ciclado'!$B$5:$B$47,Balance!$B298)</f>
        <v>0</v>
      </c>
      <c r="DQ298" s="99">
        <f>SUMIFS('Ajuste Ciclado'!K$5:K$47,'Ajuste Ciclado'!$C$5:$C$47,Balance!DQ$4,'Ajuste Ciclado'!$B$5:$B$47,Balance!$B298)</f>
        <v>0</v>
      </c>
      <c r="DR298" s="99">
        <f>SUMIFS('Ajuste Ciclado'!L$5:L$47,'Ajuste Ciclado'!$C$5:$C$47,Balance!DR$4,'Ajuste Ciclado'!$B$5:$B$47,Balance!$B298)</f>
        <v>0</v>
      </c>
      <c r="DS298" s="99">
        <f>SUMIFS('Ajuste Ciclado'!M$5:M$47,'Ajuste Ciclado'!$C$5:$C$47,Balance!DS$4,'Ajuste Ciclado'!$B$5:$B$47,Balance!$B298)</f>
        <v>0</v>
      </c>
      <c r="DT298" s="99">
        <f>SUMIFS('Ajuste Ciclado'!N$5:N$47,'Ajuste Ciclado'!$C$5:$C$47,Balance!DT$4,'Ajuste Ciclado'!$B$5:$B$47,Balance!$B298)</f>
        <v>0</v>
      </c>
      <c r="DU298" s="100">
        <f>SUMIFS('Ajuste Ciclado'!O$5:O$47,'Ajuste Ciclado'!$C$5:$C$47,Balance!DU$4,'Ajuste Ciclado'!$B$5:$B$47,Balance!$B298)</f>
        <v>0</v>
      </c>
      <c r="DV298" s="98">
        <f>SUMIFS('Ajuste Ciclado'!D$5:D$47,'Ajuste Ciclado'!$C$5:$C$47,Balance!DV$4,'Ajuste Ciclado'!$B$5:$B$47,Balance!$B298)</f>
        <v>0</v>
      </c>
      <c r="DW298" s="99">
        <f>SUMIFS('Ajuste Ciclado'!E$5:E$47,'Ajuste Ciclado'!$C$5:$C$47,Balance!DW$4,'Ajuste Ciclado'!$B$5:$B$47,Balance!$B298)</f>
        <v>0</v>
      </c>
      <c r="DX298" s="99">
        <f>SUMIFS('Ajuste Ciclado'!F$5:F$47,'Ajuste Ciclado'!$C$5:$C$47,Balance!DX$4,'Ajuste Ciclado'!$B$5:$B$47,Balance!$B298)</f>
        <v>0</v>
      </c>
      <c r="DY298" s="99">
        <f>SUMIFS('Ajuste Ciclado'!G$5:G$47,'Ajuste Ciclado'!$C$5:$C$47,Balance!DY$4,'Ajuste Ciclado'!$B$5:$B$47,Balance!$B298)</f>
        <v>0</v>
      </c>
      <c r="DZ298" s="99">
        <f>SUMIFS('Ajuste Ciclado'!H$5:H$47,'Ajuste Ciclado'!$C$5:$C$47,Balance!DZ$4,'Ajuste Ciclado'!$B$5:$B$47,Balance!$B298)</f>
        <v>0</v>
      </c>
      <c r="EA298" s="99">
        <f>SUMIFS('Ajuste Ciclado'!I$5:I$47,'Ajuste Ciclado'!$C$5:$C$47,Balance!EA$4,'Ajuste Ciclado'!$B$5:$B$47,Balance!$B298)</f>
        <v>0</v>
      </c>
      <c r="EB298" s="99">
        <f>SUMIFS('Ajuste Ciclado'!J$5:J$47,'Ajuste Ciclado'!$C$5:$C$47,Balance!EB$4,'Ajuste Ciclado'!$B$5:$B$47,Balance!$B298)</f>
        <v>0</v>
      </c>
      <c r="EC298" s="99">
        <f>SUMIFS('Ajuste Ciclado'!K$5:K$47,'Ajuste Ciclado'!$C$5:$C$47,Balance!EC$4,'Ajuste Ciclado'!$B$5:$B$47,Balance!$B298)</f>
        <v>0</v>
      </c>
      <c r="ED298" s="99">
        <f>SUMIFS('Ajuste Ciclado'!L$5:L$47,'Ajuste Ciclado'!$C$5:$C$47,Balance!ED$4,'Ajuste Ciclado'!$B$5:$B$47,Balance!$B298)</f>
        <v>0</v>
      </c>
      <c r="EE298" s="99">
        <f>SUMIFS('Ajuste Ciclado'!M$5:M$47,'Ajuste Ciclado'!$C$5:$C$47,Balance!EE$4,'Ajuste Ciclado'!$B$5:$B$47,Balance!$B298)</f>
        <v>0</v>
      </c>
      <c r="EF298" s="99">
        <f>SUMIFS('Ajuste Ciclado'!N$5:N$47,'Ajuste Ciclado'!$C$5:$C$47,Balance!EF$4,'Ajuste Ciclado'!$B$5:$B$47,Balance!$B298)</f>
        <v>0</v>
      </c>
      <c r="EG298" s="100">
        <f>SUMIFS('Ajuste Ciclado'!O$5:O$47,'Ajuste Ciclado'!$C$5:$C$47,Balance!EG$4,'Ajuste Ciclado'!$B$5:$B$47,Balance!$B298)</f>
        <v>0</v>
      </c>
      <c r="EH298" s="98">
        <f>SUMIFS('Ajuste Ciclado'!D$5:D$47,'Ajuste Ciclado'!$C$5:$C$47,Balance!EH$4,'Ajuste Ciclado'!$B$5:$B$47,Balance!$B298)</f>
        <v>0</v>
      </c>
      <c r="EI298" s="99">
        <f>SUMIFS('Ajuste Ciclado'!E$5:E$47,'Ajuste Ciclado'!$C$5:$C$47,Balance!EI$4,'Ajuste Ciclado'!$B$5:$B$47,Balance!$B298)</f>
        <v>0</v>
      </c>
      <c r="EJ298" s="99">
        <f>SUMIFS('Ajuste Ciclado'!F$5:F$47,'Ajuste Ciclado'!$C$5:$C$47,Balance!EJ$4,'Ajuste Ciclado'!$B$5:$B$47,Balance!$B298)</f>
        <v>0</v>
      </c>
      <c r="EK298" s="99">
        <f>SUMIFS('Ajuste Ciclado'!G$5:G$47,'Ajuste Ciclado'!$C$5:$C$47,Balance!EK$4,'Ajuste Ciclado'!$B$5:$B$47,Balance!$B298)</f>
        <v>0</v>
      </c>
      <c r="EL298" s="99">
        <f>SUMIFS('Ajuste Ciclado'!H$5:H$47,'Ajuste Ciclado'!$C$5:$C$47,Balance!EL$4,'Ajuste Ciclado'!$B$5:$B$47,Balance!$B298)</f>
        <v>0</v>
      </c>
      <c r="EM298" s="99">
        <f>SUMIFS('Ajuste Ciclado'!I$5:I$47,'Ajuste Ciclado'!$C$5:$C$47,Balance!EM$4,'Ajuste Ciclado'!$B$5:$B$47,Balance!$B298)</f>
        <v>0</v>
      </c>
      <c r="EN298" s="99">
        <f>SUMIFS('Ajuste Ciclado'!J$5:J$47,'Ajuste Ciclado'!$C$5:$C$47,Balance!EN$4,'Ajuste Ciclado'!$B$5:$B$47,Balance!$B298)</f>
        <v>0</v>
      </c>
      <c r="EO298" s="99">
        <f>SUMIFS('Ajuste Ciclado'!K$5:K$47,'Ajuste Ciclado'!$C$5:$C$47,Balance!EO$4,'Ajuste Ciclado'!$B$5:$B$47,Balance!$B298)</f>
        <v>0</v>
      </c>
      <c r="EP298" s="99">
        <f>SUMIFS('Ajuste Ciclado'!L$5:L$47,'Ajuste Ciclado'!$C$5:$C$47,Balance!EP$4,'Ajuste Ciclado'!$B$5:$B$47,Balance!$B298)</f>
        <v>0</v>
      </c>
      <c r="EQ298" s="99">
        <f>SUMIFS('Ajuste Ciclado'!M$5:M$47,'Ajuste Ciclado'!$C$5:$C$47,Balance!EQ$4,'Ajuste Ciclado'!$B$5:$B$47,Balance!$B298)</f>
        <v>0</v>
      </c>
      <c r="ER298" s="99">
        <f>SUMIFS('Ajuste Ciclado'!N$5:N$47,'Ajuste Ciclado'!$C$5:$C$47,Balance!ER$4,'Ajuste Ciclado'!$B$5:$B$47,Balance!$B298)</f>
        <v>0</v>
      </c>
      <c r="ES298" s="100">
        <f>SUMIFS('Ajuste Ciclado'!O$5:O$47,'Ajuste Ciclado'!$C$5:$C$47,Balance!ES$4,'Ajuste Ciclado'!$B$5:$B$47,Balance!$B298)</f>
        <v>0</v>
      </c>
      <c r="ET298" s="84"/>
      <c r="EU298" s="12">
        <f t="shared" si="377"/>
        <v>44403.596541585161</v>
      </c>
      <c r="EV298" s="13">
        <f t="shared" si="342"/>
        <v>36074.390597848651</v>
      </c>
      <c r="EW298" s="13">
        <f t="shared" si="343"/>
        <v>36058.030065997817</v>
      </c>
      <c r="EX298" s="13">
        <f t="shared" si="344"/>
        <v>25988.165813157371</v>
      </c>
      <c r="EY298" s="13">
        <f t="shared" si="345"/>
        <v>18693.763772646751</v>
      </c>
      <c r="EZ298" s="13">
        <f t="shared" si="346"/>
        <v>17293.552030999381</v>
      </c>
      <c r="FA298" s="13">
        <f t="shared" si="347"/>
        <v>20614.463948475739</v>
      </c>
      <c r="FB298" s="13">
        <f t="shared" si="348"/>
        <v>25543.531541414359</v>
      </c>
      <c r="FC298" s="13">
        <f t="shared" si="349"/>
        <v>27055.76974109167</v>
      </c>
      <c r="FD298" s="13">
        <f t="shared" si="350"/>
        <v>6083.2539910793657</v>
      </c>
      <c r="FE298" s="13">
        <f t="shared" si="351"/>
        <v>1503.4770140067419</v>
      </c>
      <c r="FF298" s="14">
        <f t="shared" si="352"/>
        <v>2644.6477179361982</v>
      </c>
      <c r="FG298" s="12">
        <f t="shared" si="353"/>
        <v>44483.866294099607</v>
      </c>
      <c r="FH298" s="13">
        <f t="shared" si="354"/>
        <v>36198.88787083939</v>
      </c>
      <c r="FI298" s="13">
        <f t="shared" si="355"/>
        <v>36389.472682797103</v>
      </c>
      <c r="FJ298" s="13">
        <f t="shared" si="356"/>
        <v>27471.661031288331</v>
      </c>
      <c r="FK298" s="13">
        <f t="shared" si="357"/>
        <v>18501.442518244581</v>
      </c>
      <c r="FL298" s="13">
        <f t="shared" si="358"/>
        <v>17374.088609150582</v>
      </c>
      <c r="FM298" s="13">
        <f t="shared" si="359"/>
        <v>21432.38816192247</v>
      </c>
      <c r="FN298" s="13">
        <f t="shared" si="360"/>
        <v>25695.640324413689</v>
      </c>
      <c r="FO298" s="13">
        <f t="shared" si="361"/>
        <v>27448.04496292898</v>
      </c>
      <c r="FP298" s="13">
        <f t="shared" si="362"/>
        <v>9259.3059818089005</v>
      </c>
      <c r="FQ298" s="13">
        <f t="shared" si="363"/>
        <v>12235.45981924411</v>
      </c>
      <c r="FR298" s="14">
        <f t="shared" si="364"/>
        <v>14114.002765865311</v>
      </c>
      <c r="FS298" s="12">
        <f t="shared" si="365"/>
        <v>44500.967238330311</v>
      </c>
      <c r="FT298" s="13">
        <f t="shared" si="366"/>
        <v>36195.967545017753</v>
      </c>
      <c r="FU298" s="13">
        <f t="shared" si="367"/>
        <v>36261.685206367372</v>
      </c>
      <c r="FV298" s="13">
        <f t="shared" si="368"/>
        <v>27282.895921160591</v>
      </c>
      <c r="FW298" s="13">
        <f t="shared" si="369"/>
        <v>18963.29035746455</v>
      </c>
      <c r="FX298" s="13">
        <f t="shared" si="370"/>
        <v>18266.265341319631</v>
      </c>
      <c r="FY298" s="13">
        <f t="shared" si="371"/>
        <v>22934.41772653173</v>
      </c>
      <c r="FZ298" s="13">
        <f t="shared" si="372"/>
        <v>28131.623218553719</v>
      </c>
      <c r="GA298" s="13">
        <f t="shared" si="373"/>
        <v>29468.85303942037</v>
      </c>
      <c r="GB298" s="13">
        <f t="shared" si="374"/>
        <v>21123.532287566719</v>
      </c>
      <c r="GC298" s="13">
        <f t="shared" si="375"/>
        <v>25126.781247961972</v>
      </c>
      <c r="GD298" s="14">
        <f t="shared" si="376"/>
        <v>23075.386654605951</v>
      </c>
      <c r="GE298" s="84"/>
      <c r="GF298" s="12">
        <f t="shared" si="388"/>
        <v>261956.64277623923</v>
      </c>
      <c r="GG298" s="13">
        <f t="shared" si="388"/>
        <v>290604.26102260302</v>
      </c>
      <c r="GH298" s="14">
        <f t="shared" si="388"/>
        <v>331331.66578430071</v>
      </c>
      <c r="GI298" s="6">
        <f t="shared" si="379"/>
        <v>1</v>
      </c>
      <c r="GJ298" s="12">
        <f t="shared" si="380"/>
        <v>0</v>
      </c>
      <c r="GK298" s="13">
        <f t="shared" si="381"/>
        <v>0</v>
      </c>
      <c r="GL298" s="14">
        <f t="shared" si="382"/>
        <v>0</v>
      </c>
      <c r="GM298" s="84"/>
      <c r="GN298" s="66">
        <f t="shared" si="383"/>
        <v>0</v>
      </c>
      <c r="GO298" s="84"/>
      <c r="GP298" s="63" t="str" cm="1">
        <f t="array" ref="GP298">INDEX($GF$4:$GH$4,1,GI298)</f>
        <v>Sample 1</v>
      </c>
      <c r="GQ298" s="12">
        <f t="shared" si="385"/>
        <v>1503.4770140067419</v>
      </c>
      <c r="GR298" s="13">
        <f t="shared" si="385"/>
        <v>2644.6477179361982</v>
      </c>
      <c r="GS298" s="14">
        <f t="shared" si="385"/>
        <v>6083.2539910793657</v>
      </c>
      <c r="GT298" s="12">
        <f t="shared" si="386"/>
        <v>9259.3059818089005</v>
      </c>
      <c r="GU298" s="13">
        <f t="shared" si="386"/>
        <v>12235.45981924411</v>
      </c>
      <c r="GV298" s="14">
        <f t="shared" si="386"/>
        <v>14114.002765865311</v>
      </c>
      <c r="GW298" s="12">
        <f t="shared" si="387"/>
        <v>18266.265341319631</v>
      </c>
      <c r="GX298" s="13">
        <f t="shared" si="387"/>
        <v>18963.29035746455</v>
      </c>
      <c r="GY298" s="14">
        <f t="shared" si="387"/>
        <v>21123.532287566719</v>
      </c>
      <c r="GZ298" s="84" t="str">
        <f t="shared" si="339"/>
        <v>Sample 1</v>
      </c>
      <c r="HA298" s="12">
        <f t="shared" si="389"/>
        <v>0</v>
      </c>
      <c r="HB298" s="13">
        <f t="shared" si="389"/>
        <v>0</v>
      </c>
      <c r="HC298" s="14">
        <f t="shared" si="389"/>
        <v>0</v>
      </c>
      <c r="HD298" s="6">
        <f t="shared" si="340"/>
        <v>0</v>
      </c>
      <c r="HE298" s="84" t="str">
        <f t="shared" si="341"/>
        <v>Ok</v>
      </c>
    </row>
    <row r="299" spans="2:213" hidden="1" x14ac:dyDescent="0.3">
      <c r="B299" s="84" t="s">
        <v>198</v>
      </c>
      <c r="C299" s="12">
        <f>SUMIFS(Inyecciones!$E$2:$E$14185,Inyecciones!$A$2:$A$14185,Balance!C$4,Inyecciones!$B$2:$B$14185,Balance!$B299,Inyecciones!$C$2:$C$14185,Balance!C$5)</f>
        <v>58592.030048191227</v>
      </c>
      <c r="D299" s="13">
        <f>SUMIFS(Inyecciones!$E$2:$E$14185,Inyecciones!$A$2:$A$14185,Balance!D$4,Inyecciones!$B$2:$B$14185,Balance!$B299,Inyecciones!$C$2:$C$14185,Balance!D$5)</f>
        <v>42717.903142085117</v>
      </c>
      <c r="E299" s="13">
        <f>SUMIFS(Inyecciones!$E$2:$E$14185,Inyecciones!$A$2:$A$14185,Balance!E$4,Inyecciones!$B$2:$B$14185,Balance!$B299,Inyecciones!$C$2:$C$14185,Balance!E$5)</f>
        <v>42184.731316037403</v>
      </c>
      <c r="F299" s="13">
        <f>SUMIFS(Inyecciones!$E$2:$E$14185,Inyecciones!$A$2:$A$14185,Balance!F$4,Inyecciones!$B$2:$B$14185,Balance!$B299,Inyecciones!$C$2:$C$14185,Balance!F$5)</f>
        <v>26463.34415212334</v>
      </c>
      <c r="G299" s="13">
        <f>SUMIFS(Inyecciones!$E$2:$E$14185,Inyecciones!$A$2:$A$14185,Balance!G$4,Inyecciones!$B$2:$B$14185,Balance!$B299,Inyecciones!$C$2:$C$14185,Balance!G$5)</f>
        <v>18236.03730835989</v>
      </c>
      <c r="H299" s="13">
        <f>SUMIFS(Inyecciones!$E$2:$E$14185,Inyecciones!$A$2:$A$14185,Balance!H$4,Inyecciones!$B$2:$B$14185,Balance!$B299,Inyecciones!$C$2:$C$14185,Balance!H$5)</f>
        <v>10343.433211732199</v>
      </c>
      <c r="I299" s="13">
        <f>SUMIFS(Inyecciones!$E$2:$E$14185,Inyecciones!$A$2:$A$14185,Balance!I$4,Inyecciones!$B$2:$B$14185,Balance!$B299,Inyecciones!$C$2:$C$14185,Balance!I$5)</f>
        <v>12503.90920284431</v>
      </c>
      <c r="J299" s="13">
        <f>SUMIFS(Inyecciones!$E$2:$E$14185,Inyecciones!$A$2:$A$14185,Balance!J$4,Inyecciones!$B$2:$B$14185,Balance!$B299,Inyecciones!$C$2:$C$14185,Balance!J$5)</f>
        <v>20511.987412435479</v>
      </c>
      <c r="K299" s="13">
        <f>SUMIFS(Inyecciones!$E$2:$E$14185,Inyecciones!$A$2:$A$14185,Balance!K$4,Inyecciones!$B$2:$B$14185,Balance!$B299,Inyecciones!$C$2:$C$14185,Balance!K$5)</f>
        <v>22538.669014529729</v>
      </c>
      <c r="L299" s="13">
        <f>SUMIFS(Inyecciones!$E$2:$E$14185,Inyecciones!$A$2:$A$14185,Balance!L$4,Inyecciones!$B$2:$B$14185,Balance!$B299,Inyecciones!$C$2:$C$14185,Balance!L$5)</f>
        <v>5867.7077743179843</v>
      </c>
      <c r="M299" s="13">
        <f>SUMIFS(Inyecciones!$E$2:$E$14185,Inyecciones!$A$2:$A$14185,Balance!M$4,Inyecciones!$B$2:$B$14185,Balance!$B299,Inyecciones!$C$2:$C$14185,Balance!M$5)</f>
        <v>1422.923376565426</v>
      </c>
      <c r="N299" s="14">
        <f>SUMIFS(Inyecciones!$E$2:$E$14185,Inyecciones!$A$2:$A$14185,Balance!N$4,Inyecciones!$B$2:$B$14185,Balance!$B299,Inyecciones!$C$2:$C$14185,Balance!N$5)</f>
        <v>2833.5916683829819</v>
      </c>
      <c r="O299" s="12">
        <f>SUMIFS(Inyecciones!$E$2:$E$14185,Inyecciones!$A$2:$A$14185,Balance!O$4,Inyecciones!$B$2:$B$14185,Balance!$B299,Inyecciones!$C$2:$C$14185,Balance!O$5)</f>
        <v>58750.062591318063</v>
      </c>
      <c r="P299" s="13">
        <f>SUMIFS(Inyecciones!$E$2:$E$14185,Inyecciones!$A$2:$A$14185,Balance!P$4,Inyecciones!$B$2:$B$14185,Balance!$B299,Inyecciones!$C$2:$C$14185,Balance!P$5)</f>
        <v>43277.194785420499</v>
      </c>
      <c r="Q299" s="13">
        <f>SUMIFS(Inyecciones!$E$2:$E$14185,Inyecciones!$A$2:$A$14185,Balance!Q$4,Inyecciones!$B$2:$B$14185,Balance!$B299,Inyecciones!$C$2:$C$14185,Balance!Q$5)</f>
        <v>42652.733584897564</v>
      </c>
      <c r="R299" s="13">
        <f>SUMIFS(Inyecciones!$E$2:$E$14185,Inyecciones!$A$2:$A$14185,Balance!R$4,Inyecciones!$B$2:$B$14185,Balance!$B299,Inyecciones!$C$2:$C$14185,Balance!R$5)</f>
        <v>28053.739408228081</v>
      </c>
      <c r="S299" s="13">
        <f>SUMIFS(Inyecciones!$E$2:$E$14185,Inyecciones!$A$2:$A$14185,Balance!S$4,Inyecciones!$B$2:$B$14185,Balance!$B299,Inyecciones!$C$2:$C$14185,Balance!S$5)</f>
        <v>17702.425439568731</v>
      </c>
      <c r="T299" s="13">
        <f>SUMIFS(Inyecciones!$E$2:$E$14185,Inyecciones!$A$2:$A$14185,Balance!T$4,Inyecciones!$B$2:$B$14185,Balance!$B299,Inyecciones!$C$2:$C$14185,Balance!T$5)</f>
        <v>10585.9842770092</v>
      </c>
      <c r="U299" s="13">
        <f>SUMIFS(Inyecciones!$E$2:$E$14185,Inyecciones!$A$2:$A$14185,Balance!U$4,Inyecciones!$B$2:$B$14185,Balance!$B299,Inyecciones!$C$2:$C$14185,Balance!U$5)</f>
        <v>13550.160528715371</v>
      </c>
      <c r="V299" s="13">
        <f>SUMIFS(Inyecciones!$E$2:$E$14185,Inyecciones!$A$2:$A$14185,Balance!V$4,Inyecciones!$B$2:$B$14185,Balance!$B299,Inyecciones!$C$2:$C$14185,Balance!V$5)</f>
        <v>20705.915071040319</v>
      </c>
      <c r="W299" s="13">
        <f>SUMIFS(Inyecciones!$E$2:$E$14185,Inyecciones!$A$2:$A$14185,Balance!W$4,Inyecciones!$B$2:$B$14185,Balance!$B299,Inyecciones!$C$2:$C$14185,Balance!W$5)</f>
        <v>23197.318438977309</v>
      </c>
      <c r="X299" s="13">
        <f>SUMIFS(Inyecciones!$E$2:$E$14185,Inyecciones!$A$2:$A$14185,Balance!X$4,Inyecciones!$B$2:$B$14185,Balance!$B299,Inyecciones!$C$2:$C$14185,Balance!X$5)</f>
        <v>9593.2890551518321</v>
      </c>
      <c r="Y299" s="13">
        <f>SUMIFS(Inyecciones!$E$2:$E$14185,Inyecciones!$A$2:$A$14185,Balance!Y$4,Inyecciones!$B$2:$B$14185,Balance!$B299,Inyecciones!$C$2:$C$14185,Balance!Y$5)</f>
        <v>13441.093760951369</v>
      </c>
      <c r="Z299" s="14">
        <f>SUMIFS(Inyecciones!$E$2:$E$14185,Inyecciones!$A$2:$A$14185,Balance!Z$4,Inyecciones!$B$2:$B$14185,Balance!$B299,Inyecciones!$C$2:$C$14185,Balance!Z$5)</f>
        <v>17482.826016546191</v>
      </c>
      <c r="AA299" s="12">
        <f>SUMIFS(Inyecciones!$E$2:$E$14185,Inyecciones!$A$2:$A$14185,Balance!AA$4,Inyecciones!$B$2:$B$14185,Balance!$B299,Inyecciones!$C$2:$C$14185,Balance!AA$5)</f>
        <v>58791.903574665841</v>
      </c>
      <c r="AB299" s="13">
        <f>SUMIFS(Inyecciones!$E$2:$E$14185,Inyecciones!$A$2:$A$14185,Balance!AB$4,Inyecciones!$B$2:$B$14185,Balance!$B299,Inyecciones!$C$2:$C$14185,Balance!AB$5)</f>
        <v>43498.052676877633</v>
      </c>
      <c r="AC299" s="13">
        <f>SUMIFS(Inyecciones!$E$2:$E$14185,Inyecciones!$A$2:$A$14185,Balance!AC$4,Inyecciones!$B$2:$B$14185,Balance!$B299,Inyecciones!$C$2:$C$14185,Balance!AC$5)</f>
        <v>42487.598142003939</v>
      </c>
      <c r="AD299" s="13">
        <f>SUMIFS(Inyecciones!$E$2:$E$14185,Inyecciones!$A$2:$A$14185,Balance!AD$4,Inyecciones!$B$2:$B$14185,Balance!$B299,Inyecciones!$C$2:$C$14185,Balance!AD$5)</f>
        <v>27868.859724504331</v>
      </c>
      <c r="AE299" s="13">
        <f>SUMIFS(Inyecciones!$E$2:$E$14185,Inyecciones!$A$2:$A$14185,Balance!AE$4,Inyecciones!$B$2:$B$14185,Balance!$B299,Inyecciones!$C$2:$C$14185,Balance!AE$5)</f>
        <v>18529.902735821081</v>
      </c>
      <c r="AF299" s="13">
        <f>SUMIFS(Inyecciones!$E$2:$E$14185,Inyecciones!$A$2:$A$14185,Balance!AF$4,Inyecciones!$B$2:$B$14185,Balance!$B299,Inyecciones!$C$2:$C$14185,Balance!AF$5)</f>
        <v>11587.39689490407</v>
      </c>
      <c r="AG299" s="13">
        <f>SUMIFS(Inyecciones!$E$2:$E$14185,Inyecciones!$A$2:$A$14185,Balance!AG$4,Inyecciones!$B$2:$B$14185,Balance!$B299,Inyecciones!$C$2:$C$14185,Balance!AG$5)</f>
        <v>15095.891785190261</v>
      </c>
      <c r="AH299" s="13">
        <f>SUMIFS(Inyecciones!$E$2:$E$14185,Inyecciones!$A$2:$A$14185,Balance!AH$4,Inyecciones!$B$2:$B$14185,Balance!$B299,Inyecciones!$C$2:$C$14185,Balance!AH$5)</f>
        <v>23022.718738051579</v>
      </c>
      <c r="AI299" s="13">
        <f>SUMIFS(Inyecciones!$E$2:$E$14185,Inyecciones!$A$2:$A$14185,Balance!AI$4,Inyecciones!$B$2:$B$14185,Balance!$B299,Inyecciones!$C$2:$C$14185,Balance!AI$5)</f>
        <v>25768.632659320501</v>
      </c>
      <c r="AJ299" s="13">
        <f>SUMIFS(Inyecciones!$E$2:$E$14185,Inyecciones!$A$2:$A$14185,Balance!AJ$4,Inyecciones!$B$2:$B$14185,Balance!$B299,Inyecciones!$C$2:$C$14185,Balance!AJ$5)</f>
        <v>22297.995856253849</v>
      </c>
      <c r="AK299" s="13">
        <f>SUMIFS(Inyecciones!$E$2:$E$14185,Inyecciones!$A$2:$A$14185,Balance!AK$4,Inyecciones!$B$2:$B$14185,Balance!$B299,Inyecciones!$C$2:$C$14185,Balance!AK$5)</f>
        <v>29962.810453047419</v>
      </c>
      <c r="AL299" s="14">
        <f>SUMIFS(Inyecciones!$E$2:$E$14185,Inyecciones!$A$2:$A$14185,Balance!AL$4,Inyecciones!$B$2:$B$14185,Balance!$B299,Inyecciones!$C$2:$C$14185,Balance!AL$5)</f>
        <v>30758.32335223327</v>
      </c>
      <c r="AM299" s="13"/>
      <c r="AN299" s="12">
        <f>SUMIFS('Retiro Mensual'!$E$2:$E$2629,'Retiro Mensual'!$A$2:$A$2629,AN$4,'Retiro Mensual'!$B$2:$B$2629,$B299,'Retiro Mensual'!$C$2:$C$2629,AN$5)</f>
        <v>0</v>
      </c>
      <c r="AO299" s="13">
        <f>SUMIFS('Retiro Mensual'!$E$2:$E$2629,'Retiro Mensual'!$A$2:$A$2629,AO$4,'Retiro Mensual'!$B$2:$B$2629,$B299,'Retiro Mensual'!$C$2:$C$2629,AO$5)</f>
        <v>0</v>
      </c>
      <c r="AP299" s="13">
        <f>SUMIFS('Retiro Mensual'!$E$2:$E$2629,'Retiro Mensual'!$A$2:$A$2629,AP$4,'Retiro Mensual'!$B$2:$B$2629,$B299,'Retiro Mensual'!$C$2:$C$2629,AP$5)</f>
        <v>0</v>
      </c>
      <c r="AQ299" s="13">
        <f>SUMIFS('Retiro Mensual'!$E$2:$E$2629,'Retiro Mensual'!$A$2:$A$2629,AQ$4,'Retiro Mensual'!$B$2:$B$2629,$B299,'Retiro Mensual'!$C$2:$C$2629,AQ$5)</f>
        <v>0</v>
      </c>
      <c r="AR299" s="13">
        <f>SUMIFS('Retiro Mensual'!$E$2:$E$2629,'Retiro Mensual'!$A$2:$A$2629,AR$4,'Retiro Mensual'!$B$2:$B$2629,$B299,'Retiro Mensual'!$C$2:$C$2629,AR$5)</f>
        <v>0</v>
      </c>
      <c r="AS299" s="13">
        <f>SUMIFS('Retiro Mensual'!$E$2:$E$2629,'Retiro Mensual'!$A$2:$A$2629,AS$4,'Retiro Mensual'!$B$2:$B$2629,$B299,'Retiro Mensual'!$C$2:$C$2629,AS$5)</f>
        <v>0</v>
      </c>
      <c r="AT299" s="13">
        <f>SUMIFS('Retiro Mensual'!$E$2:$E$2629,'Retiro Mensual'!$A$2:$A$2629,AT$4,'Retiro Mensual'!$B$2:$B$2629,$B299,'Retiro Mensual'!$C$2:$C$2629,AT$5)</f>
        <v>0</v>
      </c>
      <c r="AU299" s="13">
        <f>SUMIFS('Retiro Mensual'!$E$2:$E$2629,'Retiro Mensual'!$A$2:$A$2629,AU$4,'Retiro Mensual'!$B$2:$B$2629,$B299,'Retiro Mensual'!$C$2:$C$2629,AU$5)</f>
        <v>0</v>
      </c>
      <c r="AV299" s="13">
        <f>SUMIFS('Retiro Mensual'!$E$2:$E$2629,'Retiro Mensual'!$A$2:$A$2629,AV$4,'Retiro Mensual'!$B$2:$B$2629,$B299,'Retiro Mensual'!$C$2:$C$2629,AV$5)</f>
        <v>0</v>
      </c>
      <c r="AW299" s="13">
        <f>SUMIFS('Retiro Mensual'!$E$2:$E$2629,'Retiro Mensual'!$A$2:$A$2629,AW$4,'Retiro Mensual'!$B$2:$B$2629,$B299,'Retiro Mensual'!$C$2:$C$2629,AW$5)</f>
        <v>0</v>
      </c>
      <c r="AX299" s="13">
        <f>SUMIFS('Retiro Mensual'!$E$2:$E$2629,'Retiro Mensual'!$A$2:$A$2629,AX$4,'Retiro Mensual'!$B$2:$B$2629,$B299,'Retiro Mensual'!$C$2:$C$2629,AX$5)</f>
        <v>0</v>
      </c>
      <c r="AY299" s="14">
        <f>SUMIFS('Retiro Mensual'!$E$2:$E$2629,'Retiro Mensual'!$A$2:$A$2629,AY$4,'Retiro Mensual'!$B$2:$B$2629,$B299,'Retiro Mensual'!$C$2:$C$2629,AY$5)</f>
        <v>0</v>
      </c>
      <c r="AZ299" s="12">
        <f>SUMIFS('Retiro Mensual'!$E$2:$E$2629,'Retiro Mensual'!$A$2:$A$2629,AZ$4,'Retiro Mensual'!$B$2:$B$2629,$B299,'Retiro Mensual'!$C$2:$C$2629,AZ$5)</f>
        <v>0</v>
      </c>
      <c r="BA299" s="13">
        <f>SUMIFS('Retiro Mensual'!$E$2:$E$2629,'Retiro Mensual'!$A$2:$A$2629,BA$4,'Retiro Mensual'!$B$2:$B$2629,$B299,'Retiro Mensual'!$C$2:$C$2629,BA$5)</f>
        <v>0</v>
      </c>
      <c r="BB299" s="13">
        <f>SUMIFS('Retiro Mensual'!$E$2:$E$2629,'Retiro Mensual'!$A$2:$A$2629,BB$4,'Retiro Mensual'!$B$2:$B$2629,$B299,'Retiro Mensual'!$C$2:$C$2629,BB$5)</f>
        <v>0</v>
      </c>
      <c r="BC299" s="13">
        <f>SUMIFS('Retiro Mensual'!$E$2:$E$2629,'Retiro Mensual'!$A$2:$A$2629,BC$4,'Retiro Mensual'!$B$2:$B$2629,$B299,'Retiro Mensual'!$C$2:$C$2629,BC$5)</f>
        <v>0</v>
      </c>
      <c r="BD299" s="13">
        <f>SUMIFS('Retiro Mensual'!$E$2:$E$2629,'Retiro Mensual'!$A$2:$A$2629,BD$4,'Retiro Mensual'!$B$2:$B$2629,$B299,'Retiro Mensual'!$C$2:$C$2629,BD$5)</f>
        <v>0</v>
      </c>
      <c r="BE299" s="13">
        <f>SUMIFS('Retiro Mensual'!$E$2:$E$2629,'Retiro Mensual'!$A$2:$A$2629,BE$4,'Retiro Mensual'!$B$2:$B$2629,$B299,'Retiro Mensual'!$C$2:$C$2629,BE$5)</f>
        <v>0</v>
      </c>
      <c r="BF299" s="13">
        <f>SUMIFS('Retiro Mensual'!$E$2:$E$2629,'Retiro Mensual'!$A$2:$A$2629,BF$4,'Retiro Mensual'!$B$2:$B$2629,$B299,'Retiro Mensual'!$C$2:$C$2629,BF$5)</f>
        <v>0</v>
      </c>
      <c r="BG299" s="13">
        <f>SUMIFS('Retiro Mensual'!$E$2:$E$2629,'Retiro Mensual'!$A$2:$A$2629,BG$4,'Retiro Mensual'!$B$2:$B$2629,$B299,'Retiro Mensual'!$C$2:$C$2629,BG$5)</f>
        <v>0</v>
      </c>
      <c r="BH299" s="13">
        <f>SUMIFS('Retiro Mensual'!$E$2:$E$2629,'Retiro Mensual'!$A$2:$A$2629,BH$4,'Retiro Mensual'!$B$2:$B$2629,$B299,'Retiro Mensual'!$C$2:$C$2629,BH$5)</f>
        <v>0</v>
      </c>
      <c r="BI299" s="13">
        <f>SUMIFS('Retiro Mensual'!$E$2:$E$2629,'Retiro Mensual'!$A$2:$A$2629,BI$4,'Retiro Mensual'!$B$2:$B$2629,$B299,'Retiro Mensual'!$C$2:$C$2629,BI$5)</f>
        <v>0</v>
      </c>
      <c r="BJ299" s="13">
        <f>SUMIFS('Retiro Mensual'!$E$2:$E$2629,'Retiro Mensual'!$A$2:$A$2629,BJ$4,'Retiro Mensual'!$B$2:$B$2629,$B299,'Retiro Mensual'!$C$2:$C$2629,BJ$5)</f>
        <v>0</v>
      </c>
      <c r="BK299" s="14">
        <f>SUMIFS('Retiro Mensual'!$E$2:$E$2629,'Retiro Mensual'!$A$2:$A$2629,BK$4,'Retiro Mensual'!$B$2:$B$2629,$B299,'Retiro Mensual'!$C$2:$C$2629,BK$5)</f>
        <v>0</v>
      </c>
      <c r="BL299" s="12">
        <f>SUMIFS('Retiro Mensual'!$E$2:$E$2629,'Retiro Mensual'!$A$2:$A$2629,BL$4,'Retiro Mensual'!$B$2:$B$2629,$B299,'Retiro Mensual'!$C$2:$C$2629,BL$5)</f>
        <v>0</v>
      </c>
      <c r="BM299" s="13">
        <f>SUMIFS('Retiro Mensual'!$E$2:$E$2629,'Retiro Mensual'!$A$2:$A$2629,BM$4,'Retiro Mensual'!$B$2:$B$2629,$B299,'Retiro Mensual'!$C$2:$C$2629,BM$5)</f>
        <v>0</v>
      </c>
      <c r="BN299" s="13">
        <f>SUMIFS('Retiro Mensual'!$E$2:$E$2629,'Retiro Mensual'!$A$2:$A$2629,BN$4,'Retiro Mensual'!$B$2:$B$2629,$B299,'Retiro Mensual'!$C$2:$C$2629,BN$5)</f>
        <v>0</v>
      </c>
      <c r="BO299" s="13">
        <f>SUMIFS('Retiro Mensual'!$E$2:$E$2629,'Retiro Mensual'!$A$2:$A$2629,BO$4,'Retiro Mensual'!$B$2:$B$2629,$B299,'Retiro Mensual'!$C$2:$C$2629,BO$5)</f>
        <v>0</v>
      </c>
      <c r="BP299" s="13">
        <f>SUMIFS('Retiro Mensual'!$E$2:$E$2629,'Retiro Mensual'!$A$2:$A$2629,BP$4,'Retiro Mensual'!$B$2:$B$2629,$B299,'Retiro Mensual'!$C$2:$C$2629,BP$5)</f>
        <v>0</v>
      </c>
      <c r="BQ299" s="13">
        <f>SUMIFS('Retiro Mensual'!$E$2:$E$2629,'Retiro Mensual'!$A$2:$A$2629,BQ$4,'Retiro Mensual'!$B$2:$B$2629,$B299,'Retiro Mensual'!$C$2:$C$2629,BQ$5)</f>
        <v>0</v>
      </c>
      <c r="BR299" s="13">
        <f>SUMIFS('Retiro Mensual'!$E$2:$E$2629,'Retiro Mensual'!$A$2:$A$2629,BR$4,'Retiro Mensual'!$B$2:$B$2629,$B299,'Retiro Mensual'!$C$2:$C$2629,BR$5)</f>
        <v>0</v>
      </c>
      <c r="BS299" s="13">
        <f>SUMIFS('Retiro Mensual'!$E$2:$E$2629,'Retiro Mensual'!$A$2:$A$2629,BS$4,'Retiro Mensual'!$B$2:$B$2629,$B299,'Retiro Mensual'!$C$2:$C$2629,BS$5)</f>
        <v>0</v>
      </c>
      <c r="BT299" s="13">
        <f>SUMIFS('Retiro Mensual'!$E$2:$E$2629,'Retiro Mensual'!$A$2:$A$2629,BT$4,'Retiro Mensual'!$B$2:$B$2629,$B299,'Retiro Mensual'!$C$2:$C$2629,BT$5)</f>
        <v>0</v>
      </c>
      <c r="BU299" s="13">
        <f>SUMIFS('Retiro Mensual'!$E$2:$E$2629,'Retiro Mensual'!$A$2:$A$2629,BU$4,'Retiro Mensual'!$B$2:$B$2629,$B299,'Retiro Mensual'!$C$2:$C$2629,BU$5)</f>
        <v>0</v>
      </c>
      <c r="BV299" s="13">
        <f>SUMIFS('Retiro Mensual'!$E$2:$E$2629,'Retiro Mensual'!$A$2:$A$2629,BV$4,'Retiro Mensual'!$B$2:$B$2629,$B299,'Retiro Mensual'!$C$2:$C$2629,BV$5)</f>
        <v>0</v>
      </c>
      <c r="BW299" s="14">
        <f>SUMIFS('Retiro Mensual'!$E$2:$E$2629,'Retiro Mensual'!$A$2:$A$2629,BW$4,'Retiro Mensual'!$B$2:$B$2629,$B299,'Retiro Mensual'!$C$2:$C$2629,BW$5)</f>
        <v>0</v>
      </c>
      <c r="BX299" s="13"/>
      <c r="BY299" s="12">
        <f>SUMIFS('Compra Ventas'!$E$2:$E$2700,'Compra Ventas'!$A$2:$A$2700,BY$4,'Compra Ventas'!$B$2:$B$2700,$B299,'Compra Ventas'!$C$2:$C$2700,BY$5)</f>
        <v>0</v>
      </c>
      <c r="BZ299" s="13">
        <f>SUMIFS('Compra Ventas'!$E$2:$E$2700,'Compra Ventas'!$A$2:$A$2700,BZ$4,'Compra Ventas'!$B$2:$B$2700,$B299,'Compra Ventas'!$C$2:$C$2700,BZ$5)</f>
        <v>0</v>
      </c>
      <c r="CA299" s="13">
        <f>SUMIFS('Compra Ventas'!$E$2:$E$2700,'Compra Ventas'!$A$2:$A$2700,CA$4,'Compra Ventas'!$B$2:$B$2700,$B299,'Compra Ventas'!$C$2:$C$2700,CA$5)</f>
        <v>0</v>
      </c>
      <c r="CB299" s="13">
        <f>SUMIFS('Compra Ventas'!$E$2:$E$2700,'Compra Ventas'!$A$2:$A$2700,CB$4,'Compra Ventas'!$B$2:$B$2700,$B299,'Compra Ventas'!$C$2:$C$2700,CB$5)</f>
        <v>0</v>
      </c>
      <c r="CC299" s="13">
        <f>SUMIFS('Compra Ventas'!$E$2:$E$2700,'Compra Ventas'!$A$2:$A$2700,CC$4,'Compra Ventas'!$B$2:$B$2700,$B299,'Compra Ventas'!$C$2:$C$2700,CC$5)</f>
        <v>0</v>
      </c>
      <c r="CD299" s="13">
        <f>SUMIFS('Compra Ventas'!$E$2:$E$2700,'Compra Ventas'!$A$2:$A$2700,CD$4,'Compra Ventas'!$B$2:$B$2700,$B299,'Compra Ventas'!$C$2:$C$2700,CD$5)</f>
        <v>0</v>
      </c>
      <c r="CE299" s="13">
        <f>SUMIFS('Compra Ventas'!$E$2:$E$2700,'Compra Ventas'!$A$2:$A$2700,CE$4,'Compra Ventas'!$B$2:$B$2700,$B299,'Compra Ventas'!$C$2:$C$2700,CE$5)</f>
        <v>0</v>
      </c>
      <c r="CF299" s="13">
        <f>SUMIFS('Compra Ventas'!$E$2:$E$2700,'Compra Ventas'!$A$2:$A$2700,CF$4,'Compra Ventas'!$B$2:$B$2700,$B299,'Compra Ventas'!$C$2:$C$2700,CF$5)</f>
        <v>0</v>
      </c>
      <c r="CG299" s="13">
        <f>SUMIFS('Compra Ventas'!$E$2:$E$2700,'Compra Ventas'!$A$2:$A$2700,CG$4,'Compra Ventas'!$B$2:$B$2700,$B299,'Compra Ventas'!$C$2:$C$2700,CG$5)</f>
        <v>0</v>
      </c>
      <c r="CH299" s="13">
        <f>SUMIFS('Compra Ventas'!$E$2:$E$2700,'Compra Ventas'!$A$2:$A$2700,CH$4,'Compra Ventas'!$B$2:$B$2700,$B299,'Compra Ventas'!$C$2:$C$2700,CH$5)</f>
        <v>0</v>
      </c>
      <c r="CI299" s="13">
        <f>SUMIFS('Compra Ventas'!$E$2:$E$2700,'Compra Ventas'!$A$2:$A$2700,CI$4,'Compra Ventas'!$B$2:$B$2700,$B299,'Compra Ventas'!$C$2:$C$2700,CI$5)</f>
        <v>0</v>
      </c>
      <c r="CJ299" s="14">
        <f>SUMIFS('Compra Ventas'!$E$2:$E$2700,'Compra Ventas'!$A$2:$A$2700,CJ$4,'Compra Ventas'!$B$2:$B$2700,$B299,'Compra Ventas'!$C$2:$C$2700,CJ$5)</f>
        <v>0</v>
      </c>
      <c r="CK299" s="12">
        <f>SUMIFS('Compra Ventas'!$E$2:$E$2700,'Compra Ventas'!$A$2:$A$2700,CK$4,'Compra Ventas'!$B$2:$B$2700,$B299,'Compra Ventas'!$C$2:$C$2700,CK$5)</f>
        <v>0</v>
      </c>
      <c r="CL299" s="13">
        <f>SUMIFS('Compra Ventas'!$E$2:$E$2700,'Compra Ventas'!$A$2:$A$2700,CL$4,'Compra Ventas'!$B$2:$B$2700,$B299,'Compra Ventas'!$C$2:$C$2700,CL$5)</f>
        <v>0</v>
      </c>
      <c r="CM299" s="13">
        <f>SUMIFS('Compra Ventas'!$E$2:$E$2700,'Compra Ventas'!$A$2:$A$2700,CM$4,'Compra Ventas'!$B$2:$B$2700,$B299,'Compra Ventas'!$C$2:$C$2700,CM$5)</f>
        <v>0</v>
      </c>
      <c r="CN299" s="13">
        <f>SUMIFS('Compra Ventas'!$E$2:$E$2700,'Compra Ventas'!$A$2:$A$2700,CN$4,'Compra Ventas'!$B$2:$B$2700,$B299,'Compra Ventas'!$C$2:$C$2700,CN$5)</f>
        <v>0</v>
      </c>
      <c r="CO299" s="13">
        <f>SUMIFS('Compra Ventas'!$E$2:$E$2700,'Compra Ventas'!$A$2:$A$2700,CO$4,'Compra Ventas'!$B$2:$B$2700,$B299,'Compra Ventas'!$C$2:$C$2700,CO$5)</f>
        <v>0</v>
      </c>
      <c r="CP299" s="13">
        <f>SUMIFS('Compra Ventas'!$E$2:$E$2700,'Compra Ventas'!$A$2:$A$2700,CP$4,'Compra Ventas'!$B$2:$B$2700,$B299,'Compra Ventas'!$C$2:$C$2700,CP$5)</f>
        <v>0</v>
      </c>
      <c r="CQ299" s="13">
        <f>SUMIFS('Compra Ventas'!$E$2:$E$2700,'Compra Ventas'!$A$2:$A$2700,CQ$4,'Compra Ventas'!$B$2:$B$2700,$B299,'Compra Ventas'!$C$2:$C$2700,CQ$5)</f>
        <v>0</v>
      </c>
      <c r="CR299" s="13">
        <f>SUMIFS('Compra Ventas'!$E$2:$E$2700,'Compra Ventas'!$A$2:$A$2700,CR$4,'Compra Ventas'!$B$2:$B$2700,$B299,'Compra Ventas'!$C$2:$C$2700,CR$5)</f>
        <v>0</v>
      </c>
      <c r="CS299" s="13">
        <f>SUMIFS('Compra Ventas'!$E$2:$E$2700,'Compra Ventas'!$A$2:$A$2700,CS$4,'Compra Ventas'!$B$2:$B$2700,$B299,'Compra Ventas'!$C$2:$C$2700,CS$5)</f>
        <v>0</v>
      </c>
      <c r="CT299" s="13">
        <f>SUMIFS('Compra Ventas'!$E$2:$E$2700,'Compra Ventas'!$A$2:$A$2700,CT$4,'Compra Ventas'!$B$2:$B$2700,$B299,'Compra Ventas'!$C$2:$C$2700,CT$5)</f>
        <v>0</v>
      </c>
      <c r="CU299" s="13">
        <f>SUMIFS('Compra Ventas'!$E$2:$E$2700,'Compra Ventas'!$A$2:$A$2700,CU$4,'Compra Ventas'!$B$2:$B$2700,$B299,'Compra Ventas'!$C$2:$C$2700,CU$5)</f>
        <v>0</v>
      </c>
      <c r="CV299" s="14">
        <f>SUMIFS('Compra Ventas'!$E$2:$E$2700,'Compra Ventas'!$A$2:$A$2700,CV$4,'Compra Ventas'!$B$2:$B$2700,$B299,'Compra Ventas'!$C$2:$C$2700,CV$5)</f>
        <v>0</v>
      </c>
      <c r="CW299" s="12">
        <f>SUMIFS('Compra Ventas'!$E$2:$E$2700,'Compra Ventas'!$A$2:$A$2700,CW$4,'Compra Ventas'!$B$2:$B$2700,$B299,'Compra Ventas'!$C$2:$C$2700,CW$5)</f>
        <v>0</v>
      </c>
      <c r="CX299" s="13">
        <f>SUMIFS('Compra Ventas'!$E$2:$E$2700,'Compra Ventas'!$A$2:$A$2700,CX$4,'Compra Ventas'!$B$2:$B$2700,$B299,'Compra Ventas'!$C$2:$C$2700,CX$5)</f>
        <v>0</v>
      </c>
      <c r="CY299" s="13">
        <f>SUMIFS('Compra Ventas'!$E$2:$E$2700,'Compra Ventas'!$A$2:$A$2700,CY$4,'Compra Ventas'!$B$2:$B$2700,$B299,'Compra Ventas'!$C$2:$C$2700,CY$5)</f>
        <v>0</v>
      </c>
      <c r="CZ299" s="13">
        <f>SUMIFS('Compra Ventas'!$E$2:$E$2700,'Compra Ventas'!$A$2:$A$2700,CZ$4,'Compra Ventas'!$B$2:$B$2700,$B299,'Compra Ventas'!$C$2:$C$2700,CZ$5)</f>
        <v>0</v>
      </c>
      <c r="DA299" s="13">
        <f>SUMIFS('Compra Ventas'!$E$2:$E$2700,'Compra Ventas'!$A$2:$A$2700,DA$4,'Compra Ventas'!$B$2:$B$2700,$B299,'Compra Ventas'!$C$2:$C$2700,DA$5)</f>
        <v>0</v>
      </c>
      <c r="DB299" s="13">
        <f>SUMIFS('Compra Ventas'!$E$2:$E$2700,'Compra Ventas'!$A$2:$A$2700,DB$4,'Compra Ventas'!$B$2:$B$2700,$B299,'Compra Ventas'!$C$2:$C$2700,DB$5)</f>
        <v>0</v>
      </c>
      <c r="DC299" s="13">
        <f>SUMIFS('Compra Ventas'!$E$2:$E$2700,'Compra Ventas'!$A$2:$A$2700,DC$4,'Compra Ventas'!$B$2:$B$2700,$B299,'Compra Ventas'!$C$2:$C$2700,DC$5)</f>
        <v>0</v>
      </c>
      <c r="DD299" s="13">
        <f>SUMIFS('Compra Ventas'!$E$2:$E$2700,'Compra Ventas'!$A$2:$A$2700,DD$4,'Compra Ventas'!$B$2:$B$2700,$B299,'Compra Ventas'!$C$2:$C$2700,DD$5)</f>
        <v>0</v>
      </c>
      <c r="DE299" s="13">
        <f>SUMIFS('Compra Ventas'!$E$2:$E$2700,'Compra Ventas'!$A$2:$A$2700,DE$4,'Compra Ventas'!$B$2:$B$2700,$B299,'Compra Ventas'!$C$2:$C$2700,DE$5)</f>
        <v>0</v>
      </c>
      <c r="DF299" s="13">
        <f>SUMIFS('Compra Ventas'!$E$2:$E$2700,'Compra Ventas'!$A$2:$A$2700,DF$4,'Compra Ventas'!$B$2:$B$2700,$B299,'Compra Ventas'!$C$2:$C$2700,DF$5)</f>
        <v>0</v>
      </c>
      <c r="DG299" s="13">
        <f>SUMIFS('Compra Ventas'!$E$2:$E$2700,'Compra Ventas'!$A$2:$A$2700,DG$4,'Compra Ventas'!$B$2:$B$2700,$B299,'Compra Ventas'!$C$2:$C$2700,DG$5)</f>
        <v>0</v>
      </c>
      <c r="DH299" s="14">
        <f>SUMIFS('Compra Ventas'!$E$2:$E$2700,'Compra Ventas'!$A$2:$A$2700,DH$4,'Compra Ventas'!$B$2:$B$2700,$B299,'Compra Ventas'!$C$2:$C$2700,DH$5)</f>
        <v>0</v>
      </c>
      <c r="DI299" s="84"/>
      <c r="DJ299" s="98">
        <f>SUMIFS('Ajuste Ciclado'!D$5:D$47,'Ajuste Ciclado'!$C$5:$C$47,Balance!DJ$4,'Ajuste Ciclado'!$B$5:$B$47,Balance!$B299)</f>
        <v>0</v>
      </c>
      <c r="DK299" s="99">
        <f>SUMIFS('Ajuste Ciclado'!E$5:E$47,'Ajuste Ciclado'!$C$5:$C$47,Balance!DK$4,'Ajuste Ciclado'!$B$5:$B$47,Balance!$B299)</f>
        <v>0</v>
      </c>
      <c r="DL299" s="99">
        <f>SUMIFS('Ajuste Ciclado'!F$5:F$47,'Ajuste Ciclado'!$C$5:$C$47,Balance!DL$4,'Ajuste Ciclado'!$B$5:$B$47,Balance!$B299)</f>
        <v>0</v>
      </c>
      <c r="DM299" s="99">
        <f>SUMIFS('Ajuste Ciclado'!G$5:G$47,'Ajuste Ciclado'!$C$5:$C$47,Balance!DM$4,'Ajuste Ciclado'!$B$5:$B$47,Balance!$B299)</f>
        <v>0</v>
      </c>
      <c r="DN299" s="99">
        <f>SUMIFS('Ajuste Ciclado'!H$5:H$47,'Ajuste Ciclado'!$C$5:$C$47,Balance!DN$4,'Ajuste Ciclado'!$B$5:$B$47,Balance!$B299)</f>
        <v>0</v>
      </c>
      <c r="DO299" s="99">
        <f>SUMIFS('Ajuste Ciclado'!I$5:I$47,'Ajuste Ciclado'!$C$5:$C$47,Balance!DO$4,'Ajuste Ciclado'!$B$5:$B$47,Balance!$B299)</f>
        <v>0</v>
      </c>
      <c r="DP299" s="99">
        <f>SUMIFS('Ajuste Ciclado'!J$5:J$47,'Ajuste Ciclado'!$C$5:$C$47,Balance!DP$4,'Ajuste Ciclado'!$B$5:$B$47,Balance!$B299)</f>
        <v>0</v>
      </c>
      <c r="DQ299" s="99">
        <f>SUMIFS('Ajuste Ciclado'!K$5:K$47,'Ajuste Ciclado'!$C$5:$C$47,Balance!DQ$4,'Ajuste Ciclado'!$B$5:$B$47,Balance!$B299)</f>
        <v>0</v>
      </c>
      <c r="DR299" s="99">
        <f>SUMIFS('Ajuste Ciclado'!L$5:L$47,'Ajuste Ciclado'!$C$5:$C$47,Balance!DR$4,'Ajuste Ciclado'!$B$5:$B$47,Balance!$B299)</f>
        <v>0</v>
      </c>
      <c r="DS299" s="99">
        <f>SUMIFS('Ajuste Ciclado'!M$5:M$47,'Ajuste Ciclado'!$C$5:$C$47,Balance!DS$4,'Ajuste Ciclado'!$B$5:$B$47,Balance!$B299)</f>
        <v>0</v>
      </c>
      <c r="DT299" s="99">
        <f>SUMIFS('Ajuste Ciclado'!N$5:N$47,'Ajuste Ciclado'!$C$5:$C$47,Balance!DT$4,'Ajuste Ciclado'!$B$5:$B$47,Balance!$B299)</f>
        <v>0</v>
      </c>
      <c r="DU299" s="100">
        <f>SUMIFS('Ajuste Ciclado'!O$5:O$47,'Ajuste Ciclado'!$C$5:$C$47,Balance!DU$4,'Ajuste Ciclado'!$B$5:$B$47,Balance!$B299)</f>
        <v>0</v>
      </c>
      <c r="DV299" s="98">
        <f>SUMIFS('Ajuste Ciclado'!D$5:D$47,'Ajuste Ciclado'!$C$5:$C$47,Balance!DV$4,'Ajuste Ciclado'!$B$5:$B$47,Balance!$B299)</f>
        <v>0</v>
      </c>
      <c r="DW299" s="99">
        <f>SUMIFS('Ajuste Ciclado'!E$5:E$47,'Ajuste Ciclado'!$C$5:$C$47,Balance!DW$4,'Ajuste Ciclado'!$B$5:$B$47,Balance!$B299)</f>
        <v>0</v>
      </c>
      <c r="DX299" s="99">
        <f>SUMIFS('Ajuste Ciclado'!F$5:F$47,'Ajuste Ciclado'!$C$5:$C$47,Balance!DX$4,'Ajuste Ciclado'!$B$5:$B$47,Balance!$B299)</f>
        <v>0</v>
      </c>
      <c r="DY299" s="99">
        <f>SUMIFS('Ajuste Ciclado'!G$5:G$47,'Ajuste Ciclado'!$C$5:$C$47,Balance!DY$4,'Ajuste Ciclado'!$B$5:$B$47,Balance!$B299)</f>
        <v>0</v>
      </c>
      <c r="DZ299" s="99">
        <f>SUMIFS('Ajuste Ciclado'!H$5:H$47,'Ajuste Ciclado'!$C$5:$C$47,Balance!DZ$4,'Ajuste Ciclado'!$B$5:$B$47,Balance!$B299)</f>
        <v>0</v>
      </c>
      <c r="EA299" s="99">
        <f>SUMIFS('Ajuste Ciclado'!I$5:I$47,'Ajuste Ciclado'!$C$5:$C$47,Balance!EA$4,'Ajuste Ciclado'!$B$5:$B$47,Balance!$B299)</f>
        <v>0</v>
      </c>
      <c r="EB299" s="99">
        <f>SUMIFS('Ajuste Ciclado'!J$5:J$47,'Ajuste Ciclado'!$C$5:$C$47,Balance!EB$4,'Ajuste Ciclado'!$B$5:$B$47,Balance!$B299)</f>
        <v>0</v>
      </c>
      <c r="EC299" s="99">
        <f>SUMIFS('Ajuste Ciclado'!K$5:K$47,'Ajuste Ciclado'!$C$5:$C$47,Balance!EC$4,'Ajuste Ciclado'!$B$5:$B$47,Balance!$B299)</f>
        <v>0</v>
      </c>
      <c r="ED299" s="99">
        <f>SUMIFS('Ajuste Ciclado'!L$5:L$47,'Ajuste Ciclado'!$C$5:$C$47,Balance!ED$4,'Ajuste Ciclado'!$B$5:$B$47,Balance!$B299)</f>
        <v>0</v>
      </c>
      <c r="EE299" s="99">
        <f>SUMIFS('Ajuste Ciclado'!M$5:M$47,'Ajuste Ciclado'!$C$5:$C$47,Balance!EE$4,'Ajuste Ciclado'!$B$5:$B$47,Balance!$B299)</f>
        <v>0</v>
      </c>
      <c r="EF299" s="99">
        <f>SUMIFS('Ajuste Ciclado'!N$5:N$47,'Ajuste Ciclado'!$C$5:$C$47,Balance!EF$4,'Ajuste Ciclado'!$B$5:$B$47,Balance!$B299)</f>
        <v>0</v>
      </c>
      <c r="EG299" s="100">
        <f>SUMIFS('Ajuste Ciclado'!O$5:O$47,'Ajuste Ciclado'!$C$5:$C$47,Balance!EG$4,'Ajuste Ciclado'!$B$5:$B$47,Balance!$B299)</f>
        <v>0</v>
      </c>
      <c r="EH299" s="98">
        <f>SUMIFS('Ajuste Ciclado'!D$5:D$47,'Ajuste Ciclado'!$C$5:$C$47,Balance!EH$4,'Ajuste Ciclado'!$B$5:$B$47,Balance!$B299)</f>
        <v>0</v>
      </c>
      <c r="EI299" s="99">
        <f>SUMIFS('Ajuste Ciclado'!E$5:E$47,'Ajuste Ciclado'!$C$5:$C$47,Balance!EI$4,'Ajuste Ciclado'!$B$5:$B$47,Balance!$B299)</f>
        <v>0</v>
      </c>
      <c r="EJ299" s="99">
        <f>SUMIFS('Ajuste Ciclado'!F$5:F$47,'Ajuste Ciclado'!$C$5:$C$47,Balance!EJ$4,'Ajuste Ciclado'!$B$5:$B$47,Balance!$B299)</f>
        <v>0</v>
      </c>
      <c r="EK299" s="99">
        <f>SUMIFS('Ajuste Ciclado'!G$5:G$47,'Ajuste Ciclado'!$C$5:$C$47,Balance!EK$4,'Ajuste Ciclado'!$B$5:$B$47,Balance!$B299)</f>
        <v>0</v>
      </c>
      <c r="EL299" s="99">
        <f>SUMIFS('Ajuste Ciclado'!H$5:H$47,'Ajuste Ciclado'!$C$5:$C$47,Balance!EL$4,'Ajuste Ciclado'!$B$5:$B$47,Balance!$B299)</f>
        <v>0</v>
      </c>
      <c r="EM299" s="99">
        <f>SUMIFS('Ajuste Ciclado'!I$5:I$47,'Ajuste Ciclado'!$C$5:$C$47,Balance!EM$4,'Ajuste Ciclado'!$B$5:$B$47,Balance!$B299)</f>
        <v>0</v>
      </c>
      <c r="EN299" s="99">
        <f>SUMIFS('Ajuste Ciclado'!J$5:J$47,'Ajuste Ciclado'!$C$5:$C$47,Balance!EN$4,'Ajuste Ciclado'!$B$5:$B$47,Balance!$B299)</f>
        <v>0</v>
      </c>
      <c r="EO299" s="99">
        <f>SUMIFS('Ajuste Ciclado'!K$5:K$47,'Ajuste Ciclado'!$C$5:$C$47,Balance!EO$4,'Ajuste Ciclado'!$B$5:$B$47,Balance!$B299)</f>
        <v>0</v>
      </c>
      <c r="EP299" s="99">
        <f>SUMIFS('Ajuste Ciclado'!L$5:L$47,'Ajuste Ciclado'!$C$5:$C$47,Balance!EP$4,'Ajuste Ciclado'!$B$5:$B$47,Balance!$B299)</f>
        <v>0</v>
      </c>
      <c r="EQ299" s="99">
        <f>SUMIFS('Ajuste Ciclado'!M$5:M$47,'Ajuste Ciclado'!$C$5:$C$47,Balance!EQ$4,'Ajuste Ciclado'!$B$5:$B$47,Balance!$B299)</f>
        <v>0</v>
      </c>
      <c r="ER299" s="99">
        <f>SUMIFS('Ajuste Ciclado'!N$5:N$47,'Ajuste Ciclado'!$C$5:$C$47,Balance!ER$4,'Ajuste Ciclado'!$B$5:$B$47,Balance!$B299)</f>
        <v>0</v>
      </c>
      <c r="ES299" s="100">
        <f>SUMIFS('Ajuste Ciclado'!O$5:O$47,'Ajuste Ciclado'!$C$5:$C$47,Balance!ES$4,'Ajuste Ciclado'!$B$5:$B$47,Balance!$B299)</f>
        <v>0</v>
      </c>
      <c r="ET299" s="84"/>
      <c r="EU299" s="12">
        <f t="shared" si="377"/>
        <v>58592.030048191227</v>
      </c>
      <c r="EV299" s="13">
        <f t="shared" si="342"/>
        <v>42717.903142085117</v>
      </c>
      <c r="EW299" s="13">
        <f t="shared" si="343"/>
        <v>42184.731316037403</v>
      </c>
      <c r="EX299" s="13">
        <f t="shared" si="344"/>
        <v>26463.34415212334</v>
      </c>
      <c r="EY299" s="13">
        <f t="shared" si="345"/>
        <v>18236.03730835989</v>
      </c>
      <c r="EZ299" s="13">
        <f t="shared" si="346"/>
        <v>10343.433211732199</v>
      </c>
      <c r="FA299" s="13">
        <f t="shared" si="347"/>
        <v>12503.90920284431</v>
      </c>
      <c r="FB299" s="13">
        <f t="shared" si="348"/>
        <v>20511.987412435479</v>
      </c>
      <c r="FC299" s="13">
        <f t="shared" si="349"/>
        <v>22538.669014529729</v>
      </c>
      <c r="FD299" s="13">
        <f t="shared" si="350"/>
        <v>5867.7077743179843</v>
      </c>
      <c r="FE299" s="13">
        <f t="shared" si="351"/>
        <v>1422.923376565426</v>
      </c>
      <c r="FF299" s="14">
        <f t="shared" si="352"/>
        <v>2833.5916683829819</v>
      </c>
      <c r="FG299" s="12">
        <f t="shared" si="353"/>
        <v>58750.062591318063</v>
      </c>
      <c r="FH299" s="13">
        <f t="shared" si="354"/>
        <v>43277.194785420499</v>
      </c>
      <c r="FI299" s="13">
        <f t="shared" si="355"/>
        <v>42652.733584897564</v>
      </c>
      <c r="FJ299" s="13">
        <f t="shared" si="356"/>
        <v>28053.739408228081</v>
      </c>
      <c r="FK299" s="13">
        <f t="shared" si="357"/>
        <v>17702.425439568731</v>
      </c>
      <c r="FL299" s="13">
        <f t="shared" si="358"/>
        <v>10585.9842770092</v>
      </c>
      <c r="FM299" s="13">
        <f t="shared" si="359"/>
        <v>13550.160528715371</v>
      </c>
      <c r="FN299" s="13">
        <f t="shared" si="360"/>
        <v>20705.915071040319</v>
      </c>
      <c r="FO299" s="13">
        <f t="shared" si="361"/>
        <v>23197.318438977309</v>
      </c>
      <c r="FP299" s="13">
        <f t="shared" si="362"/>
        <v>9593.2890551518321</v>
      </c>
      <c r="FQ299" s="13">
        <f t="shared" si="363"/>
        <v>13441.093760951369</v>
      </c>
      <c r="FR299" s="14">
        <f t="shared" si="364"/>
        <v>17482.826016546191</v>
      </c>
      <c r="FS299" s="12">
        <f t="shared" si="365"/>
        <v>58791.903574665841</v>
      </c>
      <c r="FT299" s="13">
        <f t="shared" si="366"/>
        <v>43498.052676877633</v>
      </c>
      <c r="FU299" s="13">
        <f t="shared" si="367"/>
        <v>42487.598142003939</v>
      </c>
      <c r="FV299" s="13">
        <f t="shared" si="368"/>
        <v>27868.859724504331</v>
      </c>
      <c r="FW299" s="13">
        <f t="shared" si="369"/>
        <v>18529.902735821081</v>
      </c>
      <c r="FX299" s="13">
        <f t="shared" si="370"/>
        <v>11587.39689490407</v>
      </c>
      <c r="FY299" s="13">
        <f t="shared" si="371"/>
        <v>15095.891785190261</v>
      </c>
      <c r="FZ299" s="13">
        <f t="shared" si="372"/>
        <v>23022.718738051579</v>
      </c>
      <c r="GA299" s="13">
        <f t="shared" si="373"/>
        <v>25768.632659320501</v>
      </c>
      <c r="GB299" s="13">
        <f t="shared" si="374"/>
        <v>22297.995856253849</v>
      </c>
      <c r="GC299" s="13">
        <f t="shared" si="375"/>
        <v>29962.810453047419</v>
      </c>
      <c r="GD299" s="14">
        <f t="shared" si="376"/>
        <v>30758.32335223327</v>
      </c>
      <c r="GE299" s="84"/>
      <c r="GF299" s="12">
        <f t="shared" si="388"/>
        <v>264216.26762760506</v>
      </c>
      <c r="GG299" s="13">
        <f t="shared" si="388"/>
        <v>298992.74295782449</v>
      </c>
      <c r="GH299" s="14">
        <f t="shared" si="388"/>
        <v>349670.08659287373</v>
      </c>
      <c r="GI299" s="6">
        <f t="shared" si="379"/>
        <v>1</v>
      </c>
      <c r="GJ299" s="12">
        <f t="shared" si="380"/>
        <v>0</v>
      </c>
      <c r="GK299" s="13">
        <f t="shared" si="381"/>
        <v>0</v>
      </c>
      <c r="GL299" s="14">
        <f t="shared" si="382"/>
        <v>0</v>
      </c>
      <c r="GM299" s="84"/>
      <c r="GN299" s="66">
        <f t="shared" si="383"/>
        <v>0</v>
      </c>
      <c r="GO299" s="84"/>
      <c r="GP299" s="63" t="str" cm="1">
        <f t="array" ref="GP299">INDEX($GF$4:$GH$4,1,GI299)</f>
        <v>Sample 1</v>
      </c>
      <c r="GQ299" s="12">
        <f t="shared" si="385"/>
        <v>1422.923376565426</v>
      </c>
      <c r="GR299" s="13">
        <f t="shared" si="385"/>
        <v>2833.5916683829819</v>
      </c>
      <c r="GS299" s="14">
        <f t="shared" si="385"/>
        <v>5867.7077743179843</v>
      </c>
      <c r="GT299" s="12">
        <f t="shared" si="386"/>
        <v>9593.2890551518321</v>
      </c>
      <c r="GU299" s="13">
        <f t="shared" si="386"/>
        <v>10585.9842770092</v>
      </c>
      <c r="GV299" s="14">
        <f t="shared" si="386"/>
        <v>13441.093760951369</v>
      </c>
      <c r="GW299" s="12">
        <f t="shared" si="387"/>
        <v>11587.39689490407</v>
      </c>
      <c r="GX299" s="13">
        <f t="shared" si="387"/>
        <v>15095.891785190261</v>
      </c>
      <c r="GY299" s="14">
        <f t="shared" si="387"/>
        <v>18529.902735821081</v>
      </c>
      <c r="GZ299" s="84" t="str">
        <f t="shared" si="339"/>
        <v>Sample 1</v>
      </c>
      <c r="HA299" s="12">
        <f t="shared" si="389"/>
        <v>0</v>
      </c>
      <c r="HB299" s="13">
        <f t="shared" si="389"/>
        <v>0</v>
      </c>
      <c r="HC299" s="14">
        <f t="shared" si="389"/>
        <v>0</v>
      </c>
      <c r="HD299" s="6">
        <f t="shared" si="340"/>
        <v>0</v>
      </c>
      <c r="HE299" s="84" t="str">
        <f t="shared" si="341"/>
        <v>Ok</v>
      </c>
    </row>
    <row r="300" spans="2:213" hidden="1" x14ac:dyDescent="0.3">
      <c r="B300" s="84" t="s">
        <v>197</v>
      </c>
      <c r="C300" s="12">
        <f>SUMIFS(Inyecciones!$E$2:$E$14185,Inyecciones!$A$2:$A$14185,Balance!C$4,Inyecciones!$B$2:$B$14185,Balance!$B300,Inyecciones!$C$2:$C$14185,Balance!C$5)</f>
        <v>68165.685292203329</v>
      </c>
      <c r="D300" s="13">
        <f>SUMIFS(Inyecciones!$E$2:$E$14185,Inyecciones!$A$2:$A$14185,Balance!D$4,Inyecciones!$B$2:$B$14185,Balance!$B300,Inyecciones!$C$2:$C$14185,Balance!D$5)</f>
        <v>52541.408694717218</v>
      </c>
      <c r="E300" s="13">
        <f>SUMIFS(Inyecciones!$E$2:$E$14185,Inyecciones!$A$2:$A$14185,Balance!E$4,Inyecciones!$B$2:$B$14185,Balance!$B300,Inyecciones!$C$2:$C$14185,Balance!E$5)</f>
        <v>50385.617117357229</v>
      </c>
      <c r="F300" s="13">
        <f>SUMIFS(Inyecciones!$E$2:$E$14185,Inyecciones!$A$2:$A$14185,Balance!F$4,Inyecciones!$B$2:$B$14185,Balance!$B300,Inyecciones!$C$2:$C$14185,Balance!F$5)</f>
        <v>30643.51859757123</v>
      </c>
      <c r="G300" s="13">
        <f>SUMIFS(Inyecciones!$E$2:$E$14185,Inyecciones!$A$2:$A$14185,Balance!G$4,Inyecciones!$B$2:$B$14185,Balance!$B300,Inyecciones!$C$2:$C$14185,Balance!G$5)</f>
        <v>17135.46637643069</v>
      </c>
      <c r="H300" s="13">
        <f>SUMIFS(Inyecciones!$E$2:$E$14185,Inyecciones!$A$2:$A$14185,Balance!H$4,Inyecciones!$B$2:$B$14185,Balance!$B300,Inyecciones!$C$2:$C$14185,Balance!H$5)</f>
        <v>10308.703842173851</v>
      </c>
      <c r="I300" s="13">
        <f>SUMIFS(Inyecciones!$E$2:$E$14185,Inyecciones!$A$2:$A$14185,Balance!I$4,Inyecciones!$B$2:$B$14185,Balance!$B300,Inyecciones!$C$2:$C$14185,Balance!I$5)</f>
        <v>13662.25227841832</v>
      </c>
      <c r="J300" s="13">
        <f>SUMIFS(Inyecciones!$E$2:$E$14185,Inyecciones!$A$2:$A$14185,Balance!J$4,Inyecciones!$B$2:$B$14185,Balance!$B300,Inyecciones!$C$2:$C$14185,Balance!J$5)</f>
        <v>21645.381328041742</v>
      </c>
      <c r="K300" s="13">
        <f>SUMIFS(Inyecciones!$E$2:$E$14185,Inyecciones!$A$2:$A$14185,Balance!K$4,Inyecciones!$B$2:$B$14185,Balance!$B300,Inyecciones!$C$2:$C$14185,Balance!K$5)</f>
        <v>25551.875399192439</v>
      </c>
      <c r="L300" s="13">
        <f>SUMIFS(Inyecciones!$E$2:$E$14185,Inyecciones!$A$2:$A$14185,Balance!L$4,Inyecciones!$B$2:$B$14185,Balance!$B300,Inyecciones!$C$2:$C$14185,Balance!L$5)</f>
        <v>6890.5096181112667</v>
      </c>
      <c r="M300" s="13">
        <f>SUMIFS(Inyecciones!$E$2:$E$14185,Inyecciones!$A$2:$A$14185,Balance!M$4,Inyecciones!$B$2:$B$14185,Balance!$B300,Inyecciones!$C$2:$C$14185,Balance!M$5)</f>
        <v>2620.9497707735518</v>
      </c>
      <c r="N300" s="14">
        <f>SUMIFS(Inyecciones!$E$2:$E$14185,Inyecciones!$A$2:$A$14185,Balance!N$4,Inyecciones!$B$2:$B$14185,Balance!$B300,Inyecciones!$C$2:$C$14185,Balance!N$5)</f>
        <v>4519.2639559945019</v>
      </c>
      <c r="O300" s="12">
        <f>SUMIFS(Inyecciones!$E$2:$E$14185,Inyecciones!$A$2:$A$14185,Balance!O$4,Inyecciones!$B$2:$B$14185,Balance!$B300,Inyecciones!$C$2:$C$14185,Balance!O$5)</f>
        <v>68313.64276120979</v>
      </c>
      <c r="P300" s="13">
        <f>SUMIFS(Inyecciones!$E$2:$E$14185,Inyecciones!$A$2:$A$14185,Balance!P$4,Inyecciones!$B$2:$B$14185,Balance!$B300,Inyecciones!$C$2:$C$14185,Balance!P$5)</f>
        <v>52984.162922610478</v>
      </c>
      <c r="Q300" s="13">
        <f>SUMIFS(Inyecciones!$E$2:$E$14185,Inyecciones!$A$2:$A$14185,Balance!Q$4,Inyecciones!$B$2:$B$14185,Balance!$B300,Inyecciones!$C$2:$C$14185,Balance!Q$5)</f>
        <v>50794.883092076663</v>
      </c>
      <c r="R300" s="13">
        <f>SUMIFS(Inyecciones!$E$2:$E$14185,Inyecciones!$A$2:$A$14185,Balance!R$4,Inyecciones!$B$2:$B$14185,Balance!$B300,Inyecciones!$C$2:$C$14185,Balance!R$5)</f>
        <v>32533.373506641128</v>
      </c>
      <c r="S300" s="13">
        <f>SUMIFS(Inyecciones!$E$2:$E$14185,Inyecciones!$A$2:$A$14185,Balance!S$4,Inyecciones!$B$2:$B$14185,Balance!$B300,Inyecciones!$C$2:$C$14185,Balance!S$5)</f>
        <v>16697.802725497491</v>
      </c>
      <c r="T300" s="13">
        <f>SUMIFS(Inyecciones!$E$2:$E$14185,Inyecciones!$A$2:$A$14185,Balance!T$4,Inyecciones!$B$2:$B$14185,Balance!$B300,Inyecciones!$C$2:$C$14185,Balance!T$5)</f>
        <v>10552.6890993913</v>
      </c>
      <c r="U300" s="13">
        <f>SUMIFS(Inyecciones!$E$2:$E$14185,Inyecciones!$A$2:$A$14185,Balance!U$4,Inyecciones!$B$2:$B$14185,Balance!$B300,Inyecciones!$C$2:$C$14185,Balance!U$5)</f>
        <v>14813.71129827643</v>
      </c>
      <c r="V300" s="13">
        <f>SUMIFS(Inyecciones!$E$2:$E$14185,Inyecciones!$A$2:$A$14185,Balance!V$4,Inyecciones!$B$2:$B$14185,Balance!$B300,Inyecciones!$C$2:$C$14185,Balance!V$5)</f>
        <v>21905.142142739111</v>
      </c>
      <c r="W300" s="13">
        <f>SUMIFS(Inyecciones!$E$2:$E$14185,Inyecciones!$A$2:$A$14185,Balance!W$4,Inyecciones!$B$2:$B$14185,Balance!$B300,Inyecciones!$C$2:$C$14185,Balance!W$5)</f>
        <v>26274.854531401961</v>
      </c>
      <c r="X300" s="13">
        <f>SUMIFS(Inyecciones!$E$2:$E$14185,Inyecciones!$A$2:$A$14185,Balance!X$4,Inyecciones!$B$2:$B$14185,Balance!$B300,Inyecciones!$C$2:$C$14185,Balance!X$5)</f>
        <v>10864.84028731973</v>
      </c>
      <c r="Y300" s="13">
        <f>SUMIFS(Inyecciones!$E$2:$E$14185,Inyecciones!$A$2:$A$14185,Balance!Y$4,Inyecciones!$B$2:$B$14185,Balance!$B300,Inyecciones!$C$2:$C$14185,Balance!Y$5)</f>
        <v>14866.864963732491</v>
      </c>
      <c r="Z300" s="14">
        <f>SUMIFS(Inyecciones!$E$2:$E$14185,Inyecciones!$A$2:$A$14185,Balance!Z$4,Inyecciones!$B$2:$B$14185,Balance!$B300,Inyecciones!$C$2:$C$14185,Balance!Z$5)</f>
        <v>20115.126783132979</v>
      </c>
      <c r="AA300" s="12">
        <f>SUMIFS(Inyecciones!$E$2:$E$14185,Inyecciones!$A$2:$A$14185,Balance!AA$4,Inyecciones!$B$2:$B$14185,Balance!$B300,Inyecciones!$C$2:$C$14185,Balance!AA$5)</f>
        <v>68338.365517154554</v>
      </c>
      <c r="AB300" s="13">
        <f>SUMIFS(Inyecciones!$E$2:$E$14185,Inyecciones!$A$2:$A$14185,Balance!AB$4,Inyecciones!$B$2:$B$14185,Balance!$B300,Inyecciones!$C$2:$C$14185,Balance!AB$5)</f>
        <v>53035.760000921371</v>
      </c>
      <c r="AC300" s="13">
        <f>SUMIFS(Inyecciones!$E$2:$E$14185,Inyecciones!$A$2:$A$14185,Balance!AC$4,Inyecciones!$B$2:$B$14185,Balance!$B300,Inyecciones!$C$2:$C$14185,Balance!AC$5)</f>
        <v>50676.942822231184</v>
      </c>
      <c r="AD300" s="13">
        <f>SUMIFS(Inyecciones!$E$2:$E$14185,Inyecciones!$A$2:$A$14185,Balance!AD$4,Inyecciones!$B$2:$B$14185,Balance!$B300,Inyecciones!$C$2:$C$14185,Balance!AD$5)</f>
        <v>32212.172009421949</v>
      </c>
      <c r="AE300" s="13">
        <f>SUMIFS(Inyecciones!$E$2:$E$14185,Inyecciones!$A$2:$A$14185,Balance!AE$4,Inyecciones!$B$2:$B$14185,Balance!$B300,Inyecciones!$C$2:$C$14185,Balance!AE$5)</f>
        <v>17513.733087276451</v>
      </c>
      <c r="AF300" s="13">
        <f>SUMIFS(Inyecciones!$E$2:$E$14185,Inyecciones!$A$2:$A$14185,Balance!AF$4,Inyecciones!$B$2:$B$14185,Balance!$B300,Inyecciones!$C$2:$C$14185,Balance!AF$5)</f>
        <v>11552.215225941531</v>
      </c>
      <c r="AG300" s="13">
        <f>SUMIFS(Inyecciones!$E$2:$E$14185,Inyecciones!$A$2:$A$14185,Balance!AG$4,Inyecciones!$B$2:$B$14185,Balance!$B300,Inyecciones!$C$2:$C$14185,Balance!AG$5)</f>
        <v>16421.135257689599</v>
      </c>
      <c r="AH300" s="13">
        <f>SUMIFS(Inyecciones!$E$2:$E$14185,Inyecciones!$A$2:$A$14185,Balance!AH$4,Inyecciones!$B$2:$B$14185,Balance!$B300,Inyecciones!$C$2:$C$14185,Balance!AH$5)</f>
        <v>24365.14576524022</v>
      </c>
      <c r="AI300" s="13">
        <f>SUMIFS(Inyecciones!$E$2:$E$14185,Inyecciones!$A$2:$A$14185,Balance!AI$4,Inyecciones!$B$2:$B$14185,Balance!$B300,Inyecciones!$C$2:$C$14185,Balance!AI$5)</f>
        <v>28943.353068301771</v>
      </c>
      <c r="AJ300" s="13">
        <f>SUMIFS(Inyecciones!$E$2:$E$14185,Inyecciones!$A$2:$A$14185,Balance!AJ$4,Inyecciones!$B$2:$B$14185,Balance!$B300,Inyecciones!$C$2:$C$14185,Balance!AJ$5)</f>
        <v>24320.987550320009</v>
      </c>
      <c r="AK300" s="13">
        <f>SUMIFS(Inyecciones!$E$2:$E$14185,Inyecciones!$A$2:$A$14185,Balance!AK$4,Inyecciones!$B$2:$B$14185,Balance!$B300,Inyecciones!$C$2:$C$14185,Balance!AK$5)</f>
        <v>31118.201516012421</v>
      </c>
      <c r="AL300" s="14">
        <f>SUMIFS(Inyecciones!$E$2:$E$14185,Inyecciones!$A$2:$A$14185,Balance!AL$4,Inyecciones!$B$2:$B$14185,Balance!$B300,Inyecciones!$C$2:$C$14185,Balance!AL$5)</f>
        <v>33106.49412596583</v>
      </c>
      <c r="AM300" s="13"/>
      <c r="AN300" s="12">
        <f>SUMIFS('Retiro Mensual'!$E$2:$E$2629,'Retiro Mensual'!$A$2:$A$2629,AN$4,'Retiro Mensual'!$B$2:$B$2629,$B300,'Retiro Mensual'!$C$2:$C$2629,AN$5)</f>
        <v>0</v>
      </c>
      <c r="AO300" s="13">
        <f>SUMIFS('Retiro Mensual'!$E$2:$E$2629,'Retiro Mensual'!$A$2:$A$2629,AO$4,'Retiro Mensual'!$B$2:$B$2629,$B300,'Retiro Mensual'!$C$2:$C$2629,AO$5)</f>
        <v>0</v>
      </c>
      <c r="AP300" s="13">
        <f>SUMIFS('Retiro Mensual'!$E$2:$E$2629,'Retiro Mensual'!$A$2:$A$2629,AP$4,'Retiro Mensual'!$B$2:$B$2629,$B300,'Retiro Mensual'!$C$2:$C$2629,AP$5)</f>
        <v>0</v>
      </c>
      <c r="AQ300" s="13">
        <f>SUMIFS('Retiro Mensual'!$E$2:$E$2629,'Retiro Mensual'!$A$2:$A$2629,AQ$4,'Retiro Mensual'!$B$2:$B$2629,$B300,'Retiro Mensual'!$C$2:$C$2629,AQ$5)</f>
        <v>0</v>
      </c>
      <c r="AR300" s="13">
        <f>SUMIFS('Retiro Mensual'!$E$2:$E$2629,'Retiro Mensual'!$A$2:$A$2629,AR$4,'Retiro Mensual'!$B$2:$B$2629,$B300,'Retiro Mensual'!$C$2:$C$2629,AR$5)</f>
        <v>0</v>
      </c>
      <c r="AS300" s="13">
        <f>SUMIFS('Retiro Mensual'!$E$2:$E$2629,'Retiro Mensual'!$A$2:$A$2629,AS$4,'Retiro Mensual'!$B$2:$B$2629,$B300,'Retiro Mensual'!$C$2:$C$2629,AS$5)</f>
        <v>0</v>
      </c>
      <c r="AT300" s="13">
        <f>SUMIFS('Retiro Mensual'!$E$2:$E$2629,'Retiro Mensual'!$A$2:$A$2629,AT$4,'Retiro Mensual'!$B$2:$B$2629,$B300,'Retiro Mensual'!$C$2:$C$2629,AT$5)</f>
        <v>0</v>
      </c>
      <c r="AU300" s="13">
        <f>SUMIFS('Retiro Mensual'!$E$2:$E$2629,'Retiro Mensual'!$A$2:$A$2629,AU$4,'Retiro Mensual'!$B$2:$B$2629,$B300,'Retiro Mensual'!$C$2:$C$2629,AU$5)</f>
        <v>0</v>
      </c>
      <c r="AV300" s="13">
        <f>SUMIFS('Retiro Mensual'!$E$2:$E$2629,'Retiro Mensual'!$A$2:$A$2629,AV$4,'Retiro Mensual'!$B$2:$B$2629,$B300,'Retiro Mensual'!$C$2:$C$2629,AV$5)</f>
        <v>0</v>
      </c>
      <c r="AW300" s="13">
        <f>SUMIFS('Retiro Mensual'!$E$2:$E$2629,'Retiro Mensual'!$A$2:$A$2629,AW$4,'Retiro Mensual'!$B$2:$B$2629,$B300,'Retiro Mensual'!$C$2:$C$2629,AW$5)</f>
        <v>0</v>
      </c>
      <c r="AX300" s="13">
        <f>SUMIFS('Retiro Mensual'!$E$2:$E$2629,'Retiro Mensual'!$A$2:$A$2629,AX$4,'Retiro Mensual'!$B$2:$B$2629,$B300,'Retiro Mensual'!$C$2:$C$2629,AX$5)</f>
        <v>0</v>
      </c>
      <c r="AY300" s="14">
        <f>SUMIFS('Retiro Mensual'!$E$2:$E$2629,'Retiro Mensual'!$A$2:$A$2629,AY$4,'Retiro Mensual'!$B$2:$B$2629,$B300,'Retiro Mensual'!$C$2:$C$2629,AY$5)</f>
        <v>0</v>
      </c>
      <c r="AZ300" s="12">
        <f>SUMIFS('Retiro Mensual'!$E$2:$E$2629,'Retiro Mensual'!$A$2:$A$2629,AZ$4,'Retiro Mensual'!$B$2:$B$2629,$B300,'Retiro Mensual'!$C$2:$C$2629,AZ$5)</f>
        <v>0</v>
      </c>
      <c r="BA300" s="13">
        <f>SUMIFS('Retiro Mensual'!$E$2:$E$2629,'Retiro Mensual'!$A$2:$A$2629,BA$4,'Retiro Mensual'!$B$2:$B$2629,$B300,'Retiro Mensual'!$C$2:$C$2629,BA$5)</f>
        <v>0</v>
      </c>
      <c r="BB300" s="13">
        <f>SUMIFS('Retiro Mensual'!$E$2:$E$2629,'Retiro Mensual'!$A$2:$A$2629,BB$4,'Retiro Mensual'!$B$2:$B$2629,$B300,'Retiro Mensual'!$C$2:$C$2629,BB$5)</f>
        <v>0</v>
      </c>
      <c r="BC300" s="13">
        <f>SUMIFS('Retiro Mensual'!$E$2:$E$2629,'Retiro Mensual'!$A$2:$A$2629,BC$4,'Retiro Mensual'!$B$2:$B$2629,$B300,'Retiro Mensual'!$C$2:$C$2629,BC$5)</f>
        <v>0</v>
      </c>
      <c r="BD300" s="13">
        <f>SUMIFS('Retiro Mensual'!$E$2:$E$2629,'Retiro Mensual'!$A$2:$A$2629,BD$4,'Retiro Mensual'!$B$2:$B$2629,$B300,'Retiro Mensual'!$C$2:$C$2629,BD$5)</f>
        <v>0</v>
      </c>
      <c r="BE300" s="13">
        <f>SUMIFS('Retiro Mensual'!$E$2:$E$2629,'Retiro Mensual'!$A$2:$A$2629,BE$4,'Retiro Mensual'!$B$2:$B$2629,$B300,'Retiro Mensual'!$C$2:$C$2629,BE$5)</f>
        <v>0</v>
      </c>
      <c r="BF300" s="13">
        <f>SUMIFS('Retiro Mensual'!$E$2:$E$2629,'Retiro Mensual'!$A$2:$A$2629,BF$4,'Retiro Mensual'!$B$2:$B$2629,$B300,'Retiro Mensual'!$C$2:$C$2629,BF$5)</f>
        <v>0</v>
      </c>
      <c r="BG300" s="13">
        <f>SUMIFS('Retiro Mensual'!$E$2:$E$2629,'Retiro Mensual'!$A$2:$A$2629,BG$4,'Retiro Mensual'!$B$2:$B$2629,$B300,'Retiro Mensual'!$C$2:$C$2629,BG$5)</f>
        <v>0</v>
      </c>
      <c r="BH300" s="13">
        <f>SUMIFS('Retiro Mensual'!$E$2:$E$2629,'Retiro Mensual'!$A$2:$A$2629,BH$4,'Retiro Mensual'!$B$2:$B$2629,$B300,'Retiro Mensual'!$C$2:$C$2629,BH$5)</f>
        <v>0</v>
      </c>
      <c r="BI300" s="13">
        <f>SUMIFS('Retiro Mensual'!$E$2:$E$2629,'Retiro Mensual'!$A$2:$A$2629,BI$4,'Retiro Mensual'!$B$2:$B$2629,$B300,'Retiro Mensual'!$C$2:$C$2629,BI$5)</f>
        <v>0</v>
      </c>
      <c r="BJ300" s="13">
        <f>SUMIFS('Retiro Mensual'!$E$2:$E$2629,'Retiro Mensual'!$A$2:$A$2629,BJ$4,'Retiro Mensual'!$B$2:$B$2629,$B300,'Retiro Mensual'!$C$2:$C$2629,BJ$5)</f>
        <v>0</v>
      </c>
      <c r="BK300" s="14">
        <f>SUMIFS('Retiro Mensual'!$E$2:$E$2629,'Retiro Mensual'!$A$2:$A$2629,BK$4,'Retiro Mensual'!$B$2:$B$2629,$B300,'Retiro Mensual'!$C$2:$C$2629,BK$5)</f>
        <v>0</v>
      </c>
      <c r="BL300" s="12">
        <f>SUMIFS('Retiro Mensual'!$E$2:$E$2629,'Retiro Mensual'!$A$2:$A$2629,BL$4,'Retiro Mensual'!$B$2:$B$2629,$B300,'Retiro Mensual'!$C$2:$C$2629,BL$5)</f>
        <v>0</v>
      </c>
      <c r="BM300" s="13">
        <f>SUMIFS('Retiro Mensual'!$E$2:$E$2629,'Retiro Mensual'!$A$2:$A$2629,BM$4,'Retiro Mensual'!$B$2:$B$2629,$B300,'Retiro Mensual'!$C$2:$C$2629,BM$5)</f>
        <v>0</v>
      </c>
      <c r="BN300" s="13">
        <f>SUMIFS('Retiro Mensual'!$E$2:$E$2629,'Retiro Mensual'!$A$2:$A$2629,BN$4,'Retiro Mensual'!$B$2:$B$2629,$B300,'Retiro Mensual'!$C$2:$C$2629,BN$5)</f>
        <v>0</v>
      </c>
      <c r="BO300" s="13">
        <f>SUMIFS('Retiro Mensual'!$E$2:$E$2629,'Retiro Mensual'!$A$2:$A$2629,BO$4,'Retiro Mensual'!$B$2:$B$2629,$B300,'Retiro Mensual'!$C$2:$C$2629,BO$5)</f>
        <v>0</v>
      </c>
      <c r="BP300" s="13">
        <f>SUMIFS('Retiro Mensual'!$E$2:$E$2629,'Retiro Mensual'!$A$2:$A$2629,BP$4,'Retiro Mensual'!$B$2:$B$2629,$B300,'Retiro Mensual'!$C$2:$C$2629,BP$5)</f>
        <v>0</v>
      </c>
      <c r="BQ300" s="13">
        <f>SUMIFS('Retiro Mensual'!$E$2:$E$2629,'Retiro Mensual'!$A$2:$A$2629,BQ$4,'Retiro Mensual'!$B$2:$B$2629,$B300,'Retiro Mensual'!$C$2:$C$2629,BQ$5)</f>
        <v>0</v>
      </c>
      <c r="BR300" s="13">
        <f>SUMIFS('Retiro Mensual'!$E$2:$E$2629,'Retiro Mensual'!$A$2:$A$2629,BR$4,'Retiro Mensual'!$B$2:$B$2629,$B300,'Retiro Mensual'!$C$2:$C$2629,BR$5)</f>
        <v>0</v>
      </c>
      <c r="BS300" s="13">
        <f>SUMIFS('Retiro Mensual'!$E$2:$E$2629,'Retiro Mensual'!$A$2:$A$2629,BS$4,'Retiro Mensual'!$B$2:$B$2629,$B300,'Retiro Mensual'!$C$2:$C$2629,BS$5)</f>
        <v>0</v>
      </c>
      <c r="BT300" s="13">
        <f>SUMIFS('Retiro Mensual'!$E$2:$E$2629,'Retiro Mensual'!$A$2:$A$2629,BT$4,'Retiro Mensual'!$B$2:$B$2629,$B300,'Retiro Mensual'!$C$2:$C$2629,BT$5)</f>
        <v>0</v>
      </c>
      <c r="BU300" s="13">
        <f>SUMIFS('Retiro Mensual'!$E$2:$E$2629,'Retiro Mensual'!$A$2:$A$2629,BU$4,'Retiro Mensual'!$B$2:$B$2629,$B300,'Retiro Mensual'!$C$2:$C$2629,BU$5)</f>
        <v>0</v>
      </c>
      <c r="BV300" s="13">
        <f>SUMIFS('Retiro Mensual'!$E$2:$E$2629,'Retiro Mensual'!$A$2:$A$2629,BV$4,'Retiro Mensual'!$B$2:$B$2629,$B300,'Retiro Mensual'!$C$2:$C$2629,BV$5)</f>
        <v>0</v>
      </c>
      <c r="BW300" s="14">
        <f>SUMIFS('Retiro Mensual'!$E$2:$E$2629,'Retiro Mensual'!$A$2:$A$2629,BW$4,'Retiro Mensual'!$B$2:$B$2629,$B300,'Retiro Mensual'!$C$2:$C$2629,BW$5)</f>
        <v>0</v>
      </c>
      <c r="BX300" s="13"/>
      <c r="BY300" s="12">
        <f>SUMIFS('Compra Ventas'!$E$2:$E$2700,'Compra Ventas'!$A$2:$A$2700,BY$4,'Compra Ventas'!$B$2:$B$2700,$B300,'Compra Ventas'!$C$2:$C$2700,BY$5)</f>
        <v>0</v>
      </c>
      <c r="BZ300" s="13">
        <f>SUMIFS('Compra Ventas'!$E$2:$E$2700,'Compra Ventas'!$A$2:$A$2700,BZ$4,'Compra Ventas'!$B$2:$B$2700,$B300,'Compra Ventas'!$C$2:$C$2700,BZ$5)</f>
        <v>0</v>
      </c>
      <c r="CA300" s="13">
        <f>SUMIFS('Compra Ventas'!$E$2:$E$2700,'Compra Ventas'!$A$2:$A$2700,CA$4,'Compra Ventas'!$B$2:$B$2700,$B300,'Compra Ventas'!$C$2:$C$2700,CA$5)</f>
        <v>0</v>
      </c>
      <c r="CB300" s="13">
        <f>SUMIFS('Compra Ventas'!$E$2:$E$2700,'Compra Ventas'!$A$2:$A$2700,CB$4,'Compra Ventas'!$B$2:$B$2700,$B300,'Compra Ventas'!$C$2:$C$2700,CB$5)</f>
        <v>0</v>
      </c>
      <c r="CC300" s="13">
        <f>SUMIFS('Compra Ventas'!$E$2:$E$2700,'Compra Ventas'!$A$2:$A$2700,CC$4,'Compra Ventas'!$B$2:$B$2700,$B300,'Compra Ventas'!$C$2:$C$2700,CC$5)</f>
        <v>0</v>
      </c>
      <c r="CD300" s="13">
        <f>SUMIFS('Compra Ventas'!$E$2:$E$2700,'Compra Ventas'!$A$2:$A$2700,CD$4,'Compra Ventas'!$B$2:$B$2700,$B300,'Compra Ventas'!$C$2:$C$2700,CD$5)</f>
        <v>0</v>
      </c>
      <c r="CE300" s="13">
        <f>SUMIFS('Compra Ventas'!$E$2:$E$2700,'Compra Ventas'!$A$2:$A$2700,CE$4,'Compra Ventas'!$B$2:$B$2700,$B300,'Compra Ventas'!$C$2:$C$2700,CE$5)</f>
        <v>0</v>
      </c>
      <c r="CF300" s="13">
        <f>SUMIFS('Compra Ventas'!$E$2:$E$2700,'Compra Ventas'!$A$2:$A$2700,CF$4,'Compra Ventas'!$B$2:$B$2700,$B300,'Compra Ventas'!$C$2:$C$2700,CF$5)</f>
        <v>0</v>
      </c>
      <c r="CG300" s="13">
        <f>SUMIFS('Compra Ventas'!$E$2:$E$2700,'Compra Ventas'!$A$2:$A$2700,CG$4,'Compra Ventas'!$B$2:$B$2700,$B300,'Compra Ventas'!$C$2:$C$2700,CG$5)</f>
        <v>0</v>
      </c>
      <c r="CH300" s="13">
        <f>SUMIFS('Compra Ventas'!$E$2:$E$2700,'Compra Ventas'!$A$2:$A$2700,CH$4,'Compra Ventas'!$B$2:$B$2700,$B300,'Compra Ventas'!$C$2:$C$2700,CH$5)</f>
        <v>0</v>
      </c>
      <c r="CI300" s="13">
        <f>SUMIFS('Compra Ventas'!$E$2:$E$2700,'Compra Ventas'!$A$2:$A$2700,CI$4,'Compra Ventas'!$B$2:$B$2700,$B300,'Compra Ventas'!$C$2:$C$2700,CI$5)</f>
        <v>0</v>
      </c>
      <c r="CJ300" s="14">
        <f>SUMIFS('Compra Ventas'!$E$2:$E$2700,'Compra Ventas'!$A$2:$A$2700,CJ$4,'Compra Ventas'!$B$2:$B$2700,$B300,'Compra Ventas'!$C$2:$C$2700,CJ$5)</f>
        <v>0</v>
      </c>
      <c r="CK300" s="12">
        <f>SUMIFS('Compra Ventas'!$E$2:$E$2700,'Compra Ventas'!$A$2:$A$2700,CK$4,'Compra Ventas'!$B$2:$B$2700,$B300,'Compra Ventas'!$C$2:$C$2700,CK$5)</f>
        <v>0</v>
      </c>
      <c r="CL300" s="13">
        <f>SUMIFS('Compra Ventas'!$E$2:$E$2700,'Compra Ventas'!$A$2:$A$2700,CL$4,'Compra Ventas'!$B$2:$B$2700,$B300,'Compra Ventas'!$C$2:$C$2700,CL$5)</f>
        <v>0</v>
      </c>
      <c r="CM300" s="13">
        <f>SUMIFS('Compra Ventas'!$E$2:$E$2700,'Compra Ventas'!$A$2:$A$2700,CM$4,'Compra Ventas'!$B$2:$B$2700,$B300,'Compra Ventas'!$C$2:$C$2700,CM$5)</f>
        <v>0</v>
      </c>
      <c r="CN300" s="13">
        <f>SUMIFS('Compra Ventas'!$E$2:$E$2700,'Compra Ventas'!$A$2:$A$2700,CN$4,'Compra Ventas'!$B$2:$B$2700,$B300,'Compra Ventas'!$C$2:$C$2700,CN$5)</f>
        <v>0</v>
      </c>
      <c r="CO300" s="13">
        <f>SUMIFS('Compra Ventas'!$E$2:$E$2700,'Compra Ventas'!$A$2:$A$2700,CO$4,'Compra Ventas'!$B$2:$B$2700,$B300,'Compra Ventas'!$C$2:$C$2700,CO$5)</f>
        <v>0</v>
      </c>
      <c r="CP300" s="13">
        <f>SUMIFS('Compra Ventas'!$E$2:$E$2700,'Compra Ventas'!$A$2:$A$2700,CP$4,'Compra Ventas'!$B$2:$B$2700,$B300,'Compra Ventas'!$C$2:$C$2700,CP$5)</f>
        <v>0</v>
      </c>
      <c r="CQ300" s="13">
        <f>SUMIFS('Compra Ventas'!$E$2:$E$2700,'Compra Ventas'!$A$2:$A$2700,CQ$4,'Compra Ventas'!$B$2:$B$2700,$B300,'Compra Ventas'!$C$2:$C$2700,CQ$5)</f>
        <v>0</v>
      </c>
      <c r="CR300" s="13">
        <f>SUMIFS('Compra Ventas'!$E$2:$E$2700,'Compra Ventas'!$A$2:$A$2700,CR$4,'Compra Ventas'!$B$2:$B$2700,$B300,'Compra Ventas'!$C$2:$C$2700,CR$5)</f>
        <v>0</v>
      </c>
      <c r="CS300" s="13">
        <f>SUMIFS('Compra Ventas'!$E$2:$E$2700,'Compra Ventas'!$A$2:$A$2700,CS$4,'Compra Ventas'!$B$2:$B$2700,$B300,'Compra Ventas'!$C$2:$C$2700,CS$5)</f>
        <v>0</v>
      </c>
      <c r="CT300" s="13">
        <f>SUMIFS('Compra Ventas'!$E$2:$E$2700,'Compra Ventas'!$A$2:$A$2700,CT$4,'Compra Ventas'!$B$2:$B$2700,$B300,'Compra Ventas'!$C$2:$C$2700,CT$5)</f>
        <v>0</v>
      </c>
      <c r="CU300" s="13">
        <f>SUMIFS('Compra Ventas'!$E$2:$E$2700,'Compra Ventas'!$A$2:$A$2700,CU$4,'Compra Ventas'!$B$2:$B$2700,$B300,'Compra Ventas'!$C$2:$C$2700,CU$5)</f>
        <v>0</v>
      </c>
      <c r="CV300" s="14">
        <f>SUMIFS('Compra Ventas'!$E$2:$E$2700,'Compra Ventas'!$A$2:$A$2700,CV$4,'Compra Ventas'!$B$2:$B$2700,$B300,'Compra Ventas'!$C$2:$C$2700,CV$5)</f>
        <v>0</v>
      </c>
      <c r="CW300" s="12">
        <f>SUMIFS('Compra Ventas'!$E$2:$E$2700,'Compra Ventas'!$A$2:$A$2700,CW$4,'Compra Ventas'!$B$2:$B$2700,$B300,'Compra Ventas'!$C$2:$C$2700,CW$5)</f>
        <v>0</v>
      </c>
      <c r="CX300" s="13">
        <f>SUMIFS('Compra Ventas'!$E$2:$E$2700,'Compra Ventas'!$A$2:$A$2700,CX$4,'Compra Ventas'!$B$2:$B$2700,$B300,'Compra Ventas'!$C$2:$C$2700,CX$5)</f>
        <v>0</v>
      </c>
      <c r="CY300" s="13">
        <f>SUMIFS('Compra Ventas'!$E$2:$E$2700,'Compra Ventas'!$A$2:$A$2700,CY$4,'Compra Ventas'!$B$2:$B$2700,$B300,'Compra Ventas'!$C$2:$C$2700,CY$5)</f>
        <v>0</v>
      </c>
      <c r="CZ300" s="13">
        <f>SUMIFS('Compra Ventas'!$E$2:$E$2700,'Compra Ventas'!$A$2:$A$2700,CZ$4,'Compra Ventas'!$B$2:$B$2700,$B300,'Compra Ventas'!$C$2:$C$2700,CZ$5)</f>
        <v>0</v>
      </c>
      <c r="DA300" s="13">
        <f>SUMIFS('Compra Ventas'!$E$2:$E$2700,'Compra Ventas'!$A$2:$A$2700,DA$4,'Compra Ventas'!$B$2:$B$2700,$B300,'Compra Ventas'!$C$2:$C$2700,DA$5)</f>
        <v>0</v>
      </c>
      <c r="DB300" s="13">
        <f>SUMIFS('Compra Ventas'!$E$2:$E$2700,'Compra Ventas'!$A$2:$A$2700,DB$4,'Compra Ventas'!$B$2:$B$2700,$B300,'Compra Ventas'!$C$2:$C$2700,DB$5)</f>
        <v>0</v>
      </c>
      <c r="DC300" s="13">
        <f>SUMIFS('Compra Ventas'!$E$2:$E$2700,'Compra Ventas'!$A$2:$A$2700,DC$4,'Compra Ventas'!$B$2:$B$2700,$B300,'Compra Ventas'!$C$2:$C$2700,DC$5)</f>
        <v>0</v>
      </c>
      <c r="DD300" s="13">
        <f>SUMIFS('Compra Ventas'!$E$2:$E$2700,'Compra Ventas'!$A$2:$A$2700,DD$4,'Compra Ventas'!$B$2:$B$2700,$B300,'Compra Ventas'!$C$2:$C$2700,DD$5)</f>
        <v>0</v>
      </c>
      <c r="DE300" s="13">
        <f>SUMIFS('Compra Ventas'!$E$2:$E$2700,'Compra Ventas'!$A$2:$A$2700,DE$4,'Compra Ventas'!$B$2:$B$2700,$B300,'Compra Ventas'!$C$2:$C$2700,DE$5)</f>
        <v>0</v>
      </c>
      <c r="DF300" s="13">
        <f>SUMIFS('Compra Ventas'!$E$2:$E$2700,'Compra Ventas'!$A$2:$A$2700,DF$4,'Compra Ventas'!$B$2:$B$2700,$B300,'Compra Ventas'!$C$2:$C$2700,DF$5)</f>
        <v>0</v>
      </c>
      <c r="DG300" s="13">
        <f>SUMIFS('Compra Ventas'!$E$2:$E$2700,'Compra Ventas'!$A$2:$A$2700,DG$4,'Compra Ventas'!$B$2:$B$2700,$B300,'Compra Ventas'!$C$2:$C$2700,DG$5)</f>
        <v>0</v>
      </c>
      <c r="DH300" s="14">
        <f>SUMIFS('Compra Ventas'!$E$2:$E$2700,'Compra Ventas'!$A$2:$A$2700,DH$4,'Compra Ventas'!$B$2:$B$2700,$B300,'Compra Ventas'!$C$2:$C$2700,DH$5)</f>
        <v>0</v>
      </c>
      <c r="DI300" s="84"/>
      <c r="DJ300" s="98">
        <f>SUMIFS('Ajuste Ciclado'!D$5:D$47,'Ajuste Ciclado'!$C$5:$C$47,Balance!DJ$4,'Ajuste Ciclado'!$B$5:$B$47,Balance!$B300)</f>
        <v>0</v>
      </c>
      <c r="DK300" s="99">
        <f>SUMIFS('Ajuste Ciclado'!E$5:E$47,'Ajuste Ciclado'!$C$5:$C$47,Balance!DK$4,'Ajuste Ciclado'!$B$5:$B$47,Balance!$B300)</f>
        <v>0</v>
      </c>
      <c r="DL300" s="99">
        <f>SUMIFS('Ajuste Ciclado'!F$5:F$47,'Ajuste Ciclado'!$C$5:$C$47,Balance!DL$4,'Ajuste Ciclado'!$B$5:$B$47,Balance!$B300)</f>
        <v>0</v>
      </c>
      <c r="DM300" s="99">
        <f>SUMIFS('Ajuste Ciclado'!G$5:G$47,'Ajuste Ciclado'!$C$5:$C$47,Balance!DM$4,'Ajuste Ciclado'!$B$5:$B$47,Balance!$B300)</f>
        <v>0</v>
      </c>
      <c r="DN300" s="99">
        <f>SUMIFS('Ajuste Ciclado'!H$5:H$47,'Ajuste Ciclado'!$C$5:$C$47,Balance!DN$4,'Ajuste Ciclado'!$B$5:$B$47,Balance!$B300)</f>
        <v>0</v>
      </c>
      <c r="DO300" s="99">
        <f>SUMIFS('Ajuste Ciclado'!I$5:I$47,'Ajuste Ciclado'!$C$5:$C$47,Balance!DO$4,'Ajuste Ciclado'!$B$5:$B$47,Balance!$B300)</f>
        <v>0</v>
      </c>
      <c r="DP300" s="99">
        <f>SUMIFS('Ajuste Ciclado'!J$5:J$47,'Ajuste Ciclado'!$C$5:$C$47,Balance!DP$4,'Ajuste Ciclado'!$B$5:$B$47,Balance!$B300)</f>
        <v>0</v>
      </c>
      <c r="DQ300" s="99">
        <f>SUMIFS('Ajuste Ciclado'!K$5:K$47,'Ajuste Ciclado'!$C$5:$C$47,Balance!DQ$4,'Ajuste Ciclado'!$B$5:$B$47,Balance!$B300)</f>
        <v>0</v>
      </c>
      <c r="DR300" s="99">
        <f>SUMIFS('Ajuste Ciclado'!L$5:L$47,'Ajuste Ciclado'!$C$5:$C$47,Balance!DR$4,'Ajuste Ciclado'!$B$5:$B$47,Balance!$B300)</f>
        <v>0</v>
      </c>
      <c r="DS300" s="99">
        <f>SUMIFS('Ajuste Ciclado'!M$5:M$47,'Ajuste Ciclado'!$C$5:$C$47,Balance!DS$4,'Ajuste Ciclado'!$B$5:$B$47,Balance!$B300)</f>
        <v>0</v>
      </c>
      <c r="DT300" s="99">
        <f>SUMIFS('Ajuste Ciclado'!N$5:N$47,'Ajuste Ciclado'!$C$5:$C$47,Balance!DT$4,'Ajuste Ciclado'!$B$5:$B$47,Balance!$B300)</f>
        <v>0</v>
      </c>
      <c r="DU300" s="100">
        <f>SUMIFS('Ajuste Ciclado'!O$5:O$47,'Ajuste Ciclado'!$C$5:$C$47,Balance!DU$4,'Ajuste Ciclado'!$B$5:$B$47,Balance!$B300)</f>
        <v>0</v>
      </c>
      <c r="DV300" s="98">
        <f>SUMIFS('Ajuste Ciclado'!D$5:D$47,'Ajuste Ciclado'!$C$5:$C$47,Balance!DV$4,'Ajuste Ciclado'!$B$5:$B$47,Balance!$B300)</f>
        <v>0</v>
      </c>
      <c r="DW300" s="99">
        <f>SUMIFS('Ajuste Ciclado'!E$5:E$47,'Ajuste Ciclado'!$C$5:$C$47,Balance!DW$4,'Ajuste Ciclado'!$B$5:$B$47,Balance!$B300)</f>
        <v>0</v>
      </c>
      <c r="DX300" s="99">
        <f>SUMIFS('Ajuste Ciclado'!F$5:F$47,'Ajuste Ciclado'!$C$5:$C$47,Balance!DX$4,'Ajuste Ciclado'!$B$5:$B$47,Balance!$B300)</f>
        <v>0</v>
      </c>
      <c r="DY300" s="99">
        <f>SUMIFS('Ajuste Ciclado'!G$5:G$47,'Ajuste Ciclado'!$C$5:$C$47,Balance!DY$4,'Ajuste Ciclado'!$B$5:$B$47,Balance!$B300)</f>
        <v>0</v>
      </c>
      <c r="DZ300" s="99">
        <f>SUMIFS('Ajuste Ciclado'!H$5:H$47,'Ajuste Ciclado'!$C$5:$C$47,Balance!DZ$4,'Ajuste Ciclado'!$B$5:$B$47,Balance!$B300)</f>
        <v>0</v>
      </c>
      <c r="EA300" s="99">
        <f>SUMIFS('Ajuste Ciclado'!I$5:I$47,'Ajuste Ciclado'!$C$5:$C$47,Balance!EA$4,'Ajuste Ciclado'!$B$5:$B$47,Balance!$B300)</f>
        <v>0</v>
      </c>
      <c r="EB300" s="99">
        <f>SUMIFS('Ajuste Ciclado'!J$5:J$47,'Ajuste Ciclado'!$C$5:$C$47,Balance!EB$4,'Ajuste Ciclado'!$B$5:$B$47,Balance!$B300)</f>
        <v>0</v>
      </c>
      <c r="EC300" s="99">
        <f>SUMIFS('Ajuste Ciclado'!K$5:K$47,'Ajuste Ciclado'!$C$5:$C$47,Balance!EC$4,'Ajuste Ciclado'!$B$5:$B$47,Balance!$B300)</f>
        <v>0</v>
      </c>
      <c r="ED300" s="99">
        <f>SUMIFS('Ajuste Ciclado'!L$5:L$47,'Ajuste Ciclado'!$C$5:$C$47,Balance!ED$4,'Ajuste Ciclado'!$B$5:$B$47,Balance!$B300)</f>
        <v>0</v>
      </c>
      <c r="EE300" s="99">
        <f>SUMIFS('Ajuste Ciclado'!M$5:M$47,'Ajuste Ciclado'!$C$5:$C$47,Balance!EE$4,'Ajuste Ciclado'!$B$5:$B$47,Balance!$B300)</f>
        <v>0</v>
      </c>
      <c r="EF300" s="99">
        <f>SUMIFS('Ajuste Ciclado'!N$5:N$47,'Ajuste Ciclado'!$C$5:$C$47,Balance!EF$4,'Ajuste Ciclado'!$B$5:$B$47,Balance!$B300)</f>
        <v>0</v>
      </c>
      <c r="EG300" s="100">
        <f>SUMIFS('Ajuste Ciclado'!O$5:O$47,'Ajuste Ciclado'!$C$5:$C$47,Balance!EG$4,'Ajuste Ciclado'!$B$5:$B$47,Balance!$B300)</f>
        <v>0</v>
      </c>
      <c r="EH300" s="98">
        <f>SUMIFS('Ajuste Ciclado'!D$5:D$47,'Ajuste Ciclado'!$C$5:$C$47,Balance!EH$4,'Ajuste Ciclado'!$B$5:$B$47,Balance!$B300)</f>
        <v>0</v>
      </c>
      <c r="EI300" s="99">
        <f>SUMIFS('Ajuste Ciclado'!E$5:E$47,'Ajuste Ciclado'!$C$5:$C$47,Balance!EI$4,'Ajuste Ciclado'!$B$5:$B$47,Balance!$B300)</f>
        <v>0</v>
      </c>
      <c r="EJ300" s="99">
        <f>SUMIFS('Ajuste Ciclado'!F$5:F$47,'Ajuste Ciclado'!$C$5:$C$47,Balance!EJ$4,'Ajuste Ciclado'!$B$5:$B$47,Balance!$B300)</f>
        <v>0</v>
      </c>
      <c r="EK300" s="99">
        <f>SUMIFS('Ajuste Ciclado'!G$5:G$47,'Ajuste Ciclado'!$C$5:$C$47,Balance!EK$4,'Ajuste Ciclado'!$B$5:$B$47,Balance!$B300)</f>
        <v>0</v>
      </c>
      <c r="EL300" s="99">
        <f>SUMIFS('Ajuste Ciclado'!H$5:H$47,'Ajuste Ciclado'!$C$5:$C$47,Balance!EL$4,'Ajuste Ciclado'!$B$5:$B$47,Balance!$B300)</f>
        <v>0</v>
      </c>
      <c r="EM300" s="99">
        <f>SUMIFS('Ajuste Ciclado'!I$5:I$47,'Ajuste Ciclado'!$C$5:$C$47,Balance!EM$4,'Ajuste Ciclado'!$B$5:$B$47,Balance!$B300)</f>
        <v>0</v>
      </c>
      <c r="EN300" s="99">
        <f>SUMIFS('Ajuste Ciclado'!J$5:J$47,'Ajuste Ciclado'!$C$5:$C$47,Balance!EN$4,'Ajuste Ciclado'!$B$5:$B$47,Balance!$B300)</f>
        <v>0</v>
      </c>
      <c r="EO300" s="99">
        <f>SUMIFS('Ajuste Ciclado'!K$5:K$47,'Ajuste Ciclado'!$C$5:$C$47,Balance!EO$4,'Ajuste Ciclado'!$B$5:$B$47,Balance!$B300)</f>
        <v>0</v>
      </c>
      <c r="EP300" s="99">
        <f>SUMIFS('Ajuste Ciclado'!L$5:L$47,'Ajuste Ciclado'!$C$5:$C$47,Balance!EP$4,'Ajuste Ciclado'!$B$5:$B$47,Balance!$B300)</f>
        <v>0</v>
      </c>
      <c r="EQ300" s="99">
        <f>SUMIFS('Ajuste Ciclado'!M$5:M$47,'Ajuste Ciclado'!$C$5:$C$47,Balance!EQ$4,'Ajuste Ciclado'!$B$5:$B$47,Balance!$B300)</f>
        <v>0</v>
      </c>
      <c r="ER300" s="99">
        <f>SUMIFS('Ajuste Ciclado'!N$5:N$47,'Ajuste Ciclado'!$C$5:$C$47,Balance!ER$4,'Ajuste Ciclado'!$B$5:$B$47,Balance!$B300)</f>
        <v>0</v>
      </c>
      <c r="ES300" s="100">
        <f>SUMIFS('Ajuste Ciclado'!O$5:O$47,'Ajuste Ciclado'!$C$5:$C$47,Balance!ES$4,'Ajuste Ciclado'!$B$5:$B$47,Balance!$B300)</f>
        <v>0</v>
      </c>
      <c r="ET300" s="84"/>
      <c r="EU300" s="12">
        <f t="shared" si="377"/>
        <v>68165.685292203329</v>
      </c>
      <c r="EV300" s="13">
        <f t="shared" si="342"/>
        <v>52541.408694717218</v>
      </c>
      <c r="EW300" s="13">
        <f t="shared" si="343"/>
        <v>50385.617117357229</v>
      </c>
      <c r="EX300" s="13">
        <f t="shared" si="344"/>
        <v>30643.51859757123</v>
      </c>
      <c r="EY300" s="13">
        <f t="shared" si="345"/>
        <v>17135.46637643069</v>
      </c>
      <c r="EZ300" s="13">
        <f t="shared" si="346"/>
        <v>10308.703842173851</v>
      </c>
      <c r="FA300" s="13">
        <f t="shared" si="347"/>
        <v>13662.25227841832</v>
      </c>
      <c r="FB300" s="13">
        <f t="shared" si="348"/>
        <v>21645.381328041742</v>
      </c>
      <c r="FC300" s="13">
        <f t="shared" si="349"/>
        <v>25551.875399192439</v>
      </c>
      <c r="FD300" s="13">
        <f t="shared" si="350"/>
        <v>6890.5096181112667</v>
      </c>
      <c r="FE300" s="13">
        <f t="shared" si="351"/>
        <v>2620.9497707735518</v>
      </c>
      <c r="FF300" s="14">
        <f t="shared" si="352"/>
        <v>4519.2639559945019</v>
      </c>
      <c r="FG300" s="12">
        <f t="shared" si="353"/>
        <v>68313.64276120979</v>
      </c>
      <c r="FH300" s="13">
        <f t="shared" si="354"/>
        <v>52984.162922610478</v>
      </c>
      <c r="FI300" s="13">
        <f t="shared" si="355"/>
        <v>50794.883092076663</v>
      </c>
      <c r="FJ300" s="13">
        <f t="shared" si="356"/>
        <v>32533.373506641128</v>
      </c>
      <c r="FK300" s="13">
        <f t="shared" si="357"/>
        <v>16697.802725497491</v>
      </c>
      <c r="FL300" s="13">
        <f t="shared" si="358"/>
        <v>10552.6890993913</v>
      </c>
      <c r="FM300" s="13">
        <f t="shared" si="359"/>
        <v>14813.71129827643</v>
      </c>
      <c r="FN300" s="13">
        <f t="shared" si="360"/>
        <v>21905.142142739111</v>
      </c>
      <c r="FO300" s="13">
        <f t="shared" si="361"/>
        <v>26274.854531401961</v>
      </c>
      <c r="FP300" s="13">
        <f t="shared" si="362"/>
        <v>10864.84028731973</v>
      </c>
      <c r="FQ300" s="13">
        <f t="shared" si="363"/>
        <v>14866.864963732491</v>
      </c>
      <c r="FR300" s="14">
        <f t="shared" si="364"/>
        <v>20115.126783132979</v>
      </c>
      <c r="FS300" s="12">
        <f t="shared" si="365"/>
        <v>68338.365517154554</v>
      </c>
      <c r="FT300" s="13">
        <f t="shared" si="366"/>
        <v>53035.760000921371</v>
      </c>
      <c r="FU300" s="13">
        <f t="shared" si="367"/>
        <v>50676.942822231184</v>
      </c>
      <c r="FV300" s="13">
        <f t="shared" si="368"/>
        <v>32212.172009421949</v>
      </c>
      <c r="FW300" s="13">
        <f t="shared" si="369"/>
        <v>17513.733087276451</v>
      </c>
      <c r="FX300" s="13">
        <f t="shared" si="370"/>
        <v>11552.215225941531</v>
      </c>
      <c r="FY300" s="13">
        <f t="shared" si="371"/>
        <v>16421.135257689599</v>
      </c>
      <c r="FZ300" s="13">
        <f t="shared" si="372"/>
        <v>24365.14576524022</v>
      </c>
      <c r="GA300" s="13">
        <f t="shared" si="373"/>
        <v>28943.353068301771</v>
      </c>
      <c r="GB300" s="13">
        <f t="shared" si="374"/>
        <v>24320.987550320009</v>
      </c>
      <c r="GC300" s="13">
        <f t="shared" si="375"/>
        <v>31118.201516012421</v>
      </c>
      <c r="GD300" s="14">
        <f t="shared" si="376"/>
        <v>33106.49412596583</v>
      </c>
      <c r="GE300" s="84"/>
      <c r="GF300" s="12">
        <f t="shared" si="388"/>
        <v>304070.63227098534</v>
      </c>
      <c r="GG300" s="13">
        <f t="shared" si="388"/>
        <v>340717.09411402955</v>
      </c>
      <c r="GH300" s="14">
        <f t="shared" si="388"/>
        <v>391604.50594647683</v>
      </c>
      <c r="GI300" s="6">
        <f t="shared" si="379"/>
        <v>1</v>
      </c>
      <c r="GJ300" s="12">
        <f t="shared" si="380"/>
        <v>0</v>
      </c>
      <c r="GK300" s="13">
        <f t="shared" si="381"/>
        <v>0</v>
      </c>
      <c r="GL300" s="14">
        <f t="shared" si="382"/>
        <v>0</v>
      </c>
      <c r="GM300" s="84"/>
      <c r="GN300" s="66">
        <f t="shared" si="383"/>
        <v>0</v>
      </c>
      <c r="GO300" s="84"/>
      <c r="GP300" s="63" t="str" cm="1">
        <f t="array" ref="GP300">INDEX($GF$4:$GH$4,1,GI300)</f>
        <v>Sample 1</v>
      </c>
      <c r="GQ300" s="12">
        <f t="shared" si="385"/>
        <v>2620.9497707735518</v>
      </c>
      <c r="GR300" s="13">
        <f t="shared" si="385"/>
        <v>4519.2639559945019</v>
      </c>
      <c r="GS300" s="14">
        <f t="shared" si="385"/>
        <v>6890.5096181112667</v>
      </c>
      <c r="GT300" s="12">
        <f t="shared" si="386"/>
        <v>10552.6890993913</v>
      </c>
      <c r="GU300" s="13">
        <f t="shared" si="386"/>
        <v>10864.84028731973</v>
      </c>
      <c r="GV300" s="14">
        <f t="shared" si="386"/>
        <v>14813.71129827643</v>
      </c>
      <c r="GW300" s="12">
        <f t="shared" si="387"/>
        <v>11552.215225941531</v>
      </c>
      <c r="GX300" s="13">
        <f t="shared" si="387"/>
        <v>16421.135257689599</v>
      </c>
      <c r="GY300" s="14">
        <f t="shared" si="387"/>
        <v>17513.733087276451</v>
      </c>
      <c r="GZ300" s="84" t="str">
        <f t="shared" si="339"/>
        <v>Sample 1</v>
      </c>
      <c r="HA300" s="12">
        <f t="shared" si="389"/>
        <v>0</v>
      </c>
      <c r="HB300" s="13">
        <f t="shared" si="389"/>
        <v>0</v>
      </c>
      <c r="HC300" s="14">
        <f t="shared" si="389"/>
        <v>0</v>
      </c>
      <c r="HD300" s="6">
        <f t="shared" si="340"/>
        <v>0</v>
      </c>
      <c r="HE300" s="84" t="str">
        <f t="shared" si="341"/>
        <v>Ok</v>
      </c>
    </row>
    <row r="301" spans="2:213" hidden="1" x14ac:dyDescent="0.3">
      <c r="B301" s="84" t="s">
        <v>196</v>
      </c>
      <c r="C301" s="12">
        <f>SUMIFS(Inyecciones!$E$2:$E$14185,Inyecciones!$A$2:$A$14185,Balance!C$4,Inyecciones!$B$2:$B$14185,Balance!$B301,Inyecciones!$C$2:$C$14185,Balance!C$5)</f>
        <v>63380.00484630296</v>
      </c>
      <c r="D301" s="13">
        <f>SUMIFS(Inyecciones!$E$2:$E$14185,Inyecciones!$A$2:$A$14185,Balance!D$4,Inyecciones!$B$2:$B$14185,Balance!$B301,Inyecciones!$C$2:$C$14185,Balance!D$5)</f>
        <v>68506.676527454518</v>
      </c>
      <c r="E301" s="13">
        <f>SUMIFS(Inyecciones!$E$2:$E$14185,Inyecciones!$A$2:$A$14185,Balance!E$4,Inyecciones!$B$2:$B$14185,Balance!$B301,Inyecciones!$C$2:$C$14185,Balance!E$5)</f>
        <v>46657.063364401627</v>
      </c>
      <c r="F301" s="13">
        <f>SUMIFS(Inyecciones!$E$2:$E$14185,Inyecciones!$A$2:$A$14185,Balance!F$4,Inyecciones!$B$2:$B$14185,Balance!$B301,Inyecciones!$C$2:$C$14185,Balance!F$5)</f>
        <v>28265.004953186581</v>
      </c>
      <c r="G301" s="13">
        <f>SUMIFS(Inyecciones!$E$2:$E$14185,Inyecciones!$A$2:$A$14185,Balance!G$4,Inyecciones!$B$2:$B$14185,Balance!$B301,Inyecciones!$C$2:$C$14185,Balance!G$5)</f>
        <v>15850.75332801914</v>
      </c>
      <c r="H301" s="13">
        <f>SUMIFS(Inyecciones!$E$2:$E$14185,Inyecciones!$A$2:$A$14185,Balance!H$4,Inyecciones!$B$2:$B$14185,Balance!$B301,Inyecciones!$C$2:$C$14185,Balance!H$5)</f>
        <v>10125.26613373359</v>
      </c>
      <c r="I301" s="13">
        <f>SUMIFS(Inyecciones!$E$2:$E$14185,Inyecciones!$A$2:$A$14185,Balance!I$4,Inyecciones!$B$2:$B$14185,Balance!$B301,Inyecciones!$C$2:$C$14185,Balance!I$5)</f>
        <v>13392.372242888539</v>
      </c>
      <c r="J301" s="13">
        <f>SUMIFS(Inyecciones!$E$2:$E$14185,Inyecciones!$A$2:$A$14185,Balance!J$4,Inyecciones!$B$2:$B$14185,Balance!$B301,Inyecciones!$C$2:$C$14185,Balance!J$5)</f>
        <v>19906.02470166911</v>
      </c>
      <c r="K301" s="13">
        <f>SUMIFS(Inyecciones!$E$2:$E$14185,Inyecciones!$A$2:$A$14185,Balance!K$4,Inyecciones!$B$2:$B$14185,Balance!$B301,Inyecciones!$C$2:$C$14185,Balance!K$5)</f>
        <v>23925.343466950671</v>
      </c>
      <c r="L301" s="13">
        <f>SUMIFS(Inyecciones!$E$2:$E$14185,Inyecciones!$A$2:$A$14185,Balance!L$4,Inyecciones!$B$2:$B$14185,Balance!$B301,Inyecciones!$C$2:$C$14185,Balance!L$5)</f>
        <v>6372.8478309497359</v>
      </c>
      <c r="M301" s="13">
        <f>SUMIFS(Inyecciones!$E$2:$E$14185,Inyecciones!$A$2:$A$14185,Balance!M$4,Inyecciones!$B$2:$B$14185,Balance!$B301,Inyecciones!$C$2:$C$14185,Balance!M$5)</f>
        <v>1802.145075937811</v>
      </c>
      <c r="N301" s="14">
        <f>SUMIFS(Inyecciones!$E$2:$E$14185,Inyecciones!$A$2:$A$14185,Balance!N$4,Inyecciones!$B$2:$B$14185,Balance!$B301,Inyecciones!$C$2:$C$14185,Balance!N$5)</f>
        <v>4494.3818854275214</v>
      </c>
      <c r="O301" s="12">
        <f>SUMIFS(Inyecciones!$E$2:$E$14185,Inyecciones!$A$2:$A$14185,Balance!O$4,Inyecciones!$B$2:$B$14185,Balance!$B301,Inyecciones!$C$2:$C$14185,Balance!O$5)</f>
        <v>63516.669273877487</v>
      </c>
      <c r="P301" s="13">
        <f>SUMIFS(Inyecciones!$E$2:$E$14185,Inyecciones!$A$2:$A$14185,Balance!P$4,Inyecciones!$B$2:$B$14185,Balance!$B301,Inyecciones!$C$2:$C$14185,Balance!P$5)</f>
        <v>69080.583425293502</v>
      </c>
      <c r="Q301" s="13">
        <f>SUMIFS(Inyecciones!$E$2:$E$14185,Inyecciones!$A$2:$A$14185,Balance!Q$4,Inyecciones!$B$2:$B$14185,Balance!$B301,Inyecciones!$C$2:$C$14185,Balance!Q$5)</f>
        <v>47047.746132012129</v>
      </c>
      <c r="R301" s="13">
        <f>SUMIFS(Inyecciones!$E$2:$E$14185,Inyecciones!$A$2:$A$14185,Balance!R$4,Inyecciones!$B$2:$B$14185,Balance!$B301,Inyecciones!$C$2:$C$14185,Balance!R$5)</f>
        <v>29998.450822983679</v>
      </c>
      <c r="S301" s="13">
        <f>SUMIFS(Inyecciones!$E$2:$E$14185,Inyecciones!$A$2:$A$14185,Balance!S$4,Inyecciones!$B$2:$B$14185,Balance!$B301,Inyecciones!$C$2:$C$14185,Balance!S$5)</f>
        <v>15459.89374002884</v>
      </c>
      <c r="T301" s="13">
        <f>SUMIFS(Inyecciones!$E$2:$E$14185,Inyecciones!$A$2:$A$14185,Balance!T$4,Inyecciones!$B$2:$B$14185,Balance!$B301,Inyecciones!$C$2:$C$14185,Balance!T$5)</f>
        <v>10357.05156763643</v>
      </c>
      <c r="U301" s="13">
        <f>SUMIFS(Inyecciones!$E$2:$E$14185,Inyecciones!$A$2:$A$14185,Balance!U$4,Inyecciones!$B$2:$B$14185,Balance!$B301,Inyecciones!$C$2:$C$14185,Balance!U$5)</f>
        <v>14494.44874263466</v>
      </c>
      <c r="V301" s="13">
        <f>SUMIFS(Inyecciones!$E$2:$E$14185,Inyecciones!$A$2:$A$14185,Balance!V$4,Inyecciones!$B$2:$B$14185,Balance!$B301,Inyecciones!$C$2:$C$14185,Balance!V$5)</f>
        <v>20141.118852875141</v>
      </c>
      <c r="W301" s="13">
        <f>SUMIFS(Inyecciones!$E$2:$E$14185,Inyecciones!$A$2:$A$14185,Balance!W$4,Inyecciones!$B$2:$B$14185,Balance!$B301,Inyecciones!$C$2:$C$14185,Balance!W$5)</f>
        <v>24598.198888436389</v>
      </c>
      <c r="X301" s="13">
        <f>SUMIFS(Inyecciones!$E$2:$E$14185,Inyecciones!$A$2:$A$14185,Balance!X$4,Inyecciones!$B$2:$B$14185,Balance!$B301,Inyecciones!$C$2:$C$14185,Balance!X$5)</f>
        <v>10007.274658998611</v>
      </c>
      <c r="Y301" s="13">
        <f>SUMIFS(Inyecciones!$E$2:$E$14185,Inyecciones!$A$2:$A$14185,Balance!Y$4,Inyecciones!$B$2:$B$14185,Balance!$B301,Inyecciones!$C$2:$C$14185,Balance!Y$5)</f>
        <v>10172.29566950258</v>
      </c>
      <c r="Z301" s="14">
        <f>SUMIFS(Inyecciones!$E$2:$E$14185,Inyecciones!$A$2:$A$14185,Balance!Z$4,Inyecciones!$B$2:$B$14185,Balance!$B301,Inyecciones!$C$2:$C$14185,Balance!Z$5)</f>
        <v>19280.731157491318</v>
      </c>
      <c r="AA301" s="12">
        <f>SUMIFS(Inyecciones!$E$2:$E$14185,Inyecciones!$A$2:$A$14185,Balance!AA$4,Inyecciones!$B$2:$B$14185,Balance!$B301,Inyecciones!$C$2:$C$14185,Balance!AA$5)</f>
        <v>63539.575625993937</v>
      </c>
      <c r="AB301" s="13">
        <f>SUMIFS(Inyecciones!$E$2:$E$14185,Inyecciones!$A$2:$A$14185,Balance!AB$4,Inyecciones!$B$2:$B$14185,Balance!$B301,Inyecciones!$C$2:$C$14185,Balance!AB$5)</f>
        <v>69169.348136043802</v>
      </c>
      <c r="AC301" s="13">
        <f>SUMIFS(Inyecciones!$E$2:$E$14185,Inyecciones!$A$2:$A$14185,Balance!AC$4,Inyecciones!$B$2:$B$14185,Balance!$B301,Inyecciones!$C$2:$C$14185,Balance!AC$5)</f>
        <v>46927.756288358563</v>
      </c>
      <c r="AD301" s="13">
        <f>SUMIFS(Inyecciones!$E$2:$E$14185,Inyecciones!$A$2:$A$14185,Balance!AD$4,Inyecciones!$B$2:$B$14185,Balance!$B301,Inyecciones!$C$2:$C$14185,Balance!AD$5)</f>
        <v>29751.872492424929</v>
      </c>
      <c r="AE301" s="13">
        <f>SUMIFS(Inyecciones!$E$2:$E$14185,Inyecciones!$A$2:$A$14185,Balance!AE$4,Inyecciones!$B$2:$B$14185,Balance!$B301,Inyecciones!$C$2:$C$14185,Balance!AE$5)</f>
        <v>16183.550960328959</v>
      </c>
      <c r="AF301" s="13">
        <f>SUMIFS(Inyecciones!$E$2:$E$14185,Inyecciones!$A$2:$A$14185,Balance!AF$4,Inyecciones!$B$2:$B$14185,Balance!$B301,Inyecciones!$C$2:$C$14185,Balance!AF$5)</f>
        <v>11297.649914070091</v>
      </c>
      <c r="AG301" s="13">
        <f>SUMIFS(Inyecciones!$E$2:$E$14185,Inyecciones!$A$2:$A$14185,Balance!AG$4,Inyecciones!$B$2:$B$14185,Balance!$B301,Inyecciones!$C$2:$C$14185,Balance!AG$5)</f>
        <v>16045.257868542511</v>
      </c>
      <c r="AH301" s="13">
        <f>SUMIFS(Inyecciones!$E$2:$E$14185,Inyecciones!$A$2:$A$14185,Balance!AH$4,Inyecciones!$B$2:$B$14185,Balance!$B301,Inyecciones!$C$2:$C$14185,Balance!AH$5)</f>
        <v>22391.68865737785</v>
      </c>
      <c r="AI301" s="13">
        <f>SUMIFS(Inyecciones!$E$2:$E$14185,Inyecciones!$A$2:$A$14185,Balance!AI$4,Inyecciones!$B$2:$B$14185,Balance!$B301,Inyecciones!$C$2:$C$14185,Balance!AI$5)</f>
        <v>27064.22348558779</v>
      </c>
      <c r="AJ301" s="13">
        <f>SUMIFS(Inyecciones!$E$2:$E$14185,Inyecciones!$A$2:$A$14185,Balance!AJ$4,Inyecciones!$B$2:$B$14185,Balance!$B301,Inyecciones!$C$2:$C$14185,Balance!AJ$5)</f>
        <v>22512.40957269333</v>
      </c>
      <c r="AK301" s="13">
        <f>SUMIFS(Inyecciones!$E$2:$E$14185,Inyecciones!$A$2:$A$14185,Balance!AK$4,Inyecciones!$B$2:$B$14185,Balance!$B301,Inyecciones!$C$2:$C$14185,Balance!AK$5)</f>
        <v>21185.393924100081</v>
      </c>
      <c r="AL301" s="14">
        <f>SUMIFS(Inyecciones!$E$2:$E$14185,Inyecciones!$A$2:$A$14185,Balance!AL$4,Inyecciones!$B$2:$B$14185,Balance!$B301,Inyecciones!$C$2:$C$14185,Balance!AL$5)</f>
        <v>31551.48794493304</v>
      </c>
      <c r="AM301" s="13"/>
      <c r="AN301" s="12">
        <f>SUMIFS('Retiro Mensual'!$E$2:$E$2629,'Retiro Mensual'!$A$2:$A$2629,AN$4,'Retiro Mensual'!$B$2:$B$2629,$B301,'Retiro Mensual'!$C$2:$C$2629,AN$5)</f>
        <v>0</v>
      </c>
      <c r="AO301" s="13">
        <f>SUMIFS('Retiro Mensual'!$E$2:$E$2629,'Retiro Mensual'!$A$2:$A$2629,AO$4,'Retiro Mensual'!$B$2:$B$2629,$B301,'Retiro Mensual'!$C$2:$C$2629,AO$5)</f>
        <v>0</v>
      </c>
      <c r="AP301" s="13">
        <f>SUMIFS('Retiro Mensual'!$E$2:$E$2629,'Retiro Mensual'!$A$2:$A$2629,AP$4,'Retiro Mensual'!$B$2:$B$2629,$B301,'Retiro Mensual'!$C$2:$C$2629,AP$5)</f>
        <v>0</v>
      </c>
      <c r="AQ301" s="13">
        <f>SUMIFS('Retiro Mensual'!$E$2:$E$2629,'Retiro Mensual'!$A$2:$A$2629,AQ$4,'Retiro Mensual'!$B$2:$B$2629,$B301,'Retiro Mensual'!$C$2:$C$2629,AQ$5)</f>
        <v>0</v>
      </c>
      <c r="AR301" s="13">
        <f>SUMIFS('Retiro Mensual'!$E$2:$E$2629,'Retiro Mensual'!$A$2:$A$2629,AR$4,'Retiro Mensual'!$B$2:$B$2629,$B301,'Retiro Mensual'!$C$2:$C$2629,AR$5)</f>
        <v>0</v>
      </c>
      <c r="AS301" s="13">
        <f>SUMIFS('Retiro Mensual'!$E$2:$E$2629,'Retiro Mensual'!$A$2:$A$2629,AS$4,'Retiro Mensual'!$B$2:$B$2629,$B301,'Retiro Mensual'!$C$2:$C$2629,AS$5)</f>
        <v>0</v>
      </c>
      <c r="AT301" s="13">
        <f>SUMIFS('Retiro Mensual'!$E$2:$E$2629,'Retiro Mensual'!$A$2:$A$2629,AT$4,'Retiro Mensual'!$B$2:$B$2629,$B301,'Retiro Mensual'!$C$2:$C$2629,AT$5)</f>
        <v>0</v>
      </c>
      <c r="AU301" s="13">
        <f>SUMIFS('Retiro Mensual'!$E$2:$E$2629,'Retiro Mensual'!$A$2:$A$2629,AU$4,'Retiro Mensual'!$B$2:$B$2629,$B301,'Retiro Mensual'!$C$2:$C$2629,AU$5)</f>
        <v>0</v>
      </c>
      <c r="AV301" s="13">
        <f>SUMIFS('Retiro Mensual'!$E$2:$E$2629,'Retiro Mensual'!$A$2:$A$2629,AV$4,'Retiro Mensual'!$B$2:$B$2629,$B301,'Retiro Mensual'!$C$2:$C$2629,AV$5)</f>
        <v>0</v>
      </c>
      <c r="AW301" s="13">
        <f>SUMIFS('Retiro Mensual'!$E$2:$E$2629,'Retiro Mensual'!$A$2:$A$2629,AW$4,'Retiro Mensual'!$B$2:$B$2629,$B301,'Retiro Mensual'!$C$2:$C$2629,AW$5)</f>
        <v>0</v>
      </c>
      <c r="AX301" s="13">
        <f>SUMIFS('Retiro Mensual'!$E$2:$E$2629,'Retiro Mensual'!$A$2:$A$2629,AX$4,'Retiro Mensual'!$B$2:$B$2629,$B301,'Retiro Mensual'!$C$2:$C$2629,AX$5)</f>
        <v>0</v>
      </c>
      <c r="AY301" s="14">
        <f>SUMIFS('Retiro Mensual'!$E$2:$E$2629,'Retiro Mensual'!$A$2:$A$2629,AY$4,'Retiro Mensual'!$B$2:$B$2629,$B301,'Retiro Mensual'!$C$2:$C$2629,AY$5)</f>
        <v>0</v>
      </c>
      <c r="AZ301" s="12">
        <f>SUMIFS('Retiro Mensual'!$E$2:$E$2629,'Retiro Mensual'!$A$2:$A$2629,AZ$4,'Retiro Mensual'!$B$2:$B$2629,$B301,'Retiro Mensual'!$C$2:$C$2629,AZ$5)</f>
        <v>0</v>
      </c>
      <c r="BA301" s="13">
        <f>SUMIFS('Retiro Mensual'!$E$2:$E$2629,'Retiro Mensual'!$A$2:$A$2629,BA$4,'Retiro Mensual'!$B$2:$B$2629,$B301,'Retiro Mensual'!$C$2:$C$2629,BA$5)</f>
        <v>0</v>
      </c>
      <c r="BB301" s="13">
        <f>SUMIFS('Retiro Mensual'!$E$2:$E$2629,'Retiro Mensual'!$A$2:$A$2629,BB$4,'Retiro Mensual'!$B$2:$B$2629,$B301,'Retiro Mensual'!$C$2:$C$2629,BB$5)</f>
        <v>0</v>
      </c>
      <c r="BC301" s="13">
        <f>SUMIFS('Retiro Mensual'!$E$2:$E$2629,'Retiro Mensual'!$A$2:$A$2629,BC$4,'Retiro Mensual'!$B$2:$B$2629,$B301,'Retiro Mensual'!$C$2:$C$2629,BC$5)</f>
        <v>0</v>
      </c>
      <c r="BD301" s="13">
        <f>SUMIFS('Retiro Mensual'!$E$2:$E$2629,'Retiro Mensual'!$A$2:$A$2629,BD$4,'Retiro Mensual'!$B$2:$B$2629,$B301,'Retiro Mensual'!$C$2:$C$2629,BD$5)</f>
        <v>0</v>
      </c>
      <c r="BE301" s="13">
        <f>SUMIFS('Retiro Mensual'!$E$2:$E$2629,'Retiro Mensual'!$A$2:$A$2629,BE$4,'Retiro Mensual'!$B$2:$B$2629,$B301,'Retiro Mensual'!$C$2:$C$2629,BE$5)</f>
        <v>0</v>
      </c>
      <c r="BF301" s="13">
        <f>SUMIFS('Retiro Mensual'!$E$2:$E$2629,'Retiro Mensual'!$A$2:$A$2629,BF$4,'Retiro Mensual'!$B$2:$B$2629,$B301,'Retiro Mensual'!$C$2:$C$2629,BF$5)</f>
        <v>0</v>
      </c>
      <c r="BG301" s="13">
        <f>SUMIFS('Retiro Mensual'!$E$2:$E$2629,'Retiro Mensual'!$A$2:$A$2629,BG$4,'Retiro Mensual'!$B$2:$B$2629,$B301,'Retiro Mensual'!$C$2:$C$2629,BG$5)</f>
        <v>0</v>
      </c>
      <c r="BH301" s="13">
        <f>SUMIFS('Retiro Mensual'!$E$2:$E$2629,'Retiro Mensual'!$A$2:$A$2629,BH$4,'Retiro Mensual'!$B$2:$B$2629,$B301,'Retiro Mensual'!$C$2:$C$2629,BH$5)</f>
        <v>0</v>
      </c>
      <c r="BI301" s="13">
        <f>SUMIFS('Retiro Mensual'!$E$2:$E$2629,'Retiro Mensual'!$A$2:$A$2629,BI$4,'Retiro Mensual'!$B$2:$B$2629,$B301,'Retiro Mensual'!$C$2:$C$2629,BI$5)</f>
        <v>0</v>
      </c>
      <c r="BJ301" s="13">
        <f>SUMIFS('Retiro Mensual'!$E$2:$E$2629,'Retiro Mensual'!$A$2:$A$2629,BJ$4,'Retiro Mensual'!$B$2:$B$2629,$B301,'Retiro Mensual'!$C$2:$C$2629,BJ$5)</f>
        <v>0</v>
      </c>
      <c r="BK301" s="14">
        <f>SUMIFS('Retiro Mensual'!$E$2:$E$2629,'Retiro Mensual'!$A$2:$A$2629,BK$4,'Retiro Mensual'!$B$2:$B$2629,$B301,'Retiro Mensual'!$C$2:$C$2629,BK$5)</f>
        <v>0</v>
      </c>
      <c r="BL301" s="12">
        <f>SUMIFS('Retiro Mensual'!$E$2:$E$2629,'Retiro Mensual'!$A$2:$A$2629,BL$4,'Retiro Mensual'!$B$2:$B$2629,$B301,'Retiro Mensual'!$C$2:$C$2629,BL$5)</f>
        <v>0</v>
      </c>
      <c r="BM301" s="13">
        <f>SUMIFS('Retiro Mensual'!$E$2:$E$2629,'Retiro Mensual'!$A$2:$A$2629,BM$4,'Retiro Mensual'!$B$2:$B$2629,$B301,'Retiro Mensual'!$C$2:$C$2629,BM$5)</f>
        <v>0</v>
      </c>
      <c r="BN301" s="13">
        <f>SUMIFS('Retiro Mensual'!$E$2:$E$2629,'Retiro Mensual'!$A$2:$A$2629,BN$4,'Retiro Mensual'!$B$2:$B$2629,$B301,'Retiro Mensual'!$C$2:$C$2629,BN$5)</f>
        <v>0</v>
      </c>
      <c r="BO301" s="13">
        <f>SUMIFS('Retiro Mensual'!$E$2:$E$2629,'Retiro Mensual'!$A$2:$A$2629,BO$4,'Retiro Mensual'!$B$2:$B$2629,$B301,'Retiro Mensual'!$C$2:$C$2629,BO$5)</f>
        <v>0</v>
      </c>
      <c r="BP301" s="13">
        <f>SUMIFS('Retiro Mensual'!$E$2:$E$2629,'Retiro Mensual'!$A$2:$A$2629,BP$4,'Retiro Mensual'!$B$2:$B$2629,$B301,'Retiro Mensual'!$C$2:$C$2629,BP$5)</f>
        <v>0</v>
      </c>
      <c r="BQ301" s="13">
        <f>SUMIFS('Retiro Mensual'!$E$2:$E$2629,'Retiro Mensual'!$A$2:$A$2629,BQ$4,'Retiro Mensual'!$B$2:$B$2629,$B301,'Retiro Mensual'!$C$2:$C$2629,BQ$5)</f>
        <v>0</v>
      </c>
      <c r="BR301" s="13">
        <f>SUMIFS('Retiro Mensual'!$E$2:$E$2629,'Retiro Mensual'!$A$2:$A$2629,BR$4,'Retiro Mensual'!$B$2:$B$2629,$B301,'Retiro Mensual'!$C$2:$C$2629,BR$5)</f>
        <v>0</v>
      </c>
      <c r="BS301" s="13">
        <f>SUMIFS('Retiro Mensual'!$E$2:$E$2629,'Retiro Mensual'!$A$2:$A$2629,BS$4,'Retiro Mensual'!$B$2:$B$2629,$B301,'Retiro Mensual'!$C$2:$C$2629,BS$5)</f>
        <v>0</v>
      </c>
      <c r="BT301" s="13">
        <f>SUMIFS('Retiro Mensual'!$E$2:$E$2629,'Retiro Mensual'!$A$2:$A$2629,BT$4,'Retiro Mensual'!$B$2:$B$2629,$B301,'Retiro Mensual'!$C$2:$C$2629,BT$5)</f>
        <v>0</v>
      </c>
      <c r="BU301" s="13">
        <f>SUMIFS('Retiro Mensual'!$E$2:$E$2629,'Retiro Mensual'!$A$2:$A$2629,BU$4,'Retiro Mensual'!$B$2:$B$2629,$B301,'Retiro Mensual'!$C$2:$C$2629,BU$5)</f>
        <v>0</v>
      </c>
      <c r="BV301" s="13">
        <f>SUMIFS('Retiro Mensual'!$E$2:$E$2629,'Retiro Mensual'!$A$2:$A$2629,BV$4,'Retiro Mensual'!$B$2:$B$2629,$B301,'Retiro Mensual'!$C$2:$C$2629,BV$5)</f>
        <v>0</v>
      </c>
      <c r="BW301" s="14">
        <f>SUMIFS('Retiro Mensual'!$E$2:$E$2629,'Retiro Mensual'!$A$2:$A$2629,BW$4,'Retiro Mensual'!$B$2:$B$2629,$B301,'Retiro Mensual'!$C$2:$C$2629,BW$5)</f>
        <v>0</v>
      </c>
      <c r="BX301" s="13"/>
      <c r="BY301" s="12">
        <f>SUMIFS('Compra Ventas'!$E$2:$E$2700,'Compra Ventas'!$A$2:$A$2700,BY$4,'Compra Ventas'!$B$2:$B$2700,$B301,'Compra Ventas'!$C$2:$C$2700,BY$5)</f>
        <v>0</v>
      </c>
      <c r="BZ301" s="13">
        <f>SUMIFS('Compra Ventas'!$E$2:$E$2700,'Compra Ventas'!$A$2:$A$2700,BZ$4,'Compra Ventas'!$B$2:$B$2700,$B301,'Compra Ventas'!$C$2:$C$2700,BZ$5)</f>
        <v>0</v>
      </c>
      <c r="CA301" s="13">
        <f>SUMIFS('Compra Ventas'!$E$2:$E$2700,'Compra Ventas'!$A$2:$A$2700,CA$4,'Compra Ventas'!$B$2:$B$2700,$B301,'Compra Ventas'!$C$2:$C$2700,CA$5)</f>
        <v>0</v>
      </c>
      <c r="CB301" s="13">
        <f>SUMIFS('Compra Ventas'!$E$2:$E$2700,'Compra Ventas'!$A$2:$A$2700,CB$4,'Compra Ventas'!$B$2:$B$2700,$B301,'Compra Ventas'!$C$2:$C$2700,CB$5)</f>
        <v>0</v>
      </c>
      <c r="CC301" s="13">
        <f>SUMIFS('Compra Ventas'!$E$2:$E$2700,'Compra Ventas'!$A$2:$A$2700,CC$4,'Compra Ventas'!$B$2:$B$2700,$B301,'Compra Ventas'!$C$2:$C$2700,CC$5)</f>
        <v>0</v>
      </c>
      <c r="CD301" s="13">
        <f>SUMIFS('Compra Ventas'!$E$2:$E$2700,'Compra Ventas'!$A$2:$A$2700,CD$4,'Compra Ventas'!$B$2:$B$2700,$B301,'Compra Ventas'!$C$2:$C$2700,CD$5)</f>
        <v>0</v>
      </c>
      <c r="CE301" s="13">
        <f>SUMIFS('Compra Ventas'!$E$2:$E$2700,'Compra Ventas'!$A$2:$A$2700,CE$4,'Compra Ventas'!$B$2:$B$2700,$B301,'Compra Ventas'!$C$2:$C$2700,CE$5)</f>
        <v>0</v>
      </c>
      <c r="CF301" s="13">
        <f>SUMIFS('Compra Ventas'!$E$2:$E$2700,'Compra Ventas'!$A$2:$A$2700,CF$4,'Compra Ventas'!$B$2:$B$2700,$B301,'Compra Ventas'!$C$2:$C$2700,CF$5)</f>
        <v>0</v>
      </c>
      <c r="CG301" s="13">
        <f>SUMIFS('Compra Ventas'!$E$2:$E$2700,'Compra Ventas'!$A$2:$A$2700,CG$4,'Compra Ventas'!$B$2:$B$2700,$B301,'Compra Ventas'!$C$2:$C$2700,CG$5)</f>
        <v>0</v>
      </c>
      <c r="CH301" s="13">
        <f>SUMIFS('Compra Ventas'!$E$2:$E$2700,'Compra Ventas'!$A$2:$A$2700,CH$4,'Compra Ventas'!$B$2:$B$2700,$B301,'Compra Ventas'!$C$2:$C$2700,CH$5)</f>
        <v>0</v>
      </c>
      <c r="CI301" s="13">
        <f>SUMIFS('Compra Ventas'!$E$2:$E$2700,'Compra Ventas'!$A$2:$A$2700,CI$4,'Compra Ventas'!$B$2:$B$2700,$B301,'Compra Ventas'!$C$2:$C$2700,CI$5)</f>
        <v>0</v>
      </c>
      <c r="CJ301" s="14">
        <f>SUMIFS('Compra Ventas'!$E$2:$E$2700,'Compra Ventas'!$A$2:$A$2700,CJ$4,'Compra Ventas'!$B$2:$B$2700,$B301,'Compra Ventas'!$C$2:$C$2700,CJ$5)</f>
        <v>0</v>
      </c>
      <c r="CK301" s="12">
        <f>SUMIFS('Compra Ventas'!$E$2:$E$2700,'Compra Ventas'!$A$2:$A$2700,CK$4,'Compra Ventas'!$B$2:$B$2700,$B301,'Compra Ventas'!$C$2:$C$2700,CK$5)</f>
        <v>0</v>
      </c>
      <c r="CL301" s="13">
        <f>SUMIFS('Compra Ventas'!$E$2:$E$2700,'Compra Ventas'!$A$2:$A$2700,CL$4,'Compra Ventas'!$B$2:$B$2700,$B301,'Compra Ventas'!$C$2:$C$2700,CL$5)</f>
        <v>0</v>
      </c>
      <c r="CM301" s="13">
        <f>SUMIFS('Compra Ventas'!$E$2:$E$2700,'Compra Ventas'!$A$2:$A$2700,CM$4,'Compra Ventas'!$B$2:$B$2700,$B301,'Compra Ventas'!$C$2:$C$2700,CM$5)</f>
        <v>0</v>
      </c>
      <c r="CN301" s="13">
        <f>SUMIFS('Compra Ventas'!$E$2:$E$2700,'Compra Ventas'!$A$2:$A$2700,CN$4,'Compra Ventas'!$B$2:$B$2700,$B301,'Compra Ventas'!$C$2:$C$2700,CN$5)</f>
        <v>0</v>
      </c>
      <c r="CO301" s="13">
        <f>SUMIFS('Compra Ventas'!$E$2:$E$2700,'Compra Ventas'!$A$2:$A$2700,CO$4,'Compra Ventas'!$B$2:$B$2700,$B301,'Compra Ventas'!$C$2:$C$2700,CO$5)</f>
        <v>0</v>
      </c>
      <c r="CP301" s="13">
        <f>SUMIFS('Compra Ventas'!$E$2:$E$2700,'Compra Ventas'!$A$2:$A$2700,CP$4,'Compra Ventas'!$B$2:$B$2700,$B301,'Compra Ventas'!$C$2:$C$2700,CP$5)</f>
        <v>0</v>
      </c>
      <c r="CQ301" s="13">
        <f>SUMIFS('Compra Ventas'!$E$2:$E$2700,'Compra Ventas'!$A$2:$A$2700,CQ$4,'Compra Ventas'!$B$2:$B$2700,$B301,'Compra Ventas'!$C$2:$C$2700,CQ$5)</f>
        <v>0</v>
      </c>
      <c r="CR301" s="13">
        <f>SUMIFS('Compra Ventas'!$E$2:$E$2700,'Compra Ventas'!$A$2:$A$2700,CR$4,'Compra Ventas'!$B$2:$B$2700,$B301,'Compra Ventas'!$C$2:$C$2700,CR$5)</f>
        <v>0</v>
      </c>
      <c r="CS301" s="13">
        <f>SUMIFS('Compra Ventas'!$E$2:$E$2700,'Compra Ventas'!$A$2:$A$2700,CS$4,'Compra Ventas'!$B$2:$B$2700,$B301,'Compra Ventas'!$C$2:$C$2700,CS$5)</f>
        <v>0</v>
      </c>
      <c r="CT301" s="13">
        <f>SUMIFS('Compra Ventas'!$E$2:$E$2700,'Compra Ventas'!$A$2:$A$2700,CT$4,'Compra Ventas'!$B$2:$B$2700,$B301,'Compra Ventas'!$C$2:$C$2700,CT$5)</f>
        <v>0</v>
      </c>
      <c r="CU301" s="13">
        <f>SUMIFS('Compra Ventas'!$E$2:$E$2700,'Compra Ventas'!$A$2:$A$2700,CU$4,'Compra Ventas'!$B$2:$B$2700,$B301,'Compra Ventas'!$C$2:$C$2700,CU$5)</f>
        <v>0</v>
      </c>
      <c r="CV301" s="14">
        <f>SUMIFS('Compra Ventas'!$E$2:$E$2700,'Compra Ventas'!$A$2:$A$2700,CV$4,'Compra Ventas'!$B$2:$B$2700,$B301,'Compra Ventas'!$C$2:$C$2700,CV$5)</f>
        <v>0</v>
      </c>
      <c r="CW301" s="12">
        <f>SUMIFS('Compra Ventas'!$E$2:$E$2700,'Compra Ventas'!$A$2:$A$2700,CW$4,'Compra Ventas'!$B$2:$B$2700,$B301,'Compra Ventas'!$C$2:$C$2700,CW$5)</f>
        <v>0</v>
      </c>
      <c r="CX301" s="13">
        <f>SUMIFS('Compra Ventas'!$E$2:$E$2700,'Compra Ventas'!$A$2:$A$2700,CX$4,'Compra Ventas'!$B$2:$B$2700,$B301,'Compra Ventas'!$C$2:$C$2700,CX$5)</f>
        <v>0</v>
      </c>
      <c r="CY301" s="13">
        <f>SUMIFS('Compra Ventas'!$E$2:$E$2700,'Compra Ventas'!$A$2:$A$2700,CY$4,'Compra Ventas'!$B$2:$B$2700,$B301,'Compra Ventas'!$C$2:$C$2700,CY$5)</f>
        <v>0</v>
      </c>
      <c r="CZ301" s="13">
        <f>SUMIFS('Compra Ventas'!$E$2:$E$2700,'Compra Ventas'!$A$2:$A$2700,CZ$4,'Compra Ventas'!$B$2:$B$2700,$B301,'Compra Ventas'!$C$2:$C$2700,CZ$5)</f>
        <v>0</v>
      </c>
      <c r="DA301" s="13">
        <f>SUMIFS('Compra Ventas'!$E$2:$E$2700,'Compra Ventas'!$A$2:$A$2700,DA$4,'Compra Ventas'!$B$2:$B$2700,$B301,'Compra Ventas'!$C$2:$C$2700,DA$5)</f>
        <v>0</v>
      </c>
      <c r="DB301" s="13">
        <f>SUMIFS('Compra Ventas'!$E$2:$E$2700,'Compra Ventas'!$A$2:$A$2700,DB$4,'Compra Ventas'!$B$2:$B$2700,$B301,'Compra Ventas'!$C$2:$C$2700,DB$5)</f>
        <v>0</v>
      </c>
      <c r="DC301" s="13">
        <f>SUMIFS('Compra Ventas'!$E$2:$E$2700,'Compra Ventas'!$A$2:$A$2700,DC$4,'Compra Ventas'!$B$2:$B$2700,$B301,'Compra Ventas'!$C$2:$C$2700,DC$5)</f>
        <v>0</v>
      </c>
      <c r="DD301" s="13">
        <f>SUMIFS('Compra Ventas'!$E$2:$E$2700,'Compra Ventas'!$A$2:$A$2700,DD$4,'Compra Ventas'!$B$2:$B$2700,$B301,'Compra Ventas'!$C$2:$C$2700,DD$5)</f>
        <v>0</v>
      </c>
      <c r="DE301" s="13">
        <f>SUMIFS('Compra Ventas'!$E$2:$E$2700,'Compra Ventas'!$A$2:$A$2700,DE$4,'Compra Ventas'!$B$2:$B$2700,$B301,'Compra Ventas'!$C$2:$C$2700,DE$5)</f>
        <v>0</v>
      </c>
      <c r="DF301" s="13">
        <f>SUMIFS('Compra Ventas'!$E$2:$E$2700,'Compra Ventas'!$A$2:$A$2700,DF$4,'Compra Ventas'!$B$2:$B$2700,$B301,'Compra Ventas'!$C$2:$C$2700,DF$5)</f>
        <v>0</v>
      </c>
      <c r="DG301" s="13">
        <f>SUMIFS('Compra Ventas'!$E$2:$E$2700,'Compra Ventas'!$A$2:$A$2700,DG$4,'Compra Ventas'!$B$2:$B$2700,$B301,'Compra Ventas'!$C$2:$C$2700,DG$5)</f>
        <v>0</v>
      </c>
      <c r="DH301" s="14">
        <f>SUMIFS('Compra Ventas'!$E$2:$E$2700,'Compra Ventas'!$A$2:$A$2700,DH$4,'Compra Ventas'!$B$2:$B$2700,$B301,'Compra Ventas'!$C$2:$C$2700,DH$5)</f>
        <v>0</v>
      </c>
      <c r="DI301" s="84"/>
      <c r="DJ301" s="98">
        <f>SUMIFS('Ajuste Ciclado'!D$5:D$47,'Ajuste Ciclado'!$C$5:$C$47,Balance!DJ$4,'Ajuste Ciclado'!$B$5:$B$47,Balance!$B301)</f>
        <v>0</v>
      </c>
      <c r="DK301" s="99">
        <f>SUMIFS('Ajuste Ciclado'!E$5:E$47,'Ajuste Ciclado'!$C$5:$C$47,Balance!DK$4,'Ajuste Ciclado'!$B$5:$B$47,Balance!$B301)</f>
        <v>0</v>
      </c>
      <c r="DL301" s="99">
        <f>SUMIFS('Ajuste Ciclado'!F$5:F$47,'Ajuste Ciclado'!$C$5:$C$47,Balance!DL$4,'Ajuste Ciclado'!$B$5:$B$47,Balance!$B301)</f>
        <v>0</v>
      </c>
      <c r="DM301" s="99">
        <f>SUMIFS('Ajuste Ciclado'!G$5:G$47,'Ajuste Ciclado'!$C$5:$C$47,Balance!DM$4,'Ajuste Ciclado'!$B$5:$B$47,Balance!$B301)</f>
        <v>0</v>
      </c>
      <c r="DN301" s="99">
        <f>SUMIFS('Ajuste Ciclado'!H$5:H$47,'Ajuste Ciclado'!$C$5:$C$47,Balance!DN$4,'Ajuste Ciclado'!$B$5:$B$47,Balance!$B301)</f>
        <v>0</v>
      </c>
      <c r="DO301" s="99">
        <f>SUMIFS('Ajuste Ciclado'!I$5:I$47,'Ajuste Ciclado'!$C$5:$C$47,Balance!DO$4,'Ajuste Ciclado'!$B$5:$B$47,Balance!$B301)</f>
        <v>0</v>
      </c>
      <c r="DP301" s="99">
        <f>SUMIFS('Ajuste Ciclado'!J$5:J$47,'Ajuste Ciclado'!$C$5:$C$47,Balance!DP$4,'Ajuste Ciclado'!$B$5:$B$47,Balance!$B301)</f>
        <v>0</v>
      </c>
      <c r="DQ301" s="99">
        <f>SUMIFS('Ajuste Ciclado'!K$5:K$47,'Ajuste Ciclado'!$C$5:$C$47,Balance!DQ$4,'Ajuste Ciclado'!$B$5:$B$47,Balance!$B301)</f>
        <v>0</v>
      </c>
      <c r="DR301" s="99">
        <f>SUMIFS('Ajuste Ciclado'!L$5:L$47,'Ajuste Ciclado'!$C$5:$C$47,Balance!DR$4,'Ajuste Ciclado'!$B$5:$B$47,Balance!$B301)</f>
        <v>0</v>
      </c>
      <c r="DS301" s="99">
        <f>SUMIFS('Ajuste Ciclado'!M$5:M$47,'Ajuste Ciclado'!$C$5:$C$47,Balance!DS$4,'Ajuste Ciclado'!$B$5:$B$47,Balance!$B301)</f>
        <v>0</v>
      </c>
      <c r="DT301" s="99">
        <f>SUMIFS('Ajuste Ciclado'!N$5:N$47,'Ajuste Ciclado'!$C$5:$C$47,Balance!DT$4,'Ajuste Ciclado'!$B$5:$B$47,Balance!$B301)</f>
        <v>0</v>
      </c>
      <c r="DU301" s="100">
        <f>SUMIFS('Ajuste Ciclado'!O$5:O$47,'Ajuste Ciclado'!$C$5:$C$47,Balance!DU$4,'Ajuste Ciclado'!$B$5:$B$47,Balance!$B301)</f>
        <v>0</v>
      </c>
      <c r="DV301" s="98">
        <f>SUMIFS('Ajuste Ciclado'!D$5:D$47,'Ajuste Ciclado'!$C$5:$C$47,Balance!DV$4,'Ajuste Ciclado'!$B$5:$B$47,Balance!$B301)</f>
        <v>0</v>
      </c>
      <c r="DW301" s="99">
        <f>SUMIFS('Ajuste Ciclado'!E$5:E$47,'Ajuste Ciclado'!$C$5:$C$47,Balance!DW$4,'Ajuste Ciclado'!$B$5:$B$47,Balance!$B301)</f>
        <v>0</v>
      </c>
      <c r="DX301" s="99">
        <f>SUMIFS('Ajuste Ciclado'!F$5:F$47,'Ajuste Ciclado'!$C$5:$C$47,Balance!DX$4,'Ajuste Ciclado'!$B$5:$B$47,Balance!$B301)</f>
        <v>0</v>
      </c>
      <c r="DY301" s="99">
        <f>SUMIFS('Ajuste Ciclado'!G$5:G$47,'Ajuste Ciclado'!$C$5:$C$47,Balance!DY$4,'Ajuste Ciclado'!$B$5:$B$47,Balance!$B301)</f>
        <v>0</v>
      </c>
      <c r="DZ301" s="99">
        <f>SUMIFS('Ajuste Ciclado'!H$5:H$47,'Ajuste Ciclado'!$C$5:$C$47,Balance!DZ$4,'Ajuste Ciclado'!$B$5:$B$47,Balance!$B301)</f>
        <v>0</v>
      </c>
      <c r="EA301" s="99">
        <f>SUMIFS('Ajuste Ciclado'!I$5:I$47,'Ajuste Ciclado'!$C$5:$C$47,Balance!EA$4,'Ajuste Ciclado'!$B$5:$B$47,Balance!$B301)</f>
        <v>0</v>
      </c>
      <c r="EB301" s="99">
        <f>SUMIFS('Ajuste Ciclado'!J$5:J$47,'Ajuste Ciclado'!$C$5:$C$47,Balance!EB$4,'Ajuste Ciclado'!$B$5:$B$47,Balance!$B301)</f>
        <v>0</v>
      </c>
      <c r="EC301" s="99">
        <f>SUMIFS('Ajuste Ciclado'!K$5:K$47,'Ajuste Ciclado'!$C$5:$C$47,Balance!EC$4,'Ajuste Ciclado'!$B$5:$B$47,Balance!$B301)</f>
        <v>0</v>
      </c>
      <c r="ED301" s="99">
        <f>SUMIFS('Ajuste Ciclado'!L$5:L$47,'Ajuste Ciclado'!$C$5:$C$47,Balance!ED$4,'Ajuste Ciclado'!$B$5:$B$47,Balance!$B301)</f>
        <v>0</v>
      </c>
      <c r="EE301" s="99">
        <f>SUMIFS('Ajuste Ciclado'!M$5:M$47,'Ajuste Ciclado'!$C$5:$C$47,Balance!EE$4,'Ajuste Ciclado'!$B$5:$B$47,Balance!$B301)</f>
        <v>0</v>
      </c>
      <c r="EF301" s="99">
        <f>SUMIFS('Ajuste Ciclado'!N$5:N$47,'Ajuste Ciclado'!$C$5:$C$47,Balance!EF$4,'Ajuste Ciclado'!$B$5:$B$47,Balance!$B301)</f>
        <v>0</v>
      </c>
      <c r="EG301" s="100">
        <f>SUMIFS('Ajuste Ciclado'!O$5:O$47,'Ajuste Ciclado'!$C$5:$C$47,Balance!EG$4,'Ajuste Ciclado'!$B$5:$B$47,Balance!$B301)</f>
        <v>0</v>
      </c>
      <c r="EH301" s="98">
        <f>SUMIFS('Ajuste Ciclado'!D$5:D$47,'Ajuste Ciclado'!$C$5:$C$47,Balance!EH$4,'Ajuste Ciclado'!$B$5:$B$47,Balance!$B301)</f>
        <v>0</v>
      </c>
      <c r="EI301" s="99">
        <f>SUMIFS('Ajuste Ciclado'!E$5:E$47,'Ajuste Ciclado'!$C$5:$C$47,Balance!EI$4,'Ajuste Ciclado'!$B$5:$B$47,Balance!$B301)</f>
        <v>0</v>
      </c>
      <c r="EJ301" s="99">
        <f>SUMIFS('Ajuste Ciclado'!F$5:F$47,'Ajuste Ciclado'!$C$5:$C$47,Balance!EJ$4,'Ajuste Ciclado'!$B$5:$B$47,Balance!$B301)</f>
        <v>0</v>
      </c>
      <c r="EK301" s="99">
        <f>SUMIFS('Ajuste Ciclado'!G$5:G$47,'Ajuste Ciclado'!$C$5:$C$47,Balance!EK$4,'Ajuste Ciclado'!$B$5:$B$47,Balance!$B301)</f>
        <v>0</v>
      </c>
      <c r="EL301" s="99">
        <f>SUMIFS('Ajuste Ciclado'!H$5:H$47,'Ajuste Ciclado'!$C$5:$C$47,Balance!EL$4,'Ajuste Ciclado'!$B$5:$B$47,Balance!$B301)</f>
        <v>0</v>
      </c>
      <c r="EM301" s="99">
        <f>SUMIFS('Ajuste Ciclado'!I$5:I$47,'Ajuste Ciclado'!$C$5:$C$47,Balance!EM$4,'Ajuste Ciclado'!$B$5:$B$47,Balance!$B301)</f>
        <v>0</v>
      </c>
      <c r="EN301" s="99">
        <f>SUMIFS('Ajuste Ciclado'!J$5:J$47,'Ajuste Ciclado'!$C$5:$C$47,Balance!EN$4,'Ajuste Ciclado'!$B$5:$B$47,Balance!$B301)</f>
        <v>0</v>
      </c>
      <c r="EO301" s="99">
        <f>SUMIFS('Ajuste Ciclado'!K$5:K$47,'Ajuste Ciclado'!$C$5:$C$47,Balance!EO$4,'Ajuste Ciclado'!$B$5:$B$47,Balance!$B301)</f>
        <v>0</v>
      </c>
      <c r="EP301" s="99">
        <f>SUMIFS('Ajuste Ciclado'!L$5:L$47,'Ajuste Ciclado'!$C$5:$C$47,Balance!EP$4,'Ajuste Ciclado'!$B$5:$B$47,Balance!$B301)</f>
        <v>0</v>
      </c>
      <c r="EQ301" s="99">
        <f>SUMIFS('Ajuste Ciclado'!M$5:M$47,'Ajuste Ciclado'!$C$5:$C$47,Balance!EQ$4,'Ajuste Ciclado'!$B$5:$B$47,Balance!$B301)</f>
        <v>0</v>
      </c>
      <c r="ER301" s="99">
        <f>SUMIFS('Ajuste Ciclado'!N$5:N$47,'Ajuste Ciclado'!$C$5:$C$47,Balance!ER$4,'Ajuste Ciclado'!$B$5:$B$47,Balance!$B301)</f>
        <v>0</v>
      </c>
      <c r="ES301" s="100">
        <f>SUMIFS('Ajuste Ciclado'!O$5:O$47,'Ajuste Ciclado'!$C$5:$C$47,Balance!ES$4,'Ajuste Ciclado'!$B$5:$B$47,Balance!$B301)</f>
        <v>0</v>
      </c>
      <c r="ET301" s="84"/>
      <c r="EU301" s="12">
        <f t="shared" si="377"/>
        <v>63380.00484630296</v>
      </c>
      <c r="EV301" s="13">
        <f t="shared" si="342"/>
        <v>68506.676527454518</v>
      </c>
      <c r="EW301" s="13">
        <f t="shared" si="343"/>
        <v>46657.063364401627</v>
      </c>
      <c r="EX301" s="13">
        <f t="shared" si="344"/>
        <v>28265.004953186581</v>
      </c>
      <c r="EY301" s="13">
        <f t="shared" si="345"/>
        <v>15850.75332801914</v>
      </c>
      <c r="EZ301" s="13">
        <f t="shared" si="346"/>
        <v>10125.26613373359</v>
      </c>
      <c r="FA301" s="13">
        <f t="shared" si="347"/>
        <v>13392.372242888539</v>
      </c>
      <c r="FB301" s="13">
        <f t="shared" si="348"/>
        <v>19906.02470166911</v>
      </c>
      <c r="FC301" s="13">
        <f t="shared" si="349"/>
        <v>23925.343466950671</v>
      </c>
      <c r="FD301" s="13">
        <f t="shared" si="350"/>
        <v>6372.8478309497359</v>
      </c>
      <c r="FE301" s="13">
        <f t="shared" si="351"/>
        <v>1802.145075937811</v>
      </c>
      <c r="FF301" s="14">
        <f t="shared" si="352"/>
        <v>4494.3818854275214</v>
      </c>
      <c r="FG301" s="12">
        <f t="shared" si="353"/>
        <v>63516.669273877487</v>
      </c>
      <c r="FH301" s="13">
        <f t="shared" si="354"/>
        <v>69080.583425293502</v>
      </c>
      <c r="FI301" s="13">
        <f t="shared" si="355"/>
        <v>47047.746132012129</v>
      </c>
      <c r="FJ301" s="13">
        <f t="shared" si="356"/>
        <v>29998.450822983679</v>
      </c>
      <c r="FK301" s="13">
        <f t="shared" si="357"/>
        <v>15459.89374002884</v>
      </c>
      <c r="FL301" s="13">
        <f t="shared" si="358"/>
        <v>10357.05156763643</v>
      </c>
      <c r="FM301" s="13">
        <f t="shared" si="359"/>
        <v>14494.44874263466</v>
      </c>
      <c r="FN301" s="13">
        <f t="shared" si="360"/>
        <v>20141.118852875141</v>
      </c>
      <c r="FO301" s="13">
        <f t="shared" si="361"/>
        <v>24598.198888436389</v>
      </c>
      <c r="FP301" s="13">
        <f t="shared" si="362"/>
        <v>10007.274658998611</v>
      </c>
      <c r="FQ301" s="13">
        <f t="shared" si="363"/>
        <v>10172.29566950258</v>
      </c>
      <c r="FR301" s="14">
        <f t="shared" si="364"/>
        <v>19280.731157491318</v>
      </c>
      <c r="FS301" s="12">
        <f t="shared" si="365"/>
        <v>63539.575625993937</v>
      </c>
      <c r="FT301" s="13">
        <f t="shared" si="366"/>
        <v>69169.348136043802</v>
      </c>
      <c r="FU301" s="13">
        <f t="shared" si="367"/>
        <v>46927.756288358563</v>
      </c>
      <c r="FV301" s="13">
        <f t="shared" si="368"/>
        <v>29751.872492424929</v>
      </c>
      <c r="FW301" s="13">
        <f t="shared" si="369"/>
        <v>16183.550960328959</v>
      </c>
      <c r="FX301" s="13">
        <f t="shared" si="370"/>
        <v>11297.649914070091</v>
      </c>
      <c r="FY301" s="13">
        <f t="shared" si="371"/>
        <v>16045.257868542511</v>
      </c>
      <c r="FZ301" s="13">
        <f t="shared" si="372"/>
        <v>22391.68865737785</v>
      </c>
      <c r="GA301" s="13">
        <f t="shared" si="373"/>
        <v>27064.22348558779</v>
      </c>
      <c r="GB301" s="13">
        <f t="shared" si="374"/>
        <v>22512.40957269333</v>
      </c>
      <c r="GC301" s="13">
        <f t="shared" si="375"/>
        <v>21185.393924100081</v>
      </c>
      <c r="GD301" s="14">
        <f t="shared" si="376"/>
        <v>31551.48794493304</v>
      </c>
      <c r="GE301" s="84"/>
      <c r="GF301" s="12">
        <f t="shared" si="388"/>
        <v>302677.88435692183</v>
      </c>
      <c r="GG301" s="13">
        <f t="shared" si="388"/>
        <v>334154.46293177077</v>
      </c>
      <c r="GH301" s="14">
        <f t="shared" si="388"/>
        <v>377620.21487045498</v>
      </c>
      <c r="GI301" s="6">
        <f t="shared" si="379"/>
        <v>1</v>
      </c>
      <c r="GJ301" s="12">
        <f t="shared" si="380"/>
        <v>0</v>
      </c>
      <c r="GK301" s="13">
        <f t="shared" si="381"/>
        <v>0</v>
      </c>
      <c r="GL301" s="14">
        <f t="shared" si="382"/>
        <v>0</v>
      </c>
      <c r="GM301" s="84"/>
      <c r="GN301" s="66">
        <f t="shared" si="383"/>
        <v>0</v>
      </c>
      <c r="GO301" s="84"/>
      <c r="GP301" s="63" t="str" cm="1">
        <f t="array" ref="GP301">INDEX($GF$4:$GH$4,1,GI301)</f>
        <v>Sample 1</v>
      </c>
      <c r="GQ301" s="12">
        <f t="shared" si="385"/>
        <v>1802.145075937811</v>
      </c>
      <c r="GR301" s="13">
        <f t="shared" si="385"/>
        <v>4494.3818854275214</v>
      </c>
      <c r="GS301" s="14">
        <f t="shared" si="385"/>
        <v>6372.8478309497359</v>
      </c>
      <c r="GT301" s="12">
        <f t="shared" si="386"/>
        <v>10007.274658998611</v>
      </c>
      <c r="GU301" s="13">
        <f t="shared" si="386"/>
        <v>10172.29566950258</v>
      </c>
      <c r="GV301" s="14">
        <f t="shared" si="386"/>
        <v>10357.05156763643</v>
      </c>
      <c r="GW301" s="12">
        <f t="shared" si="387"/>
        <v>11297.649914070091</v>
      </c>
      <c r="GX301" s="13">
        <f t="shared" si="387"/>
        <v>16045.257868542511</v>
      </c>
      <c r="GY301" s="14">
        <f t="shared" si="387"/>
        <v>16183.550960328959</v>
      </c>
      <c r="GZ301" s="84" t="str">
        <f t="shared" si="339"/>
        <v>Sample 1</v>
      </c>
      <c r="HA301" s="12">
        <f t="shared" si="389"/>
        <v>0</v>
      </c>
      <c r="HB301" s="13">
        <f t="shared" si="389"/>
        <v>0</v>
      </c>
      <c r="HC301" s="14">
        <f t="shared" si="389"/>
        <v>0</v>
      </c>
      <c r="HD301" s="6">
        <f t="shared" si="340"/>
        <v>0</v>
      </c>
      <c r="HE301" s="84" t="str">
        <f t="shared" si="341"/>
        <v>Ok</v>
      </c>
    </row>
    <row r="302" spans="2:213" hidden="1" x14ac:dyDescent="0.3">
      <c r="B302" s="84" t="s">
        <v>195</v>
      </c>
      <c r="C302" s="12">
        <f>SUMIFS(Inyecciones!$E$2:$E$14185,Inyecciones!$A$2:$A$14185,Balance!C$4,Inyecciones!$B$2:$B$14185,Balance!$B302,Inyecciones!$C$2:$C$14185,Balance!C$5)</f>
        <v>26380.427546127288</v>
      </c>
      <c r="D302" s="13">
        <f>SUMIFS(Inyecciones!$E$2:$E$14185,Inyecciones!$A$2:$A$14185,Balance!D$4,Inyecciones!$B$2:$B$14185,Balance!$B302,Inyecciones!$C$2:$C$14185,Balance!D$5)</f>
        <v>21385.61105024791</v>
      </c>
      <c r="E302" s="13">
        <f>SUMIFS(Inyecciones!$E$2:$E$14185,Inyecciones!$A$2:$A$14185,Balance!E$4,Inyecciones!$B$2:$B$14185,Balance!$B302,Inyecciones!$C$2:$C$14185,Balance!E$5)</f>
        <v>23040.654636257979</v>
      </c>
      <c r="F302" s="13">
        <f>SUMIFS(Inyecciones!$E$2:$E$14185,Inyecciones!$A$2:$A$14185,Balance!F$4,Inyecciones!$B$2:$B$14185,Balance!$B302,Inyecciones!$C$2:$C$14185,Balance!F$5)</f>
        <v>14130.2973750703</v>
      </c>
      <c r="G302" s="13">
        <f>SUMIFS(Inyecciones!$E$2:$E$14185,Inyecciones!$A$2:$A$14185,Balance!G$4,Inyecciones!$B$2:$B$14185,Balance!$B302,Inyecciones!$C$2:$C$14185,Balance!G$5)</f>
        <v>62864.226272437787</v>
      </c>
      <c r="H302" s="13">
        <f>SUMIFS(Inyecciones!$E$2:$E$14185,Inyecciones!$A$2:$A$14185,Balance!H$4,Inyecciones!$B$2:$B$14185,Balance!$B302,Inyecciones!$C$2:$C$14185,Balance!H$5)</f>
        <v>49691.563072489524</v>
      </c>
      <c r="I302" s="13">
        <f>SUMIFS(Inyecciones!$E$2:$E$14185,Inyecciones!$A$2:$A$14185,Balance!I$4,Inyecciones!$B$2:$B$14185,Balance!$B302,Inyecciones!$C$2:$C$14185,Balance!I$5)</f>
        <v>61831.318185832497</v>
      </c>
      <c r="J302" s="13">
        <f>SUMIFS(Inyecciones!$E$2:$E$14185,Inyecciones!$A$2:$A$14185,Balance!J$4,Inyecciones!$B$2:$B$14185,Balance!$B302,Inyecciones!$C$2:$C$14185,Balance!J$5)</f>
        <v>87851.881124019419</v>
      </c>
      <c r="K302" s="13">
        <f>SUMIFS(Inyecciones!$E$2:$E$14185,Inyecciones!$A$2:$A$14185,Balance!K$4,Inyecciones!$B$2:$B$14185,Balance!$B302,Inyecciones!$C$2:$C$14185,Balance!K$5)</f>
        <v>99569.996254597325</v>
      </c>
      <c r="L302" s="13">
        <f>SUMIFS(Inyecciones!$E$2:$E$14185,Inyecciones!$A$2:$A$14185,Balance!L$4,Inyecciones!$B$2:$B$14185,Balance!$B302,Inyecciones!$C$2:$C$14185,Balance!L$5)</f>
        <v>28657.524627082999</v>
      </c>
      <c r="M302" s="13">
        <f>SUMIFS(Inyecciones!$E$2:$E$14185,Inyecciones!$A$2:$A$14185,Balance!M$4,Inyecciones!$B$2:$B$14185,Balance!$B302,Inyecciones!$C$2:$C$14185,Balance!M$5)</f>
        <v>13970.0845628224</v>
      </c>
      <c r="N302" s="14">
        <f>SUMIFS(Inyecciones!$E$2:$E$14185,Inyecciones!$A$2:$A$14185,Balance!N$4,Inyecciones!$B$2:$B$14185,Balance!$B302,Inyecciones!$C$2:$C$14185,Balance!N$5)</f>
        <v>22961.745216735661</v>
      </c>
      <c r="O302" s="12">
        <f>SUMIFS(Inyecciones!$E$2:$E$14185,Inyecciones!$A$2:$A$14185,Balance!O$4,Inyecciones!$B$2:$B$14185,Balance!$B302,Inyecciones!$C$2:$C$14185,Balance!O$5)</f>
        <v>26446.002774236709</v>
      </c>
      <c r="P302" s="13">
        <f>SUMIFS(Inyecciones!$E$2:$E$14185,Inyecciones!$A$2:$A$14185,Balance!P$4,Inyecciones!$B$2:$B$14185,Balance!$B302,Inyecciones!$C$2:$C$14185,Balance!P$5)</f>
        <v>21635.95419944372</v>
      </c>
      <c r="Q302" s="13">
        <f>SUMIFS(Inyecciones!$E$2:$E$14185,Inyecciones!$A$2:$A$14185,Balance!Q$4,Inyecciones!$B$2:$B$14185,Balance!$B302,Inyecciones!$C$2:$C$14185,Balance!Q$5)</f>
        <v>23301.172242459259</v>
      </c>
      <c r="R302" s="13">
        <f>SUMIFS(Inyecciones!$E$2:$E$14185,Inyecciones!$A$2:$A$14185,Balance!R$4,Inyecciones!$B$2:$B$14185,Balance!$B302,Inyecciones!$C$2:$C$14185,Balance!R$5)</f>
        <v>14991.27658497411</v>
      </c>
      <c r="S302" s="13">
        <f>SUMIFS(Inyecciones!$E$2:$E$14185,Inyecciones!$A$2:$A$14185,Balance!S$4,Inyecciones!$B$2:$B$14185,Balance!$B302,Inyecciones!$C$2:$C$14185,Balance!S$5)</f>
        <v>60375.28238133547</v>
      </c>
      <c r="T302" s="13">
        <f>SUMIFS(Inyecciones!$E$2:$E$14185,Inyecciones!$A$2:$A$14185,Balance!T$4,Inyecciones!$B$2:$B$14185,Balance!$B302,Inyecciones!$C$2:$C$14185,Balance!T$5)</f>
        <v>50273.105717303573</v>
      </c>
      <c r="U302" s="13">
        <f>SUMIFS(Inyecciones!$E$2:$E$14185,Inyecciones!$A$2:$A$14185,Balance!U$4,Inyecciones!$B$2:$B$14185,Balance!$B302,Inyecciones!$C$2:$C$14185,Balance!U$5)</f>
        <v>65564.537664767151</v>
      </c>
      <c r="V302" s="13">
        <f>SUMIFS(Inyecciones!$E$2:$E$14185,Inyecciones!$A$2:$A$14185,Balance!V$4,Inyecciones!$B$2:$B$14185,Balance!$B302,Inyecciones!$C$2:$C$14185,Balance!V$5)</f>
        <v>88261.294812743057</v>
      </c>
      <c r="W302" s="13">
        <f>SUMIFS(Inyecciones!$E$2:$E$14185,Inyecciones!$A$2:$A$14185,Balance!W$4,Inyecciones!$B$2:$B$14185,Balance!$B302,Inyecciones!$C$2:$C$14185,Balance!W$5)</f>
        <v>101345.629718957</v>
      </c>
      <c r="X302" s="13">
        <f>SUMIFS(Inyecciones!$E$2:$E$14185,Inyecciones!$A$2:$A$14185,Balance!X$4,Inyecciones!$B$2:$B$14185,Balance!$B302,Inyecciones!$C$2:$C$14185,Balance!X$5)</f>
        <v>43013.550190634342</v>
      </c>
      <c r="Y302" s="13">
        <f>SUMIFS(Inyecciones!$E$2:$E$14185,Inyecciones!$A$2:$A$14185,Balance!Y$4,Inyecciones!$B$2:$B$14185,Balance!$B302,Inyecciones!$C$2:$C$14185,Balance!Y$5)</f>
        <v>57683.597598467022</v>
      </c>
      <c r="Z302" s="14">
        <f>SUMIFS(Inyecciones!$E$2:$E$14185,Inyecciones!$A$2:$A$14185,Balance!Z$4,Inyecciones!$B$2:$B$14185,Balance!$B302,Inyecciones!$C$2:$C$14185,Balance!Z$5)</f>
        <v>78270.047653861999</v>
      </c>
      <c r="AA302" s="12">
        <f>SUMIFS(Inyecciones!$E$2:$E$14185,Inyecciones!$A$2:$A$14185,Balance!AA$4,Inyecciones!$B$2:$B$14185,Balance!$B302,Inyecciones!$C$2:$C$14185,Balance!AA$5)</f>
        <v>26454.8046057664</v>
      </c>
      <c r="AB302" s="13">
        <f>SUMIFS(Inyecciones!$E$2:$E$14185,Inyecciones!$A$2:$A$14185,Balance!AB$4,Inyecciones!$B$2:$B$14185,Balance!$B302,Inyecciones!$C$2:$C$14185,Balance!AB$5)</f>
        <v>21657.016117429361</v>
      </c>
      <c r="AC302" s="13">
        <f>SUMIFS(Inyecciones!$E$2:$E$14185,Inyecciones!$A$2:$A$14185,Balance!AC$4,Inyecciones!$B$2:$B$14185,Balance!$B302,Inyecciones!$C$2:$C$14185,Balance!AC$5)</f>
        <v>23197.993026220222</v>
      </c>
      <c r="AD302" s="13">
        <f>SUMIFS(Inyecciones!$E$2:$E$14185,Inyecciones!$A$2:$A$14185,Balance!AD$4,Inyecciones!$B$2:$B$14185,Balance!$B302,Inyecciones!$C$2:$C$14185,Balance!AD$5)</f>
        <v>14885.255142312149</v>
      </c>
      <c r="AE302" s="13">
        <f>SUMIFS(Inyecciones!$E$2:$E$14185,Inyecciones!$A$2:$A$14185,Balance!AE$4,Inyecciones!$B$2:$B$14185,Balance!$B302,Inyecciones!$C$2:$C$14185,Balance!AE$5)</f>
        <v>64061.023896411403</v>
      </c>
      <c r="AF302" s="13">
        <f>SUMIFS(Inyecciones!$E$2:$E$14185,Inyecciones!$A$2:$A$14185,Balance!AF$4,Inyecciones!$B$2:$B$14185,Balance!$B302,Inyecciones!$C$2:$C$14185,Balance!AF$5)</f>
        <v>54808.399911024673</v>
      </c>
      <c r="AG302" s="13">
        <f>SUMIFS(Inyecciones!$E$2:$E$14185,Inyecciones!$A$2:$A$14185,Balance!AG$4,Inyecciones!$B$2:$B$14185,Balance!$B302,Inyecciones!$C$2:$C$14185,Balance!AG$5)</f>
        <v>72330.046601041089</v>
      </c>
      <c r="AH302" s="13">
        <f>SUMIFS(Inyecciones!$E$2:$E$14185,Inyecciones!$A$2:$A$14185,Balance!AH$4,Inyecciones!$B$2:$B$14185,Balance!$B302,Inyecciones!$C$2:$C$14185,Balance!AH$5)</f>
        <v>99912.565072319223</v>
      </c>
      <c r="AI302" s="13">
        <f>SUMIFS(Inyecciones!$E$2:$E$14185,Inyecciones!$A$2:$A$14185,Balance!AI$4,Inyecciones!$B$2:$B$14185,Balance!$B302,Inyecciones!$C$2:$C$14185,Balance!AI$5)</f>
        <v>110911.8405287457</v>
      </c>
      <c r="AJ302" s="13">
        <f>SUMIFS(Inyecciones!$E$2:$E$14185,Inyecciones!$A$2:$A$14185,Balance!AJ$4,Inyecciones!$B$2:$B$14185,Balance!$B302,Inyecciones!$C$2:$C$14185,Balance!AJ$5)</f>
        <v>93799.856608394504</v>
      </c>
      <c r="AK302" s="13">
        <f>SUMIFS(Inyecciones!$E$2:$E$14185,Inyecciones!$A$2:$A$14185,Balance!AK$4,Inyecciones!$B$2:$B$14185,Balance!$B302,Inyecciones!$C$2:$C$14185,Balance!AK$5)</f>
        <v>113561.719649597</v>
      </c>
      <c r="AL302" s="14">
        <f>SUMIFS(Inyecciones!$E$2:$E$14185,Inyecciones!$A$2:$A$14185,Balance!AL$4,Inyecciones!$B$2:$B$14185,Balance!$B302,Inyecciones!$C$2:$C$14185,Balance!AL$5)</f>
        <v>123724.0201531147</v>
      </c>
      <c r="AM302" s="13"/>
      <c r="AN302" s="12">
        <f>SUMIFS('Retiro Mensual'!$E$2:$E$2629,'Retiro Mensual'!$A$2:$A$2629,AN$4,'Retiro Mensual'!$B$2:$B$2629,$B302,'Retiro Mensual'!$C$2:$C$2629,AN$5)</f>
        <v>0</v>
      </c>
      <c r="AO302" s="13">
        <f>SUMIFS('Retiro Mensual'!$E$2:$E$2629,'Retiro Mensual'!$A$2:$A$2629,AO$4,'Retiro Mensual'!$B$2:$B$2629,$B302,'Retiro Mensual'!$C$2:$C$2629,AO$5)</f>
        <v>0</v>
      </c>
      <c r="AP302" s="13">
        <f>SUMIFS('Retiro Mensual'!$E$2:$E$2629,'Retiro Mensual'!$A$2:$A$2629,AP$4,'Retiro Mensual'!$B$2:$B$2629,$B302,'Retiro Mensual'!$C$2:$C$2629,AP$5)</f>
        <v>0</v>
      </c>
      <c r="AQ302" s="13">
        <f>SUMIFS('Retiro Mensual'!$E$2:$E$2629,'Retiro Mensual'!$A$2:$A$2629,AQ$4,'Retiro Mensual'!$B$2:$B$2629,$B302,'Retiro Mensual'!$C$2:$C$2629,AQ$5)</f>
        <v>0</v>
      </c>
      <c r="AR302" s="13">
        <f>SUMIFS('Retiro Mensual'!$E$2:$E$2629,'Retiro Mensual'!$A$2:$A$2629,AR$4,'Retiro Mensual'!$B$2:$B$2629,$B302,'Retiro Mensual'!$C$2:$C$2629,AR$5)</f>
        <v>0</v>
      </c>
      <c r="AS302" s="13">
        <f>SUMIFS('Retiro Mensual'!$E$2:$E$2629,'Retiro Mensual'!$A$2:$A$2629,AS$4,'Retiro Mensual'!$B$2:$B$2629,$B302,'Retiro Mensual'!$C$2:$C$2629,AS$5)</f>
        <v>0</v>
      </c>
      <c r="AT302" s="13">
        <f>SUMIFS('Retiro Mensual'!$E$2:$E$2629,'Retiro Mensual'!$A$2:$A$2629,AT$4,'Retiro Mensual'!$B$2:$B$2629,$B302,'Retiro Mensual'!$C$2:$C$2629,AT$5)</f>
        <v>0</v>
      </c>
      <c r="AU302" s="13">
        <f>SUMIFS('Retiro Mensual'!$E$2:$E$2629,'Retiro Mensual'!$A$2:$A$2629,AU$4,'Retiro Mensual'!$B$2:$B$2629,$B302,'Retiro Mensual'!$C$2:$C$2629,AU$5)</f>
        <v>0</v>
      </c>
      <c r="AV302" s="13">
        <f>SUMIFS('Retiro Mensual'!$E$2:$E$2629,'Retiro Mensual'!$A$2:$A$2629,AV$4,'Retiro Mensual'!$B$2:$B$2629,$B302,'Retiro Mensual'!$C$2:$C$2629,AV$5)</f>
        <v>0</v>
      </c>
      <c r="AW302" s="13">
        <f>SUMIFS('Retiro Mensual'!$E$2:$E$2629,'Retiro Mensual'!$A$2:$A$2629,AW$4,'Retiro Mensual'!$B$2:$B$2629,$B302,'Retiro Mensual'!$C$2:$C$2629,AW$5)</f>
        <v>0</v>
      </c>
      <c r="AX302" s="13">
        <f>SUMIFS('Retiro Mensual'!$E$2:$E$2629,'Retiro Mensual'!$A$2:$A$2629,AX$4,'Retiro Mensual'!$B$2:$B$2629,$B302,'Retiro Mensual'!$C$2:$C$2629,AX$5)</f>
        <v>0</v>
      </c>
      <c r="AY302" s="14">
        <f>SUMIFS('Retiro Mensual'!$E$2:$E$2629,'Retiro Mensual'!$A$2:$A$2629,AY$4,'Retiro Mensual'!$B$2:$B$2629,$B302,'Retiro Mensual'!$C$2:$C$2629,AY$5)</f>
        <v>0</v>
      </c>
      <c r="AZ302" s="12">
        <f>SUMIFS('Retiro Mensual'!$E$2:$E$2629,'Retiro Mensual'!$A$2:$A$2629,AZ$4,'Retiro Mensual'!$B$2:$B$2629,$B302,'Retiro Mensual'!$C$2:$C$2629,AZ$5)</f>
        <v>0</v>
      </c>
      <c r="BA302" s="13">
        <f>SUMIFS('Retiro Mensual'!$E$2:$E$2629,'Retiro Mensual'!$A$2:$A$2629,BA$4,'Retiro Mensual'!$B$2:$B$2629,$B302,'Retiro Mensual'!$C$2:$C$2629,BA$5)</f>
        <v>0</v>
      </c>
      <c r="BB302" s="13">
        <f>SUMIFS('Retiro Mensual'!$E$2:$E$2629,'Retiro Mensual'!$A$2:$A$2629,BB$4,'Retiro Mensual'!$B$2:$B$2629,$B302,'Retiro Mensual'!$C$2:$C$2629,BB$5)</f>
        <v>0</v>
      </c>
      <c r="BC302" s="13">
        <f>SUMIFS('Retiro Mensual'!$E$2:$E$2629,'Retiro Mensual'!$A$2:$A$2629,BC$4,'Retiro Mensual'!$B$2:$B$2629,$B302,'Retiro Mensual'!$C$2:$C$2629,BC$5)</f>
        <v>0</v>
      </c>
      <c r="BD302" s="13">
        <f>SUMIFS('Retiro Mensual'!$E$2:$E$2629,'Retiro Mensual'!$A$2:$A$2629,BD$4,'Retiro Mensual'!$B$2:$B$2629,$B302,'Retiro Mensual'!$C$2:$C$2629,BD$5)</f>
        <v>0</v>
      </c>
      <c r="BE302" s="13">
        <f>SUMIFS('Retiro Mensual'!$E$2:$E$2629,'Retiro Mensual'!$A$2:$A$2629,BE$4,'Retiro Mensual'!$B$2:$B$2629,$B302,'Retiro Mensual'!$C$2:$C$2629,BE$5)</f>
        <v>0</v>
      </c>
      <c r="BF302" s="13">
        <f>SUMIFS('Retiro Mensual'!$E$2:$E$2629,'Retiro Mensual'!$A$2:$A$2629,BF$4,'Retiro Mensual'!$B$2:$B$2629,$B302,'Retiro Mensual'!$C$2:$C$2629,BF$5)</f>
        <v>0</v>
      </c>
      <c r="BG302" s="13">
        <f>SUMIFS('Retiro Mensual'!$E$2:$E$2629,'Retiro Mensual'!$A$2:$A$2629,BG$4,'Retiro Mensual'!$B$2:$B$2629,$B302,'Retiro Mensual'!$C$2:$C$2629,BG$5)</f>
        <v>0</v>
      </c>
      <c r="BH302" s="13">
        <f>SUMIFS('Retiro Mensual'!$E$2:$E$2629,'Retiro Mensual'!$A$2:$A$2629,BH$4,'Retiro Mensual'!$B$2:$B$2629,$B302,'Retiro Mensual'!$C$2:$C$2629,BH$5)</f>
        <v>0</v>
      </c>
      <c r="BI302" s="13">
        <f>SUMIFS('Retiro Mensual'!$E$2:$E$2629,'Retiro Mensual'!$A$2:$A$2629,BI$4,'Retiro Mensual'!$B$2:$B$2629,$B302,'Retiro Mensual'!$C$2:$C$2629,BI$5)</f>
        <v>0</v>
      </c>
      <c r="BJ302" s="13">
        <f>SUMIFS('Retiro Mensual'!$E$2:$E$2629,'Retiro Mensual'!$A$2:$A$2629,BJ$4,'Retiro Mensual'!$B$2:$B$2629,$B302,'Retiro Mensual'!$C$2:$C$2629,BJ$5)</f>
        <v>0</v>
      </c>
      <c r="BK302" s="14">
        <f>SUMIFS('Retiro Mensual'!$E$2:$E$2629,'Retiro Mensual'!$A$2:$A$2629,BK$4,'Retiro Mensual'!$B$2:$B$2629,$B302,'Retiro Mensual'!$C$2:$C$2629,BK$5)</f>
        <v>0</v>
      </c>
      <c r="BL302" s="12">
        <f>SUMIFS('Retiro Mensual'!$E$2:$E$2629,'Retiro Mensual'!$A$2:$A$2629,BL$4,'Retiro Mensual'!$B$2:$B$2629,$B302,'Retiro Mensual'!$C$2:$C$2629,BL$5)</f>
        <v>0</v>
      </c>
      <c r="BM302" s="13">
        <f>SUMIFS('Retiro Mensual'!$E$2:$E$2629,'Retiro Mensual'!$A$2:$A$2629,BM$4,'Retiro Mensual'!$B$2:$B$2629,$B302,'Retiro Mensual'!$C$2:$C$2629,BM$5)</f>
        <v>0</v>
      </c>
      <c r="BN302" s="13">
        <f>SUMIFS('Retiro Mensual'!$E$2:$E$2629,'Retiro Mensual'!$A$2:$A$2629,BN$4,'Retiro Mensual'!$B$2:$B$2629,$B302,'Retiro Mensual'!$C$2:$C$2629,BN$5)</f>
        <v>0</v>
      </c>
      <c r="BO302" s="13">
        <f>SUMIFS('Retiro Mensual'!$E$2:$E$2629,'Retiro Mensual'!$A$2:$A$2629,BO$4,'Retiro Mensual'!$B$2:$B$2629,$B302,'Retiro Mensual'!$C$2:$C$2629,BO$5)</f>
        <v>0</v>
      </c>
      <c r="BP302" s="13">
        <f>SUMIFS('Retiro Mensual'!$E$2:$E$2629,'Retiro Mensual'!$A$2:$A$2629,BP$4,'Retiro Mensual'!$B$2:$B$2629,$B302,'Retiro Mensual'!$C$2:$C$2629,BP$5)</f>
        <v>0</v>
      </c>
      <c r="BQ302" s="13">
        <f>SUMIFS('Retiro Mensual'!$E$2:$E$2629,'Retiro Mensual'!$A$2:$A$2629,BQ$4,'Retiro Mensual'!$B$2:$B$2629,$B302,'Retiro Mensual'!$C$2:$C$2629,BQ$5)</f>
        <v>0</v>
      </c>
      <c r="BR302" s="13">
        <f>SUMIFS('Retiro Mensual'!$E$2:$E$2629,'Retiro Mensual'!$A$2:$A$2629,BR$4,'Retiro Mensual'!$B$2:$B$2629,$B302,'Retiro Mensual'!$C$2:$C$2629,BR$5)</f>
        <v>0</v>
      </c>
      <c r="BS302" s="13">
        <f>SUMIFS('Retiro Mensual'!$E$2:$E$2629,'Retiro Mensual'!$A$2:$A$2629,BS$4,'Retiro Mensual'!$B$2:$B$2629,$B302,'Retiro Mensual'!$C$2:$C$2629,BS$5)</f>
        <v>0</v>
      </c>
      <c r="BT302" s="13">
        <f>SUMIFS('Retiro Mensual'!$E$2:$E$2629,'Retiro Mensual'!$A$2:$A$2629,BT$4,'Retiro Mensual'!$B$2:$B$2629,$B302,'Retiro Mensual'!$C$2:$C$2629,BT$5)</f>
        <v>0</v>
      </c>
      <c r="BU302" s="13">
        <f>SUMIFS('Retiro Mensual'!$E$2:$E$2629,'Retiro Mensual'!$A$2:$A$2629,BU$4,'Retiro Mensual'!$B$2:$B$2629,$B302,'Retiro Mensual'!$C$2:$C$2629,BU$5)</f>
        <v>0</v>
      </c>
      <c r="BV302" s="13">
        <f>SUMIFS('Retiro Mensual'!$E$2:$E$2629,'Retiro Mensual'!$A$2:$A$2629,BV$4,'Retiro Mensual'!$B$2:$B$2629,$B302,'Retiro Mensual'!$C$2:$C$2629,BV$5)</f>
        <v>0</v>
      </c>
      <c r="BW302" s="14">
        <f>SUMIFS('Retiro Mensual'!$E$2:$E$2629,'Retiro Mensual'!$A$2:$A$2629,BW$4,'Retiro Mensual'!$B$2:$B$2629,$B302,'Retiro Mensual'!$C$2:$C$2629,BW$5)</f>
        <v>0</v>
      </c>
      <c r="BX302" s="13"/>
      <c r="BY302" s="12">
        <f>SUMIFS('Compra Ventas'!$E$2:$E$2700,'Compra Ventas'!$A$2:$A$2700,BY$4,'Compra Ventas'!$B$2:$B$2700,$B302,'Compra Ventas'!$C$2:$C$2700,BY$5)</f>
        <v>0</v>
      </c>
      <c r="BZ302" s="13">
        <f>SUMIFS('Compra Ventas'!$E$2:$E$2700,'Compra Ventas'!$A$2:$A$2700,BZ$4,'Compra Ventas'!$B$2:$B$2700,$B302,'Compra Ventas'!$C$2:$C$2700,BZ$5)</f>
        <v>0</v>
      </c>
      <c r="CA302" s="13">
        <f>SUMIFS('Compra Ventas'!$E$2:$E$2700,'Compra Ventas'!$A$2:$A$2700,CA$4,'Compra Ventas'!$B$2:$B$2700,$B302,'Compra Ventas'!$C$2:$C$2700,CA$5)</f>
        <v>0</v>
      </c>
      <c r="CB302" s="13">
        <f>SUMIFS('Compra Ventas'!$E$2:$E$2700,'Compra Ventas'!$A$2:$A$2700,CB$4,'Compra Ventas'!$B$2:$B$2700,$B302,'Compra Ventas'!$C$2:$C$2700,CB$5)</f>
        <v>0</v>
      </c>
      <c r="CC302" s="13">
        <f>SUMIFS('Compra Ventas'!$E$2:$E$2700,'Compra Ventas'!$A$2:$A$2700,CC$4,'Compra Ventas'!$B$2:$B$2700,$B302,'Compra Ventas'!$C$2:$C$2700,CC$5)</f>
        <v>0</v>
      </c>
      <c r="CD302" s="13">
        <f>SUMIFS('Compra Ventas'!$E$2:$E$2700,'Compra Ventas'!$A$2:$A$2700,CD$4,'Compra Ventas'!$B$2:$B$2700,$B302,'Compra Ventas'!$C$2:$C$2700,CD$5)</f>
        <v>0</v>
      </c>
      <c r="CE302" s="13">
        <f>SUMIFS('Compra Ventas'!$E$2:$E$2700,'Compra Ventas'!$A$2:$A$2700,CE$4,'Compra Ventas'!$B$2:$B$2700,$B302,'Compra Ventas'!$C$2:$C$2700,CE$5)</f>
        <v>0</v>
      </c>
      <c r="CF302" s="13">
        <f>SUMIFS('Compra Ventas'!$E$2:$E$2700,'Compra Ventas'!$A$2:$A$2700,CF$4,'Compra Ventas'!$B$2:$B$2700,$B302,'Compra Ventas'!$C$2:$C$2700,CF$5)</f>
        <v>0</v>
      </c>
      <c r="CG302" s="13">
        <f>SUMIFS('Compra Ventas'!$E$2:$E$2700,'Compra Ventas'!$A$2:$A$2700,CG$4,'Compra Ventas'!$B$2:$B$2700,$B302,'Compra Ventas'!$C$2:$C$2700,CG$5)</f>
        <v>0</v>
      </c>
      <c r="CH302" s="13">
        <f>SUMIFS('Compra Ventas'!$E$2:$E$2700,'Compra Ventas'!$A$2:$A$2700,CH$4,'Compra Ventas'!$B$2:$B$2700,$B302,'Compra Ventas'!$C$2:$C$2700,CH$5)</f>
        <v>0</v>
      </c>
      <c r="CI302" s="13">
        <f>SUMIFS('Compra Ventas'!$E$2:$E$2700,'Compra Ventas'!$A$2:$A$2700,CI$4,'Compra Ventas'!$B$2:$B$2700,$B302,'Compra Ventas'!$C$2:$C$2700,CI$5)</f>
        <v>0</v>
      </c>
      <c r="CJ302" s="14">
        <f>SUMIFS('Compra Ventas'!$E$2:$E$2700,'Compra Ventas'!$A$2:$A$2700,CJ$4,'Compra Ventas'!$B$2:$B$2700,$B302,'Compra Ventas'!$C$2:$C$2700,CJ$5)</f>
        <v>0</v>
      </c>
      <c r="CK302" s="12">
        <f>SUMIFS('Compra Ventas'!$E$2:$E$2700,'Compra Ventas'!$A$2:$A$2700,CK$4,'Compra Ventas'!$B$2:$B$2700,$B302,'Compra Ventas'!$C$2:$C$2700,CK$5)</f>
        <v>0</v>
      </c>
      <c r="CL302" s="13">
        <f>SUMIFS('Compra Ventas'!$E$2:$E$2700,'Compra Ventas'!$A$2:$A$2700,CL$4,'Compra Ventas'!$B$2:$B$2700,$B302,'Compra Ventas'!$C$2:$C$2700,CL$5)</f>
        <v>0</v>
      </c>
      <c r="CM302" s="13">
        <f>SUMIFS('Compra Ventas'!$E$2:$E$2700,'Compra Ventas'!$A$2:$A$2700,CM$4,'Compra Ventas'!$B$2:$B$2700,$B302,'Compra Ventas'!$C$2:$C$2700,CM$5)</f>
        <v>0</v>
      </c>
      <c r="CN302" s="13">
        <f>SUMIFS('Compra Ventas'!$E$2:$E$2700,'Compra Ventas'!$A$2:$A$2700,CN$4,'Compra Ventas'!$B$2:$B$2700,$B302,'Compra Ventas'!$C$2:$C$2700,CN$5)</f>
        <v>0</v>
      </c>
      <c r="CO302" s="13">
        <f>SUMIFS('Compra Ventas'!$E$2:$E$2700,'Compra Ventas'!$A$2:$A$2700,CO$4,'Compra Ventas'!$B$2:$B$2700,$B302,'Compra Ventas'!$C$2:$C$2700,CO$5)</f>
        <v>0</v>
      </c>
      <c r="CP302" s="13">
        <f>SUMIFS('Compra Ventas'!$E$2:$E$2700,'Compra Ventas'!$A$2:$A$2700,CP$4,'Compra Ventas'!$B$2:$B$2700,$B302,'Compra Ventas'!$C$2:$C$2700,CP$5)</f>
        <v>0</v>
      </c>
      <c r="CQ302" s="13">
        <f>SUMIFS('Compra Ventas'!$E$2:$E$2700,'Compra Ventas'!$A$2:$A$2700,CQ$4,'Compra Ventas'!$B$2:$B$2700,$B302,'Compra Ventas'!$C$2:$C$2700,CQ$5)</f>
        <v>0</v>
      </c>
      <c r="CR302" s="13">
        <f>SUMIFS('Compra Ventas'!$E$2:$E$2700,'Compra Ventas'!$A$2:$A$2700,CR$4,'Compra Ventas'!$B$2:$B$2700,$B302,'Compra Ventas'!$C$2:$C$2700,CR$5)</f>
        <v>0</v>
      </c>
      <c r="CS302" s="13">
        <f>SUMIFS('Compra Ventas'!$E$2:$E$2700,'Compra Ventas'!$A$2:$A$2700,CS$4,'Compra Ventas'!$B$2:$B$2700,$B302,'Compra Ventas'!$C$2:$C$2700,CS$5)</f>
        <v>0</v>
      </c>
      <c r="CT302" s="13">
        <f>SUMIFS('Compra Ventas'!$E$2:$E$2700,'Compra Ventas'!$A$2:$A$2700,CT$4,'Compra Ventas'!$B$2:$B$2700,$B302,'Compra Ventas'!$C$2:$C$2700,CT$5)</f>
        <v>0</v>
      </c>
      <c r="CU302" s="13">
        <f>SUMIFS('Compra Ventas'!$E$2:$E$2700,'Compra Ventas'!$A$2:$A$2700,CU$4,'Compra Ventas'!$B$2:$B$2700,$B302,'Compra Ventas'!$C$2:$C$2700,CU$5)</f>
        <v>0</v>
      </c>
      <c r="CV302" s="14">
        <f>SUMIFS('Compra Ventas'!$E$2:$E$2700,'Compra Ventas'!$A$2:$A$2700,CV$4,'Compra Ventas'!$B$2:$B$2700,$B302,'Compra Ventas'!$C$2:$C$2700,CV$5)</f>
        <v>0</v>
      </c>
      <c r="CW302" s="12">
        <f>SUMIFS('Compra Ventas'!$E$2:$E$2700,'Compra Ventas'!$A$2:$A$2700,CW$4,'Compra Ventas'!$B$2:$B$2700,$B302,'Compra Ventas'!$C$2:$C$2700,CW$5)</f>
        <v>0</v>
      </c>
      <c r="CX302" s="13">
        <f>SUMIFS('Compra Ventas'!$E$2:$E$2700,'Compra Ventas'!$A$2:$A$2700,CX$4,'Compra Ventas'!$B$2:$B$2700,$B302,'Compra Ventas'!$C$2:$C$2700,CX$5)</f>
        <v>0</v>
      </c>
      <c r="CY302" s="13">
        <f>SUMIFS('Compra Ventas'!$E$2:$E$2700,'Compra Ventas'!$A$2:$A$2700,CY$4,'Compra Ventas'!$B$2:$B$2700,$B302,'Compra Ventas'!$C$2:$C$2700,CY$5)</f>
        <v>0</v>
      </c>
      <c r="CZ302" s="13">
        <f>SUMIFS('Compra Ventas'!$E$2:$E$2700,'Compra Ventas'!$A$2:$A$2700,CZ$4,'Compra Ventas'!$B$2:$B$2700,$B302,'Compra Ventas'!$C$2:$C$2700,CZ$5)</f>
        <v>0</v>
      </c>
      <c r="DA302" s="13">
        <f>SUMIFS('Compra Ventas'!$E$2:$E$2700,'Compra Ventas'!$A$2:$A$2700,DA$4,'Compra Ventas'!$B$2:$B$2700,$B302,'Compra Ventas'!$C$2:$C$2700,DA$5)</f>
        <v>0</v>
      </c>
      <c r="DB302" s="13">
        <f>SUMIFS('Compra Ventas'!$E$2:$E$2700,'Compra Ventas'!$A$2:$A$2700,DB$4,'Compra Ventas'!$B$2:$B$2700,$B302,'Compra Ventas'!$C$2:$C$2700,DB$5)</f>
        <v>0</v>
      </c>
      <c r="DC302" s="13">
        <f>SUMIFS('Compra Ventas'!$E$2:$E$2700,'Compra Ventas'!$A$2:$A$2700,DC$4,'Compra Ventas'!$B$2:$B$2700,$B302,'Compra Ventas'!$C$2:$C$2700,DC$5)</f>
        <v>0</v>
      </c>
      <c r="DD302" s="13">
        <f>SUMIFS('Compra Ventas'!$E$2:$E$2700,'Compra Ventas'!$A$2:$A$2700,DD$4,'Compra Ventas'!$B$2:$B$2700,$B302,'Compra Ventas'!$C$2:$C$2700,DD$5)</f>
        <v>0</v>
      </c>
      <c r="DE302" s="13">
        <f>SUMIFS('Compra Ventas'!$E$2:$E$2700,'Compra Ventas'!$A$2:$A$2700,DE$4,'Compra Ventas'!$B$2:$B$2700,$B302,'Compra Ventas'!$C$2:$C$2700,DE$5)</f>
        <v>0</v>
      </c>
      <c r="DF302" s="13">
        <f>SUMIFS('Compra Ventas'!$E$2:$E$2700,'Compra Ventas'!$A$2:$A$2700,DF$4,'Compra Ventas'!$B$2:$B$2700,$B302,'Compra Ventas'!$C$2:$C$2700,DF$5)</f>
        <v>0</v>
      </c>
      <c r="DG302" s="13">
        <f>SUMIFS('Compra Ventas'!$E$2:$E$2700,'Compra Ventas'!$A$2:$A$2700,DG$4,'Compra Ventas'!$B$2:$B$2700,$B302,'Compra Ventas'!$C$2:$C$2700,DG$5)</f>
        <v>0</v>
      </c>
      <c r="DH302" s="14">
        <f>SUMIFS('Compra Ventas'!$E$2:$E$2700,'Compra Ventas'!$A$2:$A$2700,DH$4,'Compra Ventas'!$B$2:$B$2700,$B302,'Compra Ventas'!$C$2:$C$2700,DH$5)</f>
        <v>0</v>
      </c>
      <c r="DI302" s="84"/>
      <c r="DJ302" s="98">
        <f>SUMIFS('Ajuste Ciclado'!D$5:D$47,'Ajuste Ciclado'!$C$5:$C$47,Balance!DJ$4,'Ajuste Ciclado'!$B$5:$B$47,Balance!$B302)</f>
        <v>0</v>
      </c>
      <c r="DK302" s="99">
        <f>SUMIFS('Ajuste Ciclado'!E$5:E$47,'Ajuste Ciclado'!$C$5:$C$47,Balance!DK$4,'Ajuste Ciclado'!$B$5:$B$47,Balance!$B302)</f>
        <v>0</v>
      </c>
      <c r="DL302" s="99">
        <f>SUMIFS('Ajuste Ciclado'!F$5:F$47,'Ajuste Ciclado'!$C$5:$C$47,Balance!DL$4,'Ajuste Ciclado'!$B$5:$B$47,Balance!$B302)</f>
        <v>0</v>
      </c>
      <c r="DM302" s="99">
        <f>SUMIFS('Ajuste Ciclado'!G$5:G$47,'Ajuste Ciclado'!$C$5:$C$47,Balance!DM$4,'Ajuste Ciclado'!$B$5:$B$47,Balance!$B302)</f>
        <v>0</v>
      </c>
      <c r="DN302" s="99">
        <f>SUMIFS('Ajuste Ciclado'!H$5:H$47,'Ajuste Ciclado'!$C$5:$C$47,Balance!DN$4,'Ajuste Ciclado'!$B$5:$B$47,Balance!$B302)</f>
        <v>0</v>
      </c>
      <c r="DO302" s="99">
        <f>SUMIFS('Ajuste Ciclado'!I$5:I$47,'Ajuste Ciclado'!$C$5:$C$47,Balance!DO$4,'Ajuste Ciclado'!$B$5:$B$47,Balance!$B302)</f>
        <v>0</v>
      </c>
      <c r="DP302" s="99">
        <f>SUMIFS('Ajuste Ciclado'!J$5:J$47,'Ajuste Ciclado'!$C$5:$C$47,Balance!DP$4,'Ajuste Ciclado'!$B$5:$B$47,Balance!$B302)</f>
        <v>0</v>
      </c>
      <c r="DQ302" s="99">
        <f>SUMIFS('Ajuste Ciclado'!K$5:K$47,'Ajuste Ciclado'!$C$5:$C$47,Balance!DQ$4,'Ajuste Ciclado'!$B$5:$B$47,Balance!$B302)</f>
        <v>0</v>
      </c>
      <c r="DR302" s="99">
        <f>SUMIFS('Ajuste Ciclado'!L$5:L$47,'Ajuste Ciclado'!$C$5:$C$47,Balance!DR$4,'Ajuste Ciclado'!$B$5:$B$47,Balance!$B302)</f>
        <v>0</v>
      </c>
      <c r="DS302" s="99">
        <f>SUMIFS('Ajuste Ciclado'!M$5:M$47,'Ajuste Ciclado'!$C$5:$C$47,Balance!DS$4,'Ajuste Ciclado'!$B$5:$B$47,Balance!$B302)</f>
        <v>0</v>
      </c>
      <c r="DT302" s="99">
        <f>SUMIFS('Ajuste Ciclado'!N$5:N$47,'Ajuste Ciclado'!$C$5:$C$47,Balance!DT$4,'Ajuste Ciclado'!$B$5:$B$47,Balance!$B302)</f>
        <v>0</v>
      </c>
      <c r="DU302" s="100">
        <f>SUMIFS('Ajuste Ciclado'!O$5:O$47,'Ajuste Ciclado'!$C$5:$C$47,Balance!DU$4,'Ajuste Ciclado'!$B$5:$B$47,Balance!$B302)</f>
        <v>0</v>
      </c>
      <c r="DV302" s="98">
        <f>SUMIFS('Ajuste Ciclado'!D$5:D$47,'Ajuste Ciclado'!$C$5:$C$47,Balance!DV$4,'Ajuste Ciclado'!$B$5:$B$47,Balance!$B302)</f>
        <v>0</v>
      </c>
      <c r="DW302" s="99">
        <f>SUMIFS('Ajuste Ciclado'!E$5:E$47,'Ajuste Ciclado'!$C$5:$C$47,Balance!DW$4,'Ajuste Ciclado'!$B$5:$B$47,Balance!$B302)</f>
        <v>0</v>
      </c>
      <c r="DX302" s="99">
        <f>SUMIFS('Ajuste Ciclado'!F$5:F$47,'Ajuste Ciclado'!$C$5:$C$47,Balance!DX$4,'Ajuste Ciclado'!$B$5:$B$47,Balance!$B302)</f>
        <v>0</v>
      </c>
      <c r="DY302" s="99">
        <f>SUMIFS('Ajuste Ciclado'!G$5:G$47,'Ajuste Ciclado'!$C$5:$C$47,Balance!DY$4,'Ajuste Ciclado'!$B$5:$B$47,Balance!$B302)</f>
        <v>0</v>
      </c>
      <c r="DZ302" s="99">
        <f>SUMIFS('Ajuste Ciclado'!H$5:H$47,'Ajuste Ciclado'!$C$5:$C$47,Balance!DZ$4,'Ajuste Ciclado'!$B$5:$B$47,Balance!$B302)</f>
        <v>0</v>
      </c>
      <c r="EA302" s="99">
        <f>SUMIFS('Ajuste Ciclado'!I$5:I$47,'Ajuste Ciclado'!$C$5:$C$47,Balance!EA$4,'Ajuste Ciclado'!$B$5:$B$47,Balance!$B302)</f>
        <v>0</v>
      </c>
      <c r="EB302" s="99">
        <f>SUMIFS('Ajuste Ciclado'!J$5:J$47,'Ajuste Ciclado'!$C$5:$C$47,Balance!EB$4,'Ajuste Ciclado'!$B$5:$B$47,Balance!$B302)</f>
        <v>0</v>
      </c>
      <c r="EC302" s="99">
        <f>SUMIFS('Ajuste Ciclado'!K$5:K$47,'Ajuste Ciclado'!$C$5:$C$47,Balance!EC$4,'Ajuste Ciclado'!$B$5:$B$47,Balance!$B302)</f>
        <v>0</v>
      </c>
      <c r="ED302" s="99">
        <f>SUMIFS('Ajuste Ciclado'!L$5:L$47,'Ajuste Ciclado'!$C$5:$C$47,Balance!ED$4,'Ajuste Ciclado'!$B$5:$B$47,Balance!$B302)</f>
        <v>0</v>
      </c>
      <c r="EE302" s="99">
        <f>SUMIFS('Ajuste Ciclado'!M$5:M$47,'Ajuste Ciclado'!$C$5:$C$47,Balance!EE$4,'Ajuste Ciclado'!$B$5:$B$47,Balance!$B302)</f>
        <v>0</v>
      </c>
      <c r="EF302" s="99">
        <f>SUMIFS('Ajuste Ciclado'!N$5:N$47,'Ajuste Ciclado'!$C$5:$C$47,Balance!EF$4,'Ajuste Ciclado'!$B$5:$B$47,Balance!$B302)</f>
        <v>0</v>
      </c>
      <c r="EG302" s="100">
        <f>SUMIFS('Ajuste Ciclado'!O$5:O$47,'Ajuste Ciclado'!$C$5:$C$47,Balance!EG$4,'Ajuste Ciclado'!$B$5:$B$47,Balance!$B302)</f>
        <v>0</v>
      </c>
      <c r="EH302" s="98">
        <f>SUMIFS('Ajuste Ciclado'!D$5:D$47,'Ajuste Ciclado'!$C$5:$C$47,Balance!EH$4,'Ajuste Ciclado'!$B$5:$B$47,Balance!$B302)</f>
        <v>0</v>
      </c>
      <c r="EI302" s="99">
        <f>SUMIFS('Ajuste Ciclado'!E$5:E$47,'Ajuste Ciclado'!$C$5:$C$47,Balance!EI$4,'Ajuste Ciclado'!$B$5:$B$47,Balance!$B302)</f>
        <v>0</v>
      </c>
      <c r="EJ302" s="99">
        <f>SUMIFS('Ajuste Ciclado'!F$5:F$47,'Ajuste Ciclado'!$C$5:$C$47,Balance!EJ$4,'Ajuste Ciclado'!$B$5:$B$47,Balance!$B302)</f>
        <v>0</v>
      </c>
      <c r="EK302" s="99">
        <f>SUMIFS('Ajuste Ciclado'!G$5:G$47,'Ajuste Ciclado'!$C$5:$C$47,Balance!EK$4,'Ajuste Ciclado'!$B$5:$B$47,Balance!$B302)</f>
        <v>0</v>
      </c>
      <c r="EL302" s="99">
        <f>SUMIFS('Ajuste Ciclado'!H$5:H$47,'Ajuste Ciclado'!$C$5:$C$47,Balance!EL$4,'Ajuste Ciclado'!$B$5:$B$47,Balance!$B302)</f>
        <v>0</v>
      </c>
      <c r="EM302" s="99">
        <f>SUMIFS('Ajuste Ciclado'!I$5:I$47,'Ajuste Ciclado'!$C$5:$C$47,Balance!EM$4,'Ajuste Ciclado'!$B$5:$B$47,Balance!$B302)</f>
        <v>0</v>
      </c>
      <c r="EN302" s="99">
        <f>SUMIFS('Ajuste Ciclado'!J$5:J$47,'Ajuste Ciclado'!$C$5:$C$47,Balance!EN$4,'Ajuste Ciclado'!$B$5:$B$47,Balance!$B302)</f>
        <v>0</v>
      </c>
      <c r="EO302" s="99">
        <f>SUMIFS('Ajuste Ciclado'!K$5:K$47,'Ajuste Ciclado'!$C$5:$C$47,Balance!EO$4,'Ajuste Ciclado'!$B$5:$B$47,Balance!$B302)</f>
        <v>0</v>
      </c>
      <c r="EP302" s="99">
        <f>SUMIFS('Ajuste Ciclado'!L$5:L$47,'Ajuste Ciclado'!$C$5:$C$47,Balance!EP$4,'Ajuste Ciclado'!$B$5:$B$47,Balance!$B302)</f>
        <v>0</v>
      </c>
      <c r="EQ302" s="99">
        <f>SUMIFS('Ajuste Ciclado'!M$5:M$47,'Ajuste Ciclado'!$C$5:$C$47,Balance!EQ$4,'Ajuste Ciclado'!$B$5:$B$47,Balance!$B302)</f>
        <v>0</v>
      </c>
      <c r="ER302" s="99">
        <f>SUMIFS('Ajuste Ciclado'!N$5:N$47,'Ajuste Ciclado'!$C$5:$C$47,Balance!ER$4,'Ajuste Ciclado'!$B$5:$B$47,Balance!$B302)</f>
        <v>0</v>
      </c>
      <c r="ES302" s="100">
        <f>SUMIFS('Ajuste Ciclado'!O$5:O$47,'Ajuste Ciclado'!$C$5:$C$47,Balance!ES$4,'Ajuste Ciclado'!$B$5:$B$47,Balance!$B302)</f>
        <v>0</v>
      </c>
      <c r="ET302" s="84"/>
      <c r="EU302" s="12">
        <f t="shared" si="377"/>
        <v>26380.427546127288</v>
      </c>
      <c r="EV302" s="13">
        <f t="shared" si="342"/>
        <v>21385.61105024791</v>
      </c>
      <c r="EW302" s="13">
        <f t="shared" si="343"/>
        <v>23040.654636257979</v>
      </c>
      <c r="EX302" s="13">
        <f t="shared" si="344"/>
        <v>14130.2973750703</v>
      </c>
      <c r="EY302" s="13">
        <f t="shared" si="345"/>
        <v>62864.226272437787</v>
      </c>
      <c r="EZ302" s="13">
        <f t="shared" si="346"/>
        <v>49691.563072489524</v>
      </c>
      <c r="FA302" s="13">
        <f t="shared" si="347"/>
        <v>61831.318185832497</v>
      </c>
      <c r="FB302" s="13">
        <f t="shared" si="348"/>
        <v>87851.881124019419</v>
      </c>
      <c r="FC302" s="13">
        <f t="shared" si="349"/>
        <v>99569.996254597325</v>
      </c>
      <c r="FD302" s="13">
        <f t="shared" si="350"/>
        <v>28657.524627082999</v>
      </c>
      <c r="FE302" s="13">
        <f t="shared" si="351"/>
        <v>13970.0845628224</v>
      </c>
      <c r="FF302" s="14">
        <f t="shared" si="352"/>
        <v>22961.745216735661</v>
      </c>
      <c r="FG302" s="12">
        <f t="shared" si="353"/>
        <v>26446.002774236709</v>
      </c>
      <c r="FH302" s="13">
        <f t="shared" si="354"/>
        <v>21635.95419944372</v>
      </c>
      <c r="FI302" s="13">
        <f t="shared" si="355"/>
        <v>23301.172242459259</v>
      </c>
      <c r="FJ302" s="13">
        <f t="shared" si="356"/>
        <v>14991.27658497411</v>
      </c>
      <c r="FK302" s="13">
        <f t="shared" si="357"/>
        <v>60375.28238133547</v>
      </c>
      <c r="FL302" s="13">
        <f t="shared" si="358"/>
        <v>50273.105717303573</v>
      </c>
      <c r="FM302" s="13">
        <f t="shared" si="359"/>
        <v>65564.537664767151</v>
      </c>
      <c r="FN302" s="13">
        <f t="shared" si="360"/>
        <v>88261.294812743057</v>
      </c>
      <c r="FO302" s="13">
        <f t="shared" si="361"/>
        <v>101345.629718957</v>
      </c>
      <c r="FP302" s="13">
        <f t="shared" si="362"/>
        <v>43013.550190634342</v>
      </c>
      <c r="FQ302" s="13">
        <f t="shared" si="363"/>
        <v>57683.597598467022</v>
      </c>
      <c r="FR302" s="14">
        <f t="shared" si="364"/>
        <v>78270.047653861999</v>
      </c>
      <c r="FS302" s="12">
        <f t="shared" si="365"/>
        <v>26454.8046057664</v>
      </c>
      <c r="FT302" s="13">
        <f t="shared" si="366"/>
        <v>21657.016117429361</v>
      </c>
      <c r="FU302" s="13">
        <f t="shared" si="367"/>
        <v>23197.993026220222</v>
      </c>
      <c r="FV302" s="13">
        <f t="shared" si="368"/>
        <v>14885.255142312149</v>
      </c>
      <c r="FW302" s="13">
        <f t="shared" si="369"/>
        <v>64061.023896411403</v>
      </c>
      <c r="FX302" s="13">
        <f t="shared" si="370"/>
        <v>54808.399911024673</v>
      </c>
      <c r="FY302" s="13">
        <f t="shared" si="371"/>
        <v>72330.046601041089</v>
      </c>
      <c r="FZ302" s="13">
        <f t="shared" si="372"/>
        <v>99912.565072319223</v>
      </c>
      <c r="GA302" s="13">
        <f t="shared" si="373"/>
        <v>110911.8405287457</v>
      </c>
      <c r="GB302" s="13">
        <f t="shared" si="374"/>
        <v>93799.856608394504</v>
      </c>
      <c r="GC302" s="13">
        <f t="shared" si="375"/>
        <v>113561.719649597</v>
      </c>
      <c r="GD302" s="14">
        <f t="shared" si="376"/>
        <v>123724.0201531147</v>
      </c>
      <c r="GE302" s="84"/>
      <c r="GF302" s="12">
        <f t="shared" si="388"/>
        <v>512335.32992372109</v>
      </c>
      <c r="GG302" s="13">
        <f t="shared" si="388"/>
        <v>631161.4515391835</v>
      </c>
      <c r="GH302" s="14">
        <f t="shared" si="388"/>
        <v>819304.54131237639</v>
      </c>
      <c r="GI302" s="6">
        <f t="shared" si="379"/>
        <v>1</v>
      </c>
      <c r="GJ302" s="12">
        <f t="shared" si="380"/>
        <v>0</v>
      </c>
      <c r="GK302" s="13">
        <f t="shared" si="381"/>
        <v>0</v>
      </c>
      <c r="GL302" s="14">
        <f t="shared" si="382"/>
        <v>0</v>
      </c>
      <c r="GM302" s="84"/>
      <c r="GN302" s="66">
        <f t="shared" si="383"/>
        <v>0</v>
      </c>
      <c r="GO302" s="84"/>
      <c r="GP302" s="63" t="str" cm="1">
        <f t="array" ref="GP302">INDEX($GF$4:$GH$4,1,GI302)</f>
        <v>Sample 1</v>
      </c>
      <c r="GQ302" s="12">
        <f t="shared" si="385"/>
        <v>13970.0845628224</v>
      </c>
      <c r="GR302" s="13">
        <f t="shared" si="385"/>
        <v>14130.2973750703</v>
      </c>
      <c r="GS302" s="14">
        <f t="shared" si="385"/>
        <v>21385.61105024791</v>
      </c>
      <c r="GT302" s="12">
        <f t="shared" si="386"/>
        <v>14991.27658497411</v>
      </c>
      <c r="GU302" s="13">
        <f t="shared" si="386"/>
        <v>21635.95419944372</v>
      </c>
      <c r="GV302" s="14">
        <f t="shared" si="386"/>
        <v>23301.172242459259</v>
      </c>
      <c r="GW302" s="12">
        <f t="shared" si="387"/>
        <v>14885.255142312149</v>
      </c>
      <c r="GX302" s="13">
        <f t="shared" si="387"/>
        <v>21657.016117429361</v>
      </c>
      <c r="GY302" s="14">
        <f t="shared" si="387"/>
        <v>23197.993026220222</v>
      </c>
      <c r="GZ302" s="84" t="str">
        <f t="shared" si="339"/>
        <v>Sample 1</v>
      </c>
      <c r="HA302" s="12">
        <f t="shared" si="389"/>
        <v>0</v>
      </c>
      <c r="HB302" s="13">
        <f t="shared" si="389"/>
        <v>0</v>
      </c>
      <c r="HC302" s="14">
        <f t="shared" si="389"/>
        <v>0</v>
      </c>
      <c r="HD302" s="6">
        <f t="shared" si="340"/>
        <v>0</v>
      </c>
      <c r="HE302" s="84" t="str">
        <f t="shared" si="341"/>
        <v>Ok</v>
      </c>
    </row>
    <row r="303" spans="2:213" hidden="1" x14ac:dyDescent="0.3">
      <c r="B303" s="84" t="s">
        <v>194</v>
      </c>
      <c r="C303" s="12">
        <f>SUMIFS(Inyecciones!$E$2:$E$14185,Inyecciones!$A$2:$A$14185,Balance!C$4,Inyecciones!$B$2:$B$14185,Balance!$B303,Inyecciones!$C$2:$C$14185,Balance!C$5)</f>
        <v>68165.685292203329</v>
      </c>
      <c r="D303" s="13">
        <f>SUMIFS(Inyecciones!$E$2:$E$14185,Inyecciones!$A$2:$A$14185,Balance!D$4,Inyecciones!$B$2:$B$14185,Balance!$B303,Inyecciones!$C$2:$C$14185,Balance!D$5)</f>
        <v>52541.408694717218</v>
      </c>
      <c r="E303" s="13">
        <f>SUMIFS(Inyecciones!$E$2:$E$14185,Inyecciones!$A$2:$A$14185,Balance!E$4,Inyecciones!$B$2:$B$14185,Balance!$B303,Inyecciones!$C$2:$C$14185,Balance!E$5)</f>
        <v>50385.617117357229</v>
      </c>
      <c r="F303" s="13">
        <f>SUMIFS(Inyecciones!$E$2:$E$14185,Inyecciones!$A$2:$A$14185,Balance!F$4,Inyecciones!$B$2:$B$14185,Balance!$B303,Inyecciones!$C$2:$C$14185,Balance!F$5)</f>
        <v>30643.51859757123</v>
      </c>
      <c r="G303" s="13">
        <f>SUMIFS(Inyecciones!$E$2:$E$14185,Inyecciones!$A$2:$A$14185,Balance!G$4,Inyecciones!$B$2:$B$14185,Balance!$B303,Inyecciones!$C$2:$C$14185,Balance!G$5)</f>
        <v>17135.46637643069</v>
      </c>
      <c r="H303" s="13">
        <f>SUMIFS(Inyecciones!$E$2:$E$14185,Inyecciones!$A$2:$A$14185,Balance!H$4,Inyecciones!$B$2:$B$14185,Balance!$B303,Inyecciones!$C$2:$C$14185,Balance!H$5)</f>
        <v>10308.703842173851</v>
      </c>
      <c r="I303" s="13">
        <f>SUMIFS(Inyecciones!$E$2:$E$14185,Inyecciones!$A$2:$A$14185,Balance!I$4,Inyecciones!$B$2:$B$14185,Balance!$B303,Inyecciones!$C$2:$C$14185,Balance!I$5)</f>
        <v>13662.25227841832</v>
      </c>
      <c r="J303" s="13">
        <f>SUMIFS(Inyecciones!$E$2:$E$14185,Inyecciones!$A$2:$A$14185,Balance!J$4,Inyecciones!$B$2:$B$14185,Balance!$B303,Inyecciones!$C$2:$C$14185,Balance!J$5)</f>
        <v>21645.381328041742</v>
      </c>
      <c r="K303" s="13">
        <f>SUMIFS(Inyecciones!$E$2:$E$14185,Inyecciones!$A$2:$A$14185,Balance!K$4,Inyecciones!$B$2:$B$14185,Balance!$B303,Inyecciones!$C$2:$C$14185,Balance!K$5)</f>
        <v>25551.875399192439</v>
      </c>
      <c r="L303" s="13">
        <f>SUMIFS(Inyecciones!$E$2:$E$14185,Inyecciones!$A$2:$A$14185,Balance!L$4,Inyecciones!$B$2:$B$14185,Balance!$B303,Inyecciones!$C$2:$C$14185,Balance!L$5)</f>
        <v>6890.5096181112667</v>
      </c>
      <c r="M303" s="13">
        <f>SUMIFS(Inyecciones!$E$2:$E$14185,Inyecciones!$A$2:$A$14185,Balance!M$4,Inyecciones!$B$2:$B$14185,Balance!$B303,Inyecciones!$C$2:$C$14185,Balance!M$5)</f>
        <v>2620.9497707735518</v>
      </c>
      <c r="N303" s="14">
        <f>SUMIFS(Inyecciones!$E$2:$E$14185,Inyecciones!$A$2:$A$14185,Balance!N$4,Inyecciones!$B$2:$B$14185,Balance!$B303,Inyecciones!$C$2:$C$14185,Balance!N$5)</f>
        <v>4519.2639559945019</v>
      </c>
      <c r="O303" s="12">
        <f>SUMIFS(Inyecciones!$E$2:$E$14185,Inyecciones!$A$2:$A$14185,Balance!O$4,Inyecciones!$B$2:$B$14185,Balance!$B303,Inyecciones!$C$2:$C$14185,Balance!O$5)</f>
        <v>68313.64276120979</v>
      </c>
      <c r="P303" s="13">
        <f>SUMIFS(Inyecciones!$E$2:$E$14185,Inyecciones!$A$2:$A$14185,Balance!P$4,Inyecciones!$B$2:$B$14185,Balance!$B303,Inyecciones!$C$2:$C$14185,Balance!P$5)</f>
        <v>52984.162922610478</v>
      </c>
      <c r="Q303" s="13">
        <f>SUMIFS(Inyecciones!$E$2:$E$14185,Inyecciones!$A$2:$A$14185,Balance!Q$4,Inyecciones!$B$2:$B$14185,Balance!$B303,Inyecciones!$C$2:$C$14185,Balance!Q$5)</f>
        <v>50794.883092076663</v>
      </c>
      <c r="R303" s="13">
        <f>SUMIFS(Inyecciones!$E$2:$E$14185,Inyecciones!$A$2:$A$14185,Balance!R$4,Inyecciones!$B$2:$B$14185,Balance!$B303,Inyecciones!$C$2:$C$14185,Balance!R$5)</f>
        <v>32533.373506641128</v>
      </c>
      <c r="S303" s="13">
        <f>SUMIFS(Inyecciones!$E$2:$E$14185,Inyecciones!$A$2:$A$14185,Balance!S$4,Inyecciones!$B$2:$B$14185,Balance!$B303,Inyecciones!$C$2:$C$14185,Balance!S$5)</f>
        <v>16697.802725497491</v>
      </c>
      <c r="T303" s="13">
        <f>SUMIFS(Inyecciones!$E$2:$E$14185,Inyecciones!$A$2:$A$14185,Balance!T$4,Inyecciones!$B$2:$B$14185,Balance!$B303,Inyecciones!$C$2:$C$14185,Balance!T$5)</f>
        <v>10552.6890993913</v>
      </c>
      <c r="U303" s="13">
        <f>SUMIFS(Inyecciones!$E$2:$E$14185,Inyecciones!$A$2:$A$14185,Balance!U$4,Inyecciones!$B$2:$B$14185,Balance!$B303,Inyecciones!$C$2:$C$14185,Balance!U$5)</f>
        <v>14813.71129827643</v>
      </c>
      <c r="V303" s="13">
        <f>SUMIFS(Inyecciones!$E$2:$E$14185,Inyecciones!$A$2:$A$14185,Balance!V$4,Inyecciones!$B$2:$B$14185,Balance!$B303,Inyecciones!$C$2:$C$14185,Balance!V$5)</f>
        <v>21905.142142739111</v>
      </c>
      <c r="W303" s="13">
        <f>SUMIFS(Inyecciones!$E$2:$E$14185,Inyecciones!$A$2:$A$14185,Balance!W$4,Inyecciones!$B$2:$B$14185,Balance!$B303,Inyecciones!$C$2:$C$14185,Balance!W$5)</f>
        <v>26274.854531401961</v>
      </c>
      <c r="X303" s="13">
        <f>SUMIFS(Inyecciones!$E$2:$E$14185,Inyecciones!$A$2:$A$14185,Balance!X$4,Inyecciones!$B$2:$B$14185,Balance!$B303,Inyecciones!$C$2:$C$14185,Balance!X$5)</f>
        <v>10864.84028731973</v>
      </c>
      <c r="Y303" s="13">
        <f>SUMIFS(Inyecciones!$E$2:$E$14185,Inyecciones!$A$2:$A$14185,Balance!Y$4,Inyecciones!$B$2:$B$14185,Balance!$B303,Inyecciones!$C$2:$C$14185,Balance!Y$5)</f>
        <v>14866.864963732491</v>
      </c>
      <c r="Z303" s="14">
        <f>SUMIFS(Inyecciones!$E$2:$E$14185,Inyecciones!$A$2:$A$14185,Balance!Z$4,Inyecciones!$B$2:$B$14185,Balance!$B303,Inyecciones!$C$2:$C$14185,Balance!Z$5)</f>
        <v>20115.126783132979</v>
      </c>
      <c r="AA303" s="12">
        <f>SUMIFS(Inyecciones!$E$2:$E$14185,Inyecciones!$A$2:$A$14185,Balance!AA$4,Inyecciones!$B$2:$B$14185,Balance!$B303,Inyecciones!$C$2:$C$14185,Balance!AA$5)</f>
        <v>68338.365517154554</v>
      </c>
      <c r="AB303" s="13">
        <f>SUMIFS(Inyecciones!$E$2:$E$14185,Inyecciones!$A$2:$A$14185,Balance!AB$4,Inyecciones!$B$2:$B$14185,Balance!$B303,Inyecciones!$C$2:$C$14185,Balance!AB$5)</f>
        <v>53035.760000921371</v>
      </c>
      <c r="AC303" s="13">
        <f>SUMIFS(Inyecciones!$E$2:$E$14185,Inyecciones!$A$2:$A$14185,Balance!AC$4,Inyecciones!$B$2:$B$14185,Balance!$B303,Inyecciones!$C$2:$C$14185,Balance!AC$5)</f>
        <v>50676.942822231184</v>
      </c>
      <c r="AD303" s="13">
        <f>SUMIFS(Inyecciones!$E$2:$E$14185,Inyecciones!$A$2:$A$14185,Balance!AD$4,Inyecciones!$B$2:$B$14185,Balance!$B303,Inyecciones!$C$2:$C$14185,Balance!AD$5)</f>
        <v>32212.172009421949</v>
      </c>
      <c r="AE303" s="13">
        <f>SUMIFS(Inyecciones!$E$2:$E$14185,Inyecciones!$A$2:$A$14185,Balance!AE$4,Inyecciones!$B$2:$B$14185,Balance!$B303,Inyecciones!$C$2:$C$14185,Balance!AE$5)</f>
        <v>17513.733087276451</v>
      </c>
      <c r="AF303" s="13">
        <f>SUMIFS(Inyecciones!$E$2:$E$14185,Inyecciones!$A$2:$A$14185,Balance!AF$4,Inyecciones!$B$2:$B$14185,Balance!$B303,Inyecciones!$C$2:$C$14185,Balance!AF$5)</f>
        <v>11552.215225941531</v>
      </c>
      <c r="AG303" s="13">
        <f>SUMIFS(Inyecciones!$E$2:$E$14185,Inyecciones!$A$2:$A$14185,Balance!AG$4,Inyecciones!$B$2:$B$14185,Balance!$B303,Inyecciones!$C$2:$C$14185,Balance!AG$5)</f>
        <v>16421.135257689599</v>
      </c>
      <c r="AH303" s="13">
        <f>SUMIFS(Inyecciones!$E$2:$E$14185,Inyecciones!$A$2:$A$14185,Balance!AH$4,Inyecciones!$B$2:$B$14185,Balance!$B303,Inyecciones!$C$2:$C$14185,Balance!AH$5)</f>
        <v>24365.14576524022</v>
      </c>
      <c r="AI303" s="13">
        <f>SUMIFS(Inyecciones!$E$2:$E$14185,Inyecciones!$A$2:$A$14185,Balance!AI$4,Inyecciones!$B$2:$B$14185,Balance!$B303,Inyecciones!$C$2:$C$14185,Balance!AI$5)</f>
        <v>28943.353068301771</v>
      </c>
      <c r="AJ303" s="13">
        <f>SUMIFS(Inyecciones!$E$2:$E$14185,Inyecciones!$A$2:$A$14185,Balance!AJ$4,Inyecciones!$B$2:$B$14185,Balance!$B303,Inyecciones!$C$2:$C$14185,Balance!AJ$5)</f>
        <v>24320.987550320009</v>
      </c>
      <c r="AK303" s="13">
        <f>SUMIFS(Inyecciones!$E$2:$E$14185,Inyecciones!$A$2:$A$14185,Balance!AK$4,Inyecciones!$B$2:$B$14185,Balance!$B303,Inyecciones!$C$2:$C$14185,Balance!AK$5)</f>
        <v>31118.201516012421</v>
      </c>
      <c r="AL303" s="14">
        <f>SUMIFS(Inyecciones!$E$2:$E$14185,Inyecciones!$A$2:$A$14185,Balance!AL$4,Inyecciones!$B$2:$B$14185,Balance!$B303,Inyecciones!$C$2:$C$14185,Balance!AL$5)</f>
        <v>33106.49412596583</v>
      </c>
      <c r="AM303" s="13"/>
      <c r="AN303" s="12">
        <f>SUMIFS('Retiro Mensual'!$E$2:$E$2629,'Retiro Mensual'!$A$2:$A$2629,AN$4,'Retiro Mensual'!$B$2:$B$2629,$B303,'Retiro Mensual'!$C$2:$C$2629,AN$5)</f>
        <v>0</v>
      </c>
      <c r="AO303" s="13">
        <f>SUMIFS('Retiro Mensual'!$E$2:$E$2629,'Retiro Mensual'!$A$2:$A$2629,AO$4,'Retiro Mensual'!$B$2:$B$2629,$B303,'Retiro Mensual'!$C$2:$C$2629,AO$5)</f>
        <v>0</v>
      </c>
      <c r="AP303" s="13">
        <f>SUMIFS('Retiro Mensual'!$E$2:$E$2629,'Retiro Mensual'!$A$2:$A$2629,AP$4,'Retiro Mensual'!$B$2:$B$2629,$B303,'Retiro Mensual'!$C$2:$C$2629,AP$5)</f>
        <v>0</v>
      </c>
      <c r="AQ303" s="13">
        <f>SUMIFS('Retiro Mensual'!$E$2:$E$2629,'Retiro Mensual'!$A$2:$A$2629,AQ$4,'Retiro Mensual'!$B$2:$B$2629,$B303,'Retiro Mensual'!$C$2:$C$2629,AQ$5)</f>
        <v>0</v>
      </c>
      <c r="AR303" s="13">
        <f>SUMIFS('Retiro Mensual'!$E$2:$E$2629,'Retiro Mensual'!$A$2:$A$2629,AR$4,'Retiro Mensual'!$B$2:$B$2629,$B303,'Retiro Mensual'!$C$2:$C$2629,AR$5)</f>
        <v>0</v>
      </c>
      <c r="AS303" s="13">
        <f>SUMIFS('Retiro Mensual'!$E$2:$E$2629,'Retiro Mensual'!$A$2:$A$2629,AS$4,'Retiro Mensual'!$B$2:$B$2629,$B303,'Retiro Mensual'!$C$2:$C$2629,AS$5)</f>
        <v>0</v>
      </c>
      <c r="AT303" s="13">
        <f>SUMIFS('Retiro Mensual'!$E$2:$E$2629,'Retiro Mensual'!$A$2:$A$2629,AT$4,'Retiro Mensual'!$B$2:$B$2629,$B303,'Retiro Mensual'!$C$2:$C$2629,AT$5)</f>
        <v>0</v>
      </c>
      <c r="AU303" s="13">
        <f>SUMIFS('Retiro Mensual'!$E$2:$E$2629,'Retiro Mensual'!$A$2:$A$2629,AU$4,'Retiro Mensual'!$B$2:$B$2629,$B303,'Retiro Mensual'!$C$2:$C$2629,AU$5)</f>
        <v>0</v>
      </c>
      <c r="AV303" s="13">
        <f>SUMIFS('Retiro Mensual'!$E$2:$E$2629,'Retiro Mensual'!$A$2:$A$2629,AV$4,'Retiro Mensual'!$B$2:$B$2629,$B303,'Retiro Mensual'!$C$2:$C$2629,AV$5)</f>
        <v>0</v>
      </c>
      <c r="AW303" s="13">
        <f>SUMIFS('Retiro Mensual'!$E$2:$E$2629,'Retiro Mensual'!$A$2:$A$2629,AW$4,'Retiro Mensual'!$B$2:$B$2629,$B303,'Retiro Mensual'!$C$2:$C$2629,AW$5)</f>
        <v>0</v>
      </c>
      <c r="AX303" s="13">
        <f>SUMIFS('Retiro Mensual'!$E$2:$E$2629,'Retiro Mensual'!$A$2:$A$2629,AX$4,'Retiro Mensual'!$B$2:$B$2629,$B303,'Retiro Mensual'!$C$2:$C$2629,AX$5)</f>
        <v>0</v>
      </c>
      <c r="AY303" s="14">
        <f>SUMIFS('Retiro Mensual'!$E$2:$E$2629,'Retiro Mensual'!$A$2:$A$2629,AY$4,'Retiro Mensual'!$B$2:$B$2629,$B303,'Retiro Mensual'!$C$2:$C$2629,AY$5)</f>
        <v>0</v>
      </c>
      <c r="AZ303" s="12">
        <f>SUMIFS('Retiro Mensual'!$E$2:$E$2629,'Retiro Mensual'!$A$2:$A$2629,AZ$4,'Retiro Mensual'!$B$2:$B$2629,$B303,'Retiro Mensual'!$C$2:$C$2629,AZ$5)</f>
        <v>0</v>
      </c>
      <c r="BA303" s="13">
        <f>SUMIFS('Retiro Mensual'!$E$2:$E$2629,'Retiro Mensual'!$A$2:$A$2629,BA$4,'Retiro Mensual'!$B$2:$B$2629,$B303,'Retiro Mensual'!$C$2:$C$2629,BA$5)</f>
        <v>0</v>
      </c>
      <c r="BB303" s="13">
        <f>SUMIFS('Retiro Mensual'!$E$2:$E$2629,'Retiro Mensual'!$A$2:$A$2629,BB$4,'Retiro Mensual'!$B$2:$B$2629,$B303,'Retiro Mensual'!$C$2:$C$2629,BB$5)</f>
        <v>0</v>
      </c>
      <c r="BC303" s="13">
        <f>SUMIFS('Retiro Mensual'!$E$2:$E$2629,'Retiro Mensual'!$A$2:$A$2629,BC$4,'Retiro Mensual'!$B$2:$B$2629,$B303,'Retiro Mensual'!$C$2:$C$2629,BC$5)</f>
        <v>0</v>
      </c>
      <c r="BD303" s="13">
        <f>SUMIFS('Retiro Mensual'!$E$2:$E$2629,'Retiro Mensual'!$A$2:$A$2629,BD$4,'Retiro Mensual'!$B$2:$B$2629,$B303,'Retiro Mensual'!$C$2:$C$2629,BD$5)</f>
        <v>0</v>
      </c>
      <c r="BE303" s="13">
        <f>SUMIFS('Retiro Mensual'!$E$2:$E$2629,'Retiro Mensual'!$A$2:$A$2629,BE$4,'Retiro Mensual'!$B$2:$B$2629,$B303,'Retiro Mensual'!$C$2:$C$2629,BE$5)</f>
        <v>0</v>
      </c>
      <c r="BF303" s="13">
        <f>SUMIFS('Retiro Mensual'!$E$2:$E$2629,'Retiro Mensual'!$A$2:$A$2629,BF$4,'Retiro Mensual'!$B$2:$B$2629,$B303,'Retiro Mensual'!$C$2:$C$2629,BF$5)</f>
        <v>0</v>
      </c>
      <c r="BG303" s="13">
        <f>SUMIFS('Retiro Mensual'!$E$2:$E$2629,'Retiro Mensual'!$A$2:$A$2629,BG$4,'Retiro Mensual'!$B$2:$B$2629,$B303,'Retiro Mensual'!$C$2:$C$2629,BG$5)</f>
        <v>0</v>
      </c>
      <c r="BH303" s="13">
        <f>SUMIFS('Retiro Mensual'!$E$2:$E$2629,'Retiro Mensual'!$A$2:$A$2629,BH$4,'Retiro Mensual'!$B$2:$B$2629,$B303,'Retiro Mensual'!$C$2:$C$2629,BH$5)</f>
        <v>0</v>
      </c>
      <c r="BI303" s="13">
        <f>SUMIFS('Retiro Mensual'!$E$2:$E$2629,'Retiro Mensual'!$A$2:$A$2629,BI$4,'Retiro Mensual'!$B$2:$B$2629,$B303,'Retiro Mensual'!$C$2:$C$2629,BI$5)</f>
        <v>0</v>
      </c>
      <c r="BJ303" s="13">
        <f>SUMIFS('Retiro Mensual'!$E$2:$E$2629,'Retiro Mensual'!$A$2:$A$2629,BJ$4,'Retiro Mensual'!$B$2:$B$2629,$B303,'Retiro Mensual'!$C$2:$C$2629,BJ$5)</f>
        <v>0</v>
      </c>
      <c r="BK303" s="14">
        <f>SUMIFS('Retiro Mensual'!$E$2:$E$2629,'Retiro Mensual'!$A$2:$A$2629,BK$4,'Retiro Mensual'!$B$2:$B$2629,$B303,'Retiro Mensual'!$C$2:$C$2629,BK$5)</f>
        <v>0</v>
      </c>
      <c r="BL303" s="12">
        <f>SUMIFS('Retiro Mensual'!$E$2:$E$2629,'Retiro Mensual'!$A$2:$A$2629,BL$4,'Retiro Mensual'!$B$2:$B$2629,$B303,'Retiro Mensual'!$C$2:$C$2629,BL$5)</f>
        <v>0</v>
      </c>
      <c r="BM303" s="13">
        <f>SUMIFS('Retiro Mensual'!$E$2:$E$2629,'Retiro Mensual'!$A$2:$A$2629,BM$4,'Retiro Mensual'!$B$2:$B$2629,$B303,'Retiro Mensual'!$C$2:$C$2629,BM$5)</f>
        <v>0</v>
      </c>
      <c r="BN303" s="13">
        <f>SUMIFS('Retiro Mensual'!$E$2:$E$2629,'Retiro Mensual'!$A$2:$A$2629,BN$4,'Retiro Mensual'!$B$2:$B$2629,$B303,'Retiro Mensual'!$C$2:$C$2629,BN$5)</f>
        <v>0</v>
      </c>
      <c r="BO303" s="13">
        <f>SUMIFS('Retiro Mensual'!$E$2:$E$2629,'Retiro Mensual'!$A$2:$A$2629,BO$4,'Retiro Mensual'!$B$2:$B$2629,$B303,'Retiro Mensual'!$C$2:$C$2629,BO$5)</f>
        <v>0</v>
      </c>
      <c r="BP303" s="13">
        <f>SUMIFS('Retiro Mensual'!$E$2:$E$2629,'Retiro Mensual'!$A$2:$A$2629,BP$4,'Retiro Mensual'!$B$2:$B$2629,$B303,'Retiro Mensual'!$C$2:$C$2629,BP$5)</f>
        <v>0</v>
      </c>
      <c r="BQ303" s="13">
        <f>SUMIFS('Retiro Mensual'!$E$2:$E$2629,'Retiro Mensual'!$A$2:$A$2629,BQ$4,'Retiro Mensual'!$B$2:$B$2629,$B303,'Retiro Mensual'!$C$2:$C$2629,BQ$5)</f>
        <v>0</v>
      </c>
      <c r="BR303" s="13">
        <f>SUMIFS('Retiro Mensual'!$E$2:$E$2629,'Retiro Mensual'!$A$2:$A$2629,BR$4,'Retiro Mensual'!$B$2:$B$2629,$B303,'Retiro Mensual'!$C$2:$C$2629,BR$5)</f>
        <v>0</v>
      </c>
      <c r="BS303" s="13">
        <f>SUMIFS('Retiro Mensual'!$E$2:$E$2629,'Retiro Mensual'!$A$2:$A$2629,BS$4,'Retiro Mensual'!$B$2:$B$2629,$B303,'Retiro Mensual'!$C$2:$C$2629,BS$5)</f>
        <v>0</v>
      </c>
      <c r="BT303" s="13">
        <f>SUMIFS('Retiro Mensual'!$E$2:$E$2629,'Retiro Mensual'!$A$2:$A$2629,BT$4,'Retiro Mensual'!$B$2:$B$2629,$B303,'Retiro Mensual'!$C$2:$C$2629,BT$5)</f>
        <v>0</v>
      </c>
      <c r="BU303" s="13">
        <f>SUMIFS('Retiro Mensual'!$E$2:$E$2629,'Retiro Mensual'!$A$2:$A$2629,BU$4,'Retiro Mensual'!$B$2:$B$2629,$B303,'Retiro Mensual'!$C$2:$C$2629,BU$5)</f>
        <v>0</v>
      </c>
      <c r="BV303" s="13">
        <f>SUMIFS('Retiro Mensual'!$E$2:$E$2629,'Retiro Mensual'!$A$2:$A$2629,BV$4,'Retiro Mensual'!$B$2:$B$2629,$B303,'Retiro Mensual'!$C$2:$C$2629,BV$5)</f>
        <v>0</v>
      </c>
      <c r="BW303" s="14">
        <f>SUMIFS('Retiro Mensual'!$E$2:$E$2629,'Retiro Mensual'!$A$2:$A$2629,BW$4,'Retiro Mensual'!$B$2:$B$2629,$B303,'Retiro Mensual'!$C$2:$C$2629,BW$5)</f>
        <v>0</v>
      </c>
      <c r="BX303" s="13"/>
      <c r="BY303" s="12">
        <f>SUMIFS('Compra Ventas'!$E$2:$E$2700,'Compra Ventas'!$A$2:$A$2700,BY$4,'Compra Ventas'!$B$2:$B$2700,$B303,'Compra Ventas'!$C$2:$C$2700,BY$5)</f>
        <v>0</v>
      </c>
      <c r="BZ303" s="13">
        <f>SUMIFS('Compra Ventas'!$E$2:$E$2700,'Compra Ventas'!$A$2:$A$2700,BZ$4,'Compra Ventas'!$B$2:$B$2700,$B303,'Compra Ventas'!$C$2:$C$2700,BZ$5)</f>
        <v>0</v>
      </c>
      <c r="CA303" s="13">
        <f>SUMIFS('Compra Ventas'!$E$2:$E$2700,'Compra Ventas'!$A$2:$A$2700,CA$4,'Compra Ventas'!$B$2:$B$2700,$B303,'Compra Ventas'!$C$2:$C$2700,CA$5)</f>
        <v>0</v>
      </c>
      <c r="CB303" s="13">
        <f>SUMIFS('Compra Ventas'!$E$2:$E$2700,'Compra Ventas'!$A$2:$A$2700,CB$4,'Compra Ventas'!$B$2:$B$2700,$B303,'Compra Ventas'!$C$2:$C$2700,CB$5)</f>
        <v>0</v>
      </c>
      <c r="CC303" s="13">
        <f>SUMIFS('Compra Ventas'!$E$2:$E$2700,'Compra Ventas'!$A$2:$A$2700,CC$4,'Compra Ventas'!$B$2:$B$2700,$B303,'Compra Ventas'!$C$2:$C$2700,CC$5)</f>
        <v>0</v>
      </c>
      <c r="CD303" s="13">
        <f>SUMIFS('Compra Ventas'!$E$2:$E$2700,'Compra Ventas'!$A$2:$A$2700,CD$4,'Compra Ventas'!$B$2:$B$2700,$B303,'Compra Ventas'!$C$2:$C$2700,CD$5)</f>
        <v>0</v>
      </c>
      <c r="CE303" s="13">
        <f>SUMIFS('Compra Ventas'!$E$2:$E$2700,'Compra Ventas'!$A$2:$A$2700,CE$4,'Compra Ventas'!$B$2:$B$2700,$B303,'Compra Ventas'!$C$2:$C$2700,CE$5)</f>
        <v>0</v>
      </c>
      <c r="CF303" s="13">
        <f>SUMIFS('Compra Ventas'!$E$2:$E$2700,'Compra Ventas'!$A$2:$A$2700,CF$4,'Compra Ventas'!$B$2:$B$2700,$B303,'Compra Ventas'!$C$2:$C$2700,CF$5)</f>
        <v>0</v>
      </c>
      <c r="CG303" s="13">
        <f>SUMIFS('Compra Ventas'!$E$2:$E$2700,'Compra Ventas'!$A$2:$A$2700,CG$4,'Compra Ventas'!$B$2:$B$2700,$B303,'Compra Ventas'!$C$2:$C$2700,CG$5)</f>
        <v>0</v>
      </c>
      <c r="CH303" s="13">
        <f>SUMIFS('Compra Ventas'!$E$2:$E$2700,'Compra Ventas'!$A$2:$A$2700,CH$4,'Compra Ventas'!$B$2:$B$2700,$B303,'Compra Ventas'!$C$2:$C$2700,CH$5)</f>
        <v>0</v>
      </c>
      <c r="CI303" s="13">
        <f>SUMIFS('Compra Ventas'!$E$2:$E$2700,'Compra Ventas'!$A$2:$A$2700,CI$4,'Compra Ventas'!$B$2:$B$2700,$B303,'Compra Ventas'!$C$2:$C$2700,CI$5)</f>
        <v>0</v>
      </c>
      <c r="CJ303" s="14">
        <f>SUMIFS('Compra Ventas'!$E$2:$E$2700,'Compra Ventas'!$A$2:$A$2700,CJ$4,'Compra Ventas'!$B$2:$B$2700,$B303,'Compra Ventas'!$C$2:$C$2700,CJ$5)</f>
        <v>0</v>
      </c>
      <c r="CK303" s="12">
        <f>SUMIFS('Compra Ventas'!$E$2:$E$2700,'Compra Ventas'!$A$2:$A$2700,CK$4,'Compra Ventas'!$B$2:$B$2700,$B303,'Compra Ventas'!$C$2:$C$2700,CK$5)</f>
        <v>0</v>
      </c>
      <c r="CL303" s="13">
        <f>SUMIFS('Compra Ventas'!$E$2:$E$2700,'Compra Ventas'!$A$2:$A$2700,CL$4,'Compra Ventas'!$B$2:$B$2700,$B303,'Compra Ventas'!$C$2:$C$2700,CL$5)</f>
        <v>0</v>
      </c>
      <c r="CM303" s="13">
        <f>SUMIFS('Compra Ventas'!$E$2:$E$2700,'Compra Ventas'!$A$2:$A$2700,CM$4,'Compra Ventas'!$B$2:$B$2700,$B303,'Compra Ventas'!$C$2:$C$2700,CM$5)</f>
        <v>0</v>
      </c>
      <c r="CN303" s="13">
        <f>SUMIFS('Compra Ventas'!$E$2:$E$2700,'Compra Ventas'!$A$2:$A$2700,CN$4,'Compra Ventas'!$B$2:$B$2700,$B303,'Compra Ventas'!$C$2:$C$2700,CN$5)</f>
        <v>0</v>
      </c>
      <c r="CO303" s="13">
        <f>SUMIFS('Compra Ventas'!$E$2:$E$2700,'Compra Ventas'!$A$2:$A$2700,CO$4,'Compra Ventas'!$B$2:$B$2700,$B303,'Compra Ventas'!$C$2:$C$2700,CO$5)</f>
        <v>0</v>
      </c>
      <c r="CP303" s="13">
        <f>SUMIFS('Compra Ventas'!$E$2:$E$2700,'Compra Ventas'!$A$2:$A$2700,CP$4,'Compra Ventas'!$B$2:$B$2700,$B303,'Compra Ventas'!$C$2:$C$2700,CP$5)</f>
        <v>0</v>
      </c>
      <c r="CQ303" s="13">
        <f>SUMIFS('Compra Ventas'!$E$2:$E$2700,'Compra Ventas'!$A$2:$A$2700,CQ$4,'Compra Ventas'!$B$2:$B$2700,$B303,'Compra Ventas'!$C$2:$C$2700,CQ$5)</f>
        <v>0</v>
      </c>
      <c r="CR303" s="13">
        <f>SUMIFS('Compra Ventas'!$E$2:$E$2700,'Compra Ventas'!$A$2:$A$2700,CR$4,'Compra Ventas'!$B$2:$B$2700,$B303,'Compra Ventas'!$C$2:$C$2700,CR$5)</f>
        <v>0</v>
      </c>
      <c r="CS303" s="13">
        <f>SUMIFS('Compra Ventas'!$E$2:$E$2700,'Compra Ventas'!$A$2:$A$2700,CS$4,'Compra Ventas'!$B$2:$B$2700,$B303,'Compra Ventas'!$C$2:$C$2700,CS$5)</f>
        <v>0</v>
      </c>
      <c r="CT303" s="13">
        <f>SUMIFS('Compra Ventas'!$E$2:$E$2700,'Compra Ventas'!$A$2:$A$2700,CT$4,'Compra Ventas'!$B$2:$B$2700,$B303,'Compra Ventas'!$C$2:$C$2700,CT$5)</f>
        <v>0</v>
      </c>
      <c r="CU303" s="13">
        <f>SUMIFS('Compra Ventas'!$E$2:$E$2700,'Compra Ventas'!$A$2:$A$2700,CU$4,'Compra Ventas'!$B$2:$B$2700,$B303,'Compra Ventas'!$C$2:$C$2700,CU$5)</f>
        <v>0</v>
      </c>
      <c r="CV303" s="14">
        <f>SUMIFS('Compra Ventas'!$E$2:$E$2700,'Compra Ventas'!$A$2:$A$2700,CV$4,'Compra Ventas'!$B$2:$B$2700,$B303,'Compra Ventas'!$C$2:$C$2700,CV$5)</f>
        <v>0</v>
      </c>
      <c r="CW303" s="12">
        <f>SUMIFS('Compra Ventas'!$E$2:$E$2700,'Compra Ventas'!$A$2:$A$2700,CW$4,'Compra Ventas'!$B$2:$B$2700,$B303,'Compra Ventas'!$C$2:$C$2700,CW$5)</f>
        <v>0</v>
      </c>
      <c r="CX303" s="13">
        <f>SUMIFS('Compra Ventas'!$E$2:$E$2700,'Compra Ventas'!$A$2:$A$2700,CX$4,'Compra Ventas'!$B$2:$B$2700,$B303,'Compra Ventas'!$C$2:$C$2700,CX$5)</f>
        <v>0</v>
      </c>
      <c r="CY303" s="13">
        <f>SUMIFS('Compra Ventas'!$E$2:$E$2700,'Compra Ventas'!$A$2:$A$2700,CY$4,'Compra Ventas'!$B$2:$B$2700,$B303,'Compra Ventas'!$C$2:$C$2700,CY$5)</f>
        <v>0</v>
      </c>
      <c r="CZ303" s="13">
        <f>SUMIFS('Compra Ventas'!$E$2:$E$2700,'Compra Ventas'!$A$2:$A$2700,CZ$4,'Compra Ventas'!$B$2:$B$2700,$B303,'Compra Ventas'!$C$2:$C$2700,CZ$5)</f>
        <v>0</v>
      </c>
      <c r="DA303" s="13">
        <f>SUMIFS('Compra Ventas'!$E$2:$E$2700,'Compra Ventas'!$A$2:$A$2700,DA$4,'Compra Ventas'!$B$2:$B$2700,$B303,'Compra Ventas'!$C$2:$C$2700,DA$5)</f>
        <v>0</v>
      </c>
      <c r="DB303" s="13">
        <f>SUMIFS('Compra Ventas'!$E$2:$E$2700,'Compra Ventas'!$A$2:$A$2700,DB$4,'Compra Ventas'!$B$2:$B$2700,$B303,'Compra Ventas'!$C$2:$C$2700,DB$5)</f>
        <v>0</v>
      </c>
      <c r="DC303" s="13">
        <f>SUMIFS('Compra Ventas'!$E$2:$E$2700,'Compra Ventas'!$A$2:$A$2700,DC$4,'Compra Ventas'!$B$2:$B$2700,$B303,'Compra Ventas'!$C$2:$C$2700,DC$5)</f>
        <v>0</v>
      </c>
      <c r="DD303" s="13">
        <f>SUMIFS('Compra Ventas'!$E$2:$E$2700,'Compra Ventas'!$A$2:$A$2700,DD$4,'Compra Ventas'!$B$2:$B$2700,$B303,'Compra Ventas'!$C$2:$C$2700,DD$5)</f>
        <v>0</v>
      </c>
      <c r="DE303" s="13">
        <f>SUMIFS('Compra Ventas'!$E$2:$E$2700,'Compra Ventas'!$A$2:$A$2700,DE$4,'Compra Ventas'!$B$2:$B$2700,$B303,'Compra Ventas'!$C$2:$C$2700,DE$5)</f>
        <v>0</v>
      </c>
      <c r="DF303" s="13">
        <f>SUMIFS('Compra Ventas'!$E$2:$E$2700,'Compra Ventas'!$A$2:$A$2700,DF$4,'Compra Ventas'!$B$2:$B$2700,$B303,'Compra Ventas'!$C$2:$C$2700,DF$5)</f>
        <v>0</v>
      </c>
      <c r="DG303" s="13">
        <f>SUMIFS('Compra Ventas'!$E$2:$E$2700,'Compra Ventas'!$A$2:$A$2700,DG$4,'Compra Ventas'!$B$2:$B$2700,$B303,'Compra Ventas'!$C$2:$C$2700,DG$5)</f>
        <v>0</v>
      </c>
      <c r="DH303" s="14">
        <f>SUMIFS('Compra Ventas'!$E$2:$E$2700,'Compra Ventas'!$A$2:$A$2700,DH$4,'Compra Ventas'!$B$2:$B$2700,$B303,'Compra Ventas'!$C$2:$C$2700,DH$5)</f>
        <v>0</v>
      </c>
      <c r="DI303" s="84"/>
      <c r="DJ303" s="98">
        <f>SUMIFS('Ajuste Ciclado'!D$5:D$47,'Ajuste Ciclado'!$C$5:$C$47,Balance!DJ$4,'Ajuste Ciclado'!$B$5:$B$47,Balance!$B303)</f>
        <v>0</v>
      </c>
      <c r="DK303" s="99">
        <f>SUMIFS('Ajuste Ciclado'!E$5:E$47,'Ajuste Ciclado'!$C$5:$C$47,Balance!DK$4,'Ajuste Ciclado'!$B$5:$B$47,Balance!$B303)</f>
        <v>0</v>
      </c>
      <c r="DL303" s="99">
        <f>SUMIFS('Ajuste Ciclado'!F$5:F$47,'Ajuste Ciclado'!$C$5:$C$47,Balance!DL$4,'Ajuste Ciclado'!$B$5:$B$47,Balance!$B303)</f>
        <v>0</v>
      </c>
      <c r="DM303" s="99">
        <f>SUMIFS('Ajuste Ciclado'!G$5:G$47,'Ajuste Ciclado'!$C$5:$C$47,Balance!DM$4,'Ajuste Ciclado'!$B$5:$B$47,Balance!$B303)</f>
        <v>0</v>
      </c>
      <c r="DN303" s="99">
        <f>SUMIFS('Ajuste Ciclado'!H$5:H$47,'Ajuste Ciclado'!$C$5:$C$47,Balance!DN$4,'Ajuste Ciclado'!$B$5:$B$47,Balance!$B303)</f>
        <v>0</v>
      </c>
      <c r="DO303" s="99">
        <f>SUMIFS('Ajuste Ciclado'!I$5:I$47,'Ajuste Ciclado'!$C$5:$C$47,Balance!DO$4,'Ajuste Ciclado'!$B$5:$B$47,Balance!$B303)</f>
        <v>0</v>
      </c>
      <c r="DP303" s="99">
        <f>SUMIFS('Ajuste Ciclado'!J$5:J$47,'Ajuste Ciclado'!$C$5:$C$47,Balance!DP$4,'Ajuste Ciclado'!$B$5:$B$47,Balance!$B303)</f>
        <v>0</v>
      </c>
      <c r="DQ303" s="99">
        <f>SUMIFS('Ajuste Ciclado'!K$5:K$47,'Ajuste Ciclado'!$C$5:$C$47,Balance!DQ$4,'Ajuste Ciclado'!$B$5:$B$47,Balance!$B303)</f>
        <v>0</v>
      </c>
      <c r="DR303" s="99">
        <f>SUMIFS('Ajuste Ciclado'!L$5:L$47,'Ajuste Ciclado'!$C$5:$C$47,Balance!DR$4,'Ajuste Ciclado'!$B$5:$B$47,Balance!$B303)</f>
        <v>0</v>
      </c>
      <c r="DS303" s="99">
        <f>SUMIFS('Ajuste Ciclado'!M$5:M$47,'Ajuste Ciclado'!$C$5:$C$47,Balance!DS$4,'Ajuste Ciclado'!$B$5:$B$47,Balance!$B303)</f>
        <v>0</v>
      </c>
      <c r="DT303" s="99">
        <f>SUMIFS('Ajuste Ciclado'!N$5:N$47,'Ajuste Ciclado'!$C$5:$C$47,Balance!DT$4,'Ajuste Ciclado'!$B$5:$B$47,Balance!$B303)</f>
        <v>0</v>
      </c>
      <c r="DU303" s="100">
        <f>SUMIFS('Ajuste Ciclado'!O$5:O$47,'Ajuste Ciclado'!$C$5:$C$47,Balance!DU$4,'Ajuste Ciclado'!$B$5:$B$47,Balance!$B303)</f>
        <v>0</v>
      </c>
      <c r="DV303" s="98">
        <f>SUMIFS('Ajuste Ciclado'!D$5:D$47,'Ajuste Ciclado'!$C$5:$C$47,Balance!DV$4,'Ajuste Ciclado'!$B$5:$B$47,Balance!$B303)</f>
        <v>0</v>
      </c>
      <c r="DW303" s="99">
        <f>SUMIFS('Ajuste Ciclado'!E$5:E$47,'Ajuste Ciclado'!$C$5:$C$47,Balance!DW$4,'Ajuste Ciclado'!$B$5:$B$47,Balance!$B303)</f>
        <v>0</v>
      </c>
      <c r="DX303" s="99">
        <f>SUMIFS('Ajuste Ciclado'!F$5:F$47,'Ajuste Ciclado'!$C$5:$C$47,Balance!DX$4,'Ajuste Ciclado'!$B$5:$B$47,Balance!$B303)</f>
        <v>0</v>
      </c>
      <c r="DY303" s="99">
        <f>SUMIFS('Ajuste Ciclado'!G$5:G$47,'Ajuste Ciclado'!$C$5:$C$47,Balance!DY$4,'Ajuste Ciclado'!$B$5:$B$47,Balance!$B303)</f>
        <v>0</v>
      </c>
      <c r="DZ303" s="99">
        <f>SUMIFS('Ajuste Ciclado'!H$5:H$47,'Ajuste Ciclado'!$C$5:$C$47,Balance!DZ$4,'Ajuste Ciclado'!$B$5:$B$47,Balance!$B303)</f>
        <v>0</v>
      </c>
      <c r="EA303" s="99">
        <f>SUMIFS('Ajuste Ciclado'!I$5:I$47,'Ajuste Ciclado'!$C$5:$C$47,Balance!EA$4,'Ajuste Ciclado'!$B$5:$B$47,Balance!$B303)</f>
        <v>0</v>
      </c>
      <c r="EB303" s="99">
        <f>SUMIFS('Ajuste Ciclado'!J$5:J$47,'Ajuste Ciclado'!$C$5:$C$47,Balance!EB$4,'Ajuste Ciclado'!$B$5:$B$47,Balance!$B303)</f>
        <v>0</v>
      </c>
      <c r="EC303" s="99">
        <f>SUMIFS('Ajuste Ciclado'!K$5:K$47,'Ajuste Ciclado'!$C$5:$C$47,Balance!EC$4,'Ajuste Ciclado'!$B$5:$B$47,Balance!$B303)</f>
        <v>0</v>
      </c>
      <c r="ED303" s="99">
        <f>SUMIFS('Ajuste Ciclado'!L$5:L$47,'Ajuste Ciclado'!$C$5:$C$47,Balance!ED$4,'Ajuste Ciclado'!$B$5:$B$47,Balance!$B303)</f>
        <v>0</v>
      </c>
      <c r="EE303" s="99">
        <f>SUMIFS('Ajuste Ciclado'!M$5:M$47,'Ajuste Ciclado'!$C$5:$C$47,Balance!EE$4,'Ajuste Ciclado'!$B$5:$B$47,Balance!$B303)</f>
        <v>0</v>
      </c>
      <c r="EF303" s="99">
        <f>SUMIFS('Ajuste Ciclado'!N$5:N$47,'Ajuste Ciclado'!$C$5:$C$47,Balance!EF$4,'Ajuste Ciclado'!$B$5:$B$47,Balance!$B303)</f>
        <v>0</v>
      </c>
      <c r="EG303" s="100">
        <f>SUMIFS('Ajuste Ciclado'!O$5:O$47,'Ajuste Ciclado'!$C$5:$C$47,Balance!EG$4,'Ajuste Ciclado'!$B$5:$B$47,Balance!$B303)</f>
        <v>0</v>
      </c>
      <c r="EH303" s="98">
        <f>SUMIFS('Ajuste Ciclado'!D$5:D$47,'Ajuste Ciclado'!$C$5:$C$47,Balance!EH$4,'Ajuste Ciclado'!$B$5:$B$47,Balance!$B303)</f>
        <v>0</v>
      </c>
      <c r="EI303" s="99">
        <f>SUMIFS('Ajuste Ciclado'!E$5:E$47,'Ajuste Ciclado'!$C$5:$C$47,Balance!EI$4,'Ajuste Ciclado'!$B$5:$B$47,Balance!$B303)</f>
        <v>0</v>
      </c>
      <c r="EJ303" s="99">
        <f>SUMIFS('Ajuste Ciclado'!F$5:F$47,'Ajuste Ciclado'!$C$5:$C$47,Balance!EJ$4,'Ajuste Ciclado'!$B$5:$B$47,Balance!$B303)</f>
        <v>0</v>
      </c>
      <c r="EK303" s="99">
        <f>SUMIFS('Ajuste Ciclado'!G$5:G$47,'Ajuste Ciclado'!$C$5:$C$47,Balance!EK$4,'Ajuste Ciclado'!$B$5:$B$47,Balance!$B303)</f>
        <v>0</v>
      </c>
      <c r="EL303" s="99">
        <f>SUMIFS('Ajuste Ciclado'!H$5:H$47,'Ajuste Ciclado'!$C$5:$C$47,Balance!EL$4,'Ajuste Ciclado'!$B$5:$B$47,Balance!$B303)</f>
        <v>0</v>
      </c>
      <c r="EM303" s="99">
        <f>SUMIFS('Ajuste Ciclado'!I$5:I$47,'Ajuste Ciclado'!$C$5:$C$47,Balance!EM$4,'Ajuste Ciclado'!$B$5:$B$47,Balance!$B303)</f>
        <v>0</v>
      </c>
      <c r="EN303" s="99">
        <f>SUMIFS('Ajuste Ciclado'!J$5:J$47,'Ajuste Ciclado'!$C$5:$C$47,Balance!EN$4,'Ajuste Ciclado'!$B$5:$B$47,Balance!$B303)</f>
        <v>0</v>
      </c>
      <c r="EO303" s="99">
        <f>SUMIFS('Ajuste Ciclado'!K$5:K$47,'Ajuste Ciclado'!$C$5:$C$47,Balance!EO$4,'Ajuste Ciclado'!$B$5:$B$47,Balance!$B303)</f>
        <v>0</v>
      </c>
      <c r="EP303" s="99">
        <f>SUMIFS('Ajuste Ciclado'!L$5:L$47,'Ajuste Ciclado'!$C$5:$C$47,Balance!EP$4,'Ajuste Ciclado'!$B$5:$B$47,Balance!$B303)</f>
        <v>0</v>
      </c>
      <c r="EQ303" s="99">
        <f>SUMIFS('Ajuste Ciclado'!M$5:M$47,'Ajuste Ciclado'!$C$5:$C$47,Balance!EQ$4,'Ajuste Ciclado'!$B$5:$B$47,Balance!$B303)</f>
        <v>0</v>
      </c>
      <c r="ER303" s="99">
        <f>SUMIFS('Ajuste Ciclado'!N$5:N$47,'Ajuste Ciclado'!$C$5:$C$47,Balance!ER$4,'Ajuste Ciclado'!$B$5:$B$47,Balance!$B303)</f>
        <v>0</v>
      </c>
      <c r="ES303" s="100">
        <f>SUMIFS('Ajuste Ciclado'!O$5:O$47,'Ajuste Ciclado'!$C$5:$C$47,Balance!ES$4,'Ajuste Ciclado'!$B$5:$B$47,Balance!$B303)</f>
        <v>0</v>
      </c>
      <c r="ET303" s="84"/>
      <c r="EU303" s="12">
        <f t="shared" si="377"/>
        <v>68165.685292203329</v>
      </c>
      <c r="EV303" s="13">
        <f t="shared" si="342"/>
        <v>52541.408694717218</v>
      </c>
      <c r="EW303" s="13">
        <f t="shared" si="343"/>
        <v>50385.617117357229</v>
      </c>
      <c r="EX303" s="13">
        <f t="shared" si="344"/>
        <v>30643.51859757123</v>
      </c>
      <c r="EY303" s="13">
        <f t="shared" si="345"/>
        <v>17135.46637643069</v>
      </c>
      <c r="EZ303" s="13">
        <f t="shared" si="346"/>
        <v>10308.703842173851</v>
      </c>
      <c r="FA303" s="13">
        <f t="shared" si="347"/>
        <v>13662.25227841832</v>
      </c>
      <c r="FB303" s="13">
        <f t="shared" si="348"/>
        <v>21645.381328041742</v>
      </c>
      <c r="FC303" s="13">
        <f t="shared" si="349"/>
        <v>25551.875399192439</v>
      </c>
      <c r="FD303" s="13">
        <f t="shared" si="350"/>
        <v>6890.5096181112667</v>
      </c>
      <c r="FE303" s="13">
        <f t="shared" si="351"/>
        <v>2620.9497707735518</v>
      </c>
      <c r="FF303" s="14">
        <f t="shared" si="352"/>
        <v>4519.2639559945019</v>
      </c>
      <c r="FG303" s="12">
        <f t="shared" si="353"/>
        <v>68313.64276120979</v>
      </c>
      <c r="FH303" s="13">
        <f t="shared" si="354"/>
        <v>52984.162922610478</v>
      </c>
      <c r="FI303" s="13">
        <f t="shared" si="355"/>
        <v>50794.883092076663</v>
      </c>
      <c r="FJ303" s="13">
        <f t="shared" si="356"/>
        <v>32533.373506641128</v>
      </c>
      <c r="FK303" s="13">
        <f t="shared" si="357"/>
        <v>16697.802725497491</v>
      </c>
      <c r="FL303" s="13">
        <f t="shared" si="358"/>
        <v>10552.6890993913</v>
      </c>
      <c r="FM303" s="13">
        <f t="shared" si="359"/>
        <v>14813.71129827643</v>
      </c>
      <c r="FN303" s="13">
        <f t="shared" si="360"/>
        <v>21905.142142739111</v>
      </c>
      <c r="FO303" s="13">
        <f t="shared" si="361"/>
        <v>26274.854531401961</v>
      </c>
      <c r="FP303" s="13">
        <f t="shared" si="362"/>
        <v>10864.84028731973</v>
      </c>
      <c r="FQ303" s="13">
        <f t="shared" si="363"/>
        <v>14866.864963732491</v>
      </c>
      <c r="FR303" s="14">
        <f t="shared" si="364"/>
        <v>20115.126783132979</v>
      </c>
      <c r="FS303" s="12">
        <f t="shared" si="365"/>
        <v>68338.365517154554</v>
      </c>
      <c r="FT303" s="13">
        <f t="shared" si="366"/>
        <v>53035.760000921371</v>
      </c>
      <c r="FU303" s="13">
        <f t="shared" si="367"/>
        <v>50676.942822231184</v>
      </c>
      <c r="FV303" s="13">
        <f t="shared" si="368"/>
        <v>32212.172009421949</v>
      </c>
      <c r="FW303" s="13">
        <f t="shared" si="369"/>
        <v>17513.733087276451</v>
      </c>
      <c r="FX303" s="13">
        <f t="shared" si="370"/>
        <v>11552.215225941531</v>
      </c>
      <c r="FY303" s="13">
        <f t="shared" si="371"/>
        <v>16421.135257689599</v>
      </c>
      <c r="FZ303" s="13">
        <f t="shared" si="372"/>
        <v>24365.14576524022</v>
      </c>
      <c r="GA303" s="13">
        <f t="shared" si="373"/>
        <v>28943.353068301771</v>
      </c>
      <c r="GB303" s="13">
        <f t="shared" si="374"/>
        <v>24320.987550320009</v>
      </c>
      <c r="GC303" s="13">
        <f t="shared" si="375"/>
        <v>31118.201516012421</v>
      </c>
      <c r="GD303" s="14">
        <f t="shared" si="376"/>
        <v>33106.49412596583</v>
      </c>
      <c r="GE303" s="84"/>
      <c r="GF303" s="12">
        <f t="shared" si="388"/>
        <v>304070.63227098534</v>
      </c>
      <c r="GG303" s="13">
        <f t="shared" si="388"/>
        <v>340717.09411402955</v>
      </c>
      <c r="GH303" s="14">
        <f t="shared" si="388"/>
        <v>391604.50594647683</v>
      </c>
      <c r="GI303" s="6">
        <f t="shared" si="379"/>
        <v>1</v>
      </c>
      <c r="GJ303" s="12">
        <f t="shared" si="380"/>
        <v>0</v>
      </c>
      <c r="GK303" s="13">
        <f t="shared" si="381"/>
        <v>0</v>
      </c>
      <c r="GL303" s="14">
        <f t="shared" si="382"/>
        <v>0</v>
      </c>
      <c r="GM303" s="84"/>
      <c r="GN303" s="66">
        <f t="shared" si="383"/>
        <v>0</v>
      </c>
      <c r="GO303" s="84"/>
      <c r="GP303" s="63" t="str" cm="1">
        <f t="array" ref="GP303">INDEX($GF$4:$GH$4,1,GI303)</f>
        <v>Sample 1</v>
      </c>
      <c r="GQ303" s="12">
        <f t="shared" si="385"/>
        <v>2620.9497707735518</v>
      </c>
      <c r="GR303" s="13">
        <f t="shared" si="385"/>
        <v>4519.2639559945019</v>
      </c>
      <c r="GS303" s="14">
        <f t="shared" si="385"/>
        <v>6890.5096181112667</v>
      </c>
      <c r="GT303" s="12">
        <f t="shared" si="386"/>
        <v>10552.6890993913</v>
      </c>
      <c r="GU303" s="13">
        <f t="shared" si="386"/>
        <v>10864.84028731973</v>
      </c>
      <c r="GV303" s="14">
        <f t="shared" si="386"/>
        <v>14813.71129827643</v>
      </c>
      <c r="GW303" s="12">
        <f t="shared" si="387"/>
        <v>11552.215225941531</v>
      </c>
      <c r="GX303" s="13">
        <f t="shared" si="387"/>
        <v>16421.135257689599</v>
      </c>
      <c r="GY303" s="14">
        <f t="shared" si="387"/>
        <v>17513.733087276451</v>
      </c>
      <c r="GZ303" s="84" t="str">
        <f t="shared" si="339"/>
        <v>Sample 1</v>
      </c>
      <c r="HA303" s="12">
        <f t="shared" si="389"/>
        <v>0</v>
      </c>
      <c r="HB303" s="13">
        <f t="shared" si="389"/>
        <v>0</v>
      </c>
      <c r="HC303" s="14">
        <f t="shared" si="389"/>
        <v>0</v>
      </c>
      <c r="HD303" s="6">
        <f t="shared" si="340"/>
        <v>0</v>
      </c>
      <c r="HE303" s="84" t="str">
        <f t="shared" si="341"/>
        <v>Ok</v>
      </c>
    </row>
    <row r="304" spans="2:213" hidden="1" x14ac:dyDescent="0.3">
      <c r="B304" s="84" t="s">
        <v>193</v>
      </c>
      <c r="C304" s="12">
        <f>SUMIFS(Inyecciones!$E$2:$E$14185,Inyecciones!$A$2:$A$14185,Balance!C$4,Inyecciones!$B$2:$B$14185,Balance!$B304,Inyecciones!$C$2:$C$14185,Balance!C$5)</f>
        <v>78883.515545577902</v>
      </c>
      <c r="D304" s="13">
        <f>SUMIFS(Inyecciones!$E$2:$E$14185,Inyecciones!$A$2:$A$14185,Balance!D$4,Inyecciones!$B$2:$B$14185,Balance!$B304,Inyecciones!$C$2:$C$14185,Balance!D$5)</f>
        <v>64289.8103631755</v>
      </c>
      <c r="E304" s="13">
        <f>SUMIFS(Inyecciones!$E$2:$E$14185,Inyecciones!$A$2:$A$14185,Balance!E$4,Inyecciones!$B$2:$B$14185,Balance!$B304,Inyecciones!$C$2:$C$14185,Balance!E$5)</f>
        <v>62228.164732665733</v>
      </c>
      <c r="F304" s="13">
        <f>SUMIFS(Inyecciones!$E$2:$E$14185,Inyecciones!$A$2:$A$14185,Balance!F$4,Inyecciones!$B$2:$B$14185,Balance!$B304,Inyecciones!$C$2:$C$14185,Balance!F$5)</f>
        <v>35769.952915881528</v>
      </c>
      <c r="G304" s="13">
        <f>SUMIFS(Inyecciones!$E$2:$E$14185,Inyecciones!$A$2:$A$14185,Balance!G$4,Inyecciones!$B$2:$B$14185,Balance!$B304,Inyecciones!$C$2:$C$14185,Balance!G$5)</f>
        <v>26045.314302403101</v>
      </c>
      <c r="H304" s="13">
        <f>SUMIFS(Inyecciones!$E$2:$E$14185,Inyecciones!$A$2:$A$14185,Balance!H$4,Inyecciones!$B$2:$B$14185,Balance!$B304,Inyecciones!$C$2:$C$14185,Balance!H$5)</f>
        <v>19098.591898483111</v>
      </c>
      <c r="I304" s="13">
        <f>SUMIFS(Inyecciones!$E$2:$E$14185,Inyecciones!$A$2:$A$14185,Balance!I$4,Inyecciones!$B$2:$B$14185,Balance!$B304,Inyecciones!$C$2:$C$14185,Balance!I$5)</f>
        <v>24682.263692144501</v>
      </c>
      <c r="J304" s="13">
        <f>SUMIFS(Inyecciones!$E$2:$E$14185,Inyecciones!$A$2:$A$14185,Balance!J$4,Inyecciones!$B$2:$B$14185,Balance!$B304,Inyecciones!$C$2:$C$14185,Balance!J$5)</f>
        <v>32568.547101681481</v>
      </c>
      <c r="K304" s="13">
        <f>SUMIFS(Inyecciones!$E$2:$E$14185,Inyecciones!$A$2:$A$14185,Balance!K$4,Inyecciones!$B$2:$B$14185,Balance!$B304,Inyecciones!$C$2:$C$14185,Balance!K$5)</f>
        <v>37673.244506579598</v>
      </c>
      <c r="L304" s="13">
        <f>SUMIFS(Inyecciones!$E$2:$E$14185,Inyecciones!$A$2:$A$14185,Balance!L$4,Inyecciones!$B$2:$B$14185,Balance!$B304,Inyecciones!$C$2:$C$14185,Balance!L$5)</f>
        <v>8802.8803091989084</v>
      </c>
      <c r="M304" s="13">
        <f>SUMIFS(Inyecciones!$E$2:$E$14185,Inyecciones!$A$2:$A$14185,Balance!M$4,Inyecciones!$B$2:$B$14185,Balance!$B304,Inyecciones!$C$2:$C$14185,Balance!M$5)</f>
        <v>2247.0576459657841</v>
      </c>
      <c r="N304" s="14">
        <f>SUMIFS(Inyecciones!$E$2:$E$14185,Inyecciones!$A$2:$A$14185,Balance!N$4,Inyecciones!$B$2:$B$14185,Balance!$B304,Inyecciones!$C$2:$C$14185,Balance!N$5)</f>
        <v>4637.1170425195833</v>
      </c>
      <c r="O304" s="12">
        <f>SUMIFS(Inyecciones!$E$2:$E$14185,Inyecciones!$A$2:$A$14185,Balance!O$4,Inyecciones!$B$2:$B$14185,Balance!$B304,Inyecciones!$C$2:$C$14185,Balance!O$5)</f>
        <v>79048.482666644646</v>
      </c>
      <c r="P304" s="13">
        <f>SUMIFS(Inyecciones!$E$2:$E$14185,Inyecciones!$A$2:$A$14185,Balance!P$4,Inyecciones!$B$2:$B$14185,Balance!$B304,Inyecciones!$C$2:$C$14185,Balance!P$5)</f>
        <v>64711.535933599669</v>
      </c>
      <c r="Q304" s="13">
        <f>SUMIFS(Inyecciones!$E$2:$E$14185,Inyecciones!$A$2:$A$14185,Balance!Q$4,Inyecciones!$B$2:$B$14185,Balance!$B304,Inyecciones!$C$2:$C$14185,Balance!Q$5)</f>
        <v>62851.662998104977</v>
      </c>
      <c r="R304" s="13">
        <f>SUMIFS(Inyecciones!$E$2:$E$14185,Inyecciones!$A$2:$A$14185,Balance!R$4,Inyecciones!$B$2:$B$14185,Balance!$B304,Inyecciones!$C$2:$C$14185,Balance!R$5)</f>
        <v>37872.357939429887</v>
      </c>
      <c r="S304" s="13">
        <f>SUMIFS(Inyecciones!$E$2:$E$14185,Inyecciones!$A$2:$A$14185,Balance!S$4,Inyecciones!$B$2:$B$14185,Balance!$B304,Inyecciones!$C$2:$C$14185,Balance!S$5)</f>
        <v>25608.68607750097</v>
      </c>
      <c r="T304" s="13">
        <f>SUMIFS(Inyecciones!$E$2:$E$14185,Inyecciones!$A$2:$A$14185,Balance!T$4,Inyecciones!$B$2:$B$14185,Balance!$B304,Inyecciones!$C$2:$C$14185,Balance!T$5)</f>
        <v>19250.789530836919</v>
      </c>
      <c r="U304" s="13">
        <f>SUMIFS(Inyecciones!$E$2:$E$14185,Inyecciones!$A$2:$A$14185,Balance!U$4,Inyecciones!$B$2:$B$14185,Balance!$B304,Inyecciones!$C$2:$C$14185,Balance!U$5)</f>
        <v>25931.506407660559</v>
      </c>
      <c r="V304" s="13">
        <f>SUMIFS(Inyecciones!$E$2:$E$14185,Inyecciones!$A$2:$A$14185,Balance!V$4,Inyecciones!$B$2:$B$14185,Balance!$B304,Inyecciones!$C$2:$C$14185,Balance!V$5)</f>
        <v>32785.792986920351</v>
      </c>
      <c r="W304" s="13">
        <f>SUMIFS(Inyecciones!$E$2:$E$14185,Inyecciones!$A$2:$A$14185,Balance!W$4,Inyecciones!$B$2:$B$14185,Balance!$B304,Inyecciones!$C$2:$C$14185,Balance!W$5)</f>
        <v>38387.659244018483</v>
      </c>
      <c r="X304" s="13">
        <f>SUMIFS(Inyecciones!$E$2:$E$14185,Inyecciones!$A$2:$A$14185,Balance!X$4,Inyecciones!$B$2:$B$14185,Balance!$B304,Inyecciones!$C$2:$C$14185,Balance!X$5)</f>
        <v>13722.516848980111</v>
      </c>
      <c r="Y304" s="13">
        <f>SUMIFS(Inyecciones!$E$2:$E$14185,Inyecciones!$A$2:$A$14185,Balance!Y$4,Inyecciones!$B$2:$B$14185,Balance!$B304,Inyecciones!$C$2:$C$14185,Balance!Y$5)</f>
        <v>18358.1309154394</v>
      </c>
      <c r="Z304" s="14">
        <f>SUMIFS(Inyecciones!$E$2:$E$14185,Inyecciones!$A$2:$A$14185,Balance!Z$4,Inyecciones!$B$2:$B$14185,Balance!$B304,Inyecciones!$C$2:$C$14185,Balance!Z$5)</f>
        <v>25112.565779841781</v>
      </c>
      <c r="AA304" s="12">
        <f>SUMIFS(Inyecciones!$E$2:$E$14185,Inyecciones!$A$2:$A$14185,Balance!AA$4,Inyecciones!$B$2:$B$14185,Balance!$B304,Inyecciones!$C$2:$C$14185,Balance!AA$5)</f>
        <v>79077.257984984273</v>
      </c>
      <c r="AB304" s="13">
        <f>SUMIFS(Inyecciones!$E$2:$E$14185,Inyecciones!$A$2:$A$14185,Balance!AB$4,Inyecciones!$B$2:$B$14185,Balance!$B304,Inyecciones!$C$2:$C$14185,Balance!AB$5)</f>
        <v>64731.556242417108</v>
      </c>
      <c r="AC304" s="13">
        <f>SUMIFS(Inyecciones!$E$2:$E$14185,Inyecciones!$A$2:$A$14185,Balance!AC$4,Inyecciones!$B$2:$B$14185,Balance!$B304,Inyecciones!$C$2:$C$14185,Balance!AC$5)</f>
        <v>62607.535389364901</v>
      </c>
      <c r="AD304" s="13">
        <f>SUMIFS(Inyecciones!$E$2:$E$14185,Inyecciones!$A$2:$A$14185,Balance!AD$4,Inyecciones!$B$2:$B$14185,Balance!$B304,Inyecciones!$C$2:$C$14185,Balance!AD$5)</f>
        <v>37608.642846764793</v>
      </c>
      <c r="AE304" s="13">
        <f>SUMIFS(Inyecciones!$E$2:$E$14185,Inyecciones!$A$2:$A$14185,Balance!AE$4,Inyecciones!$B$2:$B$14185,Balance!$B304,Inyecciones!$C$2:$C$14185,Balance!AE$5)</f>
        <v>26460.507202826429</v>
      </c>
      <c r="AF304" s="13">
        <f>SUMIFS(Inyecciones!$E$2:$E$14185,Inyecciones!$A$2:$A$14185,Balance!AF$4,Inyecciones!$B$2:$B$14185,Balance!$B304,Inyecciones!$C$2:$C$14185,Balance!AF$5)</f>
        <v>20451.672229792199</v>
      </c>
      <c r="AG304" s="13">
        <f>SUMIFS(Inyecciones!$E$2:$E$14185,Inyecciones!$A$2:$A$14185,Balance!AG$4,Inyecciones!$B$2:$B$14185,Balance!$B304,Inyecciones!$C$2:$C$14185,Balance!AG$5)</f>
        <v>28051.5419906186</v>
      </c>
      <c r="AH304" s="13">
        <f>SUMIFS(Inyecciones!$E$2:$E$14185,Inyecciones!$A$2:$A$14185,Balance!AH$4,Inyecciones!$B$2:$B$14185,Balance!$B304,Inyecciones!$C$2:$C$14185,Balance!AH$5)</f>
        <v>36074.804972320737</v>
      </c>
      <c r="AI304" s="13">
        <f>SUMIFS(Inyecciones!$E$2:$E$14185,Inyecciones!$A$2:$A$14185,Balance!AI$4,Inyecciones!$B$2:$B$14185,Balance!$B304,Inyecciones!$C$2:$C$14185,Balance!AI$5)</f>
        <v>41594.565208020387</v>
      </c>
      <c r="AJ304" s="13">
        <f>SUMIFS(Inyecciones!$E$2:$E$14185,Inyecciones!$A$2:$A$14185,Balance!AJ$4,Inyecciones!$B$2:$B$14185,Balance!$B304,Inyecciones!$C$2:$C$14185,Balance!AJ$5)</f>
        <v>31613.12810429122</v>
      </c>
      <c r="AK304" s="13">
        <f>SUMIFS(Inyecciones!$E$2:$E$14185,Inyecciones!$A$2:$A$14185,Balance!AK$4,Inyecciones!$B$2:$B$14185,Balance!$B304,Inyecciones!$C$2:$C$14185,Balance!AK$5)</f>
        <v>38774.32447849898</v>
      </c>
      <c r="AL304" s="14">
        <f>SUMIFS(Inyecciones!$E$2:$E$14185,Inyecciones!$A$2:$A$14185,Balance!AL$4,Inyecciones!$B$2:$B$14185,Balance!$B304,Inyecciones!$C$2:$C$14185,Balance!AL$5)</f>
        <v>41946.311044816532</v>
      </c>
      <c r="AM304" s="13"/>
      <c r="AN304" s="12">
        <f>SUMIFS('Retiro Mensual'!$E$2:$E$2629,'Retiro Mensual'!$A$2:$A$2629,AN$4,'Retiro Mensual'!$B$2:$B$2629,$B304,'Retiro Mensual'!$C$2:$C$2629,AN$5)</f>
        <v>0</v>
      </c>
      <c r="AO304" s="13">
        <f>SUMIFS('Retiro Mensual'!$E$2:$E$2629,'Retiro Mensual'!$A$2:$A$2629,AO$4,'Retiro Mensual'!$B$2:$B$2629,$B304,'Retiro Mensual'!$C$2:$C$2629,AO$5)</f>
        <v>0</v>
      </c>
      <c r="AP304" s="13">
        <f>SUMIFS('Retiro Mensual'!$E$2:$E$2629,'Retiro Mensual'!$A$2:$A$2629,AP$4,'Retiro Mensual'!$B$2:$B$2629,$B304,'Retiro Mensual'!$C$2:$C$2629,AP$5)</f>
        <v>0</v>
      </c>
      <c r="AQ304" s="13">
        <f>SUMIFS('Retiro Mensual'!$E$2:$E$2629,'Retiro Mensual'!$A$2:$A$2629,AQ$4,'Retiro Mensual'!$B$2:$B$2629,$B304,'Retiro Mensual'!$C$2:$C$2629,AQ$5)</f>
        <v>0</v>
      </c>
      <c r="AR304" s="13">
        <f>SUMIFS('Retiro Mensual'!$E$2:$E$2629,'Retiro Mensual'!$A$2:$A$2629,AR$4,'Retiro Mensual'!$B$2:$B$2629,$B304,'Retiro Mensual'!$C$2:$C$2629,AR$5)</f>
        <v>0</v>
      </c>
      <c r="AS304" s="13">
        <f>SUMIFS('Retiro Mensual'!$E$2:$E$2629,'Retiro Mensual'!$A$2:$A$2629,AS$4,'Retiro Mensual'!$B$2:$B$2629,$B304,'Retiro Mensual'!$C$2:$C$2629,AS$5)</f>
        <v>0</v>
      </c>
      <c r="AT304" s="13">
        <f>SUMIFS('Retiro Mensual'!$E$2:$E$2629,'Retiro Mensual'!$A$2:$A$2629,AT$4,'Retiro Mensual'!$B$2:$B$2629,$B304,'Retiro Mensual'!$C$2:$C$2629,AT$5)</f>
        <v>0</v>
      </c>
      <c r="AU304" s="13">
        <f>SUMIFS('Retiro Mensual'!$E$2:$E$2629,'Retiro Mensual'!$A$2:$A$2629,AU$4,'Retiro Mensual'!$B$2:$B$2629,$B304,'Retiro Mensual'!$C$2:$C$2629,AU$5)</f>
        <v>0</v>
      </c>
      <c r="AV304" s="13">
        <f>SUMIFS('Retiro Mensual'!$E$2:$E$2629,'Retiro Mensual'!$A$2:$A$2629,AV$4,'Retiro Mensual'!$B$2:$B$2629,$B304,'Retiro Mensual'!$C$2:$C$2629,AV$5)</f>
        <v>0</v>
      </c>
      <c r="AW304" s="13">
        <f>SUMIFS('Retiro Mensual'!$E$2:$E$2629,'Retiro Mensual'!$A$2:$A$2629,AW$4,'Retiro Mensual'!$B$2:$B$2629,$B304,'Retiro Mensual'!$C$2:$C$2629,AW$5)</f>
        <v>0</v>
      </c>
      <c r="AX304" s="13">
        <f>SUMIFS('Retiro Mensual'!$E$2:$E$2629,'Retiro Mensual'!$A$2:$A$2629,AX$4,'Retiro Mensual'!$B$2:$B$2629,$B304,'Retiro Mensual'!$C$2:$C$2629,AX$5)</f>
        <v>0</v>
      </c>
      <c r="AY304" s="14">
        <f>SUMIFS('Retiro Mensual'!$E$2:$E$2629,'Retiro Mensual'!$A$2:$A$2629,AY$4,'Retiro Mensual'!$B$2:$B$2629,$B304,'Retiro Mensual'!$C$2:$C$2629,AY$5)</f>
        <v>0</v>
      </c>
      <c r="AZ304" s="12">
        <f>SUMIFS('Retiro Mensual'!$E$2:$E$2629,'Retiro Mensual'!$A$2:$A$2629,AZ$4,'Retiro Mensual'!$B$2:$B$2629,$B304,'Retiro Mensual'!$C$2:$C$2629,AZ$5)</f>
        <v>0</v>
      </c>
      <c r="BA304" s="13">
        <f>SUMIFS('Retiro Mensual'!$E$2:$E$2629,'Retiro Mensual'!$A$2:$A$2629,BA$4,'Retiro Mensual'!$B$2:$B$2629,$B304,'Retiro Mensual'!$C$2:$C$2629,BA$5)</f>
        <v>0</v>
      </c>
      <c r="BB304" s="13">
        <f>SUMIFS('Retiro Mensual'!$E$2:$E$2629,'Retiro Mensual'!$A$2:$A$2629,BB$4,'Retiro Mensual'!$B$2:$B$2629,$B304,'Retiro Mensual'!$C$2:$C$2629,BB$5)</f>
        <v>0</v>
      </c>
      <c r="BC304" s="13">
        <f>SUMIFS('Retiro Mensual'!$E$2:$E$2629,'Retiro Mensual'!$A$2:$A$2629,BC$4,'Retiro Mensual'!$B$2:$B$2629,$B304,'Retiro Mensual'!$C$2:$C$2629,BC$5)</f>
        <v>0</v>
      </c>
      <c r="BD304" s="13">
        <f>SUMIFS('Retiro Mensual'!$E$2:$E$2629,'Retiro Mensual'!$A$2:$A$2629,BD$4,'Retiro Mensual'!$B$2:$B$2629,$B304,'Retiro Mensual'!$C$2:$C$2629,BD$5)</f>
        <v>0</v>
      </c>
      <c r="BE304" s="13">
        <f>SUMIFS('Retiro Mensual'!$E$2:$E$2629,'Retiro Mensual'!$A$2:$A$2629,BE$4,'Retiro Mensual'!$B$2:$B$2629,$B304,'Retiro Mensual'!$C$2:$C$2629,BE$5)</f>
        <v>0</v>
      </c>
      <c r="BF304" s="13">
        <f>SUMIFS('Retiro Mensual'!$E$2:$E$2629,'Retiro Mensual'!$A$2:$A$2629,BF$4,'Retiro Mensual'!$B$2:$B$2629,$B304,'Retiro Mensual'!$C$2:$C$2629,BF$5)</f>
        <v>0</v>
      </c>
      <c r="BG304" s="13">
        <f>SUMIFS('Retiro Mensual'!$E$2:$E$2629,'Retiro Mensual'!$A$2:$A$2629,BG$4,'Retiro Mensual'!$B$2:$B$2629,$B304,'Retiro Mensual'!$C$2:$C$2629,BG$5)</f>
        <v>0</v>
      </c>
      <c r="BH304" s="13">
        <f>SUMIFS('Retiro Mensual'!$E$2:$E$2629,'Retiro Mensual'!$A$2:$A$2629,BH$4,'Retiro Mensual'!$B$2:$B$2629,$B304,'Retiro Mensual'!$C$2:$C$2629,BH$5)</f>
        <v>0</v>
      </c>
      <c r="BI304" s="13">
        <f>SUMIFS('Retiro Mensual'!$E$2:$E$2629,'Retiro Mensual'!$A$2:$A$2629,BI$4,'Retiro Mensual'!$B$2:$B$2629,$B304,'Retiro Mensual'!$C$2:$C$2629,BI$5)</f>
        <v>0</v>
      </c>
      <c r="BJ304" s="13">
        <f>SUMIFS('Retiro Mensual'!$E$2:$E$2629,'Retiro Mensual'!$A$2:$A$2629,BJ$4,'Retiro Mensual'!$B$2:$B$2629,$B304,'Retiro Mensual'!$C$2:$C$2629,BJ$5)</f>
        <v>0</v>
      </c>
      <c r="BK304" s="14">
        <f>SUMIFS('Retiro Mensual'!$E$2:$E$2629,'Retiro Mensual'!$A$2:$A$2629,BK$4,'Retiro Mensual'!$B$2:$B$2629,$B304,'Retiro Mensual'!$C$2:$C$2629,BK$5)</f>
        <v>0</v>
      </c>
      <c r="BL304" s="12">
        <f>SUMIFS('Retiro Mensual'!$E$2:$E$2629,'Retiro Mensual'!$A$2:$A$2629,BL$4,'Retiro Mensual'!$B$2:$B$2629,$B304,'Retiro Mensual'!$C$2:$C$2629,BL$5)</f>
        <v>0</v>
      </c>
      <c r="BM304" s="13">
        <f>SUMIFS('Retiro Mensual'!$E$2:$E$2629,'Retiro Mensual'!$A$2:$A$2629,BM$4,'Retiro Mensual'!$B$2:$B$2629,$B304,'Retiro Mensual'!$C$2:$C$2629,BM$5)</f>
        <v>0</v>
      </c>
      <c r="BN304" s="13">
        <f>SUMIFS('Retiro Mensual'!$E$2:$E$2629,'Retiro Mensual'!$A$2:$A$2629,BN$4,'Retiro Mensual'!$B$2:$B$2629,$B304,'Retiro Mensual'!$C$2:$C$2629,BN$5)</f>
        <v>0</v>
      </c>
      <c r="BO304" s="13">
        <f>SUMIFS('Retiro Mensual'!$E$2:$E$2629,'Retiro Mensual'!$A$2:$A$2629,BO$4,'Retiro Mensual'!$B$2:$B$2629,$B304,'Retiro Mensual'!$C$2:$C$2629,BO$5)</f>
        <v>0</v>
      </c>
      <c r="BP304" s="13">
        <f>SUMIFS('Retiro Mensual'!$E$2:$E$2629,'Retiro Mensual'!$A$2:$A$2629,BP$4,'Retiro Mensual'!$B$2:$B$2629,$B304,'Retiro Mensual'!$C$2:$C$2629,BP$5)</f>
        <v>0</v>
      </c>
      <c r="BQ304" s="13">
        <f>SUMIFS('Retiro Mensual'!$E$2:$E$2629,'Retiro Mensual'!$A$2:$A$2629,BQ$4,'Retiro Mensual'!$B$2:$B$2629,$B304,'Retiro Mensual'!$C$2:$C$2629,BQ$5)</f>
        <v>0</v>
      </c>
      <c r="BR304" s="13">
        <f>SUMIFS('Retiro Mensual'!$E$2:$E$2629,'Retiro Mensual'!$A$2:$A$2629,BR$4,'Retiro Mensual'!$B$2:$B$2629,$B304,'Retiro Mensual'!$C$2:$C$2629,BR$5)</f>
        <v>0</v>
      </c>
      <c r="BS304" s="13">
        <f>SUMIFS('Retiro Mensual'!$E$2:$E$2629,'Retiro Mensual'!$A$2:$A$2629,BS$4,'Retiro Mensual'!$B$2:$B$2629,$B304,'Retiro Mensual'!$C$2:$C$2629,BS$5)</f>
        <v>0</v>
      </c>
      <c r="BT304" s="13">
        <f>SUMIFS('Retiro Mensual'!$E$2:$E$2629,'Retiro Mensual'!$A$2:$A$2629,BT$4,'Retiro Mensual'!$B$2:$B$2629,$B304,'Retiro Mensual'!$C$2:$C$2629,BT$5)</f>
        <v>0</v>
      </c>
      <c r="BU304" s="13">
        <f>SUMIFS('Retiro Mensual'!$E$2:$E$2629,'Retiro Mensual'!$A$2:$A$2629,BU$4,'Retiro Mensual'!$B$2:$B$2629,$B304,'Retiro Mensual'!$C$2:$C$2629,BU$5)</f>
        <v>0</v>
      </c>
      <c r="BV304" s="13">
        <f>SUMIFS('Retiro Mensual'!$E$2:$E$2629,'Retiro Mensual'!$A$2:$A$2629,BV$4,'Retiro Mensual'!$B$2:$B$2629,$B304,'Retiro Mensual'!$C$2:$C$2629,BV$5)</f>
        <v>0</v>
      </c>
      <c r="BW304" s="14">
        <f>SUMIFS('Retiro Mensual'!$E$2:$E$2629,'Retiro Mensual'!$A$2:$A$2629,BW$4,'Retiro Mensual'!$B$2:$B$2629,$B304,'Retiro Mensual'!$C$2:$C$2629,BW$5)</f>
        <v>0</v>
      </c>
      <c r="BX304" s="13"/>
      <c r="BY304" s="12">
        <f>SUMIFS('Compra Ventas'!$E$2:$E$2700,'Compra Ventas'!$A$2:$A$2700,BY$4,'Compra Ventas'!$B$2:$B$2700,$B304,'Compra Ventas'!$C$2:$C$2700,BY$5)</f>
        <v>0</v>
      </c>
      <c r="BZ304" s="13">
        <f>SUMIFS('Compra Ventas'!$E$2:$E$2700,'Compra Ventas'!$A$2:$A$2700,BZ$4,'Compra Ventas'!$B$2:$B$2700,$B304,'Compra Ventas'!$C$2:$C$2700,BZ$5)</f>
        <v>0</v>
      </c>
      <c r="CA304" s="13">
        <f>SUMIFS('Compra Ventas'!$E$2:$E$2700,'Compra Ventas'!$A$2:$A$2700,CA$4,'Compra Ventas'!$B$2:$B$2700,$B304,'Compra Ventas'!$C$2:$C$2700,CA$5)</f>
        <v>0</v>
      </c>
      <c r="CB304" s="13">
        <f>SUMIFS('Compra Ventas'!$E$2:$E$2700,'Compra Ventas'!$A$2:$A$2700,CB$4,'Compra Ventas'!$B$2:$B$2700,$B304,'Compra Ventas'!$C$2:$C$2700,CB$5)</f>
        <v>0</v>
      </c>
      <c r="CC304" s="13">
        <f>SUMIFS('Compra Ventas'!$E$2:$E$2700,'Compra Ventas'!$A$2:$A$2700,CC$4,'Compra Ventas'!$B$2:$B$2700,$B304,'Compra Ventas'!$C$2:$C$2700,CC$5)</f>
        <v>0</v>
      </c>
      <c r="CD304" s="13">
        <f>SUMIFS('Compra Ventas'!$E$2:$E$2700,'Compra Ventas'!$A$2:$A$2700,CD$4,'Compra Ventas'!$B$2:$B$2700,$B304,'Compra Ventas'!$C$2:$C$2700,CD$5)</f>
        <v>0</v>
      </c>
      <c r="CE304" s="13">
        <f>SUMIFS('Compra Ventas'!$E$2:$E$2700,'Compra Ventas'!$A$2:$A$2700,CE$4,'Compra Ventas'!$B$2:$B$2700,$B304,'Compra Ventas'!$C$2:$C$2700,CE$5)</f>
        <v>0</v>
      </c>
      <c r="CF304" s="13">
        <f>SUMIFS('Compra Ventas'!$E$2:$E$2700,'Compra Ventas'!$A$2:$A$2700,CF$4,'Compra Ventas'!$B$2:$B$2700,$B304,'Compra Ventas'!$C$2:$C$2700,CF$5)</f>
        <v>0</v>
      </c>
      <c r="CG304" s="13">
        <f>SUMIFS('Compra Ventas'!$E$2:$E$2700,'Compra Ventas'!$A$2:$A$2700,CG$4,'Compra Ventas'!$B$2:$B$2700,$B304,'Compra Ventas'!$C$2:$C$2700,CG$5)</f>
        <v>0</v>
      </c>
      <c r="CH304" s="13">
        <f>SUMIFS('Compra Ventas'!$E$2:$E$2700,'Compra Ventas'!$A$2:$A$2700,CH$4,'Compra Ventas'!$B$2:$B$2700,$B304,'Compra Ventas'!$C$2:$C$2700,CH$5)</f>
        <v>0</v>
      </c>
      <c r="CI304" s="13">
        <f>SUMIFS('Compra Ventas'!$E$2:$E$2700,'Compra Ventas'!$A$2:$A$2700,CI$4,'Compra Ventas'!$B$2:$B$2700,$B304,'Compra Ventas'!$C$2:$C$2700,CI$5)</f>
        <v>0</v>
      </c>
      <c r="CJ304" s="14">
        <f>SUMIFS('Compra Ventas'!$E$2:$E$2700,'Compra Ventas'!$A$2:$A$2700,CJ$4,'Compra Ventas'!$B$2:$B$2700,$B304,'Compra Ventas'!$C$2:$C$2700,CJ$5)</f>
        <v>0</v>
      </c>
      <c r="CK304" s="12">
        <f>SUMIFS('Compra Ventas'!$E$2:$E$2700,'Compra Ventas'!$A$2:$A$2700,CK$4,'Compra Ventas'!$B$2:$B$2700,$B304,'Compra Ventas'!$C$2:$C$2700,CK$5)</f>
        <v>0</v>
      </c>
      <c r="CL304" s="13">
        <f>SUMIFS('Compra Ventas'!$E$2:$E$2700,'Compra Ventas'!$A$2:$A$2700,CL$4,'Compra Ventas'!$B$2:$B$2700,$B304,'Compra Ventas'!$C$2:$C$2700,CL$5)</f>
        <v>0</v>
      </c>
      <c r="CM304" s="13">
        <f>SUMIFS('Compra Ventas'!$E$2:$E$2700,'Compra Ventas'!$A$2:$A$2700,CM$4,'Compra Ventas'!$B$2:$B$2700,$B304,'Compra Ventas'!$C$2:$C$2700,CM$5)</f>
        <v>0</v>
      </c>
      <c r="CN304" s="13">
        <f>SUMIFS('Compra Ventas'!$E$2:$E$2700,'Compra Ventas'!$A$2:$A$2700,CN$4,'Compra Ventas'!$B$2:$B$2700,$B304,'Compra Ventas'!$C$2:$C$2700,CN$5)</f>
        <v>0</v>
      </c>
      <c r="CO304" s="13">
        <f>SUMIFS('Compra Ventas'!$E$2:$E$2700,'Compra Ventas'!$A$2:$A$2700,CO$4,'Compra Ventas'!$B$2:$B$2700,$B304,'Compra Ventas'!$C$2:$C$2700,CO$5)</f>
        <v>0</v>
      </c>
      <c r="CP304" s="13">
        <f>SUMIFS('Compra Ventas'!$E$2:$E$2700,'Compra Ventas'!$A$2:$A$2700,CP$4,'Compra Ventas'!$B$2:$B$2700,$B304,'Compra Ventas'!$C$2:$C$2700,CP$5)</f>
        <v>0</v>
      </c>
      <c r="CQ304" s="13">
        <f>SUMIFS('Compra Ventas'!$E$2:$E$2700,'Compra Ventas'!$A$2:$A$2700,CQ$4,'Compra Ventas'!$B$2:$B$2700,$B304,'Compra Ventas'!$C$2:$C$2700,CQ$5)</f>
        <v>0</v>
      </c>
      <c r="CR304" s="13">
        <f>SUMIFS('Compra Ventas'!$E$2:$E$2700,'Compra Ventas'!$A$2:$A$2700,CR$4,'Compra Ventas'!$B$2:$B$2700,$B304,'Compra Ventas'!$C$2:$C$2700,CR$5)</f>
        <v>0</v>
      </c>
      <c r="CS304" s="13">
        <f>SUMIFS('Compra Ventas'!$E$2:$E$2700,'Compra Ventas'!$A$2:$A$2700,CS$4,'Compra Ventas'!$B$2:$B$2700,$B304,'Compra Ventas'!$C$2:$C$2700,CS$5)</f>
        <v>0</v>
      </c>
      <c r="CT304" s="13">
        <f>SUMIFS('Compra Ventas'!$E$2:$E$2700,'Compra Ventas'!$A$2:$A$2700,CT$4,'Compra Ventas'!$B$2:$B$2700,$B304,'Compra Ventas'!$C$2:$C$2700,CT$5)</f>
        <v>0</v>
      </c>
      <c r="CU304" s="13">
        <f>SUMIFS('Compra Ventas'!$E$2:$E$2700,'Compra Ventas'!$A$2:$A$2700,CU$4,'Compra Ventas'!$B$2:$B$2700,$B304,'Compra Ventas'!$C$2:$C$2700,CU$5)</f>
        <v>0</v>
      </c>
      <c r="CV304" s="14">
        <f>SUMIFS('Compra Ventas'!$E$2:$E$2700,'Compra Ventas'!$A$2:$A$2700,CV$4,'Compra Ventas'!$B$2:$B$2700,$B304,'Compra Ventas'!$C$2:$C$2700,CV$5)</f>
        <v>0</v>
      </c>
      <c r="CW304" s="12">
        <f>SUMIFS('Compra Ventas'!$E$2:$E$2700,'Compra Ventas'!$A$2:$A$2700,CW$4,'Compra Ventas'!$B$2:$B$2700,$B304,'Compra Ventas'!$C$2:$C$2700,CW$5)</f>
        <v>0</v>
      </c>
      <c r="CX304" s="13">
        <f>SUMIFS('Compra Ventas'!$E$2:$E$2700,'Compra Ventas'!$A$2:$A$2700,CX$4,'Compra Ventas'!$B$2:$B$2700,$B304,'Compra Ventas'!$C$2:$C$2700,CX$5)</f>
        <v>0</v>
      </c>
      <c r="CY304" s="13">
        <f>SUMIFS('Compra Ventas'!$E$2:$E$2700,'Compra Ventas'!$A$2:$A$2700,CY$4,'Compra Ventas'!$B$2:$B$2700,$B304,'Compra Ventas'!$C$2:$C$2700,CY$5)</f>
        <v>0</v>
      </c>
      <c r="CZ304" s="13">
        <f>SUMIFS('Compra Ventas'!$E$2:$E$2700,'Compra Ventas'!$A$2:$A$2700,CZ$4,'Compra Ventas'!$B$2:$B$2700,$B304,'Compra Ventas'!$C$2:$C$2700,CZ$5)</f>
        <v>0</v>
      </c>
      <c r="DA304" s="13">
        <f>SUMIFS('Compra Ventas'!$E$2:$E$2700,'Compra Ventas'!$A$2:$A$2700,DA$4,'Compra Ventas'!$B$2:$B$2700,$B304,'Compra Ventas'!$C$2:$C$2700,DA$5)</f>
        <v>0</v>
      </c>
      <c r="DB304" s="13">
        <f>SUMIFS('Compra Ventas'!$E$2:$E$2700,'Compra Ventas'!$A$2:$A$2700,DB$4,'Compra Ventas'!$B$2:$B$2700,$B304,'Compra Ventas'!$C$2:$C$2700,DB$5)</f>
        <v>0</v>
      </c>
      <c r="DC304" s="13">
        <f>SUMIFS('Compra Ventas'!$E$2:$E$2700,'Compra Ventas'!$A$2:$A$2700,DC$4,'Compra Ventas'!$B$2:$B$2700,$B304,'Compra Ventas'!$C$2:$C$2700,DC$5)</f>
        <v>0</v>
      </c>
      <c r="DD304" s="13">
        <f>SUMIFS('Compra Ventas'!$E$2:$E$2700,'Compra Ventas'!$A$2:$A$2700,DD$4,'Compra Ventas'!$B$2:$B$2700,$B304,'Compra Ventas'!$C$2:$C$2700,DD$5)</f>
        <v>0</v>
      </c>
      <c r="DE304" s="13">
        <f>SUMIFS('Compra Ventas'!$E$2:$E$2700,'Compra Ventas'!$A$2:$A$2700,DE$4,'Compra Ventas'!$B$2:$B$2700,$B304,'Compra Ventas'!$C$2:$C$2700,DE$5)</f>
        <v>0</v>
      </c>
      <c r="DF304" s="13">
        <f>SUMIFS('Compra Ventas'!$E$2:$E$2700,'Compra Ventas'!$A$2:$A$2700,DF$4,'Compra Ventas'!$B$2:$B$2700,$B304,'Compra Ventas'!$C$2:$C$2700,DF$5)</f>
        <v>0</v>
      </c>
      <c r="DG304" s="13">
        <f>SUMIFS('Compra Ventas'!$E$2:$E$2700,'Compra Ventas'!$A$2:$A$2700,DG$4,'Compra Ventas'!$B$2:$B$2700,$B304,'Compra Ventas'!$C$2:$C$2700,DG$5)</f>
        <v>0</v>
      </c>
      <c r="DH304" s="14">
        <f>SUMIFS('Compra Ventas'!$E$2:$E$2700,'Compra Ventas'!$A$2:$A$2700,DH$4,'Compra Ventas'!$B$2:$B$2700,$B304,'Compra Ventas'!$C$2:$C$2700,DH$5)</f>
        <v>0</v>
      </c>
      <c r="DI304" s="84"/>
      <c r="DJ304" s="98">
        <f>SUMIFS('Ajuste Ciclado'!D$5:D$47,'Ajuste Ciclado'!$C$5:$C$47,Balance!DJ$4,'Ajuste Ciclado'!$B$5:$B$47,Balance!$B304)</f>
        <v>0</v>
      </c>
      <c r="DK304" s="99">
        <f>SUMIFS('Ajuste Ciclado'!E$5:E$47,'Ajuste Ciclado'!$C$5:$C$47,Balance!DK$4,'Ajuste Ciclado'!$B$5:$B$47,Balance!$B304)</f>
        <v>0</v>
      </c>
      <c r="DL304" s="99">
        <f>SUMIFS('Ajuste Ciclado'!F$5:F$47,'Ajuste Ciclado'!$C$5:$C$47,Balance!DL$4,'Ajuste Ciclado'!$B$5:$B$47,Balance!$B304)</f>
        <v>0</v>
      </c>
      <c r="DM304" s="99">
        <f>SUMIFS('Ajuste Ciclado'!G$5:G$47,'Ajuste Ciclado'!$C$5:$C$47,Balance!DM$4,'Ajuste Ciclado'!$B$5:$B$47,Balance!$B304)</f>
        <v>0</v>
      </c>
      <c r="DN304" s="99">
        <f>SUMIFS('Ajuste Ciclado'!H$5:H$47,'Ajuste Ciclado'!$C$5:$C$47,Balance!DN$4,'Ajuste Ciclado'!$B$5:$B$47,Balance!$B304)</f>
        <v>0</v>
      </c>
      <c r="DO304" s="99">
        <f>SUMIFS('Ajuste Ciclado'!I$5:I$47,'Ajuste Ciclado'!$C$5:$C$47,Balance!DO$4,'Ajuste Ciclado'!$B$5:$B$47,Balance!$B304)</f>
        <v>0</v>
      </c>
      <c r="DP304" s="99">
        <f>SUMIFS('Ajuste Ciclado'!J$5:J$47,'Ajuste Ciclado'!$C$5:$C$47,Balance!DP$4,'Ajuste Ciclado'!$B$5:$B$47,Balance!$B304)</f>
        <v>0</v>
      </c>
      <c r="DQ304" s="99">
        <f>SUMIFS('Ajuste Ciclado'!K$5:K$47,'Ajuste Ciclado'!$C$5:$C$47,Balance!DQ$4,'Ajuste Ciclado'!$B$5:$B$47,Balance!$B304)</f>
        <v>0</v>
      </c>
      <c r="DR304" s="99">
        <f>SUMIFS('Ajuste Ciclado'!L$5:L$47,'Ajuste Ciclado'!$C$5:$C$47,Balance!DR$4,'Ajuste Ciclado'!$B$5:$B$47,Balance!$B304)</f>
        <v>0</v>
      </c>
      <c r="DS304" s="99">
        <f>SUMIFS('Ajuste Ciclado'!M$5:M$47,'Ajuste Ciclado'!$C$5:$C$47,Balance!DS$4,'Ajuste Ciclado'!$B$5:$B$47,Balance!$B304)</f>
        <v>0</v>
      </c>
      <c r="DT304" s="99">
        <f>SUMIFS('Ajuste Ciclado'!N$5:N$47,'Ajuste Ciclado'!$C$5:$C$47,Balance!DT$4,'Ajuste Ciclado'!$B$5:$B$47,Balance!$B304)</f>
        <v>0</v>
      </c>
      <c r="DU304" s="100">
        <f>SUMIFS('Ajuste Ciclado'!O$5:O$47,'Ajuste Ciclado'!$C$5:$C$47,Balance!DU$4,'Ajuste Ciclado'!$B$5:$B$47,Balance!$B304)</f>
        <v>0</v>
      </c>
      <c r="DV304" s="98">
        <f>SUMIFS('Ajuste Ciclado'!D$5:D$47,'Ajuste Ciclado'!$C$5:$C$47,Balance!DV$4,'Ajuste Ciclado'!$B$5:$B$47,Balance!$B304)</f>
        <v>0</v>
      </c>
      <c r="DW304" s="99">
        <f>SUMIFS('Ajuste Ciclado'!E$5:E$47,'Ajuste Ciclado'!$C$5:$C$47,Balance!DW$4,'Ajuste Ciclado'!$B$5:$B$47,Balance!$B304)</f>
        <v>0</v>
      </c>
      <c r="DX304" s="99">
        <f>SUMIFS('Ajuste Ciclado'!F$5:F$47,'Ajuste Ciclado'!$C$5:$C$47,Balance!DX$4,'Ajuste Ciclado'!$B$5:$B$47,Balance!$B304)</f>
        <v>0</v>
      </c>
      <c r="DY304" s="99">
        <f>SUMIFS('Ajuste Ciclado'!G$5:G$47,'Ajuste Ciclado'!$C$5:$C$47,Balance!DY$4,'Ajuste Ciclado'!$B$5:$B$47,Balance!$B304)</f>
        <v>0</v>
      </c>
      <c r="DZ304" s="99">
        <f>SUMIFS('Ajuste Ciclado'!H$5:H$47,'Ajuste Ciclado'!$C$5:$C$47,Balance!DZ$4,'Ajuste Ciclado'!$B$5:$B$47,Balance!$B304)</f>
        <v>0</v>
      </c>
      <c r="EA304" s="99">
        <f>SUMIFS('Ajuste Ciclado'!I$5:I$47,'Ajuste Ciclado'!$C$5:$C$47,Balance!EA$4,'Ajuste Ciclado'!$B$5:$B$47,Balance!$B304)</f>
        <v>0</v>
      </c>
      <c r="EB304" s="99">
        <f>SUMIFS('Ajuste Ciclado'!J$5:J$47,'Ajuste Ciclado'!$C$5:$C$47,Balance!EB$4,'Ajuste Ciclado'!$B$5:$B$47,Balance!$B304)</f>
        <v>0</v>
      </c>
      <c r="EC304" s="99">
        <f>SUMIFS('Ajuste Ciclado'!K$5:K$47,'Ajuste Ciclado'!$C$5:$C$47,Balance!EC$4,'Ajuste Ciclado'!$B$5:$B$47,Balance!$B304)</f>
        <v>0</v>
      </c>
      <c r="ED304" s="99">
        <f>SUMIFS('Ajuste Ciclado'!L$5:L$47,'Ajuste Ciclado'!$C$5:$C$47,Balance!ED$4,'Ajuste Ciclado'!$B$5:$B$47,Balance!$B304)</f>
        <v>0</v>
      </c>
      <c r="EE304" s="99">
        <f>SUMIFS('Ajuste Ciclado'!M$5:M$47,'Ajuste Ciclado'!$C$5:$C$47,Balance!EE$4,'Ajuste Ciclado'!$B$5:$B$47,Balance!$B304)</f>
        <v>0</v>
      </c>
      <c r="EF304" s="99">
        <f>SUMIFS('Ajuste Ciclado'!N$5:N$47,'Ajuste Ciclado'!$C$5:$C$47,Balance!EF$4,'Ajuste Ciclado'!$B$5:$B$47,Balance!$B304)</f>
        <v>0</v>
      </c>
      <c r="EG304" s="100">
        <f>SUMIFS('Ajuste Ciclado'!O$5:O$47,'Ajuste Ciclado'!$C$5:$C$47,Balance!EG$4,'Ajuste Ciclado'!$B$5:$B$47,Balance!$B304)</f>
        <v>0</v>
      </c>
      <c r="EH304" s="98">
        <f>SUMIFS('Ajuste Ciclado'!D$5:D$47,'Ajuste Ciclado'!$C$5:$C$47,Balance!EH$4,'Ajuste Ciclado'!$B$5:$B$47,Balance!$B304)</f>
        <v>0</v>
      </c>
      <c r="EI304" s="99">
        <f>SUMIFS('Ajuste Ciclado'!E$5:E$47,'Ajuste Ciclado'!$C$5:$C$47,Balance!EI$4,'Ajuste Ciclado'!$B$5:$B$47,Balance!$B304)</f>
        <v>0</v>
      </c>
      <c r="EJ304" s="99">
        <f>SUMIFS('Ajuste Ciclado'!F$5:F$47,'Ajuste Ciclado'!$C$5:$C$47,Balance!EJ$4,'Ajuste Ciclado'!$B$5:$B$47,Balance!$B304)</f>
        <v>0</v>
      </c>
      <c r="EK304" s="99">
        <f>SUMIFS('Ajuste Ciclado'!G$5:G$47,'Ajuste Ciclado'!$C$5:$C$47,Balance!EK$4,'Ajuste Ciclado'!$B$5:$B$47,Balance!$B304)</f>
        <v>0</v>
      </c>
      <c r="EL304" s="99">
        <f>SUMIFS('Ajuste Ciclado'!H$5:H$47,'Ajuste Ciclado'!$C$5:$C$47,Balance!EL$4,'Ajuste Ciclado'!$B$5:$B$47,Balance!$B304)</f>
        <v>0</v>
      </c>
      <c r="EM304" s="99">
        <f>SUMIFS('Ajuste Ciclado'!I$5:I$47,'Ajuste Ciclado'!$C$5:$C$47,Balance!EM$4,'Ajuste Ciclado'!$B$5:$B$47,Balance!$B304)</f>
        <v>0</v>
      </c>
      <c r="EN304" s="99">
        <f>SUMIFS('Ajuste Ciclado'!J$5:J$47,'Ajuste Ciclado'!$C$5:$C$47,Balance!EN$4,'Ajuste Ciclado'!$B$5:$B$47,Balance!$B304)</f>
        <v>0</v>
      </c>
      <c r="EO304" s="99">
        <f>SUMIFS('Ajuste Ciclado'!K$5:K$47,'Ajuste Ciclado'!$C$5:$C$47,Balance!EO$4,'Ajuste Ciclado'!$B$5:$B$47,Balance!$B304)</f>
        <v>0</v>
      </c>
      <c r="EP304" s="99">
        <f>SUMIFS('Ajuste Ciclado'!L$5:L$47,'Ajuste Ciclado'!$C$5:$C$47,Balance!EP$4,'Ajuste Ciclado'!$B$5:$B$47,Balance!$B304)</f>
        <v>0</v>
      </c>
      <c r="EQ304" s="99">
        <f>SUMIFS('Ajuste Ciclado'!M$5:M$47,'Ajuste Ciclado'!$C$5:$C$47,Balance!EQ$4,'Ajuste Ciclado'!$B$5:$B$47,Balance!$B304)</f>
        <v>0</v>
      </c>
      <c r="ER304" s="99">
        <f>SUMIFS('Ajuste Ciclado'!N$5:N$47,'Ajuste Ciclado'!$C$5:$C$47,Balance!ER$4,'Ajuste Ciclado'!$B$5:$B$47,Balance!$B304)</f>
        <v>0</v>
      </c>
      <c r="ES304" s="100">
        <f>SUMIFS('Ajuste Ciclado'!O$5:O$47,'Ajuste Ciclado'!$C$5:$C$47,Balance!ES$4,'Ajuste Ciclado'!$B$5:$B$47,Balance!$B304)</f>
        <v>0</v>
      </c>
      <c r="ET304" s="84"/>
      <c r="EU304" s="12">
        <f t="shared" si="377"/>
        <v>78883.515545577902</v>
      </c>
      <c r="EV304" s="13">
        <f t="shared" si="342"/>
        <v>64289.8103631755</v>
      </c>
      <c r="EW304" s="13">
        <f t="shared" si="343"/>
        <v>62228.164732665733</v>
      </c>
      <c r="EX304" s="13">
        <f t="shared" si="344"/>
        <v>35769.952915881528</v>
      </c>
      <c r="EY304" s="13">
        <f t="shared" si="345"/>
        <v>26045.314302403101</v>
      </c>
      <c r="EZ304" s="13">
        <f t="shared" si="346"/>
        <v>19098.591898483111</v>
      </c>
      <c r="FA304" s="13">
        <f t="shared" si="347"/>
        <v>24682.263692144501</v>
      </c>
      <c r="FB304" s="13">
        <f t="shared" si="348"/>
        <v>32568.547101681481</v>
      </c>
      <c r="FC304" s="13">
        <f t="shared" si="349"/>
        <v>37673.244506579598</v>
      </c>
      <c r="FD304" s="13">
        <f t="shared" si="350"/>
        <v>8802.8803091989084</v>
      </c>
      <c r="FE304" s="13">
        <f t="shared" si="351"/>
        <v>2247.0576459657841</v>
      </c>
      <c r="FF304" s="14">
        <f t="shared" si="352"/>
        <v>4637.1170425195833</v>
      </c>
      <c r="FG304" s="12">
        <f t="shared" si="353"/>
        <v>79048.482666644646</v>
      </c>
      <c r="FH304" s="13">
        <f t="shared" si="354"/>
        <v>64711.535933599669</v>
      </c>
      <c r="FI304" s="13">
        <f t="shared" si="355"/>
        <v>62851.662998104977</v>
      </c>
      <c r="FJ304" s="13">
        <f t="shared" si="356"/>
        <v>37872.357939429887</v>
      </c>
      <c r="FK304" s="13">
        <f t="shared" si="357"/>
        <v>25608.68607750097</v>
      </c>
      <c r="FL304" s="13">
        <f t="shared" si="358"/>
        <v>19250.789530836919</v>
      </c>
      <c r="FM304" s="13">
        <f t="shared" si="359"/>
        <v>25931.506407660559</v>
      </c>
      <c r="FN304" s="13">
        <f t="shared" si="360"/>
        <v>32785.792986920351</v>
      </c>
      <c r="FO304" s="13">
        <f t="shared" si="361"/>
        <v>38387.659244018483</v>
      </c>
      <c r="FP304" s="13">
        <f t="shared" si="362"/>
        <v>13722.516848980111</v>
      </c>
      <c r="FQ304" s="13">
        <f t="shared" si="363"/>
        <v>18358.1309154394</v>
      </c>
      <c r="FR304" s="14">
        <f t="shared" si="364"/>
        <v>25112.565779841781</v>
      </c>
      <c r="FS304" s="12">
        <f t="shared" si="365"/>
        <v>79077.257984984273</v>
      </c>
      <c r="FT304" s="13">
        <f t="shared" si="366"/>
        <v>64731.556242417108</v>
      </c>
      <c r="FU304" s="13">
        <f t="shared" si="367"/>
        <v>62607.535389364901</v>
      </c>
      <c r="FV304" s="13">
        <f t="shared" si="368"/>
        <v>37608.642846764793</v>
      </c>
      <c r="FW304" s="13">
        <f t="shared" si="369"/>
        <v>26460.507202826429</v>
      </c>
      <c r="FX304" s="13">
        <f t="shared" si="370"/>
        <v>20451.672229792199</v>
      </c>
      <c r="FY304" s="13">
        <f t="shared" si="371"/>
        <v>28051.5419906186</v>
      </c>
      <c r="FZ304" s="13">
        <f t="shared" si="372"/>
        <v>36074.804972320737</v>
      </c>
      <c r="GA304" s="13">
        <f t="shared" si="373"/>
        <v>41594.565208020387</v>
      </c>
      <c r="GB304" s="13">
        <f t="shared" si="374"/>
        <v>31613.12810429122</v>
      </c>
      <c r="GC304" s="13">
        <f t="shared" si="375"/>
        <v>38774.32447849898</v>
      </c>
      <c r="GD304" s="14">
        <f t="shared" si="376"/>
        <v>41946.311044816532</v>
      </c>
      <c r="GE304" s="84"/>
      <c r="GF304" s="12">
        <f t="shared" si="388"/>
        <v>396926.46005627664</v>
      </c>
      <c r="GG304" s="13">
        <f t="shared" si="388"/>
        <v>443641.68732897774</v>
      </c>
      <c r="GH304" s="14">
        <f t="shared" si="388"/>
        <v>508991.84769471618</v>
      </c>
      <c r="GI304" s="6">
        <f t="shared" si="379"/>
        <v>1</v>
      </c>
      <c r="GJ304" s="12">
        <f t="shared" si="380"/>
        <v>0</v>
      </c>
      <c r="GK304" s="13">
        <f t="shared" si="381"/>
        <v>0</v>
      </c>
      <c r="GL304" s="14">
        <f t="shared" si="382"/>
        <v>0</v>
      </c>
      <c r="GM304" s="84"/>
      <c r="GN304" s="66">
        <f t="shared" si="383"/>
        <v>0</v>
      </c>
      <c r="GO304" s="84"/>
      <c r="GP304" s="63" t="str" cm="1">
        <f t="array" ref="GP304">INDEX($GF$4:$GH$4,1,GI304)</f>
        <v>Sample 1</v>
      </c>
      <c r="GQ304" s="12">
        <f t="shared" si="385"/>
        <v>2247.0576459657841</v>
      </c>
      <c r="GR304" s="13">
        <f t="shared" si="385"/>
        <v>4637.1170425195833</v>
      </c>
      <c r="GS304" s="14">
        <f t="shared" si="385"/>
        <v>8802.8803091989084</v>
      </c>
      <c r="GT304" s="12">
        <f t="shared" si="386"/>
        <v>13722.516848980111</v>
      </c>
      <c r="GU304" s="13">
        <f t="shared" si="386"/>
        <v>18358.1309154394</v>
      </c>
      <c r="GV304" s="14">
        <f t="shared" si="386"/>
        <v>19250.789530836919</v>
      </c>
      <c r="GW304" s="12">
        <f t="shared" si="387"/>
        <v>20451.672229792199</v>
      </c>
      <c r="GX304" s="13">
        <f t="shared" si="387"/>
        <v>26460.507202826429</v>
      </c>
      <c r="GY304" s="14">
        <f t="shared" si="387"/>
        <v>28051.5419906186</v>
      </c>
      <c r="GZ304" s="84" t="str">
        <f t="shared" si="339"/>
        <v>Sample 1</v>
      </c>
      <c r="HA304" s="12">
        <f t="shared" si="389"/>
        <v>0</v>
      </c>
      <c r="HB304" s="13">
        <f t="shared" si="389"/>
        <v>0</v>
      </c>
      <c r="HC304" s="14">
        <f t="shared" si="389"/>
        <v>0</v>
      </c>
      <c r="HD304" s="6">
        <f t="shared" si="340"/>
        <v>0</v>
      </c>
      <c r="HE304" s="84" t="str">
        <f t="shared" si="341"/>
        <v>Ok</v>
      </c>
    </row>
    <row r="305" spans="2:213" hidden="1" x14ac:dyDescent="0.3">
      <c r="B305" s="84" t="s">
        <v>192</v>
      </c>
      <c r="C305" s="12">
        <f>SUMIFS(Inyecciones!$E$2:$E$14185,Inyecciones!$A$2:$A$14185,Balance!C$4,Inyecciones!$B$2:$B$14185,Balance!$B305,Inyecciones!$C$2:$C$14185,Balance!C$5)</f>
        <v>72598.367302340994</v>
      </c>
      <c r="D305" s="13">
        <f>SUMIFS(Inyecciones!$E$2:$E$14185,Inyecciones!$A$2:$A$14185,Balance!D$4,Inyecciones!$B$2:$B$14185,Balance!$B305,Inyecciones!$C$2:$C$14185,Balance!D$5)</f>
        <v>55523.487565041738</v>
      </c>
      <c r="E305" s="13">
        <f>SUMIFS(Inyecciones!$E$2:$E$14185,Inyecciones!$A$2:$A$14185,Balance!E$4,Inyecciones!$B$2:$B$14185,Balance!$B305,Inyecciones!$C$2:$C$14185,Balance!E$5)</f>
        <v>53047.961454766613</v>
      </c>
      <c r="F305" s="13">
        <f>SUMIFS(Inyecciones!$E$2:$E$14185,Inyecciones!$A$2:$A$14185,Balance!F$4,Inyecciones!$B$2:$B$14185,Balance!$B305,Inyecciones!$C$2:$C$14185,Balance!F$5)</f>
        <v>32621.307537160621</v>
      </c>
      <c r="G305" s="13">
        <f>SUMIFS(Inyecciones!$E$2:$E$14185,Inyecciones!$A$2:$A$14185,Balance!G$4,Inyecciones!$B$2:$B$14185,Balance!$B305,Inyecciones!$C$2:$C$14185,Balance!G$5)</f>
        <v>22795.086888350881</v>
      </c>
      <c r="H305" s="13">
        <f>SUMIFS(Inyecciones!$E$2:$E$14185,Inyecciones!$A$2:$A$14185,Balance!H$4,Inyecciones!$B$2:$B$14185,Balance!$B305,Inyecciones!$C$2:$C$14185,Balance!H$5)</f>
        <v>11709.66895153832</v>
      </c>
      <c r="I305" s="13">
        <f>SUMIFS(Inyecciones!$E$2:$E$14185,Inyecciones!$A$2:$A$14185,Balance!I$4,Inyecciones!$B$2:$B$14185,Balance!$B305,Inyecciones!$C$2:$C$14185,Balance!I$5)</f>
        <v>15444.80163902704</v>
      </c>
      <c r="J305" s="13">
        <f>SUMIFS(Inyecciones!$E$2:$E$14185,Inyecciones!$A$2:$A$14185,Balance!J$4,Inyecciones!$B$2:$B$14185,Balance!$B305,Inyecciones!$C$2:$C$14185,Balance!J$5)</f>
        <v>22317.817328247751</v>
      </c>
      <c r="K305" s="13">
        <f>SUMIFS(Inyecciones!$E$2:$E$14185,Inyecciones!$A$2:$A$14185,Balance!K$4,Inyecciones!$B$2:$B$14185,Balance!$B305,Inyecciones!$C$2:$C$14185,Balance!K$5)</f>
        <v>25294.260060701221</v>
      </c>
      <c r="L305" s="13">
        <f>SUMIFS(Inyecciones!$E$2:$E$14185,Inyecciones!$A$2:$A$14185,Balance!L$4,Inyecciones!$B$2:$B$14185,Balance!$B305,Inyecciones!$C$2:$C$14185,Balance!L$5)</f>
        <v>7445.5392485563916</v>
      </c>
      <c r="M305" s="13">
        <f>SUMIFS(Inyecciones!$E$2:$E$14185,Inyecciones!$A$2:$A$14185,Balance!M$4,Inyecciones!$B$2:$B$14185,Balance!$B305,Inyecciones!$C$2:$C$14185,Balance!M$5)</f>
        <v>3123.9963115584178</v>
      </c>
      <c r="N305" s="14">
        <f>SUMIFS(Inyecciones!$E$2:$E$14185,Inyecciones!$A$2:$A$14185,Balance!N$4,Inyecciones!$B$2:$B$14185,Balance!$B305,Inyecciones!$C$2:$C$14185,Balance!N$5)</f>
        <v>5409.0701789187806</v>
      </c>
      <c r="O305" s="12">
        <f>SUMIFS(Inyecciones!$E$2:$E$14185,Inyecciones!$A$2:$A$14185,Balance!O$4,Inyecciones!$B$2:$B$14185,Balance!$B305,Inyecciones!$C$2:$C$14185,Balance!O$5)</f>
        <v>72754.719421600792</v>
      </c>
      <c r="P305" s="13">
        <f>SUMIFS(Inyecciones!$E$2:$E$14185,Inyecciones!$A$2:$A$14185,Balance!P$4,Inyecciones!$B$2:$B$14185,Balance!$B305,Inyecciones!$C$2:$C$14185,Balance!P$5)</f>
        <v>55981.530701311392</v>
      </c>
      <c r="Q305" s="13">
        <f>SUMIFS(Inyecciones!$E$2:$E$14185,Inyecciones!$A$2:$A$14185,Balance!Q$4,Inyecciones!$B$2:$B$14185,Balance!$B305,Inyecciones!$C$2:$C$14185,Balance!Q$5)</f>
        <v>53491.600942071636</v>
      </c>
      <c r="R305" s="13">
        <f>SUMIFS(Inyecciones!$E$2:$E$14185,Inyecciones!$A$2:$A$14185,Balance!R$4,Inyecciones!$B$2:$B$14185,Balance!$B305,Inyecciones!$C$2:$C$14185,Balance!R$5)</f>
        <v>34579.586459061902</v>
      </c>
      <c r="S305" s="13">
        <f>SUMIFS(Inyecciones!$E$2:$E$14185,Inyecciones!$A$2:$A$14185,Balance!S$4,Inyecciones!$B$2:$B$14185,Balance!$B305,Inyecciones!$C$2:$C$14185,Balance!S$5)</f>
        <v>22237.033187122401</v>
      </c>
      <c r="T305" s="13">
        <f>SUMIFS(Inyecciones!$E$2:$E$14185,Inyecciones!$A$2:$A$14185,Balance!T$4,Inyecciones!$B$2:$B$14185,Balance!$B305,Inyecciones!$C$2:$C$14185,Balance!T$5)</f>
        <v>11977.837363666549</v>
      </c>
      <c r="U305" s="13">
        <f>SUMIFS(Inyecciones!$E$2:$E$14185,Inyecciones!$A$2:$A$14185,Balance!U$4,Inyecciones!$B$2:$B$14185,Balance!$B305,Inyecciones!$C$2:$C$14185,Balance!U$5)</f>
        <v>16713.5186590538</v>
      </c>
      <c r="V305" s="13">
        <f>SUMIFS(Inyecciones!$E$2:$E$14185,Inyecciones!$A$2:$A$14185,Balance!V$4,Inyecciones!$B$2:$B$14185,Balance!$B305,Inyecciones!$C$2:$C$14185,Balance!V$5)</f>
        <v>22581.341695215389</v>
      </c>
      <c r="W305" s="13">
        <f>SUMIFS(Inyecciones!$E$2:$E$14185,Inyecciones!$A$2:$A$14185,Balance!W$4,Inyecciones!$B$2:$B$14185,Balance!$B305,Inyecciones!$C$2:$C$14185,Balance!W$5)</f>
        <v>25997.741074584621</v>
      </c>
      <c r="X305" s="13">
        <f>SUMIFS(Inyecciones!$E$2:$E$14185,Inyecciones!$A$2:$A$14185,Balance!X$4,Inyecciones!$B$2:$B$14185,Balance!$B305,Inyecciones!$C$2:$C$14185,Balance!X$5)</f>
        <v>11632.958073774111</v>
      </c>
      <c r="Y305" s="13">
        <f>SUMIFS(Inyecciones!$E$2:$E$14185,Inyecciones!$A$2:$A$14185,Balance!Y$4,Inyecciones!$B$2:$B$14185,Balance!$B305,Inyecciones!$C$2:$C$14185,Balance!Y$5)</f>
        <v>16400.065062418631</v>
      </c>
      <c r="Z305" s="14">
        <f>SUMIFS(Inyecciones!$E$2:$E$14185,Inyecciones!$A$2:$A$14185,Balance!Z$4,Inyecciones!$B$2:$B$14185,Balance!$B305,Inyecciones!$C$2:$C$14185,Balance!Z$5)</f>
        <v>22095.5848029259</v>
      </c>
      <c r="AA305" s="12">
        <f>SUMIFS(Inyecciones!$E$2:$E$14185,Inyecciones!$A$2:$A$14185,Balance!AA$4,Inyecciones!$B$2:$B$14185,Balance!$B305,Inyecciones!$C$2:$C$14185,Balance!AA$5)</f>
        <v>72780.985029926393</v>
      </c>
      <c r="AB305" s="13">
        <f>SUMIFS(Inyecciones!$E$2:$E$14185,Inyecciones!$A$2:$A$14185,Balance!AB$4,Inyecciones!$B$2:$B$14185,Balance!$B305,Inyecciones!$C$2:$C$14185,Balance!AB$5)</f>
        <v>56038.163136660609</v>
      </c>
      <c r="AC305" s="13">
        <f>SUMIFS(Inyecciones!$E$2:$E$14185,Inyecciones!$A$2:$A$14185,Balance!AC$4,Inyecciones!$B$2:$B$14185,Balance!$B305,Inyecciones!$C$2:$C$14185,Balance!AC$5)</f>
        <v>53356.417367786038</v>
      </c>
      <c r="AD305" s="13">
        <f>SUMIFS(Inyecciones!$E$2:$E$14185,Inyecciones!$A$2:$A$14185,Balance!AD$4,Inyecciones!$B$2:$B$14185,Balance!$B305,Inyecciones!$C$2:$C$14185,Balance!AD$5)</f>
        <v>34294.322133460053</v>
      </c>
      <c r="AE305" s="13">
        <f>SUMIFS(Inyecciones!$E$2:$E$14185,Inyecciones!$A$2:$A$14185,Balance!AE$4,Inyecciones!$B$2:$B$14185,Balance!$B305,Inyecciones!$C$2:$C$14185,Balance!AE$5)</f>
        <v>23272.934115217678</v>
      </c>
      <c r="AF305" s="13">
        <f>SUMIFS(Inyecciones!$E$2:$E$14185,Inyecciones!$A$2:$A$14185,Balance!AF$4,Inyecciones!$B$2:$B$14185,Balance!$B305,Inyecciones!$C$2:$C$14185,Balance!AF$5)</f>
        <v>13065.285127589579</v>
      </c>
      <c r="AG305" s="13">
        <f>SUMIFS(Inyecciones!$E$2:$E$14185,Inyecciones!$A$2:$A$14185,Balance!AG$4,Inyecciones!$B$2:$B$14185,Balance!$B305,Inyecciones!$C$2:$C$14185,Balance!AG$5)</f>
        <v>18502.193768747649</v>
      </c>
      <c r="AH305" s="13">
        <f>SUMIFS(Inyecciones!$E$2:$E$14185,Inyecciones!$A$2:$A$14185,Balance!AH$4,Inyecciones!$B$2:$B$14185,Balance!$B305,Inyecciones!$C$2:$C$14185,Balance!AH$5)</f>
        <v>25104.70323144236</v>
      </c>
      <c r="AI305" s="13">
        <f>SUMIFS(Inyecciones!$E$2:$E$14185,Inyecciones!$A$2:$A$14185,Balance!AI$4,Inyecciones!$B$2:$B$14185,Balance!$B305,Inyecciones!$C$2:$C$14185,Balance!AI$5)</f>
        <v>28613.024927430979</v>
      </c>
      <c r="AJ305" s="13">
        <f>SUMIFS(Inyecciones!$E$2:$E$14185,Inyecciones!$A$2:$A$14185,Balance!AJ$4,Inyecciones!$B$2:$B$14185,Balance!$B305,Inyecciones!$C$2:$C$14185,Balance!AJ$5)</f>
        <v>25828.35747436139</v>
      </c>
      <c r="AK305" s="13">
        <f>SUMIFS(Inyecciones!$E$2:$E$14185,Inyecciones!$A$2:$A$14185,Balance!AK$4,Inyecciones!$B$2:$B$14185,Balance!$B305,Inyecciones!$C$2:$C$14185,Balance!AK$5)</f>
        <v>33957.7693070561</v>
      </c>
      <c r="AL305" s="14">
        <f>SUMIFS(Inyecciones!$E$2:$E$14185,Inyecciones!$A$2:$A$14185,Balance!AL$4,Inyecciones!$B$2:$B$14185,Balance!$B305,Inyecciones!$C$2:$C$14185,Balance!AL$5)</f>
        <v>35981.300120667387</v>
      </c>
      <c r="AM305" s="13"/>
      <c r="AN305" s="12">
        <f>SUMIFS('Retiro Mensual'!$E$2:$E$2629,'Retiro Mensual'!$A$2:$A$2629,AN$4,'Retiro Mensual'!$B$2:$B$2629,$B305,'Retiro Mensual'!$C$2:$C$2629,AN$5)</f>
        <v>0</v>
      </c>
      <c r="AO305" s="13">
        <f>SUMIFS('Retiro Mensual'!$E$2:$E$2629,'Retiro Mensual'!$A$2:$A$2629,AO$4,'Retiro Mensual'!$B$2:$B$2629,$B305,'Retiro Mensual'!$C$2:$C$2629,AO$5)</f>
        <v>0</v>
      </c>
      <c r="AP305" s="13">
        <f>SUMIFS('Retiro Mensual'!$E$2:$E$2629,'Retiro Mensual'!$A$2:$A$2629,AP$4,'Retiro Mensual'!$B$2:$B$2629,$B305,'Retiro Mensual'!$C$2:$C$2629,AP$5)</f>
        <v>0</v>
      </c>
      <c r="AQ305" s="13">
        <f>SUMIFS('Retiro Mensual'!$E$2:$E$2629,'Retiro Mensual'!$A$2:$A$2629,AQ$4,'Retiro Mensual'!$B$2:$B$2629,$B305,'Retiro Mensual'!$C$2:$C$2629,AQ$5)</f>
        <v>0</v>
      </c>
      <c r="AR305" s="13">
        <f>SUMIFS('Retiro Mensual'!$E$2:$E$2629,'Retiro Mensual'!$A$2:$A$2629,AR$4,'Retiro Mensual'!$B$2:$B$2629,$B305,'Retiro Mensual'!$C$2:$C$2629,AR$5)</f>
        <v>0</v>
      </c>
      <c r="AS305" s="13">
        <f>SUMIFS('Retiro Mensual'!$E$2:$E$2629,'Retiro Mensual'!$A$2:$A$2629,AS$4,'Retiro Mensual'!$B$2:$B$2629,$B305,'Retiro Mensual'!$C$2:$C$2629,AS$5)</f>
        <v>0</v>
      </c>
      <c r="AT305" s="13">
        <f>SUMIFS('Retiro Mensual'!$E$2:$E$2629,'Retiro Mensual'!$A$2:$A$2629,AT$4,'Retiro Mensual'!$B$2:$B$2629,$B305,'Retiro Mensual'!$C$2:$C$2629,AT$5)</f>
        <v>0</v>
      </c>
      <c r="AU305" s="13">
        <f>SUMIFS('Retiro Mensual'!$E$2:$E$2629,'Retiro Mensual'!$A$2:$A$2629,AU$4,'Retiro Mensual'!$B$2:$B$2629,$B305,'Retiro Mensual'!$C$2:$C$2629,AU$5)</f>
        <v>0</v>
      </c>
      <c r="AV305" s="13">
        <f>SUMIFS('Retiro Mensual'!$E$2:$E$2629,'Retiro Mensual'!$A$2:$A$2629,AV$4,'Retiro Mensual'!$B$2:$B$2629,$B305,'Retiro Mensual'!$C$2:$C$2629,AV$5)</f>
        <v>0</v>
      </c>
      <c r="AW305" s="13">
        <f>SUMIFS('Retiro Mensual'!$E$2:$E$2629,'Retiro Mensual'!$A$2:$A$2629,AW$4,'Retiro Mensual'!$B$2:$B$2629,$B305,'Retiro Mensual'!$C$2:$C$2629,AW$5)</f>
        <v>0</v>
      </c>
      <c r="AX305" s="13">
        <f>SUMIFS('Retiro Mensual'!$E$2:$E$2629,'Retiro Mensual'!$A$2:$A$2629,AX$4,'Retiro Mensual'!$B$2:$B$2629,$B305,'Retiro Mensual'!$C$2:$C$2629,AX$5)</f>
        <v>0</v>
      </c>
      <c r="AY305" s="14">
        <f>SUMIFS('Retiro Mensual'!$E$2:$E$2629,'Retiro Mensual'!$A$2:$A$2629,AY$4,'Retiro Mensual'!$B$2:$B$2629,$B305,'Retiro Mensual'!$C$2:$C$2629,AY$5)</f>
        <v>0</v>
      </c>
      <c r="AZ305" s="12">
        <f>SUMIFS('Retiro Mensual'!$E$2:$E$2629,'Retiro Mensual'!$A$2:$A$2629,AZ$4,'Retiro Mensual'!$B$2:$B$2629,$B305,'Retiro Mensual'!$C$2:$C$2629,AZ$5)</f>
        <v>0</v>
      </c>
      <c r="BA305" s="13">
        <f>SUMIFS('Retiro Mensual'!$E$2:$E$2629,'Retiro Mensual'!$A$2:$A$2629,BA$4,'Retiro Mensual'!$B$2:$B$2629,$B305,'Retiro Mensual'!$C$2:$C$2629,BA$5)</f>
        <v>0</v>
      </c>
      <c r="BB305" s="13">
        <f>SUMIFS('Retiro Mensual'!$E$2:$E$2629,'Retiro Mensual'!$A$2:$A$2629,BB$4,'Retiro Mensual'!$B$2:$B$2629,$B305,'Retiro Mensual'!$C$2:$C$2629,BB$5)</f>
        <v>0</v>
      </c>
      <c r="BC305" s="13">
        <f>SUMIFS('Retiro Mensual'!$E$2:$E$2629,'Retiro Mensual'!$A$2:$A$2629,BC$4,'Retiro Mensual'!$B$2:$B$2629,$B305,'Retiro Mensual'!$C$2:$C$2629,BC$5)</f>
        <v>0</v>
      </c>
      <c r="BD305" s="13">
        <f>SUMIFS('Retiro Mensual'!$E$2:$E$2629,'Retiro Mensual'!$A$2:$A$2629,BD$4,'Retiro Mensual'!$B$2:$B$2629,$B305,'Retiro Mensual'!$C$2:$C$2629,BD$5)</f>
        <v>0</v>
      </c>
      <c r="BE305" s="13">
        <f>SUMIFS('Retiro Mensual'!$E$2:$E$2629,'Retiro Mensual'!$A$2:$A$2629,BE$4,'Retiro Mensual'!$B$2:$B$2629,$B305,'Retiro Mensual'!$C$2:$C$2629,BE$5)</f>
        <v>0</v>
      </c>
      <c r="BF305" s="13">
        <f>SUMIFS('Retiro Mensual'!$E$2:$E$2629,'Retiro Mensual'!$A$2:$A$2629,BF$4,'Retiro Mensual'!$B$2:$B$2629,$B305,'Retiro Mensual'!$C$2:$C$2629,BF$5)</f>
        <v>0</v>
      </c>
      <c r="BG305" s="13">
        <f>SUMIFS('Retiro Mensual'!$E$2:$E$2629,'Retiro Mensual'!$A$2:$A$2629,BG$4,'Retiro Mensual'!$B$2:$B$2629,$B305,'Retiro Mensual'!$C$2:$C$2629,BG$5)</f>
        <v>0</v>
      </c>
      <c r="BH305" s="13">
        <f>SUMIFS('Retiro Mensual'!$E$2:$E$2629,'Retiro Mensual'!$A$2:$A$2629,BH$4,'Retiro Mensual'!$B$2:$B$2629,$B305,'Retiro Mensual'!$C$2:$C$2629,BH$5)</f>
        <v>0</v>
      </c>
      <c r="BI305" s="13">
        <f>SUMIFS('Retiro Mensual'!$E$2:$E$2629,'Retiro Mensual'!$A$2:$A$2629,BI$4,'Retiro Mensual'!$B$2:$B$2629,$B305,'Retiro Mensual'!$C$2:$C$2629,BI$5)</f>
        <v>0</v>
      </c>
      <c r="BJ305" s="13">
        <f>SUMIFS('Retiro Mensual'!$E$2:$E$2629,'Retiro Mensual'!$A$2:$A$2629,BJ$4,'Retiro Mensual'!$B$2:$B$2629,$B305,'Retiro Mensual'!$C$2:$C$2629,BJ$5)</f>
        <v>0</v>
      </c>
      <c r="BK305" s="14">
        <f>SUMIFS('Retiro Mensual'!$E$2:$E$2629,'Retiro Mensual'!$A$2:$A$2629,BK$4,'Retiro Mensual'!$B$2:$B$2629,$B305,'Retiro Mensual'!$C$2:$C$2629,BK$5)</f>
        <v>0</v>
      </c>
      <c r="BL305" s="12">
        <f>SUMIFS('Retiro Mensual'!$E$2:$E$2629,'Retiro Mensual'!$A$2:$A$2629,BL$4,'Retiro Mensual'!$B$2:$B$2629,$B305,'Retiro Mensual'!$C$2:$C$2629,BL$5)</f>
        <v>0</v>
      </c>
      <c r="BM305" s="13">
        <f>SUMIFS('Retiro Mensual'!$E$2:$E$2629,'Retiro Mensual'!$A$2:$A$2629,BM$4,'Retiro Mensual'!$B$2:$B$2629,$B305,'Retiro Mensual'!$C$2:$C$2629,BM$5)</f>
        <v>0</v>
      </c>
      <c r="BN305" s="13">
        <f>SUMIFS('Retiro Mensual'!$E$2:$E$2629,'Retiro Mensual'!$A$2:$A$2629,BN$4,'Retiro Mensual'!$B$2:$B$2629,$B305,'Retiro Mensual'!$C$2:$C$2629,BN$5)</f>
        <v>0</v>
      </c>
      <c r="BO305" s="13">
        <f>SUMIFS('Retiro Mensual'!$E$2:$E$2629,'Retiro Mensual'!$A$2:$A$2629,BO$4,'Retiro Mensual'!$B$2:$B$2629,$B305,'Retiro Mensual'!$C$2:$C$2629,BO$5)</f>
        <v>0</v>
      </c>
      <c r="BP305" s="13">
        <f>SUMIFS('Retiro Mensual'!$E$2:$E$2629,'Retiro Mensual'!$A$2:$A$2629,BP$4,'Retiro Mensual'!$B$2:$B$2629,$B305,'Retiro Mensual'!$C$2:$C$2629,BP$5)</f>
        <v>0</v>
      </c>
      <c r="BQ305" s="13">
        <f>SUMIFS('Retiro Mensual'!$E$2:$E$2629,'Retiro Mensual'!$A$2:$A$2629,BQ$4,'Retiro Mensual'!$B$2:$B$2629,$B305,'Retiro Mensual'!$C$2:$C$2629,BQ$5)</f>
        <v>0</v>
      </c>
      <c r="BR305" s="13">
        <f>SUMIFS('Retiro Mensual'!$E$2:$E$2629,'Retiro Mensual'!$A$2:$A$2629,BR$4,'Retiro Mensual'!$B$2:$B$2629,$B305,'Retiro Mensual'!$C$2:$C$2629,BR$5)</f>
        <v>0</v>
      </c>
      <c r="BS305" s="13">
        <f>SUMIFS('Retiro Mensual'!$E$2:$E$2629,'Retiro Mensual'!$A$2:$A$2629,BS$4,'Retiro Mensual'!$B$2:$B$2629,$B305,'Retiro Mensual'!$C$2:$C$2629,BS$5)</f>
        <v>0</v>
      </c>
      <c r="BT305" s="13">
        <f>SUMIFS('Retiro Mensual'!$E$2:$E$2629,'Retiro Mensual'!$A$2:$A$2629,BT$4,'Retiro Mensual'!$B$2:$B$2629,$B305,'Retiro Mensual'!$C$2:$C$2629,BT$5)</f>
        <v>0</v>
      </c>
      <c r="BU305" s="13">
        <f>SUMIFS('Retiro Mensual'!$E$2:$E$2629,'Retiro Mensual'!$A$2:$A$2629,BU$4,'Retiro Mensual'!$B$2:$B$2629,$B305,'Retiro Mensual'!$C$2:$C$2629,BU$5)</f>
        <v>0</v>
      </c>
      <c r="BV305" s="13">
        <f>SUMIFS('Retiro Mensual'!$E$2:$E$2629,'Retiro Mensual'!$A$2:$A$2629,BV$4,'Retiro Mensual'!$B$2:$B$2629,$B305,'Retiro Mensual'!$C$2:$C$2629,BV$5)</f>
        <v>0</v>
      </c>
      <c r="BW305" s="14">
        <f>SUMIFS('Retiro Mensual'!$E$2:$E$2629,'Retiro Mensual'!$A$2:$A$2629,BW$4,'Retiro Mensual'!$B$2:$B$2629,$B305,'Retiro Mensual'!$C$2:$C$2629,BW$5)</f>
        <v>0</v>
      </c>
      <c r="BX305" s="13"/>
      <c r="BY305" s="12">
        <f>SUMIFS('Compra Ventas'!$E$2:$E$2700,'Compra Ventas'!$A$2:$A$2700,BY$4,'Compra Ventas'!$B$2:$B$2700,$B305,'Compra Ventas'!$C$2:$C$2700,BY$5)</f>
        <v>0</v>
      </c>
      <c r="BZ305" s="13">
        <f>SUMIFS('Compra Ventas'!$E$2:$E$2700,'Compra Ventas'!$A$2:$A$2700,BZ$4,'Compra Ventas'!$B$2:$B$2700,$B305,'Compra Ventas'!$C$2:$C$2700,BZ$5)</f>
        <v>0</v>
      </c>
      <c r="CA305" s="13">
        <f>SUMIFS('Compra Ventas'!$E$2:$E$2700,'Compra Ventas'!$A$2:$A$2700,CA$4,'Compra Ventas'!$B$2:$B$2700,$B305,'Compra Ventas'!$C$2:$C$2700,CA$5)</f>
        <v>0</v>
      </c>
      <c r="CB305" s="13">
        <f>SUMIFS('Compra Ventas'!$E$2:$E$2700,'Compra Ventas'!$A$2:$A$2700,CB$4,'Compra Ventas'!$B$2:$B$2700,$B305,'Compra Ventas'!$C$2:$C$2700,CB$5)</f>
        <v>0</v>
      </c>
      <c r="CC305" s="13">
        <f>SUMIFS('Compra Ventas'!$E$2:$E$2700,'Compra Ventas'!$A$2:$A$2700,CC$4,'Compra Ventas'!$B$2:$B$2700,$B305,'Compra Ventas'!$C$2:$C$2700,CC$5)</f>
        <v>0</v>
      </c>
      <c r="CD305" s="13">
        <f>SUMIFS('Compra Ventas'!$E$2:$E$2700,'Compra Ventas'!$A$2:$A$2700,CD$4,'Compra Ventas'!$B$2:$B$2700,$B305,'Compra Ventas'!$C$2:$C$2700,CD$5)</f>
        <v>0</v>
      </c>
      <c r="CE305" s="13">
        <f>SUMIFS('Compra Ventas'!$E$2:$E$2700,'Compra Ventas'!$A$2:$A$2700,CE$4,'Compra Ventas'!$B$2:$B$2700,$B305,'Compra Ventas'!$C$2:$C$2700,CE$5)</f>
        <v>0</v>
      </c>
      <c r="CF305" s="13">
        <f>SUMIFS('Compra Ventas'!$E$2:$E$2700,'Compra Ventas'!$A$2:$A$2700,CF$4,'Compra Ventas'!$B$2:$B$2700,$B305,'Compra Ventas'!$C$2:$C$2700,CF$5)</f>
        <v>0</v>
      </c>
      <c r="CG305" s="13">
        <f>SUMIFS('Compra Ventas'!$E$2:$E$2700,'Compra Ventas'!$A$2:$A$2700,CG$4,'Compra Ventas'!$B$2:$B$2700,$B305,'Compra Ventas'!$C$2:$C$2700,CG$5)</f>
        <v>0</v>
      </c>
      <c r="CH305" s="13">
        <f>SUMIFS('Compra Ventas'!$E$2:$E$2700,'Compra Ventas'!$A$2:$A$2700,CH$4,'Compra Ventas'!$B$2:$B$2700,$B305,'Compra Ventas'!$C$2:$C$2700,CH$5)</f>
        <v>0</v>
      </c>
      <c r="CI305" s="13">
        <f>SUMIFS('Compra Ventas'!$E$2:$E$2700,'Compra Ventas'!$A$2:$A$2700,CI$4,'Compra Ventas'!$B$2:$B$2700,$B305,'Compra Ventas'!$C$2:$C$2700,CI$5)</f>
        <v>0</v>
      </c>
      <c r="CJ305" s="14">
        <f>SUMIFS('Compra Ventas'!$E$2:$E$2700,'Compra Ventas'!$A$2:$A$2700,CJ$4,'Compra Ventas'!$B$2:$B$2700,$B305,'Compra Ventas'!$C$2:$C$2700,CJ$5)</f>
        <v>0</v>
      </c>
      <c r="CK305" s="12">
        <f>SUMIFS('Compra Ventas'!$E$2:$E$2700,'Compra Ventas'!$A$2:$A$2700,CK$4,'Compra Ventas'!$B$2:$B$2700,$B305,'Compra Ventas'!$C$2:$C$2700,CK$5)</f>
        <v>0</v>
      </c>
      <c r="CL305" s="13">
        <f>SUMIFS('Compra Ventas'!$E$2:$E$2700,'Compra Ventas'!$A$2:$A$2700,CL$4,'Compra Ventas'!$B$2:$B$2700,$B305,'Compra Ventas'!$C$2:$C$2700,CL$5)</f>
        <v>0</v>
      </c>
      <c r="CM305" s="13">
        <f>SUMIFS('Compra Ventas'!$E$2:$E$2700,'Compra Ventas'!$A$2:$A$2700,CM$4,'Compra Ventas'!$B$2:$B$2700,$B305,'Compra Ventas'!$C$2:$C$2700,CM$5)</f>
        <v>0</v>
      </c>
      <c r="CN305" s="13">
        <f>SUMIFS('Compra Ventas'!$E$2:$E$2700,'Compra Ventas'!$A$2:$A$2700,CN$4,'Compra Ventas'!$B$2:$B$2700,$B305,'Compra Ventas'!$C$2:$C$2700,CN$5)</f>
        <v>0</v>
      </c>
      <c r="CO305" s="13">
        <f>SUMIFS('Compra Ventas'!$E$2:$E$2700,'Compra Ventas'!$A$2:$A$2700,CO$4,'Compra Ventas'!$B$2:$B$2700,$B305,'Compra Ventas'!$C$2:$C$2700,CO$5)</f>
        <v>0</v>
      </c>
      <c r="CP305" s="13">
        <f>SUMIFS('Compra Ventas'!$E$2:$E$2700,'Compra Ventas'!$A$2:$A$2700,CP$4,'Compra Ventas'!$B$2:$B$2700,$B305,'Compra Ventas'!$C$2:$C$2700,CP$5)</f>
        <v>0</v>
      </c>
      <c r="CQ305" s="13">
        <f>SUMIFS('Compra Ventas'!$E$2:$E$2700,'Compra Ventas'!$A$2:$A$2700,CQ$4,'Compra Ventas'!$B$2:$B$2700,$B305,'Compra Ventas'!$C$2:$C$2700,CQ$5)</f>
        <v>0</v>
      </c>
      <c r="CR305" s="13">
        <f>SUMIFS('Compra Ventas'!$E$2:$E$2700,'Compra Ventas'!$A$2:$A$2700,CR$4,'Compra Ventas'!$B$2:$B$2700,$B305,'Compra Ventas'!$C$2:$C$2700,CR$5)</f>
        <v>0</v>
      </c>
      <c r="CS305" s="13">
        <f>SUMIFS('Compra Ventas'!$E$2:$E$2700,'Compra Ventas'!$A$2:$A$2700,CS$4,'Compra Ventas'!$B$2:$B$2700,$B305,'Compra Ventas'!$C$2:$C$2700,CS$5)</f>
        <v>0</v>
      </c>
      <c r="CT305" s="13">
        <f>SUMIFS('Compra Ventas'!$E$2:$E$2700,'Compra Ventas'!$A$2:$A$2700,CT$4,'Compra Ventas'!$B$2:$B$2700,$B305,'Compra Ventas'!$C$2:$C$2700,CT$5)</f>
        <v>0</v>
      </c>
      <c r="CU305" s="13">
        <f>SUMIFS('Compra Ventas'!$E$2:$E$2700,'Compra Ventas'!$A$2:$A$2700,CU$4,'Compra Ventas'!$B$2:$B$2700,$B305,'Compra Ventas'!$C$2:$C$2700,CU$5)</f>
        <v>0</v>
      </c>
      <c r="CV305" s="14">
        <f>SUMIFS('Compra Ventas'!$E$2:$E$2700,'Compra Ventas'!$A$2:$A$2700,CV$4,'Compra Ventas'!$B$2:$B$2700,$B305,'Compra Ventas'!$C$2:$C$2700,CV$5)</f>
        <v>0</v>
      </c>
      <c r="CW305" s="12">
        <f>SUMIFS('Compra Ventas'!$E$2:$E$2700,'Compra Ventas'!$A$2:$A$2700,CW$4,'Compra Ventas'!$B$2:$B$2700,$B305,'Compra Ventas'!$C$2:$C$2700,CW$5)</f>
        <v>0</v>
      </c>
      <c r="CX305" s="13">
        <f>SUMIFS('Compra Ventas'!$E$2:$E$2700,'Compra Ventas'!$A$2:$A$2700,CX$4,'Compra Ventas'!$B$2:$B$2700,$B305,'Compra Ventas'!$C$2:$C$2700,CX$5)</f>
        <v>0</v>
      </c>
      <c r="CY305" s="13">
        <f>SUMIFS('Compra Ventas'!$E$2:$E$2700,'Compra Ventas'!$A$2:$A$2700,CY$4,'Compra Ventas'!$B$2:$B$2700,$B305,'Compra Ventas'!$C$2:$C$2700,CY$5)</f>
        <v>0</v>
      </c>
      <c r="CZ305" s="13">
        <f>SUMIFS('Compra Ventas'!$E$2:$E$2700,'Compra Ventas'!$A$2:$A$2700,CZ$4,'Compra Ventas'!$B$2:$B$2700,$B305,'Compra Ventas'!$C$2:$C$2700,CZ$5)</f>
        <v>0</v>
      </c>
      <c r="DA305" s="13">
        <f>SUMIFS('Compra Ventas'!$E$2:$E$2700,'Compra Ventas'!$A$2:$A$2700,DA$4,'Compra Ventas'!$B$2:$B$2700,$B305,'Compra Ventas'!$C$2:$C$2700,DA$5)</f>
        <v>0</v>
      </c>
      <c r="DB305" s="13">
        <f>SUMIFS('Compra Ventas'!$E$2:$E$2700,'Compra Ventas'!$A$2:$A$2700,DB$4,'Compra Ventas'!$B$2:$B$2700,$B305,'Compra Ventas'!$C$2:$C$2700,DB$5)</f>
        <v>0</v>
      </c>
      <c r="DC305" s="13">
        <f>SUMIFS('Compra Ventas'!$E$2:$E$2700,'Compra Ventas'!$A$2:$A$2700,DC$4,'Compra Ventas'!$B$2:$B$2700,$B305,'Compra Ventas'!$C$2:$C$2700,DC$5)</f>
        <v>0</v>
      </c>
      <c r="DD305" s="13">
        <f>SUMIFS('Compra Ventas'!$E$2:$E$2700,'Compra Ventas'!$A$2:$A$2700,DD$4,'Compra Ventas'!$B$2:$B$2700,$B305,'Compra Ventas'!$C$2:$C$2700,DD$5)</f>
        <v>0</v>
      </c>
      <c r="DE305" s="13">
        <f>SUMIFS('Compra Ventas'!$E$2:$E$2700,'Compra Ventas'!$A$2:$A$2700,DE$4,'Compra Ventas'!$B$2:$B$2700,$B305,'Compra Ventas'!$C$2:$C$2700,DE$5)</f>
        <v>0</v>
      </c>
      <c r="DF305" s="13">
        <f>SUMIFS('Compra Ventas'!$E$2:$E$2700,'Compra Ventas'!$A$2:$A$2700,DF$4,'Compra Ventas'!$B$2:$B$2700,$B305,'Compra Ventas'!$C$2:$C$2700,DF$5)</f>
        <v>0</v>
      </c>
      <c r="DG305" s="13">
        <f>SUMIFS('Compra Ventas'!$E$2:$E$2700,'Compra Ventas'!$A$2:$A$2700,DG$4,'Compra Ventas'!$B$2:$B$2700,$B305,'Compra Ventas'!$C$2:$C$2700,DG$5)</f>
        <v>0</v>
      </c>
      <c r="DH305" s="14">
        <f>SUMIFS('Compra Ventas'!$E$2:$E$2700,'Compra Ventas'!$A$2:$A$2700,DH$4,'Compra Ventas'!$B$2:$B$2700,$B305,'Compra Ventas'!$C$2:$C$2700,DH$5)</f>
        <v>0</v>
      </c>
      <c r="DI305" s="84"/>
      <c r="DJ305" s="98">
        <f>SUMIFS('Ajuste Ciclado'!D$5:D$47,'Ajuste Ciclado'!$C$5:$C$47,Balance!DJ$4,'Ajuste Ciclado'!$B$5:$B$47,Balance!$B305)</f>
        <v>0</v>
      </c>
      <c r="DK305" s="99">
        <f>SUMIFS('Ajuste Ciclado'!E$5:E$47,'Ajuste Ciclado'!$C$5:$C$47,Balance!DK$4,'Ajuste Ciclado'!$B$5:$B$47,Balance!$B305)</f>
        <v>0</v>
      </c>
      <c r="DL305" s="99">
        <f>SUMIFS('Ajuste Ciclado'!F$5:F$47,'Ajuste Ciclado'!$C$5:$C$47,Balance!DL$4,'Ajuste Ciclado'!$B$5:$B$47,Balance!$B305)</f>
        <v>0</v>
      </c>
      <c r="DM305" s="99">
        <f>SUMIFS('Ajuste Ciclado'!G$5:G$47,'Ajuste Ciclado'!$C$5:$C$47,Balance!DM$4,'Ajuste Ciclado'!$B$5:$B$47,Balance!$B305)</f>
        <v>0</v>
      </c>
      <c r="DN305" s="99">
        <f>SUMIFS('Ajuste Ciclado'!H$5:H$47,'Ajuste Ciclado'!$C$5:$C$47,Balance!DN$4,'Ajuste Ciclado'!$B$5:$B$47,Balance!$B305)</f>
        <v>0</v>
      </c>
      <c r="DO305" s="99">
        <f>SUMIFS('Ajuste Ciclado'!I$5:I$47,'Ajuste Ciclado'!$C$5:$C$47,Balance!DO$4,'Ajuste Ciclado'!$B$5:$B$47,Balance!$B305)</f>
        <v>0</v>
      </c>
      <c r="DP305" s="99">
        <f>SUMIFS('Ajuste Ciclado'!J$5:J$47,'Ajuste Ciclado'!$C$5:$C$47,Balance!DP$4,'Ajuste Ciclado'!$B$5:$B$47,Balance!$B305)</f>
        <v>0</v>
      </c>
      <c r="DQ305" s="99">
        <f>SUMIFS('Ajuste Ciclado'!K$5:K$47,'Ajuste Ciclado'!$C$5:$C$47,Balance!DQ$4,'Ajuste Ciclado'!$B$5:$B$47,Balance!$B305)</f>
        <v>0</v>
      </c>
      <c r="DR305" s="99">
        <f>SUMIFS('Ajuste Ciclado'!L$5:L$47,'Ajuste Ciclado'!$C$5:$C$47,Balance!DR$4,'Ajuste Ciclado'!$B$5:$B$47,Balance!$B305)</f>
        <v>0</v>
      </c>
      <c r="DS305" s="99">
        <f>SUMIFS('Ajuste Ciclado'!M$5:M$47,'Ajuste Ciclado'!$C$5:$C$47,Balance!DS$4,'Ajuste Ciclado'!$B$5:$B$47,Balance!$B305)</f>
        <v>0</v>
      </c>
      <c r="DT305" s="99">
        <f>SUMIFS('Ajuste Ciclado'!N$5:N$47,'Ajuste Ciclado'!$C$5:$C$47,Balance!DT$4,'Ajuste Ciclado'!$B$5:$B$47,Balance!$B305)</f>
        <v>0</v>
      </c>
      <c r="DU305" s="100">
        <f>SUMIFS('Ajuste Ciclado'!O$5:O$47,'Ajuste Ciclado'!$C$5:$C$47,Balance!DU$4,'Ajuste Ciclado'!$B$5:$B$47,Balance!$B305)</f>
        <v>0</v>
      </c>
      <c r="DV305" s="98">
        <f>SUMIFS('Ajuste Ciclado'!D$5:D$47,'Ajuste Ciclado'!$C$5:$C$47,Balance!DV$4,'Ajuste Ciclado'!$B$5:$B$47,Balance!$B305)</f>
        <v>0</v>
      </c>
      <c r="DW305" s="99">
        <f>SUMIFS('Ajuste Ciclado'!E$5:E$47,'Ajuste Ciclado'!$C$5:$C$47,Balance!DW$4,'Ajuste Ciclado'!$B$5:$B$47,Balance!$B305)</f>
        <v>0</v>
      </c>
      <c r="DX305" s="99">
        <f>SUMIFS('Ajuste Ciclado'!F$5:F$47,'Ajuste Ciclado'!$C$5:$C$47,Balance!DX$4,'Ajuste Ciclado'!$B$5:$B$47,Balance!$B305)</f>
        <v>0</v>
      </c>
      <c r="DY305" s="99">
        <f>SUMIFS('Ajuste Ciclado'!G$5:G$47,'Ajuste Ciclado'!$C$5:$C$47,Balance!DY$4,'Ajuste Ciclado'!$B$5:$B$47,Balance!$B305)</f>
        <v>0</v>
      </c>
      <c r="DZ305" s="99">
        <f>SUMIFS('Ajuste Ciclado'!H$5:H$47,'Ajuste Ciclado'!$C$5:$C$47,Balance!DZ$4,'Ajuste Ciclado'!$B$5:$B$47,Balance!$B305)</f>
        <v>0</v>
      </c>
      <c r="EA305" s="99">
        <f>SUMIFS('Ajuste Ciclado'!I$5:I$47,'Ajuste Ciclado'!$C$5:$C$47,Balance!EA$4,'Ajuste Ciclado'!$B$5:$B$47,Balance!$B305)</f>
        <v>0</v>
      </c>
      <c r="EB305" s="99">
        <f>SUMIFS('Ajuste Ciclado'!J$5:J$47,'Ajuste Ciclado'!$C$5:$C$47,Balance!EB$4,'Ajuste Ciclado'!$B$5:$B$47,Balance!$B305)</f>
        <v>0</v>
      </c>
      <c r="EC305" s="99">
        <f>SUMIFS('Ajuste Ciclado'!K$5:K$47,'Ajuste Ciclado'!$C$5:$C$47,Balance!EC$4,'Ajuste Ciclado'!$B$5:$B$47,Balance!$B305)</f>
        <v>0</v>
      </c>
      <c r="ED305" s="99">
        <f>SUMIFS('Ajuste Ciclado'!L$5:L$47,'Ajuste Ciclado'!$C$5:$C$47,Balance!ED$4,'Ajuste Ciclado'!$B$5:$B$47,Balance!$B305)</f>
        <v>0</v>
      </c>
      <c r="EE305" s="99">
        <f>SUMIFS('Ajuste Ciclado'!M$5:M$47,'Ajuste Ciclado'!$C$5:$C$47,Balance!EE$4,'Ajuste Ciclado'!$B$5:$B$47,Balance!$B305)</f>
        <v>0</v>
      </c>
      <c r="EF305" s="99">
        <f>SUMIFS('Ajuste Ciclado'!N$5:N$47,'Ajuste Ciclado'!$C$5:$C$47,Balance!EF$4,'Ajuste Ciclado'!$B$5:$B$47,Balance!$B305)</f>
        <v>0</v>
      </c>
      <c r="EG305" s="100">
        <f>SUMIFS('Ajuste Ciclado'!O$5:O$47,'Ajuste Ciclado'!$C$5:$C$47,Balance!EG$4,'Ajuste Ciclado'!$B$5:$B$47,Balance!$B305)</f>
        <v>0</v>
      </c>
      <c r="EH305" s="98">
        <f>SUMIFS('Ajuste Ciclado'!D$5:D$47,'Ajuste Ciclado'!$C$5:$C$47,Balance!EH$4,'Ajuste Ciclado'!$B$5:$B$47,Balance!$B305)</f>
        <v>0</v>
      </c>
      <c r="EI305" s="99">
        <f>SUMIFS('Ajuste Ciclado'!E$5:E$47,'Ajuste Ciclado'!$C$5:$C$47,Balance!EI$4,'Ajuste Ciclado'!$B$5:$B$47,Balance!$B305)</f>
        <v>0</v>
      </c>
      <c r="EJ305" s="99">
        <f>SUMIFS('Ajuste Ciclado'!F$5:F$47,'Ajuste Ciclado'!$C$5:$C$47,Balance!EJ$4,'Ajuste Ciclado'!$B$5:$B$47,Balance!$B305)</f>
        <v>0</v>
      </c>
      <c r="EK305" s="99">
        <f>SUMIFS('Ajuste Ciclado'!G$5:G$47,'Ajuste Ciclado'!$C$5:$C$47,Balance!EK$4,'Ajuste Ciclado'!$B$5:$B$47,Balance!$B305)</f>
        <v>0</v>
      </c>
      <c r="EL305" s="99">
        <f>SUMIFS('Ajuste Ciclado'!H$5:H$47,'Ajuste Ciclado'!$C$5:$C$47,Balance!EL$4,'Ajuste Ciclado'!$B$5:$B$47,Balance!$B305)</f>
        <v>0</v>
      </c>
      <c r="EM305" s="99">
        <f>SUMIFS('Ajuste Ciclado'!I$5:I$47,'Ajuste Ciclado'!$C$5:$C$47,Balance!EM$4,'Ajuste Ciclado'!$B$5:$B$47,Balance!$B305)</f>
        <v>0</v>
      </c>
      <c r="EN305" s="99">
        <f>SUMIFS('Ajuste Ciclado'!J$5:J$47,'Ajuste Ciclado'!$C$5:$C$47,Balance!EN$4,'Ajuste Ciclado'!$B$5:$B$47,Balance!$B305)</f>
        <v>0</v>
      </c>
      <c r="EO305" s="99">
        <f>SUMIFS('Ajuste Ciclado'!K$5:K$47,'Ajuste Ciclado'!$C$5:$C$47,Balance!EO$4,'Ajuste Ciclado'!$B$5:$B$47,Balance!$B305)</f>
        <v>0</v>
      </c>
      <c r="EP305" s="99">
        <f>SUMIFS('Ajuste Ciclado'!L$5:L$47,'Ajuste Ciclado'!$C$5:$C$47,Balance!EP$4,'Ajuste Ciclado'!$B$5:$B$47,Balance!$B305)</f>
        <v>0</v>
      </c>
      <c r="EQ305" s="99">
        <f>SUMIFS('Ajuste Ciclado'!M$5:M$47,'Ajuste Ciclado'!$C$5:$C$47,Balance!EQ$4,'Ajuste Ciclado'!$B$5:$B$47,Balance!$B305)</f>
        <v>0</v>
      </c>
      <c r="ER305" s="99">
        <f>SUMIFS('Ajuste Ciclado'!N$5:N$47,'Ajuste Ciclado'!$C$5:$C$47,Balance!ER$4,'Ajuste Ciclado'!$B$5:$B$47,Balance!$B305)</f>
        <v>0</v>
      </c>
      <c r="ES305" s="100">
        <f>SUMIFS('Ajuste Ciclado'!O$5:O$47,'Ajuste Ciclado'!$C$5:$C$47,Balance!ES$4,'Ajuste Ciclado'!$B$5:$B$47,Balance!$B305)</f>
        <v>0</v>
      </c>
      <c r="ET305" s="84"/>
      <c r="EU305" s="12">
        <f t="shared" si="377"/>
        <v>72598.367302340994</v>
      </c>
      <c r="EV305" s="13">
        <f t="shared" si="342"/>
        <v>55523.487565041738</v>
      </c>
      <c r="EW305" s="13">
        <f t="shared" si="343"/>
        <v>53047.961454766613</v>
      </c>
      <c r="EX305" s="13">
        <f t="shared" si="344"/>
        <v>32621.307537160621</v>
      </c>
      <c r="EY305" s="13">
        <f t="shared" si="345"/>
        <v>22795.086888350881</v>
      </c>
      <c r="EZ305" s="13">
        <f t="shared" si="346"/>
        <v>11709.66895153832</v>
      </c>
      <c r="FA305" s="13">
        <f t="shared" si="347"/>
        <v>15444.80163902704</v>
      </c>
      <c r="FB305" s="13">
        <f t="shared" si="348"/>
        <v>22317.817328247751</v>
      </c>
      <c r="FC305" s="13">
        <f t="shared" si="349"/>
        <v>25294.260060701221</v>
      </c>
      <c r="FD305" s="13">
        <f t="shared" si="350"/>
        <v>7445.5392485563916</v>
      </c>
      <c r="FE305" s="13">
        <f t="shared" si="351"/>
        <v>3123.9963115584178</v>
      </c>
      <c r="FF305" s="14">
        <f t="shared" si="352"/>
        <v>5409.0701789187806</v>
      </c>
      <c r="FG305" s="12">
        <f t="shared" si="353"/>
        <v>72754.719421600792</v>
      </c>
      <c r="FH305" s="13">
        <f t="shared" si="354"/>
        <v>55981.530701311392</v>
      </c>
      <c r="FI305" s="13">
        <f t="shared" si="355"/>
        <v>53491.600942071636</v>
      </c>
      <c r="FJ305" s="13">
        <f t="shared" si="356"/>
        <v>34579.586459061902</v>
      </c>
      <c r="FK305" s="13">
        <f t="shared" si="357"/>
        <v>22237.033187122401</v>
      </c>
      <c r="FL305" s="13">
        <f t="shared" si="358"/>
        <v>11977.837363666549</v>
      </c>
      <c r="FM305" s="13">
        <f t="shared" si="359"/>
        <v>16713.5186590538</v>
      </c>
      <c r="FN305" s="13">
        <f t="shared" si="360"/>
        <v>22581.341695215389</v>
      </c>
      <c r="FO305" s="13">
        <f t="shared" si="361"/>
        <v>25997.741074584621</v>
      </c>
      <c r="FP305" s="13">
        <f t="shared" si="362"/>
        <v>11632.958073774111</v>
      </c>
      <c r="FQ305" s="13">
        <f t="shared" si="363"/>
        <v>16400.065062418631</v>
      </c>
      <c r="FR305" s="14">
        <f t="shared" si="364"/>
        <v>22095.5848029259</v>
      </c>
      <c r="FS305" s="12">
        <f t="shared" si="365"/>
        <v>72780.985029926393</v>
      </c>
      <c r="FT305" s="13">
        <f t="shared" si="366"/>
        <v>56038.163136660609</v>
      </c>
      <c r="FU305" s="13">
        <f t="shared" si="367"/>
        <v>53356.417367786038</v>
      </c>
      <c r="FV305" s="13">
        <f t="shared" si="368"/>
        <v>34294.322133460053</v>
      </c>
      <c r="FW305" s="13">
        <f t="shared" si="369"/>
        <v>23272.934115217678</v>
      </c>
      <c r="FX305" s="13">
        <f t="shared" si="370"/>
        <v>13065.285127589579</v>
      </c>
      <c r="FY305" s="13">
        <f t="shared" si="371"/>
        <v>18502.193768747649</v>
      </c>
      <c r="FZ305" s="13">
        <f t="shared" si="372"/>
        <v>25104.70323144236</v>
      </c>
      <c r="GA305" s="13">
        <f t="shared" si="373"/>
        <v>28613.024927430979</v>
      </c>
      <c r="GB305" s="13">
        <f t="shared" si="374"/>
        <v>25828.35747436139</v>
      </c>
      <c r="GC305" s="13">
        <f t="shared" si="375"/>
        <v>33957.7693070561</v>
      </c>
      <c r="GD305" s="14">
        <f t="shared" si="376"/>
        <v>35981.300120667387</v>
      </c>
      <c r="GE305" s="84"/>
      <c r="GF305" s="12">
        <f t="shared" si="388"/>
        <v>327331.36446620873</v>
      </c>
      <c r="GG305" s="13">
        <f t="shared" si="388"/>
        <v>366443.51744280703</v>
      </c>
      <c r="GH305" s="14">
        <f t="shared" si="388"/>
        <v>420795.45574034617</v>
      </c>
      <c r="GI305" s="6">
        <f t="shared" si="379"/>
        <v>1</v>
      </c>
      <c r="GJ305" s="12">
        <f t="shared" si="380"/>
        <v>0</v>
      </c>
      <c r="GK305" s="13">
        <f t="shared" si="381"/>
        <v>0</v>
      </c>
      <c r="GL305" s="14">
        <f t="shared" si="382"/>
        <v>0</v>
      </c>
      <c r="GM305" s="84"/>
      <c r="GN305" s="66">
        <f t="shared" si="383"/>
        <v>0</v>
      </c>
      <c r="GO305" s="84"/>
      <c r="GP305" s="63" t="str" cm="1">
        <f t="array" ref="GP305">INDEX($GF$4:$GH$4,1,GI305)</f>
        <v>Sample 1</v>
      </c>
      <c r="GQ305" s="12">
        <f t="shared" si="385"/>
        <v>3123.9963115584178</v>
      </c>
      <c r="GR305" s="13">
        <f t="shared" si="385"/>
        <v>5409.0701789187806</v>
      </c>
      <c r="GS305" s="14">
        <f t="shared" si="385"/>
        <v>7445.5392485563916</v>
      </c>
      <c r="GT305" s="12">
        <f t="shared" si="386"/>
        <v>11632.958073774111</v>
      </c>
      <c r="GU305" s="13">
        <f t="shared" si="386"/>
        <v>11977.837363666549</v>
      </c>
      <c r="GV305" s="14">
        <f t="shared" si="386"/>
        <v>16400.065062418631</v>
      </c>
      <c r="GW305" s="12">
        <f t="shared" si="387"/>
        <v>13065.285127589579</v>
      </c>
      <c r="GX305" s="13">
        <f t="shared" si="387"/>
        <v>18502.193768747649</v>
      </c>
      <c r="GY305" s="14">
        <f t="shared" si="387"/>
        <v>23272.934115217678</v>
      </c>
      <c r="GZ305" s="84" t="str">
        <f t="shared" si="339"/>
        <v>Sample 1</v>
      </c>
      <c r="HA305" s="12">
        <f t="shared" si="389"/>
        <v>0</v>
      </c>
      <c r="HB305" s="13">
        <f t="shared" si="389"/>
        <v>0</v>
      </c>
      <c r="HC305" s="14">
        <f t="shared" si="389"/>
        <v>0</v>
      </c>
      <c r="HD305" s="6">
        <f t="shared" si="340"/>
        <v>0</v>
      </c>
      <c r="HE305" s="84" t="str">
        <f t="shared" si="341"/>
        <v>Ok</v>
      </c>
    </row>
    <row r="306" spans="2:213" hidden="1" x14ac:dyDescent="0.3">
      <c r="B306" s="84" t="s">
        <v>191</v>
      </c>
      <c r="C306" s="12">
        <f>SUMIFS(Inyecciones!$E$2:$E$14185,Inyecciones!$A$2:$A$14185,Balance!C$4,Inyecciones!$B$2:$B$14185,Balance!$B306,Inyecciones!$C$2:$C$14185,Balance!C$5)</f>
        <v>45188.850873523159</v>
      </c>
      <c r="D306" s="13">
        <f>SUMIFS(Inyecciones!$E$2:$E$14185,Inyecciones!$A$2:$A$14185,Balance!D$4,Inyecciones!$B$2:$B$14185,Balance!$B306,Inyecciones!$C$2:$C$14185,Balance!D$5)</f>
        <v>36085.499913244603</v>
      </c>
      <c r="E306" s="13">
        <f>SUMIFS(Inyecciones!$E$2:$E$14185,Inyecciones!$A$2:$A$14185,Balance!E$4,Inyecciones!$B$2:$B$14185,Balance!$B306,Inyecciones!$C$2:$C$14185,Balance!E$5)</f>
        <v>42440.143494413627</v>
      </c>
      <c r="F306" s="13">
        <f>SUMIFS(Inyecciones!$E$2:$E$14185,Inyecciones!$A$2:$A$14185,Balance!F$4,Inyecciones!$B$2:$B$14185,Balance!$B306,Inyecciones!$C$2:$C$14185,Balance!F$5)</f>
        <v>29057.278505030459</v>
      </c>
      <c r="G306" s="13">
        <f>SUMIFS(Inyecciones!$E$2:$E$14185,Inyecciones!$A$2:$A$14185,Balance!G$4,Inyecciones!$B$2:$B$14185,Balance!$B306,Inyecciones!$C$2:$C$14185,Balance!G$5)</f>
        <v>20386.128402929979</v>
      </c>
      <c r="H306" s="13">
        <f>SUMIFS(Inyecciones!$E$2:$E$14185,Inyecciones!$A$2:$A$14185,Balance!H$4,Inyecciones!$B$2:$B$14185,Balance!$B306,Inyecciones!$C$2:$C$14185,Balance!H$5)</f>
        <v>13697.681097630501</v>
      </c>
      <c r="I306" s="13">
        <f>SUMIFS(Inyecciones!$E$2:$E$14185,Inyecciones!$A$2:$A$14185,Balance!I$4,Inyecciones!$B$2:$B$14185,Balance!$B306,Inyecciones!$C$2:$C$14185,Balance!I$5)</f>
        <v>19807.876515766431</v>
      </c>
      <c r="J306" s="13">
        <f>SUMIFS(Inyecciones!$E$2:$E$14185,Inyecciones!$A$2:$A$14185,Balance!J$4,Inyecciones!$B$2:$B$14185,Balance!$B306,Inyecciones!$C$2:$C$14185,Balance!J$5)</f>
        <v>25298.12970201347</v>
      </c>
      <c r="K306" s="13">
        <f>SUMIFS(Inyecciones!$E$2:$E$14185,Inyecciones!$A$2:$A$14185,Balance!K$4,Inyecciones!$B$2:$B$14185,Balance!$B306,Inyecciones!$C$2:$C$14185,Balance!K$5)</f>
        <v>23193.758979892791</v>
      </c>
      <c r="L306" s="13">
        <f>SUMIFS(Inyecciones!$E$2:$E$14185,Inyecciones!$A$2:$A$14185,Balance!L$4,Inyecciones!$B$2:$B$14185,Balance!$B306,Inyecciones!$C$2:$C$14185,Balance!L$5)</f>
        <v>5627.924820153984</v>
      </c>
      <c r="M306" s="13">
        <f>SUMIFS(Inyecciones!$E$2:$E$14185,Inyecciones!$A$2:$A$14185,Balance!M$4,Inyecciones!$B$2:$B$14185,Balance!$B306,Inyecciones!$C$2:$C$14185,Balance!M$5)</f>
        <v>1177.432911382713</v>
      </c>
      <c r="N306" s="14">
        <f>SUMIFS(Inyecciones!$E$2:$E$14185,Inyecciones!$A$2:$A$14185,Balance!N$4,Inyecciones!$B$2:$B$14185,Balance!$B306,Inyecciones!$C$2:$C$14185,Balance!N$5)</f>
        <v>2698.070292138339</v>
      </c>
      <c r="O306" s="12">
        <f>SUMIFS(Inyecciones!$E$2:$E$14185,Inyecciones!$A$2:$A$14185,Balance!O$4,Inyecciones!$B$2:$B$14185,Balance!$B306,Inyecciones!$C$2:$C$14185,Balance!O$5)</f>
        <v>45282.282561305692</v>
      </c>
      <c r="P306" s="13">
        <f>SUMIFS(Inyecciones!$E$2:$E$14185,Inyecciones!$A$2:$A$14185,Balance!P$4,Inyecciones!$B$2:$B$14185,Balance!$B306,Inyecciones!$C$2:$C$14185,Balance!P$5)</f>
        <v>36327.227162830728</v>
      </c>
      <c r="Q306" s="13">
        <f>SUMIFS(Inyecciones!$E$2:$E$14185,Inyecciones!$A$2:$A$14185,Balance!Q$4,Inyecciones!$B$2:$B$14185,Balance!$B306,Inyecciones!$C$2:$C$14185,Balance!Q$5)</f>
        <v>42863.735480830503</v>
      </c>
      <c r="R306" s="13">
        <f>SUMIFS(Inyecciones!$E$2:$E$14185,Inyecciones!$A$2:$A$14185,Balance!R$4,Inyecciones!$B$2:$B$14185,Balance!$B306,Inyecciones!$C$2:$C$14185,Balance!R$5)</f>
        <v>30869.039423913229</v>
      </c>
      <c r="S306" s="13">
        <f>SUMIFS(Inyecciones!$E$2:$E$14185,Inyecciones!$A$2:$A$14185,Balance!S$4,Inyecciones!$B$2:$B$14185,Balance!$B306,Inyecciones!$C$2:$C$14185,Balance!S$5)</f>
        <v>19765.25246652947</v>
      </c>
      <c r="T306" s="13">
        <f>SUMIFS(Inyecciones!$E$2:$E$14185,Inyecciones!$A$2:$A$14185,Balance!T$4,Inyecciones!$B$2:$B$14185,Balance!$B306,Inyecciones!$C$2:$C$14185,Balance!T$5)</f>
        <v>13847.125180975931</v>
      </c>
      <c r="U306" s="13">
        <f>SUMIFS(Inyecciones!$E$2:$E$14185,Inyecciones!$A$2:$A$14185,Balance!U$4,Inyecciones!$B$2:$B$14185,Balance!$B306,Inyecciones!$C$2:$C$14185,Balance!U$5)</f>
        <v>20961.710021138289</v>
      </c>
      <c r="V306" s="13">
        <f>SUMIFS(Inyecciones!$E$2:$E$14185,Inyecciones!$A$2:$A$14185,Balance!V$4,Inyecciones!$B$2:$B$14185,Balance!$B306,Inyecciones!$C$2:$C$14185,Balance!V$5)</f>
        <v>25434.844322073131</v>
      </c>
      <c r="W306" s="13">
        <f>SUMIFS(Inyecciones!$E$2:$E$14185,Inyecciones!$A$2:$A$14185,Balance!W$4,Inyecciones!$B$2:$B$14185,Balance!$B306,Inyecciones!$C$2:$C$14185,Balance!W$5)</f>
        <v>23646.007198315048</v>
      </c>
      <c r="X306" s="13">
        <f>SUMIFS(Inyecciones!$E$2:$E$14185,Inyecciones!$A$2:$A$14185,Balance!X$4,Inyecciones!$B$2:$B$14185,Balance!$B306,Inyecciones!$C$2:$C$14185,Balance!X$5)</f>
        <v>8667.1070023439879</v>
      </c>
      <c r="Y306" s="13">
        <f>SUMIFS(Inyecciones!$E$2:$E$14185,Inyecciones!$A$2:$A$14185,Balance!Y$4,Inyecciones!$B$2:$B$14185,Balance!$B306,Inyecciones!$C$2:$C$14185,Balance!Y$5)</f>
        <v>9631.147200511572</v>
      </c>
      <c r="Z306" s="14">
        <f>SUMIFS(Inyecciones!$E$2:$E$14185,Inyecciones!$A$2:$A$14185,Balance!Z$4,Inyecciones!$B$2:$B$14185,Balance!$B306,Inyecciones!$C$2:$C$14185,Balance!Z$5)</f>
        <v>14301.145424833951</v>
      </c>
      <c r="AA306" s="12">
        <f>SUMIFS(Inyecciones!$E$2:$E$14185,Inyecciones!$A$2:$A$14185,Balance!AA$4,Inyecciones!$B$2:$B$14185,Balance!$B306,Inyecciones!$C$2:$C$14185,Balance!AA$5)</f>
        <v>45298.607465453068</v>
      </c>
      <c r="AB306" s="13">
        <f>SUMIFS(Inyecciones!$E$2:$E$14185,Inyecciones!$A$2:$A$14185,Balance!AB$4,Inyecciones!$B$2:$B$14185,Balance!$B306,Inyecciones!$C$2:$C$14185,Balance!AB$5)</f>
        <v>36330.943463445597</v>
      </c>
      <c r="AC306" s="13">
        <f>SUMIFS(Inyecciones!$E$2:$E$14185,Inyecciones!$A$2:$A$14185,Balance!AC$4,Inyecciones!$B$2:$B$14185,Balance!$B306,Inyecciones!$C$2:$C$14185,Balance!AC$5)</f>
        <v>42697.267222635783</v>
      </c>
      <c r="AD306" s="13">
        <f>SUMIFS(Inyecciones!$E$2:$E$14185,Inyecciones!$A$2:$A$14185,Balance!AD$4,Inyecciones!$B$2:$B$14185,Balance!$B306,Inyecciones!$C$2:$C$14185,Balance!AD$5)</f>
        <v>30638.210581621479</v>
      </c>
      <c r="AE306" s="13">
        <f>SUMIFS(Inyecciones!$E$2:$E$14185,Inyecciones!$A$2:$A$14185,Balance!AE$4,Inyecciones!$B$2:$B$14185,Balance!$B306,Inyecciones!$C$2:$C$14185,Balance!AE$5)</f>
        <v>20754.52643298504</v>
      </c>
      <c r="AF306" s="13">
        <f>SUMIFS(Inyecciones!$E$2:$E$14185,Inyecciones!$A$2:$A$14185,Balance!AF$4,Inyecciones!$B$2:$B$14185,Balance!$B306,Inyecciones!$C$2:$C$14185,Balance!AF$5)</f>
        <v>14947.28355328671</v>
      </c>
      <c r="AG306" s="13">
        <f>SUMIFS(Inyecciones!$E$2:$E$14185,Inyecciones!$A$2:$A$14185,Balance!AG$4,Inyecciones!$B$2:$B$14185,Balance!$B306,Inyecciones!$C$2:$C$14185,Balance!AG$5)</f>
        <v>22951.411794928979</v>
      </c>
      <c r="AH306" s="13">
        <f>SUMIFS(Inyecciones!$E$2:$E$14185,Inyecciones!$A$2:$A$14185,Balance!AH$4,Inyecciones!$B$2:$B$14185,Balance!$B306,Inyecciones!$C$2:$C$14185,Balance!AH$5)</f>
        <v>28490.96783475448</v>
      </c>
      <c r="AI306" s="13">
        <f>SUMIFS(Inyecciones!$E$2:$E$14185,Inyecciones!$A$2:$A$14185,Balance!AI$4,Inyecciones!$B$2:$B$14185,Balance!$B306,Inyecciones!$C$2:$C$14185,Balance!AI$5)</f>
        <v>25746.36649932712</v>
      </c>
      <c r="AJ306" s="13">
        <f>SUMIFS(Inyecciones!$E$2:$E$14185,Inyecciones!$A$2:$A$14185,Balance!AJ$4,Inyecciones!$B$2:$B$14185,Balance!$B306,Inyecciones!$C$2:$C$14185,Balance!AJ$5)</f>
        <v>19869.017439510619</v>
      </c>
      <c r="AK306" s="13">
        <f>SUMIFS(Inyecciones!$E$2:$E$14185,Inyecciones!$A$2:$A$14185,Balance!AK$4,Inyecciones!$B$2:$B$14185,Balance!$B306,Inyecciones!$C$2:$C$14185,Balance!AK$5)</f>
        <v>19990.981574859761</v>
      </c>
      <c r="AL306" s="14">
        <f>SUMIFS(Inyecciones!$E$2:$E$14185,Inyecciones!$A$2:$A$14185,Balance!AL$4,Inyecciones!$B$2:$B$14185,Balance!$B306,Inyecciones!$C$2:$C$14185,Balance!AL$5)</f>
        <v>23530.84096035835</v>
      </c>
      <c r="AM306" s="13"/>
      <c r="AN306" s="12">
        <f>SUMIFS('Retiro Mensual'!$E$2:$E$2629,'Retiro Mensual'!$A$2:$A$2629,AN$4,'Retiro Mensual'!$B$2:$B$2629,$B306,'Retiro Mensual'!$C$2:$C$2629,AN$5)</f>
        <v>0</v>
      </c>
      <c r="AO306" s="13">
        <f>SUMIFS('Retiro Mensual'!$E$2:$E$2629,'Retiro Mensual'!$A$2:$A$2629,AO$4,'Retiro Mensual'!$B$2:$B$2629,$B306,'Retiro Mensual'!$C$2:$C$2629,AO$5)</f>
        <v>0</v>
      </c>
      <c r="AP306" s="13">
        <f>SUMIFS('Retiro Mensual'!$E$2:$E$2629,'Retiro Mensual'!$A$2:$A$2629,AP$4,'Retiro Mensual'!$B$2:$B$2629,$B306,'Retiro Mensual'!$C$2:$C$2629,AP$5)</f>
        <v>0</v>
      </c>
      <c r="AQ306" s="13">
        <f>SUMIFS('Retiro Mensual'!$E$2:$E$2629,'Retiro Mensual'!$A$2:$A$2629,AQ$4,'Retiro Mensual'!$B$2:$B$2629,$B306,'Retiro Mensual'!$C$2:$C$2629,AQ$5)</f>
        <v>0</v>
      </c>
      <c r="AR306" s="13">
        <f>SUMIFS('Retiro Mensual'!$E$2:$E$2629,'Retiro Mensual'!$A$2:$A$2629,AR$4,'Retiro Mensual'!$B$2:$B$2629,$B306,'Retiro Mensual'!$C$2:$C$2629,AR$5)</f>
        <v>0</v>
      </c>
      <c r="AS306" s="13">
        <f>SUMIFS('Retiro Mensual'!$E$2:$E$2629,'Retiro Mensual'!$A$2:$A$2629,AS$4,'Retiro Mensual'!$B$2:$B$2629,$B306,'Retiro Mensual'!$C$2:$C$2629,AS$5)</f>
        <v>0</v>
      </c>
      <c r="AT306" s="13">
        <f>SUMIFS('Retiro Mensual'!$E$2:$E$2629,'Retiro Mensual'!$A$2:$A$2629,AT$4,'Retiro Mensual'!$B$2:$B$2629,$B306,'Retiro Mensual'!$C$2:$C$2629,AT$5)</f>
        <v>0</v>
      </c>
      <c r="AU306" s="13">
        <f>SUMIFS('Retiro Mensual'!$E$2:$E$2629,'Retiro Mensual'!$A$2:$A$2629,AU$4,'Retiro Mensual'!$B$2:$B$2629,$B306,'Retiro Mensual'!$C$2:$C$2629,AU$5)</f>
        <v>0</v>
      </c>
      <c r="AV306" s="13">
        <f>SUMIFS('Retiro Mensual'!$E$2:$E$2629,'Retiro Mensual'!$A$2:$A$2629,AV$4,'Retiro Mensual'!$B$2:$B$2629,$B306,'Retiro Mensual'!$C$2:$C$2629,AV$5)</f>
        <v>0</v>
      </c>
      <c r="AW306" s="13">
        <f>SUMIFS('Retiro Mensual'!$E$2:$E$2629,'Retiro Mensual'!$A$2:$A$2629,AW$4,'Retiro Mensual'!$B$2:$B$2629,$B306,'Retiro Mensual'!$C$2:$C$2629,AW$5)</f>
        <v>0</v>
      </c>
      <c r="AX306" s="13">
        <f>SUMIFS('Retiro Mensual'!$E$2:$E$2629,'Retiro Mensual'!$A$2:$A$2629,AX$4,'Retiro Mensual'!$B$2:$B$2629,$B306,'Retiro Mensual'!$C$2:$C$2629,AX$5)</f>
        <v>0</v>
      </c>
      <c r="AY306" s="14">
        <f>SUMIFS('Retiro Mensual'!$E$2:$E$2629,'Retiro Mensual'!$A$2:$A$2629,AY$4,'Retiro Mensual'!$B$2:$B$2629,$B306,'Retiro Mensual'!$C$2:$C$2629,AY$5)</f>
        <v>0</v>
      </c>
      <c r="AZ306" s="12">
        <f>SUMIFS('Retiro Mensual'!$E$2:$E$2629,'Retiro Mensual'!$A$2:$A$2629,AZ$4,'Retiro Mensual'!$B$2:$B$2629,$B306,'Retiro Mensual'!$C$2:$C$2629,AZ$5)</f>
        <v>0</v>
      </c>
      <c r="BA306" s="13">
        <f>SUMIFS('Retiro Mensual'!$E$2:$E$2629,'Retiro Mensual'!$A$2:$A$2629,BA$4,'Retiro Mensual'!$B$2:$B$2629,$B306,'Retiro Mensual'!$C$2:$C$2629,BA$5)</f>
        <v>0</v>
      </c>
      <c r="BB306" s="13">
        <f>SUMIFS('Retiro Mensual'!$E$2:$E$2629,'Retiro Mensual'!$A$2:$A$2629,BB$4,'Retiro Mensual'!$B$2:$B$2629,$B306,'Retiro Mensual'!$C$2:$C$2629,BB$5)</f>
        <v>0</v>
      </c>
      <c r="BC306" s="13">
        <f>SUMIFS('Retiro Mensual'!$E$2:$E$2629,'Retiro Mensual'!$A$2:$A$2629,BC$4,'Retiro Mensual'!$B$2:$B$2629,$B306,'Retiro Mensual'!$C$2:$C$2629,BC$5)</f>
        <v>0</v>
      </c>
      <c r="BD306" s="13">
        <f>SUMIFS('Retiro Mensual'!$E$2:$E$2629,'Retiro Mensual'!$A$2:$A$2629,BD$4,'Retiro Mensual'!$B$2:$B$2629,$B306,'Retiro Mensual'!$C$2:$C$2629,BD$5)</f>
        <v>0</v>
      </c>
      <c r="BE306" s="13">
        <f>SUMIFS('Retiro Mensual'!$E$2:$E$2629,'Retiro Mensual'!$A$2:$A$2629,BE$4,'Retiro Mensual'!$B$2:$B$2629,$B306,'Retiro Mensual'!$C$2:$C$2629,BE$5)</f>
        <v>0</v>
      </c>
      <c r="BF306" s="13">
        <f>SUMIFS('Retiro Mensual'!$E$2:$E$2629,'Retiro Mensual'!$A$2:$A$2629,BF$4,'Retiro Mensual'!$B$2:$B$2629,$B306,'Retiro Mensual'!$C$2:$C$2629,BF$5)</f>
        <v>0</v>
      </c>
      <c r="BG306" s="13">
        <f>SUMIFS('Retiro Mensual'!$E$2:$E$2629,'Retiro Mensual'!$A$2:$A$2629,BG$4,'Retiro Mensual'!$B$2:$B$2629,$B306,'Retiro Mensual'!$C$2:$C$2629,BG$5)</f>
        <v>0</v>
      </c>
      <c r="BH306" s="13">
        <f>SUMIFS('Retiro Mensual'!$E$2:$E$2629,'Retiro Mensual'!$A$2:$A$2629,BH$4,'Retiro Mensual'!$B$2:$B$2629,$B306,'Retiro Mensual'!$C$2:$C$2629,BH$5)</f>
        <v>0</v>
      </c>
      <c r="BI306" s="13">
        <f>SUMIFS('Retiro Mensual'!$E$2:$E$2629,'Retiro Mensual'!$A$2:$A$2629,BI$4,'Retiro Mensual'!$B$2:$B$2629,$B306,'Retiro Mensual'!$C$2:$C$2629,BI$5)</f>
        <v>0</v>
      </c>
      <c r="BJ306" s="13">
        <f>SUMIFS('Retiro Mensual'!$E$2:$E$2629,'Retiro Mensual'!$A$2:$A$2629,BJ$4,'Retiro Mensual'!$B$2:$B$2629,$B306,'Retiro Mensual'!$C$2:$C$2629,BJ$5)</f>
        <v>0</v>
      </c>
      <c r="BK306" s="14">
        <f>SUMIFS('Retiro Mensual'!$E$2:$E$2629,'Retiro Mensual'!$A$2:$A$2629,BK$4,'Retiro Mensual'!$B$2:$B$2629,$B306,'Retiro Mensual'!$C$2:$C$2629,BK$5)</f>
        <v>0</v>
      </c>
      <c r="BL306" s="12">
        <f>SUMIFS('Retiro Mensual'!$E$2:$E$2629,'Retiro Mensual'!$A$2:$A$2629,BL$4,'Retiro Mensual'!$B$2:$B$2629,$B306,'Retiro Mensual'!$C$2:$C$2629,BL$5)</f>
        <v>0</v>
      </c>
      <c r="BM306" s="13">
        <f>SUMIFS('Retiro Mensual'!$E$2:$E$2629,'Retiro Mensual'!$A$2:$A$2629,BM$4,'Retiro Mensual'!$B$2:$B$2629,$B306,'Retiro Mensual'!$C$2:$C$2629,BM$5)</f>
        <v>0</v>
      </c>
      <c r="BN306" s="13">
        <f>SUMIFS('Retiro Mensual'!$E$2:$E$2629,'Retiro Mensual'!$A$2:$A$2629,BN$4,'Retiro Mensual'!$B$2:$B$2629,$B306,'Retiro Mensual'!$C$2:$C$2629,BN$5)</f>
        <v>0</v>
      </c>
      <c r="BO306" s="13">
        <f>SUMIFS('Retiro Mensual'!$E$2:$E$2629,'Retiro Mensual'!$A$2:$A$2629,BO$4,'Retiro Mensual'!$B$2:$B$2629,$B306,'Retiro Mensual'!$C$2:$C$2629,BO$5)</f>
        <v>0</v>
      </c>
      <c r="BP306" s="13">
        <f>SUMIFS('Retiro Mensual'!$E$2:$E$2629,'Retiro Mensual'!$A$2:$A$2629,BP$4,'Retiro Mensual'!$B$2:$B$2629,$B306,'Retiro Mensual'!$C$2:$C$2629,BP$5)</f>
        <v>0</v>
      </c>
      <c r="BQ306" s="13">
        <f>SUMIFS('Retiro Mensual'!$E$2:$E$2629,'Retiro Mensual'!$A$2:$A$2629,BQ$4,'Retiro Mensual'!$B$2:$B$2629,$B306,'Retiro Mensual'!$C$2:$C$2629,BQ$5)</f>
        <v>0</v>
      </c>
      <c r="BR306" s="13">
        <f>SUMIFS('Retiro Mensual'!$E$2:$E$2629,'Retiro Mensual'!$A$2:$A$2629,BR$4,'Retiro Mensual'!$B$2:$B$2629,$B306,'Retiro Mensual'!$C$2:$C$2629,BR$5)</f>
        <v>0</v>
      </c>
      <c r="BS306" s="13">
        <f>SUMIFS('Retiro Mensual'!$E$2:$E$2629,'Retiro Mensual'!$A$2:$A$2629,BS$4,'Retiro Mensual'!$B$2:$B$2629,$B306,'Retiro Mensual'!$C$2:$C$2629,BS$5)</f>
        <v>0</v>
      </c>
      <c r="BT306" s="13">
        <f>SUMIFS('Retiro Mensual'!$E$2:$E$2629,'Retiro Mensual'!$A$2:$A$2629,BT$4,'Retiro Mensual'!$B$2:$B$2629,$B306,'Retiro Mensual'!$C$2:$C$2629,BT$5)</f>
        <v>0</v>
      </c>
      <c r="BU306" s="13">
        <f>SUMIFS('Retiro Mensual'!$E$2:$E$2629,'Retiro Mensual'!$A$2:$A$2629,BU$4,'Retiro Mensual'!$B$2:$B$2629,$B306,'Retiro Mensual'!$C$2:$C$2629,BU$5)</f>
        <v>0</v>
      </c>
      <c r="BV306" s="13">
        <f>SUMIFS('Retiro Mensual'!$E$2:$E$2629,'Retiro Mensual'!$A$2:$A$2629,BV$4,'Retiro Mensual'!$B$2:$B$2629,$B306,'Retiro Mensual'!$C$2:$C$2629,BV$5)</f>
        <v>0</v>
      </c>
      <c r="BW306" s="14">
        <f>SUMIFS('Retiro Mensual'!$E$2:$E$2629,'Retiro Mensual'!$A$2:$A$2629,BW$4,'Retiro Mensual'!$B$2:$B$2629,$B306,'Retiro Mensual'!$C$2:$C$2629,BW$5)</f>
        <v>0</v>
      </c>
      <c r="BX306" s="13"/>
      <c r="BY306" s="12">
        <f>SUMIFS('Compra Ventas'!$E$2:$E$2700,'Compra Ventas'!$A$2:$A$2700,BY$4,'Compra Ventas'!$B$2:$B$2700,$B306,'Compra Ventas'!$C$2:$C$2700,BY$5)</f>
        <v>0</v>
      </c>
      <c r="BZ306" s="13">
        <f>SUMIFS('Compra Ventas'!$E$2:$E$2700,'Compra Ventas'!$A$2:$A$2700,BZ$4,'Compra Ventas'!$B$2:$B$2700,$B306,'Compra Ventas'!$C$2:$C$2700,BZ$5)</f>
        <v>0</v>
      </c>
      <c r="CA306" s="13">
        <f>SUMIFS('Compra Ventas'!$E$2:$E$2700,'Compra Ventas'!$A$2:$A$2700,CA$4,'Compra Ventas'!$B$2:$B$2700,$B306,'Compra Ventas'!$C$2:$C$2700,CA$5)</f>
        <v>0</v>
      </c>
      <c r="CB306" s="13">
        <f>SUMIFS('Compra Ventas'!$E$2:$E$2700,'Compra Ventas'!$A$2:$A$2700,CB$4,'Compra Ventas'!$B$2:$B$2700,$B306,'Compra Ventas'!$C$2:$C$2700,CB$5)</f>
        <v>0</v>
      </c>
      <c r="CC306" s="13">
        <f>SUMIFS('Compra Ventas'!$E$2:$E$2700,'Compra Ventas'!$A$2:$A$2700,CC$4,'Compra Ventas'!$B$2:$B$2700,$B306,'Compra Ventas'!$C$2:$C$2700,CC$5)</f>
        <v>0</v>
      </c>
      <c r="CD306" s="13">
        <f>SUMIFS('Compra Ventas'!$E$2:$E$2700,'Compra Ventas'!$A$2:$A$2700,CD$4,'Compra Ventas'!$B$2:$B$2700,$B306,'Compra Ventas'!$C$2:$C$2700,CD$5)</f>
        <v>0</v>
      </c>
      <c r="CE306" s="13">
        <f>SUMIFS('Compra Ventas'!$E$2:$E$2700,'Compra Ventas'!$A$2:$A$2700,CE$4,'Compra Ventas'!$B$2:$B$2700,$B306,'Compra Ventas'!$C$2:$C$2700,CE$5)</f>
        <v>0</v>
      </c>
      <c r="CF306" s="13">
        <f>SUMIFS('Compra Ventas'!$E$2:$E$2700,'Compra Ventas'!$A$2:$A$2700,CF$4,'Compra Ventas'!$B$2:$B$2700,$B306,'Compra Ventas'!$C$2:$C$2700,CF$5)</f>
        <v>0</v>
      </c>
      <c r="CG306" s="13">
        <f>SUMIFS('Compra Ventas'!$E$2:$E$2700,'Compra Ventas'!$A$2:$A$2700,CG$4,'Compra Ventas'!$B$2:$B$2700,$B306,'Compra Ventas'!$C$2:$C$2700,CG$5)</f>
        <v>0</v>
      </c>
      <c r="CH306" s="13">
        <f>SUMIFS('Compra Ventas'!$E$2:$E$2700,'Compra Ventas'!$A$2:$A$2700,CH$4,'Compra Ventas'!$B$2:$B$2700,$B306,'Compra Ventas'!$C$2:$C$2700,CH$5)</f>
        <v>0</v>
      </c>
      <c r="CI306" s="13">
        <f>SUMIFS('Compra Ventas'!$E$2:$E$2700,'Compra Ventas'!$A$2:$A$2700,CI$4,'Compra Ventas'!$B$2:$B$2700,$B306,'Compra Ventas'!$C$2:$C$2700,CI$5)</f>
        <v>0</v>
      </c>
      <c r="CJ306" s="14">
        <f>SUMIFS('Compra Ventas'!$E$2:$E$2700,'Compra Ventas'!$A$2:$A$2700,CJ$4,'Compra Ventas'!$B$2:$B$2700,$B306,'Compra Ventas'!$C$2:$C$2700,CJ$5)</f>
        <v>0</v>
      </c>
      <c r="CK306" s="12">
        <f>SUMIFS('Compra Ventas'!$E$2:$E$2700,'Compra Ventas'!$A$2:$A$2700,CK$4,'Compra Ventas'!$B$2:$B$2700,$B306,'Compra Ventas'!$C$2:$C$2700,CK$5)</f>
        <v>0</v>
      </c>
      <c r="CL306" s="13">
        <f>SUMIFS('Compra Ventas'!$E$2:$E$2700,'Compra Ventas'!$A$2:$A$2700,CL$4,'Compra Ventas'!$B$2:$B$2700,$B306,'Compra Ventas'!$C$2:$C$2700,CL$5)</f>
        <v>0</v>
      </c>
      <c r="CM306" s="13">
        <f>SUMIFS('Compra Ventas'!$E$2:$E$2700,'Compra Ventas'!$A$2:$A$2700,CM$4,'Compra Ventas'!$B$2:$B$2700,$B306,'Compra Ventas'!$C$2:$C$2700,CM$5)</f>
        <v>0</v>
      </c>
      <c r="CN306" s="13">
        <f>SUMIFS('Compra Ventas'!$E$2:$E$2700,'Compra Ventas'!$A$2:$A$2700,CN$4,'Compra Ventas'!$B$2:$B$2700,$B306,'Compra Ventas'!$C$2:$C$2700,CN$5)</f>
        <v>0</v>
      </c>
      <c r="CO306" s="13">
        <f>SUMIFS('Compra Ventas'!$E$2:$E$2700,'Compra Ventas'!$A$2:$A$2700,CO$4,'Compra Ventas'!$B$2:$B$2700,$B306,'Compra Ventas'!$C$2:$C$2700,CO$5)</f>
        <v>0</v>
      </c>
      <c r="CP306" s="13">
        <f>SUMIFS('Compra Ventas'!$E$2:$E$2700,'Compra Ventas'!$A$2:$A$2700,CP$4,'Compra Ventas'!$B$2:$B$2700,$B306,'Compra Ventas'!$C$2:$C$2700,CP$5)</f>
        <v>0</v>
      </c>
      <c r="CQ306" s="13">
        <f>SUMIFS('Compra Ventas'!$E$2:$E$2700,'Compra Ventas'!$A$2:$A$2700,CQ$4,'Compra Ventas'!$B$2:$B$2700,$B306,'Compra Ventas'!$C$2:$C$2700,CQ$5)</f>
        <v>0</v>
      </c>
      <c r="CR306" s="13">
        <f>SUMIFS('Compra Ventas'!$E$2:$E$2700,'Compra Ventas'!$A$2:$A$2700,CR$4,'Compra Ventas'!$B$2:$B$2700,$B306,'Compra Ventas'!$C$2:$C$2700,CR$5)</f>
        <v>0</v>
      </c>
      <c r="CS306" s="13">
        <f>SUMIFS('Compra Ventas'!$E$2:$E$2700,'Compra Ventas'!$A$2:$A$2700,CS$4,'Compra Ventas'!$B$2:$B$2700,$B306,'Compra Ventas'!$C$2:$C$2700,CS$5)</f>
        <v>0</v>
      </c>
      <c r="CT306" s="13">
        <f>SUMIFS('Compra Ventas'!$E$2:$E$2700,'Compra Ventas'!$A$2:$A$2700,CT$4,'Compra Ventas'!$B$2:$B$2700,$B306,'Compra Ventas'!$C$2:$C$2700,CT$5)</f>
        <v>0</v>
      </c>
      <c r="CU306" s="13">
        <f>SUMIFS('Compra Ventas'!$E$2:$E$2700,'Compra Ventas'!$A$2:$A$2700,CU$4,'Compra Ventas'!$B$2:$B$2700,$B306,'Compra Ventas'!$C$2:$C$2700,CU$5)</f>
        <v>0</v>
      </c>
      <c r="CV306" s="14">
        <f>SUMIFS('Compra Ventas'!$E$2:$E$2700,'Compra Ventas'!$A$2:$A$2700,CV$4,'Compra Ventas'!$B$2:$B$2700,$B306,'Compra Ventas'!$C$2:$C$2700,CV$5)</f>
        <v>0</v>
      </c>
      <c r="CW306" s="12">
        <f>SUMIFS('Compra Ventas'!$E$2:$E$2700,'Compra Ventas'!$A$2:$A$2700,CW$4,'Compra Ventas'!$B$2:$B$2700,$B306,'Compra Ventas'!$C$2:$C$2700,CW$5)</f>
        <v>0</v>
      </c>
      <c r="CX306" s="13">
        <f>SUMIFS('Compra Ventas'!$E$2:$E$2700,'Compra Ventas'!$A$2:$A$2700,CX$4,'Compra Ventas'!$B$2:$B$2700,$B306,'Compra Ventas'!$C$2:$C$2700,CX$5)</f>
        <v>0</v>
      </c>
      <c r="CY306" s="13">
        <f>SUMIFS('Compra Ventas'!$E$2:$E$2700,'Compra Ventas'!$A$2:$A$2700,CY$4,'Compra Ventas'!$B$2:$B$2700,$B306,'Compra Ventas'!$C$2:$C$2700,CY$5)</f>
        <v>0</v>
      </c>
      <c r="CZ306" s="13">
        <f>SUMIFS('Compra Ventas'!$E$2:$E$2700,'Compra Ventas'!$A$2:$A$2700,CZ$4,'Compra Ventas'!$B$2:$B$2700,$B306,'Compra Ventas'!$C$2:$C$2700,CZ$5)</f>
        <v>0</v>
      </c>
      <c r="DA306" s="13">
        <f>SUMIFS('Compra Ventas'!$E$2:$E$2700,'Compra Ventas'!$A$2:$A$2700,DA$4,'Compra Ventas'!$B$2:$B$2700,$B306,'Compra Ventas'!$C$2:$C$2700,DA$5)</f>
        <v>0</v>
      </c>
      <c r="DB306" s="13">
        <f>SUMIFS('Compra Ventas'!$E$2:$E$2700,'Compra Ventas'!$A$2:$A$2700,DB$4,'Compra Ventas'!$B$2:$B$2700,$B306,'Compra Ventas'!$C$2:$C$2700,DB$5)</f>
        <v>0</v>
      </c>
      <c r="DC306" s="13">
        <f>SUMIFS('Compra Ventas'!$E$2:$E$2700,'Compra Ventas'!$A$2:$A$2700,DC$4,'Compra Ventas'!$B$2:$B$2700,$B306,'Compra Ventas'!$C$2:$C$2700,DC$5)</f>
        <v>0</v>
      </c>
      <c r="DD306" s="13">
        <f>SUMIFS('Compra Ventas'!$E$2:$E$2700,'Compra Ventas'!$A$2:$A$2700,DD$4,'Compra Ventas'!$B$2:$B$2700,$B306,'Compra Ventas'!$C$2:$C$2700,DD$5)</f>
        <v>0</v>
      </c>
      <c r="DE306" s="13">
        <f>SUMIFS('Compra Ventas'!$E$2:$E$2700,'Compra Ventas'!$A$2:$A$2700,DE$4,'Compra Ventas'!$B$2:$B$2700,$B306,'Compra Ventas'!$C$2:$C$2700,DE$5)</f>
        <v>0</v>
      </c>
      <c r="DF306" s="13">
        <f>SUMIFS('Compra Ventas'!$E$2:$E$2700,'Compra Ventas'!$A$2:$A$2700,DF$4,'Compra Ventas'!$B$2:$B$2700,$B306,'Compra Ventas'!$C$2:$C$2700,DF$5)</f>
        <v>0</v>
      </c>
      <c r="DG306" s="13">
        <f>SUMIFS('Compra Ventas'!$E$2:$E$2700,'Compra Ventas'!$A$2:$A$2700,DG$4,'Compra Ventas'!$B$2:$B$2700,$B306,'Compra Ventas'!$C$2:$C$2700,DG$5)</f>
        <v>0</v>
      </c>
      <c r="DH306" s="14">
        <f>SUMIFS('Compra Ventas'!$E$2:$E$2700,'Compra Ventas'!$A$2:$A$2700,DH$4,'Compra Ventas'!$B$2:$B$2700,$B306,'Compra Ventas'!$C$2:$C$2700,DH$5)</f>
        <v>0</v>
      </c>
      <c r="DI306" s="84"/>
      <c r="DJ306" s="98">
        <f>SUMIFS('Ajuste Ciclado'!D$5:D$47,'Ajuste Ciclado'!$C$5:$C$47,Balance!DJ$4,'Ajuste Ciclado'!$B$5:$B$47,Balance!$B306)</f>
        <v>0</v>
      </c>
      <c r="DK306" s="99">
        <f>SUMIFS('Ajuste Ciclado'!E$5:E$47,'Ajuste Ciclado'!$C$5:$C$47,Balance!DK$4,'Ajuste Ciclado'!$B$5:$B$47,Balance!$B306)</f>
        <v>0</v>
      </c>
      <c r="DL306" s="99">
        <f>SUMIFS('Ajuste Ciclado'!F$5:F$47,'Ajuste Ciclado'!$C$5:$C$47,Balance!DL$4,'Ajuste Ciclado'!$B$5:$B$47,Balance!$B306)</f>
        <v>0</v>
      </c>
      <c r="DM306" s="99">
        <f>SUMIFS('Ajuste Ciclado'!G$5:G$47,'Ajuste Ciclado'!$C$5:$C$47,Balance!DM$4,'Ajuste Ciclado'!$B$5:$B$47,Balance!$B306)</f>
        <v>0</v>
      </c>
      <c r="DN306" s="99">
        <f>SUMIFS('Ajuste Ciclado'!H$5:H$47,'Ajuste Ciclado'!$C$5:$C$47,Balance!DN$4,'Ajuste Ciclado'!$B$5:$B$47,Balance!$B306)</f>
        <v>0</v>
      </c>
      <c r="DO306" s="99">
        <f>SUMIFS('Ajuste Ciclado'!I$5:I$47,'Ajuste Ciclado'!$C$5:$C$47,Balance!DO$4,'Ajuste Ciclado'!$B$5:$B$47,Balance!$B306)</f>
        <v>0</v>
      </c>
      <c r="DP306" s="99">
        <f>SUMIFS('Ajuste Ciclado'!J$5:J$47,'Ajuste Ciclado'!$C$5:$C$47,Balance!DP$4,'Ajuste Ciclado'!$B$5:$B$47,Balance!$B306)</f>
        <v>0</v>
      </c>
      <c r="DQ306" s="99">
        <f>SUMIFS('Ajuste Ciclado'!K$5:K$47,'Ajuste Ciclado'!$C$5:$C$47,Balance!DQ$4,'Ajuste Ciclado'!$B$5:$B$47,Balance!$B306)</f>
        <v>0</v>
      </c>
      <c r="DR306" s="99">
        <f>SUMIFS('Ajuste Ciclado'!L$5:L$47,'Ajuste Ciclado'!$C$5:$C$47,Balance!DR$4,'Ajuste Ciclado'!$B$5:$B$47,Balance!$B306)</f>
        <v>0</v>
      </c>
      <c r="DS306" s="99">
        <f>SUMIFS('Ajuste Ciclado'!M$5:M$47,'Ajuste Ciclado'!$C$5:$C$47,Balance!DS$4,'Ajuste Ciclado'!$B$5:$B$47,Balance!$B306)</f>
        <v>0</v>
      </c>
      <c r="DT306" s="99">
        <f>SUMIFS('Ajuste Ciclado'!N$5:N$47,'Ajuste Ciclado'!$C$5:$C$47,Balance!DT$4,'Ajuste Ciclado'!$B$5:$B$47,Balance!$B306)</f>
        <v>0</v>
      </c>
      <c r="DU306" s="100">
        <f>SUMIFS('Ajuste Ciclado'!O$5:O$47,'Ajuste Ciclado'!$C$5:$C$47,Balance!DU$4,'Ajuste Ciclado'!$B$5:$B$47,Balance!$B306)</f>
        <v>0</v>
      </c>
      <c r="DV306" s="98">
        <f>SUMIFS('Ajuste Ciclado'!D$5:D$47,'Ajuste Ciclado'!$C$5:$C$47,Balance!DV$4,'Ajuste Ciclado'!$B$5:$B$47,Balance!$B306)</f>
        <v>0</v>
      </c>
      <c r="DW306" s="99">
        <f>SUMIFS('Ajuste Ciclado'!E$5:E$47,'Ajuste Ciclado'!$C$5:$C$47,Balance!DW$4,'Ajuste Ciclado'!$B$5:$B$47,Balance!$B306)</f>
        <v>0</v>
      </c>
      <c r="DX306" s="99">
        <f>SUMIFS('Ajuste Ciclado'!F$5:F$47,'Ajuste Ciclado'!$C$5:$C$47,Balance!DX$4,'Ajuste Ciclado'!$B$5:$B$47,Balance!$B306)</f>
        <v>0</v>
      </c>
      <c r="DY306" s="99">
        <f>SUMIFS('Ajuste Ciclado'!G$5:G$47,'Ajuste Ciclado'!$C$5:$C$47,Balance!DY$4,'Ajuste Ciclado'!$B$5:$B$47,Balance!$B306)</f>
        <v>0</v>
      </c>
      <c r="DZ306" s="99">
        <f>SUMIFS('Ajuste Ciclado'!H$5:H$47,'Ajuste Ciclado'!$C$5:$C$47,Balance!DZ$4,'Ajuste Ciclado'!$B$5:$B$47,Balance!$B306)</f>
        <v>0</v>
      </c>
      <c r="EA306" s="99">
        <f>SUMIFS('Ajuste Ciclado'!I$5:I$47,'Ajuste Ciclado'!$C$5:$C$47,Balance!EA$4,'Ajuste Ciclado'!$B$5:$B$47,Balance!$B306)</f>
        <v>0</v>
      </c>
      <c r="EB306" s="99">
        <f>SUMIFS('Ajuste Ciclado'!J$5:J$47,'Ajuste Ciclado'!$C$5:$C$47,Balance!EB$4,'Ajuste Ciclado'!$B$5:$B$47,Balance!$B306)</f>
        <v>0</v>
      </c>
      <c r="EC306" s="99">
        <f>SUMIFS('Ajuste Ciclado'!K$5:K$47,'Ajuste Ciclado'!$C$5:$C$47,Balance!EC$4,'Ajuste Ciclado'!$B$5:$B$47,Balance!$B306)</f>
        <v>0</v>
      </c>
      <c r="ED306" s="99">
        <f>SUMIFS('Ajuste Ciclado'!L$5:L$47,'Ajuste Ciclado'!$C$5:$C$47,Balance!ED$4,'Ajuste Ciclado'!$B$5:$B$47,Balance!$B306)</f>
        <v>0</v>
      </c>
      <c r="EE306" s="99">
        <f>SUMIFS('Ajuste Ciclado'!M$5:M$47,'Ajuste Ciclado'!$C$5:$C$47,Balance!EE$4,'Ajuste Ciclado'!$B$5:$B$47,Balance!$B306)</f>
        <v>0</v>
      </c>
      <c r="EF306" s="99">
        <f>SUMIFS('Ajuste Ciclado'!N$5:N$47,'Ajuste Ciclado'!$C$5:$C$47,Balance!EF$4,'Ajuste Ciclado'!$B$5:$B$47,Balance!$B306)</f>
        <v>0</v>
      </c>
      <c r="EG306" s="100">
        <f>SUMIFS('Ajuste Ciclado'!O$5:O$47,'Ajuste Ciclado'!$C$5:$C$47,Balance!EG$4,'Ajuste Ciclado'!$B$5:$B$47,Balance!$B306)</f>
        <v>0</v>
      </c>
      <c r="EH306" s="98">
        <f>SUMIFS('Ajuste Ciclado'!D$5:D$47,'Ajuste Ciclado'!$C$5:$C$47,Balance!EH$4,'Ajuste Ciclado'!$B$5:$B$47,Balance!$B306)</f>
        <v>0</v>
      </c>
      <c r="EI306" s="99">
        <f>SUMIFS('Ajuste Ciclado'!E$5:E$47,'Ajuste Ciclado'!$C$5:$C$47,Balance!EI$4,'Ajuste Ciclado'!$B$5:$B$47,Balance!$B306)</f>
        <v>0</v>
      </c>
      <c r="EJ306" s="99">
        <f>SUMIFS('Ajuste Ciclado'!F$5:F$47,'Ajuste Ciclado'!$C$5:$C$47,Balance!EJ$4,'Ajuste Ciclado'!$B$5:$B$47,Balance!$B306)</f>
        <v>0</v>
      </c>
      <c r="EK306" s="99">
        <f>SUMIFS('Ajuste Ciclado'!G$5:G$47,'Ajuste Ciclado'!$C$5:$C$47,Balance!EK$4,'Ajuste Ciclado'!$B$5:$B$47,Balance!$B306)</f>
        <v>0</v>
      </c>
      <c r="EL306" s="99">
        <f>SUMIFS('Ajuste Ciclado'!H$5:H$47,'Ajuste Ciclado'!$C$5:$C$47,Balance!EL$4,'Ajuste Ciclado'!$B$5:$B$47,Balance!$B306)</f>
        <v>0</v>
      </c>
      <c r="EM306" s="99">
        <f>SUMIFS('Ajuste Ciclado'!I$5:I$47,'Ajuste Ciclado'!$C$5:$C$47,Balance!EM$4,'Ajuste Ciclado'!$B$5:$B$47,Balance!$B306)</f>
        <v>0</v>
      </c>
      <c r="EN306" s="99">
        <f>SUMIFS('Ajuste Ciclado'!J$5:J$47,'Ajuste Ciclado'!$C$5:$C$47,Balance!EN$4,'Ajuste Ciclado'!$B$5:$B$47,Balance!$B306)</f>
        <v>0</v>
      </c>
      <c r="EO306" s="99">
        <f>SUMIFS('Ajuste Ciclado'!K$5:K$47,'Ajuste Ciclado'!$C$5:$C$47,Balance!EO$4,'Ajuste Ciclado'!$B$5:$B$47,Balance!$B306)</f>
        <v>0</v>
      </c>
      <c r="EP306" s="99">
        <f>SUMIFS('Ajuste Ciclado'!L$5:L$47,'Ajuste Ciclado'!$C$5:$C$47,Balance!EP$4,'Ajuste Ciclado'!$B$5:$B$47,Balance!$B306)</f>
        <v>0</v>
      </c>
      <c r="EQ306" s="99">
        <f>SUMIFS('Ajuste Ciclado'!M$5:M$47,'Ajuste Ciclado'!$C$5:$C$47,Balance!EQ$4,'Ajuste Ciclado'!$B$5:$B$47,Balance!$B306)</f>
        <v>0</v>
      </c>
      <c r="ER306" s="99">
        <f>SUMIFS('Ajuste Ciclado'!N$5:N$47,'Ajuste Ciclado'!$C$5:$C$47,Balance!ER$4,'Ajuste Ciclado'!$B$5:$B$47,Balance!$B306)</f>
        <v>0</v>
      </c>
      <c r="ES306" s="100">
        <f>SUMIFS('Ajuste Ciclado'!O$5:O$47,'Ajuste Ciclado'!$C$5:$C$47,Balance!ES$4,'Ajuste Ciclado'!$B$5:$B$47,Balance!$B306)</f>
        <v>0</v>
      </c>
      <c r="ET306" s="84"/>
      <c r="EU306" s="12">
        <f t="shared" si="377"/>
        <v>45188.850873523159</v>
      </c>
      <c r="EV306" s="13">
        <f t="shared" si="342"/>
        <v>36085.499913244603</v>
      </c>
      <c r="EW306" s="13">
        <f t="shared" si="343"/>
        <v>42440.143494413627</v>
      </c>
      <c r="EX306" s="13">
        <f t="shared" si="344"/>
        <v>29057.278505030459</v>
      </c>
      <c r="EY306" s="13">
        <f t="shared" si="345"/>
        <v>20386.128402929979</v>
      </c>
      <c r="EZ306" s="13">
        <f t="shared" si="346"/>
        <v>13697.681097630501</v>
      </c>
      <c r="FA306" s="13">
        <f t="shared" si="347"/>
        <v>19807.876515766431</v>
      </c>
      <c r="FB306" s="13">
        <f t="shared" si="348"/>
        <v>25298.12970201347</v>
      </c>
      <c r="FC306" s="13">
        <f t="shared" si="349"/>
        <v>23193.758979892791</v>
      </c>
      <c r="FD306" s="13">
        <f t="shared" si="350"/>
        <v>5627.924820153984</v>
      </c>
      <c r="FE306" s="13">
        <f t="shared" si="351"/>
        <v>1177.432911382713</v>
      </c>
      <c r="FF306" s="14">
        <f t="shared" si="352"/>
        <v>2698.070292138339</v>
      </c>
      <c r="FG306" s="12">
        <f t="shared" si="353"/>
        <v>45282.282561305692</v>
      </c>
      <c r="FH306" s="13">
        <f t="shared" si="354"/>
        <v>36327.227162830728</v>
      </c>
      <c r="FI306" s="13">
        <f t="shared" si="355"/>
        <v>42863.735480830503</v>
      </c>
      <c r="FJ306" s="13">
        <f t="shared" si="356"/>
        <v>30869.039423913229</v>
      </c>
      <c r="FK306" s="13">
        <f t="shared" si="357"/>
        <v>19765.25246652947</v>
      </c>
      <c r="FL306" s="13">
        <f t="shared" si="358"/>
        <v>13847.125180975931</v>
      </c>
      <c r="FM306" s="13">
        <f t="shared" si="359"/>
        <v>20961.710021138289</v>
      </c>
      <c r="FN306" s="13">
        <f t="shared" si="360"/>
        <v>25434.844322073131</v>
      </c>
      <c r="FO306" s="13">
        <f t="shared" si="361"/>
        <v>23646.007198315048</v>
      </c>
      <c r="FP306" s="13">
        <f t="shared" si="362"/>
        <v>8667.1070023439879</v>
      </c>
      <c r="FQ306" s="13">
        <f t="shared" si="363"/>
        <v>9631.147200511572</v>
      </c>
      <c r="FR306" s="14">
        <f t="shared" si="364"/>
        <v>14301.145424833951</v>
      </c>
      <c r="FS306" s="12">
        <f t="shared" si="365"/>
        <v>45298.607465453068</v>
      </c>
      <c r="FT306" s="13">
        <f t="shared" si="366"/>
        <v>36330.943463445597</v>
      </c>
      <c r="FU306" s="13">
        <f t="shared" si="367"/>
        <v>42697.267222635783</v>
      </c>
      <c r="FV306" s="13">
        <f t="shared" si="368"/>
        <v>30638.210581621479</v>
      </c>
      <c r="FW306" s="13">
        <f t="shared" si="369"/>
        <v>20754.52643298504</v>
      </c>
      <c r="FX306" s="13">
        <f t="shared" si="370"/>
        <v>14947.28355328671</v>
      </c>
      <c r="FY306" s="13">
        <f t="shared" si="371"/>
        <v>22951.411794928979</v>
      </c>
      <c r="FZ306" s="13">
        <f t="shared" si="372"/>
        <v>28490.96783475448</v>
      </c>
      <c r="GA306" s="13">
        <f t="shared" si="373"/>
        <v>25746.36649932712</v>
      </c>
      <c r="GB306" s="13">
        <f t="shared" si="374"/>
        <v>19869.017439510619</v>
      </c>
      <c r="GC306" s="13">
        <f t="shared" si="375"/>
        <v>19990.981574859761</v>
      </c>
      <c r="GD306" s="14">
        <f t="shared" si="376"/>
        <v>23530.84096035835</v>
      </c>
      <c r="GE306" s="84"/>
      <c r="GF306" s="12">
        <f t="shared" si="388"/>
        <v>264658.77550812007</v>
      </c>
      <c r="GG306" s="13">
        <f t="shared" si="388"/>
        <v>291596.62344560155</v>
      </c>
      <c r="GH306" s="14">
        <f t="shared" si="388"/>
        <v>331246.42482316692</v>
      </c>
      <c r="GI306" s="6">
        <f t="shared" si="379"/>
        <v>1</v>
      </c>
      <c r="GJ306" s="12">
        <f t="shared" si="380"/>
        <v>0</v>
      </c>
      <c r="GK306" s="13">
        <f t="shared" si="381"/>
        <v>0</v>
      </c>
      <c r="GL306" s="14">
        <f t="shared" si="382"/>
        <v>0</v>
      </c>
      <c r="GM306" s="84"/>
      <c r="GN306" s="66">
        <f t="shared" si="383"/>
        <v>0</v>
      </c>
      <c r="GO306" s="84"/>
      <c r="GP306" s="63" t="str" cm="1">
        <f t="array" ref="GP306">INDEX($GF$4:$GH$4,1,GI306)</f>
        <v>Sample 1</v>
      </c>
      <c r="GQ306" s="12">
        <f t="shared" si="385"/>
        <v>1177.432911382713</v>
      </c>
      <c r="GR306" s="13">
        <f t="shared" si="385"/>
        <v>2698.070292138339</v>
      </c>
      <c r="GS306" s="14">
        <f t="shared" si="385"/>
        <v>5627.924820153984</v>
      </c>
      <c r="GT306" s="12">
        <f t="shared" si="386"/>
        <v>8667.1070023439879</v>
      </c>
      <c r="GU306" s="13">
        <f t="shared" si="386"/>
        <v>9631.147200511572</v>
      </c>
      <c r="GV306" s="14">
        <f t="shared" si="386"/>
        <v>13847.125180975931</v>
      </c>
      <c r="GW306" s="12">
        <f t="shared" si="387"/>
        <v>14947.28355328671</v>
      </c>
      <c r="GX306" s="13">
        <f t="shared" si="387"/>
        <v>19869.017439510619</v>
      </c>
      <c r="GY306" s="14">
        <f t="shared" si="387"/>
        <v>19990.981574859761</v>
      </c>
      <c r="GZ306" s="84" t="str">
        <f t="shared" si="339"/>
        <v>Sample 1</v>
      </c>
      <c r="HA306" s="12">
        <f t="shared" si="389"/>
        <v>0</v>
      </c>
      <c r="HB306" s="13">
        <f t="shared" si="389"/>
        <v>0</v>
      </c>
      <c r="HC306" s="14">
        <f t="shared" si="389"/>
        <v>0</v>
      </c>
      <c r="HD306" s="6">
        <f t="shared" si="340"/>
        <v>0</v>
      </c>
      <c r="HE306" s="84" t="str">
        <f t="shared" si="341"/>
        <v>Ok</v>
      </c>
    </row>
    <row r="307" spans="2:213" hidden="1" x14ac:dyDescent="0.3">
      <c r="B307" s="84" t="s">
        <v>190</v>
      </c>
      <c r="C307" s="12">
        <f>SUMIFS(Inyecciones!$E$2:$E$14185,Inyecciones!$A$2:$A$14185,Balance!C$4,Inyecciones!$B$2:$B$14185,Balance!$B307,Inyecciones!$C$2:$C$14185,Balance!C$5)</f>
        <v>604120.20739981113</v>
      </c>
      <c r="D307" s="13">
        <f>SUMIFS(Inyecciones!$E$2:$E$14185,Inyecciones!$A$2:$A$14185,Balance!D$4,Inyecciones!$B$2:$B$14185,Balance!$B307,Inyecciones!$C$2:$C$14185,Balance!D$5)</f>
        <v>542191.43691344233</v>
      </c>
      <c r="E307" s="13">
        <f>SUMIFS(Inyecciones!$E$2:$E$14185,Inyecciones!$A$2:$A$14185,Balance!E$4,Inyecciones!$B$2:$B$14185,Balance!$B307,Inyecciones!$C$2:$C$14185,Balance!E$5)</f>
        <v>599455.86321671004</v>
      </c>
      <c r="F307" s="13">
        <f>SUMIFS(Inyecciones!$E$2:$E$14185,Inyecciones!$A$2:$A$14185,Balance!F$4,Inyecciones!$B$2:$B$14185,Balance!$B307,Inyecciones!$C$2:$C$14185,Balance!F$5)</f>
        <v>569285.66655736347</v>
      </c>
      <c r="G307" s="13">
        <f>SUMIFS(Inyecciones!$E$2:$E$14185,Inyecciones!$A$2:$A$14185,Balance!G$4,Inyecciones!$B$2:$B$14185,Balance!$B307,Inyecciones!$C$2:$C$14185,Balance!G$5)</f>
        <v>517175.71941484098</v>
      </c>
      <c r="H307" s="13">
        <f>SUMIFS(Inyecciones!$E$2:$E$14185,Inyecciones!$A$2:$A$14185,Balance!H$4,Inyecciones!$B$2:$B$14185,Balance!$B307,Inyecciones!$C$2:$C$14185,Balance!H$5)</f>
        <v>633676.30838682118</v>
      </c>
      <c r="I307" s="13">
        <f>SUMIFS(Inyecciones!$E$2:$E$14185,Inyecciones!$A$2:$A$14185,Balance!I$4,Inyecciones!$B$2:$B$14185,Balance!$B307,Inyecciones!$C$2:$C$14185,Balance!I$5)</f>
        <v>387105.35777240252</v>
      </c>
      <c r="J307" s="13">
        <f>SUMIFS(Inyecciones!$E$2:$E$14185,Inyecciones!$A$2:$A$14185,Balance!J$4,Inyecciones!$B$2:$B$14185,Balance!$B307,Inyecciones!$C$2:$C$14185,Balance!J$5)</f>
        <v>197895.2541766206</v>
      </c>
      <c r="K307" s="13">
        <f>SUMIFS(Inyecciones!$E$2:$E$14185,Inyecciones!$A$2:$A$14185,Balance!K$4,Inyecciones!$B$2:$B$14185,Balance!$B307,Inyecciones!$C$2:$C$14185,Balance!K$5)</f>
        <v>157581.834618458</v>
      </c>
      <c r="L307" s="13">
        <f>SUMIFS(Inyecciones!$E$2:$E$14185,Inyecciones!$A$2:$A$14185,Balance!L$4,Inyecciones!$B$2:$B$14185,Balance!$B307,Inyecciones!$C$2:$C$14185,Balance!L$5)</f>
        <v>119052.13866109611</v>
      </c>
      <c r="M307" s="13">
        <f>SUMIFS(Inyecciones!$E$2:$E$14185,Inyecciones!$A$2:$A$14185,Balance!M$4,Inyecciones!$B$2:$B$14185,Balance!$B307,Inyecciones!$C$2:$C$14185,Balance!M$5)</f>
        <v>154106.78750415379</v>
      </c>
      <c r="N307" s="14">
        <f>SUMIFS(Inyecciones!$E$2:$E$14185,Inyecciones!$A$2:$A$14185,Balance!N$4,Inyecciones!$B$2:$B$14185,Balance!$B307,Inyecciones!$C$2:$C$14185,Balance!N$5)</f>
        <v>143774.3051064467</v>
      </c>
      <c r="O307" s="12">
        <f>SUMIFS(Inyecciones!$E$2:$E$14185,Inyecciones!$A$2:$A$14185,Balance!O$4,Inyecciones!$B$2:$B$14185,Balance!$B307,Inyecciones!$C$2:$C$14185,Balance!O$5)</f>
        <v>605606.52857160463</v>
      </c>
      <c r="P307" s="13">
        <f>SUMIFS(Inyecciones!$E$2:$E$14185,Inyecciones!$A$2:$A$14185,Balance!P$4,Inyecciones!$B$2:$B$14185,Balance!$B307,Inyecciones!$C$2:$C$14185,Balance!P$5)</f>
        <v>544300.15826755471</v>
      </c>
      <c r="Q307" s="13">
        <f>SUMIFS(Inyecciones!$E$2:$E$14185,Inyecciones!$A$2:$A$14185,Balance!Q$4,Inyecciones!$B$2:$B$14185,Balance!$B307,Inyecciones!$C$2:$C$14185,Balance!Q$5)</f>
        <v>603004.74837201135</v>
      </c>
      <c r="R307" s="13">
        <f>SUMIFS(Inyecciones!$E$2:$E$14185,Inyecciones!$A$2:$A$14185,Balance!R$4,Inyecciones!$B$2:$B$14185,Balance!$B307,Inyecciones!$C$2:$C$14185,Balance!R$5)</f>
        <v>573276.79010532529</v>
      </c>
      <c r="S307" s="13">
        <f>SUMIFS(Inyecciones!$E$2:$E$14185,Inyecciones!$A$2:$A$14185,Balance!S$4,Inyecciones!$B$2:$B$14185,Balance!$B307,Inyecciones!$C$2:$C$14185,Balance!S$5)</f>
        <v>517064.39638732013</v>
      </c>
      <c r="T307" s="13">
        <f>SUMIFS(Inyecciones!$E$2:$E$14185,Inyecciones!$A$2:$A$14185,Balance!T$4,Inyecciones!$B$2:$B$14185,Balance!$B307,Inyecciones!$C$2:$C$14185,Balance!T$5)</f>
        <v>637891.19048295228</v>
      </c>
      <c r="U307" s="13">
        <f>SUMIFS(Inyecciones!$E$2:$E$14185,Inyecciones!$A$2:$A$14185,Balance!U$4,Inyecciones!$B$2:$B$14185,Balance!$B307,Inyecciones!$C$2:$C$14185,Balance!U$5)</f>
        <v>399058.79193939228</v>
      </c>
      <c r="V307" s="13">
        <f>SUMIFS(Inyecciones!$E$2:$E$14185,Inyecciones!$A$2:$A$14185,Balance!V$4,Inyecciones!$B$2:$B$14185,Balance!$B307,Inyecciones!$C$2:$C$14185,Balance!V$5)</f>
        <v>191375.86136533431</v>
      </c>
      <c r="W307" s="13">
        <f>SUMIFS(Inyecciones!$E$2:$E$14185,Inyecciones!$A$2:$A$14185,Balance!W$4,Inyecciones!$B$2:$B$14185,Balance!$B307,Inyecciones!$C$2:$C$14185,Balance!W$5)</f>
        <v>156222.42665462149</v>
      </c>
      <c r="X307" s="13">
        <f>SUMIFS(Inyecciones!$E$2:$E$14185,Inyecciones!$A$2:$A$14185,Balance!X$4,Inyecciones!$B$2:$B$14185,Balance!$B307,Inyecciones!$C$2:$C$14185,Balance!X$5)</f>
        <v>133881.9934166467</v>
      </c>
      <c r="Y307" s="13">
        <f>SUMIFS(Inyecciones!$E$2:$E$14185,Inyecciones!$A$2:$A$14185,Balance!Y$4,Inyecciones!$B$2:$B$14185,Balance!$B307,Inyecciones!$C$2:$C$14185,Balance!Y$5)</f>
        <v>159089.7935439508</v>
      </c>
      <c r="Z307" s="14">
        <f>SUMIFS(Inyecciones!$E$2:$E$14185,Inyecciones!$A$2:$A$14185,Balance!Z$4,Inyecciones!$B$2:$B$14185,Balance!$B307,Inyecciones!$C$2:$C$14185,Balance!Z$5)</f>
        <v>158509.42519640361</v>
      </c>
      <c r="AA307" s="12">
        <f>SUMIFS(Inyecciones!$E$2:$E$14185,Inyecciones!$A$2:$A$14185,Balance!AA$4,Inyecciones!$B$2:$B$14185,Balance!$B307,Inyecciones!$C$2:$C$14185,Balance!AA$5)</f>
        <v>605573.68517049693</v>
      </c>
      <c r="AB307" s="13">
        <f>SUMIFS(Inyecciones!$E$2:$E$14185,Inyecciones!$A$2:$A$14185,Balance!AB$4,Inyecciones!$B$2:$B$14185,Balance!$B307,Inyecciones!$C$2:$C$14185,Balance!AB$5)</f>
        <v>543019.06604449172</v>
      </c>
      <c r="AC307" s="13">
        <f>SUMIFS(Inyecciones!$E$2:$E$14185,Inyecciones!$A$2:$A$14185,Balance!AC$4,Inyecciones!$B$2:$B$14185,Balance!$B307,Inyecciones!$C$2:$C$14185,Balance!AC$5)</f>
        <v>601814.24824345019</v>
      </c>
      <c r="AD307" s="13">
        <f>SUMIFS(Inyecciones!$E$2:$E$14185,Inyecciones!$A$2:$A$14185,Balance!AD$4,Inyecciones!$B$2:$B$14185,Balance!$B307,Inyecciones!$C$2:$C$14185,Balance!AD$5)</f>
        <v>571241.55528269231</v>
      </c>
      <c r="AE307" s="13">
        <f>SUMIFS(Inyecciones!$E$2:$E$14185,Inyecciones!$A$2:$A$14185,Balance!AE$4,Inyecciones!$B$2:$B$14185,Balance!$B307,Inyecciones!$C$2:$C$14185,Balance!AE$5)</f>
        <v>526977.49194058101</v>
      </c>
      <c r="AF307" s="13">
        <f>SUMIFS(Inyecciones!$E$2:$E$14185,Inyecciones!$A$2:$A$14185,Balance!AF$4,Inyecciones!$B$2:$B$14185,Balance!$B307,Inyecciones!$C$2:$C$14185,Balance!AF$5)</f>
        <v>665839.88318231516</v>
      </c>
      <c r="AG307" s="13">
        <f>SUMIFS(Inyecciones!$E$2:$E$14185,Inyecciones!$A$2:$A$14185,Balance!AG$4,Inyecciones!$B$2:$B$14185,Balance!$B307,Inyecciones!$C$2:$C$14185,Balance!AG$5)</f>
        <v>409857.76737062848</v>
      </c>
      <c r="AH307" s="13">
        <f>SUMIFS(Inyecciones!$E$2:$E$14185,Inyecciones!$A$2:$A$14185,Balance!AH$4,Inyecciones!$B$2:$B$14185,Balance!$B307,Inyecciones!$C$2:$C$14185,Balance!AH$5)</f>
        <v>194641.2459471951</v>
      </c>
      <c r="AI307" s="13">
        <f>SUMIFS(Inyecciones!$E$2:$E$14185,Inyecciones!$A$2:$A$14185,Balance!AI$4,Inyecciones!$B$2:$B$14185,Balance!$B307,Inyecciones!$C$2:$C$14185,Balance!AI$5)</f>
        <v>161669.72097305261</v>
      </c>
      <c r="AJ307" s="13">
        <f>SUMIFS(Inyecciones!$E$2:$E$14185,Inyecciones!$A$2:$A$14185,Balance!AJ$4,Inyecciones!$B$2:$B$14185,Balance!$B307,Inyecciones!$C$2:$C$14185,Balance!AJ$5)</f>
        <v>162956.2353609787</v>
      </c>
      <c r="AK307" s="13">
        <f>SUMIFS(Inyecciones!$E$2:$E$14185,Inyecciones!$A$2:$A$14185,Balance!AK$4,Inyecciones!$B$2:$B$14185,Balance!$B307,Inyecciones!$C$2:$C$14185,Balance!AK$5)</f>
        <v>163567.09759741099</v>
      </c>
      <c r="AL307" s="14">
        <f>SUMIFS(Inyecciones!$E$2:$E$14185,Inyecciones!$A$2:$A$14185,Balance!AL$4,Inyecciones!$B$2:$B$14185,Balance!$B307,Inyecciones!$C$2:$C$14185,Balance!AL$5)</f>
        <v>168869.72007218489</v>
      </c>
      <c r="AM307" s="13"/>
      <c r="AN307" s="12">
        <f>SUMIFS('Retiro Mensual'!$E$2:$E$2629,'Retiro Mensual'!$A$2:$A$2629,AN$4,'Retiro Mensual'!$B$2:$B$2629,$B307,'Retiro Mensual'!$C$2:$C$2629,AN$5)</f>
        <v>0</v>
      </c>
      <c r="AO307" s="13">
        <f>SUMIFS('Retiro Mensual'!$E$2:$E$2629,'Retiro Mensual'!$A$2:$A$2629,AO$4,'Retiro Mensual'!$B$2:$B$2629,$B307,'Retiro Mensual'!$C$2:$C$2629,AO$5)</f>
        <v>0</v>
      </c>
      <c r="AP307" s="13">
        <f>SUMIFS('Retiro Mensual'!$E$2:$E$2629,'Retiro Mensual'!$A$2:$A$2629,AP$4,'Retiro Mensual'!$B$2:$B$2629,$B307,'Retiro Mensual'!$C$2:$C$2629,AP$5)</f>
        <v>0</v>
      </c>
      <c r="AQ307" s="13">
        <f>SUMIFS('Retiro Mensual'!$E$2:$E$2629,'Retiro Mensual'!$A$2:$A$2629,AQ$4,'Retiro Mensual'!$B$2:$B$2629,$B307,'Retiro Mensual'!$C$2:$C$2629,AQ$5)</f>
        <v>0</v>
      </c>
      <c r="AR307" s="13">
        <f>SUMIFS('Retiro Mensual'!$E$2:$E$2629,'Retiro Mensual'!$A$2:$A$2629,AR$4,'Retiro Mensual'!$B$2:$B$2629,$B307,'Retiro Mensual'!$C$2:$C$2629,AR$5)</f>
        <v>0</v>
      </c>
      <c r="AS307" s="13">
        <f>SUMIFS('Retiro Mensual'!$E$2:$E$2629,'Retiro Mensual'!$A$2:$A$2629,AS$4,'Retiro Mensual'!$B$2:$B$2629,$B307,'Retiro Mensual'!$C$2:$C$2629,AS$5)</f>
        <v>0</v>
      </c>
      <c r="AT307" s="13">
        <f>SUMIFS('Retiro Mensual'!$E$2:$E$2629,'Retiro Mensual'!$A$2:$A$2629,AT$4,'Retiro Mensual'!$B$2:$B$2629,$B307,'Retiro Mensual'!$C$2:$C$2629,AT$5)</f>
        <v>0</v>
      </c>
      <c r="AU307" s="13">
        <f>SUMIFS('Retiro Mensual'!$E$2:$E$2629,'Retiro Mensual'!$A$2:$A$2629,AU$4,'Retiro Mensual'!$B$2:$B$2629,$B307,'Retiro Mensual'!$C$2:$C$2629,AU$5)</f>
        <v>0</v>
      </c>
      <c r="AV307" s="13">
        <f>SUMIFS('Retiro Mensual'!$E$2:$E$2629,'Retiro Mensual'!$A$2:$A$2629,AV$4,'Retiro Mensual'!$B$2:$B$2629,$B307,'Retiro Mensual'!$C$2:$C$2629,AV$5)</f>
        <v>0</v>
      </c>
      <c r="AW307" s="13">
        <f>SUMIFS('Retiro Mensual'!$E$2:$E$2629,'Retiro Mensual'!$A$2:$A$2629,AW$4,'Retiro Mensual'!$B$2:$B$2629,$B307,'Retiro Mensual'!$C$2:$C$2629,AW$5)</f>
        <v>0</v>
      </c>
      <c r="AX307" s="13">
        <f>SUMIFS('Retiro Mensual'!$E$2:$E$2629,'Retiro Mensual'!$A$2:$A$2629,AX$4,'Retiro Mensual'!$B$2:$B$2629,$B307,'Retiro Mensual'!$C$2:$C$2629,AX$5)</f>
        <v>0</v>
      </c>
      <c r="AY307" s="14">
        <f>SUMIFS('Retiro Mensual'!$E$2:$E$2629,'Retiro Mensual'!$A$2:$A$2629,AY$4,'Retiro Mensual'!$B$2:$B$2629,$B307,'Retiro Mensual'!$C$2:$C$2629,AY$5)</f>
        <v>0</v>
      </c>
      <c r="AZ307" s="12">
        <f>SUMIFS('Retiro Mensual'!$E$2:$E$2629,'Retiro Mensual'!$A$2:$A$2629,AZ$4,'Retiro Mensual'!$B$2:$B$2629,$B307,'Retiro Mensual'!$C$2:$C$2629,AZ$5)</f>
        <v>0</v>
      </c>
      <c r="BA307" s="13">
        <f>SUMIFS('Retiro Mensual'!$E$2:$E$2629,'Retiro Mensual'!$A$2:$A$2629,BA$4,'Retiro Mensual'!$B$2:$B$2629,$B307,'Retiro Mensual'!$C$2:$C$2629,BA$5)</f>
        <v>0</v>
      </c>
      <c r="BB307" s="13">
        <f>SUMIFS('Retiro Mensual'!$E$2:$E$2629,'Retiro Mensual'!$A$2:$A$2629,BB$4,'Retiro Mensual'!$B$2:$B$2629,$B307,'Retiro Mensual'!$C$2:$C$2629,BB$5)</f>
        <v>0</v>
      </c>
      <c r="BC307" s="13">
        <f>SUMIFS('Retiro Mensual'!$E$2:$E$2629,'Retiro Mensual'!$A$2:$A$2629,BC$4,'Retiro Mensual'!$B$2:$B$2629,$B307,'Retiro Mensual'!$C$2:$C$2629,BC$5)</f>
        <v>0</v>
      </c>
      <c r="BD307" s="13">
        <f>SUMIFS('Retiro Mensual'!$E$2:$E$2629,'Retiro Mensual'!$A$2:$A$2629,BD$4,'Retiro Mensual'!$B$2:$B$2629,$B307,'Retiro Mensual'!$C$2:$C$2629,BD$5)</f>
        <v>0</v>
      </c>
      <c r="BE307" s="13">
        <f>SUMIFS('Retiro Mensual'!$E$2:$E$2629,'Retiro Mensual'!$A$2:$A$2629,BE$4,'Retiro Mensual'!$B$2:$B$2629,$B307,'Retiro Mensual'!$C$2:$C$2629,BE$5)</f>
        <v>0</v>
      </c>
      <c r="BF307" s="13">
        <f>SUMIFS('Retiro Mensual'!$E$2:$E$2629,'Retiro Mensual'!$A$2:$A$2629,BF$4,'Retiro Mensual'!$B$2:$B$2629,$B307,'Retiro Mensual'!$C$2:$C$2629,BF$5)</f>
        <v>0</v>
      </c>
      <c r="BG307" s="13">
        <f>SUMIFS('Retiro Mensual'!$E$2:$E$2629,'Retiro Mensual'!$A$2:$A$2629,BG$4,'Retiro Mensual'!$B$2:$B$2629,$B307,'Retiro Mensual'!$C$2:$C$2629,BG$5)</f>
        <v>0</v>
      </c>
      <c r="BH307" s="13">
        <f>SUMIFS('Retiro Mensual'!$E$2:$E$2629,'Retiro Mensual'!$A$2:$A$2629,BH$4,'Retiro Mensual'!$B$2:$B$2629,$B307,'Retiro Mensual'!$C$2:$C$2629,BH$5)</f>
        <v>0</v>
      </c>
      <c r="BI307" s="13">
        <f>SUMIFS('Retiro Mensual'!$E$2:$E$2629,'Retiro Mensual'!$A$2:$A$2629,BI$4,'Retiro Mensual'!$B$2:$B$2629,$B307,'Retiro Mensual'!$C$2:$C$2629,BI$5)</f>
        <v>0</v>
      </c>
      <c r="BJ307" s="13">
        <f>SUMIFS('Retiro Mensual'!$E$2:$E$2629,'Retiro Mensual'!$A$2:$A$2629,BJ$4,'Retiro Mensual'!$B$2:$B$2629,$B307,'Retiro Mensual'!$C$2:$C$2629,BJ$5)</f>
        <v>0</v>
      </c>
      <c r="BK307" s="14">
        <f>SUMIFS('Retiro Mensual'!$E$2:$E$2629,'Retiro Mensual'!$A$2:$A$2629,BK$4,'Retiro Mensual'!$B$2:$B$2629,$B307,'Retiro Mensual'!$C$2:$C$2629,BK$5)</f>
        <v>0</v>
      </c>
      <c r="BL307" s="12">
        <f>SUMIFS('Retiro Mensual'!$E$2:$E$2629,'Retiro Mensual'!$A$2:$A$2629,BL$4,'Retiro Mensual'!$B$2:$B$2629,$B307,'Retiro Mensual'!$C$2:$C$2629,BL$5)</f>
        <v>0</v>
      </c>
      <c r="BM307" s="13">
        <f>SUMIFS('Retiro Mensual'!$E$2:$E$2629,'Retiro Mensual'!$A$2:$A$2629,BM$4,'Retiro Mensual'!$B$2:$B$2629,$B307,'Retiro Mensual'!$C$2:$C$2629,BM$5)</f>
        <v>0</v>
      </c>
      <c r="BN307" s="13">
        <f>SUMIFS('Retiro Mensual'!$E$2:$E$2629,'Retiro Mensual'!$A$2:$A$2629,BN$4,'Retiro Mensual'!$B$2:$B$2629,$B307,'Retiro Mensual'!$C$2:$C$2629,BN$5)</f>
        <v>0</v>
      </c>
      <c r="BO307" s="13">
        <f>SUMIFS('Retiro Mensual'!$E$2:$E$2629,'Retiro Mensual'!$A$2:$A$2629,BO$4,'Retiro Mensual'!$B$2:$B$2629,$B307,'Retiro Mensual'!$C$2:$C$2629,BO$5)</f>
        <v>0</v>
      </c>
      <c r="BP307" s="13">
        <f>SUMIFS('Retiro Mensual'!$E$2:$E$2629,'Retiro Mensual'!$A$2:$A$2629,BP$4,'Retiro Mensual'!$B$2:$B$2629,$B307,'Retiro Mensual'!$C$2:$C$2629,BP$5)</f>
        <v>0</v>
      </c>
      <c r="BQ307" s="13">
        <f>SUMIFS('Retiro Mensual'!$E$2:$E$2629,'Retiro Mensual'!$A$2:$A$2629,BQ$4,'Retiro Mensual'!$B$2:$B$2629,$B307,'Retiro Mensual'!$C$2:$C$2629,BQ$5)</f>
        <v>0</v>
      </c>
      <c r="BR307" s="13">
        <f>SUMIFS('Retiro Mensual'!$E$2:$E$2629,'Retiro Mensual'!$A$2:$A$2629,BR$4,'Retiro Mensual'!$B$2:$B$2629,$B307,'Retiro Mensual'!$C$2:$C$2629,BR$5)</f>
        <v>0</v>
      </c>
      <c r="BS307" s="13">
        <f>SUMIFS('Retiro Mensual'!$E$2:$E$2629,'Retiro Mensual'!$A$2:$A$2629,BS$4,'Retiro Mensual'!$B$2:$B$2629,$B307,'Retiro Mensual'!$C$2:$C$2629,BS$5)</f>
        <v>0</v>
      </c>
      <c r="BT307" s="13">
        <f>SUMIFS('Retiro Mensual'!$E$2:$E$2629,'Retiro Mensual'!$A$2:$A$2629,BT$4,'Retiro Mensual'!$B$2:$B$2629,$B307,'Retiro Mensual'!$C$2:$C$2629,BT$5)</f>
        <v>0</v>
      </c>
      <c r="BU307" s="13">
        <f>SUMIFS('Retiro Mensual'!$E$2:$E$2629,'Retiro Mensual'!$A$2:$A$2629,BU$4,'Retiro Mensual'!$B$2:$B$2629,$B307,'Retiro Mensual'!$C$2:$C$2629,BU$5)</f>
        <v>0</v>
      </c>
      <c r="BV307" s="13">
        <f>SUMIFS('Retiro Mensual'!$E$2:$E$2629,'Retiro Mensual'!$A$2:$A$2629,BV$4,'Retiro Mensual'!$B$2:$B$2629,$B307,'Retiro Mensual'!$C$2:$C$2629,BV$5)</f>
        <v>0</v>
      </c>
      <c r="BW307" s="14">
        <f>SUMIFS('Retiro Mensual'!$E$2:$E$2629,'Retiro Mensual'!$A$2:$A$2629,BW$4,'Retiro Mensual'!$B$2:$B$2629,$B307,'Retiro Mensual'!$C$2:$C$2629,BW$5)</f>
        <v>0</v>
      </c>
      <c r="BX307" s="13"/>
      <c r="BY307" s="12">
        <f>SUMIFS('Compra Ventas'!$E$2:$E$2700,'Compra Ventas'!$A$2:$A$2700,BY$4,'Compra Ventas'!$B$2:$B$2700,$B307,'Compra Ventas'!$C$2:$C$2700,BY$5)</f>
        <v>0</v>
      </c>
      <c r="BZ307" s="13">
        <f>SUMIFS('Compra Ventas'!$E$2:$E$2700,'Compra Ventas'!$A$2:$A$2700,BZ$4,'Compra Ventas'!$B$2:$B$2700,$B307,'Compra Ventas'!$C$2:$C$2700,BZ$5)</f>
        <v>0</v>
      </c>
      <c r="CA307" s="13">
        <f>SUMIFS('Compra Ventas'!$E$2:$E$2700,'Compra Ventas'!$A$2:$A$2700,CA$4,'Compra Ventas'!$B$2:$B$2700,$B307,'Compra Ventas'!$C$2:$C$2700,CA$5)</f>
        <v>0</v>
      </c>
      <c r="CB307" s="13">
        <f>SUMIFS('Compra Ventas'!$E$2:$E$2700,'Compra Ventas'!$A$2:$A$2700,CB$4,'Compra Ventas'!$B$2:$B$2700,$B307,'Compra Ventas'!$C$2:$C$2700,CB$5)</f>
        <v>0</v>
      </c>
      <c r="CC307" s="13">
        <f>SUMIFS('Compra Ventas'!$E$2:$E$2700,'Compra Ventas'!$A$2:$A$2700,CC$4,'Compra Ventas'!$B$2:$B$2700,$B307,'Compra Ventas'!$C$2:$C$2700,CC$5)</f>
        <v>0</v>
      </c>
      <c r="CD307" s="13">
        <f>SUMIFS('Compra Ventas'!$E$2:$E$2700,'Compra Ventas'!$A$2:$A$2700,CD$4,'Compra Ventas'!$B$2:$B$2700,$B307,'Compra Ventas'!$C$2:$C$2700,CD$5)</f>
        <v>0</v>
      </c>
      <c r="CE307" s="13">
        <f>SUMIFS('Compra Ventas'!$E$2:$E$2700,'Compra Ventas'!$A$2:$A$2700,CE$4,'Compra Ventas'!$B$2:$B$2700,$B307,'Compra Ventas'!$C$2:$C$2700,CE$5)</f>
        <v>0</v>
      </c>
      <c r="CF307" s="13">
        <f>SUMIFS('Compra Ventas'!$E$2:$E$2700,'Compra Ventas'!$A$2:$A$2700,CF$4,'Compra Ventas'!$B$2:$B$2700,$B307,'Compra Ventas'!$C$2:$C$2700,CF$5)</f>
        <v>0</v>
      </c>
      <c r="CG307" s="13">
        <f>SUMIFS('Compra Ventas'!$E$2:$E$2700,'Compra Ventas'!$A$2:$A$2700,CG$4,'Compra Ventas'!$B$2:$B$2700,$B307,'Compra Ventas'!$C$2:$C$2700,CG$5)</f>
        <v>0</v>
      </c>
      <c r="CH307" s="13">
        <f>SUMIFS('Compra Ventas'!$E$2:$E$2700,'Compra Ventas'!$A$2:$A$2700,CH$4,'Compra Ventas'!$B$2:$B$2700,$B307,'Compra Ventas'!$C$2:$C$2700,CH$5)</f>
        <v>0</v>
      </c>
      <c r="CI307" s="13">
        <f>SUMIFS('Compra Ventas'!$E$2:$E$2700,'Compra Ventas'!$A$2:$A$2700,CI$4,'Compra Ventas'!$B$2:$B$2700,$B307,'Compra Ventas'!$C$2:$C$2700,CI$5)</f>
        <v>0</v>
      </c>
      <c r="CJ307" s="14">
        <f>SUMIFS('Compra Ventas'!$E$2:$E$2700,'Compra Ventas'!$A$2:$A$2700,CJ$4,'Compra Ventas'!$B$2:$B$2700,$B307,'Compra Ventas'!$C$2:$C$2700,CJ$5)</f>
        <v>0</v>
      </c>
      <c r="CK307" s="12">
        <f>SUMIFS('Compra Ventas'!$E$2:$E$2700,'Compra Ventas'!$A$2:$A$2700,CK$4,'Compra Ventas'!$B$2:$B$2700,$B307,'Compra Ventas'!$C$2:$C$2700,CK$5)</f>
        <v>0</v>
      </c>
      <c r="CL307" s="13">
        <f>SUMIFS('Compra Ventas'!$E$2:$E$2700,'Compra Ventas'!$A$2:$A$2700,CL$4,'Compra Ventas'!$B$2:$B$2700,$B307,'Compra Ventas'!$C$2:$C$2700,CL$5)</f>
        <v>0</v>
      </c>
      <c r="CM307" s="13">
        <f>SUMIFS('Compra Ventas'!$E$2:$E$2700,'Compra Ventas'!$A$2:$A$2700,CM$4,'Compra Ventas'!$B$2:$B$2700,$B307,'Compra Ventas'!$C$2:$C$2700,CM$5)</f>
        <v>0</v>
      </c>
      <c r="CN307" s="13">
        <f>SUMIFS('Compra Ventas'!$E$2:$E$2700,'Compra Ventas'!$A$2:$A$2700,CN$4,'Compra Ventas'!$B$2:$B$2700,$B307,'Compra Ventas'!$C$2:$C$2700,CN$5)</f>
        <v>0</v>
      </c>
      <c r="CO307" s="13">
        <f>SUMIFS('Compra Ventas'!$E$2:$E$2700,'Compra Ventas'!$A$2:$A$2700,CO$4,'Compra Ventas'!$B$2:$B$2700,$B307,'Compra Ventas'!$C$2:$C$2700,CO$5)</f>
        <v>0</v>
      </c>
      <c r="CP307" s="13">
        <f>SUMIFS('Compra Ventas'!$E$2:$E$2700,'Compra Ventas'!$A$2:$A$2700,CP$4,'Compra Ventas'!$B$2:$B$2700,$B307,'Compra Ventas'!$C$2:$C$2700,CP$5)</f>
        <v>0</v>
      </c>
      <c r="CQ307" s="13">
        <f>SUMIFS('Compra Ventas'!$E$2:$E$2700,'Compra Ventas'!$A$2:$A$2700,CQ$4,'Compra Ventas'!$B$2:$B$2700,$B307,'Compra Ventas'!$C$2:$C$2700,CQ$5)</f>
        <v>0</v>
      </c>
      <c r="CR307" s="13">
        <f>SUMIFS('Compra Ventas'!$E$2:$E$2700,'Compra Ventas'!$A$2:$A$2700,CR$4,'Compra Ventas'!$B$2:$B$2700,$B307,'Compra Ventas'!$C$2:$C$2700,CR$5)</f>
        <v>0</v>
      </c>
      <c r="CS307" s="13">
        <f>SUMIFS('Compra Ventas'!$E$2:$E$2700,'Compra Ventas'!$A$2:$A$2700,CS$4,'Compra Ventas'!$B$2:$B$2700,$B307,'Compra Ventas'!$C$2:$C$2700,CS$5)</f>
        <v>0</v>
      </c>
      <c r="CT307" s="13">
        <f>SUMIFS('Compra Ventas'!$E$2:$E$2700,'Compra Ventas'!$A$2:$A$2700,CT$4,'Compra Ventas'!$B$2:$B$2700,$B307,'Compra Ventas'!$C$2:$C$2700,CT$5)</f>
        <v>0</v>
      </c>
      <c r="CU307" s="13">
        <f>SUMIFS('Compra Ventas'!$E$2:$E$2700,'Compra Ventas'!$A$2:$A$2700,CU$4,'Compra Ventas'!$B$2:$B$2700,$B307,'Compra Ventas'!$C$2:$C$2700,CU$5)</f>
        <v>0</v>
      </c>
      <c r="CV307" s="14">
        <f>SUMIFS('Compra Ventas'!$E$2:$E$2700,'Compra Ventas'!$A$2:$A$2700,CV$4,'Compra Ventas'!$B$2:$B$2700,$B307,'Compra Ventas'!$C$2:$C$2700,CV$5)</f>
        <v>0</v>
      </c>
      <c r="CW307" s="12">
        <f>SUMIFS('Compra Ventas'!$E$2:$E$2700,'Compra Ventas'!$A$2:$A$2700,CW$4,'Compra Ventas'!$B$2:$B$2700,$B307,'Compra Ventas'!$C$2:$C$2700,CW$5)</f>
        <v>0</v>
      </c>
      <c r="CX307" s="13">
        <f>SUMIFS('Compra Ventas'!$E$2:$E$2700,'Compra Ventas'!$A$2:$A$2700,CX$4,'Compra Ventas'!$B$2:$B$2700,$B307,'Compra Ventas'!$C$2:$C$2700,CX$5)</f>
        <v>0</v>
      </c>
      <c r="CY307" s="13">
        <f>SUMIFS('Compra Ventas'!$E$2:$E$2700,'Compra Ventas'!$A$2:$A$2700,CY$4,'Compra Ventas'!$B$2:$B$2700,$B307,'Compra Ventas'!$C$2:$C$2700,CY$5)</f>
        <v>0</v>
      </c>
      <c r="CZ307" s="13">
        <f>SUMIFS('Compra Ventas'!$E$2:$E$2700,'Compra Ventas'!$A$2:$A$2700,CZ$4,'Compra Ventas'!$B$2:$B$2700,$B307,'Compra Ventas'!$C$2:$C$2700,CZ$5)</f>
        <v>0</v>
      </c>
      <c r="DA307" s="13">
        <f>SUMIFS('Compra Ventas'!$E$2:$E$2700,'Compra Ventas'!$A$2:$A$2700,DA$4,'Compra Ventas'!$B$2:$B$2700,$B307,'Compra Ventas'!$C$2:$C$2700,DA$5)</f>
        <v>0</v>
      </c>
      <c r="DB307" s="13">
        <f>SUMIFS('Compra Ventas'!$E$2:$E$2700,'Compra Ventas'!$A$2:$A$2700,DB$4,'Compra Ventas'!$B$2:$B$2700,$B307,'Compra Ventas'!$C$2:$C$2700,DB$5)</f>
        <v>0</v>
      </c>
      <c r="DC307" s="13">
        <f>SUMIFS('Compra Ventas'!$E$2:$E$2700,'Compra Ventas'!$A$2:$A$2700,DC$4,'Compra Ventas'!$B$2:$B$2700,$B307,'Compra Ventas'!$C$2:$C$2700,DC$5)</f>
        <v>0</v>
      </c>
      <c r="DD307" s="13">
        <f>SUMIFS('Compra Ventas'!$E$2:$E$2700,'Compra Ventas'!$A$2:$A$2700,DD$4,'Compra Ventas'!$B$2:$B$2700,$B307,'Compra Ventas'!$C$2:$C$2700,DD$5)</f>
        <v>0</v>
      </c>
      <c r="DE307" s="13">
        <f>SUMIFS('Compra Ventas'!$E$2:$E$2700,'Compra Ventas'!$A$2:$A$2700,DE$4,'Compra Ventas'!$B$2:$B$2700,$B307,'Compra Ventas'!$C$2:$C$2700,DE$5)</f>
        <v>0</v>
      </c>
      <c r="DF307" s="13">
        <f>SUMIFS('Compra Ventas'!$E$2:$E$2700,'Compra Ventas'!$A$2:$A$2700,DF$4,'Compra Ventas'!$B$2:$B$2700,$B307,'Compra Ventas'!$C$2:$C$2700,DF$5)</f>
        <v>0</v>
      </c>
      <c r="DG307" s="13">
        <f>SUMIFS('Compra Ventas'!$E$2:$E$2700,'Compra Ventas'!$A$2:$A$2700,DG$4,'Compra Ventas'!$B$2:$B$2700,$B307,'Compra Ventas'!$C$2:$C$2700,DG$5)</f>
        <v>0</v>
      </c>
      <c r="DH307" s="14">
        <f>SUMIFS('Compra Ventas'!$E$2:$E$2700,'Compra Ventas'!$A$2:$A$2700,DH$4,'Compra Ventas'!$B$2:$B$2700,$B307,'Compra Ventas'!$C$2:$C$2700,DH$5)</f>
        <v>0</v>
      </c>
      <c r="DI307" s="84"/>
      <c r="DJ307" s="98">
        <f>SUMIFS('Ajuste Ciclado'!D$5:D$47,'Ajuste Ciclado'!$C$5:$C$47,Balance!DJ$4,'Ajuste Ciclado'!$B$5:$B$47,Balance!$B307)</f>
        <v>0</v>
      </c>
      <c r="DK307" s="99">
        <f>SUMIFS('Ajuste Ciclado'!E$5:E$47,'Ajuste Ciclado'!$C$5:$C$47,Balance!DK$4,'Ajuste Ciclado'!$B$5:$B$47,Balance!$B307)</f>
        <v>0</v>
      </c>
      <c r="DL307" s="99">
        <f>SUMIFS('Ajuste Ciclado'!F$5:F$47,'Ajuste Ciclado'!$C$5:$C$47,Balance!DL$4,'Ajuste Ciclado'!$B$5:$B$47,Balance!$B307)</f>
        <v>0</v>
      </c>
      <c r="DM307" s="99">
        <f>SUMIFS('Ajuste Ciclado'!G$5:G$47,'Ajuste Ciclado'!$C$5:$C$47,Balance!DM$4,'Ajuste Ciclado'!$B$5:$B$47,Balance!$B307)</f>
        <v>0</v>
      </c>
      <c r="DN307" s="99">
        <f>SUMIFS('Ajuste Ciclado'!H$5:H$47,'Ajuste Ciclado'!$C$5:$C$47,Balance!DN$4,'Ajuste Ciclado'!$B$5:$B$47,Balance!$B307)</f>
        <v>0</v>
      </c>
      <c r="DO307" s="99">
        <f>SUMIFS('Ajuste Ciclado'!I$5:I$47,'Ajuste Ciclado'!$C$5:$C$47,Balance!DO$4,'Ajuste Ciclado'!$B$5:$B$47,Balance!$B307)</f>
        <v>0</v>
      </c>
      <c r="DP307" s="99">
        <f>SUMIFS('Ajuste Ciclado'!J$5:J$47,'Ajuste Ciclado'!$C$5:$C$47,Balance!DP$4,'Ajuste Ciclado'!$B$5:$B$47,Balance!$B307)</f>
        <v>0</v>
      </c>
      <c r="DQ307" s="99">
        <f>SUMIFS('Ajuste Ciclado'!K$5:K$47,'Ajuste Ciclado'!$C$5:$C$47,Balance!DQ$4,'Ajuste Ciclado'!$B$5:$B$47,Balance!$B307)</f>
        <v>0</v>
      </c>
      <c r="DR307" s="99">
        <f>SUMIFS('Ajuste Ciclado'!L$5:L$47,'Ajuste Ciclado'!$C$5:$C$47,Balance!DR$4,'Ajuste Ciclado'!$B$5:$B$47,Balance!$B307)</f>
        <v>0</v>
      </c>
      <c r="DS307" s="99">
        <f>SUMIFS('Ajuste Ciclado'!M$5:M$47,'Ajuste Ciclado'!$C$5:$C$47,Balance!DS$4,'Ajuste Ciclado'!$B$5:$B$47,Balance!$B307)</f>
        <v>0</v>
      </c>
      <c r="DT307" s="99">
        <f>SUMIFS('Ajuste Ciclado'!N$5:N$47,'Ajuste Ciclado'!$C$5:$C$47,Balance!DT$4,'Ajuste Ciclado'!$B$5:$B$47,Balance!$B307)</f>
        <v>0</v>
      </c>
      <c r="DU307" s="100">
        <f>SUMIFS('Ajuste Ciclado'!O$5:O$47,'Ajuste Ciclado'!$C$5:$C$47,Balance!DU$4,'Ajuste Ciclado'!$B$5:$B$47,Balance!$B307)</f>
        <v>0</v>
      </c>
      <c r="DV307" s="98">
        <f>SUMIFS('Ajuste Ciclado'!D$5:D$47,'Ajuste Ciclado'!$C$5:$C$47,Balance!DV$4,'Ajuste Ciclado'!$B$5:$B$47,Balance!$B307)</f>
        <v>0</v>
      </c>
      <c r="DW307" s="99">
        <f>SUMIFS('Ajuste Ciclado'!E$5:E$47,'Ajuste Ciclado'!$C$5:$C$47,Balance!DW$4,'Ajuste Ciclado'!$B$5:$B$47,Balance!$B307)</f>
        <v>0</v>
      </c>
      <c r="DX307" s="99">
        <f>SUMIFS('Ajuste Ciclado'!F$5:F$47,'Ajuste Ciclado'!$C$5:$C$47,Balance!DX$4,'Ajuste Ciclado'!$B$5:$B$47,Balance!$B307)</f>
        <v>0</v>
      </c>
      <c r="DY307" s="99">
        <f>SUMIFS('Ajuste Ciclado'!G$5:G$47,'Ajuste Ciclado'!$C$5:$C$47,Balance!DY$4,'Ajuste Ciclado'!$B$5:$B$47,Balance!$B307)</f>
        <v>0</v>
      </c>
      <c r="DZ307" s="99">
        <f>SUMIFS('Ajuste Ciclado'!H$5:H$47,'Ajuste Ciclado'!$C$5:$C$47,Balance!DZ$4,'Ajuste Ciclado'!$B$5:$B$47,Balance!$B307)</f>
        <v>0</v>
      </c>
      <c r="EA307" s="99">
        <f>SUMIFS('Ajuste Ciclado'!I$5:I$47,'Ajuste Ciclado'!$C$5:$C$47,Balance!EA$4,'Ajuste Ciclado'!$B$5:$B$47,Balance!$B307)</f>
        <v>0</v>
      </c>
      <c r="EB307" s="99">
        <f>SUMIFS('Ajuste Ciclado'!J$5:J$47,'Ajuste Ciclado'!$C$5:$C$47,Balance!EB$4,'Ajuste Ciclado'!$B$5:$B$47,Balance!$B307)</f>
        <v>0</v>
      </c>
      <c r="EC307" s="99">
        <f>SUMIFS('Ajuste Ciclado'!K$5:K$47,'Ajuste Ciclado'!$C$5:$C$47,Balance!EC$4,'Ajuste Ciclado'!$B$5:$B$47,Balance!$B307)</f>
        <v>0</v>
      </c>
      <c r="ED307" s="99">
        <f>SUMIFS('Ajuste Ciclado'!L$5:L$47,'Ajuste Ciclado'!$C$5:$C$47,Balance!ED$4,'Ajuste Ciclado'!$B$5:$B$47,Balance!$B307)</f>
        <v>0</v>
      </c>
      <c r="EE307" s="99">
        <f>SUMIFS('Ajuste Ciclado'!M$5:M$47,'Ajuste Ciclado'!$C$5:$C$47,Balance!EE$4,'Ajuste Ciclado'!$B$5:$B$47,Balance!$B307)</f>
        <v>0</v>
      </c>
      <c r="EF307" s="99">
        <f>SUMIFS('Ajuste Ciclado'!N$5:N$47,'Ajuste Ciclado'!$C$5:$C$47,Balance!EF$4,'Ajuste Ciclado'!$B$5:$B$47,Balance!$B307)</f>
        <v>0</v>
      </c>
      <c r="EG307" s="100">
        <f>SUMIFS('Ajuste Ciclado'!O$5:O$47,'Ajuste Ciclado'!$C$5:$C$47,Balance!EG$4,'Ajuste Ciclado'!$B$5:$B$47,Balance!$B307)</f>
        <v>0</v>
      </c>
      <c r="EH307" s="98">
        <f>SUMIFS('Ajuste Ciclado'!D$5:D$47,'Ajuste Ciclado'!$C$5:$C$47,Balance!EH$4,'Ajuste Ciclado'!$B$5:$B$47,Balance!$B307)</f>
        <v>0</v>
      </c>
      <c r="EI307" s="99">
        <f>SUMIFS('Ajuste Ciclado'!E$5:E$47,'Ajuste Ciclado'!$C$5:$C$47,Balance!EI$4,'Ajuste Ciclado'!$B$5:$B$47,Balance!$B307)</f>
        <v>0</v>
      </c>
      <c r="EJ307" s="99">
        <f>SUMIFS('Ajuste Ciclado'!F$5:F$47,'Ajuste Ciclado'!$C$5:$C$47,Balance!EJ$4,'Ajuste Ciclado'!$B$5:$B$47,Balance!$B307)</f>
        <v>0</v>
      </c>
      <c r="EK307" s="99">
        <f>SUMIFS('Ajuste Ciclado'!G$5:G$47,'Ajuste Ciclado'!$C$5:$C$47,Balance!EK$4,'Ajuste Ciclado'!$B$5:$B$47,Balance!$B307)</f>
        <v>0</v>
      </c>
      <c r="EL307" s="99">
        <f>SUMIFS('Ajuste Ciclado'!H$5:H$47,'Ajuste Ciclado'!$C$5:$C$47,Balance!EL$4,'Ajuste Ciclado'!$B$5:$B$47,Balance!$B307)</f>
        <v>0</v>
      </c>
      <c r="EM307" s="99">
        <f>SUMIFS('Ajuste Ciclado'!I$5:I$47,'Ajuste Ciclado'!$C$5:$C$47,Balance!EM$4,'Ajuste Ciclado'!$B$5:$B$47,Balance!$B307)</f>
        <v>0</v>
      </c>
      <c r="EN307" s="99">
        <f>SUMIFS('Ajuste Ciclado'!J$5:J$47,'Ajuste Ciclado'!$C$5:$C$47,Balance!EN$4,'Ajuste Ciclado'!$B$5:$B$47,Balance!$B307)</f>
        <v>0</v>
      </c>
      <c r="EO307" s="99">
        <f>SUMIFS('Ajuste Ciclado'!K$5:K$47,'Ajuste Ciclado'!$C$5:$C$47,Balance!EO$4,'Ajuste Ciclado'!$B$5:$B$47,Balance!$B307)</f>
        <v>0</v>
      </c>
      <c r="EP307" s="99">
        <f>SUMIFS('Ajuste Ciclado'!L$5:L$47,'Ajuste Ciclado'!$C$5:$C$47,Balance!EP$4,'Ajuste Ciclado'!$B$5:$B$47,Balance!$B307)</f>
        <v>0</v>
      </c>
      <c r="EQ307" s="99">
        <f>SUMIFS('Ajuste Ciclado'!M$5:M$47,'Ajuste Ciclado'!$C$5:$C$47,Balance!EQ$4,'Ajuste Ciclado'!$B$5:$B$47,Balance!$B307)</f>
        <v>0</v>
      </c>
      <c r="ER307" s="99">
        <f>SUMIFS('Ajuste Ciclado'!N$5:N$47,'Ajuste Ciclado'!$C$5:$C$47,Balance!ER$4,'Ajuste Ciclado'!$B$5:$B$47,Balance!$B307)</f>
        <v>0</v>
      </c>
      <c r="ES307" s="100">
        <f>SUMIFS('Ajuste Ciclado'!O$5:O$47,'Ajuste Ciclado'!$C$5:$C$47,Balance!ES$4,'Ajuste Ciclado'!$B$5:$B$47,Balance!$B307)</f>
        <v>0</v>
      </c>
      <c r="ET307" s="84"/>
      <c r="EU307" s="12">
        <f t="shared" si="377"/>
        <v>604120.20739981113</v>
      </c>
      <c r="EV307" s="13">
        <f t="shared" si="342"/>
        <v>542191.43691344233</v>
      </c>
      <c r="EW307" s="13">
        <f t="shared" si="343"/>
        <v>599455.86321671004</v>
      </c>
      <c r="EX307" s="13">
        <f t="shared" si="344"/>
        <v>569285.66655736347</v>
      </c>
      <c r="EY307" s="13">
        <f t="shared" si="345"/>
        <v>517175.71941484098</v>
      </c>
      <c r="EZ307" s="13">
        <f t="shared" si="346"/>
        <v>633676.30838682118</v>
      </c>
      <c r="FA307" s="13">
        <f t="shared" si="347"/>
        <v>387105.35777240252</v>
      </c>
      <c r="FB307" s="13">
        <f t="shared" si="348"/>
        <v>197895.2541766206</v>
      </c>
      <c r="FC307" s="13">
        <f t="shared" si="349"/>
        <v>157581.834618458</v>
      </c>
      <c r="FD307" s="13">
        <f t="shared" si="350"/>
        <v>119052.13866109611</v>
      </c>
      <c r="FE307" s="13">
        <f t="shared" si="351"/>
        <v>154106.78750415379</v>
      </c>
      <c r="FF307" s="14">
        <f t="shared" si="352"/>
        <v>143774.3051064467</v>
      </c>
      <c r="FG307" s="12">
        <f t="shared" si="353"/>
        <v>605606.52857160463</v>
      </c>
      <c r="FH307" s="13">
        <f t="shared" si="354"/>
        <v>544300.15826755471</v>
      </c>
      <c r="FI307" s="13">
        <f t="shared" si="355"/>
        <v>603004.74837201135</v>
      </c>
      <c r="FJ307" s="13">
        <f t="shared" si="356"/>
        <v>573276.79010532529</v>
      </c>
      <c r="FK307" s="13">
        <f t="shared" si="357"/>
        <v>517064.39638732013</v>
      </c>
      <c r="FL307" s="13">
        <f t="shared" si="358"/>
        <v>637891.19048295228</v>
      </c>
      <c r="FM307" s="13">
        <f t="shared" si="359"/>
        <v>399058.79193939228</v>
      </c>
      <c r="FN307" s="13">
        <f t="shared" si="360"/>
        <v>191375.86136533431</v>
      </c>
      <c r="FO307" s="13">
        <f t="shared" si="361"/>
        <v>156222.42665462149</v>
      </c>
      <c r="FP307" s="13">
        <f t="shared" si="362"/>
        <v>133881.9934166467</v>
      </c>
      <c r="FQ307" s="13">
        <f t="shared" si="363"/>
        <v>159089.7935439508</v>
      </c>
      <c r="FR307" s="14">
        <f t="shared" si="364"/>
        <v>158509.42519640361</v>
      </c>
      <c r="FS307" s="12">
        <f t="shared" si="365"/>
        <v>605573.68517049693</v>
      </c>
      <c r="FT307" s="13">
        <f t="shared" si="366"/>
        <v>543019.06604449172</v>
      </c>
      <c r="FU307" s="13">
        <f t="shared" si="367"/>
        <v>601814.24824345019</v>
      </c>
      <c r="FV307" s="13">
        <f t="shared" si="368"/>
        <v>571241.55528269231</v>
      </c>
      <c r="FW307" s="13">
        <f t="shared" si="369"/>
        <v>526977.49194058101</v>
      </c>
      <c r="FX307" s="13">
        <f t="shared" si="370"/>
        <v>665839.88318231516</v>
      </c>
      <c r="FY307" s="13">
        <f t="shared" si="371"/>
        <v>409857.76737062848</v>
      </c>
      <c r="FZ307" s="13">
        <f t="shared" si="372"/>
        <v>194641.2459471951</v>
      </c>
      <c r="GA307" s="13">
        <f t="shared" si="373"/>
        <v>161669.72097305261</v>
      </c>
      <c r="GB307" s="13">
        <f t="shared" si="374"/>
        <v>162956.2353609787</v>
      </c>
      <c r="GC307" s="13">
        <f t="shared" si="375"/>
        <v>163567.09759741099</v>
      </c>
      <c r="GD307" s="14">
        <f t="shared" si="376"/>
        <v>168869.72007218489</v>
      </c>
      <c r="GE307" s="84"/>
      <c r="GF307" s="12">
        <f t="shared" si="388"/>
        <v>4625420.8797281673</v>
      </c>
      <c r="GG307" s="13">
        <f t="shared" si="388"/>
        <v>4679282.1043031169</v>
      </c>
      <c r="GH307" s="14">
        <f t="shared" si="388"/>
        <v>4776027.7171854787</v>
      </c>
      <c r="GI307" s="6">
        <f t="shared" si="379"/>
        <v>1</v>
      </c>
      <c r="GJ307" s="12">
        <f t="shared" si="380"/>
        <v>0</v>
      </c>
      <c r="GK307" s="13">
        <f t="shared" si="381"/>
        <v>0</v>
      </c>
      <c r="GL307" s="14">
        <f t="shared" si="382"/>
        <v>0</v>
      </c>
      <c r="GM307" s="84"/>
      <c r="GN307" s="66">
        <f t="shared" si="383"/>
        <v>0</v>
      </c>
      <c r="GO307" s="84"/>
      <c r="GP307" s="63" t="str" cm="1">
        <f t="array" ref="GP307">INDEX($GF$4:$GH$4,1,GI307)</f>
        <v>Sample 1</v>
      </c>
      <c r="GQ307" s="12">
        <f t="shared" si="385"/>
        <v>119052.13866109611</v>
      </c>
      <c r="GR307" s="13">
        <f t="shared" si="385"/>
        <v>143774.3051064467</v>
      </c>
      <c r="GS307" s="14">
        <f t="shared" si="385"/>
        <v>154106.78750415379</v>
      </c>
      <c r="GT307" s="12">
        <f t="shared" si="386"/>
        <v>133881.9934166467</v>
      </c>
      <c r="GU307" s="13">
        <f t="shared" si="386"/>
        <v>156222.42665462149</v>
      </c>
      <c r="GV307" s="14">
        <f t="shared" si="386"/>
        <v>158509.42519640361</v>
      </c>
      <c r="GW307" s="12">
        <f t="shared" si="387"/>
        <v>161669.72097305261</v>
      </c>
      <c r="GX307" s="13">
        <f t="shared" si="387"/>
        <v>162956.2353609787</v>
      </c>
      <c r="GY307" s="14">
        <f t="shared" si="387"/>
        <v>163567.09759741099</v>
      </c>
      <c r="GZ307" s="84" t="str">
        <f t="shared" si="339"/>
        <v>Sample 1</v>
      </c>
      <c r="HA307" s="12">
        <f t="shared" si="389"/>
        <v>0</v>
      </c>
      <c r="HB307" s="13">
        <f t="shared" si="389"/>
        <v>0</v>
      </c>
      <c r="HC307" s="14">
        <f t="shared" si="389"/>
        <v>0</v>
      </c>
      <c r="HD307" s="6">
        <f t="shared" si="340"/>
        <v>0</v>
      </c>
      <c r="HE307" s="84" t="str">
        <f t="shared" si="341"/>
        <v>Ok</v>
      </c>
    </row>
    <row r="308" spans="2:213" hidden="1" x14ac:dyDescent="0.3">
      <c r="B308" s="84" t="s">
        <v>189</v>
      </c>
      <c r="C308" s="12">
        <f>SUMIFS(Inyecciones!$E$2:$E$14185,Inyecciones!$A$2:$A$14185,Balance!C$4,Inyecciones!$B$2:$B$14185,Balance!$B308,Inyecciones!$C$2:$C$14185,Balance!C$5)</f>
        <v>60209.837935502263</v>
      </c>
      <c r="D308" s="13">
        <f>SUMIFS(Inyecciones!$E$2:$E$14185,Inyecciones!$A$2:$A$14185,Balance!D$4,Inyecciones!$B$2:$B$14185,Balance!$B308,Inyecciones!$C$2:$C$14185,Balance!D$5)</f>
        <v>45523.168692277832</v>
      </c>
      <c r="E308" s="13">
        <f>SUMIFS(Inyecciones!$E$2:$E$14185,Inyecciones!$A$2:$A$14185,Balance!E$4,Inyecciones!$B$2:$B$14185,Balance!$B308,Inyecciones!$C$2:$C$14185,Balance!E$5)</f>
        <v>41201.714735170914</v>
      </c>
      <c r="F308" s="13">
        <f>SUMIFS(Inyecciones!$E$2:$E$14185,Inyecciones!$A$2:$A$14185,Balance!F$4,Inyecciones!$B$2:$B$14185,Balance!$B308,Inyecciones!$C$2:$C$14185,Balance!F$5)</f>
        <v>32958.09810170484</v>
      </c>
      <c r="G308" s="13">
        <f>SUMIFS(Inyecciones!$E$2:$E$14185,Inyecciones!$A$2:$A$14185,Balance!G$4,Inyecciones!$B$2:$B$14185,Balance!$B308,Inyecciones!$C$2:$C$14185,Balance!G$5)</f>
        <v>19753.52261313421</v>
      </c>
      <c r="H308" s="13">
        <f>SUMIFS(Inyecciones!$E$2:$E$14185,Inyecciones!$A$2:$A$14185,Balance!H$4,Inyecciones!$B$2:$B$14185,Balance!$B308,Inyecciones!$C$2:$C$14185,Balance!H$5)</f>
        <v>16558.55858551219</v>
      </c>
      <c r="I308" s="13">
        <f>SUMIFS(Inyecciones!$E$2:$E$14185,Inyecciones!$A$2:$A$14185,Balance!I$4,Inyecciones!$B$2:$B$14185,Balance!$B308,Inyecciones!$C$2:$C$14185,Balance!I$5)</f>
        <v>22077.683145775722</v>
      </c>
      <c r="J308" s="13">
        <f>SUMIFS(Inyecciones!$E$2:$E$14185,Inyecciones!$A$2:$A$14185,Balance!J$4,Inyecciones!$B$2:$B$14185,Balance!$B308,Inyecciones!$C$2:$C$14185,Balance!J$5)</f>
        <v>28742.286115312021</v>
      </c>
      <c r="K308" s="13">
        <f>SUMIFS(Inyecciones!$E$2:$E$14185,Inyecciones!$A$2:$A$14185,Balance!K$4,Inyecciones!$B$2:$B$14185,Balance!$B308,Inyecciones!$C$2:$C$14185,Balance!K$5)</f>
        <v>34308.101865757977</v>
      </c>
      <c r="L308" s="13">
        <f>SUMIFS(Inyecciones!$E$2:$E$14185,Inyecciones!$A$2:$A$14185,Balance!L$4,Inyecciones!$B$2:$B$14185,Balance!$B308,Inyecciones!$C$2:$C$14185,Balance!L$5)</f>
        <v>9698.0898372520151</v>
      </c>
      <c r="M308" s="13">
        <f>SUMIFS(Inyecciones!$E$2:$E$14185,Inyecciones!$A$2:$A$14185,Balance!M$4,Inyecciones!$B$2:$B$14185,Balance!$B308,Inyecciones!$C$2:$C$14185,Balance!M$5)</f>
        <v>4966.9007433287979</v>
      </c>
      <c r="N308" s="14">
        <f>SUMIFS(Inyecciones!$E$2:$E$14185,Inyecciones!$A$2:$A$14185,Balance!N$4,Inyecciones!$B$2:$B$14185,Balance!$B308,Inyecciones!$C$2:$C$14185,Balance!N$5)</f>
        <v>8121.6550834118589</v>
      </c>
      <c r="O308" s="12">
        <f>SUMIFS(Inyecciones!$E$2:$E$14185,Inyecciones!$A$2:$A$14185,Balance!O$4,Inyecciones!$B$2:$B$14185,Balance!$B308,Inyecciones!$C$2:$C$14185,Balance!O$5)</f>
        <v>60309.165777935879</v>
      </c>
      <c r="P308" s="13">
        <f>SUMIFS(Inyecciones!$E$2:$E$14185,Inyecciones!$A$2:$A$14185,Balance!P$4,Inyecciones!$B$2:$B$14185,Balance!$B308,Inyecciones!$C$2:$C$14185,Balance!P$5)</f>
        <v>45575.719239818107</v>
      </c>
      <c r="Q308" s="13">
        <f>SUMIFS(Inyecciones!$E$2:$E$14185,Inyecciones!$A$2:$A$14185,Balance!Q$4,Inyecciones!$B$2:$B$14185,Balance!$B308,Inyecciones!$C$2:$C$14185,Balance!Q$5)</f>
        <v>41568.209314444728</v>
      </c>
      <c r="R308" s="13">
        <f>SUMIFS(Inyecciones!$E$2:$E$14185,Inyecciones!$A$2:$A$14185,Balance!R$4,Inyecciones!$B$2:$B$14185,Balance!$B308,Inyecciones!$C$2:$C$14185,Balance!R$5)</f>
        <v>34720.425825799961</v>
      </c>
      <c r="S308" s="13">
        <f>SUMIFS(Inyecciones!$E$2:$E$14185,Inyecciones!$A$2:$A$14185,Balance!S$4,Inyecciones!$B$2:$B$14185,Balance!$B308,Inyecciones!$C$2:$C$14185,Balance!S$5)</f>
        <v>19692.659065997032</v>
      </c>
      <c r="T308" s="13">
        <f>SUMIFS(Inyecciones!$E$2:$E$14185,Inyecciones!$A$2:$A$14185,Balance!T$4,Inyecciones!$B$2:$B$14185,Balance!$B308,Inyecciones!$C$2:$C$14185,Balance!T$5)</f>
        <v>16554.709455347442</v>
      </c>
      <c r="U308" s="13">
        <f>SUMIFS(Inyecciones!$E$2:$E$14185,Inyecciones!$A$2:$A$14185,Balance!U$4,Inyecciones!$B$2:$B$14185,Balance!$B308,Inyecciones!$C$2:$C$14185,Balance!U$5)</f>
        <v>22673.375324205619</v>
      </c>
      <c r="V308" s="13">
        <f>SUMIFS(Inyecciones!$E$2:$E$14185,Inyecciones!$A$2:$A$14185,Balance!V$4,Inyecciones!$B$2:$B$14185,Balance!$B308,Inyecciones!$C$2:$C$14185,Balance!V$5)</f>
        <v>28919.70947222424</v>
      </c>
      <c r="W308" s="13">
        <f>SUMIFS(Inyecciones!$E$2:$E$14185,Inyecciones!$A$2:$A$14185,Balance!W$4,Inyecciones!$B$2:$B$14185,Balance!$B308,Inyecciones!$C$2:$C$14185,Balance!W$5)</f>
        <v>34665.685718810149</v>
      </c>
      <c r="X308" s="13">
        <f>SUMIFS(Inyecciones!$E$2:$E$14185,Inyecciones!$A$2:$A$14185,Balance!X$4,Inyecciones!$B$2:$B$14185,Balance!$B308,Inyecciones!$C$2:$C$14185,Balance!X$5)</f>
        <v>14082.598139298851</v>
      </c>
      <c r="Y308" s="13">
        <f>SUMIFS(Inyecciones!$E$2:$E$14185,Inyecciones!$A$2:$A$14185,Balance!Y$4,Inyecciones!$B$2:$B$14185,Balance!$B308,Inyecciones!$C$2:$C$14185,Balance!Y$5)</f>
        <v>19071.565605884651</v>
      </c>
      <c r="Z308" s="14">
        <f>SUMIFS(Inyecciones!$E$2:$E$14185,Inyecciones!$A$2:$A$14185,Balance!Z$4,Inyecciones!$B$2:$B$14185,Balance!$B308,Inyecciones!$C$2:$C$14185,Balance!Z$5)</f>
        <v>25253.34798098242</v>
      </c>
      <c r="AA308" s="12">
        <f>SUMIFS(Inyecciones!$E$2:$E$14185,Inyecciones!$A$2:$A$14185,Balance!AA$4,Inyecciones!$B$2:$B$14185,Balance!$B308,Inyecciones!$C$2:$C$14185,Balance!AA$5)</f>
        <v>60332.254807461351</v>
      </c>
      <c r="AB308" s="13">
        <f>SUMIFS(Inyecciones!$E$2:$E$14185,Inyecciones!$A$2:$A$14185,Balance!AB$4,Inyecciones!$B$2:$B$14185,Balance!$B308,Inyecciones!$C$2:$C$14185,Balance!AB$5)</f>
        <v>45585.122357007123</v>
      </c>
      <c r="AC308" s="13">
        <f>SUMIFS(Inyecciones!$E$2:$E$14185,Inyecciones!$A$2:$A$14185,Balance!AC$4,Inyecciones!$B$2:$B$14185,Balance!$B308,Inyecciones!$C$2:$C$14185,Balance!AC$5)</f>
        <v>41421.308506985151</v>
      </c>
      <c r="AD308" s="13">
        <f>SUMIFS(Inyecciones!$E$2:$E$14185,Inyecciones!$A$2:$A$14185,Balance!AD$4,Inyecciones!$B$2:$B$14185,Balance!$B308,Inyecciones!$C$2:$C$14185,Balance!AD$5)</f>
        <v>34506.657081227888</v>
      </c>
      <c r="AE308" s="13">
        <f>SUMIFS(Inyecciones!$E$2:$E$14185,Inyecciones!$A$2:$A$14185,Balance!AE$4,Inyecciones!$B$2:$B$14185,Balance!$B308,Inyecciones!$C$2:$C$14185,Balance!AE$5)</f>
        <v>20017.3947261047</v>
      </c>
      <c r="AF308" s="13">
        <f>SUMIFS(Inyecciones!$E$2:$E$14185,Inyecciones!$A$2:$A$14185,Balance!AF$4,Inyecciones!$B$2:$B$14185,Balance!$B308,Inyecciones!$C$2:$C$14185,Balance!AF$5)</f>
        <v>17197.996026890469</v>
      </c>
      <c r="AG308" s="13">
        <f>SUMIFS(Inyecciones!$E$2:$E$14185,Inyecciones!$A$2:$A$14185,Balance!AG$4,Inyecciones!$B$2:$B$14185,Balance!$B308,Inyecciones!$C$2:$C$14185,Balance!AG$5)</f>
        <v>24037.435775223079</v>
      </c>
      <c r="AH308" s="13">
        <f>SUMIFS(Inyecciones!$E$2:$E$14185,Inyecciones!$A$2:$A$14185,Balance!AH$4,Inyecciones!$B$2:$B$14185,Balance!$B308,Inyecciones!$C$2:$C$14185,Balance!AH$5)</f>
        <v>31409.965202993</v>
      </c>
      <c r="AI308" s="13">
        <f>SUMIFS(Inyecciones!$E$2:$E$14185,Inyecciones!$A$2:$A$14185,Balance!AI$4,Inyecciones!$B$2:$B$14185,Balance!$B308,Inyecciones!$C$2:$C$14185,Balance!AI$5)</f>
        <v>36906.706010466121</v>
      </c>
      <c r="AJ308" s="13">
        <f>SUMIFS(Inyecciones!$E$2:$E$14185,Inyecciones!$A$2:$A$14185,Balance!AJ$4,Inyecciones!$B$2:$B$14185,Balance!$B308,Inyecciones!$C$2:$C$14185,Balance!AJ$5)</f>
        <v>30350.530849486739</v>
      </c>
      <c r="AK308" s="13">
        <f>SUMIFS(Inyecciones!$E$2:$E$14185,Inyecciones!$A$2:$A$14185,Balance!AK$4,Inyecciones!$B$2:$B$14185,Balance!$B308,Inyecciones!$C$2:$C$14185,Balance!AK$5)</f>
        <v>36433.862533750747</v>
      </c>
      <c r="AL308" s="14">
        <f>SUMIFS(Inyecciones!$E$2:$E$14185,Inyecciones!$A$2:$A$14185,Balance!AL$4,Inyecciones!$B$2:$B$14185,Balance!$B308,Inyecciones!$C$2:$C$14185,Balance!AL$5)</f>
        <v>38692.617002522653</v>
      </c>
      <c r="AM308" s="13"/>
      <c r="AN308" s="12">
        <f>SUMIFS('Retiro Mensual'!$E$2:$E$2629,'Retiro Mensual'!$A$2:$A$2629,AN$4,'Retiro Mensual'!$B$2:$B$2629,$B308,'Retiro Mensual'!$C$2:$C$2629,AN$5)</f>
        <v>0</v>
      </c>
      <c r="AO308" s="13">
        <f>SUMIFS('Retiro Mensual'!$E$2:$E$2629,'Retiro Mensual'!$A$2:$A$2629,AO$4,'Retiro Mensual'!$B$2:$B$2629,$B308,'Retiro Mensual'!$C$2:$C$2629,AO$5)</f>
        <v>0</v>
      </c>
      <c r="AP308" s="13">
        <f>SUMIFS('Retiro Mensual'!$E$2:$E$2629,'Retiro Mensual'!$A$2:$A$2629,AP$4,'Retiro Mensual'!$B$2:$B$2629,$B308,'Retiro Mensual'!$C$2:$C$2629,AP$5)</f>
        <v>0</v>
      </c>
      <c r="AQ308" s="13">
        <f>SUMIFS('Retiro Mensual'!$E$2:$E$2629,'Retiro Mensual'!$A$2:$A$2629,AQ$4,'Retiro Mensual'!$B$2:$B$2629,$B308,'Retiro Mensual'!$C$2:$C$2629,AQ$5)</f>
        <v>0</v>
      </c>
      <c r="AR308" s="13">
        <f>SUMIFS('Retiro Mensual'!$E$2:$E$2629,'Retiro Mensual'!$A$2:$A$2629,AR$4,'Retiro Mensual'!$B$2:$B$2629,$B308,'Retiro Mensual'!$C$2:$C$2629,AR$5)</f>
        <v>0</v>
      </c>
      <c r="AS308" s="13">
        <f>SUMIFS('Retiro Mensual'!$E$2:$E$2629,'Retiro Mensual'!$A$2:$A$2629,AS$4,'Retiro Mensual'!$B$2:$B$2629,$B308,'Retiro Mensual'!$C$2:$C$2629,AS$5)</f>
        <v>0</v>
      </c>
      <c r="AT308" s="13">
        <f>SUMIFS('Retiro Mensual'!$E$2:$E$2629,'Retiro Mensual'!$A$2:$A$2629,AT$4,'Retiro Mensual'!$B$2:$B$2629,$B308,'Retiro Mensual'!$C$2:$C$2629,AT$5)</f>
        <v>0</v>
      </c>
      <c r="AU308" s="13">
        <f>SUMIFS('Retiro Mensual'!$E$2:$E$2629,'Retiro Mensual'!$A$2:$A$2629,AU$4,'Retiro Mensual'!$B$2:$B$2629,$B308,'Retiro Mensual'!$C$2:$C$2629,AU$5)</f>
        <v>0</v>
      </c>
      <c r="AV308" s="13">
        <f>SUMIFS('Retiro Mensual'!$E$2:$E$2629,'Retiro Mensual'!$A$2:$A$2629,AV$4,'Retiro Mensual'!$B$2:$B$2629,$B308,'Retiro Mensual'!$C$2:$C$2629,AV$5)</f>
        <v>0</v>
      </c>
      <c r="AW308" s="13">
        <f>SUMIFS('Retiro Mensual'!$E$2:$E$2629,'Retiro Mensual'!$A$2:$A$2629,AW$4,'Retiro Mensual'!$B$2:$B$2629,$B308,'Retiro Mensual'!$C$2:$C$2629,AW$5)</f>
        <v>0</v>
      </c>
      <c r="AX308" s="13">
        <f>SUMIFS('Retiro Mensual'!$E$2:$E$2629,'Retiro Mensual'!$A$2:$A$2629,AX$4,'Retiro Mensual'!$B$2:$B$2629,$B308,'Retiro Mensual'!$C$2:$C$2629,AX$5)</f>
        <v>0</v>
      </c>
      <c r="AY308" s="14">
        <f>SUMIFS('Retiro Mensual'!$E$2:$E$2629,'Retiro Mensual'!$A$2:$A$2629,AY$4,'Retiro Mensual'!$B$2:$B$2629,$B308,'Retiro Mensual'!$C$2:$C$2629,AY$5)</f>
        <v>0</v>
      </c>
      <c r="AZ308" s="12">
        <f>SUMIFS('Retiro Mensual'!$E$2:$E$2629,'Retiro Mensual'!$A$2:$A$2629,AZ$4,'Retiro Mensual'!$B$2:$B$2629,$B308,'Retiro Mensual'!$C$2:$C$2629,AZ$5)</f>
        <v>0</v>
      </c>
      <c r="BA308" s="13">
        <f>SUMIFS('Retiro Mensual'!$E$2:$E$2629,'Retiro Mensual'!$A$2:$A$2629,BA$4,'Retiro Mensual'!$B$2:$B$2629,$B308,'Retiro Mensual'!$C$2:$C$2629,BA$5)</f>
        <v>0</v>
      </c>
      <c r="BB308" s="13">
        <f>SUMIFS('Retiro Mensual'!$E$2:$E$2629,'Retiro Mensual'!$A$2:$A$2629,BB$4,'Retiro Mensual'!$B$2:$B$2629,$B308,'Retiro Mensual'!$C$2:$C$2629,BB$5)</f>
        <v>0</v>
      </c>
      <c r="BC308" s="13">
        <f>SUMIFS('Retiro Mensual'!$E$2:$E$2629,'Retiro Mensual'!$A$2:$A$2629,BC$4,'Retiro Mensual'!$B$2:$B$2629,$B308,'Retiro Mensual'!$C$2:$C$2629,BC$5)</f>
        <v>0</v>
      </c>
      <c r="BD308" s="13">
        <f>SUMIFS('Retiro Mensual'!$E$2:$E$2629,'Retiro Mensual'!$A$2:$A$2629,BD$4,'Retiro Mensual'!$B$2:$B$2629,$B308,'Retiro Mensual'!$C$2:$C$2629,BD$5)</f>
        <v>0</v>
      </c>
      <c r="BE308" s="13">
        <f>SUMIFS('Retiro Mensual'!$E$2:$E$2629,'Retiro Mensual'!$A$2:$A$2629,BE$4,'Retiro Mensual'!$B$2:$B$2629,$B308,'Retiro Mensual'!$C$2:$C$2629,BE$5)</f>
        <v>0</v>
      </c>
      <c r="BF308" s="13">
        <f>SUMIFS('Retiro Mensual'!$E$2:$E$2629,'Retiro Mensual'!$A$2:$A$2629,BF$4,'Retiro Mensual'!$B$2:$B$2629,$B308,'Retiro Mensual'!$C$2:$C$2629,BF$5)</f>
        <v>0</v>
      </c>
      <c r="BG308" s="13">
        <f>SUMIFS('Retiro Mensual'!$E$2:$E$2629,'Retiro Mensual'!$A$2:$A$2629,BG$4,'Retiro Mensual'!$B$2:$B$2629,$B308,'Retiro Mensual'!$C$2:$C$2629,BG$5)</f>
        <v>0</v>
      </c>
      <c r="BH308" s="13">
        <f>SUMIFS('Retiro Mensual'!$E$2:$E$2629,'Retiro Mensual'!$A$2:$A$2629,BH$4,'Retiro Mensual'!$B$2:$B$2629,$B308,'Retiro Mensual'!$C$2:$C$2629,BH$5)</f>
        <v>0</v>
      </c>
      <c r="BI308" s="13">
        <f>SUMIFS('Retiro Mensual'!$E$2:$E$2629,'Retiro Mensual'!$A$2:$A$2629,BI$4,'Retiro Mensual'!$B$2:$B$2629,$B308,'Retiro Mensual'!$C$2:$C$2629,BI$5)</f>
        <v>0</v>
      </c>
      <c r="BJ308" s="13">
        <f>SUMIFS('Retiro Mensual'!$E$2:$E$2629,'Retiro Mensual'!$A$2:$A$2629,BJ$4,'Retiro Mensual'!$B$2:$B$2629,$B308,'Retiro Mensual'!$C$2:$C$2629,BJ$5)</f>
        <v>0</v>
      </c>
      <c r="BK308" s="14">
        <f>SUMIFS('Retiro Mensual'!$E$2:$E$2629,'Retiro Mensual'!$A$2:$A$2629,BK$4,'Retiro Mensual'!$B$2:$B$2629,$B308,'Retiro Mensual'!$C$2:$C$2629,BK$5)</f>
        <v>0</v>
      </c>
      <c r="BL308" s="12">
        <f>SUMIFS('Retiro Mensual'!$E$2:$E$2629,'Retiro Mensual'!$A$2:$A$2629,BL$4,'Retiro Mensual'!$B$2:$B$2629,$B308,'Retiro Mensual'!$C$2:$C$2629,BL$5)</f>
        <v>0</v>
      </c>
      <c r="BM308" s="13">
        <f>SUMIFS('Retiro Mensual'!$E$2:$E$2629,'Retiro Mensual'!$A$2:$A$2629,BM$4,'Retiro Mensual'!$B$2:$B$2629,$B308,'Retiro Mensual'!$C$2:$C$2629,BM$5)</f>
        <v>0</v>
      </c>
      <c r="BN308" s="13">
        <f>SUMIFS('Retiro Mensual'!$E$2:$E$2629,'Retiro Mensual'!$A$2:$A$2629,BN$4,'Retiro Mensual'!$B$2:$B$2629,$B308,'Retiro Mensual'!$C$2:$C$2629,BN$5)</f>
        <v>0</v>
      </c>
      <c r="BO308" s="13">
        <f>SUMIFS('Retiro Mensual'!$E$2:$E$2629,'Retiro Mensual'!$A$2:$A$2629,BO$4,'Retiro Mensual'!$B$2:$B$2629,$B308,'Retiro Mensual'!$C$2:$C$2629,BO$5)</f>
        <v>0</v>
      </c>
      <c r="BP308" s="13">
        <f>SUMIFS('Retiro Mensual'!$E$2:$E$2629,'Retiro Mensual'!$A$2:$A$2629,BP$4,'Retiro Mensual'!$B$2:$B$2629,$B308,'Retiro Mensual'!$C$2:$C$2629,BP$5)</f>
        <v>0</v>
      </c>
      <c r="BQ308" s="13">
        <f>SUMIFS('Retiro Mensual'!$E$2:$E$2629,'Retiro Mensual'!$A$2:$A$2629,BQ$4,'Retiro Mensual'!$B$2:$B$2629,$B308,'Retiro Mensual'!$C$2:$C$2629,BQ$5)</f>
        <v>0</v>
      </c>
      <c r="BR308" s="13">
        <f>SUMIFS('Retiro Mensual'!$E$2:$E$2629,'Retiro Mensual'!$A$2:$A$2629,BR$4,'Retiro Mensual'!$B$2:$B$2629,$B308,'Retiro Mensual'!$C$2:$C$2629,BR$5)</f>
        <v>0</v>
      </c>
      <c r="BS308" s="13">
        <f>SUMIFS('Retiro Mensual'!$E$2:$E$2629,'Retiro Mensual'!$A$2:$A$2629,BS$4,'Retiro Mensual'!$B$2:$B$2629,$B308,'Retiro Mensual'!$C$2:$C$2629,BS$5)</f>
        <v>0</v>
      </c>
      <c r="BT308" s="13">
        <f>SUMIFS('Retiro Mensual'!$E$2:$E$2629,'Retiro Mensual'!$A$2:$A$2629,BT$4,'Retiro Mensual'!$B$2:$B$2629,$B308,'Retiro Mensual'!$C$2:$C$2629,BT$5)</f>
        <v>0</v>
      </c>
      <c r="BU308" s="13">
        <f>SUMIFS('Retiro Mensual'!$E$2:$E$2629,'Retiro Mensual'!$A$2:$A$2629,BU$4,'Retiro Mensual'!$B$2:$B$2629,$B308,'Retiro Mensual'!$C$2:$C$2629,BU$5)</f>
        <v>0</v>
      </c>
      <c r="BV308" s="13">
        <f>SUMIFS('Retiro Mensual'!$E$2:$E$2629,'Retiro Mensual'!$A$2:$A$2629,BV$4,'Retiro Mensual'!$B$2:$B$2629,$B308,'Retiro Mensual'!$C$2:$C$2629,BV$5)</f>
        <v>0</v>
      </c>
      <c r="BW308" s="14">
        <f>SUMIFS('Retiro Mensual'!$E$2:$E$2629,'Retiro Mensual'!$A$2:$A$2629,BW$4,'Retiro Mensual'!$B$2:$B$2629,$B308,'Retiro Mensual'!$C$2:$C$2629,BW$5)</f>
        <v>0</v>
      </c>
      <c r="BX308" s="13"/>
      <c r="BY308" s="12">
        <f>SUMIFS('Compra Ventas'!$E$2:$E$2700,'Compra Ventas'!$A$2:$A$2700,BY$4,'Compra Ventas'!$B$2:$B$2700,$B308,'Compra Ventas'!$C$2:$C$2700,BY$5)</f>
        <v>0</v>
      </c>
      <c r="BZ308" s="13">
        <f>SUMIFS('Compra Ventas'!$E$2:$E$2700,'Compra Ventas'!$A$2:$A$2700,BZ$4,'Compra Ventas'!$B$2:$B$2700,$B308,'Compra Ventas'!$C$2:$C$2700,BZ$5)</f>
        <v>0</v>
      </c>
      <c r="CA308" s="13">
        <f>SUMIFS('Compra Ventas'!$E$2:$E$2700,'Compra Ventas'!$A$2:$A$2700,CA$4,'Compra Ventas'!$B$2:$B$2700,$B308,'Compra Ventas'!$C$2:$C$2700,CA$5)</f>
        <v>0</v>
      </c>
      <c r="CB308" s="13">
        <f>SUMIFS('Compra Ventas'!$E$2:$E$2700,'Compra Ventas'!$A$2:$A$2700,CB$4,'Compra Ventas'!$B$2:$B$2700,$B308,'Compra Ventas'!$C$2:$C$2700,CB$5)</f>
        <v>0</v>
      </c>
      <c r="CC308" s="13">
        <f>SUMIFS('Compra Ventas'!$E$2:$E$2700,'Compra Ventas'!$A$2:$A$2700,CC$4,'Compra Ventas'!$B$2:$B$2700,$B308,'Compra Ventas'!$C$2:$C$2700,CC$5)</f>
        <v>0</v>
      </c>
      <c r="CD308" s="13">
        <f>SUMIFS('Compra Ventas'!$E$2:$E$2700,'Compra Ventas'!$A$2:$A$2700,CD$4,'Compra Ventas'!$B$2:$B$2700,$B308,'Compra Ventas'!$C$2:$C$2700,CD$5)</f>
        <v>0</v>
      </c>
      <c r="CE308" s="13">
        <f>SUMIFS('Compra Ventas'!$E$2:$E$2700,'Compra Ventas'!$A$2:$A$2700,CE$4,'Compra Ventas'!$B$2:$B$2700,$B308,'Compra Ventas'!$C$2:$C$2700,CE$5)</f>
        <v>0</v>
      </c>
      <c r="CF308" s="13">
        <f>SUMIFS('Compra Ventas'!$E$2:$E$2700,'Compra Ventas'!$A$2:$A$2700,CF$4,'Compra Ventas'!$B$2:$B$2700,$B308,'Compra Ventas'!$C$2:$C$2700,CF$5)</f>
        <v>0</v>
      </c>
      <c r="CG308" s="13">
        <f>SUMIFS('Compra Ventas'!$E$2:$E$2700,'Compra Ventas'!$A$2:$A$2700,CG$4,'Compra Ventas'!$B$2:$B$2700,$B308,'Compra Ventas'!$C$2:$C$2700,CG$5)</f>
        <v>0</v>
      </c>
      <c r="CH308" s="13">
        <f>SUMIFS('Compra Ventas'!$E$2:$E$2700,'Compra Ventas'!$A$2:$A$2700,CH$4,'Compra Ventas'!$B$2:$B$2700,$B308,'Compra Ventas'!$C$2:$C$2700,CH$5)</f>
        <v>0</v>
      </c>
      <c r="CI308" s="13">
        <f>SUMIFS('Compra Ventas'!$E$2:$E$2700,'Compra Ventas'!$A$2:$A$2700,CI$4,'Compra Ventas'!$B$2:$B$2700,$B308,'Compra Ventas'!$C$2:$C$2700,CI$5)</f>
        <v>0</v>
      </c>
      <c r="CJ308" s="14">
        <f>SUMIFS('Compra Ventas'!$E$2:$E$2700,'Compra Ventas'!$A$2:$A$2700,CJ$4,'Compra Ventas'!$B$2:$B$2700,$B308,'Compra Ventas'!$C$2:$C$2700,CJ$5)</f>
        <v>0</v>
      </c>
      <c r="CK308" s="12">
        <f>SUMIFS('Compra Ventas'!$E$2:$E$2700,'Compra Ventas'!$A$2:$A$2700,CK$4,'Compra Ventas'!$B$2:$B$2700,$B308,'Compra Ventas'!$C$2:$C$2700,CK$5)</f>
        <v>0</v>
      </c>
      <c r="CL308" s="13">
        <f>SUMIFS('Compra Ventas'!$E$2:$E$2700,'Compra Ventas'!$A$2:$A$2700,CL$4,'Compra Ventas'!$B$2:$B$2700,$B308,'Compra Ventas'!$C$2:$C$2700,CL$5)</f>
        <v>0</v>
      </c>
      <c r="CM308" s="13">
        <f>SUMIFS('Compra Ventas'!$E$2:$E$2700,'Compra Ventas'!$A$2:$A$2700,CM$4,'Compra Ventas'!$B$2:$B$2700,$B308,'Compra Ventas'!$C$2:$C$2700,CM$5)</f>
        <v>0</v>
      </c>
      <c r="CN308" s="13">
        <f>SUMIFS('Compra Ventas'!$E$2:$E$2700,'Compra Ventas'!$A$2:$A$2700,CN$4,'Compra Ventas'!$B$2:$B$2700,$B308,'Compra Ventas'!$C$2:$C$2700,CN$5)</f>
        <v>0</v>
      </c>
      <c r="CO308" s="13">
        <f>SUMIFS('Compra Ventas'!$E$2:$E$2700,'Compra Ventas'!$A$2:$A$2700,CO$4,'Compra Ventas'!$B$2:$B$2700,$B308,'Compra Ventas'!$C$2:$C$2700,CO$5)</f>
        <v>0</v>
      </c>
      <c r="CP308" s="13">
        <f>SUMIFS('Compra Ventas'!$E$2:$E$2700,'Compra Ventas'!$A$2:$A$2700,CP$4,'Compra Ventas'!$B$2:$B$2700,$B308,'Compra Ventas'!$C$2:$C$2700,CP$5)</f>
        <v>0</v>
      </c>
      <c r="CQ308" s="13">
        <f>SUMIFS('Compra Ventas'!$E$2:$E$2700,'Compra Ventas'!$A$2:$A$2700,CQ$4,'Compra Ventas'!$B$2:$B$2700,$B308,'Compra Ventas'!$C$2:$C$2700,CQ$5)</f>
        <v>0</v>
      </c>
      <c r="CR308" s="13">
        <f>SUMIFS('Compra Ventas'!$E$2:$E$2700,'Compra Ventas'!$A$2:$A$2700,CR$4,'Compra Ventas'!$B$2:$B$2700,$B308,'Compra Ventas'!$C$2:$C$2700,CR$5)</f>
        <v>0</v>
      </c>
      <c r="CS308" s="13">
        <f>SUMIFS('Compra Ventas'!$E$2:$E$2700,'Compra Ventas'!$A$2:$A$2700,CS$4,'Compra Ventas'!$B$2:$B$2700,$B308,'Compra Ventas'!$C$2:$C$2700,CS$5)</f>
        <v>0</v>
      </c>
      <c r="CT308" s="13">
        <f>SUMIFS('Compra Ventas'!$E$2:$E$2700,'Compra Ventas'!$A$2:$A$2700,CT$4,'Compra Ventas'!$B$2:$B$2700,$B308,'Compra Ventas'!$C$2:$C$2700,CT$5)</f>
        <v>0</v>
      </c>
      <c r="CU308" s="13">
        <f>SUMIFS('Compra Ventas'!$E$2:$E$2700,'Compra Ventas'!$A$2:$A$2700,CU$4,'Compra Ventas'!$B$2:$B$2700,$B308,'Compra Ventas'!$C$2:$C$2700,CU$5)</f>
        <v>0</v>
      </c>
      <c r="CV308" s="14">
        <f>SUMIFS('Compra Ventas'!$E$2:$E$2700,'Compra Ventas'!$A$2:$A$2700,CV$4,'Compra Ventas'!$B$2:$B$2700,$B308,'Compra Ventas'!$C$2:$C$2700,CV$5)</f>
        <v>0</v>
      </c>
      <c r="CW308" s="12">
        <f>SUMIFS('Compra Ventas'!$E$2:$E$2700,'Compra Ventas'!$A$2:$A$2700,CW$4,'Compra Ventas'!$B$2:$B$2700,$B308,'Compra Ventas'!$C$2:$C$2700,CW$5)</f>
        <v>0</v>
      </c>
      <c r="CX308" s="13">
        <f>SUMIFS('Compra Ventas'!$E$2:$E$2700,'Compra Ventas'!$A$2:$A$2700,CX$4,'Compra Ventas'!$B$2:$B$2700,$B308,'Compra Ventas'!$C$2:$C$2700,CX$5)</f>
        <v>0</v>
      </c>
      <c r="CY308" s="13">
        <f>SUMIFS('Compra Ventas'!$E$2:$E$2700,'Compra Ventas'!$A$2:$A$2700,CY$4,'Compra Ventas'!$B$2:$B$2700,$B308,'Compra Ventas'!$C$2:$C$2700,CY$5)</f>
        <v>0</v>
      </c>
      <c r="CZ308" s="13">
        <f>SUMIFS('Compra Ventas'!$E$2:$E$2700,'Compra Ventas'!$A$2:$A$2700,CZ$4,'Compra Ventas'!$B$2:$B$2700,$B308,'Compra Ventas'!$C$2:$C$2700,CZ$5)</f>
        <v>0</v>
      </c>
      <c r="DA308" s="13">
        <f>SUMIFS('Compra Ventas'!$E$2:$E$2700,'Compra Ventas'!$A$2:$A$2700,DA$4,'Compra Ventas'!$B$2:$B$2700,$B308,'Compra Ventas'!$C$2:$C$2700,DA$5)</f>
        <v>0</v>
      </c>
      <c r="DB308" s="13">
        <f>SUMIFS('Compra Ventas'!$E$2:$E$2700,'Compra Ventas'!$A$2:$A$2700,DB$4,'Compra Ventas'!$B$2:$B$2700,$B308,'Compra Ventas'!$C$2:$C$2700,DB$5)</f>
        <v>0</v>
      </c>
      <c r="DC308" s="13">
        <f>SUMIFS('Compra Ventas'!$E$2:$E$2700,'Compra Ventas'!$A$2:$A$2700,DC$4,'Compra Ventas'!$B$2:$B$2700,$B308,'Compra Ventas'!$C$2:$C$2700,DC$5)</f>
        <v>0</v>
      </c>
      <c r="DD308" s="13">
        <f>SUMIFS('Compra Ventas'!$E$2:$E$2700,'Compra Ventas'!$A$2:$A$2700,DD$4,'Compra Ventas'!$B$2:$B$2700,$B308,'Compra Ventas'!$C$2:$C$2700,DD$5)</f>
        <v>0</v>
      </c>
      <c r="DE308" s="13">
        <f>SUMIFS('Compra Ventas'!$E$2:$E$2700,'Compra Ventas'!$A$2:$A$2700,DE$4,'Compra Ventas'!$B$2:$B$2700,$B308,'Compra Ventas'!$C$2:$C$2700,DE$5)</f>
        <v>0</v>
      </c>
      <c r="DF308" s="13">
        <f>SUMIFS('Compra Ventas'!$E$2:$E$2700,'Compra Ventas'!$A$2:$A$2700,DF$4,'Compra Ventas'!$B$2:$B$2700,$B308,'Compra Ventas'!$C$2:$C$2700,DF$5)</f>
        <v>0</v>
      </c>
      <c r="DG308" s="13">
        <f>SUMIFS('Compra Ventas'!$E$2:$E$2700,'Compra Ventas'!$A$2:$A$2700,DG$4,'Compra Ventas'!$B$2:$B$2700,$B308,'Compra Ventas'!$C$2:$C$2700,DG$5)</f>
        <v>0</v>
      </c>
      <c r="DH308" s="14">
        <f>SUMIFS('Compra Ventas'!$E$2:$E$2700,'Compra Ventas'!$A$2:$A$2700,DH$4,'Compra Ventas'!$B$2:$B$2700,$B308,'Compra Ventas'!$C$2:$C$2700,DH$5)</f>
        <v>0</v>
      </c>
      <c r="DI308" s="84"/>
      <c r="DJ308" s="98">
        <f>SUMIFS('Ajuste Ciclado'!D$5:D$47,'Ajuste Ciclado'!$C$5:$C$47,Balance!DJ$4,'Ajuste Ciclado'!$B$5:$B$47,Balance!$B308)</f>
        <v>0</v>
      </c>
      <c r="DK308" s="99">
        <f>SUMIFS('Ajuste Ciclado'!E$5:E$47,'Ajuste Ciclado'!$C$5:$C$47,Balance!DK$4,'Ajuste Ciclado'!$B$5:$B$47,Balance!$B308)</f>
        <v>0</v>
      </c>
      <c r="DL308" s="99">
        <f>SUMIFS('Ajuste Ciclado'!F$5:F$47,'Ajuste Ciclado'!$C$5:$C$47,Balance!DL$4,'Ajuste Ciclado'!$B$5:$B$47,Balance!$B308)</f>
        <v>0</v>
      </c>
      <c r="DM308" s="99">
        <f>SUMIFS('Ajuste Ciclado'!G$5:G$47,'Ajuste Ciclado'!$C$5:$C$47,Balance!DM$4,'Ajuste Ciclado'!$B$5:$B$47,Balance!$B308)</f>
        <v>0</v>
      </c>
      <c r="DN308" s="99">
        <f>SUMIFS('Ajuste Ciclado'!H$5:H$47,'Ajuste Ciclado'!$C$5:$C$47,Balance!DN$4,'Ajuste Ciclado'!$B$5:$B$47,Balance!$B308)</f>
        <v>0</v>
      </c>
      <c r="DO308" s="99">
        <f>SUMIFS('Ajuste Ciclado'!I$5:I$47,'Ajuste Ciclado'!$C$5:$C$47,Balance!DO$4,'Ajuste Ciclado'!$B$5:$B$47,Balance!$B308)</f>
        <v>0</v>
      </c>
      <c r="DP308" s="99">
        <f>SUMIFS('Ajuste Ciclado'!J$5:J$47,'Ajuste Ciclado'!$C$5:$C$47,Balance!DP$4,'Ajuste Ciclado'!$B$5:$B$47,Balance!$B308)</f>
        <v>0</v>
      </c>
      <c r="DQ308" s="99">
        <f>SUMIFS('Ajuste Ciclado'!K$5:K$47,'Ajuste Ciclado'!$C$5:$C$47,Balance!DQ$4,'Ajuste Ciclado'!$B$5:$B$47,Balance!$B308)</f>
        <v>0</v>
      </c>
      <c r="DR308" s="99">
        <f>SUMIFS('Ajuste Ciclado'!L$5:L$47,'Ajuste Ciclado'!$C$5:$C$47,Balance!DR$4,'Ajuste Ciclado'!$B$5:$B$47,Balance!$B308)</f>
        <v>0</v>
      </c>
      <c r="DS308" s="99">
        <f>SUMIFS('Ajuste Ciclado'!M$5:M$47,'Ajuste Ciclado'!$C$5:$C$47,Balance!DS$4,'Ajuste Ciclado'!$B$5:$B$47,Balance!$B308)</f>
        <v>0</v>
      </c>
      <c r="DT308" s="99">
        <f>SUMIFS('Ajuste Ciclado'!N$5:N$47,'Ajuste Ciclado'!$C$5:$C$47,Balance!DT$4,'Ajuste Ciclado'!$B$5:$B$47,Balance!$B308)</f>
        <v>0</v>
      </c>
      <c r="DU308" s="100">
        <f>SUMIFS('Ajuste Ciclado'!O$5:O$47,'Ajuste Ciclado'!$C$5:$C$47,Balance!DU$4,'Ajuste Ciclado'!$B$5:$B$47,Balance!$B308)</f>
        <v>0</v>
      </c>
      <c r="DV308" s="98">
        <f>SUMIFS('Ajuste Ciclado'!D$5:D$47,'Ajuste Ciclado'!$C$5:$C$47,Balance!DV$4,'Ajuste Ciclado'!$B$5:$B$47,Balance!$B308)</f>
        <v>0</v>
      </c>
      <c r="DW308" s="99">
        <f>SUMIFS('Ajuste Ciclado'!E$5:E$47,'Ajuste Ciclado'!$C$5:$C$47,Balance!DW$4,'Ajuste Ciclado'!$B$5:$B$47,Balance!$B308)</f>
        <v>0</v>
      </c>
      <c r="DX308" s="99">
        <f>SUMIFS('Ajuste Ciclado'!F$5:F$47,'Ajuste Ciclado'!$C$5:$C$47,Balance!DX$4,'Ajuste Ciclado'!$B$5:$B$47,Balance!$B308)</f>
        <v>0</v>
      </c>
      <c r="DY308" s="99">
        <f>SUMIFS('Ajuste Ciclado'!G$5:G$47,'Ajuste Ciclado'!$C$5:$C$47,Balance!DY$4,'Ajuste Ciclado'!$B$5:$B$47,Balance!$B308)</f>
        <v>0</v>
      </c>
      <c r="DZ308" s="99">
        <f>SUMIFS('Ajuste Ciclado'!H$5:H$47,'Ajuste Ciclado'!$C$5:$C$47,Balance!DZ$4,'Ajuste Ciclado'!$B$5:$B$47,Balance!$B308)</f>
        <v>0</v>
      </c>
      <c r="EA308" s="99">
        <f>SUMIFS('Ajuste Ciclado'!I$5:I$47,'Ajuste Ciclado'!$C$5:$C$47,Balance!EA$4,'Ajuste Ciclado'!$B$5:$B$47,Balance!$B308)</f>
        <v>0</v>
      </c>
      <c r="EB308" s="99">
        <f>SUMIFS('Ajuste Ciclado'!J$5:J$47,'Ajuste Ciclado'!$C$5:$C$47,Balance!EB$4,'Ajuste Ciclado'!$B$5:$B$47,Balance!$B308)</f>
        <v>0</v>
      </c>
      <c r="EC308" s="99">
        <f>SUMIFS('Ajuste Ciclado'!K$5:K$47,'Ajuste Ciclado'!$C$5:$C$47,Balance!EC$4,'Ajuste Ciclado'!$B$5:$B$47,Balance!$B308)</f>
        <v>0</v>
      </c>
      <c r="ED308" s="99">
        <f>SUMIFS('Ajuste Ciclado'!L$5:L$47,'Ajuste Ciclado'!$C$5:$C$47,Balance!ED$4,'Ajuste Ciclado'!$B$5:$B$47,Balance!$B308)</f>
        <v>0</v>
      </c>
      <c r="EE308" s="99">
        <f>SUMIFS('Ajuste Ciclado'!M$5:M$47,'Ajuste Ciclado'!$C$5:$C$47,Balance!EE$4,'Ajuste Ciclado'!$B$5:$B$47,Balance!$B308)</f>
        <v>0</v>
      </c>
      <c r="EF308" s="99">
        <f>SUMIFS('Ajuste Ciclado'!N$5:N$47,'Ajuste Ciclado'!$C$5:$C$47,Balance!EF$4,'Ajuste Ciclado'!$B$5:$B$47,Balance!$B308)</f>
        <v>0</v>
      </c>
      <c r="EG308" s="100">
        <f>SUMIFS('Ajuste Ciclado'!O$5:O$47,'Ajuste Ciclado'!$C$5:$C$47,Balance!EG$4,'Ajuste Ciclado'!$B$5:$B$47,Balance!$B308)</f>
        <v>0</v>
      </c>
      <c r="EH308" s="98">
        <f>SUMIFS('Ajuste Ciclado'!D$5:D$47,'Ajuste Ciclado'!$C$5:$C$47,Balance!EH$4,'Ajuste Ciclado'!$B$5:$B$47,Balance!$B308)</f>
        <v>0</v>
      </c>
      <c r="EI308" s="99">
        <f>SUMIFS('Ajuste Ciclado'!E$5:E$47,'Ajuste Ciclado'!$C$5:$C$47,Balance!EI$4,'Ajuste Ciclado'!$B$5:$B$47,Balance!$B308)</f>
        <v>0</v>
      </c>
      <c r="EJ308" s="99">
        <f>SUMIFS('Ajuste Ciclado'!F$5:F$47,'Ajuste Ciclado'!$C$5:$C$47,Balance!EJ$4,'Ajuste Ciclado'!$B$5:$B$47,Balance!$B308)</f>
        <v>0</v>
      </c>
      <c r="EK308" s="99">
        <f>SUMIFS('Ajuste Ciclado'!G$5:G$47,'Ajuste Ciclado'!$C$5:$C$47,Balance!EK$4,'Ajuste Ciclado'!$B$5:$B$47,Balance!$B308)</f>
        <v>0</v>
      </c>
      <c r="EL308" s="99">
        <f>SUMIFS('Ajuste Ciclado'!H$5:H$47,'Ajuste Ciclado'!$C$5:$C$47,Balance!EL$4,'Ajuste Ciclado'!$B$5:$B$47,Balance!$B308)</f>
        <v>0</v>
      </c>
      <c r="EM308" s="99">
        <f>SUMIFS('Ajuste Ciclado'!I$5:I$47,'Ajuste Ciclado'!$C$5:$C$47,Balance!EM$4,'Ajuste Ciclado'!$B$5:$B$47,Balance!$B308)</f>
        <v>0</v>
      </c>
      <c r="EN308" s="99">
        <f>SUMIFS('Ajuste Ciclado'!J$5:J$47,'Ajuste Ciclado'!$C$5:$C$47,Balance!EN$4,'Ajuste Ciclado'!$B$5:$B$47,Balance!$B308)</f>
        <v>0</v>
      </c>
      <c r="EO308" s="99">
        <f>SUMIFS('Ajuste Ciclado'!K$5:K$47,'Ajuste Ciclado'!$C$5:$C$47,Balance!EO$4,'Ajuste Ciclado'!$B$5:$B$47,Balance!$B308)</f>
        <v>0</v>
      </c>
      <c r="EP308" s="99">
        <f>SUMIFS('Ajuste Ciclado'!L$5:L$47,'Ajuste Ciclado'!$C$5:$C$47,Balance!EP$4,'Ajuste Ciclado'!$B$5:$B$47,Balance!$B308)</f>
        <v>0</v>
      </c>
      <c r="EQ308" s="99">
        <f>SUMIFS('Ajuste Ciclado'!M$5:M$47,'Ajuste Ciclado'!$C$5:$C$47,Balance!EQ$4,'Ajuste Ciclado'!$B$5:$B$47,Balance!$B308)</f>
        <v>0</v>
      </c>
      <c r="ER308" s="99">
        <f>SUMIFS('Ajuste Ciclado'!N$5:N$47,'Ajuste Ciclado'!$C$5:$C$47,Balance!ER$4,'Ajuste Ciclado'!$B$5:$B$47,Balance!$B308)</f>
        <v>0</v>
      </c>
      <c r="ES308" s="100">
        <f>SUMIFS('Ajuste Ciclado'!O$5:O$47,'Ajuste Ciclado'!$C$5:$C$47,Balance!ES$4,'Ajuste Ciclado'!$B$5:$B$47,Balance!$B308)</f>
        <v>0</v>
      </c>
      <c r="ET308" s="84"/>
      <c r="EU308" s="12">
        <f t="shared" si="377"/>
        <v>60209.837935502263</v>
      </c>
      <c r="EV308" s="13">
        <f t="shared" si="342"/>
        <v>45523.168692277832</v>
      </c>
      <c r="EW308" s="13">
        <f t="shared" si="343"/>
        <v>41201.714735170914</v>
      </c>
      <c r="EX308" s="13">
        <f t="shared" si="344"/>
        <v>32958.09810170484</v>
      </c>
      <c r="EY308" s="13">
        <f t="shared" si="345"/>
        <v>19753.52261313421</v>
      </c>
      <c r="EZ308" s="13">
        <f t="shared" si="346"/>
        <v>16558.55858551219</v>
      </c>
      <c r="FA308" s="13">
        <f t="shared" si="347"/>
        <v>22077.683145775722</v>
      </c>
      <c r="FB308" s="13">
        <f t="shared" si="348"/>
        <v>28742.286115312021</v>
      </c>
      <c r="FC308" s="13">
        <f t="shared" si="349"/>
        <v>34308.101865757977</v>
      </c>
      <c r="FD308" s="13">
        <f t="shared" si="350"/>
        <v>9698.0898372520151</v>
      </c>
      <c r="FE308" s="13">
        <f t="shared" si="351"/>
        <v>4966.9007433287979</v>
      </c>
      <c r="FF308" s="14">
        <f t="shared" si="352"/>
        <v>8121.6550834118589</v>
      </c>
      <c r="FG308" s="12">
        <f t="shared" si="353"/>
        <v>60309.165777935879</v>
      </c>
      <c r="FH308" s="13">
        <f t="shared" si="354"/>
        <v>45575.719239818107</v>
      </c>
      <c r="FI308" s="13">
        <f t="shared" si="355"/>
        <v>41568.209314444728</v>
      </c>
      <c r="FJ308" s="13">
        <f t="shared" si="356"/>
        <v>34720.425825799961</v>
      </c>
      <c r="FK308" s="13">
        <f t="shared" si="357"/>
        <v>19692.659065997032</v>
      </c>
      <c r="FL308" s="13">
        <f t="shared" si="358"/>
        <v>16554.709455347442</v>
      </c>
      <c r="FM308" s="13">
        <f t="shared" si="359"/>
        <v>22673.375324205619</v>
      </c>
      <c r="FN308" s="13">
        <f t="shared" si="360"/>
        <v>28919.70947222424</v>
      </c>
      <c r="FO308" s="13">
        <f t="shared" si="361"/>
        <v>34665.685718810149</v>
      </c>
      <c r="FP308" s="13">
        <f t="shared" si="362"/>
        <v>14082.598139298851</v>
      </c>
      <c r="FQ308" s="13">
        <f t="shared" si="363"/>
        <v>19071.565605884651</v>
      </c>
      <c r="FR308" s="14">
        <f t="shared" si="364"/>
        <v>25253.34798098242</v>
      </c>
      <c r="FS308" s="12">
        <f t="shared" si="365"/>
        <v>60332.254807461351</v>
      </c>
      <c r="FT308" s="13">
        <f t="shared" si="366"/>
        <v>45585.122357007123</v>
      </c>
      <c r="FU308" s="13">
        <f t="shared" si="367"/>
        <v>41421.308506985151</v>
      </c>
      <c r="FV308" s="13">
        <f t="shared" si="368"/>
        <v>34506.657081227888</v>
      </c>
      <c r="FW308" s="13">
        <f t="shared" si="369"/>
        <v>20017.3947261047</v>
      </c>
      <c r="FX308" s="13">
        <f t="shared" si="370"/>
        <v>17197.996026890469</v>
      </c>
      <c r="FY308" s="13">
        <f t="shared" si="371"/>
        <v>24037.435775223079</v>
      </c>
      <c r="FZ308" s="13">
        <f t="shared" si="372"/>
        <v>31409.965202993</v>
      </c>
      <c r="GA308" s="13">
        <f t="shared" si="373"/>
        <v>36906.706010466121</v>
      </c>
      <c r="GB308" s="13">
        <f t="shared" si="374"/>
        <v>30350.530849486739</v>
      </c>
      <c r="GC308" s="13">
        <f t="shared" si="375"/>
        <v>36433.862533750747</v>
      </c>
      <c r="GD308" s="14">
        <f t="shared" si="376"/>
        <v>38692.617002522653</v>
      </c>
      <c r="GE308" s="84"/>
      <c r="GF308" s="12">
        <f t="shared" si="388"/>
        <v>324119.61745414056</v>
      </c>
      <c r="GG308" s="13">
        <f t="shared" si="388"/>
        <v>363087.17092074908</v>
      </c>
      <c r="GH308" s="14">
        <f t="shared" si="388"/>
        <v>416891.85088011908</v>
      </c>
      <c r="GI308" s="6">
        <f t="shared" si="379"/>
        <v>1</v>
      </c>
      <c r="GJ308" s="12">
        <f t="shared" si="380"/>
        <v>0</v>
      </c>
      <c r="GK308" s="13">
        <f t="shared" si="381"/>
        <v>0</v>
      </c>
      <c r="GL308" s="14">
        <f t="shared" si="382"/>
        <v>0</v>
      </c>
      <c r="GM308" s="84"/>
      <c r="GN308" s="66">
        <f t="shared" si="383"/>
        <v>0</v>
      </c>
      <c r="GO308" s="84"/>
      <c r="GP308" s="63" t="str" cm="1">
        <f t="array" ref="GP308">INDEX($GF$4:$GH$4,1,GI308)</f>
        <v>Sample 1</v>
      </c>
      <c r="GQ308" s="12">
        <f t="shared" si="385"/>
        <v>4966.9007433287979</v>
      </c>
      <c r="GR308" s="13">
        <f t="shared" si="385"/>
        <v>8121.6550834118589</v>
      </c>
      <c r="GS308" s="14">
        <f t="shared" si="385"/>
        <v>9698.0898372520151</v>
      </c>
      <c r="GT308" s="12">
        <f t="shared" si="386"/>
        <v>14082.598139298851</v>
      </c>
      <c r="GU308" s="13">
        <f t="shared" si="386"/>
        <v>16554.709455347442</v>
      </c>
      <c r="GV308" s="14">
        <f t="shared" si="386"/>
        <v>19071.565605884651</v>
      </c>
      <c r="GW308" s="12">
        <f t="shared" si="387"/>
        <v>17197.996026890469</v>
      </c>
      <c r="GX308" s="13">
        <f t="shared" si="387"/>
        <v>20017.3947261047</v>
      </c>
      <c r="GY308" s="14">
        <f t="shared" si="387"/>
        <v>24037.435775223079</v>
      </c>
      <c r="GZ308" s="84" t="str">
        <f t="shared" si="339"/>
        <v>Sample 1</v>
      </c>
      <c r="HA308" s="12">
        <f t="shared" si="389"/>
        <v>0</v>
      </c>
      <c r="HB308" s="13">
        <f t="shared" si="389"/>
        <v>0</v>
      </c>
      <c r="HC308" s="14">
        <f t="shared" si="389"/>
        <v>0</v>
      </c>
      <c r="HD308" s="6">
        <f t="shared" si="340"/>
        <v>0</v>
      </c>
      <c r="HE308" s="84" t="str">
        <f t="shared" si="341"/>
        <v>Ok</v>
      </c>
    </row>
    <row r="309" spans="2:213" hidden="1" x14ac:dyDescent="0.3">
      <c r="B309" s="84" t="s">
        <v>188</v>
      </c>
      <c r="C309" s="12">
        <f>SUMIFS(Inyecciones!$E$2:$E$14185,Inyecciones!$A$2:$A$14185,Balance!C$4,Inyecciones!$B$2:$B$14185,Balance!$B309,Inyecciones!$C$2:$C$14185,Balance!C$5)</f>
        <v>68165.685292203329</v>
      </c>
      <c r="D309" s="13">
        <f>SUMIFS(Inyecciones!$E$2:$E$14185,Inyecciones!$A$2:$A$14185,Balance!D$4,Inyecciones!$B$2:$B$14185,Balance!$B309,Inyecciones!$C$2:$C$14185,Balance!D$5)</f>
        <v>52541.408694717218</v>
      </c>
      <c r="E309" s="13">
        <f>SUMIFS(Inyecciones!$E$2:$E$14185,Inyecciones!$A$2:$A$14185,Balance!E$4,Inyecciones!$B$2:$B$14185,Balance!$B309,Inyecciones!$C$2:$C$14185,Balance!E$5)</f>
        <v>50385.617117357229</v>
      </c>
      <c r="F309" s="13">
        <f>SUMIFS(Inyecciones!$E$2:$E$14185,Inyecciones!$A$2:$A$14185,Balance!F$4,Inyecciones!$B$2:$B$14185,Balance!$B309,Inyecciones!$C$2:$C$14185,Balance!F$5)</f>
        <v>30643.51859757123</v>
      </c>
      <c r="G309" s="13">
        <f>SUMIFS(Inyecciones!$E$2:$E$14185,Inyecciones!$A$2:$A$14185,Balance!G$4,Inyecciones!$B$2:$B$14185,Balance!$B309,Inyecciones!$C$2:$C$14185,Balance!G$5)</f>
        <v>17135.46637643069</v>
      </c>
      <c r="H309" s="13">
        <f>SUMIFS(Inyecciones!$E$2:$E$14185,Inyecciones!$A$2:$A$14185,Balance!H$4,Inyecciones!$B$2:$B$14185,Balance!$B309,Inyecciones!$C$2:$C$14185,Balance!H$5)</f>
        <v>10308.703842173851</v>
      </c>
      <c r="I309" s="13">
        <f>SUMIFS(Inyecciones!$E$2:$E$14185,Inyecciones!$A$2:$A$14185,Balance!I$4,Inyecciones!$B$2:$B$14185,Balance!$B309,Inyecciones!$C$2:$C$14185,Balance!I$5)</f>
        <v>13662.25227841832</v>
      </c>
      <c r="J309" s="13">
        <f>SUMIFS(Inyecciones!$E$2:$E$14185,Inyecciones!$A$2:$A$14185,Balance!J$4,Inyecciones!$B$2:$B$14185,Balance!$B309,Inyecciones!$C$2:$C$14185,Balance!J$5)</f>
        <v>21645.381328041742</v>
      </c>
      <c r="K309" s="13">
        <f>SUMIFS(Inyecciones!$E$2:$E$14185,Inyecciones!$A$2:$A$14185,Balance!K$4,Inyecciones!$B$2:$B$14185,Balance!$B309,Inyecciones!$C$2:$C$14185,Balance!K$5)</f>
        <v>25551.875399192439</v>
      </c>
      <c r="L309" s="13">
        <f>SUMIFS(Inyecciones!$E$2:$E$14185,Inyecciones!$A$2:$A$14185,Balance!L$4,Inyecciones!$B$2:$B$14185,Balance!$B309,Inyecciones!$C$2:$C$14185,Balance!L$5)</f>
        <v>6890.5096181112667</v>
      </c>
      <c r="M309" s="13">
        <f>SUMIFS(Inyecciones!$E$2:$E$14185,Inyecciones!$A$2:$A$14185,Balance!M$4,Inyecciones!$B$2:$B$14185,Balance!$B309,Inyecciones!$C$2:$C$14185,Balance!M$5)</f>
        <v>2620.9497707735518</v>
      </c>
      <c r="N309" s="14">
        <f>SUMIFS(Inyecciones!$E$2:$E$14185,Inyecciones!$A$2:$A$14185,Balance!N$4,Inyecciones!$B$2:$B$14185,Balance!$B309,Inyecciones!$C$2:$C$14185,Balance!N$5)</f>
        <v>4519.2639559945019</v>
      </c>
      <c r="O309" s="12">
        <f>SUMIFS(Inyecciones!$E$2:$E$14185,Inyecciones!$A$2:$A$14185,Balance!O$4,Inyecciones!$B$2:$B$14185,Balance!$B309,Inyecciones!$C$2:$C$14185,Balance!O$5)</f>
        <v>68313.64276120979</v>
      </c>
      <c r="P309" s="13">
        <f>SUMIFS(Inyecciones!$E$2:$E$14185,Inyecciones!$A$2:$A$14185,Balance!P$4,Inyecciones!$B$2:$B$14185,Balance!$B309,Inyecciones!$C$2:$C$14185,Balance!P$5)</f>
        <v>52984.162922610478</v>
      </c>
      <c r="Q309" s="13">
        <f>SUMIFS(Inyecciones!$E$2:$E$14185,Inyecciones!$A$2:$A$14185,Balance!Q$4,Inyecciones!$B$2:$B$14185,Balance!$B309,Inyecciones!$C$2:$C$14185,Balance!Q$5)</f>
        <v>50794.883092076663</v>
      </c>
      <c r="R309" s="13">
        <f>SUMIFS(Inyecciones!$E$2:$E$14185,Inyecciones!$A$2:$A$14185,Balance!R$4,Inyecciones!$B$2:$B$14185,Balance!$B309,Inyecciones!$C$2:$C$14185,Balance!R$5)</f>
        <v>32533.373506641128</v>
      </c>
      <c r="S309" s="13">
        <f>SUMIFS(Inyecciones!$E$2:$E$14185,Inyecciones!$A$2:$A$14185,Balance!S$4,Inyecciones!$B$2:$B$14185,Balance!$B309,Inyecciones!$C$2:$C$14185,Balance!S$5)</f>
        <v>16697.802725497491</v>
      </c>
      <c r="T309" s="13">
        <f>SUMIFS(Inyecciones!$E$2:$E$14185,Inyecciones!$A$2:$A$14185,Balance!T$4,Inyecciones!$B$2:$B$14185,Balance!$B309,Inyecciones!$C$2:$C$14185,Balance!T$5)</f>
        <v>10552.6890993913</v>
      </c>
      <c r="U309" s="13">
        <f>SUMIFS(Inyecciones!$E$2:$E$14185,Inyecciones!$A$2:$A$14185,Balance!U$4,Inyecciones!$B$2:$B$14185,Balance!$B309,Inyecciones!$C$2:$C$14185,Balance!U$5)</f>
        <v>14813.71129827643</v>
      </c>
      <c r="V309" s="13">
        <f>SUMIFS(Inyecciones!$E$2:$E$14185,Inyecciones!$A$2:$A$14185,Balance!V$4,Inyecciones!$B$2:$B$14185,Balance!$B309,Inyecciones!$C$2:$C$14185,Balance!V$5)</f>
        <v>21905.142142739111</v>
      </c>
      <c r="W309" s="13">
        <f>SUMIFS(Inyecciones!$E$2:$E$14185,Inyecciones!$A$2:$A$14185,Balance!W$4,Inyecciones!$B$2:$B$14185,Balance!$B309,Inyecciones!$C$2:$C$14185,Balance!W$5)</f>
        <v>26274.854531401961</v>
      </c>
      <c r="X309" s="13">
        <f>SUMIFS(Inyecciones!$E$2:$E$14185,Inyecciones!$A$2:$A$14185,Balance!X$4,Inyecciones!$B$2:$B$14185,Balance!$B309,Inyecciones!$C$2:$C$14185,Balance!X$5)</f>
        <v>10864.84028731973</v>
      </c>
      <c r="Y309" s="13">
        <f>SUMIFS(Inyecciones!$E$2:$E$14185,Inyecciones!$A$2:$A$14185,Balance!Y$4,Inyecciones!$B$2:$B$14185,Balance!$B309,Inyecciones!$C$2:$C$14185,Balance!Y$5)</f>
        <v>14866.864963732491</v>
      </c>
      <c r="Z309" s="14">
        <f>SUMIFS(Inyecciones!$E$2:$E$14185,Inyecciones!$A$2:$A$14185,Balance!Z$4,Inyecciones!$B$2:$B$14185,Balance!$B309,Inyecciones!$C$2:$C$14185,Balance!Z$5)</f>
        <v>20115.126783132979</v>
      </c>
      <c r="AA309" s="12">
        <f>SUMIFS(Inyecciones!$E$2:$E$14185,Inyecciones!$A$2:$A$14185,Balance!AA$4,Inyecciones!$B$2:$B$14185,Balance!$B309,Inyecciones!$C$2:$C$14185,Balance!AA$5)</f>
        <v>68338.365517154554</v>
      </c>
      <c r="AB309" s="13">
        <f>SUMIFS(Inyecciones!$E$2:$E$14185,Inyecciones!$A$2:$A$14185,Balance!AB$4,Inyecciones!$B$2:$B$14185,Balance!$B309,Inyecciones!$C$2:$C$14185,Balance!AB$5)</f>
        <v>53035.760000921371</v>
      </c>
      <c r="AC309" s="13">
        <f>SUMIFS(Inyecciones!$E$2:$E$14185,Inyecciones!$A$2:$A$14185,Balance!AC$4,Inyecciones!$B$2:$B$14185,Balance!$B309,Inyecciones!$C$2:$C$14185,Balance!AC$5)</f>
        <v>50676.942822231184</v>
      </c>
      <c r="AD309" s="13">
        <f>SUMIFS(Inyecciones!$E$2:$E$14185,Inyecciones!$A$2:$A$14185,Balance!AD$4,Inyecciones!$B$2:$B$14185,Balance!$B309,Inyecciones!$C$2:$C$14185,Balance!AD$5)</f>
        <v>32212.172009421949</v>
      </c>
      <c r="AE309" s="13">
        <f>SUMIFS(Inyecciones!$E$2:$E$14185,Inyecciones!$A$2:$A$14185,Balance!AE$4,Inyecciones!$B$2:$B$14185,Balance!$B309,Inyecciones!$C$2:$C$14185,Balance!AE$5)</f>
        <v>17513.733087276451</v>
      </c>
      <c r="AF309" s="13">
        <f>SUMIFS(Inyecciones!$E$2:$E$14185,Inyecciones!$A$2:$A$14185,Balance!AF$4,Inyecciones!$B$2:$B$14185,Balance!$B309,Inyecciones!$C$2:$C$14185,Balance!AF$5)</f>
        <v>11552.215225941531</v>
      </c>
      <c r="AG309" s="13">
        <f>SUMIFS(Inyecciones!$E$2:$E$14185,Inyecciones!$A$2:$A$14185,Balance!AG$4,Inyecciones!$B$2:$B$14185,Balance!$B309,Inyecciones!$C$2:$C$14185,Balance!AG$5)</f>
        <v>16421.135257689599</v>
      </c>
      <c r="AH309" s="13">
        <f>SUMIFS(Inyecciones!$E$2:$E$14185,Inyecciones!$A$2:$A$14185,Balance!AH$4,Inyecciones!$B$2:$B$14185,Balance!$B309,Inyecciones!$C$2:$C$14185,Balance!AH$5)</f>
        <v>24365.14576524022</v>
      </c>
      <c r="AI309" s="13">
        <f>SUMIFS(Inyecciones!$E$2:$E$14185,Inyecciones!$A$2:$A$14185,Balance!AI$4,Inyecciones!$B$2:$B$14185,Balance!$B309,Inyecciones!$C$2:$C$14185,Balance!AI$5)</f>
        <v>28943.353068301771</v>
      </c>
      <c r="AJ309" s="13">
        <f>SUMIFS(Inyecciones!$E$2:$E$14185,Inyecciones!$A$2:$A$14185,Balance!AJ$4,Inyecciones!$B$2:$B$14185,Balance!$B309,Inyecciones!$C$2:$C$14185,Balance!AJ$5)</f>
        <v>24320.987550320009</v>
      </c>
      <c r="AK309" s="13">
        <f>SUMIFS(Inyecciones!$E$2:$E$14185,Inyecciones!$A$2:$A$14185,Balance!AK$4,Inyecciones!$B$2:$B$14185,Balance!$B309,Inyecciones!$C$2:$C$14185,Balance!AK$5)</f>
        <v>31118.201516012421</v>
      </c>
      <c r="AL309" s="14">
        <f>SUMIFS(Inyecciones!$E$2:$E$14185,Inyecciones!$A$2:$A$14185,Balance!AL$4,Inyecciones!$B$2:$B$14185,Balance!$B309,Inyecciones!$C$2:$C$14185,Balance!AL$5)</f>
        <v>33106.49412596583</v>
      </c>
      <c r="AM309" s="13"/>
      <c r="AN309" s="12">
        <f>SUMIFS('Retiro Mensual'!$E$2:$E$2629,'Retiro Mensual'!$A$2:$A$2629,AN$4,'Retiro Mensual'!$B$2:$B$2629,$B309,'Retiro Mensual'!$C$2:$C$2629,AN$5)</f>
        <v>0</v>
      </c>
      <c r="AO309" s="13">
        <f>SUMIFS('Retiro Mensual'!$E$2:$E$2629,'Retiro Mensual'!$A$2:$A$2629,AO$4,'Retiro Mensual'!$B$2:$B$2629,$B309,'Retiro Mensual'!$C$2:$C$2629,AO$5)</f>
        <v>0</v>
      </c>
      <c r="AP309" s="13">
        <f>SUMIFS('Retiro Mensual'!$E$2:$E$2629,'Retiro Mensual'!$A$2:$A$2629,AP$4,'Retiro Mensual'!$B$2:$B$2629,$B309,'Retiro Mensual'!$C$2:$C$2629,AP$5)</f>
        <v>0</v>
      </c>
      <c r="AQ309" s="13">
        <f>SUMIFS('Retiro Mensual'!$E$2:$E$2629,'Retiro Mensual'!$A$2:$A$2629,AQ$4,'Retiro Mensual'!$B$2:$B$2629,$B309,'Retiro Mensual'!$C$2:$C$2629,AQ$5)</f>
        <v>0</v>
      </c>
      <c r="AR309" s="13">
        <f>SUMIFS('Retiro Mensual'!$E$2:$E$2629,'Retiro Mensual'!$A$2:$A$2629,AR$4,'Retiro Mensual'!$B$2:$B$2629,$B309,'Retiro Mensual'!$C$2:$C$2629,AR$5)</f>
        <v>0</v>
      </c>
      <c r="AS309" s="13">
        <f>SUMIFS('Retiro Mensual'!$E$2:$E$2629,'Retiro Mensual'!$A$2:$A$2629,AS$4,'Retiro Mensual'!$B$2:$B$2629,$B309,'Retiro Mensual'!$C$2:$C$2629,AS$5)</f>
        <v>0</v>
      </c>
      <c r="AT309" s="13">
        <f>SUMIFS('Retiro Mensual'!$E$2:$E$2629,'Retiro Mensual'!$A$2:$A$2629,AT$4,'Retiro Mensual'!$B$2:$B$2629,$B309,'Retiro Mensual'!$C$2:$C$2629,AT$5)</f>
        <v>0</v>
      </c>
      <c r="AU309" s="13">
        <f>SUMIFS('Retiro Mensual'!$E$2:$E$2629,'Retiro Mensual'!$A$2:$A$2629,AU$4,'Retiro Mensual'!$B$2:$B$2629,$B309,'Retiro Mensual'!$C$2:$C$2629,AU$5)</f>
        <v>0</v>
      </c>
      <c r="AV309" s="13">
        <f>SUMIFS('Retiro Mensual'!$E$2:$E$2629,'Retiro Mensual'!$A$2:$A$2629,AV$4,'Retiro Mensual'!$B$2:$B$2629,$B309,'Retiro Mensual'!$C$2:$C$2629,AV$5)</f>
        <v>0</v>
      </c>
      <c r="AW309" s="13">
        <f>SUMIFS('Retiro Mensual'!$E$2:$E$2629,'Retiro Mensual'!$A$2:$A$2629,AW$4,'Retiro Mensual'!$B$2:$B$2629,$B309,'Retiro Mensual'!$C$2:$C$2629,AW$5)</f>
        <v>0</v>
      </c>
      <c r="AX309" s="13">
        <f>SUMIFS('Retiro Mensual'!$E$2:$E$2629,'Retiro Mensual'!$A$2:$A$2629,AX$4,'Retiro Mensual'!$B$2:$B$2629,$B309,'Retiro Mensual'!$C$2:$C$2629,AX$5)</f>
        <v>0</v>
      </c>
      <c r="AY309" s="14">
        <f>SUMIFS('Retiro Mensual'!$E$2:$E$2629,'Retiro Mensual'!$A$2:$A$2629,AY$4,'Retiro Mensual'!$B$2:$B$2629,$B309,'Retiro Mensual'!$C$2:$C$2629,AY$5)</f>
        <v>0</v>
      </c>
      <c r="AZ309" s="12">
        <f>SUMIFS('Retiro Mensual'!$E$2:$E$2629,'Retiro Mensual'!$A$2:$A$2629,AZ$4,'Retiro Mensual'!$B$2:$B$2629,$B309,'Retiro Mensual'!$C$2:$C$2629,AZ$5)</f>
        <v>0</v>
      </c>
      <c r="BA309" s="13">
        <f>SUMIFS('Retiro Mensual'!$E$2:$E$2629,'Retiro Mensual'!$A$2:$A$2629,BA$4,'Retiro Mensual'!$B$2:$B$2629,$B309,'Retiro Mensual'!$C$2:$C$2629,BA$5)</f>
        <v>0</v>
      </c>
      <c r="BB309" s="13">
        <f>SUMIFS('Retiro Mensual'!$E$2:$E$2629,'Retiro Mensual'!$A$2:$A$2629,BB$4,'Retiro Mensual'!$B$2:$B$2629,$B309,'Retiro Mensual'!$C$2:$C$2629,BB$5)</f>
        <v>0</v>
      </c>
      <c r="BC309" s="13">
        <f>SUMIFS('Retiro Mensual'!$E$2:$E$2629,'Retiro Mensual'!$A$2:$A$2629,BC$4,'Retiro Mensual'!$B$2:$B$2629,$B309,'Retiro Mensual'!$C$2:$C$2629,BC$5)</f>
        <v>0</v>
      </c>
      <c r="BD309" s="13">
        <f>SUMIFS('Retiro Mensual'!$E$2:$E$2629,'Retiro Mensual'!$A$2:$A$2629,BD$4,'Retiro Mensual'!$B$2:$B$2629,$B309,'Retiro Mensual'!$C$2:$C$2629,BD$5)</f>
        <v>0</v>
      </c>
      <c r="BE309" s="13">
        <f>SUMIFS('Retiro Mensual'!$E$2:$E$2629,'Retiro Mensual'!$A$2:$A$2629,BE$4,'Retiro Mensual'!$B$2:$B$2629,$B309,'Retiro Mensual'!$C$2:$C$2629,BE$5)</f>
        <v>0</v>
      </c>
      <c r="BF309" s="13">
        <f>SUMIFS('Retiro Mensual'!$E$2:$E$2629,'Retiro Mensual'!$A$2:$A$2629,BF$4,'Retiro Mensual'!$B$2:$B$2629,$B309,'Retiro Mensual'!$C$2:$C$2629,BF$5)</f>
        <v>0</v>
      </c>
      <c r="BG309" s="13">
        <f>SUMIFS('Retiro Mensual'!$E$2:$E$2629,'Retiro Mensual'!$A$2:$A$2629,BG$4,'Retiro Mensual'!$B$2:$B$2629,$B309,'Retiro Mensual'!$C$2:$C$2629,BG$5)</f>
        <v>0</v>
      </c>
      <c r="BH309" s="13">
        <f>SUMIFS('Retiro Mensual'!$E$2:$E$2629,'Retiro Mensual'!$A$2:$A$2629,BH$4,'Retiro Mensual'!$B$2:$B$2629,$B309,'Retiro Mensual'!$C$2:$C$2629,BH$5)</f>
        <v>0</v>
      </c>
      <c r="BI309" s="13">
        <f>SUMIFS('Retiro Mensual'!$E$2:$E$2629,'Retiro Mensual'!$A$2:$A$2629,BI$4,'Retiro Mensual'!$B$2:$B$2629,$B309,'Retiro Mensual'!$C$2:$C$2629,BI$5)</f>
        <v>0</v>
      </c>
      <c r="BJ309" s="13">
        <f>SUMIFS('Retiro Mensual'!$E$2:$E$2629,'Retiro Mensual'!$A$2:$A$2629,BJ$4,'Retiro Mensual'!$B$2:$B$2629,$B309,'Retiro Mensual'!$C$2:$C$2629,BJ$5)</f>
        <v>0</v>
      </c>
      <c r="BK309" s="14">
        <f>SUMIFS('Retiro Mensual'!$E$2:$E$2629,'Retiro Mensual'!$A$2:$A$2629,BK$4,'Retiro Mensual'!$B$2:$B$2629,$B309,'Retiro Mensual'!$C$2:$C$2629,BK$5)</f>
        <v>0</v>
      </c>
      <c r="BL309" s="12">
        <f>SUMIFS('Retiro Mensual'!$E$2:$E$2629,'Retiro Mensual'!$A$2:$A$2629,BL$4,'Retiro Mensual'!$B$2:$B$2629,$B309,'Retiro Mensual'!$C$2:$C$2629,BL$5)</f>
        <v>0</v>
      </c>
      <c r="BM309" s="13">
        <f>SUMIFS('Retiro Mensual'!$E$2:$E$2629,'Retiro Mensual'!$A$2:$A$2629,BM$4,'Retiro Mensual'!$B$2:$B$2629,$B309,'Retiro Mensual'!$C$2:$C$2629,BM$5)</f>
        <v>0</v>
      </c>
      <c r="BN309" s="13">
        <f>SUMIFS('Retiro Mensual'!$E$2:$E$2629,'Retiro Mensual'!$A$2:$A$2629,BN$4,'Retiro Mensual'!$B$2:$B$2629,$B309,'Retiro Mensual'!$C$2:$C$2629,BN$5)</f>
        <v>0</v>
      </c>
      <c r="BO309" s="13">
        <f>SUMIFS('Retiro Mensual'!$E$2:$E$2629,'Retiro Mensual'!$A$2:$A$2629,BO$4,'Retiro Mensual'!$B$2:$B$2629,$B309,'Retiro Mensual'!$C$2:$C$2629,BO$5)</f>
        <v>0</v>
      </c>
      <c r="BP309" s="13">
        <f>SUMIFS('Retiro Mensual'!$E$2:$E$2629,'Retiro Mensual'!$A$2:$A$2629,BP$4,'Retiro Mensual'!$B$2:$B$2629,$B309,'Retiro Mensual'!$C$2:$C$2629,BP$5)</f>
        <v>0</v>
      </c>
      <c r="BQ309" s="13">
        <f>SUMIFS('Retiro Mensual'!$E$2:$E$2629,'Retiro Mensual'!$A$2:$A$2629,BQ$4,'Retiro Mensual'!$B$2:$B$2629,$B309,'Retiro Mensual'!$C$2:$C$2629,BQ$5)</f>
        <v>0</v>
      </c>
      <c r="BR309" s="13">
        <f>SUMIFS('Retiro Mensual'!$E$2:$E$2629,'Retiro Mensual'!$A$2:$A$2629,BR$4,'Retiro Mensual'!$B$2:$B$2629,$B309,'Retiro Mensual'!$C$2:$C$2629,BR$5)</f>
        <v>0</v>
      </c>
      <c r="BS309" s="13">
        <f>SUMIFS('Retiro Mensual'!$E$2:$E$2629,'Retiro Mensual'!$A$2:$A$2629,BS$4,'Retiro Mensual'!$B$2:$B$2629,$B309,'Retiro Mensual'!$C$2:$C$2629,BS$5)</f>
        <v>0</v>
      </c>
      <c r="BT309" s="13">
        <f>SUMIFS('Retiro Mensual'!$E$2:$E$2629,'Retiro Mensual'!$A$2:$A$2629,BT$4,'Retiro Mensual'!$B$2:$B$2629,$B309,'Retiro Mensual'!$C$2:$C$2629,BT$5)</f>
        <v>0</v>
      </c>
      <c r="BU309" s="13">
        <f>SUMIFS('Retiro Mensual'!$E$2:$E$2629,'Retiro Mensual'!$A$2:$A$2629,BU$4,'Retiro Mensual'!$B$2:$B$2629,$B309,'Retiro Mensual'!$C$2:$C$2629,BU$5)</f>
        <v>0</v>
      </c>
      <c r="BV309" s="13">
        <f>SUMIFS('Retiro Mensual'!$E$2:$E$2629,'Retiro Mensual'!$A$2:$A$2629,BV$4,'Retiro Mensual'!$B$2:$B$2629,$B309,'Retiro Mensual'!$C$2:$C$2629,BV$5)</f>
        <v>0</v>
      </c>
      <c r="BW309" s="14">
        <f>SUMIFS('Retiro Mensual'!$E$2:$E$2629,'Retiro Mensual'!$A$2:$A$2629,BW$4,'Retiro Mensual'!$B$2:$B$2629,$B309,'Retiro Mensual'!$C$2:$C$2629,BW$5)</f>
        <v>0</v>
      </c>
      <c r="BX309" s="13"/>
      <c r="BY309" s="12">
        <f>SUMIFS('Compra Ventas'!$E$2:$E$2700,'Compra Ventas'!$A$2:$A$2700,BY$4,'Compra Ventas'!$B$2:$B$2700,$B309,'Compra Ventas'!$C$2:$C$2700,BY$5)</f>
        <v>0</v>
      </c>
      <c r="BZ309" s="13">
        <f>SUMIFS('Compra Ventas'!$E$2:$E$2700,'Compra Ventas'!$A$2:$A$2700,BZ$4,'Compra Ventas'!$B$2:$B$2700,$B309,'Compra Ventas'!$C$2:$C$2700,BZ$5)</f>
        <v>0</v>
      </c>
      <c r="CA309" s="13">
        <f>SUMIFS('Compra Ventas'!$E$2:$E$2700,'Compra Ventas'!$A$2:$A$2700,CA$4,'Compra Ventas'!$B$2:$B$2700,$B309,'Compra Ventas'!$C$2:$C$2700,CA$5)</f>
        <v>0</v>
      </c>
      <c r="CB309" s="13">
        <f>SUMIFS('Compra Ventas'!$E$2:$E$2700,'Compra Ventas'!$A$2:$A$2700,CB$4,'Compra Ventas'!$B$2:$B$2700,$B309,'Compra Ventas'!$C$2:$C$2700,CB$5)</f>
        <v>0</v>
      </c>
      <c r="CC309" s="13">
        <f>SUMIFS('Compra Ventas'!$E$2:$E$2700,'Compra Ventas'!$A$2:$A$2700,CC$4,'Compra Ventas'!$B$2:$B$2700,$B309,'Compra Ventas'!$C$2:$C$2700,CC$5)</f>
        <v>0</v>
      </c>
      <c r="CD309" s="13">
        <f>SUMIFS('Compra Ventas'!$E$2:$E$2700,'Compra Ventas'!$A$2:$A$2700,CD$4,'Compra Ventas'!$B$2:$B$2700,$B309,'Compra Ventas'!$C$2:$C$2700,CD$5)</f>
        <v>0</v>
      </c>
      <c r="CE309" s="13">
        <f>SUMIFS('Compra Ventas'!$E$2:$E$2700,'Compra Ventas'!$A$2:$A$2700,CE$4,'Compra Ventas'!$B$2:$B$2700,$B309,'Compra Ventas'!$C$2:$C$2700,CE$5)</f>
        <v>0</v>
      </c>
      <c r="CF309" s="13">
        <f>SUMIFS('Compra Ventas'!$E$2:$E$2700,'Compra Ventas'!$A$2:$A$2700,CF$4,'Compra Ventas'!$B$2:$B$2700,$B309,'Compra Ventas'!$C$2:$C$2700,CF$5)</f>
        <v>0</v>
      </c>
      <c r="CG309" s="13">
        <f>SUMIFS('Compra Ventas'!$E$2:$E$2700,'Compra Ventas'!$A$2:$A$2700,CG$4,'Compra Ventas'!$B$2:$B$2700,$B309,'Compra Ventas'!$C$2:$C$2700,CG$5)</f>
        <v>0</v>
      </c>
      <c r="CH309" s="13">
        <f>SUMIFS('Compra Ventas'!$E$2:$E$2700,'Compra Ventas'!$A$2:$A$2700,CH$4,'Compra Ventas'!$B$2:$B$2700,$B309,'Compra Ventas'!$C$2:$C$2700,CH$5)</f>
        <v>0</v>
      </c>
      <c r="CI309" s="13">
        <f>SUMIFS('Compra Ventas'!$E$2:$E$2700,'Compra Ventas'!$A$2:$A$2700,CI$4,'Compra Ventas'!$B$2:$B$2700,$B309,'Compra Ventas'!$C$2:$C$2700,CI$5)</f>
        <v>0</v>
      </c>
      <c r="CJ309" s="14">
        <f>SUMIFS('Compra Ventas'!$E$2:$E$2700,'Compra Ventas'!$A$2:$A$2700,CJ$4,'Compra Ventas'!$B$2:$B$2700,$B309,'Compra Ventas'!$C$2:$C$2700,CJ$5)</f>
        <v>0</v>
      </c>
      <c r="CK309" s="12">
        <f>SUMIFS('Compra Ventas'!$E$2:$E$2700,'Compra Ventas'!$A$2:$A$2700,CK$4,'Compra Ventas'!$B$2:$B$2700,$B309,'Compra Ventas'!$C$2:$C$2700,CK$5)</f>
        <v>0</v>
      </c>
      <c r="CL309" s="13">
        <f>SUMIFS('Compra Ventas'!$E$2:$E$2700,'Compra Ventas'!$A$2:$A$2700,CL$4,'Compra Ventas'!$B$2:$B$2700,$B309,'Compra Ventas'!$C$2:$C$2700,CL$5)</f>
        <v>0</v>
      </c>
      <c r="CM309" s="13">
        <f>SUMIFS('Compra Ventas'!$E$2:$E$2700,'Compra Ventas'!$A$2:$A$2700,CM$4,'Compra Ventas'!$B$2:$B$2700,$B309,'Compra Ventas'!$C$2:$C$2700,CM$5)</f>
        <v>0</v>
      </c>
      <c r="CN309" s="13">
        <f>SUMIFS('Compra Ventas'!$E$2:$E$2700,'Compra Ventas'!$A$2:$A$2700,CN$4,'Compra Ventas'!$B$2:$B$2700,$B309,'Compra Ventas'!$C$2:$C$2700,CN$5)</f>
        <v>0</v>
      </c>
      <c r="CO309" s="13">
        <f>SUMIFS('Compra Ventas'!$E$2:$E$2700,'Compra Ventas'!$A$2:$A$2700,CO$4,'Compra Ventas'!$B$2:$B$2700,$B309,'Compra Ventas'!$C$2:$C$2700,CO$5)</f>
        <v>0</v>
      </c>
      <c r="CP309" s="13">
        <f>SUMIFS('Compra Ventas'!$E$2:$E$2700,'Compra Ventas'!$A$2:$A$2700,CP$4,'Compra Ventas'!$B$2:$B$2700,$B309,'Compra Ventas'!$C$2:$C$2700,CP$5)</f>
        <v>0</v>
      </c>
      <c r="CQ309" s="13">
        <f>SUMIFS('Compra Ventas'!$E$2:$E$2700,'Compra Ventas'!$A$2:$A$2700,CQ$4,'Compra Ventas'!$B$2:$B$2700,$B309,'Compra Ventas'!$C$2:$C$2700,CQ$5)</f>
        <v>0</v>
      </c>
      <c r="CR309" s="13">
        <f>SUMIFS('Compra Ventas'!$E$2:$E$2700,'Compra Ventas'!$A$2:$A$2700,CR$4,'Compra Ventas'!$B$2:$B$2700,$B309,'Compra Ventas'!$C$2:$C$2700,CR$5)</f>
        <v>0</v>
      </c>
      <c r="CS309" s="13">
        <f>SUMIFS('Compra Ventas'!$E$2:$E$2700,'Compra Ventas'!$A$2:$A$2700,CS$4,'Compra Ventas'!$B$2:$B$2700,$B309,'Compra Ventas'!$C$2:$C$2700,CS$5)</f>
        <v>0</v>
      </c>
      <c r="CT309" s="13">
        <f>SUMIFS('Compra Ventas'!$E$2:$E$2700,'Compra Ventas'!$A$2:$A$2700,CT$4,'Compra Ventas'!$B$2:$B$2700,$B309,'Compra Ventas'!$C$2:$C$2700,CT$5)</f>
        <v>0</v>
      </c>
      <c r="CU309" s="13">
        <f>SUMIFS('Compra Ventas'!$E$2:$E$2700,'Compra Ventas'!$A$2:$A$2700,CU$4,'Compra Ventas'!$B$2:$B$2700,$B309,'Compra Ventas'!$C$2:$C$2700,CU$5)</f>
        <v>0</v>
      </c>
      <c r="CV309" s="14">
        <f>SUMIFS('Compra Ventas'!$E$2:$E$2700,'Compra Ventas'!$A$2:$A$2700,CV$4,'Compra Ventas'!$B$2:$B$2700,$B309,'Compra Ventas'!$C$2:$C$2700,CV$5)</f>
        <v>0</v>
      </c>
      <c r="CW309" s="12">
        <f>SUMIFS('Compra Ventas'!$E$2:$E$2700,'Compra Ventas'!$A$2:$A$2700,CW$4,'Compra Ventas'!$B$2:$B$2700,$B309,'Compra Ventas'!$C$2:$C$2700,CW$5)</f>
        <v>0</v>
      </c>
      <c r="CX309" s="13">
        <f>SUMIFS('Compra Ventas'!$E$2:$E$2700,'Compra Ventas'!$A$2:$A$2700,CX$4,'Compra Ventas'!$B$2:$B$2700,$B309,'Compra Ventas'!$C$2:$C$2700,CX$5)</f>
        <v>0</v>
      </c>
      <c r="CY309" s="13">
        <f>SUMIFS('Compra Ventas'!$E$2:$E$2700,'Compra Ventas'!$A$2:$A$2700,CY$4,'Compra Ventas'!$B$2:$B$2700,$B309,'Compra Ventas'!$C$2:$C$2700,CY$5)</f>
        <v>0</v>
      </c>
      <c r="CZ309" s="13">
        <f>SUMIFS('Compra Ventas'!$E$2:$E$2700,'Compra Ventas'!$A$2:$A$2700,CZ$4,'Compra Ventas'!$B$2:$B$2700,$B309,'Compra Ventas'!$C$2:$C$2700,CZ$5)</f>
        <v>0</v>
      </c>
      <c r="DA309" s="13">
        <f>SUMIFS('Compra Ventas'!$E$2:$E$2700,'Compra Ventas'!$A$2:$A$2700,DA$4,'Compra Ventas'!$B$2:$B$2700,$B309,'Compra Ventas'!$C$2:$C$2700,DA$5)</f>
        <v>0</v>
      </c>
      <c r="DB309" s="13">
        <f>SUMIFS('Compra Ventas'!$E$2:$E$2700,'Compra Ventas'!$A$2:$A$2700,DB$4,'Compra Ventas'!$B$2:$B$2700,$B309,'Compra Ventas'!$C$2:$C$2700,DB$5)</f>
        <v>0</v>
      </c>
      <c r="DC309" s="13">
        <f>SUMIFS('Compra Ventas'!$E$2:$E$2700,'Compra Ventas'!$A$2:$A$2700,DC$4,'Compra Ventas'!$B$2:$B$2700,$B309,'Compra Ventas'!$C$2:$C$2700,DC$5)</f>
        <v>0</v>
      </c>
      <c r="DD309" s="13">
        <f>SUMIFS('Compra Ventas'!$E$2:$E$2700,'Compra Ventas'!$A$2:$A$2700,DD$4,'Compra Ventas'!$B$2:$B$2700,$B309,'Compra Ventas'!$C$2:$C$2700,DD$5)</f>
        <v>0</v>
      </c>
      <c r="DE309" s="13">
        <f>SUMIFS('Compra Ventas'!$E$2:$E$2700,'Compra Ventas'!$A$2:$A$2700,DE$4,'Compra Ventas'!$B$2:$B$2700,$B309,'Compra Ventas'!$C$2:$C$2700,DE$5)</f>
        <v>0</v>
      </c>
      <c r="DF309" s="13">
        <f>SUMIFS('Compra Ventas'!$E$2:$E$2700,'Compra Ventas'!$A$2:$A$2700,DF$4,'Compra Ventas'!$B$2:$B$2700,$B309,'Compra Ventas'!$C$2:$C$2700,DF$5)</f>
        <v>0</v>
      </c>
      <c r="DG309" s="13">
        <f>SUMIFS('Compra Ventas'!$E$2:$E$2700,'Compra Ventas'!$A$2:$A$2700,DG$4,'Compra Ventas'!$B$2:$B$2700,$B309,'Compra Ventas'!$C$2:$C$2700,DG$5)</f>
        <v>0</v>
      </c>
      <c r="DH309" s="14">
        <f>SUMIFS('Compra Ventas'!$E$2:$E$2700,'Compra Ventas'!$A$2:$A$2700,DH$4,'Compra Ventas'!$B$2:$B$2700,$B309,'Compra Ventas'!$C$2:$C$2700,DH$5)</f>
        <v>0</v>
      </c>
      <c r="DI309" s="84"/>
      <c r="DJ309" s="98">
        <f>SUMIFS('Ajuste Ciclado'!D$5:D$47,'Ajuste Ciclado'!$C$5:$C$47,Balance!DJ$4,'Ajuste Ciclado'!$B$5:$B$47,Balance!$B309)</f>
        <v>0</v>
      </c>
      <c r="DK309" s="99">
        <f>SUMIFS('Ajuste Ciclado'!E$5:E$47,'Ajuste Ciclado'!$C$5:$C$47,Balance!DK$4,'Ajuste Ciclado'!$B$5:$B$47,Balance!$B309)</f>
        <v>0</v>
      </c>
      <c r="DL309" s="99">
        <f>SUMIFS('Ajuste Ciclado'!F$5:F$47,'Ajuste Ciclado'!$C$5:$C$47,Balance!DL$4,'Ajuste Ciclado'!$B$5:$B$47,Balance!$B309)</f>
        <v>0</v>
      </c>
      <c r="DM309" s="99">
        <f>SUMIFS('Ajuste Ciclado'!G$5:G$47,'Ajuste Ciclado'!$C$5:$C$47,Balance!DM$4,'Ajuste Ciclado'!$B$5:$B$47,Balance!$B309)</f>
        <v>0</v>
      </c>
      <c r="DN309" s="99">
        <f>SUMIFS('Ajuste Ciclado'!H$5:H$47,'Ajuste Ciclado'!$C$5:$C$47,Balance!DN$4,'Ajuste Ciclado'!$B$5:$B$47,Balance!$B309)</f>
        <v>0</v>
      </c>
      <c r="DO309" s="99">
        <f>SUMIFS('Ajuste Ciclado'!I$5:I$47,'Ajuste Ciclado'!$C$5:$C$47,Balance!DO$4,'Ajuste Ciclado'!$B$5:$B$47,Balance!$B309)</f>
        <v>0</v>
      </c>
      <c r="DP309" s="99">
        <f>SUMIFS('Ajuste Ciclado'!J$5:J$47,'Ajuste Ciclado'!$C$5:$C$47,Balance!DP$4,'Ajuste Ciclado'!$B$5:$B$47,Balance!$B309)</f>
        <v>0</v>
      </c>
      <c r="DQ309" s="99">
        <f>SUMIFS('Ajuste Ciclado'!K$5:K$47,'Ajuste Ciclado'!$C$5:$C$47,Balance!DQ$4,'Ajuste Ciclado'!$B$5:$B$47,Balance!$B309)</f>
        <v>0</v>
      </c>
      <c r="DR309" s="99">
        <f>SUMIFS('Ajuste Ciclado'!L$5:L$47,'Ajuste Ciclado'!$C$5:$C$47,Balance!DR$4,'Ajuste Ciclado'!$B$5:$B$47,Balance!$B309)</f>
        <v>0</v>
      </c>
      <c r="DS309" s="99">
        <f>SUMIFS('Ajuste Ciclado'!M$5:M$47,'Ajuste Ciclado'!$C$5:$C$47,Balance!DS$4,'Ajuste Ciclado'!$B$5:$B$47,Balance!$B309)</f>
        <v>0</v>
      </c>
      <c r="DT309" s="99">
        <f>SUMIFS('Ajuste Ciclado'!N$5:N$47,'Ajuste Ciclado'!$C$5:$C$47,Balance!DT$4,'Ajuste Ciclado'!$B$5:$B$47,Balance!$B309)</f>
        <v>0</v>
      </c>
      <c r="DU309" s="100">
        <f>SUMIFS('Ajuste Ciclado'!O$5:O$47,'Ajuste Ciclado'!$C$5:$C$47,Balance!DU$4,'Ajuste Ciclado'!$B$5:$B$47,Balance!$B309)</f>
        <v>0</v>
      </c>
      <c r="DV309" s="98">
        <f>SUMIFS('Ajuste Ciclado'!D$5:D$47,'Ajuste Ciclado'!$C$5:$C$47,Balance!DV$4,'Ajuste Ciclado'!$B$5:$B$47,Balance!$B309)</f>
        <v>0</v>
      </c>
      <c r="DW309" s="99">
        <f>SUMIFS('Ajuste Ciclado'!E$5:E$47,'Ajuste Ciclado'!$C$5:$C$47,Balance!DW$4,'Ajuste Ciclado'!$B$5:$B$47,Balance!$B309)</f>
        <v>0</v>
      </c>
      <c r="DX309" s="99">
        <f>SUMIFS('Ajuste Ciclado'!F$5:F$47,'Ajuste Ciclado'!$C$5:$C$47,Balance!DX$4,'Ajuste Ciclado'!$B$5:$B$47,Balance!$B309)</f>
        <v>0</v>
      </c>
      <c r="DY309" s="99">
        <f>SUMIFS('Ajuste Ciclado'!G$5:G$47,'Ajuste Ciclado'!$C$5:$C$47,Balance!DY$4,'Ajuste Ciclado'!$B$5:$B$47,Balance!$B309)</f>
        <v>0</v>
      </c>
      <c r="DZ309" s="99">
        <f>SUMIFS('Ajuste Ciclado'!H$5:H$47,'Ajuste Ciclado'!$C$5:$C$47,Balance!DZ$4,'Ajuste Ciclado'!$B$5:$B$47,Balance!$B309)</f>
        <v>0</v>
      </c>
      <c r="EA309" s="99">
        <f>SUMIFS('Ajuste Ciclado'!I$5:I$47,'Ajuste Ciclado'!$C$5:$C$47,Balance!EA$4,'Ajuste Ciclado'!$B$5:$B$47,Balance!$B309)</f>
        <v>0</v>
      </c>
      <c r="EB309" s="99">
        <f>SUMIFS('Ajuste Ciclado'!J$5:J$47,'Ajuste Ciclado'!$C$5:$C$47,Balance!EB$4,'Ajuste Ciclado'!$B$5:$B$47,Balance!$B309)</f>
        <v>0</v>
      </c>
      <c r="EC309" s="99">
        <f>SUMIFS('Ajuste Ciclado'!K$5:K$47,'Ajuste Ciclado'!$C$5:$C$47,Balance!EC$4,'Ajuste Ciclado'!$B$5:$B$47,Balance!$B309)</f>
        <v>0</v>
      </c>
      <c r="ED309" s="99">
        <f>SUMIFS('Ajuste Ciclado'!L$5:L$47,'Ajuste Ciclado'!$C$5:$C$47,Balance!ED$4,'Ajuste Ciclado'!$B$5:$B$47,Balance!$B309)</f>
        <v>0</v>
      </c>
      <c r="EE309" s="99">
        <f>SUMIFS('Ajuste Ciclado'!M$5:M$47,'Ajuste Ciclado'!$C$5:$C$47,Balance!EE$4,'Ajuste Ciclado'!$B$5:$B$47,Balance!$B309)</f>
        <v>0</v>
      </c>
      <c r="EF309" s="99">
        <f>SUMIFS('Ajuste Ciclado'!N$5:N$47,'Ajuste Ciclado'!$C$5:$C$47,Balance!EF$4,'Ajuste Ciclado'!$B$5:$B$47,Balance!$B309)</f>
        <v>0</v>
      </c>
      <c r="EG309" s="100">
        <f>SUMIFS('Ajuste Ciclado'!O$5:O$47,'Ajuste Ciclado'!$C$5:$C$47,Balance!EG$4,'Ajuste Ciclado'!$B$5:$B$47,Balance!$B309)</f>
        <v>0</v>
      </c>
      <c r="EH309" s="98">
        <f>SUMIFS('Ajuste Ciclado'!D$5:D$47,'Ajuste Ciclado'!$C$5:$C$47,Balance!EH$4,'Ajuste Ciclado'!$B$5:$B$47,Balance!$B309)</f>
        <v>0</v>
      </c>
      <c r="EI309" s="99">
        <f>SUMIFS('Ajuste Ciclado'!E$5:E$47,'Ajuste Ciclado'!$C$5:$C$47,Balance!EI$4,'Ajuste Ciclado'!$B$5:$B$47,Balance!$B309)</f>
        <v>0</v>
      </c>
      <c r="EJ309" s="99">
        <f>SUMIFS('Ajuste Ciclado'!F$5:F$47,'Ajuste Ciclado'!$C$5:$C$47,Balance!EJ$4,'Ajuste Ciclado'!$B$5:$B$47,Balance!$B309)</f>
        <v>0</v>
      </c>
      <c r="EK309" s="99">
        <f>SUMIFS('Ajuste Ciclado'!G$5:G$47,'Ajuste Ciclado'!$C$5:$C$47,Balance!EK$4,'Ajuste Ciclado'!$B$5:$B$47,Balance!$B309)</f>
        <v>0</v>
      </c>
      <c r="EL309" s="99">
        <f>SUMIFS('Ajuste Ciclado'!H$5:H$47,'Ajuste Ciclado'!$C$5:$C$47,Balance!EL$4,'Ajuste Ciclado'!$B$5:$B$47,Balance!$B309)</f>
        <v>0</v>
      </c>
      <c r="EM309" s="99">
        <f>SUMIFS('Ajuste Ciclado'!I$5:I$47,'Ajuste Ciclado'!$C$5:$C$47,Balance!EM$4,'Ajuste Ciclado'!$B$5:$B$47,Balance!$B309)</f>
        <v>0</v>
      </c>
      <c r="EN309" s="99">
        <f>SUMIFS('Ajuste Ciclado'!J$5:J$47,'Ajuste Ciclado'!$C$5:$C$47,Balance!EN$4,'Ajuste Ciclado'!$B$5:$B$47,Balance!$B309)</f>
        <v>0</v>
      </c>
      <c r="EO309" s="99">
        <f>SUMIFS('Ajuste Ciclado'!K$5:K$47,'Ajuste Ciclado'!$C$5:$C$47,Balance!EO$4,'Ajuste Ciclado'!$B$5:$B$47,Balance!$B309)</f>
        <v>0</v>
      </c>
      <c r="EP309" s="99">
        <f>SUMIFS('Ajuste Ciclado'!L$5:L$47,'Ajuste Ciclado'!$C$5:$C$47,Balance!EP$4,'Ajuste Ciclado'!$B$5:$B$47,Balance!$B309)</f>
        <v>0</v>
      </c>
      <c r="EQ309" s="99">
        <f>SUMIFS('Ajuste Ciclado'!M$5:M$47,'Ajuste Ciclado'!$C$5:$C$47,Balance!EQ$4,'Ajuste Ciclado'!$B$5:$B$47,Balance!$B309)</f>
        <v>0</v>
      </c>
      <c r="ER309" s="99">
        <f>SUMIFS('Ajuste Ciclado'!N$5:N$47,'Ajuste Ciclado'!$C$5:$C$47,Balance!ER$4,'Ajuste Ciclado'!$B$5:$B$47,Balance!$B309)</f>
        <v>0</v>
      </c>
      <c r="ES309" s="100">
        <f>SUMIFS('Ajuste Ciclado'!O$5:O$47,'Ajuste Ciclado'!$C$5:$C$47,Balance!ES$4,'Ajuste Ciclado'!$B$5:$B$47,Balance!$B309)</f>
        <v>0</v>
      </c>
      <c r="ET309" s="84"/>
      <c r="EU309" s="12">
        <f t="shared" si="377"/>
        <v>68165.685292203329</v>
      </c>
      <c r="EV309" s="13">
        <f t="shared" si="342"/>
        <v>52541.408694717218</v>
      </c>
      <c r="EW309" s="13">
        <f t="shared" si="343"/>
        <v>50385.617117357229</v>
      </c>
      <c r="EX309" s="13">
        <f t="shared" si="344"/>
        <v>30643.51859757123</v>
      </c>
      <c r="EY309" s="13">
        <f t="shared" si="345"/>
        <v>17135.46637643069</v>
      </c>
      <c r="EZ309" s="13">
        <f t="shared" si="346"/>
        <v>10308.703842173851</v>
      </c>
      <c r="FA309" s="13">
        <f t="shared" si="347"/>
        <v>13662.25227841832</v>
      </c>
      <c r="FB309" s="13">
        <f t="shared" si="348"/>
        <v>21645.381328041742</v>
      </c>
      <c r="FC309" s="13">
        <f t="shared" si="349"/>
        <v>25551.875399192439</v>
      </c>
      <c r="FD309" s="13">
        <f t="shared" si="350"/>
        <v>6890.5096181112667</v>
      </c>
      <c r="FE309" s="13">
        <f t="shared" si="351"/>
        <v>2620.9497707735518</v>
      </c>
      <c r="FF309" s="14">
        <f t="shared" si="352"/>
        <v>4519.2639559945019</v>
      </c>
      <c r="FG309" s="12">
        <f t="shared" si="353"/>
        <v>68313.64276120979</v>
      </c>
      <c r="FH309" s="13">
        <f t="shared" si="354"/>
        <v>52984.162922610478</v>
      </c>
      <c r="FI309" s="13">
        <f t="shared" si="355"/>
        <v>50794.883092076663</v>
      </c>
      <c r="FJ309" s="13">
        <f t="shared" si="356"/>
        <v>32533.373506641128</v>
      </c>
      <c r="FK309" s="13">
        <f t="shared" si="357"/>
        <v>16697.802725497491</v>
      </c>
      <c r="FL309" s="13">
        <f t="shared" si="358"/>
        <v>10552.6890993913</v>
      </c>
      <c r="FM309" s="13">
        <f t="shared" si="359"/>
        <v>14813.71129827643</v>
      </c>
      <c r="FN309" s="13">
        <f t="shared" si="360"/>
        <v>21905.142142739111</v>
      </c>
      <c r="FO309" s="13">
        <f t="shared" si="361"/>
        <v>26274.854531401961</v>
      </c>
      <c r="FP309" s="13">
        <f t="shared" si="362"/>
        <v>10864.84028731973</v>
      </c>
      <c r="FQ309" s="13">
        <f t="shared" si="363"/>
        <v>14866.864963732491</v>
      </c>
      <c r="FR309" s="14">
        <f t="shared" si="364"/>
        <v>20115.126783132979</v>
      </c>
      <c r="FS309" s="12">
        <f t="shared" si="365"/>
        <v>68338.365517154554</v>
      </c>
      <c r="FT309" s="13">
        <f t="shared" si="366"/>
        <v>53035.760000921371</v>
      </c>
      <c r="FU309" s="13">
        <f t="shared" si="367"/>
        <v>50676.942822231184</v>
      </c>
      <c r="FV309" s="13">
        <f t="shared" si="368"/>
        <v>32212.172009421949</v>
      </c>
      <c r="FW309" s="13">
        <f t="shared" si="369"/>
        <v>17513.733087276451</v>
      </c>
      <c r="FX309" s="13">
        <f t="shared" si="370"/>
        <v>11552.215225941531</v>
      </c>
      <c r="FY309" s="13">
        <f t="shared" si="371"/>
        <v>16421.135257689599</v>
      </c>
      <c r="FZ309" s="13">
        <f t="shared" si="372"/>
        <v>24365.14576524022</v>
      </c>
      <c r="GA309" s="13">
        <f t="shared" si="373"/>
        <v>28943.353068301771</v>
      </c>
      <c r="GB309" s="13">
        <f t="shared" si="374"/>
        <v>24320.987550320009</v>
      </c>
      <c r="GC309" s="13">
        <f t="shared" si="375"/>
        <v>31118.201516012421</v>
      </c>
      <c r="GD309" s="14">
        <f t="shared" si="376"/>
        <v>33106.49412596583</v>
      </c>
      <c r="GE309" s="84"/>
      <c r="GF309" s="12">
        <f t="shared" si="388"/>
        <v>304070.63227098534</v>
      </c>
      <c r="GG309" s="13">
        <f t="shared" si="388"/>
        <v>340717.09411402955</v>
      </c>
      <c r="GH309" s="14">
        <f t="shared" si="388"/>
        <v>391604.50594647683</v>
      </c>
      <c r="GI309" s="6">
        <f t="shared" si="379"/>
        <v>1</v>
      </c>
      <c r="GJ309" s="12">
        <f t="shared" si="380"/>
        <v>0</v>
      </c>
      <c r="GK309" s="13">
        <f t="shared" si="381"/>
        <v>0</v>
      </c>
      <c r="GL309" s="14">
        <f t="shared" si="382"/>
        <v>0</v>
      </c>
      <c r="GM309" s="84"/>
      <c r="GN309" s="66">
        <f t="shared" si="383"/>
        <v>0</v>
      </c>
      <c r="GO309" s="84"/>
      <c r="GP309" s="63" t="str" cm="1">
        <f t="array" ref="GP309">INDEX($GF$4:$GH$4,1,GI309)</f>
        <v>Sample 1</v>
      </c>
      <c r="GQ309" s="12">
        <f t="shared" si="385"/>
        <v>2620.9497707735518</v>
      </c>
      <c r="GR309" s="13">
        <f t="shared" si="385"/>
        <v>4519.2639559945019</v>
      </c>
      <c r="GS309" s="14">
        <f t="shared" si="385"/>
        <v>6890.5096181112667</v>
      </c>
      <c r="GT309" s="12">
        <f t="shared" si="386"/>
        <v>10552.6890993913</v>
      </c>
      <c r="GU309" s="13">
        <f t="shared" si="386"/>
        <v>10864.84028731973</v>
      </c>
      <c r="GV309" s="14">
        <f t="shared" si="386"/>
        <v>14813.71129827643</v>
      </c>
      <c r="GW309" s="12">
        <f t="shared" si="387"/>
        <v>11552.215225941531</v>
      </c>
      <c r="GX309" s="13">
        <f t="shared" si="387"/>
        <v>16421.135257689599</v>
      </c>
      <c r="GY309" s="14">
        <f t="shared" si="387"/>
        <v>17513.733087276451</v>
      </c>
      <c r="GZ309" s="84" t="str">
        <f t="shared" si="339"/>
        <v>Sample 1</v>
      </c>
      <c r="HA309" s="12">
        <f t="shared" si="389"/>
        <v>0</v>
      </c>
      <c r="HB309" s="13">
        <f t="shared" si="389"/>
        <v>0</v>
      </c>
      <c r="HC309" s="14">
        <f t="shared" si="389"/>
        <v>0</v>
      </c>
      <c r="HD309" s="6">
        <f t="shared" si="340"/>
        <v>0</v>
      </c>
      <c r="HE309" s="84" t="str">
        <f t="shared" si="341"/>
        <v>Ok</v>
      </c>
    </row>
    <row r="310" spans="2:213" hidden="1" x14ac:dyDescent="0.3">
      <c r="B310" s="84" t="s">
        <v>187</v>
      </c>
      <c r="C310" s="12">
        <f>SUMIFS(Inyecciones!$E$2:$E$14185,Inyecciones!$A$2:$A$14185,Balance!C$4,Inyecciones!$B$2:$B$14185,Balance!$B310,Inyecciones!$C$2:$C$14185,Balance!C$5)</f>
        <v>61349.116762983038</v>
      </c>
      <c r="D310" s="13">
        <f>SUMIFS(Inyecciones!$E$2:$E$14185,Inyecciones!$A$2:$A$14185,Balance!D$4,Inyecciones!$B$2:$B$14185,Balance!$B310,Inyecciones!$C$2:$C$14185,Balance!D$5)</f>
        <v>47287.267825245493</v>
      </c>
      <c r="E310" s="13">
        <f>SUMIFS(Inyecciones!$E$2:$E$14185,Inyecciones!$A$2:$A$14185,Balance!E$4,Inyecciones!$B$2:$B$14185,Balance!$B310,Inyecciones!$C$2:$C$14185,Balance!E$5)</f>
        <v>45347.05540562149</v>
      </c>
      <c r="F310" s="13">
        <f>SUMIFS(Inyecciones!$E$2:$E$14185,Inyecciones!$A$2:$A$14185,Balance!F$4,Inyecciones!$B$2:$B$14185,Balance!$B310,Inyecciones!$C$2:$C$14185,Balance!F$5)</f>
        <v>27579.166737814081</v>
      </c>
      <c r="G310" s="13">
        <f>SUMIFS(Inyecciones!$E$2:$E$14185,Inyecciones!$A$2:$A$14185,Balance!G$4,Inyecciones!$B$2:$B$14185,Balance!$B310,Inyecciones!$C$2:$C$14185,Balance!G$5)</f>
        <v>15421.919738787619</v>
      </c>
      <c r="H310" s="13">
        <f>SUMIFS(Inyecciones!$E$2:$E$14185,Inyecciones!$A$2:$A$14185,Balance!H$4,Inyecciones!$B$2:$B$14185,Balance!$B310,Inyecciones!$C$2:$C$14185,Balance!H$5)</f>
        <v>9277.8334579564653</v>
      </c>
      <c r="I310" s="13">
        <f>SUMIFS(Inyecciones!$E$2:$E$14185,Inyecciones!$A$2:$A$14185,Balance!I$4,Inyecciones!$B$2:$B$14185,Balance!$B310,Inyecciones!$C$2:$C$14185,Balance!I$5)</f>
        <v>12296.027050576509</v>
      </c>
      <c r="J310" s="13">
        <f>SUMIFS(Inyecciones!$E$2:$E$14185,Inyecciones!$A$2:$A$14185,Balance!J$4,Inyecciones!$B$2:$B$14185,Balance!$B310,Inyecciones!$C$2:$C$14185,Balance!J$5)</f>
        <v>19480.843195237561</v>
      </c>
      <c r="K310" s="13">
        <f>SUMIFS(Inyecciones!$E$2:$E$14185,Inyecciones!$A$2:$A$14185,Balance!K$4,Inyecciones!$B$2:$B$14185,Balance!$B310,Inyecciones!$C$2:$C$14185,Balance!K$5)</f>
        <v>22996.687859273221</v>
      </c>
      <c r="L310" s="13">
        <f>SUMIFS(Inyecciones!$E$2:$E$14185,Inyecciones!$A$2:$A$14185,Balance!L$4,Inyecciones!$B$2:$B$14185,Balance!$B310,Inyecciones!$C$2:$C$14185,Balance!L$5)</f>
        <v>6201.4586563001394</v>
      </c>
      <c r="M310" s="13">
        <f>SUMIFS(Inyecciones!$E$2:$E$14185,Inyecciones!$A$2:$A$14185,Balance!M$4,Inyecciones!$B$2:$B$14185,Balance!$B310,Inyecciones!$C$2:$C$14185,Balance!M$5)</f>
        <v>2358.8547936961959</v>
      </c>
      <c r="N310" s="14">
        <f>SUMIFS(Inyecciones!$E$2:$E$14185,Inyecciones!$A$2:$A$14185,Balance!N$4,Inyecciones!$B$2:$B$14185,Balance!$B310,Inyecciones!$C$2:$C$14185,Balance!N$5)</f>
        <v>4067.3375603950549</v>
      </c>
      <c r="O310" s="12">
        <f>SUMIFS(Inyecciones!$E$2:$E$14185,Inyecciones!$A$2:$A$14185,Balance!O$4,Inyecciones!$B$2:$B$14185,Balance!$B310,Inyecciones!$C$2:$C$14185,Balance!O$5)</f>
        <v>61482.278485088849</v>
      </c>
      <c r="P310" s="13">
        <f>SUMIFS(Inyecciones!$E$2:$E$14185,Inyecciones!$A$2:$A$14185,Balance!P$4,Inyecciones!$B$2:$B$14185,Balance!$B310,Inyecciones!$C$2:$C$14185,Balance!P$5)</f>
        <v>47685.746630349422</v>
      </c>
      <c r="Q310" s="13">
        <f>SUMIFS(Inyecciones!$E$2:$E$14185,Inyecciones!$A$2:$A$14185,Balance!Q$4,Inyecciones!$B$2:$B$14185,Balance!$B310,Inyecciones!$C$2:$C$14185,Balance!Q$5)</f>
        <v>45715.394782868992</v>
      </c>
      <c r="R310" s="13">
        <f>SUMIFS(Inyecciones!$E$2:$E$14185,Inyecciones!$A$2:$A$14185,Balance!R$4,Inyecciones!$B$2:$B$14185,Balance!$B310,Inyecciones!$C$2:$C$14185,Balance!R$5)</f>
        <v>29280.036155976981</v>
      </c>
      <c r="S310" s="13">
        <f>SUMIFS(Inyecciones!$E$2:$E$14185,Inyecciones!$A$2:$A$14185,Balance!S$4,Inyecciones!$B$2:$B$14185,Balance!$B310,Inyecciones!$C$2:$C$14185,Balance!S$5)</f>
        <v>15028.022452947749</v>
      </c>
      <c r="T310" s="13">
        <f>SUMIFS(Inyecciones!$E$2:$E$14185,Inyecciones!$A$2:$A$14185,Balance!T$4,Inyecciones!$B$2:$B$14185,Balance!$B310,Inyecciones!$C$2:$C$14185,Balance!T$5)</f>
        <v>9497.4201894521648</v>
      </c>
      <c r="U310" s="13">
        <f>SUMIFS(Inyecciones!$E$2:$E$14185,Inyecciones!$A$2:$A$14185,Balance!U$4,Inyecciones!$B$2:$B$14185,Balance!$B310,Inyecciones!$C$2:$C$14185,Balance!U$5)</f>
        <v>13332.3401684488</v>
      </c>
      <c r="V310" s="13">
        <f>SUMIFS(Inyecciones!$E$2:$E$14185,Inyecciones!$A$2:$A$14185,Balance!V$4,Inyecciones!$B$2:$B$14185,Balance!$B310,Inyecciones!$C$2:$C$14185,Balance!V$5)</f>
        <v>19714.627928465201</v>
      </c>
      <c r="W310" s="13">
        <f>SUMIFS(Inyecciones!$E$2:$E$14185,Inyecciones!$A$2:$A$14185,Balance!W$4,Inyecciones!$B$2:$B$14185,Balance!$B310,Inyecciones!$C$2:$C$14185,Balance!W$5)</f>
        <v>23647.369078261789</v>
      </c>
      <c r="X310" s="13">
        <f>SUMIFS(Inyecciones!$E$2:$E$14185,Inyecciones!$A$2:$A$14185,Balance!X$4,Inyecciones!$B$2:$B$14185,Balance!$B310,Inyecciones!$C$2:$C$14185,Balance!X$5)</f>
        <v>9778.3562585877553</v>
      </c>
      <c r="Y310" s="13">
        <f>SUMIFS(Inyecciones!$E$2:$E$14185,Inyecciones!$A$2:$A$14185,Balance!Y$4,Inyecciones!$B$2:$B$14185,Balance!$B310,Inyecciones!$C$2:$C$14185,Balance!Y$5)</f>
        <v>13380.17846735923</v>
      </c>
      <c r="Z310" s="14">
        <f>SUMIFS(Inyecciones!$E$2:$E$14185,Inyecciones!$A$2:$A$14185,Balance!Z$4,Inyecciones!$B$2:$B$14185,Balance!$B310,Inyecciones!$C$2:$C$14185,Balance!Z$5)</f>
        <v>18103.614104819681</v>
      </c>
      <c r="AA310" s="12">
        <f>SUMIFS(Inyecciones!$E$2:$E$14185,Inyecciones!$A$2:$A$14185,Balance!AA$4,Inyecciones!$B$2:$B$14185,Balance!$B310,Inyecciones!$C$2:$C$14185,Balance!AA$5)</f>
        <v>61504.528965439153</v>
      </c>
      <c r="AB310" s="13">
        <f>SUMIFS(Inyecciones!$E$2:$E$14185,Inyecciones!$A$2:$A$14185,Balance!AB$4,Inyecciones!$B$2:$B$14185,Balance!$B310,Inyecciones!$C$2:$C$14185,Balance!AB$5)</f>
        <v>47732.184000829227</v>
      </c>
      <c r="AC310" s="13">
        <f>SUMIFS(Inyecciones!$E$2:$E$14185,Inyecciones!$A$2:$A$14185,Balance!AC$4,Inyecciones!$B$2:$B$14185,Balance!$B310,Inyecciones!$C$2:$C$14185,Balance!AC$5)</f>
        <v>45609.248540008048</v>
      </c>
      <c r="AD310" s="13">
        <f>SUMIFS(Inyecciones!$E$2:$E$14185,Inyecciones!$A$2:$A$14185,Balance!AD$4,Inyecciones!$B$2:$B$14185,Balance!$B310,Inyecciones!$C$2:$C$14185,Balance!AD$5)</f>
        <v>28990.954808479721</v>
      </c>
      <c r="AE310" s="13">
        <f>SUMIFS(Inyecciones!$E$2:$E$14185,Inyecciones!$A$2:$A$14185,Balance!AE$4,Inyecciones!$B$2:$B$14185,Balance!$B310,Inyecciones!$C$2:$C$14185,Balance!AE$5)</f>
        <v>15762.359778548809</v>
      </c>
      <c r="AF310" s="13">
        <f>SUMIFS(Inyecciones!$E$2:$E$14185,Inyecciones!$A$2:$A$14185,Balance!AF$4,Inyecciones!$B$2:$B$14185,Balance!$B310,Inyecciones!$C$2:$C$14185,Balance!AF$5)</f>
        <v>10396.99370334738</v>
      </c>
      <c r="AG310" s="13">
        <f>SUMIFS(Inyecciones!$E$2:$E$14185,Inyecciones!$A$2:$A$14185,Balance!AG$4,Inyecciones!$B$2:$B$14185,Balance!$B310,Inyecciones!$C$2:$C$14185,Balance!AG$5)</f>
        <v>14779.021731920649</v>
      </c>
      <c r="AH310" s="13">
        <f>SUMIFS(Inyecciones!$E$2:$E$14185,Inyecciones!$A$2:$A$14185,Balance!AH$4,Inyecciones!$B$2:$B$14185,Balance!$B310,Inyecciones!$C$2:$C$14185,Balance!AH$5)</f>
        <v>21928.631188716201</v>
      </c>
      <c r="AI310" s="13">
        <f>SUMIFS(Inyecciones!$E$2:$E$14185,Inyecciones!$A$2:$A$14185,Balance!AI$4,Inyecciones!$B$2:$B$14185,Balance!$B310,Inyecciones!$C$2:$C$14185,Balance!AI$5)</f>
        <v>26049.017761471619</v>
      </c>
      <c r="AJ310" s="13">
        <f>SUMIFS(Inyecciones!$E$2:$E$14185,Inyecciones!$A$2:$A$14185,Balance!AJ$4,Inyecciones!$B$2:$B$14185,Balance!$B310,Inyecciones!$C$2:$C$14185,Balance!AJ$5)</f>
        <v>21888.88879528801</v>
      </c>
      <c r="AK310" s="13">
        <f>SUMIFS(Inyecciones!$E$2:$E$14185,Inyecciones!$A$2:$A$14185,Balance!AK$4,Inyecciones!$B$2:$B$14185,Balance!$B310,Inyecciones!$C$2:$C$14185,Balance!AK$5)</f>
        <v>28006.381364411169</v>
      </c>
      <c r="AL310" s="14">
        <f>SUMIFS(Inyecciones!$E$2:$E$14185,Inyecciones!$A$2:$A$14185,Balance!AL$4,Inyecciones!$B$2:$B$14185,Balance!$B310,Inyecciones!$C$2:$C$14185,Balance!AL$5)</f>
        <v>29795.844713369261</v>
      </c>
      <c r="AM310" s="13"/>
      <c r="AN310" s="12">
        <f>SUMIFS('Retiro Mensual'!$E$2:$E$2629,'Retiro Mensual'!$A$2:$A$2629,AN$4,'Retiro Mensual'!$B$2:$B$2629,$B310,'Retiro Mensual'!$C$2:$C$2629,AN$5)</f>
        <v>0</v>
      </c>
      <c r="AO310" s="13">
        <f>SUMIFS('Retiro Mensual'!$E$2:$E$2629,'Retiro Mensual'!$A$2:$A$2629,AO$4,'Retiro Mensual'!$B$2:$B$2629,$B310,'Retiro Mensual'!$C$2:$C$2629,AO$5)</f>
        <v>0</v>
      </c>
      <c r="AP310" s="13">
        <f>SUMIFS('Retiro Mensual'!$E$2:$E$2629,'Retiro Mensual'!$A$2:$A$2629,AP$4,'Retiro Mensual'!$B$2:$B$2629,$B310,'Retiro Mensual'!$C$2:$C$2629,AP$5)</f>
        <v>0</v>
      </c>
      <c r="AQ310" s="13">
        <f>SUMIFS('Retiro Mensual'!$E$2:$E$2629,'Retiro Mensual'!$A$2:$A$2629,AQ$4,'Retiro Mensual'!$B$2:$B$2629,$B310,'Retiro Mensual'!$C$2:$C$2629,AQ$5)</f>
        <v>0</v>
      </c>
      <c r="AR310" s="13">
        <f>SUMIFS('Retiro Mensual'!$E$2:$E$2629,'Retiro Mensual'!$A$2:$A$2629,AR$4,'Retiro Mensual'!$B$2:$B$2629,$B310,'Retiro Mensual'!$C$2:$C$2629,AR$5)</f>
        <v>0</v>
      </c>
      <c r="AS310" s="13">
        <f>SUMIFS('Retiro Mensual'!$E$2:$E$2629,'Retiro Mensual'!$A$2:$A$2629,AS$4,'Retiro Mensual'!$B$2:$B$2629,$B310,'Retiro Mensual'!$C$2:$C$2629,AS$5)</f>
        <v>0</v>
      </c>
      <c r="AT310" s="13">
        <f>SUMIFS('Retiro Mensual'!$E$2:$E$2629,'Retiro Mensual'!$A$2:$A$2629,AT$4,'Retiro Mensual'!$B$2:$B$2629,$B310,'Retiro Mensual'!$C$2:$C$2629,AT$5)</f>
        <v>0</v>
      </c>
      <c r="AU310" s="13">
        <f>SUMIFS('Retiro Mensual'!$E$2:$E$2629,'Retiro Mensual'!$A$2:$A$2629,AU$4,'Retiro Mensual'!$B$2:$B$2629,$B310,'Retiro Mensual'!$C$2:$C$2629,AU$5)</f>
        <v>0</v>
      </c>
      <c r="AV310" s="13">
        <f>SUMIFS('Retiro Mensual'!$E$2:$E$2629,'Retiro Mensual'!$A$2:$A$2629,AV$4,'Retiro Mensual'!$B$2:$B$2629,$B310,'Retiro Mensual'!$C$2:$C$2629,AV$5)</f>
        <v>0</v>
      </c>
      <c r="AW310" s="13">
        <f>SUMIFS('Retiro Mensual'!$E$2:$E$2629,'Retiro Mensual'!$A$2:$A$2629,AW$4,'Retiro Mensual'!$B$2:$B$2629,$B310,'Retiro Mensual'!$C$2:$C$2629,AW$5)</f>
        <v>0</v>
      </c>
      <c r="AX310" s="13">
        <f>SUMIFS('Retiro Mensual'!$E$2:$E$2629,'Retiro Mensual'!$A$2:$A$2629,AX$4,'Retiro Mensual'!$B$2:$B$2629,$B310,'Retiro Mensual'!$C$2:$C$2629,AX$5)</f>
        <v>0</v>
      </c>
      <c r="AY310" s="14">
        <f>SUMIFS('Retiro Mensual'!$E$2:$E$2629,'Retiro Mensual'!$A$2:$A$2629,AY$4,'Retiro Mensual'!$B$2:$B$2629,$B310,'Retiro Mensual'!$C$2:$C$2629,AY$5)</f>
        <v>0</v>
      </c>
      <c r="AZ310" s="12">
        <f>SUMIFS('Retiro Mensual'!$E$2:$E$2629,'Retiro Mensual'!$A$2:$A$2629,AZ$4,'Retiro Mensual'!$B$2:$B$2629,$B310,'Retiro Mensual'!$C$2:$C$2629,AZ$5)</f>
        <v>0</v>
      </c>
      <c r="BA310" s="13">
        <f>SUMIFS('Retiro Mensual'!$E$2:$E$2629,'Retiro Mensual'!$A$2:$A$2629,BA$4,'Retiro Mensual'!$B$2:$B$2629,$B310,'Retiro Mensual'!$C$2:$C$2629,BA$5)</f>
        <v>0</v>
      </c>
      <c r="BB310" s="13">
        <f>SUMIFS('Retiro Mensual'!$E$2:$E$2629,'Retiro Mensual'!$A$2:$A$2629,BB$4,'Retiro Mensual'!$B$2:$B$2629,$B310,'Retiro Mensual'!$C$2:$C$2629,BB$5)</f>
        <v>0</v>
      </c>
      <c r="BC310" s="13">
        <f>SUMIFS('Retiro Mensual'!$E$2:$E$2629,'Retiro Mensual'!$A$2:$A$2629,BC$4,'Retiro Mensual'!$B$2:$B$2629,$B310,'Retiro Mensual'!$C$2:$C$2629,BC$5)</f>
        <v>0</v>
      </c>
      <c r="BD310" s="13">
        <f>SUMIFS('Retiro Mensual'!$E$2:$E$2629,'Retiro Mensual'!$A$2:$A$2629,BD$4,'Retiro Mensual'!$B$2:$B$2629,$B310,'Retiro Mensual'!$C$2:$C$2629,BD$5)</f>
        <v>0</v>
      </c>
      <c r="BE310" s="13">
        <f>SUMIFS('Retiro Mensual'!$E$2:$E$2629,'Retiro Mensual'!$A$2:$A$2629,BE$4,'Retiro Mensual'!$B$2:$B$2629,$B310,'Retiro Mensual'!$C$2:$C$2629,BE$5)</f>
        <v>0</v>
      </c>
      <c r="BF310" s="13">
        <f>SUMIFS('Retiro Mensual'!$E$2:$E$2629,'Retiro Mensual'!$A$2:$A$2629,BF$4,'Retiro Mensual'!$B$2:$B$2629,$B310,'Retiro Mensual'!$C$2:$C$2629,BF$5)</f>
        <v>0</v>
      </c>
      <c r="BG310" s="13">
        <f>SUMIFS('Retiro Mensual'!$E$2:$E$2629,'Retiro Mensual'!$A$2:$A$2629,BG$4,'Retiro Mensual'!$B$2:$B$2629,$B310,'Retiro Mensual'!$C$2:$C$2629,BG$5)</f>
        <v>0</v>
      </c>
      <c r="BH310" s="13">
        <f>SUMIFS('Retiro Mensual'!$E$2:$E$2629,'Retiro Mensual'!$A$2:$A$2629,BH$4,'Retiro Mensual'!$B$2:$B$2629,$B310,'Retiro Mensual'!$C$2:$C$2629,BH$5)</f>
        <v>0</v>
      </c>
      <c r="BI310" s="13">
        <f>SUMIFS('Retiro Mensual'!$E$2:$E$2629,'Retiro Mensual'!$A$2:$A$2629,BI$4,'Retiro Mensual'!$B$2:$B$2629,$B310,'Retiro Mensual'!$C$2:$C$2629,BI$5)</f>
        <v>0</v>
      </c>
      <c r="BJ310" s="13">
        <f>SUMIFS('Retiro Mensual'!$E$2:$E$2629,'Retiro Mensual'!$A$2:$A$2629,BJ$4,'Retiro Mensual'!$B$2:$B$2629,$B310,'Retiro Mensual'!$C$2:$C$2629,BJ$5)</f>
        <v>0</v>
      </c>
      <c r="BK310" s="14">
        <f>SUMIFS('Retiro Mensual'!$E$2:$E$2629,'Retiro Mensual'!$A$2:$A$2629,BK$4,'Retiro Mensual'!$B$2:$B$2629,$B310,'Retiro Mensual'!$C$2:$C$2629,BK$5)</f>
        <v>0</v>
      </c>
      <c r="BL310" s="12">
        <f>SUMIFS('Retiro Mensual'!$E$2:$E$2629,'Retiro Mensual'!$A$2:$A$2629,BL$4,'Retiro Mensual'!$B$2:$B$2629,$B310,'Retiro Mensual'!$C$2:$C$2629,BL$5)</f>
        <v>0</v>
      </c>
      <c r="BM310" s="13">
        <f>SUMIFS('Retiro Mensual'!$E$2:$E$2629,'Retiro Mensual'!$A$2:$A$2629,BM$4,'Retiro Mensual'!$B$2:$B$2629,$B310,'Retiro Mensual'!$C$2:$C$2629,BM$5)</f>
        <v>0</v>
      </c>
      <c r="BN310" s="13">
        <f>SUMIFS('Retiro Mensual'!$E$2:$E$2629,'Retiro Mensual'!$A$2:$A$2629,BN$4,'Retiro Mensual'!$B$2:$B$2629,$B310,'Retiro Mensual'!$C$2:$C$2629,BN$5)</f>
        <v>0</v>
      </c>
      <c r="BO310" s="13">
        <f>SUMIFS('Retiro Mensual'!$E$2:$E$2629,'Retiro Mensual'!$A$2:$A$2629,BO$4,'Retiro Mensual'!$B$2:$B$2629,$B310,'Retiro Mensual'!$C$2:$C$2629,BO$5)</f>
        <v>0</v>
      </c>
      <c r="BP310" s="13">
        <f>SUMIFS('Retiro Mensual'!$E$2:$E$2629,'Retiro Mensual'!$A$2:$A$2629,BP$4,'Retiro Mensual'!$B$2:$B$2629,$B310,'Retiro Mensual'!$C$2:$C$2629,BP$5)</f>
        <v>0</v>
      </c>
      <c r="BQ310" s="13">
        <f>SUMIFS('Retiro Mensual'!$E$2:$E$2629,'Retiro Mensual'!$A$2:$A$2629,BQ$4,'Retiro Mensual'!$B$2:$B$2629,$B310,'Retiro Mensual'!$C$2:$C$2629,BQ$5)</f>
        <v>0</v>
      </c>
      <c r="BR310" s="13">
        <f>SUMIFS('Retiro Mensual'!$E$2:$E$2629,'Retiro Mensual'!$A$2:$A$2629,BR$4,'Retiro Mensual'!$B$2:$B$2629,$B310,'Retiro Mensual'!$C$2:$C$2629,BR$5)</f>
        <v>0</v>
      </c>
      <c r="BS310" s="13">
        <f>SUMIFS('Retiro Mensual'!$E$2:$E$2629,'Retiro Mensual'!$A$2:$A$2629,BS$4,'Retiro Mensual'!$B$2:$B$2629,$B310,'Retiro Mensual'!$C$2:$C$2629,BS$5)</f>
        <v>0</v>
      </c>
      <c r="BT310" s="13">
        <f>SUMIFS('Retiro Mensual'!$E$2:$E$2629,'Retiro Mensual'!$A$2:$A$2629,BT$4,'Retiro Mensual'!$B$2:$B$2629,$B310,'Retiro Mensual'!$C$2:$C$2629,BT$5)</f>
        <v>0</v>
      </c>
      <c r="BU310" s="13">
        <f>SUMIFS('Retiro Mensual'!$E$2:$E$2629,'Retiro Mensual'!$A$2:$A$2629,BU$4,'Retiro Mensual'!$B$2:$B$2629,$B310,'Retiro Mensual'!$C$2:$C$2629,BU$5)</f>
        <v>0</v>
      </c>
      <c r="BV310" s="13">
        <f>SUMIFS('Retiro Mensual'!$E$2:$E$2629,'Retiro Mensual'!$A$2:$A$2629,BV$4,'Retiro Mensual'!$B$2:$B$2629,$B310,'Retiro Mensual'!$C$2:$C$2629,BV$5)</f>
        <v>0</v>
      </c>
      <c r="BW310" s="14">
        <f>SUMIFS('Retiro Mensual'!$E$2:$E$2629,'Retiro Mensual'!$A$2:$A$2629,BW$4,'Retiro Mensual'!$B$2:$B$2629,$B310,'Retiro Mensual'!$C$2:$C$2629,BW$5)</f>
        <v>0</v>
      </c>
      <c r="BX310" s="13"/>
      <c r="BY310" s="12">
        <f>SUMIFS('Compra Ventas'!$E$2:$E$2700,'Compra Ventas'!$A$2:$A$2700,BY$4,'Compra Ventas'!$B$2:$B$2700,$B310,'Compra Ventas'!$C$2:$C$2700,BY$5)</f>
        <v>0</v>
      </c>
      <c r="BZ310" s="13">
        <f>SUMIFS('Compra Ventas'!$E$2:$E$2700,'Compra Ventas'!$A$2:$A$2700,BZ$4,'Compra Ventas'!$B$2:$B$2700,$B310,'Compra Ventas'!$C$2:$C$2700,BZ$5)</f>
        <v>0</v>
      </c>
      <c r="CA310" s="13">
        <f>SUMIFS('Compra Ventas'!$E$2:$E$2700,'Compra Ventas'!$A$2:$A$2700,CA$4,'Compra Ventas'!$B$2:$B$2700,$B310,'Compra Ventas'!$C$2:$C$2700,CA$5)</f>
        <v>0</v>
      </c>
      <c r="CB310" s="13">
        <f>SUMIFS('Compra Ventas'!$E$2:$E$2700,'Compra Ventas'!$A$2:$A$2700,CB$4,'Compra Ventas'!$B$2:$B$2700,$B310,'Compra Ventas'!$C$2:$C$2700,CB$5)</f>
        <v>0</v>
      </c>
      <c r="CC310" s="13">
        <f>SUMIFS('Compra Ventas'!$E$2:$E$2700,'Compra Ventas'!$A$2:$A$2700,CC$4,'Compra Ventas'!$B$2:$B$2700,$B310,'Compra Ventas'!$C$2:$C$2700,CC$5)</f>
        <v>0</v>
      </c>
      <c r="CD310" s="13">
        <f>SUMIFS('Compra Ventas'!$E$2:$E$2700,'Compra Ventas'!$A$2:$A$2700,CD$4,'Compra Ventas'!$B$2:$B$2700,$B310,'Compra Ventas'!$C$2:$C$2700,CD$5)</f>
        <v>0</v>
      </c>
      <c r="CE310" s="13">
        <f>SUMIFS('Compra Ventas'!$E$2:$E$2700,'Compra Ventas'!$A$2:$A$2700,CE$4,'Compra Ventas'!$B$2:$B$2700,$B310,'Compra Ventas'!$C$2:$C$2700,CE$5)</f>
        <v>0</v>
      </c>
      <c r="CF310" s="13">
        <f>SUMIFS('Compra Ventas'!$E$2:$E$2700,'Compra Ventas'!$A$2:$A$2700,CF$4,'Compra Ventas'!$B$2:$B$2700,$B310,'Compra Ventas'!$C$2:$C$2700,CF$5)</f>
        <v>0</v>
      </c>
      <c r="CG310" s="13">
        <f>SUMIFS('Compra Ventas'!$E$2:$E$2700,'Compra Ventas'!$A$2:$A$2700,CG$4,'Compra Ventas'!$B$2:$B$2700,$B310,'Compra Ventas'!$C$2:$C$2700,CG$5)</f>
        <v>0</v>
      </c>
      <c r="CH310" s="13">
        <f>SUMIFS('Compra Ventas'!$E$2:$E$2700,'Compra Ventas'!$A$2:$A$2700,CH$4,'Compra Ventas'!$B$2:$B$2700,$B310,'Compra Ventas'!$C$2:$C$2700,CH$5)</f>
        <v>0</v>
      </c>
      <c r="CI310" s="13">
        <f>SUMIFS('Compra Ventas'!$E$2:$E$2700,'Compra Ventas'!$A$2:$A$2700,CI$4,'Compra Ventas'!$B$2:$B$2700,$B310,'Compra Ventas'!$C$2:$C$2700,CI$5)</f>
        <v>0</v>
      </c>
      <c r="CJ310" s="14">
        <f>SUMIFS('Compra Ventas'!$E$2:$E$2700,'Compra Ventas'!$A$2:$A$2700,CJ$4,'Compra Ventas'!$B$2:$B$2700,$B310,'Compra Ventas'!$C$2:$C$2700,CJ$5)</f>
        <v>0</v>
      </c>
      <c r="CK310" s="12">
        <f>SUMIFS('Compra Ventas'!$E$2:$E$2700,'Compra Ventas'!$A$2:$A$2700,CK$4,'Compra Ventas'!$B$2:$B$2700,$B310,'Compra Ventas'!$C$2:$C$2700,CK$5)</f>
        <v>0</v>
      </c>
      <c r="CL310" s="13">
        <f>SUMIFS('Compra Ventas'!$E$2:$E$2700,'Compra Ventas'!$A$2:$A$2700,CL$4,'Compra Ventas'!$B$2:$B$2700,$B310,'Compra Ventas'!$C$2:$C$2700,CL$5)</f>
        <v>0</v>
      </c>
      <c r="CM310" s="13">
        <f>SUMIFS('Compra Ventas'!$E$2:$E$2700,'Compra Ventas'!$A$2:$A$2700,CM$4,'Compra Ventas'!$B$2:$B$2700,$B310,'Compra Ventas'!$C$2:$C$2700,CM$5)</f>
        <v>0</v>
      </c>
      <c r="CN310" s="13">
        <f>SUMIFS('Compra Ventas'!$E$2:$E$2700,'Compra Ventas'!$A$2:$A$2700,CN$4,'Compra Ventas'!$B$2:$B$2700,$B310,'Compra Ventas'!$C$2:$C$2700,CN$5)</f>
        <v>0</v>
      </c>
      <c r="CO310" s="13">
        <f>SUMIFS('Compra Ventas'!$E$2:$E$2700,'Compra Ventas'!$A$2:$A$2700,CO$4,'Compra Ventas'!$B$2:$B$2700,$B310,'Compra Ventas'!$C$2:$C$2700,CO$5)</f>
        <v>0</v>
      </c>
      <c r="CP310" s="13">
        <f>SUMIFS('Compra Ventas'!$E$2:$E$2700,'Compra Ventas'!$A$2:$A$2700,CP$4,'Compra Ventas'!$B$2:$B$2700,$B310,'Compra Ventas'!$C$2:$C$2700,CP$5)</f>
        <v>0</v>
      </c>
      <c r="CQ310" s="13">
        <f>SUMIFS('Compra Ventas'!$E$2:$E$2700,'Compra Ventas'!$A$2:$A$2700,CQ$4,'Compra Ventas'!$B$2:$B$2700,$B310,'Compra Ventas'!$C$2:$C$2700,CQ$5)</f>
        <v>0</v>
      </c>
      <c r="CR310" s="13">
        <f>SUMIFS('Compra Ventas'!$E$2:$E$2700,'Compra Ventas'!$A$2:$A$2700,CR$4,'Compra Ventas'!$B$2:$B$2700,$B310,'Compra Ventas'!$C$2:$C$2700,CR$5)</f>
        <v>0</v>
      </c>
      <c r="CS310" s="13">
        <f>SUMIFS('Compra Ventas'!$E$2:$E$2700,'Compra Ventas'!$A$2:$A$2700,CS$4,'Compra Ventas'!$B$2:$B$2700,$B310,'Compra Ventas'!$C$2:$C$2700,CS$5)</f>
        <v>0</v>
      </c>
      <c r="CT310" s="13">
        <f>SUMIFS('Compra Ventas'!$E$2:$E$2700,'Compra Ventas'!$A$2:$A$2700,CT$4,'Compra Ventas'!$B$2:$B$2700,$B310,'Compra Ventas'!$C$2:$C$2700,CT$5)</f>
        <v>0</v>
      </c>
      <c r="CU310" s="13">
        <f>SUMIFS('Compra Ventas'!$E$2:$E$2700,'Compra Ventas'!$A$2:$A$2700,CU$4,'Compra Ventas'!$B$2:$B$2700,$B310,'Compra Ventas'!$C$2:$C$2700,CU$5)</f>
        <v>0</v>
      </c>
      <c r="CV310" s="14">
        <f>SUMIFS('Compra Ventas'!$E$2:$E$2700,'Compra Ventas'!$A$2:$A$2700,CV$4,'Compra Ventas'!$B$2:$B$2700,$B310,'Compra Ventas'!$C$2:$C$2700,CV$5)</f>
        <v>0</v>
      </c>
      <c r="CW310" s="12">
        <f>SUMIFS('Compra Ventas'!$E$2:$E$2700,'Compra Ventas'!$A$2:$A$2700,CW$4,'Compra Ventas'!$B$2:$B$2700,$B310,'Compra Ventas'!$C$2:$C$2700,CW$5)</f>
        <v>0</v>
      </c>
      <c r="CX310" s="13">
        <f>SUMIFS('Compra Ventas'!$E$2:$E$2700,'Compra Ventas'!$A$2:$A$2700,CX$4,'Compra Ventas'!$B$2:$B$2700,$B310,'Compra Ventas'!$C$2:$C$2700,CX$5)</f>
        <v>0</v>
      </c>
      <c r="CY310" s="13">
        <f>SUMIFS('Compra Ventas'!$E$2:$E$2700,'Compra Ventas'!$A$2:$A$2700,CY$4,'Compra Ventas'!$B$2:$B$2700,$B310,'Compra Ventas'!$C$2:$C$2700,CY$5)</f>
        <v>0</v>
      </c>
      <c r="CZ310" s="13">
        <f>SUMIFS('Compra Ventas'!$E$2:$E$2700,'Compra Ventas'!$A$2:$A$2700,CZ$4,'Compra Ventas'!$B$2:$B$2700,$B310,'Compra Ventas'!$C$2:$C$2700,CZ$5)</f>
        <v>0</v>
      </c>
      <c r="DA310" s="13">
        <f>SUMIFS('Compra Ventas'!$E$2:$E$2700,'Compra Ventas'!$A$2:$A$2700,DA$4,'Compra Ventas'!$B$2:$B$2700,$B310,'Compra Ventas'!$C$2:$C$2700,DA$5)</f>
        <v>0</v>
      </c>
      <c r="DB310" s="13">
        <f>SUMIFS('Compra Ventas'!$E$2:$E$2700,'Compra Ventas'!$A$2:$A$2700,DB$4,'Compra Ventas'!$B$2:$B$2700,$B310,'Compra Ventas'!$C$2:$C$2700,DB$5)</f>
        <v>0</v>
      </c>
      <c r="DC310" s="13">
        <f>SUMIFS('Compra Ventas'!$E$2:$E$2700,'Compra Ventas'!$A$2:$A$2700,DC$4,'Compra Ventas'!$B$2:$B$2700,$B310,'Compra Ventas'!$C$2:$C$2700,DC$5)</f>
        <v>0</v>
      </c>
      <c r="DD310" s="13">
        <f>SUMIFS('Compra Ventas'!$E$2:$E$2700,'Compra Ventas'!$A$2:$A$2700,DD$4,'Compra Ventas'!$B$2:$B$2700,$B310,'Compra Ventas'!$C$2:$C$2700,DD$5)</f>
        <v>0</v>
      </c>
      <c r="DE310" s="13">
        <f>SUMIFS('Compra Ventas'!$E$2:$E$2700,'Compra Ventas'!$A$2:$A$2700,DE$4,'Compra Ventas'!$B$2:$B$2700,$B310,'Compra Ventas'!$C$2:$C$2700,DE$5)</f>
        <v>0</v>
      </c>
      <c r="DF310" s="13">
        <f>SUMIFS('Compra Ventas'!$E$2:$E$2700,'Compra Ventas'!$A$2:$A$2700,DF$4,'Compra Ventas'!$B$2:$B$2700,$B310,'Compra Ventas'!$C$2:$C$2700,DF$5)</f>
        <v>0</v>
      </c>
      <c r="DG310" s="13">
        <f>SUMIFS('Compra Ventas'!$E$2:$E$2700,'Compra Ventas'!$A$2:$A$2700,DG$4,'Compra Ventas'!$B$2:$B$2700,$B310,'Compra Ventas'!$C$2:$C$2700,DG$5)</f>
        <v>0</v>
      </c>
      <c r="DH310" s="14">
        <f>SUMIFS('Compra Ventas'!$E$2:$E$2700,'Compra Ventas'!$A$2:$A$2700,DH$4,'Compra Ventas'!$B$2:$B$2700,$B310,'Compra Ventas'!$C$2:$C$2700,DH$5)</f>
        <v>0</v>
      </c>
      <c r="DI310" s="84"/>
      <c r="DJ310" s="98">
        <f>SUMIFS('Ajuste Ciclado'!D$5:D$47,'Ajuste Ciclado'!$C$5:$C$47,Balance!DJ$4,'Ajuste Ciclado'!$B$5:$B$47,Balance!$B310)</f>
        <v>0</v>
      </c>
      <c r="DK310" s="99">
        <f>SUMIFS('Ajuste Ciclado'!E$5:E$47,'Ajuste Ciclado'!$C$5:$C$47,Balance!DK$4,'Ajuste Ciclado'!$B$5:$B$47,Balance!$B310)</f>
        <v>0</v>
      </c>
      <c r="DL310" s="99">
        <f>SUMIFS('Ajuste Ciclado'!F$5:F$47,'Ajuste Ciclado'!$C$5:$C$47,Balance!DL$4,'Ajuste Ciclado'!$B$5:$B$47,Balance!$B310)</f>
        <v>0</v>
      </c>
      <c r="DM310" s="99">
        <f>SUMIFS('Ajuste Ciclado'!G$5:G$47,'Ajuste Ciclado'!$C$5:$C$47,Balance!DM$4,'Ajuste Ciclado'!$B$5:$B$47,Balance!$B310)</f>
        <v>0</v>
      </c>
      <c r="DN310" s="99">
        <f>SUMIFS('Ajuste Ciclado'!H$5:H$47,'Ajuste Ciclado'!$C$5:$C$47,Balance!DN$4,'Ajuste Ciclado'!$B$5:$B$47,Balance!$B310)</f>
        <v>0</v>
      </c>
      <c r="DO310" s="99">
        <f>SUMIFS('Ajuste Ciclado'!I$5:I$47,'Ajuste Ciclado'!$C$5:$C$47,Balance!DO$4,'Ajuste Ciclado'!$B$5:$B$47,Balance!$B310)</f>
        <v>0</v>
      </c>
      <c r="DP310" s="99">
        <f>SUMIFS('Ajuste Ciclado'!J$5:J$47,'Ajuste Ciclado'!$C$5:$C$47,Balance!DP$4,'Ajuste Ciclado'!$B$5:$B$47,Balance!$B310)</f>
        <v>0</v>
      </c>
      <c r="DQ310" s="99">
        <f>SUMIFS('Ajuste Ciclado'!K$5:K$47,'Ajuste Ciclado'!$C$5:$C$47,Balance!DQ$4,'Ajuste Ciclado'!$B$5:$B$47,Balance!$B310)</f>
        <v>0</v>
      </c>
      <c r="DR310" s="99">
        <f>SUMIFS('Ajuste Ciclado'!L$5:L$47,'Ajuste Ciclado'!$C$5:$C$47,Balance!DR$4,'Ajuste Ciclado'!$B$5:$B$47,Balance!$B310)</f>
        <v>0</v>
      </c>
      <c r="DS310" s="99">
        <f>SUMIFS('Ajuste Ciclado'!M$5:M$47,'Ajuste Ciclado'!$C$5:$C$47,Balance!DS$4,'Ajuste Ciclado'!$B$5:$B$47,Balance!$B310)</f>
        <v>0</v>
      </c>
      <c r="DT310" s="99">
        <f>SUMIFS('Ajuste Ciclado'!N$5:N$47,'Ajuste Ciclado'!$C$5:$C$47,Balance!DT$4,'Ajuste Ciclado'!$B$5:$B$47,Balance!$B310)</f>
        <v>0</v>
      </c>
      <c r="DU310" s="100">
        <f>SUMIFS('Ajuste Ciclado'!O$5:O$47,'Ajuste Ciclado'!$C$5:$C$47,Balance!DU$4,'Ajuste Ciclado'!$B$5:$B$47,Balance!$B310)</f>
        <v>0</v>
      </c>
      <c r="DV310" s="98">
        <f>SUMIFS('Ajuste Ciclado'!D$5:D$47,'Ajuste Ciclado'!$C$5:$C$47,Balance!DV$4,'Ajuste Ciclado'!$B$5:$B$47,Balance!$B310)</f>
        <v>0</v>
      </c>
      <c r="DW310" s="99">
        <f>SUMIFS('Ajuste Ciclado'!E$5:E$47,'Ajuste Ciclado'!$C$5:$C$47,Balance!DW$4,'Ajuste Ciclado'!$B$5:$B$47,Balance!$B310)</f>
        <v>0</v>
      </c>
      <c r="DX310" s="99">
        <f>SUMIFS('Ajuste Ciclado'!F$5:F$47,'Ajuste Ciclado'!$C$5:$C$47,Balance!DX$4,'Ajuste Ciclado'!$B$5:$B$47,Balance!$B310)</f>
        <v>0</v>
      </c>
      <c r="DY310" s="99">
        <f>SUMIFS('Ajuste Ciclado'!G$5:G$47,'Ajuste Ciclado'!$C$5:$C$47,Balance!DY$4,'Ajuste Ciclado'!$B$5:$B$47,Balance!$B310)</f>
        <v>0</v>
      </c>
      <c r="DZ310" s="99">
        <f>SUMIFS('Ajuste Ciclado'!H$5:H$47,'Ajuste Ciclado'!$C$5:$C$47,Balance!DZ$4,'Ajuste Ciclado'!$B$5:$B$47,Balance!$B310)</f>
        <v>0</v>
      </c>
      <c r="EA310" s="99">
        <f>SUMIFS('Ajuste Ciclado'!I$5:I$47,'Ajuste Ciclado'!$C$5:$C$47,Balance!EA$4,'Ajuste Ciclado'!$B$5:$B$47,Balance!$B310)</f>
        <v>0</v>
      </c>
      <c r="EB310" s="99">
        <f>SUMIFS('Ajuste Ciclado'!J$5:J$47,'Ajuste Ciclado'!$C$5:$C$47,Balance!EB$4,'Ajuste Ciclado'!$B$5:$B$47,Balance!$B310)</f>
        <v>0</v>
      </c>
      <c r="EC310" s="99">
        <f>SUMIFS('Ajuste Ciclado'!K$5:K$47,'Ajuste Ciclado'!$C$5:$C$47,Balance!EC$4,'Ajuste Ciclado'!$B$5:$B$47,Balance!$B310)</f>
        <v>0</v>
      </c>
      <c r="ED310" s="99">
        <f>SUMIFS('Ajuste Ciclado'!L$5:L$47,'Ajuste Ciclado'!$C$5:$C$47,Balance!ED$4,'Ajuste Ciclado'!$B$5:$B$47,Balance!$B310)</f>
        <v>0</v>
      </c>
      <c r="EE310" s="99">
        <f>SUMIFS('Ajuste Ciclado'!M$5:M$47,'Ajuste Ciclado'!$C$5:$C$47,Balance!EE$4,'Ajuste Ciclado'!$B$5:$B$47,Balance!$B310)</f>
        <v>0</v>
      </c>
      <c r="EF310" s="99">
        <f>SUMIFS('Ajuste Ciclado'!N$5:N$47,'Ajuste Ciclado'!$C$5:$C$47,Balance!EF$4,'Ajuste Ciclado'!$B$5:$B$47,Balance!$B310)</f>
        <v>0</v>
      </c>
      <c r="EG310" s="100">
        <f>SUMIFS('Ajuste Ciclado'!O$5:O$47,'Ajuste Ciclado'!$C$5:$C$47,Balance!EG$4,'Ajuste Ciclado'!$B$5:$B$47,Balance!$B310)</f>
        <v>0</v>
      </c>
      <c r="EH310" s="98">
        <f>SUMIFS('Ajuste Ciclado'!D$5:D$47,'Ajuste Ciclado'!$C$5:$C$47,Balance!EH$4,'Ajuste Ciclado'!$B$5:$B$47,Balance!$B310)</f>
        <v>0</v>
      </c>
      <c r="EI310" s="99">
        <f>SUMIFS('Ajuste Ciclado'!E$5:E$47,'Ajuste Ciclado'!$C$5:$C$47,Balance!EI$4,'Ajuste Ciclado'!$B$5:$B$47,Balance!$B310)</f>
        <v>0</v>
      </c>
      <c r="EJ310" s="99">
        <f>SUMIFS('Ajuste Ciclado'!F$5:F$47,'Ajuste Ciclado'!$C$5:$C$47,Balance!EJ$4,'Ajuste Ciclado'!$B$5:$B$47,Balance!$B310)</f>
        <v>0</v>
      </c>
      <c r="EK310" s="99">
        <f>SUMIFS('Ajuste Ciclado'!G$5:G$47,'Ajuste Ciclado'!$C$5:$C$47,Balance!EK$4,'Ajuste Ciclado'!$B$5:$B$47,Balance!$B310)</f>
        <v>0</v>
      </c>
      <c r="EL310" s="99">
        <f>SUMIFS('Ajuste Ciclado'!H$5:H$47,'Ajuste Ciclado'!$C$5:$C$47,Balance!EL$4,'Ajuste Ciclado'!$B$5:$B$47,Balance!$B310)</f>
        <v>0</v>
      </c>
      <c r="EM310" s="99">
        <f>SUMIFS('Ajuste Ciclado'!I$5:I$47,'Ajuste Ciclado'!$C$5:$C$47,Balance!EM$4,'Ajuste Ciclado'!$B$5:$B$47,Balance!$B310)</f>
        <v>0</v>
      </c>
      <c r="EN310" s="99">
        <f>SUMIFS('Ajuste Ciclado'!J$5:J$47,'Ajuste Ciclado'!$C$5:$C$47,Balance!EN$4,'Ajuste Ciclado'!$B$5:$B$47,Balance!$B310)</f>
        <v>0</v>
      </c>
      <c r="EO310" s="99">
        <f>SUMIFS('Ajuste Ciclado'!K$5:K$47,'Ajuste Ciclado'!$C$5:$C$47,Balance!EO$4,'Ajuste Ciclado'!$B$5:$B$47,Balance!$B310)</f>
        <v>0</v>
      </c>
      <c r="EP310" s="99">
        <f>SUMIFS('Ajuste Ciclado'!L$5:L$47,'Ajuste Ciclado'!$C$5:$C$47,Balance!EP$4,'Ajuste Ciclado'!$B$5:$B$47,Balance!$B310)</f>
        <v>0</v>
      </c>
      <c r="EQ310" s="99">
        <f>SUMIFS('Ajuste Ciclado'!M$5:M$47,'Ajuste Ciclado'!$C$5:$C$47,Balance!EQ$4,'Ajuste Ciclado'!$B$5:$B$47,Balance!$B310)</f>
        <v>0</v>
      </c>
      <c r="ER310" s="99">
        <f>SUMIFS('Ajuste Ciclado'!N$5:N$47,'Ajuste Ciclado'!$C$5:$C$47,Balance!ER$4,'Ajuste Ciclado'!$B$5:$B$47,Balance!$B310)</f>
        <v>0</v>
      </c>
      <c r="ES310" s="100">
        <f>SUMIFS('Ajuste Ciclado'!O$5:O$47,'Ajuste Ciclado'!$C$5:$C$47,Balance!ES$4,'Ajuste Ciclado'!$B$5:$B$47,Balance!$B310)</f>
        <v>0</v>
      </c>
      <c r="ET310" s="84"/>
      <c r="EU310" s="12">
        <f t="shared" si="377"/>
        <v>61349.116762983038</v>
      </c>
      <c r="EV310" s="13">
        <f t="shared" si="342"/>
        <v>47287.267825245493</v>
      </c>
      <c r="EW310" s="13">
        <f t="shared" si="343"/>
        <v>45347.05540562149</v>
      </c>
      <c r="EX310" s="13">
        <f t="shared" si="344"/>
        <v>27579.166737814081</v>
      </c>
      <c r="EY310" s="13">
        <f t="shared" si="345"/>
        <v>15421.919738787619</v>
      </c>
      <c r="EZ310" s="13">
        <f t="shared" si="346"/>
        <v>9277.8334579564653</v>
      </c>
      <c r="FA310" s="13">
        <f t="shared" si="347"/>
        <v>12296.027050576509</v>
      </c>
      <c r="FB310" s="13">
        <f t="shared" si="348"/>
        <v>19480.843195237561</v>
      </c>
      <c r="FC310" s="13">
        <f t="shared" si="349"/>
        <v>22996.687859273221</v>
      </c>
      <c r="FD310" s="13">
        <f t="shared" si="350"/>
        <v>6201.4586563001394</v>
      </c>
      <c r="FE310" s="13">
        <f t="shared" si="351"/>
        <v>2358.8547936961959</v>
      </c>
      <c r="FF310" s="14">
        <f t="shared" si="352"/>
        <v>4067.3375603950549</v>
      </c>
      <c r="FG310" s="12">
        <f t="shared" si="353"/>
        <v>61482.278485088849</v>
      </c>
      <c r="FH310" s="13">
        <f t="shared" si="354"/>
        <v>47685.746630349422</v>
      </c>
      <c r="FI310" s="13">
        <f t="shared" si="355"/>
        <v>45715.394782868992</v>
      </c>
      <c r="FJ310" s="13">
        <f t="shared" si="356"/>
        <v>29280.036155976981</v>
      </c>
      <c r="FK310" s="13">
        <f t="shared" si="357"/>
        <v>15028.022452947749</v>
      </c>
      <c r="FL310" s="13">
        <f t="shared" si="358"/>
        <v>9497.4201894521648</v>
      </c>
      <c r="FM310" s="13">
        <f t="shared" si="359"/>
        <v>13332.3401684488</v>
      </c>
      <c r="FN310" s="13">
        <f t="shared" si="360"/>
        <v>19714.627928465201</v>
      </c>
      <c r="FO310" s="13">
        <f t="shared" si="361"/>
        <v>23647.369078261789</v>
      </c>
      <c r="FP310" s="13">
        <f t="shared" si="362"/>
        <v>9778.3562585877553</v>
      </c>
      <c r="FQ310" s="13">
        <f t="shared" si="363"/>
        <v>13380.17846735923</v>
      </c>
      <c r="FR310" s="14">
        <f t="shared" si="364"/>
        <v>18103.614104819681</v>
      </c>
      <c r="FS310" s="12">
        <f t="shared" si="365"/>
        <v>61504.528965439153</v>
      </c>
      <c r="FT310" s="13">
        <f t="shared" si="366"/>
        <v>47732.184000829227</v>
      </c>
      <c r="FU310" s="13">
        <f t="shared" si="367"/>
        <v>45609.248540008048</v>
      </c>
      <c r="FV310" s="13">
        <f t="shared" si="368"/>
        <v>28990.954808479721</v>
      </c>
      <c r="FW310" s="13">
        <f t="shared" si="369"/>
        <v>15762.359778548809</v>
      </c>
      <c r="FX310" s="13">
        <f t="shared" si="370"/>
        <v>10396.99370334738</v>
      </c>
      <c r="FY310" s="13">
        <f t="shared" si="371"/>
        <v>14779.021731920649</v>
      </c>
      <c r="FZ310" s="13">
        <f t="shared" si="372"/>
        <v>21928.631188716201</v>
      </c>
      <c r="GA310" s="13">
        <f t="shared" si="373"/>
        <v>26049.017761471619</v>
      </c>
      <c r="GB310" s="13">
        <f t="shared" si="374"/>
        <v>21888.88879528801</v>
      </c>
      <c r="GC310" s="13">
        <f t="shared" si="375"/>
        <v>28006.381364411169</v>
      </c>
      <c r="GD310" s="14">
        <f t="shared" si="376"/>
        <v>29795.844713369261</v>
      </c>
      <c r="GE310" s="84"/>
      <c r="GF310" s="12">
        <f t="shared" si="388"/>
        <v>273663.56904388691</v>
      </c>
      <c r="GG310" s="13">
        <f t="shared" si="388"/>
        <v>306645.38470262656</v>
      </c>
      <c r="GH310" s="14">
        <f t="shared" si="388"/>
        <v>352444.05535182921</v>
      </c>
      <c r="GI310" s="6">
        <f t="shared" si="379"/>
        <v>1</v>
      </c>
      <c r="GJ310" s="12">
        <f t="shared" si="380"/>
        <v>0</v>
      </c>
      <c r="GK310" s="13">
        <f t="shared" si="381"/>
        <v>0</v>
      </c>
      <c r="GL310" s="14">
        <f t="shared" si="382"/>
        <v>0</v>
      </c>
      <c r="GM310" s="84"/>
      <c r="GN310" s="66">
        <f t="shared" si="383"/>
        <v>0</v>
      </c>
      <c r="GO310" s="84"/>
      <c r="GP310" s="63" t="str" cm="1">
        <f t="array" ref="GP310">INDEX($GF$4:$GH$4,1,GI310)</f>
        <v>Sample 1</v>
      </c>
      <c r="GQ310" s="12">
        <f t="shared" si="385"/>
        <v>2358.8547936961959</v>
      </c>
      <c r="GR310" s="13">
        <f t="shared" si="385"/>
        <v>4067.3375603950549</v>
      </c>
      <c r="GS310" s="14">
        <f t="shared" si="385"/>
        <v>6201.4586563001394</v>
      </c>
      <c r="GT310" s="12">
        <f t="shared" si="386"/>
        <v>9497.4201894521648</v>
      </c>
      <c r="GU310" s="13">
        <f t="shared" si="386"/>
        <v>9778.3562585877553</v>
      </c>
      <c r="GV310" s="14">
        <f t="shared" si="386"/>
        <v>13332.3401684488</v>
      </c>
      <c r="GW310" s="12">
        <f t="shared" si="387"/>
        <v>10396.99370334738</v>
      </c>
      <c r="GX310" s="13">
        <f t="shared" si="387"/>
        <v>14779.021731920649</v>
      </c>
      <c r="GY310" s="14">
        <f t="shared" si="387"/>
        <v>15762.359778548809</v>
      </c>
      <c r="GZ310" s="84" t="str">
        <f t="shared" ref="GZ310:GZ373" si="390">GP310</f>
        <v>Sample 1</v>
      </c>
      <c r="HA310" s="12">
        <f t="shared" si="389"/>
        <v>0</v>
      </c>
      <c r="HB310" s="13">
        <f t="shared" si="389"/>
        <v>0</v>
      </c>
      <c r="HC310" s="14">
        <f t="shared" si="389"/>
        <v>0</v>
      </c>
      <c r="HD310" s="6">
        <f t="shared" ref="HD310:HD373" si="391">SUM(HA310:HC310)</f>
        <v>0</v>
      </c>
      <c r="HE310" s="84" t="str">
        <f t="shared" ref="HE310:HE373" si="392">IF(HD310=GN310,"Ok","NOT")</f>
        <v>Ok</v>
      </c>
    </row>
    <row r="311" spans="2:213" hidden="1" x14ac:dyDescent="0.3">
      <c r="B311" s="84" t="s">
        <v>186</v>
      </c>
      <c r="C311" s="12">
        <f>SUMIFS(Inyecciones!$E$2:$E$14185,Inyecciones!$A$2:$A$14185,Balance!C$4,Inyecciones!$B$2:$B$14185,Balance!$B311,Inyecciones!$C$2:$C$14185,Balance!C$5)</f>
        <v>182619.31233267699</v>
      </c>
      <c r="D311" s="13">
        <f>SUMIFS(Inyecciones!$E$2:$E$14185,Inyecciones!$A$2:$A$14185,Balance!D$4,Inyecciones!$B$2:$B$14185,Balance!$B311,Inyecciones!$C$2:$C$14185,Balance!D$5)</f>
        <v>166890.81350500911</v>
      </c>
      <c r="E311" s="13">
        <f>SUMIFS(Inyecciones!$E$2:$E$14185,Inyecciones!$A$2:$A$14185,Balance!E$4,Inyecciones!$B$2:$B$14185,Balance!$B311,Inyecciones!$C$2:$C$14185,Balance!E$5)</f>
        <v>138103.2324002258</v>
      </c>
      <c r="F311" s="13">
        <f>SUMIFS(Inyecciones!$E$2:$E$14185,Inyecciones!$A$2:$A$14185,Balance!F$4,Inyecciones!$B$2:$B$14185,Balance!$B311,Inyecciones!$C$2:$C$14185,Balance!F$5)</f>
        <v>413629.92465827393</v>
      </c>
      <c r="G311" s="13">
        <f>SUMIFS(Inyecciones!$E$2:$E$14185,Inyecciones!$A$2:$A$14185,Balance!G$4,Inyecciones!$B$2:$B$14185,Balance!$B311,Inyecciones!$C$2:$C$14185,Balance!G$5)</f>
        <v>1281828.4620528279</v>
      </c>
      <c r="H311" s="13">
        <f>SUMIFS(Inyecciones!$E$2:$E$14185,Inyecciones!$A$2:$A$14185,Balance!H$4,Inyecciones!$B$2:$B$14185,Balance!$B311,Inyecciones!$C$2:$C$14185,Balance!H$5)</f>
        <v>1267717.119767898</v>
      </c>
      <c r="I311" s="13">
        <f>SUMIFS(Inyecciones!$E$2:$E$14185,Inyecciones!$A$2:$A$14185,Balance!I$4,Inyecciones!$B$2:$B$14185,Balance!$B311,Inyecciones!$C$2:$C$14185,Balance!I$5)</f>
        <v>1440679.7963512379</v>
      </c>
      <c r="J311" s="13">
        <f>SUMIFS(Inyecciones!$E$2:$E$14185,Inyecciones!$A$2:$A$14185,Balance!J$4,Inyecciones!$B$2:$B$14185,Balance!$B311,Inyecciones!$C$2:$C$14185,Balance!J$5)</f>
        <v>1948261.6007929971</v>
      </c>
      <c r="K311" s="13">
        <f>SUMIFS(Inyecciones!$E$2:$E$14185,Inyecciones!$A$2:$A$14185,Balance!K$4,Inyecciones!$B$2:$B$14185,Balance!$B311,Inyecciones!$C$2:$C$14185,Balance!K$5)</f>
        <v>1075692.7202205099</v>
      </c>
      <c r="L311" s="13">
        <f>SUMIFS(Inyecciones!$E$2:$E$14185,Inyecciones!$A$2:$A$14185,Balance!L$4,Inyecciones!$B$2:$B$14185,Balance!$B311,Inyecciones!$C$2:$C$14185,Balance!L$5)</f>
        <v>1115674.854210305</v>
      </c>
      <c r="M311" s="13">
        <f>SUMIFS(Inyecciones!$E$2:$E$14185,Inyecciones!$A$2:$A$14185,Balance!M$4,Inyecciones!$B$2:$B$14185,Balance!$B311,Inyecciones!$C$2:$C$14185,Balance!M$5)</f>
        <v>841870.61716502381</v>
      </c>
      <c r="N311" s="14">
        <f>SUMIFS(Inyecciones!$E$2:$E$14185,Inyecciones!$A$2:$A$14185,Balance!N$4,Inyecciones!$B$2:$B$14185,Balance!$B311,Inyecciones!$C$2:$C$14185,Balance!N$5)</f>
        <v>876014.90305650223</v>
      </c>
      <c r="O311" s="12">
        <f>SUMIFS(Inyecciones!$E$2:$E$14185,Inyecciones!$A$2:$A$14185,Balance!O$4,Inyecciones!$B$2:$B$14185,Balance!$B311,Inyecciones!$C$2:$C$14185,Balance!O$5)</f>
        <v>182654.27391411009</v>
      </c>
      <c r="P311" s="13">
        <f>SUMIFS(Inyecciones!$E$2:$E$14185,Inyecciones!$A$2:$A$14185,Balance!P$4,Inyecciones!$B$2:$B$14185,Balance!$B311,Inyecciones!$C$2:$C$14185,Balance!P$5)</f>
        <v>167340.0783457561</v>
      </c>
      <c r="Q311" s="13">
        <f>SUMIFS(Inyecciones!$E$2:$E$14185,Inyecciones!$A$2:$A$14185,Balance!Q$4,Inyecciones!$B$2:$B$14185,Balance!$B311,Inyecciones!$C$2:$C$14185,Balance!Q$5)</f>
        <v>138728.68127852969</v>
      </c>
      <c r="R311" s="13">
        <f>SUMIFS(Inyecciones!$E$2:$E$14185,Inyecciones!$A$2:$A$14185,Balance!R$4,Inyecciones!$B$2:$B$14185,Balance!$B311,Inyecciones!$C$2:$C$14185,Balance!R$5)</f>
        <v>428019.73424234398</v>
      </c>
      <c r="S311" s="13">
        <f>SUMIFS(Inyecciones!$E$2:$E$14185,Inyecciones!$A$2:$A$14185,Balance!S$4,Inyecciones!$B$2:$B$14185,Balance!$B311,Inyecciones!$C$2:$C$14185,Balance!S$5)</f>
        <v>1266905.744462844</v>
      </c>
      <c r="T311" s="13">
        <f>SUMIFS(Inyecciones!$E$2:$E$14185,Inyecciones!$A$2:$A$14185,Balance!T$4,Inyecciones!$B$2:$B$14185,Balance!$B311,Inyecciones!$C$2:$C$14185,Balance!T$5)</f>
        <v>1275138.0449611631</v>
      </c>
      <c r="U311" s="13">
        <f>SUMIFS(Inyecciones!$E$2:$E$14185,Inyecciones!$A$2:$A$14185,Balance!U$4,Inyecciones!$B$2:$B$14185,Balance!$B311,Inyecciones!$C$2:$C$14185,Balance!U$5)</f>
        <v>1491034.503990883</v>
      </c>
      <c r="V311" s="13">
        <f>SUMIFS(Inyecciones!$E$2:$E$14185,Inyecciones!$A$2:$A$14185,Balance!V$4,Inyecciones!$B$2:$B$14185,Balance!$B311,Inyecciones!$C$2:$C$14185,Balance!V$5)</f>
        <v>1958350.267661104</v>
      </c>
      <c r="W311" s="13">
        <f>SUMIFS(Inyecciones!$E$2:$E$14185,Inyecciones!$A$2:$A$14185,Balance!W$4,Inyecciones!$B$2:$B$14185,Balance!$B311,Inyecciones!$C$2:$C$14185,Balance!W$5)</f>
        <v>1086708.6012388</v>
      </c>
      <c r="X311" s="13">
        <f>SUMIFS(Inyecciones!$E$2:$E$14185,Inyecciones!$A$2:$A$14185,Balance!X$4,Inyecciones!$B$2:$B$14185,Balance!$B311,Inyecciones!$C$2:$C$14185,Balance!X$5)</f>
        <v>1200067.3980973179</v>
      </c>
      <c r="Y311" s="13">
        <f>SUMIFS(Inyecciones!$E$2:$E$14185,Inyecciones!$A$2:$A$14185,Balance!Y$4,Inyecciones!$B$2:$B$14185,Balance!$B311,Inyecciones!$C$2:$C$14185,Balance!Y$5)</f>
        <v>1004881.316157555</v>
      </c>
      <c r="Z311" s="14">
        <f>SUMIFS(Inyecciones!$E$2:$E$14185,Inyecciones!$A$2:$A$14185,Balance!Z$4,Inyecciones!$B$2:$B$14185,Balance!$B311,Inyecciones!$C$2:$C$14185,Balance!Z$5)</f>
        <v>1067542.322349902</v>
      </c>
      <c r="AA311" s="12">
        <f>SUMIFS(Inyecciones!$E$2:$E$14185,Inyecciones!$A$2:$A$14185,Balance!AA$4,Inyecciones!$B$2:$B$14185,Balance!$B311,Inyecciones!$C$2:$C$14185,Balance!AA$5)</f>
        <v>182880.7817051083</v>
      </c>
      <c r="AB311" s="13">
        <f>SUMIFS(Inyecciones!$E$2:$E$14185,Inyecciones!$A$2:$A$14185,Balance!AB$4,Inyecciones!$B$2:$B$14185,Balance!$B311,Inyecciones!$C$2:$C$14185,Balance!AB$5)</f>
        <v>167022.04140146129</v>
      </c>
      <c r="AC311" s="13">
        <f>SUMIFS(Inyecciones!$E$2:$E$14185,Inyecciones!$A$2:$A$14185,Balance!AC$4,Inyecciones!$B$2:$B$14185,Balance!$B311,Inyecciones!$C$2:$C$14185,Balance!AC$5)</f>
        <v>138637.74069920991</v>
      </c>
      <c r="AD311" s="13">
        <f>SUMIFS(Inyecciones!$E$2:$E$14185,Inyecciones!$A$2:$A$14185,Balance!AD$4,Inyecciones!$B$2:$B$14185,Balance!$B311,Inyecciones!$C$2:$C$14185,Balance!AD$5)</f>
        <v>426625.35648758837</v>
      </c>
      <c r="AE311" s="13">
        <f>SUMIFS(Inyecciones!$E$2:$E$14185,Inyecciones!$A$2:$A$14185,Balance!AE$4,Inyecciones!$B$2:$B$14185,Balance!$B311,Inyecciones!$C$2:$C$14185,Balance!AE$5)</f>
        <v>1307256.571670352</v>
      </c>
      <c r="AF311" s="13">
        <f>SUMIFS(Inyecciones!$E$2:$E$14185,Inyecciones!$A$2:$A$14185,Balance!AF$4,Inyecciones!$B$2:$B$14185,Balance!$B311,Inyecciones!$C$2:$C$14185,Balance!AF$5)</f>
        <v>1344555.313756492</v>
      </c>
      <c r="AG311" s="13">
        <f>SUMIFS(Inyecciones!$E$2:$E$14185,Inyecciones!$A$2:$A$14185,Balance!AG$4,Inyecciones!$B$2:$B$14185,Balance!$B311,Inyecciones!$C$2:$C$14185,Balance!AG$5)</f>
        <v>1595198.174830053</v>
      </c>
      <c r="AH311" s="13">
        <f>SUMIFS(Inyecciones!$E$2:$E$14185,Inyecciones!$A$2:$A$14185,Balance!AH$4,Inyecciones!$B$2:$B$14185,Balance!$B311,Inyecciones!$C$2:$C$14185,Balance!AH$5)</f>
        <v>2105593.448311497</v>
      </c>
      <c r="AI311" s="13">
        <f>SUMIFS(Inyecciones!$E$2:$E$14185,Inyecciones!$A$2:$A$14185,Balance!AI$4,Inyecciones!$B$2:$B$14185,Balance!$B311,Inyecciones!$C$2:$C$14185,Balance!AI$5)</f>
        <v>1140004.68008295</v>
      </c>
      <c r="AJ311" s="13">
        <f>SUMIFS(Inyecciones!$E$2:$E$14185,Inyecciones!$A$2:$A$14185,Balance!AJ$4,Inyecciones!$B$2:$B$14185,Balance!$B311,Inyecciones!$C$2:$C$14185,Balance!AJ$5)</f>
        <v>1446042.179057128</v>
      </c>
      <c r="AK311" s="13">
        <f>SUMIFS(Inyecciones!$E$2:$E$14185,Inyecciones!$A$2:$A$14185,Balance!AK$4,Inyecciones!$B$2:$B$14185,Balance!$B311,Inyecciones!$C$2:$C$14185,Balance!AK$5)</f>
        <v>1213507.85687022</v>
      </c>
      <c r="AL311" s="14">
        <f>SUMIFS(Inyecciones!$E$2:$E$14185,Inyecciones!$A$2:$A$14185,Balance!AL$4,Inyecciones!$B$2:$B$14185,Balance!$B311,Inyecciones!$C$2:$C$14185,Balance!AL$5)</f>
        <v>1224177.537414006</v>
      </c>
      <c r="AM311" s="13"/>
      <c r="AN311" s="12">
        <f>SUMIFS('Retiro Mensual'!$E$2:$E$2629,'Retiro Mensual'!$A$2:$A$2629,AN$4,'Retiro Mensual'!$B$2:$B$2629,$B311,'Retiro Mensual'!$C$2:$C$2629,AN$5)</f>
        <v>0</v>
      </c>
      <c r="AO311" s="13">
        <f>SUMIFS('Retiro Mensual'!$E$2:$E$2629,'Retiro Mensual'!$A$2:$A$2629,AO$4,'Retiro Mensual'!$B$2:$B$2629,$B311,'Retiro Mensual'!$C$2:$C$2629,AO$5)</f>
        <v>0</v>
      </c>
      <c r="AP311" s="13">
        <f>SUMIFS('Retiro Mensual'!$E$2:$E$2629,'Retiro Mensual'!$A$2:$A$2629,AP$4,'Retiro Mensual'!$B$2:$B$2629,$B311,'Retiro Mensual'!$C$2:$C$2629,AP$5)</f>
        <v>0</v>
      </c>
      <c r="AQ311" s="13">
        <f>SUMIFS('Retiro Mensual'!$E$2:$E$2629,'Retiro Mensual'!$A$2:$A$2629,AQ$4,'Retiro Mensual'!$B$2:$B$2629,$B311,'Retiro Mensual'!$C$2:$C$2629,AQ$5)</f>
        <v>0</v>
      </c>
      <c r="AR311" s="13">
        <f>SUMIFS('Retiro Mensual'!$E$2:$E$2629,'Retiro Mensual'!$A$2:$A$2629,AR$4,'Retiro Mensual'!$B$2:$B$2629,$B311,'Retiro Mensual'!$C$2:$C$2629,AR$5)</f>
        <v>0</v>
      </c>
      <c r="AS311" s="13">
        <f>SUMIFS('Retiro Mensual'!$E$2:$E$2629,'Retiro Mensual'!$A$2:$A$2629,AS$4,'Retiro Mensual'!$B$2:$B$2629,$B311,'Retiro Mensual'!$C$2:$C$2629,AS$5)</f>
        <v>0</v>
      </c>
      <c r="AT311" s="13">
        <f>SUMIFS('Retiro Mensual'!$E$2:$E$2629,'Retiro Mensual'!$A$2:$A$2629,AT$4,'Retiro Mensual'!$B$2:$B$2629,$B311,'Retiro Mensual'!$C$2:$C$2629,AT$5)</f>
        <v>0</v>
      </c>
      <c r="AU311" s="13">
        <f>SUMIFS('Retiro Mensual'!$E$2:$E$2629,'Retiro Mensual'!$A$2:$A$2629,AU$4,'Retiro Mensual'!$B$2:$B$2629,$B311,'Retiro Mensual'!$C$2:$C$2629,AU$5)</f>
        <v>0</v>
      </c>
      <c r="AV311" s="13">
        <f>SUMIFS('Retiro Mensual'!$E$2:$E$2629,'Retiro Mensual'!$A$2:$A$2629,AV$4,'Retiro Mensual'!$B$2:$B$2629,$B311,'Retiro Mensual'!$C$2:$C$2629,AV$5)</f>
        <v>0</v>
      </c>
      <c r="AW311" s="13">
        <f>SUMIFS('Retiro Mensual'!$E$2:$E$2629,'Retiro Mensual'!$A$2:$A$2629,AW$4,'Retiro Mensual'!$B$2:$B$2629,$B311,'Retiro Mensual'!$C$2:$C$2629,AW$5)</f>
        <v>0</v>
      </c>
      <c r="AX311" s="13">
        <f>SUMIFS('Retiro Mensual'!$E$2:$E$2629,'Retiro Mensual'!$A$2:$A$2629,AX$4,'Retiro Mensual'!$B$2:$B$2629,$B311,'Retiro Mensual'!$C$2:$C$2629,AX$5)</f>
        <v>0</v>
      </c>
      <c r="AY311" s="14">
        <f>SUMIFS('Retiro Mensual'!$E$2:$E$2629,'Retiro Mensual'!$A$2:$A$2629,AY$4,'Retiro Mensual'!$B$2:$B$2629,$B311,'Retiro Mensual'!$C$2:$C$2629,AY$5)</f>
        <v>0</v>
      </c>
      <c r="AZ311" s="12">
        <f>SUMIFS('Retiro Mensual'!$E$2:$E$2629,'Retiro Mensual'!$A$2:$A$2629,AZ$4,'Retiro Mensual'!$B$2:$B$2629,$B311,'Retiro Mensual'!$C$2:$C$2629,AZ$5)</f>
        <v>0</v>
      </c>
      <c r="BA311" s="13">
        <f>SUMIFS('Retiro Mensual'!$E$2:$E$2629,'Retiro Mensual'!$A$2:$A$2629,BA$4,'Retiro Mensual'!$B$2:$B$2629,$B311,'Retiro Mensual'!$C$2:$C$2629,BA$5)</f>
        <v>0</v>
      </c>
      <c r="BB311" s="13">
        <f>SUMIFS('Retiro Mensual'!$E$2:$E$2629,'Retiro Mensual'!$A$2:$A$2629,BB$4,'Retiro Mensual'!$B$2:$B$2629,$B311,'Retiro Mensual'!$C$2:$C$2629,BB$5)</f>
        <v>0</v>
      </c>
      <c r="BC311" s="13">
        <f>SUMIFS('Retiro Mensual'!$E$2:$E$2629,'Retiro Mensual'!$A$2:$A$2629,BC$4,'Retiro Mensual'!$B$2:$B$2629,$B311,'Retiro Mensual'!$C$2:$C$2629,BC$5)</f>
        <v>0</v>
      </c>
      <c r="BD311" s="13">
        <f>SUMIFS('Retiro Mensual'!$E$2:$E$2629,'Retiro Mensual'!$A$2:$A$2629,BD$4,'Retiro Mensual'!$B$2:$B$2629,$B311,'Retiro Mensual'!$C$2:$C$2629,BD$5)</f>
        <v>0</v>
      </c>
      <c r="BE311" s="13">
        <f>SUMIFS('Retiro Mensual'!$E$2:$E$2629,'Retiro Mensual'!$A$2:$A$2629,BE$4,'Retiro Mensual'!$B$2:$B$2629,$B311,'Retiro Mensual'!$C$2:$C$2629,BE$5)</f>
        <v>0</v>
      </c>
      <c r="BF311" s="13">
        <f>SUMIFS('Retiro Mensual'!$E$2:$E$2629,'Retiro Mensual'!$A$2:$A$2629,BF$4,'Retiro Mensual'!$B$2:$B$2629,$B311,'Retiro Mensual'!$C$2:$C$2629,BF$5)</f>
        <v>0</v>
      </c>
      <c r="BG311" s="13">
        <f>SUMIFS('Retiro Mensual'!$E$2:$E$2629,'Retiro Mensual'!$A$2:$A$2629,BG$4,'Retiro Mensual'!$B$2:$B$2629,$B311,'Retiro Mensual'!$C$2:$C$2629,BG$5)</f>
        <v>0</v>
      </c>
      <c r="BH311" s="13">
        <f>SUMIFS('Retiro Mensual'!$E$2:$E$2629,'Retiro Mensual'!$A$2:$A$2629,BH$4,'Retiro Mensual'!$B$2:$B$2629,$B311,'Retiro Mensual'!$C$2:$C$2629,BH$5)</f>
        <v>0</v>
      </c>
      <c r="BI311" s="13">
        <f>SUMIFS('Retiro Mensual'!$E$2:$E$2629,'Retiro Mensual'!$A$2:$A$2629,BI$4,'Retiro Mensual'!$B$2:$B$2629,$B311,'Retiro Mensual'!$C$2:$C$2629,BI$5)</f>
        <v>0</v>
      </c>
      <c r="BJ311" s="13">
        <f>SUMIFS('Retiro Mensual'!$E$2:$E$2629,'Retiro Mensual'!$A$2:$A$2629,BJ$4,'Retiro Mensual'!$B$2:$B$2629,$B311,'Retiro Mensual'!$C$2:$C$2629,BJ$5)</f>
        <v>0</v>
      </c>
      <c r="BK311" s="14">
        <f>SUMIFS('Retiro Mensual'!$E$2:$E$2629,'Retiro Mensual'!$A$2:$A$2629,BK$4,'Retiro Mensual'!$B$2:$B$2629,$B311,'Retiro Mensual'!$C$2:$C$2629,BK$5)</f>
        <v>0</v>
      </c>
      <c r="BL311" s="12">
        <f>SUMIFS('Retiro Mensual'!$E$2:$E$2629,'Retiro Mensual'!$A$2:$A$2629,BL$4,'Retiro Mensual'!$B$2:$B$2629,$B311,'Retiro Mensual'!$C$2:$C$2629,BL$5)</f>
        <v>0</v>
      </c>
      <c r="BM311" s="13">
        <f>SUMIFS('Retiro Mensual'!$E$2:$E$2629,'Retiro Mensual'!$A$2:$A$2629,BM$4,'Retiro Mensual'!$B$2:$B$2629,$B311,'Retiro Mensual'!$C$2:$C$2629,BM$5)</f>
        <v>0</v>
      </c>
      <c r="BN311" s="13">
        <f>SUMIFS('Retiro Mensual'!$E$2:$E$2629,'Retiro Mensual'!$A$2:$A$2629,BN$4,'Retiro Mensual'!$B$2:$B$2629,$B311,'Retiro Mensual'!$C$2:$C$2629,BN$5)</f>
        <v>0</v>
      </c>
      <c r="BO311" s="13">
        <f>SUMIFS('Retiro Mensual'!$E$2:$E$2629,'Retiro Mensual'!$A$2:$A$2629,BO$4,'Retiro Mensual'!$B$2:$B$2629,$B311,'Retiro Mensual'!$C$2:$C$2629,BO$5)</f>
        <v>0</v>
      </c>
      <c r="BP311" s="13">
        <f>SUMIFS('Retiro Mensual'!$E$2:$E$2629,'Retiro Mensual'!$A$2:$A$2629,BP$4,'Retiro Mensual'!$B$2:$B$2629,$B311,'Retiro Mensual'!$C$2:$C$2629,BP$5)</f>
        <v>0</v>
      </c>
      <c r="BQ311" s="13">
        <f>SUMIFS('Retiro Mensual'!$E$2:$E$2629,'Retiro Mensual'!$A$2:$A$2629,BQ$4,'Retiro Mensual'!$B$2:$B$2629,$B311,'Retiro Mensual'!$C$2:$C$2629,BQ$5)</f>
        <v>0</v>
      </c>
      <c r="BR311" s="13">
        <f>SUMIFS('Retiro Mensual'!$E$2:$E$2629,'Retiro Mensual'!$A$2:$A$2629,BR$4,'Retiro Mensual'!$B$2:$B$2629,$B311,'Retiro Mensual'!$C$2:$C$2629,BR$5)</f>
        <v>0</v>
      </c>
      <c r="BS311" s="13">
        <f>SUMIFS('Retiro Mensual'!$E$2:$E$2629,'Retiro Mensual'!$A$2:$A$2629,BS$4,'Retiro Mensual'!$B$2:$B$2629,$B311,'Retiro Mensual'!$C$2:$C$2629,BS$5)</f>
        <v>0</v>
      </c>
      <c r="BT311" s="13">
        <f>SUMIFS('Retiro Mensual'!$E$2:$E$2629,'Retiro Mensual'!$A$2:$A$2629,BT$4,'Retiro Mensual'!$B$2:$B$2629,$B311,'Retiro Mensual'!$C$2:$C$2629,BT$5)</f>
        <v>0</v>
      </c>
      <c r="BU311" s="13">
        <f>SUMIFS('Retiro Mensual'!$E$2:$E$2629,'Retiro Mensual'!$A$2:$A$2629,BU$4,'Retiro Mensual'!$B$2:$B$2629,$B311,'Retiro Mensual'!$C$2:$C$2629,BU$5)</f>
        <v>0</v>
      </c>
      <c r="BV311" s="13">
        <f>SUMIFS('Retiro Mensual'!$E$2:$E$2629,'Retiro Mensual'!$A$2:$A$2629,BV$4,'Retiro Mensual'!$B$2:$B$2629,$B311,'Retiro Mensual'!$C$2:$C$2629,BV$5)</f>
        <v>0</v>
      </c>
      <c r="BW311" s="14">
        <f>SUMIFS('Retiro Mensual'!$E$2:$E$2629,'Retiro Mensual'!$A$2:$A$2629,BW$4,'Retiro Mensual'!$B$2:$B$2629,$B311,'Retiro Mensual'!$C$2:$C$2629,BW$5)</f>
        <v>0</v>
      </c>
      <c r="BX311" s="13"/>
      <c r="BY311" s="12">
        <f>SUMIFS('Compra Ventas'!$E$2:$E$2700,'Compra Ventas'!$A$2:$A$2700,BY$4,'Compra Ventas'!$B$2:$B$2700,$B311,'Compra Ventas'!$C$2:$C$2700,BY$5)</f>
        <v>0</v>
      </c>
      <c r="BZ311" s="13">
        <f>SUMIFS('Compra Ventas'!$E$2:$E$2700,'Compra Ventas'!$A$2:$A$2700,BZ$4,'Compra Ventas'!$B$2:$B$2700,$B311,'Compra Ventas'!$C$2:$C$2700,BZ$5)</f>
        <v>0</v>
      </c>
      <c r="CA311" s="13">
        <f>SUMIFS('Compra Ventas'!$E$2:$E$2700,'Compra Ventas'!$A$2:$A$2700,CA$4,'Compra Ventas'!$B$2:$B$2700,$B311,'Compra Ventas'!$C$2:$C$2700,CA$5)</f>
        <v>0</v>
      </c>
      <c r="CB311" s="13">
        <f>SUMIFS('Compra Ventas'!$E$2:$E$2700,'Compra Ventas'!$A$2:$A$2700,CB$4,'Compra Ventas'!$B$2:$B$2700,$B311,'Compra Ventas'!$C$2:$C$2700,CB$5)</f>
        <v>0</v>
      </c>
      <c r="CC311" s="13">
        <f>SUMIFS('Compra Ventas'!$E$2:$E$2700,'Compra Ventas'!$A$2:$A$2700,CC$4,'Compra Ventas'!$B$2:$B$2700,$B311,'Compra Ventas'!$C$2:$C$2700,CC$5)</f>
        <v>0</v>
      </c>
      <c r="CD311" s="13">
        <f>SUMIFS('Compra Ventas'!$E$2:$E$2700,'Compra Ventas'!$A$2:$A$2700,CD$4,'Compra Ventas'!$B$2:$B$2700,$B311,'Compra Ventas'!$C$2:$C$2700,CD$5)</f>
        <v>0</v>
      </c>
      <c r="CE311" s="13">
        <f>SUMIFS('Compra Ventas'!$E$2:$E$2700,'Compra Ventas'!$A$2:$A$2700,CE$4,'Compra Ventas'!$B$2:$B$2700,$B311,'Compra Ventas'!$C$2:$C$2700,CE$5)</f>
        <v>0</v>
      </c>
      <c r="CF311" s="13">
        <f>SUMIFS('Compra Ventas'!$E$2:$E$2700,'Compra Ventas'!$A$2:$A$2700,CF$4,'Compra Ventas'!$B$2:$B$2700,$B311,'Compra Ventas'!$C$2:$C$2700,CF$5)</f>
        <v>0</v>
      </c>
      <c r="CG311" s="13">
        <f>SUMIFS('Compra Ventas'!$E$2:$E$2700,'Compra Ventas'!$A$2:$A$2700,CG$4,'Compra Ventas'!$B$2:$B$2700,$B311,'Compra Ventas'!$C$2:$C$2700,CG$5)</f>
        <v>0</v>
      </c>
      <c r="CH311" s="13">
        <f>SUMIFS('Compra Ventas'!$E$2:$E$2700,'Compra Ventas'!$A$2:$A$2700,CH$4,'Compra Ventas'!$B$2:$B$2700,$B311,'Compra Ventas'!$C$2:$C$2700,CH$5)</f>
        <v>0</v>
      </c>
      <c r="CI311" s="13">
        <f>SUMIFS('Compra Ventas'!$E$2:$E$2700,'Compra Ventas'!$A$2:$A$2700,CI$4,'Compra Ventas'!$B$2:$B$2700,$B311,'Compra Ventas'!$C$2:$C$2700,CI$5)</f>
        <v>0</v>
      </c>
      <c r="CJ311" s="14">
        <f>SUMIFS('Compra Ventas'!$E$2:$E$2700,'Compra Ventas'!$A$2:$A$2700,CJ$4,'Compra Ventas'!$B$2:$B$2700,$B311,'Compra Ventas'!$C$2:$C$2700,CJ$5)</f>
        <v>0</v>
      </c>
      <c r="CK311" s="12">
        <f>SUMIFS('Compra Ventas'!$E$2:$E$2700,'Compra Ventas'!$A$2:$A$2700,CK$4,'Compra Ventas'!$B$2:$B$2700,$B311,'Compra Ventas'!$C$2:$C$2700,CK$5)</f>
        <v>0</v>
      </c>
      <c r="CL311" s="13">
        <f>SUMIFS('Compra Ventas'!$E$2:$E$2700,'Compra Ventas'!$A$2:$A$2700,CL$4,'Compra Ventas'!$B$2:$B$2700,$B311,'Compra Ventas'!$C$2:$C$2700,CL$5)</f>
        <v>0</v>
      </c>
      <c r="CM311" s="13">
        <f>SUMIFS('Compra Ventas'!$E$2:$E$2700,'Compra Ventas'!$A$2:$A$2700,CM$4,'Compra Ventas'!$B$2:$B$2700,$B311,'Compra Ventas'!$C$2:$C$2700,CM$5)</f>
        <v>0</v>
      </c>
      <c r="CN311" s="13">
        <f>SUMIFS('Compra Ventas'!$E$2:$E$2700,'Compra Ventas'!$A$2:$A$2700,CN$4,'Compra Ventas'!$B$2:$B$2700,$B311,'Compra Ventas'!$C$2:$C$2700,CN$5)</f>
        <v>0</v>
      </c>
      <c r="CO311" s="13">
        <f>SUMIFS('Compra Ventas'!$E$2:$E$2700,'Compra Ventas'!$A$2:$A$2700,CO$4,'Compra Ventas'!$B$2:$B$2700,$B311,'Compra Ventas'!$C$2:$C$2700,CO$5)</f>
        <v>0</v>
      </c>
      <c r="CP311" s="13">
        <f>SUMIFS('Compra Ventas'!$E$2:$E$2700,'Compra Ventas'!$A$2:$A$2700,CP$4,'Compra Ventas'!$B$2:$B$2700,$B311,'Compra Ventas'!$C$2:$C$2700,CP$5)</f>
        <v>0</v>
      </c>
      <c r="CQ311" s="13">
        <f>SUMIFS('Compra Ventas'!$E$2:$E$2700,'Compra Ventas'!$A$2:$A$2700,CQ$4,'Compra Ventas'!$B$2:$B$2700,$B311,'Compra Ventas'!$C$2:$C$2700,CQ$5)</f>
        <v>0</v>
      </c>
      <c r="CR311" s="13">
        <f>SUMIFS('Compra Ventas'!$E$2:$E$2700,'Compra Ventas'!$A$2:$A$2700,CR$4,'Compra Ventas'!$B$2:$B$2700,$B311,'Compra Ventas'!$C$2:$C$2700,CR$5)</f>
        <v>0</v>
      </c>
      <c r="CS311" s="13">
        <f>SUMIFS('Compra Ventas'!$E$2:$E$2700,'Compra Ventas'!$A$2:$A$2700,CS$4,'Compra Ventas'!$B$2:$B$2700,$B311,'Compra Ventas'!$C$2:$C$2700,CS$5)</f>
        <v>0</v>
      </c>
      <c r="CT311" s="13">
        <f>SUMIFS('Compra Ventas'!$E$2:$E$2700,'Compra Ventas'!$A$2:$A$2700,CT$4,'Compra Ventas'!$B$2:$B$2700,$B311,'Compra Ventas'!$C$2:$C$2700,CT$5)</f>
        <v>0</v>
      </c>
      <c r="CU311" s="13">
        <f>SUMIFS('Compra Ventas'!$E$2:$E$2700,'Compra Ventas'!$A$2:$A$2700,CU$4,'Compra Ventas'!$B$2:$B$2700,$B311,'Compra Ventas'!$C$2:$C$2700,CU$5)</f>
        <v>0</v>
      </c>
      <c r="CV311" s="14">
        <f>SUMIFS('Compra Ventas'!$E$2:$E$2700,'Compra Ventas'!$A$2:$A$2700,CV$4,'Compra Ventas'!$B$2:$B$2700,$B311,'Compra Ventas'!$C$2:$C$2700,CV$5)</f>
        <v>0</v>
      </c>
      <c r="CW311" s="12">
        <f>SUMIFS('Compra Ventas'!$E$2:$E$2700,'Compra Ventas'!$A$2:$A$2700,CW$4,'Compra Ventas'!$B$2:$B$2700,$B311,'Compra Ventas'!$C$2:$C$2700,CW$5)</f>
        <v>0</v>
      </c>
      <c r="CX311" s="13">
        <f>SUMIFS('Compra Ventas'!$E$2:$E$2700,'Compra Ventas'!$A$2:$A$2700,CX$4,'Compra Ventas'!$B$2:$B$2700,$B311,'Compra Ventas'!$C$2:$C$2700,CX$5)</f>
        <v>0</v>
      </c>
      <c r="CY311" s="13">
        <f>SUMIFS('Compra Ventas'!$E$2:$E$2700,'Compra Ventas'!$A$2:$A$2700,CY$4,'Compra Ventas'!$B$2:$B$2700,$B311,'Compra Ventas'!$C$2:$C$2700,CY$5)</f>
        <v>0</v>
      </c>
      <c r="CZ311" s="13">
        <f>SUMIFS('Compra Ventas'!$E$2:$E$2700,'Compra Ventas'!$A$2:$A$2700,CZ$4,'Compra Ventas'!$B$2:$B$2700,$B311,'Compra Ventas'!$C$2:$C$2700,CZ$5)</f>
        <v>0</v>
      </c>
      <c r="DA311" s="13">
        <f>SUMIFS('Compra Ventas'!$E$2:$E$2700,'Compra Ventas'!$A$2:$A$2700,DA$4,'Compra Ventas'!$B$2:$B$2700,$B311,'Compra Ventas'!$C$2:$C$2700,DA$5)</f>
        <v>0</v>
      </c>
      <c r="DB311" s="13">
        <f>SUMIFS('Compra Ventas'!$E$2:$E$2700,'Compra Ventas'!$A$2:$A$2700,DB$4,'Compra Ventas'!$B$2:$B$2700,$B311,'Compra Ventas'!$C$2:$C$2700,DB$5)</f>
        <v>0</v>
      </c>
      <c r="DC311" s="13">
        <f>SUMIFS('Compra Ventas'!$E$2:$E$2700,'Compra Ventas'!$A$2:$A$2700,DC$4,'Compra Ventas'!$B$2:$B$2700,$B311,'Compra Ventas'!$C$2:$C$2700,DC$5)</f>
        <v>0</v>
      </c>
      <c r="DD311" s="13">
        <f>SUMIFS('Compra Ventas'!$E$2:$E$2700,'Compra Ventas'!$A$2:$A$2700,DD$4,'Compra Ventas'!$B$2:$B$2700,$B311,'Compra Ventas'!$C$2:$C$2700,DD$5)</f>
        <v>0</v>
      </c>
      <c r="DE311" s="13">
        <f>SUMIFS('Compra Ventas'!$E$2:$E$2700,'Compra Ventas'!$A$2:$A$2700,DE$4,'Compra Ventas'!$B$2:$B$2700,$B311,'Compra Ventas'!$C$2:$C$2700,DE$5)</f>
        <v>0</v>
      </c>
      <c r="DF311" s="13">
        <f>SUMIFS('Compra Ventas'!$E$2:$E$2700,'Compra Ventas'!$A$2:$A$2700,DF$4,'Compra Ventas'!$B$2:$B$2700,$B311,'Compra Ventas'!$C$2:$C$2700,DF$5)</f>
        <v>0</v>
      </c>
      <c r="DG311" s="13">
        <f>SUMIFS('Compra Ventas'!$E$2:$E$2700,'Compra Ventas'!$A$2:$A$2700,DG$4,'Compra Ventas'!$B$2:$B$2700,$B311,'Compra Ventas'!$C$2:$C$2700,DG$5)</f>
        <v>0</v>
      </c>
      <c r="DH311" s="14">
        <f>SUMIFS('Compra Ventas'!$E$2:$E$2700,'Compra Ventas'!$A$2:$A$2700,DH$4,'Compra Ventas'!$B$2:$B$2700,$B311,'Compra Ventas'!$C$2:$C$2700,DH$5)</f>
        <v>0</v>
      </c>
      <c r="DI311" s="84"/>
      <c r="DJ311" s="98">
        <f>SUMIFS('Ajuste Ciclado'!D$5:D$47,'Ajuste Ciclado'!$C$5:$C$47,Balance!DJ$4,'Ajuste Ciclado'!$B$5:$B$47,Balance!$B311)</f>
        <v>0</v>
      </c>
      <c r="DK311" s="99">
        <f>SUMIFS('Ajuste Ciclado'!E$5:E$47,'Ajuste Ciclado'!$C$5:$C$47,Balance!DK$4,'Ajuste Ciclado'!$B$5:$B$47,Balance!$B311)</f>
        <v>0</v>
      </c>
      <c r="DL311" s="99">
        <f>SUMIFS('Ajuste Ciclado'!F$5:F$47,'Ajuste Ciclado'!$C$5:$C$47,Balance!DL$4,'Ajuste Ciclado'!$B$5:$B$47,Balance!$B311)</f>
        <v>0</v>
      </c>
      <c r="DM311" s="99">
        <f>SUMIFS('Ajuste Ciclado'!G$5:G$47,'Ajuste Ciclado'!$C$5:$C$47,Balance!DM$4,'Ajuste Ciclado'!$B$5:$B$47,Balance!$B311)</f>
        <v>0</v>
      </c>
      <c r="DN311" s="99">
        <f>SUMIFS('Ajuste Ciclado'!H$5:H$47,'Ajuste Ciclado'!$C$5:$C$47,Balance!DN$4,'Ajuste Ciclado'!$B$5:$B$47,Balance!$B311)</f>
        <v>0</v>
      </c>
      <c r="DO311" s="99">
        <f>SUMIFS('Ajuste Ciclado'!I$5:I$47,'Ajuste Ciclado'!$C$5:$C$47,Balance!DO$4,'Ajuste Ciclado'!$B$5:$B$47,Balance!$B311)</f>
        <v>0</v>
      </c>
      <c r="DP311" s="99">
        <f>SUMIFS('Ajuste Ciclado'!J$5:J$47,'Ajuste Ciclado'!$C$5:$C$47,Balance!DP$4,'Ajuste Ciclado'!$B$5:$B$47,Balance!$B311)</f>
        <v>0</v>
      </c>
      <c r="DQ311" s="99">
        <f>SUMIFS('Ajuste Ciclado'!K$5:K$47,'Ajuste Ciclado'!$C$5:$C$47,Balance!DQ$4,'Ajuste Ciclado'!$B$5:$B$47,Balance!$B311)</f>
        <v>0</v>
      </c>
      <c r="DR311" s="99">
        <f>SUMIFS('Ajuste Ciclado'!L$5:L$47,'Ajuste Ciclado'!$C$5:$C$47,Balance!DR$4,'Ajuste Ciclado'!$B$5:$B$47,Balance!$B311)</f>
        <v>0</v>
      </c>
      <c r="DS311" s="99">
        <f>SUMIFS('Ajuste Ciclado'!M$5:M$47,'Ajuste Ciclado'!$C$5:$C$47,Balance!DS$4,'Ajuste Ciclado'!$B$5:$B$47,Balance!$B311)</f>
        <v>0</v>
      </c>
      <c r="DT311" s="99">
        <f>SUMIFS('Ajuste Ciclado'!N$5:N$47,'Ajuste Ciclado'!$C$5:$C$47,Balance!DT$4,'Ajuste Ciclado'!$B$5:$B$47,Balance!$B311)</f>
        <v>0</v>
      </c>
      <c r="DU311" s="100">
        <f>SUMIFS('Ajuste Ciclado'!O$5:O$47,'Ajuste Ciclado'!$C$5:$C$47,Balance!DU$4,'Ajuste Ciclado'!$B$5:$B$47,Balance!$B311)</f>
        <v>0</v>
      </c>
      <c r="DV311" s="98">
        <f>SUMIFS('Ajuste Ciclado'!D$5:D$47,'Ajuste Ciclado'!$C$5:$C$47,Balance!DV$4,'Ajuste Ciclado'!$B$5:$B$47,Balance!$B311)</f>
        <v>0</v>
      </c>
      <c r="DW311" s="99">
        <f>SUMIFS('Ajuste Ciclado'!E$5:E$47,'Ajuste Ciclado'!$C$5:$C$47,Balance!DW$4,'Ajuste Ciclado'!$B$5:$B$47,Balance!$B311)</f>
        <v>0</v>
      </c>
      <c r="DX311" s="99">
        <f>SUMIFS('Ajuste Ciclado'!F$5:F$47,'Ajuste Ciclado'!$C$5:$C$47,Balance!DX$4,'Ajuste Ciclado'!$B$5:$B$47,Balance!$B311)</f>
        <v>0</v>
      </c>
      <c r="DY311" s="99">
        <f>SUMIFS('Ajuste Ciclado'!G$5:G$47,'Ajuste Ciclado'!$C$5:$C$47,Balance!DY$4,'Ajuste Ciclado'!$B$5:$B$47,Balance!$B311)</f>
        <v>0</v>
      </c>
      <c r="DZ311" s="99">
        <f>SUMIFS('Ajuste Ciclado'!H$5:H$47,'Ajuste Ciclado'!$C$5:$C$47,Balance!DZ$4,'Ajuste Ciclado'!$B$5:$B$47,Balance!$B311)</f>
        <v>0</v>
      </c>
      <c r="EA311" s="99">
        <f>SUMIFS('Ajuste Ciclado'!I$5:I$47,'Ajuste Ciclado'!$C$5:$C$47,Balance!EA$4,'Ajuste Ciclado'!$B$5:$B$47,Balance!$B311)</f>
        <v>0</v>
      </c>
      <c r="EB311" s="99">
        <f>SUMIFS('Ajuste Ciclado'!J$5:J$47,'Ajuste Ciclado'!$C$5:$C$47,Balance!EB$4,'Ajuste Ciclado'!$B$5:$B$47,Balance!$B311)</f>
        <v>0</v>
      </c>
      <c r="EC311" s="99">
        <f>SUMIFS('Ajuste Ciclado'!K$5:K$47,'Ajuste Ciclado'!$C$5:$C$47,Balance!EC$4,'Ajuste Ciclado'!$B$5:$B$47,Balance!$B311)</f>
        <v>0</v>
      </c>
      <c r="ED311" s="99">
        <f>SUMIFS('Ajuste Ciclado'!L$5:L$47,'Ajuste Ciclado'!$C$5:$C$47,Balance!ED$4,'Ajuste Ciclado'!$B$5:$B$47,Balance!$B311)</f>
        <v>0</v>
      </c>
      <c r="EE311" s="99">
        <f>SUMIFS('Ajuste Ciclado'!M$5:M$47,'Ajuste Ciclado'!$C$5:$C$47,Balance!EE$4,'Ajuste Ciclado'!$B$5:$B$47,Balance!$B311)</f>
        <v>0</v>
      </c>
      <c r="EF311" s="99">
        <f>SUMIFS('Ajuste Ciclado'!N$5:N$47,'Ajuste Ciclado'!$C$5:$C$47,Balance!EF$4,'Ajuste Ciclado'!$B$5:$B$47,Balance!$B311)</f>
        <v>0</v>
      </c>
      <c r="EG311" s="100">
        <f>SUMIFS('Ajuste Ciclado'!O$5:O$47,'Ajuste Ciclado'!$C$5:$C$47,Balance!EG$4,'Ajuste Ciclado'!$B$5:$B$47,Balance!$B311)</f>
        <v>0</v>
      </c>
      <c r="EH311" s="98">
        <f>SUMIFS('Ajuste Ciclado'!D$5:D$47,'Ajuste Ciclado'!$C$5:$C$47,Balance!EH$4,'Ajuste Ciclado'!$B$5:$B$47,Balance!$B311)</f>
        <v>0</v>
      </c>
      <c r="EI311" s="99">
        <f>SUMIFS('Ajuste Ciclado'!E$5:E$47,'Ajuste Ciclado'!$C$5:$C$47,Balance!EI$4,'Ajuste Ciclado'!$B$5:$B$47,Balance!$B311)</f>
        <v>0</v>
      </c>
      <c r="EJ311" s="99">
        <f>SUMIFS('Ajuste Ciclado'!F$5:F$47,'Ajuste Ciclado'!$C$5:$C$47,Balance!EJ$4,'Ajuste Ciclado'!$B$5:$B$47,Balance!$B311)</f>
        <v>0</v>
      </c>
      <c r="EK311" s="99">
        <f>SUMIFS('Ajuste Ciclado'!G$5:G$47,'Ajuste Ciclado'!$C$5:$C$47,Balance!EK$4,'Ajuste Ciclado'!$B$5:$B$47,Balance!$B311)</f>
        <v>0</v>
      </c>
      <c r="EL311" s="99">
        <f>SUMIFS('Ajuste Ciclado'!H$5:H$47,'Ajuste Ciclado'!$C$5:$C$47,Balance!EL$4,'Ajuste Ciclado'!$B$5:$B$47,Balance!$B311)</f>
        <v>0</v>
      </c>
      <c r="EM311" s="99">
        <f>SUMIFS('Ajuste Ciclado'!I$5:I$47,'Ajuste Ciclado'!$C$5:$C$47,Balance!EM$4,'Ajuste Ciclado'!$B$5:$B$47,Balance!$B311)</f>
        <v>0</v>
      </c>
      <c r="EN311" s="99">
        <f>SUMIFS('Ajuste Ciclado'!J$5:J$47,'Ajuste Ciclado'!$C$5:$C$47,Balance!EN$4,'Ajuste Ciclado'!$B$5:$B$47,Balance!$B311)</f>
        <v>0</v>
      </c>
      <c r="EO311" s="99">
        <f>SUMIFS('Ajuste Ciclado'!K$5:K$47,'Ajuste Ciclado'!$C$5:$C$47,Balance!EO$4,'Ajuste Ciclado'!$B$5:$B$47,Balance!$B311)</f>
        <v>0</v>
      </c>
      <c r="EP311" s="99">
        <f>SUMIFS('Ajuste Ciclado'!L$5:L$47,'Ajuste Ciclado'!$C$5:$C$47,Balance!EP$4,'Ajuste Ciclado'!$B$5:$B$47,Balance!$B311)</f>
        <v>0</v>
      </c>
      <c r="EQ311" s="99">
        <f>SUMIFS('Ajuste Ciclado'!M$5:M$47,'Ajuste Ciclado'!$C$5:$C$47,Balance!EQ$4,'Ajuste Ciclado'!$B$5:$B$47,Balance!$B311)</f>
        <v>0</v>
      </c>
      <c r="ER311" s="99">
        <f>SUMIFS('Ajuste Ciclado'!N$5:N$47,'Ajuste Ciclado'!$C$5:$C$47,Balance!ER$4,'Ajuste Ciclado'!$B$5:$B$47,Balance!$B311)</f>
        <v>0</v>
      </c>
      <c r="ES311" s="100">
        <f>SUMIFS('Ajuste Ciclado'!O$5:O$47,'Ajuste Ciclado'!$C$5:$C$47,Balance!ES$4,'Ajuste Ciclado'!$B$5:$B$47,Balance!$B311)</f>
        <v>0</v>
      </c>
      <c r="ET311" s="84"/>
      <c r="EU311" s="12">
        <f t="shared" si="377"/>
        <v>182619.31233267699</v>
      </c>
      <c r="EV311" s="13">
        <f t="shared" si="342"/>
        <v>166890.81350500911</v>
      </c>
      <c r="EW311" s="13">
        <f t="shared" si="343"/>
        <v>138103.2324002258</v>
      </c>
      <c r="EX311" s="13">
        <f t="shared" si="344"/>
        <v>413629.92465827393</v>
      </c>
      <c r="EY311" s="13">
        <f t="shared" si="345"/>
        <v>1281828.4620528279</v>
      </c>
      <c r="EZ311" s="13">
        <f t="shared" si="346"/>
        <v>1267717.119767898</v>
      </c>
      <c r="FA311" s="13">
        <f t="shared" si="347"/>
        <v>1440679.7963512379</v>
      </c>
      <c r="FB311" s="13">
        <f t="shared" si="348"/>
        <v>1948261.6007929971</v>
      </c>
      <c r="FC311" s="13">
        <f t="shared" si="349"/>
        <v>1075692.7202205099</v>
      </c>
      <c r="FD311" s="13">
        <f t="shared" si="350"/>
        <v>1115674.854210305</v>
      </c>
      <c r="FE311" s="13">
        <f t="shared" si="351"/>
        <v>841870.61716502381</v>
      </c>
      <c r="FF311" s="14">
        <f t="shared" si="352"/>
        <v>876014.90305650223</v>
      </c>
      <c r="FG311" s="12">
        <f t="shared" si="353"/>
        <v>182654.27391411009</v>
      </c>
      <c r="FH311" s="13">
        <f t="shared" si="354"/>
        <v>167340.0783457561</v>
      </c>
      <c r="FI311" s="13">
        <f t="shared" si="355"/>
        <v>138728.68127852969</v>
      </c>
      <c r="FJ311" s="13">
        <f t="shared" si="356"/>
        <v>428019.73424234398</v>
      </c>
      <c r="FK311" s="13">
        <f t="shared" si="357"/>
        <v>1266905.744462844</v>
      </c>
      <c r="FL311" s="13">
        <f t="shared" si="358"/>
        <v>1275138.0449611631</v>
      </c>
      <c r="FM311" s="13">
        <f t="shared" si="359"/>
        <v>1491034.503990883</v>
      </c>
      <c r="FN311" s="13">
        <f t="shared" si="360"/>
        <v>1958350.267661104</v>
      </c>
      <c r="FO311" s="13">
        <f t="shared" si="361"/>
        <v>1086708.6012388</v>
      </c>
      <c r="FP311" s="13">
        <f t="shared" si="362"/>
        <v>1200067.3980973179</v>
      </c>
      <c r="FQ311" s="13">
        <f t="shared" si="363"/>
        <v>1004881.316157555</v>
      </c>
      <c r="FR311" s="14">
        <f t="shared" si="364"/>
        <v>1067542.322349902</v>
      </c>
      <c r="FS311" s="12">
        <f t="shared" si="365"/>
        <v>182880.7817051083</v>
      </c>
      <c r="FT311" s="13">
        <f t="shared" si="366"/>
        <v>167022.04140146129</v>
      </c>
      <c r="FU311" s="13">
        <f t="shared" si="367"/>
        <v>138637.74069920991</v>
      </c>
      <c r="FV311" s="13">
        <f t="shared" si="368"/>
        <v>426625.35648758837</v>
      </c>
      <c r="FW311" s="13">
        <f t="shared" si="369"/>
        <v>1307256.571670352</v>
      </c>
      <c r="FX311" s="13">
        <f t="shared" si="370"/>
        <v>1344555.313756492</v>
      </c>
      <c r="FY311" s="13">
        <f t="shared" si="371"/>
        <v>1595198.174830053</v>
      </c>
      <c r="FZ311" s="13">
        <f t="shared" si="372"/>
        <v>2105593.448311497</v>
      </c>
      <c r="GA311" s="13">
        <f t="shared" si="373"/>
        <v>1140004.68008295</v>
      </c>
      <c r="GB311" s="13">
        <f t="shared" si="374"/>
        <v>1446042.179057128</v>
      </c>
      <c r="GC311" s="13">
        <f t="shared" si="375"/>
        <v>1213507.85687022</v>
      </c>
      <c r="GD311" s="14">
        <f t="shared" si="376"/>
        <v>1224177.537414006</v>
      </c>
      <c r="GE311" s="84"/>
      <c r="GF311" s="12">
        <f t="shared" si="388"/>
        <v>10748983.356513487</v>
      </c>
      <c r="GG311" s="13">
        <f t="shared" si="388"/>
        <v>11267370.96670031</v>
      </c>
      <c r="GH311" s="14">
        <f t="shared" si="388"/>
        <v>12291501.682286069</v>
      </c>
      <c r="GI311" s="6">
        <f t="shared" si="379"/>
        <v>1</v>
      </c>
      <c r="GJ311" s="12">
        <f t="shared" si="380"/>
        <v>0</v>
      </c>
      <c r="GK311" s="13">
        <f t="shared" si="381"/>
        <v>0</v>
      </c>
      <c r="GL311" s="14">
        <f t="shared" si="382"/>
        <v>0</v>
      </c>
      <c r="GM311" s="84"/>
      <c r="GN311" s="66">
        <f t="shared" si="383"/>
        <v>0</v>
      </c>
      <c r="GO311" s="84"/>
      <c r="GP311" s="63" t="str" cm="1">
        <f t="array" ref="GP311">INDEX($GF$4:$GH$4,1,GI311)</f>
        <v>Sample 1</v>
      </c>
      <c r="GQ311" s="12">
        <f t="shared" si="385"/>
        <v>138103.2324002258</v>
      </c>
      <c r="GR311" s="13">
        <f t="shared" si="385"/>
        <v>166890.81350500911</v>
      </c>
      <c r="GS311" s="14">
        <f t="shared" si="385"/>
        <v>182619.31233267699</v>
      </c>
      <c r="GT311" s="12">
        <f t="shared" si="386"/>
        <v>138728.68127852969</v>
      </c>
      <c r="GU311" s="13">
        <f t="shared" si="386"/>
        <v>167340.0783457561</v>
      </c>
      <c r="GV311" s="14">
        <f t="shared" si="386"/>
        <v>182654.27391411009</v>
      </c>
      <c r="GW311" s="12">
        <f t="shared" si="387"/>
        <v>138637.74069920991</v>
      </c>
      <c r="GX311" s="13">
        <f t="shared" si="387"/>
        <v>167022.04140146129</v>
      </c>
      <c r="GY311" s="14">
        <f t="shared" si="387"/>
        <v>182880.7817051083</v>
      </c>
      <c r="GZ311" s="84" t="str">
        <f t="shared" si="390"/>
        <v>Sample 1</v>
      </c>
      <c r="HA311" s="12">
        <f t="shared" si="389"/>
        <v>0</v>
      </c>
      <c r="HB311" s="13">
        <f t="shared" si="389"/>
        <v>0</v>
      </c>
      <c r="HC311" s="14">
        <f t="shared" si="389"/>
        <v>0</v>
      </c>
      <c r="HD311" s="6">
        <f t="shared" si="391"/>
        <v>0</v>
      </c>
      <c r="HE311" s="84" t="str">
        <f t="shared" si="392"/>
        <v>Ok</v>
      </c>
    </row>
    <row r="312" spans="2:213" hidden="1" x14ac:dyDescent="0.3">
      <c r="B312" s="84" t="s">
        <v>185</v>
      </c>
      <c r="C312" s="12">
        <f>SUMIFS(Inyecciones!$E$2:$E$14185,Inyecciones!$A$2:$A$14185,Balance!C$4,Inyecciones!$B$2:$B$14185,Balance!$B312,Inyecciones!$C$2:$C$14185,Balance!C$5)</f>
        <v>66348.180431027446</v>
      </c>
      <c r="D312" s="13">
        <f>SUMIFS(Inyecciones!$E$2:$E$14185,Inyecciones!$A$2:$A$14185,Balance!D$4,Inyecciones!$B$2:$B$14185,Balance!$B312,Inyecciones!$C$2:$C$14185,Balance!D$5)</f>
        <v>49766.67719281654</v>
      </c>
      <c r="E312" s="13">
        <f>SUMIFS(Inyecciones!$E$2:$E$14185,Inyecciones!$A$2:$A$14185,Balance!E$4,Inyecciones!$B$2:$B$14185,Balance!$B312,Inyecciones!$C$2:$C$14185,Balance!E$5)</f>
        <v>51027.280773654857</v>
      </c>
      <c r="F312" s="13">
        <f>SUMIFS(Inyecciones!$E$2:$E$14185,Inyecciones!$A$2:$A$14185,Balance!F$4,Inyecciones!$B$2:$B$14185,Balance!$B312,Inyecciones!$C$2:$C$14185,Balance!F$5)</f>
        <v>33219.877021076143</v>
      </c>
      <c r="G312" s="13">
        <f>SUMIFS(Inyecciones!$E$2:$E$14185,Inyecciones!$A$2:$A$14185,Balance!G$4,Inyecciones!$B$2:$B$14185,Balance!$B312,Inyecciones!$C$2:$C$14185,Balance!G$5)</f>
        <v>20956.8935806021</v>
      </c>
      <c r="H312" s="13">
        <f>SUMIFS(Inyecciones!$E$2:$E$14185,Inyecciones!$A$2:$A$14185,Balance!H$4,Inyecciones!$B$2:$B$14185,Balance!$B312,Inyecciones!$C$2:$C$14185,Balance!H$5)</f>
        <v>15621.300397019741</v>
      </c>
      <c r="I312" s="13">
        <f>SUMIFS(Inyecciones!$E$2:$E$14185,Inyecciones!$A$2:$A$14185,Balance!I$4,Inyecciones!$B$2:$B$14185,Balance!$B312,Inyecciones!$C$2:$C$14185,Balance!I$5)</f>
        <v>18413.66448109522</v>
      </c>
      <c r="J312" s="13">
        <f>SUMIFS(Inyecciones!$E$2:$E$14185,Inyecciones!$A$2:$A$14185,Balance!J$4,Inyecciones!$B$2:$B$14185,Balance!$B312,Inyecciones!$C$2:$C$14185,Balance!J$5)</f>
        <v>24282.362095347311</v>
      </c>
      <c r="K312" s="13">
        <f>SUMIFS(Inyecciones!$E$2:$E$14185,Inyecciones!$A$2:$A$14185,Balance!K$4,Inyecciones!$B$2:$B$14185,Balance!$B312,Inyecciones!$C$2:$C$14185,Balance!K$5)</f>
        <v>24452.514498321729</v>
      </c>
      <c r="L312" s="13">
        <f>SUMIFS(Inyecciones!$E$2:$E$14185,Inyecciones!$A$2:$A$14185,Balance!L$4,Inyecciones!$B$2:$B$14185,Balance!$B312,Inyecciones!$C$2:$C$14185,Balance!L$5)</f>
        <v>7206.9368347220488</v>
      </c>
      <c r="M312" s="13">
        <f>SUMIFS(Inyecciones!$E$2:$E$14185,Inyecciones!$A$2:$A$14185,Balance!M$4,Inyecciones!$B$2:$B$14185,Balance!$B312,Inyecciones!$C$2:$C$14185,Balance!M$5)</f>
        <v>3070.8447773517569</v>
      </c>
      <c r="N312" s="14">
        <f>SUMIFS(Inyecciones!$E$2:$E$14185,Inyecciones!$A$2:$A$14185,Balance!N$4,Inyecciones!$B$2:$B$14185,Balance!$B312,Inyecciones!$C$2:$C$14185,Balance!N$5)</f>
        <v>5509.7812277059938</v>
      </c>
      <c r="O312" s="12">
        <f>SUMIFS(Inyecciones!$E$2:$E$14185,Inyecciones!$A$2:$A$14185,Balance!O$4,Inyecciones!$B$2:$B$14185,Balance!$B312,Inyecciones!$C$2:$C$14185,Balance!O$5)</f>
        <v>66479.687902112681</v>
      </c>
      <c r="P312" s="13">
        <f>SUMIFS(Inyecciones!$E$2:$E$14185,Inyecciones!$A$2:$A$14185,Balance!P$4,Inyecciones!$B$2:$B$14185,Balance!$B312,Inyecciones!$C$2:$C$14185,Balance!P$5)</f>
        <v>50150.21957108612</v>
      </c>
      <c r="Q312" s="13">
        <f>SUMIFS(Inyecciones!$E$2:$E$14185,Inyecciones!$A$2:$A$14185,Balance!Q$4,Inyecciones!$B$2:$B$14185,Balance!$B312,Inyecciones!$C$2:$C$14185,Balance!Q$5)</f>
        <v>51581.884539012914</v>
      </c>
      <c r="R312" s="13">
        <f>SUMIFS(Inyecciones!$E$2:$E$14185,Inyecciones!$A$2:$A$14185,Balance!R$4,Inyecciones!$B$2:$B$14185,Balance!$B312,Inyecciones!$C$2:$C$14185,Balance!R$5)</f>
        <v>35266.430470149462</v>
      </c>
      <c r="S312" s="13">
        <f>SUMIFS(Inyecciones!$E$2:$E$14185,Inyecciones!$A$2:$A$14185,Balance!S$4,Inyecciones!$B$2:$B$14185,Balance!$B312,Inyecciones!$C$2:$C$14185,Balance!S$5)</f>
        <v>20477.643426635979</v>
      </c>
      <c r="T312" s="13">
        <f>SUMIFS(Inyecciones!$E$2:$E$14185,Inyecciones!$A$2:$A$14185,Balance!T$4,Inyecciones!$B$2:$B$14185,Balance!$B312,Inyecciones!$C$2:$C$14185,Balance!T$5)</f>
        <v>15798.24165950685</v>
      </c>
      <c r="U312" s="13">
        <f>SUMIFS(Inyecciones!$E$2:$E$14185,Inyecciones!$A$2:$A$14185,Balance!U$4,Inyecciones!$B$2:$B$14185,Balance!$B312,Inyecciones!$C$2:$C$14185,Balance!U$5)</f>
        <v>19593.243279693608</v>
      </c>
      <c r="V312" s="13">
        <f>SUMIFS(Inyecciones!$E$2:$E$14185,Inyecciones!$A$2:$A$14185,Balance!V$4,Inyecciones!$B$2:$B$14185,Balance!$B312,Inyecciones!$C$2:$C$14185,Balance!V$5)</f>
        <v>24432.37635095288</v>
      </c>
      <c r="W312" s="13">
        <f>SUMIFS(Inyecciones!$E$2:$E$14185,Inyecciones!$A$2:$A$14185,Balance!W$4,Inyecciones!$B$2:$B$14185,Balance!$B312,Inyecciones!$C$2:$C$14185,Balance!W$5)</f>
        <v>25011.062358424311</v>
      </c>
      <c r="X312" s="13">
        <f>SUMIFS(Inyecciones!$E$2:$E$14185,Inyecciones!$A$2:$A$14185,Balance!X$4,Inyecciones!$B$2:$B$14185,Balance!$B312,Inyecciones!$C$2:$C$14185,Balance!X$5)</f>
        <v>11092.83400504233</v>
      </c>
      <c r="Y312" s="13">
        <f>SUMIFS(Inyecciones!$E$2:$E$14185,Inyecciones!$A$2:$A$14185,Balance!Y$4,Inyecciones!$B$2:$B$14185,Balance!$B312,Inyecciones!$C$2:$C$14185,Balance!Y$5)</f>
        <v>14534.5243406927</v>
      </c>
      <c r="Z312" s="14">
        <f>SUMIFS(Inyecciones!$E$2:$E$14185,Inyecciones!$A$2:$A$14185,Balance!Z$4,Inyecciones!$B$2:$B$14185,Balance!$B312,Inyecciones!$C$2:$C$14185,Balance!Z$5)</f>
        <v>20904.101449674141</v>
      </c>
      <c r="AA312" s="12">
        <f>SUMIFS(Inyecciones!$E$2:$E$14185,Inyecciones!$A$2:$A$14185,Balance!AA$4,Inyecciones!$B$2:$B$14185,Balance!$B312,Inyecciones!$C$2:$C$14185,Balance!AA$5)</f>
        <v>66497.377274961997</v>
      </c>
      <c r="AB312" s="13">
        <f>SUMIFS(Inyecciones!$E$2:$E$14185,Inyecciones!$A$2:$A$14185,Balance!AB$4,Inyecciones!$B$2:$B$14185,Balance!$B312,Inyecciones!$C$2:$C$14185,Balance!AB$5)</f>
        <v>50159.241395118494</v>
      </c>
      <c r="AC312" s="13">
        <f>SUMIFS(Inyecciones!$E$2:$E$14185,Inyecciones!$A$2:$A$14185,Balance!AC$4,Inyecciones!$B$2:$B$14185,Balance!$B312,Inyecciones!$C$2:$C$14185,Balance!AC$5)</f>
        <v>51373.171724963977</v>
      </c>
      <c r="AD312" s="13">
        <f>SUMIFS(Inyecciones!$E$2:$E$14185,Inyecciones!$A$2:$A$14185,Balance!AD$4,Inyecciones!$B$2:$B$14185,Balance!$B312,Inyecciones!$C$2:$C$14185,Balance!AD$5)</f>
        <v>34992.309038891071</v>
      </c>
      <c r="AE312" s="13">
        <f>SUMIFS(Inyecciones!$E$2:$E$14185,Inyecciones!$A$2:$A$14185,Balance!AE$4,Inyecciones!$B$2:$B$14185,Balance!$B312,Inyecciones!$C$2:$C$14185,Balance!AE$5)</f>
        <v>21350.504349607381</v>
      </c>
      <c r="AF312" s="13">
        <f>SUMIFS(Inyecciones!$E$2:$E$14185,Inyecciones!$A$2:$A$14185,Balance!AF$4,Inyecciones!$B$2:$B$14185,Balance!$B312,Inyecciones!$C$2:$C$14185,Balance!AF$5)</f>
        <v>17028.527070222281</v>
      </c>
      <c r="AG312" s="13">
        <f>SUMIFS(Inyecciones!$E$2:$E$14185,Inyecciones!$A$2:$A$14185,Balance!AG$4,Inyecciones!$B$2:$B$14185,Balance!$B312,Inyecciones!$C$2:$C$14185,Balance!AG$5)</f>
        <v>21466.046819534309</v>
      </c>
      <c r="AH312" s="13">
        <f>SUMIFS(Inyecciones!$E$2:$E$14185,Inyecciones!$A$2:$A$14185,Balance!AH$4,Inyecciones!$B$2:$B$14185,Balance!$B312,Inyecciones!$C$2:$C$14185,Balance!AH$5)</f>
        <v>27124.044587075859</v>
      </c>
      <c r="AI312" s="13">
        <f>SUMIFS(Inyecciones!$E$2:$E$14185,Inyecciones!$A$2:$A$14185,Balance!AI$4,Inyecciones!$B$2:$B$14185,Balance!$B312,Inyecciones!$C$2:$C$14185,Balance!AI$5)</f>
        <v>27291.154459516361</v>
      </c>
      <c r="AJ312" s="13">
        <f>SUMIFS(Inyecciones!$E$2:$E$14185,Inyecciones!$A$2:$A$14185,Balance!AJ$4,Inyecciones!$B$2:$B$14185,Balance!$B312,Inyecciones!$C$2:$C$14185,Balance!AJ$5)</f>
        <v>24734.705322756119</v>
      </c>
      <c r="AK312" s="13">
        <f>SUMIFS(Inyecciones!$E$2:$E$14185,Inyecciones!$A$2:$A$14185,Balance!AK$4,Inyecciones!$B$2:$B$14185,Balance!$B312,Inyecciones!$C$2:$C$14185,Balance!AK$5)</f>
        <v>29641.756042810019</v>
      </c>
      <c r="AL312" s="14">
        <f>SUMIFS(Inyecciones!$E$2:$E$14185,Inyecciones!$A$2:$A$14185,Balance!AL$4,Inyecciones!$B$2:$B$14185,Balance!$B312,Inyecciones!$C$2:$C$14185,Balance!AL$5)</f>
        <v>33802.123441834898</v>
      </c>
      <c r="AM312" s="13"/>
      <c r="AN312" s="12">
        <f>SUMIFS('Retiro Mensual'!$E$2:$E$2629,'Retiro Mensual'!$A$2:$A$2629,AN$4,'Retiro Mensual'!$B$2:$B$2629,$B312,'Retiro Mensual'!$C$2:$C$2629,AN$5)</f>
        <v>0</v>
      </c>
      <c r="AO312" s="13">
        <f>SUMIFS('Retiro Mensual'!$E$2:$E$2629,'Retiro Mensual'!$A$2:$A$2629,AO$4,'Retiro Mensual'!$B$2:$B$2629,$B312,'Retiro Mensual'!$C$2:$C$2629,AO$5)</f>
        <v>0</v>
      </c>
      <c r="AP312" s="13">
        <f>SUMIFS('Retiro Mensual'!$E$2:$E$2629,'Retiro Mensual'!$A$2:$A$2629,AP$4,'Retiro Mensual'!$B$2:$B$2629,$B312,'Retiro Mensual'!$C$2:$C$2629,AP$5)</f>
        <v>0</v>
      </c>
      <c r="AQ312" s="13">
        <f>SUMIFS('Retiro Mensual'!$E$2:$E$2629,'Retiro Mensual'!$A$2:$A$2629,AQ$4,'Retiro Mensual'!$B$2:$B$2629,$B312,'Retiro Mensual'!$C$2:$C$2629,AQ$5)</f>
        <v>0</v>
      </c>
      <c r="AR312" s="13">
        <f>SUMIFS('Retiro Mensual'!$E$2:$E$2629,'Retiro Mensual'!$A$2:$A$2629,AR$4,'Retiro Mensual'!$B$2:$B$2629,$B312,'Retiro Mensual'!$C$2:$C$2629,AR$5)</f>
        <v>0</v>
      </c>
      <c r="AS312" s="13">
        <f>SUMIFS('Retiro Mensual'!$E$2:$E$2629,'Retiro Mensual'!$A$2:$A$2629,AS$4,'Retiro Mensual'!$B$2:$B$2629,$B312,'Retiro Mensual'!$C$2:$C$2629,AS$5)</f>
        <v>0</v>
      </c>
      <c r="AT312" s="13">
        <f>SUMIFS('Retiro Mensual'!$E$2:$E$2629,'Retiro Mensual'!$A$2:$A$2629,AT$4,'Retiro Mensual'!$B$2:$B$2629,$B312,'Retiro Mensual'!$C$2:$C$2629,AT$5)</f>
        <v>0</v>
      </c>
      <c r="AU312" s="13">
        <f>SUMIFS('Retiro Mensual'!$E$2:$E$2629,'Retiro Mensual'!$A$2:$A$2629,AU$4,'Retiro Mensual'!$B$2:$B$2629,$B312,'Retiro Mensual'!$C$2:$C$2629,AU$5)</f>
        <v>0</v>
      </c>
      <c r="AV312" s="13">
        <f>SUMIFS('Retiro Mensual'!$E$2:$E$2629,'Retiro Mensual'!$A$2:$A$2629,AV$4,'Retiro Mensual'!$B$2:$B$2629,$B312,'Retiro Mensual'!$C$2:$C$2629,AV$5)</f>
        <v>0</v>
      </c>
      <c r="AW312" s="13">
        <f>SUMIFS('Retiro Mensual'!$E$2:$E$2629,'Retiro Mensual'!$A$2:$A$2629,AW$4,'Retiro Mensual'!$B$2:$B$2629,$B312,'Retiro Mensual'!$C$2:$C$2629,AW$5)</f>
        <v>0</v>
      </c>
      <c r="AX312" s="13">
        <f>SUMIFS('Retiro Mensual'!$E$2:$E$2629,'Retiro Mensual'!$A$2:$A$2629,AX$4,'Retiro Mensual'!$B$2:$B$2629,$B312,'Retiro Mensual'!$C$2:$C$2629,AX$5)</f>
        <v>0</v>
      </c>
      <c r="AY312" s="14">
        <f>SUMIFS('Retiro Mensual'!$E$2:$E$2629,'Retiro Mensual'!$A$2:$A$2629,AY$4,'Retiro Mensual'!$B$2:$B$2629,$B312,'Retiro Mensual'!$C$2:$C$2629,AY$5)</f>
        <v>0</v>
      </c>
      <c r="AZ312" s="12">
        <f>SUMIFS('Retiro Mensual'!$E$2:$E$2629,'Retiro Mensual'!$A$2:$A$2629,AZ$4,'Retiro Mensual'!$B$2:$B$2629,$B312,'Retiro Mensual'!$C$2:$C$2629,AZ$5)</f>
        <v>0</v>
      </c>
      <c r="BA312" s="13">
        <f>SUMIFS('Retiro Mensual'!$E$2:$E$2629,'Retiro Mensual'!$A$2:$A$2629,BA$4,'Retiro Mensual'!$B$2:$B$2629,$B312,'Retiro Mensual'!$C$2:$C$2629,BA$5)</f>
        <v>0</v>
      </c>
      <c r="BB312" s="13">
        <f>SUMIFS('Retiro Mensual'!$E$2:$E$2629,'Retiro Mensual'!$A$2:$A$2629,BB$4,'Retiro Mensual'!$B$2:$B$2629,$B312,'Retiro Mensual'!$C$2:$C$2629,BB$5)</f>
        <v>0</v>
      </c>
      <c r="BC312" s="13">
        <f>SUMIFS('Retiro Mensual'!$E$2:$E$2629,'Retiro Mensual'!$A$2:$A$2629,BC$4,'Retiro Mensual'!$B$2:$B$2629,$B312,'Retiro Mensual'!$C$2:$C$2629,BC$5)</f>
        <v>0</v>
      </c>
      <c r="BD312" s="13">
        <f>SUMIFS('Retiro Mensual'!$E$2:$E$2629,'Retiro Mensual'!$A$2:$A$2629,BD$4,'Retiro Mensual'!$B$2:$B$2629,$B312,'Retiro Mensual'!$C$2:$C$2629,BD$5)</f>
        <v>0</v>
      </c>
      <c r="BE312" s="13">
        <f>SUMIFS('Retiro Mensual'!$E$2:$E$2629,'Retiro Mensual'!$A$2:$A$2629,BE$4,'Retiro Mensual'!$B$2:$B$2629,$B312,'Retiro Mensual'!$C$2:$C$2629,BE$5)</f>
        <v>0</v>
      </c>
      <c r="BF312" s="13">
        <f>SUMIFS('Retiro Mensual'!$E$2:$E$2629,'Retiro Mensual'!$A$2:$A$2629,BF$4,'Retiro Mensual'!$B$2:$B$2629,$B312,'Retiro Mensual'!$C$2:$C$2629,BF$5)</f>
        <v>0</v>
      </c>
      <c r="BG312" s="13">
        <f>SUMIFS('Retiro Mensual'!$E$2:$E$2629,'Retiro Mensual'!$A$2:$A$2629,BG$4,'Retiro Mensual'!$B$2:$B$2629,$B312,'Retiro Mensual'!$C$2:$C$2629,BG$5)</f>
        <v>0</v>
      </c>
      <c r="BH312" s="13">
        <f>SUMIFS('Retiro Mensual'!$E$2:$E$2629,'Retiro Mensual'!$A$2:$A$2629,BH$4,'Retiro Mensual'!$B$2:$B$2629,$B312,'Retiro Mensual'!$C$2:$C$2629,BH$5)</f>
        <v>0</v>
      </c>
      <c r="BI312" s="13">
        <f>SUMIFS('Retiro Mensual'!$E$2:$E$2629,'Retiro Mensual'!$A$2:$A$2629,BI$4,'Retiro Mensual'!$B$2:$B$2629,$B312,'Retiro Mensual'!$C$2:$C$2629,BI$5)</f>
        <v>0</v>
      </c>
      <c r="BJ312" s="13">
        <f>SUMIFS('Retiro Mensual'!$E$2:$E$2629,'Retiro Mensual'!$A$2:$A$2629,BJ$4,'Retiro Mensual'!$B$2:$B$2629,$B312,'Retiro Mensual'!$C$2:$C$2629,BJ$5)</f>
        <v>0</v>
      </c>
      <c r="BK312" s="14">
        <f>SUMIFS('Retiro Mensual'!$E$2:$E$2629,'Retiro Mensual'!$A$2:$A$2629,BK$4,'Retiro Mensual'!$B$2:$B$2629,$B312,'Retiro Mensual'!$C$2:$C$2629,BK$5)</f>
        <v>0</v>
      </c>
      <c r="BL312" s="12">
        <f>SUMIFS('Retiro Mensual'!$E$2:$E$2629,'Retiro Mensual'!$A$2:$A$2629,BL$4,'Retiro Mensual'!$B$2:$B$2629,$B312,'Retiro Mensual'!$C$2:$C$2629,BL$5)</f>
        <v>0</v>
      </c>
      <c r="BM312" s="13">
        <f>SUMIFS('Retiro Mensual'!$E$2:$E$2629,'Retiro Mensual'!$A$2:$A$2629,BM$4,'Retiro Mensual'!$B$2:$B$2629,$B312,'Retiro Mensual'!$C$2:$C$2629,BM$5)</f>
        <v>0</v>
      </c>
      <c r="BN312" s="13">
        <f>SUMIFS('Retiro Mensual'!$E$2:$E$2629,'Retiro Mensual'!$A$2:$A$2629,BN$4,'Retiro Mensual'!$B$2:$B$2629,$B312,'Retiro Mensual'!$C$2:$C$2629,BN$5)</f>
        <v>0</v>
      </c>
      <c r="BO312" s="13">
        <f>SUMIFS('Retiro Mensual'!$E$2:$E$2629,'Retiro Mensual'!$A$2:$A$2629,BO$4,'Retiro Mensual'!$B$2:$B$2629,$B312,'Retiro Mensual'!$C$2:$C$2629,BO$5)</f>
        <v>0</v>
      </c>
      <c r="BP312" s="13">
        <f>SUMIFS('Retiro Mensual'!$E$2:$E$2629,'Retiro Mensual'!$A$2:$A$2629,BP$4,'Retiro Mensual'!$B$2:$B$2629,$B312,'Retiro Mensual'!$C$2:$C$2629,BP$5)</f>
        <v>0</v>
      </c>
      <c r="BQ312" s="13">
        <f>SUMIFS('Retiro Mensual'!$E$2:$E$2629,'Retiro Mensual'!$A$2:$A$2629,BQ$4,'Retiro Mensual'!$B$2:$B$2629,$B312,'Retiro Mensual'!$C$2:$C$2629,BQ$5)</f>
        <v>0</v>
      </c>
      <c r="BR312" s="13">
        <f>SUMIFS('Retiro Mensual'!$E$2:$E$2629,'Retiro Mensual'!$A$2:$A$2629,BR$4,'Retiro Mensual'!$B$2:$B$2629,$B312,'Retiro Mensual'!$C$2:$C$2629,BR$5)</f>
        <v>0</v>
      </c>
      <c r="BS312" s="13">
        <f>SUMIFS('Retiro Mensual'!$E$2:$E$2629,'Retiro Mensual'!$A$2:$A$2629,BS$4,'Retiro Mensual'!$B$2:$B$2629,$B312,'Retiro Mensual'!$C$2:$C$2629,BS$5)</f>
        <v>0</v>
      </c>
      <c r="BT312" s="13">
        <f>SUMIFS('Retiro Mensual'!$E$2:$E$2629,'Retiro Mensual'!$A$2:$A$2629,BT$4,'Retiro Mensual'!$B$2:$B$2629,$B312,'Retiro Mensual'!$C$2:$C$2629,BT$5)</f>
        <v>0</v>
      </c>
      <c r="BU312" s="13">
        <f>SUMIFS('Retiro Mensual'!$E$2:$E$2629,'Retiro Mensual'!$A$2:$A$2629,BU$4,'Retiro Mensual'!$B$2:$B$2629,$B312,'Retiro Mensual'!$C$2:$C$2629,BU$5)</f>
        <v>0</v>
      </c>
      <c r="BV312" s="13">
        <f>SUMIFS('Retiro Mensual'!$E$2:$E$2629,'Retiro Mensual'!$A$2:$A$2629,BV$4,'Retiro Mensual'!$B$2:$B$2629,$B312,'Retiro Mensual'!$C$2:$C$2629,BV$5)</f>
        <v>0</v>
      </c>
      <c r="BW312" s="14">
        <f>SUMIFS('Retiro Mensual'!$E$2:$E$2629,'Retiro Mensual'!$A$2:$A$2629,BW$4,'Retiro Mensual'!$B$2:$B$2629,$B312,'Retiro Mensual'!$C$2:$C$2629,BW$5)</f>
        <v>0</v>
      </c>
      <c r="BX312" s="13"/>
      <c r="BY312" s="12">
        <f>SUMIFS('Compra Ventas'!$E$2:$E$2700,'Compra Ventas'!$A$2:$A$2700,BY$4,'Compra Ventas'!$B$2:$B$2700,$B312,'Compra Ventas'!$C$2:$C$2700,BY$5)</f>
        <v>0</v>
      </c>
      <c r="BZ312" s="13">
        <f>SUMIFS('Compra Ventas'!$E$2:$E$2700,'Compra Ventas'!$A$2:$A$2700,BZ$4,'Compra Ventas'!$B$2:$B$2700,$B312,'Compra Ventas'!$C$2:$C$2700,BZ$5)</f>
        <v>0</v>
      </c>
      <c r="CA312" s="13">
        <f>SUMIFS('Compra Ventas'!$E$2:$E$2700,'Compra Ventas'!$A$2:$A$2700,CA$4,'Compra Ventas'!$B$2:$B$2700,$B312,'Compra Ventas'!$C$2:$C$2700,CA$5)</f>
        <v>0</v>
      </c>
      <c r="CB312" s="13">
        <f>SUMIFS('Compra Ventas'!$E$2:$E$2700,'Compra Ventas'!$A$2:$A$2700,CB$4,'Compra Ventas'!$B$2:$B$2700,$B312,'Compra Ventas'!$C$2:$C$2700,CB$5)</f>
        <v>0</v>
      </c>
      <c r="CC312" s="13">
        <f>SUMIFS('Compra Ventas'!$E$2:$E$2700,'Compra Ventas'!$A$2:$A$2700,CC$4,'Compra Ventas'!$B$2:$B$2700,$B312,'Compra Ventas'!$C$2:$C$2700,CC$5)</f>
        <v>0</v>
      </c>
      <c r="CD312" s="13">
        <f>SUMIFS('Compra Ventas'!$E$2:$E$2700,'Compra Ventas'!$A$2:$A$2700,CD$4,'Compra Ventas'!$B$2:$B$2700,$B312,'Compra Ventas'!$C$2:$C$2700,CD$5)</f>
        <v>0</v>
      </c>
      <c r="CE312" s="13">
        <f>SUMIFS('Compra Ventas'!$E$2:$E$2700,'Compra Ventas'!$A$2:$A$2700,CE$4,'Compra Ventas'!$B$2:$B$2700,$B312,'Compra Ventas'!$C$2:$C$2700,CE$5)</f>
        <v>0</v>
      </c>
      <c r="CF312" s="13">
        <f>SUMIFS('Compra Ventas'!$E$2:$E$2700,'Compra Ventas'!$A$2:$A$2700,CF$4,'Compra Ventas'!$B$2:$B$2700,$B312,'Compra Ventas'!$C$2:$C$2700,CF$5)</f>
        <v>0</v>
      </c>
      <c r="CG312" s="13">
        <f>SUMIFS('Compra Ventas'!$E$2:$E$2700,'Compra Ventas'!$A$2:$A$2700,CG$4,'Compra Ventas'!$B$2:$B$2700,$B312,'Compra Ventas'!$C$2:$C$2700,CG$5)</f>
        <v>0</v>
      </c>
      <c r="CH312" s="13">
        <f>SUMIFS('Compra Ventas'!$E$2:$E$2700,'Compra Ventas'!$A$2:$A$2700,CH$4,'Compra Ventas'!$B$2:$B$2700,$B312,'Compra Ventas'!$C$2:$C$2700,CH$5)</f>
        <v>0</v>
      </c>
      <c r="CI312" s="13">
        <f>SUMIFS('Compra Ventas'!$E$2:$E$2700,'Compra Ventas'!$A$2:$A$2700,CI$4,'Compra Ventas'!$B$2:$B$2700,$B312,'Compra Ventas'!$C$2:$C$2700,CI$5)</f>
        <v>0</v>
      </c>
      <c r="CJ312" s="14">
        <f>SUMIFS('Compra Ventas'!$E$2:$E$2700,'Compra Ventas'!$A$2:$A$2700,CJ$4,'Compra Ventas'!$B$2:$B$2700,$B312,'Compra Ventas'!$C$2:$C$2700,CJ$5)</f>
        <v>0</v>
      </c>
      <c r="CK312" s="12">
        <f>SUMIFS('Compra Ventas'!$E$2:$E$2700,'Compra Ventas'!$A$2:$A$2700,CK$4,'Compra Ventas'!$B$2:$B$2700,$B312,'Compra Ventas'!$C$2:$C$2700,CK$5)</f>
        <v>0</v>
      </c>
      <c r="CL312" s="13">
        <f>SUMIFS('Compra Ventas'!$E$2:$E$2700,'Compra Ventas'!$A$2:$A$2700,CL$4,'Compra Ventas'!$B$2:$B$2700,$B312,'Compra Ventas'!$C$2:$C$2700,CL$5)</f>
        <v>0</v>
      </c>
      <c r="CM312" s="13">
        <f>SUMIFS('Compra Ventas'!$E$2:$E$2700,'Compra Ventas'!$A$2:$A$2700,CM$4,'Compra Ventas'!$B$2:$B$2700,$B312,'Compra Ventas'!$C$2:$C$2700,CM$5)</f>
        <v>0</v>
      </c>
      <c r="CN312" s="13">
        <f>SUMIFS('Compra Ventas'!$E$2:$E$2700,'Compra Ventas'!$A$2:$A$2700,CN$4,'Compra Ventas'!$B$2:$B$2700,$B312,'Compra Ventas'!$C$2:$C$2700,CN$5)</f>
        <v>0</v>
      </c>
      <c r="CO312" s="13">
        <f>SUMIFS('Compra Ventas'!$E$2:$E$2700,'Compra Ventas'!$A$2:$A$2700,CO$4,'Compra Ventas'!$B$2:$B$2700,$B312,'Compra Ventas'!$C$2:$C$2700,CO$5)</f>
        <v>0</v>
      </c>
      <c r="CP312" s="13">
        <f>SUMIFS('Compra Ventas'!$E$2:$E$2700,'Compra Ventas'!$A$2:$A$2700,CP$4,'Compra Ventas'!$B$2:$B$2700,$B312,'Compra Ventas'!$C$2:$C$2700,CP$5)</f>
        <v>0</v>
      </c>
      <c r="CQ312" s="13">
        <f>SUMIFS('Compra Ventas'!$E$2:$E$2700,'Compra Ventas'!$A$2:$A$2700,CQ$4,'Compra Ventas'!$B$2:$B$2700,$B312,'Compra Ventas'!$C$2:$C$2700,CQ$5)</f>
        <v>0</v>
      </c>
      <c r="CR312" s="13">
        <f>SUMIFS('Compra Ventas'!$E$2:$E$2700,'Compra Ventas'!$A$2:$A$2700,CR$4,'Compra Ventas'!$B$2:$B$2700,$B312,'Compra Ventas'!$C$2:$C$2700,CR$5)</f>
        <v>0</v>
      </c>
      <c r="CS312" s="13">
        <f>SUMIFS('Compra Ventas'!$E$2:$E$2700,'Compra Ventas'!$A$2:$A$2700,CS$4,'Compra Ventas'!$B$2:$B$2700,$B312,'Compra Ventas'!$C$2:$C$2700,CS$5)</f>
        <v>0</v>
      </c>
      <c r="CT312" s="13">
        <f>SUMIFS('Compra Ventas'!$E$2:$E$2700,'Compra Ventas'!$A$2:$A$2700,CT$4,'Compra Ventas'!$B$2:$B$2700,$B312,'Compra Ventas'!$C$2:$C$2700,CT$5)</f>
        <v>0</v>
      </c>
      <c r="CU312" s="13">
        <f>SUMIFS('Compra Ventas'!$E$2:$E$2700,'Compra Ventas'!$A$2:$A$2700,CU$4,'Compra Ventas'!$B$2:$B$2700,$B312,'Compra Ventas'!$C$2:$C$2700,CU$5)</f>
        <v>0</v>
      </c>
      <c r="CV312" s="14">
        <f>SUMIFS('Compra Ventas'!$E$2:$E$2700,'Compra Ventas'!$A$2:$A$2700,CV$4,'Compra Ventas'!$B$2:$B$2700,$B312,'Compra Ventas'!$C$2:$C$2700,CV$5)</f>
        <v>0</v>
      </c>
      <c r="CW312" s="12">
        <f>SUMIFS('Compra Ventas'!$E$2:$E$2700,'Compra Ventas'!$A$2:$A$2700,CW$4,'Compra Ventas'!$B$2:$B$2700,$B312,'Compra Ventas'!$C$2:$C$2700,CW$5)</f>
        <v>0</v>
      </c>
      <c r="CX312" s="13">
        <f>SUMIFS('Compra Ventas'!$E$2:$E$2700,'Compra Ventas'!$A$2:$A$2700,CX$4,'Compra Ventas'!$B$2:$B$2700,$B312,'Compra Ventas'!$C$2:$C$2700,CX$5)</f>
        <v>0</v>
      </c>
      <c r="CY312" s="13">
        <f>SUMIFS('Compra Ventas'!$E$2:$E$2700,'Compra Ventas'!$A$2:$A$2700,CY$4,'Compra Ventas'!$B$2:$B$2700,$B312,'Compra Ventas'!$C$2:$C$2700,CY$5)</f>
        <v>0</v>
      </c>
      <c r="CZ312" s="13">
        <f>SUMIFS('Compra Ventas'!$E$2:$E$2700,'Compra Ventas'!$A$2:$A$2700,CZ$4,'Compra Ventas'!$B$2:$B$2700,$B312,'Compra Ventas'!$C$2:$C$2700,CZ$5)</f>
        <v>0</v>
      </c>
      <c r="DA312" s="13">
        <f>SUMIFS('Compra Ventas'!$E$2:$E$2700,'Compra Ventas'!$A$2:$A$2700,DA$4,'Compra Ventas'!$B$2:$B$2700,$B312,'Compra Ventas'!$C$2:$C$2700,DA$5)</f>
        <v>0</v>
      </c>
      <c r="DB312" s="13">
        <f>SUMIFS('Compra Ventas'!$E$2:$E$2700,'Compra Ventas'!$A$2:$A$2700,DB$4,'Compra Ventas'!$B$2:$B$2700,$B312,'Compra Ventas'!$C$2:$C$2700,DB$5)</f>
        <v>0</v>
      </c>
      <c r="DC312" s="13">
        <f>SUMIFS('Compra Ventas'!$E$2:$E$2700,'Compra Ventas'!$A$2:$A$2700,DC$4,'Compra Ventas'!$B$2:$B$2700,$B312,'Compra Ventas'!$C$2:$C$2700,DC$5)</f>
        <v>0</v>
      </c>
      <c r="DD312" s="13">
        <f>SUMIFS('Compra Ventas'!$E$2:$E$2700,'Compra Ventas'!$A$2:$A$2700,DD$4,'Compra Ventas'!$B$2:$B$2700,$B312,'Compra Ventas'!$C$2:$C$2700,DD$5)</f>
        <v>0</v>
      </c>
      <c r="DE312" s="13">
        <f>SUMIFS('Compra Ventas'!$E$2:$E$2700,'Compra Ventas'!$A$2:$A$2700,DE$4,'Compra Ventas'!$B$2:$B$2700,$B312,'Compra Ventas'!$C$2:$C$2700,DE$5)</f>
        <v>0</v>
      </c>
      <c r="DF312" s="13">
        <f>SUMIFS('Compra Ventas'!$E$2:$E$2700,'Compra Ventas'!$A$2:$A$2700,DF$4,'Compra Ventas'!$B$2:$B$2700,$B312,'Compra Ventas'!$C$2:$C$2700,DF$5)</f>
        <v>0</v>
      </c>
      <c r="DG312" s="13">
        <f>SUMIFS('Compra Ventas'!$E$2:$E$2700,'Compra Ventas'!$A$2:$A$2700,DG$4,'Compra Ventas'!$B$2:$B$2700,$B312,'Compra Ventas'!$C$2:$C$2700,DG$5)</f>
        <v>0</v>
      </c>
      <c r="DH312" s="14">
        <f>SUMIFS('Compra Ventas'!$E$2:$E$2700,'Compra Ventas'!$A$2:$A$2700,DH$4,'Compra Ventas'!$B$2:$B$2700,$B312,'Compra Ventas'!$C$2:$C$2700,DH$5)</f>
        <v>0</v>
      </c>
      <c r="DI312" s="84"/>
      <c r="DJ312" s="98">
        <f>SUMIFS('Ajuste Ciclado'!D$5:D$47,'Ajuste Ciclado'!$C$5:$C$47,Balance!DJ$4,'Ajuste Ciclado'!$B$5:$B$47,Balance!$B312)</f>
        <v>0</v>
      </c>
      <c r="DK312" s="99">
        <f>SUMIFS('Ajuste Ciclado'!E$5:E$47,'Ajuste Ciclado'!$C$5:$C$47,Balance!DK$4,'Ajuste Ciclado'!$B$5:$B$47,Balance!$B312)</f>
        <v>0</v>
      </c>
      <c r="DL312" s="99">
        <f>SUMIFS('Ajuste Ciclado'!F$5:F$47,'Ajuste Ciclado'!$C$5:$C$47,Balance!DL$4,'Ajuste Ciclado'!$B$5:$B$47,Balance!$B312)</f>
        <v>0</v>
      </c>
      <c r="DM312" s="99">
        <f>SUMIFS('Ajuste Ciclado'!G$5:G$47,'Ajuste Ciclado'!$C$5:$C$47,Balance!DM$4,'Ajuste Ciclado'!$B$5:$B$47,Balance!$B312)</f>
        <v>0</v>
      </c>
      <c r="DN312" s="99">
        <f>SUMIFS('Ajuste Ciclado'!H$5:H$47,'Ajuste Ciclado'!$C$5:$C$47,Balance!DN$4,'Ajuste Ciclado'!$B$5:$B$47,Balance!$B312)</f>
        <v>0</v>
      </c>
      <c r="DO312" s="99">
        <f>SUMIFS('Ajuste Ciclado'!I$5:I$47,'Ajuste Ciclado'!$C$5:$C$47,Balance!DO$4,'Ajuste Ciclado'!$B$5:$B$47,Balance!$B312)</f>
        <v>0</v>
      </c>
      <c r="DP312" s="99">
        <f>SUMIFS('Ajuste Ciclado'!J$5:J$47,'Ajuste Ciclado'!$C$5:$C$47,Balance!DP$4,'Ajuste Ciclado'!$B$5:$B$47,Balance!$B312)</f>
        <v>0</v>
      </c>
      <c r="DQ312" s="99">
        <f>SUMIFS('Ajuste Ciclado'!K$5:K$47,'Ajuste Ciclado'!$C$5:$C$47,Balance!DQ$4,'Ajuste Ciclado'!$B$5:$B$47,Balance!$B312)</f>
        <v>0</v>
      </c>
      <c r="DR312" s="99">
        <f>SUMIFS('Ajuste Ciclado'!L$5:L$47,'Ajuste Ciclado'!$C$5:$C$47,Balance!DR$4,'Ajuste Ciclado'!$B$5:$B$47,Balance!$B312)</f>
        <v>0</v>
      </c>
      <c r="DS312" s="99">
        <f>SUMIFS('Ajuste Ciclado'!M$5:M$47,'Ajuste Ciclado'!$C$5:$C$47,Balance!DS$4,'Ajuste Ciclado'!$B$5:$B$47,Balance!$B312)</f>
        <v>0</v>
      </c>
      <c r="DT312" s="99">
        <f>SUMIFS('Ajuste Ciclado'!N$5:N$47,'Ajuste Ciclado'!$C$5:$C$47,Balance!DT$4,'Ajuste Ciclado'!$B$5:$B$47,Balance!$B312)</f>
        <v>0</v>
      </c>
      <c r="DU312" s="100">
        <f>SUMIFS('Ajuste Ciclado'!O$5:O$47,'Ajuste Ciclado'!$C$5:$C$47,Balance!DU$4,'Ajuste Ciclado'!$B$5:$B$47,Balance!$B312)</f>
        <v>0</v>
      </c>
      <c r="DV312" s="98">
        <f>SUMIFS('Ajuste Ciclado'!D$5:D$47,'Ajuste Ciclado'!$C$5:$C$47,Balance!DV$4,'Ajuste Ciclado'!$B$5:$B$47,Balance!$B312)</f>
        <v>0</v>
      </c>
      <c r="DW312" s="99">
        <f>SUMIFS('Ajuste Ciclado'!E$5:E$47,'Ajuste Ciclado'!$C$5:$C$47,Balance!DW$4,'Ajuste Ciclado'!$B$5:$B$47,Balance!$B312)</f>
        <v>0</v>
      </c>
      <c r="DX312" s="99">
        <f>SUMIFS('Ajuste Ciclado'!F$5:F$47,'Ajuste Ciclado'!$C$5:$C$47,Balance!DX$4,'Ajuste Ciclado'!$B$5:$B$47,Balance!$B312)</f>
        <v>0</v>
      </c>
      <c r="DY312" s="99">
        <f>SUMIFS('Ajuste Ciclado'!G$5:G$47,'Ajuste Ciclado'!$C$5:$C$47,Balance!DY$4,'Ajuste Ciclado'!$B$5:$B$47,Balance!$B312)</f>
        <v>0</v>
      </c>
      <c r="DZ312" s="99">
        <f>SUMIFS('Ajuste Ciclado'!H$5:H$47,'Ajuste Ciclado'!$C$5:$C$47,Balance!DZ$4,'Ajuste Ciclado'!$B$5:$B$47,Balance!$B312)</f>
        <v>0</v>
      </c>
      <c r="EA312" s="99">
        <f>SUMIFS('Ajuste Ciclado'!I$5:I$47,'Ajuste Ciclado'!$C$5:$C$47,Balance!EA$4,'Ajuste Ciclado'!$B$5:$B$47,Balance!$B312)</f>
        <v>0</v>
      </c>
      <c r="EB312" s="99">
        <f>SUMIFS('Ajuste Ciclado'!J$5:J$47,'Ajuste Ciclado'!$C$5:$C$47,Balance!EB$4,'Ajuste Ciclado'!$B$5:$B$47,Balance!$B312)</f>
        <v>0</v>
      </c>
      <c r="EC312" s="99">
        <f>SUMIFS('Ajuste Ciclado'!K$5:K$47,'Ajuste Ciclado'!$C$5:$C$47,Balance!EC$4,'Ajuste Ciclado'!$B$5:$B$47,Balance!$B312)</f>
        <v>0</v>
      </c>
      <c r="ED312" s="99">
        <f>SUMIFS('Ajuste Ciclado'!L$5:L$47,'Ajuste Ciclado'!$C$5:$C$47,Balance!ED$4,'Ajuste Ciclado'!$B$5:$B$47,Balance!$B312)</f>
        <v>0</v>
      </c>
      <c r="EE312" s="99">
        <f>SUMIFS('Ajuste Ciclado'!M$5:M$47,'Ajuste Ciclado'!$C$5:$C$47,Balance!EE$4,'Ajuste Ciclado'!$B$5:$B$47,Balance!$B312)</f>
        <v>0</v>
      </c>
      <c r="EF312" s="99">
        <f>SUMIFS('Ajuste Ciclado'!N$5:N$47,'Ajuste Ciclado'!$C$5:$C$47,Balance!EF$4,'Ajuste Ciclado'!$B$5:$B$47,Balance!$B312)</f>
        <v>0</v>
      </c>
      <c r="EG312" s="100">
        <f>SUMIFS('Ajuste Ciclado'!O$5:O$47,'Ajuste Ciclado'!$C$5:$C$47,Balance!EG$4,'Ajuste Ciclado'!$B$5:$B$47,Balance!$B312)</f>
        <v>0</v>
      </c>
      <c r="EH312" s="98">
        <f>SUMIFS('Ajuste Ciclado'!D$5:D$47,'Ajuste Ciclado'!$C$5:$C$47,Balance!EH$4,'Ajuste Ciclado'!$B$5:$B$47,Balance!$B312)</f>
        <v>0</v>
      </c>
      <c r="EI312" s="99">
        <f>SUMIFS('Ajuste Ciclado'!E$5:E$47,'Ajuste Ciclado'!$C$5:$C$47,Balance!EI$4,'Ajuste Ciclado'!$B$5:$B$47,Balance!$B312)</f>
        <v>0</v>
      </c>
      <c r="EJ312" s="99">
        <f>SUMIFS('Ajuste Ciclado'!F$5:F$47,'Ajuste Ciclado'!$C$5:$C$47,Balance!EJ$4,'Ajuste Ciclado'!$B$5:$B$47,Balance!$B312)</f>
        <v>0</v>
      </c>
      <c r="EK312" s="99">
        <f>SUMIFS('Ajuste Ciclado'!G$5:G$47,'Ajuste Ciclado'!$C$5:$C$47,Balance!EK$4,'Ajuste Ciclado'!$B$5:$B$47,Balance!$B312)</f>
        <v>0</v>
      </c>
      <c r="EL312" s="99">
        <f>SUMIFS('Ajuste Ciclado'!H$5:H$47,'Ajuste Ciclado'!$C$5:$C$47,Balance!EL$4,'Ajuste Ciclado'!$B$5:$B$47,Balance!$B312)</f>
        <v>0</v>
      </c>
      <c r="EM312" s="99">
        <f>SUMIFS('Ajuste Ciclado'!I$5:I$47,'Ajuste Ciclado'!$C$5:$C$47,Balance!EM$4,'Ajuste Ciclado'!$B$5:$B$47,Balance!$B312)</f>
        <v>0</v>
      </c>
      <c r="EN312" s="99">
        <f>SUMIFS('Ajuste Ciclado'!J$5:J$47,'Ajuste Ciclado'!$C$5:$C$47,Balance!EN$4,'Ajuste Ciclado'!$B$5:$B$47,Balance!$B312)</f>
        <v>0</v>
      </c>
      <c r="EO312" s="99">
        <f>SUMIFS('Ajuste Ciclado'!K$5:K$47,'Ajuste Ciclado'!$C$5:$C$47,Balance!EO$4,'Ajuste Ciclado'!$B$5:$B$47,Balance!$B312)</f>
        <v>0</v>
      </c>
      <c r="EP312" s="99">
        <f>SUMIFS('Ajuste Ciclado'!L$5:L$47,'Ajuste Ciclado'!$C$5:$C$47,Balance!EP$4,'Ajuste Ciclado'!$B$5:$B$47,Balance!$B312)</f>
        <v>0</v>
      </c>
      <c r="EQ312" s="99">
        <f>SUMIFS('Ajuste Ciclado'!M$5:M$47,'Ajuste Ciclado'!$C$5:$C$47,Balance!EQ$4,'Ajuste Ciclado'!$B$5:$B$47,Balance!$B312)</f>
        <v>0</v>
      </c>
      <c r="ER312" s="99">
        <f>SUMIFS('Ajuste Ciclado'!N$5:N$47,'Ajuste Ciclado'!$C$5:$C$47,Balance!ER$4,'Ajuste Ciclado'!$B$5:$B$47,Balance!$B312)</f>
        <v>0</v>
      </c>
      <c r="ES312" s="100">
        <f>SUMIFS('Ajuste Ciclado'!O$5:O$47,'Ajuste Ciclado'!$C$5:$C$47,Balance!ES$4,'Ajuste Ciclado'!$B$5:$B$47,Balance!$B312)</f>
        <v>0</v>
      </c>
      <c r="ET312" s="84"/>
      <c r="EU312" s="12">
        <f t="shared" si="377"/>
        <v>66348.180431027446</v>
      </c>
      <c r="EV312" s="13">
        <f t="shared" si="342"/>
        <v>49766.67719281654</v>
      </c>
      <c r="EW312" s="13">
        <f t="shared" si="343"/>
        <v>51027.280773654857</v>
      </c>
      <c r="EX312" s="13">
        <f t="shared" si="344"/>
        <v>33219.877021076143</v>
      </c>
      <c r="EY312" s="13">
        <f t="shared" si="345"/>
        <v>20956.8935806021</v>
      </c>
      <c r="EZ312" s="13">
        <f t="shared" si="346"/>
        <v>15621.300397019741</v>
      </c>
      <c r="FA312" s="13">
        <f t="shared" si="347"/>
        <v>18413.66448109522</v>
      </c>
      <c r="FB312" s="13">
        <f t="shared" si="348"/>
        <v>24282.362095347311</v>
      </c>
      <c r="FC312" s="13">
        <f t="shared" si="349"/>
        <v>24452.514498321729</v>
      </c>
      <c r="FD312" s="13">
        <f t="shared" si="350"/>
        <v>7206.9368347220488</v>
      </c>
      <c r="FE312" s="13">
        <f t="shared" si="351"/>
        <v>3070.8447773517569</v>
      </c>
      <c r="FF312" s="14">
        <f t="shared" si="352"/>
        <v>5509.7812277059938</v>
      </c>
      <c r="FG312" s="12">
        <f t="shared" si="353"/>
        <v>66479.687902112681</v>
      </c>
      <c r="FH312" s="13">
        <f t="shared" si="354"/>
        <v>50150.21957108612</v>
      </c>
      <c r="FI312" s="13">
        <f t="shared" si="355"/>
        <v>51581.884539012914</v>
      </c>
      <c r="FJ312" s="13">
        <f t="shared" si="356"/>
        <v>35266.430470149462</v>
      </c>
      <c r="FK312" s="13">
        <f t="shared" si="357"/>
        <v>20477.643426635979</v>
      </c>
      <c r="FL312" s="13">
        <f t="shared" si="358"/>
        <v>15798.24165950685</v>
      </c>
      <c r="FM312" s="13">
        <f t="shared" si="359"/>
        <v>19593.243279693608</v>
      </c>
      <c r="FN312" s="13">
        <f t="shared" si="360"/>
        <v>24432.37635095288</v>
      </c>
      <c r="FO312" s="13">
        <f t="shared" si="361"/>
        <v>25011.062358424311</v>
      </c>
      <c r="FP312" s="13">
        <f t="shared" si="362"/>
        <v>11092.83400504233</v>
      </c>
      <c r="FQ312" s="13">
        <f t="shared" si="363"/>
        <v>14534.5243406927</v>
      </c>
      <c r="FR312" s="14">
        <f t="shared" si="364"/>
        <v>20904.101449674141</v>
      </c>
      <c r="FS312" s="12">
        <f t="shared" si="365"/>
        <v>66497.377274961997</v>
      </c>
      <c r="FT312" s="13">
        <f t="shared" si="366"/>
        <v>50159.241395118494</v>
      </c>
      <c r="FU312" s="13">
        <f t="shared" si="367"/>
        <v>51373.171724963977</v>
      </c>
      <c r="FV312" s="13">
        <f t="shared" si="368"/>
        <v>34992.309038891071</v>
      </c>
      <c r="FW312" s="13">
        <f t="shared" si="369"/>
        <v>21350.504349607381</v>
      </c>
      <c r="FX312" s="13">
        <f t="shared" si="370"/>
        <v>17028.527070222281</v>
      </c>
      <c r="FY312" s="13">
        <f t="shared" si="371"/>
        <v>21466.046819534309</v>
      </c>
      <c r="FZ312" s="13">
        <f t="shared" si="372"/>
        <v>27124.044587075859</v>
      </c>
      <c r="GA312" s="13">
        <f t="shared" si="373"/>
        <v>27291.154459516361</v>
      </c>
      <c r="GB312" s="13">
        <f t="shared" si="374"/>
        <v>24734.705322756119</v>
      </c>
      <c r="GC312" s="13">
        <f t="shared" si="375"/>
        <v>29641.756042810019</v>
      </c>
      <c r="GD312" s="14">
        <f t="shared" si="376"/>
        <v>33802.123441834898</v>
      </c>
      <c r="GE312" s="84"/>
      <c r="GF312" s="12">
        <f t="shared" si="388"/>
        <v>319876.31331074092</v>
      </c>
      <c r="GG312" s="13">
        <f t="shared" si="388"/>
        <v>355322.2493529839</v>
      </c>
      <c r="GH312" s="14">
        <f t="shared" si="388"/>
        <v>405460.96152729285</v>
      </c>
      <c r="GI312" s="6">
        <f t="shared" si="379"/>
        <v>1</v>
      </c>
      <c r="GJ312" s="12">
        <f t="shared" si="380"/>
        <v>0</v>
      </c>
      <c r="GK312" s="13">
        <f t="shared" si="381"/>
        <v>0</v>
      </c>
      <c r="GL312" s="14">
        <f t="shared" si="382"/>
        <v>0</v>
      </c>
      <c r="GM312" s="84"/>
      <c r="GN312" s="66">
        <f t="shared" si="383"/>
        <v>0</v>
      </c>
      <c r="GO312" s="84"/>
      <c r="GP312" s="63" t="str" cm="1">
        <f t="array" ref="GP312">INDEX($GF$4:$GH$4,1,GI312)</f>
        <v>Sample 1</v>
      </c>
      <c r="GQ312" s="12">
        <f t="shared" si="385"/>
        <v>3070.8447773517569</v>
      </c>
      <c r="GR312" s="13">
        <f t="shared" si="385"/>
        <v>5509.7812277059938</v>
      </c>
      <c r="GS312" s="14">
        <f t="shared" si="385"/>
        <v>7206.9368347220488</v>
      </c>
      <c r="GT312" s="12">
        <f t="shared" si="386"/>
        <v>11092.83400504233</v>
      </c>
      <c r="GU312" s="13">
        <f t="shared" si="386"/>
        <v>14534.5243406927</v>
      </c>
      <c r="GV312" s="14">
        <f t="shared" si="386"/>
        <v>15798.24165950685</v>
      </c>
      <c r="GW312" s="12">
        <f t="shared" si="387"/>
        <v>17028.527070222281</v>
      </c>
      <c r="GX312" s="13">
        <f t="shared" si="387"/>
        <v>21350.504349607381</v>
      </c>
      <c r="GY312" s="14">
        <f t="shared" si="387"/>
        <v>21466.046819534309</v>
      </c>
      <c r="GZ312" s="84" t="str">
        <f t="shared" si="390"/>
        <v>Sample 1</v>
      </c>
      <c r="HA312" s="12">
        <f t="shared" si="389"/>
        <v>0</v>
      </c>
      <c r="HB312" s="13">
        <f t="shared" si="389"/>
        <v>0</v>
      </c>
      <c r="HC312" s="14">
        <f t="shared" si="389"/>
        <v>0</v>
      </c>
      <c r="HD312" s="6">
        <f t="shared" si="391"/>
        <v>0</v>
      </c>
      <c r="HE312" s="84" t="str">
        <f t="shared" si="392"/>
        <v>Ok</v>
      </c>
    </row>
    <row r="313" spans="2:213" hidden="1" x14ac:dyDescent="0.3">
      <c r="B313" s="84" t="s">
        <v>184</v>
      </c>
      <c r="C313" s="12">
        <f>SUMIFS(Inyecciones!$E$2:$E$14185,Inyecciones!$A$2:$A$14185,Balance!C$4,Inyecciones!$B$2:$B$14185,Balance!$B313,Inyecciones!$C$2:$C$14185,Balance!C$5)</f>
        <v>57609.699165904662</v>
      </c>
      <c r="D313" s="13">
        <f>SUMIFS(Inyecciones!$E$2:$E$14185,Inyecciones!$A$2:$A$14185,Balance!D$4,Inyecciones!$B$2:$B$14185,Balance!$B313,Inyecciones!$C$2:$C$14185,Balance!D$5)</f>
        <v>44337.751081644747</v>
      </c>
      <c r="E313" s="13">
        <f>SUMIFS(Inyecciones!$E$2:$E$14185,Inyecciones!$A$2:$A$14185,Balance!E$4,Inyecciones!$B$2:$B$14185,Balance!$B313,Inyecciones!$C$2:$C$14185,Balance!E$5)</f>
        <v>45622.427799132551</v>
      </c>
      <c r="F313" s="13">
        <f>SUMIFS(Inyecciones!$E$2:$E$14185,Inyecciones!$A$2:$A$14185,Balance!F$4,Inyecciones!$B$2:$B$14185,Balance!$B313,Inyecciones!$C$2:$C$14185,Balance!F$5)</f>
        <v>28774.01506113082</v>
      </c>
      <c r="G313" s="13">
        <f>SUMIFS(Inyecciones!$E$2:$E$14185,Inyecciones!$A$2:$A$14185,Balance!G$4,Inyecciones!$B$2:$B$14185,Balance!$B313,Inyecciones!$C$2:$C$14185,Balance!G$5)</f>
        <v>23253.10272271858</v>
      </c>
      <c r="H313" s="13">
        <f>SUMIFS(Inyecciones!$E$2:$E$14185,Inyecciones!$A$2:$A$14185,Balance!H$4,Inyecciones!$B$2:$B$14185,Balance!$B313,Inyecciones!$C$2:$C$14185,Balance!H$5)</f>
        <v>13391.044730450671</v>
      </c>
      <c r="I313" s="13">
        <f>SUMIFS(Inyecciones!$E$2:$E$14185,Inyecciones!$A$2:$A$14185,Balance!I$4,Inyecciones!$B$2:$B$14185,Balance!$B313,Inyecciones!$C$2:$C$14185,Balance!I$5)</f>
        <v>16438.828396925612</v>
      </c>
      <c r="J313" s="13">
        <f>SUMIFS(Inyecciones!$E$2:$E$14185,Inyecciones!$A$2:$A$14185,Balance!J$4,Inyecciones!$B$2:$B$14185,Balance!$B313,Inyecciones!$C$2:$C$14185,Balance!J$5)</f>
        <v>24237.049732684249</v>
      </c>
      <c r="K313" s="13">
        <f>SUMIFS(Inyecciones!$E$2:$E$14185,Inyecciones!$A$2:$A$14185,Balance!K$4,Inyecciones!$B$2:$B$14185,Balance!$B313,Inyecciones!$C$2:$C$14185,Balance!K$5)</f>
        <v>27399.661258434058</v>
      </c>
      <c r="L313" s="13">
        <f>SUMIFS(Inyecciones!$E$2:$E$14185,Inyecciones!$A$2:$A$14185,Balance!L$4,Inyecciones!$B$2:$B$14185,Balance!$B313,Inyecciones!$C$2:$C$14185,Balance!L$5)</f>
        <v>8041.1113694334963</v>
      </c>
      <c r="M313" s="13">
        <f>SUMIFS(Inyecciones!$E$2:$E$14185,Inyecciones!$A$2:$A$14185,Balance!M$4,Inyecciones!$B$2:$B$14185,Balance!$B313,Inyecciones!$C$2:$C$14185,Balance!M$5)</f>
        <v>4775.7338005790607</v>
      </c>
      <c r="N313" s="14">
        <f>SUMIFS(Inyecciones!$E$2:$E$14185,Inyecciones!$A$2:$A$14185,Balance!N$4,Inyecciones!$B$2:$B$14185,Balance!$B313,Inyecciones!$C$2:$C$14185,Balance!N$5)</f>
        <v>8104.0446672703292</v>
      </c>
      <c r="O313" s="12">
        <f>SUMIFS(Inyecciones!$E$2:$E$14185,Inyecciones!$A$2:$A$14185,Balance!O$4,Inyecciones!$B$2:$B$14185,Balance!$B313,Inyecciones!$C$2:$C$14185,Balance!O$5)</f>
        <v>57726.103256155111</v>
      </c>
      <c r="P313" s="13">
        <f>SUMIFS(Inyecciones!$E$2:$E$14185,Inyecciones!$A$2:$A$14185,Balance!P$4,Inyecciones!$B$2:$B$14185,Balance!$B313,Inyecciones!$C$2:$C$14185,Balance!P$5)</f>
        <v>44637.001066620876</v>
      </c>
      <c r="Q313" s="13">
        <f>SUMIFS(Inyecciones!$E$2:$E$14185,Inyecciones!$A$2:$A$14185,Balance!Q$4,Inyecciones!$B$2:$B$14185,Balance!$B313,Inyecciones!$C$2:$C$14185,Balance!Q$5)</f>
        <v>46064.742092206368</v>
      </c>
      <c r="R313" s="13">
        <f>SUMIFS(Inyecciones!$E$2:$E$14185,Inyecciones!$A$2:$A$14185,Balance!R$4,Inyecciones!$B$2:$B$14185,Balance!$B313,Inyecciones!$C$2:$C$14185,Balance!R$5)</f>
        <v>30494.71295572308</v>
      </c>
      <c r="S313" s="13">
        <f>SUMIFS(Inyecciones!$E$2:$E$14185,Inyecciones!$A$2:$A$14185,Balance!S$4,Inyecciones!$B$2:$B$14185,Balance!$B313,Inyecciones!$C$2:$C$14185,Balance!S$5)</f>
        <v>22289.016920722559</v>
      </c>
      <c r="T313" s="13">
        <f>SUMIFS(Inyecciones!$E$2:$E$14185,Inyecciones!$A$2:$A$14185,Balance!T$4,Inyecciones!$B$2:$B$14185,Balance!$B313,Inyecciones!$C$2:$C$14185,Balance!T$5)</f>
        <v>13538.68313789796</v>
      </c>
      <c r="U313" s="13">
        <f>SUMIFS(Inyecciones!$E$2:$E$14185,Inyecciones!$A$2:$A$14185,Balance!U$4,Inyecciones!$B$2:$B$14185,Balance!$B313,Inyecciones!$C$2:$C$14185,Balance!U$5)</f>
        <v>17403.08226253368</v>
      </c>
      <c r="V313" s="13">
        <f>SUMIFS(Inyecciones!$E$2:$E$14185,Inyecciones!$A$2:$A$14185,Balance!V$4,Inyecciones!$B$2:$B$14185,Balance!$B313,Inyecciones!$C$2:$C$14185,Balance!V$5)</f>
        <v>24342.916578319771</v>
      </c>
      <c r="W313" s="13">
        <f>SUMIFS(Inyecciones!$E$2:$E$14185,Inyecciones!$A$2:$A$14185,Balance!W$4,Inyecciones!$B$2:$B$14185,Balance!$B313,Inyecciones!$C$2:$C$14185,Balance!W$5)</f>
        <v>27845.68452821617</v>
      </c>
      <c r="X313" s="13">
        <f>SUMIFS(Inyecciones!$E$2:$E$14185,Inyecciones!$A$2:$A$14185,Balance!X$4,Inyecciones!$B$2:$B$14185,Balance!$B313,Inyecciones!$C$2:$C$14185,Balance!X$5)</f>
        <v>11649.311626061861</v>
      </c>
      <c r="Y313" s="13">
        <f>SUMIFS(Inyecciones!$E$2:$E$14185,Inyecciones!$A$2:$A$14185,Balance!Y$4,Inyecciones!$B$2:$B$14185,Balance!$B313,Inyecciones!$C$2:$C$14185,Balance!Y$5)</f>
        <v>16188.992953407</v>
      </c>
      <c r="Z313" s="14">
        <f>SUMIFS(Inyecciones!$E$2:$E$14185,Inyecciones!$A$2:$A$14185,Balance!Z$4,Inyecciones!$B$2:$B$14185,Balance!$B313,Inyecciones!$C$2:$C$14185,Balance!Z$5)</f>
        <v>22526.31882116984</v>
      </c>
      <c r="AA313" s="12">
        <f>SUMIFS(Inyecciones!$E$2:$E$14185,Inyecciones!$A$2:$A$14185,Balance!AA$4,Inyecciones!$B$2:$B$14185,Balance!$B313,Inyecciones!$C$2:$C$14185,Balance!AA$5)</f>
        <v>57745.753656191497</v>
      </c>
      <c r="AB313" s="13">
        <f>SUMIFS(Inyecciones!$E$2:$E$14185,Inyecciones!$A$2:$A$14185,Balance!AB$4,Inyecciones!$B$2:$B$14185,Balance!$B313,Inyecciones!$C$2:$C$14185,Balance!AB$5)</f>
        <v>44656.720746473162</v>
      </c>
      <c r="AC313" s="13">
        <f>SUMIFS(Inyecciones!$E$2:$E$14185,Inyecciones!$A$2:$A$14185,Balance!AC$4,Inyecciones!$B$2:$B$14185,Balance!$B313,Inyecciones!$C$2:$C$14185,Balance!AC$5)</f>
        <v>45897.110921548752</v>
      </c>
      <c r="AD313" s="13">
        <f>SUMIFS(Inyecciones!$E$2:$E$14185,Inyecciones!$A$2:$A$14185,Balance!AD$4,Inyecciones!$B$2:$B$14185,Balance!$B313,Inyecciones!$C$2:$C$14185,Balance!AD$5)</f>
        <v>30271.884118093159</v>
      </c>
      <c r="AE313" s="13">
        <f>SUMIFS(Inyecciones!$E$2:$E$14185,Inyecciones!$A$2:$A$14185,Balance!AE$4,Inyecciones!$B$2:$B$14185,Balance!$B313,Inyecciones!$C$2:$C$14185,Balance!AE$5)</f>
        <v>23699.115932808319</v>
      </c>
      <c r="AF313" s="13">
        <f>SUMIFS(Inyecciones!$E$2:$E$14185,Inyecciones!$A$2:$A$14185,Balance!AF$4,Inyecciones!$B$2:$B$14185,Balance!$B313,Inyecciones!$C$2:$C$14185,Balance!AF$5)</f>
        <v>14758.62800903899</v>
      </c>
      <c r="AG313" s="13">
        <f>SUMIFS(Inyecciones!$E$2:$E$14185,Inyecciones!$A$2:$A$14185,Balance!AG$4,Inyecciones!$B$2:$B$14185,Balance!$B313,Inyecciones!$C$2:$C$14185,Balance!AG$5)</f>
        <v>19185.93655427295</v>
      </c>
      <c r="AH313" s="13">
        <f>SUMIFS(Inyecciones!$E$2:$E$14185,Inyecciones!$A$2:$A$14185,Balance!AH$4,Inyecciones!$B$2:$B$14185,Balance!$B313,Inyecciones!$C$2:$C$14185,Balance!AH$5)</f>
        <v>27612.123500496691</v>
      </c>
      <c r="AI313" s="13">
        <f>SUMIFS(Inyecciones!$E$2:$E$14185,Inyecciones!$A$2:$A$14185,Balance!AI$4,Inyecciones!$B$2:$B$14185,Balance!$B313,Inyecciones!$C$2:$C$14185,Balance!AI$5)</f>
        <v>30454.254794976699</v>
      </c>
      <c r="AJ313" s="13">
        <f>SUMIFS(Inyecciones!$E$2:$E$14185,Inyecciones!$A$2:$A$14185,Balance!AJ$4,Inyecciones!$B$2:$B$14185,Balance!$B313,Inyecciones!$C$2:$C$14185,Balance!AJ$5)</f>
        <v>24251.479344888059</v>
      </c>
      <c r="AK313" s="13">
        <f>SUMIFS(Inyecciones!$E$2:$E$14185,Inyecciones!$A$2:$A$14185,Balance!AK$4,Inyecciones!$B$2:$B$14185,Balance!$B313,Inyecciones!$C$2:$C$14185,Balance!AK$5)</f>
        <v>30683.157323759238</v>
      </c>
      <c r="AL313" s="14">
        <f>SUMIFS(Inyecciones!$E$2:$E$14185,Inyecciones!$A$2:$A$14185,Balance!AL$4,Inyecciones!$B$2:$B$14185,Balance!$B313,Inyecciones!$C$2:$C$14185,Balance!AL$5)</f>
        <v>34259.768732559372</v>
      </c>
      <c r="AM313" s="13"/>
      <c r="AN313" s="12">
        <f>SUMIFS('Retiro Mensual'!$E$2:$E$2629,'Retiro Mensual'!$A$2:$A$2629,AN$4,'Retiro Mensual'!$B$2:$B$2629,$B313,'Retiro Mensual'!$C$2:$C$2629,AN$5)</f>
        <v>0</v>
      </c>
      <c r="AO313" s="13">
        <f>SUMIFS('Retiro Mensual'!$E$2:$E$2629,'Retiro Mensual'!$A$2:$A$2629,AO$4,'Retiro Mensual'!$B$2:$B$2629,$B313,'Retiro Mensual'!$C$2:$C$2629,AO$5)</f>
        <v>0</v>
      </c>
      <c r="AP313" s="13">
        <f>SUMIFS('Retiro Mensual'!$E$2:$E$2629,'Retiro Mensual'!$A$2:$A$2629,AP$4,'Retiro Mensual'!$B$2:$B$2629,$B313,'Retiro Mensual'!$C$2:$C$2629,AP$5)</f>
        <v>0</v>
      </c>
      <c r="AQ313" s="13">
        <f>SUMIFS('Retiro Mensual'!$E$2:$E$2629,'Retiro Mensual'!$A$2:$A$2629,AQ$4,'Retiro Mensual'!$B$2:$B$2629,$B313,'Retiro Mensual'!$C$2:$C$2629,AQ$5)</f>
        <v>0</v>
      </c>
      <c r="AR313" s="13">
        <f>SUMIFS('Retiro Mensual'!$E$2:$E$2629,'Retiro Mensual'!$A$2:$A$2629,AR$4,'Retiro Mensual'!$B$2:$B$2629,$B313,'Retiro Mensual'!$C$2:$C$2629,AR$5)</f>
        <v>0</v>
      </c>
      <c r="AS313" s="13">
        <f>SUMIFS('Retiro Mensual'!$E$2:$E$2629,'Retiro Mensual'!$A$2:$A$2629,AS$4,'Retiro Mensual'!$B$2:$B$2629,$B313,'Retiro Mensual'!$C$2:$C$2629,AS$5)</f>
        <v>0</v>
      </c>
      <c r="AT313" s="13">
        <f>SUMIFS('Retiro Mensual'!$E$2:$E$2629,'Retiro Mensual'!$A$2:$A$2629,AT$4,'Retiro Mensual'!$B$2:$B$2629,$B313,'Retiro Mensual'!$C$2:$C$2629,AT$5)</f>
        <v>0</v>
      </c>
      <c r="AU313" s="13">
        <f>SUMIFS('Retiro Mensual'!$E$2:$E$2629,'Retiro Mensual'!$A$2:$A$2629,AU$4,'Retiro Mensual'!$B$2:$B$2629,$B313,'Retiro Mensual'!$C$2:$C$2629,AU$5)</f>
        <v>0</v>
      </c>
      <c r="AV313" s="13">
        <f>SUMIFS('Retiro Mensual'!$E$2:$E$2629,'Retiro Mensual'!$A$2:$A$2629,AV$4,'Retiro Mensual'!$B$2:$B$2629,$B313,'Retiro Mensual'!$C$2:$C$2629,AV$5)</f>
        <v>0</v>
      </c>
      <c r="AW313" s="13">
        <f>SUMIFS('Retiro Mensual'!$E$2:$E$2629,'Retiro Mensual'!$A$2:$A$2629,AW$4,'Retiro Mensual'!$B$2:$B$2629,$B313,'Retiro Mensual'!$C$2:$C$2629,AW$5)</f>
        <v>0</v>
      </c>
      <c r="AX313" s="13">
        <f>SUMIFS('Retiro Mensual'!$E$2:$E$2629,'Retiro Mensual'!$A$2:$A$2629,AX$4,'Retiro Mensual'!$B$2:$B$2629,$B313,'Retiro Mensual'!$C$2:$C$2629,AX$5)</f>
        <v>0</v>
      </c>
      <c r="AY313" s="14">
        <f>SUMIFS('Retiro Mensual'!$E$2:$E$2629,'Retiro Mensual'!$A$2:$A$2629,AY$4,'Retiro Mensual'!$B$2:$B$2629,$B313,'Retiro Mensual'!$C$2:$C$2629,AY$5)</f>
        <v>0</v>
      </c>
      <c r="AZ313" s="12">
        <f>SUMIFS('Retiro Mensual'!$E$2:$E$2629,'Retiro Mensual'!$A$2:$A$2629,AZ$4,'Retiro Mensual'!$B$2:$B$2629,$B313,'Retiro Mensual'!$C$2:$C$2629,AZ$5)</f>
        <v>0</v>
      </c>
      <c r="BA313" s="13">
        <f>SUMIFS('Retiro Mensual'!$E$2:$E$2629,'Retiro Mensual'!$A$2:$A$2629,BA$4,'Retiro Mensual'!$B$2:$B$2629,$B313,'Retiro Mensual'!$C$2:$C$2629,BA$5)</f>
        <v>0</v>
      </c>
      <c r="BB313" s="13">
        <f>SUMIFS('Retiro Mensual'!$E$2:$E$2629,'Retiro Mensual'!$A$2:$A$2629,BB$4,'Retiro Mensual'!$B$2:$B$2629,$B313,'Retiro Mensual'!$C$2:$C$2629,BB$5)</f>
        <v>0</v>
      </c>
      <c r="BC313" s="13">
        <f>SUMIFS('Retiro Mensual'!$E$2:$E$2629,'Retiro Mensual'!$A$2:$A$2629,BC$4,'Retiro Mensual'!$B$2:$B$2629,$B313,'Retiro Mensual'!$C$2:$C$2629,BC$5)</f>
        <v>0</v>
      </c>
      <c r="BD313" s="13">
        <f>SUMIFS('Retiro Mensual'!$E$2:$E$2629,'Retiro Mensual'!$A$2:$A$2629,BD$4,'Retiro Mensual'!$B$2:$B$2629,$B313,'Retiro Mensual'!$C$2:$C$2629,BD$5)</f>
        <v>0</v>
      </c>
      <c r="BE313" s="13">
        <f>SUMIFS('Retiro Mensual'!$E$2:$E$2629,'Retiro Mensual'!$A$2:$A$2629,BE$4,'Retiro Mensual'!$B$2:$B$2629,$B313,'Retiro Mensual'!$C$2:$C$2629,BE$5)</f>
        <v>0</v>
      </c>
      <c r="BF313" s="13">
        <f>SUMIFS('Retiro Mensual'!$E$2:$E$2629,'Retiro Mensual'!$A$2:$A$2629,BF$4,'Retiro Mensual'!$B$2:$B$2629,$B313,'Retiro Mensual'!$C$2:$C$2629,BF$5)</f>
        <v>0</v>
      </c>
      <c r="BG313" s="13">
        <f>SUMIFS('Retiro Mensual'!$E$2:$E$2629,'Retiro Mensual'!$A$2:$A$2629,BG$4,'Retiro Mensual'!$B$2:$B$2629,$B313,'Retiro Mensual'!$C$2:$C$2629,BG$5)</f>
        <v>0</v>
      </c>
      <c r="BH313" s="13">
        <f>SUMIFS('Retiro Mensual'!$E$2:$E$2629,'Retiro Mensual'!$A$2:$A$2629,BH$4,'Retiro Mensual'!$B$2:$B$2629,$B313,'Retiro Mensual'!$C$2:$C$2629,BH$5)</f>
        <v>0</v>
      </c>
      <c r="BI313" s="13">
        <f>SUMIFS('Retiro Mensual'!$E$2:$E$2629,'Retiro Mensual'!$A$2:$A$2629,BI$4,'Retiro Mensual'!$B$2:$B$2629,$B313,'Retiro Mensual'!$C$2:$C$2629,BI$5)</f>
        <v>0</v>
      </c>
      <c r="BJ313" s="13">
        <f>SUMIFS('Retiro Mensual'!$E$2:$E$2629,'Retiro Mensual'!$A$2:$A$2629,BJ$4,'Retiro Mensual'!$B$2:$B$2629,$B313,'Retiro Mensual'!$C$2:$C$2629,BJ$5)</f>
        <v>0</v>
      </c>
      <c r="BK313" s="14">
        <f>SUMIFS('Retiro Mensual'!$E$2:$E$2629,'Retiro Mensual'!$A$2:$A$2629,BK$4,'Retiro Mensual'!$B$2:$B$2629,$B313,'Retiro Mensual'!$C$2:$C$2629,BK$5)</f>
        <v>0</v>
      </c>
      <c r="BL313" s="12">
        <f>SUMIFS('Retiro Mensual'!$E$2:$E$2629,'Retiro Mensual'!$A$2:$A$2629,BL$4,'Retiro Mensual'!$B$2:$B$2629,$B313,'Retiro Mensual'!$C$2:$C$2629,BL$5)</f>
        <v>0</v>
      </c>
      <c r="BM313" s="13">
        <f>SUMIFS('Retiro Mensual'!$E$2:$E$2629,'Retiro Mensual'!$A$2:$A$2629,BM$4,'Retiro Mensual'!$B$2:$B$2629,$B313,'Retiro Mensual'!$C$2:$C$2629,BM$5)</f>
        <v>0</v>
      </c>
      <c r="BN313" s="13">
        <f>SUMIFS('Retiro Mensual'!$E$2:$E$2629,'Retiro Mensual'!$A$2:$A$2629,BN$4,'Retiro Mensual'!$B$2:$B$2629,$B313,'Retiro Mensual'!$C$2:$C$2629,BN$5)</f>
        <v>0</v>
      </c>
      <c r="BO313" s="13">
        <f>SUMIFS('Retiro Mensual'!$E$2:$E$2629,'Retiro Mensual'!$A$2:$A$2629,BO$4,'Retiro Mensual'!$B$2:$B$2629,$B313,'Retiro Mensual'!$C$2:$C$2629,BO$5)</f>
        <v>0</v>
      </c>
      <c r="BP313" s="13">
        <f>SUMIFS('Retiro Mensual'!$E$2:$E$2629,'Retiro Mensual'!$A$2:$A$2629,BP$4,'Retiro Mensual'!$B$2:$B$2629,$B313,'Retiro Mensual'!$C$2:$C$2629,BP$5)</f>
        <v>0</v>
      </c>
      <c r="BQ313" s="13">
        <f>SUMIFS('Retiro Mensual'!$E$2:$E$2629,'Retiro Mensual'!$A$2:$A$2629,BQ$4,'Retiro Mensual'!$B$2:$B$2629,$B313,'Retiro Mensual'!$C$2:$C$2629,BQ$5)</f>
        <v>0</v>
      </c>
      <c r="BR313" s="13">
        <f>SUMIFS('Retiro Mensual'!$E$2:$E$2629,'Retiro Mensual'!$A$2:$A$2629,BR$4,'Retiro Mensual'!$B$2:$B$2629,$B313,'Retiro Mensual'!$C$2:$C$2629,BR$5)</f>
        <v>0</v>
      </c>
      <c r="BS313" s="13">
        <f>SUMIFS('Retiro Mensual'!$E$2:$E$2629,'Retiro Mensual'!$A$2:$A$2629,BS$4,'Retiro Mensual'!$B$2:$B$2629,$B313,'Retiro Mensual'!$C$2:$C$2629,BS$5)</f>
        <v>0</v>
      </c>
      <c r="BT313" s="13">
        <f>SUMIFS('Retiro Mensual'!$E$2:$E$2629,'Retiro Mensual'!$A$2:$A$2629,BT$4,'Retiro Mensual'!$B$2:$B$2629,$B313,'Retiro Mensual'!$C$2:$C$2629,BT$5)</f>
        <v>0</v>
      </c>
      <c r="BU313" s="13">
        <f>SUMIFS('Retiro Mensual'!$E$2:$E$2629,'Retiro Mensual'!$A$2:$A$2629,BU$4,'Retiro Mensual'!$B$2:$B$2629,$B313,'Retiro Mensual'!$C$2:$C$2629,BU$5)</f>
        <v>0</v>
      </c>
      <c r="BV313" s="13">
        <f>SUMIFS('Retiro Mensual'!$E$2:$E$2629,'Retiro Mensual'!$A$2:$A$2629,BV$4,'Retiro Mensual'!$B$2:$B$2629,$B313,'Retiro Mensual'!$C$2:$C$2629,BV$5)</f>
        <v>0</v>
      </c>
      <c r="BW313" s="14">
        <f>SUMIFS('Retiro Mensual'!$E$2:$E$2629,'Retiro Mensual'!$A$2:$A$2629,BW$4,'Retiro Mensual'!$B$2:$B$2629,$B313,'Retiro Mensual'!$C$2:$C$2629,BW$5)</f>
        <v>0</v>
      </c>
      <c r="BX313" s="13"/>
      <c r="BY313" s="12">
        <f>SUMIFS('Compra Ventas'!$E$2:$E$2700,'Compra Ventas'!$A$2:$A$2700,BY$4,'Compra Ventas'!$B$2:$B$2700,$B313,'Compra Ventas'!$C$2:$C$2700,BY$5)</f>
        <v>0</v>
      </c>
      <c r="BZ313" s="13">
        <f>SUMIFS('Compra Ventas'!$E$2:$E$2700,'Compra Ventas'!$A$2:$A$2700,BZ$4,'Compra Ventas'!$B$2:$B$2700,$B313,'Compra Ventas'!$C$2:$C$2700,BZ$5)</f>
        <v>0</v>
      </c>
      <c r="CA313" s="13">
        <f>SUMIFS('Compra Ventas'!$E$2:$E$2700,'Compra Ventas'!$A$2:$A$2700,CA$4,'Compra Ventas'!$B$2:$B$2700,$B313,'Compra Ventas'!$C$2:$C$2700,CA$5)</f>
        <v>0</v>
      </c>
      <c r="CB313" s="13">
        <f>SUMIFS('Compra Ventas'!$E$2:$E$2700,'Compra Ventas'!$A$2:$A$2700,CB$4,'Compra Ventas'!$B$2:$B$2700,$B313,'Compra Ventas'!$C$2:$C$2700,CB$5)</f>
        <v>0</v>
      </c>
      <c r="CC313" s="13">
        <f>SUMIFS('Compra Ventas'!$E$2:$E$2700,'Compra Ventas'!$A$2:$A$2700,CC$4,'Compra Ventas'!$B$2:$B$2700,$B313,'Compra Ventas'!$C$2:$C$2700,CC$5)</f>
        <v>0</v>
      </c>
      <c r="CD313" s="13">
        <f>SUMIFS('Compra Ventas'!$E$2:$E$2700,'Compra Ventas'!$A$2:$A$2700,CD$4,'Compra Ventas'!$B$2:$B$2700,$B313,'Compra Ventas'!$C$2:$C$2700,CD$5)</f>
        <v>0</v>
      </c>
      <c r="CE313" s="13">
        <f>SUMIFS('Compra Ventas'!$E$2:$E$2700,'Compra Ventas'!$A$2:$A$2700,CE$4,'Compra Ventas'!$B$2:$B$2700,$B313,'Compra Ventas'!$C$2:$C$2700,CE$5)</f>
        <v>0</v>
      </c>
      <c r="CF313" s="13">
        <f>SUMIFS('Compra Ventas'!$E$2:$E$2700,'Compra Ventas'!$A$2:$A$2700,CF$4,'Compra Ventas'!$B$2:$B$2700,$B313,'Compra Ventas'!$C$2:$C$2700,CF$5)</f>
        <v>0</v>
      </c>
      <c r="CG313" s="13">
        <f>SUMIFS('Compra Ventas'!$E$2:$E$2700,'Compra Ventas'!$A$2:$A$2700,CG$4,'Compra Ventas'!$B$2:$B$2700,$B313,'Compra Ventas'!$C$2:$C$2700,CG$5)</f>
        <v>0</v>
      </c>
      <c r="CH313" s="13">
        <f>SUMIFS('Compra Ventas'!$E$2:$E$2700,'Compra Ventas'!$A$2:$A$2700,CH$4,'Compra Ventas'!$B$2:$B$2700,$B313,'Compra Ventas'!$C$2:$C$2700,CH$5)</f>
        <v>0</v>
      </c>
      <c r="CI313" s="13">
        <f>SUMIFS('Compra Ventas'!$E$2:$E$2700,'Compra Ventas'!$A$2:$A$2700,CI$4,'Compra Ventas'!$B$2:$B$2700,$B313,'Compra Ventas'!$C$2:$C$2700,CI$5)</f>
        <v>0</v>
      </c>
      <c r="CJ313" s="14">
        <f>SUMIFS('Compra Ventas'!$E$2:$E$2700,'Compra Ventas'!$A$2:$A$2700,CJ$4,'Compra Ventas'!$B$2:$B$2700,$B313,'Compra Ventas'!$C$2:$C$2700,CJ$5)</f>
        <v>0</v>
      </c>
      <c r="CK313" s="12">
        <f>SUMIFS('Compra Ventas'!$E$2:$E$2700,'Compra Ventas'!$A$2:$A$2700,CK$4,'Compra Ventas'!$B$2:$B$2700,$B313,'Compra Ventas'!$C$2:$C$2700,CK$5)</f>
        <v>0</v>
      </c>
      <c r="CL313" s="13">
        <f>SUMIFS('Compra Ventas'!$E$2:$E$2700,'Compra Ventas'!$A$2:$A$2700,CL$4,'Compra Ventas'!$B$2:$B$2700,$B313,'Compra Ventas'!$C$2:$C$2700,CL$5)</f>
        <v>0</v>
      </c>
      <c r="CM313" s="13">
        <f>SUMIFS('Compra Ventas'!$E$2:$E$2700,'Compra Ventas'!$A$2:$A$2700,CM$4,'Compra Ventas'!$B$2:$B$2700,$B313,'Compra Ventas'!$C$2:$C$2700,CM$5)</f>
        <v>0</v>
      </c>
      <c r="CN313" s="13">
        <f>SUMIFS('Compra Ventas'!$E$2:$E$2700,'Compra Ventas'!$A$2:$A$2700,CN$4,'Compra Ventas'!$B$2:$B$2700,$B313,'Compra Ventas'!$C$2:$C$2700,CN$5)</f>
        <v>0</v>
      </c>
      <c r="CO313" s="13">
        <f>SUMIFS('Compra Ventas'!$E$2:$E$2700,'Compra Ventas'!$A$2:$A$2700,CO$4,'Compra Ventas'!$B$2:$B$2700,$B313,'Compra Ventas'!$C$2:$C$2700,CO$5)</f>
        <v>0</v>
      </c>
      <c r="CP313" s="13">
        <f>SUMIFS('Compra Ventas'!$E$2:$E$2700,'Compra Ventas'!$A$2:$A$2700,CP$4,'Compra Ventas'!$B$2:$B$2700,$B313,'Compra Ventas'!$C$2:$C$2700,CP$5)</f>
        <v>0</v>
      </c>
      <c r="CQ313" s="13">
        <f>SUMIFS('Compra Ventas'!$E$2:$E$2700,'Compra Ventas'!$A$2:$A$2700,CQ$4,'Compra Ventas'!$B$2:$B$2700,$B313,'Compra Ventas'!$C$2:$C$2700,CQ$5)</f>
        <v>0</v>
      </c>
      <c r="CR313" s="13">
        <f>SUMIFS('Compra Ventas'!$E$2:$E$2700,'Compra Ventas'!$A$2:$A$2700,CR$4,'Compra Ventas'!$B$2:$B$2700,$B313,'Compra Ventas'!$C$2:$C$2700,CR$5)</f>
        <v>0</v>
      </c>
      <c r="CS313" s="13">
        <f>SUMIFS('Compra Ventas'!$E$2:$E$2700,'Compra Ventas'!$A$2:$A$2700,CS$4,'Compra Ventas'!$B$2:$B$2700,$B313,'Compra Ventas'!$C$2:$C$2700,CS$5)</f>
        <v>0</v>
      </c>
      <c r="CT313" s="13">
        <f>SUMIFS('Compra Ventas'!$E$2:$E$2700,'Compra Ventas'!$A$2:$A$2700,CT$4,'Compra Ventas'!$B$2:$B$2700,$B313,'Compra Ventas'!$C$2:$C$2700,CT$5)</f>
        <v>0</v>
      </c>
      <c r="CU313" s="13">
        <f>SUMIFS('Compra Ventas'!$E$2:$E$2700,'Compra Ventas'!$A$2:$A$2700,CU$4,'Compra Ventas'!$B$2:$B$2700,$B313,'Compra Ventas'!$C$2:$C$2700,CU$5)</f>
        <v>0</v>
      </c>
      <c r="CV313" s="14">
        <f>SUMIFS('Compra Ventas'!$E$2:$E$2700,'Compra Ventas'!$A$2:$A$2700,CV$4,'Compra Ventas'!$B$2:$B$2700,$B313,'Compra Ventas'!$C$2:$C$2700,CV$5)</f>
        <v>0</v>
      </c>
      <c r="CW313" s="12">
        <f>SUMIFS('Compra Ventas'!$E$2:$E$2700,'Compra Ventas'!$A$2:$A$2700,CW$4,'Compra Ventas'!$B$2:$B$2700,$B313,'Compra Ventas'!$C$2:$C$2700,CW$5)</f>
        <v>0</v>
      </c>
      <c r="CX313" s="13">
        <f>SUMIFS('Compra Ventas'!$E$2:$E$2700,'Compra Ventas'!$A$2:$A$2700,CX$4,'Compra Ventas'!$B$2:$B$2700,$B313,'Compra Ventas'!$C$2:$C$2700,CX$5)</f>
        <v>0</v>
      </c>
      <c r="CY313" s="13">
        <f>SUMIFS('Compra Ventas'!$E$2:$E$2700,'Compra Ventas'!$A$2:$A$2700,CY$4,'Compra Ventas'!$B$2:$B$2700,$B313,'Compra Ventas'!$C$2:$C$2700,CY$5)</f>
        <v>0</v>
      </c>
      <c r="CZ313" s="13">
        <f>SUMIFS('Compra Ventas'!$E$2:$E$2700,'Compra Ventas'!$A$2:$A$2700,CZ$4,'Compra Ventas'!$B$2:$B$2700,$B313,'Compra Ventas'!$C$2:$C$2700,CZ$5)</f>
        <v>0</v>
      </c>
      <c r="DA313" s="13">
        <f>SUMIFS('Compra Ventas'!$E$2:$E$2700,'Compra Ventas'!$A$2:$A$2700,DA$4,'Compra Ventas'!$B$2:$B$2700,$B313,'Compra Ventas'!$C$2:$C$2700,DA$5)</f>
        <v>0</v>
      </c>
      <c r="DB313" s="13">
        <f>SUMIFS('Compra Ventas'!$E$2:$E$2700,'Compra Ventas'!$A$2:$A$2700,DB$4,'Compra Ventas'!$B$2:$B$2700,$B313,'Compra Ventas'!$C$2:$C$2700,DB$5)</f>
        <v>0</v>
      </c>
      <c r="DC313" s="13">
        <f>SUMIFS('Compra Ventas'!$E$2:$E$2700,'Compra Ventas'!$A$2:$A$2700,DC$4,'Compra Ventas'!$B$2:$B$2700,$B313,'Compra Ventas'!$C$2:$C$2700,DC$5)</f>
        <v>0</v>
      </c>
      <c r="DD313" s="13">
        <f>SUMIFS('Compra Ventas'!$E$2:$E$2700,'Compra Ventas'!$A$2:$A$2700,DD$4,'Compra Ventas'!$B$2:$B$2700,$B313,'Compra Ventas'!$C$2:$C$2700,DD$5)</f>
        <v>0</v>
      </c>
      <c r="DE313" s="13">
        <f>SUMIFS('Compra Ventas'!$E$2:$E$2700,'Compra Ventas'!$A$2:$A$2700,DE$4,'Compra Ventas'!$B$2:$B$2700,$B313,'Compra Ventas'!$C$2:$C$2700,DE$5)</f>
        <v>0</v>
      </c>
      <c r="DF313" s="13">
        <f>SUMIFS('Compra Ventas'!$E$2:$E$2700,'Compra Ventas'!$A$2:$A$2700,DF$4,'Compra Ventas'!$B$2:$B$2700,$B313,'Compra Ventas'!$C$2:$C$2700,DF$5)</f>
        <v>0</v>
      </c>
      <c r="DG313" s="13">
        <f>SUMIFS('Compra Ventas'!$E$2:$E$2700,'Compra Ventas'!$A$2:$A$2700,DG$4,'Compra Ventas'!$B$2:$B$2700,$B313,'Compra Ventas'!$C$2:$C$2700,DG$5)</f>
        <v>0</v>
      </c>
      <c r="DH313" s="14">
        <f>SUMIFS('Compra Ventas'!$E$2:$E$2700,'Compra Ventas'!$A$2:$A$2700,DH$4,'Compra Ventas'!$B$2:$B$2700,$B313,'Compra Ventas'!$C$2:$C$2700,DH$5)</f>
        <v>0</v>
      </c>
      <c r="DI313" s="84"/>
      <c r="DJ313" s="98">
        <f>SUMIFS('Ajuste Ciclado'!D$5:D$47,'Ajuste Ciclado'!$C$5:$C$47,Balance!DJ$4,'Ajuste Ciclado'!$B$5:$B$47,Balance!$B313)</f>
        <v>0</v>
      </c>
      <c r="DK313" s="99">
        <f>SUMIFS('Ajuste Ciclado'!E$5:E$47,'Ajuste Ciclado'!$C$5:$C$47,Balance!DK$4,'Ajuste Ciclado'!$B$5:$B$47,Balance!$B313)</f>
        <v>0</v>
      </c>
      <c r="DL313" s="99">
        <f>SUMIFS('Ajuste Ciclado'!F$5:F$47,'Ajuste Ciclado'!$C$5:$C$47,Balance!DL$4,'Ajuste Ciclado'!$B$5:$B$47,Balance!$B313)</f>
        <v>0</v>
      </c>
      <c r="DM313" s="99">
        <f>SUMIFS('Ajuste Ciclado'!G$5:G$47,'Ajuste Ciclado'!$C$5:$C$47,Balance!DM$4,'Ajuste Ciclado'!$B$5:$B$47,Balance!$B313)</f>
        <v>0</v>
      </c>
      <c r="DN313" s="99">
        <f>SUMIFS('Ajuste Ciclado'!H$5:H$47,'Ajuste Ciclado'!$C$5:$C$47,Balance!DN$4,'Ajuste Ciclado'!$B$5:$B$47,Balance!$B313)</f>
        <v>0</v>
      </c>
      <c r="DO313" s="99">
        <f>SUMIFS('Ajuste Ciclado'!I$5:I$47,'Ajuste Ciclado'!$C$5:$C$47,Balance!DO$4,'Ajuste Ciclado'!$B$5:$B$47,Balance!$B313)</f>
        <v>0</v>
      </c>
      <c r="DP313" s="99">
        <f>SUMIFS('Ajuste Ciclado'!J$5:J$47,'Ajuste Ciclado'!$C$5:$C$47,Balance!DP$4,'Ajuste Ciclado'!$B$5:$B$47,Balance!$B313)</f>
        <v>0</v>
      </c>
      <c r="DQ313" s="99">
        <f>SUMIFS('Ajuste Ciclado'!K$5:K$47,'Ajuste Ciclado'!$C$5:$C$47,Balance!DQ$4,'Ajuste Ciclado'!$B$5:$B$47,Balance!$B313)</f>
        <v>0</v>
      </c>
      <c r="DR313" s="99">
        <f>SUMIFS('Ajuste Ciclado'!L$5:L$47,'Ajuste Ciclado'!$C$5:$C$47,Balance!DR$4,'Ajuste Ciclado'!$B$5:$B$47,Balance!$B313)</f>
        <v>0</v>
      </c>
      <c r="DS313" s="99">
        <f>SUMIFS('Ajuste Ciclado'!M$5:M$47,'Ajuste Ciclado'!$C$5:$C$47,Balance!DS$4,'Ajuste Ciclado'!$B$5:$B$47,Balance!$B313)</f>
        <v>0</v>
      </c>
      <c r="DT313" s="99">
        <f>SUMIFS('Ajuste Ciclado'!N$5:N$47,'Ajuste Ciclado'!$C$5:$C$47,Balance!DT$4,'Ajuste Ciclado'!$B$5:$B$47,Balance!$B313)</f>
        <v>0</v>
      </c>
      <c r="DU313" s="100">
        <f>SUMIFS('Ajuste Ciclado'!O$5:O$47,'Ajuste Ciclado'!$C$5:$C$47,Balance!DU$4,'Ajuste Ciclado'!$B$5:$B$47,Balance!$B313)</f>
        <v>0</v>
      </c>
      <c r="DV313" s="98">
        <f>SUMIFS('Ajuste Ciclado'!D$5:D$47,'Ajuste Ciclado'!$C$5:$C$47,Balance!DV$4,'Ajuste Ciclado'!$B$5:$B$47,Balance!$B313)</f>
        <v>0</v>
      </c>
      <c r="DW313" s="99">
        <f>SUMIFS('Ajuste Ciclado'!E$5:E$47,'Ajuste Ciclado'!$C$5:$C$47,Balance!DW$4,'Ajuste Ciclado'!$B$5:$B$47,Balance!$B313)</f>
        <v>0</v>
      </c>
      <c r="DX313" s="99">
        <f>SUMIFS('Ajuste Ciclado'!F$5:F$47,'Ajuste Ciclado'!$C$5:$C$47,Balance!DX$4,'Ajuste Ciclado'!$B$5:$B$47,Balance!$B313)</f>
        <v>0</v>
      </c>
      <c r="DY313" s="99">
        <f>SUMIFS('Ajuste Ciclado'!G$5:G$47,'Ajuste Ciclado'!$C$5:$C$47,Balance!DY$4,'Ajuste Ciclado'!$B$5:$B$47,Balance!$B313)</f>
        <v>0</v>
      </c>
      <c r="DZ313" s="99">
        <f>SUMIFS('Ajuste Ciclado'!H$5:H$47,'Ajuste Ciclado'!$C$5:$C$47,Balance!DZ$4,'Ajuste Ciclado'!$B$5:$B$47,Balance!$B313)</f>
        <v>0</v>
      </c>
      <c r="EA313" s="99">
        <f>SUMIFS('Ajuste Ciclado'!I$5:I$47,'Ajuste Ciclado'!$C$5:$C$47,Balance!EA$4,'Ajuste Ciclado'!$B$5:$B$47,Balance!$B313)</f>
        <v>0</v>
      </c>
      <c r="EB313" s="99">
        <f>SUMIFS('Ajuste Ciclado'!J$5:J$47,'Ajuste Ciclado'!$C$5:$C$47,Balance!EB$4,'Ajuste Ciclado'!$B$5:$B$47,Balance!$B313)</f>
        <v>0</v>
      </c>
      <c r="EC313" s="99">
        <f>SUMIFS('Ajuste Ciclado'!K$5:K$47,'Ajuste Ciclado'!$C$5:$C$47,Balance!EC$4,'Ajuste Ciclado'!$B$5:$B$47,Balance!$B313)</f>
        <v>0</v>
      </c>
      <c r="ED313" s="99">
        <f>SUMIFS('Ajuste Ciclado'!L$5:L$47,'Ajuste Ciclado'!$C$5:$C$47,Balance!ED$4,'Ajuste Ciclado'!$B$5:$B$47,Balance!$B313)</f>
        <v>0</v>
      </c>
      <c r="EE313" s="99">
        <f>SUMIFS('Ajuste Ciclado'!M$5:M$47,'Ajuste Ciclado'!$C$5:$C$47,Balance!EE$4,'Ajuste Ciclado'!$B$5:$B$47,Balance!$B313)</f>
        <v>0</v>
      </c>
      <c r="EF313" s="99">
        <f>SUMIFS('Ajuste Ciclado'!N$5:N$47,'Ajuste Ciclado'!$C$5:$C$47,Balance!EF$4,'Ajuste Ciclado'!$B$5:$B$47,Balance!$B313)</f>
        <v>0</v>
      </c>
      <c r="EG313" s="100">
        <f>SUMIFS('Ajuste Ciclado'!O$5:O$47,'Ajuste Ciclado'!$C$5:$C$47,Balance!EG$4,'Ajuste Ciclado'!$B$5:$B$47,Balance!$B313)</f>
        <v>0</v>
      </c>
      <c r="EH313" s="98">
        <f>SUMIFS('Ajuste Ciclado'!D$5:D$47,'Ajuste Ciclado'!$C$5:$C$47,Balance!EH$4,'Ajuste Ciclado'!$B$5:$B$47,Balance!$B313)</f>
        <v>0</v>
      </c>
      <c r="EI313" s="99">
        <f>SUMIFS('Ajuste Ciclado'!E$5:E$47,'Ajuste Ciclado'!$C$5:$C$47,Balance!EI$4,'Ajuste Ciclado'!$B$5:$B$47,Balance!$B313)</f>
        <v>0</v>
      </c>
      <c r="EJ313" s="99">
        <f>SUMIFS('Ajuste Ciclado'!F$5:F$47,'Ajuste Ciclado'!$C$5:$C$47,Balance!EJ$4,'Ajuste Ciclado'!$B$5:$B$47,Balance!$B313)</f>
        <v>0</v>
      </c>
      <c r="EK313" s="99">
        <f>SUMIFS('Ajuste Ciclado'!G$5:G$47,'Ajuste Ciclado'!$C$5:$C$47,Balance!EK$4,'Ajuste Ciclado'!$B$5:$B$47,Balance!$B313)</f>
        <v>0</v>
      </c>
      <c r="EL313" s="99">
        <f>SUMIFS('Ajuste Ciclado'!H$5:H$47,'Ajuste Ciclado'!$C$5:$C$47,Balance!EL$4,'Ajuste Ciclado'!$B$5:$B$47,Balance!$B313)</f>
        <v>0</v>
      </c>
      <c r="EM313" s="99">
        <f>SUMIFS('Ajuste Ciclado'!I$5:I$47,'Ajuste Ciclado'!$C$5:$C$47,Balance!EM$4,'Ajuste Ciclado'!$B$5:$B$47,Balance!$B313)</f>
        <v>0</v>
      </c>
      <c r="EN313" s="99">
        <f>SUMIFS('Ajuste Ciclado'!J$5:J$47,'Ajuste Ciclado'!$C$5:$C$47,Balance!EN$4,'Ajuste Ciclado'!$B$5:$B$47,Balance!$B313)</f>
        <v>0</v>
      </c>
      <c r="EO313" s="99">
        <f>SUMIFS('Ajuste Ciclado'!K$5:K$47,'Ajuste Ciclado'!$C$5:$C$47,Balance!EO$4,'Ajuste Ciclado'!$B$5:$B$47,Balance!$B313)</f>
        <v>0</v>
      </c>
      <c r="EP313" s="99">
        <f>SUMIFS('Ajuste Ciclado'!L$5:L$47,'Ajuste Ciclado'!$C$5:$C$47,Balance!EP$4,'Ajuste Ciclado'!$B$5:$B$47,Balance!$B313)</f>
        <v>0</v>
      </c>
      <c r="EQ313" s="99">
        <f>SUMIFS('Ajuste Ciclado'!M$5:M$47,'Ajuste Ciclado'!$C$5:$C$47,Balance!EQ$4,'Ajuste Ciclado'!$B$5:$B$47,Balance!$B313)</f>
        <v>0</v>
      </c>
      <c r="ER313" s="99">
        <f>SUMIFS('Ajuste Ciclado'!N$5:N$47,'Ajuste Ciclado'!$C$5:$C$47,Balance!ER$4,'Ajuste Ciclado'!$B$5:$B$47,Balance!$B313)</f>
        <v>0</v>
      </c>
      <c r="ES313" s="100">
        <f>SUMIFS('Ajuste Ciclado'!O$5:O$47,'Ajuste Ciclado'!$C$5:$C$47,Balance!ES$4,'Ajuste Ciclado'!$B$5:$B$47,Balance!$B313)</f>
        <v>0</v>
      </c>
      <c r="ET313" s="84"/>
      <c r="EU313" s="12">
        <f t="shared" si="377"/>
        <v>57609.699165904662</v>
      </c>
      <c r="EV313" s="13">
        <f t="shared" si="342"/>
        <v>44337.751081644747</v>
      </c>
      <c r="EW313" s="13">
        <f t="shared" si="343"/>
        <v>45622.427799132551</v>
      </c>
      <c r="EX313" s="13">
        <f t="shared" si="344"/>
        <v>28774.01506113082</v>
      </c>
      <c r="EY313" s="13">
        <f t="shared" si="345"/>
        <v>23253.10272271858</v>
      </c>
      <c r="EZ313" s="13">
        <f t="shared" si="346"/>
        <v>13391.044730450671</v>
      </c>
      <c r="FA313" s="13">
        <f t="shared" si="347"/>
        <v>16438.828396925612</v>
      </c>
      <c r="FB313" s="13">
        <f t="shared" si="348"/>
        <v>24237.049732684249</v>
      </c>
      <c r="FC313" s="13">
        <f t="shared" si="349"/>
        <v>27399.661258434058</v>
      </c>
      <c r="FD313" s="13">
        <f t="shared" si="350"/>
        <v>8041.1113694334963</v>
      </c>
      <c r="FE313" s="13">
        <f t="shared" si="351"/>
        <v>4775.7338005790607</v>
      </c>
      <c r="FF313" s="14">
        <f t="shared" si="352"/>
        <v>8104.0446672703292</v>
      </c>
      <c r="FG313" s="12">
        <f t="shared" si="353"/>
        <v>57726.103256155111</v>
      </c>
      <c r="FH313" s="13">
        <f t="shared" si="354"/>
        <v>44637.001066620876</v>
      </c>
      <c r="FI313" s="13">
        <f t="shared" si="355"/>
        <v>46064.742092206368</v>
      </c>
      <c r="FJ313" s="13">
        <f t="shared" si="356"/>
        <v>30494.71295572308</v>
      </c>
      <c r="FK313" s="13">
        <f t="shared" si="357"/>
        <v>22289.016920722559</v>
      </c>
      <c r="FL313" s="13">
        <f t="shared" si="358"/>
        <v>13538.68313789796</v>
      </c>
      <c r="FM313" s="13">
        <f t="shared" si="359"/>
        <v>17403.08226253368</v>
      </c>
      <c r="FN313" s="13">
        <f t="shared" si="360"/>
        <v>24342.916578319771</v>
      </c>
      <c r="FO313" s="13">
        <f t="shared" si="361"/>
        <v>27845.68452821617</v>
      </c>
      <c r="FP313" s="13">
        <f t="shared" si="362"/>
        <v>11649.311626061861</v>
      </c>
      <c r="FQ313" s="13">
        <f t="shared" si="363"/>
        <v>16188.992953407</v>
      </c>
      <c r="FR313" s="14">
        <f t="shared" si="364"/>
        <v>22526.31882116984</v>
      </c>
      <c r="FS313" s="12">
        <f t="shared" si="365"/>
        <v>57745.753656191497</v>
      </c>
      <c r="FT313" s="13">
        <f t="shared" si="366"/>
        <v>44656.720746473162</v>
      </c>
      <c r="FU313" s="13">
        <f t="shared" si="367"/>
        <v>45897.110921548752</v>
      </c>
      <c r="FV313" s="13">
        <f t="shared" si="368"/>
        <v>30271.884118093159</v>
      </c>
      <c r="FW313" s="13">
        <f t="shared" si="369"/>
        <v>23699.115932808319</v>
      </c>
      <c r="FX313" s="13">
        <f t="shared" si="370"/>
        <v>14758.62800903899</v>
      </c>
      <c r="FY313" s="13">
        <f t="shared" si="371"/>
        <v>19185.93655427295</v>
      </c>
      <c r="FZ313" s="13">
        <f t="shared" si="372"/>
        <v>27612.123500496691</v>
      </c>
      <c r="GA313" s="13">
        <f t="shared" si="373"/>
        <v>30454.254794976699</v>
      </c>
      <c r="GB313" s="13">
        <f t="shared" si="374"/>
        <v>24251.479344888059</v>
      </c>
      <c r="GC313" s="13">
        <f t="shared" si="375"/>
        <v>30683.157323759238</v>
      </c>
      <c r="GD313" s="14">
        <f t="shared" si="376"/>
        <v>34259.768732559372</v>
      </c>
      <c r="GE313" s="84"/>
      <c r="GF313" s="12">
        <f t="shared" si="388"/>
        <v>301984.46978630882</v>
      </c>
      <c r="GG313" s="13">
        <f t="shared" si="388"/>
        <v>334706.56619903428</v>
      </c>
      <c r="GH313" s="14">
        <f t="shared" si="388"/>
        <v>383475.93363510689</v>
      </c>
      <c r="GI313" s="6">
        <f t="shared" si="379"/>
        <v>1</v>
      </c>
      <c r="GJ313" s="12">
        <f t="shared" si="380"/>
        <v>0</v>
      </c>
      <c r="GK313" s="13">
        <f t="shared" si="381"/>
        <v>0</v>
      </c>
      <c r="GL313" s="14">
        <f t="shared" si="382"/>
        <v>0</v>
      </c>
      <c r="GM313" s="84"/>
      <c r="GN313" s="66">
        <f t="shared" si="383"/>
        <v>0</v>
      </c>
      <c r="GO313" s="84"/>
      <c r="GP313" s="63" t="str" cm="1">
        <f t="array" ref="GP313">INDEX($GF$4:$GH$4,1,GI313)</f>
        <v>Sample 1</v>
      </c>
      <c r="GQ313" s="12">
        <f t="shared" si="385"/>
        <v>4775.7338005790607</v>
      </c>
      <c r="GR313" s="13">
        <f t="shared" si="385"/>
        <v>8041.1113694334963</v>
      </c>
      <c r="GS313" s="14">
        <f t="shared" si="385"/>
        <v>8104.0446672703292</v>
      </c>
      <c r="GT313" s="12">
        <f t="shared" si="386"/>
        <v>11649.311626061861</v>
      </c>
      <c r="GU313" s="13">
        <f t="shared" si="386"/>
        <v>13538.68313789796</v>
      </c>
      <c r="GV313" s="14">
        <f t="shared" si="386"/>
        <v>16188.992953407</v>
      </c>
      <c r="GW313" s="12">
        <f t="shared" si="387"/>
        <v>14758.62800903899</v>
      </c>
      <c r="GX313" s="13">
        <f t="shared" si="387"/>
        <v>19185.93655427295</v>
      </c>
      <c r="GY313" s="14">
        <f t="shared" si="387"/>
        <v>23699.115932808319</v>
      </c>
      <c r="GZ313" s="84" t="str">
        <f t="shared" si="390"/>
        <v>Sample 1</v>
      </c>
      <c r="HA313" s="12">
        <f t="shared" si="389"/>
        <v>0</v>
      </c>
      <c r="HB313" s="13">
        <f t="shared" si="389"/>
        <v>0</v>
      </c>
      <c r="HC313" s="14">
        <f t="shared" si="389"/>
        <v>0</v>
      </c>
      <c r="HD313" s="6">
        <f t="shared" si="391"/>
        <v>0</v>
      </c>
      <c r="HE313" s="84" t="str">
        <f t="shared" si="392"/>
        <v>Ok</v>
      </c>
    </row>
    <row r="314" spans="2:213" hidden="1" x14ac:dyDescent="0.3">
      <c r="B314" s="84" t="s">
        <v>183</v>
      </c>
      <c r="C314" s="12">
        <f>SUMIFS(Inyecciones!$E$2:$E$14185,Inyecciones!$A$2:$A$14185,Balance!C$4,Inyecciones!$B$2:$B$14185,Balance!$B314,Inyecciones!$C$2:$C$14185,Balance!C$5)</f>
        <v>53675.014311723076</v>
      </c>
      <c r="D314" s="13">
        <f>SUMIFS(Inyecciones!$E$2:$E$14185,Inyecciones!$A$2:$A$14185,Balance!D$4,Inyecciones!$B$2:$B$14185,Balance!$B314,Inyecciones!$C$2:$C$14185,Balance!D$5)</f>
        <v>41545.911131494438</v>
      </c>
      <c r="E314" s="13">
        <f>SUMIFS(Inyecciones!$E$2:$E$14185,Inyecciones!$A$2:$A$14185,Balance!E$4,Inyecciones!$B$2:$B$14185,Balance!$B314,Inyecciones!$C$2:$C$14185,Balance!E$5)</f>
        <v>43824.664003888887</v>
      </c>
      <c r="F314" s="13">
        <f>SUMIFS(Inyecciones!$E$2:$E$14185,Inyecciones!$A$2:$A$14185,Balance!F$4,Inyecciones!$B$2:$B$14185,Balance!$B314,Inyecciones!$C$2:$C$14185,Balance!F$5)</f>
        <v>26321.68874737891</v>
      </c>
      <c r="G314" s="13">
        <f>SUMIFS(Inyecciones!$E$2:$E$14185,Inyecciones!$A$2:$A$14185,Balance!G$4,Inyecciones!$B$2:$B$14185,Balance!$B314,Inyecciones!$C$2:$C$14185,Balance!G$5)</f>
        <v>62307.736098326313</v>
      </c>
      <c r="H314" s="13">
        <f>SUMIFS(Inyecciones!$E$2:$E$14185,Inyecciones!$A$2:$A$14185,Balance!H$4,Inyecciones!$B$2:$B$14185,Balance!$B314,Inyecciones!$C$2:$C$14185,Balance!H$5)</f>
        <v>51532.098975987246</v>
      </c>
      <c r="I314" s="13">
        <f>SUMIFS(Inyecciones!$E$2:$E$14185,Inyecciones!$A$2:$A$14185,Balance!I$4,Inyecciones!$B$2:$B$14185,Balance!$B314,Inyecciones!$C$2:$C$14185,Balance!I$5)</f>
        <v>60526.850864578802</v>
      </c>
      <c r="J314" s="13">
        <f>SUMIFS(Inyecciones!$E$2:$E$14185,Inyecciones!$A$2:$A$14185,Balance!J$4,Inyecciones!$B$2:$B$14185,Balance!$B314,Inyecciones!$C$2:$C$14185,Balance!J$5)</f>
        <v>82206.322541450063</v>
      </c>
      <c r="K314" s="13">
        <f>SUMIFS(Inyecciones!$E$2:$E$14185,Inyecciones!$A$2:$A$14185,Balance!K$4,Inyecciones!$B$2:$B$14185,Balance!$B314,Inyecciones!$C$2:$C$14185,Balance!K$5)</f>
        <v>92917.048199398865</v>
      </c>
      <c r="L314" s="13">
        <f>SUMIFS(Inyecciones!$E$2:$E$14185,Inyecciones!$A$2:$A$14185,Balance!L$4,Inyecciones!$B$2:$B$14185,Balance!$B314,Inyecciones!$C$2:$C$14185,Balance!L$5)</f>
        <v>23637.423819766449</v>
      </c>
      <c r="M314" s="13">
        <f>SUMIFS(Inyecciones!$E$2:$E$14185,Inyecciones!$A$2:$A$14185,Balance!M$4,Inyecciones!$B$2:$B$14185,Balance!$B314,Inyecciones!$C$2:$C$14185,Balance!M$5)</f>
        <v>4788.124445834158</v>
      </c>
      <c r="N314" s="14">
        <f>SUMIFS(Inyecciones!$E$2:$E$14185,Inyecciones!$A$2:$A$14185,Balance!N$4,Inyecciones!$B$2:$B$14185,Balance!$B314,Inyecciones!$C$2:$C$14185,Balance!N$5)</f>
        <v>11852.249739052009</v>
      </c>
      <c r="O314" s="12">
        <f>SUMIFS(Inyecciones!$E$2:$E$14185,Inyecciones!$A$2:$A$14185,Balance!O$4,Inyecciones!$B$2:$B$14185,Balance!$B314,Inyecciones!$C$2:$C$14185,Balance!O$5)</f>
        <v>53773.429581623161</v>
      </c>
      <c r="P314" s="13">
        <f>SUMIFS(Inyecciones!$E$2:$E$14185,Inyecciones!$A$2:$A$14185,Balance!P$4,Inyecciones!$B$2:$B$14185,Balance!$B314,Inyecciones!$C$2:$C$14185,Balance!P$5)</f>
        <v>41643.615713176921</v>
      </c>
      <c r="Q314" s="13">
        <f>SUMIFS(Inyecciones!$E$2:$E$14185,Inyecciones!$A$2:$A$14185,Balance!Q$4,Inyecciones!$B$2:$B$14185,Balance!$B314,Inyecciones!$C$2:$C$14185,Balance!Q$5)</f>
        <v>44222.142974657298</v>
      </c>
      <c r="R314" s="13">
        <f>SUMIFS(Inyecciones!$E$2:$E$14185,Inyecciones!$A$2:$A$14185,Balance!R$4,Inyecciones!$B$2:$B$14185,Balance!$B314,Inyecciones!$C$2:$C$14185,Balance!R$5)</f>
        <v>27805.24734047371</v>
      </c>
      <c r="S314" s="13">
        <f>SUMIFS(Inyecciones!$E$2:$E$14185,Inyecciones!$A$2:$A$14185,Balance!S$4,Inyecciones!$B$2:$B$14185,Balance!$B314,Inyecciones!$C$2:$C$14185,Balance!S$5)</f>
        <v>61883.375871711811</v>
      </c>
      <c r="T314" s="13">
        <f>SUMIFS(Inyecciones!$E$2:$E$14185,Inyecciones!$A$2:$A$14185,Balance!T$4,Inyecciones!$B$2:$B$14185,Balance!$B314,Inyecciones!$C$2:$C$14185,Balance!T$5)</f>
        <v>51625.02304377636</v>
      </c>
      <c r="U314" s="13">
        <f>SUMIFS(Inyecciones!$E$2:$E$14185,Inyecciones!$A$2:$A$14185,Balance!U$4,Inyecciones!$B$2:$B$14185,Balance!$B314,Inyecciones!$C$2:$C$14185,Balance!U$5)</f>
        <v>62535.717028755658</v>
      </c>
      <c r="V314" s="13">
        <f>SUMIFS(Inyecciones!$E$2:$E$14185,Inyecciones!$A$2:$A$14185,Balance!V$4,Inyecciones!$B$2:$B$14185,Balance!$B314,Inyecciones!$C$2:$C$14185,Balance!V$5)</f>
        <v>82693.904407612179</v>
      </c>
      <c r="W314" s="13">
        <f>SUMIFS(Inyecciones!$E$2:$E$14185,Inyecciones!$A$2:$A$14185,Balance!W$4,Inyecciones!$B$2:$B$14185,Balance!$B314,Inyecciones!$C$2:$C$14185,Balance!W$5)</f>
        <v>94017.511252825861</v>
      </c>
      <c r="X314" s="13">
        <f>SUMIFS(Inyecciones!$E$2:$E$14185,Inyecciones!$A$2:$A$14185,Balance!X$4,Inyecciones!$B$2:$B$14185,Balance!$B314,Inyecciones!$C$2:$C$14185,Balance!X$5)</f>
        <v>35817.055740894197</v>
      </c>
      <c r="Y314" s="13">
        <f>SUMIFS(Inyecciones!$E$2:$E$14185,Inyecciones!$A$2:$A$14185,Balance!Y$4,Inyecciones!$B$2:$B$14185,Balance!$B314,Inyecciones!$C$2:$C$14185,Balance!Y$5)</f>
        <v>39101.458141068622</v>
      </c>
      <c r="Z314" s="14">
        <f>SUMIFS(Inyecciones!$E$2:$E$14185,Inyecciones!$A$2:$A$14185,Balance!Z$4,Inyecciones!$B$2:$B$14185,Balance!$B314,Inyecciones!$C$2:$C$14185,Balance!Z$5)</f>
        <v>61280.462009269257</v>
      </c>
      <c r="AA314" s="12">
        <f>SUMIFS(Inyecciones!$E$2:$E$14185,Inyecciones!$A$2:$A$14185,Balance!AA$4,Inyecciones!$B$2:$B$14185,Balance!$B314,Inyecciones!$C$2:$C$14185,Balance!AA$5)</f>
        <v>53794.465830023692</v>
      </c>
      <c r="AB314" s="13">
        <f>SUMIFS(Inyecciones!$E$2:$E$14185,Inyecciones!$A$2:$A$14185,Balance!AB$4,Inyecciones!$B$2:$B$14185,Balance!$B314,Inyecciones!$C$2:$C$14185,Balance!AB$5)</f>
        <v>41639.690115271267</v>
      </c>
      <c r="AC314" s="13">
        <f>SUMIFS(Inyecciones!$E$2:$E$14185,Inyecciones!$A$2:$A$14185,Balance!AC$4,Inyecciones!$B$2:$B$14185,Balance!$B314,Inyecciones!$C$2:$C$14185,Balance!AC$5)</f>
        <v>44070.854062623177</v>
      </c>
      <c r="AD314" s="13">
        <f>SUMIFS(Inyecciones!$E$2:$E$14185,Inyecciones!$A$2:$A$14185,Balance!AD$4,Inyecciones!$B$2:$B$14185,Balance!$B314,Inyecciones!$C$2:$C$14185,Balance!AD$5)</f>
        <v>27617.82904097443</v>
      </c>
      <c r="AE314" s="13">
        <f>SUMIFS(Inyecciones!$E$2:$E$14185,Inyecciones!$A$2:$A$14185,Balance!AE$4,Inyecciones!$B$2:$B$14185,Balance!$B314,Inyecciones!$C$2:$C$14185,Balance!AE$5)</f>
        <v>63183.692042084593</v>
      </c>
      <c r="AF314" s="13">
        <f>SUMIFS(Inyecciones!$E$2:$E$14185,Inyecciones!$A$2:$A$14185,Balance!AF$4,Inyecciones!$B$2:$B$14185,Balance!$B314,Inyecciones!$C$2:$C$14185,Balance!AF$5)</f>
        <v>54009.059265827142</v>
      </c>
      <c r="AG314" s="13">
        <f>SUMIFS(Inyecciones!$E$2:$E$14185,Inyecciones!$A$2:$A$14185,Balance!AG$4,Inyecciones!$B$2:$B$14185,Balance!$B314,Inyecciones!$C$2:$C$14185,Balance!AG$5)</f>
        <v>66635.107190955227</v>
      </c>
      <c r="AH314" s="13">
        <f>SUMIFS(Inyecciones!$E$2:$E$14185,Inyecciones!$A$2:$A$14185,Balance!AH$4,Inyecciones!$B$2:$B$14185,Balance!$B314,Inyecciones!$C$2:$C$14185,Balance!AH$5)</f>
        <v>90204.287097569482</v>
      </c>
      <c r="AI314" s="13">
        <f>SUMIFS(Inyecciones!$E$2:$E$14185,Inyecciones!$A$2:$A$14185,Balance!AI$4,Inyecciones!$B$2:$B$14185,Balance!$B314,Inyecciones!$C$2:$C$14185,Balance!AI$5)</f>
        <v>100370.0323065197</v>
      </c>
      <c r="AJ314" s="13">
        <f>SUMIFS(Inyecciones!$E$2:$E$14185,Inyecciones!$A$2:$A$14185,Balance!AJ$4,Inyecciones!$B$2:$B$14185,Balance!$B314,Inyecciones!$C$2:$C$14185,Balance!AJ$5)</f>
        <v>81850.819756810917</v>
      </c>
      <c r="AK314" s="13">
        <f>SUMIFS(Inyecciones!$E$2:$E$14185,Inyecciones!$A$2:$A$14185,Balance!AK$4,Inyecciones!$B$2:$B$14185,Balance!$B314,Inyecciones!$C$2:$C$14185,Balance!AK$5)</f>
        <v>80219.818084275976</v>
      </c>
      <c r="AL314" s="14">
        <f>SUMIFS(Inyecciones!$E$2:$E$14185,Inyecciones!$A$2:$A$14185,Balance!AL$4,Inyecciones!$B$2:$B$14185,Balance!$B314,Inyecciones!$C$2:$C$14185,Balance!AL$5)</f>
        <v>99877.628864146565</v>
      </c>
      <c r="AM314" s="13"/>
      <c r="AN314" s="12">
        <f>SUMIFS('Retiro Mensual'!$E$2:$E$2629,'Retiro Mensual'!$A$2:$A$2629,AN$4,'Retiro Mensual'!$B$2:$B$2629,$B314,'Retiro Mensual'!$C$2:$C$2629,AN$5)</f>
        <v>0</v>
      </c>
      <c r="AO314" s="13">
        <f>SUMIFS('Retiro Mensual'!$E$2:$E$2629,'Retiro Mensual'!$A$2:$A$2629,AO$4,'Retiro Mensual'!$B$2:$B$2629,$B314,'Retiro Mensual'!$C$2:$C$2629,AO$5)</f>
        <v>0</v>
      </c>
      <c r="AP314" s="13">
        <f>SUMIFS('Retiro Mensual'!$E$2:$E$2629,'Retiro Mensual'!$A$2:$A$2629,AP$4,'Retiro Mensual'!$B$2:$B$2629,$B314,'Retiro Mensual'!$C$2:$C$2629,AP$5)</f>
        <v>0</v>
      </c>
      <c r="AQ314" s="13">
        <f>SUMIFS('Retiro Mensual'!$E$2:$E$2629,'Retiro Mensual'!$A$2:$A$2629,AQ$4,'Retiro Mensual'!$B$2:$B$2629,$B314,'Retiro Mensual'!$C$2:$C$2629,AQ$5)</f>
        <v>0</v>
      </c>
      <c r="AR314" s="13">
        <f>SUMIFS('Retiro Mensual'!$E$2:$E$2629,'Retiro Mensual'!$A$2:$A$2629,AR$4,'Retiro Mensual'!$B$2:$B$2629,$B314,'Retiro Mensual'!$C$2:$C$2629,AR$5)</f>
        <v>0</v>
      </c>
      <c r="AS314" s="13">
        <f>SUMIFS('Retiro Mensual'!$E$2:$E$2629,'Retiro Mensual'!$A$2:$A$2629,AS$4,'Retiro Mensual'!$B$2:$B$2629,$B314,'Retiro Mensual'!$C$2:$C$2629,AS$5)</f>
        <v>0</v>
      </c>
      <c r="AT314" s="13">
        <f>SUMIFS('Retiro Mensual'!$E$2:$E$2629,'Retiro Mensual'!$A$2:$A$2629,AT$4,'Retiro Mensual'!$B$2:$B$2629,$B314,'Retiro Mensual'!$C$2:$C$2629,AT$5)</f>
        <v>0</v>
      </c>
      <c r="AU314" s="13">
        <f>SUMIFS('Retiro Mensual'!$E$2:$E$2629,'Retiro Mensual'!$A$2:$A$2629,AU$4,'Retiro Mensual'!$B$2:$B$2629,$B314,'Retiro Mensual'!$C$2:$C$2629,AU$5)</f>
        <v>0</v>
      </c>
      <c r="AV314" s="13">
        <f>SUMIFS('Retiro Mensual'!$E$2:$E$2629,'Retiro Mensual'!$A$2:$A$2629,AV$4,'Retiro Mensual'!$B$2:$B$2629,$B314,'Retiro Mensual'!$C$2:$C$2629,AV$5)</f>
        <v>0</v>
      </c>
      <c r="AW314" s="13">
        <f>SUMIFS('Retiro Mensual'!$E$2:$E$2629,'Retiro Mensual'!$A$2:$A$2629,AW$4,'Retiro Mensual'!$B$2:$B$2629,$B314,'Retiro Mensual'!$C$2:$C$2629,AW$5)</f>
        <v>0</v>
      </c>
      <c r="AX314" s="13">
        <f>SUMIFS('Retiro Mensual'!$E$2:$E$2629,'Retiro Mensual'!$A$2:$A$2629,AX$4,'Retiro Mensual'!$B$2:$B$2629,$B314,'Retiro Mensual'!$C$2:$C$2629,AX$5)</f>
        <v>0</v>
      </c>
      <c r="AY314" s="14">
        <f>SUMIFS('Retiro Mensual'!$E$2:$E$2629,'Retiro Mensual'!$A$2:$A$2629,AY$4,'Retiro Mensual'!$B$2:$B$2629,$B314,'Retiro Mensual'!$C$2:$C$2629,AY$5)</f>
        <v>0</v>
      </c>
      <c r="AZ314" s="12">
        <f>SUMIFS('Retiro Mensual'!$E$2:$E$2629,'Retiro Mensual'!$A$2:$A$2629,AZ$4,'Retiro Mensual'!$B$2:$B$2629,$B314,'Retiro Mensual'!$C$2:$C$2629,AZ$5)</f>
        <v>0</v>
      </c>
      <c r="BA314" s="13">
        <f>SUMIFS('Retiro Mensual'!$E$2:$E$2629,'Retiro Mensual'!$A$2:$A$2629,BA$4,'Retiro Mensual'!$B$2:$B$2629,$B314,'Retiro Mensual'!$C$2:$C$2629,BA$5)</f>
        <v>0</v>
      </c>
      <c r="BB314" s="13">
        <f>SUMIFS('Retiro Mensual'!$E$2:$E$2629,'Retiro Mensual'!$A$2:$A$2629,BB$4,'Retiro Mensual'!$B$2:$B$2629,$B314,'Retiro Mensual'!$C$2:$C$2629,BB$5)</f>
        <v>0</v>
      </c>
      <c r="BC314" s="13">
        <f>SUMIFS('Retiro Mensual'!$E$2:$E$2629,'Retiro Mensual'!$A$2:$A$2629,BC$4,'Retiro Mensual'!$B$2:$B$2629,$B314,'Retiro Mensual'!$C$2:$C$2629,BC$5)</f>
        <v>0</v>
      </c>
      <c r="BD314" s="13">
        <f>SUMIFS('Retiro Mensual'!$E$2:$E$2629,'Retiro Mensual'!$A$2:$A$2629,BD$4,'Retiro Mensual'!$B$2:$B$2629,$B314,'Retiro Mensual'!$C$2:$C$2629,BD$5)</f>
        <v>0</v>
      </c>
      <c r="BE314" s="13">
        <f>SUMIFS('Retiro Mensual'!$E$2:$E$2629,'Retiro Mensual'!$A$2:$A$2629,BE$4,'Retiro Mensual'!$B$2:$B$2629,$B314,'Retiro Mensual'!$C$2:$C$2629,BE$5)</f>
        <v>0</v>
      </c>
      <c r="BF314" s="13">
        <f>SUMIFS('Retiro Mensual'!$E$2:$E$2629,'Retiro Mensual'!$A$2:$A$2629,BF$4,'Retiro Mensual'!$B$2:$B$2629,$B314,'Retiro Mensual'!$C$2:$C$2629,BF$5)</f>
        <v>0</v>
      </c>
      <c r="BG314" s="13">
        <f>SUMIFS('Retiro Mensual'!$E$2:$E$2629,'Retiro Mensual'!$A$2:$A$2629,BG$4,'Retiro Mensual'!$B$2:$B$2629,$B314,'Retiro Mensual'!$C$2:$C$2629,BG$5)</f>
        <v>0</v>
      </c>
      <c r="BH314" s="13">
        <f>SUMIFS('Retiro Mensual'!$E$2:$E$2629,'Retiro Mensual'!$A$2:$A$2629,BH$4,'Retiro Mensual'!$B$2:$B$2629,$B314,'Retiro Mensual'!$C$2:$C$2629,BH$5)</f>
        <v>0</v>
      </c>
      <c r="BI314" s="13">
        <f>SUMIFS('Retiro Mensual'!$E$2:$E$2629,'Retiro Mensual'!$A$2:$A$2629,BI$4,'Retiro Mensual'!$B$2:$B$2629,$B314,'Retiro Mensual'!$C$2:$C$2629,BI$5)</f>
        <v>0</v>
      </c>
      <c r="BJ314" s="13">
        <f>SUMIFS('Retiro Mensual'!$E$2:$E$2629,'Retiro Mensual'!$A$2:$A$2629,BJ$4,'Retiro Mensual'!$B$2:$B$2629,$B314,'Retiro Mensual'!$C$2:$C$2629,BJ$5)</f>
        <v>0</v>
      </c>
      <c r="BK314" s="14">
        <f>SUMIFS('Retiro Mensual'!$E$2:$E$2629,'Retiro Mensual'!$A$2:$A$2629,BK$4,'Retiro Mensual'!$B$2:$B$2629,$B314,'Retiro Mensual'!$C$2:$C$2629,BK$5)</f>
        <v>0</v>
      </c>
      <c r="BL314" s="12">
        <f>SUMIFS('Retiro Mensual'!$E$2:$E$2629,'Retiro Mensual'!$A$2:$A$2629,BL$4,'Retiro Mensual'!$B$2:$B$2629,$B314,'Retiro Mensual'!$C$2:$C$2629,BL$5)</f>
        <v>0</v>
      </c>
      <c r="BM314" s="13">
        <f>SUMIFS('Retiro Mensual'!$E$2:$E$2629,'Retiro Mensual'!$A$2:$A$2629,BM$4,'Retiro Mensual'!$B$2:$B$2629,$B314,'Retiro Mensual'!$C$2:$C$2629,BM$5)</f>
        <v>0</v>
      </c>
      <c r="BN314" s="13">
        <f>SUMIFS('Retiro Mensual'!$E$2:$E$2629,'Retiro Mensual'!$A$2:$A$2629,BN$4,'Retiro Mensual'!$B$2:$B$2629,$B314,'Retiro Mensual'!$C$2:$C$2629,BN$5)</f>
        <v>0</v>
      </c>
      <c r="BO314" s="13">
        <f>SUMIFS('Retiro Mensual'!$E$2:$E$2629,'Retiro Mensual'!$A$2:$A$2629,BO$4,'Retiro Mensual'!$B$2:$B$2629,$B314,'Retiro Mensual'!$C$2:$C$2629,BO$5)</f>
        <v>0</v>
      </c>
      <c r="BP314" s="13">
        <f>SUMIFS('Retiro Mensual'!$E$2:$E$2629,'Retiro Mensual'!$A$2:$A$2629,BP$4,'Retiro Mensual'!$B$2:$B$2629,$B314,'Retiro Mensual'!$C$2:$C$2629,BP$5)</f>
        <v>0</v>
      </c>
      <c r="BQ314" s="13">
        <f>SUMIFS('Retiro Mensual'!$E$2:$E$2629,'Retiro Mensual'!$A$2:$A$2629,BQ$4,'Retiro Mensual'!$B$2:$B$2629,$B314,'Retiro Mensual'!$C$2:$C$2629,BQ$5)</f>
        <v>0</v>
      </c>
      <c r="BR314" s="13">
        <f>SUMIFS('Retiro Mensual'!$E$2:$E$2629,'Retiro Mensual'!$A$2:$A$2629,BR$4,'Retiro Mensual'!$B$2:$B$2629,$B314,'Retiro Mensual'!$C$2:$C$2629,BR$5)</f>
        <v>0</v>
      </c>
      <c r="BS314" s="13">
        <f>SUMIFS('Retiro Mensual'!$E$2:$E$2629,'Retiro Mensual'!$A$2:$A$2629,BS$4,'Retiro Mensual'!$B$2:$B$2629,$B314,'Retiro Mensual'!$C$2:$C$2629,BS$5)</f>
        <v>0</v>
      </c>
      <c r="BT314" s="13">
        <f>SUMIFS('Retiro Mensual'!$E$2:$E$2629,'Retiro Mensual'!$A$2:$A$2629,BT$4,'Retiro Mensual'!$B$2:$B$2629,$B314,'Retiro Mensual'!$C$2:$C$2629,BT$5)</f>
        <v>0</v>
      </c>
      <c r="BU314" s="13">
        <f>SUMIFS('Retiro Mensual'!$E$2:$E$2629,'Retiro Mensual'!$A$2:$A$2629,BU$4,'Retiro Mensual'!$B$2:$B$2629,$B314,'Retiro Mensual'!$C$2:$C$2629,BU$5)</f>
        <v>0</v>
      </c>
      <c r="BV314" s="13">
        <f>SUMIFS('Retiro Mensual'!$E$2:$E$2629,'Retiro Mensual'!$A$2:$A$2629,BV$4,'Retiro Mensual'!$B$2:$B$2629,$B314,'Retiro Mensual'!$C$2:$C$2629,BV$5)</f>
        <v>0</v>
      </c>
      <c r="BW314" s="14">
        <f>SUMIFS('Retiro Mensual'!$E$2:$E$2629,'Retiro Mensual'!$A$2:$A$2629,BW$4,'Retiro Mensual'!$B$2:$B$2629,$B314,'Retiro Mensual'!$C$2:$C$2629,BW$5)</f>
        <v>0</v>
      </c>
      <c r="BX314" s="13"/>
      <c r="BY314" s="12">
        <f>SUMIFS('Compra Ventas'!$E$2:$E$2700,'Compra Ventas'!$A$2:$A$2700,BY$4,'Compra Ventas'!$B$2:$B$2700,$B314,'Compra Ventas'!$C$2:$C$2700,BY$5)</f>
        <v>0</v>
      </c>
      <c r="BZ314" s="13">
        <f>SUMIFS('Compra Ventas'!$E$2:$E$2700,'Compra Ventas'!$A$2:$A$2700,BZ$4,'Compra Ventas'!$B$2:$B$2700,$B314,'Compra Ventas'!$C$2:$C$2700,BZ$5)</f>
        <v>0</v>
      </c>
      <c r="CA314" s="13">
        <f>SUMIFS('Compra Ventas'!$E$2:$E$2700,'Compra Ventas'!$A$2:$A$2700,CA$4,'Compra Ventas'!$B$2:$B$2700,$B314,'Compra Ventas'!$C$2:$C$2700,CA$5)</f>
        <v>0</v>
      </c>
      <c r="CB314" s="13">
        <f>SUMIFS('Compra Ventas'!$E$2:$E$2700,'Compra Ventas'!$A$2:$A$2700,CB$4,'Compra Ventas'!$B$2:$B$2700,$B314,'Compra Ventas'!$C$2:$C$2700,CB$5)</f>
        <v>0</v>
      </c>
      <c r="CC314" s="13">
        <f>SUMIFS('Compra Ventas'!$E$2:$E$2700,'Compra Ventas'!$A$2:$A$2700,CC$4,'Compra Ventas'!$B$2:$B$2700,$B314,'Compra Ventas'!$C$2:$C$2700,CC$5)</f>
        <v>0</v>
      </c>
      <c r="CD314" s="13">
        <f>SUMIFS('Compra Ventas'!$E$2:$E$2700,'Compra Ventas'!$A$2:$A$2700,CD$4,'Compra Ventas'!$B$2:$B$2700,$B314,'Compra Ventas'!$C$2:$C$2700,CD$5)</f>
        <v>0</v>
      </c>
      <c r="CE314" s="13">
        <f>SUMIFS('Compra Ventas'!$E$2:$E$2700,'Compra Ventas'!$A$2:$A$2700,CE$4,'Compra Ventas'!$B$2:$B$2700,$B314,'Compra Ventas'!$C$2:$C$2700,CE$5)</f>
        <v>0</v>
      </c>
      <c r="CF314" s="13">
        <f>SUMIFS('Compra Ventas'!$E$2:$E$2700,'Compra Ventas'!$A$2:$A$2700,CF$4,'Compra Ventas'!$B$2:$B$2700,$B314,'Compra Ventas'!$C$2:$C$2700,CF$5)</f>
        <v>0</v>
      </c>
      <c r="CG314" s="13">
        <f>SUMIFS('Compra Ventas'!$E$2:$E$2700,'Compra Ventas'!$A$2:$A$2700,CG$4,'Compra Ventas'!$B$2:$B$2700,$B314,'Compra Ventas'!$C$2:$C$2700,CG$5)</f>
        <v>0</v>
      </c>
      <c r="CH314" s="13">
        <f>SUMIFS('Compra Ventas'!$E$2:$E$2700,'Compra Ventas'!$A$2:$A$2700,CH$4,'Compra Ventas'!$B$2:$B$2700,$B314,'Compra Ventas'!$C$2:$C$2700,CH$5)</f>
        <v>0</v>
      </c>
      <c r="CI314" s="13">
        <f>SUMIFS('Compra Ventas'!$E$2:$E$2700,'Compra Ventas'!$A$2:$A$2700,CI$4,'Compra Ventas'!$B$2:$B$2700,$B314,'Compra Ventas'!$C$2:$C$2700,CI$5)</f>
        <v>0</v>
      </c>
      <c r="CJ314" s="14">
        <f>SUMIFS('Compra Ventas'!$E$2:$E$2700,'Compra Ventas'!$A$2:$A$2700,CJ$4,'Compra Ventas'!$B$2:$B$2700,$B314,'Compra Ventas'!$C$2:$C$2700,CJ$5)</f>
        <v>0</v>
      </c>
      <c r="CK314" s="12">
        <f>SUMIFS('Compra Ventas'!$E$2:$E$2700,'Compra Ventas'!$A$2:$A$2700,CK$4,'Compra Ventas'!$B$2:$B$2700,$B314,'Compra Ventas'!$C$2:$C$2700,CK$5)</f>
        <v>0</v>
      </c>
      <c r="CL314" s="13">
        <f>SUMIFS('Compra Ventas'!$E$2:$E$2700,'Compra Ventas'!$A$2:$A$2700,CL$4,'Compra Ventas'!$B$2:$B$2700,$B314,'Compra Ventas'!$C$2:$C$2700,CL$5)</f>
        <v>0</v>
      </c>
      <c r="CM314" s="13">
        <f>SUMIFS('Compra Ventas'!$E$2:$E$2700,'Compra Ventas'!$A$2:$A$2700,CM$4,'Compra Ventas'!$B$2:$B$2700,$B314,'Compra Ventas'!$C$2:$C$2700,CM$5)</f>
        <v>0</v>
      </c>
      <c r="CN314" s="13">
        <f>SUMIFS('Compra Ventas'!$E$2:$E$2700,'Compra Ventas'!$A$2:$A$2700,CN$4,'Compra Ventas'!$B$2:$B$2700,$B314,'Compra Ventas'!$C$2:$C$2700,CN$5)</f>
        <v>0</v>
      </c>
      <c r="CO314" s="13">
        <f>SUMIFS('Compra Ventas'!$E$2:$E$2700,'Compra Ventas'!$A$2:$A$2700,CO$4,'Compra Ventas'!$B$2:$B$2700,$B314,'Compra Ventas'!$C$2:$C$2700,CO$5)</f>
        <v>0</v>
      </c>
      <c r="CP314" s="13">
        <f>SUMIFS('Compra Ventas'!$E$2:$E$2700,'Compra Ventas'!$A$2:$A$2700,CP$4,'Compra Ventas'!$B$2:$B$2700,$B314,'Compra Ventas'!$C$2:$C$2700,CP$5)</f>
        <v>0</v>
      </c>
      <c r="CQ314" s="13">
        <f>SUMIFS('Compra Ventas'!$E$2:$E$2700,'Compra Ventas'!$A$2:$A$2700,CQ$4,'Compra Ventas'!$B$2:$B$2700,$B314,'Compra Ventas'!$C$2:$C$2700,CQ$5)</f>
        <v>0</v>
      </c>
      <c r="CR314" s="13">
        <f>SUMIFS('Compra Ventas'!$E$2:$E$2700,'Compra Ventas'!$A$2:$A$2700,CR$4,'Compra Ventas'!$B$2:$B$2700,$B314,'Compra Ventas'!$C$2:$C$2700,CR$5)</f>
        <v>0</v>
      </c>
      <c r="CS314" s="13">
        <f>SUMIFS('Compra Ventas'!$E$2:$E$2700,'Compra Ventas'!$A$2:$A$2700,CS$4,'Compra Ventas'!$B$2:$B$2700,$B314,'Compra Ventas'!$C$2:$C$2700,CS$5)</f>
        <v>0</v>
      </c>
      <c r="CT314" s="13">
        <f>SUMIFS('Compra Ventas'!$E$2:$E$2700,'Compra Ventas'!$A$2:$A$2700,CT$4,'Compra Ventas'!$B$2:$B$2700,$B314,'Compra Ventas'!$C$2:$C$2700,CT$5)</f>
        <v>0</v>
      </c>
      <c r="CU314" s="13">
        <f>SUMIFS('Compra Ventas'!$E$2:$E$2700,'Compra Ventas'!$A$2:$A$2700,CU$4,'Compra Ventas'!$B$2:$B$2700,$B314,'Compra Ventas'!$C$2:$C$2700,CU$5)</f>
        <v>0</v>
      </c>
      <c r="CV314" s="14">
        <f>SUMIFS('Compra Ventas'!$E$2:$E$2700,'Compra Ventas'!$A$2:$A$2700,CV$4,'Compra Ventas'!$B$2:$B$2700,$B314,'Compra Ventas'!$C$2:$C$2700,CV$5)</f>
        <v>0</v>
      </c>
      <c r="CW314" s="12">
        <f>SUMIFS('Compra Ventas'!$E$2:$E$2700,'Compra Ventas'!$A$2:$A$2700,CW$4,'Compra Ventas'!$B$2:$B$2700,$B314,'Compra Ventas'!$C$2:$C$2700,CW$5)</f>
        <v>0</v>
      </c>
      <c r="CX314" s="13">
        <f>SUMIFS('Compra Ventas'!$E$2:$E$2700,'Compra Ventas'!$A$2:$A$2700,CX$4,'Compra Ventas'!$B$2:$B$2700,$B314,'Compra Ventas'!$C$2:$C$2700,CX$5)</f>
        <v>0</v>
      </c>
      <c r="CY314" s="13">
        <f>SUMIFS('Compra Ventas'!$E$2:$E$2700,'Compra Ventas'!$A$2:$A$2700,CY$4,'Compra Ventas'!$B$2:$B$2700,$B314,'Compra Ventas'!$C$2:$C$2700,CY$5)</f>
        <v>0</v>
      </c>
      <c r="CZ314" s="13">
        <f>SUMIFS('Compra Ventas'!$E$2:$E$2700,'Compra Ventas'!$A$2:$A$2700,CZ$4,'Compra Ventas'!$B$2:$B$2700,$B314,'Compra Ventas'!$C$2:$C$2700,CZ$5)</f>
        <v>0</v>
      </c>
      <c r="DA314" s="13">
        <f>SUMIFS('Compra Ventas'!$E$2:$E$2700,'Compra Ventas'!$A$2:$A$2700,DA$4,'Compra Ventas'!$B$2:$B$2700,$B314,'Compra Ventas'!$C$2:$C$2700,DA$5)</f>
        <v>0</v>
      </c>
      <c r="DB314" s="13">
        <f>SUMIFS('Compra Ventas'!$E$2:$E$2700,'Compra Ventas'!$A$2:$A$2700,DB$4,'Compra Ventas'!$B$2:$B$2700,$B314,'Compra Ventas'!$C$2:$C$2700,DB$5)</f>
        <v>0</v>
      </c>
      <c r="DC314" s="13">
        <f>SUMIFS('Compra Ventas'!$E$2:$E$2700,'Compra Ventas'!$A$2:$A$2700,DC$4,'Compra Ventas'!$B$2:$B$2700,$B314,'Compra Ventas'!$C$2:$C$2700,DC$5)</f>
        <v>0</v>
      </c>
      <c r="DD314" s="13">
        <f>SUMIFS('Compra Ventas'!$E$2:$E$2700,'Compra Ventas'!$A$2:$A$2700,DD$4,'Compra Ventas'!$B$2:$B$2700,$B314,'Compra Ventas'!$C$2:$C$2700,DD$5)</f>
        <v>0</v>
      </c>
      <c r="DE314" s="13">
        <f>SUMIFS('Compra Ventas'!$E$2:$E$2700,'Compra Ventas'!$A$2:$A$2700,DE$4,'Compra Ventas'!$B$2:$B$2700,$B314,'Compra Ventas'!$C$2:$C$2700,DE$5)</f>
        <v>0</v>
      </c>
      <c r="DF314" s="13">
        <f>SUMIFS('Compra Ventas'!$E$2:$E$2700,'Compra Ventas'!$A$2:$A$2700,DF$4,'Compra Ventas'!$B$2:$B$2700,$B314,'Compra Ventas'!$C$2:$C$2700,DF$5)</f>
        <v>0</v>
      </c>
      <c r="DG314" s="13">
        <f>SUMIFS('Compra Ventas'!$E$2:$E$2700,'Compra Ventas'!$A$2:$A$2700,DG$4,'Compra Ventas'!$B$2:$B$2700,$B314,'Compra Ventas'!$C$2:$C$2700,DG$5)</f>
        <v>0</v>
      </c>
      <c r="DH314" s="14">
        <f>SUMIFS('Compra Ventas'!$E$2:$E$2700,'Compra Ventas'!$A$2:$A$2700,DH$4,'Compra Ventas'!$B$2:$B$2700,$B314,'Compra Ventas'!$C$2:$C$2700,DH$5)</f>
        <v>0</v>
      </c>
      <c r="DI314" s="84"/>
      <c r="DJ314" s="98">
        <f>SUMIFS('Ajuste Ciclado'!D$5:D$47,'Ajuste Ciclado'!$C$5:$C$47,Balance!DJ$4,'Ajuste Ciclado'!$B$5:$B$47,Balance!$B314)</f>
        <v>0</v>
      </c>
      <c r="DK314" s="99">
        <f>SUMIFS('Ajuste Ciclado'!E$5:E$47,'Ajuste Ciclado'!$C$5:$C$47,Balance!DK$4,'Ajuste Ciclado'!$B$5:$B$47,Balance!$B314)</f>
        <v>0</v>
      </c>
      <c r="DL314" s="99">
        <f>SUMIFS('Ajuste Ciclado'!F$5:F$47,'Ajuste Ciclado'!$C$5:$C$47,Balance!DL$4,'Ajuste Ciclado'!$B$5:$B$47,Balance!$B314)</f>
        <v>0</v>
      </c>
      <c r="DM314" s="99">
        <f>SUMIFS('Ajuste Ciclado'!G$5:G$47,'Ajuste Ciclado'!$C$5:$C$47,Balance!DM$4,'Ajuste Ciclado'!$B$5:$B$47,Balance!$B314)</f>
        <v>0</v>
      </c>
      <c r="DN314" s="99">
        <f>SUMIFS('Ajuste Ciclado'!H$5:H$47,'Ajuste Ciclado'!$C$5:$C$47,Balance!DN$4,'Ajuste Ciclado'!$B$5:$B$47,Balance!$B314)</f>
        <v>0</v>
      </c>
      <c r="DO314" s="99">
        <f>SUMIFS('Ajuste Ciclado'!I$5:I$47,'Ajuste Ciclado'!$C$5:$C$47,Balance!DO$4,'Ajuste Ciclado'!$B$5:$B$47,Balance!$B314)</f>
        <v>0</v>
      </c>
      <c r="DP314" s="99">
        <f>SUMIFS('Ajuste Ciclado'!J$5:J$47,'Ajuste Ciclado'!$C$5:$C$47,Balance!DP$4,'Ajuste Ciclado'!$B$5:$B$47,Balance!$B314)</f>
        <v>0</v>
      </c>
      <c r="DQ314" s="99">
        <f>SUMIFS('Ajuste Ciclado'!K$5:K$47,'Ajuste Ciclado'!$C$5:$C$47,Balance!DQ$4,'Ajuste Ciclado'!$B$5:$B$47,Balance!$B314)</f>
        <v>0</v>
      </c>
      <c r="DR314" s="99">
        <f>SUMIFS('Ajuste Ciclado'!L$5:L$47,'Ajuste Ciclado'!$C$5:$C$47,Balance!DR$4,'Ajuste Ciclado'!$B$5:$B$47,Balance!$B314)</f>
        <v>0</v>
      </c>
      <c r="DS314" s="99">
        <f>SUMIFS('Ajuste Ciclado'!M$5:M$47,'Ajuste Ciclado'!$C$5:$C$47,Balance!DS$4,'Ajuste Ciclado'!$B$5:$B$47,Balance!$B314)</f>
        <v>0</v>
      </c>
      <c r="DT314" s="99">
        <f>SUMIFS('Ajuste Ciclado'!N$5:N$47,'Ajuste Ciclado'!$C$5:$C$47,Balance!DT$4,'Ajuste Ciclado'!$B$5:$B$47,Balance!$B314)</f>
        <v>0</v>
      </c>
      <c r="DU314" s="100">
        <f>SUMIFS('Ajuste Ciclado'!O$5:O$47,'Ajuste Ciclado'!$C$5:$C$47,Balance!DU$4,'Ajuste Ciclado'!$B$5:$B$47,Balance!$B314)</f>
        <v>0</v>
      </c>
      <c r="DV314" s="98">
        <f>SUMIFS('Ajuste Ciclado'!D$5:D$47,'Ajuste Ciclado'!$C$5:$C$47,Balance!DV$4,'Ajuste Ciclado'!$B$5:$B$47,Balance!$B314)</f>
        <v>0</v>
      </c>
      <c r="DW314" s="99">
        <f>SUMIFS('Ajuste Ciclado'!E$5:E$47,'Ajuste Ciclado'!$C$5:$C$47,Balance!DW$4,'Ajuste Ciclado'!$B$5:$B$47,Balance!$B314)</f>
        <v>0</v>
      </c>
      <c r="DX314" s="99">
        <f>SUMIFS('Ajuste Ciclado'!F$5:F$47,'Ajuste Ciclado'!$C$5:$C$47,Balance!DX$4,'Ajuste Ciclado'!$B$5:$B$47,Balance!$B314)</f>
        <v>0</v>
      </c>
      <c r="DY314" s="99">
        <f>SUMIFS('Ajuste Ciclado'!G$5:G$47,'Ajuste Ciclado'!$C$5:$C$47,Balance!DY$4,'Ajuste Ciclado'!$B$5:$B$47,Balance!$B314)</f>
        <v>0</v>
      </c>
      <c r="DZ314" s="99">
        <f>SUMIFS('Ajuste Ciclado'!H$5:H$47,'Ajuste Ciclado'!$C$5:$C$47,Balance!DZ$4,'Ajuste Ciclado'!$B$5:$B$47,Balance!$B314)</f>
        <v>0</v>
      </c>
      <c r="EA314" s="99">
        <f>SUMIFS('Ajuste Ciclado'!I$5:I$47,'Ajuste Ciclado'!$C$5:$C$47,Balance!EA$4,'Ajuste Ciclado'!$B$5:$B$47,Balance!$B314)</f>
        <v>0</v>
      </c>
      <c r="EB314" s="99">
        <f>SUMIFS('Ajuste Ciclado'!J$5:J$47,'Ajuste Ciclado'!$C$5:$C$47,Balance!EB$4,'Ajuste Ciclado'!$B$5:$B$47,Balance!$B314)</f>
        <v>0</v>
      </c>
      <c r="EC314" s="99">
        <f>SUMIFS('Ajuste Ciclado'!K$5:K$47,'Ajuste Ciclado'!$C$5:$C$47,Balance!EC$4,'Ajuste Ciclado'!$B$5:$B$47,Balance!$B314)</f>
        <v>0</v>
      </c>
      <c r="ED314" s="99">
        <f>SUMIFS('Ajuste Ciclado'!L$5:L$47,'Ajuste Ciclado'!$C$5:$C$47,Balance!ED$4,'Ajuste Ciclado'!$B$5:$B$47,Balance!$B314)</f>
        <v>0</v>
      </c>
      <c r="EE314" s="99">
        <f>SUMIFS('Ajuste Ciclado'!M$5:M$47,'Ajuste Ciclado'!$C$5:$C$47,Balance!EE$4,'Ajuste Ciclado'!$B$5:$B$47,Balance!$B314)</f>
        <v>0</v>
      </c>
      <c r="EF314" s="99">
        <f>SUMIFS('Ajuste Ciclado'!N$5:N$47,'Ajuste Ciclado'!$C$5:$C$47,Balance!EF$4,'Ajuste Ciclado'!$B$5:$B$47,Balance!$B314)</f>
        <v>0</v>
      </c>
      <c r="EG314" s="100">
        <f>SUMIFS('Ajuste Ciclado'!O$5:O$47,'Ajuste Ciclado'!$C$5:$C$47,Balance!EG$4,'Ajuste Ciclado'!$B$5:$B$47,Balance!$B314)</f>
        <v>0</v>
      </c>
      <c r="EH314" s="98">
        <f>SUMIFS('Ajuste Ciclado'!D$5:D$47,'Ajuste Ciclado'!$C$5:$C$47,Balance!EH$4,'Ajuste Ciclado'!$B$5:$B$47,Balance!$B314)</f>
        <v>0</v>
      </c>
      <c r="EI314" s="99">
        <f>SUMIFS('Ajuste Ciclado'!E$5:E$47,'Ajuste Ciclado'!$C$5:$C$47,Balance!EI$4,'Ajuste Ciclado'!$B$5:$B$47,Balance!$B314)</f>
        <v>0</v>
      </c>
      <c r="EJ314" s="99">
        <f>SUMIFS('Ajuste Ciclado'!F$5:F$47,'Ajuste Ciclado'!$C$5:$C$47,Balance!EJ$4,'Ajuste Ciclado'!$B$5:$B$47,Balance!$B314)</f>
        <v>0</v>
      </c>
      <c r="EK314" s="99">
        <f>SUMIFS('Ajuste Ciclado'!G$5:G$47,'Ajuste Ciclado'!$C$5:$C$47,Balance!EK$4,'Ajuste Ciclado'!$B$5:$B$47,Balance!$B314)</f>
        <v>0</v>
      </c>
      <c r="EL314" s="99">
        <f>SUMIFS('Ajuste Ciclado'!H$5:H$47,'Ajuste Ciclado'!$C$5:$C$47,Balance!EL$4,'Ajuste Ciclado'!$B$5:$B$47,Balance!$B314)</f>
        <v>0</v>
      </c>
      <c r="EM314" s="99">
        <f>SUMIFS('Ajuste Ciclado'!I$5:I$47,'Ajuste Ciclado'!$C$5:$C$47,Balance!EM$4,'Ajuste Ciclado'!$B$5:$B$47,Balance!$B314)</f>
        <v>0</v>
      </c>
      <c r="EN314" s="99">
        <f>SUMIFS('Ajuste Ciclado'!J$5:J$47,'Ajuste Ciclado'!$C$5:$C$47,Balance!EN$4,'Ajuste Ciclado'!$B$5:$B$47,Balance!$B314)</f>
        <v>0</v>
      </c>
      <c r="EO314" s="99">
        <f>SUMIFS('Ajuste Ciclado'!K$5:K$47,'Ajuste Ciclado'!$C$5:$C$47,Balance!EO$4,'Ajuste Ciclado'!$B$5:$B$47,Balance!$B314)</f>
        <v>0</v>
      </c>
      <c r="EP314" s="99">
        <f>SUMIFS('Ajuste Ciclado'!L$5:L$47,'Ajuste Ciclado'!$C$5:$C$47,Balance!EP$4,'Ajuste Ciclado'!$B$5:$B$47,Balance!$B314)</f>
        <v>0</v>
      </c>
      <c r="EQ314" s="99">
        <f>SUMIFS('Ajuste Ciclado'!M$5:M$47,'Ajuste Ciclado'!$C$5:$C$47,Balance!EQ$4,'Ajuste Ciclado'!$B$5:$B$47,Balance!$B314)</f>
        <v>0</v>
      </c>
      <c r="ER314" s="99">
        <f>SUMIFS('Ajuste Ciclado'!N$5:N$47,'Ajuste Ciclado'!$C$5:$C$47,Balance!ER$4,'Ajuste Ciclado'!$B$5:$B$47,Balance!$B314)</f>
        <v>0</v>
      </c>
      <c r="ES314" s="100">
        <f>SUMIFS('Ajuste Ciclado'!O$5:O$47,'Ajuste Ciclado'!$C$5:$C$47,Balance!ES$4,'Ajuste Ciclado'!$B$5:$B$47,Balance!$B314)</f>
        <v>0</v>
      </c>
      <c r="ET314" s="84"/>
      <c r="EU314" s="12">
        <f t="shared" si="377"/>
        <v>53675.014311723076</v>
      </c>
      <c r="EV314" s="13">
        <f t="shared" si="342"/>
        <v>41545.911131494438</v>
      </c>
      <c r="EW314" s="13">
        <f t="shared" si="343"/>
        <v>43824.664003888887</v>
      </c>
      <c r="EX314" s="13">
        <f t="shared" si="344"/>
        <v>26321.68874737891</v>
      </c>
      <c r="EY314" s="13">
        <f t="shared" si="345"/>
        <v>62307.736098326313</v>
      </c>
      <c r="EZ314" s="13">
        <f t="shared" si="346"/>
        <v>51532.098975987246</v>
      </c>
      <c r="FA314" s="13">
        <f t="shared" si="347"/>
        <v>60526.850864578802</v>
      </c>
      <c r="FB314" s="13">
        <f t="shared" si="348"/>
        <v>82206.322541450063</v>
      </c>
      <c r="FC314" s="13">
        <f t="shared" si="349"/>
        <v>92917.048199398865</v>
      </c>
      <c r="FD314" s="13">
        <f t="shared" si="350"/>
        <v>23637.423819766449</v>
      </c>
      <c r="FE314" s="13">
        <f t="shared" si="351"/>
        <v>4788.124445834158</v>
      </c>
      <c r="FF314" s="14">
        <f t="shared" si="352"/>
        <v>11852.249739052009</v>
      </c>
      <c r="FG314" s="12">
        <f t="shared" si="353"/>
        <v>53773.429581623161</v>
      </c>
      <c r="FH314" s="13">
        <f t="shared" si="354"/>
        <v>41643.615713176921</v>
      </c>
      <c r="FI314" s="13">
        <f t="shared" si="355"/>
        <v>44222.142974657298</v>
      </c>
      <c r="FJ314" s="13">
        <f t="shared" si="356"/>
        <v>27805.24734047371</v>
      </c>
      <c r="FK314" s="13">
        <f t="shared" si="357"/>
        <v>61883.375871711811</v>
      </c>
      <c r="FL314" s="13">
        <f t="shared" si="358"/>
        <v>51625.02304377636</v>
      </c>
      <c r="FM314" s="13">
        <f t="shared" si="359"/>
        <v>62535.717028755658</v>
      </c>
      <c r="FN314" s="13">
        <f t="shared" si="360"/>
        <v>82693.904407612179</v>
      </c>
      <c r="FO314" s="13">
        <f t="shared" si="361"/>
        <v>94017.511252825861</v>
      </c>
      <c r="FP314" s="13">
        <f t="shared" si="362"/>
        <v>35817.055740894197</v>
      </c>
      <c r="FQ314" s="13">
        <f t="shared" si="363"/>
        <v>39101.458141068622</v>
      </c>
      <c r="FR314" s="14">
        <f t="shared" si="364"/>
        <v>61280.462009269257</v>
      </c>
      <c r="FS314" s="12">
        <f t="shared" si="365"/>
        <v>53794.465830023692</v>
      </c>
      <c r="FT314" s="13">
        <f t="shared" si="366"/>
        <v>41639.690115271267</v>
      </c>
      <c r="FU314" s="13">
        <f t="shared" si="367"/>
        <v>44070.854062623177</v>
      </c>
      <c r="FV314" s="13">
        <f t="shared" si="368"/>
        <v>27617.82904097443</v>
      </c>
      <c r="FW314" s="13">
        <f t="shared" si="369"/>
        <v>63183.692042084593</v>
      </c>
      <c r="FX314" s="13">
        <f t="shared" si="370"/>
        <v>54009.059265827142</v>
      </c>
      <c r="FY314" s="13">
        <f t="shared" si="371"/>
        <v>66635.107190955227</v>
      </c>
      <c r="FZ314" s="13">
        <f t="shared" si="372"/>
        <v>90204.287097569482</v>
      </c>
      <c r="GA314" s="13">
        <f t="shared" si="373"/>
        <v>100370.0323065197</v>
      </c>
      <c r="GB314" s="13">
        <f t="shared" si="374"/>
        <v>81850.819756810917</v>
      </c>
      <c r="GC314" s="13">
        <f t="shared" si="375"/>
        <v>80219.818084275976</v>
      </c>
      <c r="GD314" s="14">
        <f t="shared" si="376"/>
        <v>99877.628864146565</v>
      </c>
      <c r="GE314" s="84"/>
      <c r="GF314" s="12">
        <f t="shared" si="388"/>
        <v>555135.1328788792</v>
      </c>
      <c r="GG314" s="13">
        <f t="shared" si="388"/>
        <v>656398.9431058449</v>
      </c>
      <c r="GH314" s="14">
        <f t="shared" si="388"/>
        <v>803473.28365708212</v>
      </c>
      <c r="GI314" s="6">
        <f t="shared" si="379"/>
        <v>1</v>
      </c>
      <c r="GJ314" s="12">
        <f t="shared" si="380"/>
        <v>0</v>
      </c>
      <c r="GK314" s="13">
        <f t="shared" si="381"/>
        <v>0</v>
      </c>
      <c r="GL314" s="14">
        <f t="shared" si="382"/>
        <v>0</v>
      </c>
      <c r="GM314" s="84"/>
      <c r="GN314" s="66">
        <f t="shared" si="383"/>
        <v>0</v>
      </c>
      <c r="GO314" s="84"/>
      <c r="GP314" s="63" t="str" cm="1">
        <f t="array" ref="GP314">INDEX($GF$4:$GH$4,1,GI314)</f>
        <v>Sample 1</v>
      </c>
      <c r="GQ314" s="12">
        <f t="shared" si="385"/>
        <v>4788.124445834158</v>
      </c>
      <c r="GR314" s="13">
        <f t="shared" si="385"/>
        <v>11852.249739052009</v>
      </c>
      <c r="GS314" s="14">
        <f t="shared" si="385"/>
        <v>23637.423819766449</v>
      </c>
      <c r="GT314" s="12">
        <f t="shared" si="386"/>
        <v>27805.24734047371</v>
      </c>
      <c r="GU314" s="13">
        <f t="shared" si="386"/>
        <v>35817.055740894197</v>
      </c>
      <c r="GV314" s="14">
        <f t="shared" si="386"/>
        <v>39101.458141068622</v>
      </c>
      <c r="GW314" s="12">
        <f t="shared" si="387"/>
        <v>27617.82904097443</v>
      </c>
      <c r="GX314" s="13">
        <f t="shared" si="387"/>
        <v>41639.690115271267</v>
      </c>
      <c r="GY314" s="14">
        <f t="shared" si="387"/>
        <v>44070.854062623177</v>
      </c>
      <c r="GZ314" s="84" t="str">
        <f t="shared" si="390"/>
        <v>Sample 1</v>
      </c>
      <c r="HA314" s="12">
        <f t="shared" si="389"/>
        <v>0</v>
      </c>
      <c r="HB314" s="13">
        <f t="shared" si="389"/>
        <v>0</v>
      </c>
      <c r="HC314" s="14">
        <f t="shared" si="389"/>
        <v>0</v>
      </c>
      <c r="HD314" s="6">
        <f t="shared" si="391"/>
        <v>0</v>
      </c>
      <c r="HE314" s="84" t="str">
        <f t="shared" si="392"/>
        <v>Ok</v>
      </c>
    </row>
    <row r="315" spans="2:213" hidden="1" x14ac:dyDescent="0.3">
      <c r="B315" s="84" t="s">
        <v>182</v>
      </c>
      <c r="C315" s="12">
        <f>SUMIFS(Inyecciones!$E$2:$E$14185,Inyecciones!$A$2:$A$14185,Balance!C$4,Inyecciones!$B$2:$B$14185,Balance!$B315,Inyecciones!$C$2:$C$14185,Balance!C$5)</f>
        <v>66403.560730903861</v>
      </c>
      <c r="D315" s="13">
        <f>SUMIFS(Inyecciones!$E$2:$E$14185,Inyecciones!$A$2:$A$14185,Balance!D$4,Inyecciones!$B$2:$B$14185,Balance!$B315,Inyecciones!$C$2:$C$14185,Balance!D$5)</f>
        <v>51977.462734504283</v>
      </c>
      <c r="E315" s="13">
        <f>SUMIFS(Inyecciones!$E$2:$E$14185,Inyecciones!$A$2:$A$14185,Balance!E$4,Inyecciones!$B$2:$B$14185,Balance!$B315,Inyecciones!$C$2:$C$14185,Balance!E$5)</f>
        <v>48527.628336499823</v>
      </c>
      <c r="F315" s="13">
        <f>SUMIFS(Inyecciones!$E$2:$E$14185,Inyecciones!$A$2:$A$14185,Balance!F$4,Inyecciones!$B$2:$B$14185,Balance!$B315,Inyecciones!$C$2:$C$14185,Balance!F$5)</f>
        <v>28832.230254437531</v>
      </c>
      <c r="G315" s="13">
        <f>SUMIFS(Inyecciones!$E$2:$E$14185,Inyecciones!$A$2:$A$14185,Balance!G$4,Inyecciones!$B$2:$B$14185,Balance!$B315,Inyecciones!$C$2:$C$14185,Balance!G$5)</f>
        <v>16197.178662649751</v>
      </c>
      <c r="H315" s="13">
        <f>SUMIFS(Inyecciones!$E$2:$E$14185,Inyecciones!$A$2:$A$14185,Balance!H$4,Inyecciones!$B$2:$B$14185,Balance!$B315,Inyecciones!$C$2:$C$14185,Balance!H$5)</f>
        <v>10479.800070763709</v>
      </c>
      <c r="I315" s="13">
        <f>SUMIFS(Inyecciones!$E$2:$E$14185,Inyecciones!$A$2:$A$14185,Balance!I$4,Inyecciones!$B$2:$B$14185,Balance!$B315,Inyecciones!$C$2:$C$14185,Balance!I$5)</f>
        <v>13885.514131642991</v>
      </c>
      <c r="J315" s="13">
        <f>SUMIFS(Inyecciones!$E$2:$E$14185,Inyecciones!$A$2:$A$14185,Balance!J$4,Inyecciones!$B$2:$B$14185,Balance!$B315,Inyecciones!$C$2:$C$14185,Balance!J$5)</f>
        <v>20756.396602103709</v>
      </c>
      <c r="K315" s="13">
        <f>SUMIFS(Inyecciones!$E$2:$E$14185,Inyecciones!$A$2:$A$14185,Balance!K$4,Inyecciones!$B$2:$B$14185,Balance!$B315,Inyecciones!$C$2:$C$14185,Balance!K$5)</f>
        <v>25554.859558186341</v>
      </c>
      <c r="L315" s="13">
        <f>SUMIFS(Inyecciones!$E$2:$E$14185,Inyecciones!$A$2:$A$14185,Balance!L$4,Inyecciones!$B$2:$B$14185,Balance!$B315,Inyecciones!$C$2:$C$14185,Balance!L$5)</f>
        <v>6412.6115181400737</v>
      </c>
      <c r="M315" s="13">
        <f>SUMIFS(Inyecciones!$E$2:$E$14185,Inyecciones!$A$2:$A$14185,Balance!M$4,Inyecciones!$B$2:$B$14185,Balance!$B315,Inyecciones!$C$2:$C$14185,Balance!M$5)</f>
        <v>2352.6787763247721</v>
      </c>
      <c r="N315" s="14">
        <f>SUMIFS(Inyecciones!$E$2:$E$14185,Inyecciones!$A$2:$A$14185,Balance!N$4,Inyecciones!$B$2:$B$14185,Balance!$B315,Inyecciones!$C$2:$C$14185,Balance!N$5)</f>
        <v>4661.9646340205181</v>
      </c>
      <c r="O315" s="12">
        <f>SUMIFS(Inyecciones!$E$2:$E$14185,Inyecciones!$A$2:$A$14185,Balance!O$4,Inyecciones!$B$2:$B$14185,Balance!$B315,Inyecciones!$C$2:$C$14185,Balance!O$5)</f>
        <v>66547.079570150701</v>
      </c>
      <c r="P315" s="13">
        <f>SUMIFS(Inyecciones!$E$2:$E$14185,Inyecciones!$A$2:$A$14185,Balance!P$4,Inyecciones!$B$2:$B$14185,Balance!$B315,Inyecciones!$C$2:$C$14185,Balance!P$5)</f>
        <v>52404.3352142929</v>
      </c>
      <c r="Q315" s="13">
        <f>SUMIFS(Inyecciones!$E$2:$E$14185,Inyecciones!$A$2:$A$14185,Balance!Q$4,Inyecciones!$B$2:$B$14185,Balance!$B315,Inyecciones!$C$2:$C$14185,Balance!Q$5)</f>
        <v>48934.057908955569</v>
      </c>
      <c r="R315" s="13">
        <f>SUMIFS(Inyecciones!$E$2:$E$14185,Inyecciones!$A$2:$A$14185,Balance!R$4,Inyecciones!$B$2:$B$14185,Balance!$B315,Inyecciones!$C$2:$C$14185,Balance!R$5)</f>
        <v>30616.86609353339</v>
      </c>
      <c r="S315" s="13">
        <f>SUMIFS(Inyecciones!$E$2:$E$14185,Inyecciones!$A$2:$A$14185,Balance!S$4,Inyecciones!$B$2:$B$14185,Balance!$B315,Inyecciones!$C$2:$C$14185,Balance!S$5)</f>
        <v>15795.217386417769</v>
      </c>
      <c r="T315" s="13">
        <f>SUMIFS(Inyecciones!$E$2:$E$14185,Inyecciones!$A$2:$A$14185,Balance!T$4,Inyecciones!$B$2:$B$14185,Balance!$B315,Inyecciones!$C$2:$C$14185,Balance!T$5)</f>
        <v>10720.225543327429</v>
      </c>
      <c r="U315" s="13">
        <f>SUMIFS(Inyecciones!$E$2:$E$14185,Inyecciones!$A$2:$A$14185,Balance!U$4,Inyecciones!$B$2:$B$14185,Balance!$B315,Inyecciones!$C$2:$C$14185,Balance!U$5)</f>
        <v>15029.522515666709</v>
      </c>
      <c r="V315" s="13">
        <f>SUMIFS(Inyecciones!$E$2:$E$14185,Inyecciones!$A$2:$A$14185,Balance!V$4,Inyecciones!$B$2:$B$14185,Balance!$B315,Inyecciones!$C$2:$C$14185,Balance!V$5)</f>
        <v>21000.905281332081</v>
      </c>
      <c r="W315" s="13">
        <f>SUMIFS(Inyecciones!$E$2:$E$14185,Inyecciones!$A$2:$A$14185,Balance!W$4,Inyecciones!$B$2:$B$14185,Balance!$B315,Inyecciones!$C$2:$C$14185,Balance!W$5)</f>
        <v>26276.228702518569</v>
      </c>
      <c r="X315" s="13">
        <f>SUMIFS(Inyecciones!$E$2:$E$14185,Inyecciones!$A$2:$A$14185,Balance!X$4,Inyecciones!$B$2:$B$14185,Balance!$B315,Inyecciones!$C$2:$C$14185,Balance!X$5)</f>
        <v>10091.213613214701</v>
      </c>
      <c r="Y315" s="13">
        <f>SUMIFS(Inyecciones!$E$2:$E$14185,Inyecciones!$A$2:$A$14185,Balance!Y$4,Inyecciones!$B$2:$B$14185,Balance!$B315,Inyecciones!$C$2:$C$14185,Balance!Y$5)</f>
        <v>13994.97146122111</v>
      </c>
      <c r="Z315" s="14">
        <f>SUMIFS(Inyecciones!$E$2:$E$14185,Inyecciones!$A$2:$A$14185,Balance!Z$4,Inyecciones!$B$2:$B$14185,Balance!$B315,Inyecciones!$C$2:$C$14185,Balance!Z$5)</f>
        <v>20721.07586790638</v>
      </c>
      <c r="AA315" s="12">
        <f>SUMIFS(Inyecciones!$E$2:$E$14185,Inyecciones!$A$2:$A$14185,Balance!AA$4,Inyecciones!$B$2:$B$14185,Balance!$B315,Inyecciones!$C$2:$C$14185,Balance!AA$5)</f>
        <v>66571.12321910102</v>
      </c>
      <c r="AB315" s="13">
        <f>SUMIFS(Inyecciones!$E$2:$E$14185,Inyecciones!$A$2:$A$14185,Balance!AB$4,Inyecciones!$B$2:$B$14185,Balance!$B315,Inyecciones!$C$2:$C$14185,Balance!AB$5)</f>
        <v>52451.851680447158</v>
      </c>
      <c r="AC315" s="13">
        <f>SUMIFS(Inyecciones!$E$2:$E$14185,Inyecciones!$A$2:$A$14185,Balance!AC$4,Inyecciones!$B$2:$B$14185,Balance!$B315,Inyecciones!$C$2:$C$14185,Balance!AC$5)</f>
        <v>48808.121133826142</v>
      </c>
      <c r="AD315" s="13">
        <f>SUMIFS(Inyecciones!$E$2:$E$14185,Inyecciones!$A$2:$A$14185,Balance!AD$4,Inyecciones!$B$2:$B$14185,Balance!$B315,Inyecciones!$C$2:$C$14185,Balance!AD$5)</f>
        <v>30365.683894730919</v>
      </c>
      <c r="AE315" s="13">
        <f>SUMIFS(Inyecciones!$E$2:$E$14185,Inyecciones!$A$2:$A$14185,Balance!AE$4,Inyecciones!$B$2:$B$14185,Balance!$B315,Inyecciones!$C$2:$C$14185,Balance!AE$5)</f>
        <v>16537.8902423566</v>
      </c>
      <c r="AF315" s="13">
        <f>SUMIFS(Inyecciones!$E$2:$E$14185,Inyecciones!$A$2:$A$14185,Balance!AF$4,Inyecciones!$B$2:$B$14185,Balance!$B315,Inyecciones!$C$2:$C$14185,Balance!AF$5)</f>
        <v>11693.507886274339</v>
      </c>
      <c r="AG315" s="13">
        <f>SUMIFS(Inyecciones!$E$2:$E$14185,Inyecciones!$A$2:$A$14185,Balance!AG$4,Inyecciones!$B$2:$B$14185,Balance!$B315,Inyecciones!$C$2:$C$14185,Balance!AG$5)</f>
        <v>16637.246945684561</v>
      </c>
      <c r="AH315" s="13">
        <f>SUMIFS(Inyecciones!$E$2:$E$14185,Inyecciones!$A$2:$A$14185,Balance!AH$4,Inyecciones!$B$2:$B$14185,Balance!$B315,Inyecciones!$C$2:$C$14185,Balance!AH$5)</f>
        <v>23343.579278779409</v>
      </c>
      <c r="AI315" s="13">
        <f>SUMIFS(Inyecciones!$E$2:$E$14185,Inyecciones!$A$2:$A$14185,Balance!AI$4,Inyecciones!$B$2:$B$14185,Balance!$B315,Inyecciones!$C$2:$C$14185,Balance!AI$5)</f>
        <v>28909.91771741768</v>
      </c>
      <c r="AJ315" s="13">
        <f>SUMIFS(Inyecciones!$E$2:$E$14185,Inyecciones!$A$2:$A$14185,Balance!AJ$4,Inyecciones!$B$2:$B$14185,Balance!$B315,Inyecciones!$C$2:$C$14185,Balance!AJ$5)</f>
        <v>22800.359441677949</v>
      </c>
      <c r="AK315" s="13">
        <f>SUMIFS(Inyecciones!$E$2:$E$14185,Inyecciones!$A$2:$A$14185,Balance!AK$4,Inyecciones!$B$2:$B$14185,Balance!$B315,Inyecciones!$C$2:$C$14185,Balance!AK$5)</f>
        <v>29242.59397830669</v>
      </c>
      <c r="AL315" s="14">
        <f>SUMIFS(Inyecciones!$E$2:$E$14185,Inyecciones!$A$2:$A$14185,Balance!AL$4,Inyecciones!$B$2:$B$14185,Balance!$B315,Inyecciones!$C$2:$C$14185,Balance!AL$5)</f>
        <v>34014.545035123912</v>
      </c>
      <c r="AM315" s="13"/>
      <c r="AN315" s="12">
        <f>SUMIFS('Retiro Mensual'!$E$2:$E$2629,'Retiro Mensual'!$A$2:$A$2629,AN$4,'Retiro Mensual'!$B$2:$B$2629,$B315,'Retiro Mensual'!$C$2:$C$2629,AN$5)</f>
        <v>0</v>
      </c>
      <c r="AO315" s="13">
        <f>SUMIFS('Retiro Mensual'!$E$2:$E$2629,'Retiro Mensual'!$A$2:$A$2629,AO$4,'Retiro Mensual'!$B$2:$B$2629,$B315,'Retiro Mensual'!$C$2:$C$2629,AO$5)</f>
        <v>0</v>
      </c>
      <c r="AP315" s="13">
        <f>SUMIFS('Retiro Mensual'!$E$2:$E$2629,'Retiro Mensual'!$A$2:$A$2629,AP$4,'Retiro Mensual'!$B$2:$B$2629,$B315,'Retiro Mensual'!$C$2:$C$2629,AP$5)</f>
        <v>0</v>
      </c>
      <c r="AQ315" s="13">
        <f>SUMIFS('Retiro Mensual'!$E$2:$E$2629,'Retiro Mensual'!$A$2:$A$2629,AQ$4,'Retiro Mensual'!$B$2:$B$2629,$B315,'Retiro Mensual'!$C$2:$C$2629,AQ$5)</f>
        <v>0</v>
      </c>
      <c r="AR315" s="13">
        <f>SUMIFS('Retiro Mensual'!$E$2:$E$2629,'Retiro Mensual'!$A$2:$A$2629,AR$4,'Retiro Mensual'!$B$2:$B$2629,$B315,'Retiro Mensual'!$C$2:$C$2629,AR$5)</f>
        <v>0</v>
      </c>
      <c r="AS315" s="13">
        <f>SUMIFS('Retiro Mensual'!$E$2:$E$2629,'Retiro Mensual'!$A$2:$A$2629,AS$4,'Retiro Mensual'!$B$2:$B$2629,$B315,'Retiro Mensual'!$C$2:$C$2629,AS$5)</f>
        <v>0</v>
      </c>
      <c r="AT315" s="13">
        <f>SUMIFS('Retiro Mensual'!$E$2:$E$2629,'Retiro Mensual'!$A$2:$A$2629,AT$4,'Retiro Mensual'!$B$2:$B$2629,$B315,'Retiro Mensual'!$C$2:$C$2629,AT$5)</f>
        <v>0</v>
      </c>
      <c r="AU315" s="13">
        <f>SUMIFS('Retiro Mensual'!$E$2:$E$2629,'Retiro Mensual'!$A$2:$A$2629,AU$4,'Retiro Mensual'!$B$2:$B$2629,$B315,'Retiro Mensual'!$C$2:$C$2629,AU$5)</f>
        <v>0</v>
      </c>
      <c r="AV315" s="13">
        <f>SUMIFS('Retiro Mensual'!$E$2:$E$2629,'Retiro Mensual'!$A$2:$A$2629,AV$4,'Retiro Mensual'!$B$2:$B$2629,$B315,'Retiro Mensual'!$C$2:$C$2629,AV$5)</f>
        <v>0</v>
      </c>
      <c r="AW315" s="13">
        <f>SUMIFS('Retiro Mensual'!$E$2:$E$2629,'Retiro Mensual'!$A$2:$A$2629,AW$4,'Retiro Mensual'!$B$2:$B$2629,$B315,'Retiro Mensual'!$C$2:$C$2629,AW$5)</f>
        <v>0</v>
      </c>
      <c r="AX315" s="13">
        <f>SUMIFS('Retiro Mensual'!$E$2:$E$2629,'Retiro Mensual'!$A$2:$A$2629,AX$4,'Retiro Mensual'!$B$2:$B$2629,$B315,'Retiro Mensual'!$C$2:$C$2629,AX$5)</f>
        <v>0</v>
      </c>
      <c r="AY315" s="14">
        <f>SUMIFS('Retiro Mensual'!$E$2:$E$2629,'Retiro Mensual'!$A$2:$A$2629,AY$4,'Retiro Mensual'!$B$2:$B$2629,$B315,'Retiro Mensual'!$C$2:$C$2629,AY$5)</f>
        <v>0</v>
      </c>
      <c r="AZ315" s="12">
        <f>SUMIFS('Retiro Mensual'!$E$2:$E$2629,'Retiro Mensual'!$A$2:$A$2629,AZ$4,'Retiro Mensual'!$B$2:$B$2629,$B315,'Retiro Mensual'!$C$2:$C$2629,AZ$5)</f>
        <v>0</v>
      </c>
      <c r="BA315" s="13">
        <f>SUMIFS('Retiro Mensual'!$E$2:$E$2629,'Retiro Mensual'!$A$2:$A$2629,BA$4,'Retiro Mensual'!$B$2:$B$2629,$B315,'Retiro Mensual'!$C$2:$C$2629,BA$5)</f>
        <v>0</v>
      </c>
      <c r="BB315" s="13">
        <f>SUMIFS('Retiro Mensual'!$E$2:$E$2629,'Retiro Mensual'!$A$2:$A$2629,BB$4,'Retiro Mensual'!$B$2:$B$2629,$B315,'Retiro Mensual'!$C$2:$C$2629,BB$5)</f>
        <v>0</v>
      </c>
      <c r="BC315" s="13">
        <f>SUMIFS('Retiro Mensual'!$E$2:$E$2629,'Retiro Mensual'!$A$2:$A$2629,BC$4,'Retiro Mensual'!$B$2:$B$2629,$B315,'Retiro Mensual'!$C$2:$C$2629,BC$5)</f>
        <v>0</v>
      </c>
      <c r="BD315" s="13">
        <f>SUMIFS('Retiro Mensual'!$E$2:$E$2629,'Retiro Mensual'!$A$2:$A$2629,BD$4,'Retiro Mensual'!$B$2:$B$2629,$B315,'Retiro Mensual'!$C$2:$C$2629,BD$5)</f>
        <v>0</v>
      </c>
      <c r="BE315" s="13">
        <f>SUMIFS('Retiro Mensual'!$E$2:$E$2629,'Retiro Mensual'!$A$2:$A$2629,BE$4,'Retiro Mensual'!$B$2:$B$2629,$B315,'Retiro Mensual'!$C$2:$C$2629,BE$5)</f>
        <v>0</v>
      </c>
      <c r="BF315" s="13">
        <f>SUMIFS('Retiro Mensual'!$E$2:$E$2629,'Retiro Mensual'!$A$2:$A$2629,BF$4,'Retiro Mensual'!$B$2:$B$2629,$B315,'Retiro Mensual'!$C$2:$C$2629,BF$5)</f>
        <v>0</v>
      </c>
      <c r="BG315" s="13">
        <f>SUMIFS('Retiro Mensual'!$E$2:$E$2629,'Retiro Mensual'!$A$2:$A$2629,BG$4,'Retiro Mensual'!$B$2:$B$2629,$B315,'Retiro Mensual'!$C$2:$C$2629,BG$5)</f>
        <v>0</v>
      </c>
      <c r="BH315" s="13">
        <f>SUMIFS('Retiro Mensual'!$E$2:$E$2629,'Retiro Mensual'!$A$2:$A$2629,BH$4,'Retiro Mensual'!$B$2:$B$2629,$B315,'Retiro Mensual'!$C$2:$C$2629,BH$5)</f>
        <v>0</v>
      </c>
      <c r="BI315" s="13">
        <f>SUMIFS('Retiro Mensual'!$E$2:$E$2629,'Retiro Mensual'!$A$2:$A$2629,BI$4,'Retiro Mensual'!$B$2:$B$2629,$B315,'Retiro Mensual'!$C$2:$C$2629,BI$5)</f>
        <v>0</v>
      </c>
      <c r="BJ315" s="13">
        <f>SUMIFS('Retiro Mensual'!$E$2:$E$2629,'Retiro Mensual'!$A$2:$A$2629,BJ$4,'Retiro Mensual'!$B$2:$B$2629,$B315,'Retiro Mensual'!$C$2:$C$2629,BJ$5)</f>
        <v>0</v>
      </c>
      <c r="BK315" s="14">
        <f>SUMIFS('Retiro Mensual'!$E$2:$E$2629,'Retiro Mensual'!$A$2:$A$2629,BK$4,'Retiro Mensual'!$B$2:$B$2629,$B315,'Retiro Mensual'!$C$2:$C$2629,BK$5)</f>
        <v>0</v>
      </c>
      <c r="BL315" s="12">
        <f>SUMIFS('Retiro Mensual'!$E$2:$E$2629,'Retiro Mensual'!$A$2:$A$2629,BL$4,'Retiro Mensual'!$B$2:$B$2629,$B315,'Retiro Mensual'!$C$2:$C$2629,BL$5)</f>
        <v>0</v>
      </c>
      <c r="BM315" s="13">
        <f>SUMIFS('Retiro Mensual'!$E$2:$E$2629,'Retiro Mensual'!$A$2:$A$2629,BM$4,'Retiro Mensual'!$B$2:$B$2629,$B315,'Retiro Mensual'!$C$2:$C$2629,BM$5)</f>
        <v>0</v>
      </c>
      <c r="BN315" s="13">
        <f>SUMIFS('Retiro Mensual'!$E$2:$E$2629,'Retiro Mensual'!$A$2:$A$2629,BN$4,'Retiro Mensual'!$B$2:$B$2629,$B315,'Retiro Mensual'!$C$2:$C$2629,BN$5)</f>
        <v>0</v>
      </c>
      <c r="BO315" s="13">
        <f>SUMIFS('Retiro Mensual'!$E$2:$E$2629,'Retiro Mensual'!$A$2:$A$2629,BO$4,'Retiro Mensual'!$B$2:$B$2629,$B315,'Retiro Mensual'!$C$2:$C$2629,BO$5)</f>
        <v>0</v>
      </c>
      <c r="BP315" s="13">
        <f>SUMIFS('Retiro Mensual'!$E$2:$E$2629,'Retiro Mensual'!$A$2:$A$2629,BP$4,'Retiro Mensual'!$B$2:$B$2629,$B315,'Retiro Mensual'!$C$2:$C$2629,BP$5)</f>
        <v>0</v>
      </c>
      <c r="BQ315" s="13">
        <f>SUMIFS('Retiro Mensual'!$E$2:$E$2629,'Retiro Mensual'!$A$2:$A$2629,BQ$4,'Retiro Mensual'!$B$2:$B$2629,$B315,'Retiro Mensual'!$C$2:$C$2629,BQ$5)</f>
        <v>0</v>
      </c>
      <c r="BR315" s="13">
        <f>SUMIFS('Retiro Mensual'!$E$2:$E$2629,'Retiro Mensual'!$A$2:$A$2629,BR$4,'Retiro Mensual'!$B$2:$B$2629,$B315,'Retiro Mensual'!$C$2:$C$2629,BR$5)</f>
        <v>0</v>
      </c>
      <c r="BS315" s="13">
        <f>SUMIFS('Retiro Mensual'!$E$2:$E$2629,'Retiro Mensual'!$A$2:$A$2629,BS$4,'Retiro Mensual'!$B$2:$B$2629,$B315,'Retiro Mensual'!$C$2:$C$2629,BS$5)</f>
        <v>0</v>
      </c>
      <c r="BT315" s="13">
        <f>SUMIFS('Retiro Mensual'!$E$2:$E$2629,'Retiro Mensual'!$A$2:$A$2629,BT$4,'Retiro Mensual'!$B$2:$B$2629,$B315,'Retiro Mensual'!$C$2:$C$2629,BT$5)</f>
        <v>0</v>
      </c>
      <c r="BU315" s="13">
        <f>SUMIFS('Retiro Mensual'!$E$2:$E$2629,'Retiro Mensual'!$A$2:$A$2629,BU$4,'Retiro Mensual'!$B$2:$B$2629,$B315,'Retiro Mensual'!$C$2:$C$2629,BU$5)</f>
        <v>0</v>
      </c>
      <c r="BV315" s="13">
        <f>SUMIFS('Retiro Mensual'!$E$2:$E$2629,'Retiro Mensual'!$A$2:$A$2629,BV$4,'Retiro Mensual'!$B$2:$B$2629,$B315,'Retiro Mensual'!$C$2:$C$2629,BV$5)</f>
        <v>0</v>
      </c>
      <c r="BW315" s="14">
        <f>SUMIFS('Retiro Mensual'!$E$2:$E$2629,'Retiro Mensual'!$A$2:$A$2629,BW$4,'Retiro Mensual'!$B$2:$B$2629,$B315,'Retiro Mensual'!$C$2:$C$2629,BW$5)</f>
        <v>0</v>
      </c>
      <c r="BX315" s="13"/>
      <c r="BY315" s="12">
        <f>SUMIFS('Compra Ventas'!$E$2:$E$2700,'Compra Ventas'!$A$2:$A$2700,BY$4,'Compra Ventas'!$B$2:$B$2700,$B315,'Compra Ventas'!$C$2:$C$2700,BY$5)</f>
        <v>0</v>
      </c>
      <c r="BZ315" s="13">
        <f>SUMIFS('Compra Ventas'!$E$2:$E$2700,'Compra Ventas'!$A$2:$A$2700,BZ$4,'Compra Ventas'!$B$2:$B$2700,$B315,'Compra Ventas'!$C$2:$C$2700,BZ$5)</f>
        <v>0</v>
      </c>
      <c r="CA315" s="13">
        <f>SUMIFS('Compra Ventas'!$E$2:$E$2700,'Compra Ventas'!$A$2:$A$2700,CA$4,'Compra Ventas'!$B$2:$B$2700,$B315,'Compra Ventas'!$C$2:$C$2700,CA$5)</f>
        <v>0</v>
      </c>
      <c r="CB315" s="13">
        <f>SUMIFS('Compra Ventas'!$E$2:$E$2700,'Compra Ventas'!$A$2:$A$2700,CB$4,'Compra Ventas'!$B$2:$B$2700,$B315,'Compra Ventas'!$C$2:$C$2700,CB$5)</f>
        <v>0</v>
      </c>
      <c r="CC315" s="13">
        <f>SUMIFS('Compra Ventas'!$E$2:$E$2700,'Compra Ventas'!$A$2:$A$2700,CC$4,'Compra Ventas'!$B$2:$B$2700,$B315,'Compra Ventas'!$C$2:$C$2700,CC$5)</f>
        <v>0</v>
      </c>
      <c r="CD315" s="13">
        <f>SUMIFS('Compra Ventas'!$E$2:$E$2700,'Compra Ventas'!$A$2:$A$2700,CD$4,'Compra Ventas'!$B$2:$B$2700,$B315,'Compra Ventas'!$C$2:$C$2700,CD$5)</f>
        <v>0</v>
      </c>
      <c r="CE315" s="13">
        <f>SUMIFS('Compra Ventas'!$E$2:$E$2700,'Compra Ventas'!$A$2:$A$2700,CE$4,'Compra Ventas'!$B$2:$B$2700,$B315,'Compra Ventas'!$C$2:$C$2700,CE$5)</f>
        <v>0</v>
      </c>
      <c r="CF315" s="13">
        <f>SUMIFS('Compra Ventas'!$E$2:$E$2700,'Compra Ventas'!$A$2:$A$2700,CF$4,'Compra Ventas'!$B$2:$B$2700,$B315,'Compra Ventas'!$C$2:$C$2700,CF$5)</f>
        <v>0</v>
      </c>
      <c r="CG315" s="13">
        <f>SUMIFS('Compra Ventas'!$E$2:$E$2700,'Compra Ventas'!$A$2:$A$2700,CG$4,'Compra Ventas'!$B$2:$B$2700,$B315,'Compra Ventas'!$C$2:$C$2700,CG$5)</f>
        <v>0</v>
      </c>
      <c r="CH315" s="13">
        <f>SUMIFS('Compra Ventas'!$E$2:$E$2700,'Compra Ventas'!$A$2:$A$2700,CH$4,'Compra Ventas'!$B$2:$B$2700,$B315,'Compra Ventas'!$C$2:$C$2700,CH$5)</f>
        <v>0</v>
      </c>
      <c r="CI315" s="13">
        <f>SUMIFS('Compra Ventas'!$E$2:$E$2700,'Compra Ventas'!$A$2:$A$2700,CI$4,'Compra Ventas'!$B$2:$B$2700,$B315,'Compra Ventas'!$C$2:$C$2700,CI$5)</f>
        <v>0</v>
      </c>
      <c r="CJ315" s="14">
        <f>SUMIFS('Compra Ventas'!$E$2:$E$2700,'Compra Ventas'!$A$2:$A$2700,CJ$4,'Compra Ventas'!$B$2:$B$2700,$B315,'Compra Ventas'!$C$2:$C$2700,CJ$5)</f>
        <v>0</v>
      </c>
      <c r="CK315" s="12">
        <f>SUMIFS('Compra Ventas'!$E$2:$E$2700,'Compra Ventas'!$A$2:$A$2700,CK$4,'Compra Ventas'!$B$2:$B$2700,$B315,'Compra Ventas'!$C$2:$C$2700,CK$5)</f>
        <v>0</v>
      </c>
      <c r="CL315" s="13">
        <f>SUMIFS('Compra Ventas'!$E$2:$E$2700,'Compra Ventas'!$A$2:$A$2700,CL$4,'Compra Ventas'!$B$2:$B$2700,$B315,'Compra Ventas'!$C$2:$C$2700,CL$5)</f>
        <v>0</v>
      </c>
      <c r="CM315" s="13">
        <f>SUMIFS('Compra Ventas'!$E$2:$E$2700,'Compra Ventas'!$A$2:$A$2700,CM$4,'Compra Ventas'!$B$2:$B$2700,$B315,'Compra Ventas'!$C$2:$C$2700,CM$5)</f>
        <v>0</v>
      </c>
      <c r="CN315" s="13">
        <f>SUMIFS('Compra Ventas'!$E$2:$E$2700,'Compra Ventas'!$A$2:$A$2700,CN$4,'Compra Ventas'!$B$2:$B$2700,$B315,'Compra Ventas'!$C$2:$C$2700,CN$5)</f>
        <v>0</v>
      </c>
      <c r="CO315" s="13">
        <f>SUMIFS('Compra Ventas'!$E$2:$E$2700,'Compra Ventas'!$A$2:$A$2700,CO$4,'Compra Ventas'!$B$2:$B$2700,$B315,'Compra Ventas'!$C$2:$C$2700,CO$5)</f>
        <v>0</v>
      </c>
      <c r="CP315" s="13">
        <f>SUMIFS('Compra Ventas'!$E$2:$E$2700,'Compra Ventas'!$A$2:$A$2700,CP$4,'Compra Ventas'!$B$2:$B$2700,$B315,'Compra Ventas'!$C$2:$C$2700,CP$5)</f>
        <v>0</v>
      </c>
      <c r="CQ315" s="13">
        <f>SUMIFS('Compra Ventas'!$E$2:$E$2700,'Compra Ventas'!$A$2:$A$2700,CQ$4,'Compra Ventas'!$B$2:$B$2700,$B315,'Compra Ventas'!$C$2:$C$2700,CQ$5)</f>
        <v>0</v>
      </c>
      <c r="CR315" s="13">
        <f>SUMIFS('Compra Ventas'!$E$2:$E$2700,'Compra Ventas'!$A$2:$A$2700,CR$4,'Compra Ventas'!$B$2:$B$2700,$B315,'Compra Ventas'!$C$2:$C$2700,CR$5)</f>
        <v>0</v>
      </c>
      <c r="CS315" s="13">
        <f>SUMIFS('Compra Ventas'!$E$2:$E$2700,'Compra Ventas'!$A$2:$A$2700,CS$4,'Compra Ventas'!$B$2:$B$2700,$B315,'Compra Ventas'!$C$2:$C$2700,CS$5)</f>
        <v>0</v>
      </c>
      <c r="CT315" s="13">
        <f>SUMIFS('Compra Ventas'!$E$2:$E$2700,'Compra Ventas'!$A$2:$A$2700,CT$4,'Compra Ventas'!$B$2:$B$2700,$B315,'Compra Ventas'!$C$2:$C$2700,CT$5)</f>
        <v>0</v>
      </c>
      <c r="CU315" s="13">
        <f>SUMIFS('Compra Ventas'!$E$2:$E$2700,'Compra Ventas'!$A$2:$A$2700,CU$4,'Compra Ventas'!$B$2:$B$2700,$B315,'Compra Ventas'!$C$2:$C$2700,CU$5)</f>
        <v>0</v>
      </c>
      <c r="CV315" s="14">
        <f>SUMIFS('Compra Ventas'!$E$2:$E$2700,'Compra Ventas'!$A$2:$A$2700,CV$4,'Compra Ventas'!$B$2:$B$2700,$B315,'Compra Ventas'!$C$2:$C$2700,CV$5)</f>
        <v>0</v>
      </c>
      <c r="CW315" s="12">
        <f>SUMIFS('Compra Ventas'!$E$2:$E$2700,'Compra Ventas'!$A$2:$A$2700,CW$4,'Compra Ventas'!$B$2:$B$2700,$B315,'Compra Ventas'!$C$2:$C$2700,CW$5)</f>
        <v>0</v>
      </c>
      <c r="CX315" s="13">
        <f>SUMIFS('Compra Ventas'!$E$2:$E$2700,'Compra Ventas'!$A$2:$A$2700,CX$4,'Compra Ventas'!$B$2:$B$2700,$B315,'Compra Ventas'!$C$2:$C$2700,CX$5)</f>
        <v>0</v>
      </c>
      <c r="CY315" s="13">
        <f>SUMIFS('Compra Ventas'!$E$2:$E$2700,'Compra Ventas'!$A$2:$A$2700,CY$4,'Compra Ventas'!$B$2:$B$2700,$B315,'Compra Ventas'!$C$2:$C$2700,CY$5)</f>
        <v>0</v>
      </c>
      <c r="CZ315" s="13">
        <f>SUMIFS('Compra Ventas'!$E$2:$E$2700,'Compra Ventas'!$A$2:$A$2700,CZ$4,'Compra Ventas'!$B$2:$B$2700,$B315,'Compra Ventas'!$C$2:$C$2700,CZ$5)</f>
        <v>0</v>
      </c>
      <c r="DA315" s="13">
        <f>SUMIFS('Compra Ventas'!$E$2:$E$2700,'Compra Ventas'!$A$2:$A$2700,DA$4,'Compra Ventas'!$B$2:$B$2700,$B315,'Compra Ventas'!$C$2:$C$2700,DA$5)</f>
        <v>0</v>
      </c>
      <c r="DB315" s="13">
        <f>SUMIFS('Compra Ventas'!$E$2:$E$2700,'Compra Ventas'!$A$2:$A$2700,DB$4,'Compra Ventas'!$B$2:$B$2700,$B315,'Compra Ventas'!$C$2:$C$2700,DB$5)</f>
        <v>0</v>
      </c>
      <c r="DC315" s="13">
        <f>SUMIFS('Compra Ventas'!$E$2:$E$2700,'Compra Ventas'!$A$2:$A$2700,DC$4,'Compra Ventas'!$B$2:$B$2700,$B315,'Compra Ventas'!$C$2:$C$2700,DC$5)</f>
        <v>0</v>
      </c>
      <c r="DD315" s="13">
        <f>SUMIFS('Compra Ventas'!$E$2:$E$2700,'Compra Ventas'!$A$2:$A$2700,DD$4,'Compra Ventas'!$B$2:$B$2700,$B315,'Compra Ventas'!$C$2:$C$2700,DD$5)</f>
        <v>0</v>
      </c>
      <c r="DE315" s="13">
        <f>SUMIFS('Compra Ventas'!$E$2:$E$2700,'Compra Ventas'!$A$2:$A$2700,DE$4,'Compra Ventas'!$B$2:$B$2700,$B315,'Compra Ventas'!$C$2:$C$2700,DE$5)</f>
        <v>0</v>
      </c>
      <c r="DF315" s="13">
        <f>SUMIFS('Compra Ventas'!$E$2:$E$2700,'Compra Ventas'!$A$2:$A$2700,DF$4,'Compra Ventas'!$B$2:$B$2700,$B315,'Compra Ventas'!$C$2:$C$2700,DF$5)</f>
        <v>0</v>
      </c>
      <c r="DG315" s="13">
        <f>SUMIFS('Compra Ventas'!$E$2:$E$2700,'Compra Ventas'!$A$2:$A$2700,DG$4,'Compra Ventas'!$B$2:$B$2700,$B315,'Compra Ventas'!$C$2:$C$2700,DG$5)</f>
        <v>0</v>
      </c>
      <c r="DH315" s="14">
        <f>SUMIFS('Compra Ventas'!$E$2:$E$2700,'Compra Ventas'!$A$2:$A$2700,DH$4,'Compra Ventas'!$B$2:$B$2700,$B315,'Compra Ventas'!$C$2:$C$2700,DH$5)</f>
        <v>0</v>
      </c>
      <c r="DI315" s="84"/>
      <c r="DJ315" s="98">
        <f>SUMIFS('Ajuste Ciclado'!D$5:D$47,'Ajuste Ciclado'!$C$5:$C$47,Balance!DJ$4,'Ajuste Ciclado'!$B$5:$B$47,Balance!$B315)</f>
        <v>0</v>
      </c>
      <c r="DK315" s="99">
        <f>SUMIFS('Ajuste Ciclado'!E$5:E$47,'Ajuste Ciclado'!$C$5:$C$47,Balance!DK$4,'Ajuste Ciclado'!$B$5:$B$47,Balance!$B315)</f>
        <v>0</v>
      </c>
      <c r="DL315" s="99">
        <f>SUMIFS('Ajuste Ciclado'!F$5:F$47,'Ajuste Ciclado'!$C$5:$C$47,Balance!DL$4,'Ajuste Ciclado'!$B$5:$B$47,Balance!$B315)</f>
        <v>0</v>
      </c>
      <c r="DM315" s="99">
        <f>SUMIFS('Ajuste Ciclado'!G$5:G$47,'Ajuste Ciclado'!$C$5:$C$47,Balance!DM$4,'Ajuste Ciclado'!$B$5:$B$47,Balance!$B315)</f>
        <v>0</v>
      </c>
      <c r="DN315" s="99">
        <f>SUMIFS('Ajuste Ciclado'!H$5:H$47,'Ajuste Ciclado'!$C$5:$C$47,Balance!DN$4,'Ajuste Ciclado'!$B$5:$B$47,Balance!$B315)</f>
        <v>0</v>
      </c>
      <c r="DO315" s="99">
        <f>SUMIFS('Ajuste Ciclado'!I$5:I$47,'Ajuste Ciclado'!$C$5:$C$47,Balance!DO$4,'Ajuste Ciclado'!$B$5:$B$47,Balance!$B315)</f>
        <v>0</v>
      </c>
      <c r="DP315" s="99">
        <f>SUMIFS('Ajuste Ciclado'!J$5:J$47,'Ajuste Ciclado'!$C$5:$C$47,Balance!DP$4,'Ajuste Ciclado'!$B$5:$B$47,Balance!$B315)</f>
        <v>0</v>
      </c>
      <c r="DQ315" s="99">
        <f>SUMIFS('Ajuste Ciclado'!K$5:K$47,'Ajuste Ciclado'!$C$5:$C$47,Balance!DQ$4,'Ajuste Ciclado'!$B$5:$B$47,Balance!$B315)</f>
        <v>0</v>
      </c>
      <c r="DR315" s="99">
        <f>SUMIFS('Ajuste Ciclado'!L$5:L$47,'Ajuste Ciclado'!$C$5:$C$47,Balance!DR$4,'Ajuste Ciclado'!$B$5:$B$47,Balance!$B315)</f>
        <v>0</v>
      </c>
      <c r="DS315" s="99">
        <f>SUMIFS('Ajuste Ciclado'!M$5:M$47,'Ajuste Ciclado'!$C$5:$C$47,Balance!DS$4,'Ajuste Ciclado'!$B$5:$B$47,Balance!$B315)</f>
        <v>0</v>
      </c>
      <c r="DT315" s="99">
        <f>SUMIFS('Ajuste Ciclado'!N$5:N$47,'Ajuste Ciclado'!$C$5:$C$47,Balance!DT$4,'Ajuste Ciclado'!$B$5:$B$47,Balance!$B315)</f>
        <v>0</v>
      </c>
      <c r="DU315" s="100">
        <f>SUMIFS('Ajuste Ciclado'!O$5:O$47,'Ajuste Ciclado'!$C$5:$C$47,Balance!DU$4,'Ajuste Ciclado'!$B$5:$B$47,Balance!$B315)</f>
        <v>0</v>
      </c>
      <c r="DV315" s="98">
        <f>SUMIFS('Ajuste Ciclado'!D$5:D$47,'Ajuste Ciclado'!$C$5:$C$47,Balance!DV$4,'Ajuste Ciclado'!$B$5:$B$47,Balance!$B315)</f>
        <v>0</v>
      </c>
      <c r="DW315" s="99">
        <f>SUMIFS('Ajuste Ciclado'!E$5:E$47,'Ajuste Ciclado'!$C$5:$C$47,Balance!DW$4,'Ajuste Ciclado'!$B$5:$B$47,Balance!$B315)</f>
        <v>0</v>
      </c>
      <c r="DX315" s="99">
        <f>SUMIFS('Ajuste Ciclado'!F$5:F$47,'Ajuste Ciclado'!$C$5:$C$47,Balance!DX$4,'Ajuste Ciclado'!$B$5:$B$47,Balance!$B315)</f>
        <v>0</v>
      </c>
      <c r="DY315" s="99">
        <f>SUMIFS('Ajuste Ciclado'!G$5:G$47,'Ajuste Ciclado'!$C$5:$C$47,Balance!DY$4,'Ajuste Ciclado'!$B$5:$B$47,Balance!$B315)</f>
        <v>0</v>
      </c>
      <c r="DZ315" s="99">
        <f>SUMIFS('Ajuste Ciclado'!H$5:H$47,'Ajuste Ciclado'!$C$5:$C$47,Balance!DZ$4,'Ajuste Ciclado'!$B$5:$B$47,Balance!$B315)</f>
        <v>0</v>
      </c>
      <c r="EA315" s="99">
        <f>SUMIFS('Ajuste Ciclado'!I$5:I$47,'Ajuste Ciclado'!$C$5:$C$47,Balance!EA$4,'Ajuste Ciclado'!$B$5:$B$47,Balance!$B315)</f>
        <v>0</v>
      </c>
      <c r="EB315" s="99">
        <f>SUMIFS('Ajuste Ciclado'!J$5:J$47,'Ajuste Ciclado'!$C$5:$C$47,Balance!EB$4,'Ajuste Ciclado'!$B$5:$B$47,Balance!$B315)</f>
        <v>0</v>
      </c>
      <c r="EC315" s="99">
        <f>SUMIFS('Ajuste Ciclado'!K$5:K$47,'Ajuste Ciclado'!$C$5:$C$47,Balance!EC$4,'Ajuste Ciclado'!$B$5:$B$47,Balance!$B315)</f>
        <v>0</v>
      </c>
      <c r="ED315" s="99">
        <f>SUMIFS('Ajuste Ciclado'!L$5:L$47,'Ajuste Ciclado'!$C$5:$C$47,Balance!ED$4,'Ajuste Ciclado'!$B$5:$B$47,Balance!$B315)</f>
        <v>0</v>
      </c>
      <c r="EE315" s="99">
        <f>SUMIFS('Ajuste Ciclado'!M$5:M$47,'Ajuste Ciclado'!$C$5:$C$47,Balance!EE$4,'Ajuste Ciclado'!$B$5:$B$47,Balance!$B315)</f>
        <v>0</v>
      </c>
      <c r="EF315" s="99">
        <f>SUMIFS('Ajuste Ciclado'!N$5:N$47,'Ajuste Ciclado'!$C$5:$C$47,Balance!EF$4,'Ajuste Ciclado'!$B$5:$B$47,Balance!$B315)</f>
        <v>0</v>
      </c>
      <c r="EG315" s="100">
        <f>SUMIFS('Ajuste Ciclado'!O$5:O$47,'Ajuste Ciclado'!$C$5:$C$47,Balance!EG$4,'Ajuste Ciclado'!$B$5:$B$47,Balance!$B315)</f>
        <v>0</v>
      </c>
      <c r="EH315" s="98">
        <f>SUMIFS('Ajuste Ciclado'!D$5:D$47,'Ajuste Ciclado'!$C$5:$C$47,Balance!EH$4,'Ajuste Ciclado'!$B$5:$B$47,Balance!$B315)</f>
        <v>0</v>
      </c>
      <c r="EI315" s="99">
        <f>SUMIFS('Ajuste Ciclado'!E$5:E$47,'Ajuste Ciclado'!$C$5:$C$47,Balance!EI$4,'Ajuste Ciclado'!$B$5:$B$47,Balance!$B315)</f>
        <v>0</v>
      </c>
      <c r="EJ315" s="99">
        <f>SUMIFS('Ajuste Ciclado'!F$5:F$47,'Ajuste Ciclado'!$C$5:$C$47,Balance!EJ$4,'Ajuste Ciclado'!$B$5:$B$47,Balance!$B315)</f>
        <v>0</v>
      </c>
      <c r="EK315" s="99">
        <f>SUMIFS('Ajuste Ciclado'!G$5:G$47,'Ajuste Ciclado'!$C$5:$C$47,Balance!EK$4,'Ajuste Ciclado'!$B$5:$B$47,Balance!$B315)</f>
        <v>0</v>
      </c>
      <c r="EL315" s="99">
        <f>SUMIFS('Ajuste Ciclado'!H$5:H$47,'Ajuste Ciclado'!$C$5:$C$47,Balance!EL$4,'Ajuste Ciclado'!$B$5:$B$47,Balance!$B315)</f>
        <v>0</v>
      </c>
      <c r="EM315" s="99">
        <f>SUMIFS('Ajuste Ciclado'!I$5:I$47,'Ajuste Ciclado'!$C$5:$C$47,Balance!EM$4,'Ajuste Ciclado'!$B$5:$B$47,Balance!$B315)</f>
        <v>0</v>
      </c>
      <c r="EN315" s="99">
        <f>SUMIFS('Ajuste Ciclado'!J$5:J$47,'Ajuste Ciclado'!$C$5:$C$47,Balance!EN$4,'Ajuste Ciclado'!$B$5:$B$47,Balance!$B315)</f>
        <v>0</v>
      </c>
      <c r="EO315" s="99">
        <f>SUMIFS('Ajuste Ciclado'!K$5:K$47,'Ajuste Ciclado'!$C$5:$C$47,Balance!EO$4,'Ajuste Ciclado'!$B$5:$B$47,Balance!$B315)</f>
        <v>0</v>
      </c>
      <c r="EP315" s="99">
        <f>SUMIFS('Ajuste Ciclado'!L$5:L$47,'Ajuste Ciclado'!$C$5:$C$47,Balance!EP$4,'Ajuste Ciclado'!$B$5:$B$47,Balance!$B315)</f>
        <v>0</v>
      </c>
      <c r="EQ315" s="99">
        <f>SUMIFS('Ajuste Ciclado'!M$5:M$47,'Ajuste Ciclado'!$C$5:$C$47,Balance!EQ$4,'Ajuste Ciclado'!$B$5:$B$47,Balance!$B315)</f>
        <v>0</v>
      </c>
      <c r="ER315" s="99">
        <f>SUMIFS('Ajuste Ciclado'!N$5:N$47,'Ajuste Ciclado'!$C$5:$C$47,Balance!ER$4,'Ajuste Ciclado'!$B$5:$B$47,Balance!$B315)</f>
        <v>0</v>
      </c>
      <c r="ES315" s="100">
        <f>SUMIFS('Ajuste Ciclado'!O$5:O$47,'Ajuste Ciclado'!$C$5:$C$47,Balance!ES$4,'Ajuste Ciclado'!$B$5:$B$47,Balance!$B315)</f>
        <v>0</v>
      </c>
      <c r="ET315" s="84"/>
      <c r="EU315" s="12">
        <f t="shared" si="377"/>
        <v>66403.560730903861</v>
      </c>
      <c r="EV315" s="13">
        <f t="shared" si="342"/>
        <v>51977.462734504283</v>
      </c>
      <c r="EW315" s="13">
        <f t="shared" si="343"/>
        <v>48527.628336499823</v>
      </c>
      <c r="EX315" s="13">
        <f t="shared" si="344"/>
        <v>28832.230254437531</v>
      </c>
      <c r="EY315" s="13">
        <f t="shared" si="345"/>
        <v>16197.178662649751</v>
      </c>
      <c r="EZ315" s="13">
        <f t="shared" si="346"/>
        <v>10479.800070763709</v>
      </c>
      <c r="FA315" s="13">
        <f t="shared" si="347"/>
        <v>13885.514131642991</v>
      </c>
      <c r="FB315" s="13">
        <f t="shared" si="348"/>
        <v>20756.396602103709</v>
      </c>
      <c r="FC315" s="13">
        <f t="shared" si="349"/>
        <v>25554.859558186341</v>
      </c>
      <c r="FD315" s="13">
        <f t="shared" si="350"/>
        <v>6412.6115181400737</v>
      </c>
      <c r="FE315" s="13">
        <f t="shared" si="351"/>
        <v>2352.6787763247721</v>
      </c>
      <c r="FF315" s="14">
        <f t="shared" si="352"/>
        <v>4661.9646340205181</v>
      </c>
      <c r="FG315" s="12">
        <f t="shared" si="353"/>
        <v>66547.079570150701</v>
      </c>
      <c r="FH315" s="13">
        <f t="shared" si="354"/>
        <v>52404.3352142929</v>
      </c>
      <c r="FI315" s="13">
        <f t="shared" si="355"/>
        <v>48934.057908955569</v>
      </c>
      <c r="FJ315" s="13">
        <f t="shared" si="356"/>
        <v>30616.86609353339</v>
      </c>
      <c r="FK315" s="13">
        <f t="shared" si="357"/>
        <v>15795.217386417769</v>
      </c>
      <c r="FL315" s="13">
        <f t="shared" si="358"/>
        <v>10720.225543327429</v>
      </c>
      <c r="FM315" s="13">
        <f t="shared" si="359"/>
        <v>15029.522515666709</v>
      </c>
      <c r="FN315" s="13">
        <f t="shared" si="360"/>
        <v>21000.905281332081</v>
      </c>
      <c r="FO315" s="13">
        <f t="shared" si="361"/>
        <v>26276.228702518569</v>
      </c>
      <c r="FP315" s="13">
        <f t="shared" si="362"/>
        <v>10091.213613214701</v>
      </c>
      <c r="FQ315" s="13">
        <f t="shared" si="363"/>
        <v>13994.97146122111</v>
      </c>
      <c r="FR315" s="14">
        <f t="shared" si="364"/>
        <v>20721.07586790638</v>
      </c>
      <c r="FS315" s="12">
        <f t="shared" si="365"/>
        <v>66571.12321910102</v>
      </c>
      <c r="FT315" s="13">
        <f t="shared" si="366"/>
        <v>52451.851680447158</v>
      </c>
      <c r="FU315" s="13">
        <f t="shared" si="367"/>
        <v>48808.121133826142</v>
      </c>
      <c r="FV315" s="13">
        <f t="shared" si="368"/>
        <v>30365.683894730919</v>
      </c>
      <c r="FW315" s="13">
        <f t="shared" si="369"/>
        <v>16537.8902423566</v>
      </c>
      <c r="FX315" s="13">
        <f t="shared" si="370"/>
        <v>11693.507886274339</v>
      </c>
      <c r="FY315" s="13">
        <f t="shared" si="371"/>
        <v>16637.246945684561</v>
      </c>
      <c r="FZ315" s="13">
        <f t="shared" si="372"/>
        <v>23343.579278779409</v>
      </c>
      <c r="GA315" s="13">
        <f t="shared" si="373"/>
        <v>28909.91771741768</v>
      </c>
      <c r="GB315" s="13">
        <f t="shared" si="374"/>
        <v>22800.359441677949</v>
      </c>
      <c r="GC315" s="13">
        <f t="shared" si="375"/>
        <v>29242.59397830669</v>
      </c>
      <c r="GD315" s="14">
        <f t="shared" si="376"/>
        <v>34014.545035123912</v>
      </c>
      <c r="GE315" s="84"/>
      <c r="GF315" s="12">
        <f t="shared" si="388"/>
        <v>296041.88601017743</v>
      </c>
      <c r="GG315" s="13">
        <f t="shared" si="388"/>
        <v>332131.69915853738</v>
      </c>
      <c r="GH315" s="14">
        <f t="shared" si="388"/>
        <v>381376.42045372643</v>
      </c>
      <c r="GI315" s="6">
        <f t="shared" si="379"/>
        <v>1</v>
      </c>
      <c r="GJ315" s="12">
        <f t="shared" si="380"/>
        <v>0</v>
      </c>
      <c r="GK315" s="13">
        <f t="shared" si="381"/>
        <v>0</v>
      </c>
      <c r="GL315" s="14">
        <f t="shared" si="382"/>
        <v>0</v>
      </c>
      <c r="GM315" s="84"/>
      <c r="GN315" s="66">
        <f t="shared" si="383"/>
        <v>0</v>
      </c>
      <c r="GO315" s="84"/>
      <c r="GP315" s="63" t="str" cm="1">
        <f t="array" ref="GP315">INDEX($GF$4:$GH$4,1,GI315)</f>
        <v>Sample 1</v>
      </c>
      <c r="GQ315" s="12">
        <f t="shared" si="385"/>
        <v>2352.6787763247721</v>
      </c>
      <c r="GR315" s="13">
        <f t="shared" si="385"/>
        <v>4661.9646340205181</v>
      </c>
      <c r="GS315" s="14">
        <f t="shared" si="385"/>
        <v>6412.6115181400737</v>
      </c>
      <c r="GT315" s="12">
        <f t="shared" si="386"/>
        <v>10091.213613214701</v>
      </c>
      <c r="GU315" s="13">
        <f t="shared" si="386"/>
        <v>10720.225543327429</v>
      </c>
      <c r="GV315" s="14">
        <f t="shared" si="386"/>
        <v>13994.97146122111</v>
      </c>
      <c r="GW315" s="12">
        <f t="shared" si="387"/>
        <v>11693.507886274339</v>
      </c>
      <c r="GX315" s="13">
        <f t="shared" si="387"/>
        <v>16537.8902423566</v>
      </c>
      <c r="GY315" s="14">
        <f t="shared" si="387"/>
        <v>16637.246945684561</v>
      </c>
      <c r="GZ315" s="84" t="str">
        <f t="shared" si="390"/>
        <v>Sample 1</v>
      </c>
      <c r="HA315" s="12">
        <f t="shared" si="389"/>
        <v>0</v>
      </c>
      <c r="HB315" s="13">
        <f t="shared" si="389"/>
        <v>0</v>
      </c>
      <c r="HC315" s="14">
        <f t="shared" si="389"/>
        <v>0</v>
      </c>
      <c r="HD315" s="6">
        <f t="shared" si="391"/>
        <v>0</v>
      </c>
      <c r="HE315" s="84" t="str">
        <f t="shared" si="392"/>
        <v>Ok</v>
      </c>
    </row>
    <row r="316" spans="2:213" hidden="1" x14ac:dyDescent="0.3">
      <c r="B316" s="84" t="s">
        <v>181</v>
      </c>
      <c r="C316" s="12">
        <f>SUMIFS(Inyecciones!$E$2:$E$14185,Inyecciones!$A$2:$A$14185,Balance!C$4,Inyecciones!$B$2:$B$14185,Balance!$B316,Inyecciones!$C$2:$C$14185,Balance!C$5)</f>
        <v>53675.014311723076</v>
      </c>
      <c r="D316" s="13">
        <f>SUMIFS(Inyecciones!$E$2:$E$14185,Inyecciones!$A$2:$A$14185,Balance!D$4,Inyecciones!$B$2:$B$14185,Balance!$B316,Inyecciones!$C$2:$C$14185,Balance!D$5)</f>
        <v>41545.911131494438</v>
      </c>
      <c r="E316" s="13">
        <f>SUMIFS(Inyecciones!$E$2:$E$14185,Inyecciones!$A$2:$A$14185,Balance!E$4,Inyecciones!$B$2:$B$14185,Balance!$B316,Inyecciones!$C$2:$C$14185,Balance!E$5)</f>
        <v>43824.664003888887</v>
      </c>
      <c r="F316" s="13">
        <f>SUMIFS(Inyecciones!$E$2:$E$14185,Inyecciones!$A$2:$A$14185,Balance!F$4,Inyecciones!$B$2:$B$14185,Balance!$B316,Inyecciones!$C$2:$C$14185,Balance!F$5)</f>
        <v>26321.68874737891</v>
      </c>
      <c r="G316" s="13">
        <f>SUMIFS(Inyecciones!$E$2:$E$14185,Inyecciones!$A$2:$A$14185,Balance!G$4,Inyecciones!$B$2:$B$14185,Balance!$B316,Inyecciones!$C$2:$C$14185,Balance!G$5)</f>
        <v>20099.269709137508</v>
      </c>
      <c r="H316" s="13">
        <f>SUMIFS(Inyecciones!$E$2:$E$14185,Inyecciones!$A$2:$A$14185,Balance!H$4,Inyecciones!$B$2:$B$14185,Balance!$B316,Inyecciones!$C$2:$C$14185,Balance!H$5)</f>
        <v>16623.257734189439</v>
      </c>
      <c r="I316" s="13">
        <f>SUMIFS(Inyecciones!$E$2:$E$14185,Inyecciones!$A$2:$A$14185,Balance!I$4,Inyecciones!$B$2:$B$14185,Balance!$B316,Inyecciones!$C$2:$C$14185,Balance!I$5)</f>
        <v>19524.790601477049</v>
      </c>
      <c r="J316" s="13">
        <f>SUMIFS(Inyecciones!$E$2:$E$14185,Inyecciones!$A$2:$A$14185,Balance!J$4,Inyecciones!$B$2:$B$14185,Balance!$B316,Inyecciones!$C$2:$C$14185,Balance!J$5)</f>
        <v>26518.168561758081</v>
      </c>
      <c r="K316" s="13">
        <f>SUMIFS(Inyecciones!$E$2:$E$14185,Inyecciones!$A$2:$A$14185,Balance!K$4,Inyecciones!$B$2:$B$14185,Balance!$B316,Inyecciones!$C$2:$C$14185,Balance!K$5)</f>
        <v>29973.241354644801</v>
      </c>
      <c r="L316" s="13">
        <f>SUMIFS(Inyecciones!$E$2:$E$14185,Inyecciones!$A$2:$A$14185,Balance!L$4,Inyecciones!$B$2:$B$14185,Balance!$B316,Inyecciones!$C$2:$C$14185,Balance!L$5)</f>
        <v>7624.9754257311097</v>
      </c>
      <c r="M316" s="13">
        <f>SUMIFS(Inyecciones!$E$2:$E$14185,Inyecciones!$A$2:$A$14185,Balance!M$4,Inyecciones!$B$2:$B$14185,Balance!$B316,Inyecciones!$C$2:$C$14185,Balance!M$5)</f>
        <v>1544.5562728497271</v>
      </c>
      <c r="N316" s="14">
        <f>SUMIFS(Inyecciones!$E$2:$E$14185,Inyecciones!$A$2:$A$14185,Balance!N$4,Inyecciones!$B$2:$B$14185,Balance!$B316,Inyecciones!$C$2:$C$14185,Balance!N$5)</f>
        <v>3823.3063674361319</v>
      </c>
      <c r="O316" s="12">
        <f>SUMIFS(Inyecciones!$E$2:$E$14185,Inyecciones!$A$2:$A$14185,Balance!O$4,Inyecciones!$B$2:$B$14185,Balance!$B316,Inyecciones!$C$2:$C$14185,Balance!O$5)</f>
        <v>53773.429581623161</v>
      </c>
      <c r="P316" s="13">
        <f>SUMIFS(Inyecciones!$E$2:$E$14185,Inyecciones!$A$2:$A$14185,Balance!P$4,Inyecciones!$B$2:$B$14185,Balance!$B316,Inyecciones!$C$2:$C$14185,Balance!P$5)</f>
        <v>41643.615713176921</v>
      </c>
      <c r="Q316" s="13">
        <f>SUMIFS(Inyecciones!$E$2:$E$14185,Inyecciones!$A$2:$A$14185,Balance!Q$4,Inyecciones!$B$2:$B$14185,Balance!$B316,Inyecciones!$C$2:$C$14185,Balance!Q$5)</f>
        <v>44222.142974657298</v>
      </c>
      <c r="R316" s="13">
        <f>SUMIFS(Inyecciones!$E$2:$E$14185,Inyecciones!$A$2:$A$14185,Balance!R$4,Inyecciones!$B$2:$B$14185,Balance!$B316,Inyecciones!$C$2:$C$14185,Balance!R$5)</f>
        <v>27805.24734047371</v>
      </c>
      <c r="S316" s="13">
        <f>SUMIFS(Inyecciones!$E$2:$E$14185,Inyecciones!$A$2:$A$14185,Balance!S$4,Inyecciones!$B$2:$B$14185,Balance!$B316,Inyecciones!$C$2:$C$14185,Balance!S$5)</f>
        <v>19962.379313455411</v>
      </c>
      <c r="T316" s="13">
        <f>SUMIFS(Inyecciones!$E$2:$E$14185,Inyecciones!$A$2:$A$14185,Balance!T$4,Inyecciones!$B$2:$B$14185,Balance!$B316,Inyecciones!$C$2:$C$14185,Balance!T$5)</f>
        <v>16653.23323992786</v>
      </c>
      <c r="U316" s="13">
        <f>SUMIFS(Inyecciones!$E$2:$E$14185,Inyecciones!$A$2:$A$14185,Balance!U$4,Inyecciones!$B$2:$B$14185,Balance!$B316,Inyecciones!$C$2:$C$14185,Balance!U$5)</f>
        <v>20172.811944759909</v>
      </c>
      <c r="V316" s="13">
        <f>SUMIFS(Inyecciones!$E$2:$E$14185,Inyecciones!$A$2:$A$14185,Balance!V$4,Inyecciones!$B$2:$B$14185,Balance!$B316,Inyecciones!$C$2:$C$14185,Balance!V$5)</f>
        <v>26675.453034713599</v>
      </c>
      <c r="W316" s="13">
        <f>SUMIFS(Inyecciones!$E$2:$E$14185,Inyecciones!$A$2:$A$14185,Balance!W$4,Inyecciones!$B$2:$B$14185,Balance!$B316,Inyecciones!$C$2:$C$14185,Balance!W$5)</f>
        <v>30328.22943639545</v>
      </c>
      <c r="X316" s="13">
        <f>SUMIFS(Inyecciones!$E$2:$E$14185,Inyecciones!$A$2:$A$14185,Balance!X$4,Inyecciones!$B$2:$B$14185,Balance!$B316,Inyecciones!$C$2:$C$14185,Balance!X$5)</f>
        <v>11553.888948675551</v>
      </c>
      <c r="Y316" s="13">
        <f>SUMIFS(Inyecciones!$E$2:$E$14185,Inyecciones!$A$2:$A$14185,Balance!Y$4,Inyecciones!$B$2:$B$14185,Balance!$B316,Inyecciones!$C$2:$C$14185,Balance!Y$5)</f>
        <v>12613.373593893089</v>
      </c>
      <c r="Z316" s="14">
        <f>SUMIFS(Inyecciones!$E$2:$E$14185,Inyecciones!$A$2:$A$14185,Balance!Z$4,Inyecciones!$B$2:$B$14185,Balance!$B316,Inyecciones!$C$2:$C$14185,Balance!Z$5)</f>
        <v>19767.89097073202</v>
      </c>
      <c r="AA316" s="12">
        <f>SUMIFS(Inyecciones!$E$2:$E$14185,Inyecciones!$A$2:$A$14185,Balance!AA$4,Inyecciones!$B$2:$B$14185,Balance!$B316,Inyecciones!$C$2:$C$14185,Balance!AA$5)</f>
        <v>53794.465830023692</v>
      </c>
      <c r="AB316" s="13">
        <f>SUMIFS(Inyecciones!$E$2:$E$14185,Inyecciones!$A$2:$A$14185,Balance!AB$4,Inyecciones!$B$2:$B$14185,Balance!$B316,Inyecciones!$C$2:$C$14185,Balance!AB$5)</f>
        <v>41639.690115271267</v>
      </c>
      <c r="AC316" s="13">
        <f>SUMIFS(Inyecciones!$E$2:$E$14185,Inyecciones!$A$2:$A$14185,Balance!AC$4,Inyecciones!$B$2:$B$14185,Balance!$B316,Inyecciones!$C$2:$C$14185,Balance!AC$5)</f>
        <v>44070.854062623177</v>
      </c>
      <c r="AD316" s="13">
        <f>SUMIFS(Inyecciones!$E$2:$E$14185,Inyecciones!$A$2:$A$14185,Balance!AD$4,Inyecciones!$B$2:$B$14185,Balance!$B316,Inyecciones!$C$2:$C$14185,Balance!AD$5)</f>
        <v>27617.82904097443</v>
      </c>
      <c r="AE316" s="13">
        <f>SUMIFS(Inyecciones!$E$2:$E$14185,Inyecciones!$A$2:$A$14185,Balance!AE$4,Inyecciones!$B$2:$B$14185,Balance!$B316,Inyecciones!$C$2:$C$14185,Balance!AE$5)</f>
        <v>20381.836142607921</v>
      </c>
      <c r="AF316" s="13">
        <f>SUMIFS(Inyecciones!$E$2:$E$14185,Inyecciones!$A$2:$A$14185,Balance!AF$4,Inyecciones!$B$2:$B$14185,Balance!$B316,Inyecciones!$C$2:$C$14185,Balance!AF$5)</f>
        <v>17422.277182524889</v>
      </c>
      <c r="AG316" s="13">
        <f>SUMIFS(Inyecciones!$E$2:$E$14185,Inyecciones!$A$2:$A$14185,Balance!AG$4,Inyecciones!$B$2:$B$14185,Balance!$B316,Inyecciones!$C$2:$C$14185,Balance!AG$5)</f>
        <v>21495.19586805009</v>
      </c>
      <c r="AH316" s="13">
        <f>SUMIFS(Inyecciones!$E$2:$E$14185,Inyecciones!$A$2:$A$14185,Balance!AH$4,Inyecciones!$B$2:$B$14185,Balance!$B316,Inyecciones!$C$2:$C$14185,Balance!AH$5)</f>
        <v>29098.157128248211</v>
      </c>
      <c r="AI316" s="13">
        <f>SUMIFS(Inyecciones!$E$2:$E$14185,Inyecciones!$A$2:$A$14185,Balance!AI$4,Inyecciones!$B$2:$B$14185,Balance!$B316,Inyecciones!$C$2:$C$14185,Balance!AI$5)</f>
        <v>32377.429776296689</v>
      </c>
      <c r="AJ316" s="13">
        <f>SUMIFS(Inyecciones!$E$2:$E$14185,Inyecciones!$A$2:$A$14185,Balance!AJ$4,Inyecciones!$B$2:$B$14185,Balance!$B316,Inyecciones!$C$2:$C$14185,Balance!AJ$5)</f>
        <v>26403.49024413255</v>
      </c>
      <c r="AK316" s="13">
        <f>SUMIFS(Inyecciones!$E$2:$E$14185,Inyecciones!$A$2:$A$14185,Balance!AK$4,Inyecciones!$B$2:$B$14185,Balance!$B316,Inyecciones!$C$2:$C$14185,Balance!AK$5)</f>
        <v>25877.360672347069</v>
      </c>
      <c r="AL316" s="14">
        <f>SUMIFS(Inyecciones!$E$2:$E$14185,Inyecciones!$A$2:$A$14185,Balance!AL$4,Inyecciones!$B$2:$B$14185,Balance!$B316,Inyecciones!$C$2:$C$14185,Balance!AL$5)</f>
        <v>32218.589956176311</v>
      </c>
      <c r="AM316" s="13"/>
      <c r="AN316" s="12">
        <f>SUMIFS('Retiro Mensual'!$E$2:$E$2629,'Retiro Mensual'!$A$2:$A$2629,AN$4,'Retiro Mensual'!$B$2:$B$2629,$B316,'Retiro Mensual'!$C$2:$C$2629,AN$5)</f>
        <v>0</v>
      </c>
      <c r="AO316" s="13">
        <f>SUMIFS('Retiro Mensual'!$E$2:$E$2629,'Retiro Mensual'!$A$2:$A$2629,AO$4,'Retiro Mensual'!$B$2:$B$2629,$B316,'Retiro Mensual'!$C$2:$C$2629,AO$5)</f>
        <v>0</v>
      </c>
      <c r="AP316" s="13">
        <f>SUMIFS('Retiro Mensual'!$E$2:$E$2629,'Retiro Mensual'!$A$2:$A$2629,AP$4,'Retiro Mensual'!$B$2:$B$2629,$B316,'Retiro Mensual'!$C$2:$C$2629,AP$5)</f>
        <v>0</v>
      </c>
      <c r="AQ316" s="13">
        <f>SUMIFS('Retiro Mensual'!$E$2:$E$2629,'Retiro Mensual'!$A$2:$A$2629,AQ$4,'Retiro Mensual'!$B$2:$B$2629,$B316,'Retiro Mensual'!$C$2:$C$2629,AQ$5)</f>
        <v>0</v>
      </c>
      <c r="AR316" s="13">
        <f>SUMIFS('Retiro Mensual'!$E$2:$E$2629,'Retiro Mensual'!$A$2:$A$2629,AR$4,'Retiro Mensual'!$B$2:$B$2629,$B316,'Retiro Mensual'!$C$2:$C$2629,AR$5)</f>
        <v>0</v>
      </c>
      <c r="AS316" s="13">
        <f>SUMIFS('Retiro Mensual'!$E$2:$E$2629,'Retiro Mensual'!$A$2:$A$2629,AS$4,'Retiro Mensual'!$B$2:$B$2629,$B316,'Retiro Mensual'!$C$2:$C$2629,AS$5)</f>
        <v>0</v>
      </c>
      <c r="AT316" s="13">
        <f>SUMIFS('Retiro Mensual'!$E$2:$E$2629,'Retiro Mensual'!$A$2:$A$2629,AT$4,'Retiro Mensual'!$B$2:$B$2629,$B316,'Retiro Mensual'!$C$2:$C$2629,AT$5)</f>
        <v>0</v>
      </c>
      <c r="AU316" s="13">
        <f>SUMIFS('Retiro Mensual'!$E$2:$E$2629,'Retiro Mensual'!$A$2:$A$2629,AU$4,'Retiro Mensual'!$B$2:$B$2629,$B316,'Retiro Mensual'!$C$2:$C$2629,AU$5)</f>
        <v>0</v>
      </c>
      <c r="AV316" s="13">
        <f>SUMIFS('Retiro Mensual'!$E$2:$E$2629,'Retiro Mensual'!$A$2:$A$2629,AV$4,'Retiro Mensual'!$B$2:$B$2629,$B316,'Retiro Mensual'!$C$2:$C$2629,AV$5)</f>
        <v>0</v>
      </c>
      <c r="AW316" s="13">
        <f>SUMIFS('Retiro Mensual'!$E$2:$E$2629,'Retiro Mensual'!$A$2:$A$2629,AW$4,'Retiro Mensual'!$B$2:$B$2629,$B316,'Retiro Mensual'!$C$2:$C$2629,AW$5)</f>
        <v>0</v>
      </c>
      <c r="AX316" s="13">
        <f>SUMIFS('Retiro Mensual'!$E$2:$E$2629,'Retiro Mensual'!$A$2:$A$2629,AX$4,'Retiro Mensual'!$B$2:$B$2629,$B316,'Retiro Mensual'!$C$2:$C$2629,AX$5)</f>
        <v>0</v>
      </c>
      <c r="AY316" s="14">
        <f>SUMIFS('Retiro Mensual'!$E$2:$E$2629,'Retiro Mensual'!$A$2:$A$2629,AY$4,'Retiro Mensual'!$B$2:$B$2629,$B316,'Retiro Mensual'!$C$2:$C$2629,AY$5)</f>
        <v>0</v>
      </c>
      <c r="AZ316" s="12">
        <f>SUMIFS('Retiro Mensual'!$E$2:$E$2629,'Retiro Mensual'!$A$2:$A$2629,AZ$4,'Retiro Mensual'!$B$2:$B$2629,$B316,'Retiro Mensual'!$C$2:$C$2629,AZ$5)</f>
        <v>0</v>
      </c>
      <c r="BA316" s="13">
        <f>SUMIFS('Retiro Mensual'!$E$2:$E$2629,'Retiro Mensual'!$A$2:$A$2629,BA$4,'Retiro Mensual'!$B$2:$B$2629,$B316,'Retiro Mensual'!$C$2:$C$2629,BA$5)</f>
        <v>0</v>
      </c>
      <c r="BB316" s="13">
        <f>SUMIFS('Retiro Mensual'!$E$2:$E$2629,'Retiro Mensual'!$A$2:$A$2629,BB$4,'Retiro Mensual'!$B$2:$B$2629,$B316,'Retiro Mensual'!$C$2:$C$2629,BB$5)</f>
        <v>0</v>
      </c>
      <c r="BC316" s="13">
        <f>SUMIFS('Retiro Mensual'!$E$2:$E$2629,'Retiro Mensual'!$A$2:$A$2629,BC$4,'Retiro Mensual'!$B$2:$B$2629,$B316,'Retiro Mensual'!$C$2:$C$2629,BC$5)</f>
        <v>0</v>
      </c>
      <c r="BD316" s="13">
        <f>SUMIFS('Retiro Mensual'!$E$2:$E$2629,'Retiro Mensual'!$A$2:$A$2629,BD$4,'Retiro Mensual'!$B$2:$B$2629,$B316,'Retiro Mensual'!$C$2:$C$2629,BD$5)</f>
        <v>0</v>
      </c>
      <c r="BE316" s="13">
        <f>SUMIFS('Retiro Mensual'!$E$2:$E$2629,'Retiro Mensual'!$A$2:$A$2629,BE$4,'Retiro Mensual'!$B$2:$B$2629,$B316,'Retiro Mensual'!$C$2:$C$2629,BE$5)</f>
        <v>0</v>
      </c>
      <c r="BF316" s="13">
        <f>SUMIFS('Retiro Mensual'!$E$2:$E$2629,'Retiro Mensual'!$A$2:$A$2629,BF$4,'Retiro Mensual'!$B$2:$B$2629,$B316,'Retiro Mensual'!$C$2:$C$2629,BF$5)</f>
        <v>0</v>
      </c>
      <c r="BG316" s="13">
        <f>SUMIFS('Retiro Mensual'!$E$2:$E$2629,'Retiro Mensual'!$A$2:$A$2629,BG$4,'Retiro Mensual'!$B$2:$B$2629,$B316,'Retiro Mensual'!$C$2:$C$2629,BG$5)</f>
        <v>0</v>
      </c>
      <c r="BH316" s="13">
        <f>SUMIFS('Retiro Mensual'!$E$2:$E$2629,'Retiro Mensual'!$A$2:$A$2629,BH$4,'Retiro Mensual'!$B$2:$B$2629,$B316,'Retiro Mensual'!$C$2:$C$2629,BH$5)</f>
        <v>0</v>
      </c>
      <c r="BI316" s="13">
        <f>SUMIFS('Retiro Mensual'!$E$2:$E$2629,'Retiro Mensual'!$A$2:$A$2629,BI$4,'Retiro Mensual'!$B$2:$B$2629,$B316,'Retiro Mensual'!$C$2:$C$2629,BI$5)</f>
        <v>0</v>
      </c>
      <c r="BJ316" s="13">
        <f>SUMIFS('Retiro Mensual'!$E$2:$E$2629,'Retiro Mensual'!$A$2:$A$2629,BJ$4,'Retiro Mensual'!$B$2:$B$2629,$B316,'Retiro Mensual'!$C$2:$C$2629,BJ$5)</f>
        <v>0</v>
      </c>
      <c r="BK316" s="14">
        <f>SUMIFS('Retiro Mensual'!$E$2:$E$2629,'Retiro Mensual'!$A$2:$A$2629,BK$4,'Retiro Mensual'!$B$2:$B$2629,$B316,'Retiro Mensual'!$C$2:$C$2629,BK$5)</f>
        <v>0</v>
      </c>
      <c r="BL316" s="12">
        <f>SUMIFS('Retiro Mensual'!$E$2:$E$2629,'Retiro Mensual'!$A$2:$A$2629,BL$4,'Retiro Mensual'!$B$2:$B$2629,$B316,'Retiro Mensual'!$C$2:$C$2629,BL$5)</f>
        <v>0</v>
      </c>
      <c r="BM316" s="13">
        <f>SUMIFS('Retiro Mensual'!$E$2:$E$2629,'Retiro Mensual'!$A$2:$A$2629,BM$4,'Retiro Mensual'!$B$2:$B$2629,$B316,'Retiro Mensual'!$C$2:$C$2629,BM$5)</f>
        <v>0</v>
      </c>
      <c r="BN316" s="13">
        <f>SUMIFS('Retiro Mensual'!$E$2:$E$2629,'Retiro Mensual'!$A$2:$A$2629,BN$4,'Retiro Mensual'!$B$2:$B$2629,$B316,'Retiro Mensual'!$C$2:$C$2629,BN$5)</f>
        <v>0</v>
      </c>
      <c r="BO316" s="13">
        <f>SUMIFS('Retiro Mensual'!$E$2:$E$2629,'Retiro Mensual'!$A$2:$A$2629,BO$4,'Retiro Mensual'!$B$2:$B$2629,$B316,'Retiro Mensual'!$C$2:$C$2629,BO$5)</f>
        <v>0</v>
      </c>
      <c r="BP316" s="13">
        <f>SUMIFS('Retiro Mensual'!$E$2:$E$2629,'Retiro Mensual'!$A$2:$A$2629,BP$4,'Retiro Mensual'!$B$2:$B$2629,$B316,'Retiro Mensual'!$C$2:$C$2629,BP$5)</f>
        <v>0</v>
      </c>
      <c r="BQ316" s="13">
        <f>SUMIFS('Retiro Mensual'!$E$2:$E$2629,'Retiro Mensual'!$A$2:$A$2629,BQ$4,'Retiro Mensual'!$B$2:$B$2629,$B316,'Retiro Mensual'!$C$2:$C$2629,BQ$5)</f>
        <v>0</v>
      </c>
      <c r="BR316" s="13">
        <f>SUMIFS('Retiro Mensual'!$E$2:$E$2629,'Retiro Mensual'!$A$2:$A$2629,BR$4,'Retiro Mensual'!$B$2:$B$2629,$B316,'Retiro Mensual'!$C$2:$C$2629,BR$5)</f>
        <v>0</v>
      </c>
      <c r="BS316" s="13">
        <f>SUMIFS('Retiro Mensual'!$E$2:$E$2629,'Retiro Mensual'!$A$2:$A$2629,BS$4,'Retiro Mensual'!$B$2:$B$2629,$B316,'Retiro Mensual'!$C$2:$C$2629,BS$5)</f>
        <v>0</v>
      </c>
      <c r="BT316" s="13">
        <f>SUMIFS('Retiro Mensual'!$E$2:$E$2629,'Retiro Mensual'!$A$2:$A$2629,BT$4,'Retiro Mensual'!$B$2:$B$2629,$B316,'Retiro Mensual'!$C$2:$C$2629,BT$5)</f>
        <v>0</v>
      </c>
      <c r="BU316" s="13">
        <f>SUMIFS('Retiro Mensual'!$E$2:$E$2629,'Retiro Mensual'!$A$2:$A$2629,BU$4,'Retiro Mensual'!$B$2:$B$2629,$B316,'Retiro Mensual'!$C$2:$C$2629,BU$5)</f>
        <v>0</v>
      </c>
      <c r="BV316" s="13">
        <f>SUMIFS('Retiro Mensual'!$E$2:$E$2629,'Retiro Mensual'!$A$2:$A$2629,BV$4,'Retiro Mensual'!$B$2:$B$2629,$B316,'Retiro Mensual'!$C$2:$C$2629,BV$5)</f>
        <v>0</v>
      </c>
      <c r="BW316" s="14">
        <f>SUMIFS('Retiro Mensual'!$E$2:$E$2629,'Retiro Mensual'!$A$2:$A$2629,BW$4,'Retiro Mensual'!$B$2:$B$2629,$B316,'Retiro Mensual'!$C$2:$C$2629,BW$5)</f>
        <v>0</v>
      </c>
      <c r="BX316" s="13"/>
      <c r="BY316" s="12">
        <f>SUMIFS('Compra Ventas'!$E$2:$E$2700,'Compra Ventas'!$A$2:$A$2700,BY$4,'Compra Ventas'!$B$2:$B$2700,$B316,'Compra Ventas'!$C$2:$C$2700,BY$5)</f>
        <v>0</v>
      </c>
      <c r="BZ316" s="13">
        <f>SUMIFS('Compra Ventas'!$E$2:$E$2700,'Compra Ventas'!$A$2:$A$2700,BZ$4,'Compra Ventas'!$B$2:$B$2700,$B316,'Compra Ventas'!$C$2:$C$2700,BZ$5)</f>
        <v>0</v>
      </c>
      <c r="CA316" s="13">
        <f>SUMIFS('Compra Ventas'!$E$2:$E$2700,'Compra Ventas'!$A$2:$A$2700,CA$4,'Compra Ventas'!$B$2:$B$2700,$B316,'Compra Ventas'!$C$2:$C$2700,CA$5)</f>
        <v>0</v>
      </c>
      <c r="CB316" s="13">
        <f>SUMIFS('Compra Ventas'!$E$2:$E$2700,'Compra Ventas'!$A$2:$A$2700,CB$4,'Compra Ventas'!$B$2:$B$2700,$B316,'Compra Ventas'!$C$2:$C$2700,CB$5)</f>
        <v>0</v>
      </c>
      <c r="CC316" s="13">
        <f>SUMIFS('Compra Ventas'!$E$2:$E$2700,'Compra Ventas'!$A$2:$A$2700,CC$4,'Compra Ventas'!$B$2:$B$2700,$B316,'Compra Ventas'!$C$2:$C$2700,CC$5)</f>
        <v>0</v>
      </c>
      <c r="CD316" s="13">
        <f>SUMIFS('Compra Ventas'!$E$2:$E$2700,'Compra Ventas'!$A$2:$A$2700,CD$4,'Compra Ventas'!$B$2:$B$2700,$B316,'Compra Ventas'!$C$2:$C$2700,CD$5)</f>
        <v>0</v>
      </c>
      <c r="CE316" s="13">
        <f>SUMIFS('Compra Ventas'!$E$2:$E$2700,'Compra Ventas'!$A$2:$A$2700,CE$4,'Compra Ventas'!$B$2:$B$2700,$B316,'Compra Ventas'!$C$2:$C$2700,CE$5)</f>
        <v>0</v>
      </c>
      <c r="CF316" s="13">
        <f>SUMIFS('Compra Ventas'!$E$2:$E$2700,'Compra Ventas'!$A$2:$A$2700,CF$4,'Compra Ventas'!$B$2:$B$2700,$B316,'Compra Ventas'!$C$2:$C$2700,CF$5)</f>
        <v>0</v>
      </c>
      <c r="CG316" s="13">
        <f>SUMIFS('Compra Ventas'!$E$2:$E$2700,'Compra Ventas'!$A$2:$A$2700,CG$4,'Compra Ventas'!$B$2:$B$2700,$B316,'Compra Ventas'!$C$2:$C$2700,CG$5)</f>
        <v>0</v>
      </c>
      <c r="CH316" s="13">
        <f>SUMIFS('Compra Ventas'!$E$2:$E$2700,'Compra Ventas'!$A$2:$A$2700,CH$4,'Compra Ventas'!$B$2:$B$2700,$B316,'Compra Ventas'!$C$2:$C$2700,CH$5)</f>
        <v>0</v>
      </c>
      <c r="CI316" s="13">
        <f>SUMIFS('Compra Ventas'!$E$2:$E$2700,'Compra Ventas'!$A$2:$A$2700,CI$4,'Compra Ventas'!$B$2:$B$2700,$B316,'Compra Ventas'!$C$2:$C$2700,CI$5)</f>
        <v>0</v>
      </c>
      <c r="CJ316" s="14">
        <f>SUMIFS('Compra Ventas'!$E$2:$E$2700,'Compra Ventas'!$A$2:$A$2700,CJ$4,'Compra Ventas'!$B$2:$B$2700,$B316,'Compra Ventas'!$C$2:$C$2700,CJ$5)</f>
        <v>0</v>
      </c>
      <c r="CK316" s="12">
        <f>SUMIFS('Compra Ventas'!$E$2:$E$2700,'Compra Ventas'!$A$2:$A$2700,CK$4,'Compra Ventas'!$B$2:$B$2700,$B316,'Compra Ventas'!$C$2:$C$2700,CK$5)</f>
        <v>0</v>
      </c>
      <c r="CL316" s="13">
        <f>SUMIFS('Compra Ventas'!$E$2:$E$2700,'Compra Ventas'!$A$2:$A$2700,CL$4,'Compra Ventas'!$B$2:$B$2700,$B316,'Compra Ventas'!$C$2:$C$2700,CL$5)</f>
        <v>0</v>
      </c>
      <c r="CM316" s="13">
        <f>SUMIFS('Compra Ventas'!$E$2:$E$2700,'Compra Ventas'!$A$2:$A$2700,CM$4,'Compra Ventas'!$B$2:$B$2700,$B316,'Compra Ventas'!$C$2:$C$2700,CM$5)</f>
        <v>0</v>
      </c>
      <c r="CN316" s="13">
        <f>SUMIFS('Compra Ventas'!$E$2:$E$2700,'Compra Ventas'!$A$2:$A$2700,CN$4,'Compra Ventas'!$B$2:$B$2700,$B316,'Compra Ventas'!$C$2:$C$2700,CN$5)</f>
        <v>0</v>
      </c>
      <c r="CO316" s="13">
        <f>SUMIFS('Compra Ventas'!$E$2:$E$2700,'Compra Ventas'!$A$2:$A$2700,CO$4,'Compra Ventas'!$B$2:$B$2700,$B316,'Compra Ventas'!$C$2:$C$2700,CO$5)</f>
        <v>0</v>
      </c>
      <c r="CP316" s="13">
        <f>SUMIFS('Compra Ventas'!$E$2:$E$2700,'Compra Ventas'!$A$2:$A$2700,CP$4,'Compra Ventas'!$B$2:$B$2700,$B316,'Compra Ventas'!$C$2:$C$2700,CP$5)</f>
        <v>0</v>
      </c>
      <c r="CQ316" s="13">
        <f>SUMIFS('Compra Ventas'!$E$2:$E$2700,'Compra Ventas'!$A$2:$A$2700,CQ$4,'Compra Ventas'!$B$2:$B$2700,$B316,'Compra Ventas'!$C$2:$C$2700,CQ$5)</f>
        <v>0</v>
      </c>
      <c r="CR316" s="13">
        <f>SUMIFS('Compra Ventas'!$E$2:$E$2700,'Compra Ventas'!$A$2:$A$2700,CR$4,'Compra Ventas'!$B$2:$B$2700,$B316,'Compra Ventas'!$C$2:$C$2700,CR$5)</f>
        <v>0</v>
      </c>
      <c r="CS316" s="13">
        <f>SUMIFS('Compra Ventas'!$E$2:$E$2700,'Compra Ventas'!$A$2:$A$2700,CS$4,'Compra Ventas'!$B$2:$B$2700,$B316,'Compra Ventas'!$C$2:$C$2700,CS$5)</f>
        <v>0</v>
      </c>
      <c r="CT316" s="13">
        <f>SUMIFS('Compra Ventas'!$E$2:$E$2700,'Compra Ventas'!$A$2:$A$2700,CT$4,'Compra Ventas'!$B$2:$B$2700,$B316,'Compra Ventas'!$C$2:$C$2700,CT$5)</f>
        <v>0</v>
      </c>
      <c r="CU316" s="13">
        <f>SUMIFS('Compra Ventas'!$E$2:$E$2700,'Compra Ventas'!$A$2:$A$2700,CU$4,'Compra Ventas'!$B$2:$B$2700,$B316,'Compra Ventas'!$C$2:$C$2700,CU$5)</f>
        <v>0</v>
      </c>
      <c r="CV316" s="14">
        <f>SUMIFS('Compra Ventas'!$E$2:$E$2700,'Compra Ventas'!$A$2:$A$2700,CV$4,'Compra Ventas'!$B$2:$B$2700,$B316,'Compra Ventas'!$C$2:$C$2700,CV$5)</f>
        <v>0</v>
      </c>
      <c r="CW316" s="12">
        <f>SUMIFS('Compra Ventas'!$E$2:$E$2700,'Compra Ventas'!$A$2:$A$2700,CW$4,'Compra Ventas'!$B$2:$B$2700,$B316,'Compra Ventas'!$C$2:$C$2700,CW$5)</f>
        <v>0</v>
      </c>
      <c r="CX316" s="13">
        <f>SUMIFS('Compra Ventas'!$E$2:$E$2700,'Compra Ventas'!$A$2:$A$2700,CX$4,'Compra Ventas'!$B$2:$B$2700,$B316,'Compra Ventas'!$C$2:$C$2700,CX$5)</f>
        <v>0</v>
      </c>
      <c r="CY316" s="13">
        <f>SUMIFS('Compra Ventas'!$E$2:$E$2700,'Compra Ventas'!$A$2:$A$2700,CY$4,'Compra Ventas'!$B$2:$B$2700,$B316,'Compra Ventas'!$C$2:$C$2700,CY$5)</f>
        <v>0</v>
      </c>
      <c r="CZ316" s="13">
        <f>SUMIFS('Compra Ventas'!$E$2:$E$2700,'Compra Ventas'!$A$2:$A$2700,CZ$4,'Compra Ventas'!$B$2:$B$2700,$B316,'Compra Ventas'!$C$2:$C$2700,CZ$5)</f>
        <v>0</v>
      </c>
      <c r="DA316" s="13">
        <f>SUMIFS('Compra Ventas'!$E$2:$E$2700,'Compra Ventas'!$A$2:$A$2700,DA$4,'Compra Ventas'!$B$2:$B$2700,$B316,'Compra Ventas'!$C$2:$C$2700,DA$5)</f>
        <v>0</v>
      </c>
      <c r="DB316" s="13">
        <f>SUMIFS('Compra Ventas'!$E$2:$E$2700,'Compra Ventas'!$A$2:$A$2700,DB$4,'Compra Ventas'!$B$2:$B$2700,$B316,'Compra Ventas'!$C$2:$C$2700,DB$5)</f>
        <v>0</v>
      </c>
      <c r="DC316" s="13">
        <f>SUMIFS('Compra Ventas'!$E$2:$E$2700,'Compra Ventas'!$A$2:$A$2700,DC$4,'Compra Ventas'!$B$2:$B$2700,$B316,'Compra Ventas'!$C$2:$C$2700,DC$5)</f>
        <v>0</v>
      </c>
      <c r="DD316" s="13">
        <f>SUMIFS('Compra Ventas'!$E$2:$E$2700,'Compra Ventas'!$A$2:$A$2700,DD$4,'Compra Ventas'!$B$2:$B$2700,$B316,'Compra Ventas'!$C$2:$C$2700,DD$5)</f>
        <v>0</v>
      </c>
      <c r="DE316" s="13">
        <f>SUMIFS('Compra Ventas'!$E$2:$E$2700,'Compra Ventas'!$A$2:$A$2700,DE$4,'Compra Ventas'!$B$2:$B$2700,$B316,'Compra Ventas'!$C$2:$C$2700,DE$5)</f>
        <v>0</v>
      </c>
      <c r="DF316" s="13">
        <f>SUMIFS('Compra Ventas'!$E$2:$E$2700,'Compra Ventas'!$A$2:$A$2700,DF$4,'Compra Ventas'!$B$2:$B$2700,$B316,'Compra Ventas'!$C$2:$C$2700,DF$5)</f>
        <v>0</v>
      </c>
      <c r="DG316" s="13">
        <f>SUMIFS('Compra Ventas'!$E$2:$E$2700,'Compra Ventas'!$A$2:$A$2700,DG$4,'Compra Ventas'!$B$2:$B$2700,$B316,'Compra Ventas'!$C$2:$C$2700,DG$5)</f>
        <v>0</v>
      </c>
      <c r="DH316" s="14">
        <f>SUMIFS('Compra Ventas'!$E$2:$E$2700,'Compra Ventas'!$A$2:$A$2700,DH$4,'Compra Ventas'!$B$2:$B$2700,$B316,'Compra Ventas'!$C$2:$C$2700,DH$5)</f>
        <v>0</v>
      </c>
      <c r="DI316" s="84"/>
      <c r="DJ316" s="98">
        <f>SUMIFS('Ajuste Ciclado'!D$5:D$47,'Ajuste Ciclado'!$C$5:$C$47,Balance!DJ$4,'Ajuste Ciclado'!$B$5:$B$47,Balance!$B316)</f>
        <v>0</v>
      </c>
      <c r="DK316" s="99">
        <f>SUMIFS('Ajuste Ciclado'!E$5:E$47,'Ajuste Ciclado'!$C$5:$C$47,Balance!DK$4,'Ajuste Ciclado'!$B$5:$B$47,Balance!$B316)</f>
        <v>0</v>
      </c>
      <c r="DL316" s="99">
        <f>SUMIFS('Ajuste Ciclado'!F$5:F$47,'Ajuste Ciclado'!$C$5:$C$47,Balance!DL$4,'Ajuste Ciclado'!$B$5:$B$47,Balance!$B316)</f>
        <v>0</v>
      </c>
      <c r="DM316" s="99">
        <f>SUMIFS('Ajuste Ciclado'!G$5:G$47,'Ajuste Ciclado'!$C$5:$C$47,Balance!DM$4,'Ajuste Ciclado'!$B$5:$B$47,Balance!$B316)</f>
        <v>0</v>
      </c>
      <c r="DN316" s="99">
        <f>SUMIFS('Ajuste Ciclado'!H$5:H$47,'Ajuste Ciclado'!$C$5:$C$47,Balance!DN$4,'Ajuste Ciclado'!$B$5:$B$47,Balance!$B316)</f>
        <v>0</v>
      </c>
      <c r="DO316" s="99">
        <f>SUMIFS('Ajuste Ciclado'!I$5:I$47,'Ajuste Ciclado'!$C$5:$C$47,Balance!DO$4,'Ajuste Ciclado'!$B$5:$B$47,Balance!$B316)</f>
        <v>0</v>
      </c>
      <c r="DP316" s="99">
        <f>SUMIFS('Ajuste Ciclado'!J$5:J$47,'Ajuste Ciclado'!$C$5:$C$47,Balance!DP$4,'Ajuste Ciclado'!$B$5:$B$47,Balance!$B316)</f>
        <v>0</v>
      </c>
      <c r="DQ316" s="99">
        <f>SUMIFS('Ajuste Ciclado'!K$5:K$47,'Ajuste Ciclado'!$C$5:$C$47,Balance!DQ$4,'Ajuste Ciclado'!$B$5:$B$47,Balance!$B316)</f>
        <v>0</v>
      </c>
      <c r="DR316" s="99">
        <f>SUMIFS('Ajuste Ciclado'!L$5:L$47,'Ajuste Ciclado'!$C$5:$C$47,Balance!DR$4,'Ajuste Ciclado'!$B$5:$B$47,Balance!$B316)</f>
        <v>0</v>
      </c>
      <c r="DS316" s="99">
        <f>SUMIFS('Ajuste Ciclado'!M$5:M$47,'Ajuste Ciclado'!$C$5:$C$47,Balance!DS$4,'Ajuste Ciclado'!$B$5:$B$47,Balance!$B316)</f>
        <v>0</v>
      </c>
      <c r="DT316" s="99">
        <f>SUMIFS('Ajuste Ciclado'!N$5:N$47,'Ajuste Ciclado'!$C$5:$C$47,Balance!DT$4,'Ajuste Ciclado'!$B$5:$B$47,Balance!$B316)</f>
        <v>0</v>
      </c>
      <c r="DU316" s="100">
        <f>SUMIFS('Ajuste Ciclado'!O$5:O$47,'Ajuste Ciclado'!$C$5:$C$47,Balance!DU$4,'Ajuste Ciclado'!$B$5:$B$47,Balance!$B316)</f>
        <v>0</v>
      </c>
      <c r="DV316" s="98">
        <f>SUMIFS('Ajuste Ciclado'!D$5:D$47,'Ajuste Ciclado'!$C$5:$C$47,Balance!DV$4,'Ajuste Ciclado'!$B$5:$B$47,Balance!$B316)</f>
        <v>0</v>
      </c>
      <c r="DW316" s="99">
        <f>SUMIFS('Ajuste Ciclado'!E$5:E$47,'Ajuste Ciclado'!$C$5:$C$47,Balance!DW$4,'Ajuste Ciclado'!$B$5:$B$47,Balance!$B316)</f>
        <v>0</v>
      </c>
      <c r="DX316" s="99">
        <f>SUMIFS('Ajuste Ciclado'!F$5:F$47,'Ajuste Ciclado'!$C$5:$C$47,Balance!DX$4,'Ajuste Ciclado'!$B$5:$B$47,Balance!$B316)</f>
        <v>0</v>
      </c>
      <c r="DY316" s="99">
        <f>SUMIFS('Ajuste Ciclado'!G$5:G$47,'Ajuste Ciclado'!$C$5:$C$47,Balance!DY$4,'Ajuste Ciclado'!$B$5:$B$47,Balance!$B316)</f>
        <v>0</v>
      </c>
      <c r="DZ316" s="99">
        <f>SUMIFS('Ajuste Ciclado'!H$5:H$47,'Ajuste Ciclado'!$C$5:$C$47,Balance!DZ$4,'Ajuste Ciclado'!$B$5:$B$47,Balance!$B316)</f>
        <v>0</v>
      </c>
      <c r="EA316" s="99">
        <f>SUMIFS('Ajuste Ciclado'!I$5:I$47,'Ajuste Ciclado'!$C$5:$C$47,Balance!EA$4,'Ajuste Ciclado'!$B$5:$B$47,Balance!$B316)</f>
        <v>0</v>
      </c>
      <c r="EB316" s="99">
        <f>SUMIFS('Ajuste Ciclado'!J$5:J$47,'Ajuste Ciclado'!$C$5:$C$47,Balance!EB$4,'Ajuste Ciclado'!$B$5:$B$47,Balance!$B316)</f>
        <v>0</v>
      </c>
      <c r="EC316" s="99">
        <f>SUMIFS('Ajuste Ciclado'!K$5:K$47,'Ajuste Ciclado'!$C$5:$C$47,Balance!EC$4,'Ajuste Ciclado'!$B$5:$B$47,Balance!$B316)</f>
        <v>0</v>
      </c>
      <c r="ED316" s="99">
        <f>SUMIFS('Ajuste Ciclado'!L$5:L$47,'Ajuste Ciclado'!$C$5:$C$47,Balance!ED$4,'Ajuste Ciclado'!$B$5:$B$47,Balance!$B316)</f>
        <v>0</v>
      </c>
      <c r="EE316" s="99">
        <f>SUMIFS('Ajuste Ciclado'!M$5:M$47,'Ajuste Ciclado'!$C$5:$C$47,Balance!EE$4,'Ajuste Ciclado'!$B$5:$B$47,Balance!$B316)</f>
        <v>0</v>
      </c>
      <c r="EF316" s="99">
        <f>SUMIFS('Ajuste Ciclado'!N$5:N$47,'Ajuste Ciclado'!$C$5:$C$47,Balance!EF$4,'Ajuste Ciclado'!$B$5:$B$47,Balance!$B316)</f>
        <v>0</v>
      </c>
      <c r="EG316" s="100">
        <f>SUMIFS('Ajuste Ciclado'!O$5:O$47,'Ajuste Ciclado'!$C$5:$C$47,Balance!EG$4,'Ajuste Ciclado'!$B$5:$B$47,Balance!$B316)</f>
        <v>0</v>
      </c>
      <c r="EH316" s="98">
        <f>SUMIFS('Ajuste Ciclado'!D$5:D$47,'Ajuste Ciclado'!$C$5:$C$47,Balance!EH$4,'Ajuste Ciclado'!$B$5:$B$47,Balance!$B316)</f>
        <v>0</v>
      </c>
      <c r="EI316" s="99">
        <f>SUMIFS('Ajuste Ciclado'!E$5:E$47,'Ajuste Ciclado'!$C$5:$C$47,Balance!EI$4,'Ajuste Ciclado'!$B$5:$B$47,Balance!$B316)</f>
        <v>0</v>
      </c>
      <c r="EJ316" s="99">
        <f>SUMIFS('Ajuste Ciclado'!F$5:F$47,'Ajuste Ciclado'!$C$5:$C$47,Balance!EJ$4,'Ajuste Ciclado'!$B$5:$B$47,Balance!$B316)</f>
        <v>0</v>
      </c>
      <c r="EK316" s="99">
        <f>SUMIFS('Ajuste Ciclado'!G$5:G$47,'Ajuste Ciclado'!$C$5:$C$47,Balance!EK$4,'Ajuste Ciclado'!$B$5:$B$47,Balance!$B316)</f>
        <v>0</v>
      </c>
      <c r="EL316" s="99">
        <f>SUMIFS('Ajuste Ciclado'!H$5:H$47,'Ajuste Ciclado'!$C$5:$C$47,Balance!EL$4,'Ajuste Ciclado'!$B$5:$B$47,Balance!$B316)</f>
        <v>0</v>
      </c>
      <c r="EM316" s="99">
        <f>SUMIFS('Ajuste Ciclado'!I$5:I$47,'Ajuste Ciclado'!$C$5:$C$47,Balance!EM$4,'Ajuste Ciclado'!$B$5:$B$47,Balance!$B316)</f>
        <v>0</v>
      </c>
      <c r="EN316" s="99">
        <f>SUMIFS('Ajuste Ciclado'!J$5:J$47,'Ajuste Ciclado'!$C$5:$C$47,Balance!EN$4,'Ajuste Ciclado'!$B$5:$B$47,Balance!$B316)</f>
        <v>0</v>
      </c>
      <c r="EO316" s="99">
        <f>SUMIFS('Ajuste Ciclado'!K$5:K$47,'Ajuste Ciclado'!$C$5:$C$47,Balance!EO$4,'Ajuste Ciclado'!$B$5:$B$47,Balance!$B316)</f>
        <v>0</v>
      </c>
      <c r="EP316" s="99">
        <f>SUMIFS('Ajuste Ciclado'!L$5:L$47,'Ajuste Ciclado'!$C$5:$C$47,Balance!EP$4,'Ajuste Ciclado'!$B$5:$B$47,Balance!$B316)</f>
        <v>0</v>
      </c>
      <c r="EQ316" s="99">
        <f>SUMIFS('Ajuste Ciclado'!M$5:M$47,'Ajuste Ciclado'!$C$5:$C$47,Balance!EQ$4,'Ajuste Ciclado'!$B$5:$B$47,Balance!$B316)</f>
        <v>0</v>
      </c>
      <c r="ER316" s="99">
        <f>SUMIFS('Ajuste Ciclado'!N$5:N$47,'Ajuste Ciclado'!$C$5:$C$47,Balance!ER$4,'Ajuste Ciclado'!$B$5:$B$47,Balance!$B316)</f>
        <v>0</v>
      </c>
      <c r="ES316" s="100">
        <f>SUMIFS('Ajuste Ciclado'!O$5:O$47,'Ajuste Ciclado'!$C$5:$C$47,Balance!ES$4,'Ajuste Ciclado'!$B$5:$B$47,Balance!$B316)</f>
        <v>0</v>
      </c>
      <c r="ET316" s="84"/>
      <c r="EU316" s="12">
        <f t="shared" si="377"/>
        <v>53675.014311723076</v>
      </c>
      <c r="EV316" s="13">
        <f t="shared" si="342"/>
        <v>41545.911131494438</v>
      </c>
      <c r="EW316" s="13">
        <f t="shared" si="343"/>
        <v>43824.664003888887</v>
      </c>
      <c r="EX316" s="13">
        <f t="shared" si="344"/>
        <v>26321.68874737891</v>
      </c>
      <c r="EY316" s="13">
        <f t="shared" si="345"/>
        <v>20099.269709137508</v>
      </c>
      <c r="EZ316" s="13">
        <f t="shared" si="346"/>
        <v>16623.257734189439</v>
      </c>
      <c r="FA316" s="13">
        <f t="shared" si="347"/>
        <v>19524.790601477049</v>
      </c>
      <c r="FB316" s="13">
        <f t="shared" si="348"/>
        <v>26518.168561758081</v>
      </c>
      <c r="FC316" s="13">
        <f t="shared" si="349"/>
        <v>29973.241354644801</v>
      </c>
      <c r="FD316" s="13">
        <f t="shared" si="350"/>
        <v>7624.9754257311097</v>
      </c>
      <c r="FE316" s="13">
        <f t="shared" si="351"/>
        <v>1544.5562728497271</v>
      </c>
      <c r="FF316" s="14">
        <f t="shared" si="352"/>
        <v>3823.3063674361319</v>
      </c>
      <c r="FG316" s="12">
        <f t="shared" si="353"/>
        <v>53773.429581623161</v>
      </c>
      <c r="FH316" s="13">
        <f t="shared" si="354"/>
        <v>41643.615713176921</v>
      </c>
      <c r="FI316" s="13">
        <f t="shared" si="355"/>
        <v>44222.142974657298</v>
      </c>
      <c r="FJ316" s="13">
        <f t="shared" si="356"/>
        <v>27805.24734047371</v>
      </c>
      <c r="FK316" s="13">
        <f t="shared" si="357"/>
        <v>19962.379313455411</v>
      </c>
      <c r="FL316" s="13">
        <f t="shared" si="358"/>
        <v>16653.23323992786</v>
      </c>
      <c r="FM316" s="13">
        <f t="shared" si="359"/>
        <v>20172.811944759909</v>
      </c>
      <c r="FN316" s="13">
        <f t="shared" si="360"/>
        <v>26675.453034713599</v>
      </c>
      <c r="FO316" s="13">
        <f t="shared" si="361"/>
        <v>30328.22943639545</v>
      </c>
      <c r="FP316" s="13">
        <f t="shared" si="362"/>
        <v>11553.888948675551</v>
      </c>
      <c r="FQ316" s="13">
        <f t="shared" si="363"/>
        <v>12613.373593893089</v>
      </c>
      <c r="FR316" s="14">
        <f t="shared" si="364"/>
        <v>19767.89097073202</v>
      </c>
      <c r="FS316" s="12">
        <f t="shared" si="365"/>
        <v>53794.465830023692</v>
      </c>
      <c r="FT316" s="13">
        <f t="shared" si="366"/>
        <v>41639.690115271267</v>
      </c>
      <c r="FU316" s="13">
        <f t="shared" si="367"/>
        <v>44070.854062623177</v>
      </c>
      <c r="FV316" s="13">
        <f t="shared" si="368"/>
        <v>27617.82904097443</v>
      </c>
      <c r="FW316" s="13">
        <f t="shared" si="369"/>
        <v>20381.836142607921</v>
      </c>
      <c r="FX316" s="13">
        <f t="shared" si="370"/>
        <v>17422.277182524889</v>
      </c>
      <c r="FY316" s="13">
        <f t="shared" si="371"/>
        <v>21495.19586805009</v>
      </c>
      <c r="FZ316" s="13">
        <f t="shared" si="372"/>
        <v>29098.157128248211</v>
      </c>
      <c r="GA316" s="13">
        <f t="shared" si="373"/>
        <v>32377.429776296689</v>
      </c>
      <c r="GB316" s="13">
        <f t="shared" si="374"/>
        <v>26403.49024413255</v>
      </c>
      <c r="GC316" s="13">
        <f t="shared" si="375"/>
        <v>25877.360672347069</v>
      </c>
      <c r="GD316" s="14">
        <f t="shared" si="376"/>
        <v>32218.589956176311</v>
      </c>
      <c r="GE316" s="84"/>
      <c r="GF316" s="12">
        <f t="shared" si="388"/>
        <v>291098.84422170918</v>
      </c>
      <c r="GG316" s="13">
        <f t="shared" si="388"/>
        <v>325171.69609248394</v>
      </c>
      <c r="GH316" s="14">
        <f t="shared" si="388"/>
        <v>372397.17601927632</v>
      </c>
      <c r="GI316" s="6">
        <f t="shared" si="379"/>
        <v>1</v>
      </c>
      <c r="GJ316" s="12">
        <f t="shared" si="380"/>
        <v>0</v>
      </c>
      <c r="GK316" s="13">
        <f t="shared" si="381"/>
        <v>0</v>
      </c>
      <c r="GL316" s="14">
        <f t="shared" si="382"/>
        <v>0</v>
      </c>
      <c r="GM316" s="84"/>
      <c r="GN316" s="66">
        <f t="shared" si="383"/>
        <v>0</v>
      </c>
      <c r="GO316" s="84"/>
      <c r="GP316" s="63" t="str" cm="1">
        <f t="array" ref="GP316">INDEX($GF$4:$GH$4,1,GI316)</f>
        <v>Sample 1</v>
      </c>
      <c r="GQ316" s="12">
        <f t="shared" si="385"/>
        <v>1544.5562728497271</v>
      </c>
      <c r="GR316" s="13">
        <f t="shared" si="385"/>
        <v>3823.3063674361319</v>
      </c>
      <c r="GS316" s="14">
        <f t="shared" si="385"/>
        <v>7624.9754257311097</v>
      </c>
      <c r="GT316" s="12">
        <f t="shared" si="386"/>
        <v>11553.888948675551</v>
      </c>
      <c r="GU316" s="13">
        <f t="shared" si="386"/>
        <v>12613.373593893089</v>
      </c>
      <c r="GV316" s="14">
        <f t="shared" si="386"/>
        <v>16653.23323992786</v>
      </c>
      <c r="GW316" s="12">
        <f t="shared" si="387"/>
        <v>17422.277182524889</v>
      </c>
      <c r="GX316" s="13">
        <f t="shared" si="387"/>
        <v>20381.836142607921</v>
      </c>
      <c r="GY316" s="14">
        <f t="shared" si="387"/>
        <v>21495.19586805009</v>
      </c>
      <c r="GZ316" s="84" t="str">
        <f t="shared" si="390"/>
        <v>Sample 1</v>
      </c>
      <c r="HA316" s="12">
        <f t="shared" si="389"/>
        <v>0</v>
      </c>
      <c r="HB316" s="13">
        <f t="shared" si="389"/>
        <v>0</v>
      </c>
      <c r="HC316" s="14">
        <f t="shared" si="389"/>
        <v>0</v>
      </c>
      <c r="HD316" s="6">
        <f t="shared" si="391"/>
        <v>0</v>
      </c>
      <c r="HE316" s="84" t="str">
        <f t="shared" si="392"/>
        <v>Ok</v>
      </c>
    </row>
    <row r="317" spans="2:213" hidden="1" x14ac:dyDescent="0.3">
      <c r="B317" s="84" t="s">
        <v>180</v>
      </c>
      <c r="C317" s="12">
        <f>SUMIFS(Inyecciones!$E$2:$E$14185,Inyecciones!$A$2:$A$14185,Balance!C$4,Inyecciones!$B$2:$B$14185,Balance!$B317,Inyecciones!$C$2:$C$14185,Balance!C$5)</f>
        <v>584481.8630568058</v>
      </c>
      <c r="D317" s="13">
        <f>SUMIFS(Inyecciones!$E$2:$E$14185,Inyecciones!$A$2:$A$14185,Balance!D$4,Inyecciones!$B$2:$B$14185,Balance!$B317,Inyecciones!$C$2:$C$14185,Balance!D$5)</f>
        <v>585988.87290406751</v>
      </c>
      <c r="E317" s="13">
        <f>SUMIFS(Inyecciones!$E$2:$E$14185,Inyecciones!$A$2:$A$14185,Balance!E$4,Inyecciones!$B$2:$B$14185,Balance!$B317,Inyecciones!$C$2:$C$14185,Balance!E$5)</f>
        <v>725457.26197144843</v>
      </c>
      <c r="F317" s="13">
        <f>SUMIFS(Inyecciones!$E$2:$E$14185,Inyecciones!$A$2:$A$14185,Balance!F$4,Inyecciones!$B$2:$B$14185,Balance!$B317,Inyecciones!$C$2:$C$14185,Balance!F$5)</f>
        <v>627827.50936532102</v>
      </c>
      <c r="G317" s="13">
        <f>SUMIFS(Inyecciones!$E$2:$E$14185,Inyecciones!$A$2:$A$14185,Balance!G$4,Inyecciones!$B$2:$B$14185,Balance!$B317,Inyecciones!$C$2:$C$14185,Balance!G$5)</f>
        <v>585772.32535721059</v>
      </c>
      <c r="H317" s="13">
        <f>SUMIFS(Inyecciones!$E$2:$E$14185,Inyecciones!$A$2:$A$14185,Balance!H$4,Inyecciones!$B$2:$B$14185,Balance!$B317,Inyecciones!$C$2:$C$14185,Balance!H$5)</f>
        <v>562021.19488818594</v>
      </c>
      <c r="I317" s="13">
        <f>SUMIFS(Inyecciones!$E$2:$E$14185,Inyecciones!$A$2:$A$14185,Balance!I$4,Inyecciones!$B$2:$B$14185,Balance!$B317,Inyecciones!$C$2:$C$14185,Balance!I$5)</f>
        <v>318723.64999373711</v>
      </c>
      <c r="J317" s="13">
        <f>SUMIFS(Inyecciones!$E$2:$E$14185,Inyecciones!$A$2:$A$14185,Balance!J$4,Inyecciones!$B$2:$B$14185,Balance!$B317,Inyecciones!$C$2:$C$14185,Balance!J$5)</f>
        <v>160119.18301735929</v>
      </c>
      <c r="K317" s="13">
        <f>SUMIFS(Inyecciones!$E$2:$E$14185,Inyecciones!$A$2:$A$14185,Balance!K$4,Inyecciones!$B$2:$B$14185,Balance!$B317,Inyecciones!$C$2:$C$14185,Balance!K$5)</f>
        <v>125883.1580782262</v>
      </c>
      <c r="L317" s="13">
        <f>SUMIFS(Inyecciones!$E$2:$E$14185,Inyecciones!$A$2:$A$14185,Balance!L$4,Inyecciones!$B$2:$B$14185,Balance!$B317,Inyecciones!$C$2:$C$14185,Balance!L$5)</f>
        <v>83071.108106979358</v>
      </c>
      <c r="M317" s="13">
        <f>SUMIFS(Inyecciones!$E$2:$E$14185,Inyecciones!$A$2:$A$14185,Balance!M$4,Inyecciones!$B$2:$B$14185,Balance!$B317,Inyecciones!$C$2:$C$14185,Balance!M$5)</f>
        <v>102348.6588551616</v>
      </c>
      <c r="N317" s="14">
        <f>SUMIFS(Inyecciones!$E$2:$E$14185,Inyecciones!$A$2:$A$14185,Balance!N$4,Inyecciones!$B$2:$B$14185,Balance!$B317,Inyecciones!$C$2:$C$14185,Balance!N$5)</f>
        <v>110253.82686483191</v>
      </c>
      <c r="O317" s="12">
        <f>SUMIFS(Inyecciones!$E$2:$E$14185,Inyecciones!$A$2:$A$14185,Balance!O$4,Inyecciones!$B$2:$B$14185,Balance!$B317,Inyecciones!$C$2:$C$14185,Balance!O$5)</f>
        <v>585709.09895206662</v>
      </c>
      <c r="P317" s="13">
        <f>SUMIFS(Inyecciones!$E$2:$E$14185,Inyecciones!$A$2:$A$14185,Balance!P$4,Inyecciones!$B$2:$B$14185,Balance!$B317,Inyecciones!$C$2:$C$14185,Balance!P$5)</f>
        <v>588751.23389155418</v>
      </c>
      <c r="Q317" s="13">
        <f>SUMIFS(Inyecciones!$E$2:$E$14185,Inyecciones!$A$2:$A$14185,Balance!Q$4,Inyecciones!$B$2:$B$14185,Balance!$B317,Inyecciones!$C$2:$C$14185,Balance!Q$5)</f>
        <v>728618.02425887319</v>
      </c>
      <c r="R317" s="13">
        <f>SUMIFS(Inyecciones!$E$2:$E$14185,Inyecciones!$A$2:$A$14185,Balance!R$4,Inyecciones!$B$2:$B$14185,Balance!$B317,Inyecciones!$C$2:$C$14185,Balance!R$5)</f>
        <v>631809.34624206461</v>
      </c>
      <c r="S317" s="13">
        <f>SUMIFS(Inyecciones!$E$2:$E$14185,Inyecciones!$A$2:$A$14185,Balance!S$4,Inyecciones!$B$2:$B$14185,Balance!$B317,Inyecciones!$C$2:$C$14185,Balance!S$5)</f>
        <v>585500.82898564776</v>
      </c>
      <c r="T317" s="13">
        <f>SUMIFS(Inyecciones!$E$2:$E$14185,Inyecciones!$A$2:$A$14185,Balance!T$4,Inyecciones!$B$2:$B$14185,Balance!$B317,Inyecciones!$C$2:$C$14185,Balance!T$5)</f>
        <v>564783.03027185262</v>
      </c>
      <c r="U317" s="13">
        <f>SUMIFS(Inyecciones!$E$2:$E$14185,Inyecciones!$A$2:$A$14185,Balance!U$4,Inyecciones!$B$2:$B$14185,Balance!$B317,Inyecciones!$C$2:$C$14185,Balance!U$5)</f>
        <v>332904.08818636142</v>
      </c>
      <c r="V317" s="13">
        <f>SUMIFS(Inyecciones!$E$2:$E$14185,Inyecciones!$A$2:$A$14185,Balance!V$4,Inyecciones!$B$2:$B$14185,Balance!$B317,Inyecciones!$C$2:$C$14185,Balance!V$5)</f>
        <v>158573.8033848035</v>
      </c>
      <c r="W317" s="13">
        <f>SUMIFS(Inyecciones!$E$2:$E$14185,Inyecciones!$A$2:$A$14185,Balance!W$4,Inyecciones!$B$2:$B$14185,Balance!$B317,Inyecciones!$C$2:$C$14185,Balance!W$5)</f>
        <v>122594.1066874907</v>
      </c>
      <c r="X317" s="13">
        <f>SUMIFS(Inyecciones!$E$2:$E$14185,Inyecciones!$A$2:$A$14185,Balance!X$4,Inyecciones!$B$2:$B$14185,Balance!$B317,Inyecciones!$C$2:$C$14185,Balance!X$5)</f>
        <v>94910.665540177462</v>
      </c>
      <c r="Y317" s="13">
        <f>SUMIFS(Inyecciones!$E$2:$E$14185,Inyecciones!$A$2:$A$14185,Balance!Y$4,Inyecciones!$B$2:$B$14185,Balance!$B317,Inyecciones!$C$2:$C$14185,Balance!Y$5)</f>
        <v>110804.3363718153</v>
      </c>
      <c r="Z317" s="14">
        <f>SUMIFS(Inyecciones!$E$2:$E$14185,Inyecciones!$A$2:$A$14185,Balance!Z$4,Inyecciones!$B$2:$B$14185,Balance!$B317,Inyecciones!$C$2:$C$14185,Balance!Z$5)</f>
        <v>134280.14235734509</v>
      </c>
      <c r="AA317" s="12">
        <f>SUMIFS(Inyecciones!$E$2:$E$14185,Inyecciones!$A$2:$A$14185,Balance!AA$4,Inyecciones!$B$2:$B$14185,Balance!$B317,Inyecciones!$C$2:$C$14185,Balance!AA$5)</f>
        <v>585649.08007114485</v>
      </c>
      <c r="AB317" s="13">
        <f>SUMIFS(Inyecciones!$E$2:$E$14185,Inyecciones!$A$2:$A$14185,Balance!AB$4,Inyecciones!$B$2:$B$14185,Balance!$B317,Inyecciones!$C$2:$C$14185,Balance!AB$5)</f>
        <v>587740.88967165456</v>
      </c>
      <c r="AC317" s="13">
        <f>SUMIFS(Inyecciones!$E$2:$E$14185,Inyecciones!$A$2:$A$14185,Balance!AC$4,Inyecciones!$B$2:$B$14185,Balance!$B317,Inyecciones!$C$2:$C$14185,Balance!AC$5)</f>
        <v>726791.22966292733</v>
      </c>
      <c r="AD317" s="13">
        <f>SUMIFS(Inyecciones!$E$2:$E$14185,Inyecciones!$A$2:$A$14185,Balance!AD$4,Inyecciones!$B$2:$B$14185,Balance!$B317,Inyecciones!$C$2:$C$14185,Balance!AD$5)</f>
        <v>629762.28406545904</v>
      </c>
      <c r="AE317" s="13">
        <f>SUMIFS(Inyecciones!$E$2:$E$14185,Inyecciones!$A$2:$A$14185,Balance!AE$4,Inyecciones!$B$2:$B$14185,Balance!$B317,Inyecciones!$C$2:$C$14185,Balance!AE$5)</f>
        <v>587884.75828418357</v>
      </c>
      <c r="AF317" s="13">
        <f>SUMIFS(Inyecciones!$E$2:$E$14185,Inyecciones!$A$2:$A$14185,Balance!AF$4,Inyecciones!$B$2:$B$14185,Balance!$B317,Inyecciones!$C$2:$C$14185,Balance!AF$5)</f>
        <v>585360.32286452432</v>
      </c>
      <c r="AG317" s="13">
        <f>SUMIFS(Inyecciones!$E$2:$E$14185,Inyecciones!$A$2:$A$14185,Balance!AG$4,Inyecciones!$B$2:$B$14185,Balance!$B317,Inyecciones!$C$2:$C$14185,Balance!AG$5)</f>
        <v>345113.33717288612</v>
      </c>
      <c r="AH317" s="13">
        <f>SUMIFS(Inyecciones!$E$2:$E$14185,Inyecciones!$A$2:$A$14185,Balance!AH$4,Inyecciones!$B$2:$B$14185,Balance!$B317,Inyecciones!$C$2:$C$14185,Balance!AH$5)</f>
        <v>167179.1162192348</v>
      </c>
      <c r="AI317" s="13">
        <f>SUMIFS(Inyecciones!$E$2:$E$14185,Inyecciones!$A$2:$A$14185,Balance!AI$4,Inyecciones!$B$2:$B$14185,Balance!$B317,Inyecciones!$C$2:$C$14185,Balance!AI$5)</f>
        <v>131805.28216945479</v>
      </c>
      <c r="AJ317" s="13">
        <f>SUMIFS(Inyecciones!$E$2:$E$14185,Inyecciones!$A$2:$A$14185,Balance!AJ$4,Inyecciones!$B$2:$B$14185,Balance!$B317,Inyecciones!$C$2:$C$14185,Balance!AJ$5)</f>
        <v>121920.7673035786</v>
      </c>
      <c r="AK317" s="13">
        <f>SUMIFS(Inyecciones!$E$2:$E$14185,Inyecciones!$A$2:$A$14185,Balance!AK$4,Inyecciones!$B$2:$B$14185,Balance!$B317,Inyecciones!$C$2:$C$14185,Balance!AK$5)</f>
        <v>120221.36267580171</v>
      </c>
      <c r="AL317" s="14">
        <f>SUMIFS(Inyecciones!$E$2:$E$14185,Inyecciones!$A$2:$A$14185,Balance!AL$4,Inyecciones!$B$2:$B$14185,Balance!$B317,Inyecciones!$C$2:$C$14185,Balance!AL$5)</f>
        <v>149869.73125594039</v>
      </c>
      <c r="AM317" s="13"/>
      <c r="AN317" s="12">
        <f>SUMIFS('Retiro Mensual'!$E$2:$E$2629,'Retiro Mensual'!$A$2:$A$2629,AN$4,'Retiro Mensual'!$B$2:$B$2629,$B317,'Retiro Mensual'!$C$2:$C$2629,AN$5)</f>
        <v>0</v>
      </c>
      <c r="AO317" s="13">
        <f>SUMIFS('Retiro Mensual'!$E$2:$E$2629,'Retiro Mensual'!$A$2:$A$2629,AO$4,'Retiro Mensual'!$B$2:$B$2629,$B317,'Retiro Mensual'!$C$2:$C$2629,AO$5)</f>
        <v>0</v>
      </c>
      <c r="AP317" s="13">
        <f>SUMIFS('Retiro Mensual'!$E$2:$E$2629,'Retiro Mensual'!$A$2:$A$2629,AP$4,'Retiro Mensual'!$B$2:$B$2629,$B317,'Retiro Mensual'!$C$2:$C$2629,AP$5)</f>
        <v>0</v>
      </c>
      <c r="AQ317" s="13">
        <f>SUMIFS('Retiro Mensual'!$E$2:$E$2629,'Retiro Mensual'!$A$2:$A$2629,AQ$4,'Retiro Mensual'!$B$2:$B$2629,$B317,'Retiro Mensual'!$C$2:$C$2629,AQ$5)</f>
        <v>0</v>
      </c>
      <c r="AR317" s="13">
        <f>SUMIFS('Retiro Mensual'!$E$2:$E$2629,'Retiro Mensual'!$A$2:$A$2629,AR$4,'Retiro Mensual'!$B$2:$B$2629,$B317,'Retiro Mensual'!$C$2:$C$2629,AR$5)</f>
        <v>0</v>
      </c>
      <c r="AS317" s="13">
        <f>SUMIFS('Retiro Mensual'!$E$2:$E$2629,'Retiro Mensual'!$A$2:$A$2629,AS$4,'Retiro Mensual'!$B$2:$B$2629,$B317,'Retiro Mensual'!$C$2:$C$2629,AS$5)</f>
        <v>0</v>
      </c>
      <c r="AT317" s="13">
        <f>SUMIFS('Retiro Mensual'!$E$2:$E$2629,'Retiro Mensual'!$A$2:$A$2629,AT$4,'Retiro Mensual'!$B$2:$B$2629,$B317,'Retiro Mensual'!$C$2:$C$2629,AT$5)</f>
        <v>0</v>
      </c>
      <c r="AU317" s="13">
        <f>SUMIFS('Retiro Mensual'!$E$2:$E$2629,'Retiro Mensual'!$A$2:$A$2629,AU$4,'Retiro Mensual'!$B$2:$B$2629,$B317,'Retiro Mensual'!$C$2:$C$2629,AU$5)</f>
        <v>0</v>
      </c>
      <c r="AV317" s="13">
        <f>SUMIFS('Retiro Mensual'!$E$2:$E$2629,'Retiro Mensual'!$A$2:$A$2629,AV$4,'Retiro Mensual'!$B$2:$B$2629,$B317,'Retiro Mensual'!$C$2:$C$2629,AV$5)</f>
        <v>0</v>
      </c>
      <c r="AW317" s="13">
        <f>SUMIFS('Retiro Mensual'!$E$2:$E$2629,'Retiro Mensual'!$A$2:$A$2629,AW$4,'Retiro Mensual'!$B$2:$B$2629,$B317,'Retiro Mensual'!$C$2:$C$2629,AW$5)</f>
        <v>0</v>
      </c>
      <c r="AX317" s="13">
        <f>SUMIFS('Retiro Mensual'!$E$2:$E$2629,'Retiro Mensual'!$A$2:$A$2629,AX$4,'Retiro Mensual'!$B$2:$B$2629,$B317,'Retiro Mensual'!$C$2:$C$2629,AX$5)</f>
        <v>0</v>
      </c>
      <c r="AY317" s="14">
        <f>SUMIFS('Retiro Mensual'!$E$2:$E$2629,'Retiro Mensual'!$A$2:$A$2629,AY$4,'Retiro Mensual'!$B$2:$B$2629,$B317,'Retiro Mensual'!$C$2:$C$2629,AY$5)</f>
        <v>0</v>
      </c>
      <c r="AZ317" s="12">
        <f>SUMIFS('Retiro Mensual'!$E$2:$E$2629,'Retiro Mensual'!$A$2:$A$2629,AZ$4,'Retiro Mensual'!$B$2:$B$2629,$B317,'Retiro Mensual'!$C$2:$C$2629,AZ$5)</f>
        <v>0</v>
      </c>
      <c r="BA317" s="13">
        <f>SUMIFS('Retiro Mensual'!$E$2:$E$2629,'Retiro Mensual'!$A$2:$A$2629,BA$4,'Retiro Mensual'!$B$2:$B$2629,$B317,'Retiro Mensual'!$C$2:$C$2629,BA$5)</f>
        <v>0</v>
      </c>
      <c r="BB317" s="13">
        <f>SUMIFS('Retiro Mensual'!$E$2:$E$2629,'Retiro Mensual'!$A$2:$A$2629,BB$4,'Retiro Mensual'!$B$2:$B$2629,$B317,'Retiro Mensual'!$C$2:$C$2629,BB$5)</f>
        <v>0</v>
      </c>
      <c r="BC317" s="13">
        <f>SUMIFS('Retiro Mensual'!$E$2:$E$2629,'Retiro Mensual'!$A$2:$A$2629,BC$4,'Retiro Mensual'!$B$2:$B$2629,$B317,'Retiro Mensual'!$C$2:$C$2629,BC$5)</f>
        <v>0</v>
      </c>
      <c r="BD317" s="13">
        <f>SUMIFS('Retiro Mensual'!$E$2:$E$2629,'Retiro Mensual'!$A$2:$A$2629,BD$4,'Retiro Mensual'!$B$2:$B$2629,$B317,'Retiro Mensual'!$C$2:$C$2629,BD$5)</f>
        <v>0</v>
      </c>
      <c r="BE317" s="13">
        <f>SUMIFS('Retiro Mensual'!$E$2:$E$2629,'Retiro Mensual'!$A$2:$A$2629,BE$4,'Retiro Mensual'!$B$2:$B$2629,$B317,'Retiro Mensual'!$C$2:$C$2629,BE$5)</f>
        <v>0</v>
      </c>
      <c r="BF317" s="13">
        <f>SUMIFS('Retiro Mensual'!$E$2:$E$2629,'Retiro Mensual'!$A$2:$A$2629,BF$4,'Retiro Mensual'!$B$2:$B$2629,$B317,'Retiro Mensual'!$C$2:$C$2629,BF$5)</f>
        <v>0</v>
      </c>
      <c r="BG317" s="13">
        <f>SUMIFS('Retiro Mensual'!$E$2:$E$2629,'Retiro Mensual'!$A$2:$A$2629,BG$4,'Retiro Mensual'!$B$2:$B$2629,$B317,'Retiro Mensual'!$C$2:$C$2629,BG$5)</f>
        <v>0</v>
      </c>
      <c r="BH317" s="13">
        <f>SUMIFS('Retiro Mensual'!$E$2:$E$2629,'Retiro Mensual'!$A$2:$A$2629,BH$4,'Retiro Mensual'!$B$2:$B$2629,$B317,'Retiro Mensual'!$C$2:$C$2629,BH$5)</f>
        <v>0</v>
      </c>
      <c r="BI317" s="13">
        <f>SUMIFS('Retiro Mensual'!$E$2:$E$2629,'Retiro Mensual'!$A$2:$A$2629,BI$4,'Retiro Mensual'!$B$2:$B$2629,$B317,'Retiro Mensual'!$C$2:$C$2629,BI$5)</f>
        <v>0</v>
      </c>
      <c r="BJ317" s="13">
        <f>SUMIFS('Retiro Mensual'!$E$2:$E$2629,'Retiro Mensual'!$A$2:$A$2629,BJ$4,'Retiro Mensual'!$B$2:$B$2629,$B317,'Retiro Mensual'!$C$2:$C$2629,BJ$5)</f>
        <v>0</v>
      </c>
      <c r="BK317" s="14">
        <f>SUMIFS('Retiro Mensual'!$E$2:$E$2629,'Retiro Mensual'!$A$2:$A$2629,BK$4,'Retiro Mensual'!$B$2:$B$2629,$B317,'Retiro Mensual'!$C$2:$C$2629,BK$5)</f>
        <v>0</v>
      </c>
      <c r="BL317" s="12">
        <f>SUMIFS('Retiro Mensual'!$E$2:$E$2629,'Retiro Mensual'!$A$2:$A$2629,BL$4,'Retiro Mensual'!$B$2:$B$2629,$B317,'Retiro Mensual'!$C$2:$C$2629,BL$5)</f>
        <v>0</v>
      </c>
      <c r="BM317" s="13">
        <f>SUMIFS('Retiro Mensual'!$E$2:$E$2629,'Retiro Mensual'!$A$2:$A$2629,BM$4,'Retiro Mensual'!$B$2:$B$2629,$B317,'Retiro Mensual'!$C$2:$C$2629,BM$5)</f>
        <v>0</v>
      </c>
      <c r="BN317" s="13">
        <f>SUMIFS('Retiro Mensual'!$E$2:$E$2629,'Retiro Mensual'!$A$2:$A$2629,BN$4,'Retiro Mensual'!$B$2:$B$2629,$B317,'Retiro Mensual'!$C$2:$C$2629,BN$5)</f>
        <v>0</v>
      </c>
      <c r="BO317" s="13">
        <f>SUMIFS('Retiro Mensual'!$E$2:$E$2629,'Retiro Mensual'!$A$2:$A$2629,BO$4,'Retiro Mensual'!$B$2:$B$2629,$B317,'Retiro Mensual'!$C$2:$C$2629,BO$5)</f>
        <v>0</v>
      </c>
      <c r="BP317" s="13">
        <f>SUMIFS('Retiro Mensual'!$E$2:$E$2629,'Retiro Mensual'!$A$2:$A$2629,BP$4,'Retiro Mensual'!$B$2:$B$2629,$B317,'Retiro Mensual'!$C$2:$C$2629,BP$5)</f>
        <v>0</v>
      </c>
      <c r="BQ317" s="13">
        <f>SUMIFS('Retiro Mensual'!$E$2:$E$2629,'Retiro Mensual'!$A$2:$A$2629,BQ$4,'Retiro Mensual'!$B$2:$B$2629,$B317,'Retiro Mensual'!$C$2:$C$2629,BQ$5)</f>
        <v>0</v>
      </c>
      <c r="BR317" s="13">
        <f>SUMIFS('Retiro Mensual'!$E$2:$E$2629,'Retiro Mensual'!$A$2:$A$2629,BR$4,'Retiro Mensual'!$B$2:$B$2629,$B317,'Retiro Mensual'!$C$2:$C$2629,BR$5)</f>
        <v>0</v>
      </c>
      <c r="BS317" s="13">
        <f>SUMIFS('Retiro Mensual'!$E$2:$E$2629,'Retiro Mensual'!$A$2:$A$2629,BS$4,'Retiro Mensual'!$B$2:$B$2629,$B317,'Retiro Mensual'!$C$2:$C$2629,BS$5)</f>
        <v>0</v>
      </c>
      <c r="BT317" s="13">
        <f>SUMIFS('Retiro Mensual'!$E$2:$E$2629,'Retiro Mensual'!$A$2:$A$2629,BT$4,'Retiro Mensual'!$B$2:$B$2629,$B317,'Retiro Mensual'!$C$2:$C$2629,BT$5)</f>
        <v>0</v>
      </c>
      <c r="BU317" s="13">
        <f>SUMIFS('Retiro Mensual'!$E$2:$E$2629,'Retiro Mensual'!$A$2:$A$2629,BU$4,'Retiro Mensual'!$B$2:$B$2629,$B317,'Retiro Mensual'!$C$2:$C$2629,BU$5)</f>
        <v>0</v>
      </c>
      <c r="BV317" s="13">
        <f>SUMIFS('Retiro Mensual'!$E$2:$E$2629,'Retiro Mensual'!$A$2:$A$2629,BV$4,'Retiro Mensual'!$B$2:$B$2629,$B317,'Retiro Mensual'!$C$2:$C$2629,BV$5)</f>
        <v>0</v>
      </c>
      <c r="BW317" s="14">
        <f>SUMIFS('Retiro Mensual'!$E$2:$E$2629,'Retiro Mensual'!$A$2:$A$2629,BW$4,'Retiro Mensual'!$B$2:$B$2629,$B317,'Retiro Mensual'!$C$2:$C$2629,BW$5)</f>
        <v>0</v>
      </c>
      <c r="BX317" s="13"/>
      <c r="BY317" s="12">
        <f>SUMIFS('Compra Ventas'!$E$2:$E$2700,'Compra Ventas'!$A$2:$A$2700,BY$4,'Compra Ventas'!$B$2:$B$2700,$B317,'Compra Ventas'!$C$2:$C$2700,BY$5)</f>
        <v>0</v>
      </c>
      <c r="BZ317" s="13">
        <f>SUMIFS('Compra Ventas'!$E$2:$E$2700,'Compra Ventas'!$A$2:$A$2700,BZ$4,'Compra Ventas'!$B$2:$B$2700,$B317,'Compra Ventas'!$C$2:$C$2700,BZ$5)</f>
        <v>0</v>
      </c>
      <c r="CA317" s="13">
        <f>SUMIFS('Compra Ventas'!$E$2:$E$2700,'Compra Ventas'!$A$2:$A$2700,CA$4,'Compra Ventas'!$B$2:$B$2700,$B317,'Compra Ventas'!$C$2:$C$2700,CA$5)</f>
        <v>0</v>
      </c>
      <c r="CB317" s="13">
        <f>SUMIFS('Compra Ventas'!$E$2:$E$2700,'Compra Ventas'!$A$2:$A$2700,CB$4,'Compra Ventas'!$B$2:$B$2700,$B317,'Compra Ventas'!$C$2:$C$2700,CB$5)</f>
        <v>0</v>
      </c>
      <c r="CC317" s="13">
        <f>SUMIFS('Compra Ventas'!$E$2:$E$2700,'Compra Ventas'!$A$2:$A$2700,CC$4,'Compra Ventas'!$B$2:$B$2700,$B317,'Compra Ventas'!$C$2:$C$2700,CC$5)</f>
        <v>0</v>
      </c>
      <c r="CD317" s="13">
        <f>SUMIFS('Compra Ventas'!$E$2:$E$2700,'Compra Ventas'!$A$2:$A$2700,CD$4,'Compra Ventas'!$B$2:$B$2700,$B317,'Compra Ventas'!$C$2:$C$2700,CD$5)</f>
        <v>0</v>
      </c>
      <c r="CE317" s="13">
        <f>SUMIFS('Compra Ventas'!$E$2:$E$2700,'Compra Ventas'!$A$2:$A$2700,CE$4,'Compra Ventas'!$B$2:$B$2700,$B317,'Compra Ventas'!$C$2:$C$2700,CE$5)</f>
        <v>0</v>
      </c>
      <c r="CF317" s="13">
        <f>SUMIFS('Compra Ventas'!$E$2:$E$2700,'Compra Ventas'!$A$2:$A$2700,CF$4,'Compra Ventas'!$B$2:$B$2700,$B317,'Compra Ventas'!$C$2:$C$2700,CF$5)</f>
        <v>0</v>
      </c>
      <c r="CG317" s="13">
        <f>SUMIFS('Compra Ventas'!$E$2:$E$2700,'Compra Ventas'!$A$2:$A$2700,CG$4,'Compra Ventas'!$B$2:$B$2700,$B317,'Compra Ventas'!$C$2:$C$2700,CG$5)</f>
        <v>0</v>
      </c>
      <c r="CH317" s="13">
        <f>SUMIFS('Compra Ventas'!$E$2:$E$2700,'Compra Ventas'!$A$2:$A$2700,CH$4,'Compra Ventas'!$B$2:$B$2700,$B317,'Compra Ventas'!$C$2:$C$2700,CH$5)</f>
        <v>0</v>
      </c>
      <c r="CI317" s="13">
        <f>SUMIFS('Compra Ventas'!$E$2:$E$2700,'Compra Ventas'!$A$2:$A$2700,CI$4,'Compra Ventas'!$B$2:$B$2700,$B317,'Compra Ventas'!$C$2:$C$2700,CI$5)</f>
        <v>0</v>
      </c>
      <c r="CJ317" s="14">
        <f>SUMIFS('Compra Ventas'!$E$2:$E$2700,'Compra Ventas'!$A$2:$A$2700,CJ$4,'Compra Ventas'!$B$2:$B$2700,$B317,'Compra Ventas'!$C$2:$C$2700,CJ$5)</f>
        <v>0</v>
      </c>
      <c r="CK317" s="12">
        <f>SUMIFS('Compra Ventas'!$E$2:$E$2700,'Compra Ventas'!$A$2:$A$2700,CK$4,'Compra Ventas'!$B$2:$B$2700,$B317,'Compra Ventas'!$C$2:$C$2700,CK$5)</f>
        <v>0</v>
      </c>
      <c r="CL317" s="13">
        <f>SUMIFS('Compra Ventas'!$E$2:$E$2700,'Compra Ventas'!$A$2:$A$2700,CL$4,'Compra Ventas'!$B$2:$B$2700,$B317,'Compra Ventas'!$C$2:$C$2700,CL$5)</f>
        <v>0</v>
      </c>
      <c r="CM317" s="13">
        <f>SUMIFS('Compra Ventas'!$E$2:$E$2700,'Compra Ventas'!$A$2:$A$2700,CM$4,'Compra Ventas'!$B$2:$B$2700,$B317,'Compra Ventas'!$C$2:$C$2700,CM$5)</f>
        <v>0</v>
      </c>
      <c r="CN317" s="13">
        <f>SUMIFS('Compra Ventas'!$E$2:$E$2700,'Compra Ventas'!$A$2:$A$2700,CN$4,'Compra Ventas'!$B$2:$B$2700,$B317,'Compra Ventas'!$C$2:$C$2700,CN$5)</f>
        <v>0</v>
      </c>
      <c r="CO317" s="13">
        <f>SUMIFS('Compra Ventas'!$E$2:$E$2700,'Compra Ventas'!$A$2:$A$2700,CO$4,'Compra Ventas'!$B$2:$B$2700,$B317,'Compra Ventas'!$C$2:$C$2700,CO$5)</f>
        <v>0</v>
      </c>
      <c r="CP317" s="13">
        <f>SUMIFS('Compra Ventas'!$E$2:$E$2700,'Compra Ventas'!$A$2:$A$2700,CP$4,'Compra Ventas'!$B$2:$B$2700,$B317,'Compra Ventas'!$C$2:$C$2700,CP$5)</f>
        <v>0</v>
      </c>
      <c r="CQ317" s="13">
        <f>SUMIFS('Compra Ventas'!$E$2:$E$2700,'Compra Ventas'!$A$2:$A$2700,CQ$4,'Compra Ventas'!$B$2:$B$2700,$B317,'Compra Ventas'!$C$2:$C$2700,CQ$5)</f>
        <v>0</v>
      </c>
      <c r="CR317" s="13">
        <f>SUMIFS('Compra Ventas'!$E$2:$E$2700,'Compra Ventas'!$A$2:$A$2700,CR$4,'Compra Ventas'!$B$2:$B$2700,$B317,'Compra Ventas'!$C$2:$C$2700,CR$5)</f>
        <v>0</v>
      </c>
      <c r="CS317" s="13">
        <f>SUMIFS('Compra Ventas'!$E$2:$E$2700,'Compra Ventas'!$A$2:$A$2700,CS$4,'Compra Ventas'!$B$2:$B$2700,$B317,'Compra Ventas'!$C$2:$C$2700,CS$5)</f>
        <v>0</v>
      </c>
      <c r="CT317" s="13">
        <f>SUMIFS('Compra Ventas'!$E$2:$E$2700,'Compra Ventas'!$A$2:$A$2700,CT$4,'Compra Ventas'!$B$2:$B$2700,$B317,'Compra Ventas'!$C$2:$C$2700,CT$5)</f>
        <v>0</v>
      </c>
      <c r="CU317" s="13">
        <f>SUMIFS('Compra Ventas'!$E$2:$E$2700,'Compra Ventas'!$A$2:$A$2700,CU$4,'Compra Ventas'!$B$2:$B$2700,$B317,'Compra Ventas'!$C$2:$C$2700,CU$5)</f>
        <v>0</v>
      </c>
      <c r="CV317" s="14">
        <f>SUMIFS('Compra Ventas'!$E$2:$E$2700,'Compra Ventas'!$A$2:$A$2700,CV$4,'Compra Ventas'!$B$2:$B$2700,$B317,'Compra Ventas'!$C$2:$C$2700,CV$5)</f>
        <v>0</v>
      </c>
      <c r="CW317" s="12">
        <f>SUMIFS('Compra Ventas'!$E$2:$E$2700,'Compra Ventas'!$A$2:$A$2700,CW$4,'Compra Ventas'!$B$2:$B$2700,$B317,'Compra Ventas'!$C$2:$C$2700,CW$5)</f>
        <v>0</v>
      </c>
      <c r="CX317" s="13">
        <f>SUMIFS('Compra Ventas'!$E$2:$E$2700,'Compra Ventas'!$A$2:$A$2700,CX$4,'Compra Ventas'!$B$2:$B$2700,$B317,'Compra Ventas'!$C$2:$C$2700,CX$5)</f>
        <v>0</v>
      </c>
      <c r="CY317" s="13">
        <f>SUMIFS('Compra Ventas'!$E$2:$E$2700,'Compra Ventas'!$A$2:$A$2700,CY$4,'Compra Ventas'!$B$2:$B$2700,$B317,'Compra Ventas'!$C$2:$C$2700,CY$5)</f>
        <v>0</v>
      </c>
      <c r="CZ317" s="13">
        <f>SUMIFS('Compra Ventas'!$E$2:$E$2700,'Compra Ventas'!$A$2:$A$2700,CZ$4,'Compra Ventas'!$B$2:$B$2700,$B317,'Compra Ventas'!$C$2:$C$2700,CZ$5)</f>
        <v>0</v>
      </c>
      <c r="DA317" s="13">
        <f>SUMIFS('Compra Ventas'!$E$2:$E$2700,'Compra Ventas'!$A$2:$A$2700,DA$4,'Compra Ventas'!$B$2:$B$2700,$B317,'Compra Ventas'!$C$2:$C$2700,DA$5)</f>
        <v>0</v>
      </c>
      <c r="DB317" s="13">
        <f>SUMIFS('Compra Ventas'!$E$2:$E$2700,'Compra Ventas'!$A$2:$A$2700,DB$4,'Compra Ventas'!$B$2:$B$2700,$B317,'Compra Ventas'!$C$2:$C$2700,DB$5)</f>
        <v>0</v>
      </c>
      <c r="DC317" s="13">
        <f>SUMIFS('Compra Ventas'!$E$2:$E$2700,'Compra Ventas'!$A$2:$A$2700,DC$4,'Compra Ventas'!$B$2:$B$2700,$B317,'Compra Ventas'!$C$2:$C$2700,DC$5)</f>
        <v>0</v>
      </c>
      <c r="DD317" s="13">
        <f>SUMIFS('Compra Ventas'!$E$2:$E$2700,'Compra Ventas'!$A$2:$A$2700,DD$4,'Compra Ventas'!$B$2:$B$2700,$B317,'Compra Ventas'!$C$2:$C$2700,DD$5)</f>
        <v>0</v>
      </c>
      <c r="DE317" s="13">
        <f>SUMIFS('Compra Ventas'!$E$2:$E$2700,'Compra Ventas'!$A$2:$A$2700,DE$4,'Compra Ventas'!$B$2:$B$2700,$B317,'Compra Ventas'!$C$2:$C$2700,DE$5)</f>
        <v>0</v>
      </c>
      <c r="DF317" s="13">
        <f>SUMIFS('Compra Ventas'!$E$2:$E$2700,'Compra Ventas'!$A$2:$A$2700,DF$4,'Compra Ventas'!$B$2:$B$2700,$B317,'Compra Ventas'!$C$2:$C$2700,DF$5)</f>
        <v>0</v>
      </c>
      <c r="DG317" s="13">
        <f>SUMIFS('Compra Ventas'!$E$2:$E$2700,'Compra Ventas'!$A$2:$A$2700,DG$4,'Compra Ventas'!$B$2:$B$2700,$B317,'Compra Ventas'!$C$2:$C$2700,DG$5)</f>
        <v>0</v>
      </c>
      <c r="DH317" s="14">
        <f>SUMIFS('Compra Ventas'!$E$2:$E$2700,'Compra Ventas'!$A$2:$A$2700,DH$4,'Compra Ventas'!$B$2:$B$2700,$B317,'Compra Ventas'!$C$2:$C$2700,DH$5)</f>
        <v>0</v>
      </c>
      <c r="DI317" s="84"/>
      <c r="DJ317" s="98">
        <f>SUMIFS('Ajuste Ciclado'!D$5:D$47,'Ajuste Ciclado'!$C$5:$C$47,Balance!DJ$4,'Ajuste Ciclado'!$B$5:$B$47,Balance!$B317)</f>
        <v>0</v>
      </c>
      <c r="DK317" s="99">
        <f>SUMIFS('Ajuste Ciclado'!E$5:E$47,'Ajuste Ciclado'!$C$5:$C$47,Balance!DK$4,'Ajuste Ciclado'!$B$5:$B$47,Balance!$B317)</f>
        <v>0</v>
      </c>
      <c r="DL317" s="99">
        <f>SUMIFS('Ajuste Ciclado'!F$5:F$47,'Ajuste Ciclado'!$C$5:$C$47,Balance!DL$4,'Ajuste Ciclado'!$B$5:$B$47,Balance!$B317)</f>
        <v>0</v>
      </c>
      <c r="DM317" s="99">
        <f>SUMIFS('Ajuste Ciclado'!G$5:G$47,'Ajuste Ciclado'!$C$5:$C$47,Balance!DM$4,'Ajuste Ciclado'!$B$5:$B$47,Balance!$B317)</f>
        <v>0</v>
      </c>
      <c r="DN317" s="99">
        <f>SUMIFS('Ajuste Ciclado'!H$5:H$47,'Ajuste Ciclado'!$C$5:$C$47,Balance!DN$4,'Ajuste Ciclado'!$B$5:$B$47,Balance!$B317)</f>
        <v>0</v>
      </c>
      <c r="DO317" s="99">
        <f>SUMIFS('Ajuste Ciclado'!I$5:I$47,'Ajuste Ciclado'!$C$5:$C$47,Balance!DO$4,'Ajuste Ciclado'!$B$5:$B$47,Balance!$B317)</f>
        <v>0</v>
      </c>
      <c r="DP317" s="99">
        <f>SUMIFS('Ajuste Ciclado'!J$5:J$47,'Ajuste Ciclado'!$C$5:$C$47,Balance!DP$4,'Ajuste Ciclado'!$B$5:$B$47,Balance!$B317)</f>
        <v>0</v>
      </c>
      <c r="DQ317" s="99">
        <f>SUMIFS('Ajuste Ciclado'!K$5:K$47,'Ajuste Ciclado'!$C$5:$C$47,Balance!DQ$4,'Ajuste Ciclado'!$B$5:$B$47,Balance!$B317)</f>
        <v>0</v>
      </c>
      <c r="DR317" s="99">
        <f>SUMIFS('Ajuste Ciclado'!L$5:L$47,'Ajuste Ciclado'!$C$5:$C$47,Balance!DR$4,'Ajuste Ciclado'!$B$5:$B$47,Balance!$B317)</f>
        <v>0</v>
      </c>
      <c r="DS317" s="99">
        <f>SUMIFS('Ajuste Ciclado'!M$5:M$47,'Ajuste Ciclado'!$C$5:$C$47,Balance!DS$4,'Ajuste Ciclado'!$B$5:$B$47,Balance!$B317)</f>
        <v>0</v>
      </c>
      <c r="DT317" s="99">
        <f>SUMIFS('Ajuste Ciclado'!N$5:N$47,'Ajuste Ciclado'!$C$5:$C$47,Balance!DT$4,'Ajuste Ciclado'!$B$5:$B$47,Balance!$B317)</f>
        <v>0</v>
      </c>
      <c r="DU317" s="100">
        <f>SUMIFS('Ajuste Ciclado'!O$5:O$47,'Ajuste Ciclado'!$C$5:$C$47,Balance!DU$4,'Ajuste Ciclado'!$B$5:$B$47,Balance!$B317)</f>
        <v>0</v>
      </c>
      <c r="DV317" s="98">
        <f>SUMIFS('Ajuste Ciclado'!D$5:D$47,'Ajuste Ciclado'!$C$5:$C$47,Balance!DV$4,'Ajuste Ciclado'!$B$5:$B$47,Balance!$B317)</f>
        <v>0</v>
      </c>
      <c r="DW317" s="99">
        <f>SUMIFS('Ajuste Ciclado'!E$5:E$47,'Ajuste Ciclado'!$C$5:$C$47,Balance!DW$4,'Ajuste Ciclado'!$B$5:$B$47,Balance!$B317)</f>
        <v>0</v>
      </c>
      <c r="DX317" s="99">
        <f>SUMIFS('Ajuste Ciclado'!F$5:F$47,'Ajuste Ciclado'!$C$5:$C$47,Balance!DX$4,'Ajuste Ciclado'!$B$5:$B$47,Balance!$B317)</f>
        <v>0</v>
      </c>
      <c r="DY317" s="99">
        <f>SUMIFS('Ajuste Ciclado'!G$5:G$47,'Ajuste Ciclado'!$C$5:$C$47,Balance!DY$4,'Ajuste Ciclado'!$B$5:$B$47,Balance!$B317)</f>
        <v>0</v>
      </c>
      <c r="DZ317" s="99">
        <f>SUMIFS('Ajuste Ciclado'!H$5:H$47,'Ajuste Ciclado'!$C$5:$C$47,Balance!DZ$4,'Ajuste Ciclado'!$B$5:$B$47,Balance!$B317)</f>
        <v>0</v>
      </c>
      <c r="EA317" s="99">
        <f>SUMIFS('Ajuste Ciclado'!I$5:I$47,'Ajuste Ciclado'!$C$5:$C$47,Balance!EA$4,'Ajuste Ciclado'!$B$5:$B$47,Balance!$B317)</f>
        <v>0</v>
      </c>
      <c r="EB317" s="99">
        <f>SUMIFS('Ajuste Ciclado'!J$5:J$47,'Ajuste Ciclado'!$C$5:$C$47,Balance!EB$4,'Ajuste Ciclado'!$B$5:$B$47,Balance!$B317)</f>
        <v>0</v>
      </c>
      <c r="EC317" s="99">
        <f>SUMIFS('Ajuste Ciclado'!K$5:K$47,'Ajuste Ciclado'!$C$5:$C$47,Balance!EC$4,'Ajuste Ciclado'!$B$5:$B$47,Balance!$B317)</f>
        <v>0</v>
      </c>
      <c r="ED317" s="99">
        <f>SUMIFS('Ajuste Ciclado'!L$5:L$47,'Ajuste Ciclado'!$C$5:$C$47,Balance!ED$4,'Ajuste Ciclado'!$B$5:$B$47,Balance!$B317)</f>
        <v>0</v>
      </c>
      <c r="EE317" s="99">
        <f>SUMIFS('Ajuste Ciclado'!M$5:M$47,'Ajuste Ciclado'!$C$5:$C$47,Balance!EE$4,'Ajuste Ciclado'!$B$5:$B$47,Balance!$B317)</f>
        <v>0</v>
      </c>
      <c r="EF317" s="99">
        <f>SUMIFS('Ajuste Ciclado'!N$5:N$47,'Ajuste Ciclado'!$C$5:$C$47,Balance!EF$4,'Ajuste Ciclado'!$B$5:$B$47,Balance!$B317)</f>
        <v>0</v>
      </c>
      <c r="EG317" s="100">
        <f>SUMIFS('Ajuste Ciclado'!O$5:O$47,'Ajuste Ciclado'!$C$5:$C$47,Balance!EG$4,'Ajuste Ciclado'!$B$5:$B$47,Balance!$B317)</f>
        <v>0</v>
      </c>
      <c r="EH317" s="98">
        <f>SUMIFS('Ajuste Ciclado'!D$5:D$47,'Ajuste Ciclado'!$C$5:$C$47,Balance!EH$4,'Ajuste Ciclado'!$B$5:$B$47,Balance!$B317)</f>
        <v>0</v>
      </c>
      <c r="EI317" s="99">
        <f>SUMIFS('Ajuste Ciclado'!E$5:E$47,'Ajuste Ciclado'!$C$5:$C$47,Balance!EI$4,'Ajuste Ciclado'!$B$5:$B$47,Balance!$B317)</f>
        <v>0</v>
      </c>
      <c r="EJ317" s="99">
        <f>SUMIFS('Ajuste Ciclado'!F$5:F$47,'Ajuste Ciclado'!$C$5:$C$47,Balance!EJ$4,'Ajuste Ciclado'!$B$5:$B$47,Balance!$B317)</f>
        <v>0</v>
      </c>
      <c r="EK317" s="99">
        <f>SUMIFS('Ajuste Ciclado'!G$5:G$47,'Ajuste Ciclado'!$C$5:$C$47,Balance!EK$4,'Ajuste Ciclado'!$B$5:$B$47,Balance!$B317)</f>
        <v>0</v>
      </c>
      <c r="EL317" s="99">
        <f>SUMIFS('Ajuste Ciclado'!H$5:H$47,'Ajuste Ciclado'!$C$5:$C$47,Balance!EL$4,'Ajuste Ciclado'!$B$5:$B$47,Balance!$B317)</f>
        <v>0</v>
      </c>
      <c r="EM317" s="99">
        <f>SUMIFS('Ajuste Ciclado'!I$5:I$47,'Ajuste Ciclado'!$C$5:$C$47,Balance!EM$4,'Ajuste Ciclado'!$B$5:$B$47,Balance!$B317)</f>
        <v>0</v>
      </c>
      <c r="EN317" s="99">
        <f>SUMIFS('Ajuste Ciclado'!J$5:J$47,'Ajuste Ciclado'!$C$5:$C$47,Balance!EN$4,'Ajuste Ciclado'!$B$5:$B$47,Balance!$B317)</f>
        <v>0</v>
      </c>
      <c r="EO317" s="99">
        <f>SUMIFS('Ajuste Ciclado'!K$5:K$47,'Ajuste Ciclado'!$C$5:$C$47,Balance!EO$4,'Ajuste Ciclado'!$B$5:$B$47,Balance!$B317)</f>
        <v>0</v>
      </c>
      <c r="EP317" s="99">
        <f>SUMIFS('Ajuste Ciclado'!L$5:L$47,'Ajuste Ciclado'!$C$5:$C$47,Balance!EP$4,'Ajuste Ciclado'!$B$5:$B$47,Balance!$B317)</f>
        <v>0</v>
      </c>
      <c r="EQ317" s="99">
        <f>SUMIFS('Ajuste Ciclado'!M$5:M$47,'Ajuste Ciclado'!$C$5:$C$47,Balance!EQ$4,'Ajuste Ciclado'!$B$5:$B$47,Balance!$B317)</f>
        <v>0</v>
      </c>
      <c r="ER317" s="99">
        <f>SUMIFS('Ajuste Ciclado'!N$5:N$47,'Ajuste Ciclado'!$C$5:$C$47,Balance!ER$4,'Ajuste Ciclado'!$B$5:$B$47,Balance!$B317)</f>
        <v>0</v>
      </c>
      <c r="ES317" s="100">
        <f>SUMIFS('Ajuste Ciclado'!O$5:O$47,'Ajuste Ciclado'!$C$5:$C$47,Balance!ES$4,'Ajuste Ciclado'!$B$5:$B$47,Balance!$B317)</f>
        <v>0</v>
      </c>
      <c r="ET317" s="84"/>
      <c r="EU317" s="12">
        <f t="shared" si="377"/>
        <v>584481.8630568058</v>
      </c>
      <c r="EV317" s="13">
        <f t="shared" si="342"/>
        <v>585988.87290406751</v>
      </c>
      <c r="EW317" s="13">
        <f t="shared" si="343"/>
        <v>725457.26197144843</v>
      </c>
      <c r="EX317" s="13">
        <f t="shared" si="344"/>
        <v>627827.50936532102</v>
      </c>
      <c r="EY317" s="13">
        <f t="shared" si="345"/>
        <v>585772.32535721059</v>
      </c>
      <c r="EZ317" s="13">
        <f t="shared" si="346"/>
        <v>562021.19488818594</v>
      </c>
      <c r="FA317" s="13">
        <f t="shared" si="347"/>
        <v>318723.64999373711</v>
      </c>
      <c r="FB317" s="13">
        <f t="shared" si="348"/>
        <v>160119.18301735929</v>
      </c>
      <c r="FC317" s="13">
        <f t="shared" si="349"/>
        <v>125883.1580782262</v>
      </c>
      <c r="FD317" s="13">
        <f t="shared" si="350"/>
        <v>83071.108106979358</v>
      </c>
      <c r="FE317" s="13">
        <f t="shared" si="351"/>
        <v>102348.6588551616</v>
      </c>
      <c r="FF317" s="14">
        <f t="shared" si="352"/>
        <v>110253.82686483191</v>
      </c>
      <c r="FG317" s="12">
        <f t="shared" si="353"/>
        <v>585709.09895206662</v>
      </c>
      <c r="FH317" s="13">
        <f t="shared" si="354"/>
        <v>588751.23389155418</v>
      </c>
      <c r="FI317" s="13">
        <f t="shared" si="355"/>
        <v>728618.02425887319</v>
      </c>
      <c r="FJ317" s="13">
        <f t="shared" si="356"/>
        <v>631809.34624206461</v>
      </c>
      <c r="FK317" s="13">
        <f t="shared" si="357"/>
        <v>585500.82898564776</v>
      </c>
      <c r="FL317" s="13">
        <f t="shared" si="358"/>
        <v>564783.03027185262</v>
      </c>
      <c r="FM317" s="13">
        <f t="shared" si="359"/>
        <v>332904.08818636142</v>
      </c>
      <c r="FN317" s="13">
        <f t="shared" si="360"/>
        <v>158573.8033848035</v>
      </c>
      <c r="FO317" s="13">
        <f t="shared" si="361"/>
        <v>122594.1066874907</v>
      </c>
      <c r="FP317" s="13">
        <f t="shared" si="362"/>
        <v>94910.665540177462</v>
      </c>
      <c r="FQ317" s="13">
        <f t="shared" si="363"/>
        <v>110804.3363718153</v>
      </c>
      <c r="FR317" s="14">
        <f t="shared" si="364"/>
        <v>134280.14235734509</v>
      </c>
      <c r="FS317" s="12">
        <f t="shared" si="365"/>
        <v>585649.08007114485</v>
      </c>
      <c r="FT317" s="13">
        <f t="shared" si="366"/>
        <v>587740.88967165456</v>
      </c>
      <c r="FU317" s="13">
        <f t="shared" si="367"/>
        <v>726791.22966292733</v>
      </c>
      <c r="FV317" s="13">
        <f t="shared" si="368"/>
        <v>629762.28406545904</v>
      </c>
      <c r="FW317" s="13">
        <f t="shared" si="369"/>
        <v>587884.75828418357</v>
      </c>
      <c r="FX317" s="13">
        <f t="shared" si="370"/>
        <v>585360.32286452432</v>
      </c>
      <c r="FY317" s="13">
        <f t="shared" si="371"/>
        <v>345113.33717288612</v>
      </c>
      <c r="FZ317" s="13">
        <f t="shared" si="372"/>
        <v>167179.1162192348</v>
      </c>
      <c r="GA317" s="13">
        <f t="shared" si="373"/>
        <v>131805.28216945479</v>
      </c>
      <c r="GB317" s="13">
        <f t="shared" si="374"/>
        <v>121920.7673035786</v>
      </c>
      <c r="GC317" s="13">
        <f t="shared" si="375"/>
        <v>120221.36267580171</v>
      </c>
      <c r="GD317" s="14">
        <f t="shared" si="376"/>
        <v>149869.73125594039</v>
      </c>
      <c r="GE317" s="84"/>
      <c r="GF317" s="12">
        <f t="shared" si="388"/>
        <v>4571948.6124593345</v>
      </c>
      <c r="GG317" s="13">
        <f t="shared" si="388"/>
        <v>4639238.7051300528</v>
      </c>
      <c r="GH317" s="14">
        <f t="shared" si="388"/>
        <v>4739298.1614167904</v>
      </c>
      <c r="GI317" s="6">
        <f t="shared" si="379"/>
        <v>1</v>
      </c>
      <c r="GJ317" s="12">
        <f t="shared" si="380"/>
        <v>0</v>
      </c>
      <c r="GK317" s="13">
        <f t="shared" si="381"/>
        <v>0</v>
      </c>
      <c r="GL317" s="14">
        <f t="shared" si="382"/>
        <v>0</v>
      </c>
      <c r="GM317" s="84"/>
      <c r="GN317" s="66">
        <f t="shared" si="383"/>
        <v>0</v>
      </c>
      <c r="GO317" s="84"/>
      <c r="GP317" s="63" t="str" cm="1">
        <f t="array" ref="GP317">INDEX($GF$4:$GH$4,1,GI317)</f>
        <v>Sample 1</v>
      </c>
      <c r="GQ317" s="12">
        <f t="shared" si="385"/>
        <v>83071.108106979358</v>
      </c>
      <c r="GR317" s="13">
        <f t="shared" si="385"/>
        <v>102348.6588551616</v>
      </c>
      <c r="GS317" s="14">
        <f t="shared" si="385"/>
        <v>110253.82686483191</v>
      </c>
      <c r="GT317" s="12">
        <f t="shared" si="386"/>
        <v>94910.665540177462</v>
      </c>
      <c r="GU317" s="13">
        <f t="shared" si="386"/>
        <v>110804.3363718153</v>
      </c>
      <c r="GV317" s="14">
        <f t="shared" si="386"/>
        <v>122594.1066874907</v>
      </c>
      <c r="GW317" s="12">
        <f t="shared" si="387"/>
        <v>120221.36267580171</v>
      </c>
      <c r="GX317" s="13">
        <f t="shared" si="387"/>
        <v>121920.7673035786</v>
      </c>
      <c r="GY317" s="14">
        <f t="shared" si="387"/>
        <v>131805.28216945479</v>
      </c>
      <c r="GZ317" s="84" t="str">
        <f t="shared" si="390"/>
        <v>Sample 1</v>
      </c>
      <c r="HA317" s="12">
        <f t="shared" si="389"/>
        <v>0</v>
      </c>
      <c r="HB317" s="13">
        <f t="shared" si="389"/>
        <v>0</v>
      </c>
      <c r="HC317" s="14">
        <f t="shared" si="389"/>
        <v>0</v>
      </c>
      <c r="HD317" s="6">
        <f t="shared" si="391"/>
        <v>0</v>
      </c>
      <c r="HE317" s="84" t="str">
        <f t="shared" si="392"/>
        <v>Ok</v>
      </c>
    </row>
    <row r="318" spans="2:213" hidden="1" x14ac:dyDescent="0.3">
      <c r="B318" s="84" t="s">
        <v>179</v>
      </c>
      <c r="C318" s="12">
        <f>SUMIFS(Inyecciones!$E$2:$E$14185,Inyecciones!$A$2:$A$14185,Balance!C$4,Inyecciones!$B$2:$B$14185,Balance!$B318,Inyecciones!$C$2:$C$14185,Balance!C$5)</f>
        <v>140844.45521400639</v>
      </c>
      <c r="D318" s="13">
        <f>SUMIFS(Inyecciones!$E$2:$E$14185,Inyecciones!$A$2:$A$14185,Balance!D$4,Inyecciones!$B$2:$B$14185,Balance!$B318,Inyecciones!$C$2:$C$14185,Balance!D$5)</f>
        <v>152237.0589498989</v>
      </c>
      <c r="E318" s="13">
        <f>SUMIFS(Inyecciones!$E$2:$E$14185,Inyecciones!$A$2:$A$14185,Balance!E$4,Inyecciones!$B$2:$B$14185,Balance!$B318,Inyecciones!$C$2:$C$14185,Balance!E$5)</f>
        <v>103682.3630320035</v>
      </c>
      <c r="F318" s="13">
        <f>SUMIFS(Inyecciones!$E$2:$E$14185,Inyecciones!$A$2:$A$14185,Balance!F$4,Inyecciones!$B$2:$B$14185,Balance!$B318,Inyecciones!$C$2:$C$14185,Balance!F$5)</f>
        <v>62811.122118192347</v>
      </c>
      <c r="G318" s="13">
        <f>SUMIFS(Inyecciones!$E$2:$E$14185,Inyecciones!$A$2:$A$14185,Balance!G$4,Inyecciones!$B$2:$B$14185,Balance!$B318,Inyecciones!$C$2:$C$14185,Balance!G$5)</f>
        <v>50701.835321936363</v>
      </c>
      <c r="H318" s="13">
        <f>SUMIFS(Inyecciones!$E$2:$E$14185,Inyecciones!$A$2:$A$14185,Balance!H$4,Inyecciones!$B$2:$B$14185,Balance!$B318,Inyecciones!$C$2:$C$14185,Balance!H$5)</f>
        <v>35101.766841218188</v>
      </c>
      <c r="I318" s="13">
        <f>SUMIFS(Inyecciones!$E$2:$E$14185,Inyecciones!$A$2:$A$14185,Balance!I$4,Inyecciones!$B$2:$B$14185,Balance!$B318,Inyecciones!$C$2:$C$14185,Balance!I$5)</f>
        <v>46015.168478721484</v>
      </c>
      <c r="J318" s="13">
        <f>SUMIFS(Inyecciones!$E$2:$E$14185,Inyecciones!$A$2:$A$14185,Balance!J$4,Inyecciones!$B$2:$B$14185,Balance!$B318,Inyecciones!$C$2:$C$14185,Balance!J$5)</f>
        <v>64612.436179433513</v>
      </c>
      <c r="K318" s="13">
        <f>SUMIFS(Inyecciones!$E$2:$E$14185,Inyecciones!$A$2:$A$14185,Balance!K$4,Inyecciones!$B$2:$B$14185,Balance!$B318,Inyecciones!$C$2:$C$14185,Balance!K$5)</f>
        <v>76040.799928516484</v>
      </c>
      <c r="L318" s="13">
        <f>SUMIFS(Inyecciones!$E$2:$E$14185,Inyecciones!$A$2:$A$14185,Balance!L$4,Inyecciones!$B$2:$B$14185,Balance!$B318,Inyecciones!$C$2:$C$14185,Balance!L$5)</f>
        <v>20410.117576713761</v>
      </c>
      <c r="M318" s="13">
        <f>SUMIFS(Inyecciones!$E$2:$E$14185,Inyecciones!$A$2:$A$14185,Balance!M$4,Inyecciones!$B$2:$B$14185,Balance!$B318,Inyecciones!$C$2:$C$14185,Balance!M$5)</f>
        <v>7565.6356905632974</v>
      </c>
      <c r="N318" s="14">
        <f>SUMIFS(Inyecciones!$E$2:$E$14185,Inyecciones!$A$2:$A$14185,Balance!N$4,Inyecciones!$B$2:$B$14185,Balance!$B318,Inyecciones!$C$2:$C$14185,Balance!N$5)</f>
        <v>14949.998885618999</v>
      </c>
      <c r="O318" s="12">
        <f>SUMIFS(Inyecciones!$E$2:$E$14185,Inyecciones!$A$2:$A$14185,Balance!O$4,Inyecciones!$B$2:$B$14185,Balance!$B318,Inyecciones!$C$2:$C$14185,Balance!O$5)</f>
        <v>141148.1539419498</v>
      </c>
      <c r="P318" s="13">
        <f>SUMIFS(Inyecciones!$E$2:$E$14185,Inyecciones!$A$2:$A$14185,Balance!P$4,Inyecciones!$B$2:$B$14185,Balance!$B318,Inyecciones!$C$2:$C$14185,Balance!P$5)</f>
        <v>153512.40761176331</v>
      </c>
      <c r="Q318" s="13">
        <f>SUMIFS(Inyecciones!$E$2:$E$14185,Inyecciones!$A$2:$A$14185,Balance!Q$4,Inyecciones!$B$2:$B$14185,Balance!$B318,Inyecciones!$C$2:$C$14185,Balance!Q$5)</f>
        <v>104550.5469600269</v>
      </c>
      <c r="R318" s="13">
        <f>SUMIFS(Inyecciones!$E$2:$E$14185,Inyecciones!$A$2:$A$14185,Balance!R$4,Inyecciones!$B$2:$B$14185,Balance!$B318,Inyecciones!$C$2:$C$14185,Balance!R$5)</f>
        <v>66663.224051074794</v>
      </c>
      <c r="S318" s="13">
        <f>SUMIFS(Inyecciones!$E$2:$E$14185,Inyecciones!$A$2:$A$14185,Balance!S$4,Inyecciones!$B$2:$B$14185,Balance!$B318,Inyecciones!$C$2:$C$14185,Balance!S$5)</f>
        <v>49780.120929179247</v>
      </c>
      <c r="T318" s="13">
        <f>SUMIFS(Inyecciones!$E$2:$E$14185,Inyecciones!$A$2:$A$14185,Balance!T$4,Inyecciones!$B$2:$B$14185,Balance!$B318,Inyecciones!$C$2:$C$14185,Balance!T$5)</f>
        <v>35613.537027628983</v>
      </c>
      <c r="U318" s="13">
        <f>SUMIFS(Inyecciones!$E$2:$E$14185,Inyecciones!$A$2:$A$14185,Balance!U$4,Inyecciones!$B$2:$B$14185,Balance!$B318,Inyecciones!$C$2:$C$14185,Balance!U$5)</f>
        <v>48897.713956994667</v>
      </c>
      <c r="V318" s="13">
        <f>SUMIFS(Inyecciones!$E$2:$E$14185,Inyecciones!$A$2:$A$14185,Balance!V$4,Inyecciones!$B$2:$B$14185,Balance!$B318,Inyecciones!$C$2:$C$14185,Balance!V$5)</f>
        <v>65258.578330176097</v>
      </c>
      <c r="W318" s="13">
        <f>SUMIFS(Inyecciones!$E$2:$E$14185,Inyecciones!$A$2:$A$14185,Balance!W$4,Inyecciones!$B$2:$B$14185,Balance!$B318,Inyecciones!$C$2:$C$14185,Balance!W$5)</f>
        <v>77775.032572354336</v>
      </c>
      <c r="X318" s="13">
        <f>SUMIFS(Inyecciones!$E$2:$E$14185,Inyecciones!$A$2:$A$14185,Balance!X$4,Inyecciones!$B$2:$B$14185,Balance!$B318,Inyecciones!$C$2:$C$14185,Balance!X$5)</f>
        <v>31248.513925572221</v>
      </c>
      <c r="Y318" s="13">
        <f>SUMIFS(Inyecciones!$E$2:$E$14185,Inyecciones!$A$2:$A$14185,Balance!Y$4,Inyecciones!$B$2:$B$14185,Balance!$B318,Inyecciones!$C$2:$C$14185,Balance!Y$5)</f>
        <v>35644.843323767673</v>
      </c>
      <c r="Z318" s="14">
        <f>SUMIFS(Inyecciones!$E$2:$E$14185,Inyecciones!$A$2:$A$14185,Balance!Z$4,Inyecciones!$B$2:$B$14185,Balance!$B318,Inyecciones!$C$2:$C$14185,Balance!Z$5)</f>
        <v>57754.508134215757</v>
      </c>
      <c r="AA318" s="12">
        <f>SUMIFS(Inyecciones!$E$2:$E$14185,Inyecciones!$A$2:$A$14185,Balance!AA$4,Inyecciones!$B$2:$B$14185,Balance!$B318,Inyecciones!$C$2:$C$14185,Balance!AA$5)</f>
        <v>141199.056946653</v>
      </c>
      <c r="AB318" s="13">
        <f>SUMIFS(Inyecciones!$E$2:$E$14185,Inyecciones!$A$2:$A$14185,Balance!AB$4,Inyecciones!$B$2:$B$14185,Balance!$B318,Inyecciones!$C$2:$C$14185,Balance!AB$5)</f>
        <v>153709.66252454181</v>
      </c>
      <c r="AC318" s="13">
        <f>SUMIFS(Inyecciones!$E$2:$E$14185,Inyecciones!$A$2:$A$14185,Balance!AC$4,Inyecciones!$B$2:$B$14185,Balance!$B318,Inyecciones!$C$2:$C$14185,Balance!AC$5)</f>
        <v>104283.902863019</v>
      </c>
      <c r="AD318" s="13">
        <f>SUMIFS(Inyecciones!$E$2:$E$14185,Inyecciones!$A$2:$A$14185,Balance!AD$4,Inyecciones!$B$2:$B$14185,Balance!$B318,Inyecciones!$C$2:$C$14185,Balance!AD$5)</f>
        <v>66115.272205388668</v>
      </c>
      <c r="AE318" s="13">
        <f>SUMIFS(Inyecciones!$E$2:$E$14185,Inyecciones!$A$2:$A$14185,Balance!AE$4,Inyecciones!$B$2:$B$14185,Balance!$B318,Inyecciones!$C$2:$C$14185,Balance!AE$5)</f>
        <v>51657.798154273922</v>
      </c>
      <c r="AF318" s="13">
        <f>SUMIFS(Inyecciones!$E$2:$E$14185,Inyecciones!$A$2:$A$14185,Balance!AF$4,Inyecciones!$B$2:$B$14185,Balance!$B318,Inyecciones!$C$2:$C$14185,Balance!AF$5)</f>
        <v>38197.724566910947</v>
      </c>
      <c r="AG318" s="13">
        <f>SUMIFS(Inyecciones!$E$2:$E$14185,Inyecciones!$A$2:$A$14185,Balance!AG$4,Inyecciones!$B$2:$B$14185,Balance!$B318,Inyecciones!$C$2:$C$14185,Balance!AG$5)</f>
        <v>53349.168145884018</v>
      </c>
      <c r="AH318" s="13">
        <f>SUMIFS(Inyecciones!$E$2:$E$14185,Inyecciones!$A$2:$A$14185,Balance!AH$4,Inyecciones!$B$2:$B$14185,Balance!$B318,Inyecciones!$C$2:$C$14185,Balance!AH$5)</f>
        <v>72018.987247269179</v>
      </c>
      <c r="AI318" s="13">
        <f>SUMIFS(Inyecciones!$E$2:$E$14185,Inyecciones!$A$2:$A$14185,Balance!AI$4,Inyecciones!$B$2:$B$14185,Balance!$B318,Inyecciones!$C$2:$C$14185,Balance!AI$5)</f>
        <v>84739.189537742699</v>
      </c>
      <c r="AJ318" s="13">
        <f>SUMIFS(Inyecciones!$E$2:$E$14185,Inyecciones!$A$2:$A$14185,Balance!AJ$4,Inyecciones!$B$2:$B$14185,Balance!$B318,Inyecciones!$C$2:$C$14185,Balance!AJ$5)</f>
        <v>69281.360670706636</v>
      </c>
      <c r="AK318" s="13">
        <f>SUMIFS(Inyecciones!$E$2:$E$14185,Inyecciones!$A$2:$A$14185,Balance!AK$4,Inyecciones!$B$2:$B$14185,Balance!$B318,Inyecciones!$C$2:$C$14185,Balance!AK$5)</f>
        <v>71764.618104413268</v>
      </c>
      <c r="AL318" s="14">
        <f>SUMIFS(Inyecciones!$E$2:$E$14185,Inyecciones!$A$2:$A$14185,Balance!AL$4,Inyecciones!$B$2:$B$14185,Balance!$B318,Inyecciones!$C$2:$C$14185,Balance!AL$5)</f>
        <v>92825.668819865197</v>
      </c>
      <c r="AM318" s="13"/>
      <c r="AN318" s="12">
        <f>SUMIFS('Retiro Mensual'!$E$2:$E$2629,'Retiro Mensual'!$A$2:$A$2629,AN$4,'Retiro Mensual'!$B$2:$B$2629,$B318,'Retiro Mensual'!$C$2:$C$2629,AN$5)</f>
        <v>0</v>
      </c>
      <c r="AO318" s="13">
        <f>SUMIFS('Retiro Mensual'!$E$2:$E$2629,'Retiro Mensual'!$A$2:$A$2629,AO$4,'Retiro Mensual'!$B$2:$B$2629,$B318,'Retiro Mensual'!$C$2:$C$2629,AO$5)</f>
        <v>0</v>
      </c>
      <c r="AP318" s="13">
        <f>SUMIFS('Retiro Mensual'!$E$2:$E$2629,'Retiro Mensual'!$A$2:$A$2629,AP$4,'Retiro Mensual'!$B$2:$B$2629,$B318,'Retiro Mensual'!$C$2:$C$2629,AP$5)</f>
        <v>0</v>
      </c>
      <c r="AQ318" s="13">
        <f>SUMIFS('Retiro Mensual'!$E$2:$E$2629,'Retiro Mensual'!$A$2:$A$2629,AQ$4,'Retiro Mensual'!$B$2:$B$2629,$B318,'Retiro Mensual'!$C$2:$C$2629,AQ$5)</f>
        <v>0</v>
      </c>
      <c r="AR318" s="13">
        <f>SUMIFS('Retiro Mensual'!$E$2:$E$2629,'Retiro Mensual'!$A$2:$A$2629,AR$4,'Retiro Mensual'!$B$2:$B$2629,$B318,'Retiro Mensual'!$C$2:$C$2629,AR$5)</f>
        <v>0</v>
      </c>
      <c r="AS318" s="13">
        <f>SUMIFS('Retiro Mensual'!$E$2:$E$2629,'Retiro Mensual'!$A$2:$A$2629,AS$4,'Retiro Mensual'!$B$2:$B$2629,$B318,'Retiro Mensual'!$C$2:$C$2629,AS$5)</f>
        <v>0</v>
      </c>
      <c r="AT318" s="13">
        <f>SUMIFS('Retiro Mensual'!$E$2:$E$2629,'Retiro Mensual'!$A$2:$A$2629,AT$4,'Retiro Mensual'!$B$2:$B$2629,$B318,'Retiro Mensual'!$C$2:$C$2629,AT$5)</f>
        <v>0</v>
      </c>
      <c r="AU318" s="13">
        <f>SUMIFS('Retiro Mensual'!$E$2:$E$2629,'Retiro Mensual'!$A$2:$A$2629,AU$4,'Retiro Mensual'!$B$2:$B$2629,$B318,'Retiro Mensual'!$C$2:$C$2629,AU$5)</f>
        <v>0</v>
      </c>
      <c r="AV318" s="13">
        <f>SUMIFS('Retiro Mensual'!$E$2:$E$2629,'Retiro Mensual'!$A$2:$A$2629,AV$4,'Retiro Mensual'!$B$2:$B$2629,$B318,'Retiro Mensual'!$C$2:$C$2629,AV$5)</f>
        <v>0</v>
      </c>
      <c r="AW318" s="13">
        <f>SUMIFS('Retiro Mensual'!$E$2:$E$2629,'Retiro Mensual'!$A$2:$A$2629,AW$4,'Retiro Mensual'!$B$2:$B$2629,$B318,'Retiro Mensual'!$C$2:$C$2629,AW$5)</f>
        <v>0</v>
      </c>
      <c r="AX318" s="13">
        <f>SUMIFS('Retiro Mensual'!$E$2:$E$2629,'Retiro Mensual'!$A$2:$A$2629,AX$4,'Retiro Mensual'!$B$2:$B$2629,$B318,'Retiro Mensual'!$C$2:$C$2629,AX$5)</f>
        <v>0</v>
      </c>
      <c r="AY318" s="14">
        <f>SUMIFS('Retiro Mensual'!$E$2:$E$2629,'Retiro Mensual'!$A$2:$A$2629,AY$4,'Retiro Mensual'!$B$2:$B$2629,$B318,'Retiro Mensual'!$C$2:$C$2629,AY$5)</f>
        <v>0</v>
      </c>
      <c r="AZ318" s="12">
        <f>SUMIFS('Retiro Mensual'!$E$2:$E$2629,'Retiro Mensual'!$A$2:$A$2629,AZ$4,'Retiro Mensual'!$B$2:$B$2629,$B318,'Retiro Mensual'!$C$2:$C$2629,AZ$5)</f>
        <v>0</v>
      </c>
      <c r="BA318" s="13">
        <f>SUMIFS('Retiro Mensual'!$E$2:$E$2629,'Retiro Mensual'!$A$2:$A$2629,BA$4,'Retiro Mensual'!$B$2:$B$2629,$B318,'Retiro Mensual'!$C$2:$C$2629,BA$5)</f>
        <v>0</v>
      </c>
      <c r="BB318" s="13">
        <f>SUMIFS('Retiro Mensual'!$E$2:$E$2629,'Retiro Mensual'!$A$2:$A$2629,BB$4,'Retiro Mensual'!$B$2:$B$2629,$B318,'Retiro Mensual'!$C$2:$C$2629,BB$5)</f>
        <v>0</v>
      </c>
      <c r="BC318" s="13">
        <f>SUMIFS('Retiro Mensual'!$E$2:$E$2629,'Retiro Mensual'!$A$2:$A$2629,BC$4,'Retiro Mensual'!$B$2:$B$2629,$B318,'Retiro Mensual'!$C$2:$C$2629,BC$5)</f>
        <v>0</v>
      </c>
      <c r="BD318" s="13">
        <f>SUMIFS('Retiro Mensual'!$E$2:$E$2629,'Retiro Mensual'!$A$2:$A$2629,BD$4,'Retiro Mensual'!$B$2:$B$2629,$B318,'Retiro Mensual'!$C$2:$C$2629,BD$5)</f>
        <v>0</v>
      </c>
      <c r="BE318" s="13">
        <f>SUMIFS('Retiro Mensual'!$E$2:$E$2629,'Retiro Mensual'!$A$2:$A$2629,BE$4,'Retiro Mensual'!$B$2:$B$2629,$B318,'Retiro Mensual'!$C$2:$C$2629,BE$5)</f>
        <v>0</v>
      </c>
      <c r="BF318" s="13">
        <f>SUMIFS('Retiro Mensual'!$E$2:$E$2629,'Retiro Mensual'!$A$2:$A$2629,BF$4,'Retiro Mensual'!$B$2:$B$2629,$B318,'Retiro Mensual'!$C$2:$C$2629,BF$5)</f>
        <v>0</v>
      </c>
      <c r="BG318" s="13">
        <f>SUMIFS('Retiro Mensual'!$E$2:$E$2629,'Retiro Mensual'!$A$2:$A$2629,BG$4,'Retiro Mensual'!$B$2:$B$2629,$B318,'Retiro Mensual'!$C$2:$C$2629,BG$5)</f>
        <v>0</v>
      </c>
      <c r="BH318" s="13">
        <f>SUMIFS('Retiro Mensual'!$E$2:$E$2629,'Retiro Mensual'!$A$2:$A$2629,BH$4,'Retiro Mensual'!$B$2:$B$2629,$B318,'Retiro Mensual'!$C$2:$C$2629,BH$5)</f>
        <v>0</v>
      </c>
      <c r="BI318" s="13">
        <f>SUMIFS('Retiro Mensual'!$E$2:$E$2629,'Retiro Mensual'!$A$2:$A$2629,BI$4,'Retiro Mensual'!$B$2:$B$2629,$B318,'Retiro Mensual'!$C$2:$C$2629,BI$5)</f>
        <v>0</v>
      </c>
      <c r="BJ318" s="13">
        <f>SUMIFS('Retiro Mensual'!$E$2:$E$2629,'Retiro Mensual'!$A$2:$A$2629,BJ$4,'Retiro Mensual'!$B$2:$B$2629,$B318,'Retiro Mensual'!$C$2:$C$2629,BJ$5)</f>
        <v>0</v>
      </c>
      <c r="BK318" s="14">
        <f>SUMIFS('Retiro Mensual'!$E$2:$E$2629,'Retiro Mensual'!$A$2:$A$2629,BK$4,'Retiro Mensual'!$B$2:$B$2629,$B318,'Retiro Mensual'!$C$2:$C$2629,BK$5)</f>
        <v>0</v>
      </c>
      <c r="BL318" s="12">
        <f>SUMIFS('Retiro Mensual'!$E$2:$E$2629,'Retiro Mensual'!$A$2:$A$2629,BL$4,'Retiro Mensual'!$B$2:$B$2629,$B318,'Retiro Mensual'!$C$2:$C$2629,BL$5)</f>
        <v>0</v>
      </c>
      <c r="BM318" s="13">
        <f>SUMIFS('Retiro Mensual'!$E$2:$E$2629,'Retiro Mensual'!$A$2:$A$2629,BM$4,'Retiro Mensual'!$B$2:$B$2629,$B318,'Retiro Mensual'!$C$2:$C$2629,BM$5)</f>
        <v>0</v>
      </c>
      <c r="BN318" s="13">
        <f>SUMIFS('Retiro Mensual'!$E$2:$E$2629,'Retiro Mensual'!$A$2:$A$2629,BN$4,'Retiro Mensual'!$B$2:$B$2629,$B318,'Retiro Mensual'!$C$2:$C$2629,BN$5)</f>
        <v>0</v>
      </c>
      <c r="BO318" s="13">
        <f>SUMIFS('Retiro Mensual'!$E$2:$E$2629,'Retiro Mensual'!$A$2:$A$2629,BO$4,'Retiro Mensual'!$B$2:$B$2629,$B318,'Retiro Mensual'!$C$2:$C$2629,BO$5)</f>
        <v>0</v>
      </c>
      <c r="BP318" s="13">
        <f>SUMIFS('Retiro Mensual'!$E$2:$E$2629,'Retiro Mensual'!$A$2:$A$2629,BP$4,'Retiro Mensual'!$B$2:$B$2629,$B318,'Retiro Mensual'!$C$2:$C$2629,BP$5)</f>
        <v>0</v>
      </c>
      <c r="BQ318" s="13">
        <f>SUMIFS('Retiro Mensual'!$E$2:$E$2629,'Retiro Mensual'!$A$2:$A$2629,BQ$4,'Retiro Mensual'!$B$2:$B$2629,$B318,'Retiro Mensual'!$C$2:$C$2629,BQ$5)</f>
        <v>0</v>
      </c>
      <c r="BR318" s="13">
        <f>SUMIFS('Retiro Mensual'!$E$2:$E$2629,'Retiro Mensual'!$A$2:$A$2629,BR$4,'Retiro Mensual'!$B$2:$B$2629,$B318,'Retiro Mensual'!$C$2:$C$2629,BR$5)</f>
        <v>0</v>
      </c>
      <c r="BS318" s="13">
        <f>SUMIFS('Retiro Mensual'!$E$2:$E$2629,'Retiro Mensual'!$A$2:$A$2629,BS$4,'Retiro Mensual'!$B$2:$B$2629,$B318,'Retiro Mensual'!$C$2:$C$2629,BS$5)</f>
        <v>0</v>
      </c>
      <c r="BT318" s="13">
        <f>SUMIFS('Retiro Mensual'!$E$2:$E$2629,'Retiro Mensual'!$A$2:$A$2629,BT$4,'Retiro Mensual'!$B$2:$B$2629,$B318,'Retiro Mensual'!$C$2:$C$2629,BT$5)</f>
        <v>0</v>
      </c>
      <c r="BU318" s="13">
        <f>SUMIFS('Retiro Mensual'!$E$2:$E$2629,'Retiro Mensual'!$A$2:$A$2629,BU$4,'Retiro Mensual'!$B$2:$B$2629,$B318,'Retiro Mensual'!$C$2:$C$2629,BU$5)</f>
        <v>0</v>
      </c>
      <c r="BV318" s="13">
        <f>SUMIFS('Retiro Mensual'!$E$2:$E$2629,'Retiro Mensual'!$A$2:$A$2629,BV$4,'Retiro Mensual'!$B$2:$B$2629,$B318,'Retiro Mensual'!$C$2:$C$2629,BV$5)</f>
        <v>0</v>
      </c>
      <c r="BW318" s="14">
        <f>SUMIFS('Retiro Mensual'!$E$2:$E$2629,'Retiro Mensual'!$A$2:$A$2629,BW$4,'Retiro Mensual'!$B$2:$B$2629,$B318,'Retiro Mensual'!$C$2:$C$2629,BW$5)</f>
        <v>0</v>
      </c>
      <c r="BX318" s="13"/>
      <c r="BY318" s="12">
        <f>SUMIFS('Compra Ventas'!$E$2:$E$2700,'Compra Ventas'!$A$2:$A$2700,BY$4,'Compra Ventas'!$B$2:$B$2700,$B318,'Compra Ventas'!$C$2:$C$2700,BY$5)</f>
        <v>0</v>
      </c>
      <c r="BZ318" s="13">
        <f>SUMIFS('Compra Ventas'!$E$2:$E$2700,'Compra Ventas'!$A$2:$A$2700,BZ$4,'Compra Ventas'!$B$2:$B$2700,$B318,'Compra Ventas'!$C$2:$C$2700,BZ$5)</f>
        <v>0</v>
      </c>
      <c r="CA318" s="13">
        <f>SUMIFS('Compra Ventas'!$E$2:$E$2700,'Compra Ventas'!$A$2:$A$2700,CA$4,'Compra Ventas'!$B$2:$B$2700,$B318,'Compra Ventas'!$C$2:$C$2700,CA$5)</f>
        <v>0</v>
      </c>
      <c r="CB318" s="13">
        <f>SUMIFS('Compra Ventas'!$E$2:$E$2700,'Compra Ventas'!$A$2:$A$2700,CB$4,'Compra Ventas'!$B$2:$B$2700,$B318,'Compra Ventas'!$C$2:$C$2700,CB$5)</f>
        <v>0</v>
      </c>
      <c r="CC318" s="13">
        <f>SUMIFS('Compra Ventas'!$E$2:$E$2700,'Compra Ventas'!$A$2:$A$2700,CC$4,'Compra Ventas'!$B$2:$B$2700,$B318,'Compra Ventas'!$C$2:$C$2700,CC$5)</f>
        <v>0</v>
      </c>
      <c r="CD318" s="13">
        <f>SUMIFS('Compra Ventas'!$E$2:$E$2700,'Compra Ventas'!$A$2:$A$2700,CD$4,'Compra Ventas'!$B$2:$B$2700,$B318,'Compra Ventas'!$C$2:$C$2700,CD$5)</f>
        <v>0</v>
      </c>
      <c r="CE318" s="13">
        <f>SUMIFS('Compra Ventas'!$E$2:$E$2700,'Compra Ventas'!$A$2:$A$2700,CE$4,'Compra Ventas'!$B$2:$B$2700,$B318,'Compra Ventas'!$C$2:$C$2700,CE$5)</f>
        <v>0</v>
      </c>
      <c r="CF318" s="13">
        <f>SUMIFS('Compra Ventas'!$E$2:$E$2700,'Compra Ventas'!$A$2:$A$2700,CF$4,'Compra Ventas'!$B$2:$B$2700,$B318,'Compra Ventas'!$C$2:$C$2700,CF$5)</f>
        <v>0</v>
      </c>
      <c r="CG318" s="13">
        <f>SUMIFS('Compra Ventas'!$E$2:$E$2700,'Compra Ventas'!$A$2:$A$2700,CG$4,'Compra Ventas'!$B$2:$B$2700,$B318,'Compra Ventas'!$C$2:$C$2700,CG$5)</f>
        <v>0</v>
      </c>
      <c r="CH318" s="13">
        <f>SUMIFS('Compra Ventas'!$E$2:$E$2700,'Compra Ventas'!$A$2:$A$2700,CH$4,'Compra Ventas'!$B$2:$B$2700,$B318,'Compra Ventas'!$C$2:$C$2700,CH$5)</f>
        <v>0</v>
      </c>
      <c r="CI318" s="13">
        <f>SUMIFS('Compra Ventas'!$E$2:$E$2700,'Compra Ventas'!$A$2:$A$2700,CI$4,'Compra Ventas'!$B$2:$B$2700,$B318,'Compra Ventas'!$C$2:$C$2700,CI$5)</f>
        <v>0</v>
      </c>
      <c r="CJ318" s="14">
        <f>SUMIFS('Compra Ventas'!$E$2:$E$2700,'Compra Ventas'!$A$2:$A$2700,CJ$4,'Compra Ventas'!$B$2:$B$2700,$B318,'Compra Ventas'!$C$2:$C$2700,CJ$5)</f>
        <v>0</v>
      </c>
      <c r="CK318" s="12">
        <f>SUMIFS('Compra Ventas'!$E$2:$E$2700,'Compra Ventas'!$A$2:$A$2700,CK$4,'Compra Ventas'!$B$2:$B$2700,$B318,'Compra Ventas'!$C$2:$C$2700,CK$5)</f>
        <v>0</v>
      </c>
      <c r="CL318" s="13">
        <f>SUMIFS('Compra Ventas'!$E$2:$E$2700,'Compra Ventas'!$A$2:$A$2700,CL$4,'Compra Ventas'!$B$2:$B$2700,$B318,'Compra Ventas'!$C$2:$C$2700,CL$5)</f>
        <v>0</v>
      </c>
      <c r="CM318" s="13">
        <f>SUMIFS('Compra Ventas'!$E$2:$E$2700,'Compra Ventas'!$A$2:$A$2700,CM$4,'Compra Ventas'!$B$2:$B$2700,$B318,'Compra Ventas'!$C$2:$C$2700,CM$5)</f>
        <v>0</v>
      </c>
      <c r="CN318" s="13">
        <f>SUMIFS('Compra Ventas'!$E$2:$E$2700,'Compra Ventas'!$A$2:$A$2700,CN$4,'Compra Ventas'!$B$2:$B$2700,$B318,'Compra Ventas'!$C$2:$C$2700,CN$5)</f>
        <v>0</v>
      </c>
      <c r="CO318" s="13">
        <f>SUMIFS('Compra Ventas'!$E$2:$E$2700,'Compra Ventas'!$A$2:$A$2700,CO$4,'Compra Ventas'!$B$2:$B$2700,$B318,'Compra Ventas'!$C$2:$C$2700,CO$5)</f>
        <v>0</v>
      </c>
      <c r="CP318" s="13">
        <f>SUMIFS('Compra Ventas'!$E$2:$E$2700,'Compra Ventas'!$A$2:$A$2700,CP$4,'Compra Ventas'!$B$2:$B$2700,$B318,'Compra Ventas'!$C$2:$C$2700,CP$5)</f>
        <v>0</v>
      </c>
      <c r="CQ318" s="13">
        <f>SUMIFS('Compra Ventas'!$E$2:$E$2700,'Compra Ventas'!$A$2:$A$2700,CQ$4,'Compra Ventas'!$B$2:$B$2700,$B318,'Compra Ventas'!$C$2:$C$2700,CQ$5)</f>
        <v>0</v>
      </c>
      <c r="CR318" s="13">
        <f>SUMIFS('Compra Ventas'!$E$2:$E$2700,'Compra Ventas'!$A$2:$A$2700,CR$4,'Compra Ventas'!$B$2:$B$2700,$B318,'Compra Ventas'!$C$2:$C$2700,CR$5)</f>
        <v>0</v>
      </c>
      <c r="CS318" s="13">
        <f>SUMIFS('Compra Ventas'!$E$2:$E$2700,'Compra Ventas'!$A$2:$A$2700,CS$4,'Compra Ventas'!$B$2:$B$2700,$B318,'Compra Ventas'!$C$2:$C$2700,CS$5)</f>
        <v>0</v>
      </c>
      <c r="CT318" s="13">
        <f>SUMIFS('Compra Ventas'!$E$2:$E$2700,'Compra Ventas'!$A$2:$A$2700,CT$4,'Compra Ventas'!$B$2:$B$2700,$B318,'Compra Ventas'!$C$2:$C$2700,CT$5)</f>
        <v>0</v>
      </c>
      <c r="CU318" s="13">
        <f>SUMIFS('Compra Ventas'!$E$2:$E$2700,'Compra Ventas'!$A$2:$A$2700,CU$4,'Compra Ventas'!$B$2:$B$2700,$B318,'Compra Ventas'!$C$2:$C$2700,CU$5)</f>
        <v>0</v>
      </c>
      <c r="CV318" s="14">
        <f>SUMIFS('Compra Ventas'!$E$2:$E$2700,'Compra Ventas'!$A$2:$A$2700,CV$4,'Compra Ventas'!$B$2:$B$2700,$B318,'Compra Ventas'!$C$2:$C$2700,CV$5)</f>
        <v>0</v>
      </c>
      <c r="CW318" s="12">
        <f>SUMIFS('Compra Ventas'!$E$2:$E$2700,'Compra Ventas'!$A$2:$A$2700,CW$4,'Compra Ventas'!$B$2:$B$2700,$B318,'Compra Ventas'!$C$2:$C$2700,CW$5)</f>
        <v>0</v>
      </c>
      <c r="CX318" s="13">
        <f>SUMIFS('Compra Ventas'!$E$2:$E$2700,'Compra Ventas'!$A$2:$A$2700,CX$4,'Compra Ventas'!$B$2:$B$2700,$B318,'Compra Ventas'!$C$2:$C$2700,CX$5)</f>
        <v>0</v>
      </c>
      <c r="CY318" s="13">
        <f>SUMIFS('Compra Ventas'!$E$2:$E$2700,'Compra Ventas'!$A$2:$A$2700,CY$4,'Compra Ventas'!$B$2:$B$2700,$B318,'Compra Ventas'!$C$2:$C$2700,CY$5)</f>
        <v>0</v>
      </c>
      <c r="CZ318" s="13">
        <f>SUMIFS('Compra Ventas'!$E$2:$E$2700,'Compra Ventas'!$A$2:$A$2700,CZ$4,'Compra Ventas'!$B$2:$B$2700,$B318,'Compra Ventas'!$C$2:$C$2700,CZ$5)</f>
        <v>0</v>
      </c>
      <c r="DA318" s="13">
        <f>SUMIFS('Compra Ventas'!$E$2:$E$2700,'Compra Ventas'!$A$2:$A$2700,DA$4,'Compra Ventas'!$B$2:$B$2700,$B318,'Compra Ventas'!$C$2:$C$2700,DA$5)</f>
        <v>0</v>
      </c>
      <c r="DB318" s="13">
        <f>SUMIFS('Compra Ventas'!$E$2:$E$2700,'Compra Ventas'!$A$2:$A$2700,DB$4,'Compra Ventas'!$B$2:$B$2700,$B318,'Compra Ventas'!$C$2:$C$2700,DB$5)</f>
        <v>0</v>
      </c>
      <c r="DC318" s="13">
        <f>SUMIFS('Compra Ventas'!$E$2:$E$2700,'Compra Ventas'!$A$2:$A$2700,DC$4,'Compra Ventas'!$B$2:$B$2700,$B318,'Compra Ventas'!$C$2:$C$2700,DC$5)</f>
        <v>0</v>
      </c>
      <c r="DD318" s="13">
        <f>SUMIFS('Compra Ventas'!$E$2:$E$2700,'Compra Ventas'!$A$2:$A$2700,DD$4,'Compra Ventas'!$B$2:$B$2700,$B318,'Compra Ventas'!$C$2:$C$2700,DD$5)</f>
        <v>0</v>
      </c>
      <c r="DE318" s="13">
        <f>SUMIFS('Compra Ventas'!$E$2:$E$2700,'Compra Ventas'!$A$2:$A$2700,DE$4,'Compra Ventas'!$B$2:$B$2700,$B318,'Compra Ventas'!$C$2:$C$2700,DE$5)</f>
        <v>0</v>
      </c>
      <c r="DF318" s="13">
        <f>SUMIFS('Compra Ventas'!$E$2:$E$2700,'Compra Ventas'!$A$2:$A$2700,DF$4,'Compra Ventas'!$B$2:$B$2700,$B318,'Compra Ventas'!$C$2:$C$2700,DF$5)</f>
        <v>0</v>
      </c>
      <c r="DG318" s="13">
        <f>SUMIFS('Compra Ventas'!$E$2:$E$2700,'Compra Ventas'!$A$2:$A$2700,DG$4,'Compra Ventas'!$B$2:$B$2700,$B318,'Compra Ventas'!$C$2:$C$2700,DG$5)</f>
        <v>0</v>
      </c>
      <c r="DH318" s="14">
        <f>SUMIFS('Compra Ventas'!$E$2:$E$2700,'Compra Ventas'!$A$2:$A$2700,DH$4,'Compra Ventas'!$B$2:$B$2700,$B318,'Compra Ventas'!$C$2:$C$2700,DH$5)</f>
        <v>0</v>
      </c>
      <c r="DI318" s="84"/>
      <c r="DJ318" s="98">
        <f>SUMIFS('Ajuste Ciclado'!D$5:D$47,'Ajuste Ciclado'!$C$5:$C$47,Balance!DJ$4,'Ajuste Ciclado'!$B$5:$B$47,Balance!$B318)</f>
        <v>0</v>
      </c>
      <c r="DK318" s="99">
        <f>SUMIFS('Ajuste Ciclado'!E$5:E$47,'Ajuste Ciclado'!$C$5:$C$47,Balance!DK$4,'Ajuste Ciclado'!$B$5:$B$47,Balance!$B318)</f>
        <v>0</v>
      </c>
      <c r="DL318" s="99">
        <f>SUMIFS('Ajuste Ciclado'!F$5:F$47,'Ajuste Ciclado'!$C$5:$C$47,Balance!DL$4,'Ajuste Ciclado'!$B$5:$B$47,Balance!$B318)</f>
        <v>0</v>
      </c>
      <c r="DM318" s="99">
        <f>SUMIFS('Ajuste Ciclado'!G$5:G$47,'Ajuste Ciclado'!$C$5:$C$47,Balance!DM$4,'Ajuste Ciclado'!$B$5:$B$47,Balance!$B318)</f>
        <v>0</v>
      </c>
      <c r="DN318" s="99">
        <f>SUMIFS('Ajuste Ciclado'!H$5:H$47,'Ajuste Ciclado'!$C$5:$C$47,Balance!DN$4,'Ajuste Ciclado'!$B$5:$B$47,Balance!$B318)</f>
        <v>0</v>
      </c>
      <c r="DO318" s="99">
        <f>SUMIFS('Ajuste Ciclado'!I$5:I$47,'Ajuste Ciclado'!$C$5:$C$47,Balance!DO$4,'Ajuste Ciclado'!$B$5:$B$47,Balance!$B318)</f>
        <v>0</v>
      </c>
      <c r="DP318" s="99">
        <f>SUMIFS('Ajuste Ciclado'!J$5:J$47,'Ajuste Ciclado'!$C$5:$C$47,Balance!DP$4,'Ajuste Ciclado'!$B$5:$B$47,Balance!$B318)</f>
        <v>0</v>
      </c>
      <c r="DQ318" s="99">
        <f>SUMIFS('Ajuste Ciclado'!K$5:K$47,'Ajuste Ciclado'!$C$5:$C$47,Balance!DQ$4,'Ajuste Ciclado'!$B$5:$B$47,Balance!$B318)</f>
        <v>0</v>
      </c>
      <c r="DR318" s="99">
        <f>SUMIFS('Ajuste Ciclado'!L$5:L$47,'Ajuste Ciclado'!$C$5:$C$47,Balance!DR$4,'Ajuste Ciclado'!$B$5:$B$47,Balance!$B318)</f>
        <v>0</v>
      </c>
      <c r="DS318" s="99">
        <f>SUMIFS('Ajuste Ciclado'!M$5:M$47,'Ajuste Ciclado'!$C$5:$C$47,Balance!DS$4,'Ajuste Ciclado'!$B$5:$B$47,Balance!$B318)</f>
        <v>0</v>
      </c>
      <c r="DT318" s="99">
        <f>SUMIFS('Ajuste Ciclado'!N$5:N$47,'Ajuste Ciclado'!$C$5:$C$47,Balance!DT$4,'Ajuste Ciclado'!$B$5:$B$47,Balance!$B318)</f>
        <v>0</v>
      </c>
      <c r="DU318" s="100">
        <f>SUMIFS('Ajuste Ciclado'!O$5:O$47,'Ajuste Ciclado'!$C$5:$C$47,Balance!DU$4,'Ajuste Ciclado'!$B$5:$B$47,Balance!$B318)</f>
        <v>0</v>
      </c>
      <c r="DV318" s="98">
        <f>SUMIFS('Ajuste Ciclado'!D$5:D$47,'Ajuste Ciclado'!$C$5:$C$47,Balance!DV$4,'Ajuste Ciclado'!$B$5:$B$47,Balance!$B318)</f>
        <v>0</v>
      </c>
      <c r="DW318" s="99">
        <f>SUMIFS('Ajuste Ciclado'!E$5:E$47,'Ajuste Ciclado'!$C$5:$C$47,Balance!DW$4,'Ajuste Ciclado'!$B$5:$B$47,Balance!$B318)</f>
        <v>0</v>
      </c>
      <c r="DX318" s="99">
        <f>SUMIFS('Ajuste Ciclado'!F$5:F$47,'Ajuste Ciclado'!$C$5:$C$47,Balance!DX$4,'Ajuste Ciclado'!$B$5:$B$47,Balance!$B318)</f>
        <v>0</v>
      </c>
      <c r="DY318" s="99">
        <f>SUMIFS('Ajuste Ciclado'!G$5:G$47,'Ajuste Ciclado'!$C$5:$C$47,Balance!DY$4,'Ajuste Ciclado'!$B$5:$B$47,Balance!$B318)</f>
        <v>0</v>
      </c>
      <c r="DZ318" s="99">
        <f>SUMIFS('Ajuste Ciclado'!H$5:H$47,'Ajuste Ciclado'!$C$5:$C$47,Balance!DZ$4,'Ajuste Ciclado'!$B$5:$B$47,Balance!$B318)</f>
        <v>0</v>
      </c>
      <c r="EA318" s="99">
        <f>SUMIFS('Ajuste Ciclado'!I$5:I$47,'Ajuste Ciclado'!$C$5:$C$47,Balance!EA$4,'Ajuste Ciclado'!$B$5:$B$47,Balance!$B318)</f>
        <v>0</v>
      </c>
      <c r="EB318" s="99">
        <f>SUMIFS('Ajuste Ciclado'!J$5:J$47,'Ajuste Ciclado'!$C$5:$C$47,Balance!EB$4,'Ajuste Ciclado'!$B$5:$B$47,Balance!$B318)</f>
        <v>0</v>
      </c>
      <c r="EC318" s="99">
        <f>SUMIFS('Ajuste Ciclado'!K$5:K$47,'Ajuste Ciclado'!$C$5:$C$47,Balance!EC$4,'Ajuste Ciclado'!$B$5:$B$47,Balance!$B318)</f>
        <v>0</v>
      </c>
      <c r="ED318" s="99">
        <f>SUMIFS('Ajuste Ciclado'!L$5:L$47,'Ajuste Ciclado'!$C$5:$C$47,Balance!ED$4,'Ajuste Ciclado'!$B$5:$B$47,Balance!$B318)</f>
        <v>0</v>
      </c>
      <c r="EE318" s="99">
        <f>SUMIFS('Ajuste Ciclado'!M$5:M$47,'Ajuste Ciclado'!$C$5:$C$47,Balance!EE$4,'Ajuste Ciclado'!$B$5:$B$47,Balance!$B318)</f>
        <v>0</v>
      </c>
      <c r="EF318" s="99">
        <f>SUMIFS('Ajuste Ciclado'!N$5:N$47,'Ajuste Ciclado'!$C$5:$C$47,Balance!EF$4,'Ajuste Ciclado'!$B$5:$B$47,Balance!$B318)</f>
        <v>0</v>
      </c>
      <c r="EG318" s="100">
        <f>SUMIFS('Ajuste Ciclado'!O$5:O$47,'Ajuste Ciclado'!$C$5:$C$47,Balance!EG$4,'Ajuste Ciclado'!$B$5:$B$47,Balance!$B318)</f>
        <v>0</v>
      </c>
      <c r="EH318" s="98">
        <f>SUMIFS('Ajuste Ciclado'!D$5:D$47,'Ajuste Ciclado'!$C$5:$C$47,Balance!EH$4,'Ajuste Ciclado'!$B$5:$B$47,Balance!$B318)</f>
        <v>0</v>
      </c>
      <c r="EI318" s="99">
        <f>SUMIFS('Ajuste Ciclado'!E$5:E$47,'Ajuste Ciclado'!$C$5:$C$47,Balance!EI$4,'Ajuste Ciclado'!$B$5:$B$47,Balance!$B318)</f>
        <v>0</v>
      </c>
      <c r="EJ318" s="99">
        <f>SUMIFS('Ajuste Ciclado'!F$5:F$47,'Ajuste Ciclado'!$C$5:$C$47,Balance!EJ$4,'Ajuste Ciclado'!$B$5:$B$47,Balance!$B318)</f>
        <v>0</v>
      </c>
      <c r="EK318" s="99">
        <f>SUMIFS('Ajuste Ciclado'!G$5:G$47,'Ajuste Ciclado'!$C$5:$C$47,Balance!EK$4,'Ajuste Ciclado'!$B$5:$B$47,Balance!$B318)</f>
        <v>0</v>
      </c>
      <c r="EL318" s="99">
        <f>SUMIFS('Ajuste Ciclado'!H$5:H$47,'Ajuste Ciclado'!$C$5:$C$47,Balance!EL$4,'Ajuste Ciclado'!$B$5:$B$47,Balance!$B318)</f>
        <v>0</v>
      </c>
      <c r="EM318" s="99">
        <f>SUMIFS('Ajuste Ciclado'!I$5:I$47,'Ajuste Ciclado'!$C$5:$C$47,Balance!EM$4,'Ajuste Ciclado'!$B$5:$B$47,Balance!$B318)</f>
        <v>0</v>
      </c>
      <c r="EN318" s="99">
        <f>SUMIFS('Ajuste Ciclado'!J$5:J$47,'Ajuste Ciclado'!$C$5:$C$47,Balance!EN$4,'Ajuste Ciclado'!$B$5:$B$47,Balance!$B318)</f>
        <v>0</v>
      </c>
      <c r="EO318" s="99">
        <f>SUMIFS('Ajuste Ciclado'!K$5:K$47,'Ajuste Ciclado'!$C$5:$C$47,Balance!EO$4,'Ajuste Ciclado'!$B$5:$B$47,Balance!$B318)</f>
        <v>0</v>
      </c>
      <c r="EP318" s="99">
        <f>SUMIFS('Ajuste Ciclado'!L$5:L$47,'Ajuste Ciclado'!$C$5:$C$47,Balance!EP$4,'Ajuste Ciclado'!$B$5:$B$47,Balance!$B318)</f>
        <v>0</v>
      </c>
      <c r="EQ318" s="99">
        <f>SUMIFS('Ajuste Ciclado'!M$5:M$47,'Ajuste Ciclado'!$C$5:$C$47,Balance!EQ$4,'Ajuste Ciclado'!$B$5:$B$47,Balance!$B318)</f>
        <v>0</v>
      </c>
      <c r="ER318" s="99">
        <f>SUMIFS('Ajuste Ciclado'!N$5:N$47,'Ajuste Ciclado'!$C$5:$C$47,Balance!ER$4,'Ajuste Ciclado'!$B$5:$B$47,Balance!$B318)</f>
        <v>0</v>
      </c>
      <c r="ES318" s="100">
        <f>SUMIFS('Ajuste Ciclado'!O$5:O$47,'Ajuste Ciclado'!$C$5:$C$47,Balance!ES$4,'Ajuste Ciclado'!$B$5:$B$47,Balance!$B318)</f>
        <v>0</v>
      </c>
      <c r="ET318" s="84"/>
      <c r="EU318" s="12">
        <f t="shared" si="377"/>
        <v>140844.45521400639</v>
      </c>
      <c r="EV318" s="13">
        <f t="shared" si="342"/>
        <v>152237.0589498989</v>
      </c>
      <c r="EW318" s="13">
        <f t="shared" si="343"/>
        <v>103682.3630320035</v>
      </c>
      <c r="EX318" s="13">
        <f t="shared" si="344"/>
        <v>62811.122118192347</v>
      </c>
      <c r="EY318" s="13">
        <f t="shared" si="345"/>
        <v>50701.835321936363</v>
      </c>
      <c r="EZ318" s="13">
        <f t="shared" si="346"/>
        <v>35101.766841218188</v>
      </c>
      <c r="FA318" s="13">
        <f t="shared" si="347"/>
        <v>46015.168478721484</v>
      </c>
      <c r="FB318" s="13">
        <f t="shared" si="348"/>
        <v>64612.436179433513</v>
      </c>
      <c r="FC318" s="13">
        <f t="shared" si="349"/>
        <v>76040.799928516484</v>
      </c>
      <c r="FD318" s="13">
        <f t="shared" si="350"/>
        <v>20410.117576713761</v>
      </c>
      <c r="FE318" s="13">
        <f t="shared" si="351"/>
        <v>7565.6356905632974</v>
      </c>
      <c r="FF318" s="14">
        <f t="shared" si="352"/>
        <v>14949.998885618999</v>
      </c>
      <c r="FG318" s="12">
        <f t="shared" si="353"/>
        <v>141148.1539419498</v>
      </c>
      <c r="FH318" s="13">
        <f t="shared" si="354"/>
        <v>153512.40761176331</v>
      </c>
      <c r="FI318" s="13">
        <f t="shared" si="355"/>
        <v>104550.5469600269</v>
      </c>
      <c r="FJ318" s="13">
        <f t="shared" si="356"/>
        <v>66663.224051074794</v>
      </c>
      <c r="FK318" s="13">
        <f t="shared" si="357"/>
        <v>49780.120929179247</v>
      </c>
      <c r="FL318" s="13">
        <f t="shared" si="358"/>
        <v>35613.537027628983</v>
      </c>
      <c r="FM318" s="13">
        <f t="shared" si="359"/>
        <v>48897.713956994667</v>
      </c>
      <c r="FN318" s="13">
        <f t="shared" si="360"/>
        <v>65258.578330176097</v>
      </c>
      <c r="FO318" s="13">
        <f t="shared" si="361"/>
        <v>77775.032572354336</v>
      </c>
      <c r="FP318" s="13">
        <f t="shared" si="362"/>
        <v>31248.513925572221</v>
      </c>
      <c r="FQ318" s="13">
        <f t="shared" si="363"/>
        <v>35644.843323767673</v>
      </c>
      <c r="FR318" s="14">
        <f t="shared" si="364"/>
        <v>57754.508134215757</v>
      </c>
      <c r="FS318" s="12">
        <f t="shared" si="365"/>
        <v>141199.056946653</v>
      </c>
      <c r="FT318" s="13">
        <f t="shared" si="366"/>
        <v>153709.66252454181</v>
      </c>
      <c r="FU318" s="13">
        <f t="shared" si="367"/>
        <v>104283.902863019</v>
      </c>
      <c r="FV318" s="13">
        <f t="shared" si="368"/>
        <v>66115.272205388668</v>
      </c>
      <c r="FW318" s="13">
        <f t="shared" si="369"/>
        <v>51657.798154273922</v>
      </c>
      <c r="FX318" s="13">
        <f t="shared" si="370"/>
        <v>38197.724566910947</v>
      </c>
      <c r="FY318" s="13">
        <f t="shared" si="371"/>
        <v>53349.168145884018</v>
      </c>
      <c r="FZ318" s="13">
        <f t="shared" si="372"/>
        <v>72018.987247269179</v>
      </c>
      <c r="GA318" s="13">
        <f t="shared" si="373"/>
        <v>84739.189537742699</v>
      </c>
      <c r="GB318" s="13">
        <f t="shared" si="374"/>
        <v>69281.360670706636</v>
      </c>
      <c r="GC318" s="13">
        <f t="shared" si="375"/>
        <v>71764.618104413268</v>
      </c>
      <c r="GD318" s="14">
        <f t="shared" si="376"/>
        <v>92825.668819865197</v>
      </c>
      <c r="GE318" s="84"/>
      <c r="GF318" s="12">
        <f t="shared" si="388"/>
        <v>774972.75821682322</v>
      </c>
      <c r="GG318" s="13">
        <f t="shared" si="388"/>
        <v>867847.18076470378</v>
      </c>
      <c r="GH318" s="14">
        <f t="shared" si="388"/>
        <v>999142.40978666837</v>
      </c>
      <c r="GI318" s="6">
        <f t="shared" si="379"/>
        <v>1</v>
      </c>
      <c r="GJ318" s="12">
        <f t="shared" si="380"/>
        <v>0</v>
      </c>
      <c r="GK318" s="13">
        <f t="shared" si="381"/>
        <v>0</v>
      </c>
      <c r="GL318" s="14">
        <f t="shared" si="382"/>
        <v>0</v>
      </c>
      <c r="GM318" s="84"/>
      <c r="GN318" s="66">
        <f t="shared" si="383"/>
        <v>0</v>
      </c>
      <c r="GO318" s="84"/>
      <c r="GP318" s="63" t="str" cm="1">
        <f t="array" ref="GP318">INDEX($GF$4:$GH$4,1,GI318)</f>
        <v>Sample 1</v>
      </c>
      <c r="GQ318" s="12">
        <f t="shared" si="385"/>
        <v>7565.6356905632974</v>
      </c>
      <c r="GR318" s="13">
        <f t="shared" si="385"/>
        <v>14949.998885618999</v>
      </c>
      <c r="GS318" s="14">
        <f t="shared" si="385"/>
        <v>20410.117576713761</v>
      </c>
      <c r="GT318" s="12">
        <f t="shared" si="386"/>
        <v>31248.513925572221</v>
      </c>
      <c r="GU318" s="13">
        <f t="shared" si="386"/>
        <v>35613.537027628983</v>
      </c>
      <c r="GV318" s="14">
        <f t="shared" si="386"/>
        <v>35644.843323767673</v>
      </c>
      <c r="GW318" s="12">
        <f t="shared" si="387"/>
        <v>38197.724566910947</v>
      </c>
      <c r="GX318" s="13">
        <f t="shared" si="387"/>
        <v>51657.798154273922</v>
      </c>
      <c r="GY318" s="14">
        <f t="shared" si="387"/>
        <v>53349.168145884018</v>
      </c>
      <c r="GZ318" s="84" t="str">
        <f t="shared" si="390"/>
        <v>Sample 1</v>
      </c>
      <c r="HA318" s="12">
        <f t="shared" si="389"/>
        <v>0</v>
      </c>
      <c r="HB318" s="13">
        <f t="shared" si="389"/>
        <v>0</v>
      </c>
      <c r="HC318" s="14">
        <f t="shared" si="389"/>
        <v>0</v>
      </c>
      <c r="HD318" s="6">
        <f t="shared" si="391"/>
        <v>0</v>
      </c>
      <c r="HE318" s="84" t="str">
        <f t="shared" si="392"/>
        <v>Ok</v>
      </c>
    </row>
    <row r="319" spans="2:213" hidden="1" x14ac:dyDescent="0.3">
      <c r="B319" s="84" t="s">
        <v>178</v>
      </c>
      <c r="C319" s="12">
        <f>SUMIFS(Inyecciones!$E$2:$E$14185,Inyecciones!$A$2:$A$14185,Balance!C$4,Inyecciones!$B$2:$B$14185,Balance!$B319,Inyecciones!$C$2:$C$14185,Balance!C$5)</f>
        <v>150459.04639213861</v>
      </c>
      <c r="D319" s="13">
        <f>SUMIFS(Inyecciones!$E$2:$E$14185,Inyecciones!$A$2:$A$14185,Balance!D$4,Inyecciones!$B$2:$B$14185,Balance!$B319,Inyecciones!$C$2:$C$14185,Balance!D$5)</f>
        <v>132823.7982254207</v>
      </c>
      <c r="E319" s="13">
        <f>SUMIFS(Inyecciones!$E$2:$E$14185,Inyecciones!$A$2:$A$14185,Balance!E$4,Inyecciones!$B$2:$B$14185,Balance!$B319,Inyecciones!$C$2:$C$14185,Balance!E$5)</f>
        <v>143190.89576501041</v>
      </c>
      <c r="F319" s="13">
        <f>SUMIFS(Inyecciones!$E$2:$E$14185,Inyecciones!$A$2:$A$14185,Balance!F$4,Inyecciones!$B$2:$B$14185,Balance!$B319,Inyecciones!$C$2:$C$14185,Balance!F$5)</f>
        <v>108988.52810061041</v>
      </c>
      <c r="G319" s="13">
        <f>SUMIFS(Inyecciones!$E$2:$E$14185,Inyecciones!$A$2:$A$14185,Balance!G$4,Inyecciones!$B$2:$B$14185,Balance!$B319,Inyecciones!$C$2:$C$14185,Balance!G$5)</f>
        <v>86390.808221498344</v>
      </c>
      <c r="H319" s="13">
        <f>SUMIFS(Inyecciones!$E$2:$E$14185,Inyecciones!$A$2:$A$14185,Balance!H$4,Inyecciones!$B$2:$B$14185,Balance!$B319,Inyecciones!$C$2:$C$14185,Balance!H$5)</f>
        <v>62884.377156866503</v>
      </c>
      <c r="I319" s="13">
        <f>SUMIFS(Inyecciones!$E$2:$E$14185,Inyecciones!$A$2:$A$14185,Balance!I$4,Inyecciones!$B$2:$B$14185,Balance!$B319,Inyecciones!$C$2:$C$14185,Balance!I$5)</f>
        <v>73128.533425275542</v>
      </c>
      <c r="J319" s="13">
        <f>SUMIFS(Inyecciones!$E$2:$E$14185,Inyecciones!$A$2:$A$14185,Balance!J$4,Inyecciones!$B$2:$B$14185,Balance!$B319,Inyecciones!$C$2:$C$14185,Balance!J$5)</f>
        <v>90770.050373932085</v>
      </c>
      <c r="K319" s="13">
        <f>SUMIFS(Inyecciones!$E$2:$E$14185,Inyecciones!$A$2:$A$14185,Balance!K$4,Inyecciones!$B$2:$B$14185,Balance!$B319,Inyecciones!$C$2:$C$14185,Balance!K$5)</f>
        <v>85630.824091592949</v>
      </c>
      <c r="L319" s="13">
        <f>SUMIFS(Inyecciones!$E$2:$E$14185,Inyecciones!$A$2:$A$14185,Balance!L$4,Inyecciones!$B$2:$B$14185,Balance!$B319,Inyecciones!$C$2:$C$14185,Balance!L$5)</f>
        <v>18057.813115784</v>
      </c>
      <c r="M319" s="13">
        <f>SUMIFS(Inyecciones!$E$2:$E$14185,Inyecciones!$A$2:$A$14185,Balance!M$4,Inyecciones!$B$2:$B$14185,Balance!$B319,Inyecciones!$C$2:$C$14185,Balance!M$5)</f>
        <v>3437.3682501017001</v>
      </c>
      <c r="N319" s="14">
        <f>SUMIFS(Inyecciones!$E$2:$E$14185,Inyecciones!$A$2:$A$14185,Balance!N$4,Inyecciones!$B$2:$B$14185,Balance!$B319,Inyecciones!$C$2:$C$14185,Balance!N$5)</f>
        <v>7540.3899225228279</v>
      </c>
      <c r="O319" s="12">
        <f>SUMIFS(Inyecciones!$E$2:$E$14185,Inyecciones!$A$2:$A$14185,Balance!O$4,Inyecciones!$B$2:$B$14185,Balance!$B319,Inyecciones!$C$2:$C$14185,Balance!O$5)</f>
        <v>150772.12184404311</v>
      </c>
      <c r="P319" s="13">
        <f>SUMIFS(Inyecciones!$E$2:$E$14185,Inyecciones!$A$2:$A$14185,Balance!P$4,Inyecciones!$B$2:$B$14185,Balance!$B319,Inyecciones!$C$2:$C$14185,Balance!P$5)</f>
        <v>133856.01286745709</v>
      </c>
      <c r="Q319" s="13">
        <f>SUMIFS(Inyecciones!$E$2:$E$14185,Inyecciones!$A$2:$A$14185,Balance!Q$4,Inyecciones!$B$2:$B$14185,Balance!$B319,Inyecciones!$C$2:$C$14185,Balance!Q$5)</f>
        <v>144761.5515900554</v>
      </c>
      <c r="R319" s="13">
        <f>SUMIFS(Inyecciones!$E$2:$E$14185,Inyecciones!$A$2:$A$14185,Balance!R$4,Inyecciones!$B$2:$B$14185,Balance!$B319,Inyecciones!$C$2:$C$14185,Balance!R$5)</f>
        <v>115856.0860862284</v>
      </c>
      <c r="S319" s="13">
        <f>SUMIFS(Inyecciones!$E$2:$E$14185,Inyecciones!$A$2:$A$14185,Balance!S$4,Inyecciones!$B$2:$B$14185,Balance!$B319,Inyecciones!$C$2:$C$14185,Balance!S$5)</f>
        <v>84452.935828102214</v>
      </c>
      <c r="T319" s="13">
        <f>SUMIFS(Inyecciones!$E$2:$E$14185,Inyecciones!$A$2:$A$14185,Balance!T$4,Inyecciones!$B$2:$B$14185,Balance!$B319,Inyecciones!$C$2:$C$14185,Balance!T$5)</f>
        <v>63581.020774622237</v>
      </c>
      <c r="U319" s="13">
        <f>SUMIFS(Inyecciones!$E$2:$E$14185,Inyecciones!$A$2:$A$14185,Balance!U$4,Inyecciones!$B$2:$B$14185,Balance!$B319,Inyecciones!$C$2:$C$14185,Balance!U$5)</f>
        <v>77758.14863157853</v>
      </c>
      <c r="V319" s="13">
        <f>SUMIFS(Inyecciones!$E$2:$E$14185,Inyecciones!$A$2:$A$14185,Balance!V$4,Inyecciones!$B$2:$B$14185,Balance!$B319,Inyecciones!$C$2:$C$14185,Balance!V$5)</f>
        <v>91380.176640952064</v>
      </c>
      <c r="W319" s="13">
        <f>SUMIFS(Inyecciones!$E$2:$E$14185,Inyecciones!$A$2:$A$14185,Balance!W$4,Inyecciones!$B$2:$B$14185,Balance!$B319,Inyecciones!$C$2:$C$14185,Balance!W$5)</f>
        <v>87566.611045095226</v>
      </c>
      <c r="X319" s="13">
        <f>SUMIFS(Inyecciones!$E$2:$E$14185,Inyecciones!$A$2:$A$14185,Balance!X$4,Inyecciones!$B$2:$B$14185,Balance!$B319,Inyecciones!$C$2:$C$14185,Balance!X$5)</f>
        <v>28607.256188692631</v>
      </c>
      <c r="Y319" s="13">
        <f>SUMIFS(Inyecciones!$E$2:$E$14185,Inyecciones!$A$2:$A$14185,Balance!Y$4,Inyecciones!$B$2:$B$14185,Balance!$B319,Inyecciones!$C$2:$C$14185,Balance!Y$5)</f>
        <v>38655.265789678488</v>
      </c>
      <c r="Z319" s="14">
        <f>SUMIFS(Inyecciones!$E$2:$E$14185,Inyecciones!$A$2:$A$14185,Balance!Z$4,Inyecciones!$B$2:$B$14185,Balance!$B319,Inyecciones!$C$2:$C$14185,Balance!Z$5)</f>
        <v>48170.297875921577</v>
      </c>
      <c r="AA319" s="12">
        <f>SUMIFS(Inyecciones!$E$2:$E$14185,Inyecciones!$A$2:$A$14185,Balance!AA$4,Inyecciones!$B$2:$B$14185,Balance!$B319,Inyecciones!$C$2:$C$14185,Balance!AA$5)</f>
        <v>150814.95616282651</v>
      </c>
      <c r="AB319" s="13">
        <f>SUMIFS(Inyecciones!$E$2:$E$14185,Inyecciones!$A$2:$A$14185,Balance!AB$4,Inyecciones!$B$2:$B$14185,Balance!$B319,Inyecciones!$C$2:$C$14185,Balance!AB$5)</f>
        <v>133828.84706029919</v>
      </c>
      <c r="AC319" s="13">
        <f>SUMIFS(Inyecciones!$E$2:$E$14185,Inyecciones!$A$2:$A$14185,Balance!AC$4,Inyecciones!$B$2:$B$14185,Balance!$B319,Inyecciones!$C$2:$C$14185,Balance!AC$5)</f>
        <v>144179.13401619971</v>
      </c>
      <c r="AD319" s="13">
        <f>SUMIFS(Inyecciones!$E$2:$E$14185,Inyecciones!$A$2:$A$14185,Balance!AD$4,Inyecciones!$B$2:$B$14185,Balance!$B319,Inyecciones!$C$2:$C$14185,Balance!AD$5)</f>
        <v>114936.45930910741</v>
      </c>
      <c r="AE319" s="13">
        <f>SUMIFS(Inyecciones!$E$2:$E$14185,Inyecciones!$A$2:$A$14185,Balance!AE$4,Inyecciones!$B$2:$B$14185,Balance!$B319,Inyecciones!$C$2:$C$14185,Balance!AE$5)</f>
        <v>87985.988395774635</v>
      </c>
      <c r="AF319" s="13">
        <f>SUMIFS(Inyecciones!$E$2:$E$14185,Inyecciones!$A$2:$A$14185,Balance!AF$4,Inyecciones!$B$2:$B$14185,Balance!$B319,Inyecciones!$C$2:$C$14185,Balance!AF$5)</f>
        <v>68481.110879704633</v>
      </c>
      <c r="AG319" s="13">
        <f>SUMIFS(Inyecciones!$E$2:$E$14185,Inyecciones!$A$2:$A$14185,Balance!AG$4,Inyecciones!$B$2:$B$14185,Balance!$B319,Inyecciones!$C$2:$C$14185,Balance!AG$5)</f>
        <v>85176.532623982523</v>
      </c>
      <c r="AH319" s="13">
        <f>SUMIFS(Inyecciones!$E$2:$E$14185,Inyecciones!$A$2:$A$14185,Balance!AH$4,Inyecciones!$B$2:$B$14185,Balance!$B319,Inyecciones!$C$2:$C$14185,Balance!AH$5)</f>
        <v>101494.1946655361</v>
      </c>
      <c r="AI319" s="13">
        <f>SUMIFS(Inyecciones!$E$2:$E$14185,Inyecciones!$A$2:$A$14185,Balance!AI$4,Inyecciones!$B$2:$B$14185,Balance!$B319,Inyecciones!$C$2:$C$14185,Balance!AI$5)</f>
        <v>95452.758449095738</v>
      </c>
      <c r="AJ319" s="13">
        <f>SUMIFS(Inyecciones!$E$2:$E$14185,Inyecciones!$A$2:$A$14185,Balance!AJ$4,Inyecciones!$B$2:$B$14185,Balance!$B319,Inyecciones!$C$2:$C$14185,Balance!AJ$5)</f>
        <v>66690.480993908583</v>
      </c>
      <c r="AK319" s="13">
        <f>SUMIFS(Inyecciones!$E$2:$E$14185,Inyecciones!$A$2:$A$14185,Balance!AK$4,Inyecciones!$B$2:$B$14185,Balance!$B319,Inyecciones!$C$2:$C$14185,Balance!AK$5)</f>
        <v>82662.830816659683</v>
      </c>
      <c r="AL319" s="14">
        <f>SUMIFS(Inyecciones!$E$2:$E$14185,Inyecciones!$A$2:$A$14185,Balance!AL$4,Inyecciones!$B$2:$B$14185,Balance!$B319,Inyecciones!$C$2:$C$14185,Balance!AL$5)</f>
        <v>81039.515694564354</v>
      </c>
      <c r="AM319" s="13"/>
      <c r="AN319" s="12">
        <f>SUMIFS('Retiro Mensual'!$E$2:$E$2629,'Retiro Mensual'!$A$2:$A$2629,AN$4,'Retiro Mensual'!$B$2:$B$2629,$B319,'Retiro Mensual'!$C$2:$C$2629,AN$5)</f>
        <v>0</v>
      </c>
      <c r="AO319" s="13">
        <f>SUMIFS('Retiro Mensual'!$E$2:$E$2629,'Retiro Mensual'!$A$2:$A$2629,AO$4,'Retiro Mensual'!$B$2:$B$2629,$B319,'Retiro Mensual'!$C$2:$C$2629,AO$5)</f>
        <v>0</v>
      </c>
      <c r="AP319" s="13">
        <f>SUMIFS('Retiro Mensual'!$E$2:$E$2629,'Retiro Mensual'!$A$2:$A$2629,AP$4,'Retiro Mensual'!$B$2:$B$2629,$B319,'Retiro Mensual'!$C$2:$C$2629,AP$5)</f>
        <v>0</v>
      </c>
      <c r="AQ319" s="13">
        <f>SUMIFS('Retiro Mensual'!$E$2:$E$2629,'Retiro Mensual'!$A$2:$A$2629,AQ$4,'Retiro Mensual'!$B$2:$B$2629,$B319,'Retiro Mensual'!$C$2:$C$2629,AQ$5)</f>
        <v>0</v>
      </c>
      <c r="AR319" s="13">
        <f>SUMIFS('Retiro Mensual'!$E$2:$E$2629,'Retiro Mensual'!$A$2:$A$2629,AR$4,'Retiro Mensual'!$B$2:$B$2629,$B319,'Retiro Mensual'!$C$2:$C$2629,AR$5)</f>
        <v>0</v>
      </c>
      <c r="AS319" s="13">
        <f>SUMIFS('Retiro Mensual'!$E$2:$E$2629,'Retiro Mensual'!$A$2:$A$2629,AS$4,'Retiro Mensual'!$B$2:$B$2629,$B319,'Retiro Mensual'!$C$2:$C$2629,AS$5)</f>
        <v>0</v>
      </c>
      <c r="AT319" s="13">
        <f>SUMIFS('Retiro Mensual'!$E$2:$E$2629,'Retiro Mensual'!$A$2:$A$2629,AT$4,'Retiro Mensual'!$B$2:$B$2629,$B319,'Retiro Mensual'!$C$2:$C$2629,AT$5)</f>
        <v>0</v>
      </c>
      <c r="AU319" s="13">
        <f>SUMIFS('Retiro Mensual'!$E$2:$E$2629,'Retiro Mensual'!$A$2:$A$2629,AU$4,'Retiro Mensual'!$B$2:$B$2629,$B319,'Retiro Mensual'!$C$2:$C$2629,AU$5)</f>
        <v>0</v>
      </c>
      <c r="AV319" s="13">
        <f>SUMIFS('Retiro Mensual'!$E$2:$E$2629,'Retiro Mensual'!$A$2:$A$2629,AV$4,'Retiro Mensual'!$B$2:$B$2629,$B319,'Retiro Mensual'!$C$2:$C$2629,AV$5)</f>
        <v>0</v>
      </c>
      <c r="AW319" s="13">
        <f>SUMIFS('Retiro Mensual'!$E$2:$E$2629,'Retiro Mensual'!$A$2:$A$2629,AW$4,'Retiro Mensual'!$B$2:$B$2629,$B319,'Retiro Mensual'!$C$2:$C$2629,AW$5)</f>
        <v>0</v>
      </c>
      <c r="AX319" s="13">
        <f>SUMIFS('Retiro Mensual'!$E$2:$E$2629,'Retiro Mensual'!$A$2:$A$2629,AX$4,'Retiro Mensual'!$B$2:$B$2629,$B319,'Retiro Mensual'!$C$2:$C$2629,AX$5)</f>
        <v>0</v>
      </c>
      <c r="AY319" s="14">
        <f>SUMIFS('Retiro Mensual'!$E$2:$E$2629,'Retiro Mensual'!$A$2:$A$2629,AY$4,'Retiro Mensual'!$B$2:$B$2629,$B319,'Retiro Mensual'!$C$2:$C$2629,AY$5)</f>
        <v>0</v>
      </c>
      <c r="AZ319" s="12">
        <f>SUMIFS('Retiro Mensual'!$E$2:$E$2629,'Retiro Mensual'!$A$2:$A$2629,AZ$4,'Retiro Mensual'!$B$2:$B$2629,$B319,'Retiro Mensual'!$C$2:$C$2629,AZ$5)</f>
        <v>0</v>
      </c>
      <c r="BA319" s="13">
        <f>SUMIFS('Retiro Mensual'!$E$2:$E$2629,'Retiro Mensual'!$A$2:$A$2629,BA$4,'Retiro Mensual'!$B$2:$B$2629,$B319,'Retiro Mensual'!$C$2:$C$2629,BA$5)</f>
        <v>0</v>
      </c>
      <c r="BB319" s="13">
        <f>SUMIFS('Retiro Mensual'!$E$2:$E$2629,'Retiro Mensual'!$A$2:$A$2629,BB$4,'Retiro Mensual'!$B$2:$B$2629,$B319,'Retiro Mensual'!$C$2:$C$2629,BB$5)</f>
        <v>0</v>
      </c>
      <c r="BC319" s="13">
        <f>SUMIFS('Retiro Mensual'!$E$2:$E$2629,'Retiro Mensual'!$A$2:$A$2629,BC$4,'Retiro Mensual'!$B$2:$B$2629,$B319,'Retiro Mensual'!$C$2:$C$2629,BC$5)</f>
        <v>0</v>
      </c>
      <c r="BD319" s="13">
        <f>SUMIFS('Retiro Mensual'!$E$2:$E$2629,'Retiro Mensual'!$A$2:$A$2629,BD$4,'Retiro Mensual'!$B$2:$B$2629,$B319,'Retiro Mensual'!$C$2:$C$2629,BD$5)</f>
        <v>0</v>
      </c>
      <c r="BE319" s="13">
        <f>SUMIFS('Retiro Mensual'!$E$2:$E$2629,'Retiro Mensual'!$A$2:$A$2629,BE$4,'Retiro Mensual'!$B$2:$B$2629,$B319,'Retiro Mensual'!$C$2:$C$2629,BE$5)</f>
        <v>0</v>
      </c>
      <c r="BF319" s="13">
        <f>SUMIFS('Retiro Mensual'!$E$2:$E$2629,'Retiro Mensual'!$A$2:$A$2629,BF$4,'Retiro Mensual'!$B$2:$B$2629,$B319,'Retiro Mensual'!$C$2:$C$2629,BF$5)</f>
        <v>0</v>
      </c>
      <c r="BG319" s="13">
        <f>SUMIFS('Retiro Mensual'!$E$2:$E$2629,'Retiro Mensual'!$A$2:$A$2629,BG$4,'Retiro Mensual'!$B$2:$B$2629,$B319,'Retiro Mensual'!$C$2:$C$2629,BG$5)</f>
        <v>0</v>
      </c>
      <c r="BH319" s="13">
        <f>SUMIFS('Retiro Mensual'!$E$2:$E$2629,'Retiro Mensual'!$A$2:$A$2629,BH$4,'Retiro Mensual'!$B$2:$B$2629,$B319,'Retiro Mensual'!$C$2:$C$2629,BH$5)</f>
        <v>0</v>
      </c>
      <c r="BI319" s="13">
        <f>SUMIFS('Retiro Mensual'!$E$2:$E$2629,'Retiro Mensual'!$A$2:$A$2629,BI$4,'Retiro Mensual'!$B$2:$B$2629,$B319,'Retiro Mensual'!$C$2:$C$2629,BI$5)</f>
        <v>0</v>
      </c>
      <c r="BJ319" s="13">
        <f>SUMIFS('Retiro Mensual'!$E$2:$E$2629,'Retiro Mensual'!$A$2:$A$2629,BJ$4,'Retiro Mensual'!$B$2:$B$2629,$B319,'Retiro Mensual'!$C$2:$C$2629,BJ$5)</f>
        <v>0</v>
      </c>
      <c r="BK319" s="14">
        <f>SUMIFS('Retiro Mensual'!$E$2:$E$2629,'Retiro Mensual'!$A$2:$A$2629,BK$4,'Retiro Mensual'!$B$2:$B$2629,$B319,'Retiro Mensual'!$C$2:$C$2629,BK$5)</f>
        <v>0</v>
      </c>
      <c r="BL319" s="12">
        <f>SUMIFS('Retiro Mensual'!$E$2:$E$2629,'Retiro Mensual'!$A$2:$A$2629,BL$4,'Retiro Mensual'!$B$2:$B$2629,$B319,'Retiro Mensual'!$C$2:$C$2629,BL$5)</f>
        <v>0</v>
      </c>
      <c r="BM319" s="13">
        <f>SUMIFS('Retiro Mensual'!$E$2:$E$2629,'Retiro Mensual'!$A$2:$A$2629,BM$4,'Retiro Mensual'!$B$2:$B$2629,$B319,'Retiro Mensual'!$C$2:$C$2629,BM$5)</f>
        <v>0</v>
      </c>
      <c r="BN319" s="13">
        <f>SUMIFS('Retiro Mensual'!$E$2:$E$2629,'Retiro Mensual'!$A$2:$A$2629,BN$4,'Retiro Mensual'!$B$2:$B$2629,$B319,'Retiro Mensual'!$C$2:$C$2629,BN$5)</f>
        <v>0</v>
      </c>
      <c r="BO319" s="13">
        <f>SUMIFS('Retiro Mensual'!$E$2:$E$2629,'Retiro Mensual'!$A$2:$A$2629,BO$4,'Retiro Mensual'!$B$2:$B$2629,$B319,'Retiro Mensual'!$C$2:$C$2629,BO$5)</f>
        <v>0</v>
      </c>
      <c r="BP319" s="13">
        <f>SUMIFS('Retiro Mensual'!$E$2:$E$2629,'Retiro Mensual'!$A$2:$A$2629,BP$4,'Retiro Mensual'!$B$2:$B$2629,$B319,'Retiro Mensual'!$C$2:$C$2629,BP$5)</f>
        <v>0</v>
      </c>
      <c r="BQ319" s="13">
        <f>SUMIFS('Retiro Mensual'!$E$2:$E$2629,'Retiro Mensual'!$A$2:$A$2629,BQ$4,'Retiro Mensual'!$B$2:$B$2629,$B319,'Retiro Mensual'!$C$2:$C$2629,BQ$5)</f>
        <v>0</v>
      </c>
      <c r="BR319" s="13">
        <f>SUMIFS('Retiro Mensual'!$E$2:$E$2629,'Retiro Mensual'!$A$2:$A$2629,BR$4,'Retiro Mensual'!$B$2:$B$2629,$B319,'Retiro Mensual'!$C$2:$C$2629,BR$5)</f>
        <v>0</v>
      </c>
      <c r="BS319" s="13">
        <f>SUMIFS('Retiro Mensual'!$E$2:$E$2629,'Retiro Mensual'!$A$2:$A$2629,BS$4,'Retiro Mensual'!$B$2:$B$2629,$B319,'Retiro Mensual'!$C$2:$C$2629,BS$5)</f>
        <v>0</v>
      </c>
      <c r="BT319" s="13">
        <f>SUMIFS('Retiro Mensual'!$E$2:$E$2629,'Retiro Mensual'!$A$2:$A$2629,BT$4,'Retiro Mensual'!$B$2:$B$2629,$B319,'Retiro Mensual'!$C$2:$C$2629,BT$5)</f>
        <v>0</v>
      </c>
      <c r="BU319" s="13">
        <f>SUMIFS('Retiro Mensual'!$E$2:$E$2629,'Retiro Mensual'!$A$2:$A$2629,BU$4,'Retiro Mensual'!$B$2:$B$2629,$B319,'Retiro Mensual'!$C$2:$C$2629,BU$5)</f>
        <v>0</v>
      </c>
      <c r="BV319" s="13">
        <f>SUMIFS('Retiro Mensual'!$E$2:$E$2629,'Retiro Mensual'!$A$2:$A$2629,BV$4,'Retiro Mensual'!$B$2:$B$2629,$B319,'Retiro Mensual'!$C$2:$C$2629,BV$5)</f>
        <v>0</v>
      </c>
      <c r="BW319" s="14">
        <f>SUMIFS('Retiro Mensual'!$E$2:$E$2629,'Retiro Mensual'!$A$2:$A$2629,BW$4,'Retiro Mensual'!$B$2:$B$2629,$B319,'Retiro Mensual'!$C$2:$C$2629,BW$5)</f>
        <v>0</v>
      </c>
      <c r="BX319" s="13"/>
      <c r="BY319" s="12">
        <f>SUMIFS('Compra Ventas'!$E$2:$E$2700,'Compra Ventas'!$A$2:$A$2700,BY$4,'Compra Ventas'!$B$2:$B$2700,$B319,'Compra Ventas'!$C$2:$C$2700,BY$5)</f>
        <v>0</v>
      </c>
      <c r="BZ319" s="13">
        <f>SUMIFS('Compra Ventas'!$E$2:$E$2700,'Compra Ventas'!$A$2:$A$2700,BZ$4,'Compra Ventas'!$B$2:$B$2700,$B319,'Compra Ventas'!$C$2:$C$2700,BZ$5)</f>
        <v>0</v>
      </c>
      <c r="CA319" s="13">
        <f>SUMIFS('Compra Ventas'!$E$2:$E$2700,'Compra Ventas'!$A$2:$A$2700,CA$4,'Compra Ventas'!$B$2:$B$2700,$B319,'Compra Ventas'!$C$2:$C$2700,CA$5)</f>
        <v>0</v>
      </c>
      <c r="CB319" s="13">
        <f>SUMIFS('Compra Ventas'!$E$2:$E$2700,'Compra Ventas'!$A$2:$A$2700,CB$4,'Compra Ventas'!$B$2:$B$2700,$B319,'Compra Ventas'!$C$2:$C$2700,CB$5)</f>
        <v>0</v>
      </c>
      <c r="CC319" s="13">
        <f>SUMIFS('Compra Ventas'!$E$2:$E$2700,'Compra Ventas'!$A$2:$A$2700,CC$4,'Compra Ventas'!$B$2:$B$2700,$B319,'Compra Ventas'!$C$2:$C$2700,CC$5)</f>
        <v>0</v>
      </c>
      <c r="CD319" s="13">
        <f>SUMIFS('Compra Ventas'!$E$2:$E$2700,'Compra Ventas'!$A$2:$A$2700,CD$4,'Compra Ventas'!$B$2:$B$2700,$B319,'Compra Ventas'!$C$2:$C$2700,CD$5)</f>
        <v>0</v>
      </c>
      <c r="CE319" s="13">
        <f>SUMIFS('Compra Ventas'!$E$2:$E$2700,'Compra Ventas'!$A$2:$A$2700,CE$4,'Compra Ventas'!$B$2:$B$2700,$B319,'Compra Ventas'!$C$2:$C$2700,CE$5)</f>
        <v>0</v>
      </c>
      <c r="CF319" s="13">
        <f>SUMIFS('Compra Ventas'!$E$2:$E$2700,'Compra Ventas'!$A$2:$A$2700,CF$4,'Compra Ventas'!$B$2:$B$2700,$B319,'Compra Ventas'!$C$2:$C$2700,CF$5)</f>
        <v>0</v>
      </c>
      <c r="CG319" s="13">
        <f>SUMIFS('Compra Ventas'!$E$2:$E$2700,'Compra Ventas'!$A$2:$A$2700,CG$4,'Compra Ventas'!$B$2:$B$2700,$B319,'Compra Ventas'!$C$2:$C$2700,CG$5)</f>
        <v>0</v>
      </c>
      <c r="CH319" s="13">
        <f>SUMIFS('Compra Ventas'!$E$2:$E$2700,'Compra Ventas'!$A$2:$A$2700,CH$4,'Compra Ventas'!$B$2:$B$2700,$B319,'Compra Ventas'!$C$2:$C$2700,CH$5)</f>
        <v>0</v>
      </c>
      <c r="CI319" s="13">
        <f>SUMIFS('Compra Ventas'!$E$2:$E$2700,'Compra Ventas'!$A$2:$A$2700,CI$4,'Compra Ventas'!$B$2:$B$2700,$B319,'Compra Ventas'!$C$2:$C$2700,CI$5)</f>
        <v>0</v>
      </c>
      <c r="CJ319" s="14">
        <f>SUMIFS('Compra Ventas'!$E$2:$E$2700,'Compra Ventas'!$A$2:$A$2700,CJ$4,'Compra Ventas'!$B$2:$B$2700,$B319,'Compra Ventas'!$C$2:$C$2700,CJ$5)</f>
        <v>0</v>
      </c>
      <c r="CK319" s="12">
        <f>SUMIFS('Compra Ventas'!$E$2:$E$2700,'Compra Ventas'!$A$2:$A$2700,CK$4,'Compra Ventas'!$B$2:$B$2700,$B319,'Compra Ventas'!$C$2:$C$2700,CK$5)</f>
        <v>0</v>
      </c>
      <c r="CL319" s="13">
        <f>SUMIFS('Compra Ventas'!$E$2:$E$2700,'Compra Ventas'!$A$2:$A$2700,CL$4,'Compra Ventas'!$B$2:$B$2700,$B319,'Compra Ventas'!$C$2:$C$2700,CL$5)</f>
        <v>0</v>
      </c>
      <c r="CM319" s="13">
        <f>SUMIFS('Compra Ventas'!$E$2:$E$2700,'Compra Ventas'!$A$2:$A$2700,CM$4,'Compra Ventas'!$B$2:$B$2700,$B319,'Compra Ventas'!$C$2:$C$2700,CM$5)</f>
        <v>0</v>
      </c>
      <c r="CN319" s="13">
        <f>SUMIFS('Compra Ventas'!$E$2:$E$2700,'Compra Ventas'!$A$2:$A$2700,CN$4,'Compra Ventas'!$B$2:$B$2700,$B319,'Compra Ventas'!$C$2:$C$2700,CN$5)</f>
        <v>0</v>
      </c>
      <c r="CO319" s="13">
        <f>SUMIFS('Compra Ventas'!$E$2:$E$2700,'Compra Ventas'!$A$2:$A$2700,CO$4,'Compra Ventas'!$B$2:$B$2700,$B319,'Compra Ventas'!$C$2:$C$2700,CO$5)</f>
        <v>0</v>
      </c>
      <c r="CP319" s="13">
        <f>SUMIFS('Compra Ventas'!$E$2:$E$2700,'Compra Ventas'!$A$2:$A$2700,CP$4,'Compra Ventas'!$B$2:$B$2700,$B319,'Compra Ventas'!$C$2:$C$2700,CP$5)</f>
        <v>0</v>
      </c>
      <c r="CQ319" s="13">
        <f>SUMIFS('Compra Ventas'!$E$2:$E$2700,'Compra Ventas'!$A$2:$A$2700,CQ$4,'Compra Ventas'!$B$2:$B$2700,$B319,'Compra Ventas'!$C$2:$C$2700,CQ$5)</f>
        <v>0</v>
      </c>
      <c r="CR319" s="13">
        <f>SUMIFS('Compra Ventas'!$E$2:$E$2700,'Compra Ventas'!$A$2:$A$2700,CR$4,'Compra Ventas'!$B$2:$B$2700,$B319,'Compra Ventas'!$C$2:$C$2700,CR$5)</f>
        <v>0</v>
      </c>
      <c r="CS319" s="13">
        <f>SUMIFS('Compra Ventas'!$E$2:$E$2700,'Compra Ventas'!$A$2:$A$2700,CS$4,'Compra Ventas'!$B$2:$B$2700,$B319,'Compra Ventas'!$C$2:$C$2700,CS$5)</f>
        <v>0</v>
      </c>
      <c r="CT319" s="13">
        <f>SUMIFS('Compra Ventas'!$E$2:$E$2700,'Compra Ventas'!$A$2:$A$2700,CT$4,'Compra Ventas'!$B$2:$B$2700,$B319,'Compra Ventas'!$C$2:$C$2700,CT$5)</f>
        <v>0</v>
      </c>
      <c r="CU319" s="13">
        <f>SUMIFS('Compra Ventas'!$E$2:$E$2700,'Compra Ventas'!$A$2:$A$2700,CU$4,'Compra Ventas'!$B$2:$B$2700,$B319,'Compra Ventas'!$C$2:$C$2700,CU$5)</f>
        <v>0</v>
      </c>
      <c r="CV319" s="14">
        <f>SUMIFS('Compra Ventas'!$E$2:$E$2700,'Compra Ventas'!$A$2:$A$2700,CV$4,'Compra Ventas'!$B$2:$B$2700,$B319,'Compra Ventas'!$C$2:$C$2700,CV$5)</f>
        <v>0</v>
      </c>
      <c r="CW319" s="12">
        <f>SUMIFS('Compra Ventas'!$E$2:$E$2700,'Compra Ventas'!$A$2:$A$2700,CW$4,'Compra Ventas'!$B$2:$B$2700,$B319,'Compra Ventas'!$C$2:$C$2700,CW$5)</f>
        <v>0</v>
      </c>
      <c r="CX319" s="13">
        <f>SUMIFS('Compra Ventas'!$E$2:$E$2700,'Compra Ventas'!$A$2:$A$2700,CX$4,'Compra Ventas'!$B$2:$B$2700,$B319,'Compra Ventas'!$C$2:$C$2700,CX$5)</f>
        <v>0</v>
      </c>
      <c r="CY319" s="13">
        <f>SUMIFS('Compra Ventas'!$E$2:$E$2700,'Compra Ventas'!$A$2:$A$2700,CY$4,'Compra Ventas'!$B$2:$B$2700,$B319,'Compra Ventas'!$C$2:$C$2700,CY$5)</f>
        <v>0</v>
      </c>
      <c r="CZ319" s="13">
        <f>SUMIFS('Compra Ventas'!$E$2:$E$2700,'Compra Ventas'!$A$2:$A$2700,CZ$4,'Compra Ventas'!$B$2:$B$2700,$B319,'Compra Ventas'!$C$2:$C$2700,CZ$5)</f>
        <v>0</v>
      </c>
      <c r="DA319" s="13">
        <f>SUMIFS('Compra Ventas'!$E$2:$E$2700,'Compra Ventas'!$A$2:$A$2700,DA$4,'Compra Ventas'!$B$2:$B$2700,$B319,'Compra Ventas'!$C$2:$C$2700,DA$5)</f>
        <v>0</v>
      </c>
      <c r="DB319" s="13">
        <f>SUMIFS('Compra Ventas'!$E$2:$E$2700,'Compra Ventas'!$A$2:$A$2700,DB$4,'Compra Ventas'!$B$2:$B$2700,$B319,'Compra Ventas'!$C$2:$C$2700,DB$5)</f>
        <v>0</v>
      </c>
      <c r="DC319" s="13">
        <f>SUMIFS('Compra Ventas'!$E$2:$E$2700,'Compra Ventas'!$A$2:$A$2700,DC$4,'Compra Ventas'!$B$2:$B$2700,$B319,'Compra Ventas'!$C$2:$C$2700,DC$5)</f>
        <v>0</v>
      </c>
      <c r="DD319" s="13">
        <f>SUMIFS('Compra Ventas'!$E$2:$E$2700,'Compra Ventas'!$A$2:$A$2700,DD$4,'Compra Ventas'!$B$2:$B$2700,$B319,'Compra Ventas'!$C$2:$C$2700,DD$5)</f>
        <v>0</v>
      </c>
      <c r="DE319" s="13">
        <f>SUMIFS('Compra Ventas'!$E$2:$E$2700,'Compra Ventas'!$A$2:$A$2700,DE$4,'Compra Ventas'!$B$2:$B$2700,$B319,'Compra Ventas'!$C$2:$C$2700,DE$5)</f>
        <v>0</v>
      </c>
      <c r="DF319" s="13">
        <f>SUMIFS('Compra Ventas'!$E$2:$E$2700,'Compra Ventas'!$A$2:$A$2700,DF$4,'Compra Ventas'!$B$2:$B$2700,$B319,'Compra Ventas'!$C$2:$C$2700,DF$5)</f>
        <v>0</v>
      </c>
      <c r="DG319" s="13">
        <f>SUMIFS('Compra Ventas'!$E$2:$E$2700,'Compra Ventas'!$A$2:$A$2700,DG$4,'Compra Ventas'!$B$2:$B$2700,$B319,'Compra Ventas'!$C$2:$C$2700,DG$5)</f>
        <v>0</v>
      </c>
      <c r="DH319" s="14">
        <f>SUMIFS('Compra Ventas'!$E$2:$E$2700,'Compra Ventas'!$A$2:$A$2700,DH$4,'Compra Ventas'!$B$2:$B$2700,$B319,'Compra Ventas'!$C$2:$C$2700,DH$5)</f>
        <v>0</v>
      </c>
      <c r="DI319" s="84"/>
      <c r="DJ319" s="98">
        <f>SUMIFS('Ajuste Ciclado'!D$5:D$47,'Ajuste Ciclado'!$C$5:$C$47,Balance!DJ$4,'Ajuste Ciclado'!$B$5:$B$47,Balance!$B319)</f>
        <v>0</v>
      </c>
      <c r="DK319" s="99">
        <f>SUMIFS('Ajuste Ciclado'!E$5:E$47,'Ajuste Ciclado'!$C$5:$C$47,Balance!DK$4,'Ajuste Ciclado'!$B$5:$B$47,Balance!$B319)</f>
        <v>0</v>
      </c>
      <c r="DL319" s="99">
        <f>SUMIFS('Ajuste Ciclado'!F$5:F$47,'Ajuste Ciclado'!$C$5:$C$47,Balance!DL$4,'Ajuste Ciclado'!$B$5:$B$47,Balance!$B319)</f>
        <v>0</v>
      </c>
      <c r="DM319" s="99">
        <f>SUMIFS('Ajuste Ciclado'!G$5:G$47,'Ajuste Ciclado'!$C$5:$C$47,Balance!DM$4,'Ajuste Ciclado'!$B$5:$B$47,Balance!$B319)</f>
        <v>0</v>
      </c>
      <c r="DN319" s="99">
        <f>SUMIFS('Ajuste Ciclado'!H$5:H$47,'Ajuste Ciclado'!$C$5:$C$47,Balance!DN$4,'Ajuste Ciclado'!$B$5:$B$47,Balance!$B319)</f>
        <v>0</v>
      </c>
      <c r="DO319" s="99">
        <f>SUMIFS('Ajuste Ciclado'!I$5:I$47,'Ajuste Ciclado'!$C$5:$C$47,Balance!DO$4,'Ajuste Ciclado'!$B$5:$B$47,Balance!$B319)</f>
        <v>0</v>
      </c>
      <c r="DP319" s="99">
        <f>SUMIFS('Ajuste Ciclado'!J$5:J$47,'Ajuste Ciclado'!$C$5:$C$47,Balance!DP$4,'Ajuste Ciclado'!$B$5:$B$47,Balance!$B319)</f>
        <v>0</v>
      </c>
      <c r="DQ319" s="99">
        <f>SUMIFS('Ajuste Ciclado'!K$5:K$47,'Ajuste Ciclado'!$C$5:$C$47,Balance!DQ$4,'Ajuste Ciclado'!$B$5:$B$47,Balance!$B319)</f>
        <v>0</v>
      </c>
      <c r="DR319" s="99">
        <f>SUMIFS('Ajuste Ciclado'!L$5:L$47,'Ajuste Ciclado'!$C$5:$C$47,Balance!DR$4,'Ajuste Ciclado'!$B$5:$B$47,Balance!$B319)</f>
        <v>0</v>
      </c>
      <c r="DS319" s="99">
        <f>SUMIFS('Ajuste Ciclado'!M$5:M$47,'Ajuste Ciclado'!$C$5:$C$47,Balance!DS$4,'Ajuste Ciclado'!$B$5:$B$47,Balance!$B319)</f>
        <v>0</v>
      </c>
      <c r="DT319" s="99">
        <f>SUMIFS('Ajuste Ciclado'!N$5:N$47,'Ajuste Ciclado'!$C$5:$C$47,Balance!DT$4,'Ajuste Ciclado'!$B$5:$B$47,Balance!$B319)</f>
        <v>0</v>
      </c>
      <c r="DU319" s="100">
        <f>SUMIFS('Ajuste Ciclado'!O$5:O$47,'Ajuste Ciclado'!$C$5:$C$47,Balance!DU$4,'Ajuste Ciclado'!$B$5:$B$47,Balance!$B319)</f>
        <v>0</v>
      </c>
      <c r="DV319" s="98">
        <f>SUMIFS('Ajuste Ciclado'!D$5:D$47,'Ajuste Ciclado'!$C$5:$C$47,Balance!DV$4,'Ajuste Ciclado'!$B$5:$B$47,Balance!$B319)</f>
        <v>0</v>
      </c>
      <c r="DW319" s="99">
        <f>SUMIFS('Ajuste Ciclado'!E$5:E$47,'Ajuste Ciclado'!$C$5:$C$47,Balance!DW$4,'Ajuste Ciclado'!$B$5:$B$47,Balance!$B319)</f>
        <v>0</v>
      </c>
      <c r="DX319" s="99">
        <f>SUMIFS('Ajuste Ciclado'!F$5:F$47,'Ajuste Ciclado'!$C$5:$C$47,Balance!DX$4,'Ajuste Ciclado'!$B$5:$B$47,Balance!$B319)</f>
        <v>0</v>
      </c>
      <c r="DY319" s="99">
        <f>SUMIFS('Ajuste Ciclado'!G$5:G$47,'Ajuste Ciclado'!$C$5:$C$47,Balance!DY$4,'Ajuste Ciclado'!$B$5:$B$47,Balance!$B319)</f>
        <v>0</v>
      </c>
      <c r="DZ319" s="99">
        <f>SUMIFS('Ajuste Ciclado'!H$5:H$47,'Ajuste Ciclado'!$C$5:$C$47,Balance!DZ$4,'Ajuste Ciclado'!$B$5:$B$47,Balance!$B319)</f>
        <v>0</v>
      </c>
      <c r="EA319" s="99">
        <f>SUMIFS('Ajuste Ciclado'!I$5:I$47,'Ajuste Ciclado'!$C$5:$C$47,Balance!EA$4,'Ajuste Ciclado'!$B$5:$B$47,Balance!$B319)</f>
        <v>0</v>
      </c>
      <c r="EB319" s="99">
        <f>SUMIFS('Ajuste Ciclado'!J$5:J$47,'Ajuste Ciclado'!$C$5:$C$47,Balance!EB$4,'Ajuste Ciclado'!$B$5:$B$47,Balance!$B319)</f>
        <v>0</v>
      </c>
      <c r="EC319" s="99">
        <f>SUMIFS('Ajuste Ciclado'!K$5:K$47,'Ajuste Ciclado'!$C$5:$C$47,Balance!EC$4,'Ajuste Ciclado'!$B$5:$B$47,Balance!$B319)</f>
        <v>0</v>
      </c>
      <c r="ED319" s="99">
        <f>SUMIFS('Ajuste Ciclado'!L$5:L$47,'Ajuste Ciclado'!$C$5:$C$47,Balance!ED$4,'Ajuste Ciclado'!$B$5:$B$47,Balance!$B319)</f>
        <v>0</v>
      </c>
      <c r="EE319" s="99">
        <f>SUMIFS('Ajuste Ciclado'!M$5:M$47,'Ajuste Ciclado'!$C$5:$C$47,Balance!EE$4,'Ajuste Ciclado'!$B$5:$B$47,Balance!$B319)</f>
        <v>0</v>
      </c>
      <c r="EF319" s="99">
        <f>SUMIFS('Ajuste Ciclado'!N$5:N$47,'Ajuste Ciclado'!$C$5:$C$47,Balance!EF$4,'Ajuste Ciclado'!$B$5:$B$47,Balance!$B319)</f>
        <v>0</v>
      </c>
      <c r="EG319" s="100">
        <f>SUMIFS('Ajuste Ciclado'!O$5:O$47,'Ajuste Ciclado'!$C$5:$C$47,Balance!EG$4,'Ajuste Ciclado'!$B$5:$B$47,Balance!$B319)</f>
        <v>0</v>
      </c>
      <c r="EH319" s="98">
        <f>SUMIFS('Ajuste Ciclado'!D$5:D$47,'Ajuste Ciclado'!$C$5:$C$47,Balance!EH$4,'Ajuste Ciclado'!$B$5:$B$47,Balance!$B319)</f>
        <v>0</v>
      </c>
      <c r="EI319" s="99">
        <f>SUMIFS('Ajuste Ciclado'!E$5:E$47,'Ajuste Ciclado'!$C$5:$C$47,Balance!EI$4,'Ajuste Ciclado'!$B$5:$B$47,Balance!$B319)</f>
        <v>0</v>
      </c>
      <c r="EJ319" s="99">
        <f>SUMIFS('Ajuste Ciclado'!F$5:F$47,'Ajuste Ciclado'!$C$5:$C$47,Balance!EJ$4,'Ajuste Ciclado'!$B$5:$B$47,Balance!$B319)</f>
        <v>0</v>
      </c>
      <c r="EK319" s="99">
        <f>SUMIFS('Ajuste Ciclado'!G$5:G$47,'Ajuste Ciclado'!$C$5:$C$47,Balance!EK$4,'Ajuste Ciclado'!$B$5:$B$47,Balance!$B319)</f>
        <v>0</v>
      </c>
      <c r="EL319" s="99">
        <f>SUMIFS('Ajuste Ciclado'!H$5:H$47,'Ajuste Ciclado'!$C$5:$C$47,Balance!EL$4,'Ajuste Ciclado'!$B$5:$B$47,Balance!$B319)</f>
        <v>0</v>
      </c>
      <c r="EM319" s="99">
        <f>SUMIFS('Ajuste Ciclado'!I$5:I$47,'Ajuste Ciclado'!$C$5:$C$47,Balance!EM$4,'Ajuste Ciclado'!$B$5:$B$47,Balance!$B319)</f>
        <v>0</v>
      </c>
      <c r="EN319" s="99">
        <f>SUMIFS('Ajuste Ciclado'!J$5:J$47,'Ajuste Ciclado'!$C$5:$C$47,Balance!EN$4,'Ajuste Ciclado'!$B$5:$B$47,Balance!$B319)</f>
        <v>0</v>
      </c>
      <c r="EO319" s="99">
        <f>SUMIFS('Ajuste Ciclado'!K$5:K$47,'Ajuste Ciclado'!$C$5:$C$47,Balance!EO$4,'Ajuste Ciclado'!$B$5:$B$47,Balance!$B319)</f>
        <v>0</v>
      </c>
      <c r="EP319" s="99">
        <f>SUMIFS('Ajuste Ciclado'!L$5:L$47,'Ajuste Ciclado'!$C$5:$C$47,Balance!EP$4,'Ajuste Ciclado'!$B$5:$B$47,Balance!$B319)</f>
        <v>0</v>
      </c>
      <c r="EQ319" s="99">
        <f>SUMIFS('Ajuste Ciclado'!M$5:M$47,'Ajuste Ciclado'!$C$5:$C$47,Balance!EQ$4,'Ajuste Ciclado'!$B$5:$B$47,Balance!$B319)</f>
        <v>0</v>
      </c>
      <c r="ER319" s="99">
        <f>SUMIFS('Ajuste Ciclado'!N$5:N$47,'Ajuste Ciclado'!$C$5:$C$47,Balance!ER$4,'Ajuste Ciclado'!$B$5:$B$47,Balance!$B319)</f>
        <v>0</v>
      </c>
      <c r="ES319" s="100">
        <f>SUMIFS('Ajuste Ciclado'!O$5:O$47,'Ajuste Ciclado'!$C$5:$C$47,Balance!ES$4,'Ajuste Ciclado'!$B$5:$B$47,Balance!$B319)</f>
        <v>0</v>
      </c>
      <c r="ET319" s="84"/>
      <c r="EU319" s="12">
        <f t="shared" si="377"/>
        <v>150459.04639213861</v>
      </c>
      <c r="EV319" s="13">
        <f t="shared" si="342"/>
        <v>132823.7982254207</v>
      </c>
      <c r="EW319" s="13">
        <f t="shared" si="343"/>
        <v>143190.89576501041</v>
      </c>
      <c r="EX319" s="13">
        <f t="shared" si="344"/>
        <v>108988.52810061041</v>
      </c>
      <c r="EY319" s="13">
        <f t="shared" si="345"/>
        <v>86390.808221498344</v>
      </c>
      <c r="EZ319" s="13">
        <f t="shared" si="346"/>
        <v>62884.377156866503</v>
      </c>
      <c r="FA319" s="13">
        <f t="shared" si="347"/>
        <v>73128.533425275542</v>
      </c>
      <c r="FB319" s="13">
        <f t="shared" si="348"/>
        <v>90770.050373932085</v>
      </c>
      <c r="FC319" s="13">
        <f t="shared" si="349"/>
        <v>85630.824091592949</v>
      </c>
      <c r="FD319" s="13">
        <f t="shared" si="350"/>
        <v>18057.813115784</v>
      </c>
      <c r="FE319" s="13">
        <f t="shared" si="351"/>
        <v>3437.3682501017001</v>
      </c>
      <c r="FF319" s="14">
        <f t="shared" si="352"/>
        <v>7540.3899225228279</v>
      </c>
      <c r="FG319" s="12">
        <f t="shared" si="353"/>
        <v>150772.12184404311</v>
      </c>
      <c r="FH319" s="13">
        <f t="shared" si="354"/>
        <v>133856.01286745709</v>
      </c>
      <c r="FI319" s="13">
        <f t="shared" si="355"/>
        <v>144761.5515900554</v>
      </c>
      <c r="FJ319" s="13">
        <f t="shared" si="356"/>
        <v>115856.0860862284</v>
      </c>
      <c r="FK319" s="13">
        <f t="shared" si="357"/>
        <v>84452.935828102214</v>
      </c>
      <c r="FL319" s="13">
        <f t="shared" si="358"/>
        <v>63581.020774622237</v>
      </c>
      <c r="FM319" s="13">
        <f t="shared" si="359"/>
        <v>77758.14863157853</v>
      </c>
      <c r="FN319" s="13">
        <f t="shared" si="360"/>
        <v>91380.176640952064</v>
      </c>
      <c r="FO319" s="13">
        <f t="shared" si="361"/>
        <v>87566.611045095226</v>
      </c>
      <c r="FP319" s="13">
        <f t="shared" si="362"/>
        <v>28607.256188692631</v>
      </c>
      <c r="FQ319" s="13">
        <f t="shared" si="363"/>
        <v>38655.265789678488</v>
      </c>
      <c r="FR319" s="14">
        <f t="shared" si="364"/>
        <v>48170.297875921577</v>
      </c>
      <c r="FS319" s="12">
        <f t="shared" si="365"/>
        <v>150814.95616282651</v>
      </c>
      <c r="FT319" s="13">
        <f t="shared" si="366"/>
        <v>133828.84706029919</v>
      </c>
      <c r="FU319" s="13">
        <f t="shared" si="367"/>
        <v>144179.13401619971</v>
      </c>
      <c r="FV319" s="13">
        <f t="shared" si="368"/>
        <v>114936.45930910741</v>
      </c>
      <c r="FW319" s="13">
        <f t="shared" si="369"/>
        <v>87985.988395774635</v>
      </c>
      <c r="FX319" s="13">
        <f t="shared" si="370"/>
        <v>68481.110879704633</v>
      </c>
      <c r="FY319" s="13">
        <f t="shared" si="371"/>
        <v>85176.532623982523</v>
      </c>
      <c r="FZ319" s="13">
        <f t="shared" si="372"/>
        <v>101494.1946655361</v>
      </c>
      <c r="GA319" s="13">
        <f t="shared" si="373"/>
        <v>95452.758449095738</v>
      </c>
      <c r="GB319" s="13">
        <f t="shared" si="374"/>
        <v>66690.480993908583</v>
      </c>
      <c r="GC319" s="13">
        <f t="shared" si="375"/>
        <v>82662.830816659683</v>
      </c>
      <c r="GD319" s="14">
        <f t="shared" si="376"/>
        <v>81039.515694564354</v>
      </c>
      <c r="GE319" s="84"/>
      <c r="GF319" s="12">
        <f t="shared" si="388"/>
        <v>963302.43304075405</v>
      </c>
      <c r="GG319" s="13">
        <f t="shared" si="388"/>
        <v>1065417.485162427</v>
      </c>
      <c r="GH319" s="14">
        <f t="shared" si="388"/>
        <v>1212742.8090676588</v>
      </c>
      <c r="GI319" s="6">
        <f t="shared" si="379"/>
        <v>1</v>
      </c>
      <c r="GJ319" s="12">
        <f t="shared" si="380"/>
        <v>0</v>
      </c>
      <c r="GK319" s="13">
        <f t="shared" si="381"/>
        <v>0</v>
      </c>
      <c r="GL319" s="14">
        <f t="shared" si="382"/>
        <v>0</v>
      </c>
      <c r="GM319" s="84"/>
      <c r="GN319" s="66">
        <f t="shared" si="383"/>
        <v>0</v>
      </c>
      <c r="GO319" s="84"/>
      <c r="GP319" s="63" t="str" cm="1">
        <f t="array" ref="GP319">INDEX($GF$4:$GH$4,1,GI319)</f>
        <v>Sample 1</v>
      </c>
      <c r="GQ319" s="12">
        <f t="shared" si="385"/>
        <v>3437.3682501017001</v>
      </c>
      <c r="GR319" s="13">
        <f t="shared" si="385"/>
        <v>7540.3899225228279</v>
      </c>
      <c r="GS319" s="14">
        <f t="shared" si="385"/>
        <v>18057.813115784</v>
      </c>
      <c r="GT319" s="12">
        <f t="shared" si="386"/>
        <v>28607.256188692631</v>
      </c>
      <c r="GU319" s="13">
        <f t="shared" si="386"/>
        <v>38655.265789678488</v>
      </c>
      <c r="GV319" s="14">
        <f t="shared" si="386"/>
        <v>48170.297875921577</v>
      </c>
      <c r="GW319" s="12">
        <f t="shared" si="387"/>
        <v>66690.480993908583</v>
      </c>
      <c r="GX319" s="13">
        <f t="shared" si="387"/>
        <v>68481.110879704633</v>
      </c>
      <c r="GY319" s="14">
        <f t="shared" si="387"/>
        <v>81039.515694564354</v>
      </c>
      <c r="GZ319" s="84" t="str">
        <f t="shared" si="390"/>
        <v>Sample 1</v>
      </c>
      <c r="HA319" s="12">
        <f t="shared" si="389"/>
        <v>0</v>
      </c>
      <c r="HB319" s="13">
        <f t="shared" si="389"/>
        <v>0</v>
      </c>
      <c r="HC319" s="14">
        <f t="shared" si="389"/>
        <v>0</v>
      </c>
      <c r="HD319" s="6">
        <f t="shared" si="391"/>
        <v>0</v>
      </c>
      <c r="HE319" s="84" t="str">
        <f t="shared" si="392"/>
        <v>Ok</v>
      </c>
    </row>
    <row r="320" spans="2:213" hidden="1" x14ac:dyDescent="0.3">
      <c r="B320" s="84" t="s">
        <v>177</v>
      </c>
      <c r="C320" s="12">
        <f>SUMIFS(Inyecciones!$E$2:$E$14185,Inyecciones!$A$2:$A$14185,Balance!C$4,Inyecciones!$B$2:$B$14185,Balance!$B320,Inyecciones!$C$2:$C$14185,Balance!C$5)</f>
        <v>58340.717102117953</v>
      </c>
      <c r="D320" s="13">
        <f>SUMIFS(Inyecciones!$E$2:$E$14185,Inyecciones!$A$2:$A$14185,Balance!D$4,Inyecciones!$B$2:$B$14185,Balance!$B320,Inyecciones!$C$2:$C$14185,Balance!D$5)</f>
        <v>42593.747542770499</v>
      </c>
      <c r="E320" s="13">
        <f>SUMIFS(Inyecciones!$E$2:$E$14185,Inyecciones!$A$2:$A$14185,Balance!E$4,Inyecciones!$B$2:$B$14185,Balance!$B320,Inyecciones!$C$2:$C$14185,Balance!E$5)</f>
        <v>45608.390500206362</v>
      </c>
      <c r="F320" s="13">
        <f>SUMIFS(Inyecciones!$E$2:$E$14185,Inyecciones!$A$2:$A$14185,Balance!F$4,Inyecciones!$B$2:$B$14185,Balance!$B320,Inyecciones!$C$2:$C$14185,Balance!F$5)</f>
        <v>28521.33454105656</v>
      </c>
      <c r="G320" s="13">
        <f>SUMIFS(Inyecciones!$E$2:$E$14185,Inyecciones!$A$2:$A$14185,Balance!G$4,Inyecciones!$B$2:$B$14185,Balance!$B320,Inyecciones!$C$2:$C$14185,Balance!G$5)</f>
        <v>22021.764022552761</v>
      </c>
      <c r="H320" s="13">
        <f>SUMIFS(Inyecciones!$E$2:$E$14185,Inyecciones!$A$2:$A$14185,Balance!H$4,Inyecciones!$B$2:$B$14185,Balance!$B320,Inyecciones!$C$2:$C$14185,Balance!H$5)</f>
        <v>11892.66740960718</v>
      </c>
      <c r="I320" s="13">
        <f>SUMIFS(Inyecciones!$E$2:$E$14185,Inyecciones!$A$2:$A$14185,Balance!I$4,Inyecciones!$B$2:$B$14185,Balance!$B320,Inyecciones!$C$2:$C$14185,Balance!I$5)</f>
        <v>16314.080073736401</v>
      </c>
      <c r="J320" s="13">
        <f>SUMIFS(Inyecciones!$E$2:$E$14185,Inyecciones!$A$2:$A$14185,Balance!J$4,Inyecciones!$B$2:$B$14185,Balance!$B320,Inyecciones!$C$2:$C$14185,Balance!J$5)</f>
        <v>23167.806366747871</v>
      </c>
      <c r="K320" s="13">
        <f>SUMIFS(Inyecciones!$E$2:$E$14185,Inyecciones!$A$2:$A$14185,Balance!K$4,Inyecciones!$B$2:$B$14185,Balance!$B320,Inyecciones!$C$2:$C$14185,Balance!K$5)</f>
        <v>18937.49351845984</v>
      </c>
      <c r="L320" s="13">
        <f>SUMIFS(Inyecciones!$E$2:$E$14185,Inyecciones!$A$2:$A$14185,Balance!L$4,Inyecciones!$B$2:$B$14185,Balance!$B320,Inyecciones!$C$2:$C$14185,Balance!L$5)</f>
        <v>5218.2999495519834</v>
      </c>
      <c r="M320" s="13">
        <f>SUMIFS(Inyecciones!$E$2:$E$14185,Inyecciones!$A$2:$A$14185,Balance!M$4,Inyecciones!$B$2:$B$14185,Balance!$B320,Inyecciones!$C$2:$C$14185,Balance!M$5)</f>
        <v>4286.2039146005272</v>
      </c>
      <c r="N320" s="14">
        <f>SUMIFS(Inyecciones!$E$2:$E$14185,Inyecciones!$A$2:$A$14185,Balance!N$4,Inyecciones!$B$2:$B$14185,Balance!$B320,Inyecciones!$C$2:$C$14185,Balance!N$5)</f>
        <v>7141.394773030087</v>
      </c>
      <c r="O320" s="12">
        <f>SUMIFS(Inyecciones!$E$2:$E$14185,Inyecciones!$A$2:$A$14185,Balance!O$4,Inyecciones!$B$2:$B$14185,Balance!$B320,Inyecciones!$C$2:$C$14185,Balance!O$5)</f>
        <v>58458.887931753692</v>
      </c>
      <c r="P320" s="13">
        <f>SUMIFS(Inyecciones!$E$2:$E$14185,Inyecciones!$A$2:$A$14185,Balance!P$4,Inyecciones!$B$2:$B$14185,Balance!$B320,Inyecciones!$C$2:$C$14185,Balance!P$5)</f>
        <v>42882.554151790733</v>
      </c>
      <c r="Q320" s="13">
        <f>SUMIFS(Inyecciones!$E$2:$E$14185,Inyecciones!$A$2:$A$14185,Balance!Q$4,Inyecciones!$B$2:$B$14185,Balance!$B320,Inyecciones!$C$2:$C$14185,Balance!Q$5)</f>
        <v>46049.68244350129</v>
      </c>
      <c r="R320" s="13">
        <f>SUMIFS(Inyecciones!$E$2:$E$14185,Inyecciones!$A$2:$A$14185,Balance!R$4,Inyecciones!$B$2:$B$14185,Balance!$B320,Inyecciones!$C$2:$C$14185,Balance!R$5)</f>
        <v>30238.040554611969</v>
      </c>
      <c r="S320" s="13">
        <f>SUMIFS(Inyecciones!$E$2:$E$14185,Inyecciones!$A$2:$A$14185,Balance!S$4,Inyecciones!$B$2:$B$14185,Balance!$B320,Inyecciones!$C$2:$C$14185,Balance!S$5)</f>
        <v>21108.362300564899</v>
      </c>
      <c r="T320" s="13">
        <f>SUMIFS(Inyecciones!$E$2:$E$14185,Inyecciones!$A$2:$A$14185,Balance!T$4,Inyecciones!$B$2:$B$14185,Balance!$B320,Inyecciones!$C$2:$C$14185,Balance!T$5)</f>
        <v>12023.92616116263</v>
      </c>
      <c r="U320" s="13">
        <f>SUMIFS(Inyecciones!$E$2:$E$14185,Inyecciones!$A$2:$A$14185,Balance!U$4,Inyecciones!$B$2:$B$14185,Balance!$B320,Inyecciones!$C$2:$C$14185,Balance!U$5)</f>
        <v>17271.466100692309</v>
      </c>
      <c r="V320" s="13">
        <f>SUMIFS(Inyecciones!$E$2:$E$14185,Inyecciones!$A$2:$A$14185,Balance!V$4,Inyecciones!$B$2:$B$14185,Balance!$B320,Inyecciones!$C$2:$C$14185,Balance!V$5)</f>
        <v>23265.501924664019</v>
      </c>
      <c r="W320" s="13">
        <f>SUMIFS(Inyecciones!$E$2:$E$14185,Inyecciones!$A$2:$A$14185,Balance!W$4,Inyecciones!$B$2:$B$14185,Balance!$B320,Inyecciones!$C$2:$C$14185,Balance!W$5)</f>
        <v>19258.529449768579</v>
      </c>
      <c r="X320" s="13">
        <f>SUMIFS(Inyecciones!$E$2:$E$14185,Inyecciones!$A$2:$A$14185,Balance!X$4,Inyecciones!$B$2:$B$14185,Balance!$B320,Inyecciones!$C$2:$C$14185,Balance!X$5)</f>
        <v>7705.4879133687091</v>
      </c>
      <c r="Y320" s="13">
        <f>SUMIFS(Inyecciones!$E$2:$E$14185,Inyecciones!$A$2:$A$14185,Balance!Y$4,Inyecciones!$B$2:$B$14185,Balance!$B320,Inyecciones!$C$2:$C$14185,Balance!Y$5)</f>
        <v>14714.526339718361</v>
      </c>
      <c r="Z320" s="14">
        <f>SUMIFS(Inyecciones!$E$2:$E$14185,Inyecciones!$A$2:$A$14185,Balance!Z$4,Inyecciones!$B$2:$B$14185,Balance!$B320,Inyecciones!$C$2:$C$14185,Balance!Z$5)</f>
        <v>21063.919139716949</v>
      </c>
      <c r="AA320" s="12">
        <f>SUMIFS(Inyecciones!$E$2:$E$14185,Inyecciones!$A$2:$A$14185,Balance!AA$4,Inyecciones!$B$2:$B$14185,Balance!$B320,Inyecciones!$C$2:$C$14185,Balance!AA$5)</f>
        <v>58478.50972637011</v>
      </c>
      <c r="AB320" s="13">
        <f>SUMIFS(Inyecciones!$E$2:$E$14185,Inyecciones!$A$2:$A$14185,Balance!AB$4,Inyecciones!$B$2:$B$14185,Balance!$B320,Inyecciones!$C$2:$C$14185,Balance!AB$5)</f>
        <v>42904.57516398593</v>
      </c>
      <c r="AC320" s="13">
        <f>SUMIFS(Inyecciones!$E$2:$E$14185,Inyecciones!$A$2:$A$14185,Balance!AC$4,Inyecciones!$B$2:$B$14185,Balance!$B320,Inyecciones!$C$2:$C$14185,Balance!AC$5)</f>
        <v>45884.872053176921</v>
      </c>
      <c r="AD320" s="13">
        <f>SUMIFS(Inyecciones!$E$2:$E$14185,Inyecciones!$A$2:$A$14185,Balance!AD$4,Inyecciones!$B$2:$B$14185,Balance!$B320,Inyecciones!$C$2:$C$14185,Balance!AD$5)</f>
        <v>30016.229953252641</v>
      </c>
      <c r="AE320" s="13">
        <f>SUMIFS(Inyecciones!$E$2:$E$14185,Inyecciones!$A$2:$A$14185,Balance!AE$4,Inyecciones!$B$2:$B$14185,Balance!$B320,Inyecciones!$C$2:$C$14185,Balance!AE$5)</f>
        <v>22442.526867690231</v>
      </c>
      <c r="AF320" s="13">
        <f>SUMIFS(Inyecciones!$E$2:$E$14185,Inyecciones!$A$2:$A$14185,Balance!AF$4,Inyecciones!$B$2:$B$14185,Balance!$B320,Inyecciones!$C$2:$C$14185,Balance!AF$5)</f>
        <v>13106.903049044789</v>
      </c>
      <c r="AG320" s="13">
        <f>SUMIFS(Inyecciones!$E$2:$E$14185,Inyecciones!$A$2:$A$14185,Balance!AG$4,Inyecciones!$B$2:$B$14185,Balance!$B320,Inyecciones!$C$2:$C$14185,Balance!AG$5)</f>
        <v>19043.21569412094</v>
      </c>
      <c r="AH320" s="13">
        <f>SUMIFS(Inyecciones!$E$2:$E$14185,Inyecciones!$A$2:$A$14185,Balance!AH$4,Inyecciones!$B$2:$B$14185,Balance!$B320,Inyecciones!$C$2:$C$14185,Balance!AH$5)</f>
        <v>26399.620646698739</v>
      </c>
      <c r="AI320" s="13">
        <f>SUMIFS(Inyecciones!$E$2:$E$14185,Inyecciones!$A$2:$A$14185,Balance!AI$4,Inyecciones!$B$2:$B$14185,Balance!$B320,Inyecciones!$C$2:$C$14185,Balance!AI$5)</f>
        <v>21048.72403650987</v>
      </c>
      <c r="AJ320" s="13">
        <f>SUMIFS(Inyecciones!$E$2:$E$14185,Inyecciones!$A$2:$A$14185,Balance!AJ$4,Inyecciones!$B$2:$B$14185,Balance!$B320,Inyecciones!$C$2:$C$14185,Balance!AJ$5)</f>
        <v>16426.363109917151</v>
      </c>
      <c r="AK320" s="13">
        <f>SUMIFS(Inyecciones!$E$2:$E$14185,Inyecciones!$A$2:$A$14185,Balance!AK$4,Inyecciones!$B$2:$B$14185,Balance!$B320,Inyecciones!$C$2:$C$14185,Balance!AK$5)</f>
        <v>27961.923310403541</v>
      </c>
      <c r="AL320" s="14">
        <f>SUMIFS(Inyecciones!$E$2:$E$14185,Inyecciones!$A$2:$A$14185,Balance!AL$4,Inyecciones!$B$2:$B$14185,Balance!$B320,Inyecciones!$C$2:$C$14185,Balance!AL$5)</f>
        <v>32382.545276530211</v>
      </c>
      <c r="AM320" s="13"/>
      <c r="AN320" s="12">
        <f>SUMIFS('Retiro Mensual'!$E$2:$E$2629,'Retiro Mensual'!$A$2:$A$2629,AN$4,'Retiro Mensual'!$B$2:$B$2629,$B320,'Retiro Mensual'!$C$2:$C$2629,AN$5)</f>
        <v>0</v>
      </c>
      <c r="AO320" s="13">
        <f>SUMIFS('Retiro Mensual'!$E$2:$E$2629,'Retiro Mensual'!$A$2:$A$2629,AO$4,'Retiro Mensual'!$B$2:$B$2629,$B320,'Retiro Mensual'!$C$2:$C$2629,AO$5)</f>
        <v>0</v>
      </c>
      <c r="AP320" s="13">
        <f>SUMIFS('Retiro Mensual'!$E$2:$E$2629,'Retiro Mensual'!$A$2:$A$2629,AP$4,'Retiro Mensual'!$B$2:$B$2629,$B320,'Retiro Mensual'!$C$2:$C$2629,AP$5)</f>
        <v>0</v>
      </c>
      <c r="AQ320" s="13">
        <f>SUMIFS('Retiro Mensual'!$E$2:$E$2629,'Retiro Mensual'!$A$2:$A$2629,AQ$4,'Retiro Mensual'!$B$2:$B$2629,$B320,'Retiro Mensual'!$C$2:$C$2629,AQ$5)</f>
        <v>0</v>
      </c>
      <c r="AR320" s="13">
        <f>SUMIFS('Retiro Mensual'!$E$2:$E$2629,'Retiro Mensual'!$A$2:$A$2629,AR$4,'Retiro Mensual'!$B$2:$B$2629,$B320,'Retiro Mensual'!$C$2:$C$2629,AR$5)</f>
        <v>0</v>
      </c>
      <c r="AS320" s="13">
        <f>SUMIFS('Retiro Mensual'!$E$2:$E$2629,'Retiro Mensual'!$A$2:$A$2629,AS$4,'Retiro Mensual'!$B$2:$B$2629,$B320,'Retiro Mensual'!$C$2:$C$2629,AS$5)</f>
        <v>0</v>
      </c>
      <c r="AT320" s="13">
        <f>SUMIFS('Retiro Mensual'!$E$2:$E$2629,'Retiro Mensual'!$A$2:$A$2629,AT$4,'Retiro Mensual'!$B$2:$B$2629,$B320,'Retiro Mensual'!$C$2:$C$2629,AT$5)</f>
        <v>0</v>
      </c>
      <c r="AU320" s="13">
        <f>SUMIFS('Retiro Mensual'!$E$2:$E$2629,'Retiro Mensual'!$A$2:$A$2629,AU$4,'Retiro Mensual'!$B$2:$B$2629,$B320,'Retiro Mensual'!$C$2:$C$2629,AU$5)</f>
        <v>0</v>
      </c>
      <c r="AV320" s="13">
        <f>SUMIFS('Retiro Mensual'!$E$2:$E$2629,'Retiro Mensual'!$A$2:$A$2629,AV$4,'Retiro Mensual'!$B$2:$B$2629,$B320,'Retiro Mensual'!$C$2:$C$2629,AV$5)</f>
        <v>0</v>
      </c>
      <c r="AW320" s="13">
        <f>SUMIFS('Retiro Mensual'!$E$2:$E$2629,'Retiro Mensual'!$A$2:$A$2629,AW$4,'Retiro Mensual'!$B$2:$B$2629,$B320,'Retiro Mensual'!$C$2:$C$2629,AW$5)</f>
        <v>0</v>
      </c>
      <c r="AX320" s="13">
        <f>SUMIFS('Retiro Mensual'!$E$2:$E$2629,'Retiro Mensual'!$A$2:$A$2629,AX$4,'Retiro Mensual'!$B$2:$B$2629,$B320,'Retiro Mensual'!$C$2:$C$2629,AX$5)</f>
        <v>0</v>
      </c>
      <c r="AY320" s="14">
        <f>SUMIFS('Retiro Mensual'!$E$2:$E$2629,'Retiro Mensual'!$A$2:$A$2629,AY$4,'Retiro Mensual'!$B$2:$B$2629,$B320,'Retiro Mensual'!$C$2:$C$2629,AY$5)</f>
        <v>0</v>
      </c>
      <c r="AZ320" s="12">
        <f>SUMIFS('Retiro Mensual'!$E$2:$E$2629,'Retiro Mensual'!$A$2:$A$2629,AZ$4,'Retiro Mensual'!$B$2:$B$2629,$B320,'Retiro Mensual'!$C$2:$C$2629,AZ$5)</f>
        <v>0</v>
      </c>
      <c r="BA320" s="13">
        <f>SUMIFS('Retiro Mensual'!$E$2:$E$2629,'Retiro Mensual'!$A$2:$A$2629,BA$4,'Retiro Mensual'!$B$2:$B$2629,$B320,'Retiro Mensual'!$C$2:$C$2629,BA$5)</f>
        <v>0</v>
      </c>
      <c r="BB320" s="13">
        <f>SUMIFS('Retiro Mensual'!$E$2:$E$2629,'Retiro Mensual'!$A$2:$A$2629,BB$4,'Retiro Mensual'!$B$2:$B$2629,$B320,'Retiro Mensual'!$C$2:$C$2629,BB$5)</f>
        <v>0</v>
      </c>
      <c r="BC320" s="13">
        <f>SUMIFS('Retiro Mensual'!$E$2:$E$2629,'Retiro Mensual'!$A$2:$A$2629,BC$4,'Retiro Mensual'!$B$2:$B$2629,$B320,'Retiro Mensual'!$C$2:$C$2629,BC$5)</f>
        <v>0</v>
      </c>
      <c r="BD320" s="13">
        <f>SUMIFS('Retiro Mensual'!$E$2:$E$2629,'Retiro Mensual'!$A$2:$A$2629,BD$4,'Retiro Mensual'!$B$2:$B$2629,$B320,'Retiro Mensual'!$C$2:$C$2629,BD$5)</f>
        <v>0</v>
      </c>
      <c r="BE320" s="13">
        <f>SUMIFS('Retiro Mensual'!$E$2:$E$2629,'Retiro Mensual'!$A$2:$A$2629,BE$4,'Retiro Mensual'!$B$2:$B$2629,$B320,'Retiro Mensual'!$C$2:$C$2629,BE$5)</f>
        <v>0</v>
      </c>
      <c r="BF320" s="13">
        <f>SUMIFS('Retiro Mensual'!$E$2:$E$2629,'Retiro Mensual'!$A$2:$A$2629,BF$4,'Retiro Mensual'!$B$2:$B$2629,$B320,'Retiro Mensual'!$C$2:$C$2629,BF$5)</f>
        <v>0</v>
      </c>
      <c r="BG320" s="13">
        <f>SUMIFS('Retiro Mensual'!$E$2:$E$2629,'Retiro Mensual'!$A$2:$A$2629,BG$4,'Retiro Mensual'!$B$2:$B$2629,$B320,'Retiro Mensual'!$C$2:$C$2629,BG$5)</f>
        <v>0</v>
      </c>
      <c r="BH320" s="13">
        <f>SUMIFS('Retiro Mensual'!$E$2:$E$2629,'Retiro Mensual'!$A$2:$A$2629,BH$4,'Retiro Mensual'!$B$2:$B$2629,$B320,'Retiro Mensual'!$C$2:$C$2629,BH$5)</f>
        <v>0</v>
      </c>
      <c r="BI320" s="13">
        <f>SUMIFS('Retiro Mensual'!$E$2:$E$2629,'Retiro Mensual'!$A$2:$A$2629,BI$4,'Retiro Mensual'!$B$2:$B$2629,$B320,'Retiro Mensual'!$C$2:$C$2629,BI$5)</f>
        <v>0</v>
      </c>
      <c r="BJ320" s="13">
        <f>SUMIFS('Retiro Mensual'!$E$2:$E$2629,'Retiro Mensual'!$A$2:$A$2629,BJ$4,'Retiro Mensual'!$B$2:$B$2629,$B320,'Retiro Mensual'!$C$2:$C$2629,BJ$5)</f>
        <v>0</v>
      </c>
      <c r="BK320" s="14">
        <f>SUMIFS('Retiro Mensual'!$E$2:$E$2629,'Retiro Mensual'!$A$2:$A$2629,BK$4,'Retiro Mensual'!$B$2:$B$2629,$B320,'Retiro Mensual'!$C$2:$C$2629,BK$5)</f>
        <v>0</v>
      </c>
      <c r="BL320" s="12">
        <f>SUMIFS('Retiro Mensual'!$E$2:$E$2629,'Retiro Mensual'!$A$2:$A$2629,BL$4,'Retiro Mensual'!$B$2:$B$2629,$B320,'Retiro Mensual'!$C$2:$C$2629,BL$5)</f>
        <v>0</v>
      </c>
      <c r="BM320" s="13">
        <f>SUMIFS('Retiro Mensual'!$E$2:$E$2629,'Retiro Mensual'!$A$2:$A$2629,BM$4,'Retiro Mensual'!$B$2:$B$2629,$B320,'Retiro Mensual'!$C$2:$C$2629,BM$5)</f>
        <v>0</v>
      </c>
      <c r="BN320" s="13">
        <f>SUMIFS('Retiro Mensual'!$E$2:$E$2629,'Retiro Mensual'!$A$2:$A$2629,BN$4,'Retiro Mensual'!$B$2:$B$2629,$B320,'Retiro Mensual'!$C$2:$C$2629,BN$5)</f>
        <v>0</v>
      </c>
      <c r="BO320" s="13">
        <f>SUMIFS('Retiro Mensual'!$E$2:$E$2629,'Retiro Mensual'!$A$2:$A$2629,BO$4,'Retiro Mensual'!$B$2:$B$2629,$B320,'Retiro Mensual'!$C$2:$C$2629,BO$5)</f>
        <v>0</v>
      </c>
      <c r="BP320" s="13">
        <f>SUMIFS('Retiro Mensual'!$E$2:$E$2629,'Retiro Mensual'!$A$2:$A$2629,BP$4,'Retiro Mensual'!$B$2:$B$2629,$B320,'Retiro Mensual'!$C$2:$C$2629,BP$5)</f>
        <v>0</v>
      </c>
      <c r="BQ320" s="13">
        <f>SUMIFS('Retiro Mensual'!$E$2:$E$2629,'Retiro Mensual'!$A$2:$A$2629,BQ$4,'Retiro Mensual'!$B$2:$B$2629,$B320,'Retiro Mensual'!$C$2:$C$2629,BQ$5)</f>
        <v>0</v>
      </c>
      <c r="BR320" s="13">
        <f>SUMIFS('Retiro Mensual'!$E$2:$E$2629,'Retiro Mensual'!$A$2:$A$2629,BR$4,'Retiro Mensual'!$B$2:$B$2629,$B320,'Retiro Mensual'!$C$2:$C$2629,BR$5)</f>
        <v>0</v>
      </c>
      <c r="BS320" s="13">
        <f>SUMIFS('Retiro Mensual'!$E$2:$E$2629,'Retiro Mensual'!$A$2:$A$2629,BS$4,'Retiro Mensual'!$B$2:$B$2629,$B320,'Retiro Mensual'!$C$2:$C$2629,BS$5)</f>
        <v>0</v>
      </c>
      <c r="BT320" s="13">
        <f>SUMIFS('Retiro Mensual'!$E$2:$E$2629,'Retiro Mensual'!$A$2:$A$2629,BT$4,'Retiro Mensual'!$B$2:$B$2629,$B320,'Retiro Mensual'!$C$2:$C$2629,BT$5)</f>
        <v>0</v>
      </c>
      <c r="BU320" s="13">
        <f>SUMIFS('Retiro Mensual'!$E$2:$E$2629,'Retiro Mensual'!$A$2:$A$2629,BU$4,'Retiro Mensual'!$B$2:$B$2629,$B320,'Retiro Mensual'!$C$2:$C$2629,BU$5)</f>
        <v>0</v>
      </c>
      <c r="BV320" s="13">
        <f>SUMIFS('Retiro Mensual'!$E$2:$E$2629,'Retiro Mensual'!$A$2:$A$2629,BV$4,'Retiro Mensual'!$B$2:$B$2629,$B320,'Retiro Mensual'!$C$2:$C$2629,BV$5)</f>
        <v>0</v>
      </c>
      <c r="BW320" s="14">
        <f>SUMIFS('Retiro Mensual'!$E$2:$E$2629,'Retiro Mensual'!$A$2:$A$2629,BW$4,'Retiro Mensual'!$B$2:$B$2629,$B320,'Retiro Mensual'!$C$2:$C$2629,BW$5)</f>
        <v>0</v>
      </c>
      <c r="BX320" s="13"/>
      <c r="BY320" s="12">
        <f>SUMIFS('Compra Ventas'!$E$2:$E$2700,'Compra Ventas'!$A$2:$A$2700,BY$4,'Compra Ventas'!$B$2:$B$2700,$B320,'Compra Ventas'!$C$2:$C$2700,BY$5)</f>
        <v>0</v>
      </c>
      <c r="BZ320" s="13">
        <f>SUMIFS('Compra Ventas'!$E$2:$E$2700,'Compra Ventas'!$A$2:$A$2700,BZ$4,'Compra Ventas'!$B$2:$B$2700,$B320,'Compra Ventas'!$C$2:$C$2700,BZ$5)</f>
        <v>0</v>
      </c>
      <c r="CA320" s="13">
        <f>SUMIFS('Compra Ventas'!$E$2:$E$2700,'Compra Ventas'!$A$2:$A$2700,CA$4,'Compra Ventas'!$B$2:$B$2700,$B320,'Compra Ventas'!$C$2:$C$2700,CA$5)</f>
        <v>0</v>
      </c>
      <c r="CB320" s="13">
        <f>SUMIFS('Compra Ventas'!$E$2:$E$2700,'Compra Ventas'!$A$2:$A$2700,CB$4,'Compra Ventas'!$B$2:$B$2700,$B320,'Compra Ventas'!$C$2:$C$2700,CB$5)</f>
        <v>0</v>
      </c>
      <c r="CC320" s="13">
        <f>SUMIFS('Compra Ventas'!$E$2:$E$2700,'Compra Ventas'!$A$2:$A$2700,CC$4,'Compra Ventas'!$B$2:$B$2700,$B320,'Compra Ventas'!$C$2:$C$2700,CC$5)</f>
        <v>0</v>
      </c>
      <c r="CD320" s="13">
        <f>SUMIFS('Compra Ventas'!$E$2:$E$2700,'Compra Ventas'!$A$2:$A$2700,CD$4,'Compra Ventas'!$B$2:$B$2700,$B320,'Compra Ventas'!$C$2:$C$2700,CD$5)</f>
        <v>0</v>
      </c>
      <c r="CE320" s="13">
        <f>SUMIFS('Compra Ventas'!$E$2:$E$2700,'Compra Ventas'!$A$2:$A$2700,CE$4,'Compra Ventas'!$B$2:$B$2700,$B320,'Compra Ventas'!$C$2:$C$2700,CE$5)</f>
        <v>0</v>
      </c>
      <c r="CF320" s="13">
        <f>SUMIFS('Compra Ventas'!$E$2:$E$2700,'Compra Ventas'!$A$2:$A$2700,CF$4,'Compra Ventas'!$B$2:$B$2700,$B320,'Compra Ventas'!$C$2:$C$2700,CF$5)</f>
        <v>0</v>
      </c>
      <c r="CG320" s="13">
        <f>SUMIFS('Compra Ventas'!$E$2:$E$2700,'Compra Ventas'!$A$2:$A$2700,CG$4,'Compra Ventas'!$B$2:$B$2700,$B320,'Compra Ventas'!$C$2:$C$2700,CG$5)</f>
        <v>0</v>
      </c>
      <c r="CH320" s="13">
        <f>SUMIFS('Compra Ventas'!$E$2:$E$2700,'Compra Ventas'!$A$2:$A$2700,CH$4,'Compra Ventas'!$B$2:$B$2700,$B320,'Compra Ventas'!$C$2:$C$2700,CH$5)</f>
        <v>0</v>
      </c>
      <c r="CI320" s="13">
        <f>SUMIFS('Compra Ventas'!$E$2:$E$2700,'Compra Ventas'!$A$2:$A$2700,CI$4,'Compra Ventas'!$B$2:$B$2700,$B320,'Compra Ventas'!$C$2:$C$2700,CI$5)</f>
        <v>0</v>
      </c>
      <c r="CJ320" s="14">
        <f>SUMIFS('Compra Ventas'!$E$2:$E$2700,'Compra Ventas'!$A$2:$A$2700,CJ$4,'Compra Ventas'!$B$2:$B$2700,$B320,'Compra Ventas'!$C$2:$C$2700,CJ$5)</f>
        <v>0</v>
      </c>
      <c r="CK320" s="12">
        <f>SUMIFS('Compra Ventas'!$E$2:$E$2700,'Compra Ventas'!$A$2:$A$2700,CK$4,'Compra Ventas'!$B$2:$B$2700,$B320,'Compra Ventas'!$C$2:$C$2700,CK$5)</f>
        <v>0</v>
      </c>
      <c r="CL320" s="13">
        <f>SUMIFS('Compra Ventas'!$E$2:$E$2700,'Compra Ventas'!$A$2:$A$2700,CL$4,'Compra Ventas'!$B$2:$B$2700,$B320,'Compra Ventas'!$C$2:$C$2700,CL$5)</f>
        <v>0</v>
      </c>
      <c r="CM320" s="13">
        <f>SUMIFS('Compra Ventas'!$E$2:$E$2700,'Compra Ventas'!$A$2:$A$2700,CM$4,'Compra Ventas'!$B$2:$B$2700,$B320,'Compra Ventas'!$C$2:$C$2700,CM$5)</f>
        <v>0</v>
      </c>
      <c r="CN320" s="13">
        <f>SUMIFS('Compra Ventas'!$E$2:$E$2700,'Compra Ventas'!$A$2:$A$2700,CN$4,'Compra Ventas'!$B$2:$B$2700,$B320,'Compra Ventas'!$C$2:$C$2700,CN$5)</f>
        <v>0</v>
      </c>
      <c r="CO320" s="13">
        <f>SUMIFS('Compra Ventas'!$E$2:$E$2700,'Compra Ventas'!$A$2:$A$2700,CO$4,'Compra Ventas'!$B$2:$B$2700,$B320,'Compra Ventas'!$C$2:$C$2700,CO$5)</f>
        <v>0</v>
      </c>
      <c r="CP320" s="13">
        <f>SUMIFS('Compra Ventas'!$E$2:$E$2700,'Compra Ventas'!$A$2:$A$2700,CP$4,'Compra Ventas'!$B$2:$B$2700,$B320,'Compra Ventas'!$C$2:$C$2700,CP$5)</f>
        <v>0</v>
      </c>
      <c r="CQ320" s="13">
        <f>SUMIFS('Compra Ventas'!$E$2:$E$2700,'Compra Ventas'!$A$2:$A$2700,CQ$4,'Compra Ventas'!$B$2:$B$2700,$B320,'Compra Ventas'!$C$2:$C$2700,CQ$5)</f>
        <v>0</v>
      </c>
      <c r="CR320" s="13">
        <f>SUMIFS('Compra Ventas'!$E$2:$E$2700,'Compra Ventas'!$A$2:$A$2700,CR$4,'Compra Ventas'!$B$2:$B$2700,$B320,'Compra Ventas'!$C$2:$C$2700,CR$5)</f>
        <v>0</v>
      </c>
      <c r="CS320" s="13">
        <f>SUMIFS('Compra Ventas'!$E$2:$E$2700,'Compra Ventas'!$A$2:$A$2700,CS$4,'Compra Ventas'!$B$2:$B$2700,$B320,'Compra Ventas'!$C$2:$C$2700,CS$5)</f>
        <v>0</v>
      </c>
      <c r="CT320" s="13">
        <f>SUMIFS('Compra Ventas'!$E$2:$E$2700,'Compra Ventas'!$A$2:$A$2700,CT$4,'Compra Ventas'!$B$2:$B$2700,$B320,'Compra Ventas'!$C$2:$C$2700,CT$5)</f>
        <v>0</v>
      </c>
      <c r="CU320" s="13">
        <f>SUMIFS('Compra Ventas'!$E$2:$E$2700,'Compra Ventas'!$A$2:$A$2700,CU$4,'Compra Ventas'!$B$2:$B$2700,$B320,'Compra Ventas'!$C$2:$C$2700,CU$5)</f>
        <v>0</v>
      </c>
      <c r="CV320" s="14">
        <f>SUMIFS('Compra Ventas'!$E$2:$E$2700,'Compra Ventas'!$A$2:$A$2700,CV$4,'Compra Ventas'!$B$2:$B$2700,$B320,'Compra Ventas'!$C$2:$C$2700,CV$5)</f>
        <v>0</v>
      </c>
      <c r="CW320" s="12">
        <f>SUMIFS('Compra Ventas'!$E$2:$E$2700,'Compra Ventas'!$A$2:$A$2700,CW$4,'Compra Ventas'!$B$2:$B$2700,$B320,'Compra Ventas'!$C$2:$C$2700,CW$5)</f>
        <v>0</v>
      </c>
      <c r="CX320" s="13">
        <f>SUMIFS('Compra Ventas'!$E$2:$E$2700,'Compra Ventas'!$A$2:$A$2700,CX$4,'Compra Ventas'!$B$2:$B$2700,$B320,'Compra Ventas'!$C$2:$C$2700,CX$5)</f>
        <v>0</v>
      </c>
      <c r="CY320" s="13">
        <f>SUMIFS('Compra Ventas'!$E$2:$E$2700,'Compra Ventas'!$A$2:$A$2700,CY$4,'Compra Ventas'!$B$2:$B$2700,$B320,'Compra Ventas'!$C$2:$C$2700,CY$5)</f>
        <v>0</v>
      </c>
      <c r="CZ320" s="13">
        <f>SUMIFS('Compra Ventas'!$E$2:$E$2700,'Compra Ventas'!$A$2:$A$2700,CZ$4,'Compra Ventas'!$B$2:$B$2700,$B320,'Compra Ventas'!$C$2:$C$2700,CZ$5)</f>
        <v>0</v>
      </c>
      <c r="DA320" s="13">
        <f>SUMIFS('Compra Ventas'!$E$2:$E$2700,'Compra Ventas'!$A$2:$A$2700,DA$4,'Compra Ventas'!$B$2:$B$2700,$B320,'Compra Ventas'!$C$2:$C$2700,DA$5)</f>
        <v>0</v>
      </c>
      <c r="DB320" s="13">
        <f>SUMIFS('Compra Ventas'!$E$2:$E$2700,'Compra Ventas'!$A$2:$A$2700,DB$4,'Compra Ventas'!$B$2:$B$2700,$B320,'Compra Ventas'!$C$2:$C$2700,DB$5)</f>
        <v>0</v>
      </c>
      <c r="DC320" s="13">
        <f>SUMIFS('Compra Ventas'!$E$2:$E$2700,'Compra Ventas'!$A$2:$A$2700,DC$4,'Compra Ventas'!$B$2:$B$2700,$B320,'Compra Ventas'!$C$2:$C$2700,DC$5)</f>
        <v>0</v>
      </c>
      <c r="DD320" s="13">
        <f>SUMIFS('Compra Ventas'!$E$2:$E$2700,'Compra Ventas'!$A$2:$A$2700,DD$4,'Compra Ventas'!$B$2:$B$2700,$B320,'Compra Ventas'!$C$2:$C$2700,DD$5)</f>
        <v>0</v>
      </c>
      <c r="DE320" s="13">
        <f>SUMIFS('Compra Ventas'!$E$2:$E$2700,'Compra Ventas'!$A$2:$A$2700,DE$4,'Compra Ventas'!$B$2:$B$2700,$B320,'Compra Ventas'!$C$2:$C$2700,DE$5)</f>
        <v>0</v>
      </c>
      <c r="DF320" s="13">
        <f>SUMIFS('Compra Ventas'!$E$2:$E$2700,'Compra Ventas'!$A$2:$A$2700,DF$4,'Compra Ventas'!$B$2:$B$2700,$B320,'Compra Ventas'!$C$2:$C$2700,DF$5)</f>
        <v>0</v>
      </c>
      <c r="DG320" s="13">
        <f>SUMIFS('Compra Ventas'!$E$2:$E$2700,'Compra Ventas'!$A$2:$A$2700,DG$4,'Compra Ventas'!$B$2:$B$2700,$B320,'Compra Ventas'!$C$2:$C$2700,DG$5)</f>
        <v>0</v>
      </c>
      <c r="DH320" s="14">
        <f>SUMIFS('Compra Ventas'!$E$2:$E$2700,'Compra Ventas'!$A$2:$A$2700,DH$4,'Compra Ventas'!$B$2:$B$2700,$B320,'Compra Ventas'!$C$2:$C$2700,DH$5)</f>
        <v>0</v>
      </c>
      <c r="DI320" s="84"/>
      <c r="DJ320" s="98">
        <f>SUMIFS('Ajuste Ciclado'!D$5:D$47,'Ajuste Ciclado'!$C$5:$C$47,Balance!DJ$4,'Ajuste Ciclado'!$B$5:$B$47,Balance!$B320)</f>
        <v>0</v>
      </c>
      <c r="DK320" s="99">
        <f>SUMIFS('Ajuste Ciclado'!E$5:E$47,'Ajuste Ciclado'!$C$5:$C$47,Balance!DK$4,'Ajuste Ciclado'!$B$5:$B$47,Balance!$B320)</f>
        <v>0</v>
      </c>
      <c r="DL320" s="99">
        <f>SUMIFS('Ajuste Ciclado'!F$5:F$47,'Ajuste Ciclado'!$C$5:$C$47,Balance!DL$4,'Ajuste Ciclado'!$B$5:$B$47,Balance!$B320)</f>
        <v>0</v>
      </c>
      <c r="DM320" s="99">
        <f>SUMIFS('Ajuste Ciclado'!G$5:G$47,'Ajuste Ciclado'!$C$5:$C$47,Balance!DM$4,'Ajuste Ciclado'!$B$5:$B$47,Balance!$B320)</f>
        <v>0</v>
      </c>
      <c r="DN320" s="99">
        <f>SUMIFS('Ajuste Ciclado'!H$5:H$47,'Ajuste Ciclado'!$C$5:$C$47,Balance!DN$4,'Ajuste Ciclado'!$B$5:$B$47,Balance!$B320)</f>
        <v>0</v>
      </c>
      <c r="DO320" s="99">
        <f>SUMIFS('Ajuste Ciclado'!I$5:I$47,'Ajuste Ciclado'!$C$5:$C$47,Balance!DO$4,'Ajuste Ciclado'!$B$5:$B$47,Balance!$B320)</f>
        <v>0</v>
      </c>
      <c r="DP320" s="99">
        <f>SUMIFS('Ajuste Ciclado'!J$5:J$47,'Ajuste Ciclado'!$C$5:$C$47,Balance!DP$4,'Ajuste Ciclado'!$B$5:$B$47,Balance!$B320)</f>
        <v>0</v>
      </c>
      <c r="DQ320" s="99">
        <f>SUMIFS('Ajuste Ciclado'!K$5:K$47,'Ajuste Ciclado'!$C$5:$C$47,Balance!DQ$4,'Ajuste Ciclado'!$B$5:$B$47,Balance!$B320)</f>
        <v>0</v>
      </c>
      <c r="DR320" s="99">
        <f>SUMIFS('Ajuste Ciclado'!L$5:L$47,'Ajuste Ciclado'!$C$5:$C$47,Balance!DR$4,'Ajuste Ciclado'!$B$5:$B$47,Balance!$B320)</f>
        <v>0</v>
      </c>
      <c r="DS320" s="99">
        <f>SUMIFS('Ajuste Ciclado'!M$5:M$47,'Ajuste Ciclado'!$C$5:$C$47,Balance!DS$4,'Ajuste Ciclado'!$B$5:$B$47,Balance!$B320)</f>
        <v>0</v>
      </c>
      <c r="DT320" s="99">
        <f>SUMIFS('Ajuste Ciclado'!N$5:N$47,'Ajuste Ciclado'!$C$5:$C$47,Balance!DT$4,'Ajuste Ciclado'!$B$5:$B$47,Balance!$B320)</f>
        <v>0</v>
      </c>
      <c r="DU320" s="100">
        <f>SUMIFS('Ajuste Ciclado'!O$5:O$47,'Ajuste Ciclado'!$C$5:$C$47,Balance!DU$4,'Ajuste Ciclado'!$B$5:$B$47,Balance!$B320)</f>
        <v>0</v>
      </c>
      <c r="DV320" s="98">
        <f>SUMIFS('Ajuste Ciclado'!D$5:D$47,'Ajuste Ciclado'!$C$5:$C$47,Balance!DV$4,'Ajuste Ciclado'!$B$5:$B$47,Balance!$B320)</f>
        <v>0</v>
      </c>
      <c r="DW320" s="99">
        <f>SUMIFS('Ajuste Ciclado'!E$5:E$47,'Ajuste Ciclado'!$C$5:$C$47,Balance!DW$4,'Ajuste Ciclado'!$B$5:$B$47,Balance!$B320)</f>
        <v>0</v>
      </c>
      <c r="DX320" s="99">
        <f>SUMIFS('Ajuste Ciclado'!F$5:F$47,'Ajuste Ciclado'!$C$5:$C$47,Balance!DX$4,'Ajuste Ciclado'!$B$5:$B$47,Balance!$B320)</f>
        <v>0</v>
      </c>
      <c r="DY320" s="99">
        <f>SUMIFS('Ajuste Ciclado'!G$5:G$47,'Ajuste Ciclado'!$C$5:$C$47,Balance!DY$4,'Ajuste Ciclado'!$B$5:$B$47,Balance!$B320)</f>
        <v>0</v>
      </c>
      <c r="DZ320" s="99">
        <f>SUMIFS('Ajuste Ciclado'!H$5:H$47,'Ajuste Ciclado'!$C$5:$C$47,Balance!DZ$4,'Ajuste Ciclado'!$B$5:$B$47,Balance!$B320)</f>
        <v>0</v>
      </c>
      <c r="EA320" s="99">
        <f>SUMIFS('Ajuste Ciclado'!I$5:I$47,'Ajuste Ciclado'!$C$5:$C$47,Balance!EA$4,'Ajuste Ciclado'!$B$5:$B$47,Balance!$B320)</f>
        <v>0</v>
      </c>
      <c r="EB320" s="99">
        <f>SUMIFS('Ajuste Ciclado'!J$5:J$47,'Ajuste Ciclado'!$C$5:$C$47,Balance!EB$4,'Ajuste Ciclado'!$B$5:$B$47,Balance!$B320)</f>
        <v>0</v>
      </c>
      <c r="EC320" s="99">
        <f>SUMIFS('Ajuste Ciclado'!K$5:K$47,'Ajuste Ciclado'!$C$5:$C$47,Balance!EC$4,'Ajuste Ciclado'!$B$5:$B$47,Balance!$B320)</f>
        <v>0</v>
      </c>
      <c r="ED320" s="99">
        <f>SUMIFS('Ajuste Ciclado'!L$5:L$47,'Ajuste Ciclado'!$C$5:$C$47,Balance!ED$4,'Ajuste Ciclado'!$B$5:$B$47,Balance!$B320)</f>
        <v>0</v>
      </c>
      <c r="EE320" s="99">
        <f>SUMIFS('Ajuste Ciclado'!M$5:M$47,'Ajuste Ciclado'!$C$5:$C$47,Balance!EE$4,'Ajuste Ciclado'!$B$5:$B$47,Balance!$B320)</f>
        <v>0</v>
      </c>
      <c r="EF320" s="99">
        <f>SUMIFS('Ajuste Ciclado'!N$5:N$47,'Ajuste Ciclado'!$C$5:$C$47,Balance!EF$4,'Ajuste Ciclado'!$B$5:$B$47,Balance!$B320)</f>
        <v>0</v>
      </c>
      <c r="EG320" s="100">
        <f>SUMIFS('Ajuste Ciclado'!O$5:O$47,'Ajuste Ciclado'!$C$5:$C$47,Balance!EG$4,'Ajuste Ciclado'!$B$5:$B$47,Balance!$B320)</f>
        <v>0</v>
      </c>
      <c r="EH320" s="98">
        <f>SUMIFS('Ajuste Ciclado'!D$5:D$47,'Ajuste Ciclado'!$C$5:$C$47,Balance!EH$4,'Ajuste Ciclado'!$B$5:$B$47,Balance!$B320)</f>
        <v>0</v>
      </c>
      <c r="EI320" s="99">
        <f>SUMIFS('Ajuste Ciclado'!E$5:E$47,'Ajuste Ciclado'!$C$5:$C$47,Balance!EI$4,'Ajuste Ciclado'!$B$5:$B$47,Balance!$B320)</f>
        <v>0</v>
      </c>
      <c r="EJ320" s="99">
        <f>SUMIFS('Ajuste Ciclado'!F$5:F$47,'Ajuste Ciclado'!$C$5:$C$47,Balance!EJ$4,'Ajuste Ciclado'!$B$5:$B$47,Balance!$B320)</f>
        <v>0</v>
      </c>
      <c r="EK320" s="99">
        <f>SUMIFS('Ajuste Ciclado'!G$5:G$47,'Ajuste Ciclado'!$C$5:$C$47,Balance!EK$4,'Ajuste Ciclado'!$B$5:$B$47,Balance!$B320)</f>
        <v>0</v>
      </c>
      <c r="EL320" s="99">
        <f>SUMIFS('Ajuste Ciclado'!H$5:H$47,'Ajuste Ciclado'!$C$5:$C$47,Balance!EL$4,'Ajuste Ciclado'!$B$5:$B$47,Balance!$B320)</f>
        <v>0</v>
      </c>
      <c r="EM320" s="99">
        <f>SUMIFS('Ajuste Ciclado'!I$5:I$47,'Ajuste Ciclado'!$C$5:$C$47,Balance!EM$4,'Ajuste Ciclado'!$B$5:$B$47,Balance!$B320)</f>
        <v>0</v>
      </c>
      <c r="EN320" s="99">
        <f>SUMIFS('Ajuste Ciclado'!J$5:J$47,'Ajuste Ciclado'!$C$5:$C$47,Balance!EN$4,'Ajuste Ciclado'!$B$5:$B$47,Balance!$B320)</f>
        <v>0</v>
      </c>
      <c r="EO320" s="99">
        <f>SUMIFS('Ajuste Ciclado'!K$5:K$47,'Ajuste Ciclado'!$C$5:$C$47,Balance!EO$4,'Ajuste Ciclado'!$B$5:$B$47,Balance!$B320)</f>
        <v>0</v>
      </c>
      <c r="EP320" s="99">
        <f>SUMIFS('Ajuste Ciclado'!L$5:L$47,'Ajuste Ciclado'!$C$5:$C$47,Balance!EP$4,'Ajuste Ciclado'!$B$5:$B$47,Balance!$B320)</f>
        <v>0</v>
      </c>
      <c r="EQ320" s="99">
        <f>SUMIFS('Ajuste Ciclado'!M$5:M$47,'Ajuste Ciclado'!$C$5:$C$47,Balance!EQ$4,'Ajuste Ciclado'!$B$5:$B$47,Balance!$B320)</f>
        <v>0</v>
      </c>
      <c r="ER320" s="99">
        <f>SUMIFS('Ajuste Ciclado'!N$5:N$47,'Ajuste Ciclado'!$C$5:$C$47,Balance!ER$4,'Ajuste Ciclado'!$B$5:$B$47,Balance!$B320)</f>
        <v>0</v>
      </c>
      <c r="ES320" s="100">
        <f>SUMIFS('Ajuste Ciclado'!O$5:O$47,'Ajuste Ciclado'!$C$5:$C$47,Balance!ES$4,'Ajuste Ciclado'!$B$5:$B$47,Balance!$B320)</f>
        <v>0</v>
      </c>
      <c r="ET320" s="84"/>
      <c r="EU320" s="12">
        <f t="shared" si="377"/>
        <v>58340.717102117953</v>
      </c>
      <c r="EV320" s="13">
        <f t="shared" si="342"/>
        <v>42593.747542770499</v>
      </c>
      <c r="EW320" s="13">
        <f t="shared" si="343"/>
        <v>45608.390500206362</v>
      </c>
      <c r="EX320" s="13">
        <f t="shared" si="344"/>
        <v>28521.33454105656</v>
      </c>
      <c r="EY320" s="13">
        <f t="shared" si="345"/>
        <v>22021.764022552761</v>
      </c>
      <c r="EZ320" s="13">
        <f t="shared" si="346"/>
        <v>11892.66740960718</v>
      </c>
      <c r="FA320" s="13">
        <f t="shared" si="347"/>
        <v>16314.080073736401</v>
      </c>
      <c r="FB320" s="13">
        <f t="shared" si="348"/>
        <v>23167.806366747871</v>
      </c>
      <c r="FC320" s="13">
        <f t="shared" si="349"/>
        <v>18937.49351845984</v>
      </c>
      <c r="FD320" s="13">
        <f t="shared" si="350"/>
        <v>5218.2999495519834</v>
      </c>
      <c r="FE320" s="13">
        <f t="shared" si="351"/>
        <v>4286.2039146005272</v>
      </c>
      <c r="FF320" s="14">
        <f t="shared" si="352"/>
        <v>7141.394773030087</v>
      </c>
      <c r="FG320" s="12">
        <f t="shared" si="353"/>
        <v>58458.887931753692</v>
      </c>
      <c r="FH320" s="13">
        <f t="shared" si="354"/>
        <v>42882.554151790733</v>
      </c>
      <c r="FI320" s="13">
        <f t="shared" si="355"/>
        <v>46049.68244350129</v>
      </c>
      <c r="FJ320" s="13">
        <f t="shared" si="356"/>
        <v>30238.040554611969</v>
      </c>
      <c r="FK320" s="13">
        <f t="shared" si="357"/>
        <v>21108.362300564899</v>
      </c>
      <c r="FL320" s="13">
        <f t="shared" si="358"/>
        <v>12023.92616116263</v>
      </c>
      <c r="FM320" s="13">
        <f t="shared" si="359"/>
        <v>17271.466100692309</v>
      </c>
      <c r="FN320" s="13">
        <f t="shared" si="360"/>
        <v>23265.501924664019</v>
      </c>
      <c r="FO320" s="13">
        <f t="shared" si="361"/>
        <v>19258.529449768579</v>
      </c>
      <c r="FP320" s="13">
        <f t="shared" si="362"/>
        <v>7705.4879133687091</v>
      </c>
      <c r="FQ320" s="13">
        <f t="shared" si="363"/>
        <v>14714.526339718361</v>
      </c>
      <c r="FR320" s="14">
        <f t="shared" si="364"/>
        <v>21063.919139716949</v>
      </c>
      <c r="FS320" s="12">
        <f t="shared" si="365"/>
        <v>58478.50972637011</v>
      </c>
      <c r="FT320" s="13">
        <f t="shared" si="366"/>
        <v>42904.57516398593</v>
      </c>
      <c r="FU320" s="13">
        <f t="shared" si="367"/>
        <v>45884.872053176921</v>
      </c>
      <c r="FV320" s="13">
        <f t="shared" si="368"/>
        <v>30016.229953252641</v>
      </c>
      <c r="FW320" s="13">
        <f t="shared" si="369"/>
        <v>22442.526867690231</v>
      </c>
      <c r="FX320" s="13">
        <f t="shared" si="370"/>
        <v>13106.903049044789</v>
      </c>
      <c r="FY320" s="13">
        <f t="shared" si="371"/>
        <v>19043.21569412094</v>
      </c>
      <c r="FZ320" s="13">
        <f t="shared" si="372"/>
        <v>26399.620646698739</v>
      </c>
      <c r="GA320" s="13">
        <f t="shared" si="373"/>
        <v>21048.72403650987</v>
      </c>
      <c r="GB320" s="13">
        <f t="shared" si="374"/>
        <v>16426.363109917151</v>
      </c>
      <c r="GC320" s="13">
        <f t="shared" si="375"/>
        <v>27961.923310403541</v>
      </c>
      <c r="GD320" s="14">
        <f t="shared" si="376"/>
        <v>32382.545276530211</v>
      </c>
      <c r="GE320" s="84"/>
      <c r="GF320" s="12">
        <f t="shared" si="388"/>
        <v>284043.89971443801</v>
      </c>
      <c r="GG320" s="13">
        <f t="shared" si="388"/>
        <v>314040.88441131421</v>
      </c>
      <c r="GH320" s="14">
        <f t="shared" si="388"/>
        <v>356096.00888770109</v>
      </c>
      <c r="GI320" s="6">
        <f t="shared" si="379"/>
        <v>1</v>
      </c>
      <c r="GJ320" s="12">
        <f t="shared" si="380"/>
        <v>0</v>
      </c>
      <c r="GK320" s="13">
        <f t="shared" si="381"/>
        <v>0</v>
      </c>
      <c r="GL320" s="14">
        <f t="shared" si="382"/>
        <v>0</v>
      </c>
      <c r="GM320" s="84"/>
      <c r="GN320" s="66">
        <f t="shared" si="383"/>
        <v>0</v>
      </c>
      <c r="GO320" s="84"/>
      <c r="GP320" s="63" t="str" cm="1">
        <f t="array" ref="GP320">INDEX($GF$4:$GH$4,1,GI320)</f>
        <v>Sample 1</v>
      </c>
      <c r="GQ320" s="12">
        <f t="shared" si="385"/>
        <v>4286.2039146005272</v>
      </c>
      <c r="GR320" s="13">
        <f t="shared" si="385"/>
        <v>5218.2999495519834</v>
      </c>
      <c r="GS320" s="14">
        <f t="shared" si="385"/>
        <v>7141.394773030087</v>
      </c>
      <c r="GT320" s="12">
        <f t="shared" si="386"/>
        <v>7705.4879133687091</v>
      </c>
      <c r="GU320" s="13">
        <f t="shared" si="386"/>
        <v>12023.92616116263</v>
      </c>
      <c r="GV320" s="14">
        <f t="shared" si="386"/>
        <v>14714.526339718361</v>
      </c>
      <c r="GW320" s="12">
        <f t="shared" si="387"/>
        <v>13106.903049044789</v>
      </c>
      <c r="GX320" s="13">
        <f t="shared" si="387"/>
        <v>16426.363109917151</v>
      </c>
      <c r="GY320" s="14">
        <f t="shared" si="387"/>
        <v>19043.21569412094</v>
      </c>
      <c r="GZ320" s="84" t="str">
        <f t="shared" si="390"/>
        <v>Sample 1</v>
      </c>
      <c r="HA320" s="12">
        <f t="shared" si="389"/>
        <v>0</v>
      </c>
      <c r="HB320" s="13">
        <f t="shared" si="389"/>
        <v>0</v>
      </c>
      <c r="HC320" s="14">
        <f t="shared" si="389"/>
        <v>0</v>
      </c>
      <c r="HD320" s="6">
        <f t="shared" si="391"/>
        <v>0</v>
      </c>
      <c r="HE320" s="84" t="str">
        <f t="shared" si="392"/>
        <v>Ok</v>
      </c>
    </row>
    <row r="321" spans="2:213" hidden="1" x14ac:dyDescent="0.3">
      <c r="B321" s="84" t="s">
        <v>176</v>
      </c>
      <c r="C321" s="12">
        <f>SUMIFS(Inyecciones!$E$2:$E$14185,Inyecciones!$A$2:$A$14185,Balance!C$4,Inyecciones!$B$2:$B$14185,Balance!$B321,Inyecciones!$C$2:$C$14185,Balance!C$5)</f>
        <v>35137.849930361357</v>
      </c>
      <c r="D321" s="13">
        <f>SUMIFS(Inyecciones!$E$2:$E$14185,Inyecciones!$A$2:$A$14185,Balance!D$4,Inyecciones!$B$2:$B$14185,Balance!$B321,Inyecciones!$C$2:$C$14185,Balance!D$5)</f>
        <v>24468.984876979579</v>
      </c>
      <c r="E321" s="13">
        <f>SUMIFS(Inyecciones!$E$2:$E$14185,Inyecciones!$A$2:$A$14185,Balance!E$4,Inyecciones!$B$2:$B$14185,Balance!$B321,Inyecciones!$C$2:$C$14185,Balance!E$5)</f>
        <v>26591.64306614055</v>
      </c>
      <c r="F321" s="13">
        <f>SUMIFS(Inyecciones!$E$2:$E$14185,Inyecciones!$A$2:$A$14185,Balance!F$4,Inyecciones!$B$2:$B$14185,Balance!$B321,Inyecciones!$C$2:$C$14185,Balance!F$5)</f>
        <v>30251.647774507059</v>
      </c>
      <c r="G321" s="13">
        <f>SUMIFS(Inyecciones!$E$2:$E$14185,Inyecciones!$A$2:$A$14185,Balance!G$4,Inyecciones!$B$2:$B$14185,Balance!$B321,Inyecciones!$C$2:$C$14185,Balance!G$5)</f>
        <v>27178.074831927272</v>
      </c>
      <c r="H321" s="13">
        <f>SUMIFS(Inyecciones!$E$2:$E$14185,Inyecciones!$A$2:$A$14185,Balance!H$4,Inyecciones!$B$2:$B$14185,Balance!$B321,Inyecciones!$C$2:$C$14185,Balance!H$5)</f>
        <v>53886.083073934737</v>
      </c>
      <c r="I321" s="13">
        <f>SUMIFS(Inyecciones!$E$2:$E$14185,Inyecciones!$A$2:$A$14185,Balance!I$4,Inyecciones!$B$2:$B$14185,Balance!$B321,Inyecciones!$C$2:$C$14185,Balance!I$5)</f>
        <v>24767.36140356402</v>
      </c>
      <c r="J321" s="13">
        <f>SUMIFS(Inyecciones!$E$2:$E$14185,Inyecciones!$A$2:$A$14185,Balance!J$4,Inyecciones!$B$2:$B$14185,Balance!$B321,Inyecciones!$C$2:$C$14185,Balance!J$5)</f>
        <v>15509.615102221531</v>
      </c>
      <c r="K321" s="13">
        <f>SUMIFS(Inyecciones!$E$2:$E$14185,Inyecciones!$A$2:$A$14185,Balance!K$4,Inyecciones!$B$2:$B$14185,Balance!$B321,Inyecciones!$C$2:$C$14185,Balance!K$5)</f>
        <v>12416.496842236011</v>
      </c>
      <c r="L321" s="13">
        <f>SUMIFS(Inyecciones!$E$2:$E$14185,Inyecciones!$A$2:$A$14185,Balance!L$4,Inyecciones!$B$2:$B$14185,Balance!$B321,Inyecciones!$C$2:$C$14185,Balance!L$5)</f>
        <v>12572.91990077897</v>
      </c>
      <c r="M321" s="13">
        <f>SUMIFS(Inyecciones!$E$2:$E$14185,Inyecciones!$A$2:$A$14185,Balance!M$4,Inyecciones!$B$2:$B$14185,Balance!$B321,Inyecciones!$C$2:$C$14185,Balance!M$5)</f>
        <v>15213.167103928021</v>
      </c>
      <c r="N321" s="14">
        <f>SUMIFS(Inyecciones!$E$2:$E$14185,Inyecciones!$A$2:$A$14185,Balance!N$4,Inyecciones!$B$2:$B$14185,Balance!$B321,Inyecciones!$C$2:$C$14185,Balance!N$5)</f>
        <v>15392.104770354859</v>
      </c>
      <c r="O321" s="12">
        <f>SUMIFS(Inyecciones!$E$2:$E$14185,Inyecciones!$A$2:$A$14185,Balance!O$4,Inyecciones!$B$2:$B$14185,Balance!$B321,Inyecciones!$C$2:$C$14185,Balance!O$5)</f>
        <v>35236.118356007362</v>
      </c>
      <c r="P321" s="13">
        <f>SUMIFS(Inyecciones!$E$2:$E$14185,Inyecciones!$A$2:$A$14185,Balance!P$4,Inyecciones!$B$2:$B$14185,Balance!$B321,Inyecciones!$C$2:$C$14185,Balance!P$5)</f>
        <v>24546.09951355237</v>
      </c>
      <c r="Q321" s="13">
        <f>SUMIFS(Inyecciones!$E$2:$E$14185,Inyecciones!$A$2:$A$14185,Balance!Q$4,Inyecciones!$B$2:$B$14185,Balance!$B321,Inyecciones!$C$2:$C$14185,Balance!Q$5)</f>
        <v>26919.85084322458</v>
      </c>
      <c r="R321" s="13">
        <f>SUMIFS(Inyecciones!$E$2:$E$14185,Inyecciones!$A$2:$A$14185,Balance!R$4,Inyecciones!$B$2:$B$14185,Balance!$B321,Inyecciones!$C$2:$C$14185,Balance!R$5)</f>
        <v>30645.644421843019</v>
      </c>
      <c r="S321" s="13">
        <f>SUMIFS(Inyecciones!$E$2:$E$14185,Inyecciones!$A$2:$A$14185,Balance!S$4,Inyecciones!$B$2:$B$14185,Balance!$B321,Inyecciones!$C$2:$C$14185,Balance!S$5)</f>
        <v>27344.327353875069</v>
      </c>
      <c r="T321" s="13">
        <f>SUMIFS(Inyecciones!$E$2:$E$14185,Inyecciones!$A$2:$A$14185,Balance!T$4,Inyecciones!$B$2:$B$14185,Balance!$B321,Inyecciones!$C$2:$C$14185,Balance!T$5)</f>
        <v>54377.40821873198</v>
      </c>
      <c r="U321" s="13">
        <f>SUMIFS(Inyecciones!$E$2:$E$14185,Inyecciones!$A$2:$A$14185,Balance!U$4,Inyecciones!$B$2:$B$14185,Balance!$B321,Inyecciones!$C$2:$C$14185,Balance!U$5)</f>
        <v>25138.11067937917</v>
      </c>
      <c r="V321" s="13">
        <f>SUMIFS(Inyecciones!$E$2:$E$14185,Inyecciones!$A$2:$A$14185,Balance!V$4,Inyecciones!$B$2:$B$14185,Balance!$B321,Inyecciones!$C$2:$C$14185,Balance!V$5)</f>
        <v>15364.758688116161</v>
      </c>
      <c r="W321" s="13">
        <f>SUMIFS(Inyecciones!$E$2:$E$14185,Inyecciones!$A$2:$A$14185,Balance!W$4,Inyecciones!$B$2:$B$14185,Balance!$B321,Inyecciones!$C$2:$C$14185,Balance!W$5)</f>
        <v>12490.50505441894</v>
      </c>
      <c r="X321" s="13">
        <f>SUMIFS(Inyecciones!$E$2:$E$14185,Inyecciones!$A$2:$A$14185,Balance!X$4,Inyecciones!$B$2:$B$14185,Balance!$B321,Inyecciones!$C$2:$C$14185,Balance!X$5)</f>
        <v>14230.408713267911</v>
      </c>
      <c r="Y321" s="13">
        <f>SUMIFS(Inyecciones!$E$2:$E$14185,Inyecciones!$A$2:$A$14185,Balance!Y$4,Inyecciones!$B$2:$B$14185,Balance!$B321,Inyecciones!$C$2:$C$14185,Balance!Y$5)</f>
        <v>16185.27156220699</v>
      </c>
      <c r="Z321" s="14">
        <f>SUMIFS(Inyecciones!$E$2:$E$14185,Inyecciones!$A$2:$A$14185,Balance!Z$4,Inyecciones!$B$2:$B$14185,Balance!$B321,Inyecciones!$C$2:$C$14185,Balance!Z$5)</f>
        <v>17978.6743897048</v>
      </c>
      <c r="AA321" s="12">
        <f>SUMIFS(Inyecciones!$E$2:$E$14185,Inyecciones!$A$2:$A$14185,Balance!AA$4,Inyecciones!$B$2:$B$14185,Balance!$B321,Inyecciones!$C$2:$C$14185,Balance!AA$5)</f>
        <v>35220.137667130773</v>
      </c>
      <c r="AB321" s="13">
        <f>SUMIFS(Inyecciones!$E$2:$E$14185,Inyecciones!$A$2:$A$14185,Balance!AB$4,Inyecciones!$B$2:$B$14185,Balance!$B321,Inyecciones!$C$2:$C$14185,Balance!AB$5)</f>
        <v>24469.69427481596</v>
      </c>
      <c r="AC321" s="13">
        <f>SUMIFS(Inyecciones!$E$2:$E$14185,Inyecciones!$A$2:$A$14185,Balance!AC$4,Inyecciones!$B$2:$B$14185,Balance!$B321,Inyecciones!$C$2:$C$14185,Balance!AC$5)</f>
        <v>26903.905480413639</v>
      </c>
      <c r="AD321" s="13">
        <f>SUMIFS(Inyecciones!$E$2:$E$14185,Inyecciones!$A$2:$A$14185,Balance!AD$4,Inyecciones!$B$2:$B$14185,Balance!$B321,Inyecciones!$C$2:$C$14185,Balance!AD$5)</f>
        <v>30457.35063648492</v>
      </c>
      <c r="AE321" s="13">
        <f>SUMIFS(Inyecciones!$E$2:$E$14185,Inyecciones!$A$2:$A$14185,Balance!AE$4,Inyecciones!$B$2:$B$14185,Balance!$B321,Inyecciones!$C$2:$C$14185,Balance!AE$5)</f>
        <v>28831.003346345798</v>
      </c>
      <c r="AF321" s="13">
        <f>SUMIFS(Inyecciones!$E$2:$E$14185,Inyecciones!$A$2:$A$14185,Balance!AF$4,Inyecciones!$B$2:$B$14185,Balance!$B321,Inyecciones!$C$2:$C$14185,Balance!AF$5)</f>
        <v>57391.156607993107</v>
      </c>
      <c r="AG321" s="13">
        <f>SUMIFS(Inyecciones!$E$2:$E$14185,Inyecciones!$A$2:$A$14185,Balance!AG$4,Inyecciones!$B$2:$B$14185,Balance!$B321,Inyecciones!$C$2:$C$14185,Balance!AG$5)</f>
        <v>25722.13123334953</v>
      </c>
      <c r="AH321" s="13">
        <f>SUMIFS(Inyecciones!$E$2:$E$14185,Inyecciones!$A$2:$A$14185,Balance!AH$4,Inyecciones!$B$2:$B$14185,Balance!$B321,Inyecciones!$C$2:$C$14185,Balance!AH$5)</f>
        <v>15949.67131640869</v>
      </c>
      <c r="AI321" s="13">
        <f>SUMIFS(Inyecciones!$E$2:$E$14185,Inyecciones!$A$2:$A$14185,Balance!AI$4,Inyecciones!$B$2:$B$14185,Balance!$B321,Inyecciones!$C$2:$C$14185,Balance!AI$5)</f>
        <v>12714.97546608927</v>
      </c>
      <c r="AJ321" s="13">
        <f>SUMIFS(Inyecciones!$E$2:$E$14185,Inyecciones!$A$2:$A$14185,Balance!AJ$4,Inyecciones!$B$2:$B$14185,Balance!$B321,Inyecciones!$C$2:$C$14185,Balance!AJ$5)</f>
        <v>18666.03549022667</v>
      </c>
      <c r="AK321" s="13">
        <f>SUMIFS(Inyecciones!$E$2:$E$14185,Inyecciones!$A$2:$A$14185,Balance!AK$4,Inyecciones!$B$2:$B$14185,Balance!$B321,Inyecciones!$C$2:$C$14185,Balance!AK$5)</f>
        <v>17278.074426957621</v>
      </c>
      <c r="AL321" s="14">
        <f>SUMIFS(Inyecciones!$E$2:$E$14185,Inyecciones!$A$2:$A$14185,Balance!AL$4,Inyecciones!$B$2:$B$14185,Balance!$B321,Inyecciones!$C$2:$C$14185,Balance!AL$5)</f>
        <v>20040.383302611539</v>
      </c>
      <c r="AM321" s="13"/>
      <c r="AN321" s="12">
        <f>SUMIFS('Retiro Mensual'!$E$2:$E$2629,'Retiro Mensual'!$A$2:$A$2629,AN$4,'Retiro Mensual'!$B$2:$B$2629,$B321,'Retiro Mensual'!$C$2:$C$2629,AN$5)</f>
        <v>0</v>
      </c>
      <c r="AO321" s="13">
        <f>SUMIFS('Retiro Mensual'!$E$2:$E$2629,'Retiro Mensual'!$A$2:$A$2629,AO$4,'Retiro Mensual'!$B$2:$B$2629,$B321,'Retiro Mensual'!$C$2:$C$2629,AO$5)</f>
        <v>0</v>
      </c>
      <c r="AP321" s="13">
        <f>SUMIFS('Retiro Mensual'!$E$2:$E$2629,'Retiro Mensual'!$A$2:$A$2629,AP$4,'Retiro Mensual'!$B$2:$B$2629,$B321,'Retiro Mensual'!$C$2:$C$2629,AP$5)</f>
        <v>0</v>
      </c>
      <c r="AQ321" s="13">
        <f>SUMIFS('Retiro Mensual'!$E$2:$E$2629,'Retiro Mensual'!$A$2:$A$2629,AQ$4,'Retiro Mensual'!$B$2:$B$2629,$B321,'Retiro Mensual'!$C$2:$C$2629,AQ$5)</f>
        <v>0</v>
      </c>
      <c r="AR321" s="13">
        <f>SUMIFS('Retiro Mensual'!$E$2:$E$2629,'Retiro Mensual'!$A$2:$A$2629,AR$4,'Retiro Mensual'!$B$2:$B$2629,$B321,'Retiro Mensual'!$C$2:$C$2629,AR$5)</f>
        <v>0</v>
      </c>
      <c r="AS321" s="13">
        <f>SUMIFS('Retiro Mensual'!$E$2:$E$2629,'Retiro Mensual'!$A$2:$A$2629,AS$4,'Retiro Mensual'!$B$2:$B$2629,$B321,'Retiro Mensual'!$C$2:$C$2629,AS$5)</f>
        <v>0</v>
      </c>
      <c r="AT321" s="13">
        <f>SUMIFS('Retiro Mensual'!$E$2:$E$2629,'Retiro Mensual'!$A$2:$A$2629,AT$4,'Retiro Mensual'!$B$2:$B$2629,$B321,'Retiro Mensual'!$C$2:$C$2629,AT$5)</f>
        <v>0</v>
      </c>
      <c r="AU321" s="13">
        <f>SUMIFS('Retiro Mensual'!$E$2:$E$2629,'Retiro Mensual'!$A$2:$A$2629,AU$4,'Retiro Mensual'!$B$2:$B$2629,$B321,'Retiro Mensual'!$C$2:$C$2629,AU$5)</f>
        <v>0</v>
      </c>
      <c r="AV321" s="13">
        <f>SUMIFS('Retiro Mensual'!$E$2:$E$2629,'Retiro Mensual'!$A$2:$A$2629,AV$4,'Retiro Mensual'!$B$2:$B$2629,$B321,'Retiro Mensual'!$C$2:$C$2629,AV$5)</f>
        <v>0</v>
      </c>
      <c r="AW321" s="13">
        <f>SUMIFS('Retiro Mensual'!$E$2:$E$2629,'Retiro Mensual'!$A$2:$A$2629,AW$4,'Retiro Mensual'!$B$2:$B$2629,$B321,'Retiro Mensual'!$C$2:$C$2629,AW$5)</f>
        <v>0</v>
      </c>
      <c r="AX321" s="13">
        <f>SUMIFS('Retiro Mensual'!$E$2:$E$2629,'Retiro Mensual'!$A$2:$A$2629,AX$4,'Retiro Mensual'!$B$2:$B$2629,$B321,'Retiro Mensual'!$C$2:$C$2629,AX$5)</f>
        <v>0</v>
      </c>
      <c r="AY321" s="14">
        <f>SUMIFS('Retiro Mensual'!$E$2:$E$2629,'Retiro Mensual'!$A$2:$A$2629,AY$4,'Retiro Mensual'!$B$2:$B$2629,$B321,'Retiro Mensual'!$C$2:$C$2629,AY$5)</f>
        <v>0</v>
      </c>
      <c r="AZ321" s="12">
        <f>SUMIFS('Retiro Mensual'!$E$2:$E$2629,'Retiro Mensual'!$A$2:$A$2629,AZ$4,'Retiro Mensual'!$B$2:$B$2629,$B321,'Retiro Mensual'!$C$2:$C$2629,AZ$5)</f>
        <v>0</v>
      </c>
      <c r="BA321" s="13">
        <f>SUMIFS('Retiro Mensual'!$E$2:$E$2629,'Retiro Mensual'!$A$2:$A$2629,BA$4,'Retiro Mensual'!$B$2:$B$2629,$B321,'Retiro Mensual'!$C$2:$C$2629,BA$5)</f>
        <v>0</v>
      </c>
      <c r="BB321" s="13">
        <f>SUMIFS('Retiro Mensual'!$E$2:$E$2629,'Retiro Mensual'!$A$2:$A$2629,BB$4,'Retiro Mensual'!$B$2:$B$2629,$B321,'Retiro Mensual'!$C$2:$C$2629,BB$5)</f>
        <v>0</v>
      </c>
      <c r="BC321" s="13">
        <f>SUMIFS('Retiro Mensual'!$E$2:$E$2629,'Retiro Mensual'!$A$2:$A$2629,BC$4,'Retiro Mensual'!$B$2:$B$2629,$B321,'Retiro Mensual'!$C$2:$C$2629,BC$5)</f>
        <v>0</v>
      </c>
      <c r="BD321" s="13">
        <f>SUMIFS('Retiro Mensual'!$E$2:$E$2629,'Retiro Mensual'!$A$2:$A$2629,BD$4,'Retiro Mensual'!$B$2:$B$2629,$B321,'Retiro Mensual'!$C$2:$C$2629,BD$5)</f>
        <v>0</v>
      </c>
      <c r="BE321" s="13">
        <f>SUMIFS('Retiro Mensual'!$E$2:$E$2629,'Retiro Mensual'!$A$2:$A$2629,BE$4,'Retiro Mensual'!$B$2:$B$2629,$B321,'Retiro Mensual'!$C$2:$C$2629,BE$5)</f>
        <v>0</v>
      </c>
      <c r="BF321" s="13">
        <f>SUMIFS('Retiro Mensual'!$E$2:$E$2629,'Retiro Mensual'!$A$2:$A$2629,BF$4,'Retiro Mensual'!$B$2:$B$2629,$B321,'Retiro Mensual'!$C$2:$C$2629,BF$5)</f>
        <v>0</v>
      </c>
      <c r="BG321" s="13">
        <f>SUMIFS('Retiro Mensual'!$E$2:$E$2629,'Retiro Mensual'!$A$2:$A$2629,BG$4,'Retiro Mensual'!$B$2:$B$2629,$B321,'Retiro Mensual'!$C$2:$C$2629,BG$5)</f>
        <v>0</v>
      </c>
      <c r="BH321" s="13">
        <f>SUMIFS('Retiro Mensual'!$E$2:$E$2629,'Retiro Mensual'!$A$2:$A$2629,BH$4,'Retiro Mensual'!$B$2:$B$2629,$B321,'Retiro Mensual'!$C$2:$C$2629,BH$5)</f>
        <v>0</v>
      </c>
      <c r="BI321" s="13">
        <f>SUMIFS('Retiro Mensual'!$E$2:$E$2629,'Retiro Mensual'!$A$2:$A$2629,BI$4,'Retiro Mensual'!$B$2:$B$2629,$B321,'Retiro Mensual'!$C$2:$C$2629,BI$5)</f>
        <v>0</v>
      </c>
      <c r="BJ321" s="13">
        <f>SUMIFS('Retiro Mensual'!$E$2:$E$2629,'Retiro Mensual'!$A$2:$A$2629,BJ$4,'Retiro Mensual'!$B$2:$B$2629,$B321,'Retiro Mensual'!$C$2:$C$2629,BJ$5)</f>
        <v>0</v>
      </c>
      <c r="BK321" s="14">
        <f>SUMIFS('Retiro Mensual'!$E$2:$E$2629,'Retiro Mensual'!$A$2:$A$2629,BK$4,'Retiro Mensual'!$B$2:$B$2629,$B321,'Retiro Mensual'!$C$2:$C$2629,BK$5)</f>
        <v>0</v>
      </c>
      <c r="BL321" s="12">
        <f>SUMIFS('Retiro Mensual'!$E$2:$E$2629,'Retiro Mensual'!$A$2:$A$2629,BL$4,'Retiro Mensual'!$B$2:$B$2629,$B321,'Retiro Mensual'!$C$2:$C$2629,BL$5)</f>
        <v>0</v>
      </c>
      <c r="BM321" s="13">
        <f>SUMIFS('Retiro Mensual'!$E$2:$E$2629,'Retiro Mensual'!$A$2:$A$2629,BM$4,'Retiro Mensual'!$B$2:$B$2629,$B321,'Retiro Mensual'!$C$2:$C$2629,BM$5)</f>
        <v>0</v>
      </c>
      <c r="BN321" s="13">
        <f>SUMIFS('Retiro Mensual'!$E$2:$E$2629,'Retiro Mensual'!$A$2:$A$2629,BN$4,'Retiro Mensual'!$B$2:$B$2629,$B321,'Retiro Mensual'!$C$2:$C$2629,BN$5)</f>
        <v>0</v>
      </c>
      <c r="BO321" s="13">
        <f>SUMIFS('Retiro Mensual'!$E$2:$E$2629,'Retiro Mensual'!$A$2:$A$2629,BO$4,'Retiro Mensual'!$B$2:$B$2629,$B321,'Retiro Mensual'!$C$2:$C$2629,BO$5)</f>
        <v>0</v>
      </c>
      <c r="BP321" s="13">
        <f>SUMIFS('Retiro Mensual'!$E$2:$E$2629,'Retiro Mensual'!$A$2:$A$2629,BP$4,'Retiro Mensual'!$B$2:$B$2629,$B321,'Retiro Mensual'!$C$2:$C$2629,BP$5)</f>
        <v>0</v>
      </c>
      <c r="BQ321" s="13">
        <f>SUMIFS('Retiro Mensual'!$E$2:$E$2629,'Retiro Mensual'!$A$2:$A$2629,BQ$4,'Retiro Mensual'!$B$2:$B$2629,$B321,'Retiro Mensual'!$C$2:$C$2629,BQ$5)</f>
        <v>0</v>
      </c>
      <c r="BR321" s="13">
        <f>SUMIFS('Retiro Mensual'!$E$2:$E$2629,'Retiro Mensual'!$A$2:$A$2629,BR$4,'Retiro Mensual'!$B$2:$B$2629,$B321,'Retiro Mensual'!$C$2:$C$2629,BR$5)</f>
        <v>0</v>
      </c>
      <c r="BS321" s="13">
        <f>SUMIFS('Retiro Mensual'!$E$2:$E$2629,'Retiro Mensual'!$A$2:$A$2629,BS$4,'Retiro Mensual'!$B$2:$B$2629,$B321,'Retiro Mensual'!$C$2:$C$2629,BS$5)</f>
        <v>0</v>
      </c>
      <c r="BT321" s="13">
        <f>SUMIFS('Retiro Mensual'!$E$2:$E$2629,'Retiro Mensual'!$A$2:$A$2629,BT$4,'Retiro Mensual'!$B$2:$B$2629,$B321,'Retiro Mensual'!$C$2:$C$2629,BT$5)</f>
        <v>0</v>
      </c>
      <c r="BU321" s="13">
        <f>SUMIFS('Retiro Mensual'!$E$2:$E$2629,'Retiro Mensual'!$A$2:$A$2629,BU$4,'Retiro Mensual'!$B$2:$B$2629,$B321,'Retiro Mensual'!$C$2:$C$2629,BU$5)</f>
        <v>0</v>
      </c>
      <c r="BV321" s="13">
        <f>SUMIFS('Retiro Mensual'!$E$2:$E$2629,'Retiro Mensual'!$A$2:$A$2629,BV$4,'Retiro Mensual'!$B$2:$B$2629,$B321,'Retiro Mensual'!$C$2:$C$2629,BV$5)</f>
        <v>0</v>
      </c>
      <c r="BW321" s="14">
        <f>SUMIFS('Retiro Mensual'!$E$2:$E$2629,'Retiro Mensual'!$A$2:$A$2629,BW$4,'Retiro Mensual'!$B$2:$B$2629,$B321,'Retiro Mensual'!$C$2:$C$2629,BW$5)</f>
        <v>0</v>
      </c>
      <c r="BX321" s="13"/>
      <c r="BY321" s="12">
        <f>SUMIFS('Compra Ventas'!$E$2:$E$2700,'Compra Ventas'!$A$2:$A$2700,BY$4,'Compra Ventas'!$B$2:$B$2700,$B321,'Compra Ventas'!$C$2:$C$2700,BY$5)</f>
        <v>0</v>
      </c>
      <c r="BZ321" s="13">
        <f>SUMIFS('Compra Ventas'!$E$2:$E$2700,'Compra Ventas'!$A$2:$A$2700,BZ$4,'Compra Ventas'!$B$2:$B$2700,$B321,'Compra Ventas'!$C$2:$C$2700,BZ$5)</f>
        <v>0</v>
      </c>
      <c r="CA321" s="13">
        <f>SUMIFS('Compra Ventas'!$E$2:$E$2700,'Compra Ventas'!$A$2:$A$2700,CA$4,'Compra Ventas'!$B$2:$B$2700,$B321,'Compra Ventas'!$C$2:$C$2700,CA$5)</f>
        <v>0</v>
      </c>
      <c r="CB321" s="13">
        <f>SUMIFS('Compra Ventas'!$E$2:$E$2700,'Compra Ventas'!$A$2:$A$2700,CB$4,'Compra Ventas'!$B$2:$B$2700,$B321,'Compra Ventas'!$C$2:$C$2700,CB$5)</f>
        <v>0</v>
      </c>
      <c r="CC321" s="13">
        <f>SUMIFS('Compra Ventas'!$E$2:$E$2700,'Compra Ventas'!$A$2:$A$2700,CC$4,'Compra Ventas'!$B$2:$B$2700,$B321,'Compra Ventas'!$C$2:$C$2700,CC$5)</f>
        <v>0</v>
      </c>
      <c r="CD321" s="13">
        <f>SUMIFS('Compra Ventas'!$E$2:$E$2700,'Compra Ventas'!$A$2:$A$2700,CD$4,'Compra Ventas'!$B$2:$B$2700,$B321,'Compra Ventas'!$C$2:$C$2700,CD$5)</f>
        <v>0</v>
      </c>
      <c r="CE321" s="13">
        <f>SUMIFS('Compra Ventas'!$E$2:$E$2700,'Compra Ventas'!$A$2:$A$2700,CE$4,'Compra Ventas'!$B$2:$B$2700,$B321,'Compra Ventas'!$C$2:$C$2700,CE$5)</f>
        <v>0</v>
      </c>
      <c r="CF321" s="13">
        <f>SUMIFS('Compra Ventas'!$E$2:$E$2700,'Compra Ventas'!$A$2:$A$2700,CF$4,'Compra Ventas'!$B$2:$B$2700,$B321,'Compra Ventas'!$C$2:$C$2700,CF$5)</f>
        <v>0</v>
      </c>
      <c r="CG321" s="13">
        <f>SUMIFS('Compra Ventas'!$E$2:$E$2700,'Compra Ventas'!$A$2:$A$2700,CG$4,'Compra Ventas'!$B$2:$B$2700,$B321,'Compra Ventas'!$C$2:$C$2700,CG$5)</f>
        <v>0</v>
      </c>
      <c r="CH321" s="13">
        <f>SUMIFS('Compra Ventas'!$E$2:$E$2700,'Compra Ventas'!$A$2:$A$2700,CH$4,'Compra Ventas'!$B$2:$B$2700,$B321,'Compra Ventas'!$C$2:$C$2700,CH$5)</f>
        <v>0</v>
      </c>
      <c r="CI321" s="13">
        <f>SUMIFS('Compra Ventas'!$E$2:$E$2700,'Compra Ventas'!$A$2:$A$2700,CI$4,'Compra Ventas'!$B$2:$B$2700,$B321,'Compra Ventas'!$C$2:$C$2700,CI$5)</f>
        <v>0</v>
      </c>
      <c r="CJ321" s="14">
        <f>SUMIFS('Compra Ventas'!$E$2:$E$2700,'Compra Ventas'!$A$2:$A$2700,CJ$4,'Compra Ventas'!$B$2:$B$2700,$B321,'Compra Ventas'!$C$2:$C$2700,CJ$5)</f>
        <v>0</v>
      </c>
      <c r="CK321" s="12">
        <f>SUMIFS('Compra Ventas'!$E$2:$E$2700,'Compra Ventas'!$A$2:$A$2700,CK$4,'Compra Ventas'!$B$2:$B$2700,$B321,'Compra Ventas'!$C$2:$C$2700,CK$5)</f>
        <v>0</v>
      </c>
      <c r="CL321" s="13">
        <f>SUMIFS('Compra Ventas'!$E$2:$E$2700,'Compra Ventas'!$A$2:$A$2700,CL$4,'Compra Ventas'!$B$2:$B$2700,$B321,'Compra Ventas'!$C$2:$C$2700,CL$5)</f>
        <v>0</v>
      </c>
      <c r="CM321" s="13">
        <f>SUMIFS('Compra Ventas'!$E$2:$E$2700,'Compra Ventas'!$A$2:$A$2700,CM$4,'Compra Ventas'!$B$2:$B$2700,$B321,'Compra Ventas'!$C$2:$C$2700,CM$5)</f>
        <v>0</v>
      </c>
      <c r="CN321" s="13">
        <f>SUMIFS('Compra Ventas'!$E$2:$E$2700,'Compra Ventas'!$A$2:$A$2700,CN$4,'Compra Ventas'!$B$2:$B$2700,$B321,'Compra Ventas'!$C$2:$C$2700,CN$5)</f>
        <v>0</v>
      </c>
      <c r="CO321" s="13">
        <f>SUMIFS('Compra Ventas'!$E$2:$E$2700,'Compra Ventas'!$A$2:$A$2700,CO$4,'Compra Ventas'!$B$2:$B$2700,$B321,'Compra Ventas'!$C$2:$C$2700,CO$5)</f>
        <v>0</v>
      </c>
      <c r="CP321" s="13">
        <f>SUMIFS('Compra Ventas'!$E$2:$E$2700,'Compra Ventas'!$A$2:$A$2700,CP$4,'Compra Ventas'!$B$2:$B$2700,$B321,'Compra Ventas'!$C$2:$C$2700,CP$5)</f>
        <v>0</v>
      </c>
      <c r="CQ321" s="13">
        <f>SUMIFS('Compra Ventas'!$E$2:$E$2700,'Compra Ventas'!$A$2:$A$2700,CQ$4,'Compra Ventas'!$B$2:$B$2700,$B321,'Compra Ventas'!$C$2:$C$2700,CQ$5)</f>
        <v>0</v>
      </c>
      <c r="CR321" s="13">
        <f>SUMIFS('Compra Ventas'!$E$2:$E$2700,'Compra Ventas'!$A$2:$A$2700,CR$4,'Compra Ventas'!$B$2:$B$2700,$B321,'Compra Ventas'!$C$2:$C$2700,CR$5)</f>
        <v>0</v>
      </c>
      <c r="CS321" s="13">
        <f>SUMIFS('Compra Ventas'!$E$2:$E$2700,'Compra Ventas'!$A$2:$A$2700,CS$4,'Compra Ventas'!$B$2:$B$2700,$B321,'Compra Ventas'!$C$2:$C$2700,CS$5)</f>
        <v>0</v>
      </c>
      <c r="CT321" s="13">
        <f>SUMIFS('Compra Ventas'!$E$2:$E$2700,'Compra Ventas'!$A$2:$A$2700,CT$4,'Compra Ventas'!$B$2:$B$2700,$B321,'Compra Ventas'!$C$2:$C$2700,CT$5)</f>
        <v>0</v>
      </c>
      <c r="CU321" s="13">
        <f>SUMIFS('Compra Ventas'!$E$2:$E$2700,'Compra Ventas'!$A$2:$A$2700,CU$4,'Compra Ventas'!$B$2:$B$2700,$B321,'Compra Ventas'!$C$2:$C$2700,CU$5)</f>
        <v>0</v>
      </c>
      <c r="CV321" s="14">
        <f>SUMIFS('Compra Ventas'!$E$2:$E$2700,'Compra Ventas'!$A$2:$A$2700,CV$4,'Compra Ventas'!$B$2:$B$2700,$B321,'Compra Ventas'!$C$2:$C$2700,CV$5)</f>
        <v>0</v>
      </c>
      <c r="CW321" s="12">
        <f>SUMIFS('Compra Ventas'!$E$2:$E$2700,'Compra Ventas'!$A$2:$A$2700,CW$4,'Compra Ventas'!$B$2:$B$2700,$B321,'Compra Ventas'!$C$2:$C$2700,CW$5)</f>
        <v>0</v>
      </c>
      <c r="CX321" s="13">
        <f>SUMIFS('Compra Ventas'!$E$2:$E$2700,'Compra Ventas'!$A$2:$A$2700,CX$4,'Compra Ventas'!$B$2:$B$2700,$B321,'Compra Ventas'!$C$2:$C$2700,CX$5)</f>
        <v>0</v>
      </c>
      <c r="CY321" s="13">
        <f>SUMIFS('Compra Ventas'!$E$2:$E$2700,'Compra Ventas'!$A$2:$A$2700,CY$4,'Compra Ventas'!$B$2:$B$2700,$B321,'Compra Ventas'!$C$2:$C$2700,CY$5)</f>
        <v>0</v>
      </c>
      <c r="CZ321" s="13">
        <f>SUMIFS('Compra Ventas'!$E$2:$E$2700,'Compra Ventas'!$A$2:$A$2700,CZ$4,'Compra Ventas'!$B$2:$B$2700,$B321,'Compra Ventas'!$C$2:$C$2700,CZ$5)</f>
        <v>0</v>
      </c>
      <c r="DA321" s="13">
        <f>SUMIFS('Compra Ventas'!$E$2:$E$2700,'Compra Ventas'!$A$2:$A$2700,DA$4,'Compra Ventas'!$B$2:$B$2700,$B321,'Compra Ventas'!$C$2:$C$2700,DA$5)</f>
        <v>0</v>
      </c>
      <c r="DB321" s="13">
        <f>SUMIFS('Compra Ventas'!$E$2:$E$2700,'Compra Ventas'!$A$2:$A$2700,DB$4,'Compra Ventas'!$B$2:$B$2700,$B321,'Compra Ventas'!$C$2:$C$2700,DB$5)</f>
        <v>0</v>
      </c>
      <c r="DC321" s="13">
        <f>SUMIFS('Compra Ventas'!$E$2:$E$2700,'Compra Ventas'!$A$2:$A$2700,DC$4,'Compra Ventas'!$B$2:$B$2700,$B321,'Compra Ventas'!$C$2:$C$2700,DC$5)</f>
        <v>0</v>
      </c>
      <c r="DD321" s="13">
        <f>SUMIFS('Compra Ventas'!$E$2:$E$2700,'Compra Ventas'!$A$2:$A$2700,DD$4,'Compra Ventas'!$B$2:$B$2700,$B321,'Compra Ventas'!$C$2:$C$2700,DD$5)</f>
        <v>0</v>
      </c>
      <c r="DE321" s="13">
        <f>SUMIFS('Compra Ventas'!$E$2:$E$2700,'Compra Ventas'!$A$2:$A$2700,DE$4,'Compra Ventas'!$B$2:$B$2700,$B321,'Compra Ventas'!$C$2:$C$2700,DE$5)</f>
        <v>0</v>
      </c>
      <c r="DF321" s="13">
        <f>SUMIFS('Compra Ventas'!$E$2:$E$2700,'Compra Ventas'!$A$2:$A$2700,DF$4,'Compra Ventas'!$B$2:$B$2700,$B321,'Compra Ventas'!$C$2:$C$2700,DF$5)</f>
        <v>0</v>
      </c>
      <c r="DG321" s="13">
        <f>SUMIFS('Compra Ventas'!$E$2:$E$2700,'Compra Ventas'!$A$2:$A$2700,DG$4,'Compra Ventas'!$B$2:$B$2700,$B321,'Compra Ventas'!$C$2:$C$2700,DG$5)</f>
        <v>0</v>
      </c>
      <c r="DH321" s="14">
        <f>SUMIFS('Compra Ventas'!$E$2:$E$2700,'Compra Ventas'!$A$2:$A$2700,DH$4,'Compra Ventas'!$B$2:$B$2700,$B321,'Compra Ventas'!$C$2:$C$2700,DH$5)</f>
        <v>0</v>
      </c>
      <c r="DI321" s="84"/>
      <c r="DJ321" s="98">
        <f>SUMIFS('Ajuste Ciclado'!D$5:D$47,'Ajuste Ciclado'!$C$5:$C$47,Balance!DJ$4,'Ajuste Ciclado'!$B$5:$B$47,Balance!$B321)</f>
        <v>0</v>
      </c>
      <c r="DK321" s="99">
        <f>SUMIFS('Ajuste Ciclado'!E$5:E$47,'Ajuste Ciclado'!$C$5:$C$47,Balance!DK$4,'Ajuste Ciclado'!$B$5:$B$47,Balance!$B321)</f>
        <v>0</v>
      </c>
      <c r="DL321" s="99">
        <f>SUMIFS('Ajuste Ciclado'!F$5:F$47,'Ajuste Ciclado'!$C$5:$C$47,Balance!DL$4,'Ajuste Ciclado'!$B$5:$B$47,Balance!$B321)</f>
        <v>0</v>
      </c>
      <c r="DM321" s="99">
        <f>SUMIFS('Ajuste Ciclado'!G$5:G$47,'Ajuste Ciclado'!$C$5:$C$47,Balance!DM$4,'Ajuste Ciclado'!$B$5:$B$47,Balance!$B321)</f>
        <v>0</v>
      </c>
      <c r="DN321" s="99">
        <f>SUMIFS('Ajuste Ciclado'!H$5:H$47,'Ajuste Ciclado'!$C$5:$C$47,Balance!DN$4,'Ajuste Ciclado'!$B$5:$B$47,Balance!$B321)</f>
        <v>0</v>
      </c>
      <c r="DO321" s="99">
        <f>SUMIFS('Ajuste Ciclado'!I$5:I$47,'Ajuste Ciclado'!$C$5:$C$47,Balance!DO$4,'Ajuste Ciclado'!$B$5:$B$47,Balance!$B321)</f>
        <v>0</v>
      </c>
      <c r="DP321" s="99">
        <f>SUMIFS('Ajuste Ciclado'!J$5:J$47,'Ajuste Ciclado'!$C$5:$C$47,Balance!DP$4,'Ajuste Ciclado'!$B$5:$B$47,Balance!$B321)</f>
        <v>0</v>
      </c>
      <c r="DQ321" s="99">
        <f>SUMIFS('Ajuste Ciclado'!K$5:K$47,'Ajuste Ciclado'!$C$5:$C$47,Balance!DQ$4,'Ajuste Ciclado'!$B$5:$B$47,Balance!$B321)</f>
        <v>0</v>
      </c>
      <c r="DR321" s="99">
        <f>SUMIFS('Ajuste Ciclado'!L$5:L$47,'Ajuste Ciclado'!$C$5:$C$47,Balance!DR$4,'Ajuste Ciclado'!$B$5:$B$47,Balance!$B321)</f>
        <v>0</v>
      </c>
      <c r="DS321" s="99">
        <f>SUMIFS('Ajuste Ciclado'!M$5:M$47,'Ajuste Ciclado'!$C$5:$C$47,Balance!DS$4,'Ajuste Ciclado'!$B$5:$B$47,Balance!$B321)</f>
        <v>0</v>
      </c>
      <c r="DT321" s="99">
        <f>SUMIFS('Ajuste Ciclado'!N$5:N$47,'Ajuste Ciclado'!$C$5:$C$47,Balance!DT$4,'Ajuste Ciclado'!$B$5:$B$47,Balance!$B321)</f>
        <v>0</v>
      </c>
      <c r="DU321" s="100">
        <f>SUMIFS('Ajuste Ciclado'!O$5:O$47,'Ajuste Ciclado'!$C$5:$C$47,Balance!DU$4,'Ajuste Ciclado'!$B$5:$B$47,Balance!$B321)</f>
        <v>0</v>
      </c>
      <c r="DV321" s="98">
        <f>SUMIFS('Ajuste Ciclado'!D$5:D$47,'Ajuste Ciclado'!$C$5:$C$47,Balance!DV$4,'Ajuste Ciclado'!$B$5:$B$47,Balance!$B321)</f>
        <v>0</v>
      </c>
      <c r="DW321" s="99">
        <f>SUMIFS('Ajuste Ciclado'!E$5:E$47,'Ajuste Ciclado'!$C$5:$C$47,Balance!DW$4,'Ajuste Ciclado'!$B$5:$B$47,Balance!$B321)</f>
        <v>0</v>
      </c>
      <c r="DX321" s="99">
        <f>SUMIFS('Ajuste Ciclado'!F$5:F$47,'Ajuste Ciclado'!$C$5:$C$47,Balance!DX$4,'Ajuste Ciclado'!$B$5:$B$47,Balance!$B321)</f>
        <v>0</v>
      </c>
      <c r="DY321" s="99">
        <f>SUMIFS('Ajuste Ciclado'!G$5:G$47,'Ajuste Ciclado'!$C$5:$C$47,Balance!DY$4,'Ajuste Ciclado'!$B$5:$B$47,Balance!$B321)</f>
        <v>0</v>
      </c>
      <c r="DZ321" s="99">
        <f>SUMIFS('Ajuste Ciclado'!H$5:H$47,'Ajuste Ciclado'!$C$5:$C$47,Balance!DZ$4,'Ajuste Ciclado'!$B$5:$B$47,Balance!$B321)</f>
        <v>0</v>
      </c>
      <c r="EA321" s="99">
        <f>SUMIFS('Ajuste Ciclado'!I$5:I$47,'Ajuste Ciclado'!$C$5:$C$47,Balance!EA$4,'Ajuste Ciclado'!$B$5:$B$47,Balance!$B321)</f>
        <v>0</v>
      </c>
      <c r="EB321" s="99">
        <f>SUMIFS('Ajuste Ciclado'!J$5:J$47,'Ajuste Ciclado'!$C$5:$C$47,Balance!EB$4,'Ajuste Ciclado'!$B$5:$B$47,Balance!$B321)</f>
        <v>0</v>
      </c>
      <c r="EC321" s="99">
        <f>SUMIFS('Ajuste Ciclado'!K$5:K$47,'Ajuste Ciclado'!$C$5:$C$47,Balance!EC$4,'Ajuste Ciclado'!$B$5:$B$47,Balance!$B321)</f>
        <v>0</v>
      </c>
      <c r="ED321" s="99">
        <f>SUMIFS('Ajuste Ciclado'!L$5:L$47,'Ajuste Ciclado'!$C$5:$C$47,Balance!ED$4,'Ajuste Ciclado'!$B$5:$B$47,Balance!$B321)</f>
        <v>0</v>
      </c>
      <c r="EE321" s="99">
        <f>SUMIFS('Ajuste Ciclado'!M$5:M$47,'Ajuste Ciclado'!$C$5:$C$47,Balance!EE$4,'Ajuste Ciclado'!$B$5:$B$47,Balance!$B321)</f>
        <v>0</v>
      </c>
      <c r="EF321" s="99">
        <f>SUMIFS('Ajuste Ciclado'!N$5:N$47,'Ajuste Ciclado'!$C$5:$C$47,Balance!EF$4,'Ajuste Ciclado'!$B$5:$B$47,Balance!$B321)</f>
        <v>0</v>
      </c>
      <c r="EG321" s="100">
        <f>SUMIFS('Ajuste Ciclado'!O$5:O$47,'Ajuste Ciclado'!$C$5:$C$47,Balance!EG$4,'Ajuste Ciclado'!$B$5:$B$47,Balance!$B321)</f>
        <v>0</v>
      </c>
      <c r="EH321" s="98">
        <f>SUMIFS('Ajuste Ciclado'!D$5:D$47,'Ajuste Ciclado'!$C$5:$C$47,Balance!EH$4,'Ajuste Ciclado'!$B$5:$B$47,Balance!$B321)</f>
        <v>0</v>
      </c>
      <c r="EI321" s="99">
        <f>SUMIFS('Ajuste Ciclado'!E$5:E$47,'Ajuste Ciclado'!$C$5:$C$47,Balance!EI$4,'Ajuste Ciclado'!$B$5:$B$47,Balance!$B321)</f>
        <v>0</v>
      </c>
      <c r="EJ321" s="99">
        <f>SUMIFS('Ajuste Ciclado'!F$5:F$47,'Ajuste Ciclado'!$C$5:$C$47,Balance!EJ$4,'Ajuste Ciclado'!$B$5:$B$47,Balance!$B321)</f>
        <v>0</v>
      </c>
      <c r="EK321" s="99">
        <f>SUMIFS('Ajuste Ciclado'!G$5:G$47,'Ajuste Ciclado'!$C$5:$C$47,Balance!EK$4,'Ajuste Ciclado'!$B$5:$B$47,Balance!$B321)</f>
        <v>0</v>
      </c>
      <c r="EL321" s="99">
        <f>SUMIFS('Ajuste Ciclado'!H$5:H$47,'Ajuste Ciclado'!$C$5:$C$47,Balance!EL$4,'Ajuste Ciclado'!$B$5:$B$47,Balance!$B321)</f>
        <v>0</v>
      </c>
      <c r="EM321" s="99">
        <f>SUMIFS('Ajuste Ciclado'!I$5:I$47,'Ajuste Ciclado'!$C$5:$C$47,Balance!EM$4,'Ajuste Ciclado'!$B$5:$B$47,Balance!$B321)</f>
        <v>0</v>
      </c>
      <c r="EN321" s="99">
        <f>SUMIFS('Ajuste Ciclado'!J$5:J$47,'Ajuste Ciclado'!$C$5:$C$47,Balance!EN$4,'Ajuste Ciclado'!$B$5:$B$47,Balance!$B321)</f>
        <v>0</v>
      </c>
      <c r="EO321" s="99">
        <f>SUMIFS('Ajuste Ciclado'!K$5:K$47,'Ajuste Ciclado'!$C$5:$C$47,Balance!EO$4,'Ajuste Ciclado'!$B$5:$B$47,Balance!$B321)</f>
        <v>0</v>
      </c>
      <c r="EP321" s="99">
        <f>SUMIFS('Ajuste Ciclado'!L$5:L$47,'Ajuste Ciclado'!$C$5:$C$47,Balance!EP$4,'Ajuste Ciclado'!$B$5:$B$47,Balance!$B321)</f>
        <v>0</v>
      </c>
      <c r="EQ321" s="99">
        <f>SUMIFS('Ajuste Ciclado'!M$5:M$47,'Ajuste Ciclado'!$C$5:$C$47,Balance!EQ$4,'Ajuste Ciclado'!$B$5:$B$47,Balance!$B321)</f>
        <v>0</v>
      </c>
      <c r="ER321" s="99">
        <f>SUMIFS('Ajuste Ciclado'!N$5:N$47,'Ajuste Ciclado'!$C$5:$C$47,Balance!ER$4,'Ajuste Ciclado'!$B$5:$B$47,Balance!$B321)</f>
        <v>0</v>
      </c>
      <c r="ES321" s="100">
        <f>SUMIFS('Ajuste Ciclado'!O$5:O$47,'Ajuste Ciclado'!$C$5:$C$47,Balance!ES$4,'Ajuste Ciclado'!$B$5:$B$47,Balance!$B321)</f>
        <v>0</v>
      </c>
      <c r="ET321" s="84"/>
      <c r="EU321" s="12">
        <f t="shared" si="377"/>
        <v>35137.849930361357</v>
      </c>
      <c r="EV321" s="13">
        <f t="shared" si="342"/>
        <v>24468.984876979579</v>
      </c>
      <c r="EW321" s="13">
        <f t="shared" si="343"/>
        <v>26591.64306614055</v>
      </c>
      <c r="EX321" s="13">
        <f t="shared" si="344"/>
        <v>30251.647774507059</v>
      </c>
      <c r="EY321" s="13">
        <f t="shared" si="345"/>
        <v>27178.074831927272</v>
      </c>
      <c r="EZ321" s="13">
        <f t="shared" si="346"/>
        <v>53886.083073934737</v>
      </c>
      <c r="FA321" s="13">
        <f t="shared" si="347"/>
        <v>24767.36140356402</v>
      </c>
      <c r="FB321" s="13">
        <f t="shared" si="348"/>
        <v>15509.615102221531</v>
      </c>
      <c r="FC321" s="13">
        <f t="shared" si="349"/>
        <v>12416.496842236011</v>
      </c>
      <c r="FD321" s="13">
        <f t="shared" si="350"/>
        <v>12572.91990077897</v>
      </c>
      <c r="FE321" s="13">
        <f t="shared" si="351"/>
        <v>15213.167103928021</v>
      </c>
      <c r="FF321" s="14">
        <f t="shared" si="352"/>
        <v>15392.104770354859</v>
      </c>
      <c r="FG321" s="12">
        <f t="shared" si="353"/>
        <v>35236.118356007362</v>
      </c>
      <c r="FH321" s="13">
        <f t="shared" si="354"/>
        <v>24546.09951355237</v>
      </c>
      <c r="FI321" s="13">
        <f t="shared" si="355"/>
        <v>26919.85084322458</v>
      </c>
      <c r="FJ321" s="13">
        <f t="shared" si="356"/>
        <v>30645.644421843019</v>
      </c>
      <c r="FK321" s="13">
        <f t="shared" si="357"/>
        <v>27344.327353875069</v>
      </c>
      <c r="FL321" s="13">
        <f t="shared" si="358"/>
        <v>54377.40821873198</v>
      </c>
      <c r="FM321" s="13">
        <f t="shared" si="359"/>
        <v>25138.11067937917</v>
      </c>
      <c r="FN321" s="13">
        <f t="shared" si="360"/>
        <v>15364.758688116161</v>
      </c>
      <c r="FO321" s="13">
        <f t="shared" si="361"/>
        <v>12490.50505441894</v>
      </c>
      <c r="FP321" s="13">
        <f t="shared" si="362"/>
        <v>14230.408713267911</v>
      </c>
      <c r="FQ321" s="13">
        <f t="shared" si="363"/>
        <v>16185.27156220699</v>
      </c>
      <c r="FR321" s="14">
        <f t="shared" si="364"/>
        <v>17978.6743897048</v>
      </c>
      <c r="FS321" s="12">
        <f t="shared" si="365"/>
        <v>35220.137667130773</v>
      </c>
      <c r="FT321" s="13">
        <f t="shared" si="366"/>
        <v>24469.69427481596</v>
      </c>
      <c r="FU321" s="13">
        <f t="shared" si="367"/>
        <v>26903.905480413639</v>
      </c>
      <c r="FV321" s="13">
        <f t="shared" si="368"/>
        <v>30457.35063648492</v>
      </c>
      <c r="FW321" s="13">
        <f t="shared" si="369"/>
        <v>28831.003346345798</v>
      </c>
      <c r="FX321" s="13">
        <f t="shared" si="370"/>
        <v>57391.156607993107</v>
      </c>
      <c r="FY321" s="13">
        <f t="shared" si="371"/>
        <v>25722.13123334953</v>
      </c>
      <c r="FZ321" s="13">
        <f t="shared" si="372"/>
        <v>15949.67131640869</v>
      </c>
      <c r="GA321" s="13">
        <f t="shared" si="373"/>
        <v>12714.97546608927</v>
      </c>
      <c r="GB321" s="13">
        <f t="shared" si="374"/>
        <v>18666.03549022667</v>
      </c>
      <c r="GC321" s="13">
        <f t="shared" si="375"/>
        <v>17278.074426957621</v>
      </c>
      <c r="GD321" s="14">
        <f t="shared" si="376"/>
        <v>20040.383302611539</v>
      </c>
      <c r="GE321" s="84"/>
      <c r="GF321" s="12">
        <f t="shared" si="388"/>
        <v>293385.948676934</v>
      </c>
      <c r="GG321" s="13">
        <f t="shared" si="388"/>
        <v>300457.17779432831</v>
      </c>
      <c r="GH321" s="14">
        <f t="shared" si="388"/>
        <v>313644.51924882748</v>
      </c>
      <c r="GI321" s="6">
        <f t="shared" si="379"/>
        <v>1</v>
      </c>
      <c r="GJ321" s="12">
        <f t="shared" si="380"/>
        <v>0</v>
      </c>
      <c r="GK321" s="13">
        <f t="shared" si="381"/>
        <v>0</v>
      </c>
      <c r="GL321" s="14">
        <f t="shared" si="382"/>
        <v>0</v>
      </c>
      <c r="GM321" s="84"/>
      <c r="GN321" s="66">
        <f t="shared" si="383"/>
        <v>0</v>
      </c>
      <c r="GO321" s="84"/>
      <c r="GP321" s="63" t="str" cm="1">
        <f t="array" ref="GP321">INDEX($GF$4:$GH$4,1,GI321)</f>
        <v>Sample 1</v>
      </c>
      <c r="GQ321" s="12">
        <f t="shared" si="385"/>
        <v>12416.496842236011</v>
      </c>
      <c r="GR321" s="13">
        <f t="shared" si="385"/>
        <v>12572.91990077897</v>
      </c>
      <c r="GS321" s="14">
        <f t="shared" si="385"/>
        <v>15213.167103928021</v>
      </c>
      <c r="GT321" s="12">
        <f t="shared" si="386"/>
        <v>12490.50505441894</v>
      </c>
      <c r="GU321" s="13">
        <f t="shared" si="386"/>
        <v>14230.408713267911</v>
      </c>
      <c r="GV321" s="14">
        <f t="shared" si="386"/>
        <v>15364.758688116161</v>
      </c>
      <c r="GW321" s="12">
        <f t="shared" si="387"/>
        <v>12714.97546608927</v>
      </c>
      <c r="GX321" s="13">
        <f t="shared" si="387"/>
        <v>15949.67131640869</v>
      </c>
      <c r="GY321" s="14">
        <f t="shared" si="387"/>
        <v>17278.074426957621</v>
      </c>
      <c r="GZ321" s="84" t="str">
        <f t="shared" si="390"/>
        <v>Sample 1</v>
      </c>
      <c r="HA321" s="12">
        <f t="shared" si="389"/>
        <v>0</v>
      </c>
      <c r="HB321" s="13">
        <f t="shared" si="389"/>
        <v>0</v>
      </c>
      <c r="HC321" s="14">
        <f t="shared" si="389"/>
        <v>0</v>
      </c>
      <c r="HD321" s="6">
        <f t="shared" si="391"/>
        <v>0</v>
      </c>
      <c r="HE321" s="84" t="str">
        <f t="shared" si="392"/>
        <v>Ok</v>
      </c>
    </row>
    <row r="322" spans="2:213" x14ac:dyDescent="0.3">
      <c r="B322" s="84" t="s">
        <v>63</v>
      </c>
      <c r="C322" s="12">
        <f>SUMIFS(Inyecciones!$E$2:$E$14185,Inyecciones!$A$2:$A$14185,Balance!C$4,Inyecciones!$B$2:$B$14185,Balance!$B322,Inyecciones!$C$2:$C$14185,Balance!C$5)</f>
        <v>29085.586101991419</v>
      </c>
      <c r="D322" s="13">
        <f>SUMIFS(Inyecciones!$E$2:$E$14185,Inyecciones!$A$2:$A$14185,Balance!D$4,Inyecciones!$B$2:$B$14185,Balance!$B322,Inyecciones!$C$2:$C$14185,Balance!D$5)</f>
        <v>20649.763317929679</v>
      </c>
      <c r="E322" s="13">
        <f>SUMIFS(Inyecciones!$E$2:$E$14185,Inyecciones!$A$2:$A$14185,Balance!E$4,Inyecciones!$B$2:$B$14185,Balance!$B322,Inyecciones!$C$2:$C$14185,Balance!E$5)</f>
        <v>22239.323625274908</v>
      </c>
      <c r="F322" s="13">
        <f>SUMIFS(Inyecciones!$E$2:$E$14185,Inyecciones!$A$2:$A$14185,Balance!F$4,Inyecciones!$B$2:$B$14185,Balance!$B322,Inyecciones!$C$2:$C$14185,Balance!F$5)</f>
        <v>25127.69062569868</v>
      </c>
      <c r="G322" s="13">
        <f>SUMIFS(Inyecciones!$E$2:$E$14185,Inyecciones!$A$2:$A$14185,Balance!G$4,Inyecciones!$B$2:$B$14185,Balance!$B322,Inyecciones!$C$2:$C$14185,Balance!G$5)</f>
        <v>21783.314173895611</v>
      </c>
      <c r="H322" s="13">
        <f>SUMIFS(Inyecciones!$E$2:$E$14185,Inyecciones!$A$2:$A$14185,Balance!H$4,Inyecciones!$B$2:$B$14185,Balance!$B322,Inyecciones!$C$2:$C$14185,Balance!H$5)</f>
        <v>45255.596630141263</v>
      </c>
      <c r="I322" s="13">
        <f>SUMIFS(Inyecciones!$E$2:$E$14185,Inyecciones!$A$2:$A$14185,Balance!I$4,Inyecciones!$B$2:$B$14185,Balance!$B322,Inyecciones!$C$2:$C$14185,Balance!I$5)</f>
        <v>20224.720409515841</v>
      </c>
      <c r="J322" s="13">
        <f>SUMIFS(Inyecciones!$E$2:$E$14185,Inyecciones!$A$2:$A$14185,Balance!J$4,Inyecciones!$B$2:$B$14185,Balance!$B322,Inyecciones!$C$2:$C$14185,Balance!J$5)</f>
        <v>12775.56876005794</v>
      </c>
      <c r="K322" s="13">
        <f>SUMIFS(Inyecciones!$E$2:$E$14185,Inyecciones!$A$2:$A$14185,Balance!K$4,Inyecciones!$B$2:$B$14185,Balance!$B322,Inyecciones!$C$2:$C$14185,Balance!K$5)</f>
        <v>10214.90645690997</v>
      </c>
      <c r="L322" s="13">
        <f>SUMIFS(Inyecciones!$E$2:$E$14185,Inyecciones!$A$2:$A$14185,Balance!L$4,Inyecciones!$B$2:$B$14185,Balance!$B322,Inyecciones!$C$2:$C$14185,Balance!L$5)</f>
        <v>10363.49324509665</v>
      </c>
      <c r="M322" s="13">
        <f>SUMIFS(Inyecciones!$E$2:$E$14185,Inyecciones!$A$2:$A$14185,Balance!M$4,Inyecciones!$B$2:$B$14185,Balance!$B322,Inyecciones!$C$2:$C$14185,Balance!M$5)</f>
        <v>12733.355184698161</v>
      </c>
      <c r="N322" s="14">
        <f>SUMIFS(Inyecciones!$E$2:$E$14185,Inyecciones!$A$2:$A$14185,Balance!N$4,Inyecciones!$B$2:$B$14185,Balance!$B322,Inyecciones!$C$2:$C$14185,Balance!N$5)</f>
        <v>12759.411617183519</v>
      </c>
      <c r="O322" s="12">
        <f>SUMIFS(Inyecciones!$E$2:$E$14185,Inyecciones!$A$2:$A$14185,Balance!O$4,Inyecciones!$B$2:$B$14185,Balance!$B322,Inyecciones!$C$2:$C$14185,Balance!O$5)</f>
        <v>29153.574538726349</v>
      </c>
      <c r="P322" s="13">
        <f>SUMIFS(Inyecciones!$E$2:$E$14185,Inyecciones!$A$2:$A$14185,Balance!P$4,Inyecciones!$B$2:$B$14185,Balance!$B322,Inyecciones!$C$2:$C$14185,Balance!P$5)</f>
        <v>20677.754255970231</v>
      </c>
      <c r="Q322" s="13">
        <f>SUMIFS(Inyecciones!$E$2:$E$14185,Inyecciones!$A$2:$A$14185,Balance!Q$4,Inyecciones!$B$2:$B$14185,Balance!$B322,Inyecciones!$C$2:$C$14185,Balance!Q$5)</f>
        <v>22513.3827821466</v>
      </c>
      <c r="R322" s="13">
        <f>SUMIFS(Inyecciones!$E$2:$E$14185,Inyecciones!$A$2:$A$14185,Balance!R$4,Inyecciones!$B$2:$B$14185,Balance!$B322,Inyecciones!$C$2:$C$14185,Balance!R$5)</f>
        <v>25456.965398796459</v>
      </c>
      <c r="S322" s="13">
        <f>SUMIFS(Inyecciones!$E$2:$E$14185,Inyecciones!$A$2:$A$14185,Balance!S$4,Inyecciones!$B$2:$B$14185,Balance!$B322,Inyecciones!$C$2:$C$14185,Balance!S$5)</f>
        <v>21917.53054388726</v>
      </c>
      <c r="T322" s="13">
        <f>SUMIFS(Inyecciones!$E$2:$E$14185,Inyecciones!$A$2:$A$14185,Balance!T$4,Inyecciones!$B$2:$B$14185,Balance!$B322,Inyecciones!$C$2:$C$14185,Balance!T$5)</f>
        <v>45668.841665877299</v>
      </c>
      <c r="U322" s="13">
        <f>SUMIFS(Inyecciones!$E$2:$E$14185,Inyecciones!$A$2:$A$14185,Balance!U$4,Inyecciones!$B$2:$B$14185,Balance!$B322,Inyecciones!$C$2:$C$14185,Balance!U$5)</f>
        <v>20528.459269625699</v>
      </c>
      <c r="V322" s="13">
        <f>SUMIFS(Inyecciones!$E$2:$E$14185,Inyecciones!$A$2:$A$14185,Balance!V$4,Inyecciones!$B$2:$B$14185,Balance!$B322,Inyecciones!$C$2:$C$14185,Balance!V$5)</f>
        <v>12655.65959663037</v>
      </c>
      <c r="W322" s="13">
        <f>SUMIFS(Inyecciones!$E$2:$E$14185,Inyecciones!$A$2:$A$14185,Balance!W$4,Inyecciones!$B$2:$B$14185,Balance!$B322,Inyecciones!$C$2:$C$14185,Balance!W$5)</f>
        <v>10275.82289253389</v>
      </c>
      <c r="X322" s="13">
        <f>SUMIFS(Inyecciones!$E$2:$E$14185,Inyecciones!$A$2:$A$14185,Balance!X$4,Inyecciones!$B$2:$B$14185,Balance!$B322,Inyecciones!$C$2:$C$14185,Balance!X$5)</f>
        <v>11759.0813077735</v>
      </c>
      <c r="Y322" s="13">
        <f>SUMIFS(Inyecciones!$E$2:$E$14185,Inyecciones!$A$2:$A$14185,Balance!Y$4,Inyecciones!$B$2:$B$14185,Balance!$B322,Inyecciones!$C$2:$C$14185,Balance!Y$5)</f>
        <v>13549.19509650096</v>
      </c>
      <c r="Z322" s="14">
        <f>SUMIFS(Inyecciones!$E$2:$E$14185,Inyecciones!$A$2:$A$14185,Balance!Z$4,Inyecciones!$B$2:$B$14185,Balance!$B322,Inyecciones!$C$2:$C$14185,Balance!Z$5)</f>
        <v>14885.052085797201</v>
      </c>
      <c r="AA322" s="12">
        <f>SUMIFS(Inyecciones!$E$2:$E$14185,Inyecciones!$A$2:$A$14185,Balance!AA$4,Inyecciones!$B$2:$B$14185,Balance!$B322,Inyecciones!$C$2:$C$14185,Balance!AA$5)</f>
        <v>29166.39811029374</v>
      </c>
      <c r="AB322" s="13">
        <f>SUMIFS(Inyecciones!$E$2:$E$14185,Inyecciones!$A$2:$A$14185,Balance!AB$4,Inyecciones!$B$2:$B$14185,Balance!$B322,Inyecciones!$C$2:$C$14185,Balance!AB$5)</f>
        <v>20599.123301358632</v>
      </c>
      <c r="AC322" s="13">
        <f>SUMIFS(Inyecciones!$E$2:$E$14185,Inyecciones!$A$2:$A$14185,Balance!AC$4,Inyecciones!$B$2:$B$14185,Balance!$B322,Inyecciones!$C$2:$C$14185,Balance!AC$5)</f>
        <v>22500.087800581641</v>
      </c>
      <c r="AD322" s="13">
        <f>SUMIFS(Inyecciones!$E$2:$E$14185,Inyecciones!$A$2:$A$14185,Balance!AD$4,Inyecciones!$B$2:$B$14185,Balance!$B322,Inyecciones!$C$2:$C$14185,Balance!AD$5)</f>
        <v>25300.71228491962</v>
      </c>
      <c r="AE322" s="13">
        <f>SUMIFS(Inyecciones!$E$2:$E$14185,Inyecciones!$A$2:$A$14185,Balance!AE$4,Inyecciones!$B$2:$B$14185,Balance!$B322,Inyecciones!$C$2:$C$14185,Balance!AE$5)</f>
        <v>23106.13221920652</v>
      </c>
      <c r="AF322" s="13">
        <f>SUMIFS(Inyecciones!$E$2:$E$14185,Inyecciones!$A$2:$A$14185,Balance!AF$4,Inyecciones!$B$2:$B$14185,Balance!$B322,Inyecciones!$C$2:$C$14185,Balance!AF$5)</f>
        <v>48195.210197488981</v>
      </c>
      <c r="AG322" s="13">
        <f>SUMIFS(Inyecciones!$E$2:$E$14185,Inyecciones!$A$2:$A$14185,Balance!AG$4,Inyecciones!$B$2:$B$14185,Balance!$B322,Inyecciones!$C$2:$C$14185,Balance!AG$5)</f>
        <v>21006.139045917069</v>
      </c>
      <c r="AH322" s="13">
        <f>SUMIFS(Inyecciones!$E$2:$E$14185,Inyecciones!$A$2:$A$14185,Balance!AH$4,Inyecciones!$B$2:$B$14185,Balance!$B322,Inyecciones!$C$2:$C$14185,Balance!AH$5)</f>
        <v>13136.26728365151</v>
      </c>
      <c r="AI322" s="13">
        <f>SUMIFS(Inyecciones!$E$2:$E$14185,Inyecciones!$A$2:$A$14185,Balance!AI$4,Inyecciones!$B$2:$B$14185,Balance!$B322,Inyecciones!$C$2:$C$14185,Balance!AI$5)</f>
        <v>10461.46253007925</v>
      </c>
      <c r="AJ322" s="13">
        <f>SUMIFS(Inyecciones!$E$2:$E$14185,Inyecciones!$A$2:$A$14185,Balance!AJ$4,Inyecciones!$B$2:$B$14185,Balance!$B322,Inyecciones!$C$2:$C$14185,Balance!AJ$5)</f>
        <v>15484.97743358556</v>
      </c>
      <c r="AK322" s="13">
        <f>SUMIFS(Inyecciones!$E$2:$E$14185,Inyecciones!$A$2:$A$14185,Balance!AK$4,Inyecciones!$B$2:$B$14185,Balance!$B322,Inyecciones!$C$2:$C$14185,Balance!AK$5)</f>
        <v>14465.62386489882</v>
      </c>
      <c r="AL322" s="14">
        <f>SUMIFS(Inyecciones!$E$2:$E$14185,Inyecciones!$A$2:$A$14185,Balance!AL$4,Inyecciones!$B$2:$B$14185,Balance!$B322,Inyecciones!$C$2:$C$14185,Balance!AL$5)</f>
        <v>16574.936163870079</v>
      </c>
      <c r="AM322" s="13"/>
      <c r="AN322" s="12">
        <f>SUMIFS('Retiro Mensual'!$E$2:$E$2629,'Retiro Mensual'!$A$2:$A$2629,AN$4,'Retiro Mensual'!$B$2:$B$2629,$B322,'Retiro Mensual'!$C$2:$C$2629,AN$5)</f>
        <v>96149.49884</v>
      </c>
      <c r="AO322" s="13">
        <f>SUMIFS('Retiro Mensual'!$E$2:$E$2629,'Retiro Mensual'!$A$2:$A$2629,AO$4,'Retiro Mensual'!$B$2:$B$2629,$B322,'Retiro Mensual'!$C$2:$C$2629,AO$5)</f>
        <v>68955.729330000002</v>
      </c>
      <c r="AP322" s="13">
        <f>SUMIFS('Retiro Mensual'!$E$2:$E$2629,'Retiro Mensual'!$A$2:$A$2629,AP$4,'Retiro Mensual'!$B$2:$B$2629,$B322,'Retiro Mensual'!$C$2:$C$2629,AP$5)</f>
        <v>270374.34509999998</v>
      </c>
      <c r="AQ322" s="13">
        <f>SUMIFS('Retiro Mensual'!$E$2:$E$2629,'Retiro Mensual'!$A$2:$A$2629,AQ$4,'Retiro Mensual'!$B$2:$B$2629,$B322,'Retiro Mensual'!$C$2:$C$2629,AQ$5)</f>
        <v>217533.68400000001</v>
      </c>
      <c r="AR322" s="13">
        <f>SUMIFS('Retiro Mensual'!$E$2:$E$2629,'Retiro Mensual'!$A$2:$A$2629,AR$4,'Retiro Mensual'!$B$2:$B$2629,$B322,'Retiro Mensual'!$C$2:$C$2629,AR$5)</f>
        <v>196441.48370000001</v>
      </c>
      <c r="AS322" s="13">
        <f>SUMIFS('Retiro Mensual'!$E$2:$E$2629,'Retiro Mensual'!$A$2:$A$2629,AS$4,'Retiro Mensual'!$B$2:$B$2629,$B322,'Retiro Mensual'!$C$2:$C$2629,AS$5)</f>
        <v>139635.8168</v>
      </c>
      <c r="AT322" s="13">
        <f>SUMIFS('Retiro Mensual'!$E$2:$E$2629,'Retiro Mensual'!$A$2:$A$2629,AT$4,'Retiro Mensual'!$B$2:$B$2629,$B322,'Retiro Mensual'!$C$2:$C$2629,AT$5)</f>
        <v>95378.721520000006</v>
      </c>
      <c r="AU322" s="13">
        <f>SUMIFS('Retiro Mensual'!$E$2:$E$2629,'Retiro Mensual'!$A$2:$A$2629,AU$4,'Retiro Mensual'!$B$2:$B$2629,$B322,'Retiro Mensual'!$C$2:$C$2629,AU$5)</f>
        <v>45527.914989999997</v>
      </c>
      <c r="AV322" s="13">
        <f>SUMIFS('Retiro Mensual'!$E$2:$E$2629,'Retiro Mensual'!$A$2:$A$2629,AV$4,'Retiro Mensual'!$B$2:$B$2629,$B322,'Retiro Mensual'!$C$2:$C$2629,AV$5)</f>
        <v>32479.07502</v>
      </c>
      <c r="AW322" s="13">
        <f>SUMIFS('Retiro Mensual'!$E$2:$E$2629,'Retiro Mensual'!$A$2:$A$2629,AW$4,'Retiro Mensual'!$B$2:$B$2629,$B322,'Retiro Mensual'!$C$2:$C$2629,AW$5)</f>
        <v>11815.77277</v>
      </c>
      <c r="AX322" s="13">
        <f>SUMIFS('Retiro Mensual'!$E$2:$E$2629,'Retiro Mensual'!$A$2:$A$2629,AX$4,'Retiro Mensual'!$B$2:$B$2629,$B322,'Retiro Mensual'!$C$2:$C$2629,AX$5)</f>
        <v>13825.54062</v>
      </c>
      <c r="AY322" s="14">
        <f>SUMIFS('Retiro Mensual'!$E$2:$E$2629,'Retiro Mensual'!$A$2:$A$2629,AY$4,'Retiro Mensual'!$B$2:$B$2629,$B322,'Retiro Mensual'!$C$2:$C$2629,AY$5)</f>
        <v>13648.53155</v>
      </c>
      <c r="AZ322" s="12">
        <f>SUMIFS('Retiro Mensual'!$E$2:$E$2629,'Retiro Mensual'!$A$2:$A$2629,AZ$4,'Retiro Mensual'!$B$2:$B$2629,$B322,'Retiro Mensual'!$C$2:$C$2629,AZ$5)</f>
        <v>96352.614990000002</v>
      </c>
      <c r="BA322" s="13">
        <f>SUMIFS('Retiro Mensual'!$E$2:$E$2629,'Retiro Mensual'!$A$2:$A$2629,BA$4,'Retiro Mensual'!$B$2:$B$2629,$B322,'Retiro Mensual'!$C$2:$C$2629,BA$5)</f>
        <v>69306.536380000005</v>
      </c>
      <c r="BB322" s="13">
        <f>SUMIFS('Retiro Mensual'!$E$2:$E$2629,'Retiro Mensual'!$A$2:$A$2629,BB$4,'Retiro Mensual'!$B$2:$B$2629,$B322,'Retiro Mensual'!$C$2:$C$2629,BB$5)</f>
        <v>271288.3113</v>
      </c>
      <c r="BC322" s="13">
        <f>SUMIFS('Retiro Mensual'!$E$2:$E$2629,'Retiro Mensual'!$A$2:$A$2629,BC$4,'Retiro Mensual'!$B$2:$B$2629,$B322,'Retiro Mensual'!$C$2:$C$2629,BC$5)</f>
        <v>218927.62789999999</v>
      </c>
      <c r="BD322" s="13">
        <f>SUMIFS('Retiro Mensual'!$E$2:$E$2629,'Retiro Mensual'!$A$2:$A$2629,BD$4,'Retiro Mensual'!$B$2:$B$2629,$B322,'Retiro Mensual'!$C$2:$C$2629,BD$5)</f>
        <v>196390.09969999999</v>
      </c>
      <c r="BE322" s="13">
        <f>SUMIFS('Retiro Mensual'!$E$2:$E$2629,'Retiro Mensual'!$A$2:$A$2629,BE$4,'Retiro Mensual'!$B$2:$B$2629,$B322,'Retiro Mensual'!$C$2:$C$2629,BE$5)</f>
        <v>140108.21739999999</v>
      </c>
      <c r="BF322" s="13">
        <f>SUMIFS('Retiro Mensual'!$E$2:$E$2629,'Retiro Mensual'!$A$2:$A$2629,BF$4,'Retiro Mensual'!$B$2:$B$2629,$B322,'Retiro Mensual'!$C$2:$C$2629,BF$5)</f>
        <v>100721.9528</v>
      </c>
      <c r="BG322" s="13">
        <f>SUMIFS('Retiro Mensual'!$E$2:$E$2629,'Retiro Mensual'!$A$2:$A$2629,BG$4,'Retiro Mensual'!$B$2:$B$2629,$B322,'Retiro Mensual'!$C$2:$C$2629,BG$5)</f>
        <v>45348.226620000001</v>
      </c>
      <c r="BH322" s="13">
        <f>SUMIFS('Retiro Mensual'!$E$2:$E$2629,'Retiro Mensual'!$A$2:$A$2629,BH$4,'Retiro Mensual'!$B$2:$B$2629,$B322,'Retiro Mensual'!$C$2:$C$2629,BH$5)</f>
        <v>31144.21848</v>
      </c>
      <c r="BI322" s="13">
        <f>SUMIFS('Retiro Mensual'!$E$2:$E$2629,'Retiro Mensual'!$A$2:$A$2629,BI$4,'Retiro Mensual'!$B$2:$B$2629,$B322,'Retiro Mensual'!$C$2:$C$2629,BI$5)</f>
        <v>14488.834339999999</v>
      </c>
      <c r="BJ322" s="13">
        <f>SUMIFS('Retiro Mensual'!$E$2:$E$2629,'Retiro Mensual'!$A$2:$A$2629,BJ$4,'Retiro Mensual'!$B$2:$B$2629,$B322,'Retiro Mensual'!$C$2:$C$2629,BJ$5)</f>
        <v>17901.249779999998</v>
      </c>
      <c r="BK322" s="14">
        <f>SUMIFS('Retiro Mensual'!$E$2:$E$2629,'Retiro Mensual'!$A$2:$A$2629,BK$4,'Retiro Mensual'!$B$2:$B$2629,$B322,'Retiro Mensual'!$C$2:$C$2629,BK$5)</f>
        <v>20941.962299999999</v>
      </c>
      <c r="BL322" s="12">
        <f>SUMIFS('Retiro Mensual'!$E$2:$E$2629,'Retiro Mensual'!$A$2:$A$2629,BL$4,'Retiro Mensual'!$B$2:$B$2629,$B322,'Retiro Mensual'!$C$2:$C$2629,BL$5)</f>
        <v>0</v>
      </c>
      <c r="BM322" s="13">
        <f>SUMIFS('Retiro Mensual'!$E$2:$E$2629,'Retiro Mensual'!$A$2:$A$2629,BM$4,'Retiro Mensual'!$B$2:$B$2629,$B322,'Retiro Mensual'!$C$2:$C$2629,BM$5)</f>
        <v>0</v>
      </c>
      <c r="BN322" s="13">
        <f>SUMIFS('Retiro Mensual'!$E$2:$E$2629,'Retiro Mensual'!$A$2:$A$2629,BN$4,'Retiro Mensual'!$B$2:$B$2629,$B322,'Retiro Mensual'!$C$2:$C$2629,BN$5)</f>
        <v>0</v>
      </c>
      <c r="BO322" s="13">
        <f>SUMIFS('Retiro Mensual'!$E$2:$E$2629,'Retiro Mensual'!$A$2:$A$2629,BO$4,'Retiro Mensual'!$B$2:$B$2629,$B322,'Retiro Mensual'!$C$2:$C$2629,BO$5)</f>
        <v>0</v>
      </c>
      <c r="BP322" s="13">
        <f>SUMIFS('Retiro Mensual'!$E$2:$E$2629,'Retiro Mensual'!$A$2:$A$2629,BP$4,'Retiro Mensual'!$B$2:$B$2629,$B322,'Retiro Mensual'!$C$2:$C$2629,BP$5)</f>
        <v>0</v>
      </c>
      <c r="BQ322" s="13">
        <f>SUMIFS('Retiro Mensual'!$E$2:$E$2629,'Retiro Mensual'!$A$2:$A$2629,BQ$4,'Retiro Mensual'!$B$2:$B$2629,$B322,'Retiro Mensual'!$C$2:$C$2629,BQ$5)</f>
        <v>0</v>
      </c>
      <c r="BR322" s="13">
        <f>SUMIFS('Retiro Mensual'!$E$2:$E$2629,'Retiro Mensual'!$A$2:$A$2629,BR$4,'Retiro Mensual'!$B$2:$B$2629,$B322,'Retiro Mensual'!$C$2:$C$2629,BR$5)</f>
        <v>0</v>
      </c>
      <c r="BS322" s="13">
        <f>SUMIFS('Retiro Mensual'!$E$2:$E$2629,'Retiro Mensual'!$A$2:$A$2629,BS$4,'Retiro Mensual'!$B$2:$B$2629,$B322,'Retiro Mensual'!$C$2:$C$2629,BS$5)</f>
        <v>0</v>
      </c>
      <c r="BT322" s="13">
        <f>SUMIFS('Retiro Mensual'!$E$2:$E$2629,'Retiro Mensual'!$A$2:$A$2629,BT$4,'Retiro Mensual'!$B$2:$B$2629,$B322,'Retiro Mensual'!$C$2:$C$2629,BT$5)</f>
        <v>0</v>
      </c>
      <c r="BU322" s="13">
        <f>SUMIFS('Retiro Mensual'!$E$2:$E$2629,'Retiro Mensual'!$A$2:$A$2629,BU$4,'Retiro Mensual'!$B$2:$B$2629,$B322,'Retiro Mensual'!$C$2:$C$2629,BU$5)</f>
        <v>0</v>
      </c>
      <c r="BV322" s="13">
        <f>SUMIFS('Retiro Mensual'!$E$2:$E$2629,'Retiro Mensual'!$A$2:$A$2629,BV$4,'Retiro Mensual'!$B$2:$B$2629,$B322,'Retiro Mensual'!$C$2:$C$2629,BV$5)</f>
        <v>0</v>
      </c>
      <c r="BW322" s="14">
        <f>SUMIFS('Retiro Mensual'!$E$2:$E$2629,'Retiro Mensual'!$A$2:$A$2629,BW$4,'Retiro Mensual'!$B$2:$B$2629,$B322,'Retiro Mensual'!$C$2:$C$2629,BW$5)</f>
        <v>0</v>
      </c>
      <c r="BX322" s="13"/>
      <c r="BY322" s="12">
        <f>SUMIFS('Compra Ventas'!$E$2:$E$2700,'Compra Ventas'!$A$2:$A$2700,BY$4,'Compra Ventas'!$B$2:$B$2700,$B322,'Compra Ventas'!$C$2:$C$2700,BY$5)</f>
        <v>0</v>
      </c>
      <c r="BZ322" s="13">
        <f>SUMIFS('Compra Ventas'!$E$2:$E$2700,'Compra Ventas'!$A$2:$A$2700,BZ$4,'Compra Ventas'!$B$2:$B$2700,$B322,'Compra Ventas'!$C$2:$C$2700,BZ$5)</f>
        <v>0</v>
      </c>
      <c r="CA322" s="13">
        <f>SUMIFS('Compra Ventas'!$E$2:$E$2700,'Compra Ventas'!$A$2:$A$2700,CA$4,'Compra Ventas'!$B$2:$B$2700,$B322,'Compra Ventas'!$C$2:$C$2700,CA$5)</f>
        <v>0</v>
      </c>
      <c r="CB322" s="13">
        <f>SUMIFS('Compra Ventas'!$E$2:$E$2700,'Compra Ventas'!$A$2:$A$2700,CB$4,'Compra Ventas'!$B$2:$B$2700,$B322,'Compra Ventas'!$C$2:$C$2700,CB$5)</f>
        <v>0</v>
      </c>
      <c r="CC322" s="13">
        <f>SUMIFS('Compra Ventas'!$E$2:$E$2700,'Compra Ventas'!$A$2:$A$2700,CC$4,'Compra Ventas'!$B$2:$B$2700,$B322,'Compra Ventas'!$C$2:$C$2700,CC$5)</f>
        <v>0</v>
      </c>
      <c r="CD322" s="13">
        <f>SUMIFS('Compra Ventas'!$E$2:$E$2700,'Compra Ventas'!$A$2:$A$2700,CD$4,'Compra Ventas'!$B$2:$B$2700,$B322,'Compra Ventas'!$C$2:$C$2700,CD$5)</f>
        <v>0</v>
      </c>
      <c r="CE322" s="13">
        <f>SUMIFS('Compra Ventas'!$E$2:$E$2700,'Compra Ventas'!$A$2:$A$2700,CE$4,'Compra Ventas'!$B$2:$B$2700,$B322,'Compra Ventas'!$C$2:$C$2700,CE$5)</f>
        <v>0</v>
      </c>
      <c r="CF322" s="13">
        <f>SUMIFS('Compra Ventas'!$E$2:$E$2700,'Compra Ventas'!$A$2:$A$2700,CF$4,'Compra Ventas'!$B$2:$B$2700,$B322,'Compra Ventas'!$C$2:$C$2700,CF$5)</f>
        <v>0</v>
      </c>
      <c r="CG322" s="13">
        <f>SUMIFS('Compra Ventas'!$E$2:$E$2700,'Compra Ventas'!$A$2:$A$2700,CG$4,'Compra Ventas'!$B$2:$B$2700,$B322,'Compra Ventas'!$C$2:$C$2700,CG$5)</f>
        <v>0</v>
      </c>
      <c r="CH322" s="13">
        <f>SUMIFS('Compra Ventas'!$E$2:$E$2700,'Compra Ventas'!$A$2:$A$2700,CH$4,'Compra Ventas'!$B$2:$B$2700,$B322,'Compra Ventas'!$C$2:$C$2700,CH$5)</f>
        <v>0</v>
      </c>
      <c r="CI322" s="13">
        <f>SUMIFS('Compra Ventas'!$E$2:$E$2700,'Compra Ventas'!$A$2:$A$2700,CI$4,'Compra Ventas'!$B$2:$B$2700,$B322,'Compra Ventas'!$C$2:$C$2700,CI$5)</f>
        <v>0</v>
      </c>
      <c r="CJ322" s="14">
        <f>SUMIFS('Compra Ventas'!$E$2:$E$2700,'Compra Ventas'!$A$2:$A$2700,CJ$4,'Compra Ventas'!$B$2:$B$2700,$B322,'Compra Ventas'!$C$2:$C$2700,CJ$5)</f>
        <v>0</v>
      </c>
      <c r="CK322" s="12">
        <f>SUMIFS('Compra Ventas'!$E$2:$E$2700,'Compra Ventas'!$A$2:$A$2700,CK$4,'Compra Ventas'!$B$2:$B$2700,$B322,'Compra Ventas'!$C$2:$C$2700,CK$5)</f>
        <v>0</v>
      </c>
      <c r="CL322" s="13">
        <f>SUMIFS('Compra Ventas'!$E$2:$E$2700,'Compra Ventas'!$A$2:$A$2700,CL$4,'Compra Ventas'!$B$2:$B$2700,$B322,'Compra Ventas'!$C$2:$C$2700,CL$5)</f>
        <v>0</v>
      </c>
      <c r="CM322" s="13">
        <f>SUMIFS('Compra Ventas'!$E$2:$E$2700,'Compra Ventas'!$A$2:$A$2700,CM$4,'Compra Ventas'!$B$2:$B$2700,$B322,'Compra Ventas'!$C$2:$C$2700,CM$5)</f>
        <v>0</v>
      </c>
      <c r="CN322" s="13">
        <f>SUMIFS('Compra Ventas'!$E$2:$E$2700,'Compra Ventas'!$A$2:$A$2700,CN$4,'Compra Ventas'!$B$2:$B$2700,$B322,'Compra Ventas'!$C$2:$C$2700,CN$5)</f>
        <v>0</v>
      </c>
      <c r="CO322" s="13">
        <f>SUMIFS('Compra Ventas'!$E$2:$E$2700,'Compra Ventas'!$A$2:$A$2700,CO$4,'Compra Ventas'!$B$2:$B$2700,$B322,'Compra Ventas'!$C$2:$C$2700,CO$5)</f>
        <v>0</v>
      </c>
      <c r="CP322" s="13">
        <f>SUMIFS('Compra Ventas'!$E$2:$E$2700,'Compra Ventas'!$A$2:$A$2700,CP$4,'Compra Ventas'!$B$2:$B$2700,$B322,'Compra Ventas'!$C$2:$C$2700,CP$5)</f>
        <v>0</v>
      </c>
      <c r="CQ322" s="13">
        <f>SUMIFS('Compra Ventas'!$E$2:$E$2700,'Compra Ventas'!$A$2:$A$2700,CQ$4,'Compra Ventas'!$B$2:$B$2700,$B322,'Compra Ventas'!$C$2:$C$2700,CQ$5)</f>
        <v>0</v>
      </c>
      <c r="CR322" s="13">
        <f>SUMIFS('Compra Ventas'!$E$2:$E$2700,'Compra Ventas'!$A$2:$A$2700,CR$4,'Compra Ventas'!$B$2:$B$2700,$B322,'Compra Ventas'!$C$2:$C$2700,CR$5)</f>
        <v>0</v>
      </c>
      <c r="CS322" s="13">
        <f>SUMIFS('Compra Ventas'!$E$2:$E$2700,'Compra Ventas'!$A$2:$A$2700,CS$4,'Compra Ventas'!$B$2:$B$2700,$B322,'Compra Ventas'!$C$2:$C$2700,CS$5)</f>
        <v>0</v>
      </c>
      <c r="CT322" s="13">
        <f>SUMIFS('Compra Ventas'!$E$2:$E$2700,'Compra Ventas'!$A$2:$A$2700,CT$4,'Compra Ventas'!$B$2:$B$2700,$B322,'Compra Ventas'!$C$2:$C$2700,CT$5)</f>
        <v>0</v>
      </c>
      <c r="CU322" s="13">
        <f>SUMIFS('Compra Ventas'!$E$2:$E$2700,'Compra Ventas'!$A$2:$A$2700,CU$4,'Compra Ventas'!$B$2:$B$2700,$B322,'Compra Ventas'!$C$2:$C$2700,CU$5)</f>
        <v>0</v>
      </c>
      <c r="CV322" s="14">
        <f>SUMIFS('Compra Ventas'!$E$2:$E$2700,'Compra Ventas'!$A$2:$A$2700,CV$4,'Compra Ventas'!$B$2:$B$2700,$B322,'Compra Ventas'!$C$2:$C$2700,CV$5)</f>
        <v>0</v>
      </c>
      <c r="CW322" s="12">
        <f>SUMIFS('Compra Ventas'!$E$2:$E$2700,'Compra Ventas'!$A$2:$A$2700,CW$4,'Compra Ventas'!$B$2:$B$2700,$B322,'Compra Ventas'!$C$2:$C$2700,CW$5)</f>
        <v>0</v>
      </c>
      <c r="CX322" s="13">
        <f>SUMIFS('Compra Ventas'!$E$2:$E$2700,'Compra Ventas'!$A$2:$A$2700,CX$4,'Compra Ventas'!$B$2:$B$2700,$B322,'Compra Ventas'!$C$2:$C$2700,CX$5)</f>
        <v>0</v>
      </c>
      <c r="CY322" s="13">
        <f>SUMIFS('Compra Ventas'!$E$2:$E$2700,'Compra Ventas'!$A$2:$A$2700,CY$4,'Compra Ventas'!$B$2:$B$2700,$B322,'Compra Ventas'!$C$2:$C$2700,CY$5)</f>
        <v>0</v>
      </c>
      <c r="CZ322" s="13">
        <f>SUMIFS('Compra Ventas'!$E$2:$E$2700,'Compra Ventas'!$A$2:$A$2700,CZ$4,'Compra Ventas'!$B$2:$B$2700,$B322,'Compra Ventas'!$C$2:$C$2700,CZ$5)</f>
        <v>0</v>
      </c>
      <c r="DA322" s="13">
        <f>SUMIFS('Compra Ventas'!$E$2:$E$2700,'Compra Ventas'!$A$2:$A$2700,DA$4,'Compra Ventas'!$B$2:$B$2700,$B322,'Compra Ventas'!$C$2:$C$2700,DA$5)</f>
        <v>0</v>
      </c>
      <c r="DB322" s="13">
        <f>SUMIFS('Compra Ventas'!$E$2:$E$2700,'Compra Ventas'!$A$2:$A$2700,DB$4,'Compra Ventas'!$B$2:$B$2700,$B322,'Compra Ventas'!$C$2:$C$2700,DB$5)</f>
        <v>0</v>
      </c>
      <c r="DC322" s="13">
        <f>SUMIFS('Compra Ventas'!$E$2:$E$2700,'Compra Ventas'!$A$2:$A$2700,DC$4,'Compra Ventas'!$B$2:$B$2700,$B322,'Compra Ventas'!$C$2:$C$2700,DC$5)</f>
        <v>0</v>
      </c>
      <c r="DD322" s="13">
        <f>SUMIFS('Compra Ventas'!$E$2:$E$2700,'Compra Ventas'!$A$2:$A$2700,DD$4,'Compra Ventas'!$B$2:$B$2700,$B322,'Compra Ventas'!$C$2:$C$2700,DD$5)</f>
        <v>0</v>
      </c>
      <c r="DE322" s="13">
        <f>SUMIFS('Compra Ventas'!$E$2:$E$2700,'Compra Ventas'!$A$2:$A$2700,DE$4,'Compra Ventas'!$B$2:$B$2700,$B322,'Compra Ventas'!$C$2:$C$2700,DE$5)</f>
        <v>0</v>
      </c>
      <c r="DF322" s="13">
        <f>SUMIFS('Compra Ventas'!$E$2:$E$2700,'Compra Ventas'!$A$2:$A$2700,DF$4,'Compra Ventas'!$B$2:$B$2700,$B322,'Compra Ventas'!$C$2:$C$2700,DF$5)</f>
        <v>0</v>
      </c>
      <c r="DG322" s="13">
        <f>SUMIFS('Compra Ventas'!$E$2:$E$2700,'Compra Ventas'!$A$2:$A$2700,DG$4,'Compra Ventas'!$B$2:$B$2700,$B322,'Compra Ventas'!$C$2:$C$2700,DG$5)</f>
        <v>0</v>
      </c>
      <c r="DH322" s="14">
        <f>SUMIFS('Compra Ventas'!$E$2:$E$2700,'Compra Ventas'!$A$2:$A$2700,DH$4,'Compra Ventas'!$B$2:$B$2700,$B322,'Compra Ventas'!$C$2:$C$2700,DH$5)</f>
        <v>0</v>
      </c>
      <c r="DI322" s="84"/>
      <c r="DJ322" s="98">
        <f>SUMIFS('Ajuste Ciclado'!D$5:D$47,'Ajuste Ciclado'!$C$5:$C$47,Balance!DJ$4,'Ajuste Ciclado'!$B$5:$B$47,Balance!$B322)</f>
        <v>0</v>
      </c>
      <c r="DK322" s="99">
        <f>SUMIFS('Ajuste Ciclado'!E$5:E$47,'Ajuste Ciclado'!$C$5:$C$47,Balance!DK$4,'Ajuste Ciclado'!$B$5:$B$47,Balance!$B322)</f>
        <v>0</v>
      </c>
      <c r="DL322" s="99">
        <f>SUMIFS('Ajuste Ciclado'!F$5:F$47,'Ajuste Ciclado'!$C$5:$C$47,Balance!DL$4,'Ajuste Ciclado'!$B$5:$B$47,Balance!$B322)</f>
        <v>0</v>
      </c>
      <c r="DM322" s="99">
        <f>SUMIFS('Ajuste Ciclado'!G$5:G$47,'Ajuste Ciclado'!$C$5:$C$47,Balance!DM$4,'Ajuste Ciclado'!$B$5:$B$47,Balance!$B322)</f>
        <v>0</v>
      </c>
      <c r="DN322" s="99">
        <f>SUMIFS('Ajuste Ciclado'!H$5:H$47,'Ajuste Ciclado'!$C$5:$C$47,Balance!DN$4,'Ajuste Ciclado'!$B$5:$B$47,Balance!$B322)</f>
        <v>0</v>
      </c>
      <c r="DO322" s="99">
        <f>SUMIFS('Ajuste Ciclado'!I$5:I$47,'Ajuste Ciclado'!$C$5:$C$47,Balance!DO$4,'Ajuste Ciclado'!$B$5:$B$47,Balance!$B322)</f>
        <v>0</v>
      </c>
      <c r="DP322" s="99">
        <f>SUMIFS('Ajuste Ciclado'!J$5:J$47,'Ajuste Ciclado'!$C$5:$C$47,Balance!DP$4,'Ajuste Ciclado'!$B$5:$B$47,Balance!$B322)</f>
        <v>0</v>
      </c>
      <c r="DQ322" s="99">
        <f>SUMIFS('Ajuste Ciclado'!K$5:K$47,'Ajuste Ciclado'!$C$5:$C$47,Balance!DQ$4,'Ajuste Ciclado'!$B$5:$B$47,Balance!$B322)</f>
        <v>0</v>
      </c>
      <c r="DR322" s="99">
        <f>SUMIFS('Ajuste Ciclado'!L$5:L$47,'Ajuste Ciclado'!$C$5:$C$47,Balance!DR$4,'Ajuste Ciclado'!$B$5:$B$47,Balance!$B322)</f>
        <v>0</v>
      </c>
      <c r="DS322" s="99">
        <f>SUMIFS('Ajuste Ciclado'!M$5:M$47,'Ajuste Ciclado'!$C$5:$C$47,Balance!DS$4,'Ajuste Ciclado'!$B$5:$B$47,Balance!$B322)</f>
        <v>0</v>
      </c>
      <c r="DT322" s="99">
        <f>SUMIFS('Ajuste Ciclado'!N$5:N$47,'Ajuste Ciclado'!$C$5:$C$47,Balance!DT$4,'Ajuste Ciclado'!$B$5:$B$47,Balance!$B322)</f>
        <v>0</v>
      </c>
      <c r="DU322" s="100">
        <f>SUMIFS('Ajuste Ciclado'!O$5:O$47,'Ajuste Ciclado'!$C$5:$C$47,Balance!DU$4,'Ajuste Ciclado'!$B$5:$B$47,Balance!$B322)</f>
        <v>0</v>
      </c>
      <c r="DV322" s="98">
        <f>SUMIFS('Ajuste Ciclado'!D$5:D$47,'Ajuste Ciclado'!$C$5:$C$47,Balance!DV$4,'Ajuste Ciclado'!$B$5:$B$47,Balance!$B322)</f>
        <v>0</v>
      </c>
      <c r="DW322" s="99">
        <f>SUMIFS('Ajuste Ciclado'!E$5:E$47,'Ajuste Ciclado'!$C$5:$C$47,Balance!DW$4,'Ajuste Ciclado'!$B$5:$B$47,Balance!$B322)</f>
        <v>0</v>
      </c>
      <c r="DX322" s="99">
        <f>SUMIFS('Ajuste Ciclado'!F$5:F$47,'Ajuste Ciclado'!$C$5:$C$47,Balance!DX$4,'Ajuste Ciclado'!$B$5:$B$47,Balance!$B322)</f>
        <v>0</v>
      </c>
      <c r="DY322" s="99">
        <f>SUMIFS('Ajuste Ciclado'!G$5:G$47,'Ajuste Ciclado'!$C$5:$C$47,Balance!DY$4,'Ajuste Ciclado'!$B$5:$B$47,Balance!$B322)</f>
        <v>0</v>
      </c>
      <c r="DZ322" s="99">
        <f>SUMIFS('Ajuste Ciclado'!H$5:H$47,'Ajuste Ciclado'!$C$5:$C$47,Balance!DZ$4,'Ajuste Ciclado'!$B$5:$B$47,Balance!$B322)</f>
        <v>0</v>
      </c>
      <c r="EA322" s="99">
        <f>SUMIFS('Ajuste Ciclado'!I$5:I$47,'Ajuste Ciclado'!$C$5:$C$47,Balance!EA$4,'Ajuste Ciclado'!$B$5:$B$47,Balance!$B322)</f>
        <v>0</v>
      </c>
      <c r="EB322" s="99">
        <f>SUMIFS('Ajuste Ciclado'!J$5:J$47,'Ajuste Ciclado'!$C$5:$C$47,Balance!EB$4,'Ajuste Ciclado'!$B$5:$B$47,Balance!$B322)</f>
        <v>0</v>
      </c>
      <c r="EC322" s="99">
        <f>SUMIFS('Ajuste Ciclado'!K$5:K$47,'Ajuste Ciclado'!$C$5:$C$47,Balance!EC$4,'Ajuste Ciclado'!$B$5:$B$47,Balance!$B322)</f>
        <v>0</v>
      </c>
      <c r="ED322" s="99">
        <f>SUMIFS('Ajuste Ciclado'!L$5:L$47,'Ajuste Ciclado'!$C$5:$C$47,Balance!ED$4,'Ajuste Ciclado'!$B$5:$B$47,Balance!$B322)</f>
        <v>0</v>
      </c>
      <c r="EE322" s="99">
        <f>SUMIFS('Ajuste Ciclado'!M$5:M$47,'Ajuste Ciclado'!$C$5:$C$47,Balance!EE$4,'Ajuste Ciclado'!$B$5:$B$47,Balance!$B322)</f>
        <v>0</v>
      </c>
      <c r="EF322" s="99">
        <f>SUMIFS('Ajuste Ciclado'!N$5:N$47,'Ajuste Ciclado'!$C$5:$C$47,Balance!EF$4,'Ajuste Ciclado'!$B$5:$B$47,Balance!$B322)</f>
        <v>0</v>
      </c>
      <c r="EG322" s="100">
        <f>SUMIFS('Ajuste Ciclado'!O$5:O$47,'Ajuste Ciclado'!$C$5:$C$47,Balance!EG$4,'Ajuste Ciclado'!$B$5:$B$47,Balance!$B322)</f>
        <v>0</v>
      </c>
      <c r="EH322" s="98">
        <f>SUMIFS('Ajuste Ciclado'!D$5:D$47,'Ajuste Ciclado'!$C$5:$C$47,Balance!EH$4,'Ajuste Ciclado'!$B$5:$B$47,Balance!$B322)</f>
        <v>0</v>
      </c>
      <c r="EI322" s="99">
        <f>SUMIFS('Ajuste Ciclado'!E$5:E$47,'Ajuste Ciclado'!$C$5:$C$47,Balance!EI$4,'Ajuste Ciclado'!$B$5:$B$47,Balance!$B322)</f>
        <v>0</v>
      </c>
      <c r="EJ322" s="99">
        <f>SUMIFS('Ajuste Ciclado'!F$5:F$47,'Ajuste Ciclado'!$C$5:$C$47,Balance!EJ$4,'Ajuste Ciclado'!$B$5:$B$47,Balance!$B322)</f>
        <v>0</v>
      </c>
      <c r="EK322" s="99">
        <f>SUMIFS('Ajuste Ciclado'!G$5:G$47,'Ajuste Ciclado'!$C$5:$C$47,Balance!EK$4,'Ajuste Ciclado'!$B$5:$B$47,Balance!$B322)</f>
        <v>0</v>
      </c>
      <c r="EL322" s="99">
        <f>SUMIFS('Ajuste Ciclado'!H$5:H$47,'Ajuste Ciclado'!$C$5:$C$47,Balance!EL$4,'Ajuste Ciclado'!$B$5:$B$47,Balance!$B322)</f>
        <v>0</v>
      </c>
      <c r="EM322" s="99">
        <f>SUMIFS('Ajuste Ciclado'!I$5:I$47,'Ajuste Ciclado'!$C$5:$C$47,Balance!EM$4,'Ajuste Ciclado'!$B$5:$B$47,Balance!$B322)</f>
        <v>0</v>
      </c>
      <c r="EN322" s="99">
        <f>SUMIFS('Ajuste Ciclado'!J$5:J$47,'Ajuste Ciclado'!$C$5:$C$47,Balance!EN$4,'Ajuste Ciclado'!$B$5:$B$47,Balance!$B322)</f>
        <v>0</v>
      </c>
      <c r="EO322" s="99">
        <f>SUMIFS('Ajuste Ciclado'!K$5:K$47,'Ajuste Ciclado'!$C$5:$C$47,Balance!EO$4,'Ajuste Ciclado'!$B$5:$B$47,Balance!$B322)</f>
        <v>0</v>
      </c>
      <c r="EP322" s="99">
        <f>SUMIFS('Ajuste Ciclado'!L$5:L$47,'Ajuste Ciclado'!$C$5:$C$47,Balance!EP$4,'Ajuste Ciclado'!$B$5:$B$47,Balance!$B322)</f>
        <v>0</v>
      </c>
      <c r="EQ322" s="99">
        <f>SUMIFS('Ajuste Ciclado'!M$5:M$47,'Ajuste Ciclado'!$C$5:$C$47,Balance!EQ$4,'Ajuste Ciclado'!$B$5:$B$47,Balance!$B322)</f>
        <v>0</v>
      </c>
      <c r="ER322" s="99">
        <f>SUMIFS('Ajuste Ciclado'!N$5:N$47,'Ajuste Ciclado'!$C$5:$C$47,Balance!ER$4,'Ajuste Ciclado'!$B$5:$B$47,Balance!$B322)</f>
        <v>0</v>
      </c>
      <c r="ES322" s="100">
        <f>SUMIFS('Ajuste Ciclado'!O$5:O$47,'Ajuste Ciclado'!$C$5:$C$47,Balance!ES$4,'Ajuste Ciclado'!$B$5:$B$47,Balance!$B322)</f>
        <v>0</v>
      </c>
      <c r="ET322" s="84"/>
      <c r="EU322" s="12">
        <f t="shared" si="377"/>
        <v>-67063.912738008585</v>
      </c>
      <c r="EV322" s="13">
        <f t="shared" si="342"/>
        <v>-48305.966012070319</v>
      </c>
      <c r="EW322" s="13">
        <f t="shared" si="343"/>
        <v>-248135.02147472507</v>
      </c>
      <c r="EX322" s="13">
        <f t="shared" si="344"/>
        <v>-192405.99337430132</v>
      </c>
      <c r="EY322" s="13">
        <f t="shared" si="345"/>
        <v>-174658.16952610441</v>
      </c>
      <c r="EZ322" s="13">
        <f t="shared" si="346"/>
        <v>-94380.220169858745</v>
      </c>
      <c r="FA322" s="13">
        <f t="shared" si="347"/>
        <v>-75154.001110484169</v>
      </c>
      <c r="FB322" s="13">
        <f t="shared" si="348"/>
        <v>-32752.346229942057</v>
      </c>
      <c r="FC322" s="13">
        <f t="shared" si="349"/>
        <v>-22264.168563090032</v>
      </c>
      <c r="FD322" s="13">
        <f t="shared" si="350"/>
        <v>-1452.2795249033497</v>
      </c>
      <c r="FE322" s="13">
        <f t="shared" si="351"/>
        <v>-1092.1854353018389</v>
      </c>
      <c r="FF322" s="14">
        <f t="shared" si="352"/>
        <v>-889.11993281648029</v>
      </c>
      <c r="FG322" s="12">
        <f t="shared" si="353"/>
        <v>-67199.040451273657</v>
      </c>
      <c r="FH322" s="13">
        <f t="shared" si="354"/>
        <v>-48628.782124029778</v>
      </c>
      <c r="FI322" s="13">
        <f t="shared" si="355"/>
        <v>-248774.9285178534</v>
      </c>
      <c r="FJ322" s="13">
        <f t="shared" si="356"/>
        <v>-193470.66250120354</v>
      </c>
      <c r="FK322" s="13">
        <f t="shared" si="357"/>
        <v>-174472.56915611273</v>
      </c>
      <c r="FL322" s="13">
        <f t="shared" si="358"/>
        <v>-94439.375734122703</v>
      </c>
      <c r="FM322" s="13">
        <f t="shared" si="359"/>
        <v>-80193.493530374297</v>
      </c>
      <c r="FN322" s="13">
        <f t="shared" si="360"/>
        <v>-32692.567023369629</v>
      </c>
      <c r="FO322" s="13">
        <f t="shared" si="361"/>
        <v>-20868.395587466111</v>
      </c>
      <c r="FP322" s="13">
        <f t="shared" si="362"/>
        <v>-2729.7530322264993</v>
      </c>
      <c r="FQ322" s="13">
        <f t="shared" si="363"/>
        <v>-4352.0546834990382</v>
      </c>
      <c r="FR322" s="14">
        <f t="shared" si="364"/>
        <v>-6056.9102142027987</v>
      </c>
      <c r="FS322" s="12">
        <f t="shared" si="365"/>
        <v>29166.39811029374</v>
      </c>
      <c r="FT322" s="13">
        <f t="shared" si="366"/>
        <v>20599.123301358632</v>
      </c>
      <c r="FU322" s="13">
        <f t="shared" si="367"/>
        <v>22500.087800581641</v>
      </c>
      <c r="FV322" s="13">
        <f t="shared" si="368"/>
        <v>25300.71228491962</v>
      </c>
      <c r="FW322" s="13">
        <f t="shared" si="369"/>
        <v>23106.13221920652</v>
      </c>
      <c r="FX322" s="13">
        <f t="shared" si="370"/>
        <v>48195.210197488981</v>
      </c>
      <c r="FY322" s="13">
        <f t="shared" si="371"/>
        <v>21006.139045917069</v>
      </c>
      <c r="FZ322" s="13">
        <f t="shared" si="372"/>
        <v>13136.26728365151</v>
      </c>
      <c r="GA322" s="13">
        <f t="shared" si="373"/>
        <v>10461.46253007925</v>
      </c>
      <c r="GB322" s="13">
        <f t="shared" si="374"/>
        <v>15484.97743358556</v>
      </c>
      <c r="GC322" s="13">
        <f t="shared" si="375"/>
        <v>14465.62386489882</v>
      </c>
      <c r="GD322" s="14">
        <f t="shared" si="376"/>
        <v>16574.936163870079</v>
      </c>
      <c r="GE322" s="84"/>
      <c r="GF322" s="12">
        <f t="shared" si="388"/>
        <v>-958553.38409160636</v>
      </c>
      <c r="GG322" s="13">
        <f t="shared" si="388"/>
        <v>-973878.53255573416</v>
      </c>
      <c r="GH322" s="14">
        <f t="shared" si="388"/>
        <v>259997.0702358514</v>
      </c>
      <c r="GI322" s="6">
        <f t="shared" si="379"/>
        <v>2</v>
      </c>
      <c r="GJ322" s="12">
        <f t="shared" si="380"/>
        <v>-615199.1843751308</v>
      </c>
      <c r="GK322" s="13">
        <f t="shared" si="381"/>
        <v>-616718.1601751697</v>
      </c>
      <c r="GL322" s="14">
        <f t="shared" si="382"/>
        <v>0</v>
      </c>
      <c r="GM322" s="84"/>
      <c r="GN322" s="66">
        <f t="shared" si="383"/>
        <v>-616718.1601751697</v>
      </c>
      <c r="GO322" s="84"/>
      <c r="GP322" s="63" t="str" cm="1">
        <f t="array" ref="GP322">INDEX($GF$4:$GH$4,1,GI322)</f>
        <v>Sample 3</v>
      </c>
      <c r="GQ322" s="12">
        <f t="shared" si="385"/>
        <v>-248135.02147472507</v>
      </c>
      <c r="GR322" s="13">
        <f t="shared" si="385"/>
        <v>-192405.99337430132</v>
      </c>
      <c r="GS322" s="14">
        <f t="shared" si="385"/>
        <v>-174658.16952610441</v>
      </c>
      <c r="GT322" s="12">
        <f t="shared" si="386"/>
        <v>-248774.9285178534</v>
      </c>
      <c r="GU322" s="13">
        <f t="shared" si="386"/>
        <v>-193470.66250120354</v>
      </c>
      <c r="GV322" s="14">
        <f t="shared" si="386"/>
        <v>-174472.56915611273</v>
      </c>
      <c r="GW322" s="12">
        <f t="shared" si="387"/>
        <v>10461.46253007925</v>
      </c>
      <c r="GX322" s="13">
        <f t="shared" si="387"/>
        <v>13136.26728365151</v>
      </c>
      <c r="GY322" s="14">
        <f t="shared" si="387"/>
        <v>14465.62386489882</v>
      </c>
      <c r="GZ322" s="84" t="str">
        <f t="shared" si="390"/>
        <v>Sample 3</v>
      </c>
      <c r="HA322" s="12">
        <f t="shared" si="389"/>
        <v>-248774.9285178534</v>
      </c>
      <c r="HB322" s="13">
        <f t="shared" si="389"/>
        <v>-193470.66250120354</v>
      </c>
      <c r="HC322" s="14">
        <f t="shared" si="389"/>
        <v>-174472.56915611273</v>
      </c>
      <c r="HD322" s="6">
        <f t="shared" si="391"/>
        <v>-616718.1601751697</v>
      </c>
      <c r="HE322" s="84" t="str">
        <f t="shared" si="392"/>
        <v>Ok</v>
      </c>
    </row>
    <row r="323" spans="2:213" x14ac:dyDescent="0.3">
      <c r="B323" s="84" t="s">
        <v>64</v>
      </c>
      <c r="C323" s="12">
        <f>SUMIFS(Inyecciones!$E$2:$E$14185,Inyecciones!$A$2:$A$14185,Balance!C$4,Inyecciones!$B$2:$B$14185,Balance!$B323,Inyecciones!$C$2:$C$14185,Balance!C$5)</f>
        <v>62541.835258214312</v>
      </c>
      <c r="D323" s="13">
        <f>SUMIFS(Inyecciones!$E$2:$E$14185,Inyecciones!$A$2:$A$14185,Balance!D$4,Inyecciones!$B$2:$B$14185,Balance!$B323,Inyecciones!$C$2:$C$14185,Balance!D$5)</f>
        <v>43505.983182380849</v>
      </c>
      <c r="E323" s="13">
        <f>SUMIFS(Inyecciones!$E$2:$E$14185,Inyecciones!$A$2:$A$14185,Balance!E$4,Inyecciones!$B$2:$B$14185,Balance!$B323,Inyecciones!$C$2:$C$14185,Balance!E$5)</f>
        <v>47274.032117583221</v>
      </c>
      <c r="F323" s="13">
        <f>SUMIFS(Inyecciones!$E$2:$E$14185,Inyecciones!$A$2:$A$14185,Balance!F$4,Inyecciones!$B$2:$B$14185,Balance!$B323,Inyecciones!$C$2:$C$14185,Balance!F$5)</f>
        <v>53780.707154679141</v>
      </c>
      <c r="G323" s="13">
        <f>SUMIFS(Inyecciones!$E$2:$E$14185,Inyecciones!$A$2:$A$14185,Balance!G$4,Inyecciones!$B$2:$B$14185,Balance!$B323,Inyecciones!$C$2:$C$14185,Balance!G$5)</f>
        <v>48316.57747898181</v>
      </c>
      <c r="H323" s="13">
        <f>SUMIFS(Inyecciones!$E$2:$E$14185,Inyecciones!$A$2:$A$14185,Balance!H$4,Inyecciones!$B$2:$B$14185,Balance!$B323,Inyecciones!$C$2:$C$14185,Balance!H$5)</f>
        <v>95797.481020328443</v>
      </c>
      <c r="I323" s="13">
        <f>SUMIFS(Inyecciones!$E$2:$E$14185,Inyecciones!$A$2:$A$14185,Balance!I$4,Inyecciones!$B$2:$B$14185,Balance!$B323,Inyecciones!$C$2:$C$14185,Balance!I$5)</f>
        <v>44030.864717447163</v>
      </c>
      <c r="J323" s="13">
        <f>SUMIFS(Inyecciones!$E$2:$E$14185,Inyecciones!$A$2:$A$14185,Balance!J$4,Inyecciones!$B$2:$B$14185,Balance!$B323,Inyecciones!$C$2:$C$14185,Balance!J$5)</f>
        <v>27572.649070616069</v>
      </c>
      <c r="K323" s="13">
        <f>SUMIFS(Inyecciones!$E$2:$E$14185,Inyecciones!$A$2:$A$14185,Balance!K$4,Inyecciones!$B$2:$B$14185,Balance!$B323,Inyecciones!$C$2:$C$14185,Balance!K$5)</f>
        <v>22073.772163975129</v>
      </c>
      <c r="L323" s="13">
        <f>SUMIFS(Inyecciones!$E$2:$E$14185,Inyecciones!$A$2:$A$14185,Balance!L$4,Inyecciones!$B$2:$B$14185,Balance!$B323,Inyecciones!$C$2:$C$14185,Balance!L$5)</f>
        <v>22353.355546140971</v>
      </c>
      <c r="M323" s="13">
        <f>SUMIFS(Inyecciones!$E$2:$E$14185,Inyecciones!$A$2:$A$14185,Balance!M$4,Inyecciones!$B$2:$B$14185,Balance!$B323,Inyecciones!$C$2:$C$14185,Balance!M$5)</f>
        <v>27045.63040698312</v>
      </c>
      <c r="N323" s="14">
        <f>SUMIFS(Inyecciones!$E$2:$E$14185,Inyecciones!$A$2:$A$14185,Balance!N$4,Inyecciones!$B$2:$B$14185,Balance!$B323,Inyecciones!$C$2:$C$14185,Balance!N$5)</f>
        <v>27363.74181396416</v>
      </c>
      <c r="O323" s="12">
        <f>SUMIFS(Inyecciones!$E$2:$E$14185,Inyecciones!$A$2:$A$14185,Balance!O$4,Inyecciones!$B$2:$B$14185,Balance!$B323,Inyecciones!$C$2:$C$14185,Balance!O$5)</f>
        <v>62641.687276447927</v>
      </c>
      <c r="P323" s="13">
        <f>SUMIFS(Inyecciones!$E$2:$E$14185,Inyecciones!$A$2:$A$14185,Balance!P$4,Inyecciones!$B$2:$B$14185,Balance!$B323,Inyecciones!$C$2:$C$14185,Balance!P$5)</f>
        <v>43773.763651425354</v>
      </c>
      <c r="Q323" s="13">
        <f>SUMIFS(Inyecciones!$E$2:$E$14185,Inyecciones!$A$2:$A$14185,Balance!Q$4,Inyecciones!$B$2:$B$14185,Balance!$B323,Inyecciones!$C$2:$C$14185,Balance!Q$5)</f>
        <v>47857.512610177073</v>
      </c>
      <c r="R323" s="13">
        <f>SUMIFS(Inyecciones!$E$2:$E$14185,Inyecciones!$A$2:$A$14185,Balance!R$4,Inyecciones!$B$2:$B$14185,Balance!$B323,Inyecciones!$C$2:$C$14185,Balance!R$5)</f>
        <v>54481.145638831971</v>
      </c>
      <c r="S323" s="13">
        <f>SUMIFS(Inyecciones!$E$2:$E$14185,Inyecciones!$A$2:$A$14185,Balance!S$4,Inyecciones!$B$2:$B$14185,Balance!$B323,Inyecciones!$C$2:$C$14185,Balance!S$5)</f>
        <v>48612.137518000112</v>
      </c>
      <c r="T323" s="13">
        <f>SUMIFS(Inyecciones!$E$2:$E$14185,Inyecciones!$A$2:$A$14185,Balance!T$4,Inyecciones!$B$2:$B$14185,Balance!$B323,Inyecciones!$C$2:$C$14185,Balance!T$5)</f>
        <v>96670.94794441243</v>
      </c>
      <c r="U323" s="13">
        <f>SUMIFS(Inyecciones!$E$2:$E$14185,Inyecciones!$A$2:$A$14185,Balance!U$4,Inyecciones!$B$2:$B$14185,Balance!$B323,Inyecciones!$C$2:$C$14185,Balance!U$5)</f>
        <v>44689.974541118543</v>
      </c>
      <c r="V323" s="13">
        <f>SUMIFS(Inyecciones!$E$2:$E$14185,Inyecciones!$A$2:$A$14185,Balance!V$4,Inyecciones!$B$2:$B$14185,Balance!$B323,Inyecciones!$C$2:$C$14185,Balance!V$5)</f>
        <v>27315.126556650961</v>
      </c>
      <c r="W323" s="13">
        <f>SUMIFS(Inyecciones!$E$2:$E$14185,Inyecciones!$A$2:$A$14185,Balance!W$4,Inyecciones!$B$2:$B$14185,Balance!$B323,Inyecciones!$C$2:$C$14185,Balance!W$5)</f>
        <v>22205.34231896701</v>
      </c>
      <c r="X323" s="13">
        <f>SUMIFS(Inyecciones!$E$2:$E$14185,Inyecciones!$A$2:$A$14185,Balance!X$4,Inyecciones!$B$2:$B$14185,Balance!$B323,Inyecciones!$C$2:$C$14185,Balance!X$5)</f>
        <v>25276.054293392011</v>
      </c>
      <c r="Y323" s="13">
        <f>SUMIFS(Inyecciones!$E$2:$E$14185,Inyecciones!$A$2:$A$14185,Balance!Y$4,Inyecciones!$B$2:$B$14185,Balance!$B323,Inyecciones!$C$2:$C$14185,Balance!Y$5)</f>
        <v>28773.81611059016</v>
      </c>
      <c r="Z323" s="14">
        <f>SUMIFS(Inyecciones!$E$2:$E$14185,Inyecciones!$A$2:$A$14185,Balance!Z$4,Inyecciones!$B$2:$B$14185,Balance!$B323,Inyecciones!$C$2:$C$14185,Balance!Z$5)</f>
        <v>31962.08780391961</v>
      </c>
      <c r="AA323" s="12">
        <f>SUMIFS(Inyecciones!$E$2:$E$14185,Inyecciones!$A$2:$A$14185,Balance!AA$4,Inyecciones!$B$2:$B$14185,Balance!$B323,Inyecciones!$C$2:$C$14185,Balance!AA$5)</f>
        <v>62666.647838115561</v>
      </c>
      <c r="AB323" s="13">
        <f>SUMIFS(Inyecciones!$E$2:$E$14185,Inyecciones!$A$2:$A$14185,Balance!AB$4,Inyecciones!$B$2:$B$14185,Balance!$B323,Inyecciones!$C$2:$C$14185,Balance!AB$5)</f>
        <v>43660.636130352119</v>
      </c>
      <c r="AC323" s="13">
        <f>SUMIFS(Inyecciones!$E$2:$E$14185,Inyecciones!$A$2:$A$14185,Balance!AC$4,Inyecciones!$B$2:$B$14185,Balance!$B323,Inyecciones!$C$2:$C$14185,Balance!AC$5)</f>
        <v>47829.165298513173</v>
      </c>
      <c r="AD323" s="13">
        <f>SUMIFS(Inyecciones!$E$2:$E$14185,Inyecciones!$A$2:$A$14185,Balance!AD$4,Inyecciones!$B$2:$B$14185,Balance!$B323,Inyecciones!$C$2:$C$14185,Balance!AD$5)</f>
        <v>54146.401131528677</v>
      </c>
      <c r="AE323" s="13">
        <f>SUMIFS(Inyecciones!$E$2:$E$14185,Inyecciones!$A$2:$A$14185,Balance!AE$4,Inyecciones!$B$2:$B$14185,Balance!$B323,Inyecciones!$C$2:$C$14185,Balance!AE$5)</f>
        <v>51255.117060170298</v>
      </c>
      <c r="AF323" s="13">
        <f>SUMIFS(Inyecciones!$E$2:$E$14185,Inyecciones!$A$2:$A$14185,Balance!AF$4,Inyecciones!$B$2:$B$14185,Balance!$B323,Inyecciones!$C$2:$C$14185,Balance!AF$5)</f>
        <v>102028.72285865439</v>
      </c>
      <c r="AG323" s="13">
        <f>SUMIFS(Inyecciones!$E$2:$E$14185,Inyecciones!$A$2:$A$14185,Balance!AG$4,Inyecciones!$B$2:$B$14185,Balance!$B323,Inyecciones!$C$2:$C$14185,Balance!AG$5)</f>
        <v>45728.233303732522</v>
      </c>
      <c r="AH323" s="13">
        <f>SUMIFS(Inyecciones!$E$2:$E$14185,Inyecciones!$A$2:$A$14185,Balance!AH$4,Inyecciones!$B$2:$B$14185,Balance!$B323,Inyecciones!$C$2:$C$14185,Balance!AH$5)</f>
        <v>28354.971229171009</v>
      </c>
      <c r="AI323" s="13">
        <f>SUMIFS(Inyecciones!$E$2:$E$14185,Inyecciones!$A$2:$A$14185,Balance!AI$4,Inyecciones!$B$2:$B$14185,Balance!$B323,Inyecciones!$C$2:$C$14185,Balance!AI$5)</f>
        <v>22604.400828603149</v>
      </c>
      <c r="AJ323" s="13">
        <f>SUMIFS(Inyecciones!$E$2:$E$14185,Inyecciones!$A$2:$A$14185,Balance!AJ$4,Inyecciones!$B$2:$B$14185,Balance!$B323,Inyecciones!$C$2:$C$14185,Balance!AJ$5)</f>
        <v>33189.830925556613</v>
      </c>
      <c r="AK323" s="13">
        <f>SUMIFS(Inyecciones!$E$2:$E$14185,Inyecciones!$A$2:$A$14185,Balance!AK$4,Inyecciones!$B$2:$B$14185,Balance!$B323,Inyecciones!$C$2:$C$14185,Balance!AK$5)</f>
        <v>30716.576759035739</v>
      </c>
      <c r="AL323" s="14">
        <f>SUMIFS(Inyecciones!$E$2:$E$14185,Inyecciones!$A$2:$A$14185,Balance!AL$4,Inyecciones!$B$2:$B$14185,Balance!$B323,Inyecciones!$C$2:$C$14185,Balance!AL$5)</f>
        <v>35627.348093531589</v>
      </c>
      <c r="AM323" s="13"/>
      <c r="AN323" s="12">
        <f>SUMIFS('Retiro Mensual'!$E$2:$E$2629,'Retiro Mensual'!$A$2:$A$2629,AN$4,'Retiro Mensual'!$B$2:$B$2629,$B323,'Retiro Mensual'!$C$2:$C$2629,AN$5)</f>
        <v>410855.141</v>
      </c>
      <c r="AO323" s="13">
        <f>SUMIFS('Retiro Mensual'!$E$2:$E$2629,'Retiro Mensual'!$A$2:$A$2629,AO$4,'Retiro Mensual'!$B$2:$B$2629,$B323,'Retiro Mensual'!$C$2:$C$2629,AO$5)</f>
        <v>465733.27120000002</v>
      </c>
      <c r="AP323" s="13">
        <f>SUMIFS('Retiro Mensual'!$E$2:$E$2629,'Retiro Mensual'!$A$2:$A$2629,AP$4,'Retiro Mensual'!$B$2:$B$2629,$B323,'Retiro Mensual'!$C$2:$C$2629,AP$5)</f>
        <v>484710.09259999997</v>
      </c>
      <c r="AQ323" s="13">
        <f>SUMIFS('Retiro Mensual'!$E$2:$E$2629,'Retiro Mensual'!$A$2:$A$2629,AQ$4,'Retiro Mensual'!$B$2:$B$2629,$B323,'Retiro Mensual'!$C$2:$C$2629,AQ$5)</f>
        <v>387026.31559999997</v>
      </c>
      <c r="AR323" s="13">
        <f>SUMIFS('Retiro Mensual'!$E$2:$E$2629,'Retiro Mensual'!$A$2:$A$2629,AR$4,'Retiro Mensual'!$B$2:$B$2629,$B323,'Retiro Mensual'!$C$2:$C$2629,AR$5)</f>
        <v>391532.26779999997</v>
      </c>
      <c r="AS323" s="13">
        <f>SUMIFS('Retiro Mensual'!$E$2:$E$2629,'Retiro Mensual'!$A$2:$A$2629,AS$4,'Retiro Mensual'!$B$2:$B$2629,$B323,'Retiro Mensual'!$C$2:$C$2629,AS$5)</f>
        <v>290505.9068</v>
      </c>
      <c r="AT323" s="13">
        <f>SUMIFS('Retiro Mensual'!$E$2:$E$2629,'Retiro Mensual'!$A$2:$A$2629,AT$4,'Retiro Mensual'!$B$2:$B$2629,$B323,'Retiro Mensual'!$C$2:$C$2629,AT$5)</f>
        <v>181611.67490000001</v>
      </c>
      <c r="AU323" s="13">
        <f>SUMIFS('Retiro Mensual'!$E$2:$E$2629,'Retiro Mensual'!$A$2:$A$2629,AU$4,'Retiro Mensual'!$B$2:$B$2629,$B323,'Retiro Mensual'!$C$2:$C$2629,AU$5)</f>
        <v>91332.330449999994</v>
      </c>
      <c r="AV323" s="13">
        <f>SUMIFS('Retiro Mensual'!$E$2:$E$2629,'Retiro Mensual'!$A$2:$A$2629,AV$4,'Retiro Mensual'!$B$2:$B$2629,$B323,'Retiro Mensual'!$C$2:$C$2629,AV$5)</f>
        <v>79871.817230000001</v>
      </c>
      <c r="AW323" s="13">
        <f>SUMIFS('Retiro Mensual'!$E$2:$E$2629,'Retiro Mensual'!$A$2:$A$2629,AW$4,'Retiro Mensual'!$B$2:$B$2629,$B323,'Retiro Mensual'!$C$2:$C$2629,AW$5)</f>
        <v>21513.791450000001</v>
      </c>
      <c r="AX323" s="13">
        <f>SUMIFS('Retiro Mensual'!$E$2:$E$2629,'Retiro Mensual'!$A$2:$A$2629,AX$4,'Retiro Mensual'!$B$2:$B$2629,$B323,'Retiro Mensual'!$C$2:$C$2629,AX$5)</f>
        <v>23271.454409999998</v>
      </c>
      <c r="AY323" s="14">
        <f>SUMIFS('Retiro Mensual'!$E$2:$E$2629,'Retiro Mensual'!$A$2:$A$2629,AY$4,'Retiro Mensual'!$B$2:$B$2629,$B323,'Retiro Mensual'!$C$2:$C$2629,AY$5)</f>
        <v>23001.746749999998</v>
      </c>
      <c r="AZ323" s="12">
        <f>SUMIFS('Retiro Mensual'!$E$2:$E$2629,'Retiro Mensual'!$A$2:$A$2629,AZ$4,'Retiro Mensual'!$B$2:$B$2629,$B323,'Retiro Mensual'!$C$2:$C$2629,AZ$5)</f>
        <v>411712.65870000003</v>
      </c>
      <c r="BA323" s="13">
        <f>SUMIFS('Retiro Mensual'!$E$2:$E$2629,'Retiro Mensual'!$A$2:$A$2629,BA$4,'Retiro Mensual'!$B$2:$B$2629,$B323,'Retiro Mensual'!$C$2:$C$2629,BA$5)</f>
        <v>468089.44929999998</v>
      </c>
      <c r="BB323" s="13">
        <f>SUMIFS('Retiro Mensual'!$E$2:$E$2629,'Retiro Mensual'!$A$2:$A$2629,BB$4,'Retiro Mensual'!$B$2:$B$2629,$B323,'Retiro Mensual'!$C$2:$C$2629,BB$5)</f>
        <v>486358.22970000003</v>
      </c>
      <c r="BC323" s="13">
        <f>SUMIFS('Retiro Mensual'!$E$2:$E$2629,'Retiro Mensual'!$A$2:$A$2629,BC$4,'Retiro Mensual'!$B$2:$B$2629,$B323,'Retiro Mensual'!$C$2:$C$2629,BC$5)</f>
        <v>389537.88459999999</v>
      </c>
      <c r="BD323" s="13">
        <f>SUMIFS('Retiro Mensual'!$E$2:$E$2629,'Retiro Mensual'!$A$2:$A$2629,BD$4,'Retiro Mensual'!$B$2:$B$2629,$B323,'Retiro Mensual'!$C$2:$C$2629,BD$5)</f>
        <v>391436.5785</v>
      </c>
      <c r="BE323" s="13">
        <f>SUMIFS('Retiro Mensual'!$E$2:$E$2629,'Retiro Mensual'!$A$2:$A$2629,BE$4,'Retiro Mensual'!$B$2:$B$2629,$B323,'Retiro Mensual'!$C$2:$C$2629,BE$5)</f>
        <v>291466.66269999999</v>
      </c>
      <c r="BF323" s="13">
        <f>SUMIFS('Retiro Mensual'!$E$2:$E$2629,'Retiro Mensual'!$A$2:$A$2629,BF$4,'Retiro Mensual'!$B$2:$B$2629,$B323,'Retiro Mensual'!$C$2:$C$2629,BF$5)</f>
        <v>191734.68770000001</v>
      </c>
      <c r="BG323" s="13">
        <f>SUMIFS('Retiro Mensual'!$E$2:$E$2629,'Retiro Mensual'!$A$2:$A$2629,BG$4,'Retiro Mensual'!$B$2:$B$2629,$B323,'Retiro Mensual'!$C$2:$C$2629,BG$5)</f>
        <v>90958.959140000006</v>
      </c>
      <c r="BH323" s="13">
        <f>SUMIFS('Retiro Mensual'!$E$2:$E$2629,'Retiro Mensual'!$A$2:$A$2629,BH$4,'Retiro Mensual'!$B$2:$B$2629,$B323,'Retiro Mensual'!$C$2:$C$2629,BH$5)</f>
        <v>77169.84779</v>
      </c>
      <c r="BI323" s="13">
        <f>SUMIFS('Retiro Mensual'!$E$2:$E$2629,'Retiro Mensual'!$A$2:$A$2629,BI$4,'Retiro Mensual'!$B$2:$B$2629,$B323,'Retiro Mensual'!$C$2:$C$2629,BI$5)</f>
        <v>26371.450219999999</v>
      </c>
      <c r="BJ323" s="13">
        <f>SUMIFS('Retiro Mensual'!$E$2:$E$2629,'Retiro Mensual'!$A$2:$A$2629,BJ$4,'Retiro Mensual'!$B$2:$B$2629,$B323,'Retiro Mensual'!$C$2:$C$2629,BJ$5)</f>
        <v>30244.998729999999</v>
      </c>
      <c r="BK323" s="14">
        <f>SUMIFS('Retiro Mensual'!$E$2:$E$2629,'Retiro Mensual'!$A$2:$A$2629,BK$4,'Retiro Mensual'!$B$2:$B$2629,$B323,'Retiro Mensual'!$C$2:$C$2629,BK$5)</f>
        <v>35571.203670000003</v>
      </c>
      <c r="BL323" s="12">
        <f>SUMIFS('Retiro Mensual'!$E$2:$E$2629,'Retiro Mensual'!$A$2:$A$2629,BL$4,'Retiro Mensual'!$B$2:$B$2629,$B323,'Retiro Mensual'!$C$2:$C$2629,BL$5)</f>
        <v>0</v>
      </c>
      <c r="BM323" s="13">
        <f>SUMIFS('Retiro Mensual'!$E$2:$E$2629,'Retiro Mensual'!$A$2:$A$2629,BM$4,'Retiro Mensual'!$B$2:$B$2629,$B323,'Retiro Mensual'!$C$2:$C$2629,BM$5)</f>
        <v>0</v>
      </c>
      <c r="BN323" s="13">
        <f>SUMIFS('Retiro Mensual'!$E$2:$E$2629,'Retiro Mensual'!$A$2:$A$2629,BN$4,'Retiro Mensual'!$B$2:$B$2629,$B323,'Retiro Mensual'!$C$2:$C$2629,BN$5)</f>
        <v>0</v>
      </c>
      <c r="BO323" s="13">
        <f>SUMIFS('Retiro Mensual'!$E$2:$E$2629,'Retiro Mensual'!$A$2:$A$2629,BO$4,'Retiro Mensual'!$B$2:$B$2629,$B323,'Retiro Mensual'!$C$2:$C$2629,BO$5)</f>
        <v>0</v>
      </c>
      <c r="BP323" s="13">
        <f>SUMIFS('Retiro Mensual'!$E$2:$E$2629,'Retiro Mensual'!$A$2:$A$2629,BP$4,'Retiro Mensual'!$B$2:$B$2629,$B323,'Retiro Mensual'!$C$2:$C$2629,BP$5)</f>
        <v>0</v>
      </c>
      <c r="BQ323" s="13">
        <f>SUMIFS('Retiro Mensual'!$E$2:$E$2629,'Retiro Mensual'!$A$2:$A$2629,BQ$4,'Retiro Mensual'!$B$2:$B$2629,$B323,'Retiro Mensual'!$C$2:$C$2629,BQ$5)</f>
        <v>0</v>
      </c>
      <c r="BR323" s="13">
        <f>SUMIFS('Retiro Mensual'!$E$2:$E$2629,'Retiro Mensual'!$A$2:$A$2629,BR$4,'Retiro Mensual'!$B$2:$B$2629,$B323,'Retiro Mensual'!$C$2:$C$2629,BR$5)</f>
        <v>0</v>
      </c>
      <c r="BS323" s="13">
        <f>SUMIFS('Retiro Mensual'!$E$2:$E$2629,'Retiro Mensual'!$A$2:$A$2629,BS$4,'Retiro Mensual'!$B$2:$B$2629,$B323,'Retiro Mensual'!$C$2:$C$2629,BS$5)</f>
        <v>0</v>
      </c>
      <c r="BT323" s="13">
        <f>SUMIFS('Retiro Mensual'!$E$2:$E$2629,'Retiro Mensual'!$A$2:$A$2629,BT$4,'Retiro Mensual'!$B$2:$B$2629,$B323,'Retiro Mensual'!$C$2:$C$2629,BT$5)</f>
        <v>0</v>
      </c>
      <c r="BU323" s="13">
        <f>SUMIFS('Retiro Mensual'!$E$2:$E$2629,'Retiro Mensual'!$A$2:$A$2629,BU$4,'Retiro Mensual'!$B$2:$B$2629,$B323,'Retiro Mensual'!$C$2:$C$2629,BU$5)</f>
        <v>0</v>
      </c>
      <c r="BV323" s="13">
        <f>SUMIFS('Retiro Mensual'!$E$2:$E$2629,'Retiro Mensual'!$A$2:$A$2629,BV$4,'Retiro Mensual'!$B$2:$B$2629,$B323,'Retiro Mensual'!$C$2:$C$2629,BV$5)</f>
        <v>0</v>
      </c>
      <c r="BW323" s="14">
        <f>SUMIFS('Retiro Mensual'!$E$2:$E$2629,'Retiro Mensual'!$A$2:$A$2629,BW$4,'Retiro Mensual'!$B$2:$B$2629,$B323,'Retiro Mensual'!$C$2:$C$2629,BW$5)</f>
        <v>0</v>
      </c>
      <c r="BX323" s="13"/>
      <c r="BY323" s="12">
        <f>SUMIFS('Compra Ventas'!$E$2:$E$2700,'Compra Ventas'!$A$2:$A$2700,BY$4,'Compra Ventas'!$B$2:$B$2700,$B323,'Compra Ventas'!$C$2:$C$2700,BY$5)</f>
        <v>0</v>
      </c>
      <c r="BZ323" s="13">
        <f>SUMIFS('Compra Ventas'!$E$2:$E$2700,'Compra Ventas'!$A$2:$A$2700,BZ$4,'Compra Ventas'!$B$2:$B$2700,$B323,'Compra Ventas'!$C$2:$C$2700,BZ$5)</f>
        <v>0</v>
      </c>
      <c r="CA323" s="13">
        <f>SUMIFS('Compra Ventas'!$E$2:$E$2700,'Compra Ventas'!$A$2:$A$2700,CA$4,'Compra Ventas'!$B$2:$B$2700,$B323,'Compra Ventas'!$C$2:$C$2700,CA$5)</f>
        <v>0</v>
      </c>
      <c r="CB323" s="13">
        <f>SUMIFS('Compra Ventas'!$E$2:$E$2700,'Compra Ventas'!$A$2:$A$2700,CB$4,'Compra Ventas'!$B$2:$B$2700,$B323,'Compra Ventas'!$C$2:$C$2700,CB$5)</f>
        <v>0</v>
      </c>
      <c r="CC323" s="13">
        <f>SUMIFS('Compra Ventas'!$E$2:$E$2700,'Compra Ventas'!$A$2:$A$2700,CC$4,'Compra Ventas'!$B$2:$B$2700,$B323,'Compra Ventas'!$C$2:$C$2700,CC$5)</f>
        <v>0</v>
      </c>
      <c r="CD323" s="13">
        <f>SUMIFS('Compra Ventas'!$E$2:$E$2700,'Compra Ventas'!$A$2:$A$2700,CD$4,'Compra Ventas'!$B$2:$B$2700,$B323,'Compra Ventas'!$C$2:$C$2700,CD$5)</f>
        <v>0</v>
      </c>
      <c r="CE323" s="13">
        <f>SUMIFS('Compra Ventas'!$E$2:$E$2700,'Compra Ventas'!$A$2:$A$2700,CE$4,'Compra Ventas'!$B$2:$B$2700,$B323,'Compra Ventas'!$C$2:$C$2700,CE$5)</f>
        <v>0</v>
      </c>
      <c r="CF323" s="13">
        <f>SUMIFS('Compra Ventas'!$E$2:$E$2700,'Compra Ventas'!$A$2:$A$2700,CF$4,'Compra Ventas'!$B$2:$B$2700,$B323,'Compra Ventas'!$C$2:$C$2700,CF$5)</f>
        <v>0</v>
      </c>
      <c r="CG323" s="13">
        <f>SUMIFS('Compra Ventas'!$E$2:$E$2700,'Compra Ventas'!$A$2:$A$2700,CG$4,'Compra Ventas'!$B$2:$B$2700,$B323,'Compra Ventas'!$C$2:$C$2700,CG$5)</f>
        <v>0</v>
      </c>
      <c r="CH323" s="13">
        <f>SUMIFS('Compra Ventas'!$E$2:$E$2700,'Compra Ventas'!$A$2:$A$2700,CH$4,'Compra Ventas'!$B$2:$B$2700,$B323,'Compra Ventas'!$C$2:$C$2700,CH$5)</f>
        <v>0</v>
      </c>
      <c r="CI323" s="13">
        <f>SUMIFS('Compra Ventas'!$E$2:$E$2700,'Compra Ventas'!$A$2:$A$2700,CI$4,'Compra Ventas'!$B$2:$B$2700,$B323,'Compra Ventas'!$C$2:$C$2700,CI$5)</f>
        <v>0</v>
      </c>
      <c r="CJ323" s="14">
        <f>SUMIFS('Compra Ventas'!$E$2:$E$2700,'Compra Ventas'!$A$2:$A$2700,CJ$4,'Compra Ventas'!$B$2:$B$2700,$B323,'Compra Ventas'!$C$2:$C$2700,CJ$5)</f>
        <v>0</v>
      </c>
      <c r="CK323" s="12">
        <f>SUMIFS('Compra Ventas'!$E$2:$E$2700,'Compra Ventas'!$A$2:$A$2700,CK$4,'Compra Ventas'!$B$2:$B$2700,$B323,'Compra Ventas'!$C$2:$C$2700,CK$5)</f>
        <v>0</v>
      </c>
      <c r="CL323" s="13">
        <f>SUMIFS('Compra Ventas'!$E$2:$E$2700,'Compra Ventas'!$A$2:$A$2700,CL$4,'Compra Ventas'!$B$2:$B$2700,$B323,'Compra Ventas'!$C$2:$C$2700,CL$5)</f>
        <v>0</v>
      </c>
      <c r="CM323" s="13">
        <f>SUMIFS('Compra Ventas'!$E$2:$E$2700,'Compra Ventas'!$A$2:$A$2700,CM$4,'Compra Ventas'!$B$2:$B$2700,$B323,'Compra Ventas'!$C$2:$C$2700,CM$5)</f>
        <v>0</v>
      </c>
      <c r="CN323" s="13">
        <f>SUMIFS('Compra Ventas'!$E$2:$E$2700,'Compra Ventas'!$A$2:$A$2700,CN$4,'Compra Ventas'!$B$2:$B$2700,$B323,'Compra Ventas'!$C$2:$C$2700,CN$5)</f>
        <v>0</v>
      </c>
      <c r="CO323" s="13">
        <f>SUMIFS('Compra Ventas'!$E$2:$E$2700,'Compra Ventas'!$A$2:$A$2700,CO$4,'Compra Ventas'!$B$2:$B$2700,$B323,'Compra Ventas'!$C$2:$C$2700,CO$5)</f>
        <v>0</v>
      </c>
      <c r="CP323" s="13">
        <f>SUMIFS('Compra Ventas'!$E$2:$E$2700,'Compra Ventas'!$A$2:$A$2700,CP$4,'Compra Ventas'!$B$2:$B$2700,$B323,'Compra Ventas'!$C$2:$C$2700,CP$5)</f>
        <v>0</v>
      </c>
      <c r="CQ323" s="13">
        <f>SUMIFS('Compra Ventas'!$E$2:$E$2700,'Compra Ventas'!$A$2:$A$2700,CQ$4,'Compra Ventas'!$B$2:$B$2700,$B323,'Compra Ventas'!$C$2:$C$2700,CQ$5)</f>
        <v>0</v>
      </c>
      <c r="CR323" s="13">
        <f>SUMIFS('Compra Ventas'!$E$2:$E$2700,'Compra Ventas'!$A$2:$A$2700,CR$4,'Compra Ventas'!$B$2:$B$2700,$B323,'Compra Ventas'!$C$2:$C$2700,CR$5)</f>
        <v>0</v>
      </c>
      <c r="CS323" s="13">
        <f>SUMIFS('Compra Ventas'!$E$2:$E$2700,'Compra Ventas'!$A$2:$A$2700,CS$4,'Compra Ventas'!$B$2:$B$2700,$B323,'Compra Ventas'!$C$2:$C$2700,CS$5)</f>
        <v>0</v>
      </c>
      <c r="CT323" s="13">
        <f>SUMIFS('Compra Ventas'!$E$2:$E$2700,'Compra Ventas'!$A$2:$A$2700,CT$4,'Compra Ventas'!$B$2:$B$2700,$B323,'Compra Ventas'!$C$2:$C$2700,CT$5)</f>
        <v>0</v>
      </c>
      <c r="CU323" s="13">
        <f>SUMIFS('Compra Ventas'!$E$2:$E$2700,'Compra Ventas'!$A$2:$A$2700,CU$4,'Compra Ventas'!$B$2:$B$2700,$B323,'Compra Ventas'!$C$2:$C$2700,CU$5)</f>
        <v>0</v>
      </c>
      <c r="CV323" s="14">
        <f>SUMIFS('Compra Ventas'!$E$2:$E$2700,'Compra Ventas'!$A$2:$A$2700,CV$4,'Compra Ventas'!$B$2:$B$2700,$B323,'Compra Ventas'!$C$2:$C$2700,CV$5)</f>
        <v>0</v>
      </c>
      <c r="CW323" s="12">
        <f>SUMIFS('Compra Ventas'!$E$2:$E$2700,'Compra Ventas'!$A$2:$A$2700,CW$4,'Compra Ventas'!$B$2:$B$2700,$B323,'Compra Ventas'!$C$2:$C$2700,CW$5)</f>
        <v>0</v>
      </c>
      <c r="CX323" s="13">
        <f>SUMIFS('Compra Ventas'!$E$2:$E$2700,'Compra Ventas'!$A$2:$A$2700,CX$4,'Compra Ventas'!$B$2:$B$2700,$B323,'Compra Ventas'!$C$2:$C$2700,CX$5)</f>
        <v>0</v>
      </c>
      <c r="CY323" s="13">
        <f>SUMIFS('Compra Ventas'!$E$2:$E$2700,'Compra Ventas'!$A$2:$A$2700,CY$4,'Compra Ventas'!$B$2:$B$2700,$B323,'Compra Ventas'!$C$2:$C$2700,CY$5)</f>
        <v>0</v>
      </c>
      <c r="CZ323" s="13">
        <f>SUMIFS('Compra Ventas'!$E$2:$E$2700,'Compra Ventas'!$A$2:$A$2700,CZ$4,'Compra Ventas'!$B$2:$B$2700,$B323,'Compra Ventas'!$C$2:$C$2700,CZ$5)</f>
        <v>0</v>
      </c>
      <c r="DA323" s="13">
        <f>SUMIFS('Compra Ventas'!$E$2:$E$2700,'Compra Ventas'!$A$2:$A$2700,DA$4,'Compra Ventas'!$B$2:$B$2700,$B323,'Compra Ventas'!$C$2:$C$2700,DA$5)</f>
        <v>0</v>
      </c>
      <c r="DB323" s="13">
        <f>SUMIFS('Compra Ventas'!$E$2:$E$2700,'Compra Ventas'!$A$2:$A$2700,DB$4,'Compra Ventas'!$B$2:$B$2700,$B323,'Compra Ventas'!$C$2:$C$2700,DB$5)</f>
        <v>0</v>
      </c>
      <c r="DC323" s="13">
        <f>SUMIFS('Compra Ventas'!$E$2:$E$2700,'Compra Ventas'!$A$2:$A$2700,DC$4,'Compra Ventas'!$B$2:$B$2700,$B323,'Compra Ventas'!$C$2:$C$2700,DC$5)</f>
        <v>0</v>
      </c>
      <c r="DD323" s="13">
        <f>SUMIFS('Compra Ventas'!$E$2:$E$2700,'Compra Ventas'!$A$2:$A$2700,DD$4,'Compra Ventas'!$B$2:$B$2700,$B323,'Compra Ventas'!$C$2:$C$2700,DD$5)</f>
        <v>0</v>
      </c>
      <c r="DE323" s="13">
        <f>SUMIFS('Compra Ventas'!$E$2:$E$2700,'Compra Ventas'!$A$2:$A$2700,DE$4,'Compra Ventas'!$B$2:$B$2700,$B323,'Compra Ventas'!$C$2:$C$2700,DE$5)</f>
        <v>0</v>
      </c>
      <c r="DF323" s="13">
        <f>SUMIFS('Compra Ventas'!$E$2:$E$2700,'Compra Ventas'!$A$2:$A$2700,DF$4,'Compra Ventas'!$B$2:$B$2700,$B323,'Compra Ventas'!$C$2:$C$2700,DF$5)</f>
        <v>0</v>
      </c>
      <c r="DG323" s="13">
        <f>SUMIFS('Compra Ventas'!$E$2:$E$2700,'Compra Ventas'!$A$2:$A$2700,DG$4,'Compra Ventas'!$B$2:$B$2700,$B323,'Compra Ventas'!$C$2:$C$2700,DG$5)</f>
        <v>0</v>
      </c>
      <c r="DH323" s="14">
        <f>SUMIFS('Compra Ventas'!$E$2:$E$2700,'Compra Ventas'!$A$2:$A$2700,DH$4,'Compra Ventas'!$B$2:$B$2700,$B323,'Compra Ventas'!$C$2:$C$2700,DH$5)</f>
        <v>0</v>
      </c>
      <c r="DI323" s="84"/>
      <c r="DJ323" s="98">
        <f>SUMIFS('Ajuste Ciclado'!D$5:D$47,'Ajuste Ciclado'!$C$5:$C$47,Balance!DJ$4,'Ajuste Ciclado'!$B$5:$B$47,Balance!$B323)</f>
        <v>0</v>
      </c>
      <c r="DK323" s="99">
        <f>SUMIFS('Ajuste Ciclado'!E$5:E$47,'Ajuste Ciclado'!$C$5:$C$47,Balance!DK$4,'Ajuste Ciclado'!$B$5:$B$47,Balance!$B323)</f>
        <v>0</v>
      </c>
      <c r="DL323" s="99">
        <f>SUMIFS('Ajuste Ciclado'!F$5:F$47,'Ajuste Ciclado'!$C$5:$C$47,Balance!DL$4,'Ajuste Ciclado'!$B$5:$B$47,Balance!$B323)</f>
        <v>0</v>
      </c>
      <c r="DM323" s="99">
        <f>SUMIFS('Ajuste Ciclado'!G$5:G$47,'Ajuste Ciclado'!$C$5:$C$47,Balance!DM$4,'Ajuste Ciclado'!$B$5:$B$47,Balance!$B323)</f>
        <v>0</v>
      </c>
      <c r="DN323" s="99">
        <f>SUMIFS('Ajuste Ciclado'!H$5:H$47,'Ajuste Ciclado'!$C$5:$C$47,Balance!DN$4,'Ajuste Ciclado'!$B$5:$B$47,Balance!$B323)</f>
        <v>0</v>
      </c>
      <c r="DO323" s="99">
        <f>SUMIFS('Ajuste Ciclado'!I$5:I$47,'Ajuste Ciclado'!$C$5:$C$47,Balance!DO$4,'Ajuste Ciclado'!$B$5:$B$47,Balance!$B323)</f>
        <v>0</v>
      </c>
      <c r="DP323" s="99">
        <f>SUMIFS('Ajuste Ciclado'!J$5:J$47,'Ajuste Ciclado'!$C$5:$C$47,Balance!DP$4,'Ajuste Ciclado'!$B$5:$B$47,Balance!$B323)</f>
        <v>0</v>
      </c>
      <c r="DQ323" s="99">
        <f>SUMIFS('Ajuste Ciclado'!K$5:K$47,'Ajuste Ciclado'!$C$5:$C$47,Balance!DQ$4,'Ajuste Ciclado'!$B$5:$B$47,Balance!$B323)</f>
        <v>0</v>
      </c>
      <c r="DR323" s="99">
        <f>SUMIFS('Ajuste Ciclado'!L$5:L$47,'Ajuste Ciclado'!$C$5:$C$47,Balance!DR$4,'Ajuste Ciclado'!$B$5:$B$47,Balance!$B323)</f>
        <v>0</v>
      </c>
      <c r="DS323" s="99">
        <f>SUMIFS('Ajuste Ciclado'!M$5:M$47,'Ajuste Ciclado'!$C$5:$C$47,Balance!DS$4,'Ajuste Ciclado'!$B$5:$B$47,Balance!$B323)</f>
        <v>0</v>
      </c>
      <c r="DT323" s="99">
        <f>SUMIFS('Ajuste Ciclado'!N$5:N$47,'Ajuste Ciclado'!$C$5:$C$47,Balance!DT$4,'Ajuste Ciclado'!$B$5:$B$47,Balance!$B323)</f>
        <v>0</v>
      </c>
      <c r="DU323" s="100">
        <f>SUMIFS('Ajuste Ciclado'!O$5:O$47,'Ajuste Ciclado'!$C$5:$C$47,Balance!DU$4,'Ajuste Ciclado'!$B$5:$B$47,Balance!$B323)</f>
        <v>0</v>
      </c>
      <c r="DV323" s="98">
        <f>SUMIFS('Ajuste Ciclado'!D$5:D$47,'Ajuste Ciclado'!$C$5:$C$47,Balance!DV$4,'Ajuste Ciclado'!$B$5:$B$47,Balance!$B323)</f>
        <v>0</v>
      </c>
      <c r="DW323" s="99">
        <f>SUMIFS('Ajuste Ciclado'!E$5:E$47,'Ajuste Ciclado'!$C$5:$C$47,Balance!DW$4,'Ajuste Ciclado'!$B$5:$B$47,Balance!$B323)</f>
        <v>0</v>
      </c>
      <c r="DX323" s="99">
        <f>SUMIFS('Ajuste Ciclado'!F$5:F$47,'Ajuste Ciclado'!$C$5:$C$47,Balance!DX$4,'Ajuste Ciclado'!$B$5:$B$47,Balance!$B323)</f>
        <v>0</v>
      </c>
      <c r="DY323" s="99">
        <f>SUMIFS('Ajuste Ciclado'!G$5:G$47,'Ajuste Ciclado'!$C$5:$C$47,Balance!DY$4,'Ajuste Ciclado'!$B$5:$B$47,Balance!$B323)</f>
        <v>0</v>
      </c>
      <c r="DZ323" s="99">
        <f>SUMIFS('Ajuste Ciclado'!H$5:H$47,'Ajuste Ciclado'!$C$5:$C$47,Balance!DZ$4,'Ajuste Ciclado'!$B$5:$B$47,Balance!$B323)</f>
        <v>0</v>
      </c>
      <c r="EA323" s="99">
        <f>SUMIFS('Ajuste Ciclado'!I$5:I$47,'Ajuste Ciclado'!$C$5:$C$47,Balance!EA$4,'Ajuste Ciclado'!$B$5:$B$47,Balance!$B323)</f>
        <v>0</v>
      </c>
      <c r="EB323" s="99">
        <f>SUMIFS('Ajuste Ciclado'!J$5:J$47,'Ajuste Ciclado'!$C$5:$C$47,Balance!EB$4,'Ajuste Ciclado'!$B$5:$B$47,Balance!$B323)</f>
        <v>0</v>
      </c>
      <c r="EC323" s="99">
        <f>SUMIFS('Ajuste Ciclado'!K$5:K$47,'Ajuste Ciclado'!$C$5:$C$47,Balance!EC$4,'Ajuste Ciclado'!$B$5:$B$47,Balance!$B323)</f>
        <v>0</v>
      </c>
      <c r="ED323" s="99">
        <f>SUMIFS('Ajuste Ciclado'!L$5:L$47,'Ajuste Ciclado'!$C$5:$C$47,Balance!ED$4,'Ajuste Ciclado'!$B$5:$B$47,Balance!$B323)</f>
        <v>0</v>
      </c>
      <c r="EE323" s="99">
        <f>SUMIFS('Ajuste Ciclado'!M$5:M$47,'Ajuste Ciclado'!$C$5:$C$47,Balance!EE$4,'Ajuste Ciclado'!$B$5:$B$47,Balance!$B323)</f>
        <v>0</v>
      </c>
      <c r="EF323" s="99">
        <f>SUMIFS('Ajuste Ciclado'!N$5:N$47,'Ajuste Ciclado'!$C$5:$C$47,Balance!EF$4,'Ajuste Ciclado'!$B$5:$B$47,Balance!$B323)</f>
        <v>0</v>
      </c>
      <c r="EG323" s="100">
        <f>SUMIFS('Ajuste Ciclado'!O$5:O$47,'Ajuste Ciclado'!$C$5:$C$47,Balance!EG$4,'Ajuste Ciclado'!$B$5:$B$47,Balance!$B323)</f>
        <v>0</v>
      </c>
      <c r="EH323" s="98">
        <f>SUMIFS('Ajuste Ciclado'!D$5:D$47,'Ajuste Ciclado'!$C$5:$C$47,Balance!EH$4,'Ajuste Ciclado'!$B$5:$B$47,Balance!$B323)</f>
        <v>0</v>
      </c>
      <c r="EI323" s="99">
        <f>SUMIFS('Ajuste Ciclado'!E$5:E$47,'Ajuste Ciclado'!$C$5:$C$47,Balance!EI$4,'Ajuste Ciclado'!$B$5:$B$47,Balance!$B323)</f>
        <v>0</v>
      </c>
      <c r="EJ323" s="99">
        <f>SUMIFS('Ajuste Ciclado'!F$5:F$47,'Ajuste Ciclado'!$C$5:$C$47,Balance!EJ$4,'Ajuste Ciclado'!$B$5:$B$47,Balance!$B323)</f>
        <v>0</v>
      </c>
      <c r="EK323" s="99">
        <f>SUMIFS('Ajuste Ciclado'!G$5:G$47,'Ajuste Ciclado'!$C$5:$C$47,Balance!EK$4,'Ajuste Ciclado'!$B$5:$B$47,Balance!$B323)</f>
        <v>0</v>
      </c>
      <c r="EL323" s="99">
        <f>SUMIFS('Ajuste Ciclado'!H$5:H$47,'Ajuste Ciclado'!$C$5:$C$47,Balance!EL$4,'Ajuste Ciclado'!$B$5:$B$47,Balance!$B323)</f>
        <v>0</v>
      </c>
      <c r="EM323" s="99">
        <f>SUMIFS('Ajuste Ciclado'!I$5:I$47,'Ajuste Ciclado'!$C$5:$C$47,Balance!EM$4,'Ajuste Ciclado'!$B$5:$B$47,Balance!$B323)</f>
        <v>0</v>
      </c>
      <c r="EN323" s="99">
        <f>SUMIFS('Ajuste Ciclado'!J$5:J$47,'Ajuste Ciclado'!$C$5:$C$47,Balance!EN$4,'Ajuste Ciclado'!$B$5:$B$47,Balance!$B323)</f>
        <v>0</v>
      </c>
      <c r="EO323" s="99">
        <f>SUMIFS('Ajuste Ciclado'!K$5:K$47,'Ajuste Ciclado'!$C$5:$C$47,Balance!EO$4,'Ajuste Ciclado'!$B$5:$B$47,Balance!$B323)</f>
        <v>0</v>
      </c>
      <c r="EP323" s="99">
        <f>SUMIFS('Ajuste Ciclado'!L$5:L$47,'Ajuste Ciclado'!$C$5:$C$47,Balance!EP$4,'Ajuste Ciclado'!$B$5:$B$47,Balance!$B323)</f>
        <v>0</v>
      </c>
      <c r="EQ323" s="99">
        <f>SUMIFS('Ajuste Ciclado'!M$5:M$47,'Ajuste Ciclado'!$C$5:$C$47,Balance!EQ$4,'Ajuste Ciclado'!$B$5:$B$47,Balance!$B323)</f>
        <v>0</v>
      </c>
      <c r="ER323" s="99">
        <f>SUMIFS('Ajuste Ciclado'!N$5:N$47,'Ajuste Ciclado'!$C$5:$C$47,Balance!ER$4,'Ajuste Ciclado'!$B$5:$B$47,Balance!$B323)</f>
        <v>0</v>
      </c>
      <c r="ES323" s="100">
        <f>SUMIFS('Ajuste Ciclado'!O$5:O$47,'Ajuste Ciclado'!$C$5:$C$47,Balance!ES$4,'Ajuste Ciclado'!$B$5:$B$47,Balance!$B323)</f>
        <v>0</v>
      </c>
      <c r="ET323" s="84"/>
      <c r="EU323" s="12">
        <f t="shared" si="377"/>
        <v>-348313.30574178568</v>
      </c>
      <c r="EV323" s="13">
        <f t="shared" si="342"/>
        <v>-422227.28801761917</v>
      </c>
      <c r="EW323" s="13">
        <f t="shared" si="343"/>
        <v>-437436.06048241677</v>
      </c>
      <c r="EX323" s="13">
        <f t="shared" si="344"/>
        <v>-333245.60844532086</v>
      </c>
      <c r="EY323" s="13">
        <f t="shared" si="345"/>
        <v>-343215.69032101816</v>
      </c>
      <c r="EZ323" s="13">
        <f t="shared" si="346"/>
        <v>-194708.42577967155</v>
      </c>
      <c r="FA323" s="13">
        <f t="shared" si="347"/>
        <v>-137580.81018255284</v>
      </c>
      <c r="FB323" s="13">
        <f t="shared" si="348"/>
        <v>-63759.681379383925</v>
      </c>
      <c r="FC323" s="13">
        <f t="shared" si="349"/>
        <v>-57798.045066024875</v>
      </c>
      <c r="FD323" s="13">
        <f t="shared" si="350"/>
        <v>839.56409614096992</v>
      </c>
      <c r="FE323" s="13">
        <f t="shared" si="351"/>
        <v>3774.1759969831219</v>
      </c>
      <c r="FF323" s="14">
        <f t="shared" si="352"/>
        <v>4361.9950639641611</v>
      </c>
      <c r="FG323" s="12">
        <f t="shared" si="353"/>
        <v>-349070.97142355208</v>
      </c>
      <c r="FH323" s="13">
        <f t="shared" si="354"/>
        <v>-424315.68564857461</v>
      </c>
      <c r="FI323" s="13">
        <f t="shared" si="355"/>
        <v>-438500.71708982298</v>
      </c>
      <c r="FJ323" s="13">
        <f t="shared" si="356"/>
        <v>-335056.73896116804</v>
      </c>
      <c r="FK323" s="13">
        <f t="shared" si="357"/>
        <v>-342824.44098199991</v>
      </c>
      <c r="FL323" s="13">
        <f t="shared" si="358"/>
        <v>-194795.71475558757</v>
      </c>
      <c r="FM323" s="13">
        <f t="shared" si="359"/>
        <v>-147044.71315888147</v>
      </c>
      <c r="FN323" s="13">
        <f t="shared" si="360"/>
        <v>-63643.832583349045</v>
      </c>
      <c r="FO323" s="13">
        <f t="shared" si="361"/>
        <v>-54964.505471032986</v>
      </c>
      <c r="FP323" s="13">
        <f t="shared" si="362"/>
        <v>-1095.3959266079873</v>
      </c>
      <c r="FQ323" s="13">
        <f t="shared" si="363"/>
        <v>-1471.1826194098394</v>
      </c>
      <c r="FR323" s="14">
        <f t="shared" si="364"/>
        <v>-3609.1158660803922</v>
      </c>
      <c r="FS323" s="12">
        <f t="shared" si="365"/>
        <v>62666.647838115561</v>
      </c>
      <c r="FT323" s="13">
        <f t="shared" si="366"/>
        <v>43660.636130352119</v>
      </c>
      <c r="FU323" s="13">
        <f t="shared" si="367"/>
        <v>47829.165298513173</v>
      </c>
      <c r="FV323" s="13">
        <f t="shared" si="368"/>
        <v>54146.401131528677</v>
      </c>
      <c r="FW323" s="13">
        <f t="shared" si="369"/>
        <v>51255.117060170298</v>
      </c>
      <c r="FX323" s="13">
        <f t="shared" si="370"/>
        <v>102028.72285865439</v>
      </c>
      <c r="FY323" s="13">
        <f t="shared" si="371"/>
        <v>45728.233303732522</v>
      </c>
      <c r="FZ323" s="13">
        <f t="shared" si="372"/>
        <v>28354.971229171009</v>
      </c>
      <c r="GA323" s="13">
        <f t="shared" si="373"/>
        <v>22604.400828603149</v>
      </c>
      <c r="GB323" s="13">
        <f t="shared" si="374"/>
        <v>33189.830925556613</v>
      </c>
      <c r="GC323" s="13">
        <f t="shared" si="375"/>
        <v>30716.576759035739</v>
      </c>
      <c r="GD323" s="14">
        <f t="shared" si="376"/>
        <v>35627.348093531589</v>
      </c>
      <c r="GE323" s="84"/>
      <c r="GF323" s="12">
        <f t="shared" si="388"/>
        <v>-2329309.1802587053</v>
      </c>
      <c r="GG323" s="13">
        <f t="shared" si="388"/>
        <v>-2356393.0144860665</v>
      </c>
      <c r="GH323" s="14">
        <f t="shared" si="388"/>
        <v>557808.05145696492</v>
      </c>
      <c r="GI323" s="6">
        <f t="shared" si="379"/>
        <v>2</v>
      </c>
      <c r="GJ323" s="12">
        <f t="shared" si="380"/>
        <v>-1207976.6542418217</v>
      </c>
      <c r="GK323" s="13">
        <f t="shared" si="381"/>
        <v>-1211887.3741619496</v>
      </c>
      <c r="GL323" s="14">
        <f t="shared" si="382"/>
        <v>0</v>
      </c>
      <c r="GM323" s="84"/>
      <c r="GN323" s="66">
        <f t="shared" si="383"/>
        <v>-1211887.3741619496</v>
      </c>
      <c r="GO323" s="84"/>
      <c r="GP323" s="63" t="str" cm="1">
        <f t="array" ref="GP323">INDEX($GF$4:$GH$4,1,GI323)</f>
        <v>Sample 3</v>
      </c>
      <c r="GQ323" s="12">
        <f t="shared" si="385"/>
        <v>-437436.06048241677</v>
      </c>
      <c r="GR323" s="13">
        <f t="shared" si="385"/>
        <v>-422227.28801761917</v>
      </c>
      <c r="GS323" s="14">
        <f t="shared" si="385"/>
        <v>-348313.30574178568</v>
      </c>
      <c r="GT323" s="12">
        <f t="shared" si="386"/>
        <v>-438500.71708982298</v>
      </c>
      <c r="GU323" s="13">
        <f t="shared" si="386"/>
        <v>-424315.68564857461</v>
      </c>
      <c r="GV323" s="14">
        <f t="shared" si="386"/>
        <v>-349070.97142355208</v>
      </c>
      <c r="GW323" s="12">
        <f t="shared" si="387"/>
        <v>22604.400828603149</v>
      </c>
      <c r="GX323" s="13">
        <f t="shared" si="387"/>
        <v>28354.971229171009</v>
      </c>
      <c r="GY323" s="14">
        <f t="shared" si="387"/>
        <v>30716.576759035739</v>
      </c>
      <c r="GZ323" s="84" t="str">
        <f t="shared" si="390"/>
        <v>Sample 3</v>
      </c>
      <c r="HA323" s="12">
        <f t="shared" si="389"/>
        <v>-438500.71708982298</v>
      </c>
      <c r="HB323" s="13">
        <f t="shared" si="389"/>
        <v>-424315.68564857461</v>
      </c>
      <c r="HC323" s="14">
        <f t="shared" si="389"/>
        <v>-349070.97142355208</v>
      </c>
      <c r="HD323" s="6">
        <f t="shared" si="391"/>
        <v>-1211887.3741619496</v>
      </c>
      <c r="HE323" s="84" t="str">
        <f t="shared" si="392"/>
        <v>Ok</v>
      </c>
    </row>
    <row r="324" spans="2:213" hidden="1" x14ac:dyDescent="0.3">
      <c r="B324" s="84" t="s">
        <v>174</v>
      </c>
      <c r="C324" s="12">
        <f>SUMIFS(Inyecciones!$E$2:$E$14185,Inyecciones!$A$2:$A$14185,Balance!C$4,Inyecciones!$B$2:$B$14185,Balance!$B324,Inyecciones!$C$2:$C$14185,Balance!C$5)</f>
        <v>28717.918010775269</v>
      </c>
      <c r="D324" s="13">
        <f>SUMIFS(Inyecciones!$E$2:$E$14185,Inyecciones!$A$2:$A$14185,Balance!D$4,Inyecciones!$B$2:$B$14185,Balance!$B324,Inyecciones!$C$2:$C$14185,Balance!D$5)</f>
        <v>20556.11699065076</v>
      </c>
      <c r="E324" s="13">
        <f>SUMIFS(Inyecciones!$E$2:$E$14185,Inyecciones!$A$2:$A$14185,Balance!E$4,Inyecciones!$B$2:$B$14185,Balance!$B324,Inyecciones!$C$2:$C$14185,Balance!E$5)</f>
        <v>20503.700151312762</v>
      </c>
      <c r="F324" s="13">
        <f>SUMIFS(Inyecciones!$E$2:$E$14185,Inyecciones!$A$2:$A$14185,Balance!F$4,Inyecciones!$B$2:$B$14185,Balance!$B324,Inyecciones!$C$2:$C$14185,Balance!F$5)</f>
        <v>11836.907756475301</v>
      </c>
      <c r="G324" s="13">
        <f>SUMIFS(Inyecciones!$E$2:$E$14185,Inyecciones!$A$2:$A$14185,Balance!G$4,Inyecciones!$B$2:$B$14185,Balance!$B324,Inyecciones!$C$2:$C$14185,Balance!G$5)</f>
        <v>5379.3581393128025</v>
      </c>
      <c r="H324" s="13">
        <f>SUMIFS(Inyecciones!$E$2:$E$14185,Inyecciones!$A$2:$A$14185,Balance!H$4,Inyecciones!$B$2:$B$14185,Balance!$B324,Inyecciones!$C$2:$C$14185,Balance!H$5)</f>
        <v>4699.9874669603832</v>
      </c>
      <c r="I324" s="13">
        <f>SUMIFS(Inyecciones!$E$2:$E$14185,Inyecciones!$A$2:$A$14185,Balance!I$4,Inyecciones!$B$2:$B$14185,Balance!$B324,Inyecciones!$C$2:$C$14185,Balance!I$5)</f>
        <v>5715.32592290501</v>
      </c>
      <c r="J324" s="13">
        <f>SUMIFS(Inyecciones!$E$2:$E$14185,Inyecciones!$A$2:$A$14185,Balance!J$4,Inyecciones!$B$2:$B$14185,Balance!$B324,Inyecciones!$C$2:$C$14185,Balance!J$5)</f>
        <v>7412.0767408210704</v>
      </c>
      <c r="K324" s="13">
        <f>SUMIFS(Inyecciones!$E$2:$E$14185,Inyecciones!$A$2:$A$14185,Balance!K$4,Inyecciones!$B$2:$B$14185,Balance!$B324,Inyecciones!$C$2:$C$14185,Balance!K$5)</f>
        <v>6419.624700352816</v>
      </c>
      <c r="L324" s="13">
        <f>SUMIFS(Inyecciones!$E$2:$E$14185,Inyecciones!$A$2:$A$14185,Balance!L$4,Inyecciones!$B$2:$B$14185,Balance!$B324,Inyecciones!$C$2:$C$14185,Balance!L$5)</f>
        <v>1630.1851538322369</v>
      </c>
      <c r="M324" s="13">
        <f>SUMIFS(Inyecciones!$E$2:$E$14185,Inyecciones!$A$2:$A$14185,Balance!M$4,Inyecciones!$B$2:$B$14185,Balance!$B324,Inyecciones!$C$2:$C$14185,Balance!M$5)</f>
        <v>276.90755653575332</v>
      </c>
      <c r="N324" s="14">
        <f>SUMIFS(Inyecciones!$E$2:$E$14185,Inyecciones!$A$2:$A$14185,Balance!N$4,Inyecciones!$B$2:$B$14185,Balance!$B324,Inyecciones!$C$2:$C$14185,Balance!N$5)</f>
        <v>1470.9159747565391</v>
      </c>
      <c r="O324" s="12">
        <f>SUMIFS(Inyecciones!$E$2:$E$14185,Inyecciones!$A$2:$A$14185,Balance!O$4,Inyecciones!$B$2:$B$14185,Balance!$B324,Inyecciones!$C$2:$C$14185,Balance!O$5)</f>
        <v>28796.715744528741</v>
      </c>
      <c r="P324" s="13">
        <f>SUMIFS(Inyecciones!$E$2:$E$14185,Inyecciones!$A$2:$A$14185,Balance!P$4,Inyecciones!$B$2:$B$14185,Balance!$B324,Inyecciones!$C$2:$C$14185,Balance!P$5)</f>
        <v>20836.76806167297</v>
      </c>
      <c r="Q324" s="13">
        <f>SUMIFS(Inyecciones!$E$2:$E$14185,Inyecciones!$A$2:$A$14185,Balance!Q$4,Inyecciones!$B$2:$B$14185,Balance!$B324,Inyecciones!$C$2:$C$14185,Balance!Q$5)</f>
        <v>20709.406256771261</v>
      </c>
      <c r="R324" s="13">
        <f>SUMIFS(Inyecciones!$E$2:$E$14185,Inyecciones!$A$2:$A$14185,Balance!R$4,Inyecciones!$B$2:$B$14185,Balance!$B324,Inyecciones!$C$2:$C$14185,Balance!R$5)</f>
        <v>12561.943599382579</v>
      </c>
      <c r="S324" s="13">
        <f>SUMIFS(Inyecciones!$E$2:$E$14185,Inyecciones!$A$2:$A$14185,Balance!S$4,Inyecciones!$B$2:$B$14185,Balance!$B324,Inyecciones!$C$2:$C$14185,Balance!S$5)</f>
        <v>5215.1493279750448</v>
      </c>
      <c r="T324" s="13">
        <f>SUMIFS(Inyecciones!$E$2:$E$14185,Inyecciones!$A$2:$A$14185,Balance!T$4,Inyecciones!$B$2:$B$14185,Balance!$B324,Inyecciones!$C$2:$C$14185,Balance!T$5)</f>
        <v>4798.0553125697706</v>
      </c>
      <c r="U324" s="13">
        <f>SUMIFS(Inyecciones!$E$2:$E$14185,Inyecciones!$A$2:$A$14185,Balance!U$4,Inyecciones!$B$2:$B$14185,Balance!$B324,Inyecciones!$C$2:$C$14185,Balance!U$5)</f>
        <v>6206.7634599524808</v>
      </c>
      <c r="V324" s="13">
        <f>SUMIFS(Inyecciones!$E$2:$E$14185,Inyecciones!$A$2:$A$14185,Balance!V$4,Inyecciones!$B$2:$B$14185,Balance!$B324,Inyecciones!$C$2:$C$14185,Balance!V$5)</f>
        <v>7481.300548347207</v>
      </c>
      <c r="W324" s="13">
        <f>SUMIFS(Inyecciones!$E$2:$E$14185,Inyecciones!$A$2:$A$14185,Balance!W$4,Inyecciones!$B$2:$B$14185,Balance!$B324,Inyecciones!$C$2:$C$14185,Balance!W$5)</f>
        <v>6615.162209757822</v>
      </c>
      <c r="X324" s="13">
        <f>SUMIFS(Inyecciones!$E$2:$E$14185,Inyecciones!$A$2:$A$14185,Balance!X$4,Inyecciones!$B$2:$B$14185,Balance!$B324,Inyecciones!$C$2:$C$14185,Balance!X$5)</f>
        <v>2699.121313929661</v>
      </c>
      <c r="Y324" s="13">
        <f>SUMIFS(Inyecciones!$E$2:$E$14185,Inyecciones!$A$2:$A$14185,Balance!Y$4,Inyecciones!$B$2:$B$14185,Balance!$B324,Inyecciones!$C$2:$C$14185,Balance!Y$5)</f>
        <v>3235.3331550034359</v>
      </c>
      <c r="Z324" s="14">
        <f>SUMIFS(Inyecciones!$E$2:$E$14185,Inyecciones!$A$2:$A$14185,Balance!Z$4,Inyecciones!$B$2:$B$14185,Balance!$B324,Inyecciones!$C$2:$C$14185,Balance!Z$5)</f>
        <v>10472.80710720071</v>
      </c>
      <c r="AA324" s="12">
        <f>SUMIFS(Inyecciones!$E$2:$E$14185,Inyecciones!$A$2:$A$14185,Balance!AA$4,Inyecciones!$B$2:$B$14185,Balance!$B324,Inyecciones!$C$2:$C$14185,Balance!AA$5)</f>
        <v>28809.070516168009</v>
      </c>
      <c r="AB324" s="13">
        <f>SUMIFS(Inyecciones!$E$2:$E$14185,Inyecciones!$A$2:$A$14185,Balance!AB$4,Inyecciones!$B$2:$B$14185,Balance!$B324,Inyecciones!$C$2:$C$14185,Balance!AB$5)</f>
        <v>20876.367355111641</v>
      </c>
      <c r="AC324" s="13">
        <f>SUMIFS(Inyecciones!$E$2:$E$14185,Inyecciones!$A$2:$A$14185,Balance!AC$4,Inyecciones!$B$2:$B$14185,Balance!$B324,Inyecciones!$C$2:$C$14185,Balance!AC$5)</f>
        <v>20638.859080606111</v>
      </c>
      <c r="AD324" s="13">
        <f>SUMIFS(Inyecciones!$E$2:$E$14185,Inyecciones!$A$2:$A$14185,Balance!AD$4,Inyecciones!$B$2:$B$14185,Balance!$B324,Inyecciones!$C$2:$C$14185,Balance!AD$5)</f>
        <v>12486.75611617595</v>
      </c>
      <c r="AE324" s="13">
        <f>SUMIFS(Inyecciones!$E$2:$E$14185,Inyecciones!$A$2:$A$14185,Balance!AE$4,Inyecciones!$B$2:$B$14185,Balance!$B324,Inyecciones!$C$2:$C$14185,Balance!AE$5)</f>
        <v>5473.9506176141613</v>
      </c>
      <c r="AF324" s="13">
        <f>SUMIFS(Inyecciones!$E$2:$E$14185,Inyecciones!$A$2:$A$14185,Balance!AF$4,Inyecciones!$B$2:$B$14185,Balance!$B324,Inyecciones!$C$2:$C$14185,Balance!AF$5)</f>
        <v>5272.6639811497571</v>
      </c>
      <c r="AG324" s="13">
        <f>SUMIFS(Inyecciones!$E$2:$E$14185,Inyecciones!$A$2:$A$14185,Balance!AG$4,Inyecciones!$B$2:$B$14185,Balance!$B324,Inyecciones!$C$2:$C$14185,Balance!AG$5)</f>
        <v>6932.8760335240977</v>
      </c>
      <c r="AH324" s="13">
        <f>SUMIFS(Inyecciones!$E$2:$E$14185,Inyecciones!$A$2:$A$14185,Balance!AH$4,Inyecciones!$B$2:$B$14185,Balance!$B324,Inyecciones!$C$2:$C$14185,Balance!AH$5)</f>
        <v>8314.0428948774443</v>
      </c>
      <c r="AI324" s="13">
        <f>SUMIFS(Inyecciones!$E$2:$E$14185,Inyecciones!$A$2:$A$14185,Balance!AI$4,Inyecciones!$B$2:$B$14185,Balance!$B324,Inyecciones!$C$2:$C$14185,Balance!AI$5)</f>
        <v>7344.058339198732</v>
      </c>
      <c r="AJ324" s="13">
        <f>SUMIFS(Inyecciones!$E$2:$E$14185,Inyecciones!$A$2:$A$14185,Balance!AJ$4,Inyecciones!$B$2:$B$14185,Balance!$B324,Inyecciones!$C$2:$C$14185,Balance!AJ$5)</f>
        <v>6413.4270262031096</v>
      </c>
      <c r="AK324" s="13">
        <f>SUMIFS(Inyecciones!$E$2:$E$14185,Inyecciones!$A$2:$A$14185,Balance!AK$4,Inyecciones!$B$2:$B$14185,Balance!$B324,Inyecciones!$C$2:$C$14185,Balance!AK$5)</f>
        <v>7362.8892266597013</v>
      </c>
      <c r="AL324" s="14">
        <f>SUMIFS(Inyecciones!$E$2:$E$14185,Inyecciones!$A$2:$A$14185,Balance!AL$4,Inyecciones!$B$2:$B$14185,Balance!$B324,Inyecciones!$C$2:$C$14185,Balance!AL$5)</f>
        <v>18659.11937098415</v>
      </c>
      <c r="AM324" s="13"/>
      <c r="AN324" s="12">
        <f>SUMIFS('Retiro Mensual'!$E$2:$E$2629,'Retiro Mensual'!$A$2:$A$2629,AN$4,'Retiro Mensual'!$B$2:$B$2629,$B324,'Retiro Mensual'!$C$2:$C$2629,AN$5)</f>
        <v>0</v>
      </c>
      <c r="AO324" s="13">
        <f>SUMIFS('Retiro Mensual'!$E$2:$E$2629,'Retiro Mensual'!$A$2:$A$2629,AO$4,'Retiro Mensual'!$B$2:$B$2629,$B324,'Retiro Mensual'!$C$2:$C$2629,AO$5)</f>
        <v>0</v>
      </c>
      <c r="AP324" s="13">
        <f>SUMIFS('Retiro Mensual'!$E$2:$E$2629,'Retiro Mensual'!$A$2:$A$2629,AP$4,'Retiro Mensual'!$B$2:$B$2629,$B324,'Retiro Mensual'!$C$2:$C$2629,AP$5)</f>
        <v>0</v>
      </c>
      <c r="AQ324" s="13">
        <f>SUMIFS('Retiro Mensual'!$E$2:$E$2629,'Retiro Mensual'!$A$2:$A$2629,AQ$4,'Retiro Mensual'!$B$2:$B$2629,$B324,'Retiro Mensual'!$C$2:$C$2629,AQ$5)</f>
        <v>0</v>
      </c>
      <c r="AR324" s="13">
        <f>SUMIFS('Retiro Mensual'!$E$2:$E$2629,'Retiro Mensual'!$A$2:$A$2629,AR$4,'Retiro Mensual'!$B$2:$B$2629,$B324,'Retiro Mensual'!$C$2:$C$2629,AR$5)</f>
        <v>0</v>
      </c>
      <c r="AS324" s="13">
        <f>SUMIFS('Retiro Mensual'!$E$2:$E$2629,'Retiro Mensual'!$A$2:$A$2629,AS$4,'Retiro Mensual'!$B$2:$B$2629,$B324,'Retiro Mensual'!$C$2:$C$2629,AS$5)</f>
        <v>0</v>
      </c>
      <c r="AT324" s="13">
        <f>SUMIFS('Retiro Mensual'!$E$2:$E$2629,'Retiro Mensual'!$A$2:$A$2629,AT$4,'Retiro Mensual'!$B$2:$B$2629,$B324,'Retiro Mensual'!$C$2:$C$2629,AT$5)</f>
        <v>0</v>
      </c>
      <c r="AU324" s="13">
        <f>SUMIFS('Retiro Mensual'!$E$2:$E$2629,'Retiro Mensual'!$A$2:$A$2629,AU$4,'Retiro Mensual'!$B$2:$B$2629,$B324,'Retiro Mensual'!$C$2:$C$2629,AU$5)</f>
        <v>0</v>
      </c>
      <c r="AV324" s="13">
        <f>SUMIFS('Retiro Mensual'!$E$2:$E$2629,'Retiro Mensual'!$A$2:$A$2629,AV$4,'Retiro Mensual'!$B$2:$B$2629,$B324,'Retiro Mensual'!$C$2:$C$2629,AV$5)</f>
        <v>0</v>
      </c>
      <c r="AW324" s="13">
        <f>SUMIFS('Retiro Mensual'!$E$2:$E$2629,'Retiro Mensual'!$A$2:$A$2629,AW$4,'Retiro Mensual'!$B$2:$B$2629,$B324,'Retiro Mensual'!$C$2:$C$2629,AW$5)</f>
        <v>0</v>
      </c>
      <c r="AX324" s="13">
        <f>SUMIFS('Retiro Mensual'!$E$2:$E$2629,'Retiro Mensual'!$A$2:$A$2629,AX$4,'Retiro Mensual'!$B$2:$B$2629,$B324,'Retiro Mensual'!$C$2:$C$2629,AX$5)</f>
        <v>0</v>
      </c>
      <c r="AY324" s="14">
        <f>SUMIFS('Retiro Mensual'!$E$2:$E$2629,'Retiro Mensual'!$A$2:$A$2629,AY$4,'Retiro Mensual'!$B$2:$B$2629,$B324,'Retiro Mensual'!$C$2:$C$2629,AY$5)</f>
        <v>0</v>
      </c>
      <c r="AZ324" s="12">
        <f>SUMIFS('Retiro Mensual'!$E$2:$E$2629,'Retiro Mensual'!$A$2:$A$2629,AZ$4,'Retiro Mensual'!$B$2:$B$2629,$B324,'Retiro Mensual'!$C$2:$C$2629,AZ$5)</f>
        <v>0</v>
      </c>
      <c r="BA324" s="13">
        <f>SUMIFS('Retiro Mensual'!$E$2:$E$2629,'Retiro Mensual'!$A$2:$A$2629,BA$4,'Retiro Mensual'!$B$2:$B$2629,$B324,'Retiro Mensual'!$C$2:$C$2629,BA$5)</f>
        <v>0</v>
      </c>
      <c r="BB324" s="13">
        <f>SUMIFS('Retiro Mensual'!$E$2:$E$2629,'Retiro Mensual'!$A$2:$A$2629,BB$4,'Retiro Mensual'!$B$2:$B$2629,$B324,'Retiro Mensual'!$C$2:$C$2629,BB$5)</f>
        <v>0</v>
      </c>
      <c r="BC324" s="13">
        <f>SUMIFS('Retiro Mensual'!$E$2:$E$2629,'Retiro Mensual'!$A$2:$A$2629,BC$4,'Retiro Mensual'!$B$2:$B$2629,$B324,'Retiro Mensual'!$C$2:$C$2629,BC$5)</f>
        <v>0</v>
      </c>
      <c r="BD324" s="13">
        <f>SUMIFS('Retiro Mensual'!$E$2:$E$2629,'Retiro Mensual'!$A$2:$A$2629,BD$4,'Retiro Mensual'!$B$2:$B$2629,$B324,'Retiro Mensual'!$C$2:$C$2629,BD$5)</f>
        <v>0</v>
      </c>
      <c r="BE324" s="13">
        <f>SUMIFS('Retiro Mensual'!$E$2:$E$2629,'Retiro Mensual'!$A$2:$A$2629,BE$4,'Retiro Mensual'!$B$2:$B$2629,$B324,'Retiro Mensual'!$C$2:$C$2629,BE$5)</f>
        <v>0</v>
      </c>
      <c r="BF324" s="13">
        <f>SUMIFS('Retiro Mensual'!$E$2:$E$2629,'Retiro Mensual'!$A$2:$A$2629,BF$4,'Retiro Mensual'!$B$2:$B$2629,$B324,'Retiro Mensual'!$C$2:$C$2629,BF$5)</f>
        <v>0</v>
      </c>
      <c r="BG324" s="13">
        <f>SUMIFS('Retiro Mensual'!$E$2:$E$2629,'Retiro Mensual'!$A$2:$A$2629,BG$4,'Retiro Mensual'!$B$2:$B$2629,$B324,'Retiro Mensual'!$C$2:$C$2629,BG$5)</f>
        <v>0</v>
      </c>
      <c r="BH324" s="13">
        <f>SUMIFS('Retiro Mensual'!$E$2:$E$2629,'Retiro Mensual'!$A$2:$A$2629,BH$4,'Retiro Mensual'!$B$2:$B$2629,$B324,'Retiro Mensual'!$C$2:$C$2629,BH$5)</f>
        <v>0</v>
      </c>
      <c r="BI324" s="13">
        <f>SUMIFS('Retiro Mensual'!$E$2:$E$2629,'Retiro Mensual'!$A$2:$A$2629,BI$4,'Retiro Mensual'!$B$2:$B$2629,$B324,'Retiro Mensual'!$C$2:$C$2629,BI$5)</f>
        <v>0</v>
      </c>
      <c r="BJ324" s="13">
        <f>SUMIFS('Retiro Mensual'!$E$2:$E$2629,'Retiro Mensual'!$A$2:$A$2629,BJ$4,'Retiro Mensual'!$B$2:$B$2629,$B324,'Retiro Mensual'!$C$2:$C$2629,BJ$5)</f>
        <v>0</v>
      </c>
      <c r="BK324" s="14">
        <f>SUMIFS('Retiro Mensual'!$E$2:$E$2629,'Retiro Mensual'!$A$2:$A$2629,BK$4,'Retiro Mensual'!$B$2:$B$2629,$B324,'Retiro Mensual'!$C$2:$C$2629,BK$5)</f>
        <v>0</v>
      </c>
      <c r="BL324" s="12">
        <f>SUMIFS('Retiro Mensual'!$E$2:$E$2629,'Retiro Mensual'!$A$2:$A$2629,BL$4,'Retiro Mensual'!$B$2:$B$2629,$B324,'Retiro Mensual'!$C$2:$C$2629,BL$5)</f>
        <v>0</v>
      </c>
      <c r="BM324" s="13">
        <f>SUMIFS('Retiro Mensual'!$E$2:$E$2629,'Retiro Mensual'!$A$2:$A$2629,BM$4,'Retiro Mensual'!$B$2:$B$2629,$B324,'Retiro Mensual'!$C$2:$C$2629,BM$5)</f>
        <v>0</v>
      </c>
      <c r="BN324" s="13">
        <f>SUMIFS('Retiro Mensual'!$E$2:$E$2629,'Retiro Mensual'!$A$2:$A$2629,BN$4,'Retiro Mensual'!$B$2:$B$2629,$B324,'Retiro Mensual'!$C$2:$C$2629,BN$5)</f>
        <v>0</v>
      </c>
      <c r="BO324" s="13">
        <f>SUMIFS('Retiro Mensual'!$E$2:$E$2629,'Retiro Mensual'!$A$2:$A$2629,BO$4,'Retiro Mensual'!$B$2:$B$2629,$B324,'Retiro Mensual'!$C$2:$C$2629,BO$5)</f>
        <v>0</v>
      </c>
      <c r="BP324" s="13">
        <f>SUMIFS('Retiro Mensual'!$E$2:$E$2629,'Retiro Mensual'!$A$2:$A$2629,BP$4,'Retiro Mensual'!$B$2:$B$2629,$B324,'Retiro Mensual'!$C$2:$C$2629,BP$5)</f>
        <v>0</v>
      </c>
      <c r="BQ324" s="13">
        <f>SUMIFS('Retiro Mensual'!$E$2:$E$2629,'Retiro Mensual'!$A$2:$A$2629,BQ$4,'Retiro Mensual'!$B$2:$B$2629,$B324,'Retiro Mensual'!$C$2:$C$2629,BQ$5)</f>
        <v>0</v>
      </c>
      <c r="BR324" s="13">
        <f>SUMIFS('Retiro Mensual'!$E$2:$E$2629,'Retiro Mensual'!$A$2:$A$2629,BR$4,'Retiro Mensual'!$B$2:$B$2629,$B324,'Retiro Mensual'!$C$2:$C$2629,BR$5)</f>
        <v>0</v>
      </c>
      <c r="BS324" s="13">
        <f>SUMIFS('Retiro Mensual'!$E$2:$E$2629,'Retiro Mensual'!$A$2:$A$2629,BS$4,'Retiro Mensual'!$B$2:$B$2629,$B324,'Retiro Mensual'!$C$2:$C$2629,BS$5)</f>
        <v>0</v>
      </c>
      <c r="BT324" s="13">
        <f>SUMIFS('Retiro Mensual'!$E$2:$E$2629,'Retiro Mensual'!$A$2:$A$2629,BT$4,'Retiro Mensual'!$B$2:$B$2629,$B324,'Retiro Mensual'!$C$2:$C$2629,BT$5)</f>
        <v>0</v>
      </c>
      <c r="BU324" s="13">
        <f>SUMIFS('Retiro Mensual'!$E$2:$E$2629,'Retiro Mensual'!$A$2:$A$2629,BU$4,'Retiro Mensual'!$B$2:$B$2629,$B324,'Retiro Mensual'!$C$2:$C$2629,BU$5)</f>
        <v>0</v>
      </c>
      <c r="BV324" s="13">
        <f>SUMIFS('Retiro Mensual'!$E$2:$E$2629,'Retiro Mensual'!$A$2:$A$2629,BV$4,'Retiro Mensual'!$B$2:$B$2629,$B324,'Retiro Mensual'!$C$2:$C$2629,BV$5)</f>
        <v>0</v>
      </c>
      <c r="BW324" s="14">
        <f>SUMIFS('Retiro Mensual'!$E$2:$E$2629,'Retiro Mensual'!$A$2:$A$2629,BW$4,'Retiro Mensual'!$B$2:$B$2629,$B324,'Retiro Mensual'!$C$2:$C$2629,BW$5)</f>
        <v>0</v>
      </c>
      <c r="BX324" s="13"/>
      <c r="BY324" s="12">
        <f>SUMIFS('Compra Ventas'!$E$2:$E$2700,'Compra Ventas'!$A$2:$A$2700,BY$4,'Compra Ventas'!$B$2:$B$2700,$B324,'Compra Ventas'!$C$2:$C$2700,BY$5)</f>
        <v>0</v>
      </c>
      <c r="BZ324" s="13">
        <f>SUMIFS('Compra Ventas'!$E$2:$E$2700,'Compra Ventas'!$A$2:$A$2700,BZ$4,'Compra Ventas'!$B$2:$B$2700,$B324,'Compra Ventas'!$C$2:$C$2700,BZ$5)</f>
        <v>0</v>
      </c>
      <c r="CA324" s="13">
        <f>SUMIFS('Compra Ventas'!$E$2:$E$2700,'Compra Ventas'!$A$2:$A$2700,CA$4,'Compra Ventas'!$B$2:$B$2700,$B324,'Compra Ventas'!$C$2:$C$2700,CA$5)</f>
        <v>0</v>
      </c>
      <c r="CB324" s="13">
        <f>SUMIFS('Compra Ventas'!$E$2:$E$2700,'Compra Ventas'!$A$2:$A$2700,CB$4,'Compra Ventas'!$B$2:$B$2700,$B324,'Compra Ventas'!$C$2:$C$2700,CB$5)</f>
        <v>0</v>
      </c>
      <c r="CC324" s="13">
        <f>SUMIFS('Compra Ventas'!$E$2:$E$2700,'Compra Ventas'!$A$2:$A$2700,CC$4,'Compra Ventas'!$B$2:$B$2700,$B324,'Compra Ventas'!$C$2:$C$2700,CC$5)</f>
        <v>0</v>
      </c>
      <c r="CD324" s="13">
        <f>SUMIFS('Compra Ventas'!$E$2:$E$2700,'Compra Ventas'!$A$2:$A$2700,CD$4,'Compra Ventas'!$B$2:$B$2700,$B324,'Compra Ventas'!$C$2:$C$2700,CD$5)</f>
        <v>0</v>
      </c>
      <c r="CE324" s="13">
        <f>SUMIFS('Compra Ventas'!$E$2:$E$2700,'Compra Ventas'!$A$2:$A$2700,CE$4,'Compra Ventas'!$B$2:$B$2700,$B324,'Compra Ventas'!$C$2:$C$2700,CE$5)</f>
        <v>0</v>
      </c>
      <c r="CF324" s="13">
        <f>SUMIFS('Compra Ventas'!$E$2:$E$2700,'Compra Ventas'!$A$2:$A$2700,CF$4,'Compra Ventas'!$B$2:$B$2700,$B324,'Compra Ventas'!$C$2:$C$2700,CF$5)</f>
        <v>0</v>
      </c>
      <c r="CG324" s="13">
        <f>SUMIFS('Compra Ventas'!$E$2:$E$2700,'Compra Ventas'!$A$2:$A$2700,CG$4,'Compra Ventas'!$B$2:$B$2700,$B324,'Compra Ventas'!$C$2:$C$2700,CG$5)</f>
        <v>0</v>
      </c>
      <c r="CH324" s="13">
        <f>SUMIFS('Compra Ventas'!$E$2:$E$2700,'Compra Ventas'!$A$2:$A$2700,CH$4,'Compra Ventas'!$B$2:$B$2700,$B324,'Compra Ventas'!$C$2:$C$2700,CH$5)</f>
        <v>0</v>
      </c>
      <c r="CI324" s="13">
        <f>SUMIFS('Compra Ventas'!$E$2:$E$2700,'Compra Ventas'!$A$2:$A$2700,CI$4,'Compra Ventas'!$B$2:$B$2700,$B324,'Compra Ventas'!$C$2:$C$2700,CI$5)</f>
        <v>0</v>
      </c>
      <c r="CJ324" s="14">
        <f>SUMIFS('Compra Ventas'!$E$2:$E$2700,'Compra Ventas'!$A$2:$A$2700,CJ$4,'Compra Ventas'!$B$2:$B$2700,$B324,'Compra Ventas'!$C$2:$C$2700,CJ$5)</f>
        <v>0</v>
      </c>
      <c r="CK324" s="12">
        <f>SUMIFS('Compra Ventas'!$E$2:$E$2700,'Compra Ventas'!$A$2:$A$2700,CK$4,'Compra Ventas'!$B$2:$B$2700,$B324,'Compra Ventas'!$C$2:$C$2700,CK$5)</f>
        <v>0</v>
      </c>
      <c r="CL324" s="13">
        <f>SUMIFS('Compra Ventas'!$E$2:$E$2700,'Compra Ventas'!$A$2:$A$2700,CL$4,'Compra Ventas'!$B$2:$B$2700,$B324,'Compra Ventas'!$C$2:$C$2700,CL$5)</f>
        <v>0</v>
      </c>
      <c r="CM324" s="13">
        <f>SUMIFS('Compra Ventas'!$E$2:$E$2700,'Compra Ventas'!$A$2:$A$2700,CM$4,'Compra Ventas'!$B$2:$B$2700,$B324,'Compra Ventas'!$C$2:$C$2700,CM$5)</f>
        <v>0</v>
      </c>
      <c r="CN324" s="13">
        <f>SUMIFS('Compra Ventas'!$E$2:$E$2700,'Compra Ventas'!$A$2:$A$2700,CN$4,'Compra Ventas'!$B$2:$B$2700,$B324,'Compra Ventas'!$C$2:$C$2700,CN$5)</f>
        <v>0</v>
      </c>
      <c r="CO324" s="13">
        <f>SUMIFS('Compra Ventas'!$E$2:$E$2700,'Compra Ventas'!$A$2:$A$2700,CO$4,'Compra Ventas'!$B$2:$B$2700,$B324,'Compra Ventas'!$C$2:$C$2700,CO$5)</f>
        <v>0</v>
      </c>
      <c r="CP324" s="13">
        <f>SUMIFS('Compra Ventas'!$E$2:$E$2700,'Compra Ventas'!$A$2:$A$2700,CP$4,'Compra Ventas'!$B$2:$B$2700,$B324,'Compra Ventas'!$C$2:$C$2700,CP$5)</f>
        <v>0</v>
      </c>
      <c r="CQ324" s="13">
        <f>SUMIFS('Compra Ventas'!$E$2:$E$2700,'Compra Ventas'!$A$2:$A$2700,CQ$4,'Compra Ventas'!$B$2:$B$2700,$B324,'Compra Ventas'!$C$2:$C$2700,CQ$5)</f>
        <v>0</v>
      </c>
      <c r="CR324" s="13">
        <f>SUMIFS('Compra Ventas'!$E$2:$E$2700,'Compra Ventas'!$A$2:$A$2700,CR$4,'Compra Ventas'!$B$2:$B$2700,$B324,'Compra Ventas'!$C$2:$C$2700,CR$5)</f>
        <v>0</v>
      </c>
      <c r="CS324" s="13">
        <f>SUMIFS('Compra Ventas'!$E$2:$E$2700,'Compra Ventas'!$A$2:$A$2700,CS$4,'Compra Ventas'!$B$2:$B$2700,$B324,'Compra Ventas'!$C$2:$C$2700,CS$5)</f>
        <v>0</v>
      </c>
      <c r="CT324" s="13">
        <f>SUMIFS('Compra Ventas'!$E$2:$E$2700,'Compra Ventas'!$A$2:$A$2700,CT$4,'Compra Ventas'!$B$2:$B$2700,$B324,'Compra Ventas'!$C$2:$C$2700,CT$5)</f>
        <v>0</v>
      </c>
      <c r="CU324" s="13">
        <f>SUMIFS('Compra Ventas'!$E$2:$E$2700,'Compra Ventas'!$A$2:$A$2700,CU$4,'Compra Ventas'!$B$2:$B$2700,$B324,'Compra Ventas'!$C$2:$C$2700,CU$5)</f>
        <v>0</v>
      </c>
      <c r="CV324" s="14">
        <f>SUMIFS('Compra Ventas'!$E$2:$E$2700,'Compra Ventas'!$A$2:$A$2700,CV$4,'Compra Ventas'!$B$2:$B$2700,$B324,'Compra Ventas'!$C$2:$C$2700,CV$5)</f>
        <v>0</v>
      </c>
      <c r="CW324" s="12">
        <f>SUMIFS('Compra Ventas'!$E$2:$E$2700,'Compra Ventas'!$A$2:$A$2700,CW$4,'Compra Ventas'!$B$2:$B$2700,$B324,'Compra Ventas'!$C$2:$C$2700,CW$5)</f>
        <v>0</v>
      </c>
      <c r="CX324" s="13">
        <f>SUMIFS('Compra Ventas'!$E$2:$E$2700,'Compra Ventas'!$A$2:$A$2700,CX$4,'Compra Ventas'!$B$2:$B$2700,$B324,'Compra Ventas'!$C$2:$C$2700,CX$5)</f>
        <v>0</v>
      </c>
      <c r="CY324" s="13">
        <f>SUMIFS('Compra Ventas'!$E$2:$E$2700,'Compra Ventas'!$A$2:$A$2700,CY$4,'Compra Ventas'!$B$2:$B$2700,$B324,'Compra Ventas'!$C$2:$C$2700,CY$5)</f>
        <v>0</v>
      </c>
      <c r="CZ324" s="13">
        <f>SUMIFS('Compra Ventas'!$E$2:$E$2700,'Compra Ventas'!$A$2:$A$2700,CZ$4,'Compra Ventas'!$B$2:$B$2700,$B324,'Compra Ventas'!$C$2:$C$2700,CZ$5)</f>
        <v>0</v>
      </c>
      <c r="DA324" s="13">
        <f>SUMIFS('Compra Ventas'!$E$2:$E$2700,'Compra Ventas'!$A$2:$A$2700,DA$4,'Compra Ventas'!$B$2:$B$2700,$B324,'Compra Ventas'!$C$2:$C$2700,DA$5)</f>
        <v>0</v>
      </c>
      <c r="DB324" s="13">
        <f>SUMIFS('Compra Ventas'!$E$2:$E$2700,'Compra Ventas'!$A$2:$A$2700,DB$4,'Compra Ventas'!$B$2:$B$2700,$B324,'Compra Ventas'!$C$2:$C$2700,DB$5)</f>
        <v>0</v>
      </c>
      <c r="DC324" s="13">
        <f>SUMIFS('Compra Ventas'!$E$2:$E$2700,'Compra Ventas'!$A$2:$A$2700,DC$4,'Compra Ventas'!$B$2:$B$2700,$B324,'Compra Ventas'!$C$2:$C$2700,DC$5)</f>
        <v>0</v>
      </c>
      <c r="DD324" s="13">
        <f>SUMIFS('Compra Ventas'!$E$2:$E$2700,'Compra Ventas'!$A$2:$A$2700,DD$4,'Compra Ventas'!$B$2:$B$2700,$B324,'Compra Ventas'!$C$2:$C$2700,DD$5)</f>
        <v>0</v>
      </c>
      <c r="DE324" s="13">
        <f>SUMIFS('Compra Ventas'!$E$2:$E$2700,'Compra Ventas'!$A$2:$A$2700,DE$4,'Compra Ventas'!$B$2:$B$2700,$B324,'Compra Ventas'!$C$2:$C$2700,DE$5)</f>
        <v>0</v>
      </c>
      <c r="DF324" s="13">
        <f>SUMIFS('Compra Ventas'!$E$2:$E$2700,'Compra Ventas'!$A$2:$A$2700,DF$4,'Compra Ventas'!$B$2:$B$2700,$B324,'Compra Ventas'!$C$2:$C$2700,DF$5)</f>
        <v>0</v>
      </c>
      <c r="DG324" s="13">
        <f>SUMIFS('Compra Ventas'!$E$2:$E$2700,'Compra Ventas'!$A$2:$A$2700,DG$4,'Compra Ventas'!$B$2:$B$2700,$B324,'Compra Ventas'!$C$2:$C$2700,DG$5)</f>
        <v>0</v>
      </c>
      <c r="DH324" s="14">
        <f>SUMIFS('Compra Ventas'!$E$2:$E$2700,'Compra Ventas'!$A$2:$A$2700,DH$4,'Compra Ventas'!$B$2:$B$2700,$B324,'Compra Ventas'!$C$2:$C$2700,DH$5)</f>
        <v>0</v>
      </c>
      <c r="DI324" s="84"/>
      <c r="DJ324" s="98">
        <f>SUMIFS('Ajuste Ciclado'!D$5:D$47,'Ajuste Ciclado'!$C$5:$C$47,Balance!DJ$4,'Ajuste Ciclado'!$B$5:$B$47,Balance!$B324)</f>
        <v>0</v>
      </c>
      <c r="DK324" s="99">
        <f>SUMIFS('Ajuste Ciclado'!E$5:E$47,'Ajuste Ciclado'!$C$5:$C$47,Balance!DK$4,'Ajuste Ciclado'!$B$5:$B$47,Balance!$B324)</f>
        <v>0</v>
      </c>
      <c r="DL324" s="99">
        <f>SUMIFS('Ajuste Ciclado'!F$5:F$47,'Ajuste Ciclado'!$C$5:$C$47,Balance!DL$4,'Ajuste Ciclado'!$B$5:$B$47,Balance!$B324)</f>
        <v>0</v>
      </c>
      <c r="DM324" s="99">
        <f>SUMIFS('Ajuste Ciclado'!G$5:G$47,'Ajuste Ciclado'!$C$5:$C$47,Balance!DM$4,'Ajuste Ciclado'!$B$5:$B$47,Balance!$B324)</f>
        <v>0</v>
      </c>
      <c r="DN324" s="99">
        <f>SUMIFS('Ajuste Ciclado'!H$5:H$47,'Ajuste Ciclado'!$C$5:$C$47,Balance!DN$4,'Ajuste Ciclado'!$B$5:$B$47,Balance!$B324)</f>
        <v>0</v>
      </c>
      <c r="DO324" s="99">
        <f>SUMIFS('Ajuste Ciclado'!I$5:I$47,'Ajuste Ciclado'!$C$5:$C$47,Balance!DO$4,'Ajuste Ciclado'!$B$5:$B$47,Balance!$B324)</f>
        <v>0</v>
      </c>
      <c r="DP324" s="99">
        <f>SUMIFS('Ajuste Ciclado'!J$5:J$47,'Ajuste Ciclado'!$C$5:$C$47,Balance!DP$4,'Ajuste Ciclado'!$B$5:$B$47,Balance!$B324)</f>
        <v>0</v>
      </c>
      <c r="DQ324" s="99">
        <f>SUMIFS('Ajuste Ciclado'!K$5:K$47,'Ajuste Ciclado'!$C$5:$C$47,Balance!DQ$4,'Ajuste Ciclado'!$B$5:$B$47,Balance!$B324)</f>
        <v>0</v>
      </c>
      <c r="DR324" s="99">
        <f>SUMIFS('Ajuste Ciclado'!L$5:L$47,'Ajuste Ciclado'!$C$5:$C$47,Balance!DR$4,'Ajuste Ciclado'!$B$5:$B$47,Balance!$B324)</f>
        <v>0</v>
      </c>
      <c r="DS324" s="99">
        <f>SUMIFS('Ajuste Ciclado'!M$5:M$47,'Ajuste Ciclado'!$C$5:$C$47,Balance!DS$4,'Ajuste Ciclado'!$B$5:$B$47,Balance!$B324)</f>
        <v>0</v>
      </c>
      <c r="DT324" s="99">
        <f>SUMIFS('Ajuste Ciclado'!N$5:N$47,'Ajuste Ciclado'!$C$5:$C$47,Balance!DT$4,'Ajuste Ciclado'!$B$5:$B$47,Balance!$B324)</f>
        <v>0</v>
      </c>
      <c r="DU324" s="100">
        <f>SUMIFS('Ajuste Ciclado'!O$5:O$47,'Ajuste Ciclado'!$C$5:$C$47,Balance!DU$4,'Ajuste Ciclado'!$B$5:$B$47,Balance!$B324)</f>
        <v>0</v>
      </c>
      <c r="DV324" s="98">
        <f>SUMIFS('Ajuste Ciclado'!D$5:D$47,'Ajuste Ciclado'!$C$5:$C$47,Balance!DV$4,'Ajuste Ciclado'!$B$5:$B$47,Balance!$B324)</f>
        <v>0</v>
      </c>
      <c r="DW324" s="99">
        <f>SUMIFS('Ajuste Ciclado'!E$5:E$47,'Ajuste Ciclado'!$C$5:$C$47,Balance!DW$4,'Ajuste Ciclado'!$B$5:$B$47,Balance!$B324)</f>
        <v>0</v>
      </c>
      <c r="DX324" s="99">
        <f>SUMIFS('Ajuste Ciclado'!F$5:F$47,'Ajuste Ciclado'!$C$5:$C$47,Balance!DX$4,'Ajuste Ciclado'!$B$5:$B$47,Balance!$B324)</f>
        <v>0</v>
      </c>
      <c r="DY324" s="99">
        <f>SUMIFS('Ajuste Ciclado'!G$5:G$47,'Ajuste Ciclado'!$C$5:$C$47,Balance!DY$4,'Ajuste Ciclado'!$B$5:$B$47,Balance!$B324)</f>
        <v>0</v>
      </c>
      <c r="DZ324" s="99">
        <f>SUMIFS('Ajuste Ciclado'!H$5:H$47,'Ajuste Ciclado'!$C$5:$C$47,Balance!DZ$4,'Ajuste Ciclado'!$B$5:$B$47,Balance!$B324)</f>
        <v>0</v>
      </c>
      <c r="EA324" s="99">
        <f>SUMIFS('Ajuste Ciclado'!I$5:I$47,'Ajuste Ciclado'!$C$5:$C$47,Balance!EA$4,'Ajuste Ciclado'!$B$5:$B$47,Balance!$B324)</f>
        <v>0</v>
      </c>
      <c r="EB324" s="99">
        <f>SUMIFS('Ajuste Ciclado'!J$5:J$47,'Ajuste Ciclado'!$C$5:$C$47,Balance!EB$4,'Ajuste Ciclado'!$B$5:$B$47,Balance!$B324)</f>
        <v>0</v>
      </c>
      <c r="EC324" s="99">
        <f>SUMIFS('Ajuste Ciclado'!K$5:K$47,'Ajuste Ciclado'!$C$5:$C$47,Balance!EC$4,'Ajuste Ciclado'!$B$5:$B$47,Balance!$B324)</f>
        <v>0</v>
      </c>
      <c r="ED324" s="99">
        <f>SUMIFS('Ajuste Ciclado'!L$5:L$47,'Ajuste Ciclado'!$C$5:$C$47,Balance!ED$4,'Ajuste Ciclado'!$B$5:$B$47,Balance!$B324)</f>
        <v>0</v>
      </c>
      <c r="EE324" s="99">
        <f>SUMIFS('Ajuste Ciclado'!M$5:M$47,'Ajuste Ciclado'!$C$5:$C$47,Balance!EE$4,'Ajuste Ciclado'!$B$5:$B$47,Balance!$B324)</f>
        <v>0</v>
      </c>
      <c r="EF324" s="99">
        <f>SUMIFS('Ajuste Ciclado'!N$5:N$47,'Ajuste Ciclado'!$C$5:$C$47,Balance!EF$4,'Ajuste Ciclado'!$B$5:$B$47,Balance!$B324)</f>
        <v>0</v>
      </c>
      <c r="EG324" s="100">
        <f>SUMIFS('Ajuste Ciclado'!O$5:O$47,'Ajuste Ciclado'!$C$5:$C$47,Balance!EG$4,'Ajuste Ciclado'!$B$5:$B$47,Balance!$B324)</f>
        <v>0</v>
      </c>
      <c r="EH324" s="98">
        <f>SUMIFS('Ajuste Ciclado'!D$5:D$47,'Ajuste Ciclado'!$C$5:$C$47,Balance!EH$4,'Ajuste Ciclado'!$B$5:$B$47,Balance!$B324)</f>
        <v>0</v>
      </c>
      <c r="EI324" s="99">
        <f>SUMIFS('Ajuste Ciclado'!E$5:E$47,'Ajuste Ciclado'!$C$5:$C$47,Balance!EI$4,'Ajuste Ciclado'!$B$5:$B$47,Balance!$B324)</f>
        <v>0</v>
      </c>
      <c r="EJ324" s="99">
        <f>SUMIFS('Ajuste Ciclado'!F$5:F$47,'Ajuste Ciclado'!$C$5:$C$47,Balance!EJ$4,'Ajuste Ciclado'!$B$5:$B$47,Balance!$B324)</f>
        <v>0</v>
      </c>
      <c r="EK324" s="99">
        <f>SUMIFS('Ajuste Ciclado'!G$5:G$47,'Ajuste Ciclado'!$C$5:$C$47,Balance!EK$4,'Ajuste Ciclado'!$B$5:$B$47,Balance!$B324)</f>
        <v>0</v>
      </c>
      <c r="EL324" s="99">
        <f>SUMIFS('Ajuste Ciclado'!H$5:H$47,'Ajuste Ciclado'!$C$5:$C$47,Balance!EL$4,'Ajuste Ciclado'!$B$5:$B$47,Balance!$B324)</f>
        <v>0</v>
      </c>
      <c r="EM324" s="99">
        <f>SUMIFS('Ajuste Ciclado'!I$5:I$47,'Ajuste Ciclado'!$C$5:$C$47,Balance!EM$4,'Ajuste Ciclado'!$B$5:$B$47,Balance!$B324)</f>
        <v>0</v>
      </c>
      <c r="EN324" s="99">
        <f>SUMIFS('Ajuste Ciclado'!J$5:J$47,'Ajuste Ciclado'!$C$5:$C$47,Balance!EN$4,'Ajuste Ciclado'!$B$5:$B$47,Balance!$B324)</f>
        <v>0</v>
      </c>
      <c r="EO324" s="99">
        <f>SUMIFS('Ajuste Ciclado'!K$5:K$47,'Ajuste Ciclado'!$C$5:$C$47,Balance!EO$4,'Ajuste Ciclado'!$B$5:$B$47,Balance!$B324)</f>
        <v>0</v>
      </c>
      <c r="EP324" s="99">
        <f>SUMIFS('Ajuste Ciclado'!L$5:L$47,'Ajuste Ciclado'!$C$5:$C$47,Balance!EP$4,'Ajuste Ciclado'!$B$5:$B$47,Balance!$B324)</f>
        <v>0</v>
      </c>
      <c r="EQ324" s="99">
        <f>SUMIFS('Ajuste Ciclado'!M$5:M$47,'Ajuste Ciclado'!$C$5:$C$47,Balance!EQ$4,'Ajuste Ciclado'!$B$5:$B$47,Balance!$B324)</f>
        <v>0</v>
      </c>
      <c r="ER324" s="99">
        <f>SUMIFS('Ajuste Ciclado'!N$5:N$47,'Ajuste Ciclado'!$C$5:$C$47,Balance!ER$4,'Ajuste Ciclado'!$B$5:$B$47,Balance!$B324)</f>
        <v>0</v>
      </c>
      <c r="ES324" s="100">
        <f>SUMIFS('Ajuste Ciclado'!O$5:O$47,'Ajuste Ciclado'!$C$5:$C$47,Balance!ES$4,'Ajuste Ciclado'!$B$5:$B$47,Balance!$B324)</f>
        <v>0</v>
      </c>
      <c r="ET324" s="84"/>
      <c r="EU324" s="12">
        <f t="shared" si="377"/>
        <v>28717.918010775269</v>
      </c>
      <c r="EV324" s="13">
        <f t="shared" si="342"/>
        <v>20556.11699065076</v>
      </c>
      <c r="EW324" s="13">
        <f t="shared" si="343"/>
        <v>20503.700151312762</v>
      </c>
      <c r="EX324" s="13">
        <f t="shared" si="344"/>
        <v>11836.907756475301</v>
      </c>
      <c r="EY324" s="13">
        <f t="shared" si="345"/>
        <v>5379.3581393128025</v>
      </c>
      <c r="EZ324" s="13">
        <f t="shared" si="346"/>
        <v>4699.9874669603832</v>
      </c>
      <c r="FA324" s="13">
        <f t="shared" si="347"/>
        <v>5715.32592290501</v>
      </c>
      <c r="FB324" s="13">
        <f t="shared" si="348"/>
        <v>7412.0767408210704</v>
      </c>
      <c r="FC324" s="13">
        <f t="shared" si="349"/>
        <v>6419.624700352816</v>
      </c>
      <c r="FD324" s="13">
        <f t="shared" si="350"/>
        <v>1630.1851538322369</v>
      </c>
      <c r="FE324" s="13">
        <f t="shared" si="351"/>
        <v>276.90755653575332</v>
      </c>
      <c r="FF324" s="14">
        <f t="shared" si="352"/>
        <v>1470.9159747565391</v>
      </c>
      <c r="FG324" s="12">
        <f t="shared" si="353"/>
        <v>28796.715744528741</v>
      </c>
      <c r="FH324" s="13">
        <f t="shared" si="354"/>
        <v>20836.76806167297</v>
      </c>
      <c r="FI324" s="13">
        <f t="shared" si="355"/>
        <v>20709.406256771261</v>
      </c>
      <c r="FJ324" s="13">
        <f t="shared" si="356"/>
        <v>12561.943599382579</v>
      </c>
      <c r="FK324" s="13">
        <f t="shared" si="357"/>
        <v>5215.1493279750448</v>
      </c>
      <c r="FL324" s="13">
        <f t="shared" si="358"/>
        <v>4798.0553125697706</v>
      </c>
      <c r="FM324" s="13">
        <f t="shared" si="359"/>
        <v>6206.7634599524808</v>
      </c>
      <c r="FN324" s="13">
        <f t="shared" si="360"/>
        <v>7481.300548347207</v>
      </c>
      <c r="FO324" s="13">
        <f t="shared" si="361"/>
        <v>6615.162209757822</v>
      </c>
      <c r="FP324" s="13">
        <f t="shared" si="362"/>
        <v>2699.121313929661</v>
      </c>
      <c r="FQ324" s="13">
        <f t="shared" si="363"/>
        <v>3235.3331550034359</v>
      </c>
      <c r="FR324" s="14">
        <f t="shared" si="364"/>
        <v>10472.80710720071</v>
      </c>
      <c r="FS324" s="12">
        <f t="shared" si="365"/>
        <v>28809.070516168009</v>
      </c>
      <c r="FT324" s="13">
        <f t="shared" si="366"/>
        <v>20876.367355111641</v>
      </c>
      <c r="FU324" s="13">
        <f t="shared" si="367"/>
        <v>20638.859080606111</v>
      </c>
      <c r="FV324" s="13">
        <f t="shared" si="368"/>
        <v>12486.75611617595</v>
      </c>
      <c r="FW324" s="13">
        <f t="shared" si="369"/>
        <v>5473.9506176141613</v>
      </c>
      <c r="FX324" s="13">
        <f t="shared" si="370"/>
        <v>5272.6639811497571</v>
      </c>
      <c r="FY324" s="13">
        <f t="shared" si="371"/>
        <v>6932.8760335240977</v>
      </c>
      <c r="FZ324" s="13">
        <f t="shared" si="372"/>
        <v>8314.0428948774443</v>
      </c>
      <c r="GA324" s="13">
        <f t="shared" si="373"/>
        <v>7344.058339198732</v>
      </c>
      <c r="GB324" s="13">
        <f t="shared" si="374"/>
        <v>6413.4270262031096</v>
      </c>
      <c r="GC324" s="13">
        <f t="shared" si="375"/>
        <v>7362.8892266597013</v>
      </c>
      <c r="GD324" s="14">
        <f t="shared" si="376"/>
        <v>18659.11937098415</v>
      </c>
      <c r="GE324" s="84"/>
      <c r="GF324" s="12">
        <f t="shared" si="388"/>
        <v>114619.0245646907</v>
      </c>
      <c r="GG324" s="13">
        <f t="shared" si="388"/>
        <v>129628.52609709167</v>
      </c>
      <c r="GH324" s="14">
        <f t="shared" si="388"/>
        <v>148584.08055827286</v>
      </c>
      <c r="GI324" s="6">
        <f t="shared" si="379"/>
        <v>1</v>
      </c>
      <c r="GJ324" s="12">
        <f t="shared" si="380"/>
        <v>0</v>
      </c>
      <c r="GK324" s="13">
        <f t="shared" si="381"/>
        <v>0</v>
      </c>
      <c r="GL324" s="14">
        <f t="shared" si="382"/>
        <v>0</v>
      </c>
      <c r="GM324" s="84"/>
      <c r="GN324" s="66">
        <f t="shared" si="383"/>
        <v>0</v>
      </c>
      <c r="GO324" s="84"/>
      <c r="GP324" s="63" t="str" cm="1">
        <f t="array" ref="GP324">INDEX($GF$4:$GH$4,1,GI324)</f>
        <v>Sample 1</v>
      </c>
      <c r="GQ324" s="12">
        <f t="shared" si="385"/>
        <v>276.90755653575332</v>
      </c>
      <c r="GR324" s="13">
        <f t="shared" si="385"/>
        <v>1470.9159747565391</v>
      </c>
      <c r="GS324" s="14">
        <f t="shared" si="385"/>
        <v>1630.1851538322369</v>
      </c>
      <c r="GT324" s="12">
        <f t="shared" si="386"/>
        <v>2699.121313929661</v>
      </c>
      <c r="GU324" s="13">
        <f t="shared" si="386"/>
        <v>3235.3331550034359</v>
      </c>
      <c r="GV324" s="14">
        <f t="shared" si="386"/>
        <v>4798.0553125697706</v>
      </c>
      <c r="GW324" s="12">
        <f t="shared" si="387"/>
        <v>5272.6639811497571</v>
      </c>
      <c r="GX324" s="13">
        <f t="shared" si="387"/>
        <v>5473.9506176141613</v>
      </c>
      <c r="GY324" s="14">
        <f t="shared" si="387"/>
        <v>6413.4270262031096</v>
      </c>
      <c r="GZ324" s="84" t="str">
        <f t="shared" si="390"/>
        <v>Sample 1</v>
      </c>
      <c r="HA324" s="12">
        <f t="shared" si="389"/>
        <v>0</v>
      </c>
      <c r="HB324" s="13">
        <f t="shared" si="389"/>
        <v>0</v>
      </c>
      <c r="HC324" s="14">
        <f t="shared" si="389"/>
        <v>0</v>
      </c>
      <c r="HD324" s="6">
        <f t="shared" si="391"/>
        <v>0</v>
      </c>
      <c r="HE324" s="84" t="str">
        <f t="shared" si="392"/>
        <v>Ok</v>
      </c>
    </row>
    <row r="325" spans="2:213" hidden="1" x14ac:dyDescent="0.3">
      <c r="B325" s="84" t="s">
        <v>175</v>
      </c>
      <c r="C325" s="12">
        <f>SUMIFS(Inyecciones!$E$2:$E$14185,Inyecciones!$A$2:$A$14185,Balance!C$4,Inyecciones!$B$2:$B$14185,Balance!$B325,Inyecciones!$C$2:$C$14185,Balance!C$5)</f>
        <v>61580.185165113362</v>
      </c>
      <c r="D325" s="13">
        <f>SUMIFS(Inyecciones!$E$2:$E$14185,Inyecciones!$A$2:$A$14185,Balance!D$4,Inyecciones!$B$2:$B$14185,Balance!$B325,Inyecciones!$C$2:$C$14185,Balance!D$5)</f>
        <v>51534.620194767813</v>
      </c>
      <c r="E325" s="13">
        <f>SUMIFS(Inyecciones!$E$2:$E$14185,Inyecciones!$A$2:$A$14185,Balance!E$4,Inyecciones!$B$2:$B$14185,Balance!$B325,Inyecciones!$C$2:$C$14185,Balance!E$5)</f>
        <v>54774.669514617817</v>
      </c>
      <c r="F325" s="13">
        <f>SUMIFS(Inyecciones!$E$2:$E$14185,Inyecciones!$A$2:$A$14185,Balance!F$4,Inyecciones!$B$2:$B$14185,Balance!$B325,Inyecciones!$C$2:$C$14185,Balance!F$5)</f>
        <v>41825.498566194721</v>
      </c>
      <c r="G325" s="13">
        <f>SUMIFS(Inyecciones!$E$2:$E$14185,Inyecciones!$A$2:$A$14185,Balance!G$4,Inyecciones!$B$2:$B$14185,Balance!$B325,Inyecciones!$C$2:$C$14185,Balance!G$5)</f>
        <v>27963.390492219321</v>
      </c>
      <c r="H325" s="13">
        <f>SUMIFS(Inyecciones!$E$2:$E$14185,Inyecciones!$A$2:$A$14185,Balance!H$4,Inyecciones!$B$2:$B$14185,Balance!$B325,Inyecciones!$C$2:$C$14185,Balance!H$5)</f>
        <v>26476.032789456629</v>
      </c>
      <c r="I325" s="13">
        <f>SUMIFS(Inyecciones!$E$2:$E$14185,Inyecciones!$A$2:$A$14185,Balance!I$4,Inyecciones!$B$2:$B$14185,Balance!$B325,Inyecciones!$C$2:$C$14185,Balance!I$5)</f>
        <v>29294.429548557779</v>
      </c>
      <c r="J325" s="13">
        <f>SUMIFS(Inyecciones!$E$2:$E$14185,Inyecciones!$A$2:$A$14185,Balance!J$4,Inyecciones!$B$2:$B$14185,Balance!$B325,Inyecciones!$C$2:$C$14185,Balance!J$5)</f>
        <v>27947.398283866711</v>
      </c>
      <c r="K325" s="13">
        <f>SUMIFS(Inyecciones!$E$2:$E$14185,Inyecciones!$A$2:$A$14185,Balance!K$4,Inyecciones!$B$2:$B$14185,Balance!$B325,Inyecciones!$C$2:$C$14185,Balance!K$5)</f>
        <v>26142.917180425709</v>
      </c>
      <c r="L325" s="13">
        <f>SUMIFS(Inyecciones!$E$2:$E$14185,Inyecciones!$A$2:$A$14185,Balance!L$4,Inyecciones!$B$2:$B$14185,Balance!$B325,Inyecciones!$C$2:$C$14185,Balance!L$5)</f>
        <v>6869.2126773642431</v>
      </c>
      <c r="M325" s="13">
        <f>SUMIFS(Inyecciones!$E$2:$E$14185,Inyecciones!$A$2:$A$14185,Balance!M$4,Inyecciones!$B$2:$B$14185,Balance!$B325,Inyecciones!$C$2:$C$14185,Balance!M$5)</f>
        <v>1617.552019814945</v>
      </c>
      <c r="N325" s="14">
        <f>SUMIFS(Inyecciones!$E$2:$E$14185,Inyecciones!$A$2:$A$14185,Balance!N$4,Inyecciones!$B$2:$B$14185,Balance!$B325,Inyecciones!$C$2:$C$14185,Balance!N$5)</f>
        <v>3355.534642718741</v>
      </c>
      <c r="O325" s="12">
        <f>SUMIFS(Inyecciones!$E$2:$E$14185,Inyecciones!$A$2:$A$14185,Balance!O$4,Inyecciones!$B$2:$B$14185,Balance!$B325,Inyecciones!$C$2:$C$14185,Balance!O$5)</f>
        <v>61701.442200787882</v>
      </c>
      <c r="P325" s="13">
        <f>SUMIFS(Inyecciones!$E$2:$E$14185,Inyecciones!$A$2:$A$14185,Balance!P$4,Inyecciones!$B$2:$B$14185,Balance!$B325,Inyecciones!$C$2:$C$14185,Balance!P$5)</f>
        <v>51780.145239527039</v>
      </c>
      <c r="Q325" s="13">
        <f>SUMIFS(Inyecciones!$E$2:$E$14185,Inyecciones!$A$2:$A$14185,Balance!Q$4,Inyecciones!$B$2:$B$14185,Balance!$B325,Inyecciones!$C$2:$C$14185,Balance!Q$5)</f>
        <v>55382.328871250793</v>
      </c>
      <c r="R325" s="13">
        <f>SUMIFS(Inyecciones!$E$2:$E$14185,Inyecciones!$A$2:$A$14185,Balance!R$4,Inyecciones!$B$2:$B$14185,Balance!$B325,Inyecciones!$C$2:$C$14185,Balance!R$5)</f>
        <v>45341.990791172349</v>
      </c>
      <c r="S325" s="13">
        <f>SUMIFS(Inyecciones!$E$2:$E$14185,Inyecciones!$A$2:$A$14185,Balance!S$4,Inyecciones!$B$2:$B$14185,Balance!$B325,Inyecciones!$C$2:$C$14185,Balance!S$5)</f>
        <v>27626.199119129469</v>
      </c>
      <c r="T325" s="13">
        <f>SUMIFS(Inyecciones!$E$2:$E$14185,Inyecciones!$A$2:$A$14185,Balance!T$4,Inyecciones!$B$2:$B$14185,Balance!$B325,Inyecciones!$C$2:$C$14185,Balance!T$5)</f>
        <v>26776.563112150408</v>
      </c>
      <c r="U325" s="13">
        <f>SUMIFS(Inyecciones!$E$2:$E$14185,Inyecciones!$A$2:$A$14185,Balance!U$4,Inyecciones!$B$2:$B$14185,Balance!$B325,Inyecciones!$C$2:$C$14185,Balance!U$5)</f>
        <v>30883.499713440429</v>
      </c>
      <c r="V325" s="13">
        <f>SUMIFS(Inyecciones!$E$2:$E$14185,Inyecciones!$A$2:$A$14185,Balance!V$4,Inyecciones!$B$2:$B$14185,Balance!$B325,Inyecciones!$C$2:$C$14185,Balance!V$5)</f>
        <v>29006.56316896345</v>
      </c>
      <c r="W325" s="13">
        <f>SUMIFS(Inyecciones!$E$2:$E$14185,Inyecciones!$A$2:$A$14185,Balance!W$4,Inyecciones!$B$2:$B$14185,Balance!$B325,Inyecciones!$C$2:$C$14185,Balance!W$5)</f>
        <v>30460.061161574689</v>
      </c>
      <c r="X325" s="13">
        <f>SUMIFS(Inyecciones!$E$2:$E$14185,Inyecciones!$A$2:$A$14185,Balance!X$4,Inyecciones!$B$2:$B$14185,Balance!$B325,Inyecciones!$C$2:$C$14185,Balance!X$5)</f>
        <v>10086.21924144651</v>
      </c>
      <c r="Y325" s="13">
        <f>SUMIFS(Inyecciones!$E$2:$E$14185,Inyecciones!$A$2:$A$14185,Balance!Y$4,Inyecciones!$B$2:$B$14185,Balance!$B325,Inyecciones!$C$2:$C$14185,Balance!Y$5)</f>
        <v>16373.29561348123</v>
      </c>
      <c r="Z325" s="14">
        <f>SUMIFS(Inyecciones!$E$2:$E$14185,Inyecciones!$A$2:$A$14185,Balance!Z$4,Inyecciones!$B$2:$B$14185,Balance!$B325,Inyecciones!$C$2:$C$14185,Balance!Z$5)</f>
        <v>20853.827456203129</v>
      </c>
      <c r="AA325" s="12">
        <f>SUMIFS(Inyecciones!$E$2:$E$14185,Inyecciones!$A$2:$A$14185,Balance!AA$4,Inyecciones!$B$2:$B$14185,Balance!$B325,Inyecciones!$C$2:$C$14185,Balance!AA$5)</f>
        <v>61736.350735102518</v>
      </c>
      <c r="AB325" s="13">
        <f>SUMIFS(Inyecciones!$E$2:$E$14185,Inyecciones!$A$2:$A$14185,Balance!AB$4,Inyecciones!$B$2:$B$14185,Balance!$B325,Inyecciones!$C$2:$C$14185,Balance!AB$5)</f>
        <v>51880.081578381432</v>
      </c>
      <c r="AC325" s="13">
        <f>SUMIFS(Inyecciones!$E$2:$E$14185,Inyecciones!$A$2:$A$14185,Balance!AC$4,Inyecciones!$B$2:$B$14185,Balance!$B325,Inyecciones!$C$2:$C$14185,Balance!AC$5)</f>
        <v>55213.382146843862</v>
      </c>
      <c r="AD325" s="13">
        <f>SUMIFS(Inyecciones!$E$2:$E$14185,Inyecciones!$A$2:$A$14185,Balance!AD$4,Inyecciones!$B$2:$B$14185,Balance!$B325,Inyecciones!$C$2:$C$14185,Balance!AD$5)</f>
        <v>44947.128603815239</v>
      </c>
      <c r="AE325" s="13">
        <f>SUMIFS(Inyecciones!$E$2:$E$14185,Inyecciones!$A$2:$A$14185,Balance!AE$4,Inyecciones!$B$2:$B$14185,Balance!$B325,Inyecciones!$C$2:$C$14185,Balance!AE$5)</f>
        <v>28524.364748200809</v>
      </c>
      <c r="AF325" s="13">
        <f>SUMIFS(Inyecciones!$E$2:$E$14185,Inyecciones!$A$2:$A$14185,Balance!AF$4,Inyecciones!$B$2:$B$14185,Balance!$B325,Inyecciones!$C$2:$C$14185,Balance!AF$5)</f>
        <v>28392.71752948661</v>
      </c>
      <c r="AG325" s="13">
        <f>SUMIFS(Inyecciones!$E$2:$E$14185,Inyecciones!$A$2:$A$14185,Balance!AG$4,Inyecciones!$B$2:$B$14185,Balance!$B325,Inyecciones!$C$2:$C$14185,Balance!AG$5)</f>
        <v>33327.558106371558</v>
      </c>
      <c r="AH325" s="13">
        <f>SUMIFS(Inyecciones!$E$2:$E$14185,Inyecciones!$A$2:$A$14185,Balance!AH$4,Inyecciones!$B$2:$B$14185,Balance!$B325,Inyecciones!$C$2:$C$14185,Balance!AH$5)</f>
        <v>32046.307999782231</v>
      </c>
      <c r="AI325" s="13">
        <f>SUMIFS(Inyecciones!$E$2:$E$14185,Inyecciones!$A$2:$A$14185,Balance!AI$4,Inyecciones!$B$2:$B$14185,Balance!$B325,Inyecciones!$C$2:$C$14185,Balance!AI$5)</f>
        <v>28936.510168783949</v>
      </c>
      <c r="AJ325" s="13">
        <f>SUMIFS(Inyecciones!$E$2:$E$14185,Inyecciones!$A$2:$A$14185,Balance!AJ$4,Inyecciones!$B$2:$B$14185,Balance!$B325,Inyecciones!$C$2:$C$14185,Balance!AJ$5)</f>
        <v>21828.733608389401</v>
      </c>
      <c r="AK325" s="13">
        <f>SUMIFS(Inyecciones!$E$2:$E$14185,Inyecciones!$A$2:$A$14185,Balance!AK$4,Inyecciones!$B$2:$B$14185,Balance!$B325,Inyecciones!$C$2:$C$14185,Balance!AK$5)</f>
        <v>32809.809100662569</v>
      </c>
      <c r="AL325" s="14">
        <f>SUMIFS(Inyecciones!$E$2:$E$14185,Inyecciones!$A$2:$A$14185,Balance!AL$4,Inyecciones!$B$2:$B$14185,Balance!$B325,Inyecciones!$C$2:$C$14185,Balance!AL$5)</f>
        <v>30432.501890003208</v>
      </c>
      <c r="AM325" s="13"/>
      <c r="AN325" s="12">
        <f>SUMIFS('Retiro Mensual'!$E$2:$E$2629,'Retiro Mensual'!$A$2:$A$2629,AN$4,'Retiro Mensual'!$B$2:$B$2629,$B325,'Retiro Mensual'!$C$2:$C$2629,AN$5)</f>
        <v>0</v>
      </c>
      <c r="AO325" s="13">
        <f>SUMIFS('Retiro Mensual'!$E$2:$E$2629,'Retiro Mensual'!$A$2:$A$2629,AO$4,'Retiro Mensual'!$B$2:$B$2629,$B325,'Retiro Mensual'!$C$2:$C$2629,AO$5)</f>
        <v>0</v>
      </c>
      <c r="AP325" s="13">
        <f>SUMIFS('Retiro Mensual'!$E$2:$E$2629,'Retiro Mensual'!$A$2:$A$2629,AP$4,'Retiro Mensual'!$B$2:$B$2629,$B325,'Retiro Mensual'!$C$2:$C$2629,AP$5)</f>
        <v>0</v>
      </c>
      <c r="AQ325" s="13">
        <f>SUMIFS('Retiro Mensual'!$E$2:$E$2629,'Retiro Mensual'!$A$2:$A$2629,AQ$4,'Retiro Mensual'!$B$2:$B$2629,$B325,'Retiro Mensual'!$C$2:$C$2629,AQ$5)</f>
        <v>0</v>
      </c>
      <c r="AR325" s="13">
        <f>SUMIFS('Retiro Mensual'!$E$2:$E$2629,'Retiro Mensual'!$A$2:$A$2629,AR$4,'Retiro Mensual'!$B$2:$B$2629,$B325,'Retiro Mensual'!$C$2:$C$2629,AR$5)</f>
        <v>0</v>
      </c>
      <c r="AS325" s="13">
        <f>SUMIFS('Retiro Mensual'!$E$2:$E$2629,'Retiro Mensual'!$A$2:$A$2629,AS$4,'Retiro Mensual'!$B$2:$B$2629,$B325,'Retiro Mensual'!$C$2:$C$2629,AS$5)</f>
        <v>0</v>
      </c>
      <c r="AT325" s="13">
        <f>SUMIFS('Retiro Mensual'!$E$2:$E$2629,'Retiro Mensual'!$A$2:$A$2629,AT$4,'Retiro Mensual'!$B$2:$B$2629,$B325,'Retiro Mensual'!$C$2:$C$2629,AT$5)</f>
        <v>0</v>
      </c>
      <c r="AU325" s="13">
        <f>SUMIFS('Retiro Mensual'!$E$2:$E$2629,'Retiro Mensual'!$A$2:$A$2629,AU$4,'Retiro Mensual'!$B$2:$B$2629,$B325,'Retiro Mensual'!$C$2:$C$2629,AU$5)</f>
        <v>0</v>
      </c>
      <c r="AV325" s="13">
        <f>SUMIFS('Retiro Mensual'!$E$2:$E$2629,'Retiro Mensual'!$A$2:$A$2629,AV$4,'Retiro Mensual'!$B$2:$B$2629,$B325,'Retiro Mensual'!$C$2:$C$2629,AV$5)</f>
        <v>0</v>
      </c>
      <c r="AW325" s="13">
        <f>SUMIFS('Retiro Mensual'!$E$2:$E$2629,'Retiro Mensual'!$A$2:$A$2629,AW$4,'Retiro Mensual'!$B$2:$B$2629,$B325,'Retiro Mensual'!$C$2:$C$2629,AW$5)</f>
        <v>0</v>
      </c>
      <c r="AX325" s="13">
        <f>SUMIFS('Retiro Mensual'!$E$2:$E$2629,'Retiro Mensual'!$A$2:$A$2629,AX$4,'Retiro Mensual'!$B$2:$B$2629,$B325,'Retiro Mensual'!$C$2:$C$2629,AX$5)</f>
        <v>0</v>
      </c>
      <c r="AY325" s="14">
        <f>SUMIFS('Retiro Mensual'!$E$2:$E$2629,'Retiro Mensual'!$A$2:$A$2629,AY$4,'Retiro Mensual'!$B$2:$B$2629,$B325,'Retiro Mensual'!$C$2:$C$2629,AY$5)</f>
        <v>0</v>
      </c>
      <c r="AZ325" s="12">
        <f>SUMIFS('Retiro Mensual'!$E$2:$E$2629,'Retiro Mensual'!$A$2:$A$2629,AZ$4,'Retiro Mensual'!$B$2:$B$2629,$B325,'Retiro Mensual'!$C$2:$C$2629,AZ$5)</f>
        <v>0</v>
      </c>
      <c r="BA325" s="13">
        <f>SUMIFS('Retiro Mensual'!$E$2:$E$2629,'Retiro Mensual'!$A$2:$A$2629,BA$4,'Retiro Mensual'!$B$2:$B$2629,$B325,'Retiro Mensual'!$C$2:$C$2629,BA$5)</f>
        <v>0</v>
      </c>
      <c r="BB325" s="13">
        <f>SUMIFS('Retiro Mensual'!$E$2:$E$2629,'Retiro Mensual'!$A$2:$A$2629,BB$4,'Retiro Mensual'!$B$2:$B$2629,$B325,'Retiro Mensual'!$C$2:$C$2629,BB$5)</f>
        <v>0</v>
      </c>
      <c r="BC325" s="13">
        <f>SUMIFS('Retiro Mensual'!$E$2:$E$2629,'Retiro Mensual'!$A$2:$A$2629,BC$4,'Retiro Mensual'!$B$2:$B$2629,$B325,'Retiro Mensual'!$C$2:$C$2629,BC$5)</f>
        <v>0</v>
      </c>
      <c r="BD325" s="13">
        <f>SUMIFS('Retiro Mensual'!$E$2:$E$2629,'Retiro Mensual'!$A$2:$A$2629,BD$4,'Retiro Mensual'!$B$2:$B$2629,$B325,'Retiro Mensual'!$C$2:$C$2629,BD$5)</f>
        <v>0</v>
      </c>
      <c r="BE325" s="13">
        <f>SUMIFS('Retiro Mensual'!$E$2:$E$2629,'Retiro Mensual'!$A$2:$A$2629,BE$4,'Retiro Mensual'!$B$2:$B$2629,$B325,'Retiro Mensual'!$C$2:$C$2629,BE$5)</f>
        <v>0</v>
      </c>
      <c r="BF325" s="13">
        <f>SUMIFS('Retiro Mensual'!$E$2:$E$2629,'Retiro Mensual'!$A$2:$A$2629,BF$4,'Retiro Mensual'!$B$2:$B$2629,$B325,'Retiro Mensual'!$C$2:$C$2629,BF$5)</f>
        <v>0</v>
      </c>
      <c r="BG325" s="13">
        <f>SUMIFS('Retiro Mensual'!$E$2:$E$2629,'Retiro Mensual'!$A$2:$A$2629,BG$4,'Retiro Mensual'!$B$2:$B$2629,$B325,'Retiro Mensual'!$C$2:$C$2629,BG$5)</f>
        <v>0</v>
      </c>
      <c r="BH325" s="13">
        <f>SUMIFS('Retiro Mensual'!$E$2:$E$2629,'Retiro Mensual'!$A$2:$A$2629,BH$4,'Retiro Mensual'!$B$2:$B$2629,$B325,'Retiro Mensual'!$C$2:$C$2629,BH$5)</f>
        <v>0</v>
      </c>
      <c r="BI325" s="13">
        <f>SUMIFS('Retiro Mensual'!$E$2:$E$2629,'Retiro Mensual'!$A$2:$A$2629,BI$4,'Retiro Mensual'!$B$2:$B$2629,$B325,'Retiro Mensual'!$C$2:$C$2629,BI$5)</f>
        <v>0</v>
      </c>
      <c r="BJ325" s="13">
        <f>SUMIFS('Retiro Mensual'!$E$2:$E$2629,'Retiro Mensual'!$A$2:$A$2629,BJ$4,'Retiro Mensual'!$B$2:$B$2629,$B325,'Retiro Mensual'!$C$2:$C$2629,BJ$5)</f>
        <v>0</v>
      </c>
      <c r="BK325" s="14">
        <f>SUMIFS('Retiro Mensual'!$E$2:$E$2629,'Retiro Mensual'!$A$2:$A$2629,BK$4,'Retiro Mensual'!$B$2:$B$2629,$B325,'Retiro Mensual'!$C$2:$C$2629,BK$5)</f>
        <v>0</v>
      </c>
      <c r="BL325" s="12">
        <f>SUMIFS('Retiro Mensual'!$E$2:$E$2629,'Retiro Mensual'!$A$2:$A$2629,BL$4,'Retiro Mensual'!$B$2:$B$2629,$B325,'Retiro Mensual'!$C$2:$C$2629,BL$5)</f>
        <v>0</v>
      </c>
      <c r="BM325" s="13">
        <f>SUMIFS('Retiro Mensual'!$E$2:$E$2629,'Retiro Mensual'!$A$2:$A$2629,BM$4,'Retiro Mensual'!$B$2:$B$2629,$B325,'Retiro Mensual'!$C$2:$C$2629,BM$5)</f>
        <v>0</v>
      </c>
      <c r="BN325" s="13">
        <f>SUMIFS('Retiro Mensual'!$E$2:$E$2629,'Retiro Mensual'!$A$2:$A$2629,BN$4,'Retiro Mensual'!$B$2:$B$2629,$B325,'Retiro Mensual'!$C$2:$C$2629,BN$5)</f>
        <v>0</v>
      </c>
      <c r="BO325" s="13">
        <f>SUMIFS('Retiro Mensual'!$E$2:$E$2629,'Retiro Mensual'!$A$2:$A$2629,BO$4,'Retiro Mensual'!$B$2:$B$2629,$B325,'Retiro Mensual'!$C$2:$C$2629,BO$5)</f>
        <v>0</v>
      </c>
      <c r="BP325" s="13">
        <f>SUMIFS('Retiro Mensual'!$E$2:$E$2629,'Retiro Mensual'!$A$2:$A$2629,BP$4,'Retiro Mensual'!$B$2:$B$2629,$B325,'Retiro Mensual'!$C$2:$C$2629,BP$5)</f>
        <v>0</v>
      </c>
      <c r="BQ325" s="13">
        <f>SUMIFS('Retiro Mensual'!$E$2:$E$2629,'Retiro Mensual'!$A$2:$A$2629,BQ$4,'Retiro Mensual'!$B$2:$B$2629,$B325,'Retiro Mensual'!$C$2:$C$2629,BQ$5)</f>
        <v>0</v>
      </c>
      <c r="BR325" s="13">
        <f>SUMIFS('Retiro Mensual'!$E$2:$E$2629,'Retiro Mensual'!$A$2:$A$2629,BR$4,'Retiro Mensual'!$B$2:$B$2629,$B325,'Retiro Mensual'!$C$2:$C$2629,BR$5)</f>
        <v>0</v>
      </c>
      <c r="BS325" s="13">
        <f>SUMIFS('Retiro Mensual'!$E$2:$E$2629,'Retiro Mensual'!$A$2:$A$2629,BS$4,'Retiro Mensual'!$B$2:$B$2629,$B325,'Retiro Mensual'!$C$2:$C$2629,BS$5)</f>
        <v>0</v>
      </c>
      <c r="BT325" s="13">
        <f>SUMIFS('Retiro Mensual'!$E$2:$E$2629,'Retiro Mensual'!$A$2:$A$2629,BT$4,'Retiro Mensual'!$B$2:$B$2629,$B325,'Retiro Mensual'!$C$2:$C$2629,BT$5)</f>
        <v>0</v>
      </c>
      <c r="BU325" s="13">
        <f>SUMIFS('Retiro Mensual'!$E$2:$E$2629,'Retiro Mensual'!$A$2:$A$2629,BU$4,'Retiro Mensual'!$B$2:$B$2629,$B325,'Retiro Mensual'!$C$2:$C$2629,BU$5)</f>
        <v>0</v>
      </c>
      <c r="BV325" s="13">
        <f>SUMIFS('Retiro Mensual'!$E$2:$E$2629,'Retiro Mensual'!$A$2:$A$2629,BV$4,'Retiro Mensual'!$B$2:$B$2629,$B325,'Retiro Mensual'!$C$2:$C$2629,BV$5)</f>
        <v>0</v>
      </c>
      <c r="BW325" s="14">
        <f>SUMIFS('Retiro Mensual'!$E$2:$E$2629,'Retiro Mensual'!$A$2:$A$2629,BW$4,'Retiro Mensual'!$B$2:$B$2629,$B325,'Retiro Mensual'!$C$2:$C$2629,BW$5)</f>
        <v>0</v>
      </c>
      <c r="BX325" s="13"/>
      <c r="BY325" s="12">
        <f>SUMIFS('Compra Ventas'!$E$2:$E$2700,'Compra Ventas'!$A$2:$A$2700,BY$4,'Compra Ventas'!$B$2:$B$2700,$B325,'Compra Ventas'!$C$2:$C$2700,BY$5)</f>
        <v>0</v>
      </c>
      <c r="BZ325" s="13">
        <f>SUMIFS('Compra Ventas'!$E$2:$E$2700,'Compra Ventas'!$A$2:$A$2700,BZ$4,'Compra Ventas'!$B$2:$B$2700,$B325,'Compra Ventas'!$C$2:$C$2700,BZ$5)</f>
        <v>0</v>
      </c>
      <c r="CA325" s="13">
        <f>SUMIFS('Compra Ventas'!$E$2:$E$2700,'Compra Ventas'!$A$2:$A$2700,CA$4,'Compra Ventas'!$B$2:$B$2700,$B325,'Compra Ventas'!$C$2:$C$2700,CA$5)</f>
        <v>0</v>
      </c>
      <c r="CB325" s="13">
        <f>SUMIFS('Compra Ventas'!$E$2:$E$2700,'Compra Ventas'!$A$2:$A$2700,CB$4,'Compra Ventas'!$B$2:$B$2700,$B325,'Compra Ventas'!$C$2:$C$2700,CB$5)</f>
        <v>0</v>
      </c>
      <c r="CC325" s="13">
        <f>SUMIFS('Compra Ventas'!$E$2:$E$2700,'Compra Ventas'!$A$2:$A$2700,CC$4,'Compra Ventas'!$B$2:$B$2700,$B325,'Compra Ventas'!$C$2:$C$2700,CC$5)</f>
        <v>0</v>
      </c>
      <c r="CD325" s="13">
        <f>SUMIFS('Compra Ventas'!$E$2:$E$2700,'Compra Ventas'!$A$2:$A$2700,CD$4,'Compra Ventas'!$B$2:$B$2700,$B325,'Compra Ventas'!$C$2:$C$2700,CD$5)</f>
        <v>0</v>
      </c>
      <c r="CE325" s="13">
        <f>SUMIFS('Compra Ventas'!$E$2:$E$2700,'Compra Ventas'!$A$2:$A$2700,CE$4,'Compra Ventas'!$B$2:$B$2700,$B325,'Compra Ventas'!$C$2:$C$2700,CE$5)</f>
        <v>0</v>
      </c>
      <c r="CF325" s="13">
        <f>SUMIFS('Compra Ventas'!$E$2:$E$2700,'Compra Ventas'!$A$2:$A$2700,CF$4,'Compra Ventas'!$B$2:$B$2700,$B325,'Compra Ventas'!$C$2:$C$2700,CF$5)</f>
        <v>0</v>
      </c>
      <c r="CG325" s="13">
        <f>SUMIFS('Compra Ventas'!$E$2:$E$2700,'Compra Ventas'!$A$2:$A$2700,CG$4,'Compra Ventas'!$B$2:$B$2700,$B325,'Compra Ventas'!$C$2:$C$2700,CG$5)</f>
        <v>0</v>
      </c>
      <c r="CH325" s="13">
        <f>SUMIFS('Compra Ventas'!$E$2:$E$2700,'Compra Ventas'!$A$2:$A$2700,CH$4,'Compra Ventas'!$B$2:$B$2700,$B325,'Compra Ventas'!$C$2:$C$2700,CH$5)</f>
        <v>0</v>
      </c>
      <c r="CI325" s="13">
        <f>SUMIFS('Compra Ventas'!$E$2:$E$2700,'Compra Ventas'!$A$2:$A$2700,CI$4,'Compra Ventas'!$B$2:$B$2700,$B325,'Compra Ventas'!$C$2:$C$2700,CI$5)</f>
        <v>0</v>
      </c>
      <c r="CJ325" s="14">
        <f>SUMIFS('Compra Ventas'!$E$2:$E$2700,'Compra Ventas'!$A$2:$A$2700,CJ$4,'Compra Ventas'!$B$2:$B$2700,$B325,'Compra Ventas'!$C$2:$C$2700,CJ$5)</f>
        <v>0</v>
      </c>
      <c r="CK325" s="12">
        <f>SUMIFS('Compra Ventas'!$E$2:$E$2700,'Compra Ventas'!$A$2:$A$2700,CK$4,'Compra Ventas'!$B$2:$B$2700,$B325,'Compra Ventas'!$C$2:$C$2700,CK$5)</f>
        <v>0</v>
      </c>
      <c r="CL325" s="13">
        <f>SUMIFS('Compra Ventas'!$E$2:$E$2700,'Compra Ventas'!$A$2:$A$2700,CL$4,'Compra Ventas'!$B$2:$B$2700,$B325,'Compra Ventas'!$C$2:$C$2700,CL$5)</f>
        <v>0</v>
      </c>
      <c r="CM325" s="13">
        <f>SUMIFS('Compra Ventas'!$E$2:$E$2700,'Compra Ventas'!$A$2:$A$2700,CM$4,'Compra Ventas'!$B$2:$B$2700,$B325,'Compra Ventas'!$C$2:$C$2700,CM$5)</f>
        <v>0</v>
      </c>
      <c r="CN325" s="13">
        <f>SUMIFS('Compra Ventas'!$E$2:$E$2700,'Compra Ventas'!$A$2:$A$2700,CN$4,'Compra Ventas'!$B$2:$B$2700,$B325,'Compra Ventas'!$C$2:$C$2700,CN$5)</f>
        <v>0</v>
      </c>
      <c r="CO325" s="13">
        <f>SUMIFS('Compra Ventas'!$E$2:$E$2700,'Compra Ventas'!$A$2:$A$2700,CO$4,'Compra Ventas'!$B$2:$B$2700,$B325,'Compra Ventas'!$C$2:$C$2700,CO$5)</f>
        <v>0</v>
      </c>
      <c r="CP325" s="13">
        <f>SUMIFS('Compra Ventas'!$E$2:$E$2700,'Compra Ventas'!$A$2:$A$2700,CP$4,'Compra Ventas'!$B$2:$B$2700,$B325,'Compra Ventas'!$C$2:$C$2700,CP$5)</f>
        <v>0</v>
      </c>
      <c r="CQ325" s="13">
        <f>SUMIFS('Compra Ventas'!$E$2:$E$2700,'Compra Ventas'!$A$2:$A$2700,CQ$4,'Compra Ventas'!$B$2:$B$2700,$B325,'Compra Ventas'!$C$2:$C$2700,CQ$5)</f>
        <v>0</v>
      </c>
      <c r="CR325" s="13">
        <f>SUMIFS('Compra Ventas'!$E$2:$E$2700,'Compra Ventas'!$A$2:$A$2700,CR$4,'Compra Ventas'!$B$2:$B$2700,$B325,'Compra Ventas'!$C$2:$C$2700,CR$5)</f>
        <v>0</v>
      </c>
      <c r="CS325" s="13">
        <f>SUMIFS('Compra Ventas'!$E$2:$E$2700,'Compra Ventas'!$A$2:$A$2700,CS$4,'Compra Ventas'!$B$2:$B$2700,$B325,'Compra Ventas'!$C$2:$C$2700,CS$5)</f>
        <v>0</v>
      </c>
      <c r="CT325" s="13">
        <f>SUMIFS('Compra Ventas'!$E$2:$E$2700,'Compra Ventas'!$A$2:$A$2700,CT$4,'Compra Ventas'!$B$2:$B$2700,$B325,'Compra Ventas'!$C$2:$C$2700,CT$5)</f>
        <v>0</v>
      </c>
      <c r="CU325" s="13">
        <f>SUMIFS('Compra Ventas'!$E$2:$E$2700,'Compra Ventas'!$A$2:$A$2700,CU$4,'Compra Ventas'!$B$2:$B$2700,$B325,'Compra Ventas'!$C$2:$C$2700,CU$5)</f>
        <v>0</v>
      </c>
      <c r="CV325" s="14">
        <f>SUMIFS('Compra Ventas'!$E$2:$E$2700,'Compra Ventas'!$A$2:$A$2700,CV$4,'Compra Ventas'!$B$2:$B$2700,$B325,'Compra Ventas'!$C$2:$C$2700,CV$5)</f>
        <v>0</v>
      </c>
      <c r="CW325" s="12">
        <f>SUMIFS('Compra Ventas'!$E$2:$E$2700,'Compra Ventas'!$A$2:$A$2700,CW$4,'Compra Ventas'!$B$2:$B$2700,$B325,'Compra Ventas'!$C$2:$C$2700,CW$5)</f>
        <v>0</v>
      </c>
      <c r="CX325" s="13">
        <f>SUMIFS('Compra Ventas'!$E$2:$E$2700,'Compra Ventas'!$A$2:$A$2700,CX$4,'Compra Ventas'!$B$2:$B$2700,$B325,'Compra Ventas'!$C$2:$C$2700,CX$5)</f>
        <v>0</v>
      </c>
      <c r="CY325" s="13">
        <f>SUMIFS('Compra Ventas'!$E$2:$E$2700,'Compra Ventas'!$A$2:$A$2700,CY$4,'Compra Ventas'!$B$2:$B$2700,$B325,'Compra Ventas'!$C$2:$C$2700,CY$5)</f>
        <v>0</v>
      </c>
      <c r="CZ325" s="13">
        <f>SUMIFS('Compra Ventas'!$E$2:$E$2700,'Compra Ventas'!$A$2:$A$2700,CZ$4,'Compra Ventas'!$B$2:$B$2700,$B325,'Compra Ventas'!$C$2:$C$2700,CZ$5)</f>
        <v>0</v>
      </c>
      <c r="DA325" s="13">
        <f>SUMIFS('Compra Ventas'!$E$2:$E$2700,'Compra Ventas'!$A$2:$A$2700,DA$4,'Compra Ventas'!$B$2:$B$2700,$B325,'Compra Ventas'!$C$2:$C$2700,DA$5)</f>
        <v>0</v>
      </c>
      <c r="DB325" s="13">
        <f>SUMIFS('Compra Ventas'!$E$2:$E$2700,'Compra Ventas'!$A$2:$A$2700,DB$4,'Compra Ventas'!$B$2:$B$2700,$B325,'Compra Ventas'!$C$2:$C$2700,DB$5)</f>
        <v>0</v>
      </c>
      <c r="DC325" s="13">
        <f>SUMIFS('Compra Ventas'!$E$2:$E$2700,'Compra Ventas'!$A$2:$A$2700,DC$4,'Compra Ventas'!$B$2:$B$2700,$B325,'Compra Ventas'!$C$2:$C$2700,DC$5)</f>
        <v>0</v>
      </c>
      <c r="DD325" s="13">
        <f>SUMIFS('Compra Ventas'!$E$2:$E$2700,'Compra Ventas'!$A$2:$A$2700,DD$4,'Compra Ventas'!$B$2:$B$2700,$B325,'Compra Ventas'!$C$2:$C$2700,DD$5)</f>
        <v>0</v>
      </c>
      <c r="DE325" s="13">
        <f>SUMIFS('Compra Ventas'!$E$2:$E$2700,'Compra Ventas'!$A$2:$A$2700,DE$4,'Compra Ventas'!$B$2:$B$2700,$B325,'Compra Ventas'!$C$2:$C$2700,DE$5)</f>
        <v>0</v>
      </c>
      <c r="DF325" s="13">
        <f>SUMIFS('Compra Ventas'!$E$2:$E$2700,'Compra Ventas'!$A$2:$A$2700,DF$4,'Compra Ventas'!$B$2:$B$2700,$B325,'Compra Ventas'!$C$2:$C$2700,DF$5)</f>
        <v>0</v>
      </c>
      <c r="DG325" s="13">
        <f>SUMIFS('Compra Ventas'!$E$2:$E$2700,'Compra Ventas'!$A$2:$A$2700,DG$4,'Compra Ventas'!$B$2:$B$2700,$B325,'Compra Ventas'!$C$2:$C$2700,DG$5)</f>
        <v>0</v>
      </c>
      <c r="DH325" s="14">
        <f>SUMIFS('Compra Ventas'!$E$2:$E$2700,'Compra Ventas'!$A$2:$A$2700,DH$4,'Compra Ventas'!$B$2:$B$2700,$B325,'Compra Ventas'!$C$2:$C$2700,DH$5)</f>
        <v>0</v>
      </c>
      <c r="DI325" s="84"/>
      <c r="DJ325" s="98">
        <f>SUMIFS('Ajuste Ciclado'!D$5:D$47,'Ajuste Ciclado'!$C$5:$C$47,Balance!DJ$4,'Ajuste Ciclado'!$B$5:$B$47,Balance!$B325)</f>
        <v>0</v>
      </c>
      <c r="DK325" s="99">
        <f>SUMIFS('Ajuste Ciclado'!E$5:E$47,'Ajuste Ciclado'!$C$5:$C$47,Balance!DK$4,'Ajuste Ciclado'!$B$5:$B$47,Balance!$B325)</f>
        <v>0</v>
      </c>
      <c r="DL325" s="99">
        <f>SUMIFS('Ajuste Ciclado'!F$5:F$47,'Ajuste Ciclado'!$C$5:$C$47,Balance!DL$4,'Ajuste Ciclado'!$B$5:$B$47,Balance!$B325)</f>
        <v>0</v>
      </c>
      <c r="DM325" s="99">
        <f>SUMIFS('Ajuste Ciclado'!G$5:G$47,'Ajuste Ciclado'!$C$5:$C$47,Balance!DM$4,'Ajuste Ciclado'!$B$5:$B$47,Balance!$B325)</f>
        <v>0</v>
      </c>
      <c r="DN325" s="99">
        <f>SUMIFS('Ajuste Ciclado'!H$5:H$47,'Ajuste Ciclado'!$C$5:$C$47,Balance!DN$4,'Ajuste Ciclado'!$B$5:$B$47,Balance!$B325)</f>
        <v>0</v>
      </c>
      <c r="DO325" s="99">
        <f>SUMIFS('Ajuste Ciclado'!I$5:I$47,'Ajuste Ciclado'!$C$5:$C$47,Balance!DO$4,'Ajuste Ciclado'!$B$5:$B$47,Balance!$B325)</f>
        <v>0</v>
      </c>
      <c r="DP325" s="99">
        <f>SUMIFS('Ajuste Ciclado'!J$5:J$47,'Ajuste Ciclado'!$C$5:$C$47,Balance!DP$4,'Ajuste Ciclado'!$B$5:$B$47,Balance!$B325)</f>
        <v>0</v>
      </c>
      <c r="DQ325" s="99">
        <f>SUMIFS('Ajuste Ciclado'!K$5:K$47,'Ajuste Ciclado'!$C$5:$C$47,Balance!DQ$4,'Ajuste Ciclado'!$B$5:$B$47,Balance!$B325)</f>
        <v>0</v>
      </c>
      <c r="DR325" s="99">
        <f>SUMIFS('Ajuste Ciclado'!L$5:L$47,'Ajuste Ciclado'!$C$5:$C$47,Balance!DR$4,'Ajuste Ciclado'!$B$5:$B$47,Balance!$B325)</f>
        <v>0</v>
      </c>
      <c r="DS325" s="99">
        <f>SUMIFS('Ajuste Ciclado'!M$5:M$47,'Ajuste Ciclado'!$C$5:$C$47,Balance!DS$4,'Ajuste Ciclado'!$B$5:$B$47,Balance!$B325)</f>
        <v>0</v>
      </c>
      <c r="DT325" s="99">
        <f>SUMIFS('Ajuste Ciclado'!N$5:N$47,'Ajuste Ciclado'!$C$5:$C$47,Balance!DT$4,'Ajuste Ciclado'!$B$5:$B$47,Balance!$B325)</f>
        <v>0</v>
      </c>
      <c r="DU325" s="100">
        <f>SUMIFS('Ajuste Ciclado'!O$5:O$47,'Ajuste Ciclado'!$C$5:$C$47,Balance!DU$4,'Ajuste Ciclado'!$B$5:$B$47,Balance!$B325)</f>
        <v>0</v>
      </c>
      <c r="DV325" s="98">
        <f>SUMIFS('Ajuste Ciclado'!D$5:D$47,'Ajuste Ciclado'!$C$5:$C$47,Balance!DV$4,'Ajuste Ciclado'!$B$5:$B$47,Balance!$B325)</f>
        <v>0</v>
      </c>
      <c r="DW325" s="99">
        <f>SUMIFS('Ajuste Ciclado'!E$5:E$47,'Ajuste Ciclado'!$C$5:$C$47,Balance!DW$4,'Ajuste Ciclado'!$B$5:$B$47,Balance!$B325)</f>
        <v>0</v>
      </c>
      <c r="DX325" s="99">
        <f>SUMIFS('Ajuste Ciclado'!F$5:F$47,'Ajuste Ciclado'!$C$5:$C$47,Balance!DX$4,'Ajuste Ciclado'!$B$5:$B$47,Balance!$B325)</f>
        <v>0</v>
      </c>
      <c r="DY325" s="99">
        <f>SUMIFS('Ajuste Ciclado'!G$5:G$47,'Ajuste Ciclado'!$C$5:$C$47,Balance!DY$4,'Ajuste Ciclado'!$B$5:$B$47,Balance!$B325)</f>
        <v>0</v>
      </c>
      <c r="DZ325" s="99">
        <f>SUMIFS('Ajuste Ciclado'!H$5:H$47,'Ajuste Ciclado'!$C$5:$C$47,Balance!DZ$4,'Ajuste Ciclado'!$B$5:$B$47,Balance!$B325)</f>
        <v>0</v>
      </c>
      <c r="EA325" s="99">
        <f>SUMIFS('Ajuste Ciclado'!I$5:I$47,'Ajuste Ciclado'!$C$5:$C$47,Balance!EA$4,'Ajuste Ciclado'!$B$5:$B$47,Balance!$B325)</f>
        <v>0</v>
      </c>
      <c r="EB325" s="99">
        <f>SUMIFS('Ajuste Ciclado'!J$5:J$47,'Ajuste Ciclado'!$C$5:$C$47,Balance!EB$4,'Ajuste Ciclado'!$B$5:$B$47,Balance!$B325)</f>
        <v>0</v>
      </c>
      <c r="EC325" s="99">
        <f>SUMIFS('Ajuste Ciclado'!K$5:K$47,'Ajuste Ciclado'!$C$5:$C$47,Balance!EC$4,'Ajuste Ciclado'!$B$5:$B$47,Balance!$B325)</f>
        <v>0</v>
      </c>
      <c r="ED325" s="99">
        <f>SUMIFS('Ajuste Ciclado'!L$5:L$47,'Ajuste Ciclado'!$C$5:$C$47,Balance!ED$4,'Ajuste Ciclado'!$B$5:$B$47,Balance!$B325)</f>
        <v>0</v>
      </c>
      <c r="EE325" s="99">
        <f>SUMIFS('Ajuste Ciclado'!M$5:M$47,'Ajuste Ciclado'!$C$5:$C$47,Balance!EE$4,'Ajuste Ciclado'!$B$5:$B$47,Balance!$B325)</f>
        <v>0</v>
      </c>
      <c r="EF325" s="99">
        <f>SUMIFS('Ajuste Ciclado'!N$5:N$47,'Ajuste Ciclado'!$C$5:$C$47,Balance!EF$4,'Ajuste Ciclado'!$B$5:$B$47,Balance!$B325)</f>
        <v>0</v>
      </c>
      <c r="EG325" s="100">
        <f>SUMIFS('Ajuste Ciclado'!O$5:O$47,'Ajuste Ciclado'!$C$5:$C$47,Balance!EG$4,'Ajuste Ciclado'!$B$5:$B$47,Balance!$B325)</f>
        <v>0</v>
      </c>
      <c r="EH325" s="98">
        <f>SUMIFS('Ajuste Ciclado'!D$5:D$47,'Ajuste Ciclado'!$C$5:$C$47,Balance!EH$4,'Ajuste Ciclado'!$B$5:$B$47,Balance!$B325)</f>
        <v>0</v>
      </c>
      <c r="EI325" s="99">
        <f>SUMIFS('Ajuste Ciclado'!E$5:E$47,'Ajuste Ciclado'!$C$5:$C$47,Balance!EI$4,'Ajuste Ciclado'!$B$5:$B$47,Balance!$B325)</f>
        <v>0</v>
      </c>
      <c r="EJ325" s="99">
        <f>SUMIFS('Ajuste Ciclado'!F$5:F$47,'Ajuste Ciclado'!$C$5:$C$47,Balance!EJ$4,'Ajuste Ciclado'!$B$5:$B$47,Balance!$B325)</f>
        <v>0</v>
      </c>
      <c r="EK325" s="99">
        <f>SUMIFS('Ajuste Ciclado'!G$5:G$47,'Ajuste Ciclado'!$C$5:$C$47,Balance!EK$4,'Ajuste Ciclado'!$B$5:$B$47,Balance!$B325)</f>
        <v>0</v>
      </c>
      <c r="EL325" s="99">
        <f>SUMIFS('Ajuste Ciclado'!H$5:H$47,'Ajuste Ciclado'!$C$5:$C$47,Balance!EL$4,'Ajuste Ciclado'!$B$5:$B$47,Balance!$B325)</f>
        <v>0</v>
      </c>
      <c r="EM325" s="99">
        <f>SUMIFS('Ajuste Ciclado'!I$5:I$47,'Ajuste Ciclado'!$C$5:$C$47,Balance!EM$4,'Ajuste Ciclado'!$B$5:$B$47,Balance!$B325)</f>
        <v>0</v>
      </c>
      <c r="EN325" s="99">
        <f>SUMIFS('Ajuste Ciclado'!J$5:J$47,'Ajuste Ciclado'!$C$5:$C$47,Balance!EN$4,'Ajuste Ciclado'!$B$5:$B$47,Balance!$B325)</f>
        <v>0</v>
      </c>
      <c r="EO325" s="99">
        <f>SUMIFS('Ajuste Ciclado'!K$5:K$47,'Ajuste Ciclado'!$C$5:$C$47,Balance!EO$4,'Ajuste Ciclado'!$B$5:$B$47,Balance!$B325)</f>
        <v>0</v>
      </c>
      <c r="EP325" s="99">
        <f>SUMIFS('Ajuste Ciclado'!L$5:L$47,'Ajuste Ciclado'!$C$5:$C$47,Balance!EP$4,'Ajuste Ciclado'!$B$5:$B$47,Balance!$B325)</f>
        <v>0</v>
      </c>
      <c r="EQ325" s="99">
        <f>SUMIFS('Ajuste Ciclado'!M$5:M$47,'Ajuste Ciclado'!$C$5:$C$47,Balance!EQ$4,'Ajuste Ciclado'!$B$5:$B$47,Balance!$B325)</f>
        <v>0</v>
      </c>
      <c r="ER325" s="99">
        <f>SUMIFS('Ajuste Ciclado'!N$5:N$47,'Ajuste Ciclado'!$C$5:$C$47,Balance!ER$4,'Ajuste Ciclado'!$B$5:$B$47,Balance!$B325)</f>
        <v>0</v>
      </c>
      <c r="ES325" s="100">
        <f>SUMIFS('Ajuste Ciclado'!O$5:O$47,'Ajuste Ciclado'!$C$5:$C$47,Balance!ES$4,'Ajuste Ciclado'!$B$5:$B$47,Balance!$B325)</f>
        <v>0</v>
      </c>
      <c r="ET325" s="84"/>
      <c r="EU325" s="12">
        <f t="shared" si="377"/>
        <v>61580.185165113362</v>
      </c>
      <c r="EV325" s="13">
        <f t="shared" si="342"/>
        <v>51534.620194767813</v>
      </c>
      <c r="EW325" s="13">
        <f t="shared" si="343"/>
        <v>54774.669514617817</v>
      </c>
      <c r="EX325" s="13">
        <f t="shared" si="344"/>
        <v>41825.498566194721</v>
      </c>
      <c r="EY325" s="13">
        <f t="shared" si="345"/>
        <v>27963.390492219321</v>
      </c>
      <c r="EZ325" s="13">
        <f t="shared" si="346"/>
        <v>26476.032789456629</v>
      </c>
      <c r="FA325" s="13">
        <f t="shared" si="347"/>
        <v>29294.429548557779</v>
      </c>
      <c r="FB325" s="13">
        <f t="shared" si="348"/>
        <v>27947.398283866711</v>
      </c>
      <c r="FC325" s="13">
        <f t="shared" si="349"/>
        <v>26142.917180425709</v>
      </c>
      <c r="FD325" s="13">
        <f t="shared" si="350"/>
        <v>6869.2126773642431</v>
      </c>
      <c r="FE325" s="13">
        <f t="shared" si="351"/>
        <v>1617.552019814945</v>
      </c>
      <c r="FF325" s="14">
        <f t="shared" si="352"/>
        <v>3355.534642718741</v>
      </c>
      <c r="FG325" s="12">
        <f t="shared" si="353"/>
        <v>61701.442200787882</v>
      </c>
      <c r="FH325" s="13">
        <f t="shared" si="354"/>
        <v>51780.145239527039</v>
      </c>
      <c r="FI325" s="13">
        <f t="shared" si="355"/>
        <v>55382.328871250793</v>
      </c>
      <c r="FJ325" s="13">
        <f t="shared" si="356"/>
        <v>45341.990791172349</v>
      </c>
      <c r="FK325" s="13">
        <f t="shared" si="357"/>
        <v>27626.199119129469</v>
      </c>
      <c r="FL325" s="13">
        <f t="shared" si="358"/>
        <v>26776.563112150408</v>
      </c>
      <c r="FM325" s="13">
        <f t="shared" si="359"/>
        <v>30883.499713440429</v>
      </c>
      <c r="FN325" s="13">
        <f t="shared" si="360"/>
        <v>29006.56316896345</v>
      </c>
      <c r="FO325" s="13">
        <f t="shared" si="361"/>
        <v>30460.061161574689</v>
      </c>
      <c r="FP325" s="13">
        <f t="shared" si="362"/>
        <v>10086.21924144651</v>
      </c>
      <c r="FQ325" s="13">
        <f t="shared" si="363"/>
        <v>16373.29561348123</v>
      </c>
      <c r="FR325" s="14">
        <f t="shared" si="364"/>
        <v>20853.827456203129</v>
      </c>
      <c r="FS325" s="12">
        <f t="shared" si="365"/>
        <v>61736.350735102518</v>
      </c>
      <c r="FT325" s="13">
        <f t="shared" si="366"/>
        <v>51880.081578381432</v>
      </c>
      <c r="FU325" s="13">
        <f t="shared" si="367"/>
        <v>55213.382146843862</v>
      </c>
      <c r="FV325" s="13">
        <f t="shared" si="368"/>
        <v>44947.128603815239</v>
      </c>
      <c r="FW325" s="13">
        <f t="shared" si="369"/>
        <v>28524.364748200809</v>
      </c>
      <c r="FX325" s="13">
        <f t="shared" si="370"/>
        <v>28392.71752948661</v>
      </c>
      <c r="FY325" s="13">
        <f t="shared" si="371"/>
        <v>33327.558106371558</v>
      </c>
      <c r="FZ325" s="13">
        <f t="shared" si="372"/>
        <v>32046.307999782231</v>
      </c>
      <c r="GA325" s="13">
        <f t="shared" si="373"/>
        <v>28936.510168783949</v>
      </c>
      <c r="GB325" s="13">
        <f t="shared" si="374"/>
        <v>21828.733608389401</v>
      </c>
      <c r="GC325" s="13">
        <f t="shared" si="375"/>
        <v>32809.809100662569</v>
      </c>
      <c r="GD325" s="14">
        <f t="shared" si="376"/>
        <v>30432.501890003208</v>
      </c>
      <c r="GE325" s="84"/>
      <c r="GF325" s="12">
        <f t="shared" si="388"/>
        <v>359381.44107511785</v>
      </c>
      <c r="GG325" s="13">
        <f t="shared" si="388"/>
        <v>406272.13568912743</v>
      </c>
      <c r="GH325" s="14">
        <f t="shared" si="388"/>
        <v>450075.44621582341</v>
      </c>
      <c r="GI325" s="6">
        <f t="shared" si="379"/>
        <v>1</v>
      </c>
      <c r="GJ325" s="12">
        <f t="shared" si="380"/>
        <v>0</v>
      </c>
      <c r="GK325" s="13">
        <f t="shared" si="381"/>
        <v>0</v>
      </c>
      <c r="GL325" s="14">
        <f t="shared" si="382"/>
        <v>0</v>
      </c>
      <c r="GM325" s="84"/>
      <c r="GN325" s="66">
        <f t="shared" si="383"/>
        <v>0</v>
      </c>
      <c r="GO325" s="84"/>
      <c r="GP325" s="63" t="str" cm="1">
        <f t="array" ref="GP325">INDEX($GF$4:$GH$4,1,GI325)</f>
        <v>Sample 1</v>
      </c>
      <c r="GQ325" s="12">
        <f t="shared" si="385"/>
        <v>1617.552019814945</v>
      </c>
      <c r="GR325" s="13">
        <f t="shared" si="385"/>
        <v>3355.534642718741</v>
      </c>
      <c r="GS325" s="14">
        <f t="shared" si="385"/>
        <v>6869.2126773642431</v>
      </c>
      <c r="GT325" s="12">
        <f t="shared" si="386"/>
        <v>10086.21924144651</v>
      </c>
      <c r="GU325" s="13">
        <f t="shared" si="386"/>
        <v>16373.29561348123</v>
      </c>
      <c r="GV325" s="14">
        <f t="shared" si="386"/>
        <v>20853.827456203129</v>
      </c>
      <c r="GW325" s="12">
        <f t="shared" si="387"/>
        <v>21828.733608389401</v>
      </c>
      <c r="GX325" s="13">
        <f t="shared" si="387"/>
        <v>28392.71752948661</v>
      </c>
      <c r="GY325" s="14">
        <f t="shared" si="387"/>
        <v>28524.364748200809</v>
      </c>
      <c r="GZ325" s="84" t="str">
        <f t="shared" si="390"/>
        <v>Sample 1</v>
      </c>
      <c r="HA325" s="12">
        <f t="shared" si="389"/>
        <v>0</v>
      </c>
      <c r="HB325" s="13">
        <f t="shared" si="389"/>
        <v>0</v>
      </c>
      <c r="HC325" s="14">
        <f t="shared" si="389"/>
        <v>0</v>
      </c>
      <c r="HD325" s="6">
        <f t="shared" si="391"/>
        <v>0</v>
      </c>
      <c r="HE325" s="84" t="str">
        <f t="shared" si="392"/>
        <v>Ok</v>
      </c>
    </row>
    <row r="326" spans="2:213" hidden="1" x14ac:dyDescent="0.3">
      <c r="B326" s="84" t="s">
        <v>173</v>
      </c>
      <c r="C326" s="12">
        <f>SUMIFS(Inyecciones!$E$2:$E$14185,Inyecciones!$A$2:$A$14185,Balance!C$4,Inyecciones!$B$2:$B$14185,Balance!$B326,Inyecciones!$C$2:$C$14185,Balance!C$5)</f>
        <v>160085.67450133539</v>
      </c>
      <c r="D326" s="13">
        <f>SUMIFS(Inyecciones!$E$2:$E$14185,Inyecciones!$A$2:$A$14185,Balance!D$4,Inyecciones!$B$2:$B$14185,Balance!$B326,Inyecciones!$C$2:$C$14185,Balance!D$5)</f>
        <v>188297.30833742581</v>
      </c>
      <c r="E326" s="13">
        <f>SUMIFS(Inyecciones!$E$2:$E$14185,Inyecciones!$A$2:$A$14185,Balance!E$4,Inyecciones!$B$2:$B$14185,Balance!$B326,Inyecciones!$C$2:$C$14185,Balance!E$5)</f>
        <v>192183.3958985525</v>
      </c>
      <c r="F326" s="13">
        <f>SUMIFS(Inyecciones!$E$2:$E$14185,Inyecciones!$A$2:$A$14185,Balance!F$4,Inyecciones!$B$2:$B$14185,Balance!$B326,Inyecciones!$C$2:$C$14185,Balance!F$5)</f>
        <v>301782.02250024851</v>
      </c>
      <c r="G326" s="13">
        <f>SUMIFS(Inyecciones!$E$2:$E$14185,Inyecciones!$A$2:$A$14185,Balance!G$4,Inyecciones!$B$2:$B$14185,Balance!$B326,Inyecciones!$C$2:$C$14185,Balance!G$5)</f>
        <v>299554.80363834533</v>
      </c>
      <c r="H326" s="13">
        <f>SUMIFS(Inyecciones!$E$2:$E$14185,Inyecciones!$A$2:$A$14185,Balance!H$4,Inyecciones!$B$2:$B$14185,Balance!$B326,Inyecciones!$C$2:$C$14185,Balance!H$5)</f>
        <v>263384.28045593848</v>
      </c>
      <c r="I326" s="13">
        <f>SUMIFS(Inyecciones!$E$2:$E$14185,Inyecciones!$A$2:$A$14185,Balance!I$4,Inyecciones!$B$2:$B$14185,Balance!$B326,Inyecciones!$C$2:$C$14185,Balance!I$5)</f>
        <v>269786.13882934698</v>
      </c>
      <c r="J326" s="13">
        <f>SUMIFS(Inyecciones!$E$2:$E$14185,Inyecciones!$A$2:$A$14185,Balance!J$4,Inyecciones!$B$2:$B$14185,Balance!$B326,Inyecciones!$C$2:$C$14185,Balance!J$5)</f>
        <v>255997.43975217451</v>
      </c>
      <c r="K326" s="13">
        <f>SUMIFS(Inyecciones!$E$2:$E$14185,Inyecciones!$A$2:$A$14185,Balance!K$4,Inyecciones!$B$2:$B$14185,Balance!$B326,Inyecciones!$C$2:$C$14185,Balance!K$5)</f>
        <v>212390.82232715501</v>
      </c>
      <c r="L326" s="13">
        <f>SUMIFS(Inyecciones!$E$2:$E$14185,Inyecciones!$A$2:$A$14185,Balance!L$4,Inyecciones!$B$2:$B$14185,Balance!$B326,Inyecciones!$C$2:$C$14185,Balance!L$5)</f>
        <v>126637.0878936884</v>
      </c>
      <c r="M326" s="13">
        <f>SUMIFS(Inyecciones!$E$2:$E$14185,Inyecciones!$A$2:$A$14185,Balance!M$4,Inyecciones!$B$2:$B$14185,Balance!$B326,Inyecciones!$C$2:$C$14185,Balance!M$5)</f>
        <v>125649.8307002545</v>
      </c>
      <c r="N326" s="14">
        <f>SUMIFS(Inyecciones!$E$2:$E$14185,Inyecciones!$A$2:$A$14185,Balance!N$4,Inyecciones!$B$2:$B$14185,Balance!$B326,Inyecciones!$C$2:$C$14185,Balance!N$5)</f>
        <v>140180.93092665231</v>
      </c>
      <c r="O326" s="12">
        <f>SUMIFS(Inyecciones!$E$2:$E$14185,Inyecciones!$A$2:$A$14185,Balance!O$4,Inyecciones!$B$2:$B$14185,Balance!$B326,Inyecciones!$C$2:$C$14185,Balance!O$5)</f>
        <v>160445.0966949625</v>
      </c>
      <c r="P326" s="13">
        <f>SUMIFS(Inyecciones!$E$2:$E$14185,Inyecciones!$A$2:$A$14185,Balance!P$4,Inyecciones!$B$2:$B$14185,Balance!$B326,Inyecciones!$C$2:$C$14185,Balance!P$5)</f>
        <v>189584.03030423509</v>
      </c>
      <c r="Q326" s="13">
        <f>SUMIFS(Inyecciones!$E$2:$E$14185,Inyecciones!$A$2:$A$14185,Balance!Q$4,Inyecciones!$B$2:$B$14185,Balance!$B326,Inyecciones!$C$2:$C$14185,Balance!Q$5)</f>
        <v>193936.7850526426</v>
      </c>
      <c r="R326" s="13">
        <f>SUMIFS(Inyecciones!$E$2:$E$14185,Inyecciones!$A$2:$A$14185,Balance!R$4,Inyecciones!$B$2:$B$14185,Balance!$B326,Inyecciones!$C$2:$C$14185,Balance!R$5)</f>
        <v>288032.17902434879</v>
      </c>
      <c r="S326" s="13">
        <f>SUMIFS(Inyecciones!$E$2:$E$14185,Inyecciones!$A$2:$A$14185,Balance!S$4,Inyecciones!$B$2:$B$14185,Balance!$B326,Inyecciones!$C$2:$C$14185,Balance!S$5)</f>
        <v>261932.77616713149</v>
      </c>
      <c r="T326" s="13">
        <f>SUMIFS(Inyecciones!$E$2:$E$14185,Inyecciones!$A$2:$A$14185,Balance!T$4,Inyecciones!$B$2:$B$14185,Balance!$B326,Inyecciones!$C$2:$C$14185,Balance!T$5)</f>
        <v>200108.81363109921</v>
      </c>
      <c r="U326" s="13">
        <f>SUMIFS(Inyecciones!$E$2:$E$14185,Inyecciones!$A$2:$A$14185,Balance!U$4,Inyecciones!$B$2:$B$14185,Balance!$B326,Inyecciones!$C$2:$C$14185,Balance!U$5)</f>
        <v>161410.68972516531</v>
      </c>
      <c r="V326" s="13">
        <f>SUMIFS(Inyecciones!$E$2:$E$14185,Inyecciones!$A$2:$A$14185,Balance!V$4,Inyecciones!$B$2:$B$14185,Balance!$B326,Inyecciones!$C$2:$C$14185,Balance!V$5)</f>
        <v>184286.19352118691</v>
      </c>
      <c r="W326" s="13">
        <f>SUMIFS(Inyecciones!$E$2:$E$14185,Inyecciones!$A$2:$A$14185,Balance!W$4,Inyecciones!$B$2:$B$14185,Balance!$B326,Inyecciones!$C$2:$C$14185,Balance!W$5)</f>
        <v>192466.26034112601</v>
      </c>
      <c r="X326" s="13">
        <f>SUMIFS(Inyecciones!$E$2:$E$14185,Inyecciones!$A$2:$A$14185,Balance!X$4,Inyecciones!$B$2:$B$14185,Balance!$B326,Inyecciones!$C$2:$C$14185,Balance!X$5)</f>
        <v>135782.4729294212</v>
      </c>
      <c r="Y326" s="13">
        <f>SUMIFS(Inyecciones!$E$2:$E$14185,Inyecciones!$A$2:$A$14185,Balance!Y$4,Inyecciones!$B$2:$B$14185,Balance!$B326,Inyecciones!$C$2:$C$14185,Balance!Y$5)</f>
        <v>163727.87105115439</v>
      </c>
      <c r="Z326" s="14">
        <f>SUMIFS(Inyecciones!$E$2:$E$14185,Inyecciones!$A$2:$A$14185,Balance!Z$4,Inyecciones!$B$2:$B$14185,Balance!$B326,Inyecciones!$C$2:$C$14185,Balance!Z$5)</f>
        <v>185955.43478080031</v>
      </c>
      <c r="AA326" s="12">
        <f>SUMIFS(Inyecciones!$E$2:$E$14185,Inyecciones!$A$2:$A$14185,Balance!AA$4,Inyecciones!$B$2:$B$14185,Balance!$B326,Inyecciones!$C$2:$C$14185,Balance!AA$5)</f>
        <v>160553.80961343649</v>
      </c>
      <c r="AB326" s="13">
        <f>SUMIFS(Inyecciones!$E$2:$E$14185,Inyecciones!$A$2:$A$14185,Balance!AB$4,Inyecciones!$B$2:$B$14185,Balance!$B326,Inyecciones!$C$2:$C$14185,Balance!AB$5)</f>
        <v>189651.21835013971</v>
      </c>
      <c r="AC326" s="13">
        <f>SUMIFS(Inyecciones!$E$2:$E$14185,Inyecciones!$A$2:$A$14185,Balance!AC$4,Inyecciones!$B$2:$B$14185,Balance!$B326,Inyecciones!$C$2:$C$14185,Balance!AC$5)</f>
        <v>193280.5936978941</v>
      </c>
      <c r="AD326" s="13">
        <f>SUMIFS(Inyecciones!$E$2:$E$14185,Inyecciones!$A$2:$A$14185,Balance!AD$4,Inyecciones!$B$2:$B$14185,Balance!$B326,Inyecciones!$C$2:$C$14185,Balance!AD$5)</f>
        <v>308521.46382011002</v>
      </c>
      <c r="AE326" s="13">
        <f>SUMIFS(Inyecciones!$E$2:$E$14185,Inyecciones!$A$2:$A$14185,Balance!AE$4,Inyecciones!$B$2:$B$14185,Balance!$B326,Inyecciones!$C$2:$C$14185,Balance!AE$5)</f>
        <v>296198.71616786427</v>
      </c>
      <c r="AF326" s="13">
        <f>SUMIFS(Inyecciones!$E$2:$E$14185,Inyecciones!$A$2:$A$14185,Balance!AF$4,Inyecciones!$B$2:$B$14185,Balance!$B326,Inyecciones!$C$2:$C$14185,Balance!AF$5)</f>
        <v>257386.519240945</v>
      </c>
      <c r="AG326" s="13">
        <f>SUMIFS(Inyecciones!$E$2:$E$14185,Inyecciones!$A$2:$A$14185,Balance!AG$4,Inyecciones!$B$2:$B$14185,Balance!$B326,Inyecciones!$C$2:$C$14185,Balance!AG$5)</f>
        <v>286068.59196616779</v>
      </c>
      <c r="AH326" s="13">
        <f>SUMIFS(Inyecciones!$E$2:$E$14185,Inyecciones!$A$2:$A$14185,Balance!AH$4,Inyecciones!$B$2:$B$14185,Balance!$B326,Inyecciones!$C$2:$C$14185,Balance!AH$5)</f>
        <v>257109.96473864999</v>
      </c>
      <c r="AI326" s="13">
        <f>SUMIFS(Inyecciones!$E$2:$E$14185,Inyecciones!$A$2:$A$14185,Balance!AI$4,Inyecciones!$B$2:$B$14185,Balance!$B326,Inyecciones!$C$2:$C$14185,Balance!AI$5)</f>
        <v>216437.75725506089</v>
      </c>
      <c r="AJ326" s="13">
        <f>SUMIFS(Inyecciones!$E$2:$E$14185,Inyecciones!$A$2:$A$14185,Balance!AJ$4,Inyecciones!$B$2:$B$14185,Balance!$B326,Inyecciones!$C$2:$C$14185,Balance!AJ$5)</f>
        <v>199689.88844215771</v>
      </c>
      <c r="AK326" s="13">
        <f>SUMIFS(Inyecciones!$E$2:$E$14185,Inyecciones!$A$2:$A$14185,Balance!AK$4,Inyecciones!$B$2:$B$14185,Balance!$B326,Inyecciones!$C$2:$C$14185,Balance!AK$5)</f>
        <v>224907.55254455109</v>
      </c>
      <c r="AL326" s="14">
        <f>SUMIFS(Inyecciones!$E$2:$E$14185,Inyecciones!$A$2:$A$14185,Balance!AL$4,Inyecciones!$B$2:$B$14185,Balance!$B326,Inyecciones!$C$2:$C$14185,Balance!AL$5)</f>
        <v>222937.51490674721</v>
      </c>
      <c r="AM326" s="13"/>
      <c r="AN326" s="12">
        <f>SUMIFS('Retiro Mensual'!$E$2:$E$2629,'Retiro Mensual'!$A$2:$A$2629,AN$4,'Retiro Mensual'!$B$2:$B$2629,$B326,'Retiro Mensual'!$C$2:$C$2629,AN$5)</f>
        <v>0</v>
      </c>
      <c r="AO326" s="13">
        <f>SUMIFS('Retiro Mensual'!$E$2:$E$2629,'Retiro Mensual'!$A$2:$A$2629,AO$4,'Retiro Mensual'!$B$2:$B$2629,$B326,'Retiro Mensual'!$C$2:$C$2629,AO$5)</f>
        <v>0</v>
      </c>
      <c r="AP326" s="13">
        <f>SUMIFS('Retiro Mensual'!$E$2:$E$2629,'Retiro Mensual'!$A$2:$A$2629,AP$4,'Retiro Mensual'!$B$2:$B$2629,$B326,'Retiro Mensual'!$C$2:$C$2629,AP$5)</f>
        <v>0</v>
      </c>
      <c r="AQ326" s="13">
        <f>SUMIFS('Retiro Mensual'!$E$2:$E$2629,'Retiro Mensual'!$A$2:$A$2629,AQ$4,'Retiro Mensual'!$B$2:$B$2629,$B326,'Retiro Mensual'!$C$2:$C$2629,AQ$5)</f>
        <v>0</v>
      </c>
      <c r="AR326" s="13">
        <f>SUMIFS('Retiro Mensual'!$E$2:$E$2629,'Retiro Mensual'!$A$2:$A$2629,AR$4,'Retiro Mensual'!$B$2:$B$2629,$B326,'Retiro Mensual'!$C$2:$C$2629,AR$5)</f>
        <v>0</v>
      </c>
      <c r="AS326" s="13">
        <f>SUMIFS('Retiro Mensual'!$E$2:$E$2629,'Retiro Mensual'!$A$2:$A$2629,AS$4,'Retiro Mensual'!$B$2:$B$2629,$B326,'Retiro Mensual'!$C$2:$C$2629,AS$5)</f>
        <v>0</v>
      </c>
      <c r="AT326" s="13">
        <f>SUMIFS('Retiro Mensual'!$E$2:$E$2629,'Retiro Mensual'!$A$2:$A$2629,AT$4,'Retiro Mensual'!$B$2:$B$2629,$B326,'Retiro Mensual'!$C$2:$C$2629,AT$5)</f>
        <v>0</v>
      </c>
      <c r="AU326" s="13">
        <f>SUMIFS('Retiro Mensual'!$E$2:$E$2629,'Retiro Mensual'!$A$2:$A$2629,AU$4,'Retiro Mensual'!$B$2:$B$2629,$B326,'Retiro Mensual'!$C$2:$C$2629,AU$5)</f>
        <v>0</v>
      </c>
      <c r="AV326" s="13">
        <f>SUMIFS('Retiro Mensual'!$E$2:$E$2629,'Retiro Mensual'!$A$2:$A$2629,AV$4,'Retiro Mensual'!$B$2:$B$2629,$B326,'Retiro Mensual'!$C$2:$C$2629,AV$5)</f>
        <v>0</v>
      </c>
      <c r="AW326" s="13">
        <f>SUMIFS('Retiro Mensual'!$E$2:$E$2629,'Retiro Mensual'!$A$2:$A$2629,AW$4,'Retiro Mensual'!$B$2:$B$2629,$B326,'Retiro Mensual'!$C$2:$C$2629,AW$5)</f>
        <v>0</v>
      </c>
      <c r="AX326" s="13">
        <f>SUMIFS('Retiro Mensual'!$E$2:$E$2629,'Retiro Mensual'!$A$2:$A$2629,AX$4,'Retiro Mensual'!$B$2:$B$2629,$B326,'Retiro Mensual'!$C$2:$C$2629,AX$5)</f>
        <v>0</v>
      </c>
      <c r="AY326" s="14">
        <f>SUMIFS('Retiro Mensual'!$E$2:$E$2629,'Retiro Mensual'!$A$2:$A$2629,AY$4,'Retiro Mensual'!$B$2:$B$2629,$B326,'Retiro Mensual'!$C$2:$C$2629,AY$5)</f>
        <v>0</v>
      </c>
      <c r="AZ326" s="12">
        <f>SUMIFS('Retiro Mensual'!$E$2:$E$2629,'Retiro Mensual'!$A$2:$A$2629,AZ$4,'Retiro Mensual'!$B$2:$B$2629,$B326,'Retiro Mensual'!$C$2:$C$2629,AZ$5)</f>
        <v>0</v>
      </c>
      <c r="BA326" s="13">
        <f>SUMIFS('Retiro Mensual'!$E$2:$E$2629,'Retiro Mensual'!$A$2:$A$2629,BA$4,'Retiro Mensual'!$B$2:$B$2629,$B326,'Retiro Mensual'!$C$2:$C$2629,BA$5)</f>
        <v>0</v>
      </c>
      <c r="BB326" s="13">
        <f>SUMIFS('Retiro Mensual'!$E$2:$E$2629,'Retiro Mensual'!$A$2:$A$2629,BB$4,'Retiro Mensual'!$B$2:$B$2629,$B326,'Retiro Mensual'!$C$2:$C$2629,BB$5)</f>
        <v>0</v>
      </c>
      <c r="BC326" s="13">
        <f>SUMIFS('Retiro Mensual'!$E$2:$E$2629,'Retiro Mensual'!$A$2:$A$2629,BC$4,'Retiro Mensual'!$B$2:$B$2629,$B326,'Retiro Mensual'!$C$2:$C$2629,BC$5)</f>
        <v>0</v>
      </c>
      <c r="BD326" s="13">
        <f>SUMIFS('Retiro Mensual'!$E$2:$E$2629,'Retiro Mensual'!$A$2:$A$2629,BD$4,'Retiro Mensual'!$B$2:$B$2629,$B326,'Retiro Mensual'!$C$2:$C$2629,BD$5)</f>
        <v>0</v>
      </c>
      <c r="BE326" s="13">
        <f>SUMIFS('Retiro Mensual'!$E$2:$E$2629,'Retiro Mensual'!$A$2:$A$2629,BE$4,'Retiro Mensual'!$B$2:$B$2629,$B326,'Retiro Mensual'!$C$2:$C$2629,BE$5)</f>
        <v>0</v>
      </c>
      <c r="BF326" s="13">
        <f>SUMIFS('Retiro Mensual'!$E$2:$E$2629,'Retiro Mensual'!$A$2:$A$2629,BF$4,'Retiro Mensual'!$B$2:$B$2629,$B326,'Retiro Mensual'!$C$2:$C$2629,BF$5)</f>
        <v>0</v>
      </c>
      <c r="BG326" s="13">
        <f>SUMIFS('Retiro Mensual'!$E$2:$E$2629,'Retiro Mensual'!$A$2:$A$2629,BG$4,'Retiro Mensual'!$B$2:$B$2629,$B326,'Retiro Mensual'!$C$2:$C$2629,BG$5)</f>
        <v>0</v>
      </c>
      <c r="BH326" s="13">
        <f>SUMIFS('Retiro Mensual'!$E$2:$E$2629,'Retiro Mensual'!$A$2:$A$2629,BH$4,'Retiro Mensual'!$B$2:$B$2629,$B326,'Retiro Mensual'!$C$2:$C$2629,BH$5)</f>
        <v>0</v>
      </c>
      <c r="BI326" s="13">
        <f>SUMIFS('Retiro Mensual'!$E$2:$E$2629,'Retiro Mensual'!$A$2:$A$2629,BI$4,'Retiro Mensual'!$B$2:$B$2629,$B326,'Retiro Mensual'!$C$2:$C$2629,BI$5)</f>
        <v>0</v>
      </c>
      <c r="BJ326" s="13">
        <f>SUMIFS('Retiro Mensual'!$E$2:$E$2629,'Retiro Mensual'!$A$2:$A$2629,BJ$4,'Retiro Mensual'!$B$2:$B$2629,$B326,'Retiro Mensual'!$C$2:$C$2629,BJ$5)</f>
        <v>0</v>
      </c>
      <c r="BK326" s="14">
        <f>SUMIFS('Retiro Mensual'!$E$2:$E$2629,'Retiro Mensual'!$A$2:$A$2629,BK$4,'Retiro Mensual'!$B$2:$B$2629,$B326,'Retiro Mensual'!$C$2:$C$2629,BK$5)</f>
        <v>0</v>
      </c>
      <c r="BL326" s="12">
        <f>SUMIFS('Retiro Mensual'!$E$2:$E$2629,'Retiro Mensual'!$A$2:$A$2629,BL$4,'Retiro Mensual'!$B$2:$B$2629,$B326,'Retiro Mensual'!$C$2:$C$2629,BL$5)</f>
        <v>0</v>
      </c>
      <c r="BM326" s="13">
        <f>SUMIFS('Retiro Mensual'!$E$2:$E$2629,'Retiro Mensual'!$A$2:$A$2629,BM$4,'Retiro Mensual'!$B$2:$B$2629,$B326,'Retiro Mensual'!$C$2:$C$2629,BM$5)</f>
        <v>0</v>
      </c>
      <c r="BN326" s="13">
        <f>SUMIFS('Retiro Mensual'!$E$2:$E$2629,'Retiro Mensual'!$A$2:$A$2629,BN$4,'Retiro Mensual'!$B$2:$B$2629,$B326,'Retiro Mensual'!$C$2:$C$2629,BN$5)</f>
        <v>0</v>
      </c>
      <c r="BO326" s="13">
        <f>SUMIFS('Retiro Mensual'!$E$2:$E$2629,'Retiro Mensual'!$A$2:$A$2629,BO$4,'Retiro Mensual'!$B$2:$B$2629,$B326,'Retiro Mensual'!$C$2:$C$2629,BO$5)</f>
        <v>0</v>
      </c>
      <c r="BP326" s="13">
        <f>SUMIFS('Retiro Mensual'!$E$2:$E$2629,'Retiro Mensual'!$A$2:$A$2629,BP$4,'Retiro Mensual'!$B$2:$B$2629,$B326,'Retiro Mensual'!$C$2:$C$2629,BP$5)</f>
        <v>0</v>
      </c>
      <c r="BQ326" s="13">
        <f>SUMIFS('Retiro Mensual'!$E$2:$E$2629,'Retiro Mensual'!$A$2:$A$2629,BQ$4,'Retiro Mensual'!$B$2:$B$2629,$B326,'Retiro Mensual'!$C$2:$C$2629,BQ$5)</f>
        <v>0</v>
      </c>
      <c r="BR326" s="13">
        <f>SUMIFS('Retiro Mensual'!$E$2:$E$2629,'Retiro Mensual'!$A$2:$A$2629,BR$4,'Retiro Mensual'!$B$2:$B$2629,$B326,'Retiro Mensual'!$C$2:$C$2629,BR$5)</f>
        <v>0</v>
      </c>
      <c r="BS326" s="13">
        <f>SUMIFS('Retiro Mensual'!$E$2:$E$2629,'Retiro Mensual'!$A$2:$A$2629,BS$4,'Retiro Mensual'!$B$2:$B$2629,$B326,'Retiro Mensual'!$C$2:$C$2629,BS$5)</f>
        <v>0</v>
      </c>
      <c r="BT326" s="13">
        <f>SUMIFS('Retiro Mensual'!$E$2:$E$2629,'Retiro Mensual'!$A$2:$A$2629,BT$4,'Retiro Mensual'!$B$2:$B$2629,$B326,'Retiro Mensual'!$C$2:$C$2629,BT$5)</f>
        <v>0</v>
      </c>
      <c r="BU326" s="13">
        <f>SUMIFS('Retiro Mensual'!$E$2:$E$2629,'Retiro Mensual'!$A$2:$A$2629,BU$4,'Retiro Mensual'!$B$2:$B$2629,$B326,'Retiro Mensual'!$C$2:$C$2629,BU$5)</f>
        <v>0</v>
      </c>
      <c r="BV326" s="13">
        <f>SUMIFS('Retiro Mensual'!$E$2:$E$2629,'Retiro Mensual'!$A$2:$A$2629,BV$4,'Retiro Mensual'!$B$2:$B$2629,$B326,'Retiro Mensual'!$C$2:$C$2629,BV$5)</f>
        <v>0</v>
      </c>
      <c r="BW326" s="14">
        <f>SUMIFS('Retiro Mensual'!$E$2:$E$2629,'Retiro Mensual'!$A$2:$A$2629,BW$4,'Retiro Mensual'!$B$2:$B$2629,$B326,'Retiro Mensual'!$C$2:$C$2629,BW$5)</f>
        <v>0</v>
      </c>
      <c r="BX326" s="13"/>
      <c r="BY326" s="12">
        <f>SUMIFS('Compra Ventas'!$E$2:$E$2700,'Compra Ventas'!$A$2:$A$2700,BY$4,'Compra Ventas'!$B$2:$B$2700,$B326,'Compra Ventas'!$C$2:$C$2700,BY$5)</f>
        <v>0</v>
      </c>
      <c r="BZ326" s="13">
        <f>SUMIFS('Compra Ventas'!$E$2:$E$2700,'Compra Ventas'!$A$2:$A$2700,BZ$4,'Compra Ventas'!$B$2:$B$2700,$B326,'Compra Ventas'!$C$2:$C$2700,BZ$5)</f>
        <v>0</v>
      </c>
      <c r="CA326" s="13">
        <f>SUMIFS('Compra Ventas'!$E$2:$E$2700,'Compra Ventas'!$A$2:$A$2700,CA$4,'Compra Ventas'!$B$2:$B$2700,$B326,'Compra Ventas'!$C$2:$C$2700,CA$5)</f>
        <v>0</v>
      </c>
      <c r="CB326" s="13">
        <f>SUMIFS('Compra Ventas'!$E$2:$E$2700,'Compra Ventas'!$A$2:$A$2700,CB$4,'Compra Ventas'!$B$2:$B$2700,$B326,'Compra Ventas'!$C$2:$C$2700,CB$5)</f>
        <v>0</v>
      </c>
      <c r="CC326" s="13">
        <f>SUMIFS('Compra Ventas'!$E$2:$E$2700,'Compra Ventas'!$A$2:$A$2700,CC$4,'Compra Ventas'!$B$2:$B$2700,$B326,'Compra Ventas'!$C$2:$C$2700,CC$5)</f>
        <v>0</v>
      </c>
      <c r="CD326" s="13">
        <f>SUMIFS('Compra Ventas'!$E$2:$E$2700,'Compra Ventas'!$A$2:$A$2700,CD$4,'Compra Ventas'!$B$2:$B$2700,$B326,'Compra Ventas'!$C$2:$C$2700,CD$5)</f>
        <v>0</v>
      </c>
      <c r="CE326" s="13">
        <f>SUMIFS('Compra Ventas'!$E$2:$E$2700,'Compra Ventas'!$A$2:$A$2700,CE$4,'Compra Ventas'!$B$2:$B$2700,$B326,'Compra Ventas'!$C$2:$C$2700,CE$5)</f>
        <v>0</v>
      </c>
      <c r="CF326" s="13">
        <f>SUMIFS('Compra Ventas'!$E$2:$E$2700,'Compra Ventas'!$A$2:$A$2700,CF$4,'Compra Ventas'!$B$2:$B$2700,$B326,'Compra Ventas'!$C$2:$C$2700,CF$5)</f>
        <v>0</v>
      </c>
      <c r="CG326" s="13">
        <f>SUMIFS('Compra Ventas'!$E$2:$E$2700,'Compra Ventas'!$A$2:$A$2700,CG$4,'Compra Ventas'!$B$2:$B$2700,$B326,'Compra Ventas'!$C$2:$C$2700,CG$5)</f>
        <v>0</v>
      </c>
      <c r="CH326" s="13">
        <f>SUMIFS('Compra Ventas'!$E$2:$E$2700,'Compra Ventas'!$A$2:$A$2700,CH$4,'Compra Ventas'!$B$2:$B$2700,$B326,'Compra Ventas'!$C$2:$C$2700,CH$5)</f>
        <v>0</v>
      </c>
      <c r="CI326" s="13">
        <f>SUMIFS('Compra Ventas'!$E$2:$E$2700,'Compra Ventas'!$A$2:$A$2700,CI$4,'Compra Ventas'!$B$2:$B$2700,$B326,'Compra Ventas'!$C$2:$C$2700,CI$5)</f>
        <v>0</v>
      </c>
      <c r="CJ326" s="14">
        <f>SUMIFS('Compra Ventas'!$E$2:$E$2700,'Compra Ventas'!$A$2:$A$2700,CJ$4,'Compra Ventas'!$B$2:$B$2700,$B326,'Compra Ventas'!$C$2:$C$2700,CJ$5)</f>
        <v>0</v>
      </c>
      <c r="CK326" s="12">
        <f>SUMIFS('Compra Ventas'!$E$2:$E$2700,'Compra Ventas'!$A$2:$A$2700,CK$4,'Compra Ventas'!$B$2:$B$2700,$B326,'Compra Ventas'!$C$2:$C$2700,CK$5)</f>
        <v>0</v>
      </c>
      <c r="CL326" s="13">
        <f>SUMIFS('Compra Ventas'!$E$2:$E$2700,'Compra Ventas'!$A$2:$A$2700,CL$4,'Compra Ventas'!$B$2:$B$2700,$B326,'Compra Ventas'!$C$2:$C$2700,CL$5)</f>
        <v>0</v>
      </c>
      <c r="CM326" s="13">
        <f>SUMIFS('Compra Ventas'!$E$2:$E$2700,'Compra Ventas'!$A$2:$A$2700,CM$4,'Compra Ventas'!$B$2:$B$2700,$B326,'Compra Ventas'!$C$2:$C$2700,CM$5)</f>
        <v>0</v>
      </c>
      <c r="CN326" s="13">
        <f>SUMIFS('Compra Ventas'!$E$2:$E$2700,'Compra Ventas'!$A$2:$A$2700,CN$4,'Compra Ventas'!$B$2:$B$2700,$B326,'Compra Ventas'!$C$2:$C$2700,CN$5)</f>
        <v>0</v>
      </c>
      <c r="CO326" s="13">
        <f>SUMIFS('Compra Ventas'!$E$2:$E$2700,'Compra Ventas'!$A$2:$A$2700,CO$4,'Compra Ventas'!$B$2:$B$2700,$B326,'Compra Ventas'!$C$2:$C$2700,CO$5)</f>
        <v>0</v>
      </c>
      <c r="CP326" s="13">
        <f>SUMIFS('Compra Ventas'!$E$2:$E$2700,'Compra Ventas'!$A$2:$A$2700,CP$4,'Compra Ventas'!$B$2:$B$2700,$B326,'Compra Ventas'!$C$2:$C$2700,CP$5)</f>
        <v>0</v>
      </c>
      <c r="CQ326" s="13">
        <f>SUMIFS('Compra Ventas'!$E$2:$E$2700,'Compra Ventas'!$A$2:$A$2700,CQ$4,'Compra Ventas'!$B$2:$B$2700,$B326,'Compra Ventas'!$C$2:$C$2700,CQ$5)</f>
        <v>0</v>
      </c>
      <c r="CR326" s="13">
        <f>SUMIFS('Compra Ventas'!$E$2:$E$2700,'Compra Ventas'!$A$2:$A$2700,CR$4,'Compra Ventas'!$B$2:$B$2700,$B326,'Compra Ventas'!$C$2:$C$2700,CR$5)</f>
        <v>0</v>
      </c>
      <c r="CS326" s="13">
        <f>SUMIFS('Compra Ventas'!$E$2:$E$2700,'Compra Ventas'!$A$2:$A$2700,CS$4,'Compra Ventas'!$B$2:$B$2700,$B326,'Compra Ventas'!$C$2:$C$2700,CS$5)</f>
        <v>0</v>
      </c>
      <c r="CT326" s="13">
        <f>SUMIFS('Compra Ventas'!$E$2:$E$2700,'Compra Ventas'!$A$2:$A$2700,CT$4,'Compra Ventas'!$B$2:$B$2700,$B326,'Compra Ventas'!$C$2:$C$2700,CT$5)</f>
        <v>0</v>
      </c>
      <c r="CU326" s="13">
        <f>SUMIFS('Compra Ventas'!$E$2:$E$2700,'Compra Ventas'!$A$2:$A$2700,CU$4,'Compra Ventas'!$B$2:$B$2700,$B326,'Compra Ventas'!$C$2:$C$2700,CU$5)</f>
        <v>0</v>
      </c>
      <c r="CV326" s="14">
        <f>SUMIFS('Compra Ventas'!$E$2:$E$2700,'Compra Ventas'!$A$2:$A$2700,CV$4,'Compra Ventas'!$B$2:$B$2700,$B326,'Compra Ventas'!$C$2:$C$2700,CV$5)</f>
        <v>0</v>
      </c>
      <c r="CW326" s="12">
        <f>SUMIFS('Compra Ventas'!$E$2:$E$2700,'Compra Ventas'!$A$2:$A$2700,CW$4,'Compra Ventas'!$B$2:$B$2700,$B326,'Compra Ventas'!$C$2:$C$2700,CW$5)</f>
        <v>0</v>
      </c>
      <c r="CX326" s="13">
        <f>SUMIFS('Compra Ventas'!$E$2:$E$2700,'Compra Ventas'!$A$2:$A$2700,CX$4,'Compra Ventas'!$B$2:$B$2700,$B326,'Compra Ventas'!$C$2:$C$2700,CX$5)</f>
        <v>0</v>
      </c>
      <c r="CY326" s="13">
        <f>SUMIFS('Compra Ventas'!$E$2:$E$2700,'Compra Ventas'!$A$2:$A$2700,CY$4,'Compra Ventas'!$B$2:$B$2700,$B326,'Compra Ventas'!$C$2:$C$2700,CY$5)</f>
        <v>0</v>
      </c>
      <c r="CZ326" s="13">
        <f>SUMIFS('Compra Ventas'!$E$2:$E$2700,'Compra Ventas'!$A$2:$A$2700,CZ$4,'Compra Ventas'!$B$2:$B$2700,$B326,'Compra Ventas'!$C$2:$C$2700,CZ$5)</f>
        <v>0</v>
      </c>
      <c r="DA326" s="13">
        <f>SUMIFS('Compra Ventas'!$E$2:$E$2700,'Compra Ventas'!$A$2:$A$2700,DA$4,'Compra Ventas'!$B$2:$B$2700,$B326,'Compra Ventas'!$C$2:$C$2700,DA$5)</f>
        <v>0</v>
      </c>
      <c r="DB326" s="13">
        <f>SUMIFS('Compra Ventas'!$E$2:$E$2700,'Compra Ventas'!$A$2:$A$2700,DB$4,'Compra Ventas'!$B$2:$B$2700,$B326,'Compra Ventas'!$C$2:$C$2700,DB$5)</f>
        <v>0</v>
      </c>
      <c r="DC326" s="13">
        <f>SUMIFS('Compra Ventas'!$E$2:$E$2700,'Compra Ventas'!$A$2:$A$2700,DC$4,'Compra Ventas'!$B$2:$B$2700,$B326,'Compra Ventas'!$C$2:$C$2700,DC$5)</f>
        <v>0</v>
      </c>
      <c r="DD326" s="13">
        <f>SUMIFS('Compra Ventas'!$E$2:$E$2700,'Compra Ventas'!$A$2:$A$2700,DD$4,'Compra Ventas'!$B$2:$B$2700,$B326,'Compra Ventas'!$C$2:$C$2700,DD$5)</f>
        <v>0</v>
      </c>
      <c r="DE326" s="13">
        <f>SUMIFS('Compra Ventas'!$E$2:$E$2700,'Compra Ventas'!$A$2:$A$2700,DE$4,'Compra Ventas'!$B$2:$B$2700,$B326,'Compra Ventas'!$C$2:$C$2700,DE$5)</f>
        <v>0</v>
      </c>
      <c r="DF326" s="13">
        <f>SUMIFS('Compra Ventas'!$E$2:$E$2700,'Compra Ventas'!$A$2:$A$2700,DF$4,'Compra Ventas'!$B$2:$B$2700,$B326,'Compra Ventas'!$C$2:$C$2700,DF$5)</f>
        <v>0</v>
      </c>
      <c r="DG326" s="13">
        <f>SUMIFS('Compra Ventas'!$E$2:$E$2700,'Compra Ventas'!$A$2:$A$2700,DG$4,'Compra Ventas'!$B$2:$B$2700,$B326,'Compra Ventas'!$C$2:$C$2700,DG$5)</f>
        <v>0</v>
      </c>
      <c r="DH326" s="14">
        <f>SUMIFS('Compra Ventas'!$E$2:$E$2700,'Compra Ventas'!$A$2:$A$2700,DH$4,'Compra Ventas'!$B$2:$B$2700,$B326,'Compra Ventas'!$C$2:$C$2700,DH$5)</f>
        <v>0</v>
      </c>
      <c r="DI326" s="84"/>
      <c r="DJ326" s="98">
        <f>SUMIFS('Ajuste Ciclado'!D$5:D$47,'Ajuste Ciclado'!$C$5:$C$47,Balance!DJ$4,'Ajuste Ciclado'!$B$5:$B$47,Balance!$B326)</f>
        <v>0</v>
      </c>
      <c r="DK326" s="99">
        <f>SUMIFS('Ajuste Ciclado'!E$5:E$47,'Ajuste Ciclado'!$C$5:$C$47,Balance!DK$4,'Ajuste Ciclado'!$B$5:$B$47,Balance!$B326)</f>
        <v>0</v>
      </c>
      <c r="DL326" s="99">
        <f>SUMIFS('Ajuste Ciclado'!F$5:F$47,'Ajuste Ciclado'!$C$5:$C$47,Balance!DL$4,'Ajuste Ciclado'!$B$5:$B$47,Balance!$B326)</f>
        <v>0</v>
      </c>
      <c r="DM326" s="99">
        <f>SUMIFS('Ajuste Ciclado'!G$5:G$47,'Ajuste Ciclado'!$C$5:$C$47,Balance!DM$4,'Ajuste Ciclado'!$B$5:$B$47,Balance!$B326)</f>
        <v>0</v>
      </c>
      <c r="DN326" s="99">
        <f>SUMIFS('Ajuste Ciclado'!H$5:H$47,'Ajuste Ciclado'!$C$5:$C$47,Balance!DN$4,'Ajuste Ciclado'!$B$5:$B$47,Balance!$B326)</f>
        <v>0</v>
      </c>
      <c r="DO326" s="99">
        <f>SUMIFS('Ajuste Ciclado'!I$5:I$47,'Ajuste Ciclado'!$C$5:$C$47,Balance!DO$4,'Ajuste Ciclado'!$B$5:$B$47,Balance!$B326)</f>
        <v>0</v>
      </c>
      <c r="DP326" s="99">
        <f>SUMIFS('Ajuste Ciclado'!J$5:J$47,'Ajuste Ciclado'!$C$5:$C$47,Balance!DP$4,'Ajuste Ciclado'!$B$5:$B$47,Balance!$B326)</f>
        <v>0</v>
      </c>
      <c r="DQ326" s="99">
        <f>SUMIFS('Ajuste Ciclado'!K$5:K$47,'Ajuste Ciclado'!$C$5:$C$47,Balance!DQ$4,'Ajuste Ciclado'!$B$5:$B$47,Balance!$B326)</f>
        <v>0</v>
      </c>
      <c r="DR326" s="99">
        <f>SUMIFS('Ajuste Ciclado'!L$5:L$47,'Ajuste Ciclado'!$C$5:$C$47,Balance!DR$4,'Ajuste Ciclado'!$B$5:$B$47,Balance!$B326)</f>
        <v>0</v>
      </c>
      <c r="DS326" s="99">
        <f>SUMIFS('Ajuste Ciclado'!M$5:M$47,'Ajuste Ciclado'!$C$5:$C$47,Balance!DS$4,'Ajuste Ciclado'!$B$5:$B$47,Balance!$B326)</f>
        <v>0</v>
      </c>
      <c r="DT326" s="99">
        <f>SUMIFS('Ajuste Ciclado'!N$5:N$47,'Ajuste Ciclado'!$C$5:$C$47,Balance!DT$4,'Ajuste Ciclado'!$B$5:$B$47,Balance!$B326)</f>
        <v>0</v>
      </c>
      <c r="DU326" s="100">
        <f>SUMIFS('Ajuste Ciclado'!O$5:O$47,'Ajuste Ciclado'!$C$5:$C$47,Balance!DU$4,'Ajuste Ciclado'!$B$5:$B$47,Balance!$B326)</f>
        <v>0</v>
      </c>
      <c r="DV326" s="98">
        <f>SUMIFS('Ajuste Ciclado'!D$5:D$47,'Ajuste Ciclado'!$C$5:$C$47,Balance!DV$4,'Ajuste Ciclado'!$B$5:$B$47,Balance!$B326)</f>
        <v>0</v>
      </c>
      <c r="DW326" s="99">
        <f>SUMIFS('Ajuste Ciclado'!E$5:E$47,'Ajuste Ciclado'!$C$5:$C$47,Balance!DW$4,'Ajuste Ciclado'!$B$5:$B$47,Balance!$B326)</f>
        <v>0</v>
      </c>
      <c r="DX326" s="99">
        <f>SUMIFS('Ajuste Ciclado'!F$5:F$47,'Ajuste Ciclado'!$C$5:$C$47,Balance!DX$4,'Ajuste Ciclado'!$B$5:$B$47,Balance!$B326)</f>
        <v>0</v>
      </c>
      <c r="DY326" s="99">
        <f>SUMIFS('Ajuste Ciclado'!G$5:G$47,'Ajuste Ciclado'!$C$5:$C$47,Balance!DY$4,'Ajuste Ciclado'!$B$5:$B$47,Balance!$B326)</f>
        <v>0</v>
      </c>
      <c r="DZ326" s="99">
        <f>SUMIFS('Ajuste Ciclado'!H$5:H$47,'Ajuste Ciclado'!$C$5:$C$47,Balance!DZ$4,'Ajuste Ciclado'!$B$5:$B$47,Balance!$B326)</f>
        <v>0</v>
      </c>
      <c r="EA326" s="99">
        <f>SUMIFS('Ajuste Ciclado'!I$5:I$47,'Ajuste Ciclado'!$C$5:$C$47,Balance!EA$4,'Ajuste Ciclado'!$B$5:$B$47,Balance!$B326)</f>
        <v>0</v>
      </c>
      <c r="EB326" s="99">
        <f>SUMIFS('Ajuste Ciclado'!J$5:J$47,'Ajuste Ciclado'!$C$5:$C$47,Balance!EB$4,'Ajuste Ciclado'!$B$5:$B$47,Balance!$B326)</f>
        <v>0</v>
      </c>
      <c r="EC326" s="99">
        <f>SUMIFS('Ajuste Ciclado'!K$5:K$47,'Ajuste Ciclado'!$C$5:$C$47,Balance!EC$4,'Ajuste Ciclado'!$B$5:$B$47,Balance!$B326)</f>
        <v>0</v>
      </c>
      <c r="ED326" s="99">
        <f>SUMIFS('Ajuste Ciclado'!L$5:L$47,'Ajuste Ciclado'!$C$5:$C$47,Balance!ED$4,'Ajuste Ciclado'!$B$5:$B$47,Balance!$B326)</f>
        <v>0</v>
      </c>
      <c r="EE326" s="99">
        <f>SUMIFS('Ajuste Ciclado'!M$5:M$47,'Ajuste Ciclado'!$C$5:$C$47,Balance!EE$4,'Ajuste Ciclado'!$B$5:$B$47,Balance!$B326)</f>
        <v>0</v>
      </c>
      <c r="EF326" s="99">
        <f>SUMIFS('Ajuste Ciclado'!N$5:N$47,'Ajuste Ciclado'!$C$5:$C$47,Balance!EF$4,'Ajuste Ciclado'!$B$5:$B$47,Balance!$B326)</f>
        <v>0</v>
      </c>
      <c r="EG326" s="100">
        <f>SUMIFS('Ajuste Ciclado'!O$5:O$47,'Ajuste Ciclado'!$C$5:$C$47,Balance!EG$4,'Ajuste Ciclado'!$B$5:$B$47,Balance!$B326)</f>
        <v>0</v>
      </c>
      <c r="EH326" s="98">
        <f>SUMIFS('Ajuste Ciclado'!D$5:D$47,'Ajuste Ciclado'!$C$5:$C$47,Balance!EH$4,'Ajuste Ciclado'!$B$5:$B$47,Balance!$B326)</f>
        <v>0</v>
      </c>
      <c r="EI326" s="99">
        <f>SUMIFS('Ajuste Ciclado'!E$5:E$47,'Ajuste Ciclado'!$C$5:$C$47,Balance!EI$4,'Ajuste Ciclado'!$B$5:$B$47,Balance!$B326)</f>
        <v>0</v>
      </c>
      <c r="EJ326" s="99">
        <f>SUMIFS('Ajuste Ciclado'!F$5:F$47,'Ajuste Ciclado'!$C$5:$C$47,Balance!EJ$4,'Ajuste Ciclado'!$B$5:$B$47,Balance!$B326)</f>
        <v>0</v>
      </c>
      <c r="EK326" s="99">
        <f>SUMIFS('Ajuste Ciclado'!G$5:G$47,'Ajuste Ciclado'!$C$5:$C$47,Balance!EK$4,'Ajuste Ciclado'!$B$5:$B$47,Balance!$B326)</f>
        <v>0</v>
      </c>
      <c r="EL326" s="99">
        <f>SUMIFS('Ajuste Ciclado'!H$5:H$47,'Ajuste Ciclado'!$C$5:$C$47,Balance!EL$4,'Ajuste Ciclado'!$B$5:$B$47,Balance!$B326)</f>
        <v>0</v>
      </c>
      <c r="EM326" s="99">
        <f>SUMIFS('Ajuste Ciclado'!I$5:I$47,'Ajuste Ciclado'!$C$5:$C$47,Balance!EM$4,'Ajuste Ciclado'!$B$5:$B$47,Balance!$B326)</f>
        <v>0</v>
      </c>
      <c r="EN326" s="99">
        <f>SUMIFS('Ajuste Ciclado'!J$5:J$47,'Ajuste Ciclado'!$C$5:$C$47,Balance!EN$4,'Ajuste Ciclado'!$B$5:$B$47,Balance!$B326)</f>
        <v>0</v>
      </c>
      <c r="EO326" s="99">
        <f>SUMIFS('Ajuste Ciclado'!K$5:K$47,'Ajuste Ciclado'!$C$5:$C$47,Balance!EO$4,'Ajuste Ciclado'!$B$5:$B$47,Balance!$B326)</f>
        <v>0</v>
      </c>
      <c r="EP326" s="99">
        <f>SUMIFS('Ajuste Ciclado'!L$5:L$47,'Ajuste Ciclado'!$C$5:$C$47,Balance!EP$4,'Ajuste Ciclado'!$B$5:$B$47,Balance!$B326)</f>
        <v>0</v>
      </c>
      <c r="EQ326" s="99">
        <f>SUMIFS('Ajuste Ciclado'!M$5:M$47,'Ajuste Ciclado'!$C$5:$C$47,Balance!EQ$4,'Ajuste Ciclado'!$B$5:$B$47,Balance!$B326)</f>
        <v>0</v>
      </c>
      <c r="ER326" s="99">
        <f>SUMIFS('Ajuste Ciclado'!N$5:N$47,'Ajuste Ciclado'!$C$5:$C$47,Balance!ER$4,'Ajuste Ciclado'!$B$5:$B$47,Balance!$B326)</f>
        <v>0</v>
      </c>
      <c r="ES326" s="100">
        <f>SUMIFS('Ajuste Ciclado'!O$5:O$47,'Ajuste Ciclado'!$C$5:$C$47,Balance!ES$4,'Ajuste Ciclado'!$B$5:$B$47,Balance!$B326)</f>
        <v>0</v>
      </c>
      <c r="ET326" s="84"/>
      <c r="EU326" s="12">
        <f t="shared" si="377"/>
        <v>160085.67450133539</v>
      </c>
      <c r="EV326" s="13">
        <f t="shared" si="342"/>
        <v>188297.30833742581</v>
      </c>
      <c r="EW326" s="13">
        <f t="shared" si="343"/>
        <v>192183.3958985525</v>
      </c>
      <c r="EX326" s="13">
        <f t="shared" si="344"/>
        <v>301782.02250024851</v>
      </c>
      <c r="EY326" s="13">
        <f t="shared" si="345"/>
        <v>299554.80363834533</v>
      </c>
      <c r="EZ326" s="13">
        <f t="shared" si="346"/>
        <v>263384.28045593848</v>
      </c>
      <c r="FA326" s="13">
        <f t="shared" si="347"/>
        <v>269786.13882934698</v>
      </c>
      <c r="FB326" s="13">
        <f t="shared" si="348"/>
        <v>255997.43975217451</v>
      </c>
      <c r="FC326" s="13">
        <f t="shared" si="349"/>
        <v>212390.82232715501</v>
      </c>
      <c r="FD326" s="13">
        <f t="shared" si="350"/>
        <v>126637.0878936884</v>
      </c>
      <c r="FE326" s="13">
        <f t="shared" si="351"/>
        <v>125649.8307002545</v>
      </c>
      <c r="FF326" s="14">
        <f t="shared" si="352"/>
        <v>140180.93092665231</v>
      </c>
      <c r="FG326" s="12">
        <f t="shared" si="353"/>
        <v>160445.0966949625</v>
      </c>
      <c r="FH326" s="13">
        <f t="shared" si="354"/>
        <v>189584.03030423509</v>
      </c>
      <c r="FI326" s="13">
        <f t="shared" si="355"/>
        <v>193936.7850526426</v>
      </c>
      <c r="FJ326" s="13">
        <f t="shared" si="356"/>
        <v>288032.17902434879</v>
      </c>
      <c r="FK326" s="13">
        <f t="shared" si="357"/>
        <v>261932.77616713149</v>
      </c>
      <c r="FL326" s="13">
        <f t="shared" si="358"/>
        <v>200108.81363109921</v>
      </c>
      <c r="FM326" s="13">
        <f t="shared" si="359"/>
        <v>161410.68972516531</v>
      </c>
      <c r="FN326" s="13">
        <f t="shared" si="360"/>
        <v>184286.19352118691</v>
      </c>
      <c r="FO326" s="13">
        <f t="shared" si="361"/>
        <v>192466.26034112601</v>
      </c>
      <c r="FP326" s="13">
        <f t="shared" si="362"/>
        <v>135782.4729294212</v>
      </c>
      <c r="FQ326" s="13">
        <f t="shared" si="363"/>
        <v>163727.87105115439</v>
      </c>
      <c r="FR326" s="14">
        <f t="shared" si="364"/>
        <v>185955.43478080031</v>
      </c>
      <c r="FS326" s="12">
        <f t="shared" si="365"/>
        <v>160553.80961343649</v>
      </c>
      <c r="FT326" s="13">
        <f t="shared" si="366"/>
        <v>189651.21835013971</v>
      </c>
      <c r="FU326" s="13">
        <f t="shared" si="367"/>
        <v>193280.5936978941</v>
      </c>
      <c r="FV326" s="13">
        <f t="shared" si="368"/>
        <v>308521.46382011002</v>
      </c>
      <c r="FW326" s="13">
        <f t="shared" si="369"/>
        <v>296198.71616786427</v>
      </c>
      <c r="FX326" s="13">
        <f t="shared" si="370"/>
        <v>257386.519240945</v>
      </c>
      <c r="FY326" s="13">
        <f t="shared" si="371"/>
        <v>286068.59196616779</v>
      </c>
      <c r="FZ326" s="13">
        <f t="shared" si="372"/>
        <v>257109.96473864999</v>
      </c>
      <c r="GA326" s="13">
        <f t="shared" si="373"/>
        <v>216437.75725506089</v>
      </c>
      <c r="GB326" s="13">
        <f t="shared" si="374"/>
        <v>199689.88844215771</v>
      </c>
      <c r="GC326" s="13">
        <f t="shared" si="375"/>
        <v>224907.55254455109</v>
      </c>
      <c r="GD326" s="14">
        <f t="shared" si="376"/>
        <v>222937.51490674721</v>
      </c>
      <c r="GE326" s="84"/>
      <c r="GF326" s="12">
        <f t="shared" si="388"/>
        <v>2535929.7357611177</v>
      </c>
      <c r="GG326" s="13">
        <f t="shared" si="388"/>
        <v>2317668.6032232735</v>
      </c>
      <c r="GH326" s="14">
        <f t="shared" si="388"/>
        <v>2812743.5907437247</v>
      </c>
      <c r="GI326" s="6">
        <f t="shared" si="379"/>
        <v>2</v>
      </c>
      <c r="GJ326" s="12">
        <f t="shared" si="380"/>
        <v>0</v>
      </c>
      <c r="GK326" s="13">
        <f t="shared" si="381"/>
        <v>0</v>
      </c>
      <c r="GL326" s="14">
        <f t="shared" si="382"/>
        <v>0</v>
      </c>
      <c r="GM326" s="84"/>
      <c r="GN326" s="66">
        <f t="shared" si="383"/>
        <v>0</v>
      </c>
      <c r="GO326" s="84"/>
      <c r="GP326" s="63" t="str" cm="1">
        <f t="array" ref="GP326">INDEX($GF$4:$GH$4,1,GI326)</f>
        <v>Sample 3</v>
      </c>
      <c r="GQ326" s="12">
        <f t="shared" si="385"/>
        <v>125649.8307002545</v>
      </c>
      <c r="GR326" s="13">
        <f t="shared" si="385"/>
        <v>126637.0878936884</v>
      </c>
      <c r="GS326" s="14">
        <f t="shared" si="385"/>
        <v>140180.93092665231</v>
      </c>
      <c r="GT326" s="12">
        <f t="shared" si="386"/>
        <v>135782.4729294212</v>
      </c>
      <c r="GU326" s="13">
        <f t="shared" si="386"/>
        <v>160445.0966949625</v>
      </c>
      <c r="GV326" s="14">
        <f t="shared" si="386"/>
        <v>161410.68972516531</v>
      </c>
      <c r="GW326" s="12">
        <f t="shared" si="387"/>
        <v>160553.80961343649</v>
      </c>
      <c r="GX326" s="13">
        <f t="shared" si="387"/>
        <v>189651.21835013971</v>
      </c>
      <c r="GY326" s="14">
        <f t="shared" si="387"/>
        <v>193280.5936978941</v>
      </c>
      <c r="GZ326" s="84" t="str">
        <f t="shared" si="390"/>
        <v>Sample 3</v>
      </c>
      <c r="HA326" s="12">
        <f t="shared" si="389"/>
        <v>0</v>
      </c>
      <c r="HB326" s="13">
        <f t="shared" si="389"/>
        <v>0</v>
      </c>
      <c r="HC326" s="14">
        <f t="shared" si="389"/>
        <v>0</v>
      </c>
      <c r="HD326" s="6">
        <f t="shared" si="391"/>
        <v>0</v>
      </c>
      <c r="HE326" s="84" t="str">
        <f t="shared" si="392"/>
        <v>Ok</v>
      </c>
    </row>
    <row r="327" spans="2:213" hidden="1" x14ac:dyDescent="0.3">
      <c r="B327" s="84" t="s">
        <v>172</v>
      </c>
      <c r="C327" s="12">
        <f>SUMIFS(Inyecciones!$E$2:$E$14185,Inyecciones!$A$2:$A$14185,Balance!C$4,Inyecciones!$B$2:$B$14185,Balance!$B327,Inyecciones!$C$2:$C$14185,Balance!C$5)</f>
        <v>61066.96541018111</v>
      </c>
      <c r="D327" s="13">
        <f>SUMIFS(Inyecciones!$E$2:$E$14185,Inyecciones!$A$2:$A$14185,Balance!D$4,Inyecciones!$B$2:$B$14185,Balance!$B327,Inyecciones!$C$2:$C$14185,Balance!D$5)</f>
        <v>44837.421449344467</v>
      </c>
      <c r="E327" s="13">
        <f>SUMIFS(Inyecciones!$E$2:$E$14185,Inyecciones!$A$2:$A$14185,Balance!E$4,Inyecciones!$B$2:$B$14185,Balance!$B327,Inyecciones!$C$2:$C$14185,Balance!E$5)</f>
        <v>38577.384618581687</v>
      </c>
      <c r="F327" s="13">
        <f>SUMIFS(Inyecciones!$E$2:$E$14185,Inyecciones!$A$2:$A$14185,Balance!F$4,Inyecciones!$B$2:$B$14185,Balance!$B327,Inyecciones!$C$2:$C$14185,Balance!F$5)</f>
        <v>31744.919466498941</v>
      </c>
      <c r="G327" s="13">
        <f>SUMIFS(Inyecciones!$E$2:$E$14185,Inyecciones!$A$2:$A$14185,Balance!G$4,Inyecciones!$B$2:$B$14185,Balance!$B327,Inyecciones!$C$2:$C$14185,Balance!G$5)</f>
        <v>22821.701134898511</v>
      </c>
      <c r="H327" s="13">
        <f>SUMIFS(Inyecciones!$E$2:$E$14185,Inyecciones!$A$2:$A$14185,Balance!H$4,Inyecciones!$B$2:$B$14185,Balance!$B327,Inyecciones!$C$2:$C$14185,Balance!H$5)</f>
        <v>14171.21071201319</v>
      </c>
      <c r="I327" s="13">
        <f>SUMIFS(Inyecciones!$E$2:$E$14185,Inyecciones!$A$2:$A$14185,Balance!I$4,Inyecciones!$B$2:$B$14185,Balance!$B327,Inyecciones!$C$2:$C$14185,Balance!I$5)</f>
        <v>18432.033505076419</v>
      </c>
      <c r="J327" s="13">
        <f>SUMIFS(Inyecciones!$E$2:$E$14185,Inyecciones!$A$2:$A$14185,Balance!J$4,Inyecciones!$B$2:$B$14185,Balance!$B327,Inyecciones!$C$2:$C$14185,Balance!J$5)</f>
        <v>26507.281383919872</v>
      </c>
      <c r="K327" s="13">
        <f>SUMIFS(Inyecciones!$E$2:$E$14185,Inyecciones!$A$2:$A$14185,Balance!K$4,Inyecciones!$B$2:$B$14185,Balance!$B327,Inyecciones!$C$2:$C$14185,Balance!K$5)</f>
        <v>29855.68563359739</v>
      </c>
      <c r="L327" s="13">
        <f>SUMIFS(Inyecciones!$E$2:$E$14185,Inyecciones!$A$2:$A$14185,Balance!L$4,Inyecciones!$B$2:$B$14185,Balance!$B327,Inyecciones!$C$2:$C$14185,Balance!L$5)</f>
        <v>8651.6795187252137</v>
      </c>
      <c r="M327" s="13">
        <f>SUMIFS(Inyecciones!$E$2:$E$14185,Inyecciones!$A$2:$A$14185,Balance!M$4,Inyecciones!$B$2:$B$14185,Balance!$B327,Inyecciones!$C$2:$C$14185,Balance!M$5)</f>
        <v>4357.0487487054488</v>
      </c>
      <c r="N327" s="14">
        <f>SUMIFS(Inyecciones!$E$2:$E$14185,Inyecciones!$A$2:$A$14185,Balance!N$4,Inyecciones!$B$2:$B$14185,Balance!$B327,Inyecciones!$C$2:$C$14185,Balance!N$5)</f>
        <v>6928.8118470505724</v>
      </c>
      <c r="O327" s="12">
        <f>SUMIFS(Inyecciones!$E$2:$E$14185,Inyecciones!$A$2:$A$14185,Balance!O$4,Inyecciones!$B$2:$B$14185,Balance!$B327,Inyecciones!$C$2:$C$14185,Balance!O$5)</f>
        <v>61195.127460585623</v>
      </c>
      <c r="P327" s="13">
        <f>SUMIFS(Inyecciones!$E$2:$E$14185,Inyecciones!$A$2:$A$14185,Balance!P$4,Inyecciones!$B$2:$B$14185,Balance!$B327,Inyecciones!$C$2:$C$14185,Balance!P$5)</f>
        <v>45169.357616381763</v>
      </c>
      <c r="Q327" s="13">
        <f>SUMIFS(Inyecciones!$E$2:$E$14185,Inyecciones!$A$2:$A$14185,Balance!Q$4,Inyecciones!$B$2:$B$14185,Balance!$B327,Inyecciones!$C$2:$C$14185,Balance!Q$5)</f>
        <v>38958.870501789541</v>
      </c>
      <c r="R327" s="13">
        <f>SUMIFS(Inyecciones!$E$2:$E$14185,Inyecciones!$A$2:$A$14185,Balance!R$4,Inyecciones!$B$2:$B$14185,Balance!$B327,Inyecciones!$C$2:$C$14185,Balance!R$5)</f>
        <v>33632.889004417928</v>
      </c>
      <c r="S327" s="13">
        <f>SUMIFS(Inyecciones!$E$2:$E$14185,Inyecciones!$A$2:$A$14185,Balance!S$4,Inyecciones!$B$2:$B$14185,Balance!$B327,Inyecciones!$C$2:$C$14185,Balance!S$5)</f>
        <v>22309.392363668321</v>
      </c>
      <c r="T327" s="13">
        <f>SUMIFS(Inyecciones!$E$2:$E$14185,Inyecciones!$A$2:$A$14185,Balance!T$4,Inyecciones!$B$2:$B$14185,Balance!$B327,Inyecciones!$C$2:$C$14185,Balance!T$5)</f>
        <v>14342.22680039329</v>
      </c>
      <c r="U327" s="13">
        <f>SUMIFS(Inyecciones!$E$2:$E$14185,Inyecciones!$A$2:$A$14185,Balance!U$4,Inyecciones!$B$2:$B$14185,Balance!$B327,Inyecciones!$C$2:$C$14185,Balance!U$5)</f>
        <v>19557.119376665662</v>
      </c>
      <c r="V327" s="13">
        <f>SUMIFS(Inyecciones!$E$2:$E$14185,Inyecciones!$A$2:$A$14185,Balance!V$4,Inyecciones!$B$2:$B$14185,Balance!$B327,Inyecciones!$C$2:$C$14185,Balance!V$5)</f>
        <v>26693.46197036677</v>
      </c>
      <c r="W327" s="13">
        <f>SUMIFS(Inyecciones!$E$2:$E$14185,Inyecciones!$A$2:$A$14185,Balance!W$4,Inyecciones!$B$2:$B$14185,Balance!$B327,Inyecciones!$C$2:$C$14185,Balance!W$5)</f>
        <v>30502.017383313381</v>
      </c>
      <c r="X327" s="13">
        <f>SUMIFS(Inyecciones!$E$2:$E$14185,Inyecciones!$A$2:$A$14185,Balance!X$4,Inyecciones!$B$2:$B$14185,Balance!$B327,Inyecciones!$C$2:$C$14185,Balance!X$5)</f>
        <v>12826.270634074761</v>
      </c>
      <c r="Y327" s="13">
        <f>SUMIFS(Inyecciones!$E$2:$E$14185,Inyecciones!$A$2:$A$14185,Balance!Y$4,Inyecciones!$B$2:$B$14185,Balance!$B327,Inyecciones!$C$2:$C$14185,Balance!Y$5)</f>
        <v>16673.430984226241</v>
      </c>
      <c r="Z327" s="14">
        <f>SUMIFS(Inyecciones!$E$2:$E$14185,Inyecciones!$A$2:$A$14185,Balance!Z$4,Inyecciones!$B$2:$B$14185,Balance!$B327,Inyecciones!$C$2:$C$14185,Balance!Z$5)</f>
        <v>21677.069316564612</v>
      </c>
      <c r="AA327" s="12">
        <f>SUMIFS(Inyecciones!$E$2:$E$14185,Inyecciones!$A$2:$A$14185,Balance!AA$4,Inyecciones!$B$2:$B$14185,Balance!$B327,Inyecciones!$C$2:$C$14185,Balance!AA$5)</f>
        <v>61215.167654150893</v>
      </c>
      <c r="AB327" s="13">
        <f>SUMIFS(Inyecciones!$E$2:$E$14185,Inyecciones!$A$2:$A$14185,Balance!AB$4,Inyecciones!$B$2:$B$14185,Balance!$B327,Inyecciones!$C$2:$C$14185,Balance!AB$5)</f>
        <v>45188.582080816137</v>
      </c>
      <c r="AC327" s="13">
        <f>SUMIFS(Inyecciones!$E$2:$E$14185,Inyecciones!$A$2:$A$14185,Balance!AC$4,Inyecciones!$B$2:$B$14185,Balance!$B327,Inyecciones!$C$2:$C$14185,Balance!AC$5)</f>
        <v>38816.772384983487</v>
      </c>
      <c r="AD327" s="13">
        <f>SUMIFS(Inyecciones!$E$2:$E$14185,Inyecciones!$A$2:$A$14185,Balance!AD$4,Inyecciones!$B$2:$B$14185,Balance!$B327,Inyecciones!$C$2:$C$14185,Balance!AD$5)</f>
        <v>33374.345379790713</v>
      </c>
      <c r="AE327" s="13">
        <f>SUMIFS(Inyecciones!$E$2:$E$14185,Inyecciones!$A$2:$A$14185,Balance!AE$4,Inyecciones!$B$2:$B$14185,Balance!$B327,Inyecciones!$C$2:$C$14185,Balance!AE$5)</f>
        <v>23224.45637468715</v>
      </c>
      <c r="AF327" s="13">
        <f>SUMIFS(Inyecciones!$E$2:$E$14185,Inyecciones!$A$2:$A$14185,Balance!AF$4,Inyecciones!$B$2:$B$14185,Balance!$B327,Inyecciones!$C$2:$C$14185,Balance!AF$5)</f>
        <v>15411.30473194582</v>
      </c>
      <c r="AG327" s="13">
        <f>SUMIFS(Inyecciones!$E$2:$E$14185,Inyecciones!$A$2:$A$14185,Balance!AG$4,Inyecciones!$B$2:$B$14185,Balance!$B327,Inyecciones!$C$2:$C$14185,Balance!AG$5)</f>
        <v>21348.139722638869</v>
      </c>
      <c r="AH327" s="13">
        <f>SUMIFS(Inyecciones!$E$2:$E$14185,Inyecciones!$A$2:$A$14185,Balance!AH$4,Inyecciones!$B$2:$B$14185,Balance!$B327,Inyecciones!$C$2:$C$14185,Balance!AH$5)</f>
        <v>29629.872172361662</v>
      </c>
      <c r="AI327" s="13">
        <f>SUMIFS(Inyecciones!$E$2:$E$14185,Inyecciones!$A$2:$A$14185,Balance!AI$4,Inyecciones!$B$2:$B$14185,Balance!$B327,Inyecciones!$C$2:$C$14185,Balance!AI$5)</f>
        <v>33252.687546143417</v>
      </c>
      <c r="AJ327" s="13">
        <f>SUMIFS(Inyecciones!$E$2:$E$14185,Inyecciones!$A$2:$A$14185,Balance!AJ$4,Inyecciones!$B$2:$B$14185,Balance!$B327,Inyecciones!$C$2:$C$14185,Balance!AJ$5)</f>
        <v>27392.640967145191</v>
      </c>
      <c r="AK327" s="13">
        <f>SUMIFS(Inyecciones!$E$2:$E$14185,Inyecciones!$A$2:$A$14185,Balance!AK$4,Inyecciones!$B$2:$B$14185,Balance!$B327,Inyecciones!$C$2:$C$14185,Balance!AK$5)</f>
        <v>32086.963466376419</v>
      </c>
      <c r="AL327" s="14">
        <f>SUMIFS(Inyecciones!$E$2:$E$14185,Inyecciones!$A$2:$A$14185,Balance!AL$4,Inyecciones!$B$2:$B$14185,Balance!$B327,Inyecciones!$C$2:$C$14185,Balance!AL$5)</f>
        <v>33554.690877751957</v>
      </c>
      <c r="AM327" s="13"/>
      <c r="AN327" s="12">
        <f>SUMIFS('Retiro Mensual'!$E$2:$E$2629,'Retiro Mensual'!$A$2:$A$2629,AN$4,'Retiro Mensual'!$B$2:$B$2629,$B327,'Retiro Mensual'!$C$2:$C$2629,AN$5)</f>
        <v>0</v>
      </c>
      <c r="AO327" s="13">
        <f>SUMIFS('Retiro Mensual'!$E$2:$E$2629,'Retiro Mensual'!$A$2:$A$2629,AO$4,'Retiro Mensual'!$B$2:$B$2629,$B327,'Retiro Mensual'!$C$2:$C$2629,AO$5)</f>
        <v>0</v>
      </c>
      <c r="AP327" s="13">
        <f>SUMIFS('Retiro Mensual'!$E$2:$E$2629,'Retiro Mensual'!$A$2:$A$2629,AP$4,'Retiro Mensual'!$B$2:$B$2629,$B327,'Retiro Mensual'!$C$2:$C$2629,AP$5)</f>
        <v>0</v>
      </c>
      <c r="AQ327" s="13">
        <f>SUMIFS('Retiro Mensual'!$E$2:$E$2629,'Retiro Mensual'!$A$2:$A$2629,AQ$4,'Retiro Mensual'!$B$2:$B$2629,$B327,'Retiro Mensual'!$C$2:$C$2629,AQ$5)</f>
        <v>0</v>
      </c>
      <c r="AR327" s="13">
        <f>SUMIFS('Retiro Mensual'!$E$2:$E$2629,'Retiro Mensual'!$A$2:$A$2629,AR$4,'Retiro Mensual'!$B$2:$B$2629,$B327,'Retiro Mensual'!$C$2:$C$2629,AR$5)</f>
        <v>0</v>
      </c>
      <c r="AS327" s="13">
        <f>SUMIFS('Retiro Mensual'!$E$2:$E$2629,'Retiro Mensual'!$A$2:$A$2629,AS$4,'Retiro Mensual'!$B$2:$B$2629,$B327,'Retiro Mensual'!$C$2:$C$2629,AS$5)</f>
        <v>0</v>
      </c>
      <c r="AT327" s="13">
        <f>SUMIFS('Retiro Mensual'!$E$2:$E$2629,'Retiro Mensual'!$A$2:$A$2629,AT$4,'Retiro Mensual'!$B$2:$B$2629,$B327,'Retiro Mensual'!$C$2:$C$2629,AT$5)</f>
        <v>0</v>
      </c>
      <c r="AU327" s="13">
        <f>SUMIFS('Retiro Mensual'!$E$2:$E$2629,'Retiro Mensual'!$A$2:$A$2629,AU$4,'Retiro Mensual'!$B$2:$B$2629,$B327,'Retiro Mensual'!$C$2:$C$2629,AU$5)</f>
        <v>0</v>
      </c>
      <c r="AV327" s="13">
        <f>SUMIFS('Retiro Mensual'!$E$2:$E$2629,'Retiro Mensual'!$A$2:$A$2629,AV$4,'Retiro Mensual'!$B$2:$B$2629,$B327,'Retiro Mensual'!$C$2:$C$2629,AV$5)</f>
        <v>0</v>
      </c>
      <c r="AW327" s="13">
        <f>SUMIFS('Retiro Mensual'!$E$2:$E$2629,'Retiro Mensual'!$A$2:$A$2629,AW$4,'Retiro Mensual'!$B$2:$B$2629,$B327,'Retiro Mensual'!$C$2:$C$2629,AW$5)</f>
        <v>0</v>
      </c>
      <c r="AX327" s="13">
        <f>SUMIFS('Retiro Mensual'!$E$2:$E$2629,'Retiro Mensual'!$A$2:$A$2629,AX$4,'Retiro Mensual'!$B$2:$B$2629,$B327,'Retiro Mensual'!$C$2:$C$2629,AX$5)</f>
        <v>0</v>
      </c>
      <c r="AY327" s="14">
        <f>SUMIFS('Retiro Mensual'!$E$2:$E$2629,'Retiro Mensual'!$A$2:$A$2629,AY$4,'Retiro Mensual'!$B$2:$B$2629,$B327,'Retiro Mensual'!$C$2:$C$2629,AY$5)</f>
        <v>0</v>
      </c>
      <c r="AZ327" s="12">
        <f>SUMIFS('Retiro Mensual'!$E$2:$E$2629,'Retiro Mensual'!$A$2:$A$2629,AZ$4,'Retiro Mensual'!$B$2:$B$2629,$B327,'Retiro Mensual'!$C$2:$C$2629,AZ$5)</f>
        <v>0</v>
      </c>
      <c r="BA327" s="13">
        <f>SUMIFS('Retiro Mensual'!$E$2:$E$2629,'Retiro Mensual'!$A$2:$A$2629,BA$4,'Retiro Mensual'!$B$2:$B$2629,$B327,'Retiro Mensual'!$C$2:$C$2629,BA$5)</f>
        <v>0</v>
      </c>
      <c r="BB327" s="13">
        <f>SUMIFS('Retiro Mensual'!$E$2:$E$2629,'Retiro Mensual'!$A$2:$A$2629,BB$4,'Retiro Mensual'!$B$2:$B$2629,$B327,'Retiro Mensual'!$C$2:$C$2629,BB$5)</f>
        <v>0</v>
      </c>
      <c r="BC327" s="13">
        <f>SUMIFS('Retiro Mensual'!$E$2:$E$2629,'Retiro Mensual'!$A$2:$A$2629,BC$4,'Retiro Mensual'!$B$2:$B$2629,$B327,'Retiro Mensual'!$C$2:$C$2629,BC$5)</f>
        <v>0</v>
      </c>
      <c r="BD327" s="13">
        <f>SUMIFS('Retiro Mensual'!$E$2:$E$2629,'Retiro Mensual'!$A$2:$A$2629,BD$4,'Retiro Mensual'!$B$2:$B$2629,$B327,'Retiro Mensual'!$C$2:$C$2629,BD$5)</f>
        <v>0</v>
      </c>
      <c r="BE327" s="13">
        <f>SUMIFS('Retiro Mensual'!$E$2:$E$2629,'Retiro Mensual'!$A$2:$A$2629,BE$4,'Retiro Mensual'!$B$2:$B$2629,$B327,'Retiro Mensual'!$C$2:$C$2629,BE$5)</f>
        <v>0</v>
      </c>
      <c r="BF327" s="13">
        <f>SUMIFS('Retiro Mensual'!$E$2:$E$2629,'Retiro Mensual'!$A$2:$A$2629,BF$4,'Retiro Mensual'!$B$2:$B$2629,$B327,'Retiro Mensual'!$C$2:$C$2629,BF$5)</f>
        <v>0</v>
      </c>
      <c r="BG327" s="13">
        <f>SUMIFS('Retiro Mensual'!$E$2:$E$2629,'Retiro Mensual'!$A$2:$A$2629,BG$4,'Retiro Mensual'!$B$2:$B$2629,$B327,'Retiro Mensual'!$C$2:$C$2629,BG$5)</f>
        <v>0</v>
      </c>
      <c r="BH327" s="13">
        <f>SUMIFS('Retiro Mensual'!$E$2:$E$2629,'Retiro Mensual'!$A$2:$A$2629,BH$4,'Retiro Mensual'!$B$2:$B$2629,$B327,'Retiro Mensual'!$C$2:$C$2629,BH$5)</f>
        <v>0</v>
      </c>
      <c r="BI327" s="13">
        <f>SUMIFS('Retiro Mensual'!$E$2:$E$2629,'Retiro Mensual'!$A$2:$A$2629,BI$4,'Retiro Mensual'!$B$2:$B$2629,$B327,'Retiro Mensual'!$C$2:$C$2629,BI$5)</f>
        <v>0</v>
      </c>
      <c r="BJ327" s="13">
        <f>SUMIFS('Retiro Mensual'!$E$2:$E$2629,'Retiro Mensual'!$A$2:$A$2629,BJ$4,'Retiro Mensual'!$B$2:$B$2629,$B327,'Retiro Mensual'!$C$2:$C$2629,BJ$5)</f>
        <v>0</v>
      </c>
      <c r="BK327" s="14">
        <f>SUMIFS('Retiro Mensual'!$E$2:$E$2629,'Retiro Mensual'!$A$2:$A$2629,BK$4,'Retiro Mensual'!$B$2:$B$2629,$B327,'Retiro Mensual'!$C$2:$C$2629,BK$5)</f>
        <v>0</v>
      </c>
      <c r="BL327" s="12">
        <f>SUMIFS('Retiro Mensual'!$E$2:$E$2629,'Retiro Mensual'!$A$2:$A$2629,BL$4,'Retiro Mensual'!$B$2:$B$2629,$B327,'Retiro Mensual'!$C$2:$C$2629,BL$5)</f>
        <v>0</v>
      </c>
      <c r="BM327" s="13">
        <f>SUMIFS('Retiro Mensual'!$E$2:$E$2629,'Retiro Mensual'!$A$2:$A$2629,BM$4,'Retiro Mensual'!$B$2:$B$2629,$B327,'Retiro Mensual'!$C$2:$C$2629,BM$5)</f>
        <v>0</v>
      </c>
      <c r="BN327" s="13">
        <f>SUMIFS('Retiro Mensual'!$E$2:$E$2629,'Retiro Mensual'!$A$2:$A$2629,BN$4,'Retiro Mensual'!$B$2:$B$2629,$B327,'Retiro Mensual'!$C$2:$C$2629,BN$5)</f>
        <v>0</v>
      </c>
      <c r="BO327" s="13">
        <f>SUMIFS('Retiro Mensual'!$E$2:$E$2629,'Retiro Mensual'!$A$2:$A$2629,BO$4,'Retiro Mensual'!$B$2:$B$2629,$B327,'Retiro Mensual'!$C$2:$C$2629,BO$5)</f>
        <v>0</v>
      </c>
      <c r="BP327" s="13">
        <f>SUMIFS('Retiro Mensual'!$E$2:$E$2629,'Retiro Mensual'!$A$2:$A$2629,BP$4,'Retiro Mensual'!$B$2:$B$2629,$B327,'Retiro Mensual'!$C$2:$C$2629,BP$5)</f>
        <v>0</v>
      </c>
      <c r="BQ327" s="13">
        <f>SUMIFS('Retiro Mensual'!$E$2:$E$2629,'Retiro Mensual'!$A$2:$A$2629,BQ$4,'Retiro Mensual'!$B$2:$B$2629,$B327,'Retiro Mensual'!$C$2:$C$2629,BQ$5)</f>
        <v>0</v>
      </c>
      <c r="BR327" s="13">
        <f>SUMIFS('Retiro Mensual'!$E$2:$E$2629,'Retiro Mensual'!$A$2:$A$2629,BR$4,'Retiro Mensual'!$B$2:$B$2629,$B327,'Retiro Mensual'!$C$2:$C$2629,BR$5)</f>
        <v>0</v>
      </c>
      <c r="BS327" s="13">
        <f>SUMIFS('Retiro Mensual'!$E$2:$E$2629,'Retiro Mensual'!$A$2:$A$2629,BS$4,'Retiro Mensual'!$B$2:$B$2629,$B327,'Retiro Mensual'!$C$2:$C$2629,BS$5)</f>
        <v>0</v>
      </c>
      <c r="BT327" s="13">
        <f>SUMIFS('Retiro Mensual'!$E$2:$E$2629,'Retiro Mensual'!$A$2:$A$2629,BT$4,'Retiro Mensual'!$B$2:$B$2629,$B327,'Retiro Mensual'!$C$2:$C$2629,BT$5)</f>
        <v>0</v>
      </c>
      <c r="BU327" s="13">
        <f>SUMIFS('Retiro Mensual'!$E$2:$E$2629,'Retiro Mensual'!$A$2:$A$2629,BU$4,'Retiro Mensual'!$B$2:$B$2629,$B327,'Retiro Mensual'!$C$2:$C$2629,BU$5)</f>
        <v>0</v>
      </c>
      <c r="BV327" s="13">
        <f>SUMIFS('Retiro Mensual'!$E$2:$E$2629,'Retiro Mensual'!$A$2:$A$2629,BV$4,'Retiro Mensual'!$B$2:$B$2629,$B327,'Retiro Mensual'!$C$2:$C$2629,BV$5)</f>
        <v>0</v>
      </c>
      <c r="BW327" s="14">
        <f>SUMIFS('Retiro Mensual'!$E$2:$E$2629,'Retiro Mensual'!$A$2:$A$2629,BW$4,'Retiro Mensual'!$B$2:$B$2629,$B327,'Retiro Mensual'!$C$2:$C$2629,BW$5)</f>
        <v>0</v>
      </c>
      <c r="BX327" s="13"/>
      <c r="BY327" s="12">
        <f>SUMIFS('Compra Ventas'!$E$2:$E$2700,'Compra Ventas'!$A$2:$A$2700,BY$4,'Compra Ventas'!$B$2:$B$2700,$B327,'Compra Ventas'!$C$2:$C$2700,BY$5)</f>
        <v>0</v>
      </c>
      <c r="BZ327" s="13">
        <f>SUMIFS('Compra Ventas'!$E$2:$E$2700,'Compra Ventas'!$A$2:$A$2700,BZ$4,'Compra Ventas'!$B$2:$B$2700,$B327,'Compra Ventas'!$C$2:$C$2700,BZ$5)</f>
        <v>0</v>
      </c>
      <c r="CA327" s="13">
        <f>SUMIFS('Compra Ventas'!$E$2:$E$2700,'Compra Ventas'!$A$2:$A$2700,CA$4,'Compra Ventas'!$B$2:$B$2700,$B327,'Compra Ventas'!$C$2:$C$2700,CA$5)</f>
        <v>0</v>
      </c>
      <c r="CB327" s="13">
        <f>SUMIFS('Compra Ventas'!$E$2:$E$2700,'Compra Ventas'!$A$2:$A$2700,CB$4,'Compra Ventas'!$B$2:$B$2700,$B327,'Compra Ventas'!$C$2:$C$2700,CB$5)</f>
        <v>0</v>
      </c>
      <c r="CC327" s="13">
        <f>SUMIFS('Compra Ventas'!$E$2:$E$2700,'Compra Ventas'!$A$2:$A$2700,CC$4,'Compra Ventas'!$B$2:$B$2700,$B327,'Compra Ventas'!$C$2:$C$2700,CC$5)</f>
        <v>0</v>
      </c>
      <c r="CD327" s="13">
        <f>SUMIFS('Compra Ventas'!$E$2:$E$2700,'Compra Ventas'!$A$2:$A$2700,CD$4,'Compra Ventas'!$B$2:$B$2700,$B327,'Compra Ventas'!$C$2:$C$2700,CD$5)</f>
        <v>0</v>
      </c>
      <c r="CE327" s="13">
        <f>SUMIFS('Compra Ventas'!$E$2:$E$2700,'Compra Ventas'!$A$2:$A$2700,CE$4,'Compra Ventas'!$B$2:$B$2700,$B327,'Compra Ventas'!$C$2:$C$2700,CE$5)</f>
        <v>0</v>
      </c>
      <c r="CF327" s="13">
        <f>SUMIFS('Compra Ventas'!$E$2:$E$2700,'Compra Ventas'!$A$2:$A$2700,CF$4,'Compra Ventas'!$B$2:$B$2700,$B327,'Compra Ventas'!$C$2:$C$2700,CF$5)</f>
        <v>0</v>
      </c>
      <c r="CG327" s="13">
        <f>SUMIFS('Compra Ventas'!$E$2:$E$2700,'Compra Ventas'!$A$2:$A$2700,CG$4,'Compra Ventas'!$B$2:$B$2700,$B327,'Compra Ventas'!$C$2:$C$2700,CG$5)</f>
        <v>0</v>
      </c>
      <c r="CH327" s="13">
        <f>SUMIFS('Compra Ventas'!$E$2:$E$2700,'Compra Ventas'!$A$2:$A$2700,CH$4,'Compra Ventas'!$B$2:$B$2700,$B327,'Compra Ventas'!$C$2:$C$2700,CH$5)</f>
        <v>0</v>
      </c>
      <c r="CI327" s="13">
        <f>SUMIFS('Compra Ventas'!$E$2:$E$2700,'Compra Ventas'!$A$2:$A$2700,CI$4,'Compra Ventas'!$B$2:$B$2700,$B327,'Compra Ventas'!$C$2:$C$2700,CI$5)</f>
        <v>0</v>
      </c>
      <c r="CJ327" s="14">
        <f>SUMIFS('Compra Ventas'!$E$2:$E$2700,'Compra Ventas'!$A$2:$A$2700,CJ$4,'Compra Ventas'!$B$2:$B$2700,$B327,'Compra Ventas'!$C$2:$C$2700,CJ$5)</f>
        <v>0</v>
      </c>
      <c r="CK327" s="12">
        <f>SUMIFS('Compra Ventas'!$E$2:$E$2700,'Compra Ventas'!$A$2:$A$2700,CK$4,'Compra Ventas'!$B$2:$B$2700,$B327,'Compra Ventas'!$C$2:$C$2700,CK$5)</f>
        <v>0</v>
      </c>
      <c r="CL327" s="13">
        <f>SUMIFS('Compra Ventas'!$E$2:$E$2700,'Compra Ventas'!$A$2:$A$2700,CL$4,'Compra Ventas'!$B$2:$B$2700,$B327,'Compra Ventas'!$C$2:$C$2700,CL$5)</f>
        <v>0</v>
      </c>
      <c r="CM327" s="13">
        <f>SUMIFS('Compra Ventas'!$E$2:$E$2700,'Compra Ventas'!$A$2:$A$2700,CM$4,'Compra Ventas'!$B$2:$B$2700,$B327,'Compra Ventas'!$C$2:$C$2700,CM$5)</f>
        <v>0</v>
      </c>
      <c r="CN327" s="13">
        <f>SUMIFS('Compra Ventas'!$E$2:$E$2700,'Compra Ventas'!$A$2:$A$2700,CN$4,'Compra Ventas'!$B$2:$B$2700,$B327,'Compra Ventas'!$C$2:$C$2700,CN$5)</f>
        <v>0</v>
      </c>
      <c r="CO327" s="13">
        <f>SUMIFS('Compra Ventas'!$E$2:$E$2700,'Compra Ventas'!$A$2:$A$2700,CO$4,'Compra Ventas'!$B$2:$B$2700,$B327,'Compra Ventas'!$C$2:$C$2700,CO$5)</f>
        <v>0</v>
      </c>
      <c r="CP327" s="13">
        <f>SUMIFS('Compra Ventas'!$E$2:$E$2700,'Compra Ventas'!$A$2:$A$2700,CP$4,'Compra Ventas'!$B$2:$B$2700,$B327,'Compra Ventas'!$C$2:$C$2700,CP$5)</f>
        <v>0</v>
      </c>
      <c r="CQ327" s="13">
        <f>SUMIFS('Compra Ventas'!$E$2:$E$2700,'Compra Ventas'!$A$2:$A$2700,CQ$4,'Compra Ventas'!$B$2:$B$2700,$B327,'Compra Ventas'!$C$2:$C$2700,CQ$5)</f>
        <v>0</v>
      </c>
      <c r="CR327" s="13">
        <f>SUMIFS('Compra Ventas'!$E$2:$E$2700,'Compra Ventas'!$A$2:$A$2700,CR$4,'Compra Ventas'!$B$2:$B$2700,$B327,'Compra Ventas'!$C$2:$C$2700,CR$5)</f>
        <v>0</v>
      </c>
      <c r="CS327" s="13">
        <f>SUMIFS('Compra Ventas'!$E$2:$E$2700,'Compra Ventas'!$A$2:$A$2700,CS$4,'Compra Ventas'!$B$2:$B$2700,$B327,'Compra Ventas'!$C$2:$C$2700,CS$5)</f>
        <v>0</v>
      </c>
      <c r="CT327" s="13">
        <f>SUMIFS('Compra Ventas'!$E$2:$E$2700,'Compra Ventas'!$A$2:$A$2700,CT$4,'Compra Ventas'!$B$2:$B$2700,$B327,'Compra Ventas'!$C$2:$C$2700,CT$5)</f>
        <v>0</v>
      </c>
      <c r="CU327" s="13">
        <f>SUMIFS('Compra Ventas'!$E$2:$E$2700,'Compra Ventas'!$A$2:$A$2700,CU$4,'Compra Ventas'!$B$2:$B$2700,$B327,'Compra Ventas'!$C$2:$C$2700,CU$5)</f>
        <v>0</v>
      </c>
      <c r="CV327" s="14">
        <f>SUMIFS('Compra Ventas'!$E$2:$E$2700,'Compra Ventas'!$A$2:$A$2700,CV$4,'Compra Ventas'!$B$2:$B$2700,$B327,'Compra Ventas'!$C$2:$C$2700,CV$5)</f>
        <v>0</v>
      </c>
      <c r="CW327" s="12">
        <f>SUMIFS('Compra Ventas'!$E$2:$E$2700,'Compra Ventas'!$A$2:$A$2700,CW$4,'Compra Ventas'!$B$2:$B$2700,$B327,'Compra Ventas'!$C$2:$C$2700,CW$5)</f>
        <v>0</v>
      </c>
      <c r="CX327" s="13">
        <f>SUMIFS('Compra Ventas'!$E$2:$E$2700,'Compra Ventas'!$A$2:$A$2700,CX$4,'Compra Ventas'!$B$2:$B$2700,$B327,'Compra Ventas'!$C$2:$C$2700,CX$5)</f>
        <v>0</v>
      </c>
      <c r="CY327" s="13">
        <f>SUMIFS('Compra Ventas'!$E$2:$E$2700,'Compra Ventas'!$A$2:$A$2700,CY$4,'Compra Ventas'!$B$2:$B$2700,$B327,'Compra Ventas'!$C$2:$C$2700,CY$5)</f>
        <v>0</v>
      </c>
      <c r="CZ327" s="13">
        <f>SUMIFS('Compra Ventas'!$E$2:$E$2700,'Compra Ventas'!$A$2:$A$2700,CZ$4,'Compra Ventas'!$B$2:$B$2700,$B327,'Compra Ventas'!$C$2:$C$2700,CZ$5)</f>
        <v>0</v>
      </c>
      <c r="DA327" s="13">
        <f>SUMIFS('Compra Ventas'!$E$2:$E$2700,'Compra Ventas'!$A$2:$A$2700,DA$4,'Compra Ventas'!$B$2:$B$2700,$B327,'Compra Ventas'!$C$2:$C$2700,DA$5)</f>
        <v>0</v>
      </c>
      <c r="DB327" s="13">
        <f>SUMIFS('Compra Ventas'!$E$2:$E$2700,'Compra Ventas'!$A$2:$A$2700,DB$4,'Compra Ventas'!$B$2:$B$2700,$B327,'Compra Ventas'!$C$2:$C$2700,DB$5)</f>
        <v>0</v>
      </c>
      <c r="DC327" s="13">
        <f>SUMIFS('Compra Ventas'!$E$2:$E$2700,'Compra Ventas'!$A$2:$A$2700,DC$4,'Compra Ventas'!$B$2:$B$2700,$B327,'Compra Ventas'!$C$2:$C$2700,DC$5)</f>
        <v>0</v>
      </c>
      <c r="DD327" s="13">
        <f>SUMIFS('Compra Ventas'!$E$2:$E$2700,'Compra Ventas'!$A$2:$A$2700,DD$4,'Compra Ventas'!$B$2:$B$2700,$B327,'Compra Ventas'!$C$2:$C$2700,DD$5)</f>
        <v>0</v>
      </c>
      <c r="DE327" s="13">
        <f>SUMIFS('Compra Ventas'!$E$2:$E$2700,'Compra Ventas'!$A$2:$A$2700,DE$4,'Compra Ventas'!$B$2:$B$2700,$B327,'Compra Ventas'!$C$2:$C$2700,DE$5)</f>
        <v>0</v>
      </c>
      <c r="DF327" s="13">
        <f>SUMIFS('Compra Ventas'!$E$2:$E$2700,'Compra Ventas'!$A$2:$A$2700,DF$4,'Compra Ventas'!$B$2:$B$2700,$B327,'Compra Ventas'!$C$2:$C$2700,DF$5)</f>
        <v>0</v>
      </c>
      <c r="DG327" s="13">
        <f>SUMIFS('Compra Ventas'!$E$2:$E$2700,'Compra Ventas'!$A$2:$A$2700,DG$4,'Compra Ventas'!$B$2:$B$2700,$B327,'Compra Ventas'!$C$2:$C$2700,DG$5)</f>
        <v>0</v>
      </c>
      <c r="DH327" s="14">
        <f>SUMIFS('Compra Ventas'!$E$2:$E$2700,'Compra Ventas'!$A$2:$A$2700,DH$4,'Compra Ventas'!$B$2:$B$2700,$B327,'Compra Ventas'!$C$2:$C$2700,DH$5)</f>
        <v>0</v>
      </c>
      <c r="DI327" s="84"/>
      <c r="DJ327" s="98">
        <f>SUMIFS('Ajuste Ciclado'!D$5:D$47,'Ajuste Ciclado'!$C$5:$C$47,Balance!DJ$4,'Ajuste Ciclado'!$B$5:$B$47,Balance!$B327)</f>
        <v>0</v>
      </c>
      <c r="DK327" s="99">
        <f>SUMIFS('Ajuste Ciclado'!E$5:E$47,'Ajuste Ciclado'!$C$5:$C$47,Balance!DK$4,'Ajuste Ciclado'!$B$5:$B$47,Balance!$B327)</f>
        <v>0</v>
      </c>
      <c r="DL327" s="99">
        <f>SUMIFS('Ajuste Ciclado'!F$5:F$47,'Ajuste Ciclado'!$C$5:$C$47,Balance!DL$4,'Ajuste Ciclado'!$B$5:$B$47,Balance!$B327)</f>
        <v>0</v>
      </c>
      <c r="DM327" s="99">
        <f>SUMIFS('Ajuste Ciclado'!G$5:G$47,'Ajuste Ciclado'!$C$5:$C$47,Balance!DM$4,'Ajuste Ciclado'!$B$5:$B$47,Balance!$B327)</f>
        <v>0</v>
      </c>
      <c r="DN327" s="99">
        <f>SUMIFS('Ajuste Ciclado'!H$5:H$47,'Ajuste Ciclado'!$C$5:$C$47,Balance!DN$4,'Ajuste Ciclado'!$B$5:$B$47,Balance!$B327)</f>
        <v>0</v>
      </c>
      <c r="DO327" s="99">
        <f>SUMIFS('Ajuste Ciclado'!I$5:I$47,'Ajuste Ciclado'!$C$5:$C$47,Balance!DO$4,'Ajuste Ciclado'!$B$5:$B$47,Balance!$B327)</f>
        <v>0</v>
      </c>
      <c r="DP327" s="99">
        <f>SUMIFS('Ajuste Ciclado'!J$5:J$47,'Ajuste Ciclado'!$C$5:$C$47,Balance!DP$4,'Ajuste Ciclado'!$B$5:$B$47,Balance!$B327)</f>
        <v>0</v>
      </c>
      <c r="DQ327" s="99">
        <f>SUMIFS('Ajuste Ciclado'!K$5:K$47,'Ajuste Ciclado'!$C$5:$C$47,Balance!DQ$4,'Ajuste Ciclado'!$B$5:$B$47,Balance!$B327)</f>
        <v>0</v>
      </c>
      <c r="DR327" s="99">
        <f>SUMIFS('Ajuste Ciclado'!L$5:L$47,'Ajuste Ciclado'!$C$5:$C$47,Balance!DR$4,'Ajuste Ciclado'!$B$5:$B$47,Balance!$B327)</f>
        <v>0</v>
      </c>
      <c r="DS327" s="99">
        <f>SUMIFS('Ajuste Ciclado'!M$5:M$47,'Ajuste Ciclado'!$C$5:$C$47,Balance!DS$4,'Ajuste Ciclado'!$B$5:$B$47,Balance!$B327)</f>
        <v>0</v>
      </c>
      <c r="DT327" s="99">
        <f>SUMIFS('Ajuste Ciclado'!N$5:N$47,'Ajuste Ciclado'!$C$5:$C$47,Balance!DT$4,'Ajuste Ciclado'!$B$5:$B$47,Balance!$B327)</f>
        <v>0</v>
      </c>
      <c r="DU327" s="100">
        <f>SUMIFS('Ajuste Ciclado'!O$5:O$47,'Ajuste Ciclado'!$C$5:$C$47,Balance!DU$4,'Ajuste Ciclado'!$B$5:$B$47,Balance!$B327)</f>
        <v>0</v>
      </c>
      <c r="DV327" s="98">
        <f>SUMIFS('Ajuste Ciclado'!D$5:D$47,'Ajuste Ciclado'!$C$5:$C$47,Balance!DV$4,'Ajuste Ciclado'!$B$5:$B$47,Balance!$B327)</f>
        <v>0</v>
      </c>
      <c r="DW327" s="99">
        <f>SUMIFS('Ajuste Ciclado'!E$5:E$47,'Ajuste Ciclado'!$C$5:$C$47,Balance!DW$4,'Ajuste Ciclado'!$B$5:$B$47,Balance!$B327)</f>
        <v>0</v>
      </c>
      <c r="DX327" s="99">
        <f>SUMIFS('Ajuste Ciclado'!F$5:F$47,'Ajuste Ciclado'!$C$5:$C$47,Balance!DX$4,'Ajuste Ciclado'!$B$5:$B$47,Balance!$B327)</f>
        <v>0</v>
      </c>
      <c r="DY327" s="99">
        <f>SUMIFS('Ajuste Ciclado'!G$5:G$47,'Ajuste Ciclado'!$C$5:$C$47,Balance!DY$4,'Ajuste Ciclado'!$B$5:$B$47,Balance!$B327)</f>
        <v>0</v>
      </c>
      <c r="DZ327" s="99">
        <f>SUMIFS('Ajuste Ciclado'!H$5:H$47,'Ajuste Ciclado'!$C$5:$C$47,Balance!DZ$4,'Ajuste Ciclado'!$B$5:$B$47,Balance!$B327)</f>
        <v>0</v>
      </c>
      <c r="EA327" s="99">
        <f>SUMIFS('Ajuste Ciclado'!I$5:I$47,'Ajuste Ciclado'!$C$5:$C$47,Balance!EA$4,'Ajuste Ciclado'!$B$5:$B$47,Balance!$B327)</f>
        <v>0</v>
      </c>
      <c r="EB327" s="99">
        <f>SUMIFS('Ajuste Ciclado'!J$5:J$47,'Ajuste Ciclado'!$C$5:$C$47,Balance!EB$4,'Ajuste Ciclado'!$B$5:$B$47,Balance!$B327)</f>
        <v>0</v>
      </c>
      <c r="EC327" s="99">
        <f>SUMIFS('Ajuste Ciclado'!K$5:K$47,'Ajuste Ciclado'!$C$5:$C$47,Balance!EC$4,'Ajuste Ciclado'!$B$5:$B$47,Balance!$B327)</f>
        <v>0</v>
      </c>
      <c r="ED327" s="99">
        <f>SUMIFS('Ajuste Ciclado'!L$5:L$47,'Ajuste Ciclado'!$C$5:$C$47,Balance!ED$4,'Ajuste Ciclado'!$B$5:$B$47,Balance!$B327)</f>
        <v>0</v>
      </c>
      <c r="EE327" s="99">
        <f>SUMIFS('Ajuste Ciclado'!M$5:M$47,'Ajuste Ciclado'!$C$5:$C$47,Balance!EE$4,'Ajuste Ciclado'!$B$5:$B$47,Balance!$B327)</f>
        <v>0</v>
      </c>
      <c r="EF327" s="99">
        <f>SUMIFS('Ajuste Ciclado'!N$5:N$47,'Ajuste Ciclado'!$C$5:$C$47,Balance!EF$4,'Ajuste Ciclado'!$B$5:$B$47,Balance!$B327)</f>
        <v>0</v>
      </c>
      <c r="EG327" s="100">
        <f>SUMIFS('Ajuste Ciclado'!O$5:O$47,'Ajuste Ciclado'!$C$5:$C$47,Balance!EG$4,'Ajuste Ciclado'!$B$5:$B$47,Balance!$B327)</f>
        <v>0</v>
      </c>
      <c r="EH327" s="98">
        <f>SUMIFS('Ajuste Ciclado'!D$5:D$47,'Ajuste Ciclado'!$C$5:$C$47,Balance!EH$4,'Ajuste Ciclado'!$B$5:$B$47,Balance!$B327)</f>
        <v>0</v>
      </c>
      <c r="EI327" s="99">
        <f>SUMIFS('Ajuste Ciclado'!E$5:E$47,'Ajuste Ciclado'!$C$5:$C$47,Balance!EI$4,'Ajuste Ciclado'!$B$5:$B$47,Balance!$B327)</f>
        <v>0</v>
      </c>
      <c r="EJ327" s="99">
        <f>SUMIFS('Ajuste Ciclado'!F$5:F$47,'Ajuste Ciclado'!$C$5:$C$47,Balance!EJ$4,'Ajuste Ciclado'!$B$5:$B$47,Balance!$B327)</f>
        <v>0</v>
      </c>
      <c r="EK327" s="99">
        <f>SUMIFS('Ajuste Ciclado'!G$5:G$47,'Ajuste Ciclado'!$C$5:$C$47,Balance!EK$4,'Ajuste Ciclado'!$B$5:$B$47,Balance!$B327)</f>
        <v>0</v>
      </c>
      <c r="EL327" s="99">
        <f>SUMIFS('Ajuste Ciclado'!H$5:H$47,'Ajuste Ciclado'!$C$5:$C$47,Balance!EL$4,'Ajuste Ciclado'!$B$5:$B$47,Balance!$B327)</f>
        <v>0</v>
      </c>
      <c r="EM327" s="99">
        <f>SUMIFS('Ajuste Ciclado'!I$5:I$47,'Ajuste Ciclado'!$C$5:$C$47,Balance!EM$4,'Ajuste Ciclado'!$B$5:$B$47,Balance!$B327)</f>
        <v>0</v>
      </c>
      <c r="EN327" s="99">
        <f>SUMIFS('Ajuste Ciclado'!J$5:J$47,'Ajuste Ciclado'!$C$5:$C$47,Balance!EN$4,'Ajuste Ciclado'!$B$5:$B$47,Balance!$B327)</f>
        <v>0</v>
      </c>
      <c r="EO327" s="99">
        <f>SUMIFS('Ajuste Ciclado'!K$5:K$47,'Ajuste Ciclado'!$C$5:$C$47,Balance!EO$4,'Ajuste Ciclado'!$B$5:$B$47,Balance!$B327)</f>
        <v>0</v>
      </c>
      <c r="EP327" s="99">
        <f>SUMIFS('Ajuste Ciclado'!L$5:L$47,'Ajuste Ciclado'!$C$5:$C$47,Balance!EP$4,'Ajuste Ciclado'!$B$5:$B$47,Balance!$B327)</f>
        <v>0</v>
      </c>
      <c r="EQ327" s="99">
        <f>SUMIFS('Ajuste Ciclado'!M$5:M$47,'Ajuste Ciclado'!$C$5:$C$47,Balance!EQ$4,'Ajuste Ciclado'!$B$5:$B$47,Balance!$B327)</f>
        <v>0</v>
      </c>
      <c r="ER327" s="99">
        <f>SUMIFS('Ajuste Ciclado'!N$5:N$47,'Ajuste Ciclado'!$C$5:$C$47,Balance!ER$4,'Ajuste Ciclado'!$B$5:$B$47,Balance!$B327)</f>
        <v>0</v>
      </c>
      <c r="ES327" s="100">
        <f>SUMIFS('Ajuste Ciclado'!O$5:O$47,'Ajuste Ciclado'!$C$5:$C$47,Balance!ES$4,'Ajuste Ciclado'!$B$5:$B$47,Balance!$B327)</f>
        <v>0</v>
      </c>
      <c r="ET327" s="84"/>
      <c r="EU327" s="12">
        <f t="shared" si="377"/>
        <v>61066.96541018111</v>
      </c>
      <c r="EV327" s="13">
        <f t="shared" ref="EV327:EV391" si="393">D327-AO327+BZ327+DK327</f>
        <v>44837.421449344467</v>
      </c>
      <c r="EW327" s="13">
        <f t="shared" ref="EW327:EW391" si="394">E327-AP327+CA327+DL327</f>
        <v>38577.384618581687</v>
      </c>
      <c r="EX327" s="13">
        <f t="shared" ref="EX327:EX391" si="395">F327-AQ327+CB327+DM327</f>
        <v>31744.919466498941</v>
      </c>
      <c r="EY327" s="13">
        <f t="shared" ref="EY327:EY391" si="396">G327-AR327+CC327+DN327</f>
        <v>22821.701134898511</v>
      </c>
      <c r="EZ327" s="13">
        <f t="shared" ref="EZ327:EZ391" si="397">H327-AS327+CD327+DO327</f>
        <v>14171.21071201319</v>
      </c>
      <c r="FA327" s="13">
        <f t="shared" ref="FA327:FA391" si="398">I327-AT327+CE327+DP327</f>
        <v>18432.033505076419</v>
      </c>
      <c r="FB327" s="13">
        <f t="shared" ref="FB327:FB391" si="399">J327-AU327+CF327+DQ327</f>
        <v>26507.281383919872</v>
      </c>
      <c r="FC327" s="13">
        <f t="shared" ref="FC327:FC391" si="400">K327-AV327+CG327+DR327</f>
        <v>29855.68563359739</v>
      </c>
      <c r="FD327" s="13">
        <f t="shared" ref="FD327:FD391" si="401">L327-AW327+CH327+DS327</f>
        <v>8651.6795187252137</v>
      </c>
      <c r="FE327" s="13">
        <f t="shared" ref="FE327:FE391" si="402">M327-AX327+CI327+DT327</f>
        <v>4357.0487487054488</v>
      </c>
      <c r="FF327" s="14">
        <f t="shared" ref="FF327:FF391" si="403">N327-AY327+CJ327+DU327</f>
        <v>6928.8118470505724</v>
      </c>
      <c r="FG327" s="12">
        <f t="shared" ref="FG327:FG391" si="404">O327-AZ327+CK327+DV327</f>
        <v>61195.127460585623</v>
      </c>
      <c r="FH327" s="13">
        <f t="shared" ref="FH327:FH391" si="405">P327-BA327+CL327+DW327</f>
        <v>45169.357616381763</v>
      </c>
      <c r="FI327" s="13">
        <f t="shared" ref="FI327:FI391" si="406">Q327-BB327+CM327+DX327</f>
        <v>38958.870501789541</v>
      </c>
      <c r="FJ327" s="13">
        <f t="shared" ref="FJ327:FJ391" si="407">R327-BC327+CN327+DY327</f>
        <v>33632.889004417928</v>
      </c>
      <c r="FK327" s="13">
        <f t="shared" ref="FK327:FK391" si="408">S327-BD327+CO327+DZ327</f>
        <v>22309.392363668321</v>
      </c>
      <c r="FL327" s="13">
        <f t="shared" ref="FL327:FL391" si="409">T327-BE327+CP327+EA327</f>
        <v>14342.22680039329</v>
      </c>
      <c r="FM327" s="13">
        <f t="shared" ref="FM327:FM391" si="410">U327-BF327+CQ327+EB327</f>
        <v>19557.119376665662</v>
      </c>
      <c r="FN327" s="13">
        <f t="shared" ref="FN327:FN391" si="411">V327-BG327+CR327+EC327</f>
        <v>26693.46197036677</v>
      </c>
      <c r="FO327" s="13">
        <f t="shared" ref="FO327:FO391" si="412">W327-BH327+CS327+ED327</f>
        <v>30502.017383313381</v>
      </c>
      <c r="FP327" s="13">
        <f t="shared" ref="FP327:FP391" si="413">X327-BI327+CT327+EE327</f>
        <v>12826.270634074761</v>
      </c>
      <c r="FQ327" s="13">
        <f t="shared" ref="FQ327:FQ391" si="414">Y327-BJ327+CU327+EF327</f>
        <v>16673.430984226241</v>
      </c>
      <c r="FR327" s="14">
        <f t="shared" ref="FR327:FR391" si="415">Z327-BK327+CV327+EG327</f>
        <v>21677.069316564612</v>
      </c>
      <c r="FS327" s="12">
        <f t="shared" ref="FS327:FS391" si="416">AA327-BL327+CW327+EH327</f>
        <v>61215.167654150893</v>
      </c>
      <c r="FT327" s="13">
        <f t="shared" ref="FT327:FT391" si="417">AB327-BM327+CX327+EI327</f>
        <v>45188.582080816137</v>
      </c>
      <c r="FU327" s="13">
        <f t="shared" ref="FU327:FU391" si="418">AC327-BN327+CY327+EJ327</f>
        <v>38816.772384983487</v>
      </c>
      <c r="FV327" s="13">
        <f t="shared" ref="FV327:FV391" si="419">AD327-BO327+CZ327+EK327</f>
        <v>33374.345379790713</v>
      </c>
      <c r="FW327" s="13">
        <f t="shared" ref="FW327:FW391" si="420">AE327-BP327+DA327+EL327</f>
        <v>23224.45637468715</v>
      </c>
      <c r="FX327" s="13">
        <f t="shared" ref="FX327:FX391" si="421">AF327-BQ327+DB327+EM327</f>
        <v>15411.30473194582</v>
      </c>
      <c r="FY327" s="13">
        <f t="shared" ref="FY327:FY391" si="422">AG327-BR327+DC327+EN327</f>
        <v>21348.139722638869</v>
      </c>
      <c r="FZ327" s="13">
        <f t="shared" ref="FZ327:FZ391" si="423">AH327-BS327+DD327+EO327</f>
        <v>29629.872172361662</v>
      </c>
      <c r="GA327" s="13">
        <f t="shared" ref="GA327:GA391" si="424">AI327-BT327+DE327+EP327</f>
        <v>33252.687546143417</v>
      </c>
      <c r="GB327" s="13">
        <f t="shared" ref="GB327:GB391" si="425">AJ327-BU327+DF327+EQ327</f>
        <v>27392.640967145191</v>
      </c>
      <c r="GC327" s="13">
        <f t="shared" ref="GC327:GC391" si="426">AK327-BV327+DG327+ER327</f>
        <v>32086.963466376419</v>
      </c>
      <c r="GD327" s="14">
        <f t="shared" ref="GD327:GD391" si="427">AL327-BW327+DH327+ES327</f>
        <v>33554.690877751957</v>
      </c>
      <c r="GE327" s="84"/>
      <c r="GF327" s="12">
        <f t="shared" si="388"/>
        <v>307952.14342859283</v>
      </c>
      <c r="GG327" s="13">
        <f t="shared" si="388"/>
        <v>343537.23341244785</v>
      </c>
      <c r="GH327" s="14">
        <f t="shared" si="388"/>
        <v>394495.62335879175</v>
      </c>
      <c r="GI327" s="6">
        <f t="shared" si="379"/>
        <v>1</v>
      </c>
      <c r="GJ327" s="12">
        <f t="shared" si="380"/>
        <v>0</v>
      </c>
      <c r="GK327" s="13">
        <f t="shared" si="381"/>
        <v>0</v>
      </c>
      <c r="GL327" s="14">
        <f t="shared" si="382"/>
        <v>0</v>
      </c>
      <c r="GM327" s="84"/>
      <c r="GN327" s="66">
        <f t="shared" si="383"/>
        <v>0</v>
      </c>
      <c r="GO327" s="84"/>
      <c r="GP327" s="63" t="str" cm="1">
        <f t="array" ref="GP327">INDEX($GF$4:$GH$4,1,GI327)</f>
        <v>Sample 1</v>
      </c>
      <c r="GQ327" s="12">
        <f t="shared" si="385"/>
        <v>4357.0487487054488</v>
      </c>
      <c r="GR327" s="13">
        <f t="shared" si="385"/>
        <v>6928.8118470505724</v>
      </c>
      <c r="GS327" s="14">
        <f t="shared" si="385"/>
        <v>8651.6795187252137</v>
      </c>
      <c r="GT327" s="12">
        <f t="shared" si="386"/>
        <v>12826.270634074761</v>
      </c>
      <c r="GU327" s="13">
        <f t="shared" si="386"/>
        <v>14342.22680039329</v>
      </c>
      <c r="GV327" s="14">
        <f t="shared" si="386"/>
        <v>16673.430984226241</v>
      </c>
      <c r="GW327" s="12">
        <f t="shared" si="387"/>
        <v>15411.30473194582</v>
      </c>
      <c r="GX327" s="13">
        <f t="shared" si="387"/>
        <v>21348.139722638869</v>
      </c>
      <c r="GY327" s="14">
        <f t="shared" si="387"/>
        <v>23224.45637468715</v>
      </c>
      <c r="GZ327" s="84" t="str">
        <f t="shared" si="390"/>
        <v>Sample 1</v>
      </c>
      <c r="HA327" s="12">
        <f t="shared" si="389"/>
        <v>0</v>
      </c>
      <c r="HB327" s="13">
        <f t="shared" si="389"/>
        <v>0</v>
      </c>
      <c r="HC327" s="14">
        <f t="shared" si="389"/>
        <v>0</v>
      </c>
      <c r="HD327" s="6">
        <f t="shared" si="391"/>
        <v>0</v>
      </c>
      <c r="HE327" s="84" t="str">
        <f t="shared" si="392"/>
        <v>Ok</v>
      </c>
    </row>
    <row r="328" spans="2:213" hidden="1" x14ac:dyDescent="0.3">
      <c r="B328" s="84" t="s">
        <v>171</v>
      </c>
      <c r="C328" s="12">
        <f>SUMIFS(Inyecciones!$E$2:$E$14185,Inyecciones!$A$2:$A$14185,Balance!C$4,Inyecciones!$B$2:$B$14185,Balance!$B328,Inyecciones!$C$2:$C$14185,Balance!C$5)</f>
        <v>109916.8418230914</v>
      </c>
      <c r="D328" s="13">
        <f>SUMIFS(Inyecciones!$E$2:$E$14185,Inyecciones!$A$2:$A$14185,Balance!D$4,Inyecciones!$B$2:$B$14185,Balance!$B328,Inyecciones!$C$2:$C$14185,Balance!D$5)</f>
        <v>112395.9617406873</v>
      </c>
      <c r="E328" s="13">
        <f>SUMIFS(Inyecciones!$E$2:$E$14185,Inyecciones!$A$2:$A$14185,Balance!E$4,Inyecciones!$B$2:$B$14185,Balance!$B328,Inyecciones!$C$2:$C$14185,Balance!E$5)</f>
        <v>137055.19194846929</v>
      </c>
      <c r="F328" s="13">
        <f>SUMIFS(Inyecciones!$E$2:$E$14185,Inyecciones!$A$2:$A$14185,Balance!F$4,Inyecciones!$B$2:$B$14185,Balance!$B328,Inyecciones!$C$2:$C$14185,Balance!F$5)</f>
        <v>118189.074072637</v>
      </c>
      <c r="G328" s="13">
        <f>SUMIFS(Inyecciones!$E$2:$E$14185,Inyecciones!$A$2:$A$14185,Balance!G$4,Inyecciones!$B$2:$B$14185,Balance!$B328,Inyecciones!$C$2:$C$14185,Balance!G$5)</f>
        <v>115732.83949015431</v>
      </c>
      <c r="H328" s="13">
        <f>SUMIFS(Inyecciones!$E$2:$E$14185,Inyecciones!$A$2:$A$14185,Balance!H$4,Inyecciones!$B$2:$B$14185,Balance!$B328,Inyecciones!$C$2:$C$14185,Balance!H$5)</f>
        <v>107620.3684026944</v>
      </c>
      <c r="I328" s="13">
        <f>SUMIFS(Inyecciones!$E$2:$E$14185,Inyecciones!$A$2:$A$14185,Balance!I$4,Inyecciones!$B$2:$B$14185,Balance!$B328,Inyecciones!$C$2:$C$14185,Balance!I$5)</f>
        <v>60853.251114078383</v>
      </c>
      <c r="J328" s="13">
        <f>SUMIFS(Inyecciones!$E$2:$E$14185,Inyecciones!$A$2:$A$14185,Balance!J$4,Inyecciones!$B$2:$B$14185,Balance!$B328,Inyecciones!$C$2:$C$14185,Balance!J$5)</f>
        <v>29240.361561258229</v>
      </c>
      <c r="K328" s="13">
        <f>SUMIFS(Inyecciones!$E$2:$E$14185,Inyecciones!$A$2:$A$14185,Balance!K$4,Inyecciones!$B$2:$B$14185,Balance!$B328,Inyecciones!$C$2:$C$14185,Balance!K$5)</f>
        <v>22468.032731908861</v>
      </c>
      <c r="L328" s="13">
        <f>SUMIFS(Inyecciones!$E$2:$E$14185,Inyecciones!$A$2:$A$14185,Balance!L$4,Inyecciones!$B$2:$B$14185,Balance!$B328,Inyecciones!$C$2:$C$14185,Balance!L$5)</f>
        <v>14850.6660278747</v>
      </c>
      <c r="M328" s="13">
        <f>SUMIFS(Inyecciones!$E$2:$E$14185,Inyecciones!$A$2:$A$14185,Balance!M$4,Inyecciones!$B$2:$B$14185,Balance!$B328,Inyecciones!$C$2:$C$14185,Balance!M$5)</f>
        <v>19482.468254992429</v>
      </c>
      <c r="N328" s="14">
        <f>SUMIFS(Inyecciones!$E$2:$E$14185,Inyecciones!$A$2:$A$14185,Balance!N$4,Inyecciones!$B$2:$B$14185,Balance!$B328,Inyecciones!$C$2:$C$14185,Balance!N$5)</f>
        <v>20458.206178072189</v>
      </c>
      <c r="O328" s="12">
        <f>SUMIFS(Inyecciones!$E$2:$E$14185,Inyecciones!$A$2:$A$14185,Balance!O$4,Inyecciones!$B$2:$B$14185,Balance!$B328,Inyecciones!$C$2:$C$14185,Balance!O$5)</f>
        <v>110153.65169137419</v>
      </c>
      <c r="P328" s="13">
        <f>SUMIFS(Inyecciones!$E$2:$E$14185,Inyecciones!$A$2:$A$14185,Balance!P$4,Inyecciones!$B$2:$B$14185,Balance!$B328,Inyecciones!$C$2:$C$14185,Balance!P$5)</f>
        <v>112942.1253018109</v>
      </c>
      <c r="Q328" s="13">
        <f>SUMIFS(Inyecciones!$E$2:$E$14185,Inyecciones!$A$2:$A$14185,Balance!Q$4,Inyecciones!$B$2:$B$14185,Balance!$B328,Inyecciones!$C$2:$C$14185,Balance!Q$5)</f>
        <v>137643.78652058149</v>
      </c>
      <c r="R328" s="13">
        <f>SUMIFS(Inyecciones!$E$2:$E$14185,Inyecciones!$A$2:$A$14185,Balance!R$4,Inyecciones!$B$2:$B$14185,Balance!$B328,Inyecciones!$C$2:$C$14185,Balance!R$5)</f>
        <v>118926.5017363642</v>
      </c>
      <c r="S328" s="13">
        <f>SUMIFS(Inyecciones!$E$2:$E$14185,Inyecciones!$A$2:$A$14185,Balance!S$4,Inyecciones!$B$2:$B$14185,Balance!$B328,Inyecciones!$C$2:$C$14185,Balance!S$5)</f>
        <v>115686.1587707624</v>
      </c>
      <c r="T328" s="13">
        <f>SUMIFS(Inyecciones!$E$2:$E$14185,Inyecciones!$A$2:$A$14185,Balance!T$4,Inyecciones!$B$2:$B$14185,Balance!$B328,Inyecciones!$C$2:$C$14185,Balance!T$5)</f>
        <v>108137.012369181</v>
      </c>
      <c r="U328" s="13">
        <f>SUMIFS(Inyecciones!$E$2:$E$14185,Inyecciones!$A$2:$A$14185,Balance!U$4,Inyecciones!$B$2:$B$14185,Balance!$B328,Inyecciones!$C$2:$C$14185,Balance!U$5)</f>
        <v>63604.521092672963</v>
      </c>
      <c r="V328" s="13">
        <f>SUMIFS(Inyecciones!$E$2:$E$14185,Inyecciones!$A$2:$A$14185,Balance!V$4,Inyecciones!$B$2:$B$14185,Balance!$B328,Inyecciones!$C$2:$C$14185,Balance!V$5)</f>
        <v>28956.34138228323</v>
      </c>
      <c r="W328" s="13">
        <f>SUMIFS(Inyecciones!$E$2:$E$14185,Inyecciones!$A$2:$A$14185,Balance!W$4,Inyecciones!$B$2:$B$14185,Balance!$B328,Inyecciones!$C$2:$C$14185,Balance!W$5)</f>
        <v>21881.69779149058</v>
      </c>
      <c r="X328" s="13">
        <f>SUMIFS(Inyecciones!$E$2:$E$14185,Inyecciones!$A$2:$A$14185,Balance!X$4,Inyecciones!$B$2:$B$14185,Balance!$B328,Inyecciones!$C$2:$C$14185,Balance!X$5)</f>
        <v>16894.644731949669</v>
      </c>
      <c r="Y328" s="13">
        <f>SUMIFS(Inyecciones!$E$2:$E$14185,Inyecciones!$A$2:$A$14185,Balance!Y$4,Inyecciones!$B$2:$B$14185,Balance!$B328,Inyecciones!$C$2:$C$14185,Balance!Y$5)</f>
        <v>21019.201944635181</v>
      </c>
      <c r="Z328" s="14">
        <f>SUMIFS(Inyecciones!$E$2:$E$14185,Inyecciones!$A$2:$A$14185,Balance!Z$4,Inyecciones!$B$2:$B$14185,Balance!$B328,Inyecciones!$C$2:$C$14185,Balance!Z$5)</f>
        <v>24686.83726457804</v>
      </c>
      <c r="AA328" s="12">
        <f>SUMIFS(Inyecciones!$E$2:$E$14185,Inyecciones!$A$2:$A$14185,Balance!AA$4,Inyecciones!$B$2:$B$14185,Balance!$B328,Inyecciones!$C$2:$C$14185,Balance!AA$5)</f>
        <v>110142.4837021525</v>
      </c>
      <c r="AB328" s="13">
        <f>SUMIFS(Inyecciones!$E$2:$E$14185,Inyecciones!$A$2:$A$14185,Balance!AB$4,Inyecciones!$B$2:$B$14185,Balance!$B328,Inyecciones!$C$2:$C$14185,Balance!AB$5)</f>
        <v>112721.6358581199</v>
      </c>
      <c r="AC328" s="13">
        <f>SUMIFS(Inyecciones!$E$2:$E$14185,Inyecciones!$A$2:$A$14185,Balance!AC$4,Inyecciones!$B$2:$B$14185,Balance!$B328,Inyecciones!$C$2:$C$14185,Balance!AC$5)</f>
        <v>137302.30557108531</v>
      </c>
      <c r="AD328" s="13">
        <f>SUMIFS(Inyecciones!$E$2:$E$14185,Inyecciones!$A$2:$A$14185,Balance!AD$4,Inyecciones!$B$2:$B$14185,Balance!$B328,Inyecciones!$C$2:$C$14185,Balance!AD$5)</f>
        <v>118537.87382790531</v>
      </c>
      <c r="AE328" s="13">
        <f>SUMIFS(Inyecciones!$E$2:$E$14185,Inyecciones!$A$2:$A$14185,Balance!AE$4,Inyecciones!$B$2:$B$14185,Balance!$B328,Inyecciones!$C$2:$C$14185,Balance!AE$5)</f>
        <v>116146.5191153449</v>
      </c>
      <c r="AF328" s="13">
        <f>SUMIFS(Inyecciones!$E$2:$E$14185,Inyecciones!$A$2:$A$14185,Balance!AF$4,Inyecciones!$B$2:$B$14185,Balance!$B328,Inyecciones!$C$2:$C$14185,Balance!AF$5)</f>
        <v>112171.5669692009</v>
      </c>
      <c r="AG328" s="13">
        <f>SUMIFS(Inyecciones!$E$2:$E$14185,Inyecciones!$A$2:$A$14185,Balance!AG$4,Inyecciones!$B$2:$B$14185,Balance!$B328,Inyecciones!$C$2:$C$14185,Balance!AG$5)</f>
        <v>66015.004467730236</v>
      </c>
      <c r="AH328" s="13">
        <f>SUMIFS(Inyecciones!$E$2:$E$14185,Inyecciones!$A$2:$A$14185,Balance!AH$4,Inyecciones!$B$2:$B$14185,Balance!$B328,Inyecciones!$C$2:$C$14185,Balance!AH$5)</f>
        <v>30575.317700193042</v>
      </c>
      <c r="AI328" s="13">
        <f>SUMIFS(Inyecciones!$E$2:$E$14185,Inyecciones!$A$2:$A$14185,Balance!AI$4,Inyecciones!$B$2:$B$14185,Balance!$B328,Inyecciones!$C$2:$C$14185,Balance!AI$5)</f>
        <v>23767.01442494091</v>
      </c>
      <c r="AJ328" s="13">
        <f>SUMIFS(Inyecciones!$E$2:$E$14185,Inyecciones!$A$2:$A$14185,Balance!AJ$4,Inyecciones!$B$2:$B$14185,Balance!$B328,Inyecciones!$C$2:$C$14185,Balance!AJ$5)</f>
        <v>21641.545037594089</v>
      </c>
      <c r="AK328" s="13">
        <f>SUMIFS(Inyecciones!$E$2:$E$14185,Inyecciones!$A$2:$A$14185,Balance!AK$4,Inyecciones!$B$2:$B$14185,Balance!$B328,Inyecciones!$C$2:$C$14185,Balance!AK$5)</f>
        <v>22523.30789219166</v>
      </c>
      <c r="AL328" s="14">
        <f>SUMIFS(Inyecciones!$E$2:$E$14185,Inyecciones!$A$2:$A$14185,Balance!AL$4,Inyecciones!$B$2:$B$14185,Balance!$B328,Inyecciones!$C$2:$C$14185,Balance!AL$5)</f>
        <v>27592.2266765979</v>
      </c>
      <c r="AM328" s="13"/>
      <c r="AN328" s="12">
        <f>SUMIFS('Retiro Mensual'!$E$2:$E$2629,'Retiro Mensual'!$A$2:$A$2629,AN$4,'Retiro Mensual'!$B$2:$B$2629,$B328,'Retiro Mensual'!$C$2:$C$2629,AN$5)</f>
        <v>0</v>
      </c>
      <c r="AO328" s="13">
        <f>SUMIFS('Retiro Mensual'!$E$2:$E$2629,'Retiro Mensual'!$A$2:$A$2629,AO$4,'Retiro Mensual'!$B$2:$B$2629,$B328,'Retiro Mensual'!$C$2:$C$2629,AO$5)</f>
        <v>0</v>
      </c>
      <c r="AP328" s="13">
        <f>SUMIFS('Retiro Mensual'!$E$2:$E$2629,'Retiro Mensual'!$A$2:$A$2629,AP$4,'Retiro Mensual'!$B$2:$B$2629,$B328,'Retiro Mensual'!$C$2:$C$2629,AP$5)</f>
        <v>0</v>
      </c>
      <c r="AQ328" s="13">
        <f>SUMIFS('Retiro Mensual'!$E$2:$E$2629,'Retiro Mensual'!$A$2:$A$2629,AQ$4,'Retiro Mensual'!$B$2:$B$2629,$B328,'Retiro Mensual'!$C$2:$C$2629,AQ$5)</f>
        <v>0</v>
      </c>
      <c r="AR328" s="13">
        <f>SUMIFS('Retiro Mensual'!$E$2:$E$2629,'Retiro Mensual'!$A$2:$A$2629,AR$4,'Retiro Mensual'!$B$2:$B$2629,$B328,'Retiro Mensual'!$C$2:$C$2629,AR$5)</f>
        <v>0</v>
      </c>
      <c r="AS328" s="13">
        <f>SUMIFS('Retiro Mensual'!$E$2:$E$2629,'Retiro Mensual'!$A$2:$A$2629,AS$4,'Retiro Mensual'!$B$2:$B$2629,$B328,'Retiro Mensual'!$C$2:$C$2629,AS$5)</f>
        <v>0</v>
      </c>
      <c r="AT328" s="13">
        <f>SUMIFS('Retiro Mensual'!$E$2:$E$2629,'Retiro Mensual'!$A$2:$A$2629,AT$4,'Retiro Mensual'!$B$2:$B$2629,$B328,'Retiro Mensual'!$C$2:$C$2629,AT$5)</f>
        <v>0</v>
      </c>
      <c r="AU328" s="13">
        <f>SUMIFS('Retiro Mensual'!$E$2:$E$2629,'Retiro Mensual'!$A$2:$A$2629,AU$4,'Retiro Mensual'!$B$2:$B$2629,$B328,'Retiro Mensual'!$C$2:$C$2629,AU$5)</f>
        <v>0</v>
      </c>
      <c r="AV328" s="13">
        <f>SUMIFS('Retiro Mensual'!$E$2:$E$2629,'Retiro Mensual'!$A$2:$A$2629,AV$4,'Retiro Mensual'!$B$2:$B$2629,$B328,'Retiro Mensual'!$C$2:$C$2629,AV$5)</f>
        <v>0</v>
      </c>
      <c r="AW328" s="13">
        <f>SUMIFS('Retiro Mensual'!$E$2:$E$2629,'Retiro Mensual'!$A$2:$A$2629,AW$4,'Retiro Mensual'!$B$2:$B$2629,$B328,'Retiro Mensual'!$C$2:$C$2629,AW$5)</f>
        <v>0</v>
      </c>
      <c r="AX328" s="13">
        <f>SUMIFS('Retiro Mensual'!$E$2:$E$2629,'Retiro Mensual'!$A$2:$A$2629,AX$4,'Retiro Mensual'!$B$2:$B$2629,$B328,'Retiro Mensual'!$C$2:$C$2629,AX$5)</f>
        <v>0</v>
      </c>
      <c r="AY328" s="14">
        <f>SUMIFS('Retiro Mensual'!$E$2:$E$2629,'Retiro Mensual'!$A$2:$A$2629,AY$4,'Retiro Mensual'!$B$2:$B$2629,$B328,'Retiro Mensual'!$C$2:$C$2629,AY$5)</f>
        <v>0</v>
      </c>
      <c r="AZ328" s="12">
        <f>SUMIFS('Retiro Mensual'!$E$2:$E$2629,'Retiro Mensual'!$A$2:$A$2629,AZ$4,'Retiro Mensual'!$B$2:$B$2629,$B328,'Retiro Mensual'!$C$2:$C$2629,AZ$5)</f>
        <v>0</v>
      </c>
      <c r="BA328" s="13">
        <f>SUMIFS('Retiro Mensual'!$E$2:$E$2629,'Retiro Mensual'!$A$2:$A$2629,BA$4,'Retiro Mensual'!$B$2:$B$2629,$B328,'Retiro Mensual'!$C$2:$C$2629,BA$5)</f>
        <v>0</v>
      </c>
      <c r="BB328" s="13">
        <f>SUMIFS('Retiro Mensual'!$E$2:$E$2629,'Retiro Mensual'!$A$2:$A$2629,BB$4,'Retiro Mensual'!$B$2:$B$2629,$B328,'Retiro Mensual'!$C$2:$C$2629,BB$5)</f>
        <v>0</v>
      </c>
      <c r="BC328" s="13">
        <f>SUMIFS('Retiro Mensual'!$E$2:$E$2629,'Retiro Mensual'!$A$2:$A$2629,BC$4,'Retiro Mensual'!$B$2:$B$2629,$B328,'Retiro Mensual'!$C$2:$C$2629,BC$5)</f>
        <v>0</v>
      </c>
      <c r="BD328" s="13">
        <f>SUMIFS('Retiro Mensual'!$E$2:$E$2629,'Retiro Mensual'!$A$2:$A$2629,BD$4,'Retiro Mensual'!$B$2:$B$2629,$B328,'Retiro Mensual'!$C$2:$C$2629,BD$5)</f>
        <v>0</v>
      </c>
      <c r="BE328" s="13">
        <f>SUMIFS('Retiro Mensual'!$E$2:$E$2629,'Retiro Mensual'!$A$2:$A$2629,BE$4,'Retiro Mensual'!$B$2:$B$2629,$B328,'Retiro Mensual'!$C$2:$C$2629,BE$5)</f>
        <v>0</v>
      </c>
      <c r="BF328" s="13">
        <f>SUMIFS('Retiro Mensual'!$E$2:$E$2629,'Retiro Mensual'!$A$2:$A$2629,BF$4,'Retiro Mensual'!$B$2:$B$2629,$B328,'Retiro Mensual'!$C$2:$C$2629,BF$5)</f>
        <v>0</v>
      </c>
      <c r="BG328" s="13">
        <f>SUMIFS('Retiro Mensual'!$E$2:$E$2629,'Retiro Mensual'!$A$2:$A$2629,BG$4,'Retiro Mensual'!$B$2:$B$2629,$B328,'Retiro Mensual'!$C$2:$C$2629,BG$5)</f>
        <v>0</v>
      </c>
      <c r="BH328" s="13">
        <f>SUMIFS('Retiro Mensual'!$E$2:$E$2629,'Retiro Mensual'!$A$2:$A$2629,BH$4,'Retiro Mensual'!$B$2:$B$2629,$B328,'Retiro Mensual'!$C$2:$C$2629,BH$5)</f>
        <v>0</v>
      </c>
      <c r="BI328" s="13">
        <f>SUMIFS('Retiro Mensual'!$E$2:$E$2629,'Retiro Mensual'!$A$2:$A$2629,BI$4,'Retiro Mensual'!$B$2:$B$2629,$B328,'Retiro Mensual'!$C$2:$C$2629,BI$5)</f>
        <v>0</v>
      </c>
      <c r="BJ328" s="13">
        <f>SUMIFS('Retiro Mensual'!$E$2:$E$2629,'Retiro Mensual'!$A$2:$A$2629,BJ$4,'Retiro Mensual'!$B$2:$B$2629,$B328,'Retiro Mensual'!$C$2:$C$2629,BJ$5)</f>
        <v>0</v>
      </c>
      <c r="BK328" s="14">
        <f>SUMIFS('Retiro Mensual'!$E$2:$E$2629,'Retiro Mensual'!$A$2:$A$2629,BK$4,'Retiro Mensual'!$B$2:$B$2629,$B328,'Retiro Mensual'!$C$2:$C$2629,BK$5)</f>
        <v>0</v>
      </c>
      <c r="BL328" s="12">
        <f>SUMIFS('Retiro Mensual'!$E$2:$E$2629,'Retiro Mensual'!$A$2:$A$2629,BL$4,'Retiro Mensual'!$B$2:$B$2629,$B328,'Retiro Mensual'!$C$2:$C$2629,BL$5)</f>
        <v>0</v>
      </c>
      <c r="BM328" s="13">
        <f>SUMIFS('Retiro Mensual'!$E$2:$E$2629,'Retiro Mensual'!$A$2:$A$2629,BM$4,'Retiro Mensual'!$B$2:$B$2629,$B328,'Retiro Mensual'!$C$2:$C$2629,BM$5)</f>
        <v>0</v>
      </c>
      <c r="BN328" s="13">
        <f>SUMIFS('Retiro Mensual'!$E$2:$E$2629,'Retiro Mensual'!$A$2:$A$2629,BN$4,'Retiro Mensual'!$B$2:$B$2629,$B328,'Retiro Mensual'!$C$2:$C$2629,BN$5)</f>
        <v>0</v>
      </c>
      <c r="BO328" s="13">
        <f>SUMIFS('Retiro Mensual'!$E$2:$E$2629,'Retiro Mensual'!$A$2:$A$2629,BO$4,'Retiro Mensual'!$B$2:$B$2629,$B328,'Retiro Mensual'!$C$2:$C$2629,BO$5)</f>
        <v>0</v>
      </c>
      <c r="BP328" s="13">
        <f>SUMIFS('Retiro Mensual'!$E$2:$E$2629,'Retiro Mensual'!$A$2:$A$2629,BP$4,'Retiro Mensual'!$B$2:$B$2629,$B328,'Retiro Mensual'!$C$2:$C$2629,BP$5)</f>
        <v>0</v>
      </c>
      <c r="BQ328" s="13">
        <f>SUMIFS('Retiro Mensual'!$E$2:$E$2629,'Retiro Mensual'!$A$2:$A$2629,BQ$4,'Retiro Mensual'!$B$2:$B$2629,$B328,'Retiro Mensual'!$C$2:$C$2629,BQ$5)</f>
        <v>0</v>
      </c>
      <c r="BR328" s="13">
        <f>SUMIFS('Retiro Mensual'!$E$2:$E$2629,'Retiro Mensual'!$A$2:$A$2629,BR$4,'Retiro Mensual'!$B$2:$B$2629,$B328,'Retiro Mensual'!$C$2:$C$2629,BR$5)</f>
        <v>0</v>
      </c>
      <c r="BS328" s="13">
        <f>SUMIFS('Retiro Mensual'!$E$2:$E$2629,'Retiro Mensual'!$A$2:$A$2629,BS$4,'Retiro Mensual'!$B$2:$B$2629,$B328,'Retiro Mensual'!$C$2:$C$2629,BS$5)</f>
        <v>0</v>
      </c>
      <c r="BT328" s="13">
        <f>SUMIFS('Retiro Mensual'!$E$2:$E$2629,'Retiro Mensual'!$A$2:$A$2629,BT$4,'Retiro Mensual'!$B$2:$B$2629,$B328,'Retiro Mensual'!$C$2:$C$2629,BT$5)</f>
        <v>0</v>
      </c>
      <c r="BU328" s="13">
        <f>SUMIFS('Retiro Mensual'!$E$2:$E$2629,'Retiro Mensual'!$A$2:$A$2629,BU$4,'Retiro Mensual'!$B$2:$B$2629,$B328,'Retiro Mensual'!$C$2:$C$2629,BU$5)</f>
        <v>0</v>
      </c>
      <c r="BV328" s="13">
        <f>SUMIFS('Retiro Mensual'!$E$2:$E$2629,'Retiro Mensual'!$A$2:$A$2629,BV$4,'Retiro Mensual'!$B$2:$B$2629,$B328,'Retiro Mensual'!$C$2:$C$2629,BV$5)</f>
        <v>0</v>
      </c>
      <c r="BW328" s="14">
        <f>SUMIFS('Retiro Mensual'!$E$2:$E$2629,'Retiro Mensual'!$A$2:$A$2629,BW$4,'Retiro Mensual'!$B$2:$B$2629,$B328,'Retiro Mensual'!$C$2:$C$2629,BW$5)</f>
        <v>0</v>
      </c>
      <c r="BX328" s="13"/>
      <c r="BY328" s="12">
        <f>SUMIFS('Compra Ventas'!$E$2:$E$2700,'Compra Ventas'!$A$2:$A$2700,BY$4,'Compra Ventas'!$B$2:$B$2700,$B328,'Compra Ventas'!$C$2:$C$2700,BY$5)</f>
        <v>0</v>
      </c>
      <c r="BZ328" s="13">
        <f>SUMIFS('Compra Ventas'!$E$2:$E$2700,'Compra Ventas'!$A$2:$A$2700,BZ$4,'Compra Ventas'!$B$2:$B$2700,$B328,'Compra Ventas'!$C$2:$C$2700,BZ$5)</f>
        <v>0</v>
      </c>
      <c r="CA328" s="13">
        <f>SUMIFS('Compra Ventas'!$E$2:$E$2700,'Compra Ventas'!$A$2:$A$2700,CA$4,'Compra Ventas'!$B$2:$B$2700,$B328,'Compra Ventas'!$C$2:$C$2700,CA$5)</f>
        <v>0</v>
      </c>
      <c r="CB328" s="13">
        <f>SUMIFS('Compra Ventas'!$E$2:$E$2700,'Compra Ventas'!$A$2:$A$2700,CB$4,'Compra Ventas'!$B$2:$B$2700,$B328,'Compra Ventas'!$C$2:$C$2700,CB$5)</f>
        <v>0</v>
      </c>
      <c r="CC328" s="13">
        <f>SUMIFS('Compra Ventas'!$E$2:$E$2700,'Compra Ventas'!$A$2:$A$2700,CC$4,'Compra Ventas'!$B$2:$B$2700,$B328,'Compra Ventas'!$C$2:$C$2700,CC$5)</f>
        <v>0</v>
      </c>
      <c r="CD328" s="13">
        <f>SUMIFS('Compra Ventas'!$E$2:$E$2700,'Compra Ventas'!$A$2:$A$2700,CD$4,'Compra Ventas'!$B$2:$B$2700,$B328,'Compra Ventas'!$C$2:$C$2700,CD$5)</f>
        <v>0</v>
      </c>
      <c r="CE328" s="13">
        <f>SUMIFS('Compra Ventas'!$E$2:$E$2700,'Compra Ventas'!$A$2:$A$2700,CE$4,'Compra Ventas'!$B$2:$B$2700,$B328,'Compra Ventas'!$C$2:$C$2700,CE$5)</f>
        <v>0</v>
      </c>
      <c r="CF328" s="13">
        <f>SUMIFS('Compra Ventas'!$E$2:$E$2700,'Compra Ventas'!$A$2:$A$2700,CF$4,'Compra Ventas'!$B$2:$B$2700,$B328,'Compra Ventas'!$C$2:$C$2700,CF$5)</f>
        <v>0</v>
      </c>
      <c r="CG328" s="13">
        <f>SUMIFS('Compra Ventas'!$E$2:$E$2700,'Compra Ventas'!$A$2:$A$2700,CG$4,'Compra Ventas'!$B$2:$B$2700,$B328,'Compra Ventas'!$C$2:$C$2700,CG$5)</f>
        <v>0</v>
      </c>
      <c r="CH328" s="13">
        <f>SUMIFS('Compra Ventas'!$E$2:$E$2700,'Compra Ventas'!$A$2:$A$2700,CH$4,'Compra Ventas'!$B$2:$B$2700,$B328,'Compra Ventas'!$C$2:$C$2700,CH$5)</f>
        <v>0</v>
      </c>
      <c r="CI328" s="13">
        <f>SUMIFS('Compra Ventas'!$E$2:$E$2700,'Compra Ventas'!$A$2:$A$2700,CI$4,'Compra Ventas'!$B$2:$B$2700,$B328,'Compra Ventas'!$C$2:$C$2700,CI$5)</f>
        <v>0</v>
      </c>
      <c r="CJ328" s="14">
        <f>SUMIFS('Compra Ventas'!$E$2:$E$2700,'Compra Ventas'!$A$2:$A$2700,CJ$4,'Compra Ventas'!$B$2:$B$2700,$B328,'Compra Ventas'!$C$2:$C$2700,CJ$5)</f>
        <v>0</v>
      </c>
      <c r="CK328" s="12">
        <f>SUMIFS('Compra Ventas'!$E$2:$E$2700,'Compra Ventas'!$A$2:$A$2700,CK$4,'Compra Ventas'!$B$2:$B$2700,$B328,'Compra Ventas'!$C$2:$C$2700,CK$5)</f>
        <v>0</v>
      </c>
      <c r="CL328" s="13">
        <f>SUMIFS('Compra Ventas'!$E$2:$E$2700,'Compra Ventas'!$A$2:$A$2700,CL$4,'Compra Ventas'!$B$2:$B$2700,$B328,'Compra Ventas'!$C$2:$C$2700,CL$5)</f>
        <v>0</v>
      </c>
      <c r="CM328" s="13">
        <f>SUMIFS('Compra Ventas'!$E$2:$E$2700,'Compra Ventas'!$A$2:$A$2700,CM$4,'Compra Ventas'!$B$2:$B$2700,$B328,'Compra Ventas'!$C$2:$C$2700,CM$5)</f>
        <v>0</v>
      </c>
      <c r="CN328" s="13">
        <f>SUMIFS('Compra Ventas'!$E$2:$E$2700,'Compra Ventas'!$A$2:$A$2700,CN$4,'Compra Ventas'!$B$2:$B$2700,$B328,'Compra Ventas'!$C$2:$C$2700,CN$5)</f>
        <v>0</v>
      </c>
      <c r="CO328" s="13">
        <f>SUMIFS('Compra Ventas'!$E$2:$E$2700,'Compra Ventas'!$A$2:$A$2700,CO$4,'Compra Ventas'!$B$2:$B$2700,$B328,'Compra Ventas'!$C$2:$C$2700,CO$5)</f>
        <v>0</v>
      </c>
      <c r="CP328" s="13">
        <f>SUMIFS('Compra Ventas'!$E$2:$E$2700,'Compra Ventas'!$A$2:$A$2700,CP$4,'Compra Ventas'!$B$2:$B$2700,$B328,'Compra Ventas'!$C$2:$C$2700,CP$5)</f>
        <v>0</v>
      </c>
      <c r="CQ328" s="13">
        <f>SUMIFS('Compra Ventas'!$E$2:$E$2700,'Compra Ventas'!$A$2:$A$2700,CQ$4,'Compra Ventas'!$B$2:$B$2700,$B328,'Compra Ventas'!$C$2:$C$2700,CQ$5)</f>
        <v>0</v>
      </c>
      <c r="CR328" s="13">
        <f>SUMIFS('Compra Ventas'!$E$2:$E$2700,'Compra Ventas'!$A$2:$A$2700,CR$4,'Compra Ventas'!$B$2:$B$2700,$B328,'Compra Ventas'!$C$2:$C$2700,CR$5)</f>
        <v>0</v>
      </c>
      <c r="CS328" s="13">
        <f>SUMIFS('Compra Ventas'!$E$2:$E$2700,'Compra Ventas'!$A$2:$A$2700,CS$4,'Compra Ventas'!$B$2:$B$2700,$B328,'Compra Ventas'!$C$2:$C$2700,CS$5)</f>
        <v>0</v>
      </c>
      <c r="CT328" s="13">
        <f>SUMIFS('Compra Ventas'!$E$2:$E$2700,'Compra Ventas'!$A$2:$A$2700,CT$4,'Compra Ventas'!$B$2:$B$2700,$B328,'Compra Ventas'!$C$2:$C$2700,CT$5)</f>
        <v>0</v>
      </c>
      <c r="CU328" s="13">
        <f>SUMIFS('Compra Ventas'!$E$2:$E$2700,'Compra Ventas'!$A$2:$A$2700,CU$4,'Compra Ventas'!$B$2:$B$2700,$B328,'Compra Ventas'!$C$2:$C$2700,CU$5)</f>
        <v>0</v>
      </c>
      <c r="CV328" s="14">
        <f>SUMIFS('Compra Ventas'!$E$2:$E$2700,'Compra Ventas'!$A$2:$A$2700,CV$4,'Compra Ventas'!$B$2:$B$2700,$B328,'Compra Ventas'!$C$2:$C$2700,CV$5)</f>
        <v>0</v>
      </c>
      <c r="CW328" s="12">
        <f>SUMIFS('Compra Ventas'!$E$2:$E$2700,'Compra Ventas'!$A$2:$A$2700,CW$4,'Compra Ventas'!$B$2:$B$2700,$B328,'Compra Ventas'!$C$2:$C$2700,CW$5)</f>
        <v>0</v>
      </c>
      <c r="CX328" s="13">
        <f>SUMIFS('Compra Ventas'!$E$2:$E$2700,'Compra Ventas'!$A$2:$A$2700,CX$4,'Compra Ventas'!$B$2:$B$2700,$B328,'Compra Ventas'!$C$2:$C$2700,CX$5)</f>
        <v>0</v>
      </c>
      <c r="CY328" s="13">
        <f>SUMIFS('Compra Ventas'!$E$2:$E$2700,'Compra Ventas'!$A$2:$A$2700,CY$4,'Compra Ventas'!$B$2:$B$2700,$B328,'Compra Ventas'!$C$2:$C$2700,CY$5)</f>
        <v>0</v>
      </c>
      <c r="CZ328" s="13">
        <f>SUMIFS('Compra Ventas'!$E$2:$E$2700,'Compra Ventas'!$A$2:$A$2700,CZ$4,'Compra Ventas'!$B$2:$B$2700,$B328,'Compra Ventas'!$C$2:$C$2700,CZ$5)</f>
        <v>0</v>
      </c>
      <c r="DA328" s="13">
        <f>SUMIFS('Compra Ventas'!$E$2:$E$2700,'Compra Ventas'!$A$2:$A$2700,DA$4,'Compra Ventas'!$B$2:$B$2700,$B328,'Compra Ventas'!$C$2:$C$2700,DA$5)</f>
        <v>0</v>
      </c>
      <c r="DB328" s="13">
        <f>SUMIFS('Compra Ventas'!$E$2:$E$2700,'Compra Ventas'!$A$2:$A$2700,DB$4,'Compra Ventas'!$B$2:$B$2700,$B328,'Compra Ventas'!$C$2:$C$2700,DB$5)</f>
        <v>0</v>
      </c>
      <c r="DC328" s="13">
        <f>SUMIFS('Compra Ventas'!$E$2:$E$2700,'Compra Ventas'!$A$2:$A$2700,DC$4,'Compra Ventas'!$B$2:$B$2700,$B328,'Compra Ventas'!$C$2:$C$2700,DC$5)</f>
        <v>0</v>
      </c>
      <c r="DD328" s="13">
        <f>SUMIFS('Compra Ventas'!$E$2:$E$2700,'Compra Ventas'!$A$2:$A$2700,DD$4,'Compra Ventas'!$B$2:$B$2700,$B328,'Compra Ventas'!$C$2:$C$2700,DD$5)</f>
        <v>0</v>
      </c>
      <c r="DE328" s="13">
        <f>SUMIFS('Compra Ventas'!$E$2:$E$2700,'Compra Ventas'!$A$2:$A$2700,DE$4,'Compra Ventas'!$B$2:$B$2700,$B328,'Compra Ventas'!$C$2:$C$2700,DE$5)</f>
        <v>0</v>
      </c>
      <c r="DF328" s="13">
        <f>SUMIFS('Compra Ventas'!$E$2:$E$2700,'Compra Ventas'!$A$2:$A$2700,DF$4,'Compra Ventas'!$B$2:$B$2700,$B328,'Compra Ventas'!$C$2:$C$2700,DF$5)</f>
        <v>0</v>
      </c>
      <c r="DG328" s="13">
        <f>SUMIFS('Compra Ventas'!$E$2:$E$2700,'Compra Ventas'!$A$2:$A$2700,DG$4,'Compra Ventas'!$B$2:$B$2700,$B328,'Compra Ventas'!$C$2:$C$2700,DG$5)</f>
        <v>0</v>
      </c>
      <c r="DH328" s="14">
        <f>SUMIFS('Compra Ventas'!$E$2:$E$2700,'Compra Ventas'!$A$2:$A$2700,DH$4,'Compra Ventas'!$B$2:$B$2700,$B328,'Compra Ventas'!$C$2:$C$2700,DH$5)</f>
        <v>0</v>
      </c>
      <c r="DI328" s="84"/>
      <c r="DJ328" s="98">
        <f>SUMIFS('Ajuste Ciclado'!D$5:D$47,'Ajuste Ciclado'!$C$5:$C$47,Balance!DJ$4,'Ajuste Ciclado'!$B$5:$B$47,Balance!$B328)</f>
        <v>0</v>
      </c>
      <c r="DK328" s="99">
        <f>SUMIFS('Ajuste Ciclado'!E$5:E$47,'Ajuste Ciclado'!$C$5:$C$47,Balance!DK$4,'Ajuste Ciclado'!$B$5:$B$47,Balance!$B328)</f>
        <v>0</v>
      </c>
      <c r="DL328" s="99">
        <f>SUMIFS('Ajuste Ciclado'!F$5:F$47,'Ajuste Ciclado'!$C$5:$C$47,Balance!DL$4,'Ajuste Ciclado'!$B$5:$B$47,Balance!$B328)</f>
        <v>0</v>
      </c>
      <c r="DM328" s="99">
        <f>SUMIFS('Ajuste Ciclado'!G$5:G$47,'Ajuste Ciclado'!$C$5:$C$47,Balance!DM$4,'Ajuste Ciclado'!$B$5:$B$47,Balance!$B328)</f>
        <v>0</v>
      </c>
      <c r="DN328" s="99">
        <f>SUMIFS('Ajuste Ciclado'!H$5:H$47,'Ajuste Ciclado'!$C$5:$C$47,Balance!DN$4,'Ajuste Ciclado'!$B$5:$B$47,Balance!$B328)</f>
        <v>0</v>
      </c>
      <c r="DO328" s="99">
        <f>SUMIFS('Ajuste Ciclado'!I$5:I$47,'Ajuste Ciclado'!$C$5:$C$47,Balance!DO$4,'Ajuste Ciclado'!$B$5:$B$47,Balance!$B328)</f>
        <v>0</v>
      </c>
      <c r="DP328" s="99">
        <f>SUMIFS('Ajuste Ciclado'!J$5:J$47,'Ajuste Ciclado'!$C$5:$C$47,Balance!DP$4,'Ajuste Ciclado'!$B$5:$B$47,Balance!$B328)</f>
        <v>0</v>
      </c>
      <c r="DQ328" s="99">
        <f>SUMIFS('Ajuste Ciclado'!K$5:K$47,'Ajuste Ciclado'!$C$5:$C$47,Balance!DQ$4,'Ajuste Ciclado'!$B$5:$B$47,Balance!$B328)</f>
        <v>0</v>
      </c>
      <c r="DR328" s="99">
        <f>SUMIFS('Ajuste Ciclado'!L$5:L$47,'Ajuste Ciclado'!$C$5:$C$47,Balance!DR$4,'Ajuste Ciclado'!$B$5:$B$47,Balance!$B328)</f>
        <v>0</v>
      </c>
      <c r="DS328" s="99">
        <f>SUMIFS('Ajuste Ciclado'!M$5:M$47,'Ajuste Ciclado'!$C$5:$C$47,Balance!DS$4,'Ajuste Ciclado'!$B$5:$B$47,Balance!$B328)</f>
        <v>0</v>
      </c>
      <c r="DT328" s="99">
        <f>SUMIFS('Ajuste Ciclado'!N$5:N$47,'Ajuste Ciclado'!$C$5:$C$47,Balance!DT$4,'Ajuste Ciclado'!$B$5:$B$47,Balance!$B328)</f>
        <v>0</v>
      </c>
      <c r="DU328" s="100">
        <f>SUMIFS('Ajuste Ciclado'!O$5:O$47,'Ajuste Ciclado'!$C$5:$C$47,Balance!DU$4,'Ajuste Ciclado'!$B$5:$B$47,Balance!$B328)</f>
        <v>0</v>
      </c>
      <c r="DV328" s="98">
        <f>SUMIFS('Ajuste Ciclado'!D$5:D$47,'Ajuste Ciclado'!$C$5:$C$47,Balance!DV$4,'Ajuste Ciclado'!$B$5:$B$47,Balance!$B328)</f>
        <v>0</v>
      </c>
      <c r="DW328" s="99">
        <f>SUMIFS('Ajuste Ciclado'!E$5:E$47,'Ajuste Ciclado'!$C$5:$C$47,Balance!DW$4,'Ajuste Ciclado'!$B$5:$B$47,Balance!$B328)</f>
        <v>0</v>
      </c>
      <c r="DX328" s="99">
        <f>SUMIFS('Ajuste Ciclado'!F$5:F$47,'Ajuste Ciclado'!$C$5:$C$47,Balance!DX$4,'Ajuste Ciclado'!$B$5:$B$47,Balance!$B328)</f>
        <v>0</v>
      </c>
      <c r="DY328" s="99">
        <f>SUMIFS('Ajuste Ciclado'!G$5:G$47,'Ajuste Ciclado'!$C$5:$C$47,Balance!DY$4,'Ajuste Ciclado'!$B$5:$B$47,Balance!$B328)</f>
        <v>0</v>
      </c>
      <c r="DZ328" s="99">
        <f>SUMIFS('Ajuste Ciclado'!H$5:H$47,'Ajuste Ciclado'!$C$5:$C$47,Balance!DZ$4,'Ajuste Ciclado'!$B$5:$B$47,Balance!$B328)</f>
        <v>0</v>
      </c>
      <c r="EA328" s="99">
        <f>SUMIFS('Ajuste Ciclado'!I$5:I$47,'Ajuste Ciclado'!$C$5:$C$47,Balance!EA$4,'Ajuste Ciclado'!$B$5:$B$47,Balance!$B328)</f>
        <v>0</v>
      </c>
      <c r="EB328" s="99">
        <f>SUMIFS('Ajuste Ciclado'!J$5:J$47,'Ajuste Ciclado'!$C$5:$C$47,Balance!EB$4,'Ajuste Ciclado'!$B$5:$B$47,Balance!$B328)</f>
        <v>0</v>
      </c>
      <c r="EC328" s="99">
        <f>SUMIFS('Ajuste Ciclado'!K$5:K$47,'Ajuste Ciclado'!$C$5:$C$47,Balance!EC$4,'Ajuste Ciclado'!$B$5:$B$47,Balance!$B328)</f>
        <v>0</v>
      </c>
      <c r="ED328" s="99">
        <f>SUMIFS('Ajuste Ciclado'!L$5:L$47,'Ajuste Ciclado'!$C$5:$C$47,Balance!ED$4,'Ajuste Ciclado'!$B$5:$B$47,Balance!$B328)</f>
        <v>0</v>
      </c>
      <c r="EE328" s="99">
        <f>SUMIFS('Ajuste Ciclado'!M$5:M$47,'Ajuste Ciclado'!$C$5:$C$47,Balance!EE$4,'Ajuste Ciclado'!$B$5:$B$47,Balance!$B328)</f>
        <v>0</v>
      </c>
      <c r="EF328" s="99">
        <f>SUMIFS('Ajuste Ciclado'!N$5:N$47,'Ajuste Ciclado'!$C$5:$C$47,Balance!EF$4,'Ajuste Ciclado'!$B$5:$B$47,Balance!$B328)</f>
        <v>0</v>
      </c>
      <c r="EG328" s="100">
        <f>SUMIFS('Ajuste Ciclado'!O$5:O$47,'Ajuste Ciclado'!$C$5:$C$47,Balance!EG$4,'Ajuste Ciclado'!$B$5:$B$47,Balance!$B328)</f>
        <v>0</v>
      </c>
      <c r="EH328" s="98">
        <f>SUMIFS('Ajuste Ciclado'!D$5:D$47,'Ajuste Ciclado'!$C$5:$C$47,Balance!EH$4,'Ajuste Ciclado'!$B$5:$B$47,Balance!$B328)</f>
        <v>0</v>
      </c>
      <c r="EI328" s="99">
        <f>SUMIFS('Ajuste Ciclado'!E$5:E$47,'Ajuste Ciclado'!$C$5:$C$47,Balance!EI$4,'Ajuste Ciclado'!$B$5:$B$47,Balance!$B328)</f>
        <v>0</v>
      </c>
      <c r="EJ328" s="99">
        <f>SUMIFS('Ajuste Ciclado'!F$5:F$47,'Ajuste Ciclado'!$C$5:$C$47,Balance!EJ$4,'Ajuste Ciclado'!$B$5:$B$47,Balance!$B328)</f>
        <v>0</v>
      </c>
      <c r="EK328" s="99">
        <f>SUMIFS('Ajuste Ciclado'!G$5:G$47,'Ajuste Ciclado'!$C$5:$C$47,Balance!EK$4,'Ajuste Ciclado'!$B$5:$B$47,Balance!$B328)</f>
        <v>0</v>
      </c>
      <c r="EL328" s="99">
        <f>SUMIFS('Ajuste Ciclado'!H$5:H$47,'Ajuste Ciclado'!$C$5:$C$47,Balance!EL$4,'Ajuste Ciclado'!$B$5:$B$47,Balance!$B328)</f>
        <v>0</v>
      </c>
      <c r="EM328" s="99">
        <f>SUMIFS('Ajuste Ciclado'!I$5:I$47,'Ajuste Ciclado'!$C$5:$C$47,Balance!EM$4,'Ajuste Ciclado'!$B$5:$B$47,Balance!$B328)</f>
        <v>0</v>
      </c>
      <c r="EN328" s="99">
        <f>SUMIFS('Ajuste Ciclado'!J$5:J$47,'Ajuste Ciclado'!$C$5:$C$47,Balance!EN$4,'Ajuste Ciclado'!$B$5:$B$47,Balance!$B328)</f>
        <v>0</v>
      </c>
      <c r="EO328" s="99">
        <f>SUMIFS('Ajuste Ciclado'!K$5:K$47,'Ajuste Ciclado'!$C$5:$C$47,Balance!EO$4,'Ajuste Ciclado'!$B$5:$B$47,Balance!$B328)</f>
        <v>0</v>
      </c>
      <c r="EP328" s="99">
        <f>SUMIFS('Ajuste Ciclado'!L$5:L$47,'Ajuste Ciclado'!$C$5:$C$47,Balance!EP$4,'Ajuste Ciclado'!$B$5:$B$47,Balance!$B328)</f>
        <v>0</v>
      </c>
      <c r="EQ328" s="99">
        <f>SUMIFS('Ajuste Ciclado'!M$5:M$47,'Ajuste Ciclado'!$C$5:$C$47,Balance!EQ$4,'Ajuste Ciclado'!$B$5:$B$47,Balance!$B328)</f>
        <v>0</v>
      </c>
      <c r="ER328" s="99">
        <f>SUMIFS('Ajuste Ciclado'!N$5:N$47,'Ajuste Ciclado'!$C$5:$C$47,Balance!ER$4,'Ajuste Ciclado'!$B$5:$B$47,Balance!$B328)</f>
        <v>0</v>
      </c>
      <c r="ES328" s="100">
        <f>SUMIFS('Ajuste Ciclado'!O$5:O$47,'Ajuste Ciclado'!$C$5:$C$47,Balance!ES$4,'Ajuste Ciclado'!$B$5:$B$47,Balance!$B328)</f>
        <v>0</v>
      </c>
      <c r="ET328" s="84"/>
      <c r="EU328" s="12">
        <f t="shared" ref="EU328:EU392" si="428">C328-AN328+BY328+DJ328</f>
        <v>109916.8418230914</v>
      </c>
      <c r="EV328" s="13">
        <f t="shared" si="393"/>
        <v>112395.9617406873</v>
      </c>
      <c r="EW328" s="13">
        <f t="shared" si="394"/>
        <v>137055.19194846929</v>
      </c>
      <c r="EX328" s="13">
        <f t="shared" si="395"/>
        <v>118189.074072637</v>
      </c>
      <c r="EY328" s="13">
        <f t="shared" si="396"/>
        <v>115732.83949015431</v>
      </c>
      <c r="EZ328" s="13">
        <f t="shared" si="397"/>
        <v>107620.3684026944</v>
      </c>
      <c r="FA328" s="13">
        <f t="shared" si="398"/>
        <v>60853.251114078383</v>
      </c>
      <c r="FB328" s="13">
        <f t="shared" si="399"/>
        <v>29240.361561258229</v>
      </c>
      <c r="FC328" s="13">
        <f t="shared" si="400"/>
        <v>22468.032731908861</v>
      </c>
      <c r="FD328" s="13">
        <f t="shared" si="401"/>
        <v>14850.6660278747</v>
      </c>
      <c r="FE328" s="13">
        <f t="shared" si="402"/>
        <v>19482.468254992429</v>
      </c>
      <c r="FF328" s="14">
        <f t="shared" si="403"/>
        <v>20458.206178072189</v>
      </c>
      <c r="FG328" s="12">
        <f t="shared" si="404"/>
        <v>110153.65169137419</v>
      </c>
      <c r="FH328" s="13">
        <f t="shared" si="405"/>
        <v>112942.1253018109</v>
      </c>
      <c r="FI328" s="13">
        <f t="shared" si="406"/>
        <v>137643.78652058149</v>
      </c>
      <c r="FJ328" s="13">
        <f t="shared" si="407"/>
        <v>118926.5017363642</v>
      </c>
      <c r="FK328" s="13">
        <f t="shared" si="408"/>
        <v>115686.1587707624</v>
      </c>
      <c r="FL328" s="13">
        <f t="shared" si="409"/>
        <v>108137.012369181</v>
      </c>
      <c r="FM328" s="13">
        <f t="shared" si="410"/>
        <v>63604.521092672963</v>
      </c>
      <c r="FN328" s="13">
        <f t="shared" si="411"/>
        <v>28956.34138228323</v>
      </c>
      <c r="FO328" s="13">
        <f t="shared" si="412"/>
        <v>21881.69779149058</v>
      </c>
      <c r="FP328" s="13">
        <f t="shared" si="413"/>
        <v>16894.644731949669</v>
      </c>
      <c r="FQ328" s="13">
        <f t="shared" si="414"/>
        <v>21019.201944635181</v>
      </c>
      <c r="FR328" s="14">
        <f t="shared" si="415"/>
        <v>24686.83726457804</v>
      </c>
      <c r="FS328" s="12">
        <f t="shared" si="416"/>
        <v>110142.4837021525</v>
      </c>
      <c r="FT328" s="13">
        <f t="shared" si="417"/>
        <v>112721.6358581199</v>
      </c>
      <c r="FU328" s="13">
        <f t="shared" si="418"/>
        <v>137302.30557108531</v>
      </c>
      <c r="FV328" s="13">
        <f t="shared" si="419"/>
        <v>118537.87382790531</v>
      </c>
      <c r="FW328" s="13">
        <f t="shared" si="420"/>
        <v>116146.5191153449</v>
      </c>
      <c r="FX328" s="13">
        <f t="shared" si="421"/>
        <v>112171.5669692009</v>
      </c>
      <c r="FY328" s="13">
        <f t="shared" si="422"/>
        <v>66015.004467730236</v>
      </c>
      <c r="FZ328" s="13">
        <f t="shared" si="423"/>
        <v>30575.317700193042</v>
      </c>
      <c r="GA328" s="13">
        <f t="shared" si="424"/>
        <v>23767.01442494091</v>
      </c>
      <c r="GB328" s="13">
        <f t="shared" si="425"/>
        <v>21641.545037594089</v>
      </c>
      <c r="GC328" s="13">
        <f t="shared" si="426"/>
        <v>22523.30789219166</v>
      </c>
      <c r="GD328" s="14">
        <f t="shared" si="427"/>
        <v>27592.2266765979</v>
      </c>
      <c r="GE328" s="84"/>
      <c r="GF328" s="12">
        <f t="shared" ref="GF328:GH359" si="429">SUMIF($EU$4:$GD$4,GF$4,$EU328:$GD328)</f>
        <v>868263.26334591827</v>
      </c>
      <c r="GG328" s="13">
        <f t="shared" si="429"/>
        <v>880532.48059768393</v>
      </c>
      <c r="GH328" s="14">
        <f t="shared" si="429"/>
        <v>899136.80124305654</v>
      </c>
      <c r="GI328" s="6">
        <f t="shared" ref="GI328:GI392" si="430">MATCH(MIN(GF328:GH328),GF328:GH328,0)</f>
        <v>1</v>
      </c>
      <c r="GJ328" s="12">
        <f t="shared" ref="GJ328:GJ392" si="431">MIN(SMALL(EU328:FF328,1),0)+MIN(SMALL(EU328:FF328,2),0)+MIN(SMALL(EU328:FF328,3),0)</f>
        <v>0</v>
      </c>
      <c r="GK328" s="13">
        <f t="shared" ref="GK328:GK392" si="432">MIN(SMALL(FG328:FR328,1),0)+MIN(SMALL(FG328:FR328,2),0)+MIN(SMALL(FG328:FR328,3),0)</f>
        <v>0</v>
      </c>
      <c r="GL328" s="14">
        <f t="shared" ref="GL328:GL392" si="433">MIN(SMALL(FS328:GD328,1),0)+MIN(SMALL(FS328:GD328,2),0)+MIN(SMALL(FS328:GD328,3),0)</f>
        <v>0</v>
      </c>
      <c r="GM328" s="84"/>
      <c r="GN328" s="66">
        <f t="shared" ref="GN328:GN392" si="434">MIN(INDEX(GJ328:GL328,1,GI328),0)</f>
        <v>0</v>
      </c>
      <c r="GO328" s="84"/>
      <c r="GP328" s="63" t="str" cm="1">
        <f t="array" ref="GP328">INDEX($GF$4:$GH$4,1,GI328)</f>
        <v>Sample 1</v>
      </c>
      <c r="GQ328" s="12">
        <f t="shared" si="385"/>
        <v>14850.6660278747</v>
      </c>
      <c r="GR328" s="13">
        <f t="shared" si="385"/>
        <v>19482.468254992429</v>
      </c>
      <c r="GS328" s="14">
        <f t="shared" si="385"/>
        <v>20458.206178072189</v>
      </c>
      <c r="GT328" s="12">
        <f t="shared" si="386"/>
        <v>16894.644731949669</v>
      </c>
      <c r="GU328" s="13">
        <f t="shared" si="386"/>
        <v>21019.201944635181</v>
      </c>
      <c r="GV328" s="14">
        <f t="shared" si="386"/>
        <v>21881.69779149058</v>
      </c>
      <c r="GW328" s="12">
        <f t="shared" si="387"/>
        <v>21641.545037594089</v>
      </c>
      <c r="GX328" s="13">
        <f t="shared" si="387"/>
        <v>22523.30789219166</v>
      </c>
      <c r="GY328" s="14">
        <f t="shared" si="387"/>
        <v>23767.01442494091</v>
      </c>
      <c r="GZ328" s="84" t="str">
        <f t="shared" si="390"/>
        <v>Sample 1</v>
      </c>
      <c r="HA328" s="12">
        <f t="shared" ref="HA328:HC359" si="435">MIN(SUMIFS($GQ328:$GY328,$GQ$2:$GY$2,$GZ328,$GQ$5:$GY$5,HA$5),0)</f>
        <v>0</v>
      </c>
      <c r="HB328" s="13">
        <f t="shared" si="435"/>
        <v>0</v>
      </c>
      <c r="HC328" s="14">
        <f t="shared" si="435"/>
        <v>0</v>
      </c>
      <c r="HD328" s="6">
        <f t="shared" si="391"/>
        <v>0</v>
      </c>
      <c r="HE328" s="84" t="str">
        <f t="shared" si="392"/>
        <v>Ok</v>
      </c>
    </row>
    <row r="329" spans="2:213" x14ac:dyDescent="0.3">
      <c r="B329" s="84" t="s">
        <v>170</v>
      </c>
      <c r="C329" s="12">
        <f>SUMIFS(Inyecciones!$E$2:$E$14185,Inyecciones!$A$2:$A$14185,Balance!C$4,Inyecciones!$B$2:$B$14185,Balance!$B329,Inyecciones!$C$2:$C$14185,Balance!C$5)</f>
        <v>516929.90998324542</v>
      </c>
      <c r="D329" s="13">
        <f>SUMIFS(Inyecciones!$E$2:$E$14185,Inyecciones!$A$2:$A$14185,Balance!D$4,Inyecciones!$B$2:$B$14185,Balance!$B329,Inyecciones!$C$2:$C$14185,Balance!D$5)</f>
        <v>418121.0745851798</v>
      </c>
      <c r="E329" s="13">
        <f>SUMIFS(Inyecciones!$E$2:$E$14185,Inyecciones!$A$2:$A$14185,Balance!E$4,Inyecciones!$B$2:$B$14185,Balance!$B329,Inyecciones!$C$2:$C$14185,Balance!E$5)</f>
        <v>514963.81943424122</v>
      </c>
      <c r="F329" s="13">
        <f>SUMIFS(Inyecciones!$E$2:$E$14185,Inyecciones!$A$2:$A$14185,Balance!F$4,Inyecciones!$B$2:$B$14185,Balance!$B329,Inyecciones!$C$2:$C$14185,Balance!F$5)</f>
        <v>477736.7194679727</v>
      </c>
      <c r="G329" s="13">
        <f>SUMIFS(Inyecciones!$E$2:$E$14185,Inyecciones!$A$2:$A$14185,Balance!G$4,Inyecciones!$B$2:$B$14185,Balance!$B329,Inyecciones!$C$2:$C$14185,Balance!G$5)</f>
        <v>484485.3099071951</v>
      </c>
      <c r="H329" s="13">
        <f>SUMIFS(Inyecciones!$E$2:$E$14185,Inyecciones!$A$2:$A$14185,Balance!H$4,Inyecciones!$B$2:$B$14185,Balance!$B329,Inyecciones!$C$2:$C$14185,Balance!H$5)</f>
        <v>613506.12694578827</v>
      </c>
      <c r="I329" s="13">
        <f>SUMIFS(Inyecciones!$E$2:$E$14185,Inyecciones!$A$2:$A$14185,Balance!I$4,Inyecciones!$B$2:$B$14185,Balance!$B329,Inyecciones!$C$2:$C$14185,Balance!I$5)</f>
        <v>566084.82995941362</v>
      </c>
      <c r="J329" s="13">
        <f>SUMIFS(Inyecciones!$E$2:$E$14185,Inyecciones!$A$2:$A$14185,Balance!J$4,Inyecciones!$B$2:$B$14185,Balance!$B329,Inyecciones!$C$2:$C$14185,Balance!J$5)</f>
        <v>672879.93354503228</v>
      </c>
      <c r="K329" s="13">
        <f>SUMIFS(Inyecciones!$E$2:$E$14185,Inyecciones!$A$2:$A$14185,Balance!K$4,Inyecciones!$B$2:$B$14185,Balance!$B329,Inyecciones!$C$2:$C$14185,Balance!K$5)</f>
        <v>542416.62897485076</v>
      </c>
      <c r="L329" s="13">
        <f>SUMIFS(Inyecciones!$E$2:$E$14185,Inyecciones!$A$2:$A$14185,Balance!L$4,Inyecciones!$B$2:$B$14185,Balance!$B329,Inyecciones!$C$2:$C$14185,Balance!L$5)</f>
        <v>462262.8691794051</v>
      </c>
      <c r="M329" s="13">
        <f>SUMIFS(Inyecciones!$E$2:$E$14185,Inyecciones!$A$2:$A$14185,Balance!M$4,Inyecciones!$B$2:$B$14185,Balance!$B329,Inyecciones!$C$2:$C$14185,Balance!M$5)</f>
        <v>371241.8047190595</v>
      </c>
      <c r="N329" s="14">
        <f>SUMIFS(Inyecciones!$E$2:$E$14185,Inyecciones!$A$2:$A$14185,Balance!N$4,Inyecciones!$B$2:$B$14185,Balance!$B329,Inyecciones!$C$2:$C$14185,Balance!N$5)</f>
        <v>380896.11794725113</v>
      </c>
      <c r="O329" s="12">
        <f>SUMIFS(Inyecciones!$E$2:$E$14185,Inyecciones!$A$2:$A$14185,Balance!O$4,Inyecciones!$B$2:$B$14185,Balance!$B329,Inyecciones!$C$2:$C$14185,Balance!O$5)</f>
        <v>517520.69114096073</v>
      </c>
      <c r="P329" s="13">
        <f>SUMIFS(Inyecciones!$E$2:$E$14185,Inyecciones!$A$2:$A$14185,Balance!P$4,Inyecciones!$B$2:$B$14185,Balance!$B329,Inyecciones!$C$2:$C$14185,Balance!P$5)</f>
        <v>420652.42300597799</v>
      </c>
      <c r="Q329" s="13">
        <f>SUMIFS(Inyecciones!$E$2:$E$14185,Inyecciones!$A$2:$A$14185,Balance!Q$4,Inyecciones!$B$2:$B$14185,Balance!$B329,Inyecciones!$C$2:$C$14185,Balance!Q$5)</f>
        <v>519357.46088230627</v>
      </c>
      <c r="R329" s="13">
        <f>SUMIFS(Inyecciones!$E$2:$E$14185,Inyecciones!$A$2:$A$14185,Balance!R$4,Inyecciones!$B$2:$B$14185,Balance!$B329,Inyecciones!$C$2:$C$14185,Balance!R$5)</f>
        <v>499895.55404066929</v>
      </c>
      <c r="S329" s="13">
        <f>SUMIFS(Inyecciones!$E$2:$E$14185,Inyecciones!$A$2:$A$14185,Balance!S$4,Inyecciones!$B$2:$B$14185,Balance!$B329,Inyecciones!$C$2:$C$14185,Balance!S$5)</f>
        <v>479057.50726879551</v>
      </c>
      <c r="T329" s="13">
        <f>SUMIFS(Inyecciones!$E$2:$E$14185,Inyecciones!$A$2:$A$14185,Balance!T$4,Inyecciones!$B$2:$B$14185,Balance!$B329,Inyecciones!$C$2:$C$14185,Balance!T$5)</f>
        <v>616651.83811560401</v>
      </c>
      <c r="U329" s="13">
        <f>SUMIFS(Inyecciones!$E$2:$E$14185,Inyecciones!$A$2:$A$14185,Balance!U$4,Inyecciones!$B$2:$B$14185,Balance!$B329,Inyecciones!$C$2:$C$14185,Balance!U$5)</f>
        <v>585144.06070218305</v>
      </c>
      <c r="V329" s="13">
        <f>SUMIFS(Inyecciones!$E$2:$E$14185,Inyecciones!$A$2:$A$14185,Balance!V$4,Inyecciones!$B$2:$B$14185,Balance!$B329,Inyecciones!$C$2:$C$14185,Balance!V$5)</f>
        <v>676420.26544302946</v>
      </c>
      <c r="W329" s="13">
        <f>SUMIFS(Inyecciones!$E$2:$E$14185,Inyecciones!$A$2:$A$14185,Balance!W$4,Inyecciones!$B$2:$B$14185,Balance!$B329,Inyecciones!$C$2:$C$14185,Balance!W$5)</f>
        <v>547855.09240326367</v>
      </c>
      <c r="X329" s="13">
        <f>SUMIFS(Inyecciones!$E$2:$E$14185,Inyecciones!$A$2:$A$14185,Balance!X$4,Inyecciones!$B$2:$B$14185,Balance!$B329,Inyecciones!$C$2:$C$14185,Balance!X$5)</f>
        <v>497054.31212758098</v>
      </c>
      <c r="Y329" s="13">
        <f>SUMIFS(Inyecciones!$E$2:$E$14185,Inyecciones!$A$2:$A$14185,Balance!Y$4,Inyecciones!$B$2:$B$14185,Balance!$B329,Inyecciones!$C$2:$C$14185,Balance!Y$5)</f>
        <v>442165.79748067888</v>
      </c>
      <c r="Z329" s="14">
        <f>SUMIFS(Inyecciones!$E$2:$E$14185,Inyecciones!$A$2:$A$14185,Balance!Z$4,Inyecciones!$B$2:$B$14185,Balance!$B329,Inyecciones!$C$2:$C$14185,Balance!Z$5)</f>
        <v>462979.97548908618</v>
      </c>
      <c r="AA329" s="12">
        <f>SUMIFS(Inyecciones!$E$2:$E$14185,Inyecciones!$A$2:$A$14185,Balance!AA$4,Inyecciones!$B$2:$B$14185,Balance!$B329,Inyecciones!$C$2:$C$14185,Balance!AA$5)</f>
        <v>517773.47038091673</v>
      </c>
      <c r="AB329" s="13">
        <f>SUMIFS(Inyecciones!$E$2:$E$14185,Inyecciones!$A$2:$A$14185,Balance!AB$4,Inyecciones!$B$2:$B$14185,Balance!$B329,Inyecciones!$C$2:$C$14185,Balance!AB$5)</f>
        <v>420508.80069728917</v>
      </c>
      <c r="AC329" s="13">
        <f>SUMIFS(Inyecciones!$E$2:$E$14185,Inyecciones!$A$2:$A$14185,Balance!AC$4,Inyecciones!$B$2:$B$14185,Balance!$B329,Inyecciones!$C$2:$C$14185,Balance!AC$5)</f>
        <v>517219.87317955412</v>
      </c>
      <c r="AD329" s="13">
        <f>SUMIFS(Inyecciones!$E$2:$E$14185,Inyecciones!$A$2:$A$14185,Balance!AD$4,Inyecciones!$B$2:$B$14185,Balance!$B329,Inyecciones!$C$2:$C$14185,Balance!AD$5)</f>
        <v>496503.29106861382</v>
      </c>
      <c r="AE329" s="13">
        <f>SUMIFS(Inyecciones!$E$2:$E$14185,Inyecciones!$A$2:$A$14185,Balance!AE$4,Inyecciones!$B$2:$B$14185,Balance!$B329,Inyecciones!$C$2:$C$14185,Balance!AE$5)</f>
        <v>493604.94262561639</v>
      </c>
      <c r="AF329" s="13">
        <f>SUMIFS(Inyecciones!$E$2:$E$14185,Inyecciones!$A$2:$A$14185,Balance!AF$4,Inyecciones!$B$2:$B$14185,Balance!$B329,Inyecciones!$C$2:$C$14185,Balance!AF$5)</f>
        <v>649919.68343499349</v>
      </c>
      <c r="AG329" s="13">
        <f>SUMIFS(Inyecciones!$E$2:$E$14185,Inyecciones!$A$2:$A$14185,Balance!AG$4,Inyecciones!$B$2:$B$14185,Balance!$B329,Inyecciones!$C$2:$C$14185,Balance!AG$5)</f>
        <v>625831.38514412625</v>
      </c>
      <c r="AH329" s="13">
        <f>SUMIFS(Inyecciones!$E$2:$E$14185,Inyecciones!$A$2:$A$14185,Balance!AH$4,Inyecciones!$B$2:$B$14185,Balance!$B329,Inyecciones!$C$2:$C$14185,Balance!AH$5)</f>
        <v>726574.33907537092</v>
      </c>
      <c r="AI329" s="13">
        <f>SUMIFS(Inyecciones!$E$2:$E$14185,Inyecciones!$A$2:$A$14185,Balance!AI$4,Inyecciones!$B$2:$B$14185,Balance!$B329,Inyecciones!$C$2:$C$14185,Balance!AI$5)</f>
        <v>573986.26017143868</v>
      </c>
      <c r="AJ329" s="13">
        <f>SUMIFS(Inyecciones!$E$2:$E$14185,Inyecciones!$A$2:$A$14185,Balance!AJ$4,Inyecciones!$B$2:$B$14185,Balance!$B329,Inyecciones!$C$2:$C$14185,Balance!AJ$5)</f>
        <v>597693.09251084365</v>
      </c>
      <c r="AK329" s="13">
        <f>SUMIFS(Inyecciones!$E$2:$E$14185,Inyecciones!$A$2:$A$14185,Balance!AK$4,Inyecciones!$B$2:$B$14185,Balance!$B329,Inyecciones!$C$2:$C$14185,Balance!AK$5)</f>
        <v>532971.03640476533</v>
      </c>
      <c r="AL329" s="14">
        <f>SUMIFS(Inyecciones!$E$2:$E$14185,Inyecciones!$A$2:$A$14185,Balance!AL$4,Inyecciones!$B$2:$B$14185,Balance!$B329,Inyecciones!$C$2:$C$14185,Balance!AL$5)</f>
        <v>530253.32695544546</v>
      </c>
      <c r="AM329" s="13"/>
      <c r="AN329" s="12">
        <f>SUMIFS('Retiro Mensual'!$E$2:$E$2629,'Retiro Mensual'!$A$2:$A$2629,AN$4,'Retiro Mensual'!$B$2:$B$2629,$B329,'Retiro Mensual'!$C$2:$C$2629,AN$5)</f>
        <v>0</v>
      </c>
      <c r="AO329" s="13">
        <f>SUMIFS('Retiro Mensual'!$E$2:$E$2629,'Retiro Mensual'!$A$2:$A$2629,AO$4,'Retiro Mensual'!$B$2:$B$2629,$B329,'Retiro Mensual'!$C$2:$C$2629,AO$5)</f>
        <v>0</v>
      </c>
      <c r="AP329" s="13">
        <f>SUMIFS('Retiro Mensual'!$E$2:$E$2629,'Retiro Mensual'!$A$2:$A$2629,AP$4,'Retiro Mensual'!$B$2:$B$2629,$B329,'Retiro Mensual'!$C$2:$C$2629,AP$5)</f>
        <v>0</v>
      </c>
      <c r="AQ329" s="13">
        <f>SUMIFS('Retiro Mensual'!$E$2:$E$2629,'Retiro Mensual'!$A$2:$A$2629,AQ$4,'Retiro Mensual'!$B$2:$B$2629,$B329,'Retiro Mensual'!$C$2:$C$2629,AQ$5)</f>
        <v>0</v>
      </c>
      <c r="AR329" s="13">
        <f>SUMIFS('Retiro Mensual'!$E$2:$E$2629,'Retiro Mensual'!$A$2:$A$2629,AR$4,'Retiro Mensual'!$B$2:$B$2629,$B329,'Retiro Mensual'!$C$2:$C$2629,AR$5)</f>
        <v>0</v>
      </c>
      <c r="AS329" s="13">
        <f>SUMIFS('Retiro Mensual'!$E$2:$E$2629,'Retiro Mensual'!$A$2:$A$2629,AS$4,'Retiro Mensual'!$B$2:$B$2629,$B329,'Retiro Mensual'!$C$2:$C$2629,AS$5)</f>
        <v>0</v>
      </c>
      <c r="AT329" s="13">
        <f>SUMIFS('Retiro Mensual'!$E$2:$E$2629,'Retiro Mensual'!$A$2:$A$2629,AT$4,'Retiro Mensual'!$B$2:$B$2629,$B329,'Retiro Mensual'!$C$2:$C$2629,AT$5)</f>
        <v>0</v>
      </c>
      <c r="AU329" s="13">
        <f>SUMIFS('Retiro Mensual'!$E$2:$E$2629,'Retiro Mensual'!$A$2:$A$2629,AU$4,'Retiro Mensual'!$B$2:$B$2629,$B329,'Retiro Mensual'!$C$2:$C$2629,AU$5)</f>
        <v>0</v>
      </c>
      <c r="AV329" s="13">
        <f>SUMIFS('Retiro Mensual'!$E$2:$E$2629,'Retiro Mensual'!$A$2:$A$2629,AV$4,'Retiro Mensual'!$B$2:$B$2629,$B329,'Retiro Mensual'!$C$2:$C$2629,AV$5)</f>
        <v>0</v>
      </c>
      <c r="AW329" s="13">
        <f>SUMIFS('Retiro Mensual'!$E$2:$E$2629,'Retiro Mensual'!$A$2:$A$2629,AW$4,'Retiro Mensual'!$B$2:$B$2629,$B329,'Retiro Mensual'!$C$2:$C$2629,AW$5)</f>
        <v>0</v>
      </c>
      <c r="AX329" s="13">
        <f>SUMIFS('Retiro Mensual'!$E$2:$E$2629,'Retiro Mensual'!$A$2:$A$2629,AX$4,'Retiro Mensual'!$B$2:$B$2629,$B329,'Retiro Mensual'!$C$2:$C$2629,AX$5)</f>
        <v>0</v>
      </c>
      <c r="AY329" s="14">
        <f>SUMIFS('Retiro Mensual'!$E$2:$E$2629,'Retiro Mensual'!$A$2:$A$2629,AY$4,'Retiro Mensual'!$B$2:$B$2629,$B329,'Retiro Mensual'!$C$2:$C$2629,AY$5)</f>
        <v>0</v>
      </c>
      <c r="AZ329" s="12">
        <f>SUMIFS('Retiro Mensual'!$E$2:$E$2629,'Retiro Mensual'!$A$2:$A$2629,AZ$4,'Retiro Mensual'!$B$2:$B$2629,$B329,'Retiro Mensual'!$C$2:$C$2629,AZ$5)</f>
        <v>0</v>
      </c>
      <c r="BA329" s="13">
        <f>SUMIFS('Retiro Mensual'!$E$2:$E$2629,'Retiro Mensual'!$A$2:$A$2629,BA$4,'Retiro Mensual'!$B$2:$B$2629,$B329,'Retiro Mensual'!$C$2:$C$2629,BA$5)</f>
        <v>0</v>
      </c>
      <c r="BB329" s="13">
        <f>SUMIFS('Retiro Mensual'!$E$2:$E$2629,'Retiro Mensual'!$A$2:$A$2629,BB$4,'Retiro Mensual'!$B$2:$B$2629,$B329,'Retiro Mensual'!$C$2:$C$2629,BB$5)</f>
        <v>0</v>
      </c>
      <c r="BC329" s="13">
        <f>SUMIFS('Retiro Mensual'!$E$2:$E$2629,'Retiro Mensual'!$A$2:$A$2629,BC$4,'Retiro Mensual'!$B$2:$B$2629,$B329,'Retiro Mensual'!$C$2:$C$2629,BC$5)</f>
        <v>0</v>
      </c>
      <c r="BD329" s="13">
        <f>SUMIFS('Retiro Mensual'!$E$2:$E$2629,'Retiro Mensual'!$A$2:$A$2629,BD$4,'Retiro Mensual'!$B$2:$B$2629,$B329,'Retiro Mensual'!$C$2:$C$2629,BD$5)</f>
        <v>0</v>
      </c>
      <c r="BE329" s="13">
        <f>SUMIFS('Retiro Mensual'!$E$2:$E$2629,'Retiro Mensual'!$A$2:$A$2629,BE$4,'Retiro Mensual'!$B$2:$B$2629,$B329,'Retiro Mensual'!$C$2:$C$2629,BE$5)</f>
        <v>0</v>
      </c>
      <c r="BF329" s="13">
        <f>SUMIFS('Retiro Mensual'!$E$2:$E$2629,'Retiro Mensual'!$A$2:$A$2629,BF$4,'Retiro Mensual'!$B$2:$B$2629,$B329,'Retiro Mensual'!$C$2:$C$2629,BF$5)</f>
        <v>0</v>
      </c>
      <c r="BG329" s="13">
        <f>SUMIFS('Retiro Mensual'!$E$2:$E$2629,'Retiro Mensual'!$A$2:$A$2629,BG$4,'Retiro Mensual'!$B$2:$B$2629,$B329,'Retiro Mensual'!$C$2:$C$2629,BG$5)</f>
        <v>0</v>
      </c>
      <c r="BH329" s="13">
        <f>SUMIFS('Retiro Mensual'!$E$2:$E$2629,'Retiro Mensual'!$A$2:$A$2629,BH$4,'Retiro Mensual'!$B$2:$B$2629,$B329,'Retiro Mensual'!$C$2:$C$2629,BH$5)</f>
        <v>0</v>
      </c>
      <c r="BI329" s="13">
        <f>SUMIFS('Retiro Mensual'!$E$2:$E$2629,'Retiro Mensual'!$A$2:$A$2629,BI$4,'Retiro Mensual'!$B$2:$B$2629,$B329,'Retiro Mensual'!$C$2:$C$2629,BI$5)</f>
        <v>0</v>
      </c>
      <c r="BJ329" s="13">
        <f>SUMIFS('Retiro Mensual'!$E$2:$E$2629,'Retiro Mensual'!$A$2:$A$2629,BJ$4,'Retiro Mensual'!$B$2:$B$2629,$B329,'Retiro Mensual'!$C$2:$C$2629,BJ$5)</f>
        <v>0</v>
      </c>
      <c r="BK329" s="14">
        <f>SUMIFS('Retiro Mensual'!$E$2:$E$2629,'Retiro Mensual'!$A$2:$A$2629,BK$4,'Retiro Mensual'!$B$2:$B$2629,$B329,'Retiro Mensual'!$C$2:$C$2629,BK$5)</f>
        <v>0</v>
      </c>
      <c r="BL329" s="12">
        <f>SUMIFS('Retiro Mensual'!$E$2:$E$2629,'Retiro Mensual'!$A$2:$A$2629,BL$4,'Retiro Mensual'!$B$2:$B$2629,$B329,'Retiro Mensual'!$C$2:$C$2629,BL$5)</f>
        <v>0</v>
      </c>
      <c r="BM329" s="13">
        <f>SUMIFS('Retiro Mensual'!$E$2:$E$2629,'Retiro Mensual'!$A$2:$A$2629,BM$4,'Retiro Mensual'!$B$2:$B$2629,$B329,'Retiro Mensual'!$C$2:$C$2629,BM$5)</f>
        <v>0</v>
      </c>
      <c r="BN329" s="13">
        <f>SUMIFS('Retiro Mensual'!$E$2:$E$2629,'Retiro Mensual'!$A$2:$A$2629,BN$4,'Retiro Mensual'!$B$2:$B$2629,$B329,'Retiro Mensual'!$C$2:$C$2629,BN$5)</f>
        <v>0</v>
      </c>
      <c r="BO329" s="13">
        <f>SUMIFS('Retiro Mensual'!$E$2:$E$2629,'Retiro Mensual'!$A$2:$A$2629,BO$4,'Retiro Mensual'!$B$2:$B$2629,$B329,'Retiro Mensual'!$C$2:$C$2629,BO$5)</f>
        <v>0</v>
      </c>
      <c r="BP329" s="13">
        <f>SUMIFS('Retiro Mensual'!$E$2:$E$2629,'Retiro Mensual'!$A$2:$A$2629,BP$4,'Retiro Mensual'!$B$2:$B$2629,$B329,'Retiro Mensual'!$C$2:$C$2629,BP$5)</f>
        <v>0</v>
      </c>
      <c r="BQ329" s="13">
        <f>SUMIFS('Retiro Mensual'!$E$2:$E$2629,'Retiro Mensual'!$A$2:$A$2629,BQ$4,'Retiro Mensual'!$B$2:$B$2629,$B329,'Retiro Mensual'!$C$2:$C$2629,BQ$5)</f>
        <v>0</v>
      </c>
      <c r="BR329" s="13">
        <f>SUMIFS('Retiro Mensual'!$E$2:$E$2629,'Retiro Mensual'!$A$2:$A$2629,BR$4,'Retiro Mensual'!$B$2:$B$2629,$B329,'Retiro Mensual'!$C$2:$C$2629,BR$5)</f>
        <v>0</v>
      </c>
      <c r="BS329" s="13">
        <f>SUMIFS('Retiro Mensual'!$E$2:$E$2629,'Retiro Mensual'!$A$2:$A$2629,BS$4,'Retiro Mensual'!$B$2:$B$2629,$B329,'Retiro Mensual'!$C$2:$C$2629,BS$5)</f>
        <v>0</v>
      </c>
      <c r="BT329" s="13">
        <f>SUMIFS('Retiro Mensual'!$E$2:$E$2629,'Retiro Mensual'!$A$2:$A$2629,BT$4,'Retiro Mensual'!$B$2:$B$2629,$B329,'Retiro Mensual'!$C$2:$C$2629,BT$5)</f>
        <v>0</v>
      </c>
      <c r="BU329" s="13">
        <f>SUMIFS('Retiro Mensual'!$E$2:$E$2629,'Retiro Mensual'!$A$2:$A$2629,BU$4,'Retiro Mensual'!$B$2:$B$2629,$B329,'Retiro Mensual'!$C$2:$C$2629,BU$5)</f>
        <v>0</v>
      </c>
      <c r="BV329" s="13">
        <f>SUMIFS('Retiro Mensual'!$E$2:$E$2629,'Retiro Mensual'!$A$2:$A$2629,BV$4,'Retiro Mensual'!$B$2:$B$2629,$B329,'Retiro Mensual'!$C$2:$C$2629,BV$5)</f>
        <v>0</v>
      </c>
      <c r="BW329" s="14">
        <f>SUMIFS('Retiro Mensual'!$E$2:$E$2629,'Retiro Mensual'!$A$2:$A$2629,BW$4,'Retiro Mensual'!$B$2:$B$2629,$B329,'Retiro Mensual'!$C$2:$C$2629,BW$5)</f>
        <v>0</v>
      </c>
      <c r="BX329" s="13"/>
      <c r="BY329" s="12">
        <f>SUMIFS('Compra Ventas'!$E$2:$E$2700,'Compra Ventas'!$A$2:$A$2700,BY$4,'Compra Ventas'!$B$2:$B$2700,$B329,'Compra Ventas'!$C$2:$C$2700,BY$5)</f>
        <v>-441747.78164416598</v>
      </c>
      <c r="BZ329" s="13">
        <f>SUMIFS('Compra Ventas'!$E$2:$E$2700,'Compra Ventas'!$A$2:$A$2700,BZ$4,'Compra Ventas'!$B$2:$B$2700,$B329,'Compra Ventas'!$C$2:$C$2700,BZ$5)</f>
        <v>-370164.9193604188</v>
      </c>
      <c r="CA329" s="13">
        <f>SUMIFS('Compra Ventas'!$E$2:$E$2700,'Compra Ventas'!$A$2:$A$2700,CA$4,'Compra Ventas'!$B$2:$B$2700,$B329,'Compra Ventas'!$C$2:$C$2700,CA$5)</f>
        <v>-452576.38028425962</v>
      </c>
      <c r="CB329" s="13">
        <f>SUMIFS('Compra Ventas'!$E$2:$E$2700,'Compra Ventas'!$A$2:$A$2700,CB$4,'Compra Ventas'!$B$2:$B$2700,$B329,'Compra Ventas'!$C$2:$C$2700,CB$5)</f>
        <v>-395980.89383015328</v>
      </c>
      <c r="CC329" s="13">
        <f>SUMIFS('Compra Ventas'!$E$2:$E$2700,'Compra Ventas'!$A$2:$A$2700,CC$4,'Compra Ventas'!$B$2:$B$2700,$B329,'Compra Ventas'!$C$2:$C$2700,CC$5)</f>
        <v>-436268.19361998345</v>
      </c>
      <c r="CD329" s="13">
        <f>SUMIFS('Compra Ventas'!$E$2:$E$2700,'Compra Ventas'!$A$2:$A$2700,CD$4,'Compra Ventas'!$B$2:$B$2700,$B329,'Compra Ventas'!$C$2:$C$2700,CD$5)</f>
        <v>-566979.15761664999</v>
      </c>
      <c r="CE329" s="13">
        <f>SUMIFS('Compra Ventas'!$E$2:$E$2700,'Compra Ventas'!$A$2:$A$2700,CE$4,'Compra Ventas'!$B$2:$B$2700,$B329,'Compra Ventas'!$C$2:$C$2700,CE$5)</f>
        <v>-571767.34935421264</v>
      </c>
      <c r="CF329" s="13">
        <f>SUMIFS('Compra Ventas'!$E$2:$E$2700,'Compra Ventas'!$A$2:$A$2700,CF$4,'Compra Ventas'!$B$2:$B$2700,$B329,'Compra Ventas'!$C$2:$C$2700,CF$5)</f>
        <v>-625198.30413467973</v>
      </c>
      <c r="CG329" s="13">
        <f>SUMIFS('Compra Ventas'!$E$2:$E$2700,'Compra Ventas'!$A$2:$A$2700,CG$4,'Compra Ventas'!$B$2:$B$2700,$B329,'Compra Ventas'!$C$2:$C$2700,CG$5)</f>
        <v>-567279.80242354574</v>
      </c>
      <c r="CH329" s="13">
        <f>SUMIFS('Compra Ventas'!$E$2:$E$2700,'Compra Ventas'!$A$2:$A$2700,CH$4,'Compra Ventas'!$B$2:$B$2700,$B329,'Compra Ventas'!$C$2:$C$2700,CH$5)</f>
        <v>-682340.75160486519</v>
      </c>
      <c r="CI329" s="13">
        <f>SUMIFS('Compra Ventas'!$E$2:$E$2700,'Compra Ventas'!$A$2:$A$2700,CI$4,'Compra Ventas'!$B$2:$B$2700,$B329,'Compra Ventas'!$C$2:$C$2700,CI$5)</f>
        <v>-613367.65504949796</v>
      </c>
      <c r="CJ329" s="14">
        <f>SUMIFS('Compra Ventas'!$E$2:$E$2700,'Compra Ventas'!$A$2:$A$2700,CJ$4,'Compra Ventas'!$B$2:$B$2700,$B329,'Compra Ventas'!$C$2:$C$2700,CJ$5)</f>
        <v>-607520.30170076061</v>
      </c>
      <c r="CK329" s="12">
        <f>SUMIFS('Compra Ventas'!$E$2:$E$2700,'Compra Ventas'!$A$2:$A$2700,CK$4,'Compra Ventas'!$B$2:$B$2700,$B329,'Compra Ventas'!$C$2:$C$2700,CK$5)</f>
        <v>-454904.48555654299</v>
      </c>
      <c r="CL329" s="13">
        <f>SUMIFS('Compra Ventas'!$E$2:$E$2700,'Compra Ventas'!$A$2:$A$2700,CL$4,'Compra Ventas'!$B$2:$B$2700,$B329,'Compra Ventas'!$C$2:$C$2700,CL$5)</f>
        <v>-377384.8950193706</v>
      </c>
      <c r="CM329" s="13">
        <f>SUMIFS('Compra Ventas'!$E$2:$E$2700,'Compra Ventas'!$A$2:$A$2700,CM$4,'Compra Ventas'!$B$2:$B$2700,$B329,'Compra Ventas'!$C$2:$C$2700,CM$5)</f>
        <v>-460716.70008990087</v>
      </c>
      <c r="CN329" s="13">
        <f>SUMIFS('Compra Ventas'!$E$2:$E$2700,'Compra Ventas'!$A$2:$A$2700,CN$4,'Compra Ventas'!$B$2:$B$2700,$B329,'Compra Ventas'!$C$2:$C$2700,CN$5)</f>
        <v>-404102.90124651144</v>
      </c>
      <c r="CO329" s="13">
        <f>SUMIFS('Compra Ventas'!$E$2:$E$2700,'Compra Ventas'!$A$2:$A$2700,CO$4,'Compra Ventas'!$B$2:$B$2700,$B329,'Compra Ventas'!$C$2:$C$2700,CO$5)</f>
        <v>-446093.67586486024</v>
      </c>
      <c r="CP329" s="13">
        <f>SUMIFS('Compra Ventas'!$E$2:$E$2700,'Compra Ventas'!$A$2:$A$2700,CP$4,'Compra Ventas'!$B$2:$B$2700,$B329,'Compra Ventas'!$C$2:$C$2700,CP$5)</f>
        <v>-584156.78299609432</v>
      </c>
      <c r="CQ329" s="13">
        <f>SUMIFS('Compra Ventas'!$E$2:$E$2700,'Compra Ventas'!$A$2:$A$2700,CQ$4,'Compra Ventas'!$B$2:$B$2700,$B329,'Compra Ventas'!$C$2:$C$2700,CQ$5)</f>
        <v>-583625.58564719278</v>
      </c>
      <c r="CR329" s="13">
        <f>SUMIFS('Compra Ventas'!$E$2:$E$2700,'Compra Ventas'!$A$2:$A$2700,CR$4,'Compra Ventas'!$B$2:$B$2700,$B329,'Compra Ventas'!$C$2:$C$2700,CR$5)</f>
        <v>-645439.36661289027</v>
      </c>
      <c r="CS329" s="13">
        <f>SUMIFS('Compra Ventas'!$E$2:$E$2700,'Compra Ventas'!$A$2:$A$2700,CS$4,'Compra Ventas'!$B$2:$B$2700,$B329,'Compra Ventas'!$C$2:$C$2700,CS$5)</f>
        <v>-591655.78866489825</v>
      </c>
      <c r="CT329" s="13">
        <f>SUMIFS('Compra Ventas'!$E$2:$E$2700,'Compra Ventas'!$A$2:$A$2700,CT$4,'Compra Ventas'!$B$2:$B$2700,$B329,'Compra Ventas'!$C$2:$C$2700,CT$5)</f>
        <v>-739542.92544167174</v>
      </c>
      <c r="CU329" s="13">
        <f>SUMIFS('Compra Ventas'!$E$2:$E$2700,'Compra Ventas'!$A$2:$A$2700,CU$4,'Compra Ventas'!$B$2:$B$2700,$B329,'Compra Ventas'!$C$2:$C$2700,CU$5)</f>
        <v>-643556.97941059619</v>
      </c>
      <c r="CV329" s="14">
        <f>SUMIFS('Compra Ventas'!$E$2:$E$2700,'Compra Ventas'!$A$2:$A$2700,CV$4,'Compra Ventas'!$B$2:$B$2700,$B329,'Compra Ventas'!$C$2:$C$2700,CV$5)</f>
        <v>-639859.5701932736</v>
      </c>
      <c r="CW329" s="12">
        <f>SUMIFS('Compra Ventas'!$E$2:$E$2700,'Compra Ventas'!$A$2:$A$2700,CW$4,'Compra Ventas'!$B$2:$B$2700,$B329,'Compra Ventas'!$C$2:$C$2700,CW$5)</f>
        <v>-466991.88731534273</v>
      </c>
      <c r="CX329" s="13">
        <f>SUMIFS('Compra Ventas'!$E$2:$E$2700,'Compra Ventas'!$A$2:$A$2700,CX$4,'Compra Ventas'!$B$2:$B$2700,$B329,'Compra Ventas'!$C$2:$C$2700,CX$5)</f>
        <v>-389797.53282718436</v>
      </c>
      <c r="CY329" s="13">
        <f>SUMIFS('Compra Ventas'!$E$2:$E$2700,'Compra Ventas'!$A$2:$A$2700,CY$4,'Compra Ventas'!$B$2:$B$2700,$B329,'Compra Ventas'!$C$2:$C$2700,CY$5)</f>
        <v>-478615.86070017092</v>
      </c>
      <c r="CZ329" s="13">
        <f>SUMIFS('Compra Ventas'!$E$2:$E$2700,'Compra Ventas'!$A$2:$A$2700,CZ$4,'Compra Ventas'!$B$2:$B$2700,$B329,'Compra Ventas'!$C$2:$C$2700,CZ$5)</f>
        <v>-429075.02341009473</v>
      </c>
      <c r="DA329" s="13">
        <f>SUMIFS('Compra Ventas'!$E$2:$E$2700,'Compra Ventas'!$A$2:$A$2700,DA$4,'Compra Ventas'!$B$2:$B$2700,$B329,'Compra Ventas'!$C$2:$C$2700,DA$5)</f>
        <v>-466952.14178354933</v>
      </c>
      <c r="DB329" s="13">
        <f>SUMIFS('Compra Ventas'!$E$2:$E$2700,'Compra Ventas'!$A$2:$A$2700,DB$4,'Compra Ventas'!$B$2:$B$2700,$B329,'Compra Ventas'!$C$2:$C$2700,DB$5)</f>
        <v>-626206.93936210428</v>
      </c>
      <c r="DC329" s="13">
        <f>SUMIFS('Compra Ventas'!$E$2:$E$2700,'Compra Ventas'!$A$2:$A$2700,DC$4,'Compra Ventas'!$B$2:$B$2700,$B329,'Compra Ventas'!$C$2:$C$2700,DC$5)</f>
        <v>-612367.96267126035</v>
      </c>
      <c r="DD329" s="13">
        <f>SUMIFS('Compra Ventas'!$E$2:$E$2700,'Compra Ventas'!$A$2:$A$2700,DD$4,'Compra Ventas'!$B$2:$B$2700,$B329,'Compra Ventas'!$C$2:$C$2700,DD$5)</f>
        <v>-692102.9184897677</v>
      </c>
      <c r="DE329" s="13">
        <f>SUMIFS('Compra Ventas'!$E$2:$E$2700,'Compra Ventas'!$A$2:$A$2700,DE$4,'Compra Ventas'!$B$2:$B$2700,$B329,'Compra Ventas'!$C$2:$C$2700,DE$5)</f>
        <v>-620244.35240964149</v>
      </c>
      <c r="DF329" s="13">
        <f>SUMIFS('Compra Ventas'!$E$2:$E$2700,'Compra Ventas'!$A$2:$A$2700,DF$4,'Compra Ventas'!$B$2:$B$2700,$B329,'Compra Ventas'!$C$2:$C$2700,DF$5)</f>
        <v>-774856.27131680958</v>
      </c>
      <c r="DG329" s="13">
        <f>SUMIFS('Compra Ventas'!$E$2:$E$2700,'Compra Ventas'!$A$2:$A$2700,DG$4,'Compra Ventas'!$B$2:$B$2700,$B329,'Compra Ventas'!$C$2:$C$2700,DG$5)</f>
        <v>-690180.3069305484</v>
      </c>
      <c r="DH329" s="14">
        <f>SUMIFS('Compra Ventas'!$E$2:$E$2700,'Compra Ventas'!$A$2:$A$2700,DH$4,'Compra Ventas'!$B$2:$B$2700,$B329,'Compra Ventas'!$C$2:$C$2700,DH$5)</f>
        <v>-669022.61523227033</v>
      </c>
      <c r="DI329" s="84"/>
      <c r="DJ329" s="98">
        <f>SUMIFS('Ajuste Ciclado'!D$5:D$47,'Ajuste Ciclado'!$C$5:$C$47,Balance!DJ$4,'Ajuste Ciclado'!$B$5:$B$47,Balance!$B329)</f>
        <v>0</v>
      </c>
      <c r="DK329" s="99">
        <f>SUMIFS('Ajuste Ciclado'!E$5:E$47,'Ajuste Ciclado'!$C$5:$C$47,Balance!DK$4,'Ajuste Ciclado'!$B$5:$B$47,Balance!$B329)</f>
        <v>0</v>
      </c>
      <c r="DL329" s="99">
        <f>SUMIFS('Ajuste Ciclado'!F$5:F$47,'Ajuste Ciclado'!$C$5:$C$47,Balance!DL$4,'Ajuste Ciclado'!$B$5:$B$47,Balance!$B329)</f>
        <v>0</v>
      </c>
      <c r="DM329" s="99">
        <f>SUMIFS('Ajuste Ciclado'!G$5:G$47,'Ajuste Ciclado'!$C$5:$C$47,Balance!DM$4,'Ajuste Ciclado'!$B$5:$B$47,Balance!$B329)</f>
        <v>0</v>
      </c>
      <c r="DN329" s="99">
        <f>SUMIFS('Ajuste Ciclado'!H$5:H$47,'Ajuste Ciclado'!$C$5:$C$47,Balance!DN$4,'Ajuste Ciclado'!$B$5:$B$47,Balance!$B329)</f>
        <v>0</v>
      </c>
      <c r="DO329" s="99">
        <f>SUMIFS('Ajuste Ciclado'!I$5:I$47,'Ajuste Ciclado'!$C$5:$C$47,Balance!DO$4,'Ajuste Ciclado'!$B$5:$B$47,Balance!$B329)</f>
        <v>0</v>
      </c>
      <c r="DP329" s="99">
        <f>SUMIFS('Ajuste Ciclado'!J$5:J$47,'Ajuste Ciclado'!$C$5:$C$47,Balance!DP$4,'Ajuste Ciclado'!$B$5:$B$47,Balance!$B329)</f>
        <v>0</v>
      </c>
      <c r="DQ329" s="99">
        <f>SUMIFS('Ajuste Ciclado'!K$5:K$47,'Ajuste Ciclado'!$C$5:$C$47,Balance!DQ$4,'Ajuste Ciclado'!$B$5:$B$47,Balance!$B329)</f>
        <v>0</v>
      </c>
      <c r="DR329" s="99">
        <f>SUMIFS('Ajuste Ciclado'!L$5:L$47,'Ajuste Ciclado'!$C$5:$C$47,Balance!DR$4,'Ajuste Ciclado'!$B$5:$B$47,Balance!$B329)</f>
        <v>0</v>
      </c>
      <c r="DS329" s="99">
        <f>SUMIFS('Ajuste Ciclado'!M$5:M$47,'Ajuste Ciclado'!$C$5:$C$47,Balance!DS$4,'Ajuste Ciclado'!$B$5:$B$47,Balance!$B329)</f>
        <v>0</v>
      </c>
      <c r="DT329" s="99">
        <f>SUMIFS('Ajuste Ciclado'!N$5:N$47,'Ajuste Ciclado'!$C$5:$C$47,Balance!DT$4,'Ajuste Ciclado'!$B$5:$B$47,Balance!$B329)</f>
        <v>0</v>
      </c>
      <c r="DU329" s="100">
        <f>SUMIFS('Ajuste Ciclado'!O$5:O$47,'Ajuste Ciclado'!$C$5:$C$47,Balance!DU$4,'Ajuste Ciclado'!$B$5:$B$47,Balance!$B329)</f>
        <v>0</v>
      </c>
      <c r="DV329" s="98">
        <f>SUMIFS('Ajuste Ciclado'!D$5:D$47,'Ajuste Ciclado'!$C$5:$C$47,Balance!DV$4,'Ajuste Ciclado'!$B$5:$B$47,Balance!$B329)</f>
        <v>0</v>
      </c>
      <c r="DW329" s="99">
        <f>SUMIFS('Ajuste Ciclado'!E$5:E$47,'Ajuste Ciclado'!$C$5:$C$47,Balance!DW$4,'Ajuste Ciclado'!$B$5:$B$47,Balance!$B329)</f>
        <v>0</v>
      </c>
      <c r="DX329" s="99">
        <f>SUMIFS('Ajuste Ciclado'!F$5:F$47,'Ajuste Ciclado'!$C$5:$C$47,Balance!DX$4,'Ajuste Ciclado'!$B$5:$B$47,Balance!$B329)</f>
        <v>0</v>
      </c>
      <c r="DY329" s="99">
        <f>SUMIFS('Ajuste Ciclado'!G$5:G$47,'Ajuste Ciclado'!$C$5:$C$47,Balance!DY$4,'Ajuste Ciclado'!$B$5:$B$47,Balance!$B329)</f>
        <v>0</v>
      </c>
      <c r="DZ329" s="99">
        <f>SUMIFS('Ajuste Ciclado'!H$5:H$47,'Ajuste Ciclado'!$C$5:$C$47,Balance!DZ$4,'Ajuste Ciclado'!$B$5:$B$47,Balance!$B329)</f>
        <v>0</v>
      </c>
      <c r="EA329" s="99">
        <f>SUMIFS('Ajuste Ciclado'!I$5:I$47,'Ajuste Ciclado'!$C$5:$C$47,Balance!EA$4,'Ajuste Ciclado'!$B$5:$B$47,Balance!$B329)</f>
        <v>0</v>
      </c>
      <c r="EB329" s="99">
        <f>SUMIFS('Ajuste Ciclado'!J$5:J$47,'Ajuste Ciclado'!$C$5:$C$47,Balance!EB$4,'Ajuste Ciclado'!$B$5:$B$47,Balance!$B329)</f>
        <v>0</v>
      </c>
      <c r="EC329" s="99">
        <f>SUMIFS('Ajuste Ciclado'!K$5:K$47,'Ajuste Ciclado'!$C$5:$C$47,Balance!EC$4,'Ajuste Ciclado'!$B$5:$B$47,Balance!$B329)</f>
        <v>0</v>
      </c>
      <c r="ED329" s="99">
        <f>SUMIFS('Ajuste Ciclado'!L$5:L$47,'Ajuste Ciclado'!$C$5:$C$47,Balance!ED$4,'Ajuste Ciclado'!$B$5:$B$47,Balance!$B329)</f>
        <v>0</v>
      </c>
      <c r="EE329" s="99">
        <f>SUMIFS('Ajuste Ciclado'!M$5:M$47,'Ajuste Ciclado'!$C$5:$C$47,Balance!EE$4,'Ajuste Ciclado'!$B$5:$B$47,Balance!$B329)</f>
        <v>0</v>
      </c>
      <c r="EF329" s="99">
        <f>SUMIFS('Ajuste Ciclado'!N$5:N$47,'Ajuste Ciclado'!$C$5:$C$47,Balance!EF$4,'Ajuste Ciclado'!$B$5:$B$47,Balance!$B329)</f>
        <v>0</v>
      </c>
      <c r="EG329" s="100">
        <f>SUMIFS('Ajuste Ciclado'!O$5:O$47,'Ajuste Ciclado'!$C$5:$C$47,Balance!EG$4,'Ajuste Ciclado'!$B$5:$B$47,Balance!$B329)</f>
        <v>0</v>
      </c>
      <c r="EH329" s="98">
        <f>SUMIFS('Ajuste Ciclado'!D$5:D$47,'Ajuste Ciclado'!$C$5:$C$47,Balance!EH$4,'Ajuste Ciclado'!$B$5:$B$47,Balance!$B329)</f>
        <v>0</v>
      </c>
      <c r="EI329" s="99">
        <f>SUMIFS('Ajuste Ciclado'!E$5:E$47,'Ajuste Ciclado'!$C$5:$C$47,Balance!EI$4,'Ajuste Ciclado'!$B$5:$B$47,Balance!$B329)</f>
        <v>0</v>
      </c>
      <c r="EJ329" s="99">
        <f>SUMIFS('Ajuste Ciclado'!F$5:F$47,'Ajuste Ciclado'!$C$5:$C$47,Balance!EJ$4,'Ajuste Ciclado'!$B$5:$B$47,Balance!$B329)</f>
        <v>0</v>
      </c>
      <c r="EK329" s="99">
        <f>SUMIFS('Ajuste Ciclado'!G$5:G$47,'Ajuste Ciclado'!$C$5:$C$47,Balance!EK$4,'Ajuste Ciclado'!$B$5:$B$47,Balance!$B329)</f>
        <v>0</v>
      </c>
      <c r="EL329" s="99">
        <f>SUMIFS('Ajuste Ciclado'!H$5:H$47,'Ajuste Ciclado'!$C$5:$C$47,Balance!EL$4,'Ajuste Ciclado'!$B$5:$B$47,Balance!$B329)</f>
        <v>0</v>
      </c>
      <c r="EM329" s="99">
        <f>SUMIFS('Ajuste Ciclado'!I$5:I$47,'Ajuste Ciclado'!$C$5:$C$47,Balance!EM$4,'Ajuste Ciclado'!$B$5:$B$47,Balance!$B329)</f>
        <v>0</v>
      </c>
      <c r="EN329" s="99">
        <f>SUMIFS('Ajuste Ciclado'!J$5:J$47,'Ajuste Ciclado'!$C$5:$C$47,Balance!EN$4,'Ajuste Ciclado'!$B$5:$B$47,Balance!$B329)</f>
        <v>0</v>
      </c>
      <c r="EO329" s="99">
        <f>SUMIFS('Ajuste Ciclado'!K$5:K$47,'Ajuste Ciclado'!$C$5:$C$47,Balance!EO$4,'Ajuste Ciclado'!$B$5:$B$47,Balance!$B329)</f>
        <v>0</v>
      </c>
      <c r="EP329" s="99">
        <f>SUMIFS('Ajuste Ciclado'!L$5:L$47,'Ajuste Ciclado'!$C$5:$C$47,Balance!EP$4,'Ajuste Ciclado'!$B$5:$B$47,Balance!$B329)</f>
        <v>0</v>
      </c>
      <c r="EQ329" s="99">
        <f>SUMIFS('Ajuste Ciclado'!M$5:M$47,'Ajuste Ciclado'!$C$5:$C$47,Balance!EQ$4,'Ajuste Ciclado'!$B$5:$B$47,Balance!$B329)</f>
        <v>0</v>
      </c>
      <c r="ER329" s="99">
        <f>SUMIFS('Ajuste Ciclado'!N$5:N$47,'Ajuste Ciclado'!$C$5:$C$47,Balance!ER$4,'Ajuste Ciclado'!$B$5:$B$47,Balance!$B329)</f>
        <v>0</v>
      </c>
      <c r="ES329" s="100">
        <f>SUMIFS('Ajuste Ciclado'!O$5:O$47,'Ajuste Ciclado'!$C$5:$C$47,Balance!ES$4,'Ajuste Ciclado'!$B$5:$B$47,Balance!$B329)</f>
        <v>0</v>
      </c>
      <c r="ET329" s="84"/>
      <c r="EU329" s="12">
        <f t="shared" si="428"/>
        <v>75182.128339079442</v>
      </c>
      <c r="EV329" s="13">
        <f t="shared" si="393"/>
        <v>47956.155224760994</v>
      </c>
      <c r="EW329" s="13">
        <f t="shared" si="394"/>
        <v>62387.439149981597</v>
      </c>
      <c r="EX329" s="13">
        <f t="shared" si="395"/>
        <v>81755.82563781942</v>
      </c>
      <c r="EY329" s="13">
        <f t="shared" si="396"/>
        <v>48217.116287211655</v>
      </c>
      <c r="EZ329" s="13">
        <f t="shared" si="397"/>
        <v>46526.969329138286</v>
      </c>
      <c r="FA329" s="13">
        <f t="shared" si="398"/>
        <v>-5682.5193947990192</v>
      </c>
      <c r="FB329" s="13">
        <f t="shared" si="399"/>
        <v>47681.629410352558</v>
      </c>
      <c r="FC329" s="13">
        <f t="shared" si="400"/>
        <v>-24863.173448694986</v>
      </c>
      <c r="FD329" s="13">
        <f t="shared" si="401"/>
        <v>-220077.88242546009</v>
      </c>
      <c r="FE329" s="13">
        <f t="shared" si="402"/>
        <v>-242125.85033043846</v>
      </c>
      <c r="FF329" s="14">
        <f t="shared" si="403"/>
        <v>-226624.18375350948</v>
      </c>
      <c r="FG329" s="12">
        <f t="shared" si="404"/>
        <v>62616.205584417738</v>
      </c>
      <c r="FH329" s="13">
        <f t="shared" si="405"/>
        <v>43267.527986607398</v>
      </c>
      <c r="FI329" s="13">
        <f t="shared" si="406"/>
        <v>58640.760792405403</v>
      </c>
      <c r="FJ329" s="13">
        <f t="shared" si="407"/>
        <v>95792.652794157853</v>
      </c>
      <c r="FK329" s="13">
        <f t="shared" si="408"/>
        <v>32963.83140393527</v>
      </c>
      <c r="FL329" s="13">
        <f t="shared" si="409"/>
        <v>32495.055119509692</v>
      </c>
      <c r="FM329" s="13">
        <f t="shared" si="410"/>
        <v>1518.4750549902674</v>
      </c>
      <c r="FN329" s="13">
        <f t="shared" si="411"/>
        <v>30980.898830139195</v>
      </c>
      <c r="FO329" s="13">
        <f t="shared" si="412"/>
        <v>-43800.696261634585</v>
      </c>
      <c r="FP329" s="13">
        <f t="shared" si="413"/>
        <v>-242488.61331409076</v>
      </c>
      <c r="FQ329" s="13">
        <f t="shared" si="414"/>
        <v>-201391.18192991731</v>
      </c>
      <c r="FR329" s="14">
        <f t="shared" si="415"/>
        <v>-176879.59470418742</v>
      </c>
      <c r="FS329" s="12">
        <f t="shared" si="416"/>
        <v>50781.583065573999</v>
      </c>
      <c r="FT329" s="13">
        <f t="shared" si="417"/>
        <v>30711.267870104813</v>
      </c>
      <c r="FU329" s="13">
        <f t="shared" si="418"/>
        <v>38604.012479383207</v>
      </c>
      <c r="FV329" s="13">
        <f t="shared" si="419"/>
        <v>67428.267658519093</v>
      </c>
      <c r="FW329" s="13">
        <f t="shared" si="420"/>
        <v>26652.800842067052</v>
      </c>
      <c r="FX329" s="13">
        <f t="shared" si="421"/>
        <v>23712.744072889211</v>
      </c>
      <c r="FY329" s="13">
        <f t="shared" si="422"/>
        <v>13463.422472865903</v>
      </c>
      <c r="FZ329" s="13">
        <f t="shared" si="423"/>
        <v>34471.42058560322</v>
      </c>
      <c r="GA329" s="13">
        <f t="shared" si="424"/>
        <v>-46258.092238202807</v>
      </c>
      <c r="GB329" s="13">
        <f t="shared" si="425"/>
        <v>-177163.17880596593</v>
      </c>
      <c r="GC329" s="13">
        <f t="shared" si="426"/>
        <v>-157209.27052578307</v>
      </c>
      <c r="GD329" s="14">
        <f t="shared" si="427"/>
        <v>-138769.28827682487</v>
      </c>
      <c r="GE329" s="84"/>
      <c r="GF329" s="12">
        <f t="shared" si="429"/>
        <v>-309666.34597455809</v>
      </c>
      <c r="GG329" s="13">
        <f t="shared" si="429"/>
        <v>-306284.67864366726</v>
      </c>
      <c r="GH329" s="14">
        <f t="shared" si="429"/>
        <v>-233574.31079977017</v>
      </c>
      <c r="GI329" s="6">
        <f t="shared" si="430"/>
        <v>1</v>
      </c>
      <c r="GJ329" s="12">
        <f t="shared" si="431"/>
        <v>-688827.91650940804</v>
      </c>
      <c r="GK329" s="13">
        <f t="shared" si="432"/>
        <v>-620759.38994819555</v>
      </c>
      <c r="GL329" s="14">
        <f t="shared" si="433"/>
        <v>-473141.73760857387</v>
      </c>
      <c r="GM329" s="84"/>
      <c r="GN329" s="66">
        <f t="shared" si="434"/>
        <v>-688827.91650940804</v>
      </c>
      <c r="GO329" s="84"/>
      <c r="GP329" s="63" t="str" cm="1">
        <f t="array" ref="GP329">INDEX($GF$4:$GH$4,1,GI329)</f>
        <v>Sample 1</v>
      </c>
      <c r="GQ329" s="12">
        <f t="shared" si="385"/>
        <v>-242125.85033043846</v>
      </c>
      <c r="GR329" s="13">
        <f t="shared" si="385"/>
        <v>-226624.18375350948</v>
      </c>
      <c r="GS329" s="14">
        <f t="shared" si="385"/>
        <v>-220077.88242546009</v>
      </c>
      <c r="GT329" s="12">
        <f t="shared" si="386"/>
        <v>-242488.61331409076</v>
      </c>
      <c r="GU329" s="13">
        <f t="shared" si="386"/>
        <v>-201391.18192991731</v>
      </c>
      <c r="GV329" s="14">
        <f t="shared" si="386"/>
        <v>-176879.59470418742</v>
      </c>
      <c r="GW329" s="12">
        <f t="shared" si="387"/>
        <v>-177163.17880596593</v>
      </c>
      <c r="GX329" s="13">
        <f t="shared" si="387"/>
        <v>-157209.27052578307</v>
      </c>
      <c r="GY329" s="14">
        <f t="shared" si="387"/>
        <v>-138769.28827682487</v>
      </c>
      <c r="GZ329" s="84" t="str">
        <f t="shared" si="390"/>
        <v>Sample 1</v>
      </c>
      <c r="HA329" s="12">
        <f t="shared" si="435"/>
        <v>-242125.85033043846</v>
      </c>
      <c r="HB329" s="13">
        <f t="shared" si="435"/>
        <v>-226624.18375350948</v>
      </c>
      <c r="HC329" s="14">
        <f t="shared" si="435"/>
        <v>-220077.88242546009</v>
      </c>
      <c r="HD329" s="6">
        <f t="shared" si="391"/>
        <v>-688827.91650940804</v>
      </c>
      <c r="HE329" s="84" t="str">
        <f t="shared" si="392"/>
        <v>Ok</v>
      </c>
    </row>
    <row r="330" spans="2:213" hidden="1" x14ac:dyDescent="0.3">
      <c r="B330" s="84" t="s">
        <v>169</v>
      </c>
      <c r="C330" s="12">
        <f>SUMIFS(Inyecciones!$E$2:$E$14185,Inyecciones!$A$2:$A$14185,Balance!C$4,Inyecciones!$B$2:$B$14185,Balance!$B330,Inyecciones!$C$2:$C$14185,Balance!C$5)</f>
        <v>1473074.0336651809</v>
      </c>
      <c r="D330" s="13">
        <f>SUMIFS(Inyecciones!$E$2:$E$14185,Inyecciones!$A$2:$A$14185,Balance!D$4,Inyecciones!$B$2:$B$14185,Balance!$B330,Inyecciones!$C$2:$C$14185,Balance!D$5)</f>
        <v>991581.89524737105</v>
      </c>
      <c r="E330" s="13">
        <f>SUMIFS(Inyecciones!$E$2:$E$14185,Inyecciones!$A$2:$A$14185,Balance!E$4,Inyecciones!$B$2:$B$14185,Balance!$B330,Inyecciones!$C$2:$C$14185,Balance!E$5)</f>
        <v>1243874.216400851</v>
      </c>
      <c r="F330" s="13">
        <f>SUMIFS(Inyecciones!$E$2:$E$14185,Inyecciones!$A$2:$A$14185,Balance!F$4,Inyecciones!$B$2:$B$14185,Balance!$B330,Inyecciones!$C$2:$C$14185,Balance!F$5)</f>
        <v>1257739.1726042461</v>
      </c>
      <c r="G330" s="13">
        <f>SUMIFS(Inyecciones!$E$2:$E$14185,Inyecciones!$A$2:$A$14185,Balance!G$4,Inyecciones!$B$2:$B$14185,Balance!$B330,Inyecciones!$C$2:$C$14185,Balance!G$5)</f>
        <v>1652125.858022904</v>
      </c>
      <c r="H330" s="13">
        <f>SUMIFS(Inyecciones!$E$2:$E$14185,Inyecciones!$A$2:$A$14185,Balance!H$4,Inyecciones!$B$2:$B$14185,Balance!$B330,Inyecciones!$C$2:$C$14185,Balance!H$5)</f>
        <v>1816747.7969620919</v>
      </c>
      <c r="I330" s="13">
        <f>SUMIFS(Inyecciones!$E$2:$E$14185,Inyecciones!$A$2:$A$14185,Balance!I$4,Inyecciones!$B$2:$B$14185,Balance!$B330,Inyecciones!$C$2:$C$14185,Balance!I$5)</f>
        <v>1734883.127647697</v>
      </c>
      <c r="J330" s="13">
        <f>SUMIFS(Inyecciones!$E$2:$E$14185,Inyecciones!$A$2:$A$14185,Balance!J$4,Inyecciones!$B$2:$B$14185,Balance!$B330,Inyecciones!$C$2:$C$14185,Balance!J$5)</f>
        <v>1454625.660847289</v>
      </c>
      <c r="K330" s="13">
        <f>SUMIFS(Inyecciones!$E$2:$E$14185,Inyecciones!$A$2:$A$14185,Balance!K$4,Inyecciones!$B$2:$B$14185,Balance!$B330,Inyecciones!$C$2:$C$14185,Balance!K$5)</f>
        <v>1633507.6787695771</v>
      </c>
      <c r="L330" s="13">
        <f>SUMIFS(Inyecciones!$E$2:$E$14185,Inyecciones!$A$2:$A$14185,Balance!L$4,Inyecciones!$B$2:$B$14185,Balance!$B330,Inyecciones!$C$2:$C$14185,Balance!L$5)</f>
        <v>904689.53476831526</v>
      </c>
      <c r="M330" s="13">
        <f>SUMIFS(Inyecciones!$E$2:$E$14185,Inyecciones!$A$2:$A$14185,Balance!M$4,Inyecciones!$B$2:$B$14185,Balance!$B330,Inyecciones!$C$2:$C$14185,Balance!M$5)</f>
        <v>633622.27084262029</v>
      </c>
      <c r="N330" s="14">
        <f>SUMIFS(Inyecciones!$E$2:$E$14185,Inyecciones!$A$2:$A$14185,Balance!N$4,Inyecciones!$B$2:$B$14185,Balance!$B330,Inyecciones!$C$2:$C$14185,Balance!N$5)</f>
        <v>668632.99304983811</v>
      </c>
      <c r="O330" s="12">
        <f>SUMIFS(Inyecciones!$E$2:$E$14185,Inyecciones!$A$2:$A$14185,Balance!O$4,Inyecciones!$B$2:$B$14185,Balance!$B330,Inyecciones!$C$2:$C$14185,Balance!O$5)</f>
        <v>1472716.9879255509</v>
      </c>
      <c r="P330" s="13">
        <f>SUMIFS(Inyecciones!$E$2:$E$14185,Inyecciones!$A$2:$A$14185,Balance!P$4,Inyecciones!$B$2:$B$14185,Balance!$B330,Inyecciones!$C$2:$C$14185,Balance!P$5)</f>
        <v>981634.2717895715</v>
      </c>
      <c r="Q330" s="13">
        <f>SUMIFS(Inyecciones!$E$2:$E$14185,Inyecciones!$A$2:$A$14185,Balance!Q$4,Inyecciones!$B$2:$B$14185,Balance!$B330,Inyecciones!$C$2:$C$14185,Balance!Q$5)</f>
        <v>1287236.962201338</v>
      </c>
      <c r="R330" s="13">
        <f>SUMIFS(Inyecciones!$E$2:$E$14185,Inyecciones!$A$2:$A$14185,Balance!R$4,Inyecciones!$B$2:$B$14185,Balance!$B330,Inyecciones!$C$2:$C$14185,Balance!R$5)</f>
        <v>1118643.9029499381</v>
      </c>
      <c r="S330" s="13">
        <f>SUMIFS(Inyecciones!$E$2:$E$14185,Inyecciones!$A$2:$A$14185,Balance!S$4,Inyecciones!$B$2:$B$14185,Balance!$B330,Inyecciones!$C$2:$C$14185,Balance!S$5)</f>
        <v>1519085.825236157</v>
      </c>
      <c r="T330" s="13">
        <f>SUMIFS(Inyecciones!$E$2:$E$14185,Inyecciones!$A$2:$A$14185,Balance!T$4,Inyecciones!$B$2:$B$14185,Balance!$B330,Inyecciones!$C$2:$C$14185,Balance!T$5)</f>
        <v>1839827.3996268329</v>
      </c>
      <c r="U330" s="13">
        <f>SUMIFS(Inyecciones!$E$2:$E$14185,Inyecciones!$A$2:$A$14185,Balance!U$4,Inyecciones!$B$2:$B$14185,Balance!$B330,Inyecciones!$C$2:$C$14185,Balance!U$5)</f>
        <v>1803668.8393340551</v>
      </c>
      <c r="V330" s="13">
        <f>SUMIFS(Inyecciones!$E$2:$E$14185,Inyecciones!$A$2:$A$14185,Balance!V$4,Inyecciones!$B$2:$B$14185,Balance!$B330,Inyecciones!$C$2:$C$14185,Balance!V$5)</f>
        <v>1464218.553134457</v>
      </c>
      <c r="W330" s="13">
        <f>SUMIFS(Inyecciones!$E$2:$E$14185,Inyecciones!$A$2:$A$14185,Balance!W$4,Inyecciones!$B$2:$B$14185,Balance!$B330,Inyecciones!$C$2:$C$14185,Balance!W$5)</f>
        <v>1628667.874285107</v>
      </c>
      <c r="X330" s="13">
        <f>SUMIFS(Inyecciones!$E$2:$E$14185,Inyecciones!$A$2:$A$14185,Balance!X$4,Inyecciones!$B$2:$B$14185,Balance!$B330,Inyecciones!$C$2:$C$14185,Balance!X$5)</f>
        <v>994724.51634283352</v>
      </c>
      <c r="Y330" s="13">
        <f>SUMIFS(Inyecciones!$E$2:$E$14185,Inyecciones!$A$2:$A$14185,Balance!Y$4,Inyecciones!$B$2:$B$14185,Balance!$B330,Inyecciones!$C$2:$C$14185,Balance!Y$5)</f>
        <v>637365.78228645702</v>
      </c>
      <c r="Z330" s="14">
        <f>SUMIFS(Inyecciones!$E$2:$E$14185,Inyecciones!$A$2:$A$14185,Balance!Z$4,Inyecciones!$B$2:$B$14185,Balance!$B330,Inyecciones!$C$2:$C$14185,Balance!Z$5)</f>
        <v>637050.00750881503</v>
      </c>
      <c r="AA330" s="12">
        <f>SUMIFS(Inyecciones!$E$2:$E$14185,Inyecciones!$A$2:$A$14185,Balance!AA$4,Inyecciones!$B$2:$B$14185,Balance!$B330,Inyecciones!$C$2:$C$14185,Balance!AA$5)</f>
        <v>1486121.17363015</v>
      </c>
      <c r="AB330" s="13">
        <f>SUMIFS(Inyecciones!$E$2:$E$14185,Inyecciones!$A$2:$A$14185,Balance!AB$4,Inyecciones!$B$2:$B$14185,Balance!$B330,Inyecciones!$C$2:$C$14185,Balance!AB$5)</f>
        <v>1058563.3388089491</v>
      </c>
      <c r="AC330" s="13">
        <f>SUMIFS(Inyecciones!$E$2:$E$14185,Inyecciones!$A$2:$A$14185,Balance!AC$4,Inyecciones!$B$2:$B$14185,Balance!$B330,Inyecciones!$C$2:$C$14185,Balance!AC$5)</f>
        <v>1249569.9693389561</v>
      </c>
      <c r="AD330" s="13">
        <f>SUMIFS(Inyecciones!$E$2:$E$14185,Inyecciones!$A$2:$A$14185,Balance!AD$4,Inyecciones!$B$2:$B$14185,Balance!$B330,Inyecciones!$C$2:$C$14185,Balance!AD$5)</f>
        <v>1517518.567278171</v>
      </c>
      <c r="AE330" s="13">
        <f>SUMIFS(Inyecciones!$E$2:$E$14185,Inyecciones!$A$2:$A$14185,Balance!AE$4,Inyecciones!$B$2:$B$14185,Balance!$B330,Inyecciones!$C$2:$C$14185,Balance!AE$5)</f>
        <v>1501730.092770797</v>
      </c>
      <c r="AF330" s="13">
        <f>SUMIFS(Inyecciones!$E$2:$E$14185,Inyecciones!$A$2:$A$14185,Balance!AF$4,Inyecciones!$B$2:$B$14185,Balance!$B330,Inyecciones!$C$2:$C$14185,Balance!AF$5)</f>
        <v>1666491.047694125</v>
      </c>
      <c r="AG330" s="13">
        <f>SUMIFS(Inyecciones!$E$2:$E$14185,Inyecciones!$A$2:$A$14185,Balance!AG$4,Inyecciones!$B$2:$B$14185,Balance!$B330,Inyecciones!$C$2:$C$14185,Balance!AG$5)</f>
        <v>2026288.4572283879</v>
      </c>
      <c r="AH330" s="13">
        <f>SUMIFS(Inyecciones!$E$2:$E$14185,Inyecciones!$A$2:$A$14185,Balance!AH$4,Inyecciones!$B$2:$B$14185,Balance!$B330,Inyecciones!$C$2:$C$14185,Balance!AH$5)</f>
        <v>1633814.355139514</v>
      </c>
      <c r="AI330" s="13">
        <f>SUMIFS(Inyecciones!$E$2:$E$14185,Inyecciones!$A$2:$A$14185,Balance!AI$4,Inyecciones!$B$2:$B$14185,Balance!$B330,Inyecciones!$C$2:$C$14185,Balance!AI$5)</f>
        <v>1792818.6233066579</v>
      </c>
      <c r="AJ330" s="13">
        <f>SUMIFS(Inyecciones!$E$2:$E$14185,Inyecciones!$A$2:$A$14185,Balance!AJ$4,Inyecciones!$B$2:$B$14185,Balance!$B330,Inyecciones!$C$2:$C$14185,Balance!AJ$5)</f>
        <v>1412441.411507806</v>
      </c>
      <c r="AK330" s="13">
        <f>SUMIFS(Inyecciones!$E$2:$E$14185,Inyecciones!$A$2:$A$14185,Balance!AK$4,Inyecciones!$B$2:$B$14185,Balance!$B330,Inyecciones!$C$2:$C$14185,Balance!AK$5)</f>
        <v>920952.1524446347</v>
      </c>
      <c r="AL330" s="14">
        <f>SUMIFS(Inyecciones!$E$2:$E$14185,Inyecciones!$A$2:$A$14185,Balance!AL$4,Inyecciones!$B$2:$B$14185,Balance!$B330,Inyecciones!$C$2:$C$14185,Balance!AL$5)</f>
        <v>721726.55174222484</v>
      </c>
      <c r="AM330" s="13"/>
      <c r="AN330" s="12">
        <f>SUMIFS('Retiro Mensual'!$E$2:$E$2629,'Retiro Mensual'!$A$2:$A$2629,AN$4,'Retiro Mensual'!$B$2:$B$2629,$B330,'Retiro Mensual'!$C$2:$C$2629,AN$5)</f>
        <v>345983.66070000001</v>
      </c>
      <c r="AO330" s="13">
        <f>SUMIFS('Retiro Mensual'!$E$2:$E$2629,'Retiro Mensual'!$A$2:$A$2629,AO$4,'Retiro Mensual'!$B$2:$B$2629,$B330,'Retiro Mensual'!$C$2:$C$2629,AO$5)</f>
        <v>297443.92670000001</v>
      </c>
      <c r="AP330" s="13">
        <f>SUMIFS('Retiro Mensual'!$E$2:$E$2629,'Retiro Mensual'!$A$2:$A$2629,AP$4,'Retiro Mensual'!$B$2:$B$2629,$B330,'Retiro Mensual'!$C$2:$C$2629,AP$5)</f>
        <v>347498.41519999999</v>
      </c>
      <c r="AQ330" s="13">
        <f>SUMIFS('Retiro Mensual'!$E$2:$E$2629,'Retiro Mensual'!$A$2:$A$2629,AQ$4,'Retiro Mensual'!$B$2:$B$2629,$B330,'Retiro Mensual'!$C$2:$C$2629,AQ$5)</f>
        <v>321612.68</v>
      </c>
      <c r="AR330" s="13">
        <f>SUMIFS('Retiro Mensual'!$E$2:$E$2629,'Retiro Mensual'!$A$2:$A$2629,AR$4,'Retiro Mensual'!$B$2:$B$2629,$B330,'Retiro Mensual'!$C$2:$C$2629,AR$5)</f>
        <v>349616.34110000002</v>
      </c>
      <c r="AS330" s="13">
        <f>SUMIFS('Retiro Mensual'!$E$2:$E$2629,'Retiro Mensual'!$A$2:$A$2629,AS$4,'Retiro Mensual'!$B$2:$B$2629,$B330,'Retiro Mensual'!$C$2:$C$2629,AS$5)</f>
        <v>333627.27250000002</v>
      </c>
      <c r="AT330" s="13">
        <f>SUMIFS('Retiro Mensual'!$E$2:$E$2629,'Retiro Mensual'!$A$2:$A$2629,AT$4,'Retiro Mensual'!$B$2:$B$2629,$B330,'Retiro Mensual'!$C$2:$C$2629,AT$5)</f>
        <v>319774.2622</v>
      </c>
      <c r="AU330" s="13">
        <f>SUMIFS('Retiro Mensual'!$E$2:$E$2629,'Retiro Mensual'!$A$2:$A$2629,AU$4,'Retiro Mensual'!$B$2:$B$2629,$B330,'Retiro Mensual'!$C$2:$C$2629,AU$5)</f>
        <v>308397.49119999999</v>
      </c>
      <c r="AV330" s="13">
        <f>SUMIFS('Retiro Mensual'!$E$2:$E$2629,'Retiro Mensual'!$A$2:$A$2629,AV$4,'Retiro Mensual'!$B$2:$B$2629,$B330,'Retiro Mensual'!$C$2:$C$2629,AV$5)</f>
        <v>241015.44099999999</v>
      </c>
      <c r="AW330" s="13">
        <f>SUMIFS('Retiro Mensual'!$E$2:$E$2629,'Retiro Mensual'!$A$2:$A$2629,AW$4,'Retiro Mensual'!$B$2:$B$2629,$B330,'Retiro Mensual'!$C$2:$C$2629,AW$5)</f>
        <v>91823.301810000004</v>
      </c>
      <c r="AX330" s="13">
        <f>SUMIFS('Retiro Mensual'!$E$2:$E$2629,'Retiro Mensual'!$A$2:$A$2629,AX$4,'Retiro Mensual'!$B$2:$B$2629,$B330,'Retiro Mensual'!$C$2:$C$2629,AX$5)</f>
        <v>64613.429479999999</v>
      </c>
      <c r="AY330" s="14">
        <f>SUMIFS('Retiro Mensual'!$E$2:$E$2629,'Retiro Mensual'!$A$2:$A$2629,AY$4,'Retiro Mensual'!$B$2:$B$2629,$B330,'Retiro Mensual'!$C$2:$C$2629,AY$5)</f>
        <v>67753.956860000006</v>
      </c>
      <c r="AZ330" s="12">
        <f>SUMIFS('Retiro Mensual'!$E$2:$E$2629,'Retiro Mensual'!$A$2:$A$2629,AZ$4,'Retiro Mensual'!$B$2:$B$2629,$B330,'Retiro Mensual'!$C$2:$C$2629,AZ$5)</f>
        <v>346741.17509999999</v>
      </c>
      <c r="BA330" s="13">
        <f>SUMIFS('Retiro Mensual'!$E$2:$E$2629,'Retiro Mensual'!$A$2:$A$2629,BA$4,'Retiro Mensual'!$B$2:$B$2629,$B330,'Retiro Mensual'!$C$2:$C$2629,BA$5)</f>
        <v>300858.08279999997</v>
      </c>
      <c r="BB330" s="13">
        <f>SUMIFS('Retiro Mensual'!$E$2:$E$2629,'Retiro Mensual'!$A$2:$A$2629,BB$4,'Retiro Mensual'!$B$2:$B$2629,$B330,'Retiro Mensual'!$C$2:$C$2629,BB$5)</f>
        <v>351245.73119999998</v>
      </c>
      <c r="BC330" s="13">
        <f>SUMIFS('Retiro Mensual'!$E$2:$E$2629,'Retiro Mensual'!$A$2:$A$2629,BC$4,'Retiro Mensual'!$B$2:$B$2629,$B330,'Retiro Mensual'!$C$2:$C$2629,BC$5)</f>
        <v>339447.60879999999</v>
      </c>
      <c r="BD330" s="13">
        <f>SUMIFS('Retiro Mensual'!$E$2:$E$2629,'Retiro Mensual'!$A$2:$A$2629,BD$4,'Retiro Mensual'!$B$2:$B$2629,$B330,'Retiro Mensual'!$C$2:$C$2629,BD$5)</f>
        <v>343047.26299999998</v>
      </c>
      <c r="BE330" s="13">
        <f>SUMIFS('Retiro Mensual'!$E$2:$E$2629,'Retiro Mensual'!$A$2:$A$2629,BE$4,'Retiro Mensual'!$B$2:$B$2629,$B330,'Retiro Mensual'!$C$2:$C$2629,BE$5)</f>
        <v>341211.37640000001</v>
      </c>
      <c r="BF330" s="13">
        <f>SUMIFS('Retiro Mensual'!$E$2:$E$2629,'Retiro Mensual'!$A$2:$A$2629,BF$4,'Retiro Mensual'!$B$2:$B$2629,$B330,'Retiro Mensual'!$C$2:$C$2629,BF$5)</f>
        <v>342435.17739999999</v>
      </c>
      <c r="BG330" s="13">
        <f>SUMIFS('Retiro Mensual'!$E$2:$E$2629,'Retiro Mensual'!$A$2:$A$2629,BG$4,'Retiro Mensual'!$B$2:$B$2629,$B330,'Retiro Mensual'!$C$2:$C$2629,BG$5)</f>
        <v>311575.80690000003</v>
      </c>
      <c r="BH330" s="13">
        <f>SUMIFS('Retiro Mensual'!$E$2:$E$2629,'Retiro Mensual'!$A$2:$A$2629,BH$4,'Retiro Mensual'!$B$2:$B$2629,$B330,'Retiro Mensual'!$C$2:$C$2629,BH$5)</f>
        <v>246729.5705</v>
      </c>
      <c r="BI330" s="13">
        <f>SUMIFS('Retiro Mensual'!$E$2:$E$2629,'Retiro Mensual'!$A$2:$A$2629,BI$4,'Retiro Mensual'!$B$2:$B$2629,$B330,'Retiro Mensual'!$C$2:$C$2629,BI$5)</f>
        <v>115730.3878</v>
      </c>
      <c r="BJ330" s="13">
        <f>SUMIFS('Retiro Mensual'!$E$2:$E$2629,'Retiro Mensual'!$A$2:$A$2629,BJ$4,'Retiro Mensual'!$B$2:$B$2629,$B330,'Retiro Mensual'!$C$2:$C$2629,BJ$5)</f>
        <v>115716.02680000001</v>
      </c>
      <c r="BK330" s="14">
        <f>SUMIFS('Retiro Mensual'!$E$2:$E$2629,'Retiro Mensual'!$A$2:$A$2629,BK$4,'Retiro Mensual'!$B$2:$B$2629,$B330,'Retiro Mensual'!$C$2:$C$2629,BK$5)</f>
        <v>138068.5747</v>
      </c>
      <c r="BL330" s="12">
        <f>SUMIFS('Retiro Mensual'!$E$2:$E$2629,'Retiro Mensual'!$A$2:$A$2629,BL$4,'Retiro Mensual'!$B$2:$B$2629,$B330,'Retiro Mensual'!$C$2:$C$2629,BL$5)</f>
        <v>0</v>
      </c>
      <c r="BM330" s="13">
        <f>SUMIFS('Retiro Mensual'!$E$2:$E$2629,'Retiro Mensual'!$A$2:$A$2629,BM$4,'Retiro Mensual'!$B$2:$B$2629,$B330,'Retiro Mensual'!$C$2:$C$2629,BM$5)</f>
        <v>0</v>
      </c>
      <c r="BN330" s="13">
        <f>SUMIFS('Retiro Mensual'!$E$2:$E$2629,'Retiro Mensual'!$A$2:$A$2629,BN$4,'Retiro Mensual'!$B$2:$B$2629,$B330,'Retiro Mensual'!$C$2:$C$2629,BN$5)</f>
        <v>0</v>
      </c>
      <c r="BO330" s="13">
        <f>SUMIFS('Retiro Mensual'!$E$2:$E$2629,'Retiro Mensual'!$A$2:$A$2629,BO$4,'Retiro Mensual'!$B$2:$B$2629,$B330,'Retiro Mensual'!$C$2:$C$2629,BO$5)</f>
        <v>0</v>
      </c>
      <c r="BP330" s="13">
        <f>SUMIFS('Retiro Mensual'!$E$2:$E$2629,'Retiro Mensual'!$A$2:$A$2629,BP$4,'Retiro Mensual'!$B$2:$B$2629,$B330,'Retiro Mensual'!$C$2:$C$2629,BP$5)</f>
        <v>0</v>
      </c>
      <c r="BQ330" s="13">
        <f>SUMIFS('Retiro Mensual'!$E$2:$E$2629,'Retiro Mensual'!$A$2:$A$2629,BQ$4,'Retiro Mensual'!$B$2:$B$2629,$B330,'Retiro Mensual'!$C$2:$C$2629,BQ$5)</f>
        <v>0</v>
      </c>
      <c r="BR330" s="13">
        <f>SUMIFS('Retiro Mensual'!$E$2:$E$2629,'Retiro Mensual'!$A$2:$A$2629,BR$4,'Retiro Mensual'!$B$2:$B$2629,$B330,'Retiro Mensual'!$C$2:$C$2629,BR$5)</f>
        <v>0</v>
      </c>
      <c r="BS330" s="13">
        <f>SUMIFS('Retiro Mensual'!$E$2:$E$2629,'Retiro Mensual'!$A$2:$A$2629,BS$4,'Retiro Mensual'!$B$2:$B$2629,$B330,'Retiro Mensual'!$C$2:$C$2629,BS$5)</f>
        <v>0</v>
      </c>
      <c r="BT330" s="13">
        <f>SUMIFS('Retiro Mensual'!$E$2:$E$2629,'Retiro Mensual'!$A$2:$A$2629,BT$4,'Retiro Mensual'!$B$2:$B$2629,$B330,'Retiro Mensual'!$C$2:$C$2629,BT$5)</f>
        <v>0</v>
      </c>
      <c r="BU330" s="13">
        <f>SUMIFS('Retiro Mensual'!$E$2:$E$2629,'Retiro Mensual'!$A$2:$A$2629,BU$4,'Retiro Mensual'!$B$2:$B$2629,$B330,'Retiro Mensual'!$C$2:$C$2629,BU$5)</f>
        <v>0</v>
      </c>
      <c r="BV330" s="13">
        <f>SUMIFS('Retiro Mensual'!$E$2:$E$2629,'Retiro Mensual'!$A$2:$A$2629,BV$4,'Retiro Mensual'!$B$2:$B$2629,$B330,'Retiro Mensual'!$C$2:$C$2629,BV$5)</f>
        <v>0</v>
      </c>
      <c r="BW330" s="14">
        <f>SUMIFS('Retiro Mensual'!$E$2:$E$2629,'Retiro Mensual'!$A$2:$A$2629,BW$4,'Retiro Mensual'!$B$2:$B$2629,$B330,'Retiro Mensual'!$C$2:$C$2629,BW$5)</f>
        <v>0</v>
      </c>
      <c r="BX330" s="13"/>
      <c r="BY330" s="12">
        <f>SUMIFS('Compra Ventas'!$E$2:$E$2700,'Compra Ventas'!$A$2:$A$2700,BY$4,'Compra Ventas'!$B$2:$B$2700,$B330,'Compra Ventas'!$C$2:$C$2700,BY$5)</f>
        <v>0</v>
      </c>
      <c r="BZ330" s="13">
        <f>SUMIFS('Compra Ventas'!$E$2:$E$2700,'Compra Ventas'!$A$2:$A$2700,BZ$4,'Compra Ventas'!$B$2:$B$2700,$B330,'Compra Ventas'!$C$2:$C$2700,BZ$5)</f>
        <v>0</v>
      </c>
      <c r="CA330" s="13">
        <f>SUMIFS('Compra Ventas'!$E$2:$E$2700,'Compra Ventas'!$A$2:$A$2700,CA$4,'Compra Ventas'!$B$2:$B$2700,$B330,'Compra Ventas'!$C$2:$C$2700,CA$5)</f>
        <v>0</v>
      </c>
      <c r="CB330" s="13">
        <f>SUMIFS('Compra Ventas'!$E$2:$E$2700,'Compra Ventas'!$A$2:$A$2700,CB$4,'Compra Ventas'!$B$2:$B$2700,$B330,'Compra Ventas'!$C$2:$C$2700,CB$5)</f>
        <v>0</v>
      </c>
      <c r="CC330" s="13">
        <f>SUMIFS('Compra Ventas'!$E$2:$E$2700,'Compra Ventas'!$A$2:$A$2700,CC$4,'Compra Ventas'!$B$2:$B$2700,$B330,'Compra Ventas'!$C$2:$C$2700,CC$5)</f>
        <v>0</v>
      </c>
      <c r="CD330" s="13">
        <f>SUMIFS('Compra Ventas'!$E$2:$E$2700,'Compra Ventas'!$A$2:$A$2700,CD$4,'Compra Ventas'!$B$2:$B$2700,$B330,'Compra Ventas'!$C$2:$C$2700,CD$5)</f>
        <v>0</v>
      </c>
      <c r="CE330" s="13">
        <f>SUMIFS('Compra Ventas'!$E$2:$E$2700,'Compra Ventas'!$A$2:$A$2700,CE$4,'Compra Ventas'!$B$2:$B$2700,$B330,'Compra Ventas'!$C$2:$C$2700,CE$5)</f>
        <v>0</v>
      </c>
      <c r="CF330" s="13">
        <f>SUMIFS('Compra Ventas'!$E$2:$E$2700,'Compra Ventas'!$A$2:$A$2700,CF$4,'Compra Ventas'!$B$2:$B$2700,$B330,'Compra Ventas'!$C$2:$C$2700,CF$5)</f>
        <v>0</v>
      </c>
      <c r="CG330" s="13">
        <f>SUMIFS('Compra Ventas'!$E$2:$E$2700,'Compra Ventas'!$A$2:$A$2700,CG$4,'Compra Ventas'!$B$2:$B$2700,$B330,'Compra Ventas'!$C$2:$C$2700,CG$5)</f>
        <v>0</v>
      </c>
      <c r="CH330" s="13">
        <f>SUMIFS('Compra Ventas'!$E$2:$E$2700,'Compra Ventas'!$A$2:$A$2700,CH$4,'Compra Ventas'!$B$2:$B$2700,$B330,'Compra Ventas'!$C$2:$C$2700,CH$5)</f>
        <v>0</v>
      </c>
      <c r="CI330" s="13">
        <f>SUMIFS('Compra Ventas'!$E$2:$E$2700,'Compra Ventas'!$A$2:$A$2700,CI$4,'Compra Ventas'!$B$2:$B$2700,$B330,'Compra Ventas'!$C$2:$C$2700,CI$5)</f>
        <v>0</v>
      </c>
      <c r="CJ330" s="14">
        <f>SUMIFS('Compra Ventas'!$E$2:$E$2700,'Compra Ventas'!$A$2:$A$2700,CJ$4,'Compra Ventas'!$B$2:$B$2700,$B330,'Compra Ventas'!$C$2:$C$2700,CJ$5)</f>
        <v>0</v>
      </c>
      <c r="CK330" s="12">
        <f>SUMIFS('Compra Ventas'!$E$2:$E$2700,'Compra Ventas'!$A$2:$A$2700,CK$4,'Compra Ventas'!$B$2:$B$2700,$B330,'Compra Ventas'!$C$2:$C$2700,CK$5)</f>
        <v>0</v>
      </c>
      <c r="CL330" s="13">
        <f>SUMIFS('Compra Ventas'!$E$2:$E$2700,'Compra Ventas'!$A$2:$A$2700,CL$4,'Compra Ventas'!$B$2:$B$2700,$B330,'Compra Ventas'!$C$2:$C$2700,CL$5)</f>
        <v>0</v>
      </c>
      <c r="CM330" s="13">
        <f>SUMIFS('Compra Ventas'!$E$2:$E$2700,'Compra Ventas'!$A$2:$A$2700,CM$4,'Compra Ventas'!$B$2:$B$2700,$B330,'Compra Ventas'!$C$2:$C$2700,CM$5)</f>
        <v>0</v>
      </c>
      <c r="CN330" s="13">
        <f>SUMIFS('Compra Ventas'!$E$2:$E$2700,'Compra Ventas'!$A$2:$A$2700,CN$4,'Compra Ventas'!$B$2:$B$2700,$B330,'Compra Ventas'!$C$2:$C$2700,CN$5)</f>
        <v>0</v>
      </c>
      <c r="CO330" s="13">
        <f>SUMIFS('Compra Ventas'!$E$2:$E$2700,'Compra Ventas'!$A$2:$A$2700,CO$4,'Compra Ventas'!$B$2:$B$2700,$B330,'Compra Ventas'!$C$2:$C$2700,CO$5)</f>
        <v>0</v>
      </c>
      <c r="CP330" s="13">
        <f>SUMIFS('Compra Ventas'!$E$2:$E$2700,'Compra Ventas'!$A$2:$A$2700,CP$4,'Compra Ventas'!$B$2:$B$2700,$B330,'Compra Ventas'!$C$2:$C$2700,CP$5)</f>
        <v>0</v>
      </c>
      <c r="CQ330" s="13">
        <f>SUMIFS('Compra Ventas'!$E$2:$E$2700,'Compra Ventas'!$A$2:$A$2700,CQ$4,'Compra Ventas'!$B$2:$B$2700,$B330,'Compra Ventas'!$C$2:$C$2700,CQ$5)</f>
        <v>0</v>
      </c>
      <c r="CR330" s="13">
        <f>SUMIFS('Compra Ventas'!$E$2:$E$2700,'Compra Ventas'!$A$2:$A$2700,CR$4,'Compra Ventas'!$B$2:$B$2700,$B330,'Compra Ventas'!$C$2:$C$2700,CR$5)</f>
        <v>0</v>
      </c>
      <c r="CS330" s="13">
        <f>SUMIFS('Compra Ventas'!$E$2:$E$2700,'Compra Ventas'!$A$2:$A$2700,CS$4,'Compra Ventas'!$B$2:$B$2700,$B330,'Compra Ventas'!$C$2:$C$2700,CS$5)</f>
        <v>0</v>
      </c>
      <c r="CT330" s="13">
        <f>SUMIFS('Compra Ventas'!$E$2:$E$2700,'Compra Ventas'!$A$2:$A$2700,CT$4,'Compra Ventas'!$B$2:$B$2700,$B330,'Compra Ventas'!$C$2:$C$2700,CT$5)</f>
        <v>0</v>
      </c>
      <c r="CU330" s="13">
        <f>SUMIFS('Compra Ventas'!$E$2:$E$2700,'Compra Ventas'!$A$2:$A$2700,CU$4,'Compra Ventas'!$B$2:$B$2700,$B330,'Compra Ventas'!$C$2:$C$2700,CU$5)</f>
        <v>0</v>
      </c>
      <c r="CV330" s="14">
        <f>SUMIFS('Compra Ventas'!$E$2:$E$2700,'Compra Ventas'!$A$2:$A$2700,CV$4,'Compra Ventas'!$B$2:$B$2700,$B330,'Compra Ventas'!$C$2:$C$2700,CV$5)</f>
        <v>0</v>
      </c>
      <c r="CW330" s="12">
        <f>SUMIFS('Compra Ventas'!$E$2:$E$2700,'Compra Ventas'!$A$2:$A$2700,CW$4,'Compra Ventas'!$B$2:$B$2700,$B330,'Compra Ventas'!$C$2:$C$2700,CW$5)</f>
        <v>0</v>
      </c>
      <c r="CX330" s="13">
        <f>SUMIFS('Compra Ventas'!$E$2:$E$2700,'Compra Ventas'!$A$2:$A$2700,CX$4,'Compra Ventas'!$B$2:$B$2700,$B330,'Compra Ventas'!$C$2:$C$2700,CX$5)</f>
        <v>0</v>
      </c>
      <c r="CY330" s="13">
        <f>SUMIFS('Compra Ventas'!$E$2:$E$2700,'Compra Ventas'!$A$2:$A$2700,CY$4,'Compra Ventas'!$B$2:$B$2700,$B330,'Compra Ventas'!$C$2:$C$2700,CY$5)</f>
        <v>0</v>
      </c>
      <c r="CZ330" s="13">
        <f>SUMIFS('Compra Ventas'!$E$2:$E$2700,'Compra Ventas'!$A$2:$A$2700,CZ$4,'Compra Ventas'!$B$2:$B$2700,$B330,'Compra Ventas'!$C$2:$C$2700,CZ$5)</f>
        <v>0</v>
      </c>
      <c r="DA330" s="13">
        <f>SUMIFS('Compra Ventas'!$E$2:$E$2700,'Compra Ventas'!$A$2:$A$2700,DA$4,'Compra Ventas'!$B$2:$B$2700,$B330,'Compra Ventas'!$C$2:$C$2700,DA$5)</f>
        <v>0</v>
      </c>
      <c r="DB330" s="13">
        <f>SUMIFS('Compra Ventas'!$E$2:$E$2700,'Compra Ventas'!$A$2:$A$2700,DB$4,'Compra Ventas'!$B$2:$B$2700,$B330,'Compra Ventas'!$C$2:$C$2700,DB$5)</f>
        <v>0</v>
      </c>
      <c r="DC330" s="13">
        <f>SUMIFS('Compra Ventas'!$E$2:$E$2700,'Compra Ventas'!$A$2:$A$2700,DC$4,'Compra Ventas'!$B$2:$B$2700,$B330,'Compra Ventas'!$C$2:$C$2700,DC$5)</f>
        <v>0</v>
      </c>
      <c r="DD330" s="13">
        <f>SUMIFS('Compra Ventas'!$E$2:$E$2700,'Compra Ventas'!$A$2:$A$2700,DD$4,'Compra Ventas'!$B$2:$B$2700,$B330,'Compra Ventas'!$C$2:$C$2700,DD$5)</f>
        <v>0</v>
      </c>
      <c r="DE330" s="13">
        <f>SUMIFS('Compra Ventas'!$E$2:$E$2700,'Compra Ventas'!$A$2:$A$2700,DE$4,'Compra Ventas'!$B$2:$B$2700,$B330,'Compra Ventas'!$C$2:$C$2700,DE$5)</f>
        <v>0</v>
      </c>
      <c r="DF330" s="13">
        <f>SUMIFS('Compra Ventas'!$E$2:$E$2700,'Compra Ventas'!$A$2:$A$2700,DF$4,'Compra Ventas'!$B$2:$B$2700,$B330,'Compra Ventas'!$C$2:$C$2700,DF$5)</f>
        <v>0</v>
      </c>
      <c r="DG330" s="13">
        <f>SUMIFS('Compra Ventas'!$E$2:$E$2700,'Compra Ventas'!$A$2:$A$2700,DG$4,'Compra Ventas'!$B$2:$B$2700,$B330,'Compra Ventas'!$C$2:$C$2700,DG$5)</f>
        <v>0</v>
      </c>
      <c r="DH330" s="14">
        <f>SUMIFS('Compra Ventas'!$E$2:$E$2700,'Compra Ventas'!$A$2:$A$2700,DH$4,'Compra Ventas'!$B$2:$B$2700,$B330,'Compra Ventas'!$C$2:$C$2700,DH$5)</f>
        <v>0</v>
      </c>
      <c r="DI330" s="84"/>
      <c r="DJ330" s="98">
        <f>SUMIFS('Ajuste Ciclado'!D$5:D$47,'Ajuste Ciclado'!$C$5:$C$47,Balance!DJ$4,'Ajuste Ciclado'!$B$5:$B$47,Balance!$B330)</f>
        <v>0</v>
      </c>
      <c r="DK330" s="99">
        <f>SUMIFS('Ajuste Ciclado'!E$5:E$47,'Ajuste Ciclado'!$C$5:$C$47,Balance!DK$4,'Ajuste Ciclado'!$B$5:$B$47,Balance!$B330)</f>
        <v>0</v>
      </c>
      <c r="DL330" s="99">
        <f>SUMIFS('Ajuste Ciclado'!F$5:F$47,'Ajuste Ciclado'!$C$5:$C$47,Balance!DL$4,'Ajuste Ciclado'!$B$5:$B$47,Balance!$B330)</f>
        <v>0</v>
      </c>
      <c r="DM330" s="99">
        <f>SUMIFS('Ajuste Ciclado'!G$5:G$47,'Ajuste Ciclado'!$C$5:$C$47,Balance!DM$4,'Ajuste Ciclado'!$B$5:$B$47,Balance!$B330)</f>
        <v>0</v>
      </c>
      <c r="DN330" s="99">
        <f>SUMIFS('Ajuste Ciclado'!H$5:H$47,'Ajuste Ciclado'!$C$5:$C$47,Balance!DN$4,'Ajuste Ciclado'!$B$5:$B$47,Balance!$B330)</f>
        <v>0</v>
      </c>
      <c r="DO330" s="99">
        <f>SUMIFS('Ajuste Ciclado'!I$5:I$47,'Ajuste Ciclado'!$C$5:$C$47,Balance!DO$4,'Ajuste Ciclado'!$B$5:$B$47,Balance!$B330)</f>
        <v>0</v>
      </c>
      <c r="DP330" s="99">
        <f>SUMIFS('Ajuste Ciclado'!J$5:J$47,'Ajuste Ciclado'!$C$5:$C$47,Balance!DP$4,'Ajuste Ciclado'!$B$5:$B$47,Balance!$B330)</f>
        <v>0</v>
      </c>
      <c r="DQ330" s="99">
        <f>SUMIFS('Ajuste Ciclado'!K$5:K$47,'Ajuste Ciclado'!$C$5:$C$47,Balance!DQ$4,'Ajuste Ciclado'!$B$5:$B$47,Balance!$B330)</f>
        <v>0</v>
      </c>
      <c r="DR330" s="99">
        <f>SUMIFS('Ajuste Ciclado'!L$5:L$47,'Ajuste Ciclado'!$C$5:$C$47,Balance!DR$4,'Ajuste Ciclado'!$B$5:$B$47,Balance!$B330)</f>
        <v>0</v>
      </c>
      <c r="DS330" s="99">
        <f>SUMIFS('Ajuste Ciclado'!M$5:M$47,'Ajuste Ciclado'!$C$5:$C$47,Balance!DS$4,'Ajuste Ciclado'!$B$5:$B$47,Balance!$B330)</f>
        <v>0</v>
      </c>
      <c r="DT330" s="99">
        <f>SUMIFS('Ajuste Ciclado'!N$5:N$47,'Ajuste Ciclado'!$C$5:$C$47,Balance!DT$4,'Ajuste Ciclado'!$B$5:$B$47,Balance!$B330)</f>
        <v>0</v>
      </c>
      <c r="DU330" s="100">
        <f>SUMIFS('Ajuste Ciclado'!O$5:O$47,'Ajuste Ciclado'!$C$5:$C$47,Balance!DU$4,'Ajuste Ciclado'!$B$5:$B$47,Balance!$B330)</f>
        <v>0</v>
      </c>
      <c r="DV330" s="98">
        <f>SUMIFS('Ajuste Ciclado'!D$5:D$47,'Ajuste Ciclado'!$C$5:$C$47,Balance!DV$4,'Ajuste Ciclado'!$B$5:$B$47,Balance!$B330)</f>
        <v>0</v>
      </c>
      <c r="DW330" s="99">
        <f>SUMIFS('Ajuste Ciclado'!E$5:E$47,'Ajuste Ciclado'!$C$5:$C$47,Balance!DW$4,'Ajuste Ciclado'!$B$5:$B$47,Balance!$B330)</f>
        <v>0</v>
      </c>
      <c r="DX330" s="99">
        <f>SUMIFS('Ajuste Ciclado'!F$5:F$47,'Ajuste Ciclado'!$C$5:$C$47,Balance!DX$4,'Ajuste Ciclado'!$B$5:$B$47,Balance!$B330)</f>
        <v>0</v>
      </c>
      <c r="DY330" s="99">
        <f>SUMIFS('Ajuste Ciclado'!G$5:G$47,'Ajuste Ciclado'!$C$5:$C$47,Balance!DY$4,'Ajuste Ciclado'!$B$5:$B$47,Balance!$B330)</f>
        <v>0</v>
      </c>
      <c r="DZ330" s="99">
        <f>SUMIFS('Ajuste Ciclado'!H$5:H$47,'Ajuste Ciclado'!$C$5:$C$47,Balance!DZ$4,'Ajuste Ciclado'!$B$5:$B$47,Balance!$B330)</f>
        <v>0</v>
      </c>
      <c r="EA330" s="99">
        <f>SUMIFS('Ajuste Ciclado'!I$5:I$47,'Ajuste Ciclado'!$C$5:$C$47,Balance!EA$4,'Ajuste Ciclado'!$B$5:$B$47,Balance!$B330)</f>
        <v>0</v>
      </c>
      <c r="EB330" s="99">
        <f>SUMIFS('Ajuste Ciclado'!J$5:J$47,'Ajuste Ciclado'!$C$5:$C$47,Balance!EB$4,'Ajuste Ciclado'!$B$5:$B$47,Balance!$B330)</f>
        <v>0</v>
      </c>
      <c r="EC330" s="99">
        <f>SUMIFS('Ajuste Ciclado'!K$5:K$47,'Ajuste Ciclado'!$C$5:$C$47,Balance!EC$4,'Ajuste Ciclado'!$B$5:$B$47,Balance!$B330)</f>
        <v>0</v>
      </c>
      <c r="ED330" s="99">
        <f>SUMIFS('Ajuste Ciclado'!L$5:L$47,'Ajuste Ciclado'!$C$5:$C$47,Balance!ED$4,'Ajuste Ciclado'!$B$5:$B$47,Balance!$B330)</f>
        <v>0</v>
      </c>
      <c r="EE330" s="99">
        <f>SUMIFS('Ajuste Ciclado'!M$5:M$47,'Ajuste Ciclado'!$C$5:$C$47,Balance!EE$4,'Ajuste Ciclado'!$B$5:$B$47,Balance!$B330)</f>
        <v>0</v>
      </c>
      <c r="EF330" s="99">
        <f>SUMIFS('Ajuste Ciclado'!N$5:N$47,'Ajuste Ciclado'!$C$5:$C$47,Balance!EF$4,'Ajuste Ciclado'!$B$5:$B$47,Balance!$B330)</f>
        <v>0</v>
      </c>
      <c r="EG330" s="100">
        <f>SUMIFS('Ajuste Ciclado'!O$5:O$47,'Ajuste Ciclado'!$C$5:$C$47,Balance!EG$4,'Ajuste Ciclado'!$B$5:$B$47,Balance!$B330)</f>
        <v>0</v>
      </c>
      <c r="EH330" s="98">
        <f>SUMIFS('Ajuste Ciclado'!D$5:D$47,'Ajuste Ciclado'!$C$5:$C$47,Balance!EH$4,'Ajuste Ciclado'!$B$5:$B$47,Balance!$B330)</f>
        <v>0</v>
      </c>
      <c r="EI330" s="99">
        <f>SUMIFS('Ajuste Ciclado'!E$5:E$47,'Ajuste Ciclado'!$C$5:$C$47,Balance!EI$4,'Ajuste Ciclado'!$B$5:$B$47,Balance!$B330)</f>
        <v>0</v>
      </c>
      <c r="EJ330" s="99">
        <f>SUMIFS('Ajuste Ciclado'!F$5:F$47,'Ajuste Ciclado'!$C$5:$C$47,Balance!EJ$4,'Ajuste Ciclado'!$B$5:$B$47,Balance!$B330)</f>
        <v>0</v>
      </c>
      <c r="EK330" s="99">
        <f>SUMIFS('Ajuste Ciclado'!G$5:G$47,'Ajuste Ciclado'!$C$5:$C$47,Balance!EK$4,'Ajuste Ciclado'!$B$5:$B$47,Balance!$B330)</f>
        <v>0</v>
      </c>
      <c r="EL330" s="99">
        <f>SUMIFS('Ajuste Ciclado'!H$5:H$47,'Ajuste Ciclado'!$C$5:$C$47,Balance!EL$4,'Ajuste Ciclado'!$B$5:$B$47,Balance!$B330)</f>
        <v>0</v>
      </c>
      <c r="EM330" s="99">
        <f>SUMIFS('Ajuste Ciclado'!I$5:I$47,'Ajuste Ciclado'!$C$5:$C$47,Balance!EM$4,'Ajuste Ciclado'!$B$5:$B$47,Balance!$B330)</f>
        <v>0</v>
      </c>
      <c r="EN330" s="99">
        <f>SUMIFS('Ajuste Ciclado'!J$5:J$47,'Ajuste Ciclado'!$C$5:$C$47,Balance!EN$4,'Ajuste Ciclado'!$B$5:$B$47,Balance!$B330)</f>
        <v>0</v>
      </c>
      <c r="EO330" s="99">
        <f>SUMIFS('Ajuste Ciclado'!K$5:K$47,'Ajuste Ciclado'!$C$5:$C$47,Balance!EO$4,'Ajuste Ciclado'!$B$5:$B$47,Balance!$B330)</f>
        <v>0</v>
      </c>
      <c r="EP330" s="99">
        <f>SUMIFS('Ajuste Ciclado'!L$5:L$47,'Ajuste Ciclado'!$C$5:$C$47,Balance!EP$4,'Ajuste Ciclado'!$B$5:$B$47,Balance!$B330)</f>
        <v>0</v>
      </c>
      <c r="EQ330" s="99">
        <f>SUMIFS('Ajuste Ciclado'!M$5:M$47,'Ajuste Ciclado'!$C$5:$C$47,Balance!EQ$4,'Ajuste Ciclado'!$B$5:$B$47,Balance!$B330)</f>
        <v>0</v>
      </c>
      <c r="ER330" s="99">
        <f>SUMIFS('Ajuste Ciclado'!N$5:N$47,'Ajuste Ciclado'!$C$5:$C$47,Balance!ER$4,'Ajuste Ciclado'!$B$5:$B$47,Balance!$B330)</f>
        <v>0</v>
      </c>
      <c r="ES330" s="100">
        <f>SUMIFS('Ajuste Ciclado'!O$5:O$47,'Ajuste Ciclado'!$C$5:$C$47,Balance!ES$4,'Ajuste Ciclado'!$B$5:$B$47,Balance!$B330)</f>
        <v>0</v>
      </c>
      <c r="ET330" s="84"/>
      <c r="EU330" s="12">
        <f t="shared" si="428"/>
        <v>1127090.3729651808</v>
      </c>
      <c r="EV330" s="13">
        <f t="shared" si="393"/>
        <v>694137.96854737098</v>
      </c>
      <c r="EW330" s="13">
        <f t="shared" si="394"/>
        <v>896375.8012008511</v>
      </c>
      <c r="EX330" s="13">
        <f t="shared" si="395"/>
        <v>936126.49260424613</v>
      </c>
      <c r="EY330" s="13">
        <f t="shared" si="396"/>
        <v>1302509.5169229039</v>
      </c>
      <c r="EZ330" s="13">
        <f t="shared" si="397"/>
        <v>1483120.524462092</v>
      </c>
      <c r="FA330" s="13">
        <f t="shared" si="398"/>
        <v>1415108.865447697</v>
      </c>
      <c r="FB330" s="13">
        <f t="shared" si="399"/>
        <v>1146228.169647289</v>
      </c>
      <c r="FC330" s="13">
        <f t="shared" si="400"/>
        <v>1392492.2377695772</v>
      </c>
      <c r="FD330" s="13">
        <f t="shared" si="401"/>
        <v>812866.23295831529</v>
      </c>
      <c r="FE330" s="13">
        <f t="shared" si="402"/>
        <v>569008.84136262024</v>
      </c>
      <c r="FF330" s="14">
        <f t="shared" si="403"/>
        <v>600879.03618983808</v>
      </c>
      <c r="FG330" s="12">
        <f t="shared" si="404"/>
        <v>1125975.8128255508</v>
      </c>
      <c r="FH330" s="13">
        <f t="shared" si="405"/>
        <v>680776.18898957153</v>
      </c>
      <c r="FI330" s="13">
        <f t="shared" si="406"/>
        <v>935991.23100133799</v>
      </c>
      <c r="FJ330" s="13">
        <f t="shared" si="407"/>
        <v>779196.29414993804</v>
      </c>
      <c r="FK330" s="13">
        <f t="shared" si="408"/>
        <v>1176038.562236157</v>
      </c>
      <c r="FL330" s="13">
        <f t="shared" si="409"/>
        <v>1498616.023226833</v>
      </c>
      <c r="FM330" s="13">
        <f t="shared" si="410"/>
        <v>1461233.6619340552</v>
      </c>
      <c r="FN330" s="13">
        <f t="shared" si="411"/>
        <v>1152642.746234457</v>
      </c>
      <c r="FO330" s="13">
        <f t="shared" si="412"/>
        <v>1381938.3037851071</v>
      </c>
      <c r="FP330" s="13">
        <f t="shared" si="413"/>
        <v>878994.1285428335</v>
      </c>
      <c r="FQ330" s="13">
        <f t="shared" si="414"/>
        <v>521649.75548645703</v>
      </c>
      <c r="FR330" s="14">
        <f t="shared" si="415"/>
        <v>498981.43280881504</v>
      </c>
      <c r="FS330" s="12">
        <f t="shared" si="416"/>
        <v>1486121.17363015</v>
      </c>
      <c r="FT330" s="13">
        <f t="shared" si="417"/>
        <v>1058563.3388089491</v>
      </c>
      <c r="FU330" s="13">
        <f t="shared" si="418"/>
        <v>1249569.9693389561</v>
      </c>
      <c r="FV330" s="13">
        <f t="shared" si="419"/>
        <v>1517518.567278171</v>
      </c>
      <c r="FW330" s="13">
        <f t="shared" si="420"/>
        <v>1501730.092770797</v>
      </c>
      <c r="FX330" s="13">
        <f t="shared" si="421"/>
        <v>1666491.047694125</v>
      </c>
      <c r="FY330" s="13">
        <f t="shared" si="422"/>
        <v>2026288.4572283879</v>
      </c>
      <c r="FZ330" s="13">
        <f t="shared" si="423"/>
        <v>1633814.355139514</v>
      </c>
      <c r="GA330" s="13">
        <f t="shared" si="424"/>
        <v>1792818.6233066579</v>
      </c>
      <c r="GB330" s="13">
        <f t="shared" si="425"/>
        <v>1412441.411507806</v>
      </c>
      <c r="GC330" s="13">
        <f t="shared" si="426"/>
        <v>920952.1524446347</v>
      </c>
      <c r="GD330" s="14">
        <f t="shared" si="427"/>
        <v>721726.55174222484</v>
      </c>
      <c r="GE330" s="84"/>
      <c r="GF330" s="12">
        <f t="shared" si="429"/>
        <v>12375944.06007798</v>
      </c>
      <c r="GG330" s="13">
        <f t="shared" si="429"/>
        <v>12092034.141221114</v>
      </c>
      <c r="GH330" s="14">
        <f t="shared" si="429"/>
        <v>16988035.740890376</v>
      </c>
      <c r="GI330" s="6">
        <f t="shared" si="430"/>
        <v>2</v>
      </c>
      <c r="GJ330" s="12">
        <f t="shared" si="431"/>
        <v>0</v>
      </c>
      <c r="GK330" s="13">
        <f t="shared" si="432"/>
        <v>0</v>
      </c>
      <c r="GL330" s="14">
        <f t="shared" si="433"/>
        <v>0</v>
      </c>
      <c r="GM330" s="84"/>
      <c r="GN330" s="66">
        <f t="shared" si="434"/>
        <v>0</v>
      </c>
      <c r="GO330" s="84"/>
      <c r="GP330" s="63" t="str" cm="1">
        <f t="array" ref="GP330">INDEX($GF$4:$GH$4,1,GI330)</f>
        <v>Sample 3</v>
      </c>
      <c r="GQ330" s="12">
        <f t="shared" si="385"/>
        <v>569008.84136262024</v>
      </c>
      <c r="GR330" s="13">
        <f t="shared" si="385"/>
        <v>600879.03618983808</v>
      </c>
      <c r="GS330" s="14">
        <f t="shared" si="385"/>
        <v>694137.96854737098</v>
      </c>
      <c r="GT330" s="12">
        <f t="shared" si="386"/>
        <v>498981.43280881504</v>
      </c>
      <c r="GU330" s="13">
        <f t="shared" si="386"/>
        <v>521649.75548645703</v>
      </c>
      <c r="GV330" s="14">
        <f t="shared" si="386"/>
        <v>680776.18898957153</v>
      </c>
      <c r="GW330" s="12">
        <f t="shared" si="387"/>
        <v>721726.55174222484</v>
      </c>
      <c r="GX330" s="13">
        <f t="shared" si="387"/>
        <v>920952.1524446347</v>
      </c>
      <c r="GY330" s="14">
        <f t="shared" si="387"/>
        <v>1058563.3388089491</v>
      </c>
      <c r="GZ330" s="84" t="str">
        <f t="shared" si="390"/>
        <v>Sample 3</v>
      </c>
      <c r="HA330" s="12">
        <f t="shared" si="435"/>
        <v>0</v>
      </c>
      <c r="HB330" s="13">
        <f t="shared" si="435"/>
        <v>0</v>
      </c>
      <c r="HC330" s="14">
        <f t="shared" si="435"/>
        <v>0</v>
      </c>
      <c r="HD330" s="6">
        <f t="shared" si="391"/>
        <v>0</v>
      </c>
      <c r="HE330" s="84" t="str">
        <f t="shared" si="392"/>
        <v>Ok</v>
      </c>
    </row>
    <row r="331" spans="2:213" hidden="1" x14ac:dyDescent="0.3">
      <c r="B331" s="84" t="s">
        <v>168</v>
      </c>
      <c r="C331" s="12">
        <f>SUMIFS(Inyecciones!$E$2:$E$14185,Inyecciones!$A$2:$A$14185,Balance!C$4,Inyecciones!$B$2:$B$14185,Balance!$B331,Inyecciones!$C$2:$C$14185,Balance!C$5)</f>
        <v>34153.286845338022</v>
      </c>
      <c r="D331" s="13">
        <f>SUMIFS(Inyecciones!$E$2:$E$14185,Inyecciones!$A$2:$A$14185,Balance!D$4,Inyecciones!$B$2:$B$14185,Balance!$B331,Inyecciones!$C$2:$C$14185,Balance!D$5)</f>
        <v>27826.331192406469</v>
      </c>
      <c r="E331" s="13">
        <f>SUMIFS(Inyecciones!$E$2:$E$14185,Inyecciones!$A$2:$A$14185,Balance!E$4,Inyecciones!$B$2:$B$14185,Balance!$B331,Inyecciones!$C$2:$C$14185,Balance!E$5)</f>
        <v>28945.149807169011</v>
      </c>
      <c r="F331" s="13">
        <f>SUMIFS(Inyecciones!$E$2:$E$14185,Inyecciones!$A$2:$A$14185,Balance!F$4,Inyecciones!$B$2:$B$14185,Balance!$B331,Inyecciones!$C$2:$C$14185,Balance!F$5)</f>
        <v>20191.538813066662</v>
      </c>
      <c r="G331" s="13">
        <f>SUMIFS(Inyecciones!$E$2:$E$14185,Inyecciones!$A$2:$A$14185,Balance!G$4,Inyecciones!$B$2:$B$14185,Balance!$B331,Inyecciones!$C$2:$C$14185,Balance!G$5)</f>
        <v>16268.36654926667</v>
      </c>
      <c r="H331" s="13">
        <f>SUMIFS(Inyecciones!$E$2:$E$14185,Inyecciones!$A$2:$A$14185,Balance!H$4,Inyecciones!$B$2:$B$14185,Balance!$B331,Inyecciones!$C$2:$C$14185,Balance!H$5)</f>
        <v>9140.0949203110486</v>
      </c>
      <c r="I331" s="13">
        <f>SUMIFS(Inyecciones!$E$2:$E$14185,Inyecciones!$A$2:$A$14185,Balance!I$4,Inyecciones!$B$2:$B$14185,Balance!$B331,Inyecciones!$C$2:$C$14185,Balance!I$5)</f>
        <v>13682.53377306429</v>
      </c>
      <c r="J331" s="13">
        <f>SUMIFS(Inyecciones!$E$2:$E$14185,Inyecciones!$A$2:$A$14185,Balance!J$4,Inyecciones!$B$2:$B$14185,Balance!$B331,Inyecciones!$C$2:$C$14185,Balance!J$5)</f>
        <v>18317.48488518579</v>
      </c>
      <c r="K331" s="13">
        <f>SUMIFS(Inyecciones!$E$2:$E$14185,Inyecciones!$A$2:$A$14185,Balance!K$4,Inyecciones!$B$2:$B$14185,Balance!$B331,Inyecciones!$C$2:$C$14185,Balance!K$5)</f>
        <v>21305.42426336636</v>
      </c>
      <c r="L331" s="13">
        <f>SUMIFS(Inyecciones!$E$2:$E$14185,Inyecciones!$A$2:$A$14185,Balance!L$4,Inyecciones!$B$2:$B$14185,Balance!$B331,Inyecciones!$C$2:$C$14185,Balance!L$5)</f>
        <v>5335.4473612015399</v>
      </c>
      <c r="M331" s="13">
        <f>SUMIFS(Inyecciones!$E$2:$E$14185,Inyecciones!$A$2:$A$14185,Balance!M$4,Inyecciones!$B$2:$B$14185,Balance!$B331,Inyecciones!$C$2:$C$14185,Balance!M$5)</f>
        <v>1305.760557968096</v>
      </c>
      <c r="N331" s="14">
        <f>SUMIFS(Inyecciones!$E$2:$E$14185,Inyecciones!$A$2:$A$14185,Balance!N$4,Inyecciones!$B$2:$B$14185,Balance!$B331,Inyecciones!$C$2:$C$14185,Balance!N$5)</f>
        <v>2555.0458379071042</v>
      </c>
      <c r="O331" s="12">
        <f>SUMIFS(Inyecciones!$E$2:$E$14185,Inyecciones!$A$2:$A$14185,Balance!O$4,Inyecciones!$B$2:$B$14185,Balance!$B331,Inyecciones!$C$2:$C$14185,Balance!O$5)</f>
        <v>34215.94678731067</v>
      </c>
      <c r="P331" s="13">
        <f>SUMIFS(Inyecciones!$E$2:$E$14185,Inyecciones!$A$2:$A$14185,Balance!P$4,Inyecciones!$B$2:$B$14185,Balance!$B331,Inyecciones!$C$2:$C$14185,Balance!P$5)</f>
        <v>27891.783152051928</v>
      </c>
      <c r="Q331" s="13">
        <f>SUMIFS(Inyecciones!$E$2:$E$14185,Inyecciones!$A$2:$A$14185,Balance!Q$4,Inyecciones!$B$2:$B$14185,Balance!$B331,Inyecciones!$C$2:$C$14185,Balance!Q$5)</f>
        <v>29207.675227856089</v>
      </c>
      <c r="R331" s="13">
        <f>SUMIFS(Inyecciones!$E$2:$E$14185,Inyecciones!$A$2:$A$14185,Balance!R$4,Inyecciones!$B$2:$B$14185,Balance!$B331,Inyecciones!$C$2:$C$14185,Balance!R$5)</f>
        <v>21329.58626896613</v>
      </c>
      <c r="S331" s="13">
        <f>SUMIFS(Inyecciones!$E$2:$E$14185,Inyecciones!$A$2:$A$14185,Balance!S$4,Inyecciones!$B$2:$B$14185,Balance!$B331,Inyecciones!$C$2:$C$14185,Balance!S$5)</f>
        <v>16157.567342815</v>
      </c>
      <c r="T331" s="13">
        <f>SUMIFS(Inyecciones!$E$2:$E$14185,Inyecciones!$A$2:$A$14185,Balance!T$4,Inyecciones!$B$2:$B$14185,Balance!$B331,Inyecciones!$C$2:$C$14185,Balance!T$5)</f>
        <v>9156.5765854644451</v>
      </c>
      <c r="U331" s="13">
        <f>SUMIFS(Inyecciones!$E$2:$E$14185,Inyecciones!$A$2:$A$14185,Balance!U$4,Inyecciones!$B$2:$B$14185,Balance!$B331,Inyecciones!$C$2:$C$14185,Balance!U$5)</f>
        <v>14136.652544226081</v>
      </c>
      <c r="V331" s="13">
        <f>SUMIFS(Inyecciones!$E$2:$E$14185,Inyecciones!$A$2:$A$14185,Balance!V$4,Inyecciones!$B$2:$B$14185,Balance!$B331,Inyecciones!$C$2:$C$14185,Balance!V$5)</f>
        <v>18426.129490461892</v>
      </c>
      <c r="W331" s="13">
        <f>SUMIFS(Inyecciones!$E$2:$E$14185,Inyecciones!$A$2:$A$14185,Balance!W$4,Inyecciones!$B$2:$B$14185,Balance!$B331,Inyecciones!$C$2:$C$14185,Balance!W$5)</f>
        <v>21557.75505404222</v>
      </c>
      <c r="X331" s="13">
        <f>SUMIFS(Inyecciones!$E$2:$E$14185,Inyecciones!$A$2:$A$14185,Balance!X$4,Inyecciones!$B$2:$B$14185,Balance!$B331,Inyecciones!$C$2:$C$14185,Balance!X$5)</f>
        <v>8077.3300906421828</v>
      </c>
      <c r="Y331" s="13">
        <f>SUMIFS(Inyecciones!$E$2:$E$14185,Inyecciones!$A$2:$A$14185,Balance!Y$4,Inyecciones!$B$2:$B$14185,Balance!$B331,Inyecciones!$C$2:$C$14185,Balance!Y$5)</f>
        <v>10329.32303607205</v>
      </c>
      <c r="Z331" s="14">
        <f>SUMIFS(Inyecciones!$E$2:$E$14185,Inyecciones!$A$2:$A$14185,Balance!Z$4,Inyecciones!$B$2:$B$14185,Balance!$B331,Inyecciones!$C$2:$C$14185,Balance!Z$5)</f>
        <v>13198.57086866889</v>
      </c>
      <c r="AA331" s="12">
        <f>SUMIFS(Inyecciones!$E$2:$E$14185,Inyecciones!$A$2:$A$14185,Balance!AA$4,Inyecciones!$B$2:$B$14185,Balance!$B331,Inyecciones!$C$2:$C$14185,Balance!AA$5)</f>
        <v>34229.357552281268</v>
      </c>
      <c r="AB331" s="13">
        <f>SUMIFS(Inyecciones!$E$2:$E$14185,Inyecciones!$A$2:$A$14185,Balance!AB$4,Inyecciones!$B$2:$B$14185,Balance!$B331,Inyecciones!$C$2:$C$14185,Balance!AB$5)</f>
        <v>27889.213024359331</v>
      </c>
      <c r="AC331" s="13">
        <f>SUMIFS(Inyecciones!$E$2:$E$14185,Inyecciones!$A$2:$A$14185,Balance!AC$4,Inyecciones!$B$2:$B$14185,Balance!$B331,Inyecciones!$C$2:$C$14185,Balance!AC$5)</f>
        <v>29107.752494333188</v>
      </c>
      <c r="AD331" s="13">
        <f>SUMIFS(Inyecciones!$E$2:$E$14185,Inyecciones!$A$2:$A$14185,Balance!AD$4,Inyecciones!$B$2:$B$14185,Balance!$B331,Inyecciones!$C$2:$C$14185,Balance!AD$5)</f>
        <v>21185.816471179289</v>
      </c>
      <c r="AE331" s="13">
        <f>SUMIFS(Inyecciones!$E$2:$E$14185,Inyecciones!$A$2:$A$14185,Balance!AE$4,Inyecciones!$B$2:$B$14185,Balance!$B331,Inyecciones!$C$2:$C$14185,Balance!AE$5)</f>
        <v>16497.076068604369</v>
      </c>
      <c r="AF331" s="13">
        <f>SUMIFS(Inyecciones!$E$2:$E$14185,Inyecciones!$A$2:$A$14185,Balance!AF$4,Inyecciones!$B$2:$B$14185,Balance!$B331,Inyecciones!$C$2:$C$14185,Balance!AF$5)</f>
        <v>9579.4259899328663</v>
      </c>
      <c r="AG331" s="13">
        <f>SUMIFS(Inyecciones!$E$2:$E$14185,Inyecciones!$A$2:$A$14185,Balance!AG$4,Inyecciones!$B$2:$B$14185,Balance!$B331,Inyecciones!$C$2:$C$14185,Balance!AG$5)</f>
        <v>15063.349432335421</v>
      </c>
      <c r="AH331" s="13">
        <f>SUMIFS(Inyecciones!$E$2:$E$14185,Inyecciones!$A$2:$A$14185,Balance!AH$4,Inyecciones!$B$2:$B$14185,Balance!$B331,Inyecciones!$C$2:$C$14185,Balance!AH$5)</f>
        <v>20099.617820217642</v>
      </c>
      <c r="AI331" s="13">
        <f>SUMIFS(Inyecciones!$E$2:$E$14185,Inyecciones!$A$2:$A$14185,Balance!AI$4,Inyecciones!$B$2:$B$14185,Balance!$B331,Inyecciones!$C$2:$C$14185,Balance!AI$5)</f>
        <v>23014.357031974941</v>
      </c>
      <c r="AJ331" s="13">
        <f>SUMIFS(Inyecciones!$E$2:$E$14185,Inyecciones!$A$2:$A$14185,Balance!AJ$4,Inyecciones!$B$2:$B$14185,Balance!$B331,Inyecciones!$C$2:$C$14185,Balance!AJ$5)</f>
        <v>18424.421566870249</v>
      </c>
      <c r="AK331" s="13">
        <f>SUMIFS(Inyecciones!$E$2:$E$14185,Inyecciones!$A$2:$A$14185,Balance!AK$4,Inyecciones!$B$2:$B$14185,Balance!$B331,Inyecciones!$C$2:$C$14185,Balance!AK$5)</f>
        <v>21163.012750910271</v>
      </c>
      <c r="AL331" s="14">
        <f>SUMIFS(Inyecciones!$E$2:$E$14185,Inyecciones!$A$2:$A$14185,Balance!AL$4,Inyecciones!$B$2:$B$14185,Balance!$B331,Inyecciones!$C$2:$C$14185,Balance!AL$5)</f>
        <v>21510.489082096741</v>
      </c>
      <c r="AM331" s="13"/>
      <c r="AN331" s="12">
        <f>SUMIFS('Retiro Mensual'!$E$2:$E$2629,'Retiro Mensual'!$A$2:$A$2629,AN$4,'Retiro Mensual'!$B$2:$B$2629,$B331,'Retiro Mensual'!$C$2:$C$2629,AN$5)</f>
        <v>0</v>
      </c>
      <c r="AO331" s="13">
        <f>SUMIFS('Retiro Mensual'!$E$2:$E$2629,'Retiro Mensual'!$A$2:$A$2629,AO$4,'Retiro Mensual'!$B$2:$B$2629,$B331,'Retiro Mensual'!$C$2:$C$2629,AO$5)</f>
        <v>0</v>
      </c>
      <c r="AP331" s="13">
        <f>SUMIFS('Retiro Mensual'!$E$2:$E$2629,'Retiro Mensual'!$A$2:$A$2629,AP$4,'Retiro Mensual'!$B$2:$B$2629,$B331,'Retiro Mensual'!$C$2:$C$2629,AP$5)</f>
        <v>0</v>
      </c>
      <c r="AQ331" s="13">
        <f>SUMIFS('Retiro Mensual'!$E$2:$E$2629,'Retiro Mensual'!$A$2:$A$2629,AQ$4,'Retiro Mensual'!$B$2:$B$2629,$B331,'Retiro Mensual'!$C$2:$C$2629,AQ$5)</f>
        <v>0</v>
      </c>
      <c r="AR331" s="13">
        <f>SUMIFS('Retiro Mensual'!$E$2:$E$2629,'Retiro Mensual'!$A$2:$A$2629,AR$4,'Retiro Mensual'!$B$2:$B$2629,$B331,'Retiro Mensual'!$C$2:$C$2629,AR$5)</f>
        <v>0</v>
      </c>
      <c r="AS331" s="13">
        <f>SUMIFS('Retiro Mensual'!$E$2:$E$2629,'Retiro Mensual'!$A$2:$A$2629,AS$4,'Retiro Mensual'!$B$2:$B$2629,$B331,'Retiro Mensual'!$C$2:$C$2629,AS$5)</f>
        <v>0</v>
      </c>
      <c r="AT331" s="13">
        <f>SUMIFS('Retiro Mensual'!$E$2:$E$2629,'Retiro Mensual'!$A$2:$A$2629,AT$4,'Retiro Mensual'!$B$2:$B$2629,$B331,'Retiro Mensual'!$C$2:$C$2629,AT$5)</f>
        <v>0</v>
      </c>
      <c r="AU331" s="13">
        <f>SUMIFS('Retiro Mensual'!$E$2:$E$2629,'Retiro Mensual'!$A$2:$A$2629,AU$4,'Retiro Mensual'!$B$2:$B$2629,$B331,'Retiro Mensual'!$C$2:$C$2629,AU$5)</f>
        <v>0</v>
      </c>
      <c r="AV331" s="13">
        <f>SUMIFS('Retiro Mensual'!$E$2:$E$2629,'Retiro Mensual'!$A$2:$A$2629,AV$4,'Retiro Mensual'!$B$2:$B$2629,$B331,'Retiro Mensual'!$C$2:$C$2629,AV$5)</f>
        <v>0</v>
      </c>
      <c r="AW331" s="13">
        <f>SUMIFS('Retiro Mensual'!$E$2:$E$2629,'Retiro Mensual'!$A$2:$A$2629,AW$4,'Retiro Mensual'!$B$2:$B$2629,$B331,'Retiro Mensual'!$C$2:$C$2629,AW$5)</f>
        <v>0</v>
      </c>
      <c r="AX331" s="13">
        <f>SUMIFS('Retiro Mensual'!$E$2:$E$2629,'Retiro Mensual'!$A$2:$A$2629,AX$4,'Retiro Mensual'!$B$2:$B$2629,$B331,'Retiro Mensual'!$C$2:$C$2629,AX$5)</f>
        <v>0</v>
      </c>
      <c r="AY331" s="14">
        <f>SUMIFS('Retiro Mensual'!$E$2:$E$2629,'Retiro Mensual'!$A$2:$A$2629,AY$4,'Retiro Mensual'!$B$2:$B$2629,$B331,'Retiro Mensual'!$C$2:$C$2629,AY$5)</f>
        <v>0</v>
      </c>
      <c r="AZ331" s="12">
        <f>SUMIFS('Retiro Mensual'!$E$2:$E$2629,'Retiro Mensual'!$A$2:$A$2629,AZ$4,'Retiro Mensual'!$B$2:$B$2629,$B331,'Retiro Mensual'!$C$2:$C$2629,AZ$5)</f>
        <v>0</v>
      </c>
      <c r="BA331" s="13">
        <f>SUMIFS('Retiro Mensual'!$E$2:$E$2629,'Retiro Mensual'!$A$2:$A$2629,BA$4,'Retiro Mensual'!$B$2:$B$2629,$B331,'Retiro Mensual'!$C$2:$C$2629,BA$5)</f>
        <v>0</v>
      </c>
      <c r="BB331" s="13">
        <f>SUMIFS('Retiro Mensual'!$E$2:$E$2629,'Retiro Mensual'!$A$2:$A$2629,BB$4,'Retiro Mensual'!$B$2:$B$2629,$B331,'Retiro Mensual'!$C$2:$C$2629,BB$5)</f>
        <v>0</v>
      </c>
      <c r="BC331" s="13">
        <f>SUMIFS('Retiro Mensual'!$E$2:$E$2629,'Retiro Mensual'!$A$2:$A$2629,BC$4,'Retiro Mensual'!$B$2:$B$2629,$B331,'Retiro Mensual'!$C$2:$C$2629,BC$5)</f>
        <v>0</v>
      </c>
      <c r="BD331" s="13">
        <f>SUMIFS('Retiro Mensual'!$E$2:$E$2629,'Retiro Mensual'!$A$2:$A$2629,BD$4,'Retiro Mensual'!$B$2:$B$2629,$B331,'Retiro Mensual'!$C$2:$C$2629,BD$5)</f>
        <v>0</v>
      </c>
      <c r="BE331" s="13">
        <f>SUMIFS('Retiro Mensual'!$E$2:$E$2629,'Retiro Mensual'!$A$2:$A$2629,BE$4,'Retiro Mensual'!$B$2:$B$2629,$B331,'Retiro Mensual'!$C$2:$C$2629,BE$5)</f>
        <v>0</v>
      </c>
      <c r="BF331" s="13">
        <f>SUMIFS('Retiro Mensual'!$E$2:$E$2629,'Retiro Mensual'!$A$2:$A$2629,BF$4,'Retiro Mensual'!$B$2:$B$2629,$B331,'Retiro Mensual'!$C$2:$C$2629,BF$5)</f>
        <v>0</v>
      </c>
      <c r="BG331" s="13">
        <f>SUMIFS('Retiro Mensual'!$E$2:$E$2629,'Retiro Mensual'!$A$2:$A$2629,BG$4,'Retiro Mensual'!$B$2:$B$2629,$B331,'Retiro Mensual'!$C$2:$C$2629,BG$5)</f>
        <v>0</v>
      </c>
      <c r="BH331" s="13">
        <f>SUMIFS('Retiro Mensual'!$E$2:$E$2629,'Retiro Mensual'!$A$2:$A$2629,BH$4,'Retiro Mensual'!$B$2:$B$2629,$B331,'Retiro Mensual'!$C$2:$C$2629,BH$5)</f>
        <v>0</v>
      </c>
      <c r="BI331" s="13">
        <f>SUMIFS('Retiro Mensual'!$E$2:$E$2629,'Retiro Mensual'!$A$2:$A$2629,BI$4,'Retiro Mensual'!$B$2:$B$2629,$B331,'Retiro Mensual'!$C$2:$C$2629,BI$5)</f>
        <v>0</v>
      </c>
      <c r="BJ331" s="13">
        <f>SUMIFS('Retiro Mensual'!$E$2:$E$2629,'Retiro Mensual'!$A$2:$A$2629,BJ$4,'Retiro Mensual'!$B$2:$B$2629,$B331,'Retiro Mensual'!$C$2:$C$2629,BJ$5)</f>
        <v>0</v>
      </c>
      <c r="BK331" s="14">
        <f>SUMIFS('Retiro Mensual'!$E$2:$E$2629,'Retiro Mensual'!$A$2:$A$2629,BK$4,'Retiro Mensual'!$B$2:$B$2629,$B331,'Retiro Mensual'!$C$2:$C$2629,BK$5)</f>
        <v>0</v>
      </c>
      <c r="BL331" s="12">
        <f>SUMIFS('Retiro Mensual'!$E$2:$E$2629,'Retiro Mensual'!$A$2:$A$2629,BL$4,'Retiro Mensual'!$B$2:$B$2629,$B331,'Retiro Mensual'!$C$2:$C$2629,BL$5)</f>
        <v>0</v>
      </c>
      <c r="BM331" s="13">
        <f>SUMIFS('Retiro Mensual'!$E$2:$E$2629,'Retiro Mensual'!$A$2:$A$2629,BM$4,'Retiro Mensual'!$B$2:$B$2629,$B331,'Retiro Mensual'!$C$2:$C$2629,BM$5)</f>
        <v>0</v>
      </c>
      <c r="BN331" s="13">
        <f>SUMIFS('Retiro Mensual'!$E$2:$E$2629,'Retiro Mensual'!$A$2:$A$2629,BN$4,'Retiro Mensual'!$B$2:$B$2629,$B331,'Retiro Mensual'!$C$2:$C$2629,BN$5)</f>
        <v>0</v>
      </c>
      <c r="BO331" s="13">
        <f>SUMIFS('Retiro Mensual'!$E$2:$E$2629,'Retiro Mensual'!$A$2:$A$2629,BO$4,'Retiro Mensual'!$B$2:$B$2629,$B331,'Retiro Mensual'!$C$2:$C$2629,BO$5)</f>
        <v>0</v>
      </c>
      <c r="BP331" s="13">
        <f>SUMIFS('Retiro Mensual'!$E$2:$E$2629,'Retiro Mensual'!$A$2:$A$2629,BP$4,'Retiro Mensual'!$B$2:$B$2629,$B331,'Retiro Mensual'!$C$2:$C$2629,BP$5)</f>
        <v>0</v>
      </c>
      <c r="BQ331" s="13">
        <f>SUMIFS('Retiro Mensual'!$E$2:$E$2629,'Retiro Mensual'!$A$2:$A$2629,BQ$4,'Retiro Mensual'!$B$2:$B$2629,$B331,'Retiro Mensual'!$C$2:$C$2629,BQ$5)</f>
        <v>0</v>
      </c>
      <c r="BR331" s="13">
        <f>SUMIFS('Retiro Mensual'!$E$2:$E$2629,'Retiro Mensual'!$A$2:$A$2629,BR$4,'Retiro Mensual'!$B$2:$B$2629,$B331,'Retiro Mensual'!$C$2:$C$2629,BR$5)</f>
        <v>0</v>
      </c>
      <c r="BS331" s="13">
        <f>SUMIFS('Retiro Mensual'!$E$2:$E$2629,'Retiro Mensual'!$A$2:$A$2629,BS$4,'Retiro Mensual'!$B$2:$B$2629,$B331,'Retiro Mensual'!$C$2:$C$2629,BS$5)</f>
        <v>0</v>
      </c>
      <c r="BT331" s="13">
        <f>SUMIFS('Retiro Mensual'!$E$2:$E$2629,'Retiro Mensual'!$A$2:$A$2629,BT$4,'Retiro Mensual'!$B$2:$B$2629,$B331,'Retiro Mensual'!$C$2:$C$2629,BT$5)</f>
        <v>0</v>
      </c>
      <c r="BU331" s="13">
        <f>SUMIFS('Retiro Mensual'!$E$2:$E$2629,'Retiro Mensual'!$A$2:$A$2629,BU$4,'Retiro Mensual'!$B$2:$B$2629,$B331,'Retiro Mensual'!$C$2:$C$2629,BU$5)</f>
        <v>0</v>
      </c>
      <c r="BV331" s="13">
        <f>SUMIFS('Retiro Mensual'!$E$2:$E$2629,'Retiro Mensual'!$A$2:$A$2629,BV$4,'Retiro Mensual'!$B$2:$B$2629,$B331,'Retiro Mensual'!$C$2:$C$2629,BV$5)</f>
        <v>0</v>
      </c>
      <c r="BW331" s="14">
        <f>SUMIFS('Retiro Mensual'!$E$2:$E$2629,'Retiro Mensual'!$A$2:$A$2629,BW$4,'Retiro Mensual'!$B$2:$B$2629,$B331,'Retiro Mensual'!$C$2:$C$2629,BW$5)</f>
        <v>0</v>
      </c>
      <c r="BX331" s="13"/>
      <c r="BY331" s="12">
        <f>SUMIFS('Compra Ventas'!$E$2:$E$2700,'Compra Ventas'!$A$2:$A$2700,BY$4,'Compra Ventas'!$B$2:$B$2700,$B331,'Compra Ventas'!$C$2:$C$2700,BY$5)</f>
        <v>0</v>
      </c>
      <c r="BZ331" s="13">
        <f>SUMIFS('Compra Ventas'!$E$2:$E$2700,'Compra Ventas'!$A$2:$A$2700,BZ$4,'Compra Ventas'!$B$2:$B$2700,$B331,'Compra Ventas'!$C$2:$C$2700,BZ$5)</f>
        <v>0</v>
      </c>
      <c r="CA331" s="13">
        <f>SUMIFS('Compra Ventas'!$E$2:$E$2700,'Compra Ventas'!$A$2:$A$2700,CA$4,'Compra Ventas'!$B$2:$B$2700,$B331,'Compra Ventas'!$C$2:$C$2700,CA$5)</f>
        <v>0</v>
      </c>
      <c r="CB331" s="13">
        <f>SUMIFS('Compra Ventas'!$E$2:$E$2700,'Compra Ventas'!$A$2:$A$2700,CB$4,'Compra Ventas'!$B$2:$B$2700,$B331,'Compra Ventas'!$C$2:$C$2700,CB$5)</f>
        <v>0</v>
      </c>
      <c r="CC331" s="13">
        <f>SUMIFS('Compra Ventas'!$E$2:$E$2700,'Compra Ventas'!$A$2:$A$2700,CC$4,'Compra Ventas'!$B$2:$B$2700,$B331,'Compra Ventas'!$C$2:$C$2700,CC$5)</f>
        <v>0</v>
      </c>
      <c r="CD331" s="13">
        <f>SUMIFS('Compra Ventas'!$E$2:$E$2700,'Compra Ventas'!$A$2:$A$2700,CD$4,'Compra Ventas'!$B$2:$B$2700,$B331,'Compra Ventas'!$C$2:$C$2700,CD$5)</f>
        <v>0</v>
      </c>
      <c r="CE331" s="13">
        <f>SUMIFS('Compra Ventas'!$E$2:$E$2700,'Compra Ventas'!$A$2:$A$2700,CE$4,'Compra Ventas'!$B$2:$B$2700,$B331,'Compra Ventas'!$C$2:$C$2700,CE$5)</f>
        <v>0</v>
      </c>
      <c r="CF331" s="13">
        <f>SUMIFS('Compra Ventas'!$E$2:$E$2700,'Compra Ventas'!$A$2:$A$2700,CF$4,'Compra Ventas'!$B$2:$B$2700,$B331,'Compra Ventas'!$C$2:$C$2700,CF$5)</f>
        <v>0</v>
      </c>
      <c r="CG331" s="13">
        <f>SUMIFS('Compra Ventas'!$E$2:$E$2700,'Compra Ventas'!$A$2:$A$2700,CG$4,'Compra Ventas'!$B$2:$B$2700,$B331,'Compra Ventas'!$C$2:$C$2700,CG$5)</f>
        <v>0</v>
      </c>
      <c r="CH331" s="13">
        <f>SUMIFS('Compra Ventas'!$E$2:$E$2700,'Compra Ventas'!$A$2:$A$2700,CH$4,'Compra Ventas'!$B$2:$B$2700,$B331,'Compra Ventas'!$C$2:$C$2700,CH$5)</f>
        <v>0</v>
      </c>
      <c r="CI331" s="13">
        <f>SUMIFS('Compra Ventas'!$E$2:$E$2700,'Compra Ventas'!$A$2:$A$2700,CI$4,'Compra Ventas'!$B$2:$B$2700,$B331,'Compra Ventas'!$C$2:$C$2700,CI$5)</f>
        <v>0</v>
      </c>
      <c r="CJ331" s="14">
        <f>SUMIFS('Compra Ventas'!$E$2:$E$2700,'Compra Ventas'!$A$2:$A$2700,CJ$4,'Compra Ventas'!$B$2:$B$2700,$B331,'Compra Ventas'!$C$2:$C$2700,CJ$5)</f>
        <v>0</v>
      </c>
      <c r="CK331" s="12">
        <f>SUMIFS('Compra Ventas'!$E$2:$E$2700,'Compra Ventas'!$A$2:$A$2700,CK$4,'Compra Ventas'!$B$2:$B$2700,$B331,'Compra Ventas'!$C$2:$C$2700,CK$5)</f>
        <v>0</v>
      </c>
      <c r="CL331" s="13">
        <f>SUMIFS('Compra Ventas'!$E$2:$E$2700,'Compra Ventas'!$A$2:$A$2700,CL$4,'Compra Ventas'!$B$2:$B$2700,$B331,'Compra Ventas'!$C$2:$C$2700,CL$5)</f>
        <v>0</v>
      </c>
      <c r="CM331" s="13">
        <f>SUMIFS('Compra Ventas'!$E$2:$E$2700,'Compra Ventas'!$A$2:$A$2700,CM$4,'Compra Ventas'!$B$2:$B$2700,$B331,'Compra Ventas'!$C$2:$C$2700,CM$5)</f>
        <v>0</v>
      </c>
      <c r="CN331" s="13">
        <f>SUMIFS('Compra Ventas'!$E$2:$E$2700,'Compra Ventas'!$A$2:$A$2700,CN$4,'Compra Ventas'!$B$2:$B$2700,$B331,'Compra Ventas'!$C$2:$C$2700,CN$5)</f>
        <v>0</v>
      </c>
      <c r="CO331" s="13">
        <f>SUMIFS('Compra Ventas'!$E$2:$E$2700,'Compra Ventas'!$A$2:$A$2700,CO$4,'Compra Ventas'!$B$2:$B$2700,$B331,'Compra Ventas'!$C$2:$C$2700,CO$5)</f>
        <v>0</v>
      </c>
      <c r="CP331" s="13">
        <f>SUMIFS('Compra Ventas'!$E$2:$E$2700,'Compra Ventas'!$A$2:$A$2700,CP$4,'Compra Ventas'!$B$2:$B$2700,$B331,'Compra Ventas'!$C$2:$C$2700,CP$5)</f>
        <v>0</v>
      </c>
      <c r="CQ331" s="13">
        <f>SUMIFS('Compra Ventas'!$E$2:$E$2700,'Compra Ventas'!$A$2:$A$2700,CQ$4,'Compra Ventas'!$B$2:$B$2700,$B331,'Compra Ventas'!$C$2:$C$2700,CQ$5)</f>
        <v>0</v>
      </c>
      <c r="CR331" s="13">
        <f>SUMIFS('Compra Ventas'!$E$2:$E$2700,'Compra Ventas'!$A$2:$A$2700,CR$4,'Compra Ventas'!$B$2:$B$2700,$B331,'Compra Ventas'!$C$2:$C$2700,CR$5)</f>
        <v>0</v>
      </c>
      <c r="CS331" s="13">
        <f>SUMIFS('Compra Ventas'!$E$2:$E$2700,'Compra Ventas'!$A$2:$A$2700,CS$4,'Compra Ventas'!$B$2:$B$2700,$B331,'Compra Ventas'!$C$2:$C$2700,CS$5)</f>
        <v>0</v>
      </c>
      <c r="CT331" s="13">
        <f>SUMIFS('Compra Ventas'!$E$2:$E$2700,'Compra Ventas'!$A$2:$A$2700,CT$4,'Compra Ventas'!$B$2:$B$2700,$B331,'Compra Ventas'!$C$2:$C$2700,CT$5)</f>
        <v>0</v>
      </c>
      <c r="CU331" s="13">
        <f>SUMIFS('Compra Ventas'!$E$2:$E$2700,'Compra Ventas'!$A$2:$A$2700,CU$4,'Compra Ventas'!$B$2:$B$2700,$B331,'Compra Ventas'!$C$2:$C$2700,CU$5)</f>
        <v>0</v>
      </c>
      <c r="CV331" s="14">
        <f>SUMIFS('Compra Ventas'!$E$2:$E$2700,'Compra Ventas'!$A$2:$A$2700,CV$4,'Compra Ventas'!$B$2:$B$2700,$B331,'Compra Ventas'!$C$2:$C$2700,CV$5)</f>
        <v>0</v>
      </c>
      <c r="CW331" s="12">
        <f>SUMIFS('Compra Ventas'!$E$2:$E$2700,'Compra Ventas'!$A$2:$A$2700,CW$4,'Compra Ventas'!$B$2:$B$2700,$B331,'Compra Ventas'!$C$2:$C$2700,CW$5)</f>
        <v>0</v>
      </c>
      <c r="CX331" s="13">
        <f>SUMIFS('Compra Ventas'!$E$2:$E$2700,'Compra Ventas'!$A$2:$A$2700,CX$4,'Compra Ventas'!$B$2:$B$2700,$B331,'Compra Ventas'!$C$2:$C$2700,CX$5)</f>
        <v>0</v>
      </c>
      <c r="CY331" s="13">
        <f>SUMIFS('Compra Ventas'!$E$2:$E$2700,'Compra Ventas'!$A$2:$A$2700,CY$4,'Compra Ventas'!$B$2:$B$2700,$B331,'Compra Ventas'!$C$2:$C$2700,CY$5)</f>
        <v>0</v>
      </c>
      <c r="CZ331" s="13">
        <f>SUMIFS('Compra Ventas'!$E$2:$E$2700,'Compra Ventas'!$A$2:$A$2700,CZ$4,'Compra Ventas'!$B$2:$B$2700,$B331,'Compra Ventas'!$C$2:$C$2700,CZ$5)</f>
        <v>0</v>
      </c>
      <c r="DA331" s="13">
        <f>SUMIFS('Compra Ventas'!$E$2:$E$2700,'Compra Ventas'!$A$2:$A$2700,DA$4,'Compra Ventas'!$B$2:$B$2700,$B331,'Compra Ventas'!$C$2:$C$2700,DA$5)</f>
        <v>0</v>
      </c>
      <c r="DB331" s="13">
        <f>SUMIFS('Compra Ventas'!$E$2:$E$2700,'Compra Ventas'!$A$2:$A$2700,DB$4,'Compra Ventas'!$B$2:$B$2700,$B331,'Compra Ventas'!$C$2:$C$2700,DB$5)</f>
        <v>0</v>
      </c>
      <c r="DC331" s="13">
        <f>SUMIFS('Compra Ventas'!$E$2:$E$2700,'Compra Ventas'!$A$2:$A$2700,DC$4,'Compra Ventas'!$B$2:$B$2700,$B331,'Compra Ventas'!$C$2:$C$2700,DC$5)</f>
        <v>0</v>
      </c>
      <c r="DD331" s="13">
        <f>SUMIFS('Compra Ventas'!$E$2:$E$2700,'Compra Ventas'!$A$2:$A$2700,DD$4,'Compra Ventas'!$B$2:$B$2700,$B331,'Compra Ventas'!$C$2:$C$2700,DD$5)</f>
        <v>0</v>
      </c>
      <c r="DE331" s="13">
        <f>SUMIFS('Compra Ventas'!$E$2:$E$2700,'Compra Ventas'!$A$2:$A$2700,DE$4,'Compra Ventas'!$B$2:$B$2700,$B331,'Compra Ventas'!$C$2:$C$2700,DE$5)</f>
        <v>0</v>
      </c>
      <c r="DF331" s="13">
        <f>SUMIFS('Compra Ventas'!$E$2:$E$2700,'Compra Ventas'!$A$2:$A$2700,DF$4,'Compra Ventas'!$B$2:$B$2700,$B331,'Compra Ventas'!$C$2:$C$2700,DF$5)</f>
        <v>0</v>
      </c>
      <c r="DG331" s="13">
        <f>SUMIFS('Compra Ventas'!$E$2:$E$2700,'Compra Ventas'!$A$2:$A$2700,DG$4,'Compra Ventas'!$B$2:$B$2700,$B331,'Compra Ventas'!$C$2:$C$2700,DG$5)</f>
        <v>0</v>
      </c>
      <c r="DH331" s="14">
        <f>SUMIFS('Compra Ventas'!$E$2:$E$2700,'Compra Ventas'!$A$2:$A$2700,DH$4,'Compra Ventas'!$B$2:$B$2700,$B331,'Compra Ventas'!$C$2:$C$2700,DH$5)</f>
        <v>0</v>
      </c>
      <c r="DI331" s="84"/>
      <c r="DJ331" s="98">
        <f>SUMIFS('Ajuste Ciclado'!D$5:D$47,'Ajuste Ciclado'!$C$5:$C$47,Balance!DJ$4,'Ajuste Ciclado'!$B$5:$B$47,Balance!$B331)</f>
        <v>0</v>
      </c>
      <c r="DK331" s="99">
        <f>SUMIFS('Ajuste Ciclado'!E$5:E$47,'Ajuste Ciclado'!$C$5:$C$47,Balance!DK$4,'Ajuste Ciclado'!$B$5:$B$47,Balance!$B331)</f>
        <v>0</v>
      </c>
      <c r="DL331" s="99">
        <f>SUMIFS('Ajuste Ciclado'!F$5:F$47,'Ajuste Ciclado'!$C$5:$C$47,Balance!DL$4,'Ajuste Ciclado'!$B$5:$B$47,Balance!$B331)</f>
        <v>0</v>
      </c>
      <c r="DM331" s="99">
        <f>SUMIFS('Ajuste Ciclado'!G$5:G$47,'Ajuste Ciclado'!$C$5:$C$47,Balance!DM$4,'Ajuste Ciclado'!$B$5:$B$47,Balance!$B331)</f>
        <v>0</v>
      </c>
      <c r="DN331" s="99">
        <f>SUMIFS('Ajuste Ciclado'!H$5:H$47,'Ajuste Ciclado'!$C$5:$C$47,Balance!DN$4,'Ajuste Ciclado'!$B$5:$B$47,Balance!$B331)</f>
        <v>0</v>
      </c>
      <c r="DO331" s="99">
        <f>SUMIFS('Ajuste Ciclado'!I$5:I$47,'Ajuste Ciclado'!$C$5:$C$47,Balance!DO$4,'Ajuste Ciclado'!$B$5:$B$47,Balance!$B331)</f>
        <v>0</v>
      </c>
      <c r="DP331" s="99">
        <f>SUMIFS('Ajuste Ciclado'!J$5:J$47,'Ajuste Ciclado'!$C$5:$C$47,Balance!DP$4,'Ajuste Ciclado'!$B$5:$B$47,Balance!$B331)</f>
        <v>0</v>
      </c>
      <c r="DQ331" s="99">
        <f>SUMIFS('Ajuste Ciclado'!K$5:K$47,'Ajuste Ciclado'!$C$5:$C$47,Balance!DQ$4,'Ajuste Ciclado'!$B$5:$B$47,Balance!$B331)</f>
        <v>0</v>
      </c>
      <c r="DR331" s="99">
        <f>SUMIFS('Ajuste Ciclado'!L$5:L$47,'Ajuste Ciclado'!$C$5:$C$47,Balance!DR$4,'Ajuste Ciclado'!$B$5:$B$47,Balance!$B331)</f>
        <v>0</v>
      </c>
      <c r="DS331" s="99">
        <f>SUMIFS('Ajuste Ciclado'!M$5:M$47,'Ajuste Ciclado'!$C$5:$C$47,Balance!DS$4,'Ajuste Ciclado'!$B$5:$B$47,Balance!$B331)</f>
        <v>0</v>
      </c>
      <c r="DT331" s="99">
        <f>SUMIFS('Ajuste Ciclado'!N$5:N$47,'Ajuste Ciclado'!$C$5:$C$47,Balance!DT$4,'Ajuste Ciclado'!$B$5:$B$47,Balance!$B331)</f>
        <v>0</v>
      </c>
      <c r="DU331" s="100">
        <f>SUMIFS('Ajuste Ciclado'!O$5:O$47,'Ajuste Ciclado'!$C$5:$C$47,Balance!DU$4,'Ajuste Ciclado'!$B$5:$B$47,Balance!$B331)</f>
        <v>0</v>
      </c>
      <c r="DV331" s="98">
        <f>SUMIFS('Ajuste Ciclado'!D$5:D$47,'Ajuste Ciclado'!$C$5:$C$47,Balance!DV$4,'Ajuste Ciclado'!$B$5:$B$47,Balance!$B331)</f>
        <v>0</v>
      </c>
      <c r="DW331" s="99">
        <f>SUMIFS('Ajuste Ciclado'!E$5:E$47,'Ajuste Ciclado'!$C$5:$C$47,Balance!DW$4,'Ajuste Ciclado'!$B$5:$B$47,Balance!$B331)</f>
        <v>0</v>
      </c>
      <c r="DX331" s="99">
        <f>SUMIFS('Ajuste Ciclado'!F$5:F$47,'Ajuste Ciclado'!$C$5:$C$47,Balance!DX$4,'Ajuste Ciclado'!$B$5:$B$47,Balance!$B331)</f>
        <v>0</v>
      </c>
      <c r="DY331" s="99">
        <f>SUMIFS('Ajuste Ciclado'!G$5:G$47,'Ajuste Ciclado'!$C$5:$C$47,Balance!DY$4,'Ajuste Ciclado'!$B$5:$B$47,Balance!$B331)</f>
        <v>0</v>
      </c>
      <c r="DZ331" s="99">
        <f>SUMIFS('Ajuste Ciclado'!H$5:H$47,'Ajuste Ciclado'!$C$5:$C$47,Balance!DZ$4,'Ajuste Ciclado'!$B$5:$B$47,Balance!$B331)</f>
        <v>0</v>
      </c>
      <c r="EA331" s="99">
        <f>SUMIFS('Ajuste Ciclado'!I$5:I$47,'Ajuste Ciclado'!$C$5:$C$47,Balance!EA$4,'Ajuste Ciclado'!$B$5:$B$47,Balance!$B331)</f>
        <v>0</v>
      </c>
      <c r="EB331" s="99">
        <f>SUMIFS('Ajuste Ciclado'!J$5:J$47,'Ajuste Ciclado'!$C$5:$C$47,Balance!EB$4,'Ajuste Ciclado'!$B$5:$B$47,Balance!$B331)</f>
        <v>0</v>
      </c>
      <c r="EC331" s="99">
        <f>SUMIFS('Ajuste Ciclado'!K$5:K$47,'Ajuste Ciclado'!$C$5:$C$47,Balance!EC$4,'Ajuste Ciclado'!$B$5:$B$47,Balance!$B331)</f>
        <v>0</v>
      </c>
      <c r="ED331" s="99">
        <f>SUMIFS('Ajuste Ciclado'!L$5:L$47,'Ajuste Ciclado'!$C$5:$C$47,Balance!ED$4,'Ajuste Ciclado'!$B$5:$B$47,Balance!$B331)</f>
        <v>0</v>
      </c>
      <c r="EE331" s="99">
        <f>SUMIFS('Ajuste Ciclado'!M$5:M$47,'Ajuste Ciclado'!$C$5:$C$47,Balance!EE$4,'Ajuste Ciclado'!$B$5:$B$47,Balance!$B331)</f>
        <v>0</v>
      </c>
      <c r="EF331" s="99">
        <f>SUMIFS('Ajuste Ciclado'!N$5:N$47,'Ajuste Ciclado'!$C$5:$C$47,Balance!EF$4,'Ajuste Ciclado'!$B$5:$B$47,Balance!$B331)</f>
        <v>0</v>
      </c>
      <c r="EG331" s="100">
        <f>SUMIFS('Ajuste Ciclado'!O$5:O$47,'Ajuste Ciclado'!$C$5:$C$47,Balance!EG$4,'Ajuste Ciclado'!$B$5:$B$47,Balance!$B331)</f>
        <v>0</v>
      </c>
      <c r="EH331" s="98">
        <f>SUMIFS('Ajuste Ciclado'!D$5:D$47,'Ajuste Ciclado'!$C$5:$C$47,Balance!EH$4,'Ajuste Ciclado'!$B$5:$B$47,Balance!$B331)</f>
        <v>0</v>
      </c>
      <c r="EI331" s="99">
        <f>SUMIFS('Ajuste Ciclado'!E$5:E$47,'Ajuste Ciclado'!$C$5:$C$47,Balance!EI$4,'Ajuste Ciclado'!$B$5:$B$47,Balance!$B331)</f>
        <v>0</v>
      </c>
      <c r="EJ331" s="99">
        <f>SUMIFS('Ajuste Ciclado'!F$5:F$47,'Ajuste Ciclado'!$C$5:$C$47,Balance!EJ$4,'Ajuste Ciclado'!$B$5:$B$47,Balance!$B331)</f>
        <v>0</v>
      </c>
      <c r="EK331" s="99">
        <f>SUMIFS('Ajuste Ciclado'!G$5:G$47,'Ajuste Ciclado'!$C$5:$C$47,Balance!EK$4,'Ajuste Ciclado'!$B$5:$B$47,Balance!$B331)</f>
        <v>0</v>
      </c>
      <c r="EL331" s="99">
        <f>SUMIFS('Ajuste Ciclado'!H$5:H$47,'Ajuste Ciclado'!$C$5:$C$47,Balance!EL$4,'Ajuste Ciclado'!$B$5:$B$47,Balance!$B331)</f>
        <v>0</v>
      </c>
      <c r="EM331" s="99">
        <f>SUMIFS('Ajuste Ciclado'!I$5:I$47,'Ajuste Ciclado'!$C$5:$C$47,Balance!EM$4,'Ajuste Ciclado'!$B$5:$B$47,Balance!$B331)</f>
        <v>0</v>
      </c>
      <c r="EN331" s="99">
        <f>SUMIFS('Ajuste Ciclado'!J$5:J$47,'Ajuste Ciclado'!$C$5:$C$47,Balance!EN$4,'Ajuste Ciclado'!$B$5:$B$47,Balance!$B331)</f>
        <v>0</v>
      </c>
      <c r="EO331" s="99">
        <f>SUMIFS('Ajuste Ciclado'!K$5:K$47,'Ajuste Ciclado'!$C$5:$C$47,Balance!EO$4,'Ajuste Ciclado'!$B$5:$B$47,Balance!$B331)</f>
        <v>0</v>
      </c>
      <c r="EP331" s="99">
        <f>SUMIFS('Ajuste Ciclado'!L$5:L$47,'Ajuste Ciclado'!$C$5:$C$47,Balance!EP$4,'Ajuste Ciclado'!$B$5:$B$47,Balance!$B331)</f>
        <v>0</v>
      </c>
      <c r="EQ331" s="99">
        <f>SUMIFS('Ajuste Ciclado'!M$5:M$47,'Ajuste Ciclado'!$C$5:$C$47,Balance!EQ$4,'Ajuste Ciclado'!$B$5:$B$47,Balance!$B331)</f>
        <v>0</v>
      </c>
      <c r="ER331" s="99">
        <f>SUMIFS('Ajuste Ciclado'!N$5:N$47,'Ajuste Ciclado'!$C$5:$C$47,Balance!ER$4,'Ajuste Ciclado'!$B$5:$B$47,Balance!$B331)</f>
        <v>0</v>
      </c>
      <c r="ES331" s="100">
        <f>SUMIFS('Ajuste Ciclado'!O$5:O$47,'Ajuste Ciclado'!$C$5:$C$47,Balance!ES$4,'Ajuste Ciclado'!$B$5:$B$47,Balance!$B331)</f>
        <v>0</v>
      </c>
      <c r="ET331" s="84"/>
      <c r="EU331" s="12">
        <f t="shared" si="428"/>
        <v>34153.286845338022</v>
      </c>
      <c r="EV331" s="13">
        <f t="shared" si="393"/>
        <v>27826.331192406469</v>
      </c>
      <c r="EW331" s="13">
        <f t="shared" si="394"/>
        <v>28945.149807169011</v>
      </c>
      <c r="EX331" s="13">
        <f t="shared" si="395"/>
        <v>20191.538813066662</v>
      </c>
      <c r="EY331" s="13">
        <f t="shared" si="396"/>
        <v>16268.36654926667</v>
      </c>
      <c r="EZ331" s="13">
        <f t="shared" si="397"/>
        <v>9140.0949203110486</v>
      </c>
      <c r="FA331" s="13">
        <f t="shared" si="398"/>
        <v>13682.53377306429</v>
      </c>
      <c r="FB331" s="13">
        <f t="shared" si="399"/>
        <v>18317.48488518579</v>
      </c>
      <c r="FC331" s="13">
        <f t="shared" si="400"/>
        <v>21305.42426336636</v>
      </c>
      <c r="FD331" s="13">
        <f t="shared" si="401"/>
        <v>5335.4473612015399</v>
      </c>
      <c r="FE331" s="13">
        <f t="shared" si="402"/>
        <v>1305.760557968096</v>
      </c>
      <c r="FF331" s="14">
        <f t="shared" si="403"/>
        <v>2555.0458379071042</v>
      </c>
      <c r="FG331" s="12">
        <f t="shared" si="404"/>
        <v>34215.94678731067</v>
      </c>
      <c r="FH331" s="13">
        <f t="shared" si="405"/>
        <v>27891.783152051928</v>
      </c>
      <c r="FI331" s="13">
        <f t="shared" si="406"/>
        <v>29207.675227856089</v>
      </c>
      <c r="FJ331" s="13">
        <f t="shared" si="407"/>
        <v>21329.58626896613</v>
      </c>
      <c r="FK331" s="13">
        <f t="shared" si="408"/>
        <v>16157.567342815</v>
      </c>
      <c r="FL331" s="13">
        <f t="shared" si="409"/>
        <v>9156.5765854644451</v>
      </c>
      <c r="FM331" s="13">
        <f t="shared" si="410"/>
        <v>14136.652544226081</v>
      </c>
      <c r="FN331" s="13">
        <f t="shared" si="411"/>
        <v>18426.129490461892</v>
      </c>
      <c r="FO331" s="13">
        <f t="shared" si="412"/>
        <v>21557.75505404222</v>
      </c>
      <c r="FP331" s="13">
        <f t="shared" si="413"/>
        <v>8077.3300906421828</v>
      </c>
      <c r="FQ331" s="13">
        <f t="shared" si="414"/>
        <v>10329.32303607205</v>
      </c>
      <c r="FR331" s="14">
        <f t="shared" si="415"/>
        <v>13198.57086866889</v>
      </c>
      <c r="FS331" s="12">
        <f t="shared" si="416"/>
        <v>34229.357552281268</v>
      </c>
      <c r="FT331" s="13">
        <f t="shared" si="417"/>
        <v>27889.213024359331</v>
      </c>
      <c r="FU331" s="13">
        <f t="shared" si="418"/>
        <v>29107.752494333188</v>
      </c>
      <c r="FV331" s="13">
        <f t="shared" si="419"/>
        <v>21185.816471179289</v>
      </c>
      <c r="FW331" s="13">
        <f t="shared" si="420"/>
        <v>16497.076068604369</v>
      </c>
      <c r="FX331" s="13">
        <f t="shared" si="421"/>
        <v>9579.4259899328663</v>
      </c>
      <c r="FY331" s="13">
        <f t="shared" si="422"/>
        <v>15063.349432335421</v>
      </c>
      <c r="FZ331" s="13">
        <f t="shared" si="423"/>
        <v>20099.617820217642</v>
      </c>
      <c r="GA331" s="13">
        <f t="shared" si="424"/>
        <v>23014.357031974941</v>
      </c>
      <c r="GB331" s="13">
        <f t="shared" si="425"/>
        <v>18424.421566870249</v>
      </c>
      <c r="GC331" s="13">
        <f t="shared" si="426"/>
        <v>21163.012750910271</v>
      </c>
      <c r="GD331" s="14">
        <f t="shared" si="427"/>
        <v>21510.489082096741</v>
      </c>
      <c r="GE331" s="84"/>
      <c r="GF331" s="12">
        <f t="shared" si="429"/>
        <v>199026.46480625102</v>
      </c>
      <c r="GG331" s="13">
        <f t="shared" si="429"/>
        <v>223684.89644857761</v>
      </c>
      <c r="GH331" s="14">
        <f t="shared" si="429"/>
        <v>257763.88928509556</v>
      </c>
      <c r="GI331" s="6">
        <f t="shared" si="430"/>
        <v>1</v>
      </c>
      <c r="GJ331" s="12">
        <f t="shared" si="431"/>
        <v>0</v>
      </c>
      <c r="GK331" s="13">
        <f t="shared" si="432"/>
        <v>0</v>
      </c>
      <c r="GL331" s="14">
        <f t="shared" si="433"/>
        <v>0</v>
      </c>
      <c r="GM331" s="84"/>
      <c r="GN331" s="66">
        <f t="shared" si="434"/>
        <v>0</v>
      </c>
      <c r="GO331" s="84"/>
      <c r="GP331" s="63" t="str" cm="1">
        <f t="array" ref="GP331">INDEX($GF$4:$GH$4,1,GI331)</f>
        <v>Sample 1</v>
      </c>
      <c r="GQ331" s="12">
        <f t="shared" si="385"/>
        <v>1305.760557968096</v>
      </c>
      <c r="GR331" s="13">
        <f t="shared" si="385"/>
        <v>2555.0458379071042</v>
      </c>
      <c r="GS331" s="14">
        <f t="shared" si="385"/>
        <v>5335.4473612015399</v>
      </c>
      <c r="GT331" s="12">
        <f t="shared" si="386"/>
        <v>8077.3300906421828</v>
      </c>
      <c r="GU331" s="13">
        <f t="shared" si="386"/>
        <v>9156.5765854644451</v>
      </c>
      <c r="GV331" s="14">
        <f t="shared" si="386"/>
        <v>10329.32303607205</v>
      </c>
      <c r="GW331" s="12">
        <f t="shared" si="387"/>
        <v>9579.4259899328663</v>
      </c>
      <c r="GX331" s="13">
        <f t="shared" si="387"/>
        <v>15063.349432335421</v>
      </c>
      <c r="GY331" s="14">
        <f t="shared" si="387"/>
        <v>16497.076068604369</v>
      </c>
      <c r="GZ331" s="84" t="str">
        <f t="shared" si="390"/>
        <v>Sample 1</v>
      </c>
      <c r="HA331" s="12">
        <f t="shared" si="435"/>
        <v>0</v>
      </c>
      <c r="HB331" s="13">
        <f t="shared" si="435"/>
        <v>0</v>
      </c>
      <c r="HC331" s="14">
        <f t="shared" si="435"/>
        <v>0</v>
      </c>
      <c r="HD331" s="6">
        <f t="shared" si="391"/>
        <v>0</v>
      </c>
      <c r="HE331" s="84" t="str">
        <f t="shared" si="392"/>
        <v>Ok</v>
      </c>
    </row>
    <row r="332" spans="2:213" hidden="1" x14ac:dyDescent="0.3">
      <c r="B332" s="84" t="s">
        <v>167</v>
      </c>
      <c r="C332" s="12">
        <f>SUMIFS(Inyecciones!$E$2:$E$14185,Inyecciones!$A$2:$A$14185,Balance!C$4,Inyecciones!$B$2:$B$14185,Balance!$B332,Inyecciones!$C$2:$C$14185,Balance!C$5)</f>
        <v>50694.50331021686</v>
      </c>
      <c r="D332" s="13">
        <f>SUMIFS(Inyecciones!$E$2:$E$14185,Inyecciones!$A$2:$A$14185,Balance!D$4,Inyecciones!$B$2:$B$14185,Balance!$B332,Inyecciones!$C$2:$C$14185,Balance!D$5)</f>
        <v>41482.307647378693</v>
      </c>
      <c r="E332" s="13">
        <f>SUMIFS(Inyecciones!$E$2:$E$14185,Inyecciones!$A$2:$A$14185,Balance!E$4,Inyecciones!$B$2:$B$14185,Balance!$B332,Inyecciones!$C$2:$C$14185,Balance!E$5)</f>
        <v>42840.684556364817</v>
      </c>
      <c r="F332" s="13">
        <f>SUMIFS(Inyecciones!$E$2:$E$14185,Inyecciones!$A$2:$A$14185,Balance!F$4,Inyecciones!$B$2:$B$14185,Balance!$B332,Inyecciones!$C$2:$C$14185,Balance!F$5)</f>
        <v>26755.055100060032</v>
      </c>
      <c r="G332" s="13">
        <f>SUMIFS(Inyecciones!$E$2:$E$14185,Inyecciones!$A$2:$A$14185,Balance!G$4,Inyecciones!$B$2:$B$14185,Balance!$B332,Inyecciones!$C$2:$C$14185,Balance!G$5)</f>
        <v>15874.51748042667</v>
      </c>
      <c r="H332" s="13">
        <f>SUMIFS(Inyecciones!$E$2:$E$14185,Inyecciones!$A$2:$A$14185,Balance!H$4,Inyecciones!$B$2:$B$14185,Balance!$B332,Inyecciones!$C$2:$C$14185,Balance!H$5)</f>
        <v>11318.05074554432</v>
      </c>
      <c r="I332" s="13">
        <f>SUMIFS(Inyecciones!$E$2:$E$14185,Inyecciones!$A$2:$A$14185,Balance!I$4,Inyecciones!$B$2:$B$14185,Balance!$B332,Inyecciones!$C$2:$C$14185,Balance!I$5)</f>
        <v>14930.71416287389</v>
      </c>
      <c r="J332" s="13">
        <f>SUMIFS(Inyecciones!$E$2:$E$14185,Inyecciones!$A$2:$A$14185,Balance!J$4,Inyecciones!$B$2:$B$14185,Balance!$B332,Inyecciones!$C$2:$C$14185,Balance!J$5)</f>
        <v>20735.400653691479</v>
      </c>
      <c r="K332" s="13">
        <f>SUMIFS(Inyecciones!$E$2:$E$14185,Inyecciones!$A$2:$A$14185,Balance!K$4,Inyecciones!$B$2:$B$14185,Balance!$B332,Inyecciones!$C$2:$C$14185,Balance!K$5)</f>
        <v>20636.490428570622</v>
      </c>
      <c r="L332" s="13">
        <f>SUMIFS(Inyecciones!$E$2:$E$14185,Inyecciones!$A$2:$A$14185,Balance!L$4,Inyecciones!$B$2:$B$14185,Balance!$B332,Inyecciones!$C$2:$C$14185,Balance!L$5)</f>
        <v>5496.5420431815564</v>
      </c>
      <c r="M332" s="13">
        <f>SUMIFS(Inyecciones!$E$2:$E$14185,Inyecciones!$A$2:$A$14185,Balance!M$4,Inyecciones!$B$2:$B$14185,Balance!$B332,Inyecciones!$C$2:$C$14185,Balance!M$5)</f>
        <v>2106.3051754404278</v>
      </c>
      <c r="N332" s="14">
        <f>SUMIFS(Inyecciones!$E$2:$E$14185,Inyecciones!$A$2:$A$14185,Balance!N$4,Inyecciones!$B$2:$B$14185,Balance!$B332,Inyecciones!$C$2:$C$14185,Balance!N$5)</f>
        <v>3951.46740759463</v>
      </c>
      <c r="O332" s="12">
        <f>SUMIFS(Inyecciones!$E$2:$E$14185,Inyecciones!$A$2:$A$14185,Balance!O$4,Inyecciones!$B$2:$B$14185,Balance!$B332,Inyecciones!$C$2:$C$14185,Balance!O$5)</f>
        <v>50803.366285138793</v>
      </c>
      <c r="P332" s="13">
        <f>SUMIFS(Inyecciones!$E$2:$E$14185,Inyecciones!$A$2:$A$14185,Balance!P$4,Inyecciones!$B$2:$B$14185,Balance!$B332,Inyecciones!$C$2:$C$14185,Balance!P$5)</f>
        <v>41831.340335380337</v>
      </c>
      <c r="Q332" s="13">
        <f>SUMIFS(Inyecciones!$E$2:$E$14185,Inyecciones!$A$2:$A$14185,Balance!Q$4,Inyecciones!$B$2:$B$14185,Balance!$B332,Inyecciones!$C$2:$C$14185,Balance!Q$5)</f>
        <v>43322.744166667013</v>
      </c>
      <c r="R332" s="13">
        <f>SUMIFS(Inyecciones!$E$2:$E$14185,Inyecciones!$A$2:$A$14185,Balance!R$4,Inyecciones!$B$2:$B$14185,Balance!$B332,Inyecciones!$C$2:$C$14185,Balance!R$5)</f>
        <v>28426.386097115381</v>
      </c>
      <c r="S332" s="13">
        <f>SUMIFS(Inyecciones!$E$2:$E$14185,Inyecciones!$A$2:$A$14185,Balance!S$4,Inyecciones!$B$2:$B$14185,Balance!$B332,Inyecciones!$C$2:$C$14185,Balance!S$5)</f>
        <v>15496.215142237261</v>
      </c>
      <c r="T332" s="13">
        <f>SUMIFS(Inyecciones!$E$2:$E$14185,Inyecciones!$A$2:$A$14185,Balance!T$4,Inyecciones!$B$2:$B$14185,Balance!$B332,Inyecciones!$C$2:$C$14185,Balance!T$5)</f>
        <v>11429.032344026131</v>
      </c>
      <c r="U332" s="13">
        <f>SUMIFS(Inyecciones!$E$2:$E$14185,Inyecciones!$A$2:$A$14185,Balance!U$4,Inyecciones!$B$2:$B$14185,Balance!$B332,Inyecciones!$C$2:$C$14185,Balance!U$5)</f>
        <v>15887.205602973911</v>
      </c>
      <c r="V332" s="13">
        <f>SUMIFS(Inyecciones!$E$2:$E$14185,Inyecciones!$A$2:$A$14185,Balance!V$4,Inyecciones!$B$2:$B$14185,Balance!$B332,Inyecciones!$C$2:$C$14185,Balance!V$5)</f>
        <v>20869.940677038299</v>
      </c>
      <c r="W332" s="13">
        <f>SUMIFS(Inyecciones!$E$2:$E$14185,Inyecciones!$A$2:$A$14185,Balance!W$4,Inyecciones!$B$2:$B$14185,Balance!$B332,Inyecciones!$C$2:$C$14185,Balance!W$5)</f>
        <v>21116.94489528369</v>
      </c>
      <c r="X332" s="13">
        <f>SUMIFS(Inyecciones!$E$2:$E$14185,Inyecciones!$A$2:$A$14185,Balance!X$4,Inyecciones!$B$2:$B$14185,Balance!$B332,Inyecciones!$C$2:$C$14185,Balance!X$5)</f>
        <v>8618.8583132124713</v>
      </c>
      <c r="Y332" s="13">
        <f>SUMIFS(Inyecciones!$E$2:$E$14185,Inyecciones!$A$2:$A$14185,Balance!Y$4,Inyecciones!$B$2:$B$14185,Balance!$B332,Inyecciones!$C$2:$C$14185,Balance!Y$5)</f>
        <v>12790.62148431204</v>
      </c>
      <c r="Z332" s="14">
        <f>SUMIFS(Inyecciones!$E$2:$E$14185,Inyecciones!$A$2:$A$14185,Balance!Z$4,Inyecciones!$B$2:$B$14185,Balance!$B332,Inyecciones!$C$2:$C$14185,Balance!Z$5)</f>
        <v>17700.430604374738</v>
      </c>
      <c r="AA332" s="12">
        <f>SUMIFS(Inyecciones!$E$2:$E$14185,Inyecciones!$A$2:$A$14185,Balance!AA$4,Inyecciones!$B$2:$B$14185,Balance!$B332,Inyecciones!$C$2:$C$14185,Balance!AA$5)</f>
        <v>50816.114212625493</v>
      </c>
      <c r="AB332" s="13">
        <f>SUMIFS(Inyecciones!$E$2:$E$14185,Inyecciones!$A$2:$A$14185,Balance!AB$4,Inyecciones!$B$2:$B$14185,Balance!$B332,Inyecciones!$C$2:$C$14185,Balance!AB$5)</f>
        <v>41841.927884127523</v>
      </c>
      <c r="AC332" s="13">
        <f>SUMIFS(Inyecciones!$E$2:$E$14185,Inyecciones!$A$2:$A$14185,Balance!AC$4,Inyecciones!$B$2:$B$14185,Balance!$B332,Inyecciones!$C$2:$C$14185,Balance!AC$5)</f>
        <v>43175.09869351107</v>
      </c>
      <c r="AD332" s="13">
        <f>SUMIFS(Inyecciones!$E$2:$E$14185,Inyecciones!$A$2:$A$14185,Balance!AD$4,Inyecciones!$B$2:$B$14185,Balance!$B332,Inyecciones!$C$2:$C$14185,Balance!AD$5)</f>
        <v>28212.293847050321</v>
      </c>
      <c r="AE332" s="13">
        <f>SUMIFS(Inyecciones!$E$2:$E$14185,Inyecciones!$A$2:$A$14185,Balance!AE$4,Inyecciones!$B$2:$B$14185,Balance!$B332,Inyecciones!$C$2:$C$14185,Balance!AE$5)</f>
        <v>16181.754191350839</v>
      </c>
      <c r="AF332" s="13">
        <f>SUMIFS(Inyecciones!$E$2:$E$14185,Inyecciones!$A$2:$A$14185,Balance!AF$4,Inyecciones!$B$2:$B$14185,Balance!$B332,Inyecciones!$C$2:$C$14185,Balance!AF$5)</f>
        <v>12362.71938275303</v>
      </c>
      <c r="AG332" s="13">
        <f>SUMIFS(Inyecciones!$E$2:$E$14185,Inyecciones!$A$2:$A$14185,Balance!AG$4,Inyecciones!$B$2:$B$14185,Balance!$B332,Inyecciones!$C$2:$C$14185,Balance!AG$5)</f>
        <v>17464.895928739021</v>
      </c>
      <c r="AH332" s="13">
        <f>SUMIFS(Inyecciones!$E$2:$E$14185,Inyecciones!$A$2:$A$14185,Balance!AH$4,Inyecciones!$B$2:$B$14185,Balance!$B332,Inyecciones!$C$2:$C$14185,Balance!AH$5)</f>
        <v>23218.441695244019</v>
      </c>
      <c r="AI332" s="13">
        <f>SUMIFS(Inyecciones!$E$2:$E$14185,Inyecciones!$A$2:$A$14185,Balance!AI$4,Inyecciones!$B$2:$B$14185,Balance!$B332,Inyecciones!$C$2:$C$14185,Balance!AI$5)</f>
        <v>23104.930838758832</v>
      </c>
      <c r="AJ332" s="13">
        <f>SUMIFS(Inyecciones!$E$2:$E$14185,Inyecciones!$A$2:$A$14185,Balance!AJ$4,Inyecciones!$B$2:$B$14185,Balance!$B332,Inyecciones!$C$2:$C$14185,Balance!AJ$5)</f>
        <v>19608.683790846761</v>
      </c>
      <c r="AK332" s="13">
        <f>SUMIFS(Inyecciones!$E$2:$E$14185,Inyecciones!$A$2:$A$14185,Balance!AK$4,Inyecciones!$B$2:$B$14185,Balance!$B332,Inyecciones!$C$2:$C$14185,Balance!AK$5)</f>
        <v>26824.930003773901</v>
      </c>
      <c r="AL332" s="14">
        <f>SUMIFS(Inyecciones!$E$2:$E$14185,Inyecciones!$A$2:$A$14185,Balance!AL$4,Inyecciones!$B$2:$B$14185,Balance!$B332,Inyecciones!$C$2:$C$14185,Balance!AL$5)</f>
        <v>29256.447952352941</v>
      </c>
      <c r="AM332" s="13"/>
      <c r="AN332" s="12">
        <f>SUMIFS('Retiro Mensual'!$E$2:$E$2629,'Retiro Mensual'!$A$2:$A$2629,AN$4,'Retiro Mensual'!$B$2:$B$2629,$B332,'Retiro Mensual'!$C$2:$C$2629,AN$5)</f>
        <v>0</v>
      </c>
      <c r="AO332" s="13">
        <f>SUMIFS('Retiro Mensual'!$E$2:$E$2629,'Retiro Mensual'!$A$2:$A$2629,AO$4,'Retiro Mensual'!$B$2:$B$2629,$B332,'Retiro Mensual'!$C$2:$C$2629,AO$5)</f>
        <v>0</v>
      </c>
      <c r="AP332" s="13">
        <f>SUMIFS('Retiro Mensual'!$E$2:$E$2629,'Retiro Mensual'!$A$2:$A$2629,AP$4,'Retiro Mensual'!$B$2:$B$2629,$B332,'Retiro Mensual'!$C$2:$C$2629,AP$5)</f>
        <v>0</v>
      </c>
      <c r="AQ332" s="13">
        <f>SUMIFS('Retiro Mensual'!$E$2:$E$2629,'Retiro Mensual'!$A$2:$A$2629,AQ$4,'Retiro Mensual'!$B$2:$B$2629,$B332,'Retiro Mensual'!$C$2:$C$2629,AQ$5)</f>
        <v>0</v>
      </c>
      <c r="AR332" s="13">
        <f>SUMIFS('Retiro Mensual'!$E$2:$E$2629,'Retiro Mensual'!$A$2:$A$2629,AR$4,'Retiro Mensual'!$B$2:$B$2629,$B332,'Retiro Mensual'!$C$2:$C$2629,AR$5)</f>
        <v>0</v>
      </c>
      <c r="AS332" s="13">
        <f>SUMIFS('Retiro Mensual'!$E$2:$E$2629,'Retiro Mensual'!$A$2:$A$2629,AS$4,'Retiro Mensual'!$B$2:$B$2629,$B332,'Retiro Mensual'!$C$2:$C$2629,AS$5)</f>
        <v>0</v>
      </c>
      <c r="AT332" s="13">
        <f>SUMIFS('Retiro Mensual'!$E$2:$E$2629,'Retiro Mensual'!$A$2:$A$2629,AT$4,'Retiro Mensual'!$B$2:$B$2629,$B332,'Retiro Mensual'!$C$2:$C$2629,AT$5)</f>
        <v>0</v>
      </c>
      <c r="AU332" s="13">
        <f>SUMIFS('Retiro Mensual'!$E$2:$E$2629,'Retiro Mensual'!$A$2:$A$2629,AU$4,'Retiro Mensual'!$B$2:$B$2629,$B332,'Retiro Mensual'!$C$2:$C$2629,AU$5)</f>
        <v>0</v>
      </c>
      <c r="AV332" s="13">
        <f>SUMIFS('Retiro Mensual'!$E$2:$E$2629,'Retiro Mensual'!$A$2:$A$2629,AV$4,'Retiro Mensual'!$B$2:$B$2629,$B332,'Retiro Mensual'!$C$2:$C$2629,AV$5)</f>
        <v>0</v>
      </c>
      <c r="AW332" s="13">
        <f>SUMIFS('Retiro Mensual'!$E$2:$E$2629,'Retiro Mensual'!$A$2:$A$2629,AW$4,'Retiro Mensual'!$B$2:$B$2629,$B332,'Retiro Mensual'!$C$2:$C$2629,AW$5)</f>
        <v>0</v>
      </c>
      <c r="AX332" s="13">
        <f>SUMIFS('Retiro Mensual'!$E$2:$E$2629,'Retiro Mensual'!$A$2:$A$2629,AX$4,'Retiro Mensual'!$B$2:$B$2629,$B332,'Retiro Mensual'!$C$2:$C$2629,AX$5)</f>
        <v>0</v>
      </c>
      <c r="AY332" s="14">
        <f>SUMIFS('Retiro Mensual'!$E$2:$E$2629,'Retiro Mensual'!$A$2:$A$2629,AY$4,'Retiro Mensual'!$B$2:$B$2629,$B332,'Retiro Mensual'!$C$2:$C$2629,AY$5)</f>
        <v>0</v>
      </c>
      <c r="AZ332" s="12">
        <f>SUMIFS('Retiro Mensual'!$E$2:$E$2629,'Retiro Mensual'!$A$2:$A$2629,AZ$4,'Retiro Mensual'!$B$2:$B$2629,$B332,'Retiro Mensual'!$C$2:$C$2629,AZ$5)</f>
        <v>0</v>
      </c>
      <c r="BA332" s="13">
        <f>SUMIFS('Retiro Mensual'!$E$2:$E$2629,'Retiro Mensual'!$A$2:$A$2629,BA$4,'Retiro Mensual'!$B$2:$B$2629,$B332,'Retiro Mensual'!$C$2:$C$2629,BA$5)</f>
        <v>0</v>
      </c>
      <c r="BB332" s="13">
        <f>SUMIFS('Retiro Mensual'!$E$2:$E$2629,'Retiro Mensual'!$A$2:$A$2629,BB$4,'Retiro Mensual'!$B$2:$B$2629,$B332,'Retiro Mensual'!$C$2:$C$2629,BB$5)</f>
        <v>0</v>
      </c>
      <c r="BC332" s="13">
        <f>SUMIFS('Retiro Mensual'!$E$2:$E$2629,'Retiro Mensual'!$A$2:$A$2629,BC$4,'Retiro Mensual'!$B$2:$B$2629,$B332,'Retiro Mensual'!$C$2:$C$2629,BC$5)</f>
        <v>0</v>
      </c>
      <c r="BD332" s="13">
        <f>SUMIFS('Retiro Mensual'!$E$2:$E$2629,'Retiro Mensual'!$A$2:$A$2629,BD$4,'Retiro Mensual'!$B$2:$B$2629,$B332,'Retiro Mensual'!$C$2:$C$2629,BD$5)</f>
        <v>0</v>
      </c>
      <c r="BE332" s="13">
        <f>SUMIFS('Retiro Mensual'!$E$2:$E$2629,'Retiro Mensual'!$A$2:$A$2629,BE$4,'Retiro Mensual'!$B$2:$B$2629,$B332,'Retiro Mensual'!$C$2:$C$2629,BE$5)</f>
        <v>0</v>
      </c>
      <c r="BF332" s="13">
        <f>SUMIFS('Retiro Mensual'!$E$2:$E$2629,'Retiro Mensual'!$A$2:$A$2629,BF$4,'Retiro Mensual'!$B$2:$B$2629,$B332,'Retiro Mensual'!$C$2:$C$2629,BF$5)</f>
        <v>0</v>
      </c>
      <c r="BG332" s="13">
        <f>SUMIFS('Retiro Mensual'!$E$2:$E$2629,'Retiro Mensual'!$A$2:$A$2629,BG$4,'Retiro Mensual'!$B$2:$B$2629,$B332,'Retiro Mensual'!$C$2:$C$2629,BG$5)</f>
        <v>0</v>
      </c>
      <c r="BH332" s="13">
        <f>SUMIFS('Retiro Mensual'!$E$2:$E$2629,'Retiro Mensual'!$A$2:$A$2629,BH$4,'Retiro Mensual'!$B$2:$B$2629,$B332,'Retiro Mensual'!$C$2:$C$2629,BH$5)</f>
        <v>0</v>
      </c>
      <c r="BI332" s="13">
        <f>SUMIFS('Retiro Mensual'!$E$2:$E$2629,'Retiro Mensual'!$A$2:$A$2629,BI$4,'Retiro Mensual'!$B$2:$B$2629,$B332,'Retiro Mensual'!$C$2:$C$2629,BI$5)</f>
        <v>0</v>
      </c>
      <c r="BJ332" s="13">
        <f>SUMIFS('Retiro Mensual'!$E$2:$E$2629,'Retiro Mensual'!$A$2:$A$2629,BJ$4,'Retiro Mensual'!$B$2:$B$2629,$B332,'Retiro Mensual'!$C$2:$C$2629,BJ$5)</f>
        <v>0</v>
      </c>
      <c r="BK332" s="14">
        <f>SUMIFS('Retiro Mensual'!$E$2:$E$2629,'Retiro Mensual'!$A$2:$A$2629,BK$4,'Retiro Mensual'!$B$2:$B$2629,$B332,'Retiro Mensual'!$C$2:$C$2629,BK$5)</f>
        <v>0</v>
      </c>
      <c r="BL332" s="12">
        <f>SUMIFS('Retiro Mensual'!$E$2:$E$2629,'Retiro Mensual'!$A$2:$A$2629,BL$4,'Retiro Mensual'!$B$2:$B$2629,$B332,'Retiro Mensual'!$C$2:$C$2629,BL$5)</f>
        <v>0</v>
      </c>
      <c r="BM332" s="13">
        <f>SUMIFS('Retiro Mensual'!$E$2:$E$2629,'Retiro Mensual'!$A$2:$A$2629,BM$4,'Retiro Mensual'!$B$2:$B$2629,$B332,'Retiro Mensual'!$C$2:$C$2629,BM$5)</f>
        <v>0</v>
      </c>
      <c r="BN332" s="13">
        <f>SUMIFS('Retiro Mensual'!$E$2:$E$2629,'Retiro Mensual'!$A$2:$A$2629,BN$4,'Retiro Mensual'!$B$2:$B$2629,$B332,'Retiro Mensual'!$C$2:$C$2629,BN$5)</f>
        <v>0</v>
      </c>
      <c r="BO332" s="13">
        <f>SUMIFS('Retiro Mensual'!$E$2:$E$2629,'Retiro Mensual'!$A$2:$A$2629,BO$4,'Retiro Mensual'!$B$2:$B$2629,$B332,'Retiro Mensual'!$C$2:$C$2629,BO$5)</f>
        <v>0</v>
      </c>
      <c r="BP332" s="13">
        <f>SUMIFS('Retiro Mensual'!$E$2:$E$2629,'Retiro Mensual'!$A$2:$A$2629,BP$4,'Retiro Mensual'!$B$2:$B$2629,$B332,'Retiro Mensual'!$C$2:$C$2629,BP$5)</f>
        <v>0</v>
      </c>
      <c r="BQ332" s="13">
        <f>SUMIFS('Retiro Mensual'!$E$2:$E$2629,'Retiro Mensual'!$A$2:$A$2629,BQ$4,'Retiro Mensual'!$B$2:$B$2629,$B332,'Retiro Mensual'!$C$2:$C$2629,BQ$5)</f>
        <v>0</v>
      </c>
      <c r="BR332" s="13">
        <f>SUMIFS('Retiro Mensual'!$E$2:$E$2629,'Retiro Mensual'!$A$2:$A$2629,BR$4,'Retiro Mensual'!$B$2:$B$2629,$B332,'Retiro Mensual'!$C$2:$C$2629,BR$5)</f>
        <v>0</v>
      </c>
      <c r="BS332" s="13">
        <f>SUMIFS('Retiro Mensual'!$E$2:$E$2629,'Retiro Mensual'!$A$2:$A$2629,BS$4,'Retiro Mensual'!$B$2:$B$2629,$B332,'Retiro Mensual'!$C$2:$C$2629,BS$5)</f>
        <v>0</v>
      </c>
      <c r="BT332" s="13">
        <f>SUMIFS('Retiro Mensual'!$E$2:$E$2629,'Retiro Mensual'!$A$2:$A$2629,BT$4,'Retiro Mensual'!$B$2:$B$2629,$B332,'Retiro Mensual'!$C$2:$C$2629,BT$5)</f>
        <v>0</v>
      </c>
      <c r="BU332" s="13">
        <f>SUMIFS('Retiro Mensual'!$E$2:$E$2629,'Retiro Mensual'!$A$2:$A$2629,BU$4,'Retiro Mensual'!$B$2:$B$2629,$B332,'Retiro Mensual'!$C$2:$C$2629,BU$5)</f>
        <v>0</v>
      </c>
      <c r="BV332" s="13">
        <f>SUMIFS('Retiro Mensual'!$E$2:$E$2629,'Retiro Mensual'!$A$2:$A$2629,BV$4,'Retiro Mensual'!$B$2:$B$2629,$B332,'Retiro Mensual'!$C$2:$C$2629,BV$5)</f>
        <v>0</v>
      </c>
      <c r="BW332" s="14">
        <f>SUMIFS('Retiro Mensual'!$E$2:$E$2629,'Retiro Mensual'!$A$2:$A$2629,BW$4,'Retiro Mensual'!$B$2:$B$2629,$B332,'Retiro Mensual'!$C$2:$C$2629,BW$5)</f>
        <v>0</v>
      </c>
      <c r="BX332" s="13"/>
      <c r="BY332" s="12">
        <f>SUMIFS('Compra Ventas'!$E$2:$E$2700,'Compra Ventas'!$A$2:$A$2700,BY$4,'Compra Ventas'!$B$2:$B$2700,$B332,'Compra Ventas'!$C$2:$C$2700,BY$5)</f>
        <v>0</v>
      </c>
      <c r="BZ332" s="13">
        <f>SUMIFS('Compra Ventas'!$E$2:$E$2700,'Compra Ventas'!$A$2:$A$2700,BZ$4,'Compra Ventas'!$B$2:$B$2700,$B332,'Compra Ventas'!$C$2:$C$2700,BZ$5)</f>
        <v>0</v>
      </c>
      <c r="CA332" s="13">
        <f>SUMIFS('Compra Ventas'!$E$2:$E$2700,'Compra Ventas'!$A$2:$A$2700,CA$4,'Compra Ventas'!$B$2:$B$2700,$B332,'Compra Ventas'!$C$2:$C$2700,CA$5)</f>
        <v>0</v>
      </c>
      <c r="CB332" s="13">
        <f>SUMIFS('Compra Ventas'!$E$2:$E$2700,'Compra Ventas'!$A$2:$A$2700,CB$4,'Compra Ventas'!$B$2:$B$2700,$B332,'Compra Ventas'!$C$2:$C$2700,CB$5)</f>
        <v>0</v>
      </c>
      <c r="CC332" s="13">
        <f>SUMIFS('Compra Ventas'!$E$2:$E$2700,'Compra Ventas'!$A$2:$A$2700,CC$4,'Compra Ventas'!$B$2:$B$2700,$B332,'Compra Ventas'!$C$2:$C$2700,CC$5)</f>
        <v>0</v>
      </c>
      <c r="CD332" s="13">
        <f>SUMIFS('Compra Ventas'!$E$2:$E$2700,'Compra Ventas'!$A$2:$A$2700,CD$4,'Compra Ventas'!$B$2:$B$2700,$B332,'Compra Ventas'!$C$2:$C$2700,CD$5)</f>
        <v>0</v>
      </c>
      <c r="CE332" s="13">
        <f>SUMIFS('Compra Ventas'!$E$2:$E$2700,'Compra Ventas'!$A$2:$A$2700,CE$4,'Compra Ventas'!$B$2:$B$2700,$B332,'Compra Ventas'!$C$2:$C$2700,CE$5)</f>
        <v>0</v>
      </c>
      <c r="CF332" s="13">
        <f>SUMIFS('Compra Ventas'!$E$2:$E$2700,'Compra Ventas'!$A$2:$A$2700,CF$4,'Compra Ventas'!$B$2:$B$2700,$B332,'Compra Ventas'!$C$2:$C$2700,CF$5)</f>
        <v>0</v>
      </c>
      <c r="CG332" s="13">
        <f>SUMIFS('Compra Ventas'!$E$2:$E$2700,'Compra Ventas'!$A$2:$A$2700,CG$4,'Compra Ventas'!$B$2:$B$2700,$B332,'Compra Ventas'!$C$2:$C$2700,CG$5)</f>
        <v>0</v>
      </c>
      <c r="CH332" s="13">
        <f>SUMIFS('Compra Ventas'!$E$2:$E$2700,'Compra Ventas'!$A$2:$A$2700,CH$4,'Compra Ventas'!$B$2:$B$2700,$B332,'Compra Ventas'!$C$2:$C$2700,CH$5)</f>
        <v>0</v>
      </c>
      <c r="CI332" s="13">
        <f>SUMIFS('Compra Ventas'!$E$2:$E$2700,'Compra Ventas'!$A$2:$A$2700,CI$4,'Compra Ventas'!$B$2:$B$2700,$B332,'Compra Ventas'!$C$2:$C$2700,CI$5)</f>
        <v>0</v>
      </c>
      <c r="CJ332" s="14">
        <f>SUMIFS('Compra Ventas'!$E$2:$E$2700,'Compra Ventas'!$A$2:$A$2700,CJ$4,'Compra Ventas'!$B$2:$B$2700,$B332,'Compra Ventas'!$C$2:$C$2700,CJ$5)</f>
        <v>0</v>
      </c>
      <c r="CK332" s="12">
        <f>SUMIFS('Compra Ventas'!$E$2:$E$2700,'Compra Ventas'!$A$2:$A$2700,CK$4,'Compra Ventas'!$B$2:$B$2700,$B332,'Compra Ventas'!$C$2:$C$2700,CK$5)</f>
        <v>0</v>
      </c>
      <c r="CL332" s="13">
        <f>SUMIFS('Compra Ventas'!$E$2:$E$2700,'Compra Ventas'!$A$2:$A$2700,CL$4,'Compra Ventas'!$B$2:$B$2700,$B332,'Compra Ventas'!$C$2:$C$2700,CL$5)</f>
        <v>0</v>
      </c>
      <c r="CM332" s="13">
        <f>SUMIFS('Compra Ventas'!$E$2:$E$2700,'Compra Ventas'!$A$2:$A$2700,CM$4,'Compra Ventas'!$B$2:$B$2700,$B332,'Compra Ventas'!$C$2:$C$2700,CM$5)</f>
        <v>0</v>
      </c>
      <c r="CN332" s="13">
        <f>SUMIFS('Compra Ventas'!$E$2:$E$2700,'Compra Ventas'!$A$2:$A$2700,CN$4,'Compra Ventas'!$B$2:$B$2700,$B332,'Compra Ventas'!$C$2:$C$2700,CN$5)</f>
        <v>0</v>
      </c>
      <c r="CO332" s="13">
        <f>SUMIFS('Compra Ventas'!$E$2:$E$2700,'Compra Ventas'!$A$2:$A$2700,CO$4,'Compra Ventas'!$B$2:$B$2700,$B332,'Compra Ventas'!$C$2:$C$2700,CO$5)</f>
        <v>0</v>
      </c>
      <c r="CP332" s="13">
        <f>SUMIFS('Compra Ventas'!$E$2:$E$2700,'Compra Ventas'!$A$2:$A$2700,CP$4,'Compra Ventas'!$B$2:$B$2700,$B332,'Compra Ventas'!$C$2:$C$2700,CP$5)</f>
        <v>0</v>
      </c>
      <c r="CQ332" s="13">
        <f>SUMIFS('Compra Ventas'!$E$2:$E$2700,'Compra Ventas'!$A$2:$A$2700,CQ$4,'Compra Ventas'!$B$2:$B$2700,$B332,'Compra Ventas'!$C$2:$C$2700,CQ$5)</f>
        <v>0</v>
      </c>
      <c r="CR332" s="13">
        <f>SUMIFS('Compra Ventas'!$E$2:$E$2700,'Compra Ventas'!$A$2:$A$2700,CR$4,'Compra Ventas'!$B$2:$B$2700,$B332,'Compra Ventas'!$C$2:$C$2700,CR$5)</f>
        <v>0</v>
      </c>
      <c r="CS332" s="13">
        <f>SUMIFS('Compra Ventas'!$E$2:$E$2700,'Compra Ventas'!$A$2:$A$2700,CS$4,'Compra Ventas'!$B$2:$B$2700,$B332,'Compra Ventas'!$C$2:$C$2700,CS$5)</f>
        <v>0</v>
      </c>
      <c r="CT332" s="13">
        <f>SUMIFS('Compra Ventas'!$E$2:$E$2700,'Compra Ventas'!$A$2:$A$2700,CT$4,'Compra Ventas'!$B$2:$B$2700,$B332,'Compra Ventas'!$C$2:$C$2700,CT$5)</f>
        <v>0</v>
      </c>
      <c r="CU332" s="13">
        <f>SUMIFS('Compra Ventas'!$E$2:$E$2700,'Compra Ventas'!$A$2:$A$2700,CU$4,'Compra Ventas'!$B$2:$B$2700,$B332,'Compra Ventas'!$C$2:$C$2700,CU$5)</f>
        <v>0</v>
      </c>
      <c r="CV332" s="14">
        <f>SUMIFS('Compra Ventas'!$E$2:$E$2700,'Compra Ventas'!$A$2:$A$2700,CV$4,'Compra Ventas'!$B$2:$B$2700,$B332,'Compra Ventas'!$C$2:$C$2700,CV$5)</f>
        <v>0</v>
      </c>
      <c r="CW332" s="12">
        <f>SUMIFS('Compra Ventas'!$E$2:$E$2700,'Compra Ventas'!$A$2:$A$2700,CW$4,'Compra Ventas'!$B$2:$B$2700,$B332,'Compra Ventas'!$C$2:$C$2700,CW$5)</f>
        <v>0</v>
      </c>
      <c r="CX332" s="13">
        <f>SUMIFS('Compra Ventas'!$E$2:$E$2700,'Compra Ventas'!$A$2:$A$2700,CX$4,'Compra Ventas'!$B$2:$B$2700,$B332,'Compra Ventas'!$C$2:$C$2700,CX$5)</f>
        <v>0</v>
      </c>
      <c r="CY332" s="13">
        <f>SUMIFS('Compra Ventas'!$E$2:$E$2700,'Compra Ventas'!$A$2:$A$2700,CY$4,'Compra Ventas'!$B$2:$B$2700,$B332,'Compra Ventas'!$C$2:$C$2700,CY$5)</f>
        <v>0</v>
      </c>
      <c r="CZ332" s="13">
        <f>SUMIFS('Compra Ventas'!$E$2:$E$2700,'Compra Ventas'!$A$2:$A$2700,CZ$4,'Compra Ventas'!$B$2:$B$2700,$B332,'Compra Ventas'!$C$2:$C$2700,CZ$5)</f>
        <v>0</v>
      </c>
      <c r="DA332" s="13">
        <f>SUMIFS('Compra Ventas'!$E$2:$E$2700,'Compra Ventas'!$A$2:$A$2700,DA$4,'Compra Ventas'!$B$2:$B$2700,$B332,'Compra Ventas'!$C$2:$C$2700,DA$5)</f>
        <v>0</v>
      </c>
      <c r="DB332" s="13">
        <f>SUMIFS('Compra Ventas'!$E$2:$E$2700,'Compra Ventas'!$A$2:$A$2700,DB$4,'Compra Ventas'!$B$2:$B$2700,$B332,'Compra Ventas'!$C$2:$C$2700,DB$5)</f>
        <v>0</v>
      </c>
      <c r="DC332" s="13">
        <f>SUMIFS('Compra Ventas'!$E$2:$E$2700,'Compra Ventas'!$A$2:$A$2700,DC$4,'Compra Ventas'!$B$2:$B$2700,$B332,'Compra Ventas'!$C$2:$C$2700,DC$5)</f>
        <v>0</v>
      </c>
      <c r="DD332" s="13">
        <f>SUMIFS('Compra Ventas'!$E$2:$E$2700,'Compra Ventas'!$A$2:$A$2700,DD$4,'Compra Ventas'!$B$2:$B$2700,$B332,'Compra Ventas'!$C$2:$C$2700,DD$5)</f>
        <v>0</v>
      </c>
      <c r="DE332" s="13">
        <f>SUMIFS('Compra Ventas'!$E$2:$E$2700,'Compra Ventas'!$A$2:$A$2700,DE$4,'Compra Ventas'!$B$2:$B$2700,$B332,'Compra Ventas'!$C$2:$C$2700,DE$5)</f>
        <v>0</v>
      </c>
      <c r="DF332" s="13">
        <f>SUMIFS('Compra Ventas'!$E$2:$E$2700,'Compra Ventas'!$A$2:$A$2700,DF$4,'Compra Ventas'!$B$2:$B$2700,$B332,'Compra Ventas'!$C$2:$C$2700,DF$5)</f>
        <v>0</v>
      </c>
      <c r="DG332" s="13">
        <f>SUMIFS('Compra Ventas'!$E$2:$E$2700,'Compra Ventas'!$A$2:$A$2700,DG$4,'Compra Ventas'!$B$2:$B$2700,$B332,'Compra Ventas'!$C$2:$C$2700,DG$5)</f>
        <v>0</v>
      </c>
      <c r="DH332" s="14">
        <f>SUMIFS('Compra Ventas'!$E$2:$E$2700,'Compra Ventas'!$A$2:$A$2700,DH$4,'Compra Ventas'!$B$2:$B$2700,$B332,'Compra Ventas'!$C$2:$C$2700,DH$5)</f>
        <v>0</v>
      </c>
      <c r="DI332" s="84"/>
      <c r="DJ332" s="98">
        <f>SUMIFS('Ajuste Ciclado'!D$5:D$47,'Ajuste Ciclado'!$C$5:$C$47,Balance!DJ$4,'Ajuste Ciclado'!$B$5:$B$47,Balance!$B332)</f>
        <v>0</v>
      </c>
      <c r="DK332" s="99">
        <f>SUMIFS('Ajuste Ciclado'!E$5:E$47,'Ajuste Ciclado'!$C$5:$C$47,Balance!DK$4,'Ajuste Ciclado'!$B$5:$B$47,Balance!$B332)</f>
        <v>0</v>
      </c>
      <c r="DL332" s="99">
        <f>SUMIFS('Ajuste Ciclado'!F$5:F$47,'Ajuste Ciclado'!$C$5:$C$47,Balance!DL$4,'Ajuste Ciclado'!$B$5:$B$47,Balance!$B332)</f>
        <v>0</v>
      </c>
      <c r="DM332" s="99">
        <f>SUMIFS('Ajuste Ciclado'!G$5:G$47,'Ajuste Ciclado'!$C$5:$C$47,Balance!DM$4,'Ajuste Ciclado'!$B$5:$B$47,Balance!$B332)</f>
        <v>0</v>
      </c>
      <c r="DN332" s="99">
        <f>SUMIFS('Ajuste Ciclado'!H$5:H$47,'Ajuste Ciclado'!$C$5:$C$47,Balance!DN$4,'Ajuste Ciclado'!$B$5:$B$47,Balance!$B332)</f>
        <v>0</v>
      </c>
      <c r="DO332" s="99">
        <f>SUMIFS('Ajuste Ciclado'!I$5:I$47,'Ajuste Ciclado'!$C$5:$C$47,Balance!DO$4,'Ajuste Ciclado'!$B$5:$B$47,Balance!$B332)</f>
        <v>0</v>
      </c>
      <c r="DP332" s="99">
        <f>SUMIFS('Ajuste Ciclado'!J$5:J$47,'Ajuste Ciclado'!$C$5:$C$47,Balance!DP$4,'Ajuste Ciclado'!$B$5:$B$47,Balance!$B332)</f>
        <v>0</v>
      </c>
      <c r="DQ332" s="99">
        <f>SUMIFS('Ajuste Ciclado'!K$5:K$47,'Ajuste Ciclado'!$C$5:$C$47,Balance!DQ$4,'Ajuste Ciclado'!$B$5:$B$47,Balance!$B332)</f>
        <v>0</v>
      </c>
      <c r="DR332" s="99">
        <f>SUMIFS('Ajuste Ciclado'!L$5:L$47,'Ajuste Ciclado'!$C$5:$C$47,Balance!DR$4,'Ajuste Ciclado'!$B$5:$B$47,Balance!$B332)</f>
        <v>0</v>
      </c>
      <c r="DS332" s="99">
        <f>SUMIFS('Ajuste Ciclado'!M$5:M$47,'Ajuste Ciclado'!$C$5:$C$47,Balance!DS$4,'Ajuste Ciclado'!$B$5:$B$47,Balance!$B332)</f>
        <v>0</v>
      </c>
      <c r="DT332" s="99">
        <f>SUMIFS('Ajuste Ciclado'!N$5:N$47,'Ajuste Ciclado'!$C$5:$C$47,Balance!DT$4,'Ajuste Ciclado'!$B$5:$B$47,Balance!$B332)</f>
        <v>0</v>
      </c>
      <c r="DU332" s="100">
        <f>SUMIFS('Ajuste Ciclado'!O$5:O$47,'Ajuste Ciclado'!$C$5:$C$47,Balance!DU$4,'Ajuste Ciclado'!$B$5:$B$47,Balance!$B332)</f>
        <v>0</v>
      </c>
      <c r="DV332" s="98">
        <f>SUMIFS('Ajuste Ciclado'!D$5:D$47,'Ajuste Ciclado'!$C$5:$C$47,Balance!DV$4,'Ajuste Ciclado'!$B$5:$B$47,Balance!$B332)</f>
        <v>0</v>
      </c>
      <c r="DW332" s="99">
        <f>SUMIFS('Ajuste Ciclado'!E$5:E$47,'Ajuste Ciclado'!$C$5:$C$47,Balance!DW$4,'Ajuste Ciclado'!$B$5:$B$47,Balance!$B332)</f>
        <v>0</v>
      </c>
      <c r="DX332" s="99">
        <f>SUMIFS('Ajuste Ciclado'!F$5:F$47,'Ajuste Ciclado'!$C$5:$C$47,Balance!DX$4,'Ajuste Ciclado'!$B$5:$B$47,Balance!$B332)</f>
        <v>0</v>
      </c>
      <c r="DY332" s="99">
        <f>SUMIFS('Ajuste Ciclado'!G$5:G$47,'Ajuste Ciclado'!$C$5:$C$47,Balance!DY$4,'Ajuste Ciclado'!$B$5:$B$47,Balance!$B332)</f>
        <v>0</v>
      </c>
      <c r="DZ332" s="99">
        <f>SUMIFS('Ajuste Ciclado'!H$5:H$47,'Ajuste Ciclado'!$C$5:$C$47,Balance!DZ$4,'Ajuste Ciclado'!$B$5:$B$47,Balance!$B332)</f>
        <v>0</v>
      </c>
      <c r="EA332" s="99">
        <f>SUMIFS('Ajuste Ciclado'!I$5:I$47,'Ajuste Ciclado'!$C$5:$C$47,Balance!EA$4,'Ajuste Ciclado'!$B$5:$B$47,Balance!$B332)</f>
        <v>0</v>
      </c>
      <c r="EB332" s="99">
        <f>SUMIFS('Ajuste Ciclado'!J$5:J$47,'Ajuste Ciclado'!$C$5:$C$47,Balance!EB$4,'Ajuste Ciclado'!$B$5:$B$47,Balance!$B332)</f>
        <v>0</v>
      </c>
      <c r="EC332" s="99">
        <f>SUMIFS('Ajuste Ciclado'!K$5:K$47,'Ajuste Ciclado'!$C$5:$C$47,Balance!EC$4,'Ajuste Ciclado'!$B$5:$B$47,Balance!$B332)</f>
        <v>0</v>
      </c>
      <c r="ED332" s="99">
        <f>SUMIFS('Ajuste Ciclado'!L$5:L$47,'Ajuste Ciclado'!$C$5:$C$47,Balance!ED$4,'Ajuste Ciclado'!$B$5:$B$47,Balance!$B332)</f>
        <v>0</v>
      </c>
      <c r="EE332" s="99">
        <f>SUMIFS('Ajuste Ciclado'!M$5:M$47,'Ajuste Ciclado'!$C$5:$C$47,Balance!EE$4,'Ajuste Ciclado'!$B$5:$B$47,Balance!$B332)</f>
        <v>0</v>
      </c>
      <c r="EF332" s="99">
        <f>SUMIFS('Ajuste Ciclado'!N$5:N$47,'Ajuste Ciclado'!$C$5:$C$47,Balance!EF$4,'Ajuste Ciclado'!$B$5:$B$47,Balance!$B332)</f>
        <v>0</v>
      </c>
      <c r="EG332" s="100">
        <f>SUMIFS('Ajuste Ciclado'!O$5:O$47,'Ajuste Ciclado'!$C$5:$C$47,Balance!EG$4,'Ajuste Ciclado'!$B$5:$B$47,Balance!$B332)</f>
        <v>0</v>
      </c>
      <c r="EH332" s="98">
        <f>SUMIFS('Ajuste Ciclado'!D$5:D$47,'Ajuste Ciclado'!$C$5:$C$47,Balance!EH$4,'Ajuste Ciclado'!$B$5:$B$47,Balance!$B332)</f>
        <v>0</v>
      </c>
      <c r="EI332" s="99">
        <f>SUMIFS('Ajuste Ciclado'!E$5:E$47,'Ajuste Ciclado'!$C$5:$C$47,Balance!EI$4,'Ajuste Ciclado'!$B$5:$B$47,Balance!$B332)</f>
        <v>0</v>
      </c>
      <c r="EJ332" s="99">
        <f>SUMIFS('Ajuste Ciclado'!F$5:F$47,'Ajuste Ciclado'!$C$5:$C$47,Balance!EJ$4,'Ajuste Ciclado'!$B$5:$B$47,Balance!$B332)</f>
        <v>0</v>
      </c>
      <c r="EK332" s="99">
        <f>SUMIFS('Ajuste Ciclado'!G$5:G$47,'Ajuste Ciclado'!$C$5:$C$47,Balance!EK$4,'Ajuste Ciclado'!$B$5:$B$47,Balance!$B332)</f>
        <v>0</v>
      </c>
      <c r="EL332" s="99">
        <f>SUMIFS('Ajuste Ciclado'!H$5:H$47,'Ajuste Ciclado'!$C$5:$C$47,Balance!EL$4,'Ajuste Ciclado'!$B$5:$B$47,Balance!$B332)</f>
        <v>0</v>
      </c>
      <c r="EM332" s="99">
        <f>SUMIFS('Ajuste Ciclado'!I$5:I$47,'Ajuste Ciclado'!$C$5:$C$47,Balance!EM$4,'Ajuste Ciclado'!$B$5:$B$47,Balance!$B332)</f>
        <v>0</v>
      </c>
      <c r="EN332" s="99">
        <f>SUMIFS('Ajuste Ciclado'!J$5:J$47,'Ajuste Ciclado'!$C$5:$C$47,Balance!EN$4,'Ajuste Ciclado'!$B$5:$B$47,Balance!$B332)</f>
        <v>0</v>
      </c>
      <c r="EO332" s="99">
        <f>SUMIFS('Ajuste Ciclado'!K$5:K$47,'Ajuste Ciclado'!$C$5:$C$47,Balance!EO$4,'Ajuste Ciclado'!$B$5:$B$47,Balance!$B332)</f>
        <v>0</v>
      </c>
      <c r="EP332" s="99">
        <f>SUMIFS('Ajuste Ciclado'!L$5:L$47,'Ajuste Ciclado'!$C$5:$C$47,Balance!EP$4,'Ajuste Ciclado'!$B$5:$B$47,Balance!$B332)</f>
        <v>0</v>
      </c>
      <c r="EQ332" s="99">
        <f>SUMIFS('Ajuste Ciclado'!M$5:M$47,'Ajuste Ciclado'!$C$5:$C$47,Balance!EQ$4,'Ajuste Ciclado'!$B$5:$B$47,Balance!$B332)</f>
        <v>0</v>
      </c>
      <c r="ER332" s="99">
        <f>SUMIFS('Ajuste Ciclado'!N$5:N$47,'Ajuste Ciclado'!$C$5:$C$47,Balance!ER$4,'Ajuste Ciclado'!$B$5:$B$47,Balance!$B332)</f>
        <v>0</v>
      </c>
      <c r="ES332" s="100">
        <f>SUMIFS('Ajuste Ciclado'!O$5:O$47,'Ajuste Ciclado'!$C$5:$C$47,Balance!ES$4,'Ajuste Ciclado'!$B$5:$B$47,Balance!$B332)</f>
        <v>0</v>
      </c>
      <c r="ET332" s="84"/>
      <c r="EU332" s="12">
        <f t="shared" si="428"/>
        <v>50694.50331021686</v>
      </c>
      <c r="EV332" s="13">
        <f t="shared" si="393"/>
        <v>41482.307647378693</v>
      </c>
      <c r="EW332" s="13">
        <f t="shared" si="394"/>
        <v>42840.684556364817</v>
      </c>
      <c r="EX332" s="13">
        <f t="shared" si="395"/>
        <v>26755.055100060032</v>
      </c>
      <c r="EY332" s="13">
        <f t="shared" si="396"/>
        <v>15874.51748042667</v>
      </c>
      <c r="EZ332" s="13">
        <f t="shared" si="397"/>
        <v>11318.05074554432</v>
      </c>
      <c r="FA332" s="13">
        <f t="shared" si="398"/>
        <v>14930.71416287389</v>
      </c>
      <c r="FB332" s="13">
        <f t="shared" si="399"/>
        <v>20735.400653691479</v>
      </c>
      <c r="FC332" s="13">
        <f t="shared" si="400"/>
        <v>20636.490428570622</v>
      </c>
      <c r="FD332" s="13">
        <f t="shared" si="401"/>
        <v>5496.5420431815564</v>
      </c>
      <c r="FE332" s="13">
        <f t="shared" si="402"/>
        <v>2106.3051754404278</v>
      </c>
      <c r="FF332" s="14">
        <f t="shared" si="403"/>
        <v>3951.46740759463</v>
      </c>
      <c r="FG332" s="12">
        <f t="shared" si="404"/>
        <v>50803.366285138793</v>
      </c>
      <c r="FH332" s="13">
        <f t="shared" si="405"/>
        <v>41831.340335380337</v>
      </c>
      <c r="FI332" s="13">
        <f t="shared" si="406"/>
        <v>43322.744166667013</v>
      </c>
      <c r="FJ332" s="13">
        <f t="shared" si="407"/>
        <v>28426.386097115381</v>
      </c>
      <c r="FK332" s="13">
        <f t="shared" si="408"/>
        <v>15496.215142237261</v>
      </c>
      <c r="FL332" s="13">
        <f t="shared" si="409"/>
        <v>11429.032344026131</v>
      </c>
      <c r="FM332" s="13">
        <f t="shared" si="410"/>
        <v>15887.205602973911</v>
      </c>
      <c r="FN332" s="13">
        <f t="shared" si="411"/>
        <v>20869.940677038299</v>
      </c>
      <c r="FO332" s="13">
        <f t="shared" si="412"/>
        <v>21116.94489528369</v>
      </c>
      <c r="FP332" s="13">
        <f t="shared" si="413"/>
        <v>8618.8583132124713</v>
      </c>
      <c r="FQ332" s="13">
        <f t="shared" si="414"/>
        <v>12790.62148431204</v>
      </c>
      <c r="FR332" s="14">
        <f t="shared" si="415"/>
        <v>17700.430604374738</v>
      </c>
      <c r="FS332" s="12">
        <f t="shared" si="416"/>
        <v>50816.114212625493</v>
      </c>
      <c r="FT332" s="13">
        <f t="shared" si="417"/>
        <v>41841.927884127523</v>
      </c>
      <c r="FU332" s="13">
        <f t="shared" si="418"/>
        <v>43175.09869351107</v>
      </c>
      <c r="FV332" s="13">
        <f t="shared" si="419"/>
        <v>28212.293847050321</v>
      </c>
      <c r="FW332" s="13">
        <f t="shared" si="420"/>
        <v>16181.754191350839</v>
      </c>
      <c r="FX332" s="13">
        <f t="shared" si="421"/>
        <v>12362.71938275303</v>
      </c>
      <c r="FY332" s="13">
        <f t="shared" si="422"/>
        <v>17464.895928739021</v>
      </c>
      <c r="FZ332" s="13">
        <f t="shared" si="423"/>
        <v>23218.441695244019</v>
      </c>
      <c r="GA332" s="13">
        <f t="shared" si="424"/>
        <v>23104.930838758832</v>
      </c>
      <c r="GB332" s="13">
        <f t="shared" si="425"/>
        <v>19608.683790846761</v>
      </c>
      <c r="GC332" s="13">
        <f t="shared" si="426"/>
        <v>26824.930003773901</v>
      </c>
      <c r="GD332" s="14">
        <f t="shared" si="427"/>
        <v>29256.447952352941</v>
      </c>
      <c r="GE332" s="84"/>
      <c r="GF332" s="12">
        <f t="shared" si="429"/>
        <v>256822.03871134398</v>
      </c>
      <c r="GG332" s="13">
        <f t="shared" si="429"/>
        <v>288293.08594776009</v>
      </c>
      <c r="GH332" s="14">
        <f t="shared" si="429"/>
        <v>332068.23842113372</v>
      </c>
      <c r="GI332" s="6">
        <f t="shared" si="430"/>
        <v>1</v>
      </c>
      <c r="GJ332" s="12">
        <f t="shared" si="431"/>
        <v>0</v>
      </c>
      <c r="GK332" s="13">
        <f t="shared" si="432"/>
        <v>0</v>
      </c>
      <c r="GL332" s="14">
        <f t="shared" si="433"/>
        <v>0</v>
      </c>
      <c r="GM332" s="84"/>
      <c r="GN332" s="66">
        <f t="shared" si="434"/>
        <v>0</v>
      </c>
      <c r="GO332" s="84"/>
      <c r="GP332" s="63" t="str" cm="1">
        <f t="array" ref="GP332">INDEX($GF$4:$GH$4,1,GI332)</f>
        <v>Sample 1</v>
      </c>
      <c r="GQ332" s="12">
        <f t="shared" si="385"/>
        <v>2106.3051754404278</v>
      </c>
      <c r="GR332" s="13">
        <f t="shared" si="385"/>
        <v>3951.46740759463</v>
      </c>
      <c r="GS332" s="14">
        <f t="shared" si="385"/>
        <v>5496.5420431815564</v>
      </c>
      <c r="GT332" s="12">
        <f t="shared" si="386"/>
        <v>8618.8583132124713</v>
      </c>
      <c r="GU332" s="13">
        <f t="shared" si="386"/>
        <v>11429.032344026131</v>
      </c>
      <c r="GV332" s="14">
        <f t="shared" si="386"/>
        <v>12790.62148431204</v>
      </c>
      <c r="GW332" s="12">
        <f t="shared" si="387"/>
        <v>12362.71938275303</v>
      </c>
      <c r="GX332" s="13">
        <f t="shared" si="387"/>
        <v>16181.754191350839</v>
      </c>
      <c r="GY332" s="14">
        <f t="shared" si="387"/>
        <v>17464.895928739021</v>
      </c>
      <c r="GZ332" s="84" t="str">
        <f t="shared" si="390"/>
        <v>Sample 1</v>
      </c>
      <c r="HA332" s="12">
        <f t="shared" si="435"/>
        <v>0</v>
      </c>
      <c r="HB332" s="13">
        <f t="shared" si="435"/>
        <v>0</v>
      </c>
      <c r="HC332" s="14">
        <f t="shared" si="435"/>
        <v>0</v>
      </c>
      <c r="HD332" s="6">
        <f t="shared" si="391"/>
        <v>0</v>
      </c>
      <c r="HE332" s="84" t="str">
        <f t="shared" si="392"/>
        <v>Ok</v>
      </c>
    </row>
    <row r="333" spans="2:213" hidden="1" x14ac:dyDescent="0.3">
      <c r="B333" s="84" t="s">
        <v>166</v>
      </c>
      <c r="C333" s="12">
        <f>SUMIFS(Inyecciones!$E$2:$E$14185,Inyecciones!$A$2:$A$14185,Balance!C$4,Inyecciones!$B$2:$B$14185,Balance!$B333,Inyecciones!$C$2:$C$14185,Balance!C$5)</f>
        <v>61613.189233113262</v>
      </c>
      <c r="D333" s="13">
        <f>SUMIFS(Inyecciones!$E$2:$E$14185,Inyecciones!$A$2:$A$14185,Balance!D$4,Inyecciones!$B$2:$B$14185,Balance!$B333,Inyecciones!$C$2:$C$14185,Balance!D$5)</f>
        <v>49866.540510672203</v>
      </c>
      <c r="E333" s="13">
        <f>SUMIFS(Inyecciones!$E$2:$E$14185,Inyecciones!$A$2:$A$14185,Balance!E$4,Inyecciones!$B$2:$B$14185,Balance!$B333,Inyecciones!$C$2:$C$14185,Balance!E$5)</f>
        <v>49191.017014934077</v>
      </c>
      <c r="F333" s="13">
        <f>SUMIFS(Inyecciones!$E$2:$E$14185,Inyecciones!$A$2:$A$14185,Balance!F$4,Inyecciones!$B$2:$B$14185,Balance!$B333,Inyecciones!$C$2:$C$14185,Balance!F$5)</f>
        <v>29130.550750250211</v>
      </c>
      <c r="G333" s="13">
        <f>SUMIFS(Inyecciones!$E$2:$E$14185,Inyecciones!$A$2:$A$14185,Balance!G$4,Inyecciones!$B$2:$B$14185,Balance!$B333,Inyecciones!$C$2:$C$14185,Balance!G$5)</f>
        <v>16603.284222201459</v>
      </c>
      <c r="H333" s="13">
        <f>SUMIFS(Inyecciones!$E$2:$E$14185,Inyecciones!$A$2:$A$14185,Balance!H$4,Inyecciones!$B$2:$B$14185,Balance!$B333,Inyecciones!$C$2:$C$14185,Balance!H$5)</f>
        <v>10896.2787299467</v>
      </c>
      <c r="I333" s="13">
        <f>SUMIFS(Inyecciones!$E$2:$E$14185,Inyecciones!$A$2:$A$14185,Balance!I$4,Inyecciones!$B$2:$B$14185,Balance!$B333,Inyecciones!$C$2:$C$14185,Balance!I$5)</f>
        <v>14903.564655574401</v>
      </c>
      <c r="J333" s="13">
        <f>SUMIFS(Inyecciones!$E$2:$E$14185,Inyecciones!$A$2:$A$14185,Balance!J$4,Inyecciones!$B$2:$B$14185,Balance!$B333,Inyecciones!$C$2:$C$14185,Balance!J$5)</f>
        <v>21494.919492374771</v>
      </c>
      <c r="K333" s="13">
        <f>SUMIFS(Inyecciones!$E$2:$E$14185,Inyecciones!$A$2:$A$14185,Balance!K$4,Inyecciones!$B$2:$B$14185,Balance!$B333,Inyecciones!$C$2:$C$14185,Balance!K$5)</f>
        <v>25180.96344600651</v>
      </c>
      <c r="L333" s="13">
        <f>SUMIFS(Inyecciones!$E$2:$E$14185,Inyecciones!$A$2:$A$14185,Balance!L$4,Inyecciones!$B$2:$B$14185,Balance!$B333,Inyecciones!$C$2:$C$14185,Balance!L$5)</f>
        <v>5222.7946122659096</v>
      </c>
      <c r="M333" s="13">
        <f>SUMIFS(Inyecciones!$E$2:$E$14185,Inyecciones!$A$2:$A$14185,Balance!M$4,Inyecciones!$B$2:$B$14185,Balance!$B333,Inyecciones!$C$2:$C$14185,Balance!M$5)</f>
        <v>1137.589104417714</v>
      </c>
      <c r="N333" s="14">
        <f>SUMIFS(Inyecciones!$E$2:$E$14185,Inyecciones!$A$2:$A$14185,Balance!N$4,Inyecciones!$B$2:$B$14185,Balance!$B333,Inyecciones!$C$2:$C$14185,Balance!N$5)</f>
        <v>3202.134577530871</v>
      </c>
      <c r="O333" s="12">
        <f>SUMIFS(Inyecciones!$E$2:$E$14185,Inyecciones!$A$2:$A$14185,Balance!O$4,Inyecciones!$B$2:$B$14185,Balance!$B333,Inyecciones!$C$2:$C$14185,Balance!O$5)</f>
        <v>61752.600279917053</v>
      </c>
      <c r="P333" s="13">
        <f>SUMIFS(Inyecciones!$E$2:$E$14185,Inyecciones!$A$2:$A$14185,Balance!P$4,Inyecciones!$B$2:$B$14185,Balance!$B333,Inyecciones!$C$2:$C$14185,Balance!P$5)</f>
        <v>50362.616976448677</v>
      </c>
      <c r="Q333" s="13">
        <f>SUMIFS(Inyecciones!$E$2:$E$14185,Inyecciones!$A$2:$A$14185,Balance!Q$4,Inyecciones!$B$2:$B$14185,Balance!$B333,Inyecciones!$C$2:$C$14185,Balance!Q$5)</f>
        <v>49799.067264235251</v>
      </c>
      <c r="R333" s="13">
        <f>SUMIFS(Inyecciones!$E$2:$E$14185,Inyecciones!$A$2:$A$14185,Balance!R$4,Inyecciones!$B$2:$B$14185,Balance!$B333,Inyecciones!$C$2:$C$14185,Balance!R$5)</f>
        <v>30950.401450550809</v>
      </c>
      <c r="S333" s="13">
        <f>SUMIFS(Inyecciones!$E$2:$E$14185,Inyecciones!$A$2:$A$14185,Balance!S$4,Inyecciones!$B$2:$B$14185,Balance!$B333,Inyecciones!$C$2:$C$14185,Balance!S$5)</f>
        <v>16191.450286282041</v>
      </c>
      <c r="T333" s="13">
        <f>SUMIFS(Inyecciones!$E$2:$E$14185,Inyecciones!$A$2:$A$14185,Balance!T$4,Inyecciones!$B$2:$B$14185,Balance!$B333,Inyecciones!$C$2:$C$14185,Balance!T$5)</f>
        <v>11038.02019465326</v>
      </c>
      <c r="U333" s="13">
        <f>SUMIFS(Inyecciones!$E$2:$E$14185,Inyecciones!$A$2:$A$14185,Balance!U$4,Inyecciones!$B$2:$B$14185,Balance!$B333,Inyecciones!$C$2:$C$14185,Balance!U$5)</f>
        <v>15954.71181714926</v>
      </c>
      <c r="V333" s="13">
        <f>SUMIFS(Inyecciones!$E$2:$E$14185,Inyecciones!$A$2:$A$14185,Balance!V$4,Inyecciones!$B$2:$B$14185,Balance!$B333,Inyecciones!$C$2:$C$14185,Balance!V$5)</f>
        <v>21652.409104430499</v>
      </c>
      <c r="W333" s="13">
        <f>SUMIFS(Inyecciones!$E$2:$E$14185,Inyecciones!$A$2:$A$14185,Balance!W$4,Inyecciones!$B$2:$B$14185,Balance!$B333,Inyecciones!$C$2:$C$14185,Balance!W$5)</f>
        <v>25810.902594496529</v>
      </c>
      <c r="X333" s="13">
        <f>SUMIFS(Inyecciones!$E$2:$E$14185,Inyecciones!$A$2:$A$14185,Balance!X$4,Inyecciones!$B$2:$B$14185,Balance!$B333,Inyecciones!$C$2:$C$14185,Balance!X$5)</f>
        <v>8439.87921917518</v>
      </c>
      <c r="Y333" s="13">
        <f>SUMIFS(Inyecciones!$E$2:$E$14185,Inyecciones!$A$2:$A$14185,Balance!Y$4,Inyecciones!$B$2:$B$14185,Balance!$B333,Inyecciones!$C$2:$C$14185,Balance!Y$5)</f>
        <v>10098.529991393199</v>
      </c>
      <c r="Z333" s="14">
        <f>SUMIFS(Inyecciones!$E$2:$E$14185,Inyecciones!$A$2:$A$14185,Balance!Z$4,Inyecciones!$B$2:$B$14185,Balance!$B333,Inyecciones!$C$2:$C$14185,Balance!Z$5)</f>
        <v>19179.453326818752</v>
      </c>
      <c r="AA333" s="12">
        <f>SUMIFS(Inyecciones!$E$2:$E$14185,Inyecciones!$A$2:$A$14185,Balance!AA$4,Inyecciones!$B$2:$B$14185,Balance!$B333,Inyecciones!$C$2:$C$14185,Balance!AA$5)</f>
        <v>61766.540659210441</v>
      </c>
      <c r="AB333" s="13">
        <f>SUMIFS(Inyecciones!$E$2:$E$14185,Inyecciones!$A$2:$A$14185,Balance!AB$4,Inyecciones!$B$2:$B$14185,Balance!$B333,Inyecciones!$C$2:$C$14185,Balance!AB$5)</f>
        <v>50343.071725804199</v>
      </c>
      <c r="AC333" s="13">
        <f>SUMIFS(Inyecciones!$E$2:$E$14185,Inyecciones!$A$2:$A$14185,Balance!AC$4,Inyecciones!$B$2:$B$14185,Balance!$B333,Inyecciones!$C$2:$C$14185,Balance!AC$5)</f>
        <v>49525.509653495486</v>
      </c>
      <c r="AD333" s="13">
        <f>SUMIFS(Inyecciones!$E$2:$E$14185,Inyecciones!$A$2:$A$14185,Balance!AD$4,Inyecciones!$B$2:$B$14185,Balance!$B333,Inyecciones!$C$2:$C$14185,Balance!AD$5)</f>
        <v>30704.695969226759</v>
      </c>
      <c r="AE333" s="13">
        <f>SUMIFS(Inyecciones!$E$2:$E$14185,Inyecciones!$A$2:$A$14185,Balance!AE$4,Inyecciones!$B$2:$B$14185,Balance!$B333,Inyecciones!$C$2:$C$14185,Balance!AE$5)</f>
        <v>16916.678595242181</v>
      </c>
      <c r="AF333" s="13">
        <f>SUMIFS(Inyecciones!$E$2:$E$14185,Inyecciones!$A$2:$A$14185,Balance!AF$4,Inyecciones!$B$2:$B$14185,Balance!$B333,Inyecciones!$C$2:$C$14185,Balance!AF$5)</f>
        <v>11957.75059998796</v>
      </c>
      <c r="AG333" s="13">
        <f>SUMIFS(Inyecciones!$E$2:$E$14185,Inyecciones!$A$2:$A$14185,Balance!AG$4,Inyecciones!$B$2:$B$14185,Balance!$B333,Inyecciones!$C$2:$C$14185,Balance!AG$5)</f>
        <v>17592.566331367751</v>
      </c>
      <c r="AH333" s="13">
        <f>SUMIFS(Inyecciones!$E$2:$E$14185,Inyecciones!$A$2:$A$14185,Balance!AH$4,Inyecciones!$B$2:$B$14185,Balance!$B333,Inyecciones!$C$2:$C$14185,Balance!AH$5)</f>
        <v>24048.620749832491</v>
      </c>
      <c r="AI333" s="13">
        <f>SUMIFS(Inyecciones!$E$2:$E$14185,Inyecciones!$A$2:$A$14185,Balance!AI$4,Inyecciones!$B$2:$B$14185,Balance!$B333,Inyecciones!$C$2:$C$14185,Balance!AI$5)</f>
        <v>28255.331540883461</v>
      </c>
      <c r="AJ333" s="13">
        <f>SUMIFS(Inyecciones!$E$2:$E$14185,Inyecciones!$A$2:$A$14185,Balance!AJ$4,Inyecciones!$B$2:$B$14185,Balance!$B333,Inyecciones!$C$2:$C$14185,Balance!AJ$5)</f>
        <v>19812.796611683039</v>
      </c>
      <c r="AK333" s="13">
        <f>SUMIFS(Inyecciones!$E$2:$E$14185,Inyecciones!$A$2:$A$14185,Balance!AK$4,Inyecciones!$B$2:$B$14185,Balance!$B333,Inyecciones!$C$2:$C$14185,Balance!AK$5)</f>
        <v>22431.651436265391</v>
      </c>
      <c r="AL333" s="14">
        <f>SUMIFS(Inyecciones!$E$2:$E$14185,Inyecciones!$A$2:$A$14185,Balance!AL$4,Inyecciones!$B$2:$B$14185,Balance!$B333,Inyecciones!$C$2:$C$14185,Balance!AL$5)</f>
        <v>33138.634590222959</v>
      </c>
      <c r="AM333" s="13"/>
      <c r="AN333" s="12">
        <f>SUMIFS('Retiro Mensual'!$E$2:$E$2629,'Retiro Mensual'!$A$2:$A$2629,AN$4,'Retiro Mensual'!$B$2:$B$2629,$B333,'Retiro Mensual'!$C$2:$C$2629,AN$5)</f>
        <v>0</v>
      </c>
      <c r="AO333" s="13">
        <f>SUMIFS('Retiro Mensual'!$E$2:$E$2629,'Retiro Mensual'!$A$2:$A$2629,AO$4,'Retiro Mensual'!$B$2:$B$2629,$B333,'Retiro Mensual'!$C$2:$C$2629,AO$5)</f>
        <v>0</v>
      </c>
      <c r="AP333" s="13">
        <f>SUMIFS('Retiro Mensual'!$E$2:$E$2629,'Retiro Mensual'!$A$2:$A$2629,AP$4,'Retiro Mensual'!$B$2:$B$2629,$B333,'Retiro Mensual'!$C$2:$C$2629,AP$5)</f>
        <v>0</v>
      </c>
      <c r="AQ333" s="13">
        <f>SUMIFS('Retiro Mensual'!$E$2:$E$2629,'Retiro Mensual'!$A$2:$A$2629,AQ$4,'Retiro Mensual'!$B$2:$B$2629,$B333,'Retiro Mensual'!$C$2:$C$2629,AQ$5)</f>
        <v>0</v>
      </c>
      <c r="AR333" s="13">
        <f>SUMIFS('Retiro Mensual'!$E$2:$E$2629,'Retiro Mensual'!$A$2:$A$2629,AR$4,'Retiro Mensual'!$B$2:$B$2629,$B333,'Retiro Mensual'!$C$2:$C$2629,AR$5)</f>
        <v>0</v>
      </c>
      <c r="AS333" s="13">
        <f>SUMIFS('Retiro Mensual'!$E$2:$E$2629,'Retiro Mensual'!$A$2:$A$2629,AS$4,'Retiro Mensual'!$B$2:$B$2629,$B333,'Retiro Mensual'!$C$2:$C$2629,AS$5)</f>
        <v>0</v>
      </c>
      <c r="AT333" s="13">
        <f>SUMIFS('Retiro Mensual'!$E$2:$E$2629,'Retiro Mensual'!$A$2:$A$2629,AT$4,'Retiro Mensual'!$B$2:$B$2629,$B333,'Retiro Mensual'!$C$2:$C$2629,AT$5)</f>
        <v>0</v>
      </c>
      <c r="AU333" s="13">
        <f>SUMIFS('Retiro Mensual'!$E$2:$E$2629,'Retiro Mensual'!$A$2:$A$2629,AU$4,'Retiro Mensual'!$B$2:$B$2629,$B333,'Retiro Mensual'!$C$2:$C$2629,AU$5)</f>
        <v>0</v>
      </c>
      <c r="AV333" s="13">
        <f>SUMIFS('Retiro Mensual'!$E$2:$E$2629,'Retiro Mensual'!$A$2:$A$2629,AV$4,'Retiro Mensual'!$B$2:$B$2629,$B333,'Retiro Mensual'!$C$2:$C$2629,AV$5)</f>
        <v>0</v>
      </c>
      <c r="AW333" s="13">
        <f>SUMIFS('Retiro Mensual'!$E$2:$E$2629,'Retiro Mensual'!$A$2:$A$2629,AW$4,'Retiro Mensual'!$B$2:$B$2629,$B333,'Retiro Mensual'!$C$2:$C$2629,AW$5)</f>
        <v>0</v>
      </c>
      <c r="AX333" s="13">
        <f>SUMIFS('Retiro Mensual'!$E$2:$E$2629,'Retiro Mensual'!$A$2:$A$2629,AX$4,'Retiro Mensual'!$B$2:$B$2629,$B333,'Retiro Mensual'!$C$2:$C$2629,AX$5)</f>
        <v>0</v>
      </c>
      <c r="AY333" s="14">
        <f>SUMIFS('Retiro Mensual'!$E$2:$E$2629,'Retiro Mensual'!$A$2:$A$2629,AY$4,'Retiro Mensual'!$B$2:$B$2629,$B333,'Retiro Mensual'!$C$2:$C$2629,AY$5)</f>
        <v>0</v>
      </c>
      <c r="AZ333" s="12">
        <f>SUMIFS('Retiro Mensual'!$E$2:$E$2629,'Retiro Mensual'!$A$2:$A$2629,AZ$4,'Retiro Mensual'!$B$2:$B$2629,$B333,'Retiro Mensual'!$C$2:$C$2629,AZ$5)</f>
        <v>0</v>
      </c>
      <c r="BA333" s="13">
        <f>SUMIFS('Retiro Mensual'!$E$2:$E$2629,'Retiro Mensual'!$A$2:$A$2629,BA$4,'Retiro Mensual'!$B$2:$B$2629,$B333,'Retiro Mensual'!$C$2:$C$2629,BA$5)</f>
        <v>0</v>
      </c>
      <c r="BB333" s="13">
        <f>SUMIFS('Retiro Mensual'!$E$2:$E$2629,'Retiro Mensual'!$A$2:$A$2629,BB$4,'Retiro Mensual'!$B$2:$B$2629,$B333,'Retiro Mensual'!$C$2:$C$2629,BB$5)</f>
        <v>0</v>
      </c>
      <c r="BC333" s="13">
        <f>SUMIFS('Retiro Mensual'!$E$2:$E$2629,'Retiro Mensual'!$A$2:$A$2629,BC$4,'Retiro Mensual'!$B$2:$B$2629,$B333,'Retiro Mensual'!$C$2:$C$2629,BC$5)</f>
        <v>0</v>
      </c>
      <c r="BD333" s="13">
        <f>SUMIFS('Retiro Mensual'!$E$2:$E$2629,'Retiro Mensual'!$A$2:$A$2629,BD$4,'Retiro Mensual'!$B$2:$B$2629,$B333,'Retiro Mensual'!$C$2:$C$2629,BD$5)</f>
        <v>0</v>
      </c>
      <c r="BE333" s="13">
        <f>SUMIFS('Retiro Mensual'!$E$2:$E$2629,'Retiro Mensual'!$A$2:$A$2629,BE$4,'Retiro Mensual'!$B$2:$B$2629,$B333,'Retiro Mensual'!$C$2:$C$2629,BE$5)</f>
        <v>0</v>
      </c>
      <c r="BF333" s="13">
        <f>SUMIFS('Retiro Mensual'!$E$2:$E$2629,'Retiro Mensual'!$A$2:$A$2629,BF$4,'Retiro Mensual'!$B$2:$B$2629,$B333,'Retiro Mensual'!$C$2:$C$2629,BF$5)</f>
        <v>0</v>
      </c>
      <c r="BG333" s="13">
        <f>SUMIFS('Retiro Mensual'!$E$2:$E$2629,'Retiro Mensual'!$A$2:$A$2629,BG$4,'Retiro Mensual'!$B$2:$B$2629,$B333,'Retiro Mensual'!$C$2:$C$2629,BG$5)</f>
        <v>0</v>
      </c>
      <c r="BH333" s="13">
        <f>SUMIFS('Retiro Mensual'!$E$2:$E$2629,'Retiro Mensual'!$A$2:$A$2629,BH$4,'Retiro Mensual'!$B$2:$B$2629,$B333,'Retiro Mensual'!$C$2:$C$2629,BH$5)</f>
        <v>0</v>
      </c>
      <c r="BI333" s="13">
        <f>SUMIFS('Retiro Mensual'!$E$2:$E$2629,'Retiro Mensual'!$A$2:$A$2629,BI$4,'Retiro Mensual'!$B$2:$B$2629,$B333,'Retiro Mensual'!$C$2:$C$2629,BI$5)</f>
        <v>0</v>
      </c>
      <c r="BJ333" s="13">
        <f>SUMIFS('Retiro Mensual'!$E$2:$E$2629,'Retiro Mensual'!$A$2:$A$2629,BJ$4,'Retiro Mensual'!$B$2:$B$2629,$B333,'Retiro Mensual'!$C$2:$C$2629,BJ$5)</f>
        <v>0</v>
      </c>
      <c r="BK333" s="14">
        <f>SUMIFS('Retiro Mensual'!$E$2:$E$2629,'Retiro Mensual'!$A$2:$A$2629,BK$4,'Retiro Mensual'!$B$2:$B$2629,$B333,'Retiro Mensual'!$C$2:$C$2629,BK$5)</f>
        <v>0</v>
      </c>
      <c r="BL333" s="12">
        <f>SUMIFS('Retiro Mensual'!$E$2:$E$2629,'Retiro Mensual'!$A$2:$A$2629,BL$4,'Retiro Mensual'!$B$2:$B$2629,$B333,'Retiro Mensual'!$C$2:$C$2629,BL$5)</f>
        <v>0</v>
      </c>
      <c r="BM333" s="13">
        <f>SUMIFS('Retiro Mensual'!$E$2:$E$2629,'Retiro Mensual'!$A$2:$A$2629,BM$4,'Retiro Mensual'!$B$2:$B$2629,$B333,'Retiro Mensual'!$C$2:$C$2629,BM$5)</f>
        <v>0</v>
      </c>
      <c r="BN333" s="13">
        <f>SUMIFS('Retiro Mensual'!$E$2:$E$2629,'Retiro Mensual'!$A$2:$A$2629,BN$4,'Retiro Mensual'!$B$2:$B$2629,$B333,'Retiro Mensual'!$C$2:$C$2629,BN$5)</f>
        <v>0</v>
      </c>
      <c r="BO333" s="13">
        <f>SUMIFS('Retiro Mensual'!$E$2:$E$2629,'Retiro Mensual'!$A$2:$A$2629,BO$4,'Retiro Mensual'!$B$2:$B$2629,$B333,'Retiro Mensual'!$C$2:$C$2629,BO$5)</f>
        <v>0</v>
      </c>
      <c r="BP333" s="13">
        <f>SUMIFS('Retiro Mensual'!$E$2:$E$2629,'Retiro Mensual'!$A$2:$A$2629,BP$4,'Retiro Mensual'!$B$2:$B$2629,$B333,'Retiro Mensual'!$C$2:$C$2629,BP$5)</f>
        <v>0</v>
      </c>
      <c r="BQ333" s="13">
        <f>SUMIFS('Retiro Mensual'!$E$2:$E$2629,'Retiro Mensual'!$A$2:$A$2629,BQ$4,'Retiro Mensual'!$B$2:$B$2629,$B333,'Retiro Mensual'!$C$2:$C$2629,BQ$5)</f>
        <v>0</v>
      </c>
      <c r="BR333" s="13">
        <f>SUMIFS('Retiro Mensual'!$E$2:$E$2629,'Retiro Mensual'!$A$2:$A$2629,BR$4,'Retiro Mensual'!$B$2:$B$2629,$B333,'Retiro Mensual'!$C$2:$C$2629,BR$5)</f>
        <v>0</v>
      </c>
      <c r="BS333" s="13">
        <f>SUMIFS('Retiro Mensual'!$E$2:$E$2629,'Retiro Mensual'!$A$2:$A$2629,BS$4,'Retiro Mensual'!$B$2:$B$2629,$B333,'Retiro Mensual'!$C$2:$C$2629,BS$5)</f>
        <v>0</v>
      </c>
      <c r="BT333" s="13">
        <f>SUMIFS('Retiro Mensual'!$E$2:$E$2629,'Retiro Mensual'!$A$2:$A$2629,BT$4,'Retiro Mensual'!$B$2:$B$2629,$B333,'Retiro Mensual'!$C$2:$C$2629,BT$5)</f>
        <v>0</v>
      </c>
      <c r="BU333" s="13">
        <f>SUMIFS('Retiro Mensual'!$E$2:$E$2629,'Retiro Mensual'!$A$2:$A$2629,BU$4,'Retiro Mensual'!$B$2:$B$2629,$B333,'Retiro Mensual'!$C$2:$C$2629,BU$5)</f>
        <v>0</v>
      </c>
      <c r="BV333" s="13">
        <f>SUMIFS('Retiro Mensual'!$E$2:$E$2629,'Retiro Mensual'!$A$2:$A$2629,BV$4,'Retiro Mensual'!$B$2:$B$2629,$B333,'Retiro Mensual'!$C$2:$C$2629,BV$5)</f>
        <v>0</v>
      </c>
      <c r="BW333" s="14">
        <f>SUMIFS('Retiro Mensual'!$E$2:$E$2629,'Retiro Mensual'!$A$2:$A$2629,BW$4,'Retiro Mensual'!$B$2:$B$2629,$B333,'Retiro Mensual'!$C$2:$C$2629,BW$5)</f>
        <v>0</v>
      </c>
      <c r="BX333" s="13"/>
      <c r="BY333" s="12">
        <f>SUMIFS('Compra Ventas'!$E$2:$E$2700,'Compra Ventas'!$A$2:$A$2700,BY$4,'Compra Ventas'!$B$2:$B$2700,$B333,'Compra Ventas'!$C$2:$C$2700,BY$5)</f>
        <v>0</v>
      </c>
      <c r="BZ333" s="13">
        <f>SUMIFS('Compra Ventas'!$E$2:$E$2700,'Compra Ventas'!$A$2:$A$2700,BZ$4,'Compra Ventas'!$B$2:$B$2700,$B333,'Compra Ventas'!$C$2:$C$2700,BZ$5)</f>
        <v>0</v>
      </c>
      <c r="CA333" s="13">
        <f>SUMIFS('Compra Ventas'!$E$2:$E$2700,'Compra Ventas'!$A$2:$A$2700,CA$4,'Compra Ventas'!$B$2:$B$2700,$B333,'Compra Ventas'!$C$2:$C$2700,CA$5)</f>
        <v>0</v>
      </c>
      <c r="CB333" s="13">
        <f>SUMIFS('Compra Ventas'!$E$2:$E$2700,'Compra Ventas'!$A$2:$A$2700,CB$4,'Compra Ventas'!$B$2:$B$2700,$B333,'Compra Ventas'!$C$2:$C$2700,CB$5)</f>
        <v>0</v>
      </c>
      <c r="CC333" s="13">
        <f>SUMIFS('Compra Ventas'!$E$2:$E$2700,'Compra Ventas'!$A$2:$A$2700,CC$4,'Compra Ventas'!$B$2:$B$2700,$B333,'Compra Ventas'!$C$2:$C$2700,CC$5)</f>
        <v>0</v>
      </c>
      <c r="CD333" s="13">
        <f>SUMIFS('Compra Ventas'!$E$2:$E$2700,'Compra Ventas'!$A$2:$A$2700,CD$4,'Compra Ventas'!$B$2:$B$2700,$B333,'Compra Ventas'!$C$2:$C$2700,CD$5)</f>
        <v>0</v>
      </c>
      <c r="CE333" s="13">
        <f>SUMIFS('Compra Ventas'!$E$2:$E$2700,'Compra Ventas'!$A$2:$A$2700,CE$4,'Compra Ventas'!$B$2:$B$2700,$B333,'Compra Ventas'!$C$2:$C$2700,CE$5)</f>
        <v>0</v>
      </c>
      <c r="CF333" s="13">
        <f>SUMIFS('Compra Ventas'!$E$2:$E$2700,'Compra Ventas'!$A$2:$A$2700,CF$4,'Compra Ventas'!$B$2:$B$2700,$B333,'Compra Ventas'!$C$2:$C$2700,CF$5)</f>
        <v>0</v>
      </c>
      <c r="CG333" s="13">
        <f>SUMIFS('Compra Ventas'!$E$2:$E$2700,'Compra Ventas'!$A$2:$A$2700,CG$4,'Compra Ventas'!$B$2:$B$2700,$B333,'Compra Ventas'!$C$2:$C$2700,CG$5)</f>
        <v>0</v>
      </c>
      <c r="CH333" s="13">
        <f>SUMIFS('Compra Ventas'!$E$2:$E$2700,'Compra Ventas'!$A$2:$A$2700,CH$4,'Compra Ventas'!$B$2:$B$2700,$B333,'Compra Ventas'!$C$2:$C$2700,CH$5)</f>
        <v>0</v>
      </c>
      <c r="CI333" s="13">
        <f>SUMIFS('Compra Ventas'!$E$2:$E$2700,'Compra Ventas'!$A$2:$A$2700,CI$4,'Compra Ventas'!$B$2:$B$2700,$B333,'Compra Ventas'!$C$2:$C$2700,CI$5)</f>
        <v>0</v>
      </c>
      <c r="CJ333" s="14">
        <f>SUMIFS('Compra Ventas'!$E$2:$E$2700,'Compra Ventas'!$A$2:$A$2700,CJ$4,'Compra Ventas'!$B$2:$B$2700,$B333,'Compra Ventas'!$C$2:$C$2700,CJ$5)</f>
        <v>0</v>
      </c>
      <c r="CK333" s="12">
        <f>SUMIFS('Compra Ventas'!$E$2:$E$2700,'Compra Ventas'!$A$2:$A$2700,CK$4,'Compra Ventas'!$B$2:$B$2700,$B333,'Compra Ventas'!$C$2:$C$2700,CK$5)</f>
        <v>0</v>
      </c>
      <c r="CL333" s="13">
        <f>SUMIFS('Compra Ventas'!$E$2:$E$2700,'Compra Ventas'!$A$2:$A$2700,CL$4,'Compra Ventas'!$B$2:$B$2700,$B333,'Compra Ventas'!$C$2:$C$2700,CL$5)</f>
        <v>0</v>
      </c>
      <c r="CM333" s="13">
        <f>SUMIFS('Compra Ventas'!$E$2:$E$2700,'Compra Ventas'!$A$2:$A$2700,CM$4,'Compra Ventas'!$B$2:$B$2700,$B333,'Compra Ventas'!$C$2:$C$2700,CM$5)</f>
        <v>0</v>
      </c>
      <c r="CN333" s="13">
        <f>SUMIFS('Compra Ventas'!$E$2:$E$2700,'Compra Ventas'!$A$2:$A$2700,CN$4,'Compra Ventas'!$B$2:$B$2700,$B333,'Compra Ventas'!$C$2:$C$2700,CN$5)</f>
        <v>0</v>
      </c>
      <c r="CO333" s="13">
        <f>SUMIFS('Compra Ventas'!$E$2:$E$2700,'Compra Ventas'!$A$2:$A$2700,CO$4,'Compra Ventas'!$B$2:$B$2700,$B333,'Compra Ventas'!$C$2:$C$2700,CO$5)</f>
        <v>0</v>
      </c>
      <c r="CP333" s="13">
        <f>SUMIFS('Compra Ventas'!$E$2:$E$2700,'Compra Ventas'!$A$2:$A$2700,CP$4,'Compra Ventas'!$B$2:$B$2700,$B333,'Compra Ventas'!$C$2:$C$2700,CP$5)</f>
        <v>0</v>
      </c>
      <c r="CQ333" s="13">
        <f>SUMIFS('Compra Ventas'!$E$2:$E$2700,'Compra Ventas'!$A$2:$A$2700,CQ$4,'Compra Ventas'!$B$2:$B$2700,$B333,'Compra Ventas'!$C$2:$C$2700,CQ$5)</f>
        <v>0</v>
      </c>
      <c r="CR333" s="13">
        <f>SUMIFS('Compra Ventas'!$E$2:$E$2700,'Compra Ventas'!$A$2:$A$2700,CR$4,'Compra Ventas'!$B$2:$B$2700,$B333,'Compra Ventas'!$C$2:$C$2700,CR$5)</f>
        <v>0</v>
      </c>
      <c r="CS333" s="13">
        <f>SUMIFS('Compra Ventas'!$E$2:$E$2700,'Compra Ventas'!$A$2:$A$2700,CS$4,'Compra Ventas'!$B$2:$B$2700,$B333,'Compra Ventas'!$C$2:$C$2700,CS$5)</f>
        <v>0</v>
      </c>
      <c r="CT333" s="13">
        <f>SUMIFS('Compra Ventas'!$E$2:$E$2700,'Compra Ventas'!$A$2:$A$2700,CT$4,'Compra Ventas'!$B$2:$B$2700,$B333,'Compra Ventas'!$C$2:$C$2700,CT$5)</f>
        <v>0</v>
      </c>
      <c r="CU333" s="13">
        <f>SUMIFS('Compra Ventas'!$E$2:$E$2700,'Compra Ventas'!$A$2:$A$2700,CU$4,'Compra Ventas'!$B$2:$B$2700,$B333,'Compra Ventas'!$C$2:$C$2700,CU$5)</f>
        <v>0</v>
      </c>
      <c r="CV333" s="14">
        <f>SUMIFS('Compra Ventas'!$E$2:$E$2700,'Compra Ventas'!$A$2:$A$2700,CV$4,'Compra Ventas'!$B$2:$B$2700,$B333,'Compra Ventas'!$C$2:$C$2700,CV$5)</f>
        <v>0</v>
      </c>
      <c r="CW333" s="12">
        <f>SUMIFS('Compra Ventas'!$E$2:$E$2700,'Compra Ventas'!$A$2:$A$2700,CW$4,'Compra Ventas'!$B$2:$B$2700,$B333,'Compra Ventas'!$C$2:$C$2700,CW$5)</f>
        <v>0</v>
      </c>
      <c r="CX333" s="13">
        <f>SUMIFS('Compra Ventas'!$E$2:$E$2700,'Compra Ventas'!$A$2:$A$2700,CX$4,'Compra Ventas'!$B$2:$B$2700,$B333,'Compra Ventas'!$C$2:$C$2700,CX$5)</f>
        <v>0</v>
      </c>
      <c r="CY333" s="13">
        <f>SUMIFS('Compra Ventas'!$E$2:$E$2700,'Compra Ventas'!$A$2:$A$2700,CY$4,'Compra Ventas'!$B$2:$B$2700,$B333,'Compra Ventas'!$C$2:$C$2700,CY$5)</f>
        <v>0</v>
      </c>
      <c r="CZ333" s="13">
        <f>SUMIFS('Compra Ventas'!$E$2:$E$2700,'Compra Ventas'!$A$2:$A$2700,CZ$4,'Compra Ventas'!$B$2:$B$2700,$B333,'Compra Ventas'!$C$2:$C$2700,CZ$5)</f>
        <v>0</v>
      </c>
      <c r="DA333" s="13">
        <f>SUMIFS('Compra Ventas'!$E$2:$E$2700,'Compra Ventas'!$A$2:$A$2700,DA$4,'Compra Ventas'!$B$2:$B$2700,$B333,'Compra Ventas'!$C$2:$C$2700,DA$5)</f>
        <v>0</v>
      </c>
      <c r="DB333" s="13">
        <f>SUMIFS('Compra Ventas'!$E$2:$E$2700,'Compra Ventas'!$A$2:$A$2700,DB$4,'Compra Ventas'!$B$2:$B$2700,$B333,'Compra Ventas'!$C$2:$C$2700,DB$5)</f>
        <v>0</v>
      </c>
      <c r="DC333" s="13">
        <f>SUMIFS('Compra Ventas'!$E$2:$E$2700,'Compra Ventas'!$A$2:$A$2700,DC$4,'Compra Ventas'!$B$2:$B$2700,$B333,'Compra Ventas'!$C$2:$C$2700,DC$5)</f>
        <v>0</v>
      </c>
      <c r="DD333" s="13">
        <f>SUMIFS('Compra Ventas'!$E$2:$E$2700,'Compra Ventas'!$A$2:$A$2700,DD$4,'Compra Ventas'!$B$2:$B$2700,$B333,'Compra Ventas'!$C$2:$C$2700,DD$5)</f>
        <v>0</v>
      </c>
      <c r="DE333" s="13">
        <f>SUMIFS('Compra Ventas'!$E$2:$E$2700,'Compra Ventas'!$A$2:$A$2700,DE$4,'Compra Ventas'!$B$2:$B$2700,$B333,'Compra Ventas'!$C$2:$C$2700,DE$5)</f>
        <v>0</v>
      </c>
      <c r="DF333" s="13">
        <f>SUMIFS('Compra Ventas'!$E$2:$E$2700,'Compra Ventas'!$A$2:$A$2700,DF$4,'Compra Ventas'!$B$2:$B$2700,$B333,'Compra Ventas'!$C$2:$C$2700,DF$5)</f>
        <v>0</v>
      </c>
      <c r="DG333" s="13">
        <f>SUMIFS('Compra Ventas'!$E$2:$E$2700,'Compra Ventas'!$A$2:$A$2700,DG$4,'Compra Ventas'!$B$2:$B$2700,$B333,'Compra Ventas'!$C$2:$C$2700,DG$5)</f>
        <v>0</v>
      </c>
      <c r="DH333" s="14">
        <f>SUMIFS('Compra Ventas'!$E$2:$E$2700,'Compra Ventas'!$A$2:$A$2700,DH$4,'Compra Ventas'!$B$2:$B$2700,$B333,'Compra Ventas'!$C$2:$C$2700,DH$5)</f>
        <v>0</v>
      </c>
      <c r="DI333" s="84"/>
      <c r="DJ333" s="98">
        <f>SUMIFS('Ajuste Ciclado'!D$5:D$47,'Ajuste Ciclado'!$C$5:$C$47,Balance!DJ$4,'Ajuste Ciclado'!$B$5:$B$47,Balance!$B333)</f>
        <v>0</v>
      </c>
      <c r="DK333" s="99">
        <f>SUMIFS('Ajuste Ciclado'!E$5:E$47,'Ajuste Ciclado'!$C$5:$C$47,Balance!DK$4,'Ajuste Ciclado'!$B$5:$B$47,Balance!$B333)</f>
        <v>0</v>
      </c>
      <c r="DL333" s="99">
        <f>SUMIFS('Ajuste Ciclado'!F$5:F$47,'Ajuste Ciclado'!$C$5:$C$47,Balance!DL$4,'Ajuste Ciclado'!$B$5:$B$47,Balance!$B333)</f>
        <v>0</v>
      </c>
      <c r="DM333" s="99">
        <f>SUMIFS('Ajuste Ciclado'!G$5:G$47,'Ajuste Ciclado'!$C$5:$C$47,Balance!DM$4,'Ajuste Ciclado'!$B$5:$B$47,Balance!$B333)</f>
        <v>0</v>
      </c>
      <c r="DN333" s="99">
        <f>SUMIFS('Ajuste Ciclado'!H$5:H$47,'Ajuste Ciclado'!$C$5:$C$47,Balance!DN$4,'Ajuste Ciclado'!$B$5:$B$47,Balance!$B333)</f>
        <v>0</v>
      </c>
      <c r="DO333" s="99">
        <f>SUMIFS('Ajuste Ciclado'!I$5:I$47,'Ajuste Ciclado'!$C$5:$C$47,Balance!DO$4,'Ajuste Ciclado'!$B$5:$B$47,Balance!$B333)</f>
        <v>0</v>
      </c>
      <c r="DP333" s="99">
        <f>SUMIFS('Ajuste Ciclado'!J$5:J$47,'Ajuste Ciclado'!$C$5:$C$47,Balance!DP$4,'Ajuste Ciclado'!$B$5:$B$47,Balance!$B333)</f>
        <v>0</v>
      </c>
      <c r="DQ333" s="99">
        <f>SUMIFS('Ajuste Ciclado'!K$5:K$47,'Ajuste Ciclado'!$C$5:$C$47,Balance!DQ$4,'Ajuste Ciclado'!$B$5:$B$47,Balance!$B333)</f>
        <v>0</v>
      </c>
      <c r="DR333" s="99">
        <f>SUMIFS('Ajuste Ciclado'!L$5:L$47,'Ajuste Ciclado'!$C$5:$C$47,Balance!DR$4,'Ajuste Ciclado'!$B$5:$B$47,Balance!$B333)</f>
        <v>0</v>
      </c>
      <c r="DS333" s="99">
        <f>SUMIFS('Ajuste Ciclado'!M$5:M$47,'Ajuste Ciclado'!$C$5:$C$47,Balance!DS$4,'Ajuste Ciclado'!$B$5:$B$47,Balance!$B333)</f>
        <v>0</v>
      </c>
      <c r="DT333" s="99">
        <f>SUMIFS('Ajuste Ciclado'!N$5:N$47,'Ajuste Ciclado'!$C$5:$C$47,Balance!DT$4,'Ajuste Ciclado'!$B$5:$B$47,Balance!$B333)</f>
        <v>0</v>
      </c>
      <c r="DU333" s="100">
        <f>SUMIFS('Ajuste Ciclado'!O$5:O$47,'Ajuste Ciclado'!$C$5:$C$47,Balance!DU$4,'Ajuste Ciclado'!$B$5:$B$47,Balance!$B333)</f>
        <v>0</v>
      </c>
      <c r="DV333" s="98">
        <f>SUMIFS('Ajuste Ciclado'!D$5:D$47,'Ajuste Ciclado'!$C$5:$C$47,Balance!DV$4,'Ajuste Ciclado'!$B$5:$B$47,Balance!$B333)</f>
        <v>0</v>
      </c>
      <c r="DW333" s="99">
        <f>SUMIFS('Ajuste Ciclado'!E$5:E$47,'Ajuste Ciclado'!$C$5:$C$47,Balance!DW$4,'Ajuste Ciclado'!$B$5:$B$47,Balance!$B333)</f>
        <v>0</v>
      </c>
      <c r="DX333" s="99">
        <f>SUMIFS('Ajuste Ciclado'!F$5:F$47,'Ajuste Ciclado'!$C$5:$C$47,Balance!DX$4,'Ajuste Ciclado'!$B$5:$B$47,Balance!$B333)</f>
        <v>0</v>
      </c>
      <c r="DY333" s="99">
        <f>SUMIFS('Ajuste Ciclado'!G$5:G$47,'Ajuste Ciclado'!$C$5:$C$47,Balance!DY$4,'Ajuste Ciclado'!$B$5:$B$47,Balance!$B333)</f>
        <v>0</v>
      </c>
      <c r="DZ333" s="99">
        <f>SUMIFS('Ajuste Ciclado'!H$5:H$47,'Ajuste Ciclado'!$C$5:$C$47,Balance!DZ$4,'Ajuste Ciclado'!$B$5:$B$47,Balance!$B333)</f>
        <v>0</v>
      </c>
      <c r="EA333" s="99">
        <f>SUMIFS('Ajuste Ciclado'!I$5:I$47,'Ajuste Ciclado'!$C$5:$C$47,Balance!EA$4,'Ajuste Ciclado'!$B$5:$B$47,Balance!$B333)</f>
        <v>0</v>
      </c>
      <c r="EB333" s="99">
        <f>SUMIFS('Ajuste Ciclado'!J$5:J$47,'Ajuste Ciclado'!$C$5:$C$47,Balance!EB$4,'Ajuste Ciclado'!$B$5:$B$47,Balance!$B333)</f>
        <v>0</v>
      </c>
      <c r="EC333" s="99">
        <f>SUMIFS('Ajuste Ciclado'!K$5:K$47,'Ajuste Ciclado'!$C$5:$C$47,Balance!EC$4,'Ajuste Ciclado'!$B$5:$B$47,Balance!$B333)</f>
        <v>0</v>
      </c>
      <c r="ED333" s="99">
        <f>SUMIFS('Ajuste Ciclado'!L$5:L$47,'Ajuste Ciclado'!$C$5:$C$47,Balance!ED$4,'Ajuste Ciclado'!$B$5:$B$47,Balance!$B333)</f>
        <v>0</v>
      </c>
      <c r="EE333" s="99">
        <f>SUMIFS('Ajuste Ciclado'!M$5:M$47,'Ajuste Ciclado'!$C$5:$C$47,Balance!EE$4,'Ajuste Ciclado'!$B$5:$B$47,Balance!$B333)</f>
        <v>0</v>
      </c>
      <c r="EF333" s="99">
        <f>SUMIFS('Ajuste Ciclado'!N$5:N$47,'Ajuste Ciclado'!$C$5:$C$47,Balance!EF$4,'Ajuste Ciclado'!$B$5:$B$47,Balance!$B333)</f>
        <v>0</v>
      </c>
      <c r="EG333" s="100">
        <f>SUMIFS('Ajuste Ciclado'!O$5:O$47,'Ajuste Ciclado'!$C$5:$C$47,Balance!EG$4,'Ajuste Ciclado'!$B$5:$B$47,Balance!$B333)</f>
        <v>0</v>
      </c>
      <c r="EH333" s="98">
        <f>SUMIFS('Ajuste Ciclado'!D$5:D$47,'Ajuste Ciclado'!$C$5:$C$47,Balance!EH$4,'Ajuste Ciclado'!$B$5:$B$47,Balance!$B333)</f>
        <v>0</v>
      </c>
      <c r="EI333" s="99">
        <f>SUMIFS('Ajuste Ciclado'!E$5:E$47,'Ajuste Ciclado'!$C$5:$C$47,Balance!EI$4,'Ajuste Ciclado'!$B$5:$B$47,Balance!$B333)</f>
        <v>0</v>
      </c>
      <c r="EJ333" s="99">
        <f>SUMIFS('Ajuste Ciclado'!F$5:F$47,'Ajuste Ciclado'!$C$5:$C$47,Balance!EJ$4,'Ajuste Ciclado'!$B$5:$B$47,Balance!$B333)</f>
        <v>0</v>
      </c>
      <c r="EK333" s="99">
        <f>SUMIFS('Ajuste Ciclado'!G$5:G$47,'Ajuste Ciclado'!$C$5:$C$47,Balance!EK$4,'Ajuste Ciclado'!$B$5:$B$47,Balance!$B333)</f>
        <v>0</v>
      </c>
      <c r="EL333" s="99">
        <f>SUMIFS('Ajuste Ciclado'!H$5:H$47,'Ajuste Ciclado'!$C$5:$C$47,Balance!EL$4,'Ajuste Ciclado'!$B$5:$B$47,Balance!$B333)</f>
        <v>0</v>
      </c>
      <c r="EM333" s="99">
        <f>SUMIFS('Ajuste Ciclado'!I$5:I$47,'Ajuste Ciclado'!$C$5:$C$47,Balance!EM$4,'Ajuste Ciclado'!$B$5:$B$47,Balance!$B333)</f>
        <v>0</v>
      </c>
      <c r="EN333" s="99">
        <f>SUMIFS('Ajuste Ciclado'!J$5:J$47,'Ajuste Ciclado'!$C$5:$C$47,Balance!EN$4,'Ajuste Ciclado'!$B$5:$B$47,Balance!$B333)</f>
        <v>0</v>
      </c>
      <c r="EO333" s="99">
        <f>SUMIFS('Ajuste Ciclado'!K$5:K$47,'Ajuste Ciclado'!$C$5:$C$47,Balance!EO$4,'Ajuste Ciclado'!$B$5:$B$47,Balance!$B333)</f>
        <v>0</v>
      </c>
      <c r="EP333" s="99">
        <f>SUMIFS('Ajuste Ciclado'!L$5:L$47,'Ajuste Ciclado'!$C$5:$C$47,Balance!EP$4,'Ajuste Ciclado'!$B$5:$B$47,Balance!$B333)</f>
        <v>0</v>
      </c>
      <c r="EQ333" s="99">
        <f>SUMIFS('Ajuste Ciclado'!M$5:M$47,'Ajuste Ciclado'!$C$5:$C$47,Balance!EQ$4,'Ajuste Ciclado'!$B$5:$B$47,Balance!$B333)</f>
        <v>0</v>
      </c>
      <c r="ER333" s="99">
        <f>SUMIFS('Ajuste Ciclado'!N$5:N$47,'Ajuste Ciclado'!$C$5:$C$47,Balance!ER$4,'Ajuste Ciclado'!$B$5:$B$47,Balance!$B333)</f>
        <v>0</v>
      </c>
      <c r="ES333" s="100">
        <f>SUMIFS('Ajuste Ciclado'!O$5:O$47,'Ajuste Ciclado'!$C$5:$C$47,Balance!ES$4,'Ajuste Ciclado'!$B$5:$B$47,Balance!$B333)</f>
        <v>0</v>
      </c>
      <c r="ET333" s="84"/>
      <c r="EU333" s="12">
        <f t="shared" si="428"/>
        <v>61613.189233113262</v>
      </c>
      <c r="EV333" s="13">
        <f t="shared" si="393"/>
        <v>49866.540510672203</v>
      </c>
      <c r="EW333" s="13">
        <f t="shared" si="394"/>
        <v>49191.017014934077</v>
      </c>
      <c r="EX333" s="13">
        <f t="shared" si="395"/>
        <v>29130.550750250211</v>
      </c>
      <c r="EY333" s="13">
        <f t="shared" si="396"/>
        <v>16603.284222201459</v>
      </c>
      <c r="EZ333" s="13">
        <f t="shared" si="397"/>
        <v>10896.2787299467</v>
      </c>
      <c r="FA333" s="13">
        <f t="shared" si="398"/>
        <v>14903.564655574401</v>
      </c>
      <c r="FB333" s="13">
        <f t="shared" si="399"/>
        <v>21494.919492374771</v>
      </c>
      <c r="FC333" s="13">
        <f t="shared" si="400"/>
        <v>25180.96344600651</v>
      </c>
      <c r="FD333" s="13">
        <f t="shared" si="401"/>
        <v>5222.7946122659096</v>
      </c>
      <c r="FE333" s="13">
        <f t="shared" si="402"/>
        <v>1137.589104417714</v>
      </c>
      <c r="FF333" s="14">
        <f t="shared" si="403"/>
        <v>3202.134577530871</v>
      </c>
      <c r="FG333" s="12">
        <f t="shared" si="404"/>
        <v>61752.600279917053</v>
      </c>
      <c r="FH333" s="13">
        <f t="shared" si="405"/>
        <v>50362.616976448677</v>
      </c>
      <c r="FI333" s="13">
        <f t="shared" si="406"/>
        <v>49799.067264235251</v>
      </c>
      <c r="FJ333" s="13">
        <f t="shared" si="407"/>
        <v>30950.401450550809</v>
      </c>
      <c r="FK333" s="13">
        <f t="shared" si="408"/>
        <v>16191.450286282041</v>
      </c>
      <c r="FL333" s="13">
        <f t="shared" si="409"/>
        <v>11038.02019465326</v>
      </c>
      <c r="FM333" s="13">
        <f t="shared" si="410"/>
        <v>15954.71181714926</v>
      </c>
      <c r="FN333" s="13">
        <f t="shared" si="411"/>
        <v>21652.409104430499</v>
      </c>
      <c r="FO333" s="13">
        <f t="shared" si="412"/>
        <v>25810.902594496529</v>
      </c>
      <c r="FP333" s="13">
        <f t="shared" si="413"/>
        <v>8439.87921917518</v>
      </c>
      <c r="FQ333" s="13">
        <f t="shared" si="414"/>
        <v>10098.529991393199</v>
      </c>
      <c r="FR333" s="14">
        <f t="shared" si="415"/>
        <v>19179.453326818752</v>
      </c>
      <c r="FS333" s="12">
        <f t="shared" si="416"/>
        <v>61766.540659210441</v>
      </c>
      <c r="FT333" s="13">
        <f t="shared" si="417"/>
        <v>50343.071725804199</v>
      </c>
      <c r="FU333" s="13">
        <f t="shared" si="418"/>
        <v>49525.509653495486</v>
      </c>
      <c r="FV333" s="13">
        <f t="shared" si="419"/>
        <v>30704.695969226759</v>
      </c>
      <c r="FW333" s="13">
        <f t="shared" si="420"/>
        <v>16916.678595242181</v>
      </c>
      <c r="FX333" s="13">
        <f t="shared" si="421"/>
        <v>11957.75059998796</v>
      </c>
      <c r="FY333" s="13">
        <f t="shared" si="422"/>
        <v>17592.566331367751</v>
      </c>
      <c r="FZ333" s="13">
        <f t="shared" si="423"/>
        <v>24048.620749832491</v>
      </c>
      <c r="GA333" s="13">
        <f t="shared" si="424"/>
        <v>28255.331540883461</v>
      </c>
      <c r="GB333" s="13">
        <f t="shared" si="425"/>
        <v>19812.796611683039</v>
      </c>
      <c r="GC333" s="13">
        <f t="shared" si="426"/>
        <v>22431.651436265391</v>
      </c>
      <c r="GD333" s="14">
        <f t="shared" si="427"/>
        <v>33138.634590222959</v>
      </c>
      <c r="GE333" s="84"/>
      <c r="GF333" s="12">
        <f t="shared" si="429"/>
        <v>288442.82634928799</v>
      </c>
      <c r="GG333" s="13">
        <f t="shared" si="429"/>
        <v>321230.04250555055</v>
      </c>
      <c r="GH333" s="14">
        <f t="shared" si="429"/>
        <v>366493.84846322209</v>
      </c>
      <c r="GI333" s="6">
        <f t="shared" si="430"/>
        <v>1</v>
      </c>
      <c r="GJ333" s="12">
        <f t="shared" si="431"/>
        <v>0</v>
      </c>
      <c r="GK333" s="13">
        <f t="shared" si="432"/>
        <v>0</v>
      </c>
      <c r="GL333" s="14">
        <f t="shared" si="433"/>
        <v>0</v>
      </c>
      <c r="GM333" s="84"/>
      <c r="GN333" s="66">
        <f t="shared" si="434"/>
        <v>0</v>
      </c>
      <c r="GO333" s="84"/>
      <c r="GP333" s="63" t="str" cm="1">
        <f t="array" ref="GP333">INDEX($GF$4:$GH$4,1,GI333)</f>
        <v>Sample 1</v>
      </c>
      <c r="GQ333" s="12">
        <f t="shared" si="385"/>
        <v>1137.589104417714</v>
      </c>
      <c r="GR333" s="13">
        <f t="shared" si="385"/>
        <v>3202.134577530871</v>
      </c>
      <c r="GS333" s="14">
        <f t="shared" si="385"/>
        <v>5222.7946122659096</v>
      </c>
      <c r="GT333" s="12">
        <f t="shared" si="386"/>
        <v>8439.87921917518</v>
      </c>
      <c r="GU333" s="13">
        <f t="shared" si="386"/>
        <v>10098.529991393199</v>
      </c>
      <c r="GV333" s="14">
        <f t="shared" si="386"/>
        <v>11038.02019465326</v>
      </c>
      <c r="GW333" s="12">
        <f t="shared" si="387"/>
        <v>11957.75059998796</v>
      </c>
      <c r="GX333" s="13">
        <f t="shared" si="387"/>
        <v>16916.678595242181</v>
      </c>
      <c r="GY333" s="14">
        <f t="shared" si="387"/>
        <v>17592.566331367751</v>
      </c>
      <c r="GZ333" s="84" t="str">
        <f t="shared" si="390"/>
        <v>Sample 1</v>
      </c>
      <c r="HA333" s="12">
        <f t="shared" si="435"/>
        <v>0</v>
      </c>
      <c r="HB333" s="13">
        <f t="shared" si="435"/>
        <v>0</v>
      </c>
      <c r="HC333" s="14">
        <f t="shared" si="435"/>
        <v>0</v>
      </c>
      <c r="HD333" s="6">
        <f t="shared" si="391"/>
        <v>0</v>
      </c>
      <c r="HE333" s="84" t="str">
        <f t="shared" si="392"/>
        <v>Ok</v>
      </c>
    </row>
    <row r="334" spans="2:213" hidden="1" x14ac:dyDescent="0.3">
      <c r="B334" s="84" t="s">
        <v>164</v>
      </c>
      <c r="C334" s="12">
        <f>SUMIFS(Inyecciones!$E$2:$E$14185,Inyecciones!$A$2:$A$14185,Balance!C$4,Inyecciones!$B$2:$B$14185,Balance!$B334,Inyecciones!$C$2:$C$14185,Balance!C$5)</f>
        <v>70904.44969752965</v>
      </c>
      <c r="D334" s="13">
        <f>SUMIFS(Inyecciones!$E$2:$E$14185,Inyecciones!$A$2:$A$14185,Balance!D$4,Inyecciones!$B$2:$B$14185,Balance!$B334,Inyecciones!$C$2:$C$14185,Balance!D$5)</f>
        <v>48388.188703704764</v>
      </c>
      <c r="E334" s="13">
        <f>SUMIFS(Inyecciones!$E$2:$E$14185,Inyecciones!$A$2:$A$14185,Balance!E$4,Inyecciones!$B$2:$B$14185,Balance!$B334,Inyecciones!$C$2:$C$14185,Balance!E$5)</f>
        <v>71136.987560785361</v>
      </c>
      <c r="F334" s="13">
        <f>SUMIFS(Inyecciones!$E$2:$E$14185,Inyecciones!$A$2:$A$14185,Balance!F$4,Inyecciones!$B$2:$B$14185,Balance!$B334,Inyecciones!$C$2:$C$14185,Balance!F$5)</f>
        <v>49975.602862852902</v>
      </c>
      <c r="G334" s="13">
        <f>SUMIFS(Inyecciones!$E$2:$E$14185,Inyecciones!$A$2:$A$14185,Balance!G$4,Inyecciones!$B$2:$B$14185,Balance!$B334,Inyecciones!$C$2:$C$14185,Balance!G$5)</f>
        <v>34369.669678105209</v>
      </c>
      <c r="H334" s="13">
        <f>SUMIFS(Inyecciones!$E$2:$E$14185,Inyecciones!$A$2:$A$14185,Balance!H$4,Inyecciones!$B$2:$B$14185,Balance!$B334,Inyecciones!$C$2:$C$14185,Balance!H$5)</f>
        <v>26425.56319377472</v>
      </c>
      <c r="I334" s="13">
        <f>SUMIFS(Inyecciones!$E$2:$E$14185,Inyecciones!$A$2:$A$14185,Balance!I$4,Inyecciones!$B$2:$B$14185,Balance!$B334,Inyecciones!$C$2:$C$14185,Balance!I$5)</f>
        <v>31900.106584107009</v>
      </c>
      <c r="J334" s="13">
        <f>SUMIFS(Inyecciones!$E$2:$E$14185,Inyecciones!$A$2:$A$14185,Balance!J$4,Inyecciones!$B$2:$B$14185,Balance!$B334,Inyecciones!$C$2:$C$14185,Balance!J$5)</f>
        <v>40596.145135309132</v>
      </c>
      <c r="K334" s="13">
        <f>SUMIFS(Inyecciones!$E$2:$E$14185,Inyecciones!$A$2:$A$14185,Balance!K$4,Inyecciones!$B$2:$B$14185,Balance!$B334,Inyecciones!$C$2:$C$14185,Balance!K$5)</f>
        <v>37491.881166466563</v>
      </c>
      <c r="L334" s="13">
        <f>SUMIFS(Inyecciones!$E$2:$E$14185,Inyecciones!$A$2:$A$14185,Balance!L$4,Inyecciones!$B$2:$B$14185,Balance!$B334,Inyecciones!$C$2:$C$14185,Balance!L$5)</f>
        <v>7742.6789994739356</v>
      </c>
      <c r="M334" s="13">
        <f>SUMIFS(Inyecciones!$E$2:$E$14185,Inyecciones!$A$2:$A$14185,Balance!M$4,Inyecciones!$B$2:$B$14185,Balance!$B334,Inyecciones!$C$2:$C$14185,Balance!M$5)</f>
        <v>605.83140729730007</v>
      </c>
      <c r="N334" s="14">
        <f>SUMIFS(Inyecciones!$E$2:$E$14185,Inyecciones!$A$2:$A$14185,Balance!N$4,Inyecciones!$B$2:$B$14185,Balance!$B334,Inyecciones!$C$2:$C$14185,Balance!N$5)</f>
        <v>2268.940268826464</v>
      </c>
      <c r="O334" s="12">
        <f>SUMIFS(Inyecciones!$E$2:$E$14185,Inyecciones!$A$2:$A$14185,Balance!O$4,Inyecciones!$B$2:$B$14185,Balance!$B334,Inyecciones!$C$2:$C$14185,Balance!O$5)</f>
        <v>71094.42744393216</v>
      </c>
      <c r="P334" s="13">
        <f>SUMIFS(Inyecciones!$E$2:$E$14185,Inyecciones!$A$2:$A$14185,Balance!P$4,Inyecciones!$B$2:$B$14185,Balance!$B334,Inyecciones!$C$2:$C$14185,Balance!P$5)</f>
        <v>49049.258573341227</v>
      </c>
      <c r="Q334" s="13">
        <f>SUMIFS(Inyecciones!$E$2:$E$14185,Inyecciones!$A$2:$A$14185,Balance!Q$4,Inyecciones!$B$2:$B$14185,Balance!$B334,Inyecciones!$C$2:$C$14185,Balance!Q$5)</f>
        <v>71850.383320237743</v>
      </c>
      <c r="R334" s="13">
        <f>SUMIFS(Inyecciones!$E$2:$E$14185,Inyecciones!$A$2:$A$14185,Balance!R$4,Inyecciones!$B$2:$B$14185,Balance!$B334,Inyecciones!$C$2:$C$14185,Balance!R$5)</f>
        <v>52986.009248930379</v>
      </c>
      <c r="S334" s="13">
        <f>SUMIFS(Inyecciones!$E$2:$E$14185,Inyecciones!$A$2:$A$14185,Balance!S$4,Inyecciones!$B$2:$B$14185,Balance!$B334,Inyecciones!$C$2:$C$14185,Balance!S$5)</f>
        <v>33329.083087421794</v>
      </c>
      <c r="T334" s="13">
        <f>SUMIFS(Inyecciones!$E$2:$E$14185,Inyecciones!$A$2:$A$14185,Balance!T$4,Inyecciones!$B$2:$B$14185,Balance!$B334,Inyecciones!$C$2:$C$14185,Balance!T$5)</f>
        <v>26976.41966772337</v>
      </c>
      <c r="U334" s="13">
        <f>SUMIFS(Inyecciones!$E$2:$E$14185,Inyecciones!$A$2:$A$14185,Balance!U$4,Inyecciones!$B$2:$B$14185,Balance!$B334,Inyecciones!$C$2:$C$14185,Balance!U$5)</f>
        <v>34646.440250547639</v>
      </c>
      <c r="V334" s="13">
        <f>SUMIFS(Inyecciones!$E$2:$E$14185,Inyecciones!$A$2:$A$14185,Balance!V$4,Inyecciones!$B$2:$B$14185,Balance!$B334,Inyecciones!$C$2:$C$14185,Balance!V$5)</f>
        <v>40965.817732771437</v>
      </c>
      <c r="W334" s="13">
        <f>SUMIFS(Inyecciones!$E$2:$E$14185,Inyecciones!$A$2:$A$14185,Balance!W$4,Inyecciones!$B$2:$B$14185,Balance!$B334,Inyecciones!$C$2:$C$14185,Balance!W$5)</f>
        <v>38646.242000790357</v>
      </c>
      <c r="X334" s="13">
        <f>SUMIFS(Inyecciones!$E$2:$E$14185,Inyecciones!$A$2:$A$14185,Balance!X$4,Inyecciones!$B$2:$B$14185,Balance!$B334,Inyecciones!$C$2:$C$14185,Balance!X$5)</f>
        <v>12855.667264382289</v>
      </c>
      <c r="Y334" s="13">
        <f>SUMIFS(Inyecciones!$E$2:$E$14185,Inyecciones!$A$2:$A$14185,Balance!Y$4,Inyecciones!$B$2:$B$14185,Balance!$B334,Inyecciones!$C$2:$C$14185,Balance!Y$5)</f>
        <v>14844.96302012844</v>
      </c>
      <c r="Z334" s="14">
        <f>SUMIFS(Inyecciones!$E$2:$E$14185,Inyecciones!$A$2:$A$14185,Balance!Z$4,Inyecciones!$B$2:$B$14185,Balance!$B334,Inyecciones!$C$2:$C$14185,Balance!Z$5)</f>
        <v>19920.728934774761</v>
      </c>
      <c r="AA334" s="12">
        <f>SUMIFS(Inyecciones!$E$2:$E$14185,Inyecciones!$A$2:$A$14185,Balance!AA$4,Inyecciones!$B$2:$B$14185,Balance!$B334,Inyecciones!$C$2:$C$14185,Balance!AA$5)</f>
        <v>71125.546225102851</v>
      </c>
      <c r="AB334" s="13">
        <f>SUMIFS(Inyecciones!$E$2:$E$14185,Inyecciones!$A$2:$A$14185,Balance!AB$4,Inyecciones!$B$2:$B$14185,Balance!$B334,Inyecciones!$C$2:$C$14185,Balance!AB$5)</f>
        <v>49126.921531181048</v>
      </c>
      <c r="AC334" s="13">
        <f>SUMIFS(Inyecciones!$E$2:$E$14185,Inyecciones!$A$2:$A$14185,Balance!AC$4,Inyecciones!$B$2:$B$14185,Balance!$B334,Inyecciones!$C$2:$C$14185,Balance!AC$5)</f>
        <v>71598.383463958337</v>
      </c>
      <c r="AD334" s="13">
        <f>SUMIFS(Inyecciones!$E$2:$E$14185,Inyecciones!$A$2:$A$14185,Balance!AD$4,Inyecciones!$B$2:$B$14185,Balance!$B334,Inyecciones!$C$2:$C$14185,Balance!AD$5)</f>
        <v>52662.457770716763</v>
      </c>
      <c r="AE334" s="13">
        <f>SUMIFS(Inyecciones!$E$2:$E$14185,Inyecciones!$A$2:$A$14185,Balance!AE$4,Inyecciones!$B$2:$B$14185,Balance!$B334,Inyecciones!$C$2:$C$14185,Balance!AE$5)</f>
        <v>34973.094409365207</v>
      </c>
      <c r="AF334" s="13">
        <f>SUMIFS(Inyecciones!$E$2:$E$14185,Inyecciones!$A$2:$A$14185,Balance!AF$4,Inyecciones!$B$2:$B$14185,Balance!$B334,Inyecciones!$C$2:$C$14185,Balance!AF$5)</f>
        <v>29639.88393515622</v>
      </c>
      <c r="AG334" s="13">
        <f>SUMIFS(Inyecciones!$E$2:$E$14185,Inyecciones!$A$2:$A$14185,Balance!AG$4,Inyecciones!$B$2:$B$14185,Balance!$B334,Inyecciones!$C$2:$C$14185,Balance!AG$5)</f>
        <v>38695.569586002814</v>
      </c>
      <c r="AH334" s="13">
        <f>SUMIFS(Inyecciones!$E$2:$E$14185,Inyecciones!$A$2:$A$14185,Balance!AH$4,Inyecciones!$B$2:$B$14185,Balance!$B334,Inyecciones!$C$2:$C$14185,Balance!AH$5)</f>
        <v>45529.226876178858</v>
      </c>
      <c r="AI334" s="13">
        <f>SUMIFS(Inyecciones!$E$2:$E$14185,Inyecciones!$A$2:$A$14185,Balance!AI$4,Inyecciones!$B$2:$B$14185,Balance!$B334,Inyecciones!$C$2:$C$14185,Balance!AI$5)</f>
        <v>42866.215520585247</v>
      </c>
      <c r="AJ334" s="13">
        <f>SUMIFS(Inyecciones!$E$2:$E$14185,Inyecciones!$A$2:$A$14185,Balance!AJ$4,Inyecciones!$B$2:$B$14185,Balance!$B334,Inyecciones!$C$2:$C$14185,Balance!AJ$5)</f>
        <v>30786.700816157962</v>
      </c>
      <c r="AK334" s="13">
        <f>SUMIFS(Inyecciones!$E$2:$E$14185,Inyecciones!$A$2:$A$14185,Balance!AK$4,Inyecciones!$B$2:$B$14185,Balance!$B334,Inyecciones!$C$2:$C$14185,Balance!AK$5)</f>
        <v>33641.999025852223</v>
      </c>
      <c r="AL334" s="14">
        <f>SUMIFS(Inyecciones!$E$2:$E$14185,Inyecciones!$A$2:$A$14185,Balance!AL$4,Inyecciones!$B$2:$B$14185,Balance!$B334,Inyecciones!$C$2:$C$14185,Balance!AL$5)</f>
        <v>35367.02229286798</v>
      </c>
      <c r="AM334" s="13"/>
      <c r="AN334" s="12">
        <f>SUMIFS('Retiro Mensual'!$E$2:$E$2629,'Retiro Mensual'!$A$2:$A$2629,AN$4,'Retiro Mensual'!$B$2:$B$2629,$B334,'Retiro Mensual'!$C$2:$C$2629,AN$5)</f>
        <v>0</v>
      </c>
      <c r="AO334" s="13">
        <f>SUMIFS('Retiro Mensual'!$E$2:$E$2629,'Retiro Mensual'!$A$2:$A$2629,AO$4,'Retiro Mensual'!$B$2:$B$2629,$B334,'Retiro Mensual'!$C$2:$C$2629,AO$5)</f>
        <v>0</v>
      </c>
      <c r="AP334" s="13">
        <f>SUMIFS('Retiro Mensual'!$E$2:$E$2629,'Retiro Mensual'!$A$2:$A$2629,AP$4,'Retiro Mensual'!$B$2:$B$2629,$B334,'Retiro Mensual'!$C$2:$C$2629,AP$5)</f>
        <v>0</v>
      </c>
      <c r="AQ334" s="13">
        <f>SUMIFS('Retiro Mensual'!$E$2:$E$2629,'Retiro Mensual'!$A$2:$A$2629,AQ$4,'Retiro Mensual'!$B$2:$B$2629,$B334,'Retiro Mensual'!$C$2:$C$2629,AQ$5)</f>
        <v>0</v>
      </c>
      <c r="AR334" s="13">
        <f>SUMIFS('Retiro Mensual'!$E$2:$E$2629,'Retiro Mensual'!$A$2:$A$2629,AR$4,'Retiro Mensual'!$B$2:$B$2629,$B334,'Retiro Mensual'!$C$2:$C$2629,AR$5)</f>
        <v>0</v>
      </c>
      <c r="AS334" s="13">
        <f>SUMIFS('Retiro Mensual'!$E$2:$E$2629,'Retiro Mensual'!$A$2:$A$2629,AS$4,'Retiro Mensual'!$B$2:$B$2629,$B334,'Retiro Mensual'!$C$2:$C$2629,AS$5)</f>
        <v>0</v>
      </c>
      <c r="AT334" s="13">
        <f>SUMIFS('Retiro Mensual'!$E$2:$E$2629,'Retiro Mensual'!$A$2:$A$2629,AT$4,'Retiro Mensual'!$B$2:$B$2629,$B334,'Retiro Mensual'!$C$2:$C$2629,AT$5)</f>
        <v>0</v>
      </c>
      <c r="AU334" s="13">
        <f>SUMIFS('Retiro Mensual'!$E$2:$E$2629,'Retiro Mensual'!$A$2:$A$2629,AU$4,'Retiro Mensual'!$B$2:$B$2629,$B334,'Retiro Mensual'!$C$2:$C$2629,AU$5)</f>
        <v>0</v>
      </c>
      <c r="AV334" s="13">
        <f>SUMIFS('Retiro Mensual'!$E$2:$E$2629,'Retiro Mensual'!$A$2:$A$2629,AV$4,'Retiro Mensual'!$B$2:$B$2629,$B334,'Retiro Mensual'!$C$2:$C$2629,AV$5)</f>
        <v>0</v>
      </c>
      <c r="AW334" s="13">
        <f>SUMIFS('Retiro Mensual'!$E$2:$E$2629,'Retiro Mensual'!$A$2:$A$2629,AW$4,'Retiro Mensual'!$B$2:$B$2629,$B334,'Retiro Mensual'!$C$2:$C$2629,AW$5)</f>
        <v>0</v>
      </c>
      <c r="AX334" s="13">
        <f>SUMIFS('Retiro Mensual'!$E$2:$E$2629,'Retiro Mensual'!$A$2:$A$2629,AX$4,'Retiro Mensual'!$B$2:$B$2629,$B334,'Retiro Mensual'!$C$2:$C$2629,AX$5)</f>
        <v>0</v>
      </c>
      <c r="AY334" s="14">
        <f>SUMIFS('Retiro Mensual'!$E$2:$E$2629,'Retiro Mensual'!$A$2:$A$2629,AY$4,'Retiro Mensual'!$B$2:$B$2629,$B334,'Retiro Mensual'!$C$2:$C$2629,AY$5)</f>
        <v>0</v>
      </c>
      <c r="AZ334" s="12">
        <f>SUMIFS('Retiro Mensual'!$E$2:$E$2629,'Retiro Mensual'!$A$2:$A$2629,AZ$4,'Retiro Mensual'!$B$2:$B$2629,$B334,'Retiro Mensual'!$C$2:$C$2629,AZ$5)</f>
        <v>0</v>
      </c>
      <c r="BA334" s="13">
        <f>SUMIFS('Retiro Mensual'!$E$2:$E$2629,'Retiro Mensual'!$A$2:$A$2629,BA$4,'Retiro Mensual'!$B$2:$B$2629,$B334,'Retiro Mensual'!$C$2:$C$2629,BA$5)</f>
        <v>0</v>
      </c>
      <c r="BB334" s="13">
        <f>SUMIFS('Retiro Mensual'!$E$2:$E$2629,'Retiro Mensual'!$A$2:$A$2629,BB$4,'Retiro Mensual'!$B$2:$B$2629,$B334,'Retiro Mensual'!$C$2:$C$2629,BB$5)</f>
        <v>0</v>
      </c>
      <c r="BC334" s="13">
        <f>SUMIFS('Retiro Mensual'!$E$2:$E$2629,'Retiro Mensual'!$A$2:$A$2629,BC$4,'Retiro Mensual'!$B$2:$B$2629,$B334,'Retiro Mensual'!$C$2:$C$2629,BC$5)</f>
        <v>0</v>
      </c>
      <c r="BD334" s="13">
        <f>SUMIFS('Retiro Mensual'!$E$2:$E$2629,'Retiro Mensual'!$A$2:$A$2629,BD$4,'Retiro Mensual'!$B$2:$B$2629,$B334,'Retiro Mensual'!$C$2:$C$2629,BD$5)</f>
        <v>0</v>
      </c>
      <c r="BE334" s="13">
        <f>SUMIFS('Retiro Mensual'!$E$2:$E$2629,'Retiro Mensual'!$A$2:$A$2629,BE$4,'Retiro Mensual'!$B$2:$B$2629,$B334,'Retiro Mensual'!$C$2:$C$2629,BE$5)</f>
        <v>0</v>
      </c>
      <c r="BF334" s="13">
        <f>SUMIFS('Retiro Mensual'!$E$2:$E$2629,'Retiro Mensual'!$A$2:$A$2629,BF$4,'Retiro Mensual'!$B$2:$B$2629,$B334,'Retiro Mensual'!$C$2:$C$2629,BF$5)</f>
        <v>0</v>
      </c>
      <c r="BG334" s="13">
        <f>SUMIFS('Retiro Mensual'!$E$2:$E$2629,'Retiro Mensual'!$A$2:$A$2629,BG$4,'Retiro Mensual'!$B$2:$B$2629,$B334,'Retiro Mensual'!$C$2:$C$2629,BG$5)</f>
        <v>0</v>
      </c>
      <c r="BH334" s="13">
        <f>SUMIFS('Retiro Mensual'!$E$2:$E$2629,'Retiro Mensual'!$A$2:$A$2629,BH$4,'Retiro Mensual'!$B$2:$B$2629,$B334,'Retiro Mensual'!$C$2:$C$2629,BH$5)</f>
        <v>0</v>
      </c>
      <c r="BI334" s="13">
        <f>SUMIFS('Retiro Mensual'!$E$2:$E$2629,'Retiro Mensual'!$A$2:$A$2629,BI$4,'Retiro Mensual'!$B$2:$B$2629,$B334,'Retiro Mensual'!$C$2:$C$2629,BI$5)</f>
        <v>0</v>
      </c>
      <c r="BJ334" s="13">
        <f>SUMIFS('Retiro Mensual'!$E$2:$E$2629,'Retiro Mensual'!$A$2:$A$2629,BJ$4,'Retiro Mensual'!$B$2:$B$2629,$B334,'Retiro Mensual'!$C$2:$C$2629,BJ$5)</f>
        <v>0</v>
      </c>
      <c r="BK334" s="14">
        <f>SUMIFS('Retiro Mensual'!$E$2:$E$2629,'Retiro Mensual'!$A$2:$A$2629,BK$4,'Retiro Mensual'!$B$2:$B$2629,$B334,'Retiro Mensual'!$C$2:$C$2629,BK$5)</f>
        <v>0</v>
      </c>
      <c r="BL334" s="12">
        <f>SUMIFS('Retiro Mensual'!$E$2:$E$2629,'Retiro Mensual'!$A$2:$A$2629,BL$4,'Retiro Mensual'!$B$2:$B$2629,$B334,'Retiro Mensual'!$C$2:$C$2629,BL$5)</f>
        <v>0</v>
      </c>
      <c r="BM334" s="13">
        <f>SUMIFS('Retiro Mensual'!$E$2:$E$2629,'Retiro Mensual'!$A$2:$A$2629,BM$4,'Retiro Mensual'!$B$2:$B$2629,$B334,'Retiro Mensual'!$C$2:$C$2629,BM$5)</f>
        <v>0</v>
      </c>
      <c r="BN334" s="13">
        <f>SUMIFS('Retiro Mensual'!$E$2:$E$2629,'Retiro Mensual'!$A$2:$A$2629,BN$4,'Retiro Mensual'!$B$2:$B$2629,$B334,'Retiro Mensual'!$C$2:$C$2629,BN$5)</f>
        <v>0</v>
      </c>
      <c r="BO334" s="13">
        <f>SUMIFS('Retiro Mensual'!$E$2:$E$2629,'Retiro Mensual'!$A$2:$A$2629,BO$4,'Retiro Mensual'!$B$2:$B$2629,$B334,'Retiro Mensual'!$C$2:$C$2629,BO$5)</f>
        <v>0</v>
      </c>
      <c r="BP334" s="13">
        <f>SUMIFS('Retiro Mensual'!$E$2:$E$2629,'Retiro Mensual'!$A$2:$A$2629,BP$4,'Retiro Mensual'!$B$2:$B$2629,$B334,'Retiro Mensual'!$C$2:$C$2629,BP$5)</f>
        <v>0</v>
      </c>
      <c r="BQ334" s="13">
        <f>SUMIFS('Retiro Mensual'!$E$2:$E$2629,'Retiro Mensual'!$A$2:$A$2629,BQ$4,'Retiro Mensual'!$B$2:$B$2629,$B334,'Retiro Mensual'!$C$2:$C$2629,BQ$5)</f>
        <v>0</v>
      </c>
      <c r="BR334" s="13">
        <f>SUMIFS('Retiro Mensual'!$E$2:$E$2629,'Retiro Mensual'!$A$2:$A$2629,BR$4,'Retiro Mensual'!$B$2:$B$2629,$B334,'Retiro Mensual'!$C$2:$C$2629,BR$5)</f>
        <v>0</v>
      </c>
      <c r="BS334" s="13">
        <f>SUMIFS('Retiro Mensual'!$E$2:$E$2629,'Retiro Mensual'!$A$2:$A$2629,BS$4,'Retiro Mensual'!$B$2:$B$2629,$B334,'Retiro Mensual'!$C$2:$C$2629,BS$5)</f>
        <v>0</v>
      </c>
      <c r="BT334" s="13">
        <f>SUMIFS('Retiro Mensual'!$E$2:$E$2629,'Retiro Mensual'!$A$2:$A$2629,BT$4,'Retiro Mensual'!$B$2:$B$2629,$B334,'Retiro Mensual'!$C$2:$C$2629,BT$5)</f>
        <v>0</v>
      </c>
      <c r="BU334" s="13">
        <f>SUMIFS('Retiro Mensual'!$E$2:$E$2629,'Retiro Mensual'!$A$2:$A$2629,BU$4,'Retiro Mensual'!$B$2:$B$2629,$B334,'Retiro Mensual'!$C$2:$C$2629,BU$5)</f>
        <v>0</v>
      </c>
      <c r="BV334" s="13">
        <f>SUMIFS('Retiro Mensual'!$E$2:$E$2629,'Retiro Mensual'!$A$2:$A$2629,BV$4,'Retiro Mensual'!$B$2:$B$2629,$B334,'Retiro Mensual'!$C$2:$C$2629,BV$5)</f>
        <v>0</v>
      </c>
      <c r="BW334" s="14">
        <f>SUMIFS('Retiro Mensual'!$E$2:$E$2629,'Retiro Mensual'!$A$2:$A$2629,BW$4,'Retiro Mensual'!$B$2:$B$2629,$B334,'Retiro Mensual'!$C$2:$C$2629,BW$5)</f>
        <v>0</v>
      </c>
      <c r="BX334" s="13"/>
      <c r="BY334" s="12">
        <f>SUMIFS('Compra Ventas'!$E$2:$E$2700,'Compra Ventas'!$A$2:$A$2700,BY$4,'Compra Ventas'!$B$2:$B$2700,$B334,'Compra Ventas'!$C$2:$C$2700,BY$5)</f>
        <v>0</v>
      </c>
      <c r="BZ334" s="13">
        <f>SUMIFS('Compra Ventas'!$E$2:$E$2700,'Compra Ventas'!$A$2:$A$2700,BZ$4,'Compra Ventas'!$B$2:$B$2700,$B334,'Compra Ventas'!$C$2:$C$2700,BZ$5)</f>
        <v>0</v>
      </c>
      <c r="CA334" s="13">
        <f>SUMIFS('Compra Ventas'!$E$2:$E$2700,'Compra Ventas'!$A$2:$A$2700,CA$4,'Compra Ventas'!$B$2:$B$2700,$B334,'Compra Ventas'!$C$2:$C$2700,CA$5)</f>
        <v>0</v>
      </c>
      <c r="CB334" s="13">
        <f>SUMIFS('Compra Ventas'!$E$2:$E$2700,'Compra Ventas'!$A$2:$A$2700,CB$4,'Compra Ventas'!$B$2:$B$2700,$B334,'Compra Ventas'!$C$2:$C$2700,CB$5)</f>
        <v>0</v>
      </c>
      <c r="CC334" s="13">
        <f>SUMIFS('Compra Ventas'!$E$2:$E$2700,'Compra Ventas'!$A$2:$A$2700,CC$4,'Compra Ventas'!$B$2:$B$2700,$B334,'Compra Ventas'!$C$2:$C$2700,CC$5)</f>
        <v>0</v>
      </c>
      <c r="CD334" s="13">
        <f>SUMIFS('Compra Ventas'!$E$2:$E$2700,'Compra Ventas'!$A$2:$A$2700,CD$4,'Compra Ventas'!$B$2:$B$2700,$B334,'Compra Ventas'!$C$2:$C$2700,CD$5)</f>
        <v>0</v>
      </c>
      <c r="CE334" s="13">
        <f>SUMIFS('Compra Ventas'!$E$2:$E$2700,'Compra Ventas'!$A$2:$A$2700,CE$4,'Compra Ventas'!$B$2:$B$2700,$B334,'Compra Ventas'!$C$2:$C$2700,CE$5)</f>
        <v>0</v>
      </c>
      <c r="CF334" s="13">
        <f>SUMIFS('Compra Ventas'!$E$2:$E$2700,'Compra Ventas'!$A$2:$A$2700,CF$4,'Compra Ventas'!$B$2:$B$2700,$B334,'Compra Ventas'!$C$2:$C$2700,CF$5)</f>
        <v>0</v>
      </c>
      <c r="CG334" s="13">
        <f>SUMIFS('Compra Ventas'!$E$2:$E$2700,'Compra Ventas'!$A$2:$A$2700,CG$4,'Compra Ventas'!$B$2:$B$2700,$B334,'Compra Ventas'!$C$2:$C$2700,CG$5)</f>
        <v>0</v>
      </c>
      <c r="CH334" s="13">
        <f>SUMIFS('Compra Ventas'!$E$2:$E$2700,'Compra Ventas'!$A$2:$A$2700,CH$4,'Compra Ventas'!$B$2:$B$2700,$B334,'Compra Ventas'!$C$2:$C$2700,CH$5)</f>
        <v>0</v>
      </c>
      <c r="CI334" s="13">
        <f>SUMIFS('Compra Ventas'!$E$2:$E$2700,'Compra Ventas'!$A$2:$A$2700,CI$4,'Compra Ventas'!$B$2:$B$2700,$B334,'Compra Ventas'!$C$2:$C$2700,CI$5)</f>
        <v>0</v>
      </c>
      <c r="CJ334" s="14">
        <f>SUMIFS('Compra Ventas'!$E$2:$E$2700,'Compra Ventas'!$A$2:$A$2700,CJ$4,'Compra Ventas'!$B$2:$B$2700,$B334,'Compra Ventas'!$C$2:$C$2700,CJ$5)</f>
        <v>0</v>
      </c>
      <c r="CK334" s="12">
        <f>SUMIFS('Compra Ventas'!$E$2:$E$2700,'Compra Ventas'!$A$2:$A$2700,CK$4,'Compra Ventas'!$B$2:$B$2700,$B334,'Compra Ventas'!$C$2:$C$2700,CK$5)</f>
        <v>0</v>
      </c>
      <c r="CL334" s="13">
        <f>SUMIFS('Compra Ventas'!$E$2:$E$2700,'Compra Ventas'!$A$2:$A$2700,CL$4,'Compra Ventas'!$B$2:$B$2700,$B334,'Compra Ventas'!$C$2:$C$2700,CL$5)</f>
        <v>0</v>
      </c>
      <c r="CM334" s="13">
        <f>SUMIFS('Compra Ventas'!$E$2:$E$2700,'Compra Ventas'!$A$2:$A$2700,CM$4,'Compra Ventas'!$B$2:$B$2700,$B334,'Compra Ventas'!$C$2:$C$2700,CM$5)</f>
        <v>0</v>
      </c>
      <c r="CN334" s="13">
        <f>SUMIFS('Compra Ventas'!$E$2:$E$2700,'Compra Ventas'!$A$2:$A$2700,CN$4,'Compra Ventas'!$B$2:$B$2700,$B334,'Compra Ventas'!$C$2:$C$2700,CN$5)</f>
        <v>0</v>
      </c>
      <c r="CO334" s="13">
        <f>SUMIFS('Compra Ventas'!$E$2:$E$2700,'Compra Ventas'!$A$2:$A$2700,CO$4,'Compra Ventas'!$B$2:$B$2700,$B334,'Compra Ventas'!$C$2:$C$2700,CO$5)</f>
        <v>0</v>
      </c>
      <c r="CP334" s="13">
        <f>SUMIFS('Compra Ventas'!$E$2:$E$2700,'Compra Ventas'!$A$2:$A$2700,CP$4,'Compra Ventas'!$B$2:$B$2700,$B334,'Compra Ventas'!$C$2:$C$2700,CP$5)</f>
        <v>0</v>
      </c>
      <c r="CQ334" s="13">
        <f>SUMIFS('Compra Ventas'!$E$2:$E$2700,'Compra Ventas'!$A$2:$A$2700,CQ$4,'Compra Ventas'!$B$2:$B$2700,$B334,'Compra Ventas'!$C$2:$C$2700,CQ$5)</f>
        <v>0</v>
      </c>
      <c r="CR334" s="13">
        <f>SUMIFS('Compra Ventas'!$E$2:$E$2700,'Compra Ventas'!$A$2:$A$2700,CR$4,'Compra Ventas'!$B$2:$B$2700,$B334,'Compra Ventas'!$C$2:$C$2700,CR$5)</f>
        <v>0</v>
      </c>
      <c r="CS334" s="13">
        <f>SUMIFS('Compra Ventas'!$E$2:$E$2700,'Compra Ventas'!$A$2:$A$2700,CS$4,'Compra Ventas'!$B$2:$B$2700,$B334,'Compra Ventas'!$C$2:$C$2700,CS$5)</f>
        <v>0</v>
      </c>
      <c r="CT334" s="13">
        <f>SUMIFS('Compra Ventas'!$E$2:$E$2700,'Compra Ventas'!$A$2:$A$2700,CT$4,'Compra Ventas'!$B$2:$B$2700,$B334,'Compra Ventas'!$C$2:$C$2700,CT$5)</f>
        <v>0</v>
      </c>
      <c r="CU334" s="13">
        <f>SUMIFS('Compra Ventas'!$E$2:$E$2700,'Compra Ventas'!$A$2:$A$2700,CU$4,'Compra Ventas'!$B$2:$B$2700,$B334,'Compra Ventas'!$C$2:$C$2700,CU$5)</f>
        <v>0</v>
      </c>
      <c r="CV334" s="14">
        <f>SUMIFS('Compra Ventas'!$E$2:$E$2700,'Compra Ventas'!$A$2:$A$2700,CV$4,'Compra Ventas'!$B$2:$B$2700,$B334,'Compra Ventas'!$C$2:$C$2700,CV$5)</f>
        <v>0</v>
      </c>
      <c r="CW334" s="12">
        <f>SUMIFS('Compra Ventas'!$E$2:$E$2700,'Compra Ventas'!$A$2:$A$2700,CW$4,'Compra Ventas'!$B$2:$B$2700,$B334,'Compra Ventas'!$C$2:$C$2700,CW$5)</f>
        <v>0</v>
      </c>
      <c r="CX334" s="13">
        <f>SUMIFS('Compra Ventas'!$E$2:$E$2700,'Compra Ventas'!$A$2:$A$2700,CX$4,'Compra Ventas'!$B$2:$B$2700,$B334,'Compra Ventas'!$C$2:$C$2700,CX$5)</f>
        <v>0</v>
      </c>
      <c r="CY334" s="13">
        <f>SUMIFS('Compra Ventas'!$E$2:$E$2700,'Compra Ventas'!$A$2:$A$2700,CY$4,'Compra Ventas'!$B$2:$B$2700,$B334,'Compra Ventas'!$C$2:$C$2700,CY$5)</f>
        <v>0</v>
      </c>
      <c r="CZ334" s="13">
        <f>SUMIFS('Compra Ventas'!$E$2:$E$2700,'Compra Ventas'!$A$2:$A$2700,CZ$4,'Compra Ventas'!$B$2:$B$2700,$B334,'Compra Ventas'!$C$2:$C$2700,CZ$5)</f>
        <v>0</v>
      </c>
      <c r="DA334" s="13">
        <f>SUMIFS('Compra Ventas'!$E$2:$E$2700,'Compra Ventas'!$A$2:$A$2700,DA$4,'Compra Ventas'!$B$2:$B$2700,$B334,'Compra Ventas'!$C$2:$C$2700,DA$5)</f>
        <v>0</v>
      </c>
      <c r="DB334" s="13">
        <f>SUMIFS('Compra Ventas'!$E$2:$E$2700,'Compra Ventas'!$A$2:$A$2700,DB$4,'Compra Ventas'!$B$2:$B$2700,$B334,'Compra Ventas'!$C$2:$C$2700,DB$5)</f>
        <v>0</v>
      </c>
      <c r="DC334" s="13">
        <f>SUMIFS('Compra Ventas'!$E$2:$E$2700,'Compra Ventas'!$A$2:$A$2700,DC$4,'Compra Ventas'!$B$2:$B$2700,$B334,'Compra Ventas'!$C$2:$C$2700,DC$5)</f>
        <v>0</v>
      </c>
      <c r="DD334" s="13">
        <f>SUMIFS('Compra Ventas'!$E$2:$E$2700,'Compra Ventas'!$A$2:$A$2700,DD$4,'Compra Ventas'!$B$2:$B$2700,$B334,'Compra Ventas'!$C$2:$C$2700,DD$5)</f>
        <v>0</v>
      </c>
      <c r="DE334" s="13">
        <f>SUMIFS('Compra Ventas'!$E$2:$E$2700,'Compra Ventas'!$A$2:$A$2700,DE$4,'Compra Ventas'!$B$2:$B$2700,$B334,'Compra Ventas'!$C$2:$C$2700,DE$5)</f>
        <v>0</v>
      </c>
      <c r="DF334" s="13">
        <f>SUMIFS('Compra Ventas'!$E$2:$E$2700,'Compra Ventas'!$A$2:$A$2700,DF$4,'Compra Ventas'!$B$2:$B$2700,$B334,'Compra Ventas'!$C$2:$C$2700,DF$5)</f>
        <v>0</v>
      </c>
      <c r="DG334" s="13">
        <f>SUMIFS('Compra Ventas'!$E$2:$E$2700,'Compra Ventas'!$A$2:$A$2700,DG$4,'Compra Ventas'!$B$2:$B$2700,$B334,'Compra Ventas'!$C$2:$C$2700,DG$5)</f>
        <v>0</v>
      </c>
      <c r="DH334" s="14">
        <f>SUMIFS('Compra Ventas'!$E$2:$E$2700,'Compra Ventas'!$A$2:$A$2700,DH$4,'Compra Ventas'!$B$2:$B$2700,$B334,'Compra Ventas'!$C$2:$C$2700,DH$5)</f>
        <v>0</v>
      </c>
      <c r="DI334" s="84"/>
      <c r="DJ334" s="98">
        <f>SUMIFS('Ajuste Ciclado'!D$5:D$47,'Ajuste Ciclado'!$C$5:$C$47,Balance!DJ$4,'Ajuste Ciclado'!$B$5:$B$47,Balance!$B334)</f>
        <v>0</v>
      </c>
      <c r="DK334" s="99">
        <f>SUMIFS('Ajuste Ciclado'!E$5:E$47,'Ajuste Ciclado'!$C$5:$C$47,Balance!DK$4,'Ajuste Ciclado'!$B$5:$B$47,Balance!$B334)</f>
        <v>0</v>
      </c>
      <c r="DL334" s="99">
        <f>SUMIFS('Ajuste Ciclado'!F$5:F$47,'Ajuste Ciclado'!$C$5:$C$47,Balance!DL$4,'Ajuste Ciclado'!$B$5:$B$47,Balance!$B334)</f>
        <v>0</v>
      </c>
      <c r="DM334" s="99">
        <f>SUMIFS('Ajuste Ciclado'!G$5:G$47,'Ajuste Ciclado'!$C$5:$C$47,Balance!DM$4,'Ajuste Ciclado'!$B$5:$B$47,Balance!$B334)</f>
        <v>0</v>
      </c>
      <c r="DN334" s="99">
        <f>SUMIFS('Ajuste Ciclado'!H$5:H$47,'Ajuste Ciclado'!$C$5:$C$47,Balance!DN$4,'Ajuste Ciclado'!$B$5:$B$47,Balance!$B334)</f>
        <v>0</v>
      </c>
      <c r="DO334" s="99">
        <f>SUMIFS('Ajuste Ciclado'!I$5:I$47,'Ajuste Ciclado'!$C$5:$C$47,Balance!DO$4,'Ajuste Ciclado'!$B$5:$B$47,Balance!$B334)</f>
        <v>0</v>
      </c>
      <c r="DP334" s="99">
        <f>SUMIFS('Ajuste Ciclado'!J$5:J$47,'Ajuste Ciclado'!$C$5:$C$47,Balance!DP$4,'Ajuste Ciclado'!$B$5:$B$47,Balance!$B334)</f>
        <v>0</v>
      </c>
      <c r="DQ334" s="99">
        <f>SUMIFS('Ajuste Ciclado'!K$5:K$47,'Ajuste Ciclado'!$C$5:$C$47,Balance!DQ$4,'Ajuste Ciclado'!$B$5:$B$47,Balance!$B334)</f>
        <v>0</v>
      </c>
      <c r="DR334" s="99">
        <f>SUMIFS('Ajuste Ciclado'!L$5:L$47,'Ajuste Ciclado'!$C$5:$C$47,Balance!DR$4,'Ajuste Ciclado'!$B$5:$B$47,Balance!$B334)</f>
        <v>0</v>
      </c>
      <c r="DS334" s="99">
        <f>SUMIFS('Ajuste Ciclado'!M$5:M$47,'Ajuste Ciclado'!$C$5:$C$47,Balance!DS$4,'Ajuste Ciclado'!$B$5:$B$47,Balance!$B334)</f>
        <v>0</v>
      </c>
      <c r="DT334" s="99">
        <f>SUMIFS('Ajuste Ciclado'!N$5:N$47,'Ajuste Ciclado'!$C$5:$C$47,Balance!DT$4,'Ajuste Ciclado'!$B$5:$B$47,Balance!$B334)</f>
        <v>0</v>
      </c>
      <c r="DU334" s="100">
        <f>SUMIFS('Ajuste Ciclado'!O$5:O$47,'Ajuste Ciclado'!$C$5:$C$47,Balance!DU$4,'Ajuste Ciclado'!$B$5:$B$47,Balance!$B334)</f>
        <v>0</v>
      </c>
      <c r="DV334" s="98">
        <f>SUMIFS('Ajuste Ciclado'!D$5:D$47,'Ajuste Ciclado'!$C$5:$C$47,Balance!DV$4,'Ajuste Ciclado'!$B$5:$B$47,Balance!$B334)</f>
        <v>0</v>
      </c>
      <c r="DW334" s="99">
        <f>SUMIFS('Ajuste Ciclado'!E$5:E$47,'Ajuste Ciclado'!$C$5:$C$47,Balance!DW$4,'Ajuste Ciclado'!$B$5:$B$47,Balance!$B334)</f>
        <v>0</v>
      </c>
      <c r="DX334" s="99">
        <f>SUMIFS('Ajuste Ciclado'!F$5:F$47,'Ajuste Ciclado'!$C$5:$C$47,Balance!DX$4,'Ajuste Ciclado'!$B$5:$B$47,Balance!$B334)</f>
        <v>0</v>
      </c>
      <c r="DY334" s="99">
        <f>SUMIFS('Ajuste Ciclado'!G$5:G$47,'Ajuste Ciclado'!$C$5:$C$47,Balance!DY$4,'Ajuste Ciclado'!$B$5:$B$47,Balance!$B334)</f>
        <v>0</v>
      </c>
      <c r="DZ334" s="99">
        <f>SUMIFS('Ajuste Ciclado'!H$5:H$47,'Ajuste Ciclado'!$C$5:$C$47,Balance!DZ$4,'Ajuste Ciclado'!$B$5:$B$47,Balance!$B334)</f>
        <v>0</v>
      </c>
      <c r="EA334" s="99">
        <f>SUMIFS('Ajuste Ciclado'!I$5:I$47,'Ajuste Ciclado'!$C$5:$C$47,Balance!EA$4,'Ajuste Ciclado'!$B$5:$B$47,Balance!$B334)</f>
        <v>0</v>
      </c>
      <c r="EB334" s="99">
        <f>SUMIFS('Ajuste Ciclado'!J$5:J$47,'Ajuste Ciclado'!$C$5:$C$47,Balance!EB$4,'Ajuste Ciclado'!$B$5:$B$47,Balance!$B334)</f>
        <v>0</v>
      </c>
      <c r="EC334" s="99">
        <f>SUMIFS('Ajuste Ciclado'!K$5:K$47,'Ajuste Ciclado'!$C$5:$C$47,Balance!EC$4,'Ajuste Ciclado'!$B$5:$B$47,Balance!$B334)</f>
        <v>0</v>
      </c>
      <c r="ED334" s="99">
        <f>SUMIFS('Ajuste Ciclado'!L$5:L$47,'Ajuste Ciclado'!$C$5:$C$47,Balance!ED$4,'Ajuste Ciclado'!$B$5:$B$47,Balance!$B334)</f>
        <v>0</v>
      </c>
      <c r="EE334" s="99">
        <f>SUMIFS('Ajuste Ciclado'!M$5:M$47,'Ajuste Ciclado'!$C$5:$C$47,Balance!EE$4,'Ajuste Ciclado'!$B$5:$B$47,Balance!$B334)</f>
        <v>0</v>
      </c>
      <c r="EF334" s="99">
        <f>SUMIFS('Ajuste Ciclado'!N$5:N$47,'Ajuste Ciclado'!$C$5:$C$47,Balance!EF$4,'Ajuste Ciclado'!$B$5:$B$47,Balance!$B334)</f>
        <v>0</v>
      </c>
      <c r="EG334" s="100">
        <f>SUMIFS('Ajuste Ciclado'!O$5:O$47,'Ajuste Ciclado'!$C$5:$C$47,Balance!EG$4,'Ajuste Ciclado'!$B$5:$B$47,Balance!$B334)</f>
        <v>0</v>
      </c>
      <c r="EH334" s="98">
        <f>SUMIFS('Ajuste Ciclado'!D$5:D$47,'Ajuste Ciclado'!$C$5:$C$47,Balance!EH$4,'Ajuste Ciclado'!$B$5:$B$47,Balance!$B334)</f>
        <v>0</v>
      </c>
      <c r="EI334" s="99">
        <f>SUMIFS('Ajuste Ciclado'!E$5:E$47,'Ajuste Ciclado'!$C$5:$C$47,Balance!EI$4,'Ajuste Ciclado'!$B$5:$B$47,Balance!$B334)</f>
        <v>0</v>
      </c>
      <c r="EJ334" s="99">
        <f>SUMIFS('Ajuste Ciclado'!F$5:F$47,'Ajuste Ciclado'!$C$5:$C$47,Balance!EJ$4,'Ajuste Ciclado'!$B$5:$B$47,Balance!$B334)</f>
        <v>0</v>
      </c>
      <c r="EK334" s="99">
        <f>SUMIFS('Ajuste Ciclado'!G$5:G$47,'Ajuste Ciclado'!$C$5:$C$47,Balance!EK$4,'Ajuste Ciclado'!$B$5:$B$47,Balance!$B334)</f>
        <v>0</v>
      </c>
      <c r="EL334" s="99">
        <f>SUMIFS('Ajuste Ciclado'!H$5:H$47,'Ajuste Ciclado'!$C$5:$C$47,Balance!EL$4,'Ajuste Ciclado'!$B$5:$B$47,Balance!$B334)</f>
        <v>0</v>
      </c>
      <c r="EM334" s="99">
        <f>SUMIFS('Ajuste Ciclado'!I$5:I$47,'Ajuste Ciclado'!$C$5:$C$47,Balance!EM$4,'Ajuste Ciclado'!$B$5:$B$47,Balance!$B334)</f>
        <v>0</v>
      </c>
      <c r="EN334" s="99">
        <f>SUMIFS('Ajuste Ciclado'!J$5:J$47,'Ajuste Ciclado'!$C$5:$C$47,Balance!EN$4,'Ajuste Ciclado'!$B$5:$B$47,Balance!$B334)</f>
        <v>0</v>
      </c>
      <c r="EO334" s="99">
        <f>SUMIFS('Ajuste Ciclado'!K$5:K$47,'Ajuste Ciclado'!$C$5:$C$47,Balance!EO$4,'Ajuste Ciclado'!$B$5:$B$47,Balance!$B334)</f>
        <v>0</v>
      </c>
      <c r="EP334" s="99">
        <f>SUMIFS('Ajuste Ciclado'!L$5:L$47,'Ajuste Ciclado'!$C$5:$C$47,Balance!EP$4,'Ajuste Ciclado'!$B$5:$B$47,Balance!$B334)</f>
        <v>0</v>
      </c>
      <c r="EQ334" s="99">
        <f>SUMIFS('Ajuste Ciclado'!M$5:M$47,'Ajuste Ciclado'!$C$5:$C$47,Balance!EQ$4,'Ajuste Ciclado'!$B$5:$B$47,Balance!$B334)</f>
        <v>0</v>
      </c>
      <c r="ER334" s="99">
        <f>SUMIFS('Ajuste Ciclado'!N$5:N$47,'Ajuste Ciclado'!$C$5:$C$47,Balance!ER$4,'Ajuste Ciclado'!$B$5:$B$47,Balance!$B334)</f>
        <v>0</v>
      </c>
      <c r="ES334" s="100">
        <f>SUMIFS('Ajuste Ciclado'!O$5:O$47,'Ajuste Ciclado'!$C$5:$C$47,Balance!ES$4,'Ajuste Ciclado'!$B$5:$B$47,Balance!$B334)</f>
        <v>0</v>
      </c>
      <c r="ET334" s="84"/>
      <c r="EU334" s="12">
        <f t="shared" si="428"/>
        <v>70904.44969752965</v>
      </c>
      <c r="EV334" s="13">
        <f t="shared" si="393"/>
        <v>48388.188703704764</v>
      </c>
      <c r="EW334" s="13">
        <f t="shared" si="394"/>
        <v>71136.987560785361</v>
      </c>
      <c r="EX334" s="13">
        <f t="shared" si="395"/>
        <v>49975.602862852902</v>
      </c>
      <c r="EY334" s="13">
        <f t="shared" si="396"/>
        <v>34369.669678105209</v>
      </c>
      <c r="EZ334" s="13">
        <f t="shared" si="397"/>
        <v>26425.56319377472</v>
      </c>
      <c r="FA334" s="13">
        <f t="shared" si="398"/>
        <v>31900.106584107009</v>
      </c>
      <c r="FB334" s="13">
        <f t="shared" si="399"/>
        <v>40596.145135309132</v>
      </c>
      <c r="FC334" s="13">
        <f t="shared" si="400"/>
        <v>37491.881166466563</v>
      </c>
      <c r="FD334" s="13">
        <f t="shared" si="401"/>
        <v>7742.6789994739356</v>
      </c>
      <c r="FE334" s="13">
        <f t="shared" si="402"/>
        <v>605.83140729730007</v>
      </c>
      <c r="FF334" s="14">
        <f t="shared" si="403"/>
        <v>2268.940268826464</v>
      </c>
      <c r="FG334" s="12">
        <f t="shared" si="404"/>
        <v>71094.42744393216</v>
      </c>
      <c r="FH334" s="13">
        <f t="shared" si="405"/>
        <v>49049.258573341227</v>
      </c>
      <c r="FI334" s="13">
        <f t="shared" si="406"/>
        <v>71850.383320237743</v>
      </c>
      <c r="FJ334" s="13">
        <f t="shared" si="407"/>
        <v>52986.009248930379</v>
      </c>
      <c r="FK334" s="13">
        <f t="shared" si="408"/>
        <v>33329.083087421794</v>
      </c>
      <c r="FL334" s="13">
        <f t="shared" si="409"/>
        <v>26976.41966772337</v>
      </c>
      <c r="FM334" s="13">
        <f t="shared" si="410"/>
        <v>34646.440250547639</v>
      </c>
      <c r="FN334" s="13">
        <f t="shared" si="411"/>
        <v>40965.817732771437</v>
      </c>
      <c r="FO334" s="13">
        <f t="shared" si="412"/>
        <v>38646.242000790357</v>
      </c>
      <c r="FP334" s="13">
        <f t="shared" si="413"/>
        <v>12855.667264382289</v>
      </c>
      <c r="FQ334" s="13">
        <f t="shared" si="414"/>
        <v>14844.96302012844</v>
      </c>
      <c r="FR334" s="14">
        <f t="shared" si="415"/>
        <v>19920.728934774761</v>
      </c>
      <c r="FS334" s="12">
        <f t="shared" si="416"/>
        <v>71125.546225102851</v>
      </c>
      <c r="FT334" s="13">
        <f t="shared" si="417"/>
        <v>49126.921531181048</v>
      </c>
      <c r="FU334" s="13">
        <f t="shared" si="418"/>
        <v>71598.383463958337</v>
      </c>
      <c r="FV334" s="13">
        <f t="shared" si="419"/>
        <v>52662.457770716763</v>
      </c>
      <c r="FW334" s="13">
        <f t="shared" si="420"/>
        <v>34973.094409365207</v>
      </c>
      <c r="FX334" s="13">
        <f t="shared" si="421"/>
        <v>29639.88393515622</v>
      </c>
      <c r="FY334" s="13">
        <f t="shared" si="422"/>
        <v>38695.569586002814</v>
      </c>
      <c r="FZ334" s="13">
        <f t="shared" si="423"/>
        <v>45529.226876178858</v>
      </c>
      <c r="GA334" s="13">
        <f t="shared" si="424"/>
        <v>42866.215520585247</v>
      </c>
      <c r="GB334" s="13">
        <f t="shared" si="425"/>
        <v>30786.700816157962</v>
      </c>
      <c r="GC334" s="13">
        <f t="shared" si="426"/>
        <v>33641.999025852223</v>
      </c>
      <c r="GD334" s="14">
        <f t="shared" si="427"/>
        <v>35367.02229286798</v>
      </c>
      <c r="GE334" s="84"/>
      <c r="GF334" s="12">
        <f t="shared" si="429"/>
        <v>421806.04525823297</v>
      </c>
      <c r="GG334" s="13">
        <f t="shared" si="429"/>
        <v>467165.44054498163</v>
      </c>
      <c r="GH334" s="14">
        <f t="shared" si="429"/>
        <v>536013.02145312552</v>
      </c>
      <c r="GI334" s="6">
        <f t="shared" si="430"/>
        <v>1</v>
      </c>
      <c r="GJ334" s="12">
        <f t="shared" si="431"/>
        <v>0</v>
      </c>
      <c r="GK334" s="13">
        <f t="shared" si="432"/>
        <v>0</v>
      </c>
      <c r="GL334" s="14">
        <f t="shared" si="433"/>
        <v>0</v>
      </c>
      <c r="GM334" s="84"/>
      <c r="GN334" s="66">
        <f t="shared" si="434"/>
        <v>0</v>
      </c>
      <c r="GO334" s="84"/>
      <c r="GP334" s="63" t="str" cm="1">
        <f t="array" ref="GP334">INDEX($GF$4:$GH$4,1,GI334)</f>
        <v>Sample 1</v>
      </c>
      <c r="GQ334" s="12">
        <f t="shared" si="385"/>
        <v>605.83140729730007</v>
      </c>
      <c r="GR334" s="13">
        <f t="shared" si="385"/>
        <v>2268.940268826464</v>
      </c>
      <c r="GS334" s="14">
        <f t="shared" si="385"/>
        <v>7742.6789994739356</v>
      </c>
      <c r="GT334" s="12">
        <f t="shared" si="386"/>
        <v>12855.667264382289</v>
      </c>
      <c r="GU334" s="13">
        <f t="shared" si="386"/>
        <v>14844.96302012844</v>
      </c>
      <c r="GV334" s="14">
        <f t="shared" si="386"/>
        <v>19920.728934774761</v>
      </c>
      <c r="GW334" s="12">
        <f t="shared" si="387"/>
        <v>29639.88393515622</v>
      </c>
      <c r="GX334" s="13">
        <f t="shared" si="387"/>
        <v>30786.700816157962</v>
      </c>
      <c r="GY334" s="14">
        <f t="shared" si="387"/>
        <v>33641.999025852223</v>
      </c>
      <c r="GZ334" s="84" t="str">
        <f t="shared" si="390"/>
        <v>Sample 1</v>
      </c>
      <c r="HA334" s="12">
        <f t="shared" si="435"/>
        <v>0</v>
      </c>
      <c r="HB334" s="13">
        <f t="shared" si="435"/>
        <v>0</v>
      </c>
      <c r="HC334" s="14">
        <f t="shared" si="435"/>
        <v>0</v>
      </c>
      <c r="HD334" s="6">
        <f t="shared" si="391"/>
        <v>0</v>
      </c>
      <c r="HE334" s="84" t="str">
        <f t="shared" si="392"/>
        <v>Ok</v>
      </c>
    </row>
    <row r="335" spans="2:213" hidden="1" x14ac:dyDescent="0.3">
      <c r="B335" s="84" t="s">
        <v>165</v>
      </c>
      <c r="C335" s="12">
        <f>SUMIFS(Inyecciones!$E$2:$E$14185,Inyecciones!$A$2:$A$14185,Balance!C$4,Inyecciones!$B$2:$B$14185,Balance!$B335,Inyecciones!$C$2:$C$14185,Balance!C$5)</f>
        <v>68165.685292203329</v>
      </c>
      <c r="D335" s="13">
        <f>SUMIFS(Inyecciones!$E$2:$E$14185,Inyecciones!$A$2:$A$14185,Balance!D$4,Inyecciones!$B$2:$B$14185,Balance!$B335,Inyecciones!$C$2:$C$14185,Balance!D$5)</f>
        <v>52541.408694717218</v>
      </c>
      <c r="E335" s="13">
        <f>SUMIFS(Inyecciones!$E$2:$E$14185,Inyecciones!$A$2:$A$14185,Balance!E$4,Inyecciones!$B$2:$B$14185,Balance!$B335,Inyecciones!$C$2:$C$14185,Balance!E$5)</f>
        <v>50385.617117357229</v>
      </c>
      <c r="F335" s="13">
        <f>SUMIFS(Inyecciones!$E$2:$E$14185,Inyecciones!$A$2:$A$14185,Balance!F$4,Inyecciones!$B$2:$B$14185,Balance!$B335,Inyecciones!$C$2:$C$14185,Balance!F$5)</f>
        <v>30643.51859757123</v>
      </c>
      <c r="G335" s="13">
        <f>SUMIFS(Inyecciones!$E$2:$E$14185,Inyecciones!$A$2:$A$14185,Balance!G$4,Inyecciones!$B$2:$B$14185,Balance!$B335,Inyecciones!$C$2:$C$14185,Balance!G$5)</f>
        <v>17135.46637643069</v>
      </c>
      <c r="H335" s="13">
        <f>SUMIFS(Inyecciones!$E$2:$E$14185,Inyecciones!$A$2:$A$14185,Balance!H$4,Inyecciones!$B$2:$B$14185,Balance!$B335,Inyecciones!$C$2:$C$14185,Balance!H$5)</f>
        <v>10308.703842173851</v>
      </c>
      <c r="I335" s="13">
        <f>SUMIFS(Inyecciones!$E$2:$E$14185,Inyecciones!$A$2:$A$14185,Balance!I$4,Inyecciones!$B$2:$B$14185,Balance!$B335,Inyecciones!$C$2:$C$14185,Balance!I$5)</f>
        <v>13662.25227841832</v>
      </c>
      <c r="J335" s="13">
        <f>SUMIFS(Inyecciones!$E$2:$E$14185,Inyecciones!$A$2:$A$14185,Balance!J$4,Inyecciones!$B$2:$B$14185,Balance!$B335,Inyecciones!$C$2:$C$14185,Balance!J$5)</f>
        <v>21645.381328041742</v>
      </c>
      <c r="K335" s="13">
        <f>SUMIFS(Inyecciones!$E$2:$E$14185,Inyecciones!$A$2:$A$14185,Balance!K$4,Inyecciones!$B$2:$B$14185,Balance!$B335,Inyecciones!$C$2:$C$14185,Balance!K$5)</f>
        <v>25551.875399192439</v>
      </c>
      <c r="L335" s="13">
        <f>SUMIFS(Inyecciones!$E$2:$E$14185,Inyecciones!$A$2:$A$14185,Balance!L$4,Inyecciones!$B$2:$B$14185,Balance!$B335,Inyecciones!$C$2:$C$14185,Balance!L$5)</f>
        <v>6890.5096181112667</v>
      </c>
      <c r="M335" s="13">
        <f>SUMIFS(Inyecciones!$E$2:$E$14185,Inyecciones!$A$2:$A$14185,Balance!M$4,Inyecciones!$B$2:$B$14185,Balance!$B335,Inyecciones!$C$2:$C$14185,Balance!M$5)</f>
        <v>2620.9497707735518</v>
      </c>
      <c r="N335" s="14">
        <f>SUMIFS(Inyecciones!$E$2:$E$14185,Inyecciones!$A$2:$A$14185,Balance!N$4,Inyecciones!$B$2:$B$14185,Balance!$B335,Inyecciones!$C$2:$C$14185,Balance!N$5)</f>
        <v>4519.2639559945019</v>
      </c>
      <c r="O335" s="12">
        <f>SUMIFS(Inyecciones!$E$2:$E$14185,Inyecciones!$A$2:$A$14185,Balance!O$4,Inyecciones!$B$2:$B$14185,Balance!$B335,Inyecciones!$C$2:$C$14185,Balance!O$5)</f>
        <v>68313.64276120979</v>
      </c>
      <c r="P335" s="13">
        <f>SUMIFS(Inyecciones!$E$2:$E$14185,Inyecciones!$A$2:$A$14185,Balance!P$4,Inyecciones!$B$2:$B$14185,Balance!$B335,Inyecciones!$C$2:$C$14185,Balance!P$5)</f>
        <v>52984.162922610478</v>
      </c>
      <c r="Q335" s="13">
        <f>SUMIFS(Inyecciones!$E$2:$E$14185,Inyecciones!$A$2:$A$14185,Balance!Q$4,Inyecciones!$B$2:$B$14185,Balance!$B335,Inyecciones!$C$2:$C$14185,Balance!Q$5)</f>
        <v>50794.883092076663</v>
      </c>
      <c r="R335" s="13">
        <f>SUMIFS(Inyecciones!$E$2:$E$14185,Inyecciones!$A$2:$A$14185,Balance!R$4,Inyecciones!$B$2:$B$14185,Balance!$B335,Inyecciones!$C$2:$C$14185,Balance!R$5)</f>
        <v>32533.373506641128</v>
      </c>
      <c r="S335" s="13">
        <f>SUMIFS(Inyecciones!$E$2:$E$14185,Inyecciones!$A$2:$A$14185,Balance!S$4,Inyecciones!$B$2:$B$14185,Balance!$B335,Inyecciones!$C$2:$C$14185,Balance!S$5)</f>
        <v>16697.802725497491</v>
      </c>
      <c r="T335" s="13">
        <f>SUMIFS(Inyecciones!$E$2:$E$14185,Inyecciones!$A$2:$A$14185,Balance!T$4,Inyecciones!$B$2:$B$14185,Balance!$B335,Inyecciones!$C$2:$C$14185,Balance!T$5)</f>
        <v>10552.6890993913</v>
      </c>
      <c r="U335" s="13">
        <f>SUMIFS(Inyecciones!$E$2:$E$14185,Inyecciones!$A$2:$A$14185,Balance!U$4,Inyecciones!$B$2:$B$14185,Balance!$B335,Inyecciones!$C$2:$C$14185,Balance!U$5)</f>
        <v>14813.71129827643</v>
      </c>
      <c r="V335" s="13">
        <f>SUMIFS(Inyecciones!$E$2:$E$14185,Inyecciones!$A$2:$A$14185,Balance!V$4,Inyecciones!$B$2:$B$14185,Balance!$B335,Inyecciones!$C$2:$C$14185,Balance!V$5)</f>
        <v>21905.142142739111</v>
      </c>
      <c r="W335" s="13">
        <f>SUMIFS(Inyecciones!$E$2:$E$14185,Inyecciones!$A$2:$A$14185,Balance!W$4,Inyecciones!$B$2:$B$14185,Balance!$B335,Inyecciones!$C$2:$C$14185,Balance!W$5)</f>
        <v>26274.854531401961</v>
      </c>
      <c r="X335" s="13">
        <f>SUMIFS(Inyecciones!$E$2:$E$14185,Inyecciones!$A$2:$A$14185,Balance!X$4,Inyecciones!$B$2:$B$14185,Balance!$B335,Inyecciones!$C$2:$C$14185,Balance!X$5)</f>
        <v>10864.84028731973</v>
      </c>
      <c r="Y335" s="13">
        <f>SUMIFS(Inyecciones!$E$2:$E$14185,Inyecciones!$A$2:$A$14185,Balance!Y$4,Inyecciones!$B$2:$B$14185,Balance!$B335,Inyecciones!$C$2:$C$14185,Balance!Y$5)</f>
        <v>14866.864963732491</v>
      </c>
      <c r="Z335" s="14">
        <f>SUMIFS(Inyecciones!$E$2:$E$14185,Inyecciones!$A$2:$A$14185,Balance!Z$4,Inyecciones!$B$2:$B$14185,Balance!$B335,Inyecciones!$C$2:$C$14185,Balance!Z$5)</f>
        <v>20115.126783132979</v>
      </c>
      <c r="AA335" s="12">
        <f>SUMIFS(Inyecciones!$E$2:$E$14185,Inyecciones!$A$2:$A$14185,Balance!AA$4,Inyecciones!$B$2:$B$14185,Balance!$B335,Inyecciones!$C$2:$C$14185,Balance!AA$5)</f>
        <v>68338.365517154554</v>
      </c>
      <c r="AB335" s="13">
        <f>SUMIFS(Inyecciones!$E$2:$E$14185,Inyecciones!$A$2:$A$14185,Balance!AB$4,Inyecciones!$B$2:$B$14185,Balance!$B335,Inyecciones!$C$2:$C$14185,Balance!AB$5)</f>
        <v>53035.760000921371</v>
      </c>
      <c r="AC335" s="13">
        <f>SUMIFS(Inyecciones!$E$2:$E$14185,Inyecciones!$A$2:$A$14185,Balance!AC$4,Inyecciones!$B$2:$B$14185,Balance!$B335,Inyecciones!$C$2:$C$14185,Balance!AC$5)</f>
        <v>50676.942822231184</v>
      </c>
      <c r="AD335" s="13">
        <f>SUMIFS(Inyecciones!$E$2:$E$14185,Inyecciones!$A$2:$A$14185,Balance!AD$4,Inyecciones!$B$2:$B$14185,Balance!$B335,Inyecciones!$C$2:$C$14185,Balance!AD$5)</f>
        <v>32212.172009421949</v>
      </c>
      <c r="AE335" s="13">
        <f>SUMIFS(Inyecciones!$E$2:$E$14185,Inyecciones!$A$2:$A$14185,Balance!AE$4,Inyecciones!$B$2:$B$14185,Balance!$B335,Inyecciones!$C$2:$C$14185,Balance!AE$5)</f>
        <v>17513.733087276451</v>
      </c>
      <c r="AF335" s="13">
        <f>SUMIFS(Inyecciones!$E$2:$E$14185,Inyecciones!$A$2:$A$14185,Balance!AF$4,Inyecciones!$B$2:$B$14185,Balance!$B335,Inyecciones!$C$2:$C$14185,Balance!AF$5)</f>
        <v>11552.215225941531</v>
      </c>
      <c r="AG335" s="13">
        <f>SUMIFS(Inyecciones!$E$2:$E$14185,Inyecciones!$A$2:$A$14185,Balance!AG$4,Inyecciones!$B$2:$B$14185,Balance!$B335,Inyecciones!$C$2:$C$14185,Balance!AG$5)</f>
        <v>16421.135257689599</v>
      </c>
      <c r="AH335" s="13">
        <f>SUMIFS(Inyecciones!$E$2:$E$14185,Inyecciones!$A$2:$A$14185,Balance!AH$4,Inyecciones!$B$2:$B$14185,Balance!$B335,Inyecciones!$C$2:$C$14185,Balance!AH$5)</f>
        <v>24365.14576524022</v>
      </c>
      <c r="AI335" s="13">
        <f>SUMIFS(Inyecciones!$E$2:$E$14185,Inyecciones!$A$2:$A$14185,Balance!AI$4,Inyecciones!$B$2:$B$14185,Balance!$B335,Inyecciones!$C$2:$C$14185,Balance!AI$5)</f>
        <v>28943.353068301771</v>
      </c>
      <c r="AJ335" s="13">
        <f>SUMIFS(Inyecciones!$E$2:$E$14185,Inyecciones!$A$2:$A$14185,Balance!AJ$4,Inyecciones!$B$2:$B$14185,Balance!$B335,Inyecciones!$C$2:$C$14185,Balance!AJ$5)</f>
        <v>24320.987550320009</v>
      </c>
      <c r="AK335" s="13">
        <f>SUMIFS(Inyecciones!$E$2:$E$14185,Inyecciones!$A$2:$A$14185,Balance!AK$4,Inyecciones!$B$2:$B$14185,Balance!$B335,Inyecciones!$C$2:$C$14185,Balance!AK$5)</f>
        <v>31118.201516012421</v>
      </c>
      <c r="AL335" s="14">
        <f>SUMIFS(Inyecciones!$E$2:$E$14185,Inyecciones!$A$2:$A$14185,Balance!AL$4,Inyecciones!$B$2:$B$14185,Balance!$B335,Inyecciones!$C$2:$C$14185,Balance!AL$5)</f>
        <v>33106.49412596583</v>
      </c>
      <c r="AM335" s="13"/>
      <c r="AN335" s="12">
        <f>SUMIFS('Retiro Mensual'!$E$2:$E$2629,'Retiro Mensual'!$A$2:$A$2629,AN$4,'Retiro Mensual'!$B$2:$B$2629,$B335,'Retiro Mensual'!$C$2:$C$2629,AN$5)</f>
        <v>0</v>
      </c>
      <c r="AO335" s="13">
        <f>SUMIFS('Retiro Mensual'!$E$2:$E$2629,'Retiro Mensual'!$A$2:$A$2629,AO$4,'Retiro Mensual'!$B$2:$B$2629,$B335,'Retiro Mensual'!$C$2:$C$2629,AO$5)</f>
        <v>0</v>
      </c>
      <c r="AP335" s="13">
        <f>SUMIFS('Retiro Mensual'!$E$2:$E$2629,'Retiro Mensual'!$A$2:$A$2629,AP$4,'Retiro Mensual'!$B$2:$B$2629,$B335,'Retiro Mensual'!$C$2:$C$2629,AP$5)</f>
        <v>0</v>
      </c>
      <c r="AQ335" s="13">
        <f>SUMIFS('Retiro Mensual'!$E$2:$E$2629,'Retiro Mensual'!$A$2:$A$2629,AQ$4,'Retiro Mensual'!$B$2:$B$2629,$B335,'Retiro Mensual'!$C$2:$C$2629,AQ$5)</f>
        <v>0</v>
      </c>
      <c r="AR335" s="13">
        <f>SUMIFS('Retiro Mensual'!$E$2:$E$2629,'Retiro Mensual'!$A$2:$A$2629,AR$4,'Retiro Mensual'!$B$2:$B$2629,$B335,'Retiro Mensual'!$C$2:$C$2629,AR$5)</f>
        <v>0</v>
      </c>
      <c r="AS335" s="13">
        <f>SUMIFS('Retiro Mensual'!$E$2:$E$2629,'Retiro Mensual'!$A$2:$A$2629,AS$4,'Retiro Mensual'!$B$2:$B$2629,$B335,'Retiro Mensual'!$C$2:$C$2629,AS$5)</f>
        <v>0</v>
      </c>
      <c r="AT335" s="13">
        <f>SUMIFS('Retiro Mensual'!$E$2:$E$2629,'Retiro Mensual'!$A$2:$A$2629,AT$4,'Retiro Mensual'!$B$2:$B$2629,$B335,'Retiro Mensual'!$C$2:$C$2629,AT$5)</f>
        <v>0</v>
      </c>
      <c r="AU335" s="13">
        <f>SUMIFS('Retiro Mensual'!$E$2:$E$2629,'Retiro Mensual'!$A$2:$A$2629,AU$4,'Retiro Mensual'!$B$2:$B$2629,$B335,'Retiro Mensual'!$C$2:$C$2629,AU$5)</f>
        <v>0</v>
      </c>
      <c r="AV335" s="13">
        <f>SUMIFS('Retiro Mensual'!$E$2:$E$2629,'Retiro Mensual'!$A$2:$A$2629,AV$4,'Retiro Mensual'!$B$2:$B$2629,$B335,'Retiro Mensual'!$C$2:$C$2629,AV$5)</f>
        <v>0</v>
      </c>
      <c r="AW335" s="13">
        <f>SUMIFS('Retiro Mensual'!$E$2:$E$2629,'Retiro Mensual'!$A$2:$A$2629,AW$4,'Retiro Mensual'!$B$2:$B$2629,$B335,'Retiro Mensual'!$C$2:$C$2629,AW$5)</f>
        <v>0</v>
      </c>
      <c r="AX335" s="13">
        <f>SUMIFS('Retiro Mensual'!$E$2:$E$2629,'Retiro Mensual'!$A$2:$A$2629,AX$4,'Retiro Mensual'!$B$2:$B$2629,$B335,'Retiro Mensual'!$C$2:$C$2629,AX$5)</f>
        <v>0</v>
      </c>
      <c r="AY335" s="14">
        <f>SUMIFS('Retiro Mensual'!$E$2:$E$2629,'Retiro Mensual'!$A$2:$A$2629,AY$4,'Retiro Mensual'!$B$2:$B$2629,$B335,'Retiro Mensual'!$C$2:$C$2629,AY$5)</f>
        <v>0</v>
      </c>
      <c r="AZ335" s="12">
        <f>SUMIFS('Retiro Mensual'!$E$2:$E$2629,'Retiro Mensual'!$A$2:$A$2629,AZ$4,'Retiro Mensual'!$B$2:$B$2629,$B335,'Retiro Mensual'!$C$2:$C$2629,AZ$5)</f>
        <v>0</v>
      </c>
      <c r="BA335" s="13">
        <f>SUMIFS('Retiro Mensual'!$E$2:$E$2629,'Retiro Mensual'!$A$2:$A$2629,BA$4,'Retiro Mensual'!$B$2:$B$2629,$B335,'Retiro Mensual'!$C$2:$C$2629,BA$5)</f>
        <v>0</v>
      </c>
      <c r="BB335" s="13">
        <f>SUMIFS('Retiro Mensual'!$E$2:$E$2629,'Retiro Mensual'!$A$2:$A$2629,BB$4,'Retiro Mensual'!$B$2:$B$2629,$B335,'Retiro Mensual'!$C$2:$C$2629,BB$5)</f>
        <v>0</v>
      </c>
      <c r="BC335" s="13">
        <f>SUMIFS('Retiro Mensual'!$E$2:$E$2629,'Retiro Mensual'!$A$2:$A$2629,BC$4,'Retiro Mensual'!$B$2:$B$2629,$B335,'Retiro Mensual'!$C$2:$C$2629,BC$5)</f>
        <v>0</v>
      </c>
      <c r="BD335" s="13">
        <f>SUMIFS('Retiro Mensual'!$E$2:$E$2629,'Retiro Mensual'!$A$2:$A$2629,BD$4,'Retiro Mensual'!$B$2:$B$2629,$B335,'Retiro Mensual'!$C$2:$C$2629,BD$5)</f>
        <v>0</v>
      </c>
      <c r="BE335" s="13">
        <f>SUMIFS('Retiro Mensual'!$E$2:$E$2629,'Retiro Mensual'!$A$2:$A$2629,BE$4,'Retiro Mensual'!$B$2:$B$2629,$B335,'Retiro Mensual'!$C$2:$C$2629,BE$5)</f>
        <v>0</v>
      </c>
      <c r="BF335" s="13">
        <f>SUMIFS('Retiro Mensual'!$E$2:$E$2629,'Retiro Mensual'!$A$2:$A$2629,BF$4,'Retiro Mensual'!$B$2:$B$2629,$B335,'Retiro Mensual'!$C$2:$C$2629,BF$5)</f>
        <v>0</v>
      </c>
      <c r="BG335" s="13">
        <f>SUMIFS('Retiro Mensual'!$E$2:$E$2629,'Retiro Mensual'!$A$2:$A$2629,BG$4,'Retiro Mensual'!$B$2:$B$2629,$B335,'Retiro Mensual'!$C$2:$C$2629,BG$5)</f>
        <v>0</v>
      </c>
      <c r="BH335" s="13">
        <f>SUMIFS('Retiro Mensual'!$E$2:$E$2629,'Retiro Mensual'!$A$2:$A$2629,BH$4,'Retiro Mensual'!$B$2:$B$2629,$B335,'Retiro Mensual'!$C$2:$C$2629,BH$5)</f>
        <v>0</v>
      </c>
      <c r="BI335" s="13">
        <f>SUMIFS('Retiro Mensual'!$E$2:$E$2629,'Retiro Mensual'!$A$2:$A$2629,BI$4,'Retiro Mensual'!$B$2:$B$2629,$B335,'Retiro Mensual'!$C$2:$C$2629,BI$5)</f>
        <v>0</v>
      </c>
      <c r="BJ335" s="13">
        <f>SUMIFS('Retiro Mensual'!$E$2:$E$2629,'Retiro Mensual'!$A$2:$A$2629,BJ$4,'Retiro Mensual'!$B$2:$B$2629,$B335,'Retiro Mensual'!$C$2:$C$2629,BJ$5)</f>
        <v>0</v>
      </c>
      <c r="BK335" s="14">
        <f>SUMIFS('Retiro Mensual'!$E$2:$E$2629,'Retiro Mensual'!$A$2:$A$2629,BK$4,'Retiro Mensual'!$B$2:$B$2629,$B335,'Retiro Mensual'!$C$2:$C$2629,BK$5)</f>
        <v>0</v>
      </c>
      <c r="BL335" s="12">
        <f>SUMIFS('Retiro Mensual'!$E$2:$E$2629,'Retiro Mensual'!$A$2:$A$2629,BL$4,'Retiro Mensual'!$B$2:$B$2629,$B335,'Retiro Mensual'!$C$2:$C$2629,BL$5)</f>
        <v>0</v>
      </c>
      <c r="BM335" s="13">
        <f>SUMIFS('Retiro Mensual'!$E$2:$E$2629,'Retiro Mensual'!$A$2:$A$2629,BM$4,'Retiro Mensual'!$B$2:$B$2629,$B335,'Retiro Mensual'!$C$2:$C$2629,BM$5)</f>
        <v>0</v>
      </c>
      <c r="BN335" s="13">
        <f>SUMIFS('Retiro Mensual'!$E$2:$E$2629,'Retiro Mensual'!$A$2:$A$2629,BN$4,'Retiro Mensual'!$B$2:$B$2629,$B335,'Retiro Mensual'!$C$2:$C$2629,BN$5)</f>
        <v>0</v>
      </c>
      <c r="BO335" s="13">
        <f>SUMIFS('Retiro Mensual'!$E$2:$E$2629,'Retiro Mensual'!$A$2:$A$2629,BO$4,'Retiro Mensual'!$B$2:$B$2629,$B335,'Retiro Mensual'!$C$2:$C$2629,BO$5)</f>
        <v>0</v>
      </c>
      <c r="BP335" s="13">
        <f>SUMIFS('Retiro Mensual'!$E$2:$E$2629,'Retiro Mensual'!$A$2:$A$2629,BP$4,'Retiro Mensual'!$B$2:$B$2629,$B335,'Retiro Mensual'!$C$2:$C$2629,BP$5)</f>
        <v>0</v>
      </c>
      <c r="BQ335" s="13">
        <f>SUMIFS('Retiro Mensual'!$E$2:$E$2629,'Retiro Mensual'!$A$2:$A$2629,BQ$4,'Retiro Mensual'!$B$2:$B$2629,$B335,'Retiro Mensual'!$C$2:$C$2629,BQ$5)</f>
        <v>0</v>
      </c>
      <c r="BR335" s="13">
        <f>SUMIFS('Retiro Mensual'!$E$2:$E$2629,'Retiro Mensual'!$A$2:$A$2629,BR$4,'Retiro Mensual'!$B$2:$B$2629,$B335,'Retiro Mensual'!$C$2:$C$2629,BR$5)</f>
        <v>0</v>
      </c>
      <c r="BS335" s="13">
        <f>SUMIFS('Retiro Mensual'!$E$2:$E$2629,'Retiro Mensual'!$A$2:$A$2629,BS$4,'Retiro Mensual'!$B$2:$B$2629,$B335,'Retiro Mensual'!$C$2:$C$2629,BS$5)</f>
        <v>0</v>
      </c>
      <c r="BT335" s="13">
        <f>SUMIFS('Retiro Mensual'!$E$2:$E$2629,'Retiro Mensual'!$A$2:$A$2629,BT$4,'Retiro Mensual'!$B$2:$B$2629,$B335,'Retiro Mensual'!$C$2:$C$2629,BT$5)</f>
        <v>0</v>
      </c>
      <c r="BU335" s="13">
        <f>SUMIFS('Retiro Mensual'!$E$2:$E$2629,'Retiro Mensual'!$A$2:$A$2629,BU$4,'Retiro Mensual'!$B$2:$B$2629,$B335,'Retiro Mensual'!$C$2:$C$2629,BU$5)</f>
        <v>0</v>
      </c>
      <c r="BV335" s="13">
        <f>SUMIFS('Retiro Mensual'!$E$2:$E$2629,'Retiro Mensual'!$A$2:$A$2629,BV$4,'Retiro Mensual'!$B$2:$B$2629,$B335,'Retiro Mensual'!$C$2:$C$2629,BV$5)</f>
        <v>0</v>
      </c>
      <c r="BW335" s="14">
        <f>SUMIFS('Retiro Mensual'!$E$2:$E$2629,'Retiro Mensual'!$A$2:$A$2629,BW$4,'Retiro Mensual'!$B$2:$B$2629,$B335,'Retiro Mensual'!$C$2:$C$2629,BW$5)</f>
        <v>0</v>
      </c>
      <c r="BX335" s="13"/>
      <c r="BY335" s="12">
        <f>SUMIFS('Compra Ventas'!$E$2:$E$2700,'Compra Ventas'!$A$2:$A$2700,BY$4,'Compra Ventas'!$B$2:$B$2700,$B335,'Compra Ventas'!$C$2:$C$2700,BY$5)</f>
        <v>0</v>
      </c>
      <c r="BZ335" s="13">
        <f>SUMIFS('Compra Ventas'!$E$2:$E$2700,'Compra Ventas'!$A$2:$A$2700,BZ$4,'Compra Ventas'!$B$2:$B$2700,$B335,'Compra Ventas'!$C$2:$C$2700,BZ$5)</f>
        <v>0</v>
      </c>
      <c r="CA335" s="13">
        <f>SUMIFS('Compra Ventas'!$E$2:$E$2700,'Compra Ventas'!$A$2:$A$2700,CA$4,'Compra Ventas'!$B$2:$B$2700,$B335,'Compra Ventas'!$C$2:$C$2700,CA$5)</f>
        <v>0</v>
      </c>
      <c r="CB335" s="13">
        <f>SUMIFS('Compra Ventas'!$E$2:$E$2700,'Compra Ventas'!$A$2:$A$2700,CB$4,'Compra Ventas'!$B$2:$B$2700,$B335,'Compra Ventas'!$C$2:$C$2700,CB$5)</f>
        <v>0</v>
      </c>
      <c r="CC335" s="13">
        <f>SUMIFS('Compra Ventas'!$E$2:$E$2700,'Compra Ventas'!$A$2:$A$2700,CC$4,'Compra Ventas'!$B$2:$B$2700,$B335,'Compra Ventas'!$C$2:$C$2700,CC$5)</f>
        <v>0</v>
      </c>
      <c r="CD335" s="13">
        <f>SUMIFS('Compra Ventas'!$E$2:$E$2700,'Compra Ventas'!$A$2:$A$2700,CD$4,'Compra Ventas'!$B$2:$B$2700,$B335,'Compra Ventas'!$C$2:$C$2700,CD$5)</f>
        <v>0</v>
      </c>
      <c r="CE335" s="13">
        <f>SUMIFS('Compra Ventas'!$E$2:$E$2700,'Compra Ventas'!$A$2:$A$2700,CE$4,'Compra Ventas'!$B$2:$B$2700,$B335,'Compra Ventas'!$C$2:$C$2700,CE$5)</f>
        <v>0</v>
      </c>
      <c r="CF335" s="13">
        <f>SUMIFS('Compra Ventas'!$E$2:$E$2700,'Compra Ventas'!$A$2:$A$2700,CF$4,'Compra Ventas'!$B$2:$B$2700,$B335,'Compra Ventas'!$C$2:$C$2700,CF$5)</f>
        <v>0</v>
      </c>
      <c r="CG335" s="13">
        <f>SUMIFS('Compra Ventas'!$E$2:$E$2700,'Compra Ventas'!$A$2:$A$2700,CG$4,'Compra Ventas'!$B$2:$B$2700,$B335,'Compra Ventas'!$C$2:$C$2700,CG$5)</f>
        <v>0</v>
      </c>
      <c r="CH335" s="13">
        <f>SUMIFS('Compra Ventas'!$E$2:$E$2700,'Compra Ventas'!$A$2:$A$2700,CH$4,'Compra Ventas'!$B$2:$B$2700,$B335,'Compra Ventas'!$C$2:$C$2700,CH$5)</f>
        <v>0</v>
      </c>
      <c r="CI335" s="13">
        <f>SUMIFS('Compra Ventas'!$E$2:$E$2700,'Compra Ventas'!$A$2:$A$2700,CI$4,'Compra Ventas'!$B$2:$B$2700,$B335,'Compra Ventas'!$C$2:$C$2700,CI$5)</f>
        <v>0</v>
      </c>
      <c r="CJ335" s="14">
        <f>SUMIFS('Compra Ventas'!$E$2:$E$2700,'Compra Ventas'!$A$2:$A$2700,CJ$4,'Compra Ventas'!$B$2:$B$2700,$B335,'Compra Ventas'!$C$2:$C$2700,CJ$5)</f>
        <v>0</v>
      </c>
      <c r="CK335" s="12">
        <f>SUMIFS('Compra Ventas'!$E$2:$E$2700,'Compra Ventas'!$A$2:$A$2700,CK$4,'Compra Ventas'!$B$2:$B$2700,$B335,'Compra Ventas'!$C$2:$C$2700,CK$5)</f>
        <v>0</v>
      </c>
      <c r="CL335" s="13">
        <f>SUMIFS('Compra Ventas'!$E$2:$E$2700,'Compra Ventas'!$A$2:$A$2700,CL$4,'Compra Ventas'!$B$2:$B$2700,$B335,'Compra Ventas'!$C$2:$C$2700,CL$5)</f>
        <v>0</v>
      </c>
      <c r="CM335" s="13">
        <f>SUMIFS('Compra Ventas'!$E$2:$E$2700,'Compra Ventas'!$A$2:$A$2700,CM$4,'Compra Ventas'!$B$2:$B$2700,$B335,'Compra Ventas'!$C$2:$C$2700,CM$5)</f>
        <v>0</v>
      </c>
      <c r="CN335" s="13">
        <f>SUMIFS('Compra Ventas'!$E$2:$E$2700,'Compra Ventas'!$A$2:$A$2700,CN$4,'Compra Ventas'!$B$2:$B$2700,$B335,'Compra Ventas'!$C$2:$C$2700,CN$5)</f>
        <v>0</v>
      </c>
      <c r="CO335" s="13">
        <f>SUMIFS('Compra Ventas'!$E$2:$E$2700,'Compra Ventas'!$A$2:$A$2700,CO$4,'Compra Ventas'!$B$2:$B$2700,$B335,'Compra Ventas'!$C$2:$C$2700,CO$5)</f>
        <v>0</v>
      </c>
      <c r="CP335" s="13">
        <f>SUMIFS('Compra Ventas'!$E$2:$E$2700,'Compra Ventas'!$A$2:$A$2700,CP$4,'Compra Ventas'!$B$2:$B$2700,$B335,'Compra Ventas'!$C$2:$C$2700,CP$5)</f>
        <v>0</v>
      </c>
      <c r="CQ335" s="13">
        <f>SUMIFS('Compra Ventas'!$E$2:$E$2700,'Compra Ventas'!$A$2:$A$2700,CQ$4,'Compra Ventas'!$B$2:$B$2700,$B335,'Compra Ventas'!$C$2:$C$2700,CQ$5)</f>
        <v>0</v>
      </c>
      <c r="CR335" s="13">
        <f>SUMIFS('Compra Ventas'!$E$2:$E$2700,'Compra Ventas'!$A$2:$A$2700,CR$4,'Compra Ventas'!$B$2:$B$2700,$B335,'Compra Ventas'!$C$2:$C$2700,CR$5)</f>
        <v>0</v>
      </c>
      <c r="CS335" s="13">
        <f>SUMIFS('Compra Ventas'!$E$2:$E$2700,'Compra Ventas'!$A$2:$A$2700,CS$4,'Compra Ventas'!$B$2:$B$2700,$B335,'Compra Ventas'!$C$2:$C$2700,CS$5)</f>
        <v>0</v>
      </c>
      <c r="CT335" s="13">
        <f>SUMIFS('Compra Ventas'!$E$2:$E$2700,'Compra Ventas'!$A$2:$A$2700,CT$4,'Compra Ventas'!$B$2:$B$2700,$B335,'Compra Ventas'!$C$2:$C$2700,CT$5)</f>
        <v>0</v>
      </c>
      <c r="CU335" s="13">
        <f>SUMIFS('Compra Ventas'!$E$2:$E$2700,'Compra Ventas'!$A$2:$A$2700,CU$4,'Compra Ventas'!$B$2:$B$2700,$B335,'Compra Ventas'!$C$2:$C$2700,CU$5)</f>
        <v>0</v>
      </c>
      <c r="CV335" s="14">
        <f>SUMIFS('Compra Ventas'!$E$2:$E$2700,'Compra Ventas'!$A$2:$A$2700,CV$4,'Compra Ventas'!$B$2:$B$2700,$B335,'Compra Ventas'!$C$2:$C$2700,CV$5)</f>
        <v>0</v>
      </c>
      <c r="CW335" s="12">
        <f>SUMIFS('Compra Ventas'!$E$2:$E$2700,'Compra Ventas'!$A$2:$A$2700,CW$4,'Compra Ventas'!$B$2:$B$2700,$B335,'Compra Ventas'!$C$2:$C$2700,CW$5)</f>
        <v>0</v>
      </c>
      <c r="CX335" s="13">
        <f>SUMIFS('Compra Ventas'!$E$2:$E$2700,'Compra Ventas'!$A$2:$A$2700,CX$4,'Compra Ventas'!$B$2:$B$2700,$B335,'Compra Ventas'!$C$2:$C$2700,CX$5)</f>
        <v>0</v>
      </c>
      <c r="CY335" s="13">
        <f>SUMIFS('Compra Ventas'!$E$2:$E$2700,'Compra Ventas'!$A$2:$A$2700,CY$4,'Compra Ventas'!$B$2:$B$2700,$B335,'Compra Ventas'!$C$2:$C$2700,CY$5)</f>
        <v>0</v>
      </c>
      <c r="CZ335" s="13">
        <f>SUMIFS('Compra Ventas'!$E$2:$E$2700,'Compra Ventas'!$A$2:$A$2700,CZ$4,'Compra Ventas'!$B$2:$B$2700,$B335,'Compra Ventas'!$C$2:$C$2700,CZ$5)</f>
        <v>0</v>
      </c>
      <c r="DA335" s="13">
        <f>SUMIFS('Compra Ventas'!$E$2:$E$2700,'Compra Ventas'!$A$2:$A$2700,DA$4,'Compra Ventas'!$B$2:$B$2700,$B335,'Compra Ventas'!$C$2:$C$2700,DA$5)</f>
        <v>0</v>
      </c>
      <c r="DB335" s="13">
        <f>SUMIFS('Compra Ventas'!$E$2:$E$2700,'Compra Ventas'!$A$2:$A$2700,DB$4,'Compra Ventas'!$B$2:$B$2700,$B335,'Compra Ventas'!$C$2:$C$2700,DB$5)</f>
        <v>0</v>
      </c>
      <c r="DC335" s="13">
        <f>SUMIFS('Compra Ventas'!$E$2:$E$2700,'Compra Ventas'!$A$2:$A$2700,DC$4,'Compra Ventas'!$B$2:$B$2700,$B335,'Compra Ventas'!$C$2:$C$2700,DC$5)</f>
        <v>0</v>
      </c>
      <c r="DD335" s="13">
        <f>SUMIFS('Compra Ventas'!$E$2:$E$2700,'Compra Ventas'!$A$2:$A$2700,DD$4,'Compra Ventas'!$B$2:$B$2700,$B335,'Compra Ventas'!$C$2:$C$2700,DD$5)</f>
        <v>0</v>
      </c>
      <c r="DE335" s="13">
        <f>SUMIFS('Compra Ventas'!$E$2:$E$2700,'Compra Ventas'!$A$2:$A$2700,DE$4,'Compra Ventas'!$B$2:$B$2700,$B335,'Compra Ventas'!$C$2:$C$2700,DE$5)</f>
        <v>0</v>
      </c>
      <c r="DF335" s="13">
        <f>SUMIFS('Compra Ventas'!$E$2:$E$2700,'Compra Ventas'!$A$2:$A$2700,DF$4,'Compra Ventas'!$B$2:$B$2700,$B335,'Compra Ventas'!$C$2:$C$2700,DF$5)</f>
        <v>0</v>
      </c>
      <c r="DG335" s="13">
        <f>SUMIFS('Compra Ventas'!$E$2:$E$2700,'Compra Ventas'!$A$2:$A$2700,DG$4,'Compra Ventas'!$B$2:$B$2700,$B335,'Compra Ventas'!$C$2:$C$2700,DG$5)</f>
        <v>0</v>
      </c>
      <c r="DH335" s="14">
        <f>SUMIFS('Compra Ventas'!$E$2:$E$2700,'Compra Ventas'!$A$2:$A$2700,DH$4,'Compra Ventas'!$B$2:$B$2700,$B335,'Compra Ventas'!$C$2:$C$2700,DH$5)</f>
        <v>0</v>
      </c>
      <c r="DI335" s="84"/>
      <c r="DJ335" s="98">
        <f>SUMIFS('Ajuste Ciclado'!D$5:D$47,'Ajuste Ciclado'!$C$5:$C$47,Balance!DJ$4,'Ajuste Ciclado'!$B$5:$B$47,Balance!$B335)</f>
        <v>0</v>
      </c>
      <c r="DK335" s="99">
        <f>SUMIFS('Ajuste Ciclado'!E$5:E$47,'Ajuste Ciclado'!$C$5:$C$47,Balance!DK$4,'Ajuste Ciclado'!$B$5:$B$47,Balance!$B335)</f>
        <v>0</v>
      </c>
      <c r="DL335" s="99">
        <f>SUMIFS('Ajuste Ciclado'!F$5:F$47,'Ajuste Ciclado'!$C$5:$C$47,Balance!DL$4,'Ajuste Ciclado'!$B$5:$B$47,Balance!$B335)</f>
        <v>0</v>
      </c>
      <c r="DM335" s="99">
        <f>SUMIFS('Ajuste Ciclado'!G$5:G$47,'Ajuste Ciclado'!$C$5:$C$47,Balance!DM$4,'Ajuste Ciclado'!$B$5:$B$47,Balance!$B335)</f>
        <v>0</v>
      </c>
      <c r="DN335" s="99">
        <f>SUMIFS('Ajuste Ciclado'!H$5:H$47,'Ajuste Ciclado'!$C$5:$C$47,Balance!DN$4,'Ajuste Ciclado'!$B$5:$B$47,Balance!$B335)</f>
        <v>0</v>
      </c>
      <c r="DO335" s="99">
        <f>SUMIFS('Ajuste Ciclado'!I$5:I$47,'Ajuste Ciclado'!$C$5:$C$47,Balance!DO$4,'Ajuste Ciclado'!$B$5:$B$47,Balance!$B335)</f>
        <v>0</v>
      </c>
      <c r="DP335" s="99">
        <f>SUMIFS('Ajuste Ciclado'!J$5:J$47,'Ajuste Ciclado'!$C$5:$C$47,Balance!DP$4,'Ajuste Ciclado'!$B$5:$B$47,Balance!$B335)</f>
        <v>0</v>
      </c>
      <c r="DQ335" s="99">
        <f>SUMIFS('Ajuste Ciclado'!K$5:K$47,'Ajuste Ciclado'!$C$5:$C$47,Balance!DQ$4,'Ajuste Ciclado'!$B$5:$B$47,Balance!$B335)</f>
        <v>0</v>
      </c>
      <c r="DR335" s="99">
        <f>SUMIFS('Ajuste Ciclado'!L$5:L$47,'Ajuste Ciclado'!$C$5:$C$47,Balance!DR$4,'Ajuste Ciclado'!$B$5:$B$47,Balance!$B335)</f>
        <v>0</v>
      </c>
      <c r="DS335" s="99">
        <f>SUMIFS('Ajuste Ciclado'!M$5:M$47,'Ajuste Ciclado'!$C$5:$C$47,Balance!DS$4,'Ajuste Ciclado'!$B$5:$B$47,Balance!$B335)</f>
        <v>0</v>
      </c>
      <c r="DT335" s="99">
        <f>SUMIFS('Ajuste Ciclado'!N$5:N$47,'Ajuste Ciclado'!$C$5:$C$47,Balance!DT$4,'Ajuste Ciclado'!$B$5:$B$47,Balance!$B335)</f>
        <v>0</v>
      </c>
      <c r="DU335" s="100">
        <f>SUMIFS('Ajuste Ciclado'!O$5:O$47,'Ajuste Ciclado'!$C$5:$C$47,Balance!DU$4,'Ajuste Ciclado'!$B$5:$B$47,Balance!$B335)</f>
        <v>0</v>
      </c>
      <c r="DV335" s="98">
        <f>SUMIFS('Ajuste Ciclado'!D$5:D$47,'Ajuste Ciclado'!$C$5:$C$47,Balance!DV$4,'Ajuste Ciclado'!$B$5:$B$47,Balance!$B335)</f>
        <v>0</v>
      </c>
      <c r="DW335" s="99">
        <f>SUMIFS('Ajuste Ciclado'!E$5:E$47,'Ajuste Ciclado'!$C$5:$C$47,Balance!DW$4,'Ajuste Ciclado'!$B$5:$B$47,Balance!$B335)</f>
        <v>0</v>
      </c>
      <c r="DX335" s="99">
        <f>SUMIFS('Ajuste Ciclado'!F$5:F$47,'Ajuste Ciclado'!$C$5:$C$47,Balance!DX$4,'Ajuste Ciclado'!$B$5:$B$47,Balance!$B335)</f>
        <v>0</v>
      </c>
      <c r="DY335" s="99">
        <f>SUMIFS('Ajuste Ciclado'!G$5:G$47,'Ajuste Ciclado'!$C$5:$C$47,Balance!DY$4,'Ajuste Ciclado'!$B$5:$B$47,Balance!$B335)</f>
        <v>0</v>
      </c>
      <c r="DZ335" s="99">
        <f>SUMIFS('Ajuste Ciclado'!H$5:H$47,'Ajuste Ciclado'!$C$5:$C$47,Balance!DZ$4,'Ajuste Ciclado'!$B$5:$B$47,Balance!$B335)</f>
        <v>0</v>
      </c>
      <c r="EA335" s="99">
        <f>SUMIFS('Ajuste Ciclado'!I$5:I$47,'Ajuste Ciclado'!$C$5:$C$47,Balance!EA$4,'Ajuste Ciclado'!$B$5:$B$47,Balance!$B335)</f>
        <v>0</v>
      </c>
      <c r="EB335" s="99">
        <f>SUMIFS('Ajuste Ciclado'!J$5:J$47,'Ajuste Ciclado'!$C$5:$C$47,Balance!EB$4,'Ajuste Ciclado'!$B$5:$B$47,Balance!$B335)</f>
        <v>0</v>
      </c>
      <c r="EC335" s="99">
        <f>SUMIFS('Ajuste Ciclado'!K$5:K$47,'Ajuste Ciclado'!$C$5:$C$47,Balance!EC$4,'Ajuste Ciclado'!$B$5:$B$47,Balance!$B335)</f>
        <v>0</v>
      </c>
      <c r="ED335" s="99">
        <f>SUMIFS('Ajuste Ciclado'!L$5:L$47,'Ajuste Ciclado'!$C$5:$C$47,Balance!ED$4,'Ajuste Ciclado'!$B$5:$B$47,Balance!$B335)</f>
        <v>0</v>
      </c>
      <c r="EE335" s="99">
        <f>SUMIFS('Ajuste Ciclado'!M$5:M$47,'Ajuste Ciclado'!$C$5:$C$47,Balance!EE$4,'Ajuste Ciclado'!$B$5:$B$47,Balance!$B335)</f>
        <v>0</v>
      </c>
      <c r="EF335" s="99">
        <f>SUMIFS('Ajuste Ciclado'!N$5:N$47,'Ajuste Ciclado'!$C$5:$C$47,Balance!EF$4,'Ajuste Ciclado'!$B$5:$B$47,Balance!$B335)</f>
        <v>0</v>
      </c>
      <c r="EG335" s="100">
        <f>SUMIFS('Ajuste Ciclado'!O$5:O$47,'Ajuste Ciclado'!$C$5:$C$47,Balance!EG$4,'Ajuste Ciclado'!$B$5:$B$47,Balance!$B335)</f>
        <v>0</v>
      </c>
      <c r="EH335" s="98">
        <f>SUMIFS('Ajuste Ciclado'!D$5:D$47,'Ajuste Ciclado'!$C$5:$C$47,Balance!EH$4,'Ajuste Ciclado'!$B$5:$B$47,Balance!$B335)</f>
        <v>0</v>
      </c>
      <c r="EI335" s="99">
        <f>SUMIFS('Ajuste Ciclado'!E$5:E$47,'Ajuste Ciclado'!$C$5:$C$47,Balance!EI$4,'Ajuste Ciclado'!$B$5:$B$47,Balance!$B335)</f>
        <v>0</v>
      </c>
      <c r="EJ335" s="99">
        <f>SUMIFS('Ajuste Ciclado'!F$5:F$47,'Ajuste Ciclado'!$C$5:$C$47,Balance!EJ$4,'Ajuste Ciclado'!$B$5:$B$47,Balance!$B335)</f>
        <v>0</v>
      </c>
      <c r="EK335" s="99">
        <f>SUMIFS('Ajuste Ciclado'!G$5:G$47,'Ajuste Ciclado'!$C$5:$C$47,Balance!EK$4,'Ajuste Ciclado'!$B$5:$B$47,Balance!$B335)</f>
        <v>0</v>
      </c>
      <c r="EL335" s="99">
        <f>SUMIFS('Ajuste Ciclado'!H$5:H$47,'Ajuste Ciclado'!$C$5:$C$47,Balance!EL$4,'Ajuste Ciclado'!$B$5:$B$47,Balance!$B335)</f>
        <v>0</v>
      </c>
      <c r="EM335" s="99">
        <f>SUMIFS('Ajuste Ciclado'!I$5:I$47,'Ajuste Ciclado'!$C$5:$C$47,Balance!EM$4,'Ajuste Ciclado'!$B$5:$B$47,Balance!$B335)</f>
        <v>0</v>
      </c>
      <c r="EN335" s="99">
        <f>SUMIFS('Ajuste Ciclado'!J$5:J$47,'Ajuste Ciclado'!$C$5:$C$47,Balance!EN$4,'Ajuste Ciclado'!$B$5:$B$47,Balance!$B335)</f>
        <v>0</v>
      </c>
      <c r="EO335" s="99">
        <f>SUMIFS('Ajuste Ciclado'!K$5:K$47,'Ajuste Ciclado'!$C$5:$C$47,Balance!EO$4,'Ajuste Ciclado'!$B$5:$B$47,Balance!$B335)</f>
        <v>0</v>
      </c>
      <c r="EP335" s="99">
        <f>SUMIFS('Ajuste Ciclado'!L$5:L$47,'Ajuste Ciclado'!$C$5:$C$47,Balance!EP$4,'Ajuste Ciclado'!$B$5:$B$47,Balance!$B335)</f>
        <v>0</v>
      </c>
      <c r="EQ335" s="99">
        <f>SUMIFS('Ajuste Ciclado'!M$5:M$47,'Ajuste Ciclado'!$C$5:$C$47,Balance!EQ$4,'Ajuste Ciclado'!$B$5:$B$47,Balance!$B335)</f>
        <v>0</v>
      </c>
      <c r="ER335" s="99">
        <f>SUMIFS('Ajuste Ciclado'!N$5:N$47,'Ajuste Ciclado'!$C$5:$C$47,Balance!ER$4,'Ajuste Ciclado'!$B$5:$B$47,Balance!$B335)</f>
        <v>0</v>
      </c>
      <c r="ES335" s="100">
        <f>SUMIFS('Ajuste Ciclado'!O$5:O$47,'Ajuste Ciclado'!$C$5:$C$47,Balance!ES$4,'Ajuste Ciclado'!$B$5:$B$47,Balance!$B335)</f>
        <v>0</v>
      </c>
      <c r="ET335" s="84"/>
      <c r="EU335" s="12">
        <f t="shared" si="428"/>
        <v>68165.685292203329</v>
      </c>
      <c r="EV335" s="13">
        <f t="shared" si="393"/>
        <v>52541.408694717218</v>
      </c>
      <c r="EW335" s="13">
        <f t="shared" si="394"/>
        <v>50385.617117357229</v>
      </c>
      <c r="EX335" s="13">
        <f t="shared" si="395"/>
        <v>30643.51859757123</v>
      </c>
      <c r="EY335" s="13">
        <f t="shared" si="396"/>
        <v>17135.46637643069</v>
      </c>
      <c r="EZ335" s="13">
        <f t="shared" si="397"/>
        <v>10308.703842173851</v>
      </c>
      <c r="FA335" s="13">
        <f t="shared" si="398"/>
        <v>13662.25227841832</v>
      </c>
      <c r="FB335" s="13">
        <f t="shared" si="399"/>
        <v>21645.381328041742</v>
      </c>
      <c r="FC335" s="13">
        <f t="shared" si="400"/>
        <v>25551.875399192439</v>
      </c>
      <c r="FD335" s="13">
        <f t="shared" si="401"/>
        <v>6890.5096181112667</v>
      </c>
      <c r="FE335" s="13">
        <f t="shared" si="402"/>
        <v>2620.9497707735518</v>
      </c>
      <c r="FF335" s="14">
        <f t="shared" si="403"/>
        <v>4519.2639559945019</v>
      </c>
      <c r="FG335" s="12">
        <f t="shared" si="404"/>
        <v>68313.64276120979</v>
      </c>
      <c r="FH335" s="13">
        <f t="shared" si="405"/>
        <v>52984.162922610478</v>
      </c>
      <c r="FI335" s="13">
        <f t="shared" si="406"/>
        <v>50794.883092076663</v>
      </c>
      <c r="FJ335" s="13">
        <f t="shared" si="407"/>
        <v>32533.373506641128</v>
      </c>
      <c r="FK335" s="13">
        <f t="shared" si="408"/>
        <v>16697.802725497491</v>
      </c>
      <c r="FL335" s="13">
        <f t="shared" si="409"/>
        <v>10552.6890993913</v>
      </c>
      <c r="FM335" s="13">
        <f t="shared" si="410"/>
        <v>14813.71129827643</v>
      </c>
      <c r="FN335" s="13">
        <f t="shared" si="411"/>
        <v>21905.142142739111</v>
      </c>
      <c r="FO335" s="13">
        <f t="shared" si="412"/>
        <v>26274.854531401961</v>
      </c>
      <c r="FP335" s="13">
        <f t="shared" si="413"/>
        <v>10864.84028731973</v>
      </c>
      <c r="FQ335" s="13">
        <f t="shared" si="414"/>
        <v>14866.864963732491</v>
      </c>
      <c r="FR335" s="14">
        <f t="shared" si="415"/>
        <v>20115.126783132979</v>
      </c>
      <c r="FS335" s="12">
        <f t="shared" si="416"/>
        <v>68338.365517154554</v>
      </c>
      <c r="FT335" s="13">
        <f t="shared" si="417"/>
        <v>53035.760000921371</v>
      </c>
      <c r="FU335" s="13">
        <f t="shared" si="418"/>
        <v>50676.942822231184</v>
      </c>
      <c r="FV335" s="13">
        <f t="shared" si="419"/>
        <v>32212.172009421949</v>
      </c>
      <c r="FW335" s="13">
        <f t="shared" si="420"/>
        <v>17513.733087276451</v>
      </c>
      <c r="FX335" s="13">
        <f t="shared" si="421"/>
        <v>11552.215225941531</v>
      </c>
      <c r="FY335" s="13">
        <f t="shared" si="422"/>
        <v>16421.135257689599</v>
      </c>
      <c r="FZ335" s="13">
        <f t="shared" si="423"/>
        <v>24365.14576524022</v>
      </c>
      <c r="GA335" s="13">
        <f t="shared" si="424"/>
        <v>28943.353068301771</v>
      </c>
      <c r="GB335" s="13">
        <f t="shared" si="425"/>
        <v>24320.987550320009</v>
      </c>
      <c r="GC335" s="13">
        <f t="shared" si="426"/>
        <v>31118.201516012421</v>
      </c>
      <c r="GD335" s="14">
        <f t="shared" si="427"/>
        <v>33106.49412596583</v>
      </c>
      <c r="GE335" s="84"/>
      <c r="GF335" s="12">
        <f t="shared" si="429"/>
        <v>304070.63227098534</v>
      </c>
      <c r="GG335" s="13">
        <f t="shared" si="429"/>
        <v>340717.09411402955</v>
      </c>
      <c r="GH335" s="14">
        <f t="shared" si="429"/>
        <v>391604.50594647683</v>
      </c>
      <c r="GI335" s="6">
        <f t="shared" si="430"/>
        <v>1</v>
      </c>
      <c r="GJ335" s="12">
        <f t="shared" si="431"/>
        <v>0</v>
      </c>
      <c r="GK335" s="13">
        <f t="shared" si="432"/>
        <v>0</v>
      </c>
      <c r="GL335" s="14">
        <f t="shared" si="433"/>
        <v>0</v>
      </c>
      <c r="GM335" s="84"/>
      <c r="GN335" s="66">
        <f t="shared" si="434"/>
        <v>0</v>
      </c>
      <c r="GO335" s="84"/>
      <c r="GP335" s="63" t="str" cm="1">
        <f t="array" ref="GP335">INDEX($GF$4:$GH$4,1,GI335)</f>
        <v>Sample 1</v>
      </c>
      <c r="GQ335" s="12">
        <f t="shared" si="385"/>
        <v>2620.9497707735518</v>
      </c>
      <c r="GR335" s="13">
        <f t="shared" si="385"/>
        <v>4519.2639559945019</v>
      </c>
      <c r="GS335" s="14">
        <f t="shared" si="385"/>
        <v>6890.5096181112667</v>
      </c>
      <c r="GT335" s="12">
        <f t="shared" si="386"/>
        <v>10552.6890993913</v>
      </c>
      <c r="GU335" s="13">
        <f t="shared" si="386"/>
        <v>10864.84028731973</v>
      </c>
      <c r="GV335" s="14">
        <f t="shared" si="386"/>
        <v>14813.71129827643</v>
      </c>
      <c r="GW335" s="12">
        <f t="shared" si="387"/>
        <v>11552.215225941531</v>
      </c>
      <c r="GX335" s="13">
        <f t="shared" si="387"/>
        <v>16421.135257689599</v>
      </c>
      <c r="GY335" s="14">
        <f t="shared" si="387"/>
        <v>17513.733087276451</v>
      </c>
      <c r="GZ335" s="84" t="str">
        <f t="shared" si="390"/>
        <v>Sample 1</v>
      </c>
      <c r="HA335" s="12">
        <f t="shared" si="435"/>
        <v>0</v>
      </c>
      <c r="HB335" s="13">
        <f t="shared" si="435"/>
        <v>0</v>
      </c>
      <c r="HC335" s="14">
        <f t="shared" si="435"/>
        <v>0</v>
      </c>
      <c r="HD335" s="6">
        <f t="shared" si="391"/>
        <v>0</v>
      </c>
      <c r="HE335" s="84" t="str">
        <f t="shared" si="392"/>
        <v>Ok</v>
      </c>
    </row>
    <row r="336" spans="2:213" hidden="1" x14ac:dyDescent="0.3">
      <c r="B336" s="84" t="s">
        <v>163</v>
      </c>
      <c r="C336" s="12">
        <f>SUMIFS(Inyecciones!$E$2:$E$14185,Inyecciones!$A$2:$A$14185,Balance!C$4,Inyecciones!$B$2:$B$14185,Balance!$B336,Inyecciones!$C$2:$C$14185,Balance!C$5)</f>
        <v>98620.068923946033</v>
      </c>
      <c r="D336" s="13">
        <f>SUMIFS(Inyecciones!$E$2:$E$14185,Inyecciones!$A$2:$A$14185,Balance!D$4,Inyecciones!$B$2:$B$14185,Balance!$B336,Inyecciones!$C$2:$C$14185,Balance!D$5)</f>
        <v>88586.887443317639</v>
      </c>
      <c r="E336" s="13">
        <f>SUMIFS(Inyecciones!$E$2:$E$14185,Inyecciones!$A$2:$A$14185,Balance!E$4,Inyecciones!$B$2:$B$14185,Balance!$B336,Inyecciones!$C$2:$C$14185,Balance!E$5)</f>
        <v>119884.9142246616</v>
      </c>
      <c r="F336" s="13">
        <f>SUMIFS(Inyecciones!$E$2:$E$14185,Inyecciones!$A$2:$A$14185,Balance!F$4,Inyecciones!$B$2:$B$14185,Balance!$B336,Inyecciones!$C$2:$C$14185,Balance!F$5)</f>
        <v>85101.414251320602</v>
      </c>
      <c r="G336" s="13">
        <f>SUMIFS(Inyecciones!$E$2:$E$14185,Inyecciones!$A$2:$A$14185,Balance!G$4,Inyecciones!$B$2:$B$14185,Balance!$B336,Inyecciones!$C$2:$C$14185,Balance!G$5)</f>
        <v>69928.290163323327</v>
      </c>
      <c r="H336" s="13">
        <f>SUMIFS(Inyecciones!$E$2:$E$14185,Inyecciones!$A$2:$A$14185,Balance!H$4,Inyecciones!$B$2:$B$14185,Balance!$B336,Inyecciones!$C$2:$C$14185,Balance!H$5)</f>
        <v>28248.668107549562</v>
      </c>
      <c r="I336" s="13">
        <f>SUMIFS(Inyecciones!$E$2:$E$14185,Inyecciones!$A$2:$A$14185,Balance!I$4,Inyecciones!$B$2:$B$14185,Balance!$B336,Inyecciones!$C$2:$C$14185,Balance!I$5)</f>
        <v>56119.64753872202</v>
      </c>
      <c r="J336" s="13">
        <f>SUMIFS(Inyecciones!$E$2:$E$14185,Inyecciones!$A$2:$A$14185,Balance!J$4,Inyecciones!$B$2:$B$14185,Balance!$B336,Inyecciones!$C$2:$C$14185,Balance!J$5)</f>
        <v>77156.975490563622</v>
      </c>
      <c r="K336" s="13">
        <f>SUMIFS(Inyecciones!$E$2:$E$14185,Inyecciones!$A$2:$A$14185,Balance!K$4,Inyecciones!$B$2:$B$14185,Balance!$B336,Inyecciones!$C$2:$C$14185,Balance!K$5)</f>
        <v>42320.493386253438</v>
      </c>
      <c r="L336" s="13">
        <f>SUMIFS(Inyecciones!$E$2:$E$14185,Inyecciones!$A$2:$A$14185,Balance!L$4,Inyecciones!$B$2:$B$14185,Balance!$B336,Inyecciones!$C$2:$C$14185,Balance!L$5)</f>
        <v>9434.0435256856999</v>
      </c>
      <c r="M336" s="13">
        <f>SUMIFS(Inyecciones!$E$2:$E$14185,Inyecciones!$A$2:$A$14185,Balance!M$4,Inyecciones!$B$2:$B$14185,Balance!$B336,Inyecciones!$C$2:$C$14185,Balance!M$5)</f>
        <v>6156.7364429446152</v>
      </c>
      <c r="N336" s="14">
        <f>SUMIFS(Inyecciones!$E$2:$E$14185,Inyecciones!$A$2:$A$14185,Balance!N$4,Inyecciones!$B$2:$B$14185,Balance!$B336,Inyecciones!$C$2:$C$14185,Balance!N$5)</f>
        <v>8329.9744440246595</v>
      </c>
      <c r="O336" s="12">
        <f>SUMIFS(Inyecciones!$E$2:$E$14185,Inyecciones!$A$2:$A$14185,Balance!O$4,Inyecciones!$B$2:$B$14185,Balance!$B336,Inyecciones!$C$2:$C$14185,Balance!O$5)</f>
        <v>98830.119256684178</v>
      </c>
      <c r="P336" s="13">
        <f>SUMIFS(Inyecciones!$E$2:$E$14185,Inyecciones!$A$2:$A$14185,Balance!P$4,Inyecciones!$B$2:$B$14185,Balance!$B336,Inyecciones!$C$2:$C$14185,Balance!P$5)</f>
        <v>89348.088861289245</v>
      </c>
      <c r="Q336" s="13">
        <f>SUMIFS(Inyecciones!$E$2:$E$14185,Inyecciones!$A$2:$A$14185,Balance!Q$4,Inyecciones!$B$2:$B$14185,Balance!$B336,Inyecciones!$C$2:$C$14185,Balance!Q$5)</f>
        <v>121246.9972984217</v>
      </c>
      <c r="R336" s="13">
        <f>SUMIFS(Inyecciones!$E$2:$E$14185,Inyecciones!$A$2:$A$14185,Balance!R$4,Inyecciones!$B$2:$B$14185,Balance!$B336,Inyecciones!$C$2:$C$14185,Balance!R$5)</f>
        <v>90410.260821865842</v>
      </c>
      <c r="S336" s="13">
        <f>SUMIFS(Inyecciones!$E$2:$E$14185,Inyecciones!$A$2:$A$14185,Balance!S$4,Inyecciones!$B$2:$B$14185,Balance!$B336,Inyecciones!$C$2:$C$14185,Balance!S$5)</f>
        <v>68257.38905439603</v>
      </c>
      <c r="T336" s="13">
        <f>SUMIFS(Inyecciones!$E$2:$E$14185,Inyecciones!$A$2:$A$14185,Balance!T$4,Inyecciones!$B$2:$B$14185,Balance!$B336,Inyecciones!$C$2:$C$14185,Balance!T$5)</f>
        <v>28561.339069597059</v>
      </c>
      <c r="U336" s="13">
        <f>SUMIFS(Inyecciones!$E$2:$E$14185,Inyecciones!$A$2:$A$14185,Balance!U$4,Inyecciones!$B$2:$B$14185,Balance!$B336,Inyecciones!$C$2:$C$14185,Balance!U$5)</f>
        <v>59790.360192336411</v>
      </c>
      <c r="V336" s="13">
        <f>SUMIFS(Inyecciones!$E$2:$E$14185,Inyecciones!$A$2:$A$14185,Balance!V$4,Inyecciones!$B$2:$B$14185,Balance!$B336,Inyecciones!$C$2:$C$14185,Balance!V$5)</f>
        <v>77688.140006955902</v>
      </c>
      <c r="W336" s="13">
        <f>SUMIFS(Inyecciones!$E$2:$E$14185,Inyecciones!$A$2:$A$14185,Balance!W$4,Inyecciones!$B$2:$B$14185,Balance!$B336,Inyecciones!$C$2:$C$14185,Balance!W$5)</f>
        <v>43297.658451697287</v>
      </c>
      <c r="X336" s="13">
        <f>SUMIFS(Inyecciones!$E$2:$E$14185,Inyecciones!$A$2:$A$14185,Balance!X$4,Inyecciones!$B$2:$B$14185,Balance!$B336,Inyecciones!$C$2:$C$14185,Balance!X$5)</f>
        <v>14708.23181249721</v>
      </c>
      <c r="Y336" s="13">
        <f>SUMIFS(Inyecciones!$E$2:$E$14185,Inyecciones!$A$2:$A$14185,Balance!Y$4,Inyecciones!$B$2:$B$14185,Balance!$B336,Inyecciones!$C$2:$C$14185,Balance!Y$5)</f>
        <v>32326.179487307541</v>
      </c>
      <c r="Z336" s="14">
        <f>SUMIFS(Inyecciones!$E$2:$E$14185,Inyecciones!$A$2:$A$14185,Balance!Z$4,Inyecciones!$B$2:$B$14185,Balance!$B336,Inyecciones!$C$2:$C$14185,Balance!Z$5)</f>
        <v>35290.658976719591</v>
      </c>
      <c r="AA336" s="12">
        <f>SUMIFS(Inyecciones!$E$2:$E$14185,Inyecciones!$A$2:$A$14185,Balance!AA$4,Inyecciones!$B$2:$B$14185,Balance!$B336,Inyecciones!$C$2:$C$14185,Balance!AA$5)</f>
        <v>98854.561729172012</v>
      </c>
      <c r="AB336" s="13">
        <f>SUMIFS(Inyecciones!$E$2:$E$14185,Inyecciones!$A$2:$A$14185,Balance!AB$4,Inyecciones!$B$2:$B$14185,Balance!$B336,Inyecciones!$C$2:$C$14185,Balance!AB$5)</f>
        <v>89358.363896280833</v>
      </c>
      <c r="AC336" s="13">
        <f>SUMIFS(Inyecciones!$E$2:$E$14185,Inyecciones!$A$2:$A$14185,Balance!AC$4,Inyecciones!$B$2:$B$14185,Balance!$B336,Inyecciones!$C$2:$C$14185,Balance!AC$5)</f>
        <v>120759.3423867828</v>
      </c>
      <c r="AD336" s="13">
        <f>SUMIFS(Inyecciones!$E$2:$E$14185,Inyecciones!$A$2:$A$14185,Balance!AD$4,Inyecciones!$B$2:$B$14185,Balance!$B336,Inyecciones!$C$2:$C$14185,Balance!AD$5)</f>
        <v>89717.120801556914</v>
      </c>
      <c r="AE336" s="13">
        <f>SUMIFS(Inyecciones!$E$2:$E$14185,Inyecciones!$A$2:$A$14185,Balance!AE$4,Inyecciones!$B$2:$B$14185,Balance!$B336,Inyecciones!$C$2:$C$14185,Balance!AE$5)</f>
        <v>71265.615435510204</v>
      </c>
      <c r="AF336" s="13">
        <f>SUMIFS(Inyecciones!$E$2:$E$14185,Inyecciones!$A$2:$A$14185,Balance!AF$4,Inyecciones!$B$2:$B$14185,Balance!$B336,Inyecciones!$C$2:$C$14185,Balance!AF$5)</f>
        <v>30873.8300112943</v>
      </c>
      <c r="AG336" s="13">
        <f>SUMIFS(Inyecciones!$E$2:$E$14185,Inyecciones!$A$2:$A$14185,Balance!AG$4,Inyecciones!$B$2:$B$14185,Balance!$B336,Inyecciones!$C$2:$C$14185,Balance!AG$5)</f>
        <v>65716.810336279872</v>
      </c>
      <c r="AH336" s="13">
        <f>SUMIFS(Inyecciones!$E$2:$E$14185,Inyecciones!$A$2:$A$14185,Balance!AH$4,Inyecciones!$B$2:$B$14185,Balance!$B336,Inyecciones!$C$2:$C$14185,Balance!AH$5)</f>
        <v>86359.217916206224</v>
      </c>
      <c r="AI336" s="13">
        <f>SUMIFS(Inyecciones!$E$2:$E$14185,Inyecciones!$A$2:$A$14185,Balance!AI$4,Inyecciones!$B$2:$B$14185,Balance!$B336,Inyecciones!$C$2:$C$14185,Balance!AI$5)</f>
        <v>47364.983285624061</v>
      </c>
      <c r="AJ336" s="13">
        <f>SUMIFS(Inyecciones!$E$2:$E$14185,Inyecciones!$A$2:$A$14185,Balance!AJ$4,Inyecciones!$B$2:$B$14185,Balance!$B336,Inyecciones!$C$2:$C$14185,Balance!AJ$5)</f>
        <v>32977.124173575859</v>
      </c>
      <c r="AK336" s="13">
        <f>SUMIFS(Inyecciones!$E$2:$E$14185,Inyecciones!$A$2:$A$14185,Balance!AK$4,Inyecciones!$B$2:$B$14185,Balance!$B336,Inyecciones!$C$2:$C$14185,Balance!AK$5)</f>
        <v>67463.453245066325</v>
      </c>
      <c r="AL336" s="14">
        <f>SUMIFS(Inyecciones!$E$2:$E$14185,Inyecciones!$A$2:$A$14185,Balance!AL$4,Inyecciones!$B$2:$B$14185,Balance!$B336,Inyecciones!$C$2:$C$14185,Balance!AL$5)</f>
        <v>58220.097252216081</v>
      </c>
      <c r="AM336" s="13"/>
      <c r="AN336" s="12">
        <f>SUMIFS('Retiro Mensual'!$E$2:$E$2629,'Retiro Mensual'!$A$2:$A$2629,AN$4,'Retiro Mensual'!$B$2:$B$2629,$B336,'Retiro Mensual'!$C$2:$C$2629,AN$5)</f>
        <v>0</v>
      </c>
      <c r="AO336" s="13">
        <f>SUMIFS('Retiro Mensual'!$E$2:$E$2629,'Retiro Mensual'!$A$2:$A$2629,AO$4,'Retiro Mensual'!$B$2:$B$2629,$B336,'Retiro Mensual'!$C$2:$C$2629,AO$5)</f>
        <v>0</v>
      </c>
      <c r="AP336" s="13">
        <f>SUMIFS('Retiro Mensual'!$E$2:$E$2629,'Retiro Mensual'!$A$2:$A$2629,AP$4,'Retiro Mensual'!$B$2:$B$2629,$B336,'Retiro Mensual'!$C$2:$C$2629,AP$5)</f>
        <v>0</v>
      </c>
      <c r="AQ336" s="13">
        <f>SUMIFS('Retiro Mensual'!$E$2:$E$2629,'Retiro Mensual'!$A$2:$A$2629,AQ$4,'Retiro Mensual'!$B$2:$B$2629,$B336,'Retiro Mensual'!$C$2:$C$2629,AQ$5)</f>
        <v>0</v>
      </c>
      <c r="AR336" s="13">
        <f>SUMIFS('Retiro Mensual'!$E$2:$E$2629,'Retiro Mensual'!$A$2:$A$2629,AR$4,'Retiro Mensual'!$B$2:$B$2629,$B336,'Retiro Mensual'!$C$2:$C$2629,AR$5)</f>
        <v>0</v>
      </c>
      <c r="AS336" s="13">
        <f>SUMIFS('Retiro Mensual'!$E$2:$E$2629,'Retiro Mensual'!$A$2:$A$2629,AS$4,'Retiro Mensual'!$B$2:$B$2629,$B336,'Retiro Mensual'!$C$2:$C$2629,AS$5)</f>
        <v>0</v>
      </c>
      <c r="AT336" s="13">
        <f>SUMIFS('Retiro Mensual'!$E$2:$E$2629,'Retiro Mensual'!$A$2:$A$2629,AT$4,'Retiro Mensual'!$B$2:$B$2629,$B336,'Retiro Mensual'!$C$2:$C$2629,AT$5)</f>
        <v>0</v>
      </c>
      <c r="AU336" s="13">
        <f>SUMIFS('Retiro Mensual'!$E$2:$E$2629,'Retiro Mensual'!$A$2:$A$2629,AU$4,'Retiro Mensual'!$B$2:$B$2629,$B336,'Retiro Mensual'!$C$2:$C$2629,AU$5)</f>
        <v>0</v>
      </c>
      <c r="AV336" s="13">
        <f>SUMIFS('Retiro Mensual'!$E$2:$E$2629,'Retiro Mensual'!$A$2:$A$2629,AV$4,'Retiro Mensual'!$B$2:$B$2629,$B336,'Retiro Mensual'!$C$2:$C$2629,AV$5)</f>
        <v>0</v>
      </c>
      <c r="AW336" s="13">
        <f>SUMIFS('Retiro Mensual'!$E$2:$E$2629,'Retiro Mensual'!$A$2:$A$2629,AW$4,'Retiro Mensual'!$B$2:$B$2629,$B336,'Retiro Mensual'!$C$2:$C$2629,AW$5)</f>
        <v>0</v>
      </c>
      <c r="AX336" s="13">
        <f>SUMIFS('Retiro Mensual'!$E$2:$E$2629,'Retiro Mensual'!$A$2:$A$2629,AX$4,'Retiro Mensual'!$B$2:$B$2629,$B336,'Retiro Mensual'!$C$2:$C$2629,AX$5)</f>
        <v>0</v>
      </c>
      <c r="AY336" s="14">
        <f>SUMIFS('Retiro Mensual'!$E$2:$E$2629,'Retiro Mensual'!$A$2:$A$2629,AY$4,'Retiro Mensual'!$B$2:$B$2629,$B336,'Retiro Mensual'!$C$2:$C$2629,AY$5)</f>
        <v>0</v>
      </c>
      <c r="AZ336" s="12">
        <f>SUMIFS('Retiro Mensual'!$E$2:$E$2629,'Retiro Mensual'!$A$2:$A$2629,AZ$4,'Retiro Mensual'!$B$2:$B$2629,$B336,'Retiro Mensual'!$C$2:$C$2629,AZ$5)</f>
        <v>0</v>
      </c>
      <c r="BA336" s="13">
        <f>SUMIFS('Retiro Mensual'!$E$2:$E$2629,'Retiro Mensual'!$A$2:$A$2629,BA$4,'Retiro Mensual'!$B$2:$B$2629,$B336,'Retiro Mensual'!$C$2:$C$2629,BA$5)</f>
        <v>0</v>
      </c>
      <c r="BB336" s="13">
        <f>SUMIFS('Retiro Mensual'!$E$2:$E$2629,'Retiro Mensual'!$A$2:$A$2629,BB$4,'Retiro Mensual'!$B$2:$B$2629,$B336,'Retiro Mensual'!$C$2:$C$2629,BB$5)</f>
        <v>0</v>
      </c>
      <c r="BC336" s="13">
        <f>SUMIFS('Retiro Mensual'!$E$2:$E$2629,'Retiro Mensual'!$A$2:$A$2629,BC$4,'Retiro Mensual'!$B$2:$B$2629,$B336,'Retiro Mensual'!$C$2:$C$2629,BC$5)</f>
        <v>0</v>
      </c>
      <c r="BD336" s="13">
        <f>SUMIFS('Retiro Mensual'!$E$2:$E$2629,'Retiro Mensual'!$A$2:$A$2629,BD$4,'Retiro Mensual'!$B$2:$B$2629,$B336,'Retiro Mensual'!$C$2:$C$2629,BD$5)</f>
        <v>0</v>
      </c>
      <c r="BE336" s="13">
        <f>SUMIFS('Retiro Mensual'!$E$2:$E$2629,'Retiro Mensual'!$A$2:$A$2629,BE$4,'Retiro Mensual'!$B$2:$B$2629,$B336,'Retiro Mensual'!$C$2:$C$2629,BE$5)</f>
        <v>0</v>
      </c>
      <c r="BF336" s="13">
        <f>SUMIFS('Retiro Mensual'!$E$2:$E$2629,'Retiro Mensual'!$A$2:$A$2629,BF$4,'Retiro Mensual'!$B$2:$B$2629,$B336,'Retiro Mensual'!$C$2:$C$2629,BF$5)</f>
        <v>0</v>
      </c>
      <c r="BG336" s="13">
        <f>SUMIFS('Retiro Mensual'!$E$2:$E$2629,'Retiro Mensual'!$A$2:$A$2629,BG$4,'Retiro Mensual'!$B$2:$B$2629,$B336,'Retiro Mensual'!$C$2:$C$2629,BG$5)</f>
        <v>0</v>
      </c>
      <c r="BH336" s="13">
        <f>SUMIFS('Retiro Mensual'!$E$2:$E$2629,'Retiro Mensual'!$A$2:$A$2629,BH$4,'Retiro Mensual'!$B$2:$B$2629,$B336,'Retiro Mensual'!$C$2:$C$2629,BH$5)</f>
        <v>0</v>
      </c>
      <c r="BI336" s="13">
        <f>SUMIFS('Retiro Mensual'!$E$2:$E$2629,'Retiro Mensual'!$A$2:$A$2629,BI$4,'Retiro Mensual'!$B$2:$B$2629,$B336,'Retiro Mensual'!$C$2:$C$2629,BI$5)</f>
        <v>0</v>
      </c>
      <c r="BJ336" s="13">
        <f>SUMIFS('Retiro Mensual'!$E$2:$E$2629,'Retiro Mensual'!$A$2:$A$2629,BJ$4,'Retiro Mensual'!$B$2:$B$2629,$B336,'Retiro Mensual'!$C$2:$C$2629,BJ$5)</f>
        <v>0</v>
      </c>
      <c r="BK336" s="14">
        <f>SUMIFS('Retiro Mensual'!$E$2:$E$2629,'Retiro Mensual'!$A$2:$A$2629,BK$4,'Retiro Mensual'!$B$2:$B$2629,$B336,'Retiro Mensual'!$C$2:$C$2629,BK$5)</f>
        <v>0</v>
      </c>
      <c r="BL336" s="12">
        <f>SUMIFS('Retiro Mensual'!$E$2:$E$2629,'Retiro Mensual'!$A$2:$A$2629,BL$4,'Retiro Mensual'!$B$2:$B$2629,$B336,'Retiro Mensual'!$C$2:$C$2629,BL$5)</f>
        <v>0</v>
      </c>
      <c r="BM336" s="13">
        <f>SUMIFS('Retiro Mensual'!$E$2:$E$2629,'Retiro Mensual'!$A$2:$A$2629,BM$4,'Retiro Mensual'!$B$2:$B$2629,$B336,'Retiro Mensual'!$C$2:$C$2629,BM$5)</f>
        <v>0</v>
      </c>
      <c r="BN336" s="13">
        <f>SUMIFS('Retiro Mensual'!$E$2:$E$2629,'Retiro Mensual'!$A$2:$A$2629,BN$4,'Retiro Mensual'!$B$2:$B$2629,$B336,'Retiro Mensual'!$C$2:$C$2629,BN$5)</f>
        <v>0</v>
      </c>
      <c r="BO336" s="13">
        <f>SUMIFS('Retiro Mensual'!$E$2:$E$2629,'Retiro Mensual'!$A$2:$A$2629,BO$4,'Retiro Mensual'!$B$2:$B$2629,$B336,'Retiro Mensual'!$C$2:$C$2629,BO$5)</f>
        <v>0</v>
      </c>
      <c r="BP336" s="13">
        <f>SUMIFS('Retiro Mensual'!$E$2:$E$2629,'Retiro Mensual'!$A$2:$A$2629,BP$4,'Retiro Mensual'!$B$2:$B$2629,$B336,'Retiro Mensual'!$C$2:$C$2629,BP$5)</f>
        <v>0</v>
      </c>
      <c r="BQ336" s="13">
        <f>SUMIFS('Retiro Mensual'!$E$2:$E$2629,'Retiro Mensual'!$A$2:$A$2629,BQ$4,'Retiro Mensual'!$B$2:$B$2629,$B336,'Retiro Mensual'!$C$2:$C$2629,BQ$5)</f>
        <v>0</v>
      </c>
      <c r="BR336" s="13">
        <f>SUMIFS('Retiro Mensual'!$E$2:$E$2629,'Retiro Mensual'!$A$2:$A$2629,BR$4,'Retiro Mensual'!$B$2:$B$2629,$B336,'Retiro Mensual'!$C$2:$C$2629,BR$5)</f>
        <v>0</v>
      </c>
      <c r="BS336" s="13">
        <f>SUMIFS('Retiro Mensual'!$E$2:$E$2629,'Retiro Mensual'!$A$2:$A$2629,BS$4,'Retiro Mensual'!$B$2:$B$2629,$B336,'Retiro Mensual'!$C$2:$C$2629,BS$5)</f>
        <v>0</v>
      </c>
      <c r="BT336" s="13">
        <f>SUMIFS('Retiro Mensual'!$E$2:$E$2629,'Retiro Mensual'!$A$2:$A$2629,BT$4,'Retiro Mensual'!$B$2:$B$2629,$B336,'Retiro Mensual'!$C$2:$C$2629,BT$5)</f>
        <v>0</v>
      </c>
      <c r="BU336" s="13">
        <f>SUMIFS('Retiro Mensual'!$E$2:$E$2629,'Retiro Mensual'!$A$2:$A$2629,BU$4,'Retiro Mensual'!$B$2:$B$2629,$B336,'Retiro Mensual'!$C$2:$C$2629,BU$5)</f>
        <v>0</v>
      </c>
      <c r="BV336" s="13">
        <f>SUMIFS('Retiro Mensual'!$E$2:$E$2629,'Retiro Mensual'!$A$2:$A$2629,BV$4,'Retiro Mensual'!$B$2:$B$2629,$B336,'Retiro Mensual'!$C$2:$C$2629,BV$5)</f>
        <v>0</v>
      </c>
      <c r="BW336" s="14">
        <f>SUMIFS('Retiro Mensual'!$E$2:$E$2629,'Retiro Mensual'!$A$2:$A$2629,BW$4,'Retiro Mensual'!$B$2:$B$2629,$B336,'Retiro Mensual'!$C$2:$C$2629,BW$5)</f>
        <v>0</v>
      </c>
      <c r="BX336" s="13"/>
      <c r="BY336" s="12">
        <f>SUMIFS('Compra Ventas'!$E$2:$E$2700,'Compra Ventas'!$A$2:$A$2700,BY$4,'Compra Ventas'!$B$2:$B$2700,$B336,'Compra Ventas'!$C$2:$C$2700,BY$5)</f>
        <v>0</v>
      </c>
      <c r="BZ336" s="13">
        <f>SUMIFS('Compra Ventas'!$E$2:$E$2700,'Compra Ventas'!$A$2:$A$2700,BZ$4,'Compra Ventas'!$B$2:$B$2700,$B336,'Compra Ventas'!$C$2:$C$2700,BZ$5)</f>
        <v>0</v>
      </c>
      <c r="CA336" s="13">
        <f>SUMIFS('Compra Ventas'!$E$2:$E$2700,'Compra Ventas'!$A$2:$A$2700,CA$4,'Compra Ventas'!$B$2:$B$2700,$B336,'Compra Ventas'!$C$2:$C$2700,CA$5)</f>
        <v>0</v>
      </c>
      <c r="CB336" s="13">
        <f>SUMIFS('Compra Ventas'!$E$2:$E$2700,'Compra Ventas'!$A$2:$A$2700,CB$4,'Compra Ventas'!$B$2:$B$2700,$B336,'Compra Ventas'!$C$2:$C$2700,CB$5)</f>
        <v>0</v>
      </c>
      <c r="CC336" s="13">
        <f>SUMIFS('Compra Ventas'!$E$2:$E$2700,'Compra Ventas'!$A$2:$A$2700,CC$4,'Compra Ventas'!$B$2:$B$2700,$B336,'Compra Ventas'!$C$2:$C$2700,CC$5)</f>
        <v>0</v>
      </c>
      <c r="CD336" s="13">
        <f>SUMIFS('Compra Ventas'!$E$2:$E$2700,'Compra Ventas'!$A$2:$A$2700,CD$4,'Compra Ventas'!$B$2:$B$2700,$B336,'Compra Ventas'!$C$2:$C$2700,CD$5)</f>
        <v>0</v>
      </c>
      <c r="CE336" s="13">
        <f>SUMIFS('Compra Ventas'!$E$2:$E$2700,'Compra Ventas'!$A$2:$A$2700,CE$4,'Compra Ventas'!$B$2:$B$2700,$B336,'Compra Ventas'!$C$2:$C$2700,CE$5)</f>
        <v>0</v>
      </c>
      <c r="CF336" s="13">
        <f>SUMIFS('Compra Ventas'!$E$2:$E$2700,'Compra Ventas'!$A$2:$A$2700,CF$4,'Compra Ventas'!$B$2:$B$2700,$B336,'Compra Ventas'!$C$2:$C$2700,CF$5)</f>
        <v>0</v>
      </c>
      <c r="CG336" s="13">
        <f>SUMIFS('Compra Ventas'!$E$2:$E$2700,'Compra Ventas'!$A$2:$A$2700,CG$4,'Compra Ventas'!$B$2:$B$2700,$B336,'Compra Ventas'!$C$2:$C$2700,CG$5)</f>
        <v>0</v>
      </c>
      <c r="CH336" s="13">
        <f>SUMIFS('Compra Ventas'!$E$2:$E$2700,'Compra Ventas'!$A$2:$A$2700,CH$4,'Compra Ventas'!$B$2:$B$2700,$B336,'Compra Ventas'!$C$2:$C$2700,CH$5)</f>
        <v>0</v>
      </c>
      <c r="CI336" s="13">
        <f>SUMIFS('Compra Ventas'!$E$2:$E$2700,'Compra Ventas'!$A$2:$A$2700,CI$4,'Compra Ventas'!$B$2:$B$2700,$B336,'Compra Ventas'!$C$2:$C$2700,CI$5)</f>
        <v>0</v>
      </c>
      <c r="CJ336" s="14">
        <f>SUMIFS('Compra Ventas'!$E$2:$E$2700,'Compra Ventas'!$A$2:$A$2700,CJ$4,'Compra Ventas'!$B$2:$B$2700,$B336,'Compra Ventas'!$C$2:$C$2700,CJ$5)</f>
        <v>0</v>
      </c>
      <c r="CK336" s="12">
        <f>SUMIFS('Compra Ventas'!$E$2:$E$2700,'Compra Ventas'!$A$2:$A$2700,CK$4,'Compra Ventas'!$B$2:$B$2700,$B336,'Compra Ventas'!$C$2:$C$2700,CK$5)</f>
        <v>0</v>
      </c>
      <c r="CL336" s="13">
        <f>SUMIFS('Compra Ventas'!$E$2:$E$2700,'Compra Ventas'!$A$2:$A$2700,CL$4,'Compra Ventas'!$B$2:$B$2700,$B336,'Compra Ventas'!$C$2:$C$2700,CL$5)</f>
        <v>0</v>
      </c>
      <c r="CM336" s="13">
        <f>SUMIFS('Compra Ventas'!$E$2:$E$2700,'Compra Ventas'!$A$2:$A$2700,CM$4,'Compra Ventas'!$B$2:$B$2700,$B336,'Compra Ventas'!$C$2:$C$2700,CM$5)</f>
        <v>0</v>
      </c>
      <c r="CN336" s="13">
        <f>SUMIFS('Compra Ventas'!$E$2:$E$2700,'Compra Ventas'!$A$2:$A$2700,CN$4,'Compra Ventas'!$B$2:$B$2700,$B336,'Compra Ventas'!$C$2:$C$2700,CN$5)</f>
        <v>0</v>
      </c>
      <c r="CO336" s="13">
        <f>SUMIFS('Compra Ventas'!$E$2:$E$2700,'Compra Ventas'!$A$2:$A$2700,CO$4,'Compra Ventas'!$B$2:$B$2700,$B336,'Compra Ventas'!$C$2:$C$2700,CO$5)</f>
        <v>0</v>
      </c>
      <c r="CP336" s="13">
        <f>SUMIFS('Compra Ventas'!$E$2:$E$2700,'Compra Ventas'!$A$2:$A$2700,CP$4,'Compra Ventas'!$B$2:$B$2700,$B336,'Compra Ventas'!$C$2:$C$2700,CP$5)</f>
        <v>0</v>
      </c>
      <c r="CQ336" s="13">
        <f>SUMIFS('Compra Ventas'!$E$2:$E$2700,'Compra Ventas'!$A$2:$A$2700,CQ$4,'Compra Ventas'!$B$2:$B$2700,$B336,'Compra Ventas'!$C$2:$C$2700,CQ$5)</f>
        <v>0</v>
      </c>
      <c r="CR336" s="13">
        <f>SUMIFS('Compra Ventas'!$E$2:$E$2700,'Compra Ventas'!$A$2:$A$2700,CR$4,'Compra Ventas'!$B$2:$B$2700,$B336,'Compra Ventas'!$C$2:$C$2700,CR$5)</f>
        <v>0</v>
      </c>
      <c r="CS336" s="13">
        <f>SUMIFS('Compra Ventas'!$E$2:$E$2700,'Compra Ventas'!$A$2:$A$2700,CS$4,'Compra Ventas'!$B$2:$B$2700,$B336,'Compra Ventas'!$C$2:$C$2700,CS$5)</f>
        <v>0</v>
      </c>
      <c r="CT336" s="13">
        <f>SUMIFS('Compra Ventas'!$E$2:$E$2700,'Compra Ventas'!$A$2:$A$2700,CT$4,'Compra Ventas'!$B$2:$B$2700,$B336,'Compra Ventas'!$C$2:$C$2700,CT$5)</f>
        <v>0</v>
      </c>
      <c r="CU336" s="13">
        <f>SUMIFS('Compra Ventas'!$E$2:$E$2700,'Compra Ventas'!$A$2:$A$2700,CU$4,'Compra Ventas'!$B$2:$B$2700,$B336,'Compra Ventas'!$C$2:$C$2700,CU$5)</f>
        <v>0</v>
      </c>
      <c r="CV336" s="14">
        <f>SUMIFS('Compra Ventas'!$E$2:$E$2700,'Compra Ventas'!$A$2:$A$2700,CV$4,'Compra Ventas'!$B$2:$B$2700,$B336,'Compra Ventas'!$C$2:$C$2700,CV$5)</f>
        <v>0</v>
      </c>
      <c r="CW336" s="12">
        <f>SUMIFS('Compra Ventas'!$E$2:$E$2700,'Compra Ventas'!$A$2:$A$2700,CW$4,'Compra Ventas'!$B$2:$B$2700,$B336,'Compra Ventas'!$C$2:$C$2700,CW$5)</f>
        <v>0</v>
      </c>
      <c r="CX336" s="13">
        <f>SUMIFS('Compra Ventas'!$E$2:$E$2700,'Compra Ventas'!$A$2:$A$2700,CX$4,'Compra Ventas'!$B$2:$B$2700,$B336,'Compra Ventas'!$C$2:$C$2700,CX$5)</f>
        <v>0</v>
      </c>
      <c r="CY336" s="13">
        <f>SUMIFS('Compra Ventas'!$E$2:$E$2700,'Compra Ventas'!$A$2:$A$2700,CY$4,'Compra Ventas'!$B$2:$B$2700,$B336,'Compra Ventas'!$C$2:$C$2700,CY$5)</f>
        <v>0</v>
      </c>
      <c r="CZ336" s="13">
        <f>SUMIFS('Compra Ventas'!$E$2:$E$2700,'Compra Ventas'!$A$2:$A$2700,CZ$4,'Compra Ventas'!$B$2:$B$2700,$B336,'Compra Ventas'!$C$2:$C$2700,CZ$5)</f>
        <v>0</v>
      </c>
      <c r="DA336" s="13">
        <f>SUMIFS('Compra Ventas'!$E$2:$E$2700,'Compra Ventas'!$A$2:$A$2700,DA$4,'Compra Ventas'!$B$2:$B$2700,$B336,'Compra Ventas'!$C$2:$C$2700,DA$5)</f>
        <v>0</v>
      </c>
      <c r="DB336" s="13">
        <f>SUMIFS('Compra Ventas'!$E$2:$E$2700,'Compra Ventas'!$A$2:$A$2700,DB$4,'Compra Ventas'!$B$2:$B$2700,$B336,'Compra Ventas'!$C$2:$C$2700,DB$5)</f>
        <v>0</v>
      </c>
      <c r="DC336" s="13">
        <f>SUMIFS('Compra Ventas'!$E$2:$E$2700,'Compra Ventas'!$A$2:$A$2700,DC$4,'Compra Ventas'!$B$2:$B$2700,$B336,'Compra Ventas'!$C$2:$C$2700,DC$5)</f>
        <v>0</v>
      </c>
      <c r="DD336" s="13">
        <f>SUMIFS('Compra Ventas'!$E$2:$E$2700,'Compra Ventas'!$A$2:$A$2700,DD$4,'Compra Ventas'!$B$2:$B$2700,$B336,'Compra Ventas'!$C$2:$C$2700,DD$5)</f>
        <v>0</v>
      </c>
      <c r="DE336" s="13">
        <f>SUMIFS('Compra Ventas'!$E$2:$E$2700,'Compra Ventas'!$A$2:$A$2700,DE$4,'Compra Ventas'!$B$2:$B$2700,$B336,'Compra Ventas'!$C$2:$C$2700,DE$5)</f>
        <v>0</v>
      </c>
      <c r="DF336" s="13">
        <f>SUMIFS('Compra Ventas'!$E$2:$E$2700,'Compra Ventas'!$A$2:$A$2700,DF$4,'Compra Ventas'!$B$2:$B$2700,$B336,'Compra Ventas'!$C$2:$C$2700,DF$5)</f>
        <v>0</v>
      </c>
      <c r="DG336" s="13">
        <f>SUMIFS('Compra Ventas'!$E$2:$E$2700,'Compra Ventas'!$A$2:$A$2700,DG$4,'Compra Ventas'!$B$2:$B$2700,$B336,'Compra Ventas'!$C$2:$C$2700,DG$5)</f>
        <v>0</v>
      </c>
      <c r="DH336" s="14">
        <f>SUMIFS('Compra Ventas'!$E$2:$E$2700,'Compra Ventas'!$A$2:$A$2700,DH$4,'Compra Ventas'!$B$2:$B$2700,$B336,'Compra Ventas'!$C$2:$C$2700,DH$5)</f>
        <v>0</v>
      </c>
      <c r="DI336" s="84"/>
      <c r="DJ336" s="98">
        <f>SUMIFS('Ajuste Ciclado'!D$5:D$47,'Ajuste Ciclado'!$C$5:$C$47,Balance!DJ$4,'Ajuste Ciclado'!$B$5:$B$47,Balance!$B336)</f>
        <v>0</v>
      </c>
      <c r="DK336" s="99">
        <f>SUMIFS('Ajuste Ciclado'!E$5:E$47,'Ajuste Ciclado'!$C$5:$C$47,Balance!DK$4,'Ajuste Ciclado'!$B$5:$B$47,Balance!$B336)</f>
        <v>0</v>
      </c>
      <c r="DL336" s="99">
        <f>SUMIFS('Ajuste Ciclado'!F$5:F$47,'Ajuste Ciclado'!$C$5:$C$47,Balance!DL$4,'Ajuste Ciclado'!$B$5:$B$47,Balance!$B336)</f>
        <v>0</v>
      </c>
      <c r="DM336" s="99">
        <f>SUMIFS('Ajuste Ciclado'!G$5:G$47,'Ajuste Ciclado'!$C$5:$C$47,Balance!DM$4,'Ajuste Ciclado'!$B$5:$B$47,Balance!$B336)</f>
        <v>0</v>
      </c>
      <c r="DN336" s="99">
        <f>SUMIFS('Ajuste Ciclado'!H$5:H$47,'Ajuste Ciclado'!$C$5:$C$47,Balance!DN$4,'Ajuste Ciclado'!$B$5:$B$47,Balance!$B336)</f>
        <v>0</v>
      </c>
      <c r="DO336" s="99">
        <f>SUMIFS('Ajuste Ciclado'!I$5:I$47,'Ajuste Ciclado'!$C$5:$C$47,Balance!DO$4,'Ajuste Ciclado'!$B$5:$B$47,Balance!$B336)</f>
        <v>0</v>
      </c>
      <c r="DP336" s="99">
        <f>SUMIFS('Ajuste Ciclado'!J$5:J$47,'Ajuste Ciclado'!$C$5:$C$47,Balance!DP$4,'Ajuste Ciclado'!$B$5:$B$47,Balance!$B336)</f>
        <v>0</v>
      </c>
      <c r="DQ336" s="99">
        <f>SUMIFS('Ajuste Ciclado'!K$5:K$47,'Ajuste Ciclado'!$C$5:$C$47,Balance!DQ$4,'Ajuste Ciclado'!$B$5:$B$47,Balance!$B336)</f>
        <v>0</v>
      </c>
      <c r="DR336" s="99">
        <f>SUMIFS('Ajuste Ciclado'!L$5:L$47,'Ajuste Ciclado'!$C$5:$C$47,Balance!DR$4,'Ajuste Ciclado'!$B$5:$B$47,Balance!$B336)</f>
        <v>0</v>
      </c>
      <c r="DS336" s="99">
        <f>SUMIFS('Ajuste Ciclado'!M$5:M$47,'Ajuste Ciclado'!$C$5:$C$47,Balance!DS$4,'Ajuste Ciclado'!$B$5:$B$47,Balance!$B336)</f>
        <v>0</v>
      </c>
      <c r="DT336" s="99">
        <f>SUMIFS('Ajuste Ciclado'!N$5:N$47,'Ajuste Ciclado'!$C$5:$C$47,Balance!DT$4,'Ajuste Ciclado'!$B$5:$B$47,Balance!$B336)</f>
        <v>0</v>
      </c>
      <c r="DU336" s="100">
        <f>SUMIFS('Ajuste Ciclado'!O$5:O$47,'Ajuste Ciclado'!$C$5:$C$47,Balance!DU$4,'Ajuste Ciclado'!$B$5:$B$47,Balance!$B336)</f>
        <v>0</v>
      </c>
      <c r="DV336" s="98">
        <f>SUMIFS('Ajuste Ciclado'!D$5:D$47,'Ajuste Ciclado'!$C$5:$C$47,Balance!DV$4,'Ajuste Ciclado'!$B$5:$B$47,Balance!$B336)</f>
        <v>0</v>
      </c>
      <c r="DW336" s="99">
        <f>SUMIFS('Ajuste Ciclado'!E$5:E$47,'Ajuste Ciclado'!$C$5:$C$47,Balance!DW$4,'Ajuste Ciclado'!$B$5:$B$47,Balance!$B336)</f>
        <v>0</v>
      </c>
      <c r="DX336" s="99">
        <f>SUMIFS('Ajuste Ciclado'!F$5:F$47,'Ajuste Ciclado'!$C$5:$C$47,Balance!DX$4,'Ajuste Ciclado'!$B$5:$B$47,Balance!$B336)</f>
        <v>0</v>
      </c>
      <c r="DY336" s="99">
        <f>SUMIFS('Ajuste Ciclado'!G$5:G$47,'Ajuste Ciclado'!$C$5:$C$47,Balance!DY$4,'Ajuste Ciclado'!$B$5:$B$47,Balance!$B336)</f>
        <v>0</v>
      </c>
      <c r="DZ336" s="99">
        <f>SUMIFS('Ajuste Ciclado'!H$5:H$47,'Ajuste Ciclado'!$C$5:$C$47,Balance!DZ$4,'Ajuste Ciclado'!$B$5:$B$47,Balance!$B336)</f>
        <v>0</v>
      </c>
      <c r="EA336" s="99">
        <f>SUMIFS('Ajuste Ciclado'!I$5:I$47,'Ajuste Ciclado'!$C$5:$C$47,Balance!EA$4,'Ajuste Ciclado'!$B$5:$B$47,Balance!$B336)</f>
        <v>0</v>
      </c>
      <c r="EB336" s="99">
        <f>SUMIFS('Ajuste Ciclado'!J$5:J$47,'Ajuste Ciclado'!$C$5:$C$47,Balance!EB$4,'Ajuste Ciclado'!$B$5:$B$47,Balance!$B336)</f>
        <v>0</v>
      </c>
      <c r="EC336" s="99">
        <f>SUMIFS('Ajuste Ciclado'!K$5:K$47,'Ajuste Ciclado'!$C$5:$C$47,Balance!EC$4,'Ajuste Ciclado'!$B$5:$B$47,Balance!$B336)</f>
        <v>0</v>
      </c>
      <c r="ED336" s="99">
        <f>SUMIFS('Ajuste Ciclado'!L$5:L$47,'Ajuste Ciclado'!$C$5:$C$47,Balance!ED$4,'Ajuste Ciclado'!$B$5:$B$47,Balance!$B336)</f>
        <v>0</v>
      </c>
      <c r="EE336" s="99">
        <f>SUMIFS('Ajuste Ciclado'!M$5:M$47,'Ajuste Ciclado'!$C$5:$C$47,Balance!EE$4,'Ajuste Ciclado'!$B$5:$B$47,Balance!$B336)</f>
        <v>0</v>
      </c>
      <c r="EF336" s="99">
        <f>SUMIFS('Ajuste Ciclado'!N$5:N$47,'Ajuste Ciclado'!$C$5:$C$47,Balance!EF$4,'Ajuste Ciclado'!$B$5:$B$47,Balance!$B336)</f>
        <v>0</v>
      </c>
      <c r="EG336" s="100">
        <f>SUMIFS('Ajuste Ciclado'!O$5:O$47,'Ajuste Ciclado'!$C$5:$C$47,Balance!EG$4,'Ajuste Ciclado'!$B$5:$B$47,Balance!$B336)</f>
        <v>0</v>
      </c>
      <c r="EH336" s="98">
        <f>SUMIFS('Ajuste Ciclado'!D$5:D$47,'Ajuste Ciclado'!$C$5:$C$47,Balance!EH$4,'Ajuste Ciclado'!$B$5:$B$47,Balance!$B336)</f>
        <v>0</v>
      </c>
      <c r="EI336" s="99">
        <f>SUMIFS('Ajuste Ciclado'!E$5:E$47,'Ajuste Ciclado'!$C$5:$C$47,Balance!EI$4,'Ajuste Ciclado'!$B$5:$B$47,Balance!$B336)</f>
        <v>0</v>
      </c>
      <c r="EJ336" s="99">
        <f>SUMIFS('Ajuste Ciclado'!F$5:F$47,'Ajuste Ciclado'!$C$5:$C$47,Balance!EJ$4,'Ajuste Ciclado'!$B$5:$B$47,Balance!$B336)</f>
        <v>0</v>
      </c>
      <c r="EK336" s="99">
        <f>SUMIFS('Ajuste Ciclado'!G$5:G$47,'Ajuste Ciclado'!$C$5:$C$47,Balance!EK$4,'Ajuste Ciclado'!$B$5:$B$47,Balance!$B336)</f>
        <v>0</v>
      </c>
      <c r="EL336" s="99">
        <f>SUMIFS('Ajuste Ciclado'!H$5:H$47,'Ajuste Ciclado'!$C$5:$C$47,Balance!EL$4,'Ajuste Ciclado'!$B$5:$B$47,Balance!$B336)</f>
        <v>0</v>
      </c>
      <c r="EM336" s="99">
        <f>SUMIFS('Ajuste Ciclado'!I$5:I$47,'Ajuste Ciclado'!$C$5:$C$47,Balance!EM$4,'Ajuste Ciclado'!$B$5:$B$47,Balance!$B336)</f>
        <v>0</v>
      </c>
      <c r="EN336" s="99">
        <f>SUMIFS('Ajuste Ciclado'!J$5:J$47,'Ajuste Ciclado'!$C$5:$C$47,Balance!EN$4,'Ajuste Ciclado'!$B$5:$B$47,Balance!$B336)</f>
        <v>0</v>
      </c>
      <c r="EO336" s="99">
        <f>SUMIFS('Ajuste Ciclado'!K$5:K$47,'Ajuste Ciclado'!$C$5:$C$47,Balance!EO$4,'Ajuste Ciclado'!$B$5:$B$47,Balance!$B336)</f>
        <v>0</v>
      </c>
      <c r="EP336" s="99">
        <f>SUMIFS('Ajuste Ciclado'!L$5:L$47,'Ajuste Ciclado'!$C$5:$C$47,Balance!EP$4,'Ajuste Ciclado'!$B$5:$B$47,Balance!$B336)</f>
        <v>0</v>
      </c>
      <c r="EQ336" s="99">
        <f>SUMIFS('Ajuste Ciclado'!M$5:M$47,'Ajuste Ciclado'!$C$5:$C$47,Balance!EQ$4,'Ajuste Ciclado'!$B$5:$B$47,Balance!$B336)</f>
        <v>0</v>
      </c>
      <c r="ER336" s="99">
        <f>SUMIFS('Ajuste Ciclado'!N$5:N$47,'Ajuste Ciclado'!$C$5:$C$47,Balance!ER$4,'Ajuste Ciclado'!$B$5:$B$47,Balance!$B336)</f>
        <v>0</v>
      </c>
      <c r="ES336" s="100">
        <f>SUMIFS('Ajuste Ciclado'!O$5:O$47,'Ajuste Ciclado'!$C$5:$C$47,Balance!ES$4,'Ajuste Ciclado'!$B$5:$B$47,Balance!$B336)</f>
        <v>0</v>
      </c>
      <c r="ET336" s="84"/>
      <c r="EU336" s="12">
        <f t="shared" si="428"/>
        <v>98620.068923946033</v>
      </c>
      <c r="EV336" s="13">
        <f t="shared" si="393"/>
        <v>88586.887443317639</v>
      </c>
      <c r="EW336" s="13">
        <f t="shared" si="394"/>
        <v>119884.9142246616</v>
      </c>
      <c r="EX336" s="13">
        <f t="shared" si="395"/>
        <v>85101.414251320602</v>
      </c>
      <c r="EY336" s="13">
        <f t="shared" si="396"/>
        <v>69928.290163323327</v>
      </c>
      <c r="EZ336" s="13">
        <f t="shared" si="397"/>
        <v>28248.668107549562</v>
      </c>
      <c r="FA336" s="13">
        <f t="shared" si="398"/>
        <v>56119.64753872202</v>
      </c>
      <c r="FB336" s="13">
        <f t="shared" si="399"/>
        <v>77156.975490563622</v>
      </c>
      <c r="FC336" s="13">
        <f t="shared" si="400"/>
        <v>42320.493386253438</v>
      </c>
      <c r="FD336" s="13">
        <f t="shared" si="401"/>
        <v>9434.0435256856999</v>
      </c>
      <c r="FE336" s="13">
        <f t="shared" si="402"/>
        <v>6156.7364429446152</v>
      </c>
      <c r="FF336" s="14">
        <f t="shared" si="403"/>
        <v>8329.9744440246595</v>
      </c>
      <c r="FG336" s="12">
        <f t="shared" si="404"/>
        <v>98830.119256684178</v>
      </c>
      <c r="FH336" s="13">
        <f t="shared" si="405"/>
        <v>89348.088861289245</v>
      </c>
      <c r="FI336" s="13">
        <f t="shared" si="406"/>
        <v>121246.9972984217</v>
      </c>
      <c r="FJ336" s="13">
        <f t="shared" si="407"/>
        <v>90410.260821865842</v>
      </c>
      <c r="FK336" s="13">
        <f t="shared" si="408"/>
        <v>68257.38905439603</v>
      </c>
      <c r="FL336" s="13">
        <f t="shared" si="409"/>
        <v>28561.339069597059</v>
      </c>
      <c r="FM336" s="13">
        <f t="shared" si="410"/>
        <v>59790.360192336411</v>
      </c>
      <c r="FN336" s="13">
        <f t="shared" si="411"/>
        <v>77688.140006955902</v>
      </c>
      <c r="FO336" s="13">
        <f t="shared" si="412"/>
        <v>43297.658451697287</v>
      </c>
      <c r="FP336" s="13">
        <f t="shared" si="413"/>
        <v>14708.23181249721</v>
      </c>
      <c r="FQ336" s="13">
        <f t="shared" si="414"/>
        <v>32326.179487307541</v>
      </c>
      <c r="FR336" s="14">
        <f t="shared" si="415"/>
        <v>35290.658976719591</v>
      </c>
      <c r="FS336" s="12">
        <f t="shared" si="416"/>
        <v>98854.561729172012</v>
      </c>
      <c r="FT336" s="13">
        <f t="shared" si="417"/>
        <v>89358.363896280833</v>
      </c>
      <c r="FU336" s="13">
        <f t="shared" si="418"/>
        <v>120759.3423867828</v>
      </c>
      <c r="FV336" s="13">
        <f t="shared" si="419"/>
        <v>89717.120801556914</v>
      </c>
      <c r="FW336" s="13">
        <f t="shared" si="420"/>
        <v>71265.615435510204</v>
      </c>
      <c r="FX336" s="13">
        <f t="shared" si="421"/>
        <v>30873.8300112943</v>
      </c>
      <c r="FY336" s="13">
        <f t="shared" si="422"/>
        <v>65716.810336279872</v>
      </c>
      <c r="FZ336" s="13">
        <f t="shared" si="423"/>
        <v>86359.217916206224</v>
      </c>
      <c r="GA336" s="13">
        <f t="shared" si="424"/>
        <v>47364.983285624061</v>
      </c>
      <c r="GB336" s="13">
        <f t="shared" si="425"/>
        <v>32977.124173575859</v>
      </c>
      <c r="GC336" s="13">
        <f t="shared" si="426"/>
        <v>67463.453245066325</v>
      </c>
      <c r="GD336" s="14">
        <f t="shared" si="427"/>
        <v>58220.097252216081</v>
      </c>
      <c r="GE336" s="84"/>
      <c r="GF336" s="12">
        <f t="shared" si="429"/>
        <v>689888.11394231278</v>
      </c>
      <c r="GG336" s="13">
        <f t="shared" si="429"/>
        <v>759755.42328976816</v>
      </c>
      <c r="GH336" s="14">
        <f t="shared" si="429"/>
        <v>858930.52046956553</v>
      </c>
      <c r="GI336" s="6">
        <f t="shared" si="430"/>
        <v>1</v>
      </c>
      <c r="GJ336" s="12">
        <f t="shared" si="431"/>
        <v>0</v>
      </c>
      <c r="GK336" s="13">
        <f t="shared" si="432"/>
        <v>0</v>
      </c>
      <c r="GL336" s="14">
        <f t="shared" si="433"/>
        <v>0</v>
      </c>
      <c r="GM336" s="84"/>
      <c r="GN336" s="66">
        <f t="shared" si="434"/>
        <v>0</v>
      </c>
      <c r="GO336" s="84"/>
      <c r="GP336" s="63" t="str" cm="1">
        <f t="array" ref="GP336">INDEX($GF$4:$GH$4,1,GI336)</f>
        <v>Sample 1</v>
      </c>
      <c r="GQ336" s="12">
        <f t="shared" si="385"/>
        <v>6156.7364429446152</v>
      </c>
      <c r="GR336" s="13">
        <f t="shared" si="385"/>
        <v>8329.9744440246595</v>
      </c>
      <c r="GS336" s="14">
        <f t="shared" si="385"/>
        <v>9434.0435256856999</v>
      </c>
      <c r="GT336" s="12">
        <f t="shared" si="386"/>
        <v>14708.23181249721</v>
      </c>
      <c r="GU336" s="13">
        <f t="shared" si="386"/>
        <v>28561.339069597059</v>
      </c>
      <c r="GV336" s="14">
        <f t="shared" si="386"/>
        <v>32326.179487307541</v>
      </c>
      <c r="GW336" s="12">
        <f t="shared" si="387"/>
        <v>30873.8300112943</v>
      </c>
      <c r="GX336" s="13">
        <f t="shared" si="387"/>
        <v>32977.124173575859</v>
      </c>
      <c r="GY336" s="14">
        <f t="shared" si="387"/>
        <v>47364.983285624061</v>
      </c>
      <c r="GZ336" s="84" t="str">
        <f t="shared" si="390"/>
        <v>Sample 1</v>
      </c>
      <c r="HA336" s="12">
        <f t="shared" si="435"/>
        <v>0</v>
      </c>
      <c r="HB336" s="13">
        <f t="shared" si="435"/>
        <v>0</v>
      </c>
      <c r="HC336" s="14">
        <f t="shared" si="435"/>
        <v>0</v>
      </c>
      <c r="HD336" s="6">
        <f t="shared" si="391"/>
        <v>0</v>
      </c>
      <c r="HE336" s="84" t="str">
        <f t="shared" si="392"/>
        <v>Ok</v>
      </c>
    </row>
    <row r="337" spans="2:213" hidden="1" x14ac:dyDescent="0.3">
      <c r="B337" s="84" t="s">
        <v>162</v>
      </c>
      <c r="C337" s="12">
        <f>SUMIFS(Inyecciones!$E$2:$E$14185,Inyecciones!$A$2:$A$14185,Balance!C$4,Inyecciones!$B$2:$B$14185,Balance!$B337,Inyecciones!$C$2:$C$14185,Balance!C$5)</f>
        <v>56167.316843041073</v>
      </c>
      <c r="D337" s="13">
        <f>SUMIFS(Inyecciones!$E$2:$E$14185,Inyecciones!$A$2:$A$14185,Balance!D$4,Inyecciones!$B$2:$B$14185,Balance!$B337,Inyecciones!$C$2:$C$14185,Balance!D$5)</f>
        <v>38920.792680933213</v>
      </c>
      <c r="E337" s="13">
        <f>SUMIFS(Inyecciones!$E$2:$E$14185,Inyecciones!$A$2:$A$14185,Balance!E$4,Inyecciones!$B$2:$B$14185,Balance!$B337,Inyecciones!$C$2:$C$14185,Balance!E$5)</f>
        <v>44232.48258143993</v>
      </c>
      <c r="F337" s="13">
        <f>SUMIFS(Inyecciones!$E$2:$E$14185,Inyecciones!$A$2:$A$14185,Balance!F$4,Inyecciones!$B$2:$B$14185,Balance!$B337,Inyecciones!$C$2:$C$14185,Balance!F$5)</f>
        <v>26827.51148941103</v>
      </c>
      <c r="G337" s="13">
        <f>SUMIFS(Inyecciones!$E$2:$E$14185,Inyecciones!$A$2:$A$14185,Balance!G$4,Inyecciones!$B$2:$B$14185,Balance!$B337,Inyecciones!$C$2:$C$14185,Balance!G$5)</f>
        <v>92067.424362947393</v>
      </c>
      <c r="H337" s="13">
        <f>SUMIFS(Inyecciones!$E$2:$E$14185,Inyecciones!$A$2:$A$14185,Balance!H$4,Inyecciones!$B$2:$B$14185,Balance!$B337,Inyecciones!$C$2:$C$14185,Balance!H$5)</f>
        <v>58904.253434187784</v>
      </c>
      <c r="I337" s="13">
        <f>SUMIFS(Inyecciones!$E$2:$E$14185,Inyecciones!$A$2:$A$14185,Balance!I$4,Inyecciones!$B$2:$B$14185,Balance!$B337,Inyecciones!$C$2:$C$14185,Balance!I$5)</f>
        <v>65350.618185610118</v>
      </c>
      <c r="J337" s="13">
        <f>SUMIFS(Inyecciones!$E$2:$E$14185,Inyecciones!$A$2:$A$14185,Balance!J$4,Inyecciones!$B$2:$B$14185,Balance!$B337,Inyecciones!$C$2:$C$14185,Balance!J$5)</f>
        <v>91338.532304319073</v>
      </c>
      <c r="K337" s="13">
        <f>SUMIFS(Inyecciones!$E$2:$E$14185,Inyecciones!$A$2:$A$14185,Balance!K$4,Inyecciones!$B$2:$B$14185,Balance!$B337,Inyecciones!$C$2:$C$14185,Balance!K$5)</f>
        <v>112400.658664578</v>
      </c>
      <c r="L337" s="13">
        <f>SUMIFS(Inyecciones!$E$2:$E$14185,Inyecciones!$A$2:$A$14185,Balance!L$4,Inyecciones!$B$2:$B$14185,Balance!$B337,Inyecciones!$C$2:$C$14185,Balance!L$5)</f>
        <v>30209.803526667849</v>
      </c>
      <c r="M337" s="13">
        <f>SUMIFS(Inyecciones!$E$2:$E$14185,Inyecciones!$A$2:$A$14185,Balance!M$4,Inyecciones!$B$2:$B$14185,Balance!$B337,Inyecciones!$C$2:$C$14185,Balance!M$5)</f>
        <v>15069.44484439078</v>
      </c>
      <c r="N337" s="14">
        <f>SUMIFS(Inyecciones!$E$2:$E$14185,Inyecciones!$A$2:$A$14185,Balance!N$4,Inyecciones!$B$2:$B$14185,Balance!$B337,Inyecciones!$C$2:$C$14185,Balance!N$5)</f>
        <v>24792.81586466889</v>
      </c>
      <c r="O337" s="12">
        <f>SUMIFS(Inyecciones!$E$2:$E$14185,Inyecciones!$A$2:$A$14185,Balance!O$4,Inyecciones!$B$2:$B$14185,Balance!$B337,Inyecciones!$C$2:$C$14185,Balance!O$5)</f>
        <v>56281.215953554572</v>
      </c>
      <c r="P337" s="13">
        <f>SUMIFS(Inyecciones!$E$2:$E$14185,Inyecciones!$A$2:$A$14185,Balance!P$4,Inyecciones!$B$2:$B$14185,Balance!$B337,Inyecciones!$C$2:$C$14185,Balance!P$5)</f>
        <v>39184.09474992648</v>
      </c>
      <c r="Q337" s="13">
        <f>SUMIFS(Inyecciones!$E$2:$E$14185,Inyecciones!$A$2:$A$14185,Balance!Q$4,Inyecciones!$B$2:$B$14185,Balance!$B337,Inyecciones!$C$2:$C$14185,Balance!Q$5)</f>
        <v>44661.495069088262</v>
      </c>
      <c r="R337" s="13">
        <f>SUMIFS(Inyecciones!$E$2:$E$14185,Inyecciones!$A$2:$A$14185,Balance!R$4,Inyecciones!$B$2:$B$14185,Balance!$B337,Inyecciones!$C$2:$C$14185,Balance!R$5)</f>
        <v>28445.298804183542</v>
      </c>
      <c r="S337" s="13">
        <f>SUMIFS(Inyecciones!$E$2:$E$14185,Inyecciones!$A$2:$A$14185,Balance!S$4,Inyecciones!$B$2:$B$14185,Balance!$B337,Inyecciones!$C$2:$C$14185,Balance!S$5)</f>
        <v>90198.308722179601</v>
      </c>
      <c r="T337" s="13">
        <f>SUMIFS(Inyecciones!$E$2:$E$14185,Inyecciones!$A$2:$A$14185,Balance!T$4,Inyecciones!$B$2:$B$14185,Balance!$B337,Inyecciones!$C$2:$C$14185,Balance!T$5)</f>
        <v>59400.529237269227</v>
      </c>
      <c r="U337" s="13">
        <f>SUMIFS(Inyecciones!$E$2:$E$14185,Inyecciones!$A$2:$A$14185,Balance!U$4,Inyecciones!$B$2:$B$14185,Balance!$B337,Inyecciones!$C$2:$C$14185,Balance!U$5)</f>
        <v>68666.222720467442</v>
      </c>
      <c r="V337" s="13">
        <f>SUMIFS(Inyecciones!$E$2:$E$14185,Inyecciones!$A$2:$A$14185,Balance!V$4,Inyecciones!$B$2:$B$14185,Balance!$B337,Inyecciones!$C$2:$C$14185,Balance!V$5)</f>
        <v>91916.707515118571</v>
      </c>
      <c r="W337" s="13">
        <f>SUMIFS(Inyecciones!$E$2:$E$14185,Inyecciones!$A$2:$A$14185,Balance!W$4,Inyecciones!$B$2:$B$14185,Balance!$B337,Inyecciones!$C$2:$C$14185,Balance!W$5)</f>
        <v>114393.65625265161</v>
      </c>
      <c r="X337" s="13">
        <f>SUMIFS(Inyecciones!$E$2:$E$14185,Inyecciones!$A$2:$A$14185,Balance!X$4,Inyecciones!$B$2:$B$14185,Balance!$B337,Inyecciones!$C$2:$C$14185,Balance!X$5)</f>
        <v>44844.394341239989</v>
      </c>
      <c r="Y337" s="13">
        <f>SUMIFS(Inyecciones!$E$2:$E$14185,Inyecciones!$A$2:$A$14185,Balance!Y$4,Inyecciones!$B$2:$B$14185,Balance!$B337,Inyecciones!$C$2:$C$14185,Balance!Y$5)</f>
        <v>64058.366415945413</v>
      </c>
      <c r="Z337" s="14">
        <f>SUMIFS(Inyecciones!$E$2:$E$14185,Inyecciones!$A$2:$A$14185,Balance!Z$4,Inyecciones!$B$2:$B$14185,Balance!$B337,Inyecciones!$C$2:$C$14185,Balance!Z$5)</f>
        <v>82509.089073891155</v>
      </c>
      <c r="AA337" s="12">
        <f>SUMIFS(Inyecciones!$E$2:$E$14185,Inyecciones!$A$2:$A$14185,Balance!AA$4,Inyecciones!$B$2:$B$14185,Balance!$B337,Inyecciones!$C$2:$C$14185,Balance!AA$5)</f>
        <v>56300.288355088007</v>
      </c>
      <c r="AB337" s="13">
        <f>SUMIFS(Inyecciones!$E$2:$E$14185,Inyecciones!$A$2:$A$14185,Balance!AB$4,Inyecciones!$B$2:$B$14185,Balance!$B337,Inyecciones!$C$2:$C$14185,Balance!AB$5)</f>
        <v>39202.572392248432</v>
      </c>
      <c r="AC337" s="13">
        <f>SUMIFS(Inyecciones!$E$2:$E$14185,Inyecciones!$A$2:$A$14185,Balance!AC$4,Inyecciones!$B$2:$B$14185,Balance!$B337,Inyecciones!$C$2:$C$14185,Balance!AC$5)</f>
        <v>44500.785828593391</v>
      </c>
      <c r="AD337" s="13">
        <f>SUMIFS(Inyecciones!$E$2:$E$14185,Inyecciones!$A$2:$A$14185,Balance!AD$4,Inyecciones!$B$2:$B$14185,Balance!$B337,Inyecciones!$C$2:$C$14185,Balance!AD$5)</f>
        <v>28235.925931479189</v>
      </c>
      <c r="AE337" s="13">
        <f>SUMIFS(Inyecciones!$E$2:$E$14185,Inyecciones!$A$2:$A$14185,Balance!AE$4,Inyecciones!$B$2:$B$14185,Balance!$B337,Inyecciones!$C$2:$C$14185,Balance!AE$5)</f>
        <v>93575.596634373884</v>
      </c>
      <c r="AF337" s="13">
        <f>SUMIFS(Inyecciones!$E$2:$E$14185,Inyecciones!$A$2:$A$14185,Balance!AF$4,Inyecciones!$B$2:$B$14185,Balance!$B337,Inyecciones!$C$2:$C$14185,Balance!AF$5)</f>
        <v>63393.475459217188</v>
      </c>
      <c r="AG337" s="13">
        <f>SUMIFS(Inyecciones!$E$2:$E$14185,Inyecciones!$A$2:$A$14185,Balance!AG$4,Inyecciones!$B$2:$B$14185,Balance!$B337,Inyecciones!$C$2:$C$14185,Balance!AG$5)</f>
        <v>74450.088145920017</v>
      </c>
      <c r="AH337" s="13">
        <f>SUMIFS(Inyecciones!$E$2:$E$14185,Inyecciones!$A$2:$A$14185,Balance!AH$4,Inyecciones!$B$2:$B$14185,Balance!$B337,Inyecciones!$C$2:$C$14185,Balance!AH$5)</f>
        <v>101722.3178715258</v>
      </c>
      <c r="AI337" s="13">
        <f>SUMIFS(Inyecciones!$E$2:$E$14185,Inyecciones!$A$2:$A$14185,Balance!AI$4,Inyecciones!$B$2:$B$14185,Balance!$B337,Inyecciones!$C$2:$C$14185,Balance!AI$5)</f>
        <v>123940.5740039074</v>
      </c>
      <c r="AJ337" s="13">
        <f>SUMIFS(Inyecciones!$E$2:$E$14185,Inyecciones!$A$2:$A$14185,Balance!AJ$4,Inyecciones!$B$2:$B$14185,Balance!$B337,Inyecciones!$C$2:$C$14185,Balance!AJ$5)</f>
        <v>97602.460518433523</v>
      </c>
      <c r="AK337" s="13">
        <f>SUMIFS(Inyecciones!$E$2:$E$14185,Inyecciones!$A$2:$A$14185,Balance!AK$4,Inyecciones!$B$2:$B$14185,Balance!$B337,Inyecciones!$C$2:$C$14185,Balance!AK$5)</f>
        <v>125012.1688833096</v>
      </c>
      <c r="AL337" s="14">
        <f>SUMIFS(Inyecciones!$E$2:$E$14185,Inyecciones!$A$2:$A$14185,Balance!AL$4,Inyecciones!$B$2:$B$14185,Balance!$B337,Inyecciones!$C$2:$C$14185,Balance!AL$5)</f>
        <v>128785.4776522483</v>
      </c>
      <c r="AM337" s="13"/>
      <c r="AN337" s="12">
        <f>SUMIFS('Retiro Mensual'!$E$2:$E$2629,'Retiro Mensual'!$A$2:$A$2629,AN$4,'Retiro Mensual'!$B$2:$B$2629,$B337,'Retiro Mensual'!$C$2:$C$2629,AN$5)</f>
        <v>0</v>
      </c>
      <c r="AO337" s="13">
        <f>SUMIFS('Retiro Mensual'!$E$2:$E$2629,'Retiro Mensual'!$A$2:$A$2629,AO$4,'Retiro Mensual'!$B$2:$B$2629,$B337,'Retiro Mensual'!$C$2:$C$2629,AO$5)</f>
        <v>0</v>
      </c>
      <c r="AP337" s="13">
        <f>SUMIFS('Retiro Mensual'!$E$2:$E$2629,'Retiro Mensual'!$A$2:$A$2629,AP$4,'Retiro Mensual'!$B$2:$B$2629,$B337,'Retiro Mensual'!$C$2:$C$2629,AP$5)</f>
        <v>0</v>
      </c>
      <c r="AQ337" s="13">
        <f>SUMIFS('Retiro Mensual'!$E$2:$E$2629,'Retiro Mensual'!$A$2:$A$2629,AQ$4,'Retiro Mensual'!$B$2:$B$2629,$B337,'Retiro Mensual'!$C$2:$C$2629,AQ$5)</f>
        <v>0</v>
      </c>
      <c r="AR337" s="13">
        <f>SUMIFS('Retiro Mensual'!$E$2:$E$2629,'Retiro Mensual'!$A$2:$A$2629,AR$4,'Retiro Mensual'!$B$2:$B$2629,$B337,'Retiro Mensual'!$C$2:$C$2629,AR$5)</f>
        <v>0</v>
      </c>
      <c r="AS337" s="13">
        <f>SUMIFS('Retiro Mensual'!$E$2:$E$2629,'Retiro Mensual'!$A$2:$A$2629,AS$4,'Retiro Mensual'!$B$2:$B$2629,$B337,'Retiro Mensual'!$C$2:$C$2629,AS$5)</f>
        <v>0</v>
      </c>
      <c r="AT337" s="13">
        <f>SUMIFS('Retiro Mensual'!$E$2:$E$2629,'Retiro Mensual'!$A$2:$A$2629,AT$4,'Retiro Mensual'!$B$2:$B$2629,$B337,'Retiro Mensual'!$C$2:$C$2629,AT$5)</f>
        <v>0</v>
      </c>
      <c r="AU337" s="13">
        <f>SUMIFS('Retiro Mensual'!$E$2:$E$2629,'Retiro Mensual'!$A$2:$A$2629,AU$4,'Retiro Mensual'!$B$2:$B$2629,$B337,'Retiro Mensual'!$C$2:$C$2629,AU$5)</f>
        <v>0</v>
      </c>
      <c r="AV337" s="13">
        <f>SUMIFS('Retiro Mensual'!$E$2:$E$2629,'Retiro Mensual'!$A$2:$A$2629,AV$4,'Retiro Mensual'!$B$2:$B$2629,$B337,'Retiro Mensual'!$C$2:$C$2629,AV$5)</f>
        <v>0</v>
      </c>
      <c r="AW337" s="13">
        <f>SUMIFS('Retiro Mensual'!$E$2:$E$2629,'Retiro Mensual'!$A$2:$A$2629,AW$4,'Retiro Mensual'!$B$2:$B$2629,$B337,'Retiro Mensual'!$C$2:$C$2629,AW$5)</f>
        <v>0</v>
      </c>
      <c r="AX337" s="13">
        <f>SUMIFS('Retiro Mensual'!$E$2:$E$2629,'Retiro Mensual'!$A$2:$A$2629,AX$4,'Retiro Mensual'!$B$2:$B$2629,$B337,'Retiro Mensual'!$C$2:$C$2629,AX$5)</f>
        <v>0</v>
      </c>
      <c r="AY337" s="14">
        <f>SUMIFS('Retiro Mensual'!$E$2:$E$2629,'Retiro Mensual'!$A$2:$A$2629,AY$4,'Retiro Mensual'!$B$2:$B$2629,$B337,'Retiro Mensual'!$C$2:$C$2629,AY$5)</f>
        <v>0</v>
      </c>
      <c r="AZ337" s="12">
        <f>SUMIFS('Retiro Mensual'!$E$2:$E$2629,'Retiro Mensual'!$A$2:$A$2629,AZ$4,'Retiro Mensual'!$B$2:$B$2629,$B337,'Retiro Mensual'!$C$2:$C$2629,AZ$5)</f>
        <v>0</v>
      </c>
      <c r="BA337" s="13">
        <f>SUMIFS('Retiro Mensual'!$E$2:$E$2629,'Retiro Mensual'!$A$2:$A$2629,BA$4,'Retiro Mensual'!$B$2:$B$2629,$B337,'Retiro Mensual'!$C$2:$C$2629,BA$5)</f>
        <v>0</v>
      </c>
      <c r="BB337" s="13">
        <f>SUMIFS('Retiro Mensual'!$E$2:$E$2629,'Retiro Mensual'!$A$2:$A$2629,BB$4,'Retiro Mensual'!$B$2:$B$2629,$B337,'Retiro Mensual'!$C$2:$C$2629,BB$5)</f>
        <v>0</v>
      </c>
      <c r="BC337" s="13">
        <f>SUMIFS('Retiro Mensual'!$E$2:$E$2629,'Retiro Mensual'!$A$2:$A$2629,BC$4,'Retiro Mensual'!$B$2:$B$2629,$B337,'Retiro Mensual'!$C$2:$C$2629,BC$5)</f>
        <v>0</v>
      </c>
      <c r="BD337" s="13">
        <f>SUMIFS('Retiro Mensual'!$E$2:$E$2629,'Retiro Mensual'!$A$2:$A$2629,BD$4,'Retiro Mensual'!$B$2:$B$2629,$B337,'Retiro Mensual'!$C$2:$C$2629,BD$5)</f>
        <v>0</v>
      </c>
      <c r="BE337" s="13">
        <f>SUMIFS('Retiro Mensual'!$E$2:$E$2629,'Retiro Mensual'!$A$2:$A$2629,BE$4,'Retiro Mensual'!$B$2:$B$2629,$B337,'Retiro Mensual'!$C$2:$C$2629,BE$5)</f>
        <v>0</v>
      </c>
      <c r="BF337" s="13">
        <f>SUMIFS('Retiro Mensual'!$E$2:$E$2629,'Retiro Mensual'!$A$2:$A$2629,BF$4,'Retiro Mensual'!$B$2:$B$2629,$B337,'Retiro Mensual'!$C$2:$C$2629,BF$5)</f>
        <v>0</v>
      </c>
      <c r="BG337" s="13">
        <f>SUMIFS('Retiro Mensual'!$E$2:$E$2629,'Retiro Mensual'!$A$2:$A$2629,BG$4,'Retiro Mensual'!$B$2:$B$2629,$B337,'Retiro Mensual'!$C$2:$C$2629,BG$5)</f>
        <v>0</v>
      </c>
      <c r="BH337" s="13">
        <f>SUMIFS('Retiro Mensual'!$E$2:$E$2629,'Retiro Mensual'!$A$2:$A$2629,BH$4,'Retiro Mensual'!$B$2:$B$2629,$B337,'Retiro Mensual'!$C$2:$C$2629,BH$5)</f>
        <v>0</v>
      </c>
      <c r="BI337" s="13">
        <f>SUMIFS('Retiro Mensual'!$E$2:$E$2629,'Retiro Mensual'!$A$2:$A$2629,BI$4,'Retiro Mensual'!$B$2:$B$2629,$B337,'Retiro Mensual'!$C$2:$C$2629,BI$5)</f>
        <v>0</v>
      </c>
      <c r="BJ337" s="13">
        <f>SUMIFS('Retiro Mensual'!$E$2:$E$2629,'Retiro Mensual'!$A$2:$A$2629,BJ$4,'Retiro Mensual'!$B$2:$B$2629,$B337,'Retiro Mensual'!$C$2:$C$2629,BJ$5)</f>
        <v>0</v>
      </c>
      <c r="BK337" s="14">
        <f>SUMIFS('Retiro Mensual'!$E$2:$E$2629,'Retiro Mensual'!$A$2:$A$2629,BK$4,'Retiro Mensual'!$B$2:$B$2629,$B337,'Retiro Mensual'!$C$2:$C$2629,BK$5)</f>
        <v>0</v>
      </c>
      <c r="BL337" s="12">
        <f>SUMIFS('Retiro Mensual'!$E$2:$E$2629,'Retiro Mensual'!$A$2:$A$2629,BL$4,'Retiro Mensual'!$B$2:$B$2629,$B337,'Retiro Mensual'!$C$2:$C$2629,BL$5)</f>
        <v>0</v>
      </c>
      <c r="BM337" s="13">
        <f>SUMIFS('Retiro Mensual'!$E$2:$E$2629,'Retiro Mensual'!$A$2:$A$2629,BM$4,'Retiro Mensual'!$B$2:$B$2629,$B337,'Retiro Mensual'!$C$2:$C$2629,BM$5)</f>
        <v>0</v>
      </c>
      <c r="BN337" s="13">
        <f>SUMIFS('Retiro Mensual'!$E$2:$E$2629,'Retiro Mensual'!$A$2:$A$2629,BN$4,'Retiro Mensual'!$B$2:$B$2629,$B337,'Retiro Mensual'!$C$2:$C$2629,BN$5)</f>
        <v>0</v>
      </c>
      <c r="BO337" s="13">
        <f>SUMIFS('Retiro Mensual'!$E$2:$E$2629,'Retiro Mensual'!$A$2:$A$2629,BO$4,'Retiro Mensual'!$B$2:$B$2629,$B337,'Retiro Mensual'!$C$2:$C$2629,BO$5)</f>
        <v>0</v>
      </c>
      <c r="BP337" s="13">
        <f>SUMIFS('Retiro Mensual'!$E$2:$E$2629,'Retiro Mensual'!$A$2:$A$2629,BP$4,'Retiro Mensual'!$B$2:$B$2629,$B337,'Retiro Mensual'!$C$2:$C$2629,BP$5)</f>
        <v>0</v>
      </c>
      <c r="BQ337" s="13">
        <f>SUMIFS('Retiro Mensual'!$E$2:$E$2629,'Retiro Mensual'!$A$2:$A$2629,BQ$4,'Retiro Mensual'!$B$2:$B$2629,$B337,'Retiro Mensual'!$C$2:$C$2629,BQ$5)</f>
        <v>0</v>
      </c>
      <c r="BR337" s="13">
        <f>SUMIFS('Retiro Mensual'!$E$2:$E$2629,'Retiro Mensual'!$A$2:$A$2629,BR$4,'Retiro Mensual'!$B$2:$B$2629,$B337,'Retiro Mensual'!$C$2:$C$2629,BR$5)</f>
        <v>0</v>
      </c>
      <c r="BS337" s="13">
        <f>SUMIFS('Retiro Mensual'!$E$2:$E$2629,'Retiro Mensual'!$A$2:$A$2629,BS$4,'Retiro Mensual'!$B$2:$B$2629,$B337,'Retiro Mensual'!$C$2:$C$2629,BS$5)</f>
        <v>0</v>
      </c>
      <c r="BT337" s="13">
        <f>SUMIFS('Retiro Mensual'!$E$2:$E$2629,'Retiro Mensual'!$A$2:$A$2629,BT$4,'Retiro Mensual'!$B$2:$B$2629,$B337,'Retiro Mensual'!$C$2:$C$2629,BT$5)</f>
        <v>0</v>
      </c>
      <c r="BU337" s="13">
        <f>SUMIFS('Retiro Mensual'!$E$2:$E$2629,'Retiro Mensual'!$A$2:$A$2629,BU$4,'Retiro Mensual'!$B$2:$B$2629,$B337,'Retiro Mensual'!$C$2:$C$2629,BU$5)</f>
        <v>0</v>
      </c>
      <c r="BV337" s="13">
        <f>SUMIFS('Retiro Mensual'!$E$2:$E$2629,'Retiro Mensual'!$A$2:$A$2629,BV$4,'Retiro Mensual'!$B$2:$B$2629,$B337,'Retiro Mensual'!$C$2:$C$2629,BV$5)</f>
        <v>0</v>
      </c>
      <c r="BW337" s="14">
        <f>SUMIFS('Retiro Mensual'!$E$2:$E$2629,'Retiro Mensual'!$A$2:$A$2629,BW$4,'Retiro Mensual'!$B$2:$B$2629,$B337,'Retiro Mensual'!$C$2:$C$2629,BW$5)</f>
        <v>0</v>
      </c>
      <c r="BX337" s="13"/>
      <c r="BY337" s="12">
        <f>SUMIFS('Compra Ventas'!$E$2:$E$2700,'Compra Ventas'!$A$2:$A$2700,BY$4,'Compra Ventas'!$B$2:$B$2700,$B337,'Compra Ventas'!$C$2:$C$2700,BY$5)</f>
        <v>0</v>
      </c>
      <c r="BZ337" s="13">
        <f>SUMIFS('Compra Ventas'!$E$2:$E$2700,'Compra Ventas'!$A$2:$A$2700,BZ$4,'Compra Ventas'!$B$2:$B$2700,$B337,'Compra Ventas'!$C$2:$C$2700,BZ$5)</f>
        <v>0</v>
      </c>
      <c r="CA337" s="13">
        <f>SUMIFS('Compra Ventas'!$E$2:$E$2700,'Compra Ventas'!$A$2:$A$2700,CA$4,'Compra Ventas'!$B$2:$B$2700,$B337,'Compra Ventas'!$C$2:$C$2700,CA$5)</f>
        <v>0</v>
      </c>
      <c r="CB337" s="13">
        <f>SUMIFS('Compra Ventas'!$E$2:$E$2700,'Compra Ventas'!$A$2:$A$2700,CB$4,'Compra Ventas'!$B$2:$B$2700,$B337,'Compra Ventas'!$C$2:$C$2700,CB$5)</f>
        <v>0</v>
      </c>
      <c r="CC337" s="13">
        <f>SUMIFS('Compra Ventas'!$E$2:$E$2700,'Compra Ventas'!$A$2:$A$2700,CC$4,'Compra Ventas'!$B$2:$B$2700,$B337,'Compra Ventas'!$C$2:$C$2700,CC$5)</f>
        <v>0</v>
      </c>
      <c r="CD337" s="13">
        <f>SUMIFS('Compra Ventas'!$E$2:$E$2700,'Compra Ventas'!$A$2:$A$2700,CD$4,'Compra Ventas'!$B$2:$B$2700,$B337,'Compra Ventas'!$C$2:$C$2700,CD$5)</f>
        <v>0</v>
      </c>
      <c r="CE337" s="13">
        <f>SUMIFS('Compra Ventas'!$E$2:$E$2700,'Compra Ventas'!$A$2:$A$2700,CE$4,'Compra Ventas'!$B$2:$B$2700,$B337,'Compra Ventas'!$C$2:$C$2700,CE$5)</f>
        <v>0</v>
      </c>
      <c r="CF337" s="13">
        <f>SUMIFS('Compra Ventas'!$E$2:$E$2700,'Compra Ventas'!$A$2:$A$2700,CF$4,'Compra Ventas'!$B$2:$B$2700,$B337,'Compra Ventas'!$C$2:$C$2700,CF$5)</f>
        <v>0</v>
      </c>
      <c r="CG337" s="13">
        <f>SUMIFS('Compra Ventas'!$E$2:$E$2700,'Compra Ventas'!$A$2:$A$2700,CG$4,'Compra Ventas'!$B$2:$B$2700,$B337,'Compra Ventas'!$C$2:$C$2700,CG$5)</f>
        <v>0</v>
      </c>
      <c r="CH337" s="13">
        <f>SUMIFS('Compra Ventas'!$E$2:$E$2700,'Compra Ventas'!$A$2:$A$2700,CH$4,'Compra Ventas'!$B$2:$B$2700,$B337,'Compra Ventas'!$C$2:$C$2700,CH$5)</f>
        <v>0</v>
      </c>
      <c r="CI337" s="13">
        <f>SUMIFS('Compra Ventas'!$E$2:$E$2700,'Compra Ventas'!$A$2:$A$2700,CI$4,'Compra Ventas'!$B$2:$B$2700,$B337,'Compra Ventas'!$C$2:$C$2700,CI$5)</f>
        <v>0</v>
      </c>
      <c r="CJ337" s="14">
        <f>SUMIFS('Compra Ventas'!$E$2:$E$2700,'Compra Ventas'!$A$2:$A$2700,CJ$4,'Compra Ventas'!$B$2:$B$2700,$B337,'Compra Ventas'!$C$2:$C$2700,CJ$5)</f>
        <v>0</v>
      </c>
      <c r="CK337" s="12">
        <f>SUMIFS('Compra Ventas'!$E$2:$E$2700,'Compra Ventas'!$A$2:$A$2700,CK$4,'Compra Ventas'!$B$2:$B$2700,$B337,'Compra Ventas'!$C$2:$C$2700,CK$5)</f>
        <v>0</v>
      </c>
      <c r="CL337" s="13">
        <f>SUMIFS('Compra Ventas'!$E$2:$E$2700,'Compra Ventas'!$A$2:$A$2700,CL$4,'Compra Ventas'!$B$2:$B$2700,$B337,'Compra Ventas'!$C$2:$C$2700,CL$5)</f>
        <v>0</v>
      </c>
      <c r="CM337" s="13">
        <f>SUMIFS('Compra Ventas'!$E$2:$E$2700,'Compra Ventas'!$A$2:$A$2700,CM$4,'Compra Ventas'!$B$2:$B$2700,$B337,'Compra Ventas'!$C$2:$C$2700,CM$5)</f>
        <v>0</v>
      </c>
      <c r="CN337" s="13">
        <f>SUMIFS('Compra Ventas'!$E$2:$E$2700,'Compra Ventas'!$A$2:$A$2700,CN$4,'Compra Ventas'!$B$2:$B$2700,$B337,'Compra Ventas'!$C$2:$C$2700,CN$5)</f>
        <v>0</v>
      </c>
      <c r="CO337" s="13">
        <f>SUMIFS('Compra Ventas'!$E$2:$E$2700,'Compra Ventas'!$A$2:$A$2700,CO$4,'Compra Ventas'!$B$2:$B$2700,$B337,'Compra Ventas'!$C$2:$C$2700,CO$5)</f>
        <v>0</v>
      </c>
      <c r="CP337" s="13">
        <f>SUMIFS('Compra Ventas'!$E$2:$E$2700,'Compra Ventas'!$A$2:$A$2700,CP$4,'Compra Ventas'!$B$2:$B$2700,$B337,'Compra Ventas'!$C$2:$C$2700,CP$5)</f>
        <v>0</v>
      </c>
      <c r="CQ337" s="13">
        <f>SUMIFS('Compra Ventas'!$E$2:$E$2700,'Compra Ventas'!$A$2:$A$2700,CQ$4,'Compra Ventas'!$B$2:$B$2700,$B337,'Compra Ventas'!$C$2:$C$2700,CQ$5)</f>
        <v>0</v>
      </c>
      <c r="CR337" s="13">
        <f>SUMIFS('Compra Ventas'!$E$2:$E$2700,'Compra Ventas'!$A$2:$A$2700,CR$4,'Compra Ventas'!$B$2:$B$2700,$B337,'Compra Ventas'!$C$2:$C$2700,CR$5)</f>
        <v>0</v>
      </c>
      <c r="CS337" s="13">
        <f>SUMIFS('Compra Ventas'!$E$2:$E$2700,'Compra Ventas'!$A$2:$A$2700,CS$4,'Compra Ventas'!$B$2:$B$2700,$B337,'Compra Ventas'!$C$2:$C$2700,CS$5)</f>
        <v>0</v>
      </c>
      <c r="CT337" s="13">
        <f>SUMIFS('Compra Ventas'!$E$2:$E$2700,'Compra Ventas'!$A$2:$A$2700,CT$4,'Compra Ventas'!$B$2:$B$2700,$B337,'Compra Ventas'!$C$2:$C$2700,CT$5)</f>
        <v>0</v>
      </c>
      <c r="CU337" s="13">
        <f>SUMIFS('Compra Ventas'!$E$2:$E$2700,'Compra Ventas'!$A$2:$A$2700,CU$4,'Compra Ventas'!$B$2:$B$2700,$B337,'Compra Ventas'!$C$2:$C$2700,CU$5)</f>
        <v>0</v>
      </c>
      <c r="CV337" s="14">
        <f>SUMIFS('Compra Ventas'!$E$2:$E$2700,'Compra Ventas'!$A$2:$A$2700,CV$4,'Compra Ventas'!$B$2:$B$2700,$B337,'Compra Ventas'!$C$2:$C$2700,CV$5)</f>
        <v>0</v>
      </c>
      <c r="CW337" s="12">
        <f>SUMIFS('Compra Ventas'!$E$2:$E$2700,'Compra Ventas'!$A$2:$A$2700,CW$4,'Compra Ventas'!$B$2:$B$2700,$B337,'Compra Ventas'!$C$2:$C$2700,CW$5)</f>
        <v>0</v>
      </c>
      <c r="CX337" s="13">
        <f>SUMIFS('Compra Ventas'!$E$2:$E$2700,'Compra Ventas'!$A$2:$A$2700,CX$4,'Compra Ventas'!$B$2:$B$2700,$B337,'Compra Ventas'!$C$2:$C$2700,CX$5)</f>
        <v>0</v>
      </c>
      <c r="CY337" s="13">
        <f>SUMIFS('Compra Ventas'!$E$2:$E$2700,'Compra Ventas'!$A$2:$A$2700,CY$4,'Compra Ventas'!$B$2:$B$2700,$B337,'Compra Ventas'!$C$2:$C$2700,CY$5)</f>
        <v>0</v>
      </c>
      <c r="CZ337" s="13">
        <f>SUMIFS('Compra Ventas'!$E$2:$E$2700,'Compra Ventas'!$A$2:$A$2700,CZ$4,'Compra Ventas'!$B$2:$B$2700,$B337,'Compra Ventas'!$C$2:$C$2700,CZ$5)</f>
        <v>0</v>
      </c>
      <c r="DA337" s="13">
        <f>SUMIFS('Compra Ventas'!$E$2:$E$2700,'Compra Ventas'!$A$2:$A$2700,DA$4,'Compra Ventas'!$B$2:$B$2700,$B337,'Compra Ventas'!$C$2:$C$2700,DA$5)</f>
        <v>0</v>
      </c>
      <c r="DB337" s="13">
        <f>SUMIFS('Compra Ventas'!$E$2:$E$2700,'Compra Ventas'!$A$2:$A$2700,DB$4,'Compra Ventas'!$B$2:$B$2700,$B337,'Compra Ventas'!$C$2:$C$2700,DB$5)</f>
        <v>0</v>
      </c>
      <c r="DC337" s="13">
        <f>SUMIFS('Compra Ventas'!$E$2:$E$2700,'Compra Ventas'!$A$2:$A$2700,DC$4,'Compra Ventas'!$B$2:$B$2700,$B337,'Compra Ventas'!$C$2:$C$2700,DC$5)</f>
        <v>0</v>
      </c>
      <c r="DD337" s="13">
        <f>SUMIFS('Compra Ventas'!$E$2:$E$2700,'Compra Ventas'!$A$2:$A$2700,DD$4,'Compra Ventas'!$B$2:$B$2700,$B337,'Compra Ventas'!$C$2:$C$2700,DD$5)</f>
        <v>0</v>
      </c>
      <c r="DE337" s="13">
        <f>SUMIFS('Compra Ventas'!$E$2:$E$2700,'Compra Ventas'!$A$2:$A$2700,DE$4,'Compra Ventas'!$B$2:$B$2700,$B337,'Compra Ventas'!$C$2:$C$2700,DE$5)</f>
        <v>0</v>
      </c>
      <c r="DF337" s="13">
        <f>SUMIFS('Compra Ventas'!$E$2:$E$2700,'Compra Ventas'!$A$2:$A$2700,DF$4,'Compra Ventas'!$B$2:$B$2700,$B337,'Compra Ventas'!$C$2:$C$2700,DF$5)</f>
        <v>0</v>
      </c>
      <c r="DG337" s="13">
        <f>SUMIFS('Compra Ventas'!$E$2:$E$2700,'Compra Ventas'!$A$2:$A$2700,DG$4,'Compra Ventas'!$B$2:$B$2700,$B337,'Compra Ventas'!$C$2:$C$2700,DG$5)</f>
        <v>0</v>
      </c>
      <c r="DH337" s="14">
        <f>SUMIFS('Compra Ventas'!$E$2:$E$2700,'Compra Ventas'!$A$2:$A$2700,DH$4,'Compra Ventas'!$B$2:$B$2700,$B337,'Compra Ventas'!$C$2:$C$2700,DH$5)</f>
        <v>0</v>
      </c>
      <c r="DI337" s="84"/>
      <c r="DJ337" s="98">
        <f>SUMIFS('Ajuste Ciclado'!D$5:D$47,'Ajuste Ciclado'!$C$5:$C$47,Balance!DJ$4,'Ajuste Ciclado'!$B$5:$B$47,Balance!$B337)</f>
        <v>0</v>
      </c>
      <c r="DK337" s="99">
        <f>SUMIFS('Ajuste Ciclado'!E$5:E$47,'Ajuste Ciclado'!$C$5:$C$47,Balance!DK$4,'Ajuste Ciclado'!$B$5:$B$47,Balance!$B337)</f>
        <v>0</v>
      </c>
      <c r="DL337" s="99">
        <f>SUMIFS('Ajuste Ciclado'!F$5:F$47,'Ajuste Ciclado'!$C$5:$C$47,Balance!DL$4,'Ajuste Ciclado'!$B$5:$B$47,Balance!$B337)</f>
        <v>0</v>
      </c>
      <c r="DM337" s="99">
        <f>SUMIFS('Ajuste Ciclado'!G$5:G$47,'Ajuste Ciclado'!$C$5:$C$47,Balance!DM$4,'Ajuste Ciclado'!$B$5:$B$47,Balance!$B337)</f>
        <v>0</v>
      </c>
      <c r="DN337" s="99">
        <f>SUMIFS('Ajuste Ciclado'!H$5:H$47,'Ajuste Ciclado'!$C$5:$C$47,Balance!DN$4,'Ajuste Ciclado'!$B$5:$B$47,Balance!$B337)</f>
        <v>0</v>
      </c>
      <c r="DO337" s="99">
        <f>SUMIFS('Ajuste Ciclado'!I$5:I$47,'Ajuste Ciclado'!$C$5:$C$47,Balance!DO$4,'Ajuste Ciclado'!$B$5:$B$47,Balance!$B337)</f>
        <v>0</v>
      </c>
      <c r="DP337" s="99">
        <f>SUMIFS('Ajuste Ciclado'!J$5:J$47,'Ajuste Ciclado'!$C$5:$C$47,Balance!DP$4,'Ajuste Ciclado'!$B$5:$B$47,Balance!$B337)</f>
        <v>0</v>
      </c>
      <c r="DQ337" s="99">
        <f>SUMIFS('Ajuste Ciclado'!K$5:K$47,'Ajuste Ciclado'!$C$5:$C$47,Balance!DQ$4,'Ajuste Ciclado'!$B$5:$B$47,Balance!$B337)</f>
        <v>0</v>
      </c>
      <c r="DR337" s="99">
        <f>SUMIFS('Ajuste Ciclado'!L$5:L$47,'Ajuste Ciclado'!$C$5:$C$47,Balance!DR$4,'Ajuste Ciclado'!$B$5:$B$47,Balance!$B337)</f>
        <v>0</v>
      </c>
      <c r="DS337" s="99">
        <f>SUMIFS('Ajuste Ciclado'!M$5:M$47,'Ajuste Ciclado'!$C$5:$C$47,Balance!DS$4,'Ajuste Ciclado'!$B$5:$B$47,Balance!$B337)</f>
        <v>0</v>
      </c>
      <c r="DT337" s="99">
        <f>SUMIFS('Ajuste Ciclado'!N$5:N$47,'Ajuste Ciclado'!$C$5:$C$47,Balance!DT$4,'Ajuste Ciclado'!$B$5:$B$47,Balance!$B337)</f>
        <v>0</v>
      </c>
      <c r="DU337" s="100">
        <f>SUMIFS('Ajuste Ciclado'!O$5:O$47,'Ajuste Ciclado'!$C$5:$C$47,Balance!DU$4,'Ajuste Ciclado'!$B$5:$B$47,Balance!$B337)</f>
        <v>0</v>
      </c>
      <c r="DV337" s="98">
        <f>SUMIFS('Ajuste Ciclado'!D$5:D$47,'Ajuste Ciclado'!$C$5:$C$47,Balance!DV$4,'Ajuste Ciclado'!$B$5:$B$47,Balance!$B337)</f>
        <v>0</v>
      </c>
      <c r="DW337" s="99">
        <f>SUMIFS('Ajuste Ciclado'!E$5:E$47,'Ajuste Ciclado'!$C$5:$C$47,Balance!DW$4,'Ajuste Ciclado'!$B$5:$B$47,Balance!$B337)</f>
        <v>0</v>
      </c>
      <c r="DX337" s="99">
        <f>SUMIFS('Ajuste Ciclado'!F$5:F$47,'Ajuste Ciclado'!$C$5:$C$47,Balance!DX$4,'Ajuste Ciclado'!$B$5:$B$47,Balance!$B337)</f>
        <v>0</v>
      </c>
      <c r="DY337" s="99">
        <f>SUMIFS('Ajuste Ciclado'!G$5:G$47,'Ajuste Ciclado'!$C$5:$C$47,Balance!DY$4,'Ajuste Ciclado'!$B$5:$B$47,Balance!$B337)</f>
        <v>0</v>
      </c>
      <c r="DZ337" s="99">
        <f>SUMIFS('Ajuste Ciclado'!H$5:H$47,'Ajuste Ciclado'!$C$5:$C$47,Balance!DZ$4,'Ajuste Ciclado'!$B$5:$B$47,Balance!$B337)</f>
        <v>0</v>
      </c>
      <c r="EA337" s="99">
        <f>SUMIFS('Ajuste Ciclado'!I$5:I$47,'Ajuste Ciclado'!$C$5:$C$47,Balance!EA$4,'Ajuste Ciclado'!$B$5:$B$47,Balance!$B337)</f>
        <v>0</v>
      </c>
      <c r="EB337" s="99">
        <f>SUMIFS('Ajuste Ciclado'!J$5:J$47,'Ajuste Ciclado'!$C$5:$C$47,Balance!EB$4,'Ajuste Ciclado'!$B$5:$B$47,Balance!$B337)</f>
        <v>0</v>
      </c>
      <c r="EC337" s="99">
        <f>SUMIFS('Ajuste Ciclado'!K$5:K$47,'Ajuste Ciclado'!$C$5:$C$47,Balance!EC$4,'Ajuste Ciclado'!$B$5:$B$47,Balance!$B337)</f>
        <v>0</v>
      </c>
      <c r="ED337" s="99">
        <f>SUMIFS('Ajuste Ciclado'!L$5:L$47,'Ajuste Ciclado'!$C$5:$C$47,Balance!ED$4,'Ajuste Ciclado'!$B$5:$B$47,Balance!$B337)</f>
        <v>0</v>
      </c>
      <c r="EE337" s="99">
        <f>SUMIFS('Ajuste Ciclado'!M$5:M$47,'Ajuste Ciclado'!$C$5:$C$47,Balance!EE$4,'Ajuste Ciclado'!$B$5:$B$47,Balance!$B337)</f>
        <v>0</v>
      </c>
      <c r="EF337" s="99">
        <f>SUMIFS('Ajuste Ciclado'!N$5:N$47,'Ajuste Ciclado'!$C$5:$C$47,Balance!EF$4,'Ajuste Ciclado'!$B$5:$B$47,Balance!$B337)</f>
        <v>0</v>
      </c>
      <c r="EG337" s="100">
        <f>SUMIFS('Ajuste Ciclado'!O$5:O$47,'Ajuste Ciclado'!$C$5:$C$47,Balance!EG$4,'Ajuste Ciclado'!$B$5:$B$47,Balance!$B337)</f>
        <v>0</v>
      </c>
      <c r="EH337" s="98">
        <f>SUMIFS('Ajuste Ciclado'!D$5:D$47,'Ajuste Ciclado'!$C$5:$C$47,Balance!EH$4,'Ajuste Ciclado'!$B$5:$B$47,Balance!$B337)</f>
        <v>0</v>
      </c>
      <c r="EI337" s="99">
        <f>SUMIFS('Ajuste Ciclado'!E$5:E$47,'Ajuste Ciclado'!$C$5:$C$47,Balance!EI$4,'Ajuste Ciclado'!$B$5:$B$47,Balance!$B337)</f>
        <v>0</v>
      </c>
      <c r="EJ337" s="99">
        <f>SUMIFS('Ajuste Ciclado'!F$5:F$47,'Ajuste Ciclado'!$C$5:$C$47,Balance!EJ$4,'Ajuste Ciclado'!$B$5:$B$47,Balance!$B337)</f>
        <v>0</v>
      </c>
      <c r="EK337" s="99">
        <f>SUMIFS('Ajuste Ciclado'!G$5:G$47,'Ajuste Ciclado'!$C$5:$C$47,Balance!EK$4,'Ajuste Ciclado'!$B$5:$B$47,Balance!$B337)</f>
        <v>0</v>
      </c>
      <c r="EL337" s="99">
        <f>SUMIFS('Ajuste Ciclado'!H$5:H$47,'Ajuste Ciclado'!$C$5:$C$47,Balance!EL$4,'Ajuste Ciclado'!$B$5:$B$47,Balance!$B337)</f>
        <v>0</v>
      </c>
      <c r="EM337" s="99">
        <f>SUMIFS('Ajuste Ciclado'!I$5:I$47,'Ajuste Ciclado'!$C$5:$C$47,Balance!EM$4,'Ajuste Ciclado'!$B$5:$B$47,Balance!$B337)</f>
        <v>0</v>
      </c>
      <c r="EN337" s="99">
        <f>SUMIFS('Ajuste Ciclado'!J$5:J$47,'Ajuste Ciclado'!$C$5:$C$47,Balance!EN$4,'Ajuste Ciclado'!$B$5:$B$47,Balance!$B337)</f>
        <v>0</v>
      </c>
      <c r="EO337" s="99">
        <f>SUMIFS('Ajuste Ciclado'!K$5:K$47,'Ajuste Ciclado'!$C$5:$C$47,Balance!EO$4,'Ajuste Ciclado'!$B$5:$B$47,Balance!$B337)</f>
        <v>0</v>
      </c>
      <c r="EP337" s="99">
        <f>SUMIFS('Ajuste Ciclado'!L$5:L$47,'Ajuste Ciclado'!$C$5:$C$47,Balance!EP$4,'Ajuste Ciclado'!$B$5:$B$47,Balance!$B337)</f>
        <v>0</v>
      </c>
      <c r="EQ337" s="99">
        <f>SUMIFS('Ajuste Ciclado'!M$5:M$47,'Ajuste Ciclado'!$C$5:$C$47,Balance!EQ$4,'Ajuste Ciclado'!$B$5:$B$47,Balance!$B337)</f>
        <v>0</v>
      </c>
      <c r="ER337" s="99">
        <f>SUMIFS('Ajuste Ciclado'!N$5:N$47,'Ajuste Ciclado'!$C$5:$C$47,Balance!ER$4,'Ajuste Ciclado'!$B$5:$B$47,Balance!$B337)</f>
        <v>0</v>
      </c>
      <c r="ES337" s="100">
        <f>SUMIFS('Ajuste Ciclado'!O$5:O$47,'Ajuste Ciclado'!$C$5:$C$47,Balance!ES$4,'Ajuste Ciclado'!$B$5:$B$47,Balance!$B337)</f>
        <v>0</v>
      </c>
      <c r="ET337" s="84"/>
      <c r="EU337" s="12">
        <f t="shared" si="428"/>
        <v>56167.316843041073</v>
      </c>
      <c r="EV337" s="13">
        <f t="shared" si="393"/>
        <v>38920.792680933213</v>
      </c>
      <c r="EW337" s="13">
        <f t="shared" si="394"/>
        <v>44232.48258143993</v>
      </c>
      <c r="EX337" s="13">
        <f t="shared" si="395"/>
        <v>26827.51148941103</v>
      </c>
      <c r="EY337" s="13">
        <f t="shared" si="396"/>
        <v>92067.424362947393</v>
      </c>
      <c r="EZ337" s="13">
        <f t="shared" si="397"/>
        <v>58904.253434187784</v>
      </c>
      <c r="FA337" s="13">
        <f t="shared" si="398"/>
        <v>65350.618185610118</v>
      </c>
      <c r="FB337" s="13">
        <f t="shared" si="399"/>
        <v>91338.532304319073</v>
      </c>
      <c r="FC337" s="13">
        <f t="shared" si="400"/>
        <v>112400.658664578</v>
      </c>
      <c r="FD337" s="13">
        <f t="shared" si="401"/>
        <v>30209.803526667849</v>
      </c>
      <c r="FE337" s="13">
        <f t="shared" si="402"/>
        <v>15069.44484439078</v>
      </c>
      <c r="FF337" s="14">
        <f t="shared" si="403"/>
        <v>24792.81586466889</v>
      </c>
      <c r="FG337" s="12">
        <f t="shared" si="404"/>
        <v>56281.215953554572</v>
      </c>
      <c r="FH337" s="13">
        <f t="shared" si="405"/>
        <v>39184.09474992648</v>
      </c>
      <c r="FI337" s="13">
        <f t="shared" si="406"/>
        <v>44661.495069088262</v>
      </c>
      <c r="FJ337" s="13">
        <f t="shared" si="407"/>
        <v>28445.298804183542</v>
      </c>
      <c r="FK337" s="13">
        <f t="shared" si="408"/>
        <v>90198.308722179601</v>
      </c>
      <c r="FL337" s="13">
        <f t="shared" si="409"/>
        <v>59400.529237269227</v>
      </c>
      <c r="FM337" s="13">
        <f t="shared" si="410"/>
        <v>68666.222720467442</v>
      </c>
      <c r="FN337" s="13">
        <f t="shared" si="411"/>
        <v>91916.707515118571</v>
      </c>
      <c r="FO337" s="13">
        <f t="shared" si="412"/>
        <v>114393.65625265161</v>
      </c>
      <c r="FP337" s="13">
        <f t="shared" si="413"/>
        <v>44844.394341239989</v>
      </c>
      <c r="FQ337" s="13">
        <f t="shared" si="414"/>
        <v>64058.366415945413</v>
      </c>
      <c r="FR337" s="14">
        <f t="shared" si="415"/>
        <v>82509.089073891155</v>
      </c>
      <c r="FS337" s="12">
        <f t="shared" si="416"/>
        <v>56300.288355088007</v>
      </c>
      <c r="FT337" s="13">
        <f t="shared" si="417"/>
        <v>39202.572392248432</v>
      </c>
      <c r="FU337" s="13">
        <f t="shared" si="418"/>
        <v>44500.785828593391</v>
      </c>
      <c r="FV337" s="13">
        <f t="shared" si="419"/>
        <v>28235.925931479189</v>
      </c>
      <c r="FW337" s="13">
        <f t="shared" si="420"/>
        <v>93575.596634373884</v>
      </c>
      <c r="FX337" s="13">
        <f t="shared" si="421"/>
        <v>63393.475459217188</v>
      </c>
      <c r="FY337" s="13">
        <f t="shared" si="422"/>
        <v>74450.088145920017</v>
      </c>
      <c r="FZ337" s="13">
        <f t="shared" si="423"/>
        <v>101722.3178715258</v>
      </c>
      <c r="GA337" s="13">
        <f t="shared" si="424"/>
        <v>123940.5740039074</v>
      </c>
      <c r="GB337" s="13">
        <f t="shared" si="425"/>
        <v>97602.460518433523</v>
      </c>
      <c r="GC337" s="13">
        <f t="shared" si="426"/>
        <v>125012.1688833096</v>
      </c>
      <c r="GD337" s="14">
        <f t="shared" si="427"/>
        <v>128785.4776522483</v>
      </c>
      <c r="GE337" s="84"/>
      <c r="GF337" s="12">
        <f t="shared" si="429"/>
        <v>656281.65478219523</v>
      </c>
      <c r="GG337" s="13">
        <f t="shared" si="429"/>
        <v>784559.37885551597</v>
      </c>
      <c r="GH337" s="14">
        <f t="shared" si="429"/>
        <v>976721.73167634476</v>
      </c>
      <c r="GI337" s="6">
        <f t="shared" si="430"/>
        <v>1</v>
      </c>
      <c r="GJ337" s="12">
        <f t="shared" si="431"/>
        <v>0</v>
      </c>
      <c r="GK337" s="13">
        <f t="shared" si="432"/>
        <v>0</v>
      </c>
      <c r="GL337" s="14">
        <f t="shared" si="433"/>
        <v>0</v>
      </c>
      <c r="GM337" s="84"/>
      <c r="GN337" s="66">
        <f t="shared" si="434"/>
        <v>0</v>
      </c>
      <c r="GO337" s="84"/>
      <c r="GP337" s="63" t="str" cm="1">
        <f t="array" ref="GP337">INDEX($GF$4:$GH$4,1,GI337)</f>
        <v>Sample 1</v>
      </c>
      <c r="GQ337" s="12">
        <f t="shared" si="385"/>
        <v>15069.44484439078</v>
      </c>
      <c r="GR337" s="13">
        <f t="shared" si="385"/>
        <v>24792.81586466889</v>
      </c>
      <c r="GS337" s="14">
        <f t="shared" si="385"/>
        <v>26827.51148941103</v>
      </c>
      <c r="GT337" s="12">
        <f t="shared" si="386"/>
        <v>28445.298804183542</v>
      </c>
      <c r="GU337" s="13">
        <f t="shared" si="386"/>
        <v>39184.09474992648</v>
      </c>
      <c r="GV337" s="14">
        <f t="shared" si="386"/>
        <v>44661.495069088262</v>
      </c>
      <c r="GW337" s="12">
        <f t="shared" si="387"/>
        <v>28235.925931479189</v>
      </c>
      <c r="GX337" s="13">
        <f t="shared" si="387"/>
        <v>39202.572392248432</v>
      </c>
      <c r="GY337" s="14">
        <f t="shared" si="387"/>
        <v>44500.785828593391</v>
      </c>
      <c r="GZ337" s="84" t="str">
        <f t="shared" si="390"/>
        <v>Sample 1</v>
      </c>
      <c r="HA337" s="12">
        <f t="shared" si="435"/>
        <v>0</v>
      </c>
      <c r="HB337" s="13">
        <f t="shared" si="435"/>
        <v>0</v>
      </c>
      <c r="HC337" s="14">
        <f t="shared" si="435"/>
        <v>0</v>
      </c>
      <c r="HD337" s="6">
        <f t="shared" si="391"/>
        <v>0</v>
      </c>
      <c r="HE337" s="84" t="str">
        <f t="shared" si="392"/>
        <v>Ok</v>
      </c>
    </row>
    <row r="338" spans="2:213" hidden="1" x14ac:dyDescent="0.3">
      <c r="B338" s="84" t="s">
        <v>161</v>
      </c>
      <c r="C338" s="12">
        <f>SUMIFS(Inyecciones!$E$2:$E$14185,Inyecciones!$A$2:$A$14185,Balance!C$4,Inyecciones!$B$2:$B$14185,Balance!$B338,Inyecciones!$C$2:$C$14185,Balance!C$5)</f>
        <v>40849.237979829923</v>
      </c>
      <c r="D338" s="13">
        <f>SUMIFS(Inyecciones!$E$2:$E$14185,Inyecciones!$A$2:$A$14185,Balance!D$4,Inyecciones!$B$2:$B$14185,Balance!$B338,Inyecciones!$C$2:$C$14185,Balance!D$5)</f>
        <v>30534.559422703871</v>
      </c>
      <c r="E338" s="13">
        <f>SUMIFS(Inyecciones!$E$2:$E$14185,Inyecciones!$A$2:$A$14185,Balance!E$4,Inyecciones!$B$2:$B$14185,Balance!$B338,Inyecciones!$C$2:$C$14185,Balance!E$5)</f>
        <v>38895.476383782392</v>
      </c>
      <c r="F338" s="13">
        <f>SUMIFS(Inyecciones!$E$2:$E$14185,Inyecciones!$A$2:$A$14185,Balance!F$4,Inyecciones!$B$2:$B$14185,Balance!$B338,Inyecciones!$C$2:$C$14185,Balance!F$5)</f>
        <v>25498.606857904681</v>
      </c>
      <c r="G338" s="13">
        <f>SUMIFS(Inyecciones!$E$2:$E$14185,Inyecciones!$A$2:$A$14185,Balance!G$4,Inyecciones!$B$2:$B$14185,Balance!$B338,Inyecciones!$C$2:$C$14185,Balance!G$5)</f>
        <v>17065.959538691139</v>
      </c>
      <c r="H338" s="13">
        <f>SUMIFS(Inyecciones!$E$2:$E$14185,Inyecciones!$A$2:$A$14185,Balance!H$4,Inyecciones!$B$2:$B$14185,Balance!$B338,Inyecciones!$C$2:$C$14185,Balance!H$5)</f>
        <v>13616.64996224258</v>
      </c>
      <c r="I338" s="13">
        <f>SUMIFS(Inyecciones!$E$2:$E$14185,Inyecciones!$A$2:$A$14185,Balance!I$4,Inyecciones!$B$2:$B$14185,Balance!$B338,Inyecciones!$C$2:$C$14185,Balance!I$5)</f>
        <v>18138.314854454849</v>
      </c>
      <c r="J338" s="13">
        <f>SUMIFS(Inyecciones!$E$2:$E$14185,Inyecciones!$A$2:$A$14185,Balance!J$4,Inyecciones!$B$2:$B$14185,Balance!$B338,Inyecciones!$C$2:$C$14185,Balance!J$5)</f>
        <v>23581.50081221393</v>
      </c>
      <c r="K338" s="13">
        <f>SUMIFS(Inyecciones!$E$2:$E$14185,Inyecciones!$A$2:$A$14185,Balance!K$4,Inyecciones!$B$2:$B$14185,Balance!$B338,Inyecciones!$C$2:$C$14185,Balance!K$5)</f>
        <v>26921.16245965302</v>
      </c>
      <c r="L338" s="13">
        <f>SUMIFS(Inyecciones!$E$2:$E$14185,Inyecciones!$A$2:$A$14185,Balance!L$4,Inyecciones!$B$2:$B$14185,Balance!$B338,Inyecciones!$C$2:$C$14185,Balance!L$5)</f>
        <v>6910.5378057008938</v>
      </c>
      <c r="M338" s="13">
        <f>SUMIFS(Inyecciones!$E$2:$E$14185,Inyecciones!$A$2:$A$14185,Balance!M$4,Inyecciones!$B$2:$B$14185,Balance!$B338,Inyecciones!$C$2:$C$14185,Balance!M$5)</f>
        <v>1856.823736920308</v>
      </c>
      <c r="N338" s="14">
        <f>SUMIFS(Inyecciones!$E$2:$E$14185,Inyecciones!$A$2:$A$14185,Balance!N$4,Inyecciones!$B$2:$B$14185,Balance!$B338,Inyecciones!$C$2:$C$14185,Balance!N$5)</f>
        <v>3438.6123929151258</v>
      </c>
      <c r="O338" s="12">
        <f>SUMIFS(Inyecciones!$E$2:$E$14185,Inyecciones!$A$2:$A$14185,Balance!O$4,Inyecciones!$B$2:$B$14185,Balance!$B338,Inyecciones!$C$2:$C$14185,Balance!O$5)</f>
        <v>40917.66793923248</v>
      </c>
      <c r="P338" s="13">
        <f>SUMIFS(Inyecciones!$E$2:$E$14185,Inyecciones!$A$2:$A$14185,Balance!P$4,Inyecciones!$B$2:$B$14185,Balance!$B338,Inyecciones!$C$2:$C$14185,Balance!P$5)</f>
        <v>30564.267672247839</v>
      </c>
      <c r="Q338" s="13">
        <f>SUMIFS(Inyecciones!$E$2:$E$14185,Inyecciones!$A$2:$A$14185,Balance!Q$4,Inyecciones!$B$2:$B$14185,Balance!$B338,Inyecciones!$C$2:$C$14185,Balance!Q$5)</f>
        <v>39247.539740328408</v>
      </c>
      <c r="R338" s="13">
        <f>SUMIFS(Inyecciones!$E$2:$E$14185,Inyecciones!$A$2:$A$14185,Balance!R$4,Inyecciones!$B$2:$B$14185,Balance!$B338,Inyecciones!$C$2:$C$14185,Balance!R$5)</f>
        <v>26903.25358392248</v>
      </c>
      <c r="S338" s="13">
        <f>SUMIFS(Inyecciones!$E$2:$E$14185,Inyecciones!$A$2:$A$14185,Balance!S$4,Inyecciones!$B$2:$B$14185,Balance!$B338,Inyecciones!$C$2:$C$14185,Balance!S$5)</f>
        <v>17023.26060937385</v>
      </c>
      <c r="T338" s="13">
        <f>SUMIFS(Inyecciones!$E$2:$E$14185,Inyecciones!$A$2:$A$14185,Balance!T$4,Inyecciones!$B$2:$B$14185,Balance!$B338,Inyecciones!$C$2:$C$14185,Balance!T$5)</f>
        <v>13613.018874365451</v>
      </c>
      <c r="U338" s="13">
        <f>SUMIFS(Inyecciones!$E$2:$E$14185,Inyecciones!$A$2:$A$14185,Balance!U$4,Inyecciones!$B$2:$B$14185,Balance!$B338,Inyecciones!$C$2:$C$14185,Balance!U$5)</f>
        <v>18618.328935136939</v>
      </c>
      <c r="V338" s="13">
        <f>SUMIFS(Inyecciones!$E$2:$E$14185,Inyecciones!$A$2:$A$14185,Balance!V$4,Inyecciones!$B$2:$B$14185,Balance!$B338,Inyecciones!$C$2:$C$14185,Balance!V$5)</f>
        <v>23724.05922732802</v>
      </c>
      <c r="W338" s="13">
        <f>SUMIFS(Inyecciones!$E$2:$E$14185,Inyecciones!$A$2:$A$14185,Balance!W$4,Inyecciones!$B$2:$B$14185,Balance!$B338,Inyecciones!$C$2:$C$14185,Balance!W$5)</f>
        <v>27196.592123607199</v>
      </c>
      <c r="X338" s="13">
        <f>SUMIFS(Inyecciones!$E$2:$E$14185,Inyecciones!$A$2:$A$14185,Balance!X$4,Inyecciones!$B$2:$B$14185,Balance!$B338,Inyecciones!$C$2:$C$14185,Balance!X$5)</f>
        <v>10415.526527757631</v>
      </c>
      <c r="Y338" s="13">
        <f>SUMIFS(Inyecciones!$E$2:$E$14185,Inyecciones!$A$2:$A$14185,Balance!Y$4,Inyecciones!$B$2:$B$14185,Balance!$B338,Inyecciones!$C$2:$C$14185,Balance!Y$5)</f>
        <v>14803.03346570927</v>
      </c>
      <c r="Z338" s="14">
        <f>SUMIFS(Inyecciones!$E$2:$E$14185,Inyecciones!$A$2:$A$14185,Balance!Z$4,Inyecciones!$B$2:$B$14185,Balance!$B338,Inyecciones!$C$2:$C$14185,Balance!Z$5)</f>
        <v>18163.271515933349</v>
      </c>
      <c r="AA338" s="12">
        <f>SUMIFS(Inyecciones!$E$2:$E$14185,Inyecciones!$A$2:$A$14185,Balance!AA$4,Inyecciones!$B$2:$B$14185,Balance!$B338,Inyecciones!$C$2:$C$14185,Balance!AA$5)</f>
        <v>40934.439444442593</v>
      </c>
      <c r="AB338" s="13">
        <f>SUMIFS(Inyecciones!$E$2:$E$14185,Inyecciones!$A$2:$A$14185,Balance!AB$4,Inyecciones!$B$2:$B$14185,Balance!$B338,Inyecciones!$C$2:$C$14185,Balance!AB$5)</f>
        <v>30560.046802022582</v>
      </c>
      <c r="AC338" s="13">
        <f>SUMIFS(Inyecciones!$E$2:$E$14185,Inyecciones!$A$2:$A$14185,Balance!AC$4,Inyecciones!$B$2:$B$14185,Balance!$B338,Inyecciones!$C$2:$C$14185,Balance!AC$5)</f>
        <v>39111.354332063602</v>
      </c>
      <c r="AD338" s="13">
        <f>SUMIFS(Inyecciones!$E$2:$E$14185,Inyecciones!$A$2:$A$14185,Balance!AD$4,Inyecciones!$B$2:$B$14185,Balance!$B338,Inyecciones!$C$2:$C$14185,Balance!AD$5)</f>
        <v>26730.19429485804</v>
      </c>
      <c r="AE338" s="13">
        <f>SUMIFS(Inyecciones!$E$2:$E$14185,Inyecciones!$A$2:$A$14185,Balance!AE$4,Inyecciones!$B$2:$B$14185,Balance!$B338,Inyecciones!$C$2:$C$14185,Balance!AE$5)</f>
        <v>17288.820803697119</v>
      </c>
      <c r="AF338" s="13">
        <f>SUMIFS(Inyecciones!$E$2:$E$14185,Inyecciones!$A$2:$A$14185,Balance!AF$4,Inyecciones!$B$2:$B$14185,Balance!$B338,Inyecciones!$C$2:$C$14185,Balance!AF$5)</f>
        <v>14138.696176480091</v>
      </c>
      <c r="AG338" s="13">
        <f>SUMIFS(Inyecciones!$E$2:$E$14185,Inyecciones!$A$2:$A$14185,Balance!AG$4,Inyecciones!$B$2:$B$14185,Balance!$B338,Inyecciones!$C$2:$C$14185,Balance!AG$5)</f>
        <v>19731.970594963179</v>
      </c>
      <c r="AH338" s="13">
        <f>SUMIFS(Inyecciones!$E$2:$E$14185,Inyecciones!$A$2:$A$14185,Balance!AH$4,Inyecciones!$B$2:$B$14185,Balance!$B338,Inyecciones!$C$2:$C$14185,Balance!AH$5)</f>
        <v>25779.525378272439</v>
      </c>
      <c r="AI338" s="13">
        <f>SUMIFS(Inyecciones!$E$2:$E$14185,Inyecciones!$A$2:$A$14185,Balance!AI$4,Inyecciones!$B$2:$B$14185,Balance!$B338,Inyecciones!$C$2:$C$14185,Balance!AI$5)</f>
        <v>28931.922655567541</v>
      </c>
      <c r="AJ338" s="13">
        <f>SUMIFS(Inyecciones!$E$2:$E$14185,Inyecciones!$A$2:$A$14185,Balance!AJ$4,Inyecciones!$B$2:$B$14185,Balance!$B338,Inyecciones!$C$2:$C$14185,Balance!AJ$5)</f>
        <v>23792.451525515651</v>
      </c>
      <c r="AK338" s="13">
        <f>SUMIFS(Inyecciones!$E$2:$E$14185,Inyecciones!$A$2:$A$14185,Balance!AK$4,Inyecciones!$B$2:$B$14185,Balance!$B338,Inyecciones!$C$2:$C$14185,Balance!AK$5)</f>
        <v>30237.399043680001</v>
      </c>
      <c r="AL338" s="14">
        <f>SUMIFS(Inyecciones!$E$2:$E$14185,Inyecciones!$A$2:$A$14185,Balance!AL$4,Inyecciones!$B$2:$B$14185,Balance!$B338,Inyecciones!$C$2:$C$14185,Balance!AL$5)</f>
        <v>29550.364571306269</v>
      </c>
      <c r="AM338" s="13"/>
      <c r="AN338" s="12">
        <f>SUMIFS('Retiro Mensual'!$E$2:$E$2629,'Retiro Mensual'!$A$2:$A$2629,AN$4,'Retiro Mensual'!$B$2:$B$2629,$B338,'Retiro Mensual'!$C$2:$C$2629,AN$5)</f>
        <v>0</v>
      </c>
      <c r="AO338" s="13">
        <f>SUMIFS('Retiro Mensual'!$E$2:$E$2629,'Retiro Mensual'!$A$2:$A$2629,AO$4,'Retiro Mensual'!$B$2:$B$2629,$B338,'Retiro Mensual'!$C$2:$C$2629,AO$5)</f>
        <v>0</v>
      </c>
      <c r="AP338" s="13">
        <f>SUMIFS('Retiro Mensual'!$E$2:$E$2629,'Retiro Mensual'!$A$2:$A$2629,AP$4,'Retiro Mensual'!$B$2:$B$2629,$B338,'Retiro Mensual'!$C$2:$C$2629,AP$5)</f>
        <v>0</v>
      </c>
      <c r="AQ338" s="13">
        <f>SUMIFS('Retiro Mensual'!$E$2:$E$2629,'Retiro Mensual'!$A$2:$A$2629,AQ$4,'Retiro Mensual'!$B$2:$B$2629,$B338,'Retiro Mensual'!$C$2:$C$2629,AQ$5)</f>
        <v>0</v>
      </c>
      <c r="AR338" s="13">
        <f>SUMIFS('Retiro Mensual'!$E$2:$E$2629,'Retiro Mensual'!$A$2:$A$2629,AR$4,'Retiro Mensual'!$B$2:$B$2629,$B338,'Retiro Mensual'!$C$2:$C$2629,AR$5)</f>
        <v>0</v>
      </c>
      <c r="AS338" s="13">
        <f>SUMIFS('Retiro Mensual'!$E$2:$E$2629,'Retiro Mensual'!$A$2:$A$2629,AS$4,'Retiro Mensual'!$B$2:$B$2629,$B338,'Retiro Mensual'!$C$2:$C$2629,AS$5)</f>
        <v>0</v>
      </c>
      <c r="AT338" s="13">
        <f>SUMIFS('Retiro Mensual'!$E$2:$E$2629,'Retiro Mensual'!$A$2:$A$2629,AT$4,'Retiro Mensual'!$B$2:$B$2629,$B338,'Retiro Mensual'!$C$2:$C$2629,AT$5)</f>
        <v>0</v>
      </c>
      <c r="AU338" s="13">
        <f>SUMIFS('Retiro Mensual'!$E$2:$E$2629,'Retiro Mensual'!$A$2:$A$2629,AU$4,'Retiro Mensual'!$B$2:$B$2629,$B338,'Retiro Mensual'!$C$2:$C$2629,AU$5)</f>
        <v>0</v>
      </c>
      <c r="AV338" s="13">
        <f>SUMIFS('Retiro Mensual'!$E$2:$E$2629,'Retiro Mensual'!$A$2:$A$2629,AV$4,'Retiro Mensual'!$B$2:$B$2629,$B338,'Retiro Mensual'!$C$2:$C$2629,AV$5)</f>
        <v>0</v>
      </c>
      <c r="AW338" s="13">
        <f>SUMIFS('Retiro Mensual'!$E$2:$E$2629,'Retiro Mensual'!$A$2:$A$2629,AW$4,'Retiro Mensual'!$B$2:$B$2629,$B338,'Retiro Mensual'!$C$2:$C$2629,AW$5)</f>
        <v>0</v>
      </c>
      <c r="AX338" s="13">
        <f>SUMIFS('Retiro Mensual'!$E$2:$E$2629,'Retiro Mensual'!$A$2:$A$2629,AX$4,'Retiro Mensual'!$B$2:$B$2629,$B338,'Retiro Mensual'!$C$2:$C$2629,AX$5)</f>
        <v>0</v>
      </c>
      <c r="AY338" s="14">
        <f>SUMIFS('Retiro Mensual'!$E$2:$E$2629,'Retiro Mensual'!$A$2:$A$2629,AY$4,'Retiro Mensual'!$B$2:$B$2629,$B338,'Retiro Mensual'!$C$2:$C$2629,AY$5)</f>
        <v>0</v>
      </c>
      <c r="AZ338" s="12">
        <f>SUMIFS('Retiro Mensual'!$E$2:$E$2629,'Retiro Mensual'!$A$2:$A$2629,AZ$4,'Retiro Mensual'!$B$2:$B$2629,$B338,'Retiro Mensual'!$C$2:$C$2629,AZ$5)</f>
        <v>0</v>
      </c>
      <c r="BA338" s="13">
        <f>SUMIFS('Retiro Mensual'!$E$2:$E$2629,'Retiro Mensual'!$A$2:$A$2629,BA$4,'Retiro Mensual'!$B$2:$B$2629,$B338,'Retiro Mensual'!$C$2:$C$2629,BA$5)</f>
        <v>0</v>
      </c>
      <c r="BB338" s="13">
        <f>SUMIFS('Retiro Mensual'!$E$2:$E$2629,'Retiro Mensual'!$A$2:$A$2629,BB$4,'Retiro Mensual'!$B$2:$B$2629,$B338,'Retiro Mensual'!$C$2:$C$2629,BB$5)</f>
        <v>0</v>
      </c>
      <c r="BC338" s="13">
        <f>SUMIFS('Retiro Mensual'!$E$2:$E$2629,'Retiro Mensual'!$A$2:$A$2629,BC$4,'Retiro Mensual'!$B$2:$B$2629,$B338,'Retiro Mensual'!$C$2:$C$2629,BC$5)</f>
        <v>0</v>
      </c>
      <c r="BD338" s="13">
        <f>SUMIFS('Retiro Mensual'!$E$2:$E$2629,'Retiro Mensual'!$A$2:$A$2629,BD$4,'Retiro Mensual'!$B$2:$B$2629,$B338,'Retiro Mensual'!$C$2:$C$2629,BD$5)</f>
        <v>0</v>
      </c>
      <c r="BE338" s="13">
        <f>SUMIFS('Retiro Mensual'!$E$2:$E$2629,'Retiro Mensual'!$A$2:$A$2629,BE$4,'Retiro Mensual'!$B$2:$B$2629,$B338,'Retiro Mensual'!$C$2:$C$2629,BE$5)</f>
        <v>0</v>
      </c>
      <c r="BF338" s="13">
        <f>SUMIFS('Retiro Mensual'!$E$2:$E$2629,'Retiro Mensual'!$A$2:$A$2629,BF$4,'Retiro Mensual'!$B$2:$B$2629,$B338,'Retiro Mensual'!$C$2:$C$2629,BF$5)</f>
        <v>0</v>
      </c>
      <c r="BG338" s="13">
        <f>SUMIFS('Retiro Mensual'!$E$2:$E$2629,'Retiro Mensual'!$A$2:$A$2629,BG$4,'Retiro Mensual'!$B$2:$B$2629,$B338,'Retiro Mensual'!$C$2:$C$2629,BG$5)</f>
        <v>0</v>
      </c>
      <c r="BH338" s="13">
        <f>SUMIFS('Retiro Mensual'!$E$2:$E$2629,'Retiro Mensual'!$A$2:$A$2629,BH$4,'Retiro Mensual'!$B$2:$B$2629,$B338,'Retiro Mensual'!$C$2:$C$2629,BH$5)</f>
        <v>0</v>
      </c>
      <c r="BI338" s="13">
        <f>SUMIFS('Retiro Mensual'!$E$2:$E$2629,'Retiro Mensual'!$A$2:$A$2629,BI$4,'Retiro Mensual'!$B$2:$B$2629,$B338,'Retiro Mensual'!$C$2:$C$2629,BI$5)</f>
        <v>0</v>
      </c>
      <c r="BJ338" s="13">
        <f>SUMIFS('Retiro Mensual'!$E$2:$E$2629,'Retiro Mensual'!$A$2:$A$2629,BJ$4,'Retiro Mensual'!$B$2:$B$2629,$B338,'Retiro Mensual'!$C$2:$C$2629,BJ$5)</f>
        <v>0</v>
      </c>
      <c r="BK338" s="14">
        <f>SUMIFS('Retiro Mensual'!$E$2:$E$2629,'Retiro Mensual'!$A$2:$A$2629,BK$4,'Retiro Mensual'!$B$2:$B$2629,$B338,'Retiro Mensual'!$C$2:$C$2629,BK$5)</f>
        <v>0</v>
      </c>
      <c r="BL338" s="12">
        <f>SUMIFS('Retiro Mensual'!$E$2:$E$2629,'Retiro Mensual'!$A$2:$A$2629,BL$4,'Retiro Mensual'!$B$2:$B$2629,$B338,'Retiro Mensual'!$C$2:$C$2629,BL$5)</f>
        <v>0</v>
      </c>
      <c r="BM338" s="13">
        <f>SUMIFS('Retiro Mensual'!$E$2:$E$2629,'Retiro Mensual'!$A$2:$A$2629,BM$4,'Retiro Mensual'!$B$2:$B$2629,$B338,'Retiro Mensual'!$C$2:$C$2629,BM$5)</f>
        <v>0</v>
      </c>
      <c r="BN338" s="13">
        <f>SUMIFS('Retiro Mensual'!$E$2:$E$2629,'Retiro Mensual'!$A$2:$A$2629,BN$4,'Retiro Mensual'!$B$2:$B$2629,$B338,'Retiro Mensual'!$C$2:$C$2629,BN$5)</f>
        <v>0</v>
      </c>
      <c r="BO338" s="13">
        <f>SUMIFS('Retiro Mensual'!$E$2:$E$2629,'Retiro Mensual'!$A$2:$A$2629,BO$4,'Retiro Mensual'!$B$2:$B$2629,$B338,'Retiro Mensual'!$C$2:$C$2629,BO$5)</f>
        <v>0</v>
      </c>
      <c r="BP338" s="13">
        <f>SUMIFS('Retiro Mensual'!$E$2:$E$2629,'Retiro Mensual'!$A$2:$A$2629,BP$4,'Retiro Mensual'!$B$2:$B$2629,$B338,'Retiro Mensual'!$C$2:$C$2629,BP$5)</f>
        <v>0</v>
      </c>
      <c r="BQ338" s="13">
        <f>SUMIFS('Retiro Mensual'!$E$2:$E$2629,'Retiro Mensual'!$A$2:$A$2629,BQ$4,'Retiro Mensual'!$B$2:$B$2629,$B338,'Retiro Mensual'!$C$2:$C$2629,BQ$5)</f>
        <v>0</v>
      </c>
      <c r="BR338" s="13">
        <f>SUMIFS('Retiro Mensual'!$E$2:$E$2629,'Retiro Mensual'!$A$2:$A$2629,BR$4,'Retiro Mensual'!$B$2:$B$2629,$B338,'Retiro Mensual'!$C$2:$C$2629,BR$5)</f>
        <v>0</v>
      </c>
      <c r="BS338" s="13">
        <f>SUMIFS('Retiro Mensual'!$E$2:$E$2629,'Retiro Mensual'!$A$2:$A$2629,BS$4,'Retiro Mensual'!$B$2:$B$2629,$B338,'Retiro Mensual'!$C$2:$C$2629,BS$5)</f>
        <v>0</v>
      </c>
      <c r="BT338" s="13">
        <f>SUMIFS('Retiro Mensual'!$E$2:$E$2629,'Retiro Mensual'!$A$2:$A$2629,BT$4,'Retiro Mensual'!$B$2:$B$2629,$B338,'Retiro Mensual'!$C$2:$C$2629,BT$5)</f>
        <v>0</v>
      </c>
      <c r="BU338" s="13">
        <f>SUMIFS('Retiro Mensual'!$E$2:$E$2629,'Retiro Mensual'!$A$2:$A$2629,BU$4,'Retiro Mensual'!$B$2:$B$2629,$B338,'Retiro Mensual'!$C$2:$C$2629,BU$5)</f>
        <v>0</v>
      </c>
      <c r="BV338" s="13">
        <f>SUMIFS('Retiro Mensual'!$E$2:$E$2629,'Retiro Mensual'!$A$2:$A$2629,BV$4,'Retiro Mensual'!$B$2:$B$2629,$B338,'Retiro Mensual'!$C$2:$C$2629,BV$5)</f>
        <v>0</v>
      </c>
      <c r="BW338" s="14">
        <f>SUMIFS('Retiro Mensual'!$E$2:$E$2629,'Retiro Mensual'!$A$2:$A$2629,BW$4,'Retiro Mensual'!$B$2:$B$2629,$B338,'Retiro Mensual'!$C$2:$C$2629,BW$5)</f>
        <v>0</v>
      </c>
      <c r="BX338" s="13"/>
      <c r="BY338" s="12">
        <f>SUMIFS('Compra Ventas'!$E$2:$E$2700,'Compra Ventas'!$A$2:$A$2700,BY$4,'Compra Ventas'!$B$2:$B$2700,$B338,'Compra Ventas'!$C$2:$C$2700,BY$5)</f>
        <v>0</v>
      </c>
      <c r="BZ338" s="13">
        <f>SUMIFS('Compra Ventas'!$E$2:$E$2700,'Compra Ventas'!$A$2:$A$2700,BZ$4,'Compra Ventas'!$B$2:$B$2700,$B338,'Compra Ventas'!$C$2:$C$2700,BZ$5)</f>
        <v>0</v>
      </c>
      <c r="CA338" s="13">
        <f>SUMIFS('Compra Ventas'!$E$2:$E$2700,'Compra Ventas'!$A$2:$A$2700,CA$4,'Compra Ventas'!$B$2:$B$2700,$B338,'Compra Ventas'!$C$2:$C$2700,CA$5)</f>
        <v>0</v>
      </c>
      <c r="CB338" s="13">
        <f>SUMIFS('Compra Ventas'!$E$2:$E$2700,'Compra Ventas'!$A$2:$A$2700,CB$4,'Compra Ventas'!$B$2:$B$2700,$B338,'Compra Ventas'!$C$2:$C$2700,CB$5)</f>
        <v>0</v>
      </c>
      <c r="CC338" s="13">
        <f>SUMIFS('Compra Ventas'!$E$2:$E$2700,'Compra Ventas'!$A$2:$A$2700,CC$4,'Compra Ventas'!$B$2:$B$2700,$B338,'Compra Ventas'!$C$2:$C$2700,CC$5)</f>
        <v>0</v>
      </c>
      <c r="CD338" s="13">
        <f>SUMIFS('Compra Ventas'!$E$2:$E$2700,'Compra Ventas'!$A$2:$A$2700,CD$4,'Compra Ventas'!$B$2:$B$2700,$B338,'Compra Ventas'!$C$2:$C$2700,CD$5)</f>
        <v>0</v>
      </c>
      <c r="CE338" s="13">
        <f>SUMIFS('Compra Ventas'!$E$2:$E$2700,'Compra Ventas'!$A$2:$A$2700,CE$4,'Compra Ventas'!$B$2:$B$2700,$B338,'Compra Ventas'!$C$2:$C$2700,CE$5)</f>
        <v>0</v>
      </c>
      <c r="CF338" s="13">
        <f>SUMIFS('Compra Ventas'!$E$2:$E$2700,'Compra Ventas'!$A$2:$A$2700,CF$4,'Compra Ventas'!$B$2:$B$2700,$B338,'Compra Ventas'!$C$2:$C$2700,CF$5)</f>
        <v>0</v>
      </c>
      <c r="CG338" s="13">
        <f>SUMIFS('Compra Ventas'!$E$2:$E$2700,'Compra Ventas'!$A$2:$A$2700,CG$4,'Compra Ventas'!$B$2:$B$2700,$B338,'Compra Ventas'!$C$2:$C$2700,CG$5)</f>
        <v>0</v>
      </c>
      <c r="CH338" s="13">
        <f>SUMIFS('Compra Ventas'!$E$2:$E$2700,'Compra Ventas'!$A$2:$A$2700,CH$4,'Compra Ventas'!$B$2:$B$2700,$B338,'Compra Ventas'!$C$2:$C$2700,CH$5)</f>
        <v>0</v>
      </c>
      <c r="CI338" s="13">
        <f>SUMIFS('Compra Ventas'!$E$2:$E$2700,'Compra Ventas'!$A$2:$A$2700,CI$4,'Compra Ventas'!$B$2:$B$2700,$B338,'Compra Ventas'!$C$2:$C$2700,CI$5)</f>
        <v>0</v>
      </c>
      <c r="CJ338" s="14">
        <f>SUMIFS('Compra Ventas'!$E$2:$E$2700,'Compra Ventas'!$A$2:$A$2700,CJ$4,'Compra Ventas'!$B$2:$B$2700,$B338,'Compra Ventas'!$C$2:$C$2700,CJ$5)</f>
        <v>0</v>
      </c>
      <c r="CK338" s="12">
        <f>SUMIFS('Compra Ventas'!$E$2:$E$2700,'Compra Ventas'!$A$2:$A$2700,CK$4,'Compra Ventas'!$B$2:$B$2700,$B338,'Compra Ventas'!$C$2:$C$2700,CK$5)</f>
        <v>0</v>
      </c>
      <c r="CL338" s="13">
        <f>SUMIFS('Compra Ventas'!$E$2:$E$2700,'Compra Ventas'!$A$2:$A$2700,CL$4,'Compra Ventas'!$B$2:$B$2700,$B338,'Compra Ventas'!$C$2:$C$2700,CL$5)</f>
        <v>0</v>
      </c>
      <c r="CM338" s="13">
        <f>SUMIFS('Compra Ventas'!$E$2:$E$2700,'Compra Ventas'!$A$2:$A$2700,CM$4,'Compra Ventas'!$B$2:$B$2700,$B338,'Compra Ventas'!$C$2:$C$2700,CM$5)</f>
        <v>0</v>
      </c>
      <c r="CN338" s="13">
        <f>SUMIFS('Compra Ventas'!$E$2:$E$2700,'Compra Ventas'!$A$2:$A$2700,CN$4,'Compra Ventas'!$B$2:$B$2700,$B338,'Compra Ventas'!$C$2:$C$2700,CN$5)</f>
        <v>0</v>
      </c>
      <c r="CO338" s="13">
        <f>SUMIFS('Compra Ventas'!$E$2:$E$2700,'Compra Ventas'!$A$2:$A$2700,CO$4,'Compra Ventas'!$B$2:$B$2700,$B338,'Compra Ventas'!$C$2:$C$2700,CO$5)</f>
        <v>0</v>
      </c>
      <c r="CP338" s="13">
        <f>SUMIFS('Compra Ventas'!$E$2:$E$2700,'Compra Ventas'!$A$2:$A$2700,CP$4,'Compra Ventas'!$B$2:$B$2700,$B338,'Compra Ventas'!$C$2:$C$2700,CP$5)</f>
        <v>0</v>
      </c>
      <c r="CQ338" s="13">
        <f>SUMIFS('Compra Ventas'!$E$2:$E$2700,'Compra Ventas'!$A$2:$A$2700,CQ$4,'Compra Ventas'!$B$2:$B$2700,$B338,'Compra Ventas'!$C$2:$C$2700,CQ$5)</f>
        <v>0</v>
      </c>
      <c r="CR338" s="13">
        <f>SUMIFS('Compra Ventas'!$E$2:$E$2700,'Compra Ventas'!$A$2:$A$2700,CR$4,'Compra Ventas'!$B$2:$B$2700,$B338,'Compra Ventas'!$C$2:$C$2700,CR$5)</f>
        <v>0</v>
      </c>
      <c r="CS338" s="13">
        <f>SUMIFS('Compra Ventas'!$E$2:$E$2700,'Compra Ventas'!$A$2:$A$2700,CS$4,'Compra Ventas'!$B$2:$B$2700,$B338,'Compra Ventas'!$C$2:$C$2700,CS$5)</f>
        <v>0</v>
      </c>
      <c r="CT338" s="13">
        <f>SUMIFS('Compra Ventas'!$E$2:$E$2700,'Compra Ventas'!$A$2:$A$2700,CT$4,'Compra Ventas'!$B$2:$B$2700,$B338,'Compra Ventas'!$C$2:$C$2700,CT$5)</f>
        <v>0</v>
      </c>
      <c r="CU338" s="13">
        <f>SUMIFS('Compra Ventas'!$E$2:$E$2700,'Compra Ventas'!$A$2:$A$2700,CU$4,'Compra Ventas'!$B$2:$B$2700,$B338,'Compra Ventas'!$C$2:$C$2700,CU$5)</f>
        <v>0</v>
      </c>
      <c r="CV338" s="14">
        <f>SUMIFS('Compra Ventas'!$E$2:$E$2700,'Compra Ventas'!$A$2:$A$2700,CV$4,'Compra Ventas'!$B$2:$B$2700,$B338,'Compra Ventas'!$C$2:$C$2700,CV$5)</f>
        <v>0</v>
      </c>
      <c r="CW338" s="12">
        <f>SUMIFS('Compra Ventas'!$E$2:$E$2700,'Compra Ventas'!$A$2:$A$2700,CW$4,'Compra Ventas'!$B$2:$B$2700,$B338,'Compra Ventas'!$C$2:$C$2700,CW$5)</f>
        <v>0</v>
      </c>
      <c r="CX338" s="13">
        <f>SUMIFS('Compra Ventas'!$E$2:$E$2700,'Compra Ventas'!$A$2:$A$2700,CX$4,'Compra Ventas'!$B$2:$B$2700,$B338,'Compra Ventas'!$C$2:$C$2700,CX$5)</f>
        <v>0</v>
      </c>
      <c r="CY338" s="13">
        <f>SUMIFS('Compra Ventas'!$E$2:$E$2700,'Compra Ventas'!$A$2:$A$2700,CY$4,'Compra Ventas'!$B$2:$B$2700,$B338,'Compra Ventas'!$C$2:$C$2700,CY$5)</f>
        <v>0</v>
      </c>
      <c r="CZ338" s="13">
        <f>SUMIFS('Compra Ventas'!$E$2:$E$2700,'Compra Ventas'!$A$2:$A$2700,CZ$4,'Compra Ventas'!$B$2:$B$2700,$B338,'Compra Ventas'!$C$2:$C$2700,CZ$5)</f>
        <v>0</v>
      </c>
      <c r="DA338" s="13">
        <f>SUMIFS('Compra Ventas'!$E$2:$E$2700,'Compra Ventas'!$A$2:$A$2700,DA$4,'Compra Ventas'!$B$2:$B$2700,$B338,'Compra Ventas'!$C$2:$C$2700,DA$5)</f>
        <v>0</v>
      </c>
      <c r="DB338" s="13">
        <f>SUMIFS('Compra Ventas'!$E$2:$E$2700,'Compra Ventas'!$A$2:$A$2700,DB$4,'Compra Ventas'!$B$2:$B$2700,$B338,'Compra Ventas'!$C$2:$C$2700,DB$5)</f>
        <v>0</v>
      </c>
      <c r="DC338" s="13">
        <f>SUMIFS('Compra Ventas'!$E$2:$E$2700,'Compra Ventas'!$A$2:$A$2700,DC$4,'Compra Ventas'!$B$2:$B$2700,$B338,'Compra Ventas'!$C$2:$C$2700,DC$5)</f>
        <v>0</v>
      </c>
      <c r="DD338" s="13">
        <f>SUMIFS('Compra Ventas'!$E$2:$E$2700,'Compra Ventas'!$A$2:$A$2700,DD$4,'Compra Ventas'!$B$2:$B$2700,$B338,'Compra Ventas'!$C$2:$C$2700,DD$5)</f>
        <v>0</v>
      </c>
      <c r="DE338" s="13">
        <f>SUMIFS('Compra Ventas'!$E$2:$E$2700,'Compra Ventas'!$A$2:$A$2700,DE$4,'Compra Ventas'!$B$2:$B$2700,$B338,'Compra Ventas'!$C$2:$C$2700,DE$5)</f>
        <v>0</v>
      </c>
      <c r="DF338" s="13">
        <f>SUMIFS('Compra Ventas'!$E$2:$E$2700,'Compra Ventas'!$A$2:$A$2700,DF$4,'Compra Ventas'!$B$2:$B$2700,$B338,'Compra Ventas'!$C$2:$C$2700,DF$5)</f>
        <v>0</v>
      </c>
      <c r="DG338" s="13">
        <f>SUMIFS('Compra Ventas'!$E$2:$E$2700,'Compra Ventas'!$A$2:$A$2700,DG$4,'Compra Ventas'!$B$2:$B$2700,$B338,'Compra Ventas'!$C$2:$C$2700,DG$5)</f>
        <v>0</v>
      </c>
      <c r="DH338" s="14">
        <f>SUMIFS('Compra Ventas'!$E$2:$E$2700,'Compra Ventas'!$A$2:$A$2700,DH$4,'Compra Ventas'!$B$2:$B$2700,$B338,'Compra Ventas'!$C$2:$C$2700,DH$5)</f>
        <v>0</v>
      </c>
      <c r="DI338" s="84"/>
      <c r="DJ338" s="98">
        <f>SUMIFS('Ajuste Ciclado'!D$5:D$47,'Ajuste Ciclado'!$C$5:$C$47,Balance!DJ$4,'Ajuste Ciclado'!$B$5:$B$47,Balance!$B338)</f>
        <v>0</v>
      </c>
      <c r="DK338" s="99">
        <f>SUMIFS('Ajuste Ciclado'!E$5:E$47,'Ajuste Ciclado'!$C$5:$C$47,Balance!DK$4,'Ajuste Ciclado'!$B$5:$B$47,Balance!$B338)</f>
        <v>0</v>
      </c>
      <c r="DL338" s="99">
        <f>SUMIFS('Ajuste Ciclado'!F$5:F$47,'Ajuste Ciclado'!$C$5:$C$47,Balance!DL$4,'Ajuste Ciclado'!$B$5:$B$47,Balance!$B338)</f>
        <v>0</v>
      </c>
      <c r="DM338" s="99">
        <f>SUMIFS('Ajuste Ciclado'!G$5:G$47,'Ajuste Ciclado'!$C$5:$C$47,Balance!DM$4,'Ajuste Ciclado'!$B$5:$B$47,Balance!$B338)</f>
        <v>0</v>
      </c>
      <c r="DN338" s="99">
        <f>SUMIFS('Ajuste Ciclado'!H$5:H$47,'Ajuste Ciclado'!$C$5:$C$47,Balance!DN$4,'Ajuste Ciclado'!$B$5:$B$47,Balance!$B338)</f>
        <v>0</v>
      </c>
      <c r="DO338" s="99">
        <f>SUMIFS('Ajuste Ciclado'!I$5:I$47,'Ajuste Ciclado'!$C$5:$C$47,Balance!DO$4,'Ajuste Ciclado'!$B$5:$B$47,Balance!$B338)</f>
        <v>0</v>
      </c>
      <c r="DP338" s="99">
        <f>SUMIFS('Ajuste Ciclado'!J$5:J$47,'Ajuste Ciclado'!$C$5:$C$47,Balance!DP$4,'Ajuste Ciclado'!$B$5:$B$47,Balance!$B338)</f>
        <v>0</v>
      </c>
      <c r="DQ338" s="99">
        <f>SUMIFS('Ajuste Ciclado'!K$5:K$47,'Ajuste Ciclado'!$C$5:$C$47,Balance!DQ$4,'Ajuste Ciclado'!$B$5:$B$47,Balance!$B338)</f>
        <v>0</v>
      </c>
      <c r="DR338" s="99">
        <f>SUMIFS('Ajuste Ciclado'!L$5:L$47,'Ajuste Ciclado'!$C$5:$C$47,Balance!DR$4,'Ajuste Ciclado'!$B$5:$B$47,Balance!$B338)</f>
        <v>0</v>
      </c>
      <c r="DS338" s="99">
        <f>SUMIFS('Ajuste Ciclado'!M$5:M$47,'Ajuste Ciclado'!$C$5:$C$47,Balance!DS$4,'Ajuste Ciclado'!$B$5:$B$47,Balance!$B338)</f>
        <v>0</v>
      </c>
      <c r="DT338" s="99">
        <f>SUMIFS('Ajuste Ciclado'!N$5:N$47,'Ajuste Ciclado'!$C$5:$C$47,Balance!DT$4,'Ajuste Ciclado'!$B$5:$B$47,Balance!$B338)</f>
        <v>0</v>
      </c>
      <c r="DU338" s="100">
        <f>SUMIFS('Ajuste Ciclado'!O$5:O$47,'Ajuste Ciclado'!$C$5:$C$47,Balance!DU$4,'Ajuste Ciclado'!$B$5:$B$47,Balance!$B338)</f>
        <v>0</v>
      </c>
      <c r="DV338" s="98">
        <f>SUMIFS('Ajuste Ciclado'!D$5:D$47,'Ajuste Ciclado'!$C$5:$C$47,Balance!DV$4,'Ajuste Ciclado'!$B$5:$B$47,Balance!$B338)</f>
        <v>0</v>
      </c>
      <c r="DW338" s="99">
        <f>SUMIFS('Ajuste Ciclado'!E$5:E$47,'Ajuste Ciclado'!$C$5:$C$47,Balance!DW$4,'Ajuste Ciclado'!$B$5:$B$47,Balance!$B338)</f>
        <v>0</v>
      </c>
      <c r="DX338" s="99">
        <f>SUMIFS('Ajuste Ciclado'!F$5:F$47,'Ajuste Ciclado'!$C$5:$C$47,Balance!DX$4,'Ajuste Ciclado'!$B$5:$B$47,Balance!$B338)</f>
        <v>0</v>
      </c>
      <c r="DY338" s="99">
        <f>SUMIFS('Ajuste Ciclado'!G$5:G$47,'Ajuste Ciclado'!$C$5:$C$47,Balance!DY$4,'Ajuste Ciclado'!$B$5:$B$47,Balance!$B338)</f>
        <v>0</v>
      </c>
      <c r="DZ338" s="99">
        <f>SUMIFS('Ajuste Ciclado'!H$5:H$47,'Ajuste Ciclado'!$C$5:$C$47,Balance!DZ$4,'Ajuste Ciclado'!$B$5:$B$47,Balance!$B338)</f>
        <v>0</v>
      </c>
      <c r="EA338" s="99">
        <f>SUMIFS('Ajuste Ciclado'!I$5:I$47,'Ajuste Ciclado'!$C$5:$C$47,Balance!EA$4,'Ajuste Ciclado'!$B$5:$B$47,Balance!$B338)</f>
        <v>0</v>
      </c>
      <c r="EB338" s="99">
        <f>SUMIFS('Ajuste Ciclado'!J$5:J$47,'Ajuste Ciclado'!$C$5:$C$47,Balance!EB$4,'Ajuste Ciclado'!$B$5:$B$47,Balance!$B338)</f>
        <v>0</v>
      </c>
      <c r="EC338" s="99">
        <f>SUMIFS('Ajuste Ciclado'!K$5:K$47,'Ajuste Ciclado'!$C$5:$C$47,Balance!EC$4,'Ajuste Ciclado'!$B$5:$B$47,Balance!$B338)</f>
        <v>0</v>
      </c>
      <c r="ED338" s="99">
        <f>SUMIFS('Ajuste Ciclado'!L$5:L$47,'Ajuste Ciclado'!$C$5:$C$47,Balance!ED$4,'Ajuste Ciclado'!$B$5:$B$47,Balance!$B338)</f>
        <v>0</v>
      </c>
      <c r="EE338" s="99">
        <f>SUMIFS('Ajuste Ciclado'!M$5:M$47,'Ajuste Ciclado'!$C$5:$C$47,Balance!EE$4,'Ajuste Ciclado'!$B$5:$B$47,Balance!$B338)</f>
        <v>0</v>
      </c>
      <c r="EF338" s="99">
        <f>SUMIFS('Ajuste Ciclado'!N$5:N$47,'Ajuste Ciclado'!$C$5:$C$47,Balance!EF$4,'Ajuste Ciclado'!$B$5:$B$47,Balance!$B338)</f>
        <v>0</v>
      </c>
      <c r="EG338" s="100">
        <f>SUMIFS('Ajuste Ciclado'!O$5:O$47,'Ajuste Ciclado'!$C$5:$C$47,Balance!EG$4,'Ajuste Ciclado'!$B$5:$B$47,Balance!$B338)</f>
        <v>0</v>
      </c>
      <c r="EH338" s="98">
        <f>SUMIFS('Ajuste Ciclado'!D$5:D$47,'Ajuste Ciclado'!$C$5:$C$47,Balance!EH$4,'Ajuste Ciclado'!$B$5:$B$47,Balance!$B338)</f>
        <v>0</v>
      </c>
      <c r="EI338" s="99">
        <f>SUMIFS('Ajuste Ciclado'!E$5:E$47,'Ajuste Ciclado'!$C$5:$C$47,Balance!EI$4,'Ajuste Ciclado'!$B$5:$B$47,Balance!$B338)</f>
        <v>0</v>
      </c>
      <c r="EJ338" s="99">
        <f>SUMIFS('Ajuste Ciclado'!F$5:F$47,'Ajuste Ciclado'!$C$5:$C$47,Balance!EJ$4,'Ajuste Ciclado'!$B$5:$B$47,Balance!$B338)</f>
        <v>0</v>
      </c>
      <c r="EK338" s="99">
        <f>SUMIFS('Ajuste Ciclado'!G$5:G$47,'Ajuste Ciclado'!$C$5:$C$47,Balance!EK$4,'Ajuste Ciclado'!$B$5:$B$47,Balance!$B338)</f>
        <v>0</v>
      </c>
      <c r="EL338" s="99">
        <f>SUMIFS('Ajuste Ciclado'!H$5:H$47,'Ajuste Ciclado'!$C$5:$C$47,Balance!EL$4,'Ajuste Ciclado'!$B$5:$B$47,Balance!$B338)</f>
        <v>0</v>
      </c>
      <c r="EM338" s="99">
        <f>SUMIFS('Ajuste Ciclado'!I$5:I$47,'Ajuste Ciclado'!$C$5:$C$47,Balance!EM$4,'Ajuste Ciclado'!$B$5:$B$47,Balance!$B338)</f>
        <v>0</v>
      </c>
      <c r="EN338" s="99">
        <f>SUMIFS('Ajuste Ciclado'!J$5:J$47,'Ajuste Ciclado'!$C$5:$C$47,Balance!EN$4,'Ajuste Ciclado'!$B$5:$B$47,Balance!$B338)</f>
        <v>0</v>
      </c>
      <c r="EO338" s="99">
        <f>SUMIFS('Ajuste Ciclado'!K$5:K$47,'Ajuste Ciclado'!$C$5:$C$47,Balance!EO$4,'Ajuste Ciclado'!$B$5:$B$47,Balance!$B338)</f>
        <v>0</v>
      </c>
      <c r="EP338" s="99">
        <f>SUMIFS('Ajuste Ciclado'!L$5:L$47,'Ajuste Ciclado'!$C$5:$C$47,Balance!EP$4,'Ajuste Ciclado'!$B$5:$B$47,Balance!$B338)</f>
        <v>0</v>
      </c>
      <c r="EQ338" s="99">
        <f>SUMIFS('Ajuste Ciclado'!M$5:M$47,'Ajuste Ciclado'!$C$5:$C$47,Balance!EQ$4,'Ajuste Ciclado'!$B$5:$B$47,Balance!$B338)</f>
        <v>0</v>
      </c>
      <c r="ER338" s="99">
        <f>SUMIFS('Ajuste Ciclado'!N$5:N$47,'Ajuste Ciclado'!$C$5:$C$47,Balance!ER$4,'Ajuste Ciclado'!$B$5:$B$47,Balance!$B338)</f>
        <v>0</v>
      </c>
      <c r="ES338" s="100">
        <f>SUMIFS('Ajuste Ciclado'!O$5:O$47,'Ajuste Ciclado'!$C$5:$C$47,Balance!ES$4,'Ajuste Ciclado'!$B$5:$B$47,Balance!$B338)</f>
        <v>0</v>
      </c>
      <c r="ET338" s="84"/>
      <c r="EU338" s="12">
        <f t="shared" si="428"/>
        <v>40849.237979829923</v>
      </c>
      <c r="EV338" s="13">
        <f t="shared" si="393"/>
        <v>30534.559422703871</v>
      </c>
      <c r="EW338" s="13">
        <f t="shared" si="394"/>
        <v>38895.476383782392</v>
      </c>
      <c r="EX338" s="13">
        <f t="shared" si="395"/>
        <v>25498.606857904681</v>
      </c>
      <c r="EY338" s="13">
        <f t="shared" si="396"/>
        <v>17065.959538691139</v>
      </c>
      <c r="EZ338" s="13">
        <f t="shared" si="397"/>
        <v>13616.64996224258</v>
      </c>
      <c r="FA338" s="13">
        <f t="shared" si="398"/>
        <v>18138.314854454849</v>
      </c>
      <c r="FB338" s="13">
        <f t="shared" si="399"/>
        <v>23581.50081221393</v>
      </c>
      <c r="FC338" s="13">
        <f t="shared" si="400"/>
        <v>26921.16245965302</v>
      </c>
      <c r="FD338" s="13">
        <f t="shared" si="401"/>
        <v>6910.5378057008938</v>
      </c>
      <c r="FE338" s="13">
        <f t="shared" si="402"/>
        <v>1856.823736920308</v>
      </c>
      <c r="FF338" s="14">
        <f t="shared" si="403"/>
        <v>3438.6123929151258</v>
      </c>
      <c r="FG338" s="12">
        <f t="shared" si="404"/>
        <v>40917.66793923248</v>
      </c>
      <c r="FH338" s="13">
        <f t="shared" si="405"/>
        <v>30564.267672247839</v>
      </c>
      <c r="FI338" s="13">
        <f t="shared" si="406"/>
        <v>39247.539740328408</v>
      </c>
      <c r="FJ338" s="13">
        <f t="shared" si="407"/>
        <v>26903.25358392248</v>
      </c>
      <c r="FK338" s="13">
        <f t="shared" si="408"/>
        <v>17023.26060937385</v>
      </c>
      <c r="FL338" s="13">
        <f t="shared" si="409"/>
        <v>13613.018874365451</v>
      </c>
      <c r="FM338" s="13">
        <f t="shared" si="410"/>
        <v>18618.328935136939</v>
      </c>
      <c r="FN338" s="13">
        <f t="shared" si="411"/>
        <v>23724.05922732802</v>
      </c>
      <c r="FO338" s="13">
        <f t="shared" si="412"/>
        <v>27196.592123607199</v>
      </c>
      <c r="FP338" s="13">
        <f t="shared" si="413"/>
        <v>10415.526527757631</v>
      </c>
      <c r="FQ338" s="13">
        <f t="shared" si="414"/>
        <v>14803.03346570927</v>
      </c>
      <c r="FR338" s="14">
        <f t="shared" si="415"/>
        <v>18163.271515933349</v>
      </c>
      <c r="FS338" s="12">
        <f t="shared" si="416"/>
        <v>40934.439444442593</v>
      </c>
      <c r="FT338" s="13">
        <f t="shared" si="417"/>
        <v>30560.046802022582</v>
      </c>
      <c r="FU338" s="13">
        <f t="shared" si="418"/>
        <v>39111.354332063602</v>
      </c>
      <c r="FV338" s="13">
        <f t="shared" si="419"/>
        <v>26730.19429485804</v>
      </c>
      <c r="FW338" s="13">
        <f t="shared" si="420"/>
        <v>17288.820803697119</v>
      </c>
      <c r="FX338" s="13">
        <f t="shared" si="421"/>
        <v>14138.696176480091</v>
      </c>
      <c r="FY338" s="13">
        <f t="shared" si="422"/>
        <v>19731.970594963179</v>
      </c>
      <c r="FZ338" s="13">
        <f t="shared" si="423"/>
        <v>25779.525378272439</v>
      </c>
      <c r="GA338" s="13">
        <f t="shared" si="424"/>
        <v>28931.922655567541</v>
      </c>
      <c r="GB338" s="13">
        <f t="shared" si="425"/>
        <v>23792.451525515651</v>
      </c>
      <c r="GC338" s="13">
        <f t="shared" si="426"/>
        <v>30237.399043680001</v>
      </c>
      <c r="GD338" s="14">
        <f t="shared" si="427"/>
        <v>29550.364571306269</v>
      </c>
      <c r="GE338" s="84"/>
      <c r="GF338" s="12">
        <f t="shared" si="429"/>
        <v>247307.44220701273</v>
      </c>
      <c r="GG338" s="13">
        <f t="shared" si="429"/>
        <v>281189.82021494291</v>
      </c>
      <c r="GH338" s="14">
        <f t="shared" si="429"/>
        <v>326787.18562286912</v>
      </c>
      <c r="GI338" s="6">
        <f t="shared" si="430"/>
        <v>1</v>
      </c>
      <c r="GJ338" s="12">
        <f t="shared" si="431"/>
        <v>0</v>
      </c>
      <c r="GK338" s="13">
        <f t="shared" si="432"/>
        <v>0</v>
      </c>
      <c r="GL338" s="14">
        <f t="shared" si="433"/>
        <v>0</v>
      </c>
      <c r="GM338" s="84"/>
      <c r="GN338" s="66">
        <f t="shared" si="434"/>
        <v>0</v>
      </c>
      <c r="GO338" s="84"/>
      <c r="GP338" s="63" t="str" cm="1">
        <f t="array" ref="GP338">INDEX($GF$4:$GH$4,1,GI338)</f>
        <v>Sample 1</v>
      </c>
      <c r="GQ338" s="12">
        <f t="shared" si="385"/>
        <v>1856.823736920308</v>
      </c>
      <c r="GR338" s="13">
        <f t="shared" si="385"/>
        <v>3438.6123929151258</v>
      </c>
      <c r="GS338" s="14">
        <f t="shared" si="385"/>
        <v>6910.5378057008938</v>
      </c>
      <c r="GT338" s="12">
        <f t="shared" si="386"/>
        <v>10415.526527757631</v>
      </c>
      <c r="GU338" s="13">
        <f t="shared" si="386"/>
        <v>13613.018874365451</v>
      </c>
      <c r="GV338" s="14">
        <f t="shared" si="386"/>
        <v>14803.03346570927</v>
      </c>
      <c r="GW338" s="12">
        <f t="shared" si="387"/>
        <v>14138.696176480091</v>
      </c>
      <c r="GX338" s="13">
        <f t="shared" si="387"/>
        <v>17288.820803697119</v>
      </c>
      <c r="GY338" s="14">
        <f t="shared" si="387"/>
        <v>19731.970594963179</v>
      </c>
      <c r="GZ338" s="84" t="str">
        <f t="shared" si="390"/>
        <v>Sample 1</v>
      </c>
      <c r="HA338" s="12">
        <f t="shared" si="435"/>
        <v>0</v>
      </c>
      <c r="HB338" s="13">
        <f t="shared" si="435"/>
        <v>0</v>
      </c>
      <c r="HC338" s="14">
        <f t="shared" si="435"/>
        <v>0</v>
      </c>
      <c r="HD338" s="6">
        <f t="shared" si="391"/>
        <v>0</v>
      </c>
      <c r="HE338" s="84" t="str">
        <f t="shared" si="392"/>
        <v>Ok</v>
      </c>
    </row>
    <row r="339" spans="2:213" hidden="1" x14ac:dyDescent="0.3">
      <c r="B339" s="84" t="s">
        <v>160</v>
      </c>
      <c r="C339" s="12">
        <f>SUMIFS(Inyecciones!$E$2:$E$14185,Inyecciones!$A$2:$A$14185,Balance!C$4,Inyecciones!$B$2:$B$14185,Balance!$B339,Inyecciones!$C$2:$C$14185,Balance!C$5)</f>
        <v>64092.022403087882</v>
      </c>
      <c r="D339" s="13">
        <f>SUMIFS(Inyecciones!$E$2:$E$14185,Inyecciones!$A$2:$A$14185,Balance!D$4,Inyecciones!$B$2:$B$14185,Balance!$B339,Inyecciones!$C$2:$C$14185,Balance!D$5)</f>
        <v>46212.944494333657</v>
      </c>
      <c r="E339" s="13">
        <f>SUMIFS(Inyecciones!$E$2:$E$14185,Inyecciones!$A$2:$A$14185,Balance!E$4,Inyecciones!$B$2:$B$14185,Balance!$B339,Inyecciones!$C$2:$C$14185,Balance!E$5)</f>
        <v>50132.46969663132</v>
      </c>
      <c r="F339" s="13">
        <f>SUMIFS(Inyecciones!$E$2:$E$14185,Inyecciones!$A$2:$A$14185,Balance!F$4,Inyecciones!$B$2:$B$14185,Balance!$B339,Inyecciones!$C$2:$C$14185,Balance!F$5)</f>
        <v>32352.335540370259</v>
      </c>
      <c r="G339" s="13">
        <f>SUMIFS(Inyecciones!$E$2:$E$14185,Inyecciones!$A$2:$A$14185,Balance!G$4,Inyecciones!$B$2:$B$14185,Balance!$B339,Inyecciones!$C$2:$C$14185,Balance!G$5)</f>
        <v>25726.718610056731</v>
      </c>
      <c r="H339" s="13">
        <f>SUMIFS(Inyecciones!$E$2:$E$14185,Inyecciones!$A$2:$A$14185,Balance!H$4,Inyecciones!$B$2:$B$14185,Balance!$B339,Inyecciones!$C$2:$C$14185,Balance!H$5)</f>
        <v>15137.4085807355</v>
      </c>
      <c r="I339" s="13">
        <f>SUMIFS(Inyecciones!$E$2:$E$14185,Inyecciones!$A$2:$A$14185,Balance!I$4,Inyecciones!$B$2:$B$14185,Balance!$B339,Inyecciones!$C$2:$C$14185,Balance!I$5)</f>
        <v>19337.14409662176</v>
      </c>
      <c r="J339" s="13">
        <f>SUMIFS(Inyecciones!$E$2:$E$14185,Inyecciones!$A$2:$A$14185,Balance!J$4,Inyecciones!$B$2:$B$14185,Balance!$B339,Inyecciones!$C$2:$C$14185,Balance!J$5)</f>
        <v>27633.376750926702</v>
      </c>
      <c r="K339" s="13">
        <f>SUMIFS(Inyecciones!$E$2:$E$14185,Inyecciones!$A$2:$A$14185,Balance!K$4,Inyecciones!$B$2:$B$14185,Balance!$B339,Inyecciones!$C$2:$C$14185,Balance!K$5)</f>
        <v>31934.575323683792</v>
      </c>
      <c r="L339" s="13">
        <f>SUMIFS(Inyecciones!$E$2:$E$14185,Inyecciones!$A$2:$A$14185,Balance!L$4,Inyecciones!$B$2:$B$14185,Balance!$B339,Inyecciones!$C$2:$C$14185,Balance!L$5)</f>
        <v>8306.9945578422703</v>
      </c>
      <c r="M339" s="13">
        <f>SUMIFS(Inyecciones!$E$2:$E$14185,Inyecciones!$A$2:$A$14185,Balance!M$4,Inyecciones!$B$2:$B$14185,Balance!$B339,Inyecciones!$C$2:$C$14185,Balance!M$5)</f>
        <v>2024.3764195007229</v>
      </c>
      <c r="N339" s="14">
        <f>SUMIFS(Inyecciones!$E$2:$E$14185,Inyecciones!$A$2:$A$14185,Balance!N$4,Inyecciones!$B$2:$B$14185,Balance!$B339,Inyecciones!$C$2:$C$14185,Balance!N$5)</f>
        <v>4169.8115101021494</v>
      </c>
      <c r="O339" s="12">
        <f>SUMIFS(Inyecciones!$E$2:$E$14185,Inyecciones!$A$2:$A$14185,Balance!O$4,Inyecciones!$B$2:$B$14185,Balance!$B339,Inyecciones!$C$2:$C$14185,Balance!O$5)</f>
        <v>64221.161358081867</v>
      </c>
      <c r="P339" s="13">
        <f>SUMIFS(Inyecciones!$E$2:$E$14185,Inyecciones!$A$2:$A$14185,Balance!P$4,Inyecciones!$B$2:$B$14185,Balance!$B339,Inyecciones!$C$2:$C$14185,Balance!P$5)</f>
        <v>46498.686103414802</v>
      </c>
      <c r="Q339" s="13">
        <f>SUMIFS(Inyecciones!$E$2:$E$14185,Inyecciones!$A$2:$A$14185,Balance!Q$4,Inyecciones!$B$2:$B$14185,Balance!$B339,Inyecciones!$C$2:$C$14185,Balance!Q$5)</f>
        <v>50626.907701846161</v>
      </c>
      <c r="R339" s="13">
        <f>SUMIFS(Inyecciones!$E$2:$E$14185,Inyecciones!$A$2:$A$14185,Balance!R$4,Inyecciones!$B$2:$B$14185,Balance!$B339,Inyecciones!$C$2:$C$14185,Balance!R$5)</f>
        <v>34300.063673040437</v>
      </c>
      <c r="S339" s="13">
        <f>SUMIFS(Inyecciones!$E$2:$E$14185,Inyecciones!$A$2:$A$14185,Balance!S$4,Inyecciones!$B$2:$B$14185,Balance!$B339,Inyecciones!$C$2:$C$14185,Balance!S$5)</f>
        <v>25240.449674339969</v>
      </c>
      <c r="T339" s="13">
        <f>SUMIFS(Inyecciones!$E$2:$E$14185,Inyecciones!$A$2:$A$14185,Balance!T$4,Inyecciones!$B$2:$B$14185,Balance!$B339,Inyecciones!$C$2:$C$14185,Balance!T$5)</f>
        <v>15270.05462563569</v>
      </c>
      <c r="U339" s="13">
        <f>SUMIFS(Inyecciones!$E$2:$E$14185,Inyecciones!$A$2:$A$14185,Balance!U$4,Inyecciones!$B$2:$B$14185,Balance!$B339,Inyecciones!$C$2:$C$14185,Balance!U$5)</f>
        <v>20366.685096491019</v>
      </c>
      <c r="V339" s="13">
        <f>SUMIFS(Inyecciones!$E$2:$E$14185,Inyecciones!$A$2:$A$14185,Balance!V$4,Inyecciones!$B$2:$B$14185,Balance!$B339,Inyecciones!$C$2:$C$14185,Balance!V$5)</f>
        <v>27801.513953025169</v>
      </c>
      <c r="W339" s="13">
        <f>SUMIFS(Inyecciones!$E$2:$E$14185,Inyecciones!$A$2:$A$14185,Balance!W$4,Inyecciones!$B$2:$B$14185,Balance!$B339,Inyecciones!$C$2:$C$14185,Balance!W$5)</f>
        <v>32550.637842643438</v>
      </c>
      <c r="X339" s="13">
        <f>SUMIFS(Inyecciones!$E$2:$E$14185,Inyecciones!$A$2:$A$14185,Balance!X$4,Inyecciones!$B$2:$B$14185,Balance!$B339,Inyecciones!$C$2:$C$14185,Balance!X$5)</f>
        <v>12764.59762201951</v>
      </c>
      <c r="Y339" s="13">
        <f>SUMIFS(Inyecciones!$E$2:$E$14185,Inyecciones!$A$2:$A$14185,Balance!Y$4,Inyecciones!$B$2:$B$14185,Balance!$B339,Inyecciones!$C$2:$C$14185,Balance!Y$5)</f>
        <v>15784.789273113989</v>
      </c>
      <c r="Z339" s="14">
        <f>SUMIFS(Inyecciones!$E$2:$E$14185,Inyecciones!$A$2:$A$14185,Balance!Z$4,Inyecciones!$B$2:$B$14185,Balance!$B339,Inyecciones!$C$2:$C$14185,Balance!Z$5)</f>
        <v>20868.430065508139</v>
      </c>
      <c r="AA339" s="12">
        <f>SUMIFS(Inyecciones!$E$2:$E$14185,Inyecciones!$A$2:$A$14185,Balance!AA$4,Inyecciones!$B$2:$B$14185,Balance!$B339,Inyecciones!$C$2:$C$14185,Balance!AA$5)</f>
        <v>64243.990450958598</v>
      </c>
      <c r="AB339" s="13">
        <f>SUMIFS(Inyecciones!$E$2:$E$14185,Inyecciones!$A$2:$A$14185,Balance!AB$4,Inyecciones!$B$2:$B$14185,Balance!$B339,Inyecciones!$C$2:$C$14185,Balance!AB$5)</f>
        <v>46503.599240833792</v>
      </c>
      <c r="AC339" s="13">
        <f>SUMIFS(Inyecciones!$E$2:$E$14185,Inyecciones!$A$2:$A$14185,Balance!AC$4,Inyecciones!$B$2:$B$14185,Balance!$B339,Inyecciones!$C$2:$C$14185,Balance!AC$5)</f>
        <v>50440.453771322078</v>
      </c>
      <c r="AD339" s="13">
        <f>SUMIFS(Inyecciones!$E$2:$E$14185,Inyecciones!$A$2:$A$14185,Balance!AD$4,Inyecciones!$B$2:$B$14185,Balance!$B339,Inyecciones!$C$2:$C$14185,Balance!AD$5)</f>
        <v>34045.284237582848</v>
      </c>
      <c r="AE339" s="13">
        <f>SUMIFS(Inyecciones!$E$2:$E$14185,Inyecciones!$A$2:$A$14185,Balance!AE$4,Inyecciones!$B$2:$B$14185,Balance!$B339,Inyecciones!$C$2:$C$14185,Balance!AE$5)</f>
        <v>26153.69137750259</v>
      </c>
      <c r="AF339" s="13">
        <f>SUMIFS(Inyecciones!$E$2:$E$14185,Inyecciones!$A$2:$A$14185,Balance!AF$4,Inyecciones!$B$2:$B$14185,Balance!$B339,Inyecciones!$C$2:$C$14185,Balance!AF$5)</f>
        <v>16278.816016602599</v>
      </c>
      <c r="AG339" s="13">
        <f>SUMIFS(Inyecciones!$E$2:$E$14185,Inyecciones!$A$2:$A$14185,Balance!AG$4,Inyecciones!$B$2:$B$14185,Balance!$B339,Inyecciones!$C$2:$C$14185,Balance!AG$5)</f>
        <v>22058.506014101698</v>
      </c>
      <c r="AH339" s="13">
        <f>SUMIFS(Inyecciones!$E$2:$E$14185,Inyecciones!$A$2:$A$14185,Balance!AH$4,Inyecciones!$B$2:$B$14185,Balance!$B339,Inyecciones!$C$2:$C$14185,Balance!AH$5)</f>
        <v>30738.919503957339</v>
      </c>
      <c r="AI339" s="13">
        <f>SUMIFS(Inyecciones!$E$2:$E$14185,Inyecciones!$A$2:$A$14185,Balance!AI$4,Inyecciones!$B$2:$B$14185,Balance!$B339,Inyecciones!$C$2:$C$14185,Balance!AI$5)</f>
        <v>35273.573866710867</v>
      </c>
      <c r="AJ339" s="13">
        <f>SUMIFS(Inyecciones!$E$2:$E$14185,Inyecciones!$A$2:$A$14185,Balance!AJ$4,Inyecciones!$B$2:$B$14185,Balance!$B339,Inyecciones!$C$2:$C$14185,Balance!AJ$5)</f>
        <v>29003.930382009501</v>
      </c>
      <c r="AK339" s="13">
        <f>SUMIFS(Inyecciones!$E$2:$E$14185,Inyecciones!$A$2:$A$14185,Balance!AK$4,Inyecciones!$B$2:$B$14185,Balance!$B339,Inyecciones!$C$2:$C$14185,Balance!AK$5)</f>
        <v>32542.999943852301</v>
      </c>
      <c r="AL339" s="14">
        <f>SUMIFS(Inyecciones!$E$2:$E$14185,Inyecciones!$A$2:$A$14185,Balance!AL$4,Inyecciones!$B$2:$B$14185,Balance!$B339,Inyecciones!$C$2:$C$14185,Balance!AL$5)</f>
        <v>34179.694478712612</v>
      </c>
      <c r="AM339" s="13"/>
      <c r="AN339" s="12">
        <f>SUMIFS('Retiro Mensual'!$E$2:$E$2629,'Retiro Mensual'!$A$2:$A$2629,AN$4,'Retiro Mensual'!$B$2:$B$2629,$B339,'Retiro Mensual'!$C$2:$C$2629,AN$5)</f>
        <v>0</v>
      </c>
      <c r="AO339" s="13">
        <f>SUMIFS('Retiro Mensual'!$E$2:$E$2629,'Retiro Mensual'!$A$2:$A$2629,AO$4,'Retiro Mensual'!$B$2:$B$2629,$B339,'Retiro Mensual'!$C$2:$C$2629,AO$5)</f>
        <v>0</v>
      </c>
      <c r="AP339" s="13">
        <f>SUMIFS('Retiro Mensual'!$E$2:$E$2629,'Retiro Mensual'!$A$2:$A$2629,AP$4,'Retiro Mensual'!$B$2:$B$2629,$B339,'Retiro Mensual'!$C$2:$C$2629,AP$5)</f>
        <v>0</v>
      </c>
      <c r="AQ339" s="13">
        <f>SUMIFS('Retiro Mensual'!$E$2:$E$2629,'Retiro Mensual'!$A$2:$A$2629,AQ$4,'Retiro Mensual'!$B$2:$B$2629,$B339,'Retiro Mensual'!$C$2:$C$2629,AQ$5)</f>
        <v>0</v>
      </c>
      <c r="AR339" s="13">
        <f>SUMIFS('Retiro Mensual'!$E$2:$E$2629,'Retiro Mensual'!$A$2:$A$2629,AR$4,'Retiro Mensual'!$B$2:$B$2629,$B339,'Retiro Mensual'!$C$2:$C$2629,AR$5)</f>
        <v>0</v>
      </c>
      <c r="AS339" s="13">
        <f>SUMIFS('Retiro Mensual'!$E$2:$E$2629,'Retiro Mensual'!$A$2:$A$2629,AS$4,'Retiro Mensual'!$B$2:$B$2629,$B339,'Retiro Mensual'!$C$2:$C$2629,AS$5)</f>
        <v>0</v>
      </c>
      <c r="AT339" s="13">
        <f>SUMIFS('Retiro Mensual'!$E$2:$E$2629,'Retiro Mensual'!$A$2:$A$2629,AT$4,'Retiro Mensual'!$B$2:$B$2629,$B339,'Retiro Mensual'!$C$2:$C$2629,AT$5)</f>
        <v>0</v>
      </c>
      <c r="AU339" s="13">
        <f>SUMIFS('Retiro Mensual'!$E$2:$E$2629,'Retiro Mensual'!$A$2:$A$2629,AU$4,'Retiro Mensual'!$B$2:$B$2629,$B339,'Retiro Mensual'!$C$2:$C$2629,AU$5)</f>
        <v>0</v>
      </c>
      <c r="AV339" s="13">
        <f>SUMIFS('Retiro Mensual'!$E$2:$E$2629,'Retiro Mensual'!$A$2:$A$2629,AV$4,'Retiro Mensual'!$B$2:$B$2629,$B339,'Retiro Mensual'!$C$2:$C$2629,AV$5)</f>
        <v>0</v>
      </c>
      <c r="AW339" s="13">
        <f>SUMIFS('Retiro Mensual'!$E$2:$E$2629,'Retiro Mensual'!$A$2:$A$2629,AW$4,'Retiro Mensual'!$B$2:$B$2629,$B339,'Retiro Mensual'!$C$2:$C$2629,AW$5)</f>
        <v>0</v>
      </c>
      <c r="AX339" s="13">
        <f>SUMIFS('Retiro Mensual'!$E$2:$E$2629,'Retiro Mensual'!$A$2:$A$2629,AX$4,'Retiro Mensual'!$B$2:$B$2629,$B339,'Retiro Mensual'!$C$2:$C$2629,AX$5)</f>
        <v>0</v>
      </c>
      <c r="AY339" s="14">
        <f>SUMIFS('Retiro Mensual'!$E$2:$E$2629,'Retiro Mensual'!$A$2:$A$2629,AY$4,'Retiro Mensual'!$B$2:$B$2629,$B339,'Retiro Mensual'!$C$2:$C$2629,AY$5)</f>
        <v>0</v>
      </c>
      <c r="AZ339" s="12">
        <f>SUMIFS('Retiro Mensual'!$E$2:$E$2629,'Retiro Mensual'!$A$2:$A$2629,AZ$4,'Retiro Mensual'!$B$2:$B$2629,$B339,'Retiro Mensual'!$C$2:$C$2629,AZ$5)</f>
        <v>0</v>
      </c>
      <c r="BA339" s="13">
        <f>SUMIFS('Retiro Mensual'!$E$2:$E$2629,'Retiro Mensual'!$A$2:$A$2629,BA$4,'Retiro Mensual'!$B$2:$B$2629,$B339,'Retiro Mensual'!$C$2:$C$2629,BA$5)</f>
        <v>0</v>
      </c>
      <c r="BB339" s="13">
        <f>SUMIFS('Retiro Mensual'!$E$2:$E$2629,'Retiro Mensual'!$A$2:$A$2629,BB$4,'Retiro Mensual'!$B$2:$B$2629,$B339,'Retiro Mensual'!$C$2:$C$2629,BB$5)</f>
        <v>0</v>
      </c>
      <c r="BC339" s="13">
        <f>SUMIFS('Retiro Mensual'!$E$2:$E$2629,'Retiro Mensual'!$A$2:$A$2629,BC$4,'Retiro Mensual'!$B$2:$B$2629,$B339,'Retiro Mensual'!$C$2:$C$2629,BC$5)</f>
        <v>0</v>
      </c>
      <c r="BD339" s="13">
        <f>SUMIFS('Retiro Mensual'!$E$2:$E$2629,'Retiro Mensual'!$A$2:$A$2629,BD$4,'Retiro Mensual'!$B$2:$B$2629,$B339,'Retiro Mensual'!$C$2:$C$2629,BD$5)</f>
        <v>0</v>
      </c>
      <c r="BE339" s="13">
        <f>SUMIFS('Retiro Mensual'!$E$2:$E$2629,'Retiro Mensual'!$A$2:$A$2629,BE$4,'Retiro Mensual'!$B$2:$B$2629,$B339,'Retiro Mensual'!$C$2:$C$2629,BE$5)</f>
        <v>0</v>
      </c>
      <c r="BF339" s="13">
        <f>SUMIFS('Retiro Mensual'!$E$2:$E$2629,'Retiro Mensual'!$A$2:$A$2629,BF$4,'Retiro Mensual'!$B$2:$B$2629,$B339,'Retiro Mensual'!$C$2:$C$2629,BF$5)</f>
        <v>0</v>
      </c>
      <c r="BG339" s="13">
        <f>SUMIFS('Retiro Mensual'!$E$2:$E$2629,'Retiro Mensual'!$A$2:$A$2629,BG$4,'Retiro Mensual'!$B$2:$B$2629,$B339,'Retiro Mensual'!$C$2:$C$2629,BG$5)</f>
        <v>0</v>
      </c>
      <c r="BH339" s="13">
        <f>SUMIFS('Retiro Mensual'!$E$2:$E$2629,'Retiro Mensual'!$A$2:$A$2629,BH$4,'Retiro Mensual'!$B$2:$B$2629,$B339,'Retiro Mensual'!$C$2:$C$2629,BH$5)</f>
        <v>0</v>
      </c>
      <c r="BI339" s="13">
        <f>SUMIFS('Retiro Mensual'!$E$2:$E$2629,'Retiro Mensual'!$A$2:$A$2629,BI$4,'Retiro Mensual'!$B$2:$B$2629,$B339,'Retiro Mensual'!$C$2:$C$2629,BI$5)</f>
        <v>0</v>
      </c>
      <c r="BJ339" s="13">
        <f>SUMIFS('Retiro Mensual'!$E$2:$E$2629,'Retiro Mensual'!$A$2:$A$2629,BJ$4,'Retiro Mensual'!$B$2:$B$2629,$B339,'Retiro Mensual'!$C$2:$C$2629,BJ$5)</f>
        <v>0</v>
      </c>
      <c r="BK339" s="14">
        <f>SUMIFS('Retiro Mensual'!$E$2:$E$2629,'Retiro Mensual'!$A$2:$A$2629,BK$4,'Retiro Mensual'!$B$2:$B$2629,$B339,'Retiro Mensual'!$C$2:$C$2629,BK$5)</f>
        <v>0</v>
      </c>
      <c r="BL339" s="12">
        <f>SUMIFS('Retiro Mensual'!$E$2:$E$2629,'Retiro Mensual'!$A$2:$A$2629,BL$4,'Retiro Mensual'!$B$2:$B$2629,$B339,'Retiro Mensual'!$C$2:$C$2629,BL$5)</f>
        <v>0</v>
      </c>
      <c r="BM339" s="13">
        <f>SUMIFS('Retiro Mensual'!$E$2:$E$2629,'Retiro Mensual'!$A$2:$A$2629,BM$4,'Retiro Mensual'!$B$2:$B$2629,$B339,'Retiro Mensual'!$C$2:$C$2629,BM$5)</f>
        <v>0</v>
      </c>
      <c r="BN339" s="13">
        <f>SUMIFS('Retiro Mensual'!$E$2:$E$2629,'Retiro Mensual'!$A$2:$A$2629,BN$4,'Retiro Mensual'!$B$2:$B$2629,$B339,'Retiro Mensual'!$C$2:$C$2629,BN$5)</f>
        <v>0</v>
      </c>
      <c r="BO339" s="13">
        <f>SUMIFS('Retiro Mensual'!$E$2:$E$2629,'Retiro Mensual'!$A$2:$A$2629,BO$4,'Retiro Mensual'!$B$2:$B$2629,$B339,'Retiro Mensual'!$C$2:$C$2629,BO$5)</f>
        <v>0</v>
      </c>
      <c r="BP339" s="13">
        <f>SUMIFS('Retiro Mensual'!$E$2:$E$2629,'Retiro Mensual'!$A$2:$A$2629,BP$4,'Retiro Mensual'!$B$2:$B$2629,$B339,'Retiro Mensual'!$C$2:$C$2629,BP$5)</f>
        <v>0</v>
      </c>
      <c r="BQ339" s="13">
        <f>SUMIFS('Retiro Mensual'!$E$2:$E$2629,'Retiro Mensual'!$A$2:$A$2629,BQ$4,'Retiro Mensual'!$B$2:$B$2629,$B339,'Retiro Mensual'!$C$2:$C$2629,BQ$5)</f>
        <v>0</v>
      </c>
      <c r="BR339" s="13">
        <f>SUMIFS('Retiro Mensual'!$E$2:$E$2629,'Retiro Mensual'!$A$2:$A$2629,BR$4,'Retiro Mensual'!$B$2:$B$2629,$B339,'Retiro Mensual'!$C$2:$C$2629,BR$5)</f>
        <v>0</v>
      </c>
      <c r="BS339" s="13">
        <f>SUMIFS('Retiro Mensual'!$E$2:$E$2629,'Retiro Mensual'!$A$2:$A$2629,BS$4,'Retiro Mensual'!$B$2:$B$2629,$B339,'Retiro Mensual'!$C$2:$C$2629,BS$5)</f>
        <v>0</v>
      </c>
      <c r="BT339" s="13">
        <f>SUMIFS('Retiro Mensual'!$E$2:$E$2629,'Retiro Mensual'!$A$2:$A$2629,BT$4,'Retiro Mensual'!$B$2:$B$2629,$B339,'Retiro Mensual'!$C$2:$C$2629,BT$5)</f>
        <v>0</v>
      </c>
      <c r="BU339" s="13">
        <f>SUMIFS('Retiro Mensual'!$E$2:$E$2629,'Retiro Mensual'!$A$2:$A$2629,BU$4,'Retiro Mensual'!$B$2:$B$2629,$B339,'Retiro Mensual'!$C$2:$C$2629,BU$5)</f>
        <v>0</v>
      </c>
      <c r="BV339" s="13">
        <f>SUMIFS('Retiro Mensual'!$E$2:$E$2629,'Retiro Mensual'!$A$2:$A$2629,BV$4,'Retiro Mensual'!$B$2:$B$2629,$B339,'Retiro Mensual'!$C$2:$C$2629,BV$5)</f>
        <v>0</v>
      </c>
      <c r="BW339" s="14">
        <f>SUMIFS('Retiro Mensual'!$E$2:$E$2629,'Retiro Mensual'!$A$2:$A$2629,BW$4,'Retiro Mensual'!$B$2:$B$2629,$B339,'Retiro Mensual'!$C$2:$C$2629,BW$5)</f>
        <v>0</v>
      </c>
      <c r="BX339" s="13"/>
      <c r="BY339" s="12">
        <f>SUMIFS('Compra Ventas'!$E$2:$E$2700,'Compra Ventas'!$A$2:$A$2700,BY$4,'Compra Ventas'!$B$2:$B$2700,$B339,'Compra Ventas'!$C$2:$C$2700,BY$5)</f>
        <v>0</v>
      </c>
      <c r="BZ339" s="13">
        <f>SUMIFS('Compra Ventas'!$E$2:$E$2700,'Compra Ventas'!$A$2:$A$2700,BZ$4,'Compra Ventas'!$B$2:$B$2700,$B339,'Compra Ventas'!$C$2:$C$2700,BZ$5)</f>
        <v>0</v>
      </c>
      <c r="CA339" s="13">
        <f>SUMIFS('Compra Ventas'!$E$2:$E$2700,'Compra Ventas'!$A$2:$A$2700,CA$4,'Compra Ventas'!$B$2:$B$2700,$B339,'Compra Ventas'!$C$2:$C$2700,CA$5)</f>
        <v>0</v>
      </c>
      <c r="CB339" s="13">
        <f>SUMIFS('Compra Ventas'!$E$2:$E$2700,'Compra Ventas'!$A$2:$A$2700,CB$4,'Compra Ventas'!$B$2:$B$2700,$B339,'Compra Ventas'!$C$2:$C$2700,CB$5)</f>
        <v>0</v>
      </c>
      <c r="CC339" s="13">
        <f>SUMIFS('Compra Ventas'!$E$2:$E$2700,'Compra Ventas'!$A$2:$A$2700,CC$4,'Compra Ventas'!$B$2:$B$2700,$B339,'Compra Ventas'!$C$2:$C$2700,CC$5)</f>
        <v>0</v>
      </c>
      <c r="CD339" s="13">
        <f>SUMIFS('Compra Ventas'!$E$2:$E$2700,'Compra Ventas'!$A$2:$A$2700,CD$4,'Compra Ventas'!$B$2:$B$2700,$B339,'Compra Ventas'!$C$2:$C$2700,CD$5)</f>
        <v>0</v>
      </c>
      <c r="CE339" s="13">
        <f>SUMIFS('Compra Ventas'!$E$2:$E$2700,'Compra Ventas'!$A$2:$A$2700,CE$4,'Compra Ventas'!$B$2:$B$2700,$B339,'Compra Ventas'!$C$2:$C$2700,CE$5)</f>
        <v>0</v>
      </c>
      <c r="CF339" s="13">
        <f>SUMIFS('Compra Ventas'!$E$2:$E$2700,'Compra Ventas'!$A$2:$A$2700,CF$4,'Compra Ventas'!$B$2:$B$2700,$B339,'Compra Ventas'!$C$2:$C$2700,CF$5)</f>
        <v>0</v>
      </c>
      <c r="CG339" s="13">
        <f>SUMIFS('Compra Ventas'!$E$2:$E$2700,'Compra Ventas'!$A$2:$A$2700,CG$4,'Compra Ventas'!$B$2:$B$2700,$B339,'Compra Ventas'!$C$2:$C$2700,CG$5)</f>
        <v>0</v>
      </c>
      <c r="CH339" s="13">
        <f>SUMIFS('Compra Ventas'!$E$2:$E$2700,'Compra Ventas'!$A$2:$A$2700,CH$4,'Compra Ventas'!$B$2:$B$2700,$B339,'Compra Ventas'!$C$2:$C$2700,CH$5)</f>
        <v>0</v>
      </c>
      <c r="CI339" s="13">
        <f>SUMIFS('Compra Ventas'!$E$2:$E$2700,'Compra Ventas'!$A$2:$A$2700,CI$4,'Compra Ventas'!$B$2:$B$2700,$B339,'Compra Ventas'!$C$2:$C$2700,CI$5)</f>
        <v>0</v>
      </c>
      <c r="CJ339" s="14">
        <f>SUMIFS('Compra Ventas'!$E$2:$E$2700,'Compra Ventas'!$A$2:$A$2700,CJ$4,'Compra Ventas'!$B$2:$B$2700,$B339,'Compra Ventas'!$C$2:$C$2700,CJ$5)</f>
        <v>0</v>
      </c>
      <c r="CK339" s="12">
        <f>SUMIFS('Compra Ventas'!$E$2:$E$2700,'Compra Ventas'!$A$2:$A$2700,CK$4,'Compra Ventas'!$B$2:$B$2700,$B339,'Compra Ventas'!$C$2:$C$2700,CK$5)</f>
        <v>0</v>
      </c>
      <c r="CL339" s="13">
        <f>SUMIFS('Compra Ventas'!$E$2:$E$2700,'Compra Ventas'!$A$2:$A$2700,CL$4,'Compra Ventas'!$B$2:$B$2700,$B339,'Compra Ventas'!$C$2:$C$2700,CL$5)</f>
        <v>0</v>
      </c>
      <c r="CM339" s="13">
        <f>SUMIFS('Compra Ventas'!$E$2:$E$2700,'Compra Ventas'!$A$2:$A$2700,CM$4,'Compra Ventas'!$B$2:$B$2700,$B339,'Compra Ventas'!$C$2:$C$2700,CM$5)</f>
        <v>0</v>
      </c>
      <c r="CN339" s="13">
        <f>SUMIFS('Compra Ventas'!$E$2:$E$2700,'Compra Ventas'!$A$2:$A$2700,CN$4,'Compra Ventas'!$B$2:$B$2700,$B339,'Compra Ventas'!$C$2:$C$2700,CN$5)</f>
        <v>0</v>
      </c>
      <c r="CO339" s="13">
        <f>SUMIFS('Compra Ventas'!$E$2:$E$2700,'Compra Ventas'!$A$2:$A$2700,CO$4,'Compra Ventas'!$B$2:$B$2700,$B339,'Compra Ventas'!$C$2:$C$2700,CO$5)</f>
        <v>0</v>
      </c>
      <c r="CP339" s="13">
        <f>SUMIFS('Compra Ventas'!$E$2:$E$2700,'Compra Ventas'!$A$2:$A$2700,CP$4,'Compra Ventas'!$B$2:$B$2700,$B339,'Compra Ventas'!$C$2:$C$2700,CP$5)</f>
        <v>0</v>
      </c>
      <c r="CQ339" s="13">
        <f>SUMIFS('Compra Ventas'!$E$2:$E$2700,'Compra Ventas'!$A$2:$A$2700,CQ$4,'Compra Ventas'!$B$2:$B$2700,$B339,'Compra Ventas'!$C$2:$C$2700,CQ$5)</f>
        <v>0</v>
      </c>
      <c r="CR339" s="13">
        <f>SUMIFS('Compra Ventas'!$E$2:$E$2700,'Compra Ventas'!$A$2:$A$2700,CR$4,'Compra Ventas'!$B$2:$B$2700,$B339,'Compra Ventas'!$C$2:$C$2700,CR$5)</f>
        <v>0</v>
      </c>
      <c r="CS339" s="13">
        <f>SUMIFS('Compra Ventas'!$E$2:$E$2700,'Compra Ventas'!$A$2:$A$2700,CS$4,'Compra Ventas'!$B$2:$B$2700,$B339,'Compra Ventas'!$C$2:$C$2700,CS$5)</f>
        <v>0</v>
      </c>
      <c r="CT339" s="13">
        <f>SUMIFS('Compra Ventas'!$E$2:$E$2700,'Compra Ventas'!$A$2:$A$2700,CT$4,'Compra Ventas'!$B$2:$B$2700,$B339,'Compra Ventas'!$C$2:$C$2700,CT$5)</f>
        <v>0</v>
      </c>
      <c r="CU339" s="13">
        <f>SUMIFS('Compra Ventas'!$E$2:$E$2700,'Compra Ventas'!$A$2:$A$2700,CU$4,'Compra Ventas'!$B$2:$B$2700,$B339,'Compra Ventas'!$C$2:$C$2700,CU$5)</f>
        <v>0</v>
      </c>
      <c r="CV339" s="14">
        <f>SUMIFS('Compra Ventas'!$E$2:$E$2700,'Compra Ventas'!$A$2:$A$2700,CV$4,'Compra Ventas'!$B$2:$B$2700,$B339,'Compra Ventas'!$C$2:$C$2700,CV$5)</f>
        <v>0</v>
      </c>
      <c r="CW339" s="12">
        <f>SUMIFS('Compra Ventas'!$E$2:$E$2700,'Compra Ventas'!$A$2:$A$2700,CW$4,'Compra Ventas'!$B$2:$B$2700,$B339,'Compra Ventas'!$C$2:$C$2700,CW$5)</f>
        <v>0</v>
      </c>
      <c r="CX339" s="13">
        <f>SUMIFS('Compra Ventas'!$E$2:$E$2700,'Compra Ventas'!$A$2:$A$2700,CX$4,'Compra Ventas'!$B$2:$B$2700,$B339,'Compra Ventas'!$C$2:$C$2700,CX$5)</f>
        <v>0</v>
      </c>
      <c r="CY339" s="13">
        <f>SUMIFS('Compra Ventas'!$E$2:$E$2700,'Compra Ventas'!$A$2:$A$2700,CY$4,'Compra Ventas'!$B$2:$B$2700,$B339,'Compra Ventas'!$C$2:$C$2700,CY$5)</f>
        <v>0</v>
      </c>
      <c r="CZ339" s="13">
        <f>SUMIFS('Compra Ventas'!$E$2:$E$2700,'Compra Ventas'!$A$2:$A$2700,CZ$4,'Compra Ventas'!$B$2:$B$2700,$B339,'Compra Ventas'!$C$2:$C$2700,CZ$5)</f>
        <v>0</v>
      </c>
      <c r="DA339" s="13">
        <f>SUMIFS('Compra Ventas'!$E$2:$E$2700,'Compra Ventas'!$A$2:$A$2700,DA$4,'Compra Ventas'!$B$2:$B$2700,$B339,'Compra Ventas'!$C$2:$C$2700,DA$5)</f>
        <v>0</v>
      </c>
      <c r="DB339" s="13">
        <f>SUMIFS('Compra Ventas'!$E$2:$E$2700,'Compra Ventas'!$A$2:$A$2700,DB$4,'Compra Ventas'!$B$2:$B$2700,$B339,'Compra Ventas'!$C$2:$C$2700,DB$5)</f>
        <v>0</v>
      </c>
      <c r="DC339" s="13">
        <f>SUMIFS('Compra Ventas'!$E$2:$E$2700,'Compra Ventas'!$A$2:$A$2700,DC$4,'Compra Ventas'!$B$2:$B$2700,$B339,'Compra Ventas'!$C$2:$C$2700,DC$5)</f>
        <v>0</v>
      </c>
      <c r="DD339" s="13">
        <f>SUMIFS('Compra Ventas'!$E$2:$E$2700,'Compra Ventas'!$A$2:$A$2700,DD$4,'Compra Ventas'!$B$2:$B$2700,$B339,'Compra Ventas'!$C$2:$C$2700,DD$5)</f>
        <v>0</v>
      </c>
      <c r="DE339" s="13">
        <f>SUMIFS('Compra Ventas'!$E$2:$E$2700,'Compra Ventas'!$A$2:$A$2700,DE$4,'Compra Ventas'!$B$2:$B$2700,$B339,'Compra Ventas'!$C$2:$C$2700,DE$5)</f>
        <v>0</v>
      </c>
      <c r="DF339" s="13">
        <f>SUMIFS('Compra Ventas'!$E$2:$E$2700,'Compra Ventas'!$A$2:$A$2700,DF$4,'Compra Ventas'!$B$2:$B$2700,$B339,'Compra Ventas'!$C$2:$C$2700,DF$5)</f>
        <v>0</v>
      </c>
      <c r="DG339" s="13">
        <f>SUMIFS('Compra Ventas'!$E$2:$E$2700,'Compra Ventas'!$A$2:$A$2700,DG$4,'Compra Ventas'!$B$2:$B$2700,$B339,'Compra Ventas'!$C$2:$C$2700,DG$5)</f>
        <v>0</v>
      </c>
      <c r="DH339" s="14">
        <f>SUMIFS('Compra Ventas'!$E$2:$E$2700,'Compra Ventas'!$A$2:$A$2700,DH$4,'Compra Ventas'!$B$2:$B$2700,$B339,'Compra Ventas'!$C$2:$C$2700,DH$5)</f>
        <v>0</v>
      </c>
      <c r="DI339" s="84"/>
      <c r="DJ339" s="98">
        <f>SUMIFS('Ajuste Ciclado'!D$5:D$47,'Ajuste Ciclado'!$C$5:$C$47,Balance!DJ$4,'Ajuste Ciclado'!$B$5:$B$47,Balance!$B339)</f>
        <v>0</v>
      </c>
      <c r="DK339" s="99">
        <f>SUMIFS('Ajuste Ciclado'!E$5:E$47,'Ajuste Ciclado'!$C$5:$C$47,Balance!DK$4,'Ajuste Ciclado'!$B$5:$B$47,Balance!$B339)</f>
        <v>0</v>
      </c>
      <c r="DL339" s="99">
        <f>SUMIFS('Ajuste Ciclado'!F$5:F$47,'Ajuste Ciclado'!$C$5:$C$47,Balance!DL$4,'Ajuste Ciclado'!$B$5:$B$47,Balance!$B339)</f>
        <v>0</v>
      </c>
      <c r="DM339" s="99">
        <f>SUMIFS('Ajuste Ciclado'!G$5:G$47,'Ajuste Ciclado'!$C$5:$C$47,Balance!DM$4,'Ajuste Ciclado'!$B$5:$B$47,Balance!$B339)</f>
        <v>0</v>
      </c>
      <c r="DN339" s="99">
        <f>SUMIFS('Ajuste Ciclado'!H$5:H$47,'Ajuste Ciclado'!$C$5:$C$47,Balance!DN$4,'Ajuste Ciclado'!$B$5:$B$47,Balance!$B339)</f>
        <v>0</v>
      </c>
      <c r="DO339" s="99">
        <f>SUMIFS('Ajuste Ciclado'!I$5:I$47,'Ajuste Ciclado'!$C$5:$C$47,Balance!DO$4,'Ajuste Ciclado'!$B$5:$B$47,Balance!$B339)</f>
        <v>0</v>
      </c>
      <c r="DP339" s="99">
        <f>SUMIFS('Ajuste Ciclado'!J$5:J$47,'Ajuste Ciclado'!$C$5:$C$47,Balance!DP$4,'Ajuste Ciclado'!$B$5:$B$47,Balance!$B339)</f>
        <v>0</v>
      </c>
      <c r="DQ339" s="99">
        <f>SUMIFS('Ajuste Ciclado'!K$5:K$47,'Ajuste Ciclado'!$C$5:$C$47,Balance!DQ$4,'Ajuste Ciclado'!$B$5:$B$47,Balance!$B339)</f>
        <v>0</v>
      </c>
      <c r="DR339" s="99">
        <f>SUMIFS('Ajuste Ciclado'!L$5:L$47,'Ajuste Ciclado'!$C$5:$C$47,Balance!DR$4,'Ajuste Ciclado'!$B$5:$B$47,Balance!$B339)</f>
        <v>0</v>
      </c>
      <c r="DS339" s="99">
        <f>SUMIFS('Ajuste Ciclado'!M$5:M$47,'Ajuste Ciclado'!$C$5:$C$47,Balance!DS$4,'Ajuste Ciclado'!$B$5:$B$47,Balance!$B339)</f>
        <v>0</v>
      </c>
      <c r="DT339" s="99">
        <f>SUMIFS('Ajuste Ciclado'!N$5:N$47,'Ajuste Ciclado'!$C$5:$C$47,Balance!DT$4,'Ajuste Ciclado'!$B$5:$B$47,Balance!$B339)</f>
        <v>0</v>
      </c>
      <c r="DU339" s="100">
        <f>SUMIFS('Ajuste Ciclado'!O$5:O$47,'Ajuste Ciclado'!$C$5:$C$47,Balance!DU$4,'Ajuste Ciclado'!$B$5:$B$47,Balance!$B339)</f>
        <v>0</v>
      </c>
      <c r="DV339" s="98">
        <f>SUMIFS('Ajuste Ciclado'!D$5:D$47,'Ajuste Ciclado'!$C$5:$C$47,Balance!DV$4,'Ajuste Ciclado'!$B$5:$B$47,Balance!$B339)</f>
        <v>0</v>
      </c>
      <c r="DW339" s="99">
        <f>SUMIFS('Ajuste Ciclado'!E$5:E$47,'Ajuste Ciclado'!$C$5:$C$47,Balance!DW$4,'Ajuste Ciclado'!$B$5:$B$47,Balance!$B339)</f>
        <v>0</v>
      </c>
      <c r="DX339" s="99">
        <f>SUMIFS('Ajuste Ciclado'!F$5:F$47,'Ajuste Ciclado'!$C$5:$C$47,Balance!DX$4,'Ajuste Ciclado'!$B$5:$B$47,Balance!$B339)</f>
        <v>0</v>
      </c>
      <c r="DY339" s="99">
        <f>SUMIFS('Ajuste Ciclado'!G$5:G$47,'Ajuste Ciclado'!$C$5:$C$47,Balance!DY$4,'Ajuste Ciclado'!$B$5:$B$47,Balance!$B339)</f>
        <v>0</v>
      </c>
      <c r="DZ339" s="99">
        <f>SUMIFS('Ajuste Ciclado'!H$5:H$47,'Ajuste Ciclado'!$C$5:$C$47,Balance!DZ$4,'Ajuste Ciclado'!$B$5:$B$47,Balance!$B339)</f>
        <v>0</v>
      </c>
      <c r="EA339" s="99">
        <f>SUMIFS('Ajuste Ciclado'!I$5:I$47,'Ajuste Ciclado'!$C$5:$C$47,Balance!EA$4,'Ajuste Ciclado'!$B$5:$B$47,Balance!$B339)</f>
        <v>0</v>
      </c>
      <c r="EB339" s="99">
        <f>SUMIFS('Ajuste Ciclado'!J$5:J$47,'Ajuste Ciclado'!$C$5:$C$47,Balance!EB$4,'Ajuste Ciclado'!$B$5:$B$47,Balance!$B339)</f>
        <v>0</v>
      </c>
      <c r="EC339" s="99">
        <f>SUMIFS('Ajuste Ciclado'!K$5:K$47,'Ajuste Ciclado'!$C$5:$C$47,Balance!EC$4,'Ajuste Ciclado'!$B$5:$B$47,Balance!$B339)</f>
        <v>0</v>
      </c>
      <c r="ED339" s="99">
        <f>SUMIFS('Ajuste Ciclado'!L$5:L$47,'Ajuste Ciclado'!$C$5:$C$47,Balance!ED$4,'Ajuste Ciclado'!$B$5:$B$47,Balance!$B339)</f>
        <v>0</v>
      </c>
      <c r="EE339" s="99">
        <f>SUMIFS('Ajuste Ciclado'!M$5:M$47,'Ajuste Ciclado'!$C$5:$C$47,Balance!EE$4,'Ajuste Ciclado'!$B$5:$B$47,Balance!$B339)</f>
        <v>0</v>
      </c>
      <c r="EF339" s="99">
        <f>SUMIFS('Ajuste Ciclado'!N$5:N$47,'Ajuste Ciclado'!$C$5:$C$47,Balance!EF$4,'Ajuste Ciclado'!$B$5:$B$47,Balance!$B339)</f>
        <v>0</v>
      </c>
      <c r="EG339" s="100">
        <f>SUMIFS('Ajuste Ciclado'!O$5:O$47,'Ajuste Ciclado'!$C$5:$C$47,Balance!EG$4,'Ajuste Ciclado'!$B$5:$B$47,Balance!$B339)</f>
        <v>0</v>
      </c>
      <c r="EH339" s="98">
        <f>SUMIFS('Ajuste Ciclado'!D$5:D$47,'Ajuste Ciclado'!$C$5:$C$47,Balance!EH$4,'Ajuste Ciclado'!$B$5:$B$47,Balance!$B339)</f>
        <v>0</v>
      </c>
      <c r="EI339" s="99">
        <f>SUMIFS('Ajuste Ciclado'!E$5:E$47,'Ajuste Ciclado'!$C$5:$C$47,Balance!EI$4,'Ajuste Ciclado'!$B$5:$B$47,Balance!$B339)</f>
        <v>0</v>
      </c>
      <c r="EJ339" s="99">
        <f>SUMIFS('Ajuste Ciclado'!F$5:F$47,'Ajuste Ciclado'!$C$5:$C$47,Balance!EJ$4,'Ajuste Ciclado'!$B$5:$B$47,Balance!$B339)</f>
        <v>0</v>
      </c>
      <c r="EK339" s="99">
        <f>SUMIFS('Ajuste Ciclado'!G$5:G$47,'Ajuste Ciclado'!$C$5:$C$47,Balance!EK$4,'Ajuste Ciclado'!$B$5:$B$47,Balance!$B339)</f>
        <v>0</v>
      </c>
      <c r="EL339" s="99">
        <f>SUMIFS('Ajuste Ciclado'!H$5:H$47,'Ajuste Ciclado'!$C$5:$C$47,Balance!EL$4,'Ajuste Ciclado'!$B$5:$B$47,Balance!$B339)</f>
        <v>0</v>
      </c>
      <c r="EM339" s="99">
        <f>SUMIFS('Ajuste Ciclado'!I$5:I$47,'Ajuste Ciclado'!$C$5:$C$47,Balance!EM$4,'Ajuste Ciclado'!$B$5:$B$47,Balance!$B339)</f>
        <v>0</v>
      </c>
      <c r="EN339" s="99">
        <f>SUMIFS('Ajuste Ciclado'!J$5:J$47,'Ajuste Ciclado'!$C$5:$C$47,Balance!EN$4,'Ajuste Ciclado'!$B$5:$B$47,Balance!$B339)</f>
        <v>0</v>
      </c>
      <c r="EO339" s="99">
        <f>SUMIFS('Ajuste Ciclado'!K$5:K$47,'Ajuste Ciclado'!$C$5:$C$47,Balance!EO$4,'Ajuste Ciclado'!$B$5:$B$47,Balance!$B339)</f>
        <v>0</v>
      </c>
      <c r="EP339" s="99">
        <f>SUMIFS('Ajuste Ciclado'!L$5:L$47,'Ajuste Ciclado'!$C$5:$C$47,Balance!EP$4,'Ajuste Ciclado'!$B$5:$B$47,Balance!$B339)</f>
        <v>0</v>
      </c>
      <c r="EQ339" s="99">
        <f>SUMIFS('Ajuste Ciclado'!M$5:M$47,'Ajuste Ciclado'!$C$5:$C$47,Balance!EQ$4,'Ajuste Ciclado'!$B$5:$B$47,Balance!$B339)</f>
        <v>0</v>
      </c>
      <c r="ER339" s="99">
        <f>SUMIFS('Ajuste Ciclado'!N$5:N$47,'Ajuste Ciclado'!$C$5:$C$47,Balance!ER$4,'Ajuste Ciclado'!$B$5:$B$47,Balance!$B339)</f>
        <v>0</v>
      </c>
      <c r="ES339" s="100">
        <f>SUMIFS('Ajuste Ciclado'!O$5:O$47,'Ajuste Ciclado'!$C$5:$C$47,Balance!ES$4,'Ajuste Ciclado'!$B$5:$B$47,Balance!$B339)</f>
        <v>0</v>
      </c>
      <c r="ET339" s="84"/>
      <c r="EU339" s="12">
        <f t="shared" si="428"/>
        <v>64092.022403087882</v>
      </c>
      <c r="EV339" s="13">
        <f t="shared" si="393"/>
        <v>46212.944494333657</v>
      </c>
      <c r="EW339" s="13">
        <f t="shared" si="394"/>
        <v>50132.46969663132</v>
      </c>
      <c r="EX339" s="13">
        <f t="shared" si="395"/>
        <v>32352.335540370259</v>
      </c>
      <c r="EY339" s="13">
        <f t="shared" si="396"/>
        <v>25726.718610056731</v>
      </c>
      <c r="EZ339" s="13">
        <f t="shared" si="397"/>
        <v>15137.4085807355</v>
      </c>
      <c r="FA339" s="13">
        <f t="shared" si="398"/>
        <v>19337.14409662176</v>
      </c>
      <c r="FB339" s="13">
        <f t="shared" si="399"/>
        <v>27633.376750926702</v>
      </c>
      <c r="FC339" s="13">
        <f t="shared" si="400"/>
        <v>31934.575323683792</v>
      </c>
      <c r="FD339" s="13">
        <f t="shared" si="401"/>
        <v>8306.9945578422703</v>
      </c>
      <c r="FE339" s="13">
        <f t="shared" si="402"/>
        <v>2024.3764195007229</v>
      </c>
      <c r="FF339" s="14">
        <f t="shared" si="403"/>
        <v>4169.8115101021494</v>
      </c>
      <c r="FG339" s="12">
        <f t="shared" si="404"/>
        <v>64221.161358081867</v>
      </c>
      <c r="FH339" s="13">
        <f t="shared" si="405"/>
        <v>46498.686103414802</v>
      </c>
      <c r="FI339" s="13">
        <f t="shared" si="406"/>
        <v>50626.907701846161</v>
      </c>
      <c r="FJ339" s="13">
        <f t="shared" si="407"/>
        <v>34300.063673040437</v>
      </c>
      <c r="FK339" s="13">
        <f t="shared" si="408"/>
        <v>25240.449674339969</v>
      </c>
      <c r="FL339" s="13">
        <f t="shared" si="409"/>
        <v>15270.05462563569</v>
      </c>
      <c r="FM339" s="13">
        <f t="shared" si="410"/>
        <v>20366.685096491019</v>
      </c>
      <c r="FN339" s="13">
        <f t="shared" si="411"/>
        <v>27801.513953025169</v>
      </c>
      <c r="FO339" s="13">
        <f t="shared" si="412"/>
        <v>32550.637842643438</v>
      </c>
      <c r="FP339" s="13">
        <f t="shared" si="413"/>
        <v>12764.59762201951</v>
      </c>
      <c r="FQ339" s="13">
        <f t="shared" si="414"/>
        <v>15784.789273113989</v>
      </c>
      <c r="FR339" s="14">
        <f t="shared" si="415"/>
        <v>20868.430065508139</v>
      </c>
      <c r="FS339" s="12">
        <f t="shared" si="416"/>
        <v>64243.990450958598</v>
      </c>
      <c r="FT339" s="13">
        <f t="shared" si="417"/>
        <v>46503.599240833792</v>
      </c>
      <c r="FU339" s="13">
        <f t="shared" si="418"/>
        <v>50440.453771322078</v>
      </c>
      <c r="FV339" s="13">
        <f t="shared" si="419"/>
        <v>34045.284237582848</v>
      </c>
      <c r="FW339" s="13">
        <f t="shared" si="420"/>
        <v>26153.69137750259</v>
      </c>
      <c r="FX339" s="13">
        <f t="shared" si="421"/>
        <v>16278.816016602599</v>
      </c>
      <c r="FY339" s="13">
        <f t="shared" si="422"/>
        <v>22058.506014101698</v>
      </c>
      <c r="FZ339" s="13">
        <f t="shared" si="423"/>
        <v>30738.919503957339</v>
      </c>
      <c r="GA339" s="13">
        <f t="shared" si="424"/>
        <v>35273.573866710867</v>
      </c>
      <c r="GB339" s="13">
        <f t="shared" si="425"/>
        <v>29003.930382009501</v>
      </c>
      <c r="GC339" s="13">
        <f t="shared" si="426"/>
        <v>32542.999943852301</v>
      </c>
      <c r="GD339" s="14">
        <f t="shared" si="427"/>
        <v>34179.694478712612</v>
      </c>
      <c r="GE339" s="84"/>
      <c r="GF339" s="12">
        <f t="shared" si="429"/>
        <v>327060.17798389273</v>
      </c>
      <c r="GG339" s="13">
        <f t="shared" si="429"/>
        <v>366293.97698916018</v>
      </c>
      <c r="GH339" s="14">
        <f t="shared" si="429"/>
        <v>421463.45928414684</v>
      </c>
      <c r="GI339" s="6">
        <f t="shared" si="430"/>
        <v>1</v>
      </c>
      <c r="GJ339" s="12">
        <f t="shared" si="431"/>
        <v>0</v>
      </c>
      <c r="GK339" s="13">
        <f t="shared" si="432"/>
        <v>0</v>
      </c>
      <c r="GL339" s="14">
        <f t="shared" si="433"/>
        <v>0</v>
      </c>
      <c r="GM339" s="84"/>
      <c r="GN339" s="66">
        <f t="shared" si="434"/>
        <v>0</v>
      </c>
      <c r="GO339" s="84"/>
      <c r="GP339" s="63" t="str" cm="1">
        <f t="array" ref="GP339">INDEX($GF$4:$GH$4,1,GI339)</f>
        <v>Sample 1</v>
      </c>
      <c r="GQ339" s="12">
        <f t="shared" si="385"/>
        <v>2024.3764195007229</v>
      </c>
      <c r="GR339" s="13">
        <f t="shared" si="385"/>
        <v>4169.8115101021494</v>
      </c>
      <c r="GS339" s="14">
        <f t="shared" si="385"/>
        <v>8306.9945578422703</v>
      </c>
      <c r="GT339" s="12">
        <f t="shared" si="386"/>
        <v>12764.59762201951</v>
      </c>
      <c r="GU339" s="13">
        <f t="shared" si="386"/>
        <v>15270.05462563569</v>
      </c>
      <c r="GV339" s="14">
        <f t="shared" si="386"/>
        <v>15784.789273113989</v>
      </c>
      <c r="GW339" s="12">
        <f t="shared" si="387"/>
        <v>16278.816016602599</v>
      </c>
      <c r="GX339" s="13">
        <f t="shared" si="387"/>
        <v>22058.506014101698</v>
      </c>
      <c r="GY339" s="14">
        <f t="shared" si="387"/>
        <v>26153.69137750259</v>
      </c>
      <c r="GZ339" s="84" t="str">
        <f t="shared" si="390"/>
        <v>Sample 1</v>
      </c>
      <c r="HA339" s="12">
        <f t="shared" si="435"/>
        <v>0</v>
      </c>
      <c r="HB339" s="13">
        <f t="shared" si="435"/>
        <v>0</v>
      </c>
      <c r="HC339" s="14">
        <f t="shared" si="435"/>
        <v>0</v>
      </c>
      <c r="HD339" s="6">
        <f t="shared" si="391"/>
        <v>0</v>
      </c>
      <c r="HE339" s="84" t="str">
        <f t="shared" si="392"/>
        <v>Ok</v>
      </c>
    </row>
    <row r="340" spans="2:213" hidden="1" x14ac:dyDescent="0.3">
      <c r="B340" s="84" t="s">
        <v>159</v>
      </c>
      <c r="C340" s="12">
        <f>SUMIFS(Inyecciones!$E$2:$E$14185,Inyecciones!$A$2:$A$14185,Balance!C$4,Inyecciones!$B$2:$B$14185,Balance!$B340,Inyecciones!$C$2:$C$14185,Balance!C$5)</f>
        <v>0</v>
      </c>
      <c r="D340" s="13">
        <f>SUMIFS(Inyecciones!$E$2:$E$14185,Inyecciones!$A$2:$A$14185,Balance!D$4,Inyecciones!$B$2:$B$14185,Balance!$B340,Inyecciones!$C$2:$C$14185,Balance!D$5)</f>
        <v>0</v>
      </c>
      <c r="E340" s="13">
        <f>SUMIFS(Inyecciones!$E$2:$E$14185,Inyecciones!$A$2:$A$14185,Balance!E$4,Inyecciones!$B$2:$B$14185,Balance!$B340,Inyecciones!$C$2:$C$14185,Balance!E$5)</f>
        <v>0</v>
      </c>
      <c r="F340" s="13">
        <f>SUMIFS(Inyecciones!$E$2:$E$14185,Inyecciones!$A$2:$A$14185,Balance!F$4,Inyecciones!$B$2:$B$14185,Balance!$B340,Inyecciones!$C$2:$C$14185,Balance!F$5)</f>
        <v>0</v>
      </c>
      <c r="G340" s="13">
        <f>SUMIFS(Inyecciones!$E$2:$E$14185,Inyecciones!$A$2:$A$14185,Balance!G$4,Inyecciones!$B$2:$B$14185,Balance!$B340,Inyecciones!$C$2:$C$14185,Balance!G$5)</f>
        <v>0</v>
      </c>
      <c r="H340" s="13">
        <f>SUMIFS(Inyecciones!$E$2:$E$14185,Inyecciones!$A$2:$A$14185,Balance!H$4,Inyecciones!$B$2:$B$14185,Balance!$B340,Inyecciones!$C$2:$C$14185,Balance!H$5)</f>
        <v>0</v>
      </c>
      <c r="I340" s="13">
        <f>SUMIFS(Inyecciones!$E$2:$E$14185,Inyecciones!$A$2:$A$14185,Balance!I$4,Inyecciones!$B$2:$B$14185,Balance!$B340,Inyecciones!$C$2:$C$14185,Balance!I$5)</f>
        <v>0</v>
      </c>
      <c r="J340" s="13">
        <f>SUMIFS(Inyecciones!$E$2:$E$14185,Inyecciones!$A$2:$A$14185,Balance!J$4,Inyecciones!$B$2:$B$14185,Balance!$B340,Inyecciones!$C$2:$C$14185,Balance!J$5)</f>
        <v>0</v>
      </c>
      <c r="K340" s="13">
        <f>SUMIFS(Inyecciones!$E$2:$E$14185,Inyecciones!$A$2:$A$14185,Balance!K$4,Inyecciones!$B$2:$B$14185,Balance!$B340,Inyecciones!$C$2:$C$14185,Balance!K$5)</f>
        <v>1.590857739822285</v>
      </c>
      <c r="L340" s="13">
        <f>SUMIFS(Inyecciones!$E$2:$E$14185,Inyecciones!$A$2:$A$14185,Balance!L$4,Inyecciones!$B$2:$B$14185,Balance!$B340,Inyecciones!$C$2:$C$14185,Balance!L$5)</f>
        <v>0</v>
      </c>
      <c r="M340" s="13">
        <f>SUMIFS(Inyecciones!$E$2:$E$14185,Inyecciones!$A$2:$A$14185,Balance!M$4,Inyecciones!$B$2:$B$14185,Balance!$B340,Inyecciones!$C$2:$C$14185,Balance!M$5)</f>
        <v>0</v>
      </c>
      <c r="N340" s="14">
        <f>SUMIFS(Inyecciones!$E$2:$E$14185,Inyecciones!$A$2:$A$14185,Balance!N$4,Inyecciones!$B$2:$B$14185,Balance!$B340,Inyecciones!$C$2:$C$14185,Balance!N$5)</f>
        <v>2.2914576346387152</v>
      </c>
      <c r="O340" s="12">
        <f>SUMIFS(Inyecciones!$E$2:$E$14185,Inyecciones!$A$2:$A$14185,Balance!O$4,Inyecciones!$B$2:$B$14185,Balance!$B340,Inyecciones!$C$2:$C$14185,Balance!O$5)</f>
        <v>0</v>
      </c>
      <c r="P340" s="13">
        <f>SUMIFS(Inyecciones!$E$2:$E$14185,Inyecciones!$A$2:$A$14185,Balance!P$4,Inyecciones!$B$2:$B$14185,Balance!$B340,Inyecciones!$C$2:$C$14185,Balance!P$5)</f>
        <v>0</v>
      </c>
      <c r="Q340" s="13">
        <f>SUMIFS(Inyecciones!$E$2:$E$14185,Inyecciones!$A$2:$A$14185,Balance!Q$4,Inyecciones!$B$2:$B$14185,Balance!$B340,Inyecciones!$C$2:$C$14185,Balance!Q$5)</f>
        <v>0</v>
      </c>
      <c r="R340" s="13">
        <f>SUMIFS(Inyecciones!$E$2:$E$14185,Inyecciones!$A$2:$A$14185,Balance!R$4,Inyecciones!$B$2:$B$14185,Balance!$B340,Inyecciones!$C$2:$C$14185,Balance!R$5)</f>
        <v>0</v>
      </c>
      <c r="S340" s="13">
        <f>SUMIFS(Inyecciones!$E$2:$E$14185,Inyecciones!$A$2:$A$14185,Balance!S$4,Inyecciones!$B$2:$B$14185,Balance!$B340,Inyecciones!$C$2:$C$14185,Balance!S$5)</f>
        <v>0</v>
      </c>
      <c r="T340" s="13">
        <f>SUMIFS(Inyecciones!$E$2:$E$14185,Inyecciones!$A$2:$A$14185,Balance!T$4,Inyecciones!$B$2:$B$14185,Balance!$B340,Inyecciones!$C$2:$C$14185,Balance!T$5)</f>
        <v>0</v>
      </c>
      <c r="U340" s="13">
        <f>SUMIFS(Inyecciones!$E$2:$E$14185,Inyecciones!$A$2:$A$14185,Balance!U$4,Inyecciones!$B$2:$B$14185,Balance!$B340,Inyecciones!$C$2:$C$14185,Balance!U$5)</f>
        <v>0</v>
      </c>
      <c r="V340" s="13">
        <f>SUMIFS(Inyecciones!$E$2:$E$14185,Inyecciones!$A$2:$A$14185,Balance!V$4,Inyecciones!$B$2:$B$14185,Balance!$B340,Inyecciones!$C$2:$C$14185,Balance!V$5)</f>
        <v>0</v>
      </c>
      <c r="W340" s="13">
        <f>SUMIFS(Inyecciones!$E$2:$E$14185,Inyecciones!$A$2:$A$14185,Balance!W$4,Inyecciones!$B$2:$B$14185,Balance!$B340,Inyecciones!$C$2:$C$14185,Balance!W$5)</f>
        <v>0</v>
      </c>
      <c r="X340" s="13">
        <f>SUMIFS(Inyecciones!$E$2:$E$14185,Inyecciones!$A$2:$A$14185,Balance!X$4,Inyecciones!$B$2:$B$14185,Balance!$B340,Inyecciones!$C$2:$C$14185,Balance!X$5)</f>
        <v>1.342171015926669E-2</v>
      </c>
      <c r="Y340" s="13">
        <f>SUMIFS(Inyecciones!$E$2:$E$14185,Inyecciones!$A$2:$A$14185,Balance!Y$4,Inyecciones!$B$2:$B$14185,Balance!$B340,Inyecciones!$C$2:$C$14185,Balance!Y$5)</f>
        <v>0</v>
      </c>
      <c r="Z340" s="14">
        <f>SUMIFS(Inyecciones!$E$2:$E$14185,Inyecciones!$A$2:$A$14185,Balance!Z$4,Inyecciones!$B$2:$B$14185,Balance!$B340,Inyecciones!$C$2:$C$14185,Balance!Z$5)</f>
        <v>0.9551223291042743</v>
      </c>
      <c r="AA340" s="12">
        <f>SUMIFS(Inyecciones!$E$2:$E$14185,Inyecciones!$A$2:$A$14185,Balance!AA$4,Inyecciones!$B$2:$B$14185,Balance!$B340,Inyecciones!$C$2:$C$14185,Balance!AA$5)</f>
        <v>0</v>
      </c>
      <c r="AB340" s="13">
        <f>SUMIFS(Inyecciones!$E$2:$E$14185,Inyecciones!$A$2:$A$14185,Balance!AB$4,Inyecciones!$B$2:$B$14185,Balance!$B340,Inyecciones!$C$2:$C$14185,Balance!AB$5)</f>
        <v>0</v>
      </c>
      <c r="AC340" s="13">
        <f>SUMIFS(Inyecciones!$E$2:$E$14185,Inyecciones!$A$2:$A$14185,Balance!AC$4,Inyecciones!$B$2:$B$14185,Balance!$B340,Inyecciones!$C$2:$C$14185,Balance!AC$5)</f>
        <v>0</v>
      </c>
      <c r="AD340" s="13">
        <f>SUMIFS(Inyecciones!$E$2:$E$14185,Inyecciones!$A$2:$A$14185,Balance!AD$4,Inyecciones!$B$2:$B$14185,Balance!$B340,Inyecciones!$C$2:$C$14185,Balance!AD$5)</f>
        <v>0</v>
      </c>
      <c r="AE340" s="13">
        <f>SUMIFS(Inyecciones!$E$2:$E$14185,Inyecciones!$A$2:$A$14185,Balance!AE$4,Inyecciones!$B$2:$B$14185,Balance!$B340,Inyecciones!$C$2:$C$14185,Balance!AE$5)</f>
        <v>0</v>
      </c>
      <c r="AF340" s="13">
        <f>SUMIFS(Inyecciones!$E$2:$E$14185,Inyecciones!$A$2:$A$14185,Balance!AF$4,Inyecciones!$B$2:$B$14185,Balance!$B340,Inyecciones!$C$2:$C$14185,Balance!AF$5)</f>
        <v>0</v>
      </c>
      <c r="AG340" s="13">
        <f>SUMIFS(Inyecciones!$E$2:$E$14185,Inyecciones!$A$2:$A$14185,Balance!AG$4,Inyecciones!$B$2:$B$14185,Balance!$B340,Inyecciones!$C$2:$C$14185,Balance!AG$5)</f>
        <v>0</v>
      </c>
      <c r="AH340" s="13">
        <f>SUMIFS(Inyecciones!$E$2:$E$14185,Inyecciones!$A$2:$A$14185,Balance!AH$4,Inyecciones!$B$2:$B$14185,Balance!$B340,Inyecciones!$C$2:$C$14185,Balance!AH$5)</f>
        <v>0</v>
      </c>
      <c r="AI340" s="13">
        <f>SUMIFS(Inyecciones!$E$2:$E$14185,Inyecciones!$A$2:$A$14185,Balance!AI$4,Inyecciones!$B$2:$B$14185,Balance!$B340,Inyecciones!$C$2:$C$14185,Balance!AI$5)</f>
        <v>0</v>
      </c>
      <c r="AJ340" s="13">
        <f>SUMIFS(Inyecciones!$E$2:$E$14185,Inyecciones!$A$2:$A$14185,Balance!AJ$4,Inyecciones!$B$2:$B$14185,Balance!$B340,Inyecciones!$C$2:$C$14185,Balance!AJ$5)</f>
        <v>2.3144539540191582</v>
      </c>
      <c r="AK340" s="13">
        <f>SUMIFS(Inyecciones!$E$2:$E$14185,Inyecciones!$A$2:$A$14185,Balance!AK$4,Inyecciones!$B$2:$B$14185,Balance!$B340,Inyecciones!$C$2:$C$14185,Balance!AK$5)</f>
        <v>1.227045274727927</v>
      </c>
      <c r="AL340" s="14">
        <f>SUMIFS(Inyecciones!$E$2:$E$14185,Inyecciones!$A$2:$A$14185,Balance!AL$4,Inyecciones!$B$2:$B$14185,Balance!$B340,Inyecciones!$C$2:$C$14185,Balance!AL$5)</f>
        <v>4.7014010186784878</v>
      </c>
      <c r="AM340" s="13"/>
      <c r="AN340" s="12">
        <f>SUMIFS('Retiro Mensual'!$E$2:$E$2629,'Retiro Mensual'!$A$2:$A$2629,AN$4,'Retiro Mensual'!$B$2:$B$2629,$B340,'Retiro Mensual'!$C$2:$C$2629,AN$5)</f>
        <v>0</v>
      </c>
      <c r="AO340" s="13">
        <f>SUMIFS('Retiro Mensual'!$E$2:$E$2629,'Retiro Mensual'!$A$2:$A$2629,AO$4,'Retiro Mensual'!$B$2:$B$2629,$B340,'Retiro Mensual'!$C$2:$C$2629,AO$5)</f>
        <v>0</v>
      </c>
      <c r="AP340" s="13">
        <f>SUMIFS('Retiro Mensual'!$E$2:$E$2629,'Retiro Mensual'!$A$2:$A$2629,AP$4,'Retiro Mensual'!$B$2:$B$2629,$B340,'Retiro Mensual'!$C$2:$C$2629,AP$5)</f>
        <v>0</v>
      </c>
      <c r="AQ340" s="13">
        <f>SUMIFS('Retiro Mensual'!$E$2:$E$2629,'Retiro Mensual'!$A$2:$A$2629,AQ$4,'Retiro Mensual'!$B$2:$B$2629,$B340,'Retiro Mensual'!$C$2:$C$2629,AQ$5)</f>
        <v>0</v>
      </c>
      <c r="AR340" s="13">
        <f>SUMIFS('Retiro Mensual'!$E$2:$E$2629,'Retiro Mensual'!$A$2:$A$2629,AR$4,'Retiro Mensual'!$B$2:$B$2629,$B340,'Retiro Mensual'!$C$2:$C$2629,AR$5)</f>
        <v>0</v>
      </c>
      <c r="AS340" s="13">
        <f>SUMIFS('Retiro Mensual'!$E$2:$E$2629,'Retiro Mensual'!$A$2:$A$2629,AS$4,'Retiro Mensual'!$B$2:$B$2629,$B340,'Retiro Mensual'!$C$2:$C$2629,AS$5)</f>
        <v>0</v>
      </c>
      <c r="AT340" s="13">
        <f>SUMIFS('Retiro Mensual'!$E$2:$E$2629,'Retiro Mensual'!$A$2:$A$2629,AT$4,'Retiro Mensual'!$B$2:$B$2629,$B340,'Retiro Mensual'!$C$2:$C$2629,AT$5)</f>
        <v>0</v>
      </c>
      <c r="AU340" s="13">
        <f>SUMIFS('Retiro Mensual'!$E$2:$E$2629,'Retiro Mensual'!$A$2:$A$2629,AU$4,'Retiro Mensual'!$B$2:$B$2629,$B340,'Retiro Mensual'!$C$2:$C$2629,AU$5)</f>
        <v>0</v>
      </c>
      <c r="AV340" s="13">
        <f>SUMIFS('Retiro Mensual'!$E$2:$E$2629,'Retiro Mensual'!$A$2:$A$2629,AV$4,'Retiro Mensual'!$B$2:$B$2629,$B340,'Retiro Mensual'!$C$2:$C$2629,AV$5)</f>
        <v>0</v>
      </c>
      <c r="AW340" s="13">
        <f>SUMIFS('Retiro Mensual'!$E$2:$E$2629,'Retiro Mensual'!$A$2:$A$2629,AW$4,'Retiro Mensual'!$B$2:$B$2629,$B340,'Retiro Mensual'!$C$2:$C$2629,AW$5)</f>
        <v>0</v>
      </c>
      <c r="AX340" s="13">
        <f>SUMIFS('Retiro Mensual'!$E$2:$E$2629,'Retiro Mensual'!$A$2:$A$2629,AX$4,'Retiro Mensual'!$B$2:$B$2629,$B340,'Retiro Mensual'!$C$2:$C$2629,AX$5)</f>
        <v>0</v>
      </c>
      <c r="AY340" s="14">
        <f>SUMIFS('Retiro Mensual'!$E$2:$E$2629,'Retiro Mensual'!$A$2:$A$2629,AY$4,'Retiro Mensual'!$B$2:$B$2629,$B340,'Retiro Mensual'!$C$2:$C$2629,AY$5)</f>
        <v>0</v>
      </c>
      <c r="AZ340" s="12">
        <f>SUMIFS('Retiro Mensual'!$E$2:$E$2629,'Retiro Mensual'!$A$2:$A$2629,AZ$4,'Retiro Mensual'!$B$2:$B$2629,$B340,'Retiro Mensual'!$C$2:$C$2629,AZ$5)</f>
        <v>0</v>
      </c>
      <c r="BA340" s="13">
        <f>SUMIFS('Retiro Mensual'!$E$2:$E$2629,'Retiro Mensual'!$A$2:$A$2629,BA$4,'Retiro Mensual'!$B$2:$B$2629,$B340,'Retiro Mensual'!$C$2:$C$2629,BA$5)</f>
        <v>0</v>
      </c>
      <c r="BB340" s="13">
        <f>SUMIFS('Retiro Mensual'!$E$2:$E$2629,'Retiro Mensual'!$A$2:$A$2629,BB$4,'Retiro Mensual'!$B$2:$B$2629,$B340,'Retiro Mensual'!$C$2:$C$2629,BB$5)</f>
        <v>0</v>
      </c>
      <c r="BC340" s="13">
        <f>SUMIFS('Retiro Mensual'!$E$2:$E$2629,'Retiro Mensual'!$A$2:$A$2629,BC$4,'Retiro Mensual'!$B$2:$B$2629,$B340,'Retiro Mensual'!$C$2:$C$2629,BC$5)</f>
        <v>0</v>
      </c>
      <c r="BD340" s="13">
        <f>SUMIFS('Retiro Mensual'!$E$2:$E$2629,'Retiro Mensual'!$A$2:$A$2629,BD$4,'Retiro Mensual'!$B$2:$B$2629,$B340,'Retiro Mensual'!$C$2:$C$2629,BD$5)</f>
        <v>0</v>
      </c>
      <c r="BE340" s="13">
        <f>SUMIFS('Retiro Mensual'!$E$2:$E$2629,'Retiro Mensual'!$A$2:$A$2629,BE$4,'Retiro Mensual'!$B$2:$B$2629,$B340,'Retiro Mensual'!$C$2:$C$2629,BE$5)</f>
        <v>0</v>
      </c>
      <c r="BF340" s="13">
        <f>SUMIFS('Retiro Mensual'!$E$2:$E$2629,'Retiro Mensual'!$A$2:$A$2629,BF$4,'Retiro Mensual'!$B$2:$B$2629,$B340,'Retiro Mensual'!$C$2:$C$2629,BF$5)</f>
        <v>0</v>
      </c>
      <c r="BG340" s="13">
        <f>SUMIFS('Retiro Mensual'!$E$2:$E$2629,'Retiro Mensual'!$A$2:$A$2629,BG$4,'Retiro Mensual'!$B$2:$B$2629,$B340,'Retiro Mensual'!$C$2:$C$2629,BG$5)</f>
        <v>0</v>
      </c>
      <c r="BH340" s="13">
        <f>SUMIFS('Retiro Mensual'!$E$2:$E$2629,'Retiro Mensual'!$A$2:$A$2629,BH$4,'Retiro Mensual'!$B$2:$B$2629,$B340,'Retiro Mensual'!$C$2:$C$2629,BH$5)</f>
        <v>0</v>
      </c>
      <c r="BI340" s="13">
        <f>SUMIFS('Retiro Mensual'!$E$2:$E$2629,'Retiro Mensual'!$A$2:$A$2629,BI$4,'Retiro Mensual'!$B$2:$B$2629,$B340,'Retiro Mensual'!$C$2:$C$2629,BI$5)</f>
        <v>0</v>
      </c>
      <c r="BJ340" s="13">
        <f>SUMIFS('Retiro Mensual'!$E$2:$E$2629,'Retiro Mensual'!$A$2:$A$2629,BJ$4,'Retiro Mensual'!$B$2:$B$2629,$B340,'Retiro Mensual'!$C$2:$C$2629,BJ$5)</f>
        <v>0</v>
      </c>
      <c r="BK340" s="14">
        <f>SUMIFS('Retiro Mensual'!$E$2:$E$2629,'Retiro Mensual'!$A$2:$A$2629,BK$4,'Retiro Mensual'!$B$2:$B$2629,$B340,'Retiro Mensual'!$C$2:$C$2629,BK$5)</f>
        <v>0</v>
      </c>
      <c r="BL340" s="12">
        <f>SUMIFS('Retiro Mensual'!$E$2:$E$2629,'Retiro Mensual'!$A$2:$A$2629,BL$4,'Retiro Mensual'!$B$2:$B$2629,$B340,'Retiro Mensual'!$C$2:$C$2629,BL$5)</f>
        <v>0</v>
      </c>
      <c r="BM340" s="13">
        <f>SUMIFS('Retiro Mensual'!$E$2:$E$2629,'Retiro Mensual'!$A$2:$A$2629,BM$4,'Retiro Mensual'!$B$2:$B$2629,$B340,'Retiro Mensual'!$C$2:$C$2629,BM$5)</f>
        <v>0</v>
      </c>
      <c r="BN340" s="13">
        <f>SUMIFS('Retiro Mensual'!$E$2:$E$2629,'Retiro Mensual'!$A$2:$A$2629,BN$4,'Retiro Mensual'!$B$2:$B$2629,$B340,'Retiro Mensual'!$C$2:$C$2629,BN$5)</f>
        <v>0</v>
      </c>
      <c r="BO340" s="13">
        <f>SUMIFS('Retiro Mensual'!$E$2:$E$2629,'Retiro Mensual'!$A$2:$A$2629,BO$4,'Retiro Mensual'!$B$2:$B$2629,$B340,'Retiro Mensual'!$C$2:$C$2629,BO$5)</f>
        <v>0</v>
      </c>
      <c r="BP340" s="13">
        <f>SUMIFS('Retiro Mensual'!$E$2:$E$2629,'Retiro Mensual'!$A$2:$A$2629,BP$4,'Retiro Mensual'!$B$2:$B$2629,$B340,'Retiro Mensual'!$C$2:$C$2629,BP$5)</f>
        <v>0</v>
      </c>
      <c r="BQ340" s="13">
        <f>SUMIFS('Retiro Mensual'!$E$2:$E$2629,'Retiro Mensual'!$A$2:$A$2629,BQ$4,'Retiro Mensual'!$B$2:$B$2629,$B340,'Retiro Mensual'!$C$2:$C$2629,BQ$5)</f>
        <v>0</v>
      </c>
      <c r="BR340" s="13">
        <f>SUMIFS('Retiro Mensual'!$E$2:$E$2629,'Retiro Mensual'!$A$2:$A$2629,BR$4,'Retiro Mensual'!$B$2:$B$2629,$B340,'Retiro Mensual'!$C$2:$C$2629,BR$5)</f>
        <v>0</v>
      </c>
      <c r="BS340" s="13">
        <f>SUMIFS('Retiro Mensual'!$E$2:$E$2629,'Retiro Mensual'!$A$2:$A$2629,BS$4,'Retiro Mensual'!$B$2:$B$2629,$B340,'Retiro Mensual'!$C$2:$C$2629,BS$5)</f>
        <v>0</v>
      </c>
      <c r="BT340" s="13">
        <f>SUMIFS('Retiro Mensual'!$E$2:$E$2629,'Retiro Mensual'!$A$2:$A$2629,BT$4,'Retiro Mensual'!$B$2:$B$2629,$B340,'Retiro Mensual'!$C$2:$C$2629,BT$5)</f>
        <v>0</v>
      </c>
      <c r="BU340" s="13">
        <f>SUMIFS('Retiro Mensual'!$E$2:$E$2629,'Retiro Mensual'!$A$2:$A$2629,BU$4,'Retiro Mensual'!$B$2:$B$2629,$B340,'Retiro Mensual'!$C$2:$C$2629,BU$5)</f>
        <v>0</v>
      </c>
      <c r="BV340" s="13">
        <f>SUMIFS('Retiro Mensual'!$E$2:$E$2629,'Retiro Mensual'!$A$2:$A$2629,BV$4,'Retiro Mensual'!$B$2:$B$2629,$B340,'Retiro Mensual'!$C$2:$C$2629,BV$5)</f>
        <v>0</v>
      </c>
      <c r="BW340" s="14">
        <f>SUMIFS('Retiro Mensual'!$E$2:$E$2629,'Retiro Mensual'!$A$2:$A$2629,BW$4,'Retiro Mensual'!$B$2:$B$2629,$B340,'Retiro Mensual'!$C$2:$C$2629,BW$5)</f>
        <v>0</v>
      </c>
      <c r="BX340" s="13"/>
      <c r="BY340" s="12">
        <f>SUMIFS('Compra Ventas'!$E$2:$E$2700,'Compra Ventas'!$A$2:$A$2700,BY$4,'Compra Ventas'!$B$2:$B$2700,$B340,'Compra Ventas'!$C$2:$C$2700,BY$5)</f>
        <v>0</v>
      </c>
      <c r="BZ340" s="13">
        <f>SUMIFS('Compra Ventas'!$E$2:$E$2700,'Compra Ventas'!$A$2:$A$2700,BZ$4,'Compra Ventas'!$B$2:$B$2700,$B340,'Compra Ventas'!$C$2:$C$2700,BZ$5)</f>
        <v>0</v>
      </c>
      <c r="CA340" s="13">
        <f>SUMIFS('Compra Ventas'!$E$2:$E$2700,'Compra Ventas'!$A$2:$A$2700,CA$4,'Compra Ventas'!$B$2:$B$2700,$B340,'Compra Ventas'!$C$2:$C$2700,CA$5)</f>
        <v>0</v>
      </c>
      <c r="CB340" s="13">
        <f>SUMIFS('Compra Ventas'!$E$2:$E$2700,'Compra Ventas'!$A$2:$A$2700,CB$4,'Compra Ventas'!$B$2:$B$2700,$B340,'Compra Ventas'!$C$2:$C$2700,CB$5)</f>
        <v>0</v>
      </c>
      <c r="CC340" s="13">
        <f>SUMIFS('Compra Ventas'!$E$2:$E$2700,'Compra Ventas'!$A$2:$A$2700,CC$4,'Compra Ventas'!$B$2:$B$2700,$B340,'Compra Ventas'!$C$2:$C$2700,CC$5)</f>
        <v>0</v>
      </c>
      <c r="CD340" s="13">
        <f>SUMIFS('Compra Ventas'!$E$2:$E$2700,'Compra Ventas'!$A$2:$A$2700,CD$4,'Compra Ventas'!$B$2:$B$2700,$B340,'Compra Ventas'!$C$2:$C$2700,CD$5)</f>
        <v>0</v>
      </c>
      <c r="CE340" s="13">
        <f>SUMIFS('Compra Ventas'!$E$2:$E$2700,'Compra Ventas'!$A$2:$A$2700,CE$4,'Compra Ventas'!$B$2:$B$2700,$B340,'Compra Ventas'!$C$2:$C$2700,CE$5)</f>
        <v>0</v>
      </c>
      <c r="CF340" s="13">
        <f>SUMIFS('Compra Ventas'!$E$2:$E$2700,'Compra Ventas'!$A$2:$A$2700,CF$4,'Compra Ventas'!$B$2:$B$2700,$B340,'Compra Ventas'!$C$2:$C$2700,CF$5)</f>
        <v>0</v>
      </c>
      <c r="CG340" s="13">
        <f>SUMIFS('Compra Ventas'!$E$2:$E$2700,'Compra Ventas'!$A$2:$A$2700,CG$4,'Compra Ventas'!$B$2:$B$2700,$B340,'Compra Ventas'!$C$2:$C$2700,CG$5)</f>
        <v>0</v>
      </c>
      <c r="CH340" s="13">
        <f>SUMIFS('Compra Ventas'!$E$2:$E$2700,'Compra Ventas'!$A$2:$A$2700,CH$4,'Compra Ventas'!$B$2:$B$2700,$B340,'Compra Ventas'!$C$2:$C$2700,CH$5)</f>
        <v>0</v>
      </c>
      <c r="CI340" s="13">
        <f>SUMIFS('Compra Ventas'!$E$2:$E$2700,'Compra Ventas'!$A$2:$A$2700,CI$4,'Compra Ventas'!$B$2:$B$2700,$B340,'Compra Ventas'!$C$2:$C$2700,CI$5)</f>
        <v>0</v>
      </c>
      <c r="CJ340" s="14">
        <f>SUMIFS('Compra Ventas'!$E$2:$E$2700,'Compra Ventas'!$A$2:$A$2700,CJ$4,'Compra Ventas'!$B$2:$B$2700,$B340,'Compra Ventas'!$C$2:$C$2700,CJ$5)</f>
        <v>0</v>
      </c>
      <c r="CK340" s="12">
        <f>SUMIFS('Compra Ventas'!$E$2:$E$2700,'Compra Ventas'!$A$2:$A$2700,CK$4,'Compra Ventas'!$B$2:$B$2700,$B340,'Compra Ventas'!$C$2:$C$2700,CK$5)</f>
        <v>0</v>
      </c>
      <c r="CL340" s="13">
        <f>SUMIFS('Compra Ventas'!$E$2:$E$2700,'Compra Ventas'!$A$2:$A$2700,CL$4,'Compra Ventas'!$B$2:$B$2700,$B340,'Compra Ventas'!$C$2:$C$2700,CL$5)</f>
        <v>0</v>
      </c>
      <c r="CM340" s="13">
        <f>SUMIFS('Compra Ventas'!$E$2:$E$2700,'Compra Ventas'!$A$2:$A$2700,CM$4,'Compra Ventas'!$B$2:$B$2700,$B340,'Compra Ventas'!$C$2:$C$2700,CM$5)</f>
        <v>0</v>
      </c>
      <c r="CN340" s="13">
        <f>SUMIFS('Compra Ventas'!$E$2:$E$2700,'Compra Ventas'!$A$2:$A$2700,CN$4,'Compra Ventas'!$B$2:$B$2700,$B340,'Compra Ventas'!$C$2:$C$2700,CN$5)</f>
        <v>0</v>
      </c>
      <c r="CO340" s="13">
        <f>SUMIFS('Compra Ventas'!$E$2:$E$2700,'Compra Ventas'!$A$2:$A$2700,CO$4,'Compra Ventas'!$B$2:$B$2700,$B340,'Compra Ventas'!$C$2:$C$2700,CO$5)</f>
        <v>0</v>
      </c>
      <c r="CP340" s="13">
        <f>SUMIFS('Compra Ventas'!$E$2:$E$2700,'Compra Ventas'!$A$2:$A$2700,CP$4,'Compra Ventas'!$B$2:$B$2700,$B340,'Compra Ventas'!$C$2:$C$2700,CP$5)</f>
        <v>0</v>
      </c>
      <c r="CQ340" s="13">
        <f>SUMIFS('Compra Ventas'!$E$2:$E$2700,'Compra Ventas'!$A$2:$A$2700,CQ$4,'Compra Ventas'!$B$2:$B$2700,$B340,'Compra Ventas'!$C$2:$C$2700,CQ$5)</f>
        <v>0</v>
      </c>
      <c r="CR340" s="13">
        <f>SUMIFS('Compra Ventas'!$E$2:$E$2700,'Compra Ventas'!$A$2:$A$2700,CR$4,'Compra Ventas'!$B$2:$B$2700,$B340,'Compra Ventas'!$C$2:$C$2700,CR$5)</f>
        <v>0</v>
      </c>
      <c r="CS340" s="13">
        <f>SUMIFS('Compra Ventas'!$E$2:$E$2700,'Compra Ventas'!$A$2:$A$2700,CS$4,'Compra Ventas'!$B$2:$B$2700,$B340,'Compra Ventas'!$C$2:$C$2700,CS$5)</f>
        <v>0</v>
      </c>
      <c r="CT340" s="13">
        <f>SUMIFS('Compra Ventas'!$E$2:$E$2700,'Compra Ventas'!$A$2:$A$2700,CT$4,'Compra Ventas'!$B$2:$B$2700,$B340,'Compra Ventas'!$C$2:$C$2700,CT$5)</f>
        <v>0</v>
      </c>
      <c r="CU340" s="13">
        <f>SUMIFS('Compra Ventas'!$E$2:$E$2700,'Compra Ventas'!$A$2:$A$2700,CU$4,'Compra Ventas'!$B$2:$B$2700,$B340,'Compra Ventas'!$C$2:$C$2700,CU$5)</f>
        <v>0</v>
      </c>
      <c r="CV340" s="14">
        <f>SUMIFS('Compra Ventas'!$E$2:$E$2700,'Compra Ventas'!$A$2:$A$2700,CV$4,'Compra Ventas'!$B$2:$B$2700,$B340,'Compra Ventas'!$C$2:$C$2700,CV$5)</f>
        <v>0</v>
      </c>
      <c r="CW340" s="12">
        <f>SUMIFS('Compra Ventas'!$E$2:$E$2700,'Compra Ventas'!$A$2:$A$2700,CW$4,'Compra Ventas'!$B$2:$B$2700,$B340,'Compra Ventas'!$C$2:$C$2700,CW$5)</f>
        <v>0</v>
      </c>
      <c r="CX340" s="13">
        <f>SUMIFS('Compra Ventas'!$E$2:$E$2700,'Compra Ventas'!$A$2:$A$2700,CX$4,'Compra Ventas'!$B$2:$B$2700,$B340,'Compra Ventas'!$C$2:$C$2700,CX$5)</f>
        <v>0</v>
      </c>
      <c r="CY340" s="13">
        <f>SUMIFS('Compra Ventas'!$E$2:$E$2700,'Compra Ventas'!$A$2:$A$2700,CY$4,'Compra Ventas'!$B$2:$B$2700,$B340,'Compra Ventas'!$C$2:$C$2700,CY$5)</f>
        <v>0</v>
      </c>
      <c r="CZ340" s="13">
        <f>SUMIFS('Compra Ventas'!$E$2:$E$2700,'Compra Ventas'!$A$2:$A$2700,CZ$4,'Compra Ventas'!$B$2:$B$2700,$B340,'Compra Ventas'!$C$2:$C$2700,CZ$5)</f>
        <v>0</v>
      </c>
      <c r="DA340" s="13">
        <f>SUMIFS('Compra Ventas'!$E$2:$E$2700,'Compra Ventas'!$A$2:$A$2700,DA$4,'Compra Ventas'!$B$2:$B$2700,$B340,'Compra Ventas'!$C$2:$C$2700,DA$5)</f>
        <v>0</v>
      </c>
      <c r="DB340" s="13">
        <f>SUMIFS('Compra Ventas'!$E$2:$E$2700,'Compra Ventas'!$A$2:$A$2700,DB$4,'Compra Ventas'!$B$2:$B$2700,$B340,'Compra Ventas'!$C$2:$C$2700,DB$5)</f>
        <v>0</v>
      </c>
      <c r="DC340" s="13">
        <f>SUMIFS('Compra Ventas'!$E$2:$E$2700,'Compra Ventas'!$A$2:$A$2700,DC$4,'Compra Ventas'!$B$2:$B$2700,$B340,'Compra Ventas'!$C$2:$C$2700,DC$5)</f>
        <v>0</v>
      </c>
      <c r="DD340" s="13">
        <f>SUMIFS('Compra Ventas'!$E$2:$E$2700,'Compra Ventas'!$A$2:$A$2700,DD$4,'Compra Ventas'!$B$2:$B$2700,$B340,'Compra Ventas'!$C$2:$C$2700,DD$5)</f>
        <v>0</v>
      </c>
      <c r="DE340" s="13">
        <f>SUMIFS('Compra Ventas'!$E$2:$E$2700,'Compra Ventas'!$A$2:$A$2700,DE$4,'Compra Ventas'!$B$2:$B$2700,$B340,'Compra Ventas'!$C$2:$C$2700,DE$5)</f>
        <v>0</v>
      </c>
      <c r="DF340" s="13">
        <f>SUMIFS('Compra Ventas'!$E$2:$E$2700,'Compra Ventas'!$A$2:$A$2700,DF$4,'Compra Ventas'!$B$2:$B$2700,$B340,'Compra Ventas'!$C$2:$C$2700,DF$5)</f>
        <v>0</v>
      </c>
      <c r="DG340" s="13">
        <f>SUMIFS('Compra Ventas'!$E$2:$E$2700,'Compra Ventas'!$A$2:$A$2700,DG$4,'Compra Ventas'!$B$2:$B$2700,$B340,'Compra Ventas'!$C$2:$C$2700,DG$5)</f>
        <v>0</v>
      </c>
      <c r="DH340" s="14">
        <f>SUMIFS('Compra Ventas'!$E$2:$E$2700,'Compra Ventas'!$A$2:$A$2700,DH$4,'Compra Ventas'!$B$2:$B$2700,$B340,'Compra Ventas'!$C$2:$C$2700,DH$5)</f>
        <v>0</v>
      </c>
      <c r="DI340" s="84"/>
      <c r="DJ340" s="98">
        <f>SUMIFS('Ajuste Ciclado'!D$5:D$47,'Ajuste Ciclado'!$C$5:$C$47,Balance!DJ$4,'Ajuste Ciclado'!$B$5:$B$47,Balance!$B340)</f>
        <v>0</v>
      </c>
      <c r="DK340" s="99">
        <f>SUMIFS('Ajuste Ciclado'!E$5:E$47,'Ajuste Ciclado'!$C$5:$C$47,Balance!DK$4,'Ajuste Ciclado'!$B$5:$B$47,Balance!$B340)</f>
        <v>0</v>
      </c>
      <c r="DL340" s="99">
        <f>SUMIFS('Ajuste Ciclado'!F$5:F$47,'Ajuste Ciclado'!$C$5:$C$47,Balance!DL$4,'Ajuste Ciclado'!$B$5:$B$47,Balance!$B340)</f>
        <v>0</v>
      </c>
      <c r="DM340" s="99">
        <f>SUMIFS('Ajuste Ciclado'!G$5:G$47,'Ajuste Ciclado'!$C$5:$C$47,Balance!DM$4,'Ajuste Ciclado'!$B$5:$B$47,Balance!$B340)</f>
        <v>0</v>
      </c>
      <c r="DN340" s="99">
        <f>SUMIFS('Ajuste Ciclado'!H$5:H$47,'Ajuste Ciclado'!$C$5:$C$47,Balance!DN$4,'Ajuste Ciclado'!$B$5:$B$47,Balance!$B340)</f>
        <v>0</v>
      </c>
      <c r="DO340" s="99">
        <f>SUMIFS('Ajuste Ciclado'!I$5:I$47,'Ajuste Ciclado'!$C$5:$C$47,Balance!DO$4,'Ajuste Ciclado'!$B$5:$B$47,Balance!$B340)</f>
        <v>0</v>
      </c>
      <c r="DP340" s="99">
        <f>SUMIFS('Ajuste Ciclado'!J$5:J$47,'Ajuste Ciclado'!$C$5:$C$47,Balance!DP$4,'Ajuste Ciclado'!$B$5:$B$47,Balance!$B340)</f>
        <v>0</v>
      </c>
      <c r="DQ340" s="99">
        <f>SUMIFS('Ajuste Ciclado'!K$5:K$47,'Ajuste Ciclado'!$C$5:$C$47,Balance!DQ$4,'Ajuste Ciclado'!$B$5:$B$47,Balance!$B340)</f>
        <v>0</v>
      </c>
      <c r="DR340" s="99">
        <f>SUMIFS('Ajuste Ciclado'!L$5:L$47,'Ajuste Ciclado'!$C$5:$C$47,Balance!DR$4,'Ajuste Ciclado'!$B$5:$B$47,Balance!$B340)</f>
        <v>0</v>
      </c>
      <c r="DS340" s="99">
        <f>SUMIFS('Ajuste Ciclado'!M$5:M$47,'Ajuste Ciclado'!$C$5:$C$47,Balance!DS$4,'Ajuste Ciclado'!$B$5:$B$47,Balance!$B340)</f>
        <v>0</v>
      </c>
      <c r="DT340" s="99">
        <f>SUMIFS('Ajuste Ciclado'!N$5:N$47,'Ajuste Ciclado'!$C$5:$C$47,Balance!DT$4,'Ajuste Ciclado'!$B$5:$B$47,Balance!$B340)</f>
        <v>0</v>
      </c>
      <c r="DU340" s="100">
        <f>SUMIFS('Ajuste Ciclado'!O$5:O$47,'Ajuste Ciclado'!$C$5:$C$47,Balance!DU$4,'Ajuste Ciclado'!$B$5:$B$47,Balance!$B340)</f>
        <v>0</v>
      </c>
      <c r="DV340" s="98">
        <f>SUMIFS('Ajuste Ciclado'!D$5:D$47,'Ajuste Ciclado'!$C$5:$C$47,Balance!DV$4,'Ajuste Ciclado'!$B$5:$B$47,Balance!$B340)</f>
        <v>0</v>
      </c>
      <c r="DW340" s="99">
        <f>SUMIFS('Ajuste Ciclado'!E$5:E$47,'Ajuste Ciclado'!$C$5:$C$47,Balance!DW$4,'Ajuste Ciclado'!$B$5:$B$47,Balance!$B340)</f>
        <v>0</v>
      </c>
      <c r="DX340" s="99">
        <f>SUMIFS('Ajuste Ciclado'!F$5:F$47,'Ajuste Ciclado'!$C$5:$C$47,Balance!DX$4,'Ajuste Ciclado'!$B$5:$B$47,Balance!$B340)</f>
        <v>0</v>
      </c>
      <c r="DY340" s="99">
        <f>SUMIFS('Ajuste Ciclado'!G$5:G$47,'Ajuste Ciclado'!$C$5:$C$47,Balance!DY$4,'Ajuste Ciclado'!$B$5:$B$47,Balance!$B340)</f>
        <v>0</v>
      </c>
      <c r="DZ340" s="99">
        <f>SUMIFS('Ajuste Ciclado'!H$5:H$47,'Ajuste Ciclado'!$C$5:$C$47,Balance!DZ$4,'Ajuste Ciclado'!$B$5:$B$47,Balance!$B340)</f>
        <v>0</v>
      </c>
      <c r="EA340" s="99">
        <f>SUMIFS('Ajuste Ciclado'!I$5:I$47,'Ajuste Ciclado'!$C$5:$C$47,Balance!EA$4,'Ajuste Ciclado'!$B$5:$B$47,Balance!$B340)</f>
        <v>0</v>
      </c>
      <c r="EB340" s="99">
        <f>SUMIFS('Ajuste Ciclado'!J$5:J$47,'Ajuste Ciclado'!$C$5:$C$47,Balance!EB$4,'Ajuste Ciclado'!$B$5:$B$47,Balance!$B340)</f>
        <v>0</v>
      </c>
      <c r="EC340" s="99">
        <f>SUMIFS('Ajuste Ciclado'!K$5:K$47,'Ajuste Ciclado'!$C$5:$C$47,Balance!EC$4,'Ajuste Ciclado'!$B$5:$B$47,Balance!$B340)</f>
        <v>0</v>
      </c>
      <c r="ED340" s="99">
        <f>SUMIFS('Ajuste Ciclado'!L$5:L$47,'Ajuste Ciclado'!$C$5:$C$47,Balance!ED$4,'Ajuste Ciclado'!$B$5:$B$47,Balance!$B340)</f>
        <v>0</v>
      </c>
      <c r="EE340" s="99">
        <f>SUMIFS('Ajuste Ciclado'!M$5:M$47,'Ajuste Ciclado'!$C$5:$C$47,Balance!EE$4,'Ajuste Ciclado'!$B$5:$B$47,Balance!$B340)</f>
        <v>0</v>
      </c>
      <c r="EF340" s="99">
        <f>SUMIFS('Ajuste Ciclado'!N$5:N$47,'Ajuste Ciclado'!$C$5:$C$47,Balance!EF$4,'Ajuste Ciclado'!$B$5:$B$47,Balance!$B340)</f>
        <v>0</v>
      </c>
      <c r="EG340" s="100">
        <f>SUMIFS('Ajuste Ciclado'!O$5:O$47,'Ajuste Ciclado'!$C$5:$C$47,Balance!EG$4,'Ajuste Ciclado'!$B$5:$B$47,Balance!$B340)</f>
        <v>0</v>
      </c>
      <c r="EH340" s="98">
        <f>SUMIFS('Ajuste Ciclado'!D$5:D$47,'Ajuste Ciclado'!$C$5:$C$47,Balance!EH$4,'Ajuste Ciclado'!$B$5:$B$47,Balance!$B340)</f>
        <v>0</v>
      </c>
      <c r="EI340" s="99">
        <f>SUMIFS('Ajuste Ciclado'!E$5:E$47,'Ajuste Ciclado'!$C$5:$C$47,Balance!EI$4,'Ajuste Ciclado'!$B$5:$B$47,Balance!$B340)</f>
        <v>0</v>
      </c>
      <c r="EJ340" s="99">
        <f>SUMIFS('Ajuste Ciclado'!F$5:F$47,'Ajuste Ciclado'!$C$5:$C$47,Balance!EJ$4,'Ajuste Ciclado'!$B$5:$B$47,Balance!$B340)</f>
        <v>0</v>
      </c>
      <c r="EK340" s="99">
        <f>SUMIFS('Ajuste Ciclado'!G$5:G$47,'Ajuste Ciclado'!$C$5:$C$47,Balance!EK$4,'Ajuste Ciclado'!$B$5:$B$47,Balance!$B340)</f>
        <v>0</v>
      </c>
      <c r="EL340" s="99">
        <f>SUMIFS('Ajuste Ciclado'!H$5:H$47,'Ajuste Ciclado'!$C$5:$C$47,Balance!EL$4,'Ajuste Ciclado'!$B$5:$B$47,Balance!$B340)</f>
        <v>0</v>
      </c>
      <c r="EM340" s="99">
        <f>SUMIFS('Ajuste Ciclado'!I$5:I$47,'Ajuste Ciclado'!$C$5:$C$47,Balance!EM$4,'Ajuste Ciclado'!$B$5:$B$47,Balance!$B340)</f>
        <v>0</v>
      </c>
      <c r="EN340" s="99">
        <f>SUMIFS('Ajuste Ciclado'!J$5:J$47,'Ajuste Ciclado'!$C$5:$C$47,Balance!EN$4,'Ajuste Ciclado'!$B$5:$B$47,Balance!$B340)</f>
        <v>0</v>
      </c>
      <c r="EO340" s="99">
        <f>SUMIFS('Ajuste Ciclado'!K$5:K$47,'Ajuste Ciclado'!$C$5:$C$47,Balance!EO$4,'Ajuste Ciclado'!$B$5:$B$47,Balance!$B340)</f>
        <v>0</v>
      </c>
      <c r="EP340" s="99">
        <f>SUMIFS('Ajuste Ciclado'!L$5:L$47,'Ajuste Ciclado'!$C$5:$C$47,Balance!EP$4,'Ajuste Ciclado'!$B$5:$B$47,Balance!$B340)</f>
        <v>0</v>
      </c>
      <c r="EQ340" s="99">
        <f>SUMIFS('Ajuste Ciclado'!M$5:M$47,'Ajuste Ciclado'!$C$5:$C$47,Balance!EQ$4,'Ajuste Ciclado'!$B$5:$B$47,Balance!$B340)</f>
        <v>0</v>
      </c>
      <c r="ER340" s="99">
        <f>SUMIFS('Ajuste Ciclado'!N$5:N$47,'Ajuste Ciclado'!$C$5:$C$47,Balance!ER$4,'Ajuste Ciclado'!$B$5:$B$47,Balance!$B340)</f>
        <v>0</v>
      </c>
      <c r="ES340" s="100">
        <f>SUMIFS('Ajuste Ciclado'!O$5:O$47,'Ajuste Ciclado'!$C$5:$C$47,Balance!ES$4,'Ajuste Ciclado'!$B$5:$B$47,Balance!$B340)</f>
        <v>0</v>
      </c>
      <c r="ET340" s="84"/>
      <c r="EU340" s="12">
        <f t="shared" si="428"/>
        <v>0</v>
      </c>
      <c r="EV340" s="13">
        <f t="shared" si="393"/>
        <v>0</v>
      </c>
      <c r="EW340" s="13">
        <f t="shared" si="394"/>
        <v>0</v>
      </c>
      <c r="EX340" s="13">
        <f t="shared" si="395"/>
        <v>0</v>
      </c>
      <c r="EY340" s="13">
        <f t="shared" si="396"/>
        <v>0</v>
      </c>
      <c r="EZ340" s="13">
        <f t="shared" si="397"/>
        <v>0</v>
      </c>
      <c r="FA340" s="13">
        <f t="shared" si="398"/>
        <v>0</v>
      </c>
      <c r="FB340" s="13">
        <f t="shared" si="399"/>
        <v>0</v>
      </c>
      <c r="FC340" s="13">
        <f t="shared" si="400"/>
        <v>1.590857739822285</v>
      </c>
      <c r="FD340" s="13">
        <f t="shared" si="401"/>
        <v>0</v>
      </c>
      <c r="FE340" s="13">
        <f t="shared" si="402"/>
        <v>0</v>
      </c>
      <c r="FF340" s="14">
        <f t="shared" si="403"/>
        <v>2.2914576346387152</v>
      </c>
      <c r="FG340" s="12">
        <f t="shared" si="404"/>
        <v>0</v>
      </c>
      <c r="FH340" s="13">
        <f t="shared" si="405"/>
        <v>0</v>
      </c>
      <c r="FI340" s="13">
        <f t="shared" si="406"/>
        <v>0</v>
      </c>
      <c r="FJ340" s="13">
        <f t="shared" si="407"/>
        <v>0</v>
      </c>
      <c r="FK340" s="13">
        <f t="shared" si="408"/>
        <v>0</v>
      </c>
      <c r="FL340" s="13">
        <f t="shared" si="409"/>
        <v>0</v>
      </c>
      <c r="FM340" s="13">
        <f t="shared" si="410"/>
        <v>0</v>
      </c>
      <c r="FN340" s="13">
        <f t="shared" si="411"/>
        <v>0</v>
      </c>
      <c r="FO340" s="13">
        <f t="shared" si="412"/>
        <v>0</v>
      </c>
      <c r="FP340" s="13">
        <f t="shared" si="413"/>
        <v>1.342171015926669E-2</v>
      </c>
      <c r="FQ340" s="13">
        <f t="shared" si="414"/>
        <v>0</v>
      </c>
      <c r="FR340" s="14">
        <f t="shared" si="415"/>
        <v>0.9551223291042743</v>
      </c>
      <c r="FS340" s="12">
        <f t="shared" si="416"/>
        <v>0</v>
      </c>
      <c r="FT340" s="13">
        <f t="shared" si="417"/>
        <v>0</v>
      </c>
      <c r="FU340" s="13">
        <f t="shared" si="418"/>
        <v>0</v>
      </c>
      <c r="FV340" s="13">
        <f t="shared" si="419"/>
        <v>0</v>
      </c>
      <c r="FW340" s="13">
        <f t="shared" si="420"/>
        <v>0</v>
      </c>
      <c r="FX340" s="13">
        <f t="shared" si="421"/>
        <v>0</v>
      </c>
      <c r="FY340" s="13">
        <f t="shared" si="422"/>
        <v>0</v>
      </c>
      <c r="FZ340" s="13">
        <f t="shared" si="423"/>
        <v>0</v>
      </c>
      <c r="GA340" s="13">
        <f t="shared" si="424"/>
        <v>0</v>
      </c>
      <c r="GB340" s="13">
        <f t="shared" si="425"/>
        <v>2.3144539540191582</v>
      </c>
      <c r="GC340" s="13">
        <f t="shared" si="426"/>
        <v>1.227045274727927</v>
      </c>
      <c r="GD340" s="14">
        <f t="shared" si="427"/>
        <v>4.7014010186784878</v>
      </c>
      <c r="GE340" s="84"/>
      <c r="GF340" s="12">
        <f t="shared" si="429"/>
        <v>3.8823153744610002</v>
      </c>
      <c r="GG340" s="13">
        <f t="shared" si="429"/>
        <v>0.96854403926354105</v>
      </c>
      <c r="GH340" s="14">
        <f t="shared" si="429"/>
        <v>8.2429002474255739</v>
      </c>
      <c r="GI340" s="6">
        <f t="shared" si="430"/>
        <v>2</v>
      </c>
      <c r="GJ340" s="12">
        <f t="shared" si="431"/>
        <v>0</v>
      </c>
      <c r="GK340" s="13">
        <f t="shared" si="432"/>
        <v>0</v>
      </c>
      <c r="GL340" s="14">
        <f t="shared" si="433"/>
        <v>0</v>
      </c>
      <c r="GM340" s="84"/>
      <c r="GN340" s="66">
        <f t="shared" si="434"/>
        <v>0</v>
      </c>
      <c r="GO340" s="84"/>
      <c r="GP340" s="63" t="str" cm="1">
        <f t="array" ref="GP340">INDEX($GF$4:$GH$4,1,GI340)</f>
        <v>Sample 3</v>
      </c>
      <c r="GQ340" s="12">
        <f t="shared" si="385"/>
        <v>0</v>
      </c>
      <c r="GR340" s="13">
        <f t="shared" si="385"/>
        <v>0</v>
      </c>
      <c r="GS340" s="14">
        <f t="shared" si="385"/>
        <v>0</v>
      </c>
      <c r="GT340" s="12">
        <f t="shared" si="386"/>
        <v>0</v>
      </c>
      <c r="GU340" s="13">
        <f t="shared" si="386"/>
        <v>0</v>
      </c>
      <c r="GV340" s="14">
        <f t="shared" si="386"/>
        <v>0</v>
      </c>
      <c r="GW340" s="12">
        <f t="shared" si="387"/>
        <v>0</v>
      </c>
      <c r="GX340" s="13">
        <f t="shared" si="387"/>
        <v>0</v>
      </c>
      <c r="GY340" s="14">
        <f t="shared" si="387"/>
        <v>0</v>
      </c>
      <c r="GZ340" s="84" t="str">
        <f t="shared" si="390"/>
        <v>Sample 3</v>
      </c>
      <c r="HA340" s="12">
        <f t="shared" si="435"/>
        <v>0</v>
      </c>
      <c r="HB340" s="13">
        <f t="shared" si="435"/>
        <v>0</v>
      </c>
      <c r="HC340" s="14">
        <f t="shared" si="435"/>
        <v>0</v>
      </c>
      <c r="HD340" s="6">
        <f t="shared" si="391"/>
        <v>0</v>
      </c>
      <c r="HE340" s="84" t="str">
        <f t="shared" si="392"/>
        <v>Ok</v>
      </c>
    </row>
    <row r="341" spans="2:213" hidden="1" x14ac:dyDescent="0.3">
      <c r="B341" s="84" t="s">
        <v>158</v>
      </c>
      <c r="C341" s="12">
        <f>SUMIFS(Inyecciones!$E$2:$E$14185,Inyecciones!$A$2:$A$14185,Balance!C$4,Inyecciones!$B$2:$B$14185,Balance!$B341,Inyecciones!$C$2:$C$14185,Balance!C$5)</f>
        <v>40669.965786170833</v>
      </c>
      <c r="D341" s="13">
        <f>SUMIFS(Inyecciones!$E$2:$E$14185,Inyecciones!$A$2:$A$14185,Balance!D$4,Inyecciones!$B$2:$B$14185,Balance!$B341,Inyecciones!$C$2:$C$14185,Balance!D$5)</f>
        <v>32476.949921920172</v>
      </c>
      <c r="E341" s="13">
        <f>SUMIFS(Inyecciones!$E$2:$E$14185,Inyecciones!$A$2:$A$14185,Balance!E$4,Inyecciones!$B$2:$B$14185,Balance!$B341,Inyecciones!$C$2:$C$14185,Balance!E$5)</f>
        <v>38196.12914497235</v>
      </c>
      <c r="F341" s="13">
        <f>SUMIFS(Inyecciones!$E$2:$E$14185,Inyecciones!$A$2:$A$14185,Balance!F$4,Inyecciones!$B$2:$B$14185,Balance!$B341,Inyecciones!$C$2:$C$14185,Balance!F$5)</f>
        <v>26151.550654527349</v>
      </c>
      <c r="G341" s="13">
        <f>SUMIFS(Inyecciones!$E$2:$E$14185,Inyecciones!$A$2:$A$14185,Balance!G$4,Inyecciones!$B$2:$B$14185,Balance!$B341,Inyecciones!$C$2:$C$14185,Balance!G$5)</f>
        <v>18347.515562636971</v>
      </c>
      <c r="H341" s="13">
        <f>SUMIFS(Inyecciones!$E$2:$E$14185,Inyecciones!$A$2:$A$14185,Balance!H$4,Inyecciones!$B$2:$B$14185,Balance!$B341,Inyecciones!$C$2:$C$14185,Balance!H$5)</f>
        <v>12327.91298786745</v>
      </c>
      <c r="I341" s="13">
        <f>SUMIFS(Inyecciones!$E$2:$E$14185,Inyecciones!$A$2:$A$14185,Balance!I$4,Inyecciones!$B$2:$B$14185,Balance!$B341,Inyecciones!$C$2:$C$14185,Balance!I$5)</f>
        <v>17827.088864189809</v>
      </c>
      <c r="J341" s="13">
        <f>SUMIFS(Inyecciones!$E$2:$E$14185,Inyecciones!$A$2:$A$14185,Balance!J$4,Inyecciones!$B$2:$B$14185,Balance!$B341,Inyecciones!$C$2:$C$14185,Balance!J$5)</f>
        <v>22768.316731812189</v>
      </c>
      <c r="K341" s="13">
        <f>SUMIFS(Inyecciones!$E$2:$E$14185,Inyecciones!$A$2:$A$14185,Balance!K$4,Inyecciones!$B$2:$B$14185,Balance!$B341,Inyecciones!$C$2:$C$14185,Balance!K$5)</f>
        <v>20874.383081903488</v>
      </c>
      <c r="L341" s="13">
        <f>SUMIFS(Inyecciones!$E$2:$E$14185,Inyecciones!$A$2:$A$14185,Balance!L$4,Inyecciones!$B$2:$B$14185,Balance!$B341,Inyecciones!$C$2:$C$14185,Balance!L$5)</f>
        <v>5065.1323381385864</v>
      </c>
      <c r="M341" s="13">
        <f>SUMIFS(Inyecciones!$E$2:$E$14185,Inyecciones!$A$2:$A$14185,Balance!M$4,Inyecciones!$B$2:$B$14185,Balance!$B341,Inyecciones!$C$2:$C$14185,Balance!M$5)</f>
        <v>1059.6896202444409</v>
      </c>
      <c r="N341" s="14">
        <f>SUMIFS(Inyecciones!$E$2:$E$14185,Inyecciones!$A$2:$A$14185,Balance!N$4,Inyecciones!$B$2:$B$14185,Balance!$B341,Inyecciones!$C$2:$C$14185,Balance!N$5)</f>
        <v>2428.2632629245081</v>
      </c>
      <c r="O341" s="12">
        <f>SUMIFS(Inyecciones!$E$2:$E$14185,Inyecciones!$A$2:$A$14185,Balance!O$4,Inyecciones!$B$2:$B$14185,Balance!$B341,Inyecciones!$C$2:$C$14185,Balance!O$5)</f>
        <v>40754.054305175108</v>
      </c>
      <c r="P341" s="13">
        <f>SUMIFS(Inyecciones!$E$2:$E$14185,Inyecciones!$A$2:$A$14185,Balance!P$4,Inyecciones!$B$2:$B$14185,Balance!$B341,Inyecciones!$C$2:$C$14185,Balance!P$5)</f>
        <v>32694.504446547679</v>
      </c>
      <c r="Q341" s="13">
        <f>SUMIFS(Inyecciones!$E$2:$E$14185,Inyecciones!$A$2:$A$14185,Balance!Q$4,Inyecciones!$B$2:$B$14185,Balance!$B341,Inyecciones!$C$2:$C$14185,Balance!Q$5)</f>
        <v>38577.361932747517</v>
      </c>
      <c r="R341" s="13">
        <f>SUMIFS(Inyecciones!$E$2:$E$14185,Inyecciones!$A$2:$A$14185,Balance!R$4,Inyecciones!$B$2:$B$14185,Balance!$B341,Inyecciones!$C$2:$C$14185,Balance!R$5)</f>
        <v>27782.135481521829</v>
      </c>
      <c r="S341" s="13">
        <f>SUMIFS(Inyecciones!$E$2:$E$14185,Inyecciones!$A$2:$A$14185,Balance!S$4,Inyecciones!$B$2:$B$14185,Balance!$B341,Inyecciones!$C$2:$C$14185,Balance!S$5)</f>
        <v>17788.727219876509</v>
      </c>
      <c r="T341" s="13">
        <f>SUMIFS(Inyecciones!$E$2:$E$14185,Inyecciones!$A$2:$A$14185,Balance!T$4,Inyecciones!$B$2:$B$14185,Balance!$B341,Inyecciones!$C$2:$C$14185,Balance!T$5)</f>
        <v>12462.41266287834</v>
      </c>
      <c r="U341" s="13">
        <f>SUMIFS(Inyecciones!$E$2:$E$14185,Inyecciones!$A$2:$A$14185,Balance!U$4,Inyecciones!$B$2:$B$14185,Balance!$B341,Inyecciones!$C$2:$C$14185,Balance!U$5)</f>
        <v>18865.539019024469</v>
      </c>
      <c r="V341" s="13">
        <f>SUMIFS(Inyecciones!$E$2:$E$14185,Inyecciones!$A$2:$A$14185,Balance!V$4,Inyecciones!$B$2:$B$14185,Balance!$B341,Inyecciones!$C$2:$C$14185,Balance!V$5)</f>
        <v>22891.359889865878</v>
      </c>
      <c r="W341" s="13">
        <f>SUMIFS(Inyecciones!$E$2:$E$14185,Inyecciones!$A$2:$A$14185,Balance!W$4,Inyecciones!$B$2:$B$14185,Balance!$B341,Inyecciones!$C$2:$C$14185,Balance!W$5)</f>
        <v>21281.406478483528</v>
      </c>
      <c r="X341" s="13">
        <f>SUMIFS(Inyecciones!$E$2:$E$14185,Inyecciones!$A$2:$A$14185,Balance!X$4,Inyecciones!$B$2:$B$14185,Balance!$B341,Inyecciones!$C$2:$C$14185,Balance!X$5)</f>
        <v>7800.3963021095906</v>
      </c>
      <c r="Y341" s="13">
        <f>SUMIFS(Inyecciones!$E$2:$E$14185,Inyecciones!$A$2:$A$14185,Balance!Y$4,Inyecciones!$B$2:$B$14185,Balance!$B341,Inyecciones!$C$2:$C$14185,Balance!Y$5)</f>
        <v>8668.032480460417</v>
      </c>
      <c r="Z341" s="14">
        <f>SUMIFS(Inyecciones!$E$2:$E$14185,Inyecciones!$A$2:$A$14185,Balance!Z$4,Inyecciones!$B$2:$B$14185,Balance!$B341,Inyecciones!$C$2:$C$14185,Balance!Z$5)</f>
        <v>12871.030882350569</v>
      </c>
      <c r="AA341" s="12">
        <f>SUMIFS(Inyecciones!$E$2:$E$14185,Inyecciones!$A$2:$A$14185,Balance!AA$4,Inyecciones!$B$2:$B$14185,Balance!$B341,Inyecciones!$C$2:$C$14185,Balance!AA$5)</f>
        <v>40768.746718907758</v>
      </c>
      <c r="AB341" s="13">
        <f>SUMIFS(Inyecciones!$E$2:$E$14185,Inyecciones!$A$2:$A$14185,Balance!AB$4,Inyecciones!$B$2:$B$14185,Balance!$B341,Inyecciones!$C$2:$C$14185,Balance!AB$5)</f>
        <v>32697.849117101068</v>
      </c>
      <c r="AC341" s="13">
        <f>SUMIFS(Inyecciones!$E$2:$E$14185,Inyecciones!$A$2:$A$14185,Balance!AC$4,Inyecciones!$B$2:$B$14185,Balance!$B341,Inyecciones!$C$2:$C$14185,Balance!AC$5)</f>
        <v>38427.540500372277</v>
      </c>
      <c r="AD341" s="13">
        <f>SUMIFS(Inyecciones!$E$2:$E$14185,Inyecciones!$A$2:$A$14185,Balance!AD$4,Inyecciones!$B$2:$B$14185,Balance!$B341,Inyecciones!$C$2:$C$14185,Balance!AD$5)</f>
        <v>27574.38952345926</v>
      </c>
      <c r="AE341" s="13">
        <f>SUMIFS(Inyecciones!$E$2:$E$14185,Inyecciones!$A$2:$A$14185,Balance!AE$4,Inyecciones!$B$2:$B$14185,Balance!$B341,Inyecciones!$C$2:$C$14185,Balance!AE$5)</f>
        <v>18679.073789686521</v>
      </c>
      <c r="AF341" s="13">
        <f>SUMIFS(Inyecciones!$E$2:$E$14185,Inyecciones!$A$2:$A$14185,Balance!AF$4,Inyecciones!$B$2:$B$14185,Balance!$B341,Inyecciones!$C$2:$C$14185,Balance!AF$5)</f>
        <v>13452.55519795804</v>
      </c>
      <c r="AG341" s="13">
        <f>SUMIFS(Inyecciones!$E$2:$E$14185,Inyecciones!$A$2:$A$14185,Balance!AG$4,Inyecciones!$B$2:$B$14185,Balance!$B341,Inyecciones!$C$2:$C$14185,Balance!AG$5)</f>
        <v>20656.2706154361</v>
      </c>
      <c r="AH341" s="13">
        <f>SUMIFS(Inyecciones!$E$2:$E$14185,Inyecciones!$A$2:$A$14185,Balance!AH$4,Inyecciones!$B$2:$B$14185,Balance!$B341,Inyecciones!$C$2:$C$14185,Balance!AH$5)</f>
        <v>25641.871051279111</v>
      </c>
      <c r="AI341" s="13">
        <f>SUMIFS(Inyecciones!$E$2:$E$14185,Inyecciones!$A$2:$A$14185,Balance!AI$4,Inyecciones!$B$2:$B$14185,Balance!$B341,Inyecciones!$C$2:$C$14185,Balance!AI$5)</f>
        <v>23171.729849394389</v>
      </c>
      <c r="AJ341" s="13">
        <f>SUMIFS(Inyecciones!$E$2:$E$14185,Inyecciones!$A$2:$A$14185,Balance!AJ$4,Inyecciones!$B$2:$B$14185,Balance!$B341,Inyecciones!$C$2:$C$14185,Balance!AJ$5)</f>
        <v>17882.115695559562</v>
      </c>
      <c r="AK341" s="13">
        <f>SUMIFS(Inyecciones!$E$2:$E$14185,Inyecciones!$A$2:$A$14185,Balance!AK$4,Inyecciones!$B$2:$B$14185,Balance!$B341,Inyecciones!$C$2:$C$14185,Balance!AK$5)</f>
        <v>17991.8834173738</v>
      </c>
      <c r="AL341" s="14">
        <f>SUMIFS(Inyecciones!$E$2:$E$14185,Inyecciones!$A$2:$A$14185,Balance!AL$4,Inyecciones!$B$2:$B$14185,Balance!$B341,Inyecciones!$C$2:$C$14185,Balance!AL$5)</f>
        <v>21177.756864322539</v>
      </c>
      <c r="AM341" s="13"/>
      <c r="AN341" s="12">
        <f>SUMIFS('Retiro Mensual'!$E$2:$E$2629,'Retiro Mensual'!$A$2:$A$2629,AN$4,'Retiro Mensual'!$B$2:$B$2629,$B341,'Retiro Mensual'!$C$2:$C$2629,AN$5)</f>
        <v>0</v>
      </c>
      <c r="AO341" s="13">
        <f>SUMIFS('Retiro Mensual'!$E$2:$E$2629,'Retiro Mensual'!$A$2:$A$2629,AO$4,'Retiro Mensual'!$B$2:$B$2629,$B341,'Retiro Mensual'!$C$2:$C$2629,AO$5)</f>
        <v>0</v>
      </c>
      <c r="AP341" s="13">
        <f>SUMIFS('Retiro Mensual'!$E$2:$E$2629,'Retiro Mensual'!$A$2:$A$2629,AP$4,'Retiro Mensual'!$B$2:$B$2629,$B341,'Retiro Mensual'!$C$2:$C$2629,AP$5)</f>
        <v>0</v>
      </c>
      <c r="AQ341" s="13">
        <f>SUMIFS('Retiro Mensual'!$E$2:$E$2629,'Retiro Mensual'!$A$2:$A$2629,AQ$4,'Retiro Mensual'!$B$2:$B$2629,$B341,'Retiro Mensual'!$C$2:$C$2629,AQ$5)</f>
        <v>0</v>
      </c>
      <c r="AR341" s="13">
        <f>SUMIFS('Retiro Mensual'!$E$2:$E$2629,'Retiro Mensual'!$A$2:$A$2629,AR$4,'Retiro Mensual'!$B$2:$B$2629,$B341,'Retiro Mensual'!$C$2:$C$2629,AR$5)</f>
        <v>0</v>
      </c>
      <c r="AS341" s="13">
        <f>SUMIFS('Retiro Mensual'!$E$2:$E$2629,'Retiro Mensual'!$A$2:$A$2629,AS$4,'Retiro Mensual'!$B$2:$B$2629,$B341,'Retiro Mensual'!$C$2:$C$2629,AS$5)</f>
        <v>0</v>
      </c>
      <c r="AT341" s="13">
        <f>SUMIFS('Retiro Mensual'!$E$2:$E$2629,'Retiro Mensual'!$A$2:$A$2629,AT$4,'Retiro Mensual'!$B$2:$B$2629,$B341,'Retiro Mensual'!$C$2:$C$2629,AT$5)</f>
        <v>0</v>
      </c>
      <c r="AU341" s="13">
        <f>SUMIFS('Retiro Mensual'!$E$2:$E$2629,'Retiro Mensual'!$A$2:$A$2629,AU$4,'Retiro Mensual'!$B$2:$B$2629,$B341,'Retiro Mensual'!$C$2:$C$2629,AU$5)</f>
        <v>0</v>
      </c>
      <c r="AV341" s="13">
        <f>SUMIFS('Retiro Mensual'!$E$2:$E$2629,'Retiro Mensual'!$A$2:$A$2629,AV$4,'Retiro Mensual'!$B$2:$B$2629,$B341,'Retiro Mensual'!$C$2:$C$2629,AV$5)</f>
        <v>0</v>
      </c>
      <c r="AW341" s="13">
        <f>SUMIFS('Retiro Mensual'!$E$2:$E$2629,'Retiro Mensual'!$A$2:$A$2629,AW$4,'Retiro Mensual'!$B$2:$B$2629,$B341,'Retiro Mensual'!$C$2:$C$2629,AW$5)</f>
        <v>0</v>
      </c>
      <c r="AX341" s="13">
        <f>SUMIFS('Retiro Mensual'!$E$2:$E$2629,'Retiro Mensual'!$A$2:$A$2629,AX$4,'Retiro Mensual'!$B$2:$B$2629,$B341,'Retiro Mensual'!$C$2:$C$2629,AX$5)</f>
        <v>0</v>
      </c>
      <c r="AY341" s="14">
        <f>SUMIFS('Retiro Mensual'!$E$2:$E$2629,'Retiro Mensual'!$A$2:$A$2629,AY$4,'Retiro Mensual'!$B$2:$B$2629,$B341,'Retiro Mensual'!$C$2:$C$2629,AY$5)</f>
        <v>0</v>
      </c>
      <c r="AZ341" s="12">
        <f>SUMIFS('Retiro Mensual'!$E$2:$E$2629,'Retiro Mensual'!$A$2:$A$2629,AZ$4,'Retiro Mensual'!$B$2:$B$2629,$B341,'Retiro Mensual'!$C$2:$C$2629,AZ$5)</f>
        <v>0</v>
      </c>
      <c r="BA341" s="13">
        <f>SUMIFS('Retiro Mensual'!$E$2:$E$2629,'Retiro Mensual'!$A$2:$A$2629,BA$4,'Retiro Mensual'!$B$2:$B$2629,$B341,'Retiro Mensual'!$C$2:$C$2629,BA$5)</f>
        <v>0</v>
      </c>
      <c r="BB341" s="13">
        <f>SUMIFS('Retiro Mensual'!$E$2:$E$2629,'Retiro Mensual'!$A$2:$A$2629,BB$4,'Retiro Mensual'!$B$2:$B$2629,$B341,'Retiro Mensual'!$C$2:$C$2629,BB$5)</f>
        <v>0</v>
      </c>
      <c r="BC341" s="13">
        <f>SUMIFS('Retiro Mensual'!$E$2:$E$2629,'Retiro Mensual'!$A$2:$A$2629,BC$4,'Retiro Mensual'!$B$2:$B$2629,$B341,'Retiro Mensual'!$C$2:$C$2629,BC$5)</f>
        <v>0</v>
      </c>
      <c r="BD341" s="13">
        <f>SUMIFS('Retiro Mensual'!$E$2:$E$2629,'Retiro Mensual'!$A$2:$A$2629,BD$4,'Retiro Mensual'!$B$2:$B$2629,$B341,'Retiro Mensual'!$C$2:$C$2629,BD$5)</f>
        <v>0</v>
      </c>
      <c r="BE341" s="13">
        <f>SUMIFS('Retiro Mensual'!$E$2:$E$2629,'Retiro Mensual'!$A$2:$A$2629,BE$4,'Retiro Mensual'!$B$2:$B$2629,$B341,'Retiro Mensual'!$C$2:$C$2629,BE$5)</f>
        <v>0</v>
      </c>
      <c r="BF341" s="13">
        <f>SUMIFS('Retiro Mensual'!$E$2:$E$2629,'Retiro Mensual'!$A$2:$A$2629,BF$4,'Retiro Mensual'!$B$2:$B$2629,$B341,'Retiro Mensual'!$C$2:$C$2629,BF$5)</f>
        <v>0</v>
      </c>
      <c r="BG341" s="13">
        <f>SUMIFS('Retiro Mensual'!$E$2:$E$2629,'Retiro Mensual'!$A$2:$A$2629,BG$4,'Retiro Mensual'!$B$2:$B$2629,$B341,'Retiro Mensual'!$C$2:$C$2629,BG$5)</f>
        <v>0</v>
      </c>
      <c r="BH341" s="13">
        <f>SUMIFS('Retiro Mensual'!$E$2:$E$2629,'Retiro Mensual'!$A$2:$A$2629,BH$4,'Retiro Mensual'!$B$2:$B$2629,$B341,'Retiro Mensual'!$C$2:$C$2629,BH$5)</f>
        <v>0</v>
      </c>
      <c r="BI341" s="13">
        <f>SUMIFS('Retiro Mensual'!$E$2:$E$2629,'Retiro Mensual'!$A$2:$A$2629,BI$4,'Retiro Mensual'!$B$2:$B$2629,$B341,'Retiro Mensual'!$C$2:$C$2629,BI$5)</f>
        <v>0</v>
      </c>
      <c r="BJ341" s="13">
        <f>SUMIFS('Retiro Mensual'!$E$2:$E$2629,'Retiro Mensual'!$A$2:$A$2629,BJ$4,'Retiro Mensual'!$B$2:$B$2629,$B341,'Retiro Mensual'!$C$2:$C$2629,BJ$5)</f>
        <v>0</v>
      </c>
      <c r="BK341" s="14">
        <f>SUMIFS('Retiro Mensual'!$E$2:$E$2629,'Retiro Mensual'!$A$2:$A$2629,BK$4,'Retiro Mensual'!$B$2:$B$2629,$B341,'Retiro Mensual'!$C$2:$C$2629,BK$5)</f>
        <v>0</v>
      </c>
      <c r="BL341" s="12">
        <f>SUMIFS('Retiro Mensual'!$E$2:$E$2629,'Retiro Mensual'!$A$2:$A$2629,BL$4,'Retiro Mensual'!$B$2:$B$2629,$B341,'Retiro Mensual'!$C$2:$C$2629,BL$5)</f>
        <v>0</v>
      </c>
      <c r="BM341" s="13">
        <f>SUMIFS('Retiro Mensual'!$E$2:$E$2629,'Retiro Mensual'!$A$2:$A$2629,BM$4,'Retiro Mensual'!$B$2:$B$2629,$B341,'Retiro Mensual'!$C$2:$C$2629,BM$5)</f>
        <v>0</v>
      </c>
      <c r="BN341" s="13">
        <f>SUMIFS('Retiro Mensual'!$E$2:$E$2629,'Retiro Mensual'!$A$2:$A$2629,BN$4,'Retiro Mensual'!$B$2:$B$2629,$B341,'Retiro Mensual'!$C$2:$C$2629,BN$5)</f>
        <v>0</v>
      </c>
      <c r="BO341" s="13">
        <f>SUMIFS('Retiro Mensual'!$E$2:$E$2629,'Retiro Mensual'!$A$2:$A$2629,BO$4,'Retiro Mensual'!$B$2:$B$2629,$B341,'Retiro Mensual'!$C$2:$C$2629,BO$5)</f>
        <v>0</v>
      </c>
      <c r="BP341" s="13">
        <f>SUMIFS('Retiro Mensual'!$E$2:$E$2629,'Retiro Mensual'!$A$2:$A$2629,BP$4,'Retiro Mensual'!$B$2:$B$2629,$B341,'Retiro Mensual'!$C$2:$C$2629,BP$5)</f>
        <v>0</v>
      </c>
      <c r="BQ341" s="13">
        <f>SUMIFS('Retiro Mensual'!$E$2:$E$2629,'Retiro Mensual'!$A$2:$A$2629,BQ$4,'Retiro Mensual'!$B$2:$B$2629,$B341,'Retiro Mensual'!$C$2:$C$2629,BQ$5)</f>
        <v>0</v>
      </c>
      <c r="BR341" s="13">
        <f>SUMIFS('Retiro Mensual'!$E$2:$E$2629,'Retiro Mensual'!$A$2:$A$2629,BR$4,'Retiro Mensual'!$B$2:$B$2629,$B341,'Retiro Mensual'!$C$2:$C$2629,BR$5)</f>
        <v>0</v>
      </c>
      <c r="BS341" s="13">
        <f>SUMIFS('Retiro Mensual'!$E$2:$E$2629,'Retiro Mensual'!$A$2:$A$2629,BS$4,'Retiro Mensual'!$B$2:$B$2629,$B341,'Retiro Mensual'!$C$2:$C$2629,BS$5)</f>
        <v>0</v>
      </c>
      <c r="BT341" s="13">
        <f>SUMIFS('Retiro Mensual'!$E$2:$E$2629,'Retiro Mensual'!$A$2:$A$2629,BT$4,'Retiro Mensual'!$B$2:$B$2629,$B341,'Retiro Mensual'!$C$2:$C$2629,BT$5)</f>
        <v>0</v>
      </c>
      <c r="BU341" s="13">
        <f>SUMIFS('Retiro Mensual'!$E$2:$E$2629,'Retiro Mensual'!$A$2:$A$2629,BU$4,'Retiro Mensual'!$B$2:$B$2629,$B341,'Retiro Mensual'!$C$2:$C$2629,BU$5)</f>
        <v>0</v>
      </c>
      <c r="BV341" s="13">
        <f>SUMIFS('Retiro Mensual'!$E$2:$E$2629,'Retiro Mensual'!$A$2:$A$2629,BV$4,'Retiro Mensual'!$B$2:$B$2629,$B341,'Retiro Mensual'!$C$2:$C$2629,BV$5)</f>
        <v>0</v>
      </c>
      <c r="BW341" s="14">
        <f>SUMIFS('Retiro Mensual'!$E$2:$E$2629,'Retiro Mensual'!$A$2:$A$2629,BW$4,'Retiro Mensual'!$B$2:$B$2629,$B341,'Retiro Mensual'!$C$2:$C$2629,BW$5)</f>
        <v>0</v>
      </c>
      <c r="BX341" s="13"/>
      <c r="BY341" s="12">
        <f>SUMIFS('Compra Ventas'!$E$2:$E$2700,'Compra Ventas'!$A$2:$A$2700,BY$4,'Compra Ventas'!$B$2:$B$2700,$B341,'Compra Ventas'!$C$2:$C$2700,BY$5)</f>
        <v>0</v>
      </c>
      <c r="BZ341" s="13">
        <f>SUMIFS('Compra Ventas'!$E$2:$E$2700,'Compra Ventas'!$A$2:$A$2700,BZ$4,'Compra Ventas'!$B$2:$B$2700,$B341,'Compra Ventas'!$C$2:$C$2700,BZ$5)</f>
        <v>0</v>
      </c>
      <c r="CA341" s="13">
        <f>SUMIFS('Compra Ventas'!$E$2:$E$2700,'Compra Ventas'!$A$2:$A$2700,CA$4,'Compra Ventas'!$B$2:$B$2700,$B341,'Compra Ventas'!$C$2:$C$2700,CA$5)</f>
        <v>0</v>
      </c>
      <c r="CB341" s="13">
        <f>SUMIFS('Compra Ventas'!$E$2:$E$2700,'Compra Ventas'!$A$2:$A$2700,CB$4,'Compra Ventas'!$B$2:$B$2700,$B341,'Compra Ventas'!$C$2:$C$2700,CB$5)</f>
        <v>0</v>
      </c>
      <c r="CC341" s="13">
        <f>SUMIFS('Compra Ventas'!$E$2:$E$2700,'Compra Ventas'!$A$2:$A$2700,CC$4,'Compra Ventas'!$B$2:$B$2700,$B341,'Compra Ventas'!$C$2:$C$2700,CC$5)</f>
        <v>0</v>
      </c>
      <c r="CD341" s="13">
        <f>SUMIFS('Compra Ventas'!$E$2:$E$2700,'Compra Ventas'!$A$2:$A$2700,CD$4,'Compra Ventas'!$B$2:$B$2700,$B341,'Compra Ventas'!$C$2:$C$2700,CD$5)</f>
        <v>0</v>
      </c>
      <c r="CE341" s="13">
        <f>SUMIFS('Compra Ventas'!$E$2:$E$2700,'Compra Ventas'!$A$2:$A$2700,CE$4,'Compra Ventas'!$B$2:$B$2700,$B341,'Compra Ventas'!$C$2:$C$2700,CE$5)</f>
        <v>0</v>
      </c>
      <c r="CF341" s="13">
        <f>SUMIFS('Compra Ventas'!$E$2:$E$2700,'Compra Ventas'!$A$2:$A$2700,CF$4,'Compra Ventas'!$B$2:$B$2700,$B341,'Compra Ventas'!$C$2:$C$2700,CF$5)</f>
        <v>0</v>
      </c>
      <c r="CG341" s="13">
        <f>SUMIFS('Compra Ventas'!$E$2:$E$2700,'Compra Ventas'!$A$2:$A$2700,CG$4,'Compra Ventas'!$B$2:$B$2700,$B341,'Compra Ventas'!$C$2:$C$2700,CG$5)</f>
        <v>0</v>
      </c>
      <c r="CH341" s="13">
        <f>SUMIFS('Compra Ventas'!$E$2:$E$2700,'Compra Ventas'!$A$2:$A$2700,CH$4,'Compra Ventas'!$B$2:$B$2700,$B341,'Compra Ventas'!$C$2:$C$2700,CH$5)</f>
        <v>0</v>
      </c>
      <c r="CI341" s="13">
        <f>SUMIFS('Compra Ventas'!$E$2:$E$2700,'Compra Ventas'!$A$2:$A$2700,CI$4,'Compra Ventas'!$B$2:$B$2700,$B341,'Compra Ventas'!$C$2:$C$2700,CI$5)</f>
        <v>0</v>
      </c>
      <c r="CJ341" s="14">
        <f>SUMIFS('Compra Ventas'!$E$2:$E$2700,'Compra Ventas'!$A$2:$A$2700,CJ$4,'Compra Ventas'!$B$2:$B$2700,$B341,'Compra Ventas'!$C$2:$C$2700,CJ$5)</f>
        <v>0</v>
      </c>
      <c r="CK341" s="12">
        <f>SUMIFS('Compra Ventas'!$E$2:$E$2700,'Compra Ventas'!$A$2:$A$2700,CK$4,'Compra Ventas'!$B$2:$B$2700,$B341,'Compra Ventas'!$C$2:$C$2700,CK$5)</f>
        <v>0</v>
      </c>
      <c r="CL341" s="13">
        <f>SUMIFS('Compra Ventas'!$E$2:$E$2700,'Compra Ventas'!$A$2:$A$2700,CL$4,'Compra Ventas'!$B$2:$B$2700,$B341,'Compra Ventas'!$C$2:$C$2700,CL$5)</f>
        <v>0</v>
      </c>
      <c r="CM341" s="13">
        <f>SUMIFS('Compra Ventas'!$E$2:$E$2700,'Compra Ventas'!$A$2:$A$2700,CM$4,'Compra Ventas'!$B$2:$B$2700,$B341,'Compra Ventas'!$C$2:$C$2700,CM$5)</f>
        <v>0</v>
      </c>
      <c r="CN341" s="13">
        <f>SUMIFS('Compra Ventas'!$E$2:$E$2700,'Compra Ventas'!$A$2:$A$2700,CN$4,'Compra Ventas'!$B$2:$B$2700,$B341,'Compra Ventas'!$C$2:$C$2700,CN$5)</f>
        <v>0</v>
      </c>
      <c r="CO341" s="13">
        <f>SUMIFS('Compra Ventas'!$E$2:$E$2700,'Compra Ventas'!$A$2:$A$2700,CO$4,'Compra Ventas'!$B$2:$B$2700,$B341,'Compra Ventas'!$C$2:$C$2700,CO$5)</f>
        <v>0</v>
      </c>
      <c r="CP341" s="13">
        <f>SUMIFS('Compra Ventas'!$E$2:$E$2700,'Compra Ventas'!$A$2:$A$2700,CP$4,'Compra Ventas'!$B$2:$B$2700,$B341,'Compra Ventas'!$C$2:$C$2700,CP$5)</f>
        <v>0</v>
      </c>
      <c r="CQ341" s="13">
        <f>SUMIFS('Compra Ventas'!$E$2:$E$2700,'Compra Ventas'!$A$2:$A$2700,CQ$4,'Compra Ventas'!$B$2:$B$2700,$B341,'Compra Ventas'!$C$2:$C$2700,CQ$5)</f>
        <v>0</v>
      </c>
      <c r="CR341" s="13">
        <f>SUMIFS('Compra Ventas'!$E$2:$E$2700,'Compra Ventas'!$A$2:$A$2700,CR$4,'Compra Ventas'!$B$2:$B$2700,$B341,'Compra Ventas'!$C$2:$C$2700,CR$5)</f>
        <v>0</v>
      </c>
      <c r="CS341" s="13">
        <f>SUMIFS('Compra Ventas'!$E$2:$E$2700,'Compra Ventas'!$A$2:$A$2700,CS$4,'Compra Ventas'!$B$2:$B$2700,$B341,'Compra Ventas'!$C$2:$C$2700,CS$5)</f>
        <v>0</v>
      </c>
      <c r="CT341" s="13">
        <f>SUMIFS('Compra Ventas'!$E$2:$E$2700,'Compra Ventas'!$A$2:$A$2700,CT$4,'Compra Ventas'!$B$2:$B$2700,$B341,'Compra Ventas'!$C$2:$C$2700,CT$5)</f>
        <v>0</v>
      </c>
      <c r="CU341" s="13">
        <f>SUMIFS('Compra Ventas'!$E$2:$E$2700,'Compra Ventas'!$A$2:$A$2700,CU$4,'Compra Ventas'!$B$2:$B$2700,$B341,'Compra Ventas'!$C$2:$C$2700,CU$5)</f>
        <v>0</v>
      </c>
      <c r="CV341" s="14">
        <f>SUMIFS('Compra Ventas'!$E$2:$E$2700,'Compra Ventas'!$A$2:$A$2700,CV$4,'Compra Ventas'!$B$2:$B$2700,$B341,'Compra Ventas'!$C$2:$C$2700,CV$5)</f>
        <v>0</v>
      </c>
      <c r="CW341" s="12">
        <f>SUMIFS('Compra Ventas'!$E$2:$E$2700,'Compra Ventas'!$A$2:$A$2700,CW$4,'Compra Ventas'!$B$2:$B$2700,$B341,'Compra Ventas'!$C$2:$C$2700,CW$5)</f>
        <v>0</v>
      </c>
      <c r="CX341" s="13">
        <f>SUMIFS('Compra Ventas'!$E$2:$E$2700,'Compra Ventas'!$A$2:$A$2700,CX$4,'Compra Ventas'!$B$2:$B$2700,$B341,'Compra Ventas'!$C$2:$C$2700,CX$5)</f>
        <v>0</v>
      </c>
      <c r="CY341" s="13">
        <f>SUMIFS('Compra Ventas'!$E$2:$E$2700,'Compra Ventas'!$A$2:$A$2700,CY$4,'Compra Ventas'!$B$2:$B$2700,$B341,'Compra Ventas'!$C$2:$C$2700,CY$5)</f>
        <v>0</v>
      </c>
      <c r="CZ341" s="13">
        <f>SUMIFS('Compra Ventas'!$E$2:$E$2700,'Compra Ventas'!$A$2:$A$2700,CZ$4,'Compra Ventas'!$B$2:$B$2700,$B341,'Compra Ventas'!$C$2:$C$2700,CZ$5)</f>
        <v>0</v>
      </c>
      <c r="DA341" s="13">
        <f>SUMIFS('Compra Ventas'!$E$2:$E$2700,'Compra Ventas'!$A$2:$A$2700,DA$4,'Compra Ventas'!$B$2:$B$2700,$B341,'Compra Ventas'!$C$2:$C$2700,DA$5)</f>
        <v>0</v>
      </c>
      <c r="DB341" s="13">
        <f>SUMIFS('Compra Ventas'!$E$2:$E$2700,'Compra Ventas'!$A$2:$A$2700,DB$4,'Compra Ventas'!$B$2:$B$2700,$B341,'Compra Ventas'!$C$2:$C$2700,DB$5)</f>
        <v>0</v>
      </c>
      <c r="DC341" s="13">
        <f>SUMIFS('Compra Ventas'!$E$2:$E$2700,'Compra Ventas'!$A$2:$A$2700,DC$4,'Compra Ventas'!$B$2:$B$2700,$B341,'Compra Ventas'!$C$2:$C$2700,DC$5)</f>
        <v>0</v>
      </c>
      <c r="DD341" s="13">
        <f>SUMIFS('Compra Ventas'!$E$2:$E$2700,'Compra Ventas'!$A$2:$A$2700,DD$4,'Compra Ventas'!$B$2:$B$2700,$B341,'Compra Ventas'!$C$2:$C$2700,DD$5)</f>
        <v>0</v>
      </c>
      <c r="DE341" s="13">
        <f>SUMIFS('Compra Ventas'!$E$2:$E$2700,'Compra Ventas'!$A$2:$A$2700,DE$4,'Compra Ventas'!$B$2:$B$2700,$B341,'Compra Ventas'!$C$2:$C$2700,DE$5)</f>
        <v>0</v>
      </c>
      <c r="DF341" s="13">
        <f>SUMIFS('Compra Ventas'!$E$2:$E$2700,'Compra Ventas'!$A$2:$A$2700,DF$4,'Compra Ventas'!$B$2:$B$2700,$B341,'Compra Ventas'!$C$2:$C$2700,DF$5)</f>
        <v>0</v>
      </c>
      <c r="DG341" s="13">
        <f>SUMIFS('Compra Ventas'!$E$2:$E$2700,'Compra Ventas'!$A$2:$A$2700,DG$4,'Compra Ventas'!$B$2:$B$2700,$B341,'Compra Ventas'!$C$2:$C$2700,DG$5)</f>
        <v>0</v>
      </c>
      <c r="DH341" s="14">
        <f>SUMIFS('Compra Ventas'!$E$2:$E$2700,'Compra Ventas'!$A$2:$A$2700,DH$4,'Compra Ventas'!$B$2:$B$2700,$B341,'Compra Ventas'!$C$2:$C$2700,DH$5)</f>
        <v>0</v>
      </c>
      <c r="DI341" s="84"/>
      <c r="DJ341" s="98">
        <f>SUMIFS('Ajuste Ciclado'!D$5:D$47,'Ajuste Ciclado'!$C$5:$C$47,Balance!DJ$4,'Ajuste Ciclado'!$B$5:$B$47,Balance!$B341)</f>
        <v>0</v>
      </c>
      <c r="DK341" s="99">
        <f>SUMIFS('Ajuste Ciclado'!E$5:E$47,'Ajuste Ciclado'!$C$5:$C$47,Balance!DK$4,'Ajuste Ciclado'!$B$5:$B$47,Balance!$B341)</f>
        <v>0</v>
      </c>
      <c r="DL341" s="99">
        <f>SUMIFS('Ajuste Ciclado'!F$5:F$47,'Ajuste Ciclado'!$C$5:$C$47,Balance!DL$4,'Ajuste Ciclado'!$B$5:$B$47,Balance!$B341)</f>
        <v>0</v>
      </c>
      <c r="DM341" s="99">
        <f>SUMIFS('Ajuste Ciclado'!G$5:G$47,'Ajuste Ciclado'!$C$5:$C$47,Balance!DM$4,'Ajuste Ciclado'!$B$5:$B$47,Balance!$B341)</f>
        <v>0</v>
      </c>
      <c r="DN341" s="99">
        <f>SUMIFS('Ajuste Ciclado'!H$5:H$47,'Ajuste Ciclado'!$C$5:$C$47,Balance!DN$4,'Ajuste Ciclado'!$B$5:$B$47,Balance!$B341)</f>
        <v>0</v>
      </c>
      <c r="DO341" s="99">
        <f>SUMIFS('Ajuste Ciclado'!I$5:I$47,'Ajuste Ciclado'!$C$5:$C$47,Balance!DO$4,'Ajuste Ciclado'!$B$5:$B$47,Balance!$B341)</f>
        <v>0</v>
      </c>
      <c r="DP341" s="99">
        <f>SUMIFS('Ajuste Ciclado'!J$5:J$47,'Ajuste Ciclado'!$C$5:$C$47,Balance!DP$4,'Ajuste Ciclado'!$B$5:$B$47,Balance!$B341)</f>
        <v>0</v>
      </c>
      <c r="DQ341" s="99">
        <f>SUMIFS('Ajuste Ciclado'!K$5:K$47,'Ajuste Ciclado'!$C$5:$C$47,Balance!DQ$4,'Ajuste Ciclado'!$B$5:$B$47,Balance!$B341)</f>
        <v>0</v>
      </c>
      <c r="DR341" s="99">
        <f>SUMIFS('Ajuste Ciclado'!L$5:L$47,'Ajuste Ciclado'!$C$5:$C$47,Balance!DR$4,'Ajuste Ciclado'!$B$5:$B$47,Balance!$B341)</f>
        <v>0</v>
      </c>
      <c r="DS341" s="99">
        <f>SUMIFS('Ajuste Ciclado'!M$5:M$47,'Ajuste Ciclado'!$C$5:$C$47,Balance!DS$4,'Ajuste Ciclado'!$B$5:$B$47,Balance!$B341)</f>
        <v>0</v>
      </c>
      <c r="DT341" s="99">
        <f>SUMIFS('Ajuste Ciclado'!N$5:N$47,'Ajuste Ciclado'!$C$5:$C$47,Balance!DT$4,'Ajuste Ciclado'!$B$5:$B$47,Balance!$B341)</f>
        <v>0</v>
      </c>
      <c r="DU341" s="100">
        <f>SUMIFS('Ajuste Ciclado'!O$5:O$47,'Ajuste Ciclado'!$C$5:$C$47,Balance!DU$4,'Ajuste Ciclado'!$B$5:$B$47,Balance!$B341)</f>
        <v>0</v>
      </c>
      <c r="DV341" s="98">
        <f>SUMIFS('Ajuste Ciclado'!D$5:D$47,'Ajuste Ciclado'!$C$5:$C$47,Balance!DV$4,'Ajuste Ciclado'!$B$5:$B$47,Balance!$B341)</f>
        <v>0</v>
      </c>
      <c r="DW341" s="99">
        <f>SUMIFS('Ajuste Ciclado'!E$5:E$47,'Ajuste Ciclado'!$C$5:$C$47,Balance!DW$4,'Ajuste Ciclado'!$B$5:$B$47,Balance!$B341)</f>
        <v>0</v>
      </c>
      <c r="DX341" s="99">
        <f>SUMIFS('Ajuste Ciclado'!F$5:F$47,'Ajuste Ciclado'!$C$5:$C$47,Balance!DX$4,'Ajuste Ciclado'!$B$5:$B$47,Balance!$B341)</f>
        <v>0</v>
      </c>
      <c r="DY341" s="99">
        <f>SUMIFS('Ajuste Ciclado'!G$5:G$47,'Ajuste Ciclado'!$C$5:$C$47,Balance!DY$4,'Ajuste Ciclado'!$B$5:$B$47,Balance!$B341)</f>
        <v>0</v>
      </c>
      <c r="DZ341" s="99">
        <f>SUMIFS('Ajuste Ciclado'!H$5:H$47,'Ajuste Ciclado'!$C$5:$C$47,Balance!DZ$4,'Ajuste Ciclado'!$B$5:$B$47,Balance!$B341)</f>
        <v>0</v>
      </c>
      <c r="EA341" s="99">
        <f>SUMIFS('Ajuste Ciclado'!I$5:I$47,'Ajuste Ciclado'!$C$5:$C$47,Balance!EA$4,'Ajuste Ciclado'!$B$5:$B$47,Balance!$B341)</f>
        <v>0</v>
      </c>
      <c r="EB341" s="99">
        <f>SUMIFS('Ajuste Ciclado'!J$5:J$47,'Ajuste Ciclado'!$C$5:$C$47,Balance!EB$4,'Ajuste Ciclado'!$B$5:$B$47,Balance!$B341)</f>
        <v>0</v>
      </c>
      <c r="EC341" s="99">
        <f>SUMIFS('Ajuste Ciclado'!K$5:K$47,'Ajuste Ciclado'!$C$5:$C$47,Balance!EC$4,'Ajuste Ciclado'!$B$5:$B$47,Balance!$B341)</f>
        <v>0</v>
      </c>
      <c r="ED341" s="99">
        <f>SUMIFS('Ajuste Ciclado'!L$5:L$47,'Ajuste Ciclado'!$C$5:$C$47,Balance!ED$4,'Ajuste Ciclado'!$B$5:$B$47,Balance!$B341)</f>
        <v>0</v>
      </c>
      <c r="EE341" s="99">
        <f>SUMIFS('Ajuste Ciclado'!M$5:M$47,'Ajuste Ciclado'!$C$5:$C$47,Balance!EE$4,'Ajuste Ciclado'!$B$5:$B$47,Balance!$B341)</f>
        <v>0</v>
      </c>
      <c r="EF341" s="99">
        <f>SUMIFS('Ajuste Ciclado'!N$5:N$47,'Ajuste Ciclado'!$C$5:$C$47,Balance!EF$4,'Ajuste Ciclado'!$B$5:$B$47,Balance!$B341)</f>
        <v>0</v>
      </c>
      <c r="EG341" s="100">
        <f>SUMIFS('Ajuste Ciclado'!O$5:O$47,'Ajuste Ciclado'!$C$5:$C$47,Balance!EG$4,'Ajuste Ciclado'!$B$5:$B$47,Balance!$B341)</f>
        <v>0</v>
      </c>
      <c r="EH341" s="98">
        <f>SUMIFS('Ajuste Ciclado'!D$5:D$47,'Ajuste Ciclado'!$C$5:$C$47,Balance!EH$4,'Ajuste Ciclado'!$B$5:$B$47,Balance!$B341)</f>
        <v>0</v>
      </c>
      <c r="EI341" s="99">
        <f>SUMIFS('Ajuste Ciclado'!E$5:E$47,'Ajuste Ciclado'!$C$5:$C$47,Balance!EI$4,'Ajuste Ciclado'!$B$5:$B$47,Balance!$B341)</f>
        <v>0</v>
      </c>
      <c r="EJ341" s="99">
        <f>SUMIFS('Ajuste Ciclado'!F$5:F$47,'Ajuste Ciclado'!$C$5:$C$47,Balance!EJ$4,'Ajuste Ciclado'!$B$5:$B$47,Balance!$B341)</f>
        <v>0</v>
      </c>
      <c r="EK341" s="99">
        <f>SUMIFS('Ajuste Ciclado'!G$5:G$47,'Ajuste Ciclado'!$C$5:$C$47,Balance!EK$4,'Ajuste Ciclado'!$B$5:$B$47,Balance!$B341)</f>
        <v>0</v>
      </c>
      <c r="EL341" s="99">
        <f>SUMIFS('Ajuste Ciclado'!H$5:H$47,'Ajuste Ciclado'!$C$5:$C$47,Balance!EL$4,'Ajuste Ciclado'!$B$5:$B$47,Balance!$B341)</f>
        <v>0</v>
      </c>
      <c r="EM341" s="99">
        <f>SUMIFS('Ajuste Ciclado'!I$5:I$47,'Ajuste Ciclado'!$C$5:$C$47,Balance!EM$4,'Ajuste Ciclado'!$B$5:$B$47,Balance!$B341)</f>
        <v>0</v>
      </c>
      <c r="EN341" s="99">
        <f>SUMIFS('Ajuste Ciclado'!J$5:J$47,'Ajuste Ciclado'!$C$5:$C$47,Balance!EN$4,'Ajuste Ciclado'!$B$5:$B$47,Balance!$B341)</f>
        <v>0</v>
      </c>
      <c r="EO341" s="99">
        <f>SUMIFS('Ajuste Ciclado'!K$5:K$47,'Ajuste Ciclado'!$C$5:$C$47,Balance!EO$4,'Ajuste Ciclado'!$B$5:$B$47,Balance!$B341)</f>
        <v>0</v>
      </c>
      <c r="EP341" s="99">
        <f>SUMIFS('Ajuste Ciclado'!L$5:L$47,'Ajuste Ciclado'!$C$5:$C$47,Balance!EP$4,'Ajuste Ciclado'!$B$5:$B$47,Balance!$B341)</f>
        <v>0</v>
      </c>
      <c r="EQ341" s="99">
        <f>SUMIFS('Ajuste Ciclado'!M$5:M$47,'Ajuste Ciclado'!$C$5:$C$47,Balance!EQ$4,'Ajuste Ciclado'!$B$5:$B$47,Balance!$B341)</f>
        <v>0</v>
      </c>
      <c r="ER341" s="99">
        <f>SUMIFS('Ajuste Ciclado'!N$5:N$47,'Ajuste Ciclado'!$C$5:$C$47,Balance!ER$4,'Ajuste Ciclado'!$B$5:$B$47,Balance!$B341)</f>
        <v>0</v>
      </c>
      <c r="ES341" s="100">
        <f>SUMIFS('Ajuste Ciclado'!O$5:O$47,'Ajuste Ciclado'!$C$5:$C$47,Balance!ES$4,'Ajuste Ciclado'!$B$5:$B$47,Balance!$B341)</f>
        <v>0</v>
      </c>
      <c r="ET341" s="84"/>
      <c r="EU341" s="12">
        <f t="shared" si="428"/>
        <v>40669.965786170833</v>
      </c>
      <c r="EV341" s="13">
        <f t="shared" si="393"/>
        <v>32476.949921920172</v>
      </c>
      <c r="EW341" s="13">
        <f t="shared" si="394"/>
        <v>38196.12914497235</v>
      </c>
      <c r="EX341" s="13">
        <f t="shared" si="395"/>
        <v>26151.550654527349</v>
      </c>
      <c r="EY341" s="13">
        <f t="shared" si="396"/>
        <v>18347.515562636971</v>
      </c>
      <c r="EZ341" s="13">
        <f t="shared" si="397"/>
        <v>12327.91298786745</v>
      </c>
      <c r="FA341" s="13">
        <f t="shared" si="398"/>
        <v>17827.088864189809</v>
      </c>
      <c r="FB341" s="13">
        <f t="shared" si="399"/>
        <v>22768.316731812189</v>
      </c>
      <c r="FC341" s="13">
        <f t="shared" si="400"/>
        <v>20874.383081903488</v>
      </c>
      <c r="FD341" s="13">
        <f t="shared" si="401"/>
        <v>5065.1323381385864</v>
      </c>
      <c r="FE341" s="13">
        <f t="shared" si="402"/>
        <v>1059.6896202444409</v>
      </c>
      <c r="FF341" s="14">
        <f t="shared" si="403"/>
        <v>2428.2632629245081</v>
      </c>
      <c r="FG341" s="12">
        <f t="shared" si="404"/>
        <v>40754.054305175108</v>
      </c>
      <c r="FH341" s="13">
        <f t="shared" si="405"/>
        <v>32694.504446547679</v>
      </c>
      <c r="FI341" s="13">
        <f t="shared" si="406"/>
        <v>38577.361932747517</v>
      </c>
      <c r="FJ341" s="13">
        <f t="shared" si="407"/>
        <v>27782.135481521829</v>
      </c>
      <c r="FK341" s="13">
        <f t="shared" si="408"/>
        <v>17788.727219876509</v>
      </c>
      <c r="FL341" s="13">
        <f t="shared" si="409"/>
        <v>12462.41266287834</v>
      </c>
      <c r="FM341" s="13">
        <f t="shared" si="410"/>
        <v>18865.539019024469</v>
      </c>
      <c r="FN341" s="13">
        <f t="shared" si="411"/>
        <v>22891.359889865878</v>
      </c>
      <c r="FO341" s="13">
        <f t="shared" si="412"/>
        <v>21281.406478483528</v>
      </c>
      <c r="FP341" s="13">
        <f t="shared" si="413"/>
        <v>7800.3963021095906</v>
      </c>
      <c r="FQ341" s="13">
        <f t="shared" si="414"/>
        <v>8668.032480460417</v>
      </c>
      <c r="FR341" s="14">
        <f t="shared" si="415"/>
        <v>12871.030882350569</v>
      </c>
      <c r="FS341" s="12">
        <f t="shared" si="416"/>
        <v>40768.746718907758</v>
      </c>
      <c r="FT341" s="13">
        <f t="shared" si="417"/>
        <v>32697.849117101068</v>
      </c>
      <c r="FU341" s="13">
        <f t="shared" si="418"/>
        <v>38427.540500372277</v>
      </c>
      <c r="FV341" s="13">
        <f t="shared" si="419"/>
        <v>27574.38952345926</v>
      </c>
      <c r="FW341" s="13">
        <f t="shared" si="420"/>
        <v>18679.073789686521</v>
      </c>
      <c r="FX341" s="13">
        <f t="shared" si="421"/>
        <v>13452.55519795804</v>
      </c>
      <c r="FY341" s="13">
        <f t="shared" si="422"/>
        <v>20656.2706154361</v>
      </c>
      <c r="FZ341" s="13">
        <f t="shared" si="423"/>
        <v>25641.871051279111</v>
      </c>
      <c r="GA341" s="13">
        <f t="shared" si="424"/>
        <v>23171.729849394389</v>
      </c>
      <c r="GB341" s="13">
        <f t="shared" si="425"/>
        <v>17882.115695559562</v>
      </c>
      <c r="GC341" s="13">
        <f t="shared" si="426"/>
        <v>17991.8834173738</v>
      </c>
      <c r="GD341" s="14">
        <f t="shared" si="427"/>
        <v>21177.756864322539</v>
      </c>
      <c r="GE341" s="84"/>
      <c r="GF341" s="12">
        <f t="shared" si="429"/>
        <v>238192.89795730816</v>
      </c>
      <c r="GG341" s="13">
        <f t="shared" si="429"/>
        <v>262436.96110104141</v>
      </c>
      <c r="GH341" s="14">
        <f t="shared" si="429"/>
        <v>298121.78234085039</v>
      </c>
      <c r="GI341" s="6">
        <f t="shared" si="430"/>
        <v>1</v>
      </c>
      <c r="GJ341" s="12">
        <f t="shared" si="431"/>
        <v>0</v>
      </c>
      <c r="GK341" s="13">
        <f t="shared" si="432"/>
        <v>0</v>
      </c>
      <c r="GL341" s="14">
        <f t="shared" si="433"/>
        <v>0</v>
      </c>
      <c r="GM341" s="84"/>
      <c r="GN341" s="66">
        <f t="shared" si="434"/>
        <v>0</v>
      </c>
      <c r="GO341" s="84"/>
      <c r="GP341" s="63" t="str" cm="1">
        <f t="array" ref="GP341">INDEX($GF$4:$GH$4,1,GI341)</f>
        <v>Sample 1</v>
      </c>
      <c r="GQ341" s="12">
        <f t="shared" si="385"/>
        <v>1059.6896202444409</v>
      </c>
      <c r="GR341" s="13">
        <f t="shared" si="385"/>
        <v>2428.2632629245081</v>
      </c>
      <c r="GS341" s="14">
        <f t="shared" si="385"/>
        <v>5065.1323381385864</v>
      </c>
      <c r="GT341" s="12">
        <f t="shared" si="386"/>
        <v>7800.3963021095906</v>
      </c>
      <c r="GU341" s="13">
        <f t="shared" si="386"/>
        <v>8668.032480460417</v>
      </c>
      <c r="GV341" s="14">
        <f t="shared" si="386"/>
        <v>12462.41266287834</v>
      </c>
      <c r="GW341" s="12">
        <f t="shared" si="387"/>
        <v>13452.55519795804</v>
      </c>
      <c r="GX341" s="13">
        <f t="shared" si="387"/>
        <v>17882.115695559562</v>
      </c>
      <c r="GY341" s="14">
        <f t="shared" si="387"/>
        <v>17991.8834173738</v>
      </c>
      <c r="GZ341" s="84" t="str">
        <f t="shared" si="390"/>
        <v>Sample 1</v>
      </c>
      <c r="HA341" s="12">
        <f t="shared" si="435"/>
        <v>0</v>
      </c>
      <c r="HB341" s="13">
        <f t="shared" si="435"/>
        <v>0</v>
      </c>
      <c r="HC341" s="14">
        <f t="shared" si="435"/>
        <v>0</v>
      </c>
      <c r="HD341" s="6">
        <f t="shared" si="391"/>
        <v>0</v>
      </c>
      <c r="HE341" s="84" t="str">
        <f t="shared" si="392"/>
        <v>Ok</v>
      </c>
    </row>
    <row r="342" spans="2:213" hidden="1" x14ac:dyDescent="0.3">
      <c r="B342" s="84" t="s">
        <v>157</v>
      </c>
      <c r="C342" s="12">
        <f>SUMIFS(Inyecciones!$E$2:$E$14185,Inyecciones!$A$2:$A$14185,Balance!C$4,Inyecciones!$B$2:$B$14185,Balance!$B342,Inyecciones!$C$2:$C$14185,Balance!C$5)</f>
        <v>554291.09775734111</v>
      </c>
      <c r="D342" s="13">
        <f>SUMIFS(Inyecciones!$E$2:$E$14185,Inyecciones!$A$2:$A$14185,Balance!D$4,Inyecciones!$B$2:$B$14185,Balance!$B342,Inyecciones!$C$2:$C$14185,Balance!D$5)</f>
        <v>399180.32770742761</v>
      </c>
      <c r="E342" s="13">
        <f>SUMIFS(Inyecciones!$E$2:$E$14185,Inyecciones!$A$2:$A$14185,Balance!E$4,Inyecciones!$B$2:$B$14185,Balance!$B342,Inyecciones!$C$2:$C$14185,Balance!E$5)</f>
        <v>291128.28039263922</v>
      </c>
      <c r="F342" s="13">
        <f>SUMIFS(Inyecciones!$E$2:$E$14185,Inyecciones!$A$2:$A$14185,Balance!F$4,Inyecciones!$B$2:$B$14185,Balance!$B342,Inyecciones!$C$2:$C$14185,Balance!F$5)</f>
        <v>344725.36656626337</v>
      </c>
      <c r="G342" s="13">
        <f>SUMIFS(Inyecciones!$E$2:$E$14185,Inyecciones!$A$2:$A$14185,Balance!G$4,Inyecciones!$B$2:$B$14185,Balance!$B342,Inyecciones!$C$2:$C$14185,Balance!G$5)</f>
        <v>870808.86101323995</v>
      </c>
      <c r="H342" s="13">
        <f>SUMIFS(Inyecciones!$E$2:$E$14185,Inyecciones!$A$2:$A$14185,Balance!H$4,Inyecciones!$B$2:$B$14185,Balance!$B342,Inyecciones!$C$2:$C$14185,Balance!H$5)</f>
        <v>380412.61885721551</v>
      </c>
      <c r="I342" s="13">
        <f>SUMIFS(Inyecciones!$E$2:$E$14185,Inyecciones!$A$2:$A$14185,Balance!I$4,Inyecciones!$B$2:$B$14185,Balance!$B342,Inyecciones!$C$2:$C$14185,Balance!I$5)</f>
        <v>339386.75195088808</v>
      </c>
      <c r="J342" s="13">
        <f>SUMIFS(Inyecciones!$E$2:$E$14185,Inyecciones!$A$2:$A$14185,Balance!J$4,Inyecciones!$B$2:$B$14185,Balance!$B342,Inyecciones!$C$2:$C$14185,Balance!J$5)</f>
        <v>410209.85716358467</v>
      </c>
      <c r="K342" s="13">
        <f>SUMIFS(Inyecciones!$E$2:$E$14185,Inyecciones!$A$2:$A$14185,Balance!K$4,Inyecciones!$B$2:$B$14185,Balance!$B342,Inyecciones!$C$2:$C$14185,Balance!K$5)</f>
        <v>372618.75130755821</v>
      </c>
      <c r="L342" s="13">
        <f>SUMIFS(Inyecciones!$E$2:$E$14185,Inyecciones!$A$2:$A$14185,Balance!L$4,Inyecciones!$B$2:$B$14185,Balance!$B342,Inyecciones!$C$2:$C$14185,Balance!L$5)</f>
        <v>191727.50379502599</v>
      </c>
      <c r="M342" s="13">
        <f>SUMIFS(Inyecciones!$E$2:$E$14185,Inyecciones!$A$2:$A$14185,Balance!M$4,Inyecciones!$B$2:$B$14185,Balance!$B342,Inyecciones!$C$2:$C$14185,Balance!M$5)</f>
        <v>83891.259944380668</v>
      </c>
      <c r="N342" s="14">
        <f>SUMIFS(Inyecciones!$E$2:$E$14185,Inyecciones!$A$2:$A$14185,Balance!N$4,Inyecciones!$B$2:$B$14185,Balance!$B342,Inyecciones!$C$2:$C$14185,Balance!N$5)</f>
        <v>35135.230190350128</v>
      </c>
      <c r="O342" s="12">
        <f>SUMIFS(Inyecciones!$E$2:$E$14185,Inyecciones!$A$2:$A$14185,Balance!O$4,Inyecciones!$B$2:$B$14185,Balance!$B342,Inyecciones!$C$2:$C$14185,Balance!O$5)</f>
        <v>554649.79507786536</v>
      </c>
      <c r="P342" s="13">
        <f>SUMIFS(Inyecciones!$E$2:$E$14185,Inyecciones!$A$2:$A$14185,Balance!P$4,Inyecciones!$B$2:$B$14185,Balance!$B342,Inyecciones!$C$2:$C$14185,Balance!P$5)</f>
        <v>399012.1053443944</v>
      </c>
      <c r="Q342" s="13">
        <f>SUMIFS(Inyecciones!$E$2:$E$14185,Inyecciones!$A$2:$A$14185,Balance!Q$4,Inyecciones!$B$2:$B$14185,Balance!$B342,Inyecciones!$C$2:$C$14185,Balance!Q$5)</f>
        <v>333176.4349583622</v>
      </c>
      <c r="R342" s="13">
        <f>SUMIFS(Inyecciones!$E$2:$E$14185,Inyecciones!$A$2:$A$14185,Balance!R$4,Inyecciones!$B$2:$B$14185,Balance!$B342,Inyecciones!$C$2:$C$14185,Balance!R$5)</f>
        <v>384052.51028484211</v>
      </c>
      <c r="S342" s="13">
        <f>SUMIFS(Inyecciones!$E$2:$E$14185,Inyecciones!$A$2:$A$14185,Balance!S$4,Inyecciones!$B$2:$B$14185,Balance!$B342,Inyecciones!$C$2:$C$14185,Balance!S$5)</f>
        <v>936219.01974459225</v>
      </c>
      <c r="T342" s="13">
        <f>SUMIFS(Inyecciones!$E$2:$E$14185,Inyecciones!$A$2:$A$14185,Balance!T$4,Inyecciones!$B$2:$B$14185,Balance!$B342,Inyecciones!$C$2:$C$14185,Balance!T$5)</f>
        <v>433634.97158824152</v>
      </c>
      <c r="U342" s="13">
        <f>SUMIFS(Inyecciones!$E$2:$E$14185,Inyecciones!$A$2:$A$14185,Balance!U$4,Inyecciones!$B$2:$B$14185,Balance!$B342,Inyecciones!$C$2:$C$14185,Balance!U$5)</f>
        <v>421492.43011753779</v>
      </c>
      <c r="V342" s="13">
        <f>SUMIFS(Inyecciones!$E$2:$E$14185,Inyecciones!$A$2:$A$14185,Balance!V$4,Inyecciones!$B$2:$B$14185,Balance!$B342,Inyecciones!$C$2:$C$14185,Balance!V$5)</f>
        <v>417991.79468012101</v>
      </c>
      <c r="W342" s="13">
        <f>SUMIFS(Inyecciones!$E$2:$E$14185,Inyecciones!$A$2:$A$14185,Balance!W$4,Inyecciones!$B$2:$B$14185,Balance!$B342,Inyecciones!$C$2:$C$14185,Balance!W$5)</f>
        <v>383582.56068243179</v>
      </c>
      <c r="X342" s="13">
        <f>SUMIFS(Inyecciones!$E$2:$E$14185,Inyecciones!$A$2:$A$14185,Balance!X$4,Inyecciones!$B$2:$B$14185,Balance!$B342,Inyecciones!$C$2:$C$14185,Balance!X$5)</f>
        <v>294135.88832887611</v>
      </c>
      <c r="Y342" s="13">
        <f>SUMIFS(Inyecciones!$E$2:$E$14185,Inyecciones!$A$2:$A$14185,Balance!Y$4,Inyecciones!$B$2:$B$14185,Balance!$B342,Inyecciones!$C$2:$C$14185,Balance!Y$5)</f>
        <v>210872.34270313711</v>
      </c>
      <c r="Z342" s="14">
        <f>SUMIFS(Inyecciones!$E$2:$E$14185,Inyecciones!$A$2:$A$14185,Balance!Z$4,Inyecciones!$B$2:$B$14185,Balance!$B342,Inyecciones!$C$2:$C$14185,Balance!Z$5)</f>
        <v>132024.17780414311</v>
      </c>
      <c r="AA342" s="12">
        <f>SUMIFS(Inyecciones!$E$2:$E$14185,Inyecciones!$A$2:$A$14185,Balance!AA$4,Inyecciones!$B$2:$B$14185,Balance!$B342,Inyecciones!$C$2:$C$14185,Balance!AA$5)</f>
        <v>554649.79507786536</v>
      </c>
      <c r="AB342" s="13">
        <f>SUMIFS(Inyecciones!$E$2:$E$14185,Inyecciones!$A$2:$A$14185,Balance!AB$4,Inyecciones!$B$2:$B$14185,Balance!$B342,Inyecciones!$C$2:$C$14185,Balance!AB$5)</f>
        <v>436254.71866298729</v>
      </c>
      <c r="AC342" s="13">
        <f>SUMIFS(Inyecciones!$E$2:$E$14185,Inyecciones!$A$2:$A$14185,Balance!AC$4,Inyecciones!$B$2:$B$14185,Balance!$B342,Inyecciones!$C$2:$C$14185,Balance!AC$5)</f>
        <v>332052.46063209459</v>
      </c>
      <c r="AD342" s="13">
        <f>SUMIFS(Inyecciones!$E$2:$E$14185,Inyecciones!$A$2:$A$14185,Balance!AD$4,Inyecciones!$B$2:$B$14185,Balance!$B342,Inyecciones!$C$2:$C$14185,Balance!AD$5)</f>
        <v>369168.58048924402</v>
      </c>
      <c r="AE342" s="13">
        <f>SUMIFS(Inyecciones!$E$2:$E$14185,Inyecciones!$A$2:$A$14185,Balance!AE$4,Inyecciones!$B$2:$B$14185,Balance!$B342,Inyecciones!$C$2:$C$14185,Balance!AE$5)</f>
        <v>941943.69079686026</v>
      </c>
      <c r="AF342" s="13">
        <f>SUMIFS(Inyecciones!$E$2:$E$14185,Inyecciones!$A$2:$A$14185,Balance!AF$4,Inyecciones!$B$2:$B$14185,Balance!$B342,Inyecciones!$C$2:$C$14185,Balance!AF$5)</f>
        <v>492197.04330031568</v>
      </c>
      <c r="AG342" s="13">
        <f>SUMIFS(Inyecciones!$E$2:$E$14185,Inyecciones!$A$2:$A$14185,Balance!AG$4,Inyecciones!$B$2:$B$14185,Balance!$B342,Inyecciones!$C$2:$C$14185,Balance!AG$5)</f>
        <v>465472.72614917619</v>
      </c>
      <c r="AH342" s="13">
        <f>SUMIFS(Inyecciones!$E$2:$E$14185,Inyecciones!$A$2:$A$14185,Balance!AH$4,Inyecciones!$B$2:$B$14185,Balance!$B342,Inyecciones!$C$2:$C$14185,Balance!AH$5)</f>
        <v>474714.57826197112</v>
      </c>
      <c r="AI342" s="13">
        <f>SUMIFS(Inyecciones!$E$2:$E$14185,Inyecciones!$A$2:$A$14185,Balance!AI$4,Inyecciones!$B$2:$B$14185,Balance!$B342,Inyecciones!$C$2:$C$14185,Balance!AI$5)</f>
        <v>409111.15775361989</v>
      </c>
      <c r="AJ342" s="13">
        <f>SUMIFS(Inyecciones!$E$2:$E$14185,Inyecciones!$A$2:$A$14185,Balance!AJ$4,Inyecciones!$B$2:$B$14185,Balance!$B342,Inyecciones!$C$2:$C$14185,Balance!AJ$5)</f>
        <v>342342.63392215449</v>
      </c>
      <c r="AK342" s="13">
        <f>SUMIFS(Inyecciones!$E$2:$E$14185,Inyecciones!$A$2:$A$14185,Balance!AK$4,Inyecciones!$B$2:$B$14185,Balance!$B342,Inyecciones!$C$2:$C$14185,Balance!AK$5)</f>
        <v>271418.58987400861</v>
      </c>
      <c r="AL342" s="14">
        <f>SUMIFS(Inyecciones!$E$2:$E$14185,Inyecciones!$A$2:$A$14185,Balance!AL$4,Inyecciones!$B$2:$B$14185,Balance!$B342,Inyecciones!$C$2:$C$14185,Balance!AL$5)</f>
        <v>165283.34367796121</v>
      </c>
      <c r="AM342" s="13"/>
      <c r="AN342" s="12">
        <f>SUMIFS('Retiro Mensual'!$E$2:$E$2629,'Retiro Mensual'!$A$2:$A$2629,AN$4,'Retiro Mensual'!$B$2:$B$2629,$B342,'Retiro Mensual'!$C$2:$C$2629,AN$5)</f>
        <v>0</v>
      </c>
      <c r="AO342" s="13">
        <f>SUMIFS('Retiro Mensual'!$E$2:$E$2629,'Retiro Mensual'!$A$2:$A$2629,AO$4,'Retiro Mensual'!$B$2:$B$2629,$B342,'Retiro Mensual'!$C$2:$C$2629,AO$5)</f>
        <v>0</v>
      </c>
      <c r="AP342" s="13">
        <f>SUMIFS('Retiro Mensual'!$E$2:$E$2629,'Retiro Mensual'!$A$2:$A$2629,AP$4,'Retiro Mensual'!$B$2:$B$2629,$B342,'Retiro Mensual'!$C$2:$C$2629,AP$5)</f>
        <v>0</v>
      </c>
      <c r="AQ342" s="13">
        <f>SUMIFS('Retiro Mensual'!$E$2:$E$2629,'Retiro Mensual'!$A$2:$A$2629,AQ$4,'Retiro Mensual'!$B$2:$B$2629,$B342,'Retiro Mensual'!$C$2:$C$2629,AQ$5)</f>
        <v>0</v>
      </c>
      <c r="AR342" s="13">
        <f>SUMIFS('Retiro Mensual'!$E$2:$E$2629,'Retiro Mensual'!$A$2:$A$2629,AR$4,'Retiro Mensual'!$B$2:$B$2629,$B342,'Retiro Mensual'!$C$2:$C$2629,AR$5)</f>
        <v>0</v>
      </c>
      <c r="AS342" s="13">
        <f>SUMIFS('Retiro Mensual'!$E$2:$E$2629,'Retiro Mensual'!$A$2:$A$2629,AS$4,'Retiro Mensual'!$B$2:$B$2629,$B342,'Retiro Mensual'!$C$2:$C$2629,AS$5)</f>
        <v>0</v>
      </c>
      <c r="AT342" s="13">
        <f>SUMIFS('Retiro Mensual'!$E$2:$E$2629,'Retiro Mensual'!$A$2:$A$2629,AT$4,'Retiro Mensual'!$B$2:$B$2629,$B342,'Retiro Mensual'!$C$2:$C$2629,AT$5)</f>
        <v>0</v>
      </c>
      <c r="AU342" s="13">
        <f>SUMIFS('Retiro Mensual'!$E$2:$E$2629,'Retiro Mensual'!$A$2:$A$2629,AU$4,'Retiro Mensual'!$B$2:$B$2629,$B342,'Retiro Mensual'!$C$2:$C$2629,AU$5)</f>
        <v>0</v>
      </c>
      <c r="AV342" s="13">
        <f>SUMIFS('Retiro Mensual'!$E$2:$E$2629,'Retiro Mensual'!$A$2:$A$2629,AV$4,'Retiro Mensual'!$B$2:$B$2629,$B342,'Retiro Mensual'!$C$2:$C$2629,AV$5)</f>
        <v>0</v>
      </c>
      <c r="AW342" s="13">
        <f>SUMIFS('Retiro Mensual'!$E$2:$E$2629,'Retiro Mensual'!$A$2:$A$2629,AW$4,'Retiro Mensual'!$B$2:$B$2629,$B342,'Retiro Mensual'!$C$2:$C$2629,AW$5)</f>
        <v>0</v>
      </c>
      <c r="AX342" s="13">
        <f>SUMIFS('Retiro Mensual'!$E$2:$E$2629,'Retiro Mensual'!$A$2:$A$2629,AX$4,'Retiro Mensual'!$B$2:$B$2629,$B342,'Retiro Mensual'!$C$2:$C$2629,AX$5)</f>
        <v>0</v>
      </c>
      <c r="AY342" s="14">
        <f>SUMIFS('Retiro Mensual'!$E$2:$E$2629,'Retiro Mensual'!$A$2:$A$2629,AY$4,'Retiro Mensual'!$B$2:$B$2629,$B342,'Retiro Mensual'!$C$2:$C$2629,AY$5)</f>
        <v>0</v>
      </c>
      <c r="AZ342" s="12">
        <f>SUMIFS('Retiro Mensual'!$E$2:$E$2629,'Retiro Mensual'!$A$2:$A$2629,AZ$4,'Retiro Mensual'!$B$2:$B$2629,$B342,'Retiro Mensual'!$C$2:$C$2629,AZ$5)</f>
        <v>0</v>
      </c>
      <c r="BA342" s="13">
        <f>SUMIFS('Retiro Mensual'!$E$2:$E$2629,'Retiro Mensual'!$A$2:$A$2629,BA$4,'Retiro Mensual'!$B$2:$B$2629,$B342,'Retiro Mensual'!$C$2:$C$2629,BA$5)</f>
        <v>0</v>
      </c>
      <c r="BB342" s="13">
        <f>SUMIFS('Retiro Mensual'!$E$2:$E$2629,'Retiro Mensual'!$A$2:$A$2629,BB$4,'Retiro Mensual'!$B$2:$B$2629,$B342,'Retiro Mensual'!$C$2:$C$2629,BB$5)</f>
        <v>0</v>
      </c>
      <c r="BC342" s="13">
        <f>SUMIFS('Retiro Mensual'!$E$2:$E$2629,'Retiro Mensual'!$A$2:$A$2629,BC$4,'Retiro Mensual'!$B$2:$B$2629,$B342,'Retiro Mensual'!$C$2:$C$2629,BC$5)</f>
        <v>0</v>
      </c>
      <c r="BD342" s="13">
        <f>SUMIFS('Retiro Mensual'!$E$2:$E$2629,'Retiro Mensual'!$A$2:$A$2629,BD$4,'Retiro Mensual'!$B$2:$B$2629,$B342,'Retiro Mensual'!$C$2:$C$2629,BD$5)</f>
        <v>0</v>
      </c>
      <c r="BE342" s="13">
        <f>SUMIFS('Retiro Mensual'!$E$2:$E$2629,'Retiro Mensual'!$A$2:$A$2629,BE$4,'Retiro Mensual'!$B$2:$B$2629,$B342,'Retiro Mensual'!$C$2:$C$2629,BE$5)</f>
        <v>0</v>
      </c>
      <c r="BF342" s="13">
        <f>SUMIFS('Retiro Mensual'!$E$2:$E$2629,'Retiro Mensual'!$A$2:$A$2629,BF$4,'Retiro Mensual'!$B$2:$B$2629,$B342,'Retiro Mensual'!$C$2:$C$2629,BF$5)</f>
        <v>0</v>
      </c>
      <c r="BG342" s="13">
        <f>SUMIFS('Retiro Mensual'!$E$2:$E$2629,'Retiro Mensual'!$A$2:$A$2629,BG$4,'Retiro Mensual'!$B$2:$B$2629,$B342,'Retiro Mensual'!$C$2:$C$2629,BG$5)</f>
        <v>0</v>
      </c>
      <c r="BH342" s="13">
        <f>SUMIFS('Retiro Mensual'!$E$2:$E$2629,'Retiro Mensual'!$A$2:$A$2629,BH$4,'Retiro Mensual'!$B$2:$B$2629,$B342,'Retiro Mensual'!$C$2:$C$2629,BH$5)</f>
        <v>0</v>
      </c>
      <c r="BI342" s="13">
        <f>SUMIFS('Retiro Mensual'!$E$2:$E$2629,'Retiro Mensual'!$A$2:$A$2629,BI$4,'Retiro Mensual'!$B$2:$B$2629,$B342,'Retiro Mensual'!$C$2:$C$2629,BI$5)</f>
        <v>0</v>
      </c>
      <c r="BJ342" s="13">
        <f>SUMIFS('Retiro Mensual'!$E$2:$E$2629,'Retiro Mensual'!$A$2:$A$2629,BJ$4,'Retiro Mensual'!$B$2:$B$2629,$B342,'Retiro Mensual'!$C$2:$C$2629,BJ$5)</f>
        <v>0</v>
      </c>
      <c r="BK342" s="14">
        <f>SUMIFS('Retiro Mensual'!$E$2:$E$2629,'Retiro Mensual'!$A$2:$A$2629,BK$4,'Retiro Mensual'!$B$2:$B$2629,$B342,'Retiro Mensual'!$C$2:$C$2629,BK$5)</f>
        <v>0</v>
      </c>
      <c r="BL342" s="12">
        <f>SUMIFS('Retiro Mensual'!$E$2:$E$2629,'Retiro Mensual'!$A$2:$A$2629,BL$4,'Retiro Mensual'!$B$2:$B$2629,$B342,'Retiro Mensual'!$C$2:$C$2629,BL$5)</f>
        <v>0</v>
      </c>
      <c r="BM342" s="13">
        <f>SUMIFS('Retiro Mensual'!$E$2:$E$2629,'Retiro Mensual'!$A$2:$A$2629,BM$4,'Retiro Mensual'!$B$2:$B$2629,$B342,'Retiro Mensual'!$C$2:$C$2629,BM$5)</f>
        <v>0</v>
      </c>
      <c r="BN342" s="13">
        <f>SUMIFS('Retiro Mensual'!$E$2:$E$2629,'Retiro Mensual'!$A$2:$A$2629,BN$4,'Retiro Mensual'!$B$2:$B$2629,$B342,'Retiro Mensual'!$C$2:$C$2629,BN$5)</f>
        <v>0</v>
      </c>
      <c r="BO342" s="13">
        <f>SUMIFS('Retiro Mensual'!$E$2:$E$2629,'Retiro Mensual'!$A$2:$A$2629,BO$4,'Retiro Mensual'!$B$2:$B$2629,$B342,'Retiro Mensual'!$C$2:$C$2629,BO$5)</f>
        <v>0</v>
      </c>
      <c r="BP342" s="13">
        <f>SUMIFS('Retiro Mensual'!$E$2:$E$2629,'Retiro Mensual'!$A$2:$A$2629,BP$4,'Retiro Mensual'!$B$2:$B$2629,$B342,'Retiro Mensual'!$C$2:$C$2629,BP$5)</f>
        <v>0</v>
      </c>
      <c r="BQ342" s="13">
        <f>SUMIFS('Retiro Mensual'!$E$2:$E$2629,'Retiro Mensual'!$A$2:$A$2629,BQ$4,'Retiro Mensual'!$B$2:$B$2629,$B342,'Retiro Mensual'!$C$2:$C$2629,BQ$5)</f>
        <v>0</v>
      </c>
      <c r="BR342" s="13">
        <f>SUMIFS('Retiro Mensual'!$E$2:$E$2629,'Retiro Mensual'!$A$2:$A$2629,BR$4,'Retiro Mensual'!$B$2:$B$2629,$B342,'Retiro Mensual'!$C$2:$C$2629,BR$5)</f>
        <v>0</v>
      </c>
      <c r="BS342" s="13">
        <f>SUMIFS('Retiro Mensual'!$E$2:$E$2629,'Retiro Mensual'!$A$2:$A$2629,BS$4,'Retiro Mensual'!$B$2:$B$2629,$B342,'Retiro Mensual'!$C$2:$C$2629,BS$5)</f>
        <v>0</v>
      </c>
      <c r="BT342" s="13">
        <f>SUMIFS('Retiro Mensual'!$E$2:$E$2629,'Retiro Mensual'!$A$2:$A$2629,BT$4,'Retiro Mensual'!$B$2:$B$2629,$B342,'Retiro Mensual'!$C$2:$C$2629,BT$5)</f>
        <v>0</v>
      </c>
      <c r="BU342" s="13">
        <f>SUMIFS('Retiro Mensual'!$E$2:$E$2629,'Retiro Mensual'!$A$2:$A$2629,BU$4,'Retiro Mensual'!$B$2:$B$2629,$B342,'Retiro Mensual'!$C$2:$C$2629,BU$5)</f>
        <v>0</v>
      </c>
      <c r="BV342" s="13">
        <f>SUMIFS('Retiro Mensual'!$E$2:$E$2629,'Retiro Mensual'!$A$2:$A$2629,BV$4,'Retiro Mensual'!$B$2:$B$2629,$B342,'Retiro Mensual'!$C$2:$C$2629,BV$5)</f>
        <v>0</v>
      </c>
      <c r="BW342" s="14">
        <f>SUMIFS('Retiro Mensual'!$E$2:$E$2629,'Retiro Mensual'!$A$2:$A$2629,BW$4,'Retiro Mensual'!$B$2:$B$2629,$B342,'Retiro Mensual'!$C$2:$C$2629,BW$5)</f>
        <v>0</v>
      </c>
      <c r="BX342" s="13"/>
      <c r="BY342" s="12">
        <f>SUMIFS('Compra Ventas'!$E$2:$E$2700,'Compra Ventas'!$A$2:$A$2700,BY$4,'Compra Ventas'!$B$2:$B$2700,$B342,'Compra Ventas'!$C$2:$C$2700,BY$5)</f>
        <v>0</v>
      </c>
      <c r="BZ342" s="13">
        <f>SUMIFS('Compra Ventas'!$E$2:$E$2700,'Compra Ventas'!$A$2:$A$2700,BZ$4,'Compra Ventas'!$B$2:$B$2700,$B342,'Compra Ventas'!$C$2:$C$2700,BZ$5)</f>
        <v>0</v>
      </c>
      <c r="CA342" s="13">
        <f>SUMIFS('Compra Ventas'!$E$2:$E$2700,'Compra Ventas'!$A$2:$A$2700,CA$4,'Compra Ventas'!$B$2:$B$2700,$B342,'Compra Ventas'!$C$2:$C$2700,CA$5)</f>
        <v>0</v>
      </c>
      <c r="CB342" s="13">
        <f>SUMIFS('Compra Ventas'!$E$2:$E$2700,'Compra Ventas'!$A$2:$A$2700,CB$4,'Compra Ventas'!$B$2:$B$2700,$B342,'Compra Ventas'!$C$2:$C$2700,CB$5)</f>
        <v>0</v>
      </c>
      <c r="CC342" s="13">
        <f>SUMIFS('Compra Ventas'!$E$2:$E$2700,'Compra Ventas'!$A$2:$A$2700,CC$4,'Compra Ventas'!$B$2:$B$2700,$B342,'Compra Ventas'!$C$2:$C$2700,CC$5)</f>
        <v>0</v>
      </c>
      <c r="CD342" s="13">
        <f>SUMIFS('Compra Ventas'!$E$2:$E$2700,'Compra Ventas'!$A$2:$A$2700,CD$4,'Compra Ventas'!$B$2:$B$2700,$B342,'Compra Ventas'!$C$2:$C$2700,CD$5)</f>
        <v>0</v>
      </c>
      <c r="CE342" s="13">
        <f>SUMIFS('Compra Ventas'!$E$2:$E$2700,'Compra Ventas'!$A$2:$A$2700,CE$4,'Compra Ventas'!$B$2:$B$2700,$B342,'Compra Ventas'!$C$2:$C$2700,CE$5)</f>
        <v>0</v>
      </c>
      <c r="CF342" s="13">
        <f>SUMIFS('Compra Ventas'!$E$2:$E$2700,'Compra Ventas'!$A$2:$A$2700,CF$4,'Compra Ventas'!$B$2:$B$2700,$B342,'Compra Ventas'!$C$2:$C$2700,CF$5)</f>
        <v>0</v>
      </c>
      <c r="CG342" s="13">
        <f>SUMIFS('Compra Ventas'!$E$2:$E$2700,'Compra Ventas'!$A$2:$A$2700,CG$4,'Compra Ventas'!$B$2:$B$2700,$B342,'Compra Ventas'!$C$2:$C$2700,CG$5)</f>
        <v>0</v>
      </c>
      <c r="CH342" s="13">
        <f>SUMIFS('Compra Ventas'!$E$2:$E$2700,'Compra Ventas'!$A$2:$A$2700,CH$4,'Compra Ventas'!$B$2:$B$2700,$B342,'Compra Ventas'!$C$2:$C$2700,CH$5)</f>
        <v>0</v>
      </c>
      <c r="CI342" s="13">
        <f>SUMIFS('Compra Ventas'!$E$2:$E$2700,'Compra Ventas'!$A$2:$A$2700,CI$4,'Compra Ventas'!$B$2:$B$2700,$B342,'Compra Ventas'!$C$2:$C$2700,CI$5)</f>
        <v>0</v>
      </c>
      <c r="CJ342" s="14">
        <f>SUMIFS('Compra Ventas'!$E$2:$E$2700,'Compra Ventas'!$A$2:$A$2700,CJ$4,'Compra Ventas'!$B$2:$B$2700,$B342,'Compra Ventas'!$C$2:$C$2700,CJ$5)</f>
        <v>0</v>
      </c>
      <c r="CK342" s="12">
        <f>SUMIFS('Compra Ventas'!$E$2:$E$2700,'Compra Ventas'!$A$2:$A$2700,CK$4,'Compra Ventas'!$B$2:$B$2700,$B342,'Compra Ventas'!$C$2:$C$2700,CK$5)</f>
        <v>0</v>
      </c>
      <c r="CL342" s="13">
        <f>SUMIFS('Compra Ventas'!$E$2:$E$2700,'Compra Ventas'!$A$2:$A$2700,CL$4,'Compra Ventas'!$B$2:$B$2700,$B342,'Compra Ventas'!$C$2:$C$2700,CL$5)</f>
        <v>0</v>
      </c>
      <c r="CM342" s="13">
        <f>SUMIFS('Compra Ventas'!$E$2:$E$2700,'Compra Ventas'!$A$2:$A$2700,CM$4,'Compra Ventas'!$B$2:$B$2700,$B342,'Compra Ventas'!$C$2:$C$2700,CM$5)</f>
        <v>0</v>
      </c>
      <c r="CN342" s="13">
        <f>SUMIFS('Compra Ventas'!$E$2:$E$2700,'Compra Ventas'!$A$2:$A$2700,CN$4,'Compra Ventas'!$B$2:$B$2700,$B342,'Compra Ventas'!$C$2:$C$2700,CN$5)</f>
        <v>0</v>
      </c>
      <c r="CO342" s="13">
        <f>SUMIFS('Compra Ventas'!$E$2:$E$2700,'Compra Ventas'!$A$2:$A$2700,CO$4,'Compra Ventas'!$B$2:$B$2700,$B342,'Compra Ventas'!$C$2:$C$2700,CO$5)</f>
        <v>0</v>
      </c>
      <c r="CP342" s="13">
        <f>SUMIFS('Compra Ventas'!$E$2:$E$2700,'Compra Ventas'!$A$2:$A$2700,CP$4,'Compra Ventas'!$B$2:$B$2700,$B342,'Compra Ventas'!$C$2:$C$2700,CP$5)</f>
        <v>0</v>
      </c>
      <c r="CQ342" s="13">
        <f>SUMIFS('Compra Ventas'!$E$2:$E$2700,'Compra Ventas'!$A$2:$A$2700,CQ$4,'Compra Ventas'!$B$2:$B$2700,$B342,'Compra Ventas'!$C$2:$C$2700,CQ$5)</f>
        <v>0</v>
      </c>
      <c r="CR342" s="13">
        <f>SUMIFS('Compra Ventas'!$E$2:$E$2700,'Compra Ventas'!$A$2:$A$2700,CR$4,'Compra Ventas'!$B$2:$B$2700,$B342,'Compra Ventas'!$C$2:$C$2700,CR$5)</f>
        <v>0</v>
      </c>
      <c r="CS342" s="13">
        <f>SUMIFS('Compra Ventas'!$E$2:$E$2700,'Compra Ventas'!$A$2:$A$2700,CS$4,'Compra Ventas'!$B$2:$B$2700,$B342,'Compra Ventas'!$C$2:$C$2700,CS$5)</f>
        <v>0</v>
      </c>
      <c r="CT342" s="13">
        <f>SUMIFS('Compra Ventas'!$E$2:$E$2700,'Compra Ventas'!$A$2:$A$2700,CT$4,'Compra Ventas'!$B$2:$B$2700,$B342,'Compra Ventas'!$C$2:$C$2700,CT$5)</f>
        <v>0</v>
      </c>
      <c r="CU342" s="13">
        <f>SUMIFS('Compra Ventas'!$E$2:$E$2700,'Compra Ventas'!$A$2:$A$2700,CU$4,'Compra Ventas'!$B$2:$B$2700,$B342,'Compra Ventas'!$C$2:$C$2700,CU$5)</f>
        <v>0</v>
      </c>
      <c r="CV342" s="14">
        <f>SUMIFS('Compra Ventas'!$E$2:$E$2700,'Compra Ventas'!$A$2:$A$2700,CV$4,'Compra Ventas'!$B$2:$B$2700,$B342,'Compra Ventas'!$C$2:$C$2700,CV$5)</f>
        <v>0</v>
      </c>
      <c r="CW342" s="12">
        <f>SUMIFS('Compra Ventas'!$E$2:$E$2700,'Compra Ventas'!$A$2:$A$2700,CW$4,'Compra Ventas'!$B$2:$B$2700,$B342,'Compra Ventas'!$C$2:$C$2700,CW$5)</f>
        <v>0</v>
      </c>
      <c r="CX342" s="13">
        <f>SUMIFS('Compra Ventas'!$E$2:$E$2700,'Compra Ventas'!$A$2:$A$2700,CX$4,'Compra Ventas'!$B$2:$B$2700,$B342,'Compra Ventas'!$C$2:$C$2700,CX$5)</f>
        <v>0</v>
      </c>
      <c r="CY342" s="13">
        <f>SUMIFS('Compra Ventas'!$E$2:$E$2700,'Compra Ventas'!$A$2:$A$2700,CY$4,'Compra Ventas'!$B$2:$B$2700,$B342,'Compra Ventas'!$C$2:$C$2700,CY$5)</f>
        <v>0</v>
      </c>
      <c r="CZ342" s="13">
        <f>SUMIFS('Compra Ventas'!$E$2:$E$2700,'Compra Ventas'!$A$2:$A$2700,CZ$4,'Compra Ventas'!$B$2:$B$2700,$B342,'Compra Ventas'!$C$2:$C$2700,CZ$5)</f>
        <v>0</v>
      </c>
      <c r="DA342" s="13">
        <f>SUMIFS('Compra Ventas'!$E$2:$E$2700,'Compra Ventas'!$A$2:$A$2700,DA$4,'Compra Ventas'!$B$2:$B$2700,$B342,'Compra Ventas'!$C$2:$C$2700,DA$5)</f>
        <v>0</v>
      </c>
      <c r="DB342" s="13">
        <f>SUMIFS('Compra Ventas'!$E$2:$E$2700,'Compra Ventas'!$A$2:$A$2700,DB$4,'Compra Ventas'!$B$2:$B$2700,$B342,'Compra Ventas'!$C$2:$C$2700,DB$5)</f>
        <v>0</v>
      </c>
      <c r="DC342" s="13">
        <f>SUMIFS('Compra Ventas'!$E$2:$E$2700,'Compra Ventas'!$A$2:$A$2700,DC$4,'Compra Ventas'!$B$2:$B$2700,$B342,'Compra Ventas'!$C$2:$C$2700,DC$5)</f>
        <v>0</v>
      </c>
      <c r="DD342" s="13">
        <f>SUMIFS('Compra Ventas'!$E$2:$E$2700,'Compra Ventas'!$A$2:$A$2700,DD$4,'Compra Ventas'!$B$2:$B$2700,$B342,'Compra Ventas'!$C$2:$C$2700,DD$5)</f>
        <v>0</v>
      </c>
      <c r="DE342" s="13">
        <f>SUMIFS('Compra Ventas'!$E$2:$E$2700,'Compra Ventas'!$A$2:$A$2700,DE$4,'Compra Ventas'!$B$2:$B$2700,$B342,'Compra Ventas'!$C$2:$C$2700,DE$5)</f>
        <v>0</v>
      </c>
      <c r="DF342" s="13">
        <f>SUMIFS('Compra Ventas'!$E$2:$E$2700,'Compra Ventas'!$A$2:$A$2700,DF$4,'Compra Ventas'!$B$2:$B$2700,$B342,'Compra Ventas'!$C$2:$C$2700,DF$5)</f>
        <v>0</v>
      </c>
      <c r="DG342" s="13">
        <f>SUMIFS('Compra Ventas'!$E$2:$E$2700,'Compra Ventas'!$A$2:$A$2700,DG$4,'Compra Ventas'!$B$2:$B$2700,$B342,'Compra Ventas'!$C$2:$C$2700,DG$5)</f>
        <v>0</v>
      </c>
      <c r="DH342" s="14">
        <f>SUMIFS('Compra Ventas'!$E$2:$E$2700,'Compra Ventas'!$A$2:$A$2700,DH$4,'Compra Ventas'!$B$2:$B$2700,$B342,'Compra Ventas'!$C$2:$C$2700,DH$5)</f>
        <v>0</v>
      </c>
      <c r="DI342" s="84"/>
      <c r="DJ342" s="98">
        <f>SUMIFS('Ajuste Ciclado'!D$5:D$47,'Ajuste Ciclado'!$C$5:$C$47,Balance!DJ$4,'Ajuste Ciclado'!$B$5:$B$47,Balance!$B342)</f>
        <v>0</v>
      </c>
      <c r="DK342" s="99">
        <f>SUMIFS('Ajuste Ciclado'!E$5:E$47,'Ajuste Ciclado'!$C$5:$C$47,Balance!DK$4,'Ajuste Ciclado'!$B$5:$B$47,Balance!$B342)</f>
        <v>0</v>
      </c>
      <c r="DL342" s="99">
        <f>SUMIFS('Ajuste Ciclado'!F$5:F$47,'Ajuste Ciclado'!$C$5:$C$47,Balance!DL$4,'Ajuste Ciclado'!$B$5:$B$47,Balance!$B342)</f>
        <v>0</v>
      </c>
      <c r="DM342" s="99">
        <f>SUMIFS('Ajuste Ciclado'!G$5:G$47,'Ajuste Ciclado'!$C$5:$C$47,Balance!DM$4,'Ajuste Ciclado'!$B$5:$B$47,Balance!$B342)</f>
        <v>0</v>
      </c>
      <c r="DN342" s="99">
        <f>SUMIFS('Ajuste Ciclado'!H$5:H$47,'Ajuste Ciclado'!$C$5:$C$47,Balance!DN$4,'Ajuste Ciclado'!$B$5:$B$47,Balance!$B342)</f>
        <v>0</v>
      </c>
      <c r="DO342" s="99">
        <f>SUMIFS('Ajuste Ciclado'!I$5:I$47,'Ajuste Ciclado'!$C$5:$C$47,Balance!DO$4,'Ajuste Ciclado'!$B$5:$B$47,Balance!$B342)</f>
        <v>0</v>
      </c>
      <c r="DP342" s="99">
        <f>SUMIFS('Ajuste Ciclado'!J$5:J$47,'Ajuste Ciclado'!$C$5:$C$47,Balance!DP$4,'Ajuste Ciclado'!$B$5:$B$47,Balance!$B342)</f>
        <v>0</v>
      </c>
      <c r="DQ342" s="99">
        <f>SUMIFS('Ajuste Ciclado'!K$5:K$47,'Ajuste Ciclado'!$C$5:$C$47,Balance!DQ$4,'Ajuste Ciclado'!$B$5:$B$47,Balance!$B342)</f>
        <v>0</v>
      </c>
      <c r="DR342" s="99">
        <f>SUMIFS('Ajuste Ciclado'!L$5:L$47,'Ajuste Ciclado'!$C$5:$C$47,Balance!DR$4,'Ajuste Ciclado'!$B$5:$B$47,Balance!$B342)</f>
        <v>0</v>
      </c>
      <c r="DS342" s="99">
        <f>SUMIFS('Ajuste Ciclado'!M$5:M$47,'Ajuste Ciclado'!$C$5:$C$47,Balance!DS$4,'Ajuste Ciclado'!$B$5:$B$47,Balance!$B342)</f>
        <v>0</v>
      </c>
      <c r="DT342" s="99">
        <f>SUMIFS('Ajuste Ciclado'!N$5:N$47,'Ajuste Ciclado'!$C$5:$C$47,Balance!DT$4,'Ajuste Ciclado'!$B$5:$B$47,Balance!$B342)</f>
        <v>0</v>
      </c>
      <c r="DU342" s="100">
        <f>SUMIFS('Ajuste Ciclado'!O$5:O$47,'Ajuste Ciclado'!$C$5:$C$47,Balance!DU$4,'Ajuste Ciclado'!$B$5:$B$47,Balance!$B342)</f>
        <v>0</v>
      </c>
      <c r="DV342" s="98">
        <f>SUMIFS('Ajuste Ciclado'!D$5:D$47,'Ajuste Ciclado'!$C$5:$C$47,Balance!DV$4,'Ajuste Ciclado'!$B$5:$B$47,Balance!$B342)</f>
        <v>0</v>
      </c>
      <c r="DW342" s="99">
        <f>SUMIFS('Ajuste Ciclado'!E$5:E$47,'Ajuste Ciclado'!$C$5:$C$47,Balance!DW$4,'Ajuste Ciclado'!$B$5:$B$47,Balance!$B342)</f>
        <v>0</v>
      </c>
      <c r="DX342" s="99">
        <f>SUMIFS('Ajuste Ciclado'!F$5:F$47,'Ajuste Ciclado'!$C$5:$C$47,Balance!DX$4,'Ajuste Ciclado'!$B$5:$B$47,Balance!$B342)</f>
        <v>0</v>
      </c>
      <c r="DY342" s="99">
        <f>SUMIFS('Ajuste Ciclado'!G$5:G$47,'Ajuste Ciclado'!$C$5:$C$47,Balance!DY$4,'Ajuste Ciclado'!$B$5:$B$47,Balance!$B342)</f>
        <v>0</v>
      </c>
      <c r="DZ342" s="99">
        <f>SUMIFS('Ajuste Ciclado'!H$5:H$47,'Ajuste Ciclado'!$C$5:$C$47,Balance!DZ$4,'Ajuste Ciclado'!$B$5:$B$47,Balance!$B342)</f>
        <v>0</v>
      </c>
      <c r="EA342" s="99">
        <f>SUMIFS('Ajuste Ciclado'!I$5:I$47,'Ajuste Ciclado'!$C$5:$C$47,Balance!EA$4,'Ajuste Ciclado'!$B$5:$B$47,Balance!$B342)</f>
        <v>0</v>
      </c>
      <c r="EB342" s="99">
        <f>SUMIFS('Ajuste Ciclado'!J$5:J$47,'Ajuste Ciclado'!$C$5:$C$47,Balance!EB$4,'Ajuste Ciclado'!$B$5:$B$47,Balance!$B342)</f>
        <v>0</v>
      </c>
      <c r="EC342" s="99">
        <f>SUMIFS('Ajuste Ciclado'!K$5:K$47,'Ajuste Ciclado'!$C$5:$C$47,Balance!EC$4,'Ajuste Ciclado'!$B$5:$B$47,Balance!$B342)</f>
        <v>0</v>
      </c>
      <c r="ED342" s="99">
        <f>SUMIFS('Ajuste Ciclado'!L$5:L$47,'Ajuste Ciclado'!$C$5:$C$47,Balance!ED$4,'Ajuste Ciclado'!$B$5:$B$47,Balance!$B342)</f>
        <v>0</v>
      </c>
      <c r="EE342" s="99">
        <f>SUMIFS('Ajuste Ciclado'!M$5:M$47,'Ajuste Ciclado'!$C$5:$C$47,Balance!EE$4,'Ajuste Ciclado'!$B$5:$B$47,Balance!$B342)</f>
        <v>0</v>
      </c>
      <c r="EF342" s="99">
        <f>SUMIFS('Ajuste Ciclado'!N$5:N$47,'Ajuste Ciclado'!$C$5:$C$47,Balance!EF$4,'Ajuste Ciclado'!$B$5:$B$47,Balance!$B342)</f>
        <v>0</v>
      </c>
      <c r="EG342" s="100">
        <f>SUMIFS('Ajuste Ciclado'!O$5:O$47,'Ajuste Ciclado'!$C$5:$C$47,Balance!EG$4,'Ajuste Ciclado'!$B$5:$B$47,Balance!$B342)</f>
        <v>0</v>
      </c>
      <c r="EH342" s="98">
        <f>SUMIFS('Ajuste Ciclado'!D$5:D$47,'Ajuste Ciclado'!$C$5:$C$47,Balance!EH$4,'Ajuste Ciclado'!$B$5:$B$47,Balance!$B342)</f>
        <v>0</v>
      </c>
      <c r="EI342" s="99">
        <f>SUMIFS('Ajuste Ciclado'!E$5:E$47,'Ajuste Ciclado'!$C$5:$C$47,Balance!EI$4,'Ajuste Ciclado'!$B$5:$B$47,Balance!$B342)</f>
        <v>0</v>
      </c>
      <c r="EJ342" s="99">
        <f>SUMIFS('Ajuste Ciclado'!F$5:F$47,'Ajuste Ciclado'!$C$5:$C$47,Balance!EJ$4,'Ajuste Ciclado'!$B$5:$B$47,Balance!$B342)</f>
        <v>0</v>
      </c>
      <c r="EK342" s="99">
        <f>SUMIFS('Ajuste Ciclado'!G$5:G$47,'Ajuste Ciclado'!$C$5:$C$47,Balance!EK$4,'Ajuste Ciclado'!$B$5:$B$47,Balance!$B342)</f>
        <v>0</v>
      </c>
      <c r="EL342" s="99">
        <f>SUMIFS('Ajuste Ciclado'!H$5:H$47,'Ajuste Ciclado'!$C$5:$C$47,Balance!EL$4,'Ajuste Ciclado'!$B$5:$B$47,Balance!$B342)</f>
        <v>0</v>
      </c>
      <c r="EM342" s="99">
        <f>SUMIFS('Ajuste Ciclado'!I$5:I$47,'Ajuste Ciclado'!$C$5:$C$47,Balance!EM$4,'Ajuste Ciclado'!$B$5:$B$47,Balance!$B342)</f>
        <v>0</v>
      </c>
      <c r="EN342" s="99">
        <f>SUMIFS('Ajuste Ciclado'!J$5:J$47,'Ajuste Ciclado'!$C$5:$C$47,Balance!EN$4,'Ajuste Ciclado'!$B$5:$B$47,Balance!$B342)</f>
        <v>0</v>
      </c>
      <c r="EO342" s="99">
        <f>SUMIFS('Ajuste Ciclado'!K$5:K$47,'Ajuste Ciclado'!$C$5:$C$47,Balance!EO$4,'Ajuste Ciclado'!$B$5:$B$47,Balance!$B342)</f>
        <v>0</v>
      </c>
      <c r="EP342" s="99">
        <f>SUMIFS('Ajuste Ciclado'!L$5:L$47,'Ajuste Ciclado'!$C$5:$C$47,Balance!EP$4,'Ajuste Ciclado'!$B$5:$B$47,Balance!$B342)</f>
        <v>0</v>
      </c>
      <c r="EQ342" s="99">
        <f>SUMIFS('Ajuste Ciclado'!M$5:M$47,'Ajuste Ciclado'!$C$5:$C$47,Balance!EQ$4,'Ajuste Ciclado'!$B$5:$B$47,Balance!$B342)</f>
        <v>0</v>
      </c>
      <c r="ER342" s="99">
        <f>SUMIFS('Ajuste Ciclado'!N$5:N$47,'Ajuste Ciclado'!$C$5:$C$47,Balance!ER$4,'Ajuste Ciclado'!$B$5:$B$47,Balance!$B342)</f>
        <v>0</v>
      </c>
      <c r="ES342" s="100">
        <f>SUMIFS('Ajuste Ciclado'!O$5:O$47,'Ajuste Ciclado'!$C$5:$C$47,Balance!ES$4,'Ajuste Ciclado'!$B$5:$B$47,Balance!$B342)</f>
        <v>0</v>
      </c>
      <c r="ET342" s="84"/>
      <c r="EU342" s="12">
        <f t="shared" si="428"/>
        <v>554291.09775734111</v>
      </c>
      <c r="EV342" s="13">
        <f t="shared" si="393"/>
        <v>399180.32770742761</v>
      </c>
      <c r="EW342" s="13">
        <f t="shared" si="394"/>
        <v>291128.28039263922</v>
      </c>
      <c r="EX342" s="13">
        <f t="shared" si="395"/>
        <v>344725.36656626337</v>
      </c>
      <c r="EY342" s="13">
        <f t="shared" si="396"/>
        <v>870808.86101323995</v>
      </c>
      <c r="EZ342" s="13">
        <f t="shared" si="397"/>
        <v>380412.61885721551</v>
      </c>
      <c r="FA342" s="13">
        <f t="shared" si="398"/>
        <v>339386.75195088808</v>
      </c>
      <c r="FB342" s="13">
        <f t="shared" si="399"/>
        <v>410209.85716358467</v>
      </c>
      <c r="FC342" s="13">
        <f t="shared" si="400"/>
        <v>372618.75130755821</v>
      </c>
      <c r="FD342" s="13">
        <f t="shared" si="401"/>
        <v>191727.50379502599</v>
      </c>
      <c r="FE342" s="13">
        <f t="shared" si="402"/>
        <v>83891.259944380668</v>
      </c>
      <c r="FF342" s="14">
        <f t="shared" si="403"/>
        <v>35135.230190350128</v>
      </c>
      <c r="FG342" s="12">
        <f t="shared" si="404"/>
        <v>554649.79507786536</v>
      </c>
      <c r="FH342" s="13">
        <f t="shared" si="405"/>
        <v>399012.1053443944</v>
      </c>
      <c r="FI342" s="13">
        <f t="shared" si="406"/>
        <v>333176.4349583622</v>
      </c>
      <c r="FJ342" s="13">
        <f t="shared" si="407"/>
        <v>384052.51028484211</v>
      </c>
      <c r="FK342" s="13">
        <f t="shared" si="408"/>
        <v>936219.01974459225</v>
      </c>
      <c r="FL342" s="13">
        <f t="shared" si="409"/>
        <v>433634.97158824152</v>
      </c>
      <c r="FM342" s="13">
        <f t="shared" si="410"/>
        <v>421492.43011753779</v>
      </c>
      <c r="FN342" s="13">
        <f t="shared" si="411"/>
        <v>417991.79468012101</v>
      </c>
      <c r="FO342" s="13">
        <f t="shared" si="412"/>
        <v>383582.56068243179</v>
      </c>
      <c r="FP342" s="13">
        <f t="shared" si="413"/>
        <v>294135.88832887611</v>
      </c>
      <c r="FQ342" s="13">
        <f t="shared" si="414"/>
        <v>210872.34270313711</v>
      </c>
      <c r="FR342" s="14">
        <f t="shared" si="415"/>
        <v>132024.17780414311</v>
      </c>
      <c r="FS342" s="12">
        <f t="shared" si="416"/>
        <v>554649.79507786536</v>
      </c>
      <c r="FT342" s="13">
        <f t="shared" si="417"/>
        <v>436254.71866298729</v>
      </c>
      <c r="FU342" s="13">
        <f t="shared" si="418"/>
        <v>332052.46063209459</v>
      </c>
      <c r="FV342" s="13">
        <f t="shared" si="419"/>
        <v>369168.58048924402</v>
      </c>
      <c r="FW342" s="13">
        <f t="shared" si="420"/>
        <v>941943.69079686026</v>
      </c>
      <c r="FX342" s="13">
        <f t="shared" si="421"/>
        <v>492197.04330031568</v>
      </c>
      <c r="FY342" s="13">
        <f t="shared" si="422"/>
        <v>465472.72614917619</v>
      </c>
      <c r="FZ342" s="13">
        <f t="shared" si="423"/>
        <v>474714.57826197112</v>
      </c>
      <c r="GA342" s="13">
        <f t="shared" si="424"/>
        <v>409111.15775361989</v>
      </c>
      <c r="GB342" s="13">
        <f t="shared" si="425"/>
        <v>342342.63392215449</v>
      </c>
      <c r="GC342" s="13">
        <f t="shared" si="426"/>
        <v>271418.58987400861</v>
      </c>
      <c r="GD342" s="14">
        <f t="shared" si="427"/>
        <v>165283.34367796121</v>
      </c>
      <c r="GE342" s="84"/>
      <c r="GF342" s="12">
        <f t="shared" si="429"/>
        <v>4273515.9066459136</v>
      </c>
      <c r="GG342" s="13">
        <f t="shared" si="429"/>
        <v>4900844.0313145453</v>
      </c>
      <c r="GH342" s="14">
        <f t="shared" si="429"/>
        <v>5254609.3185982583</v>
      </c>
      <c r="GI342" s="6">
        <f t="shared" si="430"/>
        <v>1</v>
      </c>
      <c r="GJ342" s="12">
        <f t="shared" si="431"/>
        <v>0</v>
      </c>
      <c r="GK342" s="13">
        <f t="shared" si="432"/>
        <v>0</v>
      </c>
      <c r="GL342" s="14">
        <f t="shared" si="433"/>
        <v>0</v>
      </c>
      <c r="GM342" s="84"/>
      <c r="GN342" s="66">
        <f t="shared" si="434"/>
        <v>0</v>
      </c>
      <c r="GO342" s="84"/>
      <c r="GP342" s="63" t="str" cm="1">
        <f t="array" ref="GP342">INDEX($GF$4:$GH$4,1,GI342)</f>
        <v>Sample 1</v>
      </c>
      <c r="GQ342" s="12">
        <f t="shared" si="385"/>
        <v>35135.230190350128</v>
      </c>
      <c r="GR342" s="13">
        <f t="shared" si="385"/>
        <v>83891.259944380668</v>
      </c>
      <c r="GS342" s="14">
        <f t="shared" si="385"/>
        <v>191727.50379502599</v>
      </c>
      <c r="GT342" s="12">
        <f t="shared" si="386"/>
        <v>132024.17780414311</v>
      </c>
      <c r="GU342" s="13">
        <f t="shared" si="386"/>
        <v>210872.34270313711</v>
      </c>
      <c r="GV342" s="14">
        <f t="shared" si="386"/>
        <v>294135.88832887611</v>
      </c>
      <c r="GW342" s="12">
        <f t="shared" si="387"/>
        <v>165283.34367796121</v>
      </c>
      <c r="GX342" s="13">
        <f t="shared" si="387"/>
        <v>271418.58987400861</v>
      </c>
      <c r="GY342" s="14">
        <f t="shared" si="387"/>
        <v>332052.46063209459</v>
      </c>
      <c r="GZ342" s="84" t="str">
        <f t="shared" si="390"/>
        <v>Sample 1</v>
      </c>
      <c r="HA342" s="12">
        <f t="shared" si="435"/>
        <v>0</v>
      </c>
      <c r="HB342" s="13">
        <f t="shared" si="435"/>
        <v>0</v>
      </c>
      <c r="HC342" s="14">
        <f t="shared" si="435"/>
        <v>0</v>
      </c>
      <c r="HD342" s="6">
        <f t="shared" si="391"/>
        <v>0</v>
      </c>
      <c r="HE342" s="84" t="str">
        <f t="shared" si="392"/>
        <v>Ok</v>
      </c>
    </row>
    <row r="343" spans="2:213" hidden="1" x14ac:dyDescent="0.3">
      <c r="B343" s="84" t="s">
        <v>65</v>
      </c>
      <c r="C343" s="12">
        <f>SUMIFS(Inyecciones!$E$2:$E$14185,Inyecciones!$A$2:$A$14185,Balance!C$4,Inyecciones!$B$2:$B$14185,Balance!$B343,Inyecciones!$C$2:$C$14185,Balance!C$5)</f>
        <v>0</v>
      </c>
      <c r="D343" s="13">
        <f>SUMIFS(Inyecciones!$E$2:$E$14185,Inyecciones!$A$2:$A$14185,Balance!D$4,Inyecciones!$B$2:$B$14185,Balance!$B343,Inyecciones!$C$2:$C$14185,Balance!D$5)</f>
        <v>0</v>
      </c>
      <c r="E343" s="13">
        <f>SUMIFS(Inyecciones!$E$2:$E$14185,Inyecciones!$A$2:$A$14185,Balance!E$4,Inyecciones!$B$2:$B$14185,Balance!$B343,Inyecciones!$C$2:$C$14185,Balance!E$5)</f>
        <v>0</v>
      </c>
      <c r="F343" s="13">
        <f>SUMIFS(Inyecciones!$E$2:$E$14185,Inyecciones!$A$2:$A$14185,Balance!F$4,Inyecciones!$B$2:$B$14185,Balance!$B343,Inyecciones!$C$2:$C$14185,Balance!F$5)</f>
        <v>0</v>
      </c>
      <c r="G343" s="13">
        <f>SUMIFS(Inyecciones!$E$2:$E$14185,Inyecciones!$A$2:$A$14185,Balance!G$4,Inyecciones!$B$2:$B$14185,Balance!$B343,Inyecciones!$C$2:$C$14185,Balance!G$5)</f>
        <v>0</v>
      </c>
      <c r="H343" s="13">
        <f>SUMIFS(Inyecciones!$E$2:$E$14185,Inyecciones!$A$2:$A$14185,Balance!H$4,Inyecciones!$B$2:$B$14185,Balance!$B343,Inyecciones!$C$2:$C$14185,Balance!H$5)</f>
        <v>0</v>
      </c>
      <c r="I343" s="13">
        <f>SUMIFS(Inyecciones!$E$2:$E$14185,Inyecciones!$A$2:$A$14185,Balance!I$4,Inyecciones!$B$2:$B$14185,Balance!$B343,Inyecciones!$C$2:$C$14185,Balance!I$5)</f>
        <v>0</v>
      </c>
      <c r="J343" s="13">
        <f>SUMIFS(Inyecciones!$E$2:$E$14185,Inyecciones!$A$2:$A$14185,Balance!J$4,Inyecciones!$B$2:$B$14185,Balance!$B343,Inyecciones!$C$2:$C$14185,Balance!J$5)</f>
        <v>0</v>
      </c>
      <c r="K343" s="13">
        <f>SUMIFS(Inyecciones!$E$2:$E$14185,Inyecciones!$A$2:$A$14185,Balance!K$4,Inyecciones!$B$2:$B$14185,Balance!$B343,Inyecciones!$C$2:$C$14185,Balance!K$5)</f>
        <v>0</v>
      </c>
      <c r="L343" s="13">
        <f>SUMIFS(Inyecciones!$E$2:$E$14185,Inyecciones!$A$2:$A$14185,Balance!L$4,Inyecciones!$B$2:$B$14185,Balance!$B343,Inyecciones!$C$2:$C$14185,Balance!L$5)</f>
        <v>0</v>
      </c>
      <c r="M343" s="13">
        <f>SUMIFS(Inyecciones!$E$2:$E$14185,Inyecciones!$A$2:$A$14185,Balance!M$4,Inyecciones!$B$2:$B$14185,Balance!$B343,Inyecciones!$C$2:$C$14185,Balance!M$5)</f>
        <v>0</v>
      </c>
      <c r="N343" s="14">
        <f>SUMIFS(Inyecciones!$E$2:$E$14185,Inyecciones!$A$2:$A$14185,Balance!N$4,Inyecciones!$B$2:$B$14185,Balance!$B343,Inyecciones!$C$2:$C$14185,Balance!N$5)</f>
        <v>0</v>
      </c>
      <c r="O343" s="12">
        <f>SUMIFS(Inyecciones!$E$2:$E$14185,Inyecciones!$A$2:$A$14185,Balance!O$4,Inyecciones!$B$2:$B$14185,Balance!$B343,Inyecciones!$C$2:$C$14185,Balance!O$5)</f>
        <v>0</v>
      </c>
      <c r="P343" s="13">
        <f>SUMIFS(Inyecciones!$E$2:$E$14185,Inyecciones!$A$2:$A$14185,Balance!P$4,Inyecciones!$B$2:$B$14185,Balance!$B343,Inyecciones!$C$2:$C$14185,Balance!P$5)</f>
        <v>0</v>
      </c>
      <c r="Q343" s="13">
        <f>SUMIFS(Inyecciones!$E$2:$E$14185,Inyecciones!$A$2:$A$14185,Balance!Q$4,Inyecciones!$B$2:$B$14185,Balance!$B343,Inyecciones!$C$2:$C$14185,Balance!Q$5)</f>
        <v>0</v>
      </c>
      <c r="R343" s="13">
        <f>SUMIFS(Inyecciones!$E$2:$E$14185,Inyecciones!$A$2:$A$14185,Balance!R$4,Inyecciones!$B$2:$B$14185,Balance!$B343,Inyecciones!$C$2:$C$14185,Balance!R$5)</f>
        <v>0</v>
      </c>
      <c r="S343" s="13">
        <f>SUMIFS(Inyecciones!$E$2:$E$14185,Inyecciones!$A$2:$A$14185,Balance!S$4,Inyecciones!$B$2:$B$14185,Balance!$B343,Inyecciones!$C$2:$C$14185,Balance!S$5)</f>
        <v>0</v>
      </c>
      <c r="T343" s="13">
        <f>SUMIFS(Inyecciones!$E$2:$E$14185,Inyecciones!$A$2:$A$14185,Balance!T$4,Inyecciones!$B$2:$B$14185,Balance!$B343,Inyecciones!$C$2:$C$14185,Balance!T$5)</f>
        <v>0</v>
      </c>
      <c r="U343" s="13">
        <f>SUMIFS(Inyecciones!$E$2:$E$14185,Inyecciones!$A$2:$A$14185,Balance!U$4,Inyecciones!$B$2:$B$14185,Balance!$B343,Inyecciones!$C$2:$C$14185,Balance!U$5)</f>
        <v>0</v>
      </c>
      <c r="V343" s="13">
        <f>SUMIFS(Inyecciones!$E$2:$E$14185,Inyecciones!$A$2:$A$14185,Balance!V$4,Inyecciones!$B$2:$B$14185,Balance!$B343,Inyecciones!$C$2:$C$14185,Balance!V$5)</f>
        <v>0</v>
      </c>
      <c r="W343" s="13">
        <f>SUMIFS(Inyecciones!$E$2:$E$14185,Inyecciones!$A$2:$A$14185,Balance!W$4,Inyecciones!$B$2:$B$14185,Balance!$B343,Inyecciones!$C$2:$C$14185,Balance!W$5)</f>
        <v>0</v>
      </c>
      <c r="X343" s="13">
        <f>SUMIFS(Inyecciones!$E$2:$E$14185,Inyecciones!$A$2:$A$14185,Balance!X$4,Inyecciones!$B$2:$B$14185,Balance!$B343,Inyecciones!$C$2:$C$14185,Balance!X$5)</f>
        <v>0</v>
      </c>
      <c r="Y343" s="13">
        <f>SUMIFS(Inyecciones!$E$2:$E$14185,Inyecciones!$A$2:$A$14185,Balance!Y$4,Inyecciones!$B$2:$B$14185,Balance!$B343,Inyecciones!$C$2:$C$14185,Balance!Y$5)</f>
        <v>0</v>
      </c>
      <c r="Z343" s="14">
        <f>SUMIFS(Inyecciones!$E$2:$E$14185,Inyecciones!$A$2:$A$14185,Balance!Z$4,Inyecciones!$B$2:$B$14185,Balance!$B343,Inyecciones!$C$2:$C$14185,Balance!Z$5)</f>
        <v>0</v>
      </c>
      <c r="AA343" s="12">
        <f>SUMIFS(Inyecciones!$E$2:$E$14185,Inyecciones!$A$2:$A$14185,Balance!AA$4,Inyecciones!$B$2:$B$14185,Balance!$B343,Inyecciones!$C$2:$C$14185,Balance!AA$5)</f>
        <v>0</v>
      </c>
      <c r="AB343" s="13">
        <f>SUMIFS(Inyecciones!$E$2:$E$14185,Inyecciones!$A$2:$A$14185,Balance!AB$4,Inyecciones!$B$2:$B$14185,Balance!$B343,Inyecciones!$C$2:$C$14185,Balance!AB$5)</f>
        <v>0</v>
      </c>
      <c r="AC343" s="13">
        <f>SUMIFS(Inyecciones!$E$2:$E$14185,Inyecciones!$A$2:$A$14185,Balance!AC$4,Inyecciones!$B$2:$B$14185,Balance!$B343,Inyecciones!$C$2:$C$14185,Balance!AC$5)</f>
        <v>0</v>
      </c>
      <c r="AD343" s="13">
        <f>SUMIFS(Inyecciones!$E$2:$E$14185,Inyecciones!$A$2:$A$14185,Balance!AD$4,Inyecciones!$B$2:$B$14185,Balance!$B343,Inyecciones!$C$2:$C$14185,Balance!AD$5)</f>
        <v>0</v>
      </c>
      <c r="AE343" s="13">
        <f>SUMIFS(Inyecciones!$E$2:$E$14185,Inyecciones!$A$2:$A$14185,Balance!AE$4,Inyecciones!$B$2:$B$14185,Balance!$B343,Inyecciones!$C$2:$C$14185,Balance!AE$5)</f>
        <v>0</v>
      </c>
      <c r="AF343" s="13">
        <f>SUMIFS(Inyecciones!$E$2:$E$14185,Inyecciones!$A$2:$A$14185,Balance!AF$4,Inyecciones!$B$2:$B$14185,Balance!$B343,Inyecciones!$C$2:$C$14185,Balance!AF$5)</f>
        <v>0</v>
      </c>
      <c r="AG343" s="13">
        <f>SUMIFS(Inyecciones!$E$2:$E$14185,Inyecciones!$A$2:$A$14185,Balance!AG$4,Inyecciones!$B$2:$B$14185,Balance!$B343,Inyecciones!$C$2:$C$14185,Balance!AG$5)</f>
        <v>0</v>
      </c>
      <c r="AH343" s="13">
        <f>SUMIFS(Inyecciones!$E$2:$E$14185,Inyecciones!$A$2:$A$14185,Balance!AH$4,Inyecciones!$B$2:$B$14185,Balance!$B343,Inyecciones!$C$2:$C$14185,Balance!AH$5)</f>
        <v>0</v>
      </c>
      <c r="AI343" s="13">
        <f>SUMIFS(Inyecciones!$E$2:$E$14185,Inyecciones!$A$2:$A$14185,Balance!AI$4,Inyecciones!$B$2:$B$14185,Balance!$B343,Inyecciones!$C$2:$C$14185,Balance!AI$5)</f>
        <v>0</v>
      </c>
      <c r="AJ343" s="13">
        <f>SUMIFS(Inyecciones!$E$2:$E$14185,Inyecciones!$A$2:$A$14185,Balance!AJ$4,Inyecciones!$B$2:$B$14185,Balance!$B343,Inyecciones!$C$2:$C$14185,Balance!AJ$5)</f>
        <v>0</v>
      </c>
      <c r="AK343" s="13">
        <f>SUMIFS(Inyecciones!$E$2:$E$14185,Inyecciones!$A$2:$A$14185,Balance!AK$4,Inyecciones!$B$2:$B$14185,Balance!$B343,Inyecciones!$C$2:$C$14185,Balance!AK$5)</f>
        <v>0</v>
      </c>
      <c r="AL343" s="14">
        <f>SUMIFS(Inyecciones!$E$2:$E$14185,Inyecciones!$A$2:$A$14185,Balance!AL$4,Inyecciones!$B$2:$B$14185,Balance!$B343,Inyecciones!$C$2:$C$14185,Balance!AL$5)</f>
        <v>0</v>
      </c>
      <c r="AM343" s="13"/>
      <c r="AN343" s="12">
        <f>SUMIFS('Retiro Mensual'!$E$2:$E$2629,'Retiro Mensual'!$A$2:$A$2629,AN$4,'Retiro Mensual'!$B$2:$B$2629,$B343,'Retiro Mensual'!$C$2:$C$2629,AN$5)</f>
        <v>0</v>
      </c>
      <c r="AO343" s="13">
        <f>SUMIFS('Retiro Mensual'!$E$2:$E$2629,'Retiro Mensual'!$A$2:$A$2629,AO$4,'Retiro Mensual'!$B$2:$B$2629,$B343,'Retiro Mensual'!$C$2:$C$2629,AO$5)</f>
        <v>0</v>
      </c>
      <c r="AP343" s="13">
        <f>SUMIFS('Retiro Mensual'!$E$2:$E$2629,'Retiro Mensual'!$A$2:$A$2629,AP$4,'Retiro Mensual'!$B$2:$B$2629,$B343,'Retiro Mensual'!$C$2:$C$2629,AP$5)</f>
        <v>0</v>
      </c>
      <c r="AQ343" s="13">
        <f>SUMIFS('Retiro Mensual'!$E$2:$E$2629,'Retiro Mensual'!$A$2:$A$2629,AQ$4,'Retiro Mensual'!$B$2:$B$2629,$B343,'Retiro Mensual'!$C$2:$C$2629,AQ$5)</f>
        <v>0</v>
      </c>
      <c r="AR343" s="13">
        <f>SUMIFS('Retiro Mensual'!$E$2:$E$2629,'Retiro Mensual'!$A$2:$A$2629,AR$4,'Retiro Mensual'!$B$2:$B$2629,$B343,'Retiro Mensual'!$C$2:$C$2629,AR$5)</f>
        <v>0</v>
      </c>
      <c r="AS343" s="13">
        <f>SUMIFS('Retiro Mensual'!$E$2:$E$2629,'Retiro Mensual'!$A$2:$A$2629,AS$4,'Retiro Mensual'!$B$2:$B$2629,$B343,'Retiro Mensual'!$C$2:$C$2629,AS$5)</f>
        <v>0</v>
      </c>
      <c r="AT343" s="13">
        <f>SUMIFS('Retiro Mensual'!$E$2:$E$2629,'Retiro Mensual'!$A$2:$A$2629,AT$4,'Retiro Mensual'!$B$2:$B$2629,$B343,'Retiro Mensual'!$C$2:$C$2629,AT$5)</f>
        <v>0</v>
      </c>
      <c r="AU343" s="13">
        <f>SUMIFS('Retiro Mensual'!$E$2:$E$2629,'Retiro Mensual'!$A$2:$A$2629,AU$4,'Retiro Mensual'!$B$2:$B$2629,$B343,'Retiro Mensual'!$C$2:$C$2629,AU$5)</f>
        <v>0</v>
      </c>
      <c r="AV343" s="13">
        <f>SUMIFS('Retiro Mensual'!$E$2:$E$2629,'Retiro Mensual'!$A$2:$A$2629,AV$4,'Retiro Mensual'!$B$2:$B$2629,$B343,'Retiro Mensual'!$C$2:$C$2629,AV$5)</f>
        <v>0</v>
      </c>
      <c r="AW343" s="13">
        <f>SUMIFS('Retiro Mensual'!$E$2:$E$2629,'Retiro Mensual'!$A$2:$A$2629,AW$4,'Retiro Mensual'!$B$2:$B$2629,$B343,'Retiro Mensual'!$C$2:$C$2629,AW$5)</f>
        <v>0</v>
      </c>
      <c r="AX343" s="13">
        <f>SUMIFS('Retiro Mensual'!$E$2:$E$2629,'Retiro Mensual'!$A$2:$A$2629,AX$4,'Retiro Mensual'!$B$2:$B$2629,$B343,'Retiro Mensual'!$C$2:$C$2629,AX$5)</f>
        <v>0</v>
      </c>
      <c r="AY343" s="14">
        <f>SUMIFS('Retiro Mensual'!$E$2:$E$2629,'Retiro Mensual'!$A$2:$A$2629,AY$4,'Retiro Mensual'!$B$2:$B$2629,$B343,'Retiro Mensual'!$C$2:$C$2629,AY$5)</f>
        <v>0</v>
      </c>
      <c r="AZ343" s="12">
        <f>SUMIFS('Retiro Mensual'!$E$2:$E$2629,'Retiro Mensual'!$A$2:$A$2629,AZ$4,'Retiro Mensual'!$B$2:$B$2629,$B343,'Retiro Mensual'!$C$2:$C$2629,AZ$5)</f>
        <v>0</v>
      </c>
      <c r="BA343" s="13">
        <f>SUMIFS('Retiro Mensual'!$E$2:$E$2629,'Retiro Mensual'!$A$2:$A$2629,BA$4,'Retiro Mensual'!$B$2:$B$2629,$B343,'Retiro Mensual'!$C$2:$C$2629,BA$5)</f>
        <v>0</v>
      </c>
      <c r="BB343" s="13">
        <f>SUMIFS('Retiro Mensual'!$E$2:$E$2629,'Retiro Mensual'!$A$2:$A$2629,BB$4,'Retiro Mensual'!$B$2:$B$2629,$B343,'Retiro Mensual'!$C$2:$C$2629,BB$5)</f>
        <v>0</v>
      </c>
      <c r="BC343" s="13">
        <f>SUMIFS('Retiro Mensual'!$E$2:$E$2629,'Retiro Mensual'!$A$2:$A$2629,BC$4,'Retiro Mensual'!$B$2:$B$2629,$B343,'Retiro Mensual'!$C$2:$C$2629,BC$5)</f>
        <v>0</v>
      </c>
      <c r="BD343" s="13">
        <f>SUMIFS('Retiro Mensual'!$E$2:$E$2629,'Retiro Mensual'!$A$2:$A$2629,BD$4,'Retiro Mensual'!$B$2:$B$2629,$B343,'Retiro Mensual'!$C$2:$C$2629,BD$5)</f>
        <v>0</v>
      </c>
      <c r="BE343" s="13">
        <f>SUMIFS('Retiro Mensual'!$E$2:$E$2629,'Retiro Mensual'!$A$2:$A$2629,BE$4,'Retiro Mensual'!$B$2:$B$2629,$B343,'Retiro Mensual'!$C$2:$C$2629,BE$5)</f>
        <v>0</v>
      </c>
      <c r="BF343" s="13">
        <f>SUMIFS('Retiro Mensual'!$E$2:$E$2629,'Retiro Mensual'!$A$2:$A$2629,BF$4,'Retiro Mensual'!$B$2:$B$2629,$B343,'Retiro Mensual'!$C$2:$C$2629,BF$5)</f>
        <v>0</v>
      </c>
      <c r="BG343" s="13">
        <f>SUMIFS('Retiro Mensual'!$E$2:$E$2629,'Retiro Mensual'!$A$2:$A$2629,BG$4,'Retiro Mensual'!$B$2:$B$2629,$B343,'Retiro Mensual'!$C$2:$C$2629,BG$5)</f>
        <v>0</v>
      </c>
      <c r="BH343" s="13">
        <f>SUMIFS('Retiro Mensual'!$E$2:$E$2629,'Retiro Mensual'!$A$2:$A$2629,BH$4,'Retiro Mensual'!$B$2:$B$2629,$B343,'Retiro Mensual'!$C$2:$C$2629,BH$5)</f>
        <v>0</v>
      </c>
      <c r="BI343" s="13">
        <f>SUMIFS('Retiro Mensual'!$E$2:$E$2629,'Retiro Mensual'!$A$2:$A$2629,BI$4,'Retiro Mensual'!$B$2:$B$2629,$B343,'Retiro Mensual'!$C$2:$C$2629,BI$5)</f>
        <v>0</v>
      </c>
      <c r="BJ343" s="13">
        <f>SUMIFS('Retiro Mensual'!$E$2:$E$2629,'Retiro Mensual'!$A$2:$A$2629,BJ$4,'Retiro Mensual'!$B$2:$B$2629,$B343,'Retiro Mensual'!$C$2:$C$2629,BJ$5)</f>
        <v>0</v>
      </c>
      <c r="BK343" s="14">
        <f>SUMIFS('Retiro Mensual'!$E$2:$E$2629,'Retiro Mensual'!$A$2:$A$2629,BK$4,'Retiro Mensual'!$B$2:$B$2629,$B343,'Retiro Mensual'!$C$2:$C$2629,BK$5)</f>
        <v>0</v>
      </c>
      <c r="BL343" s="12">
        <f>SUMIFS('Retiro Mensual'!$E$2:$E$2629,'Retiro Mensual'!$A$2:$A$2629,BL$4,'Retiro Mensual'!$B$2:$B$2629,$B343,'Retiro Mensual'!$C$2:$C$2629,BL$5)</f>
        <v>0</v>
      </c>
      <c r="BM343" s="13">
        <f>SUMIFS('Retiro Mensual'!$E$2:$E$2629,'Retiro Mensual'!$A$2:$A$2629,BM$4,'Retiro Mensual'!$B$2:$B$2629,$B343,'Retiro Mensual'!$C$2:$C$2629,BM$5)</f>
        <v>0</v>
      </c>
      <c r="BN343" s="13">
        <f>SUMIFS('Retiro Mensual'!$E$2:$E$2629,'Retiro Mensual'!$A$2:$A$2629,BN$4,'Retiro Mensual'!$B$2:$B$2629,$B343,'Retiro Mensual'!$C$2:$C$2629,BN$5)</f>
        <v>0</v>
      </c>
      <c r="BO343" s="13">
        <f>SUMIFS('Retiro Mensual'!$E$2:$E$2629,'Retiro Mensual'!$A$2:$A$2629,BO$4,'Retiro Mensual'!$B$2:$B$2629,$B343,'Retiro Mensual'!$C$2:$C$2629,BO$5)</f>
        <v>0</v>
      </c>
      <c r="BP343" s="13">
        <f>SUMIFS('Retiro Mensual'!$E$2:$E$2629,'Retiro Mensual'!$A$2:$A$2629,BP$4,'Retiro Mensual'!$B$2:$B$2629,$B343,'Retiro Mensual'!$C$2:$C$2629,BP$5)</f>
        <v>0</v>
      </c>
      <c r="BQ343" s="13">
        <f>SUMIFS('Retiro Mensual'!$E$2:$E$2629,'Retiro Mensual'!$A$2:$A$2629,BQ$4,'Retiro Mensual'!$B$2:$B$2629,$B343,'Retiro Mensual'!$C$2:$C$2629,BQ$5)</f>
        <v>0</v>
      </c>
      <c r="BR343" s="13">
        <f>SUMIFS('Retiro Mensual'!$E$2:$E$2629,'Retiro Mensual'!$A$2:$A$2629,BR$4,'Retiro Mensual'!$B$2:$B$2629,$B343,'Retiro Mensual'!$C$2:$C$2629,BR$5)</f>
        <v>0</v>
      </c>
      <c r="BS343" s="13">
        <f>SUMIFS('Retiro Mensual'!$E$2:$E$2629,'Retiro Mensual'!$A$2:$A$2629,BS$4,'Retiro Mensual'!$B$2:$B$2629,$B343,'Retiro Mensual'!$C$2:$C$2629,BS$5)</f>
        <v>0</v>
      </c>
      <c r="BT343" s="13">
        <f>SUMIFS('Retiro Mensual'!$E$2:$E$2629,'Retiro Mensual'!$A$2:$A$2629,BT$4,'Retiro Mensual'!$B$2:$B$2629,$B343,'Retiro Mensual'!$C$2:$C$2629,BT$5)</f>
        <v>0</v>
      </c>
      <c r="BU343" s="13">
        <f>SUMIFS('Retiro Mensual'!$E$2:$E$2629,'Retiro Mensual'!$A$2:$A$2629,BU$4,'Retiro Mensual'!$B$2:$B$2629,$B343,'Retiro Mensual'!$C$2:$C$2629,BU$5)</f>
        <v>0</v>
      </c>
      <c r="BV343" s="13">
        <f>SUMIFS('Retiro Mensual'!$E$2:$E$2629,'Retiro Mensual'!$A$2:$A$2629,BV$4,'Retiro Mensual'!$B$2:$B$2629,$B343,'Retiro Mensual'!$C$2:$C$2629,BV$5)</f>
        <v>0</v>
      </c>
      <c r="BW343" s="14">
        <f>SUMIFS('Retiro Mensual'!$E$2:$E$2629,'Retiro Mensual'!$A$2:$A$2629,BW$4,'Retiro Mensual'!$B$2:$B$2629,$B343,'Retiro Mensual'!$C$2:$C$2629,BW$5)</f>
        <v>0</v>
      </c>
      <c r="BX343" s="13"/>
      <c r="BY343" s="12">
        <f>SUMIFS('Compra Ventas'!$E$2:$E$2700,'Compra Ventas'!$A$2:$A$2700,BY$4,'Compra Ventas'!$B$2:$B$2700,$B343,'Compra Ventas'!$C$2:$C$2700,BY$5)</f>
        <v>0</v>
      </c>
      <c r="BZ343" s="13">
        <f>SUMIFS('Compra Ventas'!$E$2:$E$2700,'Compra Ventas'!$A$2:$A$2700,BZ$4,'Compra Ventas'!$B$2:$B$2700,$B343,'Compra Ventas'!$C$2:$C$2700,BZ$5)</f>
        <v>0</v>
      </c>
      <c r="CA343" s="13">
        <f>SUMIFS('Compra Ventas'!$E$2:$E$2700,'Compra Ventas'!$A$2:$A$2700,CA$4,'Compra Ventas'!$B$2:$B$2700,$B343,'Compra Ventas'!$C$2:$C$2700,CA$5)</f>
        <v>0</v>
      </c>
      <c r="CB343" s="13">
        <f>SUMIFS('Compra Ventas'!$E$2:$E$2700,'Compra Ventas'!$A$2:$A$2700,CB$4,'Compra Ventas'!$B$2:$B$2700,$B343,'Compra Ventas'!$C$2:$C$2700,CB$5)</f>
        <v>0</v>
      </c>
      <c r="CC343" s="13">
        <f>SUMIFS('Compra Ventas'!$E$2:$E$2700,'Compra Ventas'!$A$2:$A$2700,CC$4,'Compra Ventas'!$B$2:$B$2700,$B343,'Compra Ventas'!$C$2:$C$2700,CC$5)</f>
        <v>0</v>
      </c>
      <c r="CD343" s="13">
        <f>SUMIFS('Compra Ventas'!$E$2:$E$2700,'Compra Ventas'!$A$2:$A$2700,CD$4,'Compra Ventas'!$B$2:$B$2700,$B343,'Compra Ventas'!$C$2:$C$2700,CD$5)</f>
        <v>0</v>
      </c>
      <c r="CE343" s="13">
        <f>SUMIFS('Compra Ventas'!$E$2:$E$2700,'Compra Ventas'!$A$2:$A$2700,CE$4,'Compra Ventas'!$B$2:$B$2700,$B343,'Compra Ventas'!$C$2:$C$2700,CE$5)</f>
        <v>0</v>
      </c>
      <c r="CF343" s="13">
        <f>SUMIFS('Compra Ventas'!$E$2:$E$2700,'Compra Ventas'!$A$2:$A$2700,CF$4,'Compra Ventas'!$B$2:$B$2700,$B343,'Compra Ventas'!$C$2:$C$2700,CF$5)</f>
        <v>0</v>
      </c>
      <c r="CG343" s="13">
        <f>SUMIFS('Compra Ventas'!$E$2:$E$2700,'Compra Ventas'!$A$2:$A$2700,CG$4,'Compra Ventas'!$B$2:$B$2700,$B343,'Compra Ventas'!$C$2:$C$2700,CG$5)</f>
        <v>0</v>
      </c>
      <c r="CH343" s="13">
        <f>SUMIFS('Compra Ventas'!$E$2:$E$2700,'Compra Ventas'!$A$2:$A$2700,CH$4,'Compra Ventas'!$B$2:$B$2700,$B343,'Compra Ventas'!$C$2:$C$2700,CH$5)</f>
        <v>0</v>
      </c>
      <c r="CI343" s="13">
        <f>SUMIFS('Compra Ventas'!$E$2:$E$2700,'Compra Ventas'!$A$2:$A$2700,CI$4,'Compra Ventas'!$B$2:$B$2700,$B343,'Compra Ventas'!$C$2:$C$2700,CI$5)</f>
        <v>0</v>
      </c>
      <c r="CJ343" s="14">
        <f>SUMIFS('Compra Ventas'!$E$2:$E$2700,'Compra Ventas'!$A$2:$A$2700,CJ$4,'Compra Ventas'!$B$2:$B$2700,$B343,'Compra Ventas'!$C$2:$C$2700,CJ$5)</f>
        <v>0</v>
      </c>
      <c r="CK343" s="12">
        <f>SUMIFS('Compra Ventas'!$E$2:$E$2700,'Compra Ventas'!$A$2:$A$2700,CK$4,'Compra Ventas'!$B$2:$B$2700,$B343,'Compra Ventas'!$C$2:$C$2700,CK$5)</f>
        <v>0</v>
      </c>
      <c r="CL343" s="13">
        <f>SUMIFS('Compra Ventas'!$E$2:$E$2700,'Compra Ventas'!$A$2:$A$2700,CL$4,'Compra Ventas'!$B$2:$B$2700,$B343,'Compra Ventas'!$C$2:$C$2700,CL$5)</f>
        <v>0</v>
      </c>
      <c r="CM343" s="13">
        <f>SUMIFS('Compra Ventas'!$E$2:$E$2700,'Compra Ventas'!$A$2:$A$2700,CM$4,'Compra Ventas'!$B$2:$B$2700,$B343,'Compra Ventas'!$C$2:$C$2700,CM$5)</f>
        <v>0</v>
      </c>
      <c r="CN343" s="13">
        <f>SUMIFS('Compra Ventas'!$E$2:$E$2700,'Compra Ventas'!$A$2:$A$2700,CN$4,'Compra Ventas'!$B$2:$B$2700,$B343,'Compra Ventas'!$C$2:$C$2700,CN$5)</f>
        <v>0</v>
      </c>
      <c r="CO343" s="13">
        <f>SUMIFS('Compra Ventas'!$E$2:$E$2700,'Compra Ventas'!$A$2:$A$2700,CO$4,'Compra Ventas'!$B$2:$B$2700,$B343,'Compra Ventas'!$C$2:$C$2700,CO$5)</f>
        <v>0</v>
      </c>
      <c r="CP343" s="13">
        <f>SUMIFS('Compra Ventas'!$E$2:$E$2700,'Compra Ventas'!$A$2:$A$2700,CP$4,'Compra Ventas'!$B$2:$B$2700,$B343,'Compra Ventas'!$C$2:$C$2700,CP$5)</f>
        <v>0</v>
      </c>
      <c r="CQ343" s="13">
        <f>SUMIFS('Compra Ventas'!$E$2:$E$2700,'Compra Ventas'!$A$2:$A$2700,CQ$4,'Compra Ventas'!$B$2:$B$2700,$B343,'Compra Ventas'!$C$2:$C$2700,CQ$5)</f>
        <v>0</v>
      </c>
      <c r="CR343" s="13">
        <f>SUMIFS('Compra Ventas'!$E$2:$E$2700,'Compra Ventas'!$A$2:$A$2700,CR$4,'Compra Ventas'!$B$2:$B$2700,$B343,'Compra Ventas'!$C$2:$C$2700,CR$5)</f>
        <v>0</v>
      </c>
      <c r="CS343" s="13">
        <f>SUMIFS('Compra Ventas'!$E$2:$E$2700,'Compra Ventas'!$A$2:$A$2700,CS$4,'Compra Ventas'!$B$2:$B$2700,$B343,'Compra Ventas'!$C$2:$C$2700,CS$5)</f>
        <v>0</v>
      </c>
      <c r="CT343" s="13">
        <f>SUMIFS('Compra Ventas'!$E$2:$E$2700,'Compra Ventas'!$A$2:$A$2700,CT$4,'Compra Ventas'!$B$2:$B$2700,$B343,'Compra Ventas'!$C$2:$C$2700,CT$5)</f>
        <v>0</v>
      </c>
      <c r="CU343" s="13">
        <f>SUMIFS('Compra Ventas'!$E$2:$E$2700,'Compra Ventas'!$A$2:$A$2700,CU$4,'Compra Ventas'!$B$2:$B$2700,$B343,'Compra Ventas'!$C$2:$C$2700,CU$5)</f>
        <v>0</v>
      </c>
      <c r="CV343" s="14">
        <f>SUMIFS('Compra Ventas'!$E$2:$E$2700,'Compra Ventas'!$A$2:$A$2700,CV$4,'Compra Ventas'!$B$2:$B$2700,$B343,'Compra Ventas'!$C$2:$C$2700,CV$5)</f>
        <v>0</v>
      </c>
      <c r="CW343" s="12">
        <f>SUMIFS('Compra Ventas'!$E$2:$E$2700,'Compra Ventas'!$A$2:$A$2700,CW$4,'Compra Ventas'!$B$2:$B$2700,$B343,'Compra Ventas'!$C$2:$C$2700,CW$5)</f>
        <v>0</v>
      </c>
      <c r="CX343" s="13">
        <f>SUMIFS('Compra Ventas'!$E$2:$E$2700,'Compra Ventas'!$A$2:$A$2700,CX$4,'Compra Ventas'!$B$2:$B$2700,$B343,'Compra Ventas'!$C$2:$C$2700,CX$5)</f>
        <v>0</v>
      </c>
      <c r="CY343" s="13">
        <f>SUMIFS('Compra Ventas'!$E$2:$E$2700,'Compra Ventas'!$A$2:$A$2700,CY$4,'Compra Ventas'!$B$2:$B$2700,$B343,'Compra Ventas'!$C$2:$C$2700,CY$5)</f>
        <v>0</v>
      </c>
      <c r="CZ343" s="13">
        <f>SUMIFS('Compra Ventas'!$E$2:$E$2700,'Compra Ventas'!$A$2:$A$2700,CZ$4,'Compra Ventas'!$B$2:$B$2700,$B343,'Compra Ventas'!$C$2:$C$2700,CZ$5)</f>
        <v>0</v>
      </c>
      <c r="DA343" s="13">
        <f>SUMIFS('Compra Ventas'!$E$2:$E$2700,'Compra Ventas'!$A$2:$A$2700,DA$4,'Compra Ventas'!$B$2:$B$2700,$B343,'Compra Ventas'!$C$2:$C$2700,DA$5)</f>
        <v>0</v>
      </c>
      <c r="DB343" s="13">
        <f>SUMIFS('Compra Ventas'!$E$2:$E$2700,'Compra Ventas'!$A$2:$A$2700,DB$4,'Compra Ventas'!$B$2:$B$2700,$B343,'Compra Ventas'!$C$2:$C$2700,DB$5)</f>
        <v>0</v>
      </c>
      <c r="DC343" s="13">
        <f>SUMIFS('Compra Ventas'!$E$2:$E$2700,'Compra Ventas'!$A$2:$A$2700,DC$4,'Compra Ventas'!$B$2:$B$2700,$B343,'Compra Ventas'!$C$2:$C$2700,DC$5)</f>
        <v>0</v>
      </c>
      <c r="DD343" s="13">
        <f>SUMIFS('Compra Ventas'!$E$2:$E$2700,'Compra Ventas'!$A$2:$A$2700,DD$4,'Compra Ventas'!$B$2:$B$2700,$B343,'Compra Ventas'!$C$2:$C$2700,DD$5)</f>
        <v>0</v>
      </c>
      <c r="DE343" s="13">
        <f>SUMIFS('Compra Ventas'!$E$2:$E$2700,'Compra Ventas'!$A$2:$A$2700,DE$4,'Compra Ventas'!$B$2:$B$2700,$B343,'Compra Ventas'!$C$2:$C$2700,DE$5)</f>
        <v>0</v>
      </c>
      <c r="DF343" s="13">
        <f>SUMIFS('Compra Ventas'!$E$2:$E$2700,'Compra Ventas'!$A$2:$A$2700,DF$4,'Compra Ventas'!$B$2:$B$2700,$B343,'Compra Ventas'!$C$2:$C$2700,DF$5)</f>
        <v>0</v>
      </c>
      <c r="DG343" s="13">
        <f>SUMIFS('Compra Ventas'!$E$2:$E$2700,'Compra Ventas'!$A$2:$A$2700,DG$4,'Compra Ventas'!$B$2:$B$2700,$B343,'Compra Ventas'!$C$2:$C$2700,DG$5)</f>
        <v>0</v>
      </c>
      <c r="DH343" s="14">
        <f>SUMIFS('Compra Ventas'!$E$2:$E$2700,'Compra Ventas'!$A$2:$A$2700,DH$4,'Compra Ventas'!$B$2:$B$2700,$B343,'Compra Ventas'!$C$2:$C$2700,DH$5)</f>
        <v>0</v>
      </c>
      <c r="DI343" s="84"/>
      <c r="DJ343" s="98">
        <f>SUMIFS('Ajuste Ciclado'!D$5:D$47,'Ajuste Ciclado'!$C$5:$C$47,Balance!DJ$4,'Ajuste Ciclado'!$B$5:$B$47,Balance!$B343)</f>
        <v>0</v>
      </c>
      <c r="DK343" s="99">
        <f>SUMIFS('Ajuste Ciclado'!E$5:E$47,'Ajuste Ciclado'!$C$5:$C$47,Balance!DK$4,'Ajuste Ciclado'!$B$5:$B$47,Balance!$B343)</f>
        <v>0</v>
      </c>
      <c r="DL343" s="99">
        <f>SUMIFS('Ajuste Ciclado'!F$5:F$47,'Ajuste Ciclado'!$C$5:$C$47,Balance!DL$4,'Ajuste Ciclado'!$B$5:$B$47,Balance!$B343)</f>
        <v>0</v>
      </c>
      <c r="DM343" s="99">
        <f>SUMIFS('Ajuste Ciclado'!G$5:G$47,'Ajuste Ciclado'!$C$5:$C$47,Balance!DM$4,'Ajuste Ciclado'!$B$5:$B$47,Balance!$B343)</f>
        <v>0</v>
      </c>
      <c r="DN343" s="99">
        <f>SUMIFS('Ajuste Ciclado'!H$5:H$47,'Ajuste Ciclado'!$C$5:$C$47,Balance!DN$4,'Ajuste Ciclado'!$B$5:$B$47,Balance!$B343)</f>
        <v>0</v>
      </c>
      <c r="DO343" s="99">
        <f>SUMIFS('Ajuste Ciclado'!I$5:I$47,'Ajuste Ciclado'!$C$5:$C$47,Balance!DO$4,'Ajuste Ciclado'!$B$5:$B$47,Balance!$B343)</f>
        <v>0</v>
      </c>
      <c r="DP343" s="99">
        <f>SUMIFS('Ajuste Ciclado'!J$5:J$47,'Ajuste Ciclado'!$C$5:$C$47,Balance!DP$4,'Ajuste Ciclado'!$B$5:$B$47,Balance!$B343)</f>
        <v>0</v>
      </c>
      <c r="DQ343" s="99">
        <f>SUMIFS('Ajuste Ciclado'!K$5:K$47,'Ajuste Ciclado'!$C$5:$C$47,Balance!DQ$4,'Ajuste Ciclado'!$B$5:$B$47,Balance!$B343)</f>
        <v>0</v>
      </c>
      <c r="DR343" s="99">
        <f>SUMIFS('Ajuste Ciclado'!L$5:L$47,'Ajuste Ciclado'!$C$5:$C$47,Balance!DR$4,'Ajuste Ciclado'!$B$5:$B$47,Balance!$B343)</f>
        <v>0</v>
      </c>
      <c r="DS343" s="99">
        <f>SUMIFS('Ajuste Ciclado'!M$5:M$47,'Ajuste Ciclado'!$C$5:$C$47,Balance!DS$4,'Ajuste Ciclado'!$B$5:$B$47,Balance!$B343)</f>
        <v>0</v>
      </c>
      <c r="DT343" s="99">
        <f>SUMIFS('Ajuste Ciclado'!N$5:N$47,'Ajuste Ciclado'!$C$5:$C$47,Balance!DT$4,'Ajuste Ciclado'!$B$5:$B$47,Balance!$B343)</f>
        <v>0</v>
      </c>
      <c r="DU343" s="100">
        <f>SUMIFS('Ajuste Ciclado'!O$5:O$47,'Ajuste Ciclado'!$C$5:$C$47,Balance!DU$4,'Ajuste Ciclado'!$B$5:$B$47,Balance!$B343)</f>
        <v>0</v>
      </c>
      <c r="DV343" s="98">
        <f>SUMIFS('Ajuste Ciclado'!D$5:D$47,'Ajuste Ciclado'!$C$5:$C$47,Balance!DV$4,'Ajuste Ciclado'!$B$5:$B$47,Balance!$B343)</f>
        <v>0</v>
      </c>
      <c r="DW343" s="99">
        <f>SUMIFS('Ajuste Ciclado'!E$5:E$47,'Ajuste Ciclado'!$C$5:$C$47,Balance!DW$4,'Ajuste Ciclado'!$B$5:$B$47,Balance!$B343)</f>
        <v>0</v>
      </c>
      <c r="DX343" s="99">
        <f>SUMIFS('Ajuste Ciclado'!F$5:F$47,'Ajuste Ciclado'!$C$5:$C$47,Balance!DX$4,'Ajuste Ciclado'!$B$5:$B$47,Balance!$B343)</f>
        <v>0</v>
      </c>
      <c r="DY343" s="99">
        <f>SUMIFS('Ajuste Ciclado'!G$5:G$47,'Ajuste Ciclado'!$C$5:$C$47,Balance!DY$4,'Ajuste Ciclado'!$B$5:$B$47,Balance!$B343)</f>
        <v>0</v>
      </c>
      <c r="DZ343" s="99">
        <f>SUMIFS('Ajuste Ciclado'!H$5:H$47,'Ajuste Ciclado'!$C$5:$C$47,Balance!DZ$4,'Ajuste Ciclado'!$B$5:$B$47,Balance!$B343)</f>
        <v>0</v>
      </c>
      <c r="EA343" s="99">
        <f>SUMIFS('Ajuste Ciclado'!I$5:I$47,'Ajuste Ciclado'!$C$5:$C$47,Balance!EA$4,'Ajuste Ciclado'!$B$5:$B$47,Balance!$B343)</f>
        <v>0</v>
      </c>
      <c r="EB343" s="99">
        <f>SUMIFS('Ajuste Ciclado'!J$5:J$47,'Ajuste Ciclado'!$C$5:$C$47,Balance!EB$4,'Ajuste Ciclado'!$B$5:$B$47,Balance!$B343)</f>
        <v>0</v>
      </c>
      <c r="EC343" s="99">
        <f>SUMIFS('Ajuste Ciclado'!K$5:K$47,'Ajuste Ciclado'!$C$5:$C$47,Balance!EC$4,'Ajuste Ciclado'!$B$5:$B$47,Balance!$B343)</f>
        <v>0</v>
      </c>
      <c r="ED343" s="99">
        <f>SUMIFS('Ajuste Ciclado'!L$5:L$47,'Ajuste Ciclado'!$C$5:$C$47,Balance!ED$4,'Ajuste Ciclado'!$B$5:$B$47,Balance!$B343)</f>
        <v>0</v>
      </c>
      <c r="EE343" s="99">
        <f>SUMIFS('Ajuste Ciclado'!M$5:M$47,'Ajuste Ciclado'!$C$5:$C$47,Balance!EE$4,'Ajuste Ciclado'!$B$5:$B$47,Balance!$B343)</f>
        <v>0</v>
      </c>
      <c r="EF343" s="99">
        <f>SUMIFS('Ajuste Ciclado'!N$5:N$47,'Ajuste Ciclado'!$C$5:$C$47,Balance!EF$4,'Ajuste Ciclado'!$B$5:$B$47,Balance!$B343)</f>
        <v>0</v>
      </c>
      <c r="EG343" s="100">
        <f>SUMIFS('Ajuste Ciclado'!O$5:O$47,'Ajuste Ciclado'!$C$5:$C$47,Balance!EG$4,'Ajuste Ciclado'!$B$5:$B$47,Balance!$B343)</f>
        <v>0</v>
      </c>
      <c r="EH343" s="98">
        <f>SUMIFS('Ajuste Ciclado'!D$5:D$47,'Ajuste Ciclado'!$C$5:$C$47,Balance!EH$4,'Ajuste Ciclado'!$B$5:$B$47,Balance!$B343)</f>
        <v>0</v>
      </c>
      <c r="EI343" s="99">
        <f>SUMIFS('Ajuste Ciclado'!E$5:E$47,'Ajuste Ciclado'!$C$5:$C$47,Balance!EI$4,'Ajuste Ciclado'!$B$5:$B$47,Balance!$B343)</f>
        <v>0</v>
      </c>
      <c r="EJ343" s="99">
        <f>SUMIFS('Ajuste Ciclado'!F$5:F$47,'Ajuste Ciclado'!$C$5:$C$47,Balance!EJ$4,'Ajuste Ciclado'!$B$5:$B$47,Balance!$B343)</f>
        <v>0</v>
      </c>
      <c r="EK343" s="99">
        <f>SUMIFS('Ajuste Ciclado'!G$5:G$47,'Ajuste Ciclado'!$C$5:$C$47,Balance!EK$4,'Ajuste Ciclado'!$B$5:$B$47,Balance!$B343)</f>
        <v>0</v>
      </c>
      <c r="EL343" s="99">
        <f>SUMIFS('Ajuste Ciclado'!H$5:H$47,'Ajuste Ciclado'!$C$5:$C$47,Balance!EL$4,'Ajuste Ciclado'!$B$5:$B$47,Balance!$B343)</f>
        <v>0</v>
      </c>
      <c r="EM343" s="99">
        <f>SUMIFS('Ajuste Ciclado'!I$5:I$47,'Ajuste Ciclado'!$C$5:$C$47,Balance!EM$4,'Ajuste Ciclado'!$B$5:$B$47,Balance!$B343)</f>
        <v>0</v>
      </c>
      <c r="EN343" s="99">
        <f>SUMIFS('Ajuste Ciclado'!J$5:J$47,'Ajuste Ciclado'!$C$5:$C$47,Balance!EN$4,'Ajuste Ciclado'!$B$5:$B$47,Balance!$B343)</f>
        <v>0</v>
      </c>
      <c r="EO343" s="99">
        <f>SUMIFS('Ajuste Ciclado'!K$5:K$47,'Ajuste Ciclado'!$C$5:$C$47,Balance!EO$4,'Ajuste Ciclado'!$B$5:$B$47,Balance!$B343)</f>
        <v>0</v>
      </c>
      <c r="EP343" s="99">
        <f>SUMIFS('Ajuste Ciclado'!L$5:L$47,'Ajuste Ciclado'!$C$5:$C$47,Balance!EP$4,'Ajuste Ciclado'!$B$5:$B$47,Balance!$B343)</f>
        <v>0</v>
      </c>
      <c r="EQ343" s="99">
        <f>SUMIFS('Ajuste Ciclado'!M$5:M$47,'Ajuste Ciclado'!$C$5:$C$47,Balance!EQ$4,'Ajuste Ciclado'!$B$5:$B$47,Balance!$B343)</f>
        <v>0</v>
      </c>
      <c r="ER343" s="99">
        <f>SUMIFS('Ajuste Ciclado'!N$5:N$47,'Ajuste Ciclado'!$C$5:$C$47,Balance!ER$4,'Ajuste Ciclado'!$B$5:$B$47,Balance!$B343)</f>
        <v>0</v>
      </c>
      <c r="ES343" s="100">
        <f>SUMIFS('Ajuste Ciclado'!O$5:O$47,'Ajuste Ciclado'!$C$5:$C$47,Balance!ES$4,'Ajuste Ciclado'!$B$5:$B$47,Balance!$B343)</f>
        <v>0</v>
      </c>
      <c r="ET343" s="84"/>
      <c r="EU343" s="12">
        <f t="shared" si="428"/>
        <v>0</v>
      </c>
      <c r="EV343" s="13">
        <f t="shared" si="393"/>
        <v>0</v>
      </c>
      <c r="EW343" s="13">
        <f t="shared" si="394"/>
        <v>0</v>
      </c>
      <c r="EX343" s="13">
        <f t="shared" si="395"/>
        <v>0</v>
      </c>
      <c r="EY343" s="13">
        <f t="shared" si="396"/>
        <v>0</v>
      </c>
      <c r="EZ343" s="13">
        <f t="shared" si="397"/>
        <v>0</v>
      </c>
      <c r="FA343" s="13">
        <f t="shared" si="398"/>
        <v>0</v>
      </c>
      <c r="FB343" s="13">
        <f t="shared" si="399"/>
        <v>0</v>
      </c>
      <c r="FC343" s="13">
        <f t="shared" si="400"/>
        <v>0</v>
      </c>
      <c r="FD343" s="13">
        <f t="shared" si="401"/>
        <v>0</v>
      </c>
      <c r="FE343" s="13">
        <f t="shared" si="402"/>
        <v>0</v>
      </c>
      <c r="FF343" s="14">
        <f t="shared" si="403"/>
        <v>0</v>
      </c>
      <c r="FG343" s="12">
        <f t="shared" si="404"/>
        <v>0</v>
      </c>
      <c r="FH343" s="13">
        <f t="shared" si="405"/>
        <v>0</v>
      </c>
      <c r="FI343" s="13">
        <f t="shared" si="406"/>
        <v>0</v>
      </c>
      <c r="FJ343" s="13">
        <f t="shared" si="407"/>
        <v>0</v>
      </c>
      <c r="FK343" s="13">
        <f t="shared" si="408"/>
        <v>0</v>
      </c>
      <c r="FL343" s="13">
        <f t="shared" si="409"/>
        <v>0</v>
      </c>
      <c r="FM343" s="13">
        <f t="shared" si="410"/>
        <v>0</v>
      </c>
      <c r="FN343" s="13">
        <f t="shared" si="411"/>
        <v>0</v>
      </c>
      <c r="FO343" s="13">
        <f t="shared" si="412"/>
        <v>0</v>
      </c>
      <c r="FP343" s="13">
        <f t="shared" si="413"/>
        <v>0</v>
      </c>
      <c r="FQ343" s="13">
        <f t="shared" si="414"/>
        <v>0</v>
      </c>
      <c r="FR343" s="14">
        <f t="shared" si="415"/>
        <v>0</v>
      </c>
      <c r="FS343" s="12">
        <f t="shared" si="416"/>
        <v>0</v>
      </c>
      <c r="FT343" s="13">
        <f t="shared" si="417"/>
        <v>0</v>
      </c>
      <c r="FU343" s="13">
        <f t="shared" si="418"/>
        <v>0</v>
      </c>
      <c r="FV343" s="13">
        <f t="shared" si="419"/>
        <v>0</v>
      </c>
      <c r="FW343" s="13">
        <f t="shared" si="420"/>
        <v>0</v>
      </c>
      <c r="FX343" s="13">
        <f t="shared" si="421"/>
        <v>0</v>
      </c>
      <c r="FY343" s="13">
        <f t="shared" si="422"/>
        <v>0</v>
      </c>
      <c r="FZ343" s="13">
        <f t="shared" si="423"/>
        <v>0</v>
      </c>
      <c r="GA343" s="13">
        <f t="shared" si="424"/>
        <v>0</v>
      </c>
      <c r="GB343" s="13">
        <f t="shared" si="425"/>
        <v>0</v>
      </c>
      <c r="GC343" s="13">
        <f t="shared" si="426"/>
        <v>0</v>
      </c>
      <c r="GD343" s="14">
        <f t="shared" si="427"/>
        <v>0</v>
      </c>
      <c r="GE343" s="84"/>
      <c r="GF343" s="12">
        <f t="shared" si="429"/>
        <v>0</v>
      </c>
      <c r="GG343" s="13">
        <f t="shared" si="429"/>
        <v>0</v>
      </c>
      <c r="GH343" s="14">
        <f t="shared" si="429"/>
        <v>0</v>
      </c>
      <c r="GI343" s="6">
        <f t="shared" si="430"/>
        <v>1</v>
      </c>
      <c r="GJ343" s="12">
        <f t="shared" si="431"/>
        <v>0</v>
      </c>
      <c r="GK343" s="13">
        <f t="shared" si="432"/>
        <v>0</v>
      </c>
      <c r="GL343" s="14">
        <f t="shared" si="433"/>
        <v>0</v>
      </c>
      <c r="GM343" s="84"/>
      <c r="GN343" s="66">
        <f t="shared" si="434"/>
        <v>0</v>
      </c>
      <c r="GO343" s="84"/>
      <c r="GP343" s="63" t="str" cm="1">
        <f t="array" ref="GP343">INDEX($GF$4:$GH$4,1,GI343)</f>
        <v>Sample 1</v>
      </c>
      <c r="GQ343" s="12">
        <f t="shared" si="385"/>
        <v>0</v>
      </c>
      <c r="GR343" s="13">
        <f t="shared" si="385"/>
        <v>0</v>
      </c>
      <c r="GS343" s="14">
        <f t="shared" si="385"/>
        <v>0</v>
      </c>
      <c r="GT343" s="12">
        <f t="shared" si="386"/>
        <v>0</v>
      </c>
      <c r="GU343" s="13">
        <f t="shared" si="386"/>
        <v>0</v>
      </c>
      <c r="GV343" s="14">
        <f t="shared" si="386"/>
        <v>0</v>
      </c>
      <c r="GW343" s="12">
        <f t="shared" si="387"/>
        <v>0</v>
      </c>
      <c r="GX343" s="13">
        <f t="shared" si="387"/>
        <v>0</v>
      </c>
      <c r="GY343" s="14">
        <f t="shared" si="387"/>
        <v>0</v>
      </c>
      <c r="GZ343" s="84" t="str">
        <f t="shared" si="390"/>
        <v>Sample 1</v>
      </c>
      <c r="HA343" s="12">
        <f t="shared" si="435"/>
        <v>0</v>
      </c>
      <c r="HB343" s="13">
        <f t="shared" si="435"/>
        <v>0</v>
      </c>
      <c r="HC343" s="14">
        <f t="shared" si="435"/>
        <v>0</v>
      </c>
      <c r="HD343" s="6">
        <f t="shared" si="391"/>
        <v>0</v>
      </c>
      <c r="HE343" s="84" t="str">
        <f t="shared" si="392"/>
        <v>Ok</v>
      </c>
    </row>
    <row r="344" spans="2:213" hidden="1" x14ac:dyDescent="0.3">
      <c r="B344" s="84" t="s">
        <v>156</v>
      </c>
      <c r="C344" s="12">
        <f>SUMIFS(Inyecciones!$E$2:$E$14185,Inyecciones!$A$2:$A$14185,Balance!C$4,Inyecciones!$B$2:$B$14185,Balance!$B344,Inyecciones!$C$2:$C$14185,Balance!C$5)</f>
        <v>55546.372186048262</v>
      </c>
      <c r="D344" s="13">
        <f>SUMIFS(Inyecciones!$E$2:$E$14185,Inyecciones!$A$2:$A$14185,Balance!D$4,Inyecciones!$B$2:$B$14185,Balance!$B344,Inyecciones!$C$2:$C$14185,Balance!D$5)</f>
        <v>39841.846387902777</v>
      </c>
      <c r="E344" s="13">
        <f>SUMIFS(Inyecciones!$E$2:$E$14185,Inyecciones!$A$2:$A$14185,Balance!E$4,Inyecciones!$B$2:$B$14185,Balance!$B344,Inyecciones!$C$2:$C$14185,Balance!E$5)</f>
        <v>41054.556155147257</v>
      </c>
      <c r="F344" s="13">
        <f>SUMIFS(Inyecciones!$E$2:$E$14185,Inyecciones!$A$2:$A$14185,Balance!F$4,Inyecciones!$B$2:$B$14185,Balance!$B344,Inyecciones!$C$2:$C$14185,Balance!F$5)</f>
        <v>25618.963344902029</v>
      </c>
      <c r="G344" s="13">
        <f>SUMIFS(Inyecciones!$E$2:$E$14185,Inyecciones!$A$2:$A$14185,Balance!G$4,Inyecciones!$B$2:$B$14185,Balance!$B344,Inyecciones!$C$2:$C$14185,Balance!G$5)</f>
        <v>17112.150591020811</v>
      </c>
      <c r="H344" s="13">
        <f>SUMIFS(Inyecciones!$E$2:$E$14185,Inyecciones!$A$2:$A$14185,Balance!H$4,Inyecciones!$B$2:$B$14185,Balance!$B344,Inyecciones!$C$2:$C$14185,Balance!H$5)</f>
        <v>6768.1302835964416</v>
      </c>
      <c r="I344" s="13">
        <f>SUMIFS(Inyecciones!$E$2:$E$14185,Inyecciones!$A$2:$A$14185,Balance!I$4,Inyecciones!$B$2:$B$14185,Balance!$B344,Inyecciones!$C$2:$C$14185,Balance!I$5)</f>
        <v>16557.247791879508</v>
      </c>
      <c r="J344" s="13">
        <f>SUMIFS(Inyecciones!$E$2:$E$14185,Inyecciones!$A$2:$A$14185,Balance!J$4,Inyecciones!$B$2:$B$14185,Balance!$B344,Inyecciones!$C$2:$C$14185,Balance!J$5)</f>
        <v>14148.227602637009</v>
      </c>
      <c r="K344" s="13">
        <f>SUMIFS(Inyecciones!$E$2:$E$14185,Inyecciones!$A$2:$A$14185,Balance!K$4,Inyecciones!$B$2:$B$14185,Balance!$B344,Inyecciones!$C$2:$C$14185,Balance!K$5)</f>
        <v>5608.6191854484414</v>
      </c>
      <c r="L344" s="13">
        <f>SUMIFS(Inyecciones!$E$2:$E$14185,Inyecciones!$A$2:$A$14185,Balance!L$4,Inyecciones!$B$2:$B$14185,Balance!$B344,Inyecciones!$C$2:$C$14185,Balance!L$5)</f>
        <v>4797.2263058220906</v>
      </c>
      <c r="M344" s="13">
        <f>SUMIFS(Inyecciones!$E$2:$E$14185,Inyecciones!$A$2:$A$14185,Balance!M$4,Inyecciones!$B$2:$B$14185,Balance!$B344,Inyecciones!$C$2:$C$14185,Balance!M$5)</f>
        <v>962.8944307496422</v>
      </c>
      <c r="N344" s="14">
        <f>SUMIFS(Inyecciones!$E$2:$E$14185,Inyecciones!$A$2:$A$14185,Balance!N$4,Inyecciones!$B$2:$B$14185,Balance!$B344,Inyecciones!$C$2:$C$14185,Balance!N$5)</f>
        <v>2281.4404929623288</v>
      </c>
      <c r="O344" s="12">
        <f>SUMIFS(Inyecciones!$E$2:$E$14185,Inyecciones!$A$2:$A$14185,Balance!O$4,Inyecciones!$B$2:$B$14185,Balance!$B344,Inyecciones!$C$2:$C$14185,Balance!O$5)</f>
        <v>55700.237970243492</v>
      </c>
      <c r="P344" s="13">
        <f>SUMIFS(Inyecciones!$E$2:$E$14185,Inyecciones!$A$2:$A$14185,Balance!P$4,Inyecciones!$B$2:$B$14185,Balance!$B344,Inyecciones!$C$2:$C$14185,Balance!P$5)</f>
        <v>40383.255769490977</v>
      </c>
      <c r="Q344" s="13">
        <f>SUMIFS(Inyecciones!$E$2:$E$14185,Inyecciones!$A$2:$A$14185,Balance!Q$4,Inyecciones!$B$2:$B$14185,Balance!$B344,Inyecciones!$C$2:$C$14185,Balance!Q$5)</f>
        <v>41466.818678429947</v>
      </c>
      <c r="R344" s="13">
        <f>SUMIFS(Inyecciones!$E$2:$E$14185,Inyecciones!$A$2:$A$14185,Balance!R$4,Inyecciones!$B$2:$B$14185,Balance!$B344,Inyecciones!$C$2:$C$14185,Balance!R$5)</f>
        <v>27107.254346647489</v>
      </c>
      <c r="S344" s="13">
        <f>SUMIFS(Inyecciones!$E$2:$E$14185,Inyecciones!$A$2:$A$14185,Balance!S$4,Inyecciones!$B$2:$B$14185,Balance!$B344,Inyecciones!$C$2:$C$14185,Balance!S$5)</f>
        <v>16599.007261525701</v>
      </c>
      <c r="T344" s="13">
        <f>SUMIFS(Inyecciones!$E$2:$E$14185,Inyecciones!$A$2:$A$14185,Balance!T$4,Inyecciones!$B$2:$B$14185,Balance!$B344,Inyecciones!$C$2:$C$14185,Balance!T$5)</f>
        <v>6908.718013338259</v>
      </c>
      <c r="U344" s="13">
        <f>SUMIFS(Inyecciones!$E$2:$E$14185,Inyecciones!$A$2:$A$14185,Balance!U$4,Inyecciones!$B$2:$B$14185,Balance!$B344,Inyecciones!$C$2:$C$14185,Balance!U$5)</f>
        <v>17955.399537160822</v>
      </c>
      <c r="V344" s="13">
        <f>SUMIFS(Inyecciones!$E$2:$E$14185,Inyecciones!$A$2:$A$14185,Balance!V$4,Inyecciones!$B$2:$B$14185,Balance!$B344,Inyecciones!$C$2:$C$14185,Balance!V$5)</f>
        <v>14277.171468794841</v>
      </c>
      <c r="W344" s="13">
        <f>SUMIFS(Inyecciones!$E$2:$E$14185,Inyecciones!$A$2:$A$14185,Balance!W$4,Inyecciones!$B$2:$B$14185,Balance!$B344,Inyecciones!$C$2:$C$14185,Balance!W$5)</f>
        <v>5772.8951882480333</v>
      </c>
      <c r="X344" s="13">
        <f>SUMIFS(Inyecciones!$E$2:$E$14185,Inyecciones!$A$2:$A$14185,Balance!X$4,Inyecciones!$B$2:$B$14185,Balance!$B344,Inyecciones!$C$2:$C$14185,Balance!X$5)</f>
        <v>7962.2342703980639</v>
      </c>
      <c r="Y344" s="13">
        <f>SUMIFS(Inyecciones!$E$2:$E$14185,Inyecciones!$A$2:$A$14185,Balance!Y$4,Inyecciones!$B$2:$B$14185,Balance!$B344,Inyecciones!$C$2:$C$14185,Balance!Y$5)</f>
        <v>10362.26254166851</v>
      </c>
      <c r="Z344" s="14">
        <f>SUMIFS(Inyecciones!$E$2:$E$14185,Inyecciones!$A$2:$A$14185,Balance!Z$4,Inyecciones!$B$2:$B$14185,Balance!$B344,Inyecciones!$C$2:$C$14185,Balance!Z$5)</f>
        <v>15873.838096215361</v>
      </c>
      <c r="AA344" s="12">
        <f>SUMIFS(Inyecciones!$E$2:$E$14185,Inyecciones!$A$2:$A$14185,Balance!AA$4,Inyecciones!$B$2:$B$14185,Balance!$B344,Inyecciones!$C$2:$C$14185,Balance!AA$5)</f>
        <v>55724.417305227747</v>
      </c>
      <c r="AB344" s="13">
        <f>SUMIFS(Inyecciones!$E$2:$E$14185,Inyecciones!$A$2:$A$14185,Balance!AB$4,Inyecciones!$B$2:$B$14185,Balance!$B344,Inyecciones!$C$2:$C$14185,Balance!AB$5)</f>
        <v>40462.285152986129</v>
      </c>
      <c r="AC344" s="13">
        <f>SUMIFS(Inyecciones!$E$2:$E$14185,Inyecciones!$A$2:$A$14185,Balance!AC$4,Inyecciones!$B$2:$B$14185,Balance!$B344,Inyecciones!$C$2:$C$14185,Balance!AC$5)</f>
        <v>41325.670490292337</v>
      </c>
      <c r="AD344" s="13">
        <f>SUMIFS(Inyecciones!$E$2:$E$14185,Inyecciones!$A$2:$A$14185,Balance!AD$4,Inyecciones!$B$2:$B$14185,Balance!$B344,Inyecciones!$C$2:$C$14185,Balance!AD$5)</f>
        <v>26940.350161513648</v>
      </c>
      <c r="AE344" s="13">
        <f>SUMIFS(Inyecciones!$E$2:$E$14185,Inyecciones!$A$2:$A$14185,Balance!AE$4,Inyecciones!$B$2:$B$14185,Balance!$B344,Inyecciones!$C$2:$C$14185,Balance!AE$5)</f>
        <v>17412.24788316583</v>
      </c>
      <c r="AF344" s="13">
        <f>SUMIFS(Inyecciones!$E$2:$E$14185,Inyecciones!$A$2:$A$14185,Balance!AF$4,Inyecciones!$B$2:$B$14185,Balance!$B344,Inyecciones!$C$2:$C$14185,Balance!AF$5)</f>
        <v>7593.3250437069128</v>
      </c>
      <c r="AG344" s="13">
        <f>SUMIFS(Inyecciones!$E$2:$E$14185,Inyecciones!$A$2:$A$14185,Balance!AG$4,Inyecciones!$B$2:$B$14185,Balance!$B344,Inyecciones!$C$2:$C$14185,Balance!AG$5)</f>
        <v>20064.885016990989</v>
      </c>
      <c r="AH344" s="13">
        <f>SUMIFS(Inyecciones!$E$2:$E$14185,Inyecciones!$A$2:$A$14185,Balance!AH$4,Inyecciones!$B$2:$B$14185,Balance!$B344,Inyecciones!$C$2:$C$14185,Balance!AH$5)</f>
        <v>15905.401845079399</v>
      </c>
      <c r="AI344" s="13">
        <f>SUMIFS(Inyecciones!$E$2:$E$14185,Inyecciones!$A$2:$A$14185,Balance!AI$4,Inyecciones!$B$2:$B$14185,Balance!$B344,Inyecciones!$C$2:$C$14185,Balance!AI$5)</f>
        <v>6410.3443398747349</v>
      </c>
      <c r="AJ344" s="13">
        <f>SUMIFS(Inyecciones!$E$2:$E$14185,Inyecciones!$A$2:$A$14185,Balance!AJ$4,Inyecciones!$B$2:$B$14185,Balance!$B344,Inyecciones!$C$2:$C$14185,Balance!AJ$5)</f>
        <v>18687.81628800782</v>
      </c>
      <c r="AK344" s="13">
        <f>SUMIFS(Inyecciones!$E$2:$E$14185,Inyecciones!$A$2:$A$14185,Balance!AK$4,Inyecciones!$B$2:$B$14185,Balance!$B344,Inyecciones!$C$2:$C$14185,Balance!AK$5)</f>
        <v>23626.530003651878</v>
      </c>
      <c r="AL344" s="14">
        <f>SUMIFS(Inyecciones!$E$2:$E$14185,Inyecciones!$A$2:$A$14185,Balance!AL$4,Inyecciones!$B$2:$B$14185,Balance!$B344,Inyecciones!$C$2:$C$14185,Balance!AL$5)</f>
        <v>28325.782738315629</v>
      </c>
      <c r="AM344" s="13"/>
      <c r="AN344" s="12">
        <f>SUMIFS('Retiro Mensual'!$E$2:$E$2629,'Retiro Mensual'!$A$2:$A$2629,AN$4,'Retiro Mensual'!$B$2:$B$2629,$B344,'Retiro Mensual'!$C$2:$C$2629,AN$5)</f>
        <v>0</v>
      </c>
      <c r="AO344" s="13">
        <f>SUMIFS('Retiro Mensual'!$E$2:$E$2629,'Retiro Mensual'!$A$2:$A$2629,AO$4,'Retiro Mensual'!$B$2:$B$2629,$B344,'Retiro Mensual'!$C$2:$C$2629,AO$5)</f>
        <v>0</v>
      </c>
      <c r="AP344" s="13">
        <f>SUMIFS('Retiro Mensual'!$E$2:$E$2629,'Retiro Mensual'!$A$2:$A$2629,AP$4,'Retiro Mensual'!$B$2:$B$2629,$B344,'Retiro Mensual'!$C$2:$C$2629,AP$5)</f>
        <v>0</v>
      </c>
      <c r="AQ344" s="13">
        <f>SUMIFS('Retiro Mensual'!$E$2:$E$2629,'Retiro Mensual'!$A$2:$A$2629,AQ$4,'Retiro Mensual'!$B$2:$B$2629,$B344,'Retiro Mensual'!$C$2:$C$2629,AQ$5)</f>
        <v>0</v>
      </c>
      <c r="AR344" s="13">
        <f>SUMIFS('Retiro Mensual'!$E$2:$E$2629,'Retiro Mensual'!$A$2:$A$2629,AR$4,'Retiro Mensual'!$B$2:$B$2629,$B344,'Retiro Mensual'!$C$2:$C$2629,AR$5)</f>
        <v>0</v>
      </c>
      <c r="AS344" s="13">
        <f>SUMIFS('Retiro Mensual'!$E$2:$E$2629,'Retiro Mensual'!$A$2:$A$2629,AS$4,'Retiro Mensual'!$B$2:$B$2629,$B344,'Retiro Mensual'!$C$2:$C$2629,AS$5)</f>
        <v>0</v>
      </c>
      <c r="AT344" s="13">
        <f>SUMIFS('Retiro Mensual'!$E$2:$E$2629,'Retiro Mensual'!$A$2:$A$2629,AT$4,'Retiro Mensual'!$B$2:$B$2629,$B344,'Retiro Mensual'!$C$2:$C$2629,AT$5)</f>
        <v>0</v>
      </c>
      <c r="AU344" s="13">
        <f>SUMIFS('Retiro Mensual'!$E$2:$E$2629,'Retiro Mensual'!$A$2:$A$2629,AU$4,'Retiro Mensual'!$B$2:$B$2629,$B344,'Retiro Mensual'!$C$2:$C$2629,AU$5)</f>
        <v>0</v>
      </c>
      <c r="AV344" s="13">
        <f>SUMIFS('Retiro Mensual'!$E$2:$E$2629,'Retiro Mensual'!$A$2:$A$2629,AV$4,'Retiro Mensual'!$B$2:$B$2629,$B344,'Retiro Mensual'!$C$2:$C$2629,AV$5)</f>
        <v>0</v>
      </c>
      <c r="AW344" s="13">
        <f>SUMIFS('Retiro Mensual'!$E$2:$E$2629,'Retiro Mensual'!$A$2:$A$2629,AW$4,'Retiro Mensual'!$B$2:$B$2629,$B344,'Retiro Mensual'!$C$2:$C$2629,AW$5)</f>
        <v>0</v>
      </c>
      <c r="AX344" s="13">
        <f>SUMIFS('Retiro Mensual'!$E$2:$E$2629,'Retiro Mensual'!$A$2:$A$2629,AX$4,'Retiro Mensual'!$B$2:$B$2629,$B344,'Retiro Mensual'!$C$2:$C$2629,AX$5)</f>
        <v>0</v>
      </c>
      <c r="AY344" s="14">
        <f>SUMIFS('Retiro Mensual'!$E$2:$E$2629,'Retiro Mensual'!$A$2:$A$2629,AY$4,'Retiro Mensual'!$B$2:$B$2629,$B344,'Retiro Mensual'!$C$2:$C$2629,AY$5)</f>
        <v>0</v>
      </c>
      <c r="AZ344" s="12">
        <f>SUMIFS('Retiro Mensual'!$E$2:$E$2629,'Retiro Mensual'!$A$2:$A$2629,AZ$4,'Retiro Mensual'!$B$2:$B$2629,$B344,'Retiro Mensual'!$C$2:$C$2629,AZ$5)</f>
        <v>0</v>
      </c>
      <c r="BA344" s="13">
        <f>SUMIFS('Retiro Mensual'!$E$2:$E$2629,'Retiro Mensual'!$A$2:$A$2629,BA$4,'Retiro Mensual'!$B$2:$B$2629,$B344,'Retiro Mensual'!$C$2:$C$2629,BA$5)</f>
        <v>0</v>
      </c>
      <c r="BB344" s="13">
        <f>SUMIFS('Retiro Mensual'!$E$2:$E$2629,'Retiro Mensual'!$A$2:$A$2629,BB$4,'Retiro Mensual'!$B$2:$B$2629,$B344,'Retiro Mensual'!$C$2:$C$2629,BB$5)</f>
        <v>0</v>
      </c>
      <c r="BC344" s="13">
        <f>SUMIFS('Retiro Mensual'!$E$2:$E$2629,'Retiro Mensual'!$A$2:$A$2629,BC$4,'Retiro Mensual'!$B$2:$B$2629,$B344,'Retiro Mensual'!$C$2:$C$2629,BC$5)</f>
        <v>0</v>
      </c>
      <c r="BD344" s="13">
        <f>SUMIFS('Retiro Mensual'!$E$2:$E$2629,'Retiro Mensual'!$A$2:$A$2629,BD$4,'Retiro Mensual'!$B$2:$B$2629,$B344,'Retiro Mensual'!$C$2:$C$2629,BD$5)</f>
        <v>0</v>
      </c>
      <c r="BE344" s="13">
        <f>SUMIFS('Retiro Mensual'!$E$2:$E$2629,'Retiro Mensual'!$A$2:$A$2629,BE$4,'Retiro Mensual'!$B$2:$B$2629,$B344,'Retiro Mensual'!$C$2:$C$2629,BE$5)</f>
        <v>0</v>
      </c>
      <c r="BF344" s="13">
        <f>SUMIFS('Retiro Mensual'!$E$2:$E$2629,'Retiro Mensual'!$A$2:$A$2629,BF$4,'Retiro Mensual'!$B$2:$B$2629,$B344,'Retiro Mensual'!$C$2:$C$2629,BF$5)</f>
        <v>0</v>
      </c>
      <c r="BG344" s="13">
        <f>SUMIFS('Retiro Mensual'!$E$2:$E$2629,'Retiro Mensual'!$A$2:$A$2629,BG$4,'Retiro Mensual'!$B$2:$B$2629,$B344,'Retiro Mensual'!$C$2:$C$2629,BG$5)</f>
        <v>0</v>
      </c>
      <c r="BH344" s="13">
        <f>SUMIFS('Retiro Mensual'!$E$2:$E$2629,'Retiro Mensual'!$A$2:$A$2629,BH$4,'Retiro Mensual'!$B$2:$B$2629,$B344,'Retiro Mensual'!$C$2:$C$2629,BH$5)</f>
        <v>0</v>
      </c>
      <c r="BI344" s="13">
        <f>SUMIFS('Retiro Mensual'!$E$2:$E$2629,'Retiro Mensual'!$A$2:$A$2629,BI$4,'Retiro Mensual'!$B$2:$B$2629,$B344,'Retiro Mensual'!$C$2:$C$2629,BI$5)</f>
        <v>0</v>
      </c>
      <c r="BJ344" s="13">
        <f>SUMIFS('Retiro Mensual'!$E$2:$E$2629,'Retiro Mensual'!$A$2:$A$2629,BJ$4,'Retiro Mensual'!$B$2:$B$2629,$B344,'Retiro Mensual'!$C$2:$C$2629,BJ$5)</f>
        <v>0</v>
      </c>
      <c r="BK344" s="14">
        <f>SUMIFS('Retiro Mensual'!$E$2:$E$2629,'Retiro Mensual'!$A$2:$A$2629,BK$4,'Retiro Mensual'!$B$2:$B$2629,$B344,'Retiro Mensual'!$C$2:$C$2629,BK$5)</f>
        <v>0</v>
      </c>
      <c r="BL344" s="12">
        <f>SUMIFS('Retiro Mensual'!$E$2:$E$2629,'Retiro Mensual'!$A$2:$A$2629,BL$4,'Retiro Mensual'!$B$2:$B$2629,$B344,'Retiro Mensual'!$C$2:$C$2629,BL$5)</f>
        <v>0</v>
      </c>
      <c r="BM344" s="13">
        <f>SUMIFS('Retiro Mensual'!$E$2:$E$2629,'Retiro Mensual'!$A$2:$A$2629,BM$4,'Retiro Mensual'!$B$2:$B$2629,$B344,'Retiro Mensual'!$C$2:$C$2629,BM$5)</f>
        <v>0</v>
      </c>
      <c r="BN344" s="13">
        <f>SUMIFS('Retiro Mensual'!$E$2:$E$2629,'Retiro Mensual'!$A$2:$A$2629,BN$4,'Retiro Mensual'!$B$2:$B$2629,$B344,'Retiro Mensual'!$C$2:$C$2629,BN$5)</f>
        <v>0</v>
      </c>
      <c r="BO344" s="13">
        <f>SUMIFS('Retiro Mensual'!$E$2:$E$2629,'Retiro Mensual'!$A$2:$A$2629,BO$4,'Retiro Mensual'!$B$2:$B$2629,$B344,'Retiro Mensual'!$C$2:$C$2629,BO$5)</f>
        <v>0</v>
      </c>
      <c r="BP344" s="13">
        <f>SUMIFS('Retiro Mensual'!$E$2:$E$2629,'Retiro Mensual'!$A$2:$A$2629,BP$4,'Retiro Mensual'!$B$2:$B$2629,$B344,'Retiro Mensual'!$C$2:$C$2629,BP$5)</f>
        <v>0</v>
      </c>
      <c r="BQ344" s="13">
        <f>SUMIFS('Retiro Mensual'!$E$2:$E$2629,'Retiro Mensual'!$A$2:$A$2629,BQ$4,'Retiro Mensual'!$B$2:$B$2629,$B344,'Retiro Mensual'!$C$2:$C$2629,BQ$5)</f>
        <v>0</v>
      </c>
      <c r="BR344" s="13">
        <f>SUMIFS('Retiro Mensual'!$E$2:$E$2629,'Retiro Mensual'!$A$2:$A$2629,BR$4,'Retiro Mensual'!$B$2:$B$2629,$B344,'Retiro Mensual'!$C$2:$C$2629,BR$5)</f>
        <v>0</v>
      </c>
      <c r="BS344" s="13">
        <f>SUMIFS('Retiro Mensual'!$E$2:$E$2629,'Retiro Mensual'!$A$2:$A$2629,BS$4,'Retiro Mensual'!$B$2:$B$2629,$B344,'Retiro Mensual'!$C$2:$C$2629,BS$5)</f>
        <v>0</v>
      </c>
      <c r="BT344" s="13">
        <f>SUMIFS('Retiro Mensual'!$E$2:$E$2629,'Retiro Mensual'!$A$2:$A$2629,BT$4,'Retiro Mensual'!$B$2:$B$2629,$B344,'Retiro Mensual'!$C$2:$C$2629,BT$5)</f>
        <v>0</v>
      </c>
      <c r="BU344" s="13">
        <f>SUMIFS('Retiro Mensual'!$E$2:$E$2629,'Retiro Mensual'!$A$2:$A$2629,BU$4,'Retiro Mensual'!$B$2:$B$2629,$B344,'Retiro Mensual'!$C$2:$C$2629,BU$5)</f>
        <v>0</v>
      </c>
      <c r="BV344" s="13">
        <f>SUMIFS('Retiro Mensual'!$E$2:$E$2629,'Retiro Mensual'!$A$2:$A$2629,BV$4,'Retiro Mensual'!$B$2:$B$2629,$B344,'Retiro Mensual'!$C$2:$C$2629,BV$5)</f>
        <v>0</v>
      </c>
      <c r="BW344" s="14">
        <f>SUMIFS('Retiro Mensual'!$E$2:$E$2629,'Retiro Mensual'!$A$2:$A$2629,BW$4,'Retiro Mensual'!$B$2:$B$2629,$B344,'Retiro Mensual'!$C$2:$C$2629,BW$5)</f>
        <v>0</v>
      </c>
      <c r="BX344" s="13"/>
      <c r="BY344" s="12">
        <f>SUMIFS('Compra Ventas'!$E$2:$E$2700,'Compra Ventas'!$A$2:$A$2700,BY$4,'Compra Ventas'!$B$2:$B$2700,$B344,'Compra Ventas'!$C$2:$C$2700,BY$5)</f>
        <v>0</v>
      </c>
      <c r="BZ344" s="13">
        <f>SUMIFS('Compra Ventas'!$E$2:$E$2700,'Compra Ventas'!$A$2:$A$2700,BZ$4,'Compra Ventas'!$B$2:$B$2700,$B344,'Compra Ventas'!$C$2:$C$2700,BZ$5)</f>
        <v>0</v>
      </c>
      <c r="CA344" s="13">
        <f>SUMIFS('Compra Ventas'!$E$2:$E$2700,'Compra Ventas'!$A$2:$A$2700,CA$4,'Compra Ventas'!$B$2:$B$2700,$B344,'Compra Ventas'!$C$2:$C$2700,CA$5)</f>
        <v>0</v>
      </c>
      <c r="CB344" s="13">
        <f>SUMIFS('Compra Ventas'!$E$2:$E$2700,'Compra Ventas'!$A$2:$A$2700,CB$4,'Compra Ventas'!$B$2:$B$2700,$B344,'Compra Ventas'!$C$2:$C$2700,CB$5)</f>
        <v>0</v>
      </c>
      <c r="CC344" s="13">
        <f>SUMIFS('Compra Ventas'!$E$2:$E$2700,'Compra Ventas'!$A$2:$A$2700,CC$4,'Compra Ventas'!$B$2:$B$2700,$B344,'Compra Ventas'!$C$2:$C$2700,CC$5)</f>
        <v>0</v>
      </c>
      <c r="CD344" s="13">
        <f>SUMIFS('Compra Ventas'!$E$2:$E$2700,'Compra Ventas'!$A$2:$A$2700,CD$4,'Compra Ventas'!$B$2:$B$2700,$B344,'Compra Ventas'!$C$2:$C$2700,CD$5)</f>
        <v>0</v>
      </c>
      <c r="CE344" s="13">
        <f>SUMIFS('Compra Ventas'!$E$2:$E$2700,'Compra Ventas'!$A$2:$A$2700,CE$4,'Compra Ventas'!$B$2:$B$2700,$B344,'Compra Ventas'!$C$2:$C$2700,CE$5)</f>
        <v>0</v>
      </c>
      <c r="CF344" s="13">
        <f>SUMIFS('Compra Ventas'!$E$2:$E$2700,'Compra Ventas'!$A$2:$A$2700,CF$4,'Compra Ventas'!$B$2:$B$2700,$B344,'Compra Ventas'!$C$2:$C$2700,CF$5)</f>
        <v>0</v>
      </c>
      <c r="CG344" s="13">
        <f>SUMIFS('Compra Ventas'!$E$2:$E$2700,'Compra Ventas'!$A$2:$A$2700,CG$4,'Compra Ventas'!$B$2:$B$2700,$B344,'Compra Ventas'!$C$2:$C$2700,CG$5)</f>
        <v>0</v>
      </c>
      <c r="CH344" s="13">
        <f>SUMIFS('Compra Ventas'!$E$2:$E$2700,'Compra Ventas'!$A$2:$A$2700,CH$4,'Compra Ventas'!$B$2:$B$2700,$B344,'Compra Ventas'!$C$2:$C$2700,CH$5)</f>
        <v>0</v>
      </c>
      <c r="CI344" s="13">
        <f>SUMIFS('Compra Ventas'!$E$2:$E$2700,'Compra Ventas'!$A$2:$A$2700,CI$4,'Compra Ventas'!$B$2:$B$2700,$B344,'Compra Ventas'!$C$2:$C$2700,CI$5)</f>
        <v>0</v>
      </c>
      <c r="CJ344" s="14">
        <f>SUMIFS('Compra Ventas'!$E$2:$E$2700,'Compra Ventas'!$A$2:$A$2700,CJ$4,'Compra Ventas'!$B$2:$B$2700,$B344,'Compra Ventas'!$C$2:$C$2700,CJ$5)</f>
        <v>0</v>
      </c>
      <c r="CK344" s="12">
        <f>SUMIFS('Compra Ventas'!$E$2:$E$2700,'Compra Ventas'!$A$2:$A$2700,CK$4,'Compra Ventas'!$B$2:$B$2700,$B344,'Compra Ventas'!$C$2:$C$2700,CK$5)</f>
        <v>0</v>
      </c>
      <c r="CL344" s="13">
        <f>SUMIFS('Compra Ventas'!$E$2:$E$2700,'Compra Ventas'!$A$2:$A$2700,CL$4,'Compra Ventas'!$B$2:$B$2700,$B344,'Compra Ventas'!$C$2:$C$2700,CL$5)</f>
        <v>0</v>
      </c>
      <c r="CM344" s="13">
        <f>SUMIFS('Compra Ventas'!$E$2:$E$2700,'Compra Ventas'!$A$2:$A$2700,CM$4,'Compra Ventas'!$B$2:$B$2700,$B344,'Compra Ventas'!$C$2:$C$2700,CM$5)</f>
        <v>0</v>
      </c>
      <c r="CN344" s="13">
        <f>SUMIFS('Compra Ventas'!$E$2:$E$2700,'Compra Ventas'!$A$2:$A$2700,CN$4,'Compra Ventas'!$B$2:$B$2700,$B344,'Compra Ventas'!$C$2:$C$2700,CN$5)</f>
        <v>0</v>
      </c>
      <c r="CO344" s="13">
        <f>SUMIFS('Compra Ventas'!$E$2:$E$2700,'Compra Ventas'!$A$2:$A$2700,CO$4,'Compra Ventas'!$B$2:$B$2700,$B344,'Compra Ventas'!$C$2:$C$2700,CO$5)</f>
        <v>0</v>
      </c>
      <c r="CP344" s="13">
        <f>SUMIFS('Compra Ventas'!$E$2:$E$2700,'Compra Ventas'!$A$2:$A$2700,CP$4,'Compra Ventas'!$B$2:$B$2700,$B344,'Compra Ventas'!$C$2:$C$2700,CP$5)</f>
        <v>0</v>
      </c>
      <c r="CQ344" s="13">
        <f>SUMIFS('Compra Ventas'!$E$2:$E$2700,'Compra Ventas'!$A$2:$A$2700,CQ$4,'Compra Ventas'!$B$2:$B$2700,$B344,'Compra Ventas'!$C$2:$C$2700,CQ$5)</f>
        <v>0</v>
      </c>
      <c r="CR344" s="13">
        <f>SUMIFS('Compra Ventas'!$E$2:$E$2700,'Compra Ventas'!$A$2:$A$2700,CR$4,'Compra Ventas'!$B$2:$B$2700,$B344,'Compra Ventas'!$C$2:$C$2700,CR$5)</f>
        <v>0</v>
      </c>
      <c r="CS344" s="13">
        <f>SUMIFS('Compra Ventas'!$E$2:$E$2700,'Compra Ventas'!$A$2:$A$2700,CS$4,'Compra Ventas'!$B$2:$B$2700,$B344,'Compra Ventas'!$C$2:$C$2700,CS$5)</f>
        <v>0</v>
      </c>
      <c r="CT344" s="13">
        <f>SUMIFS('Compra Ventas'!$E$2:$E$2700,'Compra Ventas'!$A$2:$A$2700,CT$4,'Compra Ventas'!$B$2:$B$2700,$B344,'Compra Ventas'!$C$2:$C$2700,CT$5)</f>
        <v>0</v>
      </c>
      <c r="CU344" s="13">
        <f>SUMIFS('Compra Ventas'!$E$2:$E$2700,'Compra Ventas'!$A$2:$A$2700,CU$4,'Compra Ventas'!$B$2:$B$2700,$B344,'Compra Ventas'!$C$2:$C$2700,CU$5)</f>
        <v>0</v>
      </c>
      <c r="CV344" s="14">
        <f>SUMIFS('Compra Ventas'!$E$2:$E$2700,'Compra Ventas'!$A$2:$A$2700,CV$4,'Compra Ventas'!$B$2:$B$2700,$B344,'Compra Ventas'!$C$2:$C$2700,CV$5)</f>
        <v>0</v>
      </c>
      <c r="CW344" s="12">
        <f>SUMIFS('Compra Ventas'!$E$2:$E$2700,'Compra Ventas'!$A$2:$A$2700,CW$4,'Compra Ventas'!$B$2:$B$2700,$B344,'Compra Ventas'!$C$2:$C$2700,CW$5)</f>
        <v>0</v>
      </c>
      <c r="CX344" s="13">
        <f>SUMIFS('Compra Ventas'!$E$2:$E$2700,'Compra Ventas'!$A$2:$A$2700,CX$4,'Compra Ventas'!$B$2:$B$2700,$B344,'Compra Ventas'!$C$2:$C$2700,CX$5)</f>
        <v>0</v>
      </c>
      <c r="CY344" s="13">
        <f>SUMIFS('Compra Ventas'!$E$2:$E$2700,'Compra Ventas'!$A$2:$A$2700,CY$4,'Compra Ventas'!$B$2:$B$2700,$B344,'Compra Ventas'!$C$2:$C$2700,CY$5)</f>
        <v>0</v>
      </c>
      <c r="CZ344" s="13">
        <f>SUMIFS('Compra Ventas'!$E$2:$E$2700,'Compra Ventas'!$A$2:$A$2700,CZ$4,'Compra Ventas'!$B$2:$B$2700,$B344,'Compra Ventas'!$C$2:$C$2700,CZ$5)</f>
        <v>0</v>
      </c>
      <c r="DA344" s="13">
        <f>SUMIFS('Compra Ventas'!$E$2:$E$2700,'Compra Ventas'!$A$2:$A$2700,DA$4,'Compra Ventas'!$B$2:$B$2700,$B344,'Compra Ventas'!$C$2:$C$2700,DA$5)</f>
        <v>0</v>
      </c>
      <c r="DB344" s="13">
        <f>SUMIFS('Compra Ventas'!$E$2:$E$2700,'Compra Ventas'!$A$2:$A$2700,DB$4,'Compra Ventas'!$B$2:$B$2700,$B344,'Compra Ventas'!$C$2:$C$2700,DB$5)</f>
        <v>0</v>
      </c>
      <c r="DC344" s="13">
        <f>SUMIFS('Compra Ventas'!$E$2:$E$2700,'Compra Ventas'!$A$2:$A$2700,DC$4,'Compra Ventas'!$B$2:$B$2700,$B344,'Compra Ventas'!$C$2:$C$2700,DC$5)</f>
        <v>0</v>
      </c>
      <c r="DD344" s="13">
        <f>SUMIFS('Compra Ventas'!$E$2:$E$2700,'Compra Ventas'!$A$2:$A$2700,DD$4,'Compra Ventas'!$B$2:$B$2700,$B344,'Compra Ventas'!$C$2:$C$2700,DD$5)</f>
        <v>0</v>
      </c>
      <c r="DE344" s="13">
        <f>SUMIFS('Compra Ventas'!$E$2:$E$2700,'Compra Ventas'!$A$2:$A$2700,DE$4,'Compra Ventas'!$B$2:$B$2700,$B344,'Compra Ventas'!$C$2:$C$2700,DE$5)</f>
        <v>0</v>
      </c>
      <c r="DF344" s="13">
        <f>SUMIFS('Compra Ventas'!$E$2:$E$2700,'Compra Ventas'!$A$2:$A$2700,DF$4,'Compra Ventas'!$B$2:$B$2700,$B344,'Compra Ventas'!$C$2:$C$2700,DF$5)</f>
        <v>0</v>
      </c>
      <c r="DG344" s="13">
        <f>SUMIFS('Compra Ventas'!$E$2:$E$2700,'Compra Ventas'!$A$2:$A$2700,DG$4,'Compra Ventas'!$B$2:$B$2700,$B344,'Compra Ventas'!$C$2:$C$2700,DG$5)</f>
        <v>0</v>
      </c>
      <c r="DH344" s="14">
        <f>SUMIFS('Compra Ventas'!$E$2:$E$2700,'Compra Ventas'!$A$2:$A$2700,DH$4,'Compra Ventas'!$B$2:$B$2700,$B344,'Compra Ventas'!$C$2:$C$2700,DH$5)</f>
        <v>0</v>
      </c>
      <c r="DI344" s="84"/>
      <c r="DJ344" s="98">
        <f>SUMIFS('Ajuste Ciclado'!D$5:D$47,'Ajuste Ciclado'!$C$5:$C$47,Balance!DJ$4,'Ajuste Ciclado'!$B$5:$B$47,Balance!$B344)</f>
        <v>0</v>
      </c>
      <c r="DK344" s="99">
        <f>SUMIFS('Ajuste Ciclado'!E$5:E$47,'Ajuste Ciclado'!$C$5:$C$47,Balance!DK$4,'Ajuste Ciclado'!$B$5:$B$47,Balance!$B344)</f>
        <v>0</v>
      </c>
      <c r="DL344" s="99">
        <f>SUMIFS('Ajuste Ciclado'!F$5:F$47,'Ajuste Ciclado'!$C$5:$C$47,Balance!DL$4,'Ajuste Ciclado'!$B$5:$B$47,Balance!$B344)</f>
        <v>0</v>
      </c>
      <c r="DM344" s="99">
        <f>SUMIFS('Ajuste Ciclado'!G$5:G$47,'Ajuste Ciclado'!$C$5:$C$47,Balance!DM$4,'Ajuste Ciclado'!$B$5:$B$47,Balance!$B344)</f>
        <v>0</v>
      </c>
      <c r="DN344" s="99">
        <f>SUMIFS('Ajuste Ciclado'!H$5:H$47,'Ajuste Ciclado'!$C$5:$C$47,Balance!DN$4,'Ajuste Ciclado'!$B$5:$B$47,Balance!$B344)</f>
        <v>0</v>
      </c>
      <c r="DO344" s="99">
        <f>SUMIFS('Ajuste Ciclado'!I$5:I$47,'Ajuste Ciclado'!$C$5:$C$47,Balance!DO$4,'Ajuste Ciclado'!$B$5:$B$47,Balance!$B344)</f>
        <v>0</v>
      </c>
      <c r="DP344" s="99">
        <f>SUMIFS('Ajuste Ciclado'!J$5:J$47,'Ajuste Ciclado'!$C$5:$C$47,Balance!DP$4,'Ajuste Ciclado'!$B$5:$B$47,Balance!$B344)</f>
        <v>0</v>
      </c>
      <c r="DQ344" s="99">
        <f>SUMIFS('Ajuste Ciclado'!K$5:K$47,'Ajuste Ciclado'!$C$5:$C$47,Balance!DQ$4,'Ajuste Ciclado'!$B$5:$B$47,Balance!$B344)</f>
        <v>0</v>
      </c>
      <c r="DR344" s="99">
        <f>SUMIFS('Ajuste Ciclado'!L$5:L$47,'Ajuste Ciclado'!$C$5:$C$47,Balance!DR$4,'Ajuste Ciclado'!$B$5:$B$47,Balance!$B344)</f>
        <v>0</v>
      </c>
      <c r="DS344" s="99">
        <f>SUMIFS('Ajuste Ciclado'!M$5:M$47,'Ajuste Ciclado'!$C$5:$C$47,Balance!DS$4,'Ajuste Ciclado'!$B$5:$B$47,Balance!$B344)</f>
        <v>0</v>
      </c>
      <c r="DT344" s="99">
        <f>SUMIFS('Ajuste Ciclado'!N$5:N$47,'Ajuste Ciclado'!$C$5:$C$47,Balance!DT$4,'Ajuste Ciclado'!$B$5:$B$47,Balance!$B344)</f>
        <v>0</v>
      </c>
      <c r="DU344" s="100">
        <f>SUMIFS('Ajuste Ciclado'!O$5:O$47,'Ajuste Ciclado'!$C$5:$C$47,Balance!DU$4,'Ajuste Ciclado'!$B$5:$B$47,Balance!$B344)</f>
        <v>0</v>
      </c>
      <c r="DV344" s="98">
        <f>SUMIFS('Ajuste Ciclado'!D$5:D$47,'Ajuste Ciclado'!$C$5:$C$47,Balance!DV$4,'Ajuste Ciclado'!$B$5:$B$47,Balance!$B344)</f>
        <v>0</v>
      </c>
      <c r="DW344" s="99">
        <f>SUMIFS('Ajuste Ciclado'!E$5:E$47,'Ajuste Ciclado'!$C$5:$C$47,Balance!DW$4,'Ajuste Ciclado'!$B$5:$B$47,Balance!$B344)</f>
        <v>0</v>
      </c>
      <c r="DX344" s="99">
        <f>SUMIFS('Ajuste Ciclado'!F$5:F$47,'Ajuste Ciclado'!$C$5:$C$47,Balance!DX$4,'Ajuste Ciclado'!$B$5:$B$47,Balance!$B344)</f>
        <v>0</v>
      </c>
      <c r="DY344" s="99">
        <f>SUMIFS('Ajuste Ciclado'!G$5:G$47,'Ajuste Ciclado'!$C$5:$C$47,Balance!DY$4,'Ajuste Ciclado'!$B$5:$B$47,Balance!$B344)</f>
        <v>0</v>
      </c>
      <c r="DZ344" s="99">
        <f>SUMIFS('Ajuste Ciclado'!H$5:H$47,'Ajuste Ciclado'!$C$5:$C$47,Balance!DZ$4,'Ajuste Ciclado'!$B$5:$B$47,Balance!$B344)</f>
        <v>0</v>
      </c>
      <c r="EA344" s="99">
        <f>SUMIFS('Ajuste Ciclado'!I$5:I$47,'Ajuste Ciclado'!$C$5:$C$47,Balance!EA$4,'Ajuste Ciclado'!$B$5:$B$47,Balance!$B344)</f>
        <v>0</v>
      </c>
      <c r="EB344" s="99">
        <f>SUMIFS('Ajuste Ciclado'!J$5:J$47,'Ajuste Ciclado'!$C$5:$C$47,Balance!EB$4,'Ajuste Ciclado'!$B$5:$B$47,Balance!$B344)</f>
        <v>0</v>
      </c>
      <c r="EC344" s="99">
        <f>SUMIFS('Ajuste Ciclado'!K$5:K$47,'Ajuste Ciclado'!$C$5:$C$47,Balance!EC$4,'Ajuste Ciclado'!$B$5:$B$47,Balance!$B344)</f>
        <v>0</v>
      </c>
      <c r="ED344" s="99">
        <f>SUMIFS('Ajuste Ciclado'!L$5:L$47,'Ajuste Ciclado'!$C$5:$C$47,Balance!ED$4,'Ajuste Ciclado'!$B$5:$B$47,Balance!$B344)</f>
        <v>0</v>
      </c>
      <c r="EE344" s="99">
        <f>SUMIFS('Ajuste Ciclado'!M$5:M$47,'Ajuste Ciclado'!$C$5:$C$47,Balance!EE$4,'Ajuste Ciclado'!$B$5:$B$47,Balance!$B344)</f>
        <v>0</v>
      </c>
      <c r="EF344" s="99">
        <f>SUMIFS('Ajuste Ciclado'!N$5:N$47,'Ajuste Ciclado'!$C$5:$C$47,Balance!EF$4,'Ajuste Ciclado'!$B$5:$B$47,Balance!$B344)</f>
        <v>0</v>
      </c>
      <c r="EG344" s="100">
        <f>SUMIFS('Ajuste Ciclado'!O$5:O$47,'Ajuste Ciclado'!$C$5:$C$47,Balance!EG$4,'Ajuste Ciclado'!$B$5:$B$47,Balance!$B344)</f>
        <v>0</v>
      </c>
      <c r="EH344" s="98">
        <f>SUMIFS('Ajuste Ciclado'!D$5:D$47,'Ajuste Ciclado'!$C$5:$C$47,Balance!EH$4,'Ajuste Ciclado'!$B$5:$B$47,Balance!$B344)</f>
        <v>0</v>
      </c>
      <c r="EI344" s="99">
        <f>SUMIFS('Ajuste Ciclado'!E$5:E$47,'Ajuste Ciclado'!$C$5:$C$47,Balance!EI$4,'Ajuste Ciclado'!$B$5:$B$47,Balance!$B344)</f>
        <v>0</v>
      </c>
      <c r="EJ344" s="99">
        <f>SUMIFS('Ajuste Ciclado'!F$5:F$47,'Ajuste Ciclado'!$C$5:$C$47,Balance!EJ$4,'Ajuste Ciclado'!$B$5:$B$47,Balance!$B344)</f>
        <v>0</v>
      </c>
      <c r="EK344" s="99">
        <f>SUMIFS('Ajuste Ciclado'!G$5:G$47,'Ajuste Ciclado'!$C$5:$C$47,Balance!EK$4,'Ajuste Ciclado'!$B$5:$B$47,Balance!$B344)</f>
        <v>0</v>
      </c>
      <c r="EL344" s="99">
        <f>SUMIFS('Ajuste Ciclado'!H$5:H$47,'Ajuste Ciclado'!$C$5:$C$47,Balance!EL$4,'Ajuste Ciclado'!$B$5:$B$47,Balance!$B344)</f>
        <v>0</v>
      </c>
      <c r="EM344" s="99">
        <f>SUMIFS('Ajuste Ciclado'!I$5:I$47,'Ajuste Ciclado'!$C$5:$C$47,Balance!EM$4,'Ajuste Ciclado'!$B$5:$B$47,Balance!$B344)</f>
        <v>0</v>
      </c>
      <c r="EN344" s="99">
        <f>SUMIFS('Ajuste Ciclado'!J$5:J$47,'Ajuste Ciclado'!$C$5:$C$47,Balance!EN$4,'Ajuste Ciclado'!$B$5:$B$47,Balance!$B344)</f>
        <v>0</v>
      </c>
      <c r="EO344" s="99">
        <f>SUMIFS('Ajuste Ciclado'!K$5:K$47,'Ajuste Ciclado'!$C$5:$C$47,Balance!EO$4,'Ajuste Ciclado'!$B$5:$B$47,Balance!$B344)</f>
        <v>0</v>
      </c>
      <c r="EP344" s="99">
        <f>SUMIFS('Ajuste Ciclado'!L$5:L$47,'Ajuste Ciclado'!$C$5:$C$47,Balance!EP$4,'Ajuste Ciclado'!$B$5:$B$47,Balance!$B344)</f>
        <v>0</v>
      </c>
      <c r="EQ344" s="99">
        <f>SUMIFS('Ajuste Ciclado'!M$5:M$47,'Ajuste Ciclado'!$C$5:$C$47,Balance!EQ$4,'Ajuste Ciclado'!$B$5:$B$47,Balance!$B344)</f>
        <v>0</v>
      </c>
      <c r="ER344" s="99">
        <f>SUMIFS('Ajuste Ciclado'!N$5:N$47,'Ajuste Ciclado'!$C$5:$C$47,Balance!ER$4,'Ajuste Ciclado'!$B$5:$B$47,Balance!$B344)</f>
        <v>0</v>
      </c>
      <c r="ES344" s="100">
        <f>SUMIFS('Ajuste Ciclado'!O$5:O$47,'Ajuste Ciclado'!$C$5:$C$47,Balance!ES$4,'Ajuste Ciclado'!$B$5:$B$47,Balance!$B344)</f>
        <v>0</v>
      </c>
      <c r="ET344" s="84"/>
      <c r="EU344" s="12">
        <f t="shared" si="428"/>
        <v>55546.372186048262</v>
      </c>
      <c r="EV344" s="13">
        <f t="shared" si="393"/>
        <v>39841.846387902777</v>
      </c>
      <c r="EW344" s="13">
        <f t="shared" si="394"/>
        <v>41054.556155147257</v>
      </c>
      <c r="EX344" s="13">
        <f t="shared" si="395"/>
        <v>25618.963344902029</v>
      </c>
      <c r="EY344" s="13">
        <f t="shared" si="396"/>
        <v>17112.150591020811</v>
      </c>
      <c r="EZ344" s="13">
        <f t="shared" si="397"/>
        <v>6768.1302835964416</v>
      </c>
      <c r="FA344" s="13">
        <f t="shared" si="398"/>
        <v>16557.247791879508</v>
      </c>
      <c r="FB344" s="13">
        <f t="shared" si="399"/>
        <v>14148.227602637009</v>
      </c>
      <c r="FC344" s="13">
        <f t="shared" si="400"/>
        <v>5608.6191854484414</v>
      </c>
      <c r="FD344" s="13">
        <f t="shared" si="401"/>
        <v>4797.2263058220906</v>
      </c>
      <c r="FE344" s="13">
        <f t="shared" si="402"/>
        <v>962.8944307496422</v>
      </c>
      <c r="FF344" s="14">
        <f t="shared" si="403"/>
        <v>2281.4404929623288</v>
      </c>
      <c r="FG344" s="12">
        <f t="shared" si="404"/>
        <v>55700.237970243492</v>
      </c>
      <c r="FH344" s="13">
        <f t="shared" si="405"/>
        <v>40383.255769490977</v>
      </c>
      <c r="FI344" s="13">
        <f t="shared" si="406"/>
        <v>41466.818678429947</v>
      </c>
      <c r="FJ344" s="13">
        <f t="shared" si="407"/>
        <v>27107.254346647489</v>
      </c>
      <c r="FK344" s="13">
        <f t="shared" si="408"/>
        <v>16599.007261525701</v>
      </c>
      <c r="FL344" s="13">
        <f t="shared" si="409"/>
        <v>6908.718013338259</v>
      </c>
      <c r="FM344" s="13">
        <f t="shared" si="410"/>
        <v>17955.399537160822</v>
      </c>
      <c r="FN344" s="13">
        <f t="shared" si="411"/>
        <v>14277.171468794841</v>
      </c>
      <c r="FO344" s="13">
        <f t="shared" si="412"/>
        <v>5772.8951882480333</v>
      </c>
      <c r="FP344" s="13">
        <f t="shared" si="413"/>
        <v>7962.2342703980639</v>
      </c>
      <c r="FQ344" s="13">
        <f t="shared" si="414"/>
        <v>10362.26254166851</v>
      </c>
      <c r="FR344" s="14">
        <f t="shared" si="415"/>
        <v>15873.838096215361</v>
      </c>
      <c r="FS344" s="12">
        <f t="shared" si="416"/>
        <v>55724.417305227747</v>
      </c>
      <c r="FT344" s="13">
        <f t="shared" si="417"/>
        <v>40462.285152986129</v>
      </c>
      <c r="FU344" s="13">
        <f t="shared" si="418"/>
        <v>41325.670490292337</v>
      </c>
      <c r="FV344" s="13">
        <f t="shared" si="419"/>
        <v>26940.350161513648</v>
      </c>
      <c r="FW344" s="13">
        <f t="shared" si="420"/>
        <v>17412.24788316583</v>
      </c>
      <c r="FX344" s="13">
        <f t="shared" si="421"/>
        <v>7593.3250437069128</v>
      </c>
      <c r="FY344" s="13">
        <f t="shared" si="422"/>
        <v>20064.885016990989</v>
      </c>
      <c r="FZ344" s="13">
        <f t="shared" si="423"/>
        <v>15905.401845079399</v>
      </c>
      <c r="GA344" s="13">
        <f t="shared" si="424"/>
        <v>6410.3443398747349</v>
      </c>
      <c r="GB344" s="13">
        <f t="shared" si="425"/>
        <v>18687.81628800782</v>
      </c>
      <c r="GC344" s="13">
        <f t="shared" si="426"/>
        <v>23626.530003651878</v>
      </c>
      <c r="GD344" s="14">
        <f t="shared" si="427"/>
        <v>28325.782738315629</v>
      </c>
      <c r="GE344" s="84"/>
      <c r="GF344" s="12">
        <f t="shared" si="429"/>
        <v>230297.67475811663</v>
      </c>
      <c r="GG344" s="13">
        <f t="shared" si="429"/>
        <v>260369.09314216147</v>
      </c>
      <c r="GH344" s="14">
        <f t="shared" si="429"/>
        <v>302479.05626881315</v>
      </c>
      <c r="GI344" s="6">
        <f t="shared" si="430"/>
        <v>1</v>
      </c>
      <c r="GJ344" s="12">
        <f t="shared" si="431"/>
        <v>0</v>
      </c>
      <c r="GK344" s="13">
        <f t="shared" si="432"/>
        <v>0</v>
      </c>
      <c r="GL344" s="14">
        <f t="shared" si="433"/>
        <v>0</v>
      </c>
      <c r="GM344" s="84"/>
      <c r="GN344" s="66">
        <f t="shared" si="434"/>
        <v>0</v>
      </c>
      <c r="GO344" s="84"/>
      <c r="GP344" s="63" t="str" cm="1">
        <f t="array" ref="GP344">INDEX($GF$4:$GH$4,1,GI344)</f>
        <v>Sample 1</v>
      </c>
      <c r="GQ344" s="12">
        <f t="shared" si="385"/>
        <v>962.8944307496422</v>
      </c>
      <c r="GR344" s="13">
        <f t="shared" si="385"/>
        <v>2281.4404929623288</v>
      </c>
      <c r="GS344" s="14">
        <f t="shared" si="385"/>
        <v>4797.2263058220906</v>
      </c>
      <c r="GT344" s="12">
        <f t="shared" si="386"/>
        <v>5772.8951882480333</v>
      </c>
      <c r="GU344" s="13">
        <f t="shared" si="386"/>
        <v>6908.718013338259</v>
      </c>
      <c r="GV344" s="14">
        <f t="shared" si="386"/>
        <v>7962.2342703980639</v>
      </c>
      <c r="GW344" s="12">
        <f t="shared" si="387"/>
        <v>6410.3443398747349</v>
      </c>
      <c r="GX344" s="13">
        <f t="shared" si="387"/>
        <v>7593.3250437069128</v>
      </c>
      <c r="GY344" s="14">
        <f t="shared" si="387"/>
        <v>15905.401845079399</v>
      </c>
      <c r="GZ344" s="84" t="str">
        <f t="shared" si="390"/>
        <v>Sample 1</v>
      </c>
      <c r="HA344" s="12">
        <f t="shared" si="435"/>
        <v>0</v>
      </c>
      <c r="HB344" s="13">
        <f t="shared" si="435"/>
        <v>0</v>
      </c>
      <c r="HC344" s="14">
        <f t="shared" si="435"/>
        <v>0</v>
      </c>
      <c r="HD344" s="6">
        <f t="shared" si="391"/>
        <v>0</v>
      </c>
      <c r="HE344" s="84" t="str">
        <f t="shared" si="392"/>
        <v>Ok</v>
      </c>
    </row>
    <row r="345" spans="2:213" hidden="1" x14ac:dyDescent="0.3">
      <c r="B345" s="84" t="s">
        <v>155</v>
      </c>
      <c r="C345" s="12">
        <f>SUMIFS(Inyecciones!$E$2:$E$14185,Inyecciones!$A$2:$A$14185,Balance!C$4,Inyecciones!$B$2:$B$14185,Balance!$B345,Inyecciones!$C$2:$C$14185,Balance!C$5)</f>
        <v>69094.745093402045</v>
      </c>
      <c r="D345" s="13">
        <f>SUMIFS(Inyecciones!$E$2:$E$14185,Inyecciones!$A$2:$A$14185,Balance!D$4,Inyecciones!$B$2:$B$14185,Balance!$B345,Inyecciones!$C$2:$C$14185,Balance!D$5)</f>
        <v>55156.851759911959</v>
      </c>
      <c r="E345" s="13">
        <f>SUMIFS(Inyecciones!$E$2:$E$14185,Inyecciones!$A$2:$A$14185,Balance!E$4,Inyecciones!$B$2:$B$14185,Balance!$B345,Inyecciones!$C$2:$C$14185,Balance!E$5)</f>
        <v>49430.138112270557</v>
      </c>
      <c r="F345" s="13">
        <f>SUMIFS(Inyecciones!$E$2:$E$14185,Inyecciones!$A$2:$A$14185,Balance!F$4,Inyecciones!$B$2:$B$14185,Balance!$B345,Inyecciones!$C$2:$C$14185,Balance!F$5)</f>
        <v>36349.606700244847</v>
      </c>
      <c r="G345" s="13">
        <f>SUMIFS(Inyecciones!$E$2:$E$14185,Inyecciones!$A$2:$A$14185,Balance!G$4,Inyecciones!$B$2:$B$14185,Balance!$B345,Inyecciones!$C$2:$C$14185,Balance!G$5)</f>
        <v>25743.89972927656</v>
      </c>
      <c r="H345" s="13">
        <f>SUMIFS(Inyecciones!$E$2:$E$14185,Inyecciones!$A$2:$A$14185,Balance!H$4,Inyecciones!$B$2:$B$14185,Balance!$B345,Inyecciones!$C$2:$C$14185,Balance!H$5)</f>
        <v>19244.18290538678</v>
      </c>
      <c r="I345" s="13">
        <f>SUMIFS(Inyecciones!$E$2:$E$14185,Inyecciones!$A$2:$A$14185,Balance!I$4,Inyecciones!$B$2:$B$14185,Balance!$B345,Inyecciones!$C$2:$C$14185,Balance!I$5)</f>
        <v>23885.88979324673</v>
      </c>
      <c r="J345" s="13">
        <f>SUMIFS(Inyecciones!$E$2:$E$14185,Inyecciones!$A$2:$A$14185,Balance!J$4,Inyecciones!$B$2:$B$14185,Balance!$B345,Inyecciones!$C$2:$C$14185,Balance!J$5)</f>
        <v>28826.070142195818</v>
      </c>
      <c r="K345" s="13">
        <f>SUMIFS(Inyecciones!$E$2:$E$14185,Inyecciones!$A$2:$A$14185,Balance!K$4,Inyecciones!$B$2:$B$14185,Balance!$B345,Inyecciones!$C$2:$C$14185,Balance!K$5)</f>
        <v>28391.696628768979</v>
      </c>
      <c r="L345" s="13">
        <f>SUMIFS(Inyecciones!$E$2:$E$14185,Inyecciones!$A$2:$A$14185,Balance!L$4,Inyecciones!$B$2:$B$14185,Balance!$B345,Inyecciones!$C$2:$C$14185,Balance!L$5)</f>
        <v>6935.1703479734506</v>
      </c>
      <c r="M345" s="13">
        <f>SUMIFS(Inyecciones!$E$2:$E$14185,Inyecciones!$A$2:$A$14185,Balance!M$4,Inyecciones!$B$2:$B$14185,Balance!$B345,Inyecciones!$C$2:$C$14185,Balance!M$5)</f>
        <v>1534.1425632349469</v>
      </c>
      <c r="N345" s="14">
        <f>SUMIFS(Inyecciones!$E$2:$E$14185,Inyecciones!$A$2:$A$14185,Balance!N$4,Inyecciones!$B$2:$B$14185,Balance!$B345,Inyecciones!$C$2:$C$14185,Balance!N$5)</f>
        <v>3359.8048139953949</v>
      </c>
      <c r="O345" s="12">
        <f>SUMIFS(Inyecciones!$E$2:$E$14185,Inyecciones!$A$2:$A$14185,Balance!O$4,Inyecciones!$B$2:$B$14185,Balance!$B345,Inyecciones!$C$2:$C$14185,Balance!O$5)</f>
        <v>69253.196343485659</v>
      </c>
      <c r="P345" s="13">
        <f>SUMIFS(Inyecciones!$E$2:$E$14185,Inyecciones!$A$2:$A$14185,Balance!P$4,Inyecciones!$B$2:$B$14185,Balance!$B345,Inyecciones!$C$2:$C$14185,Balance!P$5)</f>
        <v>55703.865072563167</v>
      </c>
      <c r="Q345" s="13">
        <f>SUMIFS(Inyecciones!$E$2:$E$14185,Inyecciones!$A$2:$A$14185,Balance!Q$4,Inyecciones!$B$2:$B$14185,Balance!$B345,Inyecciones!$C$2:$C$14185,Balance!Q$5)</f>
        <v>50043.013108142783</v>
      </c>
      <c r="R345" s="13">
        <f>SUMIFS(Inyecciones!$E$2:$E$14185,Inyecciones!$A$2:$A$14185,Balance!R$4,Inyecciones!$B$2:$B$14185,Balance!$B345,Inyecciones!$C$2:$C$14185,Balance!R$5)</f>
        <v>38586.814272387572</v>
      </c>
      <c r="S345" s="13">
        <f>SUMIFS(Inyecciones!$E$2:$E$14185,Inyecciones!$A$2:$A$14185,Balance!S$4,Inyecciones!$B$2:$B$14185,Balance!$B345,Inyecciones!$C$2:$C$14185,Balance!S$5)</f>
        <v>25113.895187380429</v>
      </c>
      <c r="T345" s="13">
        <f>SUMIFS(Inyecciones!$E$2:$E$14185,Inyecciones!$A$2:$A$14185,Balance!T$4,Inyecciones!$B$2:$B$14185,Balance!$B345,Inyecciones!$C$2:$C$14185,Balance!T$5)</f>
        <v>19493.976688158389</v>
      </c>
      <c r="U345" s="13">
        <f>SUMIFS(Inyecciones!$E$2:$E$14185,Inyecciones!$A$2:$A$14185,Balance!U$4,Inyecciones!$B$2:$B$14185,Balance!$B345,Inyecciones!$C$2:$C$14185,Balance!U$5)</f>
        <v>25566.85920159064</v>
      </c>
      <c r="V345" s="13">
        <f>SUMIFS(Inyecciones!$E$2:$E$14185,Inyecciones!$A$2:$A$14185,Balance!V$4,Inyecciones!$B$2:$B$14185,Balance!$B345,Inyecciones!$C$2:$C$14185,Balance!V$5)</f>
        <v>29043.22876069113</v>
      </c>
      <c r="W345" s="13">
        <f>SUMIFS(Inyecciones!$E$2:$E$14185,Inyecciones!$A$2:$A$14185,Balance!W$4,Inyecciones!$B$2:$B$14185,Balance!$B345,Inyecciones!$C$2:$C$14185,Balance!W$5)</f>
        <v>29082.52568033342</v>
      </c>
      <c r="X345" s="13">
        <f>SUMIFS(Inyecciones!$E$2:$E$14185,Inyecciones!$A$2:$A$14185,Balance!X$4,Inyecciones!$B$2:$B$14185,Balance!$B345,Inyecciones!$C$2:$C$14185,Balance!X$5)</f>
        <v>11244.562834251559</v>
      </c>
      <c r="Y345" s="13">
        <f>SUMIFS(Inyecciones!$E$2:$E$14185,Inyecciones!$A$2:$A$14185,Balance!Y$4,Inyecciones!$B$2:$B$14185,Balance!$B345,Inyecciones!$C$2:$C$14185,Balance!Y$5)</f>
        <v>15270.401203593359</v>
      </c>
      <c r="Z345" s="14">
        <f>SUMIFS(Inyecciones!$E$2:$E$14185,Inyecciones!$A$2:$A$14185,Balance!Z$4,Inyecciones!$B$2:$B$14185,Balance!$B345,Inyecciones!$C$2:$C$14185,Balance!Z$5)</f>
        <v>21111.504735730708</v>
      </c>
      <c r="AA345" s="12">
        <f>SUMIFS(Inyecciones!$E$2:$E$14185,Inyecciones!$A$2:$A$14185,Balance!AA$4,Inyecciones!$B$2:$B$14185,Balance!$B345,Inyecciones!$C$2:$C$14185,Balance!AA$5)</f>
        <v>69269.059620647371</v>
      </c>
      <c r="AB345" s="13">
        <f>SUMIFS(Inyecciones!$E$2:$E$14185,Inyecciones!$A$2:$A$14185,Balance!AB$4,Inyecciones!$B$2:$B$14185,Balance!$B345,Inyecciones!$C$2:$C$14185,Balance!AB$5)</f>
        <v>55680.730835323207</v>
      </c>
      <c r="AC345" s="13">
        <f>SUMIFS(Inyecciones!$E$2:$E$14185,Inyecciones!$A$2:$A$14185,Balance!AC$4,Inyecciones!$B$2:$B$14185,Balance!$B345,Inyecciones!$C$2:$C$14185,Balance!AC$5)</f>
        <v>49765.991562448871</v>
      </c>
      <c r="AD345" s="13">
        <f>SUMIFS(Inyecciones!$E$2:$E$14185,Inyecciones!$A$2:$A$14185,Balance!AD$4,Inyecciones!$B$2:$B$14185,Balance!$B345,Inyecciones!$C$2:$C$14185,Balance!AD$5)</f>
        <v>38279.324778678492</v>
      </c>
      <c r="AE345" s="13">
        <f>SUMIFS(Inyecciones!$E$2:$E$14185,Inyecciones!$A$2:$A$14185,Balance!AE$4,Inyecciones!$B$2:$B$14185,Balance!$B345,Inyecciones!$C$2:$C$14185,Balance!AE$5)</f>
        <v>26228.341114384999</v>
      </c>
      <c r="AF345" s="13">
        <f>SUMIFS(Inyecciones!$E$2:$E$14185,Inyecciones!$A$2:$A$14185,Balance!AF$4,Inyecciones!$B$2:$B$14185,Balance!$B345,Inyecciones!$C$2:$C$14185,Balance!AF$5)</f>
        <v>21116.878176750939</v>
      </c>
      <c r="AG345" s="13">
        <f>SUMIFS(Inyecciones!$E$2:$E$14185,Inyecciones!$A$2:$A$14185,Balance!AG$4,Inyecciones!$B$2:$B$14185,Balance!$B345,Inyecciones!$C$2:$C$14185,Balance!AG$5)</f>
        <v>28186.546855370168</v>
      </c>
      <c r="AH345" s="13">
        <f>SUMIFS(Inyecciones!$E$2:$E$14185,Inyecciones!$A$2:$A$14185,Balance!AH$4,Inyecciones!$B$2:$B$14185,Balance!$B345,Inyecciones!$C$2:$C$14185,Balance!AH$5)</f>
        <v>32256.908655572988</v>
      </c>
      <c r="AI345" s="13">
        <f>SUMIFS(Inyecciones!$E$2:$E$14185,Inyecciones!$A$2:$A$14185,Balance!AI$4,Inyecciones!$B$2:$B$14185,Balance!$B345,Inyecciones!$C$2:$C$14185,Balance!AI$5)</f>
        <v>31870.436819072151</v>
      </c>
      <c r="AJ345" s="13">
        <f>SUMIFS(Inyecciones!$E$2:$E$14185,Inyecciones!$A$2:$A$14185,Balance!AJ$4,Inyecciones!$B$2:$B$14185,Balance!$B345,Inyecciones!$C$2:$C$14185,Balance!AJ$5)</f>
        <v>26394.316820892669</v>
      </c>
      <c r="AK345" s="13">
        <f>SUMIFS(Inyecciones!$E$2:$E$14185,Inyecciones!$A$2:$A$14185,Balance!AK$4,Inyecciones!$B$2:$B$14185,Balance!$B345,Inyecciones!$C$2:$C$14185,Balance!AK$5)</f>
        <v>33982.291287644788</v>
      </c>
      <c r="AL345" s="14">
        <f>SUMIFS(Inyecciones!$E$2:$E$14185,Inyecciones!$A$2:$A$14185,Balance!AL$4,Inyecciones!$B$2:$B$14185,Balance!$B345,Inyecciones!$C$2:$C$14185,Balance!AL$5)</f>
        <v>36561.970890776</v>
      </c>
      <c r="AM345" s="13"/>
      <c r="AN345" s="12">
        <f>SUMIFS('Retiro Mensual'!$E$2:$E$2629,'Retiro Mensual'!$A$2:$A$2629,AN$4,'Retiro Mensual'!$B$2:$B$2629,$B345,'Retiro Mensual'!$C$2:$C$2629,AN$5)</f>
        <v>0</v>
      </c>
      <c r="AO345" s="13">
        <f>SUMIFS('Retiro Mensual'!$E$2:$E$2629,'Retiro Mensual'!$A$2:$A$2629,AO$4,'Retiro Mensual'!$B$2:$B$2629,$B345,'Retiro Mensual'!$C$2:$C$2629,AO$5)</f>
        <v>0</v>
      </c>
      <c r="AP345" s="13">
        <f>SUMIFS('Retiro Mensual'!$E$2:$E$2629,'Retiro Mensual'!$A$2:$A$2629,AP$4,'Retiro Mensual'!$B$2:$B$2629,$B345,'Retiro Mensual'!$C$2:$C$2629,AP$5)</f>
        <v>0</v>
      </c>
      <c r="AQ345" s="13">
        <f>SUMIFS('Retiro Mensual'!$E$2:$E$2629,'Retiro Mensual'!$A$2:$A$2629,AQ$4,'Retiro Mensual'!$B$2:$B$2629,$B345,'Retiro Mensual'!$C$2:$C$2629,AQ$5)</f>
        <v>0</v>
      </c>
      <c r="AR345" s="13">
        <f>SUMIFS('Retiro Mensual'!$E$2:$E$2629,'Retiro Mensual'!$A$2:$A$2629,AR$4,'Retiro Mensual'!$B$2:$B$2629,$B345,'Retiro Mensual'!$C$2:$C$2629,AR$5)</f>
        <v>0</v>
      </c>
      <c r="AS345" s="13">
        <f>SUMIFS('Retiro Mensual'!$E$2:$E$2629,'Retiro Mensual'!$A$2:$A$2629,AS$4,'Retiro Mensual'!$B$2:$B$2629,$B345,'Retiro Mensual'!$C$2:$C$2629,AS$5)</f>
        <v>0</v>
      </c>
      <c r="AT345" s="13">
        <f>SUMIFS('Retiro Mensual'!$E$2:$E$2629,'Retiro Mensual'!$A$2:$A$2629,AT$4,'Retiro Mensual'!$B$2:$B$2629,$B345,'Retiro Mensual'!$C$2:$C$2629,AT$5)</f>
        <v>0</v>
      </c>
      <c r="AU345" s="13">
        <f>SUMIFS('Retiro Mensual'!$E$2:$E$2629,'Retiro Mensual'!$A$2:$A$2629,AU$4,'Retiro Mensual'!$B$2:$B$2629,$B345,'Retiro Mensual'!$C$2:$C$2629,AU$5)</f>
        <v>0</v>
      </c>
      <c r="AV345" s="13">
        <f>SUMIFS('Retiro Mensual'!$E$2:$E$2629,'Retiro Mensual'!$A$2:$A$2629,AV$4,'Retiro Mensual'!$B$2:$B$2629,$B345,'Retiro Mensual'!$C$2:$C$2629,AV$5)</f>
        <v>0</v>
      </c>
      <c r="AW345" s="13">
        <f>SUMIFS('Retiro Mensual'!$E$2:$E$2629,'Retiro Mensual'!$A$2:$A$2629,AW$4,'Retiro Mensual'!$B$2:$B$2629,$B345,'Retiro Mensual'!$C$2:$C$2629,AW$5)</f>
        <v>0</v>
      </c>
      <c r="AX345" s="13">
        <f>SUMIFS('Retiro Mensual'!$E$2:$E$2629,'Retiro Mensual'!$A$2:$A$2629,AX$4,'Retiro Mensual'!$B$2:$B$2629,$B345,'Retiro Mensual'!$C$2:$C$2629,AX$5)</f>
        <v>0</v>
      </c>
      <c r="AY345" s="14">
        <f>SUMIFS('Retiro Mensual'!$E$2:$E$2629,'Retiro Mensual'!$A$2:$A$2629,AY$4,'Retiro Mensual'!$B$2:$B$2629,$B345,'Retiro Mensual'!$C$2:$C$2629,AY$5)</f>
        <v>0</v>
      </c>
      <c r="AZ345" s="12">
        <f>SUMIFS('Retiro Mensual'!$E$2:$E$2629,'Retiro Mensual'!$A$2:$A$2629,AZ$4,'Retiro Mensual'!$B$2:$B$2629,$B345,'Retiro Mensual'!$C$2:$C$2629,AZ$5)</f>
        <v>0</v>
      </c>
      <c r="BA345" s="13">
        <f>SUMIFS('Retiro Mensual'!$E$2:$E$2629,'Retiro Mensual'!$A$2:$A$2629,BA$4,'Retiro Mensual'!$B$2:$B$2629,$B345,'Retiro Mensual'!$C$2:$C$2629,BA$5)</f>
        <v>0</v>
      </c>
      <c r="BB345" s="13">
        <f>SUMIFS('Retiro Mensual'!$E$2:$E$2629,'Retiro Mensual'!$A$2:$A$2629,BB$4,'Retiro Mensual'!$B$2:$B$2629,$B345,'Retiro Mensual'!$C$2:$C$2629,BB$5)</f>
        <v>0</v>
      </c>
      <c r="BC345" s="13">
        <f>SUMIFS('Retiro Mensual'!$E$2:$E$2629,'Retiro Mensual'!$A$2:$A$2629,BC$4,'Retiro Mensual'!$B$2:$B$2629,$B345,'Retiro Mensual'!$C$2:$C$2629,BC$5)</f>
        <v>0</v>
      </c>
      <c r="BD345" s="13">
        <f>SUMIFS('Retiro Mensual'!$E$2:$E$2629,'Retiro Mensual'!$A$2:$A$2629,BD$4,'Retiro Mensual'!$B$2:$B$2629,$B345,'Retiro Mensual'!$C$2:$C$2629,BD$5)</f>
        <v>0</v>
      </c>
      <c r="BE345" s="13">
        <f>SUMIFS('Retiro Mensual'!$E$2:$E$2629,'Retiro Mensual'!$A$2:$A$2629,BE$4,'Retiro Mensual'!$B$2:$B$2629,$B345,'Retiro Mensual'!$C$2:$C$2629,BE$5)</f>
        <v>0</v>
      </c>
      <c r="BF345" s="13">
        <f>SUMIFS('Retiro Mensual'!$E$2:$E$2629,'Retiro Mensual'!$A$2:$A$2629,BF$4,'Retiro Mensual'!$B$2:$B$2629,$B345,'Retiro Mensual'!$C$2:$C$2629,BF$5)</f>
        <v>0</v>
      </c>
      <c r="BG345" s="13">
        <f>SUMIFS('Retiro Mensual'!$E$2:$E$2629,'Retiro Mensual'!$A$2:$A$2629,BG$4,'Retiro Mensual'!$B$2:$B$2629,$B345,'Retiro Mensual'!$C$2:$C$2629,BG$5)</f>
        <v>0</v>
      </c>
      <c r="BH345" s="13">
        <f>SUMIFS('Retiro Mensual'!$E$2:$E$2629,'Retiro Mensual'!$A$2:$A$2629,BH$4,'Retiro Mensual'!$B$2:$B$2629,$B345,'Retiro Mensual'!$C$2:$C$2629,BH$5)</f>
        <v>0</v>
      </c>
      <c r="BI345" s="13">
        <f>SUMIFS('Retiro Mensual'!$E$2:$E$2629,'Retiro Mensual'!$A$2:$A$2629,BI$4,'Retiro Mensual'!$B$2:$B$2629,$B345,'Retiro Mensual'!$C$2:$C$2629,BI$5)</f>
        <v>0</v>
      </c>
      <c r="BJ345" s="13">
        <f>SUMIFS('Retiro Mensual'!$E$2:$E$2629,'Retiro Mensual'!$A$2:$A$2629,BJ$4,'Retiro Mensual'!$B$2:$B$2629,$B345,'Retiro Mensual'!$C$2:$C$2629,BJ$5)</f>
        <v>0</v>
      </c>
      <c r="BK345" s="14">
        <f>SUMIFS('Retiro Mensual'!$E$2:$E$2629,'Retiro Mensual'!$A$2:$A$2629,BK$4,'Retiro Mensual'!$B$2:$B$2629,$B345,'Retiro Mensual'!$C$2:$C$2629,BK$5)</f>
        <v>0</v>
      </c>
      <c r="BL345" s="12">
        <f>SUMIFS('Retiro Mensual'!$E$2:$E$2629,'Retiro Mensual'!$A$2:$A$2629,BL$4,'Retiro Mensual'!$B$2:$B$2629,$B345,'Retiro Mensual'!$C$2:$C$2629,BL$5)</f>
        <v>0</v>
      </c>
      <c r="BM345" s="13">
        <f>SUMIFS('Retiro Mensual'!$E$2:$E$2629,'Retiro Mensual'!$A$2:$A$2629,BM$4,'Retiro Mensual'!$B$2:$B$2629,$B345,'Retiro Mensual'!$C$2:$C$2629,BM$5)</f>
        <v>0</v>
      </c>
      <c r="BN345" s="13">
        <f>SUMIFS('Retiro Mensual'!$E$2:$E$2629,'Retiro Mensual'!$A$2:$A$2629,BN$4,'Retiro Mensual'!$B$2:$B$2629,$B345,'Retiro Mensual'!$C$2:$C$2629,BN$5)</f>
        <v>0</v>
      </c>
      <c r="BO345" s="13">
        <f>SUMIFS('Retiro Mensual'!$E$2:$E$2629,'Retiro Mensual'!$A$2:$A$2629,BO$4,'Retiro Mensual'!$B$2:$B$2629,$B345,'Retiro Mensual'!$C$2:$C$2629,BO$5)</f>
        <v>0</v>
      </c>
      <c r="BP345" s="13">
        <f>SUMIFS('Retiro Mensual'!$E$2:$E$2629,'Retiro Mensual'!$A$2:$A$2629,BP$4,'Retiro Mensual'!$B$2:$B$2629,$B345,'Retiro Mensual'!$C$2:$C$2629,BP$5)</f>
        <v>0</v>
      </c>
      <c r="BQ345" s="13">
        <f>SUMIFS('Retiro Mensual'!$E$2:$E$2629,'Retiro Mensual'!$A$2:$A$2629,BQ$4,'Retiro Mensual'!$B$2:$B$2629,$B345,'Retiro Mensual'!$C$2:$C$2629,BQ$5)</f>
        <v>0</v>
      </c>
      <c r="BR345" s="13">
        <f>SUMIFS('Retiro Mensual'!$E$2:$E$2629,'Retiro Mensual'!$A$2:$A$2629,BR$4,'Retiro Mensual'!$B$2:$B$2629,$B345,'Retiro Mensual'!$C$2:$C$2629,BR$5)</f>
        <v>0</v>
      </c>
      <c r="BS345" s="13">
        <f>SUMIFS('Retiro Mensual'!$E$2:$E$2629,'Retiro Mensual'!$A$2:$A$2629,BS$4,'Retiro Mensual'!$B$2:$B$2629,$B345,'Retiro Mensual'!$C$2:$C$2629,BS$5)</f>
        <v>0</v>
      </c>
      <c r="BT345" s="13">
        <f>SUMIFS('Retiro Mensual'!$E$2:$E$2629,'Retiro Mensual'!$A$2:$A$2629,BT$4,'Retiro Mensual'!$B$2:$B$2629,$B345,'Retiro Mensual'!$C$2:$C$2629,BT$5)</f>
        <v>0</v>
      </c>
      <c r="BU345" s="13">
        <f>SUMIFS('Retiro Mensual'!$E$2:$E$2629,'Retiro Mensual'!$A$2:$A$2629,BU$4,'Retiro Mensual'!$B$2:$B$2629,$B345,'Retiro Mensual'!$C$2:$C$2629,BU$5)</f>
        <v>0</v>
      </c>
      <c r="BV345" s="13">
        <f>SUMIFS('Retiro Mensual'!$E$2:$E$2629,'Retiro Mensual'!$A$2:$A$2629,BV$4,'Retiro Mensual'!$B$2:$B$2629,$B345,'Retiro Mensual'!$C$2:$C$2629,BV$5)</f>
        <v>0</v>
      </c>
      <c r="BW345" s="14">
        <f>SUMIFS('Retiro Mensual'!$E$2:$E$2629,'Retiro Mensual'!$A$2:$A$2629,BW$4,'Retiro Mensual'!$B$2:$B$2629,$B345,'Retiro Mensual'!$C$2:$C$2629,BW$5)</f>
        <v>0</v>
      </c>
      <c r="BX345" s="13"/>
      <c r="BY345" s="12">
        <f>SUMIFS('Compra Ventas'!$E$2:$E$2700,'Compra Ventas'!$A$2:$A$2700,BY$4,'Compra Ventas'!$B$2:$B$2700,$B345,'Compra Ventas'!$C$2:$C$2700,BY$5)</f>
        <v>0</v>
      </c>
      <c r="BZ345" s="13">
        <f>SUMIFS('Compra Ventas'!$E$2:$E$2700,'Compra Ventas'!$A$2:$A$2700,BZ$4,'Compra Ventas'!$B$2:$B$2700,$B345,'Compra Ventas'!$C$2:$C$2700,BZ$5)</f>
        <v>0</v>
      </c>
      <c r="CA345" s="13">
        <f>SUMIFS('Compra Ventas'!$E$2:$E$2700,'Compra Ventas'!$A$2:$A$2700,CA$4,'Compra Ventas'!$B$2:$B$2700,$B345,'Compra Ventas'!$C$2:$C$2700,CA$5)</f>
        <v>0</v>
      </c>
      <c r="CB345" s="13">
        <f>SUMIFS('Compra Ventas'!$E$2:$E$2700,'Compra Ventas'!$A$2:$A$2700,CB$4,'Compra Ventas'!$B$2:$B$2700,$B345,'Compra Ventas'!$C$2:$C$2700,CB$5)</f>
        <v>0</v>
      </c>
      <c r="CC345" s="13">
        <f>SUMIFS('Compra Ventas'!$E$2:$E$2700,'Compra Ventas'!$A$2:$A$2700,CC$4,'Compra Ventas'!$B$2:$B$2700,$B345,'Compra Ventas'!$C$2:$C$2700,CC$5)</f>
        <v>0</v>
      </c>
      <c r="CD345" s="13">
        <f>SUMIFS('Compra Ventas'!$E$2:$E$2700,'Compra Ventas'!$A$2:$A$2700,CD$4,'Compra Ventas'!$B$2:$B$2700,$B345,'Compra Ventas'!$C$2:$C$2700,CD$5)</f>
        <v>0</v>
      </c>
      <c r="CE345" s="13">
        <f>SUMIFS('Compra Ventas'!$E$2:$E$2700,'Compra Ventas'!$A$2:$A$2700,CE$4,'Compra Ventas'!$B$2:$B$2700,$B345,'Compra Ventas'!$C$2:$C$2700,CE$5)</f>
        <v>0</v>
      </c>
      <c r="CF345" s="13">
        <f>SUMIFS('Compra Ventas'!$E$2:$E$2700,'Compra Ventas'!$A$2:$A$2700,CF$4,'Compra Ventas'!$B$2:$B$2700,$B345,'Compra Ventas'!$C$2:$C$2700,CF$5)</f>
        <v>0</v>
      </c>
      <c r="CG345" s="13">
        <f>SUMIFS('Compra Ventas'!$E$2:$E$2700,'Compra Ventas'!$A$2:$A$2700,CG$4,'Compra Ventas'!$B$2:$B$2700,$B345,'Compra Ventas'!$C$2:$C$2700,CG$5)</f>
        <v>0</v>
      </c>
      <c r="CH345" s="13">
        <f>SUMIFS('Compra Ventas'!$E$2:$E$2700,'Compra Ventas'!$A$2:$A$2700,CH$4,'Compra Ventas'!$B$2:$B$2700,$B345,'Compra Ventas'!$C$2:$C$2700,CH$5)</f>
        <v>0</v>
      </c>
      <c r="CI345" s="13">
        <f>SUMIFS('Compra Ventas'!$E$2:$E$2700,'Compra Ventas'!$A$2:$A$2700,CI$4,'Compra Ventas'!$B$2:$B$2700,$B345,'Compra Ventas'!$C$2:$C$2700,CI$5)</f>
        <v>0</v>
      </c>
      <c r="CJ345" s="14">
        <f>SUMIFS('Compra Ventas'!$E$2:$E$2700,'Compra Ventas'!$A$2:$A$2700,CJ$4,'Compra Ventas'!$B$2:$B$2700,$B345,'Compra Ventas'!$C$2:$C$2700,CJ$5)</f>
        <v>0</v>
      </c>
      <c r="CK345" s="12">
        <f>SUMIFS('Compra Ventas'!$E$2:$E$2700,'Compra Ventas'!$A$2:$A$2700,CK$4,'Compra Ventas'!$B$2:$B$2700,$B345,'Compra Ventas'!$C$2:$C$2700,CK$5)</f>
        <v>0</v>
      </c>
      <c r="CL345" s="13">
        <f>SUMIFS('Compra Ventas'!$E$2:$E$2700,'Compra Ventas'!$A$2:$A$2700,CL$4,'Compra Ventas'!$B$2:$B$2700,$B345,'Compra Ventas'!$C$2:$C$2700,CL$5)</f>
        <v>0</v>
      </c>
      <c r="CM345" s="13">
        <f>SUMIFS('Compra Ventas'!$E$2:$E$2700,'Compra Ventas'!$A$2:$A$2700,CM$4,'Compra Ventas'!$B$2:$B$2700,$B345,'Compra Ventas'!$C$2:$C$2700,CM$5)</f>
        <v>0</v>
      </c>
      <c r="CN345" s="13">
        <f>SUMIFS('Compra Ventas'!$E$2:$E$2700,'Compra Ventas'!$A$2:$A$2700,CN$4,'Compra Ventas'!$B$2:$B$2700,$B345,'Compra Ventas'!$C$2:$C$2700,CN$5)</f>
        <v>0</v>
      </c>
      <c r="CO345" s="13">
        <f>SUMIFS('Compra Ventas'!$E$2:$E$2700,'Compra Ventas'!$A$2:$A$2700,CO$4,'Compra Ventas'!$B$2:$B$2700,$B345,'Compra Ventas'!$C$2:$C$2700,CO$5)</f>
        <v>0</v>
      </c>
      <c r="CP345" s="13">
        <f>SUMIFS('Compra Ventas'!$E$2:$E$2700,'Compra Ventas'!$A$2:$A$2700,CP$4,'Compra Ventas'!$B$2:$B$2700,$B345,'Compra Ventas'!$C$2:$C$2700,CP$5)</f>
        <v>0</v>
      </c>
      <c r="CQ345" s="13">
        <f>SUMIFS('Compra Ventas'!$E$2:$E$2700,'Compra Ventas'!$A$2:$A$2700,CQ$4,'Compra Ventas'!$B$2:$B$2700,$B345,'Compra Ventas'!$C$2:$C$2700,CQ$5)</f>
        <v>0</v>
      </c>
      <c r="CR345" s="13">
        <f>SUMIFS('Compra Ventas'!$E$2:$E$2700,'Compra Ventas'!$A$2:$A$2700,CR$4,'Compra Ventas'!$B$2:$B$2700,$B345,'Compra Ventas'!$C$2:$C$2700,CR$5)</f>
        <v>0</v>
      </c>
      <c r="CS345" s="13">
        <f>SUMIFS('Compra Ventas'!$E$2:$E$2700,'Compra Ventas'!$A$2:$A$2700,CS$4,'Compra Ventas'!$B$2:$B$2700,$B345,'Compra Ventas'!$C$2:$C$2700,CS$5)</f>
        <v>0</v>
      </c>
      <c r="CT345" s="13">
        <f>SUMIFS('Compra Ventas'!$E$2:$E$2700,'Compra Ventas'!$A$2:$A$2700,CT$4,'Compra Ventas'!$B$2:$B$2700,$B345,'Compra Ventas'!$C$2:$C$2700,CT$5)</f>
        <v>0</v>
      </c>
      <c r="CU345" s="13">
        <f>SUMIFS('Compra Ventas'!$E$2:$E$2700,'Compra Ventas'!$A$2:$A$2700,CU$4,'Compra Ventas'!$B$2:$B$2700,$B345,'Compra Ventas'!$C$2:$C$2700,CU$5)</f>
        <v>0</v>
      </c>
      <c r="CV345" s="14">
        <f>SUMIFS('Compra Ventas'!$E$2:$E$2700,'Compra Ventas'!$A$2:$A$2700,CV$4,'Compra Ventas'!$B$2:$B$2700,$B345,'Compra Ventas'!$C$2:$C$2700,CV$5)</f>
        <v>0</v>
      </c>
      <c r="CW345" s="12">
        <f>SUMIFS('Compra Ventas'!$E$2:$E$2700,'Compra Ventas'!$A$2:$A$2700,CW$4,'Compra Ventas'!$B$2:$B$2700,$B345,'Compra Ventas'!$C$2:$C$2700,CW$5)</f>
        <v>0</v>
      </c>
      <c r="CX345" s="13">
        <f>SUMIFS('Compra Ventas'!$E$2:$E$2700,'Compra Ventas'!$A$2:$A$2700,CX$4,'Compra Ventas'!$B$2:$B$2700,$B345,'Compra Ventas'!$C$2:$C$2700,CX$5)</f>
        <v>0</v>
      </c>
      <c r="CY345" s="13">
        <f>SUMIFS('Compra Ventas'!$E$2:$E$2700,'Compra Ventas'!$A$2:$A$2700,CY$4,'Compra Ventas'!$B$2:$B$2700,$B345,'Compra Ventas'!$C$2:$C$2700,CY$5)</f>
        <v>0</v>
      </c>
      <c r="CZ345" s="13">
        <f>SUMIFS('Compra Ventas'!$E$2:$E$2700,'Compra Ventas'!$A$2:$A$2700,CZ$4,'Compra Ventas'!$B$2:$B$2700,$B345,'Compra Ventas'!$C$2:$C$2700,CZ$5)</f>
        <v>0</v>
      </c>
      <c r="DA345" s="13">
        <f>SUMIFS('Compra Ventas'!$E$2:$E$2700,'Compra Ventas'!$A$2:$A$2700,DA$4,'Compra Ventas'!$B$2:$B$2700,$B345,'Compra Ventas'!$C$2:$C$2700,DA$5)</f>
        <v>0</v>
      </c>
      <c r="DB345" s="13">
        <f>SUMIFS('Compra Ventas'!$E$2:$E$2700,'Compra Ventas'!$A$2:$A$2700,DB$4,'Compra Ventas'!$B$2:$B$2700,$B345,'Compra Ventas'!$C$2:$C$2700,DB$5)</f>
        <v>0</v>
      </c>
      <c r="DC345" s="13">
        <f>SUMIFS('Compra Ventas'!$E$2:$E$2700,'Compra Ventas'!$A$2:$A$2700,DC$4,'Compra Ventas'!$B$2:$B$2700,$B345,'Compra Ventas'!$C$2:$C$2700,DC$5)</f>
        <v>0</v>
      </c>
      <c r="DD345" s="13">
        <f>SUMIFS('Compra Ventas'!$E$2:$E$2700,'Compra Ventas'!$A$2:$A$2700,DD$4,'Compra Ventas'!$B$2:$B$2700,$B345,'Compra Ventas'!$C$2:$C$2700,DD$5)</f>
        <v>0</v>
      </c>
      <c r="DE345" s="13">
        <f>SUMIFS('Compra Ventas'!$E$2:$E$2700,'Compra Ventas'!$A$2:$A$2700,DE$4,'Compra Ventas'!$B$2:$B$2700,$B345,'Compra Ventas'!$C$2:$C$2700,DE$5)</f>
        <v>0</v>
      </c>
      <c r="DF345" s="13">
        <f>SUMIFS('Compra Ventas'!$E$2:$E$2700,'Compra Ventas'!$A$2:$A$2700,DF$4,'Compra Ventas'!$B$2:$B$2700,$B345,'Compra Ventas'!$C$2:$C$2700,DF$5)</f>
        <v>0</v>
      </c>
      <c r="DG345" s="13">
        <f>SUMIFS('Compra Ventas'!$E$2:$E$2700,'Compra Ventas'!$A$2:$A$2700,DG$4,'Compra Ventas'!$B$2:$B$2700,$B345,'Compra Ventas'!$C$2:$C$2700,DG$5)</f>
        <v>0</v>
      </c>
      <c r="DH345" s="14">
        <f>SUMIFS('Compra Ventas'!$E$2:$E$2700,'Compra Ventas'!$A$2:$A$2700,DH$4,'Compra Ventas'!$B$2:$B$2700,$B345,'Compra Ventas'!$C$2:$C$2700,DH$5)</f>
        <v>0</v>
      </c>
      <c r="DI345" s="84"/>
      <c r="DJ345" s="98">
        <f>SUMIFS('Ajuste Ciclado'!D$5:D$47,'Ajuste Ciclado'!$C$5:$C$47,Balance!DJ$4,'Ajuste Ciclado'!$B$5:$B$47,Balance!$B345)</f>
        <v>0</v>
      </c>
      <c r="DK345" s="99">
        <f>SUMIFS('Ajuste Ciclado'!E$5:E$47,'Ajuste Ciclado'!$C$5:$C$47,Balance!DK$4,'Ajuste Ciclado'!$B$5:$B$47,Balance!$B345)</f>
        <v>0</v>
      </c>
      <c r="DL345" s="99">
        <f>SUMIFS('Ajuste Ciclado'!F$5:F$47,'Ajuste Ciclado'!$C$5:$C$47,Balance!DL$4,'Ajuste Ciclado'!$B$5:$B$47,Balance!$B345)</f>
        <v>0</v>
      </c>
      <c r="DM345" s="99">
        <f>SUMIFS('Ajuste Ciclado'!G$5:G$47,'Ajuste Ciclado'!$C$5:$C$47,Balance!DM$4,'Ajuste Ciclado'!$B$5:$B$47,Balance!$B345)</f>
        <v>0</v>
      </c>
      <c r="DN345" s="99">
        <f>SUMIFS('Ajuste Ciclado'!H$5:H$47,'Ajuste Ciclado'!$C$5:$C$47,Balance!DN$4,'Ajuste Ciclado'!$B$5:$B$47,Balance!$B345)</f>
        <v>0</v>
      </c>
      <c r="DO345" s="99">
        <f>SUMIFS('Ajuste Ciclado'!I$5:I$47,'Ajuste Ciclado'!$C$5:$C$47,Balance!DO$4,'Ajuste Ciclado'!$B$5:$B$47,Balance!$B345)</f>
        <v>0</v>
      </c>
      <c r="DP345" s="99">
        <f>SUMIFS('Ajuste Ciclado'!J$5:J$47,'Ajuste Ciclado'!$C$5:$C$47,Balance!DP$4,'Ajuste Ciclado'!$B$5:$B$47,Balance!$B345)</f>
        <v>0</v>
      </c>
      <c r="DQ345" s="99">
        <f>SUMIFS('Ajuste Ciclado'!K$5:K$47,'Ajuste Ciclado'!$C$5:$C$47,Balance!DQ$4,'Ajuste Ciclado'!$B$5:$B$47,Balance!$B345)</f>
        <v>0</v>
      </c>
      <c r="DR345" s="99">
        <f>SUMIFS('Ajuste Ciclado'!L$5:L$47,'Ajuste Ciclado'!$C$5:$C$47,Balance!DR$4,'Ajuste Ciclado'!$B$5:$B$47,Balance!$B345)</f>
        <v>0</v>
      </c>
      <c r="DS345" s="99">
        <f>SUMIFS('Ajuste Ciclado'!M$5:M$47,'Ajuste Ciclado'!$C$5:$C$47,Balance!DS$4,'Ajuste Ciclado'!$B$5:$B$47,Balance!$B345)</f>
        <v>0</v>
      </c>
      <c r="DT345" s="99">
        <f>SUMIFS('Ajuste Ciclado'!N$5:N$47,'Ajuste Ciclado'!$C$5:$C$47,Balance!DT$4,'Ajuste Ciclado'!$B$5:$B$47,Balance!$B345)</f>
        <v>0</v>
      </c>
      <c r="DU345" s="100">
        <f>SUMIFS('Ajuste Ciclado'!O$5:O$47,'Ajuste Ciclado'!$C$5:$C$47,Balance!DU$4,'Ajuste Ciclado'!$B$5:$B$47,Balance!$B345)</f>
        <v>0</v>
      </c>
      <c r="DV345" s="98">
        <f>SUMIFS('Ajuste Ciclado'!D$5:D$47,'Ajuste Ciclado'!$C$5:$C$47,Balance!DV$4,'Ajuste Ciclado'!$B$5:$B$47,Balance!$B345)</f>
        <v>0</v>
      </c>
      <c r="DW345" s="99">
        <f>SUMIFS('Ajuste Ciclado'!E$5:E$47,'Ajuste Ciclado'!$C$5:$C$47,Balance!DW$4,'Ajuste Ciclado'!$B$5:$B$47,Balance!$B345)</f>
        <v>0</v>
      </c>
      <c r="DX345" s="99">
        <f>SUMIFS('Ajuste Ciclado'!F$5:F$47,'Ajuste Ciclado'!$C$5:$C$47,Balance!DX$4,'Ajuste Ciclado'!$B$5:$B$47,Balance!$B345)</f>
        <v>0</v>
      </c>
      <c r="DY345" s="99">
        <f>SUMIFS('Ajuste Ciclado'!G$5:G$47,'Ajuste Ciclado'!$C$5:$C$47,Balance!DY$4,'Ajuste Ciclado'!$B$5:$B$47,Balance!$B345)</f>
        <v>0</v>
      </c>
      <c r="DZ345" s="99">
        <f>SUMIFS('Ajuste Ciclado'!H$5:H$47,'Ajuste Ciclado'!$C$5:$C$47,Balance!DZ$4,'Ajuste Ciclado'!$B$5:$B$47,Balance!$B345)</f>
        <v>0</v>
      </c>
      <c r="EA345" s="99">
        <f>SUMIFS('Ajuste Ciclado'!I$5:I$47,'Ajuste Ciclado'!$C$5:$C$47,Balance!EA$4,'Ajuste Ciclado'!$B$5:$B$47,Balance!$B345)</f>
        <v>0</v>
      </c>
      <c r="EB345" s="99">
        <f>SUMIFS('Ajuste Ciclado'!J$5:J$47,'Ajuste Ciclado'!$C$5:$C$47,Balance!EB$4,'Ajuste Ciclado'!$B$5:$B$47,Balance!$B345)</f>
        <v>0</v>
      </c>
      <c r="EC345" s="99">
        <f>SUMIFS('Ajuste Ciclado'!K$5:K$47,'Ajuste Ciclado'!$C$5:$C$47,Balance!EC$4,'Ajuste Ciclado'!$B$5:$B$47,Balance!$B345)</f>
        <v>0</v>
      </c>
      <c r="ED345" s="99">
        <f>SUMIFS('Ajuste Ciclado'!L$5:L$47,'Ajuste Ciclado'!$C$5:$C$47,Balance!ED$4,'Ajuste Ciclado'!$B$5:$B$47,Balance!$B345)</f>
        <v>0</v>
      </c>
      <c r="EE345" s="99">
        <f>SUMIFS('Ajuste Ciclado'!M$5:M$47,'Ajuste Ciclado'!$C$5:$C$47,Balance!EE$4,'Ajuste Ciclado'!$B$5:$B$47,Balance!$B345)</f>
        <v>0</v>
      </c>
      <c r="EF345" s="99">
        <f>SUMIFS('Ajuste Ciclado'!N$5:N$47,'Ajuste Ciclado'!$C$5:$C$47,Balance!EF$4,'Ajuste Ciclado'!$B$5:$B$47,Balance!$B345)</f>
        <v>0</v>
      </c>
      <c r="EG345" s="100">
        <f>SUMIFS('Ajuste Ciclado'!O$5:O$47,'Ajuste Ciclado'!$C$5:$C$47,Balance!EG$4,'Ajuste Ciclado'!$B$5:$B$47,Balance!$B345)</f>
        <v>0</v>
      </c>
      <c r="EH345" s="98">
        <f>SUMIFS('Ajuste Ciclado'!D$5:D$47,'Ajuste Ciclado'!$C$5:$C$47,Balance!EH$4,'Ajuste Ciclado'!$B$5:$B$47,Balance!$B345)</f>
        <v>0</v>
      </c>
      <c r="EI345" s="99">
        <f>SUMIFS('Ajuste Ciclado'!E$5:E$47,'Ajuste Ciclado'!$C$5:$C$47,Balance!EI$4,'Ajuste Ciclado'!$B$5:$B$47,Balance!$B345)</f>
        <v>0</v>
      </c>
      <c r="EJ345" s="99">
        <f>SUMIFS('Ajuste Ciclado'!F$5:F$47,'Ajuste Ciclado'!$C$5:$C$47,Balance!EJ$4,'Ajuste Ciclado'!$B$5:$B$47,Balance!$B345)</f>
        <v>0</v>
      </c>
      <c r="EK345" s="99">
        <f>SUMIFS('Ajuste Ciclado'!G$5:G$47,'Ajuste Ciclado'!$C$5:$C$47,Balance!EK$4,'Ajuste Ciclado'!$B$5:$B$47,Balance!$B345)</f>
        <v>0</v>
      </c>
      <c r="EL345" s="99">
        <f>SUMIFS('Ajuste Ciclado'!H$5:H$47,'Ajuste Ciclado'!$C$5:$C$47,Balance!EL$4,'Ajuste Ciclado'!$B$5:$B$47,Balance!$B345)</f>
        <v>0</v>
      </c>
      <c r="EM345" s="99">
        <f>SUMIFS('Ajuste Ciclado'!I$5:I$47,'Ajuste Ciclado'!$C$5:$C$47,Balance!EM$4,'Ajuste Ciclado'!$B$5:$B$47,Balance!$B345)</f>
        <v>0</v>
      </c>
      <c r="EN345" s="99">
        <f>SUMIFS('Ajuste Ciclado'!J$5:J$47,'Ajuste Ciclado'!$C$5:$C$47,Balance!EN$4,'Ajuste Ciclado'!$B$5:$B$47,Balance!$B345)</f>
        <v>0</v>
      </c>
      <c r="EO345" s="99">
        <f>SUMIFS('Ajuste Ciclado'!K$5:K$47,'Ajuste Ciclado'!$C$5:$C$47,Balance!EO$4,'Ajuste Ciclado'!$B$5:$B$47,Balance!$B345)</f>
        <v>0</v>
      </c>
      <c r="EP345" s="99">
        <f>SUMIFS('Ajuste Ciclado'!L$5:L$47,'Ajuste Ciclado'!$C$5:$C$47,Balance!EP$4,'Ajuste Ciclado'!$B$5:$B$47,Balance!$B345)</f>
        <v>0</v>
      </c>
      <c r="EQ345" s="99">
        <f>SUMIFS('Ajuste Ciclado'!M$5:M$47,'Ajuste Ciclado'!$C$5:$C$47,Balance!EQ$4,'Ajuste Ciclado'!$B$5:$B$47,Balance!$B345)</f>
        <v>0</v>
      </c>
      <c r="ER345" s="99">
        <f>SUMIFS('Ajuste Ciclado'!N$5:N$47,'Ajuste Ciclado'!$C$5:$C$47,Balance!ER$4,'Ajuste Ciclado'!$B$5:$B$47,Balance!$B345)</f>
        <v>0</v>
      </c>
      <c r="ES345" s="100">
        <f>SUMIFS('Ajuste Ciclado'!O$5:O$47,'Ajuste Ciclado'!$C$5:$C$47,Balance!ES$4,'Ajuste Ciclado'!$B$5:$B$47,Balance!$B345)</f>
        <v>0</v>
      </c>
      <c r="ET345" s="84"/>
      <c r="EU345" s="12">
        <f t="shared" si="428"/>
        <v>69094.745093402045</v>
      </c>
      <c r="EV345" s="13">
        <f t="shared" si="393"/>
        <v>55156.851759911959</v>
      </c>
      <c r="EW345" s="13">
        <f t="shared" si="394"/>
        <v>49430.138112270557</v>
      </c>
      <c r="EX345" s="13">
        <f t="shared" si="395"/>
        <v>36349.606700244847</v>
      </c>
      <c r="EY345" s="13">
        <f t="shared" si="396"/>
        <v>25743.89972927656</v>
      </c>
      <c r="EZ345" s="13">
        <f t="shared" si="397"/>
        <v>19244.18290538678</v>
      </c>
      <c r="FA345" s="13">
        <f t="shared" si="398"/>
        <v>23885.88979324673</v>
      </c>
      <c r="FB345" s="13">
        <f t="shared" si="399"/>
        <v>28826.070142195818</v>
      </c>
      <c r="FC345" s="13">
        <f t="shared" si="400"/>
        <v>28391.696628768979</v>
      </c>
      <c r="FD345" s="13">
        <f t="shared" si="401"/>
        <v>6935.1703479734506</v>
      </c>
      <c r="FE345" s="13">
        <f t="shared" si="402"/>
        <v>1534.1425632349469</v>
      </c>
      <c r="FF345" s="14">
        <f t="shared" si="403"/>
        <v>3359.8048139953949</v>
      </c>
      <c r="FG345" s="12">
        <f t="shared" si="404"/>
        <v>69253.196343485659</v>
      </c>
      <c r="FH345" s="13">
        <f t="shared" si="405"/>
        <v>55703.865072563167</v>
      </c>
      <c r="FI345" s="13">
        <f t="shared" si="406"/>
        <v>50043.013108142783</v>
      </c>
      <c r="FJ345" s="13">
        <f t="shared" si="407"/>
        <v>38586.814272387572</v>
      </c>
      <c r="FK345" s="13">
        <f t="shared" si="408"/>
        <v>25113.895187380429</v>
      </c>
      <c r="FL345" s="13">
        <f t="shared" si="409"/>
        <v>19493.976688158389</v>
      </c>
      <c r="FM345" s="13">
        <f t="shared" si="410"/>
        <v>25566.85920159064</v>
      </c>
      <c r="FN345" s="13">
        <f t="shared" si="411"/>
        <v>29043.22876069113</v>
      </c>
      <c r="FO345" s="13">
        <f t="shared" si="412"/>
        <v>29082.52568033342</v>
      </c>
      <c r="FP345" s="13">
        <f t="shared" si="413"/>
        <v>11244.562834251559</v>
      </c>
      <c r="FQ345" s="13">
        <f t="shared" si="414"/>
        <v>15270.401203593359</v>
      </c>
      <c r="FR345" s="14">
        <f t="shared" si="415"/>
        <v>21111.504735730708</v>
      </c>
      <c r="FS345" s="12">
        <f t="shared" si="416"/>
        <v>69269.059620647371</v>
      </c>
      <c r="FT345" s="13">
        <f t="shared" si="417"/>
        <v>55680.730835323207</v>
      </c>
      <c r="FU345" s="13">
        <f t="shared" si="418"/>
        <v>49765.991562448871</v>
      </c>
      <c r="FV345" s="13">
        <f t="shared" si="419"/>
        <v>38279.324778678492</v>
      </c>
      <c r="FW345" s="13">
        <f t="shared" si="420"/>
        <v>26228.341114384999</v>
      </c>
      <c r="FX345" s="13">
        <f t="shared" si="421"/>
        <v>21116.878176750939</v>
      </c>
      <c r="FY345" s="13">
        <f t="shared" si="422"/>
        <v>28186.546855370168</v>
      </c>
      <c r="FZ345" s="13">
        <f t="shared" si="423"/>
        <v>32256.908655572988</v>
      </c>
      <c r="GA345" s="13">
        <f t="shared" si="424"/>
        <v>31870.436819072151</v>
      </c>
      <c r="GB345" s="13">
        <f t="shared" si="425"/>
        <v>26394.316820892669</v>
      </c>
      <c r="GC345" s="13">
        <f t="shared" si="426"/>
        <v>33982.291287644788</v>
      </c>
      <c r="GD345" s="14">
        <f t="shared" si="427"/>
        <v>36561.970890776</v>
      </c>
      <c r="GE345" s="84"/>
      <c r="GF345" s="12">
        <f t="shared" si="429"/>
        <v>347952.19858990808</v>
      </c>
      <c r="GG345" s="13">
        <f t="shared" si="429"/>
        <v>389513.84308830881</v>
      </c>
      <c r="GH345" s="14">
        <f t="shared" si="429"/>
        <v>449592.79741756269</v>
      </c>
      <c r="GI345" s="6">
        <f t="shared" si="430"/>
        <v>1</v>
      </c>
      <c r="GJ345" s="12">
        <f t="shared" si="431"/>
        <v>0</v>
      </c>
      <c r="GK345" s="13">
        <f t="shared" si="432"/>
        <v>0</v>
      </c>
      <c r="GL345" s="14">
        <f t="shared" si="433"/>
        <v>0</v>
      </c>
      <c r="GM345" s="84"/>
      <c r="GN345" s="66">
        <f t="shared" si="434"/>
        <v>0</v>
      </c>
      <c r="GO345" s="84"/>
      <c r="GP345" s="63" t="str" cm="1">
        <f t="array" ref="GP345">INDEX($GF$4:$GH$4,1,GI345)</f>
        <v>Sample 1</v>
      </c>
      <c r="GQ345" s="12">
        <f t="shared" si="385"/>
        <v>1534.1425632349469</v>
      </c>
      <c r="GR345" s="13">
        <f t="shared" si="385"/>
        <v>3359.8048139953949</v>
      </c>
      <c r="GS345" s="14">
        <f t="shared" si="385"/>
        <v>6935.1703479734506</v>
      </c>
      <c r="GT345" s="12">
        <f t="shared" si="386"/>
        <v>11244.562834251559</v>
      </c>
      <c r="GU345" s="13">
        <f t="shared" si="386"/>
        <v>15270.401203593359</v>
      </c>
      <c r="GV345" s="14">
        <f t="shared" si="386"/>
        <v>19493.976688158389</v>
      </c>
      <c r="GW345" s="12">
        <f t="shared" si="387"/>
        <v>21116.878176750939</v>
      </c>
      <c r="GX345" s="13">
        <f t="shared" si="387"/>
        <v>26228.341114384999</v>
      </c>
      <c r="GY345" s="14">
        <f t="shared" si="387"/>
        <v>26394.316820892669</v>
      </c>
      <c r="GZ345" s="84" t="str">
        <f t="shared" si="390"/>
        <v>Sample 1</v>
      </c>
      <c r="HA345" s="12">
        <f t="shared" si="435"/>
        <v>0</v>
      </c>
      <c r="HB345" s="13">
        <f t="shared" si="435"/>
        <v>0</v>
      </c>
      <c r="HC345" s="14">
        <f t="shared" si="435"/>
        <v>0</v>
      </c>
      <c r="HD345" s="6">
        <f t="shared" si="391"/>
        <v>0</v>
      </c>
      <c r="HE345" s="84" t="str">
        <f t="shared" si="392"/>
        <v>Ok</v>
      </c>
    </row>
    <row r="346" spans="2:213" hidden="1" x14ac:dyDescent="0.3">
      <c r="B346" s="84" t="s">
        <v>154</v>
      </c>
      <c r="C346" s="12">
        <f>SUMIFS(Inyecciones!$E$2:$E$14185,Inyecciones!$A$2:$A$14185,Balance!C$4,Inyecciones!$B$2:$B$14185,Balance!$B346,Inyecciones!$C$2:$C$14185,Balance!C$5)</f>
        <v>172244.0843701837</v>
      </c>
      <c r="D346" s="13">
        <f>SUMIFS(Inyecciones!$E$2:$E$14185,Inyecciones!$A$2:$A$14185,Balance!D$4,Inyecciones!$B$2:$B$14185,Balance!$B346,Inyecciones!$C$2:$C$14185,Balance!D$5)</f>
        <v>104872.7013969317</v>
      </c>
      <c r="E346" s="13">
        <f>SUMIFS(Inyecciones!$E$2:$E$14185,Inyecciones!$A$2:$A$14185,Balance!E$4,Inyecciones!$B$2:$B$14185,Balance!$B346,Inyecciones!$C$2:$C$14185,Balance!E$5)</f>
        <v>113622.8700911779</v>
      </c>
      <c r="F346" s="13">
        <f>SUMIFS(Inyecciones!$E$2:$E$14185,Inyecciones!$A$2:$A$14185,Balance!F$4,Inyecciones!$B$2:$B$14185,Balance!$B346,Inyecciones!$C$2:$C$14185,Balance!F$5)</f>
        <v>70433.290736460825</v>
      </c>
      <c r="G346" s="13">
        <f>SUMIFS(Inyecciones!$E$2:$E$14185,Inyecciones!$A$2:$A$14185,Balance!G$4,Inyecciones!$B$2:$B$14185,Balance!$B346,Inyecciones!$C$2:$C$14185,Balance!G$5)</f>
        <v>52946.276627745727</v>
      </c>
      <c r="H346" s="13">
        <f>SUMIFS(Inyecciones!$E$2:$E$14185,Inyecciones!$A$2:$A$14185,Balance!H$4,Inyecciones!$B$2:$B$14185,Balance!$B346,Inyecciones!$C$2:$C$14185,Balance!H$5)</f>
        <v>27544.261207620599</v>
      </c>
      <c r="I346" s="13">
        <f>SUMIFS(Inyecciones!$E$2:$E$14185,Inyecciones!$A$2:$A$14185,Balance!I$4,Inyecciones!$B$2:$B$14185,Balance!$B346,Inyecciones!$C$2:$C$14185,Balance!I$5)</f>
        <v>40659.857068439313</v>
      </c>
      <c r="J346" s="13">
        <f>SUMIFS(Inyecciones!$E$2:$E$14185,Inyecciones!$A$2:$A$14185,Balance!J$4,Inyecciones!$B$2:$B$14185,Balance!$B346,Inyecciones!$C$2:$C$14185,Balance!J$5)</f>
        <v>66496.816029133523</v>
      </c>
      <c r="K346" s="13">
        <f>SUMIFS(Inyecciones!$E$2:$E$14185,Inyecciones!$A$2:$A$14185,Balance!K$4,Inyecciones!$B$2:$B$14185,Balance!$B346,Inyecciones!$C$2:$C$14185,Balance!K$5)</f>
        <v>76517.907231560443</v>
      </c>
      <c r="L346" s="13">
        <f>SUMIFS(Inyecciones!$E$2:$E$14185,Inyecciones!$A$2:$A$14185,Balance!L$4,Inyecciones!$B$2:$B$14185,Balance!$B346,Inyecciones!$C$2:$C$14185,Balance!L$5)</f>
        <v>22298.980729479001</v>
      </c>
      <c r="M346" s="13">
        <f>SUMIFS(Inyecciones!$E$2:$E$14185,Inyecciones!$A$2:$A$14185,Balance!M$4,Inyecciones!$B$2:$B$14185,Balance!$B346,Inyecciones!$C$2:$C$14185,Balance!M$5)</f>
        <v>13719.0862610646</v>
      </c>
      <c r="N346" s="14">
        <f>SUMIFS(Inyecciones!$E$2:$E$14185,Inyecciones!$A$2:$A$14185,Balance!N$4,Inyecciones!$B$2:$B$14185,Balance!$B346,Inyecciones!$C$2:$C$14185,Balance!N$5)</f>
        <v>22002.491913565351</v>
      </c>
      <c r="O346" s="12">
        <f>SUMIFS(Inyecciones!$E$2:$E$14185,Inyecciones!$A$2:$A$14185,Balance!O$4,Inyecciones!$B$2:$B$14185,Balance!$B346,Inyecciones!$C$2:$C$14185,Balance!O$5)</f>
        <v>172589.61567624679</v>
      </c>
      <c r="P346" s="13">
        <f>SUMIFS(Inyecciones!$E$2:$E$14185,Inyecciones!$A$2:$A$14185,Balance!P$4,Inyecciones!$B$2:$B$14185,Balance!$B346,Inyecciones!$C$2:$C$14185,Balance!P$5)</f>
        <v>105587.5531802437</v>
      </c>
      <c r="Q346" s="13">
        <f>SUMIFS(Inyecciones!$E$2:$E$14185,Inyecciones!$A$2:$A$14185,Balance!Q$4,Inyecciones!$B$2:$B$14185,Balance!$B346,Inyecciones!$C$2:$C$14185,Balance!Q$5)</f>
        <v>114720.06769130789</v>
      </c>
      <c r="R346" s="13">
        <f>SUMIFS(Inyecciones!$E$2:$E$14185,Inyecciones!$A$2:$A$14185,Balance!R$4,Inyecciones!$B$2:$B$14185,Balance!$B346,Inyecciones!$C$2:$C$14185,Balance!R$5)</f>
        <v>74629.182195444504</v>
      </c>
      <c r="S346" s="13">
        <f>SUMIFS(Inyecciones!$E$2:$E$14185,Inyecciones!$A$2:$A$14185,Balance!S$4,Inyecciones!$B$2:$B$14185,Balance!$B346,Inyecciones!$C$2:$C$14185,Balance!S$5)</f>
        <v>50745.492967160157</v>
      </c>
      <c r="T346" s="13">
        <f>SUMIFS(Inyecciones!$E$2:$E$14185,Inyecciones!$A$2:$A$14185,Balance!T$4,Inyecciones!$B$2:$B$14185,Balance!$B346,Inyecciones!$C$2:$C$14185,Balance!T$5)</f>
        <v>27848.277202482808</v>
      </c>
      <c r="U346" s="13">
        <f>SUMIFS(Inyecciones!$E$2:$E$14185,Inyecciones!$A$2:$A$14185,Balance!U$4,Inyecciones!$B$2:$B$14185,Balance!$B346,Inyecciones!$C$2:$C$14185,Balance!U$5)</f>
        <v>43048.512201248377</v>
      </c>
      <c r="V346" s="13">
        <f>SUMIFS(Inyecciones!$E$2:$E$14185,Inyecciones!$A$2:$A$14185,Balance!V$4,Inyecciones!$B$2:$B$14185,Balance!$B346,Inyecciones!$C$2:$C$14185,Balance!V$5)</f>
        <v>66775.392291717595</v>
      </c>
      <c r="W346" s="13">
        <f>SUMIFS(Inyecciones!$E$2:$E$14185,Inyecciones!$A$2:$A$14185,Balance!W$4,Inyecciones!$B$2:$B$14185,Balance!$B346,Inyecciones!$C$2:$C$14185,Balance!W$5)</f>
        <v>77792.098348223793</v>
      </c>
      <c r="X346" s="13">
        <f>SUMIFS(Inyecciones!$E$2:$E$14185,Inyecciones!$A$2:$A$14185,Balance!X$4,Inyecciones!$B$2:$B$14185,Balance!$B346,Inyecciones!$C$2:$C$14185,Balance!X$5)</f>
        <v>32691.109804739659</v>
      </c>
      <c r="Y346" s="13">
        <f>SUMIFS(Inyecciones!$E$2:$E$14185,Inyecciones!$A$2:$A$14185,Balance!Y$4,Inyecciones!$B$2:$B$14185,Balance!$B346,Inyecciones!$C$2:$C$14185,Balance!Y$5)</f>
        <v>45612.955924810332</v>
      </c>
      <c r="Z346" s="14">
        <f>SUMIFS(Inyecciones!$E$2:$E$14185,Inyecciones!$A$2:$A$14185,Balance!Z$4,Inyecciones!$B$2:$B$14185,Balance!$B346,Inyecciones!$C$2:$C$14185,Balance!Z$5)</f>
        <v>61218.588251614201</v>
      </c>
      <c r="AA346" s="12">
        <f>SUMIFS(Inyecciones!$E$2:$E$14185,Inyecciones!$A$2:$A$14185,Balance!AA$4,Inyecciones!$B$2:$B$14185,Balance!$B346,Inyecciones!$C$2:$C$14185,Balance!AA$5)</f>
        <v>172646.90945237671</v>
      </c>
      <c r="AB346" s="13">
        <f>SUMIFS(Inyecciones!$E$2:$E$14185,Inyecciones!$A$2:$A$14185,Balance!AB$4,Inyecciones!$B$2:$B$14185,Balance!$B346,Inyecciones!$C$2:$C$14185,Balance!AB$5)</f>
        <v>105643.6135638984</v>
      </c>
      <c r="AC346" s="13">
        <f>SUMIFS(Inyecciones!$E$2:$E$14185,Inyecciones!$A$2:$A$14185,Balance!AC$4,Inyecciones!$B$2:$B$14185,Balance!$B346,Inyecciones!$C$2:$C$14185,Balance!AC$5)</f>
        <v>114310.00182915721</v>
      </c>
      <c r="AD346" s="13">
        <f>SUMIFS(Inyecciones!$E$2:$E$14185,Inyecciones!$A$2:$A$14185,Balance!AD$4,Inyecciones!$B$2:$B$14185,Balance!$B346,Inyecciones!$C$2:$C$14185,Balance!AD$5)</f>
        <v>74084.767284520625</v>
      </c>
      <c r="AE346" s="13">
        <f>SUMIFS(Inyecciones!$E$2:$E$14185,Inyecciones!$A$2:$A$14185,Balance!AE$4,Inyecciones!$B$2:$B$14185,Balance!$B346,Inyecciones!$C$2:$C$14185,Balance!AE$5)</f>
        <v>53962.902046924457</v>
      </c>
      <c r="AF346" s="13">
        <f>SUMIFS(Inyecciones!$E$2:$E$14185,Inyecciones!$A$2:$A$14185,Balance!AF$4,Inyecciones!$B$2:$B$14185,Balance!$B346,Inyecciones!$C$2:$C$14185,Balance!AF$5)</f>
        <v>30356.27072578948</v>
      </c>
      <c r="AG346" s="13">
        <f>SUMIFS(Inyecciones!$E$2:$E$14185,Inyecciones!$A$2:$A$14185,Balance!AG$4,Inyecciones!$B$2:$B$14185,Balance!$B346,Inyecciones!$C$2:$C$14185,Balance!AG$5)</f>
        <v>47466.191608761277</v>
      </c>
      <c r="AH346" s="13">
        <f>SUMIFS(Inyecciones!$E$2:$E$14185,Inyecciones!$A$2:$A$14185,Balance!AH$4,Inyecciones!$B$2:$B$14185,Balance!$B346,Inyecciones!$C$2:$C$14185,Balance!AH$5)</f>
        <v>75777.499012933942</v>
      </c>
      <c r="AI346" s="13">
        <f>SUMIFS(Inyecciones!$E$2:$E$14185,Inyecciones!$A$2:$A$14185,Balance!AI$4,Inyecciones!$B$2:$B$14185,Balance!$B346,Inyecciones!$C$2:$C$14185,Balance!AI$5)</f>
        <v>85047.246725219316</v>
      </c>
      <c r="AJ346" s="13">
        <f>SUMIFS(Inyecciones!$E$2:$E$14185,Inyecciones!$A$2:$A$14185,Balance!AJ$4,Inyecciones!$B$2:$B$14185,Balance!$B346,Inyecciones!$C$2:$C$14185,Balance!AJ$5)</f>
        <v>69091.309388404028</v>
      </c>
      <c r="AK346" s="13">
        <f>SUMIFS(Inyecciones!$E$2:$E$14185,Inyecciones!$A$2:$A$14185,Balance!AK$4,Inyecciones!$B$2:$B$14185,Balance!$B346,Inyecciones!$C$2:$C$14185,Balance!AK$5)</f>
        <v>86137.596687442114</v>
      </c>
      <c r="AL346" s="14">
        <f>SUMIFS(Inyecciones!$E$2:$E$14185,Inyecciones!$A$2:$A$14185,Balance!AL$4,Inyecciones!$B$2:$B$14185,Balance!$B346,Inyecciones!$C$2:$C$14185,Balance!AL$5)</f>
        <v>93133.383310154808</v>
      </c>
      <c r="AM346" s="13"/>
      <c r="AN346" s="12">
        <f>SUMIFS('Retiro Mensual'!$E$2:$E$2629,'Retiro Mensual'!$A$2:$A$2629,AN$4,'Retiro Mensual'!$B$2:$B$2629,$B346,'Retiro Mensual'!$C$2:$C$2629,AN$5)</f>
        <v>0</v>
      </c>
      <c r="AO346" s="13">
        <f>SUMIFS('Retiro Mensual'!$E$2:$E$2629,'Retiro Mensual'!$A$2:$A$2629,AO$4,'Retiro Mensual'!$B$2:$B$2629,$B346,'Retiro Mensual'!$C$2:$C$2629,AO$5)</f>
        <v>0</v>
      </c>
      <c r="AP346" s="13">
        <f>SUMIFS('Retiro Mensual'!$E$2:$E$2629,'Retiro Mensual'!$A$2:$A$2629,AP$4,'Retiro Mensual'!$B$2:$B$2629,$B346,'Retiro Mensual'!$C$2:$C$2629,AP$5)</f>
        <v>0</v>
      </c>
      <c r="AQ346" s="13">
        <f>SUMIFS('Retiro Mensual'!$E$2:$E$2629,'Retiro Mensual'!$A$2:$A$2629,AQ$4,'Retiro Mensual'!$B$2:$B$2629,$B346,'Retiro Mensual'!$C$2:$C$2629,AQ$5)</f>
        <v>0</v>
      </c>
      <c r="AR346" s="13">
        <f>SUMIFS('Retiro Mensual'!$E$2:$E$2629,'Retiro Mensual'!$A$2:$A$2629,AR$4,'Retiro Mensual'!$B$2:$B$2629,$B346,'Retiro Mensual'!$C$2:$C$2629,AR$5)</f>
        <v>0</v>
      </c>
      <c r="AS346" s="13">
        <f>SUMIFS('Retiro Mensual'!$E$2:$E$2629,'Retiro Mensual'!$A$2:$A$2629,AS$4,'Retiro Mensual'!$B$2:$B$2629,$B346,'Retiro Mensual'!$C$2:$C$2629,AS$5)</f>
        <v>0</v>
      </c>
      <c r="AT346" s="13">
        <f>SUMIFS('Retiro Mensual'!$E$2:$E$2629,'Retiro Mensual'!$A$2:$A$2629,AT$4,'Retiro Mensual'!$B$2:$B$2629,$B346,'Retiro Mensual'!$C$2:$C$2629,AT$5)</f>
        <v>0</v>
      </c>
      <c r="AU346" s="13">
        <f>SUMIFS('Retiro Mensual'!$E$2:$E$2629,'Retiro Mensual'!$A$2:$A$2629,AU$4,'Retiro Mensual'!$B$2:$B$2629,$B346,'Retiro Mensual'!$C$2:$C$2629,AU$5)</f>
        <v>0</v>
      </c>
      <c r="AV346" s="13">
        <f>SUMIFS('Retiro Mensual'!$E$2:$E$2629,'Retiro Mensual'!$A$2:$A$2629,AV$4,'Retiro Mensual'!$B$2:$B$2629,$B346,'Retiro Mensual'!$C$2:$C$2629,AV$5)</f>
        <v>0</v>
      </c>
      <c r="AW346" s="13">
        <f>SUMIFS('Retiro Mensual'!$E$2:$E$2629,'Retiro Mensual'!$A$2:$A$2629,AW$4,'Retiro Mensual'!$B$2:$B$2629,$B346,'Retiro Mensual'!$C$2:$C$2629,AW$5)</f>
        <v>0</v>
      </c>
      <c r="AX346" s="13">
        <f>SUMIFS('Retiro Mensual'!$E$2:$E$2629,'Retiro Mensual'!$A$2:$A$2629,AX$4,'Retiro Mensual'!$B$2:$B$2629,$B346,'Retiro Mensual'!$C$2:$C$2629,AX$5)</f>
        <v>0</v>
      </c>
      <c r="AY346" s="14">
        <f>SUMIFS('Retiro Mensual'!$E$2:$E$2629,'Retiro Mensual'!$A$2:$A$2629,AY$4,'Retiro Mensual'!$B$2:$B$2629,$B346,'Retiro Mensual'!$C$2:$C$2629,AY$5)</f>
        <v>0</v>
      </c>
      <c r="AZ346" s="12">
        <f>SUMIFS('Retiro Mensual'!$E$2:$E$2629,'Retiro Mensual'!$A$2:$A$2629,AZ$4,'Retiro Mensual'!$B$2:$B$2629,$B346,'Retiro Mensual'!$C$2:$C$2629,AZ$5)</f>
        <v>0</v>
      </c>
      <c r="BA346" s="13">
        <f>SUMIFS('Retiro Mensual'!$E$2:$E$2629,'Retiro Mensual'!$A$2:$A$2629,BA$4,'Retiro Mensual'!$B$2:$B$2629,$B346,'Retiro Mensual'!$C$2:$C$2629,BA$5)</f>
        <v>0</v>
      </c>
      <c r="BB346" s="13">
        <f>SUMIFS('Retiro Mensual'!$E$2:$E$2629,'Retiro Mensual'!$A$2:$A$2629,BB$4,'Retiro Mensual'!$B$2:$B$2629,$B346,'Retiro Mensual'!$C$2:$C$2629,BB$5)</f>
        <v>0</v>
      </c>
      <c r="BC346" s="13">
        <f>SUMIFS('Retiro Mensual'!$E$2:$E$2629,'Retiro Mensual'!$A$2:$A$2629,BC$4,'Retiro Mensual'!$B$2:$B$2629,$B346,'Retiro Mensual'!$C$2:$C$2629,BC$5)</f>
        <v>0</v>
      </c>
      <c r="BD346" s="13">
        <f>SUMIFS('Retiro Mensual'!$E$2:$E$2629,'Retiro Mensual'!$A$2:$A$2629,BD$4,'Retiro Mensual'!$B$2:$B$2629,$B346,'Retiro Mensual'!$C$2:$C$2629,BD$5)</f>
        <v>0</v>
      </c>
      <c r="BE346" s="13">
        <f>SUMIFS('Retiro Mensual'!$E$2:$E$2629,'Retiro Mensual'!$A$2:$A$2629,BE$4,'Retiro Mensual'!$B$2:$B$2629,$B346,'Retiro Mensual'!$C$2:$C$2629,BE$5)</f>
        <v>0</v>
      </c>
      <c r="BF346" s="13">
        <f>SUMIFS('Retiro Mensual'!$E$2:$E$2629,'Retiro Mensual'!$A$2:$A$2629,BF$4,'Retiro Mensual'!$B$2:$B$2629,$B346,'Retiro Mensual'!$C$2:$C$2629,BF$5)</f>
        <v>0</v>
      </c>
      <c r="BG346" s="13">
        <f>SUMIFS('Retiro Mensual'!$E$2:$E$2629,'Retiro Mensual'!$A$2:$A$2629,BG$4,'Retiro Mensual'!$B$2:$B$2629,$B346,'Retiro Mensual'!$C$2:$C$2629,BG$5)</f>
        <v>0</v>
      </c>
      <c r="BH346" s="13">
        <f>SUMIFS('Retiro Mensual'!$E$2:$E$2629,'Retiro Mensual'!$A$2:$A$2629,BH$4,'Retiro Mensual'!$B$2:$B$2629,$B346,'Retiro Mensual'!$C$2:$C$2629,BH$5)</f>
        <v>0</v>
      </c>
      <c r="BI346" s="13">
        <f>SUMIFS('Retiro Mensual'!$E$2:$E$2629,'Retiro Mensual'!$A$2:$A$2629,BI$4,'Retiro Mensual'!$B$2:$B$2629,$B346,'Retiro Mensual'!$C$2:$C$2629,BI$5)</f>
        <v>0</v>
      </c>
      <c r="BJ346" s="13">
        <f>SUMIFS('Retiro Mensual'!$E$2:$E$2629,'Retiro Mensual'!$A$2:$A$2629,BJ$4,'Retiro Mensual'!$B$2:$B$2629,$B346,'Retiro Mensual'!$C$2:$C$2629,BJ$5)</f>
        <v>0</v>
      </c>
      <c r="BK346" s="14">
        <f>SUMIFS('Retiro Mensual'!$E$2:$E$2629,'Retiro Mensual'!$A$2:$A$2629,BK$4,'Retiro Mensual'!$B$2:$B$2629,$B346,'Retiro Mensual'!$C$2:$C$2629,BK$5)</f>
        <v>0</v>
      </c>
      <c r="BL346" s="12">
        <f>SUMIFS('Retiro Mensual'!$E$2:$E$2629,'Retiro Mensual'!$A$2:$A$2629,BL$4,'Retiro Mensual'!$B$2:$B$2629,$B346,'Retiro Mensual'!$C$2:$C$2629,BL$5)</f>
        <v>0</v>
      </c>
      <c r="BM346" s="13">
        <f>SUMIFS('Retiro Mensual'!$E$2:$E$2629,'Retiro Mensual'!$A$2:$A$2629,BM$4,'Retiro Mensual'!$B$2:$B$2629,$B346,'Retiro Mensual'!$C$2:$C$2629,BM$5)</f>
        <v>0</v>
      </c>
      <c r="BN346" s="13">
        <f>SUMIFS('Retiro Mensual'!$E$2:$E$2629,'Retiro Mensual'!$A$2:$A$2629,BN$4,'Retiro Mensual'!$B$2:$B$2629,$B346,'Retiro Mensual'!$C$2:$C$2629,BN$5)</f>
        <v>0</v>
      </c>
      <c r="BO346" s="13">
        <f>SUMIFS('Retiro Mensual'!$E$2:$E$2629,'Retiro Mensual'!$A$2:$A$2629,BO$4,'Retiro Mensual'!$B$2:$B$2629,$B346,'Retiro Mensual'!$C$2:$C$2629,BO$5)</f>
        <v>0</v>
      </c>
      <c r="BP346" s="13">
        <f>SUMIFS('Retiro Mensual'!$E$2:$E$2629,'Retiro Mensual'!$A$2:$A$2629,BP$4,'Retiro Mensual'!$B$2:$B$2629,$B346,'Retiro Mensual'!$C$2:$C$2629,BP$5)</f>
        <v>0</v>
      </c>
      <c r="BQ346" s="13">
        <f>SUMIFS('Retiro Mensual'!$E$2:$E$2629,'Retiro Mensual'!$A$2:$A$2629,BQ$4,'Retiro Mensual'!$B$2:$B$2629,$B346,'Retiro Mensual'!$C$2:$C$2629,BQ$5)</f>
        <v>0</v>
      </c>
      <c r="BR346" s="13">
        <f>SUMIFS('Retiro Mensual'!$E$2:$E$2629,'Retiro Mensual'!$A$2:$A$2629,BR$4,'Retiro Mensual'!$B$2:$B$2629,$B346,'Retiro Mensual'!$C$2:$C$2629,BR$5)</f>
        <v>0</v>
      </c>
      <c r="BS346" s="13">
        <f>SUMIFS('Retiro Mensual'!$E$2:$E$2629,'Retiro Mensual'!$A$2:$A$2629,BS$4,'Retiro Mensual'!$B$2:$B$2629,$B346,'Retiro Mensual'!$C$2:$C$2629,BS$5)</f>
        <v>0</v>
      </c>
      <c r="BT346" s="13">
        <f>SUMIFS('Retiro Mensual'!$E$2:$E$2629,'Retiro Mensual'!$A$2:$A$2629,BT$4,'Retiro Mensual'!$B$2:$B$2629,$B346,'Retiro Mensual'!$C$2:$C$2629,BT$5)</f>
        <v>0</v>
      </c>
      <c r="BU346" s="13">
        <f>SUMIFS('Retiro Mensual'!$E$2:$E$2629,'Retiro Mensual'!$A$2:$A$2629,BU$4,'Retiro Mensual'!$B$2:$B$2629,$B346,'Retiro Mensual'!$C$2:$C$2629,BU$5)</f>
        <v>0</v>
      </c>
      <c r="BV346" s="13">
        <f>SUMIFS('Retiro Mensual'!$E$2:$E$2629,'Retiro Mensual'!$A$2:$A$2629,BV$4,'Retiro Mensual'!$B$2:$B$2629,$B346,'Retiro Mensual'!$C$2:$C$2629,BV$5)</f>
        <v>0</v>
      </c>
      <c r="BW346" s="14">
        <f>SUMIFS('Retiro Mensual'!$E$2:$E$2629,'Retiro Mensual'!$A$2:$A$2629,BW$4,'Retiro Mensual'!$B$2:$B$2629,$B346,'Retiro Mensual'!$C$2:$C$2629,BW$5)</f>
        <v>0</v>
      </c>
      <c r="BX346" s="13"/>
      <c r="BY346" s="12">
        <f>SUMIFS('Compra Ventas'!$E$2:$E$2700,'Compra Ventas'!$A$2:$A$2700,BY$4,'Compra Ventas'!$B$2:$B$2700,$B346,'Compra Ventas'!$C$2:$C$2700,BY$5)</f>
        <v>0</v>
      </c>
      <c r="BZ346" s="13">
        <f>SUMIFS('Compra Ventas'!$E$2:$E$2700,'Compra Ventas'!$A$2:$A$2700,BZ$4,'Compra Ventas'!$B$2:$B$2700,$B346,'Compra Ventas'!$C$2:$C$2700,BZ$5)</f>
        <v>0</v>
      </c>
      <c r="CA346" s="13">
        <f>SUMIFS('Compra Ventas'!$E$2:$E$2700,'Compra Ventas'!$A$2:$A$2700,CA$4,'Compra Ventas'!$B$2:$B$2700,$B346,'Compra Ventas'!$C$2:$C$2700,CA$5)</f>
        <v>0</v>
      </c>
      <c r="CB346" s="13">
        <f>SUMIFS('Compra Ventas'!$E$2:$E$2700,'Compra Ventas'!$A$2:$A$2700,CB$4,'Compra Ventas'!$B$2:$B$2700,$B346,'Compra Ventas'!$C$2:$C$2700,CB$5)</f>
        <v>0</v>
      </c>
      <c r="CC346" s="13">
        <f>SUMIFS('Compra Ventas'!$E$2:$E$2700,'Compra Ventas'!$A$2:$A$2700,CC$4,'Compra Ventas'!$B$2:$B$2700,$B346,'Compra Ventas'!$C$2:$C$2700,CC$5)</f>
        <v>0</v>
      </c>
      <c r="CD346" s="13">
        <f>SUMIFS('Compra Ventas'!$E$2:$E$2700,'Compra Ventas'!$A$2:$A$2700,CD$4,'Compra Ventas'!$B$2:$B$2700,$B346,'Compra Ventas'!$C$2:$C$2700,CD$5)</f>
        <v>0</v>
      </c>
      <c r="CE346" s="13">
        <f>SUMIFS('Compra Ventas'!$E$2:$E$2700,'Compra Ventas'!$A$2:$A$2700,CE$4,'Compra Ventas'!$B$2:$B$2700,$B346,'Compra Ventas'!$C$2:$C$2700,CE$5)</f>
        <v>0</v>
      </c>
      <c r="CF346" s="13">
        <f>SUMIFS('Compra Ventas'!$E$2:$E$2700,'Compra Ventas'!$A$2:$A$2700,CF$4,'Compra Ventas'!$B$2:$B$2700,$B346,'Compra Ventas'!$C$2:$C$2700,CF$5)</f>
        <v>0</v>
      </c>
      <c r="CG346" s="13">
        <f>SUMIFS('Compra Ventas'!$E$2:$E$2700,'Compra Ventas'!$A$2:$A$2700,CG$4,'Compra Ventas'!$B$2:$B$2700,$B346,'Compra Ventas'!$C$2:$C$2700,CG$5)</f>
        <v>0</v>
      </c>
      <c r="CH346" s="13">
        <f>SUMIFS('Compra Ventas'!$E$2:$E$2700,'Compra Ventas'!$A$2:$A$2700,CH$4,'Compra Ventas'!$B$2:$B$2700,$B346,'Compra Ventas'!$C$2:$C$2700,CH$5)</f>
        <v>0</v>
      </c>
      <c r="CI346" s="13">
        <f>SUMIFS('Compra Ventas'!$E$2:$E$2700,'Compra Ventas'!$A$2:$A$2700,CI$4,'Compra Ventas'!$B$2:$B$2700,$B346,'Compra Ventas'!$C$2:$C$2700,CI$5)</f>
        <v>0</v>
      </c>
      <c r="CJ346" s="14">
        <f>SUMIFS('Compra Ventas'!$E$2:$E$2700,'Compra Ventas'!$A$2:$A$2700,CJ$4,'Compra Ventas'!$B$2:$B$2700,$B346,'Compra Ventas'!$C$2:$C$2700,CJ$5)</f>
        <v>0</v>
      </c>
      <c r="CK346" s="12">
        <f>SUMIFS('Compra Ventas'!$E$2:$E$2700,'Compra Ventas'!$A$2:$A$2700,CK$4,'Compra Ventas'!$B$2:$B$2700,$B346,'Compra Ventas'!$C$2:$C$2700,CK$5)</f>
        <v>0</v>
      </c>
      <c r="CL346" s="13">
        <f>SUMIFS('Compra Ventas'!$E$2:$E$2700,'Compra Ventas'!$A$2:$A$2700,CL$4,'Compra Ventas'!$B$2:$B$2700,$B346,'Compra Ventas'!$C$2:$C$2700,CL$5)</f>
        <v>0</v>
      </c>
      <c r="CM346" s="13">
        <f>SUMIFS('Compra Ventas'!$E$2:$E$2700,'Compra Ventas'!$A$2:$A$2700,CM$4,'Compra Ventas'!$B$2:$B$2700,$B346,'Compra Ventas'!$C$2:$C$2700,CM$5)</f>
        <v>0</v>
      </c>
      <c r="CN346" s="13">
        <f>SUMIFS('Compra Ventas'!$E$2:$E$2700,'Compra Ventas'!$A$2:$A$2700,CN$4,'Compra Ventas'!$B$2:$B$2700,$B346,'Compra Ventas'!$C$2:$C$2700,CN$5)</f>
        <v>0</v>
      </c>
      <c r="CO346" s="13">
        <f>SUMIFS('Compra Ventas'!$E$2:$E$2700,'Compra Ventas'!$A$2:$A$2700,CO$4,'Compra Ventas'!$B$2:$B$2700,$B346,'Compra Ventas'!$C$2:$C$2700,CO$5)</f>
        <v>0</v>
      </c>
      <c r="CP346" s="13">
        <f>SUMIFS('Compra Ventas'!$E$2:$E$2700,'Compra Ventas'!$A$2:$A$2700,CP$4,'Compra Ventas'!$B$2:$B$2700,$B346,'Compra Ventas'!$C$2:$C$2700,CP$5)</f>
        <v>0</v>
      </c>
      <c r="CQ346" s="13">
        <f>SUMIFS('Compra Ventas'!$E$2:$E$2700,'Compra Ventas'!$A$2:$A$2700,CQ$4,'Compra Ventas'!$B$2:$B$2700,$B346,'Compra Ventas'!$C$2:$C$2700,CQ$5)</f>
        <v>0</v>
      </c>
      <c r="CR346" s="13">
        <f>SUMIFS('Compra Ventas'!$E$2:$E$2700,'Compra Ventas'!$A$2:$A$2700,CR$4,'Compra Ventas'!$B$2:$B$2700,$B346,'Compra Ventas'!$C$2:$C$2700,CR$5)</f>
        <v>0</v>
      </c>
      <c r="CS346" s="13">
        <f>SUMIFS('Compra Ventas'!$E$2:$E$2700,'Compra Ventas'!$A$2:$A$2700,CS$4,'Compra Ventas'!$B$2:$B$2700,$B346,'Compra Ventas'!$C$2:$C$2700,CS$5)</f>
        <v>0</v>
      </c>
      <c r="CT346" s="13">
        <f>SUMIFS('Compra Ventas'!$E$2:$E$2700,'Compra Ventas'!$A$2:$A$2700,CT$4,'Compra Ventas'!$B$2:$B$2700,$B346,'Compra Ventas'!$C$2:$C$2700,CT$5)</f>
        <v>0</v>
      </c>
      <c r="CU346" s="13">
        <f>SUMIFS('Compra Ventas'!$E$2:$E$2700,'Compra Ventas'!$A$2:$A$2700,CU$4,'Compra Ventas'!$B$2:$B$2700,$B346,'Compra Ventas'!$C$2:$C$2700,CU$5)</f>
        <v>0</v>
      </c>
      <c r="CV346" s="14">
        <f>SUMIFS('Compra Ventas'!$E$2:$E$2700,'Compra Ventas'!$A$2:$A$2700,CV$4,'Compra Ventas'!$B$2:$B$2700,$B346,'Compra Ventas'!$C$2:$C$2700,CV$5)</f>
        <v>0</v>
      </c>
      <c r="CW346" s="12">
        <f>SUMIFS('Compra Ventas'!$E$2:$E$2700,'Compra Ventas'!$A$2:$A$2700,CW$4,'Compra Ventas'!$B$2:$B$2700,$B346,'Compra Ventas'!$C$2:$C$2700,CW$5)</f>
        <v>0</v>
      </c>
      <c r="CX346" s="13">
        <f>SUMIFS('Compra Ventas'!$E$2:$E$2700,'Compra Ventas'!$A$2:$A$2700,CX$4,'Compra Ventas'!$B$2:$B$2700,$B346,'Compra Ventas'!$C$2:$C$2700,CX$5)</f>
        <v>0</v>
      </c>
      <c r="CY346" s="13">
        <f>SUMIFS('Compra Ventas'!$E$2:$E$2700,'Compra Ventas'!$A$2:$A$2700,CY$4,'Compra Ventas'!$B$2:$B$2700,$B346,'Compra Ventas'!$C$2:$C$2700,CY$5)</f>
        <v>0</v>
      </c>
      <c r="CZ346" s="13">
        <f>SUMIFS('Compra Ventas'!$E$2:$E$2700,'Compra Ventas'!$A$2:$A$2700,CZ$4,'Compra Ventas'!$B$2:$B$2700,$B346,'Compra Ventas'!$C$2:$C$2700,CZ$5)</f>
        <v>0</v>
      </c>
      <c r="DA346" s="13">
        <f>SUMIFS('Compra Ventas'!$E$2:$E$2700,'Compra Ventas'!$A$2:$A$2700,DA$4,'Compra Ventas'!$B$2:$B$2700,$B346,'Compra Ventas'!$C$2:$C$2700,DA$5)</f>
        <v>0</v>
      </c>
      <c r="DB346" s="13">
        <f>SUMIFS('Compra Ventas'!$E$2:$E$2700,'Compra Ventas'!$A$2:$A$2700,DB$4,'Compra Ventas'!$B$2:$B$2700,$B346,'Compra Ventas'!$C$2:$C$2700,DB$5)</f>
        <v>0</v>
      </c>
      <c r="DC346" s="13">
        <f>SUMIFS('Compra Ventas'!$E$2:$E$2700,'Compra Ventas'!$A$2:$A$2700,DC$4,'Compra Ventas'!$B$2:$B$2700,$B346,'Compra Ventas'!$C$2:$C$2700,DC$5)</f>
        <v>0</v>
      </c>
      <c r="DD346" s="13">
        <f>SUMIFS('Compra Ventas'!$E$2:$E$2700,'Compra Ventas'!$A$2:$A$2700,DD$4,'Compra Ventas'!$B$2:$B$2700,$B346,'Compra Ventas'!$C$2:$C$2700,DD$5)</f>
        <v>0</v>
      </c>
      <c r="DE346" s="13">
        <f>SUMIFS('Compra Ventas'!$E$2:$E$2700,'Compra Ventas'!$A$2:$A$2700,DE$4,'Compra Ventas'!$B$2:$B$2700,$B346,'Compra Ventas'!$C$2:$C$2700,DE$5)</f>
        <v>0</v>
      </c>
      <c r="DF346" s="13">
        <f>SUMIFS('Compra Ventas'!$E$2:$E$2700,'Compra Ventas'!$A$2:$A$2700,DF$4,'Compra Ventas'!$B$2:$B$2700,$B346,'Compra Ventas'!$C$2:$C$2700,DF$5)</f>
        <v>0</v>
      </c>
      <c r="DG346" s="13">
        <f>SUMIFS('Compra Ventas'!$E$2:$E$2700,'Compra Ventas'!$A$2:$A$2700,DG$4,'Compra Ventas'!$B$2:$B$2700,$B346,'Compra Ventas'!$C$2:$C$2700,DG$5)</f>
        <v>0</v>
      </c>
      <c r="DH346" s="14">
        <f>SUMIFS('Compra Ventas'!$E$2:$E$2700,'Compra Ventas'!$A$2:$A$2700,DH$4,'Compra Ventas'!$B$2:$B$2700,$B346,'Compra Ventas'!$C$2:$C$2700,DH$5)</f>
        <v>0</v>
      </c>
      <c r="DI346" s="84"/>
      <c r="DJ346" s="98">
        <f>SUMIFS('Ajuste Ciclado'!D$5:D$47,'Ajuste Ciclado'!$C$5:$C$47,Balance!DJ$4,'Ajuste Ciclado'!$B$5:$B$47,Balance!$B346)</f>
        <v>0</v>
      </c>
      <c r="DK346" s="99">
        <f>SUMIFS('Ajuste Ciclado'!E$5:E$47,'Ajuste Ciclado'!$C$5:$C$47,Balance!DK$4,'Ajuste Ciclado'!$B$5:$B$47,Balance!$B346)</f>
        <v>0</v>
      </c>
      <c r="DL346" s="99">
        <f>SUMIFS('Ajuste Ciclado'!F$5:F$47,'Ajuste Ciclado'!$C$5:$C$47,Balance!DL$4,'Ajuste Ciclado'!$B$5:$B$47,Balance!$B346)</f>
        <v>0</v>
      </c>
      <c r="DM346" s="99">
        <f>SUMIFS('Ajuste Ciclado'!G$5:G$47,'Ajuste Ciclado'!$C$5:$C$47,Balance!DM$4,'Ajuste Ciclado'!$B$5:$B$47,Balance!$B346)</f>
        <v>0</v>
      </c>
      <c r="DN346" s="99">
        <f>SUMIFS('Ajuste Ciclado'!H$5:H$47,'Ajuste Ciclado'!$C$5:$C$47,Balance!DN$4,'Ajuste Ciclado'!$B$5:$B$47,Balance!$B346)</f>
        <v>0</v>
      </c>
      <c r="DO346" s="99">
        <f>SUMIFS('Ajuste Ciclado'!I$5:I$47,'Ajuste Ciclado'!$C$5:$C$47,Balance!DO$4,'Ajuste Ciclado'!$B$5:$B$47,Balance!$B346)</f>
        <v>0</v>
      </c>
      <c r="DP346" s="99">
        <f>SUMIFS('Ajuste Ciclado'!J$5:J$47,'Ajuste Ciclado'!$C$5:$C$47,Balance!DP$4,'Ajuste Ciclado'!$B$5:$B$47,Balance!$B346)</f>
        <v>0</v>
      </c>
      <c r="DQ346" s="99">
        <f>SUMIFS('Ajuste Ciclado'!K$5:K$47,'Ajuste Ciclado'!$C$5:$C$47,Balance!DQ$4,'Ajuste Ciclado'!$B$5:$B$47,Balance!$B346)</f>
        <v>0</v>
      </c>
      <c r="DR346" s="99">
        <f>SUMIFS('Ajuste Ciclado'!L$5:L$47,'Ajuste Ciclado'!$C$5:$C$47,Balance!DR$4,'Ajuste Ciclado'!$B$5:$B$47,Balance!$B346)</f>
        <v>0</v>
      </c>
      <c r="DS346" s="99">
        <f>SUMIFS('Ajuste Ciclado'!M$5:M$47,'Ajuste Ciclado'!$C$5:$C$47,Balance!DS$4,'Ajuste Ciclado'!$B$5:$B$47,Balance!$B346)</f>
        <v>0</v>
      </c>
      <c r="DT346" s="99">
        <f>SUMIFS('Ajuste Ciclado'!N$5:N$47,'Ajuste Ciclado'!$C$5:$C$47,Balance!DT$4,'Ajuste Ciclado'!$B$5:$B$47,Balance!$B346)</f>
        <v>0</v>
      </c>
      <c r="DU346" s="100">
        <f>SUMIFS('Ajuste Ciclado'!O$5:O$47,'Ajuste Ciclado'!$C$5:$C$47,Balance!DU$4,'Ajuste Ciclado'!$B$5:$B$47,Balance!$B346)</f>
        <v>0</v>
      </c>
      <c r="DV346" s="98">
        <f>SUMIFS('Ajuste Ciclado'!D$5:D$47,'Ajuste Ciclado'!$C$5:$C$47,Balance!DV$4,'Ajuste Ciclado'!$B$5:$B$47,Balance!$B346)</f>
        <v>0</v>
      </c>
      <c r="DW346" s="99">
        <f>SUMIFS('Ajuste Ciclado'!E$5:E$47,'Ajuste Ciclado'!$C$5:$C$47,Balance!DW$4,'Ajuste Ciclado'!$B$5:$B$47,Balance!$B346)</f>
        <v>0</v>
      </c>
      <c r="DX346" s="99">
        <f>SUMIFS('Ajuste Ciclado'!F$5:F$47,'Ajuste Ciclado'!$C$5:$C$47,Balance!DX$4,'Ajuste Ciclado'!$B$5:$B$47,Balance!$B346)</f>
        <v>0</v>
      </c>
      <c r="DY346" s="99">
        <f>SUMIFS('Ajuste Ciclado'!G$5:G$47,'Ajuste Ciclado'!$C$5:$C$47,Balance!DY$4,'Ajuste Ciclado'!$B$5:$B$47,Balance!$B346)</f>
        <v>0</v>
      </c>
      <c r="DZ346" s="99">
        <f>SUMIFS('Ajuste Ciclado'!H$5:H$47,'Ajuste Ciclado'!$C$5:$C$47,Balance!DZ$4,'Ajuste Ciclado'!$B$5:$B$47,Balance!$B346)</f>
        <v>0</v>
      </c>
      <c r="EA346" s="99">
        <f>SUMIFS('Ajuste Ciclado'!I$5:I$47,'Ajuste Ciclado'!$C$5:$C$47,Balance!EA$4,'Ajuste Ciclado'!$B$5:$B$47,Balance!$B346)</f>
        <v>0</v>
      </c>
      <c r="EB346" s="99">
        <f>SUMIFS('Ajuste Ciclado'!J$5:J$47,'Ajuste Ciclado'!$C$5:$C$47,Balance!EB$4,'Ajuste Ciclado'!$B$5:$B$47,Balance!$B346)</f>
        <v>0</v>
      </c>
      <c r="EC346" s="99">
        <f>SUMIFS('Ajuste Ciclado'!K$5:K$47,'Ajuste Ciclado'!$C$5:$C$47,Balance!EC$4,'Ajuste Ciclado'!$B$5:$B$47,Balance!$B346)</f>
        <v>0</v>
      </c>
      <c r="ED346" s="99">
        <f>SUMIFS('Ajuste Ciclado'!L$5:L$47,'Ajuste Ciclado'!$C$5:$C$47,Balance!ED$4,'Ajuste Ciclado'!$B$5:$B$47,Balance!$B346)</f>
        <v>0</v>
      </c>
      <c r="EE346" s="99">
        <f>SUMIFS('Ajuste Ciclado'!M$5:M$47,'Ajuste Ciclado'!$C$5:$C$47,Balance!EE$4,'Ajuste Ciclado'!$B$5:$B$47,Balance!$B346)</f>
        <v>0</v>
      </c>
      <c r="EF346" s="99">
        <f>SUMIFS('Ajuste Ciclado'!N$5:N$47,'Ajuste Ciclado'!$C$5:$C$47,Balance!EF$4,'Ajuste Ciclado'!$B$5:$B$47,Balance!$B346)</f>
        <v>0</v>
      </c>
      <c r="EG346" s="100">
        <f>SUMIFS('Ajuste Ciclado'!O$5:O$47,'Ajuste Ciclado'!$C$5:$C$47,Balance!EG$4,'Ajuste Ciclado'!$B$5:$B$47,Balance!$B346)</f>
        <v>0</v>
      </c>
      <c r="EH346" s="98">
        <f>SUMIFS('Ajuste Ciclado'!D$5:D$47,'Ajuste Ciclado'!$C$5:$C$47,Balance!EH$4,'Ajuste Ciclado'!$B$5:$B$47,Balance!$B346)</f>
        <v>0</v>
      </c>
      <c r="EI346" s="99">
        <f>SUMIFS('Ajuste Ciclado'!E$5:E$47,'Ajuste Ciclado'!$C$5:$C$47,Balance!EI$4,'Ajuste Ciclado'!$B$5:$B$47,Balance!$B346)</f>
        <v>0</v>
      </c>
      <c r="EJ346" s="99">
        <f>SUMIFS('Ajuste Ciclado'!F$5:F$47,'Ajuste Ciclado'!$C$5:$C$47,Balance!EJ$4,'Ajuste Ciclado'!$B$5:$B$47,Balance!$B346)</f>
        <v>0</v>
      </c>
      <c r="EK346" s="99">
        <f>SUMIFS('Ajuste Ciclado'!G$5:G$47,'Ajuste Ciclado'!$C$5:$C$47,Balance!EK$4,'Ajuste Ciclado'!$B$5:$B$47,Balance!$B346)</f>
        <v>0</v>
      </c>
      <c r="EL346" s="99">
        <f>SUMIFS('Ajuste Ciclado'!H$5:H$47,'Ajuste Ciclado'!$C$5:$C$47,Balance!EL$4,'Ajuste Ciclado'!$B$5:$B$47,Balance!$B346)</f>
        <v>0</v>
      </c>
      <c r="EM346" s="99">
        <f>SUMIFS('Ajuste Ciclado'!I$5:I$47,'Ajuste Ciclado'!$C$5:$C$47,Balance!EM$4,'Ajuste Ciclado'!$B$5:$B$47,Balance!$B346)</f>
        <v>0</v>
      </c>
      <c r="EN346" s="99">
        <f>SUMIFS('Ajuste Ciclado'!J$5:J$47,'Ajuste Ciclado'!$C$5:$C$47,Balance!EN$4,'Ajuste Ciclado'!$B$5:$B$47,Balance!$B346)</f>
        <v>0</v>
      </c>
      <c r="EO346" s="99">
        <f>SUMIFS('Ajuste Ciclado'!K$5:K$47,'Ajuste Ciclado'!$C$5:$C$47,Balance!EO$4,'Ajuste Ciclado'!$B$5:$B$47,Balance!$B346)</f>
        <v>0</v>
      </c>
      <c r="EP346" s="99">
        <f>SUMIFS('Ajuste Ciclado'!L$5:L$47,'Ajuste Ciclado'!$C$5:$C$47,Balance!EP$4,'Ajuste Ciclado'!$B$5:$B$47,Balance!$B346)</f>
        <v>0</v>
      </c>
      <c r="EQ346" s="99">
        <f>SUMIFS('Ajuste Ciclado'!M$5:M$47,'Ajuste Ciclado'!$C$5:$C$47,Balance!EQ$4,'Ajuste Ciclado'!$B$5:$B$47,Balance!$B346)</f>
        <v>0</v>
      </c>
      <c r="ER346" s="99">
        <f>SUMIFS('Ajuste Ciclado'!N$5:N$47,'Ajuste Ciclado'!$C$5:$C$47,Balance!ER$4,'Ajuste Ciclado'!$B$5:$B$47,Balance!$B346)</f>
        <v>0</v>
      </c>
      <c r="ES346" s="100">
        <f>SUMIFS('Ajuste Ciclado'!O$5:O$47,'Ajuste Ciclado'!$C$5:$C$47,Balance!ES$4,'Ajuste Ciclado'!$B$5:$B$47,Balance!$B346)</f>
        <v>0</v>
      </c>
      <c r="ET346" s="84"/>
      <c r="EU346" s="12">
        <f t="shared" si="428"/>
        <v>172244.0843701837</v>
      </c>
      <c r="EV346" s="13">
        <f t="shared" si="393"/>
        <v>104872.7013969317</v>
      </c>
      <c r="EW346" s="13">
        <f t="shared" si="394"/>
        <v>113622.8700911779</v>
      </c>
      <c r="EX346" s="13">
        <f t="shared" si="395"/>
        <v>70433.290736460825</v>
      </c>
      <c r="EY346" s="13">
        <f t="shared" si="396"/>
        <v>52946.276627745727</v>
      </c>
      <c r="EZ346" s="13">
        <f t="shared" si="397"/>
        <v>27544.261207620599</v>
      </c>
      <c r="FA346" s="13">
        <f t="shared" si="398"/>
        <v>40659.857068439313</v>
      </c>
      <c r="FB346" s="13">
        <f t="shared" si="399"/>
        <v>66496.816029133523</v>
      </c>
      <c r="FC346" s="13">
        <f t="shared" si="400"/>
        <v>76517.907231560443</v>
      </c>
      <c r="FD346" s="13">
        <f t="shared" si="401"/>
        <v>22298.980729479001</v>
      </c>
      <c r="FE346" s="13">
        <f t="shared" si="402"/>
        <v>13719.0862610646</v>
      </c>
      <c r="FF346" s="14">
        <f t="shared" si="403"/>
        <v>22002.491913565351</v>
      </c>
      <c r="FG346" s="12">
        <f t="shared" si="404"/>
        <v>172589.61567624679</v>
      </c>
      <c r="FH346" s="13">
        <f t="shared" si="405"/>
        <v>105587.5531802437</v>
      </c>
      <c r="FI346" s="13">
        <f t="shared" si="406"/>
        <v>114720.06769130789</v>
      </c>
      <c r="FJ346" s="13">
        <f t="shared" si="407"/>
        <v>74629.182195444504</v>
      </c>
      <c r="FK346" s="13">
        <f t="shared" si="408"/>
        <v>50745.492967160157</v>
      </c>
      <c r="FL346" s="13">
        <f t="shared" si="409"/>
        <v>27848.277202482808</v>
      </c>
      <c r="FM346" s="13">
        <f t="shared" si="410"/>
        <v>43048.512201248377</v>
      </c>
      <c r="FN346" s="13">
        <f t="shared" si="411"/>
        <v>66775.392291717595</v>
      </c>
      <c r="FO346" s="13">
        <f t="shared" si="412"/>
        <v>77792.098348223793</v>
      </c>
      <c r="FP346" s="13">
        <f t="shared" si="413"/>
        <v>32691.109804739659</v>
      </c>
      <c r="FQ346" s="13">
        <f t="shared" si="414"/>
        <v>45612.955924810332</v>
      </c>
      <c r="FR346" s="14">
        <f t="shared" si="415"/>
        <v>61218.588251614201</v>
      </c>
      <c r="FS346" s="12">
        <f t="shared" si="416"/>
        <v>172646.90945237671</v>
      </c>
      <c r="FT346" s="13">
        <f t="shared" si="417"/>
        <v>105643.6135638984</v>
      </c>
      <c r="FU346" s="13">
        <f t="shared" si="418"/>
        <v>114310.00182915721</v>
      </c>
      <c r="FV346" s="13">
        <f t="shared" si="419"/>
        <v>74084.767284520625</v>
      </c>
      <c r="FW346" s="13">
        <f t="shared" si="420"/>
        <v>53962.902046924457</v>
      </c>
      <c r="FX346" s="13">
        <f t="shared" si="421"/>
        <v>30356.27072578948</v>
      </c>
      <c r="FY346" s="13">
        <f t="shared" si="422"/>
        <v>47466.191608761277</v>
      </c>
      <c r="FZ346" s="13">
        <f t="shared" si="423"/>
        <v>75777.499012933942</v>
      </c>
      <c r="GA346" s="13">
        <f t="shared" si="424"/>
        <v>85047.246725219316</v>
      </c>
      <c r="GB346" s="13">
        <f t="shared" si="425"/>
        <v>69091.309388404028</v>
      </c>
      <c r="GC346" s="13">
        <f t="shared" si="426"/>
        <v>86137.596687442114</v>
      </c>
      <c r="GD346" s="14">
        <f t="shared" si="427"/>
        <v>93133.383310154808</v>
      </c>
      <c r="GE346" s="84"/>
      <c r="GF346" s="12">
        <f t="shared" si="429"/>
        <v>783358.6236633627</v>
      </c>
      <c r="GG346" s="13">
        <f t="shared" si="429"/>
        <v>873258.84573523991</v>
      </c>
      <c r="GH346" s="14">
        <f t="shared" si="429"/>
        <v>1007657.6916355824</v>
      </c>
      <c r="GI346" s="6">
        <f t="shared" si="430"/>
        <v>1</v>
      </c>
      <c r="GJ346" s="12">
        <f t="shared" si="431"/>
        <v>0</v>
      </c>
      <c r="GK346" s="13">
        <f t="shared" si="432"/>
        <v>0</v>
      </c>
      <c r="GL346" s="14">
        <f t="shared" si="433"/>
        <v>0</v>
      </c>
      <c r="GM346" s="84"/>
      <c r="GN346" s="66">
        <f t="shared" si="434"/>
        <v>0</v>
      </c>
      <c r="GO346" s="84"/>
      <c r="GP346" s="63" t="str" cm="1">
        <f t="array" ref="GP346">INDEX($GF$4:$GH$4,1,GI346)</f>
        <v>Sample 1</v>
      </c>
      <c r="GQ346" s="12">
        <f t="shared" si="385"/>
        <v>13719.0862610646</v>
      </c>
      <c r="GR346" s="13">
        <f t="shared" si="385"/>
        <v>22002.491913565351</v>
      </c>
      <c r="GS346" s="14">
        <f t="shared" si="385"/>
        <v>22298.980729479001</v>
      </c>
      <c r="GT346" s="12">
        <f t="shared" si="386"/>
        <v>27848.277202482808</v>
      </c>
      <c r="GU346" s="13">
        <f t="shared" si="386"/>
        <v>32691.109804739659</v>
      </c>
      <c r="GV346" s="14">
        <f t="shared" si="386"/>
        <v>43048.512201248377</v>
      </c>
      <c r="GW346" s="12">
        <f t="shared" si="387"/>
        <v>30356.27072578948</v>
      </c>
      <c r="GX346" s="13">
        <f t="shared" si="387"/>
        <v>47466.191608761277</v>
      </c>
      <c r="GY346" s="14">
        <f t="shared" si="387"/>
        <v>53962.902046924457</v>
      </c>
      <c r="GZ346" s="84" t="str">
        <f t="shared" si="390"/>
        <v>Sample 1</v>
      </c>
      <c r="HA346" s="12">
        <f t="shared" si="435"/>
        <v>0</v>
      </c>
      <c r="HB346" s="13">
        <f t="shared" si="435"/>
        <v>0</v>
      </c>
      <c r="HC346" s="14">
        <f t="shared" si="435"/>
        <v>0</v>
      </c>
      <c r="HD346" s="6">
        <f t="shared" si="391"/>
        <v>0</v>
      </c>
      <c r="HE346" s="84" t="str">
        <f t="shared" si="392"/>
        <v>Ok</v>
      </c>
    </row>
    <row r="347" spans="2:213" hidden="1" x14ac:dyDescent="0.3">
      <c r="B347" s="84" t="s">
        <v>153</v>
      </c>
      <c r="C347" s="12">
        <f>SUMIFS(Inyecciones!$E$2:$E$14185,Inyecciones!$A$2:$A$14185,Balance!C$4,Inyecciones!$B$2:$B$14185,Balance!$B347,Inyecciones!$C$2:$C$14185,Balance!C$5)</f>
        <v>81783.002779881266</v>
      </c>
      <c r="D347" s="13">
        <f>SUMIFS(Inyecciones!$E$2:$E$14185,Inyecciones!$A$2:$A$14185,Balance!D$4,Inyecciones!$B$2:$B$14185,Balance!$B347,Inyecciones!$C$2:$C$14185,Balance!D$5)</f>
        <v>43724.587929518493</v>
      </c>
      <c r="E347" s="13">
        <f>SUMIFS(Inyecciones!$E$2:$E$14185,Inyecciones!$A$2:$A$14185,Balance!E$4,Inyecciones!$B$2:$B$14185,Balance!$B347,Inyecciones!$C$2:$C$14185,Balance!E$5)</f>
        <v>67917.032074450239</v>
      </c>
      <c r="F347" s="13">
        <f>SUMIFS(Inyecciones!$E$2:$E$14185,Inyecciones!$A$2:$A$14185,Balance!F$4,Inyecciones!$B$2:$B$14185,Balance!$B347,Inyecciones!$C$2:$C$14185,Balance!F$5)</f>
        <v>45340.645754661316</v>
      </c>
      <c r="G347" s="13">
        <f>SUMIFS(Inyecciones!$E$2:$E$14185,Inyecciones!$A$2:$A$14185,Balance!G$4,Inyecciones!$B$2:$B$14185,Balance!$B347,Inyecciones!$C$2:$C$14185,Balance!G$5)</f>
        <v>28383.831077272109</v>
      </c>
      <c r="H347" s="13">
        <f>SUMIFS(Inyecciones!$E$2:$E$14185,Inyecciones!$A$2:$A$14185,Balance!H$4,Inyecciones!$B$2:$B$14185,Balance!$B347,Inyecciones!$C$2:$C$14185,Balance!H$5)</f>
        <v>26575.16210573677</v>
      </c>
      <c r="I347" s="13">
        <f>SUMIFS(Inyecciones!$E$2:$E$14185,Inyecciones!$A$2:$A$14185,Balance!I$4,Inyecciones!$B$2:$B$14185,Balance!$B347,Inyecciones!$C$2:$C$14185,Balance!I$5)</f>
        <v>30198.593534824711</v>
      </c>
      <c r="J347" s="13">
        <f>SUMIFS(Inyecciones!$E$2:$E$14185,Inyecciones!$A$2:$A$14185,Balance!J$4,Inyecciones!$B$2:$B$14185,Balance!$B347,Inyecciones!$C$2:$C$14185,Balance!J$5)</f>
        <v>24422.268152315239</v>
      </c>
      <c r="K347" s="13">
        <f>SUMIFS(Inyecciones!$E$2:$E$14185,Inyecciones!$A$2:$A$14185,Balance!K$4,Inyecciones!$B$2:$B$14185,Balance!$B347,Inyecciones!$C$2:$C$14185,Balance!K$5)</f>
        <v>24151.698527781591</v>
      </c>
      <c r="L347" s="13">
        <f>SUMIFS(Inyecciones!$E$2:$E$14185,Inyecciones!$A$2:$A$14185,Balance!L$4,Inyecciones!$B$2:$B$14185,Balance!$B347,Inyecciones!$C$2:$C$14185,Balance!L$5)</f>
        <v>12899.305898217161</v>
      </c>
      <c r="M347" s="13">
        <f>SUMIFS(Inyecciones!$E$2:$E$14185,Inyecciones!$A$2:$A$14185,Balance!M$4,Inyecciones!$B$2:$B$14185,Balance!$B347,Inyecciones!$C$2:$C$14185,Balance!M$5)</f>
        <v>4389.093446805462</v>
      </c>
      <c r="N347" s="14">
        <f>SUMIFS(Inyecciones!$E$2:$E$14185,Inyecciones!$A$2:$A$14185,Balance!N$4,Inyecciones!$B$2:$B$14185,Balance!$B347,Inyecciones!$C$2:$C$14185,Balance!N$5)</f>
        <v>8228.3027006417869</v>
      </c>
      <c r="O347" s="12">
        <f>SUMIFS(Inyecciones!$E$2:$E$14185,Inyecciones!$A$2:$A$14185,Balance!O$4,Inyecciones!$B$2:$B$14185,Balance!$B347,Inyecciones!$C$2:$C$14185,Balance!O$5)</f>
        <v>81938.492447474622</v>
      </c>
      <c r="P347" s="13">
        <f>SUMIFS(Inyecciones!$E$2:$E$14185,Inyecciones!$A$2:$A$14185,Balance!P$4,Inyecciones!$B$2:$B$14185,Balance!$B347,Inyecciones!$C$2:$C$14185,Balance!P$5)</f>
        <v>43931.967903178258</v>
      </c>
      <c r="Q347" s="13">
        <f>SUMIFS(Inyecciones!$E$2:$E$14185,Inyecciones!$A$2:$A$14185,Balance!Q$4,Inyecciones!$B$2:$B$14185,Balance!$B347,Inyecciones!$C$2:$C$14185,Balance!Q$5)</f>
        <v>68642.855254382142</v>
      </c>
      <c r="R347" s="13">
        <f>SUMIFS(Inyecciones!$E$2:$E$14185,Inyecciones!$A$2:$A$14185,Balance!R$4,Inyecciones!$B$2:$B$14185,Balance!$B347,Inyecciones!$C$2:$C$14185,Balance!R$5)</f>
        <v>49032.528167397257</v>
      </c>
      <c r="S347" s="13">
        <f>SUMIFS(Inyecciones!$E$2:$E$14185,Inyecciones!$A$2:$A$14185,Balance!S$4,Inyecciones!$B$2:$B$14185,Balance!$B347,Inyecciones!$C$2:$C$14185,Balance!S$5)</f>
        <v>28038.027146466029</v>
      </c>
      <c r="T347" s="13">
        <f>SUMIFS(Inyecciones!$E$2:$E$14185,Inyecciones!$A$2:$A$14185,Balance!T$4,Inyecciones!$B$2:$B$14185,Balance!$B347,Inyecciones!$C$2:$C$14185,Balance!T$5)</f>
        <v>26876.125229612189</v>
      </c>
      <c r="U347" s="13">
        <f>SUMIFS(Inyecciones!$E$2:$E$14185,Inyecciones!$A$2:$A$14185,Balance!U$4,Inyecciones!$B$2:$B$14185,Balance!$B347,Inyecciones!$C$2:$C$14185,Balance!U$5)</f>
        <v>31822.689249029321</v>
      </c>
      <c r="V347" s="13">
        <f>SUMIFS(Inyecciones!$E$2:$E$14185,Inyecciones!$A$2:$A$14185,Balance!V$4,Inyecciones!$B$2:$B$14185,Balance!$B347,Inyecciones!$C$2:$C$14185,Balance!V$5)</f>
        <v>25299.249190474209</v>
      </c>
      <c r="W347" s="13">
        <f>SUMIFS(Inyecciones!$E$2:$E$14185,Inyecciones!$A$2:$A$14185,Balance!W$4,Inyecciones!$B$2:$B$14185,Balance!$B347,Inyecciones!$C$2:$C$14185,Balance!W$5)</f>
        <v>28259.497717298858</v>
      </c>
      <c r="X347" s="13">
        <f>SUMIFS(Inyecciones!$E$2:$E$14185,Inyecciones!$A$2:$A$14185,Balance!X$4,Inyecciones!$B$2:$B$14185,Balance!$B347,Inyecciones!$C$2:$C$14185,Balance!X$5)</f>
        <v>18106.32401295708</v>
      </c>
      <c r="Y347" s="13">
        <f>SUMIFS(Inyecciones!$E$2:$E$14185,Inyecciones!$A$2:$A$14185,Balance!Y$4,Inyecciones!$B$2:$B$14185,Balance!$B347,Inyecciones!$C$2:$C$14185,Balance!Y$5)</f>
        <v>18749.333420068091</v>
      </c>
      <c r="Z347" s="14">
        <f>SUMIFS(Inyecciones!$E$2:$E$14185,Inyecciones!$A$2:$A$14185,Balance!Z$4,Inyecciones!$B$2:$B$14185,Balance!$B347,Inyecciones!$C$2:$C$14185,Balance!Z$5)</f>
        <v>30192.1016360006</v>
      </c>
      <c r="AA347" s="12">
        <f>SUMIFS(Inyecciones!$E$2:$E$14185,Inyecciones!$A$2:$A$14185,Balance!AA$4,Inyecciones!$B$2:$B$14185,Balance!$B347,Inyecciones!$C$2:$C$14185,Balance!AA$5)</f>
        <v>81984.332311623861</v>
      </c>
      <c r="AB347" s="13">
        <f>SUMIFS(Inyecciones!$E$2:$E$14185,Inyecciones!$A$2:$A$14185,Balance!AB$4,Inyecciones!$B$2:$B$14185,Balance!$B347,Inyecciones!$C$2:$C$14185,Balance!AB$5)</f>
        <v>44028.091375261261</v>
      </c>
      <c r="AC347" s="13">
        <f>SUMIFS(Inyecciones!$E$2:$E$14185,Inyecciones!$A$2:$A$14185,Balance!AC$4,Inyecciones!$B$2:$B$14185,Balance!$B347,Inyecciones!$C$2:$C$14185,Balance!AC$5)</f>
        <v>68441.051116010116</v>
      </c>
      <c r="AD347" s="13">
        <f>SUMIFS(Inyecciones!$E$2:$E$14185,Inyecciones!$A$2:$A$14185,Balance!AD$4,Inyecciones!$B$2:$B$14185,Balance!$B347,Inyecciones!$C$2:$C$14185,Balance!AD$5)</f>
        <v>48617.961156504221</v>
      </c>
      <c r="AE347" s="13">
        <f>SUMIFS(Inyecciones!$E$2:$E$14185,Inyecciones!$A$2:$A$14185,Balance!AE$4,Inyecciones!$B$2:$B$14185,Balance!$B347,Inyecciones!$C$2:$C$14185,Balance!AE$5)</f>
        <v>28955.597349758718</v>
      </c>
      <c r="AF347" s="13">
        <f>SUMIFS(Inyecciones!$E$2:$E$14185,Inyecciones!$A$2:$A$14185,Balance!AF$4,Inyecciones!$B$2:$B$14185,Balance!$B347,Inyecciones!$C$2:$C$14185,Balance!AF$5)</f>
        <v>28492.516382893318</v>
      </c>
      <c r="AG347" s="13">
        <f>SUMIFS(Inyecciones!$E$2:$E$14185,Inyecciones!$A$2:$A$14185,Balance!AG$4,Inyecciones!$B$2:$B$14185,Balance!$B347,Inyecciones!$C$2:$C$14185,Balance!AG$5)</f>
        <v>34353.42576688627</v>
      </c>
      <c r="AH347" s="13">
        <f>SUMIFS(Inyecciones!$E$2:$E$14185,Inyecciones!$A$2:$A$14185,Balance!AH$4,Inyecciones!$B$2:$B$14185,Balance!$B347,Inyecciones!$C$2:$C$14185,Balance!AH$5)</f>
        <v>27925.038082432271</v>
      </c>
      <c r="AI347" s="13">
        <f>SUMIFS(Inyecciones!$E$2:$E$14185,Inyecciones!$A$2:$A$14185,Balance!AI$4,Inyecciones!$B$2:$B$14185,Balance!$B347,Inyecciones!$C$2:$C$14185,Balance!AI$5)</f>
        <v>26743.525514450332</v>
      </c>
      <c r="AJ347" s="13">
        <f>SUMIFS(Inyecciones!$E$2:$E$14185,Inyecciones!$A$2:$A$14185,Balance!AJ$4,Inyecciones!$B$2:$B$14185,Balance!$B347,Inyecciones!$C$2:$C$14185,Balance!AJ$5)</f>
        <v>36040.130407611832</v>
      </c>
      <c r="AK347" s="13">
        <f>SUMIFS(Inyecciones!$E$2:$E$14185,Inyecciones!$A$2:$A$14185,Balance!AK$4,Inyecciones!$B$2:$B$14185,Balance!$B347,Inyecciones!$C$2:$C$14185,Balance!AK$5)</f>
        <v>34797.640837954808</v>
      </c>
      <c r="AL347" s="14">
        <f>SUMIFS(Inyecciones!$E$2:$E$14185,Inyecciones!$A$2:$A$14185,Balance!AL$4,Inyecciones!$B$2:$B$14185,Balance!$B347,Inyecciones!$C$2:$C$14185,Balance!AL$5)</f>
        <v>42417.395605899059</v>
      </c>
      <c r="AM347" s="13"/>
      <c r="AN347" s="12">
        <f>SUMIFS('Retiro Mensual'!$E$2:$E$2629,'Retiro Mensual'!$A$2:$A$2629,AN$4,'Retiro Mensual'!$B$2:$B$2629,$B347,'Retiro Mensual'!$C$2:$C$2629,AN$5)</f>
        <v>0</v>
      </c>
      <c r="AO347" s="13">
        <f>SUMIFS('Retiro Mensual'!$E$2:$E$2629,'Retiro Mensual'!$A$2:$A$2629,AO$4,'Retiro Mensual'!$B$2:$B$2629,$B347,'Retiro Mensual'!$C$2:$C$2629,AO$5)</f>
        <v>0</v>
      </c>
      <c r="AP347" s="13">
        <f>SUMIFS('Retiro Mensual'!$E$2:$E$2629,'Retiro Mensual'!$A$2:$A$2629,AP$4,'Retiro Mensual'!$B$2:$B$2629,$B347,'Retiro Mensual'!$C$2:$C$2629,AP$5)</f>
        <v>0</v>
      </c>
      <c r="AQ347" s="13">
        <f>SUMIFS('Retiro Mensual'!$E$2:$E$2629,'Retiro Mensual'!$A$2:$A$2629,AQ$4,'Retiro Mensual'!$B$2:$B$2629,$B347,'Retiro Mensual'!$C$2:$C$2629,AQ$5)</f>
        <v>0</v>
      </c>
      <c r="AR347" s="13">
        <f>SUMIFS('Retiro Mensual'!$E$2:$E$2629,'Retiro Mensual'!$A$2:$A$2629,AR$4,'Retiro Mensual'!$B$2:$B$2629,$B347,'Retiro Mensual'!$C$2:$C$2629,AR$5)</f>
        <v>0</v>
      </c>
      <c r="AS347" s="13">
        <f>SUMIFS('Retiro Mensual'!$E$2:$E$2629,'Retiro Mensual'!$A$2:$A$2629,AS$4,'Retiro Mensual'!$B$2:$B$2629,$B347,'Retiro Mensual'!$C$2:$C$2629,AS$5)</f>
        <v>0</v>
      </c>
      <c r="AT347" s="13">
        <f>SUMIFS('Retiro Mensual'!$E$2:$E$2629,'Retiro Mensual'!$A$2:$A$2629,AT$4,'Retiro Mensual'!$B$2:$B$2629,$B347,'Retiro Mensual'!$C$2:$C$2629,AT$5)</f>
        <v>0</v>
      </c>
      <c r="AU347" s="13">
        <f>SUMIFS('Retiro Mensual'!$E$2:$E$2629,'Retiro Mensual'!$A$2:$A$2629,AU$4,'Retiro Mensual'!$B$2:$B$2629,$B347,'Retiro Mensual'!$C$2:$C$2629,AU$5)</f>
        <v>0</v>
      </c>
      <c r="AV347" s="13">
        <f>SUMIFS('Retiro Mensual'!$E$2:$E$2629,'Retiro Mensual'!$A$2:$A$2629,AV$4,'Retiro Mensual'!$B$2:$B$2629,$B347,'Retiro Mensual'!$C$2:$C$2629,AV$5)</f>
        <v>0</v>
      </c>
      <c r="AW347" s="13">
        <f>SUMIFS('Retiro Mensual'!$E$2:$E$2629,'Retiro Mensual'!$A$2:$A$2629,AW$4,'Retiro Mensual'!$B$2:$B$2629,$B347,'Retiro Mensual'!$C$2:$C$2629,AW$5)</f>
        <v>0</v>
      </c>
      <c r="AX347" s="13">
        <f>SUMIFS('Retiro Mensual'!$E$2:$E$2629,'Retiro Mensual'!$A$2:$A$2629,AX$4,'Retiro Mensual'!$B$2:$B$2629,$B347,'Retiro Mensual'!$C$2:$C$2629,AX$5)</f>
        <v>0</v>
      </c>
      <c r="AY347" s="14">
        <f>SUMIFS('Retiro Mensual'!$E$2:$E$2629,'Retiro Mensual'!$A$2:$A$2629,AY$4,'Retiro Mensual'!$B$2:$B$2629,$B347,'Retiro Mensual'!$C$2:$C$2629,AY$5)</f>
        <v>0</v>
      </c>
      <c r="AZ347" s="12">
        <f>SUMIFS('Retiro Mensual'!$E$2:$E$2629,'Retiro Mensual'!$A$2:$A$2629,AZ$4,'Retiro Mensual'!$B$2:$B$2629,$B347,'Retiro Mensual'!$C$2:$C$2629,AZ$5)</f>
        <v>0</v>
      </c>
      <c r="BA347" s="13">
        <f>SUMIFS('Retiro Mensual'!$E$2:$E$2629,'Retiro Mensual'!$A$2:$A$2629,BA$4,'Retiro Mensual'!$B$2:$B$2629,$B347,'Retiro Mensual'!$C$2:$C$2629,BA$5)</f>
        <v>0</v>
      </c>
      <c r="BB347" s="13">
        <f>SUMIFS('Retiro Mensual'!$E$2:$E$2629,'Retiro Mensual'!$A$2:$A$2629,BB$4,'Retiro Mensual'!$B$2:$B$2629,$B347,'Retiro Mensual'!$C$2:$C$2629,BB$5)</f>
        <v>0</v>
      </c>
      <c r="BC347" s="13">
        <f>SUMIFS('Retiro Mensual'!$E$2:$E$2629,'Retiro Mensual'!$A$2:$A$2629,BC$4,'Retiro Mensual'!$B$2:$B$2629,$B347,'Retiro Mensual'!$C$2:$C$2629,BC$5)</f>
        <v>0</v>
      </c>
      <c r="BD347" s="13">
        <f>SUMIFS('Retiro Mensual'!$E$2:$E$2629,'Retiro Mensual'!$A$2:$A$2629,BD$4,'Retiro Mensual'!$B$2:$B$2629,$B347,'Retiro Mensual'!$C$2:$C$2629,BD$5)</f>
        <v>0</v>
      </c>
      <c r="BE347" s="13">
        <f>SUMIFS('Retiro Mensual'!$E$2:$E$2629,'Retiro Mensual'!$A$2:$A$2629,BE$4,'Retiro Mensual'!$B$2:$B$2629,$B347,'Retiro Mensual'!$C$2:$C$2629,BE$5)</f>
        <v>0</v>
      </c>
      <c r="BF347" s="13">
        <f>SUMIFS('Retiro Mensual'!$E$2:$E$2629,'Retiro Mensual'!$A$2:$A$2629,BF$4,'Retiro Mensual'!$B$2:$B$2629,$B347,'Retiro Mensual'!$C$2:$C$2629,BF$5)</f>
        <v>0</v>
      </c>
      <c r="BG347" s="13">
        <f>SUMIFS('Retiro Mensual'!$E$2:$E$2629,'Retiro Mensual'!$A$2:$A$2629,BG$4,'Retiro Mensual'!$B$2:$B$2629,$B347,'Retiro Mensual'!$C$2:$C$2629,BG$5)</f>
        <v>0</v>
      </c>
      <c r="BH347" s="13">
        <f>SUMIFS('Retiro Mensual'!$E$2:$E$2629,'Retiro Mensual'!$A$2:$A$2629,BH$4,'Retiro Mensual'!$B$2:$B$2629,$B347,'Retiro Mensual'!$C$2:$C$2629,BH$5)</f>
        <v>0</v>
      </c>
      <c r="BI347" s="13">
        <f>SUMIFS('Retiro Mensual'!$E$2:$E$2629,'Retiro Mensual'!$A$2:$A$2629,BI$4,'Retiro Mensual'!$B$2:$B$2629,$B347,'Retiro Mensual'!$C$2:$C$2629,BI$5)</f>
        <v>0</v>
      </c>
      <c r="BJ347" s="13">
        <f>SUMIFS('Retiro Mensual'!$E$2:$E$2629,'Retiro Mensual'!$A$2:$A$2629,BJ$4,'Retiro Mensual'!$B$2:$B$2629,$B347,'Retiro Mensual'!$C$2:$C$2629,BJ$5)</f>
        <v>0</v>
      </c>
      <c r="BK347" s="14">
        <f>SUMIFS('Retiro Mensual'!$E$2:$E$2629,'Retiro Mensual'!$A$2:$A$2629,BK$4,'Retiro Mensual'!$B$2:$B$2629,$B347,'Retiro Mensual'!$C$2:$C$2629,BK$5)</f>
        <v>0</v>
      </c>
      <c r="BL347" s="12">
        <f>SUMIFS('Retiro Mensual'!$E$2:$E$2629,'Retiro Mensual'!$A$2:$A$2629,BL$4,'Retiro Mensual'!$B$2:$B$2629,$B347,'Retiro Mensual'!$C$2:$C$2629,BL$5)</f>
        <v>0</v>
      </c>
      <c r="BM347" s="13">
        <f>SUMIFS('Retiro Mensual'!$E$2:$E$2629,'Retiro Mensual'!$A$2:$A$2629,BM$4,'Retiro Mensual'!$B$2:$B$2629,$B347,'Retiro Mensual'!$C$2:$C$2629,BM$5)</f>
        <v>0</v>
      </c>
      <c r="BN347" s="13">
        <f>SUMIFS('Retiro Mensual'!$E$2:$E$2629,'Retiro Mensual'!$A$2:$A$2629,BN$4,'Retiro Mensual'!$B$2:$B$2629,$B347,'Retiro Mensual'!$C$2:$C$2629,BN$5)</f>
        <v>0</v>
      </c>
      <c r="BO347" s="13">
        <f>SUMIFS('Retiro Mensual'!$E$2:$E$2629,'Retiro Mensual'!$A$2:$A$2629,BO$4,'Retiro Mensual'!$B$2:$B$2629,$B347,'Retiro Mensual'!$C$2:$C$2629,BO$5)</f>
        <v>0</v>
      </c>
      <c r="BP347" s="13">
        <f>SUMIFS('Retiro Mensual'!$E$2:$E$2629,'Retiro Mensual'!$A$2:$A$2629,BP$4,'Retiro Mensual'!$B$2:$B$2629,$B347,'Retiro Mensual'!$C$2:$C$2629,BP$5)</f>
        <v>0</v>
      </c>
      <c r="BQ347" s="13">
        <f>SUMIFS('Retiro Mensual'!$E$2:$E$2629,'Retiro Mensual'!$A$2:$A$2629,BQ$4,'Retiro Mensual'!$B$2:$B$2629,$B347,'Retiro Mensual'!$C$2:$C$2629,BQ$5)</f>
        <v>0</v>
      </c>
      <c r="BR347" s="13">
        <f>SUMIFS('Retiro Mensual'!$E$2:$E$2629,'Retiro Mensual'!$A$2:$A$2629,BR$4,'Retiro Mensual'!$B$2:$B$2629,$B347,'Retiro Mensual'!$C$2:$C$2629,BR$5)</f>
        <v>0</v>
      </c>
      <c r="BS347" s="13">
        <f>SUMIFS('Retiro Mensual'!$E$2:$E$2629,'Retiro Mensual'!$A$2:$A$2629,BS$4,'Retiro Mensual'!$B$2:$B$2629,$B347,'Retiro Mensual'!$C$2:$C$2629,BS$5)</f>
        <v>0</v>
      </c>
      <c r="BT347" s="13">
        <f>SUMIFS('Retiro Mensual'!$E$2:$E$2629,'Retiro Mensual'!$A$2:$A$2629,BT$4,'Retiro Mensual'!$B$2:$B$2629,$B347,'Retiro Mensual'!$C$2:$C$2629,BT$5)</f>
        <v>0</v>
      </c>
      <c r="BU347" s="13">
        <f>SUMIFS('Retiro Mensual'!$E$2:$E$2629,'Retiro Mensual'!$A$2:$A$2629,BU$4,'Retiro Mensual'!$B$2:$B$2629,$B347,'Retiro Mensual'!$C$2:$C$2629,BU$5)</f>
        <v>0</v>
      </c>
      <c r="BV347" s="13">
        <f>SUMIFS('Retiro Mensual'!$E$2:$E$2629,'Retiro Mensual'!$A$2:$A$2629,BV$4,'Retiro Mensual'!$B$2:$B$2629,$B347,'Retiro Mensual'!$C$2:$C$2629,BV$5)</f>
        <v>0</v>
      </c>
      <c r="BW347" s="14">
        <f>SUMIFS('Retiro Mensual'!$E$2:$E$2629,'Retiro Mensual'!$A$2:$A$2629,BW$4,'Retiro Mensual'!$B$2:$B$2629,$B347,'Retiro Mensual'!$C$2:$C$2629,BW$5)</f>
        <v>0</v>
      </c>
      <c r="BX347" s="13"/>
      <c r="BY347" s="12">
        <f>SUMIFS('Compra Ventas'!$E$2:$E$2700,'Compra Ventas'!$A$2:$A$2700,BY$4,'Compra Ventas'!$B$2:$B$2700,$B347,'Compra Ventas'!$C$2:$C$2700,BY$5)</f>
        <v>0</v>
      </c>
      <c r="BZ347" s="13">
        <f>SUMIFS('Compra Ventas'!$E$2:$E$2700,'Compra Ventas'!$A$2:$A$2700,BZ$4,'Compra Ventas'!$B$2:$B$2700,$B347,'Compra Ventas'!$C$2:$C$2700,BZ$5)</f>
        <v>0</v>
      </c>
      <c r="CA347" s="13">
        <f>SUMIFS('Compra Ventas'!$E$2:$E$2700,'Compra Ventas'!$A$2:$A$2700,CA$4,'Compra Ventas'!$B$2:$B$2700,$B347,'Compra Ventas'!$C$2:$C$2700,CA$5)</f>
        <v>0</v>
      </c>
      <c r="CB347" s="13">
        <f>SUMIFS('Compra Ventas'!$E$2:$E$2700,'Compra Ventas'!$A$2:$A$2700,CB$4,'Compra Ventas'!$B$2:$B$2700,$B347,'Compra Ventas'!$C$2:$C$2700,CB$5)</f>
        <v>0</v>
      </c>
      <c r="CC347" s="13">
        <f>SUMIFS('Compra Ventas'!$E$2:$E$2700,'Compra Ventas'!$A$2:$A$2700,CC$4,'Compra Ventas'!$B$2:$B$2700,$B347,'Compra Ventas'!$C$2:$C$2700,CC$5)</f>
        <v>0</v>
      </c>
      <c r="CD347" s="13">
        <f>SUMIFS('Compra Ventas'!$E$2:$E$2700,'Compra Ventas'!$A$2:$A$2700,CD$4,'Compra Ventas'!$B$2:$B$2700,$B347,'Compra Ventas'!$C$2:$C$2700,CD$5)</f>
        <v>0</v>
      </c>
      <c r="CE347" s="13">
        <f>SUMIFS('Compra Ventas'!$E$2:$E$2700,'Compra Ventas'!$A$2:$A$2700,CE$4,'Compra Ventas'!$B$2:$B$2700,$B347,'Compra Ventas'!$C$2:$C$2700,CE$5)</f>
        <v>0</v>
      </c>
      <c r="CF347" s="13">
        <f>SUMIFS('Compra Ventas'!$E$2:$E$2700,'Compra Ventas'!$A$2:$A$2700,CF$4,'Compra Ventas'!$B$2:$B$2700,$B347,'Compra Ventas'!$C$2:$C$2700,CF$5)</f>
        <v>0</v>
      </c>
      <c r="CG347" s="13">
        <f>SUMIFS('Compra Ventas'!$E$2:$E$2700,'Compra Ventas'!$A$2:$A$2700,CG$4,'Compra Ventas'!$B$2:$B$2700,$B347,'Compra Ventas'!$C$2:$C$2700,CG$5)</f>
        <v>0</v>
      </c>
      <c r="CH347" s="13">
        <f>SUMIFS('Compra Ventas'!$E$2:$E$2700,'Compra Ventas'!$A$2:$A$2700,CH$4,'Compra Ventas'!$B$2:$B$2700,$B347,'Compra Ventas'!$C$2:$C$2700,CH$5)</f>
        <v>0</v>
      </c>
      <c r="CI347" s="13">
        <f>SUMIFS('Compra Ventas'!$E$2:$E$2700,'Compra Ventas'!$A$2:$A$2700,CI$4,'Compra Ventas'!$B$2:$B$2700,$B347,'Compra Ventas'!$C$2:$C$2700,CI$5)</f>
        <v>0</v>
      </c>
      <c r="CJ347" s="14">
        <f>SUMIFS('Compra Ventas'!$E$2:$E$2700,'Compra Ventas'!$A$2:$A$2700,CJ$4,'Compra Ventas'!$B$2:$B$2700,$B347,'Compra Ventas'!$C$2:$C$2700,CJ$5)</f>
        <v>0</v>
      </c>
      <c r="CK347" s="12">
        <f>SUMIFS('Compra Ventas'!$E$2:$E$2700,'Compra Ventas'!$A$2:$A$2700,CK$4,'Compra Ventas'!$B$2:$B$2700,$B347,'Compra Ventas'!$C$2:$C$2700,CK$5)</f>
        <v>0</v>
      </c>
      <c r="CL347" s="13">
        <f>SUMIFS('Compra Ventas'!$E$2:$E$2700,'Compra Ventas'!$A$2:$A$2700,CL$4,'Compra Ventas'!$B$2:$B$2700,$B347,'Compra Ventas'!$C$2:$C$2700,CL$5)</f>
        <v>0</v>
      </c>
      <c r="CM347" s="13">
        <f>SUMIFS('Compra Ventas'!$E$2:$E$2700,'Compra Ventas'!$A$2:$A$2700,CM$4,'Compra Ventas'!$B$2:$B$2700,$B347,'Compra Ventas'!$C$2:$C$2700,CM$5)</f>
        <v>0</v>
      </c>
      <c r="CN347" s="13">
        <f>SUMIFS('Compra Ventas'!$E$2:$E$2700,'Compra Ventas'!$A$2:$A$2700,CN$4,'Compra Ventas'!$B$2:$B$2700,$B347,'Compra Ventas'!$C$2:$C$2700,CN$5)</f>
        <v>0</v>
      </c>
      <c r="CO347" s="13">
        <f>SUMIFS('Compra Ventas'!$E$2:$E$2700,'Compra Ventas'!$A$2:$A$2700,CO$4,'Compra Ventas'!$B$2:$B$2700,$B347,'Compra Ventas'!$C$2:$C$2700,CO$5)</f>
        <v>0</v>
      </c>
      <c r="CP347" s="13">
        <f>SUMIFS('Compra Ventas'!$E$2:$E$2700,'Compra Ventas'!$A$2:$A$2700,CP$4,'Compra Ventas'!$B$2:$B$2700,$B347,'Compra Ventas'!$C$2:$C$2700,CP$5)</f>
        <v>0</v>
      </c>
      <c r="CQ347" s="13">
        <f>SUMIFS('Compra Ventas'!$E$2:$E$2700,'Compra Ventas'!$A$2:$A$2700,CQ$4,'Compra Ventas'!$B$2:$B$2700,$B347,'Compra Ventas'!$C$2:$C$2700,CQ$5)</f>
        <v>0</v>
      </c>
      <c r="CR347" s="13">
        <f>SUMIFS('Compra Ventas'!$E$2:$E$2700,'Compra Ventas'!$A$2:$A$2700,CR$4,'Compra Ventas'!$B$2:$B$2700,$B347,'Compra Ventas'!$C$2:$C$2700,CR$5)</f>
        <v>0</v>
      </c>
      <c r="CS347" s="13">
        <f>SUMIFS('Compra Ventas'!$E$2:$E$2700,'Compra Ventas'!$A$2:$A$2700,CS$4,'Compra Ventas'!$B$2:$B$2700,$B347,'Compra Ventas'!$C$2:$C$2700,CS$5)</f>
        <v>0</v>
      </c>
      <c r="CT347" s="13">
        <f>SUMIFS('Compra Ventas'!$E$2:$E$2700,'Compra Ventas'!$A$2:$A$2700,CT$4,'Compra Ventas'!$B$2:$B$2700,$B347,'Compra Ventas'!$C$2:$C$2700,CT$5)</f>
        <v>0</v>
      </c>
      <c r="CU347" s="13">
        <f>SUMIFS('Compra Ventas'!$E$2:$E$2700,'Compra Ventas'!$A$2:$A$2700,CU$4,'Compra Ventas'!$B$2:$B$2700,$B347,'Compra Ventas'!$C$2:$C$2700,CU$5)</f>
        <v>0</v>
      </c>
      <c r="CV347" s="14">
        <f>SUMIFS('Compra Ventas'!$E$2:$E$2700,'Compra Ventas'!$A$2:$A$2700,CV$4,'Compra Ventas'!$B$2:$B$2700,$B347,'Compra Ventas'!$C$2:$C$2700,CV$5)</f>
        <v>0</v>
      </c>
      <c r="CW347" s="12">
        <f>SUMIFS('Compra Ventas'!$E$2:$E$2700,'Compra Ventas'!$A$2:$A$2700,CW$4,'Compra Ventas'!$B$2:$B$2700,$B347,'Compra Ventas'!$C$2:$C$2700,CW$5)</f>
        <v>0</v>
      </c>
      <c r="CX347" s="13">
        <f>SUMIFS('Compra Ventas'!$E$2:$E$2700,'Compra Ventas'!$A$2:$A$2700,CX$4,'Compra Ventas'!$B$2:$B$2700,$B347,'Compra Ventas'!$C$2:$C$2700,CX$5)</f>
        <v>0</v>
      </c>
      <c r="CY347" s="13">
        <f>SUMIFS('Compra Ventas'!$E$2:$E$2700,'Compra Ventas'!$A$2:$A$2700,CY$4,'Compra Ventas'!$B$2:$B$2700,$B347,'Compra Ventas'!$C$2:$C$2700,CY$5)</f>
        <v>0</v>
      </c>
      <c r="CZ347" s="13">
        <f>SUMIFS('Compra Ventas'!$E$2:$E$2700,'Compra Ventas'!$A$2:$A$2700,CZ$4,'Compra Ventas'!$B$2:$B$2700,$B347,'Compra Ventas'!$C$2:$C$2700,CZ$5)</f>
        <v>0</v>
      </c>
      <c r="DA347" s="13">
        <f>SUMIFS('Compra Ventas'!$E$2:$E$2700,'Compra Ventas'!$A$2:$A$2700,DA$4,'Compra Ventas'!$B$2:$B$2700,$B347,'Compra Ventas'!$C$2:$C$2700,DA$5)</f>
        <v>0</v>
      </c>
      <c r="DB347" s="13">
        <f>SUMIFS('Compra Ventas'!$E$2:$E$2700,'Compra Ventas'!$A$2:$A$2700,DB$4,'Compra Ventas'!$B$2:$B$2700,$B347,'Compra Ventas'!$C$2:$C$2700,DB$5)</f>
        <v>0</v>
      </c>
      <c r="DC347" s="13">
        <f>SUMIFS('Compra Ventas'!$E$2:$E$2700,'Compra Ventas'!$A$2:$A$2700,DC$4,'Compra Ventas'!$B$2:$B$2700,$B347,'Compra Ventas'!$C$2:$C$2700,DC$5)</f>
        <v>0</v>
      </c>
      <c r="DD347" s="13">
        <f>SUMIFS('Compra Ventas'!$E$2:$E$2700,'Compra Ventas'!$A$2:$A$2700,DD$4,'Compra Ventas'!$B$2:$B$2700,$B347,'Compra Ventas'!$C$2:$C$2700,DD$5)</f>
        <v>0</v>
      </c>
      <c r="DE347" s="13">
        <f>SUMIFS('Compra Ventas'!$E$2:$E$2700,'Compra Ventas'!$A$2:$A$2700,DE$4,'Compra Ventas'!$B$2:$B$2700,$B347,'Compra Ventas'!$C$2:$C$2700,DE$5)</f>
        <v>0</v>
      </c>
      <c r="DF347" s="13">
        <f>SUMIFS('Compra Ventas'!$E$2:$E$2700,'Compra Ventas'!$A$2:$A$2700,DF$4,'Compra Ventas'!$B$2:$B$2700,$B347,'Compra Ventas'!$C$2:$C$2700,DF$5)</f>
        <v>0</v>
      </c>
      <c r="DG347" s="13">
        <f>SUMIFS('Compra Ventas'!$E$2:$E$2700,'Compra Ventas'!$A$2:$A$2700,DG$4,'Compra Ventas'!$B$2:$B$2700,$B347,'Compra Ventas'!$C$2:$C$2700,DG$5)</f>
        <v>0</v>
      </c>
      <c r="DH347" s="14">
        <f>SUMIFS('Compra Ventas'!$E$2:$E$2700,'Compra Ventas'!$A$2:$A$2700,DH$4,'Compra Ventas'!$B$2:$B$2700,$B347,'Compra Ventas'!$C$2:$C$2700,DH$5)</f>
        <v>0</v>
      </c>
      <c r="DI347" s="84"/>
      <c r="DJ347" s="98">
        <f>SUMIFS('Ajuste Ciclado'!D$5:D$47,'Ajuste Ciclado'!$C$5:$C$47,Balance!DJ$4,'Ajuste Ciclado'!$B$5:$B$47,Balance!$B347)</f>
        <v>0</v>
      </c>
      <c r="DK347" s="99">
        <f>SUMIFS('Ajuste Ciclado'!E$5:E$47,'Ajuste Ciclado'!$C$5:$C$47,Balance!DK$4,'Ajuste Ciclado'!$B$5:$B$47,Balance!$B347)</f>
        <v>0</v>
      </c>
      <c r="DL347" s="99">
        <f>SUMIFS('Ajuste Ciclado'!F$5:F$47,'Ajuste Ciclado'!$C$5:$C$47,Balance!DL$4,'Ajuste Ciclado'!$B$5:$B$47,Balance!$B347)</f>
        <v>0</v>
      </c>
      <c r="DM347" s="99">
        <f>SUMIFS('Ajuste Ciclado'!G$5:G$47,'Ajuste Ciclado'!$C$5:$C$47,Balance!DM$4,'Ajuste Ciclado'!$B$5:$B$47,Balance!$B347)</f>
        <v>0</v>
      </c>
      <c r="DN347" s="99">
        <f>SUMIFS('Ajuste Ciclado'!H$5:H$47,'Ajuste Ciclado'!$C$5:$C$47,Balance!DN$4,'Ajuste Ciclado'!$B$5:$B$47,Balance!$B347)</f>
        <v>0</v>
      </c>
      <c r="DO347" s="99">
        <f>SUMIFS('Ajuste Ciclado'!I$5:I$47,'Ajuste Ciclado'!$C$5:$C$47,Balance!DO$4,'Ajuste Ciclado'!$B$5:$B$47,Balance!$B347)</f>
        <v>0</v>
      </c>
      <c r="DP347" s="99">
        <f>SUMIFS('Ajuste Ciclado'!J$5:J$47,'Ajuste Ciclado'!$C$5:$C$47,Balance!DP$4,'Ajuste Ciclado'!$B$5:$B$47,Balance!$B347)</f>
        <v>0</v>
      </c>
      <c r="DQ347" s="99">
        <f>SUMIFS('Ajuste Ciclado'!K$5:K$47,'Ajuste Ciclado'!$C$5:$C$47,Balance!DQ$4,'Ajuste Ciclado'!$B$5:$B$47,Balance!$B347)</f>
        <v>0</v>
      </c>
      <c r="DR347" s="99">
        <f>SUMIFS('Ajuste Ciclado'!L$5:L$47,'Ajuste Ciclado'!$C$5:$C$47,Balance!DR$4,'Ajuste Ciclado'!$B$5:$B$47,Balance!$B347)</f>
        <v>0</v>
      </c>
      <c r="DS347" s="99">
        <f>SUMIFS('Ajuste Ciclado'!M$5:M$47,'Ajuste Ciclado'!$C$5:$C$47,Balance!DS$4,'Ajuste Ciclado'!$B$5:$B$47,Balance!$B347)</f>
        <v>0</v>
      </c>
      <c r="DT347" s="99">
        <f>SUMIFS('Ajuste Ciclado'!N$5:N$47,'Ajuste Ciclado'!$C$5:$C$47,Balance!DT$4,'Ajuste Ciclado'!$B$5:$B$47,Balance!$B347)</f>
        <v>0</v>
      </c>
      <c r="DU347" s="100">
        <f>SUMIFS('Ajuste Ciclado'!O$5:O$47,'Ajuste Ciclado'!$C$5:$C$47,Balance!DU$4,'Ajuste Ciclado'!$B$5:$B$47,Balance!$B347)</f>
        <v>0</v>
      </c>
      <c r="DV347" s="98">
        <f>SUMIFS('Ajuste Ciclado'!D$5:D$47,'Ajuste Ciclado'!$C$5:$C$47,Balance!DV$4,'Ajuste Ciclado'!$B$5:$B$47,Balance!$B347)</f>
        <v>0</v>
      </c>
      <c r="DW347" s="99">
        <f>SUMIFS('Ajuste Ciclado'!E$5:E$47,'Ajuste Ciclado'!$C$5:$C$47,Balance!DW$4,'Ajuste Ciclado'!$B$5:$B$47,Balance!$B347)</f>
        <v>0</v>
      </c>
      <c r="DX347" s="99">
        <f>SUMIFS('Ajuste Ciclado'!F$5:F$47,'Ajuste Ciclado'!$C$5:$C$47,Balance!DX$4,'Ajuste Ciclado'!$B$5:$B$47,Balance!$B347)</f>
        <v>0</v>
      </c>
      <c r="DY347" s="99">
        <f>SUMIFS('Ajuste Ciclado'!G$5:G$47,'Ajuste Ciclado'!$C$5:$C$47,Balance!DY$4,'Ajuste Ciclado'!$B$5:$B$47,Balance!$B347)</f>
        <v>0</v>
      </c>
      <c r="DZ347" s="99">
        <f>SUMIFS('Ajuste Ciclado'!H$5:H$47,'Ajuste Ciclado'!$C$5:$C$47,Balance!DZ$4,'Ajuste Ciclado'!$B$5:$B$47,Balance!$B347)</f>
        <v>0</v>
      </c>
      <c r="EA347" s="99">
        <f>SUMIFS('Ajuste Ciclado'!I$5:I$47,'Ajuste Ciclado'!$C$5:$C$47,Balance!EA$4,'Ajuste Ciclado'!$B$5:$B$47,Balance!$B347)</f>
        <v>0</v>
      </c>
      <c r="EB347" s="99">
        <f>SUMIFS('Ajuste Ciclado'!J$5:J$47,'Ajuste Ciclado'!$C$5:$C$47,Balance!EB$4,'Ajuste Ciclado'!$B$5:$B$47,Balance!$B347)</f>
        <v>0</v>
      </c>
      <c r="EC347" s="99">
        <f>SUMIFS('Ajuste Ciclado'!K$5:K$47,'Ajuste Ciclado'!$C$5:$C$47,Balance!EC$4,'Ajuste Ciclado'!$B$5:$B$47,Balance!$B347)</f>
        <v>0</v>
      </c>
      <c r="ED347" s="99">
        <f>SUMIFS('Ajuste Ciclado'!L$5:L$47,'Ajuste Ciclado'!$C$5:$C$47,Balance!ED$4,'Ajuste Ciclado'!$B$5:$B$47,Balance!$B347)</f>
        <v>0</v>
      </c>
      <c r="EE347" s="99">
        <f>SUMIFS('Ajuste Ciclado'!M$5:M$47,'Ajuste Ciclado'!$C$5:$C$47,Balance!EE$4,'Ajuste Ciclado'!$B$5:$B$47,Balance!$B347)</f>
        <v>0</v>
      </c>
      <c r="EF347" s="99">
        <f>SUMIFS('Ajuste Ciclado'!N$5:N$47,'Ajuste Ciclado'!$C$5:$C$47,Balance!EF$4,'Ajuste Ciclado'!$B$5:$B$47,Balance!$B347)</f>
        <v>0</v>
      </c>
      <c r="EG347" s="100">
        <f>SUMIFS('Ajuste Ciclado'!O$5:O$47,'Ajuste Ciclado'!$C$5:$C$47,Balance!EG$4,'Ajuste Ciclado'!$B$5:$B$47,Balance!$B347)</f>
        <v>0</v>
      </c>
      <c r="EH347" s="98">
        <f>SUMIFS('Ajuste Ciclado'!D$5:D$47,'Ajuste Ciclado'!$C$5:$C$47,Balance!EH$4,'Ajuste Ciclado'!$B$5:$B$47,Balance!$B347)</f>
        <v>0</v>
      </c>
      <c r="EI347" s="99">
        <f>SUMIFS('Ajuste Ciclado'!E$5:E$47,'Ajuste Ciclado'!$C$5:$C$47,Balance!EI$4,'Ajuste Ciclado'!$B$5:$B$47,Balance!$B347)</f>
        <v>0</v>
      </c>
      <c r="EJ347" s="99">
        <f>SUMIFS('Ajuste Ciclado'!F$5:F$47,'Ajuste Ciclado'!$C$5:$C$47,Balance!EJ$4,'Ajuste Ciclado'!$B$5:$B$47,Balance!$B347)</f>
        <v>0</v>
      </c>
      <c r="EK347" s="99">
        <f>SUMIFS('Ajuste Ciclado'!G$5:G$47,'Ajuste Ciclado'!$C$5:$C$47,Balance!EK$4,'Ajuste Ciclado'!$B$5:$B$47,Balance!$B347)</f>
        <v>0</v>
      </c>
      <c r="EL347" s="99">
        <f>SUMIFS('Ajuste Ciclado'!H$5:H$47,'Ajuste Ciclado'!$C$5:$C$47,Balance!EL$4,'Ajuste Ciclado'!$B$5:$B$47,Balance!$B347)</f>
        <v>0</v>
      </c>
      <c r="EM347" s="99">
        <f>SUMIFS('Ajuste Ciclado'!I$5:I$47,'Ajuste Ciclado'!$C$5:$C$47,Balance!EM$4,'Ajuste Ciclado'!$B$5:$B$47,Balance!$B347)</f>
        <v>0</v>
      </c>
      <c r="EN347" s="99">
        <f>SUMIFS('Ajuste Ciclado'!J$5:J$47,'Ajuste Ciclado'!$C$5:$C$47,Balance!EN$4,'Ajuste Ciclado'!$B$5:$B$47,Balance!$B347)</f>
        <v>0</v>
      </c>
      <c r="EO347" s="99">
        <f>SUMIFS('Ajuste Ciclado'!K$5:K$47,'Ajuste Ciclado'!$C$5:$C$47,Balance!EO$4,'Ajuste Ciclado'!$B$5:$B$47,Balance!$B347)</f>
        <v>0</v>
      </c>
      <c r="EP347" s="99">
        <f>SUMIFS('Ajuste Ciclado'!L$5:L$47,'Ajuste Ciclado'!$C$5:$C$47,Balance!EP$4,'Ajuste Ciclado'!$B$5:$B$47,Balance!$B347)</f>
        <v>0</v>
      </c>
      <c r="EQ347" s="99">
        <f>SUMIFS('Ajuste Ciclado'!M$5:M$47,'Ajuste Ciclado'!$C$5:$C$47,Balance!EQ$4,'Ajuste Ciclado'!$B$5:$B$47,Balance!$B347)</f>
        <v>0</v>
      </c>
      <c r="ER347" s="99">
        <f>SUMIFS('Ajuste Ciclado'!N$5:N$47,'Ajuste Ciclado'!$C$5:$C$47,Balance!ER$4,'Ajuste Ciclado'!$B$5:$B$47,Balance!$B347)</f>
        <v>0</v>
      </c>
      <c r="ES347" s="100">
        <f>SUMIFS('Ajuste Ciclado'!O$5:O$47,'Ajuste Ciclado'!$C$5:$C$47,Balance!ES$4,'Ajuste Ciclado'!$B$5:$B$47,Balance!$B347)</f>
        <v>0</v>
      </c>
      <c r="ET347" s="84"/>
      <c r="EU347" s="12">
        <f t="shared" si="428"/>
        <v>81783.002779881266</v>
      </c>
      <c r="EV347" s="13">
        <f t="shared" si="393"/>
        <v>43724.587929518493</v>
      </c>
      <c r="EW347" s="13">
        <f t="shared" si="394"/>
        <v>67917.032074450239</v>
      </c>
      <c r="EX347" s="13">
        <f t="shared" si="395"/>
        <v>45340.645754661316</v>
      </c>
      <c r="EY347" s="13">
        <f t="shared" si="396"/>
        <v>28383.831077272109</v>
      </c>
      <c r="EZ347" s="13">
        <f t="shared" si="397"/>
        <v>26575.16210573677</v>
      </c>
      <c r="FA347" s="13">
        <f t="shared" si="398"/>
        <v>30198.593534824711</v>
      </c>
      <c r="FB347" s="13">
        <f t="shared" si="399"/>
        <v>24422.268152315239</v>
      </c>
      <c r="FC347" s="13">
        <f t="shared" si="400"/>
        <v>24151.698527781591</v>
      </c>
      <c r="FD347" s="13">
        <f t="shared" si="401"/>
        <v>12899.305898217161</v>
      </c>
      <c r="FE347" s="13">
        <f t="shared" si="402"/>
        <v>4389.093446805462</v>
      </c>
      <c r="FF347" s="14">
        <f t="shared" si="403"/>
        <v>8228.3027006417869</v>
      </c>
      <c r="FG347" s="12">
        <f t="shared" si="404"/>
        <v>81938.492447474622</v>
      </c>
      <c r="FH347" s="13">
        <f t="shared" si="405"/>
        <v>43931.967903178258</v>
      </c>
      <c r="FI347" s="13">
        <f t="shared" si="406"/>
        <v>68642.855254382142</v>
      </c>
      <c r="FJ347" s="13">
        <f t="shared" si="407"/>
        <v>49032.528167397257</v>
      </c>
      <c r="FK347" s="13">
        <f t="shared" si="408"/>
        <v>28038.027146466029</v>
      </c>
      <c r="FL347" s="13">
        <f t="shared" si="409"/>
        <v>26876.125229612189</v>
      </c>
      <c r="FM347" s="13">
        <f t="shared" si="410"/>
        <v>31822.689249029321</v>
      </c>
      <c r="FN347" s="13">
        <f t="shared" si="411"/>
        <v>25299.249190474209</v>
      </c>
      <c r="FO347" s="13">
        <f t="shared" si="412"/>
        <v>28259.497717298858</v>
      </c>
      <c r="FP347" s="13">
        <f t="shared" si="413"/>
        <v>18106.32401295708</v>
      </c>
      <c r="FQ347" s="13">
        <f t="shared" si="414"/>
        <v>18749.333420068091</v>
      </c>
      <c r="FR347" s="14">
        <f t="shared" si="415"/>
        <v>30192.1016360006</v>
      </c>
      <c r="FS347" s="12">
        <f t="shared" si="416"/>
        <v>81984.332311623861</v>
      </c>
      <c r="FT347" s="13">
        <f t="shared" si="417"/>
        <v>44028.091375261261</v>
      </c>
      <c r="FU347" s="13">
        <f t="shared" si="418"/>
        <v>68441.051116010116</v>
      </c>
      <c r="FV347" s="13">
        <f t="shared" si="419"/>
        <v>48617.961156504221</v>
      </c>
      <c r="FW347" s="13">
        <f t="shared" si="420"/>
        <v>28955.597349758718</v>
      </c>
      <c r="FX347" s="13">
        <f t="shared" si="421"/>
        <v>28492.516382893318</v>
      </c>
      <c r="FY347" s="13">
        <f t="shared" si="422"/>
        <v>34353.42576688627</v>
      </c>
      <c r="FZ347" s="13">
        <f t="shared" si="423"/>
        <v>27925.038082432271</v>
      </c>
      <c r="GA347" s="13">
        <f t="shared" si="424"/>
        <v>26743.525514450332</v>
      </c>
      <c r="GB347" s="13">
        <f t="shared" si="425"/>
        <v>36040.130407611832</v>
      </c>
      <c r="GC347" s="13">
        <f t="shared" si="426"/>
        <v>34797.640837954808</v>
      </c>
      <c r="GD347" s="14">
        <f t="shared" si="427"/>
        <v>42417.395605899059</v>
      </c>
      <c r="GE347" s="84"/>
      <c r="GF347" s="12">
        <f t="shared" si="429"/>
        <v>398013.52398210613</v>
      </c>
      <c r="GG347" s="13">
        <f t="shared" si="429"/>
        <v>450889.1913743387</v>
      </c>
      <c r="GH347" s="14">
        <f t="shared" si="429"/>
        <v>502796.70590728609</v>
      </c>
      <c r="GI347" s="6">
        <f t="shared" si="430"/>
        <v>1</v>
      </c>
      <c r="GJ347" s="12">
        <f t="shared" si="431"/>
        <v>0</v>
      </c>
      <c r="GK347" s="13">
        <f t="shared" si="432"/>
        <v>0</v>
      </c>
      <c r="GL347" s="14">
        <f t="shared" si="433"/>
        <v>0</v>
      </c>
      <c r="GM347" s="84"/>
      <c r="GN347" s="66">
        <f t="shared" si="434"/>
        <v>0</v>
      </c>
      <c r="GO347" s="84"/>
      <c r="GP347" s="63" t="str" cm="1">
        <f t="array" ref="GP347">INDEX($GF$4:$GH$4,1,GI347)</f>
        <v>Sample 1</v>
      </c>
      <c r="GQ347" s="12">
        <f t="shared" si="385"/>
        <v>4389.093446805462</v>
      </c>
      <c r="GR347" s="13">
        <f t="shared" si="385"/>
        <v>8228.3027006417869</v>
      </c>
      <c r="GS347" s="14">
        <f t="shared" si="385"/>
        <v>12899.305898217161</v>
      </c>
      <c r="GT347" s="12">
        <f t="shared" si="386"/>
        <v>18106.32401295708</v>
      </c>
      <c r="GU347" s="13">
        <f t="shared" si="386"/>
        <v>18749.333420068091</v>
      </c>
      <c r="GV347" s="14">
        <f t="shared" si="386"/>
        <v>25299.249190474209</v>
      </c>
      <c r="GW347" s="12">
        <f t="shared" si="387"/>
        <v>26743.525514450332</v>
      </c>
      <c r="GX347" s="13">
        <f t="shared" si="387"/>
        <v>27925.038082432271</v>
      </c>
      <c r="GY347" s="14">
        <f t="shared" si="387"/>
        <v>28492.516382893318</v>
      </c>
      <c r="GZ347" s="84" t="str">
        <f t="shared" si="390"/>
        <v>Sample 1</v>
      </c>
      <c r="HA347" s="12">
        <f t="shared" si="435"/>
        <v>0</v>
      </c>
      <c r="HB347" s="13">
        <f t="shared" si="435"/>
        <v>0</v>
      </c>
      <c r="HC347" s="14">
        <f t="shared" si="435"/>
        <v>0</v>
      </c>
      <c r="HD347" s="6">
        <f t="shared" si="391"/>
        <v>0</v>
      </c>
      <c r="HE347" s="84" t="str">
        <f t="shared" si="392"/>
        <v>Ok</v>
      </c>
    </row>
    <row r="348" spans="2:213" hidden="1" x14ac:dyDescent="0.3">
      <c r="B348" s="84" t="s">
        <v>152</v>
      </c>
      <c r="C348" s="12">
        <f>SUMIFS(Inyecciones!$E$2:$E$14185,Inyecciones!$A$2:$A$14185,Balance!C$4,Inyecciones!$B$2:$B$14185,Balance!$B348,Inyecciones!$C$2:$C$14185,Balance!C$5)</f>
        <v>45604.310364087192</v>
      </c>
      <c r="D348" s="13">
        <f>SUMIFS(Inyecciones!$E$2:$E$14185,Inyecciones!$A$2:$A$14185,Balance!D$4,Inyecciones!$B$2:$B$14185,Balance!$B348,Inyecciones!$C$2:$C$14185,Balance!D$5)</f>
        <v>41781.973302246653</v>
      </c>
      <c r="E348" s="13">
        <f>SUMIFS(Inyecciones!$E$2:$E$14185,Inyecciones!$A$2:$A$14185,Balance!E$4,Inyecciones!$B$2:$B$14185,Balance!$B348,Inyecciones!$C$2:$C$14185,Balance!E$5)</f>
        <v>42642.147987399512</v>
      </c>
      <c r="F348" s="13">
        <f>SUMIFS(Inyecciones!$E$2:$E$14185,Inyecciones!$A$2:$A$14185,Balance!F$4,Inyecciones!$B$2:$B$14185,Balance!$B348,Inyecciones!$C$2:$C$14185,Balance!F$5)</f>
        <v>30384.18180078287</v>
      </c>
      <c r="G348" s="13">
        <f>SUMIFS(Inyecciones!$E$2:$E$14185,Inyecciones!$A$2:$A$14185,Balance!G$4,Inyecciones!$B$2:$B$14185,Balance!$B348,Inyecciones!$C$2:$C$14185,Balance!G$5)</f>
        <v>20570.934072766991</v>
      </c>
      <c r="H348" s="13">
        <f>SUMIFS(Inyecciones!$E$2:$E$14185,Inyecciones!$A$2:$A$14185,Balance!H$4,Inyecciones!$B$2:$B$14185,Balance!$B348,Inyecciones!$C$2:$C$14185,Balance!H$5)</f>
        <v>19088.682034119509</v>
      </c>
      <c r="I348" s="13">
        <f>SUMIFS(Inyecciones!$E$2:$E$14185,Inyecciones!$A$2:$A$14185,Balance!I$4,Inyecciones!$B$2:$B$14185,Balance!$B348,Inyecciones!$C$2:$C$14185,Balance!I$5)</f>
        <v>22188.338511417951</v>
      </c>
      <c r="J348" s="13">
        <f>SUMIFS(Inyecciones!$E$2:$E$14185,Inyecciones!$A$2:$A$14185,Balance!J$4,Inyecciones!$B$2:$B$14185,Balance!$B348,Inyecciones!$C$2:$C$14185,Balance!J$5)</f>
        <v>22440.190555090219</v>
      </c>
      <c r="K348" s="13">
        <f>SUMIFS(Inyecciones!$E$2:$E$14185,Inyecciones!$A$2:$A$14185,Balance!K$4,Inyecciones!$B$2:$B$14185,Balance!$B348,Inyecciones!$C$2:$C$14185,Balance!K$5)</f>
        <v>18114.571611017182</v>
      </c>
      <c r="L348" s="13">
        <f>SUMIFS(Inyecciones!$E$2:$E$14185,Inyecciones!$A$2:$A$14185,Balance!L$4,Inyecciones!$B$2:$B$14185,Balance!$B348,Inyecciones!$C$2:$C$14185,Balance!L$5)</f>
        <v>5870.3081944089281</v>
      </c>
      <c r="M348" s="13">
        <f>SUMIFS(Inyecciones!$E$2:$E$14185,Inyecciones!$A$2:$A$14185,Balance!M$4,Inyecciones!$B$2:$B$14185,Balance!$B348,Inyecciones!$C$2:$C$14185,Balance!M$5)</f>
        <v>1392.1635508436541</v>
      </c>
      <c r="N348" s="14">
        <f>SUMIFS(Inyecciones!$E$2:$E$14185,Inyecciones!$A$2:$A$14185,Balance!N$4,Inyecciones!$B$2:$B$14185,Balance!$B348,Inyecciones!$C$2:$C$14185,Balance!N$5)</f>
        <v>2921.829344998514</v>
      </c>
      <c r="O348" s="12">
        <f>SUMIFS(Inyecciones!$E$2:$E$14185,Inyecciones!$A$2:$A$14185,Balance!O$4,Inyecciones!$B$2:$B$14185,Balance!$B348,Inyecciones!$C$2:$C$14185,Balance!O$5)</f>
        <v>45695.505200709187</v>
      </c>
      <c r="P348" s="13">
        <f>SUMIFS(Inyecciones!$E$2:$E$14185,Inyecciones!$A$2:$A$14185,Balance!P$4,Inyecciones!$B$2:$B$14185,Balance!$B348,Inyecciones!$C$2:$C$14185,Balance!P$5)</f>
        <v>41979.921770653047</v>
      </c>
      <c r="Q348" s="13">
        <f>SUMIFS(Inyecciones!$E$2:$E$14185,Inyecciones!$A$2:$A$14185,Balance!Q$4,Inyecciones!$B$2:$B$14185,Balance!$B348,Inyecciones!$C$2:$C$14185,Balance!Q$5)</f>
        <v>43113.757528244758</v>
      </c>
      <c r="R348" s="13">
        <f>SUMIFS(Inyecciones!$E$2:$E$14185,Inyecciones!$A$2:$A$14185,Balance!R$4,Inyecciones!$B$2:$B$14185,Balance!$B348,Inyecciones!$C$2:$C$14185,Balance!R$5)</f>
        <v>32993.483714224967</v>
      </c>
      <c r="S348" s="13">
        <f>SUMIFS(Inyecciones!$E$2:$E$14185,Inyecciones!$A$2:$A$14185,Balance!S$4,Inyecciones!$B$2:$B$14185,Balance!$B348,Inyecciones!$C$2:$C$14185,Balance!S$5)</f>
        <v>20317.073462894688</v>
      </c>
      <c r="T348" s="13">
        <f>SUMIFS(Inyecciones!$E$2:$E$14185,Inyecciones!$A$2:$A$14185,Balance!T$4,Inyecciones!$B$2:$B$14185,Balance!$B348,Inyecciones!$C$2:$C$14185,Balance!T$5)</f>
        <v>19306.79215564379</v>
      </c>
      <c r="U348" s="13">
        <f>SUMIFS(Inyecciones!$E$2:$E$14185,Inyecciones!$A$2:$A$14185,Balance!U$4,Inyecciones!$B$2:$B$14185,Balance!$B348,Inyecciones!$C$2:$C$14185,Balance!U$5)</f>
        <v>23380.18613165514</v>
      </c>
      <c r="V348" s="13">
        <f>SUMIFS(Inyecciones!$E$2:$E$14185,Inyecciones!$A$2:$A$14185,Balance!V$4,Inyecciones!$B$2:$B$14185,Balance!$B348,Inyecciones!$C$2:$C$14185,Balance!V$5)</f>
        <v>23321.066012913121</v>
      </c>
      <c r="W348" s="13">
        <f>SUMIFS(Inyecciones!$E$2:$E$14185,Inyecciones!$A$2:$A$14185,Balance!W$4,Inyecciones!$B$2:$B$14185,Balance!$B348,Inyecciones!$C$2:$C$14185,Balance!W$5)</f>
        <v>21088.808859642832</v>
      </c>
      <c r="X348" s="13">
        <f>SUMIFS(Inyecciones!$E$2:$E$14185,Inyecciones!$A$2:$A$14185,Balance!X$4,Inyecciones!$B$2:$B$14185,Balance!$B348,Inyecciones!$C$2:$C$14185,Balance!X$5)</f>
        <v>8605.3177975188264</v>
      </c>
      <c r="Y348" s="13">
        <f>SUMIFS(Inyecciones!$E$2:$E$14185,Inyecciones!$A$2:$A$14185,Balance!Y$4,Inyecciones!$B$2:$B$14185,Balance!$B348,Inyecciones!$C$2:$C$14185,Balance!Y$5)</f>
        <v>13553.8778619479</v>
      </c>
      <c r="Z348" s="14">
        <f>SUMIFS(Inyecciones!$E$2:$E$14185,Inyecciones!$A$2:$A$14185,Balance!Z$4,Inyecciones!$B$2:$B$14185,Balance!$B348,Inyecciones!$C$2:$C$14185,Balance!Z$5)</f>
        <v>17455.752844275521</v>
      </c>
      <c r="AA348" s="12">
        <f>SUMIFS(Inyecciones!$E$2:$E$14185,Inyecciones!$A$2:$A$14185,Balance!AA$4,Inyecciones!$B$2:$B$14185,Balance!$B348,Inyecciones!$C$2:$C$14185,Balance!AA$5)</f>
        <v>45721.82950567318</v>
      </c>
      <c r="AB348" s="13">
        <f>SUMIFS(Inyecciones!$E$2:$E$14185,Inyecciones!$A$2:$A$14185,Balance!AB$4,Inyecciones!$B$2:$B$14185,Balance!$B348,Inyecciones!$C$2:$C$14185,Balance!AB$5)</f>
        <v>42058.964367094937</v>
      </c>
      <c r="AC348" s="13">
        <f>SUMIFS(Inyecciones!$E$2:$E$14185,Inyecciones!$A$2:$A$14185,Balance!AC$4,Inyecciones!$B$2:$B$14185,Balance!$B348,Inyecciones!$C$2:$C$14185,Balance!AC$5)</f>
        <v>42976.870383691457</v>
      </c>
      <c r="AD348" s="13">
        <f>SUMIFS(Inyecciones!$E$2:$E$14185,Inyecciones!$A$2:$A$14185,Balance!AD$4,Inyecciones!$B$2:$B$14185,Balance!$B348,Inyecciones!$C$2:$C$14185,Balance!AD$5)</f>
        <v>32708.577572759681</v>
      </c>
      <c r="AE348" s="13">
        <f>SUMIFS(Inyecciones!$E$2:$E$14185,Inyecciones!$A$2:$A$14185,Balance!AE$4,Inyecciones!$B$2:$B$14185,Balance!$B348,Inyecciones!$C$2:$C$14185,Balance!AE$5)</f>
        <v>20990.329227272861</v>
      </c>
      <c r="AF348" s="13">
        <f>SUMIFS(Inyecciones!$E$2:$E$14185,Inyecciones!$A$2:$A$14185,Balance!AF$4,Inyecciones!$B$2:$B$14185,Balance!$B348,Inyecciones!$C$2:$C$14185,Balance!AF$5)</f>
        <v>20480.178181236519</v>
      </c>
      <c r="AG348" s="13">
        <f>SUMIFS(Inyecciones!$E$2:$E$14185,Inyecciones!$A$2:$A$14185,Balance!AG$4,Inyecciones!$B$2:$B$14185,Balance!$B348,Inyecciones!$C$2:$C$14185,Balance!AG$5)</f>
        <v>25210.836247342861</v>
      </c>
      <c r="AH348" s="13">
        <f>SUMIFS(Inyecciones!$E$2:$E$14185,Inyecciones!$A$2:$A$14185,Balance!AH$4,Inyecciones!$B$2:$B$14185,Balance!$B348,Inyecciones!$C$2:$C$14185,Balance!AH$5)</f>
        <v>25775.004532690142</v>
      </c>
      <c r="AI348" s="13">
        <f>SUMIFS(Inyecciones!$E$2:$E$14185,Inyecciones!$A$2:$A$14185,Balance!AI$4,Inyecciones!$B$2:$B$14185,Balance!$B348,Inyecciones!$C$2:$C$14185,Balance!AI$5)</f>
        <v>20035.930182730419</v>
      </c>
      <c r="AJ348" s="13">
        <f>SUMIFS(Inyecciones!$E$2:$E$14185,Inyecciones!$A$2:$A$14185,Balance!AJ$4,Inyecciones!$B$2:$B$14185,Balance!$B348,Inyecciones!$C$2:$C$14185,Balance!AJ$5)</f>
        <v>18568.766736780792</v>
      </c>
      <c r="AK348" s="13">
        <f>SUMIFS(Inyecciones!$E$2:$E$14185,Inyecciones!$A$2:$A$14185,Balance!AK$4,Inyecciones!$B$2:$B$14185,Balance!$B348,Inyecciones!$C$2:$C$14185,Balance!AK$5)</f>
        <v>27104.946776490029</v>
      </c>
      <c r="AL348" s="14">
        <f>SUMIFS(Inyecciones!$E$2:$E$14185,Inyecciones!$A$2:$A$14185,Balance!AL$4,Inyecciones!$B$2:$B$14185,Balance!$B348,Inyecciones!$C$2:$C$14185,Balance!AL$5)</f>
        <v>25266.90735158907</v>
      </c>
      <c r="AM348" s="13"/>
      <c r="AN348" s="12">
        <f>SUMIFS('Retiro Mensual'!$E$2:$E$2629,'Retiro Mensual'!$A$2:$A$2629,AN$4,'Retiro Mensual'!$B$2:$B$2629,$B348,'Retiro Mensual'!$C$2:$C$2629,AN$5)</f>
        <v>0</v>
      </c>
      <c r="AO348" s="13">
        <f>SUMIFS('Retiro Mensual'!$E$2:$E$2629,'Retiro Mensual'!$A$2:$A$2629,AO$4,'Retiro Mensual'!$B$2:$B$2629,$B348,'Retiro Mensual'!$C$2:$C$2629,AO$5)</f>
        <v>0</v>
      </c>
      <c r="AP348" s="13">
        <f>SUMIFS('Retiro Mensual'!$E$2:$E$2629,'Retiro Mensual'!$A$2:$A$2629,AP$4,'Retiro Mensual'!$B$2:$B$2629,$B348,'Retiro Mensual'!$C$2:$C$2629,AP$5)</f>
        <v>0</v>
      </c>
      <c r="AQ348" s="13">
        <f>SUMIFS('Retiro Mensual'!$E$2:$E$2629,'Retiro Mensual'!$A$2:$A$2629,AQ$4,'Retiro Mensual'!$B$2:$B$2629,$B348,'Retiro Mensual'!$C$2:$C$2629,AQ$5)</f>
        <v>0</v>
      </c>
      <c r="AR348" s="13">
        <f>SUMIFS('Retiro Mensual'!$E$2:$E$2629,'Retiro Mensual'!$A$2:$A$2629,AR$4,'Retiro Mensual'!$B$2:$B$2629,$B348,'Retiro Mensual'!$C$2:$C$2629,AR$5)</f>
        <v>0</v>
      </c>
      <c r="AS348" s="13">
        <f>SUMIFS('Retiro Mensual'!$E$2:$E$2629,'Retiro Mensual'!$A$2:$A$2629,AS$4,'Retiro Mensual'!$B$2:$B$2629,$B348,'Retiro Mensual'!$C$2:$C$2629,AS$5)</f>
        <v>0</v>
      </c>
      <c r="AT348" s="13">
        <f>SUMIFS('Retiro Mensual'!$E$2:$E$2629,'Retiro Mensual'!$A$2:$A$2629,AT$4,'Retiro Mensual'!$B$2:$B$2629,$B348,'Retiro Mensual'!$C$2:$C$2629,AT$5)</f>
        <v>0</v>
      </c>
      <c r="AU348" s="13">
        <f>SUMIFS('Retiro Mensual'!$E$2:$E$2629,'Retiro Mensual'!$A$2:$A$2629,AU$4,'Retiro Mensual'!$B$2:$B$2629,$B348,'Retiro Mensual'!$C$2:$C$2629,AU$5)</f>
        <v>0</v>
      </c>
      <c r="AV348" s="13">
        <f>SUMIFS('Retiro Mensual'!$E$2:$E$2629,'Retiro Mensual'!$A$2:$A$2629,AV$4,'Retiro Mensual'!$B$2:$B$2629,$B348,'Retiro Mensual'!$C$2:$C$2629,AV$5)</f>
        <v>0</v>
      </c>
      <c r="AW348" s="13">
        <f>SUMIFS('Retiro Mensual'!$E$2:$E$2629,'Retiro Mensual'!$A$2:$A$2629,AW$4,'Retiro Mensual'!$B$2:$B$2629,$B348,'Retiro Mensual'!$C$2:$C$2629,AW$5)</f>
        <v>0</v>
      </c>
      <c r="AX348" s="13">
        <f>SUMIFS('Retiro Mensual'!$E$2:$E$2629,'Retiro Mensual'!$A$2:$A$2629,AX$4,'Retiro Mensual'!$B$2:$B$2629,$B348,'Retiro Mensual'!$C$2:$C$2629,AX$5)</f>
        <v>0</v>
      </c>
      <c r="AY348" s="14">
        <f>SUMIFS('Retiro Mensual'!$E$2:$E$2629,'Retiro Mensual'!$A$2:$A$2629,AY$4,'Retiro Mensual'!$B$2:$B$2629,$B348,'Retiro Mensual'!$C$2:$C$2629,AY$5)</f>
        <v>0</v>
      </c>
      <c r="AZ348" s="12">
        <f>SUMIFS('Retiro Mensual'!$E$2:$E$2629,'Retiro Mensual'!$A$2:$A$2629,AZ$4,'Retiro Mensual'!$B$2:$B$2629,$B348,'Retiro Mensual'!$C$2:$C$2629,AZ$5)</f>
        <v>0</v>
      </c>
      <c r="BA348" s="13">
        <f>SUMIFS('Retiro Mensual'!$E$2:$E$2629,'Retiro Mensual'!$A$2:$A$2629,BA$4,'Retiro Mensual'!$B$2:$B$2629,$B348,'Retiro Mensual'!$C$2:$C$2629,BA$5)</f>
        <v>0</v>
      </c>
      <c r="BB348" s="13">
        <f>SUMIFS('Retiro Mensual'!$E$2:$E$2629,'Retiro Mensual'!$A$2:$A$2629,BB$4,'Retiro Mensual'!$B$2:$B$2629,$B348,'Retiro Mensual'!$C$2:$C$2629,BB$5)</f>
        <v>0</v>
      </c>
      <c r="BC348" s="13">
        <f>SUMIFS('Retiro Mensual'!$E$2:$E$2629,'Retiro Mensual'!$A$2:$A$2629,BC$4,'Retiro Mensual'!$B$2:$B$2629,$B348,'Retiro Mensual'!$C$2:$C$2629,BC$5)</f>
        <v>0</v>
      </c>
      <c r="BD348" s="13">
        <f>SUMIFS('Retiro Mensual'!$E$2:$E$2629,'Retiro Mensual'!$A$2:$A$2629,BD$4,'Retiro Mensual'!$B$2:$B$2629,$B348,'Retiro Mensual'!$C$2:$C$2629,BD$5)</f>
        <v>0</v>
      </c>
      <c r="BE348" s="13">
        <f>SUMIFS('Retiro Mensual'!$E$2:$E$2629,'Retiro Mensual'!$A$2:$A$2629,BE$4,'Retiro Mensual'!$B$2:$B$2629,$B348,'Retiro Mensual'!$C$2:$C$2629,BE$5)</f>
        <v>0</v>
      </c>
      <c r="BF348" s="13">
        <f>SUMIFS('Retiro Mensual'!$E$2:$E$2629,'Retiro Mensual'!$A$2:$A$2629,BF$4,'Retiro Mensual'!$B$2:$B$2629,$B348,'Retiro Mensual'!$C$2:$C$2629,BF$5)</f>
        <v>0</v>
      </c>
      <c r="BG348" s="13">
        <f>SUMIFS('Retiro Mensual'!$E$2:$E$2629,'Retiro Mensual'!$A$2:$A$2629,BG$4,'Retiro Mensual'!$B$2:$B$2629,$B348,'Retiro Mensual'!$C$2:$C$2629,BG$5)</f>
        <v>0</v>
      </c>
      <c r="BH348" s="13">
        <f>SUMIFS('Retiro Mensual'!$E$2:$E$2629,'Retiro Mensual'!$A$2:$A$2629,BH$4,'Retiro Mensual'!$B$2:$B$2629,$B348,'Retiro Mensual'!$C$2:$C$2629,BH$5)</f>
        <v>0</v>
      </c>
      <c r="BI348" s="13">
        <f>SUMIFS('Retiro Mensual'!$E$2:$E$2629,'Retiro Mensual'!$A$2:$A$2629,BI$4,'Retiro Mensual'!$B$2:$B$2629,$B348,'Retiro Mensual'!$C$2:$C$2629,BI$5)</f>
        <v>0</v>
      </c>
      <c r="BJ348" s="13">
        <f>SUMIFS('Retiro Mensual'!$E$2:$E$2629,'Retiro Mensual'!$A$2:$A$2629,BJ$4,'Retiro Mensual'!$B$2:$B$2629,$B348,'Retiro Mensual'!$C$2:$C$2629,BJ$5)</f>
        <v>0</v>
      </c>
      <c r="BK348" s="14">
        <f>SUMIFS('Retiro Mensual'!$E$2:$E$2629,'Retiro Mensual'!$A$2:$A$2629,BK$4,'Retiro Mensual'!$B$2:$B$2629,$B348,'Retiro Mensual'!$C$2:$C$2629,BK$5)</f>
        <v>0</v>
      </c>
      <c r="BL348" s="12">
        <f>SUMIFS('Retiro Mensual'!$E$2:$E$2629,'Retiro Mensual'!$A$2:$A$2629,BL$4,'Retiro Mensual'!$B$2:$B$2629,$B348,'Retiro Mensual'!$C$2:$C$2629,BL$5)</f>
        <v>0</v>
      </c>
      <c r="BM348" s="13">
        <f>SUMIFS('Retiro Mensual'!$E$2:$E$2629,'Retiro Mensual'!$A$2:$A$2629,BM$4,'Retiro Mensual'!$B$2:$B$2629,$B348,'Retiro Mensual'!$C$2:$C$2629,BM$5)</f>
        <v>0</v>
      </c>
      <c r="BN348" s="13">
        <f>SUMIFS('Retiro Mensual'!$E$2:$E$2629,'Retiro Mensual'!$A$2:$A$2629,BN$4,'Retiro Mensual'!$B$2:$B$2629,$B348,'Retiro Mensual'!$C$2:$C$2629,BN$5)</f>
        <v>0</v>
      </c>
      <c r="BO348" s="13">
        <f>SUMIFS('Retiro Mensual'!$E$2:$E$2629,'Retiro Mensual'!$A$2:$A$2629,BO$4,'Retiro Mensual'!$B$2:$B$2629,$B348,'Retiro Mensual'!$C$2:$C$2629,BO$5)</f>
        <v>0</v>
      </c>
      <c r="BP348" s="13">
        <f>SUMIFS('Retiro Mensual'!$E$2:$E$2629,'Retiro Mensual'!$A$2:$A$2629,BP$4,'Retiro Mensual'!$B$2:$B$2629,$B348,'Retiro Mensual'!$C$2:$C$2629,BP$5)</f>
        <v>0</v>
      </c>
      <c r="BQ348" s="13">
        <f>SUMIFS('Retiro Mensual'!$E$2:$E$2629,'Retiro Mensual'!$A$2:$A$2629,BQ$4,'Retiro Mensual'!$B$2:$B$2629,$B348,'Retiro Mensual'!$C$2:$C$2629,BQ$5)</f>
        <v>0</v>
      </c>
      <c r="BR348" s="13">
        <f>SUMIFS('Retiro Mensual'!$E$2:$E$2629,'Retiro Mensual'!$A$2:$A$2629,BR$4,'Retiro Mensual'!$B$2:$B$2629,$B348,'Retiro Mensual'!$C$2:$C$2629,BR$5)</f>
        <v>0</v>
      </c>
      <c r="BS348" s="13">
        <f>SUMIFS('Retiro Mensual'!$E$2:$E$2629,'Retiro Mensual'!$A$2:$A$2629,BS$4,'Retiro Mensual'!$B$2:$B$2629,$B348,'Retiro Mensual'!$C$2:$C$2629,BS$5)</f>
        <v>0</v>
      </c>
      <c r="BT348" s="13">
        <f>SUMIFS('Retiro Mensual'!$E$2:$E$2629,'Retiro Mensual'!$A$2:$A$2629,BT$4,'Retiro Mensual'!$B$2:$B$2629,$B348,'Retiro Mensual'!$C$2:$C$2629,BT$5)</f>
        <v>0</v>
      </c>
      <c r="BU348" s="13">
        <f>SUMIFS('Retiro Mensual'!$E$2:$E$2629,'Retiro Mensual'!$A$2:$A$2629,BU$4,'Retiro Mensual'!$B$2:$B$2629,$B348,'Retiro Mensual'!$C$2:$C$2629,BU$5)</f>
        <v>0</v>
      </c>
      <c r="BV348" s="13">
        <f>SUMIFS('Retiro Mensual'!$E$2:$E$2629,'Retiro Mensual'!$A$2:$A$2629,BV$4,'Retiro Mensual'!$B$2:$B$2629,$B348,'Retiro Mensual'!$C$2:$C$2629,BV$5)</f>
        <v>0</v>
      </c>
      <c r="BW348" s="14">
        <f>SUMIFS('Retiro Mensual'!$E$2:$E$2629,'Retiro Mensual'!$A$2:$A$2629,BW$4,'Retiro Mensual'!$B$2:$B$2629,$B348,'Retiro Mensual'!$C$2:$C$2629,BW$5)</f>
        <v>0</v>
      </c>
      <c r="BX348" s="13"/>
      <c r="BY348" s="12">
        <f>SUMIFS('Compra Ventas'!$E$2:$E$2700,'Compra Ventas'!$A$2:$A$2700,BY$4,'Compra Ventas'!$B$2:$B$2700,$B348,'Compra Ventas'!$C$2:$C$2700,BY$5)</f>
        <v>0</v>
      </c>
      <c r="BZ348" s="13">
        <f>SUMIFS('Compra Ventas'!$E$2:$E$2700,'Compra Ventas'!$A$2:$A$2700,BZ$4,'Compra Ventas'!$B$2:$B$2700,$B348,'Compra Ventas'!$C$2:$C$2700,BZ$5)</f>
        <v>0</v>
      </c>
      <c r="CA348" s="13">
        <f>SUMIFS('Compra Ventas'!$E$2:$E$2700,'Compra Ventas'!$A$2:$A$2700,CA$4,'Compra Ventas'!$B$2:$B$2700,$B348,'Compra Ventas'!$C$2:$C$2700,CA$5)</f>
        <v>0</v>
      </c>
      <c r="CB348" s="13">
        <f>SUMIFS('Compra Ventas'!$E$2:$E$2700,'Compra Ventas'!$A$2:$A$2700,CB$4,'Compra Ventas'!$B$2:$B$2700,$B348,'Compra Ventas'!$C$2:$C$2700,CB$5)</f>
        <v>0</v>
      </c>
      <c r="CC348" s="13">
        <f>SUMIFS('Compra Ventas'!$E$2:$E$2700,'Compra Ventas'!$A$2:$A$2700,CC$4,'Compra Ventas'!$B$2:$B$2700,$B348,'Compra Ventas'!$C$2:$C$2700,CC$5)</f>
        <v>0</v>
      </c>
      <c r="CD348" s="13">
        <f>SUMIFS('Compra Ventas'!$E$2:$E$2700,'Compra Ventas'!$A$2:$A$2700,CD$4,'Compra Ventas'!$B$2:$B$2700,$B348,'Compra Ventas'!$C$2:$C$2700,CD$5)</f>
        <v>0</v>
      </c>
      <c r="CE348" s="13">
        <f>SUMIFS('Compra Ventas'!$E$2:$E$2700,'Compra Ventas'!$A$2:$A$2700,CE$4,'Compra Ventas'!$B$2:$B$2700,$B348,'Compra Ventas'!$C$2:$C$2700,CE$5)</f>
        <v>0</v>
      </c>
      <c r="CF348" s="13">
        <f>SUMIFS('Compra Ventas'!$E$2:$E$2700,'Compra Ventas'!$A$2:$A$2700,CF$4,'Compra Ventas'!$B$2:$B$2700,$B348,'Compra Ventas'!$C$2:$C$2700,CF$5)</f>
        <v>0</v>
      </c>
      <c r="CG348" s="13">
        <f>SUMIFS('Compra Ventas'!$E$2:$E$2700,'Compra Ventas'!$A$2:$A$2700,CG$4,'Compra Ventas'!$B$2:$B$2700,$B348,'Compra Ventas'!$C$2:$C$2700,CG$5)</f>
        <v>0</v>
      </c>
      <c r="CH348" s="13">
        <f>SUMIFS('Compra Ventas'!$E$2:$E$2700,'Compra Ventas'!$A$2:$A$2700,CH$4,'Compra Ventas'!$B$2:$B$2700,$B348,'Compra Ventas'!$C$2:$C$2700,CH$5)</f>
        <v>0</v>
      </c>
      <c r="CI348" s="13">
        <f>SUMIFS('Compra Ventas'!$E$2:$E$2700,'Compra Ventas'!$A$2:$A$2700,CI$4,'Compra Ventas'!$B$2:$B$2700,$B348,'Compra Ventas'!$C$2:$C$2700,CI$5)</f>
        <v>0</v>
      </c>
      <c r="CJ348" s="14">
        <f>SUMIFS('Compra Ventas'!$E$2:$E$2700,'Compra Ventas'!$A$2:$A$2700,CJ$4,'Compra Ventas'!$B$2:$B$2700,$B348,'Compra Ventas'!$C$2:$C$2700,CJ$5)</f>
        <v>0</v>
      </c>
      <c r="CK348" s="12">
        <f>SUMIFS('Compra Ventas'!$E$2:$E$2700,'Compra Ventas'!$A$2:$A$2700,CK$4,'Compra Ventas'!$B$2:$B$2700,$B348,'Compra Ventas'!$C$2:$C$2700,CK$5)</f>
        <v>0</v>
      </c>
      <c r="CL348" s="13">
        <f>SUMIFS('Compra Ventas'!$E$2:$E$2700,'Compra Ventas'!$A$2:$A$2700,CL$4,'Compra Ventas'!$B$2:$B$2700,$B348,'Compra Ventas'!$C$2:$C$2700,CL$5)</f>
        <v>0</v>
      </c>
      <c r="CM348" s="13">
        <f>SUMIFS('Compra Ventas'!$E$2:$E$2700,'Compra Ventas'!$A$2:$A$2700,CM$4,'Compra Ventas'!$B$2:$B$2700,$B348,'Compra Ventas'!$C$2:$C$2700,CM$5)</f>
        <v>0</v>
      </c>
      <c r="CN348" s="13">
        <f>SUMIFS('Compra Ventas'!$E$2:$E$2700,'Compra Ventas'!$A$2:$A$2700,CN$4,'Compra Ventas'!$B$2:$B$2700,$B348,'Compra Ventas'!$C$2:$C$2700,CN$5)</f>
        <v>0</v>
      </c>
      <c r="CO348" s="13">
        <f>SUMIFS('Compra Ventas'!$E$2:$E$2700,'Compra Ventas'!$A$2:$A$2700,CO$4,'Compra Ventas'!$B$2:$B$2700,$B348,'Compra Ventas'!$C$2:$C$2700,CO$5)</f>
        <v>0</v>
      </c>
      <c r="CP348" s="13">
        <f>SUMIFS('Compra Ventas'!$E$2:$E$2700,'Compra Ventas'!$A$2:$A$2700,CP$4,'Compra Ventas'!$B$2:$B$2700,$B348,'Compra Ventas'!$C$2:$C$2700,CP$5)</f>
        <v>0</v>
      </c>
      <c r="CQ348" s="13">
        <f>SUMIFS('Compra Ventas'!$E$2:$E$2700,'Compra Ventas'!$A$2:$A$2700,CQ$4,'Compra Ventas'!$B$2:$B$2700,$B348,'Compra Ventas'!$C$2:$C$2700,CQ$5)</f>
        <v>0</v>
      </c>
      <c r="CR348" s="13">
        <f>SUMIFS('Compra Ventas'!$E$2:$E$2700,'Compra Ventas'!$A$2:$A$2700,CR$4,'Compra Ventas'!$B$2:$B$2700,$B348,'Compra Ventas'!$C$2:$C$2700,CR$5)</f>
        <v>0</v>
      </c>
      <c r="CS348" s="13">
        <f>SUMIFS('Compra Ventas'!$E$2:$E$2700,'Compra Ventas'!$A$2:$A$2700,CS$4,'Compra Ventas'!$B$2:$B$2700,$B348,'Compra Ventas'!$C$2:$C$2700,CS$5)</f>
        <v>0</v>
      </c>
      <c r="CT348" s="13">
        <f>SUMIFS('Compra Ventas'!$E$2:$E$2700,'Compra Ventas'!$A$2:$A$2700,CT$4,'Compra Ventas'!$B$2:$B$2700,$B348,'Compra Ventas'!$C$2:$C$2700,CT$5)</f>
        <v>0</v>
      </c>
      <c r="CU348" s="13">
        <f>SUMIFS('Compra Ventas'!$E$2:$E$2700,'Compra Ventas'!$A$2:$A$2700,CU$4,'Compra Ventas'!$B$2:$B$2700,$B348,'Compra Ventas'!$C$2:$C$2700,CU$5)</f>
        <v>0</v>
      </c>
      <c r="CV348" s="14">
        <f>SUMIFS('Compra Ventas'!$E$2:$E$2700,'Compra Ventas'!$A$2:$A$2700,CV$4,'Compra Ventas'!$B$2:$B$2700,$B348,'Compra Ventas'!$C$2:$C$2700,CV$5)</f>
        <v>0</v>
      </c>
      <c r="CW348" s="12">
        <f>SUMIFS('Compra Ventas'!$E$2:$E$2700,'Compra Ventas'!$A$2:$A$2700,CW$4,'Compra Ventas'!$B$2:$B$2700,$B348,'Compra Ventas'!$C$2:$C$2700,CW$5)</f>
        <v>0</v>
      </c>
      <c r="CX348" s="13">
        <f>SUMIFS('Compra Ventas'!$E$2:$E$2700,'Compra Ventas'!$A$2:$A$2700,CX$4,'Compra Ventas'!$B$2:$B$2700,$B348,'Compra Ventas'!$C$2:$C$2700,CX$5)</f>
        <v>0</v>
      </c>
      <c r="CY348" s="13">
        <f>SUMIFS('Compra Ventas'!$E$2:$E$2700,'Compra Ventas'!$A$2:$A$2700,CY$4,'Compra Ventas'!$B$2:$B$2700,$B348,'Compra Ventas'!$C$2:$C$2700,CY$5)</f>
        <v>0</v>
      </c>
      <c r="CZ348" s="13">
        <f>SUMIFS('Compra Ventas'!$E$2:$E$2700,'Compra Ventas'!$A$2:$A$2700,CZ$4,'Compra Ventas'!$B$2:$B$2700,$B348,'Compra Ventas'!$C$2:$C$2700,CZ$5)</f>
        <v>0</v>
      </c>
      <c r="DA348" s="13">
        <f>SUMIFS('Compra Ventas'!$E$2:$E$2700,'Compra Ventas'!$A$2:$A$2700,DA$4,'Compra Ventas'!$B$2:$B$2700,$B348,'Compra Ventas'!$C$2:$C$2700,DA$5)</f>
        <v>0</v>
      </c>
      <c r="DB348" s="13">
        <f>SUMIFS('Compra Ventas'!$E$2:$E$2700,'Compra Ventas'!$A$2:$A$2700,DB$4,'Compra Ventas'!$B$2:$B$2700,$B348,'Compra Ventas'!$C$2:$C$2700,DB$5)</f>
        <v>0</v>
      </c>
      <c r="DC348" s="13">
        <f>SUMIFS('Compra Ventas'!$E$2:$E$2700,'Compra Ventas'!$A$2:$A$2700,DC$4,'Compra Ventas'!$B$2:$B$2700,$B348,'Compra Ventas'!$C$2:$C$2700,DC$5)</f>
        <v>0</v>
      </c>
      <c r="DD348" s="13">
        <f>SUMIFS('Compra Ventas'!$E$2:$E$2700,'Compra Ventas'!$A$2:$A$2700,DD$4,'Compra Ventas'!$B$2:$B$2700,$B348,'Compra Ventas'!$C$2:$C$2700,DD$5)</f>
        <v>0</v>
      </c>
      <c r="DE348" s="13">
        <f>SUMIFS('Compra Ventas'!$E$2:$E$2700,'Compra Ventas'!$A$2:$A$2700,DE$4,'Compra Ventas'!$B$2:$B$2700,$B348,'Compra Ventas'!$C$2:$C$2700,DE$5)</f>
        <v>0</v>
      </c>
      <c r="DF348" s="13">
        <f>SUMIFS('Compra Ventas'!$E$2:$E$2700,'Compra Ventas'!$A$2:$A$2700,DF$4,'Compra Ventas'!$B$2:$B$2700,$B348,'Compra Ventas'!$C$2:$C$2700,DF$5)</f>
        <v>0</v>
      </c>
      <c r="DG348" s="13">
        <f>SUMIFS('Compra Ventas'!$E$2:$E$2700,'Compra Ventas'!$A$2:$A$2700,DG$4,'Compra Ventas'!$B$2:$B$2700,$B348,'Compra Ventas'!$C$2:$C$2700,DG$5)</f>
        <v>0</v>
      </c>
      <c r="DH348" s="14">
        <f>SUMIFS('Compra Ventas'!$E$2:$E$2700,'Compra Ventas'!$A$2:$A$2700,DH$4,'Compra Ventas'!$B$2:$B$2700,$B348,'Compra Ventas'!$C$2:$C$2700,DH$5)</f>
        <v>0</v>
      </c>
      <c r="DI348" s="84"/>
      <c r="DJ348" s="98">
        <f>SUMIFS('Ajuste Ciclado'!D$5:D$47,'Ajuste Ciclado'!$C$5:$C$47,Balance!DJ$4,'Ajuste Ciclado'!$B$5:$B$47,Balance!$B348)</f>
        <v>0</v>
      </c>
      <c r="DK348" s="99">
        <f>SUMIFS('Ajuste Ciclado'!E$5:E$47,'Ajuste Ciclado'!$C$5:$C$47,Balance!DK$4,'Ajuste Ciclado'!$B$5:$B$47,Balance!$B348)</f>
        <v>0</v>
      </c>
      <c r="DL348" s="99">
        <f>SUMIFS('Ajuste Ciclado'!F$5:F$47,'Ajuste Ciclado'!$C$5:$C$47,Balance!DL$4,'Ajuste Ciclado'!$B$5:$B$47,Balance!$B348)</f>
        <v>0</v>
      </c>
      <c r="DM348" s="99">
        <f>SUMIFS('Ajuste Ciclado'!G$5:G$47,'Ajuste Ciclado'!$C$5:$C$47,Balance!DM$4,'Ajuste Ciclado'!$B$5:$B$47,Balance!$B348)</f>
        <v>0</v>
      </c>
      <c r="DN348" s="99">
        <f>SUMIFS('Ajuste Ciclado'!H$5:H$47,'Ajuste Ciclado'!$C$5:$C$47,Balance!DN$4,'Ajuste Ciclado'!$B$5:$B$47,Balance!$B348)</f>
        <v>0</v>
      </c>
      <c r="DO348" s="99">
        <f>SUMIFS('Ajuste Ciclado'!I$5:I$47,'Ajuste Ciclado'!$C$5:$C$47,Balance!DO$4,'Ajuste Ciclado'!$B$5:$B$47,Balance!$B348)</f>
        <v>0</v>
      </c>
      <c r="DP348" s="99">
        <f>SUMIFS('Ajuste Ciclado'!J$5:J$47,'Ajuste Ciclado'!$C$5:$C$47,Balance!DP$4,'Ajuste Ciclado'!$B$5:$B$47,Balance!$B348)</f>
        <v>0</v>
      </c>
      <c r="DQ348" s="99">
        <f>SUMIFS('Ajuste Ciclado'!K$5:K$47,'Ajuste Ciclado'!$C$5:$C$47,Balance!DQ$4,'Ajuste Ciclado'!$B$5:$B$47,Balance!$B348)</f>
        <v>0</v>
      </c>
      <c r="DR348" s="99">
        <f>SUMIFS('Ajuste Ciclado'!L$5:L$47,'Ajuste Ciclado'!$C$5:$C$47,Balance!DR$4,'Ajuste Ciclado'!$B$5:$B$47,Balance!$B348)</f>
        <v>0</v>
      </c>
      <c r="DS348" s="99">
        <f>SUMIFS('Ajuste Ciclado'!M$5:M$47,'Ajuste Ciclado'!$C$5:$C$47,Balance!DS$4,'Ajuste Ciclado'!$B$5:$B$47,Balance!$B348)</f>
        <v>0</v>
      </c>
      <c r="DT348" s="99">
        <f>SUMIFS('Ajuste Ciclado'!N$5:N$47,'Ajuste Ciclado'!$C$5:$C$47,Balance!DT$4,'Ajuste Ciclado'!$B$5:$B$47,Balance!$B348)</f>
        <v>0</v>
      </c>
      <c r="DU348" s="100">
        <f>SUMIFS('Ajuste Ciclado'!O$5:O$47,'Ajuste Ciclado'!$C$5:$C$47,Balance!DU$4,'Ajuste Ciclado'!$B$5:$B$47,Balance!$B348)</f>
        <v>0</v>
      </c>
      <c r="DV348" s="98">
        <f>SUMIFS('Ajuste Ciclado'!D$5:D$47,'Ajuste Ciclado'!$C$5:$C$47,Balance!DV$4,'Ajuste Ciclado'!$B$5:$B$47,Balance!$B348)</f>
        <v>0</v>
      </c>
      <c r="DW348" s="99">
        <f>SUMIFS('Ajuste Ciclado'!E$5:E$47,'Ajuste Ciclado'!$C$5:$C$47,Balance!DW$4,'Ajuste Ciclado'!$B$5:$B$47,Balance!$B348)</f>
        <v>0</v>
      </c>
      <c r="DX348" s="99">
        <f>SUMIFS('Ajuste Ciclado'!F$5:F$47,'Ajuste Ciclado'!$C$5:$C$47,Balance!DX$4,'Ajuste Ciclado'!$B$5:$B$47,Balance!$B348)</f>
        <v>0</v>
      </c>
      <c r="DY348" s="99">
        <f>SUMIFS('Ajuste Ciclado'!G$5:G$47,'Ajuste Ciclado'!$C$5:$C$47,Balance!DY$4,'Ajuste Ciclado'!$B$5:$B$47,Balance!$B348)</f>
        <v>0</v>
      </c>
      <c r="DZ348" s="99">
        <f>SUMIFS('Ajuste Ciclado'!H$5:H$47,'Ajuste Ciclado'!$C$5:$C$47,Balance!DZ$4,'Ajuste Ciclado'!$B$5:$B$47,Balance!$B348)</f>
        <v>0</v>
      </c>
      <c r="EA348" s="99">
        <f>SUMIFS('Ajuste Ciclado'!I$5:I$47,'Ajuste Ciclado'!$C$5:$C$47,Balance!EA$4,'Ajuste Ciclado'!$B$5:$B$47,Balance!$B348)</f>
        <v>0</v>
      </c>
      <c r="EB348" s="99">
        <f>SUMIFS('Ajuste Ciclado'!J$5:J$47,'Ajuste Ciclado'!$C$5:$C$47,Balance!EB$4,'Ajuste Ciclado'!$B$5:$B$47,Balance!$B348)</f>
        <v>0</v>
      </c>
      <c r="EC348" s="99">
        <f>SUMIFS('Ajuste Ciclado'!K$5:K$47,'Ajuste Ciclado'!$C$5:$C$47,Balance!EC$4,'Ajuste Ciclado'!$B$5:$B$47,Balance!$B348)</f>
        <v>0</v>
      </c>
      <c r="ED348" s="99">
        <f>SUMIFS('Ajuste Ciclado'!L$5:L$47,'Ajuste Ciclado'!$C$5:$C$47,Balance!ED$4,'Ajuste Ciclado'!$B$5:$B$47,Balance!$B348)</f>
        <v>0</v>
      </c>
      <c r="EE348" s="99">
        <f>SUMIFS('Ajuste Ciclado'!M$5:M$47,'Ajuste Ciclado'!$C$5:$C$47,Balance!EE$4,'Ajuste Ciclado'!$B$5:$B$47,Balance!$B348)</f>
        <v>0</v>
      </c>
      <c r="EF348" s="99">
        <f>SUMIFS('Ajuste Ciclado'!N$5:N$47,'Ajuste Ciclado'!$C$5:$C$47,Balance!EF$4,'Ajuste Ciclado'!$B$5:$B$47,Balance!$B348)</f>
        <v>0</v>
      </c>
      <c r="EG348" s="100">
        <f>SUMIFS('Ajuste Ciclado'!O$5:O$47,'Ajuste Ciclado'!$C$5:$C$47,Balance!EG$4,'Ajuste Ciclado'!$B$5:$B$47,Balance!$B348)</f>
        <v>0</v>
      </c>
      <c r="EH348" s="98">
        <f>SUMIFS('Ajuste Ciclado'!D$5:D$47,'Ajuste Ciclado'!$C$5:$C$47,Balance!EH$4,'Ajuste Ciclado'!$B$5:$B$47,Balance!$B348)</f>
        <v>0</v>
      </c>
      <c r="EI348" s="99">
        <f>SUMIFS('Ajuste Ciclado'!E$5:E$47,'Ajuste Ciclado'!$C$5:$C$47,Balance!EI$4,'Ajuste Ciclado'!$B$5:$B$47,Balance!$B348)</f>
        <v>0</v>
      </c>
      <c r="EJ348" s="99">
        <f>SUMIFS('Ajuste Ciclado'!F$5:F$47,'Ajuste Ciclado'!$C$5:$C$47,Balance!EJ$4,'Ajuste Ciclado'!$B$5:$B$47,Balance!$B348)</f>
        <v>0</v>
      </c>
      <c r="EK348" s="99">
        <f>SUMIFS('Ajuste Ciclado'!G$5:G$47,'Ajuste Ciclado'!$C$5:$C$47,Balance!EK$4,'Ajuste Ciclado'!$B$5:$B$47,Balance!$B348)</f>
        <v>0</v>
      </c>
      <c r="EL348" s="99">
        <f>SUMIFS('Ajuste Ciclado'!H$5:H$47,'Ajuste Ciclado'!$C$5:$C$47,Balance!EL$4,'Ajuste Ciclado'!$B$5:$B$47,Balance!$B348)</f>
        <v>0</v>
      </c>
      <c r="EM348" s="99">
        <f>SUMIFS('Ajuste Ciclado'!I$5:I$47,'Ajuste Ciclado'!$C$5:$C$47,Balance!EM$4,'Ajuste Ciclado'!$B$5:$B$47,Balance!$B348)</f>
        <v>0</v>
      </c>
      <c r="EN348" s="99">
        <f>SUMIFS('Ajuste Ciclado'!J$5:J$47,'Ajuste Ciclado'!$C$5:$C$47,Balance!EN$4,'Ajuste Ciclado'!$B$5:$B$47,Balance!$B348)</f>
        <v>0</v>
      </c>
      <c r="EO348" s="99">
        <f>SUMIFS('Ajuste Ciclado'!K$5:K$47,'Ajuste Ciclado'!$C$5:$C$47,Balance!EO$4,'Ajuste Ciclado'!$B$5:$B$47,Balance!$B348)</f>
        <v>0</v>
      </c>
      <c r="EP348" s="99">
        <f>SUMIFS('Ajuste Ciclado'!L$5:L$47,'Ajuste Ciclado'!$C$5:$C$47,Balance!EP$4,'Ajuste Ciclado'!$B$5:$B$47,Balance!$B348)</f>
        <v>0</v>
      </c>
      <c r="EQ348" s="99">
        <f>SUMIFS('Ajuste Ciclado'!M$5:M$47,'Ajuste Ciclado'!$C$5:$C$47,Balance!EQ$4,'Ajuste Ciclado'!$B$5:$B$47,Balance!$B348)</f>
        <v>0</v>
      </c>
      <c r="ER348" s="99">
        <f>SUMIFS('Ajuste Ciclado'!N$5:N$47,'Ajuste Ciclado'!$C$5:$C$47,Balance!ER$4,'Ajuste Ciclado'!$B$5:$B$47,Balance!$B348)</f>
        <v>0</v>
      </c>
      <c r="ES348" s="100">
        <f>SUMIFS('Ajuste Ciclado'!O$5:O$47,'Ajuste Ciclado'!$C$5:$C$47,Balance!ES$4,'Ajuste Ciclado'!$B$5:$B$47,Balance!$B348)</f>
        <v>0</v>
      </c>
      <c r="ET348" s="84"/>
      <c r="EU348" s="12">
        <f t="shared" si="428"/>
        <v>45604.310364087192</v>
      </c>
      <c r="EV348" s="13">
        <f t="shared" si="393"/>
        <v>41781.973302246653</v>
      </c>
      <c r="EW348" s="13">
        <f t="shared" si="394"/>
        <v>42642.147987399512</v>
      </c>
      <c r="EX348" s="13">
        <f t="shared" si="395"/>
        <v>30384.18180078287</v>
      </c>
      <c r="EY348" s="13">
        <f t="shared" si="396"/>
        <v>20570.934072766991</v>
      </c>
      <c r="EZ348" s="13">
        <f t="shared" si="397"/>
        <v>19088.682034119509</v>
      </c>
      <c r="FA348" s="13">
        <f t="shared" si="398"/>
        <v>22188.338511417951</v>
      </c>
      <c r="FB348" s="13">
        <f t="shared" si="399"/>
        <v>22440.190555090219</v>
      </c>
      <c r="FC348" s="13">
        <f t="shared" si="400"/>
        <v>18114.571611017182</v>
      </c>
      <c r="FD348" s="13">
        <f t="shared" si="401"/>
        <v>5870.3081944089281</v>
      </c>
      <c r="FE348" s="13">
        <f t="shared" si="402"/>
        <v>1392.1635508436541</v>
      </c>
      <c r="FF348" s="14">
        <f t="shared" si="403"/>
        <v>2921.829344998514</v>
      </c>
      <c r="FG348" s="12">
        <f t="shared" si="404"/>
        <v>45695.505200709187</v>
      </c>
      <c r="FH348" s="13">
        <f t="shared" si="405"/>
        <v>41979.921770653047</v>
      </c>
      <c r="FI348" s="13">
        <f t="shared" si="406"/>
        <v>43113.757528244758</v>
      </c>
      <c r="FJ348" s="13">
        <f t="shared" si="407"/>
        <v>32993.483714224967</v>
      </c>
      <c r="FK348" s="13">
        <f t="shared" si="408"/>
        <v>20317.073462894688</v>
      </c>
      <c r="FL348" s="13">
        <f t="shared" si="409"/>
        <v>19306.79215564379</v>
      </c>
      <c r="FM348" s="13">
        <f t="shared" si="410"/>
        <v>23380.18613165514</v>
      </c>
      <c r="FN348" s="13">
        <f t="shared" si="411"/>
        <v>23321.066012913121</v>
      </c>
      <c r="FO348" s="13">
        <f t="shared" si="412"/>
        <v>21088.808859642832</v>
      </c>
      <c r="FP348" s="13">
        <f t="shared" si="413"/>
        <v>8605.3177975188264</v>
      </c>
      <c r="FQ348" s="13">
        <f t="shared" si="414"/>
        <v>13553.8778619479</v>
      </c>
      <c r="FR348" s="14">
        <f t="shared" si="415"/>
        <v>17455.752844275521</v>
      </c>
      <c r="FS348" s="12">
        <f t="shared" si="416"/>
        <v>45721.82950567318</v>
      </c>
      <c r="FT348" s="13">
        <f t="shared" si="417"/>
        <v>42058.964367094937</v>
      </c>
      <c r="FU348" s="13">
        <f t="shared" si="418"/>
        <v>42976.870383691457</v>
      </c>
      <c r="FV348" s="13">
        <f t="shared" si="419"/>
        <v>32708.577572759681</v>
      </c>
      <c r="FW348" s="13">
        <f t="shared" si="420"/>
        <v>20990.329227272861</v>
      </c>
      <c r="FX348" s="13">
        <f t="shared" si="421"/>
        <v>20480.178181236519</v>
      </c>
      <c r="FY348" s="13">
        <f t="shared" si="422"/>
        <v>25210.836247342861</v>
      </c>
      <c r="FZ348" s="13">
        <f t="shared" si="423"/>
        <v>25775.004532690142</v>
      </c>
      <c r="GA348" s="13">
        <f t="shared" si="424"/>
        <v>20035.930182730419</v>
      </c>
      <c r="GB348" s="13">
        <f t="shared" si="425"/>
        <v>18568.766736780792</v>
      </c>
      <c r="GC348" s="13">
        <f t="shared" si="426"/>
        <v>27104.946776490029</v>
      </c>
      <c r="GD348" s="14">
        <f t="shared" si="427"/>
        <v>25266.90735158907</v>
      </c>
      <c r="GE348" s="84"/>
      <c r="GF348" s="12">
        <f t="shared" si="429"/>
        <v>272999.63132917916</v>
      </c>
      <c r="GG348" s="13">
        <f t="shared" si="429"/>
        <v>310811.54334032378</v>
      </c>
      <c r="GH348" s="14">
        <f t="shared" si="429"/>
        <v>346899.14106535196</v>
      </c>
      <c r="GI348" s="6">
        <f t="shared" si="430"/>
        <v>1</v>
      </c>
      <c r="GJ348" s="12">
        <f t="shared" si="431"/>
        <v>0</v>
      </c>
      <c r="GK348" s="13">
        <f t="shared" si="432"/>
        <v>0</v>
      </c>
      <c r="GL348" s="14">
        <f t="shared" si="433"/>
        <v>0</v>
      </c>
      <c r="GM348" s="84"/>
      <c r="GN348" s="66">
        <f t="shared" si="434"/>
        <v>0</v>
      </c>
      <c r="GO348" s="84"/>
      <c r="GP348" s="63" t="str" cm="1">
        <f t="array" ref="GP348">INDEX($GF$4:$GH$4,1,GI348)</f>
        <v>Sample 1</v>
      </c>
      <c r="GQ348" s="12">
        <f t="shared" si="385"/>
        <v>1392.1635508436541</v>
      </c>
      <c r="GR348" s="13">
        <f t="shared" si="385"/>
        <v>2921.829344998514</v>
      </c>
      <c r="GS348" s="14">
        <f t="shared" si="385"/>
        <v>5870.3081944089281</v>
      </c>
      <c r="GT348" s="12">
        <f t="shared" si="386"/>
        <v>8605.3177975188264</v>
      </c>
      <c r="GU348" s="13">
        <f t="shared" si="386"/>
        <v>13553.8778619479</v>
      </c>
      <c r="GV348" s="14">
        <f t="shared" si="386"/>
        <v>17455.752844275521</v>
      </c>
      <c r="GW348" s="12">
        <f t="shared" si="387"/>
        <v>18568.766736780792</v>
      </c>
      <c r="GX348" s="13">
        <f t="shared" si="387"/>
        <v>20035.930182730419</v>
      </c>
      <c r="GY348" s="14">
        <f t="shared" si="387"/>
        <v>20480.178181236519</v>
      </c>
      <c r="GZ348" s="84" t="str">
        <f t="shared" si="390"/>
        <v>Sample 1</v>
      </c>
      <c r="HA348" s="12">
        <f t="shared" si="435"/>
        <v>0</v>
      </c>
      <c r="HB348" s="13">
        <f t="shared" si="435"/>
        <v>0</v>
      </c>
      <c r="HC348" s="14">
        <f t="shared" si="435"/>
        <v>0</v>
      </c>
      <c r="HD348" s="6">
        <f t="shared" si="391"/>
        <v>0</v>
      </c>
      <c r="HE348" s="84" t="str">
        <f t="shared" si="392"/>
        <v>Ok</v>
      </c>
    </row>
    <row r="349" spans="2:213" hidden="1" x14ac:dyDescent="0.3">
      <c r="B349" s="84" t="s">
        <v>151</v>
      </c>
      <c r="C349" s="12">
        <f>SUMIFS(Inyecciones!$E$2:$E$14185,Inyecciones!$A$2:$A$14185,Balance!C$4,Inyecciones!$B$2:$B$14185,Balance!$B349,Inyecciones!$C$2:$C$14185,Balance!C$5)</f>
        <v>55413.309852236453</v>
      </c>
      <c r="D349" s="13">
        <f>SUMIFS(Inyecciones!$E$2:$E$14185,Inyecciones!$A$2:$A$14185,Balance!D$4,Inyecciones!$B$2:$B$14185,Balance!$B349,Inyecciones!$C$2:$C$14185,Balance!D$5)</f>
        <v>50134.666800259824</v>
      </c>
      <c r="E349" s="13">
        <f>SUMIFS(Inyecciones!$E$2:$E$14185,Inyecciones!$A$2:$A$14185,Balance!E$4,Inyecciones!$B$2:$B$14185,Balance!$B349,Inyecciones!$C$2:$C$14185,Balance!E$5)</f>
        <v>45538.673539390533</v>
      </c>
      <c r="F349" s="13">
        <f>SUMIFS(Inyecciones!$E$2:$E$14185,Inyecciones!$A$2:$A$14185,Balance!F$4,Inyecciones!$B$2:$B$14185,Balance!$B349,Inyecciones!$C$2:$C$14185,Balance!F$5)</f>
        <v>30937.407536342231</v>
      </c>
      <c r="G349" s="13">
        <f>SUMIFS(Inyecciones!$E$2:$E$14185,Inyecciones!$A$2:$A$14185,Balance!G$4,Inyecciones!$B$2:$B$14185,Balance!$B349,Inyecciones!$C$2:$C$14185,Balance!G$5)</f>
        <v>18844.841931745072</v>
      </c>
      <c r="H349" s="13">
        <f>SUMIFS(Inyecciones!$E$2:$E$14185,Inyecciones!$A$2:$A$14185,Balance!H$4,Inyecciones!$B$2:$B$14185,Balance!$B349,Inyecciones!$C$2:$C$14185,Balance!H$5)</f>
        <v>15186.804121621781</v>
      </c>
      <c r="I349" s="13">
        <f>SUMIFS(Inyecciones!$E$2:$E$14185,Inyecciones!$A$2:$A$14185,Balance!I$4,Inyecciones!$B$2:$B$14185,Balance!$B349,Inyecciones!$C$2:$C$14185,Balance!I$5)</f>
        <v>18197.70173375446</v>
      </c>
      <c r="J349" s="13">
        <f>SUMIFS(Inyecciones!$E$2:$E$14185,Inyecciones!$A$2:$A$14185,Balance!J$4,Inyecciones!$B$2:$B$14185,Balance!$B349,Inyecciones!$C$2:$C$14185,Balance!J$5)</f>
        <v>19296.842822340339</v>
      </c>
      <c r="K349" s="13">
        <f>SUMIFS(Inyecciones!$E$2:$E$14185,Inyecciones!$A$2:$A$14185,Balance!K$4,Inyecciones!$B$2:$B$14185,Balance!$B349,Inyecciones!$C$2:$C$14185,Balance!K$5)</f>
        <v>25179.402421043891</v>
      </c>
      <c r="L349" s="13">
        <f>SUMIFS(Inyecciones!$E$2:$E$14185,Inyecciones!$A$2:$A$14185,Balance!L$4,Inyecciones!$B$2:$B$14185,Balance!$B349,Inyecciones!$C$2:$C$14185,Balance!L$5)</f>
        <v>7728.127347594097</v>
      </c>
      <c r="M349" s="13">
        <f>SUMIFS(Inyecciones!$E$2:$E$14185,Inyecciones!$A$2:$A$14185,Balance!M$4,Inyecciones!$B$2:$B$14185,Balance!$B349,Inyecciones!$C$2:$C$14185,Balance!M$5)</f>
        <v>3015.429168281722</v>
      </c>
      <c r="N349" s="14">
        <f>SUMIFS(Inyecciones!$E$2:$E$14185,Inyecciones!$A$2:$A$14185,Balance!N$4,Inyecciones!$B$2:$B$14185,Balance!$B349,Inyecciones!$C$2:$C$14185,Balance!N$5)</f>
        <v>5412.8339395816975</v>
      </c>
      <c r="O349" s="12">
        <f>SUMIFS(Inyecciones!$E$2:$E$14185,Inyecciones!$A$2:$A$14185,Balance!O$4,Inyecciones!$B$2:$B$14185,Balance!$B349,Inyecciones!$C$2:$C$14185,Balance!O$5)</f>
        <v>55520.797864227381</v>
      </c>
      <c r="P349" s="13">
        <f>SUMIFS(Inyecciones!$E$2:$E$14185,Inyecciones!$A$2:$A$14185,Balance!P$4,Inyecciones!$B$2:$B$14185,Balance!$B349,Inyecciones!$C$2:$C$14185,Balance!P$5)</f>
        <v>50375.021328006333</v>
      </c>
      <c r="Q349" s="13">
        <f>SUMIFS(Inyecciones!$E$2:$E$14185,Inyecciones!$A$2:$A$14185,Balance!Q$4,Inyecciones!$B$2:$B$14185,Balance!$B349,Inyecciones!$C$2:$C$14185,Balance!Q$5)</f>
        <v>46030.799940976853</v>
      </c>
      <c r="R349" s="13">
        <f>SUMIFS(Inyecciones!$E$2:$E$14185,Inyecciones!$A$2:$A$14185,Balance!R$4,Inyecciones!$B$2:$B$14185,Balance!$B349,Inyecciones!$C$2:$C$14185,Balance!R$5)</f>
        <v>33527.695933252478</v>
      </c>
      <c r="S349" s="13">
        <f>SUMIFS(Inyecciones!$E$2:$E$14185,Inyecciones!$A$2:$A$14185,Balance!S$4,Inyecciones!$B$2:$B$14185,Balance!$B349,Inyecciones!$C$2:$C$14185,Balance!S$5)</f>
        <v>18613.531850925749</v>
      </c>
      <c r="T349" s="13">
        <f>SUMIFS(Inyecciones!$E$2:$E$14185,Inyecciones!$A$2:$A$14185,Balance!T$4,Inyecciones!$B$2:$B$14185,Balance!$B349,Inyecciones!$C$2:$C$14185,Balance!T$5)</f>
        <v>15359.54016546114</v>
      </c>
      <c r="U349" s="13">
        <f>SUMIFS(Inyecciones!$E$2:$E$14185,Inyecciones!$A$2:$A$14185,Balance!U$4,Inyecciones!$B$2:$B$14185,Balance!$B349,Inyecciones!$C$2:$C$14185,Balance!U$5)</f>
        <v>19176.151201274781</v>
      </c>
      <c r="V349" s="13">
        <f>SUMIFS(Inyecciones!$E$2:$E$14185,Inyecciones!$A$2:$A$14185,Balance!V$4,Inyecciones!$B$2:$B$14185,Balance!$B349,Inyecciones!$C$2:$C$14185,Balance!V$5)</f>
        <v>19984.387665593371</v>
      </c>
      <c r="W349" s="13">
        <f>SUMIFS(Inyecciones!$E$2:$E$14185,Inyecciones!$A$2:$A$14185,Balance!W$4,Inyecciones!$B$2:$B$14185,Balance!$B349,Inyecciones!$C$2:$C$14185,Balance!W$5)</f>
        <v>29288.597410208109</v>
      </c>
      <c r="X349" s="13">
        <f>SUMIFS(Inyecciones!$E$2:$E$14185,Inyecciones!$A$2:$A$14185,Balance!X$4,Inyecciones!$B$2:$B$14185,Balance!$B349,Inyecciones!$C$2:$C$14185,Balance!X$5)</f>
        <v>11035.668831191761</v>
      </c>
      <c r="Y349" s="13">
        <f>SUMIFS(Inyecciones!$E$2:$E$14185,Inyecciones!$A$2:$A$14185,Balance!Y$4,Inyecciones!$B$2:$B$14185,Balance!$B349,Inyecciones!$C$2:$C$14185,Balance!Y$5)</f>
        <v>16645.350142092859</v>
      </c>
      <c r="Z349" s="14">
        <f>SUMIFS(Inyecciones!$E$2:$E$14185,Inyecciones!$A$2:$A$14185,Balance!Z$4,Inyecciones!$B$2:$B$14185,Balance!$B349,Inyecciones!$C$2:$C$14185,Balance!Z$5)</f>
        <v>22627.55833689393</v>
      </c>
      <c r="AA349" s="12">
        <f>SUMIFS(Inyecciones!$E$2:$E$14185,Inyecciones!$A$2:$A$14185,Balance!AA$4,Inyecciones!$B$2:$B$14185,Balance!$B349,Inyecciones!$C$2:$C$14185,Balance!AA$5)</f>
        <v>55551.931161568398</v>
      </c>
      <c r="AB349" s="13">
        <f>SUMIFS(Inyecciones!$E$2:$E$14185,Inyecciones!$A$2:$A$14185,Balance!AB$4,Inyecciones!$B$2:$B$14185,Balance!$B349,Inyecciones!$C$2:$C$14185,Balance!AB$5)</f>
        <v>50481.344701965187</v>
      </c>
      <c r="AC349" s="13">
        <f>SUMIFS(Inyecciones!$E$2:$E$14185,Inyecciones!$A$2:$A$14185,Balance!AC$4,Inyecciones!$B$2:$B$14185,Balance!$B349,Inyecciones!$C$2:$C$14185,Balance!AC$5)</f>
        <v>45895.519762583594</v>
      </c>
      <c r="AD349" s="13">
        <f>SUMIFS(Inyecciones!$E$2:$E$14185,Inyecciones!$A$2:$A$14185,Balance!AD$4,Inyecciones!$B$2:$B$14185,Balance!$B349,Inyecciones!$C$2:$C$14185,Balance!AD$5)</f>
        <v>33239.948063194373</v>
      </c>
      <c r="AE349" s="13">
        <f>SUMIFS(Inyecciones!$E$2:$E$14185,Inyecciones!$A$2:$A$14185,Balance!AE$4,Inyecciones!$B$2:$B$14185,Balance!$B349,Inyecciones!$C$2:$C$14185,Balance!AE$5)</f>
        <v>19224.391956841238</v>
      </c>
      <c r="AF349" s="13">
        <f>SUMIFS(Inyecciones!$E$2:$E$14185,Inyecciones!$A$2:$A$14185,Balance!AF$4,Inyecciones!$B$2:$B$14185,Balance!$B349,Inyecciones!$C$2:$C$14185,Balance!AF$5)</f>
        <v>16286.720760742321</v>
      </c>
      <c r="AG349" s="13">
        <f>SUMIFS(Inyecciones!$E$2:$E$14185,Inyecciones!$A$2:$A$14185,Balance!AG$4,Inyecciones!$B$2:$B$14185,Balance!$B349,Inyecciones!$C$2:$C$14185,Balance!AG$5)</f>
        <v>20696.306482423119</v>
      </c>
      <c r="AH349" s="13">
        <f>SUMIFS(Inyecciones!$E$2:$E$14185,Inyecciones!$A$2:$A$14185,Balance!AH$4,Inyecciones!$B$2:$B$14185,Balance!$B349,Inyecciones!$C$2:$C$14185,Balance!AH$5)</f>
        <v>22067.321606910318</v>
      </c>
      <c r="AI349" s="13">
        <f>SUMIFS(Inyecciones!$E$2:$E$14185,Inyecciones!$A$2:$A$14185,Balance!AI$4,Inyecciones!$B$2:$B$14185,Balance!$B349,Inyecciones!$C$2:$C$14185,Balance!AI$5)</f>
        <v>27875.676664559091</v>
      </c>
      <c r="AJ349" s="13">
        <f>SUMIFS(Inyecciones!$E$2:$E$14185,Inyecciones!$A$2:$A$14185,Balance!AJ$4,Inyecciones!$B$2:$B$14185,Balance!$B349,Inyecciones!$C$2:$C$14185,Balance!AJ$5)</f>
        <v>22414.911554376398</v>
      </c>
      <c r="AK349" s="13">
        <f>SUMIFS(Inyecciones!$E$2:$E$14185,Inyecciones!$A$2:$A$14185,Balance!AK$4,Inyecciones!$B$2:$B$14185,Balance!$B349,Inyecciones!$C$2:$C$14185,Balance!AK$5)</f>
        <v>31960.182719697608</v>
      </c>
      <c r="AL349" s="14">
        <f>SUMIFS(Inyecciones!$E$2:$E$14185,Inyecciones!$A$2:$A$14185,Balance!AL$4,Inyecciones!$B$2:$B$14185,Balance!$B349,Inyecciones!$C$2:$C$14185,Balance!AL$5)</f>
        <v>32370.919489757049</v>
      </c>
      <c r="AM349" s="13"/>
      <c r="AN349" s="12">
        <f>SUMIFS('Retiro Mensual'!$E$2:$E$2629,'Retiro Mensual'!$A$2:$A$2629,AN$4,'Retiro Mensual'!$B$2:$B$2629,$B349,'Retiro Mensual'!$C$2:$C$2629,AN$5)</f>
        <v>0</v>
      </c>
      <c r="AO349" s="13">
        <f>SUMIFS('Retiro Mensual'!$E$2:$E$2629,'Retiro Mensual'!$A$2:$A$2629,AO$4,'Retiro Mensual'!$B$2:$B$2629,$B349,'Retiro Mensual'!$C$2:$C$2629,AO$5)</f>
        <v>0</v>
      </c>
      <c r="AP349" s="13">
        <f>SUMIFS('Retiro Mensual'!$E$2:$E$2629,'Retiro Mensual'!$A$2:$A$2629,AP$4,'Retiro Mensual'!$B$2:$B$2629,$B349,'Retiro Mensual'!$C$2:$C$2629,AP$5)</f>
        <v>0</v>
      </c>
      <c r="AQ349" s="13">
        <f>SUMIFS('Retiro Mensual'!$E$2:$E$2629,'Retiro Mensual'!$A$2:$A$2629,AQ$4,'Retiro Mensual'!$B$2:$B$2629,$B349,'Retiro Mensual'!$C$2:$C$2629,AQ$5)</f>
        <v>0</v>
      </c>
      <c r="AR349" s="13">
        <f>SUMIFS('Retiro Mensual'!$E$2:$E$2629,'Retiro Mensual'!$A$2:$A$2629,AR$4,'Retiro Mensual'!$B$2:$B$2629,$B349,'Retiro Mensual'!$C$2:$C$2629,AR$5)</f>
        <v>0</v>
      </c>
      <c r="AS349" s="13">
        <f>SUMIFS('Retiro Mensual'!$E$2:$E$2629,'Retiro Mensual'!$A$2:$A$2629,AS$4,'Retiro Mensual'!$B$2:$B$2629,$B349,'Retiro Mensual'!$C$2:$C$2629,AS$5)</f>
        <v>0</v>
      </c>
      <c r="AT349" s="13">
        <f>SUMIFS('Retiro Mensual'!$E$2:$E$2629,'Retiro Mensual'!$A$2:$A$2629,AT$4,'Retiro Mensual'!$B$2:$B$2629,$B349,'Retiro Mensual'!$C$2:$C$2629,AT$5)</f>
        <v>0</v>
      </c>
      <c r="AU349" s="13">
        <f>SUMIFS('Retiro Mensual'!$E$2:$E$2629,'Retiro Mensual'!$A$2:$A$2629,AU$4,'Retiro Mensual'!$B$2:$B$2629,$B349,'Retiro Mensual'!$C$2:$C$2629,AU$5)</f>
        <v>0</v>
      </c>
      <c r="AV349" s="13">
        <f>SUMIFS('Retiro Mensual'!$E$2:$E$2629,'Retiro Mensual'!$A$2:$A$2629,AV$4,'Retiro Mensual'!$B$2:$B$2629,$B349,'Retiro Mensual'!$C$2:$C$2629,AV$5)</f>
        <v>0</v>
      </c>
      <c r="AW349" s="13">
        <f>SUMIFS('Retiro Mensual'!$E$2:$E$2629,'Retiro Mensual'!$A$2:$A$2629,AW$4,'Retiro Mensual'!$B$2:$B$2629,$B349,'Retiro Mensual'!$C$2:$C$2629,AW$5)</f>
        <v>0</v>
      </c>
      <c r="AX349" s="13">
        <f>SUMIFS('Retiro Mensual'!$E$2:$E$2629,'Retiro Mensual'!$A$2:$A$2629,AX$4,'Retiro Mensual'!$B$2:$B$2629,$B349,'Retiro Mensual'!$C$2:$C$2629,AX$5)</f>
        <v>0</v>
      </c>
      <c r="AY349" s="14">
        <f>SUMIFS('Retiro Mensual'!$E$2:$E$2629,'Retiro Mensual'!$A$2:$A$2629,AY$4,'Retiro Mensual'!$B$2:$B$2629,$B349,'Retiro Mensual'!$C$2:$C$2629,AY$5)</f>
        <v>0</v>
      </c>
      <c r="AZ349" s="12">
        <f>SUMIFS('Retiro Mensual'!$E$2:$E$2629,'Retiro Mensual'!$A$2:$A$2629,AZ$4,'Retiro Mensual'!$B$2:$B$2629,$B349,'Retiro Mensual'!$C$2:$C$2629,AZ$5)</f>
        <v>0</v>
      </c>
      <c r="BA349" s="13">
        <f>SUMIFS('Retiro Mensual'!$E$2:$E$2629,'Retiro Mensual'!$A$2:$A$2629,BA$4,'Retiro Mensual'!$B$2:$B$2629,$B349,'Retiro Mensual'!$C$2:$C$2629,BA$5)</f>
        <v>0</v>
      </c>
      <c r="BB349" s="13">
        <f>SUMIFS('Retiro Mensual'!$E$2:$E$2629,'Retiro Mensual'!$A$2:$A$2629,BB$4,'Retiro Mensual'!$B$2:$B$2629,$B349,'Retiro Mensual'!$C$2:$C$2629,BB$5)</f>
        <v>0</v>
      </c>
      <c r="BC349" s="13">
        <f>SUMIFS('Retiro Mensual'!$E$2:$E$2629,'Retiro Mensual'!$A$2:$A$2629,BC$4,'Retiro Mensual'!$B$2:$B$2629,$B349,'Retiro Mensual'!$C$2:$C$2629,BC$5)</f>
        <v>0</v>
      </c>
      <c r="BD349" s="13">
        <f>SUMIFS('Retiro Mensual'!$E$2:$E$2629,'Retiro Mensual'!$A$2:$A$2629,BD$4,'Retiro Mensual'!$B$2:$B$2629,$B349,'Retiro Mensual'!$C$2:$C$2629,BD$5)</f>
        <v>0</v>
      </c>
      <c r="BE349" s="13">
        <f>SUMIFS('Retiro Mensual'!$E$2:$E$2629,'Retiro Mensual'!$A$2:$A$2629,BE$4,'Retiro Mensual'!$B$2:$B$2629,$B349,'Retiro Mensual'!$C$2:$C$2629,BE$5)</f>
        <v>0</v>
      </c>
      <c r="BF349" s="13">
        <f>SUMIFS('Retiro Mensual'!$E$2:$E$2629,'Retiro Mensual'!$A$2:$A$2629,BF$4,'Retiro Mensual'!$B$2:$B$2629,$B349,'Retiro Mensual'!$C$2:$C$2629,BF$5)</f>
        <v>0</v>
      </c>
      <c r="BG349" s="13">
        <f>SUMIFS('Retiro Mensual'!$E$2:$E$2629,'Retiro Mensual'!$A$2:$A$2629,BG$4,'Retiro Mensual'!$B$2:$B$2629,$B349,'Retiro Mensual'!$C$2:$C$2629,BG$5)</f>
        <v>0</v>
      </c>
      <c r="BH349" s="13">
        <f>SUMIFS('Retiro Mensual'!$E$2:$E$2629,'Retiro Mensual'!$A$2:$A$2629,BH$4,'Retiro Mensual'!$B$2:$B$2629,$B349,'Retiro Mensual'!$C$2:$C$2629,BH$5)</f>
        <v>0</v>
      </c>
      <c r="BI349" s="13">
        <f>SUMIFS('Retiro Mensual'!$E$2:$E$2629,'Retiro Mensual'!$A$2:$A$2629,BI$4,'Retiro Mensual'!$B$2:$B$2629,$B349,'Retiro Mensual'!$C$2:$C$2629,BI$5)</f>
        <v>0</v>
      </c>
      <c r="BJ349" s="13">
        <f>SUMIFS('Retiro Mensual'!$E$2:$E$2629,'Retiro Mensual'!$A$2:$A$2629,BJ$4,'Retiro Mensual'!$B$2:$B$2629,$B349,'Retiro Mensual'!$C$2:$C$2629,BJ$5)</f>
        <v>0</v>
      </c>
      <c r="BK349" s="14">
        <f>SUMIFS('Retiro Mensual'!$E$2:$E$2629,'Retiro Mensual'!$A$2:$A$2629,BK$4,'Retiro Mensual'!$B$2:$B$2629,$B349,'Retiro Mensual'!$C$2:$C$2629,BK$5)</f>
        <v>0</v>
      </c>
      <c r="BL349" s="12">
        <f>SUMIFS('Retiro Mensual'!$E$2:$E$2629,'Retiro Mensual'!$A$2:$A$2629,BL$4,'Retiro Mensual'!$B$2:$B$2629,$B349,'Retiro Mensual'!$C$2:$C$2629,BL$5)</f>
        <v>0</v>
      </c>
      <c r="BM349" s="13">
        <f>SUMIFS('Retiro Mensual'!$E$2:$E$2629,'Retiro Mensual'!$A$2:$A$2629,BM$4,'Retiro Mensual'!$B$2:$B$2629,$B349,'Retiro Mensual'!$C$2:$C$2629,BM$5)</f>
        <v>0</v>
      </c>
      <c r="BN349" s="13">
        <f>SUMIFS('Retiro Mensual'!$E$2:$E$2629,'Retiro Mensual'!$A$2:$A$2629,BN$4,'Retiro Mensual'!$B$2:$B$2629,$B349,'Retiro Mensual'!$C$2:$C$2629,BN$5)</f>
        <v>0</v>
      </c>
      <c r="BO349" s="13">
        <f>SUMIFS('Retiro Mensual'!$E$2:$E$2629,'Retiro Mensual'!$A$2:$A$2629,BO$4,'Retiro Mensual'!$B$2:$B$2629,$B349,'Retiro Mensual'!$C$2:$C$2629,BO$5)</f>
        <v>0</v>
      </c>
      <c r="BP349" s="13">
        <f>SUMIFS('Retiro Mensual'!$E$2:$E$2629,'Retiro Mensual'!$A$2:$A$2629,BP$4,'Retiro Mensual'!$B$2:$B$2629,$B349,'Retiro Mensual'!$C$2:$C$2629,BP$5)</f>
        <v>0</v>
      </c>
      <c r="BQ349" s="13">
        <f>SUMIFS('Retiro Mensual'!$E$2:$E$2629,'Retiro Mensual'!$A$2:$A$2629,BQ$4,'Retiro Mensual'!$B$2:$B$2629,$B349,'Retiro Mensual'!$C$2:$C$2629,BQ$5)</f>
        <v>0</v>
      </c>
      <c r="BR349" s="13">
        <f>SUMIFS('Retiro Mensual'!$E$2:$E$2629,'Retiro Mensual'!$A$2:$A$2629,BR$4,'Retiro Mensual'!$B$2:$B$2629,$B349,'Retiro Mensual'!$C$2:$C$2629,BR$5)</f>
        <v>0</v>
      </c>
      <c r="BS349" s="13">
        <f>SUMIFS('Retiro Mensual'!$E$2:$E$2629,'Retiro Mensual'!$A$2:$A$2629,BS$4,'Retiro Mensual'!$B$2:$B$2629,$B349,'Retiro Mensual'!$C$2:$C$2629,BS$5)</f>
        <v>0</v>
      </c>
      <c r="BT349" s="13">
        <f>SUMIFS('Retiro Mensual'!$E$2:$E$2629,'Retiro Mensual'!$A$2:$A$2629,BT$4,'Retiro Mensual'!$B$2:$B$2629,$B349,'Retiro Mensual'!$C$2:$C$2629,BT$5)</f>
        <v>0</v>
      </c>
      <c r="BU349" s="13">
        <f>SUMIFS('Retiro Mensual'!$E$2:$E$2629,'Retiro Mensual'!$A$2:$A$2629,BU$4,'Retiro Mensual'!$B$2:$B$2629,$B349,'Retiro Mensual'!$C$2:$C$2629,BU$5)</f>
        <v>0</v>
      </c>
      <c r="BV349" s="13">
        <f>SUMIFS('Retiro Mensual'!$E$2:$E$2629,'Retiro Mensual'!$A$2:$A$2629,BV$4,'Retiro Mensual'!$B$2:$B$2629,$B349,'Retiro Mensual'!$C$2:$C$2629,BV$5)</f>
        <v>0</v>
      </c>
      <c r="BW349" s="14">
        <f>SUMIFS('Retiro Mensual'!$E$2:$E$2629,'Retiro Mensual'!$A$2:$A$2629,BW$4,'Retiro Mensual'!$B$2:$B$2629,$B349,'Retiro Mensual'!$C$2:$C$2629,BW$5)</f>
        <v>0</v>
      </c>
      <c r="BX349" s="13"/>
      <c r="BY349" s="12">
        <f>SUMIFS('Compra Ventas'!$E$2:$E$2700,'Compra Ventas'!$A$2:$A$2700,BY$4,'Compra Ventas'!$B$2:$B$2700,$B349,'Compra Ventas'!$C$2:$C$2700,BY$5)</f>
        <v>0</v>
      </c>
      <c r="BZ349" s="13">
        <f>SUMIFS('Compra Ventas'!$E$2:$E$2700,'Compra Ventas'!$A$2:$A$2700,BZ$4,'Compra Ventas'!$B$2:$B$2700,$B349,'Compra Ventas'!$C$2:$C$2700,BZ$5)</f>
        <v>0</v>
      </c>
      <c r="CA349" s="13">
        <f>SUMIFS('Compra Ventas'!$E$2:$E$2700,'Compra Ventas'!$A$2:$A$2700,CA$4,'Compra Ventas'!$B$2:$B$2700,$B349,'Compra Ventas'!$C$2:$C$2700,CA$5)</f>
        <v>0</v>
      </c>
      <c r="CB349" s="13">
        <f>SUMIFS('Compra Ventas'!$E$2:$E$2700,'Compra Ventas'!$A$2:$A$2700,CB$4,'Compra Ventas'!$B$2:$B$2700,$B349,'Compra Ventas'!$C$2:$C$2700,CB$5)</f>
        <v>0</v>
      </c>
      <c r="CC349" s="13">
        <f>SUMIFS('Compra Ventas'!$E$2:$E$2700,'Compra Ventas'!$A$2:$A$2700,CC$4,'Compra Ventas'!$B$2:$B$2700,$B349,'Compra Ventas'!$C$2:$C$2700,CC$5)</f>
        <v>0</v>
      </c>
      <c r="CD349" s="13">
        <f>SUMIFS('Compra Ventas'!$E$2:$E$2700,'Compra Ventas'!$A$2:$A$2700,CD$4,'Compra Ventas'!$B$2:$B$2700,$B349,'Compra Ventas'!$C$2:$C$2700,CD$5)</f>
        <v>0</v>
      </c>
      <c r="CE349" s="13">
        <f>SUMIFS('Compra Ventas'!$E$2:$E$2700,'Compra Ventas'!$A$2:$A$2700,CE$4,'Compra Ventas'!$B$2:$B$2700,$B349,'Compra Ventas'!$C$2:$C$2700,CE$5)</f>
        <v>0</v>
      </c>
      <c r="CF349" s="13">
        <f>SUMIFS('Compra Ventas'!$E$2:$E$2700,'Compra Ventas'!$A$2:$A$2700,CF$4,'Compra Ventas'!$B$2:$B$2700,$B349,'Compra Ventas'!$C$2:$C$2700,CF$5)</f>
        <v>0</v>
      </c>
      <c r="CG349" s="13">
        <f>SUMIFS('Compra Ventas'!$E$2:$E$2700,'Compra Ventas'!$A$2:$A$2700,CG$4,'Compra Ventas'!$B$2:$B$2700,$B349,'Compra Ventas'!$C$2:$C$2700,CG$5)</f>
        <v>0</v>
      </c>
      <c r="CH349" s="13">
        <f>SUMIFS('Compra Ventas'!$E$2:$E$2700,'Compra Ventas'!$A$2:$A$2700,CH$4,'Compra Ventas'!$B$2:$B$2700,$B349,'Compra Ventas'!$C$2:$C$2700,CH$5)</f>
        <v>0</v>
      </c>
      <c r="CI349" s="13">
        <f>SUMIFS('Compra Ventas'!$E$2:$E$2700,'Compra Ventas'!$A$2:$A$2700,CI$4,'Compra Ventas'!$B$2:$B$2700,$B349,'Compra Ventas'!$C$2:$C$2700,CI$5)</f>
        <v>0</v>
      </c>
      <c r="CJ349" s="14">
        <f>SUMIFS('Compra Ventas'!$E$2:$E$2700,'Compra Ventas'!$A$2:$A$2700,CJ$4,'Compra Ventas'!$B$2:$B$2700,$B349,'Compra Ventas'!$C$2:$C$2700,CJ$5)</f>
        <v>0</v>
      </c>
      <c r="CK349" s="12">
        <f>SUMIFS('Compra Ventas'!$E$2:$E$2700,'Compra Ventas'!$A$2:$A$2700,CK$4,'Compra Ventas'!$B$2:$B$2700,$B349,'Compra Ventas'!$C$2:$C$2700,CK$5)</f>
        <v>0</v>
      </c>
      <c r="CL349" s="13">
        <f>SUMIFS('Compra Ventas'!$E$2:$E$2700,'Compra Ventas'!$A$2:$A$2700,CL$4,'Compra Ventas'!$B$2:$B$2700,$B349,'Compra Ventas'!$C$2:$C$2700,CL$5)</f>
        <v>0</v>
      </c>
      <c r="CM349" s="13">
        <f>SUMIFS('Compra Ventas'!$E$2:$E$2700,'Compra Ventas'!$A$2:$A$2700,CM$4,'Compra Ventas'!$B$2:$B$2700,$B349,'Compra Ventas'!$C$2:$C$2700,CM$5)</f>
        <v>0</v>
      </c>
      <c r="CN349" s="13">
        <f>SUMIFS('Compra Ventas'!$E$2:$E$2700,'Compra Ventas'!$A$2:$A$2700,CN$4,'Compra Ventas'!$B$2:$B$2700,$B349,'Compra Ventas'!$C$2:$C$2700,CN$5)</f>
        <v>0</v>
      </c>
      <c r="CO349" s="13">
        <f>SUMIFS('Compra Ventas'!$E$2:$E$2700,'Compra Ventas'!$A$2:$A$2700,CO$4,'Compra Ventas'!$B$2:$B$2700,$B349,'Compra Ventas'!$C$2:$C$2700,CO$5)</f>
        <v>0</v>
      </c>
      <c r="CP349" s="13">
        <f>SUMIFS('Compra Ventas'!$E$2:$E$2700,'Compra Ventas'!$A$2:$A$2700,CP$4,'Compra Ventas'!$B$2:$B$2700,$B349,'Compra Ventas'!$C$2:$C$2700,CP$5)</f>
        <v>0</v>
      </c>
      <c r="CQ349" s="13">
        <f>SUMIFS('Compra Ventas'!$E$2:$E$2700,'Compra Ventas'!$A$2:$A$2700,CQ$4,'Compra Ventas'!$B$2:$B$2700,$B349,'Compra Ventas'!$C$2:$C$2700,CQ$5)</f>
        <v>0</v>
      </c>
      <c r="CR349" s="13">
        <f>SUMIFS('Compra Ventas'!$E$2:$E$2700,'Compra Ventas'!$A$2:$A$2700,CR$4,'Compra Ventas'!$B$2:$B$2700,$B349,'Compra Ventas'!$C$2:$C$2700,CR$5)</f>
        <v>0</v>
      </c>
      <c r="CS349" s="13">
        <f>SUMIFS('Compra Ventas'!$E$2:$E$2700,'Compra Ventas'!$A$2:$A$2700,CS$4,'Compra Ventas'!$B$2:$B$2700,$B349,'Compra Ventas'!$C$2:$C$2700,CS$5)</f>
        <v>0</v>
      </c>
      <c r="CT349" s="13">
        <f>SUMIFS('Compra Ventas'!$E$2:$E$2700,'Compra Ventas'!$A$2:$A$2700,CT$4,'Compra Ventas'!$B$2:$B$2700,$B349,'Compra Ventas'!$C$2:$C$2700,CT$5)</f>
        <v>0</v>
      </c>
      <c r="CU349" s="13">
        <f>SUMIFS('Compra Ventas'!$E$2:$E$2700,'Compra Ventas'!$A$2:$A$2700,CU$4,'Compra Ventas'!$B$2:$B$2700,$B349,'Compra Ventas'!$C$2:$C$2700,CU$5)</f>
        <v>0</v>
      </c>
      <c r="CV349" s="14">
        <f>SUMIFS('Compra Ventas'!$E$2:$E$2700,'Compra Ventas'!$A$2:$A$2700,CV$4,'Compra Ventas'!$B$2:$B$2700,$B349,'Compra Ventas'!$C$2:$C$2700,CV$5)</f>
        <v>0</v>
      </c>
      <c r="CW349" s="12">
        <f>SUMIFS('Compra Ventas'!$E$2:$E$2700,'Compra Ventas'!$A$2:$A$2700,CW$4,'Compra Ventas'!$B$2:$B$2700,$B349,'Compra Ventas'!$C$2:$C$2700,CW$5)</f>
        <v>0</v>
      </c>
      <c r="CX349" s="13">
        <f>SUMIFS('Compra Ventas'!$E$2:$E$2700,'Compra Ventas'!$A$2:$A$2700,CX$4,'Compra Ventas'!$B$2:$B$2700,$B349,'Compra Ventas'!$C$2:$C$2700,CX$5)</f>
        <v>0</v>
      </c>
      <c r="CY349" s="13">
        <f>SUMIFS('Compra Ventas'!$E$2:$E$2700,'Compra Ventas'!$A$2:$A$2700,CY$4,'Compra Ventas'!$B$2:$B$2700,$B349,'Compra Ventas'!$C$2:$C$2700,CY$5)</f>
        <v>0</v>
      </c>
      <c r="CZ349" s="13">
        <f>SUMIFS('Compra Ventas'!$E$2:$E$2700,'Compra Ventas'!$A$2:$A$2700,CZ$4,'Compra Ventas'!$B$2:$B$2700,$B349,'Compra Ventas'!$C$2:$C$2700,CZ$5)</f>
        <v>0</v>
      </c>
      <c r="DA349" s="13">
        <f>SUMIFS('Compra Ventas'!$E$2:$E$2700,'Compra Ventas'!$A$2:$A$2700,DA$4,'Compra Ventas'!$B$2:$B$2700,$B349,'Compra Ventas'!$C$2:$C$2700,DA$5)</f>
        <v>0</v>
      </c>
      <c r="DB349" s="13">
        <f>SUMIFS('Compra Ventas'!$E$2:$E$2700,'Compra Ventas'!$A$2:$A$2700,DB$4,'Compra Ventas'!$B$2:$B$2700,$B349,'Compra Ventas'!$C$2:$C$2700,DB$5)</f>
        <v>0</v>
      </c>
      <c r="DC349" s="13">
        <f>SUMIFS('Compra Ventas'!$E$2:$E$2700,'Compra Ventas'!$A$2:$A$2700,DC$4,'Compra Ventas'!$B$2:$B$2700,$B349,'Compra Ventas'!$C$2:$C$2700,DC$5)</f>
        <v>0</v>
      </c>
      <c r="DD349" s="13">
        <f>SUMIFS('Compra Ventas'!$E$2:$E$2700,'Compra Ventas'!$A$2:$A$2700,DD$4,'Compra Ventas'!$B$2:$B$2700,$B349,'Compra Ventas'!$C$2:$C$2700,DD$5)</f>
        <v>0</v>
      </c>
      <c r="DE349" s="13">
        <f>SUMIFS('Compra Ventas'!$E$2:$E$2700,'Compra Ventas'!$A$2:$A$2700,DE$4,'Compra Ventas'!$B$2:$B$2700,$B349,'Compra Ventas'!$C$2:$C$2700,DE$5)</f>
        <v>0</v>
      </c>
      <c r="DF349" s="13">
        <f>SUMIFS('Compra Ventas'!$E$2:$E$2700,'Compra Ventas'!$A$2:$A$2700,DF$4,'Compra Ventas'!$B$2:$B$2700,$B349,'Compra Ventas'!$C$2:$C$2700,DF$5)</f>
        <v>0</v>
      </c>
      <c r="DG349" s="13">
        <f>SUMIFS('Compra Ventas'!$E$2:$E$2700,'Compra Ventas'!$A$2:$A$2700,DG$4,'Compra Ventas'!$B$2:$B$2700,$B349,'Compra Ventas'!$C$2:$C$2700,DG$5)</f>
        <v>0</v>
      </c>
      <c r="DH349" s="14">
        <f>SUMIFS('Compra Ventas'!$E$2:$E$2700,'Compra Ventas'!$A$2:$A$2700,DH$4,'Compra Ventas'!$B$2:$B$2700,$B349,'Compra Ventas'!$C$2:$C$2700,DH$5)</f>
        <v>0</v>
      </c>
      <c r="DI349" s="84"/>
      <c r="DJ349" s="98">
        <f>SUMIFS('Ajuste Ciclado'!D$5:D$47,'Ajuste Ciclado'!$C$5:$C$47,Balance!DJ$4,'Ajuste Ciclado'!$B$5:$B$47,Balance!$B349)</f>
        <v>0</v>
      </c>
      <c r="DK349" s="99">
        <f>SUMIFS('Ajuste Ciclado'!E$5:E$47,'Ajuste Ciclado'!$C$5:$C$47,Balance!DK$4,'Ajuste Ciclado'!$B$5:$B$47,Balance!$B349)</f>
        <v>0</v>
      </c>
      <c r="DL349" s="99">
        <f>SUMIFS('Ajuste Ciclado'!F$5:F$47,'Ajuste Ciclado'!$C$5:$C$47,Balance!DL$4,'Ajuste Ciclado'!$B$5:$B$47,Balance!$B349)</f>
        <v>0</v>
      </c>
      <c r="DM349" s="99">
        <f>SUMIFS('Ajuste Ciclado'!G$5:G$47,'Ajuste Ciclado'!$C$5:$C$47,Balance!DM$4,'Ajuste Ciclado'!$B$5:$B$47,Balance!$B349)</f>
        <v>0</v>
      </c>
      <c r="DN349" s="99">
        <f>SUMIFS('Ajuste Ciclado'!H$5:H$47,'Ajuste Ciclado'!$C$5:$C$47,Balance!DN$4,'Ajuste Ciclado'!$B$5:$B$47,Balance!$B349)</f>
        <v>0</v>
      </c>
      <c r="DO349" s="99">
        <f>SUMIFS('Ajuste Ciclado'!I$5:I$47,'Ajuste Ciclado'!$C$5:$C$47,Balance!DO$4,'Ajuste Ciclado'!$B$5:$B$47,Balance!$B349)</f>
        <v>0</v>
      </c>
      <c r="DP349" s="99">
        <f>SUMIFS('Ajuste Ciclado'!J$5:J$47,'Ajuste Ciclado'!$C$5:$C$47,Balance!DP$4,'Ajuste Ciclado'!$B$5:$B$47,Balance!$B349)</f>
        <v>0</v>
      </c>
      <c r="DQ349" s="99">
        <f>SUMIFS('Ajuste Ciclado'!K$5:K$47,'Ajuste Ciclado'!$C$5:$C$47,Balance!DQ$4,'Ajuste Ciclado'!$B$5:$B$47,Balance!$B349)</f>
        <v>0</v>
      </c>
      <c r="DR349" s="99">
        <f>SUMIFS('Ajuste Ciclado'!L$5:L$47,'Ajuste Ciclado'!$C$5:$C$47,Balance!DR$4,'Ajuste Ciclado'!$B$5:$B$47,Balance!$B349)</f>
        <v>0</v>
      </c>
      <c r="DS349" s="99">
        <f>SUMIFS('Ajuste Ciclado'!M$5:M$47,'Ajuste Ciclado'!$C$5:$C$47,Balance!DS$4,'Ajuste Ciclado'!$B$5:$B$47,Balance!$B349)</f>
        <v>0</v>
      </c>
      <c r="DT349" s="99">
        <f>SUMIFS('Ajuste Ciclado'!N$5:N$47,'Ajuste Ciclado'!$C$5:$C$47,Balance!DT$4,'Ajuste Ciclado'!$B$5:$B$47,Balance!$B349)</f>
        <v>0</v>
      </c>
      <c r="DU349" s="100">
        <f>SUMIFS('Ajuste Ciclado'!O$5:O$47,'Ajuste Ciclado'!$C$5:$C$47,Balance!DU$4,'Ajuste Ciclado'!$B$5:$B$47,Balance!$B349)</f>
        <v>0</v>
      </c>
      <c r="DV349" s="98">
        <f>SUMIFS('Ajuste Ciclado'!D$5:D$47,'Ajuste Ciclado'!$C$5:$C$47,Balance!DV$4,'Ajuste Ciclado'!$B$5:$B$47,Balance!$B349)</f>
        <v>0</v>
      </c>
      <c r="DW349" s="99">
        <f>SUMIFS('Ajuste Ciclado'!E$5:E$47,'Ajuste Ciclado'!$C$5:$C$47,Balance!DW$4,'Ajuste Ciclado'!$B$5:$B$47,Balance!$B349)</f>
        <v>0</v>
      </c>
      <c r="DX349" s="99">
        <f>SUMIFS('Ajuste Ciclado'!F$5:F$47,'Ajuste Ciclado'!$C$5:$C$47,Balance!DX$4,'Ajuste Ciclado'!$B$5:$B$47,Balance!$B349)</f>
        <v>0</v>
      </c>
      <c r="DY349" s="99">
        <f>SUMIFS('Ajuste Ciclado'!G$5:G$47,'Ajuste Ciclado'!$C$5:$C$47,Balance!DY$4,'Ajuste Ciclado'!$B$5:$B$47,Balance!$B349)</f>
        <v>0</v>
      </c>
      <c r="DZ349" s="99">
        <f>SUMIFS('Ajuste Ciclado'!H$5:H$47,'Ajuste Ciclado'!$C$5:$C$47,Balance!DZ$4,'Ajuste Ciclado'!$B$5:$B$47,Balance!$B349)</f>
        <v>0</v>
      </c>
      <c r="EA349" s="99">
        <f>SUMIFS('Ajuste Ciclado'!I$5:I$47,'Ajuste Ciclado'!$C$5:$C$47,Balance!EA$4,'Ajuste Ciclado'!$B$5:$B$47,Balance!$B349)</f>
        <v>0</v>
      </c>
      <c r="EB349" s="99">
        <f>SUMIFS('Ajuste Ciclado'!J$5:J$47,'Ajuste Ciclado'!$C$5:$C$47,Balance!EB$4,'Ajuste Ciclado'!$B$5:$B$47,Balance!$B349)</f>
        <v>0</v>
      </c>
      <c r="EC349" s="99">
        <f>SUMIFS('Ajuste Ciclado'!K$5:K$47,'Ajuste Ciclado'!$C$5:$C$47,Balance!EC$4,'Ajuste Ciclado'!$B$5:$B$47,Balance!$B349)</f>
        <v>0</v>
      </c>
      <c r="ED349" s="99">
        <f>SUMIFS('Ajuste Ciclado'!L$5:L$47,'Ajuste Ciclado'!$C$5:$C$47,Balance!ED$4,'Ajuste Ciclado'!$B$5:$B$47,Balance!$B349)</f>
        <v>0</v>
      </c>
      <c r="EE349" s="99">
        <f>SUMIFS('Ajuste Ciclado'!M$5:M$47,'Ajuste Ciclado'!$C$5:$C$47,Balance!EE$4,'Ajuste Ciclado'!$B$5:$B$47,Balance!$B349)</f>
        <v>0</v>
      </c>
      <c r="EF349" s="99">
        <f>SUMIFS('Ajuste Ciclado'!N$5:N$47,'Ajuste Ciclado'!$C$5:$C$47,Balance!EF$4,'Ajuste Ciclado'!$B$5:$B$47,Balance!$B349)</f>
        <v>0</v>
      </c>
      <c r="EG349" s="100">
        <f>SUMIFS('Ajuste Ciclado'!O$5:O$47,'Ajuste Ciclado'!$C$5:$C$47,Balance!EG$4,'Ajuste Ciclado'!$B$5:$B$47,Balance!$B349)</f>
        <v>0</v>
      </c>
      <c r="EH349" s="98">
        <f>SUMIFS('Ajuste Ciclado'!D$5:D$47,'Ajuste Ciclado'!$C$5:$C$47,Balance!EH$4,'Ajuste Ciclado'!$B$5:$B$47,Balance!$B349)</f>
        <v>0</v>
      </c>
      <c r="EI349" s="99">
        <f>SUMIFS('Ajuste Ciclado'!E$5:E$47,'Ajuste Ciclado'!$C$5:$C$47,Balance!EI$4,'Ajuste Ciclado'!$B$5:$B$47,Balance!$B349)</f>
        <v>0</v>
      </c>
      <c r="EJ349" s="99">
        <f>SUMIFS('Ajuste Ciclado'!F$5:F$47,'Ajuste Ciclado'!$C$5:$C$47,Balance!EJ$4,'Ajuste Ciclado'!$B$5:$B$47,Balance!$B349)</f>
        <v>0</v>
      </c>
      <c r="EK349" s="99">
        <f>SUMIFS('Ajuste Ciclado'!G$5:G$47,'Ajuste Ciclado'!$C$5:$C$47,Balance!EK$4,'Ajuste Ciclado'!$B$5:$B$47,Balance!$B349)</f>
        <v>0</v>
      </c>
      <c r="EL349" s="99">
        <f>SUMIFS('Ajuste Ciclado'!H$5:H$47,'Ajuste Ciclado'!$C$5:$C$47,Balance!EL$4,'Ajuste Ciclado'!$B$5:$B$47,Balance!$B349)</f>
        <v>0</v>
      </c>
      <c r="EM349" s="99">
        <f>SUMIFS('Ajuste Ciclado'!I$5:I$47,'Ajuste Ciclado'!$C$5:$C$47,Balance!EM$4,'Ajuste Ciclado'!$B$5:$B$47,Balance!$B349)</f>
        <v>0</v>
      </c>
      <c r="EN349" s="99">
        <f>SUMIFS('Ajuste Ciclado'!J$5:J$47,'Ajuste Ciclado'!$C$5:$C$47,Balance!EN$4,'Ajuste Ciclado'!$B$5:$B$47,Balance!$B349)</f>
        <v>0</v>
      </c>
      <c r="EO349" s="99">
        <f>SUMIFS('Ajuste Ciclado'!K$5:K$47,'Ajuste Ciclado'!$C$5:$C$47,Balance!EO$4,'Ajuste Ciclado'!$B$5:$B$47,Balance!$B349)</f>
        <v>0</v>
      </c>
      <c r="EP349" s="99">
        <f>SUMIFS('Ajuste Ciclado'!L$5:L$47,'Ajuste Ciclado'!$C$5:$C$47,Balance!EP$4,'Ajuste Ciclado'!$B$5:$B$47,Balance!$B349)</f>
        <v>0</v>
      </c>
      <c r="EQ349" s="99">
        <f>SUMIFS('Ajuste Ciclado'!M$5:M$47,'Ajuste Ciclado'!$C$5:$C$47,Balance!EQ$4,'Ajuste Ciclado'!$B$5:$B$47,Balance!$B349)</f>
        <v>0</v>
      </c>
      <c r="ER349" s="99">
        <f>SUMIFS('Ajuste Ciclado'!N$5:N$47,'Ajuste Ciclado'!$C$5:$C$47,Balance!ER$4,'Ajuste Ciclado'!$B$5:$B$47,Balance!$B349)</f>
        <v>0</v>
      </c>
      <c r="ES349" s="100">
        <f>SUMIFS('Ajuste Ciclado'!O$5:O$47,'Ajuste Ciclado'!$C$5:$C$47,Balance!ES$4,'Ajuste Ciclado'!$B$5:$B$47,Balance!$B349)</f>
        <v>0</v>
      </c>
      <c r="ET349" s="84"/>
      <c r="EU349" s="12">
        <f t="shared" si="428"/>
        <v>55413.309852236453</v>
      </c>
      <c r="EV349" s="13">
        <f t="shared" si="393"/>
        <v>50134.666800259824</v>
      </c>
      <c r="EW349" s="13">
        <f t="shared" si="394"/>
        <v>45538.673539390533</v>
      </c>
      <c r="EX349" s="13">
        <f t="shared" si="395"/>
        <v>30937.407536342231</v>
      </c>
      <c r="EY349" s="13">
        <f t="shared" si="396"/>
        <v>18844.841931745072</v>
      </c>
      <c r="EZ349" s="13">
        <f t="shared" si="397"/>
        <v>15186.804121621781</v>
      </c>
      <c r="FA349" s="13">
        <f t="shared" si="398"/>
        <v>18197.70173375446</v>
      </c>
      <c r="FB349" s="13">
        <f t="shared" si="399"/>
        <v>19296.842822340339</v>
      </c>
      <c r="FC349" s="13">
        <f t="shared" si="400"/>
        <v>25179.402421043891</v>
      </c>
      <c r="FD349" s="13">
        <f t="shared" si="401"/>
        <v>7728.127347594097</v>
      </c>
      <c r="FE349" s="13">
        <f t="shared" si="402"/>
        <v>3015.429168281722</v>
      </c>
      <c r="FF349" s="14">
        <f t="shared" si="403"/>
        <v>5412.8339395816975</v>
      </c>
      <c r="FG349" s="12">
        <f t="shared" si="404"/>
        <v>55520.797864227381</v>
      </c>
      <c r="FH349" s="13">
        <f t="shared" si="405"/>
        <v>50375.021328006333</v>
      </c>
      <c r="FI349" s="13">
        <f t="shared" si="406"/>
        <v>46030.799940976853</v>
      </c>
      <c r="FJ349" s="13">
        <f t="shared" si="407"/>
        <v>33527.695933252478</v>
      </c>
      <c r="FK349" s="13">
        <f t="shared" si="408"/>
        <v>18613.531850925749</v>
      </c>
      <c r="FL349" s="13">
        <f t="shared" si="409"/>
        <v>15359.54016546114</v>
      </c>
      <c r="FM349" s="13">
        <f t="shared" si="410"/>
        <v>19176.151201274781</v>
      </c>
      <c r="FN349" s="13">
        <f t="shared" si="411"/>
        <v>19984.387665593371</v>
      </c>
      <c r="FO349" s="13">
        <f t="shared" si="412"/>
        <v>29288.597410208109</v>
      </c>
      <c r="FP349" s="13">
        <f t="shared" si="413"/>
        <v>11035.668831191761</v>
      </c>
      <c r="FQ349" s="13">
        <f t="shared" si="414"/>
        <v>16645.350142092859</v>
      </c>
      <c r="FR349" s="14">
        <f t="shared" si="415"/>
        <v>22627.55833689393</v>
      </c>
      <c r="FS349" s="12">
        <f t="shared" si="416"/>
        <v>55551.931161568398</v>
      </c>
      <c r="FT349" s="13">
        <f t="shared" si="417"/>
        <v>50481.344701965187</v>
      </c>
      <c r="FU349" s="13">
        <f t="shared" si="418"/>
        <v>45895.519762583594</v>
      </c>
      <c r="FV349" s="13">
        <f t="shared" si="419"/>
        <v>33239.948063194373</v>
      </c>
      <c r="FW349" s="13">
        <f t="shared" si="420"/>
        <v>19224.391956841238</v>
      </c>
      <c r="FX349" s="13">
        <f t="shared" si="421"/>
        <v>16286.720760742321</v>
      </c>
      <c r="FY349" s="13">
        <f t="shared" si="422"/>
        <v>20696.306482423119</v>
      </c>
      <c r="FZ349" s="13">
        <f t="shared" si="423"/>
        <v>22067.321606910318</v>
      </c>
      <c r="GA349" s="13">
        <f t="shared" si="424"/>
        <v>27875.676664559091</v>
      </c>
      <c r="GB349" s="13">
        <f t="shared" si="425"/>
        <v>22414.911554376398</v>
      </c>
      <c r="GC349" s="13">
        <f t="shared" si="426"/>
        <v>31960.182719697608</v>
      </c>
      <c r="GD349" s="14">
        <f t="shared" si="427"/>
        <v>32370.919489757049</v>
      </c>
      <c r="GE349" s="84"/>
      <c r="GF349" s="12">
        <f t="shared" si="429"/>
        <v>294886.04121419205</v>
      </c>
      <c r="GG349" s="13">
        <f t="shared" si="429"/>
        <v>338185.10067010473</v>
      </c>
      <c r="GH349" s="14">
        <f t="shared" si="429"/>
        <v>378065.17492461868</v>
      </c>
      <c r="GI349" s="6">
        <f t="shared" si="430"/>
        <v>1</v>
      </c>
      <c r="GJ349" s="12">
        <f t="shared" si="431"/>
        <v>0</v>
      </c>
      <c r="GK349" s="13">
        <f t="shared" si="432"/>
        <v>0</v>
      </c>
      <c r="GL349" s="14">
        <f t="shared" si="433"/>
        <v>0</v>
      </c>
      <c r="GM349" s="84"/>
      <c r="GN349" s="66">
        <f t="shared" si="434"/>
        <v>0</v>
      </c>
      <c r="GO349" s="84"/>
      <c r="GP349" s="63" t="str" cm="1">
        <f t="array" ref="GP349">INDEX($GF$4:$GH$4,1,GI349)</f>
        <v>Sample 1</v>
      </c>
      <c r="GQ349" s="12">
        <f t="shared" ref="GQ349:GS412" si="436">SMALL($EU349:$FF349,GQ$5)</f>
        <v>3015.429168281722</v>
      </c>
      <c r="GR349" s="13">
        <f t="shared" si="436"/>
        <v>5412.8339395816975</v>
      </c>
      <c r="GS349" s="14">
        <f t="shared" si="436"/>
        <v>7728.127347594097</v>
      </c>
      <c r="GT349" s="12">
        <f t="shared" ref="GT349:GV412" si="437">SMALL($FG349:$FR349,GT$5)</f>
        <v>11035.668831191761</v>
      </c>
      <c r="GU349" s="13">
        <f t="shared" si="437"/>
        <v>15359.54016546114</v>
      </c>
      <c r="GV349" s="14">
        <f t="shared" si="437"/>
        <v>16645.350142092859</v>
      </c>
      <c r="GW349" s="12">
        <f t="shared" ref="GW349:GY412" si="438">SMALL($FS349:$GD349,GW$5)</f>
        <v>16286.720760742321</v>
      </c>
      <c r="GX349" s="13">
        <f t="shared" si="438"/>
        <v>19224.391956841238</v>
      </c>
      <c r="GY349" s="14">
        <f t="shared" si="438"/>
        <v>20696.306482423119</v>
      </c>
      <c r="GZ349" s="84" t="str">
        <f t="shared" si="390"/>
        <v>Sample 1</v>
      </c>
      <c r="HA349" s="12">
        <f t="shared" si="435"/>
        <v>0</v>
      </c>
      <c r="HB349" s="13">
        <f t="shared" si="435"/>
        <v>0</v>
      </c>
      <c r="HC349" s="14">
        <f t="shared" si="435"/>
        <v>0</v>
      </c>
      <c r="HD349" s="6">
        <f t="shared" si="391"/>
        <v>0</v>
      </c>
      <c r="HE349" s="84" t="str">
        <f t="shared" si="392"/>
        <v>Ok</v>
      </c>
    </row>
    <row r="350" spans="2:213" hidden="1" x14ac:dyDescent="0.3">
      <c r="B350" s="84" t="s">
        <v>150</v>
      </c>
      <c r="C350" s="12">
        <f>SUMIFS(Inyecciones!$E$2:$E$14185,Inyecciones!$A$2:$A$14185,Balance!C$4,Inyecciones!$B$2:$B$14185,Balance!$B350,Inyecciones!$C$2:$C$14185,Balance!C$5)</f>
        <v>160054.47951184091</v>
      </c>
      <c r="D350" s="13">
        <f>SUMIFS(Inyecciones!$E$2:$E$14185,Inyecciones!$A$2:$A$14185,Balance!D$4,Inyecciones!$B$2:$B$14185,Balance!$B350,Inyecciones!$C$2:$C$14185,Balance!D$5)</f>
        <v>162389.80846204239</v>
      </c>
      <c r="E350" s="13">
        <f>SUMIFS(Inyecciones!$E$2:$E$14185,Inyecciones!$A$2:$A$14185,Balance!E$4,Inyecciones!$B$2:$B$14185,Balance!$B350,Inyecciones!$C$2:$C$14185,Balance!E$5)</f>
        <v>175082.5836005274</v>
      </c>
      <c r="F350" s="13">
        <f>SUMIFS(Inyecciones!$E$2:$E$14185,Inyecciones!$A$2:$A$14185,Balance!F$4,Inyecciones!$B$2:$B$14185,Balance!$B350,Inyecciones!$C$2:$C$14185,Balance!F$5)</f>
        <v>122273.6243688676</v>
      </c>
      <c r="G350" s="13">
        <f>SUMIFS(Inyecciones!$E$2:$E$14185,Inyecciones!$A$2:$A$14185,Balance!G$4,Inyecciones!$B$2:$B$14185,Balance!$B350,Inyecciones!$C$2:$C$14185,Balance!G$5)</f>
        <v>65220.462261473644</v>
      </c>
      <c r="H350" s="13">
        <f>SUMIFS(Inyecciones!$E$2:$E$14185,Inyecciones!$A$2:$A$14185,Balance!H$4,Inyecciones!$B$2:$B$14185,Balance!$B350,Inyecciones!$C$2:$C$14185,Balance!H$5)</f>
        <v>49631.56282352595</v>
      </c>
      <c r="I350" s="13">
        <f>SUMIFS(Inyecciones!$E$2:$E$14185,Inyecciones!$A$2:$A$14185,Balance!I$4,Inyecciones!$B$2:$B$14185,Balance!$B350,Inyecciones!$C$2:$C$14185,Balance!I$5)</f>
        <v>66851.64924954086</v>
      </c>
      <c r="J350" s="13">
        <f>SUMIFS(Inyecciones!$E$2:$E$14185,Inyecciones!$A$2:$A$14185,Balance!J$4,Inyecciones!$B$2:$B$14185,Balance!$B350,Inyecciones!$C$2:$C$14185,Balance!J$5)</f>
        <v>103698.5804800359</v>
      </c>
      <c r="K350" s="13">
        <f>SUMIFS(Inyecciones!$E$2:$E$14185,Inyecciones!$A$2:$A$14185,Balance!K$4,Inyecciones!$B$2:$B$14185,Balance!$B350,Inyecciones!$C$2:$C$14185,Balance!K$5)</f>
        <v>112883.8171497263</v>
      </c>
      <c r="L350" s="13">
        <f>SUMIFS(Inyecciones!$E$2:$E$14185,Inyecciones!$A$2:$A$14185,Balance!L$4,Inyecciones!$B$2:$B$14185,Balance!$B350,Inyecciones!$C$2:$C$14185,Balance!L$5)</f>
        <v>30514.313506935348</v>
      </c>
      <c r="M350" s="13">
        <f>SUMIFS(Inyecciones!$E$2:$E$14185,Inyecciones!$A$2:$A$14185,Balance!M$4,Inyecciones!$B$2:$B$14185,Balance!$B350,Inyecciones!$C$2:$C$14185,Balance!M$5)</f>
        <v>11609.101983415791</v>
      </c>
      <c r="N350" s="14">
        <f>SUMIFS(Inyecciones!$E$2:$E$14185,Inyecciones!$A$2:$A$14185,Balance!N$4,Inyecciones!$B$2:$B$14185,Balance!$B350,Inyecciones!$C$2:$C$14185,Balance!N$5)</f>
        <v>20272.270263340961</v>
      </c>
      <c r="O350" s="12">
        <f>SUMIFS(Inyecciones!$E$2:$E$14185,Inyecciones!$A$2:$A$14185,Balance!O$4,Inyecciones!$B$2:$B$14185,Balance!$B350,Inyecciones!$C$2:$C$14185,Balance!O$5)</f>
        <v>160398.64325021999</v>
      </c>
      <c r="P350" s="13">
        <f>SUMIFS(Inyecciones!$E$2:$E$14185,Inyecciones!$A$2:$A$14185,Balance!P$4,Inyecciones!$B$2:$B$14185,Balance!$B350,Inyecciones!$C$2:$C$14185,Balance!P$5)</f>
        <v>163609.0845735672</v>
      </c>
      <c r="Q350" s="13">
        <f>SUMIFS(Inyecciones!$E$2:$E$14185,Inyecciones!$A$2:$A$14185,Balance!Q$4,Inyecciones!$B$2:$B$14185,Balance!$B350,Inyecciones!$C$2:$C$14185,Balance!Q$5)</f>
        <v>176627.85601231971</v>
      </c>
      <c r="R350" s="13">
        <f>SUMIFS(Inyecciones!$E$2:$E$14185,Inyecciones!$A$2:$A$14185,Balance!R$4,Inyecciones!$B$2:$B$14185,Balance!$B350,Inyecciones!$C$2:$C$14185,Balance!R$5)</f>
        <v>129542.2605905911</v>
      </c>
      <c r="S350" s="13">
        <f>SUMIFS(Inyecciones!$E$2:$E$14185,Inyecciones!$A$2:$A$14185,Balance!S$4,Inyecciones!$B$2:$B$14185,Balance!$B350,Inyecciones!$C$2:$C$14185,Balance!S$5)</f>
        <v>63904.017311088159</v>
      </c>
      <c r="T350" s="13">
        <f>SUMIFS(Inyecciones!$E$2:$E$14185,Inyecciones!$A$2:$A$14185,Balance!T$4,Inyecciones!$B$2:$B$14185,Balance!$B350,Inyecciones!$C$2:$C$14185,Balance!T$5)</f>
        <v>50542.673098307838</v>
      </c>
      <c r="U350" s="13">
        <f>SUMIFS(Inyecciones!$E$2:$E$14185,Inyecciones!$A$2:$A$14185,Balance!U$4,Inyecciones!$B$2:$B$14185,Balance!$B350,Inyecciones!$C$2:$C$14185,Balance!U$5)</f>
        <v>71774.145417271415</v>
      </c>
      <c r="V350" s="13">
        <f>SUMIFS(Inyecciones!$E$2:$E$14185,Inyecciones!$A$2:$A$14185,Balance!V$4,Inyecciones!$B$2:$B$14185,Balance!$B350,Inyecciones!$C$2:$C$14185,Balance!V$5)</f>
        <v>104769.19031357051</v>
      </c>
      <c r="W350" s="13">
        <f>SUMIFS(Inyecciones!$E$2:$E$14185,Inyecciones!$A$2:$A$14185,Balance!W$4,Inyecciones!$B$2:$B$14185,Balance!$B350,Inyecciones!$C$2:$C$14185,Balance!W$5)</f>
        <v>115708.1066497818</v>
      </c>
      <c r="X350" s="13">
        <f>SUMIFS(Inyecciones!$E$2:$E$14185,Inyecciones!$A$2:$A$14185,Balance!X$4,Inyecciones!$B$2:$B$14185,Balance!$B350,Inyecciones!$C$2:$C$14185,Balance!X$5)</f>
        <v>47267.689942123623</v>
      </c>
      <c r="Y350" s="13">
        <f>SUMIFS(Inyecciones!$E$2:$E$14185,Inyecciones!$A$2:$A$14185,Balance!Y$4,Inyecciones!$B$2:$B$14185,Balance!$B350,Inyecciones!$C$2:$C$14185,Balance!Y$5)</f>
        <v>59150.475196581647</v>
      </c>
      <c r="Z350" s="14">
        <f>SUMIFS(Inyecciones!$E$2:$E$14185,Inyecciones!$A$2:$A$14185,Balance!Z$4,Inyecciones!$B$2:$B$14185,Balance!$B350,Inyecciones!$C$2:$C$14185,Balance!Z$5)</f>
        <v>81915.538191997242</v>
      </c>
      <c r="AA350" s="12">
        <f>SUMIFS(Inyecciones!$E$2:$E$14185,Inyecciones!$A$2:$A$14185,Balance!AA$4,Inyecciones!$B$2:$B$14185,Balance!$B350,Inyecciones!$C$2:$C$14185,Balance!AA$5)</f>
        <v>160458.90312751531</v>
      </c>
      <c r="AB350" s="13">
        <f>SUMIFS(Inyecciones!$E$2:$E$14185,Inyecciones!$A$2:$A$14185,Balance!AB$4,Inyecciones!$B$2:$B$14185,Balance!$B350,Inyecciones!$C$2:$C$14185,Balance!AB$5)</f>
        <v>163769.80332247971</v>
      </c>
      <c r="AC350" s="13">
        <f>SUMIFS(Inyecciones!$E$2:$E$14185,Inyecciones!$A$2:$A$14185,Balance!AC$4,Inyecciones!$B$2:$B$14185,Balance!$B350,Inyecciones!$C$2:$C$14185,Balance!AC$5)</f>
        <v>176155.8418415043</v>
      </c>
      <c r="AD350" s="13">
        <f>SUMIFS(Inyecciones!$E$2:$E$14185,Inyecciones!$A$2:$A$14185,Balance!AD$4,Inyecciones!$B$2:$B$14185,Balance!$B350,Inyecciones!$C$2:$C$14185,Balance!AD$5)</f>
        <v>128571.90231835211</v>
      </c>
      <c r="AE350" s="13">
        <f>SUMIFS(Inyecciones!$E$2:$E$14185,Inyecciones!$A$2:$A$14185,Balance!AE$4,Inyecciones!$B$2:$B$14185,Balance!$B350,Inyecciones!$C$2:$C$14185,Balance!AE$5)</f>
        <v>66385.181277637355</v>
      </c>
      <c r="AF350" s="13">
        <f>SUMIFS(Inyecciones!$E$2:$E$14185,Inyecciones!$A$2:$A$14185,Balance!AF$4,Inyecciones!$B$2:$B$14185,Balance!$B350,Inyecciones!$C$2:$C$14185,Balance!AF$5)</f>
        <v>54575.728031465449</v>
      </c>
      <c r="AG350" s="13">
        <f>SUMIFS(Inyecciones!$E$2:$E$14185,Inyecciones!$A$2:$A$14185,Balance!AG$4,Inyecciones!$B$2:$B$14185,Balance!$B350,Inyecciones!$C$2:$C$14185,Balance!AG$5)</f>
        <v>78920.752885573092</v>
      </c>
      <c r="AH350" s="13">
        <f>SUMIFS(Inyecciones!$E$2:$E$14185,Inyecciones!$A$2:$A$14185,Balance!AH$4,Inyecciones!$B$2:$B$14185,Balance!$B350,Inyecciones!$C$2:$C$14185,Balance!AH$5)</f>
        <v>116138.1852855575</v>
      </c>
      <c r="AI350" s="13">
        <f>SUMIFS(Inyecciones!$E$2:$E$14185,Inyecciones!$A$2:$A$14185,Balance!AI$4,Inyecciones!$B$2:$B$14185,Balance!$B350,Inyecciones!$C$2:$C$14185,Balance!AI$5)</f>
        <v>126556.3966354135</v>
      </c>
      <c r="AJ350" s="13">
        <f>SUMIFS(Inyecciones!$E$2:$E$14185,Inyecciones!$A$2:$A$14185,Balance!AJ$4,Inyecciones!$B$2:$B$14185,Balance!$B350,Inyecciones!$C$2:$C$14185,Balance!AJ$5)</f>
        <v>105065.21712227351</v>
      </c>
      <c r="AK350" s="13">
        <f>SUMIFS(Inyecciones!$E$2:$E$14185,Inyecciones!$A$2:$A$14185,Balance!AK$4,Inyecciones!$B$2:$B$14185,Balance!$B350,Inyecciones!$C$2:$C$14185,Balance!AK$5)</f>
        <v>121089.33358161739</v>
      </c>
      <c r="AL350" s="14">
        <f>SUMIFS(Inyecciones!$E$2:$E$14185,Inyecciones!$A$2:$A$14185,Balance!AL$4,Inyecciones!$B$2:$B$14185,Balance!$B350,Inyecciones!$C$2:$C$14185,Balance!AL$5)</f>
        <v>132811.37442768339</v>
      </c>
      <c r="AM350" s="13"/>
      <c r="AN350" s="12">
        <f>SUMIFS('Retiro Mensual'!$E$2:$E$2629,'Retiro Mensual'!$A$2:$A$2629,AN$4,'Retiro Mensual'!$B$2:$B$2629,$B350,'Retiro Mensual'!$C$2:$C$2629,AN$5)</f>
        <v>0</v>
      </c>
      <c r="AO350" s="13">
        <f>SUMIFS('Retiro Mensual'!$E$2:$E$2629,'Retiro Mensual'!$A$2:$A$2629,AO$4,'Retiro Mensual'!$B$2:$B$2629,$B350,'Retiro Mensual'!$C$2:$C$2629,AO$5)</f>
        <v>0</v>
      </c>
      <c r="AP350" s="13">
        <f>SUMIFS('Retiro Mensual'!$E$2:$E$2629,'Retiro Mensual'!$A$2:$A$2629,AP$4,'Retiro Mensual'!$B$2:$B$2629,$B350,'Retiro Mensual'!$C$2:$C$2629,AP$5)</f>
        <v>0</v>
      </c>
      <c r="AQ350" s="13">
        <f>SUMIFS('Retiro Mensual'!$E$2:$E$2629,'Retiro Mensual'!$A$2:$A$2629,AQ$4,'Retiro Mensual'!$B$2:$B$2629,$B350,'Retiro Mensual'!$C$2:$C$2629,AQ$5)</f>
        <v>0</v>
      </c>
      <c r="AR350" s="13">
        <f>SUMIFS('Retiro Mensual'!$E$2:$E$2629,'Retiro Mensual'!$A$2:$A$2629,AR$4,'Retiro Mensual'!$B$2:$B$2629,$B350,'Retiro Mensual'!$C$2:$C$2629,AR$5)</f>
        <v>0</v>
      </c>
      <c r="AS350" s="13">
        <f>SUMIFS('Retiro Mensual'!$E$2:$E$2629,'Retiro Mensual'!$A$2:$A$2629,AS$4,'Retiro Mensual'!$B$2:$B$2629,$B350,'Retiro Mensual'!$C$2:$C$2629,AS$5)</f>
        <v>0</v>
      </c>
      <c r="AT350" s="13">
        <f>SUMIFS('Retiro Mensual'!$E$2:$E$2629,'Retiro Mensual'!$A$2:$A$2629,AT$4,'Retiro Mensual'!$B$2:$B$2629,$B350,'Retiro Mensual'!$C$2:$C$2629,AT$5)</f>
        <v>0</v>
      </c>
      <c r="AU350" s="13">
        <f>SUMIFS('Retiro Mensual'!$E$2:$E$2629,'Retiro Mensual'!$A$2:$A$2629,AU$4,'Retiro Mensual'!$B$2:$B$2629,$B350,'Retiro Mensual'!$C$2:$C$2629,AU$5)</f>
        <v>0</v>
      </c>
      <c r="AV350" s="13">
        <f>SUMIFS('Retiro Mensual'!$E$2:$E$2629,'Retiro Mensual'!$A$2:$A$2629,AV$4,'Retiro Mensual'!$B$2:$B$2629,$B350,'Retiro Mensual'!$C$2:$C$2629,AV$5)</f>
        <v>0</v>
      </c>
      <c r="AW350" s="13">
        <f>SUMIFS('Retiro Mensual'!$E$2:$E$2629,'Retiro Mensual'!$A$2:$A$2629,AW$4,'Retiro Mensual'!$B$2:$B$2629,$B350,'Retiro Mensual'!$C$2:$C$2629,AW$5)</f>
        <v>0</v>
      </c>
      <c r="AX350" s="13">
        <f>SUMIFS('Retiro Mensual'!$E$2:$E$2629,'Retiro Mensual'!$A$2:$A$2629,AX$4,'Retiro Mensual'!$B$2:$B$2629,$B350,'Retiro Mensual'!$C$2:$C$2629,AX$5)</f>
        <v>0</v>
      </c>
      <c r="AY350" s="14">
        <f>SUMIFS('Retiro Mensual'!$E$2:$E$2629,'Retiro Mensual'!$A$2:$A$2629,AY$4,'Retiro Mensual'!$B$2:$B$2629,$B350,'Retiro Mensual'!$C$2:$C$2629,AY$5)</f>
        <v>0</v>
      </c>
      <c r="AZ350" s="12">
        <f>SUMIFS('Retiro Mensual'!$E$2:$E$2629,'Retiro Mensual'!$A$2:$A$2629,AZ$4,'Retiro Mensual'!$B$2:$B$2629,$B350,'Retiro Mensual'!$C$2:$C$2629,AZ$5)</f>
        <v>0</v>
      </c>
      <c r="BA350" s="13">
        <f>SUMIFS('Retiro Mensual'!$E$2:$E$2629,'Retiro Mensual'!$A$2:$A$2629,BA$4,'Retiro Mensual'!$B$2:$B$2629,$B350,'Retiro Mensual'!$C$2:$C$2629,BA$5)</f>
        <v>0</v>
      </c>
      <c r="BB350" s="13">
        <f>SUMIFS('Retiro Mensual'!$E$2:$E$2629,'Retiro Mensual'!$A$2:$A$2629,BB$4,'Retiro Mensual'!$B$2:$B$2629,$B350,'Retiro Mensual'!$C$2:$C$2629,BB$5)</f>
        <v>0</v>
      </c>
      <c r="BC350" s="13">
        <f>SUMIFS('Retiro Mensual'!$E$2:$E$2629,'Retiro Mensual'!$A$2:$A$2629,BC$4,'Retiro Mensual'!$B$2:$B$2629,$B350,'Retiro Mensual'!$C$2:$C$2629,BC$5)</f>
        <v>0</v>
      </c>
      <c r="BD350" s="13">
        <f>SUMIFS('Retiro Mensual'!$E$2:$E$2629,'Retiro Mensual'!$A$2:$A$2629,BD$4,'Retiro Mensual'!$B$2:$B$2629,$B350,'Retiro Mensual'!$C$2:$C$2629,BD$5)</f>
        <v>0</v>
      </c>
      <c r="BE350" s="13">
        <f>SUMIFS('Retiro Mensual'!$E$2:$E$2629,'Retiro Mensual'!$A$2:$A$2629,BE$4,'Retiro Mensual'!$B$2:$B$2629,$B350,'Retiro Mensual'!$C$2:$C$2629,BE$5)</f>
        <v>0</v>
      </c>
      <c r="BF350" s="13">
        <f>SUMIFS('Retiro Mensual'!$E$2:$E$2629,'Retiro Mensual'!$A$2:$A$2629,BF$4,'Retiro Mensual'!$B$2:$B$2629,$B350,'Retiro Mensual'!$C$2:$C$2629,BF$5)</f>
        <v>0</v>
      </c>
      <c r="BG350" s="13">
        <f>SUMIFS('Retiro Mensual'!$E$2:$E$2629,'Retiro Mensual'!$A$2:$A$2629,BG$4,'Retiro Mensual'!$B$2:$B$2629,$B350,'Retiro Mensual'!$C$2:$C$2629,BG$5)</f>
        <v>0</v>
      </c>
      <c r="BH350" s="13">
        <f>SUMIFS('Retiro Mensual'!$E$2:$E$2629,'Retiro Mensual'!$A$2:$A$2629,BH$4,'Retiro Mensual'!$B$2:$B$2629,$B350,'Retiro Mensual'!$C$2:$C$2629,BH$5)</f>
        <v>0</v>
      </c>
      <c r="BI350" s="13">
        <f>SUMIFS('Retiro Mensual'!$E$2:$E$2629,'Retiro Mensual'!$A$2:$A$2629,BI$4,'Retiro Mensual'!$B$2:$B$2629,$B350,'Retiro Mensual'!$C$2:$C$2629,BI$5)</f>
        <v>0</v>
      </c>
      <c r="BJ350" s="13">
        <f>SUMIFS('Retiro Mensual'!$E$2:$E$2629,'Retiro Mensual'!$A$2:$A$2629,BJ$4,'Retiro Mensual'!$B$2:$B$2629,$B350,'Retiro Mensual'!$C$2:$C$2629,BJ$5)</f>
        <v>0</v>
      </c>
      <c r="BK350" s="14">
        <f>SUMIFS('Retiro Mensual'!$E$2:$E$2629,'Retiro Mensual'!$A$2:$A$2629,BK$4,'Retiro Mensual'!$B$2:$B$2629,$B350,'Retiro Mensual'!$C$2:$C$2629,BK$5)</f>
        <v>0</v>
      </c>
      <c r="BL350" s="12">
        <f>SUMIFS('Retiro Mensual'!$E$2:$E$2629,'Retiro Mensual'!$A$2:$A$2629,BL$4,'Retiro Mensual'!$B$2:$B$2629,$B350,'Retiro Mensual'!$C$2:$C$2629,BL$5)</f>
        <v>0</v>
      </c>
      <c r="BM350" s="13">
        <f>SUMIFS('Retiro Mensual'!$E$2:$E$2629,'Retiro Mensual'!$A$2:$A$2629,BM$4,'Retiro Mensual'!$B$2:$B$2629,$B350,'Retiro Mensual'!$C$2:$C$2629,BM$5)</f>
        <v>0</v>
      </c>
      <c r="BN350" s="13">
        <f>SUMIFS('Retiro Mensual'!$E$2:$E$2629,'Retiro Mensual'!$A$2:$A$2629,BN$4,'Retiro Mensual'!$B$2:$B$2629,$B350,'Retiro Mensual'!$C$2:$C$2629,BN$5)</f>
        <v>0</v>
      </c>
      <c r="BO350" s="13">
        <f>SUMIFS('Retiro Mensual'!$E$2:$E$2629,'Retiro Mensual'!$A$2:$A$2629,BO$4,'Retiro Mensual'!$B$2:$B$2629,$B350,'Retiro Mensual'!$C$2:$C$2629,BO$5)</f>
        <v>0</v>
      </c>
      <c r="BP350" s="13">
        <f>SUMIFS('Retiro Mensual'!$E$2:$E$2629,'Retiro Mensual'!$A$2:$A$2629,BP$4,'Retiro Mensual'!$B$2:$B$2629,$B350,'Retiro Mensual'!$C$2:$C$2629,BP$5)</f>
        <v>0</v>
      </c>
      <c r="BQ350" s="13">
        <f>SUMIFS('Retiro Mensual'!$E$2:$E$2629,'Retiro Mensual'!$A$2:$A$2629,BQ$4,'Retiro Mensual'!$B$2:$B$2629,$B350,'Retiro Mensual'!$C$2:$C$2629,BQ$5)</f>
        <v>0</v>
      </c>
      <c r="BR350" s="13">
        <f>SUMIFS('Retiro Mensual'!$E$2:$E$2629,'Retiro Mensual'!$A$2:$A$2629,BR$4,'Retiro Mensual'!$B$2:$B$2629,$B350,'Retiro Mensual'!$C$2:$C$2629,BR$5)</f>
        <v>0</v>
      </c>
      <c r="BS350" s="13">
        <f>SUMIFS('Retiro Mensual'!$E$2:$E$2629,'Retiro Mensual'!$A$2:$A$2629,BS$4,'Retiro Mensual'!$B$2:$B$2629,$B350,'Retiro Mensual'!$C$2:$C$2629,BS$5)</f>
        <v>0</v>
      </c>
      <c r="BT350" s="13">
        <f>SUMIFS('Retiro Mensual'!$E$2:$E$2629,'Retiro Mensual'!$A$2:$A$2629,BT$4,'Retiro Mensual'!$B$2:$B$2629,$B350,'Retiro Mensual'!$C$2:$C$2629,BT$5)</f>
        <v>0</v>
      </c>
      <c r="BU350" s="13">
        <f>SUMIFS('Retiro Mensual'!$E$2:$E$2629,'Retiro Mensual'!$A$2:$A$2629,BU$4,'Retiro Mensual'!$B$2:$B$2629,$B350,'Retiro Mensual'!$C$2:$C$2629,BU$5)</f>
        <v>0</v>
      </c>
      <c r="BV350" s="13">
        <f>SUMIFS('Retiro Mensual'!$E$2:$E$2629,'Retiro Mensual'!$A$2:$A$2629,BV$4,'Retiro Mensual'!$B$2:$B$2629,$B350,'Retiro Mensual'!$C$2:$C$2629,BV$5)</f>
        <v>0</v>
      </c>
      <c r="BW350" s="14">
        <f>SUMIFS('Retiro Mensual'!$E$2:$E$2629,'Retiro Mensual'!$A$2:$A$2629,BW$4,'Retiro Mensual'!$B$2:$B$2629,$B350,'Retiro Mensual'!$C$2:$C$2629,BW$5)</f>
        <v>0</v>
      </c>
      <c r="BX350" s="13"/>
      <c r="BY350" s="12">
        <f>SUMIFS('Compra Ventas'!$E$2:$E$2700,'Compra Ventas'!$A$2:$A$2700,BY$4,'Compra Ventas'!$B$2:$B$2700,$B350,'Compra Ventas'!$C$2:$C$2700,BY$5)</f>
        <v>0</v>
      </c>
      <c r="BZ350" s="13">
        <f>SUMIFS('Compra Ventas'!$E$2:$E$2700,'Compra Ventas'!$A$2:$A$2700,BZ$4,'Compra Ventas'!$B$2:$B$2700,$B350,'Compra Ventas'!$C$2:$C$2700,BZ$5)</f>
        <v>0</v>
      </c>
      <c r="CA350" s="13">
        <f>SUMIFS('Compra Ventas'!$E$2:$E$2700,'Compra Ventas'!$A$2:$A$2700,CA$4,'Compra Ventas'!$B$2:$B$2700,$B350,'Compra Ventas'!$C$2:$C$2700,CA$5)</f>
        <v>0</v>
      </c>
      <c r="CB350" s="13">
        <f>SUMIFS('Compra Ventas'!$E$2:$E$2700,'Compra Ventas'!$A$2:$A$2700,CB$4,'Compra Ventas'!$B$2:$B$2700,$B350,'Compra Ventas'!$C$2:$C$2700,CB$5)</f>
        <v>0</v>
      </c>
      <c r="CC350" s="13">
        <f>SUMIFS('Compra Ventas'!$E$2:$E$2700,'Compra Ventas'!$A$2:$A$2700,CC$4,'Compra Ventas'!$B$2:$B$2700,$B350,'Compra Ventas'!$C$2:$C$2700,CC$5)</f>
        <v>0</v>
      </c>
      <c r="CD350" s="13">
        <f>SUMIFS('Compra Ventas'!$E$2:$E$2700,'Compra Ventas'!$A$2:$A$2700,CD$4,'Compra Ventas'!$B$2:$B$2700,$B350,'Compra Ventas'!$C$2:$C$2700,CD$5)</f>
        <v>0</v>
      </c>
      <c r="CE350" s="13">
        <f>SUMIFS('Compra Ventas'!$E$2:$E$2700,'Compra Ventas'!$A$2:$A$2700,CE$4,'Compra Ventas'!$B$2:$B$2700,$B350,'Compra Ventas'!$C$2:$C$2700,CE$5)</f>
        <v>0</v>
      </c>
      <c r="CF350" s="13">
        <f>SUMIFS('Compra Ventas'!$E$2:$E$2700,'Compra Ventas'!$A$2:$A$2700,CF$4,'Compra Ventas'!$B$2:$B$2700,$B350,'Compra Ventas'!$C$2:$C$2700,CF$5)</f>
        <v>0</v>
      </c>
      <c r="CG350" s="13">
        <f>SUMIFS('Compra Ventas'!$E$2:$E$2700,'Compra Ventas'!$A$2:$A$2700,CG$4,'Compra Ventas'!$B$2:$B$2700,$B350,'Compra Ventas'!$C$2:$C$2700,CG$5)</f>
        <v>0</v>
      </c>
      <c r="CH350" s="13">
        <f>SUMIFS('Compra Ventas'!$E$2:$E$2700,'Compra Ventas'!$A$2:$A$2700,CH$4,'Compra Ventas'!$B$2:$B$2700,$B350,'Compra Ventas'!$C$2:$C$2700,CH$5)</f>
        <v>0</v>
      </c>
      <c r="CI350" s="13">
        <f>SUMIFS('Compra Ventas'!$E$2:$E$2700,'Compra Ventas'!$A$2:$A$2700,CI$4,'Compra Ventas'!$B$2:$B$2700,$B350,'Compra Ventas'!$C$2:$C$2700,CI$5)</f>
        <v>0</v>
      </c>
      <c r="CJ350" s="14">
        <f>SUMIFS('Compra Ventas'!$E$2:$E$2700,'Compra Ventas'!$A$2:$A$2700,CJ$4,'Compra Ventas'!$B$2:$B$2700,$B350,'Compra Ventas'!$C$2:$C$2700,CJ$5)</f>
        <v>0</v>
      </c>
      <c r="CK350" s="12">
        <f>SUMIFS('Compra Ventas'!$E$2:$E$2700,'Compra Ventas'!$A$2:$A$2700,CK$4,'Compra Ventas'!$B$2:$B$2700,$B350,'Compra Ventas'!$C$2:$C$2700,CK$5)</f>
        <v>0</v>
      </c>
      <c r="CL350" s="13">
        <f>SUMIFS('Compra Ventas'!$E$2:$E$2700,'Compra Ventas'!$A$2:$A$2700,CL$4,'Compra Ventas'!$B$2:$B$2700,$B350,'Compra Ventas'!$C$2:$C$2700,CL$5)</f>
        <v>0</v>
      </c>
      <c r="CM350" s="13">
        <f>SUMIFS('Compra Ventas'!$E$2:$E$2700,'Compra Ventas'!$A$2:$A$2700,CM$4,'Compra Ventas'!$B$2:$B$2700,$B350,'Compra Ventas'!$C$2:$C$2700,CM$5)</f>
        <v>0</v>
      </c>
      <c r="CN350" s="13">
        <f>SUMIFS('Compra Ventas'!$E$2:$E$2700,'Compra Ventas'!$A$2:$A$2700,CN$4,'Compra Ventas'!$B$2:$B$2700,$B350,'Compra Ventas'!$C$2:$C$2700,CN$5)</f>
        <v>0</v>
      </c>
      <c r="CO350" s="13">
        <f>SUMIFS('Compra Ventas'!$E$2:$E$2700,'Compra Ventas'!$A$2:$A$2700,CO$4,'Compra Ventas'!$B$2:$B$2700,$B350,'Compra Ventas'!$C$2:$C$2700,CO$5)</f>
        <v>0</v>
      </c>
      <c r="CP350" s="13">
        <f>SUMIFS('Compra Ventas'!$E$2:$E$2700,'Compra Ventas'!$A$2:$A$2700,CP$4,'Compra Ventas'!$B$2:$B$2700,$B350,'Compra Ventas'!$C$2:$C$2700,CP$5)</f>
        <v>0</v>
      </c>
      <c r="CQ350" s="13">
        <f>SUMIFS('Compra Ventas'!$E$2:$E$2700,'Compra Ventas'!$A$2:$A$2700,CQ$4,'Compra Ventas'!$B$2:$B$2700,$B350,'Compra Ventas'!$C$2:$C$2700,CQ$5)</f>
        <v>0</v>
      </c>
      <c r="CR350" s="13">
        <f>SUMIFS('Compra Ventas'!$E$2:$E$2700,'Compra Ventas'!$A$2:$A$2700,CR$4,'Compra Ventas'!$B$2:$B$2700,$B350,'Compra Ventas'!$C$2:$C$2700,CR$5)</f>
        <v>0</v>
      </c>
      <c r="CS350" s="13">
        <f>SUMIFS('Compra Ventas'!$E$2:$E$2700,'Compra Ventas'!$A$2:$A$2700,CS$4,'Compra Ventas'!$B$2:$B$2700,$B350,'Compra Ventas'!$C$2:$C$2700,CS$5)</f>
        <v>0</v>
      </c>
      <c r="CT350" s="13">
        <f>SUMIFS('Compra Ventas'!$E$2:$E$2700,'Compra Ventas'!$A$2:$A$2700,CT$4,'Compra Ventas'!$B$2:$B$2700,$B350,'Compra Ventas'!$C$2:$C$2700,CT$5)</f>
        <v>0</v>
      </c>
      <c r="CU350" s="13">
        <f>SUMIFS('Compra Ventas'!$E$2:$E$2700,'Compra Ventas'!$A$2:$A$2700,CU$4,'Compra Ventas'!$B$2:$B$2700,$B350,'Compra Ventas'!$C$2:$C$2700,CU$5)</f>
        <v>0</v>
      </c>
      <c r="CV350" s="14">
        <f>SUMIFS('Compra Ventas'!$E$2:$E$2700,'Compra Ventas'!$A$2:$A$2700,CV$4,'Compra Ventas'!$B$2:$B$2700,$B350,'Compra Ventas'!$C$2:$C$2700,CV$5)</f>
        <v>0</v>
      </c>
      <c r="CW350" s="12">
        <f>SUMIFS('Compra Ventas'!$E$2:$E$2700,'Compra Ventas'!$A$2:$A$2700,CW$4,'Compra Ventas'!$B$2:$B$2700,$B350,'Compra Ventas'!$C$2:$C$2700,CW$5)</f>
        <v>0</v>
      </c>
      <c r="CX350" s="13">
        <f>SUMIFS('Compra Ventas'!$E$2:$E$2700,'Compra Ventas'!$A$2:$A$2700,CX$4,'Compra Ventas'!$B$2:$B$2700,$B350,'Compra Ventas'!$C$2:$C$2700,CX$5)</f>
        <v>0</v>
      </c>
      <c r="CY350" s="13">
        <f>SUMIFS('Compra Ventas'!$E$2:$E$2700,'Compra Ventas'!$A$2:$A$2700,CY$4,'Compra Ventas'!$B$2:$B$2700,$B350,'Compra Ventas'!$C$2:$C$2700,CY$5)</f>
        <v>0</v>
      </c>
      <c r="CZ350" s="13">
        <f>SUMIFS('Compra Ventas'!$E$2:$E$2700,'Compra Ventas'!$A$2:$A$2700,CZ$4,'Compra Ventas'!$B$2:$B$2700,$B350,'Compra Ventas'!$C$2:$C$2700,CZ$5)</f>
        <v>0</v>
      </c>
      <c r="DA350" s="13">
        <f>SUMIFS('Compra Ventas'!$E$2:$E$2700,'Compra Ventas'!$A$2:$A$2700,DA$4,'Compra Ventas'!$B$2:$B$2700,$B350,'Compra Ventas'!$C$2:$C$2700,DA$5)</f>
        <v>0</v>
      </c>
      <c r="DB350" s="13">
        <f>SUMIFS('Compra Ventas'!$E$2:$E$2700,'Compra Ventas'!$A$2:$A$2700,DB$4,'Compra Ventas'!$B$2:$B$2700,$B350,'Compra Ventas'!$C$2:$C$2700,DB$5)</f>
        <v>0</v>
      </c>
      <c r="DC350" s="13">
        <f>SUMIFS('Compra Ventas'!$E$2:$E$2700,'Compra Ventas'!$A$2:$A$2700,DC$4,'Compra Ventas'!$B$2:$B$2700,$B350,'Compra Ventas'!$C$2:$C$2700,DC$5)</f>
        <v>0</v>
      </c>
      <c r="DD350" s="13">
        <f>SUMIFS('Compra Ventas'!$E$2:$E$2700,'Compra Ventas'!$A$2:$A$2700,DD$4,'Compra Ventas'!$B$2:$B$2700,$B350,'Compra Ventas'!$C$2:$C$2700,DD$5)</f>
        <v>0</v>
      </c>
      <c r="DE350" s="13">
        <f>SUMIFS('Compra Ventas'!$E$2:$E$2700,'Compra Ventas'!$A$2:$A$2700,DE$4,'Compra Ventas'!$B$2:$B$2700,$B350,'Compra Ventas'!$C$2:$C$2700,DE$5)</f>
        <v>0</v>
      </c>
      <c r="DF350" s="13">
        <f>SUMIFS('Compra Ventas'!$E$2:$E$2700,'Compra Ventas'!$A$2:$A$2700,DF$4,'Compra Ventas'!$B$2:$B$2700,$B350,'Compra Ventas'!$C$2:$C$2700,DF$5)</f>
        <v>0</v>
      </c>
      <c r="DG350" s="13">
        <f>SUMIFS('Compra Ventas'!$E$2:$E$2700,'Compra Ventas'!$A$2:$A$2700,DG$4,'Compra Ventas'!$B$2:$B$2700,$B350,'Compra Ventas'!$C$2:$C$2700,DG$5)</f>
        <v>0</v>
      </c>
      <c r="DH350" s="14">
        <f>SUMIFS('Compra Ventas'!$E$2:$E$2700,'Compra Ventas'!$A$2:$A$2700,DH$4,'Compra Ventas'!$B$2:$B$2700,$B350,'Compra Ventas'!$C$2:$C$2700,DH$5)</f>
        <v>0</v>
      </c>
      <c r="DI350" s="84"/>
      <c r="DJ350" s="98">
        <f>SUMIFS('Ajuste Ciclado'!D$5:D$47,'Ajuste Ciclado'!$C$5:$C$47,Balance!DJ$4,'Ajuste Ciclado'!$B$5:$B$47,Balance!$B350)</f>
        <v>0</v>
      </c>
      <c r="DK350" s="99">
        <f>SUMIFS('Ajuste Ciclado'!E$5:E$47,'Ajuste Ciclado'!$C$5:$C$47,Balance!DK$4,'Ajuste Ciclado'!$B$5:$B$47,Balance!$B350)</f>
        <v>0</v>
      </c>
      <c r="DL350" s="99">
        <f>SUMIFS('Ajuste Ciclado'!F$5:F$47,'Ajuste Ciclado'!$C$5:$C$47,Balance!DL$4,'Ajuste Ciclado'!$B$5:$B$47,Balance!$B350)</f>
        <v>0</v>
      </c>
      <c r="DM350" s="99">
        <f>SUMIFS('Ajuste Ciclado'!G$5:G$47,'Ajuste Ciclado'!$C$5:$C$47,Balance!DM$4,'Ajuste Ciclado'!$B$5:$B$47,Balance!$B350)</f>
        <v>0</v>
      </c>
      <c r="DN350" s="99">
        <f>SUMIFS('Ajuste Ciclado'!H$5:H$47,'Ajuste Ciclado'!$C$5:$C$47,Balance!DN$4,'Ajuste Ciclado'!$B$5:$B$47,Balance!$B350)</f>
        <v>0</v>
      </c>
      <c r="DO350" s="99">
        <f>SUMIFS('Ajuste Ciclado'!I$5:I$47,'Ajuste Ciclado'!$C$5:$C$47,Balance!DO$4,'Ajuste Ciclado'!$B$5:$B$47,Balance!$B350)</f>
        <v>0</v>
      </c>
      <c r="DP350" s="99">
        <f>SUMIFS('Ajuste Ciclado'!J$5:J$47,'Ajuste Ciclado'!$C$5:$C$47,Balance!DP$4,'Ajuste Ciclado'!$B$5:$B$47,Balance!$B350)</f>
        <v>0</v>
      </c>
      <c r="DQ350" s="99">
        <f>SUMIFS('Ajuste Ciclado'!K$5:K$47,'Ajuste Ciclado'!$C$5:$C$47,Balance!DQ$4,'Ajuste Ciclado'!$B$5:$B$47,Balance!$B350)</f>
        <v>0</v>
      </c>
      <c r="DR350" s="99">
        <f>SUMIFS('Ajuste Ciclado'!L$5:L$47,'Ajuste Ciclado'!$C$5:$C$47,Balance!DR$4,'Ajuste Ciclado'!$B$5:$B$47,Balance!$B350)</f>
        <v>0</v>
      </c>
      <c r="DS350" s="99">
        <f>SUMIFS('Ajuste Ciclado'!M$5:M$47,'Ajuste Ciclado'!$C$5:$C$47,Balance!DS$4,'Ajuste Ciclado'!$B$5:$B$47,Balance!$B350)</f>
        <v>0</v>
      </c>
      <c r="DT350" s="99">
        <f>SUMIFS('Ajuste Ciclado'!N$5:N$47,'Ajuste Ciclado'!$C$5:$C$47,Balance!DT$4,'Ajuste Ciclado'!$B$5:$B$47,Balance!$B350)</f>
        <v>0</v>
      </c>
      <c r="DU350" s="100">
        <f>SUMIFS('Ajuste Ciclado'!O$5:O$47,'Ajuste Ciclado'!$C$5:$C$47,Balance!DU$4,'Ajuste Ciclado'!$B$5:$B$47,Balance!$B350)</f>
        <v>0</v>
      </c>
      <c r="DV350" s="98">
        <f>SUMIFS('Ajuste Ciclado'!D$5:D$47,'Ajuste Ciclado'!$C$5:$C$47,Balance!DV$4,'Ajuste Ciclado'!$B$5:$B$47,Balance!$B350)</f>
        <v>0</v>
      </c>
      <c r="DW350" s="99">
        <f>SUMIFS('Ajuste Ciclado'!E$5:E$47,'Ajuste Ciclado'!$C$5:$C$47,Balance!DW$4,'Ajuste Ciclado'!$B$5:$B$47,Balance!$B350)</f>
        <v>0</v>
      </c>
      <c r="DX350" s="99">
        <f>SUMIFS('Ajuste Ciclado'!F$5:F$47,'Ajuste Ciclado'!$C$5:$C$47,Balance!DX$4,'Ajuste Ciclado'!$B$5:$B$47,Balance!$B350)</f>
        <v>0</v>
      </c>
      <c r="DY350" s="99">
        <f>SUMIFS('Ajuste Ciclado'!G$5:G$47,'Ajuste Ciclado'!$C$5:$C$47,Balance!DY$4,'Ajuste Ciclado'!$B$5:$B$47,Balance!$B350)</f>
        <v>0</v>
      </c>
      <c r="DZ350" s="99">
        <f>SUMIFS('Ajuste Ciclado'!H$5:H$47,'Ajuste Ciclado'!$C$5:$C$47,Balance!DZ$4,'Ajuste Ciclado'!$B$5:$B$47,Balance!$B350)</f>
        <v>0</v>
      </c>
      <c r="EA350" s="99">
        <f>SUMIFS('Ajuste Ciclado'!I$5:I$47,'Ajuste Ciclado'!$C$5:$C$47,Balance!EA$4,'Ajuste Ciclado'!$B$5:$B$47,Balance!$B350)</f>
        <v>0</v>
      </c>
      <c r="EB350" s="99">
        <f>SUMIFS('Ajuste Ciclado'!J$5:J$47,'Ajuste Ciclado'!$C$5:$C$47,Balance!EB$4,'Ajuste Ciclado'!$B$5:$B$47,Balance!$B350)</f>
        <v>0</v>
      </c>
      <c r="EC350" s="99">
        <f>SUMIFS('Ajuste Ciclado'!K$5:K$47,'Ajuste Ciclado'!$C$5:$C$47,Balance!EC$4,'Ajuste Ciclado'!$B$5:$B$47,Balance!$B350)</f>
        <v>0</v>
      </c>
      <c r="ED350" s="99">
        <f>SUMIFS('Ajuste Ciclado'!L$5:L$47,'Ajuste Ciclado'!$C$5:$C$47,Balance!ED$4,'Ajuste Ciclado'!$B$5:$B$47,Balance!$B350)</f>
        <v>0</v>
      </c>
      <c r="EE350" s="99">
        <f>SUMIFS('Ajuste Ciclado'!M$5:M$47,'Ajuste Ciclado'!$C$5:$C$47,Balance!EE$4,'Ajuste Ciclado'!$B$5:$B$47,Balance!$B350)</f>
        <v>0</v>
      </c>
      <c r="EF350" s="99">
        <f>SUMIFS('Ajuste Ciclado'!N$5:N$47,'Ajuste Ciclado'!$C$5:$C$47,Balance!EF$4,'Ajuste Ciclado'!$B$5:$B$47,Balance!$B350)</f>
        <v>0</v>
      </c>
      <c r="EG350" s="100">
        <f>SUMIFS('Ajuste Ciclado'!O$5:O$47,'Ajuste Ciclado'!$C$5:$C$47,Balance!EG$4,'Ajuste Ciclado'!$B$5:$B$47,Balance!$B350)</f>
        <v>0</v>
      </c>
      <c r="EH350" s="98">
        <f>SUMIFS('Ajuste Ciclado'!D$5:D$47,'Ajuste Ciclado'!$C$5:$C$47,Balance!EH$4,'Ajuste Ciclado'!$B$5:$B$47,Balance!$B350)</f>
        <v>0</v>
      </c>
      <c r="EI350" s="99">
        <f>SUMIFS('Ajuste Ciclado'!E$5:E$47,'Ajuste Ciclado'!$C$5:$C$47,Balance!EI$4,'Ajuste Ciclado'!$B$5:$B$47,Balance!$B350)</f>
        <v>0</v>
      </c>
      <c r="EJ350" s="99">
        <f>SUMIFS('Ajuste Ciclado'!F$5:F$47,'Ajuste Ciclado'!$C$5:$C$47,Balance!EJ$4,'Ajuste Ciclado'!$B$5:$B$47,Balance!$B350)</f>
        <v>0</v>
      </c>
      <c r="EK350" s="99">
        <f>SUMIFS('Ajuste Ciclado'!G$5:G$47,'Ajuste Ciclado'!$C$5:$C$47,Balance!EK$4,'Ajuste Ciclado'!$B$5:$B$47,Balance!$B350)</f>
        <v>0</v>
      </c>
      <c r="EL350" s="99">
        <f>SUMIFS('Ajuste Ciclado'!H$5:H$47,'Ajuste Ciclado'!$C$5:$C$47,Balance!EL$4,'Ajuste Ciclado'!$B$5:$B$47,Balance!$B350)</f>
        <v>0</v>
      </c>
      <c r="EM350" s="99">
        <f>SUMIFS('Ajuste Ciclado'!I$5:I$47,'Ajuste Ciclado'!$C$5:$C$47,Balance!EM$4,'Ajuste Ciclado'!$B$5:$B$47,Balance!$B350)</f>
        <v>0</v>
      </c>
      <c r="EN350" s="99">
        <f>SUMIFS('Ajuste Ciclado'!J$5:J$47,'Ajuste Ciclado'!$C$5:$C$47,Balance!EN$4,'Ajuste Ciclado'!$B$5:$B$47,Balance!$B350)</f>
        <v>0</v>
      </c>
      <c r="EO350" s="99">
        <f>SUMIFS('Ajuste Ciclado'!K$5:K$47,'Ajuste Ciclado'!$C$5:$C$47,Balance!EO$4,'Ajuste Ciclado'!$B$5:$B$47,Balance!$B350)</f>
        <v>0</v>
      </c>
      <c r="EP350" s="99">
        <f>SUMIFS('Ajuste Ciclado'!L$5:L$47,'Ajuste Ciclado'!$C$5:$C$47,Balance!EP$4,'Ajuste Ciclado'!$B$5:$B$47,Balance!$B350)</f>
        <v>0</v>
      </c>
      <c r="EQ350" s="99">
        <f>SUMIFS('Ajuste Ciclado'!M$5:M$47,'Ajuste Ciclado'!$C$5:$C$47,Balance!EQ$4,'Ajuste Ciclado'!$B$5:$B$47,Balance!$B350)</f>
        <v>0</v>
      </c>
      <c r="ER350" s="99">
        <f>SUMIFS('Ajuste Ciclado'!N$5:N$47,'Ajuste Ciclado'!$C$5:$C$47,Balance!ER$4,'Ajuste Ciclado'!$B$5:$B$47,Balance!$B350)</f>
        <v>0</v>
      </c>
      <c r="ES350" s="100">
        <f>SUMIFS('Ajuste Ciclado'!O$5:O$47,'Ajuste Ciclado'!$C$5:$C$47,Balance!ES$4,'Ajuste Ciclado'!$B$5:$B$47,Balance!$B350)</f>
        <v>0</v>
      </c>
      <c r="ET350" s="84"/>
      <c r="EU350" s="12">
        <f t="shared" si="428"/>
        <v>160054.47951184091</v>
      </c>
      <c r="EV350" s="13">
        <f t="shared" si="393"/>
        <v>162389.80846204239</v>
      </c>
      <c r="EW350" s="13">
        <f t="shared" si="394"/>
        <v>175082.5836005274</v>
      </c>
      <c r="EX350" s="13">
        <f t="shared" si="395"/>
        <v>122273.6243688676</v>
      </c>
      <c r="EY350" s="13">
        <f t="shared" si="396"/>
        <v>65220.462261473644</v>
      </c>
      <c r="EZ350" s="13">
        <f t="shared" si="397"/>
        <v>49631.56282352595</v>
      </c>
      <c r="FA350" s="13">
        <f t="shared" si="398"/>
        <v>66851.64924954086</v>
      </c>
      <c r="FB350" s="13">
        <f t="shared" si="399"/>
        <v>103698.5804800359</v>
      </c>
      <c r="FC350" s="13">
        <f t="shared" si="400"/>
        <v>112883.8171497263</v>
      </c>
      <c r="FD350" s="13">
        <f t="shared" si="401"/>
        <v>30514.313506935348</v>
      </c>
      <c r="FE350" s="13">
        <f t="shared" si="402"/>
        <v>11609.101983415791</v>
      </c>
      <c r="FF350" s="14">
        <f t="shared" si="403"/>
        <v>20272.270263340961</v>
      </c>
      <c r="FG350" s="12">
        <f t="shared" si="404"/>
        <v>160398.64325021999</v>
      </c>
      <c r="FH350" s="13">
        <f t="shared" si="405"/>
        <v>163609.0845735672</v>
      </c>
      <c r="FI350" s="13">
        <f t="shared" si="406"/>
        <v>176627.85601231971</v>
      </c>
      <c r="FJ350" s="13">
        <f t="shared" si="407"/>
        <v>129542.2605905911</v>
      </c>
      <c r="FK350" s="13">
        <f t="shared" si="408"/>
        <v>63904.017311088159</v>
      </c>
      <c r="FL350" s="13">
        <f t="shared" si="409"/>
        <v>50542.673098307838</v>
      </c>
      <c r="FM350" s="13">
        <f t="shared" si="410"/>
        <v>71774.145417271415</v>
      </c>
      <c r="FN350" s="13">
        <f t="shared" si="411"/>
        <v>104769.19031357051</v>
      </c>
      <c r="FO350" s="13">
        <f t="shared" si="412"/>
        <v>115708.1066497818</v>
      </c>
      <c r="FP350" s="13">
        <f t="shared" si="413"/>
        <v>47267.689942123623</v>
      </c>
      <c r="FQ350" s="13">
        <f t="shared" si="414"/>
        <v>59150.475196581647</v>
      </c>
      <c r="FR350" s="14">
        <f t="shared" si="415"/>
        <v>81915.538191997242</v>
      </c>
      <c r="FS350" s="12">
        <f t="shared" si="416"/>
        <v>160458.90312751531</v>
      </c>
      <c r="FT350" s="13">
        <f t="shared" si="417"/>
        <v>163769.80332247971</v>
      </c>
      <c r="FU350" s="13">
        <f t="shared" si="418"/>
        <v>176155.8418415043</v>
      </c>
      <c r="FV350" s="13">
        <f t="shared" si="419"/>
        <v>128571.90231835211</v>
      </c>
      <c r="FW350" s="13">
        <f t="shared" si="420"/>
        <v>66385.181277637355</v>
      </c>
      <c r="FX350" s="13">
        <f t="shared" si="421"/>
        <v>54575.728031465449</v>
      </c>
      <c r="FY350" s="13">
        <f t="shared" si="422"/>
        <v>78920.752885573092</v>
      </c>
      <c r="FZ350" s="13">
        <f t="shared" si="423"/>
        <v>116138.1852855575</v>
      </c>
      <c r="GA350" s="13">
        <f t="shared" si="424"/>
        <v>126556.3966354135</v>
      </c>
      <c r="GB350" s="13">
        <f t="shared" si="425"/>
        <v>105065.21712227351</v>
      </c>
      <c r="GC350" s="13">
        <f t="shared" si="426"/>
        <v>121089.33358161739</v>
      </c>
      <c r="GD350" s="14">
        <f t="shared" si="427"/>
        <v>132811.37442768339</v>
      </c>
      <c r="GE350" s="84"/>
      <c r="GF350" s="12">
        <f t="shared" si="429"/>
        <v>1080482.2536612733</v>
      </c>
      <c r="GG350" s="13">
        <f t="shared" si="429"/>
        <v>1225209.6805474202</v>
      </c>
      <c r="GH350" s="14">
        <f t="shared" si="429"/>
        <v>1430498.6198570726</v>
      </c>
      <c r="GI350" s="6">
        <f t="shared" si="430"/>
        <v>1</v>
      </c>
      <c r="GJ350" s="12">
        <f t="shared" si="431"/>
        <v>0</v>
      </c>
      <c r="GK350" s="13">
        <f t="shared" si="432"/>
        <v>0</v>
      </c>
      <c r="GL350" s="14">
        <f t="shared" si="433"/>
        <v>0</v>
      </c>
      <c r="GM350" s="84"/>
      <c r="GN350" s="66">
        <f t="shared" si="434"/>
        <v>0</v>
      </c>
      <c r="GO350" s="84"/>
      <c r="GP350" s="63" t="str" cm="1">
        <f t="array" ref="GP350">INDEX($GF$4:$GH$4,1,GI350)</f>
        <v>Sample 1</v>
      </c>
      <c r="GQ350" s="12">
        <f t="shared" si="436"/>
        <v>11609.101983415791</v>
      </c>
      <c r="GR350" s="13">
        <f t="shared" si="436"/>
        <v>20272.270263340961</v>
      </c>
      <c r="GS350" s="14">
        <f t="shared" si="436"/>
        <v>30514.313506935348</v>
      </c>
      <c r="GT350" s="12">
        <f t="shared" si="437"/>
        <v>47267.689942123623</v>
      </c>
      <c r="GU350" s="13">
        <f t="shared" si="437"/>
        <v>50542.673098307838</v>
      </c>
      <c r="GV350" s="14">
        <f t="shared" si="437"/>
        <v>59150.475196581647</v>
      </c>
      <c r="GW350" s="12">
        <f t="shared" si="438"/>
        <v>54575.728031465449</v>
      </c>
      <c r="GX350" s="13">
        <f t="shared" si="438"/>
        <v>66385.181277637355</v>
      </c>
      <c r="GY350" s="14">
        <f t="shared" si="438"/>
        <v>78920.752885573092</v>
      </c>
      <c r="GZ350" s="84" t="str">
        <f t="shared" si="390"/>
        <v>Sample 1</v>
      </c>
      <c r="HA350" s="12">
        <f t="shared" si="435"/>
        <v>0</v>
      </c>
      <c r="HB350" s="13">
        <f t="shared" si="435"/>
        <v>0</v>
      </c>
      <c r="HC350" s="14">
        <f t="shared" si="435"/>
        <v>0</v>
      </c>
      <c r="HD350" s="6">
        <f t="shared" si="391"/>
        <v>0</v>
      </c>
      <c r="HE350" s="84" t="str">
        <f t="shared" si="392"/>
        <v>Ok</v>
      </c>
    </row>
    <row r="351" spans="2:213" hidden="1" x14ac:dyDescent="0.3">
      <c r="B351" s="84" t="s">
        <v>149</v>
      </c>
      <c r="C351" s="12">
        <f>SUMIFS(Inyecciones!$E$2:$E$14185,Inyecciones!$A$2:$A$14185,Balance!C$4,Inyecciones!$B$2:$B$14185,Balance!$B351,Inyecciones!$C$2:$C$14185,Balance!C$5)</f>
        <v>74652.977351583642</v>
      </c>
      <c r="D351" s="13">
        <f>SUMIFS(Inyecciones!$E$2:$E$14185,Inyecciones!$A$2:$A$14185,Balance!D$4,Inyecciones!$B$2:$B$14185,Balance!$B351,Inyecciones!$C$2:$C$14185,Balance!D$5)</f>
        <v>77897.97989007202</v>
      </c>
      <c r="E351" s="13">
        <f>SUMIFS(Inyecciones!$E$2:$E$14185,Inyecciones!$A$2:$A$14185,Balance!E$4,Inyecciones!$B$2:$B$14185,Balance!$B351,Inyecciones!$C$2:$C$14185,Balance!E$5)</f>
        <v>84789.018265091232</v>
      </c>
      <c r="F351" s="13">
        <f>SUMIFS(Inyecciones!$E$2:$E$14185,Inyecciones!$A$2:$A$14185,Balance!F$4,Inyecciones!$B$2:$B$14185,Balance!$B351,Inyecciones!$C$2:$C$14185,Balance!F$5)</f>
        <v>196618.23235768609</v>
      </c>
      <c r="G351" s="13">
        <f>SUMIFS(Inyecciones!$E$2:$E$14185,Inyecciones!$A$2:$A$14185,Balance!G$4,Inyecciones!$B$2:$B$14185,Balance!$B351,Inyecciones!$C$2:$C$14185,Balance!G$5)</f>
        <v>197246.600819015</v>
      </c>
      <c r="H351" s="13">
        <f>SUMIFS(Inyecciones!$E$2:$E$14185,Inyecciones!$A$2:$A$14185,Balance!H$4,Inyecciones!$B$2:$B$14185,Balance!$B351,Inyecciones!$C$2:$C$14185,Balance!H$5)</f>
        <v>198544.65560613509</v>
      </c>
      <c r="I351" s="13">
        <f>SUMIFS(Inyecciones!$E$2:$E$14185,Inyecciones!$A$2:$A$14185,Balance!I$4,Inyecciones!$B$2:$B$14185,Balance!$B351,Inyecciones!$C$2:$C$14185,Balance!I$5)</f>
        <v>166191.67639737579</v>
      </c>
      <c r="J351" s="13">
        <f>SUMIFS(Inyecciones!$E$2:$E$14185,Inyecciones!$A$2:$A$14185,Balance!J$4,Inyecciones!$B$2:$B$14185,Balance!$B351,Inyecciones!$C$2:$C$14185,Balance!J$5)</f>
        <v>117121.8218887128</v>
      </c>
      <c r="K351" s="13">
        <f>SUMIFS(Inyecciones!$E$2:$E$14185,Inyecciones!$A$2:$A$14185,Balance!K$4,Inyecciones!$B$2:$B$14185,Balance!$B351,Inyecciones!$C$2:$C$14185,Balance!K$5)</f>
        <v>81871.506114528675</v>
      </c>
      <c r="L351" s="13">
        <f>SUMIFS(Inyecciones!$E$2:$E$14185,Inyecciones!$A$2:$A$14185,Balance!L$4,Inyecciones!$B$2:$B$14185,Balance!$B351,Inyecciones!$C$2:$C$14185,Balance!L$5)</f>
        <v>52810.000494212683</v>
      </c>
      <c r="M351" s="13">
        <f>SUMIFS(Inyecciones!$E$2:$E$14185,Inyecciones!$A$2:$A$14185,Balance!M$4,Inyecciones!$B$2:$B$14185,Balance!$B351,Inyecciones!$C$2:$C$14185,Balance!M$5)</f>
        <v>46852.191888143112</v>
      </c>
      <c r="N351" s="14">
        <f>SUMIFS(Inyecciones!$E$2:$E$14185,Inyecciones!$A$2:$A$14185,Balance!N$4,Inyecciones!$B$2:$B$14185,Balance!$B351,Inyecciones!$C$2:$C$14185,Balance!N$5)</f>
        <v>53023.122734039876</v>
      </c>
      <c r="O351" s="12">
        <f>SUMIFS(Inyecciones!$E$2:$E$14185,Inyecciones!$A$2:$A$14185,Balance!O$4,Inyecciones!$B$2:$B$14185,Balance!$B351,Inyecciones!$C$2:$C$14185,Balance!O$5)</f>
        <v>74973.080738652934</v>
      </c>
      <c r="P351" s="13">
        <f>SUMIFS(Inyecciones!$E$2:$E$14185,Inyecciones!$A$2:$A$14185,Balance!P$4,Inyecciones!$B$2:$B$14185,Balance!$B351,Inyecciones!$C$2:$C$14185,Balance!P$5)</f>
        <v>78345.12090954429</v>
      </c>
      <c r="Q351" s="13">
        <f>SUMIFS(Inyecciones!$E$2:$E$14185,Inyecciones!$A$2:$A$14185,Balance!Q$4,Inyecciones!$B$2:$B$14185,Balance!$B351,Inyecciones!$C$2:$C$14185,Balance!Q$5)</f>
        <v>85184.767117527299</v>
      </c>
      <c r="R351" s="13">
        <f>SUMIFS(Inyecciones!$E$2:$E$14185,Inyecciones!$A$2:$A$14185,Balance!R$4,Inyecciones!$B$2:$B$14185,Balance!$B351,Inyecciones!$C$2:$C$14185,Balance!R$5)</f>
        <v>93301.229748906146</v>
      </c>
      <c r="S351" s="13">
        <f>SUMIFS(Inyecciones!$E$2:$E$14185,Inyecciones!$A$2:$A$14185,Balance!S$4,Inyecciones!$B$2:$B$14185,Balance!$B351,Inyecciones!$C$2:$C$14185,Balance!S$5)</f>
        <v>83940.412696058513</v>
      </c>
      <c r="T351" s="13">
        <f>SUMIFS(Inyecciones!$E$2:$E$14185,Inyecciones!$A$2:$A$14185,Balance!T$4,Inyecciones!$B$2:$B$14185,Balance!$B351,Inyecciones!$C$2:$C$14185,Balance!T$5)</f>
        <v>80581.216274348597</v>
      </c>
      <c r="U351" s="13">
        <f>SUMIFS(Inyecciones!$E$2:$E$14185,Inyecciones!$A$2:$A$14185,Balance!U$4,Inyecciones!$B$2:$B$14185,Balance!$B351,Inyecciones!$C$2:$C$14185,Balance!U$5)</f>
        <v>67639.800871683459</v>
      </c>
      <c r="V351" s="13">
        <f>SUMIFS(Inyecciones!$E$2:$E$14185,Inyecciones!$A$2:$A$14185,Balance!V$4,Inyecciones!$B$2:$B$14185,Balance!$B351,Inyecciones!$C$2:$C$14185,Balance!V$5)</f>
        <v>61332.576432325368</v>
      </c>
      <c r="W351" s="13">
        <f>SUMIFS(Inyecciones!$E$2:$E$14185,Inyecciones!$A$2:$A$14185,Balance!W$4,Inyecciones!$B$2:$B$14185,Balance!$B351,Inyecciones!$C$2:$C$14185,Balance!W$5)</f>
        <v>61563.527315709936</v>
      </c>
      <c r="X351" s="13">
        <f>SUMIFS(Inyecciones!$E$2:$E$14185,Inyecciones!$A$2:$A$14185,Balance!X$4,Inyecciones!$B$2:$B$14185,Balance!$B351,Inyecciones!$C$2:$C$14185,Balance!X$5)</f>
        <v>51306.067620248177</v>
      </c>
      <c r="Y351" s="13">
        <f>SUMIFS(Inyecciones!$E$2:$E$14185,Inyecciones!$A$2:$A$14185,Balance!Y$4,Inyecciones!$B$2:$B$14185,Balance!$B351,Inyecciones!$C$2:$C$14185,Balance!Y$5)</f>
        <v>53842.214178568873</v>
      </c>
      <c r="Z351" s="14">
        <f>SUMIFS(Inyecciones!$E$2:$E$14185,Inyecciones!$A$2:$A$14185,Balance!Z$4,Inyecciones!$B$2:$B$14185,Balance!$B351,Inyecciones!$C$2:$C$14185,Balance!Z$5)</f>
        <v>62400.34248944046</v>
      </c>
      <c r="AA351" s="12">
        <f>SUMIFS(Inyecciones!$E$2:$E$14185,Inyecciones!$A$2:$A$14185,Balance!AA$4,Inyecciones!$B$2:$B$14185,Balance!$B351,Inyecciones!$C$2:$C$14185,Balance!AA$5)</f>
        <v>75013.582330730744</v>
      </c>
      <c r="AB351" s="13">
        <f>SUMIFS(Inyecciones!$E$2:$E$14185,Inyecciones!$A$2:$A$14185,Balance!AB$4,Inyecciones!$B$2:$B$14185,Balance!$B351,Inyecciones!$C$2:$C$14185,Balance!AB$5)</f>
        <v>78261.803523554612</v>
      </c>
      <c r="AC351" s="13">
        <f>SUMIFS(Inyecciones!$E$2:$E$14185,Inyecciones!$A$2:$A$14185,Balance!AC$4,Inyecciones!$B$2:$B$14185,Balance!$B351,Inyecciones!$C$2:$C$14185,Balance!AC$5)</f>
        <v>85017.446603858727</v>
      </c>
      <c r="AD351" s="13">
        <f>SUMIFS(Inyecciones!$E$2:$E$14185,Inyecciones!$A$2:$A$14185,Balance!AD$4,Inyecciones!$B$2:$B$14185,Balance!$B351,Inyecciones!$C$2:$C$14185,Balance!AD$5)</f>
        <v>89070.608120366145</v>
      </c>
      <c r="AE351" s="13">
        <f>SUMIFS(Inyecciones!$E$2:$E$14185,Inyecciones!$A$2:$A$14185,Balance!AE$4,Inyecciones!$B$2:$B$14185,Balance!$B351,Inyecciones!$C$2:$C$14185,Balance!AE$5)</f>
        <v>83382.201524130083</v>
      </c>
      <c r="AF351" s="13">
        <f>SUMIFS(Inyecciones!$E$2:$E$14185,Inyecciones!$A$2:$A$14185,Balance!AF$4,Inyecciones!$B$2:$B$14185,Balance!$B351,Inyecciones!$C$2:$C$14185,Balance!AF$5)</f>
        <v>82622.930374057309</v>
      </c>
      <c r="AG351" s="13">
        <f>SUMIFS(Inyecciones!$E$2:$E$14185,Inyecciones!$A$2:$A$14185,Balance!AG$4,Inyecciones!$B$2:$B$14185,Balance!$B351,Inyecciones!$C$2:$C$14185,Balance!AG$5)</f>
        <v>70014.07182962868</v>
      </c>
      <c r="AH351" s="13">
        <f>SUMIFS(Inyecciones!$E$2:$E$14185,Inyecciones!$A$2:$A$14185,Balance!AH$4,Inyecciones!$B$2:$B$14185,Balance!$B351,Inyecciones!$C$2:$C$14185,Balance!AH$5)</f>
        <v>63974.395512809257</v>
      </c>
      <c r="AI351" s="13">
        <f>SUMIFS(Inyecciones!$E$2:$E$14185,Inyecciones!$A$2:$A$14185,Balance!AI$4,Inyecciones!$B$2:$B$14185,Balance!$B351,Inyecciones!$C$2:$C$14185,Balance!AI$5)</f>
        <v>63449.96642406602</v>
      </c>
      <c r="AJ351" s="13">
        <f>SUMIFS(Inyecciones!$E$2:$E$14185,Inyecciones!$A$2:$A$14185,Balance!AJ$4,Inyecciones!$B$2:$B$14185,Balance!$B351,Inyecciones!$C$2:$C$14185,Balance!AJ$5)</f>
        <v>58545.859617109068</v>
      </c>
      <c r="AK351" s="13">
        <f>SUMIFS(Inyecciones!$E$2:$E$14185,Inyecciones!$A$2:$A$14185,Balance!AK$4,Inyecciones!$B$2:$B$14185,Balance!$B351,Inyecciones!$C$2:$C$14185,Balance!AK$5)</f>
        <v>65911.374236766904</v>
      </c>
      <c r="AL351" s="14">
        <f>SUMIFS(Inyecciones!$E$2:$E$14185,Inyecciones!$A$2:$A$14185,Balance!AL$4,Inyecciones!$B$2:$B$14185,Balance!$B351,Inyecciones!$C$2:$C$14185,Balance!AL$5)</f>
        <v>118651.7963733402</v>
      </c>
      <c r="AM351" s="13"/>
      <c r="AN351" s="12">
        <f>SUMIFS('Retiro Mensual'!$E$2:$E$2629,'Retiro Mensual'!$A$2:$A$2629,AN$4,'Retiro Mensual'!$B$2:$B$2629,$B351,'Retiro Mensual'!$C$2:$C$2629,AN$5)</f>
        <v>0</v>
      </c>
      <c r="AO351" s="13">
        <f>SUMIFS('Retiro Mensual'!$E$2:$E$2629,'Retiro Mensual'!$A$2:$A$2629,AO$4,'Retiro Mensual'!$B$2:$B$2629,$B351,'Retiro Mensual'!$C$2:$C$2629,AO$5)</f>
        <v>0</v>
      </c>
      <c r="AP351" s="13">
        <f>SUMIFS('Retiro Mensual'!$E$2:$E$2629,'Retiro Mensual'!$A$2:$A$2629,AP$4,'Retiro Mensual'!$B$2:$B$2629,$B351,'Retiro Mensual'!$C$2:$C$2629,AP$5)</f>
        <v>0</v>
      </c>
      <c r="AQ351" s="13">
        <f>SUMIFS('Retiro Mensual'!$E$2:$E$2629,'Retiro Mensual'!$A$2:$A$2629,AQ$4,'Retiro Mensual'!$B$2:$B$2629,$B351,'Retiro Mensual'!$C$2:$C$2629,AQ$5)</f>
        <v>0</v>
      </c>
      <c r="AR351" s="13">
        <f>SUMIFS('Retiro Mensual'!$E$2:$E$2629,'Retiro Mensual'!$A$2:$A$2629,AR$4,'Retiro Mensual'!$B$2:$B$2629,$B351,'Retiro Mensual'!$C$2:$C$2629,AR$5)</f>
        <v>0</v>
      </c>
      <c r="AS351" s="13">
        <f>SUMIFS('Retiro Mensual'!$E$2:$E$2629,'Retiro Mensual'!$A$2:$A$2629,AS$4,'Retiro Mensual'!$B$2:$B$2629,$B351,'Retiro Mensual'!$C$2:$C$2629,AS$5)</f>
        <v>0</v>
      </c>
      <c r="AT351" s="13">
        <f>SUMIFS('Retiro Mensual'!$E$2:$E$2629,'Retiro Mensual'!$A$2:$A$2629,AT$4,'Retiro Mensual'!$B$2:$B$2629,$B351,'Retiro Mensual'!$C$2:$C$2629,AT$5)</f>
        <v>0</v>
      </c>
      <c r="AU351" s="13">
        <f>SUMIFS('Retiro Mensual'!$E$2:$E$2629,'Retiro Mensual'!$A$2:$A$2629,AU$4,'Retiro Mensual'!$B$2:$B$2629,$B351,'Retiro Mensual'!$C$2:$C$2629,AU$5)</f>
        <v>0</v>
      </c>
      <c r="AV351" s="13">
        <f>SUMIFS('Retiro Mensual'!$E$2:$E$2629,'Retiro Mensual'!$A$2:$A$2629,AV$4,'Retiro Mensual'!$B$2:$B$2629,$B351,'Retiro Mensual'!$C$2:$C$2629,AV$5)</f>
        <v>0</v>
      </c>
      <c r="AW351" s="13">
        <f>SUMIFS('Retiro Mensual'!$E$2:$E$2629,'Retiro Mensual'!$A$2:$A$2629,AW$4,'Retiro Mensual'!$B$2:$B$2629,$B351,'Retiro Mensual'!$C$2:$C$2629,AW$5)</f>
        <v>0</v>
      </c>
      <c r="AX351" s="13">
        <f>SUMIFS('Retiro Mensual'!$E$2:$E$2629,'Retiro Mensual'!$A$2:$A$2629,AX$4,'Retiro Mensual'!$B$2:$B$2629,$B351,'Retiro Mensual'!$C$2:$C$2629,AX$5)</f>
        <v>0</v>
      </c>
      <c r="AY351" s="14">
        <f>SUMIFS('Retiro Mensual'!$E$2:$E$2629,'Retiro Mensual'!$A$2:$A$2629,AY$4,'Retiro Mensual'!$B$2:$B$2629,$B351,'Retiro Mensual'!$C$2:$C$2629,AY$5)</f>
        <v>0</v>
      </c>
      <c r="AZ351" s="12">
        <f>SUMIFS('Retiro Mensual'!$E$2:$E$2629,'Retiro Mensual'!$A$2:$A$2629,AZ$4,'Retiro Mensual'!$B$2:$B$2629,$B351,'Retiro Mensual'!$C$2:$C$2629,AZ$5)</f>
        <v>0</v>
      </c>
      <c r="BA351" s="13">
        <f>SUMIFS('Retiro Mensual'!$E$2:$E$2629,'Retiro Mensual'!$A$2:$A$2629,BA$4,'Retiro Mensual'!$B$2:$B$2629,$B351,'Retiro Mensual'!$C$2:$C$2629,BA$5)</f>
        <v>0</v>
      </c>
      <c r="BB351" s="13">
        <f>SUMIFS('Retiro Mensual'!$E$2:$E$2629,'Retiro Mensual'!$A$2:$A$2629,BB$4,'Retiro Mensual'!$B$2:$B$2629,$B351,'Retiro Mensual'!$C$2:$C$2629,BB$5)</f>
        <v>0</v>
      </c>
      <c r="BC351" s="13">
        <f>SUMIFS('Retiro Mensual'!$E$2:$E$2629,'Retiro Mensual'!$A$2:$A$2629,BC$4,'Retiro Mensual'!$B$2:$B$2629,$B351,'Retiro Mensual'!$C$2:$C$2629,BC$5)</f>
        <v>0</v>
      </c>
      <c r="BD351" s="13">
        <f>SUMIFS('Retiro Mensual'!$E$2:$E$2629,'Retiro Mensual'!$A$2:$A$2629,BD$4,'Retiro Mensual'!$B$2:$B$2629,$B351,'Retiro Mensual'!$C$2:$C$2629,BD$5)</f>
        <v>0</v>
      </c>
      <c r="BE351" s="13">
        <f>SUMIFS('Retiro Mensual'!$E$2:$E$2629,'Retiro Mensual'!$A$2:$A$2629,BE$4,'Retiro Mensual'!$B$2:$B$2629,$B351,'Retiro Mensual'!$C$2:$C$2629,BE$5)</f>
        <v>0</v>
      </c>
      <c r="BF351" s="13">
        <f>SUMIFS('Retiro Mensual'!$E$2:$E$2629,'Retiro Mensual'!$A$2:$A$2629,BF$4,'Retiro Mensual'!$B$2:$B$2629,$B351,'Retiro Mensual'!$C$2:$C$2629,BF$5)</f>
        <v>0</v>
      </c>
      <c r="BG351" s="13">
        <f>SUMIFS('Retiro Mensual'!$E$2:$E$2629,'Retiro Mensual'!$A$2:$A$2629,BG$4,'Retiro Mensual'!$B$2:$B$2629,$B351,'Retiro Mensual'!$C$2:$C$2629,BG$5)</f>
        <v>0</v>
      </c>
      <c r="BH351" s="13">
        <f>SUMIFS('Retiro Mensual'!$E$2:$E$2629,'Retiro Mensual'!$A$2:$A$2629,BH$4,'Retiro Mensual'!$B$2:$B$2629,$B351,'Retiro Mensual'!$C$2:$C$2629,BH$5)</f>
        <v>0</v>
      </c>
      <c r="BI351" s="13">
        <f>SUMIFS('Retiro Mensual'!$E$2:$E$2629,'Retiro Mensual'!$A$2:$A$2629,BI$4,'Retiro Mensual'!$B$2:$B$2629,$B351,'Retiro Mensual'!$C$2:$C$2629,BI$5)</f>
        <v>0</v>
      </c>
      <c r="BJ351" s="13">
        <f>SUMIFS('Retiro Mensual'!$E$2:$E$2629,'Retiro Mensual'!$A$2:$A$2629,BJ$4,'Retiro Mensual'!$B$2:$B$2629,$B351,'Retiro Mensual'!$C$2:$C$2629,BJ$5)</f>
        <v>0</v>
      </c>
      <c r="BK351" s="14">
        <f>SUMIFS('Retiro Mensual'!$E$2:$E$2629,'Retiro Mensual'!$A$2:$A$2629,BK$4,'Retiro Mensual'!$B$2:$B$2629,$B351,'Retiro Mensual'!$C$2:$C$2629,BK$5)</f>
        <v>0</v>
      </c>
      <c r="BL351" s="12">
        <f>SUMIFS('Retiro Mensual'!$E$2:$E$2629,'Retiro Mensual'!$A$2:$A$2629,BL$4,'Retiro Mensual'!$B$2:$B$2629,$B351,'Retiro Mensual'!$C$2:$C$2629,BL$5)</f>
        <v>0</v>
      </c>
      <c r="BM351" s="13">
        <f>SUMIFS('Retiro Mensual'!$E$2:$E$2629,'Retiro Mensual'!$A$2:$A$2629,BM$4,'Retiro Mensual'!$B$2:$B$2629,$B351,'Retiro Mensual'!$C$2:$C$2629,BM$5)</f>
        <v>0</v>
      </c>
      <c r="BN351" s="13">
        <f>SUMIFS('Retiro Mensual'!$E$2:$E$2629,'Retiro Mensual'!$A$2:$A$2629,BN$4,'Retiro Mensual'!$B$2:$B$2629,$B351,'Retiro Mensual'!$C$2:$C$2629,BN$5)</f>
        <v>0</v>
      </c>
      <c r="BO351" s="13">
        <f>SUMIFS('Retiro Mensual'!$E$2:$E$2629,'Retiro Mensual'!$A$2:$A$2629,BO$4,'Retiro Mensual'!$B$2:$B$2629,$B351,'Retiro Mensual'!$C$2:$C$2629,BO$5)</f>
        <v>0</v>
      </c>
      <c r="BP351" s="13">
        <f>SUMIFS('Retiro Mensual'!$E$2:$E$2629,'Retiro Mensual'!$A$2:$A$2629,BP$4,'Retiro Mensual'!$B$2:$B$2629,$B351,'Retiro Mensual'!$C$2:$C$2629,BP$5)</f>
        <v>0</v>
      </c>
      <c r="BQ351" s="13">
        <f>SUMIFS('Retiro Mensual'!$E$2:$E$2629,'Retiro Mensual'!$A$2:$A$2629,BQ$4,'Retiro Mensual'!$B$2:$B$2629,$B351,'Retiro Mensual'!$C$2:$C$2629,BQ$5)</f>
        <v>0</v>
      </c>
      <c r="BR351" s="13">
        <f>SUMIFS('Retiro Mensual'!$E$2:$E$2629,'Retiro Mensual'!$A$2:$A$2629,BR$4,'Retiro Mensual'!$B$2:$B$2629,$B351,'Retiro Mensual'!$C$2:$C$2629,BR$5)</f>
        <v>0</v>
      </c>
      <c r="BS351" s="13">
        <f>SUMIFS('Retiro Mensual'!$E$2:$E$2629,'Retiro Mensual'!$A$2:$A$2629,BS$4,'Retiro Mensual'!$B$2:$B$2629,$B351,'Retiro Mensual'!$C$2:$C$2629,BS$5)</f>
        <v>0</v>
      </c>
      <c r="BT351" s="13">
        <f>SUMIFS('Retiro Mensual'!$E$2:$E$2629,'Retiro Mensual'!$A$2:$A$2629,BT$4,'Retiro Mensual'!$B$2:$B$2629,$B351,'Retiro Mensual'!$C$2:$C$2629,BT$5)</f>
        <v>0</v>
      </c>
      <c r="BU351" s="13">
        <f>SUMIFS('Retiro Mensual'!$E$2:$E$2629,'Retiro Mensual'!$A$2:$A$2629,BU$4,'Retiro Mensual'!$B$2:$B$2629,$B351,'Retiro Mensual'!$C$2:$C$2629,BU$5)</f>
        <v>0</v>
      </c>
      <c r="BV351" s="13">
        <f>SUMIFS('Retiro Mensual'!$E$2:$E$2629,'Retiro Mensual'!$A$2:$A$2629,BV$4,'Retiro Mensual'!$B$2:$B$2629,$B351,'Retiro Mensual'!$C$2:$C$2629,BV$5)</f>
        <v>0</v>
      </c>
      <c r="BW351" s="14">
        <f>SUMIFS('Retiro Mensual'!$E$2:$E$2629,'Retiro Mensual'!$A$2:$A$2629,BW$4,'Retiro Mensual'!$B$2:$B$2629,$B351,'Retiro Mensual'!$C$2:$C$2629,BW$5)</f>
        <v>0</v>
      </c>
      <c r="BX351" s="13"/>
      <c r="BY351" s="12">
        <f>SUMIFS('Compra Ventas'!$E$2:$E$2700,'Compra Ventas'!$A$2:$A$2700,BY$4,'Compra Ventas'!$B$2:$B$2700,$B351,'Compra Ventas'!$C$2:$C$2700,BY$5)</f>
        <v>0</v>
      </c>
      <c r="BZ351" s="13">
        <f>SUMIFS('Compra Ventas'!$E$2:$E$2700,'Compra Ventas'!$A$2:$A$2700,BZ$4,'Compra Ventas'!$B$2:$B$2700,$B351,'Compra Ventas'!$C$2:$C$2700,BZ$5)</f>
        <v>0</v>
      </c>
      <c r="CA351" s="13">
        <f>SUMIFS('Compra Ventas'!$E$2:$E$2700,'Compra Ventas'!$A$2:$A$2700,CA$4,'Compra Ventas'!$B$2:$B$2700,$B351,'Compra Ventas'!$C$2:$C$2700,CA$5)</f>
        <v>0</v>
      </c>
      <c r="CB351" s="13">
        <f>SUMIFS('Compra Ventas'!$E$2:$E$2700,'Compra Ventas'!$A$2:$A$2700,CB$4,'Compra Ventas'!$B$2:$B$2700,$B351,'Compra Ventas'!$C$2:$C$2700,CB$5)</f>
        <v>0</v>
      </c>
      <c r="CC351" s="13">
        <f>SUMIFS('Compra Ventas'!$E$2:$E$2700,'Compra Ventas'!$A$2:$A$2700,CC$4,'Compra Ventas'!$B$2:$B$2700,$B351,'Compra Ventas'!$C$2:$C$2700,CC$5)</f>
        <v>0</v>
      </c>
      <c r="CD351" s="13">
        <f>SUMIFS('Compra Ventas'!$E$2:$E$2700,'Compra Ventas'!$A$2:$A$2700,CD$4,'Compra Ventas'!$B$2:$B$2700,$B351,'Compra Ventas'!$C$2:$C$2700,CD$5)</f>
        <v>0</v>
      </c>
      <c r="CE351" s="13">
        <f>SUMIFS('Compra Ventas'!$E$2:$E$2700,'Compra Ventas'!$A$2:$A$2700,CE$4,'Compra Ventas'!$B$2:$B$2700,$B351,'Compra Ventas'!$C$2:$C$2700,CE$5)</f>
        <v>0</v>
      </c>
      <c r="CF351" s="13">
        <f>SUMIFS('Compra Ventas'!$E$2:$E$2700,'Compra Ventas'!$A$2:$A$2700,CF$4,'Compra Ventas'!$B$2:$B$2700,$B351,'Compra Ventas'!$C$2:$C$2700,CF$5)</f>
        <v>0</v>
      </c>
      <c r="CG351" s="13">
        <f>SUMIFS('Compra Ventas'!$E$2:$E$2700,'Compra Ventas'!$A$2:$A$2700,CG$4,'Compra Ventas'!$B$2:$B$2700,$B351,'Compra Ventas'!$C$2:$C$2700,CG$5)</f>
        <v>0</v>
      </c>
      <c r="CH351" s="13">
        <f>SUMIFS('Compra Ventas'!$E$2:$E$2700,'Compra Ventas'!$A$2:$A$2700,CH$4,'Compra Ventas'!$B$2:$B$2700,$B351,'Compra Ventas'!$C$2:$C$2700,CH$5)</f>
        <v>0</v>
      </c>
      <c r="CI351" s="13">
        <f>SUMIFS('Compra Ventas'!$E$2:$E$2700,'Compra Ventas'!$A$2:$A$2700,CI$4,'Compra Ventas'!$B$2:$B$2700,$B351,'Compra Ventas'!$C$2:$C$2700,CI$5)</f>
        <v>0</v>
      </c>
      <c r="CJ351" s="14">
        <f>SUMIFS('Compra Ventas'!$E$2:$E$2700,'Compra Ventas'!$A$2:$A$2700,CJ$4,'Compra Ventas'!$B$2:$B$2700,$B351,'Compra Ventas'!$C$2:$C$2700,CJ$5)</f>
        <v>0</v>
      </c>
      <c r="CK351" s="12">
        <f>SUMIFS('Compra Ventas'!$E$2:$E$2700,'Compra Ventas'!$A$2:$A$2700,CK$4,'Compra Ventas'!$B$2:$B$2700,$B351,'Compra Ventas'!$C$2:$C$2700,CK$5)</f>
        <v>0</v>
      </c>
      <c r="CL351" s="13">
        <f>SUMIFS('Compra Ventas'!$E$2:$E$2700,'Compra Ventas'!$A$2:$A$2700,CL$4,'Compra Ventas'!$B$2:$B$2700,$B351,'Compra Ventas'!$C$2:$C$2700,CL$5)</f>
        <v>0</v>
      </c>
      <c r="CM351" s="13">
        <f>SUMIFS('Compra Ventas'!$E$2:$E$2700,'Compra Ventas'!$A$2:$A$2700,CM$4,'Compra Ventas'!$B$2:$B$2700,$B351,'Compra Ventas'!$C$2:$C$2700,CM$5)</f>
        <v>0</v>
      </c>
      <c r="CN351" s="13">
        <f>SUMIFS('Compra Ventas'!$E$2:$E$2700,'Compra Ventas'!$A$2:$A$2700,CN$4,'Compra Ventas'!$B$2:$B$2700,$B351,'Compra Ventas'!$C$2:$C$2700,CN$5)</f>
        <v>0</v>
      </c>
      <c r="CO351" s="13">
        <f>SUMIFS('Compra Ventas'!$E$2:$E$2700,'Compra Ventas'!$A$2:$A$2700,CO$4,'Compra Ventas'!$B$2:$B$2700,$B351,'Compra Ventas'!$C$2:$C$2700,CO$5)</f>
        <v>0</v>
      </c>
      <c r="CP351" s="13">
        <f>SUMIFS('Compra Ventas'!$E$2:$E$2700,'Compra Ventas'!$A$2:$A$2700,CP$4,'Compra Ventas'!$B$2:$B$2700,$B351,'Compra Ventas'!$C$2:$C$2700,CP$5)</f>
        <v>0</v>
      </c>
      <c r="CQ351" s="13">
        <f>SUMIFS('Compra Ventas'!$E$2:$E$2700,'Compra Ventas'!$A$2:$A$2700,CQ$4,'Compra Ventas'!$B$2:$B$2700,$B351,'Compra Ventas'!$C$2:$C$2700,CQ$5)</f>
        <v>0</v>
      </c>
      <c r="CR351" s="13">
        <f>SUMIFS('Compra Ventas'!$E$2:$E$2700,'Compra Ventas'!$A$2:$A$2700,CR$4,'Compra Ventas'!$B$2:$B$2700,$B351,'Compra Ventas'!$C$2:$C$2700,CR$5)</f>
        <v>0</v>
      </c>
      <c r="CS351" s="13">
        <f>SUMIFS('Compra Ventas'!$E$2:$E$2700,'Compra Ventas'!$A$2:$A$2700,CS$4,'Compra Ventas'!$B$2:$B$2700,$B351,'Compra Ventas'!$C$2:$C$2700,CS$5)</f>
        <v>0</v>
      </c>
      <c r="CT351" s="13">
        <f>SUMIFS('Compra Ventas'!$E$2:$E$2700,'Compra Ventas'!$A$2:$A$2700,CT$4,'Compra Ventas'!$B$2:$B$2700,$B351,'Compra Ventas'!$C$2:$C$2700,CT$5)</f>
        <v>0</v>
      </c>
      <c r="CU351" s="13">
        <f>SUMIFS('Compra Ventas'!$E$2:$E$2700,'Compra Ventas'!$A$2:$A$2700,CU$4,'Compra Ventas'!$B$2:$B$2700,$B351,'Compra Ventas'!$C$2:$C$2700,CU$5)</f>
        <v>0</v>
      </c>
      <c r="CV351" s="14">
        <f>SUMIFS('Compra Ventas'!$E$2:$E$2700,'Compra Ventas'!$A$2:$A$2700,CV$4,'Compra Ventas'!$B$2:$B$2700,$B351,'Compra Ventas'!$C$2:$C$2700,CV$5)</f>
        <v>0</v>
      </c>
      <c r="CW351" s="12">
        <f>SUMIFS('Compra Ventas'!$E$2:$E$2700,'Compra Ventas'!$A$2:$A$2700,CW$4,'Compra Ventas'!$B$2:$B$2700,$B351,'Compra Ventas'!$C$2:$C$2700,CW$5)</f>
        <v>0</v>
      </c>
      <c r="CX351" s="13">
        <f>SUMIFS('Compra Ventas'!$E$2:$E$2700,'Compra Ventas'!$A$2:$A$2700,CX$4,'Compra Ventas'!$B$2:$B$2700,$B351,'Compra Ventas'!$C$2:$C$2700,CX$5)</f>
        <v>0</v>
      </c>
      <c r="CY351" s="13">
        <f>SUMIFS('Compra Ventas'!$E$2:$E$2700,'Compra Ventas'!$A$2:$A$2700,CY$4,'Compra Ventas'!$B$2:$B$2700,$B351,'Compra Ventas'!$C$2:$C$2700,CY$5)</f>
        <v>0</v>
      </c>
      <c r="CZ351" s="13">
        <f>SUMIFS('Compra Ventas'!$E$2:$E$2700,'Compra Ventas'!$A$2:$A$2700,CZ$4,'Compra Ventas'!$B$2:$B$2700,$B351,'Compra Ventas'!$C$2:$C$2700,CZ$5)</f>
        <v>0</v>
      </c>
      <c r="DA351" s="13">
        <f>SUMIFS('Compra Ventas'!$E$2:$E$2700,'Compra Ventas'!$A$2:$A$2700,DA$4,'Compra Ventas'!$B$2:$B$2700,$B351,'Compra Ventas'!$C$2:$C$2700,DA$5)</f>
        <v>0</v>
      </c>
      <c r="DB351" s="13">
        <f>SUMIFS('Compra Ventas'!$E$2:$E$2700,'Compra Ventas'!$A$2:$A$2700,DB$4,'Compra Ventas'!$B$2:$B$2700,$B351,'Compra Ventas'!$C$2:$C$2700,DB$5)</f>
        <v>0</v>
      </c>
      <c r="DC351" s="13">
        <f>SUMIFS('Compra Ventas'!$E$2:$E$2700,'Compra Ventas'!$A$2:$A$2700,DC$4,'Compra Ventas'!$B$2:$B$2700,$B351,'Compra Ventas'!$C$2:$C$2700,DC$5)</f>
        <v>0</v>
      </c>
      <c r="DD351" s="13">
        <f>SUMIFS('Compra Ventas'!$E$2:$E$2700,'Compra Ventas'!$A$2:$A$2700,DD$4,'Compra Ventas'!$B$2:$B$2700,$B351,'Compra Ventas'!$C$2:$C$2700,DD$5)</f>
        <v>0</v>
      </c>
      <c r="DE351" s="13">
        <f>SUMIFS('Compra Ventas'!$E$2:$E$2700,'Compra Ventas'!$A$2:$A$2700,DE$4,'Compra Ventas'!$B$2:$B$2700,$B351,'Compra Ventas'!$C$2:$C$2700,DE$5)</f>
        <v>0</v>
      </c>
      <c r="DF351" s="13">
        <f>SUMIFS('Compra Ventas'!$E$2:$E$2700,'Compra Ventas'!$A$2:$A$2700,DF$4,'Compra Ventas'!$B$2:$B$2700,$B351,'Compra Ventas'!$C$2:$C$2700,DF$5)</f>
        <v>0</v>
      </c>
      <c r="DG351" s="13">
        <f>SUMIFS('Compra Ventas'!$E$2:$E$2700,'Compra Ventas'!$A$2:$A$2700,DG$4,'Compra Ventas'!$B$2:$B$2700,$B351,'Compra Ventas'!$C$2:$C$2700,DG$5)</f>
        <v>0</v>
      </c>
      <c r="DH351" s="14">
        <f>SUMIFS('Compra Ventas'!$E$2:$E$2700,'Compra Ventas'!$A$2:$A$2700,DH$4,'Compra Ventas'!$B$2:$B$2700,$B351,'Compra Ventas'!$C$2:$C$2700,DH$5)</f>
        <v>0</v>
      </c>
      <c r="DI351" s="84"/>
      <c r="DJ351" s="98">
        <f>SUMIFS('Ajuste Ciclado'!D$5:D$47,'Ajuste Ciclado'!$C$5:$C$47,Balance!DJ$4,'Ajuste Ciclado'!$B$5:$B$47,Balance!$B351)</f>
        <v>0</v>
      </c>
      <c r="DK351" s="99">
        <f>SUMIFS('Ajuste Ciclado'!E$5:E$47,'Ajuste Ciclado'!$C$5:$C$47,Balance!DK$4,'Ajuste Ciclado'!$B$5:$B$47,Balance!$B351)</f>
        <v>0</v>
      </c>
      <c r="DL351" s="99">
        <f>SUMIFS('Ajuste Ciclado'!F$5:F$47,'Ajuste Ciclado'!$C$5:$C$47,Balance!DL$4,'Ajuste Ciclado'!$B$5:$B$47,Balance!$B351)</f>
        <v>0</v>
      </c>
      <c r="DM351" s="99">
        <f>SUMIFS('Ajuste Ciclado'!G$5:G$47,'Ajuste Ciclado'!$C$5:$C$47,Balance!DM$4,'Ajuste Ciclado'!$B$5:$B$47,Balance!$B351)</f>
        <v>0</v>
      </c>
      <c r="DN351" s="99">
        <f>SUMIFS('Ajuste Ciclado'!H$5:H$47,'Ajuste Ciclado'!$C$5:$C$47,Balance!DN$4,'Ajuste Ciclado'!$B$5:$B$47,Balance!$B351)</f>
        <v>0</v>
      </c>
      <c r="DO351" s="99">
        <f>SUMIFS('Ajuste Ciclado'!I$5:I$47,'Ajuste Ciclado'!$C$5:$C$47,Balance!DO$4,'Ajuste Ciclado'!$B$5:$B$47,Balance!$B351)</f>
        <v>0</v>
      </c>
      <c r="DP351" s="99">
        <f>SUMIFS('Ajuste Ciclado'!J$5:J$47,'Ajuste Ciclado'!$C$5:$C$47,Balance!DP$4,'Ajuste Ciclado'!$B$5:$B$47,Balance!$B351)</f>
        <v>0</v>
      </c>
      <c r="DQ351" s="99">
        <f>SUMIFS('Ajuste Ciclado'!K$5:K$47,'Ajuste Ciclado'!$C$5:$C$47,Balance!DQ$4,'Ajuste Ciclado'!$B$5:$B$47,Balance!$B351)</f>
        <v>0</v>
      </c>
      <c r="DR351" s="99">
        <f>SUMIFS('Ajuste Ciclado'!L$5:L$47,'Ajuste Ciclado'!$C$5:$C$47,Balance!DR$4,'Ajuste Ciclado'!$B$5:$B$47,Balance!$B351)</f>
        <v>0</v>
      </c>
      <c r="DS351" s="99">
        <f>SUMIFS('Ajuste Ciclado'!M$5:M$47,'Ajuste Ciclado'!$C$5:$C$47,Balance!DS$4,'Ajuste Ciclado'!$B$5:$B$47,Balance!$B351)</f>
        <v>0</v>
      </c>
      <c r="DT351" s="99">
        <f>SUMIFS('Ajuste Ciclado'!N$5:N$47,'Ajuste Ciclado'!$C$5:$C$47,Balance!DT$4,'Ajuste Ciclado'!$B$5:$B$47,Balance!$B351)</f>
        <v>0</v>
      </c>
      <c r="DU351" s="100">
        <f>SUMIFS('Ajuste Ciclado'!O$5:O$47,'Ajuste Ciclado'!$C$5:$C$47,Balance!DU$4,'Ajuste Ciclado'!$B$5:$B$47,Balance!$B351)</f>
        <v>0</v>
      </c>
      <c r="DV351" s="98">
        <f>SUMIFS('Ajuste Ciclado'!D$5:D$47,'Ajuste Ciclado'!$C$5:$C$47,Balance!DV$4,'Ajuste Ciclado'!$B$5:$B$47,Balance!$B351)</f>
        <v>0</v>
      </c>
      <c r="DW351" s="99">
        <f>SUMIFS('Ajuste Ciclado'!E$5:E$47,'Ajuste Ciclado'!$C$5:$C$47,Balance!DW$4,'Ajuste Ciclado'!$B$5:$B$47,Balance!$B351)</f>
        <v>0</v>
      </c>
      <c r="DX351" s="99">
        <f>SUMIFS('Ajuste Ciclado'!F$5:F$47,'Ajuste Ciclado'!$C$5:$C$47,Balance!DX$4,'Ajuste Ciclado'!$B$5:$B$47,Balance!$B351)</f>
        <v>0</v>
      </c>
      <c r="DY351" s="99">
        <f>SUMIFS('Ajuste Ciclado'!G$5:G$47,'Ajuste Ciclado'!$C$5:$C$47,Balance!DY$4,'Ajuste Ciclado'!$B$5:$B$47,Balance!$B351)</f>
        <v>0</v>
      </c>
      <c r="DZ351" s="99">
        <f>SUMIFS('Ajuste Ciclado'!H$5:H$47,'Ajuste Ciclado'!$C$5:$C$47,Balance!DZ$4,'Ajuste Ciclado'!$B$5:$B$47,Balance!$B351)</f>
        <v>0</v>
      </c>
      <c r="EA351" s="99">
        <f>SUMIFS('Ajuste Ciclado'!I$5:I$47,'Ajuste Ciclado'!$C$5:$C$47,Balance!EA$4,'Ajuste Ciclado'!$B$5:$B$47,Balance!$B351)</f>
        <v>0</v>
      </c>
      <c r="EB351" s="99">
        <f>SUMIFS('Ajuste Ciclado'!J$5:J$47,'Ajuste Ciclado'!$C$5:$C$47,Balance!EB$4,'Ajuste Ciclado'!$B$5:$B$47,Balance!$B351)</f>
        <v>0</v>
      </c>
      <c r="EC351" s="99">
        <f>SUMIFS('Ajuste Ciclado'!K$5:K$47,'Ajuste Ciclado'!$C$5:$C$47,Balance!EC$4,'Ajuste Ciclado'!$B$5:$B$47,Balance!$B351)</f>
        <v>0</v>
      </c>
      <c r="ED351" s="99">
        <f>SUMIFS('Ajuste Ciclado'!L$5:L$47,'Ajuste Ciclado'!$C$5:$C$47,Balance!ED$4,'Ajuste Ciclado'!$B$5:$B$47,Balance!$B351)</f>
        <v>0</v>
      </c>
      <c r="EE351" s="99">
        <f>SUMIFS('Ajuste Ciclado'!M$5:M$47,'Ajuste Ciclado'!$C$5:$C$47,Balance!EE$4,'Ajuste Ciclado'!$B$5:$B$47,Balance!$B351)</f>
        <v>0</v>
      </c>
      <c r="EF351" s="99">
        <f>SUMIFS('Ajuste Ciclado'!N$5:N$47,'Ajuste Ciclado'!$C$5:$C$47,Balance!EF$4,'Ajuste Ciclado'!$B$5:$B$47,Balance!$B351)</f>
        <v>0</v>
      </c>
      <c r="EG351" s="100">
        <f>SUMIFS('Ajuste Ciclado'!O$5:O$47,'Ajuste Ciclado'!$C$5:$C$47,Balance!EG$4,'Ajuste Ciclado'!$B$5:$B$47,Balance!$B351)</f>
        <v>0</v>
      </c>
      <c r="EH351" s="98">
        <f>SUMIFS('Ajuste Ciclado'!D$5:D$47,'Ajuste Ciclado'!$C$5:$C$47,Balance!EH$4,'Ajuste Ciclado'!$B$5:$B$47,Balance!$B351)</f>
        <v>0</v>
      </c>
      <c r="EI351" s="99">
        <f>SUMIFS('Ajuste Ciclado'!E$5:E$47,'Ajuste Ciclado'!$C$5:$C$47,Balance!EI$4,'Ajuste Ciclado'!$B$5:$B$47,Balance!$B351)</f>
        <v>0</v>
      </c>
      <c r="EJ351" s="99">
        <f>SUMIFS('Ajuste Ciclado'!F$5:F$47,'Ajuste Ciclado'!$C$5:$C$47,Balance!EJ$4,'Ajuste Ciclado'!$B$5:$B$47,Balance!$B351)</f>
        <v>0</v>
      </c>
      <c r="EK351" s="99">
        <f>SUMIFS('Ajuste Ciclado'!G$5:G$47,'Ajuste Ciclado'!$C$5:$C$47,Balance!EK$4,'Ajuste Ciclado'!$B$5:$B$47,Balance!$B351)</f>
        <v>0</v>
      </c>
      <c r="EL351" s="99">
        <f>SUMIFS('Ajuste Ciclado'!H$5:H$47,'Ajuste Ciclado'!$C$5:$C$47,Balance!EL$4,'Ajuste Ciclado'!$B$5:$B$47,Balance!$B351)</f>
        <v>0</v>
      </c>
      <c r="EM351" s="99">
        <f>SUMIFS('Ajuste Ciclado'!I$5:I$47,'Ajuste Ciclado'!$C$5:$C$47,Balance!EM$4,'Ajuste Ciclado'!$B$5:$B$47,Balance!$B351)</f>
        <v>0</v>
      </c>
      <c r="EN351" s="99">
        <f>SUMIFS('Ajuste Ciclado'!J$5:J$47,'Ajuste Ciclado'!$C$5:$C$47,Balance!EN$4,'Ajuste Ciclado'!$B$5:$B$47,Balance!$B351)</f>
        <v>0</v>
      </c>
      <c r="EO351" s="99">
        <f>SUMIFS('Ajuste Ciclado'!K$5:K$47,'Ajuste Ciclado'!$C$5:$C$47,Balance!EO$4,'Ajuste Ciclado'!$B$5:$B$47,Balance!$B351)</f>
        <v>0</v>
      </c>
      <c r="EP351" s="99">
        <f>SUMIFS('Ajuste Ciclado'!L$5:L$47,'Ajuste Ciclado'!$C$5:$C$47,Balance!EP$4,'Ajuste Ciclado'!$B$5:$B$47,Balance!$B351)</f>
        <v>0</v>
      </c>
      <c r="EQ351" s="99">
        <f>SUMIFS('Ajuste Ciclado'!M$5:M$47,'Ajuste Ciclado'!$C$5:$C$47,Balance!EQ$4,'Ajuste Ciclado'!$B$5:$B$47,Balance!$B351)</f>
        <v>0</v>
      </c>
      <c r="ER351" s="99">
        <f>SUMIFS('Ajuste Ciclado'!N$5:N$47,'Ajuste Ciclado'!$C$5:$C$47,Balance!ER$4,'Ajuste Ciclado'!$B$5:$B$47,Balance!$B351)</f>
        <v>0</v>
      </c>
      <c r="ES351" s="100">
        <f>SUMIFS('Ajuste Ciclado'!O$5:O$47,'Ajuste Ciclado'!$C$5:$C$47,Balance!ES$4,'Ajuste Ciclado'!$B$5:$B$47,Balance!$B351)</f>
        <v>0</v>
      </c>
      <c r="ET351" s="84"/>
      <c r="EU351" s="12">
        <f t="shared" si="428"/>
        <v>74652.977351583642</v>
      </c>
      <c r="EV351" s="13">
        <f t="shared" si="393"/>
        <v>77897.97989007202</v>
      </c>
      <c r="EW351" s="13">
        <f t="shared" si="394"/>
        <v>84789.018265091232</v>
      </c>
      <c r="EX351" s="13">
        <f t="shared" si="395"/>
        <v>196618.23235768609</v>
      </c>
      <c r="EY351" s="13">
        <f t="shared" si="396"/>
        <v>197246.600819015</v>
      </c>
      <c r="EZ351" s="13">
        <f t="shared" si="397"/>
        <v>198544.65560613509</v>
      </c>
      <c r="FA351" s="13">
        <f t="shared" si="398"/>
        <v>166191.67639737579</v>
      </c>
      <c r="FB351" s="13">
        <f t="shared" si="399"/>
        <v>117121.8218887128</v>
      </c>
      <c r="FC351" s="13">
        <f t="shared" si="400"/>
        <v>81871.506114528675</v>
      </c>
      <c r="FD351" s="13">
        <f t="shared" si="401"/>
        <v>52810.000494212683</v>
      </c>
      <c r="FE351" s="13">
        <f t="shared" si="402"/>
        <v>46852.191888143112</v>
      </c>
      <c r="FF351" s="14">
        <f t="shared" si="403"/>
        <v>53023.122734039876</v>
      </c>
      <c r="FG351" s="12">
        <f t="shared" si="404"/>
        <v>74973.080738652934</v>
      </c>
      <c r="FH351" s="13">
        <f t="shared" si="405"/>
        <v>78345.12090954429</v>
      </c>
      <c r="FI351" s="13">
        <f t="shared" si="406"/>
        <v>85184.767117527299</v>
      </c>
      <c r="FJ351" s="13">
        <f t="shared" si="407"/>
        <v>93301.229748906146</v>
      </c>
      <c r="FK351" s="13">
        <f t="shared" si="408"/>
        <v>83940.412696058513</v>
      </c>
      <c r="FL351" s="13">
        <f t="shared" si="409"/>
        <v>80581.216274348597</v>
      </c>
      <c r="FM351" s="13">
        <f t="shared" si="410"/>
        <v>67639.800871683459</v>
      </c>
      <c r="FN351" s="13">
        <f t="shared" si="411"/>
        <v>61332.576432325368</v>
      </c>
      <c r="FO351" s="13">
        <f t="shared" si="412"/>
        <v>61563.527315709936</v>
      </c>
      <c r="FP351" s="13">
        <f t="shared" si="413"/>
        <v>51306.067620248177</v>
      </c>
      <c r="FQ351" s="13">
        <f t="shared" si="414"/>
        <v>53842.214178568873</v>
      </c>
      <c r="FR351" s="14">
        <f t="shared" si="415"/>
        <v>62400.34248944046</v>
      </c>
      <c r="FS351" s="12">
        <f t="shared" si="416"/>
        <v>75013.582330730744</v>
      </c>
      <c r="FT351" s="13">
        <f t="shared" si="417"/>
        <v>78261.803523554612</v>
      </c>
      <c r="FU351" s="13">
        <f t="shared" si="418"/>
        <v>85017.446603858727</v>
      </c>
      <c r="FV351" s="13">
        <f t="shared" si="419"/>
        <v>89070.608120366145</v>
      </c>
      <c r="FW351" s="13">
        <f t="shared" si="420"/>
        <v>83382.201524130083</v>
      </c>
      <c r="FX351" s="13">
        <f t="shared" si="421"/>
        <v>82622.930374057309</v>
      </c>
      <c r="FY351" s="13">
        <f t="shared" si="422"/>
        <v>70014.07182962868</v>
      </c>
      <c r="FZ351" s="13">
        <f t="shared" si="423"/>
        <v>63974.395512809257</v>
      </c>
      <c r="GA351" s="13">
        <f t="shared" si="424"/>
        <v>63449.96642406602</v>
      </c>
      <c r="GB351" s="13">
        <f t="shared" si="425"/>
        <v>58545.859617109068</v>
      </c>
      <c r="GC351" s="13">
        <f t="shared" si="426"/>
        <v>65911.374236766904</v>
      </c>
      <c r="GD351" s="14">
        <f t="shared" si="427"/>
        <v>118651.7963733402</v>
      </c>
      <c r="GE351" s="84"/>
      <c r="GF351" s="12">
        <f t="shared" si="429"/>
        <v>1347619.7838065957</v>
      </c>
      <c r="GG351" s="13">
        <f t="shared" si="429"/>
        <v>854410.3563930142</v>
      </c>
      <c r="GH351" s="14">
        <f t="shared" si="429"/>
        <v>933916.03647041775</v>
      </c>
      <c r="GI351" s="6">
        <f t="shared" si="430"/>
        <v>2</v>
      </c>
      <c r="GJ351" s="12">
        <f t="shared" si="431"/>
        <v>0</v>
      </c>
      <c r="GK351" s="13">
        <f t="shared" si="432"/>
        <v>0</v>
      </c>
      <c r="GL351" s="14">
        <f t="shared" si="433"/>
        <v>0</v>
      </c>
      <c r="GM351" s="84"/>
      <c r="GN351" s="66">
        <f t="shared" si="434"/>
        <v>0</v>
      </c>
      <c r="GO351" s="84"/>
      <c r="GP351" s="63" t="str" cm="1">
        <f t="array" ref="GP351">INDEX($GF$4:$GH$4,1,GI351)</f>
        <v>Sample 3</v>
      </c>
      <c r="GQ351" s="12">
        <f t="shared" si="436"/>
        <v>46852.191888143112</v>
      </c>
      <c r="GR351" s="13">
        <f t="shared" si="436"/>
        <v>52810.000494212683</v>
      </c>
      <c r="GS351" s="14">
        <f t="shared" si="436"/>
        <v>53023.122734039876</v>
      </c>
      <c r="GT351" s="12">
        <f t="shared" si="437"/>
        <v>51306.067620248177</v>
      </c>
      <c r="GU351" s="13">
        <f t="shared" si="437"/>
        <v>53842.214178568873</v>
      </c>
      <c r="GV351" s="14">
        <f t="shared" si="437"/>
        <v>61332.576432325368</v>
      </c>
      <c r="GW351" s="12">
        <f t="shared" si="438"/>
        <v>58545.859617109068</v>
      </c>
      <c r="GX351" s="13">
        <f t="shared" si="438"/>
        <v>63449.96642406602</v>
      </c>
      <c r="GY351" s="14">
        <f t="shared" si="438"/>
        <v>63974.395512809257</v>
      </c>
      <c r="GZ351" s="84" t="str">
        <f t="shared" si="390"/>
        <v>Sample 3</v>
      </c>
      <c r="HA351" s="12">
        <f t="shared" si="435"/>
        <v>0</v>
      </c>
      <c r="HB351" s="13">
        <f t="shared" si="435"/>
        <v>0</v>
      </c>
      <c r="HC351" s="14">
        <f t="shared" si="435"/>
        <v>0</v>
      </c>
      <c r="HD351" s="6">
        <f t="shared" si="391"/>
        <v>0</v>
      </c>
      <c r="HE351" s="84" t="str">
        <f t="shared" si="392"/>
        <v>Ok</v>
      </c>
    </row>
    <row r="352" spans="2:213" hidden="1" x14ac:dyDescent="0.3">
      <c r="B352" s="84" t="s">
        <v>66</v>
      </c>
      <c r="C352" s="12">
        <f>SUMIFS(Inyecciones!$E$2:$E$14185,Inyecciones!$A$2:$A$14185,Balance!C$4,Inyecciones!$B$2:$B$14185,Balance!$B352,Inyecciones!$C$2:$C$14185,Balance!C$5)</f>
        <v>198570.50484128861</v>
      </c>
      <c r="D352" s="13">
        <f>SUMIFS(Inyecciones!$E$2:$E$14185,Inyecciones!$A$2:$A$14185,Balance!D$4,Inyecciones!$B$2:$B$14185,Balance!$B352,Inyecciones!$C$2:$C$14185,Balance!D$5)</f>
        <v>197273.559535509</v>
      </c>
      <c r="E352" s="13">
        <f>SUMIFS(Inyecciones!$E$2:$E$14185,Inyecciones!$A$2:$A$14185,Balance!E$4,Inyecciones!$B$2:$B$14185,Balance!$B352,Inyecciones!$C$2:$C$14185,Balance!E$5)</f>
        <v>124331.69286680251</v>
      </c>
      <c r="F352" s="13">
        <f>SUMIFS(Inyecciones!$E$2:$E$14185,Inyecciones!$A$2:$A$14185,Balance!F$4,Inyecciones!$B$2:$B$14185,Balance!$B352,Inyecciones!$C$2:$C$14185,Balance!F$5)</f>
        <v>242611.22913571601</v>
      </c>
      <c r="G352" s="13">
        <f>SUMIFS(Inyecciones!$E$2:$E$14185,Inyecciones!$A$2:$A$14185,Balance!G$4,Inyecciones!$B$2:$B$14185,Balance!$B352,Inyecciones!$C$2:$C$14185,Balance!G$5)</f>
        <v>325119.45459986781</v>
      </c>
      <c r="H352" s="13">
        <f>SUMIFS(Inyecciones!$E$2:$E$14185,Inyecciones!$A$2:$A$14185,Balance!H$4,Inyecciones!$B$2:$B$14185,Balance!$B352,Inyecciones!$C$2:$C$14185,Balance!H$5)</f>
        <v>526865.00381464092</v>
      </c>
      <c r="I352" s="13">
        <f>SUMIFS(Inyecciones!$E$2:$E$14185,Inyecciones!$A$2:$A$14185,Balance!I$4,Inyecciones!$B$2:$B$14185,Balance!$B352,Inyecciones!$C$2:$C$14185,Balance!I$5)</f>
        <v>497880.1145352337</v>
      </c>
      <c r="J352" s="13">
        <f>SUMIFS(Inyecciones!$E$2:$E$14185,Inyecciones!$A$2:$A$14185,Balance!J$4,Inyecciones!$B$2:$B$14185,Balance!$B352,Inyecciones!$C$2:$C$14185,Balance!J$5)</f>
        <v>307152.40622003039</v>
      </c>
      <c r="K352" s="13">
        <f>SUMIFS(Inyecciones!$E$2:$E$14185,Inyecciones!$A$2:$A$14185,Balance!K$4,Inyecciones!$B$2:$B$14185,Balance!$B352,Inyecciones!$C$2:$C$14185,Balance!K$5)</f>
        <v>342511.0725646271</v>
      </c>
      <c r="L352" s="13">
        <f>SUMIFS(Inyecciones!$E$2:$E$14185,Inyecciones!$A$2:$A$14185,Balance!L$4,Inyecciones!$B$2:$B$14185,Balance!$B352,Inyecciones!$C$2:$C$14185,Balance!L$5)</f>
        <v>142970.159308275</v>
      </c>
      <c r="M352" s="13">
        <f>SUMIFS(Inyecciones!$E$2:$E$14185,Inyecciones!$A$2:$A$14185,Balance!M$4,Inyecciones!$B$2:$B$14185,Balance!$B352,Inyecciones!$C$2:$C$14185,Balance!M$5)</f>
        <v>84743.423955613631</v>
      </c>
      <c r="N352" s="14">
        <f>SUMIFS(Inyecciones!$E$2:$E$14185,Inyecciones!$A$2:$A$14185,Balance!N$4,Inyecciones!$B$2:$B$14185,Balance!$B352,Inyecciones!$C$2:$C$14185,Balance!N$5)</f>
        <v>83525.537534662857</v>
      </c>
      <c r="O352" s="12">
        <f>SUMIFS(Inyecciones!$E$2:$E$14185,Inyecciones!$A$2:$A$14185,Balance!O$4,Inyecciones!$B$2:$B$14185,Balance!$B352,Inyecciones!$C$2:$C$14185,Balance!O$5)</f>
        <v>201176.05360179261</v>
      </c>
      <c r="P352" s="13">
        <f>SUMIFS(Inyecciones!$E$2:$E$14185,Inyecciones!$A$2:$A$14185,Balance!P$4,Inyecciones!$B$2:$B$14185,Balance!$B352,Inyecciones!$C$2:$C$14185,Balance!P$5)</f>
        <v>250086.19183727691</v>
      </c>
      <c r="Q352" s="13">
        <f>SUMIFS(Inyecciones!$E$2:$E$14185,Inyecciones!$A$2:$A$14185,Balance!Q$4,Inyecciones!$B$2:$B$14185,Balance!$B352,Inyecciones!$C$2:$C$14185,Balance!Q$5)</f>
        <v>163399.37860741161</v>
      </c>
      <c r="R352" s="13">
        <f>SUMIFS(Inyecciones!$E$2:$E$14185,Inyecciones!$A$2:$A$14185,Balance!R$4,Inyecciones!$B$2:$B$14185,Balance!$B352,Inyecciones!$C$2:$C$14185,Balance!R$5)</f>
        <v>206336.7541814204</v>
      </c>
      <c r="S352" s="13">
        <f>SUMIFS(Inyecciones!$E$2:$E$14185,Inyecciones!$A$2:$A$14185,Balance!S$4,Inyecciones!$B$2:$B$14185,Balance!$B352,Inyecciones!$C$2:$C$14185,Balance!S$5)</f>
        <v>598324.99465145695</v>
      </c>
      <c r="T352" s="13">
        <f>SUMIFS(Inyecciones!$E$2:$E$14185,Inyecciones!$A$2:$A$14185,Balance!T$4,Inyecciones!$B$2:$B$14185,Balance!$B352,Inyecciones!$C$2:$C$14185,Balance!T$5)</f>
        <v>584874.28874685918</v>
      </c>
      <c r="U352" s="13">
        <f>SUMIFS(Inyecciones!$E$2:$E$14185,Inyecciones!$A$2:$A$14185,Balance!U$4,Inyecciones!$B$2:$B$14185,Balance!$B352,Inyecciones!$C$2:$C$14185,Balance!U$5)</f>
        <v>307728.08993945637</v>
      </c>
      <c r="V352" s="13">
        <f>SUMIFS(Inyecciones!$E$2:$E$14185,Inyecciones!$A$2:$A$14185,Balance!V$4,Inyecciones!$B$2:$B$14185,Balance!$B352,Inyecciones!$C$2:$C$14185,Balance!V$5)</f>
        <v>200600.1756015837</v>
      </c>
      <c r="W352" s="13">
        <f>SUMIFS(Inyecciones!$E$2:$E$14185,Inyecciones!$A$2:$A$14185,Balance!W$4,Inyecciones!$B$2:$B$14185,Balance!$B352,Inyecciones!$C$2:$C$14185,Balance!W$5)</f>
        <v>185271.99034123751</v>
      </c>
      <c r="X352" s="13">
        <f>SUMIFS(Inyecciones!$E$2:$E$14185,Inyecciones!$A$2:$A$14185,Balance!X$4,Inyecciones!$B$2:$B$14185,Balance!$B352,Inyecciones!$C$2:$C$14185,Balance!X$5)</f>
        <v>165972.8910461195</v>
      </c>
      <c r="Y352" s="13">
        <f>SUMIFS(Inyecciones!$E$2:$E$14185,Inyecciones!$A$2:$A$14185,Balance!Y$4,Inyecciones!$B$2:$B$14185,Balance!$B352,Inyecciones!$C$2:$C$14185,Balance!Y$5)</f>
        <v>216360.29869885399</v>
      </c>
      <c r="Z352" s="14">
        <f>SUMIFS(Inyecciones!$E$2:$E$14185,Inyecciones!$A$2:$A$14185,Balance!Z$4,Inyecciones!$B$2:$B$14185,Balance!$B352,Inyecciones!$C$2:$C$14185,Balance!Z$5)</f>
        <v>218439.73474120081</v>
      </c>
      <c r="AA352" s="12">
        <f>SUMIFS(Inyecciones!$E$2:$E$14185,Inyecciones!$A$2:$A$14185,Balance!AA$4,Inyecciones!$B$2:$B$14185,Balance!$B352,Inyecciones!$C$2:$C$14185,Balance!AA$5)</f>
        <v>185649.44311164739</v>
      </c>
      <c r="AB352" s="13">
        <f>SUMIFS(Inyecciones!$E$2:$E$14185,Inyecciones!$A$2:$A$14185,Balance!AB$4,Inyecciones!$B$2:$B$14185,Balance!$B352,Inyecciones!$C$2:$C$14185,Balance!AB$5)</f>
        <v>94437.439937282878</v>
      </c>
      <c r="AC352" s="13">
        <f>SUMIFS(Inyecciones!$E$2:$E$14185,Inyecciones!$A$2:$A$14185,Balance!AC$4,Inyecciones!$B$2:$B$14185,Balance!$B352,Inyecciones!$C$2:$C$14185,Balance!AC$5)</f>
        <v>56301.876536586657</v>
      </c>
      <c r="AD352" s="13">
        <f>SUMIFS(Inyecciones!$E$2:$E$14185,Inyecciones!$A$2:$A$14185,Balance!AD$4,Inyecciones!$B$2:$B$14185,Balance!$B352,Inyecciones!$C$2:$C$14185,Balance!AD$5)</f>
        <v>275138.73931645817</v>
      </c>
      <c r="AE352" s="13">
        <f>SUMIFS(Inyecciones!$E$2:$E$14185,Inyecciones!$A$2:$A$14185,Balance!AE$4,Inyecciones!$B$2:$B$14185,Balance!$B352,Inyecciones!$C$2:$C$14185,Balance!AE$5)</f>
        <v>218284.03570290739</v>
      </c>
      <c r="AF352" s="13">
        <f>SUMIFS(Inyecciones!$E$2:$E$14185,Inyecciones!$A$2:$A$14185,Balance!AF$4,Inyecciones!$B$2:$B$14185,Balance!$B352,Inyecciones!$C$2:$C$14185,Balance!AF$5)</f>
        <v>226080.68139149839</v>
      </c>
      <c r="AG352" s="13">
        <f>SUMIFS(Inyecciones!$E$2:$E$14185,Inyecciones!$A$2:$A$14185,Balance!AG$4,Inyecciones!$B$2:$B$14185,Balance!$B352,Inyecciones!$C$2:$C$14185,Balance!AG$5)</f>
        <v>310717.89433032658</v>
      </c>
      <c r="AH352" s="13">
        <f>SUMIFS(Inyecciones!$E$2:$E$14185,Inyecciones!$A$2:$A$14185,Balance!AH$4,Inyecciones!$B$2:$B$14185,Balance!$B352,Inyecciones!$C$2:$C$14185,Balance!AH$5)</f>
        <v>281529.6619290153</v>
      </c>
      <c r="AI352" s="13">
        <f>SUMIFS(Inyecciones!$E$2:$E$14185,Inyecciones!$A$2:$A$14185,Balance!AI$4,Inyecciones!$B$2:$B$14185,Balance!$B352,Inyecciones!$C$2:$C$14185,Balance!AI$5)</f>
        <v>194503.7079251137</v>
      </c>
      <c r="AJ352" s="13">
        <f>SUMIFS(Inyecciones!$E$2:$E$14185,Inyecciones!$A$2:$A$14185,Balance!AJ$4,Inyecciones!$B$2:$B$14185,Balance!$B352,Inyecciones!$C$2:$C$14185,Balance!AJ$5)</f>
        <v>274972.02197508828</v>
      </c>
      <c r="AK352" s="13">
        <f>SUMIFS(Inyecciones!$E$2:$E$14185,Inyecciones!$A$2:$A$14185,Balance!AK$4,Inyecciones!$B$2:$B$14185,Balance!$B352,Inyecciones!$C$2:$C$14185,Balance!AK$5)</f>
        <v>427109.13852132478</v>
      </c>
      <c r="AL352" s="14">
        <f>SUMIFS(Inyecciones!$E$2:$E$14185,Inyecciones!$A$2:$A$14185,Balance!AL$4,Inyecciones!$B$2:$B$14185,Balance!$B352,Inyecciones!$C$2:$C$14185,Balance!AL$5)</f>
        <v>241456.6515050118</v>
      </c>
      <c r="AM352" s="13"/>
      <c r="AN352" s="12">
        <f>SUMIFS('Retiro Mensual'!$E$2:$E$2629,'Retiro Mensual'!$A$2:$A$2629,AN$4,'Retiro Mensual'!$B$2:$B$2629,$B352,'Retiro Mensual'!$C$2:$C$2629,AN$5)</f>
        <v>28420.71255</v>
      </c>
      <c r="AO352" s="13">
        <f>SUMIFS('Retiro Mensual'!$E$2:$E$2629,'Retiro Mensual'!$A$2:$A$2629,AO$4,'Retiro Mensual'!$B$2:$B$2629,$B352,'Retiro Mensual'!$C$2:$C$2629,AO$5)</f>
        <v>21063.520939999999</v>
      </c>
      <c r="AP352" s="13">
        <f>SUMIFS('Retiro Mensual'!$E$2:$E$2629,'Retiro Mensual'!$A$2:$A$2629,AP$4,'Retiro Mensual'!$B$2:$B$2629,$B352,'Retiro Mensual'!$C$2:$C$2629,AP$5)</f>
        <v>33722.054499999998</v>
      </c>
      <c r="AQ352" s="13">
        <f>SUMIFS('Retiro Mensual'!$E$2:$E$2629,'Retiro Mensual'!$A$2:$A$2629,AQ$4,'Retiro Mensual'!$B$2:$B$2629,$B352,'Retiro Mensual'!$C$2:$C$2629,AQ$5)</f>
        <v>28743.46874</v>
      </c>
      <c r="AR352" s="13">
        <f>SUMIFS('Retiro Mensual'!$E$2:$E$2629,'Retiro Mensual'!$A$2:$A$2629,AR$4,'Retiro Mensual'!$B$2:$B$2629,$B352,'Retiro Mensual'!$C$2:$C$2629,AR$5)</f>
        <v>28555.075629999999</v>
      </c>
      <c r="AS352" s="13">
        <f>SUMIFS('Retiro Mensual'!$E$2:$E$2629,'Retiro Mensual'!$A$2:$A$2629,AS$4,'Retiro Mensual'!$B$2:$B$2629,$B352,'Retiro Mensual'!$C$2:$C$2629,AS$5)</f>
        <v>26797.736389999998</v>
      </c>
      <c r="AT352" s="13">
        <f>SUMIFS('Retiro Mensual'!$E$2:$E$2629,'Retiro Mensual'!$A$2:$A$2629,AT$4,'Retiro Mensual'!$B$2:$B$2629,$B352,'Retiro Mensual'!$C$2:$C$2629,AT$5)</f>
        <v>27958.26743</v>
      </c>
      <c r="AU352" s="13">
        <f>SUMIFS('Retiro Mensual'!$E$2:$E$2629,'Retiro Mensual'!$A$2:$A$2629,AU$4,'Retiro Mensual'!$B$2:$B$2629,$B352,'Retiro Mensual'!$C$2:$C$2629,AU$5)</f>
        <v>26644.988450000001</v>
      </c>
      <c r="AV352" s="13">
        <f>SUMIFS('Retiro Mensual'!$E$2:$E$2629,'Retiro Mensual'!$A$2:$A$2629,AV$4,'Retiro Mensual'!$B$2:$B$2629,$B352,'Retiro Mensual'!$C$2:$C$2629,AV$5)</f>
        <v>21634.408429999999</v>
      </c>
      <c r="AW352" s="13">
        <f>SUMIFS('Retiro Mensual'!$E$2:$E$2629,'Retiro Mensual'!$A$2:$A$2629,AW$4,'Retiro Mensual'!$B$2:$B$2629,$B352,'Retiro Mensual'!$C$2:$C$2629,AW$5)</f>
        <v>15179.90977</v>
      </c>
      <c r="AX352" s="13">
        <f>SUMIFS('Retiro Mensual'!$E$2:$E$2629,'Retiro Mensual'!$A$2:$A$2629,AX$4,'Retiro Mensual'!$B$2:$B$2629,$B352,'Retiro Mensual'!$C$2:$C$2629,AX$5)</f>
        <v>13847.779350000001</v>
      </c>
      <c r="AY352" s="14">
        <f>SUMIFS('Retiro Mensual'!$E$2:$E$2629,'Retiro Mensual'!$A$2:$A$2629,AY$4,'Retiro Mensual'!$B$2:$B$2629,$B352,'Retiro Mensual'!$C$2:$C$2629,AY$5)</f>
        <v>11931.32386</v>
      </c>
      <c r="AZ352" s="12">
        <f>SUMIFS('Retiro Mensual'!$E$2:$E$2629,'Retiro Mensual'!$A$2:$A$2629,AZ$4,'Retiro Mensual'!$B$2:$B$2629,$B352,'Retiro Mensual'!$C$2:$C$2629,AZ$5)</f>
        <v>28449.387490000001</v>
      </c>
      <c r="BA352" s="13">
        <f>SUMIFS('Retiro Mensual'!$E$2:$E$2629,'Retiro Mensual'!$A$2:$A$2629,BA$4,'Retiro Mensual'!$B$2:$B$2629,$B352,'Retiro Mensual'!$C$2:$C$2629,BA$5)</f>
        <v>21272.805369999998</v>
      </c>
      <c r="BB352" s="13">
        <f>SUMIFS('Retiro Mensual'!$E$2:$E$2629,'Retiro Mensual'!$A$2:$A$2629,BB$4,'Retiro Mensual'!$B$2:$B$2629,$B352,'Retiro Mensual'!$C$2:$C$2629,BB$5)</f>
        <v>34056.122100000001</v>
      </c>
      <c r="BC352" s="13">
        <f>SUMIFS('Retiro Mensual'!$E$2:$E$2629,'Retiro Mensual'!$A$2:$A$2629,BC$4,'Retiro Mensual'!$B$2:$B$2629,$B352,'Retiro Mensual'!$C$2:$C$2629,BC$5)</f>
        <v>30258.856469999999</v>
      </c>
      <c r="BD352" s="13">
        <f>SUMIFS('Retiro Mensual'!$E$2:$E$2629,'Retiro Mensual'!$A$2:$A$2629,BD$4,'Retiro Mensual'!$B$2:$B$2629,$B352,'Retiro Mensual'!$C$2:$C$2629,BD$5)</f>
        <v>28052.694189999998</v>
      </c>
      <c r="BE352" s="13">
        <f>SUMIFS('Retiro Mensual'!$E$2:$E$2629,'Retiro Mensual'!$A$2:$A$2629,BE$4,'Retiro Mensual'!$B$2:$B$2629,$B352,'Retiro Mensual'!$C$2:$C$2629,BE$5)</f>
        <v>27201.111430000001</v>
      </c>
      <c r="BF352" s="13">
        <f>SUMIFS('Retiro Mensual'!$E$2:$E$2629,'Retiro Mensual'!$A$2:$A$2629,BF$4,'Retiro Mensual'!$B$2:$B$2629,$B352,'Retiro Mensual'!$C$2:$C$2629,BF$5)</f>
        <v>29393.803650000002</v>
      </c>
      <c r="BG352" s="13">
        <f>SUMIFS('Retiro Mensual'!$E$2:$E$2629,'Retiro Mensual'!$A$2:$A$2629,BG$4,'Retiro Mensual'!$B$2:$B$2629,$B352,'Retiro Mensual'!$C$2:$C$2629,BG$5)</f>
        <v>26865.168099999999</v>
      </c>
      <c r="BH352" s="13">
        <f>SUMIFS('Retiro Mensual'!$E$2:$E$2629,'Retiro Mensual'!$A$2:$A$2629,BH$4,'Retiro Mensual'!$B$2:$B$2629,$B352,'Retiro Mensual'!$C$2:$C$2629,BH$5)</f>
        <v>22057.137910000001</v>
      </c>
      <c r="BI352" s="13">
        <f>SUMIFS('Retiro Mensual'!$E$2:$E$2629,'Retiro Mensual'!$A$2:$A$2629,BI$4,'Retiro Mensual'!$B$2:$B$2629,$B352,'Retiro Mensual'!$C$2:$C$2629,BI$5)</f>
        <v>17131.281220000001</v>
      </c>
      <c r="BJ352" s="13">
        <f>SUMIFS('Retiro Mensual'!$E$2:$E$2629,'Retiro Mensual'!$A$2:$A$2629,BJ$4,'Retiro Mensual'!$B$2:$B$2629,$B352,'Retiro Mensual'!$C$2:$C$2629,BJ$5)</f>
        <v>18742.269830000001</v>
      </c>
      <c r="BK352" s="14">
        <f>SUMIFS('Retiro Mensual'!$E$2:$E$2629,'Retiro Mensual'!$A$2:$A$2629,BK$4,'Retiro Mensual'!$B$2:$B$2629,$B352,'Retiro Mensual'!$C$2:$C$2629,BK$5)</f>
        <v>15996.19513</v>
      </c>
      <c r="BL352" s="12">
        <f>SUMIFS('Retiro Mensual'!$E$2:$E$2629,'Retiro Mensual'!$A$2:$A$2629,BL$4,'Retiro Mensual'!$B$2:$B$2629,$B352,'Retiro Mensual'!$C$2:$C$2629,BL$5)</f>
        <v>0</v>
      </c>
      <c r="BM352" s="13">
        <f>SUMIFS('Retiro Mensual'!$E$2:$E$2629,'Retiro Mensual'!$A$2:$A$2629,BM$4,'Retiro Mensual'!$B$2:$B$2629,$B352,'Retiro Mensual'!$C$2:$C$2629,BM$5)</f>
        <v>0</v>
      </c>
      <c r="BN352" s="13">
        <f>SUMIFS('Retiro Mensual'!$E$2:$E$2629,'Retiro Mensual'!$A$2:$A$2629,BN$4,'Retiro Mensual'!$B$2:$B$2629,$B352,'Retiro Mensual'!$C$2:$C$2629,BN$5)</f>
        <v>0</v>
      </c>
      <c r="BO352" s="13">
        <f>SUMIFS('Retiro Mensual'!$E$2:$E$2629,'Retiro Mensual'!$A$2:$A$2629,BO$4,'Retiro Mensual'!$B$2:$B$2629,$B352,'Retiro Mensual'!$C$2:$C$2629,BO$5)</f>
        <v>0</v>
      </c>
      <c r="BP352" s="13">
        <f>SUMIFS('Retiro Mensual'!$E$2:$E$2629,'Retiro Mensual'!$A$2:$A$2629,BP$4,'Retiro Mensual'!$B$2:$B$2629,$B352,'Retiro Mensual'!$C$2:$C$2629,BP$5)</f>
        <v>0</v>
      </c>
      <c r="BQ352" s="13">
        <f>SUMIFS('Retiro Mensual'!$E$2:$E$2629,'Retiro Mensual'!$A$2:$A$2629,BQ$4,'Retiro Mensual'!$B$2:$B$2629,$B352,'Retiro Mensual'!$C$2:$C$2629,BQ$5)</f>
        <v>0</v>
      </c>
      <c r="BR352" s="13">
        <f>SUMIFS('Retiro Mensual'!$E$2:$E$2629,'Retiro Mensual'!$A$2:$A$2629,BR$4,'Retiro Mensual'!$B$2:$B$2629,$B352,'Retiro Mensual'!$C$2:$C$2629,BR$5)</f>
        <v>0</v>
      </c>
      <c r="BS352" s="13">
        <f>SUMIFS('Retiro Mensual'!$E$2:$E$2629,'Retiro Mensual'!$A$2:$A$2629,BS$4,'Retiro Mensual'!$B$2:$B$2629,$B352,'Retiro Mensual'!$C$2:$C$2629,BS$5)</f>
        <v>0</v>
      </c>
      <c r="BT352" s="13">
        <f>SUMIFS('Retiro Mensual'!$E$2:$E$2629,'Retiro Mensual'!$A$2:$A$2629,BT$4,'Retiro Mensual'!$B$2:$B$2629,$B352,'Retiro Mensual'!$C$2:$C$2629,BT$5)</f>
        <v>0</v>
      </c>
      <c r="BU352" s="13">
        <f>SUMIFS('Retiro Mensual'!$E$2:$E$2629,'Retiro Mensual'!$A$2:$A$2629,BU$4,'Retiro Mensual'!$B$2:$B$2629,$B352,'Retiro Mensual'!$C$2:$C$2629,BU$5)</f>
        <v>0</v>
      </c>
      <c r="BV352" s="13">
        <f>SUMIFS('Retiro Mensual'!$E$2:$E$2629,'Retiro Mensual'!$A$2:$A$2629,BV$4,'Retiro Mensual'!$B$2:$B$2629,$B352,'Retiro Mensual'!$C$2:$C$2629,BV$5)</f>
        <v>0</v>
      </c>
      <c r="BW352" s="14">
        <f>SUMIFS('Retiro Mensual'!$E$2:$E$2629,'Retiro Mensual'!$A$2:$A$2629,BW$4,'Retiro Mensual'!$B$2:$B$2629,$B352,'Retiro Mensual'!$C$2:$C$2629,BW$5)</f>
        <v>0</v>
      </c>
      <c r="BX352" s="13"/>
      <c r="BY352" s="12">
        <f>SUMIFS('Compra Ventas'!$E$2:$E$2700,'Compra Ventas'!$A$2:$A$2700,BY$4,'Compra Ventas'!$B$2:$B$2700,$B352,'Compra Ventas'!$C$2:$C$2700,BY$5)</f>
        <v>0</v>
      </c>
      <c r="BZ352" s="13">
        <f>SUMIFS('Compra Ventas'!$E$2:$E$2700,'Compra Ventas'!$A$2:$A$2700,BZ$4,'Compra Ventas'!$B$2:$B$2700,$B352,'Compra Ventas'!$C$2:$C$2700,BZ$5)</f>
        <v>0</v>
      </c>
      <c r="CA352" s="13">
        <f>SUMIFS('Compra Ventas'!$E$2:$E$2700,'Compra Ventas'!$A$2:$A$2700,CA$4,'Compra Ventas'!$B$2:$B$2700,$B352,'Compra Ventas'!$C$2:$C$2700,CA$5)</f>
        <v>0</v>
      </c>
      <c r="CB352" s="13">
        <f>SUMIFS('Compra Ventas'!$E$2:$E$2700,'Compra Ventas'!$A$2:$A$2700,CB$4,'Compra Ventas'!$B$2:$B$2700,$B352,'Compra Ventas'!$C$2:$C$2700,CB$5)</f>
        <v>0</v>
      </c>
      <c r="CC352" s="13">
        <f>SUMIFS('Compra Ventas'!$E$2:$E$2700,'Compra Ventas'!$A$2:$A$2700,CC$4,'Compra Ventas'!$B$2:$B$2700,$B352,'Compra Ventas'!$C$2:$C$2700,CC$5)</f>
        <v>0</v>
      </c>
      <c r="CD352" s="13">
        <f>SUMIFS('Compra Ventas'!$E$2:$E$2700,'Compra Ventas'!$A$2:$A$2700,CD$4,'Compra Ventas'!$B$2:$B$2700,$B352,'Compra Ventas'!$C$2:$C$2700,CD$5)</f>
        <v>0</v>
      </c>
      <c r="CE352" s="13">
        <f>SUMIFS('Compra Ventas'!$E$2:$E$2700,'Compra Ventas'!$A$2:$A$2700,CE$4,'Compra Ventas'!$B$2:$B$2700,$B352,'Compra Ventas'!$C$2:$C$2700,CE$5)</f>
        <v>0</v>
      </c>
      <c r="CF352" s="13">
        <f>SUMIFS('Compra Ventas'!$E$2:$E$2700,'Compra Ventas'!$A$2:$A$2700,CF$4,'Compra Ventas'!$B$2:$B$2700,$B352,'Compra Ventas'!$C$2:$C$2700,CF$5)</f>
        <v>0</v>
      </c>
      <c r="CG352" s="13">
        <f>SUMIFS('Compra Ventas'!$E$2:$E$2700,'Compra Ventas'!$A$2:$A$2700,CG$4,'Compra Ventas'!$B$2:$B$2700,$B352,'Compra Ventas'!$C$2:$C$2700,CG$5)</f>
        <v>0</v>
      </c>
      <c r="CH352" s="13">
        <f>SUMIFS('Compra Ventas'!$E$2:$E$2700,'Compra Ventas'!$A$2:$A$2700,CH$4,'Compra Ventas'!$B$2:$B$2700,$B352,'Compra Ventas'!$C$2:$C$2700,CH$5)</f>
        <v>0</v>
      </c>
      <c r="CI352" s="13">
        <f>SUMIFS('Compra Ventas'!$E$2:$E$2700,'Compra Ventas'!$A$2:$A$2700,CI$4,'Compra Ventas'!$B$2:$B$2700,$B352,'Compra Ventas'!$C$2:$C$2700,CI$5)</f>
        <v>0</v>
      </c>
      <c r="CJ352" s="14">
        <f>SUMIFS('Compra Ventas'!$E$2:$E$2700,'Compra Ventas'!$A$2:$A$2700,CJ$4,'Compra Ventas'!$B$2:$B$2700,$B352,'Compra Ventas'!$C$2:$C$2700,CJ$5)</f>
        <v>0</v>
      </c>
      <c r="CK352" s="12">
        <f>SUMIFS('Compra Ventas'!$E$2:$E$2700,'Compra Ventas'!$A$2:$A$2700,CK$4,'Compra Ventas'!$B$2:$B$2700,$B352,'Compra Ventas'!$C$2:$C$2700,CK$5)</f>
        <v>0</v>
      </c>
      <c r="CL352" s="13">
        <f>SUMIFS('Compra Ventas'!$E$2:$E$2700,'Compra Ventas'!$A$2:$A$2700,CL$4,'Compra Ventas'!$B$2:$B$2700,$B352,'Compra Ventas'!$C$2:$C$2700,CL$5)</f>
        <v>0</v>
      </c>
      <c r="CM352" s="13">
        <f>SUMIFS('Compra Ventas'!$E$2:$E$2700,'Compra Ventas'!$A$2:$A$2700,CM$4,'Compra Ventas'!$B$2:$B$2700,$B352,'Compra Ventas'!$C$2:$C$2700,CM$5)</f>
        <v>0</v>
      </c>
      <c r="CN352" s="13">
        <f>SUMIFS('Compra Ventas'!$E$2:$E$2700,'Compra Ventas'!$A$2:$A$2700,CN$4,'Compra Ventas'!$B$2:$B$2700,$B352,'Compra Ventas'!$C$2:$C$2700,CN$5)</f>
        <v>0</v>
      </c>
      <c r="CO352" s="13">
        <f>SUMIFS('Compra Ventas'!$E$2:$E$2700,'Compra Ventas'!$A$2:$A$2700,CO$4,'Compra Ventas'!$B$2:$B$2700,$B352,'Compra Ventas'!$C$2:$C$2700,CO$5)</f>
        <v>0</v>
      </c>
      <c r="CP352" s="13">
        <f>SUMIFS('Compra Ventas'!$E$2:$E$2700,'Compra Ventas'!$A$2:$A$2700,CP$4,'Compra Ventas'!$B$2:$B$2700,$B352,'Compra Ventas'!$C$2:$C$2700,CP$5)</f>
        <v>0</v>
      </c>
      <c r="CQ352" s="13">
        <f>SUMIFS('Compra Ventas'!$E$2:$E$2700,'Compra Ventas'!$A$2:$A$2700,CQ$4,'Compra Ventas'!$B$2:$B$2700,$B352,'Compra Ventas'!$C$2:$C$2700,CQ$5)</f>
        <v>0</v>
      </c>
      <c r="CR352" s="13">
        <f>SUMIFS('Compra Ventas'!$E$2:$E$2700,'Compra Ventas'!$A$2:$A$2700,CR$4,'Compra Ventas'!$B$2:$B$2700,$B352,'Compra Ventas'!$C$2:$C$2700,CR$5)</f>
        <v>0</v>
      </c>
      <c r="CS352" s="13">
        <f>SUMIFS('Compra Ventas'!$E$2:$E$2700,'Compra Ventas'!$A$2:$A$2700,CS$4,'Compra Ventas'!$B$2:$B$2700,$B352,'Compra Ventas'!$C$2:$C$2700,CS$5)</f>
        <v>0</v>
      </c>
      <c r="CT352" s="13">
        <f>SUMIFS('Compra Ventas'!$E$2:$E$2700,'Compra Ventas'!$A$2:$A$2700,CT$4,'Compra Ventas'!$B$2:$B$2700,$B352,'Compra Ventas'!$C$2:$C$2700,CT$5)</f>
        <v>0</v>
      </c>
      <c r="CU352" s="13">
        <f>SUMIFS('Compra Ventas'!$E$2:$E$2700,'Compra Ventas'!$A$2:$A$2700,CU$4,'Compra Ventas'!$B$2:$B$2700,$B352,'Compra Ventas'!$C$2:$C$2700,CU$5)</f>
        <v>0</v>
      </c>
      <c r="CV352" s="14">
        <f>SUMIFS('Compra Ventas'!$E$2:$E$2700,'Compra Ventas'!$A$2:$A$2700,CV$4,'Compra Ventas'!$B$2:$B$2700,$B352,'Compra Ventas'!$C$2:$C$2700,CV$5)</f>
        <v>0</v>
      </c>
      <c r="CW352" s="12">
        <f>SUMIFS('Compra Ventas'!$E$2:$E$2700,'Compra Ventas'!$A$2:$A$2700,CW$4,'Compra Ventas'!$B$2:$B$2700,$B352,'Compra Ventas'!$C$2:$C$2700,CW$5)</f>
        <v>0</v>
      </c>
      <c r="CX352" s="13">
        <f>SUMIFS('Compra Ventas'!$E$2:$E$2700,'Compra Ventas'!$A$2:$A$2700,CX$4,'Compra Ventas'!$B$2:$B$2700,$B352,'Compra Ventas'!$C$2:$C$2700,CX$5)</f>
        <v>0</v>
      </c>
      <c r="CY352" s="13">
        <f>SUMIFS('Compra Ventas'!$E$2:$E$2700,'Compra Ventas'!$A$2:$A$2700,CY$4,'Compra Ventas'!$B$2:$B$2700,$B352,'Compra Ventas'!$C$2:$C$2700,CY$5)</f>
        <v>0</v>
      </c>
      <c r="CZ352" s="13">
        <f>SUMIFS('Compra Ventas'!$E$2:$E$2700,'Compra Ventas'!$A$2:$A$2700,CZ$4,'Compra Ventas'!$B$2:$B$2700,$B352,'Compra Ventas'!$C$2:$C$2700,CZ$5)</f>
        <v>0</v>
      </c>
      <c r="DA352" s="13">
        <f>SUMIFS('Compra Ventas'!$E$2:$E$2700,'Compra Ventas'!$A$2:$A$2700,DA$4,'Compra Ventas'!$B$2:$B$2700,$B352,'Compra Ventas'!$C$2:$C$2700,DA$5)</f>
        <v>0</v>
      </c>
      <c r="DB352" s="13">
        <f>SUMIFS('Compra Ventas'!$E$2:$E$2700,'Compra Ventas'!$A$2:$A$2700,DB$4,'Compra Ventas'!$B$2:$B$2700,$B352,'Compra Ventas'!$C$2:$C$2700,DB$5)</f>
        <v>0</v>
      </c>
      <c r="DC352" s="13">
        <f>SUMIFS('Compra Ventas'!$E$2:$E$2700,'Compra Ventas'!$A$2:$A$2700,DC$4,'Compra Ventas'!$B$2:$B$2700,$B352,'Compra Ventas'!$C$2:$C$2700,DC$5)</f>
        <v>0</v>
      </c>
      <c r="DD352" s="13">
        <f>SUMIFS('Compra Ventas'!$E$2:$E$2700,'Compra Ventas'!$A$2:$A$2700,DD$4,'Compra Ventas'!$B$2:$B$2700,$B352,'Compra Ventas'!$C$2:$C$2700,DD$5)</f>
        <v>0</v>
      </c>
      <c r="DE352" s="13">
        <f>SUMIFS('Compra Ventas'!$E$2:$E$2700,'Compra Ventas'!$A$2:$A$2700,DE$4,'Compra Ventas'!$B$2:$B$2700,$B352,'Compra Ventas'!$C$2:$C$2700,DE$5)</f>
        <v>0</v>
      </c>
      <c r="DF352" s="13">
        <f>SUMIFS('Compra Ventas'!$E$2:$E$2700,'Compra Ventas'!$A$2:$A$2700,DF$4,'Compra Ventas'!$B$2:$B$2700,$B352,'Compra Ventas'!$C$2:$C$2700,DF$5)</f>
        <v>0</v>
      </c>
      <c r="DG352" s="13">
        <f>SUMIFS('Compra Ventas'!$E$2:$E$2700,'Compra Ventas'!$A$2:$A$2700,DG$4,'Compra Ventas'!$B$2:$B$2700,$B352,'Compra Ventas'!$C$2:$C$2700,DG$5)</f>
        <v>0</v>
      </c>
      <c r="DH352" s="14">
        <f>SUMIFS('Compra Ventas'!$E$2:$E$2700,'Compra Ventas'!$A$2:$A$2700,DH$4,'Compra Ventas'!$B$2:$B$2700,$B352,'Compra Ventas'!$C$2:$C$2700,DH$5)</f>
        <v>0</v>
      </c>
      <c r="DI352" s="84"/>
      <c r="DJ352" s="98">
        <f>SUMIFS('Ajuste Ciclado'!D$5:D$47,'Ajuste Ciclado'!$C$5:$C$47,Balance!DJ$4,'Ajuste Ciclado'!$B$5:$B$47,Balance!$B352)</f>
        <v>0</v>
      </c>
      <c r="DK352" s="99">
        <f>SUMIFS('Ajuste Ciclado'!E$5:E$47,'Ajuste Ciclado'!$C$5:$C$47,Balance!DK$4,'Ajuste Ciclado'!$B$5:$B$47,Balance!$B352)</f>
        <v>0</v>
      </c>
      <c r="DL352" s="99">
        <f>SUMIFS('Ajuste Ciclado'!F$5:F$47,'Ajuste Ciclado'!$C$5:$C$47,Balance!DL$4,'Ajuste Ciclado'!$B$5:$B$47,Balance!$B352)</f>
        <v>0</v>
      </c>
      <c r="DM352" s="99">
        <f>SUMIFS('Ajuste Ciclado'!G$5:G$47,'Ajuste Ciclado'!$C$5:$C$47,Balance!DM$4,'Ajuste Ciclado'!$B$5:$B$47,Balance!$B352)</f>
        <v>0</v>
      </c>
      <c r="DN352" s="99">
        <f>SUMIFS('Ajuste Ciclado'!H$5:H$47,'Ajuste Ciclado'!$C$5:$C$47,Balance!DN$4,'Ajuste Ciclado'!$B$5:$B$47,Balance!$B352)</f>
        <v>0</v>
      </c>
      <c r="DO352" s="99">
        <f>SUMIFS('Ajuste Ciclado'!I$5:I$47,'Ajuste Ciclado'!$C$5:$C$47,Balance!DO$4,'Ajuste Ciclado'!$B$5:$B$47,Balance!$B352)</f>
        <v>0</v>
      </c>
      <c r="DP352" s="99">
        <f>SUMIFS('Ajuste Ciclado'!J$5:J$47,'Ajuste Ciclado'!$C$5:$C$47,Balance!DP$4,'Ajuste Ciclado'!$B$5:$B$47,Balance!$B352)</f>
        <v>0</v>
      </c>
      <c r="DQ352" s="99">
        <f>SUMIFS('Ajuste Ciclado'!K$5:K$47,'Ajuste Ciclado'!$C$5:$C$47,Balance!DQ$4,'Ajuste Ciclado'!$B$5:$B$47,Balance!$B352)</f>
        <v>0</v>
      </c>
      <c r="DR352" s="99">
        <f>SUMIFS('Ajuste Ciclado'!L$5:L$47,'Ajuste Ciclado'!$C$5:$C$47,Balance!DR$4,'Ajuste Ciclado'!$B$5:$B$47,Balance!$B352)</f>
        <v>0</v>
      </c>
      <c r="DS352" s="99">
        <f>SUMIFS('Ajuste Ciclado'!M$5:M$47,'Ajuste Ciclado'!$C$5:$C$47,Balance!DS$4,'Ajuste Ciclado'!$B$5:$B$47,Balance!$B352)</f>
        <v>0</v>
      </c>
      <c r="DT352" s="99">
        <f>SUMIFS('Ajuste Ciclado'!N$5:N$47,'Ajuste Ciclado'!$C$5:$C$47,Balance!DT$4,'Ajuste Ciclado'!$B$5:$B$47,Balance!$B352)</f>
        <v>0</v>
      </c>
      <c r="DU352" s="100">
        <f>SUMIFS('Ajuste Ciclado'!O$5:O$47,'Ajuste Ciclado'!$C$5:$C$47,Balance!DU$4,'Ajuste Ciclado'!$B$5:$B$47,Balance!$B352)</f>
        <v>0</v>
      </c>
      <c r="DV352" s="98">
        <f>SUMIFS('Ajuste Ciclado'!D$5:D$47,'Ajuste Ciclado'!$C$5:$C$47,Balance!DV$4,'Ajuste Ciclado'!$B$5:$B$47,Balance!$B352)</f>
        <v>0</v>
      </c>
      <c r="DW352" s="99">
        <f>SUMIFS('Ajuste Ciclado'!E$5:E$47,'Ajuste Ciclado'!$C$5:$C$47,Balance!DW$4,'Ajuste Ciclado'!$B$5:$B$47,Balance!$B352)</f>
        <v>0</v>
      </c>
      <c r="DX352" s="99">
        <f>SUMIFS('Ajuste Ciclado'!F$5:F$47,'Ajuste Ciclado'!$C$5:$C$47,Balance!DX$4,'Ajuste Ciclado'!$B$5:$B$47,Balance!$B352)</f>
        <v>0</v>
      </c>
      <c r="DY352" s="99">
        <f>SUMIFS('Ajuste Ciclado'!G$5:G$47,'Ajuste Ciclado'!$C$5:$C$47,Balance!DY$4,'Ajuste Ciclado'!$B$5:$B$47,Balance!$B352)</f>
        <v>0</v>
      </c>
      <c r="DZ352" s="99">
        <f>SUMIFS('Ajuste Ciclado'!H$5:H$47,'Ajuste Ciclado'!$C$5:$C$47,Balance!DZ$4,'Ajuste Ciclado'!$B$5:$B$47,Balance!$B352)</f>
        <v>0</v>
      </c>
      <c r="EA352" s="99">
        <f>SUMIFS('Ajuste Ciclado'!I$5:I$47,'Ajuste Ciclado'!$C$5:$C$47,Balance!EA$4,'Ajuste Ciclado'!$B$5:$B$47,Balance!$B352)</f>
        <v>0</v>
      </c>
      <c r="EB352" s="99">
        <f>SUMIFS('Ajuste Ciclado'!J$5:J$47,'Ajuste Ciclado'!$C$5:$C$47,Balance!EB$4,'Ajuste Ciclado'!$B$5:$B$47,Balance!$B352)</f>
        <v>0</v>
      </c>
      <c r="EC352" s="99">
        <f>SUMIFS('Ajuste Ciclado'!K$5:K$47,'Ajuste Ciclado'!$C$5:$C$47,Balance!EC$4,'Ajuste Ciclado'!$B$5:$B$47,Balance!$B352)</f>
        <v>0</v>
      </c>
      <c r="ED352" s="99">
        <f>SUMIFS('Ajuste Ciclado'!L$5:L$47,'Ajuste Ciclado'!$C$5:$C$47,Balance!ED$4,'Ajuste Ciclado'!$B$5:$B$47,Balance!$B352)</f>
        <v>0</v>
      </c>
      <c r="EE352" s="99">
        <f>SUMIFS('Ajuste Ciclado'!M$5:M$47,'Ajuste Ciclado'!$C$5:$C$47,Balance!EE$4,'Ajuste Ciclado'!$B$5:$B$47,Balance!$B352)</f>
        <v>0</v>
      </c>
      <c r="EF352" s="99">
        <f>SUMIFS('Ajuste Ciclado'!N$5:N$47,'Ajuste Ciclado'!$C$5:$C$47,Balance!EF$4,'Ajuste Ciclado'!$B$5:$B$47,Balance!$B352)</f>
        <v>0</v>
      </c>
      <c r="EG352" s="100">
        <f>SUMIFS('Ajuste Ciclado'!O$5:O$47,'Ajuste Ciclado'!$C$5:$C$47,Balance!EG$4,'Ajuste Ciclado'!$B$5:$B$47,Balance!$B352)</f>
        <v>0</v>
      </c>
      <c r="EH352" s="98">
        <f>SUMIFS('Ajuste Ciclado'!D$5:D$47,'Ajuste Ciclado'!$C$5:$C$47,Balance!EH$4,'Ajuste Ciclado'!$B$5:$B$47,Balance!$B352)</f>
        <v>0</v>
      </c>
      <c r="EI352" s="99">
        <f>SUMIFS('Ajuste Ciclado'!E$5:E$47,'Ajuste Ciclado'!$C$5:$C$47,Balance!EI$4,'Ajuste Ciclado'!$B$5:$B$47,Balance!$B352)</f>
        <v>0</v>
      </c>
      <c r="EJ352" s="99">
        <f>SUMIFS('Ajuste Ciclado'!F$5:F$47,'Ajuste Ciclado'!$C$5:$C$47,Balance!EJ$4,'Ajuste Ciclado'!$B$5:$B$47,Balance!$B352)</f>
        <v>0</v>
      </c>
      <c r="EK352" s="99">
        <f>SUMIFS('Ajuste Ciclado'!G$5:G$47,'Ajuste Ciclado'!$C$5:$C$47,Balance!EK$4,'Ajuste Ciclado'!$B$5:$B$47,Balance!$B352)</f>
        <v>0</v>
      </c>
      <c r="EL352" s="99">
        <f>SUMIFS('Ajuste Ciclado'!H$5:H$47,'Ajuste Ciclado'!$C$5:$C$47,Balance!EL$4,'Ajuste Ciclado'!$B$5:$B$47,Balance!$B352)</f>
        <v>0</v>
      </c>
      <c r="EM352" s="99">
        <f>SUMIFS('Ajuste Ciclado'!I$5:I$47,'Ajuste Ciclado'!$C$5:$C$47,Balance!EM$4,'Ajuste Ciclado'!$B$5:$B$47,Balance!$B352)</f>
        <v>0</v>
      </c>
      <c r="EN352" s="99">
        <f>SUMIFS('Ajuste Ciclado'!J$5:J$47,'Ajuste Ciclado'!$C$5:$C$47,Balance!EN$4,'Ajuste Ciclado'!$B$5:$B$47,Balance!$B352)</f>
        <v>0</v>
      </c>
      <c r="EO352" s="99">
        <f>SUMIFS('Ajuste Ciclado'!K$5:K$47,'Ajuste Ciclado'!$C$5:$C$47,Balance!EO$4,'Ajuste Ciclado'!$B$5:$B$47,Balance!$B352)</f>
        <v>0</v>
      </c>
      <c r="EP352" s="99">
        <f>SUMIFS('Ajuste Ciclado'!L$5:L$47,'Ajuste Ciclado'!$C$5:$C$47,Balance!EP$4,'Ajuste Ciclado'!$B$5:$B$47,Balance!$B352)</f>
        <v>0</v>
      </c>
      <c r="EQ352" s="99">
        <f>SUMIFS('Ajuste Ciclado'!M$5:M$47,'Ajuste Ciclado'!$C$5:$C$47,Balance!EQ$4,'Ajuste Ciclado'!$B$5:$B$47,Balance!$B352)</f>
        <v>0</v>
      </c>
      <c r="ER352" s="99">
        <f>SUMIFS('Ajuste Ciclado'!N$5:N$47,'Ajuste Ciclado'!$C$5:$C$47,Balance!ER$4,'Ajuste Ciclado'!$B$5:$B$47,Balance!$B352)</f>
        <v>0</v>
      </c>
      <c r="ES352" s="100">
        <f>SUMIFS('Ajuste Ciclado'!O$5:O$47,'Ajuste Ciclado'!$C$5:$C$47,Balance!ES$4,'Ajuste Ciclado'!$B$5:$B$47,Balance!$B352)</f>
        <v>0</v>
      </c>
      <c r="ET352" s="84"/>
      <c r="EU352" s="12">
        <f t="shared" si="428"/>
        <v>170149.79229128861</v>
      </c>
      <c r="EV352" s="13">
        <f t="shared" si="393"/>
        <v>176210.03859550902</v>
      </c>
      <c r="EW352" s="13">
        <f t="shared" si="394"/>
        <v>90609.638366802508</v>
      </c>
      <c r="EX352" s="13">
        <f t="shared" si="395"/>
        <v>213867.760395716</v>
      </c>
      <c r="EY352" s="13">
        <f t="shared" si="396"/>
        <v>296564.37896986783</v>
      </c>
      <c r="EZ352" s="13">
        <f t="shared" si="397"/>
        <v>500067.26742464094</v>
      </c>
      <c r="FA352" s="13">
        <f t="shared" si="398"/>
        <v>469921.8471052337</v>
      </c>
      <c r="FB352" s="13">
        <f t="shared" si="399"/>
        <v>280507.41777003038</v>
      </c>
      <c r="FC352" s="13">
        <f t="shared" si="400"/>
        <v>320876.66413462709</v>
      </c>
      <c r="FD352" s="13">
        <f t="shared" si="401"/>
        <v>127790.24953827501</v>
      </c>
      <c r="FE352" s="13">
        <f t="shared" si="402"/>
        <v>70895.644605613634</v>
      </c>
      <c r="FF352" s="14">
        <f t="shared" si="403"/>
        <v>71594.213674662853</v>
      </c>
      <c r="FG352" s="12">
        <f t="shared" si="404"/>
        <v>172726.66611179261</v>
      </c>
      <c r="FH352" s="13">
        <f t="shared" si="405"/>
        <v>228813.38646727693</v>
      </c>
      <c r="FI352" s="13">
        <f t="shared" si="406"/>
        <v>129343.2565074116</v>
      </c>
      <c r="FJ352" s="13">
        <f t="shared" si="407"/>
        <v>176077.8977114204</v>
      </c>
      <c r="FK352" s="13">
        <f t="shared" si="408"/>
        <v>570272.30046145699</v>
      </c>
      <c r="FL352" s="13">
        <f t="shared" si="409"/>
        <v>557673.17731685913</v>
      </c>
      <c r="FM352" s="13">
        <f t="shared" si="410"/>
        <v>278334.28628945636</v>
      </c>
      <c r="FN352" s="13">
        <f t="shared" si="411"/>
        <v>173735.00750158369</v>
      </c>
      <c r="FO352" s="13">
        <f t="shared" si="412"/>
        <v>163214.85243123752</v>
      </c>
      <c r="FP352" s="13">
        <f t="shared" si="413"/>
        <v>148841.6098261195</v>
      </c>
      <c r="FQ352" s="13">
        <f t="shared" si="414"/>
        <v>197618.02886885399</v>
      </c>
      <c r="FR352" s="14">
        <f t="shared" si="415"/>
        <v>202443.5396112008</v>
      </c>
      <c r="FS352" s="12">
        <f t="shared" si="416"/>
        <v>185649.44311164739</v>
      </c>
      <c r="FT352" s="13">
        <f t="shared" si="417"/>
        <v>94437.439937282878</v>
      </c>
      <c r="FU352" s="13">
        <f t="shared" si="418"/>
        <v>56301.876536586657</v>
      </c>
      <c r="FV352" s="13">
        <f t="shared" si="419"/>
        <v>275138.73931645817</v>
      </c>
      <c r="FW352" s="13">
        <f t="shared" si="420"/>
        <v>218284.03570290739</v>
      </c>
      <c r="FX352" s="13">
        <f t="shared" si="421"/>
        <v>226080.68139149839</v>
      </c>
      <c r="FY352" s="13">
        <f t="shared" si="422"/>
        <v>310717.89433032658</v>
      </c>
      <c r="FZ352" s="13">
        <f t="shared" si="423"/>
        <v>281529.6619290153</v>
      </c>
      <c r="GA352" s="13">
        <f t="shared" si="424"/>
        <v>194503.7079251137</v>
      </c>
      <c r="GB352" s="13">
        <f t="shared" si="425"/>
        <v>274972.02197508828</v>
      </c>
      <c r="GC352" s="13">
        <f t="shared" si="426"/>
        <v>427109.13852132478</v>
      </c>
      <c r="GD352" s="14">
        <f t="shared" si="427"/>
        <v>241456.6515050118</v>
      </c>
      <c r="GE352" s="84"/>
      <c r="GF352" s="12">
        <f t="shared" si="429"/>
        <v>2789054.9128722674</v>
      </c>
      <c r="GG352" s="13">
        <f t="shared" si="429"/>
        <v>2999094.00910467</v>
      </c>
      <c r="GH352" s="14">
        <f t="shared" si="429"/>
        <v>2786181.2921822611</v>
      </c>
      <c r="GI352" s="6">
        <f t="shared" si="430"/>
        <v>3</v>
      </c>
      <c r="GJ352" s="12">
        <f t="shared" si="431"/>
        <v>0</v>
      </c>
      <c r="GK352" s="13">
        <f t="shared" si="432"/>
        <v>0</v>
      </c>
      <c r="GL352" s="14">
        <f t="shared" si="433"/>
        <v>0</v>
      </c>
      <c r="GM352" s="84"/>
      <c r="GN352" s="66">
        <f t="shared" si="434"/>
        <v>0</v>
      </c>
      <c r="GO352" s="84"/>
      <c r="GP352" s="63" t="str" cm="1">
        <f t="array" ref="GP352">INDEX($GF$4:$GH$4,1,GI352)</f>
        <v>Sample 6</v>
      </c>
      <c r="GQ352" s="12">
        <f t="shared" si="436"/>
        <v>70895.644605613634</v>
      </c>
      <c r="GR352" s="13">
        <f t="shared" si="436"/>
        <v>71594.213674662853</v>
      </c>
      <c r="GS352" s="14">
        <f t="shared" si="436"/>
        <v>90609.638366802508</v>
      </c>
      <c r="GT352" s="12">
        <f t="shared" si="437"/>
        <v>129343.2565074116</v>
      </c>
      <c r="GU352" s="13">
        <f t="shared" si="437"/>
        <v>148841.6098261195</v>
      </c>
      <c r="GV352" s="14">
        <f t="shared" si="437"/>
        <v>163214.85243123752</v>
      </c>
      <c r="GW352" s="12">
        <f t="shared" si="438"/>
        <v>56301.876536586657</v>
      </c>
      <c r="GX352" s="13">
        <f t="shared" si="438"/>
        <v>94437.439937282878</v>
      </c>
      <c r="GY352" s="14">
        <f t="shared" si="438"/>
        <v>185649.44311164739</v>
      </c>
      <c r="GZ352" s="84" t="str">
        <f t="shared" si="390"/>
        <v>Sample 6</v>
      </c>
      <c r="HA352" s="12">
        <f t="shared" si="435"/>
        <v>0</v>
      </c>
      <c r="HB352" s="13">
        <f t="shared" si="435"/>
        <v>0</v>
      </c>
      <c r="HC352" s="14">
        <f t="shared" si="435"/>
        <v>0</v>
      </c>
      <c r="HD352" s="6">
        <f t="shared" si="391"/>
        <v>0</v>
      </c>
      <c r="HE352" s="84" t="str">
        <f t="shared" si="392"/>
        <v>Ok</v>
      </c>
    </row>
    <row r="353" spans="2:213" hidden="1" x14ac:dyDescent="0.3">
      <c r="B353" s="84" t="s">
        <v>148</v>
      </c>
      <c r="C353" s="12">
        <f>SUMIFS(Inyecciones!$E$2:$E$14185,Inyecciones!$A$2:$A$14185,Balance!C$4,Inyecciones!$B$2:$B$14185,Balance!$B353,Inyecciones!$C$2:$C$14185,Balance!C$5)</f>
        <v>10767.5602129464</v>
      </c>
      <c r="D353" s="13">
        <f>SUMIFS(Inyecciones!$E$2:$E$14185,Inyecciones!$A$2:$A$14185,Balance!D$4,Inyecciones!$B$2:$B$14185,Balance!$B353,Inyecciones!$C$2:$C$14185,Balance!D$5)</f>
        <v>50633.117031443522</v>
      </c>
      <c r="E353" s="13">
        <f>SUMIFS(Inyecciones!$E$2:$E$14185,Inyecciones!$A$2:$A$14185,Balance!E$4,Inyecciones!$B$2:$B$14185,Balance!$B353,Inyecciones!$C$2:$C$14185,Balance!E$5)</f>
        <v>36264.449617902079</v>
      </c>
      <c r="F353" s="13">
        <f>SUMIFS(Inyecciones!$E$2:$E$14185,Inyecciones!$A$2:$A$14185,Balance!F$4,Inyecciones!$B$2:$B$14185,Balance!$B353,Inyecciones!$C$2:$C$14185,Balance!F$5)</f>
        <v>46430.650486318773</v>
      </c>
      <c r="G353" s="13">
        <f>SUMIFS(Inyecciones!$E$2:$E$14185,Inyecciones!$A$2:$A$14185,Balance!G$4,Inyecciones!$B$2:$B$14185,Balance!$B353,Inyecciones!$C$2:$C$14185,Balance!G$5)</f>
        <v>85503.032087661137</v>
      </c>
      <c r="H353" s="13">
        <f>SUMIFS(Inyecciones!$E$2:$E$14185,Inyecciones!$A$2:$A$14185,Balance!H$4,Inyecciones!$B$2:$B$14185,Balance!$B353,Inyecciones!$C$2:$C$14185,Balance!H$5)</f>
        <v>98889.021988325927</v>
      </c>
      <c r="I353" s="13">
        <f>SUMIFS(Inyecciones!$E$2:$E$14185,Inyecciones!$A$2:$A$14185,Balance!I$4,Inyecciones!$B$2:$B$14185,Balance!$B353,Inyecciones!$C$2:$C$14185,Balance!I$5)</f>
        <v>123364.8700563056</v>
      </c>
      <c r="J353" s="13">
        <f>SUMIFS(Inyecciones!$E$2:$E$14185,Inyecciones!$A$2:$A$14185,Balance!J$4,Inyecciones!$B$2:$B$14185,Balance!$B353,Inyecciones!$C$2:$C$14185,Balance!J$5)</f>
        <v>81807.185566388434</v>
      </c>
      <c r="K353" s="13">
        <f>SUMIFS(Inyecciones!$E$2:$E$14185,Inyecciones!$A$2:$A$14185,Balance!K$4,Inyecciones!$B$2:$B$14185,Balance!$B353,Inyecciones!$C$2:$C$14185,Balance!K$5)</f>
        <v>74479.400996114186</v>
      </c>
      <c r="L353" s="13">
        <f>SUMIFS(Inyecciones!$E$2:$E$14185,Inyecciones!$A$2:$A$14185,Balance!L$4,Inyecciones!$B$2:$B$14185,Balance!$B353,Inyecciones!$C$2:$C$14185,Balance!L$5)</f>
        <v>39508.894568386131</v>
      </c>
      <c r="M353" s="13">
        <f>SUMIFS(Inyecciones!$E$2:$E$14185,Inyecciones!$A$2:$A$14185,Balance!M$4,Inyecciones!$B$2:$B$14185,Balance!$B353,Inyecciones!$C$2:$C$14185,Balance!M$5)</f>
        <v>19155.689663462548</v>
      </c>
      <c r="N353" s="14">
        <f>SUMIFS(Inyecciones!$E$2:$E$14185,Inyecciones!$A$2:$A$14185,Balance!N$4,Inyecciones!$B$2:$B$14185,Balance!$B353,Inyecciones!$C$2:$C$14185,Balance!N$5)</f>
        <v>10422.68095697122</v>
      </c>
      <c r="O353" s="12">
        <f>SUMIFS(Inyecciones!$E$2:$E$14185,Inyecciones!$A$2:$A$14185,Balance!O$4,Inyecciones!$B$2:$B$14185,Balance!$B353,Inyecciones!$C$2:$C$14185,Balance!O$5)</f>
        <v>8680.7261789087679</v>
      </c>
      <c r="P353" s="13">
        <f>SUMIFS(Inyecciones!$E$2:$E$14185,Inyecciones!$A$2:$A$14185,Balance!P$4,Inyecciones!$B$2:$B$14185,Balance!$B353,Inyecciones!$C$2:$C$14185,Balance!P$5)</f>
        <v>40714.799959312448</v>
      </c>
      <c r="Q353" s="13">
        <f>SUMIFS(Inyecciones!$E$2:$E$14185,Inyecciones!$A$2:$A$14185,Balance!Q$4,Inyecciones!$B$2:$B$14185,Balance!$B353,Inyecciones!$C$2:$C$14185,Balance!Q$5)</f>
        <v>27084.10987319257</v>
      </c>
      <c r="R353" s="13">
        <f>SUMIFS(Inyecciones!$E$2:$E$14185,Inyecciones!$A$2:$A$14185,Balance!R$4,Inyecciones!$B$2:$B$14185,Balance!$B353,Inyecciones!$C$2:$C$14185,Balance!R$5)</f>
        <v>20549.52035954233</v>
      </c>
      <c r="S353" s="13">
        <f>SUMIFS(Inyecciones!$E$2:$E$14185,Inyecciones!$A$2:$A$14185,Balance!S$4,Inyecciones!$B$2:$B$14185,Balance!$B353,Inyecciones!$C$2:$C$14185,Balance!S$5)</f>
        <v>40755.244713966233</v>
      </c>
      <c r="T353" s="13">
        <f>SUMIFS(Inyecciones!$E$2:$E$14185,Inyecciones!$A$2:$A$14185,Balance!T$4,Inyecciones!$B$2:$B$14185,Balance!$B353,Inyecciones!$C$2:$C$14185,Balance!T$5)</f>
        <v>86872.875403578859</v>
      </c>
      <c r="U353" s="13">
        <f>SUMIFS(Inyecciones!$E$2:$E$14185,Inyecciones!$A$2:$A$14185,Balance!U$4,Inyecciones!$B$2:$B$14185,Balance!$B353,Inyecciones!$C$2:$C$14185,Balance!U$5)</f>
        <v>81215.41299253967</v>
      </c>
      <c r="V353" s="13">
        <f>SUMIFS(Inyecciones!$E$2:$E$14185,Inyecciones!$A$2:$A$14185,Balance!V$4,Inyecciones!$B$2:$B$14185,Balance!$B353,Inyecciones!$C$2:$C$14185,Balance!V$5)</f>
        <v>90189.426452708794</v>
      </c>
      <c r="W353" s="13">
        <f>SUMIFS(Inyecciones!$E$2:$E$14185,Inyecciones!$A$2:$A$14185,Balance!W$4,Inyecciones!$B$2:$B$14185,Balance!$B353,Inyecciones!$C$2:$C$14185,Balance!W$5)</f>
        <v>69794.696030044419</v>
      </c>
      <c r="X353" s="13">
        <f>SUMIFS(Inyecciones!$E$2:$E$14185,Inyecciones!$A$2:$A$14185,Balance!X$4,Inyecciones!$B$2:$B$14185,Balance!$B353,Inyecciones!$C$2:$C$14185,Balance!X$5)</f>
        <v>49314.531000570852</v>
      </c>
      <c r="Y353" s="13">
        <f>SUMIFS(Inyecciones!$E$2:$E$14185,Inyecciones!$A$2:$A$14185,Balance!Y$4,Inyecciones!$B$2:$B$14185,Balance!$B353,Inyecciones!$C$2:$C$14185,Balance!Y$5)</f>
        <v>38438.89730936299</v>
      </c>
      <c r="Z353" s="14">
        <f>SUMIFS(Inyecciones!$E$2:$E$14185,Inyecciones!$A$2:$A$14185,Balance!Z$4,Inyecciones!$B$2:$B$14185,Balance!$B353,Inyecciones!$C$2:$C$14185,Balance!Z$5)</f>
        <v>28077.661837790729</v>
      </c>
      <c r="AA353" s="12">
        <f>SUMIFS(Inyecciones!$E$2:$E$14185,Inyecciones!$A$2:$A$14185,Balance!AA$4,Inyecciones!$B$2:$B$14185,Balance!$B353,Inyecciones!$C$2:$C$14185,Balance!AA$5)</f>
        <v>8383.464552725336</v>
      </c>
      <c r="AB353" s="13">
        <f>SUMIFS(Inyecciones!$E$2:$E$14185,Inyecciones!$A$2:$A$14185,Balance!AB$4,Inyecciones!$B$2:$B$14185,Balance!$B353,Inyecciones!$C$2:$C$14185,Balance!AB$5)</f>
        <v>31886.38262595782</v>
      </c>
      <c r="AC353" s="13">
        <f>SUMIFS(Inyecciones!$E$2:$E$14185,Inyecciones!$A$2:$A$14185,Balance!AC$4,Inyecciones!$B$2:$B$14185,Balance!$B353,Inyecciones!$C$2:$C$14185,Balance!AC$5)</f>
        <v>27718.721350270971</v>
      </c>
      <c r="AD353" s="13">
        <f>SUMIFS(Inyecciones!$E$2:$E$14185,Inyecciones!$A$2:$A$14185,Balance!AD$4,Inyecciones!$B$2:$B$14185,Balance!$B353,Inyecciones!$C$2:$C$14185,Balance!AD$5)</f>
        <v>35146.363063412056</v>
      </c>
      <c r="AE353" s="13">
        <f>SUMIFS(Inyecciones!$E$2:$E$14185,Inyecciones!$A$2:$A$14185,Balance!AE$4,Inyecciones!$B$2:$B$14185,Balance!$B353,Inyecciones!$C$2:$C$14185,Balance!AE$5)</f>
        <v>87157.665948280672</v>
      </c>
      <c r="AF353" s="13">
        <f>SUMIFS(Inyecciones!$E$2:$E$14185,Inyecciones!$A$2:$A$14185,Balance!AF$4,Inyecciones!$B$2:$B$14185,Balance!$B353,Inyecciones!$C$2:$C$14185,Balance!AF$5)</f>
        <v>139328.96623840331</v>
      </c>
      <c r="AG353" s="13">
        <f>SUMIFS(Inyecciones!$E$2:$E$14185,Inyecciones!$A$2:$A$14185,Balance!AG$4,Inyecciones!$B$2:$B$14185,Balance!$B353,Inyecciones!$C$2:$C$14185,Balance!AG$5)</f>
        <v>147366.71847967349</v>
      </c>
      <c r="AH353" s="13">
        <f>SUMIFS(Inyecciones!$E$2:$E$14185,Inyecciones!$A$2:$A$14185,Balance!AH$4,Inyecciones!$B$2:$B$14185,Balance!$B353,Inyecciones!$C$2:$C$14185,Balance!AH$5)</f>
        <v>127675.1991614678</v>
      </c>
      <c r="AI353" s="13">
        <f>SUMIFS(Inyecciones!$E$2:$E$14185,Inyecciones!$A$2:$A$14185,Balance!AI$4,Inyecciones!$B$2:$B$14185,Balance!$B353,Inyecciones!$C$2:$C$14185,Balance!AI$5)</f>
        <v>106647.3962982299</v>
      </c>
      <c r="AJ353" s="13">
        <f>SUMIFS(Inyecciones!$E$2:$E$14185,Inyecciones!$A$2:$A$14185,Balance!AJ$4,Inyecciones!$B$2:$B$14185,Balance!$B353,Inyecciones!$C$2:$C$14185,Balance!AJ$5)</f>
        <v>85160.693340973492</v>
      </c>
      <c r="AK353" s="13">
        <f>SUMIFS(Inyecciones!$E$2:$E$14185,Inyecciones!$A$2:$A$14185,Balance!AK$4,Inyecciones!$B$2:$B$14185,Balance!$B353,Inyecciones!$C$2:$C$14185,Balance!AK$5)</f>
        <v>68088.232820541089</v>
      </c>
      <c r="AL353" s="14">
        <f>SUMIFS(Inyecciones!$E$2:$E$14185,Inyecciones!$A$2:$A$14185,Balance!AL$4,Inyecciones!$B$2:$B$14185,Balance!$B353,Inyecciones!$C$2:$C$14185,Balance!AL$5)</f>
        <v>50650.308998804918</v>
      </c>
      <c r="AM353" s="13"/>
      <c r="AN353" s="12">
        <f>SUMIFS('Retiro Mensual'!$E$2:$E$2629,'Retiro Mensual'!$A$2:$A$2629,AN$4,'Retiro Mensual'!$B$2:$B$2629,$B353,'Retiro Mensual'!$C$2:$C$2629,AN$5)</f>
        <v>0</v>
      </c>
      <c r="AO353" s="13">
        <f>SUMIFS('Retiro Mensual'!$E$2:$E$2629,'Retiro Mensual'!$A$2:$A$2629,AO$4,'Retiro Mensual'!$B$2:$B$2629,$B353,'Retiro Mensual'!$C$2:$C$2629,AO$5)</f>
        <v>0</v>
      </c>
      <c r="AP353" s="13">
        <f>SUMIFS('Retiro Mensual'!$E$2:$E$2629,'Retiro Mensual'!$A$2:$A$2629,AP$4,'Retiro Mensual'!$B$2:$B$2629,$B353,'Retiro Mensual'!$C$2:$C$2629,AP$5)</f>
        <v>0</v>
      </c>
      <c r="AQ353" s="13">
        <f>SUMIFS('Retiro Mensual'!$E$2:$E$2629,'Retiro Mensual'!$A$2:$A$2629,AQ$4,'Retiro Mensual'!$B$2:$B$2629,$B353,'Retiro Mensual'!$C$2:$C$2629,AQ$5)</f>
        <v>0</v>
      </c>
      <c r="AR353" s="13">
        <f>SUMIFS('Retiro Mensual'!$E$2:$E$2629,'Retiro Mensual'!$A$2:$A$2629,AR$4,'Retiro Mensual'!$B$2:$B$2629,$B353,'Retiro Mensual'!$C$2:$C$2629,AR$5)</f>
        <v>0</v>
      </c>
      <c r="AS353" s="13">
        <f>SUMIFS('Retiro Mensual'!$E$2:$E$2629,'Retiro Mensual'!$A$2:$A$2629,AS$4,'Retiro Mensual'!$B$2:$B$2629,$B353,'Retiro Mensual'!$C$2:$C$2629,AS$5)</f>
        <v>0</v>
      </c>
      <c r="AT353" s="13">
        <f>SUMIFS('Retiro Mensual'!$E$2:$E$2629,'Retiro Mensual'!$A$2:$A$2629,AT$4,'Retiro Mensual'!$B$2:$B$2629,$B353,'Retiro Mensual'!$C$2:$C$2629,AT$5)</f>
        <v>0</v>
      </c>
      <c r="AU353" s="13">
        <f>SUMIFS('Retiro Mensual'!$E$2:$E$2629,'Retiro Mensual'!$A$2:$A$2629,AU$4,'Retiro Mensual'!$B$2:$B$2629,$B353,'Retiro Mensual'!$C$2:$C$2629,AU$5)</f>
        <v>0</v>
      </c>
      <c r="AV353" s="13">
        <f>SUMIFS('Retiro Mensual'!$E$2:$E$2629,'Retiro Mensual'!$A$2:$A$2629,AV$4,'Retiro Mensual'!$B$2:$B$2629,$B353,'Retiro Mensual'!$C$2:$C$2629,AV$5)</f>
        <v>0</v>
      </c>
      <c r="AW353" s="13">
        <f>SUMIFS('Retiro Mensual'!$E$2:$E$2629,'Retiro Mensual'!$A$2:$A$2629,AW$4,'Retiro Mensual'!$B$2:$B$2629,$B353,'Retiro Mensual'!$C$2:$C$2629,AW$5)</f>
        <v>0</v>
      </c>
      <c r="AX353" s="13">
        <f>SUMIFS('Retiro Mensual'!$E$2:$E$2629,'Retiro Mensual'!$A$2:$A$2629,AX$4,'Retiro Mensual'!$B$2:$B$2629,$B353,'Retiro Mensual'!$C$2:$C$2629,AX$5)</f>
        <v>0</v>
      </c>
      <c r="AY353" s="14">
        <f>SUMIFS('Retiro Mensual'!$E$2:$E$2629,'Retiro Mensual'!$A$2:$A$2629,AY$4,'Retiro Mensual'!$B$2:$B$2629,$B353,'Retiro Mensual'!$C$2:$C$2629,AY$5)</f>
        <v>0</v>
      </c>
      <c r="AZ353" s="12">
        <f>SUMIFS('Retiro Mensual'!$E$2:$E$2629,'Retiro Mensual'!$A$2:$A$2629,AZ$4,'Retiro Mensual'!$B$2:$B$2629,$B353,'Retiro Mensual'!$C$2:$C$2629,AZ$5)</f>
        <v>0</v>
      </c>
      <c r="BA353" s="13">
        <f>SUMIFS('Retiro Mensual'!$E$2:$E$2629,'Retiro Mensual'!$A$2:$A$2629,BA$4,'Retiro Mensual'!$B$2:$B$2629,$B353,'Retiro Mensual'!$C$2:$C$2629,BA$5)</f>
        <v>0</v>
      </c>
      <c r="BB353" s="13">
        <f>SUMIFS('Retiro Mensual'!$E$2:$E$2629,'Retiro Mensual'!$A$2:$A$2629,BB$4,'Retiro Mensual'!$B$2:$B$2629,$B353,'Retiro Mensual'!$C$2:$C$2629,BB$5)</f>
        <v>0</v>
      </c>
      <c r="BC353" s="13">
        <f>SUMIFS('Retiro Mensual'!$E$2:$E$2629,'Retiro Mensual'!$A$2:$A$2629,BC$4,'Retiro Mensual'!$B$2:$B$2629,$B353,'Retiro Mensual'!$C$2:$C$2629,BC$5)</f>
        <v>0</v>
      </c>
      <c r="BD353" s="13">
        <f>SUMIFS('Retiro Mensual'!$E$2:$E$2629,'Retiro Mensual'!$A$2:$A$2629,BD$4,'Retiro Mensual'!$B$2:$B$2629,$B353,'Retiro Mensual'!$C$2:$C$2629,BD$5)</f>
        <v>0</v>
      </c>
      <c r="BE353" s="13">
        <f>SUMIFS('Retiro Mensual'!$E$2:$E$2629,'Retiro Mensual'!$A$2:$A$2629,BE$4,'Retiro Mensual'!$B$2:$B$2629,$B353,'Retiro Mensual'!$C$2:$C$2629,BE$5)</f>
        <v>0</v>
      </c>
      <c r="BF353" s="13">
        <f>SUMIFS('Retiro Mensual'!$E$2:$E$2629,'Retiro Mensual'!$A$2:$A$2629,BF$4,'Retiro Mensual'!$B$2:$B$2629,$B353,'Retiro Mensual'!$C$2:$C$2629,BF$5)</f>
        <v>0</v>
      </c>
      <c r="BG353" s="13">
        <f>SUMIFS('Retiro Mensual'!$E$2:$E$2629,'Retiro Mensual'!$A$2:$A$2629,BG$4,'Retiro Mensual'!$B$2:$B$2629,$B353,'Retiro Mensual'!$C$2:$C$2629,BG$5)</f>
        <v>0</v>
      </c>
      <c r="BH353" s="13">
        <f>SUMIFS('Retiro Mensual'!$E$2:$E$2629,'Retiro Mensual'!$A$2:$A$2629,BH$4,'Retiro Mensual'!$B$2:$B$2629,$B353,'Retiro Mensual'!$C$2:$C$2629,BH$5)</f>
        <v>0</v>
      </c>
      <c r="BI353" s="13">
        <f>SUMIFS('Retiro Mensual'!$E$2:$E$2629,'Retiro Mensual'!$A$2:$A$2629,BI$4,'Retiro Mensual'!$B$2:$B$2629,$B353,'Retiro Mensual'!$C$2:$C$2629,BI$5)</f>
        <v>0</v>
      </c>
      <c r="BJ353" s="13">
        <f>SUMIFS('Retiro Mensual'!$E$2:$E$2629,'Retiro Mensual'!$A$2:$A$2629,BJ$4,'Retiro Mensual'!$B$2:$B$2629,$B353,'Retiro Mensual'!$C$2:$C$2629,BJ$5)</f>
        <v>0</v>
      </c>
      <c r="BK353" s="14">
        <f>SUMIFS('Retiro Mensual'!$E$2:$E$2629,'Retiro Mensual'!$A$2:$A$2629,BK$4,'Retiro Mensual'!$B$2:$B$2629,$B353,'Retiro Mensual'!$C$2:$C$2629,BK$5)</f>
        <v>0</v>
      </c>
      <c r="BL353" s="12">
        <f>SUMIFS('Retiro Mensual'!$E$2:$E$2629,'Retiro Mensual'!$A$2:$A$2629,BL$4,'Retiro Mensual'!$B$2:$B$2629,$B353,'Retiro Mensual'!$C$2:$C$2629,BL$5)</f>
        <v>0</v>
      </c>
      <c r="BM353" s="13">
        <f>SUMIFS('Retiro Mensual'!$E$2:$E$2629,'Retiro Mensual'!$A$2:$A$2629,BM$4,'Retiro Mensual'!$B$2:$B$2629,$B353,'Retiro Mensual'!$C$2:$C$2629,BM$5)</f>
        <v>0</v>
      </c>
      <c r="BN353" s="13">
        <f>SUMIFS('Retiro Mensual'!$E$2:$E$2629,'Retiro Mensual'!$A$2:$A$2629,BN$4,'Retiro Mensual'!$B$2:$B$2629,$B353,'Retiro Mensual'!$C$2:$C$2629,BN$5)</f>
        <v>0</v>
      </c>
      <c r="BO353" s="13">
        <f>SUMIFS('Retiro Mensual'!$E$2:$E$2629,'Retiro Mensual'!$A$2:$A$2629,BO$4,'Retiro Mensual'!$B$2:$B$2629,$B353,'Retiro Mensual'!$C$2:$C$2629,BO$5)</f>
        <v>0</v>
      </c>
      <c r="BP353" s="13">
        <f>SUMIFS('Retiro Mensual'!$E$2:$E$2629,'Retiro Mensual'!$A$2:$A$2629,BP$4,'Retiro Mensual'!$B$2:$B$2629,$B353,'Retiro Mensual'!$C$2:$C$2629,BP$5)</f>
        <v>0</v>
      </c>
      <c r="BQ353" s="13">
        <f>SUMIFS('Retiro Mensual'!$E$2:$E$2629,'Retiro Mensual'!$A$2:$A$2629,BQ$4,'Retiro Mensual'!$B$2:$B$2629,$B353,'Retiro Mensual'!$C$2:$C$2629,BQ$5)</f>
        <v>0</v>
      </c>
      <c r="BR353" s="13">
        <f>SUMIFS('Retiro Mensual'!$E$2:$E$2629,'Retiro Mensual'!$A$2:$A$2629,BR$4,'Retiro Mensual'!$B$2:$B$2629,$B353,'Retiro Mensual'!$C$2:$C$2629,BR$5)</f>
        <v>0</v>
      </c>
      <c r="BS353" s="13">
        <f>SUMIFS('Retiro Mensual'!$E$2:$E$2629,'Retiro Mensual'!$A$2:$A$2629,BS$4,'Retiro Mensual'!$B$2:$B$2629,$B353,'Retiro Mensual'!$C$2:$C$2629,BS$5)</f>
        <v>0</v>
      </c>
      <c r="BT353" s="13">
        <f>SUMIFS('Retiro Mensual'!$E$2:$E$2629,'Retiro Mensual'!$A$2:$A$2629,BT$4,'Retiro Mensual'!$B$2:$B$2629,$B353,'Retiro Mensual'!$C$2:$C$2629,BT$5)</f>
        <v>0</v>
      </c>
      <c r="BU353" s="13">
        <f>SUMIFS('Retiro Mensual'!$E$2:$E$2629,'Retiro Mensual'!$A$2:$A$2629,BU$4,'Retiro Mensual'!$B$2:$B$2629,$B353,'Retiro Mensual'!$C$2:$C$2629,BU$5)</f>
        <v>0</v>
      </c>
      <c r="BV353" s="13">
        <f>SUMIFS('Retiro Mensual'!$E$2:$E$2629,'Retiro Mensual'!$A$2:$A$2629,BV$4,'Retiro Mensual'!$B$2:$B$2629,$B353,'Retiro Mensual'!$C$2:$C$2629,BV$5)</f>
        <v>0</v>
      </c>
      <c r="BW353" s="14">
        <f>SUMIFS('Retiro Mensual'!$E$2:$E$2629,'Retiro Mensual'!$A$2:$A$2629,BW$4,'Retiro Mensual'!$B$2:$B$2629,$B353,'Retiro Mensual'!$C$2:$C$2629,BW$5)</f>
        <v>0</v>
      </c>
      <c r="BX353" s="13"/>
      <c r="BY353" s="12">
        <f>SUMIFS('Compra Ventas'!$E$2:$E$2700,'Compra Ventas'!$A$2:$A$2700,BY$4,'Compra Ventas'!$B$2:$B$2700,$B353,'Compra Ventas'!$C$2:$C$2700,BY$5)</f>
        <v>0</v>
      </c>
      <c r="BZ353" s="13">
        <f>SUMIFS('Compra Ventas'!$E$2:$E$2700,'Compra Ventas'!$A$2:$A$2700,BZ$4,'Compra Ventas'!$B$2:$B$2700,$B353,'Compra Ventas'!$C$2:$C$2700,BZ$5)</f>
        <v>0</v>
      </c>
      <c r="CA353" s="13">
        <f>SUMIFS('Compra Ventas'!$E$2:$E$2700,'Compra Ventas'!$A$2:$A$2700,CA$4,'Compra Ventas'!$B$2:$B$2700,$B353,'Compra Ventas'!$C$2:$C$2700,CA$5)</f>
        <v>0</v>
      </c>
      <c r="CB353" s="13">
        <f>SUMIFS('Compra Ventas'!$E$2:$E$2700,'Compra Ventas'!$A$2:$A$2700,CB$4,'Compra Ventas'!$B$2:$B$2700,$B353,'Compra Ventas'!$C$2:$C$2700,CB$5)</f>
        <v>0</v>
      </c>
      <c r="CC353" s="13">
        <f>SUMIFS('Compra Ventas'!$E$2:$E$2700,'Compra Ventas'!$A$2:$A$2700,CC$4,'Compra Ventas'!$B$2:$B$2700,$B353,'Compra Ventas'!$C$2:$C$2700,CC$5)</f>
        <v>0</v>
      </c>
      <c r="CD353" s="13">
        <f>SUMIFS('Compra Ventas'!$E$2:$E$2700,'Compra Ventas'!$A$2:$A$2700,CD$4,'Compra Ventas'!$B$2:$B$2700,$B353,'Compra Ventas'!$C$2:$C$2700,CD$5)</f>
        <v>0</v>
      </c>
      <c r="CE353" s="13">
        <f>SUMIFS('Compra Ventas'!$E$2:$E$2700,'Compra Ventas'!$A$2:$A$2700,CE$4,'Compra Ventas'!$B$2:$B$2700,$B353,'Compra Ventas'!$C$2:$C$2700,CE$5)</f>
        <v>0</v>
      </c>
      <c r="CF353" s="13">
        <f>SUMIFS('Compra Ventas'!$E$2:$E$2700,'Compra Ventas'!$A$2:$A$2700,CF$4,'Compra Ventas'!$B$2:$B$2700,$B353,'Compra Ventas'!$C$2:$C$2700,CF$5)</f>
        <v>0</v>
      </c>
      <c r="CG353" s="13">
        <f>SUMIFS('Compra Ventas'!$E$2:$E$2700,'Compra Ventas'!$A$2:$A$2700,CG$4,'Compra Ventas'!$B$2:$B$2700,$B353,'Compra Ventas'!$C$2:$C$2700,CG$5)</f>
        <v>0</v>
      </c>
      <c r="CH353" s="13">
        <f>SUMIFS('Compra Ventas'!$E$2:$E$2700,'Compra Ventas'!$A$2:$A$2700,CH$4,'Compra Ventas'!$B$2:$B$2700,$B353,'Compra Ventas'!$C$2:$C$2700,CH$5)</f>
        <v>0</v>
      </c>
      <c r="CI353" s="13">
        <f>SUMIFS('Compra Ventas'!$E$2:$E$2700,'Compra Ventas'!$A$2:$A$2700,CI$4,'Compra Ventas'!$B$2:$B$2700,$B353,'Compra Ventas'!$C$2:$C$2700,CI$5)</f>
        <v>0</v>
      </c>
      <c r="CJ353" s="14">
        <f>SUMIFS('Compra Ventas'!$E$2:$E$2700,'Compra Ventas'!$A$2:$A$2700,CJ$4,'Compra Ventas'!$B$2:$B$2700,$B353,'Compra Ventas'!$C$2:$C$2700,CJ$5)</f>
        <v>0</v>
      </c>
      <c r="CK353" s="12">
        <f>SUMIFS('Compra Ventas'!$E$2:$E$2700,'Compra Ventas'!$A$2:$A$2700,CK$4,'Compra Ventas'!$B$2:$B$2700,$B353,'Compra Ventas'!$C$2:$C$2700,CK$5)</f>
        <v>0</v>
      </c>
      <c r="CL353" s="13">
        <f>SUMIFS('Compra Ventas'!$E$2:$E$2700,'Compra Ventas'!$A$2:$A$2700,CL$4,'Compra Ventas'!$B$2:$B$2700,$B353,'Compra Ventas'!$C$2:$C$2700,CL$5)</f>
        <v>0</v>
      </c>
      <c r="CM353" s="13">
        <f>SUMIFS('Compra Ventas'!$E$2:$E$2700,'Compra Ventas'!$A$2:$A$2700,CM$4,'Compra Ventas'!$B$2:$B$2700,$B353,'Compra Ventas'!$C$2:$C$2700,CM$5)</f>
        <v>0</v>
      </c>
      <c r="CN353" s="13">
        <f>SUMIFS('Compra Ventas'!$E$2:$E$2700,'Compra Ventas'!$A$2:$A$2700,CN$4,'Compra Ventas'!$B$2:$B$2700,$B353,'Compra Ventas'!$C$2:$C$2700,CN$5)</f>
        <v>0</v>
      </c>
      <c r="CO353" s="13">
        <f>SUMIFS('Compra Ventas'!$E$2:$E$2700,'Compra Ventas'!$A$2:$A$2700,CO$4,'Compra Ventas'!$B$2:$B$2700,$B353,'Compra Ventas'!$C$2:$C$2700,CO$5)</f>
        <v>0</v>
      </c>
      <c r="CP353" s="13">
        <f>SUMIFS('Compra Ventas'!$E$2:$E$2700,'Compra Ventas'!$A$2:$A$2700,CP$4,'Compra Ventas'!$B$2:$B$2700,$B353,'Compra Ventas'!$C$2:$C$2700,CP$5)</f>
        <v>0</v>
      </c>
      <c r="CQ353" s="13">
        <f>SUMIFS('Compra Ventas'!$E$2:$E$2700,'Compra Ventas'!$A$2:$A$2700,CQ$4,'Compra Ventas'!$B$2:$B$2700,$B353,'Compra Ventas'!$C$2:$C$2700,CQ$5)</f>
        <v>0</v>
      </c>
      <c r="CR353" s="13">
        <f>SUMIFS('Compra Ventas'!$E$2:$E$2700,'Compra Ventas'!$A$2:$A$2700,CR$4,'Compra Ventas'!$B$2:$B$2700,$B353,'Compra Ventas'!$C$2:$C$2700,CR$5)</f>
        <v>0</v>
      </c>
      <c r="CS353" s="13">
        <f>SUMIFS('Compra Ventas'!$E$2:$E$2700,'Compra Ventas'!$A$2:$A$2700,CS$4,'Compra Ventas'!$B$2:$B$2700,$B353,'Compra Ventas'!$C$2:$C$2700,CS$5)</f>
        <v>0</v>
      </c>
      <c r="CT353" s="13">
        <f>SUMIFS('Compra Ventas'!$E$2:$E$2700,'Compra Ventas'!$A$2:$A$2700,CT$4,'Compra Ventas'!$B$2:$B$2700,$B353,'Compra Ventas'!$C$2:$C$2700,CT$5)</f>
        <v>0</v>
      </c>
      <c r="CU353" s="13">
        <f>SUMIFS('Compra Ventas'!$E$2:$E$2700,'Compra Ventas'!$A$2:$A$2700,CU$4,'Compra Ventas'!$B$2:$B$2700,$B353,'Compra Ventas'!$C$2:$C$2700,CU$5)</f>
        <v>0</v>
      </c>
      <c r="CV353" s="14">
        <f>SUMIFS('Compra Ventas'!$E$2:$E$2700,'Compra Ventas'!$A$2:$A$2700,CV$4,'Compra Ventas'!$B$2:$B$2700,$B353,'Compra Ventas'!$C$2:$C$2700,CV$5)</f>
        <v>0</v>
      </c>
      <c r="CW353" s="12">
        <f>SUMIFS('Compra Ventas'!$E$2:$E$2700,'Compra Ventas'!$A$2:$A$2700,CW$4,'Compra Ventas'!$B$2:$B$2700,$B353,'Compra Ventas'!$C$2:$C$2700,CW$5)</f>
        <v>0</v>
      </c>
      <c r="CX353" s="13">
        <f>SUMIFS('Compra Ventas'!$E$2:$E$2700,'Compra Ventas'!$A$2:$A$2700,CX$4,'Compra Ventas'!$B$2:$B$2700,$B353,'Compra Ventas'!$C$2:$C$2700,CX$5)</f>
        <v>0</v>
      </c>
      <c r="CY353" s="13">
        <f>SUMIFS('Compra Ventas'!$E$2:$E$2700,'Compra Ventas'!$A$2:$A$2700,CY$4,'Compra Ventas'!$B$2:$B$2700,$B353,'Compra Ventas'!$C$2:$C$2700,CY$5)</f>
        <v>0</v>
      </c>
      <c r="CZ353" s="13">
        <f>SUMIFS('Compra Ventas'!$E$2:$E$2700,'Compra Ventas'!$A$2:$A$2700,CZ$4,'Compra Ventas'!$B$2:$B$2700,$B353,'Compra Ventas'!$C$2:$C$2700,CZ$5)</f>
        <v>0</v>
      </c>
      <c r="DA353" s="13">
        <f>SUMIFS('Compra Ventas'!$E$2:$E$2700,'Compra Ventas'!$A$2:$A$2700,DA$4,'Compra Ventas'!$B$2:$B$2700,$B353,'Compra Ventas'!$C$2:$C$2700,DA$5)</f>
        <v>0</v>
      </c>
      <c r="DB353" s="13">
        <f>SUMIFS('Compra Ventas'!$E$2:$E$2700,'Compra Ventas'!$A$2:$A$2700,DB$4,'Compra Ventas'!$B$2:$B$2700,$B353,'Compra Ventas'!$C$2:$C$2700,DB$5)</f>
        <v>0</v>
      </c>
      <c r="DC353" s="13">
        <f>SUMIFS('Compra Ventas'!$E$2:$E$2700,'Compra Ventas'!$A$2:$A$2700,DC$4,'Compra Ventas'!$B$2:$B$2700,$B353,'Compra Ventas'!$C$2:$C$2700,DC$5)</f>
        <v>0</v>
      </c>
      <c r="DD353" s="13">
        <f>SUMIFS('Compra Ventas'!$E$2:$E$2700,'Compra Ventas'!$A$2:$A$2700,DD$4,'Compra Ventas'!$B$2:$B$2700,$B353,'Compra Ventas'!$C$2:$C$2700,DD$5)</f>
        <v>0</v>
      </c>
      <c r="DE353" s="13">
        <f>SUMIFS('Compra Ventas'!$E$2:$E$2700,'Compra Ventas'!$A$2:$A$2700,DE$4,'Compra Ventas'!$B$2:$B$2700,$B353,'Compra Ventas'!$C$2:$C$2700,DE$5)</f>
        <v>0</v>
      </c>
      <c r="DF353" s="13">
        <f>SUMIFS('Compra Ventas'!$E$2:$E$2700,'Compra Ventas'!$A$2:$A$2700,DF$4,'Compra Ventas'!$B$2:$B$2700,$B353,'Compra Ventas'!$C$2:$C$2700,DF$5)</f>
        <v>0</v>
      </c>
      <c r="DG353" s="13">
        <f>SUMIFS('Compra Ventas'!$E$2:$E$2700,'Compra Ventas'!$A$2:$A$2700,DG$4,'Compra Ventas'!$B$2:$B$2700,$B353,'Compra Ventas'!$C$2:$C$2700,DG$5)</f>
        <v>0</v>
      </c>
      <c r="DH353" s="14">
        <f>SUMIFS('Compra Ventas'!$E$2:$E$2700,'Compra Ventas'!$A$2:$A$2700,DH$4,'Compra Ventas'!$B$2:$B$2700,$B353,'Compra Ventas'!$C$2:$C$2700,DH$5)</f>
        <v>0</v>
      </c>
      <c r="DI353" s="84"/>
      <c r="DJ353" s="98">
        <f>SUMIFS('Ajuste Ciclado'!D$5:D$47,'Ajuste Ciclado'!$C$5:$C$47,Balance!DJ$4,'Ajuste Ciclado'!$B$5:$B$47,Balance!$B353)</f>
        <v>0</v>
      </c>
      <c r="DK353" s="99">
        <f>SUMIFS('Ajuste Ciclado'!E$5:E$47,'Ajuste Ciclado'!$C$5:$C$47,Balance!DK$4,'Ajuste Ciclado'!$B$5:$B$47,Balance!$B353)</f>
        <v>0</v>
      </c>
      <c r="DL353" s="99">
        <f>SUMIFS('Ajuste Ciclado'!F$5:F$47,'Ajuste Ciclado'!$C$5:$C$47,Balance!DL$4,'Ajuste Ciclado'!$B$5:$B$47,Balance!$B353)</f>
        <v>0</v>
      </c>
      <c r="DM353" s="99">
        <f>SUMIFS('Ajuste Ciclado'!G$5:G$47,'Ajuste Ciclado'!$C$5:$C$47,Balance!DM$4,'Ajuste Ciclado'!$B$5:$B$47,Balance!$B353)</f>
        <v>0</v>
      </c>
      <c r="DN353" s="99">
        <f>SUMIFS('Ajuste Ciclado'!H$5:H$47,'Ajuste Ciclado'!$C$5:$C$47,Balance!DN$4,'Ajuste Ciclado'!$B$5:$B$47,Balance!$B353)</f>
        <v>0</v>
      </c>
      <c r="DO353" s="99">
        <f>SUMIFS('Ajuste Ciclado'!I$5:I$47,'Ajuste Ciclado'!$C$5:$C$47,Balance!DO$4,'Ajuste Ciclado'!$B$5:$B$47,Balance!$B353)</f>
        <v>0</v>
      </c>
      <c r="DP353" s="99">
        <f>SUMIFS('Ajuste Ciclado'!J$5:J$47,'Ajuste Ciclado'!$C$5:$C$47,Balance!DP$4,'Ajuste Ciclado'!$B$5:$B$47,Balance!$B353)</f>
        <v>0</v>
      </c>
      <c r="DQ353" s="99">
        <f>SUMIFS('Ajuste Ciclado'!K$5:K$47,'Ajuste Ciclado'!$C$5:$C$47,Balance!DQ$4,'Ajuste Ciclado'!$B$5:$B$47,Balance!$B353)</f>
        <v>0</v>
      </c>
      <c r="DR353" s="99">
        <f>SUMIFS('Ajuste Ciclado'!L$5:L$47,'Ajuste Ciclado'!$C$5:$C$47,Balance!DR$4,'Ajuste Ciclado'!$B$5:$B$47,Balance!$B353)</f>
        <v>0</v>
      </c>
      <c r="DS353" s="99">
        <f>SUMIFS('Ajuste Ciclado'!M$5:M$47,'Ajuste Ciclado'!$C$5:$C$47,Balance!DS$4,'Ajuste Ciclado'!$B$5:$B$47,Balance!$B353)</f>
        <v>0</v>
      </c>
      <c r="DT353" s="99">
        <f>SUMIFS('Ajuste Ciclado'!N$5:N$47,'Ajuste Ciclado'!$C$5:$C$47,Balance!DT$4,'Ajuste Ciclado'!$B$5:$B$47,Balance!$B353)</f>
        <v>0</v>
      </c>
      <c r="DU353" s="100">
        <f>SUMIFS('Ajuste Ciclado'!O$5:O$47,'Ajuste Ciclado'!$C$5:$C$47,Balance!DU$4,'Ajuste Ciclado'!$B$5:$B$47,Balance!$B353)</f>
        <v>0</v>
      </c>
      <c r="DV353" s="98">
        <f>SUMIFS('Ajuste Ciclado'!D$5:D$47,'Ajuste Ciclado'!$C$5:$C$47,Balance!DV$4,'Ajuste Ciclado'!$B$5:$B$47,Balance!$B353)</f>
        <v>0</v>
      </c>
      <c r="DW353" s="99">
        <f>SUMIFS('Ajuste Ciclado'!E$5:E$47,'Ajuste Ciclado'!$C$5:$C$47,Balance!DW$4,'Ajuste Ciclado'!$B$5:$B$47,Balance!$B353)</f>
        <v>0</v>
      </c>
      <c r="DX353" s="99">
        <f>SUMIFS('Ajuste Ciclado'!F$5:F$47,'Ajuste Ciclado'!$C$5:$C$47,Balance!DX$4,'Ajuste Ciclado'!$B$5:$B$47,Balance!$B353)</f>
        <v>0</v>
      </c>
      <c r="DY353" s="99">
        <f>SUMIFS('Ajuste Ciclado'!G$5:G$47,'Ajuste Ciclado'!$C$5:$C$47,Balance!DY$4,'Ajuste Ciclado'!$B$5:$B$47,Balance!$B353)</f>
        <v>0</v>
      </c>
      <c r="DZ353" s="99">
        <f>SUMIFS('Ajuste Ciclado'!H$5:H$47,'Ajuste Ciclado'!$C$5:$C$47,Balance!DZ$4,'Ajuste Ciclado'!$B$5:$B$47,Balance!$B353)</f>
        <v>0</v>
      </c>
      <c r="EA353" s="99">
        <f>SUMIFS('Ajuste Ciclado'!I$5:I$47,'Ajuste Ciclado'!$C$5:$C$47,Balance!EA$4,'Ajuste Ciclado'!$B$5:$B$47,Balance!$B353)</f>
        <v>0</v>
      </c>
      <c r="EB353" s="99">
        <f>SUMIFS('Ajuste Ciclado'!J$5:J$47,'Ajuste Ciclado'!$C$5:$C$47,Balance!EB$4,'Ajuste Ciclado'!$B$5:$B$47,Balance!$B353)</f>
        <v>0</v>
      </c>
      <c r="EC353" s="99">
        <f>SUMIFS('Ajuste Ciclado'!K$5:K$47,'Ajuste Ciclado'!$C$5:$C$47,Balance!EC$4,'Ajuste Ciclado'!$B$5:$B$47,Balance!$B353)</f>
        <v>0</v>
      </c>
      <c r="ED353" s="99">
        <f>SUMIFS('Ajuste Ciclado'!L$5:L$47,'Ajuste Ciclado'!$C$5:$C$47,Balance!ED$4,'Ajuste Ciclado'!$B$5:$B$47,Balance!$B353)</f>
        <v>0</v>
      </c>
      <c r="EE353" s="99">
        <f>SUMIFS('Ajuste Ciclado'!M$5:M$47,'Ajuste Ciclado'!$C$5:$C$47,Balance!EE$4,'Ajuste Ciclado'!$B$5:$B$47,Balance!$B353)</f>
        <v>0</v>
      </c>
      <c r="EF353" s="99">
        <f>SUMIFS('Ajuste Ciclado'!N$5:N$47,'Ajuste Ciclado'!$C$5:$C$47,Balance!EF$4,'Ajuste Ciclado'!$B$5:$B$47,Balance!$B353)</f>
        <v>0</v>
      </c>
      <c r="EG353" s="100">
        <f>SUMIFS('Ajuste Ciclado'!O$5:O$47,'Ajuste Ciclado'!$C$5:$C$47,Balance!EG$4,'Ajuste Ciclado'!$B$5:$B$47,Balance!$B353)</f>
        <v>0</v>
      </c>
      <c r="EH353" s="98">
        <f>SUMIFS('Ajuste Ciclado'!D$5:D$47,'Ajuste Ciclado'!$C$5:$C$47,Balance!EH$4,'Ajuste Ciclado'!$B$5:$B$47,Balance!$B353)</f>
        <v>0</v>
      </c>
      <c r="EI353" s="99">
        <f>SUMIFS('Ajuste Ciclado'!E$5:E$47,'Ajuste Ciclado'!$C$5:$C$47,Balance!EI$4,'Ajuste Ciclado'!$B$5:$B$47,Balance!$B353)</f>
        <v>0</v>
      </c>
      <c r="EJ353" s="99">
        <f>SUMIFS('Ajuste Ciclado'!F$5:F$47,'Ajuste Ciclado'!$C$5:$C$47,Balance!EJ$4,'Ajuste Ciclado'!$B$5:$B$47,Balance!$B353)</f>
        <v>0</v>
      </c>
      <c r="EK353" s="99">
        <f>SUMIFS('Ajuste Ciclado'!G$5:G$47,'Ajuste Ciclado'!$C$5:$C$47,Balance!EK$4,'Ajuste Ciclado'!$B$5:$B$47,Balance!$B353)</f>
        <v>0</v>
      </c>
      <c r="EL353" s="99">
        <f>SUMIFS('Ajuste Ciclado'!H$5:H$47,'Ajuste Ciclado'!$C$5:$C$47,Balance!EL$4,'Ajuste Ciclado'!$B$5:$B$47,Balance!$B353)</f>
        <v>0</v>
      </c>
      <c r="EM353" s="99">
        <f>SUMIFS('Ajuste Ciclado'!I$5:I$47,'Ajuste Ciclado'!$C$5:$C$47,Balance!EM$4,'Ajuste Ciclado'!$B$5:$B$47,Balance!$B353)</f>
        <v>0</v>
      </c>
      <c r="EN353" s="99">
        <f>SUMIFS('Ajuste Ciclado'!J$5:J$47,'Ajuste Ciclado'!$C$5:$C$47,Balance!EN$4,'Ajuste Ciclado'!$B$5:$B$47,Balance!$B353)</f>
        <v>0</v>
      </c>
      <c r="EO353" s="99">
        <f>SUMIFS('Ajuste Ciclado'!K$5:K$47,'Ajuste Ciclado'!$C$5:$C$47,Balance!EO$4,'Ajuste Ciclado'!$B$5:$B$47,Balance!$B353)</f>
        <v>0</v>
      </c>
      <c r="EP353" s="99">
        <f>SUMIFS('Ajuste Ciclado'!L$5:L$47,'Ajuste Ciclado'!$C$5:$C$47,Balance!EP$4,'Ajuste Ciclado'!$B$5:$B$47,Balance!$B353)</f>
        <v>0</v>
      </c>
      <c r="EQ353" s="99">
        <f>SUMIFS('Ajuste Ciclado'!M$5:M$47,'Ajuste Ciclado'!$C$5:$C$47,Balance!EQ$4,'Ajuste Ciclado'!$B$5:$B$47,Balance!$B353)</f>
        <v>0</v>
      </c>
      <c r="ER353" s="99">
        <f>SUMIFS('Ajuste Ciclado'!N$5:N$47,'Ajuste Ciclado'!$C$5:$C$47,Balance!ER$4,'Ajuste Ciclado'!$B$5:$B$47,Balance!$B353)</f>
        <v>0</v>
      </c>
      <c r="ES353" s="100">
        <f>SUMIFS('Ajuste Ciclado'!O$5:O$47,'Ajuste Ciclado'!$C$5:$C$47,Balance!ES$4,'Ajuste Ciclado'!$B$5:$B$47,Balance!$B353)</f>
        <v>0</v>
      </c>
      <c r="ET353" s="84"/>
      <c r="EU353" s="12">
        <f t="shared" si="428"/>
        <v>10767.5602129464</v>
      </c>
      <c r="EV353" s="13">
        <f t="shared" si="393"/>
        <v>50633.117031443522</v>
      </c>
      <c r="EW353" s="13">
        <f t="shared" si="394"/>
        <v>36264.449617902079</v>
      </c>
      <c r="EX353" s="13">
        <f t="shared" si="395"/>
        <v>46430.650486318773</v>
      </c>
      <c r="EY353" s="13">
        <f t="shared" si="396"/>
        <v>85503.032087661137</v>
      </c>
      <c r="EZ353" s="13">
        <f t="shared" si="397"/>
        <v>98889.021988325927</v>
      </c>
      <c r="FA353" s="13">
        <f t="shared" si="398"/>
        <v>123364.8700563056</v>
      </c>
      <c r="FB353" s="13">
        <f t="shared" si="399"/>
        <v>81807.185566388434</v>
      </c>
      <c r="FC353" s="13">
        <f t="shared" si="400"/>
        <v>74479.400996114186</v>
      </c>
      <c r="FD353" s="13">
        <f t="shared" si="401"/>
        <v>39508.894568386131</v>
      </c>
      <c r="FE353" s="13">
        <f t="shared" si="402"/>
        <v>19155.689663462548</v>
      </c>
      <c r="FF353" s="14">
        <f t="shared" si="403"/>
        <v>10422.68095697122</v>
      </c>
      <c r="FG353" s="12">
        <f t="shared" si="404"/>
        <v>8680.7261789087679</v>
      </c>
      <c r="FH353" s="13">
        <f t="shared" si="405"/>
        <v>40714.799959312448</v>
      </c>
      <c r="FI353" s="13">
        <f t="shared" si="406"/>
        <v>27084.10987319257</v>
      </c>
      <c r="FJ353" s="13">
        <f t="shared" si="407"/>
        <v>20549.52035954233</v>
      </c>
      <c r="FK353" s="13">
        <f t="shared" si="408"/>
        <v>40755.244713966233</v>
      </c>
      <c r="FL353" s="13">
        <f t="shared" si="409"/>
        <v>86872.875403578859</v>
      </c>
      <c r="FM353" s="13">
        <f t="shared" si="410"/>
        <v>81215.41299253967</v>
      </c>
      <c r="FN353" s="13">
        <f t="shared" si="411"/>
        <v>90189.426452708794</v>
      </c>
      <c r="FO353" s="13">
        <f t="shared" si="412"/>
        <v>69794.696030044419</v>
      </c>
      <c r="FP353" s="13">
        <f t="shared" si="413"/>
        <v>49314.531000570852</v>
      </c>
      <c r="FQ353" s="13">
        <f t="shared" si="414"/>
        <v>38438.89730936299</v>
      </c>
      <c r="FR353" s="14">
        <f t="shared" si="415"/>
        <v>28077.661837790729</v>
      </c>
      <c r="FS353" s="12">
        <f t="shared" si="416"/>
        <v>8383.464552725336</v>
      </c>
      <c r="FT353" s="13">
        <f t="shared" si="417"/>
        <v>31886.38262595782</v>
      </c>
      <c r="FU353" s="13">
        <f t="shared" si="418"/>
        <v>27718.721350270971</v>
      </c>
      <c r="FV353" s="13">
        <f t="shared" si="419"/>
        <v>35146.363063412056</v>
      </c>
      <c r="FW353" s="13">
        <f t="shared" si="420"/>
        <v>87157.665948280672</v>
      </c>
      <c r="FX353" s="13">
        <f t="shared" si="421"/>
        <v>139328.96623840331</v>
      </c>
      <c r="FY353" s="13">
        <f t="shared" si="422"/>
        <v>147366.71847967349</v>
      </c>
      <c r="FZ353" s="13">
        <f t="shared" si="423"/>
        <v>127675.1991614678</v>
      </c>
      <c r="GA353" s="13">
        <f t="shared" si="424"/>
        <v>106647.3962982299</v>
      </c>
      <c r="GB353" s="13">
        <f t="shared" si="425"/>
        <v>85160.693340973492</v>
      </c>
      <c r="GC353" s="13">
        <f t="shared" si="426"/>
        <v>68088.232820541089</v>
      </c>
      <c r="GD353" s="14">
        <f t="shared" si="427"/>
        <v>50650.308998804918</v>
      </c>
      <c r="GE353" s="84"/>
      <c r="GF353" s="12">
        <f t="shared" si="429"/>
        <v>677226.55323222606</v>
      </c>
      <c r="GG353" s="13">
        <f t="shared" si="429"/>
        <v>581687.90211151866</v>
      </c>
      <c r="GH353" s="14">
        <f t="shared" si="429"/>
        <v>915210.11287874088</v>
      </c>
      <c r="GI353" s="6">
        <f t="shared" si="430"/>
        <v>2</v>
      </c>
      <c r="GJ353" s="12">
        <f t="shared" si="431"/>
        <v>0</v>
      </c>
      <c r="GK353" s="13">
        <f t="shared" si="432"/>
        <v>0</v>
      </c>
      <c r="GL353" s="14">
        <f t="shared" si="433"/>
        <v>0</v>
      </c>
      <c r="GM353" s="84"/>
      <c r="GN353" s="66">
        <f t="shared" si="434"/>
        <v>0</v>
      </c>
      <c r="GO353" s="84"/>
      <c r="GP353" s="63" t="str" cm="1">
        <f t="array" ref="GP353">INDEX($GF$4:$GH$4,1,GI353)</f>
        <v>Sample 3</v>
      </c>
      <c r="GQ353" s="12">
        <f t="shared" si="436"/>
        <v>10422.68095697122</v>
      </c>
      <c r="GR353" s="13">
        <f t="shared" si="436"/>
        <v>10767.5602129464</v>
      </c>
      <c r="GS353" s="14">
        <f t="shared" si="436"/>
        <v>19155.689663462548</v>
      </c>
      <c r="GT353" s="12">
        <f t="shared" si="437"/>
        <v>8680.7261789087679</v>
      </c>
      <c r="GU353" s="13">
        <f t="shared" si="437"/>
        <v>20549.52035954233</v>
      </c>
      <c r="GV353" s="14">
        <f t="shared" si="437"/>
        <v>27084.10987319257</v>
      </c>
      <c r="GW353" s="12">
        <f t="shared" si="438"/>
        <v>8383.464552725336</v>
      </c>
      <c r="GX353" s="13">
        <f t="shared" si="438"/>
        <v>27718.721350270971</v>
      </c>
      <c r="GY353" s="14">
        <f t="shared" si="438"/>
        <v>31886.38262595782</v>
      </c>
      <c r="GZ353" s="84" t="str">
        <f t="shared" si="390"/>
        <v>Sample 3</v>
      </c>
      <c r="HA353" s="12">
        <f t="shared" si="435"/>
        <v>0</v>
      </c>
      <c r="HB353" s="13">
        <f t="shared" si="435"/>
        <v>0</v>
      </c>
      <c r="HC353" s="14">
        <f t="shared" si="435"/>
        <v>0</v>
      </c>
      <c r="HD353" s="6">
        <f t="shared" si="391"/>
        <v>0</v>
      </c>
      <c r="HE353" s="84" t="str">
        <f t="shared" si="392"/>
        <v>Ok</v>
      </c>
    </row>
    <row r="354" spans="2:213" hidden="1" x14ac:dyDescent="0.3">
      <c r="B354" s="84" t="s">
        <v>147</v>
      </c>
      <c r="C354" s="12">
        <f>SUMIFS(Inyecciones!$E$2:$E$14185,Inyecciones!$A$2:$A$14185,Balance!C$4,Inyecciones!$B$2:$B$14185,Balance!$B354,Inyecciones!$C$2:$C$14185,Balance!C$5)</f>
        <v>51296.905026531043</v>
      </c>
      <c r="D354" s="13">
        <f>SUMIFS(Inyecciones!$E$2:$E$14185,Inyecciones!$A$2:$A$14185,Balance!D$4,Inyecciones!$B$2:$B$14185,Balance!$B354,Inyecciones!$C$2:$C$14185,Balance!D$5)</f>
        <v>37490.065718832862</v>
      </c>
      <c r="E354" s="13">
        <f>SUMIFS(Inyecciones!$E$2:$E$14185,Inyecciones!$A$2:$A$14185,Balance!E$4,Inyecciones!$B$2:$B$14185,Balance!$B354,Inyecciones!$C$2:$C$14185,Balance!E$5)</f>
        <v>41021.046166834953</v>
      </c>
      <c r="F354" s="13">
        <f>SUMIFS(Inyecciones!$E$2:$E$14185,Inyecciones!$A$2:$A$14185,Balance!F$4,Inyecciones!$B$2:$B$14185,Balance!$B354,Inyecciones!$C$2:$C$14185,Balance!F$5)</f>
        <v>26252.69331263996</v>
      </c>
      <c r="G354" s="13">
        <f>SUMIFS(Inyecciones!$E$2:$E$14185,Inyecciones!$A$2:$A$14185,Balance!G$4,Inyecciones!$B$2:$B$14185,Balance!$B354,Inyecciones!$C$2:$C$14185,Balance!G$5)</f>
        <v>19720.289132970021</v>
      </c>
      <c r="H354" s="13">
        <f>SUMIFS(Inyecciones!$E$2:$E$14185,Inyecciones!$A$2:$A$14185,Balance!H$4,Inyecciones!$B$2:$B$14185,Balance!$B354,Inyecciones!$C$2:$C$14185,Balance!H$5)</f>
        <v>11833.179954513491</v>
      </c>
      <c r="I354" s="13">
        <f>SUMIFS(Inyecciones!$E$2:$E$14185,Inyecciones!$A$2:$A$14185,Balance!I$4,Inyecciones!$B$2:$B$14185,Balance!$B354,Inyecciones!$C$2:$C$14185,Balance!I$5)</f>
        <v>15647.821945246569</v>
      </c>
      <c r="J354" s="13">
        <f>SUMIFS(Inyecciones!$E$2:$E$14185,Inyecciones!$A$2:$A$14185,Balance!J$4,Inyecciones!$B$2:$B$14185,Balance!$B354,Inyecciones!$C$2:$C$14185,Balance!J$5)</f>
        <v>23358.635606600768</v>
      </c>
      <c r="K354" s="13">
        <f>SUMIFS(Inyecciones!$E$2:$E$14185,Inyecciones!$A$2:$A$14185,Balance!K$4,Inyecciones!$B$2:$B$14185,Balance!$B354,Inyecciones!$C$2:$C$14185,Balance!K$5)</f>
        <v>24564.356652950541</v>
      </c>
      <c r="L354" s="13">
        <f>SUMIFS(Inyecciones!$E$2:$E$14185,Inyecciones!$A$2:$A$14185,Balance!L$4,Inyecciones!$B$2:$B$14185,Balance!$B354,Inyecciones!$C$2:$C$14185,Balance!L$5)</f>
        <v>6497.9446930928571</v>
      </c>
      <c r="M354" s="13">
        <f>SUMIFS(Inyecciones!$E$2:$E$14185,Inyecciones!$A$2:$A$14185,Balance!M$4,Inyecciones!$B$2:$B$14185,Balance!$B354,Inyecciones!$C$2:$C$14185,Balance!M$5)</f>
        <v>3342.7591828226741</v>
      </c>
      <c r="N354" s="14">
        <f>SUMIFS(Inyecciones!$E$2:$E$14185,Inyecciones!$A$2:$A$14185,Balance!N$4,Inyecciones!$B$2:$B$14185,Balance!$B354,Inyecciones!$C$2:$C$14185,Balance!N$5)</f>
        <v>5217.385547345847</v>
      </c>
      <c r="O354" s="12">
        <f>SUMIFS(Inyecciones!$E$2:$E$14185,Inyecciones!$A$2:$A$14185,Balance!O$4,Inyecciones!$B$2:$B$14185,Balance!$B354,Inyecciones!$C$2:$C$14185,Balance!O$5)</f>
        <v>51401.380370389023</v>
      </c>
      <c r="P354" s="13">
        <f>SUMIFS(Inyecciones!$E$2:$E$14185,Inyecciones!$A$2:$A$14185,Balance!P$4,Inyecciones!$B$2:$B$14185,Balance!$B354,Inyecciones!$C$2:$C$14185,Balance!P$5)</f>
        <v>37741.861238193742</v>
      </c>
      <c r="Q354" s="13">
        <f>SUMIFS(Inyecciones!$E$2:$E$14185,Inyecciones!$A$2:$A$14185,Balance!Q$4,Inyecciones!$B$2:$B$14185,Balance!$B354,Inyecciones!$C$2:$C$14185,Balance!Q$5)</f>
        <v>41426.490297753568</v>
      </c>
      <c r="R354" s="13">
        <f>SUMIFS(Inyecciones!$E$2:$E$14185,Inyecciones!$A$2:$A$14185,Balance!R$4,Inyecciones!$B$2:$B$14185,Balance!$B354,Inyecciones!$C$2:$C$14185,Balance!R$5)</f>
        <v>27839.568268061401</v>
      </c>
      <c r="S354" s="13">
        <f>SUMIFS(Inyecciones!$E$2:$E$14185,Inyecciones!$A$2:$A$14185,Balance!S$4,Inyecciones!$B$2:$B$14185,Balance!$B354,Inyecciones!$C$2:$C$14185,Balance!S$5)</f>
        <v>19119.33241692193</v>
      </c>
      <c r="T354" s="13">
        <f>SUMIFS(Inyecciones!$E$2:$E$14185,Inyecciones!$A$2:$A$14185,Balance!T$4,Inyecciones!$B$2:$B$14185,Balance!$B354,Inyecciones!$C$2:$C$14185,Balance!T$5)</f>
        <v>11962.560643215869</v>
      </c>
      <c r="U354" s="13">
        <f>SUMIFS(Inyecciones!$E$2:$E$14185,Inyecciones!$A$2:$A$14185,Balance!U$4,Inyecciones!$B$2:$B$14185,Balance!$B354,Inyecciones!$C$2:$C$14185,Balance!U$5)</f>
        <v>16558.286472751519</v>
      </c>
      <c r="V354" s="13">
        <f>SUMIFS(Inyecciones!$E$2:$E$14185,Inyecciones!$A$2:$A$14185,Balance!V$4,Inyecciones!$B$2:$B$14185,Balance!$B354,Inyecciones!$C$2:$C$14185,Balance!V$5)</f>
        <v>23490.442040522012</v>
      </c>
      <c r="W354" s="13">
        <f>SUMIFS(Inyecciones!$E$2:$E$14185,Inyecciones!$A$2:$A$14185,Balance!W$4,Inyecciones!$B$2:$B$14185,Balance!$B354,Inyecciones!$C$2:$C$14185,Balance!W$5)</f>
        <v>25032.104113996629</v>
      </c>
      <c r="X354" s="13">
        <f>SUMIFS(Inyecciones!$E$2:$E$14185,Inyecciones!$A$2:$A$14185,Balance!X$4,Inyecciones!$B$2:$B$14185,Balance!$B354,Inyecciones!$C$2:$C$14185,Balance!X$5)</f>
        <v>9698.439191111087</v>
      </c>
      <c r="Y354" s="13">
        <f>SUMIFS(Inyecciones!$E$2:$E$14185,Inyecciones!$A$2:$A$14185,Balance!Y$4,Inyecciones!$B$2:$B$14185,Balance!$B354,Inyecciones!$C$2:$C$14185,Balance!Y$5)</f>
        <v>14077.44234306147</v>
      </c>
      <c r="Z354" s="14">
        <f>SUMIFS(Inyecciones!$E$2:$E$14185,Inyecciones!$A$2:$A$14185,Balance!Z$4,Inyecciones!$B$2:$B$14185,Balance!$B354,Inyecciones!$C$2:$C$14185,Balance!Z$5)</f>
        <v>18266.647263434661</v>
      </c>
      <c r="AA354" s="12">
        <f>SUMIFS(Inyecciones!$E$2:$E$14185,Inyecciones!$A$2:$A$14185,Balance!AA$4,Inyecciones!$B$2:$B$14185,Balance!$B354,Inyecciones!$C$2:$C$14185,Balance!AA$5)</f>
        <v>51419.262164243301</v>
      </c>
      <c r="AB354" s="13">
        <f>SUMIFS(Inyecciones!$E$2:$E$14185,Inyecciones!$A$2:$A$14185,Balance!AB$4,Inyecciones!$B$2:$B$14185,Balance!$B354,Inyecciones!$C$2:$C$14185,Balance!AB$5)</f>
        <v>37753.920856938341</v>
      </c>
      <c r="AC354" s="13">
        <f>SUMIFS(Inyecciones!$E$2:$E$14185,Inyecciones!$A$2:$A$14185,Balance!AC$4,Inyecciones!$B$2:$B$14185,Balance!$B354,Inyecciones!$C$2:$C$14185,Balance!AC$5)</f>
        <v>41267.712792676248</v>
      </c>
      <c r="AD354" s="13">
        <f>SUMIFS(Inyecciones!$E$2:$E$14185,Inyecciones!$A$2:$A$14185,Balance!AD$4,Inyecciones!$B$2:$B$14185,Balance!$B354,Inyecciones!$C$2:$C$14185,Balance!AD$5)</f>
        <v>27633.290381243209</v>
      </c>
      <c r="AE354" s="13">
        <f>SUMIFS(Inyecciones!$E$2:$E$14185,Inyecciones!$A$2:$A$14185,Balance!AE$4,Inyecciones!$B$2:$B$14185,Balance!$B354,Inyecciones!$C$2:$C$14185,Balance!AE$5)</f>
        <v>20077.784178544709</v>
      </c>
      <c r="AF354" s="13">
        <f>SUMIFS(Inyecciones!$E$2:$E$14185,Inyecciones!$A$2:$A$14185,Balance!AF$4,Inyecciones!$B$2:$B$14185,Balance!$B354,Inyecciones!$C$2:$C$14185,Balance!AF$5)</f>
        <v>12913.5329572884</v>
      </c>
      <c r="AG354" s="13">
        <f>SUMIFS(Inyecciones!$E$2:$E$14185,Inyecciones!$A$2:$A$14185,Balance!AG$4,Inyecciones!$B$2:$B$14185,Balance!$B354,Inyecciones!$C$2:$C$14185,Balance!AG$5)</f>
        <v>18128.850661571021</v>
      </c>
      <c r="AH354" s="13">
        <f>SUMIFS(Inyecciones!$E$2:$E$14185,Inyecciones!$A$2:$A$14185,Balance!AH$4,Inyecciones!$B$2:$B$14185,Balance!$B354,Inyecciones!$C$2:$C$14185,Balance!AH$5)</f>
        <v>26310.08163983755</v>
      </c>
      <c r="AI354" s="13">
        <f>SUMIFS(Inyecciones!$E$2:$E$14185,Inyecciones!$A$2:$A$14185,Balance!AI$4,Inyecciones!$B$2:$B$14185,Balance!$B354,Inyecciones!$C$2:$C$14185,Balance!AI$5)</f>
        <v>27283.732234760751</v>
      </c>
      <c r="AJ354" s="13">
        <f>SUMIFS(Inyecciones!$E$2:$E$14185,Inyecciones!$A$2:$A$14185,Balance!AJ$4,Inyecciones!$B$2:$B$14185,Balance!$B354,Inyecciones!$C$2:$C$14185,Balance!AJ$5)</f>
        <v>21230.972111750219</v>
      </c>
      <c r="AK354" s="13">
        <f>SUMIFS(Inyecciones!$E$2:$E$14185,Inyecciones!$A$2:$A$14185,Balance!AK$4,Inyecciones!$B$2:$B$14185,Balance!$B354,Inyecciones!$C$2:$C$14185,Balance!AK$5)</f>
        <v>27556.270346873531</v>
      </c>
      <c r="AL354" s="14">
        <f>SUMIFS(Inyecciones!$E$2:$E$14185,Inyecciones!$A$2:$A$14185,Balance!AL$4,Inyecciones!$B$2:$B$14185,Balance!$B354,Inyecciones!$C$2:$C$14185,Balance!AL$5)</f>
        <v>28791.457519416748</v>
      </c>
      <c r="AM354" s="13"/>
      <c r="AN354" s="12">
        <f>SUMIFS('Retiro Mensual'!$E$2:$E$2629,'Retiro Mensual'!$A$2:$A$2629,AN$4,'Retiro Mensual'!$B$2:$B$2629,$B354,'Retiro Mensual'!$C$2:$C$2629,AN$5)</f>
        <v>0</v>
      </c>
      <c r="AO354" s="13">
        <f>SUMIFS('Retiro Mensual'!$E$2:$E$2629,'Retiro Mensual'!$A$2:$A$2629,AO$4,'Retiro Mensual'!$B$2:$B$2629,$B354,'Retiro Mensual'!$C$2:$C$2629,AO$5)</f>
        <v>0</v>
      </c>
      <c r="AP354" s="13">
        <f>SUMIFS('Retiro Mensual'!$E$2:$E$2629,'Retiro Mensual'!$A$2:$A$2629,AP$4,'Retiro Mensual'!$B$2:$B$2629,$B354,'Retiro Mensual'!$C$2:$C$2629,AP$5)</f>
        <v>0</v>
      </c>
      <c r="AQ354" s="13">
        <f>SUMIFS('Retiro Mensual'!$E$2:$E$2629,'Retiro Mensual'!$A$2:$A$2629,AQ$4,'Retiro Mensual'!$B$2:$B$2629,$B354,'Retiro Mensual'!$C$2:$C$2629,AQ$5)</f>
        <v>0</v>
      </c>
      <c r="AR354" s="13">
        <f>SUMIFS('Retiro Mensual'!$E$2:$E$2629,'Retiro Mensual'!$A$2:$A$2629,AR$4,'Retiro Mensual'!$B$2:$B$2629,$B354,'Retiro Mensual'!$C$2:$C$2629,AR$5)</f>
        <v>0</v>
      </c>
      <c r="AS354" s="13">
        <f>SUMIFS('Retiro Mensual'!$E$2:$E$2629,'Retiro Mensual'!$A$2:$A$2629,AS$4,'Retiro Mensual'!$B$2:$B$2629,$B354,'Retiro Mensual'!$C$2:$C$2629,AS$5)</f>
        <v>0</v>
      </c>
      <c r="AT354" s="13">
        <f>SUMIFS('Retiro Mensual'!$E$2:$E$2629,'Retiro Mensual'!$A$2:$A$2629,AT$4,'Retiro Mensual'!$B$2:$B$2629,$B354,'Retiro Mensual'!$C$2:$C$2629,AT$5)</f>
        <v>0</v>
      </c>
      <c r="AU354" s="13">
        <f>SUMIFS('Retiro Mensual'!$E$2:$E$2629,'Retiro Mensual'!$A$2:$A$2629,AU$4,'Retiro Mensual'!$B$2:$B$2629,$B354,'Retiro Mensual'!$C$2:$C$2629,AU$5)</f>
        <v>0</v>
      </c>
      <c r="AV354" s="13">
        <f>SUMIFS('Retiro Mensual'!$E$2:$E$2629,'Retiro Mensual'!$A$2:$A$2629,AV$4,'Retiro Mensual'!$B$2:$B$2629,$B354,'Retiro Mensual'!$C$2:$C$2629,AV$5)</f>
        <v>0</v>
      </c>
      <c r="AW354" s="13">
        <f>SUMIFS('Retiro Mensual'!$E$2:$E$2629,'Retiro Mensual'!$A$2:$A$2629,AW$4,'Retiro Mensual'!$B$2:$B$2629,$B354,'Retiro Mensual'!$C$2:$C$2629,AW$5)</f>
        <v>0</v>
      </c>
      <c r="AX354" s="13">
        <f>SUMIFS('Retiro Mensual'!$E$2:$E$2629,'Retiro Mensual'!$A$2:$A$2629,AX$4,'Retiro Mensual'!$B$2:$B$2629,$B354,'Retiro Mensual'!$C$2:$C$2629,AX$5)</f>
        <v>0</v>
      </c>
      <c r="AY354" s="14">
        <f>SUMIFS('Retiro Mensual'!$E$2:$E$2629,'Retiro Mensual'!$A$2:$A$2629,AY$4,'Retiro Mensual'!$B$2:$B$2629,$B354,'Retiro Mensual'!$C$2:$C$2629,AY$5)</f>
        <v>0</v>
      </c>
      <c r="AZ354" s="12">
        <f>SUMIFS('Retiro Mensual'!$E$2:$E$2629,'Retiro Mensual'!$A$2:$A$2629,AZ$4,'Retiro Mensual'!$B$2:$B$2629,$B354,'Retiro Mensual'!$C$2:$C$2629,AZ$5)</f>
        <v>0</v>
      </c>
      <c r="BA354" s="13">
        <f>SUMIFS('Retiro Mensual'!$E$2:$E$2629,'Retiro Mensual'!$A$2:$A$2629,BA$4,'Retiro Mensual'!$B$2:$B$2629,$B354,'Retiro Mensual'!$C$2:$C$2629,BA$5)</f>
        <v>0</v>
      </c>
      <c r="BB354" s="13">
        <f>SUMIFS('Retiro Mensual'!$E$2:$E$2629,'Retiro Mensual'!$A$2:$A$2629,BB$4,'Retiro Mensual'!$B$2:$B$2629,$B354,'Retiro Mensual'!$C$2:$C$2629,BB$5)</f>
        <v>0</v>
      </c>
      <c r="BC354" s="13">
        <f>SUMIFS('Retiro Mensual'!$E$2:$E$2629,'Retiro Mensual'!$A$2:$A$2629,BC$4,'Retiro Mensual'!$B$2:$B$2629,$B354,'Retiro Mensual'!$C$2:$C$2629,BC$5)</f>
        <v>0</v>
      </c>
      <c r="BD354" s="13">
        <f>SUMIFS('Retiro Mensual'!$E$2:$E$2629,'Retiro Mensual'!$A$2:$A$2629,BD$4,'Retiro Mensual'!$B$2:$B$2629,$B354,'Retiro Mensual'!$C$2:$C$2629,BD$5)</f>
        <v>0</v>
      </c>
      <c r="BE354" s="13">
        <f>SUMIFS('Retiro Mensual'!$E$2:$E$2629,'Retiro Mensual'!$A$2:$A$2629,BE$4,'Retiro Mensual'!$B$2:$B$2629,$B354,'Retiro Mensual'!$C$2:$C$2629,BE$5)</f>
        <v>0</v>
      </c>
      <c r="BF354" s="13">
        <f>SUMIFS('Retiro Mensual'!$E$2:$E$2629,'Retiro Mensual'!$A$2:$A$2629,BF$4,'Retiro Mensual'!$B$2:$B$2629,$B354,'Retiro Mensual'!$C$2:$C$2629,BF$5)</f>
        <v>0</v>
      </c>
      <c r="BG354" s="13">
        <f>SUMIFS('Retiro Mensual'!$E$2:$E$2629,'Retiro Mensual'!$A$2:$A$2629,BG$4,'Retiro Mensual'!$B$2:$B$2629,$B354,'Retiro Mensual'!$C$2:$C$2629,BG$5)</f>
        <v>0</v>
      </c>
      <c r="BH354" s="13">
        <f>SUMIFS('Retiro Mensual'!$E$2:$E$2629,'Retiro Mensual'!$A$2:$A$2629,BH$4,'Retiro Mensual'!$B$2:$B$2629,$B354,'Retiro Mensual'!$C$2:$C$2629,BH$5)</f>
        <v>0</v>
      </c>
      <c r="BI354" s="13">
        <f>SUMIFS('Retiro Mensual'!$E$2:$E$2629,'Retiro Mensual'!$A$2:$A$2629,BI$4,'Retiro Mensual'!$B$2:$B$2629,$B354,'Retiro Mensual'!$C$2:$C$2629,BI$5)</f>
        <v>0</v>
      </c>
      <c r="BJ354" s="13">
        <f>SUMIFS('Retiro Mensual'!$E$2:$E$2629,'Retiro Mensual'!$A$2:$A$2629,BJ$4,'Retiro Mensual'!$B$2:$B$2629,$B354,'Retiro Mensual'!$C$2:$C$2629,BJ$5)</f>
        <v>0</v>
      </c>
      <c r="BK354" s="14">
        <f>SUMIFS('Retiro Mensual'!$E$2:$E$2629,'Retiro Mensual'!$A$2:$A$2629,BK$4,'Retiro Mensual'!$B$2:$B$2629,$B354,'Retiro Mensual'!$C$2:$C$2629,BK$5)</f>
        <v>0</v>
      </c>
      <c r="BL354" s="12">
        <f>SUMIFS('Retiro Mensual'!$E$2:$E$2629,'Retiro Mensual'!$A$2:$A$2629,BL$4,'Retiro Mensual'!$B$2:$B$2629,$B354,'Retiro Mensual'!$C$2:$C$2629,BL$5)</f>
        <v>0</v>
      </c>
      <c r="BM354" s="13">
        <f>SUMIFS('Retiro Mensual'!$E$2:$E$2629,'Retiro Mensual'!$A$2:$A$2629,BM$4,'Retiro Mensual'!$B$2:$B$2629,$B354,'Retiro Mensual'!$C$2:$C$2629,BM$5)</f>
        <v>0</v>
      </c>
      <c r="BN354" s="13">
        <f>SUMIFS('Retiro Mensual'!$E$2:$E$2629,'Retiro Mensual'!$A$2:$A$2629,BN$4,'Retiro Mensual'!$B$2:$B$2629,$B354,'Retiro Mensual'!$C$2:$C$2629,BN$5)</f>
        <v>0</v>
      </c>
      <c r="BO354" s="13">
        <f>SUMIFS('Retiro Mensual'!$E$2:$E$2629,'Retiro Mensual'!$A$2:$A$2629,BO$4,'Retiro Mensual'!$B$2:$B$2629,$B354,'Retiro Mensual'!$C$2:$C$2629,BO$5)</f>
        <v>0</v>
      </c>
      <c r="BP354" s="13">
        <f>SUMIFS('Retiro Mensual'!$E$2:$E$2629,'Retiro Mensual'!$A$2:$A$2629,BP$4,'Retiro Mensual'!$B$2:$B$2629,$B354,'Retiro Mensual'!$C$2:$C$2629,BP$5)</f>
        <v>0</v>
      </c>
      <c r="BQ354" s="13">
        <f>SUMIFS('Retiro Mensual'!$E$2:$E$2629,'Retiro Mensual'!$A$2:$A$2629,BQ$4,'Retiro Mensual'!$B$2:$B$2629,$B354,'Retiro Mensual'!$C$2:$C$2629,BQ$5)</f>
        <v>0</v>
      </c>
      <c r="BR354" s="13">
        <f>SUMIFS('Retiro Mensual'!$E$2:$E$2629,'Retiro Mensual'!$A$2:$A$2629,BR$4,'Retiro Mensual'!$B$2:$B$2629,$B354,'Retiro Mensual'!$C$2:$C$2629,BR$5)</f>
        <v>0</v>
      </c>
      <c r="BS354" s="13">
        <f>SUMIFS('Retiro Mensual'!$E$2:$E$2629,'Retiro Mensual'!$A$2:$A$2629,BS$4,'Retiro Mensual'!$B$2:$B$2629,$B354,'Retiro Mensual'!$C$2:$C$2629,BS$5)</f>
        <v>0</v>
      </c>
      <c r="BT354" s="13">
        <f>SUMIFS('Retiro Mensual'!$E$2:$E$2629,'Retiro Mensual'!$A$2:$A$2629,BT$4,'Retiro Mensual'!$B$2:$B$2629,$B354,'Retiro Mensual'!$C$2:$C$2629,BT$5)</f>
        <v>0</v>
      </c>
      <c r="BU354" s="13">
        <f>SUMIFS('Retiro Mensual'!$E$2:$E$2629,'Retiro Mensual'!$A$2:$A$2629,BU$4,'Retiro Mensual'!$B$2:$B$2629,$B354,'Retiro Mensual'!$C$2:$C$2629,BU$5)</f>
        <v>0</v>
      </c>
      <c r="BV354" s="13">
        <f>SUMIFS('Retiro Mensual'!$E$2:$E$2629,'Retiro Mensual'!$A$2:$A$2629,BV$4,'Retiro Mensual'!$B$2:$B$2629,$B354,'Retiro Mensual'!$C$2:$C$2629,BV$5)</f>
        <v>0</v>
      </c>
      <c r="BW354" s="14">
        <f>SUMIFS('Retiro Mensual'!$E$2:$E$2629,'Retiro Mensual'!$A$2:$A$2629,BW$4,'Retiro Mensual'!$B$2:$B$2629,$B354,'Retiro Mensual'!$C$2:$C$2629,BW$5)</f>
        <v>0</v>
      </c>
      <c r="BX354" s="13"/>
      <c r="BY354" s="12">
        <f>SUMIFS('Compra Ventas'!$E$2:$E$2700,'Compra Ventas'!$A$2:$A$2700,BY$4,'Compra Ventas'!$B$2:$B$2700,$B354,'Compra Ventas'!$C$2:$C$2700,BY$5)</f>
        <v>0</v>
      </c>
      <c r="BZ354" s="13">
        <f>SUMIFS('Compra Ventas'!$E$2:$E$2700,'Compra Ventas'!$A$2:$A$2700,BZ$4,'Compra Ventas'!$B$2:$B$2700,$B354,'Compra Ventas'!$C$2:$C$2700,BZ$5)</f>
        <v>0</v>
      </c>
      <c r="CA354" s="13">
        <f>SUMIFS('Compra Ventas'!$E$2:$E$2700,'Compra Ventas'!$A$2:$A$2700,CA$4,'Compra Ventas'!$B$2:$B$2700,$B354,'Compra Ventas'!$C$2:$C$2700,CA$5)</f>
        <v>0</v>
      </c>
      <c r="CB354" s="13">
        <f>SUMIFS('Compra Ventas'!$E$2:$E$2700,'Compra Ventas'!$A$2:$A$2700,CB$4,'Compra Ventas'!$B$2:$B$2700,$B354,'Compra Ventas'!$C$2:$C$2700,CB$5)</f>
        <v>0</v>
      </c>
      <c r="CC354" s="13">
        <f>SUMIFS('Compra Ventas'!$E$2:$E$2700,'Compra Ventas'!$A$2:$A$2700,CC$4,'Compra Ventas'!$B$2:$B$2700,$B354,'Compra Ventas'!$C$2:$C$2700,CC$5)</f>
        <v>0</v>
      </c>
      <c r="CD354" s="13">
        <f>SUMIFS('Compra Ventas'!$E$2:$E$2700,'Compra Ventas'!$A$2:$A$2700,CD$4,'Compra Ventas'!$B$2:$B$2700,$B354,'Compra Ventas'!$C$2:$C$2700,CD$5)</f>
        <v>0</v>
      </c>
      <c r="CE354" s="13">
        <f>SUMIFS('Compra Ventas'!$E$2:$E$2700,'Compra Ventas'!$A$2:$A$2700,CE$4,'Compra Ventas'!$B$2:$B$2700,$B354,'Compra Ventas'!$C$2:$C$2700,CE$5)</f>
        <v>0</v>
      </c>
      <c r="CF354" s="13">
        <f>SUMIFS('Compra Ventas'!$E$2:$E$2700,'Compra Ventas'!$A$2:$A$2700,CF$4,'Compra Ventas'!$B$2:$B$2700,$B354,'Compra Ventas'!$C$2:$C$2700,CF$5)</f>
        <v>0</v>
      </c>
      <c r="CG354" s="13">
        <f>SUMIFS('Compra Ventas'!$E$2:$E$2700,'Compra Ventas'!$A$2:$A$2700,CG$4,'Compra Ventas'!$B$2:$B$2700,$B354,'Compra Ventas'!$C$2:$C$2700,CG$5)</f>
        <v>0</v>
      </c>
      <c r="CH354" s="13">
        <f>SUMIFS('Compra Ventas'!$E$2:$E$2700,'Compra Ventas'!$A$2:$A$2700,CH$4,'Compra Ventas'!$B$2:$B$2700,$B354,'Compra Ventas'!$C$2:$C$2700,CH$5)</f>
        <v>0</v>
      </c>
      <c r="CI354" s="13">
        <f>SUMIFS('Compra Ventas'!$E$2:$E$2700,'Compra Ventas'!$A$2:$A$2700,CI$4,'Compra Ventas'!$B$2:$B$2700,$B354,'Compra Ventas'!$C$2:$C$2700,CI$5)</f>
        <v>0</v>
      </c>
      <c r="CJ354" s="14">
        <f>SUMIFS('Compra Ventas'!$E$2:$E$2700,'Compra Ventas'!$A$2:$A$2700,CJ$4,'Compra Ventas'!$B$2:$B$2700,$B354,'Compra Ventas'!$C$2:$C$2700,CJ$5)</f>
        <v>0</v>
      </c>
      <c r="CK354" s="12">
        <f>SUMIFS('Compra Ventas'!$E$2:$E$2700,'Compra Ventas'!$A$2:$A$2700,CK$4,'Compra Ventas'!$B$2:$B$2700,$B354,'Compra Ventas'!$C$2:$C$2700,CK$5)</f>
        <v>0</v>
      </c>
      <c r="CL354" s="13">
        <f>SUMIFS('Compra Ventas'!$E$2:$E$2700,'Compra Ventas'!$A$2:$A$2700,CL$4,'Compra Ventas'!$B$2:$B$2700,$B354,'Compra Ventas'!$C$2:$C$2700,CL$5)</f>
        <v>0</v>
      </c>
      <c r="CM354" s="13">
        <f>SUMIFS('Compra Ventas'!$E$2:$E$2700,'Compra Ventas'!$A$2:$A$2700,CM$4,'Compra Ventas'!$B$2:$B$2700,$B354,'Compra Ventas'!$C$2:$C$2700,CM$5)</f>
        <v>0</v>
      </c>
      <c r="CN354" s="13">
        <f>SUMIFS('Compra Ventas'!$E$2:$E$2700,'Compra Ventas'!$A$2:$A$2700,CN$4,'Compra Ventas'!$B$2:$B$2700,$B354,'Compra Ventas'!$C$2:$C$2700,CN$5)</f>
        <v>0</v>
      </c>
      <c r="CO354" s="13">
        <f>SUMIFS('Compra Ventas'!$E$2:$E$2700,'Compra Ventas'!$A$2:$A$2700,CO$4,'Compra Ventas'!$B$2:$B$2700,$B354,'Compra Ventas'!$C$2:$C$2700,CO$5)</f>
        <v>0</v>
      </c>
      <c r="CP354" s="13">
        <f>SUMIFS('Compra Ventas'!$E$2:$E$2700,'Compra Ventas'!$A$2:$A$2700,CP$4,'Compra Ventas'!$B$2:$B$2700,$B354,'Compra Ventas'!$C$2:$C$2700,CP$5)</f>
        <v>0</v>
      </c>
      <c r="CQ354" s="13">
        <f>SUMIFS('Compra Ventas'!$E$2:$E$2700,'Compra Ventas'!$A$2:$A$2700,CQ$4,'Compra Ventas'!$B$2:$B$2700,$B354,'Compra Ventas'!$C$2:$C$2700,CQ$5)</f>
        <v>0</v>
      </c>
      <c r="CR354" s="13">
        <f>SUMIFS('Compra Ventas'!$E$2:$E$2700,'Compra Ventas'!$A$2:$A$2700,CR$4,'Compra Ventas'!$B$2:$B$2700,$B354,'Compra Ventas'!$C$2:$C$2700,CR$5)</f>
        <v>0</v>
      </c>
      <c r="CS354" s="13">
        <f>SUMIFS('Compra Ventas'!$E$2:$E$2700,'Compra Ventas'!$A$2:$A$2700,CS$4,'Compra Ventas'!$B$2:$B$2700,$B354,'Compra Ventas'!$C$2:$C$2700,CS$5)</f>
        <v>0</v>
      </c>
      <c r="CT354" s="13">
        <f>SUMIFS('Compra Ventas'!$E$2:$E$2700,'Compra Ventas'!$A$2:$A$2700,CT$4,'Compra Ventas'!$B$2:$B$2700,$B354,'Compra Ventas'!$C$2:$C$2700,CT$5)</f>
        <v>0</v>
      </c>
      <c r="CU354" s="13">
        <f>SUMIFS('Compra Ventas'!$E$2:$E$2700,'Compra Ventas'!$A$2:$A$2700,CU$4,'Compra Ventas'!$B$2:$B$2700,$B354,'Compra Ventas'!$C$2:$C$2700,CU$5)</f>
        <v>0</v>
      </c>
      <c r="CV354" s="14">
        <f>SUMIFS('Compra Ventas'!$E$2:$E$2700,'Compra Ventas'!$A$2:$A$2700,CV$4,'Compra Ventas'!$B$2:$B$2700,$B354,'Compra Ventas'!$C$2:$C$2700,CV$5)</f>
        <v>0</v>
      </c>
      <c r="CW354" s="12">
        <f>SUMIFS('Compra Ventas'!$E$2:$E$2700,'Compra Ventas'!$A$2:$A$2700,CW$4,'Compra Ventas'!$B$2:$B$2700,$B354,'Compra Ventas'!$C$2:$C$2700,CW$5)</f>
        <v>0</v>
      </c>
      <c r="CX354" s="13">
        <f>SUMIFS('Compra Ventas'!$E$2:$E$2700,'Compra Ventas'!$A$2:$A$2700,CX$4,'Compra Ventas'!$B$2:$B$2700,$B354,'Compra Ventas'!$C$2:$C$2700,CX$5)</f>
        <v>0</v>
      </c>
      <c r="CY354" s="13">
        <f>SUMIFS('Compra Ventas'!$E$2:$E$2700,'Compra Ventas'!$A$2:$A$2700,CY$4,'Compra Ventas'!$B$2:$B$2700,$B354,'Compra Ventas'!$C$2:$C$2700,CY$5)</f>
        <v>0</v>
      </c>
      <c r="CZ354" s="13">
        <f>SUMIFS('Compra Ventas'!$E$2:$E$2700,'Compra Ventas'!$A$2:$A$2700,CZ$4,'Compra Ventas'!$B$2:$B$2700,$B354,'Compra Ventas'!$C$2:$C$2700,CZ$5)</f>
        <v>0</v>
      </c>
      <c r="DA354" s="13">
        <f>SUMIFS('Compra Ventas'!$E$2:$E$2700,'Compra Ventas'!$A$2:$A$2700,DA$4,'Compra Ventas'!$B$2:$B$2700,$B354,'Compra Ventas'!$C$2:$C$2700,DA$5)</f>
        <v>0</v>
      </c>
      <c r="DB354" s="13">
        <f>SUMIFS('Compra Ventas'!$E$2:$E$2700,'Compra Ventas'!$A$2:$A$2700,DB$4,'Compra Ventas'!$B$2:$B$2700,$B354,'Compra Ventas'!$C$2:$C$2700,DB$5)</f>
        <v>0</v>
      </c>
      <c r="DC354" s="13">
        <f>SUMIFS('Compra Ventas'!$E$2:$E$2700,'Compra Ventas'!$A$2:$A$2700,DC$4,'Compra Ventas'!$B$2:$B$2700,$B354,'Compra Ventas'!$C$2:$C$2700,DC$5)</f>
        <v>0</v>
      </c>
      <c r="DD354" s="13">
        <f>SUMIFS('Compra Ventas'!$E$2:$E$2700,'Compra Ventas'!$A$2:$A$2700,DD$4,'Compra Ventas'!$B$2:$B$2700,$B354,'Compra Ventas'!$C$2:$C$2700,DD$5)</f>
        <v>0</v>
      </c>
      <c r="DE354" s="13">
        <f>SUMIFS('Compra Ventas'!$E$2:$E$2700,'Compra Ventas'!$A$2:$A$2700,DE$4,'Compra Ventas'!$B$2:$B$2700,$B354,'Compra Ventas'!$C$2:$C$2700,DE$5)</f>
        <v>0</v>
      </c>
      <c r="DF354" s="13">
        <f>SUMIFS('Compra Ventas'!$E$2:$E$2700,'Compra Ventas'!$A$2:$A$2700,DF$4,'Compra Ventas'!$B$2:$B$2700,$B354,'Compra Ventas'!$C$2:$C$2700,DF$5)</f>
        <v>0</v>
      </c>
      <c r="DG354" s="13">
        <f>SUMIFS('Compra Ventas'!$E$2:$E$2700,'Compra Ventas'!$A$2:$A$2700,DG$4,'Compra Ventas'!$B$2:$B$2700,$B354,'Compra Ventas'!$C$2:$C$2700,DG$5)</f>
        <v>0</v>
      </c>
      <c r="DH354" s="14">
        <f>SUMIFS('Compra Ventas'!$E$2:$E$2700,'Compra Ventas'!$A$2:$A$2700,DH$4,'Compra Ventas'!$B$2:$B$2700,$B354,'Compra Ventas'!$C$2:$C$2700,DH$5)</f>
        <v>0</v>
      </c>
      <c r="DI354" s="84"/>
      <c r="DJ354" s="98">
        <f>SUMIFS('Ajuste Ciclado'!D$5:D$47,'Ajuste Ciclado'!$C$5:$C$47,Balance!DJ$4,'Ajuste Ciclado'!$B$5:$B$47,Balance!$B354)</f>
        <v>0</v>
      </c>
      <c r="DK354" s="99">
        <f>SUMIFS('Ajuste Ciclado'!E$5:E$47,'Ajuste Ciclado'!$C$5:$C$47,Balance!DK$4,'Ajuste Ciclado'!$B$5:$B$47,Balance!$B354)</f>
        <v>0</v>
      </c>
      <c r="DL354" s="99">
        <f>SUMIFS('Ajuste Ciclado'!F$5:F$47,'Ajuste Ciclado'!$C$5:$C$47,Balance!DL$4,'Ajuste Ciclado'!$B$5:$B$47,Balance!$B354)</f>
        <v>0</v>
      </c>
      <c r="DM354" s="99">
        <f>SUMIFS('Ajuste Ciclado'!G$5:G$47,'Ajuste Ciclado'!$C$5:$C$47,Balance!DM$4,'Ajuste Ciclado'!$B$5:$B$47,Balance!$B354)</f>
        <v>0</v>
      </c>
      <c r="DN354" s="99">
        <f>SUMIFS('Ajuste Ciclado'!H$5:H$47,'Ajuste Ciclado'!$C$5:$C$47,Balance!DN$4,'Ajuste Ciclado'!$B$5:$B$47,Balance!$B354)</f>
        <v>0</v>
      </c>
      <c r="DO354" s="99">
        <f>SUMIFS('Ajuste Ciclado'!I$5:I$47,'Ajuste Ciclado'!$C$5:$C$47,Balance!DO$4,'Ajuste Ciclado'!$B$5:$B$47,Balance!$B354)</f>
        <v>0</v>
      </c>
      <c r="DP354" s="99">
        <f>SUMIFS('Ajuste Ciclado'!J$5:J$47,'Ajuste Ciclado'!$C$5:$C$47,Balance!DP$4,'Ajuste Ciclado'!$B$5:$B$47,Balance!$B354)</f>
        <v>0</v>
      </c>
      <c r="DQ354" s="99">
        <f>SUMIFS('Ajuste Ciclado'!K$5:K$47,'Ajuste Ciclado'!$C$5:$C$47,Balance!DQ$4,'Ajuste Ciclado'!$B$5:$B$47,Balance!$B354)</f>
        <v>0</v>
      </c>
      <c r="DR354" s="99">
        <f>SUMIFS('Ajuste Ciclado'!L$5:L$47,'Ajuste Ciclado'!$C$5:$C$47,Balance!DR$4,'Ajuste Ciclado'!$B$5:$B$47,Balance!$B354)</f>
        <v>0</v>
      </c>
      <c r="DS354" s="99">
        <f>SUMIFS('Ajuste Ciclado'!M$5:M$47,'Ajuste Ciclado'!$C$5:$C$47,Balance!DS$4,'Ajuste Ciclado'!$B$5:$B$47,Balance!$B354)</f>
        <v>0</v>
      </c>
      <c r="DT354" s="99">
        <f>SUMIFS('Ajuste Ciclado'!N$5:N$47,'Ajuste Ciclado'!$C$5:$C$47,Balance!DT$4,'Ajuste Ciclado'!$B$5:$B$47,Balance!$B354)</f>
        <v>0</v>
      </c>
      <c r="DU354" s="100">
        <f>SUMIFS('Ajuste Ciclado'!O$5:O$47,'Ajuste Ciclado'!$C$5:$C$47,Balance!DU$4,'Ajuste Ciclado'!$B$5:$B$47,Balance!$B354)</f>
        <v>0</v>
      </c>
      <c r="DV354" s="98">
        <f>SUMIFS('Ajuste Ciclado'!D$5:D$47,'Ajuste Ciclado'!$C$5:$C$47,Balance!DV$4,'Ajuste Ciclado'!$B$5:$B$47,Balance!$B354)</f>
        <v>0</v>
      </c>
      <c r="DW354" s="99">
        <f>SUMIFS('Ajuste Ciclado'!E$5:E$47,'Ajuste Ciclado'!$C$5:$C$47,Balance!DW$4,'Ajuste Ciclado'!$B$5:$B$47,Balance!$B354)</f>
        <v>0</v>
      </c>
      <c r="DX354" s="99">
        <f>SUMIFS('Ajuste Ciclado'!F$5:F$47,'Ajuste Ciclado'!$C$5:$C$47,Balance!DX$4,'Ajuste Ciclado'!$B$5:$B$47,Balance!$B354)</f>
        <v>0</v>
      </c>
      <c r="DY354" s="99">
        <f>SUMIFS('Ajuste Ciclado'!G$5:G$47,'Ajuste Ciclado'!$C$5:$C$47,Balance!DY$4,'Ajuste Ciclado'!$B$5:$B$47,Balance!$B354)</f>
        <v>0</v>
      </c>
      <c r="DZ354" s="99">
        <f>SUMIFS('Ajuste Ciclado'!H$5:H$47,'Ajuste Ciclado'!$C$5:$C$47,Balance!DZ$4,'Ajuste Ciclado'!$B$5:$B$47,Balance!$B354)</f>
        <v>0</v>
      </c>
      <c r="EA354" s="99">
        <f>SUMIFS('Ajuste Ciclado'!I$5:I$47,'Ajuste Ciclado'!$C$5:$C$47,Balance!EA$4,'Ajuste Ciclado'!$B$5:$B$47,Balance!$B354)</f>
        <v>0</v>
      </c>
      <c r="EB354" s="99">
        <f>SUMIFS('Ajuste Ciclado'!J$5:J$47,'Ajuste Ciclado'!$C$5:$C$47,Balance!EB$4,'Ajuste Ciclado'!$B$5:$B$47,Balance!$B354)</f>
        <v>0</v>
      </c>
      <c r="EC354" s="99">
        <f>SUMIFS('Ajuste Ciclado'!K$5:K$47,'Ajuste Ciclado'!$C$5:$C$47,Balance!EC$4,'Ajuste Ciclado'!$B$5:$B$47,Balance!$B354)</f>
        <v>0</v>
      </c>
      <c r="ED354" s="99">
        <f>SUMIFS('Ajuste Ciclado'!L$5:L$47,'Ajuste Ciclado'!$C$5:$C$47,Balance!ED$4,'Ajuste Ciclado'!$B$5:$B$47,Balance!$B354)</f>
        <v>0</v>
      </c>
      <c r="EE354" s="99">
        <f>SUMIFS('Ajuste Ciclado'!M$5:M$47,'Ajuste Ciclado'!$C$5:$C$47,Balance!EE$4,'Ajuste Ciclado'!$B$5:$B$47,Balance!$B354)</f>
        <v>0</v>
      </c>
      <c r="EF354" s="99">
        <f>SUMIFS('Ajuste Ciclado'!N$5:N$47,'Ajuste Ciclado'!$C$5:$C$47,Balance!EF$4,'Ajuste Ciclado'!$B$5:$B$47,Balance!$B354)</f>
        <v>0</v>
      </c>
      <c r="EG354" s="100">
        <f>SUMIFS('Ajuste Ciclado'!O$5:O$47,'Ajuste Ciclado'!$C$5:$C$47,Balance!EG$4,'Ajuste Ciclado'!$B$5:$B$47,Balance!$B354)</f>
        <v>0</v>
      </c>
      <c r="EH354" s="98">
        <f>SUMIFS('Ajuste Ciclado'!D$5:D$47,'Ajuste Ciclado'!$C$5:$C$47,Balance!EH$4,'Ajuste Ciclado'!$B$5:$B$47,Balance!$B354)</f>
        <v>0</v>
      </c>
      <c r="EI354" s="99">
        <f>SUMIFS('Ajuste Ciclado'!E$5:E$47,'Ajuste Ciclado'!$C$5:$C$47,Balance!EI$4,'Ajuste Ciclado'!$B$5:$B$47,Balance!$B354)</f>
        <v>0</v>
      </c>
      <c r="EJ354" s="99">
        <f>SUMIFS('Ajuste Ciclado'!F$5:F$47,'Ajuste Ciclado'!$C$5:$C$47,Balance!EJ$4,'Ajuste Ciclado'!$B$5:$B$47,Balance!$B354)</f>
        <v>0</v>
      </c>
      <c r="EK354" s="99">
        <f>SUMIFS('Ajuste Ciclado'!G$5:G$47,'Ajuste Ciclado'!$C$5:$C$47,Balance!EK$4,'Ajuste Ciclado'!$B$5:$B$47,Balance!$B354)</f>
        <v>0</v>
      </c>
      <c r="EL354" s="99">
        <f>SUMIFS('Ajuste Ciclado'!H$5:H$47,'Ajuste Ciclado'!$C$5:$C$47,Balance!EL$4,'Ajuste Ciclado'!$B$5:$B$47,Balance!$B354)</f>
        <v>0</v>
      </c>
      <c r="EM354" s="99">
        <f>SUMIFS('Ajuste Ciclado'!I$5:I$47,'Ajuste Ciclado'!$C$5:$C$47,Balance!EM$4,'Ajuste Ciclado'!$B$5:$B$47,Balance!$B354)</f>
        <v>0</v>
      </c>
      <c r="EN354" s="99">
        <f>SUMIFS('Ajuste Ciclado'!J$5:J$47,'Ajuste Ciclado'!$C$5:$C$47,Balance!EN$4,'Ajuste Ciclado'!$B$5:$B$47,Balance!$B354)</f>
        <v>0</v>
      </c>
      <c r="EO354" s="99">
        <f>SUMIFS('Ajuste Ciclado'!K$5:K$47,'Ajuste Ciclado'!$C$5:$C$47,Balance!EO$4,'Ajuste Ciclado'!$B$5:$B$47,Balance!$B354)</f>
        <v>0</v>
      </c>
      <c r="EP354" s="99">
        <f>SUMIFS('Ajuste Ciclado'!L$5:L$47,'Ajuste Ciclado'!$C$5:$C$47,Balance!EP$4,'Ajuste Ciclado'!$B$5:$B$47,Balance!$B354)</f>
        <v>0</v>
      </c>
      <c r="EQ354" s="99">
        <f>SUMIFS('Ajuste Ciclado'!M$5:M$47,'Ajuste Ciclado'!$C$5:$C$47,Balance!EQ$4,'Ajuste Ciclado'!$B$5:$B$47,Balance!$B354)</f>
        <v>0</v>
      </c>
      <c r="ER354" s="99">
        <f>SUMIFS('Ajuste Ciclado'!N$5:N$47,'Ajuste Ciclado'!$C$5:$C$47,Balance!ER$4,'Ajuste Ciclado'!$B$5:$B$47,Balance!$B354)</f>
        <v>0</v>
      </c>
      <c r="ES354" s="100">
        <f>SUMIFS('Ajuste Ciclado'!O$5:O$47,'Ajuste Ciclado'!$C$5:$C$47,Balance!ES$4,'Ajuste Ciclado'!$B$5:$B$47,Balance!$B354)</f>
        <v>0</v>
      </c>
      <c r="ET354" s="84"/>
      <c r="EU354" s="12">
        <f t="shared" si="428"/>
        <v>51296.905026531043</v>
      </c>
      <c r="EV354" s="13">
        <f t="shared" si="393"/>
        <v>37490.065718832862</v>
      </c>
      <c r="EW354" s="13">
        <f t="shared" si="394"/>
        <v>41021.046166834953</v>
      </c>
      <c r="EX354" s="13">
        <f t="shared" si="395"/>
        <v>26252.69331263996</v>
      </c>
      <c r="EY354" s="13">
        <f t="shared" si="396"/>
        <v>19720.289132970021</v>
      </c>
      <c r="EZ354" s="13">
        <f t="shared" si="397"/>
        <v>11833.179954513491</v>
      </c>
      <c r="FA354" s="13">
        <f t="shared" si="398"/>
        <v>15647.821945246569</v>
      </c>
      <c r="FB354" s="13">
        <f t="shared" si="399"/>
        <v>23358.635606600768</v>
      </c>
      <c r="FC354" s="13">
        <f t="shared" si="400"/>
        <v>24564.356652950541</v>
      </c>
      <c r="FD354" s="13">
        <f t="shared" si="401"/>
        <v>6497.9446930928571</v>
      </c>
      <c r="FE354" s="13">
        <f t="shared" si="402"/>
        <v>3342.7591828226741</v>
      </c>
      <c r="FF354" s="14">
        <f t="shared" si="403"/>
        <v>5217.385547345847</v>
      </c>
      <c r="FG354" s="12">
        <f t="shared" si="404"/>
        <v>51401.380370389023</v>
      </c>
      <c r="FH354" s="13">
        <f t="shared" si="405"/>
        <v>37741.861238193742</v>
      </c>
      <c r="FI354" s="13">
        <f t="shared" si="406"/>
        <v>41426.490297753568</v>
      </c>
      <c r="FJ354" s="13">
        <f t="shared" si="407"/>
        <v>27839.568268061401</v>
      </c>
      <c r="FK354" s="13">
        <f t="shared" si="408"/>
        <v>19119.33241692193</v>
      </c>
      <c r="FL354" s="13">
        <f t="shared" si="409"/>
        <v>11962.560643215869</v>
      </c>
      <c r="FM354" s="13">
        <f t="shared" si="410"/>
        <v>16558.286472751519</v>
      </c>
      <c r="FN354" s="13">
        <f t="shared" si="411"/>
        <v>23490.442040522012</v>
      </c>
      <c r="FO354" s="13">
        <f t="shared" si="412"/>
        <v>25032.104113996629</v>
      </c>
      <c r="FP354" s="13">
        <f t="shared" si="413"/>
        <v>9698.439191111087</v>
      </c>
      <c r="FQ354" s="13">
        <f t="shared" si="414"/>
        <v>14077.44234306147</v>
      </c>
      <c r="FR354" s="14">
        <f t="shared" si="415"/>
        <v>18266.647263434661</v>
      </c>
      <c r="FS354" s="12">
        <f t="shared" si="416"/>
        <v>51419.262164243301</v>
      </c>
      <c r="FT354" s="13">
        <f t="shared" si="417"/>
        <v>37753.920856938341</v>
      </c>
      <c r="FU354" s="13">
        <f t="shared" si="418"/>
        <v>41267.712792676248</v>
      </c>
      <c r="FV354" s="13">
        <f t="shared" si="419"/>
        <v>27633.290381243209</v>
      </c>
      <c r="FW354" s="13">
        <f t="shared" si="420"/>
        <v>20077.784178544709</v>
      </c>
      <c r="FX354" s="13">
        <f t="shared" si="421"/>
        <v>12913.5329572884</v>
      </c>
      <c r="FY354" s="13">
        <f t="shared" si="422"/>
        <v>18128.850661571021</v>
      </c>
      <c r="FZ354" s="13">
        <f t="shared" si="423"/>
        <v>26310.08163983755</v>
      </c>
      <c r="GA354" s="13">
        <f t="shared" si="424"/>
        <v>27283.732234760751</v>
      </c>
      <c r="GB354" s="13">
        <f t="shared" si="425"/>
        <v>21230.972111750219</v>
      </c>
      <c r="GC354" s="13">
        <f t="shared" si="426"/>
        <v>27556.270346873531</v>
      </c>
      <c r="GD354" s="14">
        <f t="shared" si="427"/>
        <v>28791.457519416748</v>
      </c>
      <c r="GE354" s="84"/>
      <c r="GF354" s="12">
        <f t="shared" si="429"/>
        <v>266243.0829403816</v>
      </c>
      <c r="GG354" s="13">
        <f t="shared" si="429"/>
        <v>296614.55465941288</v>
      </c>
      <c r="GH354" s="14">
        <f t="shared" si="429"/>
        <v>340366.86784514406</v>
      </c>
      <c r="GI354" s="6">
        <f t="shared" si="430"/>
        <v>1</v>
      </c>
      <c r="GJ354" s="12">
        <f t="shared" si="431"/>
        <v>0</v>
      </c>
      <c r="GK354" s="13">
        <f t="shared" si="432"/>
        <v>0</v>
      </c>
      <c r="GL354" s="14">
        <f t="shared" si="433"/>
        <v>0</v>
      </c>
      <c r="GM354" s="84"/>
      <c r="GN354" s="66">
        <f t="shared" si="434"/>
        <v>0</v>
      </c>
      <c r="GO354" s="84"/>
      <c r="GP354" s="63" t="str" cm="1">
        <f t="array" ref="GP354">INDEX($GF$4:$GH$4,1,GI354)</f>
        <v>Sample 1</v>
      </c>
      <c r="GQ354" s="12">
        <f t="shared" si="436"/>
        <v>3342.7591828226741</v>
      </c>
      <c r="GR354" s="13">
        <f t="shared" si="436"/>
        <v>5217.385547345847</v>
      </c>
      <c r="GS354" s="14">
        <f t="shared" si="436"/>
        <v>6497.9446930928571</v>
      </c>
      <c r="GT354" s="12">
        <f t="shared" si="437"/>
        <v>9698.439191111087</v>
      </c>
      <c r="GU354" s="13">
        <f t="shared" si="437"/>
        <v>11962.560643215869</v>
      </c>
      <c r="GV354" s="14">
        <f t="shared" si="437"/>
        <v>14077.44234306147</v>
      </c>
      <c r="GW354" s="12">
        <f t="shared" si="438"/>
        <v>12913.5329572884</v>
      </c>
      <c r="GX354" s="13">
        <f t="shared" si="438"/>
        <v>18128.850661571021</v>
      </c>
      <c r="GY354" s="14">
        <f t="shared" si="438"/>
        <v>20077.784178544709</v>
      </c>
      <c r="GZ354" s="84" t="str">
        <f t="shared" si="390"/>
        <v>Sample 1</v>
      </c>
      <c r="HA354" s="12">
        <f t="shared" si="435"/>
        <v>0</v>
      </c>
      <c r="HB354" s="13">
        <f t="shared" si="435"/>
        <v>0</v>
      </c>
      <c r="HC354" s="14">
        <f t="shared" si="435"/>
        <v>0</v>
      </c>
      <c r="HD354" s="6">
        <f t="shared" si="391"/>
        <v>0</v>
      </c>
      <c r="HE354" s="84" t="str">
        <f t="shared" si="392"/>
        <v>Ok</v>
      </c>
    </row>
    <row r="355" spans="2:213" hidden="1" x14ac:dyDescent="0.3">
      <c r="B355" s="84" t="s">
        <v>146</v>
      </c>
      <c r="C355" s="12">
        <f>SUMIFS(Inyecciones!$E$2:$E$14185,Inyecciones!$A$2:$A$14185,Balance!C$4,Inyecciones!$B$2:$B$14185,Balance!$B355,Inyecciones!$C$2:$C$14185,Balance!C$5)</f>
        <v>176954.83147970709</v>
      </c>
      <c r="D355" s="13">
        <f>SUMIFS(Inyecciones!$E$2:$E$14185,Inyecciones!$A$2:$A$14185,Balance!D$4,Inyecciones!$B$2:$B$14185,Balance!$B355,Inyecciones!$C$2:$C$14185,Balance!D$5)</f>
        <v>152334.8942514784</v>
      </c>
      <c r="E355" s="13">
        <f>SUMIFS(Inyecciones!$E$2:$E$14185,Inyecciones!$A$2:$A$14185,Balance!E$4,Inyecciones!$B$2:$B$14185,Balance!$B355,Inyecciones!$C$2:$C$14185,Balance!E$5)</f>
        <v>132642.55251034471</v>
      </c>
      <c r="F355" s="13">
        <f>SUMIFS(Inyecciones!$E$2:$E$14185,Inyecciones!$A$2:$A$14185,Balance!F$4,Inyecciones!$B$2:$B$14185,Balance!$B355,Inyecciones!$C$2:$C$14185,Balance!F$5)</f>
        <v>65240.136345358384</v>
      </c>
      <c r="G355" s="13">
        <f>SUMIFS(Inyecciones!$E$2:$E$14185,Inyecciones!$A$2:$A$14185,Balance!G$4,Inyecciones!$B$2:$B$14185,Balance!$B355,Inyecciones!$C$2:$C$14185,Balance!G$5)</f>
        <v>4506.7246594157295</v>
      </c>
      <c r="H355" s="13">
        <f>SUMIFS(Inyecciones!$E$2:$E$14185,Inyecciones!$A$2:$A$14185,Balance!H$4,Inyecciones!$B$2:$B$14185,Balance!$B355,Inyecciones!$C$2:$C$14185,Balance!H$5)</f>
        <v>0</v>
      </c>
      <c r="I355" s="13">
        <f>SUMIFS(Inyecciones!$E$2:$E$14185,Inyecciones!$A$2:$A$14185,Balance!I$4,Inyecciones!$B$2:$B$14185,Balance!$B355,Inyecciones!$C$2:$C$14185,Balance!I$5)</f>
        <v>0</v>
      </c>
      <c r="J355" s="13">
        <f>SUMIFS(Inyecciones!$E$2:$E$14185,Inyecciones!$A$2:$A$14185,Balance!J$4,Inyecciones!$B$2:$B$14185,Balance!$B355,Inyecciones!$C$2:$C$14185,Balance!J$5)</f>
        <v>0</v>
      </c>
      <c r="K355" s="13">
        <f>SUMIFS(Inyecciones!$E$2:$E$14185,Inyecciones!$A$2:$A$14185,Balance!K$4,Inyecciones!$B$2:$B$14185,Balance!$B355,Inyecciones!$C$2:$C$14185,Balance!K$5)</f>
        <v>31628.398029415959</v>
      </c>
      <c r="L355" s="13">
        <f>SUMIFS(Inyecciones!$E$2:$E$14185,Inyecciones!$A$2:$A$14185,Balance!L$4,Inyecciones!$B$2:$B$14185,Balance!$B355,Inyecciones!$C$2:$C$14185,Balance!L$5)</f>
        <v>22088.928599200841</v>
      </c>
      <c r="M355" s="13">
        <f>SUMIFS(Inyecciones!$E$2:$E$14185,Inyecciones!$A$2:$A$14185,Balance!M$4,Inyecciones!$B$2:$B$14185,Balance!$B355,Inyecciones!$C$2:$C$14185,Balance!M$5)</f>
        <v>18129.479049131351</v>
      </c>
      <c r="N355" s="14">
        <f>SUMIFS(Inyecciones!$E$2:$E$14185,Inyecciones!$A$2:$A$14185,Balance!N$4,Inyecciones!$B$2:$B$14185,Balance!$B355,Inyecciones!$C$2:$C$14185,Balance!N$5)</f>
        <v>17578.329013915329</v>
      </c>
      <c r="O355" s="12">
        <f>SUMIFS(Inyecciones!$E$2:$E$14185,Inyecciones!$A$2:$A$14185,Balance!O$4,Inyecciones!$B$2:$B$14185,Balance!$B355,Inyecciones!$C$2:$C$14185,Balance!O$5)</f>
        <v>177486.94422862769</v>
      </c>
      <c r="P355" s="13">
        <f>SUMIFS(Inyecciones!$E$2:$E$14185,Inyecciones!$A$2:$A$14185,Balance!P$4,Inyecciones!$B$2:$B$14185,Balance!$B355,Inyecciones!$C$2:$C$14185,Balance!P$5)</f>
        <v>154609.23114583461</v>
      </c>
      <c r="Q355" s="13">
        <f>SUMIFS(Inyecciones!$E$2:$E$14185,Inyecciones!$A$2:$A$14185,Balance!Q$4,Inyecciones!$B$2:$B$14185,Balance!$B355,Inyecciones!$C$2:$C$14185,Balance!Q$5)</f>
        <v>134050.0400623834</v>
      </c>
      <c r="R355" s="13">
        <f>SUMIFS(Inyecciones!$E$2:$E$14185,Inyecciones!$A$2:$A$14185,Balance!R$4,Inyecciones!$B$2:$B$14185,Balance!$B355,Inyecciones!$C$2:$C$14185,Balance!R$5)</f>
        <v>68540.807176381117</v>
      </c>
      <c r="S355" s="13">
        <f>SUMIFS(Inyecciones!$E$2:$E$14185,Inyecciones!$A$2:$A$14185,Balance!S$4,Inyecciones!$B$2:$B$14185,Balance!$B355,Inyecciones!$C$2:$C$14185,Balance!S$5)</f>
        <v>4589.610424152519</v>
      </c>
      <c r="T355" s="13">
        <f>SUMIFS(Inyecciones!$E$2:$E$14185,Inyecciones!$A$2:$A$14185,Balance!T$4,Inyecciones!$B$2:$B$14185,Balance!$B355,Inyecciones!$C$2:$C$14185,Balance!T$5)</f>
        <v>0</v>
      </c>
      <c r="U355" s="13">
        <f>SUMIFS(Inyecciones!$E$2:$E$14185,Inyecciones!$A$2:$A$14185,Balance!U$4,Inyecciones!$B$2:$B$14185,Balance!$B355,Inyecciones!$C$2:$C$14185,Balance!U$5)</f>
        <v>0</v>
      </c>
      <c r="V355" s="13">
        <f>SUMIFS(Inyecciones!$E$2:$E$14185,Inyecciones!$A$2:$A$14185,Balance!V$4,Inyecciones!$B$2:$B$14185,Balance!$B355,Inyecciones!$C$2:$C$14185,Balance!V$5)</f>
        <v>0</v>
      </c>
      <c r="W355" s="13">
        <f>SUMIFS(Inyecciones!$E$2:$E$14185,Inyecciones!$A$2:$A$14185,Balance!W$4,Inyecciones!$B$2:$B$14185,Balance!$B355,Inyecciones!$C$2:$C$14185,Balance!W$5)</f>
        <v>32500.39665597221</v>
      </c>
      <c r="X355" s="13">
        <f>SUMIFS(Inyecciones!$E$2:$E$14185,Inyecciones!$A$2:$A$14185,Balance!X$4,Inyecciones!$B$2:$B$14185,Balance!$B355,Inyecciones!$C$2:$C$14185,Balance!X$5)</f>
        <v>31934.07725500442</v>
      </c>
      <c r="Y355" s="13">
        <f>SUMIFS(Inyecciones!$E$2:$E$14185,Inyecciones!$A$2:$A$14185,Balance!Y$4,Inyecciones!$B$2:$B$14185,Balance!$B355,Inyecciones!$C$2:$C$14185,Balance!Y$5)</f>
        <v>44656.555922903994</v>
      </c>
      <c r="Z355" s="14">
        <f>SUMIFS(Inyecciones!$E$2:$E$14185,Inyecciones!$A$2:$A$14185,Balance!Z$4,Inyecciones!$B$2:$B$14185,Balance!$B355,Inyecciones!$C$2:$C$14185,Balance!Z$5)</f>
        <v>56797.060866847627</v>
      </c>
      <c r="AA355" s="12">
        <f>SUMIFS(Inyecciones!$E$2:$E$14185,Inyecciones!$A$2:$A$14185,Balance!AA$4,Inyecciones!$B$2:$B$14185,Balance!$B355,Inyecciones!$C$2:$C$14185,Balance!AA$5)</f>
        <v>177709.30217960829</v>
      </c>
      <c r="AB355" s="13">
        <f>SUMIFS(Inyecciones!$E$2:$E$14185,Inyecciones!$A$2:$A$14185,Balance!AB$4,Inyecciones!$B$2:$B$14185,Balance!$B355,Inyecciones!$C$2:$C$14185,Balance!AB$5)</f>
        <v>156084.0631916225</v>
      </c>
      <c r="AC355" s="13">
        <f>SUMIFS(Inyecciones!$E$2:$E$14185,Inyecciones!$A$2:$A$14185,Balance!AC$4,Inyecciones!$B$2:$B$14185,Balance!$B355,Inyecciones!$C$2:$C$14185,Balance!AC$5)</f>
        <v>133626.64692812209</v>
      </c>
      <c r="AD355" s="13">
        <f>SUMIFS(Inyecciones!$E$2:$E$14185,Inyecciones!$A$2:$A$14185,Balance!AD$4,Inyecciones!$B$2:$B$14185,Balance!$B355,Inyecciones!$C$2:$C$14185,Balance!AD$5)</f>
        <v>67959.143777262332</v>
      </c>
      <c r="AE355" s="13">
        <f>SUMIFS(Inyecciones!$E$2:$E$14185,Inyecciones!$A$2:$A$14185,Balance!AE$4,Inyecciones!$B$2:$B$14185,Balance!$B355,Inyecciones!$C$2:$C$14185,Balance!AE$5)</f>
        <v>23581.527877743662</v>
      </c>
      <c r="AF355" s="13">
        <f>SUMIFS(Inyecciones!$E$2:$E$14185,Inyecciones!$A$2:$A$14185,Balance!AF$4,Inyecciones!$B$2:$B$14185,Balance!$B355,Inyecciones!$C$2:$C$14185,Balance!AF$5)</f>
        <v>0</v>
      </c>
      <c r="AG355" s="13">
        <f>SUMIFS(Inyecciones!$E$2:$E$14185,Inyecciones!$A$2:$A$14185,Balance!AG$4,Inyecciones!$B$2:$B$14185,Balance!$B355,Inyecciones!$C$2:$C$14185,Balance!AG$5)</f>
        <v>0</v>
      </c>
      <c r="AH355" s="13">
        <f>SUMIFS(Inyecciones!$E$2:$E$14185,Inyecciones!$A$2:$A$14185,Balance!AH$4,Inyecciones!$B$2:$B$14185,Balance!$B355,Inyecciones!$C$2:$C$14185,Balance!AH$5)</f>
        <v>0</v>
      </c>
      <c r="AI355" s="13">
        <f>SUMIFS(Inyecciones!$E$2:$E$14185,Inyecciones!$A$2:$A$14185,Balance!AI$4,Inyecciones!$B$2:$B$14185,Balance!$B355,Inyecciones!$C$2:$C$14185,Balance!AI$5)</f>
        <v>0</v>
      </c>
      <c r="AJ355" s="13">
        <f>SUMIFS(Inyecciones!$E$2:$E$14185,Inyecciones!$A$2:$A$14185,Balance!AJ$4,Inyecciones!$B$2:$B$14185,Balance!$B355,Inyecciones!$C$2:$C$14185,Balance!AJ$5)</f>
        <v>66556.095593649152</v>
      </c>
      <c r="AK355" s="13">
        <f>SUMIFS(Inyecciones!$E$2:$E$14185,Inyecciones!$A$2:$A$14185,Balance!AK$4,Inyecciones!$B$2:$B$14185,Balance!$B355,Inyecciones!$C$2:$C$14185,Balance!AK$5)</f>
        <v>96536.597259263537</v>
      </c>
      <c r="AL355" s="14">
        <f>SUMIFS(Inyecciones!$E$2:$E$14185,Inyecciones!$A$2:$A$14185,Balance!AL$4,Inyecciones!$B$2:$B$14185,Balance!$B355,Inyecciones!$C$2:$C$14185,Balance!AL$5)</f>
        <v>99396.829140226415</v>
      </c>
      <c r="AM355" s="13"/>
      <c r="AN355" s="12">
        <f>SUMIFS('Retiro Mensual'!$E$2:$E$2629,'Retiro Mensual'!$A$2:$A$2629,AN$4,'Retiro Mensual'!$B$2:$B$2629,$B355,'Retiro Mensual'!$C$2:$C$2629,AN$5)</f>
        <v>0</v>
      </c>
      <c r="AO355" s="13">
        <f>SUMIFS('Retiro Mensual'!$E$2:$E$2629,'Retiro Mensual'!$A$2:$A$2629,AO$4,'Retiro Mensual'!$B$2:$B$2629,$B355,'Retiro Mensual'!$C$2:$C$2629,AO$5)</f>
        <v>0</v>
      </c>
      <c r="AP355" s="13">
        <f>SUMIFS('Retiro Mensual'!$E$2:$E$2629,'Retiro Mensual'!$A$2:$A$2629,AP$4,'Retiro Mensual'!$B$2:$B$2629,$B355,'Retiro Mensual'!$C$2:$C$2629,AP$5)</f>
        <v>0</v>
      </c>
      <c r="AQ355" s="13">
        <f>SUMIFS('Retiro Mensual'!$E$2:$E$2629,'Retiro Mensual'!$A$2:$A$2629,AQ$4,'Retiro Mensual'!$B$2:$B$2629,$B355,'Retiro Mensual'!$C$2:$C$2629,AQ$5)</f>
        <v>0</v>
      </c>
      <c r="AR355" s="13">
        <f>SUMIFS('Retiro Mensual'!$E$2:$E$2629,'Retiro Mensual'!$A$2:$A$2629,AR$4,'Retiro Mensual'!$B$2:$B$2629,$B355,'Retiro Mensual'!$C$2:$C$2629,AR$5)</f>
        <v>0</v>
      </c>
      <c r="AS355" s="13">
        <f>SUMIFS('Retiro Mensual'!$E$2:$E$2629,'Retiro Mensual'!$A$2:$A$2629,AS$4,'Retiro Mensual'!$B$2:$B$2629,$B355,'Retiro Mensual'!$C$2:$C$2629,AS$5)</f>
        <v>0</v>
      </c>
      <c r="AT355" s="13">
        <f>SUMIFS('Retiro Mensual'!$E$2:$E$2629,'Retiro Mensual'!$A$2:$A$2629,AT$4,'Retiro Mensual'!$B$2:$B$2629,$B355,'Retiro Mensual'!$C$2:$C$2629,AT$5)</f>
        <v>0</v>
      </c>
      <c r="AU355" s="13">
        <f>SUMIFS('Retiro Mensual'!$E$2:$E$2629,'Retiro Mensual'!$A$2:$A$2629,AU$4,'Retiro Mensual'!$B$2:$B$2629,$B355,'Retiro Mensual'!$C$2:$C$2629,AU$5)</f>
        <v>0</v>
      </c>
      <c r="AV355" s="13">
        <f>SUMIFS('Retiro Mensual'!$E$2:$E$2629,'Retiro Mensual'!$A$2:$A$2629,AV$4,'Retiro Mensual'!$B$2:$B$2629,$B355,'Retiro Mensual'!$C$2:$C$2629,AV$5)</f>
        <v>0</v>
      </c>
      <c r="AW355" s="13">
        <f>SUMIFS('Retiro Mensual'!$E$2:$E$2629,'Retiro Mensual'!$A$2:$A$2629,AW$4,'Retiro Mensual'!$B$2:$B$2629,$B355,'Retiro Mensual'!$C$2:$C$2629,AW$5)</f>
        <v>0</v>
      </c>
      <c r="AX355" s="13">
        <f>SUMIFS('Retiro Mensual'!$E$2:$E$2629,'Retiro Mensual'!$A$2:$A$2629,AX$4,'Retiro Mensual'!$B$2:$B$2629,$B355,'Retiro Mensual'!$C$2:$C$2629,AX$5)</f>
        <v>0</v>
      </c>
      <c r="AY355" s="14">
        <f>SUMIFS('Retiro Mensual'!$E$2:$E$2629,'Retiro Mensual'!$A$2:$A$2629,AY$4,'Retiro Mensual'!$B$2:$B$2629,$B355,'Retiro Mensual'!$C$2:$C$2629,AY$5)</f>
        <v>0</v>
      </c>
      <c r="AZ355" s="12">
        <f>SUMIFS('Retiro Mensual'!$E$2:$E$2629,'Retiro Mensual'!$A$2:$A$2629,AZ$4,'Retiro Mensual'!$B$2:$B$2629,$B355,'Retiro Mensual'!$C$2:$C$2629,AZ$5)</f>
        <v>0</v>
      </c>
      <c r="BA355" s="13">
        <f>SUMIFS('Retiro Mensual'!$E$2:$E$2629,'Retiro Mensual'!$A$2:$A$2629,BA$4,'Retiro Mensual'!$B$2:$B$2629,$B355,'Retiro Mensual'!$C$2:$C$2629,BA$5)</f>
        <v>0</v>
      </c>
      <c r="BB355" s="13">
        <f>SUMIFS('Retiro Mensual'!$E$2:$E$2629,'Retiro Mensual'!$A$2:$A$2629,BB$4,'Retiro Mensual'!$B$2:$B$2629,$B355,'Retiro Mensual'!$C$2:$C$2629,BB$5)</f>
        <v>0</v>
      </c>
      <c r="BC355" s="13">
        <f>SUMIFS('Retiro Mensual'!$E$2:$E$2629,'Retiro Mensual'!$A$2:$A$2629,BC$4,'Retiro Mensual'!$B$2:$B$2629,$B355,'Retiro Mensual'!$C$2:$C$2629,BC$5)</f>
        <v>0</v>
      </c>
      <c r="BD355" s="13">
        <f>SUMIFS('Retiro Mensual'!$E$2:$E$2629,'Retiro Mensual'!$A$2:$A$2629,BD$4,'Retiro Mensual'!$B$2:$B$2629,$B355,'Retiro Mensual'!$C$2:$C$2629,BD$5)</f>
        <v>0</v>
      </c>
      <c r="BE355" s="13">
        <f>SUMIFS('Retiro Mensual'!$E$2:$E$2629,'Retiro Mensual'!$A$2:$A$2629,BE$4,'Retiro Mensual'!$B$2:$B$2629,$B355,'Retiro Mensual'!$C$2:$C$2629,BE$5)</f>
        <v>0</v>
      </c>
      <c r="BF355" s="13">
        <f>SUMIFS('Retiro Mensual'!$E$2:$E$2629,'Retiro Mensual'!$A$2:$A$2629,BF$4,'Retiro Mensual'!$B$2:$B$2629,$B355,'Retiro Mensual'!$C$2:$C$2629,BF$5)</f>
        <v>0</v>
      </c>
      <c r="BG355" s="13">
        <f>SUMIFS('Retiro Mensual'!$E$2:$E$2629,'Retiro Mensual'!$A$2:$A$2629,BG$4,'Retiro Mensual'!$B$2:$B$2629,$B355,'Retiro Mensual'!$C$2:$C$2629,BG$5)</f>
        <v>0</v>
      </c>
      <c r="BH355" s="13">
        <f>SUMIFS('Retiro Mensual'!$E$2:$E$2629,'Retiro Mensual'!$A$2:$A$2629,BH$4,'Retiro Mensual'!$B$2:$B$2629,$B355,'Retiro Mensual'!$C$2:$C$2629,BH$5)</f>
        <v>0</v>
      </c>
      <c r="BI355" s="13">
        <f>SUMIFS('Retiro Mensual'!$E$2:$E$2629,'Retiro Mensual'!$A$2:$A$2629,BI$4,'Retiro Mensual'!$B$2:$B$2629,$B355,'Retiro Mensual'!$C$2:$C$2629,BI$5)</f>
        <v>0</v>
      </c>
      <c r="BJ355" s="13">
        <f>SUMIFS('Retiro Mensual'!$E$2:$E$2629,'Retiro Mensual'!$A$2:$A$2629,BJ$4,'Retiro Mensual'!$B$2:$B$2629,$B355,'Retiro Mensual'!$C$2:$C$2629,BJ$5)</f>
        <v>0</v>
      </c>
      <c r="BK355" s="14">
        <f>SUMIFS('Retiro Mensual'!$E$2:$E$2629,'Retiro Mensual'!$A$2:$A$2629,BK$4,'Retiro Mensual'!$B$2:$B$2629,$B355,'Retiro Mensual'!$C$2:$C$2629,BK$5)</f>
        <v>0</v>
      </c>
      <c r="BL355" s="12">
        <f>SUMIFS('Retiro Mensual'!$E$2:$E$2629,'Retiro Mensual'!$A$2:$A$2629,BL$4,'Retiro Mensual'!$B$2:$B$2629,$B355,'Retiro Mensual'!$C$2:$C$2629,BL$5)</f>
        <v>0</v>
      </c>
      <c r="BM355" s="13">
        <f>SUMIFS('Retiro Mensual'!$E$2:$E$2629,'Retiro Mensual'!$A$2:$A$2629,BM$4,'Retiro Mensual'!$B$2:$B$2629,$B355,'Retiro Mensual'!$C$2:$C$2629,BM$5)</f>
        <v>0</v>
      </c>
      <c r="BN355" s="13">
        <f>SUMIFS('Retiro Mensual'!$E$2:$E$2629,'Retiro Mensual'!$A$2:$A$2629,BN$4,'Retiro Mensual'!$B$2:$B$2629,$B355,'Retiro Mensual'!$C$2:$C$2629,BN$5)</f>
        <v>0</v>
      </c>
      <c r="BO355" s="13">
        <f>SUMIFS('Retiro Mensual'!$E$2:$E$2629,'Retiro Mensual'!$A$2:$A$2629,BO$4,'Retiro Mensual'!$B$2:$B$2629,$B355,'Retiro Mensual'!$C$2:$C$2629,BO$5)</f>
        <v>0</v>
      </c>
      <c r="BP355" s="13">
        <f>SUMIFS('Retiro Mensual'!$E$2:$E$2629,'Retiro Mensual'!$A$2:$A$2629,BP$4,'Retiro Mensual'!$B$2:$B$2629,$B355,'Retiro Mensual'!$C$2:$C$2629,BP$5)</f>
        <v>0</v>
      </c>
      <c r="BQ355" s="13">
        <f>SUMIFS('Retiro Mensual'!$E$2:$E$2629,'Retiro Mensual'!$A$2:$A$2629,BQ$4,'Retiro Mensual'!$B$2:$B$2629,$B355,'Retiro Mensual'!$C$2:$C$2629,BQ$5)</f>
        <v>0</v>
      </c>
      <c r="BR355" s="13">
        <f>SUMIFS('Retiro Mensual'!$E$2:$E$2629,'Retiro Mensual'!$A$2:$A$2629,BR$4,'Retiro Mensual'!$B$2:$B$2629,$B355,'Retiro Mensual'!$C$2:$C$2629,BR$5)</f>
        <v>0</v>
      </c>
      <c r="BS355" s="13">
        <f>SUMIFS('Retiro Mensual'!$E$2:$E$2629,'Retiro Mensual'!$A$2:$A$2629,BS$4,'Retiro Mensual'!$B$2:$B$2629,$B355,'Retiro Mensual'!$C$2:$C$2629,BS$5)</f>
        <v>0</v>
      </c>
      <c r="BT355" s="13">
        <f>SUMIFS('Retiro Mensual'!$E$2:$E$2629,'Retiro Mensual'!$A$2:$A$2629,BT$4,'Retiro Mensual'!$B$2:$B$2629,$B355,'Retiro Mensual'!$C$2:$C$2629,BT$5)</f>
        <v>0</v>
      </c>
      <c r="BU355" s="13">
        <f>SUMIFS('Retiro Mensual'!$E$2:$E$2629,'Retiro Mensual'!$A$2:$A$2629,BU$4,'Retiro Mensual'!$B$2:$B$2629,$B355,'Retiro Mensual'!$C$2:$C$2629,BU$5)</f>
        <v>0</v>
      </c>
      <c r="BV355" s="13">
        <f>SUMIFS('Retiro Mensual'!$E$2:$E$2629,'Retiro Mensual'!$A$2:$A$2629,BV$4,'Retiro Mensual'!$B$2:$B$2629,$B355,'Retiro Mensual'!$C$2:$C$2629,BV$5)</f>
        <v>0</v>
      </c>
      <c r="BW355" s="14">
        <f>SUMIFS('Retiro Mensual'!$E$2:$E$2629,'Retiro Mensual'!$A$2:$A$2629,BW$4,'Retiro Mensual'!$B$2:$B$2629,$B355,'Retiro Mensual'!$C$2:$C$2629,BW$5)</f>
        <v>0</v>
      </c>
      <c r="BX355" s="13"/>
      <c r="BY355" s="12">
        <f>SUMIFS('Compra Ventas'!$E$2:$E$2700,'Compra Ventas'!$A$2:$A$2700,BY$4,'Compra Ventas'!$B$2:$B$2700,$B355,'Compra Ventas'!$C$2:$C$2700,BY$5)</f>
        <v>0</v>
      </c>
      <c r="BZ355" s="13">
        <f>SUMIFS('Compra Ventas'!$E$2:$E$2700,'Compra Ventas'!$A$2:$A$2700,BZ$4,'Compra Ventas'!$B$2:$B$2700,$B355,'Compra Ventas'!$C$2:$C$2700,BZ$5)</f>
        <v>0</v>
      </c>
      <c r="CA355" s="13">
        <f>SUMIFS('Compra Ventas'!$E$2:$E$2700,'Compra Ventas'!$A$2:$A$2700,CA$4,'Compra Ventas'!$B$2:$B$2700,$B355,'Compra Ventas'!$C$2:$C$2700,CA$5)</f>
        <v>0</v>
      </c>
      <c r="CB355" s="13">
        <f>SUMIFS('Compra Ventas'!$E$2:$E$2700,'Compra Ventas'!$A$2:$A$2700,CB$4,'Compra Ventas'!$B$2:$B$2700,$B355,'Compra Ventas'!$C$2:$C$2700,CB$5)</f>
        <v>0</v>
      </c>
      <c r="CC355" s="13">
        <f>SUMIFS('Compra Ventas'!$E$2:$E$2700,'Compra Ventas'!$A$2:$A$2700,CC$4,'Compra Ventas'!$B$2:$B$2700,$B355,'Compra Ventas'!$C$2:$C$2700,CC$5)</f>
        <v>0</v>
      </c>
      <c r="CD355" s="13">
        <f>SUMIFS('Compra Ventas'!$E$2:$E$2700,'Compra Ventas'!$A$2:$A$2700,CD$4,'Compra Ventas'!$B$2:$B$2700,$B355,'Compra Ventas'!$C$2:$C$2700,CD$5)</f>
        <v>0</v>
      </c>
      <c r="CE355" s="13">
        <f>SUMIFS('Compra Ventas'!$E$2:$E$2700,'Compra Ventas'!$A$2:$A$2700,CE$4,'Compra Ventas'!$B$2:$B$2700,$B355,'Compra Ventas'!$C$2:$C$2700,CE$5)</f>
        <v>0</v>
      </c>
      <c r="CF355" s="13">
        <f>SUMIFS('Compra Ventas'!$E$2:$E$2700,'Compra Ventas'!$A$2:$A$2700,CF$4,'Compra Ventas'!$B$2:$B$2700,$B355,'Compra Ventas'!$C$2:$C$2700,CF$5)</f>
        <v>0</v>
      </c>
      <c r="CG355" s="13">
        <f>SUMIFS('Compra Ventas'!$E$2:$E$2700,'Compra Ventas'!$A$2:$A$2700,CG$4,'Compra Ventas'!$B$2:$B$2700,$B355,'Compra Ventas'!$C$2:$C$2700,CG$5)</f>
        <v>0</v>
      </c>
      <c r="CH355" s="13">
        <f>SUMIFS('Compra Ventas'!$E$2:$E$2700,'Compra Ventas'!$A$2:$A$2700,CH$4,'Compra Ventas'!$B$2:$B$2700,$B355,'Compra Ventas'!$C$2:$C$2700,CH$5)</f>
        <v>0</v>
      </c>
      <c r="CI355" s="13">
        <f>SUMIFS('Compra Ventas'!$E$2:$E$2700,'Compra Ventas'!$A$2:$A$2700,CI$4,'Compra Ventas'!$B$2:$B$2700,$B355,'Compra Ventas'!$C$2:$C$2700,CI$5)</f>
        <v>0</v>
      </c>
      <c r="CJ355" s="14">
        <f>SUMIFS('Compra Ventas'!$E$2:$E$2700,'Compra Ventas'!$A$2:$A$2700,CJ$4,'Compra Ventas'!$B$2:$B$2700,$B355,'Compra Ventas'!$C$2:$C$2700,CJ$5)</f>
        <v>0</v>
      </c>
      <c r="CK355" s="12">
        <f>SUMIFS('Compra Ventas'!$E$2:$E$2700,'Compra Ventas'!$A$2:$A$2700,CK$4,'Compra Ventas'!$B$2:$B$2700,$B355,'Compra Ventas'!$C$2:$C$2700,CK$5)</f>
        <v>0</v>
      </c>
      <c r="CL355" s="13">
        <f>SUMIFS('Compra Ventas'!$E$2:$E$2700,'Compra Ventas'!$A$2:$A$2700,CL$4,'Compra Ventas'!$B$2:$B$2700,$B355,'Compra Ventas'!$C$2:$C$2700,CL$5)</f>
        <v>0</v>
      </c>
      <c r="CM355" s="13">
        <f>SUMIFS('Compra Ventas'!$E$2:$E$2700,'Compra Ventas'!$A$2:$A$2700,CM$4,'Compra Ventas'!$B$2:$B$2700,$B355,'Compra Ventas'!$C$2:$C$2700,CM$5)</f>
        <v>0</v>
      </c>
      <c r="CN355" s="13">
        <f>SUMIFS('Compra Ventas'!$E$2:$E$2700,'Compra Ventas'!$A$2:$A$2700,CN$4,'Compra Ventas'!$B$2:$B$2700,$B355,'Compra Ventas'!$C$2:$C$2700,CN$5)</f>
        <v>0</v>
      </c>
      <c r="CO355" s="13">
        <f>SUMIFS('Compra Ventas'!$E$2:$E$2700,'Compra Ventas'!$A$2:$A$2700,CO$4,'Compra Ventas'!$B$2:$B$2700,$B355,'Compra Ventas'!$C$2:$C$2700,CO$5)</f>
        <v>0</v>
      </c>
      <c r="CP355" s="13">
        <f>SUMIFS('Compra Ventas'!$E$2:$E$2700,'Compra Ventas'!$A$2:$A$2700,CP$4,'Compra Ventas'!$B$2:$B$2700,$B355,'Compra Ventas'!$C$2:$C$2700,CP$5)</f>
        <v>0</v>
      </c>
      <c r="CQ355" s="13">
        <f>SUMIFS('Compra Ventas'!$E$2:$E$2700,'Compra Ventas'!$A$2:$A$2700,CQ$4,'Compra Ventas'!$B$2:$B$2700,$B355,'Compra Ventas'!$C$2:$C$2700,CQ$5)</f>
        <v>0</v>
      </c>
      <c r="CR355" s="13">
        <f>SUMIFS('Compra Ventas'!$E$2:$E$2700,'Compra Ventas'!$A$2:$A$2700,CR$4,'Compra Ventas'!$B$2:$B$2700,$B355,'Compra Ventas'!$C$2:$C$2700,CR$5)</f>
        <v>0</v>
      </c>
      <c r="CS355" s="13">
        <f>SUMIFS('Compra Ventas'!$E$2:$E$2700,'Compra Ventas'!$A$2:$A$2700,CS$4,'Compra Ventas'!$B$2:$B$2700,$B355,'Compra Ventas'!$C$2:$C$2700,CS$5)</f>
        <v>0</v>
      </c>
      <c r="CT355" s="13">
        <f>SUMIFS('Compra Ventas'!$E$2:$E$2700,'Compra Ventas'!$A$2:$A$2700,CT$4,'Compra Ventas'!$B$2:$B$2700,$B355,'Compra Ventas'!$C$2:$C$2700,CT$5)</f>
        <v>0</v>
      </c>
      <c r="CU355" s="13">
        <f>SUMIFS('Compra Ventas'!$E$2:$E$2700,'Compra Ventas'!$A$2:$A$2700,CU$4,'Compra Ventas'!$B$2:$B$2700,$B355,'Compra Ventas'!$C$2:$C$2700,CU$5)</f>
        <v>0</v>
      </c>
      <c r="CV355" s="14">
        <f>SUMIFS('Compra Ventas'!$E$2:$E$2700,'Compra Ventas'!$A$2:$A$2700,CV$4,'Compra Ventas'!$B$2:$B$2700,$B355,'Compra Ventas'!$C$2:$C$2700,CV$5)</f>
        <v>0</v>
      </c>
      <c r="CW355" s="12">
        <f>SUMIFS('Compra Ventas'!$E$2:$E$2700,'Compra Ventas'!$A$2:$A$2700,CW$4,'Compra Ventas'!$B$2:$B$2700,$B355,'Compra Ventas'!$C$2:$C$2700,CW$5)</f>
        <v>0</v>
      </c>
      <c r="CX355" s="13">
        <f>SUMIFS('Compra Ventas'!$E$2:$E$2700,'Compra Ventas'!$A$2:$A$2700,CX$4,'Compra Ventas'!$B$2:$B$2700,$B355,'Compra Ventas'!$C$2:$C$2700,CX$5)</f>
        <v>0</v>
      </c>
      <c r="CY355" s="13">
        <f>SUMIFS('Compra Ventas'!$E$2:$E$2700,'Compra Ventas'!$A$2:$A$2700,CY$4,'Compra Ventas'!$B$2:$B$2700,$B355,'Compra Ventas'!$C$2:$C$2700,CY$5)</f>
        <v>0</v>
      </c>
      <c r="CZ355" s="13">
        <f>SUMIFS('Compra Ventas'!$E$2:$E$2700,'Compra Ventas'!$A$2:$A$2700,CZ$4,'Compra Ventas'!$B$2:$B$2700,$B355,'Compra Ventas'!$C$2:$C$2700,CZ$5)</f>
        <v>0</v>
      </c>
      <c r="DA355" s="13">
        <f>SUMIFS('Compra Ventas'!$E$2:$E$2700,'Compra Ventas'!$A$2:$A$2700,DA$4,'Compra Ventas'!$B$2:$B$2700,$B355,'Compra Ventas'!$C$2:$C$2700,DA$5)</f>
        <v>0</v>
      </c>
      <c r="DB355" s="13">
        <f>SUMIFS('Compra Ventas'!$E$2:$E$2700,'Compra Ventas'!$A$2:$A$2700,DB$4,'Compra Ventas'!$B$2:$B$2700,$B355,'Compra Ventas'!$C$2:$C$2700,DB$5)</f>
        <v>0</v>
      </c>
      <c r="DC355" s="13">
        <f>SUMIFS('Compra Ventas'!$E$2:$E$2700,'Compra Ventas'!$A$2:$A$2700,DC$4,'Compra Ventas'!$B$2:$B$2700,$B355,'Compra Ventas'!$C$2:$C$2700,DC$5)</f>
        <v>0</v>
      </c>
      <c r="DD355" s="13">
        <f>SUMIFS('Compra Ventas'!$E$2:$E$2700,'Compra Ventas'!$A$2:$A$2700,DD$4,'Compra Ventas'!$B$2:$B$2700,$B355,'Compra Ventas'!$C$2:$C$2700,DD$5)</f>
        <v>0</v>
      </c>
      <c r="DE355" s="13">
        <f>SUMIFS('Compra Ventas'!$E$2:$E$2700,'Compra Ventas'!$A$2:$A$2700,DE$4,'Compra Ventas'!$B$2:$B$2700,$B355,'Compra Ventas'!$C$2:$C$2700,DE$5)</f>
        <v>0</v>
      </c>
      <c r="DF355" s="13">
        <f>SUMIFS('Compra Ventas'!$E$2:$E$2700,'Compra Ventas'!$A$2:$A$2700,DF$4,'Compra Ventas'!$B$2:$B$2700,$B355,'Compra Ventas'!$C$2:$C$2700,DF$5)</f>
        <v>0</v>
      </c>
      <c r="DG355" s="13">
        <f>SUMIFS('Compra Ventas'!$E$2:$E$2700,'Compra Ventas'!$A$2:$A$2700,DG$4,'Compra Ventas'!$B$2:$B$2700,$B355,'Compra Ventas'!$C$2:$C$2700,DG$5)</f>
        <v>0</v>
      </c>
      <c r="DH355" s="14">
        <f>SUMIFS('Compra Ventas'!$E$2:$E$2700,'Compra Ventas'!$A$2:$A$2700,DH$4,'Compra Ventas'!$B$2:$B$2700,$B355,'Compra Ventas'!$C$2:$C$2700,DH$5)</f>
        <v>0</v>
      </c>
      <c r="DI355" s="84"/>
      <c r="DJ355" s="98">
        <f>SUMIFS('Ajuste Ciclado'!D$5:D$47,'Ajuste Ciclado'!$C$5:$C$47,Balance!DJ$4,'Ajuste Ciclado'!$B$5:$B$47,Balance!$B355)</f>
        <v>0</v>
      </c>
      <c r="DK355" s="99">
        <f>SUMIFS('Ajuste Ciclado'!E$5:E$47,'Ajuste Ciclado'!$C$5:$C$47,Balance!DK$4,'Ajuste Ciclado'!$B$5:$B$47,Balance!$B355)</f>
        <v>0</v>
      </c>
      <c r="DL355" s="99">
        <f>SUMIFS('Ajuste Ciclado'!F$5:F$47,'Ajuste Ciclado'!$C$5:$C$47,Balance!DL$4,'Ajuste Ciclado'!$B$5:$B$47,Balance!$B355)</f>
        <v>0</v>
      </c>
      <c r="DM355" s="99">
        <f>SUMIFS('Ajuste Ciclado'!G$5:G$47,'Ajuste Ciclado'!$C$5:$C$47,Balance!DM$4,'Ajuste Ciclado'!$B$5:$B$47,Balance!$B355)</f>
        <v>0</v>
      </c>
      <c r="DN355" s="99">
        <f>SUMIFS('Ajuste Ciclado'!H$5:H$47,'Ajuste Ciclado'!$C$5:$C$47,Balance!DN$4,'Ajuste Ciclado'!$B$5:$B$47,Balance!$B355)</f>
        <v>0</v>
      </c>
      <c r="DO355" s="99">
        <f>SUMIFS('Ajuste Ciclado'!I$5:I$47,'Ajuste Ciclado'!$C$5:$C$47,Balance!DO$4,'Ajuste Ciclado'!$B$5:$B$47,Balance!$B355)</f>
        <v>0</v>
      </c>
      <c r="DP355" s="99">
        <f>SUMIFS('Ajuste Ciclado'!J$5:J$47,'Ajuste Ciclado'!$C$5:$C$47,Balance!DP$4,'Ajuste Ciclado'!$B$5:$B$47,Balance!$B355)</f>
        <v>0</v>
      </c>
      <c r="DQ355" s="99">
        <f>SUMIFS('Ajuste Ciclado'!K$5:K$47,'Ajuste Ciclado'!$C$5:$C$47,Balance!DQ$4,'Ajuste Ciclado'!$B$5:$B$47,Balance!$B355)</f>
        <v>0</v>
      </c>
      <c r="DR355" s="99">
        <f>SUMIFS('Ajuste Ciclado'!L$5:L$47,'Ajuste Ciclado'!$C$5:$C$47,Balance!DR$4,'Ajuste Ciclado'!$B$5:$B$47,Balance!$B355)</f>
        <v>0</v>
      </c>
      <c r="DS355" s="99">
        <f>SUMIFS('Ajuste Ciclado'!M$5:M$47,'Ajuste Ciclado'!$C$5:$C$47,Balance!DS$4,'Ajuste Ciclado'!$B$5:$B$47,Balance!$B355)</f>
        <v>0</v>
      </c>
      <c r="DT355" s="99">
        <f>SUMIFS('Ajuste Ciclado'!N$5:N$47,'Ajuste Ciclado'!$C$5:$C$47,Balance!DT$4,'Ajuste Ciclado'!$B$5:$B$47,Balance!$B355)</f>
        <v>0</v>
      </c>
      <c r="DU355" s="100">
        <f>SUMIFS('Ajuste Ciclado'!O$5:O$47,'Ajuste Ciclado'!$C$5:$C$47,Balance!DU$4,'Ajuste Ciclado'!$B$5:$B$47,Balance!$B355)</f>
        <v>0</v>
      </c>
      <c r="DV355" s="98">
        <f>SUMIFS('Ajuste Ciclado'!D$5:D$47,'Ajuste Ciclado'!$C$5:$C$47,Balance!DV$4,'Ajuste Ciclado'!$B$5:$B$47,Balance!$B355)</f>
        <v>0</v>
      </c>
      <c r="DW355" s="99">
        <f>SUMIFS('Ajuste Ciclado'!E$5:E$47,'Ajuste Ciclado'!$C$5:$C$47,Balance!DW$4,'Ajuste Ciclado'!$B$5:$B$47,Balance!$B355)</f>
        <v>0</v>
      </c>
      <c r="DX355" s="99">
        <f>SUMIFS('Ajuste Ciclado'!F$5:F$47,'Ajuste Ciclado'!$C$5:$C$47,Balance!DX$4,'Ajuste Ciclado'!$B$5:$B$47,Balance!$B355)</f>
        <v>0</v>
      </c>
      <c r="DY355" s="99">
        <f>SUMIFS('Ajuste Ciclado'!G$5:G$47,'Ajuste Ciclado'!$C$5:$C$47,Balance!DY$4,'Ajuste Ciclado'!$B$5:$B$47,Balance!$B355)</f>
        <v>0</v>
      </c>
      <c r="DZ355" s="99">
        <f>SUMIFS('Ajuste Ciclado'!H$5:H$47,'Ajuste Ciclado'!$C$5:$C$47,Balance!DZ$4,'Ajuste Ciclado'!$B$5:$B$47,Balance!$B355)</f>
        <v>0</v>
      </c>
      <c r="EA355" s="99">
        <f>SUMIFS('Ajuste Ciclado'!I$5:I$47,'Ajuste Ciclado'!$C$5:$C$47,Balance!EA$4,'Ajuste Ciclado'!$B$5:$B$47,Balance!$B355)</f>
        <v>0</v>
      </c>
      <c r="EB355" s="99">
        <f>SUMIFS('Ajuste Ciclado'!J$5:J$47,'Ajuste Ciclado'!$C$5:$C$47,Balance!EB$4,'Ajuste Ciclado'!$B$5:$B$47,Balance!$B355)</f>
        <v>0</v>
      </c>
      <c r="EC355" s="99">
        <f>SUMIFS('Ajuste Ciclado'!K$5:K$47,'Ajuste Ciclado'!$C$5:$C$47,Balance!EC$4,'Ajuste Ciclado'!$B$5:$B$47,Balance!$B355)</f>
        <v>0</v>
      </c>
      <c r="ED355" s="99">
        <f>SUMIFS('Ajuste Ciclado'!L$5:L$47,'Ajuste Ciclado'!$C$5:$C$47,Balance!ED$4,'Ajuste Ciclado'!$B$5:$B$47,Balance!$B355)</f>
        <v>0</v>
      </c>
      <c r="EE355" s="99">
        <f>SUMIFS('Ajuste Ciclado'!M$5:M$47,'Ajuste Ciclado'!$C$5:$C$47,Balance!EE$4,'Ajuste Ciclado'!$B$5:$B$47,Balance!$B355)</f>
        <v>0</v>
      </c>
      <c r="EF355" s="99">
        <f>SUMIFS('Ajuste Ciclado'!N$5:N$47,'Ajuste Ciclado'!$C$5:$C$47,Balance!EF$4,'Ajuste Ciclado'!$B$5:$B$47,Balance!$B355)</f>
        <v>0</v>
      </c>
      <c r="EG355" s="100">
        <f>SUMIFS('Ajuste Ciclado'!O$5:O$47,'Ajuste Ciclado'!$C$5:$C$47,Balance!EG$4,'Ajuste Ciclado'!$B$5:$B$47,Balance!$B355)</f>
        <v>0</v>
      </c>
      <c r="EH355" s="98">
        <f>SUMIFS('Ajuste Ciclado'!D$5:D$47,'Ajuste Ciclado'!$C$5:$C$47,Balance!EH$4,'Ajuste Ciclado'!$B$5:$B$47,Balance!$B355)</f>
        <v>0</v>
      </c>
      <c r="EI355" s="99">
        <f>SUMIFS('Ajuste Ciclado'!E$5:E$47,'Ajuste Ciclado'!$C$5:$C$47,Balance!EI$4,'Ajuste Ciclado'!$B$5:$B$47,Balance!$B355)</f>
        <v>0</v>
      </c>
      <c r="EJ355" s="99">
        <f>SUMIFS('Ajuste Ciclado'!F$5:F$47,'Ajuste Ciclado'!$C$5:$C$47,Balance!EJ$4,'Ajuste Ciclado'!$B$5:$B$47,Balance!$B355)</f>
        <v>0</v>
      </c>
      <c r="EK355" s="99">
        <f>SUMIFS('Ajuste Ciclado'!G$5:G$47,'Ajuste Ciclado'!$C$5:$C$47,Balance!EK$4,'Ajuste Ciclado'!$B$5:$B$47,Balance!$B355)</f>
        <v>0</v>
      </c>
      <c r="EL355" s="99">
        <f>SUMIFS('Ajuste Ciclado'!H$5:H$47,'Ajuste Ciclado'!$C$5:$C$47,Balance!EL$4,'Ajuste Ciclado'!$B$5:$B$47,Balance!$B355)</f>
        <v>0</v>
      </c>
      <c r="EM355" s="99">
        <f>SUMIFS('Ajuste Ciclado'!I$5:I$47,'Ajuste Ciclado'!$C$5:$C$47,Balance!EM$4,'Ajuste Ciclado'!$B$5:$B$47,Balance!$B355)</f>
        <v>0</v>
      </c>
      <c r="EN355" s="99">
        <f>SUMIFS('Ajuste Ciclado'!J$5:J$47,'Ajuste Ciclado'!$C$5:$C$47,Balance!EN$4,'Ajuste Ciclado'!$B$5:$B$47,Balance!$B355)</f>
        <v>0</v>
      </c>
      <c r="EO355" s="99">
        <f>SUMIFS('Ajuste Ciclado'!K$5:K$47,'Ajuste Ciclado'!$C$5:$C$47,Balance!EO$4,'Ajuste Ciclado'!$B$5:$B$47,Balance!$B355)</f>
        <v>0</v>
      </c>
      <c r="EP355" s="99">
        <f>SUMIFS('Ajuste Ciclado'!L$5:L$47,'Ajuste Ciclado'!$C$5:$C$47,Balance!EP$4,'Ajuste Ciclado'!$B$5:$B$47,Balance!$B355)</f>
        <v>0</v>
      </c>
      <c r="EQ355" s="99">
        <f>SUMIFS('Ajuste Ciclado'!M$5:M$47,'Ajuste Ciclado'!$C$5:$C$47,Balance!EQ$4,'Ajuste Ciclado'!$B$5:$B$47,Balance!$B355)</f>
        <v>0</v>
      </c>
      <c r="ER355" s="99">
        <f>SUMIFS('Ajuste Ciclado'!N$5:N$47,'Ajuste Ciclado'!$C$5:$C$47,Balance!ER$4,'Ajuste Ciclado'!$B$5:$B$47,Balance!$B355)</f>
        <v>0</v>
      </c>
      <c r="ES355" s="100">
        <f>SUMIFS('Ajuste Ciclado'!O$5:O$47,'Ajuste Ciclado'!$C$5:$C$47,Balance!ES$4,'Ajuste Ciclado'!$B$5:$B$47,Balance!$B355)</f>
        <v>0</v>
      </c>
      <c r="ET355" s="84"/>
      <c r="EU355" s="12">
        <f t="shared" si="428"/>
        <v>176954.83147970709</v>
      </c>
      <c r="EV355" s="13">
        <f t="shared" si="393"/>
        <v>152334.8942514784</v>
      </c>
      <c r="EW355" s="13">
        <f t="shared" si="394"/>
        <v>132642.55251034471</v>
      </c>
      <c r="EX355" s="13">
        <f t="shared" si="395"/>
        <v>65240.136345358384</v>
      </c>
      <c r="EY355" s="13">
        <f t="shared" si="396"/>
        <v>4506.7246594157295</v>
      </c>
      <c r="EZ355" s="13">
        <f t="shared" si="397"/>
        <v>0</v>
      </c>
      <c r="FA355" s="13">
        <f t="shared" si="398"/>
        <v>0</v>
      </c>
      <c r="FB355" s="13">
        <f t="shared" si="399"/>
        <v>0</v>
      </c>
      <c r="FC355" s="13">
        <f t="shared" si="400"/>
        <v>31628.398029415959</v>
      </c>
      <c r="FD355" s="13">
        <f t="shared" si="401"/>
        <v>22088.928599200841</v>
      </c>
      <c r="FE355" s="13">
        <f t="shared" si="402"/>
        <v>18129.479049131351</v>
      </c>
      <c r="FF355" s="14">
        <f t="shared" si="403"/>
        <v>17578.329013915329</v>
      </c>
      <c r="FG355" s="12">
        <f t="shared" si="404"/>
        <v>177486.94422862769</v>
      </c>
      <c r="FH355" s="13">
        <f t="shared" si="405"/>
        <v>154609.23114583461</v>
      </c>
      <c r="FI355" s="13">
        <f t="shared" si="406"/>
        <v>134050.0400623834</v>
      </c>
      <c r="FJ355" s="13">
        <f t="shared" si="407"/>
        <v>68540.807176381117</v>
      </c>
      <c r="FK355" s="13">
        <f t="shared" si="408"/>
        <v>4589.610424152519</v>
      </c>
      <c r="FL355" s="13">
        <f t="shared" si="409"/>
        <v>0</v>
      </c>
      <c r="FM355" s="13">
        <f t="shared" si="410"/>
        <v>0</v>
      </c>
      <c r="FN355" s="13">
        <f t="shared" si="411"/>
        <v>0</v>
      </c>
      <c r="FO355" s="13">
        <f t="shared" si="412"/>
        <v>32500.39665597221</v>
      </c>
      <c r="FP355" s="13">
        <f t="shared" si="413"/>
        <v>31934.07725500442</v>
      </c>
      <c r="FQ355" s="13">
        <f t="shared" si="414"/>
        <v>44656.555922903994</v>
      </c>
      <c r="FR355" s="14">
        <f t="shared" si="415"/>
        <v>56797.060866847627</v>
      </c>
      <c r="FS355" s="12">
        <f t="shared" si="416"/>
        <v>177709.30217960829</v>
      </c>
      <c r="FT355" s="13">
        <f t="shared" si="417"/>
        <v>156084.0631916225</v>
      </c>
      <c r="FU355" s="13">
        <f t="shared" si="418"/>
        <v>133626.64692812209</v>
      </c>
      <c r="FV355" s="13">
        <f t="shared" si="419"/>
        <v>67959.143777262332</v>
      </c>
      <c r="FW355" s="13">
        <f t="shared" si="420"/>
        <v>23581.527877743662</v>
      </c>
      <c r="FX355" s="13">
        <f t="shared" si="421"/>
        <v>0</v>
      </c>
      <c r="FY355" s="13">
        <f t="shared" si="422"/>
        <v>0</v>
      </c>
      <c r="FZ355" s="13">
        <f t="shared" si="423"/>
        <v>0</v>
      </c>
      <c r="GA355" s="13">
        <f t="shared" si="424"/>
        <v>0</v>
      </c>
      <c r="GB355" s="13">
        <f t="shared" si="425"/>
        <v>66556.095593649152</v>
      </c>
      <c r="GC355" s="13">
        <f t="shared" si="426"/>
        <v>96536.597259263537</v>
      </c>
      <c r="GD355" s="14">
        <f t="shared" si="427"/>
        <v>99396.829140226415</v>
      </c>
      <c r="GE355" s="84"/>
      <c r="GF355" s="12">
        <f t="shared" si="429"/>
        <v>621104.27393796796</v>
      </c>
      <c r="GG355" s="13">
        <f t="shared" si="429"/>
        <v>705164.7237381076</v>
      </c>
      <c r="GH355" s="14">
        <f t="shared" si="429"/>
        <v>821450.20594749809</v>
      </c>
      <c r="GI355" s="6">
        <f t="shared" si="430"/>
        <v>1</v>
      </c>
      <c r="GJ355" s="12">
        <f t="shared" si="431"/>
        <v>0</v>
      </c>
      <c r="GK355" s="13">
        <f t="shared" si="432"/>
        <v>0</v>
      </c>
      <c r="GL355" s="14">
        <f t="shared" si="433"/>
        <v>0</v>
      </c>
      <c r="GM355" s="84"/>
      <c r="GN355" s="66">
        <f t="shared" si="434"/>
        <v>0</v>
      </c>
      <c r="GO355" s="84"/>
      <c r="GP355" s="63" t="str" cm="1">
        <f t="array" ref="GP355">INDEX($GF$4:$GH$4,1,GI355)</f>
        <v>Sample 1</v>
      </c>
      <c r="GQ355" s="12">
        <f t="shared" si="436"/>
        <v>0</v>
      </c>
      <c r="GR355" s="13">
        <f t="shared" si="436"/>
        <v>0</v>
      </c>
      <c r="GS355" s="14">
        <f t="shared" si="436"/>
        <v>0</v>
      </c>
      <c r="GT355" s="12">
        <f t="shared" si="437"/>
        <v>0</v>
      </c>
      <c r="GU355" s="13">
        <f t="shared" si="437"/>
        <v>0</v>
      </c>
      <c r="GV355" s="14">
        <f t="shared" si="437"/>
        <v>0</v>
      </c>
      <c r="GW355" s="12">
        <f t="shared" si="438"/>
        <v>0</v>
      </c>
      <c r="GX355" s="13">
        <f t="shared" si="438"/>
        <v>0</v>
      </c>
      <c r="GY355" s="14">
        <f t="shared" si="438"/>
        <v>0</v>
      </c>
      <c r="GZ355" s="84" t="str">
        <f t="shared" si="390"/>
        <v>Sample 1</v>
      </c>
      <c r="HA355" s="12">
        <f t="shared" si="435"/>
        <v>0</v>
      </c>
      <c r="HB355" s="13">
        <f t="shared" si="435"/>
        <v>0</v>
      </c>
      <c r="HC355" s="14">
        <f t="shared" si="435"/>
        <v>0</v>
      </c>
      <c r="HD355" s="6">
        <f t="shared" si="391"/>
        <v>0</v>
      </c>
      <c r="HE355" s="84" t="str">
        <f t="shared" si="392"/>
        <v>Ok</v>
      </c>
    </row>
    <row r="356" spans="2:213" hidden="1" x14ac:dyDescent="0.3">
      <c r="B356" s="84" t="s">
        <v>145</v>
      </c>
      <c r="C356" s="12">
        <f>SUMIFS(Inyecciones!$E$2:$E$14185,Inyecciones!$A$2:$A$14185,Balance!C$4,Inyecciones!$B$2:$B$14185,Balance!$B356,Inyecciones!$C$2:$C$14185,Balance!C$5)</f>
        <v>15076.80547025484</v>
      </c>
      <c r="D356" s="13">
        <f>SUMIFS(Inyecciones!$E$2:$E$14185,Inyecciones!$A$2:$A$14185,Balance!D$4,Inyecciones!$B$2:$B$14185,Balance!$B356,Inyecciones!$C$2:$C$14185,Balance!D$5)</f>
        <v>12061.09641787548</v>
      </c>
      <c r="E356" s="13">
        <f>SUMIFS(Inyecciones!$E$2:$E$14185,Inyecciones!$A$2:$A$14185,Balance!E$4,Inyecciones!$B$2:$B$14185,Balance!$B356,Inyecciones!$C$2:$C$14185,Balance!E$5)</f>
        <v>21381.585411829259</v>
      </c>
      <c r="F356" s="13">
        <f>SUMIFS(Inyecciones!$E$2:$E$14185,Inyecciones!$A$2:$A$14185,Balance!F$4,Inyecciones!$B$2:$B$14185,Balance!$B356,Inyecciones!$C$2:$C$14185,Balance!F$5)</f>
        <v>17142.29760708956</v>
      </c>
      <c r="G356" s="13">
        <f>SUMIFS(Inyecciones!$E$2:$E$14185,Inyecciones!$A$2:$A$14185,Balance!G$4,Inyecciones!$B$2:$B$14185,Balance!$B356,Inyecciones!$C$2:$C$14185,Balance!G$5)</f>
        <v>16518.10411536846</v>
      </c>
      <c r="H356" s="13">
        <f>SUMIFS(Inyecciones!$E$2:$E$14185,Inyecciones!$A$2:$A$14185,Balance!H$4,Inyecciones!$B$2:$B$14185,Balance!$B356,Inyecciones!$C$2:$C$14185,Balance!H$5)</f>
        <v>20309.73263610186</v>
      </c>
      <c r="I356" s="13">
        <f>SUMIFS(Inyecciones!$E$2:$E$14185,Inyecciones!$A$2:$A$14185,Balance!I$4,Inyecciones!$B$2:$B$14185,Balance!$B356,Inyecciones!$C$2:$C$14185,Balance!I$5)</f>
        <v>7087.1651609718256</v>
      </c>
      <c r="J356" s="13">
        <f>SUMIFS(Inyecciones!$E$2:$E$14185,Inyecciones!$A$2:$A$14185,Balance!J$4,Inyecciones!$B$2:$B$14185,Balance!$B356,Inyecciones!$C$2:$C$14185,Balance!J$5)</f>
        <v>1957.28727382851</v>
      </c>
      <c r="K356" s="13">
        <f>SUMIFS(Inyecciones!$E$2:$E$14185,Inyecciones!$A$2:$A$14185,Balance!K$4,Inyecciones!$B$2:$B$14185,Balance!$B356,Inyecciones!$C$2:$C$14185,Balance!K$5)</f>
        <v>1723.9356509171939</v>
      </c>
      <c r="L356" s="13">
        <f>SUMIFS(Inyecciones!$E$2:$E$14185,Inyecciones!$A$2:$A$14185,Balance!L$4,Inyecciones!$B$2:$B$14185,Balance!$B356,Inyecciones!$C$2:$C$14185,Balance!L$5)</f>
        <v>1500.5340173182849</v>
      </c>
      <c r="M356" s="13">
        <f>SUMIFS(Inyecciones!$E$2:$E$14185,Inyecciones!$A$2:$A$14185,Balance!M$4,Inyecciones!$B$2:$B$14185,Balance!$B356,Inyecciones!$C$2:$C$14185,Balance!M$5)</f>
        <v>2789.4621164503969</v>
      </c>
      <c r="N356" s="14">
        <f>SUMIFS(Inyecciones!$E$2:$E$14185,Inyecciones!$A$2:$A$14185,Balance!N$4,Inyecciones!$B$2:$B$14185,Balance!$B356,Inyecciones!$C$2:$C$14185,Balance!N$5)</f>
        <v>2929.0465001351481</v>
      </c>
      <c r="O356" s="12">
        <f>SUMIFS(Inyecciones!$E$2:$E$14185,Inyecciones!$A$2:$A$14185,Balance!O$4,Inyecciones!$B$2:$B$14185,Balance!$B356,Inyecciones!$C$2:$C$14185,Balance!O$5)</f>
        <v>15109.74156664037</v>
      </c>
      <c r="P356" s="13">
        <f>SUMIFS(Inyecciones!$E$2:$E$14185,Inyecciones!$A$2:$A$14185,Balance!P$4,Inyecciones!$B$2:$B$14185,Balance!$B356,Inyecciones!$C$2:$C$14185,Balance!P$5)</f>
        <v>12125.05810092074</v>
      </c>
      <c r="Q356" s="13">
        <f>SUMIFS(Inyecciones!$E$2:$E$14185,Inyecciones!$A$2:$A$14185,Balance!Q$4,Inyecciones!$B$2:$B$14185,Balance!$B356,Inyecciones!$C$2:$C$14185,Balance!Q$5)</f>
        <v>21443.429742274391</v>
      </c>
      <c r="R356" s="13">
        <f>SUMIFS(Inyecciones!$E$2:$E$14185,Inyecciones!$A$2:$A$14185,Balance!R$4,Inyecciones!$B$2:$B$14185,Balance!$B356,Inyecciones!$C$2:$C$14185,Balance!R$5)</f>
        <v>17141.607372414721</v>
      </c>
      <c r="S356" s="13">
        <f>SUMIFS(Inyecciones!$E$2:$E$14185,Inyecciones!$A$2:$A$14185,Balance!S$4,Inyecciones!$B$2:$B$14185,Balance!$B356,Inyecciones!$C$2:$C$14185,Balance!S$5)</f>
        <v>16427.62313355982</v>
      </c>
      <c r="T356" s="13">
        <f>SUMIFS(Inyecciones!$E$2:$E$14185,Inyecciones!$A$2:$A$14185,Balance!T$4,Inyecciones!$B$2:$B$14185,Balance!$B356,Inyecciones!$C$2:$C$14185,Balance!T$5)</f>
        <v>20421.460436879868</v>
      </c>
      <c r="U356" s="13">
        <f>SUMIFS(Inyecciones!$E$2:$E$14185,Inyecciones!$A$2:$A$14185,Balance!U$4,Inyecciones!$B$2:$B$14185,Balance!$B356,Inyecciones!$C$2:$C$14185,Balance!U$5)</f>
        <v>7507.7281415258603</v>
      </c>
      <c r="V356" s="13">
        <f>SUMIFS(Inyecciones!$E$2:$E$14185,Inyecciones!$A$2:$A$14185,Balance!V$4,Inyecciones!$B$2:$B$14185,Balance!$B356,Inyecciones!$C$2:$C$14185,Balance!V$5)</f>
        <v>1974.5340818882189</v>
      </c>
      <c r="W356" s="13">
        <f>SUMIFS(Inyecciones!$E$2:$E$14185,Inyecciones!$A$2:$A$14185,Balance!W$4,Inyecciones!$B$2:$B$14185,Balance!$B356,Inyecciones!$C$2:$C$14185,Balance!W$5)</f>
        <v>1728.062824632327</v>
      </c>
      <c r="X356" s="13">
        <f>SUMIFS(Inyecciones!$E$2:$E$14185,Inyecciones!$A$2:$A$14185,Balance!X$4,Inyecciones!$B$2:$B$14185,Balance!$B356,Inyecciones!$C$2:$C$14185,Balance!X$5)</f>
        <v>1712.976951194865</v>
      </c>
      <c r="Y356" s="13">
        <f>SUMIFS(Inyecciones!$E$2:$E$14185,Inyecciones!$A$2:$A$14185,Balance!Y$4,Inyecciones!$B$2:$B$14185,Balance!$B356,Inyecciones!$C$2:$C$14185,Balance!Y$5)</f>
        <v>2852.2588746088691</v>
      </c>
      <c r="Z356" s="14">
        <f>SUMIFS(Inyecciones!$E$2:$E$14185,Inyecciones!$A$2:$A$14185,Balance!Z$4,Inyecciones!$B$2:$B$14185,Balance!$B356,Inyecciones!$C$2:$C$14185,Balance!Z$5)</f>
        <v>3436.3899751156032</v>
      </c>
      <c r="AA356" s="12">
        <f>SUMIFS(Inyecciones!$E$2:$E$14185,Inyecciones!$A$2:$A$14185,Balance!AA$4,Inyecciones!$B$2:$B$14185,Balance!$B356,Inyecciones!$C$2:$C$14185,Balance!AA$5)</f>
        <v>15106.655982071559</v>
      </c>
      <c r="AB356" s="13">
        <f>SUMIFS(Inyecciones!$E$2:$E$14185,Inyecciones!$A$2:$A$14185,Balance!AB$4,Inyecciones!$B$2:$B$14185,Balance!$B356,Inyecciones!$C$2:$C$14185,Balance!AB$5)</f>
        <v>12095.01263216748</v>
      </c>
      <c r="AC356" s="13">
        <f>SUMIFS(Inyecciones!$E$2:$E$14185,Inyecciones!$A$2:$A$14185,Balance!AC$4,Inyecciones!$B$2:$B$14185,Balance!$B356,Inyecciones!$C$2:$C$14185,Balance!AC$5)</f>
        <v>21398.007840258972</v>
      </c>
      <c r="AD356" s="13">
        <f>SUMIFS(Inyecciones!$E$2:$E$14185,Inyecciones!$A$2:$A$14185,Balance!AD$4,Inyecciones!$B$2:$B$14185,Balance!$B356,Inyecciones!$C$2:$C$14185,Balance!AD$5)</f>
        <v>17096.591941737599</v>
      </c>
      <c r="AE356" s="13">
        <f>SUMIFS(Inyecciones!$E$2:$E$14185,Inyecciones!$A$2:$A$14185,Balance!AE$4,Inyecciones!$B$2:$B$14185,Balance!$B356,Inyecciones!$C$2:$C$14185,Balance!AE$5)</f>
        <v>16592.55279776864</v>
      </c>
      <c r="AF356" s="13">
        <f>SUMIFS(Inyecciones!$E$2:$E$14185,Inyecciones!$A$2:$A$14185,Balance!AF$4,Inyecciones!$B$2:$B$14185,Balance!$B356,Inyecciones!$C$2:$C$14185,Balance!AF$5)</f>
        <v>21368.03967335125</v>
      </c>
      <c r="AG356" s="13">
        <f>SUMIFS(Inyecciones!$E$2:$E$14185,Inyecciones!$A$2:$A$14185,Balance!AG$4,Inyecciones!$B$2:$B$14185,Balance!$B356,Inyecciones!$C$2:$C$14185,Balance!AG$5)</f>
        <v>7807.8357804351526</v>
      </c>
      <c r="AH356" s="13">
        <f>SUMIFS(Inyecciones!$E$2:$E$14185,Inyecciones!$A$2:$A$14185,Balance!AH$4,Inyecciones!$B$2:$B$14185,Balance!$B356,Inyecciones!$C$2:$C$14185,Balance!AH$5)</f>
        <v>2003.1761816192311</v>
      </c>
      <c r="AI356" s="13">
        <f>SUMIFS(Inyecciones!$E$2:$E$14185,Inyecciones!$A$2:$A$14185,Balance!AI$4,Inyecciones!$B$2:$B$14185,Balance!$B356,Inyecciones!$C$2:$C$14185,Balance!AI$5)</f>
        <v>1787.5625261839691</v>
      </c>
      <c r="AJ356" s="13">
        <f>SUMIFS(Inyecciones!$E$2:$E$14185,Inyecciones!$A$2:$A$14185,Balance!AJ$4,Inyecciones!$B$2:$B$14185,Balance!$B356,Inyecciones!$C$2:$C$14185,Balance!AJ$5)</f>
        <v>2128.087715107954</v>
      </c>
      <c r="AK356" s="13">
        <f>SUMIFS(Inyecciones!$E$2:$E$14185,Inyecciones!$A$2:$A$14185,Balance!AK$4,Inyecciones!$B$2:$B$14185,Balance!$B356,Inyecciones!$C$2:$C$14185,Balance!AK$5)</f>
        <v>2894.4577967118248</v>
      </c>
      <c r="AL356" s="14">
        <f>SUMIFS(Inyecciones!$E$2:$E$14185,Inyecciones!$A$2:$A$14185,Balance!AL$4,Inyecciones!$B$2:$B$14185,Balance!$B356,Inyecciones!$C$2:$C$14185,Balance!AL$5)</f>
        <v>3616.7082827353161</v>
      </c>
      <c r="AM356" s="13"/>
      <c r="AN356" s="12">
        <f>SUMIFS('Retiro Mensual'!$E$2:$E$2629,'Retiro Mensual'!$A$2:$A$2629,AN$4,'Retiro Mensual'!$B$2:$B$2629,$B356,'Retiro Mensual'!$C$2:$C$2629,AN$5)</f>
        <v>0</v>
      </c>
      <c r="AO356" s="13">
        <f>SUMIFS('Retiro Mensual'!$E$2:$E$2629,'Retiro Mensual'!$A$2:$A$2629,AO$4,'Retiro Mensual'!$B$2:$B$2629,$B356,'Retiro Mensual'!$C$2:$C$2629,AO$5)</f>
        <v>0</v>
      </c>
      <c r="AP356" s="13">
        <f>SUMIFS('Retiro Mensual'!$E$2:$E$2629,'Retiro Mensual'!$A$2:$A$2629,AP$4,'Retiro Mensual'!$B$2:$B$2629,$B356,'Retiro Mensual'!$C$2:$C$2629,AP$5)</f>
        <v>0</v>
      </c>
      <c r="AQ356" s="13">
        <f>SUMIFS('Retiro Mensual'!$E$2:$E$2629,'Retiro Mensual'!$A$2:$A$2629,AQ$4,'Retiro Mensual'!$B$2:$B$2629,$B356,'Retiro Mensual'!$C$2:$C$2629,AQ$5)</f>
        <v>0</v>
      </c>
      <c r="AR356" s="13">
        <f>SUMIFS('Retiro Mensual'!$E$2:$E$2629,'Retiro Mensual'!$A$2:$A$2629,AR$4,'Retiro Mensual'!$B$2:$B$2629,$B356,'Retiro Mensual'!$C$2:$C$2629,AR$5)</f>
        <v>0</v>
      </c>
      <c r="AS356" s="13">
        <f>SUMIFS('Retiro Mensual'!$E$2:$E$2629,'Retiro Mensual'!$A$2:$A$2629,AS$4,'Retiro Mensual'!$B$2:$B$2629,$B356,'Retiro Mensual'!$C$2:$C$2629,AS$5)</f>
        <v>0</v>
      </c>
      <c r="AT356" s="13">
        <f>SUMIFS('Retiro Mensual'!$E$2:$E$2629,'Retiro Mensual'!$A$2:$A$2629,AT$4,'Retiro Mensual'!$B$2:$B$2629,$B356,'Retiro Mensual'!$C$2:$C$2629,AT$5)</f>
        <v>0</v>
      </c>
      <c r="AU356" s="13">
        <f>SUMIFS('Retiro Mensual'!$E$2:$E$2629,'Retiro Mensual'!$A$2:$A$2629,AU$4,'Retiro Mensual'!$B$2:$B$2629,$B356,'Retiro Mensual'!$C$2:$C$2629,AU$5)</f>
        <v>0</v>
      </c>
      <c r="AV356" s="13">
        <f>SUMIFS('Retiro Mensual'!$E$2:$E$2629,'Retiro Mensual'!$A$2:$A$2629,AV$4,'Retiro Mensual'!$B$2:$B$2629,$B356,'Retiro Mensual'!$C$2:$C$2629,AV$5)</f>
        <v>0</v>
      </c>
      <c r="AW356" s="13">
        <f>SUMIFS('Retiro Mensual'!$E$2:$E$2629,'Retiro Mensual'!$A$2:$A$2629,AW$4,'Retiro Mensual'!$B$2:$B$2629,$B356,'Retiro Mensual'!$C$2:$C$2629,AW$5)</f>
        <v>0</v>
      </c>
      <c r="AX356" s="13">
        <f>SUMIFS('Retiro Mensual'!$E$2:$E$2629,'Retiro Mensual'!$A$2:$A$2629,AX$4,'Retiro Mensual'!$B$2:$B$2629,$B356,'Retiro Mensual'!$C$2:$C$2629,AX$5)</f>
        <v>0</v>
      </c>
      <c r="AY356" s="14">
        <f>SUMIFS('Retiro Mensual'!$E$2:$E$2629,'Retiro Mensual'!$A$2:$A$2629,AY$4,'Retiro Mensual'!$B$2:$B$2629,$B356,'Retiro Mensual'!$C$2:$C$2629,AY$5)</f>
        <v>0</v>
      </c>
      <c r="AZ356" s="12">
        <f>SUMIFS('Retiro Mensual'!$E$2:$E$2629,'Retiro Mensual'!$A$2:$A$2629,AZ$4,'Retiro Mensual'!$B$2:$B$2629,$B356,'Retiro Mensual'!$C$2:$C$2629,AZ$5)</f>
        <v>0</v>
      </c>
      <c r="BA356" s="13">
        <f>SUMIFS('Retiro Mensual'!$E$2:$E$2629,'Retiro Mensual'!$A$2:$A$2629,BA$4,'Retiro Mensual'!$B$2:$B$2629,$B356,'Retiro Mensual'!$C$2:$C$2629,BA$5)</f>
        <v>0</v>
      </c>
      <c r="BB356" s="13">
        <f>SUMIFS('Retiro Mensual'!$E$2:$E$2629,'Retiro Mensual'!$A$2:$A$2629,BB$4,'Retiro Mensual'!$B$2:$B$2629,$B356,'Retiro Mensual'!$C$2:$C$2629,BB$5)</f>
        <v>0</v>
      </c>
      <c r="BC356" s="13">
        <f>SUMIFS('Retiro Mensual'!$E$2:$E$2629,'Retiro Mensual'!$A$2:$A$2629,BC$4,'Retiro Mensual'!$B$2:$B$2629,$B356,'Retiro Mensual'!$C$2:$C$2629,BC$5)</f>
        <v>0</v>
      </c>
      <c r="BD356" s="13">
        <f>SUMIFS('Retiro Mensual'!$E$2:$E$2629,'Retiro Mensual'!$A$2:$A$2629,BD$4,'Retiro Mensual'!$B$2:$B$2629,$B356,'Retiro Mensual'!$C$2:$C$2629,BD$5)</f>
        <v>0</v>
      </c>
      <c r="BE356" s="13">
        <f>SUMIFS('Retiro Mensual'!$E$2:$E$2629,'Retiro Mensual'!$A$2:$A$2629,BE$4,'Retiro Mensual'!$B$2:$B$2629,$B356,'Retiro Mensual'!$C$2:$C$2629,BE$5)</f>
        <v>0</v>
      </c>
      <c r="BF356" s="13">
        <f>SUMIFS('Retiro Mensual'!$E$2:$E$2629,'Retiro Mensual'!$A$2:$A$2629,BF$4,'Retiro Mensual'!$B$2:$B$2629,$B356,'Retiro Mensual'!$C$2:$C$2629,BF$5)</f>
        <v>0</v>
      </c>
      <c r="BG356" s="13">
        <f>SUMIFS('Retiro Mensual'!$E$2:$E$2629,'Retiro Mensual'!$A$2:$A$2629,BG$4,'Retiro Mensual'!$B$2:$B$2629,$B356,'Retiro Mensual'!$C$2:$C$2629,BG$5)</f>
        <v>0</v>
      </c>
      <c r="BH356" s="13">
        <f>SUMIFS('Retiro Mensual'!$E$2:$E$2629,'Retiro Mensual'!$A$2:$A$2629,BH$4,'Retiro Mensual'!$B$2:$B$2629,$B356,'Retiro Mensual'!$C$2:$C$2629,BH$5)</f>
        <v>0</v>
      </c>
      <c r="BI356" s="13">
        <f>SUMIFS('Retiro Mensual'!$E$2:$E$2629,'Retiro Mensual'!$A$2:$A$2629,BI$4,'Retiro Mensual'!$B$2:$B$2629,$B356,'Retiro Mensual'!$C$2:$C$2629,BI$5)</f>
        <v>0</v>
      </c>
      <c r="BJ356" s="13">
        <f>SUMIFS('Retiro Mensual'!$E$2:$E$2629,'Retiro Mensual'!$A$2:$A$2629,BJ$4,'Retiro Mensual'!$B$2:$B$2629,$B356,'Retiro Mensual'!$C$2:$C$2629,BJ$5)</f>
        <v>0</v>
      </c>
      <c r="BK356" s="14">
        <f>SUMIFS('Retiro Mensual'!$E$2:$E$2629,'Retiro Mensual'!$A$2:$A$2629,BK$4,'Retiro Mensual'!$B$2:$B$2629,$B356,'Retiro Mensual'!$C$2:$C$2629,BK$5)</f>
        <v>0</v>
      </c>
      <c r="BL356" s="12">
        <f>SUMIFS('Retiro Mensual'!$E$2:$E$2629,'Retiro Mensual'!$A$2:$A$2629,BL$4,'Retiro Mensual'!$B$2:$B$2629,$B356,'Retiro Mensual'!$C$2:$C$2629,BL$5)</f>
        <v>0</v>
      </c>
      <c r="BM356" s="13">
        <f>SUMIFS('Retiro Mensual'!$E$2:$E$2629,'Retiro Mensual'!$A$2:$A$2629,BM$4,'Retiro Mensual'!$B$2:$B$2629,$B356,'Retiro Mensual'!$C$2:$C$2629,BM$5)</f>
        <v>0</v>
      </c>
      <c r="BN356" s="13">
        <f>SUMIFS('Retiro Mensual'!$E$2:$E$2629,'Retiro Mensual'!$A$2:$A$2629,BN$4,'Retiro Mensual'!$B$2:$B$2629,$B356,'Retiro Mensual'!$C$2:$C$2629,BN$5)</f>
        <v>0</v>
      </c>
      <c r="BO356" s="13">
        <f>SUMIFS('Retiro Mensual'!$E$2:$E$2629,'Retiro Mensual'!$A$2:$A$2629,BO$4,'Retiro Mensual'!$B$2:$B$2629,$B356,'Retiro Mensual'!$C$2:$C$2629,BO$5)</f>
        <v>0</v>
      </c>
      <c r="BP356" s="13">
        <f>SUMIFS('Retiro Mensual'!$E$2:$E$2629,'Retiro Mensual'!$A$2:$A$2629,BP$4,'Retiro Mensual'!$B$2:$B$2629,$B356,'Retiro Mensual'!$C$2:$C$2629,BP$5)</f>
        <v>0</v>
      </c>
      <c r="BQ356" s="13">
        <f>SUMIFS('Retiro Mensual'!$E$2:$E$2629,'Retiro Mensual'!$A$2:$A$2629,BQ$4,'Retiro Mensual'!$B$2:$B$2629,$B356,'Retiro Mensual'!$C$2:$C$2629,BQ$5)</f>
        <v>0</v>
      </c>
      <c r="BR356" s="13">
        <f>SUMIFS('Retiro Mensual'!$E$2:$E$2629,'Retiro Mensual'!$A$2:$A$2629,BR$4,'Retiro Mensual'!$B$2:$B$2629,$B356,'Retiro Mensual'!$C$2:$C$2629,BR$5)</f>
        <v>0</v>
      </c>
      <c r="BS356" s="13">
        <f>SUMIFS('Retiro Mensual'!$E$2:$E$2629,'Retiro Mensual'!$A$2:$A$2629,BS$4,'Retiro Mensual'!$B$2:$B$2629,$B356,'Retiro Mensual'!$C$2:$C$2629,BS$5)</f>
        <v>0</v>
      </c>
      <c r="BT356" s="13">
        <f>SUMIFS('Retiro Mensual'!$E$2:$E$2629,'Retiro Mensual'!$A$2:$A$2629,BT$4,'Retiro Mensual'!$B$2:$B$2629,$B356,'Retiro Mensual'!$C$2:$C$2629,BT$5)</f>
        <v>0</v>
      </c>
      <c r="BU356" s="13">
        <f>SUMIFS('Retiro Mensual'!$E$2:$E$2629,'Retiro Mensual'!$A$2:$A$2629,BU$4,'Retiro Mensual'!$B$2:$B$2629,$B356,'Retiro Mensual'!$C$2:$C$2629,BU$5)</f>
        <v>0</v>
      </c>
      <c r="BV356" s="13">
        <f>SUMIFS('Retiro Mensual'!$E$2:$E$2629,'Retiro Mensual'!$A$2:$A$2629,BV$4,'Retiro Mensual'!$B$2:$B$2629,$B356,'Retiro Mensual'!$C$2:$C$2629,BV$5)</f>
        <v>0</v>
      </c>
      <c r="BW356" s="14">
        <f>SUMIFS('Retiro Mensual'!$E$2:$E$2629,'Retiro Mensual'!$A$2:$A$2629,BW$4,'Retiro Mensual'!$B$2:$B$2629,$B356,'Retiro Mensual'!$C$2:$C$2629,BW$5)</f>
        <v>0</v>
      </c>
      <c r="BX356" s="13"/>
      <c r="BY356" s="12">
        <f>SUMIFS('Compra Ventas'!$E$2:$E$2700,'Compra Ventas'!$A$2:$A$2700,BY$4,'Compra Ventas'!$B$2:$B$2700,$B356,'Compra Ventas'!$C$2:$C$2700,BY$5)</f>
        <v>0</v>
      </c>
      <c r="BZ356" s="13">
        <f>SUMIFS('Compra Ventas'!$E$2:$E$2700,'Compra Ventas'!$A$2:$A$2700,BZ$4,'Compra Ventas'!$B$2:$B$2700,$B356,'Compra Ventas'!$C$2:$C$2700,BZ$5)</f>
        <v>0</v>
      </c>
      <c r="CA356" s="13">
        <f>SUMIFS('Compra Ventas'!$E$2:$E$2700,'Compra Ventas'!$A$2:$A$2700,CA$4,'Compra Ventas'!$B$2:$B$2700,$B356,'Compra Ventas'!$C$2:$C$2700,CA$5)</f>
        <v>0</v>
      </c>
      <c r="CB356" s="13">
        <f>SUMIFS('Compra Ventas'!$E$2:$E$2700,'Compra Ventas'!$A$2:$A$2700,CB$4,'Compra Ventas'!$B$2:$B$2700,$B356,'Compra Ventas'!$C$2:$C$2700,CB$5)</f>
        <v>0</v>
      </c>
      <c r="CC356" s="13">
        <f>SUMIFS('Compra Ventas'!$E$2:$E$2700,'Compra Ventas'!$A$2:$A$2700,CC$4,'Compra Ventas'!$B$2:$B$2700,$B356,'Compra Ventas'!$C$2:$C$2700,CC$5)</f>
        <v>0</v>
      </c>
      <c r="CD356" s="13">
        <f>SUMIFS('Compra Ventas'!$E$2:$E$2700,'Compra Ventas'!$A$2:$A$2700,CD$4,'Compra Ventas'!$B$2:$B$2700,$B356,'Compra Ventas'!$C$2:$C$2700,CD$5)</f>
        <v>0</v>
      </c>
      <c r="CE356" s="13">
        <f>SUMIFS('Compra Ventas'!$E$2:$E$2700,'Compra Ventas'!$A$2:$A$2700,CE$4,'Compra Ventas'!$B$2:$B$2700,$B356,'Compra Ventas'!$C$2:$C$2700,CE$5)</f>
        <v>0</v>
      </c>
      <c r="CF356" s="13">
        <f>SUMIFS('Compra Ventas'!$E$2:$E$2700,'Compra Ventas'!$A$2:$A$2700,CF$4,'Compra Ventas'!$B$2:$B$2700,$B356,'Compra Ventas'!$C$2:$C$2700,CF$5)</f>
        <v>0</v>
      </c>
      <c r="CG356" s="13">
        <f>SUMIFS('Compra Ventas'!$E$2:$E$2700,'Compra Ventas'!$A$2:$A$2700,CG$4,'Compra Ventas'!$B$2:$B$2700,$B356,'Compra Ventas'!$C$2:$C$2700,CG$5)</f>
        <v>0</v>
      </c>
      <c r="CH356" s="13">
        <f>SUMIFS('Compra Ventas'!$E$2:$E$2700,'Compra Ventas'!$A$2:$A$2700,CH$4,'Compra Ventas'!$B$2:$B$2700,$B356,'Compra Ventas'!$C$2:$C$2700,CH$5)</f>
        <v>0</v>
      </c>
      <c r="CI356" s="13">
        <f>SUMIFS('Compra Ventas'!$E$2:$E$2700,'Compra Ventas'!$A$2:$A$2700,CI$4,'Compra Ventas'!$B$2:$B$2700,$B356,'Compra Ventas'!$C$2:$C$2700,CI$5)</f>
        <v>0</v>
      </c>
      <c r="CJ356" s="14">
        <f>SUMIFS('Compra Ventas'!$E$2:$E$2700,'Compra Ventas'!$A$2:$A$2700,CJ$4,'Compra Ventas'!$B$2:$B$2700,$B356,'Compra Ventas'!$C$2:$C$2700,CJ$5)</f>
        <v>0</v>
      </c>
      <c r="CK356" s="12">
        <f>SUMIFS('Compra Ventas'!$E$2:$E$2700,'Compra Ventas'!$A$2:$A$2700,CK$4,'Compra Ventas'!$B$2:$B$2700,$B356,'Compra Ventas'!$C$2:$C$2700,CK$5)</f>
        <v>0</v>
      </c>
      <c r="CL356" s="13">
        <f>SUMIFS('Compra Ventas'!$E$2:$E$2700,'Compra Ventas'!$A$2:$A$2700,CL$4,'Compra Ventas'!$B$2:$B$2700,$B356,'Compra Ventas'!$C$2:$C$2700,CL$5)</f>
        <v>0</v>
      </c>
      <c r="CM356" s="13">
        <f>SUMIFS('Compra Ventas'!$E$2:$E$2700,'Compra Ventas'!$A$2:$A$2700,CM$4,'Compra Ventas'!$B$2:$B$2700,$B356,'Compra Ventas'!$C$2:$C$2700,CM$5)</f>
        <v>0</v>
      </c>
      <c r="CN356" s="13">
        <f>SUMIFS('Compra Ventas'!$E$2:$E$2700,'Compra Ventas'!$A$2:$A$2700,CN$4,'Compra Ventas'!$B$2:$B$2700,$B356,'Compra Ventas'!$C$2:$C$2700,CN$5)</f>
        <v>0</v>
      </c>
      <c r="CO356" s="13">
        <f>SUMIFS('Compra Ventas'!$E$2:$E$2700,'Compra Ventas'!$A$2:$A$2700,CO$4,'Compra Ventas'!$B$2:$B$2700,$B356,'Compra Ventas'!$C$2:$C$2700,CO$5)</f>
        <v>0</v>
      </c>
      <c r="CP356" s="13">
        <f>SUMIFS('Compra Ventas'!$E$2:$E$2700,'Compra Ventas'!$A$2:$A$2700,CP$4,'Compra Ventas'!$B$2:$B$2700,$B356,'Compra Ventas'!$C$2:$C$2700,CP$5)</f>
        <v>0</v>
      </c>
      <c r="CQ356" s="13">
        <f>SUMIFS('Compra Ventas'!$E$2:$E$2700,'Compra Ventas'!$A$2:$A$2700,CQ$4,'Compra Ventas'!$B$2:$B$2700,$B356,'Compra Ventas'!$C$2:$C$2700,CQ$5)</f>
        <v>0</v>
      </c>
      <c r="CR356" s="13">
        <f>SUMIFS('Compra Ventas'!$E$2:$E$2700,'Compra Ventas'!$A$2:$A$2700,CR$4,'Compra Ventas'!$B$2:$B$2700,$B356,'Compra Ventas'!$C$2:$C$2700,CR$5)</f>
        <v>0</v>
      </c>
      <c r="CS356" s="13">
        <f>SUMIFS('Compra Ventas'!$E$2:$E$2700,'Compra Ventas'!$A$2:$A$2700,CS$4,'Compra Ventas'!$B$2:$B$2700,$B356,'Compra Ventas'!$C$2:$C$2700,CS$5)</f>
        <v>0</v>
      </c>
      <c r="CT356" s="13">
        <f>SUMIFS('Compra Ventas'!$E$2:$E$2700,'Compra Ventas'!$A$2:$A$2700,CT$4,'Compra Ventas'!$B$2:$B$2700,$B356,'Compra Ventas'!$C$2:$C$2700,CT$5)</f>
        <v>0</v>
      </c>
      <c r="CU356" s="13">
        <f>SUMIFS('Compra Ventas'!$E$2:$E$2700,'Compra Ventas'!$A$2:$A$2700,CU$4,'Compra Ventas'!$B$2:$B$2700,$B356,'Compra Ventas'!$C$2:$C$2700,CU$5)</f>
        <v>0</v>
      </c>
      <c r="CV356" s="14">
        <f>SUMIFS('Compra Ventas'!$E$2:$E$2700,'Compra Ventas'!$A$2:$A$2700,CV$4,'Compra Ventas'!$B$2:$B$2700,$B356,'Compra Ventas'!$C$2:$C$2700,CV$5)</f>
        <v>0</v>
      </c>
      <c r="CW356" s="12">
        <f>SUMIFS('Compra Ventas'!$E$2:$E$2700,'Compra Ventas'!$A$2:$A$2700,CW$4,'Compra Ventas'!$B$2:$B$2700,$B356,'Compra Ventas'!$C$2:$C$2700,CW$5)</f>
        <v>0</v>
      </c>
      <c r="CX356" s="13">
        <f>SUMIFS('Compra Ventas'!$E$2:$E$2700,'Compra Ventas'!$A$2:$A$2700,CX$4,'Compra Ventas'!$B$2:$B$2700,$B356,'Compra Ventas'!$C$2:$C$2700,CX$5)</f>
        <v>0</v>
      </c>
      <c r="CY356" s="13">
        <f>SUMIFS('Compra Ventas'!$E$2:$E$2700,'Compra Ventas'!$A$2:$A$2700,CY$4,'Compra Ventas'!$B$2:$B$2700,$B356,'Compra Ventas'!$C$2:$C$2700,CY$5)</f>
        <v>0</v>
      </c>
      <c r="CZ356" s="13">
        <f>SUMIFS('Compra Ventas'!$E$2:$E$2700,'Compra Ventas'!$A$2:$A$2700,CZ$4,'Compra Ventas'!$B$2:$B$2700,$B356,'Compra Ventas'!$C$2:$C$2700,CZ$5)</f>
        <v>0</v>
      </c>
      <c r="DA356" s="13">
        <f>SUMIFS('Compra Ventas'!$E$2:$E$2700,'Compra Ventas'!$A$2:$A$2700,DA$4,'Compra Ventas'!$B$2:$B$2700,$B356,'Compra Ventas'!$C$2:$C$2700,DA$5)</f>
        <v>0</v>
      </c>
      <c r="DB356" s="13">
        <f>SUMIFS('Compra Ventas'!$E$2:$E$2700,'Compra Ventas'!$A$2:$A$2700,DB$4,'Compra Ventas'!$B$2:$B$2700,$B356,'Compra Ventas'!$C$2:$C$2700,DB$5)</f>
        <v>0</v>
      </c>
      <c r="DC356" s="13">
        <f>SUMIFS('Compra Ventas'!$E$2:$E$2700,'Compra Ventas'!$A$2:$A$2700,DC$4,'Compra Ventas'!$B$2:$B$2700,$B356,'Compra Ventas'!$C$2:$C$2700,DC$5)</f>
        <v>0</v>
      </c>
      <c r="DD356" s="13">
        <f>SUMIFS('Compra Ventas'!$E$2:$E$2700,'Compra Ventas'!$A$2:$A$2700,DD$4,'Compra Ventas'!$B$2:$B$2700,$B356,'Compra Ventas'!$C$2:$C$2700,DD$5)</f>
        <v>0</v>
      </c>
      <c r="DE356" s="13">
        <f>SUMIFS('Compra Ventas'!$E$2:$E$2700,'Compra Ventas'!$A$2:$A$2700,DE$4,'Compra Ventas'!$B$2:$B$2700,$B356,'Compra Ventas'!$C$2:$C$2700,DE$5)</f>
        <v>0</v>
      </c>
      <c r="DF356" s="13">
        <f>SUMIFS('Compra Ventas'!$E$2:$E$2700,'Compra Ventas'!$A$2:$A$2700,DF$4,'Compra Ventas'!$B$2:$B$2700,$B356,'Compra Ventas'!$C$2:$C$2700,DF$5)</f>
        <v>0</v>
      </c>
      <c r="DG356" s="13">
        <f>SUMIFS('Compra Ventas'!$E$2:$E$2700,'Compra Ventas'!$A$2:$A$2700,DG$4,'Compra Ventas'!$B$2:$B$2700,$B356,'Compra Ventas'!$C$2:$C$2700,DG$5)</f>
        <v>0</v>
      </c>
      <c r="DH356" s="14">
        <f>SUMIFS('Compra Ventas'!$E$2:$E$2700,'Compra Ventas'!$A$2:$A$2700,DH$4,'Compra Ventas'!$B$2:$B$2700,$B356,'Compra Ventas'!$C$2:$C$2700,DH$5)</f>
        <v>0</v>
      </c>
      <c r="DI356" s="84"/>
      <c r="DJ356" s="98">
        <f>SUMIFS('Ajuste Ciclado'!D$5:D$47,'Ajuste Ciclado'!$C$5:$C$47,Balance!DJ$4,'Ajuste Ciclado'!$B$5:$B$47,Balance!$B356)</f>
        <v>0</v>
      </c>
      <c r="DK356" s="99">
        <f>SUMIFS('Ajuste Ciclado'!E$5:E$47,'Ajuste Ciclado'!$C$5:$C$47,Balance!DK$4,'Ajuste Ciclado'!$B$5:$B$47,Balance!$B356)</f>
        <v>0</v>
      </c>
      <c r="DL356" s="99">
        <f>SUMIFS('Ajuste Ciclado'!F$5:F$47,'Ajuste Ciclado'!$C$5:$C$47,Balance!DL$4,'Ajuste Ciclado'!$B$5:$B$47,Balance!$B356)</f>
        <v>0</v>
      </c>
      <c r="DM356" s="99">
        <f>SUMIFS('Ajuste Ciclado'!G$5:G$47,'Ajuste Ciclado'!$C$5:$C$47,Balance!DM$4,'Ajuste Ciclado'!$B$5:$B$47,Balance!$B356)</f>
        <v>0</v>
      </c>
      <c r="DN356" s="99">
        <f>SUMIFS('Ajuste Ciclado'!H$5:H$47,'Ajuste Ciclado'!$C$5:$C$47,Balance!DN$4,'Ajuste Ciclado'!$B$5:$B$47,Balance!$B356)</f>
        <v>0</v>
      </c>
      <c r="DO356" s="99">
        <f>SUMIFS('Ajuste Ciclado'!I$5:I$47,'Ajuste Ciclado'!$C$5:$C$47,Balance!DO$4,'Ajuste Ciclado'!$B$5:$B$47,Balance!$B356)</f>
        <v>0</v>
      </c>
      <c r="DP356" s="99">
        <f>SUMIFS('Ajuste Ciclado'!J$5:J$47,'Ajuste Ciclado'!$C$5:$C$47,Balance!DP$4,'Ajuste Ciclado'!$B$5:$B$47,Balance!$B356)</f>
        <v>0</v>
      </c>
      <c r="DQ356" s="99">
        <f>SUMIFS('Ajuste Ciclado'!K$5:K$47,'Ajuste Ciclado'!$C$5:$C$47,Balance!DQ$4,'Ajuste Ciclado'!$B$5:$B$47,Balance!$B356)</f>
        <v>0</v>
      </c>
      <c r="DR356" s="99">
        <f>SUMIFS('Ajuste Ciclado'!L$5:L$47,'Ajuste Ciclado'!$C$5:$C$47,Balance!DR$4,'Ajuste Ciclado'!$B$5:$B$47,Balance!$B356)</f>
        <v>0</v>
      </c>
      <c r="DS356" s="99">
        <f>SUMIFS('Ajuste Ciclado'!M$5:M$47,'Ajuste Ciclado'!$C$5:$C$47,Balance!DS$4,'Ajuste Ciclado'!$B$5:$B$47,Balance!$B356)</f>
        <v>0</v>
      </c>
      <c r="DT356" s="99">
        <f>SUMIFS('Ajuste Ciclado'!N$5:N$47,'Ajuste Ciclado'!$C$5:$C$47,Balance!DT$4,'Ajuste Ciclado'!$B$5:$B$47,Balance!$B356)</f>
        <v>0</v>
      </c>
      <c r="DU356" s="100">
        <f>SUMIFS('Ajuste Ciclado'!O$5:O$47,'Ajuste Ciclado'!$C$5:$C$47,Balance!DU$4,'Ajuste Ciclado'!$B$5:$B$47,Balance!$B356)</f>
        <v>0</v>
      </c>
      <c r="DV356" s="98">
        <f>SUMIFS('Ajuste Ciclado'!D$5:D$47,'Ajuste Ciclado'!$C$5:$C$47,Balance!DV$4,'Ajuste Ciclado'!$B$5:$B$47,Balance!$B356)</f>
        <v>0</v>
      </c>
      <c r="DW356" s="99">
        <f>SUMIFS('Ajuste Ciclado'!E$5:E$47,'Ajuste Ciclado'!$C$5:$C$47,Balance!DW$4,'Ajuste Ciclado'!$B$5:$B$47,Balance!$B356)</f>
        <v>0</v>
      </c>
      <c r="DX356" s="99">
        <f>SUMIFS('Ajuste Ciclado'!F$5:F$47,'Ajuste Ciclado'!$C$5:$C$47,Balance!DX$4,'Ajuste Ciclado'!$B$5:$B$47,Balance!$B356)</f>
        <v>0</v>
      </c>
      <c r="DY356" s="99">
        <f>SUMIFS('Ajuste Ciclado'!G$5:G$47,'Ajuste Ciclado'!$C$5:$C$47,Balance!DY$4,'Ajuste Ciclado'!$B$5:$B$47,Balance!$B356)</f>
        <v>0</v>
      </c>
      <c r="DZ356" s="99">
        <f>SUMIFS('Ajuste Ciclado'!H$5:H$47,'Ajuste Ciclado'!$C$5:$C$47,Balance!DZ$4,'Ajuste Ciclado'!$B$5:$B$47,Balance!$B356)</f>
        <v>0</v>
      </c>
      <c r="EA356" s="99">
        <f>SUMIFS('Ajuste Ciclado'!I$5:I$47,'Ajuste Ciclado'!$C$5:$C$47,Balance!EA$4,'Ajuste Ciclado'!$B$5:$B$47,Balance!$B356)</f>
        <v>0</v>
      </c>
      <c r="EB356" s="99">
        <f>SUMIFS('Ajuste Ciclado'!J$5:J$47,'Ajuste Ciclado'!$C$5:$C$47,Balance!EB$4,'Ajuste Ciclado'!$B$5:$B$47,Balance!$B356)</f>
        <v>0</v>
      </c>
      <c r="EC356" s="99">
        <f>SUMIFS('Ajuste Ciclado'!K$5:K$47,'Ajuste Ciclado'!$C$5:$C$47,Balance!EC$4,'Ajuste Ciclado'!$B$5:$B$47,Balance!$B356)</f>
        <v>0</v>
      </c>
      <c r="ED356" s="99">
        <f>SUMIFS('Ajuste Ciclado'!L$5:L$47,'Ajuste Ciclado'!$C$5:$C$47,Balance!ED$4,'Ajuste Ciclado'!$B$5:$B$47,Balance!$B356)</f>
        <v>0</v>
      </c>
      <c r="EE356" s="99">
        <f>SUMIFS('Ajuste Ciclado'!M$5:M$47,'Ajuste Ciclado'!$C$5:$C$47,Balance!EE$4,'Ajuste Ciclado'!$B$5:$B$47,Balance!$B356)</f>
        <v>0</v>
      </c>
      <c r="EF356" s="99">
        <f>SUMIFS('Ajuste Ciclado'!N$5:N$47,'Ajuste Ciclado'!$C$5:$C$47,Balance!EF$4,'Ajuste Ciclado'!$B$5:$B$47,Balance!$B356)</f>
        <v>0</v>
      </c>
      <c r="EG356" s="100">
        <f>SUMIFS('Ajuste Ciclado'!O$5:O$47,'Ajuste Ciclado'!$C$5:$C$47,Balance!EG$4,'Ajuste Ciclado'!$B$5:$B$47,Balance!$B356)</f>
        <v>0</v>
      </c>
      <c r="EH356" s="98">
        <f>SUMIFS('Ajuste Ciclado'!D$5:D$47,'Ajuste Ciclado'!$C$5:$C$47,Balance!EH$4,'Ajuste Ciclado'!$B$5:$B$47,Balance!$B356)</f>
        <v>0</v>
      </c>
      <c r="EI356" s="99">
        <f>SUMIFS('Ajuste Ciclado'!E$5:E$47,'Ajuste Ciclado'!$C$5:$C$47,Balance!EI$4,'Ajuste Ciclado'!$B$5:$B$47,Balance!$B356)</f>
        <v>0</v>
      </c>
      <c r="EJ356" s="99">
        <f>SUMIFS('Ajuste Ciclado'!F$5:F$47,'Ajuste Ciclado'!$C$5:$C$47,Balance!EJ$4,'Ajuste Ciclado'!$B$5:$B$47,Balance!$B356)</f>
        <v>0</v>
      </c>
      <c r="EK356" s="99">
        <f>SUMIFS('Ajuste Ciclado'!G$5:G$47,'Ajuste Ciclado'!$C$5:$C$47,Balance!EK$4,'Ajuste Ciclado'!$B$5:$B$47,Balance!$B356)</f>
        <v>0</v>
      </c>
      <c r="EL356" s="99">
        <f>SUMIFS('Ajuste Ciclado'!H$5:H$47,'Ajuste Ciclado'!$C$5:$C$47,Balance!EL$4,'Ajuste Ciclado'!$B$5:$B$47,Balance!$B356)</f>
        <v>0</v>
      </c>
      <c r="EM356" s="99">
        <f>SUMIFS('Ajuste Ciclado'!I$5:I$47,'Ajuste Ciclado'!$C$5:$C$47,Balance!EM$4,'Ajuste Ciclado'!$B$5:$B$47,Balance!$B356)</f>
        <v>0</v>
      </c>
      <c r="EN356" s="99">
        <f>SUMIFS('Ajuste Ciclado'!J$5:J$47,'Ajuste Ciclado'!$C$5:$C$47,Balance!EN$4,'Ajuste Ciclado'!$B$5:$B$47,Balance!$B356)</f>
        <v>0</v>
      </c>
      <c r="EO356" s="99">
        <f>SUMIFS('Ajuste Ciclado'!K$5:K$47,'Ajuste Ciclado'!$C$5:$C$47,Balance!EO$4,'Ajuste Ciclado'!$B$5:$B$47,Balance!$B356)</f>
        <v>0</v>
      </c>
      <c r="EP356" s="99">
        <f>SUMIFS('Ajuste Ciclado'!L$5:L$47,'Ajuste Ciclado'!$C$5:$C$47,Balance!EP$4,'Ajuste Ciclado'!$B$5:$B$47,Balance!$B356)</f>
        <v>0</v>
      </c>
      <c r="EQ356" s="99">
        <f>SUMIFS('Ajuste Ciclado'!M$5:M$47,'Ajuste Ciclado'!$C$5:$C$47,Balance!EQ$4,'Ajuste Ciclado'!$B$5:$B$47,Balance!$B356)</f>
        <v>0</v>
      </c>
      <c r="ER356" s="99">
        <f>SUMIFS('Ajuste Ciclado'!N$5:N$47,'Ajuste Ciclado'!$C$5:$C$47,Balance!ER$4,'Ajuste Ciclado'!$B$5:$B$47,Balance!$B356)</f>
        <v>0</v>
      </c>
      <c r="ES356" s="100">
        <f>SUMIFS('Ajuste Ciclado'!O$5:O$47,'Ajuste Ciclado'!$C$5:$C$47,Balance!ES$4,'Ajuste Ciclado'!$B$5:$B$47,Balance!$B356)</f>
        <v>0</v>
      </c>
      <c r="ET356" s="84"/>
      <c r="EU356" s="12">
        <f t="shared" si="428"/>
        <v>15076.80547025484</v>
      </c>
      <c r="EV356" s="13">
        <f t="shared" si="393"/>
        <v>12061.09641787548</v>
      </c>
      <c r="EW356" s="13">
        <f t="shared" si="394"/>
        <v>21381.585411829259</v>
      </c>
      <c r="EX356" s="13">
        <f t="shared" si="395"/>
        <v>17142.29760708956</v>
      </c>
      <c r="EY356" s="13">
        <f t="shared" si="396"/>
        <v>16518.10411536846</v>
      </c>
      <c r="EZ356" s="13">
        <f t="shared" si="397"/>
        <v>20309.73263610186</v>
      </c>
      <c r="FA356" s="13">
        <f t="shared" si="398"/>
        <v>7087.1651609718256</v>
      </c>
      <c r="FB356" s="13">
        <f t="shared" si="399"/>
        <v>1957.28727382851</v>
      </c>
      <c r="FC356" s="13">
        <f t="shared" si="400"/>
        <v>1723.9356509171939</v>
      </c>
      <c r="FD356" s="13">
        <f t="shared" si="401"/>
        <v>1500.5340173182849</v>
      </c>
      <c r="FE356" s="13">
        <f t="shared" si="402"/>
        <v>2789.4621164503969</v>
      </c>
      <c r="FF356" s="14">
        <f t="shared" si="403"/>
        <v>2929.0465001351481</v>
      </c>
      <c r="FG356" s="12">
        <f t="shared" si="404"/>
        <v>15109.74156664037</v>
      </c>
      <c r="FH356" s="13">
        <f t="shared" si="405"/>
        <v>12125.05810092074</v>
      </c>
      <c r="FI356" s="13">
        <f t="shared" si="406"/>
        <v>21443.429742274391</v>
      </c>
      <c r="FJ356" s="13">
        <f t="shared" si="407"/>
        <v>17141.607372414721</v>
      </c>
      <c r="FK356" s="13">
        <f t="shared" si="408"/>
        <v>16427.62313355982</v>
      </c>
      <c r="FL356" s="13">
        <f t="shared" si="409"/>
        <v>20421.460436879868</v>
      </c>
      <c r="FM356" s="13">
        <f t="shared" si="410"/>
        <v>7507.7281415258603</v>
      </c>
      <c r="FN356" s="13">
        <f t="shared" si="411"/>
        <v>1974.5340818882189</v>
      </c>
      <c r="FO356" s="13">
        <f t="shared" si="412"/>
        <v>1728.062824632327</v>
      </c>
      <c r="FP356" s="13">
        <f t="shared" si="413"/>
        <v>1712.976951194865</v>
      </c>
      <c r="FQ356" s="13">
        <f t="shared" si="414"/>
        <v>2852.2588746088691</v>
      </c>
      <c r="FR356" s="14">
        <f t="shared" si="415"/>
        <v>3436.3899751156032</v>
      </c>
      <c r="FS356" s="12">
        <f t="shared" si="416"/>
        <v>15106.655982071559</v>
      </c>
      <c r="FT356" s="13">
        <f t="shared" si="417"/>
        <v>12095.01263216748</v>
      </c>
      <c r="FU356" s="13">
        <f t="shared" si="418"/>
        <v>21398.007840258972</v>
      </c>
      <c r="FV356" s="13">
        <f t="shared" si="419"/>
        <v>17096.591941737599</v>
      </c>
      <c r="FW356" s="13">
        <f t="shared" si="420"/>
        <v>16592.55279776864</v>
      </c>
      <c r="FX356" s="13">
        <f t="shared" si="421"/>
        <v>21368.03967335125</v>
      </c>
      <c r="FY356" s="13">
        <f t="shared" si="422"/>
        <v>7807.8357804351526</v>
      </c>
      <c r="FZ356" s="13">
        <f t="shared" si="423"/>
        <v>2003.1761816192311</v>
      </c>
      <c r="GA356" s="13">
        <f t="shared" si="424"/>
        <v>1787.5625261839691</v>
      </c>
      <c r="GB356" s="13">
        <f t="shared" si="425"/>
        <v>2128.087715107954</v>
      </c>
      <c r="GC356" s="13">
        <f t="shared" si="426"/>
        <v>2894.4577967118248</v>
      </c>
      <c r="GD356" s="14">
        <f t="shared" si="427"/>
        <v>3616.7082827353161</v>
      </c>
      <c r="GE356" s="84"/>
      <c r="GF356" s="12">
        <f t="shared" si="429"/>
        <v>120477.05237814083</v>
      </c>
      <c r="GG356" s="13">
        <f t="shared" si="429"/>
        <v>121880.87120165568</v>
      </c>
      <c r="GH356" s="14">
        <f t="shared" si="429"/>
        <v>123894.68915014894</v>
      </c>
      <c r="GI356" s="6">
        <f t="shared" si="430"/>
        <v>1</v>
      </c>
      <c r="GJ356" s="12">
        <f t="shared" si="431"/>
        <v>0</v>
      </c>
      <c r="GK356" s="13">
        <f t="shared" si="432"/>
        <v>0</v>
      </c>
      <c r="GL356" s="14">
        <f t="shared" si="433"/>
        <v>0</v>
      </c>
      <c r="GM356" s="84"/>
      <c r="GN356" s="66">
        <f t="shared" si="434"/>
        <v>0</v>
      </c>
      <c r="GO356" s="84"/>
      <c r="GP356" s="63" t="str" cm="1">
        <f t="array" ref="GP356">INDEX($GF$4:$GH$4,1,GI356)</f>
        <v>Sample 1</v>
      </c>
      <c r="GQ356" s="12">
        <f t="shared" si="436"/>
        <v>1500.5340173182849</v>
      </c>
      <c r="GR356" s="13">
        <f t="shared" si="436"/>
        <v>1723.9356509171939</v>
      </c>
      <c r="GS356" s="14">
        <f t="shared" si="436"/>
        <v>1957.28727382851</v>
      </c>
      <c r="GT356" s="12">
        <f t="shared" si="437"/>
        <v>1712.976951194865</v>
      </c>
      <c r="GU356" s="13">
        <f t="shared" si="437"/>
        <v>1728.062824632327</v>
      </c>
      <c r="GV356" s="14">
        <f t="shared" si="437"/>
        <v>1974.5340818882189</v>
      </c>
      <c r="GW356" s="12">
        <f t="shared" si="438"/>
        <v>1787.5625261839691</v>
      </c>
      <c r="GX356" s="13">
        <f t="shared" si="438"/>
        <v>2003.1761816192311</v>
      </c>
      <c r="GY356" s="14">
        <f t="shared" si="438"/>
        <v>2128.087715107954</v>
      </c>
      <c r="GZ356" s="84" t="str">
        <f t="shared" si="390"/>
        <v>Sample 1</v>
      </c>
      <c r="HA356" s="12">
        <f t="shared" si="435"/>
        <v>0</v>
      </c>
      <c r="HB356" s="13">
        <f t="shared" si="435"/>
        <v>0</v>
      </c>
      <c r="HC356" s="14">
        <f t="shared" si="435"/>
        <v>0</v>
      </c>
      <c r="HD356" s="6">
        <f t="shared" si="391"/>
        <v>0</v>
      </c>
      <c r="HE356" s="84" t="str">
        <f t="shared" si="392"/>
        <v>Ok</v>
      </c>
    </row>
    <row r="357" spans="2:213" x14ac:dyDescent="0.3">
      <c r="B357" s="84" t="s">
        <v>67</v>
      </c>
      <c r="C357" s="12">
        <f>SUMIFS(Inyecciones!$E$2:$E$14185,Inyecciones!$A$2:$A$14185,Balance!C$4,Inyecciones!$B$2:$B$14185,Balance!$B357,Inyecciones!$C$2:$C$14185,Balance!C$5)</f>
        <v>1449980.22493853</v>
      </c>
      <c r="D357" s="13">
        <f>SUMIFS(Inyecciones!$E$2:$E$14185,Inyecciones!$A$2:$A$14185,Balance!D$4,Inyecciones!$B$2:$B$14185,Balance!$B357,Inyecciones!$C$2:$C$14185,Balance!D$5)</f>
        <v>1017020.310476616</v>
      </c>
      <c r="E357" s="13">
        <f>SUMIFS(Inyecciones!$E$2:$E$14185,Inyecciones!$A$2:$A$14185,Balance!E$4,Inyecciones!$B$2:$B$14185,Balance!$B357,Inyecciones!$C$2:$C$14185,Balance!E$5)</f>
        <v>816347.18478685268</v>
      </c>
      <c r="F357" s="13">
        <f>SUMIFS(Inyecciones!$E$2:$E$14185,Inyecciones!$A$2:$A$14185,Balance!F$4,Inyecciones!$B$2:$B$14185,Balance!$B357,Inyecciones!$C$2:$C$14185,Balance!F$5)</f>
        <v>371735.4212400759</v>
      </c>
      <c r="G357" s="13">
        <f>SUMIFS(Inyecciones!$E$2:$E$14185,Inyecciones!$A$2:$A$14185,Balance!G$4,Inyecciones!$B$2:$B$14185,Balance!$B357,Inyecciones!$C$2:$C$14185,Balance!G$5)</f>
        <v>1588559.931851188</v>
      </c>
      <c r="H357" s="13">
        <f>SUMIFS(Inyecciones!$E$2:$E$14185,Inyecciones!$A$2:$A$14185,Balance!H$4,Inyecciones!$B$2:$B$14185,Balance!$B357,Inyecciones!$C$2:$C$14185,Balance!H$5)</f>
        <v>1945368.4766765391</v>
      </c>
      <c r="I357" s="13">
        <f>SUMIFS(Inyecciones!$E$2:$E$14185,Inyecciones!$A$2:$A$14185,Balance!I$4,Inyecciones!$B$2:$B$14185,Balance!$B357,Inyecciones!$C$2:$C$14185,Balance!I$5)</f>
        <v>2122300.444886344</v>
      </c>
      <c r="J357" s="13">
        <f>SUMIFS(Inyecciones!$E$2:$E$14185,Inyecciones!$A$2:$A$14185,Balance!J$4,Inyecciones!$B$2:$B$14185,Balance!$B357,Inyecciones!$C$2:$C$14185,Balance!J$5)</f>
        <v>2350794.9165339</v>
      </c>
      <c r="K357" s="13">
        <f>SUMIFS(Inyecciones!$E$2:$E$14185,Inyecciones!$A$2:$A$14185,Balance!K$4,Inyecciones!$B$2:$B$14185,Balance!$B357,Inyecciones!$C$2:$C$14185,Balance!K$5)</f>
        <v>2576510.7598682549</v>
      </c>
      <c r="L357" s="13">
        <f>SUMIFS(Inyecciones!$E$2:$E$14185,Inyecciones!$A$2:$A$14185,Balance!L$4,Inyecciones!$B$2:$B$14185,Balance!$B357,Inyecciones!$C$2:$C$14185,Balance!L$5)</f>
        <v>1791600.7606301759</v>
      </c>
      <c r="M357" s="13">
        <f>SUMIFS(Inyecciones!$E$2:$E$14185,Inyecciones!$A$2:$A$14185,Balance!M$4,Inyecciones!$B$2:$B$14185,Balance!$B357,Inyecciones!$C$2:$C$14185,Balance!M$5)</f>
        <v>2019116.9441781139</v>
      </c>
      <c r="N357" s="14">
        <f>SUMIFS(Inyecciones!$E$2:$E$14185,Inyecciones!$A$2:$A$14185,Balance!N$4,Inyecciones!$B$2:$B$14185,Balance!$B357,Inyecciones!$C$2:$C$14185,Balance!N$5)</f>
        <v>1937338.479453007</v>
      </c>
      <c r="O357" s="12">
        <f>SUMIFS(Inyecciones!$E$2:$E$14185,Inyecciones!$A$2:$A$14185,Balance!O$4,Inyecciones!$B$2:$B$14185,Balance!$B357,Inyecciones!$C$2:$C$14185,Balance!O$5)</f>
        <v>1449716.330831632</v>
      </c>
      <c r="P357" s="13">
        <f>SUMIFS(Inyecciones!$E$2:$E$14185,Inyecciones!$A$2:$A$14185,Balance!P$4,Inyecciones!$B$2:$B$14185,Balance!$B357,Inyecciones!$C$2:$C$14185,Balance!P$5)</f>
        <v>1152170.034718689</v>
      </c>
      <c r="Q357" s="13">
        <f>SUMIFS(Inyecciones!$E$2:$E$14185,Inyecciones!$A$2:$A$14185,Balance!Q$4,Inyecciones!$B$2:$B$14185,Balance!$B357,Inyecciones!$C$2:$C$14185,Balance!Q$5)</f>
        <v>1092816.6766035659</v>
      </c>
      <c r="R357" s="13">
        <f>SUMIFS(Inyecciones!$E$2:$E$14185,Inyecciones!$A$2:$A$14185,Balance!R$4,Inyecciones!$B$2:$B$14185,Balance!$B357,Inyecciones!$C$2:$C$14185,Balance!R$5)</f>
        <v>528196.01926662214</v>
      </c>
      <c r="S357" s="13">
        <f>SUMIFS(Inyecciones!$E$2:$E$14185,Inyecciones!$A$2:$A$14185,Balance!S$4,Inyecciones!$B$2:$B$14185,Balance!$B357,Inyecciones!$C$2:$C$14185,Balance!S$5)</f>
        <v>353471.12145555462</v>
      </c>
      <c r="T357" s="13">
        <f>SUMIFS(Inyecciones!$E$2:$E$14185,Inyecciones!$A$2:$A$14185,Balance!T$4,Inyecciones!$B$2:$B$14185,Balance!$B357,Inyecciones!$C$2:$C$14185,Balance!T$5)</f>
        <v>1880414.5638019249</v>
      </c>
      <c r="U357" s="13">
        <f>SUMIFS(Inyecciones!$E$2:$E$14185,Inyecciones!$A$2:$A$14185,Balance!U$4,Inyecciones!$B$2:$B$14185,Balance!$B357,Inyecciones!$C$2:$C$14185,Balance!U$5)</f>
        <v>2458361.328661019</v>
      </c>
      <c r="V357" s="13">
        <f>SUMIFS(Inyecciones!$E$2:$E$14185,Inyecciones!$A$2:$A$14185,Balance!V$4,Inyecciones!$B$2:$B$14185,Balance!$B357,Inyecciones!$C$2:$C$14185,Balance!V$5)</f>
        <v>2226978.6103715491</v>
      </c>
      <c r="W357" s="13">
        <f>SUMIFS(Inyecciones!$E$2:$E$14185,Inyecciones!$A$2:$A$14185,Balance!W$4,Inyecciones!$B$2:$B$14185,Balance!$B357,Inyecciones!$C$2:$C$14185,Balance!W$5)</f>
        <v>2486356.6345231188</v>
      </c>
      <c r="X357" s="13">
        <f>SUMIFS(Inyecciones!$E$2:$E$14185,Inyecciones!$A$2:$A$14185,Balance!X$4,Inyecciones!$B$2:$B$14185,Balance!$B357,Inyecciones!$C$2:$C$14185,Balance!X$5)</f>
        <v>2087804.478756546</v>
      </c>
      <c r="Y357" s="13">
        <f>SUMIFS(Inyecciones!$E$2:$E$14185,Inyecciones!$A$2:$A$14185,Balance!Y$4,Inyecciones!$B$2:$B$14185,Balance!$B357,Inyecciones!$C$2:$C$14185,Balance!Y$5)</f>
        <v>2346095.314907135</v>
      </c>
      <c r="Z357" s="14">
        <f>SUMIFS(Inyecciones!$E$2:$E$14185,Inyecciones!$A$2:$A$14185,Balance!Z$4,Inyecciones!$B$2:$B$14185,Balance!$B357,Inyecciones!$C$2:$C$14185,Balance!Z$5)</f>
        <v>2907449.6304591079</v>
      </c>
      <c r="AA357" s="12">
        <f>SUMIFS(Inyecciones!$E$2:$E$14185,Inyecciones!$A$2:$A$14185,Balance!AA$4,Inyecciones!$B$2:$B$14185,Balance!$B357,Inyecciones!$C$2:$C$14185,Balance!AA$5)</f>
        <v>1449716.330831632</v>
      </c>
      <c r="AB357" s="13">
        <f>SUMIFS(Inyecciones!$E$2:$E$14185,Inyecciones!$A$2:$A$14185,Balance!AB$4,Inyecciones!$B$2:$B$14185,Balance!$B357,Inyecciones!$C$2:$C$14185,Balance!AB$5)</f>
        <v>1512549.525126342</v>
      </c>
      <c r="AC357" s="13">
        <f>SUMIFS(Inyecciones!$E$2:$E$14185,Inyecciones!$A$2:$A$14185,Balance!AC$4,Inyecciones!$B$2:$B$14185,Balance!$B357,Inyecciones!$C$2:$C$14185,Balance!AC$5)</f>
        <v>1110653.0273379181</v>
      </c>
      <c r="AD357" s="13">
        <f>SUMIFS(Inyecciones!$E$2:$E$14185,Inyecciones!$A$2:$A$14185,Balance!AD$4,Inyecciones!$B$2:$B$14185,Balance!$B357,Inyecciones!$C$2:$C$14185,Balance!AD$5)</f>
        <v>254651.61723801619</v>
      </c>
      <c r="AE357" s="13">
        <f>SUMIFS(Inyecciones!$E$2:$E$14185,Inyecciones!$A$2:$A$14185,Balance!AE$4,Inyecciones!$B$2:$B$14185,Balance!$B357,Inyecciones!$C$2:$C$14185,Balance!AE$5)</f>
        <v>724164.00734655419</v>
      </c>
      <c r="AF357" s="13">
        <f>SUMIFS(Inyecciones!$E$2:$E$14185,Inyecciones!$A$2:$A$14185,Balance!AF$4,Inyecciones!$B$2:$B$14185,Balance!$B357,Inyecciones!$C$2:$C$14185,Balance!AF$5)</f>
        <v>1932147.1218697289</v>
      </c>
      <c r="AG357" s="13">
        <f>SUMIFS(Inyecciones!$E$2:$E$14185,Inyecciones!$A$2:$A$14185,Balance!AG$4,Inyecciones!$B$2:$B$14185,Balance!$B357,Inyecciones!$C$2:$C$14185,Balance!AG$5)</f>
        <v>2517560.421537661</v>
      </c>
      <c r="AH357" s="13">
        <f>SUMIFS(Inyecciones!$E$2:$E$14185,Inyecciones!$A$2:$A$14185,Balance!AH$4,Inyecciones!$B$2:$B$14185,Balance!$B357,Inyecciones!$C$2:$C$14185,Balance!AH$5)</f>
        <v>2679432.095666958</v>
      </c>
      <c r="AI357" s="13">
        <f>SUMIFS(Inyecciones!$E$2:$E$14185,Inyecciones!$A$2:$A$14185,Balance!AI$4,Inyecciones!$B$2:$B$14185,Balance!$B357,Inyecciones!$C$2:$C$14185,Balance!AI$5)</f>
        <v>2641747.4867093749</v>
      </c>
      <c r="AJ357" s="13">
        <f>SUMIFS(Inyecciones!$E$2:$E$14185,Inyecciones!$A$2:$A$14185,Balance!AJ$4,Inyecciones!$B$2:$B$14185,Balance!$B357,Inyecciones!$C$2:$C$14185,Balance!AJ$5)</f>
        <v>2000756.2064707819</v>
      </c>
      <c r="AK357" s="13">
        <f>SUMIFS(Inyecciones!$E$2:$E$14185,Inyecciones!$A$2:$A$14185,Balance!AK$4,Inyecciones!$B$2:$B$14185,Balance!$B357,Inyecciones!$C$2:$C$14185,Balance!AK$5)</f>
        <v>2699226.4598006429</v>
      </c>
      <c r="AL357" s="14">
        <f>SUMIFS(Inyecciones!$E$2:$E$14185,Inyecciones!$A$2:$A$14185,Balance!AL$4,Inyecciones!$B$2:$B$14185,Balance!$B357,Inyecciones!$C$2:$C$14185,Balance!AL$5)</f>
        <v>2835916.2778064059</v>
      </c>
      <c r="AM357" s="13"/>
      <c r="AN357" s="12">
        <f>SUMIFS('Retiro Mensual'!$E$2:$E$2629,'Retiro Mensual'!$A$2:$A$2629,AN$4,'Retiro Mensual'!$B$2:$B$2629,$B357,'Retiro Mensual'!$C$2:$C$2629,AN$5)</f>
        <v>3851982.01</v>
      </c>
      <c r="AO357" s="13">
        <f>SUMIFS('Retiro Mensual'!$E$2:$E$2629,'Retiro Mensual'!$A$2:$A$2629,AO$4,'Retiro Mensual'!$B$2:$B$2629,$B357,'Retiro Mensual'!$C$2:$C$2629,AO$5)</f>
        <v>2849880.0610000002</v>
      </c>
      <c r="AP357" s="13">
        <f>SUMIFS('Retiro Mensual'!$E$2:$E$2629,'Retiro Mensual'!$A$2:$A$2629,AP$4,'Retiro Mensual'!$B$2:$B$2629,$B357,'Retiro Mensual'!$C$2:$C$2629,AP$5)</f>
        <v>3266635.0290000001</v>
      </c>
      <c r="AQ357" s="13">
        <f>SUMIFS('Retiro Mensual'!$E$2:$E$2629,'Retiro Mensual'!$A$2:$A$2629,AQ$4,'Retiro Mensual'!$B$2:$B$2629,$B357,'Retiro Mensual'!$C$2:$C$2629,AQ$5)</f>
        <v>2609265.3080000002</v>
      </c>
      <c r="AR357" s="13">
        <f>SUMIFS('Retiro Mensual'!$E$2:$E$2629,'Retiro Mensual'!$A$2:$A$2629,AR$4,'Retiro Mensual'!$B$2:$B$2629,$B357,'Retiro Mensual'!$C$2:$C$2629,AR$5)</f>
        <v>2753887.909</v>
      </c>
      <c r="AS357" s="13">
        <f>SUMIFS('Retiro Mensual'!$E$2:$E$2629,'Retiro Mensual'!$A$2:$A$2629,AS$4,'Retiro Mensual'!$B$2:$B$2629,$B357,'Retiro Mensual'!$C$2:$C$2629,AS$5)</f>
        <v>2181782.5350000001</v>
      </c>
      <c r="AT357" s="13">
        <f>SUMIFS('Retiro Mensual'!$E$2:$E$2629,'Retiro Mensual'!$A$2:$A$2629,AT$4,'Retiro Mensual'!$B$2:$B$2629,$B357,'Retiro Mensual'!$C$2:$C$2629,AT$5)</f>
        <v>2241067.5129999998</v>
      </c>
      <c r="AU357" s="13">
        <f>SUMIFS('Retiro Mensual'!$E$2:$E$2629,'Retiro Mensual'!$A$2:$A$2629,AU$4,'Retiro Mensual'!$B$2:$B$2629,$B357,'Retiro Mensual'!$C$2:$C$2629,AU$5)</f>
        <v>2778563.4720000001</v>
      </c>
      <c r="AV357" s="13">
        <f>SUMIFS('Retiro Mensual'!$E$2:$E$2629,'Retiro Mensual'!$A$2:$A$2629,AV$4,'Retiro Mensual'!$B$2:$B$2629,$B357,'Retiro Mensual'!$C$2:$C$2629,AV$5)</f>
        <v>2702268.6770000001</v>
      </c>
      <c r="AW357" s="13">
        <f>SUMIFS('Retiro Mensual'!$E$2:$E$2629,'Retiro Mensual'!$A$2:$A$2629,AW$4,'Retiro Mensual'!$B$2:$B$2629,$B357,'Retiro Mensual'!$C$2:$C$2629,AW$5)</f>
        <v>1633338.7490000001</v>
      </c>
      <c r="AX357" s="13">
        <f>SUMIFS('Retiro Mensual'!$E$2:$E$2629,'Retiro Mensual'!$A$2:$A$2629,AX$4,'Retiro Mensual'!$B$2:$B$2629,$B357,'Retiro Mensual'!$C$2:$C$2629,AX$5)</f>
        <v>1512106.726</v>
      </c>
      <c r="AY357" s="14">
        <f>SUMIFS('Retiro Mensual'!$E$2:$E$2629,'Retiro Mensual'!$A$2:$A$2629,AY$4,'Retiro Mensual'!$B$2:$B$2629,$B357,'Retiro Mensual'!$C$2:$C$2629,AY$5)</f>
        <v>1444624.051</v>
      </c>
      <c r="AZ357" s="12">
        <f>SUMIFS('Retiro Mensual'!$E$2:$E$2629,'Retiro Mensual'!$A$2:$A$2629,AZ$4,'Retiro Mensual'!$B$2:$B$2629,$B357,'Retiro Mensual'!$C$2:$C$2629,AZ$5)</f>
        <v>3855965.9180000001</v>
      </c>
      <c r="BA357" s="13">
        <f>SUMIFS('Retiro Mensual'!$E$2:$E$2629,'Retiro Mensual'!$A$2:$A$2629,BA$4,'Retiro Mensual'!$B$2:$B$2629,$B357,'Retiro Mensual'!$C$2:$C$2629,BA$5)</f>
        <v>2873267.6940000001</v>
      </c>
      <c r="BB357" s="13">
        <f>SUMIFS('Retiro Mensual'!$E$2:$E$2629,'Retiro Mensual'!$A$2:$A$2629,BB$4,'Retiro Mensual'!$B$2:$B$2629,$B357,'Retiro Mensual'!$C$2:$C$2629,BB$5)</f>
        <v>3354990.35</v>
      </c>
      <c r="BC357" s="13">
        <f>SUMIFS('Retiro Mensual'!$E$2:$E$2629,'Retiro Mensual'!$A$2:$A$2629,BC$4,'Retiro Mensual'!$B$2:$B$2629,$B357,'Retiro Mensual'!$C$2:$C$2629,BC$5)</f>
        <v>2685322.773</v>
      </c>
      <c r="BD357" s="13">
        <f>SUMIFS('Retiro Mensual'!$E$2:$E$2629,'Retiro Mensual'!$A$2:$A$2629,BD$4,'Retiro Mensual'!$B$2:$B$2629,$B357,'Retiro Mensual'!$C$2:$C$2629,BD$5)</f>
        <v>2758732.2089999998</v>
      </c>
      <c r="BE357" s="13">
        <f>SUMIFS('Retiro Mensual'!$E$2:$E$2629,'Retiro Mensual'!$A$2:$A$2629,BE$4,'Retiro Mensual'!$B$2:$B$2629,$B357,'Retiro Mensual'!$C$2:$C$2629,BE$5)</f>
        <v>2327610.361</v>
      </c>
      <c r="BF357" s="13">
        <f>SUMIFS('Retiro Mensual'!$E$2:$E$2629,'Retiro Mensual'!$A$2:$A$2629,BF$4,'Retiro Mensual'!$B$2:$B$2629,$B357,'Retiro Mensual'!$C$2:$C$2629,BF$5)</f>
        <v>2536795.3280000002</v>
      </c>
      <c r="BG357" s="13">
        <f>SUMIFS('Retiro Mensual'!$E$2:$E$2629,'Retiro Mensual'!$A$2:$A$2629,BG$4,'Retiro Mensual'!$B$2:$B$2629,$B357,'Retiro Mensual'!$C$2:$C$2629,BG$5)</f>
        <v>2799068.4369999999</v>
      </c>
      <c r="BH357" s="13">
        <f>SUMIFS('Retiro Mensual'!$E$2:$E$2629,'Retiro Mensual'!$A$2:$A$2629,BH$4,'Retiro Mensual'!$B$2:$B$2629,$B357,'Retiro Mensual'!$C$2:$C$2629,BH$5)</f>
        <v>2750724.5929999999</v>
      </c>
      <c r="BI357" s="13">
        <f>SUMIFS('Retiro Mensual'!$E$2:$E$2629,'Retiro Mensual'!$A$2:$A$2629,BI$4,'Retiro Mensual'!$B$2:$B$2629,$B357,'Retiro Mensual'!$C$2:$C$2629,BI$5)</f>
        <v>1937783.54</v>
      </c>
      <c r="BJ357" s="13">
        <f>SUMIFS('Retiro Mensual'!$E$2:$E$2629,'Retiro Mensual'!$A$2:$A$2629,BJ$4,'Retiro Mensual'!$B$2:$B$2629,$B357,'Retiro Mensual'!$C$2:$C$2629,BJ$5)</f>
        <v>2073282.8289999999</v>
      </c>
      <c r="BK357" s="14">
        <f>SUMIFS('Retiro Mensual'!$E$2:$E$2629,'Retiro Mensual'!$A$2:$A$2629,BK$4,'Retiro Mensual'!$B$2:$B$2629,$B357,'Retiro Mensual'!$C$2:$C$2629,BK$5)</f>
        <v>2300822.0780000002</v>
      </c>
      <c r="BL357" s="12">
        <f>SUMIFS('Retiro Mensual'!$E$2:$E$2629,'Retiro Mensual'!$A$2:$A$2629,BL$4,'Retiro Mensual'!$B$2:$B$2629,$B357,'Retiro Mensual'!$C$2:$C$2629,BL$5)</f>
        <v>0</v>
      </c>
      <c r="BM357" s="13">
        <f>SUMIFS('Retiro Mensual'!$E$2:$E$2629,'Retiro Mensual'!$A$2:$A$2629,BM$4,'Retiro Mensual'!$B$2:$B$2629,$B357,'Retiro Mensual'!$C$2:$C$2629,BM$5)</f>
        <v>0</v>
      </c>
      <c r="BN357" s="13">
        <f>SUMIFS('Retiro Mensual'!$E$2:$E$2629,'Retiro Mensual'!$A$2:$A$2629,BN$4,'Retiro Mensual'!$B$2:$B$2629,$B357,'Retiro Mensual'!$C$2:$C$2629,BN$5)</f>
        <v>0</v>
      </c>
      <c r="BO357" s="13">
        <f>SUMIFS('Retiro Mensual'!$E$2:$E$2629,'Retiro Mensual'!$A$2:$A$2629,BO$4,'Retiro Mensual'!$B$2:$B$2629,$B357,'Retiro Mensual'!$C$2:$C$2629,BO$5)</f>
        <v>0</v>
      </c>
      <c r="BP357" s="13">
        <f>SUMIFS('Retiro Mensual'!$E$2:$E$2629,'Retiro Mensual'!$A$2:$A$2629,BP$4,'Retiro Mensual'!$B$2:$B$2629,$B357,'Retiro Mensual'!$C$2:$C$2629,BP$5)</f>
        <v>0</v>
      </c>
      <c r="BQ357" s="13">
        <f>SUMIFS('Retiro Mensual'!$E$2:$E$2629,'Retiro Mensual'!$A$2:$A$2629,BQ$4,'Retiro Mensual'!$B$2:$B$2629,$B357,'Retiro Mensual'!$C$2:$C$2629,BQ$5)</f>
        <v>0</v>
      </c>
      <c r="BR357" s="13">
        <f>SUMIFS('Retiro Mensual'!$E$2:$E$2629,'Retiro Mensual'!$A$2:$A$2629,BR$4,'Retiro Mensual'!$B$2:$B$2629,$B357,'Retiro Mensual'!$C$2:$C$2629,BR$5)</f>
        <v>0</v>
      </c>
      <c r="BS357" s="13">
        <f>SUMIFS('Retiro Mensual'!$E$2:$E$2629,'Retiro Mensual'!$A$2:$A$2629,BS$4,'Retiro Mensual'!$B$2:$B$2629,$B357,'Retiro Mensual'!$C$2:$C$2629,BS$5)</f>
        <v>0</v>
      </c>
      <c r="BT357" s="13">
        <f>SUMIFS('Retiro Mensual'!$E$2:$E$2629,'Retiro Mensual'!$A$2:$A$2629,BT$4,'Retiro Mensual'!$B$2:$B$2629,$B357,'Retiro Mensual'!$C$2:$C$2629,BT$5)</f>
        <v>0</v>
      </c>
      <c r="BU357" s="13">
        <f>SUMIFS('Retiro Mensual'!$E$2:$E$2629,'Retiro Mensual'!$A$2:$A$2629,BU$4,'Retiro Mensual'!$B$2:$B$2629,$B357,'Retiro Mensual'!$C$2:$C$2629,BU$5)</f>
        <v>0</v>
      </c>
      <c r="BV357" s="13">
        <f>SUMIFS('Retiro Mensual'!$E$2:$E$2629,'Retiro Mensual'!$A$2:$A$2629,BV$4,'Retiro Mensual'!$B$2:$B$2629,$B357,'Retiro Mensual'!$C$2:$C$2629,BV$5)</f>
        <v>0</v>
      </c>
      <c r="BW357" s="14">
        <f>SUMIFS('Retiro Mensual'!$E$2:$E$2629,'Retiro Mensual'!$A$2:$A$2629,BW$4,'Retiro Mensual'!$B$2:$B$2629,$B357,'Retiro Mensual'!$C$2:$C$2629,BW$5)</f>
        <v>0</v>
      </c>
      <c r="BX357" s="13"/>
      <c r="BY357" s="12">
        <f>SUMIFS('Compra Ventas'!$E$2:$E$2700,'Compra Ventas'!$A$2:$A$2700,BY$4,'Compra Ventas'!$B$2:$B$2700,$B357,'Compra Ventas'!$C$2:$C$2700,BY$5)</f>
        <v>0</v>
      </c>
      <c r="BZ357" s="13">
        <f>SUMIFS('Compra Ventas'!$E$2:$E$2700,'Compra Ventas'!$A$2:$A$2700,BZ$4,'Compra Ventas'!$B$2:$B$2700,$B357,'Compra Ventas'!$C$2:$C$2700,BZ$5)</f>
        <v>0</v>
      </c>
      <c r="CA357" s="13">
        <f>SUMIFS('Compra Ventas'!$E$2:$E$2700,'Compra Ventas'!$A$2:$A$2700,CA$4,'Compra Ventas'!$B$2:$B$2700,$B357,'Compra Ventas'!$C$2:$C$2700,CA$5)</f>
        <v>0</v>
      </c>
      <c r="CB357" s="13">
        <f>SUMIFS('Compra Ventas'!$E$2:$E$2700,'Compra Ventas'!$A$2:$A$2700,CB$4,'Compra Ventas'!$B$2:$B$2700,$B357,'Compra Ventas'!$C$2:$C$2700,CB$5)</f>
        <v>0</v>
      </c>
      <c r="CC357" s="13">
        <f>SUMIFS('Compra Ventas'!$E$2:$E$2700,'Compra Ventas'!$A$2:$A$2700,CC$4,'Compra Ventas'!$B$2:$B$2700,$B357,'Compra Ventas'!$C$2:$C$2700,CC$5)</f>
        <v>0</v>
      </c>
      <c r="CD357" s="13">
        <f>SUMIFS('Compra Ventas'!$E$2:$E$2700,'Compra Ventas'!$A$2:$A$2700,CD$4,'Compra Ventas'!$B$2:$B$2700,$B357,'Compra Ventas'!$C$2:$C$2700,CD$5)</f>
        <v>0</v>
      </c>
      <c r="CE357" s="13">
        <f>SUMIFS('Compra Ventas'!$E$2:$E$2700,'Compra Ventas'!$A$2:$A$2700,CE$4,'Compra Ventas'!$B$2:$B$2700,$B357,'Compra Ventas'!$C$2:$C$2700,CE$5)</f>
        <v>0</v>
      </c>
      <c r="CF357" s="13">
        <f>SUMIFS('Compra Ventas'!$E$2:$E$2700,'Compra Ventas'!$A$2:$A$2700,CF$4,'Compra Ventas'!$B$2:$B$2700,$B357,'Compra Ventas'!$C$2:$C$2700,CF$5)</f>
        <v>0</v>
      </c>
      <c r="CG357" s="13">
        <f>SUMIFS('Compra Ventas'!$E$2:$E$2700,'Compra Ventas'!$A$2:$A$2700,CG$4,'Compra Ventas'!$B$2:$B$2700,$B357,'Compra Ventas'!$C$2:$C$2700,CG$5)</f>
        <v>0</v>
      </c>
      <c r="CH357" s="13">
        <f>SUMIFS('Compra Ventas'!$E$2:$E$2700,'Compra Ventas'!$A$2:$A$2700,CH$4,'Compra Ventas'!$B$2:$B$2700,$B357,'Compra Ventas'!$C$2:$C$2700,CH$5)</f>
        <v>0</v>
      </c>
      <c r="CI357" s="13">
        <f>SUMIFS('Compra Ventas'!$E$2:$E$2700,'Compra Ventas'!$A$2:$A$2700,CI$4,'Compra Ventas'!$B$2:$B$2700,$B357,'Compra Ventas'!$C$2:$C$2700,CI$5)</f>
        <v>0</v>
      </c>
      <c r="CJ357" s="14">
        <f>SUMIFS('Compra Ventas'!$E$2:$E$2700,'Compra Ventas'!$A$2:$A$2700,CJ$4,'Compra Ventas'!$B$2:$B$2700,$B357,'Compra Ventas'!$C$2:$C$2700,CJ$5)</f>
        <v>0</v>
      </c>
      <c r="CK357" s="12">
        <f>SUMIFS('Compra Ventas'!$E$2:$E$2700,'Compra Ventas'!$A$2:$A$2700,CK$4,'Compra Ventas'!$B$2:$B$2700,$B357,'Compra Ventas'!$C$2:$C$2700,CK$5)</f>
        <v>0</v>
      </c>
      <c r="CL357" s="13">
        <f>SUMIFS('Compra Ventas'!$E$2:$E$2700,'Compra Ventas'!$A$2:$A$2700,CL$4,'Compra Ventas'!$B$2:$B$2700,$B357,'Compra Ventas'!$C$2:$C$2700,CL$5)</f>
        <v>0</v>
      </c>
      <c r="CM357" s="13">
        <f>SUMIFS('Compra Ventas'!$E$2:$E$2700,'Compra Ventas'!$A$2:$A$2700,CM$4,'Compra Ventas'!$B$2:$B$2700,$B357,'Compra Ventas'!$C$2:$C$2700,CM$5)</f>
        <v>0</v>
      </c>
      <c r="CN357" s="13">
        <f>SUMIFS('Compra Ventas'!$E$2:$E$2700,'Compra Ventas'!$A$2:$A$2700,CN$4,'Compra Ventas'!$B$2:$B$2700,$B357,'Compra Ventas'!$C$2:$C$2700,CN$5)</f>
        <v>0</v>
      </c>
      <c r="CO357" s="13">
        <f>SUMIFS('Compra Ventas'!$E$2:$E$2700,'Compra Ventas'!$A$2:$A$2700,CO$4,'Compra Ventas'!$B$2:$B$2700,$B357,'Compra Ventas'!$C$2:$C$2700,CO$5)</f>
        <v>0</v>
      </c>
      <c r="CP357" s="13">
        <f>SUMIFS('Compra Ventas'!$E$2:$E$2700,'Compra Ventas'!$A$2:$A$2700,CP$4,'Compra Ventas'!$B$2:$B$2700,$B357,'Compra Ventas'!$C$2:$C$2700,CP$5)</f>
        <v>0</v>
      </c>
      <c r="CQ357" s="13">
        <f>SUMIFS('Compra Ventas'!$E$2:$E$2700,'Compra Ventas'!$A$2:$A$2700,CQ$4,'Compra Ventas'!$B$2:$B$2700,$B357,'Compra Ventas'!$C$2:$C$2700,CQ$5)</f>
        <v>0</v>
      </c>
      <c r="CR357" s="13">
        <f>SUMIFS('Compra Ventas'!$E$2:$E$2700,'Compra Ventas'!$A$2:$A$2700,CR$4,'Compra Ventas'!$B$2:$B$2700,$B357,'Compra Ventas'!$C$2:$C$2700,CR$5)</f>
        <v>0</v>
      </c>
      <c r="CS357" s="13">
        <f>SUMIFS('Compra Ventas'!$E$2:$E$2700,'Compra Ventas'!$A$2:$A$2700,CS$4,'Compra Ventas'!$B$2:$B$2700,$B357,'Compra Ventas'!$C$2:$C$2700,CS$5)</f>
        <v>0</v>
      </c>
      <c r="CT357" s="13">
        <f>SUMIFS('Compra Ventas'!$E$2:$E$2700,'Compra Ventas'!$A$2:$A$2700,CT$4,'Compra Ventas'!$B$2:$B$2700,$B357,'Compra Ventas'!$C$2:$C$2700,CT$5)</f>
        <v>0</v>
      </c>
      <c r="CU357" s="13">
        <f>SUMIFS('Compra Ventas'!$E$2:$E$2700,'Compra Ventas'!$A$2:$A$2700,CU$4,'Compra Ventas'!$B$2:$B$2700,$B357,'Compra Ventas'!$C$2:$C$2700,CU$5)</f>
        <v>0</v>
      </c>
      <c r="CV357" s="14">
        <f>SUMIFS('Compra Ventas'!$E$2:$E$2700,'Compra Ventas'!$A$2:$A$2700,CV$4,'Compra Ventas'!$B$2:$B$2700,$B357,'Compra Ventas'!$C$2:$C$2700,CV$5)</f>
        <v>0</v>
      </c>
      <c r="CW357" s="12">
        <f>SUMIFS('Compra Ventas'!$E$2:$E$2700,'Compra Ventas'!$A$2:$A$2700,CW$4,'Compra Ventas'!$B$2:$B$2700,$B357,'Compra Ventas'!$C$2:$C$2700,CW$5)</f>
        <v>0</v>
      </c>
      <c r="CX357" s="13">
        <f>SUMIFS('Compra Ventas'!$E$2:$E$2700,'Compra Ventas'!$A$2:$A$2700,CX$4,'Compra Ventas'!$B$2:$B$2700,$B357,'Compra Ventas'!$C$2:$C$2700,CX$5)</f>
        <v>0</v>
      </c>
      <c r="CY357" s="13">
        <f>SUMIFS('Compra Ventas'!$E$2:$E$2700,'Compra Ventas'!$A$2:$A$2700,CY$4,'Compra Ventas'!$B$2:$B$2700,$B357,'Compra Ventas'!$C$2:$C$2700,CY$5)</f>
        <v>0</v>
      </c>
      <c r="CZ357" s="13">
        <f>SUMIFS('Compra Ventas'!$E$2:$E$2700,'Compra Ventas'!$A$2:$A$2700,CZ$4,'Compra Ventas'!$B$2:$B$2700,$B357,'Compra Ventas'!$C$2:$C$2700,CZ$5)</f>
        <v>0</v>
      </c>
      <c r="DA357" s="13">
        <f>SUMIFS('Compra Ventas'!$E$2:$E$2700,'Compra Ventas'!$A$2:$A$2700,DA$4,'Compra Ventas'!$B$2:$B$2700,$B357,'Compra Ventas'!$C$2:$C$2700,DA$5)</f>
        <v>0</v>
      </c>
      <c r="DB357" s="13">
        <f>SUMIFS('Compra Ventas'!$E$2:$E$2700,'Compra Ventas'!$A$2:$A$2700,DB$4,'Compra Ventas'!$B$2:$B$2700,$B357,'Compra Ventas'!$C$2:$C$2700,DB$5)</f>
        <v>0</v>
      </c>
      <c r="DC357" s="13">
        <f>SUMIFS('Compra Ventas'!$E$2:$E$2700,'Compra Ventas'!$A$2:$A$2700,DC$4,'Compra Ventas'!$B$2:$B$2700,$B357,'Compra Ventas'!$C$2:$C$2700,DC$5)</f>
        <v>0</v>
      </c>
      <c r="DD357" s="13">
        <f>SUMIFS('Compra Ventas'!$E$2:$E$2700,'Compra Ventas'!$A$2:$A$2700,DD$4,'Compra Ventas'!$B$2:$B$2700,$B357,'Compra Ventas'!$C$2:$C$2700,DD$5)</f>
        <v>0</v>
      </c>
      <c r="DE357" s="13">
        <f>SUMIFS('Compra Ventas'!$E$2:$E$2700,'Compra Ventas'!$A$2:$A$2700,DE$4,'Compra Ventas'!$B$2:$B$2700,$B357,'Compra Ventas'!$C$2:$C$2700,DE$5)</f>
        <v>0</v>
      </c>
      <c r="DF357" s="13">
        <f>SUMIFS('Compra Ventas'!$E$2:$E$2700,'Compra Ventas'!$A$2:$A$2700,DF$4,'Compra Ventas'!$B$2:$B$2700,$B357,'Compra Ventas'!$C$2:$C$2700,DF$5)</f>
        <v>0</v>
      </c>
      <c r="DG357" s="13">
        <f>SUMIFS('Compra Ventas'!$E$2:$E$2700,'Compra Ventas'!$A$2:$A$2700,DG$4,'Compra Ventas'!$B$2:$B$2700,$B357,'Compra Ventas'!$C$2:$C$2700,DG$5)</f>
        <v>0</v>
      </c>
      <c r="DH357" s="14">
        <f>SUMIFS('Compra Ventas'!$E$2:$E$2700,'Compra Ventas'!$A$2:$A$2700,DH$4,'Compra Ventas'!$B$2:$B$2700,$B357,'Compra Ventas'!$C$2:$C$2700,DH$5)</f>
        <v>0</v>
      </c>
      <c r="DI357" s="84"/>
      <c r="DJ357" s="98">
        <f>SUMIFS('Ajuste Ciclado'!D$5:D$47,'Ajuste Ciclado'!$C$5:$C$47,Balance!DJ$4,'Ajuste Ciclado'!$B$5:$B$47,Balance!$B357)</f>
        <v>0</v>
      </c>
      <c r="DK357" s="99">
        <f>SUMIFS('Ajuste Ciclado'!E$5:E$47,'Ajuste Ciclado'!$C$5:$C$47,Balance!DK$4,'Ajuste Ciclado'!$B$5:$B$47,Balance!$B357)</f>
        <v>0</v>
      </c>
      <c r="DL357" s="99">
        <f>SUMIFS('Ajuste Ciclado'!F$5:F$47,'Ajuste Ciclado'!$C$5:$C$47,Balance!DL$4,'Ajuste Ciclado'!$B$5:$B$47,Balance!$B357)</f>
        <v>0</v>
      </c>
      <c r="DM357" s="99">
        <f>SUMIFS('Ajuste Ciclado'!G$5:G$47,'Ajuste Ciclado'!$C$5:$C$47,Balance!DM$4,'Ajuste Ciclado'!$B$5:$B$47,Balance!$B357)</f>
        <v>0</v>
      </c>
      <c r="DN357" s="99">
        <f>SUMIFS('Ajuste Ciclado'!H$5:H$47,'Ajuste Ciclado'!$C$5:$C$47,Balance!DN$4,'Ajuste Ciclado'!$B$5:$B$47,Balance!$B357)</f>
        <v>0</v>
      </c>
      <c r="DO357" s="99">
        <f>SUMIFS('Ajuste Ciclado'!I$5:I$47,'Ajuste Ciclado'!$C$5:$C$47,Balance!DO$4,'Ajuste Ciclado'!$B$5:$B$47,Balance!$B357)</f>
        <v>0</v>
      </c>
      <c r="DP357" s="99">
        <f>SUMIFS('Ajuste Ciclado'!J$5:J$47,'Ajuste Ciclado'!$C$5:$C$47,Balance!DP$4,'Ajuste Ciclado'!$B$5:$B$47,Balance!$B357)</f>
        <v>0</v>
      </c>
      <c r="DQ357" s="99">
        <f>SUMIFS('Ajuste Ciclado'!K$5:K$47,'Ajuste Ciclado'!$C$5:$C$47,Balance!DQ$4,'Ajuste Ciclado'!$B$5:$B$47,Balance!$B357)</f>
        <v>0</v>
      </c>
      <c r="DR357" s="99">
        <f>SUMIFS('Ajuste Ciclado'!L$5:L$47,'Ajuste Ciclado'!$C$5:$C$47,Balance!DR$4,'Ajuste Ciclado'!$B$5:$B$47,Balance!$B357)</f>
        <v>0</v>
      </c>
      <c r="DS357" s="99">
        <f>SUMIFS('Ajuste Ciclado'!M$5:M$47,'Ajuste Ciclado'!$C$5:$C$47,Balance!DS$4,'Ajuste Ciclado'!$B$5:$B$47,Balance!$B357)</f>
        <v>0</v>
      </c>
      <c r="DT357" s="99">
        <f>SUMIFS('Ajuste Ciclado'!N$5:N$47,'Ajuste Ciclado'!$C$5:$C$47,Balance!DT$4,'Ajuste Ciclado'!$B$5:$B$47,Balance!$B357)</f>
        <v>0</v>
      </c>
      <c r="DU357" s="100">
        <f>SUMIFS('Ajuste Ciclado'!O$5:O$47,'Ajuste Ciclado'!$C$5:$C$47,Balance!DU$4,'Ajuste Ciclado'!$B$5:$B$47,Balance!$B357)</f>
        <v>0</v>
      </c>
      <c r="DV357" s="98">
        <f>SUMIFS('Ajuste Ciclado'!D$5:D$47,'Ajuste Ciclado'!$C$5:$C$47,Balance!DV$4,'Ajuste Ciclado'!$B$5:$B$47,Balance!$B357)</f>
        <v>0</v>
      </c>
      <c r="DW357" s="99">
        <f>SUMIFS('Ajuste Ciclado'!E$5:E$47,'Ajuste Ciclado'!$C$5:$C$47,Balance!DW$4,'Ajuste Ciclado'!$B$5:$B$47,Balance!$B357)</f>
        <v>0</v>
      </c>
      <c r="DX357" s="99">
        <f>SUMIFS('Ajuste Ciclado'!F$5:F$47,'Ajuste Ciclado'!$C$5:$C$47,Balance!DX$4,'Ajuste Ciclado'!$B$5:$B$47,Balance!$B357)</f>
        <v>0</v>
      </c>
      <c r="DY357" s="99">
        <f>SUMIFS('Ajuste Ciclado'!G$5:G$47,'Ajuste Ciclado'!$C$5:$C$47,Balance!DY$4,'Ajuste Ciclado'!$B$5:$B$47,Balance!$B357)</f>
        <v>0</v>
      </c>
      <c r="DZ357" s="99">
        <f>SUMIFS('Ajuste Ciclado'!H$5:H$47,'Ajuste Ciclado'!$C$5:$C$47,Balance!DZ$4,'Ajuste Ciclado'!$B$5:$B$47,Balance!$B357)</f>
        <v>0</v>
      </c>
      <c r="EA357" s="99">
        <f>SUMIFS('Ajuste Ciclado'!I$5:I$47,'Ajuste Ciclado'!$C$5:$C$47,Balance!EA$4,'Ajuste Ciclado'!$B$5:$B$47,Balance!$B357)</f>
        <v>0</v>
      </c>
      <c r="EB357" s="99">
        <f>SUMIFS('Ajuste Ciclado'!J$5:J$47,'Ajuste Ciclado'!$C$5:$C$47,Balance!EB$4,'Ajuste Ciclado'!$B$5:$B$47,Balance!$B357)</f>
        <v>0</v>
      </c>
      <c r="EC357" s="99">
        <f>SUMIFS('Ajuste Ciclado'!K$5:K$47,'Ajuste Ciclado'!$C$5:$C$47,Balance!EC$4,'Ajuste Ciclado'!$B$5:$B$47,Balance!$B357)</f>
        <v>0</v>
      </c>
      <c r="ED357" s="99">
        <f>SUMIFS('Ajuste Ciclado'!L$5:L$47,'Ajuste Ciclado'!$C$5:$C$47,Balance!ED$4,'Ajuste Ciclado'!$B$5:$B$47,Balance!$B357)</f>
        <v>0</v>
      </c>
      <c r="EE357" s="99">
        <f>SUMIFS('Ajuste Ciclado'!M$5:M$47,'Ajuste Ciclado'!$C$5:$C$47,Balance!EE$4,'Ajuste Ciclado'!$B$5:$B$47,Balance!$B357)</f>
        <v>0</v>
      </c>
      <c r="EF357" s="99">
        <f>SUMIFS('Ajuste Ciclado'!N$5:N$47,'Ajuste Ciclado'!$C$5:$C$47,Balance!EF$4,'Ajuste Ciclado'!$B$5:$B$47,Balance!$B357)</f>
        <v>0</v>
      </c>
      <c r="EG357" s="100">
        <f>SUMIFS('Ajuste Ciclado'!O$5:O$47,'Ajuste Ciclado'!$C$5:$C$47,Balance!EG$4,'Ajuste Ciclado'!$B$5:$B$47,Balance!$B357)</f>
        <v>0</v>
      </c>
      <c r="EH357" s="98">
        <f>SUMIFS('Ajuste Ciclado'!D$5:D$47,'Ajuste Ciclado'!$C$5:$C$47,Balance!EH$4,'Ajuste Ciclado'!$B$5:$B$47,Balance!$B357)</f>
        <v>0</v>
      </c>
      <c r="EI357" s="99">
        <f>SUMIFS('Ajuste Ciclado'!E$5:E$47,'Ajuste Ciclado'!$C$5:$C$47,Balance!EI$4,'Ajuste Ciclado'!$B$5:$B$47,Balance!$B357)</f>
        <v>0</v>
      </c>
      <c r="EJ357" s="99">
        <f>SUMIFS('Ajuste Ciclado'!F$5:F$47,'Ajuste Ciclado'!$C$5:$C$47,Balance!EJ$4,'Ajuste Ciclado'!$B$5:$B$47,Balance!$B357)</f>
        <v>0</v>
      </c>
      <c r="EK357" s="99">
        <f>SUMIFS('Ajuste Ciclado'!G$5:G$47,'Ajuste Ciclado'!$C$5:$C$47,Balance!EK$4,'Ajuste Ciclado'!$B$5:$B$47,Balance!$B357)</f>
        <v>0</v>
      </c>
      <c r="EL357" s="99">
        <f>SUMIFS('Ajuste Ciclado'!H$5:H$47,'Ajuste Ciclado'!$C$5:$C$47,Balance!EL$4,'Ajuste Ciclado'!$B$5:$B$47,Balance!$B357)</f>
        <v>0</v>
      </c>
      <c r="EM357" s="99">
        <f>SUMIFS('Ajuste Ciclado'!I$5:I$47,'Ajuste Ciclado'!$C$5:$C$47,Balance!EM$4,'Ajuste Ciclado'!$B$5:$B$47,Balance!$B357)</f>
        <v>0</v>
      </c>
      <c r="EN357" s="99">
        <f>SUMIFS('Ajuste Ciclado'!J$5:J$47,'Ajuste Ciclado'!$C$5:$C$47,Balance!EN$4,'Ajuste Ciclado'!$B$5:$B$47,Balance!$B357)</f>
        <v>0</v>
      </c>
      <c r="EO357" s="99">
        <f>SUMIFS('Ajuste Ciclado'!K$5:K$47,'Ajuste Ciclado'!$C$5:$C$47,Balance!EO$4,'Ajuste Ciclado'!$B$5:$B$47,Balance!$B357)</f>
        <v>0</v>
      </c>
      <c r="EP357" s="99">
        <f>SUMIFS('Ajuste Ciclado'!L$5:L$47,'Ajuste Ciclado'!$C$5:$C$47,Balance!EP$4,'Ajuste Ciclado'!$B$5:$B$47,Balance!$B357)</f>
        <v>0</v>
      </c>
      <c r="EQ357" s="99">
        <f>SUMIFS('Ajuste Ciclado'!M$5:M$47,'Ajuste Ciclado'!$C$5:$C$47,Balance!EQ$4,'Ajuste Ciclado'!$B$5:$B$47,Balance!$B357)</f>
        <v>0</v>
      </c>
      <c r="ER357" s="99">
        <f>SUMIFS('Ajuste Ciclado'!N$5:N$47,'Ajuste Ciclado'!$C$5:$C$47,Balance!ER$4,'Ajuste Ciclado'!$B$5:$B$47,Balance!$B357)</f>
        <v>0</v>
      </c>
      <c r="ES357" s="100">
        <f>SUMIFS('Ajuste Ciclado'!O$5:O$47,'Ajuste Ciclado'!$C$5:$C$47,Balance!ES$4,'Ajuste Ciclado'!$B$5:$B$47,Balance!$B357)</f>
        <v>0</v>
      </c>
      <c r="ET357" s="84"/>
      <c r="EU357" s="12">
        <f t="shared" si="428"/>
        <v>-2402001.7850614698</v>
      </c>
      <c r="EV357" s="13">
        <f t="shared" si="393"/>
        <v>-1832859.7505233842</v>
      </c>
      <c r="EW357" s="13">
        <f t="shared" si="394"/>
        <v>-2450287.8442131476</v>
      </c>
      <c r="EX357" s="13">
        <f t="shared" si="395"/>
        <v>-2237529.8867599242</v>
      </c>
      <c r="EY357" s="13">
        <f t="shared" si="396"/>
        <v>-1165327.977148812</v>
      </c>
      <c r="EZ357" s="13">
        <f t="shared" si="397"/>
        <v>-236414.0583234611</v>
      </c>
      <c r="FA357" s="13">
        <f t="shared" si="398"/>
        <v>-118767.06811365578</v>
      </c>
      <c r="FB357" s="13">
        <f t="shared" si="399"/>
        <v>-427768.55546610011</v>
      </c>
      <c r="FC357" s="13">
        <f t="shared" si="400"/>
        <v>-125757.91713174526</v>
      </c>
      <c r="FD357" s="13">
        <f t="shared" si="401"/>
        <v>158262.01163017587</v>
      </c>
      <c r="FE357" s="13">
        <f t="shared" si="402"/>
        <v>507010.21817811392</v>
      </c>
      <c r="FF357" s="14">
        <f t="shared" si="403"/>
        <v>492714.42845300701</v>
      </c>
      <c r="FG357" s="12">
        <f t="shared" si="404"/>
        <v>-2406249.587168368</v>
      </c>
      <c r="FH357" s="13">
        <f t="shared" si="405"/>
        <v>-1721097.6592813111</v>
      </c>
      <c r="FI357" s="13">
        <f t="shared" si="406"/>
        <v>-2262173.6733964342</v>
      </c>
      <c r="FJ357" s="13">
        <f t="shared" si="407"/>
        <v>-2157126.7537333779</v>
      </c>
      <c r="FK357" s="13">
        <f t="shared" si="408"/>
        <v>-2405261.0875444449</v>
      </c>
      <c r="FL357" s="13">
        <f t="shared" si="409"/>
        <v>-447195.7971980751</v>
      </c>
      <c r="FM357" s="13">
        <f t="shared" si="410"/>
        <v>-78433.99933898123</v>
      </c>
      <c r="FN357" s="13">
        <f t="shared" si="411"/>
        <v>-572089.82662845077</v>
      </c>
      <c r="FO357" s="13">
        <f t="shared" si="412"/>
        <v>-264367.95847688103</v>
      </c>
      <c r="FP357" s="13">
        <f t="shared" si="413"/>
        <v>150020.93875654601</v>
      </c>
      <c r="FQ357" s="13">
        <f t="shared" si="414"/>
        <v>272812.48590713507</v>
      </c>
      <c r="FR357" s="14">
        <f t="shared" si="415"/>
        <v>606627.55245910771</v>
      </c>
      <c r="FS357" s="12">
        <f t="shared" si="416"/>
        <v>1449716.330831632</v>
      </c>
      <c r="FT357" s="13">
        <f t="shared" si="417"/>
        <v>1512549.525126342</v>
      </c>
      <c r="FU357" s="13">
        <f t="shared" si="418"/>
        <v>1110653.0273379181</v>
      </c>
      <c r="FV357" s="13">
        <f t="shared" si="419"/>
        <v>254651.61723801619</v>
      </c>
      <c r="FW357" s="13">
        <f t="shared" si="420"/>
        <v>724164.00734655419</v>
      </c>
      <c r="FX357" s="13">
        <f t="shared" si="421"/>
        <v>1932147.1218697289</v>
      </c>
      <c r="FY357" s="13">
        <f t="shared" si="422"/>
        <v>2517560.421537661</v>
      </c>
      <c r="FZ357" s="13">
        <f t="shared" si="423"/>
        <v>2679432.095666958</v>
      </c>
      <c r="GA357" s="13">
        <f t="shared" si="424"/>
        <v>2641747.4867093749</v>
      </c>
      <c r="GB357" s="13">
        <f t="shared" si="425"/>
        <v>2000756.2064707819</v>
      </c>
      <c r="GC357" s="13">
        <f t="shared" si="426"/>
        <v>2699226.4598006429</v>
      </c>
      <c r="GD357" s="14">
        <f t="shared" si="427"/>
        <v>2835916.2778064059</v>
      </c>
      <c r="GE357" s="84"/>
      <c r="GF357" s="12">
        <f t="shared" si="429"/>
        <v>-9838728.1844804045</v>
      </c>
      <c r="GG357" s="13">
        <f t="shared" si="429"/>
        <v>-11284535.365643535</v>
      </c>
      <c r="GH357" s="14">
        <f t="shared" si="429"/>
        <v>22358520.577742014</v>
      </c>
      <c r="GI357" s="6">
        <f t="shared" si="430"/>
        <v>2</v>
      </c>
      <c r="GJ357" s="12">
        <f t="shared" si="431"/>
        <v>-7089819.5160345417</v>
      </c>
      <c r="GK357" s="13">
        <f t="shared" si="432"/>
        <v>-7073684.3481092472</v>
      </c>
      <c r="GL357" s="14">
        <f t="shared" si="433"/>
        <v>0</v>
      </c>
      <c r="GM357" s="84"/>
      <c r="GN357" s="66">
        <f t="shared" si="434"/>
        <v>-7073684.3481092472</v>
      </c>
      <c r="GO357" s="84"/>
      <c r="GP357" s="63" t="str" cm="1">
        <f t="array" ref="GP357">INDEX($GF$4:$GH$4,1,GI357)</f>
        <v>Sample 3</v>
      </c>
      <c r="GQ357" s="12">
        <f t="shared" si="436"/>
        <v>-2450287.8442131476</v>
      </c>
      <c r="GR357" s="13">
        <f t="shared" si="436"/>
        <v>-2402001.7850614698</v>
      </c>
      <c r="GS357" s="14">
        <f t="shared" si="436"/>
        <v>-2237529.8867599242</v>
      </c>
      <c r="GT357" s="12">
        <f t="shared" si="437"/>
        <v>-2406249.587168368</v>
      </c>
      <c r="GU357" s="13">
        <f t="shared" si="437"/>
        <v>-2405261.0875444449</v>
      </c>
      <c r="GV357" s="14">
        <f t="shared" si="437"/>
        <v>-2262173.6733964342</v>
      </c>
      <c r="GW357" s="12">
        <f t="shared" si="438"/>
        <v>254651.61723801619</v>
      </c>
      <c r="GX357" s="13">
        <f t="shared" si="438"/>
        <v>724164.00734655419</v>
      </c>
      <c r="GY357" s="14">
        <f t="shared" si="438"/>
        <v>1110653.0273379181</v>
      </c>
      <c r="GZ357" s="84" t="str">
        <f t="shared" si="390"/>
        <v>Sample 3</v>
      </c>
      <c r="HA357" s="12">
        <f t="shared" si="435"/>
        <v>-2406249.587168368</v>
      </c>
      <c r="HB357" s="13">
        <f t="shared" si="435"/>
        <v>-2405261.0875444449</v>
      </c>
      <c r="HC357" s="14">
        <f t="shared" si="435"/>
        <v>-2262173.6733964342</v>
      </c>
      <c r="HD357" s="6">
        <f t="shared" si="391"/>
        <v>-7073684.3481092472</v>
      </c>
      <c r="HE357" s="84" t="str">
        <f t="shared" si="392"/>
        <v>Ok</v>
      </c>
    </row>
    <row r="358" spans="2:213" hidden="1" x14ac:dyDescent="0.3">
      <c r="B358" s="84" t="s">
        <v>68</v>
      </c>
      <c r="C358" s="12">
        <f>SUMIFS(Inyecciones!$E$2:$E$14185,Inyecciones!$A$2:$A$14185,Balance!C$4,Inyecciones!$B$2:$B$14185,Balance!$B358,Inyecciones!$C$2:$C$14185,Balance!C$5)</f>
        <v>446.93660227425278</v>
      </c>
      <c r="D358" s="13">
        <f>SUMIFS(Inyecciones!$E$2:$E$14185,Inyecciones!$A$2:$A$14185,Balance!D$4,Inyecciones!$B$2:$B$14185,Balance!$B358,Inyecciones!$C$2:$C$14185,Balance!D$5)</f>
        <v>6420.6415600390583</v>
      </c>
      <c r="E358" s="13">
        <f>SUMIFS(Inyecciones!$E$2:$E$14185,Inyecciones!$A$2:$A$14185,Balance!E$4,Inyecciones!$B$2:$B$14185,Balance!$B358,Inyecciones!$C$2:$C$14185,Balance!E$5)</f>
        <v>7815.5682758961166</v>
      </c>
      <c r="F358" s="13">
        <f>SUMIFS(Inyecciones!$E$2:$E$14185,Inyecciones!$A$2:$A$14185,Balance!F$4,Inyecciones!$B$2:$B$14185,Balance!$B358,Inyecciones!$C$2:$C$14185,Balance!F$5)</f>
        <v>5426.2019934551299</v>
      </c>
      <c r="G358" s="13">
        <f>SUMIFS(Inyecciones!$E$2:$E$14185,Inyecciones!$A$2:$A$14185,Balance!G$4,Inyecciones!$B$2:$B$14185,Balance!$B358,Inyecciones!$C$2:$C$14185,Balance!G$5)</f>
        <v>8293.5356668499371</v>
      </c>
      <c r="H358" s="13">
        <f>SUMIFS(Inyecciones!$E$2:$E$14185,Inyecciones!$A$2:$A$14185,Balance!H$4,Inyecciones!$B$2:$B$14185,Balance!$B358,Inyecciones!$C$2:$C$14185,Balance!H$5)</f>
        <v>6245.8738278071769</v>
      </c>
      <c r="I358" s="13">
        <f>SUMIFS(Inyecciones!$E$2:$E$14185,Inyecciones!$A$2:$A$14185,Balance!I$4,Inyecciones!$B$2:$B$14185,Balance!$B358,Inyecciones!$C$2:$C$14185,Balance!I$5)</f>
        <v>6256.6826050155541</v>
      </c>
      <c r="J358" s="13">
        <f>SUMIFS(Inyecciones!$E$2:$E$14185,Inyecciones!$A$2:$A$14185,Balance!J$4,Inyecciones!$B$2:$B$14185,Balance!$B358,Inyecciones!$C$2:$C$14185,Balance!J$5)</f>
        <v>8959.1311308852801</v>
      </c>
      <c r="K358" s="13">
        <f>SUMIFS(Inyecciones!$E$2:$E$14185,Inyecciones!$A$2:$A$14185,Balance!K$4,Inyecciones!$B$2:$B$14185,Balance!$B358,Inyecciones!$C$2:$C$14185,Balance!K$5)</f>
        <v>9845.3226230366126</v>
      </c>
      <c r="L358" s="13">
        <f>SUMIFS(Inyecciones!$E$2:$E$14185,Inyecciones!$A$2:$A$14185,Balance!L$4,Inyecciones!$B$2:$B$14185,Balance!$B358,Inyecciones!$C$2:$C$14185,Balance!L$5)</f>
        <v>5658.1436164852576</v>
      </c>
      <c r="M358" s="13">
        <f>SUMIFS(Inyecciones!$E$2:$E$14185,Inyecciones!$A$2:$A$14185,Balance!M$4,Inyecciones!$B$2:$B$14185,Balance!$B358,Inyecciones!$C$2:$C$14185,Balance!M$5)</f>
        <v>4188.5066572042533</v>
      </c>
      <c r="N358" s="14">
        <f>SUMIFS(Inyecciones!$E$2:$E$14185,Inyecciones!$A$2:$A$14185,Balance!N$4,Inyecciones!$B$2:$B$14185,Balance!$B358,Inyecciones!$C$2:$C$14185,Balance!N$5)</f>
        <v>4284.9145363282523</v>
      </c>
      <c r="O358" s="12">
        <f>SUMIFS(Inyecciones!$E$2:$E$14185,Inyecciones!$A$2:$A$14185,Balance!O$4,Inyecciones!$B$2:$B$14185,Balance!$B358,Inyecciones!$C$2:$C$14185,Balance!O$5)</f>
        <v>140.19300306865489</v>
      </c>
      <c r="P358" s="13">
        <f>SUMIFS(Inyecciones!$E$2:$E$14185,Inyecciones!$A$2:$A$14185,Balance!P$4,Inyecciones!$B$2:$B$14185,Balance!$B358,Inyecciones!$C$2:$C$14185,Balance!P$5)</f>
        <v>1995.64125898097</v>
      </c>
      <c r="Q358" s="13">
        <f>SUMIFS(Inyecciones!$E$2:$E$14185,Inyecciones!$A$2:$A$14185,Balance!Q$4,Inyecciones!$B$2:$B$14185,Balance!$B358,Inyecciones!$C$2:$C$14185,Balance!Q$5)</f>
        <v>2364.4708761004422</v>
      </c>
      <c r="R358" s="13">
        <f>SUMIFS(Inyecciones!$E$2:$E$14185,Inyecciones!$A$2:$A$14185,Balance!R$4,Inyecciones!$B$2:$B$14185,Balance!$B358,Inyecciones!$C$2:$C$14185,Balance!R$5)</f>
        <v>5092.8393565361457</v>
      </c>
      <c r="S358" s="13">
        <f>SUMIFS(Inyecciones!$E$2:$E$14185,Inyecciones!$A$2:$A$14185,Balance!S$4,Inyecciones!$B$2:$B$14185,Balance!$B358,Inyecciones!$C$2:$C$14185,Balance!S$5)</f>
        <v>8873.9607647130524</v>
      </c>
      <c r="T358" s="13">
        <f>SUMIFS(Inyecciones!$E$2:$E$14185,Inyecciones!$A$2:$A$14185,Balance!T$4,Inyecciones!$B$2:$B$14185,Balance!$B358,Inyecciones!$C$2:$C$14185,Balance!T$5)</f>
        <v>8396.2234467664694</v>
      </c>
      <c r="U358" s="13">
        <f>SUMIFS(Inyecciones!$E$2:$E$14185,Inyecciones!$A$2:$A$14185,Balance!U$4,Inyecciones!$B$2:$B$14185,Balance!$B358,Inyecciones!$C$2:$C$14185,Balance!U$5)</f>
        <v>8531.128180130514</v>
      </c>
      <c r="V358" s="13">
        <f>SUMIFS(Inyecciones!$E$2:$E$14185,Inyecciones!$A$2:$A$14185,Balance!V$4,Inyecciones!$B$2:$B$14185,Balance!$B358,Inyecciones!$C$2:$C$14185,Balance!V$5)</f>
        <v>8935.809244223803</v>
      </c>
      <c r="W358" s="13">
        <f>SUMIFS(Inyecciones!$E$2:$E$14185,Inyecciones!$A$2:$A$14185,Balance!W$4,Inyecciones!$B$2:$B$14185,Balance!$B358,Inyecciones!$C$2:$C$14185,Balance!W$5)</f>
        <v>8715.2641546411251</v>
      </c>
      <c r="X358" s="13">
        <f>SUMIFS(Inyecciones!$E$2:$E$14185,Inyecciones!$A$2:$A$14185,Balance!X$4,Inyecciones!$B$2:$B$14185,Balance!$B358,Inyecciones!$C$2:$C$14185,Balance!X$5)</f>
        <v>4974.0010519536299</v>
      </c>
      <c r="Y358" s="13">
        <f>SUMIFS(Inyecciones!$E$2:$E$14185,Inyecciones!$A$2:$A$14185,Balance!Y$4,Inyecciones!$B$2:$B$14185,Balance!$B358,Inyecciones!$C$2:$C$14185,Balance!Y$5)</f>
        <v>3349.152115787831</v>
      </c>
      <c r="Z358" s="14">
        <f>SUMIFS(Inyecciones!$E$2:$E$14185,Inyecciones!$A$2:$A$14185,Balance!Z$4,Inyecciones!$B$2:$B$14185,Balance!$B358,Inyecciones!$C$2:$C$14185,Balance!Z$5)</f>
        <v>3916.558067714876</v>
      </c>
      <c r="AA358" s="12">
        <f>SUMIFS(Inyecciones!$E$2:$E$14185,Inyecciones!$A$2:$A$14185,Balance!AA$4,Inyecciones!$B$2:$B$14185,Balance!$B358,Inyecciones!$C$2:$C$14185,Balance!AA$5)</f>
        <v>187.71977134312161</v>
      </c>
      <c r="AB358" s="13">
        <f>SUMIFS(Inyecciones!$E$2:$E$14185,Inyecciones!$A$2:$A$14185,Balance!AB$4,Inyecciones!$B$2:$B$14185,Balance!$B358,Inyecciones!$C$2:$C$14185,Balance!AB$5)</f>
        <v>2956.9422229656211</v>
      </c>
      <c r="AC358" s="13">
        <f>SUMIFS(Inyecciones!$E$2:$E$14185,Inyecciones!$A$2:$A$14185,Balance!AC$4,Inyecciones!$B$2:$B$14185,Balance!$B358,Inyecciones!$C$2:$C$14185,Balance!AC$5)</f>
        <v>2448.5273410903092</v>
      </c>
      <c r="AD358" s="13">
        <f>SUMIFS(Inyecciones!$E$2:$E$14185,Inyecciones!$A$2:$A$14185,Balance!AD$4,Inyecciones!$B$2:$B$14185,Balance!$B358,Inyecciones!$C$2:$C$14185,Balance!AD$5)</f>
        <v>3888.4787244574391</v>
      </c>
      <c r="AE358" s="13">
        <f>SUMIFS(Inyecciones!$E$2:$E$14185,Inyecciones!$A$2:$A$14185,Balance!AE$4,Inyecciones!$B$2:$B$14185,Balance!$B358,Inyecciones!$C$2:$C$14185,Balance!AE$5)</f>
        <v>6002.0473022819688</v>
      </c>
      <c r="AF358" s="13">
        <f>SUMIFS(Inyecciones!$E$2:$E$14185,Inyecciones!$A$2:$A$14185,Balance!AF$4,Inyecciones!$B$2:$B$14185,Balance!$B358,Inyecciones!$C$2:$C$14185,Balance!AF$5)</f>
        <v>6649.2155276187432</v>
      </c>
      <c r="AG358" s="13">
        <f>SUMIFS(Inyecciones!$E$2:$E$14185,Inyecciones!$A$2:$A$14185,Balance!AG$4,Inyecciones!$B$2:$B$14185,Balance!$B358,Inyecciones!$C$2:$C$14185,Balance!AG$5)</f>
        <v>9872.3836688909396</v>
      </c>
      <c r="AH358" s="13">
        <f>SUMIFS(Inyecciones!$E$2:$E$14185,Inyecciones!$A$2:$A$14185,Balance!AH$4,Inyecciones!$B$2:$B$14185,Balance!$B358,Inyecciones!$C$2:$C$14185,Balance!AH$5)</f>
        <v>10473.4631967891</v>
      </c>
      <c r="AI358" s="13">
        <f>SUMIFS(Inyecciones!$E$2:$E$14185,Inyecciones!$A$2:$A$14185,Balance!AI$4,Inyecciones!$B$2:$B$14185,Balance!$B358,Inyecciones!$C$2:$C$14185,Balance!AI$5)</f>
        <v>8810.5101823258465</v>
      </c>
      <c r="AJ358" s="13">
        <f>SUMIFS(Inyecciones!$E$2:$E$14185,Inyecciones!$A$2:$A$14185,Balance!AJ$4,Inyecciones!$B$2:$B$14185,Balance!$B358,Inyecciones!$C$2:$C$14185,Balance!AJ$5)</f>
        <v>6768.0224987593547</v>
      </c>
      <c r="AK358" s="13">
        <f>SUMIFS(Inyecciones!$E$2:$E$14185,Inyecciones!$A$2:$A$14185,Balance!AK$4,Inyecciones!$B$2:$B$14185,Balance!$B358,Inyecciones!$C$2:$C$14185,Balance!AK$5)</f>
        <v>6252.0394305041364</v>
      </c>
      <c r="AL358" s="14">
        <f>SUMIFS(Inyecciones!$E$2:$E$14185,Inyecciones!$A$2:$A$14185,Balance!AL$4,Inyecciones!$B$2:$B$14185,Balance!$B358,Inyecciones!$C$2:$C$14185,Balance!AL$5)</f>
        <v>6870.43519582504</v>
      </c>
      <c r="AM358" s="13"/>
      <c r="AN358" s="12">
        <f>SUMIFS('Retiro Mensual'!$E$2:$E$2629,'Retiro Mensual'!$A$2:$A$2629,AN$4,'Retiro Mensual'!$B$2:$B$2629,$B358,'Retiro Mensual'!$C$2:$C$2629,AN$5)</f>
        <v>265710.18</v>
      </c>
      <c r="AO358" s="13">
        <f>SUMIFS('Retiro Mensual'!$E$2:$E$2629,'Retiro Mensual'!$A$2:$A$2629,AO$4,'Retiro Mensual'!$B$2:$B$2629,$B358,'Retiro Mensual'!$C$2:$C$2629,AO$5)</f>
        <v>195688.674</v>
      </c>
      <c r="AP358" s="13">
        <f>SUMIFS('Retiro Mensual'!$E$2:$E$2629,'Retiro Mensual'!$A$2:$A$2629,AP$4,'Retiro Mensual'!$B$2:$B$2629,$B358,'Retiro Mensual'!$C$2:$C$2629,AP$5)</f>
        <v>215561.03090000001</v>
      </c>
      <c r="AQ358" s="13">
        <f>SUMIFS('Retiro Mensual'!$E$2:$E$2629,'Retiro Mensual'!$A$2:$A$2629,AQ$4,'Retiro Mensual'!$B$2:$B$2629,$B358,'Retiro Mensual'!$C$2:$C$2629,AQ$5)</f>
        <v>158746.46359999999</v>
      </c>
      <c r="AR358" s="13">
        <f>SUMIFS('Retiro Mensual'!$E$2:$E$2629,'Retiro Mensual'!$A$2:$A$2629,AR$4,'Retiro Mensual'!$B$2:$B$2629,$B358,'Retiro Mensual'!$C$2:$C$2629,AR$5)</f>
        <v>180562.10490000001</v>
      </c>
      <c r="AS358" s="13">
        <f>SUMIFS('Retiro Mensual'!$E$2:$E$2629,'Retiro Mensual'!$A$2:$A$2629,AS$4,'Retiro Mensual'!$B$2:$B$2629,$B358,'Retiro Mensual'!$C$2:$C$2629,AS$5)</f>
        <v>153550.04130000001</v>
      </c>
      <c r="AT358" s="13">
        <f>SUMIFS('Retiro Mensual'!$E$2:$E$2629,'Retiro Mensual'!$A$2:$A$2629,AT$4,'Retiro Mensual'!$B$2:$B$2629,$B358,'Retiro Mensual'!$C$2:$C$2629,AT$5)</f>
        <v>155999.92989999999</v>
      </c>
      <c r="AU358" s="13">
        <f>SUMIFS('Retiro Mensual'!$E$2:$E$2629,'Retiro Mensual'!$A$2:$A$2629,AU$4,'Retiro Mensual'!$B$2:$B$2629,$B358,'Retiro Mensual'!$C$2:$C$2629,AU$5)</f>
        <v>169626.0955</v>
      </c>
      <c r="AV358" s="13">
        <f>SUMIFS('Retiro Mensual'!$E$2:$E$2629,'Retiro Mensual'!$A$2:$A$2629,AV$4,'Retiro Mensual'!$B$2:$B$2629,$B358,'Retiro Mensual'!$C$2:$C$2629,AV$5)</f>
        <v>149119.3682</v>
      </c>
      <c r="AW358" s="13">
        <f>SUMIFS('Retiro Mensual'!$E$2:$E$2629,'Retiro Mensual'!$A$2:$A$2629,AW$4,'Retiro Mensual'!$B$2:$B$2629,$B358,'Retiro Mensual'!$C$2:$C$2629,AW$5)</f>
        <v>86729.270009999993</v>
      </c>
      <c r="AX358" s="13">
        <f>SUMIFS('Retiro Mensual'!$E$2:$E$2629,'Retiro Mensual'!$A$2:$A$2629,AX$4,'Retiro Mensual'!$B$2:$B$2629,$B358,'Retiro Mensual'!$C$2:$C$2629,AX$5)</f>
        <v>81321.005139999994</v>
      </c>
      <c r="AY358" s="14">
        <f>SUMIFS('Retiro Mensual'!$E$2:$E$2629,'Retiro Mensual'!$A$2:$A$2629,AY$4,'Retiro Mensual'!$B$2:$B$2629,$B358,'Retiro Mensual'!$C$2:$C$2629,AY$5)</f>
        <v>100794.86810000001</v>
      </c>
      <c r="AZ358" s="12">
        <f>SUMIFS('Retiro Mensual'!$E$2:$E$2629,'Retiro Mensual'!$A$2:$A$2629,AZ$4,'Retiro Mensual'!$B$2:$B$2629,$B358,'Retiro Mensual'!$C$2:$C$2629,AZ$5)</f>
        <v>266043.46260000003</v>
      </c>
      <c r="BA358" s="13">
        <f>SUMIFS('Retiro Mensual'!$E$2:$E$2629,'Retiro Mensual'!$A$2:$A$2629,BA$4,'Retiro Mensual'!$B$2:$B$2629,$B358,'Retiro Mensual'!$C$2:$C$2629,BA$5)</f>
        <v>198891.12270000001</v>
      </c>
      <c r="BB358" s="13">
        <f>SUMIFS('Retiro Mensual'!$E$2:$E$2629,'Retiro Mensual'!$A$2:$A$2629,BB$4,'Retiro Mensual'!$B$2:$B$2629,$B358,'Retiro Mensual'!$C$2:$C$2629,BB$5)</f>
        <v>219525.81649999999</v>
      </c>
      <c r="BC358" s="13">
        <f>SUMIFS('Retiro Mensual'!$E$2:$E$2629,'Retiro Mensual'!$A$2:$A$2629,BC$4,'Retiro Mensual'!$B$2:$B$2629,$B358,'Retiro Mensual'!$C$2:$C$2629,BC$5)</f>
        <v>168482.9412</v>
      </c>
      <c r="BD358" s="13">
        <f>SUMIFS('Retiro Mensual'!$E$2:$E$2629,'Retiro Mensual'!$A$2:$A$2629,BD$4,'Retiro Mensual'!$B$2:$B$2629,$B358,'Retiro Mensual'!$C$2:$C$2629,BD$5)</f>
        <v>178742.0282</v>
      </c>
      <c r="BE358" s="13">
        <f>SUMIFS('Retiro Mensual'!$E$2:$E$2629,'Retiro Mensual'!$A$2:$A$2629,BE$4,'Retiro Mensual'!$B$2:$B$2629,$B358,'Retiro Mensual'!$C$2:$C$2629,BE$5)</f>
        <v>157189.99179999999</v>
      </c>
      <c r="BF358" s="13">
        <f>SUMIFS('Retiro Mensual'!$E$2:$E$2629,'Retiro Mensual'!$A$2:$A$2629,BF$4,'Retiro Mensual'!$B$2:$B$2629,$B358,'Retiro Mensual'!$C$2:$C$2629,BF$5)</f>
        <v>165919.56969999999</v>
      </c>
      <c r="BG358" s="13">
        <f>SUMIFS('Retiro Mensual'!$E$2:$E$2629,'Retiro Mensual'!$A$2:$A$2629,BG$4,'Retiro Mensual'!$B$2:$B$2629,$B358,'Retiro Mensual'!$C$2:$C$2629,BG$5)</f>
        <v>170915.72380000001</v>
      </c>
      <c r="BH358" s="13">
        <f>SUMIFS('Retiro Mensual'!$E$2:$E$2629,'Retiro Mensual'!$A$2:$A$2629,BH$4,'Retiro Mensual'!$B$2:$B$2629,$B358,'Retiro Mensual'!$C$2:$C$2629,BH$5)</f>
        <v>151800.8781</v>
      </c>
      <c r="BI358" s="13">
        <f>SUMIFS('Retiro Mensual'!$E$2:$E$2629,'Retiro Mensual'!$A$2:$A$2629,BI$4,'Retiro Mensual'!$B$2:$B$2629,$B358,'Retiro Mensual'!$C$2:$C$2629,BI$5)</f>
        <v>99351.109400000001</v>
      </c>
      <c r="BJ358" s="13">
        <f>SUMIFS('Retiro Mensual'!$E$2:$E$2629,'Retiro Mensual'!$A$2:$A$2629,BJ$4,'Retiro Mensual'!$B$2:$B$2629,$B358,'Retiro Mensual'!$C$2:$C$2629,BJ$5)</f>
        <v>114294.0396</v>
      </c>
      <c r="BK358" s="14">
        <f>SUMIFS('Retiro Mensual'!$E$2:$E$2629,'Retiro Mensual'!$A$2:$A$2629,BK$4,'Retiro Mensual'!$B$2:$B$2629,$B358,'Retiro Mensual'!$C$2:$C$2629,BK$5)</f>
        <v>154665.93400000001</v>
      </c>
      <c r="BL358" s="12">
        <f>SUMIFS('Retiro Mensual'!$E$2:$E$2629,'Retiro Mensual'!$A$2:$A$2629,BL$4,'Retiro Mensual'!$B$2:$B$2629,$B358,'Retiro Mensual'!$C$2:$C$2629,BL$5)</f>
        <v>0</v>
      </c>
      <c r="BM358" s="13">
        <f>SUMIFS('Retiro Mensual'!$E$2:$E$2629,'Retiro Mensual'!$A$2:$A$2629,BM$4,'Retiro Mensual'!$B$2:$B$2629,$B358,'Retiro Mensual'!$C$2:$C$2629,BM$5)</f>
        <v>0</v>
      </c>
      <c r="BN358" s="13">
        <f>SUMIFS('Retiro Mensual'!$E$2:$E$2629,'Retiro Mensual'!$A$2:$A$2629,BN$4,'Retiro Mensual'!$B$2:$B$2629,$B358,'Retiro Mensual'!$C$2:$C$2629,BN$5)</f>
        <v>0</v>
      </c>
      <c r="BO358" s="13">
        <f>SUMIFS('Retiro Mensual'!$E$2:$E$2629,'Retiro Mensual'!$A$2:$A$2629,BO$4,'Retiro Mensual'!$B$2:$B$2629,$B358,'Retiro Mensual'!$C$2:$C$2629,BO$5)</f>
        <v>0</v>
      </c>
      <c r="BP358" s="13">
        <f>SUMIFS('Retiro Mensual'!$E$2:$E$2629,'Retiro Mensual'!$A$2:$A$2629,BP$4,'Retiro Mensual'!$B$2:$B$2629,$B358,'Retiro Mensual'!$C$2:$C$2629,BP$5)</f>
        <v>0</v>
      </c>
      <c r="BQ358" s="13">
        <f>SUMIFS('Retiro Mensual'!$E$2:$E$2629,'Retiro Mensual'!$A$2:$A$2629,BQ$4,'Retiro Mensual'!$B$2:$B$2629,$B358,'Retiro Mensual'!$C$2:$C$2629,BQ$5)</f>
        <v>0</v>
      </c>
      <c r="BR358" s="13">
        <f>SUMIFS('Retiro Mensual'!$E$2:$E$2629,'Retiro Mensual'!$A$2:$A$2629,BR$4,'Retiro Mensual'!$B$2:$B$2629,$B358,'Retiro Mensual'!$C$2:$C$2629,BR$5)</f>
        <v>0</v>
      </c>
      <c r="BS358" s="13">
        <f>SUMIFS('Retiro Mensual'!$E$2:$E$2629,'Retiro Mensual'!$A$2:$A$2629,BS$4,'Retiro Mensual'!$B$2:$B$2629,$B358,'Retiro Mensual'!$C$2:$C$2629,BS$5)</f>
        <v>0</v>
      </c>
      <c r="BT358" s="13">
        <f>SUMIFS('Retiro Mensual'!$E$2:$E$2629,'Retiro Mensual'!$A$2:$A$2629,BT$4,'Retiro Mensual'!$B$2:$B$2629,$B358,'Retiro Mensual'!$C$2:$C$2629,BT$5)</f>
        <v>0</v>
      </c>
      <c r="BU358" s="13">
        <f>SUMIFS('Retiro Mensual'!$E$2:$E$2629,'Retiro Mensual'!$A$2:$A$2629,BU$4,'Retiro Mensual'!$B$2:$B$2629,$B358,'Retiro Mensual'!$C$2:$C$2629,BU$5)</f>
        <v>0</v>
      </c>
      <c r="BV358" s="13">
        <f>SUMIFS('Retiro Mensual'!$E$2:$E$2629,'Retiro Mensual'!$A$2:$A$2629,BV$4,'Retiro Mensual'!$B$2:$B$2629,$B358,'Retiro Mensual'!$C$2:$C$2629,BV$5)</f>
        <v>0</v>
      </c>
      <c r="BW358" s="14">
        <f>SUMIFS('Retiro Mensual'!$E$2:$E$2629,'Retiro Mensual'!$A$2:$A$2629,BW$4,'Retiro Mensual'!$B$2:$B$2629,$B358,'Retiro Mensual'!$C$2:$C$2629,BW$5)</f>
        <v>0</v>
      </c>
      <c r="BX358" s="13"/>
      <c r="BY358" s="12">
        <f>SUMIFS('Compra Ventas'!$E$2:$E$2700,'Compra Ventas'!$A$2:$A$2700,BY$4,'Compra Ventas'!$B$2:$B$2700,$B358,'Compra Ventas'!$C$2:$C$2700,BY$5)</f>
        <v>512423.64645151934</v>
      </c>
      <c r="BZ358" s="13">
        <f>SUMIFS('Compra Ventas'!$E$2:$E$2700,'Compra Ventas'!$A$2:$A$2700,BZ$4,'Compra Ventas'!$B$2:$B$2700,$B358,'Compra Ventas'!$C$2:$C$2700,BZ$5)</f>
        <v>444743.10600354738</v>
      </c>
      <c r="CA358" s="13">
        <f>SUMIFS('Compra Ventas'!$E$2:$E$2700,'Compra Ventas'!$A$2:$A$2700,CA$4,'Compra Ventas'!$B$2:$B$2700,$B358,'Compra Ventas'!$C$2:$C$2700,CA$5)</f>
        <v>418912.56058246363</v>
      </c>
      <c r="CB358" s="13">
        <f>SUMIFS('Compra Ventas'!$E$2:$E$2700,'Compra Ventas'!$A$2:$A$2700,CB$4,'Compra Ventas'!$B$2:$B$2700,$B358,'Compra Ventas'!$C$2:$C$2700,CB$5)</f>
        <v>426066.37388032506</v>
      </c>
      <c r="CC358" s="13">
        <f>SUMIFS('Compra Ventas'!$E$2:$E$2700,'Compra Ventas'!$A$2:$A$2700,CC$4,'Compra Ventas'!$B$2:$B$2700,$B358,'Compra Ventas'!$C$2:$C$2700,CC$5)</f>
        <v>354517.56394185673</v>
      </c>
      <c r="CD358" s="13">
        <f>SUMIFS('Compra Ventas'!$E$2:$E$2700,'Compra Ventas'!$A$2:$A$2700,CD$4,'Compra Ventas'!$B$2:$B$2700,$B358,'Compra Ventas'!$C$2:$C$2700,CD$5)</f>
        <v>644255.92732530157</v>
      </c>
      <c r="CE358" s="13">
        <f>SUMIFS('Compra Ventas'!$E$2:$E$2700,'Compra Ventas'!$A$2:$A$2700,CE$4,'Compra Ventas'!$B$2:$B$2700,$B358,'Compra Ventas'!$C$2:$C$2700,CE$5)</f>
        <v>333382.84151807404</v>
      </c>
      <c r="CF358" s="13">
        <f>SUMIFS('Compra Ventas'!$E$2:$E$2700,'Compra Ventas'!$A$2:$A$2700,CF$4,'Compra Ventas'!$B$2:$B$2700,$B358,'Compra Ventas'!$C$2:$C$2700,CF$5)</f>
        <v>308270.85785910668</v>
      </c>
      <c r="CG358" s="13">
        <f>SUMIFS('Compra Ventas'!$E$2:$E$2700,'Compra Ventas'!$A$2:$A$2700,CG$4,'Compra Ventas'!$B$2:$B$2700,$B358,'Compra Ventas'!$C$2:$C$2700,CG$5)</f>
        <v>292312.8013894076</v>
      </c>
      <c r="CH358" s="13">
        <f>SUMIFS('Compra Ventas'!$E$2:$E$2700,'Compra Ventas'!$A$2:$A$2700,CH$4,'Compra Ventas'!$B$2:$B$2700,$B358,'Compra Ventas'!$C$2:$C$2700,CH$5)</f>
        <v>207113.53371776867</v>
      </c>
      <c r="CI358" s="13">
        <f>SUMIFS('Compra Ventas'!$E$2:$E$2700,'Compra Ventas'!$A$2:$A$2700,CI$4,'Compra Ventas'!$B$2:$B$2700,$B358,'Compra Ventas'!$C$2:$C$2700,CI$5)</f>
        <v>214524.90915852433</v>
      </c>
      <c r="CJ358" s="14">
        <f>SUMIFS('Compra Ventas'!$E$2:$E$2700,'Compra Ventas'!$A$2:$A$2700,CJ$4,'Compra Ventas'!$B$2:$B$2700,$B358,'Compra Ventas'!$C$2:$C$2700,CJ$5)</f>
        <v>216899.86065823471</v>
      </c>
      <c r="CK358" s="12">
        <f>SUMIFS('Compra Ventas'!$E$2:$E$2700,'Compra Ventas'!$A$2:$A$2700,CK$4,'Compra Ventas'!$B$2:$B$2700,$B358,'Compra Ventas'!$C$2:$C$2700,CK$5)</f>
        <v>513507.73471665522</v>
      </c>
      <c r="CL358" s="13">
        <f>SUMIFS('Compra Ventas'!$E$2:$E$2700,'Compra Ventas'!$A$2:$A$2700,CL$4,'Compra Ventas'!$B$2:$B$2700,$B358,'Compra Ventas'!$C$2:$C$2700,CL$5)</f>
        <v>446147.37072075787</v>
      </c>
      <c r="CM358" s="13">
        <f>SUMIFS('Compra Ventas'!$E$2:$E$2700,'Compra Ventas'!$A$2:$A$2700,CM$4,'Compra Ventas'!$B$2:$B$2700,$B358,'Compra Ventas'!$C$2:$C$2700,CM$5)</f>
        <v>425736.02038430033</v>
      </c>
      <c r="CN358" s="13">
        <f>SUMIFS('Compra Ventas'!$E$2:$E$2700,'Compra Ventas'!$A$2:$A$2700,CN$4,'Compra Ventas'!$B$2:$B$2700,$B358,'Compra Ventas'!$C$2:$C$2700,CN$5)</f>
        <v>433556.3724993901</v>
      </c>
      <c r="CO358" s="13">
        <f>SUMIFS('Compra Ventas'!$E$2:$E$2700,'Compra Ventas'!$A$2:$A$2700,CO$4,'Compra Ventas'!$B$2:$B$2700,$B358,'Compra Ventas'!$C$2:$C$2700,CO$5)</f>
        <v>355461.62749649055</v>
      </c>
      <c r="CP358" s="13">
        <f>SUMIFS('Compra Ventas'!$E$2:$E$2700,'Compra Ventas'!$A$2:$A$2700,CP$4,'Compra Ventas'!$B$2:$B$2700,$B358,'Compra Ventas'!$C$2:$C$2700,CP$5)</f>
        <v>656368.36188165599</v>
      </c>
      <c r="CQ358" s="13">
        <f>SUMIFS('Compra Ventas'!$E$2:$E$2700,'Compra Ventas'!$A$2:$A$2700,CQ$4,'Compra Ventas'!$B$2:$B$2700,$B358,'Compra Ventas'!$C$2:$C$2700,CQ$5)</f>
        <v>354267.58984380279</v>
      </c>
      <c r="CR358" s="13">
        <f>SUMIFS('Compra Ventas'!$E$2:$E$2700,'Compra Ventas'!$A$2:$A$2700,CR$4,'Compra Ventas'!$B$2:$B$2700,$B358,'Compra Ventas'!$C$2:$C$2700,CR$5)</f>
        <v>308630.74233583559</v>
      </c>
      <c r="CS358" s="13">
        <f>SUMIFS('Compra Ventas'!$E$2:$E$2700,'Compra Ventas'!$A$2:$A$2700,CS$4,'Compra Ventas'!$B$2:$B$2700,$B358,'Compra Ventas'!$C$2:$C$2700,CS$5)</f>
        <v>294770.48315738066</v>
      </c>
      <c r="CT358" s="13">
        <f>SUMIFS('Compra Ventas'!$E$2:$E$2700,'Compra Ventas'!$A$2:$A$2700,CT$4,'Compra Ventas'!$B$2:$B$2700,$B358,'Compra Ventas'!$C$2:$C$2700,CT$5)</f>
        <v>233112.97221421957</v>
      </c>
      <c r="CU358" s="13">
        <f>SUMIFS('Compra Ventas'!$E$2:$E$2700,'Compra Ventas'!$A$2:$A$2700,CU$4,'Compra Ventas'!$B$2:$B$2700,$B358,'Compra Ventas'!$C$2:$C$2700,CU$5)</f>
        <v>247665.6777215664</v>
      </c>
      <c r="CV358" s="14">
        <f>SUMIFS('Compra Ventas'!$E$2:$E$2700,'Compra Ventas'!$A$2:$A$2700,CV$4,'Compra Ventas'!$B$2:$B$2700,$B358,'Compra Ventas'!$C$2:$C$2700,CV$5)</f>
        <v>265658.00779093383</v>
      </c>
      <c r="CW358" s="12">
        <f>SUMIFS('Compra Ventas'!$E$2:$E$2700,'Compra Ventas'!$A$2:$A$2700,CW$4,'Compra Ventas'!$B$2:$B$2700,$B358,'Compra Ventas'!$C$2:$C$2700,CW$5)</f>
        <v>513622.23333178397</v>
      </c>
      <c r="CX358" s="13">
        <f>SUMIFS('Compra Ventas'!$E$2:$E$2700,'Compra Ventas'!$A$2:$A$2700,CX$4,'Compra Ventas'!$B$2:$B$2700,$B358,'Compra Ventas'!$C$2:$C$2700,CX$5)</f>
        <v>449714.26290867705</v>
      </c>
      <c r="CY358" s="13">
        <f>SUMIFS('Compra Ventas'!$E$2:$E$2700,'Compra Ventas'!$A$2:$A$2700,CY$4,'Compra Ventas'!$B$2:$B$2700,$B358,'Compra Ventas'!$C$2:$C$2700,CY$5)</f>
        <v>425023.07956802787</v>
      </c>
      <c r="CZ358" s="13">
        <f>SUMIFS('Compra Ventas'!$E$2:$E$2700,'Compra Ventas'!$A$2:$A$2700,CZ$4,'Compra Ventas'!$B$2:$B$2700,$B358,'Compra Ventas'!$C$2:$C$2700,CZ$5)</f>
        <v>431728.61048427195</v>
      </c>
      <c r="DA358" s="13">
        <f>SUMIFS('Compra Ventas'!$E$2:$E$2700,'Compra Ventas'!$A$2:$A$2700,DA$4,'Compra Ventas'!$B$2:$B$2700,$B358,'Compra Ventas'!$C$2:$C$2700,DA$5)</f>
        <v>367506.51721462084</v>
      </c>
      <c r="DB358" s="13">
        <f>SUMIFS('Compra Ventas'!$E$2:$E$2700,'Compra Ventas'!$A$2:$A$2700,DB$4,'Compra Ventas'!$B$2:$B$2700,$B358,'Compra Ventas'!$C$2:$C$2700,DB$5)</f>
        <v>697066.14139499189</v>
      </c>
      <c r="DC358" s="13">
        <f>SUMIFS('Compra Ventas'!$E$2:$E$2700,'Compra Ventas'!$A$2:$A$2700,DC$4,'Compra Ventas'!$B$2:$B$2700,$B358,'Compra Ventas'!$C$2:$C$2700,DC$5)</f>
        <v>369669.83756814525</v>
      </c>
      <c r="DD358" s="13">
        <f>SUMIFS('Compra Ventas'!$E$2:$E$2700,'Compra Ventas'!$A$2:$A$2700,DD$4,'Compra Ventas'!$B$2:$B$2700,$B358,'Compra Ventas'!$C$2:$C$2700,DD$5)</f>
        <v>330514.63851662423</v>
      </c>
      <c r="DE358" s="13">
        <f>SUMIFS('Compra Ventas'!$E$2:$E$2700,'Compra Ventas'!$A$2:$A$2700,DE$4,'Compra Ventas'!$B$2:$B$2700,$B358,'Compra Ventas'!$C$2:$C$2700,DE$5)</f>
        <v>303963.41458858887</v>
      </c>
      <c r="DF358" s="13">
        <f>SUMIFS('Compra Ventas'!$E$2:$E$2700,'Compra Ventas'!$A$2:$A$2700,DF$4,'Compra Ventas'!$B$2:$B$2700,$B358,'Compra Ventas'!$C$2:$C$2700,DF$5)</f>
        <v>273582.58089275</v>
      </c>
      <c r="DG358" s="13">
        <f>SUMIFS('Compra Ventas'!$E$2:$E$2700,'Compra Ventas'!$A$2:$A$2700,DG$4,'Compra Ventas'!$B$2:$B$2700,$B358,'Compra Ventas'!$C$2:$C$2700,DG$5)</f>
        <v>277434.97295062302</v>
      </c>
      <c r="DH358" s="14">
        <f>SUMIFS('Compra Ventas'!$E$2:$E$2700,'Compra Ventas'!$A$2:$A$2700,DH$4,'Compra Ventas'!$B$2:$B$2700,$B358,'Compra Ventas'!$C$2:$C$2700,DH$5)</f>
        <v>289497.97082708229</v>
      </c>
      <c r="DI358" s="84"/>
      <c r="DJ358" s="98">
        <f>SUMIFS('Ajuste Ciclado'!D$5:D$47,'Ajuste Ciclado'!$C$5:$C$47,Balance!DJ$4,'Ajuste Ciclado'!$B$5:$B$47,Balance!$B358)</f>
        <v>0</v>
      </c>
      <c r="DK358" s="99">
        <f>SUMIFS('Ajuste Ciclado'!E$5:E$47,'Ajuste Ciclado'!$C$5:$C$47,Balance!DK$4,'Ajuste Ciclado'!$B$5:$B$47,Balance!$B358)</f>
        <v>0</v>
      </c>
      <c r="DL358" s="99">
        <f>SUMIFS('Ajuste Ciclado'!F$5:F$47,'Ajuste Ciclado'!$C$5:$C$47,Balance!DL$4,'Ajuste Ciclado'!$B$5:$B$47,Balance!$B358)</f>
        <v>0</v>
      </c>
      <c r="DM358" s="99">
        <f>SUMIFS('Ajuste Ciclado'!G$5:G$47,'Ajuste Ciclado'!$C$5:$C$47,Balance!DM$4,'Ajuste Ciclado'!$B$5:$B$47,Balance!$B358)</f>
        <v>0</v>
      </c>
      <c r="DN358" s="99">
        <f>SUMIFS('Ajuste Ciclado'!H$5:H$47,'Ajuste Ciclado'!$C$5:$C$47,Balance!DN$4,'Ajuste Ciclado'!$B$5:$B$47,Balance!$B358)</f>
        <v>0</v>
      </c>
      <c r="DO358" s="99">
        <f>SUMIFS('Ajuste Ciclado'!I$5:I$47,'Ajuste Ciclado'!$C$5:$C$47,Balance!DO$4,'Ajuste Ciclado'!$B$5:$B$47,Balance!$B358)</f>
        <v>0</v>
      </c>
      <c r="DP358" s="99">
        <f>SUMIFS('Ajuste Ciclado'!J$5:J$47,'Ajuste Ciclado'!$C$5:$C$47,Balance!DP$4,'Ajuste Ciclado'!$B$5:$B$47,Balance!$B358)</f>
        <v>0</v>
      </c>
      <c r="DQ358" s="99">
        <f>SUMIFS('Ajuste Ciclado'!K$5:K$47,'Ajuste Ciclado'!$C$5:$C$47,Balance!DQ$4,'Ajuste Ciclado'!$B$5:$B$47,Balance!$B358)</f>
        <v>0</v>
      </c>
      <c r="DR358" s="99">
        <f>SUMIFS('Ajuste Ciclado'!L$5:L$47,'Ajuste Ciclado'!$C$5:$C$47,Balance!DR$4,'Ajuste Ciclado'!$B$5:$B$47,Balance!$B358)</f>
        <v>0</v>
      </c>
      <c r="DS358" s="99">
        <f>SUMIFS('Ajuste Ciclado'!M$5:M$47,'Ajuste Ciclado'!$C$5:$C$47,Balance!DS$4,'Ajuste Ciclado'!$B$5:$B$47,Balance!$B358)</f>
        <v>0</v>
      </c>
      <c r="DT358" s="99">
        <f>SUMIFS('Ajuste Ciclado'!N$5:N$47,'Ajuste Ciclado'!$C$5:$C$47,Balance!DT$4,'Ajuste Ciclado'!$B$5:$B$47,Balance!$B358)</f>
        <v>0</v>
      </c>
      <c r="DU358" s="100">
        <f>SUMIFS('Ajuste Ciclado'!O$5:O$47,'Ajuste Ciclado'!$C$5:$C$47,Balance!DU$4,'Ajuste Ciclado'!$B$5:$B$47,Balance!$B358)</f>
        <v>0</v>
      </c>
      <c r="DV358" s="98">
        <f>SUMIFS('Ajuste Ciclado'!D$5:D$47,'Ajuste Ciclado'!$C$5:$C$47,Balance!DV$4,'Ajuste Ciclado'!$B$5:$B$47,Balance!$B358)</f>
        <v>0</v>
      </c>
      <c r="DW358" s="99">
        <f>SUMIFS('Ajuste Ciclado'!E$5:E$47,'Ajuste Ciclado'!$C$5:$C$47,Balance!DW$4,'Ajuste Ciclado'!$B$5:$B$47,Balance!$B358)</f>
        <v>0</v>
      </c>
      <c r="DX358" s="99">
        <f>SUMIFS('Ajuste Ciclado'!F$5:F$47,'Ajuste Ciclado'!$C$5:$C$47,Balance!DX$4,'Ajuste Ciclado'!$B$5:$B$47,Balance!$B358)</f>
        <v>0</v>
      </c>
      <c r="DY358" s="99">
        <f>SUMIFS('Ajuste Ciclado'!G$5:G$47,'Ajuste Ciclado'!$C$5:$C$47,Balance!DY$4,'Ajuste Ciclado'!$B$5:$B$47,Balance!$B358)</f>
        <v>0</v>
      </c>
      <c r="DZ358" s="99">
        <f>SUMIFS('Ajuste Ciclado'!H$5:H$47,'Ajuste Ciclado'!$C$5:$C$47,Balance!DZ$4,'Ajuste Ciclado'!$B$5:$B$47,Balance!$B358)</f>
        <v>0</v>
      </c>
      <c r="EA358" s="99">
        <f>SUMIFS('Ajuste Ciclado'!I$5:I$47,'Ajuste Ciclado'!$C$5:$C$47,Balance!EA$4,'Ajuste Ciclado'!$B$5:$B$47,Balance!$B358)</f>
        <v>0</v>
      </c>
      <c r="EB358" s="99">
        <f>SUMIFS('Ajuste Ciclado'!J$5:J$47,'Ajuste Ciclado'!$C$5:$C$47,Balance!EB$4,'Ajuste Ciclado'!$B$5:$B$47,Balance!$B358)</f>
        <v>0</v>
      </c>
      <c r="EC358" s="99">
        <f>SUMIFS('Ajuste Ciclado'!K$5:K$47,'Ajuste Ciclado'!$C$5:$C$47,Balance!EC$4,'Ajuste Ciclado'!$B$5:$B$47,Balance!$B358)</f>
        <v>0</v>
      </c>
      <c r="ED358" s="99">
        <f>SUMIFS('Ajuste Ciclado'!L$5:L$47,'Ajuste Ciclado'!$C$5:$C$47,Balance!ED$4,'Ajuste Ciclado'!$B$5:$B$47,Balance!$B358)</f>
        <v>0</v>
      </c>
      <c r="EE358" s="99">
        <f>SUMIFS('Ajuste Ciclado'!M$5:M$47,'Ajuste Ciclado'!$C$5:$C$47,Balance!EE$4,'Ajuste Ciclado'!$B$5:$B$47,Balance!$B358)</f>
        <v>0</v>
      </c>
      <c r="EF358" s="99">
        <f>SUMIFS('Ajuste Ciclado'!N$5:N$47,'Ajuste Ciclado'!$C$5:$C$47,Balance!EF$4,'Ajuste Ciclado'!$B$5:$B$47,Balance!$B358)</f>
        <v>0</v>
      </c>
      <c r="EG358" s="100">
        <f>SUMIFS('Ajuste Ciclado'!O$5:O$47,'Ajuste Ciclado'!$C$5:$C$47,Balance!EG$4,'Ajuste Ciclado'!$B$5:$B$47,Balance!$B358)</f>
        <v>0</v>
      </c>
      <c r="EH358" s="98">
        <f>SUMIFS('Ajuste Ciclado'!D$5:D$47,'Ajuste Ciclado'!$C$5:$C$47,Balance!EH$4,'Ajuste Ciclado'!$B$5:$B$47,Balance!$B358)</f>
        <v>0</v>
      </c>
      <c r="EI358" s="99">
        <f>SUMIFS('Ajuste Ciclado'!E$5:E$47,'Ajuste Ciclado'!$C$5:$C$47,Balance!EI$4,'Ajuste Ciclado'!$B$5:$B$47,Balance!$B358)</f>
        <v>0</v>
      </c>
      <c r="EJ358" s="99">
        <f>SUMIFS('Ajuste Ciclado'!F$5:F$47,'Ajuste Ciclado'!$C$5:$C$47,Balance!EJ$4,'Ajuste Ciclado'!$B$5:$B$47,Balance!$B358)</f>
        <v>0</v>
      </c>
      <c r="EK358" s="99">
        <f>SUMIFS('Ajuste Ciclado'!G$5:G$47,'Ajuste Ciclado'!$C$5:$C$47,Balance!EK$4,'Ajuste Ciclado'!$B$5:$B$47,Balance!$B358)</f>
        <v>0</v>
      </c>
      <c r="EL358" s="99">
        <f>SUMIFS('Ajuste Ciclado'!H$5:H$47,'Ajuste Ciclado'!$C$5:$C$47,Balance!EL$4,'Ajuste Ciclado'!$B$5:$B$47,Balance!$B358)</f>
        <v>0</v>
      </c>
      <c r="EM358" s="99">
        <f>SUMIFS('Ajuste Ciclado'!I$5:I$47,'Ajuste Ciclado'!$C$5:$C$47,Balance!EM$4,'Ajuste Ciclado'!$B$5:$B$47,Balance!$B358)</f>
        <v>0</v>
      </c>
      <c r="EN358" s="99">
        <f>SUMIFS('Ajuste Ciclado'!J$5:J$47,'Ajuste Ciclado'!$C$5:$C$47,Balance!EN$4,'Ajuste Ciclado'!$B$5:$B$47,Balance!$B358)</f>
        <v>0</v>
      </c>
      <c r="EO358" s="99">
        <f>SUMIFS('Ajuste Ciclado'!K$5:K$47,'Ajuste Ciclado'!$C$5:$C$47,Balance!EO$4,'Ajuste Ciclado'!$B$5:$B$47,Balance!$B358)</f>
        <v>0</v>
      </c>
      <c r="EP358" s="99">
        <f>SUMIFS('Ajuste Ciclado'!L$5:L$47,'Ajuste Ciclado'!$C$5:$C$47,Balance!EP$4,'Ajuste Ciclado'!$B$5:$B$47,Balance!$B358)</f>
        <v>0</v>
      </c>
      <c r="EQ358" s="99">
        <f>SUMIFS('Ajuste Ciclado'!M$5:M$47,'Ajuste Ciclado'!$C$5:$C$47,Balance!EQ$4,'Ajuste Ciclado'!$B$5:$B$47,Balance!$B358)</f>
        <v>0</v>
      </c>
      <c r="ER358" s="99">
        <f>SUMIFS('Ajuste Ciclado'!N$5:N$47,'Ajuste Ciclado'!$C$5:$C$47,Balance!ER$4,'Ajuste Ciclado'!$B$5:$B$47,Balance!$B358)</f>
        <v>0</v>
      </c>
      <c r="ES358" s="100">
        <f>SUMIFS('Ajuste Ciclado'!O$5:O$47,'Ajuste Ciclado'!$C$5:$C$47,Balance!ES$4,'Ajuste Ciclado'!$B$5:$B$47,Balance!$B358)</f>
        <v>0</v>
      </c>
      <c r="ET358" s="84"/>
      <c r="EU358" s="12">
        <f t="shared" si="428"/>
        <v>247160.40305379359</v>
      </c>
      <c r="EV358" s="13">
        <f t="shared" si="393"/>
        <v>255475.07356358643</v>
      </c>
      <c r="EW358" s="13">
        <f t="shared" si="394"/>
        <v>211167.09795835972</v>
      </c>
      <c r="EX358" s="13">
        <f t="shared" si="395"/>
        <v>272746.11227378016</v>
      </c>
      <c r="EY358" s="13">
        <f t="shared" si="396"/>
        <v>182248.99470870665</v>
      </c>
      <c r="EZ358" s="13">
        <f t="shared" si="397"/>
        <v>496951.75985310873</v>
      </c>
      <c r="FA358" s="13">
        <f t="shared" si="398"/>
        <v>183639.5942230896</v>
      </c>
      <c r="FB358" s="13">
        <f t="shared" si="399"/>
        <v>147603.89348999195</v>
      </c>
      <c r="FC358" s="13">
        <f t="shared" si="400"/>
        <v>153038.7558124442</v>
      </c>
      <c r="FD358" s="13">
        <f t="shared" si="401"/>
        <v>126042.40732425395</v>
      </c>
      <c r="FE358" s="13">
        <f t="shared" si="402"/>
        <v>137392.41067572858</v>
      </c>
      <c r="FF358" s="14">
        <f t="shared" si="403"/>
        <v>120389.90709456296</v>
      </c>
      <c r="FG358" s="12">
        <f t="shared" si="404"/>
        <v>247604.46511972387</v>
      </c>
      <c r="FH358" s="13">
        <f t="shared" si="405"/>
        <v>249251.88927973883</v>
      </c>
      <c r="FI358" s="13">
        <f t="shared" si="406"/>
        <v>208574.67476040078</v>
      </c>
      <c r="FJ358" s="13">
        <f t="shared" si="407"/>
        <v>270166.2706559262</v>
      </c>
      <c r="FK358" s="13">
        <f t="shared" si="408"/>
        <v>185593.56006120361</v>
      </c>
      <c r="FL358" s="13">
        <f t="shared" si="409"/>
        <v>507574.59352842247</v>
      </c>
      <c r="FM358" s="13">
        <f t="shared" si="410"/>
        <v>196879.1483239333</v>
      </c>
      <c r="FN358" s="13">
        <f t="shared" si="411"/>
        <v>146650.82778005939</v>
      </c>
      <c r="FO358" s="13">
        <f t="shared" si="412"/>
        <v>151684.86921202179</v>
      </c>
      <c r="FP358" s="13">
        <f t="shared" si="413"/>
        <v>138735.8638661732</v>
      </c>
      <c r="FQ358" s="13">
        <f t="shared" si="414"/>
        <v>136720.79023735423</v>
      </c>
      <c r="FR358" s="14">
        <f t="shared" si="415"/>
        <v>114908.6318586487</v>
      </c>
      <c r="FS358" s="12">
        <f t="shared" si="416"/>
        <v>513809.95310312707</v>
      </c>
      <c r="FT358" s="13">
        <f t="shared" si="417"/>
        <v>452671.2051316427</v>
      </c>
      <c r="FU358" s="13">
        <f t="shared" si="418"/>
        <v>427471.60690911819</v>
      </c>
      <c r="FV358" s="13">
        <f t="shared" si="419"/>
        <v>435617.08920872939</v>
      </c>
      <c r="FW358" s="13">
        <f t="shared" si="420"/>
        <v>373508.56451690278</v>
      </c>
      <c r="FX358" s="13">
        <f t="shared" si="421"/>
        <v>703715.35692261066</v>
      </c>
      <c r="FY358" s="13">
        <f t="shared" si="422"/>
        <v>379542.22123703617</v>
      </c>
      <c r="FZ358" s="13">
        <f t="shared" si="423"/>
        <v>340988.10171341331</v>
      </c>
      <c r="GA358" s="13">
        <f t="shared" si="424"/>
        <v>312773.92477091472</v>
      </c>
      <c r="GB358" s="13">
        <f t="shared" si="425"/>
        <v>280350.60339150939</v>
      </c>
      <c r="GC358" s="13">
        <f t="shared" si="426"/>
        <v>283687.01238112716</v>
      </c>
      <c r="GD358" s="14">
        <f t="shared" si="427"/>
        <v>296368.40602290735</v>
      </c>
      <c r="GE358" s="84"/>
      <c r="GF358" s="12">
        <f t="shared" si="429"/>
        <v>2533856.4100314067</v>
      </c>
      <c r="GG358" s="13">
        <f t="shared" si="429"/>
        <v>2554345.5846836064</v>
      </c>
      <c r="GH358" s="14">
        <f t="shared" si="429"/>
        <v>4800504.0453090388</v>
      </c>
      <c r="GI358" s="6">
        <f t="shared" si="430"/>
        <v>1</v>
      </c>
      <c r="GJ358" s="12">
        <f t="shared" si="431"/>
        <v>0</v>
      </c>
      <c r="GK358" s="13">
        <f t="shared" si="432"/>
        <v>0</v>
      </c>
      <c r="GL358" s="14">
        <f t="shared" si="433"/>
        <v>0</v>
      </c>
      <c r="GM358" s="84"/>
      <c r="GN358" s="66">
        <f t="shared" si="434"/>
        <v>0</v>
      </c>
      <c r="GO358" s="84"/>
      <c r="GP358" s="63" t="str" cm="1">
        <f t="array" ref="GP358">INDEX($GF$4:$GH$4,1,GI358)</f>
        <v>Sample 1</v>
      </c>
      <c r="GQ358" s="12">
        <f t="shared" si="436"/>
        <v>120389.90709456296</v>
      </c>
      <c r="GR358" s="13">
        <f t="shared" si="436"/>
        <v>126042.40732425395</v>
      </c>
      <c r="GS358" s="14">
        <f t="shared" si="436"/>
        <v>137392.41067572858</v>
      </c>
      <c r="GT358" s="12">
        <f t="shared" si="437"/>
        <v>114908.6318586487</v>
      </c>
      <c r="GU358" s="13">
        <f t="shared" si="437"/>
        <v>136720.79023735423</v>
      </c>
      <c r="GV358" s="14">
        <f t="shared" si="437"/>
        <v>138735.8638661732</v>
      </c>
      <c r="GW358" s="12">
        <f t="shared" si="438"/>
        <v>280350.60339150939</v>
      </c>
      <c r="GX358" s="13">
        <f t="shared" si="438"/>
        <v>283687.01238112716</v>
      </c>
      <c r="GY358" s="14">
        <f t="shared" si="438"/>
        <v>296368.40602290735</v>
      </c>
      <c r="GZ358" s="84" t="str">
        <f t="shared" si="390"/>
        <v>Sample 1</v>
      </c>
      <c r="HA358" s="12">
        <f t="shared" si="435"/>
        <v>0</v>
      </c>
      <c r="HB358" s="13">
        <f t="shared" si="435"/>
        <v>0</v>
      </c>
      <c r="HC358" s="14">
        <f t="shared" si="435"/>
        <v>0</v>
      </c>
      <c r="HD358" s="6">
        <f t="shared" si="391"/>
        <v>0</v>
      </c>
      <c r="HE358" s="84" t="str">
        <f t="shared" si="392"/>
        <v>Ok</v>
      </c>
    </row>
    <row r="359" spans="2:213" hidden="1" x14ac:dyDescent="0.3">
      <c r="B359" s="84" t="s">
        <v>138</v>
      </c>
      <c r="C359" s="12">
        <f>SUMIFS(Inyecciones!$E$2:$E$14185,Inyecciones!$A$2:$A$14185,Balance!C$4,Inyecciones!$B$2:$B$14185,Balance!$B359,Inyecciones!$C$2:$C$14185,Balance!C$5)</f>
        <v>327268.07209948241</v>
      </c>
      <c r="D359" s="13">
        <f>SUMIFS(Inyecciones!$E$2:$E$14185,Inyecciones!$A$2:$A$14185,Balance!D$4,Inyecciones!$B$2:$B$14185,Balance!$B359,Inyecciones!$C$2:$C$14185,Balance!D$5)</f>
        <v>323585.36427642882</v>
      </c>
      <c r="E359" s="13">
        <f>SUMIFS(Inyecciones!$E$2:$E$14185,Inyecciones!$A$2:$A$14185,Balance!E$4,Inyecciones!$B$2:$B$14185,Balance!$B359,Inyecciones!$C$2:$C$14185,Balance!E$5)</f>
        <v>424912.99769657583</v>
      </c>
      <c r="F359" s="13">
        <f>SUMIFS(Inyecciones!$E$2:$E$14185,Inyecciones!$A$2:$A$14185,Balance!F$4,Inyecciones!$B$2:$B$14185,Balance!$B359,Inyecciones!$C$2:$C$14185,Balance!F$5)</f>
        <v>346212.24318052619</v>
      </c>
      <c r="G359" s="13">
        <f>SUMIFS(Inyecciones!$E$2:$E$14185,Inyecciones!$A$2:$A$14185,Balance!G$4,Inyecciones!$B$2:$B$14185,Balance!$B359,Inyecciones!$C$2:$C$14185,Balance!G$5)</f>
        <v>360732.81686855317</v>
      </c>
      <c r="H359" s="13">
        <f>SUMIFS(Inyecciones!$E$2:$E$14185,Inyecciones!$A$2:$A$14185,Balance!H$4,Inyecciones!$B$2:$B$14185,Balance!$B359,Inyecciones!$C$2:$C$14185,Balance!H$5)</f>
        <v>324071.92468349711</v>
      </c>
      <c r="I359" s="13">
        <f>SUMIFS(Inyecciones!$E$2:$E$14185,Inyecciones!$A$2:$A$14185,Balance!I$4,Inyecciones!$B$2:$B$14185,Balance!$B359,Inyecciones!$C$2:$C$14185,Balance!I$5)</f>
        <v>154535.7089154904</v>
      </c>
      <c r="J359" s="13">
        <f>SUMIFS(Inyecciones!$E$2:$E$14185,Inyecciones!$A$2:$A$14185,Balance!J$4,Inyecciones!$B$2:$B$14185,Balance!$B359,Inyecciones!$C$2:$C$14185,Balance!J$5)</f>
        <v>45780.440886386939</v>
      </c>
      <c r="K359" s="13">
        <f>SUMIFS(Inyecciones!$E$2:$E$14185,Inyecciones!$A$2:$A$14185,Balance!K$4,Inyecciones!$B$2:$B$14185,Balance!$B359,Inyecciones!$C$2:$C$14185,Balance!K$5)</f>
        <v>31312.713888500879</v>
      </c>
      <c r="L359" s="13">
        <f>SUMIFS(Inyecciones!$E$2:$E$14185,Inyecciones!$A$2:$A$14185,Balance!L$4,Inyecciones!$B$2:$B$14185,Balance!$B359,Inyecciones!$C$2:$C$14185,Balance!L$5)</f>
        <v>29575.725941596451</v>
      </c>
      <c r="M359" s="13">
        <f>SUMIFS(Inyecciones!$E$2:$E$14185,Inyecciones!$A$2:$A$14185,Balance!M$4,Inyecciones!$B$2:$B$14185,Balance!$B359,Inyecciones!$C$2:$C$14185,Balance!M$5)</f>
        <v>43997.98698632812</v>
      </c>
      <c r="N359" s="14">
        <f>SUMIFS(Inyecciones!$E$2:$E$14185,Inyecciones!$A$2:$A$14185,Balance!N$4,Inyecciones!$B$2:$B$14185,Balance!$B359,Inyecciones!$C$2:$C$14185,Balance!N$5)</f>
        <v>52447.725045264837</v>
      </c>
      <c r="O359" s="12">
        <f>SUMIFS(Inyecciones!$E$2:$E$14185,Inyecciones!$A$2:$A$14185,Balance!O$4,Inyecciones!$B$2:$B$14185,Balance!$B359,Inyecciones!$C$2:$C$14185,Balance!O$5)</f>
        <v>327973.02871215623</v>
      </c>
      <c r="P359" s="13">
        <f>SUMIFS(Inyecciones!$E$2:$E$14185,Inyecciones!$A$2:$A$14185,Balance!P$4,Inyecciones!$B$2:$B$14185,Balance!$B359,Inyecciones!$C$2:$C$14185,Balance!P$5)</f>
        <v>325256.22389059438</v>
      </c>
      <c r="Q359" s="13">
        <f>SUMIFS(Inyecciones!$E$2:$E$14185,Inyecciones!$A$2:$A$14185,Balance!Q$4,Inyecciones!$B$2:$B$14185,Balance!$B359,Inyecciones!$C$2:$C$14185,Balance!Q$5)</f>
        <v>426444.14946917392</v>
      </c>
      <c r="R359" s="13">
        <f>SUMIFS(Inyecciones!$E$2:$E$14185,Inyecciones!$A$2:$A$14185,Balance!R$4,Inyecciones!$B$2:$B$14185,Balance!$B359,Inyecciones!$C$2:$C$14185,Balance!R$5)</f>
        <v>347415.00522356603</v>
      </c>
      <c r="S359" s="13">
        <f>SUMIFS(Inyecciones!$E$2:$E$14185,Inyecciones!$A$2:$A$14185,Balance!S$4,Inyecciones!$B$2:$B$14185,Balance!$B359,Inyecciones!$C$2:$C$14185,Balance!S$5)</f>
        <v>358681.04849404423</v>
      </c>
      <c r="T359" s="13">
        <f>SUMIFS(Inyecciones!$E$2:$E$14185,Inyecciones!$A$2:$A$14185,Balance!T$4,Inyecciones!$B$2:$B$14185,Balance!$B359,Inyecciones!$C$2:$C$14185,Balance!T$5)</f>
        <v>325818.84261119051</v>
      </c>
      <c r="U359" s="13">
        <f>SUMIFS(Inyecciones!$E$2:$E$14185,Inyecciones!$A$2:$A$14185,Balance!U$4,Inyecciones!$B$2:$B$14185,Balance!$B359,Inyecciones!$C$2:$C$14185,Balance!U$5)</f>
        <v>163410.53840186959</v>
      </c>
      <c r="V359" s="13">
        <f>SUMIFS(Inyecciones!$E$2:$E$14185,Inyecciones!$A$2:$A$14185,Balance!V$4,Inyecciones!$B$2:$B$14185,Balance!$B359,Inyecciones!$C$2:$C$14185,Balance!V$5)</f>
        <v>45982.443310366289</v>
      </c>
      <c r="W359" s="13">
        <f>SUMIFS(Inyecciones!$E$2:$E$14185,Inyecciones!$A$2:$A$14185,Balance!W$4,Inyecciones!$B$2:$B$14185,Balance!$B359,Inyecciones!$C$2:$C$14185,Balance!W$5)</f>
        <v>31498.57562249215</v>
      </c>
      <c r="X359" s="13">
        <f>SUMIFS(Inyecciones!$E$2:$E$14185,Inyecciones!$A$2:$A$14185,Balance!X$4,Inyecciones!$B$2:$B$14185,Balance!$B359,Inyecciones!$C$2:$C$14185,Balance!X$5)</f>
        <v>33675.212730862637</v>
      </c>
      <c r="Y359" s="13">
        <f>SUMIFS(Inyecciones!$E$2:$E$14185,Inyecciones!$A$2:$A$14185,Balance!Y$4,Inyecciones!$B$2:$B$14185,Balance!$B359,Inyecciones!$C$2:$C$14185,Balance!Y$5)</f>
        <v>45214.340573634217</v>
      </c>
      <c r="Z359" s="14">
        <f>SUMIFS(Inyecciones!$E$2:$E$14185,Inyecciones!$A$2:$A$14185,Balance!Z$4,Inyecciones!$B$2:$B$14185,Balance!$B359,Inyecciones!$C$2:$C$14185,Balance!Z$5)</f>
        <v>60291.105533429007</v>
      </c>
      <c r="AA359" s="12">
        <f>SUMIFS(Inyecciones!$E$2:$E$14185,Inyecciones!$A$2:$A$14185,Balance!AA$4,Inyecciones!$B$2:$B$14185,Balance!$B359,Inyecciones!$C$2:$C$14185,Balance!AA$5)</f>
        <v>327928.83691013412</v>
      </c>
      <c r="AB359" s="13">
        <f>SUMIFS(Inyecciones!$E$2:$E$14185,Inyecciones!$A$2:$A$14185,Balance!AB$4,Inyecciones!$B$2:$B$14185,Balance!$B359,Inyecciones!$C$2:$C$14185,Balance!AB$5)</f>
        <v>324446.16185688641</v>
      </c>
      <c r="AC359" s="13">
        <f>SUMIFS(Inyecciones!$E$2:$E$14185,Inyecciones!$A$2:$A$14185,Balance!AC$4,Inyecciones!$B$2:$B$14185,Balance!$B359,Inyecciones!$C$2:$C$14185,Balance!AC$5)</f>
        <v>425365.31641611649</v>
      </c>
      <c r="AD359" s="13">
        <f>SUMIFS(Inyecciones!$E$2:$E$14185,Inyecciones!$A$2:$A$14185,Balance!AD$4,Inyecciones!$B$2:$B$14185,Balance!$B359,Inyecciones!$C$2:$C$14185,Balance!AD$5)</f>
        <v>346415.87554649328</v>
      </c>
      <c r="AE359" s="13">
        <f>SUMIFS(Inyecciones!$E$2:$E$14185,Inyecciones!$A$2:$A$14185,Balance!AE$4,Inyecciones!$B$2:$B$14185,Balance!$B359,Inyecciones!$C$2:$C$14185,Balance!AE$5)</f>
        <v>362500.94151823322</v>
      </c>
      <c r="AF359" s="13">
        <f>SUMIFS(Inyecciones!$E$2:$E$14185,Inyecciones!$A$2:$A$14185,Balance!AF$4,Inyecciones!$B$2:$B$14185,Balance!$B359,Inyecciones!$C$2:$C$14185,Balance!AF$5)</f>
        <v>341099.87799886061</v>
      </c>
      <c r="AG359" s="13">
        <f>SUMIFS(Inyecciones!$E$2:$E$14185,Inyecciones!$A$2:$A$14185,Balance!AG$4,Inyecciones!$B$2:$B$14185,Balance!$B359,Inyecciones!$C$2:$C$14185,Balance!AG$5)</f>
        <v>170521.61697094471</v>
      </c>
      <c r="AH359" s="13">
        <f>SUMIFS(Inyecciones!$E$2:$E$14185,Inyecciones!$A$2:$A$14185,Balance!AH$4,Inyecciones!$B$2:$B$14185,Balance!$B359,Inyecciones!$C$2:$C$14185,Balance!AH$5)</f>
        <v>47843.775286975273</v>
      </c>
      <c r="AI359" s="13">
        <f>SUMIFS(Inyecciones!$E$2:$E$14185,Inyecciones!$A$2:$A$14185,Balance!AI$4,Inyecciones!$B$2:$B$14185,Balance!$B359,Inyecciones!$C$2:$C$14185,Balance!AI$5)</f>
        <v>33063.89804326048</v>
      </c>
      <c r="AJ359" s="13">
        <f>SUMIFS(Inyecciones!$E$2:$E$14185,Inyecciones!$A$2:$A$14185,Balance!AJ$4,Inyecciones!$B$2:$B$14185,Balance!$B359,Inyecciones!$C$2:$C$14185,Balance!AJ$5)</f>
        <v>42189.984506072578</v>
      </c>
      <c r="AK359" s="13">
        <f>SUMIFS(Inyecciones!$E$2:$E$14185,Inyecciones!$A$2:$A$14185,Balance!AK$4,Inyecciones!$B$2:$B$14185,Balance!$B359,Inyecciones!$C$2:$C$14185,Balance!AK$5)</f>
        <v>46532.817723899709</v>
      </c>
      <c r="AL359" s="14">
        <f>SUMIFS(Inyecciones!$E$2:$E$14185,Inyecciones!$A$2:$A$14185,Balance!AL$4,Inyecciones!$B$2:$B$14185,Balance!$B359,Inyecciones!$C$2:$C$14185,Balance!AL$5)</f>
        <v>63615.165089719463</v>
      </c>
      <c r="AM359" s="13"/>
      <c r="AN359" s="12">
        <f>SUMIFS('Retiro Mensual'!$E$2:$E$2629,'Retiro Mensual'!$A$2:$A$2629,AN$4,'Retiro Mensual'!$B$2:$B$2629,$B359,'Retiro Mensual'!$C$2:$C$2629,AN$5)</f>
        <v>0</v>
      </c>
      <c r="AO359" s="13">
        <f>SUMIFS('Retiro Mensual'!$E$2:$E$2629,'Retiro Mensual'!$A$2:$A$2629,AO$4,'Retiro Mensual'!$B$2:$B$2629,$B359,'Retiro Mensual'!$C$2:$C$2629,AO$5)</f>
        <v>0</v>
      </c>
      <c r="AP359" s="13">
        <f>SUMIFS('Retiro Mensual'!$E$2:$E$2629,'Retiro Mensual'!$A$2:$A$2629,AP$4,'Retiro Mensual'!$B$2:$B$2629,$B359,'Retiro Mensual'!$C$2:$C$2629,AP$5)</f>
        <v>0</v>
      </c>
      <c r="AQ359" s="13">
        <f>SUMIFS('Retiro Mensual'!$E$2:$E$2629,'Retiro Mensual'!$A$2:$A$2629,AQ$4,'Retiro Mensual'!$B$2:$B$2629,$B359,'Retiro Mensual'!$C$2:$C$2629,AQ$5)</f>
        <v>0</v>
      </c>
      <c r="AR359" s="13">
        <f>SUMIFS('Retiro Mensual'!$E$2:$E$2629,'Retiro Mensual'!$A$2:$A$2629,AR$4,'Retiro Mensual'!$B$2:$B$2629,$B359,'Retiro Mensual'!$C$2:$C$2629,AR$5)</f>
        <v>0</v>
      </c>
      <c r="AS359" s="13">
        <f>SUMIFS('Retiro Mensual'!$E$2:$E$2629,'Retiro Mensual'!$A$2:$A$2629,AS$4,'Retiro Mensual'!$B$2:$B$2629,$B359,'Retiro Mensual'!$C$2:$C$2629,AS$5)</f>
        <v>0</v>
      </c>
      <c r="AT359" s="13">
        <f>SUMIFS('Retiro Mensual'!$E$2:$E$2629,'Retiro Mensual'!$A$2:$A$2629,AT$4,'Retiro Mensual'!$B$2:$B$2629,$B359,'Retiro Mensual'!$C$2:$C$2629,AT$5)</f>
        <v>0</v>
      </c>
      <c r="AU359" s="13">
        <f>SUMIFS('Retiro Mensual'!$E$2:$E$2629,'Retiro Mensual'!$A$2:$A$2629,AU$4,'Retiro Mensual'!$B$2:$B$2629,$B359,'Retiro Mensual'!$C$2:$C$2629,AU$5)</f>
        <v>0</v>
      </c>
      <c r="AV359" s="13">
        <f>SUMIFS('Retiro Mensual'!$E$2:$E$2629,'Retiro Mensual'!$A$2:$A$2629,AV$4,'Retiro Mensual'!$B$2:$B$2629,$B359,'Retiro Mensual'!$C$2:$C$2629,AV$5)</f>
        <v>0</v>
      </c>
      <c r="AW359" s="13">
        <f>SUMIFS('Retiro Mensual'!$E$2:$E$2629,'Retiro Mensual'!$A$2:$A$2629,AW$4,'Retiro Mensual'!$B$2:$B$2629,$B359,'Retiro Mensual'!$C$2:$C$2629,AW$5)</f>
        <v>0</v>
      </c>
      <c r="AX359" s="13">
        <f>SUMIFS('Retiro Mensual'!$E$2:$E$2629,'Retiro Mensual'!$A$2:$A$2629,AX$4,'Retiro Mensual'!$B$2:$B$2629,$B359,'Retiro Mensual'!$C$2:$C$2629,AX$5)</f>
        <v>0</v>
      </c>
      <c r="AY359" s="14">
        <f>SUMIFS('Retiro Mensual'!$E$2:$E$2629,'Retiro Mensual'!$A$2:$A$2629,AY$4,'Retiro Mensual'!$B$2:$B$2629,$B359,'Retiro Mensual'!$C$2:$C$2629,AY$5)</f>
        <v>0</v>
      </c>
      <c r="AZ359" s="12">
        <f>SUMIFS('Retiro Mensual'!$E$2:$E$2629,'Retiro Mensual'!$A$2:$A$2629,AZ$4,'Retiro Mensual'!$B$2:$B$2629,$B359,'Retiro Mensual'!$C$2:$C$2629,AZ$5)</f>
        <v>0</v>
      </c>
      <c r="BA359" s="13">
        <f>SUMIFS('Retiro Mensual'!$E$2:$E$2629,'Retiro Mensual'!$A$2:$A$2629,BA$4,'Retiro Mensual'!$B$2:$B$2629,$B359,'Retiro Mensual'!$C$2:$C$2629,BA$5)</f>
        <v>0</v>
      </c>
      <c r="BB359" s="13">
        <f>SUMIFS('Retiro Mensual'!$E$2:$E$2629,'Retiro Mensual'!$A$2:$A$2629,BB$4,'Retiro Mensual'!$B$2:$B$2629,$B359,'Retiro Mensual'!$C$2:$C$2629,BB$5)</f>
        <v>0</v>
      </c>
      <c r="BC359" s="13">
        <f>SUMIFS('Retiro Mensual'!$E$2:$E$2629,'Retiro Mensual'!$A$2:$A$2629,BC$4,'Retiro Mensual'!$B$2:$B$2629,$B359,'Retiro Mensual'!$C$2:$C$2629,BC$5)</f>
        <v>0</v>
      </c>
      <c r="BD359" s="13">
        <f>SUMIFS('Retiro Mensual'!$E$2:$E$2629,'Retiro Mensual'!$A$2:$A$2629,BD$4,'Retiro Mensual'!$B$2:$B$2629,$B359,'Retiro Mensual'!$C$2:$C$2629,BD$5)</f>
        <v>0</v>
      </c>
      <c r="BE359" s="13">
        <f>SUMIFS('Retiro Mensual'!$E$2:$E$2629,'Retiro Mensual'!$A$2:$A$2629,BE$4,'Retiro Mensual'!$B$2:$B$2629,$B359,'Retiro Mensual'!$C$2:$C$2629,BE$5)</f>
        <v>0</v>
      </c>
      <c r="BF359" s="13">
        <f>SUMIFS('Retiro Mensual'!$E$2:$E$2629,'Retiro Mensual'!$A$2:$A$2629,BF$4,'Retiro Mensual'!$B$2:$B$2629,$B359,'Retiro Mensual'!$C$2:$C$2629,BF$5)</f>
        <v>0</v>
      </c>
      <c r="BG359" s="13">
        <f>SUMIFS('Retiro Mensual'!$E$2:$E$2629,'Retiro Mensual'!$A$2:$A$2629,BG$4,'Retiro Mensual'!$B$2:$B$2629,$B359,'Retiro Mensual'!$C$2:$C$2629,BG$5)</f>
        <v>0</v>
      </c>
      <c r="BH359" s="13">
        <f>SUMIFS('Retiro Mensual'!$E$2:$E$2629,'Retiro Mensual'!$A$2:$A$2629,BH$4,'Retiro Mensual'!$B$2:$B$2629,$B359,'Retiro Mensual'!$C$2:$C$2629,BH$5)</f>
        <v>0</v>
      </c>
      <c r="BI359" s="13">
        <f>SUMIFS('Retiro Mensual'!$E$2:$E$2629,'Retiro Mensual'!$A$2:$A$2629,BI$4,'Retiro Mensual'!$B$2:$B$2629,$B359,'Retiro Mensual'!$C$2:$C$2629,BI$5)</f>
        <v>0</v>
      </c>
      <c r="BJ359" s="13">
        <f>SUMIFS('Retiro Mensual'!$E$2:$E$2629,'Retiro Mensual'!$A$2:$A$2629,BJ$4,'Retiro Mensual'!$B$2:$B$2629,$B359,'Retiro Mensual'!$C$2:$C$2629,BJ$5)</f>
        <v>0</v>
      </c>
      <c r="BK359" s="14">
        <f>SUMIFS('Retiro Mensual'!$E$2:$E$2629,'Retiro Mensual'!$A$2:$A$2629,BK$4,'Retiro Mensual'!$B$2:$B$2629,$B359,'Retiro Mensual'!$C$2:$C$2629,BK$5)</f>
        <v>0</v>
      </c>
      <c r="BL359" s="12">
        <f>SUMIFS('Retiro Mensual'!$E$2:$E$2629,'Retiro Mensual'!$A$2:$A$2629,BL$4,'Retiro Mensual'!$B$2:$B$2629,$B359,'Retiro Mensual'!$C$2:$C$2629,BL$5)</f>
        <v>0</v>
      </c>
      <c r="BM359" s="13">
        <f>SUMIFS('Retiro Mensual'!$E$2:$E$2629,'Retiro Mensual'!$A$2:$A$2629,BM$4,'Retiro Mensual'!$B$2:$B$2629,$B359,'Retiro Mensual'!$C$2:$C$2629,BM$5)</f>
        <v>0</v>
      </c>
      <c r="BN359" s="13">
        <f>SUMIFS('Retiro Mensual'!$E$2:$E$2629,'Retiro Mensual'!$A$2:$A$2629,BN$4,'Retiro Mensual'!$B$2:$B$2629,$B359,'Retiro Mensual'!$C$2:$C$2629,BN$5)</f>
        <v>0</v>
      </c>
      <c r="BO359" s="13">
        <f>SUMIFS('Retiro Mensual'!$E$2:$E$2629,'Retiro Mensual'!$A$2:$A$2629,BO$4,'Retiro Mensual'!$B$2:$B$2629,$B359,'Retiro Mensual'!$C$2:$C$2629,BO$5)</f>
        <v>0</v>
      </c>
      <c r="BP359" s="13">
        <f>SUMIFS('Retiro Mensual'!$E$2:$E$2629,'Retiro Mensual'!$A$2:$A$2629,BP$4,'Retiro Mensual'!$B$2:$B$2629,$B359,'Retiro Mensual'!$C$2:$C$2629,BP$5)</f>
        <v>0</v>
      </c>
      <c r="BQ359" s="13">
        <f>SUMIFS('Retiro Mensual'!$E$2:$E$2629,'Retiro Mensual'!$A$2:$A$2629,BQ$4,'Retiro Mensual'!$B$2:$B$2629,$B359,'Retiro Mensual'!$C$2:$C$2629,BQ$5)</f>
        <v>0</v>
      </c>
      <c r="BR359" s="13">
        <f>SUMIFS('Retiro Mensual'!$E$2:$E$2629,'Retiro Mensual'!$A$2:$A$2629,BR$4,'Retiro Mensual'!$B$2:$B$2629,$B359,'Retiro Mensual'!$C$2:$C$2629,BR$5)</f>
        <v>0</v>
      </c>
      <c r="BS359" s="13">
        <f>SUMIFS('Retiro Mensual'!$E$2:$E$2629,'Retiro Mensual'!$A$2:$A$2629,BS$4,'Retiro Mensual'!$B$2:$B$2629,$B359,'Retiro Mensual'!$C$2:$C$2629,BS$5)</f>
        <v>0</v>
      </c>
      <c r="BT359" s="13">
        <f>SUMIFS('Retiro Mensual'!$E$2:$E$2629,'Retiro Mensual'!$A$2:$A$2629,BT$4,'Retiro Mensual'!$B$2:$B$2629,$B359,'Retiro Mensual'!$C$2:$C$2629,BT$5)</f>
        <v>0</v>
      </c>
      <c r="BU359" s="13">
        <f>SUMIFS('Retiro Mensual'!$E$2:$E$2629,'Retiro Mensual'!$A$2:$A$2629,BU$4,'Retiro Mensual'!$B$2:$B$2629,$B359,'Retiro Mensual'!$C$2:$C$2629,BU$5)</f>
        <v>0</v>
      </c>
      <c r="BV359" s="13">
        <f>SUMIFS('Retiro Mensual'!$E$2:$E$2629,'Retiro Mensual'!$A$2:$A$2629,BV$4,'Retiro Mensual'!$B$2:$B$2629,$B359,'Retiro Mensual'!$C$2:$C$2629,BV$5)</f>
        <v>0</v>
      </c>
      <c r="BW359" s="14">
        <f>SUMIFS('Retiro Mensual'!$E$2:$E$2629,'Retiro Mensual'!$A$2:$A$2629,BW$4,'Retiro Mensual'!$B$2:$B$2629,$B359,'Retiro Mensual'!$C$2:$C$2629,BW$5)</f>
        <v>0</v>
      </c>
      <c r="BX359" s="13"/>
      <c r="BY359" s="12">
        <f>SUMIFS('Compra Ventas'!$E$2:$E$2700,'Compra Ventas'!$A$2:$A$2700,BY$4,'Compra Ventas'!$B$2:$B$2700,$B359,'Compra Ventas'!$C$2:$C$2700,BY$5)</f>
        <v>0</v>
      </c>
      <c r="BZ359" s="13">
        <f>SUMIFS('Compra Ventas'!$E$2:$E$2700,'Compra Ventas'!$A$2:$A$2700,BZ$4,'Compra Ventas'!$B$2:$B$2700,$B359,'Compra Ventas'!$C$2:$C$2700,BZ$5)</f>
        <v>0</v>
      </c>
      <c r="CA359" s="13">
        <f>SUMIFS('Compra Ventas'!$E$2:$E$2700,'Compra Ventas'!$A$2:$A$2700,CA$4,'Compra Ventas'!$B$2:$B$2700,$B359,'Compra Ventas'!$C$2:$C$2700,CA$5)</f>
        <v>0</v>
      </c>
      <c r="CB359" s="13">
        <f>SUMIFS('Compra Ventas'!$E$2:$E$2700,'Compra Ventas'!$A$2:$A$2700,CB$4,'Compra Ventas'!$B$2:$B$2700,$B359,'Compra Ventas'!$C$2:$C$2700,CB$5)</f>
        <v>0</v>
      </c>
      <c r="CC359" s="13">
        <f>SUMIFS('Compra Ventas'!$E$2:$E$2700,'Compra Ventas'!$A$2:$A$2700,CC$4,'Compra Ventas'!$B$2:$B$2700,$B359,'Compra Ventas'!$C$2:$C$2700,CC$5)</f>
        <v>0</v>
      </c>
      <c r="CD359" s="13">
        <f>SUMIFS('Compra Ventas'!$E$2:$E$2700,'Compra Ventas'!$A$2:$A$2700,CD$4,'Compra Ventas'!$B$2:$B$2700,$B359,'Compra Ventas'!$C$2:$C$2700,CD$5)</f>
        <v>0</v>
      </c>
      <c r="CE359" s="13">
        <f>SUMIFS('Compra Ventas'!$E$2:$E$2700,'Compra Ventas'!$A$2:$A$2700,CE$4,'Compra Ventas'!$B$2:$B$2700,$B359,'Compra Ventas'!$C$2:$C$2700,CE$5)</f>
        <v>0</v>
      </c>
      <c r="CF359" s="13">
        <f>SUMIFS('Compra Ventas'!$E$2:$E$2700,'Compra Ventas'!$A$2:$A$2700,CF$4,'Compra Ventas'!$B$2:$B$2700,$B359,'Compra Ventas'!$C$2:$C$2700,CF$5)</f>
        <v>0</v>
      </c>
      <c r="CG359" s="13">
        <f>SUMIFS('Compra Ventas'!$E$2:$E$2700,'Compra Ventas'!$A$2:$A$2700,CG$4,'Compra Ventas'!$B$2:$B$2700,$B359,'Compra Ventas'!$C$2:$C$2700,CG$5)</f>
        <v>0</v>
      </c>
      <c r="CH359" s="13">
        <f>SUMIFS('Compra Ventas'!$E$2:$E$2700,'Compra Ventas'!$A$2:$A$2700,CH$4,'Compra Ventas'!$B$2:$B$2700,$B359,'Compra Ventas'!$C$2:$C$2700,CH$5)</f>
        <v>0</v>
      </c>
      <c r="CI359" s="13">
        <f>SUMIFS('Compra Ventas'!$E$2:$E$2700,'Compra Ventas'!$A$2:$A$2700,CI$4,'Compra Ventas'!$B$2:$B$2700,$B359,'Compra Ventas'!$C$2:$C$2700,CI$5)</f>
        <v>0</v>
      </c>
      <c r="CJ359" s="14">
        <f>SUMIFS('Compra Ventas'!$E$2:$E$2700,'Compra Ventas'!$A$2:$A$2700,CJ$4,'Compra Ventas'!$B$2:$B$2700,$B359,'Compra Ventas'!$C$2:$C$2700,CJ$5)</f>
        <v>0</v>
      </c>
      <c r="CK359" s="12">
        <f>SUMIFS('Compra Ventas'!$E$2:$E$2700,'Compra Ventas'!$A$2:$A$2700,CK$4,'Compra Ventas'!$B$2:$B$2700,$B359,'Compra Ventas'!$C$2:$C$2700,CK$5)</f>
        <v>0</v>
      </c>
      <c r="CL359" s="13">
        <f>SUMIFS('Compra Ventas'!$E$2:$E$2700,'Compra Ventas'!$A$2:$A$2700,CL$4,'Compra Ventas'!$B$2:$B$2700,$B359,'Compra Ventas'!$C$2:$C$2700,CL$5)</f>
        <v>0</v>
      </c>
      <c r="CM359" s="13">
        <f>SUMIFS('Compra Ventas'!$E$2:$E$2700,'Compra Ventas'!$A$2:$A$2700,CM$4,'Compra Ventas'!$B$2:$B$2700,$B359,'Compra Ventas'!$C$2:$C$2700,CM$5)</f>
        <v>0</v>
      </c>
      <c r="CN359" s="13">
        <f>SUMIFS('Compra Ventas'!$E$2:$E$2700,'Compra Ventas'!$A$2:$A$2700,CN$4,'Compra Ventas'!$B$2:$B$2700,$B359,'Compra Ventas'!$C$2:$C$2700,CN$5)</f>
        <v>0</v>
      </c>
      <c r="CO359" s="13">
        <f>SUMIFS('Compra Ventas'!$E$2:$E$2700,'Compra Ventas'!$A$2:$A$2700,CO$4,'Compra Ventas'!$B$2:$B$2700,$B359,'Compra Ventas'!$C$2:$C$2700,CO$5)</f>
        <v>0</v>
      </c>
      <c r="CP359" s="13">
        <f>SUMIFS('Compra Ventas'!$E$2:$E$2700,'Compra Ventas'!$A$2:$A$2700,CP$4,'Compra Ventas'!$B$2:$B$2700,$B359,'Compra Ventas'!$C$2:$C$2700,CP$5)</f>
        <v>0</v>
      </c>
      <c r="CQ359" s="13">
        <f>SUMIFS('Compra Ventas'!$E$2:$E$2700,'Compra Ventas'!$A$2:$A$2700,CQ$4,'Compra Ventas'!$B$2:$B$2700,$B359,'Compra Ventas'!$C$2:$C$2700,CQ$5)</f>
        <v>0</v>
      </c>
      <c r="CR359" s="13">
        <f>SUMIFS('Compra Ventas'!$E$2:$E$2700,'Compra Ventas'!$A$2:$A$2700,CR$4,'Compra Ventas'!$B$2:$B$2700,$B359,'Compra Ventas'!$C$2:$C$2700,CR$5)</f>
        <v>0</v>
      </c>
      <c r="CS359" s="13">
        <f>SUMIFS('Compra Ventas'!$E$2:$E$2700,'Compra Ventas'!$A$2:$A$2700,CS$4,'Compra Ventas'!$B$2:$B$2700,$B359,'Compra Ventas'!$C$2:$C$2700,CS$5)</f>
        <v>0</v>
      </c>
      <c r="CT359" s="13">
        <f>SUMIFS('Compra Ventas'!$E$2:$E$2700,'Compra Ventas'!$A$2:$A$2700,CT$4,'Compra Ventas'!$B$2:$B$2700,$B359,'Compra Ventas'!$C$2:$C$2700,CT$5)</f>
        <v>0</v>
      </c>
      <c r="CU359" s="13">
        <f>SUMIFS('Compra Ventas'!$E$2:$E$2700,'Compra Ventas'!$A$2:$A$2700,CU$4,'Compra Ventas'!$B$2:$B$2700,$B359,'Compra Ventas'!$C$2:$C$2700,CU$5)</f>
        <v>0</v>
      </c>
      <c r="CV359" s="14">
        <f>SUMIFS('Compra Ventas'!$E$2:$E$2700,'Compra Ventas'!$A$2:$A$2700,CV$4,'Compra Ventas'!$B$2:$B$2700,$B359,'Compra Ventas'!$C$2:$C$2700,CV$5)</f>
        <v>0</v>
      </c>
      <c r="CW359" s="12">
        <f>SUMIFS('Compra Ventas'!$E$2:$E$2700,'Compra Ventas'!$A$2:$A$2700,CW$4,'Compra Ventas'!$B$2:$B$2700,$B359,'Compra Ventas'!$C$2:$C$2700,CW$5)</f>
        <v>0</v>
      </c>
      <c r="CX359" s="13">
        <f>SUMIFS('Compra Ventas'!$E$2:$E$2700,'Compra Ventas'!$A$2:$A$2700,CX$4,'Compra Ventas'!$B$2:$B$2700,$B359,'Compra Ventas'!$C$2:$C$2700,CX$5)</f>
        <v>0</v>
      </c>
      <c r="CY359" s="13">
        <f>SUMIFS('Compra Ventas'!$E$2:$E$2700,'Compra Ventas'!$A$2:$A$2700,CY$4,'Compra Ventas'!$B$2:$B$2700,$B359,'Compra Ventas'!$C$2:$C$2700,CY$5)</f>
        <v>0</v>
      </c>
      <c r="CZ359" s="13">
        <f>SUMIFS('Compra Ventas'!$E$2:$E$2700,'Compra Ventas'!$A$2:$A$2700,CZ$4,'Compra Ventas'!$B$2:$B$2700,$B359,'Compra Ventas'!$C$2:$C$2700,CZ$5)</f>
        <v>0</v>
      </c>
      <c r="DA359" s="13">
        <f>SUMIFS('Compra Ventas'!$E$2:$E$2700,'Compra Ventas'!$A$2:$A$2700,DA$4,'Compra Ventas'!$B$2:$B$2700,$B359,'Compra Ventas'!$C$2:$C$2700,DA$5)</f>
        <v>0</v>
      </c>
      <c r="DB359" s="13">
        <f>SUMIFS('Compra Ventas'!$E$2:$E$2700,'Compra Ventas'!$A$2:$A$2700,DB$4,'Compra Ventas'!$B$2:$B$2700,$B359,'Compra Ventas'!$C$2:$C$2700,DB$5)</f>
        <v>0</v>
      </c>
      <c r="DC359" s="13">
        <f>SUMIFS('Compra Ventas'!$E$2:$E$2700,'Compra Ventas'!$A$2:$A$2700,DC$4,'Compra Ventas'!$B$2:$B$2700,$B359,'Compra Ventas'!$C$2:$C$2700,DC$5)</f>
        <v>0</v>
      </c>
      <c r="DD359" s="13">
        <f>SUMIFS('Compra Ventas'!$E$2:$E$2700,'Compra Ventas'!$A$2:$A$2700,DD$4,'Compra Ventas'!$B$2:$B$2700,$B359,'Compra Ventas'!$C$2:$C$2700,DD$5)</f>
        <v>0</v>
      </c>
      <c r="DE359" s="13">
        <f>SUMIFS('Compra Ventas'!$E$2:$E$2700,'Compra Ventas'!$A$2:$A$2700,DE$4,'Compra Ventas'!$B$2:$B$2700,$B359,'Compra Ventas'!$C$2:$C$2700,DE$5)</f>
        <v>0</v>
      </c>
      <c r="DF359" s="13">
        <f>SUMIFS('Compra Ventas'!$E$2:$E$2700,'Compra Ventas'!$A$2:$A$2700,DF$4,'Compra Ventas'!$B$2:$B$2700,$B359,'Compra Ventas'!$C$2:$C$2700,DF$5)</f>
        <v>0</v>
      </c>
      <c r="DG359" s="13">
        <f>SUMIFS('Compra Ventas'!$E$2:$E$2700,'Compra Ventas'!$A$2:$A$2700,DG$4,'Compra Ventas'!$B$2:$B$2700,$B359,'Compra Ventas'!$C$2:$C$2700,DG$5)</f>
        <v>0</v>
      </c>
      <c r="DH359" s="14">
        <f>SUMIFS('Compra Ventas'!$E$2:$E$2700,'Compra Ventas'!$A$2:$A$2700,DH$4,'Compra Ventas'!$B$2:$B$2700,$B359,'Compra Ventas'!$C$2:$C$2700,DH$5)</f>
        <v>0</v>
      </c>
      <c r="DI359" s="84"/>
      <c r="DJ359" s="98">
        <f>SUMIFS('Ajuste Ciclado'!D$5:D$47,'Ajuste Ciclado'!$C$5:$C$47,Balance!DJ$4,'Ajuste Ciclado'!$B$5:$B$47,Balance!$B359)</f>
        <v>0</v>
      </c>
      <c r="DK359" s="99">
        <f>SUMIFS('Ajuste Ciclado'!E$5:E$47,'Ajuste Ciclado'!$C$5:$C$47,Balance!DK$4,'Ajuste Ciclado'!$B$5:$B$47,Balance!$B359)</f>
        <v>0</v>
      </c>
      <c r="DL359" s="99">
        <f>SUMIFS('Ajuste Ciclado'!F$5:F$47,'Ajuste Ciclado'!$C$5:$C$47,Balance!DL$4,'Ajuste Ciclado'!$B$5:$B$47,Balance!$B359)</f>
        <v>0</v>
      </c>
      <c r="DM359" s="99">
        <f>SUMIFS('Ajuste Ciclado'!G$5:G$47,'Ajuste Ciclado'!$C$5:$C$47,Balance!DM$4,'Ajuste Ciclado'!$B$5:$B$47,Balance!$B359)</f>
        <v>0</v>
      </c>
      <c r="DN359" s="99">
        <f>SUMIFS('Ajuste Ciclado'!H$5:H$47,'Ajuste Ciclado'!$C$5:$C$47,Balance!DN$4,'Ajuste Ciclado'!$B$5:$B$47,Balance!$B359)</f>
        <v>0</v>
      </c>
      <c r="DO359" s="99">
        <f>SUMIFS('Ajuste Ciclado'!I$5:I$47,'Ajuste Ciclado'!$C$5:$C$47,Balance!DO$4,'Ajuste Ciclado'!$B$5:$B$47,Balance!$B359)</f>
        <v>0</v>
      </c>
      <c r="DP359" s="99">
        <f>SUMIFS('Ajuste Ciclado'!J$5:J$47,'Ajuste Ciclado'!$C$5:$C$47,Balance!DP$4,'Ajuste Ciclado'!$B$5:$B$47,Balance!$B359)</f>
        <v>0</v>
      </c>
      <c r="DQ359" s="99">
        <f>SUMIFS('Ajuste Ciclado'!K$5:K$47,'Ajuste Ciclado'!$C$5:$C$47,Balance!DQ$4,'Ajuste Ciclado'!$B$5:$B$47,Balance!$B359)</f>
        <v>0</v>
      </c>
      <c r="DR359" s="99">
        <f>SUMIFS('Ajuste Ciclado'!L$5:L$47,'Ajuste Ciclado'!$C$5:$C$47,Balance!DR$4,'Ajuste Ciclado'!$B$5:$B$47,Balance!$B359)</f>
        <v>0</v>
      </c>
      <c r="DS359" s="99">
        <f>SUMIFS('Ajuste Ciclado'!M$5:M$47,'Ajuste Ciclado'!$C$5:$C$47,Balance!DS$4,'Ajuste Ciclado'!$B$5:$B$47,Balance!$B359)</f>
        <v>0</v>
      </c>
      <c r="DT359" s="99">
        <f>SUMIFS('Ajuste Ciclado'!N$5:N$47,'Ajuste Ciclado'!$C$5:$C$47,Balance!DT$4,'Ajuste Ciclado'!$B$5:$B$47,Balance!$B359)</f>
        <v>0</v>
      </c>
      <c r="DU359" s="100">
        <f>SUMIFS('Ajuste Ciclado'!O$5:O$47,'Ajuste Ciclado'!$C$5:$C$47,Balance!DU$4,'Ajuste Ciclado'!$B$5:$B$47,Balance!$B359)</f>
        <v>0</v>
      </c>
      <c r="DV359" s="98">
        <f>SUMIFS('Ajuste Ciclado'!D$5:D$47,'Ajuste Ciclado'!$C$5:$C$47,Balance!DV$4,'Ajuste Ciclado'!$B$5:$B$47,Balance!$B359)</f>
        <v>0</v>
      </c>
      <c r="DW359" s="99">
        <f>SUMIFS('Ajuste Ciclado'!E$5:E$47,'Ajuste Ciclado'!$C$5:$C$47,Balance!DW$4,'Ajuste Ciclado'!$B$5:$B$47,Balance!$B359)</f>
        <v>0</v>
      </c>
      <c r="DX359" s="99">
        <f>SUMIFS('Ajuste Ciclado'!F$5:F$47,'Ajuste Ciclado'!$C$5:$C$47,Balance!DX$4,'Ajuste Ciclado'!$B$5:$B$47,Balance!$B359)</f>
        <v>0</v>
      </c>
      <c r="DY359" s="99">
        <f>SUMIFS('Ajuste Ciclado'!G$5:G$47,'Ajuste Ciclado'!$C$5:$C$47,Balance!DY$4,'Ajuste Ciclado'!$B$5:$B$47,Balance!$B359)</f>
        <v>0</v>
      </c>
      <c r="DZ359" s="99">
        <f>SUMIFS('Ajuste Ciclado'!H$5:H$47,'Ajuste Ciclado'!$C$5:$C$47,Balance!DZ$4,'Ajuste Ciclado'!$B$5:$B$47,Balance!$B359)</f>
        <v>0</v>
      </c>
      <c r="EA359" s="99">
        <f>SUMIFS('Ajuste Ciclado'!I$5:I$47,'Ajuste Ciclado'!$C$5:$C$47,Balance!EA$4,'Ajuste Ciclado'!$B$5:$B$47,Balance!$B359)</f>
        <v>0</v>
      </c>
      <c r="EB359" s="99">
        <f>SUMIFS('Ajuste Ciclado'!J$5:J$47,'Ajuste Ciclado'!$C$5:$C$47,Balance!EB$4,'Ajuste Ciclado'!$B$5:$B$47,Balance!$B359)</f>
        <v>0</v>
      </c>
      <c r="EC359" s="99">
        <f>SUMIFS('Ajuste Ciclado'!K$5:K$47,'Ajuste Ciclado'!$C$5:$C$47,Balance!EC$4,'Ajuste Ciclado'!$B$5:$B$47,Balance!$B359)</f>
        <v>0</v>
      </c>
      <c r="ED359" s="99">
        <f>SUMIFS('Ajuste Ciclado'!L$5:L$47,'Ajuste Ciclado'!$C$5:$C$47,Balance!ED$4,'Ajuste Ciclado'!$B$5:$B$47,Balance!$B359)</f>
        <v>0</v>
      </c>
      <c r="EE359" s="99">
        <f>SUMIFS('Ajuste Ciclado'!M$5:M$47,'Ajuste Ciclado'!$C$5:$C$47,Balance!EE$4,'Ajuste Ciclado'!$B$5:$B$47,Balance!$B359)</f>
        <v>0</v>
      </c>
      <c r="EF359" s="99">
        <f>SUMIFS('Ajuste Ciclado'!N$5:N$47,'Ajuste Ciclado'!$C$5:$C$47,Balance!EF$4,'Ajuste Ciclado'!$B$5:$B$47,Balance!$B359)</f>
        <v>0</v>
      </c>
      <c r="EG359" s="100">
        <f>SUMIFS('Ajuste Ciclado'!O$5:O$47,'Ajuste Ciclado'!$C$5:$C$47,Balance!EG$4,'Ajuste Ciclado'!$B$5:$B$47,Balance!$B359)</f>
        <v>0</v>
      </c>
      <c r="EH359" s="98">
        <f>SUMIFS('Ajuste Ciclado'!D$5:D$47,'Ajuste Ciclado'!$C$5:$C$47,Balance!EH$4,'Ajuste Ciclado'!$B$5:$B$47,Balance!$B359)</f>
        <v>0</v>
      </c>
      <c r="EI359" s="99">
        <f>SUMIFS('Ajuste Ciclado'!E$5:E$47,'Ajuste Ciclado'!$C$5:$C$47,Balance!EI$4,'Ajuste Ciclado'!$B$5:$B$47,Balance!$B359)</f>
        <v>0</v>
      </c>
      <c r="EJ359" s="99">
        <f>SUMIFS('Ajuste Ciclado'!F$5:F$47,'Ajuste Ciclado'!$C$5:$C$47,Balance!EJ$4,'Ajuste Ciclado'!$B$5:$B$47,Balance!$B359)</f>
        <v>0</v>
      </c>
      <c r="EK359" s="99">
        <f>SUMIFS('Ajuste Ciclado'!G$5:G$47,'Ajuste Ciclado'!$C$5:$C$47,Balance!EK$4,'Ajuste Ciclado'!$B$5:$B$47,Balance!$B359)</f>
        <v>0</v>
      </c>
      <c r="EL359" s="99">
        <f>SUMIFS('Ajuste Ciclado'!H$5:H$47,'Ajuste Ciclado'!$C$5:$C$47,Balance!EL$4,'Ajuste Ciclado'!$B$5:$B$47,Balance!$B359)</f>
        <v>0</v>
      </c>
      <c r="EM359" s="99">
        <f>SUMIFS('Ajuste Ciclado'!I$5:I$47,'Ajuste Ciclado'!$C$5:$C$47,Balance!EM$4,'Ajuste Ciclado'!$B$5:$B$47,Balance!$B359)</f>
        <v>0</v>
      </c>
      <c r="EN359" s="99">
        <f>SUMIFS('Ajuste Ciclado'!J$5:J$47,'Ajuste Ciclado'!$C$5:$C$47,Balance!EN$4,'Ajuste Ciclado'!$B$5:$B$47,Balance!$B359)</f>
        <v>0</v>
      </c>
      <c r="EO359" s="99">
        <f>SUMIFS('Ajuste Ciclado'!K$5:K$47,'Ajuste Ciclado'!$C$5:$C$47,Balance!EO$4,'Ajuste Ciclado'!$B$5:$B$47,Balance!$B359)</f>
        <v>0</v>
      </c>
      <c r="EP359" s="99">
        <f>SUMIFS('Ajuste Ciclado'!L$5:L$47,'Ajuste Ciclado'!$C$5:$C$47,Balance!EP$4,'Ajuste Ciclado'!$B$5:$B$47,Balance!$B359)</f>
        <v>0</v>
      </c>
      <c r="EQ359" s="99">
        <f>SUMIFS('Ajuste Ciclado'!M$5:M$47,'Ajuste Ciclado'!$C$5:$C$47,Balance!EQ$4,'Ajuste Ciclado'!$B$5:$B$47,Balance!$B359)</f>
        <v>0</v>
      </c>
      <c r="ER359" s="99">
        <f>SUMIFS('Ajuste Ciclado'!N$5:N$47,'Ajuste Ciclado'!$C$5:$C$47,Balance!ER$4,'Ajuste Ciclado'!$B$5:$B$47,Balance!$B359)</f>
        <v>0</v>
      </c>
      <c r="ES359" s="100">
        <f>SUMIFS('Ajuste Ciclado'!O$5:O$47,'Ajuste Ciclado'!$C$5:$C$47,Balance!ES$4,'Ajuste Ciclado'!$B$5:$B$47,Balance!$B359)</f>
        <v>0</v>
      </c>
      <c r="ET359" s="84"/>
      <c r="EU359" s="12">
        <f t="shared" si="428"/>
        <v>327268.07209948241</v>
      </c>
      <c r="EV359" s="13">
        <f t="shared" si="393"/>
        <v>323585.36427642882</v>
      </c>
      <c r="EW359" s="13">
        <f t="shared" si="394"/>
        <v>424912.99769657583</v>
      </c>
      <c r="EX359" s="13">
        <f t="shared" si="395"/>
        <v>346212.24318052619</v>
      </c>
      <c r="EY359" s="13">
        <f t="shared" si="396"/>
        <v>360732.81686855317</v>
      </c>
      <c r="EZ359" s="13">
        <f t="shared" si="397"/>
        <v>324071.92468349711</v>
      </c>
      <c r="FA359" s="13">
        <f t="shared" si="398"/>
        <v>154535.7089154904</v>
      </c>
      <c r="FB359" s="13">
        <f t="shared" si="399"/>
        <v>45780.440886386939</v>
      </c>
      <c r="FC359" s="13">
        <f t="shared" si="400"/>
        <v>31312.713888500879</v>
      </c>
      <c r="FD359" s="13">
        <f t="shared" si="401"/>
        <v>29575.725941596451</v>
      </c>
      <c r="FE359" s="13">
        <f t="shared" si="402"/>
        <v>43997.98698632812</v>
      </c>
      <c r="FF359" s="14">
        <f t="shared" si="403"/>
        <v>52447.725045264837</v>
      </c>
      <c r="FG359" s="12">
        <f t="shared" si="404"/>
        <v>327973.02871215623</v>
      </c>
      <c r="FH359" s="13">
        <f t="shared" si="405"/>
        <v>325256.22389059438</v>
      </c>
      <c r="FI359" s="13">
        <f t="shared" si="406"/>
        <v>426444.14946917392</v>
      </c>
      <c r="FJ359" s="13">
        <f t="shared" si="407"/>
        <v>347415.00522356603</v>
      </c>
      <c r="FK359" s="13">
        <f t="shared" si="408"/>
        <v>358681.04849404423</v>
      </c>
      <c r="FL359" s="13">
        <f t="shared" si="409"/>
        <v>325818.84261119051</v>
      </c>
      <c r="FM359" s="13">
        <f t="shared" si="410"/>
        <v>163410.53840186959</v>
      </c>
      <c r="FN359" s="13">
        <f t="shared" si="411"/>
        <v>45982.443310366289</v>
      </c>
      <c r="FO359" s="13">
        <f t="shared" si="412"/>
        <v>31498.57562249215</v>
      </c>
      <c r="FP359" s="13">
        <f t="shared" si="413"/>
        <v>33675.212730862637</v>
      </c>
      <c r="FQ359" s="13">
        <f t="shared" si="414"/>
        <v>45214.340573634217</v>
      </c>
      <c r="FR359" s="14">
        <f t="shared" si="415"/>
        <v>60291.105533429007</v>
      </c>
      <c r="FS359" s="12">
        <f t="shared" si="416"/>
        <v>327928.83691013412</v>
      </c>
      <c r="FT359" s="13">
        <f t="shared" si="417"/>
        <v>324446.16185688641</v>
      </c>
      <c r="FU359" s="13">
        <f t="shared" si="418"/>
        <v>425365.31641611649</v>
      </c>
      <c r="FV359" s="13">
        <f t="shared" si="419"/>
        <v>346415.87554649328</v>
      </c>
      <c r="FW359" s="13">
        <f t="shared" si="420"/>
        <v>362500.94151823322</v>
      </c>
      <c r="FX359" s="13">
        <f t="shared" si="421"/>
        <v>341099.87799886061</v>
      </c>
      <c r="FY359" s="13">
        <f t="shared" si="422"/>
        <v>170521.61697094471</v>
      </c>
      <c r="FZ359" s="13">
        <f t="shared" si="423"/>
        <v>47843.775286975273</v>
      </c>
      <c r="GA359" s="13">
        <f t="shared" si="424"/>
        <v>33063.89804326048</v>
      </c>
      <c r="GB359" s="13">
        <f t="shared" si="425"/>
        <v>42189.984506072578</v>
      </c>
      <c r="GC359" s="13">
        <f t="shared" si="426"/>
        <v>46532.817723899709</v>
      </c>
      <c r="GD359" s="14">
        <f t="shared" si="427"/>
        <v>63615.165089719463</v>
      </c>
      <c r="GE359" s="84"/>
      <c r="GF359" s="12">
        <f t="shared" si="429"/>
        <v>2464433.720468631</v>
      </c>
      <c r="GG359" s="13">
        <f t="shared" si="429"/>
        <v>2491660.514573379</v>
      </c>
      <c r="GH359" s="14">
        <f t="shared" si="429"/>
        <v>2531524.2678675964</v>
      </c>
      <c r="GI359" s="6">
        <f t="shared" si="430"/>
        <v>1</v>
      </c>
      <c r="GJ359" s="12">
        <f t="shared" si="431"/>
        <v>0</v>
      </c>
      <c r="GK359" s="13">
        <f t="shared" si="432"/>
        <v>0</v>
      </c>
      <c r="GL359" s="14">
        <f t="shared" si="433"/>
        <v>0</v>
      </c>
      <c r="GM359" s="84"/>
      <c r="GN359" s="66">
        <f t="shared" si="434"/>
        <v>0</v>
      </c>
      <c r="GO359" s="84"/>
      <c r="GP359" s="63" t="str" cm="1">
        <f t="array" ref="GP359">INDEX($GF$4:$GH$4,1,GI359)</f>
        <v>Sample 1</v>
      </c>
      <c r="GQ359" s="12">
        <f t="shared" si="436"/>
        <v>29575.725941596451</v>
      </c>
      <c r="GR359" s="13">
        <f t="shared" si="436"/>
        <v>31312.713888500879</v>
      </c>
      <c r="GS359" s="14">
        <f t="shared" si="436"/>
        <v>43997.98698632812</v>
      </c>
      <c r="GT359" s="12">
        <f t="shared" si="437"/>
        <v>31498.57562249215</v>
      </c>
      <c r="GU359" s="13">
        <f t="shared" si="437"/>
        <v>33675.212730862637</v>
      </c>
      <c r="GV359" s="14">
        <f t="shared" si="437"/>
        <v>45214.340573634217</v>
      </c>
      <c r="GW359" s="12">
        <f t="shared" si="438"/>
        <v>33063.89804326048</v>
      </c>
      <c r="GX359" s="13">
        <f t="shared" si="438"/>
        <v>42189.984506072578</v>
      </c>
      <c r="GY359" s="14">
        <f t="shared" si="438"/>
        <v>46532.817723899709</v>
      </c>
      <c r="GZ359" s="84" t="str">
        <f t="shared" si="390"/>
        <v>Sample 1</v>
      </c>
      <c r="HA359" s="12">
        <f t="shared" si="435"/>
        <v>0</v>
      </c>
      <c r="HB359" s="13">
        <f t="shared" si="435"/>
        <v>0</v>
      </c>
      <c r="HC359" s="14">
        <f t="shared" si="435"/>
        <v>0</v>
      </c>
      <c r="HD359" s="6">
        <f t="shared" si="391"/>
        <v>0</v>
      </c>
      <c r="HE359" s="84" t="str">
        <f t="shared" si="392"/>
        <v>Ok</v>
      </c>
    </row>
    <row r="360" spans="2:213" hidden="1" x14ac:dyDescent="0.3">
      <c r="B360" s="84" t="s">
        <v>137</v>
      </c>
      <c r="C360" s="12">
        <f>SUMIFS(Inyecciones!$E$2:$E$14185,Inyecciones!$A$2:$A$14185,Balance!C$4,Inyecciones!$B$2:$B$14185,Balance!$B360,Inyecciones!$C$2:$C$14185,Balance!C$5)</f>
        <v>56822.336897681991</v>
      </c>
      <c r="D360" s="13">
        <f>SUMIFS(Inyecciones!$E$2:$E$14185,Inyecciones!$A$2:$A$14185,Balance!D$4,Inyecciones!$B$2:$B$14185,Balance!$B360,Inyecciones!$C$2:$C$14185,Balance!D$5)</f>
        <v>52508.58278550773</v>
      </c>
      <c r="E360" s="13">
        <f>SUMIFS(Inyecciones!$E$2:$E$14185,Inyecciones!$A$2:$A$14185,Balance!E$4,Inyecciones!$B$2:$B$14185,Balance!$B360,Inyecciones!$C$2:$C$14185,Balance!E$5)</f>
        <v>52102.431974490042</v>
      </c>
      <c r="F360" s="13">
        <f>SUMIFS(Inyecciones!$E$2:$E$14185,Inyecciones!$A$2:$A$14185,Balance!F$4,Inyecciones!$B$2:$B$14185,Balance!$B360,Inyecciones!$C$2:$C$14185,Balance!F$5)</f>
        <v>34482.030440228416</v>
      </c>
      <c r="G360" s="13">
        <f>SUMIFS(Inyecciones!$E$2:$E$14185,Inyecciones!$A$2:$A$14185,Balance!G$4,Inyecciones!$B$2:$B$14185,Balance!$B360,Inyecciones!$C$2:$C$14185,Balance!G$5)</f>
        <v>21587.19451938611</v>
      </c>
      <c r="H360" s="13">
        <f>SUMIFS(Inyecciones!$E$2:$E$14185,Inyecciones!$A$2:$A$14185,Balance!H$4,Inyecciones!$B$2:$B$14185,Balance!$B360,Inyecciones!$C$2:$C$14185,Balance!H$5)</f>
        <v>18896.56963065781</v>
      </c>
      <c r="I360" s="13">
        <f>SUMIFS(Inyecciones!$E$2:$E$14185,Inyecciones!$A$2:$A$14185,Balance!I$4,Inyecciones!$B$2:$B$14185,Balance!$B360,Inyecciones!$C$2:$C$14185,Balance!I$5)</f>
        <v>22693.620025734781</v>
      </c>
      <c r="J360" s="13">
        <f>SUMIFS(Inyecciones!$E$2:$E$14185,Inyecciones!$A$2:$A$14185,Balance!J$4,Inyecciones!$B$2:$B$14185,Balance!$B360,Inyecciones!$C$2:$C$14185,Balance!J$5)</f>
        <v>29588.81221510328</v>
      </c>
      <c r="K360" s="13">
        <f>SUMIFS(Inyecciones!$E$2:$E$14185,Inyecciones!$A$2:$A$14185,Balance!K$4,Inyecciones!$B$2:$B$14185,Balance!$B360,Inyecciones!$C$2:$C$14185,Balance!K$5)</f>
        <v>27124.593191662621</v>
      </c>
      <c r="L360" s="13">
        <f>SUMIFS(Inyecciones!$E$2:$E$14185,Inyecciones!$A$2:$A$14185,Balance!L$4,Inyecciones!$B$2:$B$14185,Balance!$B360,Inyecciones!$C$2:$C$14185,Balance!L$5)</f>
        <v>7921.1412157227678</v>
      </c>
      <c r="M360" s="13">
        <f>SUMIFS(Inyecciones!$E$2:$E$14185,Inyecciones!$A$2:$A$14185,Balance!M$4,Inyecciones!$B$2:$B$14185,Balance!$B360,Inyecciones!$C$2:$C$14185,Balance!M$5)</f>
        <v>4497.9738347469292</v>
      </c>
      <c r="N360" s="14">
        <f>SUMIFS(Inyecciones!$E$2:$E$14185,Inyecciones!$A$2:$A$14185,Balance!N$4,Inyecciones!$B$2:$B$14185,Balance!$B360,Inyecciones!$C$2:$C$14185,Balance!N$5)</f>
        <v>6190.5990935175096</v>
      </c>
      <c r="O360" s="12">
        <f>SUMIFS(Inyecciones!$E$2:$E$14185,Inyecciones!$A$2:$A$14185,Balance!O$4,Inyecciones!$B$2:$B$14185,Balance!$B360,Inyecciones!$C$2:$C$14185,Balance!O$5)</f>
        <v>56930.770587221203</v>
      </c>
      <c r="P360" s="13">
        <f>SUMIFS(Inyecciones!$E$2:$E$14185,Inyecciones!$A$2:$A$14185,Balance!P$4,Inyecciones!$B$2:$B$14185,Balance!$B360,Inyecciones!$C$2:$C$14185,Balance!P$5)</f>
        <v>52782.532668900873</v>
      </c>
      <c r="Q360" s="13">
        <f>SUMIFS(Inyecciones!$E$2:$E$14185,Inyecciones!$A$2:$A$14185,Balance!Q$4,Inyecciones!$B$2:$B$14185,Balance!$B360,Inyecciones!$C$2:$C$14185,Balance!Q$5)</f>
        <v>52593.077191248783</v>
      </c>
      <c r="R360" s="13">
        <f>SUMIFS(Inyecciones!$E$2:$E$14185,Inyecciones!$A$2:$A$14185,Balance!R$4,Inyecciones!$B$2:$B$14185,Balance!$B360,Inyecciones!$C$2:$C$14185,Balance!R$5)</f>
        <v>36474.377010088458</v>
      </c>
      <c r="S360" s="13">
        <f>SUMIFS(Inyecciones!$E$2:$E$14185,Inyecciones!$A$2:$A$14185,Balance!S$4,Inyecciones!$B$2:$B$14185,Balance!$B360,Inyecciones!$C$2:$C$14185,Balance!S$5)</f>
        <v>21244.661863007841</v>
      </c>
      <c r="T360" s="13">
        <f>SUMIFS(Inyecciones!$E$2:$E$14185,Inyecciones!$A$2:$A$14185,Balance!T$4,Inyecciones!$B$2:$B$14185,Balance!$B360,Inyecciones!$C$2:$C$14185,Balance!T$5)</f>
        <v>19025.646345503941</v>
      </c>
      <c r="U360" s="13">
        <f>SUMIFS(Inyecciones!$E$2:$E$14185,Inyecciones!$A$2:$A$14185,Balance!U$4,Inyecciones!$B$2:$B$14185,Balance!$B360,Inyecciones!$C$2:$C$14185,Balance!U$5)</f>
        <v>23773.034710481621</v>
      </c>
      <c r="V360" s="13">
        <f>SUMIFS(Inyecciones!$E$2:$E$14185,Inyecciones!$A$2:$A$14185,Balance!V$4,Inyecciones!$B$2:$B$14185,Balance!$B360,Inyecciones!$C$2:$C$14185,Balance!V$5)</f>
        <v>29774.965906191152</v>
      </c>
      <c r="W360" s="13">
        <f>SUMIFS(Inyecciones!$E$2:$E$14185,Inyecciones!$A$2:$A$14185,Balance!W$4,Inyecciones!$B$2:$B$14185,Balance!$B360,Inyecciones!$C$2:$C$14185,Balance!W$5)</f>
        <v>27588.435958940448</v>
      </c>
      <c r="X360" s="13">
        <f>SUMIFS(Inyecciones!$E$2:$E$14185,Inyecciones!$A$2:$A$14185,Balance!X$4,Inyecciones!$B$2:$B$14185,Balance!$B360,Inyecciones!$C$2:$C$14185,Balance!X$5)</f>
        <v>11682.86249210932</v>
      </c>
      <c r="Y360" s="13">
        <f>SUMIFS(Inyecciones!$E$2:$E$14185,Inyecciones!$A$2:$A$14185,Balance!Y$4,Inyecciones!$B$2:$B$14185,Balance!$B360,Inyecciones!$C$2:$C$14185,Balance!Y$5)</f>
        <v>17402.110641763062</v>
      </c>
      <c r="Z360" s="14">
        <f>SUMIFS(Inyecciones!$E$2:$E$14185,Inyecciones!$A$2:$A$14185,Balance!Z$4,Inyecciones!$B$2:$B$14185,Balance!$B360,Inyecciones!$C$2:$C$14185,Balance!Z$5)</f>
        <v>19517.997777664201</v>
      </c>
      <c r="AA360" s="12">
        <f>SUMIFS(Inyecciones!$E$2:$E$14185,Inyecciones!$A$2:$A$14185,Balance!AA$4,Inyecciones!$B$2:$B$14185,Balance!$B360,Inyecciones!$C$2:$C$14185,Balance!AA$5)</f>
        <v>56950.501237961747</v>
      </c>
      <c r="AB360" s="13">
        <f>SUMIFS(Inyecciones!$E$2:$E$14185,Inyecciones!$A$2:$A$14185,Balance!AB$4,Inyecciones!$B$2:$B$14185,Balance!$B360,Inyecciones!$C$2:$C$14185,Balance!AB$5)</f>
        <v>52804.506871799022</v>
      </c>
      <c r="AC360" s="13">
        <f>SUMIFS(Inyecciones!$E$2:$E$14185,Inyecciones!$A$2:$A$14185,Balance!AC$4,Inyecciones!$B$2:$B$14185,Balance!$B360,Inyecciones!$C$2:$C$14185,Balance!AC$5)</f>
        <v>52411.173524831167</v>
      </c>
      <c r="AD360" s="13">
        <f>SUMIFS(Inyecciones!$E$2:$E$14185,Inyecciones!$A$2:$A$14185,Balance!AD$4,Inyecciones!$B$2:$B$14185,Balance!$B360,Inyecciones!$C$2:$C$14185,Balance!AD$5)</f>
        <v>36218.121140900053</v>
      </c>
      <c r="AE360" s="13">
        <f>SUMIFS(Inyecciones!$E$2:$E$14185,Inyecciones!$A$2:$A$14185,Balance!AE$4,Inyecciones!$B$2:$B$14185,Balance!$B360,Inyecciones!$C$2:$C$14185,Balance!AE$5)</f>
        <v>21938.402548376129</v>
      </c>
      <c r="AF360" s="13">
        <f>SUMIFS(Inyecciones!$E$2:$E$14185,Inyecciones!$A$2:$A$14185,Balance!AF$4,Inyecciones!$B$2:$B$14185,Balance!$B360,Inyecciones!$C$2:$C$14185,Balance!AF$5)</f>
        <v>20173.800243312569</v>
      </c>
      <c r="AG360" s="13">
        <f>SUMIFS(Inyecciones!$E$2:$E$14185,Inyecciones!$A$2:$A$14185,Balance!AG$4,Inyecciones!$B$2:$B$14185,Balance!$B360,Inyecciones!$C$2:$C$14185,Balance!AG$5)</f>
        <v>25632.562311781308</v>
      </c>
      <c r="AH360" s="13">
        <f>SUMIFS(Inyecciones!$E$2:$E$14185,Inyecciones!$A$2:$A$14185,Balance!AH$4,Inyecciones!$B$2:$B$14185,Balance!$B360,Inyecciones!$C$2:$C$14185,Balance!AH$5)</f>
        <v>32784.544699372302</v>
      </c>
      <c r="AI360" s="13">
        <f>SUMIFS(Inyecciones!$E$2:$E$14185,Inyecciones!$A$2:$A$14185,Balance!AI$4,Inyecciones!$B$2:$B$14185,Balance!$B360,Inyecciones!$C$2:$C$14185,Balance!AI$5)</f>
        <v>29798.758978428879</v>
      </c>
      <c r="AJ360" s="13">
        <f>SUMIFS(Inyecciones!$E$2:$E$14185,Inyecciones!$A$2:$A$14185,Balance!AJ$4,Inyecciones!$B$2:$B$14185,Balance!$B360,Inyecciones!$C$2:$C$14185,Balance!AJ$5)</f>
        <v>25140.51507795474</v>
      </c>
      <c r="AK360" s="13">
        <f>SUMIFS(Inyecciones!$E$2:$E$14185,Inyecciones!$A$2:$A$14185,Balance!AK$4,Inyecciones!$B$2:$B$14185,Balance!$B360,Inyecciones!$C$2:$C$14185,Balance!AK$5)</f>
        <v>33428.916072583568</v>
      </c>
      <c r="AL360" s="14">
        <f>SUMIFS(Inyecciones!$E$2:$E$14185,Inyecciones!$A$2:$A$14185,Balance!AL$4,Inyecciones!$B$2:$B$14185,Balance!$B360,Inyecciones!$C$2:$C$14185,Balance!AL$5)</f>
        <v>30178.417373108441</v>
      </c>
      <c r="AM360" s="13"/>
      <c r="AN360" s="12">
        <f>SUMIFS('Retiro Mensual'!$E$2:$E$2629,'Retiro Mensual'!$A$2:$A$2629,AN$4,'Retiro Mensual'!$B$2:$B$2629,$B360,'Retiro Mensual'!$C$2:$C$2629,AN$5)</f>
        <v>0</v>
      </c>
      <c r="AO360" s="13">
        <f>SUMIFS('Retiro Mensual'!$E$2:$E$2629,'Retiro Mensual'!$A$2:$A$2629,AO$4,'Retiro Mensual'!$B$2:$B$2629,$B360,'Retiro Mensual'!$C$2:$C$2629,AO$5)</f>
        <v>0</v>
      </c>
      <c r="AP360" s="13">
        <f>SUMIFS('Retiro Mensual'!$E$2:$E$2629,'Retiro Mensual'!$A$2:$A$2629,AP$4,'Retiro Mensual'!$B$2:$B$2629,$B360,'Retiro Mensual'!$C$2:$C$2629,AP$5)</f>
        <v>0</v>
      </c>
      <c r="AQ360" s="13">
        <f>SUMIFS('Retiro Mensual'!$E$2:$E$2629,'Retiro Mensual'!$A$2:$A$2629,AQ$4,'Retiro Mensual'!$B$2:$B$2629,$B360,'Retiro Mensual'!$C$2:$C$2629,AQ$5)</f>
        <v>0</v>
      </c>
      <c r="AR360" s="13">
        <f>SUMIFS('Retiro Mensual'!$E$2:$E$2629,'Retiro Mensual'!$A$2:$A$2629,AR$4,'Retiro Mensual'!$B$2:$B$2629,$B360,'Retiro Mensual'!$C$2:$C$2629,AR$5)</f>
        <v>0</v>
      </c>
      <c r="AS360" s="13">
        <f>SUMIFS('Retiro Mensual'!$E$2:$E$2629,'Retiro Mensual'!$A$2:$A$2629,AS$4,'Retiro Mensual'!$B$2:$B$2629,$B360,'Retiro Mensual'!$C$2:$C$2629,AS$5)</f>
        <v>0</v>
      </c>
      <c r="AT360" s="13">
        <f>SUMIFS('Retiro Mensual'!$E$2:$E$2629,'Retiro Mensual'!$A$2:$A$2629,AT$4,'Retiro Mensual'!$B$2:$B$2629,$B360,'Retiro Mensual'!$C$2:$C$2629,AT$5)</f>
        <v>0</v>
      </c>
      <c r="AU360" s="13">
        <f>SUMIFS('Retiro Mensual'!$E$2:$E$2629,'Retiro Mensual'!$A$2:$A$2629,AU$4,'Retiro Mensual'!$B$2:$B$2629,$B360,'Retiro Mensual'!$C$2:$C$2629,AU$5)</f>
        <v>0</v>
      </c>
      <c r="AV360" s="13">
        <f>SUMIFS('Retiro Mensual'!$E$2:$E$2629,'Retiro Mensual'!$A$2:$A$2629,AV$4,'Retiro Mensual'!$B$2:$B$2629,$B360,'Retiro Mensual'!$C$2:$C$2629,AV$5)</f>
        <v>0</v>
      </c>
      <c r="AW360" s="13">
        <f>SUMIFS('Retiro Mensual'!$E$2:$E$2629,'Retiro Mensual'!$A$2:$A$2629,AW$4,'Retiro Mensual'!$B$2:$B$2629,$B360,'Retiro Mensual'!$C$2:$C$2629,AW$5)</f>
        <v>0</v>
      </c>
      <c r="AX360" s="13">
        <f>SUMIFS('Retiro Mensual'!$E$2:$E$2629,'Retiro Mensual'!$A$2:$A$2629,AX$4,'Retiro Mensual'!$B$2:$B$2629,$B360,'Retiro Mensual'!$C$2:$C$2629,AX$5)</f>
        <v>0</v>
      </c>
      <c r="AY360" s="14">
        <f>SUMIFS('Retiro Mensual'!$E$2:$E$2629,'Retiro Mensual'!$A$2:$A$2629,AY$4,'Retiro Mensual'!$B$2:$B$2629,$B360,'Retiro Mensual'!$C$2:$C$2629,AY$5)</f>
        <v>0</v>
      </c>
      <c r="AZ360" s="12">
        <f>SUMIFS('Retiro Mensual'!$E$2:$E$2629,'Retiro Mensual'!$A$2:$A$2629,AZ$4,'Retiro Mensual'!$B$2:$B$2629,$B360,'Retiro Mensual'!$C$2:$C$2629,AZ$5)</f>
        <v>0</v>
      </c>
      <c r="BA360" s="13">
        <f>SUMIFS('Retiro Mensual'!$E$2:$E$2629,'Retiro Mensual'!$A$2:$A$2629,BA$4,'Retiro Mensual'!$B$2:$B$2629,$B360,'Retiro Mensual'!$C$2:$C$2629,BA$5)</f>
        <v>0</v>
      </c>
      <c r="BB360" s="13">
        <f>SUMIFS('Retiro Mensual'!$E$2:$E$2629,'Retiro Mensual'!$A$2:$A$2629,BB$4,'Retiro Mensual'!$B$2:$B$2629,$B360,'Retiro Mensual'!$C$2:$C$2629,BB$5)</f>
        <v>0</v>
      </c>
      <c r="BC360" s="13">
        <f>SUMIFS('Retiro Mensual'!$E$2:$E$2629,'Retiro Mensual'!$A$2:$A$2629,BC$4,'Retiro Mensual'!$B$2:$B$2629,$B360,'Retiro Mensual'!$C$2:$C$2629,BC$5)</f>
        <v>0</v>
      </c>
      <c r="BD360" s="13">
        <f>SUMIFS('Retiro Mensual'!$E$2:$E$2629,'Retiro Mensual'!$A$2:$A$2629,BD$4,'Retiro Mensual'!$B$2:$B$2629,$B360,'Retiro Mensual'!$C$2:$C$2629,BD$5)</f>
        <v>0</v>
      </c>
      <c r="BE360" s="13">
        <f>SUMIFS('Retiro Mensual'!$E$2:$E$2629,'Retiro Mensual'!$A$2:$A$2629,BE$4,'Retiro Mensual'!$B$2:$B$2629,$B360,'Retiro Mensual'!$C$2:$C$2629,BE$5)</f>
        <v>0</v>
      </c>
      <c r="BF360" s="13">
        <f>SUMIFS('Retiro Mensual'!$E$2:$E$2629,'Retiro Mensual'!$A$2:$A$2629,BF$4,'Retiro Mensual'!$B$2:$B$2629,$B360,'Retiro Mensual'!$C$2:$C$2629,BF$5)</f>
        <v>0</v>
      </c>
      <c r="BG360" s="13">
        <f>SUMIFS('Retiro Mensual'!$E$2:$E$2629,'Retiro Mensual'!$A$2:$A$2629,BG$4,'Retiro Mensual'!$B$2:$B$2629,$B360,'Retiro Mensual'!$C$2:$C$2629,BG$5)</f>
        <v>0</v>
      </c>
      <c r="BH360" s="13">
        <f>SUMIFS('Retiro Mensual'!$E$2:$E$2629,'Retiro Mensual'!$A$2:$A$2629,BH$4,'Retiro Mensual'!$B$2:$B$2629,$B360,'Retiro Mensual'!$C$2:$C$2629,BH$5)</f>
        <v>0</v>
      </c>
      <c r="BI360" s="13">
        <f>SUMIFS('Retiro Mensual'!$E$2:$E$2629,'Retiro Mensual'!$A$2:$A$2629,BI$4,'Retiro Mensual'!$B$2:$B$2629,$B360,'Retiro Mensual'!$C$2:$C$2629,BI$5)</f>
        <v>0</v>
      </c>
      <c r="BJ360" s="13">
        <f>SUMIFS('Retiro Mensual'!$E$2:$E$2629,'Retiro Mensual'!$A$2:$A$2629,BJ$4,'Retiro Mensual'!$B$2:$B$2629,$B360,'Retiro Mensual'!$C$2:$C$2629,BJ$5)</f>
        <v>0</v>
      </c>
      <c r="BK360" s="14">
        <f>SUMIFS('Retiro Mensual'!$E$2:$E$2629,'Retiro Mensual'!$A$2:$A$2629,BK$4,'Retiro Mensual'!$B$2:$B$2629,$B360,'Retiro Mensual'!$C$2:$C$2629,BK$5)</f>
        <v>0</v>
      </c>
      <c r="BL360" s="12">
        <f>SUMIFS('Retiro Mensual'!$E$2:$E$2629,'Retiro Mensual'!$A$2:$A$2629,BL$4,'Retiro Mensual'!$B$2:$B$2629,$B360,'Retiro Mensual'!$C$2:$C$2629,BL$5)</f>
        <v>0</v>
      </c>
      <c r="BM360" s="13">
        <f>SUMIFS('Retiro Mensual'!$E$2:$E$2629,'Retiro Mensual'!$A$2:$A$2629,BM$4,'Retiro Mensual'!$B$2:$B$2629,$B360,'Retiro Mensual'!$C$2:$C$2629,BM$5)</f>
        <v>0</v>
      </c>
      <c r="BN360" s="13">
        <f>SUMIFS('Retiro Mensual'!$E$2:$E$2629,'Retiro Mensual'!$A$2:$A$2629,BN$4,'Retiro Mensual'!$B$2:$B$2629,$B360,'Retiro Mensual'!$C$2:$C$2629,BN$5)</f>
        <v>0</v>
      </c>
      <c r="BO360" s="13">
        <f>SUMIFS('Retiro Mensual'!$E$2:$E$2629,'Retiro Mensual'!$A$2:$A$2629,BO$4,'Retiro Mensual'!$B$2:$B$2629,$B360,'Retiro Mensual'!$C$2:$C$2629,BO$5)</f>
        <v>0</v>
      </c>
      <c r="BP360" s="13">
        <f>SUMIFS('Retiro Mensual'!$E$2:$E$2629,'Retiro Mensual'!$A$2:$A$2629,BP$4,'Retiro Mensual'!$B$2:$B$2629,$B360,'Retiro Mensual'!$C$2:$C$2629,BP$5)</f>
        <v>0</v>
      </c>
      <c r="BQ360" s="13">
        <f>SUMIFS('Retiro Mensual'!$E$2:$E$2629,'Retiro Mensual'!$A$2:$A$2629,BQ$4,'Retiro Mensual'!$B$2:$B$2629,$B360,'Retiro Mensual'!$C$2:$C$2629,BQ$5)</f>
        <v>0</v>
      </c>
      <c r="BR360" s="13">
        <f>SUMIFS('Retiro Mensual'!$E$2:$E$2629,'Retiro Mensual'!$A$2:$A$2629,BR$4,'Retiro Mensual'!$B$2:$B$2629,$B360,'Retiro Mensual'!$C$2:$C$2629,BR$5)</f>
        <v>0</v>
      </c>
      <c r="BS360" s="13">
        <f>SUMIFS('Retiro Mensual'!$E$2:$E$2629,'Retiro Mensual'!$A$2:$A$2629,BS$4,'Retiro Mensual'!$B$2:$B$2629,$B360,'Retiro Mensual'!$C$2:$C$2629,BS$5)</f>
        <v>0</v>
      </c>
      <c r="BT360" s="13">
        <f>SUMIFS('Retiro Mensual'!$E$2:$E$2629,'Retiro Mensual'!$A$2:$A$2629,BT$4,'Retiro Mensual'!$B$2:$B$2629,$B360,'Retiro Mensual'!$C$2:$C$2629,BT$5)</f>
        <v>0</v>
      </c>
      <c r="BU360" s="13">
        <f>SUMIFS('Retiro Mensual'!$E$2:$E$2629,'Retiro Mensual'!$A$2:$A$2629,BU$4,'Retiro Mensual'!$B$2:$B$2629,$B360,'Retiro Mensual'!$C$2:$C$2629,BU$5)</f>
        <v>0</v>
      </c>
      <c r="BV360" s="13">
        <f>SUMIFS('Retiro Mensual'!$E$2:$E$2629,'Retiro Mensual'!$A$2:$A$2629,BV$4,'Retiro Mensual'!$B$2:$B$2629,$B360,'Retiro Mensual'!$C$2:$C$2629,BV$5)</f>
        <v>0</v>
      </c>
      <c r="BW360" s="14">
        <f>SUMIFS('Retiro Mensual'!$E$2:$E$2629,'Retiro Mensual'!$A$2:$A$2629,BW$4,'Retiro Mensual'!$B$2:$B$2629,$B360,'Retiro Mensual'!$C$2:$C$2629,BW$5)</f>
        <v>0</v>
      </c>
      <c r="BX360" s="13"/>
      <c r="BY360" s="12">
        <f>SUMIFS('Compra Ventas'!$E$2:$E$2700,'Compra Ventas'!$A$2:$A$2700,BY$4,'Compra Ventas'!$B$2:$B$2700,$B360,'Compra Ventas'!$C$2:$C$2700,BY$5)</f>
        <v>0</v>
      </c>
      <c r="BZ360" s="13">
        <f>SUMIFS('Compra Ventas'!$E$2:$E$2700,'Compra Ventas'!$A$2:$A$2700,BZ$4,'Compra Ventas'!$B$2:$B$2700,$B360,'Compra Ventas'!$C$2:$C$2700,BZ$5)</f>
        <v>0</v>
      </c>
      <c r="CA360" s="13">
        <f>SUMIFS('Compra Ventas'!$E$2:$E$2700,'Compra Ventas'!$A$2:$A$2700,CA$4,'Compra Ventas'!$B$2:$B$2700,$B360,'Compra Ventas'!$C$2:$C$2700,CA$5)</f>
        <v>0</v>
      </c>
      <c r="CB360" s="13">
        <f>SUMIFS('Compra Ventas'!$E$2:$E$2700,'Compra Ventas'!$A$2:$A$2700,CB$4,'Compra Ventas'!$B$2:$B$2700,$B360,'Compra Ventas'!$C$2:$C$2700,CB$5)</f>
        <v>0</v>
      </c>
      <c r="CC360" s="13">
        <f>SUMIFS('Compra Ventas'!$E$2:$E$2700,'Compra Ventas'!$A$2:$A$2700,CC$4,'Compra Ventas'!$B$2:$B$2700,$B360,'Compra Ventas'!$C$2:$C$2700,CC$5)</f>
        <v>0</v>
      </c>
      <c r="CD360" s="13">
        <f>SUMIFS('Compra Ventas'!$E$2:$E$2700,'Compra Ventas'!$A$2:$A$2700,CD$4,'Compra Ventas'!$B$2:$B$2700,$B360,'Compra Ventas'!$C$2:$C$2700,CD$5)</f>
        <v>0</v>
      </c>
      <c r="CE360" s="13">
        <f>SUMIFS('Compra Ventas'!$E$2:$E$2700,'Compra Ventas'!$A$2:$A$2700,CE$4,'Compra Ventas'!$B$2:$B$2700,$B360,'Compra Ventas'!$C$2:$C$2700,CE$5)</f>
        <v>0</v>
      </c>
      <c r="CF360" s="13">
        <f>SUMIFS('Compra Ventas'!$E$2:$E$2700,'Compra Ventas'!$A$2:$A$2700,CF$4,'Compra Ventas'!$B$2:$B$2700,$B360,'Compra Ventas'!$C$2:$C$2700,CF$5)</f>
        <v>0</v>
      </c>
      <c r="CG360" s="13">
        <f>SUMIFS('Compra Ventas'!$E$2:$E$2700,'Compra Ventas'!$A$2:$A$2700,CG$4,'Compra Ventas'!$B$2:$B$2700,$B360,'Compra Ventas'!$C$2:$C$2700,CG$5)</f>
        <v>0</v>
      </c>
      <c r="CH360" s="13">
        <f>SUMIFS('Compra Ventas'!$E$2:$E$2700,'Compra Ventas'!$A$2:$A$2700,CH$4,'Compra Ventas'!$B$2:$B$2700,$B360,'Compra Ventas'!$C$2:$C$2700,CH$5)</f>
        <v>0</v>
      </c>
      <c r="CI360" s="13">
        <f>SUMIFS('Compra Ventas'!$E$2:$E$2700,'Compra Ventas'!$A$2:$A$2700,CI$4,'Compra Ventas'!$B$2:$B$2700,$B360,'Compra Ventas'!$C$2:$C$2700,CI$5)</f>
        <v>0</v>
      </c>
      <c r="CJ360" s="14">
        <f>SUMIFS('Compra Ventas'!$E$2:$E$2700,'Compra Ventas'!$A$2:$A$2700,CJ$4,'Compra Ventas'!$B$2:$B$2700,$B360,'Compra Ventas'!$C$2:$C$2700,CJ$5)</f>
        <v>0</v>
      </c>
      <c r="CK360" s="12">
        <f>SUMIFS('Compra Ventas'!$E$2:$E$2700,'Compra Ventas'!$A$2:$A$2700,CK$4,'Compra Ventas'!$B$2:$B$2700,$B360,'Compra Ventas'!$C$2:$C$2700,CK$5)</f>
        <v>0</v>
      </c>
      <c r="CL360" s="13">
        <f>SUMIFS('Compra Ventas'!$E$2:$E$2700,'Compra Ventas'!$A$2:$A$2700,CL$4,'Compra Ventas'!$B$2:$B$2700,$B360,'Compra Ventas'!$C$2:$C$2700,CL$5)</f>
        <v>0</v>
      </c>
      <c r="CM360" s="13">
        <f>SUMIFS('Compra Ventas'!$E$2:$E$2700,'Compra Ventas'!$A$2:$A$2700,CM$4,'Compra Ventas'!$B$2:$B$2700,$B360,'Compra Ventas'!$C$2:$C$2700,CM$5)</f>
        <v>0</v>
      </c>
      <c r="CN360" s="13">
        <f>SUMIFS('Compra Ventas'!$E$2:$E$2700,'Compra Ventas'!$A$2:$A$2700,CN$4,'Compra Ventas'!$B$2:$B$2700,$B360,'Compra Ventas'!$C$2:$C$2700,CN$5)</f>
        <v>0</v>
      </c>
      <c r="CO360" s="13">
        <f>SUMIFS('Compra Ventas'!$E$2:$E$2700,'Compra Ventas'!$A$2:$A$2700,CO$4,'Compra Ventas'!$B$2:$B$2700,$B360,'Compra Ventas'!$C$2:$C$2700,CO$5)</f>
        <v>0</v>
      </c>
      <c r="CP360" s="13">
        <f>SUMIFS('Compra Ventas'!$E$2:$E$2700,'Compra Ventas'!$A$2:$A$2700,CP$4,'Compra Ventas'!$B$2:$B$2700,$B360,'Compra Ventas'!$C$2:$C$2700,CP$5)</f>
        <v>0</v>
      </c>
      <c r="CQ360" s="13">
        <f>SUMIFS('Compra Ventas'!$E$2:$E$2700,'Compra Ventas'!$A$2:$A$2700,CQ$4,'Compra Ventas'!$B$2:$B$2700,$B360,'Compra Ventas'!$C$2:$C$2700,CQ$5)</f>
        <v>0</v>
      </c>
      <c r="CR360" s="13">
        <f>SUMIFS('Compra Ventas'!$E$2:$E$2700,'Compra Ventas'!$A$2:$A$2700,CR$4,'Compra Ventas'!$B$2:$B$2700,$B360,'Compra Ventas'!$C$2:$C$2700,CR$5)</f>
        <v>0</v>
      </c>
      <c r="CS360" s="13">
        <f>SUMIFS('Compra Ventas'!$E$2:$E$2700,'Compra Ventas'!$A$2:$A$2700,CS$4,'Compra Ventas'!$B$2:$B$2700,$B360,'Compra Ventas'!$C$2:$C$2700,CS$5)</f>
        <v>0</v>
      </c>
      <c r="CT360" s="13">
        <f>SUMIFS('Compra Ventas'!$E$2:$E$2700,'Compra Ventas'!$A$2:$A$2700,CT$4,'Compra Ventas'!$B$2:$B$2700,$B360,'Compra Ventas'!$C$2:$C$2700,CT$5)</f>
        <v>0</v>
      </c>
      <c r="CU360" s="13">
        <f>SUMIFS('Compra Ventas'!$E$2:$E$2700,'Compra Ventas'!$A$2:$A$2700,CU$4,'Compra Ventas'!$B$2:$B$2700,$B360,'Compra Ventas'!$C$2:$C$2700,CU$5)</f>
        <v>0</v>
      </c>
      <c r="CV360" s="14">
        <f>SUMIFS('Compra Ventas'!$E$2:$E$2700,'Compra Ventas'!$A$2:$A$2700,CV$4,'Compra Ventas'!$B$2:$B$2700,$B360,'Compra Ventas'!$C$2:$C$2700,CV$5)</f>
        <v>0</v>
      </c>
      <c r="CW360" s="12">
        <f>SUMIFS('Compra Ventas'!$E$2:$E$2700,'Compra Ventas'!$A$2:$A$2700,CW$4,'Compra Ventas'!$B$2:$B$2700,$B360,'Compra Ventas'!$C$2:$C$2700,CW$5)</f>
        <v>0</v>
      </c>
      <c r="CX360" s="13">
        <f>SUMIFS('Compra Ventas'!$E$2:$E$2700,'Compra Ventas'!$A$2:$A$2700,CX$4,'Compra Ventas'!$B$2:$B$2700,$B360,'Compra Ventas'!$C$2:$C$2700,CX$5)</f>
        <v>0</v>
      </c>
      <c r="CY360" s="13">
        <f>SUMIFS('Compra Ventas'!$E$2:$E$2700,'Compra Ventas'!$A$2:$A$2700,CY$4,'Compra Ventas'!$B$2:$B$2700,$B360,'Compra Ventas'!$C$2:$C$2700,CY$5)</f>
        <v>0</v>
      </c>
      <c r="CZ360" s="13">
        <f>SUMIFS('Compra Ventas'!$E$2:$E$2700,'Compra Ventas'!$A$2:$A$2700,CZ$4,'Compra Ventas'!$B$2:$B$2700,$B360,'Compra Ventas'!$C$2:$C$2700,CZ$5)</f>
        <v>0</v>
      </c>
      <c r="DA360" s="13">
        <f>SUMIFS('Compra Ventas'!$E$2:$E$2700,'Compra Ventas'!$A$2:$A$2700,DA$4,'Compra Ventas'!$B$2:$B$2700,$B360,'Compra Ventas'!$C$2:$C$2700,DA$5)</f>
        <v>0</v>
      </c>
      <c r="DB360" s="13">
        <f>SUMIFS('Compra Ventas'!$E$2:$E$2700,'Compra Ventas'!$A$2:$A$2700,DB$4,'Compra Ventas'!$B$2:$B$2700,$B360,'Compra Ventas'!$C$2:$C$2700,DB$5)</f>
        <v>0</v>
      </c>
      <c r="DC360" s="13">
        <f>SUMIFS('Compra Ventas'!$E$2:$E$2700,'Compra Ventas'!$A$2:$A$2700,DC$4,'Compra Ventas'!$B$2:$B$2700,$B360,'Compra Ventas'!$C$2:$C$2700,DC$5)</f>
        <v>0</v>
      </c>
      <c r="DD360" s="13">
        <f>SUMIFS('Compra Ventas'!$E$2:$E$2700,'Compra Ventas'!$A$2:$A$2700,DD$4,'Compra Ventas'!$B$2:$B$2700,$B360,'Compra Ventas'!$C$2:$C$2700,DD$5)</f>
        <v>0</v>
      </c>
      <c r="DE360" s="13">
        <f>SUMIFS('Compra Ventas'!$E$2:$E$2700,'Compra Ventas'!$A$2:$A$2700,DE$4,'Compra Ventas'!$B$2:$B$2700,$B360,'Compra Ventas'!$C$2:$C$2700,DE$5)</f>
        <v>0</v>
      </c>
      <c r="DF360" s="13">
        <f>SUMIFS('Compra Ventas'!$E$2:$E$2700,'Compra Ventas'!$A$2:$A$2700,DF$4,'Compra Ventas'!$B$2:$B$2700,$B360,'Compra Ventas'!$C$2:$C$2700,DF$5)</f>
        <v>0</v>
      </c>
      <c r="DG360" s="13">
        <f>SUMIFS('Compra Ventas'!$E$2:$E$2700,'Compra Ventas'!$A$2:$A$2700,DG$4,'Compra Ventas'!$B$2:$B$2700,$B360,'Compra Ventas'!$C$2:$C$2700,DG$5)</f>
        <v>0</v>
      </c>
      <c r="DH360" s="14">
        <f>SUMIFS('Compra Ventas'!$E$2:$E$2700,'Compra Ventas'!$A$2:$A$2700,DH$4,'Compra Ventas'!$B$2:$B$2700,$B360,'Compra Ventas'!$C$2:$C$2700,DH$5)</f>
        <v>0</v>
      </c>
      <c r="DI360" s="84"/>
      <c r="DJ360" s="98">
        <f>SUMIFS('Ajuste Ciclado'!D$5:D$47,'Ajuste Ciclado'!$C$5:$C$47,Balance!DJ$4,'Ajuste Ciclado'!$B$5:$B$47,Balance!$B360)</f>
        <v>0</v>
      </c>
      <c r="DK360" s="99">
        <f>SUMIFS('Ajuste Ciclado'!E$5:E$47,'Ajuste Ciclado'!$C$5:$C$47,Balance!DK$4,'Ajuste Ciclado'!$B$5:$B$47,Balance!$B360)</f>
        <v>0</v>
      </c>
      <c r="DL360" s="99">
        <f>SUMIFS('Ajuste Ciclado'!F$5:F$47,'Ajuste Ciclado'!$C$5:$C$47,Balance!DL$4,'Ajuste Ciclado'!$B$5:$B$47,Balance!$B360)</f>
        <v>0</v>
      </c>
      <c r="DM360" s="99">
        <f>SUMIFS('Ajuste Ciclado'!G$5:G$47,'Ajuste Ciclado'!$C$5:$C$47,Balance!DM$4,'Ajuste Ciclado'!$B$5:$B$47,Balance!$B360)</f>
        <v>0</v>
      </c>
      <c r="DN360" s="99">
        <f>SUMIFS('Ajuste Ciclado'!H$5:H$47,'Ajuste Ciclado'!$C$5:$C$47,Balance!DN$4,'Ajuste Ciclado'!$B$5:$B$47,Balance!$B360)</f>
        <v>0</v>
      </c>
      <c r="DO360" s="99">
        <f>SUMIFS('Ajuste Ciclado'!I$5:I$47,'Ajuste Ciclado'!$C$5:$C$47,Balance!DO$4,'Ajuste Ciclado'!$B$5:$B$47,Balance!$B360)</f>
        <v>0</v>
      </c>
      <c r="DP360" s="99">
        <f>SUMIFS('Ajuste Ciclado'!J$5:J$47,'Ajuste Ciclado'!$C$5:$C$47,Balance!DP$4,'Ajuste Ciclado'!$B$5:$B$47,Balance!$B360)</f>
        <v>0</v>
      </c>
      <c r="DQ360" s="99">
        <f>SUMIFS('Ajuste Ciclado'!K$5:K$47,'Ajuste Ciclado'!$C$5:$C$47,Balance!DQ$4,'Ajuste Ciclado'!$B$5:$B$47,Balance!$B360)</f>
        <v>0</v>
      </c>
      <c r="DR360" s="99">
        <f>SUMIFS('Ajuste Ciclado'!L$5:L$47,'Ajuste Ciclado'!$C$5:$C$47,Balance!DR$4,'Ajuste Ciclado'!$B$5:$B$47,Balance!$B360)</f>
        <v>0</v>
      </c>
      <c r="DS360" s="99">
        <f>SUMIFS('Ajuste Ciclado'!M$5:M$47,'Ajuste Ciclado'!$C$5:$C$47,Balance!DS$4,'Ajuste Ciclado'!$B$5:$B$47,Balance!$B360)</f>
        <v>0</v>
      </c>
      <c r="DT360" s="99">
        <f>SUMIFS('Ajuste Ciclado'!N$5:N$47,'Ajuste Ciclado'!$C$5:$C$47,Balance!DT$4,'Ajuste Ciclado'!$B$5:$B$47,Balance!$B360)</f>
        <v>0</v>
      </c>
      <c r="DU360" s="100">
        <f>SUMIFS('Ajuste Ciclado'!O$5:O$47,'Ajuste Ciclado'!$C$5:$C$47,Balance!DU$4,'Ajuste Ciclado'!$B$5:$B$47,Balance!$B360)</f>
        <v>0</v>
      </c>
      <c r="DV360" s="98">
        <f>SUMIFS('Ajuste Ciclado'!D$5:D$47,'Ajuste Ciclado'!$C$5:$C$47,Balance!DV$4,'Ajuste Ciclado'!$B$5:$B$47,Balance!$B360)</f>
        <v>0</v>
      </c>
      <c r="DW360" s="99">
        <f>SUMIFS('Ajuste Ciclado'!E$5:E$47,'Ajuste Ciclado'!$C$5:$C$47,Balance!DW$4,'Ajuste Ciclado'!$B$5:$B$47,Balance!$B360)</f>
        <v>0</v>
      </c>
      <c r="DX360" s="99">
        <f>SUMIFS('Ajuste Ciclado'!F$5:F$47,'Ajuste Ciclado'!$C$5:$C$47,Balance!DX$4,'Ajuste Ciclado'!$B$5:$B$47,Balance!$B360)</f>
        <v>0</v>
      </c>
      <c r="DY360" s="99">
        <f>SUMIFS('Ajuste Ciclado'!G$5:G$47,'Ajuste Ciclado'!$C$5:$C$47,Balance!DY$4,'Ajuste Ciclado'!$B$5:$B$47,Balance!$B360)</f>
        <v>0</v>
      </c>
      <c r="DZ360" s="99">
        <f>SUMIFS('Ajuste Ciclado'!H$5:H$47,'Ajuste Ciclado'!$C$5:$C$47,Balance!DZ$4,'Ajuste Ciclado'!$B$5:$B$47,Balance!$B360)</f>
        <v>0</v>
      </c>
      <c r="EA360" s="99">
        <f>SUMIFS('Ajuste Ciclado'!I$5:I$47,'Ajuste Ciclado'!$C$5:$C$47,Balance!EA$4,'Ajuste Ciclado'!$B$5:$B$47,Balance!$B360)</f>
        <v>0</v>
      </c>
      <c r="EB360" s="99">
        <f>SUMIFS('Ajuste Ciclado'!J$5:J$47,'Ajuste Ciclado'!$C$5:$C$47,Balance!EB$4,'Ajuste Ciclado'!$B$5:$B$47,Balance!$B360)</f>
        <v>0</v>
      </c>
      <c r="EC360" s="99">
        <f>SUMIFS('Ajuste Ciclado'!K$5:K$47,'Ajuste Ciclado'!$C$5:$C$47,Balance!EC$4,'Ajuste Ciclado'!$B$5:$B$47,Balance!$B360)</f>
        <v>0</v>
      </c>
      <c r="ED360" s="99">
        <f>SUMIFS('Ajuste Ciclado'!L$5:L$47,'Ajuste Ciclado'!$C$5:$C$47,Balance!ED$4,'Ajuste Ciclado'!$B$5:$B$47,Balance!$B360)</f>
        <v>0</v>
      </c>
      <c r="EE360" s="99">
        <f>SUMIFS('Ajuste Ciclado'!M$5:M$47,'Ajuste Ciclado'!$C$5:$C$47,Balance!EE$4,'Ajuste Ciclado'!$B$5:$B$47,Balance!$B360)</f>
        <v>0</v>
      </c>
      <c r="EF360" s="99">
        <f>SUMIFS('Ajuste Ciclado'!N$5:N$47,'Ajuste Ciclado'!$C$5:$C$47,Balance!EF$4,'Ajuste Ciclado'!$B$5:$B$47,Balance!$B360)</f>
        <v>0</v>
      </c>
      <c r="EG360" s="100">
        <f>SUMIFS('Ajuste Ciclado'!O$5:O$47,'Ajuste Ciclado'!$C$5:$C$47,Balance!EG$4,'Ajuste Ciclado'!$B$5:$B$47,Balance!$B360)</f>
        <v>0</v>
      </c>
      <c r="EH360" s="98">
        <f>SUMIFS('Ajuste Ciclado'!D$5:D$47,'Ajuste Ciclado'!$C$5:$C$47,Balance!EH$4,'Ajuste Ciclado'!$B$5:$B$47,Balance!$B360)</f>
        <v>0</v>
      </c>
      <c r="EI360" s="99">
        <f>SUMIFS('Ajuste Ciclado'!E$5:E$47,'Ajuste Ciclado'!$C$5:$C$47,Balance!EI$4,'Ajuste Ciclado'!$B$5:$B$47,Balance!$B360)</f>
        <v>0</v>
      </c>
      <c r="EJ360" s="99">
        <f>SUMIFS('Ajuste Ciclado'!F$5:F$47,'Ajuste Ciclado'!$C$5:$C$47,Balance!EJ$4,'Ajuste Ciclado'!$B$5:$B$47,Balance!$B360)</f>
        <v>0</v>
      </c>
      <c r="EK360" s="99">
        <f>SUMIFS('Ajuste Ciclado'!G$5:G$47,'Ajuste Ciclado'!$C$5:$C$47,Balance!EK$4,'Ajuste Ciclado'!$B$5:$B$47,Balance!$B360)</f>
        <v>0</v>
      </c>
      <c r="EL360" s="99">
        <f>SUMIFS('Ajuste Ciclado'!H$5:H$47,'Ajuste Ciclado'!$C$5:$C$47,Balance!EL$4,'Ajuste Ciclado'!$B$5:$B$47,Balance!$B360)</f>
        <v>0</v>
      </c>
      <c r="EM360" s="99">
        <f>SUMIFS('Ajuste Ciclado'!I$5:I$47,'Ajuste Ciclado'!$C$5:$C$47,Balance!EM$4,'Ajuste Ciclado'!$B$5:$B$47,Balance!$B360)</f>
        <v>0</v>
      </c>
      <c r="EN360" s="99">
        <f>SUMIFS('Ajuste Ciclado'!J$5:J$47,'Ajuste Ciclado'!$C$5:$C$47,Balance!EN$4,'Ajuste Ciclado'!$B$5:$B$47,Balance!$B360)</f>
        <v>0</v>
      </c>
      <c r="EO360" s="99">
        <f>SUMIFS('Ajuste Ciclado'!K$5:K$47,'Ajuste Ciclado'!$C$5:$C$47,Balance!EO$4,'Ajuste Ciclado'!$B$5:$B$47,Balance!$B360)</f>
        <v>0</v>
      </c>
      <c r="EP360" s="99">
        <f>SUMIFS('Ajuste Ciclado'!L$5:L$47,'Ajuste Ciclado'!$C$5:$C$47,Balance!EP$4,'Ajuste Ciclado'!$B$5:$B$47,Balance!$B360)</f>
        <v>0</v>
      </c>
      <c r="EQ360" s="99">
        <f>SUMIFS('Ajuste Ciclado'!M$5:M$47,'Ajuste Ciclado'!$C$5:$C$47,Balance!EQ$4,'Ajuste Ciclado'!$B$5:$B$47,Balance!$B360)</f>
        <v>0</v>
      </c>
      <c r="ER360" s="99">
        <f>SUMIFS('Ajuste Ciclado'!N$5:N$47,'Ajuste Ciclado'!$C$5:$C$47,Balance!ER$4,'Ajuste Ciclado'!$B$5:$B$47,Balance!$B360)</f>
        <v>0</v>
      </c>
      <c r="ES360" s="100">
        <f>SUMIFS('Ajuste Ciclado'!O$5:O$47,'Ajuste Ciclado'!$C$5:$C$47,Balance!ES$4,'Ajuste Ciclado'!$B$5:$B$47,Balance!$B360)</f>
        <v>0</v>
      </c>
      <c r="ET360" s="84"/>
      <c r="EU360" s="12">
        <f t="shared" si="428"/>
        <v>56822.336897681991</v>
      </c>
      <c r="EV360" s="13">
        <f t="shared" si="393"/>
        <v>52508.58278550773</v>
      </c>
      <c r="EW360" s="13">
        <f t="shared" si="394"/>
        <v>52102.431974490042</v>
      </c>
      <c r="EX360" s="13">
        <f t="shared" si="395"/>
        <v>34482.030440228416</v>
      </c>
      <c r="EY360" s="13">
        <f t="shared" si="396"/>
        <v>21587.19451938611</v>
      </c>
      <c r="EZ360" s="13">
        <f t="shared" si="397"/>
        <v>18896.56963065781</v>
      </c>
      <c r="FA360" s="13">
        <f t="shared" si="398"/>
        <v>22693.620025734781</v>
      </c>
      <c r="FB360" s="13">
        <f t="shared" si="399"/>
        <v>29588.81221510328</v>
      </c>
      <c r="FC360" s="13">
        <f t="shared" si="400"/>
        <v>27124.593191662621</v>
      </c>
      <c r="FD360" s="13">
        <f t="shared" si="401"/>
        <v>7921.1412157227678</v>
      </c>
      <c r="FE360" s="13">
        <f t="shared" si="402"/>
        <v>4497.9738347469292</v>
      </c>
      <c r="FF360" s="14">
        <f t="shared" si="403"/>
        <v>6190.5990935175096</v>
      </c>
      <c r="FG360" s="12">
        <f t="shared" si="404"/>
        <v>56930.770587221203</v>
      </c>
      <c r="FH360" s="13">
        <f t="shared" si="405"/>
        <v>52782.532668900873</v>
      </c>
      <c r="FI360" s="13">
        <f t="shared" si="406"/>
        <v>52593.077191248783</v>
      </c>
      <c r="FJ360" s="13">
        <f t="shared" si="407"/>
        <v>36474.377010088458</v>
      </c>
      <c r="FK360" s="13">
        <f t="shared" si="408"/>
        <v>21244.661863007841</v>
      </c>
      <c r="FL360" s="13">
        <f t="shared" si="409"/>
        <v>19025.646345503941</v>
      </c>
      <c r="FM360" s="13">
        <f t="shared" si="410"/>
        <v>23773.034710481621</v>
      </c>
      <c r="FN360" s="13">
        <f t="shared" si="411"/>
        <v>29774.965906191152</v>
      </c>
      <c r="FO360" s="13">
        <f t="shared" si="412"/>
        <v>27588.435958940448</v>
      </c>
      <c r="FP360" s="13">
        <f t="shared" si="413"/>
        <v>11682.86249210932</v>
      </c>
      <c r="FQ360" s="13">
        <f t="shared" si="414"/>
        <v>17402.110641763062</v>
      </c>
      <c r="FR360" s="14">
        <f t="shared" si="415"/>
        <v>19517.997777664201</v>
      </c>
      <c r="FS360" s="12">
        <f t="shared" si="416"/>
        <v>56950.501237961747</v>
      </c>
      <c r="FT360" s="13">
        <f t="shared" si="417"/>
        <v>52804.506871799022</v>
      </c>
      <c r="FU360" s="13">
        <f t="shared" si="418"/>
        <v>52411.173524831167</v>
      </c>
      <c r="FV360" s="13">
        <f t="shared" si="419"/>
        <v>36218.121140900053</v>
      </c>
      <c r="FW360" s="13">
        <f t="shared" si="420"/>
        <v>21938.402548376129</v>
      </c>
      <c r="FX360" s="13">
        <f t="shared" si="421"/>
        <v>20173.800243312569</v>
      </c>
      <c r="FY360" s="13">
        <f t="shared" si="422"/>
        <v>25632.562311781308</v>
      </c>
      <c r="FZ360" s="13">
        <f t="shared" si="423"/>
        <v>32784.544699372302</v>
      </c>
      <c r="GA360" s="13">
        <f t="shared" si="424"/>
        <v>29798.758978428879</v>
      </c>
      <c r="GB360" s="13">
        <f t="shared" si="425"/>
        <v>25140.51507795474</v>
      </c>
      <c r="GC360" s="13">
        <f t="shared" si="426"/>
        <v>33428.916072583568</v>
      </c>
      <c r="GD360" s="14">
        <f t="shared" si="427"/>
        <v>30178.417373108441</v>
      </c>
      <c r="GE360" s="84"/>
      <c r="GF360" s="12">
        <f t="shared" ref="GF360:GH392" si="439">SUMIF($EU$4:$GD$4,GF$4,$EU360:$GD360)</f>
        <v>334415.88582444005</v>
      </c>
      <c r="GG360" s="13">
        <f t="shared" si="439"/>
        <v>368790.47315312095</v>
      </c>
      <c r="GH360" s="14">
        <f t="shared" si="439"/>
        <v>417460.22008040996</v>
      </c>
      <c r="GI360" s="6">
        <f t="shared" si="430"/>
        <v>1</v>
      </c>
      <c r="GJ360" s="12">
        <f t="shared" si="431"/>
        <v>0</v>
      </c>
      <c r="GK360" s="13">
        <f t="shared" si="432"/>
        <v>0</v>
      </c>
      <c r="GL360" s="14">
        <f t="shared" si="433"/>
        <v>0</v>
      </c>
      <c r="GM360" s="84"/>
      <c r="GN360" s="66">
        <f t="shared" si="434"/>
        <v>0</v>
      </c>
      <c r="GO360" s="84"/>
      <c r="GP360" s="63" t="str" cm="1">
        <f t="array" ref="GP360">INDEX($GF$4:$GH$4,1,GI360)</f>
        <v>Sample 1</v>
      </c>
      <c r="GQ360" s="12">
        <f t="shared" si="436"/>
        <v>4497.9738347469292</v>
      </c>
      <c r="GR360" s="13">
        <f t="shared" si="436"/>
        <v>6190.5990935175096</v>
      </c>
      <c r="GS360" s="14">
        <f t="shared" si="436"/>
        <v>7921.1412157227678</v>
      </c>
      <c r="GT360" s="12">
        <f t="shared" si="437"/>
        <v>11682.86249210932</v>
      </c>
      <c r="GU360" s="13">
        <f t="shared" si="437"/>
        <v>17402.110641763062</v>
      </c>
      <c r="GV360" s="14">
        <f t="shared" si="437"/>
        <v>19025.646345503941</v>
      </c>
      <c r="GW360" s="12">
        <f t="shared" si="438"/>
        <v>20173.800243312569</v>
      </c>
      <c r="GX360" s="13">
        <f t="shared" si="438"/>
        <v>21938.402548376129</v>
      </c>
      <c r="GY360" s="14">
        <f t="shared" si="438"/>
        <v>25140.51507795474</v>
      </c>
      <c r="GZ360" s="84" t="str">
        <f t="shared" si="390"/>
        <v>Sample 1</v>
      </c>
      <c r="HA360" s="12">
        <f t="shared" ref="HA360:HC392" si="440">MIN(SUMIFS($GQ360:$GY360,$GQ$2:$GY$2,$GZ360,$GQ$5:$GY$5,HA$5),0)</f>
        <v>0</v>
      </c>
      <c r="HB360" s="13">
        <f t="shared" si="440"/>
        <v>0</v>
      </c>
      <c r="HC360" s="14">
        <f t="shared" si="440"/>
        <v>0</v>
      </c>
      <c r="HD360" s="6">
        <f t="shared" si="391"/>
        <v>0</v>
      </c>
      <c r="HE360" s="84" t="str">
        <f t="shared" si="392"/>
        <v>Ok</v>
      </c>
    </row>
    <row r="361" spans="2:213" x14ac:dyDescent="0.3">
      <c r="B361" s="84" t="s">
        <v>70</v>
      </c>
      <c r="C361" s="12">
        <f>SUMIFS(Inyecciones!$E$2:$E$14185,Inyecciones!$A$2:$A$14185,Balance!C$4,Inyecciones!$B$2:$B$14185,Balance!$B361,Inyecciones!$C$2:$C$14185,Balance!C$5)</f>
        <v>1556943.8812160471</v>
      </c>
      <c r="D361" s="13">
        <f>SUMIFS(Inyecciones!$E$2:$E$14185,Inyecciones!$A$2:$A$14185,Balance!D$4,Inyecciones!$B$2:$B$14185,Balance!$B361,Inyecciones!$C$2:$C$14185,Balance!D$5)</f>
        <v>1763042.8325115221</v>
      </c>
      <c r="E361" s="13">
        <f>SUMIFS(Inyecciones!$E$2:$E$14185,Inyecciones!$A$2:$A$14185,Balance!E$4,Inyecciones!$B$2:$B$14185,Balance!$B361,Inyecciones!$C$2:$C$14185,Balance!E$5)</f>
        <v>2448579.761860928</v>
      </c>
      <c r="F361" s="13">
        <f>SUMIFS(Inyecciones!$E$2:$E$14185,Inyecciones!$A$2:$A$14185,Balance!F$4,Inyecciones!$B$2:$B$14185,Balance!$B361,Inyecciones!$C$2:$C$14185,Balance!F$5)</f>
        <v>2265359.024466197</v>
      </c>
      <c r="G361" s="13">
        <f>SUMIFS(Inyecciones!$E$2:$E$14185,Inyecciones!$A$2:$A$14185,Balance!G$4,Inyecciones!$B$2:$B$14185,Balance!$B361,Inyecciones!$C$2:$C$14185,Balance!G$5)</f>
        <v>2701589.295770125</v>
      </c>
      <c r="H361" s="13">
        <f>SUMIFS(Inyecciones!$E$2:$E$14185,Inyecciones!$A$2:$A$14185,Balance!H$4,Inyecciones!$B$2:$B$14185,Balance!$B361,Inyecciones!$C$2:$C$14185,Balance!H$5)</f>
        <v>3523325.116048519</v>
      </c>
      <c r="I361" s="13">
        <f>SUMIFS(Inyecciones!$E$2:$E$14185,Inyecciones!$A$2:$A$14185,Balance!I$4,Inyecciones!$B$2:$B$14185,Balance!$B361,Inyecciones!$C$2:$C$14185,Balance!I$5)</f>
        <v>3082556.0393736931</v>
      </c>
      <c r="J361" s="13">
        <f>SUMIFS(Inyecciones!$E$2:$E$14185,Inyecciones!$A$2:$A$14185,Balance!J$4,Inyecciones!$B$2:$B$14185,Balance!$B361,Inyecciones!$C$2:$C$14185,Balance!J$5)</f>
        <v>2717348.885003346</v>
      </c>
      <c r="K361" s="13">
        <f>SUMIFS(Inyecciones!$E$2:$E$14185,Inyecciones!$A$2:$A$14185,Balance!K$4,Inyecciones!$B$2:$B$14185,Balance!$B361,Inyecciones!$C$2:$C$14185,Balance!K$5)</f>
        <v>1840559.4916274881</v>
      </c>
      <c r="L361" s="13">
        <f>SUMIFS(Inyecciones!$E$2:$E$14185,Inyecciones!$A$2:$A$14185,Balance!L$4,Inyecciones!$B$2:$B$14185,Balance!$B361,Inyecciones!$C$2:$C$14185,Balance!L$5)</f>
        <v>2232299.080049959</v>
      </c>
      <c r="M361" s="13">
        <f>SUMIFS(Inyecciones!$E$2:$E$14185,Inyecciones!$A$2:$A$14185,Balance!M$4,Inyecciones!$B$2:$B$14185,Balance!$B361,Inyecciones!$C$2:$C$14185,Balance!M$5)</f>
        <v>1586023.5325077551</v>
      </c>
      <c r="N361" s="14">
        <f>SUMIFS(Inyecciones!$E$2:$E$14185,Inyecciones!$A$2:$A$14185,Balance!N$4,Inyecciones!$B$2:$B$14185,Balance!$B361,Inyecciones!$C$2:$C$14185,Balance!N$5)</f>
        <v>1486832.4070026821</v>
      </c>
      <c r="O361" s="12">
        <f>SUMIFS(Inyecciones!$E$2:$E$14185,Inyecciones!$A$2:$A$14185,Balance!O$4,Inyecciones!$B$2:$B$14185,Balance!$B361,Inyecciones!$C$2:$C$14185,Balance!O$5)</f>
        <v>1557213.5473591669</v>
      </c>
      <c r="P361" s="13">
        <f>SUMIFS(Inyecciones!$E$2:$E$14185,Inyecciones!$A$2:$A$14185,Balance!P$4,Inyecciones!$B$2:$B$14185,Balance!$B361,Inyecciones!$C$2:$C$14185,Balance!P$5)</f>
        <v>1773859.5960490841</v>
      </c>
      <c r="Q361" s="13">
        <f>SUMIFS(Inyecciones!$E$2:$E$14185,Inyecciones!$A$2:$A$14185,Balance!Q$4,Inyecciones!$B$2:$B$14185,Balance!$B361,Inyecciones!$C$2:$C$14185,Balance!Q$5)</f>
        <v>2461448.9734445368</v>
      </c>
      <c r="R361" s="13">
        <f>SUMIFS(Inyecciones!$E$2:$E$14185,Inyecciones!$A$2:$A$14185,Balance!R$4,Inyecciones!$B$2:$B$14185,Balance!$B361,Inyecciones!$C$2:$C$14185,Balance!R$5)</f>
        <v>2299744.7657968812</v>
      </c>
      <c r="S361" s="13">
        <f>SUMIFS(Inyecciones!$E$2:$E$14185,Inyecciones!$A$2:$A$14185,Balance!S$4,Inyecciones!$B$2:$B$14185,Balance!$B361,Inyecciones!$C$2:$C$14185,Balance!S$5)</f>
        <v>2668765.7757770959</v>
      </c>
      <c r="T361" s="13">
        <f>SUMIFS(Inyecciones!$E$2:$E$14185,Inyecciones!$A$2:$A$14185,Balance!T$4,Inyecciones!$B$2:$B$14185,Balance!$B361,Inyecciones!$C$2:$C$14185,Balance!T$5)</f>
        <v>3552753.5238105692</v>
      </c>
      <c r="U361" s="13">
        <f>SUMIFS(Inyecciones!$E$2:$E$14185,Inyecciones!$A$2:$A$14185,Balance!U$4,Inyecciones!$B$2:$B$14185,Balance!$B361,Inyecciones!$C$2:$C$14185,Balance!U$5)</f>
        <v>3185997.314850348</v>
      </c>
      <c r="V361" s="13">
        <f>SUMIFS(Inyecciones!$E$2:$E$14185,Inyecciones!$A$2:$A$14185,Balance!V$4,Inyecciones!$B$2:$B$14185,Balance!$B361,Inyecciones!$C$2:$C$14185,Balance!V$5)</f>
        <v>2728606.6771051902</v>
      </c>
      <c r="W361" s="13">
        <f>SUMIFS(Inyecciones!$E$2:$E$14185,Inyecciones!$A$2:$A$14185,Balance!W$4,Inyecciones!$B$2:$B$14185,Balance!$B361,Inyecciones!$C$2:$C$14185,Balance!W$5)</f>
        <v>1853112.348753293</v>
      </c>
      <c r="X361" s="13">
        <f>SUMIFS(Inyecciones!$E$2:$E$14185,Inyecciones!$A$2:$A$14185,Balance!X$4,Inyecciones!$B$2:$B$14185,Balance!$B361,Inyecciones!$C$2:$C$14185,Balance!X$5)</f>
        <v>2299671.6887064208</v>
      </c>
      <c r="Y361" s="13">
        <f>SUMIFS(Inyecciones!$E$2:$E$14185,Inyecciones!$A$2:$A$14185,Balance!Y$4,Inyecciones!$B$2:$B$14185,Balance!$B361,Inyecciones!$C$2:$C$14185,Balance!Y$5)</f>
        <v>1624690.16591736</v>
      </c>
      <c r="Z361" s="14">
        <f>SUMIFS(Inyecciones!$E$2:$E$14185,Inyecciones!$A$2:$A$14185,Balance!Z$4,Inyecciones!$B$2:$B$14185,Balance!$B361,Inyecciones!$C$2:$C$14185,Balance!Z$5)</f>
        <v>1534619.334614225</v>
      </c>
      <c r="AA361" s="12">
        <f>SUMIFS(Inyecciones!$E$2:$E$14185,Inyecciones!$A$2:$A$14185,Balance!AA$4,Inyecciones!$B$2:$B$14185,Balance!$B361,Inyecciones!$C$2:$C$14185,Balance!AA$5)</f>
        <v>1556971.243127899</v>
      </c>
      <c r="AB361" s="13">
        <f>SUMIFS(Inyecciones!$E$2:$E$14185,Inyecciones!$A$2:$A$14185,Balance!AB$4,Inyecciones!$B$2:$B$14185,Balance!$B361,Inyecciones!$C$2:$C$14185,Balance!AB$5)</f>
        <v>1772727.8188913581</v>
      </c>
      <c r="AC361" s="13">
        <f>SUMIFS(Inyecciones!$E$2:$E$14185,Inyecciones!$A$2:$A$14185,Balance!AC$4,Inyecciones!$B$2:$B$14185,Balance!$B361,Inyecciones!$C$2:$C$14185,Balance!AC$5)</f>
        <v>2452046.403955928</v>
      </c>
      <c r="AD361" s="13">
        <f>SUMIFS(Inyecciones!$E$2:$E$14185,Inyecciones!$A$2:$A$14185,Balance!AD$4,Inyecciones!$B$2:$B$14185,Balance!$B361,Inyecciones!$C$2:$C$14185,Balance!AD$5)</f>
        <v>2290550.026018708</v>
      </c>
      <c r="AE361" s="13">
        <f>SUMIFS(Inyecciones!$E$2:$E$14185,Inyecciones!$A$2:$A$14185,Balance!AE$4,Inyecciones!$B$2:$B$14185,Balance!$B361,Inyecciones!$C$2:$C$14185,Balance!AE$5)</f>
        <v>2749808.8644302571</v>
      </c>
      <c r="AF361" s="13">
        <f>SUMIFS(Inyecciones!$E$2:$E$14185,Inyecciones!$A$2:$A$14185,Balance!AF$4,Inyecciones!$B$2:$B$14185,Balance!$B361,Inyecciones!$C$2:$C$14185,Balance!AF$5)</f>
        <v>3743742.639281604</v>
      </c>
      <c r="AG361" s="13">
        <f>SUMIFS(Inyecciones!$E$2:$E$14185,Inyecciones!$A$2:$A$14185,Balance!AG$4,Inyecciones!$B$2:$B$14185,Balance!$B361,Inyecciones!$C$2:$C$14185,Balance!AG$5)</f>
        <v>3378442.44804247</v>
      </c>
      <c r="AH361" s="13">
        <f>SUMIFS(Inyecciones!$E$2:$E$14185,Inyecciones!$A$2:$A$14185,Balance!AH$4,Inyecciones!$B$2:$B$14185,Balance!$B361,Inyecciones!$C$2:$C$14185,Balance!AH$5)</f>
        <v>2898142.6386990938</v>
      </c>
      <c r="AI361" s="13">
        <f>SUMIFS(Inyecciones!$E$2:$E$14185,Inyecciones!$A$2:$A$14185,Balance!AI$4,Inyecciones!$B$2:$B$14185,Balance!$B361,Inyecciones!$C$2:$C$14185,Balance!AI$5)</f>
        <v>1922388.245392581</v>
      </c>
      <c r="AJ361" s="13">
        <f>SUMIFS(Inyecciones!$E$2:$E$14185,Inyecciones!$A$2:$A$14185,Balance!AJ$4,Inyecciones!$B$2:$B$14185,Balance!$B361,Inyecciones!$C$2:$C$14185,Balance!AJ$5)</f>
        <v>2374974.926982766</v>
      </c>
      <c r="AK361" s="13">
        <f>SUMIFS(Inyecciones!$E$2:$E$14185,Inyecciones!$A$2:$A$14185,Balance!AK$4,Inyecciones!$B$2:$B$14185,Balance!$B361,Inyecciones!$C$2:$C$14185,Balance!AK$5)</f>
        <v>1667097.8723612139</v>
      </c>
      <c r="AL361" s="14">
        <f>SUMIFS(Inyecciones!$E$2:$E$14185,Inyecciones!$A$2:$A$14185,Balance!AL$4,Inyecciones!$B$2:$B$14185,Balance!$B361,Inyecciones!$C$2:$C$14185,Balance!AL$5)</f>
        <v>1569618.5676564439</v>
      </c>
      <c r="AM361" s="13"/>
      <c r="AN361" s="12">
        <f>SUMIFS('Retiro Mensual'!$E$2:$E$2629,'Retiro Mensual'!$A$2:$A$2629,AN$4,'Retiro Mensual'!$B$2:$B$2629,$B361,'Retiro Mensual'!$C$2:$C$2629,AN$5)</f>
        <v>2606357.8509999998</v>
      </c>
      <c r="AO361" s="13">
        <f>SUMIFS('Retiro Mensual'!$E$2:$E$2629,'Retiro Mensual'!$A$2:$A$2629,AO$4,'Retiro Mensual'!$B$2:$B$2629,$B361,'Retiro Mensual'!$C$2:$C$2629,AO$5)</f>
        <v>2203755.4759999998</v>
      </c>
      <c r="AP361" s="13">
        <f>SUMIFS('Retiro Mensual'!$E$2:$E$2629,'Retiro Mensual'!$A$2:$A$2629,AP$4,'Retiro Mensual'!$B$2:$B$2629,$B361,'Retiro Mensual'!$C$2:$C$2629,AP$5)</f>
        <v>2777986.182</v>
      </c>
      <c r="AQ361" s="13">
        <f>SUMIFS('Retiro Mensual'!$E$2:$E$2629,'Retiro Mensual'!$A$2:$A$2629,AQ$4,'Retiro Mensual'!$B$2:$B$2629,$B361,'Retiro Mensual'!$C$2:$C$2629,AQ$5)</f>
        <v>2181232.4989999998</v>
      </c>
      <c r="AR361" s="13">
        <f>SUMIFS('Retiro Mensual'!$E$2:$E$2629,'Retiro Mensual'!$A$2:$A$2629,AR$4,'Retiro Mensual'!$B$2:$B$2629,$B361,'Retiro Mensual'!$C$2:$C$2629,AR$5)</f>
        <v>2420498.4580000001</v>
      </c>
      <c r="AS361" s="13">
        <f>SUMIFS('Retiro Mensual'!$E$2:$E$2629,'Retiro Mensual'!$A$2:$A$2629,AS$4,'Retiro Mensual'!$B$2:$B$2629,$B361,'Retiro Mensual'!$C$2:$C$2629,AS$5)</f>
        <v>2322299.1129999999</v>
      </c>
      <c r="AT361" s="13">
        <f>SUMIFS('Retiro Mensual'!$E$2:$E$2629,'Retiro Mensual'!$A$2:$A$2629,AT$4,'Retiro Mensual'!$B$2:$B$2629,$B361,'Retiro Mensual'!$C$2:$C$2629,AT$5)</f>
        <v>2187912.557</v>
      </c>
      <c r="AU361" s="13">
        <f>SUMIFS('Retiro Mensual'!$E$2:$E$2629,'Retiro Mensual'!$A$2:$A$2629,AU$4,'Retiro Mensual'!$B$2:$B$2629,$B361,'Retiro Mensual'!$C$2:$C$2629,AU$5)</f>
        <v>2382211.361</v>
      </c>
      <c r="AV361" s="13">
        <f>SUMIFS('Retiro Mensual'!$E$2:$E$2629,'Retiro Mensual'!$A$2:$A$2629,AV$4,'Retiro Mensual'!$B$2:$B$2629,$B361,'Retiro Mensual'!$C$2:$C$2629,AV$5)</f>
        <v>2075839.8419999999</v>
      </c>
      <c r="AW361" s="13">
        <f>SUMIFS('Retiro Mensual'!$E$2:$E$2629,'Retiro Mensual'!$A$2:$A$2629,AW$4,'Retiro Mensual'!$B$2:$B$2629,$B361,'Retiro Mensual'!$C$2:$C$2629,AW$5)</f>
        <v>1315823.5319999999</v>
      </c>
      <c r="AX361" s="13">
        <f>SUMIFS('Retiro Mensual'!$E$2:$E$2629,'Retiro Mensual'!$A$2:$A$2629,AX$4,'Retiro Mensual'!$B$2:$B$2629,$B361,'Retiro Mensual'!$C$2:$C$2629,AX$5)</f>
        <v>1201795.348</v>
      </c>
      <c r="AY361" s="14">
        <f>SUMIFS('Retiro Mensual'!$E$2:$E$2629,'Retiro Mensual'!$A$2:$A$2629,AY$4,'Retiro Mensual'!$B$2:$B$2629,$B361,'Retiro Mensual'!$C$2:$C$2629,AY$5)</f>
        <v>1211108.969</v>
      </c>
      <c r="AZ361" s="12">
        <f>SUMIFS('Retiro Mensual'!$E$2:$E$2629,'Retiro Mensual'!$A$2:$A$2629,AZ$4,'Retiro Mensual'!$B$2:$B$2629,$B361,'Retiro Mensual'!$C$2:$C$2629,AZ$5)</f>
        <v>2610219.8870000001</v>
      </c>
      <c r="BA361" s="13">
        <f>SUMIFS('Retiro Mensual'!$E$2:$E$2629,'Retiro Mensual'!$A$2:$A$2629,BA$4,'Retiro Mensual'!$B$2:$B$2629,$B361,'Retiro Mensual'!$C$2:$C$2629,BA$5)</f>
        <v>2229525.0720000002</v>
      </c>
      <c r="BB361" s="13">
        <f>SUMIFS('Retiro Mensual'!$E$2:$E$2629,'Retiro Mensual'!$A$2:$A$2629,BB$4,'Retiro Mensual'!$B$2:$B$2629,$B361,'Retiro Mensual'!$C$2:$C$2629,BB$5)</f>
        <v>2830699.5389999999</v>
      </c>
      <c r="BC361" s="13">
        <f>SUMIFS('Retiro Mensual'!$E$2:$E$2629,'Retiro Mensual'!$A$2:$A$2629,BC$4,'Retiro Mensual'!$B$2:$B$2629,$B361,'Retiro Mensual'!$C$2:$C$2629,BC$5)</f>
        <v>2295022.1189999999</v>
      </c>
      <c r="BD361" s="13">
        <f>SUMIFS('Retiro Mensual'!$E$2:$E$2629,'Retiro Mensual'!$A$2:$A$2629,BD$4,'Retiro Mensual'!$B$2:$B$2629,$B361,'Retiro Mensual'!$C$2:$C$2629,BD$5)</f>
        <v>2410323.6880000001</v>
      </c>
      <c r="BE361" s="13">
        <f>SUMIFS('Retiro Mensual'!$E$2:$E$2629,'Retiro Mensual'!$A$2:$A$2629,BE$4,'Retiro Mensual'!$B$2:$B$2629,$B361,'Retiro Mensual'!$C$2:$C$2629,BE$5)</f>
        <v>2429361.6549999998</v>
      </c>
      <c r="BF361" s="13">
        <f>SUMIFS('Retiro Mensual'!$E$2:$E$2629,'Retiro Mensual'!$A$2:$A$2629,BF$4,'Retiro Mensual'!$B$2:$B$2629,$B361,'Retiro Mensual'!$C$2:$C$2629,BF$5)</f>
        <v>2425987.1609999998</v>
      </c>
      <c r="BG361" s="13">
        <f>SUMIFS('Retiro Mensual'!$E$2:$E$2629,'Retiro Mensual'!$A$2:$A$2629,BG$4,'Retiro Mensual'!$B$2:$B$2629,$B361,'Retiro Mensual'!$C$2:$C$2629,BG$5)</f>
        <v>2400217.1519999998</v>
      </c>
      <c r="BH361" s="13">
        <f>SUMIFS('Retiro Mensual'!$E$2:$E$2629,'Retiro Mensual'!$A$2:$A$2629,BH$4,'Retiro Mensual'!$B$2:$B$2629,$B361,'Retiro Mensual'!$C$2:$C$2629,BH$5)</f>
        <v>2108921.7620000001</v>
      </c>
      <c r="BI361" s="13">
        <f>SUMIFS('Retiro Mensual'!$E$2:$E$2629,'Retiro Mensual'!$A$2:$A$2629,BI$4,'Retiro Mensual'!$B$2:$B$2629,$B361,'Retiro Mensual'!$C$2:$C$2629,BI$5)</f>
        <v>1460757.976</v>
      </c>
      <c r="BJ361" s="13">
        <f>SUMIFS('Retiro Mensual'!$E$2:$E$2629,'Retiro Mensual'!$A$2:$A$2629,BJ$4,'Retiro Mensual'!$B$2:$B$2629,$B361,'Retiro Mensual'!$C$2:$C$2629,BJ$5)</f>
        <v>1426891.8540000001</v>
      </c>
      <c r="BK361" s="14">
        <f>SUMIFS('Retiro Mensual'!$E$2:$E$2629,'Retiro Mensual'!$A$2:$A$2629,BK$4,'Retiro Mensual'!$B$2:$B$2629,$B361,'Retiro Mensual'!$C$2:$C$2629,BK$5)</f>
        <v>1620579.149</v>
      </c>
      <c r="BL361" s="12">
        <f>SUMIFS('Retiro Mensual'!$E$2:$E$2629,'Retiro Mensual'!$A$2:$A$2629,BL$4,'Retiro Mensual'!$B$2:$B$2629,$B361,'Retiro Mensual'!$C$2:$C$2629,BL$5)</f>
        <v>0</v>
      </c>
      <c r="BM361" s="13">
        <f>SUMIFS('Retiro Mensual'!$E$2:$E$2629,'Retiro Mensual'!$A$2:$A$2629,BM$4,'Retiro Mensual'!$B$2:$B$2629,$B361,'Retiro Mensual'!$C$2:$C$2629,BM$5)</f>
        <v>0</v>
      </c>
      <c r="BN361" s="13">
        <f>SUMIFS('Retiro Mensual'!$E$2:$E$2629,'Retiro Mensual'!$A$2:$A$2629,BN$4,'Retiro Mensual'!$B$2:$B$2629,$B361,'Retiro Mensual'!$C$2:$C$2629,BN$5)</f>
        <v>0</v>
      </c>
      <c r="BO361" s="13">
        <f>SUMIFS('Retiro Mensual'!$E$2:$E$2629,'Retiro Mensual'!$A$2:$A$2629,BO$4,'Retiro Mensual'!$B$2:$B$2629,$B361,'Retiro Mensual'!$C$2:$C$2629,BO$5)</f>
        <v>0</v>
      </c>
      <c r="BP361" s="13">
        <f>SUMIFS('Retiro Mensual'!$E$2:$E$2629,'Retiro Mensual'!$A$2:$A$2629,BP$4,'Retiro Mensual'!$B$2:$B$2629,$B361,'Retiro Mensual'!$C$2:$C$2629,BP$5)</f>
        <v>0</v>
      </c>
      <c r="BQ361" s="13">
        <f>SUMIFS('Retiro Mensual'!$E$2:$E$2629,'Retiro Mensual'!$A$2:$A$2629,BQ$4,'Retiro Mensual'!$B$2:$B$2629,$B361,'Retiro Mensual'!$C$2:$C$2629,BQ$5)</f>
        <v>0</v>
      </c>
      <c r="BR361" s="13">
        <f>SUMIFS('Retiro Mensual'!$E$2:$E$2629,'Retiro Mensual'!$A$2:$A$2629,BR$4,'Retiro Mensual'!$B$2:$B$2629,$B361,'Retiro Mensual'!$C$2:$C$2629,BR$5)</f>
        <v>0</v>
      </c>
      <c r="BS361" s="13">
        <f>SUMIFS('Retiro Mensual'!$E$2:$E$2629,'Retiro Mensual'!$A$2:$A$2629,BS$4,'Retiro Mensual'!$B$2:$B$2629,$B361,'Retiro Mensual'!$C$2:$C$2629,BS$5)</f>
        <v>0</v>
      </c>
      <c r="BT361" s="13">
        <f>SUMIFS('Retiro Mensual'!$E$2:$E$2629,'Retiro Mensual'!$A$2:$A$2629,BT$4,'Retiro Mensual'!$B$2:$B$2629,$B361,'Retiro Mensual'!$C$2:$C$2629,BT$5)</f>
        <v>0</v>
      </c>
      <c r="BU361" s="13">
        <f>SUMIFS('Retiro Mensual'!$E$2:$E$2629,'Retiro Mensual'!$A$2:$A$2629,BU$4,'Retiro Mensual'!$B$2:$B$2629,$B361,'Retiro Mensual'!$C$2:$C$2629,BU$5)</f>
        <v>0</v>
      </c>
      <c r="BV361" s="13">
        <f>SUMIFS('Retiro Mensual'!$E$2:$E$2629,'Retiro Mensual'!$A$2:$A$2629,BV$4,'Retiro Mensual'!$B$2:$B$2629,$B361,'Retiro Mensual'!$C$2:$C$2629,BV$5)</f>
        <v>0</v>
      </c>
      <c r="BW361" s="14">
        <f>SUMIFS('Retiro Mensual'!$E$2:$E$2629,'Retiro Mensual'!$A$2:$A$2629,BW$4,'Retiro Mensual'!$B$2:$B$2629,$B361,'Retiro Mensual'!$C$2:$C$2629,BW$5)</f>
        <v>0</v>
      </c>
      <c r="BX361" s="13"/>
      <c r="BY361" s="12">
        <f>SUMIFS('Compra Ventas'!$E$2:$E$2700,'Compra Ventas'!$A$2:$A$2700,BY$4,'Compra Ventas'!$B$2:$B$2700,$B361,'Compra Ventas'!$C$2:$C$2700,BY$5)</f>
        <v>-59163.867486209791</v>
      </c>
      <c r="BZ361" s="13">
        <f>SUMIFS('Compra Ventas'!$E$2:$E$2700,'Compra Ventas'!$A$2:$A$2700,BZ$4,'Compra Ventas'!$B$2:$B$2700,$B361,'Compra Ventas'!$C$2:$C$2700,BZ$5)</f>
        <v>-66995.627635437821</v>
      </c>
      <c r="CA361" s="13">
        <f>SUMIFS('Compra Ventas'!$E$2:$E$2700,'Compra Ventas'!$A$2:$A$2700,CA$4,'Compra Ventas'!$B$2:$B$2700,$B361,'Compra Ventas'!$C$2:$C$2700,CA$5)</f>
        <v>-93046.030950715271</v>
      </c>
      <c r="CB361" s="13">
        <f>SUMIFS('Compra Ventas'!$E$2:$E$2700,'Compra Ventas'!$A$2:$A$2700,CB$4,'Compra Ventas'!$B$2:$B$2700,$B361,'Compra Ventas'!$C$2:$C$2700,CB$5)</f>
        <v>-86083.642929715483</v>
      </c>
      <c r="CC361" s="13">
        <f>SUMIFS('Compra Ventas'!$E$2:$E$2700,'Compra Ventas'!$A$2:$A$2700,CC$4,'Compra Ventas'!$B$2:$B$2700,$B361,'Compra Ventas'!$C$2:$C$2700,CC$5)</f>
        <v>-102660.3932392648</v>
      </c>
      <c r="CD361" s="13">
        <f>SUMIFS('Compra Ventas'!$E$2:$E$2700,'Compra Ventas'!$A$2:$A$2700,CD$4,'Compra Ventas'!$B$2:$B$2700,$B361,'Compra Ventas'!$C$2:$C$2700,CD$5)</f>
        <v>-133886.35440984371</v>
      </c>
      <c r="CE361" s="13">
        <f>SUMIFS('Compra Ventas'!$E$2:$E$2700,'Compra Ventas'!$A$2:$A$2700,CE$4,'Compra Ventas'!$B$2:$B$2700,$B361,'Compra Ventas'!$C$2:$C$2700,CE$5)</f>
        <v>-117137.1294962003</v>
      </c>
      <c r="CF361" s="13">
        <f>SUMIFS('Compra Ventas'!$E$2:$E$2700,'Compra Ventas'!$A$2:$A$2700,CF$4,'Compra Ventas'!$B$2:$B$2700,$B361,'Compra Ventas'!$C$2:$C$2700,CF$5)</f>
        <v>-103259.2576301271</v>
      </c>
      <c r="CG361" s="13">
        <f>SUMIFS('Compra Ventas'!$E$2:$E$2700,'Compra Ventas'!$A$2:$A$2700,CG$4,'Compra Ventas'!$B$2:$B$2700,$B361,'Compra Ventas'!$C$2:$C$2700,CG$5)</f>
        <v>-69941.260681844549</v>
      </c>
      <c r="CH361" s="13">
        <f>SUMIFS('Compra Ventas'!$E$2:$E$2700,'Compra Ventas'!$A$2:$A$2700,CH$4,'Compra Ventas'!$B$2:$B$2700,$B361,'Compra Ventas'!$C$2:$C$2700,CH$5)</f>
        <v>-84802.675369375094</v>
      </c>
      <c r="CI361" s="13">
        <f>SUMIFS('Compra Ventas'!$E$2:$E$2700,'Compra Ventas'!$A$2:$A$2700,CI$4,'Compra Ventas'!$B$2:$B$2700,$B361,'Compra Ventas'!$C$2:$C$2700,CI$5)</f>
        <v>-60266.571738811021</v>
      </c>
      <c r="CJ361" s="14">
        <f>SUMIFS('Compra Ventas'!$E$2:$E$2700,'Compra Ventas'!$A$2:$A$2700,CJ$4,'Compra Ventas'!$B$2:$B$2700,$B361,'Compra Ventas'!$C$2:$C$2700,CJ$5)</f>
        <v>-56493.8941798667</v>
      </c>
      <c r="CK361" s="12">
        <f>SUMIFS('Compra Ventas'!$E$2:$E$2700,'Compra Ventas'!$A$2:$A$2700,CK$4,'Compra Ventas'!$B$2:$B$2700,$B361,'Compra Ventas'!$C$2:$C$2700,CK$5)</f>
        <v>-59174.114799648327</v>
      </c>
      <c r="CL361" s="13">
        <f>SUMIFS('Compra Ventas'!$E$2:$E$2700,'Compra Ventas'!$A$2:$A$2700,CL$4,'Compra Ventas'!$B$2:$B$2700,$B361,'Compra Ventas'!$C$2:$C$2700,CL$5)</f>
        <v>-67406.664649865197</v>
      </c>
      <c r="CM361" s="13">
        <f>SUMIFS('Compra Ventas'!$E$2:$E$2700,'Compra Ventas'!$A$2:$A$2700,CM$4,'Compra Ventas'!$B$2:$B$2700,$B361,'Compra Ventas'!$C$2:$C$2700,CM$5)</f>
        <v>-93535.060990892409</v>
      </c>
      <c r="CN361" s="13">
        <f>SUMIFS('Compra Ventas'!$E$2:$E$2700,'Compra Ventas'!$A$2:$A$2700,CN$4,'Compra Ventas'!$B$2:$B$2700,$B361,'Compra Ventas'!$C$2:$C$2700,CN$5)</f>
        <v>-87390.301100281475</v>
      </c>
      <c r="CO361" s="13">
        <f>SUMIFS('Compra Ventas'!$E$2:$E$2700,'Compra Ventas'!$A$2:$A$2700,CO$4,'Compra Ventas'!$B$2:$B$2700,$B361,'Compra Ventas'!$C$2:$C$2700,CO$5)</f>
        <v>-101413.0994795296</v>
      </c>
      <c r="CP361" s="13">
        <f>SUMIFS('Compra Ventas'!$E$2:$E$2700,'Compra Ventas'!$A$2:$A$2700,CP$4,'Compra Ventas'!$B$2:$B$2700,$B361,'Compra Ventas'!$C$2:$C$2700,CP$5)</f>
        <v>-135004.63390480159</v>
      </c>
      <c r="CQ361" s="13">
        <f>SUMIFS('Compra Ventas'!$E$2:$E$2700,'Compra Ventas'!$A$2:$A$2700,CQ$4,'Compra Ventas'!$B$2:$B$2700,$B361,'Compra Ventas'!$C$2:$C$2700,CQ$5)</f>
        <v>-121067.8979643132</v>
      </c>
      <c r="CR361" s="13">
        <f>SUMIFS('Compra Ventas'!$E$2:$E$2700,'Compra Ventas'!$A$2:$A$2700,CR$4,'Compra Ventas'!$B$2:$B$2700,$B361,'Compra Ventas'!$C$2:$C$2700,CR$5)</f>
        <v>-103687.05372999721</v>
      </c>
      <c r="CS361" s="13">
        <f>SUMIFS('Compra Ventas'!$E$2:$E$2700,'Compra Ventas'!$A$2:$A$2700,CS$4,'Compra Ventas'!$B$2:$B$2700,$B361,'Compra Ventas'!$C$2:$C$2700,CS$5)</f>
        <v>-70418.269252625149</v>
      </c>
      <c r="CT361" s="13">
        <f>SUMIFS('Compra Ventas'!$E$2:$E$2700,'Compra Ventas'!$A$2:$A$2700,CT$4,'Compra Ventas'!$B$2:$B$2700,$B361,'Compra Ventas'!$C$2:$C$2700,CT$5)</f>
        <v>-87333.459337694148</v>
      </c>
      <c r="CU361" s="13">
        <f>SUMIFS('Compra Ventas'!$E$2:$E$2700,'Compra Ventas'!$A$2:$A$2700,CU$4,'Compra Ventas'!$B$2:$B$2700,$B361,'Compra Ventas'!$C$2:$C$2700,CU$5)</f>
        <v>-61375.552528810556</v>
      </c>
      <c r="CV361" s="14">
        <f>SUMIFS('Compra Ventas'!$E$2:$E$2700,'Compra Ventas'!$A$2:$A$2700,CV$4,'Compra Ventas'!$B$2:$B$2700,$B361,'Compra Ventas'!$C$2:$C$2700,CV$5)</f>
        <v>-58115.455494518479</v>
      </c>
      <c r="CW361" s="12">
        <f>SUMIFS('Compra Ventas'!$E$2:$E$2700,'Compra Ventas'!$A$2:$A$2700,CW$4,'Compra Ventas'!$B$2:$B$2700,$B361,'Compra Ventas'!$C$2:$C$2700,CW$5)</f>
        <v>-59164.907238860178</v>
      </c>
      <c r="CX361" s="13">
        <f>SUMIFS('Compra Ventas'!$E$2:$E$2700,'Compra Ventas'!$A$2:$A$2700,CX$4,'Compra Ventas'!$B$2:$B$2700,$B361,'Compra Ventas'!$C$2:$C$2700,CX$5)</f>
        <v>-67363.657117871597</v>
      </c>
      <c r="CY361" s="13">
        <f>SUMIFS('Compra Ventas'!$E$2:$E$2700,'Compra Ventas'!$A$2:$A$2700,CY$4,'Compra Ventas'!$B$2:$B$2700,$B361,'Compra Ventas'!$C$2:$C$2700,CY$5)</f>
        <v>-93177.763350325258</v>
      </c>
      <c r="CZ361" s="13">
        <f>SUMIFS('Compra Ventas'!$E$2:$E$2700,'Compra Ventas'!$A$2:$A$2700,CZ$4,'Compra Ventas'!$B$2:$B$2700,$B361,'Compra Ventas'!$C$2:$C$2700,CZ$5)</f>
        <v>-87040.900988710899</v>
      </c>
      <c r="DA361" s="13">
        <f>SUMIFS('Compra Ventas'!$E$2:$E$2700,'Compra Ventas'!$A$2:$A$2700,DA$4,'Compra Ventas'!$B$2:$B$2700,$B361,'Compra Ventas'!$C$2:$C$2700,DA$5)</f>
        <v>-104492.7368483497</v>
      </c>
      <c r="DB361" s="13">
        <f>SUMIFS('Compra Ventas'!$E$2:$E$2700,'Compra Ventas'!$A$2:$A$2700,DB$4,'Compra Ventas'!$B$2:$B$2700,$B361,'Compra Ventas'!$C$2:$C$2700,DB$5)</f>
        <v>-142262.22029270089</v>
      </c>
      <c r="DC361" s="13">
        <f>SUMIFS('Compra Ventas'!$E$2:$E$2700,'Compra Ventas'!$A$2:$A$2700,DC$4,'Compra Ventas'!$B$2:$B$2700,$B361,'Compra Ventas'!$C$2:$C$2700,DC$5)</f>
        <v>-128380.8130256139</v>
      </c>
      <c r="DD361" s="13">
        <f>SUMIFS('Compra Ventas'!$E$2:$E$2700,'Compra Ventas'!$A$2:$A$2700,DD$4,'Compra Ventas'!$B$2:$B$2700,$B361,'Compra Ventas'!$C$2:$C$2700,DD$5)</f>
        <v>-110129.42027056561</v>
      </c>
      <c r="DE361" s="13">
        <f>SUMIFS('Compra Ventas'!$E$2:$E$2700,'Compra Ventas'!$A$2:$A$2700,DE$4,'Compra Ventas'!$B$2:$B$2700,$B361,'Compra Ventas'!$C$2:$C$2700,DE$5)</f>
        <v>-73050.753324918056</v>
      </c>
      <c r="DF361" s="13">
        <f>SUMIFS('Compra Ventas'!$E$2:$E$2700,'Compra Ventas'!$A$2:$A$2700,DF$4,'Compra Ventas'!$B$2:$B$2700,$B361,'Compra Ventas'!$C$2:$C$2700,DF$5)</f>
        <v>-90166.317986518887</v>
      </c>
      <c r="DG361" s="13">
        <f>SUMIFS('Compra Ventas'!$E$2:$E$2700,'Compra Ventas'!$A$2:$A$2700,DG$4,'Compra Ventas'!$B$2:$B$2700,$B361,'Compra Ventas'!$C$2:$C$2700,DG$5)</f>
        <v>-62710.885113372067</v>
      </c>
      <c r="DH361" s="14">
        <f>SUMIFS('Compra Ventas'!$E$2:$E$2700,'Compra Ventas'!$A$2:$A$2700,DH$4,'Compra Ventas'!$B$2:$B$2700,$B361,'Compra Ventas'!$C$2:$C$2700,DH$5)</f>
        <v>-59248.097278381581</v>
      </c>
      <c r="DI361" s="84"/>
      <c r="DJ361" s="98">
        <f>SUMIFS('Ajuste Ciclado'!D$5:D$47,'Ajuste Ciclado'!$C$5:$C$47,Balance!DJ$4,'Ajuste Ciclado'!$B$5:$B$47,Balance!$B361)</f>
        <v>0</v>
      </c>
      <c r="DK361" s="99">
        <f>SUMIFS('Ajuste Ciclado'!E$5:E$47,'Ajuste Ciclado'!$C$5:$C$47,Balance!DK$4,'Ajuste Ciclado'!$B$5:$B$47,Balance!$B361)</f>
        <v>0</v>
      </c>
      <c r="DL361" s="99">
        <f>SUMIFS('Ajuste Ciclado'!F$5:F$47,'Ajuste Ciclado'!$C$5:$C$47,Balance!DL$4,'Ajuste Ciclado'!$B$5:$B$47,Balance!$B361)</f>
        <v>0</v>
      </c>
      <c r="DM361" s="99">
        <f>SUMIFS('Ajuste Ciclado'!G$5:G$47,'Ajuste Ciclado'!$C$5:$C$47,Balance!DM$4,'Ajuste Ciclado'!$B$5:$B$47,Balance!$B361)</f>
        <v>0</v>
      </c>
      <c r="DN361" s="99">
        <f>SUMIFS('Ajuste Ciclado'!H$5:H$47,'Ajuste Ciclado'!$C$5:$C$47,Balance!DN$4,'Ajuste Ciclado'!$B$5:$B$47,Balance!$B361)</f>
        <v>0</v>
      </c>
      <c r="DO361" s="99">
        <f>SUMIFS('Ajuste Ciclado'!I$5:I$47,'Ajuste Ciclado'!$C$5:$C$47,Balance!DO$4,'Ajuste Ciclado'!$B$5:$B$47,Balance!$B361)</f>
        <v>0</v>
      </c>
      <c r="DP361" s="99">
        <f>SUMIFS('Ajuste Ciclado'!J$5:J$47,'Ajuste Ciclado'!$C$5:$C$47,Balance!DP$4,'Ajuste Ciclado'!$B$5:$B$47,Balance!$B361)</f>
        <v>0</v>
      </c>
      <c r="DQ361" s="99">
        <f>SUMIFS('Ajuste Ciclado'!K$5:K$47,'Ajuste Ciclado'!$C$5:$C$47,Balance!DQ$4,'Ajuste Ciclado'!$B$5:$B$47,Balance!$B361)</f>
        <v>0</v>
      </c>
      <c r="DR361" s="99">
        <f>SUMIFS('Ajuste Ciclado'!L$5:L$47,'Ajuste Ciclado'!$C$5:$C$47,Balance!DR$4,'Ajuste Ciclado'!$B$5:$B$47,Balance!$B361)</f>
        <v>0</v>
      </c>
      <c r="DS361" s="99">
        <f>SUMIFS('Ajuste Ciclado'!M$5:M$47,'Ajuste Ciclado'!$C$5:$C$47,Balance!DS$4,'Ajuste Ciclado'!$B$5:$B$47,Balance!$B361)</f>
        <v>0</v>
      </c>
      <c r="DT361" s="99">
        <f>SUMIFS('Ajuste Ciclado'!N$5:N$47,'Ajuste Ciclado'!$C$5:$C$47,Balance!DT$4,'Ajuste Ciclado'!$B$5:$B$47,Balance!$B361)</f>
        <v>0</v>
      </c>
      <c r="DU361" s="100">
        <f>SUMIFS('Ajuste Ciclado'!O$5:O$47,'Ajuste Ciclado'!$C$5:$C$47,Balance!DU$4,'Ajuste Ciclado'!$B$5:$B$47,Balance!$B361)</f>
        <v>0</v>
      </c>
      <c r="DV361" s="98">
        <f>SUMIFS('Ajuste Ciclado'!D$5:D$47,'Ajuste Ciclado'!$C$5:$C$47,Balance!DV$4,'Ajuste Ciclado'!$B$5:$B$47,Balance!$B361)</f>
        <v>0</v>
      </c>
      <c r="DW361" s="99">
        <f>SUMIFS('Ajuste Ciclado'!E$5:E$47,'Ajuste Ciclado'!$C$5:$C$47,Balance!DW$4,'Ajuste Ciclado'!$B$5:$B$47,Balance!$B361)</f>
        <v>0</v>
      </c>
      <c r="DX361" s="99">
        <f>SUMIFS('Ajuste Ciclado'!F$5:F$47,'Ajuste Ciclado'!$C$5:$C$47,Balance!DX$4,'Ajuste Ciclado'!$B$5:$B$47,Balance!$B361)</f>
        <v>0</v>
      </c>
      <c r="DY361" s="99">
        <f>SUMIFS('Ajuste Ciclado'!G$5:G$47,'Ajuste Ciclado'!$C$5:$C$47,Balance!DY$4,'Ajuste Ciclado'!$B$5:$B$47,Balance!$B361)</f>
        <v>0</v>
      </c>
      <c r="DZ361" s="99">
        <f>SUMIFS('Ajuste Ciclado'!H$5:H$47,'Ajuste Ciclado'!$C$5:$C$47,Balance!DZ$4,'Ajuste Ciclado'!$B$5:$B$47,Balance!$B361)</f>
        <v>0</v>
      </c>
      <c r="EA361" s="99">
        <f>SUMIFS('Ajuste Ciclado'!I$5:I$47,'Ajuste Ciclado'!$C$5:$C$47,Balance!EA$4,'Ajuste Ciclado'!$B$5:$B$47,Balance!$B361)</f>
        <v>0</v>
      </c>
      <c r="EB361" s="99">
        <f>SUMIFS('Ajuste Ciclado'!J$5:J$47,'Ajuste Ciclado'!$C$5:$C$47,Balance!EB$4,'Ajuste Ciclado'!$B$5:$B$47,Balance!$B361)</f>
        <v>0</v>
      </c>
      <c r="EC361" s="99">
        <f>SUMIFS('Ajuste Ciclado'!K$5:K$47,'Ajuste Ciclado'!$C$5:$C$47,Balance!EC$4,'Ajuste Ciclado'!$B$5:$B$47,Balance!$B361)</f>
        <v>0</v>
      </c>
      <c r="ED361" s="99">
        <f>SUMIFS('Ajuste Ciclado'!L$5:L$47,'Ajuste Ciclado'!$C$5:$C$47,Balance!ED$4,'Ajuste Ciclado'!$B$5:$B$47,Balance!$B361)</f>
        <v>0</v>
      </c>
      <c r="EE361" s="99">
        <f>SUMIFS('Ajuste Ciclado'!M$5:M$47,'Ajuste Ciclado'!$C$5:$C$47,Balance!EE$4,'Ajuste Ciclado'!$B$5:$B$47,Balance!$B361)</f>
        <v>0</v>
      </c>
      <c r="EF361" s="99">
        <f>SUMIFS('Ajuste Ciclado'!N$5:N$47,'Ajuste Ciclado'!$C$5:$C$47,Balance!EF$4,'Ajuste Ciclado'!$B$5:$B$47,Balance!$B361)</f>
        <v>0</v>
      </c>
      <c r="EG361" s="100">
        <f>SUMIFS('Ajuste Ciclado'!O$5:O$47,'Ajuste Ciclado'!$C$5:$C$47,Balance!EG$4,'Ajuste Ciclado'!$B$5:$B$47,Balance!$B361)</f>
        <v>0</v>
      </c>
      <c r="EH361" s="98">
        <f>SUMIFS('Ajuste Ciclado'!D$5:D$47,'Ajuste Ciclado'!$C$5:$C$47,Balance!EH$4,'Ajuste Ciclado'!$B$5:$B$47,Balance!$B361)</f>
        <v>0</v>
      </c>
      <c r="EI361" s="99">
        <f>SUMIFS('Ajuste Ciclado'!E$5:E$47,'Ajuste Ciclado'!$C$5:$C$47,Balance!EI$4,'Ajuste Ciclado'!$B$5:$B$47,Balance!$B361)</f>
        <v>0</v>
      </c>
      <c r="EJ361" s="99">
        <f>SUMIFS('Ajuste Ciclado'!F$5:F$47,'Ajuste Ciclado'!$C$5:$C$47,Balance!EJ$4,'Ajuste Ciclado'!$B$5:$B$47,Balance!$B361)</f>
        <v>0</v>
      </c>
      <c r="EK361" s="99">
        <f>SUMIFS('Ajuste Ciclado'!G$5:G$47,'Ajuste Ciclado'!$C$5:$C$47,Balance!EK$4,'Ajuste Ciclado'!$B$5:$B$47,Balance!$B361)</f>
        <v>0</v>
      </c>
      <c r="EL361" s="99">
        <f>SUMIFS('Ajuste Ciclado'!H$5:H$47,'Ajuste Ciclado'!$C$5:$C$47,Balance!EL$4,'Ajuste Ciclado'!$B$5:$B$47,Balance!$B361)</f>
        <v>0</v>
      </c>
      <c r="EM361" s="99">
        <f>SUMIFS('Ajuste Ciclado'!I$5:I$47,'Ajuste Ciclado'!$C$5:$C$47,Balance!EM$4,'Ajuste Ciclado'!$B$5:$B$47,Balance!$B361)</f>
        <v>0</v>
      </c>
      <c r="EN361" s="99">
        <f>SUMIFS('Ajuste Ciclado'!J$5:J$47,'Ajuste Ciclado'!$C$5:$C$47,Balance!EN$4,'Ajuste Ciclado'!$B$5:$B$47,Balance!$B361)</f>
        <v>0</v>
      </c>
      <c r="EO361" s="99">
        <f>SUMIFS('Ajuste Ciclado'!K$5:K$47,'Ajuste Ciclado'!$C$5:$C$47,Balance!EO$4,'Ajuste Ciclado'!$B$5:$B$47,Balance!$B361)</f>
        <v>0</v>
      </c>
      <c r="EP361" s="99">
        <f>SUMIFS('Ajuste Ciclado'!L$5:L$47,'Ajuste Ciclado'!$C$5:$C$47,Balance!EP$4,'Ajuste Ciclado'!$B$5:$B$47,Balance!$B361)</f>
        <v>0</v>
      </c>
      <c r="EQ361" s="99">
        <f>SUMIFS('Ajuste Ciclado'!M$5:M$47,'Ajuste Ciclado'!$C$5:$C$47,Balance!EQ$4,'Ajuste Ciclado'!$B$5:$B$47,Balance!$B361)</f>
        <v>0</v>
      </c>
      <c r="ER361" s="99">
        <f>SUMIFS('Ajuste Ciclado'!N$5:N$47,'Ajuste Ciclado'!$C$5:$C$47,Balance!ER$4,'Ajuste Ciclado'!$B$5:$B$47,Balance!$B361)</f>
        <v>0</v>
      </c>
      <c r="ES361" s="100">
        <f>SUMIFS('Ajuste Ciclado'!O$5:O$47,'Ajuste Ciclado'!$C$5:$C$47,Balance!ES$4,'Ajuste Ciclado'!$B$5:$B$47,Balance!$B361)</f>
        <v>0</v>
      </c>
      <c r="ET361" s="84"/>
      <c r="EU361" s="12">
        <f t="shared" si="428"/>
        <v>-1108577.8372701625</v>
      </c>
      <c r="EV361" s="13">
        <f t="shared" si="393"/>
        <v>-507708.2711239155</v>
      </c>
      <c r="EW361" s="13">
        <f t="shared" si="394"/>
        <v>-422452.4510897873</v>
      </c>
      <c r="EX361" s="13">
        <f t="shared" si="395"/>
        <v>-1957.1174635183124</v>
      </c>
      <c r="EY361" s="13">
        <f t="shared" si="396"/>
        <v>178430.44453086011</v>
      </c>
      <c r="EZ361" s="13">
        <f t="shared" si="397"/>
        <v>1067139.6486386755</v>
      </c>
      <c r="FA361" s="13">
        <f t="shared" si="398"/>
        <v>777506.35287749278</v>
      </c>
      <c r="FB361" s="13">
        <f t="shared" si="399"/>
        <v>231878.26637321888</v>
      </c>
      <c r="FC361" s="13">
        <f t="shared" si="400"/>
        <v>-305221.61105435644</v>
      </c>
      <c r="FD361" s="13">
        <f t="shared" si="401"/>
        <v>831672.87268058397</v>
      </c>
      <c r="FE361" s="13">
        <f t="shared" si="402"/>
        <v>323961.61276894406</v>
      </c>
      <c r="FF361" s="14">
        <f t="shared" si="403"/>
        <v>219229.54382281535</v>
      </c>
      <c r="FG361" s="12">
        <f t="shared" si="404"/>
        <v>-1112180.4544404815</v>
      </c>
      <c r="FH361" s="13">
        <f t="shared" si="405"/>
        <v>-523072.14060078125</v>
      </c>
      <c r="FI361" s="13">
        <f t="shared" si="406"/>
        <v>-462785.62654635549</v>
      </c>
      <c r="FJ361" s="13">
        <f t="shared" si="407"/>
        <v>-82667.654303400253</v>
      </c>
      <c r="FK361" s="13">
        <f t="shared" si="408"/>
        <v>157028.98829756625</v>
      </c>
      <c r="FL361" s="13">
        <f t="shared" si="409"/>
        <v>988387.23490576784</v>
      </c>
      <c r="FM361" s="13">
        <f t="shared" si="410"/>
        <v>638942.25588603504</v>
      </c>
      <c r="FN361" s="13">
        <f t="shared" si="411"/>
        <v>224702.47137519327</v>
      </c>
      <c r="FO361" s="13">
        <f t="shared" si="412"/>
        <v>-326227.68249933224</v>
      </c>
      <c r="FP361" s="13">
        <f t="shared" si="413"/>
        <v>751580.2533687267</v>
      </c>
      <c r="FQ361" s="13">
        <f t="shared" si="414"/>
        <v>136422.75938854937</v>
      </c>
      <c r="FR361" s="14">
        <f t="shared" si="415"/>
        <v>-144075.26988029349</v>
      </c>
      <c r="FS361" s="12">
        <f t="shared" si="416"/>
        <v>1497806.3358890389</v>
      </c>
      <c r="FT361" s="13">
        <f t="shared" si="417"/>
        <v>1705364.1617734865</v>
      </c>
      <c r="FU361" s="13">
        <f t="shared" si="418"/>
        <v>2358868.6406056029</v>
      </c>
      <c r="FV361" s="13">
        <f t="shared" si="419"/>
        <v>2203509.125029997</v>
      </c>
      <c r="FW361" s="13">
        <f t="shared" si="420"/>
        <v>2645316.1275819074</v>
      </c>
      <c r="FX361" s="13">
        <f t="shared" si="421"/>
        <v>3601480.4189889031</v>
      </c>
      <c r="FY361" s="13">
        <f t="shared" si="422"/>
        <v>3250061.6350168562</v>
      </c>
      <c r="FZ361" s="13">
        <f t="shared" si="423"/>
        <v>2788013.2184285284</v>
      </c>
      <c r="GA361" s="13">
        <f t="shared" si="424"/>
        <v>1849337.492067663</v>
      </c>
      <c r="GB361" s="13">
        <f t="shared" si="425"/>
        <v>2284808.6089962469</v>
      </c>
      <c r="GC361" s="13">
        <f t="shared" si="426"/>
        <v>1604386.9872478419</v>
      </c>
      <c r="GD361" s="14">
        <f t="shared" si="427"/>
        <v>1510370.4703780622</v>
      </c>
      <c r="GE361" s="84"/>
      <c r="GF361" s="12">
        <f t="shared" si="439"/>
        <v>1283901.4536908504</v>
      </c>
      <c r="GG361" s="13">
        <f t="shared" si="439"/>
        <v>246055.13495119414</v>
      </c>
      <c r="GH361" s="14">
        <f t="shared" si="439"/>
        <v>27299323.222004138</v>
      </c>
      <c r="GI361" s="6">
        <f t="shared" si="430"/>
        <v>2</v>
      </c>
      <c r="GJ361" s="12">
        <f t="shared" si="431"/>
        <v>-2038738.5594838653</v>
      </c>
      <c r="GK361" s="13">
        <f t="shared" si="432"/>
        <v>-2098038.2215876183</v>
      </c>
      <c r="GL361" s="14">
        <f t="shared" si="433"/>
        <v>0</v>
      </c>
      <c r="GM361" s="84"/>
      <c r="GN361" s="66">
        <f t="shared" si="434"/>
        <v>-2098038.2215876183</v>
      </c>
      <c r="GO361" s="84"/>
      <c r="GP361" s="63" t="str" cm="1">
        <f t="array" ref="GP361">INDEX($GF$4:$GH$4,1,GI361)</f>
        <v>Sample 3</v>
      </c>
      <c r="GQ361" s="12">
        <f t="shared" si="436"/>
        <v>-1108577.8372701625</v>
      </c>
      <c r="GR361" s="13">
        <f t="shared" si="436"/>
        <v>-507708.2711239155</v>
      </c>
      <c r="GS361" s="14">
        <f t="shared" si="436"/>
        <v>-422452.4510897873</v>
      </c>
      <c r="GT361" s="12">
        <f t="shared" si="437"/>
        <v>-1112180.4544404815</v>
      </c>
      <c r="GU361" s="13">
        <f t="shared" si="437"/>
        <v>-523072.14060078125</v>
      </c>
      <c r="GV361" s="14">
        <f t="shared" si="437"/>
        <v>-462785.62654635549</v>
      </c>
      <c r="GW361" s="12">
        <f t="shared" si="438"/>
        <v>1497806.3358890389</v>
      </c>
      <c r="GX361" s="13">
        <f t="shared" si="438"/>
        <v>1510370.4703780622</v>
      </c>
      <c r="GY361" s="14">
        <f t="shared" si="438"/>
        <v>1604386.9872478419</v>
      </c>
      <c r="GZ361" s="84" t="str">
        <f t="shared" si="390"/>
        <v>Sample 3</v>
      </c>
      <c r="HA361" s="12">
        <f t="shared" si="440"/>
        <v>-1112180.4544404815</v>
      </c>
      <c r="HB361" s="13">
        <f t="shared" si="440"/>
        <v>-523072.14060078125</v>
      </c>
      <c r="HC361" s="14">
        <f t="shared" si="440"/>
        <v>-462785.62654635549</v>
      </c>
      <c r="HD361" s="6">
        <f t="shared" si="391"/>
        <v>-2098038.2215876183</v>
      </c>
      <c r="HE361" s="84" t="str">
        <f t="shared" si="392"/>
        <v>Ok</v>
      </c>
    </row>
    <row r="362" spans="2:213" hidden="1" x14ac:dyDescent="0.3">
      <c r="B362" s="84" t="s">
        <v>144</v>
      </c>
      <c r="C362" s="12">
        <f>SUMIFS(Inyecciones!$E$2:$E$14185,Inyecciones!$A$2:$A$14185,Balance!C$4,Inyecciones!$B$2:$B$14185,Balance!$B362,Inyecciones!$C$2:$C$14185,Balance!C$5)</f>
        <v>59748.568692652727</v>
      </c>
      <c r="D362" s="13">
        <f>SUMIFS(Inyecciones!$E$2:$E$14185,Inyecciones!$A$2:$A$14185,Balance!D$4,Inyecciones!$B$2:$B$14185,Balance!$B362,Inyecciones!$C$2:$C$14185,Balance!D$5)</f>
        <v>40778.162585986887</v>
      </c>
      <c r="E362" s="13">
        <f>SUMIFS(Inyecciones!$E$2:$E$14185,Inyecciones!$A$2:$A$14185,Balance!E$4,Inyecciones!$B$2:$B$14185,Balance!$B362,Inyecciones!$C$2:$C$14185,Balance!E$5)</f>
        <v>39844.363232354022</v>
      </c>
      <c r="F362" s="13">
        <f>SUMIFS(Inyecciones!$E$2:$E$14185,Inyecciones!$A$2:$A$14185,Balance!F$4,Inyecciones!$B$2:$B$14185,Balance!$B362,Inyecciones!$C$2:$C$14185,Balance!F$5)</f>
        <v>23478.53348194962</v>
      </c>
      <c r="G362" s="13">
        <f>SUMIFS(Inyecciones!$E$2:$E$14185,Inyecciones!$A$2:$A$14185,Balance!G$4,Inyecciones!$B$2:$B$14185,Balance!$B362,Inyecciones!$C$2:$C$14185,Balance!G$5)</f>
        <v>16964.681861338711</v>
      </c>
      <c r="H362" s="13">
        <f>SUMIFS(Inyecciones!$E$2:$E$14185,Inyecciones!$A$2:$A$14185,Balance!H$4,Inyecciones!$B$2:$B$14185,Balance!$B362,Inyecciones!$C$2:$C$14185,Balance!H$5)</f>
        <v>10727.900762660211</v>
      </c>
      <c r="I362" s="13">
        <f>SUMIFS(Inyecciones!$E$2:$E$14185,Inyecciones!$A$2:$A$14185,Balance!I$4,Inyecciones!$B$2:$B$14185,Balance!$B362,Inyecciones!$C$2:$C$14185,Balance!I$5)</f>
        <v>11835.29270370702</v>
      </c>
      <c r="J362" s="13">
        <f>SUMIFS(Inyecciones!$E$2:$E$14185,Inyecciones!$A$2:$A$14185,Balance!J$4,Inyecciones!$B$2:$B$14185,Balance!$B362,Inyecciones!$C$2:$C$14185,Balance!J$5)</f>
        <v>19262.740630376651</v>
      </c>
      <c r="K362" s="13">
        <f>SUMIFS(Inyecciones!$E$2:$E$14185,Inyecciones!$A$2:$A$14185,Balance!K$4,Inyecciones!$B$2:$B$14185,Balance!$B362,Inyecciones!$C$2:$C$14185,Balance!K$5)</f>
        <v>22144.50513072648</v>
      </c>
      <c r="L362" s="13">
        <f>SUMIFS(Inyecciones!$E$2:$E$14185,Inyecciones!$A$2:$A$14185,Balance!L$4,Inyecciones!$B$2:$B$14185,Balance!$B362,Inyecciones!$C$2:$C$14185,Balance!L$5)</f>
        <v>7160.7821692429407</v>
      </c>
      <c r="M362" s="13">
        <f>SUMIFS(Inyecciones!$E$2:$E$14185,Inyecciones!$A$2:$A$14185,Balance!M$4,Inyecciones!$B$2:$B$14185,Balance!$B362,Inyecciones!$C$2:$C$14185,Balance!M$5)</f>
        <v>2439.707549396278</v>
      </c>
      <c r="N362" s="14">
        <f>SUMIFS(Inyecciones!$E$2:$E$14185,Inyecciones!$A$2:$A$14185,Balance!N$4,Inyecciones!$B$2:$B$14185,Balance!$B362,Inyecciones!$C$2:$C$14185,Balance!N$5)</f>
        <v>3931.9115059163701</v>
      </c>
      <c r="O362" s="12">
        <f>SUMIFS(Inyecciones!$E$2:$E$14185,Inyecciones!$A$2:$A$14185,Balance!O$4,Inyecciones!$B$2:$B$14185,Balance!$B362,Inyecciones!$C$2:$C$14185,Balance!O$5)</f>
        <v>59884.292521279902</v>
      </c>
      <c r="P362" s="13">
        <f>SUMIFS(Inyecciones!$E$2:$E$14185,Inyecciones!$A$2:$A$14185,Balance!P$4,Inyecciones!$B$2:$B$14185,Balance!$B362,Inyecciones!$C$2:$C$14185,Balance!P$5)</f>
        <v>41153.935775335944</v>
      </c>
      <c r="Q362" s="13">
        <f>SUMIFS(Inyecciones!$E$2:$E$14185,Inyecciones!$A$2:$A$14185,Balance!Q$4,Inyecciones!$B$2:$B$14185,Balance!$B362,Inyecciones!$C$2:$C$14185,Balance!Q$5)</f>
        <v>40220.019973030481</v>
      </c>
      <c r="R362" s="13">
        <f>SUMIFS(Inyecciones!$E$2:$E$14185,Inyecciones!$A$2:$A$14185,Balance!R$4,Inyecciones!$B$2:$B$14185,Balance!$B362,Inyecciones!$C$2:$C$14185,Balance!R$5)</f>
        <v>24944.88321465801</v>
      </c>
      <c r="S362" s="13">
        <f>SUMIFS(Inyecciones!$E$2:$E$14185,Inyecciones!$A$2:$A$14185,Balance!S$4,Inyecciones!$B$2:$B$14185,Balance!$B362,Inyecciones!$C$2:$C$14185,Balance!S$5)</f>
        <v>16578.228177756278</v>
      </c>
      <c r="T362" s="13">
        <f>SUMIFS(Inyecciones!$E$2:$E$14185,Inyecciones!$A$2:$A$14185,Balance!T$4,Inyecciones!$B$2:$B$14185,Balance!$B362,Inyecciones!$C$2:$C$14185,Balance!T$5)</f>
        <v>10995.296770880939</v>
      </c>
      <c r="U362" s="13">
        <f>SUMIFS(Inyecciones!$E$2:$E$14185,Inyecciones!$A$2:$A$14185,Balance!U$4,Inyecciones!$B$2:$B$14185,Balance!$B362,Inyecciones!$C$2:$C$14185,Balance!U$5)</f>
        <v>12855.6107995866</v>
      </c>
      <c r="V362" s="13">
        <f>SUMIFS(Inyecciones!$E$2:$E$14185,Inyecciones!$A$2:$A$14185,Balance!V$4,Inyecciones!$B$2:$B$14185,Balance!$B362,Inyecciones!$C$2:$C$14185,Balance!V$5)</f>
        <v>19494.318972600919</v>
      </c>
      <c r="W362" s="13">
        <f>SUMIFS(Inyecciones!$E$2:$E$14185,Inyecciones!$A$2:$A$14185,Balance!W$4,Inyecciones!$B$2:$B$14185,Balance!$B362,Inyecciones!$C$2:$C$14185,Balance!W$5)</f>
        <v>22776.654821845459</v>
      </c>
      <c r="X362" s="13">
        <f>SUMIFS(Inyecciones!$E$2:$E$14185,Inyecciones!$A$2:$A$14185,Balance!X$4,Inyecciones!$B$2:$B$14185,Balance!$B362,Inyecciones!$C$2:$C$14185,Balance!X$5)</f>
        <v>11281.1976727326</v>
      </c>
      <c r="Y362" s="13">
        <f>SUMIFS(Inyecciones!$E$2:$E$14185,Inyecciones!$A$2:$A$14185,Balance!Y$4,Inyecciones!$B$2:$B$14185,Balance!$B362,Inyecciones!$C$2:$C$14185,Balance!Y$5)</f>
        <v>13992.91679553577</v>
      </c>
      <c r="Z362" s="14">
        <f>SUMIFS(Inyecciones!$E$2:$E$14185,Inyecciones!$A$2:$A$14185,Balance!Z$4,Inyecciones!$B$2:$B$14185,Balance!$B362,Inyecciones!$C$2:$C$14185,Balance!Z$5)</f>
        <v>18150.409270197972</v>
      </c>
      <c r="AA362" s="12">
        <f>SUMIFS(Inyecciones!$E$2:$E$14185,Inyecciones!$A$2:$A$14185,Balance!AA$4,Inyecciones!$B$2:$B$14185,Balance!$B362,Inyecciones!$C$2:$C$14185,Balance!AA$5)</f>
        <v>59906.780844031608</v>
      </c>
      <c r="AB362" s="13">
        <f>SUMIFS(Inyecciones!$E$2:$E$14185,Inyecciones!$A$2:$A$14185,Balance!AB$4,Inyecciones!$B$2:$B$14185,Balance!$B362,Inyecciones!$C$2:$C$14185,Balance!AB$5)</f>
        <v>41202.019964142601</v>
      </c>
      <c r="AC362" s="13">
        <f>SUMIFS(Inyecciones!$E$2:$E$14185,Inyecciones!$A$2:$A$14185,Balance!AC$4,Inyecciones!$B$2:$B$14185,Balance!$B362,Inyecciones!$C$2:$C$14185,Balance!AC$5)</f>
        <v>40115.251931262341</v>
      </c>
      <c r="AD362" s="13">
        <f>SUMIFS(Inyecciones!$E$2:$E$14185,Inyecciones!$A$2:$A$14185,Balance!AD$4,Inyecciones!$B$2:$B$14185,Balance!$B362,Inyecciones!$C$2:$C$14185,Balance!AD$5)</f>
        <v>24731.813168467481</v>
      </c>
      <c r="AE362" s="13">
        <f>SUMIFS(Inyecciones!$E$2:$E$14185,Inyecciones!$A$2:$A$14185,Balance!AE$4,Inyecciones!$B$2:$B$14185,Balance!$B362,Inyecciones!$C$2:$C$14185,Balance!AE$5)</f>
        <v>17343.187769099619</v>
      </c>
      <c r="AF362" s="13">
        <f>SUMIFS(Inyecciones!$E$2:$E$14185,Inyecciones!$A$2:$A$14185,Balance!AF$4,Inyecciones!$B$2:$B$14185,Balance!$B362,Inyecciones!$C$2:$C$14185,Balance!AF$5)</f>
        <v>11996.19268984074</v>
      </c>
      <c r="AG362" s="13">
        <f>SUMIFS(Inyecciones!$E$2:$E$14185,Inyecciones!$A$2:$A$14185,Balance!AG$4,Inyecciones!$B$2:$B$14185,Balance!$B362,Inyecciones!$C$2:$C$14185,Balance!AG$5)</f>
        <v>14237.689747130469</v>
      </c>
      <c r="AH362" s="13">
        <f>SUMIFS(Inyecciones!$E$2:$E$14185,Inyecciones!$A$2:$A$14185,Balance!AH$4,Inyecciones!$B$2:$B$14185,Balance!$B362,Inyecciones!$C$2:$C$14185,Balance!AH$5)</f>
        <v>21681.32521767493</v>
      </c>
      <c r="AI362" s="13">
        <f>SUMIFS(Inyecciones!$E$2:$E$14185,Inyecciones!$A$2:$A$14185,Balance!AI$4,Inyecciones!$B$2:$B$14185,Balance!$B362,Inyecciones!$C$2:$C$14185,Balance!AI$5)</f>
        <v>25035.168472494919</v>
      </c>
      <c r="AJ362" s="13">
        <f>SUMIFS(Inyecciones!$E$2:$E$14185,Inyecciones!$A$2:$A$14185,Balance!AJ$4,Inyecciones!$B$2:$B$14185,Balance!$B362,Inyecciones!$C$2:$C$14185,Balance!AJ$5)</f>
        <v>25228.24065169015</v>
      </c>
      <c r="AK362" s="13">
        <f>SUMIFS(Inyecciones!$E$2:$E$14185,Inyecciones!$A$2:$A$14185,Balance!AK$4,Inyecciones!$B$2:$B$14185,Balance!$B362,Inyecciones!$C$2:$C$14185,Balance!AK$5)</f>
        <v>29191.794986275629</v>
      </c>
      <c r="AL362" s="14">
        <f>SUMIFS(Inyecciones!$E$2:$E$14185,Inyecciones!$A$2:$A$14185,Balance!AL$4,Inyecciones!$B$2:$B$14185,Balance!$B362,Inyecciones!$C$2:$C$14185,Balance!AL$5)</f>
        <v>29844.774293954</v>
      </c>
      <c r="AM362" s="13"/>
      <c r="AN362" s="12">
        <f>SUMIFS('Retiro Mensual'!$E$2:$E$2629,'Retiro Mensual'!$A$2:$A$2629,AN$4,'Retiro Mensual'!$B$2:$B$2629,$B362,'Retiro Mensual'!$C$2:$C$2629,AN$5)</f>
        <v>0</v>
      </c>
      <c r="AO362" s="13">
        <f>SUMIFS('Retiro Mensual'!$E$2:$E$2629,'Retiro Mensual'!$A$2:$A$2629,AO$4,'Retiro Mensual'!$B$2:$B$2629,$B362,'Retiro Mensual'!$C$2:$C$2629,AO$5)</f>
        <v>0</v>
      </c>
      <c r="AP362" s="13">
        <f>SUMIFS('Retiro Mensual'!$E$2:$E$2629,'Retiro Mensual'!$A$2:$A$2629,AP$4,'Retiro Mensual'!$B$2:$B$2629,$B362,'Retiro Mensual'!$C$2:$C$2629,AP$5)</f>
        <v>0</v>
      </c>
      <c r="AQ362" s="13">
        <f>SUMIFS('Retiro Mensual'!$E$2:$E$2629,'Retiro Mensual'!$A$2:$A$2629,AQ$4,'Retiro Mensual'!$B$2:$B$2629,$B362,'Retiro Mensual'!$C$2:$C$2629,AQ$5)</f>
        <v>0</v>
      </c>
      <c r="AR362" s="13">
        <f>SUMIFS('Retiro Mensual'!$E$2:$E$2629,'Retiro Mensual'!$A$2:$A$2629,AR$4,'Retiro Mensual'!$B$2:$B$2629,$B362,'Retiro Mensual'!$C$2:$C$2629,AR$5)</f>
        <v>0</v>
      </c>
      <c r="AS362" s="13">
        <f>SUMIFS('Retiro Mensual'!$E$2:$E$2629,'Retiro Mensual'!$A$2:$A$2629,AS$4,'Retiro Mensual'!$B$2:$B$2629,$B362,'Retiro Mensual'!$C$2:$C$2629,AS$5)</f>
        <v>0</v>
      </c>
      <c r="AT362" s="13">
        <f>SUMIFS('Retiro Mensual'!$E$2:$E$2629,'Retiro Mensual'!$A$2:$A$2629,AT$4,'Retiro Mensual'!$B$2:$B$2629,$B362,'Retiro Mensual'!$C$2:$C$2629,AT$5)</f>
        <v>0</v>
      </c>
      <c r="AU362" s="13">
        <f>SUMIFS('Retiro Mensual'!$E$2:$E$2629,'Retiro Mensual'!$A$2:$A$2629,AU$4,'Retiro Mensual'!$B$2:$B$2629,$B362,'Retiro Mensual'!$C$2:$C$2629,AU$5)</f>
        <v>0</v>
      </c>
      <c r="AV362" s="13">
        <f>SUMIFS('Retiro Mensual'!$E$2:$E$2629,'Retiro Mensual'!$A$2:$A$2629,AV$4,'Retiro Mensual'!$B$2:$B$2629,$B362,'Retiro Mensual'!$C$2:$C$2629,AV$5)</f>
        <v>0</v>
      </c>
      <c r="AW362" s="13">
        <f>SUMIFS('Retiro Mensual'!$E$2:$E$2629,'Retiro Mensual'!$A$2:$A$2629,AW$4,'Retiro Mensual'!$B$2:$B$2629,$B362,'Retiro Mensual'!$C$2:$C$2629,AW$5)</f>
        <v>0</v>
      </c>
      <c r="AX362" s="13">
        <f>SUMIFS('Retiro Mensual'!$E$2:$E$2629,'Retiro Mensual'!$A$2:$A$2629,AX$4,'Retiro Mensual'!$B$2:$B$2629,$B362,'Retiro Mensual'!$C$2:$C$2629,AX$5)</f>
        <v>0</v>
      </c>
      <c r="AY362" s="14">
        <f>SUMIFS('Retiro Mensual'!$E$2:$E$2629,'Retiro Mensual'!$A$2:$A$2629,AY$4,'Retiro Mensual'!$B$2:$B$2629,$B362,'Retiro Mensual'!$C$2:$C$2629,AY$5)</f>
        <v>0</v>
      </c>
      <c r="AZ362" s="12">
        <f>SUMIFS('Retiro Mensual'!$E$2:$E$2629,'Retiro Mensual'!$A$2:$A$2629,AZ$4,'Retiro Mensual'!$B$2:$B$2629,$B362,'Retiro Mensual'!$C$2:$C$2629,AZ$5)</f>
        <v>0</v>
      </c>
      <c r="BA362" s="13">
        <f>SUMIFS('Retiro Mensual'!$E$2:$E$2629,'Retiro Mensual'!$A$2:$A$2629,BA$4,'Retiro Mensual'!$B$2:$B$2629,$B362,'Retiro Mensual'!$C$2:$C$2629,BA$5)</f>
        <v>0</v>
      </c>
      <c r="BB362" s="13">
        <f>SUMIFS('Retiro Mensual'!$E$2:$E$2629,'Retiro Mensual'!$A$2:$A$2629,BB$4,'Retiro Mensual'!$B$2:$B$2629,$B362,'Retiro Mensual'!$C$2:$C$2629,BB$5)</f>
        <v>0</v>
      </c>
      <c r="BC362" s="13">
        <f>SUMIFS('Retiro Mensual'!$E$2:$E$2629,'Retiro Mensual'!$A$2:$A$2629,BC$4,'Retiro Mensual'!$B$2:$B$2629,$B362,'Retiro Mensual'!$C$2:$C$2629,BC$5)</f>
        <v>0</v>
      </c>
      <c r="BD362" s="13">
        <f>SUMIFS('Retiro Mensual'!$E$2:$E$2629,'Retiro Mensual'!$A$2:$A$2629,BD$4,'Retiro Mensual'!$B$2:$B$2629,$B362,'Retiro Mensual'!$C$2:$C$2629,BD$5)</f>
        <v>0</v>
      </c>
      <c r="BE362" s="13">
        <f>SUMIFS('Retiro Mensual'!$E$2:$E$2629,'Retiro Mensual'!$A$2:$A$2629,BE$4,'Retiro Mensual'!$B$2:$B$2629,$B362,'Retiro Mensual'!$C$2:$C$2629,BE$5)</f>
        <v>0</v>
      </c>
      <c r="BF362" s="13">
        <f>SUMIFS('Retiro Mensual'!$E$2:$E$2629,'Retiro Mensual'!$A$2:$A$2629,BF$4,'Retiro Mensual'!$B$2:$B$2629,$B362,'Retiro Mensual'!$C$2:$C$2629,BF$5)</f>
        <v>0</v>
      </c>
      <c r="BG362" s="13">
        <f>SUMIFS('Retiro Mensual'!$E$2:$E$2629,'Retiro Mensual'!$A$2:$A$2629,BG$4,'Retiro Mensual'!$B$2:$B$2629,$B362,'Retiro Mensual'!$C$2:$C$2629,BG$5)</f>
        <v>0</v>
      </c>
      <c r="BH362" s="13">
        <f>SUMIFS('Retiro Mensual'!$E$2:$E$2629,'Retiro Mensual'!$A$2:$A$2629,BH$4,'Retiro Mensual'!$B$2:$B$2629,$B362,'Retiro Mensual'!$C$2:$C$2629,BH$5)</f>
        <v>0</v>
      </c>
      <c r="BI362" s="13">
        <f>SUMIFS('Retiro Mensual'!$E$2:$E$2629,'Retiro Mensual'!$A$2:$A$2629,BI$4,'Retiro Mensual'!$B$2:$B$2629,$B362,'Retiro Mensual'!$C$2:$C$2629,BI$5)</f>
        <v>0</v>
      </c>
      <c r="BJ362" s="13">
        <f>SUMIFS('Retiro Mensual'!$E$2:$E$2629,'Retiro Mensual'!$A$2:$A$2629,BJ$4,'Retiro Mensual'!$B$2:$B$2629,$B362,'Retiro Mensual'!$C$2:$C$2629,BJ$5)</f>
        <v>0</v>
      </c>
      <c r="BK362" s="14">
        <f>SUMIFS('Retiro Mensual'!$E$2:$E$2629,'Retiro Mensual'!$A$2:$A$2629,BK$4,'Retiro Mensual'!$B$2:$B$2629,$B362,'Retiro Mensual'!$C$2:$C$2629,BK$5)</f>
        <v>0</v>
      </c>
      <c r="BL362" s="12">
        <f>SUMIFS('Retiro Mensual'!$E$2:$E$2629,'Retiro Mensual'!$A$2:$A$2629,BL$4,'Retiro Mensual'!$B$2:$B$2629,$B362,'Retiro Mensual'!$C$2:$C$2629,BL$5)</f>
        <v>0</v>
      </c>
      <c r="BM362" s="13">
        <f>SUMIFS('Retiro Mensual'!$E$2:$E$2629,'Retiro Mensual'!$A$2:$A$2629,BM$4,'Retiro Mensual'!$B$2:$B$2629,$B362,'Retiro Mensual'!$C$2:$C$2629,BM$5)</f>
        <v>0</v>
      </c>
      <c r="BN362" s="13">
        <f>SUMIFS('Retiro Mensual'!$E$2:$E$2629,'Retiro Mensual'!$A$2:$A$2629,BN$4,'Retiro Mensual'!$B$2:$B$2629,$B362,'Retiro Mensual'!$C$2:$C$2629,BN$5)</f>
        <v>0</v>
      </c>
      <c r="BO362" s="13">
        <f>SUMIFS('Retiro Mensual'!$E$2:$E$2629,'Retiro Mensual'!$A$2:$A$2629,BO$4,'Retiro Mensual'!$B$2:$B$2629,$B362,'Retiro Mensual'!$C$2:$C$2629,BO$5)</f>
        <v>0</v>
      </c>
      <c r="BP362" s="13">
        <f>SUMIFS('Retiro Mensual'!$E$2:$E$2629,'Retiro Mensual'!$A$2:$A$2629,BP$4,'Retiro Mensual'!$B$2:$B$2629,$B362,'Retiro Mensual'!$C$2:$C$2629,BP$5)</f>
        <v>0</v>
      </c>
      <c r="BQ362" s="13">
        <f>SUMIFS('Retiro Mensual'!$E$2:$E$2629,'Retiro Mensual'!$A$2:$A$2629,BQ$4,'Retiro Mensual'!$B$2:$B$2629,$B362,'Retiro Mensual'!$C$2:$C$2629,BQ$5)</f>
        <v>0</v>
      </c>
      <c r="BR362" s="13">
        <f>SUMIFS('Retiro Mensual'!$E$2:$E$2629,'Retiro Mensual'!$A$2:$A$2629,BR$4,'Retiro Mensual'!$B$2:$B$2629,$B362,'Retiro Mensual'!$C$2:$C$2629,BR$5)</f>
        <v>0</v>
      </c>
      <c r="BS362" s="13">
        <f>SUMIFS('Retiro Mensual'!$E$2:$E$2629,'Retiro Mensual'!$A$2:$A$2629,BS$4,'Retiro Mensual'!$B$2:$B$2629,$B362,'Retiro Mensual'!$C$2:$C$2629,BS$5)</f>
        <v>0</v>
      </c>
      <c r="BT362" s="13">
        <f>SUMIFS('Retiro Mensual'!$E$2:$E$2629,'Retiro Mensual'!$A$2:$A$2629,BT$4,'Retiro Mensual'!$B$2:$B$2629,$B362,'Retiro Mensual'!$C$2:$C$2629,BT$5)</f>
        <v>0</v>
      </c>
      <c r="BU362" s="13">
        <f>SUMIFS('Retiro Mensual'!$E$2:$E$2629,'Retiro Mensual'!$A$2:$A$2629,BU$4,'Retiro Mensual'!$B$2:$B$2629,$B362,'Retiro Mensual'!$C$2:$C$2629,BU$5)</f>
        <v>0</v>
      </c>
      <c r="BV362" s="13">
        <f>SUMIFS('Retiro Mensual'!$E$2:$E$2629,'Retiro Mensual'!$A$2:$A$2629,BV$4,'Retiro Mensual'!$B$2:$B$2629,$B362,'Retiro Mensual'!$C$2:$C$2629,BV$5)</f>
        <v>0</v>
      </c>
      <c r="BW362" s="14">
        <f>SUMIFS('Retiro Mensual'!$E$2:$E$2629,'Retiro Mensual'!$A$2:$A$2629,BW$4,'Retiro Mensual'!$B$2:$B$2629,$B362,'Retiro Mensual'!$C$2:$C$2629,BW$5)</f>
        <v>0</v>
      </c>
      <c r="BX362" s="13"/>
      <c r="BY362" s="12">
        <f>SUMIFS('Compra Ventas'!$E$2:$E$2700,'Compra Ventas'!$A$2:$A$2700,BY$4,'Compra Ventas'!$B$2:$B$2700,$B362,'Compra Ventas'!$C$2:$C$2700,BY$5)</f>
        <v>0</v>
      </c>
      <c r="BZ362" s="13">
        <f>SUMIFS('Compra Ventas'!$E$2:$E$2700,'Compra Ventas'!$A$2:$A$2700,BZ$4,'Compra Ventas'!$B$2:$B$2700,$B362,'Compra Ventas'!$C$2:$C$2700,BZ$5)</f>
        <v>0</v>
      </c>
      <c r="CA362" s="13">
        <f>SUMIFS('Compra Ventas'!$E$2:$E$2700,'Compra Ventas'!$A$2:$A$2700,CA$4,'Compra Ventas'!$B$2:$B$2700,$B362,'Compra Ventas'!$C$2:$C$2700,CA$5)</f>
        <v>0</v>
      </c>
      <c r="CB362" s="13">
        <f>SUMIFS('Compra Ventas'!$E$2:$E$2700,'Compra Ventas'!$A$2:$A$2700,CB$4,'Compra Ventas'!$B$2:$B$2700,$B362,'Compra Ventas'!$C$2:$C$2700,CB$5)</f>
        <v>0</v>
      </c>
      <c r="CC362" s="13">
        <f>SUMIFS('Compra Ventas'!$E$2:$E$2700,'Compra Ventas'!$A$2:$A$2700,CC$4,'Compra Ventas'!$B$2:$B$2700,$B362,'Compra Ventas'!$C$2:$C$2700,CC$5)</f>
        <v>0</v>
      </c>
      <c r="CD362" s="13">
        <f>SUMIFS('Compra Ventas'!$E$2:$E$2700,'Compra Ventas'!$A$2:$A$2700,CD$4,'Compra Ventas'!$B$2:$B$2700,$B362,'Compra Ventas'!$C$2:$C$2700,CD$5)</f>
        <v>0</v>
      </c>
      <c r="CE362" s="13">
        <f>SUMIFS('Compra Ventas'!$E$2:$E$2700,'Compra Ventas'!$A$2:$A$2700,CE$4,'Compra Ventas'!$B$2:$B$2700,$B362,'Compra Ventas'!$C$2:$C$2700,CE$5)</f>
        <v>0</v>
      </c>
      <c r="CF362" s="13">
        <f>SUMIFS('Compra Ventas'!$E$2:$E$2700,'Compra Ventas'!$A$2:$A$2700,CF$4,'Compra Ventas'!$B$2:$B$2700,$B362,'Compra Ventas'!$C$2:$C$2700,CF$5)</f>
        <v>0</v>
      </c>
      <c r="CG362" s="13">
        <f>SUMIFS('Compra Ventas'!$E$2:$E$2700,'Compra Ventas'!$A$2:$A$2700,CG$4,'Compra Ventas'!$B$2:$B$2700,$B362,'Compra Ventas'!$C$2:$C$2700,CG$5)</f>
        <v>0</v>
      </c>
      <c r="CH362" s="13">
        <f>SUMIFS('Compra Ventas'!$E$2:$E$2700,'Compra Ventas'!$A$2:$A$2700,CH$4,'Compra Ventas'!$B$2:$B$2700,$B362,'Compra Ventas'!$C$2:$C$2700,CH$5)</f>
        <v>0</v>
      </c>
      <c r="CI362" s="13">
        <f>SUMIFS('Compra Ventas'!$E$2:$E$2700,'Compra Ventas'!$A$2:$A$2700,CI$4,'Compra Ventas'!$B$2:$B$2700,$B362,'Compra Ventas'!$C$2:$C$2700,CI$5)</f>
        <v>0</v>
      </c>
      <c r="CJ362" s="14">
        <f>SUMIFS('Compra Ventas'!$E$2:$E$2700,'Compra Ventas'!$A$2:$A$2700,CJ$4,'Compra Ventas'!$B$2:$B$2700,$B362,'Compra Ventas'!$C$2:$C$2700,CJ$5)</f>
        <v>0</v>
      </c>
      <c r="CK362" s="12">
        <f>SUMIFS('Compra Ventas'!$E$2:$E$2700,'Compra Ventas'!$A$2:$A$2700,CK$4,'Compra Ventas'!$B$2:$B$2700,$B362,'Compra Ventas'!$C$2:$C$2700,CK$5)</f>
        <v>0</v>
      </c>
      <c r="CL362" s="13">
        <f>SUMIFS('Compra Ventas'!$E$2:$E$2700,'Compra Ventas'!$A$2:$A$2700,CL$4,'Compra Ventas'!$B$2:$B$2700,$B362,'Compra Ventas'!$C$2:$C$2700,CL$5)</f>
        <v>0</v>
      </c>
      <c r="CM362" s="13">
        <f>SUMIFS('Compra Ventas'!$E$2:$E$2700,'Compra Ventas'!$A$2:$A$2700,CM$4,'Compra Ventas'!$B$2:$B$2700,$B362,'Compra Ventas'!$C$2:$C$2700,CM$5)</f>
        <v>0</v>
      </c>
      <c r="CN362" s="13">
        <f>SUMIFS('Compra Ventas'!$E$2:$E$2700,'Compra Ventas'!$A$2:$A$2700,CN$4,'Compra Ventas'!$B$2:$B$2700,$B362,'Compra Ventas'!$C$2:$C$2700,CN$5)</f>
        <v>0</v>
      </c>
      <c r="CO362" s="13">
        <f>SUMIFS('Compra Ventas'!$E$2:$E$2700,'Compra Ventas'!$A$2:$A$2700,CO$4,'Compra Ventas'!$B$2:$B$2700,$B362,'Compra Ventas'!$C$2:$C$2700,CO$5)</f>
        <v>0</v>
      </c>
      <c r="CP362" s="13">
        <f>SUMIFS('Compra Ventas'!$E$2:$E$2700,'Compra Ventas'!$A$2:$A$2700,CP$4,'Compra Ventas'!$B$2:$B$2700,$B362,'Compra Ventas'!$C$2:$C$2700,CP$5)</f>
        <v>0</v>
      </c>
      <c r="CQ362" s="13">
        <f>SUMIFS('Compra Ventas'!$E$2:$E$2700,'Compra Ventas'!$A$2:$A$2700,CQ$4,'Compra Ventas'!$B$2:$B$2700,$B362,'Compra Ventas'!$C$2:$C$2700,CQ$5)</f>
        <v>0</v>
      </c>
      <c r="CR362" s="13">
        <f>SUMIFS('Compra Ventas'!$E$2:$E$2700,'Compra Ventas'!$A$2:$A$2700,CR$4,'Compra Ventas'!$B$2:$B$2700,$B362,'Compra Ventas'!$C$2:$C$2700,CR$5)</f>
        <v>0</v>
      </c>
      <c r="CS362" s="13">
        <f>SUMIFS('Compra Ventas'!$E$2:$E$2700,'Compra Ventas'!$A$2:$A$2700,CS$4,'Compra Ventas'!$B$2:$B$2700,$B362,'Compra Ventas'!$C$2:$C$2700,CS$5)</f>
        <v>0</v>
      </c>
      <c r="CT362" s="13">
        <f>SUMIFS('Compra Ventas'!$E$2:$E$2700,'Compra Ventas'!$A$2:$A$2700,CT$4,'Compra Ventas'!$B$2:$B$2700,$B362,'Compra Ventas'!$C$2:$C$2700,CT$5)</f>
        <v>0</v>
      </c>
      <c r="CU362" s="13">
        <f>SUMIFS('Compra Ventas'!$E$2:$E$2700,'Compra Ventas'!$A$2:$A$2700,CU$4,'Compra Ventas'!$B$2:$B$2700,$B362,'Compra Ventas'!$C$2:$C$2700,CU$5)</f>
        <v>0</v>
      </c>
      <c r="CV362" s="14">
        <f>SUMIFS('Compra Ventas'!$E$2:$E$2700,'Compra Ventas'!$A$2:$A$2700,CV$4,'Compra Ventas'!$B$2:$B$2700,$B362,'Compra Ventas'!$C$2:$C$2700,CV$5)</f>
        <v>0</v>
      </c>
      <c r="CW362" s="12">
        <f>SUMIFS('Compra Ventas'!$E$2:$E$2700,'Compra Ventas'!$A$2:$A$2700,CW$4,'Compra Ventas'!$B$2:$B$2700,$B362,'Compra Ventas'!$C$2:$C$2700,CW$5)</f>
        <v>0</v>
      </c>
      <c r="CX362" s="13">
        <f>SUMIFS('Compra Ventas'!$E$2:$E$2700,'Compra Ventas'!$A$2:$A$2700,CX$4,'Compra Ventas'!$B$2:$B$2700,$B362,'Compra Ventas'!$C$2:$C$2700,CX$5)</f>
        <v>0</v>
      </c>
      <c r="CY362" s="13">
        <f>SUMIFS('Compra Ventas'!$E$2:$E$2700,'Compra Ventas'!$A$2:$A$2700,CY$4,'Compra Ventas'!$B$2:$B$2700,$B362,'Compra Ventas'!$C$2:$C$2700,CY$5)</f>
        <v>0</v>
      </c>
      <c r="CZ362" s="13">
        <f>SUMIFS('Compra Ventas'!$E$2:$E$2700,'Compra Ventas'!$A$2:$A$2700,CZ$4,'Compra Ventas'!$B$2:$B$2700,$B362,'Compra Ventas'!$C$2:$C$2700,CZ$5)</f>
        <v>0</v>
      </c>
      <c r="DA362" s="13">
        <f>SUMIFS('Compra Ventas'!$E$2:$E$2700,'Compra Ventas'!$A$2:$A$2700,DA$4,'Compra Ventas'!$B$2:$B$2700,$B362,'Compra Ventas'!$C$2:$C$2700,DA$5)</f>
        <v>0</v>
      </c>
      <c r="DB362" s="13">
        <f>SUMIFS('Compra Ventas'!$E$2:$E$2700,'Compra Ventas'!$A$2:$A$2700,DB$4,'Compra Ventas'!$B$2:$B$2700,$B362,'Compra Ventas'!$C$2:$C$2700,DB$5)</f>
        <v>0</v>
      </c>
      <c r="DC362" s="13">
        <f>SUMIFS('Compra Ventas'!$E$2:$E$2700,'Compra Ventas'!$A$2:$A$2700,DC$4,'Compra Ventas'!$B$2:$B$2700,$B362,'Compra Ventas'!$C$2:$C$2700,DC$5)</f>
        <v>0</v>
      </c>
      <c r="DD362" s="13">
        <f>SUMIFS('Compra Ventas'!$E$2:$E$2700,'Compra Ventas'!$A$2:$A$2700,DD$4,'Compra Ventas'!$B$2:$B$2700,$B362,'Compra Ventas'!$C$2:$C$2700,DD$5)</f>
        <v>0</v>
      </c>
      <c r="DE362" s="13">
        <f>SUMIFS('Compra Ventas'!$E$2:$E$2700,'Compra Ventas'!$A$2:$A$2700,DE$4,'Compra Ventas'!$B$2:$B$2700,$B362,'Compra Ventas'!$C$2:$C$2700,DE$5)</f>
        <v>0</v>
      </c>
      <c r="DF362" s="13">
        <f>SUMIFS('Compra Ventas'!$E$2:$E$2700,'Compra Ventas'!$A$2:$A$2700,DF$4,'Compra Ventas'!$B$2:$B$2700,$B362,'Compra Ventas'!$C$2:$C$2700,DF$5)</f>
        <v>0</v>
      </c>
      <c r="DG362" s="13">
        <f>SUMIFS('Compra Ventas'!$E$2:$E$2700,'Compra Ventas'!$A$2:$A$2700,DG$4,'Compra Ventas'!$B$2:$B$2700,$B362,'Compra Ventas'!$C$2:$C$2700,DG$5)</f>
        <v>0</v>
      </c>
      <c r="DH362" s="14">
        <f>SUMIFS('Compra Ventas'!$E$2:$E$2700,'Compra Ventas'!$A$2:$A$2700,DH$4,'Compra Ventas'!$B$2:$B$2700,$B362,'Compra Ventas'!$C$2:$C$2700,DH$5)</f>
        <v>0</v>
      </c>
      <c r="DI362" s="84"/>
      <c r="DJ362" s="98">
        <f>SUMIFS('Ajuste Ciclado'!D$5:D$47,'Ajuste Ciclado'!$C$5:$C$47,Balance!DJ$4,'Ajuste Ciclado'!$B$5:$B$47,Balance!$B362)</f>
        <v>0</v>
      </c>
      <c r="DK362" s="99">
        <f>SUMIFS('Ajuste Ciclado'!E$5:E$47,'Ajuste Ciclado'!$C$5:$C$47,Balance!DK$4,'Ajuste Ciclado'!$B$5:$B$47,Balance!$B362)</f>
        <v>0</v>
      </c>
      <c r="DL362" s="99">
        <f>SUMIFS('Ajuste Ciclado'!F$5:F$47,'Ajuste Ciclado'!$C$5:$C$47,Balance!DL$4,'Ajuste Ciclado'!$B$5:$B$47,Balance!$B362)</f>
        <v>0</v>
      </c>
      <c r="DM362" s="99">
        <f>SUMIFS('Ajuste Ciclado'!G$5:G$47,'Ajuste Ciclado'!$C$5:$C$47,Balance!DM$4,'Ajuste Ciclado'!$B$5:$B$47,Balance!$B362)</f>
        <v>0</v>
      </c>
      <c r="DN362" s="99">
        <f>SUMIFS('Ajuste Ciclado'!H$5:H$47,'Ajuste Ciclado'!$C$5:$C$47,Balance!DN$4,'Ajuste Ciclado'!$B$5:$B$47,Balance!$B362)</f>
        <v>0</v>
      </c>
      <c r="DO362" s="99">
        <f>SUMIFS('Ajuste Ciclado'!I$5:I$47,'Ajuste Ciclado'!$C$5:$C$47,Balance!DO$4,'Ajuste Ciclado'!$B$5:$B$47,Balance!$B362)</f>
        <v>0</v>
      </c>
      <c r="DP362" s="99">
        <f>SUMIFS('Ajuste Ciclado'!J$5:J$47,'Ajuste Ciclado'!$C$5:$C$47,Balance!DP$4,'Ajuste Ciclado'!$B$5:$B$47,Balance!$B362)</f>
        <v>0</v>
      </c>
      <c r="DQ362" s="99">
        <f>SUMIFS('Ajuste Ciclado'!K$5:K$47,'Ajuste Ciclado'!$C$5:$C$47,Balance!DQ$4,'Ajuste Ciclado'!$B$5:$B$47,Balance!$B362)</f>
        <v>0</v>
      </c>
      <c r="DR362" s="99">
        <f>SUMIFS('Ajuste Ciclado'!L$5:L$47,'Ajuste Ciclado'!$C$5:$C$47,Balance!DR$4,'Ajuste Ciclado'!$B$5:$B$47,Balance!$B362)</f>
        <v>0</v>
      </c>
      <c r="DS362" s="99">
        <f>SUMIFS('Ajuste Ciclado'!M$5:M$47,'Ajuste Ciclado'!$C$5:$C$47,Balance!DS$4,'Ajuste Ciclado'!$B$5:$B$47,Balance!$B362)</f>
        <v>0</v>
      </c>
      <c r="DT362" s="99">
        <f>SUMIFS('Ajuste Ciclado'!N$5:N$47,'Ajuste Ciclado'!$C$5:$C$47,Balance!DT$4,'Ajuste Ciclado'!$B$5:$B$47,Balance!$B362)</f>
        <v>0</v>
      </c>
      <c r="DU362" s="100">
        <f>SUMIFS('Ajuste Ciclado'!O$5:O$47,'Ajuste Ciclado'!$C$5:$C$47,Balance!DU$4,'Ajuste Ciclado'!$B$5:$B$47,Balance!$B362)</f>
        <v>0</v>
      </c>
      <c r="DV362" s="98">
        <f>SUMIFS('Ajuste Ciclado'!D$5:D$47,'Ajuste Ciclado'!$C$5:$C$47,Balance!DV$4,'Ajuste Ciclado'!$B$5:$B$47,Balance!$B362)</f>
        <v>0</v>
      </c>
      <c r="DW362" s="99">
        <f>SUMIFS('Ajuste Ciclado'!E$5:E$47,'Ajuste Ciclado'!$C$5:$C$47,Balance!DW$4,'Ajuste Ciclado'!$B$5:$B$47,Balance!$B362)</f>
        <v>0</v>
      </c>
      <c r="DX362" s="99">
        <f>SUMIFS('Ajuste Ciclado'!F$5:F$47,'Ajuste Ciclado'!$C$5:$C$47,Balance!DX$4,'Ajuste Ciclado'!$B$5:$B$47,Balance!$B362)</f>
        <v>0</v>
      </c>
      <c r="DY362" s="99">
        <f>SUMIFS('Ajuste Ciclado'!G$5:G$47,'Ajuste Ciclado'!$C$5:$C$47,Balance!DY$4,'Ajuste Ciclado'!$B$5:$B$47,Balance!$B362)</f>
        <v>0</v>
      </c>
      <c r="DZ362" s="99">
        <f>SUMIFS('Ajuste Ciclado'!H$5:H$47,'Ajuste Ciclado'!$C$5:$C$47,Balance!DZ$4,'Ajuste Ciclado'!$B$5:$B$47,Balance!$B362)</f>
        <v>0</v>
      </c>
      <c r="EA362" s="99">
        <f>SUMIFS('Ajuste Ciclado'!I$5:I$47,'Ajuste Ciclado'!$C$5:$C$47,Balance!EA$4,'Ajuste Ciclado'!$B$5:$B$47,Balance!$B362)</f>
        <v>0</v>
      </c>
      <c r="EB362" s="99">
        <f>SUMIFS('Ajuste Ciclado'!J$5:J$47,'Ajuste Ciclado'!$C$5:$C$47,Balance!EB$4,'Ajuste Ciclado'!$B$5:$B$47,Balance!$B362)</f>
        <v>0</v>
      </c>
      <c r="EC362" s="99">
        <f>SUMIFS('Ajuste Ciclado'!K$5:K$47,'Ajuste Ciclado'!$C$5:$C$47,Balance!EC$4,'Ajuste Ciclado'!$B$5:$B$47,Balance!$B362)</f>
        <v>0</v>
      </c>
      <c r="ED362" s="99">
        <f>SUMIFS('Ajuste Ciclado'!L$5:L$47,'Ajuste Ciclado'!$C$5:$C$47,Balance!ED$4,'Ajuste Ciclado'!$B$5:$B$47,Balance!$B362)</f>
        <v>0</v>
      </c>
      <c r="EE362" s="99">
        <f>SUMIFS('Ajuste Ciclado'!M$5:M$47,'Ajuste Ciclado'!$C$5:$C$47,Balance!EE$4,'Ajuste Ciclado'!$B$5:$B$47,Balance!$B362)</f>
        <v>0</v>
      </c>
      <c r="EF362" s="99">
        <f>SUMIFS('Ajuste Ciclado'!N$5:N$47,'Ajuste Ciclado'!$C$5:$C$47,Balance!EF$4,'Ajuste Ciclado'!$B$5:$B$47,Balance!$B362)</f>
        <v>0</v>
      </c>
      <c r="EG362" s="100">
        <f>SUMIFS('Ajuste Ciclado'!O$5:O$47,'Ajuste Ciclado'!$C$5:$C$47,Balance!EG$4,'Ajuste Ciclado'!$B$5:$B$47,Balance!$B362)</f>
        <v>0</v>
      </c>
      <c r="EH362" s="98">
        <f>SUMIFS('Ajuste Ciclado'!D$5:D$47,'Ajuste Ciclado'!$C$5:$C$47,Balance!EH$4,'Ajuste Ciclado'!$B$5:$B$47,Balance!$B362)</f>
        <v>0</v>
      </c>
      <c r="EI362" s="99">
        <f>SUMIFS('Ajuste Ciclado'!E$5:E$47,'Ajuste Ciclado'!$C$5:$C$47,Balance!EI$4,'Ajuste Ciclado'!$B$5:$B$47,Balance!$B362)</f>
        <v>0</v>
      </c>
      <c r="EJ362" s="99">
        <f>SUMIFS('Ajuste Ciclado'!F$5:F$47,'Ajuste Ciclado'!$C$5:$C$47,Balance!EJ$4,'Ajuste Ciclado'!$B$5:$B$47,Balance!$B362)</f>
        <v>0</v>
      </c>
      <c r="EK362" s="99">
        <f>SUMIFS('Ajuste Ciclado'!G$5:G$47,'Ajuste Ciclado'!$C$5:$C$47,Balance!EK$4,'Ajuste Ciclado'!$B$5:$B$47,Balance!$B362)</f>
        <v>0</v>
      </c>
      <c r="EL362" s="99">
        <f>SUMIFS('Ajuste Ciclado'!H$5:H$47,'Ajuste Ciclado'!$C$5:$C$47,Balance!EL$4,'Ajuste Ciclado'!$B$5:$B$47,Balance!$B362)</f>
        <v>0</v>
      </c>
      <c r="EM362" s="99">
        <f>SUMIFS('Ajuste Ciclado'!I$5:I$47,'Ajuste Ciclado'!$C$5:$C$47,Balance!EM$4,'Ajuste Ciclado'!$B$5:$B$47,Balance!$B362)</f>
        <v>0</v>
      </c>
      <c r="EN362" s="99">
        <f>SUMIFS('Ajuste Ciclado'!J$5:J$47,'Ajuste Ciclado'!$C$5:$C$47,Balance!EN$4,'Ajuste Ciclado'!$B$5:$B$47,Balance!$B362)</f>
        <v>0</v>
      </c>
      <c r="EO362" s="99">
        <f>SUMIFS('Ajuste Ciclado'!K$5:K$47,'Ajuste Ciclado'!$C$5:$C$47,Balance!EO$4,'Ajuste Ciclado'!$B$5:$B$47,Balance!$B362)</f>
        <v>0</v>
      </c>
      <c r="EP362" s="99">
        <f>SUMIFS('Ajuste Ciclado'!L$5:L$47,'Ajuste Ciclado'!$C$5:$C$47,Balance!EP$4,'Ajuste Ciclado'!$B$5:$B$47,Balance!$B362)</f>
        <v>0</v>
      </c>
      <c r="EQ362" s="99">
        <f>SUMIFS('Ajuste Ciclado'!M$5:M$47,'Ajuste Ciclado'!$C$5:$C$47,Balance!EQ$4,'Ajuste Ciclado'!$B$5:$B$47,Balance!$B362)</f>
        <v>0</v>
      </c>
      <c r="ER362" s="99">
        <f>SUMIFS('Ajuste Ciclado'!N$5:N$47,'Ajuste Ciclado'!$C$5:$C$47,Balance!ER$4,'Ajuste Ciclado'!$B$5:$B$47,Balance!$B362)</f>
        <v>0</v>
      </c>
      <c r="ES362" s="100">
        <f>SUMIFS('Ajuste Ciclado'!O$5:O$47,'Ajuste Ciclado'!$C$5:$C$47,Balance!ES$4,'Ajuste Ciclado'!$B$5:$B$47,Balance!$B362)</f>
        <v>0</v>
      </c>
      <c r="ET362" s="84"/>
      <c r="EU362" s="12">
        <f t="shared" si="428"/>
        <v>59748.568692652727</v>
      </c>
      <c r="EV362" s="13">
        <f t="shared" si="393"/>
        <v>40778.162585986887</v>
      </c>
      <c r="EW362" s="13">
        <f t="shared" si="394"/>
        <v>39844.363232354022</v>
      </c>
      <c r="EX362" s="13">
        <f t="shared" si="395"/>
        <v>23478.53348194962</v>
      </c>
      <c r="EY362" s="13">
        <f t="shared" si="396"/>
        <v>16964.681861338711</v>
      </c>
      <c r="EZ362" s="13">
        <f t="shared" si="397"/>
        <v>10727.900762660211</v>
      </c>
      <c r="FA362" s="13">
        <f t="shared" si="398"/>
        <v>11835.29270370702</v>
      </c>
      <c r="FB362" s="13">
        <f t="shared" si="399"/>
        <v>19262.740630376651</v>
      </c>
      <c r="FC362" s="13">
        <f t="shared" si="400"/>
        <v>22144.50513072648</v>
      </c>
      <c r="FD362" s="13">
        <f t="shared" si="401"/>
        <v>7160.7821692429407</v>
      </c>
      <c r="FE362" s="13">
        <f t="shared" si="402"/>
        <v>2439.707549396278</v>
      </c>
      <c r="FF362" s="14">
        <f t="shared" si="403"/>
        <v>3931.9115059163701</v>
      </c>
      <c r="FG362" s="12">
        <f t="shared" si="404"/>
        <v>59884.292521279902</v>
      </c>
      <c r="FH362" s="13">
        <f t="shared" si="405"/>
        <v>41153.935775335944</v>
      </c>
      <c r="FI362" s="13">
        <f t="shared" si="406"/>
        <v>40220.019973030481</v>
      </c>
      <c r="FJ362" s="13">
        <f t="shared" si="407"/>
        <v>24944.88321465801</v>
      </c>
      <c r="FK362" s="13">
        <f t="shared" si="408"/>
        <v>16578.228177756278</v>
      </c>
      <c r="FL362" s="13">
        <f t="shared" si="409"/>
        <v>10995.296770880939</v>
      </c>
      <c r="FM362" s="13">
        <f t="shared" si="410"/>
        <v>12855.6107995866</v>
      </c>
      <c r="FN362" s="13">
        <f t="shared" si="411"/>
        <v>19494.318972600919</v>
      </c>
      <c r="FO362" s="13">
        <f t="shared" si="412"/>
        <v>22776.654821845459</v>
      </c>
      <c r="FP362" s="13">
        <f t="shared" si="413"/>
        <v>11281.1976727326</v>
      </c>
      <c r="FQ362" s="13">
        <f t="shared" si="414"/>
        <v>13992.91679553577</v>
      </c>
      <c r="FR362" s="14">
        <f t="shared" si="415"/>
        <v>18150.409270197972</v>
      </c>
      <c r="FS362" s="12">
        <f t="shared" si="416"/>
        <v>59906.780844031608</v>
      </c>
      <c r="FT362" s="13">
        <f t="shared" si="417"/>
        <v>41202.019964142601</v>
      </c>
      <c r="FU362" s="13">
        <f t="shared" si="418"/>
        <v>40115.251931262341</v>
      </c>
      <c r="FV362" s="13">
        <f t="shared" si="419"/>
        <v>24731.813168467481</v>
      </c>
      <c r="FW362" s="13">
        <f t="shared" si="420"/>
        <v>17343.187769099619</v>
      </c>
      <c r="FX362" s="13">
        <f t="shared" si="421"/>
        <v>11996.19268984074</v>
      </c>
      <c r="FY362" s="13">
        <f t="shared" si="422"/>
        <v>14237.689747130469</v>
      </c>
      <c r="FZ362" s="13">
        <f t="shared" si="423"/>
        <v>21681.32521767493</v>
      </c>
      <c r="GA362" s="13">
        <f t="shared" si="424"/>
        <v>25035.168472494919</v>
      </c>
      <c r="GB362" s="13">
        <f t="shared" si="425"/>
        <v>25228.24065169015</v>
      </c>
      <c r="GC362" s="13">
        <f t="shared" si="426"/>
        <v>29191.794986275629</v>
      </c>
      <c r="GD362" s="14">
        <f t="shared" si="427"/>
        <v>29844.774293954</v>
      </c>
      <c r="GE362" s="84"/>
      <c r="GF362" s="12">
        <f t="shared" si="439"/>
        <v>258317.15030630791</v>
      </c>
      <c r="GG362" s="13">
        <f t="shared" si="439"/>
        <v>292327.76476544089</v>
      </c>
      <c r="GH362" s="14">
        <f t="shared" si="439"/>
        <v>340514.23973606451</v>
      </c>
      <c r="GI362" s="6">
        <f t="shared" si="430"/>
        <v>1</v>
      </c>
      <c r="GJ362" s="12">
        <f t="shared" si="431"/>
        <v>0</v>
      </c>
      <c r="GK362" s="13">
        <f t="shared" si="432"/>
        <v>0</v>
      </c>
      <c r="GL362" s="14">
        <f t="shared" si="433"/>
        <v>0</v>
      </c>
      <c r="GM362" s="84"/>
      <c r="GN362" s="66">
        <f t="shared" si="434"/>
        <v>0</v>
      </c>
      <c r="GO362" s="84"/>
      <c r="GP362" s="63" t="str" cm="1">
        <f t="array" ref="GP362">INDEX($GF$4:$GH$4,1,GI362)</f>
        <v>Sample 1</v>
      </c>
      <c r="GQ362" s="12">
        <f t="shared" si="436"/>
        <v>2439.707549396278</v>
      </c>
      <c r="GR362" s="13">
        <f t="shared" si="436"/>
        <v>3931.9115059163701</v>
      </c>
      <c r="GS362" s="14">
        <f t="shared" si="436"/>
        <v>7160.7821692429407</v>
      </c>
      <c r="GT362" s="12">
        <f t="shared" si="437"/>
        <v>10995.296770880939</v>
      </c>
      <c r="GU362" s="13">
        <f t="shared" si="437"/>
        <v>11281.1976727326</v>
      </c>
      <c r="GV362" s="14">
        <f t="shared" si="437"/>
        <v>12855.6107995866</v>
      </c>
      <c r="GW362" s="12">
        <f t="shared" si="438"/>
        <v>11996.19268984074</v>
      </c>
      <c r="GX362" s="13">
        <f t="shared" si="438"/>
        <v>14237.689747130469</v>
      </c>
      <c r="GY362" s="14">
        <f t="shared" si="438"/>
        <v>17343.187769099619</v>
      </c>
      <c r="GZ362" s="84" t="str">
        <f t="shared" si="390"/>
        <v>Sample 1</v>
      </c>
      <c r="HA362" s="12">
        <f t="shared" si="440"/>
        <v>0</v>
      </c>
      <c r="HB362" s="13">
        <f t="shared" si="440"/>
        <v>0</v>
      </c>
      <c r="HC362" s="14">
        <f t="shared" si="440"/>
        <v>0</v>
      </c>
      <c r="HD362" s="6">
        <f t="shared" si="391"/>
        <v>0</v>
      </c>
      <c r="HE362" s="84" t="str">
        <f t="shared" si="392"/>
        <v>Ok</v>
      </c>
    </row>
    <row r="363" spans="2:213" hidden="1" x14ac:dyDescent="0.3">
      <c r="B363" s="84" t="s">
        <v>142</v>
      </c>
      <c r="C363" s="12">
        <f>SUMIFS(Inyecciones!$E$2:$E$14185,Inyecciones!$A$2:$A$14185,Balance!C$4,Inyecciones!$B$2:$B$14185,Balance!$B363,Inyecciones!$C$2:$C$14185,Balance!C$5)</f>
        <v>52753.964590450392</v>
      </c>
      <c r="D363" s="13">
        <f>SUMIFS(Inyecciones!$E$2:$E$14185,Inyecciones!$A$2:$A$14185,Balance!D$4,Inyecciones!$B$2:$B$14185,Balance!$B363,Inyecciones!$C$2:$C$14185,Balance!D$5)</f>
        <v>40876.459109689233</v>
      </c>
      <c r="E363" s="13">
        <f>SUMIFS(Inyecciones!$E$2:$E$14185,Inyecciones!$A$2:$A$14185,Balance!E$4,Inyecciones!$B$2:$B$14185,Balance!$B363,Inyecciones!$C$2:$C$14185,Balance!E$5)</f>
        <v>39022.772831911512</v>
      </c>
      <c r="F363" s="13">
        <f>SUMIFS(Inyecciones!$E$2:$E$14185,Inyecciones!$A$2:$A$14185,Balance!F$4,Inyecciones!$B$2:$B$14185,Balance!$B363,Inyecciones!$C$2:$C$14185,Balance!F$5)</f>
        <v>25799.263829237629</v>
      </c>
      <c r="G363" s="13">
        <f>SUMIFS(Inyecciones!$E$2:$E$14185,Inyecciones!$A$2:$A$14185,Balance!G$4,Inyecciones!$B$2:$B$14185,Balance!$B363,Inyecciones!$C$2:$C$14185,Balance!G$5)</f>
        <v>17448.014067186101</v>
      </c>
      <c r="H363" s="13">
        <f>SUMIFS(Inyecciones!$E$2:$E$14185,Inyecciones!$A$2:$A$14185,Balance!H$4,Inyecciones!$B$2:$B$14185,Balance!$B363,Inyecciones!$C$2:$C$14185,Balance!H$5)</f>
        <v>11183.226825036079</v>
      </c>
      <c r="I363" s="13">
        <f>SUMIFS(Inyecciones!$E$2:$E$14185,Inyecciones!$A$2:$A$14185,Balance!I$4,Inyecciones!$B$2:$B$14185,Balance!$B363,Inyecciones!$C$2:$C$14185,Balance!I$5)</f>
        <v>10518.477753427591</v>
      </c>
      <c r="J363" s="13">
        <f>SUMIFS(Inyecciones!$E$2:$E$14185,Inyecciones!$A$2:$A$14185,Balance!J$4,Inyecciones!$B$2:$B$14185,Balance!$B363,Inyecciones!$C$2:$C$14185,Balance!J$5)</f>
        <v>23593.579561341379</v>
      </c>
      <c r="K363" s="13">
        <f>SUMIFS(Inyecciones!$E$2:$E$14185,Inyecciones!$A$2:$A$14185,Balance!K$4,Inyecciones!$B$2:$B$14185,Balance!$B363,Inyecciones!$C$2:$C$14185,Balance!K$5)</f>
        <v>24730.475900561039</v>
      </c>
      <c r="L363" s="13">
        <f>SUMIFS(Inyecciones!$E$2:$E$14185,Inyecciones!$A$2:$A$14185,Balance!L$4,Inyecciones!$B$2:$B$14185,Balance!$B363,Inyecciones!$C$2:$C$14185,Balance!L$5)</f>
        <v>5391.3512396311398</v>
      </c>
      <c r="M363" s="13">
        <f>SUMIFS(Inyecciones!$E$2:$E$14185,Inyecciones!$A$2:$A$14185,Balance!M$4,Inyecciones!$B$2:$B$14185,Balance!$B363,Inyecciones!$C$2:$C$14185,Balance!M$5)</f>
        <v>2322.2335941371771</v>
      </c>
      <c r="N363" s="14">
        <f>SUMIFS(Inyecciones!$E$2:$E$14185,Inyecciones!$A$2:$A$14185,Balance!N$4,Inyecciones!$B$2:$B$14185,Balance!$B363,Inyecciones!$C$2:$C$14185,Balance!N$5)</f>
        <v>5843.871770771023</v>
      </c>
      <c r="O363" s="12">
        <f>SUMIFS(Inyecciones!$E$2:$E$14185,Inyecciones!$A$2:$A$14185,Balance!O$4,Inyecciones!$B$2:$B$14185,Balance!$B363,Inyecciones!$C$2:$C$14185,Balance!O$5)</f>
        <v>52861.004450456952</v>
      </c>
      <c r="P363" s="13">
        <f>SUMIFS(Inyecciones!$E$2:$E$14185,Inyecciones!$A$2:$A$14185,Balance!P$4,Inyecciones!$B$2:$B$14185,Balance!$B363,Inyecciones!$C$2:$C$14185,Balance!P$5)</f>
        <v>41153.221602201389</v>
      </c>
      <c r="Q363" s="13">
        <f>SUMIFS(Inyecciones!$E$2:$E$14185,Inyecciones!$A$2:$A$14185,Balance!Q$4,Inyecciones!$B$2:$B$14185,Balance!$B363,Inyecciones!$C$2:$C$14185,Balance!Q$5)</f>
        <v>39404.438793907371</v>
      </c>
      <c r="R363" s="13">
        <f>SUMIFS(Inyecciones!$E$2:$E$14185,Inyecciones!$A$2:$A$14185,Balance!R$4,Inyecciones!$B$2:$B$14185,Balance!$B363,Inyecciones!$C$2:$C$14185,Balance!R$5)</f>
        <v>27339.69391211441</v>
      </c>
      <c r="S363" s="13">
        <f>SUMIFS(Inyecciones!$E$2:$E$14185,Inyecciones!$A$2:$A$14185,Balance!S$4,Inyecciones!$B$2:$B$14185,Balance!$B363,Inyecciones!$C$2:$C$14185,Balance!S$5)</f>
        <v>16918.880747533749</v>
      </c>
      <c r="T363" s="13">
        <f>SUMIFS(Inyecciones!$E$2:$E$14185,Inyecciones!$A$2:$A$14185,Balance!T$4,Inyecciones!$B$2:$B$14185,Balance!$B363,Inyecciones!$C$2:$C$14185,Balance!T$5)</f>
        <v>11304.14528933849</v>
      </c>
      <c r="U363" s="13">
        <f>SUMIFS(Inyecciones!$E$2:$E$14185,Inyecciones!$A$2:$A$14185,Balance!U$4,Inyecciones!$B$2:$B$14185,Balance!$B363,Inyecciones!$C$2:$C$14185,Balance!U$5)</f>
        <v>11131.93822580069</v>
      </c>
      <c r="V363" s="13">
        <f>SUMIFS(Inyecciones!$E$2:$E$14185,Inyecciones!$A$2:$A$14185,Balance!V$4,Inyecciones!$B$2:$B$14185,Balance!$B363,Inyecciones!$C$2:$C$14185,Balance!V$5)</f>
        <v>23726.923952474619</v>
      </c>
      <c r="W363" s="13">
        <f>SUMIFS(Inyecciones!$E$2:$E$14185,Inyecciones!$A$2:$A$14185,Balance!W$4,Inyecciones!$B$2:$B$14185,Balance!$B363,Inyecciones!$C$2:$C$14185,Balance!W$5)</f>
        <v>25200.23486243857</v>
      </c>
      <c r="X363" s="13">
        <f>SUMIFS(Inyecciones!$E$2:$E$14185,Inyecciones!$A$2:$A$14185,Balance!X$4,Inyecciones!$B$2:$B$14185,Balance!$B363,Inyecciones!$C$2:$C$14185,Balance!X$5)</f>
        <v>8001.3137453568606</v>
      </c>
      <c r="Y363" s="13">
        <f>SUMIFS(Inyecciones!$E$2:$E$14185,Inyecciones!$A$2:$A$14185,Balance!Y$4,Inyecciones!$B$2:$B$14185,Balance!$B363,Inyecciones!$C$2:$C$14185,Balance!Y$5)</f>
        <v>8464.6521734737671</v>
      </c>
      <c r="Z363" s="14">
        <f>SUMIFS(Inyecciones!$E$2:$E$14185,Inyecciones!$A$2:$A$14185,Balance!Z$4,Inyecciones!$B$2:$B$14185,Balance!$B363,Inyecciones!$C$2:$C$14185,Balance!Z$5)</f>
        <v>17884.979620053589</v>
      </c>
      <c r="AA363" s="12">
        <f>SUMIFS(Inyecciones!$E$2:$E$14185,Inyecciones!$A$2:$A$14185,Balance!AA$4,Inyecciones!$B$2:$B$14185,Balance!$B363,Inyecciones!$C$2:$C$14185,Balance!AA$5)</f>
        <v>52878.82308862744</v>
      </c>
      <c r="AB363" s="13">
        <f>SUMIFS(Inyecciones!$E$2:$E$14185,Inyecciones!$A$2:$A$14185,Balance!AB$4,Inyecciones!$B$2:$B$14185,Balance!$B363,Inyecciones!$C$2:$C$14185,Balance!AB$5)</f>
        <v>41171.203794153887</v>
      </c>
      <c r="AC363" s="13">
        <f>SUMIFS(Inyecciones!$E$2:$E$14185,Inyecciones!$A$2:$A$14185,Balance!AC$4,Inyecciones!$B$2:$B$14185,Balance!$B363,Inyecciones!$C$2:$C$14185,Balance!AC$5)</f>
        <v>39258.008290439851</v>
      </c>
      <c r="AD363" s="13">
        <f>SUMIFS(Inyecciones!$E$2:$E$14185,Inyecciones!$A$2:$A$14185,Balance!AD$4,Inyecciones!$B$2:$B$14185,Balance!$B363,Inyecciones!$C$2:$C$14185,Balance!AD$5)</f>
        <v>27138.502860922181</v>
      </c>
      <c r="AE363" s="13">
        <f>SUMIFS(Inyecciones!$E$2:$E$14185,Inyecciones!$A$2:$A$14185,Balance!AE$4,Inyecciones!$B$2:$B$14185,Balance!$B363,Inyecciones!$C$2:$C$14185,Balance!AE$5)</f>
        <v>17763.262804261569</v>
      </c>
      <c r="AF363" s="13">
        <f>SUMIFS(Inyecciones!$E$2:$E$14185,Inyecciones!$A$2:$A$14185,Balance!AF$4,Inyecciones!$B$2:$B$14185,Balance!$B363,Inyecciones!$C$2:$C$14185,Balance!AF$5)</f>
        <v>12201.796027695729</v>
      </c>
      <c r="AG363" s="13">
        <f>SUMIFS(Inyecciones!$E$2:$E$14185,Inyecciones!$A$2:$A$14185,Balance!AG$4,Inyecciones!$B$2:$B$14185,Balance!$B363,Inyecciones!$C$2:$C$14185,Balance!AG$5)</f>
        <v>12187.27512140472</v>
      </c>
      <c r="AH363" s="13">
        <f>SUMIFS(Inyecciones!$E$2:$E$14185,Inyecciones!$A$2:$A$14185,Balance!AH$4,Inyecciones!$B$2:$B$14185,Balance!$B363,Inyecciones!$C$2:$C$14185,Balance!AH$5)</f>
        <v>26571.00700746095</v>
      </c>
      <c r="AI363" s="13">
        <f>SUMIFS(Inyecciones!$E$2:$E$14185,Inyecciones!$A$2:$A$14185,Balance!AI$4,Inyecciones!$B$2:$B$14185,Balance!$B363,Inyecciones!$C$2:$C$14185,Balance!AI$5)</f>
        <v>27461.234872022869</v>
      </c>
      <c r="AJ363" s="13">
        <f>SUMIFS(Inyecciones!$E$2:$E$14185,Inyecciones!$A$2:$A$14185,Balance!AJ$4,Inyecciones!$B$2:$B$14185,Balance!$B363,Inyecciones!$C$2:$C$14185,Balance!AJ$5)</f>
        <v>17301.971736566909</v>
      </c>
      <c r="AK363" s="13">
        <f>SUMIFS(Inyecciones!$E$2:$E$14185,Inyecciones!$A$2:$A$14185,Balance!AK$4,Inyecciones!$B$2:$B$14185,Balance!$B363,Inyecciones!$C$2:$C$14185,Balance!AK$5)</f>
        <v>16231.150341079931</v>
      </c>
      <c r="AL363" s="14">
        <f>SUMIFS(Inyecciones!$E$2:$E$14185,Inyecciones!$A$2:$A$14185,Balance!AL$4,Inyecciones!$B$2:$B$14185,Balance!$B363,Inyecciones!$C$2:$C$14185,Balance!AL$5)</f>
        <v>27639.73432424117</v>
      </c>
      <c r="AM363" s="13"/>
      <c r="AN363" s="12">
        <f>SUMIFS('Retiro Mensual'!$E$2:$E$2629,'Retiro Mensual'!$A$2:$A$2629,AN$4,'Retiro Mensual'!$B$2:$B$2629,$B363,'Retiro Mensual'!$C$2:$C$2629,AN$5)</f>
        <v>0</v>
      </c>
      <c r="AO363" s="13">
        <f>SUMIFS('Retiro Mensual'!$E$2:$E$2629,'Retiro Mensual'!$A$2:$A$2629,AO$4,'Retiro Mensual'!$B$2:$B$2629,$B363,'Retiro Mensual'!$C$2:$C$2629,AO$5)</f>
        <v>0</v>
      </c>
      <c r="AP363" s="13">
        <f>SUMIFS('Retiro Mensual'!$E$2:$E$2629,'Retiro Mensual'!$A$2:$A$2629,AP$4,'Retiro Mensual'!$B$2:$B$2629,$B363,'Retiro Mensual'!$C$2:$C$2629,AP$5)</f>
        <v>0</v>
      </c>
      <c r="AQ363" s="13">
        <f>SUMIFS('Retiro Mensual'!$E$2:$E$2629,'Retiro Mensual'!$A$2:$A$2629,AQ$4,'Retiro Mensual'!$B$2:$B$2629,$B363,'Retiro Mensual'!$C$2:$C$2629,AQ$5)</f>
        <v>0</v>
      </c>
      <c r="AR363" s="13">
        <f>SUMIFS('Retiro Mensual'!$E$2:$E$2629,'Retiro Mensual'!$A$2:$A$2629,AR$4,'Retiro Mensual'!$B$2:$B$2629,$B363,'Retiro Mensual'!$C$2:$C$2629,AR$5)</f>
        <v>0</v>
      </c>
      <c r="AS363" s="13">
        <f>SUMIFS('Retiro Mensual'!$E$2:$E$2629,'Retiro Mensual'!$A$2:$A$2629,AS$4,'Retiro Mensual'!$B$2:$B$2629,$B363,'Retiro Mensual'!$C$2:$C$2629,AS$5)</f>
        <v>0</v>
      </c>
      <c r="AT363" s="13">
        <f>SUMIFS('Retiro Mensual'!$E$2:$E$2629,'Retiro Mensual'!$A$2:$A$2629,AT$4,'Retiro Mensual'!$B$2:$B$2629,$B363,'Retiro Mensual'!$C$2:$C$2629,AT$5)</f>
        <v>0</v>
      </c>
      <c r="AU363" s="13">
        <f>SUMIFS('Retiro Mensual'!$E$2:$E$2629,'Retiro Mensual'!$A$2:$A$2629,AU$4,'Retiro Mensual'!$B$2:$B$2629,$B363,'Retiro Mensual'!$C$2:$C$2629,AU$5)</f>
        <v>0</v>
      </c>
      <c r="AV363" s="13">
        <f>SUMIFS('Retiro Mensual'!$E$2:$E$2629,'Retiro Mensual'!$A$2:$A$2629,AV$4,'Retiro Mensual'!$B$2:$B$2629,$B363,'Retiro Mensual'!$C$2:$C$2629,AV$5)</f>
        <v>0</v>
      </c>
      <c r="AW363" s="13">
        <f>SUMIFS('Retiro Mensual'!$E$2:$E$2629,'Retiro Mensual'!$A$2:$A$2629,AW$4,'Retiro Mensual'!$B$2:$B$2629,$B363,'Retiro Mensual'!$C$2:$C$2629,AW$5)</f>
        <v>0</v>
      </c>
      <c r="AX363" s="13">
        <f>SUMIFS('Retiro Mensual'!$E$2:$E$2629,'Retiro Mensual'!$A$2:$A$2629,AX$4,'Retiro Mensual'!$B$2:$B$2629,$B363,'Retiro Mensual'!$C$2:$C$2629,AX$5)</f>
        <v>0</v>
      </c>
      <c r="AY363" s="14">
        <f>SUMIFS('Retiro Mensual'!$E$2:$E$2629,'Retiro Mensual'!$A$2:$A$2629,AY$4,'Retiro Mensual'!$B$2:$B$2629,$B363,'Retiro Mensual'!$C$2:$C$2629,AY$5)</f>
        <v>0</v>
      </c>
      <c r="AZ363" s="12">
        <f>SUMIFS('Retiro Mensual'!$E$2:$E$2629,'Retiro Mensual'!$A$2:$A$2629,AZ$4,'Retiro Mensual'!$B$2:$B$2629,$B363,'Retiro Mensual'!$C$2:$C$2629,AZ$5)</f>
        <v>0</v>
      </c>
      <c r="BA363" s="13">
        <f>SUMIFS('Retiro Mensual'!$E$2:$E$2629,'Retiro Mensual'!$A$2:$A$2629,BA$4,'Retiro Mensual'!$B$2:$B$2629,$B363,'Retiro Mensual'!$C$2:$C$2629,BA$5)</f>
        <v>0</v>
      </c>
      <c r="BB363" s="13">
        <f>SUMIFS('Retiro Mensual'!$E$2:$E$2629,'Retiro Mensual'!$A$2:$A$2629,BB$4,'Retiro Mensual'!$B$2:$B$2629,$B363,'Retiro Mensual'!$C$2:$C$2629,BB$5)</f>
        <v>0</v>
      </c>
      <c r="BC363" s="13">
        <f>SUMIFS('Retiro Mensual'!$E$2:$E$2629,'Retiro Mensual'!$A$2:$A$2629,BC$4,'Retiro Mensual'!$B$2:$B$2629,$B363,'Retiro Mensual'!$C$2:$C$2629,BC$5)</f>
        <v>0</v>
      </c>
      <c r="BD363" s="13">
        <f>SUMIFS('Retiro Mensual'!$E$2:$E$2629,'Retiro Mensual'!$A$2:$A$2629,BD$4,'Retiro Mensual'!$B$2:$B$2629,$B363,'Retiro Mensual'!$C$2:$C$2629,BD$5)</f>
        <v>0</v>
      </c>
      <c r="BE363" s="13">
        <f>SUMIFS('Retiro Mensual'!$E$2:$E$2629,'Retiro Mensual'!$A$2:$A$2629,BE$4,'Retiro Mensual'!$B$2:$B$2629,$B363,'Retiro Mensual'!$C$2:$C$2629,BE$5)</f>
        <v>0</v>
      </c>
      <c r="BF363" s="13">
        <f>SUMIFS('Retiro Mensual'!$E$2:$E$2629,'Retiro Mensual'!$A$2:$A$2629,BF$4,'Retiro Mensual'!$B$2:$B$2629,$B363,'Retiro Mensual'!$C$2:$C$2629,BF$5)</f>
        <v>0</v>
      </c>
      <c r="BG363" s="13">
        <f>SUMIFS('Retiro Mensual'!$E$2:$E$2629,'Retiro Mensual'!$A$2:$A$2629,BG$4,'Retiro Mensual'!$B$2:$B$2629,$B363,'Retiro Mensual'!$C$2:$C$2629,BG$5)</f>
        <v>0</v>
      </c>
      <c r="BH363" s="13">
        <f>SUMIFS('Retiro Mensual'!$E$2:$E$2629,'Retiro Mensual'!$A$2:$A$2629,BH$4,'Retiro Mensual'!$B$2:$B$2629,$B363,'Retiro Mensual'!$C$2:$C$2629,BH$5)</f>
        <v>0</v>
      </c>
      <c r="BI363" s="13">
        <f>SUMIFS('Retiro Mensual'!$E$2:$E$2629,'Retiro Mensual'!$A$2:$A$2629,BI$4,'Retiro Mensual'!$B$2:$B$2629,$B363,'Retiro Mensual'!$C$2:$C$2629,BI$5)</f>
        <v>0</v>
      </c>
      <c r="BJ363" s="13">
        <f>SUMIFS('Retiro Mensual'!$E$2:$E$2629,'Retiro Mensual'!$A$2:$A$2629,BJ$4,'Retiro Mensual'!$B$2:$B$2629,$B363,'Retiro Mensual'!$C$2:$C$2629,BJ$5)</f>
        <v>0</v>
      </c>
      <c r="BK363" s="14">
        <f>SUMIFS('Retiro Mensual'!$E$2:$E$2629,'Retiro Mensual'!$A$2:$A$2629,BK$4,'Retiro Mensual'!$B$2:$B$2629,$B363,'Retiro Mensual'!$C$2:$C$2629,BK$5)</f>
        <v>0</v>
      </c>
      <c r="BL363" s="12">
        <f>SUMIFS('Retiro Mensual'!$E$2:$E$2629,'Retiro Mensual'!$A$2:$A$2629,BL$4,'Retiro Mensual'!$B$2:$B$2629,$B363,'Retiro Mensual'!$C$2:$C$2629,BL$5)</f>
        <v>0</v>
      </c>
      <c r="BM363" s="13">
        <f>SUMIFS('Retiro Mensual'!$E$2:$E$2629,'Retiro Mensual'!$A$2:$A$2629,BM$4,'Retiro Mensual'!$B$2:$B$2629,$B363,'Retiro Mensual'!$C$2:$C$2629,BM$5)</f>
        <v>0</v>
      </c>
      <c r="BN363" s="13">
        <f>SUMIFS('Retiro Mensual'!$E$2:$E$2629,'Retiro Mensual'!$A$2:$A$2629,BN$4,'Retiro Mensual'!$B$2:$B$2629,$B363,'Retiro Mensual'!$C$2:$C$2629,BN$5)</f>
        <v>0</v>
      </c>
      <c r="BO363" s="13">
        <f>SUMIFS('Retiro Mensual'!$E$2:$E$2629,'Retiro Mensual'!$A$2:$A$2629,BO$4,'Retiro Mensual'!$B$2:$B$2629,$B363,'Retiro Mensual'!$C$2:$C$2629,BO$5)</f>
        <v>0</v>
      </c>
      <c r="BP363" s="13">
        <f>SUMIFS('Retiro Mensual'!$E$2:$E$2629,'Retiro Mensual'!$A$2:$A$2629,BP$4,'Retiro Mensual'!$B$2:$B$2629,$B363,'Retiro Mensual'!$C$2:$C$2629,BP$5)</f>
        <v>0</v>
      </c>
      <c r="BQ363" s="13">
        <f>SUMIFS('Retiro Mensual'!$E$2:$E$2629,'Retiro Mensual'!$A$2:$A$2629,BQ$4,'Retiro Mensual'!$B$2:$B$2629,$B363,'Retiro Mensual'!$C$2:$C$2629,BQ$5)</f>
        <v>0</v>
      </c>
      <c r="BR363" s="13">
        <f>SUMIFS('Retiro Mensual'!$E$2:$E$2629,'Retiro Mensual'!$A$2:$A$2629,BR$4,'Retiro Mensual'!$B$2:$B$2629,$B363,'Retiro Mensual'!$C$2:$C$2629,BR$5)</f>
        <v>0</v>
      </c>
      <c r="BS363" s="13">
        <f>SUMIFS('Retiro Mensual'!$E$2:$E$2629,'Retiro Mensual'!$A$2:$A$2629,BS$4,'Retiro Mensual'!$B$2:$B$2629,$B363,'Retiro Mensual'!$C$2:$C$2629,BS$5)</f>
        <v>0</v>
      </c>
      <c r="BT363" s="13">
        <f>SUMIFS('Retiro Mensual'!$E$2:$E$2629,'Retiro Mensual'!$A$2:$A$2629,BT$4,'Retiro Mensual'!$B$2:$B$2629,$B363,'Retiro Mensual'!$C$2:$C$2629,BT$5)</f>
        <v>0</v>
      </c>
      <c r="BU363" s="13">
        <f>SUMIFS('Retiro Mensual'!$E$2:$E$2629,'Retiro Mensual'!$A$2:$A$2629,BU$4,'Retiro Mensual'!$B$2:$B$2629,$B363,'Retiro Mensual'!$C$2:$C$2629,BU$5)</f>
        <v>0</v>
      </c>
      <c r="BV363" s="13">
        <f>SUMIFS('Retiro Mensual'!$E$2:$E$2629,'Retiro Mensual'!$A$2:$A$2629,BV$4,'Retiro Mensual'!$B$2:$B$2629,$B363,'Retiro Mensual'!$C$2:$C$2629,BV$5)</f>
        <v>0</v>
      </c>
      <c r="BW363" s="14">
        <f>SUMIFS('Retiro Mensual'!$E$2:$E$2629,'Retiro Mensual'!$A$2:$A$2629,BW$4,'Retiro Mensual'!$B$2:$B$2629,$B363,'Retiro Mensual'!$C$2:$C$2629,BW$5)</f>
        <v>0</v>
      </c>
      <c r="BX363" s="13"/>
      <c r="BY363" s="12">
        <f>SUMIFS('Compra Ventas'!$E$2:$E$2700,'Compra Ventas'!$A$2:$A$2700,BY$4,'Compra Ventas'!$B$2:$B$2700,$B363,'Compra Ventas'!$C$2:$C$2700,BY$5)</f>
        <v>0</v>
      </c>
      <c r="BZ363" s="13">
        <f>SUMIFS('Compra Ventas'!$E$2:$E$2700,'Compra Ventas'!$A$2:$A$2700,BZ$4,'Compra Ventas'!$B$2:$B$2700,$B363,'Compra Ventas'!$C$2:$C$2700,BZ$5)</f>
        <v>0</v>
      </c>
      <c r="CA363" s="13">
        <f>SUMIFS('Compra Ventas'!$E$2:$E$2700,'Compra Ventas'!$A$2:$A$2700,CA$4,'Compra Ventas'!$B$2:$B$2700,$B363,'Compra Ventas'!$C$2:$C$2700,CA$5)</f>
        <v>0</v>
      </c>
      <c r="CB363" s="13">
        <f>SUMIFS('Compra Ventas'!$E$2:$E$2700,'Compra Ventas'!$A$2:$A$2700,CB$4,'Compra Ventas'!$B$2:$B$2700,$B363,'Compra Ventas'!$C$2:$C$2700,CB$5)</f>
        <v>0</v>
      </c>
      <c r="CC363" s="13">
        <f>SUMIFS('Compra Ventas'!$E$2:$E$2700,'Compra Ventas'!$A$2:$A$2700,CC$4,'Compra Ventas'!$B$2:$B$2700,$B363,'Compra Ventas'!$C$2:$C$2700,CC$5)</f>
        <v>0</v>
      </c>
      <c r="CD363" s="13">
        <f>SUMIFS('Compra Ventas'!$E$2:$E$2700,'Compra Ventas'!$A$2:$A$2700,CD$4,'Compra Ventas'!$B$2:$B$2700,$B363,'Compra Ventas'!$C$2:$C$2700,CD$5)</f>
        <v>0</v>
      </c>
      <c r="CE363" s="13">
        <f>SUMIFS('Compra Ventas'!$E$2:$E$2700,'Compra Ventas'!$A$2:$A$2700,CE$4,'Compra Ventas'!$B$2:$B$2700,$B363,'Compra Ventas'!$C$2:$C$2700,CE$5)</f>
        <v>0</v>
      </c>
      <c r="CF363" s="13">
        <f>SUMIFS('Compra Ventas'!$E$2:$E$2700,'Compra Ventas'!$A$2:$A$2700,CF$4,'Compra Ventas'!$B$2:$B$2700,$B363,'Compra Ventas'!$C$2:$C$2700,CF$5)</f>
        <v>0</v>
      </c>
      <c r="CG363" s="13">
        <f>SUMIFS('Compra Ventas'!$E$2:$E$2700,'Compra Ventas'!$A$2:$A$2700,CG$4,'Compra Ventas'!$B$2:$B$2700,$B363,'Compra Ventas'!$C$2:$C$2700,CG$5)</f>
        <v>0</v>
      </c>
      <c r="CH363" s="13">
        <f>SUMIFS('Compra Ventas'!$E$2:$E$2700,'Compra Ventas'!$A$2:$A$2700,CH$4,'Compra Ventas'!$B$2:$B$2700,$B363,'Compra Ventas'!$C$2:$C$2700,CH$5)</f>
        <v>0</v>
      </c>
      <c r="CI363" s="13">
        <f>SUMIFS('Compra Ventas'!$E$2:$E$2700,'Compra Ventas'!$A$2:$A$2700,CI$4,'Compra Ventas'!$B$2:$B$2700,$B363,'Compra Ventas'!$C$2:$C$2700,CI$5)</f>
        <v>0</v>
      </c>
      <c r="CJ363" s="14">
        <f>SUMIFS('Compra Ventas'!$E$2:$E$2700,'Compra Ventas'!$A$2:$A$2700,CJ$4,'Compra Ventas'!$B$2:$B$2700,$B363,'Compra Ventas'!$C$2:$C$2700,CJ$5)</f>
        <v>0</v>
      </c>
      <c r="CK363" s="12">
        <f>SUMIFS('Compra Ventas'!$E$2:$E$2700,'Compra Ventas'!$A$2:$A$2700,CK$4,'Compra Ventas'!$B$2:$B$2700,$B363,'Compra Ventas'!$C$2:$C$2700,CK$5)</f>
        <v>0</v>
      </c>
      <c r="CL363" s="13">
        <f>SUMIFS('Compra Ventas'!$E$2:$E$2700,'Compra Ventas'!$A$2:$A$2700,CL$4,'Compra Ventas'!$B$2:$B$2700,$B363,'Compra Ventas'!$C$2:$C$2700,CL$5)</f>
        <v>0</v>
      </c>
      <c r="CM363" s="13">
        <f>SUMIFS('Compra Ventas'!$E$2:$E$2700,'Compra Ventas'!$A$2:$A$2700,CM$4,'Compra Ventas'!$B$2:$B$2700,$B363,'Compra Ventas'!$C$2:$C$2700,CM$5)</f>
        <v>0</v>
      </c>
      <c r="CN363" s="13">
        <f>SUMIFS('Compra Ventas'!$E$2:$E$2700,'Compra Ventas'!$A$2:$A$2700,CN$4,'Compra Ventas'!$B$2:$B$2700,$B363,'Compra Ventas'!$C$2:$C$2700,CN$5)</f>
        <v>0</v>
      </c>
      <c r="CO363" s="13">
        <f>SUMIFS('Compra Ventas'!$E$2:$E$2700,'Compra Ventas'!$A$2:$A$2700,CO$4,'Compra Ventas'!$B$2:$B$2700,$B363,'Compra Ventas'!$C$2:$C$2700,CO$5)</f>
        <v>0</v>
      </c>
      <c r="CP363" s="13">
        <f>SUMIFS('Compra Ventas'!$E$2:$E$2700,'Compra Ventas'!$A$2:$A$2700,CP$4,'Compra Ventas'!$B$2:$B$2700,$B363,'Compra Ventas'!$C$2:$C$2700,CP$5)</f>
        <v>0</v>
      </c>
      <c r="CQ363" s="13">
        <f>SUMIFS('Compra Ventas'!$E$2:$E$2700,'Compra Ventas'!$A$2:$A$2700,CQ$4,'Compra Ventas'!$B$2:$B$2700,$B363,'Compra Ventas'!$C$2:$C$2700,CQ$5)</f>
        <v>0</v>
      </c>
      <c r="CR363" s="13">
        <f>SUMIFS('Compra Ventas'!$E$2:$E$2700,'Compra Ventas'!$A$2:$A$2700,CR$4,'Compra Ventas'!$B$2:$B$2700,$B363,'Compra Ventas'!$C$2:$C$2700,CR$5)</f>
        <v>0</v>
      </c>
      <c r="CS363" s="13">
        <f>SUMIFS('Compra Ventas'!$E$2:$E$2700,'Compra Ventas'!$A$2:$A$2700,CS$4,'Compra Ventas'!$B$2:$B$2700,$B363,'Compra Ventas'!$C$2:$C$2700,CS$5)</f>
        <v>0</v>
      </c>
      <c r="CT363" s="13">
        <f>SUMIFS('Compra Ventas'!$E$2:$E$2700,'Compra Ventas'!$A$2:$A$2700,CT$4,'Compra Ventas'!$B$2:$B$2700,$B363,'Compra Ventas'!$C$2:$C$2700,CT$5)</f>
        <v>0</v>
      </c>
      <c r="CU363" s="13">
        <f>SUMIFS('Compra Ventas'!$E$2:$E$2700,'Compra Ventas'!$A$2:$A$2700,CU$4,'Compra Ventas'!$B$2:$B$2700,$B363,'Compra Ventas'!$C$2:$C$2700,CU$5)</f>
        <v>0</v>
      </c>
      <c r="CV363" s="14">
        <f>SUMIFS('Compra Ventas'!$E$2:$E$2700,'Compra Ventas'!$A$2:$A$2700,CV$4,'Compra Ventas'!$B$2:$B$2700,$B363,'Compra Ventas'!$C$2:$C$2700,CV$5)</f>
        <v>0</v>
      </c>
      <c r="CW363" s="12">
        <f>SUMIFS('Compra Ventas'!$E$2:$E$2700,'Compra Ventas'!$A$2:$A$2700,CW$4,'Compra Ventas'!$B$2:$B$2700,$B363,'Compra Ventas'!$C$2:$C$2700,CW$5)</f>
        <v>0</v>
      </c>
      <c r="CX363" s="13">
        <f>SUMIFS('Compra Ventas'!$E$2:$E$2700,'Compra Ventas'!$A$2:$A$2700,CX$4,'Compra Ventas'!$B$2:$B$2700,$B363,'Compra Ventas'!$C$2:$C$2700,CX$5)</f>
        <v>0</v>
      </c>
      <c r="CY363" s="13">
        <f>SUMIFS('Compra Ventas'!$E$2:$E$2700,'Compra Ventas'!$A$2:$A$2700,CY$4,'Compra Ventas'!$B$2:$B$2700,$B363,'Compra Ventas'!$C$2:$C$2700,CY$5)</f>
        <v>0</v>
      </c>
      <c r="CZ363" s="13">
        <f>SUMIFS('Compra Ventas'!$E$2:$E$2700,'Compra Ventas'!$A$2:$A$2700,CZ$4,'Compra Ventas'!$B$2:$B$2700,$B363,'Compra Ventas'!$C$2:$C$2700,CZ$5)</f>
        <v>0</v>
      </c>
      <c r="DA363" s="13">
        <f>SUMIFS('Compra Ventas'!$E$2:$E$2700,'Compra Ventas'!$A$2:$A$2700,DA$4,'Compra Ventas'!$B$2:$B$2700,$B363,'Compra Ventas'!$C$2:$C$2700,DA$5)</f>
        <v>0</v>
      </c>
      <c r="DB363" s="13">
        <f>SUMIFS('Compra Ventas'!$E$2:$E$2700,'Compra Ventas'!$A$2:$A$2700,DB$4,'Compra Ventas'!$B$2:$B$2700,$B363,'Compra Ventas'!$C$2:$C$2700,DB$5)</f>
        <v>0</v>
      </c>
      <c r="DC363" s="13">
        <f>SUMIFS('Compra Ventas'!$E$2:$E$2700,'Compra Ventas'!$A$2:$A$2700,DC$4,'Compra Ventas'!$B$2:$B$2700,$B363,'Compra Ventas'!$C$2:$C$2700,DC$5)</f>
        <v>0</v>
      </c>
      <c r="DD363" s="13">
        <f>SUMIFS('Compra Ventas'!$E$2:$E$2700,'Compra Ventas'!$A$2:$A$2700,DD$4,'Compra Ventas'!$B$2:$B$2700,$B363,'Compra Ventas'!$C$2:$C$2700,DD$5)</f>
        <v>0</v>
      </c>
      <c r="DE363" s="13">
        <f>SUMIFS('Compra Ventas'!$E$2:$E$2700,'Compra Ventas'!$A$2:$A$2700,DE$4,'Compra Ventas'!$B$2:$B$2700,$B363,'Compra Ventas'!$C$2:$C$2700,DE$5)</f>
        <v>0</v>
      </c>
      <c r="DF363" s="13">
        <f>SUMIFS('Compra Ventas'!$E$2:$E$2700,'Compra Ventas'!$A$2:$A$2700,DF$4,'Compra Ventas'!$B$2:$B$2700,$B363,'Compra Ventas'!$C$2:$C$2700,DF$5)</f>
        <v>0</v>
      </c>
      <c r="DG363" s="13">
        <f>SUMIFS('Compra Ventas'!$E$2:$E$2700,'Compra Ventas'!$A$2:$A$2700,DG$4,'Compra Ventas'!$B$2:$B$2700,$B363,'Compra Ventas'!$C$2:$C$2700,DG$5)</f>
        <v>0</v>
      </c>
      <c r="DH363" s="14">
        <f>SUMIFS('Compra Ventas'!$E$2:$E$2700,'Compra Ventas'!$A$2:$A$2700,DH$4,'Compra Ventas'!$B$2:$B$2700,$B363,'Compra Ventas'!$C$2:$C$2700,DH$5)</f>
        <v>0</v>
      </c>
      <c r="DI363" s="84"/>
      <c r="DJ363" s="98">
        <f>SUMIFS('Ajuste Ciclado'!D$5:D$47,'Ajuste Ciclado'!$C$5:$C$47,Balance!DJ$4,'Ajuste Ciclado'!$B$5:$B$47,Balance!$B363)</f>
        <v>0</v>
      </c>
      <c r="DK363" s="99">
        <f>SUMIFS('Ajuste Ciclado'!E$5:E$47,'Ajuste Ciclado'!$C$5:$C$47,Balance!DK$4,'Ajuste Ciclado'!$B$5:$B$47,Balance!$B363)</f>
        <v>0</v>
      </c>
      <c r="DL363" s="99">
        <f>SUMIFS('Ajuste Ciclado'!F$5:F$47,'Ajuste Ciclado'!$C$5:$C$47,Balance!DL$4,'Ajuste Ciclado'!$B$5:$B$47,Balance!$B363)</f>
        <v>0</v>
      </c>
      <c r="DM363" s="99">
        <f>SUMIFS('Ajuste Ciclado'!G$5:G$47,'Ajuste Ciclado'!$C$5:$C$47,Balance!DM$4,'Ajuste Ciclado'!$B$5:$B$47,Balance!$B363)</f>
        <v>0</v>
      </c>
      <c r="DN363" s="99">
        <f>SUMIFS('Ajuste Ciclado'!H$5:H$47,'Ajuste Ciclado'!$C$5:$C$47,Balance!DN$4,'Ajuste Ciclado'!$B$5:$B$47,Balance!$B363)</f>
        <v>0</v>
      </c>
      <c r="DO363" s="99">
        <f>SUMIFS('Ajuste Ciclado'!I$5:I$47,'Ajuste Ciclado'!$C$5:$C$47,Balance!DO$4,'Ajuste Ciclado'!$B$5:$B$47,Balance!$B363)</f>
        <v>0</v>
      </c>
      <c r="DP363" s="99">
        <f>SUMIFS('Ajuste Ciclado'!J$5:J$47,'Ajuste Ciclado'!$C$5:$C$47,Balance!DP$4,'Ajuste Ciclado'!$B$5:$B$47,Balance!$B363)</f>
        <v>0</v>
      </c>
      <c r="DQ363" s="99">
        <f>SUMIFS('Ajuste Ciclado'!K$5:K$47,'Ajuste Ciclado'!$C$5:$C$47,Balance!DQ$4,'Ajuste Ciclado'!$B$5:$B$47,Balance!$B363)</f>
        <v>0</v>
      </c>
      <c r="DR363" s="99">
        <f>SUMIFS('Ajuste Ciclado'!L$5:L$47,'Ajuste Ciclado'!$C$5:$C$47,Balance!DR$4,'Ajuste Ciclado'!$B$5:$B$47,Balance!$B363)</f>
        <v>0</v>
      </c>
      <c r="DS363" s="99">
        <f>SUMIFS('Ajuste Ciclado'!M$5:M$47,'Ajuste Ciclado'!$C$5:$C$47,Balance!DS$4,'Ajuste Ciclado'!$B$5:$B$47,Balance!$B363)</f>
        <v>0</v>
      </c>
      <c r="DT363" s="99">
        <f>SUMIFS('Ajuste Ciclado'!N$5:N$47,'Ajuste Ciclado'!$C$5:$C$47,Balance!DT$4,'Ajuste Ciclado'!$B$5:$B$47,Balance!$B363)</f>
        <v>0</v>
      </c>
      <c r="DU363" s="100">
        <f>SUMIFS('Ajuste Ciclado'!O$5:O$47,'Ajuste Ciclado'!$C$5:$C$47,Balance!DU$4,'Ajuste Ciclado'!$B$5:$B$47,Balance!$B363)</f>
        <v>0</v>
      </c>
      <c r="DV363" s="98">
        <f>SUMIFS('Ajuste Ciclado'!D$5:D$47,'Ajuste Ciclado'!$C$5:$C$47,Balance!DV$4,'Ajuste Ciclado'!$B$5:$B$47,Balance!$B363)</f>
        <v>0</v>
      </c>
      <c r="DW363" s="99">
        <f>SUMIFS('Ajuste Ciclado'!E$5:E$47,'Ajuste Ciclado'!$C$5:$C$47,Balance!DW$4,'Ajuste Ciclado'!$B$5:$B$47,Balance!$B363)</f>
        <v>0</v>
      </c>
      <c r="DX363" s="99">
        <f>SUMIFS('Ajuste Ciclado'!F$5:F$47,'Ajuste Ciclado'!$C$5:$C$47,Balance!DX$4,'Ajuste Ciclado'!$B$5:$B$47,Balance!$B363)</f>
        <v>0</v>
      </c>
      <c r="DY363" s="99">
        <f>SUMIFS('Ajuste Ciclado'!G$5:G$47,'Ajuste Ciclado'!$C$5:$C$47,Balance!DY$4,'Ajuste Ciclado'!$B$5:$B$47,Balance!$B363)</f>
        <v>0</v>
      </c>
      <c r="DZ363" s="99">
        <f>SUMIFS('Ajuste Ciclado'!H$5:H$47,'Ajuste Ciclado'!$C$5:$C$47,Balance!DZ$4,'Ajuste Ciclado'!$B$5:$B$47,Balance!$B363)</f>
        <v>0</v>
      </c>
      <c r="EA363" s="99">
        <f>SUMIFS('Ajuste Ciclado'!I$5:I$47,'Ajuste Ciclado'!$C$5:$C$47,Balance!EA$4,'Ajuste Ciclado'!$B$5:$B$47,Balance!$B363)</f>
        <v>0</v>
      </c>
      <c r="EB363" s="99">
        <f>SUMIFS('Ajuste Ciclado'!J$5:J$47,'Ajuste Ciclado'!$C$5:$C$47,Balance!EB$4,'Ajuste Ciclado'!$B$5:$B$47,Balance!$B363)</f>
        <v>0</v>
      </c>
      <c r="EC363" s="99">
        <f>SUMIFS('Ajuste Ciclado'!K$5:K$47,'Ajuste Ciclado'!$C$5:$C$47,Balance!EC$4,'Ajuste Ciclado'!$B$5:$B$47,Balance!$B363)</f>
        <v>0</v>
      </c>
      <c r="ED363" s="99">
        <f>SUMIFS('Ajuste Ciclado'!L$5:L$47,'Ajuste Ciclado'!$C$5:$C$47,Balance!ED$4,'Ajuste Ciclado'!$B$5:$B$47,Balance!$B363)</f>
        <v>0</v>
      </c>
      <c r="EE363" s="99">
        <f>SUMIFS('Ajuste Ciclado'!M$5:M$47,'Ajuste Ciclado'!$C$5:$C$47,Balance!EE$4,'Ajuste Ciclado'!$B$5:$B$47,Balance!$B363)</f>
        <v>0</v>
      </c>
      <c r="EF363" s="99">
        <f>SUMIFS('Ajuste Ciclado'!N$5:N$47,'Ajuste Ciclado'!$C$5:$C$47,Balance!EF$4,'Ajuste Ciclado'!$B$5:$B$47,Balance!$B363)</f>
        <v>0</v>
      </c>
      <c r="EG363" s="100">
        <f>SUMIFS('Ajuste Ciclado'!O$5:O$47,'Ajuste Ciclado'!$C$5:$C$47,Balance!EG$4,'Ajuste Ciclado'!$B$5:$B$47,Balance!$B363)</f>
        <v>0</v>
      </c>
      <c r="EH363" s="98">
        <f>SUMIFS('Ajuste Ciclado'!D$5:D$47,'Ajuste Ciclado'!$C$5:$C$47,Balance!EH$4,'Ajuste Ciclado'!$B$5:$B$47,Balance!$B363)</f>
        <v>0</v>
      </c>
      <c r="EI363" s="99">
        <f>SUMIFS('Ajuste Ciclado'!E$5:E$47,'Ajuste Ciclado'!$C$5:$C$47,Balance!EI$4,'Ajuste Ciclado'!$B$5:$B$47,Balance!$B363)</f>
        <v>0</v>
      </c>
      <c r="EJ363" s="99">
        <f>SUMIFS('Ajuste Ciclado'!F$5:F$47,'Ajuste Ciclado'!$C$5:$C$47,Balance!EJ$4,'Ajuste Ciclado'!$B$5:$B$47,Balance!$B363)</f>
        <v>0</v>
      </c>
      <c r="EK363" s="99">
        <f>SUMIFS('Ajuste Ciclado'!G$5:G$47,'Ajuste Ciclado'!$C$5:$C$47,Balance!EK$4,'Ajuste Ciclado'!$B$5:$B$47,Balance!$B363)</f>
        <v>0</v>
      </c>
      <c r="EL363" s="99">
        <f>SUMIFS('Ajuste Ciclado'!H$5:H$47,'Ajuste Ciclado'!$C$5:$C$47,Balance!EL$4,'Ajuste Ciclado'!$B$5:$B$47,Balance!$B363)</f>
        <v>0</v>
      </c>
      <c r="EM363" s="99">
        <f>SUMIFS('Ajuste Ciclado'!I$5:I$47,'Ajuste Ciclado'!$C$5:$C$47,Balance!EM$4,'Ajuste Ciclado'!$B$5:$B$47,Balance!$B363)</f>
        <v>0</v>
      </c>
      <c r="EN363" s="99">
        <f>SUMIFS('Ajuste Ciclado'!J$5:J$47,'Ajuste Ciclado'!$C$5:$C$47,Balance!EN$4,'Ajuste Ciclado'!$B$5:$B$47,Balance!$B363)</f>
        <v>0</v>
      </c>
      <c r="EO363" s="99">
        <f>SUMIFS('Ajuste Ciclado'!K$5:K$47,'Ajuste Ciclado'!$C$5:$C$47,Balance!EO$4,'Ajuste Ciclado'!$B$5:$B$47,Balance!$B363)</f>
        <v>0</v>
      </c>
      <c r="EP363" s="99">
        <f>SUMIFS('Ajuste Ciclado'!L$5:L$47,'Ajuste Ciclado'!$C$5:$C$47,Balance!EP$4,'Ajuste Ciclado'!$B$5:$B$47,Balance!$B363)</f>
        <v>0</v>
      </c>
      <c r="EQ363" s="99">
        <f>SUMIFS('Ajuste Ciclado'!M$5:M$47,'Ajuste Ciclado'!$C$5:$C$47,Balance!EQ$4,'Ajuste Ciclado'!$B$5:$B$47,Balance!$B363)</f>
        <v>0</v>
      </c>
      <c r="ER363" s="99">
        <f>SUMIFS('Ajuste Ciclado'!N$5:N$47,'Ajuste Ciclado'!$C$5:$C$47,Balance!ER$4,'Ajuste Ciclado'!$B$5:$B$47,Balance!$B363)</f>
        <v>0</v>
      </c>
      <c r="ES363" s="100">
        <f>SUMIFS('Ajuste Ciclado'!O$5:O$47,'Ajuste Ciclado'!$C$5:$C$47,Balance!ES$4,'Ajuste Ciclado'!$B$5:$B$47,Balance!$B363)</f>
        <v>0</v>
      </c>
      <c r="ET363" s="84"/>
      <c r="EU363" s="12">
        <f t="shared" si="428"/>
        <v>52753.964590450392</v>
      </c>
      <c r="EV363" s="13">
        <f t="shared" si="393"/>
        <v>40876.459109689233</v>
      </c>
      <c r="EW363" s="13">
        <f t="shared" si="394"/>
        <v>39022.772831911512</v>
      </c>
      <c r="EX363" s="13">
        <f t="shared" si="395"/>
        <v>25799.263829237629</v>
      </c>
      <c r="EY363" s="13">
        <f t="shared" si="396"/>
        <v>17448.014067186101</v>
      </c>
      <c r="EZ363" s="13">
        <f t="shared" si="397"/>
        <v>11183.226825036079</v>
      </c>
      <c r="FA363" s="13">
        <f t="shared" si="398"/>
        <v>10518.477753427591</v>
      </c>
      <c r="FB363" s="13">
        <f t="shared" si="399"/>
        <v>23593.579561341379</v>
      </c>
      <c r="FC363" s="13">
        <f t="shared" si="400"/>
        <v>24730.475900561039</v>
      </c>
      <c r="FD363" s="13">
        <f t="shared" si="401"/>
        <v>5391.3512396311398</v>
      </c>
      <c r="FE363" s="13">
        <f t="shared" si="402"/>
        <v>2322.2335941371771</v>
      </c>
      <c r="FF363" s="14">
        <f t="shared" si="403"/>
        <v>5843.871770771023</v>
      </c>
      <c r="FG363" s="12">
        <f t="shared" si="404"/>
        <v>52861.004450456952</v>
      </c>
      <c r="FH363" s="13">
        <f t="shared" si="405"/>
        <v>41153.221602201389</v>
      </c>
      <c r="FI363" s="13">
        <f t="shared" si="406"/>
        <v>39404.438793907371</v>
      </c>
      <c r="FJ363" s="13">
        <f t="shared" si="407"/>
        <v>27339.69391211441</v>
      </c>
      <c r="FK363" s="13">
        <f t="shared" si="408"/>
        <v>16918.880747533749</v>
      </c>
      <c r="FL363" s="13">
        <f t="shared" si="409"/>
        <v>11304.14528933849</v>
      </c>
      <c r="FM363" s="13">
        <f t="shared" si="410"/>
        <v>11131.93822580069</v>
      </c>
      <c r="FN363" s="13">
        <f t="shared" si="411"/>
        <v>23726.923952474619</v>
      </c>
      <c r="FO363" s="13">
        <f t="shared" si="412"/>
        <v>25200.23486243857</v>
      </c>
      <c r="FP363" s="13">
        <f t="shared" si="413"/>
        <v>8001.3137453568606</v>
      </c>
      <c r="FQ363" s="13">
        <f t="shared" si="414"/>
        <v>8464.6521734737671</v>
      </c>
      <c r="FR363" s="14">
        <f t="shared" si="415"/>
        <v>17884.979620053589</v>
      </c>
      <c r="FS363" s="12">
        <f t="shared" si="416"/>
        <v>52878.82308862744</v>
      </c>
      <c r="FT363" s="13">
        <f t="shared" si="417"/>
        <v>41171.203794153887</v>
      </c>
      <c r="FU363" s="13">
        <f t="shared" si="418"/>
        <v>39258.008290439851</v>
      </c>
      <c r="FV363" s="13">
        <f t="shared" si="419"/>
        <v>27138.502860922181</v>
      </c>
      <c r="FW363" s="13">
        <f t="shared" si="420"/>
        <v>17763.262804261569</v>
      </c>
      <c r="FX363" s="13">
        <f t="shared" si="421"/>
        <v>12201.796027695729</v>
      </c>
      <c r="FY363" s="13">
        <f t="shared" si="422"/>
        <v>12187.27512140472</v>
      </c>
      <c r="FZ363" s="13">
        <f t="shared" si="423"/>
        <v>26571.00700746095</v>
      </c>
      <c r="GA363" s="13">
        <f t="shared" si="424"/>
        <v>27461.234872022869</v>
      </c>
      <c r="GB363" s="13">
        <f t="shared" si="425"/>
        <v>17301.971736566909</v>
      </c>
      <c r="GC363" s="13">
        <f t="shared" si="426"/>
        <v>16231.150341079931</v>
      </c>
      <c r="GD363" s="14">
        <f t="shared" si="427"/>
        <v>27639.73432424117</v>
      </c>
      <c r="GE363" s="84"/>
      <c r="GF363" s="12">
        <f t="shared" si="439"/>
        <v>259483.69107338027</v>
      </c>
      <c r="GG363" s="13">
        <f t="shared" si="439"/>
        <v>283391.4273751505</v>
      </c>
      <c r="GH363" s="14">
        <f t="shared" si="439"/>
        <v>317803.97026887722</v>
      </c>
      <c r="GI363" s="6">
        <f t="shared" si="430"/>
        <v>1</v>
      </c>
      <c r="GJ363" s="12">
        <f t="shared" si="431"/>
        <v>0</v>
      </c>
      <c r="GK363" s="13">
        <f t="shared" si="432"/>
        <v>0</v>
      </c>
      <c r="GL363" s="14">
        <f t="shared" si="433"/>
        <v>0</v>
      </c>
      <c r="GM363" s="84"/>
      <c r="GN363" s="66">
        <f t="shared" si="434"/>
        <v>0</v>
      </c>
      <c r="GO363" s="84"/>
      <c r="GP363" s="63" t="str" cm="1">
        <f t="array" ref="GP363">INDEX($GF$4:$GH$4,1,GI363)</f>
        <v>Sample 1</v>
      </c>
      <c r="GQ363" s="12">
        <f t="shared" si="436"/>
        <v>2322.2335941371771</v>
      </c>
      <c r="GR363" s="13">
        <f t="shared" si="436"/>
        <v>5391.3512396311398</v>
      </c>
      <c r="GS363" s="14">
        <f t="shared" si="436"/>
        <v>5843.871770771023</v>
      </c>
      <c r="GT363" s="12">
        <f t="shared" si="437"/>
        <v>8001.3137453568606</v>
      </c>
      <c r="GU363" s="13">
        <f t="shared" si="437"/>
        <v>8464.6521734737671</v>
      </c>
      <c r="GV363" s="14">
        <f t="shared" si="437"/>
        <v>11131.93822580069</v>
      </c>
      <c r="GW363" s="12">
        <f t="shared" si="438"/>
        <v>12187.27512140472</v>
      </c>
      <c r="GX363" s="13">
        <f t="shared" si="438"/>
        <v>12201.796027695729</v>
      </c>
      <c r="GY363" s="14">
        <f t="shared" si="438"/>
        <v>16231.150341079931</v>
      </c>
      <c r="GZ363" s="84" t="str">
        <f t="shared" si="390"/>
        <v>Sample 1</v>
      </c>
      <c r="HA363" s="12">
        <f t="shared" si="440"/>
        <v>0</v>
      </c>
      <c r="HB363" s="13">
        <f t="shared" si="440"/>
        <v>0</v>
      </c>
      <c r="HC363" s="14">
        <f t="shared" si="440"/>
        <v>0</v>
      </c>
      <c r="HD363" s="6">
        <f t="shared" si="391"/>
        <v>0</v>
      </c>
      <c r="HE363" s="84" t="str">
        <f t="shared" si="392"/>
        <v>Ok</v>
      </c>
    </row>
    <row r="364" spans="2:213" hidden="1" x14ac:dyDescent="0.3">
      <c r="B364" s="84" t="s">
        <v>141</v>
      </c>
      <c r="C364" s="12">
        <f>SUMIFS(Inyecciones!$E$2:$E$14185,Inyecciones!$A$2:$A$14185,Balance!C$4,Inyecciones!$B$2:$B$14185,Balance!$B364,Inyecciones!$C$2:$C$14185,Balance!C$5)</f>
        <v>155162.90225015339</v>
      </c>
      <c r="D364" s="13">
        <f>SUMIFS(Inyecciones!$E$2:$E$14185,Inyecciones!$A$2:$A$14185,Balance!D$4,Inyecciones!$B$2:$B$14185,Balance!$B364,Inyecciones!$C$2:$C$14185,Balance!D$5)</f>
        <v>115266.0959779376</v>
      </c>
      <c r="E364" s="13">
        <f>SUMIFS(Inyecciones!$E$2:$E$14185,Inyecciones!$A$2:$A$14185,Balance!E$4,Inyecciones!$B$2:$B$14185,Balance!$B364,Inyecciones!$C$2:$C$14185,Balance!E$5)</f>
        <v>120198.2211280741</v>
      </c>
      <c r="F364" s="13">
        <f>SUMIFS(Inyecciones!$E$2:$E$14185,Inyecciones!$A$2:$A$14185,Balance!F$4,Inyecciones!$B$2:$B$14185,Balance!$B364,Inyecciones!$C$2:$C$14185,Balance!F$5)</f>
        <v>81464.151865338499</v>
      </c>
      <c r="G364" s="13">
        <f>SUMIFS(Inyecciones!$E$2:$E$14185,Inyecciones!$A$2:$A$14185,Balance!G$4,Inyecciones!$B$2:$B$14185,Balance!$B364,Inyecciones!$C$2:$C$14185,Balance!G$5)</f>
        <v>48444.394564526941</v>
      </c>
      <c r="H364" s="13">
        <f>SUMIFS(Inyecciones!$E$2:$E$14185,Inyecciones!$A$2:$A$14185,Balance!H$4,Inyecciones!$B$2:$B$14185,Balance!$B364,Inyecciones!$C$2:$C$14185,Balance!H$5)</f>
        <v>27633.563278387559</v>
      </c>
      <c r="I364" s="13">
        <f>SUMIFS(Inyecciones!$E$2:$E$14185,Inyecciones!$A$2:$A$14185,Balance!I$4,Inyecciones!$B$2:$B$14185,Balance!$B364,Inyecciones!$C$2:$C$14185,Balance!I$5)</f>
        <v>34555.632986417877</v>
      </c>
      <c r="J364" s="13">
        <f>SUMIFS(Inyecciones!$E$2:$E$14185,Inyecciones!$A$2:$A$14185,Balance!J$4,Inyecciones!$B$2:$B$14185,Balance!$B364,Inyecciones!$C$2:$C$14185,Balance!J$5)</f>
        <v>40425.558276141142</v>
      </c>
      <c r="K364" s="13">
        <f>SUMIFS(Inyecciones!$E$2:$E$14185,Inyecciones!$A$2:$A$14185,Balance!K$4,Inyecciones!$B$2:$B$14185,Balance!$B364,Inyecciones!$C$2:$C$14185,Balance!K$5)</f>
        <v>60616.749955415376</v>
      </c>
      <c r="L364" s="13">
        <f>SUMIFS(Inyecciones!$E$2:$E$14185,Inyecciones!$A$2:$A$14185,Balance!L$4,Inyecciones!$B$2:$B$14185,Balance!$B364,Inyecciones!$C$2:$C$14185,Balance!L$5)</f>
        <v>15119.925832193459</v>
      </c>
      <c r="M364" s="13">
        <f>SUMIFS(Inyecciones!$E$2:$E$14185,Inyecciones!$A$2:$A$14185,Balance!M$4,Inyecciones!$B$2:$B$14185,Balance!$B364,Inyecciones!$C$2:$C$14185,Balance!M$5)</f>
        <v>2669.8143922315699</v>
      </c>
      <c r="N364" s="14">
        <f>SUMIFS(Inyecciones!$E$2:$E$14185,Inyecciones!$A$2:$A$14185,Balance!N$4,Inyecciones!$B$2:$B$14185,Balance!$B364,Inyecciones!$C$2:$C$14185,Balance!N$5)</f>
        <v>6494.813231174312</v>
      </c>
      <c r="O364" s="12">
        <f>SUMIFS(Inyecciones!$E$2:$E$14185,Inyecciones!$A$2:$A$14185,Balance!O$4,Inyecciones!$B$2:$B$14185,Balance!$B364,Inyecciones!$C$2:$C$14185,Balance!O$5)</f>
        <v>155587.2387587968</v>
      </c>
      <c r="P364" s="13">
        <f>SUMIFS(Inyecciones!$E$2:$E$14185,Inyecciones!$A$2:$A$14185,Balance!P$4,Inyecciones!$B$2:$B$14185,Balance!$B364,Inyecciones!$C$2:$C$14185,Balance!P$5)</f>
        <v>116839.9942831774</v>
      </c>
      <c r="Q364" s="13">
        <f>SUMIFS(Inyecciones!$E$2:$E$14185,Inyecciones!$A$2:$A$14185,Balance!Q$4,Inyecciones!$B$2:$B$14185,Balance!$B364,Inyecciones!$C$2:$C$14185,Balance!Q$5)</f>
        <v>121402.6523609388</v>
      </c>
      <c r="R364" s="13">
        <f>SUMIFS(Inyecciones!$E$2:$E$14185,Inyecciones!$A$2:$A$14185,Balance!R$4,Inyecciones!$B$2:$B$14185,Balance!$B364,Inyecciones!$C$2:$C$14185,Balance!R$5)</f>
        <v>86356.898532665713</v>
      </c>
      <c r="S364" s="13">
        <f>SUMIFS(Inyecciones!$E$2:$E$14185,Inyecciones!$A$2:$A$14185,Balance!S$4,Inyecciones!$B$2:$B$14185,Balance!$B364,Inyecciones!$C$2:$C$14185,Balance!S$5)</f>
        <v>46964.905264137531</v>
      </c>
      <c r="T364" s="13">
        <f>SUMIFS(Inyecciones!$E$2:$E$14185,Inyecciones!$A$2:$A$14185,Balance!T$4,Inyecciones!$B$2:$B$14185,Balance!$B364,Inyecciones!$C$2:$C$14185,Balance!T$5)</f>
        <v>28211.261922370591</v>
      </c>
      <c r="U364" s="13">
        <f>SUMIFS(Inyecciones!$E$2:$E$14185,Inyecciones!$A$2:$A$14185,Balance!U$4,Inyecciones!$B$2:$B$14185,Balance!$B364,Inyecciones!$C$2:$C$14185,Balance!U$5)</f>
        <v>37531.735930255738</v>
      </c>
      <c r="V364" s="13">
        <f>SUMIFS(Inyecciones!$E$2:$E$14185,Inyecciones!$A$2:$A$14185,Balance!V$4,Inyecciones!$B$2:$B$14185,Balance!$B364,Inyecciones!$C$2:$C$14185,Balance!V$5)</f>
        <v>40792.138135709538</v>
      </c>
      <c r="W364" s="13">
        <f>SUMIFS(Inyecciones!$E$2:$E$14185,Inyecciones!$A$2:$A$14185,Balance!W$4,Inyecciones!$B$2:$B$14185,Balance!$B364,Inyecciones!$C$2:$C$14185,Balance!W$5)</f>
        <v>62450.906420749263</v>
      </c>
      <c r="X364" s="13">
        <f>SUMIFS(Inyecciones!$E$2:$E$14185,Inyecciones!$A$2:$A$14185,Balance!X$4,Inyecciones!$B$2:$B$14185,Balance!$B364,Inyecciones!$C$2:$C$14185,Balance!X$5)</f>
        <v>25032.22184137578</v>
      </c>
      <c r="Y364" s="13">
        <f>SUMIFS(Inyecciones!$E$2:$E$14185,Inyecciones!$A$2:$A$14185,Balance!Y$4,Inyecciones!$B$2:$B$14185,Balance!$B364,Inyecciones!$C$2:$C$14185,Balance!Y$5)</f>
        <v>34943.479826944647</v>
      </c>
      <c r="Z364" s="14">
        <f>SUMIFS(Inyecciones!$E$2:$E$14185,Inyecciones!$A$2:$A$14185,Balance!Z$4,Inyecciones!$B$2:$B$14185,Balance!$B364,Inyecciones!$C$2:$C$14185,Balance!Z$5)</f>
        <v>47810.701387300847</v>
      </c>
      <c r="AA364" s="12">
        <f>SUMIFS(Inyecciones!$E$2:$E$14185,Inyecciones!$A$2:$A$14185,Balance!AA$4,Inyecciones!$B$2:$B$14185,Balance!$B364,Inyecciones!$C$2:$C$14185,Balance!AA$5)</f>
        <v>155654.71521121269</v>
      </c>
      <c r="AB364" s="13">
        <f>SUMIFS(Inyecciones!$E$2:$E$14185,Inyecciones!$A$2:$A$14185,Balance!AB$4,Inyecciones!$B$2:$B$14185,Balance!$B364,Inyecciones!$C$2:$C$14185,Balance!AB$5)</f>
        <v>117069.4014660392</v>
      </c>
      <c r="AC364" s="13">
        <f>SUMIFS(Inyecciones!$E$2:$E$14185,Inyecciones!$A$2:$A$14185,Balance!AC$4,Inyecciones!$B$2:$B$14185,Balance!$B364,Inyecciones!$C$2:$C$14185,Balance!AC$5)</f>
        <v>120985.7990233341</v>
      </c>
      <c r="AD364" s="13">
        <f>SUMIFS(Inyecciones!$E$2:$E$14185,Inyecciones!$A$2:$A$14185,Balance!AD$4,Inyecciones!$B$2:$B$14185,Balance!$B364,Inyecciones!$C$2:$C$14185,Balance!AD$5)</f>
        <v>85836.664813683659</v>
      </c>
      <c r="AE364" s="13">
        <f>SUMIFS(Inyecciones!$E$2:$E$14185,Inyecciones!$A$2:$A$14185,Balance!AE$4,Inyecciones!$B$2:$B$14185,Balance!$B364,Inyecciones!$C$2:$C$14185,Balance!AE$5)</f>
        <v>49293.408454508382</v>
      </c>
      <c r="AF364" s="13">
        <f>SUMIFS(Inyecciones!$E$2:$E$14185,Inyecciones!$A$2:$A$14185,Balance!AF$4,Inyecciones!$B$2:$B$14185,Balance!$B364,Inyecciones!$C$2:$C$14185,Balance!AF$5)</f>
        <v>30998.92158250518</v>
      </c>
      <c r="AG364" s="13">
        <f>SUMIFS(Inyecciones!$E$2:$E$14185,Inyecciones!$A$2:$A$14185,Balance!AG$4,Inyecciones!$B$2:$B$14185,Balance!$B364,Inyecciones!$C$2:$C$14185,Balance!AG$5)</f>
        <v>41920.381062087588</v>
      </c>
      <c r="AH364" s="13">
        <f>SUMIFS(Inyecciones!$E$2:$E$14185,Inyecciones!$A$2:$A$14185,Balance!AH$4,Inyecciones!$B$2:$B$14185,Balance!$B364,Inyecciones!$C$2:$C$14185,Balance!AH$5)</f>
        <v>45332.514423441222</v>
      </c>
      <c r="AI364" s="13">
        <f>SUMIFS(Inyecciones!$E$2:$E$14185,Inyecciones!$A$2:$A$14185,Balance!AI$4,Inyecciones!$B$2:$B$14185,Balance!$B364,Inyecciones!$C$2:$C$14185,Balance!AI$5)</f>
        <v>69351.258667500195</v>
      </c>
      <c r="AJ364" s="13">
        <f>SUMIFS(Inyecciones!$E$2:$E$14185,Inyecciones!$A$2:$A$14185,Balance!AJ$4,Inyecciones!$B$2:$B$14185,Balance!$B364,Inyecciones!$C$2:$C$14185,Balance!AJ$5)</f>
        <v>59258.993996054232</v>
      </c>
      <c r="AK364" s="13">
        <f>SUMIFS(Inyecciones!$E$2:$E$14185,Inyecciones!$A$2:$A$14185,Balance!AK$4,Inyecciones!$B$2:$B$14185,Balance!$B364,Inyecciones!$C$2:$C$14185,Balance!AK$5)</f>
        <v>79387.75035517379</v>
      </c>
      <c r="AL364" s="14">
        <f>SUMIFS(Inyecciones!$E$2:$E$14185,Inyecciones!$A$2:$A$14185,Balance!AL$4,Inyecciones!$B$2:$B$14185,Balance!$B364,Inyecciones!$C$2:$C$14185,Balance!AL$5)</f>
        <v>85232.848625454935</v>
      </c>
      <c r="AM364" s="13"/>
      <c r="AN364" s="12">
        <f>SUMIFS('Retiro Mensual'!$E$2:$E$2629,'Retiro Mensual'!$A$2:$A$2629,AN$4,'Retiro Mensual'!$B$2:$B$2629,$B364,'Retiro Mensual'!$C$2:$C$2629,AN$5)</f>
        <v>0</v>
      </c>
      <c r="AO364" s="13">
        <f>SUMIFS('Retiro Mensual'!$E$2:$E$2629,'Retiro Mensual'!$A$2:$A$2629,AO$4,'Retiro Mensual'!$B$2:$B$2629,$B364,'Retiro Mensual'!$C$2:$C$2629,AO$5)</f>
        <v>0</v>
      </c>
      <c r="AP364" s="13">
        <f>SUMIFS('Retiro Mensual'!$E$2:$E$2629,'Retiro Mensual'!$A$2:$A$2629,AP$4,'Retiro Mensual'!$B$2:$B$2629,$B364,'Retiro Mensual'!$C$2:$C$2629,AP$5)</f>
        <v>0</v>
      </c>
      <c r="AQ364" s="13">
        <f>SUMIFS('Retiro Mensual'!$E$2:$E$2629,'Retiro Mensual'!$A$2:$A$2629,AQ$4,'Retiro Mensual'!$B$2:$B$2629,$B364,'Retiro Mensual'!$C$2:$C$2629,AQ$5)</f>
        <v>0</v>
      </c>
      <c r="AR364" s="13">
        <f>SUMIFS('Retiro Mensual'!$E$2:$E$2629,'Retiro Mensual'!$A$2:$A$2629,AR$4,'Retiro Mensual'!$B$2:$B$2629,$B364,'Retiro Mensual'!$C$2:$C$2629,AR$5)</f>
        <v>0</v>
      </c>
      <c r="AS364" s="13">
        <f>SUMIFS('Retiro Mensual'!$E$2:$E$2629,'Retiro Mensual'!$A$2:$A$2629,AS$4,'Retiro Mensual'!$B$2:$B$2629,$B364,'Retiro Mensual'!$C$2:$C$2629,AS$5)</f>
        <v>0</v>
      </c>
      <c r="AT364" s="13">
        <f>SUMIFS('Retiro Mensual'!$E$2:$E$2629,'Retiro Mensual'!$A$2:$A$2629,AT$4,'Retiro Mensual'!$B$2:$B$2629,$B364,'Retiro Mensual'!$C$2:$C$2629,AT$5)</f>
        <v>0</v>
      </c>
      <c r="AU364" s="13">
        <f>SUMIFS('Retiro Mensual'!$E$2:$E$2629,'Retiro Mensual'!$A$2:$A$2629,AU$4,'Retiro Mensual'!$B$2:$B$2629,$B364,'Retiro Mensual'!$C$2:$C$2629,AU$5)</f>
        <v>0</v>
      </c>
      <c r="AV364" s="13">
        <f>SUMIFS('Retiro Mensual'!$E$2:$E$2629,'Retiro Mensual'!$A$2:$A$2629,AV$4,'Retiro Mensual'!$B$2:$B$2629,$B364,'Retiro Mensual'!$C$2:$C$2629,AV$5)</f>
        <v>0</v>
      </c>
      <c r="AW364" s="13">
        <f>SUMIFS('Retiro Mensual'!$E$2:$E$2629,'Retiro Mensual'!$A$2:$A$2629,AW$4,'Retiro Mensual'!$B$2:$B$2629,$B364,'Retiro Mensual'!$C$2:$C$2629,AW$5)</f>
        <v>0</v>
      </c>
      <c r="AX364" s="13">
        <f>SUMIFS('Retiro Mensual'!$E$2:$E$2629,'Retiro Mensual'!$A$2:$A$2629,AX$4,'Retiro Mensual'!$B$2:$B$2629,$B364,'Retiro Mensual'!$C$2:$C$2629,AX$5)</f>
        <v>0</v>
      </c>
      <c r="AY364" s="14">
        <f>SUMIFS('Retiro Mensual'!$E$2:$E$2629,'Retiro Mensual'!$A$2:$A$2629,AY$4,'Retiro Mensual'!$B$2:$B$2629,$B364,'Retiro Mensual'!$C$2:$C$2629,AY$5)</f>
        <v>0</v>
      </c>
      <c r="AZ364" s="12">
        <f>SUMIFS('Retiro Mensual'!$E$2:$E$2629,'Retiro Mensual'!$A$2:$A$2629,AZ$4,'Retiro Mensual'!$B$2:$B$2629,$B364,'Retiro Mensual'!$C$2:$C$2629,AZ$5)</f>
        <v>0</v>
      </c>
      <c r="BA364" s="13">
        <f>SUMIFS('Retiro Mensual'!$E$2:$E$2629,'Retiro Mensual'!$A$2:$A$2629,BA$4,'Retiro Mensual'!$B$2:$B$2629,$B364,'Retiro Mensual'!$C$2:$C$2629,BA$5)</f>
        <v>0</v>
      </c>
      <c r="BB364" s="13">
        <f>SUMIFS('Retiro Mensual'!$E$2:$E$2629,'Retiro Mensual'!$A$2:$A$2629,BB$4,'Retiro Mensual'!$B$2:$B$2629,$B364,'Retiro Mensual'!$C$2:$C$2629,BB$5)</f>
        <v>0</v>
      </c>
      <c r="BC364" s="13">
        <f>SUMIFS('Retiro Mensual'!$E$2:$E$2629,'Retiro Mensual'!$A$2:$A$2629,BC$4,'Retiro Mensual'!$B$2:$B$2629,$B364,'Retiro Mensual'!$C$2:$C$2629,BC$5)</f>
        <v>0</v>
      </c>
      <c r="BD364" s="13">
        <f>SUMIFS('Retiro Mensual'!$E$2:$E$2629,'Retiro Mensual'!$A$2:$A$2629,BD$4,'Retiro Mensual'!$B$2:$B$2629,$B364,'Retiro Mensual'!$C$2:$C$2629,BD$5)</f>
        <v>0</v>
      </c>
      <c r="BE364" s="13">
        <f>SUMIFS('Retiro Mensual'!$E$2:$E$2629,'Retiro Mensual'!$A$2:$A$2629,BE$4,'Retiro Mensual'!$B$2:$B$2629,$B364,'Retiro Mensual'!$C$2:$C$2629,BE$5)</f>
        <v>0</v>
      </c>
      <c r="BF364" s="13">
        <f>SUMIFS('Retiro Mensual'!$E$2:$E$2629,'Retiro Mensual'!$A$2:$A$2629,BF$4,'Retiro Mensual'!$B$2:$B$2629,$B364,'Retiro Mensual'!$C$2:$C$2629,BF$5)</f>
        <v>0</v>
      </c>
      <c r="BG364" s="13">
        <f>SUMIFS('Retiro Mensual'!$E$2:$E$2629,'Retiro Mensual'!$A$2:$A$2629,BG$4,'Retiro Mensual'!$B$2:$B$2629,$B364,'Retiro Mensual'!$C$2:$C$2629,BG$5)</f>
        <v>0</v>
      </c>
      <c r="BH364" s="13">
        <f>SUMIFS('Retiro Mensual'!$E$2:$E$2629,'Retiro Mensual'!$A$2:$A$2629,BH$4,'Retiro Mensual'!$B$2:$B$2629,$B364,'Retiro Mensual'!$C$2:$C$2629,BH$5)</f>
        <v>0</v>
      </c>
      <c r="BI364" s="13">
        <f>SUMIFS('Retiro Mensual'!$E$2:$E$2629,'Retiro Mensual'!$A$2:$A$2629,BI$4,'Retiro Mensual'!$B$2:$B$2629,$B364,'Retiro Mensual'!$C$2:$C$2629,BI$5)</f>
        <v>0</v>
      </c>
      <c r="BJ364" s="13">
        <f>SUMIFS('Retiro Mensual'!$E$2:$E$2629,'Retiro Mensual'!$A$2:$A$2629,BJ$4,'Retiro Mensual'!$B$2:$B$2629,$B364,'Retiro Mensual'!$C$2:$C$2629,BJ$5)</f>
        <v>0</v>
      </c>
      <c r="BK364" s="14">
        <f>SUMIFS('Retiro Mensual'!$E$2:$E$2629,'Retiro Mensual'!$A$2:$A$2629,BK$4,'Retiro Mensual'!$B$2:$B$2629,$B364,'Retiro Mensual'!$C$2:$C$2629,BK$5)</f>
        <v>0</v>
      </c>
      <c r="BL364" s="12">
        <f>SUMIFS('Retiro Mensual'!$E$2:$E$2629,'Retiro Mensual'!$A$2:$A$2629,BL$4,'Retiro Mensual'!$B$2:$B$2629,$B364,'Retiro Mensual'!$C$2:$C$2629,BL$5)</f>
        <v>0</v>
      </c>
      <c r="BM364" s="13">
        <f>SUMIFS('Retiro Mensual'!$E$2:$E$2629,'Retiro Mensual'!$A$2:$A$2629,BM$4,'Retiro Mensual'!$B$2:$B$2629,$B364,'Retiro Mensual'!$C$2:$C$2629,BM$5)</f>
        <v>0</v>
      </c>
      <c r="BN364" s="13">
        <f>SUMIFS('Retiro Mensual'!$E$2:$E$2629,'Retiro Mensual'!$A$2:$A$2629,BN$4,'Retiro Mensual'!$B$2:$B$2629,$B364,'Retiro Mensual'!$C$2:$C$2629,BN$5)</f>
        <v>0</v>
      </c>
      <c r="BO364" s="13">
        <f>SUMIFS('Retiro Mensual'!$E$2:$E$2629,'Retiro Mensual'!$A$2:$A$2629,BO$4,'Retiro Mensual'!$B$2:$B$2629,$B364,'Retiro Mensual'!$C$2:$C$2629,BO$5)</f>
        <v>0</v>
      </c>
      <c r="BP364" s="13">
        <f>SUMIFS('Retiro Mensual'!$E$2:$E$2629,'Retiro Mensual'!$A$2:$A$2629,BP$4,'Retiro Mensual'!$B$2:$B$2629,$B364,'Retiro Mensual'!$C$2:$C$2629,BP$5)</f>
        <v>0</v>
      </c>
      <c r="BQ364" s="13">
        <f>SUMIFS('Retiro Mensual'!$E$2:$E$2629,'Retiro Mensual'!$A$2:$A$2629,BQ$4,'Retiro Mensual'!$B$2:$B$2629,$B364,'Retiro Mensual'!$C$2:$C$2629,BQ$5)</f>
        <v>0</v>
      </c>
      <c r="BR364" s="13">
        <f>SUMIFS('Retiro Mensual'!$E$2:$E$2629,'Retiro Mensual'!$A$2:$A$2629,BR$4,'Retiro Mensual'!$B$2:$B$2629,$B364,'Retiro Mensual'!$C$2:$C$2629,BR$5)</f>
        <v>0</v>
      </c>
      <c r="BS364" s="13">
        <f>SUMIFS('Retiro Mensual'!$E$2:$E$2629,'Retiro Mensual'!$A$2:$A$2629,BS$4,'Retiro Mensual'!$B$2:$B$2629,$B364,'Retiro Mensual'!$C$2:$C$2629,BS$5)</f>
        <v>0</v>
      </c>
      <c r="BT364" s="13">
        <f>SUMIFS('Retiro Mensual'!$E$2:$E$2629,'Retiro Mensual'!$A$2:$A$2629,BT$4,'Retiro Mensual'!$B$2:$B$2629,$B364,'Retiro Mensual'!$C$2:$C$2629,BT$5)</f>
        <v>0</v>
      </c>
      <c r="BU364" s="13">
        <f>SUMIFS('Retiro Mensual'!$E$2:$E$2629,'Retiro Mensual'!$A$2:$A$2629,BU$4,'Retiro Mensual'!$B$2:$B$2629,$B364,'Retiro Mensual'!$C$2:$C$2629,BU$5)</f>
        <v>0</v>
      </c>
      <c r="BV364" s="13">
        <f>SUMIFS('Retiro Mensual'!$E$2:$E$2629,'Retiro Mensual'!$A$2:$A$2629,BV$4,'Retiro Mensual'!$B$2:$B$2629,$B364,'Retiro Mensual'!$C$2:$C$2629,BV$5)</f>
        <v>0</v>
      </c>
      <c r="BW364" s="14">
        <f>SUMIFS('Retiro Mensual'!$E$2:$E$2629,'Retiro Mensual'!$A$2:$A$2629,BW$4,'Retiro Mensual'!$B$2:$B$2629,$B364,'Retiro Mensual'!$C$2:$C$2629,BW$5)</f>
        <v>0</v>
      </c>
      <c r="BX364" s="13"/>
      <c r="BY364" s="12">
        <f>SUMIFS('Compra Ventas'!$E$2:$E$2700,'Compra Ventas'!$A$2:$A$2700,BY$4,'Compra Ventas'!$B$2:$B$2700,$B364,'Compra Ventas'!$C$2:$C$2700,BY$5)</f>
        <v>0</v>
      </c>
      <c r="BZ364" s="13">
        <f>SUMIFS('Compra Ventas'!$E$2:$E$2700,'Compra Ventas'!$A$2:$A$2700,BZ$4,'Compra Ventas'!$B$2:$B$2700,$B364,'Compra Ventas'!$C$2:$C$2700,BZ$5)</f>
        <v>0</v>
      </c>
      <c r="CA364" s="13">
        <f>SUMIFS('Compra Ventas'!$E$2:$E$2700,'Compra Ventas'!$A$2:$A$2700,CA$4,'Compra Ventas'!$B$2:$B$2700,$B364,'Compra Ventas'!$C$2:$C$2700,CA$5)</f>
        <v>0</v>
      </c>
      <c r="CB364" s="13">
        <f>SUMIFS('Compra Ventas'!$E$2:$E$2700,'Compra Ventas'!$A$2:$A$2700,CB$4,'Compra Ventas'!$B$2:$B$2700,$B364,'Compra Ventas'!$C$2:$C$2700,CB$5)</f>
        <v>0</v>
      </c>
      <c r="CC364" s="13">
        <f>SUMIFS('Compra Ventas'!$E$2:$E$2700,'Compra Ventas'!$A$2:$A$2700,CC$4,'Compra Ventas'!$B$2:$B$2700,$B364,'Compra Ventas'!$C$2:$C$2700,CC$5)</f>
        <v>0</v>
      </c>
      <c r="CD364" s="13">
        <f>SUMIFS('Compra Ventas'!$E$2:$E$2700,'Compra Ventas'!$A$2:$A$2700,CD$4,'Compra Ventas'!$B$2:$B$2700,$B364,'Compra Ventas'!$C$2:$C$2700,CD$5)</f>
        <v>0</v>
      </c>
      <c r="CE364" s="13">
        <f>SUMIFS('Compra Ventas'!$E$2:$E$2700,'Compra Ventas'!$A$2:$A$2700,CE$4,'Compra Ventas'!$B$2:$B$2700,$B364,'Compra Ventas'!$C$2:$C$2700,CE$5)</f>
        <v>0</v>
      </c>
      <c r="CF364" s="13">
        <f>SUMIFS('Compra Ventas'!$E$2:$E$2700,'Compra Ventas'!$A$2:$A$2700,CF$4,'Compra Ventas'!$B$2:$B$2700,$B364,'Compra Ventas'!$C$2:$C$2700,CF$5)</f>
        <v>0</v>
      </c>
      <c r="CG364" s="13">
        <f>SUMIFS('Compra Ventas'!$E$2:$E$2700,'Compra Ventas'!$A$2:$A$2700,CG$4,'Compra Ventas'!$B$2:$B$2700,$B364,'Compra Ventas'!$C$2:$C$2700,CG$5)</f>
        <v>0</v>
      </c>
      <c r="CH364" s="13">
        <f>SUMIFS('Compra Ventas'!$E$2:$E$2700,'Compra Ventas'!$A$2:$A$2700,CH$4,'Compra Ventas'!$B$2:$B$2700,$B364,'Compra Ventas'!$C$2:$C$2700,CH$5)</f>
        <v>0</v>
      </c>
      <c r="CI364" s="13">
        <f>SUMIFS('Compra Ventas'!$E$2:$E$2700,'Compra Ventas'!$A$2:$A$2700,CI$4,'Compra Ventas'!$B$2:$B$2700,$B364,'Compra Ventas'!$C$2:$C$2700,CI$5)</f>
        <v>0</v>
      </c>
      <c r="CJ364" s="14">
        <f>SUMIFS('Compra Ventas'!$E$2:$E$2700,'Compra Ventas'!$A$2:$A$2700,CJ$4,'Compra Ventas'!$B$2:$B$2700,$B364,'Compra Ventas'!$C$2:$C$2700,CJ$5)</f>
        <v>0</v>
      </c>
      <c r="CK364" s="12">
        <f>SUMIFS('Compra Ventas'!$E$2:$E$2700,'Compra Ventas'!$A$2:$A$2700,CK$4,'Compra Ventas'!$B$2:$B$2700,$B364,'Compra Ventas'!$C$2:$C$2700,CK$5)</f>
        <v>0</v>
      </c>
      <c r="CL364" s="13">
        <f>SUMIFS('Compra Ventas'!$E$2:$E$2700,'Compra Ventas'!$A$2:$A$2700,CL$4,'Compra Ventas'!$B$2:$B$2700,$B364,'Compra Ventas'!$C$2:$C$2700,CL$5)</f>
        <v>0</v>
      </c>
      <c r="CM364" s="13">
        <f>SUMIFS('Compra Ventas'!$E$2:$E$2700,'Compra Ventas'!$A$2:$A$2700,CM$4,'Compra Ventas'!$B$2:$B$2700,$B364,'Compra Ventas'!$C$2:$C$2700,CM$5)</f>
        <v>0</v>
      </c>
      <c r="CN364" s="13">
        <f>SUMIFS('Compra Ventas'!$E$2:$E$2700,'Compra Ventas'!$A$2:$A$2700,CN$4,'Compra Ventas'!$B$2:$B$2700,$B364,'Compra Ventas'!$C$2:$C$2700,CN$5)</f>
        <v>0</v>
      </c>
      <c r="CO364" s="13">
        <f>SUMIFS('Compra Ventas'!$E$2:$E$2700,'Compra Ventas'!$A$2:$A$2700,CO$4,'Compra Ventas'!$B$2:$B$2700,$B364,'Compra Ventas'!$C$2:$C$2700,CO$5)</f>
        <v>0</v>
      </c>
      <c r="CP364" s="13">
        <f>SUMIFS('Compra Ventas'!$E$2:$E$2700,'Compra Ventas'!$A$2:$A$2700,CP$4,'Compra Ventas'!$B$2:$B$2700,$B364,'Compra Ventas'!$C$2:$C$2700,CP$5)</f>
        <v>0</v>
      </c>
      <c r="CQ364" s="13">
        <f>SUMIFS('Compra Ventas'!$E$2:$E$2700,'Compra Ventas'!$A$2:$A$2700,CQ$4,'Compra Ventas'!$B$2:$B$2700,$B364,'Compra Ventas'!$C$2:$C$2700,CQ$5)</f>
        <v>0</v>
      </c>
      <c r="CR364" s="13">
        <f>SUMIFS('Compra Ventas'!$E$2:$E$2700,'Compra Ventas'!$A$2:$A$2700,CR$4,'Compra Ventas'!$B$2:$B$2700,$B364,'Compra Ventas'!$C$2:$C$2700,CR$5)</f>
        <v>0</v>
      </c>
      <c r="CS364" s="13">
        <f>SUMIFS('Compra Ventas'!$E$2:$E$2700,'Compra Ventas'!$A$2:$A$2700,CS$4,'Compra Ventas'!$B$2:$B$2700,$B364,'Compra Ventas'!$C$2:$C$2700,CS$5)</f>
        <v>0</v>
      </c>
      <c r="CT364" s="13">
        <f>SUMIFS('Compra Ventas'!$E$2:$E$2700,'Compra Ventas'!$A$2:$A$2700,CT$4,'Compra Ventas'!$B$2:$B$2700,$B364,'Compra Ventas'!$C$2:$C$2700,CT$5)</f>
        <v>0</v>
      </c>
      <c r="CU364" s="13">
        <f>SUMIFS('Compra Ventas'!$E$2:$E$2700,'Compra Ventas'!$A$2:$A$2700,CU$4,'Compra Ventas'!$B$2:$B$2700,$B364,'Compra Ventas'!$C$2:$C$2700,CU$5)</f>
        <v>0</v>
      </c>
      <c r="CV364" s="14">
        <f>SUMIFS('Compra Ventas'!$E$2:$E$2700,'Compra Ventas'!$A$2:$A$2700,CV$4,'Compra Ventas'!$B$2:$B$2700,$B364,'Compra Ventas'!$C$2:$C$2700,CV$5)</f>
        <v>0</v>
      </c>
      <c r="CW364" s="12">
        <f>SUMIFS('Compra Ventas'!$E$2:$E$2700,'Compra Ventas'!$A$2:$A$2700,CW$4,'Compra Ventas'!$B$2:$B$2700,$B364,'Compra Ventas'!$C$2:$C$2700,CW$5)</f>
        <v>0</v>
      </c>
      <c r="CX364" s="13">
        <f>SUMIFS('Compra Ventas'!$E$2:$E$2700,'Compra Ventas'!$A$2:$A$2700,CX$4,'Compra Ventas'!$B$2:$B$2700,$B364,'Compra Ventas'!$C$2:$C$2700,CX$5)</f>
        <v>0</v>
      </c>
      <c r="CY364" s="13">
        <f>SUMIFS('Compra Ventas'!$E$2:$E$2700,'Compra Ventas'!$A$2:$A$2700,CY$4,'Compra Ventas'!$B$2:$B$2700,$B364,'Compra Ventas'!$C$2:$C$2700,CY$5)</f>
        <v>0</v>
      </c>
      <c r="CZ364" s="13">
        <f>SUMIFS('Compra Ventas'!$E$2:$E$2700,'Compra Ventas'!$A$2:$A$2700,CZ$4,'Compra Ventas'!$B$2:$B$2700,$B364,'Compra Ventas'!$C$2:$C$2700,CZ$5)</f>
        <v>0</v>
      </c>
      <c r="DA364" s="13">
        <f>SUMIFS('Compra Ventas'!$E$2:$E$2700,'Compra Ventas'!$A$2:$A$2700,DA$4,'Compra Ventas'!$B$2:$B$2700,$B364,'Compra Ventas'!$C$2:$C$2700,DA$5)</f>
        <v>0</v>
      </c>
      <c r="DB364" s="13">
        <f>SUMIFS('Compra Ventas'!$E$2:$E$2700,'Compra Ventas'!$A$2:$A$2700,DB$4,'Compra Ventas'!$B$2:$B$2700,$B364,'Compra Ventas'!$C$2:$C$2700,DB$5)</f>
        <v>0</v>
      </c>
      <c r="DC364" s="13">
        <f>SUMIFS('Compra Ventas'!$E$2:$E$2700,'Compra Ventas'!$A$2:$A$2700,DC$4,'Compra Ventas'!$B$2:$B$2700,$B364,'Compra Ventas'!$C$2:$C$2700,DC$5)</f>
        <v>0</v>
      </c>
      <c r="DD364" s="13">
        <f>SUMIFS('Compra Ventas'!$E$2:$E$2700,'Compra Ventas'!$A$2:$A$2700,DD$4,'Compra Ventas'!$B$2:$B$2700,$B364,'Compra Ventas'!$C$2:$C$2700,DD$5)</f>
        <v>0</v>
      </c>
      <c r="DE364" s="13">
        <f>SUMIFS('Compra Ventas'!$E$2:$E$2700,'Compra Ventas'!$A$2:$A$2700,DE$4,'Compra Ventas'!$B$2:$B$2700,$B364,'Compra Ventas'!$C$2:$C$2700,DE$5)</f>
        <v>0</v>
      </c>
      <c r="DF364" s="13">
        <f>SUMIFS('Compra Ventas'!$E$2:$E$2700,'Compra Ventas'!$A$2:$A$2700,DF$4,'Compra Ventas'!$B$2:$B$2700,$B364,'Compra Ventas'!$C$2:$C$2700,DF$5)</f>
        <v>0</v>
      </c>
      <c r="DG364" s="13">
        <f>SUMIFS('Compra Ventas'!$E$2:$E$2700,'Compra Ventas'!$A$2:$A$2700,DG$4,'Compra Ventas'!$B$2:$B$2700,$B364,'Compra Ventas'!$C$2:$C$2700,DG$5)</f>
        <v>0</v>
      </c>
      <c r="DH364" s="14">
        <f>SUMIFS('Compra Ventas'!$E$2:$E$2700,'Compra Ventas'!$A$2:$A$2700,DH$4,'Compra Ventas'!$B$2:$B$2700,$B364,'Compra Ventas'!$C$2:$C$2700,DH$5)</f>
        <v>0</v>
      </c>
      <c r="DI364" s="84"/>
      <c r="DJ364" s="98">
        <f>SUMIFS('Ajuste Ciclado'!D$5:D$47,'Ajuste Ciclado'!$C$5:$C$47,Balance!DJ$4,'Ajuste Ciclado'!$B$5:$B$47,Balance!$B364)</f>
        <v>0</v>
      </c>
      <c r="DK364" s="99">
        <f>SUMIFS('Ajuste Ciclado'!E$5:E$47,'Ajuste Ciclado'!$C$5:$C$47,Balance!DK$4,'Ajuste Ciclado'!$B$5:$B$47,Balance!$B364)</f>
        <v>0</v>
      </c>
      <c r="DL364" s="99">
        <f>SUMIFS('Ajuste Ciclado'!F$5:F$47,'Ajuste Ciclado'!$C$5:$C$47,Balance!DL$4,'Ajuste Ciclado'!$B$5:$B$47,Balance!$B364)</f>
        <v>0</v>
      </c>
      <c r="DM364" s="99">
        <f>SUMIFS('Ajuste Ciclado'!G$5:G$47,'Ajuste Ciclado'!$C$5:$C$47,Balance!DM$4,'Ajuste Ciclado'!$B$5:$B$47,Balance!$B364)</f>
        <v>0</v>
      </c>
      <c r="DN364" s="99">
        <f>SUMIFS('Ajuste Ciclado'!H$5:H$47,'Ajuste Ciclado'!$C$5:$C$47,Balance!DN$4,'Ajuste Ciclado'!$B$5:$B$47,Balance!$B364)</f>
        <v>0</v>
      </c>
      <c r="DO364" s="99">
        <f>SUMIFS('Ajuste Ciclado'!I$5:I$47,'Ajuste Ciclado'!$C$5:$C$47,Balance!DO$4,'Ajuste Ciclado'!$B$5:$B$47,Balance!$B364)</f>
        <v>0</v>
      </c>
      <c r="DP364" s="99">
        <f>SUMIFS('Ajuste Ciclado'!J$5:J$47,'Ajuste Ciclado'!$C$5:$C$47,Balance!DP$4,'Ajuste Ciclado'!$B$5:$B$47,Balance!$B364)</f>
        <v>0</v>
      </c>
      <c r="DQ364" s="99">
        <f>SUMIFS('Ajuste Ciclado'!K$5:K$47,'Ajuste Ciclado'!$C$5:$C$47,Balance!DQ$4,'Ajuste Ciclado'!$B$5:$B$47,Balance!$B364)</f>
        <v>0</v>
      </c>
      <c r="DR364" s="99">
        <f>SUMIFS('Ajuste Ciclado'!L$5:L$47,'Ajuste Ciclado'!$C$5:$C$47,Balance!DR$4,'Ajuste Ciclado'!$B$5:$B$47,Balance!$B364)</f>
        <v>0</v>
      </c>
      <c r="DS364" s="99">
        <f>SUMIFS('Ajuste Ciclado'!M$5:M$47,'Ajuste Ciclado'!$C$5:$C$47,Balance!DS$4,'Ajuste Ciclado'!$B$5:$B$47,Balance!$B364)</f>
        <v>0</v>
      </c>
      <c r="DT364" s="99">
        <f>SUMIFS('Ajuste Ciclado'!N$5:N$47,'Ajuste Ciclado'!$C$5:$C$47,Balance!DT$4,'Ajuste Ciclado'!$B$5:$B$47,Balance!$B364)</f>
        <v>0</v>
      </c>
      <c r="DU364" s="100">
        <f>SUMIFS('Ajuste Ciclado'!O$5:O$47,'Ajuste Ciclado'!$C$5:$C$47,Balance!DU$4,'Ajuste Ciclado'!$B$5:$B$47,Balance!$B364)</f>
        <v>0</v>
      </c>
      <c r="DV364" s="98">
        <f>SUMIFS('Ajuste Ciclado'!D$5:D$47,'Ajuste Ciclado'!$C$5:$C$47,Balance!DV$4,'Ajuste Ciclado'!$B$5:$B$47,Balance!$B364)</f>
        <v>0</v>
      </c>
      <c r="DW364" s="99">
        <f>SUMIFS('Ajuste Ciclado'!E$5:E$47,'Ajuste Ciclado'!$C$5:$C$47,Balance!DW$4,'Ajuste Ciclado'!$B$5:$B$47,Balance!$B364)</f>
        <v>0</v>
      </c>
      <c r="DX364" s="99">
        <f>SUMIFS('Ajuste Ciclado'!F$5:F$47,'Ajuste Ciclado'!$C$5:$C$47,Balance!DX$4,'Ajuste Ciclado'!$B$5:$B$47,Balance!$B364)</f>
        <v>0</v>
      </c>
      <c r="DY364" s="99">
        <f>SUMIFS('Ajuste Ciclado'!G$5:G$47,'Ajuste Ciclado'!$C$5:$C$47,Balance!DY$4,'Ajuste Ciclado'!$B$5:$B$47,Balance!$B364)</f>
        <v>0</v>
      </c>
      <c r="DZ364" s="99">
        <f>SUMIFS('Ajuste Ciclado'!H$5:H$47,'Ajuste Ciclado'!$C$5:$C$47,Balance!DZ$4,'Ajuste Ciclado'!$B$5:$B$47,Balance!$B364)</f>
        <v>0</v>
      </c>
      <c r="EA364" s="99">
        <f>SUMIFS('Ajuste Ciclado'!I$5:I$47,'Ajuste Ciclado'!$C$5:$C$47,Balance!EA$4,'Ajuste Ciclado'!$B$5:$B$47,Balance!$B364)</f>
        <v>0</v>
      </c>
      <c r="EB364" s="99">
        <f>SUMIFS('Ajuste Ciclado'!J$5:J$47,'Ajuste Ciclado'!$C$5:$C$47,Balance!EB$4,'Ajuste Ciclado'!$B$5:$B$47,Balance!$B364)</f>
        <v>0</v>
      </c>
      <c r="EC364" s="99">
        <f>SUMIFS('Ajuste Ciclado'!K$5:K$47,'Ajuste Ciclado'!$C$5:$C$47,Balance!EC$4,'Ajuste Ciclado'!$B$5:$B$47,Balance!$B364)</f>
        <v>0</v>
      </c>
      <c r="ED364" s="99">
        <f>SUMIFS('Ajuste Ciclado'!L$5:L$47,'Ajuste Ciclado'!$C$5:$C$47,Balance!ED$4,'Ajuste Ciclado'!$B$5:$B$47,Balance!$B364)</f>
        <v>0</v>
      </c>
      <c r="EE364" s="99">
        <f>SUMIFS('Ajuste Ciclado'!M$5:M$47,'Ajuste Ciclado'!$C$5:$C$47,Balance!EE$4,'Ajuste Ciclado'!$B$5:$B$47,Balance!$B364)</f>
        <v>0</v>
      </c>
      <c r="EF364" s="99">
        <f>SUMIFS('Ajuste Ciclado'!N$5:N$47,'Ajuste Ciclado'!$C$5:$C$47,Balance!EF$4,'Ajuste Ciclado'!$B$5:$B$47,Balance!$B364)</f>
        <v>0</v>
      </c>
      <c r="EG364" s="100">
        <f>SUMIFS('Ajuste Ciclado'!O$5:O$47,'Ajuste Ciclado'!$C$5:$C$47,Balance!EG$4,'Ajuste Ciclado'!$B$5:$B$47,Balance!$B364)</f>
        <v>0</v>
      </c>
      <c r="EH364" s="98">
        <f>SUMIFS('Ajuste Ciclado'!D$5:D$47,'Ajuste Ciclado'!$C$5:$C$47,Balance!EH$4,'Ajuste Ciclado'!$B$5:$B$47,Balance!$B364)</f>
        <v>0</v>
      </c>
      <c r="EI364" s="99">
        <f>SUMIFS('Ajuste Ciclado'!E$5:E$47,'Ajuste Ciclado'!$C$5:$C$47,Balance!EI$4,'Ajuste Ciclado'!$B$5:$B$47,Balance!$B364)</f>
        <v>0</v>
      </c>
      <c r="EJ364" s="99">
        <f>SUMIFS('Ajuste Ciclado'!F$5:F$47,'Ajuste Ciclado'!$C$5:$C$47,Balance!EJ$4,'Ajuste Ciclado'!$B$5:$B$47,Balance!$B364)</f>
        <v>0</v>
      </c>
      <c r="EK364" s="99">
        <f>SUMIFS('Ajuste Ciclado'!G$5:G$47,'Ajuste Ciclado'!$C$5:$C$47,Balance!EK$4,'Ajuste Ciclado'!$B$5:$B$47,Balance!$B364)</f>
        <v>0</v>
      </c>
      <c r="EL364" s="99">
        <f>SUMIFS('Ajuste Ciclado'!H$5:H$47,'Ajuste Ciclado'!$C$5:$C$47,Balance!EL$4,'Ajuste Ciclado'!$B$5:$B$47,Balance!$B364)</f>
        <v>0</v>
      </c>
      <c r="EM364" s="99">
        <f>SUMIFS('Ajuste Ciclado'!I$5:I$47,'Ajuste Ciclado'!$C$5:$C$47,Balance!EM$4,'Ajuste Ciclado'!$B$5:$B$47,Balance!$B364)</f>
        <v>0</v>
      </c>
      <c r="EN364" s="99">
        <f>SUMIFS('Ajuste Ciclado'!J$5:J$47,'Ajuste Ciclado'!$C$5:$C$47,Balance!EN$4,'Ajuste Ciclado'!$B$5:$B$47,Balance!$B364)</f>
        <v>0</v>
      </c>
      <c r="EO364" s="99">
        <f>SUMIFS('Ajuste Ciclado'!K$5:K$47,'Ajuste Ciclado'!$C$5:$C$47,Balance!EO$4,'Ajuste Ciclado'!$B$5:$B$47,Balance!$B364)</f>
        <v>0</v>
      </c>
      <c r="EP364" s="99">
        <f>SUMIFS('Ajuste Ciclado'!L$5:L$47,'Ajuste Ciclado'!$C$5:$C$47,Balance!EP$4,'Ajuste Ciclado'!$B$5:$B$47,Balance!$B364)</f>
        <v>0</v>
      </c>
      <c r="EQ364" s="99">
        <f>SUMIFS('Ajuste Ciclado'!M$5:M$47,'Ajuste Ciclado'!$C$5:$C$47,Balance!EQ$4,'Ajuste Ciclado'!$B$5:$B$47,Balance!$B364)</f>
        <v>0</v>
      </c>
      <c r="ER364" s="99">
        <f>SUMIFS('Ajuste Ciclado'!N$5:N$47,'Ajuste Ciclado'!$C$5:$C$47,Balance!ER$4,'Ajuste Ciclado'!$B$5:$B$47,Balance!$B364)</f>
        <v>0</v>
      </c>
      <c r="ES364" s="100">
        <f>SUMIFS('Ajuste Ciclado'!O$5:O$47,'Ajuste Ciclado'!$C$5:$C$47,Balance!ES$4,'Ajuste Ciclado'!$B$5:$B$47,Balance!$B364)</f>
        <v>0</v>
      </c>
      <c r="ET364" s="84"/>
      <c r="EU364" s="12">
        <f t="shared" si="428"/>
        <v>155162.90225015339</v>
      </c>
      <c r="EV364" s="13">
        <f t="shared" si="393"/>
        <v>115266.0959779376</v>
      </c>
      <c r="EW364" s="13">
        <f t="shared" si="394"/>
        <v>120198.2211280741</v>
      </c>
      <c r="EX364" s="13">
        <f t="shared" si="395"/>
        <v>81464.151865338499</v>
      </c>
      <c r="EY364" s="13">
        <f t="shared" si="396"/>
        <v>48444.394564526941</v>
      </c>
      <c r="EZ364" s="13">
        <f t="shared" si="397"/>
        <v>27633.563278387559</v>
      </c>
      <c r="FA364" s="13">
        <f t="shared" si="398"/>
        <v>34555.632986417877</v>
      </c>
      <c r="FB364" s="13">
        <f t="shared" si="399"/>
        <v>40425.558276141142</v>
      </c>
      <c r="FC364" s="13">
        <f t="shared" si="400"/>
        <v>60616.749955415376</v>
      </c>
      <c r="FD364" s="13">
        <f t="shared" si="401"/>
        <v>15119.925832193459</v>
      </c>
      <c r="FE364" s="13">
        <f t="shared" si="402"/>
        <v>2669.8143922315699</v>
      </c>
      <c r="FF364" s="14">
        <f t="shared" si="403"/>
        <v>6494.813231174312</v>
      </c>
      <c r="FG364" s="12">
        <f t="shared" si="404"/>
        <v>155587.2387587968</v>
      </c>
      <c r="FH364" s="13">
        <f t="shared" si="405"/>
        <v>116839.9942831774</v>
      </c>
      <c r="FI364" s="13">
        <f t="shared" si="406"/>
        <v>121402.6523609388</v>
      </c>
      <c r="FJ364" s="13">
        <f t="shared" si="407"/>
        <v>86356.898532665713</v>
      </c>
      <c r="FK364" s="13">
        <f t="shared" si="408"/>
        <v>46964.905264137531</v>
      </c>
      <c r="FL364" s="13">
        <f t="shared" si="409"/>
        <v>28211.261922370591</v>
      </c>
      <c r="FM364" s="13">
        <f t="shared" si="410"/>
        <v>37531.735930255738</v>
      </c>
      <c r="FN364" s="13">
        <f t="shared" si="411"/>
        <v>40792.138135709538</v>
      </c>
      <c r="FO364" s="13">
        <f t="shared" si="412"/>
        <v>62450.906420749263</v>
      </c>
      <c r="FP364" s="13">
        <f t="shared" si="413"/>
        <v>25032.22184137578</v>
      </c>
      <c r="FQ364" s="13">
        <f t="shared" si="414"/>
        <v>34943.479826944647</v>
      </c>
      <c r="FR364" s="14">
        <f t="shared" si="415"/>
        <v>47810.701387300847</v>
      </c>
      <c r="FS364" s="12">
        <f t="shared" si="416"/>
        <v>155654.71521121269</v>
      </c>
      <c r="FT364" s="13">
        <f t="shared" si="417"/>
        <v>117069.4014660392</v>
      </c>
      <c r="FU364" s="13">
        <f t="shared" si="418"/>
        <v>120985.7990233341</v>
      </c>
      <c r="FV364" s="13">
        <f t="shared" si="419"/>
        <v>85836.664813683659</v>
      </c>
      <c r="FW364" s="13">
        <f t="shared" si="420"/>
        <v>49293.408454508382</v>
      </c>
      <c r="FX364" s="13">
        <f t="shared" si="421"/>
        <v>30998.92158250518</v>
      </c>
      <c r="FY364" s="13">
        <f t="shared" si="422"/>
        <v>41920.381062087588</v>
      </c>
      <c r="FZ364" s="13">
        <f t="shared" si="423"/>
        <v>45332.514423441222</v>
      </c>
      <c r="GA364" s="13">
        <f t="shared" si="424"/>
        <v>69351.258667500195</v>
      </c>
      <c r="GB364" s="13">
        <f t="shared" si="425"/>
        <v>59258.993996054232</v>
      </c>
      <c r="GC364" s="13">
        <f t="shared" si="426"/>
        <v>79387.75035517379</v>
      </c>
      <c r="GD364" s="14">
        <f t="shared" si="427"/>
        <v>85232.848625454935</v>
      </c>
      <c r="GE364" s="84"/>
      <c r="GF364" s="12">
        <f t="shared" si="439"/>
        <v>708051.82373799186</v>
      </c>
      <c r="GG364" s="13">
        <f t="shared" si="439"/>
        <v>803924.13466442272</v>
      </c>
      <c r="GH364" s="14">
        <f t="shared" si="439"/>
        <v>940322.65768099541</v>
      </c>
      <c r="GI364" s="6">
        <f t="shared" si="430"/>
        <v>1</v>
      </c>
      <c r="GJ364" s="12">
        <f t="shared" si="431"/>
        <v>0</v>
      </c>
      <c r="GK364" s="13">
        <f t="shared" si="432"/>
        <v>0</v>
      </c>
      <c r="GL364" s="14">
        <f t="shared" si="433"/>
        <v>0</v>
      </c>
      <c r="GM364" s="84"/>
      <c r="GN364" s="66">
        <f t="shared" si="434"/>
        <v>0</v>
      </c>
      <c r="GO364" s="84"/>
      <c r="GP364" s="63" t="str" cm="1">
        <f t="array" ref="GP364">INDEX($GF$4:$GH$4,1,GI364)</f>
        <v>Sample 1</v>
      </c>
      <c r="GQ364" s="12">
        <f t="shared" si="436"/>
        <v>2669.8143922315699</v>
      </c>
      <c r="GR364" s="13">
        <f t="shared" si="436"/>
        <v>6494.813231174312</v>
      </c>
      <c r="GS364" s="14">
        <f t="shared" si="436"/>
        <v>15119.925832193459</v>
      </c>
      <c r="GT364" s="12">
        <f t="shared" si="437"/>
        <v>25032.22184137578</v>
      </c>
      <c r="GU364" s="13">
        <f t="shared" si="437"/>
        <v>28211.261922370591</v>
      </c>
      <c r="GV364" s="14">
        <f t="shared" si="437"/>
        <v>34943.479826944647</v>
      </c>
      <c r="GW364" s="12">
        <f t="shared" si="438"/>
        <v>30998.92158250518</v>
      </c>
      <c r="GX364" s="13">
        <f t="shared" si="438"/>
        <v>41920.381062087588</v>
      </c>
      <c r="GY364" s="14">
        <f t="shared" si="438"/>
        <v>45332.514423441222</v>
      </c>
      <c r="GZ364" s="84" t="str">
        <f t="shared" si="390"/>
        <v>Sample 1</v>
      </c>
      <c r="HA364" s="12">
        <f t="shared" si="440"/>
        <v>0</v>
      </c>
      <c r="HB364" s="13">
        <f t="shared" si="440"/>
        <v>0</v>
      </c>
      <c r="HC364" s="14">
        <f t="shared" si="440"/>
        <v>0</v>
      </c>
      <c r="HD364" s="6">
        <f t="shared" si="391"/>
        <v>0</v>
      </c>
      <c r="HE364" s="84" t="str">
        <f t="shared" si="392"/>
        <v>Ok</v>
      </c>
    </row>
    <row r="365" spans="2:213" hidden="1" x14ac:dyDescent="0.3">
      <c r="B365" s="84" t="s">
        <v>140</v>
      </c>
      <c r="C365" s="12">
        <f>SUMIFS(Inyecciones!$E$2:$E$14185,Inyecciones!$A$2:$A$14185,Balance!C$4,Inyecciones!$B$2:$B$14185,Balance!$B365,Inyecciones!$C$2:$C$14185,Balance!C$5)</f>
        <v>66305.600476649735</v>
      </c>
      <c r="D365" s="13">
        <f>SUMIFS(Inyecciones!$E$2:$E$14185,Inyecciones!$A$2:$A$14185,Balance!D$4,Inyecciones!$B$2:$B$14185,Balance!$B365,Inyecciones!$C$2:$C$14185,Balance!D$5)</f>
        <v>39023.857358357403</v>
      </c>
      <c r="E365" s="13">
        <f>SUMIFS(Inyecciones!$E$2:$E$14185,Inyecciones!$A$2:$A$14185,Balance!E$4,Inyecciones!$B$2:$B$14185,Balance!$B365,Inyecciones!$C$2:$C$14185,Balance!E$5)</f>
        <v>51109.620438557307</v>
      </c>
      <c r="F365" s="13">
        <f>SUMIFS(Inyecciones!$E$2:$E$14185,Inyecciones!$A$2:$A$14185,Balance!F$4,Inyecciones!$B$2:$B$14185,Balance!$B365,Inyecciones!$C$2:$C$14185,Balance!F$5)</f>
        <v>33408.299631102323</v>
      </c>
      <c r="G365" s="13">
        <f>SUMIFS(Inyecciones!$E$2:$E$14185,Inyecciones!$A$2:$A$14185,Balance!G$4,Inyecciones!$B$2:$B$14185,Balance!$B365,Inyecciones!$C$2:$C$14185,Balance!G$5)</f>
        <v>20542.908430510372</v>
      </c>
      <c r="H365" s="13">
        <f>SUMIFS(Inyecciones!$E$2:$E$14185,Inyecciones!$A$2:$A$14185,Balance!H$4,Inyecciones!$B$2:$B$14185,Balance!$B365,Inyecciones!$C$2:$C$14185,Balance!H$5)</f>
        <v>19853.08268224325</v>
      </c>
      <c r="I365" s="13">
        <f>SUMIFS(Inyecciones!$E$2:$E$14185,Inyecciones!$A$2:$A$14185,Balance!I$4,Inyecciones!$B$2:$B$14185,Balance!$B365,Inyecciones!$C$2:$C$14185,Balance!I$5)</f>
        <v>25834.90285212444</v>
      </c>
      <c r="J365" s="13">
        <f>SUMIFS(Inyecciones!$E$2:$E$14185,Inyecciones!$A$2:$A$14185,Balance!J$4,Inyecciones!$B$2:$B$14185,Balance!$B365,Inyecciones!$C$2:$C$14185,Balance!J$5)</f>
        <v>27974.430990878082</v>
      </c>
      <c r="K365" s="13">
        <f>SUMIFS(Inyecciones!$E$2:$E$14185,Inyecciones!$A$2:$A$14185,Balance!K$4,Inyecciones!$B$2:$B$14185,Balance!$B365,Inyecciones!$C$2:$C$14185,Balance!K$5)</f>
        <v>27051.009386795671</v>
      </c>
      <c r="L365" s="13">
        <f>SUMIFS(Inyecciones!$E$2:$E$14185,Inyecciones!$A$2:$A$14185,Balance!L$4,Inyecciones!$B$2:$B$14185,Balance!$B365,Inyecciones!$C$2:$C$14185,Balance!L$5)</f>
        <v>8512.2482611176729</v>
      </c>
      <c r="M365" s="13">
        <f>SUMIFS(Inyecciones!$E$2:$E$14185,Inyecciones!$A$2:$A$14185,Balance!M$4,Inyecciones!$B$2:$B$14185,Balance!$B365,Inyecciones!$C$2:$C$14185,Balance!M$5)</f>
        <v>4214.8295334693121</v>
      </c>
      <c r="N365" s="14">
        <f>SUMIFS(Inyecciones!$E$2:$E$14185,Inyecciones!$A$2:$A$14185,Balance!N$4,Inyecciones!$B$2:$B$14185,Balance!$B365,Inyecciones!$C$2:$C$14185,Balance!N$5)</f>
        <v>7182.0088698000054</v>
      </c>
      <c r="O365" s="12">
        <f>SUMIFS(Inyecciones!$E$2:$E$14185,Inyecciones!$A$2:$A$14185,Balance!O$4,Inyecciones!$B$2:$B$14185,Balance!$B365,Inyecciones!$C$2:$C$14185,Balance!O$5)</f>
        <v>66437.660171964759</v>
      </c>
      <c r="P365" s="13">
        <f>SUMIFS(Inyecciones!$E$2:$E$14185,Inyecciones!$A$2:$A$14185,Balance!P$4,Inyecciones!$B$2:$B$14185,Balance!$B365,Inyecciones!$C$2:$C$14185,Balance!P$5)</f>
        <v>39205.715330152743</v>
      </c>
      <c r="Q365" s="13">
        <f>SUMIFS(Inyecciones!$E$2:$E$14185,Inyecciones!$A$2:$A$14185,Balance!Q$4,Inyecciones!$B$2:$B$14185,Balance!$B365,Inyecciones!$C$2:$C$14185,Balance!Q$5)</f>
        <v>51656.203980854581</v>
      </c>
      <c r="R365" s="13">
        <f>SUMIFS(Inyecciones!$E$2:$E$14185,Inyecciones!$A$2:$A$14185,Balance!R$4,Inyecciones!$B$2:$B$14185,Balance!$B365,Inyecciones!$C$2:$C$14185,Balance!R$5)</f>
        <v>36173.209332411723</v>
      </c>
      <c r="S365" s="13">
        <f>SUMIFS(Inyecciones!$E$2:$E$14185,Inyecciones!$A$2:$A$14185,Balance!S$4,Inyecciones!$B$2:$B$14185,Balance!$B365,Inyecciones!$C$2:$C$14185,Balance!S$5)</f>
        <v>20292.703780603599</v>
      </c>
      <c r="T365" s="13">
        <f>SUMIFS(Inyecciones!$E$2:$E$14185,Inyecciones!$A$2:$A$14185,Balance!T$4,Inyecciones!$B$2:$B$14185,Balance!$B365,Inyecciones!$C$2:$C$14185,Balance!T$5)</f>
        <v>20078.136063556871</v>
      </c>
      <c r="U365" s="13">
        <f>SUMIFS(Inyecciones!$E$2:$E$14185,Inyecciones!$A$2:$A$14185,Balance!U$4,Inyecciones!$B$2:$B$14185,Balance!$B365,Inyecciones!$C$2:$C$14185,Balance!U$5)</f>
        <v>27224.771006952182</v>
      </c>
      <c r="V365" s="13">
        <f>SUMIFS(Inyecciones!$E$2:$E$14185,Inyecciones!$A$2:$A$14185,Balance!V$4,Inyecciones!$B$2:$B$14185,Balance!$B365,Inyecciones!$C$2:$C$14185,Balance!V$5)</f>
        <v>28972.584057810851</v>
      </c>
      <c r="W365" s="13">
        <f>SUMIFS(Inyecciones!$E$2:$E$14185,Inyecciones!$A$2:$A$14185,Balance!W$4,Inyecciones!$B$2:$B$14185,Balance!$B365,Inyecciones!$C$2:$C$14185,Balance!W$5)</f>
        <v>31783.108903430191</v>
      </c>
      <c r="X365" s="13">
        <f>SUMIFS(Inyecciones!$E$2:$E$14185,Inyecciones!$A$2:$A$14185,Balance!X$4,Inyecciones!$B$2:$B$14185,Balance!$B365,Inyecciones!$C$2:$C$14185,Balance!X$5)</f>
        <v>12043.9394129417</v>
      </c>
      <c r="Y365" s="13">
        <f>SUMIFS(Inyecciones!$E$2:$E$14185,Inyecciones!$A$2:$A$14185,Balance!Y$4,Inyecciones!$B$2:$B$14185,Balance!$B365,Inyecciones!$C$2:$C$14185,Balance!Y$5)</f>
        <v>19502.475665000009</v>
      </c>
      <c r="Z365" s="14">
        <f>SUMIFS(Inyecciones!$E$2:$E$14185,Inyecciones!$A$2:$A$14185,Balance!Z$4,Inyecciones!$B$2:$B$14185,Balance!$B365,Inyecciones!$C$2:$C$14185,Balance!Z$5)</f>
        <v>27344.162076577311</v>
      </c>
      <c r="AA365" s="12">
        <f>SUMIFS(Inyecciones!$E$2:$E$14185,Inyecciones!$A$2:$A$14185,Balance!AA$4,Inyecciones!$B$2:$B$14185,Balance!$B365,Inyecciones!$C$2:$C$14185,Balance!AA$5)</f>
        <v>66476.668635840935</v>
      </c>
      <c r="AB365" s="13">
        <f>SUMIFS(Inyecciones!$E$2:$E$14185,Inyecciones!$A$2:$A$14185,Balance!AB$4,Inyecciones!$B$2:$B$14185,Balance!$B365,Inyecciones!$C$2:$C$14185,Balance!AB$5)</f>
        <v>39283.124818973673</v>
      </c>
      <c r="AC365" s="13">
        <f>SUMIFS(Inyecciones!$E$2:$E$14185,Inyecciones!$A$2:$A$14185,Balance!AC$4,Inyecciones!$B$2:$B$14185,Balance!$B365,Inyecciones!$C$2:$C$14185,Balance!AC$5)</f>
        <v>51493.071808781096</v>
      </c>
      <c r="AD365" s="13">
        <f>SUMIFS(Inyecciones!$E$2:$E$14185,Inyecciones!$A$2:$A$14185,Balance!AD$4,Inyecciones!$B$2:$B$14185,Balance!$B365,Inyecciones!$C$2:$C$14185,Balance!AD$5)</f>
        <v>35867.887385921211</v>
      </c>
      <c r="AE365" s="13">
        <f>SUMIFS(Inyecciones!$E$2:$E$14185,Inyecciones!$A$2:$A$14185,Balance!AE$4,Inyecciones!$B$2:$B$14185,Balance!$B365,Inyecciones!$C$2:$C$14185,Balance!AE$5)</f>
        <v>20957.870206273728</v>
      </c>
      <c r="AF365" s="13">
        <f>SUMIFS(Inyecciones!$E$2:$E$14185,Inyecciones!$A$2:$A$14185,Balance!AF$4,Inyecciones!$B$2:$B$14185,Balance!$B365,Inyecciones!$C$2:$C$14185,Balance!AF$5)</f>
        <v>21289.940969760519</v>
      </c>
      <c r="AG365" s="13">
        <f>SUMIFS(Inyecciones!$E$2:$E$14185,Inyecciones!$A$2:$A$14185,Balance!AG$4,Inyecciones!$B$2:$B$14185,Balance!$B365,Inyecciones!$C$2:$C$14185,Balance!AG$5)</f>
        <v>29388.946877487801</v>
      </c>
      <c r="AH365" s="13">
        <f>SUMIFS(Inyecciones!$E$2:$E$14185,Inyecciones!$A$2:$A$14185,Balance!AH$4,Inyecciones!$B$2:$B$14185,Balance!$B365,Inyecciones!$C$2:$C$14185,Balance!AH$5)</f>
        <v>31993.379559755911</v>
      </c>
      <c r="AI365" s="13">
        <f>SUMIFS(Inyecciones!$E$2:$E$14185,Inyecciones!$A$2:$A$14185,Balance!AI$4,Inyecciones!$B$2:$B$14185,Balance!$B365,Inyecciones!$C$2:$C$14185,Balance!AI$5)</f>
        <v>29942.9611259638</v>
      </c>
      <c r="AJ365" s="13">
        <f>SUMIFS(Inyecciones!$E$2:$E$14185,Inyecciones!$A$2:$A$14185,Balance!AJ$4,Inyecciones!$B$2:$B$14185,Balance!$B365,Inyecciones!$C$2:$C$14185,Balance!AJ$5)</f>
        <v>24652.22724861079</v>
      </c>
      <c r="AK365" s="13">
        <f>SUMIFS(Inyecciones!$E$2:$E$14185,Inyecciones!$A$2:$A$14185,Balance!AK$4,Inyecciones!$B$2:$B$14185,Balance!$B365,Inyecciones!$C$2:$C$14185,Balance!AK$5)</f>
        <v>36444.61447741781</v>
      </c>
      <c r="AL365" s="14">
        <f>SUMIFS(Inyecciones!$E$2:$E$14185,Inyecciones!$A$2:$A$14185,Balance!AL$4,Inyecciones!$B$2:$B$14185,Balance!$B365,Inyecciones!$C$2:$C$14185,Balance!AL$5)</f>
        <v>38235.857180761042</v>
      </c>
      <c r="AM365" s="13"/>
      <c r="AN365" s="12">
        <f>SUMIFS('Retiro Mensual'!$E$2:$E$2629,'Retiro Mensual'!$A$2:$A$2629,AN$4,'Retiro Mensual'!$B$2:$B$2629,$B365,'Retiro Mensual'!$C$2:$C$2629,AN$5)</f>
        <v>0</v>
      </c>
      <c r="AO365" s="13">
        <f>SUMIFS('Retiro Mensual'!$E$2:$E$2629,'Retiro Mensual'!$A$2:$A$2629,AO$4,'Retiro Mensual'!$B$2:$B$2629,$B365,'Retiro Mensual'!$C$2:$C$2629,AO$5)</f>
        <v>0</v>
      </c>
      <c r="AP365" s="13">
        <f>SUMIFS('Retiro Mensual'!$E$2:$E$2629,'Retiro Mensual'!$A$2:$A$2629,AP$4,'Retiro Mensual'!$B$2:$B$2629,$B365,'Retiro Mensual'!$C$2:$C$2629,AP$5)</f>
        <v>0</v>
      </c>
      <c r="AQ365" s="13">
        <f>SUMIFS('Retiro Mensual'!$E$2:$E$2629,'Retiro Mensual'!$A$2:$A$2629,AQ$4,'Retiro Mensual'!$B$2:$B$2629,$B365,'Retiro Mensual'!$C$2:$C$2629,AQ$5)</f>
        <v>0</v>
      </c>
      <c r="AR365" s="13">
        <f>SUMIFS('Retiro Mensual'!$E$2:$E$2629,'Retiro Mensual'!$A$2:$A$2629,AR$4,'Retiro Mensual'!$B$2:$B$2629,$B365,'Retiro Mensual'!$C$2:$C$2629,AR$5)</f>
        <v>0</v>
      </c>
      <c r="AS365" s="13">
        <f>SUMIFS('Retiro Mensual'!$E$2:$E$2629,'Retiro Mensual'!$A$2:$A$2629,AS$4,'Retiro Mensual'!$B$2:$B$2629,$B365,'Retiro Mensual'!$C$2:$C$2629,AS$5)</f>
        <v>0</v>
      </c>
      <c r="AT365" s="13">
        <f>SUMIFS('Retiro Mensual'!$E$2:$E$2629,'Retiro Mensual'!$A$2:$A$2629,AT$4,'Retiro Mensual'!$B$2:$B$2629,$B365,'Retiro Mensual'!$C$2:$C$2629,AT$5)</f>
        <v>0</v>
      </c>
      <c r="AU365" s="13">
        <f>SUMIFS('Retiro Mensual'!$E$2:$E$2629,'Retiro Mensual'!$A$2:$A$2629,AU$4,'Retiro Mensual'!$B$2:$B$2629,$B365,'Retiro Mensual'!$C$2:$C$2629,AU$5)</f>
        <v>0</v>
      </c>
      <c r="AV365" s="13">
        <f>SUMIFS('Retiro Mensual'!$E$2:$E$2629,'Retiro Mensual'!$A$2:$A$2629,AV$4,'Retiro Mensual'!$B$2:$B$2629,$B365,'Retiro Mensual'!$C$2:$C$2629,AV$5)</f>
        <v>0</v>
      </c>
      <c r="AW365" s="13">
        <f>SUMIFS('Retiro Mensual'!$E$2:$E$2629,'Retiro Mensual'!$A$2:$A$2629,AW$4,'Retiro Mensual'!$B$2:$B$2629,$B365,'Retiro Mensual'!$C$2:$C$2629,AW$5)</f>
        <v>0</v>
      </c>
      <c r="AX365" s="13">
        <f>SUMIFS('Retiro Mensual'!$E$2:$E$2629,'Retiro Mensual'!$A$2:$A$2629,AX$4,'Retiro Mensual'!$B$2:$B$2629,$B365,'Retiro Mensual'!$C$2:$C$2629,AX$5)</f>
        <v>0</v>
      </c>
      <c r="AY365" s="14">
        <f>SUMIFS('Retiro Mensual'!$E$2:$E$2629,'Retiro Mensual'!$A$2:$A$2629,AY$4,'Retiro Mensual'!$B$2:$B$2629,$B365,'Retiro Mensual'!$C$2:$C$2629,AY$5)</f>
        <v>0</v>
      </c>
      <c r="AZ365" s="12">
        <f>SUMIFS('Retiro Mensual'!$E$2:$E$2629,'Retiro Mensual'!$A$2:$A$2629,AZ$4,'Retiro Mensual'!$B$2:$B$2629,$B365,'Retiro Mensual'!$C$2:$C$2629,AZ$5)</f>
        <v>0</v>
      </c>
      <c r="BA365" s="13">
        <f>SUMIFS('Retiro Mensual'!$E$2:$E$2629,'Retiro Mensual'!$A$2:$A$2629,BA$4,'Retiro Mensual'!$B$2:$B$2629,$B365,'Retiro Mensual'!$C$2:$C$2629,BA$5)</f>
        <v>0</v>
      </c>
      <c r="BB365" s="13">
        <f>SUMIFS('Retiro Mensual'!$E$2:$E$2629,'Retiro Mensual'!$A$2:$A$2629,BB$4,'Retiro Mensual'!$B$2:$B$2629,$B365,'Retiro Mensual'!$C$2:$C$2629,BB$5)</f>
        <v>0</v>
      </c>
      <c r="BC365" s="13">
        <f>SUMIFS('Retiro Mensual'!$E$2:$E$2629,'Retiro Mensual'!$A$2:$A$2629,BC$4,'Retiro Mensual'!$B$2:$B$2629,$B365,'Retiro Mensual'!$C$2:$C$2629,BC$5)</f>
        <v>0</v>
      </c>
      <c r="BD365" s="13">
        <f>SUMIFS('Retiro Mensual'!$E$2:$E$2629,'Retiro Mensual'!$A$2:$A$2629,BD$4,'Retiro Mensual'!$B$2:$B$2629,$B365,'Retiro Mensual'!$C$2:$C$2629,BD$5)</f>
        <v>0</v>
      </c>
      <c r="BE365" s="13">
        <f>SUMIFS('Retiro Mensual'!$E$2:$E$2629,'Retiro Mensual'!$A$2:$A$2629,BE$4,'Retiro Mensual'!$B$2:$B$2629,$B365,'Retiro Mensual'!$C$2:$C$2629,BE$5)</f>
        <v>0</v>
      </c>
      <c r="BF365" s="13">
        <f>SUMIFS('Retiro Mensual'!$E$2:$E$2629,'Retiro Mensual'!$A$2:$A$2629,BF$4,'Retiro Mensual'!$B$2:$B$2629,$B365,'Retiro Mensual'!$C$2:$C$2629,BF$5)</f>
        <v>0</v>
      </c>
      <c r="BG365" s="13">
        <f>SUMIFS('Retiro Mensual'!$E$2:$E$2629,'Retiro Mensual'!$A$2:$A$2629,BG$4,'Retiro Mensual'!$B$2:$B$2629,$B365,'Retiro Mensual'!$C$2:$C$2629,BG$5)</f>
        <v>0</v>
      </c>
      <c r="BH365" s="13">
        <f>SUMIFS('Retiro Mensual'!$E$2:$E$2629,'Retiro Mensual'!$A$2:$A$2629,BH$4,'Retiro Mensual'!$B$2:$B$2629,$B365,'Retiro Mensual'!$C$2:$C$2629,BH$5)</f>
        <v>0</v>
      </c>
      <c r="BI365" s="13">
        <f>SUMIFS('Retiro Mensual'!$E$2:$E$2629,'Retiro Mensual'!$A$2:$A$2629,BI$4,'Retiro Mensual'!$B$2:$B$2629,$B365,'Retiro Mensual'!$C$2:$C$2629,BI$5)</f>
        <v>0</v>
      </c>
      <c r="BJ365" s="13">
        <f>SUMIFS('Retiro Mensual'!$E$2:$E$2629,'Retiro Mensual'!$A$2:$A$2629,BJ$4,'Retiro Mensual'!$B$2:$B$2629,$B365,'Retiro Mensual'!$C$2:$C$2629,BJ$5)</f>
        <v>0</v>
      </c>
      <c r="BK365" s="14">
        <f>SUMIFS('Retiro Mensual'!$E$2:$E$2629,'Retiro Mensual'!$A$2:$A$2629,BK$4,'Retiro Mensual'!$B$2:$B$2629,$B365,'Retiro Mensual'!$C$2:$C$2629,BK$5)</f>
        <v>0</v>
      </c>
      <c r="BL365" s="12">
        <f>SUMIFS('Retiro Mensual'!$E$2:$E$2629,'Retiro Mensual'!$A$2:$A$2629,BL$4,'Retiro Mensual'!$B$2:$B$2629,$B365,'Retiro Mensual'!$C$2:$C$2629,BL$5)</f>
        <v>0</v>
      </c>
      <c r="BM365" s="13">
        <f>SUMIFS('Retiro Mensual'!$E$2:$E$2629,'Retiro Mensual'!$A$2:$A$2629,BM$4,'Retiro Mensual'!$B$2:$B$2629,$B365,'Retiro Mensual'!$C$2:$C$2629,BM$5)</f>
        <v>0</v>
      </c>
      <c r="BN365" s="13">
        <f>SUMIFS('Retiro Mensual'!$E$2:$E$2629,'Retiro Mensual'!$A$2:$A$2629,BN$4,'Retiro Mensual'!$B$2:$B$2629,$B365,'Retiro Mensual'!$C$2:$C$2629,BN$5)</f>
        <v>0</v>
      </c>
      <c r="BO365" s="13">
        <f>SUMIFS('Retiro Mensual'!$E$2:$E$2629,'Retiro Mensual'!$A$2:$A$2629,BO$4,'Retiro Mensual'!$B$2:$B$2629,$B365,'Retiro Mensual'!$C$2:$C$2629,BO$5)</f>
        <v>0</v>
      </c>
      <c r="BP365" s="13">
        <f>SUMIFS('Retiro Mensual'!$E$2:$E$2629,'Retiro Mensual'!$A$2:$A$2629,BP$4,'Retiro Mensual'!$B$2:$B$2629,$B365,'Retiro Mensual'!$C$2:$C$2629,BP$5)</f>
        <v>0</v>
      </c>
      <c r="BQ365" s="13">
        <f>SUMIFS('Retiro Mensual'!$E$2:$E$2629,'Retiro Mensual'!$A$2:$A$2629,BQ$4,'Retiro Mensual'!$B$2:$B$2629,$B365,'Retiro Mensual'!$C$2:$C$2629,BQ$5)</f>
        <v>0</v>
      </c>
      <c r="BR365" s="13">
        <f>SUMIFS('Retiro Mensual'!$E$2:$E$2629,'Retiro Mensual'!$A$2:$A$2629,BR$4,'Retiro Mensual'!$B$2:$B$2629,$B365,'Retiro Mensual'!$C$2:$C$2629,BR$5)</f>
        <v>0</v>
      </c>
      <c r="BS365" s="13">
        <f>SUMIFS('Retiro Mensual'!$E$2:$E$2629,'Retiro Mensual'!$A$2:$A$2629,BS$4,'Retiro Mensual'!$B$2:$B$2629,$B365,'Retiro Mensual'!$C$2:$C$2629,BS$5)</f>
        <v>0</v>
      </c>
      <c r="BT365" s="13">
        <f>SUMIFS('Retiro Mensual'!$E$2:$E$2629,'Retiro Mensual'!$A$2:$A$2629,BT$4,'Retiro Mensual'!$B$2:$B$2629,$B365,'Retiro Mensual'!$C$2:$C$2629,BT$5)</f>
        <v>0</v>
      </c>
      <c r="BU365" s="13">
        <f>SUMIFS('Retiro Mensual'!$E$2:$E$2629,'Retiro Mensual'!$A$2:$A$2629,BU$4,'Retiro Mensual'!$B$2:$B$2629,$B365,'Retiro Mensual'!$C$2:$C$2629,BU$5)</f>
        <v>0</v>
      </c>
      <c r="BV365" s="13">
        <f>SUMIFS('Retiro Mensual'!$E$2:$E$2629,'Retiro Mensual'!$A$2:$A$2629,BV$4,'Retiro Mensual'!$B$2:$B$2629,$B365,'Retiro Mensual'!$C$2:$C$2629,BV$5)</f>
        <v>0</v>
      </c>
      <c r="BW365" s="14">
        <f>SUMIFS('Retiro Mensual'!$E$2:$E$2629,'Retiro Mensual'!$A$2:$A$2629,BW$4,'Retiro Mensual'!$B$2:$B$2629,$B365,'Retiro Mensual'!$C$2:$C$2629,BW$5)</f>
        <v>0</v>
      </c>
      <c r="BX365" s="13"/>
      <c r="BY365" s="12">
        <f>SUMIFS('Compra Ventas'!$E$2:$E$2700,'Compra Ventas'!$A$2:$A$2700,BY$4,'Compra Ventas'!$B$2:$B$2700,$B365,'Compra Ventas'!$C$2:$C$2700,BY$5)</f>
        <v>0</v>
      </c>
      <c r="BZ365" s="13">
        <f>SUMIFS('Compra Ventas'!$E$2:$E$2700,'Compra Ventas'!$A$2:$A$2700,BZ$4,'Compra Ventas'!$B$2:$B$2700,$B365,'Compra Ventas'!$C$2:$C$2700,BZ$5)</f>
        <v>0</v>
      </c>
      <c r="CA365" s="13">
        <f>SUMIFS('Compra Ventas'!$E$2:$E$2700,'Compra Ventas'!$A$2:$A$2700,CA$4,'Compra Ventas'!$B$2:$B$2700,$B365,'Compra Ventas'!$C$2:$C$2700,CA$5)</f>
        <v>0</v>
      </c>
      <c r="CB365" s="13">
        <f>SUMIFS('Compra Ventas'!$E$2:$E$2700,'Compra Ventas'!$A$2:$A$2700,CB$4,'Compra Ventas'!$B$2:$B$2700,$B365,'Compra Ventas'!$C$2:$C$2700,CB$5)</f>
        <v>0</v>
      </c>
      <c r="CC365" s="13">
        <f>SUMIFS('Compra Ventas'!$E$2:$E$2700,'Compra Ventas'!$A$2:$A$2700,CC$4,'Compra Ventas'!$B$2:$B$2700,$B365,'Compra Ventas'!$C$2:$C$2700,CC$5)</f>
        <v>0</v>
      </c>
      <c r="CD365" s="13">
        <f>SUMIFS('Compra Ventas'!$E$2:$E$2700,'Compra Ventas'!$A$2:$A$2700,CD$4,'Compra Ventas'!$B$2:$B$2700,$B365,'Compra Ventas'!$C$2:$C$2700,CD$5)</f>
        <v>0</v>
      </c>
      <c r="CE365" s="13">
        <f>SUMIFS('Compra Ventas'!$E$2:$E$2700,'Compra Ventas'!$A$2:$A$2700,CE$4,'Compra Ventas'!$B$2:$B$2700,$B365,'Compra Ventas'!$C$2:$C$2700,CE$5)</f>
        <v>0</v>
      </c>
      <c r="CF365" s="13">
        <f>SUMIFS('Compra Ventas'!$E$2:$E$2700,'Compra Ventas'!$A$2:$A$2700,CF$4,'Compra Ventas'!$B$2:$B$2700,$B365,'Compra Ventas'!$C$2:$C$2700,CF$5)</f>
        <v>0</v>
      </c>
      <c r="CG365" s="13">
        <f>SUMIFS('Compra Ventas'!$E$2:$E$2700,'Compra Ventas'!$A$2:$A$2700,CG$4,'Compra Ventas'!$B$2:$B$2700,$B365,'Compra Ventas'!$C$2:$C$2700,CG$5)</f>
        <v>0</v>
      </c>
      <c r="CH365" s="13">
        <f>SUMIFS('Compra Ventas'!$E$2:$E$2700,'Compra Ventas'!$A$2:$A$2700,CH$4,'Compra Ventas'!$B$2:$B$2700,$B365,'Compra Ventas'!$C$2:$C$2700,CH$5)</f>
        <v>0</v>
      </c>
      <c r="CI365" s="13">
        <f>SUMIFS('Compra Ventas'!$E$2:$E$2700,'Compra Ventas'!$A$2:$A$2700,CI$4,'Compra Ventas'!$B$2:$B$2700,$B365,'Compra Ventas'!$C$2:$C$2700,CI$5)</f>
        <v>0</v>
      </c>
      <c r="CJ365" s="14">
        <f>SUMIFS('Compra Ventas'!$E$2:$E$2700,'Compra Ventas'!$A$2:$A$2700,CJ$4,'Compra Ventas'!$B$2:$B$2700,$B365,'Compra Ventas'!$C$2:$C$2700,CJ$5)</f>
        <v>0</v>
      </c>
      <c r="CK365" s="12">
        <f>SUMIFS('Compra Ventas'!$E$2:$E$2700,'Compra Ventas'!$A$2:$A$2700,CK$4,'Compra Ventas'!$B$2:$B$2700,$B365,'Compra Ventas'!$C$2:$C$2700,CK$5)</f>
        <v>0</v>
      </c>
      <c r="CL365" s="13">
        <f>SUMIFS('Compra Ventas'!$E$2:$E$2700,'Compra Ventas'!$A$2:$A$2700,CL$4,'Compra Ventas'!$B$2:$B$2700,$B365,'Compra Ventas'!$C$2:$C$2700,CL$5)</f>
        <v>0</v>
      </c>
      <c r="CM365" s="13">
        <f>SUMIFS('Compra Ventas'!$E$2:$E$2700,'Compra Ventas'!$A$2:$A$2700,CM$4,'Compra Ventas'!$B$2:$B$2700,$B365,'Compra Ventas'!$C$2:$C$2700,CM$5)</f>
        <v>0</v>
      </c>
      <c r="CN365" s="13">
        <f>SUMIFS('Compra Ventas'!$E$2:$E$2700,'Compra Ventas'!$A$2:$A$2700,CN$4,'Compra Ventas'!$B$2:$B$2700,$B365,'Compra Ventas'!$C$2:$C$2700,CN$5)</f>
        <v>0</v>
      </c>
      <c r="CO365" s="13">
        <f>SUMIFS('Compra Ventas'!$E$2:$E$2700,'Compra Ventas'!$A$2:$A$2700,CO$4,'Compra Ventas'!$B$2:$B$2700,$B365,'Compra Ventas'!$C$2:$C$2700,CO$5)</f>
        <v>0</v>
      </c>
      <c r="CP365" s="13">
        <f>SUMIFS('Compra Ventas'!$E$2:$E$2700,'Compra Ventas'!$A$2:$A$2700,CP$4,'Compra Ventas'!$B$2:$B$2700,$B365,'Compra Ventas'!$C$2:$C$2700,CP$5)</f>
        <v>0</v>
      </c>
      <c r="CQ365" s="13">
        <f>SUMIFS('Compra Ventas'!$E$2:$E$2700,'Compra Ventas'!$A$2:$A$2700,CQ$4,'Compra Ventas'!$B$2:$B$2700,$B365,'Compra Ventas'!$C$2:$C$2700,CQ$5)</f>
        <v>0</v>
      </c>
      <c r="CR365" s="13">
        <f>SUMIFS('Compra Ventas'!$E$2:$E$2700,'Compra Ventas'!$A$2:$A$2700,CR$4,'Compra Ventas'!$B$2:$B$2700,$B365,'Compra Ventas'!$C$2:$C$2700,CR$5)</f>
        <v>0</v>
      </c>
      <c r="CS365" s="13">
        <f>SUMIFS('Compra Ventas'!$E$2:$E$2700,'Compra Ventas'!$A$2:$A$2700,CS$4,'Compra Ventas'!$B$2:$B$2700,$B365,'Compra Ventas'!$C$2:$C$2700,CS$5)</f>
        <v>0</v>
      </c>
      <c r="CT365" s="13">
        <f>SUMIFS('Compra Ventas'!$E$2:$E$2700,'Compra Ventas'!$A$2:$A$2700,CT$4,'Compra Ventas'!$B$2:$B$2700,$B365,'Compra Ventas'!$C$2:$C$2700,CT$5)</f>
        <v>0</v>
      </c>
      <c r="CU365" s="13">
        <f>SUMIFS('Compra Ventas'!$E$2:$E$2700,'Compra Ventas'!$A$2:$A$2700,CU$4,'Compra Ventas'!$B$2:$B$2700,$B365,'Compra Ventas'!$C$2:$C$2700,CU$5)</f>
        <v>0</v>
      </c>
      <c r="CV365" s="14">
        <f>SUMIFS('Compra Ventas'!$E$2:$E$2700,'Compra Ventas'!$A$2:$A$2700,CV$4,'Compra Ventas'!$B$2:$B$2700,$B365,'Compra Ventas'!$C$2:$C$2700,CV$5)</f>
        <v>0</v>
      </c>
      <c r="CW365" s="12">
        <f>SUMIFS('Compra Ventas'!$E$2:$E$2700,'Compra Ventas'!$A$2:$A$2700,CW$4,'Compra Ventas'!$B$2:$B$2700,$B365,'Compra Ventas'!$C$2:$C$2700,CW$5)</f>
        <v>0</v>
      </c>
      <c r="CX365" s="13">
        <f>SUMIFS('Compra Ventas'!$E$2:$E$2700,'Compra Ventas'!$A$2:$A$2700,CX$4,'Compra Ventas'!$B$2:$B$2700,$B365,'Compra Ventas'!$C$2:$C$2700,CX$5)</f>
        <v>0</v>
      </c>
      <c r="CY365" s="13">
        <f>SUMIFS('Compra Ventas'!$E$2:$E$2700,'Compra Ventas'!$A$2:$A$2700,CY$4,'Compra Ventas'!$B$2:$B$2700,$B365,'Compra Ventas'!$C$2:$C$2700,CY$5)</f>
        <v>0</v>
      </c>
      <c r="CZ365" s="13">
        <f>SUMIFS('Compra Ventas'!$E$2:$E$2700,'Compra Ventas'!$A$2:$A$2700,CZ$4,'Compra Ventas'!$B$2:$B$2700,$B365,'Compra Ventas'!$C$2:$C$2700,CZ$5)</f>
        <v>0</v>
      </c>
      <c r="DA365" s="13">
        <f>SUMIFS('Compra Ventas'!$E$2:$E$2700,'Compra Ventas'!$A$2:$A$2700,DA$4,'Compra Ventas'!$B$2:$B$2700,$B365,'Compra Ventas'!$C$2:$C$2700,DA$5)</f>
        <v>0</v>
      </c>
      <c r="DB365" s="13">
        <f>SUMIFS('Compra Ventas'!$E$2:$E$2700,'Compra Ventas'!$A$2:$A$2700,DB$4,'Compra Ventas'!$B$2:$B$2700,$B365,'Compra Ventas'!$C$2:$C$2700,DB$5)</f>
        <v>0</v>
      </c>
      <c r="DC365" s="13">
        <f>SUMIFS('Compra Ventas'!$E$2:$E$2700,'Compra Ventas'!$A$2:$A$2700,DC$4,'Compra Ventas'!$B$2:$B$2700,$B365,'Compra Ventas'!$C$2:$C$2700,DC$5)</f>
        <v>0</v>
      </c>
      <c r="DD365" s="13">
        <f>SUMIFS('Compra Ventas'!$E$2:$E$2700,'Compra Ventas'!$A$2:$A$2700,DD$4,'Compra Ventas'!$B$2:$B$2700,$B365,'Compra Ventas'!$C$2:$C$2700,DD$5)</f>
        <v>0</v>
      </c>
      <c r="DE365" s="13">
        <f>SUMIFS('Compra Ventas'!$E$2:$E$2700,'Compra Ventas'!$A$2:$A$2700,DE$4,'Compra Ventas'!$B$2:$B$2700,$B365,'Compra Ventas'!$C$2:$C$2700,DE$5)</f>
        <v>0</v>
      </c>
      <c r="DF365" s="13">
        <f>SUMIFS('Compra Ventas'!$E$2:$E$2700,'Compra Ventas'!$A$2:$A$2700,DF$4,'Compra Ventas'!$B$2:$B$2700,$B365,'Compra Ventas'!$C$2:$C$2700,DF$5)</f>
        <v>0</v>
      </c>
      <c r="DG365" s="13">
        <f>SUMIFS('Compra Ventas'!$E$2:$E$2700,'Compra Ventas'!$A$2:$A$2700,DG$4,'Compra Ventas'!$B$2:$B$2700,$B365,'Compra Ventas'!$C$2:$C$2700,DG$5)</f>
        <v>0</v>
      </c>
      <c r="DH365" s="14">
        <f>SUMIFS('Compra Ventas'!$E$2:$E$2700,'Compra Ventas'!$A$2:$A$2700,DH$4,'Compra Ventas'!$B$2:$B$2700,$B365,'Compra Ventas'!$C$2:$C$2700,DH$5)</f>
        <v>0</v>
      </c>
      <c r="DI365" s="84"/>
      <c r="DJ365" s="98">
        <f>SUMIFS('Ajuste Ciclado'!D$5:D$47,'Ajuste Ciclado'!$C$5:$C$47,Balance!DJ$4,'Ajuste Ciclado'!$B$5:$B$47,Balance!$B365)</f>
        <v>0</v>
      </c>
      <c r="DK365" s="99">
        <f>SUMIFS('Ajuste Ciclado'!E$5:E$47,'Ajuste Ciclado'!$C$5:$C$47,Balance!DK$4,'Ajuste Ciclado'!$B$5:$B$47,Balance!$B365)</f>
        <v>0</v>
      </c>
      <c r="DL365" s="99">
        <f>SUMIFS('Ajuste Ciclado'!F$5:F$47,'Ajuste Ciclado'!$C$5:$C$47,Balance!DL$4,'Ajuste Ciclado'!$B$5:$B$47,Balance!$B365)</f>
        <v>0</v>
      </c>
      <c r="DM365" s="99">
        <f>SUMIFS('Ajuste Ciclado'!G$5:G$47,'Ajuste Ciclado'!$C$5:$C$47,Balance!DM$4,'Ajuste Ciclado'!$B$5:$B$47,Balance!$B365)</f>
        <v>0</v>
      </c>
      <c r="DN365" s="99">
        <f>SUMIFS('Ajuste Ciclado'!H$5:H$47,'Ajuste Ciclado'!$C$5:$C$47,Balance!DN$4,'Ajuste Ciclado'!$B$5:$B$47,Balance!$B365)</f>
        <v>0</v>
      </c>
      <c r="DO365" s="99">
        <f>SUMIFS('Ajuste Ciclado'!I$5:I$47,'Ajuste Ciclado'!$C$5:$C$47,Balance!DO$4,'Ajuste Ciclado'!$B$5:$B$47,Balance!$B365)</f>
        <v>0</v>
      </c>
      <c r="DP365" s="99">
        <f>SUMIFS('Ajuste Ciclado'!J$5:J$47,'Ajuste Ciclado'!$C$5:$C$47,Balance!DP$4,'Ajuste Ciclado'!$B$5:$B$47,Balance!$B365)</f>
        <v>0</v>
      </c>
      <c r="DQ365" s="99">
        <f>SUMIFS('Ajuste Ciclado'!K$5:K$47,'Ajuste Ciclado'!$C$5:$C$47,Balance!DQ$4,'Ajuste Ciclado'!$B$5:$B$47,Balance!$B365)</f>
        <v>0</v>
      </c>
      <c r="DR365" s="99">
        <f>SUMIFS('Ajuste Ciclado'!L$5:L$47,'Ajuste Ciclado'!$C$5:$C$47,Balance!DR$4,'Ajuste Ciclado'!$B$5:$B$47,Balance!$B365)</f>
        <v>0</v>
      </c>
      <c r="DS365" s="99">
        <f>SUMIFS('Ajuste Ciclado'!M$5:M$47,'Ajuste Ciclado'!$C$5:$C$47,Balance!DS$4,'Ajuste Ciclado'!$B$5:$B$47,Balance!$B365)</f>
        <v>0</v>
      </c>
      <c r="DT365" s="99">
        <f>SUMIFS('Ajuste Ciclado'!N$5:N$47,'Ajuste Ciclado'!$C$5:$C$47,Balance!DT$4,'Ajuste Ciclado'!$B$5:$B$47,Balance!$B365)</f>
        <v>0</v>
      </c>
      <c r="DU365" s="100">
        <f>SUMIFS('Ajuste Ciclado'!O$5:O$47,'Ajuste Ciclado'!$C$5:$C$47,Balance!DU$4,'Ajuste Ciclado'!$B$5:$B$47,Balance!$B365)</f>
        <v>0</v>
      </c>
      <c r="DV365" s="98">
        <f>SUMIFS('Ajuste Ciclado'!D$5:D$47,'Ajuste Ciclado'!$C$5:$C$47,Balance!DV$4,'Ajuste Ciclado'!$B$5:$B$47,Balance!$B365)</f>
        <v>0</v>
      </c>
      <c r="DW365" s="99">
        <f>SUMIFS('Ajuste Ciclado'!E$5:E$47,'Ajuste Ciclado'!$C$5:$C$47,Balance!DW$4,'Ajuste Ciclado'!$B$5:$B$47,Balance!$B365)</f>
        <v>0</v>
      </c>
      <c r="DX365" s="99">
        <f>SUMIFS('Ajuste Ciclado'!F$5:F$47,'Ajuste Ciclado'!$C$5:$C$47,Balance!DX$4,'Ajuste Ciclado'!$B$5:$B$47,Balance!$B365)</f>
        <v>0</v>
      </c>
      <c r="DY365" s="99">
        <f>SUMIFS('Ajuste Ciclado'!G$5:G$47,'Ajuste Ciclado'!$C$5:$C$47,Balance!DY$4,'Ajuste Ciclado'!$B$5:$B$47,Balance!$B365)</f>
        <v>0</v>
      </c>
      <c r="DZ365" s="99">
        <f>SUMIFS('Ajuste Ciclado'!H$5:H$47,'Ajuste Ciclado'!$C$5:$C$47,Balance!DZ$4,'Ajuste Ciclado'!$B$5:$B$47,Balance!$B365)</f>
        <v>0</v>
      </c>
      <c r="EA365" s="99">
        <f>SUMIFS('Ajuste Ciclado'!I$5:I$47,'Ajuste Ciclado'!$C$5:$C$47,Balance!EA$4,'Ajuste Ciclado'!$B$5:$B$47,Balance!$B365)</f>
        <v>0</v>
      </c>
      <c r="EB365" s="99">
        <f>SUMIFS('Ajuste Ciclado'!J$5:J$47,'Ajuste Ciclado'!$C$5:$C$47,Balance!EB$4,'Ajuste Ciclado'!$B$5:$B$47,Balance!$B365)</f>
        <v>0</v>
      </c>
      <c r="EC365" s="99">
        <f>SUMIFS('Ajuste Ciclado'!K$5:K$47,'Ajuste Ciclado'!$C$5:$C$47,Balance!EC$4,'Ajuste Ciclado'!$B$5:$B$47,Balance!$B365)</f>
        <v>0</v>
      </c>
      <c r="ED365" s="99">
        <f>SUMIFS('Ajuste Ciclado'!L$5:L$47,'Ajuste Ciclado'!$C$5:$C$47,Balance!ED$4,'Ajuste Ciclado'!$B$5:$B$47,Balance!$B365)</f>
        <v>0</v>
      </c>
      <c r="EE365" s="99">
        <f>SUMIFS('Ajuste Ciclado'!M$5:M$47,'Ajuste Ciclado'!$C$5:$C$47,Balance!EE$4,'Ajuste Ciclado'!$B$5:$B$47,Balance!$B365)</f>
        <v>0</v>
      </c>
      <c r="EF365" s="99">
        <f>SUMIFS('Ajuste Ciclado'!N$5:N$47,'Ajuste Ciclado'!$C$5:$C$47,Balance!EF$4,'Ajuste Ciclado'!$B$5:$B$47,Balance!$B365)</f>
        <v>0</v>
      </c>
      <c r="EG365" s="100">
        <f>SUMIFS('Ajuste Ciclado'!O$5:O$47,'Ajuste Ciclado'!$C$5:$C$47,Balance!EG$4,'Ajuste Ciclado'!$B$5:$B$47,Balance!$B365)</f>
        <v>0</v>
      </c>
      <c r="EH365" s="98">
        <f>SUMIFS('Ajuste Ciclado'!D$5:D$47,'Ajuste Ciclado'!$C$5:$C$47,Balance!EH$4,'Ajuste Ciclado'!$B$5:$B$47,Balance!$B365)</f>
        <v>0</v>
      </c>
      <c r="EI365" s="99">
        <f>SUMIFS('Ajuste Ciclado'!E$5:E$47,'Ajuste Ciclado'!$C$5:$C$47,Balance!EI$4,'Ajuste Ciclado'!$B$5:$B$47,Balance!$B365)</f>
        <v>0</v>
      </c>
      <c r="EJ365" s="99">
        <f>SUMIFS('Ajuste Ciclado'!F$5:F$47,'Ajuste Ciclado'!$C$5:$C$47,Balance!EJ$4,'Ajuste Ciclado'!$B$5:$B$47,Balance!$B365)</f>
        <v>0</v>
      </c>
      <c r="EK365" s="99">
        <f>SUMIFS('Ajuste Ciclado'!G$5:G$47,'Ajuste Ciclado'!$C$5:$C$47,Balance!EK$4,'Ajuste Ciclado'!$B$5:$B$47,Balance!$B365)</f>
        <v>0</v>
      </c>
      <c r="EL365" s="99">
        <f>SUMIFS('Ajuste Ciclado'!H$5:H$47,'Ajuste Ciclado'!$C$5:$C$47,Balance!EL$4,'Ajuste Ciclado'!$B$5:$B$47,Balance!$B365)</f>
        <v>0</v>
      </c>
      <c r="EM365" s="99">
        <f>SUMIFS('Ajuste Ciclado'!I$5:I$47,'Ajuste Ciclado'!$C$5:$C$47,Balance!EM$4,'Ajuste Ciclado'!$B$5:$B$47,Balance!$B365)</f>
        <v>0</v>
      </c>
      <c r="EN365" s="99">
        <f>SUMIFS('Ajuste Ciclado'!J$5:J$47,'Ajuste Ciclado'!$C$5:$C$47,Balance!EN$4,'Ajuste Ciclado'!$B$5:$B$47,Balance!$B365)</f>
        <v>0</v>
      </c>
      <c r="EO365" s="99">
        <f>SUMIFS('Ajuste Ciclado'!K$5:K$47,'Ajuste Ciclado'!$C$5:$C$47,Balance!EO$4,'Ajuste Ciclado'!$B$5:$B$47,Balance!$B365)</f>
        <v>0</v>
      </c>
      <c r="EP365" s="99">
        <f>SUMIFS('Ajuste Ciclado'!L$5:L$47,'Ajuste Ciclado'!$C$5:$C$47,Balance!EP$4,'Ajuste Ciclado'!$B$5:$B$47,Balance!$B365)</f>
        <v>0</v>
      </c>
      <c r="EQ365" s="99">
        <f>SUMIFS('Ajuste Ciclado'!M$5:M$47,'Ajuste Ciclado'!$C$5:$C$47,Balance!EQ$4,'Ajuste Ciclado'!$B$5:$B$47,Balance!$B365)</f>
        <v>0</v>
      </c>
      <c r="ER365" s="99">
        <f>SUMIFS('Ajuste Ciclado'!N$5:N$47,'Ajuste Ciclado'!$C$5:$C$47,Balance!ER$4,'Ajuste Ciclado'!$B$5:$B$47,Balance!$B365)</f>
        <v>0</v>
      </c>
      <c r="ES365" s="100">
        <f>SUMIFS('Ajuste Ciclado'!O$5:O$47,'Ajuste Ciclado'!$C$5:$C$47,Balance!ES$4,'Ajuste Ciclado'!$B$5:$B$47,Balance!$B365)</f>
        <v>0</v>
      </c>
      <c r="ET365" s="84"/>
      <c r="EU365" s="12">
        <f t="shared" si="428"/>
        <v>66305.600476649735</v>
      </c>
      <c r="EV365" s="13">
        <f t="shared" si="393"/>
        <v>39023.857358357403</v>
      </c>
      <c r="EW365" s="13">
        <f t="shared" si="394"/>
        <v>51109.620438557307</v>
      </c>
      <c r="EX365" s="13">
        <f t="shared" si="395"/>
        <v>33408.299631102323</v>
      </c>
      <c r="EY365" s="13">
        <f t="shared" si="396"/>
        <v>20542.908430510372</v>
      </c>
      <c r="EZ365" s="13">
        <f t="shared" si="397"/>
        <v>19853.08268224325</v>
      </c>
      <c r="FA365" s="13">
        <f t="shared" si="398"/>
        <v>25834.90285212444</v>
      </c>
      <c r="FB365" s="13">
        <f t="shared" si="399"/>
        <v>27974.430990878082</v>
      </c>
      <c r="FC365" s="13">
        <f t="shared" si="400"/>
        <v>27051.009386795671</v>
      </c>
      <c r="FD365" s="13">
        <f t="shared" si="401"/>
        <v>8512.2482611176729</v>
      </c>
      <c r="FE365" s="13">
        <f t="shared" si="402"/>
        <v>4214.8295334693121</v>
      </c>
      <c r="FF365" s="14">
        <f t="shared" si="403"/>
        <v>7182.0088698000054</v>
      </c>
      <c r="FG365" s="12">
        <f t="shared" si="404"/>
        <v>66437.660171964759</v>
      </c>
      <c r="FH365" s="13">
        <f t="shared" si="405"/>
        <v>39205.715330152743</v>
      </c>
      <c r="FI365" s="13">
        <f t="shared" si="406"/>
        <v>51656.203980854581</v>
      </c>
      <c r="FJ365" s="13">
        <f t="shared" si="407"/>
        <v>36173.209332411723</v>
      </c>
      <c r="FK365" s="13">
        <f t="shared" si="408"/>
        <v>20292.703780603599</v>
      </c>
      <c r="FL365" s="13">
        <f t="shared" si="409"/>
        <v>20078.136063556871</v>
      </c>
      <c r="FM365" s="13">
        <f t="shared" si="410"/>
        <v>27224.771006952182</v>
      </c>
      <c r="FN365" s="13">
        <f t="shared" si="411"/>
        <v>28972.584057810851</v>
      </c>
      <c r="FO365" s="13">
        <f t="shared" si="412"/>
        <v>31783.108903430191</v>
      </c>
      <c r="FP365" s="13">
        <f t="shared" si="413"/>
        <v>12043.9394129417</v>
      </c>
      <c r="FQ365" s="13">
        <f t="shared" si="414"/>
        <v>19502.475665000009</v>
      </c>
      <c r="FR365" s="14">
        <f t="shared" si="415"/>
        <v>27344.162076577311</v>
      </c>
      <c r="FS365" s="12">
        <f t="shared" si="416"/>
        <v>66476.668635840935</v>
      </c>
      <c r="FT365" s="13">
        <f t="shared" si="417"/>
        <v>39283.124818973673</v>
      </c>
      <c r="FU365" s="13">
        <f t="shared" si="418"/>
        <v>51493.071808781096</v>
      </c>
      <c r="FV365" s="13">
        <f t="shared" si="419"/>
        <v>35867.887385921211</v>
      </c>
      <c r="FW365" s="13">
        <f t="shared" si="420"/>
        <v>20957.870206273728</v>
      </c>
      <c r="FX365" s="13">
        <f t="shared" si="421"/>
        <v>21289.940969760519</v>
      </c>
      <c r="FY365" s="13">
        <f t="shared" si="422"/>
        <v>29388.946877487801</v>
      </c>
      <c r="FZ365" s="13">
        <f t="shared" si="423"/>
        <v>31993.379559755911</v>
      </c>
      <c r="GA365" s="13">
        <f t="shared" si="424"/>
        <v>29942.9611259638</v>
      </c>
      <c r="GB365" s="13">
        <f t="shared" si="425"/>
        <v>24652.22724861079</v>
      </c>
      <c r="GC365" s="13">
        <f t="shared" si="426"/>
        <v>36444.61447741781</v>
      </c>
      <c r="GD365" s="14">
        <f t="shared" si="427"/>
        <v>38235.857180761042</v>
      </c>
      <c r="GE365" s="84"/>
      <c r="GF365" s="12">
        <f t="shared" si="439"/>
        <v>331012.79891160567</v>
      </c>
      <c r="GG365" s="13">
        <f t="shared" si="439"/>
        <v>380714.66978225653</v>
      </c>
      <c r="GH365" s="14">
        <f t="shared" si="439"/>
        <v>426026.5502955484</v>
      </c>
      <c r="GI365" s="6">
        <f t="shared" si="430"/>
        <v>1</v>
      </c>
      <c r="GJ365" s="12">
        <f t="shared" si="431"/>
        <v>0</v>
      </c>
      <c r="GK365" s="13">
        <f t="shared" si="432"/>
        <v>0</v>
      </c>
      <c r="GL365" s="14">
        <f t="shared" si="433"/>
        <v>0</v>
      </c>
      <c r="GM365" s="84"/>
      <c r="GN365" s="66">
        <f t="shared" si="434"/>
        <v>0</v>
      </c>
      <c r="GO365" s="84"/>
      <c r="GP365" s="63" t="str" cm="1">
        <f t="array" ref="GP365">INDEX($GF$4:$GH$4,1,GI365)</f>
        <v>Sample 1</v>
      </c>
      <c r="GQ365" s="12">
        <f t="shared" si="436"/>
        <v>4214.8295334693121</v>
      </c>
      <c r="GR365" s="13">
        <f t="shared" si="436"/>
        <v>7182.0088698000054</v>
      </c>
      <c r="GS365" s="14">
        <f t="shared" si="436"/>
        <v>8512.2482611176729</v>
      </c>
      <c r="GT365" s="12">
        <f t="shared" si="437"/>
        <v>12043.9394129417</v>
      </c>
      <c r="GU365" s="13">
        <f t="shared" si="437"/>
        <v>19502.475665000009</v>
      </c>
      <c r="GV365" s="14">
        <f t="shared" si="437"/>
        <v>20078.136063556871</v>
      </c>
      <c r="GW365" s="12">
        <f t="shared" si="438"/>
        <v>20957.870206273728</v>
      </c>
      <c r="GX365" s="13">
        <f t="shared" si="438"/>
        <v>21289.940969760519</v>
      </c>
      <c r="GY365" s="14">
        <f t="shared" si="438"/>
        <v>24652.22724861079</v>
      </c>
      <c r="GZ365" s="84" t="str">
        <f t="shared" si="390"/>
        <v>Sample 1</v>
      </c>
      <c r="HA365" s="12">
        <f t="shared" si="440"/>
        <v>0</v>
      </c>
      <c r="HB365" s="13">
        <f t="shared" si="440"/>
        <v>0</v>
      </c>
      <c r="HC365" s="14">
        <f t="shared" si="440"/>
        <v>0</v>
      </c>
      <c r="HD365" s="6">
        <f t="shared" si="391"/>
        <v>0</v>
      </c>
      <c r="HE365" s="84" t="str">
        <f t="shared" si="392"/>
        <v>Ok</v>
      </c>
    </row>
    <row r="366" spans="2:213" hidden="1" x14ac:dyDescent="0.3">
      <c r="B366" s="84" t="s">
        <v>139</v>
      </c>
      <c r="C366" s="12">
        <f>SUMIFS(Inyecciones!$E$2:$E$14185,Inyecciones!$A$2:$A$14185,Balance!C$4,Inyecciones!$B$2:$B$14185,Balance!$B366,Inyecciones!$C$2:$C$14185,Balance!C$5)</f>
        <v>35441.174591575029</v>
      </c>
      <c r="D366" s="13">
        <f>SUMIFS(Inyecciones!$E$2:$E$14185,Inyecciones!$A$2:$A$14185,Balance!D$4,Inyecciones!$B$2:$B$14185,Balance!$B366,Inyecciones!$C$2:$C$14185,Balance!D$5)</f>
        <v>33418.965912484578</v>
      </c>
      <c r="E366" s="13">
        <f>SUMIFS(Inyecciones!$E$2:$E$14185,Inyecciones!$A$2:$A$14185,Balance!E$4,Inyecciones!$B$2:$B$14185,Balance!$B366,Inyecciones!$C$2:$C$14185,Balance!E$5)</f>
        <v>28472.014607528461</v>
      </c>
      <c r="F366" s="13">
        <f>SUMIFS(Inyecciones!$E$2:$E$14185,Inyecciones!$A$2:$A$14185,Balance!F$4,Inyecciones!$B$2:$B$14185,Balance!$B366,Inyecciones!$C$2:$C$14185,Balance!F$5)</f>
        <v>27069.106061998391</v>
      </c>
      <c r="G366" s="13">
        <f>SUMIFS(Inyecciones!$E$2:$E$14185,Inyecciones!$A$2:$A$14185,Balance!G$4,Inyecciones!$B$2:$B$14185,Balance!$B366,Inyecciones!$C$2:$C$14185,Balance!G$5)</f>
        <v>23138.42479055205</v>
      </c>
      <c r="H366" s="13">
        <f>SUMIFS(Inyecciones!$E$2:$E$14185,Inyecciones!$A$2:$A$14185,Balance!H$4,Inyecciones!$B$2:$B$14185,Balance!$B366,Inyecciones!$C$2:$C$14185,Balance!H$5)</f>
        <v>16484.31462091564</v>
      </c>
      <c r="I366" s="13">
        <f>SUMIFS(Inyecciones!$E$2:$E$14185,Inyecciones!$A$2:$A$14185,Balance!I$4,Inyecciones!$B$2:$B$14185,Balance!$B366,Inyecciones!$C$2:$C$14185,Balance!I$5)</f>
        <v>16235.2144929603</v>
      </c>
      <c r="J366" s="13">
        <f>SUMIFS(Inyecciones!$E$2:$E$14185,Inyecciones!$A$2:$A$14185,Balance!J$4,Inyecciones!$B$2:$B$14185,Balance!$B366,Inyecciones!$C$2:$C$14185,Balance!J$5)</f>
        <v>20904.94402911872</v>
      </c>
      <c r="K366" s="13">
        <f>SUMIFS(Inyecciones!$E$2:$E$14185,Inyecciones!$A$2:$A$14185,Balance!K$4,Inyecciones!$B$2:$B$14185,Balance!$B366,Inyecciones!$C$2:$C$14185,Balance!K$5)</f>
        <v>24089.259970636678</v>
      </c>
      <c r="L366" s="13">
        <f>SUMIFS(Inyecciones!$E$2:$E$14185,Inyecciones!$A$2:$A$14185,Balance!L$4,Inyecciones!$B$2:$B$14185,Balance!$B366,Inyecciones!$C$2:$C$14185,Balance!L$5)</f>
        <v>5825.9366549861206</v>
      </c>
      <c r="M366" s="13">
        <f>SUMIFS(Inyecciones!$E$2:$E$14185,Inyecciones!$A$2:$A$14185,Balance!M$4,Inyecciones!$B$2:$B$14185,Balance!$B366,Inyecciones!$C$2:$C$14185,Balance!M$5)</f>
        <v>1104.7780853878089</v>
      </c>
      <c r="N366" s="14">
        <f>SUMIFS(Inyecciones!$E$2:$E$14185,Inyecciones!$A$2:$A$14185,Balance!N$4,Inyecciones!$B$2:$B$14185,Balance!$B366,Inyecciones!$C$2:$C$14185,Balance!N$5)</f>
        <v>2241.1947031044579</v>
      </c>
      <c r="O366" s="12">
        <f>SUMIFS(Inyecciones!$E$2:$E$14185,Inyecciones!$A$2:$A$14185,Balance!O$4,Inyecciones!$B$2:$B$14185,Balance!$B366,Inyecciones!$C$2:$C$14185,Balance!O$5)</f>
        <v>35509.599269305923</v>
      </c>
      <c r="P366" s="13">
        <f>SUMIFS(Inyecciones!$E$2:$E$14185,Inyecciones!$A$2:$A$14185,Balance!P$4,Inyecciones!$B$2:$B$14185,Balance!$B366,Inyecciones!$C$2:$C$14185,Balance!P$5)</f>
        <v>33590.711183346022</v>
      </c>
      <c r="Q366" s="13">
        <f>SUMIFS(Inyecciones!$E$2:$E$14185,Inyecciones!$A$2:$A$14185,Balance!Q$4,Inyecciones!$B$2:$B$14185,Balance!$B366,Inyecciones!$C$2:$C$14185,Balance!Q$5)</f>
        <v>28750.014535837629</v>
      </c>
      <c r="R366" s="13">
        <f>SUMIFS(Inyecciones!$E$2:$E$14185,Inyecciones!$A$2:$A$14185,Balance!R$4,Inyecciones!$B$2:$B$14185,Balance!$B366,Inyecciones!$C$2:$C$14185,Balance!R$5)</f>
        <v>28712.590183940789</v>
      </c>
      <c r="S366" s="13">
        <f>SUMIFS(Inyecciones!$E$2:$E$14185,Inyecciones!$A$2:$A$14185,Balance!S$4,Inyecciones!$B$2:$B$14185,Balance!$B366,Inyecciones!$C$2:$C$14185,Balance!S$5)</f>
        <v>22764.967234738851</v>
      </c>
      <c r="T366" s="13">
        <f>SUMIFS(Inyecciones!$E$2:$E$14185,Inyecciones!$A$2:$A$14185,Balance!T$4,Inyecciones!$B$2:$B$14185,Balance!$B366,Inyecciones!$C$2:$C$14185,Balance!T$5)</f>
        <v>16600.983145864691</v>
      </c>
      <c r="U366" s="13">
        <f>SUMIFS(Inyecciones!$E$2:$E$14185,Inyecciones!$A$2:$A$14185,Balance!U$4,Inyecciones!$B$2:$B$14185,Balance!$B366,Inyecciones!$C$2:$C$14185,Balance!U$5)</f>
        <v>16988.869600718201</v>
      </c>
      <c r="V366" s="13">
        <f>SUMIFS(Inyecciones!$E$2:$E$14185,Inyecciones!$A$2:$A$14185,Balance!V$4,Inyecciones!$B$2:$B$14185,Balance!$B366,Inyecciones!$C$2:$C$14185,Balance!V$5)</f>
        <v>21032.239732914939</v>
      </c>
      <c r="W366" s="13">
        <f>SUMIFS(Inyecciones!$E$2:$E$14185,Inyecciones!$A$2:$A$14185,Balance!W$4,Inyecciones!$B$2:$B$14185,Balance!$B366,Inyecciones!$C$2:$C$14185,Balance!W$5)</f>
        <v>24503.72025831202</v>
      </c>
      <c r="X366" s="13">
        <f>SUMIFS(Inyecciones!$E$2:$E$14185,Inyecciones!$A$2:$A$14185,Balance!X$4,Inyecciones!$B$2:$B$14185,Balance!$B366,Inyecciones!$C$2:$C$14185,Balance!X$5)</f>
        <v>8847.2619423176711</v>
      </c>
      <c r="Y366" s="13">
        <f>SUMIFS(Inyecciones!$E$2:$E$14185,Inyecciones!$A$2:$A$14185,Balance!Y$4,Inyecciones!$B$2:$B$14185,Balance!$B366,Inyecciones!$C$2:$C$14185,Balance!Y$5)</f>
        <v>10310.099870918961</v>
      </c>
      <c r="Z366" s="14">
        <f>SUMIFS(Inyecciones!$E$2:$E$14185,Inyecciones!$A$2:$A$14185,Balance!Z$4,Inyecciones!$B$2:$B$14185,Balance!$B366,Inyecciones!$C$2:$C$14185,Balance!Z$5)</f>
        <v>12908.24519938415</v>
      </c>
      <c r="AA366" s="12">
        <f>SUMIFS(Inyecciones!$E$2:$E$14185,Inyecciones!$A$2:$A$14185,Balance!AA$4,Inyecciones!$B$2:$B$14185,Balance!$B366,Inyecciones!$C$2:$C$14185,Balance!AA$5)</f>
        <v>35522.765173332104</v>
      </c>
      <c r="AB366" s="13">
        <f>SUMIFS(Inyecciones!$E$2:$E$14185,Inyecciones!$A$2:$A$14185,Balance!AB$4,Inyecciones!$B$2:$B$14185,Balance!$B366,Inyecciones!$C$2:$C$14185,Balance!AB$5)</f>
        <v>33593.428387106876</v>
      </c>
      <c r="AC366" s="13">
        <f>SUMIFS(Inyecciones!$E$2:$E$14185,Inyecciones!$A$2:$A$14185,Balance!AC$4,Inyecciones!$B$2:$B$14185,Balance!$B366,Inyecciones!$C$2:$C$14185,Balance!AC$5)</f>
        <v>28635.77634038945</v>
      </c>
      <c r="AD366" s="13">
        <f>SUMIFS(Inyecciones!$E$2:$E$14185,Inyecciones!$A$2:$A$14185,Balance!AD$4,Inyecciones!$B$2:$B$14185,Balance!$B366,Inyecciones!$C$2:$C$14185,Balance!AD$5)</f>
        <v>28505.268429837099</v>
      </c>
      <c r="AE366" s="13">
        <f>SUMIFS(Inyecciones!$E$2:$E$14185,Inyecciones!$A$2:$A$14185,Balance!AE$4,Inyecciones!$B$2:$B$14185,Balance!$B366,Inyecciones!$C$2:$C$14185,Balance!AE$5)</f>
        <v>23518.446273300491</v>
      </c>
      <c r="AF366" s="13">
        <f>SUMIFS(Inyecciones!$E$2:$E$14185,Inyecciones!$A$2:$A$14185,Balance!AF$4,Inyecciones!$B$2:$B$14185,Balance!$B366,Inyecciones!$C$2:$C$14185,Balance!AF$5)</f>
        <v>17618.706921560752</v>
      </c>
      <c r="AG366" s="13">
        <f>SUMIFS(Inyecciones!$E$2:$E$14185,Inyecciones!$A$2:$A$14185,Balance!AG$4,Inyecciones!$B$2:$B$14185,Balance!$B366,Inyecciones!$C$2:$C$14185,Balance!AG$5)</f>
        <v>18328.119146323279</v>
      </c>
      <c r="AH366" s="13">
        <f>SUMIFS(Inyecciones!$E$2:$E$14185,Inyecciones!$A$2:$A$14185,Balance!AH$4,Inyecciones!$B$2:$B$14185,Balance!$B366,Inyecciones!$C$2:$C$14185,Balance!AH$5)</f>
        <v>23168.002580612541</v>
      </c>
      <c r="AI366" s="13">
        <f>SUMIFS(Inyecciones!$E$2:$E$14185,Inyecciones!$A$2:$A$14185,Balance!AI$4,Inyecciones!$B$2:$B$14185,Balance!$B366,Inyecciones!$C$2:$C$14185,Balance!AI$5)</f>
        <v>26442.160771508981</v>
      </c>
      <c r="AJ366" s="13">
        <f>SUMIFS(Inyecciones!$E$2:$E$14185,Inyecciones!$A$2:$A$14185,Balance!AJ$4,Inyecciones!$B$2:$B$14185,Balance!$B366,Inyecciones!$C$2:$C$14185,Balance!AJ$5)</f>
        <v>19802.286639350259</v>
      </c>
      <c r="AK366" s="13">
        <f>SUMIFS(Inyecciones!$E$2:$E$14185,Inyecciones!$A$2:$A$14185,Balance!AK$4,Inyecciones!$B$2:$B$14185,Balance!$B366,Inyecciones!$C$2:$C$14185,Balance!AK$5)</f>
        <v>21383.197040065501</v>
      </c>
      <c r="AL366" s="14">
        <f>SUMIFS(Inyecciones!$E$2:$E$14185,Inyecciones!$A$2:$A$14185,Balance!AL$4,Inyecciones!$B$2:$B$14185,Balance!$B366,Inyecciones!$C$2:$C$14185,Balance!AL$5)</f>
        <v>21311.0584854712</v>
      </c>
      <c r="AM366" s="13"/>
      <c r="AN366" s="12">
        <f>SUMIFS('Retiro Mensual'!$E$2:$E$2629,'Retiro Mensual'!$A$2:$A$2629,AN$4,'Retiro Mensual'!$B$2:$B$2629,$B366,'Retiro Mensual'!$C$2:$C$2629,AN$5)</f>
        <v>0</v>
      </c>
      <c r="AO366" s="13">
        <f>SUMIFS('Retiro Mensual'!$E$2:$E$2629,'Retiro Mensual'!$A$2:$A$2629,AO$4,'Retiro Mensual'!$B$2:$B$2629,$B366,'Retiro Mensual'!$C$2:$C$2629,AO$5)</f>
        <v>0</v>
      </c>
      <c r="AP366" s="13">
        <f>SUMIFS('Retiro Mensual'!$E$2:$E$2629,'Retiro Mensual'!$A$2:$A$2629,AP$4,'Retiro Mensual'!$B$2:$B$2629,$B366,'Retiro Mensual'!$C$2:$C$2629,AP$5)</f>
        <v>0</v>
      </c>
      <c r="AQ366" s="13">
        <f>SUMIFS('Retiro Mensual'!$E$2:$E$2629,'Retiro Mensual'!$A$2:$A$2629,AQ$4,'Retiro Mensual'!$B$2:$B$2629,$B366,'Retiro Mensual'!$C$2:$C$2629,AQ$5)</f>
        <v>0</v>
      </c>
      <c r="AR366" s="13">
        <f>SUMIFS('Retiro Mensual'!$E$2:$E$2629,'Retiro Mensual'!$A$2:$A$2629,AR$4,'Retiro Mensual'!$B$2:$B$2629,$B366,'Retiro Mensual'!$C$2:$C$2629,AR$5)</f>
        <v>0</v>
      </c>
      <c r="AS366" s="13">
        <f>SUMIFS('Retiro Mensual'!$E$2:$E$2629,'Retiro Mensual'!$A$2:$A$2629,AS$4,'Retiro Mensual'!$B$2:$B$2629,$B366,'Retiro Mensual'!$C$2:$C$2629,AS$5)</f>
        <v>0</v>
      </c>
      <c r="AT366" s="13">
        <f>SUMIFS('Retiro Mensual'!$E$2:$E$2629,'Retiro Mensual'!$A$2:$A$2629,AT$4,'Retiro Mensual'!$B$2:$B$2629,$B366,'Retiro Mensual'!$C$2:$C$2629,AT$5)</f>
        <v>0</v>
      </c>
      <c r="AU366" s="13">
        <f>SUMIFS('Retiro Mensual'!$E$2:$E$2629,'Retiro Mensual'!$A$2:$A$2629,AU$4,'Retiro Mensual'!$B$2:$B$2629,$B366,'Retiro Mensual'!$C$2:$C$2629,AU$5)</f>
        <v>0</v>
      </c>
      <c r="AV366" s="13">
        <f>SUMIFS('Retiro Mensual'!$E$2:$E$2629,'Retiro Mensual'!$A$2:$A$2629,AV$4,'Retiro Mensual'!$B$2:$B$2629,$B366,'Retiro Mensual'!$C$2:$C$2629,AV$5)</f>
        <v>0</v>
      </c>
      <c r="AW366" s="13">
        <f>SUMIFS('Retiro Mensual'!$E$2:$E$2629,'Retiro Mensual'!$A$2:$A$2629,AW$4,'Retiro Mensual'!$B$2:$B$2629,$B366,'Retiro Mensual'!$C$2:$C$2629,AW$5)</f>
        <v>0</v>
      </c>
      <c r="AX366" s="13">
        <f>SUMIFS('Retiro Mensual'!$E$2:$E$2629,'Retiro Mensual'!$A$2:$A$2629,AX$4,'Retiro Mensual'!$B$2:$B$2629,$B366,'Retiro Mensual'!$C$2:$C$2629,AX$5)</f>
        <v>0</v>
      </c>
      <c r="AY366" s="14">
        <f>SUMIFS('Retiro Mensual'!$E$2:$E$2629,'Retiro Mensual'!$A$2:$A$2629,AY$4,'Retiro Mensual'!$B$2:$B$2629,$B366,'Retiro Mensual'!$C$2:$C$2629,AY$5)</f>
        <v>0</v>
      </c>
      <c r="AZ366" s="12">
        <f>SUMIFS('Retiro Mensual'!$E$2:$E$2629,'Retiro Mensual'!$A$2:$A$2629,AZ$4,'Retiro Mensual'!$B$2:$B$2629,$B366,'Retiro Mensual'!$C$2:$C$2629,AZ$5)</f>
        <v>0</v>
      </c>
      <c r="BA366" s="13">
        <f>SUMIFS('Retiro Mensual'!$E$2:$E$2629,'Retiro Mensual'!$A$2:$A$2629,BA$4,'Retiro Mensual'!$B$2:$B$2629,$B366,'Retiro Mensual'!$C$2:$C$2629,BA$5)</f>
        <v>0</v>
      </c>
      <c r="BB366" s="13">
        <f>SUMIFS('Retiro Mensual'!$E$2:$E$2629,'Retiro Mensual'!$A$2:$A$2629,BB$4,'Retiro Mensual'!$B$2:$B$2629,$B366,'Retiro Mensual'!$C$2:$C$2629,BB$5)</f>
        <v>0</v>
      </c>
      <c r="BC366" s="13">
        <f>SUMIFS('Retiro Mensual'!$E$2:$E$2629,'Retiro Mensual'!$A$2:$A$2629,BC$4,'Retiro Mensual'!$B$2:$B$2629,$B366,'Retiro Mensual'!$C$2:$C$2629,BC$5)</f>
        <v>0</v>
      </c>
      <c r="BD366" s="13">
        <f>SUMIFS('Retiro Mensual'!$E$2:$E$2629,'Retiro Mensual'!$A$2:$A$2629,BD$4,'Retiro Mensual'!$B$2:$B$2629,$B366,'Retiro Mensual'!$C$2:$C$2629,BD$5)</f>
        <v>0</v>
      </c>
      <c r="BE366" s="13">
        <f>SUMIFS('Retiro Mensual'!$E$2:$E$2629,'Retiro Mensual'!$A$2:$A$2629,BE$4,'Retiro Mensual'!$B$2:$B$2629,$B366,'Retiro Mensual'!$C$2:$C$2629,BE$5)</f>
        <v>0</v>
      </c>
      <c r="BF366" s="13">
        <f>SUMIFS('Retiro Mensual'!$E$2:$E$2629,'Retiro Mensual'!$A$2:$A$2629,BF$4,'Retiro Mensual'!$B$2:$B$2629,$B366,'Retiro Mensual'!$C$2:$C$2629,BF$5)</f>
        <v>0</v>
      </c>
      <c r="BG366" s="13">
        <f>SUMIFS('Retiro Mensual'!$E$2:$E$2629,'Retiro Mensual'!$A$2:$A$2629,BG$4,'Retiro Mensual'!$B$2:$B$2629,$B366,'Retiro Mensual'!$C$2:$C$2629,BG$5)</f>
        <v>0</v>
      </c>
      <c r="BH366" s="13">
        <f>SUMIFS('Retiro Mensual'!$E$2:$E$2629,'Retiro Mensual'!$A$2:$A$2629,BH$4,'Retiro Mensual'!$B$2:$B$2629,$B366,'Retiro Mensual'!$C$2:$C$2629,BH$5)</f>
        <v>0</v>
      </c>
      <c r="BI366" s="13">
        <f>SUMIFS('Retiro Mensual'!$E$2:$E$2629,'Retiro Mensual'!$A$2:$A$2629,BI$4,'Retiro Mensual'!$B$2:$B$2629,$B366,'Retiro Mensual'!$C$2:$C$2629,BI$5)</f>
        <v>0</v>
      </c>
      <c r="BJ366" s="13">
        <f>SUMIFS('Retiro Mensual'!$E$2:$E$2629,'Retiro Mensual'!$A$2:$A$2629,BJ$4,'Retiro Mensual'!$B$2:$B$2629,$B366,'Retiro Mensual'!$C$2:$C$2629,BJ$5)</f>
        <v>0</v>
      </c>
      <c r="BK366" s="14">
        <f>SUMIFS('Retiro Mensual'!$E$2:$E$2629,'Retiro Mensual'!$A$2:$A$2629,BK$4,'Retiro Mensual'!$B$2:$B$2629,$B366,'Retiro Mensual'!$C$2:$C$2629,BK$5)</f>
        <v>0</v>
      </c>
      <c r="BL366" s="12">
        <f>SUMIFS('Retiro Mensual'!$E$2:$E$2629,'Retiro Mensual'!$A$2:$A$2629,BL$4,'Retiro Mensual'!$B$2:$B$2629,$B366,'Retiro Mensual'!$C$2:$C$2629,BL$5)</f>
        <v>0</v>
      </c>
      <c r="BM366" s="13">
        <f>SUMIFS('Retiro Mensual'!$E$2:$E$2629,'Retiro Mensual'!$A$2:$A$2629,BM$4,'Retiro Mensual'!$B$2:$B$2629,$B366,'Retiro Mensual'!$C$2:$C$2629,BM$5)</f>
        <v>0</v>
      </c>
      <c r="BN366" s="13">
        <f>SUMIFS('Retiro Mensual'!$E$2:$E$2629,'Retiro Mensual'!$A$2:$A$2629,BN$4,'Retiro Mensual'!$B$2:$B$2629,$B366,'Retiro Mensual'!$C$2:$C$2629,BN$5)</f>
        <v>0</v>
      </c>
      <c r="BO366" s="13">
        <f>SUMIFS('Retiro Mensual'!$E$2:$E$2629,'Retiro Mensual'!$A$2:$A$2629,BO$4,'Retiro Mensual'!$B$2:$B$2629,$B366,'Retiro Mensual'!$C$2:$C$2629,BO$5)</f>
        <v>0</v>
      </c>
      <c r="BP366" s="13">
        <f>SUMIFS('Retiro Mensual'!$E$2:$E$2629,'Retiro Mensual'!$A$2:$A$2629,BP$4,'Retiro Mensual'!$B$2:$B$2629,$B366,'Retiro Mensual'!$C$2:$C$2629,BP$5)</f>
        <v>0</v>
      </c>
      <c r="BQ366" s="13">
        <f>SUMIFS('Retiro Mensual'!$E$2:$E$2629,'Retiro Mensual'!$A$2:$A$2629,BQ$4,'Retiro Mensual'!$B$2:$B$2629,$B366,'Retiro Mensual'!$C$2:$C$2629,BQ$5)</f>
        <v>0</v>
      </c>
      <c r="BR366" s="13">
        <f>SUMIFS('Retiro Mensual'!$E$2:$E$2629,'Retiro Mensual'!$A$2:$A$2629,BR$4,'Retiro Mensual'!$B$2:$B$2629,$B366,'Retiro Mensual'!$C$2:$C$2629,BR$5)</f>
        <v>0</v>
      </c>
      <c r="BS366" s="13">
        <f>SUMIFS('Retiro Mensual'!$E$2:$E$2629,'Retiro Mensual'!$A$2:$A$2629,BS$4,'Retiro Mensual'!$B$2:$B$2629,$B366,'Retiro Mensual'!$C$2:$C$2629,BS$5)</f>
        <v>0</v>
      </c>
      <c r="BT366" s="13">
        <f>SUMIFS('Retiro Mensual'!$E$2:$E$2629,'Retiro Mensual'!$A$2:$A$2629,BT$4,'Retiro Mensual'!$B$2:$B$2629,$B366,'Retiro Mensual'!$C$2:$C$2629,BT$5)</f>
        <v>0</v>
      </c>
      <c r="BU366" s="13">
        <f>SUMIFS('Retiro Mensual'!$E$2:$E$2629,'Retiro Mensual'!$A$2:$A$2629,BU$4,'Retiro Mensual'!$B$2:$B$2629,$B366,'Retiro Mensual'!$C$2:$C$2629,BU$5)</f>
        <v>0</v>
      </c>
      <c r="BV366" s="13">
        <f>SUMIFS('Retiro Mensual'!$E$2:$E$2629,'Retiro Mensual'!$A$2:$A$2629,BV$4,'Retiro Mensual'!$B$2:$B$2629,$B366,'Retiro Mensual'!$C$2:$C$2629,BV$5)</f>
        <v>0</v>
      </c>
      <c r="BW366" s="14">
        <f>SUMIFS('Retiro Mensual'!$E$2:$E$2629,'Retiro Mensual'!$A$2:$A$2629,BW$4,'Retiro Mensual'!$B$2:$B$2629,$B366,'Retiro Mensual'!$C$2:$C$2629,BW$5)</f>
        <v>0</v>
      </c>
      <c r="BX366" s="13"/>
      <c r="BY366" s="12">
        <f>SUMIFS('Compra Ventas'!$E$2:$E$2700,'Compra Ventas'!$A$2:$A$2700,BY$4,'Compra Ventas'!$B$2:$B$2700,$B366,'Compra Ventas'!$C$2:$C$2700,BY$5)</f>
        <v>0</v>
      </c>
      <c r="BZ366" s="13">
        <f>SUMIFS('Compra Ventas'!$E$2:$E$2700,'Compra Ventas'!$A$2:$A$2700,BZ$4,'Compra Ventas'!$B$2:$B$2700,$B366,'Compra Ventas'!$C$2:$C$2700,BZ$5)</f>
        <v>0</v>
      </c>
      <c r="CA366" s="13">
        <f>SUMIFS('Compra Ventas'!$E$2:$E$2700,'Compra Ventas'!$A$2:$A$2700,CA$4,'Compra Ventas'!$B$2:$B$2700,$B366,'Compra Ventas'!$C$2:$C$2700,CA$5)</f>
        <v>0</v>
      </c>
      <c r="CB366" s="13">
        <f>SUMIFS('Compra Ventas'!$E$2:$E$2700,'Compra Ventas'!$A$2:$A$2700,CB$4,'Compra Ventas'!$B$2:$B$2700,$B366,'Compra Ventas'!$C$2:$C$2700,CB$5)</f>
        <v>0</v>
      </c>
      <c r="CC366" s="13">
        <f>SUMIFS('Compra Ventas'!$E$2:$E$2700,'Compra Ventas'!$A$2:$A$2700,CC$4,'Compra Ventas'!$B$2:$B$2700,$B366,'Compra Ventas'!$C$2:$C$2700,CC$5)</f>
        <v>0</v>
      </c>
      <c r="CD366" s="13">
        <f>SUMIFS('Compra Ventas'!$E$2:$E$2700,'Compra Ventas'!$A$2:$A$2700,CD$4,'Compra Ventas'!$B$2:$B$2700,$B366,'Compra Ventas'!$C$2:$C$2700,CD$5)</f>
        <v>0</v>
      </c>
      <c r="CE366" s="13">
        <f>SUMIFS('Compra Ventas'!$E$2:$E$2700,'Compra Ventas'!$A$2:$A$2700,CE$4,'Compra Ventas'!$B$2:$B$2700,$B366,'Compra Ventas'!$C$2:$C$2700,CE$5)</f>
        <v>0</v>
      </c>
      <c r="CF366" s="13">
        <f>SUMIFS('Compra Ventas'!$E$2:$E$2700,'Compra Ventas'!$A$2:$A$2700,CF$4,'Compra Ventas'!$B$2:$B$2700,$B366,'Compra Ventas'!$C$2:$C$2700,CF$5)</f>
        <v>0</v>
      </c>
      <c r="CG366" s="13">
        <f>SUMIFS('Compra Ventas'!$E$2:$E$2700,'Compra Ventas'!$A$2:$A$2700,CG$4,'Compra Ventas'!$B$2:$B$2700,$B366,'Compra Ventas'!$C$2:$C$2700,CG$5)</f>
        <v>0</v>
      </c>
      <c r="CH366" s="13">
        <f>SUMIFS('Compra Ventas'!$E$2:$E$2700,'Compra Ventas'!$A$2:$A$2700,CH$4,'Compra Ventas'!$B$2:$B$2700,$B366,'Compra Ventas'!$C$2:$C$2700,CH$5)</f>
        <v>0</v>
      </c>
      <c r="CI366" s="13">
        <f>SUMIFS('Compra Ventas'!$E$2:$E$2700,'Compra Ventas'!$A$2:$A$2700,CI$4,'Compra Ventas'!$B$2:$B$2700,$B366,'Compra Ventas'!$C$2:$C$2700,CI$5)</f>
        <v>0</v>
      </c>
      <c r="CJ366" s="14">
        <f>SUMIFS('Compra Ventas'!$E$2:$E$2700,'Compra Ventas'!$A$2:$A$2700,CJ$4,'Compra Ventas'!$B$2:$B$2700,$B366,'Compra Ventas'!$C$2:$C$2700,CJ$5)</f>
        <v>0</v>
      </c>
      <c r="CK366" s="12">
        <f>SUMIFS('Compra Ventas'!$E$2:$E$2700,'Compra Ventas'!$A$2:$A$2700,CK$4,'Compra Ventas'!$B$2:$B$2700,$B366,'Compra Ventas'!$C$2:$C$2700,CK$5)</f>
        <v>0</v>
      </c>
      <c r="CL366" s="13">
        <f>SUMIFS('Compra Ventas'!$E$2:$E$2700,'Compra Ventas'!$A$2:$A$2700,CL$4,'Compra Ventas'!$B$2:$B$2700,$B366,'Compra Ventas'!$C$2:$C$2700,CL$5)</f>
        <v>0</v>
      </c>
      <c r="CM366" s="13">
        <f>SUMIFS('Compra Ventas'!$E$2:$E$2700,'Compra Ventas'!$A$2:$A$2700,CM$4,'Compra Ventas'!$B$2:$B$2700,$B366,'Compra Ventas'!$C$2:$C$2700,CM$5)</f>
        <v>0</v>
      </c>
      <c r="CN366" s="13">
        <f>SUMIFS('Compra Ventas'!$E$2:$E$2700,'Compra Ventas'!$A$2:$A$2700,CN$4,'Compra Ventas'!$B$2:$B$2700,$B366,'Compra Ventas'!$C$2:$C$2700,CN$5)</f>
        <v>0</v>
      </c>
      <c r="CO366" s="13">
        <f>SUMIFS('Compra Ventas'!$E$2:$E$2700,'Compra Ventas'!$A$2:$A$2700,CO$4,'Compra Ventas'!$B$2:$B$2700,$B366,'Compra Ventas'!$C$2:$C$2700,CO$5)</f>
        <v>0</v>
      </c>
      <c r="CP366" s="13">
        <f>SUMIFS('Compra Ventas'!$E$2:$E$2700,'Compra Ventas'!$A$2:$A$2700,CP$4,'Compra Ventas'!$B$2:$B$2700,$B366,'Compra Ventas'!$C$2:$C$2700,CP$5)</f>
        <v>0</v>
      </c>
      <c r="CQ366" s="13">
        <f>SUMIFS('Compra Ventas'!$E$2:$E$2700,'Compra Ventas'!$A$2:$A$2700,CQ$4,'Compra Ventas'!$B$2:$B$2700,$B366,'Compra Ventas'!$C$2:$C$2700,CQ$5)</f>
        <v>0</v>
      </c>
      <c r="CR366" s="13">
        <f>SUMIFS('Compra Ventas'!$E$2:$E$2700,'Compra Ventas'!$A$2:$A$2700,CR$4,'Compra Ventas'!$B$2:$B$2700,$B366,'Compra Ventas'!$C$2:$C$2700,CR$5)</f>
        <v>0</v>
      </c>
      <c r="CS366" s="13">
        <f>SUMIFS('Compra Ventas'!$E$2:$E$2700,'Compra Ventas'!$A$2:$A$2700,CS$4,'Compra Ventas'!$B$2:$B$2700,$B366,'Compra Ventas'!$C$2:$C$2700,CS$5)</f>
        <v>0</v>
      </c>
      <c r="CT366" s="13">
        <f>SUMIFS('Compra Ventas'!$E$2:$E$2700,'Compra Ventas'!$A$2:$A$2700,CT$4,'Compra Ventas'!$B$2:$B$2700,$B366,'Compra Ventas'!$C$2:$C$2700,CT$5)</f>
        <v>0</v>
      </c>
      <c r="CU366" s="13">
        <f>SUMIFS('Compra Ventas'!$E$2:$E$2700,'Compra Ventas'!$A$2:$A$2700,CU$4,'Compra Ventas'!$B$2:$B$2700,$B366,'Compra Ventas'!$C$2:$C$2700,CU$5)</f>
        <v>0</v>
      </c>
      <c r="CV366" s="14">
        <f>SUMIFS('Compra Ventas'!$E$2:$E$2700,'Compra Ventas'!$A$2:$A$2700,CV$4,'Compra Ventas'!$B$2:$B$2700,$B366,'Compra Ventas'!$C$2:$C$2700,CV$5)</f>
        <v>0</v>
      </c>
      <c r="CW366" s="12">
        <f>SUMIFS('Compra Ventas'!$E$2:$E$2700,'Compra Ventas'!$A$2:$A$2700,CW$4,'Compra Ventas'!$B$2:$B$2700,$B366,'Compra Ventas'!$C$2:$C$2700,CW$5)</f>
        <v>0</v>
      </c>
      <c r="CX366" s="13">
        <f>SUMIFS('Compra Ventas'!$E$2:$E$2700,'Compra Ventas'!$A$2:$A$2700,CX$4,'Compra Ventas'!$B$2:$B$2700,$B366,'Compra Ventas'!$C$2:$C$2700,CX$5)</f>
        <v>0</v>
      </c>
      <c r="CY366" s="13">
        <f>SUMIFS('Compra Ventas'!$E$2:$E$2700,'Compra Ventas'!$A$2:$A$2700,CY$4,'Compra Ventas'!$B$2:$B$2700,$B366,'Compra Ventas'!$C$2:$C$2700,CY$5)</f>
        <v>0</v>
      </c>
      <c r="CZ366" s="13">
        <f>SUMIFS('Compra Ventas'!$E$2:$E$2700,'Compra Ventas'!$A$2:$A$2700,CZ$4,'Compra Ventas'!$B$2:$B$2700,$B366,'Compra Ventas'!$C$2:$C$2700,CZ$5)</f>
        <v>0</v>
      </c>
      <c r="DA366" s="13">
        <f>SUMIFS('Compra Ventas'!$E$2:$E$2700,'Compra Ventas'!$A$2:$A$2700,DA$4,'Compra Ventas'!$B$2:$B$2700,$B366,'Compra Ventas'!$C$2:$C$2700,DA$5)</f>
        <v>0</v>
      </c>
      <c r="DB366" s="13">
        <f>SUMIFS('Compra Ventas'!$E$2:$E$2700,'Compra Ventas'!$A$2:$A$2700,DB$4,'Compra Ventas'!$B$2:$B$2700,$B366,'Compra Ventas'!$C$2:$C$2700,DB$5)</f>
        <v>0</v>
      </c>
      <c r="DC366" s="13">
        <f>SUMIFS('Compra Ventas'!$E$2:$E$2700,'Compra Ventas'!$A$2:$A$2700,DC$4,'Compra Ventas'!$B$2:$B$2700,$B366,'Compra Ventas'!$C$2:$C$2700,DC$5)</f>
        <v>0</v>
      </c>
      <c r="DD366" s="13">
        <f>SUMIFS('Compra Ventas'!$E$2:$E$2700,'Compra Ventas'!$A$2:$A$2700,DD$4,'Compra Ventas'!$B$2:$B$2700,$B366,'Compra Ventas'!$C$2:$C$2700,DD$5)</f>
        <v>0</v>
      </c>
      <c r="DE366" s="13">
        <f>SUMIFS('Compra Ventas'!$E$2:$E$2700,'Compra Ventas'!$A$2:$A$2700,DE$4,'Compra Ventas'!$B$2:$B$2700,$B366,'Compra Ventas'!$C$2:$C$2700,DE$5)</f>
        <v>0</v>
      </c>
      <c r="DF366" s="13">
        <f>SUMIFS('Compra Ventas'!$E$2:$E$2700,'Compra Ventas'!$A$2:$A$2700,DF$4,'Compra Ventas'!$B$2:$B$2700,$B366,'Compra Ventas'!$C$2:$C$2700,DF$5)</f>
        <v>0</v>
      </c>
      <c r="DG366" s="13">
        <f>SUMIFS('Compra Ventas'!$E$2:$E$2700,'Compra Ventas'!$A$2:$A$2700,DG$4,'Compra Ventas'!$B$2:$B$2700,$B366,'Compra Ventas'!$C$2:$C$2700,DG$5)</f>
        <v>0</v>
      </c>
      <c r="DH366" s="14">
        <f>SUMIFS('Compra Ventas'!$E$2:$E$2700,'Compra Ventas'!$A$2:$A$2700,DH$4,'Compra Ventas'!$B$2:$B$2700,$B366,'Compra Ventas'!$C$2:$C$2700,DH$5)</f>
        <v>0</v>
      </c>
      <c r="DI366" s="84"/>
      <c r="DJ366" s="98">
        <f>SUMIFS('Ajuste Ciclado'!D$5:D$47,'Ajuste Ciclado'!$C$5:$C$47,Balance!DJ$4,'Ajuste Ciclado'!$B$5:$B$47,Balance!$B366)</f>
        <v>0</v>
      </c>
      <c r="DK366" s="99">
        <f>SUMIFS('Ajuste Ciclado'!E$5:E$47,'Ajuste Ciclado'!$C$5:$C$47,Balance!DK$4,'Ajuste Ciclado'!$B$5:$B$47,Balance!$B366)</f>
        <v>0</v>
      </c>
      <c r="DL366" s="99">
        <f>SUMIFS('Ajuste Ciclado'!F$5:F$47,'Ajuste Ciclado'!$C$5:$C$47,Balance!DL$4,'Ajuste Ciclado'!$B$5:$B$47,Balance!$B366)</f>
        <v>0</v>
      </c>
      <c r="DM366" s="99">
        <f>SUMIFS('Ajuste Ciclado'!G$5:G$47,'Ajuste Ciclado'!$C$5:$C$47,Balance!DM$4,'Ajuste Ciclado'!$B$5:$B$47,Balance!$B366)</f>
        <v>0</v>
      </c>
      <c r="DN366" s="99">
        <f>SUMIFS('Ajuste Ciclado'!H$5:H$47,'Ajuste Ciclado'!$C$5:$C$47,Balance!DN$4,'Ajuste Ciclado'!$B$5:$B$47,Balance!$B366)</f>
        <v>0</v>
      </c>
      <c r="DO366" s="99">
        <f>SUMIFS('Ajuste Ciclado'!I$5:I$47,'Ajuste Ciclado'!$C$5:$C$47,Balance!DO$4,'Ajuste Ciclado'!$B$5:$B$47,Balance!$B366)</f>
        <v>0</v>
      </c>
      <c r="DP366" s="99">
        <f>SUMIFS('Ajuste Ciclado'!J$5:J$47,'Ajuste Ciclado'!$C$5:$C$47,Balance!DP$4,'Ajuste Ciclado'!$B$5:$B$47,Balance!$B366)</f>
        <v>0</v>
      </c>
      <c r="DQ366" s="99">
        <f>SUMIFS('Ajuste Ciclado'!K$5:K$47,'Ajuste Ciclado'!$C$5:$C$47,Balance!DQ$4,'Ajuste Ciclado'!$B$5:$B$47,Balance!$B366)</f>
        <v>0</v>
      </c>
      <c r="DR366" s="99">
        <f>SUMIFS('Ajuste Ciclado'!L$5:L$47,'Ajuste Ciclado'!$C$5:$C$47,Balance!DR$4,'Ajuste Ciclado'!$B$5:$B$47,Balance!$B366)</f>
        <v>0</v>
      </c>
      <c r="DS366" s="99">
        <f>SUMIFS('Ajuste Ciclado'!M$5:M$47,'Ajuste Ciclado'!$C$5:$C$47,Balance!DS$4,'Ajuste Ciclado'!$B$5:$B$47,Balance!$B366)</f>
        <v>0</v>
      </c>
      <c r="DT366" s="99">
        <f>SUMIFS('Ajuste Ciclado'!N$5:N$47,'Ajuste Ciclado'!$C$5:$C$47,Balance!DT$4,'Ajuste Ciclado'!$B$5:$B$47,Balance!$B366)</f>
        <v>0</v>
      </c>
      <c r="DU366" s="100">
        <f>SUMIFS('Ajuste Ciclado'!O$5:O$47,'Ajuste Ciclado'!$C$5:$C$47,Balance!DU$4,'Ajuste Ciclado'!$B$5:$B$47,Balance!$B366)</f>
        <v>0</v>
      </c>
      <c r="DV366" s="98">
        <f>SUMIFS('Ajuste Ciclado'!D$5:D$47,'Ajuste Ciclado'!$C$5:$C$47,Balance!DV$4,'Ajuste Ciclado'!$B$5:$B$47,Balance!$B366)</f>
        <v>0</v>
      </c>
      <c r="DW366" s="99">
        <f>SUMIFS('Ajuste Ciclado'!E$5:E$47,'Ajuste Ciclado'!$C$5:$C$47,Balance!DW$4,'Ajuste Ciclado'!$B$5:$B$47,Balance!$B366)</f>
        <v>0</v>
      </c>
      <c r="DX366" s="99">
        <f>SUMIFS('Ajuste Ciclado'!F$5:F$47,'Ajuste Ciclado'!$C$5:$C$47,Balance!DX$4,'Ajuste Ciclado'!$B$5:$B$47,Balance!$B366)</f>
        <v>0</v>
      </c>
      <c r="DY366" s="99">
        <f>SUMIFS('Ajuste Ciclado'!G$5:G$47,'Ajuste Ciclado'!$C$5:$C$47,Balance!DY$4,'Ajuste Ciclado'!$B$5:$B$47,Balance!$B366)</f>
        <v>0</v>
      </c>
      <c r="DZ366" s="99">
        <f>SUMIFS('Ajuste Ciclado'!H$5:H$47,'Ajuste Ciclado'!$C$5:$C$47,Balance!DZ$4,'Ajuste Ciclado'!$B$5:$B$47,Balance!$B366)</f>
        <v>0</v>
      </c>
      <c r="EA366" s="99">
        <f>SUMIFS('Ajuste Ciclado'!I$5:I$47,'Ajuste Ciclado'!$C$5:$C$47,Balance!EA$4,'Ajuste Ciclado'!$B$5:$B$47,Balance!$B366)</f>
        <v>0</v>
      </c>
      <c r="EB366" s="99">
        <f>SUMIFS('Ajuste Ciclado'!J$5:J$47,'Ajuste Ciclado'!$C$5:$C$47,Balance!EB$4,'Ajuste Ciclado'!$B$5:$B$47,Balance!$B366)</f>
        <v>0</v>
      </c>
      <c r="EC366" s="99">
        <f>SUMIFS('Ajuste Ciclado'!K$5:K$47,'Ajuste Ciclado'!$C$5:$C$47,Balance!EC$4,'Ajuste Ciclado'!$B$5:$B$47,Balance!$B366)</f>
        <v>0</v>
      </c>
      <c r="ED366" s="99">
        <f>SUMIFS('Ajuste Ciclado'!L$5:L$47,'Ajuste Ciclado'!$C$5:$C$47,Balance!ED$4,'Ajuste Ciclado'!$B$5:$B$47,Balance!$B366)</f>
        <v>0</v>
      </c>
      <c r="EE366" s="99">
        <f>SUMIFS('Ajuste Ciclado'!M$5:M$47,'Ajuste Ciclado'!$C$5:$C$47,Balance!EE$4,'Ajuste Ciclado'!$B$5:$B$47,Balance!$B366)</f>
        <v>0</v>
      </c>
      <c r="EF366" s="99">
        <f>SUMIFS('Ajuste Ciclado'!N$5:N$47,'Ajuste Ciclado'!$C$5:$C$47,Balance!EF$4,'Ajuste Ciclado'!$B$5:$B$47,Balance!$B366)</f>
        <v>0</v>
      </c>
      <c r="EG366" s="100">
        <f>SUMIFS('Ajuste Ciclado'!O$5:O$47,'Ajuste Ciclado'!$C$5:$C$47,Balance!EG$4,'Ajuste Ciclado'!$B$5:$B$47,Balance!$B366)</f>
        <v>0</v>
      </c>
      <c r="EH366" s="98">
        <f>SUMIFS('Ajuste Ciclado'!D$5:D$47,'Ajuste Ciclado'!$C$5:$C$47,Balance!EH$4,'Ajuste Ciclado'!$B$5:$B$47,Balance!$B366)</f>
        <v>0</v>
      </c>
      <c r="EI366" s="99">
        <f>SUMIFS('Ajuste Ciclado'!E$5:E$47,'Ajuste Ciclado'!$C$5:$C$47,Balance!EI$4,'Ajuste Ciclado'!$B$5:$B$47,Balance!$B366)</f>
        <v>0</v>
      </c>
      <c r="EJ366" s="99">
        <f>SUMIFS('Ajuste Ciclado'!F$5:F$47,'Ajuste Ciclado'!$C$5:$C$47,Balance!EJ$4,'Ajuste Ciclado'!$B$5:$B$47,Balance!$B366)</f>
        <v>0</v>
      </c>
      <c r="EK366" s="99">
        <f>SUMIFS('Ajuste Ciclado'!G$5:G$47,'Ajuste Ciclado'!$C$5:$C$47,Balance!EK$4,'Ajuste Ciclado'!$B$5:$B$47,Balance!$B366)</f>
        <v>0</v>
      </c>
      <c r="EL366" s="99">
        <f>SUMIFS('Ajuste Ciclado'!H$5:H$47,'Ajuste Ciclado'!$C$5:$C$47,Balance!EL$4,'Ajuste Ciclado'!$B$5:$B$47,Balance!$B366)</f>
        <v>0</v>
      </c>
      <c r="EM366" s="99">
        <f>SUMIFS('Ajuste Ciclado'!I$5:I$47,'Ajuste Ciclado'!$C$5:$C$47,Balance!EM$4,'Ajuste Ciclado'!$B$5:$B$47,Balance!$B366)</f>
        <v>0</v>
      </c>
      <c r="EN366" s="99">
        <f>SUMIFS('Ajuste Ciclado'!J$5:J$47,'Ajuste Ciclado'!$C$5:$C$47,Balance!EN$4,'Ajuste Ciclado'!$B$5:$B$47,Balance!$B366)</f>
        <v>0</v>
      </c>
      <c r="EO366" s="99">
        <f>SUMIFS('Ajuste Ciclado'!K$5:K$47,'Ajuste Ciclado'!$C$5:$C$47,Balance!EO$4,'Ajuste Ciclado'!$B$5:$B$47,Balance!$B366)</f>
        <v>0</v>
      </c>
      <c r="EP366" s="99">
        <f>SUMIFS('Ajuste Ciclado'!L$5:L$47,'Ajuste Ciclado'!$C$5:$C$47,Balance!EP$4,'Ajuste Ciclado'!$B$5:$B$47,Balance!$B366)</f>
        <v>0</v>
      </c>
      <c r="EQ366" s="99">
        <f>SUMIFS('Ajuste Ciclado'!M$5:M$47,'Ajuste Ciclado'!$C$5:$C$47,Balance!EQ$4,'Ajuste Ciclado'!$B$5:$B$47,Balance!$B366)</f>
        <v>0</v>
      </c>
      <c r="ER366" s="99">
        <f>SUMIFS('Ajuste Ciclado'!N$5:N$47,'Ajuste Ciclado'!$C$5:$C$47,Balance!ER$4,'Ajuste Ciclado'!$B$5:$B$47,Balance!$B366)</f>
        <v>0</v>
      </c>
      <c r="ES366" s="100">
        <f>SUMIFS('Ajuste Ciclado'!O$5:O$47,'Ajuste Ciclado'!$C$5:$C$47,Balance!ES$4,'Ajuste Ciclado'!$B$5:$B$47,Balance!$B366)</f>
        <v>0</v>
      </c>
      <c r="ET366" s="84"/>
      <c r="EU366" s="12">
        <f t="shared" si="428"/>
        <v>35441.174591575029</v>
      </c>
      <c r="EV366" s="13">
        <f t="shared" si="393"/>
        <v>33418.965912484578</v>
      </c>
      <c r="EW366" s="13">
        <f t="shared" si="394"/>
        <v>28472.014607528461</v>
      </c>
      <c r="EX366" s="13">
        <f t="shared" si="395"/>
        <v>27069.106061998391</v>
      </c>
      <c r="EY366" s="13">
        <f t="shared" si="396"/>
        <v>23138.42479055205</v>
      </c>
      <c r="EZ366" s="13">
        <f t="shared" si="397"/>
        <v>16484.31462091564</v>
      </c>
      <c r="FA366" s="13">
        <f t="shared" si="398"/>
        <v>16235.2144929603</v>
      </c>
      <c r="FB366" s="13">
        <f t="shared" si="399"/>
        <v>20904.94402911872</v>
      </c>
      <c r="FC366" s="13">
        <f t="shared" si="400"/>
        <v>24089.259970636678</v>
      </c>
      <c r="FD366" s="13">
        <f t="shared" si="401"/>
        <v>5825.9366549861206</v>
      </c>
      <c r="FE366" s="13">
        <f t="shared" si="402"/>
        <v>1104.7780853878089</v>
      </c>
      <c r="FF366" s="14">
        <f t="shared" si="403"/>
        <v>2241.1947031044579</v>
      </c>
      <c r="FG366" s="12">
        <f t="shared" si="404"/>
        <v>35509.599269305923</v>
      </c>
      <c r="FH366" s="13">
        <f t="shared" si="405"/>
        <v>33590.711183346022</v>
      </c>
      <c r="FI366" s="13">
        <f t="shared" si="406"/>
        <v>28750.014535837629</v>
      </c>
      <c r="FJ366" s="13">
        <f t="shared" si="407"/>
        <v>28712.590183940789</v>
      </c>
      <c r="FK366" s="13">
        <f t="shared" si="408"/>
        <v>22764.967234738851</v>
      </c>
      <c r="FL366" s="13">
        <f t="shared" si="409"/>
        <v>16600.983145864691</v>
      </c>
      <c r="FM366" s="13">
        <f t="shared" si="410"/>
        <v>16988.869600718201</v>
      </c>
      <c r="FN366" s="13">
        <f t="shared" si="411"/>
        <v>21032.239732914939</v>
      </c>
      <c r="FO366" s="13">
        <f t="shared" si="412"/>
        <v>24503.72025831202</v>
      </c>
      <c r="FP366" s="13">
        <f t="shared" si="413"/>
        <v>8847.2619423176711</v>
      </c>
      <c r="FQ366" s="13">
        <f t="shared" si="414"/>
        <v>10310.099870918961</v>
      </c>
      <c r="FR366" s="14">
        <f t="shared" si="415"/>
        <v>12908.24519938415</v>
      </c>
      <c r="FS366" s="12">
        <f t="shared" si="416"/>
        <v>35522.765173332104</v>
      </c>
      <c r="FT366" s="13">
        <f t="shared" si="417"/>
        <v>33593.428387106876</v>
      </c>
      <c r="FU366" s="13">
        <f t="shared" si="418"/>
        <v>28635.77634038945</v>
      </c>
      <c r="FV366" s="13">
        <f t="shared" si="419"/>
        <v>28505.268429837099</v>
      </c>
      <c r="FW366" s="13">
        <f t="shared" si="420"/>
        <v>23518.446273300491</v>
      </c>
      <c r="FX366" s="13">
        <f t="shared" si="421"/>
        <v>17618.706921560752</v>
      </c>
      <c r="FY366" s="13">
        <f t="shared" si="422"/>
        <v>18328.119146323279</v>
      </c>
      <c r="FZ366" s="13">
        <f t="shared" si="423"/>
        <v>23168.002580612541</v>
      </c>
      <c r="GA366" s="13">
        <f t="shared" si="424"/>
        <v>26442.160771508981</v>
      </c>
      <c r="GB366" s="13">
        <f t="shared" si="425"/>
        <v>19802.286639350259</v>
      </c>
      <c r="GC366" s="13">
        <f t="shared" si="426"/>
        <v>21383.197040065501</v>
      </c>
      <c r="GD366" s="14">
        <f t="shared" si="427"/>
        <v>21311.0584854712</v>
      </c>
      <c r="GE366" s="84"/>
      <c r="GF366" s="12">
        <f t="shared" si="439"/>
        <v>234425.32852124827</v>
      </c>
      <c r="GG366" s="13">
        <f t="shared" si="439"/>
        <v>260519.30215759983</v>
      </c>
      <c r="GH366" s="14">
        <f t="shared" si="439"/>
        <v>297829.2161888585</v>
      </c>
      <c r="GI366" s="6">
        <f t="shared" si="430"/>
        <v>1</v>
      </c>
      <c r="GJ366" s="12">
        <f t="shared" si="431"/>
        <v>0</v>
      </c>
      <c r="GK366" s="13">
        <f t="shared" si="432"/>
        <v>0</v>
      </c>
      <c r="GL366" s="14">
        <f t="shared" si="433"/>
        <v>0</v>
      </c>
      <c r="GM366" s="84"/>
      <c r="GN366" s="66">
        <f t="shared" si="434"/>
        <v>0</v>
      </c>
      <c r="GO366" s="84"/>
      <c r="GP366" s="63" t="str" cm="1">
        <f t="array" ref="GP366">INDEX($GF$4:$GH$4,1,GI366)</f>
        <v>Sample 1</v>
      </c>
      <c r="GQ366" s="12">
        <f t="shared" si="436"/>
        <v>1104.7780853878089</v>
      </c>
      <c r="GR366" s="13">
        <f t="shared" si="436"/>
        <v>2241.1947031044579</v>
      </c>
      <c r="GS366" s="14">
        <f t="shared" si="436"/>
        <v>5825.9366549861206</v>
      </c>
      <c r="GT366" s="12">
        <f t="shared" si="437"/>
        <v>8847.2619423176711</v>
      </c>
      <c r="GU366" s="13">
        <f t="shared" si="437"/>
        <v>10310.099870918961</v>
      </c>
      <c r="GV366" s="14">
        <f t="shared" si="437"/>
        <v>12908.24519938415</v>
      </c>
      <c r="GW366" s="12">
        <f t="shared" si="438"/>
        <v>17618.706921560752</v>
      </c>
      <c r="GX366" s="13">
        <f t="shared" si="438"/>
        <v>18328.119146323279</v>
      </c>
      <c r="GY366" s="14">
        <f t="shared" si="438"/>
        <v>19802.286639350259</v>
      </c>
      <c r="GZ366" s="84" t="str">
        <f t="shared" si="390"/>
        <v>Sample 1</v>
      </c>
      <c r="HA366" s="12">
        <f t="shared" si="440"/>
        <v>0</v>
      </c>
      <c r="HB366" s="13">
        <f t="shared" si="440"/>
        <v>0</v>
      </c>
      <c r="HC366" s="14">
        <f t="shared" si="440"/>
        <v>0</v>
      </c>
      <c r="HD366" s="6">
        <f t="shared" si="391"/>
        <v>0</v>
      </c>
      <c r="HE366" s="84" t="str">
        <f t="shared" si="392"/>
        <v>Ok</v>
      </c>
    </row>
    <row r="367" spans="2:213" hidden="1" x14ac:dyDescent="0.3">
      <c r="B367" s="84" t="s">
        <v>143</v>
      </c>
      <c r="C367" s="12">
        <f>SUMIFS(Inyecciones!$E$2:$E$14185,Inyecciones!$A$2:$A$14185,Balance!C$4,Inyecciones!$B$2:$B$14185,Balance!$B367,Inyecciones!$C$2:$C$14185,Balance!C$5)</f>
        <v>892800.58062517224</v>
      </c>
      <c r="D367" s="13">
        <f>SUMIFS(Inyecciones!$E$2:$E$14185,Inyecciones!$A$2:$A$14185,Balance!D$4,Inyecciones!$B$2:$B$14185,Balance!$B367,Inyecciones!$C$2:$C$14185,Balance!D$5)</f>
        <v>777943.14858495526</v>
      </c>
      <c r="E367" s="13">
        <f>SUMIFS(Inyecciones!$E$2:$E$14185,Inyecciones!$A$2:$A$14185,Balance!E$4,Inyecciones!$B$2:$B$14185,Balance!$B367,Inyecciones!$C$2:$C$14185,Balance!E$5)</f>
        <v>909296.94758315408</v>
      </c>
      <c r="F367" s="13">
        <f>SUMIFS(Inyecciones!$E$2:$E$14185,Inyecciones!$A$2:$A$14185,Balance!F$4,Inyecciones!$B$2:$B$14185,Balance!$B367,Inyecciones!$C$2:$C$14185,Balance!F$5)</f>
        <v>826314.52577689115</v>
      </c>
      <c r="G367" s="13">
        <f>SUMIFS(Inyecciones!$E$2:$E$14185,Inyecciones!$A$2:$A$14185,Balance!G$4,Inyecciones!$B$2:$B$14185,Balance!$B367,Inyecciones!$C$2:$C$14185,Balance!G$5)</f>
        <v>858809.5101182108</v>
      </c>
      <c r="H367" s="13">
        <f>SUMIFS(Inyecciones!$E$2:$E$14185,Inyecciones!$A$2:$A$14185,Balance!H$4,Inyecciones!$B$2:$B$14185,Balance!$B367,Inyecciones!$C$2:$C$14185,Balance!H$5)</f>
        <v>740081.82809378358</v>
      </c>
      <c r="I367" s="13">
        <f>SUMIFS(Inyecciones!$E$2:$E$14185,Inyecciones!$A$2:$A$14185,Balance!I$4,Inyecciones!$B$2:$B$14185,Balance!$B367,Inyecciones!$C$2:$C$14185,Balance!I$5)</f>
        <v>728517.85509138298</v>
      </c>
      <c r="J367" s="13">
        <f>SUMIFS(Inyecciones!$E$2:$E$14185,Inyecciones!$A$2:$A$14185,Balance!J$4,Inyecciones!$B$2:$B$14185,Balance!$B367,Inyecciones!$C$2:$C$14185,Balance!J$5)</f>
        <v>749218.59003316611</v>
      </c>
      <c r="K367" s="13">
        <f>SUMIFS(Inyecciones!$E$2:$E$14185,Inyecciones!$A$2:$A$14185,Balance!K$4,Inyecciones!$B$2:$B$14185,Balance!$B367,Inyecciones!$C$2:$C$14185,Balance!K$5)</f>
        <v>647921.9763397096</v>
      </c>
      <c r="L367" s="13">
        <f>SUMIFS(Inyecciones!$E$2:$E$14185,Inyecciones!$A$2:$A$14185,Balance!L$4,Inyecciones!$B$2:$B$14185,Balance!$B367,Inyecciones!$C$2:$C$14185,Balance!L$5)</f>
        <v>432737.25473522849</v>
      </c>
      <c r="M367" s="13">
        <f>SUMIFS(Inyecciones!$E$2:$E$14185,Inyecciones!$A$2:$A$14185,Balance!M$4,Inyecciones!$B$2:$B$14185,Balance!$B367,Inyecciones!$C$2:$C$14185,Balance!M$5)</f>
        <v>382646.1230123383</v>
      </c>
      <c r="N367" s="14">
        <f>SUMIFS(Inyecciones!$E$2:$E$14185,Inyecciones!$A$2:$A$14185,Balance!N$4,Inyecciones!$B$2:$B$14185,Balance!$B367,Inyecciones!$C$2:$C$14185,Balance!N$5)</f>
        <v>400452.88804619072</v>
      </c>
      <c r="O367" s="12">
        <f>SUMIFS(Inyecciones!$E$2:$E$14185,Inyecciones!$A$2:$A$14185,Balance!O$4,Inyecciones!$B$2:$B$14185,Balance!$B367,Inyecciones!$C$2:$C$14185,Balance!O$5)</f>
        <v>894447.45392492809</v>
      </c>
      <c r="P367" s="13">
        <f>SUMIFS(Inyecciones!$E$2:$E$14185,Inyecciones!$A$2:$A$14185,Balance!P$4,Inyecciones!$B$2:$B$14185,Balance!$B367,Inyecciones!$C$2:$C$14185,Balance!P$5)</f>
        <v>784994.41439647158</v>
      </c>
      <c r="Q367" s="13">
        <f>SUMIFS(Inyecciones!$E$2:$E$14185,Inyecciones!$A$2:$A$14185,Balance!Q$4,Inyecciones!$B$2:$B$14185,Balance!$B367,Inyecciones!$C$2:$C$14185,Balance!Q$5)</f>
        <v>917655.41918038239</v>
      </c>
      <c r="R367" s="13">
        <f>SUMIFS(Inyecciones!$E$2:$E$14185,Inyecciones!$A$2:$A$14185,Balance!R$4,Inyecciones!$B$2:$B$14185,Balance!$B367,Inyecciones!$C$2:$C$14185,Balance!R$5)</f>
        <v>866376.24223406124</v>
      </c>
      <c r="S367" s="13">
        <f>SUMIFS(Inyecciones!$E$2:$E$14185,Inyecciones!$A$2:$A$14185,Balance!S$4,Inyecciones!$B$2:$B$14185,Balance!$B367,Inyecciones!$C$2:$C$14185,Balance!S$5)</f>
        <v>843203.62568296515</v>
      </c>
      <c r="T367" s="13">
        <f>SUMIFS(Inyecciones!$E$2:$E$14185,Inyecciones!$A$2:$A$14185,Balance!T$4,Inyecciones!$B$2:$B$14185,Balance!$B367,Inyecciones!$C$2:$C$14185,Balance!T$5)</f>
        <v>749449.8336476977</v>
      </c>
      <c r="U367" s="13">
        <f>SUMIFS(Inyecciones!$E$2:$E$14185,Inyecciones!$A$2:$A$14185,Balance!U$4,Inyecciones!$B$2:$B$14185,Balance!$B367,Inyecciones!$C$2:$C$14185,Balance!U$5)</f>
        <v>762236.25593424856</v>
      </c>
      <c r="V367" s="13">
        <f>SUMIFS(Inyecciones!$E$2:$E$14185,Inyecciones!$A$2:$A$14185,Balance!V$4,Inyecciones!$B$2:$B$14185,Balance!$B367,Inyecciones!$C$2:$C$14185,Balance!V$5)</f>
        <v>753872.20023195783</v>
      </c>
      <c r="W367" s="13">
        <f>SUMIFS(Inyecciones!$E$2:$E$14185,Inyecciones!$A$2:$A$14185,Balance!W$4,Inyecciones!$B$2:$B$14185,Balance!$B367,Inyecciones!$C$2:$C$14185,Balance!W$5)</f>
        <v>658132.90042217553</v>
      </c>
      <c r="X367" s="13">
        <f>SUMIFS(Inyecciones!$E$2:$E$14185,Inyecciones!$A$2:$A$14185,Balance!X$4,Inyecciones!$B$2:$B$14185,Balance!$B367,Inyecciones!$C$2:$C$14185,Balance!X$5)</f>
        <v>468730.52476412809</v>
      </c>
      <c r="Y367" s="13">
        <f>SUMIFS(Inyecciones!$E$2:$E$14185,Inyecciones!$A$2:$A$14185,Balance!Y$4,Inyecciones!$B$2:$B$14185,Balance!$B367,Inyecciones!$C$2:$C$14185,Balance!Y$5)</f>
        <v>457115.45599798171</v>
      </c>
      <c r="Z367" s="14">
        <f>SUMIFS(Inyecciones!$E$2:$E$14185,Inyecciones!$A$2:$A$14185,Balance!Z$4,Inyecciones!$B$2:$B$14185,Balance!$B367,Inyecciones!$C$2:$C$14185,Balance!Z$5)</f>
        <v>490877.90355911758</v>
      </c>
      <c r="AA367" s="12">
        <f>SUMIFS(Inyecciones!$E$2:$E$14185,Inyecciones!$A$2:$A$14185,Balance!AA$4,Inyecciones!$B$2:$B$14185,Balance!$B367,Inyecciones!$C$2:$C$14185,Balance!AA$5)</f>
        <v>894782.99723510374</v>
      </c>
      <c r="AB367" s="13">
        <f>SUMIFS(Inyecciones!$E$2:$E$14185,Inyecciones!$A$2:$A$14185,Balance!AB$4,Inyecciones!$B$2:$B$14185,Balance!$B367,Inyecciones!$C$2:$C$14185,Balance!AB$5)</f>
        <v>784858.15377711726</v>
      </c>
      <c r="AC367" s="13">
        <f>SUMIFS(Inyecciones!$E$2:$E$14185,Inyecciones!$A$2:$A$14185,Balance!AC$4,Inyecciones!$B$2:$B$14185,Balance!$B367,Inyecciones!$C$2:$C$14185,Balance!AC$5)</f>
        <v>914158.21477990074</v>
      </c>
      <c r="AD367" s="13">
        <f>SUMIFS(Inyecciones!$E$2:$E$14185,Inyecciones!$A$2:$A$14185,Balance!AD$4,Inyecciones!$B$2:$B$14185,Balance!$B367,Inyecciones!$C$2:$C$14185,Balance!AD$5)</f>
        <v>859328.24897793168</v>
      </c>
      <c r="AE367" s="13">
        <f>SUMIFS(Inyecciones!$E$2:$E$14185,Inyecciones!$A$2:$A$14185,Balance!AE$4,Inyecciones!$B$2:$B$14185,Balance!$B367,Inyecciones!$C$2:$C$14185,Balance!AE$5)</f>
        <v>875456.97393117007</v>
      </c>
      <c r="AF367" s="13">
        <f>SUMIFS(Inyecciones!$E$2:$E$14185,Inyecciones!$A$2:$A$14185,Balance!AF$4,Inyecciones!$B$2:$B$14185,Balance!$B367,Inyecciones!$C$2:$C$14185,Balance!AF$5)</f>
        <v>804320.69581183279</v>
      </c>
      <c r="AG367" s="13">
        <f>SUMIFS(Inyecciones!$E$2:$E$14185,Inyecciones!$A$2:$A$14185,Balance!AG$4,Inyecciones!$B$2:$B$14185,Balance!$B367,Inyecciones!$C$2:$C$14185,Balance!AG$5)</f>
        <v>830115.57231113547</v>
      </c>
      <c r="AH367" s="13">
        <f>SUMIFS(Inyecciones!$E$2:$E$14185,Inyecciones!$A$2:$A$14185,Balance!AH$4,Inyecciones!$B$2:$B$14185,Balance!$B367,Inyecciones!$C$2:$C$14185,Balance!AH$5)</f>
        <v>826855.8302473881</v>
      </c>
      <c r="AI367" s="13">
        <f>SUMIFS(Inyecciones!$E$2:$E$14185,Inyecciones!$A$2:$A$14185,Balance!AI$4,Inyecciones!$B$2:$B$14185,Balance!$B367,Inyecciones!$C$2:$C$14185,Balance!AI$5)</f>
        <v>704336.51652727404</v>
      </c>
      <c r="AJ367" s="13">
        <f>SUMIFS(Inyecciones!$E$2:$E$14185,Inyecciones!$A$2:$A$14185,Balance!AJ$4,Inyecciones!$B$2:$B$14185,Balance!$B367,Inyecciones!$C$2:$C$14185,Balance!AJ$5)</f>
        <v>568088.9097340086</v>
      </c>
      <c r="AK367" s="13">
        <f>SUMIFS(Inyecciones!$E$2:$E$14185,Inyecciones!$A$2:$A$14185,Balance!AK$4,Inyecciones!$B$2:$B$14185,Balance!$B367,Inyecciones!$C$2:$C$14185,Balance!AK$5)</f>
        <v>559064.30750394089</v>
      </c>
      <c r="AL367" s="14">
        <f>SUMIFS(Inyecciones!$E$2:$E$14185,Inyecciones!$A$2:$A$14185,Balance!AL$4,Inyecciones!$B$2:$B$14185,Balance!$B367,Inyecciones!$C$2:$C$14185,Balance!AL$5)</f>
        <v>558418.47459285497</v>
      </c>
      <c r="AM367" s="13"/>
      <c r="AN367" s="12">
        <f>SUMIFS('Retiro Mensual'!$E$2:$E$2629,'Retiro Mensual'!$A$2:$A$2629,AN$4,'Retiro Mensual'!$B$2:$B$2629,$B367,'Retiro Mensual'!$C$2:$C$2629,AN$5)</f>
        <v>0</v>
      </c>
      <c r="AO367" s="13">
        <f>SUMIFS('Retiro Mensual'!$E$2:$E$2629,'Retiro Mensual'!$A$2:$A$2629,AO$4,'Retiro Mensual'!$B$2:$B$2629,$B367,'Retiro Mensual'!$C$2:$C$2629,AO$5)</f>
        <v>0</v>
      </c>
      <c r="AP367" s="13">
        <f>SUMIFS('Retiro Mensual'!$E$2:$E$2629,'Retiro Mensual'!$A$2:$A$2629,AP$4,'Retiro Mensual'!$B$2:$B$2629,$B367,'Retiro Mensual'!$C$2:$C$2629,AP$5)</f>
        <v>0</v>
      </c>
      <c r="AQ367" s="13">
        <f>SUMIFS('Retiro Mensual'!$E$2:$E$2629,'Retiro Mensual'!$A$2:$A$2629,AQ$4,'Retiro Mensual'!$B$2:$B$2629,$B367,'Retiro Mensual'!$C$2:$C$2629,AQ$5)</f>
        <v>0</v>
      </c>
      <c r="AR367" s="13">
        <f>SUMIFS('Retiro Mensual'!$E$2:$E$2629,'Retiro Mensual'!$A$2:$A$2629,AR$4,'Retiro Mensual'!$B$2:$B$2629,$B367,'Retiro Mensual'!$C$2:$C$2629,AR$5)</f>
        <v>0</v>
      </c>
      <c r="AS367" s="13">
        <f>SUMIFS('Retiro Mensual'!$E$2:$E$2629,'Retiro Mensual'!$A$2:$A$2629,AS$4,'Retiro Mensual'!$B$2:$B$2629,$B367,'Retiro Mensual'!$C$2:$C$2629,AS$5)</f>
        <v>0</v>
      </c>
      <c r="AT367" s="13">
        <f>SUMIFS('Retiro Mensual'!$E$2:$E$2629,'Retiro Mensual'!$A$2:$A$2629,AT$4,'Retiro Mensual'!$B$2:$B$2629,$B367,'Retiro Mensual'!$C$2:$C$2629,AT$5)</f>
        <v>0</v>
      </c>
      <c r="AU367" s="13">
        <f>SUMIFS('Retiro Mensual'!$E$2:$E$2629,'Retiro Mensual'!$A$2:$A$2629,AU$4,'Retiro Mensual'!$B$2:$B$2629,$B367,'Retiro Mensual'!$C$2:$C$2629,AU$5)</f>
        <v>0</v>
      </c>
      <c r="AV367" s="13">
        <f>SUMIFS('Retiro Mensual'!$E$2:$E$2629,'Retiro Mensual'!$A$2:$A$2629,AV$4,'Retiro Mensual'!$B$2:$B$2629,$B367,'Retiro Mensual'!$C$2:$C$2629,AV$5)</f>
        <v>0</v>
      </c>
      <c r="AW367" s="13">
        <f>SUMIFS('Retiro Mensual'!$E$2:$E$2629,'Retiro Mensual'!$A$2:$A$2629,AW$4,'Retiro Mensual'!$B$2:$B$2629,$B367,'Retiro Mensual'!$C$2:$C$2629,AW$5)</f>
        <v>0</v>
      </c>
      <c r="AX367" s="13">
        <f>SUMIFS('Retiro Mensual'!$E$2:$E$2629,'Retiro Mensual'!$A$2:$A$2629,AX$4,'Retiro Mensual'!$B$2:$B$2629,$B367,'Retiro Mensual'!$C$2:$C$2629,AX$5)</f>
        <v>0</v>
      </c>
      <c r="AY367" s="14">
        <f>SUMIFS('Retiro Mensual'!$E$2:$E$2629,'Retiro Mensual'!$A$2:$A$2629,AY$4,'Retiro Mensual'!$B$2:$B$2629,$B367,'Retiro Mensual'!$C$2:$C$2629,AY$5)</f>
        <v>0</v>
      </c>
      <c r="AZ367" s="12">
        <f>SUMIFS('Retiro Mensual'!$E$2:$E$2629,'Retiro Mensual'!$A$2:$A$2629,AZ$4,'Retiro Mensual'!$B$2:$B$2629,$B367,'Retiro Mensual'!$C$2:$C$2629,AZ$5)</f>
        <v>0</v>
      </c>
      <c r="BA367" s="13">
        <f>SUMIFS('Retiro Mensual'!$E$2:$E$2629,'Retiro Mensual'!$A$2:$A$2629,BA$4,'Retiro Mensual'!$B$2:$B$2629,$B367,'Retiro Mensual'!$C$2:$C$2629,BA$5)</f>
        <v>0</v>
      </c>
      <c r="BB367" s="13">
        <f>SUMIFS('Retiro Mensual'!$E$2:$E$2629,'Retiro Mensual'!$A$2:$A$2629,BB$4,'Retiro Mensual'!$B$2:$B$2629,$B367,'Retiro Mensual'!$C$2:$C$2629,BB$5)</f>
        <v>0</v>
      </c>
      <c r="BC367" s="13">
        <f>SUMIFS('Retiro Mensual'!$E$2:$E$2629,'Retiro Mensual'!$A$2:$A$2629,BC$4,'Retiro Mensual'!$B$2:$B$2629,$B367,'Retiro Mensual'!$C$2:$C$2629,BC$5)</f>
        <v>0</v>
      </c>
      <c r="BD367" s="13">
        <f>SUMIFS('Retiro Mensual'!$E$2:$E$2629,'Retiro Mensual'!$A$2:$A$2629,BD$4,'Retiro Mensual'!$B$2:$B$2629,$B367,'Retiro Mensual'!$C$2:$C$2629,BD$5)</f>
        <v>0</v>
      </c>
      <c r="BE367" s="13">
        <f>SUMIFS('Retiro Mensual'!$E$2:$E$2629,'Retiro Mensual'!$A$2:$A$2629,BE$4,'Retiro Mensual'!$B$2:$B$2629,$B367,'Retiro Mensual'!$C$2:$C$2629,BE$5)</f>
        <v>0</v>
      </c>
      <c r="BF367" s="13">
        <f>SUMIFS('Retiro Mensual'!$E$2:$E$2629,'Retiro Mensual'!$A$2:$A$2629,BF$4,'Retiro Mensual'!$B$2:$B$2629,$B367,'Retiro Mensual'!$C$2:$C$2629,BF$5)</f>
        <v>0</v>
      </c>
      <c r="BG367" s="13">
        <f>SUMIFS('Retiro Mensual'!$E$2:$E$2629,'Retiro Mensual'!$A$2:$A$2629,BG$4,'Retiro Mensual'!$B$2:$B$2629,$B367,'Retiro Mensual'!$C$2:$C$2629,BG$5)</f>
        <v>0</v>
      </c>
      <c r="BH367" s="13">
        <f>SUMIFS('Retiro Mensual'!$E$2:$E$2629,'Retiro Mensual'!$A$2:$A$2629,BH$4,'Retiro Mensual'!$B$2:$B$2629,$B367,'Retiro Mensual'!$C$2:$C$2629,BH$5)</f>
        <v>0</v>
      </c>
      <c r="BI367" s="13">
        <f>SUMIFS('Retiro Mensual'!$E$2:$E$2629,'Retiro Mensual'!$A$2:$A$2629,BI$4,'Retiro Mensual'!$B$2:$B$2629,$B367,'Retiro Mensual'!$C$2:$C$2629,BI$5)</f>
        <v>0</v>
      </c>
      <c r="BJ367" s="13">
        <f>SUMIFS('Retiro Mensual'!$E$2:$E$2629,'Retiro Mensual'!$A$2:$A$2629,BJ$4,'Retiro Mensual'!$B$2:$B$2629,$B367,'Retiro Mensual'!$C$2:$C$2629,BJ$5)</f>
        <v>0</v>
      </c>
      <c r="BK367" s="14">
        <f>SUMIFS('Retiro Mensual'!$E$2:$E$2629,'Retiro Mensual'!$A$2:$A$2629,BK$4,'Retiro Mensual'!$B$2:$B$2629,$B367,'Retiro Mensual'!$C$2:$C$2629,BK$5)</f>
        <v>0</v>
      </c>
      <c r="BL367" s="12">
        <f>SUMIFS('Retiro Mensual'!$E$2:$E$2629,'Retiro Mensual'!$A$2:$A$2629,BL$4,'Retiro Mensual'!$B$2:$B$2629,$B367,'Retiro Mensual'!$C$2:$C$2629,BL$5)</f>
        <v>0</v>
      </c>
      <c r="BM367" s="13">
        <f>SUMIFS('Retiro Mensual'!$E$2:$E$2629,'Retiro Mensual'!$A$2:$A$2629,BM$4,'Retiro Mensual'!$B$2:$B$2629,$B367,'Retiro Mensual'!$C$2:$C$2629,BM$5)</f>
        <v>0</v>
      </c>
      <c r="BN367" s="13">
        <f>SUMIFS('Retiro Mensual'!$E$2:$E$2629,'Retiro Mensual'!$A$2:$A$2629,BN$4,'Retiro Mensual'!$B$2:$B$2629,$B367,'Retiro Mensual'!$C$2:$C$2629,BN$5)</f>
        <v>0</v>
      </c>
      <c r="BO367" s="13">
        <f>SUMIFS('Retiro Mensual'!$E$2:$E$2629,'Retiro Mensual'!$A$2:$A$2629,BO$4,'Retiro Mensual'!$B$2:$B$2629,$B367,'Retiro Mensual'!$C$2:$C$2629,BO$5)</f>
        <v>0</v>
      </c>
      <c r="BP367" s="13">
        <f>SUMIFS('Retiro Mensual'!$E$2:$E$2629,'Retiro Mensual'!$A$2:$A$2629,BP$4,'Retiro Mensual'!$B$2:$B$2629,$B367,'Retiro Mensual'!$C$2:$C$2629,BP$5)</f>
        <v>0</v>
      </c>
      <c r="BQ367" s="13">
        <f>SUMIFS('Retiro Mensual'!$E$2:$E$2629,'Retiro Mensual'!$A$2:$A$2629,BQ$4,'Retiro Mensual'!$B$2:$B$2629,$B367,'Retiro Mensual'!$C$2:$C$2629,BQ$5)</f>
        <v>0</v>
      </c>
      <c r="BR367" s="13">
        <f>SUMIFS('Retiro Mensual'!$E$2:$E$2629,'Retiro Mensual'!$A$2:$A$2629,BR$4,'Retiro Mensual'!$B$2:$B$2629,$B367,'Retiro Mensual'!$C$2:$C$2629,BR$5)</f>
        <v>0</v>
      </c>
      <c r="BS367" s="13">
        <f>SUMIFS('Retiro Mensual'!$E$2:$E$2629,'Retiro Mensual'!$A$2:$A$2629,BS$4,'Retiro Mensual'!$B$2:$B$2629,$B367,'Retiro Mensual'!$C$2:$C$2629,BS$5)</f>
        <v>0</v>
      </c>
      <c r="BT367" s="13">
        <f>SUMIFS('Retiro Mensual'!$E$2:$E$2629,'Retiro Mensual'!$A$2:$A$2629,BT$4,'Retiro Mensual'!$B$2:$B$2629,$B367,'Retiro Mensual'!$C$2:$C$2629,BT$5)</f>
        <v>0</v>
      </c>
      <c r="BU367" s="13">
        <f>SUMIFS('Retiro Mensual'!$E$2:$E$2629,'Retiro Mensual'!$A$2:$A$2629,BU$4,'Retiro Mensual'!$B$2:$B$2629,$B367,'Retiro Mensual'!$C$2:$C$2629,BU$5)</f>
        <v>0</v>
      </c>
      <c r="BV367" s="13">
        <f>SUMIFS('Retiro Mensual'!$E$2:$E$2629,'Retiro Mensual'!$A$2:$A$2629,BV$4,'Retiro Mensual'!$B$2:$B$2629,$B367,'Retiro Mensual'!$C$2:$C$2629,BV$5)</f>
        <v>0</v>
      </c>
      <c r="BW367" s="14">
        <f>SUMIFS('Retiro Mensual'!$E$2:$E$2629,'Retiro Mensual'!$A$2:$A$2629,BW$4,'Retiro Mensual'!$B$2:$B$2629,$B367,'Retiro Mensual'!$C$2:$C$2629,BW$5)</f>
        <v>0</v>
      </c>
      <c r="BX367" s="13"/>
      <c r="BY367" s="12">
        <f>SUMIFS('Compra Ventas'!$E$2:$E$2700,'Compra Ventas'!$A$2:$A$2700,BY$4,'Compra Ventas'!$B$2:$B$2700,$B367,'Compra Ventas'!$C$2:$C$2700,BY$5)</f>
        <v>0</v>
      </c>
      <c r="BZ367" s="13">
        <f>SUMIFS('Compra Ventas'!$E$2:$E$2700,'Compra Ventas'!$A$2:$A$2700,BZ$4,'Compra Ventas'!$B$2:$B$2700,$B367,'Compra Ventas'!$C$2:$C$2700,BZ$5)</f>
        <v>0</v>
      </c>
      <c r="CA367" s="13">
        <f>SUMIFS('Compra Ventas'!$E$2:$E$2700,'Compra Ventas'!$A$2:$A$2700,CA$4,'Compra Ventas'!$B$2:$B$2700,$B367,'Compra Ventas'!$C$2:$C$2700,CA$5)</f>
        <v>0</v>
      </c>
      <c r="CB367" s="13">
        <f>SUMIFS('Compra Ventas'!$E$2:$E$2700,'Compra Ventas'!$A$2:$A$2700,CB$4,'Compra Ventas'!$B$2:$B$2700,$B367,'Compra Ventas'!$C$2:$C$2700,CB$5)</f>
        <v>0</v>
      </c>
      <c r="CC367" s="13">
        <f>SUMIFS('Compra Ventas'!$E$2:$E$2700,'Compra Ventas'!$A$2:$A$2700,CC$4,'Compra Ventas'!$B$2:$B$2700,$B367,'Compra Ventas'!$C$2:$C$2700,CC$5)</f>
        <v>0</v>
      </c>
      <c r="CD367" s="13">
        <f>SUMIFS('Compra Ventas'!$E$2:$E$2700,'Compra Ventas'!$A$2:$A$2700,CD$4,'Compra Ventas'!$B$2:$B$2700,$B367,'Compra Ventas'!$C$2:$C$2700,CD$5)</f>
        <v>0</v>
      </c>
      <c r="CE367" s="13">
        <f>SUMIFS('Compra Ventas'!$E$2:$E$2700,'Compra Ventas'!$A$2:$A$2700,CE$4,'Compra Ventas'!$B$2:$B$2700,$B367,'Compra Ventas'!$C$2:$C$2700,CE$5)</f>
        <v>0</v>
      </c>
      <c r="CF367" s="13">
        <f>SUMIFS('Compra Ventas'!$E$2:$E$2700,'Compra Ventas'!$A$2:$A$2700,CF$4,'Compra Ventas'!$B$2:$B$2700,$B367,'Compra Ventas'!$C$2:$C$2700,CF$5)</f>
        <v>0</v>
      </c>
      <c r="CG367" s="13">
        <f>SUMIFS('Compra Ventas'!$E$2:$E$2700,'Compra Ventas'!$A$2:$A$2700,CG$4,'Compra Ventas'!$B$2:$B$2700,$B367,'Compra Ventas'!$C$2:$C$2700,CG$5)</f>
        <v>0</v>
      </c>
      <c r="CH367" s="13">
        <f>SUMIFS('Compra Ventas'!$E$2:$E$2700,'Compra Ventas'!$A$2:$A$2700,CH$4,'Compra Ventas'!$B$2:$B$2700,$B367,'Compra Ventas'!$C$2:$C$2700,CH$5)</f>
        <v>0</v>
      </c>
      <c r="CI367" s="13">
        <f>SUMIFS('Compra Ventas'!$E$2:$E$2700,'Compra Ventas'!$A$2:$A$2700,CI$4,'Compra Ventas'!$B$2:$B$2700,$B367,'Compra Ventas'!$C$2:$C$2700,CI$5)</f>
        <v>0</v>
      </c>
      <c r="CJ367" s="14">
        <f>SUMIFS('Compra Ventas'!$E$2:$E$2700,'Compra Ventas'!$A$2:$A$2700,CJ$4,'Compra Ventas'!$B$2:$B$2700,$B367,'Compra Ventas'!$C$2:$C$2700,CJ$5)</f>
        <v>0</v>
      </c>
      <c r="CK367" s="12">
        <f>SUMIFS('Compra Ventas'!$E$2:$E$2700,'Compra Ventas'!$A$2:$A$2700,CK$4,'Compra Ventas'!$B$2:$B$2700,$B367,'Compra Ventas'!$C$2:$C$2700,CK$5)</f>
        <v>0</v>
      </c>
      <c r="CL367" s="13">
        <f>SUMIFS('Compra Ventas'!$E$2:$E$2700,'Compra Ventas'!$A$2:$A$2700,CL$4,'Compra Ventas'!$B$2:$B$2700,$B367,'Compra Ventas'!$C$2:$C$2700,CL$5)</f>
        <v>0</v>
      </c>
      <c r="CM367" s="13">
        <f>SUMIFS('Compra Ventas'!$E$2:$E$2700,'Compra Ventas'!$A$2:$A$2700,CM$4,'Compra Ventas'!$B$2:$B$2700,$B367,'Compra Ventas'!$C$2:$C$2700,CM$5)</f>
        <v>0</v>
      </c>
      <c r="CN367" s="13">
        <f>SUMIFS('Compra Ventas'!$E$2:$E$2700,'Compra Ventas'!$A$2:$A$2700,CN$4,'Compra Ventas'!$B$2:$B$2700,$B367,'Compra Ventas'!$C$2:$C$2700,CN$5)</f>
        <v>0</v>
      </c>
      <c r="CO367" s="13">
        <f>SUMIFS('Compra Ventas'!$E$2:$E$2700,'Compra Ventas'!$A$2:$A$2700,CO$4,'Compra Ventas'!$B$2:$B$2700,$B367,'Compra Ventas'!$C$2:$C$2700,CO$5)</f>
        <v>0</v>
      </c>
      <c r="CP367" s="13">
        <f>SUMIFS('Compra Ventas'!$E$2:$E$2700,'Compra Ventas'!$A$2:$A$2700,CP$4,'Compra Ventas'!$B$2:$B$2700,$B367,'Compra Ventas'!$C$2:$C$2700,CP$5)</f>
        <v>0</v>
      </c>
      <c r="CQ367" s="13">
        <f>SUMIFS('Compra Ventas'!$E$2:$E$2700,'Compra Ventas'!$A$2:$A$2700,CQ$4,'Compra Ventas'!$B$2:$B$2700,$B367,'Compra Ventas'!$C$2:$C$2700,CQ$5)</f>
        <v>0</v>
      </c>
      <c r="CR367" s="13">
        <f>SUMIFS('Compra Ventas'!$E$2:$E$2700,'Compra Ventas'!$A$2:$A$2700,CR$4,'Compra Ventas'!$B$2:$B$2700,$B367,'Compra Ventas'!$C$2:$C$2700,CR$5)</f>
        <v>0</v>
      </c>
      <c r="CS367" s="13">
        <f>SUMIFS('Compra Ventas'!$E$2:$E$2700,'Compra Ventas'!$A$2:$A$2700,CS$4,'Compra Ventas'!$B$2:$B$2700,$B367,'Compra Ventas'!$C$2:$C$2700,CS$5)</f>
        <v>0</v>
      </c>
      <c r="CT367" s="13">
        <f>SUMIFS('Compra Ventas'!$E$2:$E$2700,'Compra Ventas'!$A$2:$A$2700,CT$4,'Compra Ventas'!$B$2:$B$2700,$B367,'Compra Ventas'!$C$2:$C$2700,CT$5)</f>
        <v>0</v>
      </c>
      <c r="CU367" s="13">
        <f>SUMIFS('Compra Ventas'!$E$2:$E$2700,'Compra Ventas'!$A$2:$A$2700,CU$4,'Compra Ventas'!$B$2:$B$2700,$B367,'Compra Ventas'!$C$2:$C$2700,CU$5)</f>
        <v>0</v>
      </c>
      <c r="CV367" s="14">
        <f>SUMIFS('Compra Ventas'!$E$2:$E$2700,'Compra Ventas'!$A$2:$A$2700,CV$4,'Compra Ventas'!$B$2:$B$2700,$B367,'Compra Ventas'!$C$2:$C$2700,CV$5)</f>
        <v>0</v>
      </c>
      <c r="CW367" s="12">
        <f>SUMIFS('Compra Ventas'!$E$2:$E$2700,'Compra Ventas'!$A$2:$A$2700,CW$4,'Compra Ventas'!$B$2:$B$2700,$B367,'Compra Ventas'!$C$2:$C$2700,CW$5)</f>
        <v>0</v>
      </c>
      <c r="CX367" s="13">
        <f>SUMIFS('Compra Ventas'!$E$2:$E$2700,'Compra Ventas'!$A$2:$A$2700,CX$4,'Compra Ventas'!$B$2:$B$2700,$B367,'Compra Ventas'!$C$2:$C$2700,CX$5)</f>
        <v>0</v>
      </c>
      <c r="CY367" s="13">
        <f>SUMIFS('Compra Ventas'!$E$2:$E$2700,'Compra Ventas'!$A$2:$A$2700,CY$4,'Compra Ventas'!$B$2:$B$2700,$B367,'Compra Ventas'!$C$2:$C$2700,CY$5)</f>
        <v>0</v>
      </c>
      <c r="CZ367" s="13">
        <f>SUMIFS('Compra Ventas'!$E$2:$E$2700,'Compra Ventas'!$A$2:$A$2700,CZ$4,'Compra Ventas'!$B$2:$B$2700,$B367,'Compra Ventas'!$C$2:$C$2700,CZ$5)</f>
        <v>0</v>
      </c>
      <c r="DA367" s="13">
        <f>SUMIFS('Compra Ventas'!$E$2:$E$2700,'Compra Ventas'!$A$2:$A$2700,DA$4,'Compra Ventas'!$B$2:$B$2700,$B367,'Compra Ventas'!$C$2:$C$2700,DA$5)</f>
        <v>0</v>
      </c>
      <c r="DB367" s="13">
        <f>SUMIFS('Compra Ventas'!$E$2:$E$2700,'Compra Ventas'!$A$2:$A$2700,DB$4,'Compra Ventas'!$B$2:$B$2700,$B367,'Compra Ventas'!$C$2:$C$2700,DB$5)</f>
        <v>0</v>
      </c>
      <c r="DC367" s="13">
        <f>SUMIFS('Compra Ventas'!$E$2:$E$2700,'Compra Ventas'!$A$2:$A$2700,DC$4,'Compra Ventas'!$B$2:$B$2700,$B367,'Compra Ventas'!$C$2:$C$2700,DC$5)</f>
        <v>0</v>
      </c>
      <c r="DD367" s="13">
        <f>SUMIFS('Compra Ventas'!$E$2:$E$2700,'Compra Ventas'!$A$2:$A$2700,DD$4,'Compra Ventas'!$B$2:$B$2700,$B367,'Compra Ventas'!$C$2:$C$2700,DD$5)</f>
        <v>0</v>
      </c>
      <c r="DE367" s="13">
        <f>SUMIFS('Compra Ventas'!$E$2:$E$2700,'Compra Ventas'!$A$2:$A$2700,DE$4,'Compra Ventas'!$B$2:$B$2700,$B367,'Compra Ventas'!$C$2:$C$2700,DE$5)</f>
        <v>0</v>
      </c>
      <c r="DF367" s="13">
        <f>SUMIFS('Compra Ventas'!$E$2:$E$2700,'Compra Ventas'!$A$2:$A$2700,DF$4,'Compra Ventas'!$B$2:$B$2700,$B367,'Compra Ventas'!$C$2:$C$2700,DF$5)</f>
        <v>0</v>
      </c>
      <c r="DG367" s="13">
        <f>SUMIFS('Compra Ventas'!$E$2:$E$2700,'Compra Ventas'!$A$2:$A$2700,DG$4,'Compra Ventas'!$B$2:$B$2700,$B367,'Compra Ventas'!$C$2:$C$2700,DG$5)</f>
        <v>0</v>
      </c>
      <c r="DH367" s="14">
        <f>SUMIFS('Compra Ventas'!$E$2:$E$2700,'Compra Ventas'!$A$2:$A$2700,DH$4,'Compra Ventas'!$B$2:$B$2700,$B367,'Compra Ventas'!$C$2:$C$2700,DH$5)</f>
        <v>0</v>
      </c>
      <c r="DI367" s="84"/>
      <c r="DJ367" s="98">
        <f>SUMIFS('Ajuste Ciclado'!D$5:D$47,'Ajuste Ciclado'!$C$5:$C$47,Balance!DJ$4,'Ajuste Ciclado'!$B$5:$B$47,Balance!$B367)</f>
        <v>0</v>
      </c>
      <c r="DK367" s="99">
        <f>SUMIFS('Ajuste Ciclado'!E$5:E$47,'Ajuste Ciclado'!$C$5:$C$47,Balance!DK$4,'Ajuste Ciclado'!$B$5:$B$47,Balance!$B367)</f>
        <v>0</v>
      </c>
      <c r="DL367" s="99">
        <f>SUMIFS('Ajuste Ciclado'!F$5:F$47,'Ajuste Ciclado'!$C$5:$C$47,Balance!DL$4,'Ajuste Ciclado'!$B$5:$B$47,Balance!$B367)</f>
        <v>0</v>
      </c>
      <c r="DM367" s="99">
        <f>SUMIFS('Ajuste Ciclado'!G$5:G$47,'Ajuste Ciclado'!$C$5:$C$47,Balance!DM$4,'Ajuste Ciclado'!$B$5:$B$47,Balance!$B367)</f>
        <v>0</v>
      </c>
      <c r="DN367" s="99">
        <f>SUMIFS('Ajuste Ciclado'!H$5:H$47,'Ajuste Ciclado'!$C$5:$C$47,Balance!DN$4,'Ajuste Ciclado'!$B$5:$B$47,Balance!$B367)</f>
        <v>0</v>
      </c>
      <c r="DO367" s="99">
        <f>SUMIFS('Ajuste Ciclado'!I$5:I$47,'Ajuste Ciclado'!$C$5:$C$47,Balance!DO$4,'Ajuste Ciclado'!$B$5:$B$47,Balance!$B367)</f>
        <v>0</v>
      </c>
      <c r="DP367" s="99">
        <f>SUMIFS('Ajuste Ciclado'!J$5:J$47,'Ajuste Ciclado'!$C$5:$C$47,Balance!DP$4,'Ajuste Ciclado'!$B$5:$B$47,Balance!$B367)</f>
        <v>0</v>
      </c>
      <c r="DQ367" s="99">
        <f>SUMIFS('Ajuste Ciclado'!K$5:K$47,'Ajuste Ciclado'!$C$5:$C$47,Balance!DQ$4,'Ajuste Ciclado'!$B$5:$B$47,Balance!$B367)</f>
        <v>0</v>
      </c>
      <c r="DR367" s="99">
        <f>SUMIFS('Ajuste Ciclado'!L$5:L$47,'Ajuste Ciclado'!$C$5:$C$47,Balance!DR$4,'Ajuste Ciclado'!$B$5:$B$47,Balance!$B367)</f>
        <v>0</v>
      </c>
      <c r="DS367" s="99">
        <f>SUMIFS('Ajuste Ciclado'!M$5:M$47,'Ajuste Ciclado'!$C$5:$C$47,Balance!DS$4,'Ajuste Ciclado'!$B$5:$B$47,Balance!$B367)</f>
        <v>0</v>
      </c>
      <c r="DT367" s="99">
        <f>SUMIFS('Ajuste Ciclado'!N$5:N$47,'Ajuste Ciclado'!$C$5:$C$47,Balance!DT$4,'Ajuste Ciclado'!$B$5:$B$47,Balance!$B367)</f>
        <v>0</v>
      </c>
      <c r="DU367" s="100">
        <f>SUMIFS('Ajuste Ciclado'!O$5:O$47,'Ajuste Ciclado'!$C$5:$C$47,Balance!DU$4,'Ajuste Ciclado'!$B$5:$B$47,Balance!$B367)</f>
        <v>0</v>
      </c>
      <c r="DV367" s="98">
        <f>SUMIFS('Ajuste Ciclado'!D$5:D$47,'Ajuste Ciclado'!$C$5:$C$47,Balance!DV$4,'Ajuste Ciclado'!$B$5:$B$47,Balance!$B367)</f>
        <v>0</v>
      </c>
      <c r="DW367" s="99">
        <f>SUMIFS('Ajuste Ciclado'!E$5:E$47,'Ajuste Ciclado'!$C$5:$C$47,Balance!DW$4,'Ajuste Ciclado'!$B$5:$B$47,Balance!$B367)</f>
        <v>0</v>
      </c>
      <c r="DX367" s="99">
        <f>SUMIFS('Ajuste Ciclado'!F$5:F$47,'Ajuste Ciclado'!$C$5:$C$47,Balance!DX$4,'Ajuste Ciclado'!$B$5:$B$47,Balance!$B367)</f>
        <v>0</v>
      </c>
      <c r="DY367" s="99">
        <f>SUMIFS('Ajuste Ciclado'!G$5:G$47,'Ajuste Ciclado'!$C$5:$C$47,Balance!DY$4,'Ajuste Ciclado'!$B$5:$B$47,Balance!$B367)</f>
        <v>0</v>
      </c>
      <c r="DZ367" s="99">
        <f>SUMIFS('Ajuste Ciclado'!H$5:H$47,'Ajuste Ciclado'!$C$5:$C$47,Balance!DZ$4,'Ajuste Ciclado'!$B$5:$B$47,Balance!$B367)</f>
        <v>0</v>
      </c>
      <c r="EA367" s="99">
        <f>SUMIFS('Ajuste Ciclado'!I$5:I$47,'Ajuste Ciclado'!$C$5:$C$47,Balance!EA$4,'Ajuste Ciclado'!$B$5:$B$47,Balance!$B367)</f>
        <v>0</v>
      </c>
      <c r="EB367" s="99">
        <f>SUMIFS('Ajuste Ciclado'!J$5:J$47,'Ajuste Ciclado'!$C$5:$C$47,Balance!EB$4,'Ajuste Ciclado'!$B$5:$B$47,Balance!$B367)</f>
        <v>0</v>
      </c>
      <c r="EC367" s="99">
        <f>SUMIFS('Ajuste Ciclado'!K$5:K$47,'Ajuste Ciclado'!$C$5:$C$47,Balance!EC$4,'Ajuste Ciclado'!$B$5:$B$47,Balance!$B367)</f>
        <v>0</v>
      </c>
      <c r="ED367" s="99">
        <f>SUMIFS('Ajuste Ciclado'!L$5:L$47,'Ajuste Ciclado'!$C$5:$C$47,Balance!ED$4,'Ajuste Ciclado'!$B$5:$B$47,Balance!$B367)</f>
        <v>0</v>
      </c>
      <c r="EE367" s="99">
        <f>SUMIFS('Ajuste Ciclado'!M$5:M$47,'Ajuste Ciclado'!$C$5:$C$47,Balance!EE$4,'Ajuste Ciclado'!$B$5:$B$47,Balance!$B367)</f>
        <v>0</v>
      </c>
      <c r="EF367" s="99">
        <f>SUMIFS('Ajuste Ciclado'!N$5:N$47,'Ajuste Ciclado'!$C$5:$C$47,Balance!EF$4,'Ajuste Ciclado'!$B$5:$B$47,Balance!$B367)</f>
        <v>0</v>
      </c>
      <c r="EG367" s="100">
        <f>SUMIFS('Ajuste Ciclado'!O$5:O$47,'Ajuste Ciclado'!$C$5:$C$47,Balance!EG$4,'Ajuste Ciclado'!$B$5:$B$47,Balance!$B367)</f>
        <v>0</v>
      </c>
      <c r="EH367" s="98">
        <f>SUMIFS('Ajuste Ciclado'!D$5:D$47,'Ajuste Ciclado'!$C$5:$C$47,Balance!EH$4,'Ajuste Ciclado'!$B$5:$B$47,Balance!$B367)</f>
        <v>0</v>
      </c>
      <c r="EI367" s="99">
        <f>SUMIFS('Ajuste Ciclado'!E$5:E$47,'Ajuste Ciclado'!$C$5:$C$47,Balance!EI$4,'Ajuste Ciclado'!$B$5:$B$47,Balance!$B367)</f>
        <v>0</v>
      </c>
      <c r="EJ367" s="99">
        <f>SUMIFS('Ajuste Ciclado'!F$5:F$47,'Ajuste Ciclado'!$C$5:$C$47,Balance!EJ$4,'Ajuste Ciclado'!$B$5:$B$47,Balance!$B367)</f>
        <v>0</v>
      </c>
      <c r="EK367" s="99">
        <f>SUMIFS('Ajuste Ciclado'!G$5:G$47,'Ajuste Ciclado'!$C$5:$C$47,Balance!EK$4,'Ajuste Ciclado'!$B$5:$B$47,Balance!$B367)</f>
        <v>0</v>
      </c>
      <c r="EL367" s="99">
        <f>SUMIFS('Ajuste Ciclado'!H$5:H$47,'Ajuste Ciclado'!$C$5:$C$47,Balance!EL$4,'Ajuste Ciclado'!$B$5:$B$47,Balance!$B367)</f>
        <v>0</v>
      </c>
      <c r="EM367" s="99">
        <f>SUMIFS('Ajuste Ciclado'!I$5:I$47,'Ajuste Ciclado'!$C$5:$C$47,Balance!EM$4,'Ajuste Ciclado'!$B$5:$B$47,Balance!$B367)</f>
        <v>0</v>
      </c>
      <c r="EN367" s="99">
        <f>SUMIFS('Ajuste Ciclado'!J$5:J$47,'Ajuste Ciclado'!$C$5:$C$47,Balance!EN$4,'Ajuste Ciclado'!$B$5:$B$47,Balance!$B367)</f>
        <v>0</v>
      </c>
      <c r="EO367" s="99">
        <f>SUMIFS('Ajuste Ciclado'!K$5:K$47,'Ajuste Ciclado'!$C$5:$C$47,Balance!EO$4,'Ajuste Ciclado'!$B$5:$B$47,Balance!$B367)</f>
        <v>0</v>
      </c>
      <c r="EP367" s="99">
        <f>SUMIFS('Ajuste Ciclado'!L$5:L$47,'Ajuste Ciclado'!$C$5:$C$47,Balance!EP$4,'Ajuste Ciclado'!$B$5:$B$47,Balance!$B367)</f>
        <v>0</v>
      </c>
      <c r="EQ367" s="99">
        <f>SUMIFS('Ajuste Ciclado'!M$5:M$47,'Ajuste Ciclado'!$C$5:$C$47,Balance!EQ$4,'Ajuste Ciclado'!$B$5:$B$47,Balance!$B367)</f>
        <v>0</v>
      </c>
      <c r="ER367" s="99">
        <f>SUMIFS('Ajuste Ciclado'!N$5:N$47,'Ajuste Ciclado'!$C$5:$C$47,Balance!ER$4,'Ajuste Ciclado'!$B$5:$B$47,Balance!$B367)</f>
        <v>0</v>
      </c>
      <c r="ES367" s="100">
        <f>SUMIFS('Ajuste Ciclado'!O$5:O$47,'Ajuste Ciclado'!$C$5:$C$47,Balance!ES$4,'Ajuste Ciclado'!$B$5:$B$47,Balance!$B367)</f>
        <v>0</v>
      </c>
      <c r="ET367" s="84"/>
      <c r="EU367" s="12">
        <f t="shared" si="428"/>
        <v>892800.58062517224</v>
      </c>
      <c r="EV367" s="13">
        <f t="shared" si="393"/>
        <v>777943.14858495526</v>
      </c>
      <c r="EW367" s="13">
        <f t="shared" si="394"/>
        <v>909296.94758315408</v>
      </c>
      <c r="EX367" s="13">
        <f t="shared" si="395"/>
        <v>826314.52577689115</v>
      </c>
      <c r="EY367" s="13">
        <f t="shared" si="396"/>
        <v>858809.5101182108</v>
      </c>
      <c r="EZ367" s="13">
        <f t="shared" si="397"/>
        <v>740081.82809378358</v>
      </c>
      <c r="FA367" s="13">
        <f t="shared" si="398"/>
        <v>728517.85509138298</v>
      </c>
      <c r="FB367" s="13">
        <f t="shared" si="399"/>
        <v>749218.59003316611</v>
      </c>
      <c r="FC367" s="13">
        <f t="shared" si="400"/>
        <v>647921.9763397096</v>
      </c>
      <c r="FD367" s="13">
        <f t="shared" si="401"/>
        <v>432737.25473522849</v>
      </c>
      <c r="FE367" s="13">
        <f t="shared" si="402"/>
        <v>382646.1230123383</v>
      </c>
      <c r="FF367" s="14">
        <f t="shared" si="403"/>
        <v>400452.88804619072</v>
      </c>
      <c r="FG367" s="12">
        <f t="shared" si="404"/>
        <v>894447.45392492809</v>
      </c>
      <c r="FH367" s="13">
        <f t="shared" si="405"/>
        <v>784994.41439647158</v>
      </c>
      <c r="FI367" s="13">
        <f t="shared" si="406"/>
        <v>917655.41918038239</v>
      </c>
      <c r="FJ367" s="13">
        <f t="shared" si="407"/>
        <v>866376.24223406124</v>
      </c>
      <c r="FK367" s="13">
        <f t="shared" si="408"/>
        <v>843203.62568296515</v>
      </c>
      <c r="FL367" s="13">
        <f t="shared" si="409"/>
        <v>749449.8336476977</v>
      </c>
      <c r="FM367" s="13">
        <f t="shared" si="410"/>
        <v>762236.25593424856</v>
      </c>
      <c r="FN367" s="13">
        <f t="shared" si="411"/>
        <v>753872.20023195783</v>
      </c>
      <c r="FO367" s="13">
        <f t="shared" si="412"/>
        <v>658132.90042217553</v>
      </c>
      <c r="FP367" s="13">
        <f t="shared" si="413"/>
        <v>468730.52476412809</v>
      </c>
      <c r="FQ367" s="13">
        <f t="shared" si="414"/>
        <v>457115.45599798171</v>
      </c>
      <c r="FR367" s="14">
        <f t="shared" si="415"/>
        <v>490877.90355911758</v>
      </c>
      <c r="FS367" s="12">
        <f t="shared" si="416"/>
        <v>894782.99723510374</v>
      </c>
      <c r="FT367" s="13">
        <f t="shared" si="417"/>
        <v>784858.15377711726</v>
      </c>
      <c r="FU367" s="13">
        <f t="shared" si="418"/>
        <v>914158.21477990074</v>
      </c>
      <c r="FV367" s="13">
        <f t="shared" si="419"/>
        <v>859328.24897793168</v>
      </c>
      <c r="FW367" s="13">
        <f t="shared" si="420"/>
        <v>875456.97393117007</v>
      </c>
      <c r="FX367" s="13">
        <f t="shared" si="421"/>
        <v>804320.69581183279</v>
      </c>
      <c r="FY367" s="13">
        <f t="shared" si="422"/>
        <v>830115.57231113547</v>
      </c>
      <c r="FZ367" s="13">
        <f t="shared" si="423"/>
        <v>826855.8302473881</v>
      </c>
      <c r="GA367" s="13">
        <f t="shared" si="424"/>
        <v>704336.51652727404</v>
      </c>
      <c r="GB367" s="13">
        <f t="shared" si="425"/>
        <v>568088.9097340086</v>
      </c>
      <c r="GC367" s="13">
        <f t="shared" si="426"/>
        <v>559064.30750394089</v>
      </c>
      <c r="GD367" s="14">
        <f t="shared" si="427"/>
        <v>558418.47459285497</v>
      </c>
      <c r="GE367" s="84"/>
      <c r="GF367" s="12">
        <f t="shared" si="439"/>
        <v>8346741.2280401839</v>
      </c>
      <c r="GG367" s="13">
        <f t="shared" si="439"/>
        <v>8647092.2299761157</v>
      </c>
      <c r="GH367" s="14">
        <f t="shared" si="439"/>
        <v>9179784.8954296578</v>
      </c>
      <c r="GI367" s="6">
        <f t="shared" si="430"/>
        <v>1</v>
      </c>
      <c r="GJ367" s="12">
        <f t="shared" si="431"/>
        <v>0</v>
      </c>
      <c r="GK367" s="13">
        <f t="shared" si="432"/>
        <v>0</v>
      </c>
      <c r="GL367" s="14">
        <f t="shared" si="433"/>
        <v>0</v>
      </c>
      <c r="GM367" s="84"/>
      <c r="GN367" s="66">
        <f t="shared" si="434"/>
        <v>0</v>
      </c>
      <c r="GO367" s="84"/>
      <c r="GP367" s="63" t="str" cm="1">
        <f t="array" ref="GP367">INDEX($GF$4:$GH$4,1,GI367)</f>
        <v>Sample 1</v>
      </c>
      <c r="GQ367" s="12">
        <f t="shared" si="436"/>
        <v>382646.1230123383</v>
      </c>
      <c r="GR367" s="13">
        <f t="shared" si="436"/>
        <v>400452.88804619072</v>
      </c>
      <c r="GS367" s="14">
        <f t="shared" si="436"/>
        <v>432737.25473522849</v>
      </c>
      <c r="GT367" s="12">
        <f t="shared" si="437"/>
        <v>457115.45599798171</v>
      </c>
      <c r="GU367" s="13">
        <f t="shared" si="437"/>
        <v>468730.52476412809</v>
      </c>
      <c r="GV367" s="14">
        <f t="shared" si="437"/>
        <v>490877.90355911758</v>
      </c>
      <c r="GW367" s="12">
        <f t="shared" si="438"/>
        <v>558418.47459285497</v>
      </c>
      <c r="GX367" s="13">
        <f t="shared" si="438"/>
        <v>559064.30750394089</v>
      </c>
      <c r="GY367" s="14">
        <f t="shared" si="438"/>
        <v>568088.9097340086</v>
      </c>
      <c r="GZ367" s="84" t="str">
        <f t="shared" si="390"/>
        <v>Sample 1</v>
      </c>
      <c r="HA367" s="12">
        <f t="shared" si="440"/>
        <v>0</v>
      </c>
      <c r="HB367" s="13">
        <f t="shared" si="440"/>
        <v>0</v>
      </c>
      <c r="HC367" s="14">
        <f t="shared" si="440"/>
        <v>0</v>
      </c>
      <c r="HD367" s="6">
        <f t="shared" si="391"/>
        <v>0</v>
      </c>
      <c r="HE367" s="84" t="str">
        <f t="shared" si="392"/>
        <v>Ok</v>
      </c>
    </row>
    <row r="368" spans="2:213" x14ac:dyDescent="0.3">
      <c r="B368" s="84" t="s">
        <v>69</v>
      </c>
      <c r="C368" s="12">
        <f>SUMIFS(Inyecciones!$E$2:$E$14185,Inyecciones!$A$2:$A$14185,Balance!C$4,Inyecciones!$B$2:$B$14185,Balance!$B368,Inyecciones!$C$2:$C$14185,Balance!C$5)</f>
        <v>1466282.685426926</v>
      </c>
      <c r="D368" s="13">
        <f>SUMIFS(Inyecciones!$E$2:$E$14185,Inyecciones!$A$2:$A$14185,Balance!D$4,Inyecciones!$B$2:$B$14185,Balance!$B368,Inyecciones!$C$2:$C$14185,Balance!D$5)</f>
        <v>1293079.876408007</v>
      </c>
      <c r="E368" s="13">
        <f>SUMIFS(Inyecciones!$E$2:$E$14185,Inyecciones!$A$2:$A$14185,Balance!E$4,Inyecciones!$B$2:$B$14185,Balance!$B368,Inyecciones!$C$2:$C$14185,Balance!E$5)</f>
        <v>1373627.571818657</v>
      </c>
      <c r="F368" s="13">
        <f>SUMIFS(Inyecciones!$E$2:$E$14185,Inyecciones!$A$2:$A$14185,Balance!F$4,Inyecciones!$B$2:$B$14185,Balance!$B368,Inyecciones!$C$2:$C$14185,Balance!F$5)</f>
        <v>1052463.575505214</v>
      </c>
      <c r="G368" s="13">
        <f>SUMIFS(Inyecciones!$E$2:$E$14185,Inyecciones!$A$2:$A$14185,Balance!G$4,Inyecciones!$B$2:$B$14185,Balance!$B368,Inyecciones!$C$2:$C$14185,Balance!G$5)</f>
        <v>825587.31034957094</v>
      </c>
      <c r="H368" s="13">
        <f>SUMIFS(Inyecciones!$E$2:$E$14185,Inyecciones!$A$2:$A$14185,Balance!H$4,Inyecciones!$B$2:$B$14185,Balance!$B368,Inyecciones!$C$2:$C$14185,Balance!H$5)</f>
        <v>615928.54972938495</v>
      </c>
      <c r="I368" s="13">
        <f>SUMIFS(Inyecciones!$E$2:$E$14185,Inyecciones!$A$2:$A$14185,Balance!I$4,Inyecciones!$B$2:$B$14185,Balance!$B368,Inyecciones!$C$2:$C$14185,Balance!I$5)</f>
        <v>729215.71521640779</v>
      </c>
      <c r="J368" s="13">
        <f>SUMIFS(Inyecciones!$E$2:$E$14185,Inyecciones!$A$2:$A$14185,Balance!J$4,Inyecciones!$B$2:$B$14185,Balance!$B368,Inyecciones!$C$2:$C$14185,Balance!J$5)</f>
        <v>897957.7847378701</v>
      </c>
      <c r="K368" s="13">
        <f>SUMIFS(Inyecciones!$E$2:$E$14185,Inyecciones!$A$2:$A$14185,Balance!K$4,Inyecciones!$B$2:$B$14185,Balance!$B368,Inyecciones!$C$2:$C$14185,Balance!K$5)</f>
        <v>868352.15802085877</v>
      </c>
      <c r="L368" s="13">
        <f>SUMIFS(Inyecciones!$E$2:$E$14185,Inyecciones!$A$2:$A$14185,Balance!L$4,Inyecciones!$B$2:$B$14185,Balance!$B368,Inyecciones!$C$2:$C$14185,Balance!L$5)</f>
        <v>194339.42136586519</v>
      </c>
      <c r="M368" s="13">
        <f>SUMIFS(Inyecciones!$E$2:$E$14185,Inyecciones!$A$2:$A$14185,Balance!M$4,Inyecciones!$B$2:$B$14185,Balance!$B368,Inyecciones!$C$2:$C$14185,Balance!M$5)</f>
        <v>50826.061132413837</v>
      </c>
      <c r="N368" s="14">
        <f>SUMIFS(Inyecciones!$E$2:$E$14185,Inyecciones!$A$2:$A$14185,Balance!N$4,Inyecciones!$B$2:$B$14185,Balance!$B368,Inyecciones!$C$2:$C$14185,Balance!N$5)</f>
        <v>95741.348759025568</v>
      </c>
      <c r="O368" s="12">
        <f>SUMIFS(Inyecciones!$E$2:$E$14185,Inyecciones!$A$2:$A$14185,Balance!O$4,Inyecciones!$B$2:$B$14185,Balance!$B368,Inyecciones!$C$2:$C$14185,Balance!O$5)</f>
        <v>1469120.9034189349</v>
      </c>
      <c r="P368" s="13">
        <f>SUMIFS(Inyecciones!$E$2:$E$14185,Inyecciones!$A$2:$A$14185,Balance!P$4,Inyecciones!$B$2:$B$14185,Balance!$B368,Inyecciones!$C$2:$C$14185,Balance!P$5)</f>
        <v>1299822.4913878019</v>
      </c>
      <c r="Q368" s="13">
        <f>SUMIFS(Inyecciones!$E$2:$E$14185,Inyecciones!$A$2:$A$14185,Balance!Q$4,Inyecciones!$B$2:$B$14185,Balance!$B368,Inyecciones!$C$2:$C$14185,Balance!Q$5)</f>
        <v>1387043.430937869</v>
      </c>
      <c r="R368" s="13">
        <f>SUMIFS(Inyecciones!$E$2:$E$14185,Inyecciones!$A$2:$A$14185,Balance!R$4,Inyecciones!$B$2:$B$14185,Balance!$B368,Inyecciones!$C$2:$C$14185,Balance!R$5)</f>
        <v>1114531.823590768</v>
      </c>
      <c r="S368" s="13">
        <f>SUMIFS(Inyecciones!$E$2:$E$14185,Inyecciones!$A$2:$A$14185,Balance!S$4,Inyecciones!$B$2:$B$14185,Balance!$B368,Inyecciones!$C$2:$C$14185,Balance!S$5)</f>
        <v>812977.1848386894</v>
      </c>
      <c r="T368" s="13">
        <f>SUMIFS(Inyecciones!$E$2:$E$14185,Inyecciones!$A$2:$A$14185,Balance!T$4,Inyecciones!$B$2:$B$14185,Balance!$B368,Inyecciones!$C$2:$C$14185,Balance!T$5)</f>
        <v>620667.55773903488</v>
      </c>
      <c r="U368" s="13">
        <f>SUMIFS(Inyecciones!$E$2:$E$14185,Inyecciones!$A$2:$A$14185,Balance!U$4,Inyecciones!$B$2:$B$14185,Balance!$B368,Inyecciones!$C$2:$C$14185,Balance!U$5)</f>
        <v>764971.82667981077</v>
      </c>
      <c r="V368" s="13">
        <f>SUMIFS(Inyecciones!$E$2:$E$14185,Inyecciones!$A$2:$A$14185,Balance!V$4,Inyecciones!$B$2:$B$14185,Balance!$B368,Inyecciones!$C$2:$C$14185,Balance!V$5)</f>
        <v>903852.10957862798</v>
      </c>
      <c r="W368" s="13">
        <f>SUMIFS(Inyecciones!$E$2:$E$14185,Inyecciones!$A$2:$A$14185,Balance!W$4,Inyecciones!$B$2:$B$14185,Balance!$B368,Inyecciones!$C$2:$C$14185,Balance!W$5)</f>
        <v>883885.96301550348</v>
      </c>
      <c r="X368" s="13">
        <f>SUMIFS(Inyecciones!$E$2:$E$14185,Inyecciones!$A$2:$A$14185,Balance!X$4,Inyecciones!$B$2:$B$14185,Balance!$B368,Inyecciones!$C$2:$C$14185,Balance!X$5)</f>
        <v>298017.44271906011</v>
      </c>
      <c r="Y368" s="13">
        <f>SUMIFS(Inyecciones!$E$2:$E$14185,Inyecciones!$A$2:$A$14185,Balance!Y$4,Inyecciones!$B$2:$B$14185,Balance!$B368,Inyecciones!$C$2:$C$14185,Balance!Y$5)</f>
        <v>412942.9490405437</v>
      </c>
      <c r="Z368" s="14">
        <f>SUMIFS(Inyecciones!$E$2:$E$14185,Inyecciones!$A$2:$A$14185,Balance!Z$4,Inyecciones!$B$2:$B$14185,Balance!$B368,Inyecciones!$C$2:$C$14185,Balance!Z$5)</f>
        <v>509627.60407409392</v>
      </c>
      <c r="AA368" s="12">
        <f>SUMIFS(Inyecciones!$E$2:$E$14185,Inyecciones!$A$2:$A$14185,Balance!AA$4,Inyecciones!$B$2:$B$14185,Balance!$B368,Inyecciones!$C$2:$C$14185,Balance!AA$5)</f>
        <v>1469671.935408592</v>
      </c>
      <c r="AB368" s="13">
        <f>SUMIFS(Inyecciones!$E$2:$E$14185,Inyecciones!$A$2:$A$14185,Balance!AB$4,Inyecciones!$B$2:$B$14185,Balance!$B368,Inyecciones!$C$2:$C$14185,Balance!AB$5)</f>
        <v>1299903.0202778999</v>
      </c>
      <c r="AC368" s="13">
        <f>SUMIFS(Inyecciones!$E$2:$E$14185,Inyecciones!$A$2:$A$14185,Balance!AC$4,Inyecciones!$B$2:$B$14185,Balance!$B368,Inyecciones!$C$2:$C$14185,Balance!AC$5)</f>
        <v>1381902.2307638051</v>
      </c>
      <c r="AD368" s="13">
        <f>SUMIFS(Inyecciones!$E$2:$E$14185,Inyecciones!$A$2:$A$14185,Balance!AD$4,Inyecciones!$B$2:$B$14185,Balance!$B368,Inyecciones!$C$2:$C$14185,Balance!AD$5)</f>
        <v>1106584.1614839081</v>
      </c>
      <c r="AE368" s="13">
        <f>SUMIFS(Inyecciones!$E$2:$E$14185,Inyecciones!$A$2:$A$14185,Balance!AE$4,Inyecciones!$B$2:$B$14185,Balance!$B368,Inyecciones!$C$2:$C$14185,Balance!AE$5)</f>
        <v>838505.77998713474</v>
      </c>
      <c r="AF368" s="13">
        <f>SUMIFS(Inyecciones!$E$2:$E$14185,Inyecciones!$A$2:$A$14185,Balance!AF$4,Inyecciones!$B$2:$B$14185,Balance!$B368,Inyecciones!$C$2:$C$14185,Balance!AF$5)</f>
        <v>658364.79766175826</v>
      </c>
      <c r="AG368" s="13">
        <f>SUMIFS(Inyecciones!$E$2:$E$14185,Inyecciones!$A$2:$A$14185,Balance!AG$4,Inyecciones!$B$2:$B$14185,Balance!$B368,Inyecciones!$C$2:$C$14185,Balance!AG$5)</f>
        <v>826174.16884810838</v>
      </c>
      <c r="AH368" s="13">
        <f>SUMIFS(Inyecciones!$E$2:$E$14185,Inyecciones!$A$2:$A$14185,Balance!AH$4,Inyecciones!$B$2:$B$14185,Balance!$B368,Inyecciones!$C$2:$C$14185,Balance!AH$5)</f>
        <v>995772.12825400557</v>
      </c>
      <c r="AI368" s="13">
        <f>SUMIFS(Inyecciones!$E$2:$E$14185,Inyecciones!$A$2:$A$14185,Balance!AI$4,Inyecciones!$B$2:$B$14185,Balance!$B368,Inyecciones!$C$2:$C$14185,Balance!AI$5)</f>
        <v>954371.20554559783</v>
      </c>
      <c r="AJ368" s="13">
        <f>SUMIFS(Inyecciones!$E$2:$E$14185,Inyecciones!$A$2:$A$14185,Balance!AJ$4,Inyecciones!$B$2:$B$14185,Balance!$B368,Inyecciones!$C$2:$C$14185,Balance!AJ$5)</f>
        <v>680303.17119782942</v>
      </c>
      <c r="AK368" s="13">
        <f>SUMIFS(Inyecciones!$E$2:$E$14185,Inyecciones!$A$2:$A$14185,Balance!AK$4,Inyecciones!$B$2:$B$14185,Balance!$B368,Inyecciones!$C$2:$C$14185,Balance!AK$5)</f>
        <v>851422.66102468583</v>
      </c>
      <c r="AL368" s="14">
        <f>SUMIFS(Inyecciones!$E$2:$E$14185,Inyecciones!$A$2:$A$14185,Balance!AL$4,Inyecciones!$B$2:$B$14185,Balance!$B368,Inyecciones!$C$2:$C$14185,Balance!AL$5)</f>
        <v>835879.75646525354</v>
      </c>
      <c r="AM368" s="13"/>
      <c r="AN368" s="12">
        <f>SUMIFS('Retiro Mensual'!$E$2:$E$2629,'Retiro Mensual'!$A$2:$A$2629,AN$4,'Retiro Mensual'!$B$2:$B$2629,$B368,'Retiro Mensual'!$C$2:$C$2629,AN$5)</f>
        <v>585211.5527</v>
      </c>
      <c r="AO368" s="13">
        <f>SUMIFS('Retiro Mensual'!$E$2:$E$2629,'Retiro Mensual'!$A$2:$A$2629,AO$4,'Retiro Mensual'!$B$2:$B$2629,$B368,'Retiro Mensual'!$C$2:$C$2629,AO$5)</f>
        <v>501453.7144</v>
      </c>
      <c r="AP368" s="13">
        <f>SUMIFS('Retiro Mensual'!$E$2:$E$2629,'Retiro Mensual'!$A$2:$A$2629,AP$4,'Retiro Mensual'!$B$2:$B$2629,$B368,'Retiro Mensual'!$C$2:$C$2629,AP$5)</f>
        <v>550438.20250000001</v>
      </c>
      <c r="AQ368" s="13">
        <f>SUMIFS('Retiro Mensual'!$E$2:$E$2629,'Retiro Mensual'!$A$2:$A$2629,AQ$4,'Retiro Mensual'!$B$2:$B$2629,$B368,'Retiro Mensual'!$C$2:$C$2629,AQ$5)</f>
        <v>431526.12780000002</v>
      </c>
      <c r="AR368" s="13">
        <f>SUMIFS('Retiro Mensual'!$E$2:$E$2629,'Retiro Mensual'!$A$2:$A$2629,AR$4,'Retiro Mensual'!$B$2:$B$2629,$B368,'Retiro Mensual'!$C$2:$C$2629,AR$5)</f>
        <v>455888.86690000002</v>
      </c>
      <c r="AS368" s="13">
        <f>SUMIFS('Retiro Mensual'!$E$2:$E$2629,'Retiro Mensual'!$A$2:$A$2629,AS$4,'Retiro Mensual'!$B$2:$B$2629,$B368,'Retiro Mensual'!$C$2:$C$2629,AS$5)</f>
        <v>454609.65730000002</v>
      </c>
      <c r="AT368" s="13">
        <f>SUMIFS('Retiro Mensual'!$E$2:$E$2629,'Retiro Mensual'!$A$2:$A$2629,AT$4,'Retiro Mensual'!$B$2:$B$2629,$B368,'Retiro Mensual'!$C$2:$C$2629,AT$5)</f>
        <v>445372.20380000002</v>
      </c>
      <c r="AU368" s="13">
        <f>SUMIFS('Retiro Mensual'!$E$2:$E$2629,'Retiro Mensual'!$A$2:$A$2629,AU$4,'Retiro Mensual'!$B$2:$B$2629,$B368,'Retiro Mensual'!$C$2:$C$2629,AU$5)</f>
        <v>426317.2941</v>
      </c>
      <c r="AV368" s="13">
        <f>SUMIFS('Retiro Mensual'!$E$2:$E$2629,'Retiro Mensual'!$A$2:$A$2629,AV$4,'Retiro Mensual'!$B$2:$B$2629,$B368,'Retiro Mensual'!$C$2:$C$2629,AV$5)</f>
        <v>355030.19790000003</v>
      </c>
      <c r="AW368" s="13">
        <f>SUMIFS('Retiro Mensual'!$E$2:$E$2629,'Retiro Mensual'!$A$2:$A$2629,AW$4,'Retiro Mensual'!$B$2:$B$2629,$B368,'Retiro Mensual'!$C$2:$C$2629,AW$5)</f>
        <v>115510.5858</v>
      </c>
      <c r="AX368" s="13">
        <f>SUMIFS('Retiro Mensual'!$E$2:$E$2629,'Retiro Mensual'!$A$2:$A$2629,AX$4,'Retiro Mensual'!$B$2:$B$2629,$B368,'Retiro Mensual'!$C$2:$C$2629,AX$5)</f>
        <v>68780.421650000004</v>
      </c>
      <c r="AY368" s="14">
        <f>SUMIFS('Retiro Mensual'!$E$2:$E$2629,'Retiro Mensual'!$A$2:$A$2629,AY$4,'Retiro Mensual'!$B$2:$B$2629,$B368,'Retiro Mensual'!$C$2:$C$2629,AY$5)</f>
        <v>77893.070200000002</v>
      </c>
      <c r="AZ368" s="12">
        <f>SUMIFS('Retiro Mensual'!$E$2:$E$2629,'Retiro Mensual'!$A$2:$A$2629,AZ$4,'Retiro Mensual'!$B$2:$B$2629,$B368,'Retiro Mensual'!$C$2:$C$2629,AZ$5)</f>
        <v>586338.42449999996</v>
      </c>
      <c r="BA368" s="13">
        <f>SUMIFS('Retiro Mensual'!$E$2:$E$2629,'Retiro Mensual'!$A$2:$A$2629,BA$4,'Retiro Mensual'!$B$2:$B$2629,$B368,'Retiro Mensual'!$C$2:$C$2629,BA$5)</f>
        <v>508299.53519999998</v>
      </c>
      <c r="BB368" s="13">
        <f>SUMIFS('Retiro Mensual'!$E$2:$E$2629,'Retiro Mensual'!$A$2:$A$2629,BB$4,'Retiro Mensual'!$B$2:$B$2629,$B368,'Retiro Mensual'!$C$2:$C$2629,BB$5)</f>
        <v>560228.07999999996</v>
      </c>
      <c r="BC368" s="13">
        <f>SUMIFS('Retiro Mensual'!$E$2:$E$2629,'Retiro Mensual'!$A$2:$A$2629,BC$4,'Retiro Mensual'!$B$2:$B$2629,$B368,'Retiro Mensual'!$C$2:$C$2629,BC$5)</f>
        <v>457692.32179999998</v>
      </c>
      <c r="BD368" s="13">
        <f>SUMIFS('Retiro Mensual'!$E$2:$E$2629,'Retiro Mensual'!$A$2:$A$2629,BD$4,'Retiro Mensual'!$B$2:$B$2629,$B368,'Retiro Mensual'!$C$2:$C$2629,BD$5)</f>
        <v>457305.82819999999</v>
      </c>
      <c r="BE368" s="13">
        <f>SUMIFS('Retiro Mensual'!$E$2:$E$2629,'Retiro Mensual'!$A$2:$A$2629,BE$4,'Retiro Mensual'!$B$2:$B$2629,$B368,'Retiro Mensual'!$C$2:$C$2629,BE$5)</f>
        <v>489402.96370000002</v>
      </c>
      <c r="BF368" s="13">
        <f>SUMIFS('Retiro Mensual'!$E$2:$E$2629,'Retiro Mensual'!$A$2:$A$2629,BF$4,'Retiro Mensual'!$B$2:$B$2629,$B368,'Retiro Mensual'!$C$2:$C$2629,BF$5)</f>
        <v>486393.39610000001</v>
      </c>
      <c r="BG368" s="13">
        <f>SUMIFS('Retiro Mensual'!$E$2:$E$2629,'Retiro Mensual'!$A$2:$A$2629,BG$4,'Retiro Mensual'!$B$2:$B$2629,$B368,'Retiro Mensual'!$C$2:$C$2629,BG$5)</f>
        <v>430388.614</v>
      </c>
      <c r="BH368" s="13">
        <f>SUMIFS('Retiro Mensual'!$E$2:$E$2629,'Retiro Mensual'!$A$2:$A$2629,BH$4,'Retiro Mensual'!$B$2:$B$2629,$B368,'Retiro Mensual'!$C$2:$C$2629,BH$5)</f>
        <v>364220.36989999999</v>
      </c>
      <c r="BI368" s="13">
        <f>SUMIFS('Retiro Mensual'!$E$2:$E$2629,'Retiro Mensual'!$A$2:$A$2629,BI$4,'Retiro Mensual'!$B$2:$B$2629,$B368,'Retiro Mensual'!$C$2:$C$2629,BI$5)</f>
        <v>160949.10440000001</v>
      </c>
      <c r="BJ368" s="13">
        <f>SUMIFS('Retiro Mensual'!$E$2:$E$2629,'Retiro Mensual'!$A$2:$A$2629,BJ$4,'Retiro Mensual'!$B$2:$B$2629,$B368,'Retiro Mensual'!$C$2:$C$2629,BJ$5)</f>
        <v>183680.81049999999</v>
      </c>
      <c r="BK368" s="14">
        <f>SUMIFS('Retiro Mensual'!$E$2:$E$2629,'Retiro Mensual'!$A$2:$A$2629,BK$4,'Retiro Mensual'!$B$2:$B$2629,$B368,'Retiro Mensual'!$C$2:$C$2629,BK$5)</f>
        <v>222563.3308</v>
      </c>
      <c r="BL368" s="12">
        <f>SUMIFS('Retiro Mensual'!$E$2:$E$2629,'Retiro Mensual'!$A$2:$A$2629,BL$4,'Retiro Mensual'!$B$2:$B$2629,$B368,'Retiro Mensual'!$C$2:$C$2629,BL$5)</f>
        <v>0</v>
      </c>
      <c r="BM368" s="13">
        <f>SUMIFS('Retiro Mensual'!$E$2:$E$2629,'Retiro Mensual'!$A$2:$A$2629,BM$4,'Retiro Mensual'!$B$2:$B$2629,$B368,'Retiro Mensual'!$C$2:$C$2629,BM$5)</f>
        <v>0</v>
      </c>
      <c r="BN368" s="13">
        <f>SUMIFS('Retiro Mensual'!$E$2:$E$2629,'Retiro Mensual'!$A$2:$A$2629,BN$4,'Retiro Mensual'!$B$2:$B$2629,$B368,'Retiro Mensual'!$C$2:$C$2629,BN$5)</f>
        <v>0</v>
      </c>
      <c r="BO368" s="13">
        <f>SUMIFS('Retiro Mensual'!$E$2:$E$2629,'Retiro Mensual'!$A$2:$A$2629,BO$4,'Retiro Mensual'!$B$2:$B$2629,$B368,'Retiro Mensual'!$C$2:$C$2629,BO$5)</f>
        <v>0</v>
      </c>
      <c r="BP368" s="13">
        <f>SUMIFS('Retiro Mensual'!$E$2:$E$2629,'Retiro Mensual'!$A$2:$A$2629,BP$4,'Retiro Mensual'!$B$2:$B$2629,$B368,'Retiro Mensual'!$C$2:$C$2629,BP$5)</f>
        <v>0</v>
      </c>
      <c r="BQ368" s="13">
        <f>SUMIFS('Retiro Mensual'!$E$2:$E$2629,'Retiro Mensual'!$A$2:$A$2629,BQ$4,'Retiro Mensual'!$B$2:$B$2629,$B368,'Retiro Mensual'!$C$2:$C$2629,BQ$5)</f>
        <v>0</v>
      </c>
      <c r="BR368" s="13">
        <f>SUMIFS('Retiro Mensual'!$E$2:$E$2629,'Retiro Mensual'!$A$2:$A$2629,BR$4,'Retiro Mensual'!$B$2:$B$2629,$B368,'Retiro Mensual'!$C$2:$C$2629,BR$5)</f>
        <v>0</v>
      </c>
      <c r="BS368" s="13">
        <f>SUMIFS('Retiro Mensual'!$E$2:$E$2629,'Retiro Mensual'!$A$2:$A$2629,BS$4,'Retiro Mensual'!$B$2:$B$2629,$B368,'Retiro Mensual'!$C$2:$C$2629,BS$5)</f>
        <v>0</v>
      </c>
      <c r="BT368" s="13">
        <f>SUMIFS('Retiro Mensual'!$E$2:$E$2629,'Retiro Mensual'!$A$2:$A$2629,BT$4,'Retiro Mensual'!$B$2:$B$2629,$B368,'Retiro Mensual'!$C$2:$C$2629,BT$5)</f>
        <v>0</v>
      </c>
      <c r="BU368" s="13">
        <f>SUMIFS('Retiro Mensual'!$E$2:$E$2629,'Retiro Mensual'!$A$2:$A$2629,BU$4,'Retiro Mensual'!$B$2:$B$2629,$B368,'Retiro Mensual'!$C$2:$C$2629,BU$5)</f>
        <v>0</v>
      </c>
      <c r="BV368" s="13">
        <f>SUMIFS('Retiro Mensual'!$E$2:$E$2629,'Retiro Mensual'!$A$2:$A$2629,BV$4,'Retiro Mensual'!$B$2:$B$2629,$B368,'Retiro Mensual'!$C$2:$C$2629,BV$5)</f>
        <v>0</v>
      </c>
      <c r="BW368" s="14">
        <f>SUMIFS('Retiro Mensual'!$E$2:$E$2629,'Retiro Mensual'!$A$2:$A$2629,BW$4,'Retiro Mensual'!$B$2:$B$2629,$B368,'Retiro Mensual'!$C$2:$C$2629,BW$5)</f>
        <v>0</v>
      </c>
      <c r="BX368" s="13"/>
      <c r="BY368" s="12">
        <f>SUMIFS('Compra Ventas'!$E$2:$E$2700,'Compra Ventas'!$A$2:$A$2700,BY$4,'Compra Ventas'!$B$2:$B$2700,$B368,'Compra Ventas'!$C$2:$C$2700,BY$5)</f>
        <v>0</v>
      </c>
      <c r="BZ368" s="13">
        <f>SUMIFS('Compra Ventas'!$E$2:$E$2700,'Compra Ventas'!$A$2:$A$2700,BZ$4,'Compra Ventas'!$B$2:$B$2700,$B368,'Compra Ventas'!$C$2:$C$2700,BZ$5)</f>
        <v>0</v>
      </c>
      <c r="CA368" s="13">
        <f>SUMIFS('Compra Ventas'!$E$2:$E$2700,'Compra Ventas'!$A$2:$A$2700,CA$4,'Compra Ventas'!$B$2:$B$2700,$B368,'Compra Ventas'!$C$2:$C$2700,CA$5)</f>
        <v>0</v>
      </c>
      <c r="CB368" s="13">
        <f>SUMIFS('Compra Ventas'!$E$2:$E$2700,'Compra Ventas'!$A$2:$A$2700,CB$4,'Compra Ventas'!$B$2:$B$2700,$B368,'Compra Ventas'!$C$2:$C$2700,CB$5)</f>
        <v>0</v>
      </c>
      <c r="CC368" s="13">
        <f>SUMIFS('Compra Ventas'!$E$2:$E$2700,'Compra Ventas'!$A$2:$A$2700,CC$4,'Compra Ventas'!$B$2:$B$2700,$B368,'Compra Ventas'!$C$2:$C$2700,CC$5)</f>
        <v>0</v>
      </c>
      <c r="CD368" s="13">
        <f>SUMIFS('Compra Ventas'!$E$2:$E$2700,'Compra Ventas'!$A$2:$A$2700,CD$4,'Compra Ventas'!$B$2:$B$2700,$B368,'Compra Ventas'!$C$2:$C$2700,CD$5)</f>
        <v>0</v>
      </c>
      <c r="CE368" s="13">
        <f>SUMIFS('Compra Ventas'!$E$2:$E$2700,'Compra Ventas'!$A$2:$A$2700,CE$4,'Compra Ventas'!$B$2:$B$2700,$B368,'Compra Ventas'!$C$2:$C$2700,CE$5)</f>
        <v>0</v>
      </c>
      <c r="CF368" s="13">
        <f>SUMIFS('Compra Ventas'!$E$2:$E$2700,'Compra Ventas'!$A$2:$A$2700,CF$4,'Compra Ventas'!$B$2:$B$2700,$B368,'Compra Ventas'!$C$2:$C$2700,CF$5)</f>
        <v>0</v>
      </c>
      <c r="CG368" s="13">
        <f>SUMIFS('Compra Ventas'!$E$2:$E$2700,'Compra Ventas'!$A$2:$A$2700,CG$4,'Compra Ventas'!$B$2:$B$2700,$B368,'Compra Ventas'!$C$2:$C$2700,CG$5)</f>
        <v>0</v>
      </c>
      <c r="CH368" s="13">
        <f>SUMIFS('Compra Ventas'!$E$2:$E$2700,'Compra Ventas'!$A$2:$A$2700,CH$4,'Compra Ventas'!$B$2:$B$2700,$B368,'Compra Ventas'!$C$2:$C$2700,CH$5)</f>
        <v>0</v>
      </c>
      <c r="CI368" s="13">
        <f>SUMIFS('Compra Ventas'!$E$2:$E$2700,'Compra Ventas'!$A$2:$A$2700,CI$4,'Compra Ventas'!$B$2:$B$2700,$B368,'Compra Ventas'!$C$2:$C$2700,CI$5)</f>
        <v>0</v>
      </c>
      <c r="CJ368" s="14">
        <f>SUMIFS('Compra Ventas'!$E$2:$E$2700,'Compra Ventas'!$A$2:$A$2700,CJ$4,'Compra Ventas'!$B$2:$B$2700,$B368,'Compra Ventas'!$C$2:$C$2700,CJ$5)</f>
        <v>0</v>
      </c>
      <c r="CK368" s="12">
        <f>SUMIFS('Compra Ventas'!$E$2:$E$2700,'Compra Ventas'!$A$2:$A$2700,CK$4,'Compra Ventas'!$B$2:$B$2700,$B368,'Compra Ventas'!$C$2:$C$2700,CK$5)</f>
        <v>0</v>
      </c>
      <c r="CL368" s="13">
        <f>SUMIFS('Compra Ventas'!$E$2:$E$2700,'Compra Ventas'!$A$2:$A$2700,CL$4,'Compra Ventas'!$B$2:$B$2700,$B368,'Compra Ventas'!$C$2:$C$2700,CL$5)</f>
        <v>0</v>
      </c>
      <c r="CM368" s="13">
        <f>SUMIFS('Compra Ventas'!$E$2:$E$2700,'Compra Ventas'!$A$2:$A$2700,CM$4,'Compra Ventas'!$B$2:$B$2700,$B368,'Compra Ventas'!$C$2:$C$2700,CM$5)</f>
        <v>0</v>
      </c>
      <c r="CN368" s="13">
        <f>SUMIFS('Compra Ventas'!$E$2:$E$2700,'Compra Ventas'!$A$2:$A$2700,CN$4,'Compra Ventas'!$B$2:$B$2700,$B368,'Compra Ventas'!$C$2:$C$2700,CN$5)</f>
        <v>0</v>
      </c>
      <c r="CO368" s="13">
        <f>SUMIFS('Compra Ventas'!$E$2:$E$2700,'Compra Ventas'!$A$2:$A$2700,CO$4,'Compra Ventas'!$B$2:$B$2700,$B368,'Compra Ventas'!$C$2:$C$2700,CO$5)</f>
        <v>0</v>
      </c>
      <c r="CP368" s="13">
        <f>SUMIFS('Compra Ventas'!$E$2:$E$2700,'Compra Ventas'!$A$2:$A$2700,CP$4,'Compra Ventas'!$B$2:$B$2700,$B368,'Compra Ventas'!$C$2:$C$2700,CP$5)</f>
        <v>0</v>
      </c>
      <c r="CQ368" s="13">
        <f>SUMIFS('Compra Ventas'!$E$2:$E$2700,'Compra Ventas'!$A$2:$A$2700,CQ$4,'Compra Ventas'!$B$2:$B$2700,$B368,'Compra Ventas'!$C$2:$C$2700,CQ$5)</f>
        <v>0</v>
      </c>
      <c r="CR368" s="13">
        <f>SUMIFS('Compra Ventas'!$E$2:$E$2700,'Compra Ventas'!$A$2:$A$2700,CR$4,'Compra Ventas'!$B$2:$B$2700,$B368,'Compra Ventas'!$C$2:$C$2700,CR$5)</f>
        <v>0</v>
      </c>
      <c r="CS368" s="13">
        <f>SUMIFS('Compra Ventas'!$E$2:$E$2700,'Compra Ventas'!$A$2:$A$2700,CS$4,'Compra Ventas'!$B$2:$B$2700,$B368,'Compra Ventas'!$C$2:$C$2700,CS$5)</f>
        <v>0</v>
      </c>
      <c r="CT368" s="13">
        <f>SUMIFS('Compra Ventas'!$E$2:$E$2700,'Compra Ventas'!$A$2:$A$2700,CT$4,'Compra Ventas'!$B$2:$B$2700,$B368,'Compra Ventas'!$C$2:$C$2700,CT$5)</f>
        <v>0</v>
      </c>
      <c r="CU368" s="13">
        <f>SUMIFS('Compra Ventas'!$E$2:$E$2700,'Compra Ventas'!$A$2:$A$2700,CU$4,'Compra Ventas'!$B$2:$B$2700,$B368,'Compra Ventas'!$C$2:$C$2700,CU$5)</f>
        <v>0</v>
      </c>
      <c r="CV368" s="14">
        <f>SUMIFS('Compra Ventas'!$E$2:$E$2700,'Compra Ventas'!$A$2:$A$2700,CV$4,'Compra Ventas'!$B$2:$B$2700,$B368,'Compra Ventas'!$C$2:$C$2700,CV$5)</f>
        <v>0</v>
      </c>
      <c r="CW368" s="12">
        <f>SUMIFS('Compra Ventas'!$E$2:$E$2700,'Compra Ventas'!$A$2:$A$2700,CW$4,'Compra Ventas'!$B$2:$B$2700,$B368,'Compra Ventas'!$C$2:$C$2700,CW$5)</f>
        <v>0</v>
      </c>
      <c r="CX368" s="13">
        <f>SUMIFS('Compra Ventas'!$E$2:$E$2700,'Compra Ventas'!$A$2:$A$2700,CX$4,'Compra Ventas'!$B$2:$B$2700,$B368,'Compra Ventas'!$C$2:$C$2700,CX$5)</f>
        <v>0</v>
      </c>
      <c r="CY368" s="13">
        <f>SUMIFS('Compra Ventas'!$E$2:$E$2700,'Compra Ventas'!$A$2:$A$2700,CY$4,'Compra Ventas'!$B$2:$B$2700,$B368,'Compra Ventas'!$C$2:$C$2700,CY$5)</f>
        <v>0</v>
      </c>
      <c r="CZ368" s="13">
        <f>SUMIFS('Compra Ventas'!$E$2:$E$2700,'Compra Ventas'!$A$2:$A$2700,CZ$4,'Compra Ventas'!$B$2:$B$2700,$B368,'Compra Ventas'!$C$2:$C$2700,CZ$5)</f>
        <v>0</v>
      </c>
      <c r="DA368" s="13">
        <f>SUMIFS('Compra Ventas'!$E$2:$E$2700,'Compra Ventas'!$A$2:$A$2700,DA$4,'Compra Ventas'!$B$2:$B$2700,$B368,'Compra Ventas'!$C$2:$C$2700,DA$5)</f>
        <v>0</v>
      </c>
      <c r="DB368" s="13">
        <f>SUMIFS('Compra Ventas'!$E$2:$E$2700,'Compra Ventas'!$A$2:$A$2700,DB$4,'Compra Ventas'!$B$2:$B$2700,$B368,'Compra Ventas'!$C$2:$C$2700,DB$5)</f>
        <v>0</v>
      </c>
      <c r="DC368" s="13">
        <f>SUMIFS('Compra Ventas'!$E$2:$E$2700,'Compra Ventas'!$A$2:$A$2700,DC$4,'Compra Ventas'!$B$2:$B$2700,$B368,'Compra Ventas'!$C$2:$C$2700,DC$5)</f>
        <v>0</v>
      </c>
      <c r="DD368" s="13">
        <f>SUMIFS('Compra Ventas'!$E$2:$E$2700,'Compra Ventas'!$A$2:$A$2700,DD$4,'Compra Ventas'!$B$2:$B$2700,$B368,'Compra Ventas'!$C$2:$C$2700,DD$5)</f>
        <v>0</v>
      </c>
      <c r="DE368" s="13">
        <f>SUMIFS('Compra Ventas'!$E$2:$E$2700,'Compra Ventas'!$A$2:$A$2700,DE$4,'Compra Ventas'!$B$2:$B$2700,$B368,'Compra Ventas'!$C$2:$C$2700,DE$5)</f>
        <v>0</v>
      </c>
      <c r="DF368" s="13">
        <f>SUMIFS('Compra Ventas'!$E$2:$E$2700,'Compra Ventas'!$A$2:$A$2700,DF$4,'Compra Ventas'!$B$2:$B$2700,$B368,'Compra Ventas'!$C$2:$C$2700,DF$5)</f>
        <v>0</v>
      </c>
      <c r="DG368" s="13">
        <f>SUMIFS('Compra Ventas'!$E$2:$E$2700,'Compra Ventas'!$A$2:$A$2700,DG$4,'Compra Ventas'!$B$2:$B$2700,$B368,'Compra Ventas'!$C$2:$C$2700,DG$5)</f>
        <v>0</v>
      </c>
      <c r="DH368" s="14">
        <f>SUMIFS('Compra Ventas'!$E$2:$E$2700,'Compra Ventas'!$A$2:$A$2700,DH$4,'Compra Ventas'!$B$2:$B$2700,$B368,'Compra Ventas'!$C$2:$C$2700,DH$5)</f>
        <v>0</v>
      </c>
      <c r="DI368" s="84"/>
      <c r="DJ368" s="98">
        <f>SUMIFS('Ajuste Ciclado'!D$5:D$47,'Ajuste Ciclado'!$C$5:$C$47,Balance!DJ$4,'Ajuste Ciclado'!$B$5:$B$47,Balance!$B368)</f>
        <v>0</v>
      </c>
      <c r="DK368" s="99">
        <f>SUMIFS('Ajuste Ciclado'!E$5:E$47,'Ajuste Ciclado'!$C$5:$C$47,Balance!DK$4,'Ajuste Ciclado'!$B$5:$B$47,Balance!$B368)</f>
        <v>0</v>
      </c>
      <c r="DL368" s="99">
        <f>SUMIFS('Ajuste Ciclado'!F$5:F$47,'Ajuste Ciclado'!$C$5:$C$47,Balance!DL$4,'Ajuste Ciclado'!$B$5:$B$47,Balance!$B368)</f>
        <v>0</v>
      </c>
      <c r="DM368" s="99">
        <f>SUMIFS('Ajuste Ciclado'!G$5:G$47,'Ajuste Ciclado'!$C$5:$C$47,Balance!DM$4,'Ajuste Ciclado'!$B$5:$B$47,Balance!$B368)</f>
        <v>0</v>
      </c>
      <c r="DN368" s="99">
        <f>SUMIFS('Ajuste Ciclado'!H$5:H$47,'Ajuste Ciclado'!$C$5:$C$47,Balance!DN$4,'Ajuste Ciclado'!$B$5:$B$47,Balance!$B368)</f>
        <v>0</v>
      </c>
      <c r="DO368" s="99">
        <f>SUMIFS('Ajuste Ciclado'!I$5:I$47,'Ajuste Ciclado'!$C$5:$C$47,Balance!DO$4,'Ajuste Ciclado'!$B$5:$B$47,Balance!$B368)</f>
        <v>0</v>
      </c>
      <c r="DP368" s="99">
        <f>SUMIFS('Ajuste Ciclado'!J$5:J$47,'Ajuste Ciclado'!$C$5:$C$47,Balance!DP$4,'Ajuste Ciclado'!$B$5:$B$47,Balance!$B368)</f>
        <v>0</v>
      </c>
      <c r="DQ368" s="99">
        <f>SUMIFS('Ajuste Ciclado'!K$5:K$47,'Ajuste Ciclado'!$C$5:$C$47,Balance!DQ$4,'Ajuste Ciclado'!$B$5:$B$47,Balance!$B368)</f>
        <v>0</v>
      </c>
      <c r="DR368" s="99">
        <f>SUMIFS('Ajuste Ciclado'!L$5:L$47,'Ajuste Ciclado'!$C$5:$C$47,Balance!DR$4,'Ajuste Ciclado'!$B$5:$B$47,Balance!$B368)</f>
        <v>0</v>
      </c>
      <c r="DS368" s="99">
        <f>SUMIFS('Ajuste Ciclado'!M$5:M$47,'Ajuste Ciclado'!$C$5:$C$47,Balance!DS$4,'Ajuste Ciclado'!$B$5:$B$47,Balance!$B368)</f>
        <v>0</v>
      </c>
      <c r="DT368" s="99">
        <f>SUMIFS('Ajuste Ciclado'!N$5:N$47,'Ajuste Ciclado'!$C$5:$C$47,Balance!DT$4,'Ajuste Ciclado'!$B$5:$B$47,Balance!$B368)</f>
        <v>0</v>
      </c>
      <c r="DU368" s="100">
        <f>SUMIFS('Ajuste Ciclado'!O$5:O$47,'Ajuste Ciclado'!$C$5:$C$47,Balance!DU$4,'Ajuste Ciclado'!$B$5:$B$47,Balance!$B368)</f>
        <v>0</v>
      </c>
      <c r="DV368" s="98">
        <f>SUMIFS('Ajuste Ciclado'!D$5:D$47,'Ajuste Ciclado'!$C$5:$C$47,Balance!DV$4,'Ajuste Ciclado'!$B$5:$B$47,Balance!$B368)</f>
        <v>0</v>
      </c>
      <c r="DW368" s="99">
        <f>SUMIFS('Ajuste Ciclado'!E$5:E$47,'Ajuste Ciclado'!$C$5:$C$47,Balance!DW$4,'Ajuste Ciclado'!$B$5:$B$47,Balance!$B368)</f>
        <v>0</v>
      </c>
      <c r="DX368" s="99">
        <f>SUMIFS('Ajuste Ciclado'!F$5:F$47,'Ajuste Ciclado'!$C$5:$C$47,Balance!DX$4,'Ajuste Ciclado'!$B$5:$B$47,Balance!$B368)</f>
        <v>0</v>
      </c>
      <c r="DY368" s="99">
        <f>SUMIFS('Ajuste Ciclado'!G$5:G$47,'Ajuste Ciclado'!$C$5:$C$47,Balance!DY$4,'Ajuste Ciclado'!$B$5:$B$47,Balance!$B368)</f>
        <v>0</v>
      </c>
      <c r="DZ368" s="99">
        <f>SUMIFS('Ajuste Ciclado'!H$5:H$47,'Ajuste Ciclado'!$C$5:$C$47,Balance!DZ$4,'Ajuste Ciclado'!$B$5:$B$47,Balance!$B368)</f>
        <v>0</v>
      </c>
      <c r="EA368" s="99">
        <f>SUMIFS('Ajuste Ciclado'!I$5:I$47,'Ajuste Ciclado'!$C$5:$C$47,Balance!EA$4,'Ajuste Ciclado'!$B$5:$B$47,Balance!$B368)</f>
        <v>0</v>
      </c>
      <c r="EB368" s="99">
        <f>SUMIFS('Ajuste Ciclado'!J$5:J$47,'Ajuste Ciclado'!$C$5:$C$47,Balance!EB$4,'Ajuste Ciclado'!$B$5:$B$47,Balance!$B368)</f>
        <v>0</v>
      </c>
      <c r="EC368" s="99">
        <f>SUMIFS('Ajuste Ciclado'!K$5:K$47,'Ajuste Ciclado'!$C$5:$C$47,Balance!EC$4,'Ajuste Ciclado'!$B$5:$B$47,Balance!$B368)</f>
        <v>0</v>
      </c>
      <c r="ED368" s="99">
        <f>SUMIFS('Ajuste Ciclado'!L$5:L$47,'Ajuste Ciclado'!$C$5:$C$47,Balance!ED$4,'Ajuste Ciclado'!$B$5:$B$47,Balance!$B368)</f>
        <v>0</v>
      </c>
      <c r="EE368" s="99">
        <f>SUMIFS('Ajuste Ciclado'!M$5:M$47,'Ajuste Ciclado'!$C$5:$C$47,Balance!EE$4,'Ajuste Ciclado'!$B$5:$B$47,Balance!$B368)</f>
        <v>0</v>
      </c>
      <c r="EF368" s="99">
        <f>SUMIFS('Ajuste Ciclado'!N$5:N$47,'Ajuste Ciclado'!$C$5:$C$47,Balance!EF$4,'Ajuste Ciclado'!$B$5:$B$47,Balance!$B368)</f>
        <v>0</v>
      </c>
      <c r="EG368" s="100">
        <f>SUMIFS('Ajuste Ciclado'!O$5:O$47,'Ajuste Ciclado'!$C$5:$C$47,Balance!EG$4,'Ajuste Ciclado'!$B$5:$B$47,Balance!$B368)</f>
        <v>0</v>
      </c>
      <c r="EH368" s="98">
        <f>SUMIFS('Ajuste Ciclado'!D$5:D$47,'Ajuste Ciclado'!$C$5:$C$47,Balance!EH$4,'Ajuste Ciclado'!$B$5:$B$47,Balance!$B368)</f>
        <v>0</v>
      </c>
      <c r="EI368" s="99">
        <f>SUMIFS('Ajuste Ciclado'!E$5:E$47,'Ajuste Ciclado'!$C$5:$C$47,Balance!EI$4,'Ajuste Ciclado'!$B$5:$B$47,Balance!$B368)</f>
        <v>0</v>
      </c>
      <c r="EJ368" s="99">
        <f>SUMIFS('Ajuste Ciclado'!F$5:F$47,'Ajuste Ciclado'!$C$5:$C$47,Balance!EJ$4,'Ajuste Ciclado'!$B$5:$B$47,Balance!$B368)</f>
        <v>0</v>
      </c>
      <c r="EK368" s="99">
        <f>SUMIFS('Ajuste Ciclado'!G$5:G$47,'Ajuste Ciclado'!$C$5:$C$47,Balance!EK$4,'Ajuste Ciclado'!$B$5:$B$47,Balance!$B368)</f>
        <v>0</v>
      </c>
      <c r="EL368" s="99">
        <f>SUMIFS('Ajuste Ciclado'!H$5:H$47,'Ajuste Ciclado'!$C$5:$C$47,Balance!EL$4,'Ajuste Ciclado'!$B$5:$B$47,Balance!$B368)</f>
        <v>0</v>
      </c>
      <c r="EM368" s="99">
        <f>SUMIFS('Ajuste Ciclado'!I$5:I$47,'Ajuste Ciclado'!$C$5:$C$47,Balance!EM$4,'Ajuste Ciclado'!$B$5:$B$47,Balance!$B368)</f>
        <v>0</v>
      </c>
      <c r="EN368" s="99">
        <f>SUMIFS('Ajuste Ciclado'!J$5:J$47,'Ajuste Ciclado'!$C$5:$C$47,Balance!EN$4,'Ajuste Ciclado'!$B$5:$B$47,Balance!$B368)</f>
        <v>0</v>
      </c>
      <c r="EO368" s="99">
        <f>SUMIFS('Ajuste Ciclado'!K$5:K$47,'Ajuste Ciclado'!$C$5:$C$47,Balance!EO$4,'Ajuste Ciclado'!$B$5:$B$47,Balance!$B368)</f>
        <v>0</v>
      </c>
      <c r="EP368" s="99">
        <f>SUMIFS('Ajuste Ciclado'!L$5:L$47,'Ajuste Ciclado'!$C$5:$C$47,Balance!EP$4,'Ajuste Ciclado'!$B$5:$B$47,Balance!$B368)</f>
        <v>0</v>
      </c>
      <c r="EQ368" s="99">
        <f>SUMIFS('Ajuste Ciclado'!M$5:M$47,'Ajuste Ciclado'!$C$5:$C$47,Balance!EQ$4,'Ajuste Ciclado'!$B$5:$B$47,Balance!$B368)</f>
        <v>0</v>
      </c>
      <c r="ER368" s="99">
        <f>SUMIFS('Ajuste Ciclado'!N$5:N$47,'Ajuste Ciclado'!$C$5:$C$47,Balance!ER$4,'Ajuste Ciclado'!$B$5:$B$47,Balance!$B368)</f>
        <v>0</v>
      </c>
      <c r="ES368" s="100">
        <f>SUMIFS('Ajuste Ciclado'!O$5:O$47,'Ajuste Ciclado'!$C$5:$C$47,Balance!ES$4,'Ajuste Ciclado'!$B$5:$B$47,Balance!$B368)</f>
        <v>0</v>
      </c>
      <c r="ET368" s="84"/>
      <c r="EU368" s="12">
        <f t="shared" si="428"/>
        <v>881071.13272692601</v>
      </c>
      <c r="EV368" s="13">
        <f t="shared" si="393"/>
        <v>791626.16200800706</v>
      </c>
      <c r="EW368" s="13">
        <f t="shared" si="394"/>
        <v>823189.36931865697</v>
      </c>
      <c r="EX368" s="13">
        <f t="shared" si="395"/>
        <v>620937.44770521403</v>
      </c>
      <c r="EY368" s="13">
        <f t="shared" si="396"/>
        <v>369698.44344957091</v>
      </c>
      <c r="EZ368" s="13">
        <f t="shared" si="397"/>
        <v>161318.89242938493</v>
      </c>
      <c r="FA368" s="13">
        <f t="shared" si="398"/>
        <v>283843.51141640777</v>
      </c>
      <c r="FB368" s="13">
        <f t="shared" si="399"/>
        <v>471640.4906378701</v>
      </c>
      <c r="FC368" s="13">
        <f t="shared" si="400"/>
        <v>513321.96012085874</v>
      </c>
      <c r="FD368" s="13">
        <f t="shared" si="401"/>
        <v>78828.835565865185</v>
      </c>
      <c r="FE368" s="13">
        <f t="shared" si="402"/>
        <v>-17954.360517586167</v>
      </c>
      <c r="FF368" s="14">
        <f t="shared" si="403"/>
        <v>17848.278559025566</v>
      </c>
      <c r="FG368" s="12">
        <f t="shared" si="404"/>
        <v>882782.47891893494</v>
      </c>
      <c r="FH368" s="13">
        <f t="shared" si="405"/>
        <v>791522.9561878019</v>
      </c>
      <c r="FI368" s="13">
        <f t="shared" si="406"/>
        <v>826815.35093786905</v>
      </c>
      <c r="FJ368" s="13">
        <f t="shared" si="407"/>
        <v>656839.501790768</v>
      </c>
      <c r="FK368" s="13">
        <f t="shared" si="408"/>
        <v>355671.35663868941</v>
      </c>
      <c r="FL368" s="13">
        <f t="shared" si="409"/>
        <v>131264.59403903486</v>
      </c>
      <c r="FM368" s="13">
        <f t="shared" si="410"/>
        <v>278578.43057981075</v>
      </c>
      <c r="FN368" s="13">
        <f t="shared" si="411"/>
        <v>473463.49557862798</v>
      </c>
      <c r="FO368" s="13">
        <f t="shared" si="412"/>
        <v>519665.59311550349</v>
      </c>
      <c r="FP368" s="13">
        <f t="shared" si="413"/>
        <v>137068.3383190601</v>
      </c>
      <c r="FQ368" s="13">
        <f t="shared" si="414"/>
        <v>229262.1385405437</v>
      </c>
      <c r="FR368" s="14">
        <f t="shared" si="415"/>
        <v>287064.27327409392</v>
      </c>
      <c r="FS368" s="12">
        <f t="shared" si="416"/>
        <v>1469671.935408592</v>
      </c>
      <c r="FT368" s="13">
        <f t="shared" si="417"/>
        <v>1299903.0202778999</v>
      </c>
      <c r="FU368" s="13">
        <f t="shared" si="418"/>
        <v>1381902.2307638051</v>
      </c>
      <c r="FV368" s="13">
        <f t="shared" si="419"/>
        <v>1106584.1614839081</v>
      </c>
      <c r="FW368" s="13">
        <f t="shared" si="420"/>
        <v>838505.77998713474</v>
      </c>
      <c r="FX368" s="13">
        <f t="shared" si="421"/>
        <v>658364.79766175826</v>
      </c>
      <c r="FY368" s="13">
        <f t="shared" si="422"/>
        <v>826174.16884810838</v>
      </c>
      <c r="FZ368" s="13">
        <f t="shared" si="423"/>
        <v>995772.12825400557</v>
      </c>
      <c r="GA368" s="13">
        <f t="shared" si="424"/>
        <v>954371.20554559783</v>
      </c>
      <c r="GB368" s="13">
        <f t="shared" si="425"/>
        <v>680303.17119782942</v>
      </c>
      <c r="GC368" s="13">
        <f t="shared" si="426"/>
        <v>851422.66102468583</v>
      </c>
      <c r="GD368" s="14">
        <f t="shared" si="427"/>
        <v>835879.75646525354</v>
      </c>
      <c r="GE368" s="84"/>
      <c r="GF368" s="12">
        <f t="shared" si="439"/>
        <v>4995370.1634202003</v>
      </c>
      <c r="GG368" s="13">
        <f t="shared" si="439"/>
        <v>5569998.5079207392</v>
      </c>
      <c r="GH368" s="14">
        <f t="shared" si="439"/>
        <v>11898855.016918581</v>
      </c>
      <c r="GI368" s="6">
        <f t="shared" si="430"/>
        <v>1</v>
      </c>
      <c r="GJ368" s="12">
        <f t="shared" si="431"/>
        <v>-17954.360517586167</v>
      </c>
      <c r="GK368" s="13">
        <f t="shared" si="432"/>
        <v>0</v>
      </c>
      <c r="GL368" s="14">
        <f t="shared" si="433"/>
        <v>0</v>
      </c>
      <c r="GM368" s="84"/>
      <c r="GN368" s="66">
        <f t="shared" si="434"/>
        <v>-17954.360517586167</v>
      </c>
      <c r="GO368" s="84"/>
      <c r="GP368" s="63" t="str" cm="1">
        <f t="array" ref="GP368">INDEX($GF$4:$GH$4,1,GI368)</f>
        <v>Sample 1</v>
      </c>
      <c r="GQ368" s="12">
        <f t="shared" si="436"/>
        <v>-17954.360517586167</v>
      </c>
      <c r="GR368" s="13">
        <f t="shared" si="436"/>
        <v>17848.278559025566</v>
      </c>
      <c r="GS368" s="14">
        <f t="shared" si="436"/>
        <v>78828.835565865185</v>
      </c>
      <c r="GT368" s="12">
        <f t="shared" si="437"/>
        <v>131264.59403903486</v>
      </c>
      <c r="GU368" s="13">
        <f t="shared" si="437"/>
        <v>137068.3383190601</v>
      </c>
      <c r="GV368" s="14">
        <f t="shared" si="437"/>
        <v>229262.1385405437</v>
      </c>
      <c r="GW368" s="12">
        <f t="shared" si="438"/>
        <v>658364.79766175826</v>
      </c>
      <c r="GX368" s="13">
        <f t="shared" si="438"/>
        <v>680303.17119782942</v>
      </c>
      <c r="GY368" s="14">
        <f t="shared" si="438"/>
        <v>826174.16884810838</v>
      </c>
      <c r="GZ368" s="84" t="str">
        <f t="shared" si="390"/>
        <v>Sample 1</v>
      </c>
      <c r="HA368" s="12">
        <f t="shared" si="440"/>
        <v>-17954.360517586167</v>
      </c>
      <c r="HB368" s="13">
        <f t="shared" si="440"/>
        <v>0</v>
      </c>
      <c r="HC368" s="14">
        <f t="shared" si="440"/>
        <v>0</v>
      </c>
      <c r="HD368" s="6">
        <f t="shared" si="391"/>
        <v>-17954.360517586167</v>
      </c>
      <c r="HE368" s="84" t="str">
        <f t="shared" si="392"/>
        <v>Ok</v>
      </c>
    </row>
    <row r="369" spans="2:213" hidden="1" x14ac:dyDescent="0.3">
      <c r="B369" s="84" t="s">
        <v>71</v>
      </c>
      <c r="C369" s="12">
        <f>SUMIFS(Inyecciones!$E$2:$E$14185,Inyecciones!$A$2:$A$14185,Balance!C$4,Inyecciones!$B$2:$B$14185,Balance!$B369,Inyecciones!$C$2:$C$14185,Balance!C$5)</f>
        <v>2491121.9889812642</v>
      </c>
      <c r="D369" s="13">
        <f>SUMIFS(Inyecciones!$E$2:$E$14185,Inyecciones!$A$2:$A$14185,Balance!D$4,Inyecciones!$B$2:$B$14185,Balance!$B369,Inyecciones!$C$2:$C$14185,Balance!D$5)</f>
        <v>1176506.0632265089</v>
      </c>
      <c r="E369" s="13">
        <f>SUMIFS(Inyecciones!$E$2:$E$14185,Inyecciones!$A$2:$A$14185,Balance!E$4,Inyecciones!$B$2:$B$14185,Balance!$B369,Inyecciones!$C$2:$C$14185,Balance!E$5)</f>
        <v>989645.73414265923</v>
      </c>
      <c r="F369" s="13">
        <f>SUMIFS(Inyecciones!$E$2:$E$14185,Inyecciones!$A$2:$A$14185,Balance!F$4,Inyecciones!$B$2:$B$14185,Balance!$B369,Inyecciones!$C$2:$C$14185,Balance!F$5)</f>
        <v>1013138.561309419</v>
      </c>
      <c r="G369" s="13">
        <f>SUMIFS(Inyecciones!$E$2:$E$14185,Inyecciones!$A$2:$A$14185,Balance!G$4,Inyecciones!$B$2:$B$14185,Balance!$B369,Inyecciones!$C$2:$C$14185,Balance!G$5)</f>
        <v>725119.40685884794</v>
      </c>
      <c r="H369" s="13">
        <f>SUMIFS(Inyecciones!$E$2:$E$14185,Inyecciones!$A$2:$A$14185,Balance!H$4,Inyecciones!$B$2:$B$14185,Balance!$B369,Inyecciones!$C$2:$C$14185,Balance!H$5)</f>
        <v>614918.42601995857</v>
      </c>
      <c r="I369" s="13">
        <f>SUMIFS(Inyecciones!$E$2:$E$14185,Inyecciones!$A$2:$A$14185,Balance!I$4,Inyecciones!$B$2:$B$14185,Balance!$B369,Inyecciones!$C$2:$C$14185,Balance!I$5)</f>
        <v>648871.55942327774</v>
      </c>
      <c r="J369" s="13">
        <f>SUMIFS(Inyecciones!$E$2:$E$14185,Inyecciones!$A$2:$A$14185,Balance!J$4,Inyecciones!$B$2:$B$14185,Balance!$B369,Inyecciones!$C$2:$C$14185,Balance!J$5)</f>
        <v>625795.43764257373</v>
      </c>
      <c r="K369" s="13">
        <f>SUMIFS(Inyecciones!$E$2:$E$14185,Inyecciones!$A$2:$A$14185,Balance!K$4,Inyecciones!$B$2:$B$14185,Balance!$B369,Inyecciones!$C$2:$C$14185,Balance!K$5)</f>
        <v>681173.3207582247</v>
      </c>
      <c r="L369" s="13">
        <f>SUMIFS(Inyecciones!$E$2:$E$14185,Inyecciones!$A$2:$A$14185,Balance!L$4,Inyecciones!$B$2:$B$14185,Balance!$B369,Inyecciones!$C$2:$C$14185,Balance!L$5)</f>
        <v>597075.66921957803</v>
      </c>
      <c r="M369" s="13">
        <f>SUMIFS(Inyecciones!$E$2:$E$14185,Inyecciones!$A$2:$A$14185,Balance!M$4,Inyecciones!$B$2:$B$14185,Balance!$B369,Inyecciones!$C$2:$C$14185,Balance!M$5)</f>
        <v>618016.52727018553</v>
      </c>
      <c r="N369" s="14">
        <f>SUMIFS(Inyecciones!$E$2:$E$14185,Inyecciones!$A$2:$A$14185,Balance!N$4,Inyecciones!$B$2:$B$14185,Balance!$B369,Inyecciones!$C$2:$C$14185,Balance!N$5)</f>
        <v>676169.38489970169</v>
      </c>
      <c r="O369" s="12">
        <f>SUMIFS(Inyecciones!$E$2:$E$14185,Inyecciones!$A$2:$A$14185,Balance!O$4,Inyecciones!$B$2:$B$14185,Balance!$B369,Inyecciones!$C$2:$C$14185,Balance!O$5)</f>
        <v>2494314.6994552021</v>
      </c>
      <c r="P369" s="13">
        <f>SUMIFS(Inyecciones!$E$2:$E$14185,Inyecciones!$A$2:$A$14185,Balance!P$4,Inyecciones!$B$2:$B$14185,Balance!$B369,Inyecciones!$C$2:$C$14185,Balance!P$5)</f>
        <v>1225092.454656444</v>
      </c>
      <c r="Q369" s="13">
        <f>SUMIFS(Inyecciones!$E$2:$E$14185,Inyecciones!$A$2:$A$14185,Balance!Q$4,Inyecciones!$B$2:$B$14185,Balance!$B369,Inyecciones!$C$2:$C$14185,Balance!Q$5)</f>
        <v>1144808.5287219421</v>
      </c>
      <c r="R369" s="13">
        <f>SUMIFS(Inyecciones!$E$2:$E$14185,Inyecciones!$A$2:$A$14185,Balance!R$4,Inyecciones!$B$2:$B$14185,Balance!$B369,Inyecciones!$C$2:$C$14185,Balance!R$5)</f>
        <v>706401.63174560212</v>
      </c>
      <c r="S369" s="13">
        <f>SUMIFS(Inyecciones!$E$2:$E$14185,Inyecciones!$A$2:$A$14185,Balance!S$4,Inyecciones!$B$2:$B$14185,Balance!$B369,Inyecciones!$C$2:$C$14185,Balance!S$5)</f>
        <v>595396.16005955497</v>
      </c>
      <c r="T369" s="13">
        <f>SUMIFS(Inyecciones!$E$2:$E$14185,Inyecciones!$A$2:$A$14185,Balance!T$4,Inyecciones!$B$2:$B$14185,Balance!$B369,Inyecciones!$C$2:$C$14185,Balance!T$5)</f>
        <v>719641.99440883717</v>
      </c>
      <c r="U369" s="13">
        <f>SUMIFS(Inyecciones!$E$2:$E$14185,Inyecciones!$A$2:$A$14185,Balance!U$4,Inyecciones!$B$2:$B$14185,Balance!$B369,Inyecciones!$C$2:$C$14185,Balance!U$5)</f>
        <v>670521.91026761639</v>
      </c>
      <c r="V369" s="13">
        <f>SUMIFS(Inyecciones!$E$2:$E$14185,Inyecciones!$A$2:$A$14185,Balance!V$4,Inyecciones!$B$2:$B$14185,Balance!$B369,Inyecciones!$C$2:$C$14185,Balance!V$5)</f>
        <v>604423.12874516565</v>
      </c>
      <c r="W369" s="13">
        <f>SUMIFS(Inyecciones!$E$2:$E$14185,Inyecciones!$A$2:$A$14185,Balance!W$4,Inyecciones!$B$2:$B$14185,Balance!$B369,Inyecciones!$C$2:$C$14185,Balance!W$5)</f>
        <v>621567.24277332402</v>
      </c>
      <c r="X369" s="13">
        <f>SUMIFS(Inyecciones!$E$2:$E$14185,Inyecciones!$A$2:$A$14185,Balance!X$4,Inyecciones!$B$2:$B$14185,Balance!$B369,Inyecciones!$C$2:$C$14185,Balance!X$5)</f>
        <v>731460.14980562939</v>
      </c>
      <c r="Y369" s="13">
        <f>SUMIFS(Inyecciones!$E$2:$E$14185,Inyecciones!$A$2:$A$14185,Balance!Y$4,Inyecciones!$B$2:$B$14185,Balance!$B369,Inyecciones!$C$2:$C$14185,Balance!Y$5)</f>
        <v>767337.05098587938</v>
      </c>
      <c r="Z369" s="14">
        <f>SUMIFS(Inyecciones!$E$2:$E$14185,Inyecciones!$A$2:$A$14185,Balance!Z$4,Inyecciones!$B$2:$B$14185,Balance!$B369,Inyecciones!$C$2:$C$14185,Balance!Z$5)</f>
        <v>822187.66175916966</v>
      </c>
      <c r="AA369" s="12">
        <f>SUMIFS(Inyecciones!$E$2:$E$14185,Inyecciones!$A$2:$A$14185,Balance!AA$4,Inyecciones!$B$2:$B$14185,Balance!$B369,Inyecciones!$C$2:$C$14185,Balance!AA$5)</f>
        <v>2476982.8593557361</v>
      </c>
      <c r="AB369" s="13">
        <f>SUMIFS(Inyecciones!$E$2:$E$14185,Inyecciones!$A$2:$A$14185,Balance!AB$4,Inyecciones!$B$2:$B$14185,Balance!$B369,Inyecciones!$C$2:$C$14185,Balance!AB$5)</f>
        <v>1045178.418030899</v>
      </c>
      <c r="AC369" s="13">
        <f>SUMIFS(Inyecciones!$E$2:$E$14185,Inyecciones!$A$2:$A$14185,Balance!AC$4,Inyecciones!$B$2:$B$14185,Balance!$B369,Inyecciones!$C$2:$C$14185,Balance!AC$5)</f>
        <v>918451.68458629225</v>
      </c>
      <c r="AD369" s="13">
        <f>SUMIFS(Inyecciones!$E$2:$E$14185,Inyecciones!$A$2:$A$14185,Balance!AD$4,Inyecciones!$B$2:$B$14185,Balance!$B369,Inyecciones!$C$2:$C$14185,Balance!AD$5)</f>
        <v>857663.57104867022</v>
      </c>
      <c r="AE369" s="13">
        <f>SUMIFS(Inyecciones!$E$2:$E$14185,Inyecciones!$A$2:$A$14185,Balance!AE$4,Inyecciones!$B$2:$B$14185,Balance!$B369,Inyecciones!$C$2:$C$14185,Balance!AE$5)</f>
        <v>719418.54221707105</v>
      </c>
      <c r="AF369" s="13">
        <f>SUMIFS(Inyecciones!$E$2:$E$14185,Inyecciones!$A$2:$A$14185,Balance!AF$4,Inyecciones!$B$2:$B$14185,Balance!$B369,Inyecciones!$C$2:$C$14185,Balance!AF$5)</f>
        <v>700774.81570739346</v>
      </c>
      <c r="AG369" s="13">
        <f>SUMIFS(Inyecciones!$E$2:$E$14185,Inyecciones!$A$2:$A$14185,Balance!AG$4,Inyecciones!$B$2:$B$14185,Balance!$B369,Inyecciones!$C$2:$C$14185,Balance!AG$5)</f>
        <v>747521.6916992421</v>
      </c>
      <c r="AH369" s="13">
        <f>SUMIFS(Inyecciones!$E$2:$E$14185,Inyecciones!$A$2:$A$14185,Balance!AH$4,Inyecciones!$B$2:$B$14185,Balance!$B369,Inyecciones!$C$2:$C$14185,Balance!AH$5)</f>
        <v>703179.25561001408</v>
      </c>
      <c r="AI369" s="13">
        <f>SUMIFS(Inyecciones!$E$2:$E$14185,Inyecciones!$A$2:$A$14185,Balance!AI$4,Inyecciones!$B$2:$B$14185,Balance!$B369,Inyecciones!$C$2:$C$14185,Balance!AI$5)</f>
        <v>649291.70265202271</v>
      </c>
      <c r="AJ369" s="13">
        <f>SUMIFS(Inyecciones!$E$2:$E$14185,Inyecciones!$A$2:$A$14185,Balance!AJ$4,Inyecciones!$B$2:$B$14185,Balance!$B369,Inyecciones!$C$2:$C$14185,Balance!AJ$5)</f>
        <v>727139.93086616602</v>
      </c>
      <c r="AK369" s="13">
        <f>SUMIFS(Inyecciones!$E$2:$E$14185,Inyecciones!$A$2:$A$14185,Balance!AK$4,Inyecciones!$B$2:$B$14185,Balance!$B369,Inyecciones!$C$2:$C$14185,Balance!AK$5)</f>
        <v>854067.21228315053</v>
      </c>
      <c r="AL369" s="14">
        <f>SUMIFS(Inyecciones!$E$2:$E$14185,Inyecciones!$A$2:$A$14185,Balance!AL$4,Inyecciones!$B$2:$B$14185,Balance!$B369,Inyecciones!$C$2:$C$14185,Balance!AL$5)</f>
        <v>887044.04966551485</v>
      </c>
      <c r="AM369" s="13"/>
      <c r="AN369" s="12">
        <f>SUMIFS('Retiro Mensual'!$E$2:$E$2629,'Retiro Mensual'!$A$2:$A$2629,AN$4,'Retiro Mensual'!$B$2:$B$2629,$B369,'Retiro Mensual'!$C$2:$C$2629,AN$5)</f>
        <v>8072.8921710000004</v>
      </c>
      <c r="AO369" s="13">
        <f>SUMIFS('Retiro Mensual'!$E$2:$E$2629,'Retiro Mensual'!$A$2:$A$2629,AO$4,'Retiro Mensual'!$B$2:$B$2629,$B369,'Retiro Mensual'!$C$2:$C$2629,AO$5)</f>
        <v>5799.5232930000002</v>
      </c>
      <c r="AP369" s="13">
        <f>SUMIFS('Retiro Mensual'!$E$2:$E$2629,'Retiro Mensual'!$A$2:$A$2629,AP$4,'Retiro Mensual'!$B$2:$B$2629,$B369,'Retiro Mensual'!$C$2:$C$2629,AP$5)</f>
        <v>7079.1178529999997</v>
      </c>
      <c r="AQ369" s="13">
        <f>SUMIFS('Retiro Mensual'!$E$2:$E$2629,'Retiro Mensual'!$A$2:$A$2629,AQ$4,'Retiro Mensual'!$B$2:$B$2629,$B369,'Retiro Mensual'!$C$2:$C$2629,AQ$5)</f>
        <v>7116.6298669999996</v>
      </c>
      <c r="AR369" s="13">
        <f>SUMIFS('Retiro Mensual'!$E$2:$E$2629,'Retiro Mensual'!$A$2:$A$2629,AR$4,'Retiro Mensual'!$B$2:$B$2629,$B369,'Retiro Mensual'!$C$2:$C$2629,AR$5)</f>
        <v>7907.6698079999996</v>
      </c>
      <c r="AS369" s="13">
        <f>SUMIFS('Retiro Mensual'!$E$2:$E$2629,'Retiro Mensual'!$A$2:$A$2629,AS$4,'Retiro Mensual'!$B$2:$B$2629,$B369,'Retiro Mensual'!$C$2:$C$2629,AS$5)</f>
        <v>7264.2541220000003</v>
      </c>
      <c r="AT369" s="13">
        <f>SUMIFS('Retiro Mensual'!$E$2:$E$2629,'Retiro Mensual'!$A$2:$A$2629,AT$4,'Retiro Mensual'!$B$2:$B$2629,$B369,'Retiro Mensual'!$C$2:$C$2629,AT$5)</f>
        <v>8443.8381050000007</v>
      </c>
      <c r="AU369" s="13">
        <f>SUMIFS('Retiro Mensual'!$E$2:$E$2629,'Retiro Mensual'!$A$2:$A$2629,AU$4,'Retiro Mensual'!$B$2:$B$2629,$B369,'Retiro Mensual'!$C$2:$C$2629,AU$5)</f>
        <v>8196.0463479999999</v>
      </c>
      <c r="AV369" s="13">
        <f>SUMIFS('Retiro Mensual'!$E$2:$E$2629,'Retiro Mensual'!$A$2:$A$2629,AV$4,'Retiro Mensual'!$B$2:$B$2629,$B369,'Retiro Mensual'!$C$2:$C$2629,AV$5)</f>
        <v>7720.2152910000004</v>
      </c>
      <c r="AW369" s="13">
        <f>SUMIFS('Retiro Mensual'!$E$2:$E$2629,'Retiro Mensual'!$A$2:$A$2629,AW$4,'Retiro Mensual'!$B$2:$B$2629,$B369,'Retiro Mensual'!$C$2:$C$2629,AW$5)</f>
        <v>4702.6108700000004</v>
      </c>
      <c r="AX369" s="13">
        <f>SUMIFS('Retiro Mensual'!$E$2:$E$2629,'Retiro Mensual'!$A$2:$A$2629,AX$4,'Retiro Mensual'!$B$2:$B$2629,$B369,'Retiro Mensual'!$C$2:$C$2629,AX$5)</f>
        <v>4122.4506979999996</v>
      </c>
      <c r="AY369" s="14">
        <f>SUMIFS('Retiro Mensual'!$E$2:$E$2629,'Retiro Mensual'!$A$2:$A$2629,AY$4,'Retiro Mensual'!$B$2:$B$2629,$B369,'Retiro Mensual'!$C$2:$C$2629,AY$5)</f>
        <v>4401.0218199999999</v>
      </c>
      <c r="AZ369" s="12">
        <f>SUMIFS('Retiro Mensual'!$E$2:$E$2629,'Retiro Mensual'!$A$2:$A$2629,AZ$4,'Retiro Mensual'!$B$2:$B$2629,$B369,'Retiro Mensual'!$C$2:$C$2629,AZ$5)</f>
        <v>8083.6335200000003</v>
      </c>
      <c r="BA369" s="13">
        <f>SUMIFS('Retiro Mensual'!$E$2:$E$2629,'Retiro Mensual'!$A$2:$A$2629,BA$4,'Retiro Mensual'!$B$2:$B$2629,$B369,'Retiro Mensual'!$C$2:$C$2629,BA$5)</f>
        <v>5851.323136</v>
      </c>
      <c r="BB369" s="13">
        <f>SUMIFS('Retiro Mensual'!$E$2:$E$2629,'Retiro Mensual'!$A$2:$A$2629,BB$4,'Retiro Mensual'!$B$2:$B$2629,$B369,'Retiro Mensual'!$C$2:$C$2629,BB$5)</f>
        <v>7144.1475309999996</v>
      </c>
      <c r="BC369" s="13">
        <f>SUMIFS('Retiro Mensual'!$E$2:$E$2629,'Retiro Mensual'!$A$2:$A$2629,BC$4,'Retiro Mensual'!$B$2:$B$2629,$B369,'Retiro Mensual'!$C$2:$C$2629,BC$5)</f>
        <v>7466.6108320000003</v>
      </c>
      <c r="BD369" s="13">
        <f>SUMIFS('Retiro Mensual'!$E$2:$E$2629,'Retiro Mensual'!$A$2:$A$2629,BD$4,'Retiro Mensual'!$B$2:$B$2629,$B369,'Retiro Mensual'!$C$2:$C$2629,BD$5)</f>
        <v>7768.3467929999997</v>
      </c>
      <c r="BE369" s="13">
        <f>SUMIFS('Retiro Mensual'!$E$2:$E$2629,'Retiro Mensual'!$A$2:$A$2629,BE$4,'Retiro Mensual'!$B$2:$B$2629,$B369,'Retiro Mensual'!$C$2:$C$2629,BE$5)</f>
        <v>7352.2705530000003</v>
      </c>
      <c r="BF369" s="13">
        <f>SUMIFS('Retiro Mensual'!$E$2:$E$2629,'Retiro Mensual'!$A$2:$A$2629,BF$4,'Retiro Mensual'!$B$2:$B$2629,$B369,'Retiro Mensual'!$C$2:$C$2629,BF$5)</f>
        <v>8827.9479570000003</v>
      </c>
      <c r="BG369" s="13">
        <f>SUMIFS('Retiro Mensual'!$E$2:$E$2629,'Retiro Mensual'!$A$2:$A$2629,BG$4,'Retiro Mensual'!$B$2:$B$2629,$B369,'Retiro Mensual'!$C$2:$C$2629,BG$5)</f>
        <v>8244.1435959999999</v>
      </c>
      <c r="BH369" s="13">
        <f>SUMIFS('Retiro Mensual'!$E$2:$E$2629,'Retiro Mensual'!$A$2:$A$2629,BH$4,'Retiro Mensual'!$B$2:$B$2629,$B369,'Retiro Mensual'!$C$2:$C$2629,BH$5)</f>
        <v>7837.2562269999999</v>
      </c>
      <c r="BI369" s="13">
        <f>SUMIFS('Retiro Mensual'!$E$2:$E$2629,'Retiro Mensual'!$A$2:$A$2629,BI$4,'Retiro Mensual'!$B$2:$B$2629,$B369,'Retiro Mensual'!$C$2:$C$2629,BI$5)</f>
        <v>5097.0102150000002</v>
      </c>
      <c r="BJ369" s="13">
        <f>SUMIFS('Retiro Mensual'!$E$2:$E$2629,'Retiro Mensual'!$A$2:$A$2629,BJ$4,'Retiro Mensual'!$B$2:$B$2629,$B369,'Retiro Mensual'!$C$2:$C$2629,BJ$5)</f>
        <v>5024.8058369999999</v>
      </c>
      <c r="BK369" s="14">
        <f>SUMIFS('Retiro Mensual'!$E$2:$E$2629,'Retiro Mensual'!$A$2:$A$2629,BK$4,'Retiro Mensual'!$B$2:$B$2629,$B369,'Retiro Mensual'!$C$2:$C$2629,BK$5)</f>
        <v>5333.4152489999997</v>
      </c>
      <c r="BL369" s="12">
        <f>SUMIFS('Retiro Mensual'!$E$2:$E$2629,'Retiro Mensual'!$A$2:$A$2629,BL$4,'Retiro Mensual'!$B$2:$B$2629,$B369,'Retiro Mensual'!$C$2:$C$2629,BL$5)</f>
        <v>0</v>
      </c>
      <c r="BM369" s="13">
        <f>SUMIFS('Retiro Mensual'!$E$2:$E$2629,'Retiro Mensual'!$A$2:$A$2629,BM$4,'Retiro Mensual'!$B$2:$B$2629,$B369,'Retiro Mensual'!$C$2:$C$2629,BM$5)</f>
        <v>0</v>
      </c>
      <c r="BN369" s="13">
        <f>SUMIFS('Retiro Mensual'!$E$2:$E$2629,'Retiro Mensual'!$A$2:$A$2629,BN$4,'Retiro Mensual'!$B$2:$B$2629,$B369,'Retiro Mensual'!$C$2:$C$2629,BN$5)</f>
        <v>0</v>
      </c>
      <c r="BO369" s="13">
        <f>SUMIFS('Retiro Mensual'!$E$2:$E$2629,'Retiro Mensual'!$A$2:$A$2629,BO$4,'Retiro Mensual'!$B$2:$B$2629,$B369,'Retiro Mensual'!$C$2:$C$2629,BO$5)</f>
        <v>0</v>
      </c>
      <c r="BP369" s="13">
        <f>SUMIFS('Retiro Mensual'!$E$2:$E$2629,'Retiro Mensual'!$A$2:$A$2629,BP$4,'Retiro Mensual'!$B$2:$B$2629,$B369,'Retiro Mensual'!$C$2:$C$2629,BP$5)</f>
        <v>0</v>
      </c>
      <c r="BQ369" s="13">
        <f>SUMIFS('Retiro Mensual'!$E$2:$E$2629,'Retiro Mensual'!$A$2:$A$2629,BQ$4,'Retiro Mensual'!$B$2:$B$2629,$B369,'Retiro Mensual'!$C$2:$C$2629,BQ$5)</f>
        <v>0</v>
      </c>
      <c r="BR369" s="13">
        <f>SUMIFS('Retiro Mensual'!$E$2:$E$2629,'Retiro Mensual'!$A$2:$A$2629,BR$4,'Retiro Mensual'!$B$2:$B$2629,$B369,'Retiro Mensual'!$C$2:$C$2629,BR$5)</f>
        <v>0</v>
      </c>
      <c r="BS369" s="13">
        <f>SUMIFS('Retiro Mensual'!$E$2:$E$2629,'Retiro Mensual'!$A$2:$A$2629,BS$4,'Retiro Mensual'!$B$2:$B$2629,$B369,'Retiro Mensual'!$C$2:$C$2629,BS$5)</f>
        <v>0</v>
      </c>
      <c r="BT369" s="13">
        <f>SUMIFS('Retiro Mensual'!$E$2:$E$2629,'Retiro Mensual'!$A$2:$A$2629,BT$4,'Retiro Mensual'!$B$2:$B$2629,$B369,'Retiro Mensual'!$C$2:$C$2629,BT$5)</f>
        <v>0</v>
      </c>
      <c r="BU369" s="13">
        <f>SUMIFS('Retiro Mensual'!$E$2:$E$2629,'Retiro Mensual'!$A$2:$A$2629,BU$4,'Retiro Mensual'!$B$2:$B$2629,$B369,'Retiro Mensual'!$C$2:$C$2629,BU$5)</f>
        <v>0</v>
      </c>
      <c r="BV369" s="13">
        <f>SUMIFS('Retiro Mensual'!$E$2:$E$2629,'Retiro Mensual'!$A$2:$A$2629,BV$4,'Retiro Mensual'!$B$2:$B$2629,$B369,'Retiro Mensual'!$C$2:$C$2629,BV$5)</f>
        <v>0</v>
      </c>
      <c r="BW369" s="14">
        <f>SUMIFS('Retiro Mensual'!$E$2:$E$2629,'Retiro Mensual'!$A$2:$A$2629,BW$4,'Retiro Mensual'!$B$2:$B$2629,$B369,'Retiro Mensual'!$C$2:$C$2629,BW$5)</f>
        <v>0</v>
      </c>
      <c r="BX369" s="13"/>
      <c r="BY369" s="12">
        <f>SUMIFS('Compra Ventas'!$E$2:$E$2700,'Compra Ventas'!$A$2:$A$2700,BY$4,'Compra Ventas'!$B$2:$B$2700,$B369,'Compra Ventas'!$C$2:$C$2700,BY$5)</f>
        <v>0</v>
      </c>
      <c r="BZ369" s="13">
        <f>SUMIFS('Compra Ventas'!$E$2:$E$2700,'Compra Ventas'!$A$2:$A$2700,BZ$4,'Compra Ventas'!$B$2:$B$2700,$B369,'Compra Ventas'!$C$2:$C$2700,BZ$5)</f>
        <v>0</v>
      </c>
      <c r="CA369" s="13">
        <f>SUMIFS('Compra Ventas'!$E$2:$E$2700,'Compra Ventas'!$A$2:$A$2700,CA$4,'Compra Ventas'!$B$2:$B$2700,$B369,'Compra Ventas'!$C$2:$C$2700,CA$5)</f>
        <v>0</v>
      </c>
      <c r="CB369" s="13">
        <f>SUMIFS('Compra Ventas'!$E$2:$E$2700,'Compra Ventas'!$A$2:$A$2700,CB$4,'Compra Ventas'!$B$2:$B$2700,$B369,'Compra Ventas'!$C$2:$C$2700,CB$5)</f>
        <v>0</v>
      </c>
      <c r="CC369" s="13">
        <f>SUMIFS('Compra Ventas'!$E$2:$E$2700,'Compra Ventas'!$A$2:$A$2700,CC$4,'Compra Ventas'!$B$2:$B$2700,$B369,'Compra Ventas'!$C$2:$C$2700,CC$5)</f>
        <v>0</v>
      </c>
      <c r="CD369" s="13">
        <f>SUMIFS('Compra Ventas'!$E$2:$E$2700,'Compra Ventas'!$A$2:$A$2700,CD$4,'Compra Ventas'!$B$2:$B$2700,$B369,'Compra Ventas'!$C$2:$C$2700,CD$5)</f>
        <v>0</v>
      </c>
      <c r="CE369" s="13">
        <f>SUMIFS('Compra Ventas'!$E$2:$E$2700,'Compra Ventas'!$A$2:$A$2700,CE$4,'Compra Ventas'!$B$2:$B$2700,$B369,'Compra Ventas'!$C$2:$C$2700,CE$5)</f>
        <v>0</v>
      </c>
      <c r="CF369" s="13">
        <f>SUMIFS('Compra Ventas'!$E$2:$E$2700,'Compra Ventas'!$A$2:$A$2700,CF$4,'Compra Ventas'!$B$2:$B$2700,$B369,'Compra Ventas'!$C$2:$C$2700,CF$5)</f>
        <v>0</v>
      </c>
      <c r="CG369" s="13">
        <f>SUMIFS('Compra Ventas'!$E$2:$E$2700,'Compra Ventas'!$A$2:$A$2700,CG$4,'Compra Ventas'!$B$2:$B$2700,$B369,'Compra Ventas'!$C$2:$C$2700,CG$5)</f>
        <v>0</v>
      </c>
      <c r="CH369" s="13">
        <f>SUMIFS('Compra Ventas'!$E$2:$E$2700,'Compra Ventas'!$A$2:$A$2700,CH$4,'Compra Ventas'!$B$2:$B$2700,$B369,'Compra Ventas'!$C$2:$C$2700,CH$5)</f>
        <v>0</v>
      </c>
      <c r="CI369" s="13">
        <f>SUMIFS('Compra Ventas'!$E$2:$E$2700,'Compra Ventas'!$A$2:$A$2700,CI$4,'Compra Ventas'!$B$2:$B$2700,$B369,'Compra Ventas'!$C$2:$C$2700,CI$5)</f>
        <v>0</v>
      </c>
      <c r="CJ369" s="14">
        <f>SUMIFS('Compra Ventas'!$E$2:$E$2700,'Compra Ventas'!$A$2:$A$2700,CJ$4,'Compra Ventas'!$B$2:$B$2700,$B369,'Compra Ventas'!$C$2:$C$2700,CJ$5)</f>
        <v>0</v>
      </c>
      <c r="CK369" s="12">
        <f>SUMIFS('Compra Ventas'!$E$2:$E$2700,'Compra Ventas'!$A$2:$A$2700,CK$4,'Compra Ventas'!$B$2:$B$2700,$B369,'Compra Ventas'!$C$2:$C$2700,CK$5)</f>
        <v>0</v>
      </c>
      <c r="CL369" s="13">
        <f>SUMIFS('Compra Ventas'!$E$2:$E$2700,'Compra Ventas'!$A$2:$A$2700,CL$4,'Compra Ventas'!$B$2:$B$2700,$B369,'Compra Ventas'!$C$2:$C$2700,CL$5)</f>
        <v>0</v>
      </c>
      <c r="CM369" s="13">
        <f>SUMIFS('Compra Ventas'!$E$2:$E$2700,'Compra Ventas'!$A$2:$A$2700,CM$4,'Compra Ventas'!$B$2:$B$2700,$B369,'Compra Ventas'!$C$2:$C$2700,CM$5)</f>
        <v>0</v>
      </c>
      <c r="CN369" s="13">
        <f>SUMIFS('Compra Ventas'!$E$2:$E$2700,'Compra Ventas'!$A$2:$A$2700,CN$4,'Compra Ventas'!$B$2:$B$2700,$B369,'Compra Ventas'!$C$2:$C$2700,CN$5)</f>
        <v>0</v>
      </c>
      <c r="CO369" s="13">
        <f>SUMIFS('Compra Ventas'!$E$2:$E$2700,'Compra Ventas'!$A$2:$A$2700,CO$4,'Compra Ventas'!$B$2:$B$2700,$B369,'Compra Ventas'!$C$2:$C$2700,CO$5)</f>
        <v>0</v>
      </c>
      <c r="CP369" s="13">
        <f>SUMIFS('Compra Ventas'!$E$2:$E$2700,'Compra Ventas'!$A$2:$A$2700,CP$4,'Compra Ventas'!$B$2:$B$2700,$B369,'Compra Ventas'!$C$2:$C$2700,CP$5)</f>
        <v>0</v>
      </c>
      <c r="CQ369" s="13">
        <f>SUMIFS('Compra Ventas'!$E$2:$E$2700,'Compra Ventas'!$A$2:$A$2700,CQ$4,'Compra Ventas'!$B$2:$B$2700,$B369,'Compra Ventas'!$C$2:$C$2700,CQ$5)</f>
        <v>0</v>
      </c>
      <c r="CR369" s="13">
        <f>SUMIFS('Compra Ventas'!$E$2:$E$2700,'Compra Ventas'!$A$2:$A$2700,CR$4,'Compra Ventas'!$B$2:$B$2700,$B369,'Compra Ventas'!$C$2:$C$2700,CR$5)</f>
        <v>0</v>
      </c>
      <c r="CS369" s="13">
        <f>SUMIFS('Compra Ventas'!$E$2:$E$2700,'Compra Ventas'!$A$2:$A$2700,CS$4,'Compra Ventas'!$B$2:$B$2700,$B369,'Compra Ventas'!$C$2:$C$2700,CS$5)</f>
        <v>0</v>
      </c>
      <c r="CT369" s="13">
        <f>SUMIFS('Compra Ventas'!$E$2:$E$2700,'Compra Ventas'!$A$2:$A$2700,CT$4,'Compra Ventas'!$B$2:$B$2700,$B369,'Compra Ventas'!$C$2:$C$2700,CT$5)</f>
        <v>0</v>
      </c>
      <c r="CU369" s="13">
        <f>SUMIFS('Compra Ventas'!$E$2:$E$2700,'Compra Ventas'!$A$2:$A$2700,CU$4,'Compra Ventas'!$B$2:$B$2700,$B369,'Compra Ventas'!$C$2:$C$2700,CU$5)</f>
        <v>0</v>
      </c>
      <c r="CV369" s="14">
        <f>SUMIFS('Compra Ventas'!$E$2:$E$2700,'Compra Ventas'!$A$2:$A$2700,CV$4,'Compra Ventas'!$B$2:$B$2700,$B369,'Compra Ventas'!$C$2:$C$2700,CV$5)</f>
        <v>0</v>
      </c>
      <c r="CW369" s="12">
        <f>SUMIFS('Compra Ventas'!$E$2:$E$2700,'Compra Ventas'!$A$2:$A$2700,CW$4,'Compra Ventas'!$B$2:$B$2700,$B369,'Compra Ventas'!$C$2:$C$2700,CW$5)</f>
        <v>0</v>
      </c>
      <c r="CX369" s="13">
        <f>SUMIFS('Compra Ventas'!$E$2:$E$2700,'Compra Ventas'!$A$2:$A$2700,CX$4,'Compra Ventas'!$B$2:$B$2700,$B369,'Compra Ventas'!$C$2:$C$2700,CX$5)</f>
        <v>0</v>
      </c>
      <c r="CY369" s="13">
        <f>SUMIFS('Compra Ventas'!$E$2:$E$2700,'Compra Ventas'!$A$2:$A$2700,CY$4,'Compra Ventas'!$B$2:$B$2700,$B369,'Compra Ventas'!$C$2:$C$2700,CY$5)</f>
        <v>0</v>
      </c>
      <c r="CZ369" s="13">
        <f>SUMIFS('Compra Ventas'!$E$2:$E$2700,'Compra Ventas'!$A$2:$A$2700,CZ$4,'Compra Ventas'!$B$2:$B$2700,$B369,'Compra Ventas'!$C$2:$C$2700,CZ$5)</f>
        <v>0</v>
      </c>
      <c r="DA369" s="13">
        <f>SUMIFS('Compra Ventas'!$E$2:$E$2700,'Compra Ventas'!$A$2:$A$2700,DA$4,'Compra Ventas'!$B$2:$B$2700,$B369,'Compra Ventas'!$C$2:$C$2700,DA$5)</f>
        <v>0</v>
      </c>
      <c r="DB369" s="13">
        <f>SUMIFS('Compra Ventas'!$E$2:$E$2700,'Compra Ventas'!$A$2:$A$2700,DB$4,'Compra Ventas'!$B$2:$B$2700,$B369,'Compra Ventas'!$C$2:$C$2700,DB$5)</f>
        <v>0</v>
      </c>
      <c r="DC369" s="13">
        <f>SUMIFS('Compra Ventas'!$E$2:$E$2700,'Compra Ventas'!$A$2:$A$2700,DC$4,'Compra Ventas'!$B$2:$B$2700,$B369,'Compra Ventas'!$C$2:$C$2700,DC$5)</f>
        <v>0</v>
      </c>
      <c r="DD369" s="13">
        <f>SUMIFS('Compra Ventas'!$E$2:$E$2700,'Compra Ventas'!$A$2:$A$2700,DD$4,'Compra Ventas'!$B$2:$B$2700,$B369,'Compra Ventas'!$C$2:$C$2700,DD$5)</f>
        <v>0</v>
      </c>
      <c r="DE369" s="13">
        <f>SUMIFS('Compra Ventas'!$E$2:$E$2700,'Compra Ventas'!$A$2:$A$2700,DE$4,'Compra Ventas'!$B$2:$B$2700,$B369,'Compra Ventas'!$C$2:$C$2700,DE$5)</f>
        <v>0</v>
      </c>
      <c r="DF369" s="13">
        <f>SUMIFS('Compra Ventas'!$E$2:$E$2700,'Compra Ventas'!$A$2:$A$2700,DF$4,'Compra Ventas'!$B$2:$B$2700,$B369,'Compra Ventas'!$C$2:$C$2700,DF$5)</f>
        <v>0</v>
      </c>
      <c r="DG369" s="13">
        <f>SUMIFS('Compra Ventas'!$E$2:$E$2700,'Compra Ventas'!$A$2:$A$2700,DG$4,'Compra Ventas'!$B$2:$B$2700,$B369,'Compra Ventas'!$C$2:$C$2700,DG$5)</f>
        <v>0</v>
      </c>
      <c r="DH369" s="14">
        <f>SUMIFS('Compra Ventas'!$E$2:$E$2700,'Compra Ventas'!$A$2:$A$2700,DH$4,'Compra Ventas'!$B$2:$B$2700,$B369,'Compra Ventas'!$C$2:$C$2700,DH$5)</f>
        <v>0</v>
      </c>
      <c r="DI369" s="84"/>
      <c r="DJ369" s="98">
        <f>SUMIFS('Ajuste Ciclado'!D$5:D$47,'Ajuste Ciclado'!$C$5:$C$47,Balance!DJ$4,'Ajuste Ciclado'!$B$5:$B$47,Balance!$B369)</f>
        <v>0</v>
      </c>
      <c r="DK369" s="99">
        <f>SUMIFS('Ajuste Ciclado'!E$5:E$47,'Ajuste Ciclado'!$C$5:$C$47,Balance!DK$4,'Ajuste Ciclado'!$B$5:$B$47,Balance!$B369)</f>
        <v>0</v>
      </c>
      <c r="DL369" s="99">
        <f>SUMIFS('Ajuste Ciclado'!F$5:F$47,'Ajuste Ciclado'!$C$5:$C$47,Balance!DL$4,'Ajuste Ciclado'!$B$5:$B$47,Balance!$B369)</f>
        <v>0</v>
      </c>
      <c r="DM369" s="99">
        <f>SUMIFS('Ajuste Ciclado'!G$5:G$47,'Ajuste Ciclado'!$C$5:$C$47,Balance!DM$4,'Ajuste Ciclado'!$B$5:$B$47,Balance!$B369)</f>
        <v>0</v>
      </c>
      <c r="DN369" s="99">
        <f>SUMIFS('Ajuste Ciclado'!H$5:H$47,'Ajuste Ciclado'!$C$5:$C$47,Balance!DN$4,'Ajuste Ciclado'!$B$5:$B$47,Balance!$B369)</f>
        <v>0</v>
      </c>
      <c r="DO369" s="99">
        <f>SUMIFS('Ajuste Ciclado'!I$5:I$47,'Ajuste Ciclado'!$C$5:$C$47,Balance!DO$4,'Ajuste Ciclado'!$B$5:$B$47,Balance!$B369)</f>
        <v>0</v>
      </c>
      <c r="DP369" s="99">
        <f>SUMIFS('Ajuste Ciclado'!J$5:J$47,'Ajuste Ciclado'!$C$5:$C$47,Balance!DP$4,'Ajuste Ciclado'!$B$5:$B$47,Balance!$B369)</f>
        <v>0</v>
      </c>
      <c r="DQ369" s="99">
        <f>SUMIFS('Ajuste Ciclado'!K$5:K$47,'Ajuste Ciclado'!$C$5:$C$47,Balance!DQ$4,'Ajuste Ciclado'!$B$5:$B$47,Balance!$B369)</f>
        <v>0</v>
      </c>
      <c r="DR369" s="99">
        <f>SUMIFS('Ajuste Ciclado'!L$5:L$47,'Ajuste Ciclado'!$C$5:$C$47,Balance!DR$4,'Ajuste Ciclado'!$B$5:$B$47,Balance!$B369)</f>
        <v>0</v>
      </c>
      <c r="DS369" s="99">
        <f>SUMIFS('Ajuste Ciclado'!M$5:M$47,'Ajuste Ciclado'!$C$5:$C$47,Balance!DS$4,'Ajuste Ciclado'!$B$5:$B$47,Balance!$B369)</f>
        <v>0</v>
      </c>
      <c r="DT369" s="99">
        <f>SUMIFS('Ajuste Ciclado'!N$5:N$47,'Ajuste Ciclado'!$C$5:$C$47,Balance!DT$4,'Ajuste Ciclado'!$B$5:$B$47,Balance!$B369)</f>
        <v>0</v>
      </c>
      <c r="DU369" s="100">
        <f>SUMIFS('Ajuste Ciclado'!O$5:O$47,'Ajuste Ciclado'!$C$5:$C$47,Balance!DU$4,'Ajuste Ciclado'!$B$5:$B$47,Balance!$B369)</f>
        <v>0</v>
      </c>
      <c r="DV369" s="98">
        <f>SUMIFS('Ajuste Ciclado'!D$5:D$47,'Ajuste Ciclado'!$C$5:$C$47,Balance!DV$4,'Ajuste Ciclado'!$B$5:$B$47,Balance!$B369)</f>
        <v>0</v>
      </c>
      <c r="DW369" s="99">
        <f>SUMIFS('Ajuste Ciclado'!E$5:E$47,'Ajuste Ciclado'!$C$5:$C$47,Balance!DW$4,'Ajuste Ciclado'!$B$5:$B$47,Balance!$B369)</f>
        <v>0</v>
      </c>
      <c r="DX369" s="99">
        <f>SUMIFS('Ajuste Ciclado'!F$5:F$47,'Ajuste Ciclado'!$C$5:$C$47,Balance!DX$4,'Ajuste Ciclado'!$B$5:$B$47,Balance!$B369)</f>
        <v>0</v>
      </c>
      <c r="DY369" s="99">
        <f>SUMIFS('Ajuste Ciclado'!G$5:G$47,'Ajuste Ciclado'!$C$5:$C$47,Balance!DY$4,'Ajuste Ciclado'!$B$5:$B$47,Balance!$B369)</f>
        <v>0</v>
      </c>
      <c r="DZ369" s="99">
        <f>SUMIFS('Ajuste Ciclado'!H$5:H$47,'Ajuste Ciclado'!$C$5:$C$47,Balance!DZ$4,'Ajuste Ciclado'!$B$5:$B$47,Balance!$B369)</f>
        <v>0</v>
      </c>
      <c r="EA369" s="99">
        <f>SUMIFS('Ajuste Ciclado'!I$5:I$47,'Ajuste Ciclado'!$C$5:$C$47,Balance!EA$4,'Ajuste Ciclado'!$B$5:$B$47,Balance!$B369)</f>
        <v>0</v>
      </c>
      <c r="EB369" s="99">
        <f>SUMIFS('Ajuste Ciclado'!J$5:J$47,'Ajuste Ciclado'!$C$5:$C$47,Balance!EB$4,'Ajuste Ciclado'!$B$5:$B$47,Balance!$B369)</f>
        <v>0</v>
      </c>
      <c r="EC369" s="99">
        <f>SUMIFS('Ajuste Ciclado'!K$5:K$47,'Ajuste Ciclado'!$C$5:$C$47,Balance!EC$4,'Ajuste Ciclado'!$B$5:$B$47,Balance!$B369)</f>
        <v>0</v>
      </c>
      <c r="ED369" s="99">
        <f>SUMIFS('Ajuste Ciclado'!L$5:L$47,'Ajuste Ciclado'!$C$5:$C$47,Balance!ED$4,'Ajuste Ciclado'!$B$5:$B$47,Balance!$B369)</f>
        <v>0</v>
      </c>
      <c r="EE369" s="99">
        <f>SUMIFS('Ajuste Ciclado'!M$5:M$47,'Ajuste Ciclado'!$C$5:$C$47,Balance!EE$4,'Ajuste Ciclado'!$B$5:$B$47,Balance!$B369)</f>
        <v>0</v>
      </c>
      <c r="EF369" s="99">
        <f>SUMIFS('Ajuste Ciclado'!N$5:N$47,'Ajuste Ciclado'!$C$5:$C$47,Balance!EF$4,'Ajuste Ciclado'!$B$5:$B$47,Balance!$B369)</f>
        <v>0</v>
      </c>
      <c r="EG369" s="100">
        <f>SUMIFS('Ajuste Ciclado'!O$5:O$47,'Ajuste Ciclado'!$C$5:$C$47,Balance!EG$4,'Ajuste Ciclado'!$B$5:$B$47,Balance!$B369)</f>
        <v>0</v>
      </c>
      <c r="EH369" s="98">
        <f>SUMIFS('Ajuste Ciclado'!D$5:D$47,'Ajuste Ciclado'!$C$5:$C$47,Balance!EH$4,'Ajuste Ciclado'!$B$5:$B$47,Balance!$B369)</f>
        <v>0</v>
      </c>
      <c r="EI369" s="99">
        <f>SUMIFS('Ajuste Ciclado'!E$5:E$47,'Ajuste Ciclado'!$C$5:$C$47,Balance!EI$4,'Ajuste Ciclado'!$B$5:$B$47,Balance!$B369)</f>
        <v>0</v>
      </c>
      <c r="EJ369" s="99">
        <f>SUMIFS('Ajuste Ciclado'!F$5:F$47,'Ajuste Ciclado'!$C$5:$C$47,Balance!EJ$4,'Ajuste Ciclado'!$B$5:$B$47,Balance!$B369)</f>
        <v>0</v>
      </c>
      <c r="EK369" s="99">
        <f>SUMIFS('Ajuste Ciclado'!G$5:G$47,'Ajuste Ciclado'!$C$5:$C$47,Balance!EK$4,'Ajuste Ciclado'!$B$5:$B$47,Balance!$B369)</f>
        <v>0</v>
      </c>
      <c r="EL369" s="99">
        <f>SUMIFS('Ajuste Ciclado'!H$5:H$47,'Ajuste Ciclado'!$C$5:$C$47,Balance!EL$4,'Ajuste Ciclado'!$B$5:$B$47,Balance!$B369)</f>
        <v>0</v>
      </c>
      <c r="EM369" s="99">
        <f>SUMIFS('Ajuste Ciclado'!I$5:I$47,'Ajuste Ciclado'!$C$5:$C$47,Balance!EM$4,'Ajuste Ciclado'!$B$5:$B$47,Balance!$B369)</f>
        <v>0</v>
      </c>
      <c r="EN369" s="99">
        <f>SUMIFS('Ajuste Ciclado'!J$5:J$47,'Ajuste Ciclado'!$C$5:$C$47,Balance!EN$4,'Ajuste Ciclado'!$B$5:$B$47,Balance!$B369)</f>
        <v>0</v>
      </c>
      <c r="EO369" s="99">
        <f>SUMIFS('Ajuste Ciclado'!K$5:K$47,'Ajuste Ciclado'!$C$5:$C$47,Balance!EO$4,'Ajuste Ciclado'!$B$5:$B$47,Balance!$B369)</f>
        <v>0</v>
      </c>
      <c r="EP369" s="99">
        <f>SUMIFS('Ajuste Ciclado'!L$5:L$47,'Ajuste Ciclado'!$C$5:$C$47,Balance!EP$4,'Ajuste Ciclado'!$B$5:$B$47,Balance!$B369)</f>
        <v>0</v>
      </c>
      <c r="EQ369" s="99">
        <f>SUMIFS('Ajuste Ciclado'!M$5:M$47,'Ajuste Ciclado'!$C$5:$C$47,Balance!EQ$4,'Ajuste Ciclado'!$B$5:$B$47,Balance!$B369)</f>
        <v>0</v>
      </c>
      <c r="ER369" s="99">
        <f>SUMIFS('Ajuste Ciclado'!N$5:N$47,'Ajuste Ciclado'!$C$5:$C$47,Balance!ER$4,'Ajuste Ciclado'!$B$5:$B$47,Balance!$B369)</f>
        <v>0</v>
      </c>
      <c r="ES369" s="100">
        <f>SUMIFS('Ajuste Ciclado'!O$5:O$47,'Ajuste Ciclado'!$C$5:$C$47,Balance!ES$4,'Ajuste Ciclado'!$B$5:$B$47,Balance!$B369)</f>
        <v>0</v>
      </c>
      <c r="ET369" s="84"/>
      <c r="EU369" s="12">
        <f t="shared" si="428"/>
        <v>2483049.096810264</v>
      </c>
      <c r="EV369" s="13">
        <f t="shared" si="393"/>
        <v>1170706.539933509</v>
      </c>
      <c r="EW369" s="13">
        <f t="shared" si="394"/>
        <v>982566.61628965929</v>
      </c>
      <c r="EX369" s="13">
        <f t="shared" si="395"/>
        <v>1006021.931442419</v>
      </c>
      <c r="EY369" s="13">
        <f t="shared" si="396"/>
        <v>717211.73705084797</v>
      </c>
      <c r="EZ369" s="13">
        <f t="shared" si="397"/>
        <v>607654.17189795861</v>
      </c>
      <c r="FA369" s="13">
        <f t="shared" si="398"/>
        <v>640427.72131827776</v>
      </c>
      <c r="FB369" s="13">
        <f t="shared" si="399"/>
        <v>617599.39129457378</v>
      </c>
      <c r="FC369" s="13">
        <f t="shared" si="400"/>
        <v>673453.10546722473</v>
      </c>
      <c r="FD369" s="13">
        <f t="shared" si="401"/>
        <v>592373.05834957806</v>
      </c>
      <c r="FE369" s="13">
        <f t="shared" si="402"/>
        <v>613894.0765721855</v>
      </c>
      <c r="FF369" s="14">
        <f t="shared" si="403"/>
        <v>671768.36307970167</v>
      </c>
      <c r="FG369" s="12">
        <f t="shared" si="404"/>
        <v>2486231.0659352019</v>
      </c>
      <c r="FH369" s="13">
        <f t="shared" si="405"/>
        <v>1219241.1315204441</v>
      </c>
      <c r="FI369" s="13">
        <f t="shared" si="406"/>
        <v>1137664.3811909421</v>
      </c>
      <c r="FJ369" s="13">
        <f t="shared" si="407"/>
        <v>698935.02091360209</v>
      </c>
      <c r="FK369" s="13">
        <f t="shared" si="408"/>
        <v>587627.81326655496</v>
      </c>
      <c r="FL369" s="13">
        <f t="shared" si="409"/>
        <v>712289.72385583713</v>
      </c>
      <c r="FM369" s="13">
        <f t="shared" si="410"/>
        <v>661693.96231061639</v>
      </c>
      <c r="FN369" s="13">
        <f t="shared" si="411"/>
        <v>596178.98514916562</v>
      </c>
      <c r="FO369" s="13">
        <f t="shared" si="412"/>
        <v>613729.98654632398</v>
      </c>
      <c r="FP369" s="13">
        <f t="shared" si="413"/>
        <v>726363.13959062938</v>
      </c>
      <c r="FQ369" s="13">
        <f t="shared" si="414"/>
        <v>762312.24514887936</v>
      </c>
      <c r="FR369" s="14">
        <f t="shared" si="415"/>
        <v>816854.2465101697</v>
      </c>
      <c r="FS369" s="12">
        <f t="shared" si="416"/>
        <v>2476982.8593557361</v>
      </c>
      <c r="FT369" s="13">
        <f t="shared" si="417"/>
        <v>1045178.418030899</v>
      </c>
      <c r="FU369" s="13">
        <f t="shared" si="418"/>
        <v>918451.68458629225</v>
      </c>
      <c r="FV369" s="13">
        <f t="shared" si="419"/>
        <v>857663.57104867022</v>
      </c>
      <c r="FW369" s="13">
        <f t="shared" si="420"/>
        <v>719418.54221707105</v>
      </c>
      <c r="FX369" s="13">
        <f t="shared" si="421"/>
        <v>700774.81570739346</v>
      </c>
      <c r="FY369" s="13">
        <f t="shared" si="422"/>
        <v>747521.6916992421</v>
      </c>
      <c r="FZ369" s="13">
        <f t="shared" si="423"/>
        <v>703179.25561001408</v>
      </c>
      <c r="GA369" s="13">
        <f t="shared" si="424"/>
        <v>649291.70265202271</v>
      </c>
      <c r="GB369" s="13">
        <f t="shared" si="425"/>
        <v>727139.93086616602</v>
      </c>
      <c r="GC369" s="13">
        <f t="shared" si="426"/>
        <v>854067.21228315053</v>
      </c>
      <c r="GD369" s="14">
        <f t="shared" si="427"/>
        <v>887044.04966551485</v>
      </c>
      <c r="GE369" s="84"/>
      <c r="GF369" s="12">
        <f t="shared" si="439"/>
        <v>10776725.8095062</v>
      </c>
      <c r="GG369" s="13">
        <f t="shared" si="439"/>
        <v>11019121.701938368</v>
      </c>
      <c r="GH369" s="14">
        <f t="shared" si="439"/>
        <v>11286713.733722175</v>
      </c>
      <c r="GI369" s="6">
        <f t="shared" si="430"/>
        <v>1</v>
      </c>
      <c r="GJ369" s="12">
        <f t="shared" si="431"/>
        <v>0</v>
      </c>
      <c r="GK369" s="13">
        <f t="shared" si="432"/>
        <v>0</v>
      </c>
      <c r="GL369" s="14">
        <f t="shared" si="433"/>
        <v>0</v>
      </c>
      <c r="GM369" s="84"/>
      <c r="GN369" s="66">
        <f t="shared" si="434"/>
        <v>0</v>
      </c>
      <c r="GO369" s="84"/>
      <c r="GP369" s="63" t="str" cm="1">
        <f t="array" ref="GP369">INDEX($GF$4:$GH$4,1,GI369)</f>
        <v>Sample 1</v>
      </c>
      <c r="GQ369" s="12">
        <f t="shared" si="436"/>
        <v>592373.05834957806</v>
      </c>
      <c r="GR369" s="13">
        <f t="shared" si="436"/>
        <v>607654.17189795861</v>
      </c>
      <c r="GS369" s="14">
        <f t="shared" si="436"/>
        <v>613894.0765721855</v>
      </c>
      <c r="GT369" s="12">
        <f t="shared" si="437"/>
        <v>587627.81326655496</v>
      </c>
      <c r="GU369" s="13">
        <f t="shared" si="437"/>
        <v>596178.98514916562</v>
      </c>
      <c r="GV369" s="14">
        <f t="shared" si="437"/>
        <v>613729.98654632398</v>
      </c>
      <c r="GW369" s="12">
        <f t="shared" si="438"/>
        <v>649291.70265202271</v>
      </c>
      <c r="GX369" s="13">
        <f t="shared" si="438"/>
        <v>700774.81570739346</v>
      </c>
      <c r="GY369" s="14">
        <f t="shared" si="438"/>
        <v>703179.25561001408</v>
      </c>
      <c r="GZ369" s="84" t="str">
        <f t="shared" si="390"/>
        <v>Sample 1</v>
      </c>
      <c r="HA369" s="12">
        <f t="shared" si="440"/>
        <v>0</v>
      </c>
      <c r="HB369" s="13">
        <f t="shared" si="440"/>
        <v>0</v>
      </c>
      <c r="HC369" s="14">
        <f t="shared" si="440"/>
        <v>0</v>
      </c>
      <c r="HD369" s="6">
        <f t="shared" si="391"/>
        <v>0</v>
      </c>
      <c r="HE369" s="84" t="str">
        <f t="shared" si="392"/>
        <v>Ok</v>
      </c>
    </row>
    <row r="370" spans="2:213" x14ac:dyDescent="0.3">
      <c r="B370" s="84" t="s">
        <v>72</v>
      </c>
      <c r="C370" s="12">
        <f>SUMIFS(Inyecciones!$E$2:$E$14185,Inyecciones!$A$2:$A$14185,Balance!C$4,Inyecciones!$B$2:$B$14185,Balance!$B370,Inyecciones!$C$2:$C$14185,Balance!C$5)</f>
        <v>184665.56206524491</v>
      </c>
      <c r="D370" s="13">
        <f>SUMIFS(Inyecciones!$E$2:$E$14185,Inyecciones!$A$2:$A$14185,Balance!D$4,Inyecciones!$B$2:$B$14185,Balance!$B370,Inyecciones!$C$2:$C$14185,Balance!D$5)</f>
        <v>121609.22848477239</v>
      </c>
      <c r="E370" s="13">
        <f>SUMIFS(Inyecciones!$E$2:$E$14185,Inyecciones!$A$2:$A$14185,Balance!E$4,Inyecciones!$B$2:$B$14185,Balance!$B370,Inyecciones!$C$2:$C$14185,Balance!E$5)</f>
        <v>141886.77134417239</v>
      </c>
      <c r="F370" s="13">
        <f>SUMIFS(Inyecciones!$E$2:$E$14185,Inyecciones!$A$2:$A$14185,Balance!F$4,Inyecciones!$B$2:$B$14185,Balance!$B370,Inyecciones!$C$2:$C$14185,Balance!F$5)</f>
        <v>100175.5336381465</v>
      </c>
      <c r="G370" s="13">
        <f>SUMIFS(Inyecciones!$E$2:$E$14185,Inyecciones!$A$2:$A$14185,Balance!G$4,Inyecciones!$B$2:$B$14185,Balance!$B370,Inyecciones!$C$2:$C$14185,Balance!G$5)</f>
        <v>95129.180576502098</v>
      </c>
      <c r="H370" s="13">
        <f>SUMIFS(Inyecciones!$E$2:$E$14185,Inyecciones!$A$2:$A$14185,Balance!H$4,Inyecciones!$B$2:$B$14185,Balance!$B370,Inyecciones!$C$2:$C$14185,Balance!H$5)</f>
        <v>103149.9921979074</v>
      </c>
      <c r="I370" s="13">
        <f>SUMIFS(Inyecciones!$E$2:$E$14185,Inyecciones!$A$2:$A$14185,Balance!I$4,Inyecciones!$B$2:$B$14185,Balance!$B370,Inyecciones!$C$2:$C$14185,Balance!I$5)</f>
        <v>111099.7768311672</v>
      </c>
      <c r="J370" s="13">
        <f>SUMIFS(Inyecciones!$E$2:$E$14185,Inyecciones!$A$2:$A$14185,Balance!J$4,Inyecciones!$B$2:$B$14185,Balance!$B370,Inyecciones!$C$2:$C$14185,Balance!J$5)</f>
        <v>109524.9906135951</v>
      </c>
      <c r="K370" s="13">
        <f>SUMIFS(Inyecciones!$E$2:$E$14185,Inyecciones!$A$2:$A$14185,Balance!K$4,Inyecciones!$B$2:$B$14185,Balance!$B370,Inyecciones!$C$2:$C$14185,Balance!K$5)</f>
        <v>102822.5590375053</v>
      </c>
      <c r="L370" s="13">
        <f>SUMIFS(Inyecciones!$E$2:$E$14185,Inyecciones!$A$2:$A$14185,Balance!L$4,Inyecciones!$B$2:$B$14185,Balance!$B370,Inyecciones!$C$2:$C$14185,Balance!L$5)</f>
        <v>50325.119385436352</v>
      </c>
      <c r="M370" s="13">
        <f>SUMIFS(Inyecciones!$E$2:$E$14185,Inyecciones!$A$2:$A$14185,Balance!M$4,Inyecciones!$B$2:$B$14185,Balance!$B370,Inyecciones!$C$2:$C$14185,Balance!M$5)</f>
        <v>34596.797640039149</v>
      </c>
      <c r="N370" s="14">
        <f>SUMIFS(Inyecciones!$E$2:$E$14185,Inyecciones!$A$2:$A$14185,Balance!N$4,Inyecciones!$B$2:$B$14185,Balance!$B370,Inyecciones!$C$2:$C$14185,Balance!N$5)</f>
        <v>33781.02693889993</v>
      </c>
      <c r="O370" s="12">
        <f>SUMIFS(Inyecciones!$E$2:$E$14185,Inyecciones!$A$2:$A$14185,Balance!O$4,Inyecciones!$B$2:$B$14185,Balance!$B370,Inyecciones!$C$2:$C$14185,Balance!O$5)</f>
        <v>185100.1489333068</v>
      </c>
      <c r="P370" s="13">
        <f>SUMIFS(Inyecciones!$E$2:$E$14185,Inyecciones!$A$2:$A$14185,Balance!P$4,Inyecciones!$B$2:$B$14185,Balance!$B370,Inyecciones!$C$2:$C$14185,Balance!P$5)</f>
        <v>122880.6437922147</v>
      </c>
      <c r="Q370" s="13">
        <f>SUMIFS(Inyecciones!$E$2:$E$14185,Inyecciones!$A$2:$A$14185,Balance!Q$4,Inyecciones!$B$2:$B$14185,Balance!$B370,Inyecciones!$C$2:$C$14185,Balance!Q$5)</f>
        <v>143006.74333525449</v>
      </c>
      <c r="R370" s="13">
        <f>SUMIFS(Inyecciones!$E$2:$E$14185,Inyecciones!$A$2:$A$14185,Balance!R$4,Inyecciones!$B$2:$B$14185,Balance!$B370,Inyecciones!$C$2:$C$14185,Balance!R$5)</f>
        <v>105081.49119478989</v>
      </c>
      <c r="S370" s="13">
        <f>SUMIFS(Inyecciones!$E$2:$E$14185,Inyecciones!$A$2:$A$14185,Balance!S$4,Inyecciones!$B$2:$B$14185,Balance!$B370,Inyecciones!$C$2:$C$14185,Balance!S$5)</f>
        <v>93614.531407270086</v>
      </c>
      <c r="T370" s="13">
        <f>SUMIFS(Inyecciones!$E$2:$E$14185,Inyecciones!$A$2:$A$14185,Balance!T$4,Inyecciones!$B$2:$B$14185,Balance!$B370,Inyecciones!$C$2:$C$14185,Balance!T$5)</f>
        <v>105693.9459700179</v>
      </c>
      <c r="U370" s="13">
        <f>SUMIFS(Inyecciones!$E$2:$E$14185,Inyecciones!$A$2:$A$14185,Balance!U$4,Inyecciones!$B$2:$B$14185,Balance!$B370,Inyecciones!$C$2:$C$14185,Balance!U$5)</f>
        <v>119263.19243790051</v>
      </c>
      <c r="V370" s="13">
        <f>SUMIFS(Inyecciones!$E$2:$E$14185,Inyecciones!$A$2:$A$14185,Balance!V$4,Inyecciones!$B$2:$B$14185,Balance!$B370,Inyecciones!$C$2:$C$14185,Balance!V$5)</f>
        <v>110743.9858796433</v>
      </c>
      <c r="W370" s="13">
        <f>SUMIFS(Inyecciones!$E$2:$E$14185,Inyecciones!$A$2:$A$14185,Balance!W$4,Inyecciones!$B$2:$B$14185,Balance!$B370,Inyecciones!$C$2:$C$14185,Balance!W$5)</f>
        <v>105284.1893179075</v>
      </c>
      <c r="X370" s="13">
        <f>SUMIFS(Inyecciones!$E$2:$E$14185,Inyecciones!$A$2:$A$14185,Balance!X$4,Inyecciones!$B$2:$B$14185,Balance!$B370,Inyecciones!$C$2:$C$14185,Balance!X$5)</f>
        <v>62004.029528239633</v>
      </c>
      <c r="Y370" s="13">
        <f>SUMIFS(Inyecciones!$E$2:$E$14185,Inyecciones!$A$2:$A$14185,Balance!Y$4,Inyecciones!$B$2:$B$14185,Balance!$B370,Inyecciones!$C$2:$C$14185,Balance!Y$5)</f>
        <v>56530.169875062391</v>
      </c>
      <c r="Z370" s="14">
        <f>SUMIFS(Inyecciones!$E$2:$E$14185,Inyecciones!$A$2:$A$14185,Balance!Z$4,Inyecciones!$B$2:$B$14185,Balance!$B370,Inyecciones!$C$2:$C$14185,Balance!Z$5)</f>
        <v>61658.274530470662</v>
      </c>
      <c r="AA370" s="12">
        <f>SUMIFS(Inyecciones!$E$2:$E$14185,Inyecciones!$A$2:$A$14185,Balance!AA$4,Inyecciones!$B$2:$B$14185,Balance!$B370,Inyecciones!$C$2:$C$14185,Balance!AA$5)</f>
        <v>185172.6013229168</v>
      </c>
      <c r="AB370" s="13">
        <f>SUMIFS(Inyecciones!$E$2:$E$14185,Inyecciones!$A$2:$A$14185,Balance!AB$4,Inyecciones!$B$2:$B$14185,Balance!$B370,Inyecciones!$C$2:$C$14185,Balance!AB$5)</f>
        <v>122952.5792193353</v>
      </c>
      <c r="AC370" s="13">
        <f>SUMIFS(Inyecciones!$E$2:$E$14185,Inyecciones!$A$2:$A$14185,Balance!AC$4,Inyecciones!$B$2:$B$14185,Balance!$B370,Inyecciones!$C$2:$C$14185,Balance!AC$5)</f>
        <v>142641.18438663121</v>
      </c>
      <c r="AD370" s="13">
        <f>SUMIFS(Inyecciones!$E$2:$E$14185,Inyecciones!$A$2:$A$14185,Balance!AD$4,Inyecciones!$B$2:$B$14185,Balance!$B370,Inyecciones!$C$2:$C$14185,Balance!AD$5)</f>
        <v>104239.80156589681</v>
      </c>
      <c r="AE370" s="13">
        <f>SUMIFS(Inyecciones!$E$2:$E$14185,Inyecciones!$A$2:$A$14185,Balance!AE$4,Inyecciones!$B$2:$B$14185,Balance!$B370,Inyecciones!$C$2:$C$14185,Balance!AE$5)</f>
        <v>96996.522153781232</v>
      </c>
      <c r="AF370" s="13">
        <f>SUMIFS(Inyecciones!$E$2:$E$14185,Inyecciones!$A$2:$A$14185,Balance!AF$4,Inyecciones!$B$2:$B$14185,Balance!$B370,Inyecciones!$C$2:$C$14185,Balance!AF$5)</f>
        <v>115048.9978228204</v>
      </c>
      <c r="AG370" s="13">
        <f>SUMIFS(Inyecciones!$E$2:$E$14185,Inyecciones!$A$2:$A$14185,Balance!AG$4,Inyecciones!$B$2:$B$14185,Balance!$B370,Inyecciones!$C$2:$C$14185,Balance!AG$5)</f>
        <v>132210.84842647059</v>
      </c>
      <c r="AH370" s="13">
        <f>SUMIFS(Inyecciones!$E$2:$E$14185,Inyecciones!$A$2:$A$14185,Balance!AH$4,Inyecciones!$B$2:$B$14185,Balance!$B370,Inyecciones!$C$2:$C$14185,Balance!AH$5)</f>
        <v>122855.8460720563</v>
      </c>
      <c r="AI370" s="13">
        <f>SUMIFS(Inyecciones!$E$2:$E$14185,Inyecciones!$A$2:$A$14185,Balance!AI$4,Inyecciones!$B$2:$B$14185,Balance!$B370,Inyecciones!$C$2:$C$14185,Balance!AI$5)</f>
        <v>113892.8368822925</v>
      </c>
      <c r="AJ370" s="13">
        <f>SUMIFS(Inyecciones!$E$2:$E$14185,Inyecciones!$A$2:$A$14185,Balance!AJ$4,Inyecciones!$B$2:$B$14185,Balance!$B370,Inyecciones!$C$2:$C$14185,Balance!AJ$5)</f>
        <v>98286.33519030633</v>
      </c>
      <c r="AK370" s="13">
        <f>SUMIFS(Inyecciones!$E$2:$E$14185,Inyecciones!$A$2:$A$14185,Balance!AK$4,Inyecciones!$B$2:$B$14185,Balance!$B370,Inyecciones!$C$2:$C$14185,Balance!AK$5)</f>
        <v>92488.866079632382</v>
      </c>
      <c r="AL370" s="14">
        <f>SUMIFS(Inyecciones!$E$2:$E$14185,Inyecciones!$A$2:$A$14185,Balance!AL$4,Inyecciones!$B$2:$B$14185,Balance!$B370,Inyecciones!$C$2:$C$14185,Balance!AL$5)</f>
        <v>87314.040913244753</v>
      </c>
      <c r="AM370" s="13"/>
      <c r="AN370" s="12">
        <f>SUMIFS('Retiro Mensual'!$E$2:$E$2629,'Retiro Mensual'!$A$2:$A$2629,AN$4,'Retiro Mensual'!$B$2:$B$2629,$B370,'Retiro Mensual'!$C$2:$C$2629,AN$5)</f>
        <v>1212958.3529999999</v>
      </c>
      <c r="AO370" s="13">
        <f>SUMIFS('Retiro Mensual'!$E$2:$E$2629,'Retiro Mensual'!$A$2:$A$2629,AO$4,'Retiro Mensual'!$B$2:$B$2629,$B370,'Retiro Mensual'!$C$2:$C$2629,AO$5)</f>
        <v>837195.34950000001</v>
      </c>
      <c r="AP370" s="13">
        <f>SUMIFS('Retiro Mensual'!$E$2:$E$2629,'Retiro Mensual'!$A$2:$A$2629,AP$4,'Retiro Mensual'!$B$2:$B$2629,$B370,'Retiro Mensual'!$C$2:$C$2629,AP$5)</f>
        <v>734731.23490000004</v>
      </c>
      <c r="AQ370" s="13">
        <f>SUMIFS('Retiro Mensual'!$E$2:$E$2629,'Retiro Mensual'!$A$2:$A$2629,AQ$4,'Retiro Mensual'!$B$2:$B$2629,$B370,'Retiro Mensual'!$C$2:$C$2629,AQ$5)</f>
        <v>454179.30089999997</v>
      </c>
      <c r="AR370" s="13">
        <f>SUMIFS('Retiro Mensual'!$E$2:$E$2629,'Retiro Mensual'!$A$2:$A$2629,AR$4,'Retiro Mensual'!$B$2:$B$2629,$B370,'Retiro Mensual'!$C$2:$C$2629,AR$5)</f>
        <v>580924.08539999998</v>
      </c>
      <c r="AS370" s="13">
        <f>SUMIFS('Retiro Mensual'!$E$2:$E$2629,'Retiro Mensual'!$A$2:$A$2629,AS$4,'Retiro Mensual'!$B$2:$B$2629,$B370,'Retiro Mensual'!$C$2:$C$2629,AS$5)</f>
        <v>476317.25890000002</v>
      </c>
      <c r="AT370" s="13">
        <f>SUMIFS('Retiro Mensual'!$E$2:$E$2629,'Retiro Mensual'!$A$2:$A$2629,AT$4,'Retiro Mensual'!$B$2:$B$2629,$B370,'Retiro Mensual'!$C$2:$C$2629,AT$5)</f>
        <v>496700.25819999998</v>
      </c>
      <c r="AU370" s="13">
        <f>SUMIFS('Retiro Mensual'!$E$2:$E$2629,'Retiro Mensual'!$A$2:$A$2629,AU$4,'Retiro Mensual'!$B$2:$B$2629,$B370,'Retiro Mensual'!$C$2:$C$2629,AU$5)</f>
        <v>715639.70220000006</v>
      </c>
      <c r="AV370" s="13">
        <f>SUMIFS('Retiro Mensual'!$E$2:$E$2629,'Retiro Mensual'!$A$2:$A$2629,AV$4,'Retiro Mensual'!$B$2:$B$2629,$B370,'Retiro Mensual'!$C$2:$C$2629,AV$5)</f>
        <v>850210.7156</v>
      </c>
      <c r="AW370" s="13">
        <f>SUMIFS('Retiro Mensual'!$E$2:$E$2629,'Retiro Mensual'!$A$2:$A$2629,AW$4,'Retiro Mensual'!$B$2:$B$2629,$B370,'Retiro Mensual'!$C$2:$C$2629,AW$5)</f>
        <v>501487.28830000001</v>
      </c>
      <c r="AX370" s="13">
        <f>SUMIFS('Retiro Mensual'!$E$2:$E$2629,'Retiro Mensual'!$A$2:$A$2629,AX$4,'Retiro Mensual'!$B$2:$B$2629,$B370,'Retiro Mensual'!$C$2:$C$2629,AX$5)</f>
        <v>512118.74770000001</v>
      </c>
      <c r="AY370" s="14">
        <f>SUMIFS('Retiro Mensual'!$E$2:$E$2629,'Retiro Mensual'!$A$2:$A$2629,AY$4,'Retiro Mensual'!$B$2:$B$2629,$B370,'Retiro Mensual'!$C$2:$C$2629,AY$5)</f>
        <v>559648.99120000005</v>
      </c>
      <c r="AZ370" s="12">
        <f>SUMIFS('Retiro Mensual'!$E$2:$E$2629,'Retiro Mensual'!$A$2:$A$2629,AZ$4,'Retiro Mensual'!$B$2:$B$2629,$B370,'Retiro Mensual'!$C$2:$C$2629,AZ$5)</f>
        <v>1214760.6710000001</v>
      </c>
      <c r="BA370" s="13">
        <f>SUMIFS('Retiro Mensual'!$E$2:$E$2629,'Retiro Mensual'!$A$2:$A$2629,BA$4,'Retiro Mensual'!$B$2:$B$2629,$B370,'Retiro Mensual'!$C$2:$C$2629,BA$5)</f>
        <v>859798.43799999997</v>
      </c>
      <c r="BB370" s="13">
        <f>SUMIFS('Retiro Mensual'!$E$2:$E$2629,'Retiro Mensual'!$A$2:$A$2629,BB$4,'Retiro Mensual'!$B$2:$B$2629,$B370,'Retiro Mensual'!$C$2:$C$2629,BB$5)</f>
        <v>775854.978</v>
      </c>
      <c r="BC370" s="13">
        <f>SUMIFS('Retiro Mensual'!$E$2:$E$2629,'Retiro Mensual'!$A$2:$A$2629,BC$4,'Retiro Mensual'!$B$2:$B$2629,$B370,'Retiro Mensual'!$C$2:$C$2629,BC$5)</f>
        <v>508129.223</v>
      </c>
      <c r="BD370" s="13">
        <f>SUMIFS('Retiro Mensual'!$E$2:$E$2629,'Retiro Mensual'!$A$2:$A$2629,BD$4,'Retiro Mensual'!$B$2:$B$2629,$B370,'Retiro Mensual'!$C$2:$C$2629,BD$5)</f>
        <v>617897.25390000001</v>
      </c>
      <c r="BE370" s="13">
        <f>SUMIFS('Retiro Mensual'!$E$2:$E$2629,'Retiro Mensual'!$A$2:$A$2629,BE$4,'Retiro Mensual'!$B$2:$B$2629,$B370,'Retiro Mensual'!$C$2:$C$2629,BE$5)</f>
        <v>597778.77960000001</v>
      </c>
      <c r="BF370" s="13">
        <f>SUMIFS('Retiro Mensual'!$E$2:$E$2629,'Retiro Mensual'!$A$2:$A$2629,BF$4,'Retiro Mensual'!$B$2:$B$2629,$B370,'Retiro Mensual'!$C$2:$C$2629,BF$5)</f>
        <v>668511.50659999996</v>
      </c>
      <c r="BG370" s="13">
        <f>SUMIFS('Retiro Mensual'!$E$2:$E$2629,'Retiro Mensual'!$A$2:$A$2629,BG$4,'Retiro Mensual'!$B$2:$B$2629,$B370,'Retiro Mensual'!$C$2:$C$2629,BG$5)</f>
        <v>722644.72719999996</v>
      </c>
      <c r="BH370" s="13">
        <f>SUMIFS('Retiro Mensual'!$E$2:$E$2629,'Retiro Mensual'!$A$2:$A$2629,BH$4,'Retiro Mensual'!$B$2:$B$2629,$B370,'Retiro Mensual'!$C$2:$C$2629,BH$5)</f>
        <v>865642.67599999998</v>
      </c>
      <c r="BI370" s="13">
        <f>SUMIFS('Retiro Mensual'!$E$2:$E$2629,'Retiro Mensual'!$A$2:$A$2629,BI$4,'Retiro Mensual'!$B$2:$B$2629,$B370,'Retiro Mensual'!$C$2:$C$2629,BI$5)</f>
        <v>633695.77249999996</v>
      </c>
      <c r="BJ370" s="13">
        <f>SUMIFS('Retiro Mensual'!$E$2:$E$2629,'Retiro Mensual'!$A$2:$A$2629,BJ$4,'Retiro Mensual'!$B$2:$B$2629,$B370,'Retiro Mensual'!$C$2:$C$2629,BJ$5)</f>
        <v>689104.07779999997</v>
      </c>
      <c r="BK370" s="14">
        <f>SUMIFS('Retiro Mensual'!$E$2:$E$2629,'Retiro Mensual'!$A$2:$A$2629,BK$4,'Retiro Mensual'!$B$2:$B$2629,$B370,'Retiro Mensual'!$C$2:$C$2629,BK$5)</f>
        <v>1003191.519</v>
      </c>
      <c r="BL370" s="12">
        <f>SUMIFS('Retiro Mensual'!$E$2:$E$2629,'Retiro Mensual'!$A$2:$A$2629,BL$4,'Retiro Mensual'!$B$2:$B$2629,$B370,'Retiro Mensual'!$C$2:$C$2629,BL$5)</f>
        <v>0</v>
      </c>
      <c r="BM370" s="13">
        <f>SUMIFS('Retiro Mensual'!$E$2:$E$2629,'Retiro Mensual'!$A$2:$A$2629,BM$4,'Retiro Mensual'!$B$2:$B$2629,$B370,'Retiro Mensual'!$C$2:$C$2629,BM$5)</f>
        <v>0</v>
      </c>
      <c r="BN370" s="13">
        <f>SUMIFS('Retiro Mensual'!$E$2:$E$2629,'Retiro Mensual'!$A$2:$A$2629,BN$4,'Retiro Mensual'!$B$2:$B$2629,$B370,'Retiro Mensual'!$C$2:$C$2629,BN$5)</f>
        <v>0</v>
      </c>
      <c r="BO370" s="13">
        <f>SUMIFS('Retiro Mensual'!$E$2:$E$2629,'Retiro Mensual'!$A$2:$A$2629,BO$4,'Retiro Mensual'!$B$2:$B$2629,$B370,'Retiro Mensual'!$C$2:$C$2629,BO$5)</f>
        <v>0</v>
      </c>
      <c r="BP370" s="13">
        <f>SUMIFS('Retiro Mensual'!$E$2:$E$2629,'Retiro Mensual'!$A$2:$A$2629,BP$4,'Retiro Mensual'!$B$2:$B$2629,$B370,'Retiro Mensual'!$C$2:$C$2629,BP$5)</f>
        <v>0</v>
      </c>
      <c r="BQ370" s="13">
        <f>SUMIFS('Retiro Mensual'!$E$2:$E$2629,'Retiro Mensual'!$A$2:$A$2629,BQ$4,'Retiro Mensual'!$B$2:$B$2629,$B370,'Retiro Mensual'!$C$2:$C$2629,BQ$5)</f>
        <v>0</v>
      </c>
      <c r="BR370" s="13">
        <f>SUMIFS('Retiro Mensual'!$E$2:$E$2629,'Retiro Mensual'!$A$2:$A$2629,BR$4,'Retiro Mensual'!$B$2:$B$2629,$B370,'Retiro Mensual'!$C$2:$C$2629,BR$5)</f>
        <v>0</v>
      </c>
      <c r="BS370" s="13">
        <f>SUMIFS('Retiro Mensual'!$E$2:$E$2629,'Retiro Mensual'!$A$2:$A$2629,BS$4,'Retiro Mensual'!$B$2:$B$2629,$B370,'Retiro Mensual'!$C$2:$C$2629,BS$5)</f>
        <v>0</v>
      </c>
      <c r="BT370" s="13">
        <f>SUMIFS('Retiro Mensual'!$E$2:$E$2629,'Retiro Mensual'!$A$2:$A$2629,BT$4,'Retiro Mensual'!$B$2:$B$2629,$B370,'Retiro Mensual'!$C$2:$C$2629,BT$5)</f>
        <v>0</v>
      </c>
      <c r="BU370" s="13">
        <f>SUMIFS('Retiro Mensual'!$E$2:$E$2629,'Retiro Mensual'!$A$2:$A$2629,BU$4,'Retiro Mensual'!$B$2:$B$2629,$B370,'Retiro Mensual'!$C$2:$C$2629,BU$5)</f>
        <v>0</v>
      </c>
      <c r="BV370" s="13">
        <f>SUMIFS('Retiro Mensual'!$E$2:$E$2629,'Retiro Mensual'!$A$2:$A$2629,BV$4,'Retiro Mensual'!$B$2:$B$2629,$B370,'Retiro Mensual'!$C$2:$C$2629,BV$5)</f>
        <v>0</v>
      </c>
      <c r="BW370" s="14">
        <f>SUMIFS('Retiro Mensual'!$E$2:$E$2629,'Retiro Mensual'!$A$2:$A$2629,BW$4,'Retiro Mensual'!$B$2:$B$2629,$B370,'Retiro Mensual'!$C$2:$C$2629,BW$5)</f>
        <v>0</v>
      </c>
      <c r="BX370" s="13"/>
      <c r="BY370" s="12">
        <f>SUMIFS('Compra Ventas'!$E$2:$E$2700,'Compra Ventas'!$A$2:$A$2700,BY$4,'Compra Ventas'!$B$2:$B$2700,$B370,'Compra Ventas'!$C$2:$C$2700,BY$5)</f>
        <v>397628.89174556057</v>
      </c>
      <c r="BZ370" s="13">
        <f>SUMIFS('Compra Ventas'!$E$2:$E$2700,'Compra Ventas'!$A$2:$A$2700,BZ$4,'Compra Ventas'!$B$2:$B$2700,$B370,'Compra Ventas'!$C$2:$C$2700,BZ$5)</f>
        <v>348787.38944768836</v>
      </c>
      <c r="CA370" s="13">
        <f>SUMIFS('Compra Ventas'!$E$2:$E$2700,'Compra Ventas'!$A$2:$A$2700,CA$4,'Compra Ventas'!$B$2:$B$2700,$B370,'Compra Ventas'!$C$2:$C$2700,CA$5)</f>
        <v>329552.11881352833</v>
      </c>
      <c r="CB370" s="13">
        <f>SUMIFS('Compra Ventas'!$E$2:$E$2700,'Compra Ventas'!$A$2:$A$2700,CB$4,'Compra Ventas'!$B$2:$B$2700,$B370,'Compra Ventas'!$C$2:$C$2700,CB$5)</f>
        <v>191723.46392159828</v>
      </c>
      <c r="CC370" s="13">
        <f>SUMIFS('Compra Ventas'!$E$2:$E$2700,'Compra Ventas'!$A$2:$A$2700,CC$4,'Compra Ventas'!$B$2:$B$2700,$B370,'Compra Ventas'!$C$2:$C$2700,CC$5)</f>
        <v>280375.60285303066</v>
      </c>
      <c r="CD370" s="13">
        <f>SUMIFS('Compra Ventas'!$E$2:$E$2700,'Compra Ventas'!$A$2:$A$2700,CD$4,'Compra Ventas'!$B$2:$B$2700,$B370,'Compra Ventas'!$C$2:$C$2700,CD$5)</f>
        <v>203797.80551833985</v>
      </c>
      <c r="CE370" s="13">
        <f>SUMIFS('Compra Ventas'!$E$2:$E$2700,'Compra Ventas'!$A$2:$A$2700,CE$4,'Compra Ventas'!$B$2:$B$2700,$B370,'Compra Ventas'!$C$2:$C$2700,CE$5)</f>
        <v>210344.03250397556</v>
      </c>
      <c r="CF370" s="13">
        <f>SUMIFS('Compra Ventas'!$E$2:$E$2700,'Compra Ventas'!$A$2:$A$2700,CF$4,'Compra Ventas'!$B$2:$B$2700,$B370,'Compra Ventas'!$C$2:$C$2700,CF$5)</f>
        <v>287285.09044959419</v>
      </c>
      <c r="CG370" s="13">
        <f>SUMIFS('Compra Ventas'!$E$2:$E$2700,'Compra Ventas'!$A$2:$A$2700,CG$4,'Compra Ventas'!$B$2:$B$2700,$B370,'Compra Ventas'!$C$2:$C$2700,CG$5)</f>
        <v>360901.07904906408</v>
      </c>
      <c r="CH370" s="13">
        <f>SUMIFS('Compra Ventas'!$E$2:$E$2700,'Compra Ventas'!$A$2:$A$2700,CH$4,'Compra Ventas'!$B$2:$B$2700,$B370,'Compra Ventas'!$C$2:$C$2700,CH$5)</f>
        <v>258793.6912213387</v>
      </c>
      <c r="CI370" s="13">
        <f>SUMIFS('Compra Ventas'!$E$2:$E$2700,'Compra Ventas'!$A$2:$A$2700,CI$4,'Compra Ventas'!$B$2:$B$2700,$B370,'Compra Ventas'!$C$2:$C$2700,CI$5)</f>
        <v>326857.2218362022</v>
      </c>
      <c r="CJ370" s="14">
        <f>SUMIFS('Compra Ventas'!$E$2:$E$2700,'Compra Ventas'!$A$2:$A$2700,CJ$4,'Compra Ventas'!$B$2:$B$2700,$B370,'Compra Ventas'!$C$2:$C$2700,CJ$5)</f>
        <v>367599.33175804163</v>
      </c>
      <c r="CK370" s="12">
        <f>SUMIFS('Compra Ventas'!$E$2:$E$2700,'Compra Ventas'!$A$2:$A$2700,CK$4,'Compra Ventas'!$B$2:$B$2700,$B370,'Compra Ventas'!$C$2:$C$2700,CK$5)</f>
        <v>393665.22858421091</v>
      </c>
      <c r="CL370" s="13">
        <f>SUMIFS('Compra Ventas'!$E$2:$E$2700,'Compra Ventas'!$A$2:$A$2700,CL$4,'Compra Ventas'!$B$2:$B$2700,$B370,'Compra Ventas'!$C$2:$C$2700,CL$5)</f>
        <v>361757.44754077226</v>
      </c>
      <c r="CM370" s="13">
        <f>SUMIFS('Compra Ventas'!$E$2:$E$2700,'Compra Ventas'!$A$2:$A$2700,CM$4,'Compra Ventas'!$B$2:$B$2700,$B370,'Compra Ventas'!$C$2:$C$2700,CM$5)</f>
        <v>352181.71066460473</v>
      </c>
      <c r="CN370" s="13">
        <f>SUMIFS('Compra Ventas'!$E$2:$E$2700,'Compra Ventas'!$A$2:$A$2700,CN$4,'Compra Ventas'!$B$2:$B$2700,$B370,'Compra Ventas'!$C$2:$C$2700,CN$5)</f>
        <v>177212.49513049598</v>
      </c>
      <c r="CO370" s="13">
        <f>SUMIFS('Compra Ventas'!$E$2:$E$2700,'Compra Ventas'!$A$2:$A$2700,CO$4,'Compra Ventas'!$B$2:$B$2700,$B370,'Compra Ventas'!$C$2:$C$2700,CO$5)</f>
        <v>233082.61004036467</v>
      </c>
      <c r="CP370" s="13">
        <f>SUMIFS('Compra Ventas'!$E$2:$E$2700,'Compra Ventas'!$A$2:$A$2700,CP$4,'Compra Ventas'!$B$2:$B$2700,$B370,'Compra Ventas'!$C$2:$C$2700,CP$5)</f>
        <v>229553.36203417182</v>
      </c>
      <c r="CQ370" s="13">
        <f>SUMIFS('Compra Ventas'!$E$2:$E$2700,'Compra Ventas'!$A$2:$A$2700,CQ$4,'Compra Ventas'!$B$2:$B$2700,$B370,'Compra Ventas'!$C$2:$C$2700,CQ$5)</f>
        <v>221907.69712964364</v>
      </c>
      <c r="CR370" s="13">
        <f>SUMIFS('Compra Ventas'!$E$2:$E$2700,'Compra Ventas'!$A$2:$A$2700,CR$4,'Compra Ventas'!$B$2:$B$2700,$B370,'Compra Ventas'!$C$2:$C$2700,CR$5)</f>
        <v>291902.34320878168</v>
      </c>
      <c r="CS370" s="13">
        <f>SUMIFS('Compra Ventas'!$E$2:$E$2700,'Compra Ventas'!$A$2:$A$2700,CS$4,'Compra Ventas'!$B$2:$B$2700,$B370,'Compra Ventas'!$C$2:$C$2700,CS$5)</f>
        <v>333015.99468826514</v>
      </c>
      <c r="CT370" s="13">
        <f>SUMIFS('Compra Ventas'!$E$2:$E$2700,'Compra Ventas'!$A$2:$A$2700,CT$4,'Compra Ventas'!$B$2:$B$2700,$B370,'Compra Ventas'!$C$2:$C$2700,CT$5)</f>
        <v>306039.19547163509</v>
      </c>
      <c r="CU370" s="13">
        <f>SUMIFS('Compra Ventas'!$E$2:$E$2700,'Compra Ventas'!$A$2:$A$2700,CU$4,'Compra Ventas'!$B$2:$B$2700,$B370,'Compra Ventas'!$C$2:$C$2700,CU$5)</f>
        <v>362269.19223626028</v>
      </c>
      <c r="CV370" s="14">
        <f>SUMIFS('Compra Ventas'!$E$2:$E$2700,'Compra Ventas'!$A$2:$A$2700,CV$4,'Compra Ventas'!$B$2:$B$2700,$B370,'Compra Ventas'!$C$2:$C$2700,CV$5)</f>
        <v>461067.85059263394</v>
      </c>
      <c r="CW370" s="12">
        <f>SUMIFS('Compra Ventas'!$E$2:$E$2700,'Compra Ventas'!$A$2:$A$2700,CW$4,'Compra Ventas'!$B$2:$B$2700,$B370,'Compra Ventas'!$C$2:$C$2700,CW$5)</f>
        <v>389602.67629816523</v>
      </c>
      <c r="CX370" s="13">
        <f>SUMIFS('Compra Ventas'!$E$2:$E$2700,'Compra Ventas'!$A$2:$A$2700,CX$4,'Compra Ventas'!$B$2:$B$2700,$B370,'Compra Ventas'!$C$2:$C$2700,CX$5)</f>
        <v>301450.83166242414</v>
      </c>
      <c r="CY370" s="13">
        <f>SUMIFS('Compra Ventas'!$E$2:$E$2700,'Compra Ventas'!$A$2:$A$2700,CY$4,'Compra Ventas'!$B$2:$B$2700,$B370,'Compra Ventas'!$C$2:$C$2700,CY$5)</f>
        <v>267268.94611591625</v>
      </c>
      <c r="CZ370" s="13">
        <f>SUMIFS('Compra Ventas'!$E$2:$E$2700,'Compra Ventas'!$A$2:$A$2700,CZ$4,'Compra Ventas'!$B$2:$B$2700,$B370,'Compra Ventas'!$C$2:$C$2700,CZ$5)</f>
        <v>183156.34198292007</v>
      </c>
      <c r="DA370" s="13">
        <f>SUMIFS('Compra Ventas'!$E$2:$E$2700,'Compra Ventas'!$A$2:$A$2700,DA$4,'Compra Ventas'!$B$2:$B$2700,$B370,'Compra Ventas'!$C$2:$C$2700,DA$5)</f>
        <v>204406.95551432768</v>
      </c>
      <c r="DB370" s="13">
        <f>SUMIFS('Compra Ventas'!$E$2:$E$2700,'Compra Ventas'!$A$2:$A$2700,DB$4,'Compra Ventas'!$B$2:$B$2700,$B370,'Compra Ventas'!$C$2:$C$2700,DB$5)</f>
        <v>196545.72024844936</v>
      </c>
      <c r="DC370" s="13">
        <f>SUMIFS('Compra Ventas'!$E$2:$E$2700,'Compra Ventas'!$A$2:$A$2700,DC$4,'Compra Ventas'!$B$2:$B$2700,$B370,'Compra Ventas'!$C$2:$C$2700,DC$5)</f>
        <v>252706.93358810549</v>
      </c>
      <c r="DD370" s="13">
        <f>SUMIFS('Compra Ventas'!$E$2:$E$2700,'Compra Ventas'!$A$2:$A$2700,DD$4,'Compra Ventas'!$B$2:$B$2700,$B370,'Compra Ventas'!$C$2:$C$2700,DD$5)</f>
        <v>269805.05830733583</v>
      </c>
      <c r="DE370" s="13">
        <f>SUMIFS('Compra Ventas'!$E$2:$E$2700,'Compra Ventas'!$A$2:$A$2700,DE$4,'Compra Ventas'!$B$2:$B$2700,$B370,'Compra Ventas'!$C$2:$C$2700,DE$5)</f>
        <v>368082.77567848889</v>
      </c>
      <c r="DF370" s="13">
        <f>SUMIFS('Compra Ventas'!$E$2:$E$2700,'Compra Ventas'!$A$2:$A$2700,DF$4,'Compra Ventas'!$B$2:$B$2700,$B370,'Compra Ventas'!$C$2:$C$2700,DF$5)</f>
        <v>309904.65118742967</v>
      </c>
      <c r="DG370" s="13">
        <f>SUMIFS('Compra Ventas'!$E$2:$E$2700,'Compra Ventas'!$A$2:$A$2700,DG$4,'Compra Ventas'!$B$2:$B$2700,$B370,'Compra Ventas'!$C$2:$C$2700,DG$5)</f>
        <v>392638.77334952797</v>
      </c>
      <c r="DH370" s="14">
        <f>SUMIFS('Compra Ventas'!$E$2:$E$2700,'Compra Ventas'!$A$2:$A$2700,DH$4,'Compra Ventas'!$B$2:$B$2700,$B370,'Compra Ventas'!$C$2:$C$2700,DH$5)</f>
        <v>461993.80697404029</v>
      </c>
      <c r="DI370" s="84"/>
      <c r="DJ370" s="98">
        <f>SUMIFS('Ajuste Ciclado'!D$5:D$47,'Ajuste Ciclado'!$C$5:$C$47,Balance!DJ$4,'Ajuste Ciclado'!$B$5:$B$47,Balance!$B370)</f>
        <v>0</v>
      </c>
      <c r="DK370" s="99">
        <f>SUMIFS('Ajuste Ciclado'!E$5:E$47,'Ajuste Ciclado'!$C$5:$C$47,Balance!DK$4,'Ajuste Ciclado'!$B$5:$B$47,Balance!$B370)</f>
        <v>0</v>
      </c>
      <c r="DL370" s="99">
        <f>SUMIFS('Ajuste Ciclado'!F$5:F$47,'Ajuste Ciclado'!$C$5:$C$47,Balance!DL$4,'Ajuste Ciclado'!$B$5:$B$47,Balance!$B370)</f>
        <v>0</v>
      </c>
      <c r="DM370" s="99">
        <f>SUMIFS('Ajuste Ciclado'!G$5:G$47,'Ajuste Ciclado'!$C$5:$C$47,Balance!DM$4,'Ajuste Ciclado'!$B$5:$B$47,Balance!$B370)</f>
        <v>0</v>
      </c>
      <c r="DN370" s="99">
        <f>SUMIFS('Ajuste Ciclado'!H$5:H$47,'Ajuste Ciclado'!$C$5:$C$47,Balance!DN$4,'Ajuste Ciclado'!$B$5:$B$47,Balance!$B370)</f>
        <v>0</v>
      </c>
      <c r="DO370" s="99">
        <f>SUMIFS('Ajuste Ciclado'!I$5:I$47,'Ajuste Ciclado'!$C$5:$C$47,Balance!DO$4,'Ajuste Ciclado'!$B$5:$B$47,Balance!$B370)</f>
        <v>0</v>
      </c>
      <c r="DP370" s="99">
        <f>SUMIFS('Ajuste Ciclado'!J$5:J$47,'Ajuste Ciclado'!$C$5:$C$47,Balance!DP$4,'Ajuste Ciclado'!$B$5:$B$47,Balance!$B370)</f>
        <v>0</v>
      </c>
      <c r="DQ370" s="99">
        <f>SUMIFS('Ajuste Ciclado'!K$5:K$47,'Ajuste Ciclado'!$C$5:$C$47,Balance!DQ$4,'Ajuste Ciclado'!$B$5:$B$47,Balance!$B370)</f>
        <v>0</v>
      </c>
      <c r="DR370" s="99">
        <f>SUMIFS('Ajuste Ciclado'!L$5:L$47,'Ajuste Ciclado'!$C$5:$C$47,Balance!DR$4,'Ajuste Ciclado'!$B$5:$B$47,Balance!$B370)</f>
        <v>0</v>
      </c>
      <c r="DS370" s="99">
        <f>SUMIFS('Ajuste Ciclado'!M$5:M$47,'Ajuste Ciclado'!$C$5:$C$47,Balance!DS$4,'Ajuste Ciclado'!$B$5:$B$47,Balance!$B370)</f>
        <v>0</v>
      </c>
      <c r="DT370" s="99">
        <f>SUMIFS('Ajuste Ciclado'!N$5:N$47,'Ajuste Ciclado'!$C$5:$C$47,Balance!DT$4,'Ajuste Ciclado'!$B$5:$B$47,Balance!$B370)</f>
        <v>0</v>
      </c>
      <c r="DU370" s="100">
        <f>SUMIFS('Ajuste Ciclado'!O$5:O$47,'Ajuste Ciclado'!$C$5:$C$47,Balance!DU$4,'Ajuste Ciclado'!$B$5:$B$47,Balance!$B370)</f>
        <v>0</v>
      </c>
      <c r="DV370" s="98">
        <f>SUMIFS('Ajuste Ciclado'!D$5:D$47,'Ajuste Ciclado'!$C$5:$C$47,Balance!DV$4,'Ajuste Ciclado'!$B$5:$B$47,Balance!$B370)</f>
        <v>0</v>
      </c>
      <c r="DW370" s="99">
        <f>SUMIFS('Ajuste Ciclado'!E$5:E$47,'Ajuste Ciclado'!$C$5:$C$47,Balance!DW$4,'Ajuste Ciclado'!$B$5:$B$47,Balance!$B370)</f>
        <v>0</v>
      </c>
      <c r="DX370" s="99">
        <f>SUMIFS('Ajuste Ciclado'!F$5:F$47,'Ajuste Ciclado'!$C$5:$C$47,Balance!DX$4,'Ajuste Ciclado'!$B$5:$B$47,Balance!$B370)</f>
        <v>0</v>
      </c>
      <c r="DY370" s="99">
        <f>SUMIFS('Ajuste Ciclado'!G$5:G$47,'Ajuste Ciclado'!$C$5:$C$47,Balance!DY$4,'Ajuste Ciclado'!$B$5:$B$47,Balance!$B370)</f>
        <v>0</v>
      </c>
      <c r="DZ370" s="99">
        <f>SUMIFS('Ajuste Ciclado'!H$5:H$47,'Ajuste Ciclado'!$C$5:$C$47,Balance!DZ$4,'Ajuste Ciclado'!$B$5:$B$47,Balance!$B370)</f>
        <v>0</v>
      </c>
      <c r="EA370" s="99">
        <f>SUMIFS('Ajuste Ciclado'!I$5:I$47,'Ajuste Ciclado'!$C$5:$C$47,Balance!EA$4,'Ajuste Ciclado'!$B$5:$B$47,Balance!$B370)</f>
        <v>0</v>
      </c>
      <c r="EB370" s="99">
        <f>SUMIFS('Ajuste Ciclado'!J$5:J$47,'Ajuste Ciclado'!$C$5:$C$47,Balance!EB$4,'Ajuste Ciclado'!$B$5:$B$47,Balance!$B370)</f>
        <v>0</v>
      </c>
      <c r="EC370" s="99">
        <f>SUMIFS('Ajuste Ciclado'!K$5:K$47,'Ajuste Ciclado'!$C$5:$C$47,Balance!EC$4,'Ajuste Ciclado'!$B$5:$B$47,Balance!$B370)</f>
        <v>0</v>
      </c>
      <c r="ED370" s="99">
        <f>SUMIFS('Ajuste Ciclado'!L$5:L$47,'Ajuste Ciclado'!$C$5:$C$47,Balance!ED$4,'Ajuste Ciclado'!$B$5:$B$47,Balance!$B370)</f>
        <v>0</v>
      </c>
      <c r="EE370" s="99">
        <f>SUMIFS('Ajuste Ciclado'!M$5:M$47,'Ajuste Ciclado'!$C$5:$C$47,Balance!EE$4,'Ajuste Ciclado'!$B$5:$B$47,Balance!$B370)</f>
        <v>0</v>
      </c>
      <c r="EF370" s="99">
        <f>SUMIFS('Ajuste Ciclado'!N$5:N$47,'Ajuste Ciclado'!$C$5:$C$47,Balance!EF$4,'Ajuste Ciclado'!$B$5:$B$47,Balance!$B370)</f>
        <v>0</v>
      </c>
      <c r="EG370" s="100">
        <f>SUMIFS('Ajuste Ciclado'!O$5:O$47,'Ajuste Ciclado'!$C$5:$C$47,Balance!EG$4,'Ajuste Ciclado'!$B$5:$B$47,Balance!$B370)</f>
        <v>0</v>
      </c>
      <c r="EH370" s="98">
        <f>SUMIFS('Ajuste Ciclado'!D$5:D$47,'Ajuste Ciclado'!$C$5:$C$47,Balance!EH$4,'Ajuste Ciclado'!$B$5:$B$47,Balance!$B370)</f>
        <v>0</v>
      </c>
      <c r="EI370" s="99">
        <f>SUMIFS('Ajuste Ciclado'!E$5:E$47,'Ajuste Ciclado'!$C$5:$C$47,Balance!EI$4,'Ajuste Ciclado'!$B$5:$B$47,Balance!$B370)</f>
        <v>0</v>
      </c>
      <c r="EJ370" s="99">
        <f>SUMIFS('Ajuste Ciclado'!F$5:F$47,'Ajuste Ciclado'!$C$5:$C$47,Balance!EJ$4,'Ajuste Ciclado'!$B$5:$B$47,Balance!$B370)</f>
        <v>0</v>
      </c>
      <c r="EK370" s="99">
        <f>SUMIFS('Ajuste Ciclado'!G$5:G$47,'Ajuste Ciclado'!$C$5:$C$47,Balance!EK$4,'Ajuste Ciclado'!$B$5:$B$47,Balance!$B370)</f>
        <v>0</v>
      </c>
      <c r="EL370" s="99">
        <f>SUMIFS('Ajuste Ciclado'!H$5:H$47,'Ajuste Ciclado'!$C$5:$C$47,Balance!EL$4,'Ajuste Ciclado'!$B$5:$B$47,Balance!$B370)</f>
        <v>0</v>
      </c>
      <c r="EM370" s="99">
        <f>SUMIFS('Ajuste Ciclado'!I$5:I$47,'Ajuste Ciclado'!$C$5:$C$47,Balance!EM$4,'Ajuste Ciclado'!$B$5:$B$47,Balance!$B370)</f>
        <v>0</v>
      </c>
      <c r="EN370" s="99">
        <f>SUMIFS('Ajuste Ciclado'!J$5:J$47,'Ajuste Ciclado'!$C$5:$C$47,Balance!EN$4,'Ajuste Ciclado'!$B$5:$B$47,Balance!$B370)</f>
        <v>0</v>
      </c>
      <c r="EO370" s="99">
        <f>SUMIFS('Ajuste Ciclado'!K$5:K$47,'Ajuste Ciclado'!$C$5:$C$47,Balance!EO$4,'Ajuste Ciclado'!$B$5:$B$47,Balance!$B370)</f>
        <v>0</v>
      </c>
      <c r="EP370" s="99">
        <f>SUMIFS('Ajuste Ciclado'!L$5:L$47,'Ajuste Ciclado'!$C$5:$C$47,Balance!EP$4,'Ajuste Ciclado'!$B$5:$B$47,Balance!$B370)</f>
        <v>0</v>
      </c>
      <c r="EQ370" s="99">
        <f>SUMIFS('Ajuste Ciclado'!M$5:M$47,'Ajuste Ciclado'!$C$5:$C$47,Balance!EQ$4,'Ajuste Ciclado'!$B$5:$B$47,Balance!$B370)</f>
        <v>0</v>
      </c>
      <c r="ER370" s="99">
        <f>SUMIFS('Ajuste Ciclado'!N$5:N$47,'Ajuste Ciclado'!$C$5:$C$47,Balance!ER$4,'Ajuste Ciclado'!$B$5:$B$47,Balance!$B370)</f>
        <v>0</v>
      </c>
      <c r="ES370" s="100">
        <f>SUMIFS('Ajuste Ciclado'!O$5:O$47,'Ajuste Ciclado'!$C$5:$C$47,Balance!ES$4,'Ajuste Ciclado'!$B$5:$B$47,Balance!$B370)</f>
        <v>0</v>
      </c>
      <c r="ET370" s="84"/>
      <c r="EU370" s="12">
        <f t="shared" si="428"/>
        <v>-630663.89918919443</v>
      </c>
      <c r="EV370" s="13">
        <f t="shared" si="393"/>
        <v>-366798.73156753927</v>
      </c>
      <c r="EW370" s="13">
        <f t="shared" si="394"/>
        <v>-263292.34474229929</v>
      </c>
      <c r="EX370" s="13">
        <f t="shared" si="395"/>
        <v>-162280.30334025517</v>
      </c>
      <c r="EY370" s="13">
        <f t="shared" si="396"/>
        <v>-205419.3019704672</v>
      </c>
      <c r="EZ370" s="13">
        <f t="shared" si="397"/>
        <v>-169369.46118375275</v>
      </c>
      <c r="FA370" s="13">
        <f t="shared" si="398"/>
        <v>-175256.4488648572</v>
      </c>
      <c r="FB370" s="13">
        <f t="shared" si="399"/>
        <v>-318829.62113681075</v>
      </c>
      <c r="FC370" s="13">
        <f t="shared" si="400"/>
        <v>-386487.07751343062</v>
      </c>
      <c r="FD370" s="13">
        <f t="shared" si="401"/>
        <v>-192368.47769322497</v>
      </c>
      <c r="FE370" s="13">
        <f t="shared" si="402"/>
        <v>-150664.72822375863</v>
      </c>
      <c r="FF370" s="14">
        <f t="shared" si="403"/>
        <v>-158268.63250305853</v>
      </c>
      <c r="FG370" s="12">
        <f t="shared" si="404"/>
        <v>-635995.29348248243</v>
      </c>
      <c r="FH370" s="13">
        <f t="shared" si="405"/>
        <v>-375160.34666701301</v>
      </c>
      <c r="FI370" s="13">
        <f t="shared" si="406"/>
        <v>-280666.52400014078</v>
      </c>
      <c r="FJ370" s="13">
        <f t="shared" si="407"/>
        <v>-225835.23667471414</v>
      </c>
      <c r="FK370" s="13">
        <f t="shared" si="408"/>
        <v>-291200.11245236523</v>
      </c>
      <c r="FL370" s="13">
        <f t="shared" si="409"/>
        <v>-262531.47159581026</v>
      </c>
      <c r="FM370" s="13">
        <f t="shared" si="410"/>
        <v>-327340.61703245586</v>
      </c>
      <c r="FN370" s="13">
        <f t="shared" si="411"/>
        <v>-319998.39811157505</v>
      </c>
      <c r="FO370" s="13">
        <f t="shared" si="412"/>
        <v>-427342.4919938274</v>
      </c>
      <c r="FP370" s="13">
        <f t="shared" si="413"/>
        <v>-265652.54750012525</v>
      </c>
      <c r="FQ370" s="13">
        <f t="shared" si="414"/>
        <v>-270304.71568867727</v>
      </c>
      <c r="FR370" s="14">
        <f t="shared" si="415"/>
        <v>-480465.39387689531</v>
      </c>
      <c r="FS370" s="12">
        <f t="shared" si="416"/>
        <v>574775.27762108203</v>
      </c>
      <c r="FT370" s="13">
        <f t="shared" si="417"/>
        <v>424403.41088175942</v>
      </c>
      <c r="FU370" s="13">
        <f t="shared" si="418"/>
        <v>409910.13050254749</v>
      </c>
      <c r="FV370" s="13">
        <f t="shared" si="419"/>
        <v>287396.14354881691</v>
      </c>
      <c r="FW370" s="13">
        <f t="shared" si="420"/>
        <v>301403.47766810888</v>
      </c>
      <c r="FX370" s="13">
        <f t="shared" si="421"/>
        <v>311594.71807126974</v>
      </c>
      <c r="FY370" s="13">
        <f t="shared" si="422"/>
        <v>384917.78201457608</v>
      </c>
      <c r="FZ370" s="13">
        <f t="shared" si="423"/>
        <v>392660.90437939216</v>
      </c>
      <c r="GA370" s="13">
        <f t="shared" si="424"/>
        <v>481975.61256078142</v>
      </c>
      <c r="GB370" s="13">
        <f t="shared" si="425"/>
        <v>408190.98637773597</v>
      </c>
      <c r="GC370" s="13">
        <f t="shared" si="426"/>
        <v>485127.63942916034</v>
      </c>
      <c r="GD370" s="14">
        <f t="shared" si="427"/>
        <v>549307.84788728505</v>
      </c>
      <c r="GE370" s="84"/>
      <c r="GF370" s="12">
        <f t="shared" si="439"/>
        <v>-3179699.0279286485</v>
      </c>
      <c r="GG370" s="13">
        <f t="shared" si="439"/>
        <v>-4162493.1490760818</v>
      </c>
      <c r="GH370" s="14">
        <f t="shared" si="439"/>
        <v>5011663.9309425149</v>
      </c>
      <c r="GI370" s="6">
        <f t="shared" si="430"/>
        <v>2</v>
      </c>
      <c r="GJ370" s="12">
        <f t="shared" si="431"/>
        <v>-1383949.7082701642</v>
      </c>
      <c r="GK370" s="13">
        <f t="shared" si="432"/>
        <v>-1543803.179353205</v>
      </c>
      <c r="GL370" s="14">
        <f t="shared" si="433"/>
        <v>0</v>
      </c>
      <c r="GM370" s="84"/>
      <c r="GN370" s="66">
        <f t="shared" si="434"/>
        <v>-1543803.179353205</v>
      </c>
      <c r="GO370" s="84"/>
      <c r="GP370" s="63" t="str" cm="1">
        <f t="array" ref="GP370">INDEX($GF$4:$GH$4,1,GI370)</f>
        <v>Sample 3</v>
      </c>
      <c r="GQ370" s="12">
        <f t="shared" si="436"/>
        <v>-630663.89918919443</v>
      </c>
      <c r="GR370" s="13">
        <f t="shared" si="436"/>
        <v>-386487.07751343062</v>
      </c>
      <c r="GS370" s="14">
        <f t="shared" si="436"/>
        <v>-366798.73156753927</v>
      </c>
      <c r="GT370" s="12">
        <f t="shared" si="437"/>
        <v>-635995.29348248243</v>
      </c>
      <c r="GU370" s="13">
        <f t="shared" si="437"/>
        <v>-480465.39387689531</v>
      </c>
      <c r="GV370" s="14">
        <f t="shared" si="437"/>
        <v>-427342.4919938274</v>
      </c>
      <c r="GW370" s="12">
        <f t="shared" si="438"/>
        <v>287396.14354881691</v>
      </c>
      <c r="GX370" s="13">
        <f t="shared" si="438"/>
        <v>301403.47766810888</v>
      </c>
      <c r="GY370" s="14">
        <f t="shared" si="438"/>
        <v>311594.71807126974</v>
      </c>
      <c r="GZ370" s="84" t="str">
        <f t="shared" si="390"/>
        <v>Sample 3</v>
      </c>
      <c r="HA370" s="12">
        <f t="shared" si="440"/>
        <v>-635995.29348248243</v>
      </c>
      <c r="HB370" s="13">
        <f t="shared" si="440"/>
        <v>-480465.39387689531</v>
      </c>
      <c r="HC370" s="14">
        <f t="shared" si="440"/>
        <v>-427342.4919938274</v>
      </c>
      <c r="HD370" s="6">
        <f t="shared" si="391"/>
        <v>-1543803.179353205</v>
      </c>
      <c r="HE370" s="84" t="str">
        <f t="shared" si="392"/>
        <v>Ok</v>
      </c>
    </row>
    <row r="371" spans="2:213" hidden="1" x14ac:dyDescent="0.3">
      <c r="B371" s="84" t="s">
        <v>136</v>
      </c>
      <c r="C371" s="12">
        <f>SUMIFS(Inyecciones!$E$2:$E$14185,Inyecciones!$A$2:$A$14185,Balance!C$4,Inyecciones!$B$2:$B$14185,Balance!$B371,Inyecciones!$C$2:$C$14185,Balance!C$5)</f>
        <v>7134292.4526890619</v>
      </c>
      <c r="D371" s="13">
        <f>SUMIFS(Inyecciones!$E$2:$E$14185,Inyecciones!$A$2:$A$14185,Balance!D$4,Inyecciones!$B$2:$B$14185,Balance!$B371,Inyecciones!$C$2:$C$14185,Balance!D$5)</f>
        <v>8046169.2929318976</v>
      </c>
      <c r="E371" s="13">
        <f>SUMIFS(Inyecciones!$E$2:$E$14185,Inyecciones!$A$2:$A$14185,Balance!E$4,Inyecciones!$B$2:$B$14185,Balance!$B371,Inyecciones!$C$2:$C$14185,Balance!E$5)</f>
        <v>9385129.4461525809</v>
      </c>
      <c r="F371" s="13">
        <f>SUMIFS(Inyecciones!$E$2:$E$14185,Inyecciones!$A$2:$A$14185,Balance!F$4,Inyecciones!$B$2:$B$14185,Balance!$B371,Inyecciones!$C$2:$C$14185,Balance!F$5)</f>
        <v>7852298.5777035998</v>
      </c>
      <c r="G371" s="13">
        <f>SUMIFS(Inyecciones!$E$2:$E$14185,Inyecciones!$A$2:$A$14185,Balance!G$4,Inyecciones!$B$2:$B$14185,Balance!$B371,Inyecciones!$C$2:$C$14185,Balance!G$5)</f>
        <v>10114201.352573959</v>
      </c>
      <c r="H371" s="13">
        <f>SUMIFS(Inyecciones!$E$2:$E$14185,Inyecciones!$A$2:$A$14185,Balance!H$4,Inyecciones!$B$2:$B$14185,Balance!$B371,Inyecciones!$C$2:$C$14185,Balance!H$5)</f>
        <v>9843153.8709787894</v>
      </c>
      <c r="I371" s="13">
        <f>SUMIFS(Inyecciones!$E$2:$E$14185,Inyecciones!$A$2:$A$14185,Balance!I$4,Inyecciones!$B$2:$B$14185,Balance!$B371,Inyecciones!$C$2:$C$14185,Balance!I$5)</f>
        <v>9698689.6583131682</v>
      </c>
      <c r="J371" s="13">
        <f>SUMIFS(Inyecciones!$E$2:$E$14185,Inyecciones!$A$2:$A$14185,Balance!J$4,Inyecciones!$B$2:$B$14185,Balance!$B371,Inyecciones!$C$2:$C$14185,Balance!J$5)</f>
        <v>9828043.1176287755</v>
      </c>
      <c r="K371" s="13">
        <f>SUMIFS(Inyecciones!$E$2:$E$14185,Inyecciones!$A$2:$A$14185,Balance!K$4,Inyecciones!$B$2:$B$14185,Balance!$B371,Inyecciones!$C$2:$C$14185,Balance!K$5)</f>
        <v>12009611.250524331</v>
      </c>
      <c r="L371" s="13">
        <f>SUMIFS(Inyecciones!$E$2:$E$14185,Inyecciones!$A$2:$A$14185,Balance!L$4,Inyecciones!$B$2:$B$14185,Balance!$B371,Inyecciones!$C$2:$C$14185,Balance!L$5)</f>
        <v>5038710.9038005928</v>
      </c>
      <c r="M371" s="13">
        <f>SUMIFS(Inyecciones!$E$2:$E$14185,Inyecciones!$A$2:$A$14185,Balance!M$4,Inyecciones!$B$2:$B$14185,Balance!$B371,Inyecciones!$C$2:$C$14185,Balance!M$5)</f>
        <v>4280780.2080839779</v>
      </c>
      <c r="N371" s="14">
        <f>SUMIFS(Inyecciones!$E$2:$E$14185,Inyecciones!$A$2:$A$14185,Balance!N$4,Inyecciones!$B$2:$B$14185,Balance!$B371,Inyecciones!$C$2:$C$14185,Balance!N$5)</f>
        <v>4785455.1195716755</v>
      </c>
      <c r="O371" s="12">
        <f>SUMIFS(Inyecciones!$E$2:$E$14185,Inyecciones!$A$2:$A$14185,Balance!O$4,Inyecciones!$B$2:$B$14185,Balance!$B371,Inyecciones!$C$2:$C$14185,Balance!O$5)</f>
        <v>7157669.3572813338</v>
      </c>
      <c r="P371" s="13">
        <f>SUMIFS(Inyecciones!$E$2:$E$14185,Inyecciones!$A$2:$A$14185,Balance!P$4,Inyecciones!$B$2:$B$14185,Balance!$B371,Inyecciones!$C$2:$C$14185,Balance!P$5)</f>
        <v>8115293.8176948149</v>
      </c>
      <c r="Q371" s="13">
        <f>SUMIFS(Inyecciones!$E$2:$E$14185,Inyecciones!$A$2:$A$14185,Balance!Q$4,Inyecciones!$B$2:$B$14185,Balance!$B371,Inyecciones!$C$2:$C$14185,Balance!Q$5)</f>
        <v>9439852.8705089148</v>
      </c>
      <c r="R371" s="13">
        <f>SUMIFS(Inyecciones!$E$2:$E$14185,Inyecciones!$A$2:$A$14185,Balance!R$4,Inyecciones!$B$2:$B$14185,Balance!$B371,Inyecciones!$C$2:$C$14185,Balance!R$5)</f>
        <v>8113294.4907250861</v>
      </c>
      <c r="S371" s="13">
        <f>SUMIFS(Inyecciones!$E$2:$E$14185,Inyecciones!$A$2:$A$14185,Balance!S$4,Inyecciones!$B$2:$B$14185,Balance!$B371,Inyecciones!$C$2:$C$14185,Balance!S$5)</f>
        <v>10021729.507177239</v>
      </c>
      <c r="T371" s="13">
        <f>SUMIFS(Inyecciones!$E$2:$E$14185,Inyecciones!$A$2:$A$14185,Balance!T$4,Inyecciones!$B$2:$B$14185,Balance!$B371,Inyecciones!$C$2:$C$14185,Balance!T$5)</f>
        <v>10041419.51829314</v>
      </c>
      <c r="U371" s="13">
        <f>SUMIFS(Inyecciones!$E$2:$E$14185,Inyecciones!$A$2:$A$14185,Balance!U$4,Inyecciones!$B$2:$B$14185,Balance!$B371,Inyecciones!$C$2:$C$14185,Balance!U$5)</f>
        <v>10513713.87459668</v>
      </c>
      <c r="V371" s="13">
        <f>SUMIFS(Inyecciones!$E$2:$E$14185,Inyecciones!$A$2:$A$14185,Balance!V$4,Inyecciones!$B$2:$B$14185,Balance!$B371,Inyecciones!$C$2:$C$14185,Balance!V$5)</f>
        <v>9977749.3018574473</v>
      </c>
      <c r="W371" s="13">
        <f>SUMIFS(Inyecciones!$E$2:$E$14185,Inyecciones!$A$2:$A$14185,Balance!W$4,Inyecciones!$B$2:$B$14185,Balance!$B371,Inyecciones!$C$2:$C$14185,Balance!W$5)</f>
        <v>12387099.74317343</v>
      </c>
      <c r="X371" s="13">
        <f>SUMIFS(Inyecciones!$E$2:$E$14185,Inyecciones!$A$2:$A$14185,Balance!X$4,Inyecciones!$B$2:$B$14185,Balance!$B371,Inyecciones!$C$2:$C$14185,Balance!X$5)</f>
        <v>6469811.6590041304</v>
      </c>
      <c r="Y371" s="13">
        <f>SUMIFS(Inyecciones!$E$2:$E$14185,Inyecciones!$A$2:$A$14185,Balance!Y$4,Inyecciones!$B$2:$B$14185,Balance!$B371,Inyecciones!$C$2:$C$14185,Balance!Y$5)</f>
        <v>8770023.782353295</v>
      </c>
      <c r="Z371" s="14">
        <f>SUMIFS(Inyecciones!$E$2:$E$14185,Inyecciones!$A$2:$A$14185,Balance!Z$4,Inyecciones!$B$2:$B$14185,Balance!$B371,Inyecciones!$C$2:$C$14185,Balance!Z$5)</f>
        <v>11364473.04095404</v>
      </c>
      <c r="AA371" s="12">
        <f>SUMIFS(Inyecciones!$E$2:$E$14185,Inyecciones!$A$2:$A$14185,Balance!AA$4,Inyecciones!$B$2:$B$14185,Balance!$B371,Inyecciones!$C$2:$C$14185,Balance!AA$5)</f>
        <v>7157347.3450446269</v>
      </c>
      <c r="AB371" s="13">
        <f>SUMIFS(Inyecciones!$E$2:$E$14185,Inyecciones!$A$2:$A$14185,Balance!AB$4,Inyecciones!$B$2:$B$14185,Balance!$B371,Inyecciones!$C$2:$C$14185,Balance!AB$5)</f>
        <v>8094957.0390835041</v>
      </c>
      <c r="AC371" s="13">
        <f>SUMIFS(Inyecciones!$E$2:$E$14185,Inyecciones!$A$2:$A$14185,Balance!AC$4,Inyecciones!$B$2:$B$14185,Balance!$B371,Inyecciones!$C$2:$C$14185,Balance!AC$5)</f>
        <v>9390025.5830882993</v>
      </c>
      <c r="AD371" s="13">
        <f>SUMIFS(Inyecciones!$E$2:$E$14185,Inyecciones!$A$2:$A$14185,Balance!AD$4,Inyecciones!$B$2:$B$14185,Balance!$B371,Inyecciones!$C$2:$C$14185,Balance!AD$5)</f>
        <v>8069686.0844347412</v>
      </c>
      <c r="AE371" s="13">
        <f>SUMIFS(Inyecciones!$E$2:$E$14185,Inyecciones!$A$2:$A$14185,Balance!AE$4,Inyecciones!$B$2:$B$14185,Balance!$B371,Inyecciones!$C$2:$C$14185,Balance!AE$5)</f>
        <v>10261390.32893795</v>
      </c>
      <c r="AF371" s="13">
        <f>SUMIFS(Inyecciones!$E$2:$E$14185,Inyecciones!$A$2:$A$14185,Balance!AF$4,Inyecciones!$B$2:$B$14185,Balance!$B371,Inyecciones!$C$2:$C$14185,Balance!AF$5)</f>
        <v>10605294.174412969</v>
      </c>
      <c r="AG371" s="13">
        <f>SUMIFS(Inyecciones!$E$2:$E$14185,Inyecciones!$A$2:$A$14185,Balance!AG$4,Inyecciones!$B$2:$B$14185,Balance!$B371,Inyecciones!$C$2:$C$14185,Balance!AG$5)</f>
        <v>11211081.585038271</v>
      </c>
      <c r="AH371" s="13">
        <f>SUMIFS(Inyecciones!$E$2:$E$14185,Inyecciones!$A$2:$A$14185,Balance!AH$4,Inyecciones!$B$2:$B$14185,Balance!$B371,Inyecciones!$C$2:$C$14185,Balance!AH$5)</f>
        <v>11001784.341116849</v>
      </c>
      <c r="AI371" s="13">
        <f>SUMIFS(Inyecciones!$E$2:$E$14185,Inyecciones!$A$2:$A$14185,Balance!AI$4,Inyecciones!$B$2:$B$14185,Balance!$B371,Inyecciones!$C$2:$C$14185,Balance!AI$5)</f>
        <v>13205862.57238299</v>
      </c>
      <c r="AJ371" s="13">
        <f>SUMIFS(Inyecciones!$E$2:$E$14185,Inyecciones!$A$2:$A$14185,Balance!AJ$4,Inyecciones!$B$2:$B$14185,Balance!$B371,Inyecciones!$C$2:$C$14185,Balance!AJ$5)</f>
        <v>11465020.537424279</v>
      </c>
      <c r="AK371" s="13">
        <f>SUMIFS(Inyecciones!$E$2:$E$14185,Inyecciones!$A$2:$A$14185,Balance!AK$4,Inyecciones!$B$2:$B$14185,Balance!$B371,Inyecciones!$C$2:$C$14185,Balance!AK$5)</f>
        <v>14481931.490117701</v>
      </c>
      <c r="AL371" s="14">
        <f>SUMIFS(Inyecciones!$E$2:$E$14185,Inyecciones!$A$2:$A$14185,Balance!AL$4,Inyecciones!$B$2:$B$14185,Balance!$B371,Inyecciones!$C$2:$C$14185,Balance!AL$5)</f>
        <v>16380945.127610549</v>
      </c>
      <c r="AM371" s="13"/>
      <c r="AN371" s="12">
        <f>SUMIFS('Retiro Mensual'!$E$2:$E$2629,'Retiro Mensual'!$A$2:$A$2629,AN$4,'Retiro Mensual'!$B$2:$B$2629,$B371,'Retiro Mensual'!$C$2:$C$2629,AN$5)</f>
        <v>0</v>
      </c>
      <c r="AO371" s="13">
        <f>SUMIFS('Retiro Mensual'!$E$2:$E$2629,'Retiro Mensual'!$A$2:$A$2629,AO$4,'Retiro Mensual'!$B$2:$B$2629,$B371,'Retiro Mensual'!$C$2:$C$2629,AO$5)</f>
        <v>0</v>
      </c>
      <c r="AP371" s="13">
        <f>SUMIFS('Retiro Mensual'!$E$2:$E$2629,'Retiro Mensual'!$A$2:$A$2629,AP$4,'Retiro Mensual'!$B$2:$B$2629,$B371,'Retiro Mensual'!$C$2:$C$2629,AP$5)</f>
        <v>0</v>
      </c>
      <c r="AQ371" s="13">
        <f>SUMIFS('Retiro Mensual'!$E$2:$E$2629,'Retiro Mensual'!$A$2:$A$2629,AQ$4,'Retiro Mensual'!$B$2:$B$2629,$B371,'Retiro Mensual'!$C$2:$C$2629,AQ$5)</f>
        <v>0</v>
      </c>
      <c r="AR371" s="13">
        <f>SUMIFS('Retiro Mensual'!$E$2:$E$2629,'Retiro Mensual'!$A$2:$A$2629,AR$4,'Retiro Mensual'!$B$2:$B$2629,$B371,'Retiro Mensual'!$C$2:$C$2629,AR$5)</f>
        <v>0</v>
      </c>
      <c r="AS371" s="13">
        <f>SUMIFS('Retiro Mensual'!$E$2:$E$2629,'Retiro Mensual'!$A$2:$A$2629,AS$4,'Retiro Mensual'!$B$2:$B$2629,$B371,'Retiro Mensual'!$C$2:$C$2629,AS$5)</f>
        <v>0</v>
      </c>
      <c r="AT371" s="13">
        <f>SUMIFS('Retiro Mensual'!$E$2:$E$2629,'Retiro Mensual'!$A$2:$A$2629,AT$4,'Retiro Mensual'!$B$2:$B$2629,$B371,'Retiro Mensual'!$C$2:$C$2629,AT$5)</f>
        <v>0</v>
      </c>
      <c r="AU371" s="13">
        <f>SUMIFS('Retiro Mensual'!$E$2:$E$2629,'Retiro Mensual'!$A$2:$A$2629,AU$4,'Retiro Mensual'!$B$2:$B$2629,$B371,'Retiro Mensual'!$C$2:$C$2629,AU$5)</f>
        <v>0</v>
      </c>
      <c r="AV371" s="13">
        <f>SUMIFS('Retiro Mensual'!$E$2:$E$2629,'Retiro Mensual'!$A$2:$A$2629,AV$4,'Retiro Mensual'!$B$2:$B$2629,$B371,'Retiro Mensual'!$C$2:$C$2629,AV$5)</f>
        <v>0</v>
      </c>
      <c r="AW371" s="13">
        <f>SUMIFS('Retiro Mensual'!$E$2:$E$2629,'Retiro Mensual'!$A$2:$A$2629,AW$4,'Retiro Mensual'!$B$2:$B$2629,$B371,'Retiro Mensual'!$C$2:$C$2629,AW$5)</f>
        <v>0</v>
      </c>
      <c r="AX371" s="13">
        <f>SUMIFS('Retiro Mensual'!$E$2:$E$2629,'Retiro Mensual'!$A$2:$A$2629,AX$4,'Retiro Mensual'!$B$2:$B$2629,$B371,'Retiro Mensual'!$C$2:$C$2629,AX$5)</f>
        <v>0</v>
      </c>
      <c r="AY371" s="14">
        <f>SUMIFS('Retiro Mensual'!$E$2:$E$2629,'Retiro Mensual'!$A$2:$A$2629,AY$4,'Retiro Mensual'!$B$2:$B$2629,$B371,'Retiro Mensual'!$C$2:$C$2629,AY$5)</f>
        <v>0</v>
      </c>
      <c r="AZ371" s="12">
        <f>SUMIFS('Retiro Mensual'!$E$2:$E$2629,'Retiro Mensual'!$A$2:$A$2629,AZ$4,'Retiro Mensual'!$B$2:$B$2629,$B371,'Retiro Mensual'!$C$2:$C$2629,AZ$5)</f>
        <v>0</v>
      </c>
      <c r="BA371" s="13">
        <f>SUMIFS('Retiro Mensual'!$E$2:$E$2629,'Retiro Mensual'!$A$2:$A$2629,BA$4,'Retiro Mensual'!$B$2:$B$2629,$B371,'Retiro Mensual'!$C$2:$C$2629,BA$5)</f>
        <v>0</v>
      </c>
      <c r="BB371" s="13">
        <f>SUMIFS('Retiro Mensual'!$E$2:$E$2629,'Retiro Mensual'!$A$2:$A$2629,BB$4,'Retiro Mensual'!$B$2:$B$2629,$B371,'Retiro Mensual'!$C$2:$C$2629,BB$5)</f>
        <v>0</v>
      </c>
      <c r="BC371" s="13">
        <f>SUMIFS('Retiro Mensual'!$E$2:$E$2629,'Retiro Mensual'!$A$2:$A$2629,BC$4,'Retiro Mensual'!$B$2:$B$2629,$B371,'Retiro Mensual'!$C$2:$C$2629,BC$5)</f>
        <v>0</v>
      </c>
      <c r="BD371" s="13">
        <f>SUMIFS('Retiro Mensual'!$E$2:$E$2629,'Retiro Mensual'!$A$2:$A$2629,BD$4,'Retiro Mensual'!$B$2:$B$2629,$B371,'Retiro Mensual'!$C$2:$C$2629,BD$5)</f>
        <v>0</v>
      </c>
      <c r="BE371" s="13">
        <f>SUMIFS('Retiro Mensual'!$E$2:$E$2629,'Retiro Mensual'!$A$2:$A$2629,BE$4,'Retiro Mensual'!$B$2:$B$2629,$B371,'Retiro Mensual'!$C$2:$C$2629,BE$5)</f>
        <v>0</v>
      </c>
      <c r="BF371" s="13">
        <f>SUMIFS('Retiro Mensual'!$E$2:$E$2629,'Retiro Mensual'!$A$2:$A$2629,BF$4,'Retiro Mensual'!$B$2:$B$2629,$B371,'Retiro Mensual'!$C$2:$C$2629,BF$5)</f>
        <v>0</v>
      </c>
      <c r="BG371" s="13">
        <f>SUMIFS('Retiro Mensual'!$E$2:$E$2629,'Retiro Mensual'!$A$2:$A$2629,BG$4,'Retiro Mensual'!$B$2:$B$2629,$B371,'Retiro Mensual'!$C$2:$C$2629,BG$5)</f>
        <v>0</v>
      </c>
      <c r="BH371" s="13">
        <f>SUMIFS('Retiro Mensual'!$E$2:$E$2629,'Retiro Mensual'!$A$2:$A$2629,BH$4,'Retiro Mensual'!$B$2:$B$2629,$B371,'Retiro Mensual'!$C$2:$C$2629,BH$5)</f>
        <v>0</v>
      </c>
      <c r="BI371" s="13">
        <f>SUMIFS('Retiro Mensual'!$E$2:$E$2629,'Retiro Mensual'!$A$2:$A$2629,BI$4,'Retiro Mensual'!$B$2:$B$2629,$B371,'Retiro Mensual'!$C$2:$C$2629,BI$5)</f>
        <v>0</v>
      </c>
      <c r="BJ371" s="13">
        <f>SUMIFS('Retiro Mensual'!$E$2:$E$2629,'Retiro Mensual'!$A$2:$A$2629,BJ$4,'Retiro Mensual'!$B$2:$B$2629,$B371,'Retiro Mensual'!$C$2:$C$2629,BJ$5)</f>
        <v>0</v>
      </c>
      <c r="BK371" s="14">
        <f>SUMIFS('Retiro Mensual'!$E$2:$E$2629,'Retiro Mensual'!$A$2:$A$2629,BK$4,'Retiro Mensual'!$B$2:$B$2629,$B371,'Retiro Mensual'!$C$2:$C$2629,BK$5)</f>
        <v>0</v>
      </c>
      <c r="BL371" s="12">
        <f>SUMIFS('Retiro Mensual'!$E$2:$E$2629,'Retiro Mensual'!$A$2:$A$2629,BL$4,'Retiro Mensual'!$B$2:$B$2629,$B371,'Retiro Mensual'!$C$2:$C$2629,BL$5)</f>
        <v>0</v>
      </c>
      <c r="BM371" s="13">
        <f>SUMIFS('Retiro Mensual'!$E$2:$E$2629,'Retiro Mensual'!$A$2:$A$2629,BM$4,'Retiro Mensual'!$B$2:$B$2629,$B371,'Retiro Mensual'!$C$2:$C$2629,BM$5)</f>
        <v>0</v>
      </c>
      <c r="BN371" s="13">
        <f>SUMIFS('Retiro Mensual'!$E$2:$E$2629,'Retiro Mensual'!$A$2:$A$2629,BN$4,'Retiro Mensual'!$B$2:$B$2629,$B371,'Retiro Mensual'!$C$2:$C$2629,BN$5)</f>
        <v>0</v>
      </c>
      <c r="BO371" s="13">
        <f>SUMIFS('Retiro Mensual'!$E$2:$E$2629,'Retiro Mensual'!$A$2:$A$2629,BO$4,'Retiro Mensual'!$B$2:$B$2629,$B371,'Retiro Mensual'!$C$2:$C$2629,BO$5)</f>
        <v>0</v>
      </c>
      <c r="BP371" s="13">
        <f>SUMIFS('Retiro Mensual'!$E$2:$E$2629,'Retiro Mensual'!$A$2:$A$2629,BP$4,'Retiro Mensual'!$B$2:$B$2629,$B371,'Retiro Mensual'!$C$2:$C$2629,BP$5)</f>
        <v>0</v>
      </c>
      <c r="BQ371" s="13">
        <f>SUMIFS('Retiro Mensual'!$E$2:$E$2629,'Retiro Mensual'!$A$2:$A$2629,BQ$4,'Retiro Mensual'!$B$2:$B$2629,$B371,'Retiro Mensual'!$C$2:$C$2629,BQ$5)</f>
        <v>0</v>
      </c>
      <c r="BR371" s="13">
        <f>SUMIFS('Retiro Mensual'!$E$2:$E$2629,'Retiro Mensual'!$A$2:$A$2629,BR$4,'Retiro Mensual'!$B$2:$B$2629,$B371,'Retiro Mensual'!$C$2:$C$2629,BR$5)</f>
        <v>0</v>
      </c>
      <c r="BS371" s="13">
        <f>SUMIFS('Retiro Mensual'!$E$2:$E$2629,'Retiro Mensual'!$A$2:$A$2629,BS$4,'Retiro Mensual'!$B$2:$B$2629,$B371,'Retiro Mensual'!$C$2:$C$2629,BS$5)</f>
        <v>0</v>
      </c>
      <c r="BT371" s="13">
        <f>SUMIFS('Retiro Mensual'!$E$2:$E$2629,'Retiro Mensual'!$A$2:$A$2629,BT$4,'Retiro Mensual'!$B$2:$B$2629,$B371,'Retiro Mensual'!$C$2:$C$2629,BT$5)</f>
        <v>0</v>
      </c>
      <c r="BU371" s="13">
        <f>SUMIFS('Retiro Mensual'!$E$2:$E$2629,'Retiro Mensual'!$A$2:$A$2629,BU$4,'Retiro Mensual'!$B$2:$B$2629,$B371,'Retiro Mensual'!$C$2:$C$2629,BU$5)</f>
        <v>0</v>
      </c>
      <c r="BV371" s="13">
        <f>SUMIFS('Retiro Mensual'!$E$2:$E$2629,'Retiro Mensual'!$A$2:$A$2629,BV$4,'Retiro Mensual'!$B$2:$B$2629,$B371,'Retiro Mensual'!$C$2:$C$2629,BV$5)</f>
        <v>0</v>
      </c>
      <c r="BW371" s="14">
        <f>SUMIFS('Retiro Mensual'!$E$2:$E$2629,'Retiro Mensual'!$A$2:$A$2629,BW$4,'Retiro Mensual'!$B$2:$B$2629,$B371,'Retiro Mensual'!$C$2:$C$2629,BW$5)</f>
        <v>0</v>
      </c>
      <c r="BX371" s="13"/>
      <c r="BY371" s="12">
        <f>SUMIFS('Compra Ventas'!$E$2:$E$2700,'Compra Ventas'!$A$2:$A$2700,BY$4,'Compra Ventas'!$B$2:$B$2700,$B371,'Compra Ventas'!$C$2:$C$2700,BY$5)</f>
        <v>0</v>
      </c>
      <c r="BZ371" s="13">
        <f>SUMIFS('Compra Ventas'!$E$2:$E$2700,'Compra Ventas'!$A$2:$A$2700,BZ$4,'Compra Ventas'!$B$2:$B$2700,$B371,'Compra Ventas'!$C$2:$C$2700,BZ$5)</f>
        <v>0</v>
      </c>
      <c r="CA371" s="13">
        <f>SUMIFS('Compra Ventas'!$E$2:$E$2700,'Compra Ventas'!$A$2:$A$2700,CA$4,'Compra Ventas'!$B$2:$B$2700,$B371,'Compra Ventas'!$C$2:$C$2700,CA$5)</f>
        <v>0</v>
      </c>
      <c r="CB371" s="13">
        <f>SUMIFS('Compra Ventas'!$E$2:$E$2700,'Compra Ventas'!$A$2:$A$2700,CB$4,'Compra Ventas'!$B$2:$B$2700,$B371,'Compra Ventas'!$C$2:$C$2700,CB$5)</f>
        <v>0</v>
      </c>
      <c r="CC371" s="13">
        <f>SUMIFS('Compra Ventas'!$E$2:$E$2700,'Compra Ventas'!$A$2:$A$2700,CC$4,'Compra Ventas'!$B$2:$B$2700,$B371,'Compra Ventas'!$C$2:$C$2700,CC$5)</f>
        <v>0</v>
      </c>
      <c r="CD371" s="13">
        <f>SUMIFS('Compra Ventas'!$E$2:$E$2700,'Compra Ventas'!$A$2:$A$2700,CD$4,'Compra Ventas'!$B$2:$B$2700,$B371,'Compra Ventas'!$C$2:$C$2700,CD$5)</f>
        <v>0</v>
      </c>
      <c r="CE371" s="13">
        <f>SUMIFS('Compra Ventas'!$E$2:$E$2700,'Compra Ventas'!$A$2:$A$2700,CE$4,'Compra Ventas'!$B$2:$B$2700,$B371,'Compra Ventas'!$C$2:$C$2700,CE$5)</f>
        <v>0</v>
      </c>
      <c r="CF371" s="13">
        <f>SUMIFS('Compra Ventas'!$E$2:$E$2700,'Compra Ventas'!$A$2:$A$2700,CF$4,'Compra Ventas'!$B$2:$B$2700,$B371,'Compra Ventas'!$C$2:$C$2700,CF$5)</f>
        <v>0</v>
      </c>
      <c r="CG371" s="13">
        <f>SUMIFS('Compra Ventas'!$E$2:$E$2700,'Compra Ventas'!$A$2:$A$2700,CG$4,'Compra Ventas'!$B$2:$B$2700,$B371,'Compra Ventas'!$C$2:$C$2700,CG$5)</f>
        <v>0</v>
      </c>
      <c r="CH371" s="13">
        <f>SUMIFS('Compra Ventas'!$E$2:$E$2700,'Compra Ventas'!$A$2:$A$2700,CH$4,'Compra Ventas'!$B$2:$B$2700,$B371,'Compra Ventas'!$C$2:$C$2700,CH$5)</f>
        <v>0</v>
      </c>
      <c r="CI371" s="13">
        <f>SUMIFS('Compra Ventas'!$E$2:$E$2700,'Compra Ventas'!$A$2:$A$2700,CI$4,'Compra Ventas'!$B$2:$B$2700,$B371,'Compra Ventas'!$C$2:$C$2700,CI$5)</f>
        <v>0</v>
      </c>
      <c r="CJ371" s="14">
        <f>SUMIFS('Compra Ventas'!$E$2:$E$2700,'Compra Ventas'!$A$2:$A$2700,CJ$4,'Compra Ventas'!$B$2:$B$2700,$B371,'Compra Ventas'!$C$2:$C$2700,CJ$5)</f>
        <v>0</v>
      </c>
      <c r="CK371" s="12">
        <f>SUMIFS('Compra Ventas'!$E$2:$E$2700,'Compra Ventas'!$A$2:$A$2700,CK$4,'Compra Ventas'!$B$2:$B$2700,$B371,'Compra Ventas'!$C$2:$C$2700,CK$5)</f>
        <v>0</v>
      </c>
      <c r="CL371" s="13">
        <f>SUMIFS('Compra Ventas'!$E$2:$E$2700,'Compra Ventas'!$A$2:$A$2700,CL$4,'Compra Ventas'!$B$2:$B$2700,$B371,'Compra Ventas'!$C$2:$C$2700,CL$5)</f>
        <v>0</v>
      </c>
      <c r="CM371" s="13">
        <f>SUMIFS('Compra Ventas'!$E$2:$E$2700,'Compra Ventas'!$A$2:$A$2700,CM$4,'Compra Ventas'!$B$2:$B$2700,$B371,'Compra Ventas'!$C$2:$C$2700,CM$5)</f>
        <v>0</v>
      </c>
      <c r="CN371" s="13">
        <f>SUMIFS('Compra Ventas'!$E$2:$E$2700,'Compra Ventas'!$A$2:$A$2700,CN$4,'Compra Ventas'!$B$2:$B$2700,$B371,'Compra Ventas'!$C$2:$C$2700,CN$5)</f>
        <v>0</v>
      </c>
      <c r="CO371" s="13">
        <f>SUMIFS('Compra Ventas'!$E$2:$E$2700,'Compra Ventas'!$A$2:$A$2700,CO$4,'Compra Ventas'!$B$2:$B$2700,$B371,'Compra Ventas'!$C$2:$C$2700,CO$5)</f>
        <v>0</v>
      </c>
      <c r="CP371" s="13">
        <f>SUMIFS('Compra Ventas'!$E$2:$E$2700,'Compra Ventas'!$A$2:$A$2700,CP$4,'Compra Ventas'!$B$2:$B$2700,$B371,'Compra Ventas'!$C$2:$C$2700,CP$5)</f>
        <v>0</v>
      </c>
      <c r="CQ371" s="13">
        <f>SUMIFS('Compra Ventas'!$E$2:$E$2700,'Compra Ventas'!$A$2:$A$2700,CQ$4,'Compra Ventas'!$B$2:$B$2700,$B371,'Compra Ventas'!$C$2:$C$2700,CQ$5)</f>
        <v>0</v>
      </c>
      <c r="CR371" s="13">
        <f>SUMIFS('Compra Ventas'!$E$2:$E$2700,'Compra Ventas'!$A$2:$A$2700,CR$4,'Compra Ventas'!$B$2:$B$2700,$B371,'Compra Ventas'!$C$2:$C$2700,CR$5)</f>
        <v>0</v>
      </c>
      <c r="CS371" s="13">
        <f>SUMIFS('Compra Ventas'!$E$2:$E$2700,'Compra Ventas'!$A$2:$A$2700,CS$4,'Compra Ventas'!$B$2:$B$2700,$B371,'Compra Ventas'!$C$2:$C$2700,CS$5)</f>
        <v>0</v>
      </c>
      <c r="CT371" s="13">
        <f>SUMIFS('Compra Ventas'!$E$2:$E$2700,'Compra Ventas'!$A$2:$A$2700,CT$4,'Compra Ventas'!$B$2:$B$2700,$B371,'Compra Ventas'!$C$2:$C$2700,CT$5)</f>
        <v>0</v>
      </c>
      <c r="CU371" s="13">
        <f>SUMIFS('Compra Ventas'!$E$2:$E$2700,'Compra Ventas'!$A$2:$A$2700,CU$4,'Compra Ventas'!$B$2:$B$2700,$B371,'Compra Ventas'!$C$2:$C$2700,CU$5)</f>
        <v>0</v>
      </c>
      <c r="CV371" s="14">
        <f>SUMIFS('Compra Ventas'!$E$2:$E$2700,'Compra Ventas'!$A$2:$A$2700,CV$4,'Compra Ventas'!$B$2:$B$2700,$B371,'Compra Ventas'!$C$2:$C$2700,CV$5)</f>
        <v>0</v>
      </c>
      <c r="CW371" s="12">
        <f>SUMIFS('Compra Ventas'!$E$2:$E$2700,'Compra Ventas'!$A$2:$A$2700,CW$4,'Compra Ventas'!$B$2:$B$2700,$B371,'Compra Ventas'!$C$2:$C$2700,CW$5)</f>
        <v>0</v>
      </c>
      <c r="CX371" s="13">
        <f>SUMIFS('Compra Ventas'!$E$2:$E$2700,'Compra Ventas'!$A$2:$A$2700,CX$4,'Compra Ventas'!$B$2:$B$2700,$B371,'Compra Ventas'!$C$2:$C$2700,CX$5)</f>
        <v>0</v>
      </c>
      <c r="CY371" s="13">
        <f>SUMIFS('Compra Ventas'!$E$2:$E$2700,'Compra Ventas'!$A$2:$A$2700,CY$4,'Compra Ventas'!$B$2:$B$2700,$B371,'Compra Ventas'!$C$2:$C$2700,CY$5)</f>
        <v>0</v>
      </c>
      <c r="CZ371" s="13">
        <f>SUMIFS('Compra Ventas'!$E$2:$E$2700,'Compra Ventas'!$A$2:$A$2700,CZ$4,'Compra Ventas'!$B$2:$B$2700,$B371,'Compra Ventas'!$C$2:$C$2700,CZ$5)</f>
        <v>0</v>
      </c>
      <c r="DA371" s="13">
        <f>SUMIFS('Compra Ventas'!$E$2:$E$2700,'Compra Ventas'!$A$2:$A$2700,DA$4,'Compra Ventas'!$B$2:$B$2700,$B371,'Compra Ventas'!$C$2:$C$2700,DA$5)</f>
        <v>0</v>
      </c>
      <c r="DB371" s="13">
        <f>SUMIFS('Compra Ventas'!$E$2:$E$2700,'Compra Ventas'!$A$2:$A$2700,DB$4,'Compra Ventas'!$B$2:$B$2700,$B371,'Compra Ventas'!$C$2:$C$2700,DB$5)</f>
        <v>0</v>
      </c>
      <c r="DC371" s="13">
        <f>SUMIFS('Compra Ventas'!$E$2:$E$2700,'Compra Ventas'!$A$2:$A$2700,DC$4,'Compra Ventas'!$B$2:$B$2700,$B371,'Compra Ventas'!$C$2:$C$2700,DC$5)</f>
        <v>0</v>
      </c>
      <c r="DD371" s="13">
        <f>SUMIFS('Compra Ventas'!$E$2:$E$2700,'Compra Ventas'!$A$2:$A$2700,DD$4,'Compra Ventas'!$B$2:$B$2700,$B371,'Compra Ventas'!$C$2:$C$2700,DD$5)</f>
        <v>0</v>
      </c>
      <c r="DE371" s="13">
        <f>SUMIFS('Compra Ventas'!$E$2:$E$2700,'Compra Ventas'!$A$2:$A$2700,DE$4,'Compra Ventas'!$B$2:$B$2700,$B371,'Compra Ventas'!$C$2:$C$2700,DE$5)</f>
        <v>0</v>
      </c>
      <c r="DF371" s="13">
        <f>SUMIFS('Compra Ventas'!$E$2:$E$2700,'Compra Ventas'!$A$2:$A$2700,DF$4,'Compra Ventas'!$B$2:$B$2700,$B371,'Compra Ventas'!$C$2:$C$2700,DF$5)</f>
        <v>0</v>
      </c>
      <c r="DG371" s="13">
        <f>SUMIFS('Compra Ventas'!$E$2:$E$2700,'Compra Ventas'!$A$2:$A$2700,DG$4,'Compra Ventas'!$B$2:$B$2700,$B371,'Compra Ventas'!$C$2:$C$2700,DG$5)</f>
        <v>0</v>
      </c>
      <c r="DH371" s="14">
        <f>SUMIFS('Compra Ventas'!$E$2:$E$2700,'Compra Ventas'!$A$2:$A$2700,DH$4,'Compra Ventas'!$B$2:$B$2700,$B371,'Compra Ventas'!$C$2:$C$2700,DH$5)</f>
        <v>0</v>
      </c>
      <c r="DI371" s="84"/>
      <c r="DJ371" s="98">
        <f>SUMIFS('Ajuste Ciclado'!D$5:D$47,'Ajuste Ciclado'!$C$5:$C$47,Balance!DJ$4,'Ajuste Ciclado'!$B$5:$B$47,Balance!$B371)</f>
        <v>0</v>
      </c>
      <c r="DK371" s="99">
        <f>SUMIFS('Ajuste Ciclado'!E$5:E$47,'Ajuste Ciclado'!$C$5:$C$47,Balance!DK$4,'Ajuste Ciclado'!$B$5:$B$47,Balance!$B371)</f>
        <v>0</v>
      </c>
      <c r="DL371" s="99">
        <f>SUMIFS('Ajuste Ciclado'!F$5:F$47,'Ajuste Ciclado'!$C$5:$C$47,Balance!DL$4,'Ajuste Ciclado'!$B$5:$B$47,Balance!$B371)</f>
        <v>0</v>
      </c>
      <c r="DM371" s="99">
        <f>SUMIFS('Ajuste Ciclado'!G$5:G$47,'Ajuste Ciclado'!$C$5:$C$47,Balance!DM$4,'Ajuste Ciclado'!$B$5:$B$47,Balance!$B371)</f>
        <v>0</v>
      </c>
      <c r="DN371" s="99">
        <f>SUMIFS('Ajuste Ciclado'!H$5:H$47,'Ajuste Ciclado'!$C$5:$C$47,Balance!DN$4,'Ajuste Ciclado'!$B$5:$B$47,Balance!$B371)</f>
        <v>0</v>
      </c>
      <c r="DO371" s="99">
        <f>SUMIFS('Ajuste Ciclado'!I$5:I$47,'Ajuste Ciclado'!$C$5:$C$47,Balance!DO$4,'Ajuste Ciclado'!$B$5:$B$47,Balance!$B371)</f>
        <v>0</v>
      </c>
      <c r="DP371" s="99">
        <f>SUMIFS('Ajuste Ciclado'!J$5:J$47,'Ajuste Ciclado'!$C$5:$C$47,Balance!DP$4,'Ajuste Ciclado'!$B$5:$B$47,Balance!$B371)</f>
        <v>0</v>
      </c>
      <c r="DQ371" s="99">
        <f>SUMIFS('Ajuste Ciclado'!K$5:K$47,'Ajuste Ciclado'!$C$5:$C$47,Balance!DQ$4,'Ajuste Ciclado'!$B$5:$B$47,Balance!$B371)</f>
        <v>0</v>
      </c>
      <c r="DR371" s="99">
        <f>SUMIFS('Ajuste Ciclado'!L$5:L$47,'Ajuste Ciclado'!$C$5:$C$47,Balance!DR$4,'Ajuste Ciclado'!$B$5:$B$47,Balance!$B371)</f>
        <v>0</v>
      </c>
      <c r="DS371" s="99">
        <f>SUMIFS('Ajuste Ciclado'!M$5:M$47,'Ajuste Ciclado'!$C$5:$C$47,Balance!DS$4,'Ajuste Ciclado'!$B$5:$B$47,Balance!$B371)</f>
        <v>0</v>
      </c>
      <c r="DT371" s="99">
        <f>SUMIFS('Ajuste Ciclado'!N$5:N$47,'Ajuste Ciclado'!$C$5:$C$47,Balance!DT$4,'Ajuste Ciclado'!$B$5:$B$47,Balance!$B371)</f>
        <v>0</v>
      </c>
      <c r="DU371" s="100">
        <f>SUMIFS('Ajuste Ciclado'!O$5:O$47,'Ajuste Ciclado'!$C$5:$C$47,Balance!DU$4,'Ajuste Ciclado'!$B$5:$B$47,Balance!$B371)</f>
        <v>0</v>
      </c>
      <c r="DV371" s="98">
        <f>SUMIFS('Ajuste Ciclado'!D$5:D$47,'Ajuste Ciclado'!$C$5:$C$47,Balance!DV$4,'Ajuste Ciclado'!$B$5:$B$47,Balance!$B371)</f>
        <v>0</v>
      </c>
      <c r="DW371" s="99">
        <f>SUMIFS('Ajuste Ciclado'!E$5:E$47,'Ajuste Ciclado'!$C$5:$C$47,Balance!DW$4,'Ajuste Ciclado'!$B$5:$B$47,Balance!$B371)</f>
        <v>0</v>
      </c>
      <c r="DX371" s="99">
        <f>SUMIFS('Ajuste Ciclado'!F$5:F$47,'Ajuste Ciclado'!$C$5:$C$47,Balance!DX$4,'Ajuste Ciclado'!$B$5:$B$47,Balance!$B371)</f>
        <v>0</v>
      </c>
      <c r="DY371" s="99">
        <f>SUMIFS('Ajuste Ciclado'!G$5:G$47,'Ajuste Ciclado'!$C$5:$C$47,Balance!DY$4,'Ajuste Ciclado'!$B$5:$B$47,Balance!$B371)</f>
        <v>0</v>
      </c>
      <c r="DZ371" s="99">
        <f>SUMIFS('Ajuste Ciclado'!H$5:H$47,'Ajuste Ciclado'!$C$5:$C$47,Balance!DZ$4,'Ajuste Ciclado'!$B$5:$B$47,Balance!$B371)</f>
        <v>0</v>
      </c>
      <c r="EA371" s="99">
        <f>SUMIFS('Ajuste Ciclado'!I$5:I$47,'Ajuste Ciclado'!$C$5:$C$47,Balance!EA$4,'Ajuste Ciclado'!$B$5:$B$47,Balance!$B371)</f>
        <v>0</v>
      </c>
      <c r="EB371" s="99">
        <f>SUMIFS('Ajuste Ciclado'!J$5:J$47,'Ajuste Ciclado'!$C$5:$C$47,Balance!EB$4,'Ajuste Ciclado'!$B$5:$B$47,Balance!$B371)</f>
        <v>0</v>
      </c>
      <c r="EC371" s="99">
        <f>SUMIFS('Ajuste Ciclado'!K$5:K$47,'Ajuste Ciclado'!$C$5:$C$47,Balance!EC$4,'Ajuste Ciclado'!$B$5:$B$47,Balance!$B371)</f>
        <v>0</v>
      </c>
      <c r="ED371" s="99">
        <f>SUMIFS('Ajuste Ciclado'!L$5:L$47,'Ajuste Ciclado'!$C$5:$C$47,Balance!ED$4,'Ajuste Ciclado'!$B$5:$B$47,Balance!$B371)</f>
        <v>0</v>
      </c>
      <c r="EE371" s="99">
        <f>SUMIFS('Ajuste Ciclado'!M$5:M$47,'Ajuste Ciclado'!$C$5:$C$47,Balance!EE$4,'Ajuste Ciclado'!$B$5:$B$47,Balance!$B371)</f>
        <v>0</v>
      </c>
      <c r="EF371" s="99">
        <f>SUMIFS('Ajuste Ciclado'!N$5:N$47,'Ajuste Ciclado'!$C$5:$C$47,Balance!EF$4,'Ajuste Ciclado'!$B$5:$B$47,Balance!$B371)</f>
        <v>0</v>
      </c>
      <c r="EG371" s="100">
        <f>SUMIFS('Ajuste Ciclado'!O$5:O$47,'Ajuste Ciclado'!$C$5:$C$47,Balance!EG$4,'Ajuste Ciclado'!$B$5:$B$47,Balance!$B371)</f>
        <v>0</v>
      </c>
      <c r="EH371" s="98">
        <f>SUMIFS('Ajuste Ciclado'!D$5:D$47,'Ajuste Ciclado'!$C$5:$C$47,Balance!EH$4,'Ajuste Ciclado'!$B$5:$B$47,Balance!$B371)</f>
        <v>0</v>
      </c>
      <c r="EI371" s="99">
        <f>SUMIFS('Ajuste Ciclado'!E$5:E$47,'Ajuste Ciclado'!$C$5:$C$47,Balance!EI$4,'Ajuste Ciclado'!$B$5:$B$47,Balance!$B371)</f>
        <v>0</v>
      </c>
      <c r="EJ371" s="99">
        <f>SUMIFS('Ajuste Ciclado'!F$5:F$47,'Ajuste Ciclado'!$C$5:$C$47,Balance!EJ$4,'Ajuste Ciclado'!$B$5:$B$47,Balance!$B371)</f>
        <v>0</v>
      </c>
      <c r="EK371" s="99">
        <f>SUMIFS('Ajuste Ciclado'!G$5:G$47,'Ajuste Ciclado'!$C$5:$C$47,Balance!EK$4,'Ajuste Ciclado'!$B$5:$B$47,Balance!$B371)</f>
        <v>0</v>
      </c>
      <c r="EL371" s="99">
        <f>SUMIFS('Ajuste Ciclado'!H$5:H$47,'Ajuste Ciclado'!$C$5:$C$47,Balance!EL$4,'Ajuste Ciclado'!$B$5:$B$47,Balance!$B371)</f>
        <v>0</v>
      </c>
      <c r="EM371" s="99">
        <f>SUMIFS('Ajuste Ciclado'!I$5:I$47,'Ajuste Ciclado'!$C$5:$C$47,Balance!EM$4,'Ajuste Ciclado'!$B$5:$B$47,Balance!$B371)</f>
        <v>0</v>
      </c>
      <c r="EN371" s="99">
        <f>SUMIFS('Ajuste Ciclado'!J$5:J$47,'Ajuste Ciclado'!$C$5:$C$47,Balance!EN$4,'Ajuste Ciclado'!$B$5:$B$47,Balance!$B371)</f>
        <v>0</v>
      </c>
      <c r="EO371" s="99">
        <f>SUMIFS('Ajuste Ciclado'!K$5:K$47,'Ajuste Ciclado'!$C$5:$C$47,Balance!EO$4,'Ajuste Ciclado'!$B$5:$B$47,Balance!$B371)</f>
        <v>0</v>
      </c>
      <c r="EP371" s="99">
        <f>SUMIFS('Ajuste Ciclado'!L$5:L$47,'Ajuste Ciclado'!$C$5:$C$47,Balance!EP$4,'Ajuste Ciclado'!$B$5:$B$47,Balance!$B371)</f>
        <v>0</v>
      </c>
      <c r="EQ371" s="99">
        <f>SUMIFS('Ajuste Ciclado'!M$5:M$47,'Ajuste Ciclado'!$C$5:$C$47,Balance!EQ$4,'Ajuste Ciclado'!$B$5:$B$47,Balance!$B371)</f>
        <v>0</v>
      </c>
      <c r="ER371" s="99">
        <f>SUMIFS('Ajuste Ciclado'!N$5:N$47,'Ajuste Ciclado'!$C$5:$C$47,Balance!ER$4,'Ajuste Ciclado'!$B$5:$B$47,Balance!$B371)</f>
        <v>0</v>
      </c>
      <c r="ES371" s="100">
        <f>SUMIFS('Ajuste Ciclado'!O$5:O$47,'Ajuste Ciclado'!$C$5:$C$47,Balance!ES$4,'Ajuste Ciclado'!$B$5:$B$47,Balance!$B371)</f>
        <v>0</v>
      </c>
      <c r="ET371" s="84"/>
      <c r="EU371" s="12">
        <f t="shared" si="428"/>
        <v>7134292.4526890619</v>
      </c>
      <c r="EV371" s="13">
        <f t="shared" si="393"/>
        <v>8046169.2929318976</v>
      </c>
      <c r="EW371" s="13">
        <f t="shared" si="394"/>
        <v>9385129.4461525809</v>
      </c>
      <c r="EX371" s="13">
        <f t="shared" si="395"/>
        <v>7852298.5777035998</v>
      </c>
      <c r="EY371" s="13">
        <f t="shared" si="396"/>
        <v>10114201.352573959</v>
      </c>
      <c r="EZ371" s="13">
        <f t="shared" si="397"/>
        <v>9843153.8709787894</v>
      </c>
      <c r="FA371" s="13">
        <f t="shared" si="398"/>
        <v>9698689.6583131682</v>
      </c>
      <c r="FB371" s="13">
        <f t="shared" si="399"/>
        <v>9828043.1176287755</v>
      </c>
      <c r="FC371" s="13">
        <f t="shared" si="400"/>
        <v>12009611.250524331</v>
      </c>
      <c r="FD371" s="13">
        <f t="shared" si="401"/>
        <v>5038710.9038005928</v>
      </c>
      <c r="FE371" s="13">
        <f t="shared" si="402"/>
        <v>4280780.2080839779</v>
      </c>
      <c r="FF371" s="14">
        <f t="shared" si="403"/>
        <v>4785455.1195716755</v>
      </c>
      <c r="FG371" s="12">
        <f t="shared" si="404"/>
        <v>7157669.3572813338</v>
      </c>
      <c r="FH371" s="13">
        <f t="shared" si="405"/>
        <v>8115293.8176948149</v>
      </c>
      <c r="FI371" s="13">
        <f t="shared" si="406"/>
        <v>9439852.8705089148</v>
      </c>
      <c r="FJ371" s="13">
        <f t="shared" si="407"/>
        <v>8113294.4907250861</v>
      </c>
      <c r="FK371" s="13">
        <f t="shared" si="408"/>
        <v>10021729.507177239</v>
      </c>
      <c r="FL371" s="13">
        <f t="shared" si="409"/>
        <v>10041419.51829314</v>
      </c>
      <c r="FM371" s="13">
        <f t="shared" si="410"/>
        <v>10513713.87459668</v>
      </c>
      <c r="FN371" s="13">
        <f t="shared" si="411"/>
        <v>9977749.3018574473</v>
      </c>
      <c r="FO371" s="13">
        <f t="shared" si="412"/>
        <v>12387099.74317343</v>
      </c>
      <c r="FP371" s="13">
        <f t="shared" si="413"/>
        <v>6469811.6590041304</v>
      </c>
      <c r="FQ371" s="13">
        <f t="shared" si="414"/>
        <v>8770023.782353295</v>
      </c>
      <c r="FR371" s="14">
        <f t="shared" si="415"/>
        <v>11364473.04095404</v>
      </c>
      <c r="FS371" s="12">
        <f t="shared" si="416"/>
        <v>7157347.3450446269</v>
      </c>
      <c r="FT371" s="13">
        <f t="shared" si="417"/>
        <v>8094957.0390835041</v>
      </c>
      <c r="FU371" s="13">
        <f t="shared" si="418"/>
        <v>9390025.5830882993</v>
      </c>
      <c r="FV371" s="13">
        <f t="shared" si="419"/>
        <v>8069686.0844347412</v>
      </c>
      <c r="FW371" s="13">
        <f t="shared" si="420"/>
        <v>10261390.32893795</v>
      </c>
      <c r="FX371" s="13">
        <f t="shared" si="421"/>
        <v>10605294.174412969</v>
      </c>
      <c r="FY371" s="13">
        <f t="shared" si="422"/>
        <v>11211081.585038271</v>
      </c>
      <c r="FZ371" s="13">
        <f t="shared" si="423"/>
        <v>11001784.341116849</v>
      </c>
      <c r="GA371" s="13">
        <f t="shared" si="424"/>
        <v>13205862.57238299</v>
      </c>
      <c r="GB371" s="13">
        <f t="shared" si="425"/>
        <v>11465020.537424279</v>
      </c>
      <c r="GC371" s="13">
        <f t="shared" si="426"/>
        <v>14481931.490117701</v>
      </c>
      <c r="GD371" s="14">
        <f t="shared" si="427"/>
        <v>16380945.127610549</v>
      </c>
      <c r="GE371" s="84"/>
      <c r="GF371" s="12">
        <f t="shared" si="439"/>
        <v>98016535.250952393</v>
      </c>
      <c r="GG371" s="13">
        <f t="shared" si="439"/>
        <v>112372130.96361956</v>
      </c>
      <c r="GH371" s="14">
        <f t="shared" si="439"/>
        <v>131325326.20869273</v>
      </c>
      <c r="GI371" s="6">
        <f t="shared" si="430"/>
        <v>1</v>
      </c>
      <c r="GJ371" s="12">
        <f t="shared" si="431"/>
        <v>0</v>
      </c>
      <c r="GK371" s="13">
        <f t="shared" si="432"/>
        <v>0</v>
      </c>
      <c r="GL371" s="14">
        <f t="shared" si="433"/>
        <v>0</v>
      </c>
      <c r="GM371" s="84"/>
      <c r="GN371" s="66">
        <f t="shared" si="434"/>
        <v>0</v>
      </c>
      <c r="GO371" s="84"/>
      <c r="GP371" s="63" t="str" cm="1">
        <f t="array" ref="GP371">INDEX($GF$4:$GH$4,1,GI371)</f>
        <v>Sample 1</v>
      </c>
      <c r="GQ371" s="12">
        <f t="shared" si="436"/>
        <v>4280780.2080839779</v>
      </c>
      <c r="GR371" s="13">
        <f t="shared" si="436"/>
        <v>4785455.1195716755</v>
      </c>
      <c r="GS371" s="14">
        <f t="shared" si="436"/>
        <v>5038710.9038005928</v>
      </c>
      <c r="GT371" s="12">
        <f t="shared" si="437"/>
        <v>6469811.6590041304</v>
      </c>
      <c r="GU371" s="13">
        <f t="shared" si="437"/>
        <v>7157669.3572813338</v>
      </c>
      <c r="GV371" s="14">
        <f t="shared" si="437"/>
        <v>8113294.4907250861</v>
      </c>
      <c r="GW371" s="12">
        <f t="shared" si="438"/>
        <v>7157347.3450446269</v>
      </c>
      <c r="GX371" s="13">
        <f t="shared" si="438"/>
        <v>8069686.0844347412</v>
      </c>
      <c r="GY371" s="14">
        <f t="shared" si="438"/>
        <v>8094957.0390835041</v>
      </c>
      <c r="GZ371" s="84" t="str">
        <f t="shared" si="390"/>
        <v>Sample 1</v>
      </c>
      <c r="HA371" s="12">
        <f t="shared" si="440"/>
        <v>0</v>
      </c>
      <c r="HB371" s="13">
        <f t="shared" si="440"/>
        <v>0</v>
      </c>
      <c r="HC371" s="14">
        <f t="shared" si="440"/>
        <v>0</v>
      </c>
      <c r="HD371" s="6">
        <f t="shared" si="391"/>
        <v>0</v>
      </c>
      <c r="HE371" s="84" t="str">
        <f t="shared" si="392"/>
        <v>Ok</v>
      </c>
    </row>
    <row r="372" spans="2:213" hidden="1" x14ac:dyDescent="0.3">
      <c r="B372" s="84" t="s">
        <v>135</v>
      </c>
      <c r="C372" s="12">
        <f>SUMIFS(Inyecciones!$E$2:$E$14185,Inyecciones!$A$2:$A$14185,Balance!C$4,Inyecciones!$B$2:$B$14185,Balance!$B372,Inyecciones!$C$2:$C$14185,Balance!C$5)</f>
        <v>58905.61804432331</v>
      </c>
      <c r="D372" s="13">
        <f>SUMIFS(Inyecciones!$E$2:$E$14185,Inyecciones!$A$2:$A$14185,Balance!D$4,Inyecciones!$B$2:$B$14185,Balance!$B372,Inyecciones!$C$2:$C$14185,Balance!D$5)</f>
        <v>70317.837498812572</v>
      </c>
      <c r="E372" s="13">
        <f>SUMIFS(Inyecciones!$E$2:$E$14185,Inyecciones!$A$2:$A$14185,Balance!E$4,Inyecciones!$B$2:$B$14185,Balance!$B372,Inyecciones!$C$2:$C$14185,Balance!E$5)</f>
        <v>66936.891288107669</v>
      </c>
      <c r="F372" s="13">
        <f>SUMIFS(Inyecciones!$E$2:$E$14185,Inyecciones!$A$2:$A$14185,Balance!F$4,Inyecciones!$B$2:$B$14185,Balance!$B372,Inyecciones!$C$2:$C$14185,Balance!F$5)</f>
        <v>60238.886911002512</v>
      </c>
      <c r="G372" s="13">
        <f>SUMIFS(Inyecciones!$E$2:$E$14185,Inyecciones!$A$2:$A$14185,Balance!G$4,Inyecciones!$B$2:$B$14185,Balance!$B372,Inyecciones!$C$2:$C$14185,Balance!G$5)</f>
        <v>54427.981133901812</v>
      </c>
      <c r="H372" s="13">
        <f>SUMIFS(Inyecciones!$E$2:$E$14185,Inyecciones!$A$2:$A$14185,Balance!H$4,Inyecciones!$B$2:$B$14185,Balance!$B372,Inyecciones!$C$2:$C$14185,Balance!H$5)</f>
        <v>69326.397336099617</v>
      </c>
      <c r="I372" s="13">
        <f>SUMIFS(Inyecciones!$E$2:$E$14185,Inyecciones!$A$2:$A$14185,Balance!I$4,Inyecciones!$B$2:$B$14185,Balance!$B372,Inyecciones!$C$2:$C$14185,Balance!I$5)</f>
        <v>25542.653698498121</v>
      </c>
      <c r="J372" s="13">
        <f>SUMIFS(Inyecciones!$E$2:$E$14185,Inyecciones!$A$2:$A$14185,Balance!J$4,Inyecciones!$B$2:$B$14185,Balance!$B372,Inyecciones!$C$2:$C$14185,Balance!J$5)</f>
        <v>5531.9446028108196</v>
      </c>
      <c r="K372" s="13">
        <f>SUMIFS(Inyecciones!$E$2:$E$14185,Inyecciones!$A$2:$A$14185,Balance!K$4,Inyecciones!$B$2:$B$14185,Balance!$B372,Inyecciones!$C$2:$C$14185,Balance!K$5)</f>
        <v>5827.9494753828094</v>
      </c>
      <c r="L372" s="13">
        <f>SUMIFS(Inyecciones!$E$2:$E$14185,Inyecciones!$A$2:$A$14185,Balance!L$4,Inyecciones!$B$2:$B$14185,Balance!$B372,Inyecciones!$C$2:$C$14185,Balance!L$5)</f>
        <v>7584.9444458917596</v>
      </c>
      <c r="M372" s="13">
        <f>SUMIFS(Inyecciones!$E$2:$E$14185,Inyecciones!$A$2:$A$14185,Balance!M$4,Inyecciones!$B$2:$B$14185,Balance!$B372,Inyecciones!$C$2:$C$14185,Balance!M$5)</f>
        <v>12249.012319429759</v>
      </c>
      <c r="N372" s="14">
        <f>SUMIFS(Inyecciones!$E$2:$E$14185,Inyecciones!$A$2:$A$14185,Balance!N$4,Inyecciones!$B$2:$B$14185,Balance!$B372,Inyecciones!$C$2:$C$14185,Balance!N$5)</f>
        <v>14282.62866598306</v>
      </c>
      <c r="O372" s="12">
        <f>SUMIFS(Inyecciones!$E$2:$E$14185,Inyecciones!$A$2:$A$14185,Balance!O$4,Inyecciones!$B$2:$B$14185,Balance!$B372,Inyecciones!$C$2:$C$14185,Balance!O$5)</f>
        <v>59036.799582870277</v>
      </c>
      <c r="P372" s="13">
        <f>SUMIFS(Inyecciones!$E$2:$E$14185,Inyecciones!$A$2:$A$14185,Balance!P$4,Inyecciones!$B$2:$B$14185,Balance!$B372,Inyecciones!$C$2:$C$14185,Balance!P$5)</f>
        <v>70651.279603455478</v>
      </c>
      <c r="Q372" s="13">
        <f>SUMIFS(Inyecciones!$E$2:$E$14185,Inyecciones!$A$2:$A$14185,Balance!Q$4,Inyecciones!$B$2:$B$14185,Balance!$B372,Inyecciones!$C$2:$C$14185,Balance!Q$5)</f>
        <v>67196.489303024209</v>
      </c>
      <c r="R372" s="13">
        <f>SUMIFS(Inyecciones!$E$2:$E$14185,Inyecciones!$A$2:$A$14185,Balance!R$4,Inyecciones!$B$2:$B$14185,Balance!$B372,Inyecciones!$C$2:$C$14185,Balance!R$5)</f>
        <v>58693.511616055192</v>
      </c>
      <c r="S372" s="13">
        <f>SUMIFS(Inyecciones!$E$2:$E$14185,Inyecciones!$A$2:$A$14185,Balance!S$4,Inyecciones!$B$2:$B$14185,Balance!$B372,Inyecciones!$C$2:$C$14185,Balance!S$5)</f>
        <v>54850.263994219422</v>
      </c>
      <c r="T372" s="13">
        <f>SUMIFS(Inyecciones!$E$2:$E$14185,Inyecciones!$A$2:$A$14185,Balance!T$4,Inyecciones!$B$2:$B$14185,Balance!$B372,Inyecciones!$C$2:$C$14185,Balance!T$5)</f>
        <v>69400.583373264351</v>
      </c>
      <c r="U372" s="13">
        <f>SUMIFS(Inyecciones!$E$2:$E$14185,Inyecciones!$A$2:$A$14185,Balance!U$4,Inyecciones!$B$2:$B$14185,Balance!$B372,Inyecciones!$C$2:$C$14185,Balance!U$5)</f>
        <v>26508.12395363165</v>
      </c>
      <c r="V372" s="13">
        <f>SUMIFS(Inyecciones!$E$2:$E$14185,Inyecciones!$A$2:$A$14185,Balance!V$4,Inyecciones!$B$2:$B$14185,Balance!$B372,Inyecciones!$C$2:$C$14185,Balance!V$5)</f>
        <v>5475.8543496285101</v>
      </c>
      <c r="W372" s="13">
        <f>SUMIFS(Inyecciones!$E$2:$E$14185,Inyecciones!$A$2:$A$14185,Balance!W$4,Inyecciones!$B$2:$B$14185,Balance!$B372,Inyecciones!$C$2:$C$14185,Balance!W$5)</f>
        <v>5316.5993165136233</v>
      </c>
      <c r="X372" s="13">
        <f>SUMIFS(Inyecciones!$E$2:$E$14185,Inyecciones!$A$2:$A$14185,Balance!X$4,Inyecciones!$B$2:$B$14185,Balance!$B372,Inyecciones!$C$2:$C$14185,Balance!X$5)</f>
        <v>8097.5989337192823</v>
      </c>
      <c r="Y372" s="13">
        <f>SUMIFS(Inyecciones!$E$2:$E$14185,Inyecciones!$A$2:$A$14185,Balance!Y$4,Inyecciones!$B$2:$B$14185,Balance!$B372,Inyecciones!$C$2:$C$14185,Balance!Y$5)</f>
        <v>12708.52486209521</v>
      </c>
      <c r="Z372" s="14">
        <f>SUMIFS(Inyecciones!$E$2:$E$14185,Inyecciones!$A$2:$A$14185,Balance!Z$4,Inyecciones!$B$2:$B$14185,Balance!$B372,Inyecciones!$C$2:$C$14185,Balance!Z$5)</f>
        <v>15081.807355438361</v>
      </c>
      <c r="AA372" s="12">
        <f>SUMIFS(Inyecciones!$E$2:$E$14185,Inyecciones!$A$2:$A$14185,Balance!AA$4,Inyecciones!$B$2:$B$14185,Balance!$B372,Inyecciones!$C$2:$C$14185,Balance!AA$5)</f>
        <v>59006.668434708183</v>
      </c>
      <c r="AB372" s="13">
        <f>SUMIFS(Inyecciones!$E$2:$E$14185,Inyecciones!$A$2:$A$14185,Balance!AB$4,Inyecciones!$B$2:$B$14185,Balance!$B372,Inyecciones!$C$2:$C$14185,Balance!AB$5)</f>
        <v>70244.099443343905</v>
      </c>
      <c r="AC372" s="13">
        <f>SUMIFS(Inyecciones!$E$2:$E$14185,Inyecciones!$A$2:$A$14185,Balance!AC$4,Inyecciones!$B$2:$B$14185,Balance!$B372,Inyecciones!$C$2:$C$14185,Balance!AC$5)</f>
        <v>66878.019418597483</v>
      </c>
      <c r="AD372" s="13">
        <f>SUMIFS(Inyecciones!$E$2:$E$14185,Inyecciones!$A$2:$A$14185,Balance!AD$4,Inyecciones!$B$2:$B$14185,Balance!$B372,Inyecciones!$C$2:$C$14185,Balance!AD$5)</f>
        <v>58737.856373045637</v>
      </c>
      <c r="AE372" s="13">
        <f>SUMIFS(Inyecciones!$E$2:$E$14185,Inyecciones!$A$2:$A$14185,Balance!AE$4,Inyecciones!$B$2:$B$14185,Balance!$B372,Inyecciones!$C$2:$C$14185,Balance!AE$5)</f>
        <v>54128.439930249522</v>
      </c>
      <c r="AF372" s="13">
        <f>SUMIFS(Inyecciones!$E$2:$E$14185,Inyecciones!$A$2:$A$14185,Balance!AF$4,Inyecciones!$B$2:$B$14185,Balance!$B372,Inyecciones!$C$2:$C$14185,Balance!AF$5)</f>
        <v>72198.399083603086</v>
      </c>
      <c r="AG372" s="13">
        <f>SUMIFS(Inyecciones!$E$2:$E$14185,Inyecciones!$A$2:$A$14185,Balance!AG$4,Inyecciones!$B$2:$B$14185,Balance!$B372,Inyecciones!$C$2:$C$14185,Balance!AG$5)</f>
        <v>26799.52148867667</v>
      </c>
      <c r="AH372" s="13">
        <f>SUMIFS(Inyecciones!$E$2:$E$14185,Inyecciones!$A$2:$A$14185,Balance!AH$4,Inyecciones!$B$2:$B$14185,Balance!$B372,Inyecciones!$C$2:$C$14185,Balance!AH$5)</f>
        <v>5643.1423829007608</v>
      </c>
      <c r="AI372" s="13">
        <f>SUMIFS(Inyecciones!$E$2:$E$14185,Inyecciones!$A$2:$A$14185,Balance!AI$4,Inyecciones!$B$2:$B$14185,Balance!$B372,Inyecciones!$C$2:$C$14185,Balance!AI$5)</f>
        <v>5767.7020260667887</v>
      </c>
      <c r="AJ372" s="13">
        <f>SUMIFS(Inyecciones!$E$2:$E$14185,Inyecciones!$A$2:$A$14185,Balance!AJ$4,Inyecciones!$B$2:$B$14185,Balance!$B372,Inyecciones!$C$2:$C$14185,Balance!AJ$5)</f>
        <v>9077.4968717100328</v>
      </c>
      <c r="AK372" s="13">
        <f>SUMIFS(Inyecciones!$E$2:$E$14185,Inyecciones!$A$2:$A$14185,Balance!AK$4,Inyecciones!$B$2:$B$14185,Balance!$B372,Inyecciones!$C$2:$C$14185,Balance!AK$5)</f>
        <v>12763.58307087826</v>
      </c>
      <c r="AL372" s="14">
        <f>SUMIFS(Inyecciones!$E$2:$E$14185,Inyecciones!$A$2:$A$14185,Balance!AL$4,Inyecciones!$B$2:$B$14185,Balance!$B372,Inyecciones!$C$2:$C$14185,Balance!AL$5)</f>
        <v>15719.535765474329</v>
      </c>
      <c r="AM372" s="13"/>
      <c r="AN372" s="12">
        <f>SUMIFS('Retiro Mensual'!$E$2:$E$2629,'Retiro Mensual'!$A$2:$A$2629,AN$4,'Retiro Mensual'!$B$2:$B$2629,$B372,'Retiro Mensual'!$C$2:$C$2629,AN$5)</f>
        <v>0</v>
      </c>
      <c r="AO372" s="13">
        <f>SUMIFS('Retiro Mensual'!$E$2:$E$2629,'Retiro Mensual'!$A$2:$A$2629,AO$4,'Retiro Mensual'!$B$2:$B$2629,$B372,'Retiro Mensual'!$C$2:$C$2629,AO$5)</f>
        <v>0</v>
      </c>
      <c r="AP372" s="13">
        <f>SUMIFS('Retiro Mensual'!$E$2:$E$2629,'Retiro Mensual'!$A$2:$A$2629,AP$4,'Retiro Mensual'!$B$2:$B$2629,$B372,'Retiro Mensual'!$C$2:$C$2629,AP$5)</f>
        <v>0</v>
      </c>
      <c r="AQ372" s="13">
        <f>SUMIFS('Retiro Mensual'!$E$2:$E$2629,'Retiro Mensual'!$A$2:$A$2629,AQ$4,'Retiro Mensual'!$B$2:$B$2629,$B372,'Retiro Mensual'!$C$2:$C$2629,AQ$5)</f>
        <v>0</v>
      </c>
      <c r="AR372" s="13">
        <f>SUMIFS('Retiro Mensual'!$E$2:$E$2629,'Retiro Mensual'!$A$2:$A$2629,AR$4,'Retiro Mensual'!$B$2:$B$2629,$B372,'Retiro Mensual'!$C$2:$C$2629,AR$5)</f>
        <v>0</v>
      </c>
      <c r="AS372" s="13">
        <f>SUMIFS('Retiro Mensual'!$E$2:$E$2629,'Retiro Mensual'!$A$2:$A$2629,AS$4,'Retiro Mensual'!$B$2:$B$2629,$B372,'Retiro Mensual'!$C$2:$C$2629,AS$5)</f>
        <v>0</v>
      </c>
      <c r="AT372" s="13">
        <f>SUMIFS('Retiro Mensual'!$E$2:$E$2629,'Retiro Mensual'!$A$2:$A$2629,AT$4,'Retiro Mensual'!$B$2:$B$2629,$B372,'Retiro Mensual'!$C$2:$C$2629,AT$5)</f>
        <v>0</v>
      </c>
      <c r="AU372" s="13">
        <f>SUMIFS('Retiro Mensual'!$E$2:$E$2629,'Retiro Mensual'!$A$2:$A$2629,AU$4,'Retiro Mensual'!$B$2:$B$2629,$B372,'Retiro Mensual'!$C$2:$C$2629,AU$5)</f>
        <v>0</v>
      </c>
      <c r="AV372" s="13">
        <f>SUMIFS('Retiro Mensual'!$E$2:$E$2629,'Retiro Mensual'!$A$2:$A$2629,AV$4,'Retiro Mensual'!$B$2:$B$2629,$B372,'Retiro Mensual'!$C$2:$C$2629,AV$5)</f>
        <v>0</v>
      </c>
      <c r="AW372" s="13">
        <f>SUMIFS('Retiro Mensual'!$E$2:$E$2629,'Retiro Mensual'!$A$2:$A$2629,AW$4,'Retiro Mensual'!$B$2:$B$2629,$B372,'Retiro Mensual'!$C$2:$C$2629,AW$5)</f>
        <v>0</v>
      </c>
      <c r="AX372" s="13">
        <f>SUMIFS('Retiro Mensual'!$E$2:$E$2629,'Retiro Mensual'!$A$2:$A$2629,AX$4,'Retiro Mensual'!$B$2:$B$2629,$B372,'Retiro Mensual'!$C$2:$C$2629,AX$5)</f>
        <v>0</v>
      </c>
      <c r="AY372" s="14">
        <f>SUMIFS('Retiro Mensual'!$E$2:$E$2629,'Retiro Mensual'!$A$2:$A$2629,AY$4,'Retiro Mensual'!$B$2:$B$2629,$B372,'Retiro Mensual'!$C$2:$C$2629,AY$5)</f>
        <v>0</v>
      </c>
      <c r="AZ372" s="12">
        <f>SUMIFS('Retiro Mensual'!$E$2:$E$2629,'Retiro Mensual'!$A$2:$A$2629,AZ$4,'Retiro Mensual'!$B$2:$B$2629,$B372,'Retiro Mensual'!$C$2:$C$2629,AZ$5)</f>
        <v>0</v>
      </c>
      <c r="BA372" s="13">
        <f>SUMIFS('Retiro Mensual'!$E$2:$E$2629,'Retiro Mensual'!$A$2:$A$2629,BA$4,'Retiro Mensual'!$B$2:$B$2629,$B372,'Retiro Mensual'!$C$2:$C$2629,BA$5)</f>
        <v>0</v>
      </c>
      <c r="BB372" s="13">
        <f>SUMIFS('Retiro Mensual'!$E$2:$E$2629,'Retiro Mensual'!$A$2:$A$2629,BB$4,'Retiro Mensual'!$B$2:$B$2629,$B372,'Retiro Mensual'!$C$2:$C$2629,BB$5)</f>
        <v>0</v>
      </c>
      <c r="BC372" s="13">
        <f>SUMIFS('Retiro Mensual'!$E$2:$E$2629,'Retiro Mensual'!$A$2:$A$2629,BC$4,'Retiro Mensual'!$B$2:$B$2629,$B372,'Retiro Mensual'!$C$2:$C$2629,BC$5)</f>
        <v>0</v>
      </c>
      <c r="BD372" s="13">
        <f>SUMIFS('Retiro Mensual'!$E$2:$E$2629,'Retiro Mensual'!$A$2:$A$2629,BD$4,'Retiro Mensual'!$B$2:$B$2629,$B372,'Retiro Mensual'!$C$2:$C$2629,BD$5)</f>
        <v>0</v>
      </c>
      <c r="BE372" s="13">
        <f>SUMIFS('Retiro Mensual'!$E$2:$E$2629,'Retiro Mensual'!$A$2:$A$2629,BE$4,'Retiro Mensual'!$B$2:$B$2629,$B372,'Retiro Mensual'!$C$2:$C$2629,BE$5)</f>
        <v>0</v>
      </c>
      <c r="BF372" s="13">
        <f>SUMIFS('Retiro Mensual'!$E$2:$E$2629,'Retiro Mensual'!$A$2:$A$2629,BF$4,'Retiro Mensual'!$B$2:$B$2629,$B372,'Retiro Mensual'!$C$2:$C$2629,BF$5)</f>
        <v>0</v>
      </c>
      <c r="BG372" s="13">
        <f>SUMIFS('Retiro Mensual'!$E$2:$E$2629,'Retiro Mensual'!$A$2:$A$2629,BG$4,'Retiro Mensual'!$B$2:$B$2629,$B372,'Retiro Mensual'!$C$2:$C$2629,BG$5)</f>
        <v>0</v>
      </c>
      <c r="BH372" s="13">
        <f>SUMIFS('Retiro Mensual'!$E$2:$E$2629,'Retiro Mensual'!$A$2:$A$2629,BH$4,'Retiro Mensual'!$B$2:$B$2629,$B372,'Retiro Mensual'!$C$2:$C$2629,BH$5)</f>
        <v>0</v>
      </c>
      <c r="BI372" s="13">
        <f>SUMIFS('Retiro Mensual'!$E$2:$E$2629,'Retiro Mensual'!$A$2:$A$2629,BI$4,'Retiro Mensual'!$B$2:$B$2629,$B372,'Retiro Mensual'!$C$2:$C$2629,BI$5)</f>
        <v>0</v>
      </c>
      <c r="BJ372" s="13">
        <f>SUMIFS('Retiro Mensual'!$E$2:$E$2629,'Retiro Mensual'!$A$2:$A$2629,BJ$4,'Retiro Mensual'!$B$2:$B$2629,$B372,'Retiro Mensual'!$C$2:$C$2629,BJ$5)</f>
        <v>0</v>
      </c>
      <c r="BK372" s="14">
        <f>SUMIFS('Retiro Mensual'!$E$2:$E$2629,'Retiro Mensual'!$A$2:$A$2629,BK$4,'Retiro Mensual'!$B$2:$B$2629,$B372,'Retiro Mensual'!$C$2:$C$2629,BK$5)</f>
        <v>0</v>
      </c>
      <c r="BL372" s="12">
        <f>SUMIFS('Retiro Mensual'!$E$2:$E$2629,'Retiro Mensual'!$A$2:$A$2629,BL$4,'Retiro Mensual'!$B$2:$B$2629,$B372,'Retiro Mensual'!$C$2:$C$2629,BL$5)</f>
        <v>0</v>
      </c>
      <c r="BM372" s="13">
        <f>SUMIFS('Retiro Mensual'!$E$2:$E$2629,'Retiro Mensual'!$A$2:$A$2629,BM$4,'Retiro Mensual'!$B$2:$B$2629,$B372,'Retiro Mensual'!$C$2:$C$2629,BM$5)</f>
        <v>0</v>
      </c>
      <c r="BN372" s="13">
        <f>SUMIFS('Retiro Mensual'!$E$2:$E$2629,'Retiro Mensual'!$A$2:$A$2629,BN$4,'Retiro Mensual'!$B$2:$B$2629,$B372,'Retiro Mensual'!$C$2:$C$2629,BN$5)</f>
        <v>0</v>
      </c>
      <c r="BO372" s="13">
        <f>SUMIFS('Retiro Mensual'!$E$2:$E$2629,'Retiro Mensual'!$A$2:$A$2629,BO$4,'Retiro Mensual'!$B$2:$B$2629,$B372,'Retiro Mensual'!$C$2:$C$2629,BO$5)</f>
        <v>0</v>
      </c>
      <c r="BP372" s="13">
        <f>SUMIFS('Retiro Mensual'!$E$2:$E$2629,'Retiro Mensual'!$A$2:$A$2629,BP$4,'Retiro Mensual'!$B$2:$B$2629,$B372,'Retiro Mensual'!$C$2:$C$2629,BP$5)</f>
        <v>0</v>
      </c>
      <c r="BQ372" s="13">
        <f>SUMIFS('Retiro Mensual'!$E$2:$E$2629,'Retiro Mensual'!$A$2:$A$2629,BQ$4,'Retiro Mensual'!$B$2:$B$2629,$B372,'Retiro Mensual'!$C$2:$C$2629,BQ$5)</f>
        <v>0</v>
      </c>
      <c r="BR372" s="13">
        <f>SUMIFS('Retiro Mensual'!$E$2:$E$2629,'Retiro Mensual'!$A$2:$A$2629,BR$4,'Retiro Mensual'!$B$2:$B$2629,$B372,'Retiro Mensual'!$C$2:$C$2629,BR$5)</f>
        <v>0</v>
      </c>
      <c r="BS372" s="13">
        <f>SUMIFS('Retiro Mensual'!$E$2:$E$2629,'Retiro Mensual'!$A$2:$A$2629,BS$4,'Retiro Mensual'!$B$2:$B$2629,$B372,'Retiro Mensual'!$C$2:$C$2629,BS$5)</f>
        <v>0</v>
      </c>
      <c r="BT372" s="13">
        <f>SUMIFS('Retiro Mensual'!$E$2:$E$2629,'Retiro Mensual'!$A$2:$A$2629,BT$4,'Retiro Mensual'!$B$2:$B$2629,$B372,'Retiro Mensual'!$C$2:$C$2629,BT$5)</f>
        <v>0</v>
      </c>
      <c r="BU372" s="13">
        <f>SUMIFS('Retiro Mensual'!$E$2:$E$2629,'Retiro Mensual'!$A$2:$A$2629,BU$4,'Retiro Mensual'!$B$2:$B$2629,$B372,'Retiro Mensual'!$C$2:$C$2629,BU$5)</f>
        <v>0</v>
      </c>
      <c r="BV372" s="13">
        <f>SUMIFS('Retiro Mensual'!$E$2:$E$2629,'Retiro Mensual'!$A$2:$A$2629,BV$4,'Retiro Mensual'!$B$2:$B$2629,$B372,'Retiro Mensual'!$C$2:$C$2629,BV$5)</f>
        <v>0</v>
      </c>
      <c r="BW372" s="14">
        <f>SUMIFS('Retiro Mensual'!$E$2:$E$2629,'Retiro Mensual'!$A$2:$A$2629,BW$4,'Retiro Mensual'!$B$2:$B$2629,$B372,'Retiro Mensual'!$C$2:$C$2629,BW$5)</f>
        <v>0</v>
      </c>
      <c r="BX372" s="13"/>
      <c r="BY372" s="12">
        <f>SUMIFS('Compra Ventas'!$E$2:$E$2700,'Compra Ventas'!$A$2:$A$2700,BY$4,'Compra Ventas'!$B$2:$B$2700,$B372,'Compra Ventas'!$C$2:$C$2700,BY$5)</f>
        <v>0</v>
      </c>
      <c r="BZ372" s="13">
        <f>SUMIFS('Compra Ventas'!$E$2:$E$2700,'Compra Ventas'!$A$2:$A$2700,BZ$4,'Compra Ventas'!$B$2:$B$2700,$B372,'Compra Ventas'!$C$2:$C$2700,BZ$5)</f>
        <v>0</v>
      </c>
      <c r="CA372" s="13">
        <f>SUMIFS('Compra Ventas'!$E$2:$E$2700,'Compra Ventas'!$A$2:$A$2700,CA$4,'Compra Ventas'!$B$2:$B$2700,$B372,'Compra Ventas'!$C$2:$C$2700,CA$5)</f>
        <v>0</v>
      </c>
      <c r="CB372" s="13">
        <f>SUMIFS('Compra Ventas'!$E$2:$E$2700,'Compra Ventas'!$A$2:$A$2700,CB$4,'Compra Ventas'!$B$2:$B$2700,$B372,'Compra Ventas'!$C$2:$C$2700,CB$5)</f>
        <v>0</v>
      </c>
      <c r="CC372" s="13">
        <f>SUMIFS('Compra Ventas'!$E$2:$E$2700,'Compra Ventas'!$A$2:$A$2700,CC$4,'Compra Ventas'!$B$2:$B$2700,$B372,'Compra Ventas'!$C$2:$C$2700,CC$5)</f>
        <v>0</v>
      </c>
      <c r="CD372" s="13">
        <f>SUMIFS('Compra Ventas'!$E$2:$E$2700,'Compra Ventas'!$A$2:$A$2700,CD$4,'Compra Ventas'!$B$2:$B$2700,$B372,'Compra Ventas'!$C$2:$C$2700,CD$5)</f>
        <v>0</v>
      </c>
      <c r="CE372" s="13">
        <f>SUMIFS('Compra Ventas'!$E$2:$E$2700,'Compra Ventas'!$A$2:$A$2700,CE$4,'Compra Ventas'!$B$2:$B$2700,$B372,'Compra Ventas'!$C$2:$C$2700,CE$5)</f>
        <v>0</v>
      </c>
      <c r="CF372" s="13">
        <f>SUMIFS('Compra Ventas'!$E$2:$E$2700,'Compra Ventas'!$A$2:$A$2700,CF$4,'Compra Ventas'!$B$2:$B$2700,$B372,'Compra Ventas'!$C$2:$C$2700,CF$5)</f>
        <v>0</v>
      </c>
      <c r="CG372" s="13">
        <f>SUMIFS('Compra Ventas'!$E$2:$E$2700,'Compra Ventas'!$A$2:$A$2700,CG$4,'Compra Ventas'!$B$2:$B$2700,$B372,'Compra Ventas'!$C$2:$C$2700,CG$5)</f>
        <v>0</v>
      </c>
      <c r="CH372" s="13">
        <f>SUMIFS('Compra Ventas'!$E$2:$E$2700,'Compra Ventas'!$A$2:$A$2700,CH$4,'Compra Ventas'!$B$2:$B$2700,$B372,'Compra Ventas'!$C$2:$C$2700,CH$5)</f>
        <v>0</v>
      </c>
      <c r="CI372" s="13">
        <f>SUMIFS('Compra Ventas'!$E$2:$E$2700,'Compra Ventas'!$A$2:$A$2700,CI$4,'Compra Ventas'!$B$2:$B$2700,$B372,'Compra Ventas'!$C$2:$C$2700,CI$5)</f>
        <v>0</v>
      </c>
      <c r="CJ372" s="14">
        <f>SUMIFS('Compra Ventas'!$E$2:$E$2700,'Compra Ventas'!$A$2:$A$2700,CJ$4,'Compra Ventas'!$B$2:$B$2700,$B372,'Compra Ventas'!$C$2:$C$2700,CJ$5)</f>
        <v>0</v>
      </c>
      <c r="CK372" s="12">
        <f>SUMIFS('Compra Ventas'!$E$2:$E$2700,'Compra Ventas'!$A$2:$A$2700,CK$4,'Compra Ventas'!$B$2:$B$2700,$B372,'Compra Ventas'!$C$2:$C$2700,CK$5)</f>
        <v>0</v>
      </c>
      <c r="CL372" s="13">
        <f>SUMIFS('Compra Ventas'!$E$2:$E$2700,'Compra Ventas'!$A$2:$A$2700,CL$4,'Compra Ventas'!$B$2:$B$2700,$B372,'Compra Ventas'!$C$2:$C$2700,CL$5)</f>
        <v>0</v>
      </c>
      <c r="CM372" s="13">
        <f>SUMIFS('Compra Ventas'!$E$2:$E$2700,'Compra Ventas'!$A$2:$A$2700,CM$4,'Compra Ventas'!$B$2:$B$2700,$B372,'Compra Ventas'!$C$2:$C$2700,CM$5)</f>
        <v>0</v>
      </c>
      <c r="CN372" s="13">
        <f>SUMIFS('Compra Ventas'!$E$2:$E$2700,'Compra Ventas'!$A$2:$A$2700,CN$4,'Compra Ventas'!$B$2:$B$2700,$B372,'Compra Ventas'!$C$2:$C$2700,CN$5)</f>
        <v>0</v>
      </c>
      <c r="CO372" s="13">
        <f>SUMIFS('Compra Ventas'!$E$2:$E$2700,'Compra Ventas'!$A$2:$A$2700,CO$4,'Compra Ventas'!$B$2:$B$2700,$B372,'Compra Ventas'!$C$2:$C$2700,CO$5)</f>
        <v>0</v>
      </c>
      <c r="CP372" s="13">
        <f>SUMIFS('Compra Ventas'!$E$2:$E$2700,'Compra Ventas'!$A$2:$A$2700,CP$4,'Compra Ventas'!$B$2:$B$2700,$B372,'Compra Ventas'!$C$2:$C$2700,CP$5)</f>
        <v>0</v>
      </c>
      <c r="CQ372" s="13">
        <f>SUMIFS('Compra Ventas'!$E$2:$E$2700,'Compra Ventas'!$A$2:$A$2700,CQ$4,'Compra Ventas'!$B$2:$B$2700,$B372,'Compra Ventas'!$C$2:$C$2700,CQ$5)</f>
        <v>0</v>
      </c>
      <c r="CR372" s="13">
        <f>SUMIFS('Compra Ventas'!$E$2:$E$2700,'Compra Ventas'!$A$2:$A$2700,CR$4,'Compra Ventas'!$B$2:$B$2700,$B372,'Compra Ventas'!$C$2:$C$2700,CR$5)</f>
        <v>0</v>
      </c>
      <c r="CS372" s="13">
        <f>SUMIFS('Compra Ventas'!$E$2:$E$2700,'Compra Ventas'!$A$2:$A$2700,CS$4,'Compra Ventas'!$B$2:$B$2700,$B372,'Compra Ventas'!$C$2:$C$2700,CS$5)</f>
        <v>0</v>
      </c>
      <c r="CT372" s="13">
        <f>SUMIFS('Compra Ventas'!$E$2:$E$2700,'Compra Ventas'!$A$2:$A$2700,CT$4,'Compra Ventas'!$B$2:$B$2700,$B372,'Compra Ventas'!$C$2:$C$2700,CT$5)</f>
        <v>0</v>
      </c>
      <c r="CU372" s="13">
        <f>SUMIFS('Compra Ventas'!$E$2:$E$2700,'Compra Ventas'!$A$2:$A$2700,CU$4,'Compra Ventas'!$B$2:$B$2700,$B372,'Compra Ventas'!$C$2:$C$2700,CU$5)</f>
        <v>0</v>
      </c>
      <c r="CV372" s="14">
        <f>SUMIFS('Compra Ventas'!$E$2:$E$2700,'Compra Ventas'!$A$2:$A$2700,CV$4,'Compra Ventas'!$B$2:$B$2700,$B372,'Compra Ventas'!$C$2:$C$2700,CV$5)</f>
        <v>0</v>
      </c>
      <c r="CW372" s="12">
        <f>SUMIFS('Compra Ventas'!$E$2:$E$2700,'Compra Ventas'!$A$2:$A$2700,CW$4,'Compra Ventas'!$B$2:$B$2700,$B372,'Compra Ventas'!$C$2:$C$2700,CW$5)</f>
        <v>0</v>
      </c>
      <c r="CX372" s="13">
        <f>SUMIFS('Compra Ventas'!$E$2:$E$2700,'Compra Ventas'!$A$2:$A$2700,CX$4,'Compra Ventas'!$B$2:$B$2700,$B372,'Compra Ventas'!$C$2:$C$2700,CX$5)</f>
        <v>0</v>
      </c>
      <c r="CY372" s="13">
        <f>SUMIFS('Compra Ventas'!$E$2:$E$2700,'Compra Ventas'!$A$2:$A$2700,CY$4,'Compra Ventas'!$B$2:$B$2700,$B372,'Compra Ventas'!$C$2:$C$2700,CY$5)</f>
        <v>0</v>
      </c>
      <c r="CZ372" s="13">
        <f>SUMIFS('Compra Ventas'!$E$2:$E$2700,'Compra Ventas'!$A$2:$A$2700,CZ$4,'Compra Ventas'!$B$2:$B$2700,$B372,'Compra Ventas'!$C$2:$C$2700,CZ$5)</f>
        <v>0</v>
      </c>
      <c r="DA372" s="13">
        <f>SUMIFS('Compra Ventas'!$E$2:$E$2700,'Compra Ventas'!$A$2:$A$2700,DA$4,'Compra Ventas'!$B$2:$B$2700,$B372,'Compra Ventas'!$C$2:$C$2700,DA$5)</f>
        <v>0</v>
      </c>
      <c r="DB372" s="13">
        <f>SUMIFS('Compra Ventas'!$E$2:$E$2700,'Compra Ventas'!$A$2:$A$2700,DB$4,'Compra Ventas'!$B$2:$B$2700,$B372,'Compra Ventas'!$C$2:$C$2700,DB$5)</f>
        <v>0</v>
      </c>
      <c r="DC372" s="13">
        <f>SUMIFS('Compra Ventas'!$E$2:$E$2700,'Compra Ventas'!$A$2:$A$2700,DC$4,'Compra Ventas'!$B$2:$B$2700,$B372,'Compra Ventas'!$C$2:$C$2700,DC$5)</f>
        <v>0</v>
      </c>
      <c r="DD372" s="13">
        <f>SUMIFS('Compra Ventas'!$E$2:$E$2700,'Compra Ventas'!$A$2:$A$2700,DD$4,'Compra Ventas'!$B$2:$B$2700,$B372,'Compra Ventas'!$C$2:$C$2700,DD$5)</f>
        <v>0</v>
      </c>
      <c r="DE372" s="13">
        <f>SUMIFS('Compra Ventas'!$E$2:$E$2700,'Compra Ventas'!$A$2:$A$2700,DE$4,'Compra Ventas'!$B$2:$B$2700,$B372,'Compra Ventas'!$C$2:$C$2700,DE$5)</f>
        <v>0</v>
      </c>
      <c r="DF372" s="13">
        <f>SUMIFS('Compra Ventas'!$E$2:$E$2700,'Compra Ventas'!$A$2:$A$2700,DF$4,'Compra Ventas'!$B$2:$B$2700,$B372,'Compra Ventas'!$C$2:$C$2700,DF$5)</f>
        <v>0</v>
      </c>
      <c r="DG372" s="13">
        <f>SUMIFS('Compra Ventas'!$E$2:$E$2700,'Compra Ventas'!$A$2:$A$2700,DG$4,'Compra Ventas'!$B$2:$B$2700,$B372,'Compra Ventas'!$C$2:$C$2700,DG$5)</f>
        <v>0</v>
      </c>
      <c r="DH372" s="14">
        <f>SUMIFS('Compra Ventas'!$E$2:$E$2700,'Compra Ventas'!$A$2:$A$2700,DH$4,'Compra Ventas'!$B$2:$B$2700,$B372,'Compra Ventas'!$C$2:$C$2700,DH$5)</f>
        <v>0</v>
      </c>
      <c r="DI372" s="84"/>
      <c r="DJ372" s="98">
        <f>SUMIFS('Ajuste Ciclado'!D$5:D$47,'Ajuste Ciclado'!$C$5:$C$47,Balance!DJ$4,'Ajuste Ciclado'!$B$5:$B$47,Balance!$B372)</f>
        <v>0</v>
      </c>
      <c r="DK372" s="99">
        <f>SUMIFS('Ajuste Ciclado'!E$5:E$47,'Ajuste Ciclado'!$C$5:$C$47,Balance!DK$4,'Ajuste Ciclado'!$B$5:$B$47,Balance!$B372)</f>
        <v>0</v>
      </c>
      <c r="DL372" s="99">
        <f>SUMIFS('Ajuste Ciclado'!F$5:F$47,'Ajuste Ciclado'!$C$5:$C$47,Balance!DL$4,'Ajuste Ciclado'!$B$5:$B$47,Balance!$B372)</f>
        <v>0</v>
      </c>
      <c r="DM372" s="99">
        <f>SUMIFS('Ajuste Ciclado'!G$5:G$47,'Ajuste Ciclado'!$C$5:$C$47,Balance!DM$4,'Ajuste Ciclado'!$B$5:$B$47,Balance!$B372)</f>
        <v>0</v>
      </c>
      <c r="DN372" s="99">
        <f>SUMIFS('Ajuste Ciclado'!H$5:H$47,'Ajuste Ciclado'!$C$5:$C$47,Balance!DN$4,'Ajuste Ciclado'!$B$5:$B$47,Balance!$B372)</f>
        <v>0</v>
      </c>
      <c r="DO372" s="99">
        <f>SUMIFS('Ajuste Ciclado'!I$5:I$47,'Ajuste Ciclado'!$C$5:$C$47,Balance!DO$4,'Ajuste Ciclado'!$B$5:$B$47,Balance!$B372)</f>
        <v>0</v>
      </c>
      <c r="DP372" s="99">
        <f>SUMIFS('Ajuste Ciclado'!J$5:J$47,'Ajuste Ciclado'!$C$5:$C$47,Balance!DP$4,'Ajuste Ciclado'!$B$5:$B$47,Balance!$B372)</f>
        <v>0</v>
      </c>
      <c r="DQ372" s="99">
        <f>SUMIFS('Ajuste Ciclado'!K$5:K$47,'Ajuste Ciclado'!$C$5:$C$47,Balance!DQ$4,'Ajuste Ciclado'!$B$5:$B$47,Balance!$B372)</f>
        <v>0</v>
      </c>
      <c r="DR372" s="99">
        <f>SUMIFS('Ajuste Ciclado'!L$5:L$47,'Ajuste Ciclado'!$C$5:$C$47,Balance!DR$4,'Ajuste Ciclado'!$B$5:$B$47,Balance!$B372)</f>
        <v>0</v>
      </c>
      <c r="DS372" s="99">
        <f>SUMIFS('Ajuste Ciclado'!M$5:M$47,'Ajuste Ciclado'!$C$5:$C$47,Balance!DS$4,'Ajuste Ciclado'!$B$5:$B$47,Balance!$B372)</f>
        <v>0</v>
      </c>
      <c r="DT372" s="99">
        <f>SUMIFS('Ajuste Ciclado'!N$5:N$47,'Ajuste Ciclado'!$C$5:$C$47,Balance!DT$4,'Ajuste Ciclado'!$B$5:$B$47,Balance!$B372)</f>
        <v>0</v>
      </c>
      <c r="DU372" s="100">
        <f>SUMIFS('Ajuste Ciclado'!O$5:O$47,'Ajuste Ciclado'!$C$5:$C$47,Balance!DU$4,'Ajuste Ciclado'!$B$5:$B$47,Balance!$B372)</f>
        <v>0</v>
      </c>
      <c r="DV372" s="98">
        <f>SUMIFS('Ajuste Ciclado'!D$5:D$47,'Ajuste Ciclado'!$C$5:$C$47,Balance!DV$4,'Ajuste Ciclado'!$B$5:$B$47,Balance!$B372)</f>
        <v>0</v>
      </c>
      <c r="DW372" s="99">
        <f>SUMIFS('Ajuste Ciclado'!E$5:E$47,'Ajuste Ciclado'!$C$5:$C$47,Balance!DW$4,'Ajuste Ciclado'!$B$5:$B$47,Balance!$B372)</f>
        <v>0</v>
      </c>
      <c r="DX372" s="99">
        <f>SUMIFS('Ajuste Ciclado'!F$5:F$47,'Ajuste Ciclado'!$C$5:$C$47,Balance!DX$4,'Ajuste Ciclado'!$B$5:$B$47,Balance!$B372)</f>
        <v>0</v>
      </c>
      <c r="DY372" s="99">
        <f>SUMIFS('Ajuste Ciclado'!G$5:G$47,'Ajuste Ciclado'!$C$5:$C$47,Balance!DY$4,'Ajuste Ciclado'!$B$5:$B$47,Balance!$B372)</f>
        <v>0</v>
      </c>
      <c r="DZ372" s="99">
        <f>SUMIFS('Ajuste Ciclado'!H$5:H$47,'Ajuste Ciclado'!$C$5:$C$47,Balance!DZ$4,'Ajuste Ciclado'!$B$5:$B$47,Balance!$B372)</f>
        <v>0</v>
      </c>
      <c r="EA372" s="99">
        <f>SUMIFS('Ajuste Ciclado'!I$5:I$47,'Ajuste Ciclado'!$C$5:$C$47,Balance!EA$4,'Ajuste Ciclado'!$B$5:$B$47,Balance!$B372)</f>
        <v>0</v>
      </c>
      <c r="EB372" s="99">
        <f>SUMIFS('Ajuste Ciclado'!J$5:J$47,'Ajuste Ciclado'!$C$5:$C$47,Balance!EB$4,'Ajuste Ciclado'!$B$5:$B$47,Balance!$B372)</f>
        <v>0</v>
      </c>
      <c r="EC372" s="99">
        <f>SUMIFS('Ajuste Ciclado'!K$5:K$47,'Ajuste Ciclado'!$C$5:$C$47,Balance!EC$4,'Ajuste Ciclado'!$B$5:$B$47,Balance!$B372)</f>
        <v>0</v>
      </c>
      <c r="ED372" s="99">
        <f>SUMIFS('Ajuste Ciclado'!L$5:L$47,'Ajuste Ciclado'!$C$5:$C$47,Balance!ED$4,'Ajuste Ciclado'!$B$5:$B$47,Balance!$B372)</f>
        <v>0</v>
      </c>
      <c r="EE372" s="99">
        <f>SUMIFS('Ajuste Ciclado'!M$5:M$47,'Ajuste Ciclado'!$C$5:$C$47,Balance!EE$4,'Ajuste Ciclado'!$B$5:$B$47,Balance!$B372)</f>
        <v>0</v>
      </c>
      <c r="EF372" s="99">
        <f>SUMIFS('Ajuste Ciclado'!N$5:N$47,'Ajuste Ciclado'!$C$5:$C$47,Balance!EF$4,'Ajuste Ciclado'!$B$5:$B$47,Balance!$B372)</f>
        <v>0</v>
      </c>
      <c r="EG372" s="100">
        <f>SUMIFS('Ajuste Ciclado'!O$5:O$47,'Ajuste Ciclado'!$C$5:$C$47,Balance!EG$4,'Ajuste Ciclado'!$B$5:$B$47,Balance!$B372)</f>
        <v>0</v>
      </c>
      <c r="EH372" s="98">
        <f>SUMIFS('Ajuste Ciclado'!D$5:D$47,'Ajuste Ciclado'!$C$5:$C$47,Balance!EH$4,'Ajuste Ciclado'!$B$5:$B$47,Balance!$B372)</f>
        <v>0</v>
      </c>
      <c r="EI372" s="99">
        <f>SUMIFS('Ajuste Ciclado'!E$5:E$47,'Ajuste Ciclado'!$C$5:$C$47,Balance!EI$4,'Ajuste Ciclado'!$B$5:$B$47,Balance!$B372)</f>
        <v>0</v>
      </c>
      <c r="EJ372" s="99">
        <f>SUMIFS('Ajuste Ciclado'!F$5:F$47,'Ajuste Ciclado'!$C$5:$C$47,Balance!EJ$4,'Ajuste Ciclado'!$B$5:$B$47,Balance!$B372)</f>
        <v>0</v>
      </c>
      <c r="EK372" s="99">
        <f>SUMIFS('Ajuste Ciclado'!G$5:G$47,'Ajuste Ciclado'!$C$5:$C$47,Balance!EK$4,'Ajuste Ciclado'!$B$5:$B$47,Balance!$B372)</f>
        <v>0</v>
      </c>
      <c r="EL372" s="99">
        <f>SUMIFS('Ajuste Ciclado'!H$5:H$47,'Ajuste Ciclado'!$C$5:$C$47,Balance!EL$4,'Ajuste Ciclado'!$B$5:$B$47,Balance!$B372)</f>
        <v>0</v>
      </c>
      <c r="EM372" s="99">
        <f>SUMIFS('Ajuste Ciclado'!I$5:I$47,'Ajuste Ciclado'!$C$5:$C$47,Balance!EM$4,'Ajuste Ciclado'!$B$5:$B$47,Balance!$B372)</f>
        <v>0</v>
      </c>
      <c r="EN372" s="99">
        <f>SUMIFS('Ajuste Ciclado'!J$5:J$47,'Ajuste Ciclado'!$C$5:$C$47,Balance!EN$4,'Ajuste Ciclado'!$B$5:$B$47,Balance!$B372)</f>
        <v>0</v>
      </c>
      <c r="EO372" s="99">
        <f>SUMIFS('Ajuste Ciclado'!K$5:K$47,'Ajuste Ciclado'!$C$5:$C$47,Balance!EO$4,'Ajuste Ciclado'!$B$5:$B$47,Balance!$B372)</f>
        <v>0</v>
      </c>
      <c r="EP372" s="99">
        <f>SUMIFS('Ajuste Ciclado'!L$5:L$47,'Ajuste Ciclado'!$C$5:$C$47,Balance!EP$4,'Ajuste Ciclado'!$B$5:$B$47,Balance!$B372)</f>
        <v>0</v>
      </c>
      <c r="EQ372" s="99">
        <f>SUMIFS('Ajuste Ciclado'!M$5:M$47,'Ajuste Ciclado'!$C$5:$C$47,Balance!EQ$4,'Ajuste Ciclado'!$B$5:$B$47,Balance!$B372)</f>
        <v>0</v>
      </c>
      <c r="ER372" s="99">
        <f>SUMIFS('Ajuste Ciclado'!N$5:N$47,'Ajuste Ciclado'!$C$5:$C$47,Balance!ER$4,'Ajuste Ciclado'!$B$5:$B$47,Balance!$B372)</f>
        <v>0</v>
      </c>
      <c r="ES372" s="100">
        <f>SUMIFS('Ajuste Ciclado'!O$5:O$47,'Ajuste Ciclado'!$C$5:$C$47,Balance!ES$4,'Ajuste Ciclado'!$B$5:$B$47,Balance!$B372)</f>
        <v>0</v>
      </c>
      <c r="ET372" s="84"/>
      <c r="EU372" s="12">
        <f t="shared" si="428"/>
        <v>58905.61804432331</v>
      </c>
      <c r="EV372" s="13">
        <f t="shared" si="393"/>
        <v>70317.837498812572</v>
      </c>
      <c r="EW372" s="13">
        <f t="shared" si="394"/>
        <v>66936.891288107669</v>
      </c>
      <c r="EX372" s="13">
        <f t="shared" si="395"/>
        <v>60238.886911002512</v>
      </c>
      <c r="EY372" s="13">
        <f t="shared" si="396"/>
        <v>54427.981133901812</v>
      </c>
      <c r="EZ372" s="13">
        <f t="shared" si="397"/>
        <v>69326.397336099617</v>
      </c>
      <c r="FA372" s="13">
        <f t="shared" si="398"/>
        <v>25542.653698498121</v>
      </c>
      <c r="FB372" s="13">
        <f t="shared" si="399"/>
        <v>5531.9446028108196</v>
      </c>
      <c r="FC372" s="13">
        <f t="shared" si="400"/>
        <v>5827.9494753828094</v>
      </c>
      <c r="FD372" s="13">
        <f t="shared" si="401"/>
        <v>7584.9444458917596</v>
      </c>
      <c r="FE372" s="13">
        <f t="shared" si="402"/>
        <v>12249.012319429759</v>
      </c>
      <c r="FF372" s="14">
        <f t="shared" si="403"/>
        <v>14282.62866598306</v>
      </c>
      <c r="FG372" s="12">
        <f t="shared" si="404"/>
        <v>59036.799582870277</v>
      </c>
      <c r="FH372" s="13">
        <f t="shared" si="405"/>
        <v>70651.279603455478</v>
      </c>
      <c r="FI372" s="13">
        <f t="shared" si="406"/>
        <v>67196.489303024209</v>
      </c>
      <c r="FJ372" s="13">
        <f t="shared" si="407"/>
        <v>58693.511616055192</v>
      </c>
      <c r="FK372" s="13">
        <f t="shared" si="408"/>
        <v>54850.263994219422</v>
      </c>
      <c r="FL372" s="13">
        <f t="shared" si="409"/>
        <v>69400.583373264351</v>
      </c>
      <c r="FM372" s="13">
        <f t="shared" si="410"/>
        <v>26508.12395363165</v>
      </c>
      <c r="FN372" s="13">
        <f t="shared" si="411"/>
        <v>5475.8543496285101</v>
      </c>
      <c r="FO372" s="13">
        <f t="shared" si="412"/>
        <v>5316.5993165136233</v>
      </c>
      <c r="FP372" s="13">
        <f t="shared" si="413"/>
        <v>8097.5989337192823</v>
      </c>
      <c r="FQ372" s="13">
        <f t="shared" si="414"/>
        <v>12708.52486209521</v>
      </c>
      <c r="FR372" s="14">
        <f t="shared" si="415"/>
        <v>15081.807355438361</v>
      </c>
      <c r="FS372" s="12">
        <f t="shared" si="416"/>
        <v>59006.668434708183</v>
      </c>
      <c r="FT372" s="13">
        <f t="shared" si="417"/>
        <v>70244.099443343905</v>
      </c>
      <c r="FU372" s="13">
        <f t="shared" si="418"/>
        <v>66878.019418597483</v>
      </c>
      <c r="FV372" s="13">
        <f t="shared" si="419"/>
        <v>58737.856373045637</v>
      </c>
      <c r="FW372" s="13">
        <f t="shared" si="420"/>
        <v>54128.439930249522</v>
      </c>
      <c r="FX372" s="13">
        <f t="shared" si="421"/>
        <v>72198.399083603086</v>
      </c>
      <c r="FY372" s="13">
        <f t="shared" si="422"/>
        <v>26799.52148867667</v>
      </c>
      <c r="FZ372" s="13">
        <f t="shared" si="423"/>
        <v>5643.1423829007608</v>
      </c>
      <c r="GA372" s="13">
        <f t="shared" si="424"/>
        <v>5767.7020260667887</v>
      </c>
      <c r="GB372" s="13">
        <f t="shared" si="425"/>
        <v>9077.4968717100328</v>
      </c>
      <c r="GC372" s="13">
        <f t="shared" si="426"/>
        <v>12763.58307087826</v>
      </c>
      <c r="GD372" s="14">
        <f t="shared" si="427"/>
        <v>15719.535765474329</v>
      </c>
      <c r="GE372" s="84"/>
      <c r="GF372" s="12">
        <f t="shared" si="439"/>
        <v>451172.74542024382</v>
      </c>
      <c r="GG372" s="13">
        <f t="shared" si="439"/>
        <v>453017.43624391552</v>
      </c>
      <c r="GH372" s="14">
        <f t="shared" si="439"/>
        <v>456964.46428925463</v>
      </c>
      <c r="GI372" s="6">
        <f t="shared" si="430"/>
        <v>1</v>
      </c>
      <c r="GJ372" s="12">
        <f t="shared" si="431"/>
        <v>0</v>
      </c>
      <c r="GK372" s="13">
        <f t="shared" si="432"/>
        <v>0</v>
      </c>
      <c r="GL372" s="14">
        <f t="shared" si="433"/>
        <v>0</v>
      </c>
      <c r="GM372" s="84"/>
      <c r="GN372" s="66">
        <f t="shared" si="434"/>
        <v>0</v>
      </c>
      <c r="GO372" s="84"/>
      <c r="GP372" s="63" t="str" cm="1">
        <f t="array" ref="GP372">INDEX($GF$4:$GH$4,1,GI372)</f>
        <v>Sample 1</v>
      </c>
      <c r="GQ372" s="12">
        <f t="shared" si="436"/>
        <v>5531.9446028108196</v>
      </c>
      <c r="GR372" s="13">
        <f t="shared" si="436"/>
        <v>5827.9494753828094</v>
      </c>
      <c r="GS372" s="14">
        <f t="shared" si="436"/>
        <v>7584.9444458917596</v>
      </c>
      <c r="GT372" s="12">
        <f t="shared" si="437"/>
        <v>5316.5993165136233</v>
      </c>
      <c r="GU372" s="13">
        <f t="shared" si="437"/>
        <v>5475.8543496285101</v>
      </c>
      <c r="GV372" s="14">
        <f t="shared" si="437"/>
        <v>8097.5989337192823</v>
      </c>
      <c r="GW372" s="12">
        <f t="shared" si="438"/>
        <v>5643.1423829007608</v>
      </c>
      <c r="GX372" s="13">
        <f t="shared" si="438"/>
        <v>5767.7020260667887</v>
      </c>
      <c r="GY372" s="14">
        <f t="shared" si="438"/>
        <v>9077.4968717100328</v>
      </c>
      <c r="GZ372" s="84" t="str">
        <f t="shared" si="390"/>
        <v>Sample 1</v>
      </c>
      <c r="HA372" s="12">
        <f t="shared" si="440"/>
        <v>0</v>
      </c>
      <c r="HB372" s="13">
        <f t="shared" si="440"/>
        <v>0</v>
      </c>
      <c r="HC372" s="14">
        <f t="shared" si="440"/>
        <v>0</v>
      </c>
      <c r="HD372" s="6">
        <f t="shared" si="391"/>
        <v>0</v>
      </c>
      <c r="HE372" s="84" t="str">
        <f t="shared" si="392"/>
        <v>Ok</v>
      </c>
    </row>
    <row r="373" spans="2:213" hidden="1" x14ac:dyDescent="0.3">
      <c r="B373" s="84" t="s">
        <v>134</v>
      </c>
      <c r="C373" s="12">
        <f>SUMIFS(Inyecciones!$E$2:$E$14185,Inyecciones!$A$2:$A$14185,Balance!C$4,Inyecciones!$B$2:$B$14185,Balance!$B373,Inyecciones!$C$2:$C$14185,Balance!C$5)</f>
        <v>176706.32546757761</v>
      </c>
      <c r="D373" s="13">
        <f>SUMIFS(Inyecciones!$E$2:$E$14185,Inyecciones!$A$2:$A$14185,Balance!D$4,Inyecciones!$B$2:$B$14185,Balance!$B373,Inyecciones!$C$2:$C$14185,Balance!D$5)</f>
        <v>219393.4114141317</v>
      </c>
      <c r="E373" s="13">
        <f>SUMIFS(Inyecciones!$E$2:$E$14185,Inyecciones!$A$2:$A$14185,Balance!E$4,Inyecciones!$B$2:$B$14185,Balance!$B373,Inyecciones!$C$2:$C$14185,Balance!E$5)</f>
        <v>256604.60171839429</v>
      </c>
      <c r="F373" s="13">
        <f>SUMIFS(Inyecciones!$E$2:$E$14185,Inyecciones!$A$2:$A$14185,Balance!F$4,Inyecciones!$B$2:$B$14185,Balance!$B373,Inyecciones!$C$2:$C$14185,Balance!F$5)</f>
        <v>235255.11894373881</v>
      </c>
      <c r="G373" s="13">
        <f>SUMIFS(Inyecciones!$E$2:$E$14185,Inyecciones!$A$2:$A$14185,Balance!G$4,Inyecciones!$B$2:$B$14185,Balance!$B373,Inyecciones!$C$2:$C$14185,Balance!G$5)</f>
        <v>281687.2508181202</v>
      </c>
      <c r="H373" s="13">
        <f>SUMIFS(Inyecciones!$E$2:$E$14185,Inyecciones!$A$2:$A$14185,Balance!H$4,Inyecciones!$B$2:$B$14185,Balance!$B373,Inyecciones!$C$2:$C$14185,Balance!H$5)</f>
        <v>235310.93067306999</v>
      </c>
      <c r="I373" s="13">
        <f>SUMIFS(Inyecciones!$E$2:$E$14185,Inyecciones!$A$2:$A$14185,Balance!I$4,Inyecciones!$B$2:$B$14185,Balance!$B373,Inyecciones!$C$2:$C$14185,Balance!I$5)</f>
        <v>226706.9179408096</v>
      </c>
      <c r="J373" s="13">
        <f>SUMIFS(Inyecciones!$E$2:$E$14185,Inyecciones!$A$2:$A$14185,Balance!J$4,Inyecciones!$B$2:$B$14185,Balance!$B373,Inyecciones!$C$2:$C$14185,Balance!J$5)</f>
        <v>235806.72149572149</v>
      </c>
      <c r="K373" s="13">
        <f>SUMIFS(Inyecciones!$E$2:$E$14185,Inyecciones!$A$2:$A$14185,Balance!K$4,Inyecciones!$B$2:$B$14185,Balance!$B373,Inyecciones!$C$2:$C$14185,Balance!K$5)</f>
        <v>185486.77012228349</v>
      </c>
      <c r="L373" s="13">
        <f>SUMIFS(Inyecciones!$E$2:$E$14185,Inyecciones!$A$2:$A$14185,Balance!L$4,Inyecciones!$B$2:$B$14185,Balance!$B373,Inyecciones!$C$2:$C$14185,Balance!L$5)</f>
        <v>72219.167998010511</v>
      </c>
      <c r="M373" s="13">
        <f>SUMIFS(Inyecciones!$E$2:$E$14185,Inyecciones!$A$2:$A$14185,Balance!M$4,Inyecciones!$B$2:$B$14185,Balance!$B373,Inyecciones!$C$2:$C$14185,Balance!M$5)</f>
        <v>49000.576863069829</v>
      </c>
      <c r="N373" s="14">
        <f>SUMIFS(Inyecciones!$E$2:$E$14185,Inyecciones!$A$2:$A$14185,Balance!N$4,Inyecciones!$B$2:$B$14185,Balance!$B373,Inyecciones!$C$2:$C$14185,Balance!N$5)</f>
        <v>49395.642021096362</v>
      </c>
      <c r="O373" s="12">
        <f>SUMIFS(Inyecciones!$E$2:$E$14185,Inyecciones!$A$2:$A$14185,Balance!O$4,Inyecciones!$B$2:$B$14185,Balance!$B373,Inyecciones!$C$2:$C$14185,Balance!O$5)</f>
        <v>177320.80207022349</v>
      </c>
      <c r="P373" s="13">
        <f>SUMIFS(Inyecciones!$E$2:$E$14185,Inyecciones!$A$2:$A$14185,Balance!P$4,Inyecciones!$B$2:$B$14185,Balance!$B373,Inyecciones!$C$2:$C$14185,Balance!P$5)</f>
        <v>221798.33433860651</v>
      </c>
      <c r="Q373" s="13">
        <f>SUMIFS(Inyecciones!$E$2:$E$14185,Inyecciones!$A$2:$A$14185,Balance!Q$4,Inyecciones!$B$2:$B$14185,Balance!$B373,Inyecciones!$C$2:$C$14185,Balance!Q$5)</f>
        <v>258967.05679412061</v>
      </c>
      <c r="R373" s="13">
        <f>SUMIFS(Inyecciones!$E$2:$E$14185,Inyecciones!$A$2:$A$14185,Balance!R$4,Inyecciones!$B$2:$B$14185,Balance!$B373,Inyecciones!$C$2:$C$14185,Balance!R$5)</f>
        <v>247799.23230797329</v>
      </c>
      <c r="S373" s="13">
        <f>SUMIFS(Inyecciones!$E$2:$E$14185,Inyecciones!$A$2:$A$14185,Balance!S$4,Inyecciones!$B$2:$B$14185,Balance!$B373,Inyecciones!$C$2:$C$14185,Balance!S$5)</f>
        <v>277050.75090390397</v>
      </c>
      <c r="T373" s="13">
        <f>SUMIFS(Inyecciones!$E$2:$E$14185,Inyecciones!$A$2:$A$14185,Balance!T$4,Inyecciones!$B$2:$B$14185,Balance!$B373,Inyecciones!$C$2:$C$14185,Balance!T$5)</f>
        <v>241666.42927774359</v>
      </c>
      <c r="U373" s="13">
        <f>SUMIFS(Inyecciones!$E$2:$E$14185,Inyecciones!$A$2:$A$14185,Balance!U$4,Inyecciones!$B$2:$B$14185,Balance!$B373,Inyecciones!$C$2:$C$14185,Balance!U$5)</f>
        <v>244560.16845764479</v>
      </c>
      <c r="V373" s="13">
        <f>SUMIFS(Inyecciones!$E$2:$E$14185,Inyecciones!$A$2:$A$14185,Balance!V$4,Inyecciones!$B$2:$B$14185,Balance!$B373,Inyecciones!$C$2:$C$14185,Balance!V$5)</f>
        <v>238741.14476835961</v>
      </c>
      <c r="W373" s="13">
        <f>SUMIFS(Inyecciones!$E$2:$E$14185,Inyecciones!$A$2:$A$14185,Balance!W$4,Inyecciones!$B$2:$B$14185,Balance!$B373,Inyecciones!$C$2:$C$14185,Balance!W$5)</f>
        <v>190329.90142972209</v>
      </c>
      <c r="X373" s="13">
        <f>SUMIFS(Inyecciones!$E$2:$E$14185,Inyecciones!$A$2:$A$14185,Balance!X$4,Inyecciones!$B$2:$B$14185,Balance!$B373,Inyecciones!$C$2:$C$14185,Balance!X$5)</f>
        <v>90717.875756296082</v>
      </c>
      <c r="Y373" s="13">
        <f>SUMIFS(Inyecciones!$E$2:$E$14185,Inyecciones!$A$2:$A$14185,Balance!Y$4,Inyecciones!$B$2:$B$14185,Balance!$B373,Inyecciones!$C$2:$C$14185,Balance!Y$5)</f>
        <v>85123.817570994579</v>
      </c>
      <c r="Z373" s="14">
        <f>SUMIFS(Inyecciones!$E$2:$E$14185,Inyecciones!$A$2:$A$14185,Balance!Z$4,Inyecciones!$B$2:$B$14185,Balance!$B373,Inyecciones!$C$2:$C$14185,Balance!Z$5)</f>
        <v>99138.69168837514</v>
      </c>
      <c r="AA373" s="12">
        <f>SUMIFS(Inyecciones!$E$2:$E$14185,Inyecciones!$A$2:$A$14185,Balance!AA$4,Inyecciones!$B$2:$B$14185,Balance!$B373,Inyecciones!$C$2:$C$14185,Balance!AA$5)</f>
        <v>177417.6091988094</v>
      </c>
      <c r="AB373" s="13">
        <f>SUMIFS(Inyecciones!$E$2:$E$14185,Inyecciones!$A$2:$A$14185,Balance!AB$4,Inyecciones!$B$2:$B$14185,Balance!$B373,Inyecciones!$C$2:$C$14185,Balance!AB$5)</f>
        <v>221848.69929677251</v>
      </c>
      <c r="AC373" s="13">
        <f>SUMIFS(Inyecciones!$E$2:$E$14185,Inyecciones!$A$2:$A$14185,Balance!AC$4,Inyecciones!$B$2:$B$14185,Balance!$B373,Inyecciones!$C$2:$C$14185,Balance!AC$5)</f>
        <v>258159.93734204239</v>
      </c>
      <c r="AD373" s="13">
        <f>SUMIFS(Inyecciones!$E$2:$E$14185,Inyecciones!$A$2:$A$14185,Balance!AD$4,Inyecciones!$B$2:$B$14185,Balance!$B373,Inyecciones!$C$2:$C$14185,Balance!AD$5)</f>
        <v>245332.6510266354</v>
      </c>
      <c r="AE373" s="13">
        <f>SUMIFS(Inyecciones!$E$2:$E$14185,Inyecciones!$A$2:$A$14185,Balance!AE$4,Inyecciones!$B$2:$B$14185,Balance!$B373,Inyecciones!$C$2:$C$14185,Balance!AE$5)</f>
        <v>288847.76845177682</v>
      </c>
      <c r="AF373" s="13">
        <f>SUMIFS(Inyecciones!$E$2:$E$14185,Inyecciones!$A$2:$A$14185,Balance!AF$4,Inyecciones!$B$2:$B$14185,Balance!$B373,Inyecciones!$C$2:$C$14185,Balance!AF$5)</f>
        <v>264217.98112921859</v>
      </c>
      <c r="AG373" s="13">
        <f>SUMIFS(Inyecciones!$E$2:$E$14185,Inyecciones!$A$2:$A$14185,Balance!AG$4,Inyecciones!$B$2:$B$14185,Balance!$B373,Inyecciones!$C$2:$C$14185,Balance!AG$5)</f>
        <v>271355.4191614514</v>
      </c>
      <c r="AH373" s="13">
        <f>SUMIFS(Inyecciones!$E$2:$E$14185,Inyecciones!$A$2:$A$14185,Balance!AH$4,Inyecciones!$B$2:$B$14185,Balance!$B373,Inyecciones!$C$2:$C$14185,Balance!AH$5)</f>
        <v>265669.26505572378</v>
      </c>
      <c r="AI373" s="13">
        <f>SUMIFS(Inyecciones!$E$2:$E$14185,Inyecciones!$A$2:$A$14185,Balance!AI$4,Inyecciones!$B$2:$B$14185,Balance!$B373,Inyecciones!$C$2:$C$14185,Balance!AI$5)</f>
        <v>206980.87949363809</v>
      </c>
      <c r="AJ373" s="13">
        <f>SUMIFS(Inyecciones!$E$2:$E$14185,Inyecciones!$A$2:$A$14185,Balance!AJ$4,Inyecciones!$B$2:$B$14185,Balance!$B373,Inyecciones!$C$2:$C$14185,Balance!AJ$5)</f>
        <v>146972.88016679391</v>
      </c>
      <c r="AK373" s="13">
        <f>SUMIFS(Inyecciones!$E$2:$E$14185,Inyecciones!$A$2:$A$14185,Balance!AK$4,Inyecciones!$B$2:$B$14185,Balance!$B373,Inyecciones!$C$2:$C$14185,Balance!AK$5)</f>
        <v>140840.03330025871</v>
      </c>
      <c r="AL373" s="14">
        <f>SUMIFS(Inyecciones!$E$2:$E$14185,Inyecciones!$A$2:$A$14185,Balance!AL$4,Inyecciones!$B$2:$B$14185,Balance!$B373,Inyecciones!$C$2:$C$14185,Balance!AL$5)</f>
        <v>141005.73811747861</v>
      </c>
      <c r="AM373" s="13"/>
      <c r="AN373" s="12">
        <f>SUMIFS('Retiro Mensual'!$E$2:$E$2629,'Retiro Mensual'!$A$2:$A$2629,AN$4,'Retiro Mensual'!$B$2:$B$2629,$B373,'Retiro Mensual'!$C$2:$C$2629,AN$5)</f>
        <v>0</v>
      </c>
      <c r="AO373" s="13">
        <f>SUMIFS('Retiro Mensual'!$E$2:$E$2629,'Retiro Mensual'!$A$2:$A$2629,AO$4,'Retiro Mensual'!$B$2:$B$2629,$B373,'Retiro Mensual'!$C$2:$C$2629,AO$5)</f>
        <v>0</v>
      </c>
      <c r="AP373" s="13">
        <f>SUMIFS('Retiro Mensual'!$E$2:$E$2629,'Retiro Mensual'!$A$2:$A$2629,AP$4,'Retiro Mensual'!$B$2:$B$2629,$B373,'Retiro Mensual'!$C$2:$C$2629,AP$5)</f>
        <v>0</v>
      </c>
      <c r="AQ373" s="13">
        <f>SUMIFS('Retiro Mensual'!$E$2:$E$2629,'Retiro Mensual'!$A$2:$A$2629,AQ$4,'Retiro Mensual'!$B$2:$B$2629,$B373,'Retiro Mensual'!$C$2:$C$2629,AQ$5)</f>
        <v>0</v>
      </c>
      <c r="AR373" s="13">
        <f>SUMIFS('Retiro Mensual'!$E$2:$E$2629,'Retiro Mensual'!$A$2:$A$2629,AR$4,'Retiro Mensual'!$B$2:$B$2629,$B373,'Retiro Mensual'!$C$2:$C$2629,AR$5)</f>
        <v>0</v>
      </c>
      <c r="AS373" s="13">
        <f>SUMIFS('Retiro Mensual'!$E$2:$E$2629,'Retiro Mensual'!$A$2:$A$2629,AS$4,'Retiro Mensual'!$B$2:$B$2629,$B373,'Retiro Mensual'!$C$2:$C$2629,AS$5)</f>
        <v>0</v>
      </c>
      <c r="AT373" s="13">
        <f>SUMIFS('Retiro Mensual'!$E$2:$E$2629,'Retiro Mensual'!$A$2:$A$2629,AT$4,'Retiro Mensual'!$B$2:$B$2629,$B373,'Retiro Mensual'!$C$2:$C$2629,AT$5)</f>
        <v>0</v>
      </c>
      <c r="AU373" s="13">
        <f>SUMIFS('Retiro Mensual'!$E$2:$E$2629,'Retiro Mensual'!$A$2:$A$2629,AU$4,'Retiro Mensual'!$B$2:$B$2629,$B373,'Retiro Mensual'!$C$2:$C$2629,AU$5)</f>
        <v>0</v>
      </c>
      <c r="AV373" s="13">
        <f>SUMIFS('Retiro Mensual'!$E$2:$E$2629,'Retiro Mensual'!$A$2:$A$2629,AV$4,'Retiro Mensual'!$B$2:$B$2629,$B373,'Retiro Mensual'!$C$2:$C$2629,AV$5)</f>
        <v>0</v>
      </c>
      <c r="AW373" s="13">
        <f>SUMIFS('Retiro Mensual'!$E$2:$E$2629,'Retiro Mensual'!$A$2:$A$2629,AW$4,'Retiro Mensual'!$B$2:$B$2629,$B373,'Retiro Mensual'!$C$2:$C$2629,AW$5)</f>
        <v>0</v>
      </c>
      <c r="AX373" s="13">
        <f>SUMIFS('Retiro Mensual'!$E$2:$E$2629,'Retiro Mensual'!$A$2:$A$2629,AX$4,'Retiro Mensual'!$B$2:$B$2629,$B373,'Retiro Mensual'!$C$2:$C$2629,AX$5)</f>
        <v>0</v>
      </c>
      <c r="AY373" s="14">
        <f>SUMIFS('Retiro Mensual'!$E$2:$E$2629,'Retiro Mensual'!$A$2:$A$2629,AY$4,'Retiro Mensual'!$B$2:$B$2629,$B373,'Retiro Mensual'!$C$2:$C$2629,AY$5)</f>
        <v>0</v>
      </c>
      <c r="AZ373" s="12">
        <f>SUMIFS('Retiro Mensual'!$E$2:$E$2629,'Retiro Mensual'!$A$2:$A$2629,AZ$4,'Retiro Mensual'!$B$2:$B$2629,$B373,'Retiro Mensual'!$C$2:$C$2629,AZ$5)</f>
        <v>0</v>
      </c>
      <c r="BA373" s="13">
        <f>SUMIFS('Retiro Mensual'!$E$2:$E$2629,'Retiro Mensual'!$A$2:$A$2629,BA$4,'Retiro Mensual'!$B$2:$B$2629,$B373,'Retiro Mensual'!$C$2:$C$2629,BA$5)</f>
        <v>0</v>
      </c>
      <c r="BB373" s="13">
        <f>SUMIFS('Retiro Mensual'!$E$2:$E$2629,'Retiro Mensual'!$A$2:$A$2629,BB$4,'Retiro Mensual'!$B$2:$B$2629,$B373,'Retiro Mensual'!$C$2:$C$2629,BB$5)</f>
        <v>0</v>
      </c>
      <c r="BC373" s="13">
        <f>SUMIFS('Retiro Mensual'!$E$2:$E$2629,'Retiro Mensual'!$A$2:$A$2629,BC$4,'Retiro Mensual'!$B$2:$B$2629,$B373,'Retiro Mensual'!$C$2:$C$2629,BC$5)</f>
        <v>0</v>
      </c>
      <c r="BD373" s="13">
        <f>SUMIFS('Retiro Mensual'!$E$2:$E$2629,'Retiro Mensual'!$A$2:$A$2629,BD$4,'Retiro Mensual'!$B$2:$B$2629,$B373,'Retiro Mensual'!$C$2:$C$2629,BD$5)</f>
        <v>0</v>
      </c>
      <c r="BE373" s="13">
        <f>SUMIFS('Retiro Mensual'!$E$2:$E$2629,'Retiro Mensual'!$A$2:$A$2629,BE$4,'Retiro Mensual'!$B$2:$B$2629,$B373,'Retiro Mensual'!$C$2:$C$2629,BE$5)</f>
        <v>0</v>
      </c>
      <c r="BF373" s="13">
        <f>SUMIFS('Retiro Mensual'!$E$2:$E$2629,'Retiro Mensual'!$A$2:$A$2629,BF$4,'Retiro Mensual'!$B$2:$B$2629,$B373,'Retiro Mensual'!$C$2:$C$2629,BF$5)</f>
        <v>0</v>
      </c>
      <c r="BG373" s="13">
        <f>SUMIFS('Retiro Mensual'!$E$2:$E$2629,'Retiro Mensual'!$A$2:$A$2629,BG$4,'Retiro Mensual'!$B$2:$B$2629,$B373,'Retiro Mensual'!$C$2:$C$2629,BG$5)</f>
        <v>0</v>
      </c>
      <c r="BH373" s="13">
        <f>SUMIFS('Retiro Mensual'!$E$2:$E$2629,'Retiro Mensual'!$A$2:$A$2629,BH$4,'Retiro Mensual'!$B$2:$B$2629,$B373,'Retiro Mensual'!$C$2:$C$2629,BH$5)</f>
        <v>0</v>
      </c>
      <c r="BI373" s="13">
        <f>SUMIFS('Retiro Mensual'!$E$2:$E$2629,'Retiro Mensual'!$A$2:$A$2629,BI$4,'Retiro Mensual'!$B$2:$B$2629,$B373,'Retiro Mensual'!$C$2:$C$2629,BI$5)</f>
        <v>0</v>
      </c>
      <c r="BJ373" s="13">
        <f>SUMIFS('Retiro Mensual'!$E$2:$E$2629,'Retiro Mensual'!$A$2:$A$2629,BJ$4,'Retiro Mensual'!$B$2:$B$2629,$B373,'Retiro Mensual'!$C$2:$C$2629,BJ$5)</f>
        <v>0</v>
      </c>
      <c r="BK373" s="14">
        <f>SUMIFS('Retiro Mensual'!$E$2:$E$2629,'Retiro Mensual'!$A$2:$A$2629,BK$4,'Retiro Mensual'!$B$2:$B$2629,$B373,'Retiro Mensual'!$C$2:$C$2629,BK$5)</f>
        <v>0</v>
      </c>
      <c r="BL373" s="12">
        <f>SUMIFS('Retiro Mensual'!$E$2:$E$2629,'Retiro Mensual'!$A$2:$A$2629,BL$4,'Retiro Mensual'!$B$2:$B$2629,$B373,'Retiro Mensual'!$C$2:$C$2629,BL$5)</f>
        <v>0</v>
      </c>
      <c r="BM373" s="13">
        <f>SUMIFS('Retiro Mensual'!$E$2:$E$2629,'Retiro Mensual'!$A$2:$A$2629,BM$4,'Retiro Mensual'!$B$2:$B$2629,$B373,'Retiro Mensual'!$C$2:$C$2629,BM$5)</f>
        <v>0</v>
      </c>
      <c r="BN373" s="13">
        <f>SUMIFS('Retiro Mensual'!$E$2:$E$2629,'Retiro Mensual'!$A$2:$A$2629,BN$4,'Retiro Mensual'!$B$2:$B$2629,$B373,'Retiro Mensual'!$C$2:$C$2629,BN$5)</f>
        <v>0</v>
      </c>
      <c r="BO373" s="13">
        <f>SUMIFS('Retiro Mensual'!$E$2:$E$2629,'Retiro Mensual'!$A$2:$A$2629,BO$4,'Retiro Mensual'!$B$2:$B$2629,$B373,'Retiro Mensual'!$C$2:$C$2629,BO$5)</f>
        <v>0</v>
      </c>
      <c r="BP373" s="13">
        <f>SUMIFS('Retiro Mensual'!$E$2:$E$2629,'Retiro Mensual'!$A$2:$A$2629,BP$4,'Retiro Mensual'!$B$2:$B$2629,$B373,'Retiro Mensual'!$C$2:$C$2629,BP$5)</f>
        <v>0</v>
      </c>
      <c r="BQ373" s="13">
        <f>SUMIFS('Retiro Mensual'!$E$2:$E$2629,'Retiro Mensual'!$A$2:$A$2629,BQ$4,'Retiro Mensual'!$B$2:$B$2629,$B373,'Retiro Mensual'!$C$2:$C$2629,BQ$5)</f>
        <v>0</v>
      </c>
      <c r="BR373" s="13">
        <f>SUMIFS('Retiro Mensual'!$E$2:$E$2629,'Retiro Mensual'!$A$2:$A$2629,BR$4,'Retiro Mensual'!$B$2:$B$2629,$B373,'Retiro Mensual'!$C$2:$C$2629,BR$5)</f>
        <v>0</v>
      </c>
      <c r="BS373" s="13">
        <f>SUMIFS('Retiro Mensual'!$E$2:$E$2629,'Retiro Mensual'!$A$2:$A$2629,BS$4,'Retiro Mensual'!$B$2:$B$2629,$B373,'Retiro Mensual'!$C$2:$C$2629,BS$5)</f>
        <v>0</v>
      </c>
      <c r="BT373" s="13">
        <f>SUMIFS('Retiro Mensual'!$E$2:$E$2629,'Retiro Mensual'!$A$2:$A$2629,BT$4,'Retiro Mensual'!$B$2:$B$2629,$B373,'Retiro Mensual'!$C$2:$C$2629,BT$5)</f>
        <v>0</v>
      </c>
      <c r="BU373" s="13">
        <f>SUMIFS('Retiro Mensual'!$E$2:$E$2629,'Retiro Mensual'!$A$2:$A$2629,BU$4,'Retiro Mensual'!$B$2:$B$2629,$B373,'Retiro Mensual'!$C$2:$C$2629,BU$5)</f>
        <v>0</v>
      </c>
      <c r="BV373" s="13">
        <f>SUMIFS('Retiro Mensual'!$E$2:$E$2629,'Retiro Mensual'!$A$2:$A$2629,BV$4,'Retiro Mensual'!$B$2:$B$2629,$B373,'Retiro Mensual'!$C$2:$C$2629,BV$5)</f>
        <v>0</v>
      </c>
      <c r="BW373" s="14">
        <f>SUMIFS('Retiro Mensual'!$E$2:$E$2629,'Retiro Mensual'!$A$2:$A$2629,BW$4,'Retiro Mensual'!$B$2:$B$2629,$B373,'Retiro Mensual'!$C$2:$C$2629,BW$5)</f>
        <v>0</v>
      </c>
      <c r="BX373" s="13"/>
      <c r="BY373" s="12">
        <f>SUMIFS('Compra Ventas'!$E$2:$E$2700,'Compra Ventas'!$A$2:$A$2700,BY$4,'Compra Ventas'!$B$2:$B$2700,$B373,'Compra Ventas'!$C$2:$C$2700,BY$5)</f>
        <v>0</v>
      </c>
      <c r="BZ373" s="13">
        <f>SUMIFS('Compra Ventas'!$E$2:$E$2700,'Compra Ventas'!$A$2:$A$2700,BZ$4,'Compra Ventas'!$B$2:$B$2700,$B373,'Compra Ventas'!$C$2:$C$2700,BZ$5)</f>
        <v>0</v>
      </c>
      <c r="CA373" s="13">
        <f>SUMIFS('Compra Ventas'!$E$2:$E$2700,'Compra Ventas'!$A$2:$A$2700,CA$4,'Compra Ventas'!$B$2:$B$2700,$B373,'Compra Ventas'!$C$2:$C$2700,CA$5)</f>
        <v>0</v>
      </c>
      <c r="CB373" s="13">
        <f>SUMIFS('Compra Ventas'!$E$2:$E$2700,'Compra Ventas'!$A$2:$A$2700,CB$4,'Compra Ventas'!$B$2:$B$2700,$B373,'Compra Ventas'!$C$2:$C$2700,CB$5)</f>
        <v>0</v>
      </c>
      <c r="CC373" s="13">
        <f>SUMIFS('Compra Ventas'!$E$2:$E$2700,'Compra Ventas'!$A$2:$A$2700,CC$4,'Compra Ventas'!$B$2:$B$2700,$B373,'Compra Ventas'!$C$2:$C$2700,CC$5)</f>
        <v>0</v>
      </c>
      <c r="CD373" s="13">
        <f>SUMIFS('Compra Ventas'!$E$2:$E$2700,'Compra Ventas'!$A$2:$A$2700,CD$4,'Compra Ventas'!$B$2:$B$2700,$B373,'Compra Ventas'!$C$2:$C$2700,CD$5)</f>
        <v>0</v>
      </c>
      <c r="CE373" s="13">
        <f>SUMIFS('Compra Ventas'!$E$2:$E$2700,'Compra Ventas'!$A$2:$A$2700,CE$4,'Compra Ventas'!$B$2:$B$2700,$B373,'Compra Ventas'!$C$2:$C$2700,CE$5)</f>
        <v>0</v>
      </c>
      <c r="CF373" s="13">
        <f>SUMIFS('Compra Ventas'!$E$2:$E$2700,'Compra Ventas'!$A$2:$A$2700,CF$4,'Compra Ventas'!$B$2:$B$2700,$B373,'Compra Ventas'!$C$2:$C$2700,CF$5)</f>
        <v>0</v>
      </c>
      <c r="CG373" s="13">
        <f>SUMIFS('Compra Ventas'!$E$2:$E$2700,'Compra Ventas'!$A$2:$A$2700,CG$4,'Compra Ventas'!$B$2:$B$2700,$B373,'Compra Ventas'!$C$2:$C$2700,CG$5)</f>
        <v>0</v>
      </c>
      <c r="CH373" s="13">
        <f>SUMIFS('Compra Ventas'!$E$2:$E$2700,'Compra Ventas'!$A$2:$A$2700,CH$4,'Compra Ventas'!$B$2:$B$2700,$B373,'Compra Ventas'!$C$2:$C$2700,CH$5)</f>
        <v>0</v>
      </c>
      <c r="CI373" s="13">
        <f>SUMIFS('Compra Ventas'!$E$2:$E$2700,'Compra Ventas'!$A$2:$A$2700,CI$4,'Compra Ventas'!$B$2:$B$2700,$B373,'Compra Ventas'!$C$2:$C$2700,CI$5)</f>
        <v>0</v>
      </c>
      <c r="CJ373" s="14">
        <f>SUMIFS('Compra Ventas'!$E$2:$E$2700,'Compra Ventas'!$A$2:$A$2700,CJ$4,'Compra Ventas'!$B$2:$B$2700,$B373,'Compra Ventas'!$C$2:$C$2700,CJ$5)</f>
        <v>0</v>
      </c>
      <c r="CK373" s="12">
        <f>SUMIFS('Compra Ventas'!$E$2:$E$2700,'Compra Ventas'!$A$2:$A$2700,CK$4,'Compra Ventas'!$B$2:$B$2700,$B373,'Compra Ventas'!$C$2:$C$2700,CK$5)</f>
        <v>0</v>
      </c>
      <c r="CL373" s="13">
        <f>SUMIFS('Compra Ventas'!$E$2:$E$2700,'Compra Ventas'!$A$2:$A$2700,CL$4,'Compra Ventas'!$B$2:$B$2700,$B373,'Compra Ventas'!$C$2:$C$2700,CL$5)</f>
        <v>0</v>
      </c>
      <c r="CM373" s="13">
        <f>SUMIFS('Compra Ventas'!$E$2:$E$2700,'Compra Ventas'!$A$2:$A$2700,CM$4,'Compra Ventas'!$B$2:$B$2700,$B373,'Compra Ventas'!$C$2:$C$2700,CM$5)</f>
        <v>0</v>
      </c>
      <c r="CN373" s="13">
        <f>SUMIFS('Compra Ventas'!$E$2:$E$2700,'Compra Ventas'!$A$2:$A$2700,CN$4,'Compra Ventas'!$B$2:$B$2700,$B373,'Compra Ventas'!$C$2:$C$2700,CN$5)</f>
        <v>0</v>
      </c>
      <c r="CO373" s="13">
        <f>SUMIFS('Compra Ventas'!$E$2:$E$2700,'Compra Ventas'!$A$2:$A$2700,CO$4,'Compra Ventas'!$B$2:$B$2700,$B373,'Compra Ventas'!$C$2:$C$2700,CO$5)</f>
        <v>0</v>
      </c>
      <c r="CP373" s="13">
        <f>SUMIFS('Compra Ventas'!$E$2:$E$2700,'Compra Ventas'!$A$2:$A$2700,CP$4,'Compra Ventas'!$B$2:$B$2700,$B373,'Compra Ventas'!$C$2:$C$2700,CP$5)</f>
        <v>0</v>
      </c>
      <c r="CQ373" s="13">
        <f>SUMIFS('Compra Ventas'!$E$2:$E$2700,'Compra Ventas'!$A$2:$A$2700,CQ$4,'Compra Ventas'!$B$2:$B$2700,$B373,'Compra Ventas'!$C$2:$C$2700,CQ$5)</f>
        <v>0</v>
      </c>
      <c r="CR373" s="13">
        <f>SUMIFS('Compra Ventas'!$E$2:$E$2700,'Compra Ventas'!$A$2:$A$2700,CR$4,'Compra Ventas'!$B$2:$B$2700,$B373,'Compra Ventas'!$C$2:$C$2700,CR$5)</f>
        <v>0</v>
      </c>
      <c r="CS373" s="13">
        <f>SUMIFS('Compra Ventas'!$E$2:$E$2700,'Compra Ventas'!$A$2:$A$2700,CS$4,'Compra Ventas'!$B$2:$B$2700,$B373,'Compra Ventas'!$C$2:$C$2700,CS$5)</f>
        <v>0</v>
      </c>
      <c r="CT373" s="13">
        <f>SUMIFS('Compra Ventas'!$E$2:$E$2700,'Compra Ventas'!$A$2:$A$2700,CT$4,'Compra Ventas'!$B$2:$B$2700,$B373,'Compra Ventas'!$C$2:$C$2700,CT$5)</f>
        <v>0</v>
      </c>
      <c r="CU373" s="13">
        <f>SUMIFS('Compra Ventas'!$E$2:$E$2700,'Compra Ventas'!$A$2:$A$2700,CU$4,'Compra Ventas'!$B$2:$B$2700,$B373,'Compra Ventas'!$C$2:$C$2700,CU$5)</f>
        <v>0</v>
      </c>
      <c r="CV373" s="14">
        <f>SUMIFS('Compra Ventas'!$E$2:$E$2700,'Compra Ventas'!$A$2:$A$2700,CV$4,'Compra Ventas'!$B$2:$B$2700,$B373,'Compra Ventas'!$C$2:$C$2700,CV$5)</f>
        <v>0</v>
      </c>
      <c r="CW373" s="12">
        <f>SUMIFS('Compra Ventas'!$E$2:$E$2700,'Compra Ventas'!$A$2:$A$2700,CW$4,'Compra Ventas'!$B$2:$B$2700,$B373,'Compra Ventas'!$C$2:$C$2700,CW$5)</f>
        <v>0</v>
      </c>
      <c r="CX373" s="13">
        <f>SUMIFS('Compra Ventas'!$E$2:$E$2700,'Compra Ventas'!$A$2:$A$2700,CX$4,'Compra Ventas'!$B$2:$B$2700,$B373,'Compra Ventas'!$C$2:$C$2700,CX$5)</f>
        <v>0</v>
      </c>
      <c r="CY373" s="13">
        <f>SUMIFS('Compra Ventas'!$E$2:$E$2700,'Compra Ventas'!$A$2:$A$2700,CY$4,'Compra Ventas'!$B$2:$B$2700,$B373,'Compra Ventas'!$C$2:$C$2700,CY$5)</f>
        <v>0</v>
      </c>
      <c r="CZ373" s="13">
        <f>SUMIFS('Compra Ventas'!$E$2:$E$2700,'Compra Ventas'!$A$2:$A$2700,CZ$4,'Compra Ventas'!$B$2:$B$2700,$B373,'Compra Ventas'!$C$2:$C$2700,CZ$5)</f>
        <v>0</v>
      </c>
      <c r="DA373" s="13">
        <f>SUMIFS('Compra Ventas'!$E$2:$E$2700,'Compra Ventas'!$A$2:$A$2700,DA$4,'Compra Ventas'!$B$2:$B$2700,$B373,'Compra Ventas'!$C$2:$C$2700,DA$5)</f>
        <v>0</v>
      </c>
      <c r="DB373" s="13">
        <f>SUMIFS('Compra Ventas'!$E$2:$E$2700,'Compra Ventas'!$A$2:$A$2700,DB$4,'Compra Ventas'!$B$2:$B$2700,$B373,'Compra Ventas'!$C$2:$C$2700,DB$5)</f>
        <v>0</v>
      </c>
      <c r="DC373" s="13">
        <f>SUMIFS('Compra Ventas'!$E$2:$E$2700,'Compra Ventas'!$A$2:$A$2700,DC$4,'Compra Ventas'!$B$2:$B$2700,$B373,'Compra Ventas'!$C$2:$C$2700,DC$5)</f>
        <v>0</v>
      </c>
      <c r="DD373" s="13">
        <f>SUMIFS('Compra Ventas'!$E$2:$E$2700,'Compra Ventas'!$A$2:$A$2700,DD$4,'Compra Ventas'!$B$2:$B$2700,$B373,'Compra Ventas'!$C$2:$C$2700,DD$5)</f>
        <v>0</v>
      </c>
      <c r="DE373" s="13">
        <f>SUMIFS('Compra Ventas'!$E$2:$E$2700,'Compra Ventas'!$A$2:$A$2700,DE$4,'Compra Ventas'!$B$2:$B$2700,$B373,'Compra Ventas'!$C$2:$C$2700,DE$5)</f>
        <v>0</v>
      </c>
      <c r="DF373" s="13">
        <f>SUMIFS('Compra Ventas'!$E$2:$E$2700,'Compra Ventas'!$A$2:$A$2700,DF$4,'Compra Ventas'!$B$2:$B$2700,$B373,'Compra Ventas'!$C$2:$C$2700,DF$5)</f>
        <v>0</v>
      </c>
      <c r="DG373" s="13">
        <f>SUMIFS('Compra Ventas'!$E$2:$E$2700,'Compra Ventas'!$A$2:$A$2700,DG$4,'Compra Ventas'!$B$2:$B$2700,$B373,'Compra Ventas'!$C$2:$C$2700,DG$5)</f>
        <v>0</v>
      </c>
      <c r="DH373" s="14">
        <f>SUMIFS('Compra Ventas'!$E$2:$E$2700,'Compra Ventas'!$A$2:$A$2700,DH$4,'Compra Ventas'!$B$2:$B$2700,$B373,'Compra Ventas'!$C$2:$C$2700,DH$5)</f>
        <v>0</v>
      </c>
      <c r="DI373" s="84"/>
      <c r="DJ373" s="98">
        <f>SUMIFS('Ajuste Ciclado'!D$5:D$47,'Ajuste Ciclado'!$C$5:$C$47,Balance!DJ$4,'Ajuste Ciclado'!$B$5:$B$47,Balance!$B373)</f>
        <v>0</v>
      </c>
      <c r="DK373" s="99">
        <f>SUMIFS('Ajuste Ciclado'!E$5:E$47,'Ajuste Ciclado'!$C$5:$C$47,Balance!DK$4,'Ajuste Ciclado'!$B$5:$B$47,Balance!$B373)</f>
        <v>0</v>
      </c>
      <c r="DL373" s="99">
        <f>SUMIFS('Ajuste Ciclado'!F$5:F$47,'Ajuste Ciclado'!$C$5:$C$47,Balance!DL$4,'Ajuste Ciclado'!$B$5:$B$47,Balance!$B373)</f>
        <v>0</v>
      </c>
      <c r="DM373" s="99">
        <f>SUMIFS('Ajuste Ciclado'!G$5:G$47,'Ajuste Ciclado'!$C$5:$C$47,Balance!DM$4,'Ajuste Ciclado'!$B$5:$B$47,Balance!$B373)</f>
        <v>0</v>
      </c>
      <c r="DN373" s="99">
        <f>SUMIFS('Ajuste Ciclado'!H$5:H$47,'Ajuste Ciclado'!$C$5:$C$47,Balance!DN$4,'Ajuste Ciclado'!$B$5:$B$47,Balance!$B373)</f>
        <v>0</v>
      </c>
      <c r="DO373" s="99">
        <f>SUMIFS('Ajuste Ciclado'!I$5:I$47,'Ajuste Ciclado'!$C$5:$C$47,Balance!DO$4,'Ajuste Ciclado'!$B$5:$B$47,Balance!$B373)</f>
        <v>0</v>
      </c>
      <c r="DP373" s="99">
        <f>SUMIFS('Ajuste Ciclado'!J$5:J$47,'Ajuste Ciclado'!$C$5:$C$47,Balance!DP$4,'Ajuste Ciclado'!$B$5:$B$47,Balance!$B373)</f>
        <v>0</v>
      </c>
      <c r="DQ373" s="99">
        <f>SUMIFS('Ajuste Ciclado'!K$5:K$47,'Ajuste Ciclado'!$C$5:$C$47,Balance!DQ$4,'Ajuste Ciclado'!$B$5:$B$47,Balance!$B373)</f>
        <v>0</v>
      </c>
      <c r="DR373" s="99">
        <f>SUMIFS('Ajuste Ciclado'!L$5:L$47,'Ajuste Ciclado'!$C$5:$C$47,Balance!DR$4,'Ajuste Ciclado'!$B$5:$B$47,Balance!$B373)</f>
        <v>0</v>
      </c>
      <c r="DS373" s="99">
        <f>SUMIFS('Ajuste Ciclado'!M$5:M$47,'Ajuste Ciclado'!$C$5:$C$47,Balance!DS$4,'Ajuste Ciclado'!$B$5:$B$47,Balance!$B373)</f>
        <v>0</v>
      </c>
      <c r="DT373" s="99">
        <f>SUMIFS('Ajuste Ciclado'!N$5:N$47,'Ajuste Ciclado'!$C$5:$C$47,Balance!DT$4,'Ajuste Ciclado'!$B$5:$B$47,Balance!$B373)</f>
        <v>0</v>
      </c>
      <c r="DU373" s="100">
        <f>SUMIFS('Ajuste Ciclado'!O$5:O$47,'Ajuste Ciclado'!$C$5:$C$47,Balance!DU$4,'Ajuste Ciclado'!$B$5:$B$47,Balance!$B373)</f>
        <v>0</v>
      </c>
      <c r="DV373" s="98">
        <f>SUMIFS('Ajuste Ciclado'!D$5:D$47,'Ajuste Ciclado'!$C$5:$C$47,Balance!DV$4,'Ajuste Ciclado'!$B$5:$B$47,Balance!$B373)</f>
        <v>0</v>
      </c>
      <c r="DW373" s="99">
        <f>SUMIFS('Ajuste Ciclado'!E$5:E$47,'Ajuste Ciclado'!$C$5:$C$47,Balance!DW$4,'Ajuste Ciclado'!$B$5:$B$47,Balance!$B373)</f>
        <v>0</v>
      </c>
      <c r="DX373" s="99">
        <f>SUMIFS('Ajuste Ciclado'!F$5:F$47,'Ajuste Ciclado'!$C$5:$C$47,Balance!DX$4,'Ajuste Ciclado'!$B$5:$B$47,Balance!$B373)</f>
        <v>0</v>
      </c>
      <c r="DY373" s="99">
        <f>SUMIFS('Ajuste Ciclado'!G$5:G$47,'Ajuste Ciclado'!$C$5:$C$47,Balance!DY$4,'Ajuste Ciclado'!$B$5:$B$47,Balance!$B373)</f>
        <v>0</v>
      </c>
      <c r="DZ373" s="99">
        <f>SUMIFS('Ajuste Ciclado'!H$5:H$47,'Ajuste Ciclado'!$C$5:$C$47,Balance!DZ$4,'Ajuste Ciclado'!$B$5:$B$47,Balance!$B373)</f>
        <v>0</v>
      </c>
      <c r="EA373" s="99">
        <f>SUMIFS('Ajuste Ciclado'!I$5:I$47,'Ajuste Ciclado'!$C$5:$C$47,Balance!EA$4,'Ajuste Ciclado'!$B$5:$B$47,Balance!$B373)</f>
        <v>0</v>
      </c>
      <c r="EB373" s="99">
        <f>SUMIFS('Ajuste Ciclado'!J$5:J$47,'Ajuste Ciclado'!$C$5:$C$47,Balance!EB$4,'Ajuste Ciclado'!$B$5:$B$47,Balance!$B373)</f>
        <v>0</v>
      </c>
      <c r="EC373" s="99">
        <f>SUMIFS('Ajuste Ciclado'!K$5:K$47,'Ajuste Ciclado'!$C$5:$C$47,Balance!EC$4,'Ajuste Ciclado'!$B$5:$B$47,Balance!$B373)</f>
        <v>0</v>
      </c>
      <c r="ED373" s="99">
        <f>SUMIFS('Ajuste Ciclado'!L$5:L$47,'Ajuste Ciclado'!$C$5:$C$47,Balance!ED$4,'Ajuste Ciclado'!$B$5:$B$47,Balance!$B373)</f>
        <v>0</v>
      </c>
      <c r="EE373" s="99">
        <f>SUMIFS('Ajuste Ciclado'!M$5:M$47,'Ajuste Ciclado'!$C$5:$C$47,Balance!EE$4,'Ajuste Ciclado'!$B$5:$B$47,Balance!$B373)</f>
        <v>0</v>
      </c>
      <c r="EF373" s="99">
        <f>SUMIFS('Ajuste Ciclado'!N$5:N$47,'Ajuste Ciclado'!$C$5:$C$47,Balance!EF$4,'Ajuste Ciclado'!$B$5:$B$47,Balance!$B373)</f>
        <v>0</v>
      </c>
      <c r="EG373" s="100">
        <f>SUMIFS('Ajuste Ciclado'!O$5:O$47,'Ajuste Ciclado'!$C$5:$C$47,Balance!EG$4,'Ajuste Ciclado'!$B$5:$B$47,Balance!$B373)</f>
        <v>0</v>
      </c>
      <c r="EH373" s="98">
        <f>SUMIFS('Ajuste Ciclado'!D$5:D$47,'Ajuste Ciclado'!$C$5:$C$47,Balance!EH$4,'Ajuste Ciclado'!$B$5:$B$47,Balance!$B373)</f>
        <v>0</v>
      </c>
      <c r="EI373" s="99">
        <f>SUMIFS('Ajuste Ciclado'!E$5:E$47,'Ajuste Ciclado'!$C$5:$C$47,Balance!EI$4,'Ajuste Ciclado'!$B$5:$B$47,Balance!$B373)</f>
        <v>0</v>
      </c>
      <c r="EJ373" s="99">
        <f>SUMIFS('Ajuste Ciclado'!F$5:F$47,'Ajuste Ciclado'!$C$5:$C$47,Balance!EJ$4,'Ajuste Ciclado'!$B$5:$B$47,Balance!$B373)</f>
        <v>0</v>
      </c>
      <c r="EK373" s="99">
        <f>SUMIFS('Ajuste Ciclado'!G$5:G$47,'Ajuste Ciclado'!$C$5:$C$47,Balance!EK$4,'Ajuste Ciclado'!$B$5:$B$47,Balance!$B373)</f>
        <v>0</v>
      </c>
      <c r="EL373" s="99">
        <f>SUMIFS('Ajuste Ciclado'!H$5:H$47,'Ajuste Ciclado'!$C$5:$C$47,Balance!EL$4,'Ajuste Ciclado'!$B$5:$B$47,Balance!$B373)</f>
        <v>0</v>
      </c>
      <c r="EM373" s="99">
        <f>SUMIFS('Ajuste Ciclado'!I$5:I$47,'Ajuste Ciclado'!$C$5:$C$47,Balance!EM$4,'Ajuste Ciclado'!$B$5:$B$47,Balance!$B373)</f>
        <v>0</v>
      </c>
      <c r="EN373" s="99">
        <f>SUMIFS('Ajuste Ciclado'!J$5:J$47,'Ajuste Ciclado'!$C$5:$C$47,Balance!EN$4,'Ajuste Ciclado'!$B$5:$B$47,Balance!$B373)</f>
        <v>0</v>
      </c>
      <c r="EO373" s="99">
        <f>SUMIFS('Ajuste Ciclado'!K$5:K$47,'Ajuste Ciclado'!$C$5:$C$47,Balance!EO$4,'Ajuste Ciclado'!$B$5:$B$47,Balance!$B373)</f>
        <v>0</v>
      </c>
      <c r="EP373" s="99">
        <f>SUMIFS('Ajuste Ciclado'!L$5:L$47,'Ajuste Ciclado'!$C$5:$C$47,Balance!EP$4,'Ajuste Ciclado'!$B$5:$B$47,Balance!$B373)</f>
        <v>0</v>
      </c>
      <c r="EQ373" s="99">
        <f>SUMIFS('Ajuste Ciclado'!M$5:M$47,'Ajuste Ciclado'!$C$5:$C$47,Balance!EQ$4,'Ajuste Ciclado'!$B$5:$B$47,Balance!$B373)</f>
        <v>0</v>
      </c>
      <c r="ER373" s="99">
        <f>SUMIFS('Ajuste Ciclado'!N$5:N$47,'Ajuste Ciclado'!$C$5:$C$47,Balance!ER$4,'Ajuste Ciclado'!$B$5:$B$47,Balance!$B373)</f>
        <v>0</v>
      </c>
      <c r="ES373" s="100">
        <f>SUMIFS('Ajuste Ciclado'!O$5:O$47,'Ajuste Ciclado'!$C$5:$C$47,Balance!ES$4,'Ajuste Ciclado'!$B$5:$B$47,Balance!$B373)</f>
        <v>0</v>
      </c>
      <c r="ET373" s="84"/>
      <c r="EU373" s="12">
        <f t="shared" si="428"/>
        <v>176706.32546757761</v>
      </c>
      <c r="EV373" s="13">
        <f t="shared" si="393"/>
        <v>219393.4114141317</v>
      </c>
      <c r="EW373" s="13">
        <f t="shared" si="394"/>
        <v>256604.60171839429</v>
      </c>
      <c r="EX373" s="13">
        <f t="shared" si="395"/>
        <v>235255.11894373881</v>
      </c>
      <c r="EY373" s="13">
        <f t="shared" si="396"/>
        <v>281687.2508181202</v>
      </c>
      <c r="EZ373" s="13">
        <f t="shared" si="397"/>
        <v>235310.93067306999</v>
      </c>
      <c r="FA373" s="13">
        <f t="shared" si="398"/>
        <v>226706.9179408096</v>
      </c>
      <c r="FB373" s="13">
        <f t="shared" si="399"/>
        <v>235806.72149572149</v>
      </c>
      <c r="FC373" s="13">
        <f t="shared" si="400"/>
        <v>185486.77012228349</v>
      </c>
      <c r="FD373" s="13">
        <f t="shared" si="401"/>
        <v>72219.167998010511</v>
      </c>
      <c r="FE373" s="13">
        <f t="shared" si="402"/>
        <v>49000.576863069829</v>
      </c>
      <c r="FF373" s="14">
        <f t="shared" si="403"/>
        <v>49395.642021096362</v>
      </c>
      <c r="FG373" s="12">
        <f t="shared" si="404"/>
        <v>177320.80207022349</v>
      </c>
      <c r="FH373" s="13">
        <f t="shared" si="405"/>
        <v>221798.33433860651</v>
      </c>
      <c r="FI373" s="13">
        <f t="shared" si="406"/>
        <v>258967.05679412061</v>
      </c>
      <c r="FJ373" s="13">
        <f t="shared" si="407"/>
        <v>247799.23230797329</v>
      </c>
      <c r="FK373" s="13">
        <f t="shared" si="408"/>
        <v>277050.75090390397</v>
      </c>
      <c r="FL373" s="13">
        <f t="shared" si="409"/>
        <v>241666.42927774359</v>
      </c>
      <c r="FM373" s="13">
        <f t="shared" si="410"/>
        <v>244560.16845764479</v>
      </c>
      <c r="FN373" s="13">
        <f t="shared" si="411"/>
        <v>238741.14476835961</v>
      </c>
      <c r="FO373" s="13">
        <f t="shared" si="412"/>
        <v>190329.90142972209</v>
      </c>
      <c r="FP373" s="13">
        <f t="shared" si="413"/>
        <v>90717.875756296082</v>
      </c>
      <c r="FQ373" s="13">
        <f t="shared" si="414"/>
        <v>85123.817570994579</v>
      </c>
      <c r="FR373" s="14">
        <f t="shared" si="415"/>
        <v>99138.69168837514</v>
      </c>
      <c r="FS373" s="12">
        <f t="shared" si="416"/>
        <v>177417.6091988094</v>
      </c>
      <c r="FT373" s="13">
        <f t="shared" si="417"/>
        <v>221848.69929677251</v>
      </c>
      <c r="FU373" s="13">
        <f t="shared" si="418"/>
        <v>258159.93734204239</v>
      </c>
      <c r="FV373" s="13">
        <f t="shared" si="419"/>
        <v>245332.6510266354</v>
      </c>
      <c r="FW373" s="13">
        <f t="shared" si="420"/>
        <v>288847.76845177682</v>
      </c>
      <c r="FX373" s="13">
        <f t="shared" si="421"/>
        <v>264217.98112921859</v>
      </c>
      <c r="FY373" s="13">
        <f t="shared" si="422"/>
        <v>271355.4191614514</v>
      </c>
      <c r="FZ373" s="13">
        <f t="shared" si="423"/>
        <v>265669.26505572378</v>
      </c>
      <c r="GA373" s="13">
        <f t="shared" si="424"/>
        <v>206980.87949363809</v>
      </c>
      <c r="GB373" s="13">
        <f t="shared" si="425"/>
        <v>146972.88016679391</v>
      </c>
      <c r="GC373" s="13">
        <f t="shared" si="426"/>
        <v>140840.03330025871</v>
      </c>
      <c r="GD373" s="14">
        <f t="shared" si="427"/>
        <v>141005.73811747861</v>
      </c>
      <c r="GE373" s="84"/>
      <c r="GF373" s="12">
        <f t="shared" si="439"/>
        <v>2223573.4354760242</v>
      </c>
      <c r="GG373" s="13">
        <f t="shared" si="439"/>
        <v>2373214.2053639637</v>
      </c>
      <c r="GH373" s="14">
        <f t="shared" si="439"/>
        <v>2628648.8617405994</v>
      </c>
      <c r="GI373" s="6">
        <f t="shared" si="430"/>
        <v>1</v>
      </c>
      <c r="GJ373" s="12">
        <f t="shared" si="431"/>
        <v>0</v>
      </c>
      <c r="GK373" s="13">
        <f t="shared" si="432"/>
        <v>0</v>
      </c>
      <c r="GL373" s="14">
        <f t="shared" si="433"/>
        <v>0</v>
      </c>
      <c r="GM373" s="84"/>
      <c r="GN373" s="66">
        <f t="shared" si="434"/>
        <v>0</v>
      </c>
      <c r="GO373" s="84"/>
      <c r="GP373" s="63" t="str" cm="1">
        <f t="array" ref="GP373">INDEX($GF$4:$GH$4,1,GI373)</f>
        <v>Sample 1</v>
      </c>
      <c r="GQ373" s="12">
        <f t="shared" si="436"/>
        <v>49000.576863069829</v>
      </c>
      <c r="GR373" s="13">
        <f t="shared" si="436"/>
        <v>49395.642021096362</v>
      </c>
      <c r="GS373" s="14">
        <f t="shared" si="436"/>
        <v>72219.167998010511</v>
      </c>
      <c r="GT373" s="12">
        <f t="shared" si="437"/>
        <v>85123.817570994579</v>
      </c>
      <c r="GU373" s="13">
        <f t="shared" si="437"/>
        <v>90717.875756296082</v>
      </c>
      <c r="GV373" s="14">
        <f t="shared" si="437"/>
        <v>99138.69168837514</v>
      </c>
      <c r="GW373" s="12">
        <f t="shared" si="438"/>
        <v>140840.03330025871</v>
      </c>
      <c r="GX373" s="13">
        <f t="shared" si="438"/>
        <v>141005.73811747861</v>
      </c>
      <c r="GY373" s="14">
        <f t="shared" si="438"/>
        <v>146972.88016679391</v>
      </c>
      <c r="GZ373" s="84" t="str">
        <f t="shared" si="390"/>
        <v>Sample 1</v>
      </c>
      <c r="HA373" s="12">
        <f t="shared" si="440"/>
        <v>0</v>
      </c>
      <c r="HB373" s="13">
        <f t="shared" si="440"/>
        <v>0</v>
      </c>
      <c r="HC373" s="14">
        <f t="shared" si="440"/>
        <v>0</v>
      </c>
      <c r="HD373" s="6">
        <f t="shared" si="391"/>
        <v>0</v>
      </c>
      <c r="HE373" s="84" t="str">
        <f t="shared" si="392"/>
        <v>Ok</v>
      </c>
    </row>
    <row r="374" spans="2:213" hidden="1" x14ac:dyDescent="0.3">
      <c r="B374" s="84" t="s">
        <v>127</v>
      </c>
      <c r="C374" s="12">
        <f>SUMIFS(Inyecciones!$E$2:$E$14185,Inyecciones!$A$2:$A$14185,Balance!C$4,Inyecciones!$B$2:$B$14185,Balance!$B374,Inyecciones!$C$2:$C$14185,Balance!C$5)</f>
        <v>150992.04806728521</v>
      </c>
      <c r="D374" s="13">
        <f>SUMIFS(Inyecciones!$E$2:$E$14185,Inyecciones!$A$2:$A$14185,Balance!D$4,Inyecciones!$B$2:$B$14185,Balance!$B374,Inyecciones!$C$2:$C$14185,Balance!D$5)</f>
        <v>129468.86366819141</v>
      </c>
      <c r="E374" s="13">
        <f>SUMIFS(Inyecciones!$E$2:$E$14185,Inyecciones!$A$2:$A$14185,Balance!E$4,Inyecciones!$B$2:$B$14185,Balance!$B374,Inyecciones!$C$2:$C$14185,Balance!E$5)</f>
        <v>142113.5409238525</v>
      </c>
      <c r="F374" s="13">
        <f>SUMIFS(Inyecciones!$E$2:$E$14185,Inyecciones!$A$2:$A$14185,Balance!F$4,Inyecciones!$B$2:$B$14185,Balance!$B374,Inyecciones!$C$2:$C$14185,Balance!F$5)</f>
        <v>108804.08690954289</v>
      </c>
      <c r="G374" s="13">
        <f>SUMIFS(Inyecciones!$E$2:$E$14185,Inyecciones!$A$2:$A$14185,Balance!G$4,Inyecciones!$B$2:$B$14185,Balance!$B374,Inyecciones!$C$2:$C$14185,Balance!G$5)</f>
        <v>87445.199503585914</v>
      </c>
      <c r="H374" s="13">
        <f>SUMIFS(Inyecciones!$E$2:$E$14185,Inyecciones!$A$2:$A$14185,Balance!H$4,Inyecciones!$B$2:$B$14185,Balance!$B374,Inyecciones!$C$2:$C$14185,Balance!H$5)</f>
        <v>63781.427737027137</v>
      </c>
      <c r="I374" s="13">
        <f>SUMIFS(Inyecciones!$E$2:$E$14185,Inyecciones!$A$2:$A$14185,Balance!I$4,Inyecciones!$B$2:$B$14185,Balance!$B374,Inyecciones!$C$2:$C$14185,Balance!I$5)</f>
        <v>59874.179165082249</v>
      </c>
      <c r="J374" s="13">
        <f>SUMIFS(Inyecciones!$E$2:$E$14185,Inyecciones!$A$2:$A$14185,Balance!J$4,Inyecciones!$B$2:$B$14185,Balance!$B374,Inyecciones!$C$2:$C$14185,Balance!J$5)</f>
        <v>80229.183621968186</v>
      </c>
      <c r="K374" s="13">
        <f>SUMIFS(Inyecciones!$E$2:$E$14185,Inyecciones!$A$2:$A$14185,Balance!K$4,Inyecciones!$B$2:$B$14185,Balance!$B374,Inyecciones!$C$2:$C$14185,Balance!K$5)</f>
        <v>85908.458272956239</v>
      </c>
      <c r="L374" s="13">
        <f>SUMIFS(Inyecciones!$E$2:$E$14185,Inyecciones!$A$2:$A$14185,Balance!L$4,Inyecciones!$B$2:$B$14185,Balance!$B374,Inyecciones!$C$2:$C$14185,Balance!L$5)</f>
        <v>20499.763000898241</v>
      </c>
      <c r="M374" s="13">
        <f>SUMIFS(Inyecciones!$E$2:$E$14185,Inyecciones!$A$2:$A$14185,Balance!M$4,Inyecciones!$B$2:$B$14185,Balance!$B374,Inyecciones!$C$2:$C$14185,Balance!M$5)</f>
        <v>4315.5783590611936</v>
      </c>
      <c r="N374" s="14">
        <f>SUMIFS(Inyecciones!$E$2:$E$14185,Inyecciones!$A$2:$A$14185,Balance!N$4,Inyecciones!$B$2:$B$14185,Balance!$B374,Inyecciones!$C$2:$C$14185,Balance!N$5)</f>
        <v>9442.597377326967</v>
      </c>
      <c r="O374" s="12">
        <f>SUMIFS(Inyecciones!$E$2:$E$14185,Inyecciones!$A$2:$A$14185,Balance!O$4,Inyecciones!$B$2:$B$14185,Balance!$B374,Inyecciones!$C$2:$C$14185,Balance!O$5)</f>
        <v>151306.25269037351</v>
      </c>
      <c r="P374" s="13">
        <f>SUMIFS(Inyecciones!$E$2:$E$14185,Inyecciones!$A$2:$A$14185,Balance!P$4,Inyecciones!$B$2:$B$14185,Balance!$B374,Inyecciones!$C$2:$C$14185,Balance!P$5)</f>
        <v>130440.3236098972</v>
      </c>
      <c r="Q374" s="13">
        <f>SUMIFS(Inyecciones!$E$2:$E$14185,Inyecciones!$A$2:$A$14185,Balance!Q$4,Inyecciones!$B$2:$B$14185,Balance!$B374,Inyecciones!$C$2:$C$14185,Balance!Q$5)</f>
        <v>143538.5413716292</v>
      </c>
      <c r="R374" s="13">
        <f>SUMIFS(Inyecciones!$E$2:$E$14185,Inyecciones!$A$2:$A$14185,Balance!R$4,Inyecciones!$B$2:$B$14185,Balance!$B374,Inyecciones!$C$2:$C$14185,Balance!R$5)</f>
        <v>115491.97507892871</v>
      </c>
      <c r="S374" s="13">
        <f>SUMIFS(Inyecciones!$E$2:$E$14185,Inyecciones!$A$2:$A$14185,Balance!S$4,Inyecciones!$B$2:$B$14185,Balance!$B374,Inyecciones!$C$2:$C$14185,Balance!S$5)</f>
        <v>85436.016014475885</v>
      </c>
      <c r="T374" s="13">
        <f>SUMIFS(Inyecciones!$E$2:$E$14185,Inyecciones!$A$2:$A$14185,Balance!T$4,Inyecciones!$B$2:$B$14185,Balance!$B374,Inyecciones!$C$2:$C$14185,Balance!T$5)</f>
        <v>64454.78375616463</v>
      </c>
      <c r="U374" s="13">
        <f>SUMIFS(Inyecciones!$E$2:$E$14185,Inyecciones!$A$2:$A$14185,Balance!U$4,Inyecciones!$B$2:$B$14185,Balance!$B374,Inyecciones!$C$2:$C$14185,Balance!U$5)</f>
        <v>63474.633065155067</v>
      </c>
      <c r="V374" s="13">
        <f>SUMIFS(Inyecciones!$E$2:$E$14185,Inyecciones!$A$2:$A$14185,Balance!V$4,Inyecciones!$B$2:$B$14185,Balance!$B374,Inyecciones!$C$2:$C$14185,Balance!V$5)</f>
        <v>80682.93348524232</v>
      </c>
      <c r="W374" s="13">
        <f>SUMIFS(Inyecciones!$E$2:$E$14185,Inyecciones!$A$2:$A$14185,Balance!W$4,Inyecciones!$B$2:$B$14185,Balance!$B374,Inyecciones!$C$2:$C$14185,Balance!W$5)</f>
        <v>87778.4770014393</v>
      </c>
      <c r="X374" s="13">
        <f>SUMIFS(Inyecciones!$E$2:$E$14185,Inyecciones!$A$2:$A$14185,Balance!X$4,Inyecciones!$B$2:$B$14185,Balance!$B374,Inyecciones!$C$2:$C$14185,Balance!X$5)</f>
        <v>31801.955070661392</v>
      </c>
      <c r="Y374" s="13">
        <f>SUMIFS(Inyecciones!$E$2:$E$14185,Inyecciones!$A$2:$A$14185,Balance!Y$4,Inyecciones!$B$2:$B$14185,Balance!$B374,Inyecciones!$C$2:$C$14185,Balance!Y$5)</f>
        <v>35597.3598220887</v>
      </c>
      <c r="Z374" s="14">
        <f>SUMIFS(Inyecciones!$E$2:$E$14185,Inyecciones!$A$2:$A$14185,Balance!Z$4,Inyecciones!$B$2:$B$14185,Balance!$B374,Inyecciones!$C$2:$C$14185,Balance!Z$5)</f>
        <v>50630.496806589523</v>
      </c>
      <c r="AA374" s="12">
        <f>SUMIFS(Inyecciones!$E$2:$E$14185,Inyecciones!$A$2:$A$14185,Balance!AA$4,Inyecciones!$B$2:$B$14185,Balance!$B374,Inyecciones!$C$2:$C$14185,Balance!AA$5)</f>
        <v>151358.77023997999</v>
      </c>
      <c r="AB374" s="13">
        <f>SUMIFS(Inyecciones!$E$2:$E$14185,Inyecciones!$A$2:$A$14185,Balance!AB$4,Inyecciones!$B$2:$B$14185,Balance!$B374,Inyecciones!$C$2:$C$14185,Balance!AB$5)</f>
        <v>130462.1071095567</v>
      </c>
      <c r="AC374" s="13">
        <f>SUMIFS(Inyecciones!$E$2:$E$14185,Inyecciones!$A$2:$A$14185,Balance!AC$4,Inyecciones!$B$2:$B$14185,Balance!$B374,Inyecciones!$C$2:$C$14185,Balance!AC$5)</f>
        <v>143003.97730452981</v>
      </c>
      <c r="AD374" s="13">
        <f>SUMIFS(Inyecciones!$E$2:$E$14185,Inyecciones!$A$2:$A$14185,Balance!AD$4,Inyecciones!$B$2:$B$14185,Balance!$B374,Inyecciones!$C$2:$C$14185,Balance!AD$5)</f>
        <v>114603.3218385275</v>
      </c>
      <c r="AE374" s="13">
        <f>SUMIFS(Inyecciones!$E$2:$E$14185,Inyecciones!$A$2:$A$14185,Balance!AE$4,Inyecciones!$B$2:$B$14185,Balance!$B374,Inyecciones!$C$2:$C$14185,Balance!AE$5)</f>
        <v>88969.140615941273</v>
      </c>
      <c r="AF374" s="13">
        <f>SUMIFS(Inyecciones!$E$2:$E$14185,Inyecciones!$A$2:$A$14185,Balance!AF$4,Inyecciones!$B$2:$B$14185,Balance!$B374,Inyecciones!$C$2:$C$14185,Balance!AF$5)</f>
        <v>69127.249463794084</v>
      </c>
      <c r="AG374" s="13">
        <f>SUMIFS(Inyecciones!$E$2:$E$14185,Inyecciones!$A$2:$A$14185,Balance!AG$4,Inyecciones!$B$2:$B$14185,Balance!$B374,Inyecciones!$C$2:$C$14185,Balance!AG$5)</f>
        <v>69025.207941373112</v>
      </c>
      <c r="AH374" s="13">
        <f>SUMIFS(Inyecciones!$E$2:$E$14185,Inyecciones!$A$2:$A$14185,Balance!AH$4,Inyecciones!$B$2:$B$14185,Balance!$B374,Inyecciones!$C$2:$C$14185,Balance!AH$5)</f>
        <v>89610.397606422979</v>
      </c>
      <c r="AI374" s="13">
        <f>SUMIFS(Inyecciones!$E$2:$E$14185,Inyecciones!$A$2:$A$14185,Balance!AI$4,Inyecciones!$B$2:$B$14185,Balance!$B374,Inyecciones!$C$2:$C$14185,Balance!AI$5)</f>
        <v>95638.557259025809</v>
      </c>
      <c r="AJ374" s="13">
        <f>SUMIFS(Inyecciones!$E$2:$E$14185,Inyecciones!$A$2:$A$14185,Balance!AJ$4,Inyecciones!$B$2:$B$14185,Balance!$B374,Inyecciones!$C$2:$C$14185,Balance!AJ$5)</f>
        <v>72613.271016188548</v>
      </c>
      <c r="AK374" s="13">
        <f>SUMIFS(Inyecciones!$E$2:$E$14185,Inyecciones!$A$2:$A$14185,Balance!AK$4,Inyecciones!$B$2:$B$14185,Balance!$B374,Inyecciones!$C$2:$C$14185,Balance!AK$5)</f>
        <v>73832.444929578705</v>
      </c>
      <c r="AL374" s="14">
        <f>SUMIFS(Inyecciones!$E$2:$E$14185,Inyecciones!$A$2:$A$14185,Balance!AL$4,Inyecciones!$B$2:$B$14185,Balance!$B374,Inyecciones!$C$2:$C$14185,Balance!AL$5)</f>
        <v>83496.309010164085</v>
      </c>
      <c r="AM374" s="13"/>
      <c r="AN374" s="12">
        <f>SUMIFS('Retiro Mensual'!$E$2:$E$2629,'Retiro Mensual'!$A$2:$A$2629,AN$4,'Retiro Mensual'!$B$2:$B$2629,$B374,'Retiro Mensual'!$C$2:$C$2629,AN$5)</f>
        <v>0</v>
      </c>
      <c r="AO374" s="13">
        <f>SUMIFS('Retiro Mensual'!$E$2:$E$2629,'Retiro Mensual'!$A$2:$A$2629,AO$4,'Retiro Mensual'!$B$2:$B$2629,$B374,'Retiro Mensual'!$C$2:$C$2629,AO$5)</f>
        <v>0</v>
      </c>
      <c r="AP374" s="13">
        <f>SUMIFS('Retiro Mensual'!$E$2:$E$2629,'Retiro Mensual'!$A$2:$A$2629,AP$4,'Retiro Mensual'!$B$2:$B$2629,$B374,'Retiro Mensual'!$C$2:$C$2629,AP$5)</f>
        <v>0</v>
      </c>
      <c r="AQ374" s="13">
        <f>SUMIFS('Retiro Mensual'!$E$2:$E$2629,'Retiro Mensual'!$A$2:$A$2629,AQ$4,'Retiro Mensual'!$B$2:$B$2629,$B374,'Retiro Mensual'!$C$2:$C$2629,AQ$5)</f>
        <v>0</v>
      </c>
      <c r="AR374" s="13">
        <f>SUMIFS('Retiro Mensual'!$E$2:$E$2629,'Retiro Mensual'!$A$2:$A$2629,AR$4,'Retiro Mensual'!$B$2:$B$2629,$B374,'Retiro Mensual'!$C$2:$C$2629,AR$5)</f>
        <v>0</v>
      </c>
      <c r="AS374" s="13">
        <f>SUMIFS('Retiro Mensual'!$E$2:$E$2629,'Retiro Mensual'!$A$2:$A$2629,AS$4,'Retiro Mensual'!$B$2:$B$2629,$B374,'Retiro Mensual'!$C$2:$C$2629,AS$5)</f>
        <v>0</v>
      </c>
      <c r="AT374" s="13">
        <f>SUMIFS('Retiro Mensual'!$E$2:$E$2629,'Retiro Mensual'!$A$2:$A$2629,AT$4,'Retiro Mensual'!$B$2:$B$2629,$B374,'Retiro Mensual'!$C$2:$C$2629,AT$5)</f>
        <v>0</v>
      </c>
      <c r="AU374" s="13">
        <f>SUMIFS('Retiro Mensual'!$E$2:$E$2629,'Retiro Mensual'!$A$2:$A$2629,AU$4,'Retiro Mensual'!$B$2:$B$2629,$B374,'Retiro Mensual'!$C$2:$C$2629,AU$5)</f>
        <v>0</v>
      </c>
      <c r="AV374" s="13">
        <f>SUMIFS('Retiro Mensual'!$E$2:$E$2629,'Retiro Mensual'!$A$2:$A$2629,AV$4,'Retiro Mensual'!$B$2:$B$2629,$B374,'Retiro Mensual'!$C$2:$C$2629,AV$5)</f>
        <v>0</v>
      </c>
      <c r="AW374" s="13">
        <f>SUMIFS('Retiro Mensual'!$E$2:$E$2629,'Retiro Mensual'!$A$2:$A$2629,AW$4,'Retiro Mensual'!$B$2:$B$2629,$B374,'Retiro Mensual'!$C$2:$C$2629,AW$5)</f>
        <v>0</v>
      </c>
      <c r="AX374" s="13">
        <f>SUMIFS('Retiro Mensual'!$E$2:$E$2629,'Retiro Mensual'!$A$2:$A$2629,AX$4,'Retiro Mensual'!$B$2:$B$2629,$B374,'Retiro Mensual'!$C$2:$C$2629,AX$5)</f>
        <v>0</v>
      </c>
      <c r="AY374" s="14">
        <f>SUMIFS('Retiro Mensual'!$E$2:$E$2629,'Retiro Mensual'!$A$2:$A$2629,AY$4,'Retiro Mensual'!$B$2:$B$2629,$B374,'Retiro Mensual'!$C$2:$C$2629,AY$5)</f>
        <v>0</v>
      </c>
      <c r="AZ374" s="12">
        <f>SUMIFS('Retiro Mensual'!$E$2:$E$2629,'Retiro Mensual'!$A$2:$A$2629,AZ$4,'Retiro Mensual'!$B$2:$B$2629,$B374,'Retiro Mensual'!$C$2:$C$2629,AZ$5)</f>
        <v>0</v>
      </c>
      <c r="BA374" s="13">
        <f>SUMIFS('Retiro Mensual'!$E$2:$E$2629,'Retiro Mensual'!$A$2:$A$2629,BA$4,'Retiro Mensual'!$B$2:$B$2629,$B374,'Retiro Mensual'!$C$2:$C$2629,BA$5)</f>
        <v>0</v>
      </c>
      <c r="BB374" s="13">
        <f>SUMIFS('Retiro Mensual'!$E$2:$E$2629,'Retiro Mensual'!$A$2:$A$2629,BB$4,'Retiro Mensual'!$B$2:$B$2629,$B374,'Retiro Mensual'!$C$2:$C$2629,BB$5)</f>
        <v>0</v>
      </c>
      <c r="BC374" s="13">
        <f>SUMIFS('Retiro Mensual'!$E$2:$E$2629,'Retiro Mensual'!$A$2:$A$2629,BC$4,'Retiro Mensual'!$B$2:$B$2629,$B374,'Retiro Mensual'!$C$2:$C$2629,BC$5)</f>
        <v>0</v>
      </c>
      <c r="BD374" s="13">
        <f>SUMIFS('Retiro Mensual'!$E$2:$E$2629,'Retiro Mensual'!$A$2:$A$2629,BD$4,'Retiro Mensual'!$B$2:$B$2629,$B374,'Retiro Mensual'!$C$2:$C$2629,BD$5)</f>
        <v>0</v>
      </c>
      <c r="BE374" s="13">
        <f>SUMIFS('Retiro Mensual'!$E$2:$E$2629,'Retiro Mensual'!$A$2:$A$2629,BE$4,'Retiro Mensual'!$B$2:$B$2629,$B374,'Retiro Mensual'!$C$2:$C$2629,BE$5)</f>
        <v>0</v>
      </c>
      <c r="BF374" s="13">
        <f>SUMIFS('Retiro Mensual'!$E$2:$E$2629,'Retiro Mensual'!$A$2:$A$2629,BF$4,'Retiro Mensual'!$B$2:$B$2629,$B374,'Retiro Mensual'!$C$2:$C$2629,BF$5)</f>
        <v>0</v>
      </c>
      <c r="BG374" s="13">
        <f>SUMIFS('Retiro Mensual'!$E$2:$E$2629,'Retiro Mensual'!$A$2:$A$2629,BG$4,'Retiro Mensual'!$B$2:$B$2629,$B374,'Retiro Mensual'!$C$2:$C$2629,BG$5)</f>
        <v>0</v>
      </c>
      <c r="BH374" s="13">
        <f>SUMIFS('Retiro Mensual'!$E$2:$E$2629,'Retiro Mensual'!$A$2:$A$2629,BH$4,'Retiro Mensual'!$B$2:$B$2629,$B374,'Retiro Mensual'!$C$2:$C$2629,BH$5)</f>
        <v>0</v>
      </c>
      <c r="BI374" s="13">
        <f>SUMIFS('Retiro Mensual'!$E$2:$E$2629,'Retiro Mensual'!$A$2:$A$2629,BI$4,'Retiro Mensual'!$B$2:$B$2629,$B374,'Retiro Mensual'!$C$2:$C$2629,BI$5)</f>
        <v>0</v>
      </c>
      <c r="BJ374" s="13">
        <f>SUMIFS('Retiro Mensual'!$E$2:$E$2629,'Retiro Mensual'!$A$2:$A$2629,BJ$4,'Retiro Mensual'!$B$2:$B$2629,$B374,'Retiro Mensual'!$C$2:$C$2629,BJ$5)</f>
        <v>0</v>
      </c>
      <c r="BK374" s="14">
        <f>SUMIFS('Retiro Mensual'!$E$2:$E$2629,'Retiro Mensual'!$A$2:$A$2629,BK$4,'Retiro Mensual'!$B$2:$B$2629,$B374,'Retiro Mensual'!$C$2:$C$2629,BK$5)</f>
        <v>0</v>
      </c>
      <c r="BL374" s="12">
        <f>SUMIFS('Retiro Mensual'!$E$2:$E$2629,'Retiro Mensual'!$A$2:$A$2629,BL$4,'Retiro Mensual'!$B$2:$B$2629,$B374,'Retiro Mensual'!$C$2:$C$2629,BL$5)</f>
        <v>0</v>
      </c>
      <c r="BM374" s="13">
        <f>SUMIFS('Retiro Mensual'!$E$2:$E$2629,'Retiro Mensual'!$A$2:$A$2629,BM$4,'Retiro Mensual'!$B$2:$B$2629,$B374,'Retiro Mensual'!$C$2:$C$2629,BM$5)</f>
        <v>0</v>
      </c>
      <c r="BN374" s="13">
        <f>SUMIFS('Retiro Mensual'!$E$2:$E$2629,'Retiro Mensual'!$A$2:$A$2629,BN$4,'Retiro Mensual'!$B$2:$B$2629,$B374,'Retiro Mensual'!$C$2:$C$2629,BN$5)</f>
        <v>0</v>
      </c>
      <c r="BO374" s="13">
        <f>SUMIFS('Retiro Mensual'!$E$2:$E$2629,'Retiro Mensual'!$A$2:$A$2629,BO$4,'Retiro Mensual'!$B$2:$B$2629,$B374,'Retiro Mensual'!$C$2:$C$2629,BO$5)</f>
        <v>0</v>
      </c>
      <c r="BP374" s="13">
        <f>SUMIFS('Retiro Mensual'!$E$2:$E$2629,'Retiro Mensual'!$A$2:$A$2629,BP$4,'Retiro Mensual'!$B$2:$B$2629,$B374,'Retiro Mensual'!$C$2:$C$2629,BP$5)</f>
        <v>0</v>
      </c>
      <c r="BQ374" s="13">
        <f>SUMIFS('Retiro Mensual'!$E$2:$E$2629,'Retiro Mensual'!$A$2:$A$2629,BQ$4,'Retiro Mensual'!$B$2:$B$2629,$B374,'Retiro Mensual'!$C$2:$C$2629,BQ$5)</f>
        <v>0</v>
      </c>
      <c r="BR374" s="13">
        <f>SUMIFS('Retiro Mensual'!$E$2:$E$2629,'Retiro Mensual'!$A$2:$A$2629,BR$4,'Retiro Mensual'!$B$2:$B$2629,$B374,'Retiro Mensual'!$C$2:$C$2629,BR$5)</f>
        <v>0</v>
      </c>
      <c r="BS374" s="13">
        <f>SUMIFS('Retiro Mensual'!$E$2:$E$2629,'Retiro Mensual'!$A$2:$A$2629,BS$4,'Retiro Mensual'!$B$2:$B$2629,$B374,'Retiro Mensual'!$C$2:$C$2629,BS$5)</f>
        <v>0</v>
      </c>
      <c r="BT374" s="13">
        <f>SUMIFS('Retiro Mensual'!$E$2:$E$2629,'Retiro Mensual'!$A$2:$A$2629,BT$4,'Retiro Mensual'!$B$2:$B$2629,$B374,'Retiro Mensual'!$C$2:$C$2629,BT$5)</f>
        <v>0</v>
      </c>
      <c r="BU374" s="13">
        <f>SUMIFS('Retiro Mensual'!$E$2:$E$2629,'Retiro Mensual'!$A$2:$A$2629,BU$4,'Retiro Mensual'!$B$2:$B$2629,$B374,'Retiro Mensual'!$C$2:$C$2629,BU$5)</f>
        <v>0</v>
      </c>
      <c r="BV374" s="13">
        <f>SUMIFS('Retiro Mensual'!$E$2:$E$2629,'Retiro Mensual'!$A$2:$A$2629,BV$4,'Retiro Mensual'!$B$2:$B$2629,$B374,'Retiro Mensual'!$C$2:$C$2629,BV$5)</f>
        <v>0</v>
      </c>
      <c r="BW374" s="14">
        <f>SUMIFS('Retiro Mensual'!$E$2:$E$2629,'Retiro Mensual'!$A$2:$A$2629,BW$4,'Retiro Mensual'!$B$2:$B$2629,$B374,'Retiro Mensual'!$C$2:$C$2629,BW$5)</f>
        <v>0</v>
      </c>
      <c r="BX374" s="13"/>
      <c r="BY374" s="12">
        <f>SUMIFS('Compra Ventas'!$E$2:$E$2700,'Compra Ventas'!$A$2:$A$2700,BY$4,'Compra Ventas'!$B$2:$B$2700,$B374,'Compra Ventas'!$C$2:$C$2700,BY$5)</f>
        <v>0</v>
      </c>
      <c r="BZ374" s="13">
        <f>SUMIFS('Compra Ventas'!$E$2:$E$2700,'Compra Ventas'!$A$2:$A$2700,BZ$4,'Compra Ventas'!$B$2:$B$2700,$B374,'Compra Ventas'!$C$2:$C$2700,BZ$5)</f>
        <v>0</v>
      </c>
      <c r="CA374" s="13">
        <f>SUMIFS('Compra Ventas'!$E$2:$E$2700,'Compra Ventas'!$A$2:$A$2700,CA$4,'Compra Ventas'!$B$2:$B$2700,$B374,'Compra Ventas'!$C$2:$C$2700,CA$5)</f>
        <v>0</v>
      </c>
      <c r="CB374" s="13">
        <f>SUMIFS('Compra Ventas'!$E$2:$E$2700,'Compra Ventas'!$A$2:$A$2700,CB$4,'Compra Ventas'!$B$2:$B$2700,$B374,'Compra Ventas'!$C$2:$C$2700,CB$5)</f>
        <v>0</v>
      </c>
      <c r="CC374" s="13">
        <f>SUMIFS('Compra Ventas'!$E$2:$E$2700,'Compra Ventas'!$A$2:$A$2700,CC$4,'Compra Ventas'!$B$2:$B$2700,$B374,'Compra Ventas'!$C$2:$C$2700,CC$5)</f>
        <v>0</v>
      </c>
      <c r="CD374" s="13">
        <f>SUMIFS('Compra Ventas'!$E$2:$E$2700,'Compra Ventas'!$A$2:$A$2700,CD$4,'Compra Ventas'!$B$2:$B$2700,$B374,'Compra Ventas'!$C$2:$C$2700,CD$5)</f>
        <v>0</v>
      </c>
      <c r="CE374" s="13">
        <f>SUMIFS('Compra Ventas'!$E$2:$E$2700,'Compra Ventas'!$A$2:$A$2700,CE$4,'Compra Ventas'!$B$2:$B$2700,$B374,'Compra Ventas'!$C$2:$C$2700,CE$5)</f>
        <v>0</v>
      </c>
      <c r="CF374" s="13">
        <f>SUMIFS('Compra Ventas'!$E$2:$E$2700,'Compra Ventas'!$A$2:$A$2700,CF$4,'Compra Ventas'!$B$2:$B$2700,$B374,'Compra Ventas'!$C$2:$C$2700,CF$5)</f>
        <v>0</v>
      </c>
      <c r="CG374" s="13">
        <f>SUMIFS('Compra Ventas'!$E$2:$E$2700,'Compra Ventas'!$A$2:$A$2700,CG$4,'Compra Ventas'!$B$2:$B$2700,$B374,'Compra Ventas'!$C$2:$C$2700,CG$5)</f>
        <v>0</v>
      </c>
      <c r="CH374" s="13">
        <f>SUMIFS('Compra Ventas'!$E$2:$E$2700,'Compra Ventas'!$A$2:$A$2700,CH$4,'Compra Ventas'!$B$2:$B$2700,$B374,'Compra Ventas'!$C$2:$C$2700,CH$5)</f>
        <v>0</v>
      </c>
      <c r="CI374" s="13">
        <f>SUMIFS('Compra Ventas'!$E$2:$E$2700,'Compra Ventas'!$A$2:$A$2700,CI$4,'Compra Ventas'!$B$2:$B$2700,$B374,'Compra Ventas'!$C$2:$C$2700,CI$5)</f>
        <v>0</v>
      </c>
      <c r="CJ374" s="14">
        <f>SUMIFS('Compra Ventas'!$E$2:$E$2700,'Compra Ventas'!$A$2:$A$2700,CJ$4,'Compra Ventas'!$B$2:$B$2700,$B374,'Compra Ventas'!$C$2:$C$2700,CJ$5)</f>
        <v>0</v>
      </c>
      <c r="CK374" s="12">
        <f>SUMIFS('Compra Ventas'!$E$2:$E$2700,'Compra Ventas'!$A$2:$A$2700,CK$4,'Compra Ventas'!$B$2:$B$2700,$B374,'Compra Ventas'!$C$2:$C$2700,CK$5)</f>
        <v>0</v>
      </c>
      <c r="CL374" s="13">
        <f>SUMIFS('Compra Ventas'!$E$2:$E$2700,'Compra Ventas'!$A$2:$A$2700,CL$4,'Compra Ventas'!$B$2:$B$2700,$B374,'Compra Ventas'!$C$2:$C$2700,CL$5)</f>
        <v>0</v>
      </c>
      <c r="CM374" s="13">
        <f>SUMIFS('Compra Ventas'!$E$2:$E$2700,'Compra Ventas'!$A$2:$A$2700,CM$4,'Compra Ventas'!$B$2:$B$2700,$B374,'Compra Ventas'!$C$2:$C$2700,CM$5)</f>
        <v>0</v>
      </c>
      <c r="CN374" s="13">
        <f>SUMIFS('Compra Ventas'!$E$2:$E$2700,'Compra Ventas'!$A$2:$A$2700,CN$4,'Compra Ventas'!$B$2:$B$2700,$B374,'Compra Ventas'!$C$2:$C$2700,CN$5)</f>
        <v>0</v>
      </c>
      <c r="CO374" s="13">
        <f>SUMIFS('Compra Ventas'!$E$2:$E$2700,'Compra Ventas'!$A$2:$A$2700,CO$4,'Compra Ventas'!$B$2:$B$2700,$B374,'Compra Ventas'!$C$2:$C$2700,CO$5)</f>
        <v>0</v>
      </c>
      <c r="CP374" s="13">
        <f>SUMIFS('Compra Ventas'!$E$2:$E$2700,'Compra Ventas'!$A$2:$A$2700,CP$4,'Compra Ventas'!$B$2:$B$2700,$B374,'Compra Ventas'!$C$2:$C$2700,CP$5)</f>
        <v>0</v>
      </c>
      <c r="CQ374" s="13">
        <f>SUMIFS('Compra Ventas'!$E$2:$E$2700,'Compra Ventas'!$A$2:$A$2700,CQ$4,'Compra Ventas'!$B$2:$B$2700,$B374,'Compra Ventas'!$C$2:$C$2700,CQ$5)</f>
        <v>0</v>
      </c>
      <c r="CR374" s="13">
        <f>SUMIFS('Compra Ventas'!$E$2:$E$2700,'Compra Ventas'!$A$2:$A$2700,CR$4,'Compra Ventas'!$B$2:$B$2700,$B374,'Compra Ventas'!$C$2:$C$2700,CR$5)</f>
        <v>0</v>
      </c>
      <c r="CS374" s="13">
        <f>SUMIFS('Compra Ventas'!$E$2:$E$2700,'Compra Ventas'!$A$2:$A$2700,CS$4,'Compra Ventas'!$B$2:$B$2700,$B374,'Compra Ventas'!$C$2:$C$2700,CS$5)</f>
        <v>0</v>
      </c>
      <c r="CT374" s="13">
        <f>SUMIFS('Compra Ventas'!$E$2:$E$2700,'Compra Ventas'!$A$2:$A$2700,CT$4,'Compra Ventas'!$B$2:$B$2700,$B374,'Compra Ventas'!$C$2:$C$2700,CT$5)</f>
        <v>0</v>
      </c>
      <c r="CU374" s="13">
        <f>SUMIFS('Compra Ventas'!$E$2:$E$2700,'Compra Ventas'!$A$2:$A$2700,CU$4,'Compra Ventas'!$B$2:$B$2700,$B374,'Compra Ventas'!$C$2:$C$2700,CU$5)</f>
        <v>0</v>
      </c>
      <c r="CV374" s="14">
        <f>SUMIFS('Compra Ventas'!$E$2:$E$2700,'Compra Ventas'!$A$2:$A$2700,CV$4,'Compra Ventas'!$B$2:$B$2700,$B374,'Compra Ventas'!$C$2:$C$2700,CV$5)</f>
        <v>0</v>
      </c>
      <c r="CW374" s="12">
        <f>SUMIFS('Compra Ventas'!$E$2:$E$2700,'Compra Ventas'!$A$2:$A$2700,CW$4,'Compra Ventas'!$B$2:$B$2700,$B374,'Compra Ventas'!$C$2:$C$2700,CW$5)</f>
        <v>0</v>
      </c>
      <c r="CX374" s="13">
        <f>SUMIFS('Compra Ventas'!$E$2:$E$2700,'Compra Ventas'!$A$2:$A$2700,CX$4,'Compra Ventas'!$B$2:$B$2700,$B374,'Compra Ventas'!$C$2:$C$2700,CX$5)</f>
        <v>0</v>
      </c>
      <c r="CY374" s="13">
        <f>SUMIFS('Compra Ventas'!$E$2:$E$2700,'Compra Ventas'!$A$2:$A$2700,CY$4,'Compra Ventas'!$B$2:$B$2700,$B374,'Compra Ventas'!$C$2:$C$2700,CY$5)</f>
        <v>0</v>
      </c>
      <c r="CZ374" s="13">
        <f>SUMIFS('Compra Ventas'!$E$2:$E$2700,'Compra Ventas'!$A$2:$A$2700,CZ$4,'Compra Ventas'!$B$2:$B$2700,$B374,'Compra Ventas'!$C$2:$C$2700,CZ$5)</f>
        <v>0</v>
      </c>
      <c r="DA374" s="13">
        <f>SUMIFS('Compra Ventas'!$E$2:$E$2700,'Compra Ventas'!$A$2:$A$2700,DA$4,'Compra Ventas'!$B$2:$B$2700,$B374,'Compra Ventas'!$C$2:$C$2700,DA$5)</f>
        <v>0</v>
      </c>
      <c r="DB374" s="13">
        <f>SUMIFS('Compra Ventas'!$E$2:$E$2700,'Compra Ventas'!$A$2:$A$2700,DB$4,'Compra Ventas'!$B$2:$B$2700,$B374,'Compra Ventas'!$C$2:$C$2700,DB$5)</f>
        <v>0</v>
      </c>
      <c r="DC374" s="13">
        <f>SUMIFS('Compra Ventas'!$E$2:$E$2700,'Compra Ventas'!$A$2:$A$2700,DC$4,'Compra Ventas'!$B$2:$B$2700,$B374,'Compra Ventas'!$C$2:$C$2700,DC$5)</f>
        <v>0</v>
      </c>
      <c r="DD374" s="13">
        <f>SUMIFS('Compra Ventas'!$E$2:$E$2700,'Compra Ventas'!$A$2:$A$2700,DD$4,'Compra Ventas'!$B$2:$B$2700,$B374,'Compra Ventas'!$C$2:$C$2700,DD$5)</f>
        <v>0</v>
      </c>
      <c r="DE374" s="13">
        <f>SUMIFS('Compra Ventas'!$E$2:$E$2700,'Compra Ventas'!$A$2:$A$2700,DE$4,'Compra Ventas'!$B$2:$B$2700,$B374,'Compra Ventas'!$C$2:$C$2700,DE$5)</f>
        <v>0</v>
      </c>
      <c r="DF374" s="13">
        <f>SUMIFS('Compra Ventas'!$E$2:$E$2700,'Compra Ventas'!$A$2:$A$2700,DF$4,'Compra Ventas'!$B$2:$B$2700,$B374,'Compra Ventas'!$C$2:$C$2700,DF$5)</f>
        <v>0</v>
      </c>
      <c r="DG374" s="13">
        <f>SUMIFS('Compra Ventas'!$E$2:$E$2700,'Compra Ventas'!$A$2:$A$2700,DG$4,'Compra Ventas'!$B$2:$B$2700,$B374,'Compra Ventas'!$C$2:$C$2700,DG$5)</f>
        <v>0</v>
      </c>
      <c r="DH374" s="14">
        <f>SUMIFS('Compra Ventas'!$E$2:$E$2700,'Compra Ventas'!$A$2:$A$2700,DH$4,'Compra Ventas'!$B$2:$B$2700,$B374,'Compra Ventas'!$C$2:$C$2700,DH$5)</f>
        <v>0</v>
      </c>
      <c r="DI374" s="84"/>
      <c r="DJ374" s="98">
        <f>SUMIFS('Ajuste Ciclado'!D$5:D$47,'Ajuste Ciclado'!$C$5:$C$47,Balance!DJ$4,'Ajuste Ciclado'!$B$5:$B$47,Balance!$B374)</f>
        <v>0</v>
      </c>
      <c r="DK374" s="99">
        <f>SUMIFS('Ajuste Ciclado'!E$5:E$47,'Ajuste Ciclado'!$C$5:$C$47,Balance!DK$4,'Ajuste Ciclado'!$B$5:$B$47,Balance!$B374)</f>
        <v>0</v>
      </c>
      <c r="DL374" s="99">
        <f>SUMIFS('Ajuste Ciclado'!F$5:F$47,'Ajuste Ciclado'!$C$5:$C$47,Balance!DL$4,'Ajuste Ciclado'!$B$5:$B$47,Balance!$B374)</f>
        <v>0</v>
      </c>
      <c r="DM374" s="99">
        <f>SUMIFS('Ajuste Ciclado'!G$5:G$47,'Ajuste Ciclado'!$C$5:$C$47,Balance!DM$4,'Ajuste Ciclado'!$B$5:$B$47,Balance!$B374)</f>
        <v>0</v>
      </c>
      <c r="DN374" s="99">
        <f>SUMIFS('Ajuste Ciclado'!H$5:H$47,'Ajuste Ciclado'!$C$5:$C$47,Balance!DN$4,'Ajuste Ciclado'!$B$5:$B$47,Balance!$B374)</f>
        <v>0</v>
      </c>
      <c r="DO374" s="99">
        <f>SUMIFS('Ajuste Ciclado'!I$5:I$47,'Ajuste Ciclado'!$C$5:$C$47,Balance!DO$4,'Ajuste Ciclado'!$B$5:$B$47,Balance!$B374)</f>
        <v>0</v>
      </c>
      <c r="DP374" s="99">
        <f>SUMIFS('Ajuste Ciclado'!J$5:J$47,'Ajuste Ciclado'!$C$5:$C$47,Balance!DP$4,'Ajuste Ciclado'!$B$5:$B$47,Balance!$B374)</f>
        <v>0</v>
      </c>
      <c r="DQ374" s="99">
        <f>SUMIFS('Ajuste Ciclado'!K$5:K$47,'Ajuste Ciclado'!$C$5:$C$47,Balance!DQ$4,'Ajuste Ciclado'!$B$5:$B$47,Balance!$B374)</f>
        <v>0</v>
      </c>
      <c r="DR374" s="99">
        <f>SUMIFS('Ajuste Ciclado'!L$5:L$47,'Ajuste Ciclado'!$C$5:$C$47,Balance!DR$4,'Ajuste Ciclado'!$B$5:$B$47,Balance!$B374)</f>
        <v>0</v>
      </c>
      <c r="DS374" s="99">
        <f>SUMIFS('Ajuste Ciclado'!M$5:M$47,'Ajuste Ciclado'!$C$5:$C$47,Balance!DS$4,'Ajuste Ciclado'!$B$5:$B$47,Balance!$B374)</f>
        <v>0</v>
      </c>
      <c r="DT374" s="99">
        <f>SUMIFS('Ajuste Ciclado'!N$5:N$47,'Ajuste Ciclado'!$C$5:$C$47,Balance!DT$4,'Ajuste Ciclado'!$B$5:$B$47,Balance!$B374)</f>
        <v>0</v>
      </c>
      <c r="DU374" s="100">
        <f>SUMIFS('Ajuste Ciclado'!O$5:O$47,'Ajuste Ciclado'!$C$5:$C$47,Balance!DU$4,'Ajuste Ciclado'!$B$5:$B$47,Balance!$B374)</f>
        <v>0</v>
      </c>
      <c r="DV374" s="98">
        <f>SUMIFS('Ajuste Ciclado'!D$5:D$47,'Ajuste Ciclado'!$C$5:$C$47,Balance!DV$4,'Ajuste Ciclado'!$B$5:$B$47,Balance!$B374)</f>
        <v>0</v>
      </c>
      <c r="DW374" s="99">
        <f>SUMIFS('Ajuste Ciclado'!E$5:E$47,'Ajuste Ciclado'!$C$5:$C$47,Balance!DW$4,'Ajuste Ciclado'!$B$5:$B$47,Balance!$B374)</f>
        <v>0</v>
      </c>
      <c r="DX374" s="99">
        <f>SUMIFS('Ajuste Ciclado'!F$5:F$47,'Ajuste Ciclado'!$C$5:$C$47,Balance!DX$4,'Ajuste Ciclado'!$B$5:$B$47,Balance!$B374)</f>
        <v>0</v>
      </c>
      <c r="DY374" s="99">
        <f>SUMIFS('Ajuste Ciclado'!G$5:G$47,'Ajuste Ciclado'!$C$5:$C$47,Balance!DY$4,'Ajuste Ciclado'!$B$5:$B$47,Balance!$B374)</f>
        <v>0</v>
      </c>
      <c r="DZ374" s="99">
        <f>SUMIFS('Ajuste Ciclado'!H$5:H$47,'Ajuste Ciclado'!$C$5:$C$47,Balance!DZ$4,'Ajuste Ciclado'!$B$5:$B$47,Balance!$B374)</f>
        <v>0</v>
      </c>
      <c r="EA374" s="99">
        <f>SUMIFS('Ajuste Ciclado'!I$5:I$47,'Ajuste Ciclado'!$C$5:$C$47,Balance!EA$4,'Ajuste Ciclado'!$B$5:$B$47,Balance!$B374)</f>
        <v>0</v>
      </c>
      <c r="EB374" s="99">
        <f>SUMIFS('Ajuste Ciclado'!J$5:J$47,'Ajuste Ciclado'!$C$5:$C$47,Balance!EB$4,'Ajuste Ciclado'!$B$5:$B$47,Balance!$B374)</f>
        <v>0</v>
      </c>
      <c r="EC374" s="99">
        <f>SUMIFS('Ajuste Ciclado'!K$5:K$47,'Ajuste Ciclado'!$C$5:$C$47,Balance!EC$4,'Ajuste Ciclado'!$B$5:$B$47,Balance!$B374)</f>
        <v>0</v>
      </c>
      <c r="ED374" s="99">
        <f>SUMIFS('Ajuste Ciclado'!L$5:L$47,'Ajuste Ciclado'!$C$5:$C$47,Balance!ED$4,'Ajuste Ciclado'!$B$5:$B$47,Balance!$B374)</f>
        <v>0</v>
      </c>
      <c r="EE374" s="99">
        <f>SUMIFS('Ajuste Ciclado'!M$5:M$47,'Ajuste Ciclado'!$C$5:$C$47,Balance!EE$4,'Ajuste Ciclado'!$B$5:$B$47,Balance!$B374)</f>
        <v>0</v>
      </c>
      <c r="EF374" s="99">
        <f>SUMIFS('Ajuste Ciclado'!N$5:N$47,'Ajuste Ciclado'!$C$5:$C$47,Balance!EF$4,'Ajuste Ciclado'!$B$5:$B$47,Balance!$B374)</f>
        <v>0</v>
      </c>
      <c r="EG374" s="100">
        <f>SUMIFS('Ajuste Ciclado'!O$5:O$47,'Ajuste Ciclado'!$C$5:$C$47,Balance!EG$4,'Ajuste Ciclado'!$B$5:$B$47,Balance!$B374)</f>
        <v>0</v>
      </c>
      <c r="EH374" s="98">
        <f>SUMIFS('Ajuste Ciclado'!D$5:D$47,'Ajuste Ciclado'!$C$5:$C$47,Balance!EH$4,'Ajuste Ciclado'!$B$5:$B$47,Balance!$B374)</f>
        <v>0</v>
      </c>
      <c r="EI374" s="99">
        <f>SUMIFS('Ajuste Ciclado'!E$5:E$47,'Ajuste Ciclado'!$C$5:$C$47,Balance!EI$4,'Ajuste Ciclado'!$B$5:$B$47,Balance!$B374)</f>
        <v>0</v>
      </c>
      <c r="EJ374" s="99">
        <f>SUMIFS('Ajuste Ciclado'!F$5:F$47,'Ajuste Ciclado'!$C$5:$C$47,Balance!EJ$4,'Ajuste Ciclado'!$B$5:$B$47,Balance!$B374)</f>
        <v>0</v>
      </c>
      <c r="EK374" s="99">
        <f>SUMIFS('Ajuste Ciclado'!G$5:G$47,'Ajuste Ciclado'!$C$5:$C$47,Balance!EK$4,'Ajuste Ciclado'!$B$5:$B$47,Balance!$B374)</f>
        <v>0</v>
      </c>
      <c r="EL374" s="99">
        <f>SUMIFS('Ajuste Ciclado'!H$5:H$47,'Ajuste Ciclado'!$C$5:$C$47,Balance!EL$4,'Ajuste Ciclado'!$B$5:$B$47,Balance!$B374)</f>
        <v>0</v>
      </c>
      <c r="EM374" s="99">
        <f>SUMIFS('Ajuste Ciclado'!I$5:I$47,'Ajuste Ciclado'!$C$5:$C$47,Balance!EM$4,'Ajuste Ciclado'!$B$5:$B$47,Balance!$B374)</f>
        <v>0</v>
      </c>
      <c r="EN374" s="99">
        <f>SUMIFS('Ajuste Ciclado'!J$5:J$47,'Ajuste Ciclado'!$C$5:$C$47,Balance!EN$4,'Ajuste Ciclado'!$B$5:$B$47,Balance!$B374)</f>
        <v>0</v>
      </c>
      <c r="EO374" s="99">
        <f>SUMIFS('Ajuste Ciclado'!K$5:K$47,'Ajuste Ciclado'!$C$5:$C$47,Balance!EO$4,'Ajuste Ciclado'!$B$5:$B$47,Balance!$B374)</f>
        <v>0</v>
      </c>
      <c r="EP374" s="99">
        <f>SUMIFS('Ajuste Ciclado'!L$5:L$47,'Ajuste Ciclado'!$C$5:$C$47,Balance!EP$4,'Ajuste Ciclado'!$B$5:$B$47,Balance!$B374)</f>
        <v>0</v>
      </c>
      <c r="EQ374" s="99">
        <f>SUMIFS('Ajuste Ciclado'!M$5:M$47,'Ajuste Ciclado'!$C$5:$C$47,Balance!EQ$4,'Ajuste Ciclado'!$B$5:$B$47,Balance!$B374)</f>
        <v>0</v>
      </c>
      <c r="ER374" s="99">
        <f>SUMIFS('Ajuste Ciclado'!N$5:N$47,'Ajuste Ciclado'!$C$5:$C$47,Balance!ER$4,'Ajuste Ciclado'!$B$5:$B$47,Balance!$B374)</f>
        <v>0</v>
      </c>
      <c r="ES374" s="100">
        <f>SUMIFS('Ajuste Ciclado'!O$5:O$47,'Ajuste Ciclado'!$C$5:$C$47,Balance!ES$4,'Ajuste Ciclado'!$B$5:$B$47,Balance!$B374)</f>
        <v>0</v>
      </c>
      <c r="ET374" s="84"/>
      <c r="EU374" s="12">
        <f t="shared" si="428"/>
        <v>150992.04806728521</v>
      </c>
      <c r="EV374" s="13">
        <f t="shared" si="393"/>
        <v>129468.86366819141</v>
      </c>
      <c r="EW374" s="13">
        <f t="shared" si="394"/>
        <v>142113.5409238525</v>
      </c>
      <c r="EX374" s="13">
        <f t="shared" si="395"/>
        <v>108804.08690954289</v>
      </c>
      <c r="EY374" s="13">
        <f t="shared" si="396"/>
        <v>87445.199503585914</v>
      </c>
      <c r="EZ374" s="13">
        <f t="shared" si="397"/>
        <v>63781.427737027137</v>
      </c>
      <c r="FA374" s="13">
        <f t="shared" si="398"/>
        <v>59874.179165082249</v>
      </c>
      <c r="FB374" s="13">
        <f t="shared" si="399"/>
        <v>80229.183621968186</v>
      </c>
      <c r="FC374" s="13">
        <f t="shared" si="400"/>
        <v>85908.458272956239</v>
      </c>
      <c r="FD374" s="13">
        <f t="shared" si="401"/>
        <v>20499.763000898241</v>
      </c>
      <c r="FE374" s="13">
        <f t="shared" si="402"/>
        <v>4315.5783590611936</v>
      </c>
      <c r="FF374" s="14">
        <f t="shared" si="403"/>
        <v>9442.597377326967</v>
      </c>
      <c r="FG374" s="12">
        <f t="shared" si="404"/>
        <v>151306.25269037351</v>
      </c>
      <c r="FH374" s="13">
        <f t="shared" si="405"/>
        <v>130440.3236098972</v>
      </c>
      <c r="FI374" s="13">
        <f t="shared" si="406"/>
        <v>143538.5413716292</v>
      </c>
      <c r="FJ374" s="13">
        <f t="shared" si="407"/>
        <v>115491.97507892871</v>
      </c>
      <c r="FK374" s="13">
        <f t="shared" si="408"/>
        <v>85436.016014475885</v>
      </c>
      <c r="FL374" s="13">
        <f t="shared" si="409"/>
        <v>64454.78375616463</v>
      </c>
      <c r="FM374" s="13">
        <f t="shared" si="410"/>
        <v>63474.633065155067</v>
      </c>
      <c r="FN374" s="13">
        <f t="shared" si="411"/>
        <v>80682.93348524232</v>
      </c>
      <c r="FO374" s="13">
        <f t="shared" si="412"/>
        <v>87778.4770014393</v>
      </c>
      <c r="FP374" s="13">
        <f t="shared" si="413"/>
        <v>31801.955070661392</v>
      </c>
      <c r="FQ374" s="13">
        <f t="shared" si="414"/>
        <v>35597.3598220887</v>
      </c>
      <c r="FR374" s="14">
        <f t="shared" si="415"/>
        <v>50630.496806589523</v>
      </c>
      <c r="FS374" s="12">
        <f t="shared" si="416"/>
        <v>151358.77023997999</v>
      </c>
      <c r="FT374" s="13">
        <f t="shared" si="417"/>
        <v>130462.1071095567</v>
      </c>
      <c r="FU374" s="13">
        <f t="shared" si="418"/>
        <v>143003.97730452981</v>
      </c>
      <c r="FV374" s="13">
        <f t="shared" si="419"/>
        <v>114603.3218385275</v>
      </c>
      <c r="FW374" s="13">
        <f t="shared" si="420"/>
        <v>88969.140615941273</v>
      </c>
      <c r="FX374" s="13">
        <f t="shared" si="421"/>
        <v>69127.249463794084</v>
      </c>
      <c r="FY374" s="13">
        <f t="shared" si="422"/>
        <v>69025.207941373112</v>
      </c>
      <c r="FZ374" s="13">
        <f t="shared" si="423"/>
        <v>89610.397606422979</v>
      </c>
      <c r="GA374" s="13">
        <f t="shared" si="424"/>
        <v>95638.557259025809</v>
      </c>
      <c r="GB374" s="13">
        <f t="shared" si="425"/>
        <v>72613.271016188548</v>
      </c>
      <c r="GC374" s="13">
        <f t="shared" si="426"/>
        <v>73832.444929578705</v>
      </c>
      <c r="GD374" s="14">
        <f t="shared" si="427"/>
        <v>83496.309010164085</v>
      </c>
      <c r="GE374" s="84"/>
      <c r="GF374" s="12">
        <f t="shared" si="439"/>
        <v>942874.92660677817</v>
      </c>
      <c r="GG374" s="13">
        <f t="shared" si="439"/>
        <v>1040633.7477726454</v>
      </c>
      <c r="GH374" s="14">
        <f t="shared" si="439"/>
        <v>1181740.7543350826</v>
      </c>
      <c r="GI374" s="6">
        <f t="shared" si="430"/>
        <v>1</v>
      </c>
      <c r="GJ374" s="12">
        <f t="shared" si="431"/>
        <v>0</v>
      </c>
      <c r="GK374" s="13">
        <f t="shared" si="432"/>
        <v>0</v>
      </c>
      <c r="GL374" s="14">
        <f t="shared" si="433"/>
        <v>0</v>
      </c>
      <c r="GM374" s="84"/>
      <c r="GN374" s="66">
        <f t="shared" si="434"/>
        <v>0</v>
      </c>
      <c r="GO374" s="84"/>
      <c r="GP374" s="63" t="str" cm="1">
        <f t="array" ref="GP374">INDEX($GF$4:$GH$4,1,GI374)</f>
        <v>Sample 1</v>
      </c>
      <c r="GQ374" s="12">
        <f t="shared" si="436"/>
        <v>4315.5783590611936</v>
      </c>
      <c r="GR374" s="13">
        <f t="shared" si="436"/>
        <v>9442.597377326967</v>
      </c>
      <c r="GS374" s="14">
        <f t="shared" si="436"/>
        <v>20499.763000898241</v>
      </c>
      <c r="GT374" s="12">
        <f t="shared" si="437"/>
        <v>31801.955070661392</v>
      </c>
      <c r="GU374" s="13">
        <f t="shared" si="437"/>
        <v>35597.3598220887</v>
      </c>
      <c r="GV374" s="14">
        <f t="shared" si="437"/>
        <v>50630.496806589523</v>
      </c>
      <c r="GW374" s="12">
        <f t="shared" si="438"/>
        <v>69025.207941373112</v>
      </c>
      <c r="GX374" s="13">
        <f t="shared" si="438"/>
        <v>69127.249463794084</v>
      </c>
      <c r="GY374" s="14">
        <f t="shared" si="438"/>
        <v>72613.271016188548</v>
      </c>
      <c r="GZ374" s="84" t="str">
        <f t="shared" ref="GZ374:GZ412" si="441">GP374</f>
        <v>Sample 1</v>
      </c>
      <c r="HA374" s="12">
        <f t="shared" si="440"/>
        <v>0</v>
      </c>
      <c r="HB374" s="13">
        <f t="shared" si="440"/>
        <v>0</v>
      </c>
      <c r="HC374" s="14">
        <f t="shared" si="440"/>
        <v>0</v>
      </c>
      <c r="HD374" s="6">
        <f t="shared" ref="HD374:HD412" si="442">SUM(HA374:HC374)</f>
        <v>0</v>
      </c>
      <c r="HE374" s="84" t="str">
        <f t="shared" ref="HE374:HE412" si="443">IF(HD374=GN374,"Ok","NOT")</f>
        <v>Ok</v>
      </c>
    </row>
    <row r="375" spans="2:213" hidden="1" x14ac:dyDescent="0.3">
      <c r="B375" s="84" t="s">
        <v>128</v>
      </c>
      <c r="C375" s="12">
        <f>SUMIFS(Inyecciones!$E$2:$E$14185,Inyecciones!$A$2:$A$14185,Balance!C$4,Inyecciones!$B$2:$B$14185,Balance!$B375,Inyecciones!$C$2:$C$14185,Balance!C$5)</f>
        <v>0</v>
      </c>
      <c r="D375" s="13">
        <f>SUMIFS(Inyecciones!$E$2:$E$14185,Inyecciones!$A$2:$A$14185,Balance!D$4,Inyecciones!$B$2:$B$14185,Balance!$B375,Inyecciones!$C$2:$C$14185,Balance!D$5)</f>
        <v>0</v>
      </c>
      <c r="E375" s="13">
        <f>SUMIFS(Inyecciones!$E$2:$E$14185,Inyecciones!$A$2:$A$14185,Balance!E$4,Inyecciones!$B$2:$B$14185,Balance!$B375,Inyecciones!$C$2:$C$14185,Balance!E$5)</f>
        <v>0</v>
      </c>
      <c r="F375" s="13">
        <f>SUMIFS(Inyecciones!$E$2:$E$14185,Inyecciones!$A$2:$A$14185,Balance!F$4,Inyecciones!$B$2:$B$14185,Balance!$B375,Inyecciones!$C$2:$C$14185,Balance!F$5)</f>
        <v>0</v>
      </c>
      <c r="G375" s="13">
        <f>SUMIFS(Inyecciones!$E$2:$E$14185,Inyecciones!$A$2:$A$14185,Balance!G$4,Inyecciones!$B$2:$B$14185,Balance!$B375,Inyecciones!$C$2:$C$14185,Balance!G$5)</f>
        <v>1251450.9780685259</v>
      </c>
      <c r="H375" s="13">
        <f>SUMIFS(Inyecciones!$E$2:$E$14185,Inyecciones!$A$2:$A$14185,Balance!H$4,Inyecciones!$B$2:$B$14185,Balance!$B375,Inyecciones!$C$2:$C$14185,Balance!H$5)</f>
        <v>1533356.6641659001</v>
      </c>
      <c r="I375" s="13">
        <f>SUMIFS(Inyecciones!$E$2:$E$14185,Inyecciones!$A$2:$A$14185,Balance!I$4,Inyecciones!$B$2:$B$14185,Balance!$B375,Inyecciones!$C$2:$C$14185,Balance!I$5)</f>
        <v>936709.44016467629</v>
      </c>
      <c r="J375" s="13">
        <f>SUMIFS(Inyecciones!$E$2:$E$14185,Inyecciones!$A$2:$A$14185,Balance!J$4,Inyecciones!$B$2:$B$14185,Balance!$B375,Inyecciones!$C$2:$C$14185,Balance!J$5)</f>
        <v>481710.10569569492</v>
      </c>
      <c r="K375" s="13">
        <f>SUMIFS(Inyecciones!$E$2:$E$14185,Inyecciones!$A$2:$A$14185,Balance!K$4,Inyecciones!$B$2:$B$14185,Balance!$B375,Inyecciones!$C$2:$C$14185,Balance!K$5)</f>
        <v>390811.48947230139</v>
      </c>
      <c r="L375" s="13">
        <f>SUMIFS(Inyecciones!$E$2:$E$14185,Inyecciones!$A$2:$A$14185,Balance!L$4,Inyecciones!$B$2:$B$14185,Balance!$B375,Inyecciones!$C$2:$C$14185,Balance!L$5)</f>
        <v>294954.37947819411</v>
      </c>
      <c r="M375" s="13">
        <f>SUMIFS(Inyecciones!$E$2:$E$14185,Inyecciones!$A$2:$A$14185,Balance!M$4,Inyecciones!$B$2:$B$14185,Balance!$B375,Inyecciones!$C$2:$C$14185,Balance!M$5)</f>
        <v>372906.39402379701</v>
      </c>
      <c r="N375" s="14">
        <f>SUMIFS(Inyecciones!$E$2:$E$14185,Inyecciones!$A$2:$A$14185,Balance!N$4,Inyecciones!$B$2:$B$14185,Balance!$B375,Inyecciones!$C$2:$C$14185,Balance!N$5)</f>
        <v>348999.99479479878</v>
      </c>
      <c r="O375" s="12">
        <f>SUMIFS(Inyecciones!$E$2:$E$14185,Inyecciones!$A$2:$A$14185,Balance!O$4,Inyecciones!$B$2:$B$14185,Balance!$B375,Inyecciones!$C$2:$C$14185,Balance!O$5)</f>
        <v>0</v>
      </c>
      <c r="P375" s="13">
        <f>SUMIFS(Inyecciones!$E$2:$E$14185,Inyecciones!$A$2:$A$14185,Balance!P$4,Inyecciones!$B$2:$B$14185,Balance!$B375,Inyecciones!$C$2:$C$14185,Balance!P$5)</f>
        <v>0</v>
      </c>
      <c r="Q375" s="13">
        <f>SUMIFS(Inyecciones!$E$2:$E$14185,Inyecciones!$A$2:$A$14185,Balance!Q$4,Inyecciones!$B$2:$B$14185,Balance!$B375,Inyecciones!$C$2:$C$14185,Balance!Q$5)</f>
        <v>0</v>
      </c>
      <c r="R375" s="13">
        <f>SUMIFS(Inyecciones!$E$2:$E$14185,Inyecciones!$A$2:$A$14185,Balance!R$4,Inyecciones!$B$2:$B$14185,Balance!$B375,Inyecciones!$C$2:$C$14185,Balance!R$5)</f>
        <v>0</v>
      </c>
      <c r="S375" s="13">
        <f>SUMIFS(Inyecciones!$E$2:$E$14185,Inyecciones!$A$2:$A$14185,Balance!S$4,Inyecciones!$B$2:$B$14185,Balance!$B375,Inyecciones!$C$2:$C$14185,Balance!S$5)</f>
        <v>1251181.6009372291</v>
      </c>
      <c r="T375" s="13">
        <f>SUMIFS(Inyecciones!$E$2:$E$14185,Inyecciones!$A$2:$A$14185,Balance!T$4,Inyecciones!$B$2:$B$14185,Balance!$B375,Inyecciones!$C$2:$C$14185,Balance!T$5)</f>
        <v>1543555.747617875</v>
      </c>
      <c r="U375" s="13">
        <f>SUMIFS(Inyecciones!$E$2:$E$14185,Inyecciones!$A$2:$A$14185,Balance!U$4,Inyecciones!$B$2:$B$14185,Balance!$B375,Inyecciones!$C$2:$C$14185,Balance!U$5)</f>
        <v>965634.10990068538</v>
      </c>
      <c r="V375" s="13">
        <f>SUMIFS(Inyecciones!$E$2:$E$14185,Inyecciones!$A$2:$A$14185,Balance!V$4,Inyecciones!$B$2:$B$14185,Balance!$B375,Inyecciones!$C$2:$C$14185,Balance!V$5)</f>
        <v>471152.73217149399</v>
      </c>
      <c r="W375" s="13">
        <f>SUMIFS(Inyecciones!$E$2:$E$14185,Inyecciones!$A$2:$A$14185,Balance!W$4,Inyecciones!$B$2:$B$14185,Balance!$B375,Inyecciones!$C$2:$C$14185,Balance!W$5)</f>
        <v>384866.7438151575</v>
      </c>
      <c r="X375" s="13">
        <f>SUMIFS(Inyecciones!$E$2:$E$14185,Inyecciones!$A$2:$A$14185,Balance!X$4,Inyecciones!$B$2:$B$14185,Balance!$B375,Inyecciones!$C$2:$C$14185,Balance!X$5)</f>
        <v>331198.04372364399</v>
      </c>
      <c r="Y375" s="13">
        <f>SUMIFS(Inyecciones!$E$2:$E$14185,Inyecciones!$A$2:$A$14185,Balance!Y$4,Inyecciones!$B$2:$B$14185,Balance!$B375,Inyecciones!$C$2:$C$14185,Balance!Y$5)</f>
        <v>385417.59775508451</v>
      </c>
      <c r="Z375" s="14">
        <f>SUMIFS(Inyecciones!$E$2:$E$14185,Inyecciones!$A$2:$A$14185,Balance!Z$4,Inyecciones!$B$2:$B$14185,Balance!$B375,Inyecciones!$C$2:$C$14185,Balance!Z$5)</f>
        <v>395314.58536973118</v>
      </c>
      <c r="AA375" s="12">
        <f>SUMIFS(Inyecciones!$E$2:$E$14185,Inyecciones!$A$2:$A$14185,Balance!AA$4,Inyecciones!$B$2:$B$14185,Balance!$B375,Inyecciones!$C$2:$C$14185,Balance!AA$5)</f>
        <v>0</v>
      </c>
      <c r="AB375" s="13">
        <f>SUMIFS(Inyecciones!$E$2:$E$14185,Inyecciones!$A$2:$A$14185,Balance!AB$4,Inyecciones!$B$2:$B$14185,Balance!$B375,Inyecciones!$C$2:$C$14185,Balance!AB$5)</f>
        <v>0</v>
      </c>
      <c r="AC375" s="13">
        <f>SUMIFS(Inyecciones!$E$2:$E$14185,Inyecciones!$A$2:$A$14185,Balance!AC$4,Inyecciones!$B$2:$B$14185,Balance!$B375,Inyecciones!$C$2:$C$14185,Balance!AC$5)</f>
        <v>0</v>
      </c>
      <c r="AD375" s="13">
        <f>SUMIFS(Inyecciones!$E$2:$E$14185,Inyecciones!$A$2:$A$14185,Balance!AD$4,Inyecciones!$B$2:$B$14185,Balance!$B375,Inyecciones!$C$2:$C$14185,Balance!AD$5)</f>
        <v>0</v>
      </c>
      <c r="AE375" s="13">
        <f>SUMIFS(Inyecciones!$E$2:$E$14185,Inyecciones!$A$2:$A$14185,Balance!AE$4,Inyecciones!$B$2:$B$14185,Balance!$B375,Inyecciones!$C$2:$C$14185,Balance!AE$5)</f>
        <v>1275169.1020129791</v>
      </c>
      <c r="AF375" s="13">
        <f>SUMIFS(Inyecciones!$E$2:$E$14185,Inyecciones!$A$2:$A$14185,Balance!AF$4,Inyecciones!$B$2:$B$14185,Balance!$B375,Inyecciones!$C$2:$C$14185,Balance!AF$5)</f>
        <v>1611185.4090682</v>
      </c>
      <c r="AG375" s="13">
        <f>SUMIFS(Inyecciones!$E$2:$E$14185,Inyecciones!$A$2:$A$14185,Balance!AG$4,Inyecciones!$B$2:$B$14185,Balance!$B375,Inyecciones!$C$2:$C$14185,Balance!AG$5)</f>
        <v>991765.24455806916</v>
      </c>
      <c r="AH375" s="13">
        <f>SUMIFS(Inyecciones!$E$2:$E$14185,Inyecciones!$A$2:$A$14185,Balance!AH$4,Inyecciones!$B$2:$B$14185,Balance!$B375,Inyecciones!$C$2:$C$14185,Balance!AH$5)</f>
        <v>489345.17822727258</v>
      </c>
      <c r="AI375" s="13">
        <f>SUMIFS(Inyecciones!$E$2:$E$14185,Inyecciones!$A$2:$A$14185,Balance!AI$4,Inyecciones!$B$2:$B$14185,Balance!$B375,Inyecciones!$C$2:$C$14185,Balance!AI$5)</f>
        <v>402357.56525807432</v>
      </c>
      <c r="AJ375" s="13">
        <f>SUMIFS(Inyecciones!$E$2:$E$14185,Inyecciones!$A$2:$A$14185,Balance!AJ$4,Inyecciones!$B$2:$B$14185,Balance!$B375,Inyecciones!$C$2:$C$14185,Balance!AJ$5)</f>
        <v>413171.3569373088</v>
      </c>
      <c r="AK375" s="13">
        <f>SUMIFS(Inyecciones!$E$2:$E$14185,Inyecciones!$A$2:$A$14185,Balance!AK$4,Inyecciones!$B$2:$B$14185,Balance!$B375,Inyecciones!$C$2:$C$14185,Balance!AK$5)</f>
        <v>397229.32006552862</v>
      </c>
      <c r="AL375" s="14">
        <f>SUMIFS(Inyecciones!$E$2:$E$14185,Inyecciones!$A$2:$A$14185,Balance!AL$4,Inyecciones!$B$2:$B$14185,Balance!$B375,Inyecciones!$C$2:$C$14185,Balance!AL$5)</f>
        <v>429753.99089031853</v>
      </c>
      <c r="AM375" s="13"/>
      <c r="AN375" s="12">
        <f>SUMIFS('Retiro Mensual'!$E$2:$E$2629,'Retiro Mensual'!$A$2:$A$2629,AN$4,'Retiro Mensual'!$B$2:$B$2629,$B375,'Retiro Mensual'!$C$2:$C$2629,AN$5)</f>
        <v>0</v>
      </c>
      <c r="AO375" s="13">
        <f>SUMIFS('Retiro Mensual'!$E$2:$E$2629,'Retiro Mensual'!$A$2:$A$2629,AO$4,'Retiro Mensual'!$B$2:$B$2629,$B375,'Retiro Mensual'!$C$2:$C$2629,AO$5)</f>
        <v>0</v>
      </c>
      <c r="AP375" s="13">
        <f>SUMIFS('Retiro Mensual'!$E$2:$E$2629,'Retiro Mensual'!$A$2:$A$2629,AP$4,'Retiro Mensual'!$B$2:$B$2629,$B375,'Retiro Mensual'!$C$2:$C$2629,AP$5)</f>
        <v>0</v>
      </c>
      <c r="AQ375" s="13">
        <f>SUMIFS('Retiro Mensual'!$E$2:$E$2629,'Retiro Mensual'!$A$2:$A$2629,AQ$4,'Retiro Mensual'!$B$2:$B$2629,$B375,'Retiro Mensual'!$C$2:$C$2629,AQ$5)</f>
        <v>0</v>
      </c>
      <c r="AR375" s="13">
        <f>SUMIFS('Retiro Mensual'!$E$2:$E$2629,'Retiro Mensual'!$A$2:$A$2629,AR$4,'Retiro Mensual'!$B$2:$B$2629,$B375,'Retiro Mensual'!$C$2:$C$2629,AR$5)</f>
        <v>0</v>
      </c>
      <c r="AS375" s="13">
        <f>SUMIFS('Retiro Mensual'!$E$2:$E$2629,'Retiro Mensual'!$A$2:$A$2629,AS$4,'Retiro Mensual'!$B$2:$B$2629,$B375,'Retiro Mensual'!$C$2:$C$2629,AS$5)</f>
        <v>0</v>
      </c>
      <c r="AT375" s="13">
        <f>SUMIFS('Retiro Mensual'!$E$2:$E$2629,'Retiro Mensual'!$A$2:$A$2629,AT$4,'Retiro Mensual'!$B$2:$B$2629,$B375,'Retiro Mensual'!$C$2:$C$2629,AT$5)</f>
        <v>0</v>
      </c>
      <c r="AU375" s="13">
        <f>SUMIFS('Retiro Mensual'!$E$2:$E$2629,'Retiro Mensual'!$A$2:$A$2629,AU$4,'Retiro Mensual'!$B$2:$B$2629,$B375,'Retiro Mensual'!$C$2:$C$2629,AU$5)</f>
        <v>0</v>
      </c>
      <c r="AV375" s="13">
        <f>SUMIFS('Retiro Mensual'!$E$2:$E$2629,'Retiro Mensual'!$A$2:$A$2629,AV$4,'Retiro Mensual'!$B$2:$B$2629,$B375,'Retiro Mensual'!$C$2:$C$2629,AV$5)</f>
        <v>0</v>
      </c>
      <c r="AW375" s="13">
        <f>SUMIFS('Retiro Mensual'!$E$2:$E$2629,'Retiro Mensual'!$A$2:$A$2629,AW$4,'Retiro Mensual'!$B$2:$B$2629,$B375,'Retiro Mensual'!$C$2:$C$2629,AW$5)</f>
        <v>0</v>
      </c>
      <c r="AX375" s="13">
        <f>SUMIFS('Retiro Mensual'!$E$2:$E$2629,'Retiro Mensual'!$A$2:$A$2629,AX$4,'Retiro Mensual'!$B$2:$B$2629,$B375,'Retiro Mensual'!$C$2:$C$2629,AX$5)</f>
        <v>0</v>
      </c>
      <c r="AY375" s="14">
        <f>SUMIFS('Retiro Mensual'!$E$2:$E$2629,'Retiro Mensual'!$A$2:$A$2629,AY$4,'Retiro Mensual'!$B$2:$B$2629,$B375,'Retiro Mensual'!$C$2:$C$2629,AY$5)</f>
        <v>0</v>
      </c>
      <c r="AZ375" s="12">
        <f>SUMIFS('Retiro Mensual'!$E$2:$E$2629,'Retiro Mensual'!$A$2:$A$2629,AZ$4,'Retiro Mensual'!$B$2:$B$2629,$B375,'Retiro Mensual'!$C$2:$C$2629,AZ$5)</f>
        <v>0</v>
      </c>
      <c r="BA375" s="13">
        <f>SUMIFS('Retiro Mensual'!$E$2:$E$2629,'Retiro Mensual'!$A$2:$A$2629,BA$4,'Retiro Mensual'!$B$2:$B$2629,$B375,'Retiro Mensual'!$C$2:$C$2629,BA$5)</f>
        <v>0</v>
      </c>
      <c r="BB375" s="13">
        <f>SUMIFS('Retiro Mensual'!$E$2:$E$2629,'Retiro Mensual'!$A$2:$A$2629,BB$4,'Retiro Mensual'!$B$2:$B$2629,$B375,'Retiro Mensual'!$C$2:$C$2629,BB$5)</f>
        <v>0</v>
      </c>
      <c r="BC375" s="13">
        <f>SUMIFS('Retiro Mensual'!$E$2:$E$2629,'Retiro Mensual'!$A$2:$A$2629,BC$4,'Retiro Mensual'!$B$2:$B$2629,$B375,'Retiro Mensual'!$C$2:$C$2629,BC$5)</f>
        <v>0</v>
      </c>
      <c r="BD375" s="13">
        <f>SUMIFS('Retiro Mensual'!$E$2:$E$2629,'Retiro Mensual'!$A$2:$A$2629,BD$4,'Retiro Mensual'!$B$2:$B$2629,$B375,'Retiro Mensual'!$C$2:$C$2629,BD$5)</f>
        <v>0</v>
      </c>
      <c r="BE375" s="13">
        <f>SUMIFS('Retiro Mensual'!$E$2:$E$2629,'Retiro Mensual'!$A$2:$A$2629,BE$4,'Retiro Mensual'!$B$2:$B$2629,$B375,'Retiro Mensual'!$C$2:$C$2629,BE$5)</f>
        <v>0</v>
      </c>
      <c r="BF375" s="13">
        <f>SUMIFS('Retiro Mensual'!$E$2:$E$2629,'Retiro Mensual'!$A$2:$A$2629,BF$4,'Retiro Mensual'!$B$2:$B$2629,$B375,'Retiro Mensual'!$C$2:$C$2629,BF$5)</f>
        <v>0</v>
      </c>
      <c r="BG375" s="13">
        <f>SUMIFS('Retiro Mensual'!$E$2:$E$2629,'Retiro Mensual'!$A$2:$A$2629,BG$4,'Retiro Mensual'!$B$2:$B$2629,$B375,'Retiro Mensual'!$C$2:$C$2629,BG$5)</f>
        <v>0</v>
      </c>
      <c r="BH375" s="13">
        <f>SUMIFS('Retiro Mensual'!$E$2:$E$2629,'Retiro Mensual'!$A$2:$A$2629,BH$4,'Retiro Mensual'!$B$2:$B$2629,$B375,'Retiro Mensual'!$C$2:$C$2629,BH$5)</f>
        <v>0</v>
      </c>
      <c r="BI375" s="13">
        <f>SUMIFS('Retiro Mensual'!$E$2:$E$2629,'Retiro Mensual'!$A$2:$A$2629,BI$4,'Retiro Mensual'!$B$2:$B$2629,$B375,'Retiro Mensual'!$C$2:$C$2629,BI$5)</f>
        <v>0</v>
      </c>
      <c r="BJ375" s="13">
        <f>SUMIFS('Retiro Mensual'!$E$2:$E$2629,'Retiro Mensual'!$A$2:$A$2629,BJ$4,'Retiro Mensual'!$B$2:$B$2629,$B375,'Retiro Mensual'!$C$2:$C$2629,BJ$5)</f>
        <v>0</v>
      </c>
      <c r="BK375" s="14">
        <f>SUMIFS('Retiro Mensual'!$E$2:$E$2629,'Retiro Mensual'!$A$2:$A$2629,BK$4,'Retiro Mensual'!$B$2:$B$2629,$B375,'Retiro Mensual'!$C$2:$C$2629,BK$5)</f>
        <v>0</v>
      </c>
      <c r="BL375" s="12">
        <f>SUMIFS('Retiro Mensual'!$E$2:$E$2629,'Retiro Mensual'!$A$2:$A$2629,BL$4,'Retiro Mensual'!$B$2:$B$2629,$B375,'Retiro Mensual'!$C$2:$C$2629,BL$5)</f>
        <v>0</v>
      </c>
      <c r="BM375" s="13">
        <f>SUMIFS('Retiro Mensual'!$E$2:$E$2629,'Retiro Mensual'!$A$2:$A$2629,BM$4,'Retiro Mensual'!$B$2:$B$2629,$B375,'Retiro Mensual'!$C$2:$C$2629,BM$5)</f>
        <v>0</v>
      </c>
      <c r="BN375" s="13">
        <f>SUMIFS('Retiro Mensual'!$E$2:$E$2629,'Retiro Mensual'!$A$2:$A$2629,BN$4,'Retiro Mensual'!$B$2:$B$2629,$B375,'Retiro Mensual'!$C$2:$C$2629,BN$5)</f>
        <v>0</v>
      </c>
      <c r="BO375" s="13">
        <f>SUMIFS('Retiro Mensual'!$E$2:$E$2629,'Retiro Mensual'!$A$2:$A$2629,BO$4,'Retiro Mensual'!$B$2:$B$2629,$B375,'Retiro Mensual'!$C$2:$C$2629,BO$5)</f>
        <v>0</v>
      </c>
      <c r="BP375" s="13">
        <f>SUMIFS('Retiro Mensual'!$E$2:$E$2629,'Retiro Mensual'!$A$2:$A$2629,BP$4,'Retiro Mensual'!$B$2:$B$2629,$B375,'Retiro Mensual'!$C$2:$C$2629,BP$5)</f>
        <v>0</v>
      </c>
      <c r="BQ375" s="13">
        <f>SUMIFS('Retiro Mensual'!$E$2:$E$2629,'Retiro Mensual'!$A$2:$A$2629,BQ$4,'Retiro Mensual'!$B$2:$B$2629,$B375,'Retiro Mensual'!$C$2:$C$2629,BQ$5)</f>
        <v>0</v>
      </c>
      <c r="BR375" s="13">
        <f>SUMIFS('Retiro Mensual'!$E$2:$E$2629,'Retiro Mensual'!$A$2:$A$2629,BR$4,'Retiro Mensual'!$B$2:$B$2629,$B375,'Retiro Mensual'!$C$2:$C$2629,BR$5)</f>
        <v>0</v>
      </c>
      <c r="BS375" s="13">
        <f>SUMIFS('Retiro Mensual'!$E$2:$E$2629,'Retiro Mensual'!$A$2:$A$2629,BS$4,'Retiro Mensual'!$B$2:$B$2629,$B375,'Retiro Mensual'!$C$2:$C$2629,BS$5)</f>
        <v>0</v>
      </c>
      <c r="BT375" s="13">
        <f>SUMIFS('Retiro Mensual'!$E$2:$E$2629,'Retiro Mensual'!$A$2:$A$2629,BT$4,'Retiro Mensual'!$B$2:$B$2629,$B375,'Retiro Mensual'!$C$2:$C$2629,BT$5)</f>
        <v>0</v>
      </c>
      <c r="BU375" s="13">
        <f>SUMIFS('Retiro Mensual'!$E$2:$E$2629,'Retiro Mensual'!$A$2:$A$2629,BU$4,'Retiro Mensual'!$B$2:$B$2629,$B375,'Retiro Mensual'!$C$2:$C$2629,BU$5)</f>
        <v>0</v>
      </c>
      <c r="BV375" s="13">
        <f>SUMIFS('Retiro Mensual'!$E$2:$E$2629,'Retiro Mensual'!$A$2:$A$2629,BV$4,'Retiro Mensual'!$B$2:$B$2629,$B375,'Retiro Mensual'!$C$2:$C$2629,BV$5)</f>
        <v>0</v>
      </c>
      <c r="BW375" s="14">
        <f>SUMIFS('Retiro Mensual'!$E$2:$E$2629,'Retiro Mensual'!$A$2:$A$2629,BW$4,'Retiro Mensual'!$B$2:$B$2629,$B375,'Retiro Mensual'!$C$2:$C$2629,BW$5)</f>
        <v>0</v>
      </c>
      <c r="BX375" s="13"/>
      <c r="BY375" s="12">
        <f>SUMIFS('Compra Ventas'!$E$2:$E$2700,'Compra Ventas'!$A$2:$A$2700,BY$4,'Compra Ventas'!$B$2:$B$2700,$B375,'Compra Ventas'!$C$2:$C$2700,BY$5)</f>
        <v>0</v>
      </c>
      <c r="BZ375" s="13">
        <f>SUMIFS('Compra Ventas'!$E$2:$E$2700,'Compra Ventas'!$A$2:$A$2700,BZ$4,'Compra Ventas'!$B$2:$B$2700,$B375,'Compra Ventas'!$C$2:$C$2700,BZ$5)</f>
        <v>0</v>
      </c>
      <c r="CA375" s="13">
        <f>SUMIFS('Compra Ventas'!$E$2:$E$2700,'Compra Ventas'!$A$2:$A$2700,CA$4,'Compra Ventas'!$B$2:$B$2700,$B375,'Compra Ventas'!$C$2:$C$2700,CA$5)</f>
        <v>0</v>
      </c>
      <c r="CB375" s="13">
        <f>SUMIFS('Compra Ventas'!$E$2:$E$2700,'Compra Ventas'!$A$2:$A$2700,CB$4,'Compra Ventas'!$B$2:$B$2700,$B375,'Compra Ventas'!$C$2:$C$2700,CB$5)</f>
        <v>0</v>
      </c>
      <c r="CC375" s="13">
        <f>SUMIFS('Compra Ventas'!$E$2:$E$2700,'Compra Ventas'!$A$2:$A$2700,CC$4,'Compra Ventas'!$B$2:$B$2700,$B375,'Compra Ventas'!$C$2:$C$2700,CC$5)</f>
        <v>0</v>
      </c>
      <c r="CD375" s="13">
        <f>SUMIFS('Compra Ventas'!$E$2:$E$2700,'Compra Ventas'!$A$2:$A$2700,CD$4,'Compra Ventas'!$B$2:$B$2700,$B375,'Compra Ventas'!$C$2:$C$2700,CD$5)</f>
        <v>0</v>
      </c>
      <c r="CE375" s="13">
        <f>SUMIFS('Compra Ventas'!$E$2:$E$2700,'Compra Ventas'!$A$2:$A$2700,CE$4,'Compra Ventas'!$B$2:$B$2700,$B375,'Compra Ventas'!$C$2:$C$2700,CE$5)</f>
        <v>0</v>
      </c>
      <c r="CF375" s="13">
        <f>SUMIFS('Compra Ventas'!$E$2:$E$2700,'Compra Ventas'!$A$2:$A$2700,CF$4,'Compra Ventas'!$B$2:$B$2700,$B375,'Compra Ventas'!$C$2:$C$2700,CF$5)</f>
        <v>0</v>
      </c>
      <c r="CG375" s="13">
        <f>SUMIFS('Compra Ventas'!$E$2:$E$2700,'Compra Ventas'!$A$2:$A$2700,CG$4,'Compra Ventas'!$B$2:$B$2700,$B375,'Compra Ventas'!$C$2:$C$2700,CG$5)</f>
        <v>0</v>
      </c>
      <c r="CH375" s="13">
        <f>SUMIFS('Compra Ventas'!$E$2:$E$2700,'Compra Ventas'!$A$2:$A$2700,CH$4,'Compra Ventas'!$B$2:$B$2700,$B375,'Compra Ventas'!$C$2:$C$2700,CH$5)</f>
        <v>0</v>
      </c>
      <c r="CI375" s="13">
        <f>SUMIFS('Compra Ventas'!$E$2:$E$2700,'Compra Ventas'!$A$2:$A$2700,CI$4,'Compra Ventas'!$B$2:$B$2700,$B375,'Compra Ventas'!$C$2:$C$2700,CI$5)</f>
        <v>0</v>
      </c>
      <c r="CJ375" s="14">
        <f>SUMIFS('Compra Ventas'!$E$2:$E$2700,'Compra Ventas'!$A$2:$A$2700,CJ$4,'Compra Ventas'!$B$2:$B$2700,$B375,'Compra Ventas'!$C$2:$C$2700,CJ$5)</f>
        <v>0</v>
      </c>
      <c r="CK375" s="12">
        <f>SUMIFS('Compra Ventas'!$E$2:$E$2700,'Compra Ventas'!$A$2:$A$2700,CK$4,'Compra Ventas'!$B$2:$B$2700,$B375,'Compra Ventas'!$C$2:$C$2700,CK$5)</f>
        <v>0</v>
      </c>
      <c r="CL375" s="13">
        <f>SUMIFS('Compra Ventas'!$E$2:$E$2700,'Compra Ventas'!$A$2:$A$2700,CL$4,'Compra Ventas'!$B$2:$B$2700,$B375,'Compra Ventas'!$C$2:$C$2700,CL$5)</f>
        <v>0</v>
      </c>
      <c r="CM375" s="13">
        <f>SUMIFS('Compra Ventas'!$E$2:$E$2700,'Compra Ventas'!$A$2:$A$2700,CM$4,'Compra Ventas'!$B$2:$B$2700,$B375,'Compra Ventas'!$C$2:$C$2700,CM$5)</f>
        <v>0</v>
      </c>
      <c r="CN375" s="13">
        <f>SUMIFS('Compra Ventas'!$E$2:$E$2700,'Compra Ventas'!$A$2:$A$2700,CN$4,'Compra Ventas'!$B$2:$B$2700,$B375,'Compra Ventas'!$C$2:$C$2700,CN$5)</f>
        <v>0</v>
      </c>
      <c r="CO375" s="13">
        <f>SUMIFS('Compra Ventas'!$E$2:$E$2700,'Compra Ventas'!$A$2:$A$2700,CO$4,'Compra Ventas'!$B$2:$B$2700,$B375,'Compra Ventas'!$C$2:$C$2700,CO$5)</f>
        <v>0</v>
      </c>
      <c r="CP375" s="13">
        <f>SUMIFS('Compra Ventas'!$E$2:$E$2700,'Compra Ventas'!$A$2:$A$2700,CP$4,'Compra Ventas'!$B$2:$B$2700,$B375,'Compra Ventas'!$C$2:$C$2700,CP$5)</f>
        <v>0</v>
      </c>
      <c r="CQ375" s="13">
        <f>SUMIFS('Compra Ventas'!$E$2:$E$2700,'Compra Ventas'!$A$2:$A$2700,CQ$4,'Compra Ventas'!$B$2:$B$2700,$B375,'Compra Ventas'!$C$2:$C$2700,CQ$5)</f>
        <v>0</v>
      </c>
      <c r="CR375" s="13">
        <f>SUMIFS('Compra Ventas'!$E$2:$E$2700,'Compra Ventas'!$A$2:$A$2700,CR$4,'Compra Ventas'!$B$2:$B$2700,$B375,'Compra Ventas'!$C$2:$C$2700,CR$5)</f>
        <v>0</v>
      </c>
      <c r="CS375" s="13">
        <f>SUMIFS('Compra Ventas'!$E$2:$E$2700,'Compra Ventas'!$A$2:$A$2700,CS$4,'Compra Ventas'!$B$2:$B$2700,$B375,'Compra Ventas'!$C$2:$C$2700,CS$5)</f>
        <v>0</v>
      </c>
      <c r="CT375" s="13">
        <f>SUMIFS('Compra Ventas'!$E$2:$E$2700,'Compra Ventas'!$A$2:$A$2700,CT$4,'Compra Ventas'!$B$2:$B$2700,$B375,'Compra Ventas'!$C$2:$C$2700,CT$5)</f>
        <v>0</v>
      </c>
      <c r="CU375" s="13">
        <f>SUMIFS('Compra Ventas'!$E$2:$E$2700,'Compra Ventas'!$A$2:$A$2700,CU$4,'Compra Ventas'!$B$2:$B$2700,$B375,'Compra Ventas'!$C$2:$C$2700,CU$5)</f>
        <v>0</v>
      </c>
      <c r="CV375" s="14">
        <f>SUMIFS('Compra Ventas'!$E$2:$E$2700,'Compra Ventas'!$A$2:$A$2700,CV$4,'Compra Ventas'!$B$2:$B$2700,$B375,'Compra Ventas'!$C$2:$C$2700,CV$5)</f>
        <v>0</v>
      </c>
      <c r="CW375" s="12">
        <f>SUMIFS('Compra Ventas'!$E$2:$E$2700,'Compra Ventas'!$A$2:$A$2700,CW$4,'Compra Ventas'!$B$2:$B$2700,$B375,'Compra Ventas'!$C$2:$C$2700,CW$5)</f>
        <v>0</v>
      </c>
      <c r="CX375" s="13">
        <f>SUMIFS('Compra Ventas'!$E$2:$E$2700,'Compra Ventas'!$A$2:$A$2700,CX$4,'Compra Ventas'!$B$2:$B$2700,$B375,'Compra Ventas'!$C$2:$C$2700,CX$5)</f>
        <v>0</v>
      </c>
      <c r="CY375" s="13">
        <f>SUMIFS('Compra Ventas'!$E$2:$E$2700,'Compra Ventas'!$A$2:$A$2700,CY$4,'Compra Ventas'!$B$2:$B$2700,$B375,'Compra Ventas'!$C$2:$C$2700,CY$5)</f>
        <v>0</v>
      </c>
      <c r="CZ375" s="13">
        <f>SUMIFS('Compra Ventas'!$E$2:$E$2700,'Compra Ventas'!$A$2:$A$2700,CZ$4,'Compra Ventas'!$B$2:$B$2700,$B375,'Compra Ventas'!$C$2:$C$2700,CZ$5)</f>
        <v>0</v>
      </c>
      <c r="DA375" s="13">
        <f>SUMIFS('Compra Ventas'!$E$2:$E$2700,'Compra Ventas'!$A$2:$A$2700,DA$4,'Compra Ventas'!$B$2:$B$2700,$B375,'Compra Ventas'!$C$2:$C$2700,DA$5)</f>
        <v>0</v>
      </c>
      <c r="DB375" s="13">
        <f>SUMIFS('Compra Ventas'!$E$2:$E$2700,'Compra Ventas'!$A$2:$A$2700,DB$4,'Compra Ventas'!$B$2:$B$2700,$B375,'Compra Ventas'!$C$2:$C$2700,DB$5)</f>
        <v>0</v>
      </c>
      <c r="DC375" s="13">
        <f>SUMIFS('Compra Ventas'!$E$2:$E$2700,'Compra Ventas'!$A$2:$A$2700,DC$4,'Compra Ventas'!$B$2:$B$2700,$B375,'Compra Ventas'!$C$2:$C$2700,DC$5)</f>
        <v>0</v>
      </c>
      <c r="DD375" s="13">
        <f>SUMIFS('Compra Ventas'!$E$2:$E$2700,'Compra Ventas'!$A$2:$A$2700,DD$4,'Compra Ventas'!$B$2:$B$2700,$B375,'Compra Ventas'!$C$2:$C$2700,DD$5)</f>
        <v>0</v>
      </c>
      <c r="DE375" s="13">
        <f>SUMIFS('Compra Ventas'!$E$2:$E$2700,'Compra Ventas'!$A$2:$A$2700,DE$4,'Compra Ventas'!$B$2:$B$2700,$B375,'Compra Ventas'!$C$2:$C$2700,DE$5)</f>
        <v>0</v>
      </c>
      <c r="DF375" s="13">
        <f>SUMIFS('Compra Ventas'!$E$2:$E$2700,'Compra Ventas'!$A$2:$A$2700,DF$4,'Compra Ventas'!$B$2:$B$2700,$B375,'Compra Ventas'!$C$2:$C$2700,DF$5)</f>
        <v>0</v>
      </c>
      <c r="DG375" s="13">
        <f>SUMIFS('Compra Ventas'!$E$2:$E$2700,'Compra Ventas'!$A$2:$A$2700,DG$4,'Compra Ventas'!$B$2:$B$2700,$B375,'Compra Ventas'!$C$2:$C$2700,DG$5)</f>
        <v>0</v>
      </c>
      <c r="DH375" s="14">
        <f>SUMIFS('Compra Ventas'!$E$2:$E$2700,'Compra Ventas'!$A$2:$A$2700,DH$4,'Compra Ventas'!$B$2:$B$2700,$B375,'Compra Ventas'!$C$2:$C$2700,DH$5)</f>
        <v>0</v>
      </c>
      <c r="DI375" s="84"/>
      <c r="DJ375" s="98">
        <f>SUMIFS('Ajuste Ciclado'!D$5:D$47,'Ajuste Ciclado'!$C$5:$C$47,Balance!DJ$4,'Ajuste Ciclado'!$B$5:$B$47,Balance!$B375)</f>
        <v>0</v>
      </c>
      <c r="DK375" s="99">
        <f>SUMIFS('Ajuste Ciclado'!E$5:E$47,'Ajuste Ciclado'!$C$5:$C$47,Balance!DK$4,'Ajuste Ciclado'!$B$5:$B$47,Balance!$B375)</f>
        <v>0</v>
      </c>
      <c r="DL375" s="99">
        <f>SUMIFS('Ajuste Ciclado'!F$5:F$47,'Ajuste Ciclado'!$C$5:$C$47,Balance!DL$4,'Ajuste Ciclado'!$B$5:$B$47,Balance!$B375)</f>
        <v>0</v>
      </c>
      <c r="DM375" s="99">
        <f>SUMIFS('Ajuste Ciclado'!G$5:G$47,'Ajuste Ciclado'!$C$5:$C$47,Balance!DM$4,'Ajuste Ciclado'!$B$5:$B$47,Balance!$B375)</f>
        <v>0</v>
      </c>
      <c r="DN375" s="99">
        <f>SUMIFS('Ajuste Ciclado'!H$5:H$47,'Ajuste Ciclado'!$C$5:$C$47,Balance!DN$4,'Ajuste Ciclado'!$B$5:$B$47,Balance!$B375)</f>
        <v>0</v>
      </c>
      <c r="DO375" s="99">
        <f>SUMIFS('Ajuste Ciclado'!I$5:I$47,'Ajuste Ciclado'!$C$5:$C$47,Balance!DO$4,'Ajuste Ciclado'!$B$5:$B$47,Balance!$B375)</f>
        <v>0</v>
      </c>
      <c r="DP375" s="99">
        <f>SUMIFS('Ajuste Ciclado'!J$5:J$47,'Ajuste Ciclado'!$C$5:$C$47,Balance!DP$4,'Ajuste Ciclado'!$B$5:$B$47,Balance!$B375)</f>
        <v>0</v>
      </c>
      <c r="DQ375" s="99">
        <f>SUMIFS('Ajuste Ciclado'!K$5:K$47,'Ajuste Ciclado'!$C$5:$C$47,Balance!DQ$4,'Ajuste Ciclado'!$B$5:$B$47,Balance!$B375)</f>
        <v>0</v>
      </c>
      <c r="DR375" s="99">
        <f>SUMIFS('Ajuste Ciclado'!L$5:L$47,'Ajuste Ciclado'!$C$5:$C$47,Balance!DR$4,'Ajuste Ciclado'!$B$5:$B$47,Balance!$B375)</f>
        <v>0</v>
      </c>
      <c r="DS375" s="99">
        <f>SUMIFS('Ajuste Ciclado'!M$5:M$47,'Ajuste Ciclado'!$C$5:$C$47,Balance!DS$4,'Ajuste Ciclado'!$B$5:$B$47,Balance!$B375)</f>
        <v>0</v>
      </c>
      <c r="DT375" s="99">
        <f>SUMIFS('Ajuste Ciclado'!N$5:N$47,'Ajuste Ciclado'!$C$5:$C$47,Balance!DT$4,'Ajuste Ciclado'!$B$5:$B$47,Balance!$B375)</f>
        <v>0</v>
      </c>
      <c r="DU375" s="100">
        <f>SUMIFS('Ajuste Ciclado'!O$5:O$47,'Ajuste Ciclado'!$C$5:$C$47,Balance!DU$4,'Ajuste Ciclado'!$B$5:$B$47,Balance!$B375)</f>
        <v>0</v>
      </c>
      <c r="DV375" s="98">
        <f>SUMIFS('Ajuste Ciclado'!D$5:D$47,'Ajuste Ciclado'!$C$5:$C$47,Balance!DV$4,'Ajuste Ciclado'!$B$5:$B$47,Balance!$B375)</f>
        <v>0</v>
      </c>
      <c r="DW375" s="99">
        <f>SUMIFS('Ajuste Ciclado'!E$5:E$47,'Ajuste Ciclado'!$C$5:$C$47,Balance!DW$4,'Ajuste Ciclado'!$B$5:$B$47,Balance!$B375)</f>
        <v>0</v>
      </c>
      <c r="DX375" s="99">
        <f>SUMIFS('Ajuste Ciclado'!F$5:F$47,'Ajuste Ciclado'!$C$5:$C$47,Balance!DX$4,'Ajuste Ciclado'!$B$5:$B$47,Balance!$B375)</f>
        <v>0</v>
      </c>
      <c r="DY375" s="99">
        <f>SUMIFS('Ajuste Ciclado'!G$5:G$47,'Ajuste Ciclado'!$C$5:$C$47,Balance!DY$4,'Ajuste Ciclado'!$B$5:$B$47,Balance!$B375)</f>
        <v>0</v>
      </c>
      <c r="DZ375" s="99">
        <f>SUMIFS('Ajuste Ciclado'!H$5:H$47,'Ajuste Ciclado'!$C$5:$C$47,Balance!DZ$4,'Ajuste Ciclado'!$B$5:$B$47,Balance!$B375)</f>
        <v>0</v>
      </c>
      <c r="EA375" s="99">
        <f>SUMIFS('Ajuste Ciclado'!I$5:I$47,'Ajuste Ciclado'!$C$5:$C$47,Balance!EA$4,'Ajuste Ciclado'!$B$5:$B$47,Balance!$B375)</f>
        <v>0</v>
      </c>
      <c r="EB375" s="99">
        <f>SUMIFS('Ajuste Ciclado'!J$5:J$47,'Ajuste Ciclado'!$C$5:$C$47,Balance!EB$4,'Ajuste Ciclado'!$B$5:$B$47,Balance!$B375)</f>
        <v>0</v>
      </c>
      <c r="EC375" s="99">
        <f>SUMIFS('Ajuste Ciclado'!K$5:K$47,'Ajuste Ciclado'!$C$5:$C$47,Balance!EC$4,'Ajuste Ciclado'!$B$5:$B$47,Balance!$B375)</f>
        <v>0</v>
      </c>
      <c r="ED375" s="99">
        <f>SUMIFS('Ajuste Ciclado'!L$5:L$47,'Ajuste Ciclado'!$C$5:$C$47,Balance!ED$4,'Ajuste Ciclado'!$B$5:$B$47,Balance!$B375)</f>
        <v>0</v>
      </c>
      <c r="EE375" s="99">
        <f>SUMIFS('Ajuste Ciclado'!M$5:M$47,'Ajuste Ciclado'!$C$5:$C$47,Balance!EE$4,'Ajuste Ciclado'!$B$5:$B$47,Balance!$B375)</f>
        <v>0</v>
      </c>
      <c r="EF375" s="99">
        <f>SUMIFS('Ajuste Ciclado'!N$5:N$47,'Ajuste Ciclado'!$C$5:$C$47,Balance!EF$4,'Ajuste Ciclado'!$B$5:$B$47,Balance!$B375)</f>
        <v>0</v>
      </c>
      <c r="EG375" s="100">
        <f>SUMIFS('Ajuste Ciclado'!O$5:O$47,'Ajuste Ciclado'!$C$5:$C$47,Balance!EG$4,'Ajuste Ciclado'!$B$5:$B$47,Balance!$B375)</f>
        <v>0</v>
      </c>
      <c r="EH375" s="98">
        <f>SUMIFS('Ajuste Ciclado'!D$5:D$47,'Ajuste Ciclado'!$C$5:$C$47,Balance!EH$4,'Ajuste Ciclado'!$B$5:$B$47,Balance!$B375)</f>
        <v>0</v>
      </c>
      <c r="EI375" s="99">
        <f>SUMIFS('Ajuste Ciclado'!E$5:E$47,'Ajuste Ciclado'!$C$5:$C$47,Balance!EI$4,'Ajuste Ciclado'!$B$5:$B$47,Balance!$B375)</f>
        <v>0</v>
      </c>
      <c r="EJ375" s="99">
        <f>SUMIFS('Ajuste Ciclado'!F$5:F$47,'Ajuste Ciclado'!$C$5:$C$47,Balance!EJ$4,'Ajuste Ciclado'!$B$5:$B$47,Balance!$B375)</f>
        <v>0</v>
      </c>
      <c r="EK375" s="99">
        <f>SUMIFS('Ajuste Ciclado'!G$5:G$47,'Ajuste Ciclado'!$C$5:$C$47,Balance!EK$4,'Ajuste Ciclado'!$B$5:$B$47,Balance!$B375)</f>
        <v>0</v>
      </c>
      <c r="EL375" s="99">
        <f>SUMIFS('Ajuste Ciclado'!H$5:H$47,'Ajuste Ciclado'!$C$5:$C$47,Balance!EL$4,'Ajuste Ciclado'!$B$5:$B$47,Balance!$B375)</f>
        <v>0</v>
      </c>
      <c r="EM375" s="99">
        <f>SUMIFS('Ajuste Ciclado'!I$5:I$47,'Ajuste Ciclado'!$C$5:$C$47,Balance!EM$4,'Ajuste Ciclado'!$B$5:$B$47,Balance!$B375)</f>
        <v>0</v>
      </c>
      <c r="EN375" s="99">
        <f>SUMIFS('Ajuste Ciclado'!J$5:J$47,'Ajuste Ciclado'!$C$5:$C$47,Balance!EN$4,'Ajuste Ciclado'!$B$5:$B$47,Balance!$B375)</f>
        <v>0</v>
      </c>
      <c r="EO375" s="99">
        <f>SUMIFS('Ajuste Ciclado'!K$5:K$47,'Ajuste Ciclado'!$C$5:$C$47,Balance!EO$4,'Ajuste Ciclado'!$B$5:$B$47,Balance!$B375)</f>
        <v>0</v>
      </c>
      <c r="EP375" s="99">
        <f>SUMIFS('Ajuste Ciclado'!L$5:L$47,'Ajuste Ciclado'!$C$5:$C$47,Balance!EP$4,'Ajuste Ciclado'!$B$5:$B$47,Balance!$B375)</f>
        <v>0</v>
      </c>
      <c r="EQ375" s="99">
        <f>SUMIFS('Ajuste Ciclado'!M$5:M$47,'Ajuste Ciclado'!$C$5:$C$47,Balance!EQ$4,'Ajuste Ciclado'!$B$5:$B$47,Balance!$B375)</f>
        <v>0</v>
      </c>
      <c r="ER375" s="99">
        <f>SUMIFS('Ajuste Ciclado'!N$5:N$47,'Ajuste Ciclado'!$C$5:$C$47,Balance!ER$4,'Ajuste Ciclado'!$B$5:$B$47,Balance!$B375)</f>
        <v>0</v>
      </c>
      <c r="ES375" s="100">
        <f>SUMIFS('Ajuste Ciclado'!O$5:O$47,'Ajuste Ciclado'!$C$5:$C$47,Balance!ES$4,'Ajuste Ciclado'!$B$5:$B$47,Balance!$B375)</f>
        <v>0</v>
      </c>
      <c r="ET375" s="84"/>
      <c r="EU375" s="12">
        <f t="shared" si="428"/>
        <v>0</v>
      </c>
      <c r="EV375" s="13">
        <f t="shared" si="393"/>
        <v>0</v>
      </c>
      <c r="EW375" s="13">
        <f t="shared" si="394"/>
        <v>0</v>
      </c>
      <c r="EX375" s="13">
        <f t="shared" si="395"/>
        <v>0</v>
      </c>
      <c r="EY375" s="13">
        <f t="shared" si="396"/>
        <v>1251450.9780685259</v>
      </c>
      <c r="EZ375" s="13">
        <f t="shared" si="397"/>
        <v>1533356.6641659001</v>
      </c>
      <c r="FA375" s="13">
        <f t="shared" si="398"/>
        <v>936709.44016467629</v>
      </c>
      <c r="FB375" s="13">
        <f t="shared" si="399"/>
        <v>481710.10569569492</v>
      </c>
      <c r="FC375" s="13">
        <f t="shared" si="400"/>
        <v>390811.48947230139</v>
      </c>
      <c r="FD375" s="13">
        <f t="shared" si="401"/>
        <v>294954.37947819411</v>
      </c>
      <c r="FE375" s="13">
        <f t="shared" si="402"/>
        <v>372906.39402379701</v>
      </c>
      <c r="FF375" s="14">
        <f t="shared" si="403"/>
        <v>348999.99479479878</v>
      </c>
      <c r="FG375" s="12">
        <f t="shared" si="404"/>
        <v>0</v>
      </c>
      <c r="FH375" s="13">
        <f t="shared" si="405"/>
        <v>0</v>
      </c>
      <c r="FI375" s="13">
        <f t="shared" si="406"/>
        <v>0</v>
      </c>
      <c r="FJ375" s="13">
        <f t="shared" si="407"/>
        <v>0</v>
      </c>
      <c r="FK375" s="13">
        <f t="shared" si="408"/>
        <v>1251181.6009372291</v>
      </c>
      <c r="FL375" s="13">
        <f t="shared" si="409"/>
        <v>1543555.747617875</v>
      </c>
      <c r="FM375" s="13">
        <f t="shared" si="410"/>
        <v>965634.10990068538</v>
      </c>
      <c r="FN375" s="13">
        <f t="shared" si="411"/>
        <v>471152.73217149399</v>
      </c>
      <c r="FO375" s="13">
        <f t="shared" si="412"/>
        <v>384866.7438151575</v>
      </c>
      <c r="FP375" s="13">
        <f t="shared" si="413"/>
        <v>331198.04372364399</v>
      </c>
      <c r="FQ375" s="13">
        <f t="shared" si="414"/>
        <v>385417.59775508451</v>
      </c>
      <c r="FR375" s="14">
        <f t="shared" si="415"/>
        <v>395314.58536973118</v>
      </c>
      <c r="FS375" s="12">
        <f t="shared" si="416"/>
        <v>0</v>
      </c>
      <c r="FT375" s="13">
        <f t="shared" si="417"/>
        <v>0</v>
      </c>
      <c r="FU375" s="13">
        <f t="shared" si="418"/>
        <v>0</v>
      </c>
      <c r="FV375" s="13">
        <f t="shared" si="419"/>
        <v>0</v>
      </c>
      <c r="FW375" s="13">
        <f t="shared" si="420"/>
        <v>1275169.1020129791</v>
      </c>
      <c r="FX375" s="13">
        <f t="shared" si="421"/>
        <v>1611185.4090682</v>
      </c>
      <c r="FY375" s="13">
        <f t="shared" si="422"/>
        <v>991765.24455806916</v>
      </c>
      <c r="FZ375" s="13">
        <f t="shared" si="423"/>
        <v>489345.17822727258</v>
      </c>
      <c r="GA375" s="13">
        <f t="shared" si="424"/>
        <v>402357.56525807432</v>
      </c>
      <c r="GB375" s="13">
        <f t="shared" si="425"/>
        <v>413171.3569373088</v>
      </c>
      <c r="GC375" s="13">
        <f t="shared" si="426"/>
        <v>397229.32006552862</v>
      </c>
      <c r="GD375" s="14">
        <f t="shared" si="427"/>
        <v>429753.99089031853</v>
      </c>
      <c r="GE375" s="84"/>
      <c r="GF375" s="12">
        <f t="shared" si="439"/>
        <v>5610899.4458638895</v>
      </c>
      <c r="GG375" s="13">
        <f t="shared" si="439"/>
        <v>5728321.1612909008</v>
      </c>
      <c r="GH375" s="14">
        <f t="shared" si="439"/>
        <v>6009977.1670177523</v>
      </c>
      <c r="GI375" s="6">
        <f t="shared" si="430"/>
        <v>1</v>
      </c>
      <c r="GJ375" s="12">
        <f t="shared" si="431"/>
        <v>0</v>
      </c>
      <c r="GK375" s="13">
        <f t="shared" si="432"/>
        <v>0</v>
      </c>
      <c r="GL375" s="14">
        <f t="shared" si="433"/>
        <v>0</v>
      </c>
      <c r="GM375" s="84"/>
      <c r="GN375" s="66">
        <f t="shared" si="434"/>
        <v>0</v>
      </c>
      <c r="GO375" s="84"/>
      <c r="GP375" s="63" t="str" cm="1">
        <f t="array" ref="GP375">INDEX($GF$4:$GH$4,1,GI375)</f>
        <v>Sample 1</v>
      </c>
      <c r="GQ375" s="12">
        <f t="shared" si="436"/>
        <v>0</v>
      </c>
      <c r="GR375" s="13">
        <f t="shared" si="436"/>
        <v>0</v>
      </c>
      <c r="GS375" s="14">
        <f t="shared" si="436"/>
        <v>0</v>
      </c>
      <c r="GT375" s="12">
        <f t="shared" si="437"/>
        <v>0</v>
      </c>
      <c r="GU375" s="13">
        <f t="shared" si="437"/>
        <v>0</v>
      </c>
      <c r="GV375" s="14">
        <f t="shared" si="437"/>
        <v>0</v>
      </c>
      <c r="GW375" s="12">
        <f t="shared" si="438"/>
        <v>0</v>
      </c>
      <c r="GX375" s="13">
        <f t="shared" si="438"/>
        <v>0</v>
      </c>
      <c r="GY375" s="14">
        <f t="shared" si="438"/>
        <v>0</v>
      </c>
      <c r="GZ375" s="84" t="str">
        <f t="shared" si="441"/>
        <v>Sample 1</v>
      </c>
      <c r="HA375" s="12">
        <f t="shared" si="440"/>
        <v>0</v>
      </c>
      <c r="HB375" s="13">
        <f t="shared" si="440"/>
        <v>0</v>
      </c>
      <c r="HC375" s="14">
        <f t="shared" si="440"/>
        <v>0</v>
      </c>
      <c r="HD375" s="6">
        <f t="shared" si="442"/>
        <v>0</v>
      </c>
      <c r="HE375" s="84" t="str">
        <f t="shared" si="443"/>
        <v>Ok</v>
      </c>
    </row>
    <row r="376" spans="2:213" hidden="1" x14ac:dyDescent="0.3">
      <c r="B376" s="84" t="s">
        <v>123</v>
      </c>
      <c r="C376" s="12">
        <f>SUMIFS(Inyecciones!$E$2:$E$14185,Inyecciones!$A$2:$A$14185,Balance!C$4,Inyecciones!$B$2:$B$14185,Balance!$B376,Inyecciones!$C$2:$C$14185,Balance!C$5)</f>
        <v>162967.5954556397</v>
      </c>
      <c r="D376" s="13">
        <f>SUMIFS(Inyecciones!$E$2:$E$14185,Inyecciones!$A$2:$A$14185,Balance!D$4,Inyecciones!$B$2:$B$14185,Balance!$B376,Inyecciones!$C$2:$C$14185,Balance!D$5)</f>
        <v>140126.02660913</v>
      </c>
      <c r="E376" s="13">
        <f>SUMIFS(Inyecciones!$E$2:$E$14185,Inyecciones!$A$2:$A$14185,Balance!E$4,Inyecciones!$B$2:$B$14185,Balance!$B376,Inyecciones!$C$2:$C$14185,Balance!E$5)</f>
        <v>129850.5990100081</v>
      </c>
      <c r="F376" s="13">
        <f>SUMIFS(Inyecciones!$E$2:$E$14185,Inyecciones!$A$2:$A$14185,Balance!F$4,Inyecciones!$B$2:$B$14185,Balance!$B376,Inyecciones!$C$2:$C$14185,Balance!F$5)</f>
        <v>86996.665025532115</v>
      </c>
      <c r="G376" s="13">
        <f>SUMIFS(Inyecciones!$E$2:$E$14185,Inyecciones!$A$2:$A$14185,Balance!G$4,Inyecciones!$B$2:$B$14185,Balance!$B376,Inyecciones!$C$2:$C$14185,Balance!G$5)</f>
        <v>54995.814681043063</v>
      </c>
      <c r="H376" s="13">
        <f>SUMIFS(Inyecciones!$E$2:$E$14185,Inyecciones!$A$2:$A$14185,Balance!H$4,Inyecciones!$B$2:$B$14185,Balance!$B376,Inyecciones!$C$2:$C$14185,Balance!H$5)</f>
        <v>24830.819884358381</v>
      </c>
      <c r="I376" s="13">
        <f>SUMIFS(Inyecciones!$E$2:$E$14185,Inyecciones!$A$2:$A$14185,Balance!I$4,Inyecciones!$B$2:$B$14185,Balance!$B376,Inyecciones!$C$2:$C$14185,Balance!I$5)</f>
        <v>47790.609757026577</v>
      </c>
      <c r="J376" s="13">
        <f>SUMIFS(Inyecciones!$E$2:$E$14185,Inyecciones!$A$2:$A$14185,Balance!J$4,Inyecciones!$B$2:$B$14185,Balance!$B376,Inyecciones!$C$2:$C$14185,Balance!J$5)</f>
        <v>63637.54419545384</v>
      </c>
      <c r="K376" s="13">
        <f>SUMIFS(Inyecciones!$E$2:$E$14185,Inyecciones!$A$2:$A$14185,Balance!K$4,Inyecciones!$B$2:$B$14185,Balance!$B376,Inyecciones!$C$2:$C$14185,Balance!K$5)</f>
        <v>77346.401446486794</v>
      </c>
      <c r="L376" s="13">
        <f>SUMIFS(Inyecciones!$E$2:$E$14185,Inyecciones!$A$2:$A$14185,Balance!L$4,Inyecciones!$B$2:$B$14185,Balance!$B376,Inyecciones!$C$2:$C$14185,Balance!L$5)</f>
        <v>18028.37637897718</v>
      </c>
      <c r="M376" s="13">
        <f>SUMIFS(Inyecciones!$E$2:$E$14185,Inyecciones!$A$2:$A$14185,Balance!M$4,Inyecciones!$B$2:$B$14185,Balance!$B376,Inyecciones!$C$2:$C$14185,Balance!M$5)</f>
        <v>5985.3374736380774</v>
      </c>
      <c r="N376" s="14">
        <f>SUMIFS(Inyecciones!$E$2:$E$14185,Inyecciones!$A$2:$A$14185,Balance!N$4,Inyecciones!$B$2:$B$14185,Balance!$B376,Inyecciones!$C$2:$C$14185,Balance!N$5)</f>
        <v>13021.3289457179</v>
      </c>
      <c r="O376" s="12">
        <f>SUMIFS(Inyecciones!$E$2:$E$14185,Inyecciones!$A$2:$A$14185,Balance!O$4,Inyecciones!$B$2:$B$14185,Balance!$B376,Inyecciones!$C$2:$C$14185,Balance!O$5)</f>
        <v>163318.59970881889</v>
      </c>
      <c r="P376" s="13">
        <f>SUMIFS(Inyecciones!$E$2:$E$14185,Inyecciones!$A$2:$A$14185,Balance!P$4,Inyecciones!$B$2:$B$14185,Balance!$B376,Inyecciones!$C$2:$C$14185,Balance!P$5)</f>
        <v>141300.4726927997</v>
      </c>
      <c r="Q376" s="13">
        <f>SUMIFS(Inyecciones!$E$2:$E$14185,Inyecciones!$A$2:$A$14185,Balance!Q$4,Inyecciones!$B$2:$B$14185,Balance!$B376,Inyecciones!$C$2:$C$14185,Balance!Q$5)</f>
        <v>131322.3302440077</v>
      </c>
      <c r="R376" s="13">
        <f>SUMIFS(Inyecciones!$E$2:$E$14185,Inyecciones!$A$2:$A$14185,Balance!R$4,Inyecciones!$B$2:$B$14185,Balance!$B376,Inyecciones!$C$2:$C$14185,Balance!R$5)</f>
        <v>92497.486512288349</v>
      </c>
      <c r="S376" s="13">
        <f>SUMIFS(Inyecciones!$E$2:$E$14185,Inyecciones!$A$2:$A$14185,Balance!S$4,Inyecciones!$B$2:$B$14185,Balance!$B376,Inyecciones!$C$2:$C$14185,Balance!S$5)</f>
        <v>53679.600347957603</v>
      </c>
      <c r="T376" s="13">
        <f>SUMIFS(Inyecciones!$E$2:$E$14185,Inyecciones!$A$2:$A$14185,Balance!T$4,Inyecciones!$B$2:$B$14185,Balance!$B376,Inyecciones!$C$2:$C$14185,Balance!T$5)</f>
        <v>25074.733668742181</v>
      </c>
      <c r="U376" s="13">
        <f>SUMIFS(Inyecciones!$E$2:$E$14185,Inyecciones!$A$2:$A$14185,Balance!U$4,Inyecciones!$B$2:$B$14185,Balance!$B376,Inyecciones!$C$2:$C$14185,Balance!U$5)</f>
        <v>50848.547537831037</v>
      </c>
      <c r="V376" s="13">
        <f>SUMIFS(Inyecciones!$E$2:$E$14185,Inyecciones!$A$2:$A$14185,Balance!V$4,Inyecciones!$B$2:$B$14185,Balance!$B376,Inyecciones!$C$2:$C$14185,Balance!V$5)</f>
        <v>64046.201762501369</v>
      </c>
      <c r="W376" s="13">
        <f>SUMIFS(Inyecciones!$E$2:$E$14185,Inyecciones!$A$2:$A$14185,Balance!W$4,Inyecciones!$B$2:$B$14185,Balance!$B376,Inyecciones!$C$2:$C$14185,Balance!W$5)</f>
        <v>79162.172447277859</v>
      </c>
      <c r="X376" s="13">
        <f>SUMIFS(Inyecciones!$E$2:$E$14185,Inyecciones!$A$2:$A$14185,Balance!X$4,Inyecciones!$B$2:$B$14185,Balance!$B376,Inyecciones!$C$2:$C$14185,Balance!X$5)</f>
        <v>28302.5148977055</v>
      </c>
      <c r="Y376" s="13">
        <f>SUMIFS(Inyecciones!$E$2:$E$14185,Inyecciones!$A$2:$A$14185,Balance!Y$4,Inyecciones!$B$2:$B$14185,Balance!$B376,Inyecciones!$C$2:$C$14185,Balance!Y$5)</f>
        <v>39597.979640051708</v>
      </c>
      <c r="Z376" s="14">
        <f>SUMIFS(Inyecciones!$E$2:$E$14185,Inyecciones!$A$2:$A$14185,Balance!Z$4,Inyecciones!$B$2:$B$14185,Balance!$B376,Inyecciones!$C$2:$C$14185,Balance!Z$5)</f>
        <v>59776.603762275146</v>
      </c>
      <c r="AA376" s="12">
        <f>SUMIFS(Inyecciones!$E$2:$E$14185,Inyecciones!$A$2:$A$14185,Balance!AA$4,Inyecciones!$B$2:$B$14185,Balance!$B376,Inyecciones!$C$2:$C$14185,Balance!AA$5)</f>
        <v>163360.22425059081</v>
      </c>
      <c r="AB376" s="13">
        <f>SUMIFS(Inyecciones!$E$2:$E$14185,Inyecciones!$A$2:$A$14185,Balance!AB$4,Inyecciones!$B$2:$B$14185,Balance!$B376,Inyecciones!$C$2:$C$14185,Balance!AB$5)</f>
        <v>141327.41124733619</v>
      </c>
      <c r="AC376" s="13">
        <f>SUMIFS(Inyecciones!$E$2:$E$14185,Inyecciones!$A$2:$A$14185,Balance!AC$4,Inyecciones!$B$2:$B$14185,Balance!$B376,Inyecciones!$C$2:$C$14185,Balance!AC$5)</f>
        <v>130860.3026233382</v>
      </c>
      <c r="AD376" s="13">
        <f>SUMIFS(Inyecciones!$E$2:$E$14185,Inyecciones!$A$2:$A$14185,Balance!AD$4,Inyecciones!$B$2:$B$14185,Balance!$B376,Inyecciones!$C$2:$C$14185,Balance!AD$5)</f>
        <v>91801.80965553112</v>
      </c>
      <c r="AE376" s="13">
        <f>SUMIFS(Inyecciones!$E$2:$E$14185,Inyecciones!$A$2:$A$14185,Balance!AE$4,Inyecciones!$B$2:$B$14185,Balance!$B376,Inyecciones!$C$2:$C$14185,Balance!AE$5)</f>
        <v>56061.708834800847</v>
      </c>
      <c r="AF376" s="13">
        <f>SUMIFS(Inyecciones!$E$2:$E$14185,Inyecciones!$A$2:$A$14185,Balance!AF$4,Inyecciones!$B$2:$B$14185,Balance!$B376,Inyecciones!$C$2:$C$14185,Balance!AF$5)</f>
        <v>27122.09090172888</v>
      </c>
      <c r="AG376" s="13">
        <f>SUMIFS(Inyecciones!$E$2:$E$14185,Inyecciones!$A$2:$A$14185,Balance!AG$4,Inyecciones!$B$2:$B$14185,Balance!$B376,Inyecciones!$C$2:$C$14185,Balance!AG$5)</f>
        <v>55898.596522408523</v>
      </c>
      <c r="AH376" s="13">
        <f>SUMIFS(Inyecciones!$E$2:$E$14185,Inyecciones!$A$2:$A$14185,Balance!AH$4,Inyecciones!$B$2:$B$14185,Balance!$B376,Inyecciones!$C$2:$C$14185,Balance!AH$5)</f>
        <v>71260.717667699268</v>
      </c>
      <c r="AI376" s="13">
        <f>SUMIFS(Inyecciones!$E$2:$E$14185,Inyecciones!$A$2:$A$14185,Balance!AI$4,Inyecciones!$B$2:$B$14185,Balance!$B376,Inyecciones!$C$2:$C$14185,Balance!AI$5)</f>
        <v>86585.935647262246</v>
      </c>
      <c r="AJ376" s="13">
        <f>SUMIFS(Inyecciones!$E$2:$E$14185,Inyecciones!$A$2:$A$14185,Balance!AJ$4,Inyecciones!$B$2:$B$14185,Balance!$B376,Inyecciones!$C$2:$C$14185,Balance!AJ$5)</f>
        <v>64809.601347420466</v>
      </c>
      <c r="AK376" s="13">
        <f>SUMIFS(Inyecciones!$E$2:$E$14185,Inyecciones!$A$2:$A$14185,Balance!AK$4,Inyecciones!$B$2:$B$14185,Balance!$B376,Inyecciones!$C$2:$C$14185,Balance!AK$5)</f>
        <v>83507.878073389511</v>
      </c>
      <c r="AL376" s="14">
        <f>SUMIFS(Inyecciones!$E$2:$E$14185,Inyecciones!$A$2:$A$14185,Balance!AL$4,Inyecciones!$B$2:$B$14185,Balance!$B376,Inyecciones!$C$2:$C$14185,Balance!AL$5)</f>
        <v>99000.726866591751</v>
      </c>
      <c r="AM376" s="13"/>
      <c r="AN376" s="12">
        <f>SUMIFS('Retiro Mensual'!$E$2:$E$2629,'Retiro Mensual'!$A$2:$A$2629,AN$4,'Retiro Mensual'!$B$2:$B$2629,$B376,'Retiro Mensual'!$C$2:$C$2629,AN$5)</f>
        <v>0</v>
      </c>
      <c r="AO376" s="13">
        <f>SUMIFS('Retiro Mensual'!$E$2:$E$2629,'Retiro Mensual'!$A$2:$A$2629,AO$4,'Retiro Mensual'!$B$2:$B$2629,$B376,'Retiro Mensual'!$C$2:$C$2629,AO$5)</f>
        <v>0</v>
      </c>
      <c r="AP376" s="13">
        <f>SUMIFS('Retiro Mensual'!$E$2:$E$2629,'Retiro Mensual'!$A$2:$A$2629,AP$4,'Retiro Mensual'!$B$2:$B$2629,$B376,'Retiro Mensual'!$C$2:$C$2629,AP$5)</f>
        <v>0</v>
      </c>
      <c r="AQ376" s="13">
        <f>SUMIFS('Retiro Mensual'!$E$2:$E$2629,'Retiro Mensual'!$A$2:$A$2629,AQ$4,'Retiro Mensual'!$B$2:$B$2629,$B376,'Retiro Mensual'!$C$2:$C$2629,AQ$5)</f>
        <v>0</v>
      </c>
      <c r="AR376" s="13">
        <f>SUMIFS('Retiro Mensual'!$E$2:$E$2629,'Retiro Mensual'!$A$2:$A$2629,AR$4,'Retiro Mensual'!$B$2:$B$2629,$B376,'Retiro Mensual'!$C$2:$C$2629,AR$5)</f>
        <v>0</v>
      </c>
      <c r="AS376" s="13">
        <f>SUMIFS('Retiro Mensual'!$E$2:$E$2629,'Retiro Mensual'!$A$2:$A$2629,AS$4,'Retiro Mensual'!$B$2:$B$2629,$B376,'Retiro Mensual'!$C$2:$C$2629,AS$5)</f>
        <v>0</v>
      </c>
      <c r="AT376" s="13">
        <f>SUMIFS('Retiro Mensual'!$E$2:$E$2629,'Retiro Mensual'!$A$2:$A$2629,AT$4,'Retiro Mensual'!$B$2:$B$2629,$B376,'Retiro Mensual'!$C$2:$C$2629,AT$5)</f>
        <v>0</v>
      </c>
      <c r="AU376" s="13">
        <f>SUMIFS('Retiro Mensual'!$E$2:$E$2629,'Retiro Mensual'!$A$2:$A$2629,AU$4,'Retiro Mensual'!$B$2:$B$2629,$B376,'Retiro Mensual'!$C$2:$C$2629,AU$5)</f>
        <v>0</v>
      </c>
      <c r="AV376" s="13">
        <f>SUMIFS('Retiro Mensual'!$E$2:$E$2629,'Retiro Mensual'!$A$2:$A$2629,AV$4,'Retiro Mensual'!$B$2:$B$2629,$B376,'Retiro Mensual'!$C$2:$C$2629,AV$5)</f>
        <v>0</v>
      </c>
      <c r="AW376" s="13">
        <f>SUMIFS('Retiro Mensual'!$E$2:$E$2629,'Retiro Mensual'!$A$2:$A$2629,AW$4,'Retiro Mensual'!$B$2:$B$2629,$B376,'Retiro Mensual'!$C$2:$C$2629,AW$5)</f>
        <v>0</v>
      </c>
      <c r="AX376" s="13">
        <f>SUMIFS('Retiro Mensual'!$E$2:$E$2629,'Retiro Mensual'!$A$2:$A$2629,AX$4,'Retiro Mensual'!$B$2:$B$2629,$B376,'Retiro Mensual'!$C$2:$C$2629,AX$5)</f>
        <v>0</v>
      </c>
      <c r="AY376" s="14">
        <f>SUMIFS('Retiro Mensual'!$E$2:$E$2629,'Retiro Mensual'!$A$2:$A$2629,AY$4,'Retiro Mensual'!$B$2:$B$2629,$B376,'Retiro Mensual'!$C$2:$C$2629,AY$5)</f>
        <v>0</v>
      </c>
      <c r="AZ376" s="12">
        <f>SUMIFS('Retiro Mensual'!$E$2:$E$2629,'Retiro Mensual'!$A$2:$A$2629,AZ$4,'Retiro Mensual'!$B$2:$B$2629,$B376,'Retiro Mensual'!$C$2:$C$2629,AZ$5)</f>
        <v>0</v>
      </c>
      <c r="BA376" s="13">
        <f>SUMIFS('Retiro Mensual'!$E$2:$E$2629,'Retiro Mensual'!$A$2:$A$2629,BA$4,'Retiro Mensual'!$B$2:$B$2629,$B376,'Retiro Mensual'!$C$2:$C$2629,BA$5)</f>
        <v>0</v>
      </c>
      <c r="BB376" s="13">
        <f>SUMIFS('Retiro Mensual'!$E$2:$E$2629,'Retiro Mensual'!$A$2:$A$2629,BB$4,'Retiro Mensual'!$B$2:$B$2629,$B376,'Retiro Mensual'!$C$2:$C$2629,BB$5)</f>
        <v>0</v>
      </c>
      <c r="BC376" s="13">
        <f>SUMIFS('Retiro Mensual'!$E$2:$E$2629,'Retiro Mensual'!$A$2:$A$2629,BC$4,'Retiro Mensual'!$B$2:$B$2629,$B376,'Retiro Mensual'!$C$2:$C$2629,BC$5)</f>
        <v>0</v>
      </c>
      <c r="BD376" s="13">
        <f>SUMIFS('Retiro Mensual'!$E$2:$E$2629,'Retiro Mensual'!$A$2:$A$2629,BD$4,'Retiro Mensual'!$B$2:$B$2629,$B376,'Retiro Mensual'!$C$2:$C$2629,BD$5)</f>
        <v>0</v>
      </c>
      <c r="BE376" s="13">
        <f>SUMIFS('Retiro Mensual'!$E$2:$E$2629,'Retiro Mensual'!$A$2:$A$2629,BE$4,'Retiro Mensual'!$B$2:$B$2629,$B376,'Retiro Mensual'!$C$2:$C$2629,BE$5)</f>
        <v>0</v>
      </c>
      <c r="BF376" s="13">
        <f>SUMIFS('Retiro Mensual'!$E$2:$E$2629,'Retiro Mensual'!$A$2:$A$2629,BF$4,'Retiro Mensual'!$B$2:$B$2629,$B376,'Retiro Mensual'!$C$2:$C$2629,BF$5)</f>
        <v>0</v>
      </c>
      <c r="BG376" s="13">
        <f>SUMIFS('Retiro Mensual'!$E$2:$E$2629,'Retiro Mensual'!$A$2:$A$2629,BG$4,'Retiro Mensual'!$B$2:$B$2629,$B376,'Retiro Mensual'!$C$2:$C$2629,BG$5)</f>
        <v>0</v>
      </c>
      <c r="BH376" s="13">
        <f>SUMIFS('Retiro Mensual'!$E$2:$E$2629,'Retiro Mensual'!$A$2:$A$2629,BH$4,'Retiro Mensual'!$B$2:$B$2629,$B376,'Retiro Mensual'!$C$2:$C$2629,BH$5)</f>
        <v>0</v>
      </c>
      <c r="BI376" s="13">
        <f>SUMIFS('Retiro Mensual'!$E$2:$E$2629,'Retiro Mensual'!$A$2:$A$2629,BI$4,'Retiro Mensual'!$B$2:$B$2629,$B376,'Retiro Mensual'!$C$2:$C$2629,BI$5)</f>
        <v>0</v>
      </c>
      <c r="BJ376" s="13">
        <f>SUMIFS('Retiro Mensual'!$E$2:$E$2629,'Retiro Mensual'!$A$2:$A$2629,BJ$4,'Retiro Mensual'!$B$2:$B$2629,$B376,'Retiro Mensual'!$C$2:$C$2629,BJ$5)</f>
        <v>0</v>
      </c>
      <c r="BK376" s="14">
        <f>SUMIFS('Retiro Mensual'!$E$2:$E$2629,'Retiro Mensual'!$A$2:$A$2629,BK$4,'Retiro Mensual'!$B$2:$B$2629,$B376,'Retiro Mensual'!$C$2:$C$2629,BK$5)</f>
        <v>0</v>
      </c>
      <c r="BL376" s="12">
        <f>SUMIFS('Retiro Mensual'!$E$2:$E$2629,'Retiro Mensual'!$A$2:$A$2629,BL$4,'Retiro Mensual'!$B$2:$B$2629,$B376,'Retiro Mensual'!$C$2:$C$2629,BL$5)</f>
        <v>0</v>
      </c>
      <c r="BM376" s="13">
        <f>SUMIFS('Retiro Mensual'!$E$2:$E$2629,'Retiro Mensual'!$A$2:$A$2629,BM$4,'Retiro Mensual'!$B$2:$B$2629,$B376,'Retiro Mensual'!$C$2:$C$2629,BM$5)</f>
        <v>0</v>
      </c>
      <c r="BN376" s="13">
        <f>SUMIFS('Retiro Mensual'!$E$2:$E$2629,'Retiro Mensual'!$A$2:$A$2629,BN$4,'Retiro Mensual'!$B$2:$B$2629,$B376,'Retiro Mensual'!$C$2:$C$2629,BN$5)</f>
        <v>0</v>
      </c>
      <c r="BO376" s="13">
        <f>SUMIFS('Retiro Mensual'!$E$2:$E$2629,'Retiro Mensual'!$A$2:$A$2629,BO$4,'Retiro Mensual'!$B$2:$B$2629,$B376,'Retiro Mensual'!$C$2:$C$2629,BO$5)</f>
        <v>0</v>
      </c>
      <c r="BP376" s="13">
        <f>SUMIFS('Retiro Mensual'!$E$2:$E$2629,'Retiro Mensual'!$A$2:$A$2629,BP$4,'Retiro Mensual'!$B$2:$B$2629,$B376,'Retiro Mensual'!$C$2:$C$2629,BP$5)</f>
        <v>0</v>
      </c>
      <c r="BQ376" s="13">
        <f>SUMIFS('Retiro Mensual'!$E$2:$E$2629,'Retiro Mensual'!$A$2:$A$2629,BQ$4,'Retiro Mensual'!$B$2:$B$2629,$B376,'Retiro Mensual'!$C$2:$C$2629,BQ$5)</f>
        <v>0</v>
      </c>
      <c r="BR376" s="13">
        <f>SUMIFS('Retiro Mensual'!$E$2:$E$2629,'Retiro Mensual'!$A$2:$A$2629,BR$4,'Retiro Mensual'!$B$2:$B$2629,$B376,'Retiro Mensual'!$C$2:$C$2629,BR$5)</f>
        <v>0</v>
      </c>
      <c r="BS376" s="13">
        <f>SUMIFS('Retiro Mensual'!$E$2:$E$2629,'Retiro Mensual'!$A$2:$A$2629,BS$4,'Retiro Mensual'!$B$2:$B$2629,$B376,'Retiro Mensual'!$C$2:$C$2629,BS$5)</f>
        <v>0</v>
      </c>
      <c r="BT376" s="13">
        <f>SUMIFS('Retiro Mensual'!$E$2:$E$2629,'Retiro Mensual'!$A$2:$A$2629,BT$4,'Retiro Mensual'!$B$2:$B$2629,$B376,'Retiro Mensual'!$C$2:$C$2629,BT$5)</f>
        <v>0</v>
      </c>
      <c r="BU376" s="13">
        <f>SUMIFS('Retiro Mensual'!$E$2:$E$2629,'Retiro Mensual'!$A$2:$A$2629,BU$4,'Retiro Mensual'!$B$2:$B$2629,$B376,'Retiro Mensual'!$C$2:$C$2629,BU$5)</f>
        <v>0</v>
      </c>
      <c r="BV376" s="13">
        <f>SUMIFS('Retiro Mensual'!$E$2:$E$2629,'Retiro Mensual'!$A$2:$A$2629,BV$4,'Retiro Mensual'!$B$2:$B$2629,$B376,'Retiro Mensual'!$C$2:$C$2629,BV$5)</f>
        <v>0</v>
      </c>
      <c r="BW376" s="14">
        <f>SUMIFS('Retiro Mensual'!$E$2:$E$2629,'Retiro Mensual'!$A$2:$A$2629,BW$4,'Retiro Mensual'!$B$2:$B$2629,$B376,'Retiro Mensual'!$C$2:$C$2629,BW$5)</f>
        <v>0</v>
      </c>
      <c r="BX376" s="13"/>
      <c r="BY376" s="12">
        <f>SUMIFS('Compra Ventas'!$E$2:$E$2700,'Compra Ventas'!$A$2:$A$2700,BY$4,'Compra Ventas'!$B$2:$B$2700,$B376,'Compra Ventas'!$C$2:$C$2700,BY$5)</f>
        <v>0</v>
      </c>
      <c r="BZ376" s="13">
        <f>SUMIFS('Compra Ventas'!$E$2:$E$2700,'Compra Ventas'!$A$2:$A$2700,BZ$4,'Compra Ventas'!$B$2:$B$2700,$B376,'Compra Ventas'!$C$2:$C$2700,BZ$5)</f>
        <v>0</v>
      </c>
      <c r="CA376" s="13">
        <f>SUMIFS('Compra Ventas'!$E$2:$E$2700,'Compra Ventas'!$A$2:$A$2700,CA$4,'Compra Ventas'!$B$2:$B$2700,$B376,'Compra Ventas'!$C$2:$C$2700,CA$5)</f>
        <v>0</v>
      </c>
      <c r="CB376" s="13">
        <f>SUMIFS('Compra Ventas'!$E$2:$E$2700,'Compra Ventas'!$A$2:$A$2700,CB$4,'Compra Ventas'!$B$2:$B$2700,$B376,'Compra Ventas'!$C$2:$C$2700,CB$5)</f>
        <v>0</v>
      </c>
      <c r="CC376" s="13">
        <f>SUMIFS('Compra Ventas'!$E$2:$E$2700,'Compra Ventas'!$A$2:$A$2700,CC$4,'Compra Ventas'!$B$2:$B$2700,$B376,'Compra Ventas'!$C$2:$C$2700,CC$5)</f>
        <v>0</v>
      </c>
      <c r="CD376" s="13">
        <f>SUMIFS('Compra Ventas'!$E$2:$E$2700,'Compra Ventas'!$A$2:$A$2700,CD$4,'Compra Ventas'!$B$2:$B$2700,$B376,'Compra Ventas'!$C$2:$C$2700,CD$5)</f>
        <v>0</v>
      </c>
      <c r="CE376" s="13">
        <f>SUMIFS('Compra Ventas'!$E$2:$E$2700,'Compra Ventas'!$A$2:$A$2700,CE$4,'Compra Ventas'!$B$2:$B$2700,$B376,'Compra Ventas'!$C$2:$C$2700,CE$5)</f>
        <v>0</v>
      </c>
      <c r="CF376" s="13">
        <f>SUMIFS('Compra Ventas'!$E$2:$E$2700,'Compra Ventas'!$A$2:$A$2700,CF$4,'Compra Ventas'!$B$2:$B$2700,$B376,'Compra Ventas'!$C$2:$C$2700,CF$5)</f>
        <v>0</v>
      </c>
      <c r="CG376" s="13">
        <f>SUMIFS('Compra Ventas'!$E$2:$E$2700,'Compra Ventas'!$A$2:$A$2700,CG$4,'Compra Ventas'!$B$2:$B$2700,$B376,'Compra Ventas'!$C$2:$C$2700,CG$5)</f>
        <v>0</v>
      </c>
      <c r="CH376" s="13">
        <f>SUMIFS('Compra Ventas'!$E$2:$E$2700,'Compra Ventas'!$A$2:$A$2700,CH$4,'Compra Ventas'!$B$2:$B$2700,$B376,'Compra Ventas'!$C$2:$C$2700,CH$5)</f>
        <v>0</v>
      </c>
      <c r="CI376" s="13">
        <f>SUMIFS('Compra Ventas'!$E$2:$E$2700,'Compra Ventas'!$A$2:$A$2700,CI$4,'Compra Ventas'!$B$2:$B$2700,$B376,'Compra Ventas'!$C$2:$C$2700,CI$5)</f>
        <v>0</v>
      </c>
      <c r="CJ376" s="14">
        <f>SUMIFS('Compra Ventas'!$E$2:$E$2700,'Compra Ventas'!$A$2:$A$2700,CJ$4,'Compra Ventas'!$B$2:$B$2700,$B376,'Compra Ventas'!$C$2:$C$2700,CJ$5)</f>
        <v>0</v>
      </c>
      <c r="CK376" s="12">
        <f>SUMIFS('Compra Ventas'!$E$2:$E$2700,'Compra Ventas'!$A$2:$A$2700,CK$4,'Compra Ventas'!$B$2:$B$2700,$B376,'Compra Ventas'!$C$2:$C$2700,CK$5)</f>
        <v>0</v>
      </c>
      <c r="CL376" s="13">
        <f>SUMIFS('Compra Ventas'!$E$2:$E$2700,'Compra Ventas'!$A$2:$A$2700,CL$4,'Compra Ventas'!$B$2:$B$2700,$B376,'Compra Ventas'!$C$2:$C$2700,CL$5)</f>
        <v>0</v>
      </c>
      <c r="CM376" s="13">
        <f>SUMIFS('Compra Ventas'!$E$2:$E$2700,'Compra Ventas'!$A$2:$A$2700,CM$4,'Compra Ventas'!$B$2:$B$2700,$B376,'Compra Ventas'!$C$2:$C$2700,CM$5)</f>
        <v>0</v>
      </c>
      <c r="CN376" s="13">
        <f>SUMIFS('Compra Ventas'!$E$2:$E$2700,'Compra Ventas'!$A$2:$A$2700,CN$4,'Compra Ventas'!$B$2:$B$2700,$B376,'Compra Ventas'!$C$2:$C$2700,CN$5)</f>
        <v>0</v>
      </c>
      <c r="CO376" s="13">
        <f>SUMIFS('Compra Ventas'!$E$2:$E$2700,'Compra Ventas'!$A$2:$A$2700,CO$4,'Compra Ventas'!$B$2:$B$2700,$B376,'Compra Ventas'!$C$2:$C$2700,CO$5)</f>
        <v>0</v>
      </c>
      <c r="CP376" s="13">
        <f>SUMIFS('Compra Ventas'!$E$2:$E$2700,'Compra Ventas'!$A$2:$A$2700,CP$4,'Compra Ventas'!$B$2:$B$2700,$B376,'Compra Ventas'!$C$2:$C$2700,CP$5)</f>
        <v>0</v>
      </c>
      <c r="CQ376" s="13">
        <f>SUMIFS('Compra Ventas'!$E$2:$E$2700,'Compra Ventas'!$A$2:$A$2700,CQ$4,'Compra Ventas'!$B$2:$B$2700,$B376,'Compra Ventas'!$C$2:$C$2700,CQ$5)</f>
        <v>0</v>
      </c>
      <c r="CR376" s="13">
        <f>SUMIFS('Compra Ventas'!$E$2:$E$2700,'Compra Ventas'!$A$2:$A$2700,CR$4,'Compra Ventas'!$B$2:$B$2700,$B376,'Compra Ventas'!$C$2:$C$2700,CR$5)</f>
        <v>0</v>
      </c>
      <c r="CS376" s="13">
        <f>SUMIFS('Compra Ventas'!$E$2:$E$2700,'Compra Ventas'!$A$2:$A$2700,CS$4,'Compra Ventas'!$B$2:$B$2700,$B376,'Compra Ventas'!$C$2:$C$2700,CS$5)</f>
        <v>0</v>
      </c>
      <c r="CT376" s="13">
        <f>SUMIFS('Compra Ventas'!$E$2:$E$2700,'Compra Ventas'!$A$2:$A$2700,CT$4,'Compra Ventas'!$B$2:$B$2700,$B376,'Compra Ventas'!$C$2:$C$2700,CT$5)</f>
        <v>0</v>
      </c>
      <c r="CU376" s="13">
        <f>SUMIFS('Compra Ventas'!$E$2:$E$2700,'Compra Ventas'!$A$2:$A$2700,CU$4,'Compra Ventas'!$B$2:$B$2700,$B376,'Compra Ventas'!$C$2:$C$2700,CU$5)</f>
        <v>0</v>
      </c>
      <c r="CV376" s="14">
        <f>SUMIFS('Compra Ventas'!$E$2:$E$2700,'Compra Ventas'!$A$2:$A$2700,CV$4,'Compra Ventas'!$B$2:$B$2700,$B376,'Compra Ventas'!$C$2:$C$2700,CV$5)</f>
        <v>0</v>
      </c>
      <c r="CW376" s="12">
        <f>SUMIFS('Compra Ventas'!$E$2:$E$2700,'Compra Ventas'!$A$2:$A$2700,CW$4,'Compra Ventas'!$B$2:$B$2700,$B376,'Compra Ventas'!$C$2:$C$2700,CW$5)</f>
        <v>0</v>
      </c>
      <c r="CX376" s="13">
        <f>SUMIFS('Compra Ventas'!$E$2:$E$2700,'Compra Ventas'!$A$2:$A$2700,CX$4,'Compra Ventas'!$B$2:$B$2700,$B376,'Compra Ventas'!$C$2:$C$2700,CX$5)</f>
        <v>0</v>
      </c>
      <c r="CY376" s="13">
        <f>SUMIFS('Compra Ventas'!$E$2:$E$2700,'Compra Ventas'!$A$2:$A$2700,CY$4,'Compra Ventas'!$B$2:$B$2700,$B376,'Compra Ventas'!$C$2:$C$2700,CY$5)</f>
        <v>0</v>
      </c>
      <c r="CZ376" s="13">
        <f>SUMIFS('Compra Ventas'!$E$2:$E$2700,'Compra Ventas'!$A$2:$A$2700,CZ$4,'Compra Ventas'!$B$2:$B$2700,$B376,'Compra Ventas'!$C$2:$C$2700,CZ$5)</f>
        <v>0</v>
      </c>
      <c r="DA376" s="13">
        <f>SUMIFS('Compra Ventas'!$E$2:$E$2700,'Compra Ventas'!$A$2:$A$2700,DA$4,'Compra Ventas'!$B$2:$B$2700,$B376,'Compra Ventas'!$C$2:$C$2700,DA$5)</f>
        <v>0</v>
      </c>
      <c r="DB376" s="13">
        <f>SUMIFS('Compra Ventas'!$E$2:$E$2700,'Compra Ventas'!$A$2:$A$2700,DB$4,'Compra Ventas'!$B$2:$B$2700,$B376,'Compra Ventas'!$C$2:$C$2700,DB$5)</f>
        <v>0</v>
      </c>
      <c r="DC376" s="13">
        <f>SUMIFS('Compra Ventas'!$E$2:$E$2700,'Compra Ventas'!$A$2:$A$2700,DC$4,'Compra Ventas'!$B$2:$B$2700,$B376,'Compra Ventas'!$C$2:$C$2700,DC$5)</f>
        <v>0</v>
      </c>
      <c r="DD376" s="13">
        <f>SUMIFS('Compra Ventas'!$E$2:$E$2700,'Compra Ventas'!$A$2:$A$2700,DD$4,'Compra Ventas'!$B$2:$B$2700,$B376,'Compra Ventas'!$C$2:$C$2700,DD$5)</f>
        <v>0</v>
      </c>
      <c r="DE376" s="13">
        <f>SUMIFS('Compra Ventas'!$E$2:$E$2700,'Compra Ventas'!$A$2:$A$2700,DE$4,'Compra Ventas'!$B$2:$B$2700,$B376,'Compra Ventas'!$C$2:$C$2700,DE$5)</f>
        <v>0</v>
      </c>
      <c r="DF376" s="13">
        <f>SUMIFS('Compra Ventas'!$E$2:$E$2700,'Compra Ventas'!$A$2:$A$2700,DF$4,'Compra Ventas'!$B$2:$B$2700,$B376,'Compra Ventas'!$C$2:$C$2700,DF$5)</f>
        <v>0</v>
      </c>
      <c r="DG376" s="13">
        <f>SUMIFS('Compra Ventas'!$E$2:$E$2700,'Compra Ventas'!$A$2:$A$2700,DG$4,'Compra Ventas'!$B$2:$B$2700,$B376,'Compra Ventas'!$C$2:$C$2700,DG$5)</f>
        <v>0</v>
      </c>
      <c r="DH376" s="14">
        <f>SUMIFS('Compra Ventas'!$E$2:$E$2700,'Compra Ventas'!$A$2:$A$2700,DH$4,'Compra Ventas'!$B$2:$B$2700,$B376,'Compra Ventas'!$C$2:$C$2700,DH$5)</f>
        <v>0</v>
      </c>
      <c r="DI376" s="84"/>
      <c r="DJ376" s="98">
        <f>SUMIFS('Ajuste Ciclado'!D$5:D$47,'Ajuste Ciclado'!$C$5:$C$47,Balance!DJ$4,'Ajuste Ciclado'!$B$5:$B$47,Balance!$B376)</f>
        <v>0</v>
      </c>
      <c r="DK376" s="99">
        <f>SUMIFS('Ajuste Ciclado'!E$5:E$47,'Ajuste Ciclado'!$C$5:$C$47,Balance!DK$4,'Ajuste Ciclado'!$B$5:$B$47,Balance!$B376)</f>
        <v>0</v>
      </c>
      <c r="DL376" s="99">
        <f>SUMIFS('Ajuste Ciclado'!F$5:F$47,'Ajuste Ciclado'!$C$5:$C$47,Balance!DL$4,'Ajuste Ciclado'!$B$5:$B$47,Balance!$B376)</f>
        <v>0</v>
      </c>
      <c r="DM376" s="99">
        <f>SUMIFS('Ajuste Ciclado'!G$5:G$47,'Ajuste Ciclado'!$C$5:$C$47,Balance!DM$4,'Ajuste Ciclado'!$B$5:$B$47,Balance!$B376)</f>
        <v>0</v>
      </c>
      <c r="DN376" s="99">
        <f>SUMIFS('Ajuste Ciclado'!H$5:H$47,'Ajuste Ciclado'!$C$5:$C$47,Balance!DN$4,'Ajuste Ciclado'!$B$5:$B$47,Balance!$B376)</f>
        <v>0</v>
      </c>
      <c r="DO376" s="99">
        <f>SUMIFS('Ajuste Ciclado'!I$5:I$47,'Ajuste Ciclado'!$C$5:$C$47,Balance!DO$4,'Ajuste Ciclado'!$B$5:$B$47,Balance!$B376)</f>
        <v>0</v>
      </c>
      <c r="DP376" s="99">
        <f>SUMIFS('Ajuste Ciclado'!J$5:J$47,'Ajuste Ciclado'!$C$5:$C$47,Balance!DP$4,'Ajuste Ciclado'!$B$5:$B$47,Balance!$B376)</f>
        <v>0</v>
      </c>
      <c r="DQ376" s="99">
        <f>SUMIFS('Ajuste Ciclado'!K$5:K$47,'Ajuste Ciclado'!$C$5:$C$47,Balance!DQ$4,'Ajuste Ciclado'!$B$5:$B$47,Balance!$B376)</f>
        <v>0</v>
      </c>
      <c r="DR376" s="99">
        <f>SUMIFS('Ajuste Ciclado'!L$5:L$47,'Ajuste Ciclado'!$C$5:$C$47,Balance!DR$4,'Ajuste Ciclado'!$B$5:$B$47,Balance!$B376)</f>
        <v>0</v>
      </c>
      <c r="DS376" s="99">
        <f>SUMIFS('Ajuste Ciclado'!M$5:M$47,'Ajuste Ciclado'!$C$5:$C$47,Balance!DS$4,'Ajuste Ciclado'!$B$5:$B$47,Balance!$B376)</f>
        <v>0</v>
      </c>
      <c r="DT376" s="99">
        <f>SUMIFS('Ajuste Ciclado'!N$5:N$47,'Ajuste Ciclado'!$C$5:$C$47,Balance!DT$4,'Ajuste Ciclado'!$B$5:$B$47,Balance!$B376)</f>
        <v>0</v>
      </c>
      <c r="DU376" s="100">
        <f>SUMIFS('Ajuste Ciclado'!O$5:O$47,'Ajuste Ciclado'!$C$5:$C$47,Balance!DU$4,'Ajuste Ciclado'!$B$5:$B$47,Balance!$B376)</f>
        <v>0</v>
      </c>
      <c r="DV376" s="98">
        <f>SUMIFS('Ajuste Ciclado'!D$5:D$47,'Ajuste Ciclado'!$C$5:$C$47,Balance!DV$4,'Ajuste Ciclado'!$B$5:$B$47,Balance!$B376)</f>
        <v>0</v>
      </c>
      <c r="DW376" s="99">
        <f>SUMIFS('Ajuste Ciclado'!E$5:E$47,'Ajuste Ciclado'!$C$5:$C$47,Balance!DW$4,'Ajuste Ciclado'!$B$5:$B$47,Balance!$B376)</f>
        <v>0</v>
      </c>
      <c r="DX376" s="99">
        <f>SUMIFS('Ajuste Ciclado'!F$5:F$47,'Ajuste Ciclado'!$C$5:$C$47,Balance!DX$4,'Ajuste Ciclado'!$B$5:$B$47,Balance!$B376)</f>
        <v>0</v>
      </c>
      <c r="DY376" s="99">
        <f>SUMIFS('Ajuste Ciclado'!G$5:G$47,'Ajuste Ciclado'!$C$5:$C$47,Balance!DY$4,'Ajuste Ciclado'!$B$5:$B$47,Balance!$B376)</f>
        <v>0</v>
      </c>
      <c r="DZ376" s="99">
        <f>SUMIFS('Ajuste Ciclado'!H$5:H$47,'Ajuste Ciclado'!$C$5:$C$47,Balance!DZ$4,'Ajuste Ciclado'!$B$5:$B$47,Balance!$B376)</f>
        <v>0</v>
      </c>
      <c r="EA376" s="99">
        <f>SUMIFS('Ajuste Ciclado'!I$5:I$47,'Ajuste Ciclado'!$C$5:$C$47,Balance!EA$4,'Ajuste Ciclado'!$B$5:$B$47,Balance!$B376)</f>
        <v>0</v>
      </c>
      <c r="EB376" s="99">
        <f>SUMIFS('Ajuste Ciclado'!J$5:J$47,'Ajuste Ciclado'!$C$5:$C$47,Balance!EB$4,'Ajuste Ciclado'!$B$5:$B$47,Balance!$B376)</f>
        <v>0</v>
      </c>
      <c r="EC376" s="99">
        <f>SUMIFS('Ajuste Ciclado'!K$5:K$47,'Ajuste Ciclado'!$C$5:$C$47,Balance!EC$4,'Ajuste Ciclado'!$B$5:$B$47,Balance!$B376)</f>
        <v>0</v>
      </c>
      <c r="ED376" s="99">
        <f>SUMIFS('Ajuste Ciclado'!L$5:L$47,'Ajuste Ciclado'!$C$5:$C$47,Balance!ED$4,'Ajuste Ciclado'!$B$5:$B$47,Balance!$B376)</f>
        <v>0</v>
      </c>
      <c r="EE376" s="99">
        <f>SUMIFS('Ajuste Ciclado'!M$5:M$47,'Ajuste Ciclado'!$C$5:$C$47,Balance!EE$4,'Ajuste Ciclado'!$B$5:$B$47,Balance!$B376)</f>
        <v>0</v>
      </c>
      <c r="EF376" s="99">
        <f>SUMIFS('Ajuste Ciclado'!N$5:N$47,'Ajuste Ciclado'!$C$5:$C$47,Balance!EF$4,'Ajuste Ciclado'!$B$5:$B$47,Balance!$B376)</f>
        <v>0</v>
      </c>
      <c r="EG376" s="100">
        <f>SUMIFS('Ajuste Ciclado'!O$5:O$47,'Ajuste Ciclado'!$C$5:$C$47,Balance!EG$4,'Ajuste Ciclado'!$B$5:$B$47,Balance!$B376)</f>
        <v>0</v>
      </c>
      <c r="EH376" s="98">
        <f>SUMIFS('Ajuste Ciclado'!D$5:D$47,'Ajuste Ciclado'!$C$5:$C$47,Balance!EH$4,'Ajuste Ciclado'!$B$5:$B$47,Balance!$B376)</f>
        <v>0</v>
      </c>
      <c r="EI376" s="99">
        <f>SUMIFS('Ajuste Ciclado'!E$5:E$47,'Ajuste Ciclado'!$C$5:$C$47,Balance!EI$4,'Ajuste Ciclado'!$B$5:$B$47,Balance!$B376)</f>
        <v>0</v>
      </c>
      <c r="EJ376" s="99">
        <f>SUMIFS('Ajuste Ciclado'!F$5:F$47,'Ajuste Ciclado'!$C$5:$C$47,Balance!EJ$4,'Ajuste Ciclado'!$B$5:$B$47,Balance!$B376)</f>
        <v>0</v>
      </c>
      <c r="EK376" s="99">
        <f>SUMIFS('Ajuste Ciclado'!G$5:G$47,'Ajuste Ciclado'!$C$5:$C$47,Balance!EK$4,'Ajuste Ciclado'!$B$5:$B$47,Balance!$B376)</f>
        <v>0</v>
      </c>
      <c r="EL376" s="99">
        <f>SUMIFS('Ajuste Ciclado'!H$5:H$47,'Ajuste Ciclado'!$C$5:$C$47,Balance!EL$4,'Ajuste Ciclado'!$B$5:$B$47,Balance!$B376)</f>
        <v>0</v>
      </c>
      <c r="EM376" s="99">
        <f>SUMIFS('Ajuste Ciclado'!I$5:I$47,'Ajuste Ciclado'!$C$5:$C$47,Balance!EM$4,'Ajuste Ciclado'!$B$5:$B$47,Balance!$B376)</f>
        <v>0</v>
      </c>
      <c r="EN376" s="99">
        <f>SUMIFS('Ajuste Ciclado'!J$5:J$47,'Ajuste Ciclado'!$C$5:$C$47,Balance!EN$4,'Ajuste Ciclado'!$B$5:$B$47,Balance!$B376)</f>
        <v>0</v>
      </c>
      <c r="EO376" s="99">
        <f>SUMIFS('Ajuste Ciclado'!K$5:K$47,'Ajuste Ciclado'!$C$5:$C$47,Balance!EO$4,'Ajuste Ciclado'!$B$5:$B$47,Balance!$B376)</f>
        <v>0</v>
      </c>
      <c r="EP376" s="99">
        <f>SUMIFS('Ajuste Ciclado'!L$5:L$47,'Ajuste Ciclado'!$C$5:$C$47,Balance!EP$4,'Ajuste Ciclado'!$B$5:$B$47,Balance!$B376)</f>
        <v>0</v>
      </c>
      <c r="EQ376" s="99">
        <f>SUMIFS('Ajuste Ciclado'!M$5:M$47,'Ajuste Ciclado'!$C$5:$C$47,Balance!EQ$4,'Ajuste Ciclado'!$B$5:$B$47,Balance!$B376)</f>
        <v>0</v>
      </c>
      <c r="ER376" s="99">
        <f>SUMIFS('Ajuste Ciclado'!N$5:N$47,'Ajuste Ciclado'!$C$5:$C$47,Balance!ER$4,'Ajuste Ciclado'!$B$5:$B$47,Balance!$B376)</f>
        <v>0</v>
      </c>
      <c r="ES376" s="100">
        <f>SUMIFS('Ajuste Ciclado'!O$5:O$47,'Ajuste Ciclado'!$C$5:$C$47,Balance!ES$4,'Ajuste Ciclado'!$B$5:$B$47,Balance!$B376)</f>
        <v>0</v>
      </c>
      <c r="ET376" s="84"/>
      <c r="EU376" s="12">
        <f t="shared" si="428"/>
        <v>162967.5954556397</v>
      </c>
      <c r="EV376" s="13">
        <f t="shared" si="393"/>
        <v>140126.02660913</v>
      </c>
      <c r="EW376" s="13">
        <f t="shared" si="394"/>
        <v>129850.5990100081</v>
      </c>
      <c r="EX376" s="13">
        <f t="shared" si="395"/>
        <v>86996.665025532115</v>
      </c>
      <c r="EY376" s="13">
        <f t="shared" si="396"/>
        <v>54995.814681043063</v>
      </c>
      <c r="EZ376" s="13">
        <f t="shared" si="397"/>
        <v>24830.819884358381</v>
      </c>
      <c r="FA376" s="13">
        <f t="shared" si="398"/>
        <v>47790.609757026577</v>
      </c>
      <c r="FB376" s="13">
        <f t="shared" si="399"/>
        <v>63637.54419545384</v>
      </c>
      <c r="FC376" s="13">
        <f t="shared" si="400"/>
        <v>77346.401446486794</v>
      </c>
      <c r="FD376" s="13">
        <f t="shared" si="401"/>
        <v>18028.37637897718</v>
      </c>
      <c r="FE376" s="13">
        <f t="shared" si="402"/>
        <v>5985.3374736380774</v>
      </c>
      <c r="FF376" s="14">
        <f t="shared" si="403"/>
        <v>13021.3289457179</v>
      </c>
      <c r="FG376" s="12">
        <f t="shared" si="404"/>
        <v>163318.59970881889</v>
      </c>
      <c r="FH376" s="13">
        <f t="shared" si="405"/>
        <v>141300.4726927997</v>
      </c>
      <c r="FI376" s="13">
        <f t="shared" si="406"/>
        <v>131322.3302440077</v>
      </c>
      <c r="FJ376" s="13">
        <f t="shared" si="407"/>
        <v>92497.486512288349</v>
      </c>
      <c r="FK376" s="13">
        <f t="shared" si="408"/>
        <v>53679.600347957603</v>
      </c>
      <c r="FL376" s="13">
        <f t="shared" si="409"/>
        <v>25074.733668742181</v>
      </c>
      <c r="FM376" s="13">
        <f t="shared" si="410"/>
        <v>50848.547537831037</v>
      </c>
      <c r="FN376" s="13">
        <f t="shared" si="411"/>
        <v>64046.201762501369</v>
      </c>
      <c r="FO376" s="13">
        <f t="shared" si="412"/>
        <v>79162.172447277859</v>
      </c>
      <c r="FP376" s="13">
        <f t="shared" si="413"/>
        <v>28302.5148977055</v>
      </c>
      <c r="FQ376" s="13">
        <f t="shared" si="414"/>
        <v>39597.979640051708</v>
      </c>
      <c r="FR376" s="14">
        <f t="shared" si="415"/>
        <v>59776.603762275146</v>
      </c>
      <c r="FS376" s="12">
        <f t="shared" si="416"/>
        <v>163360.22425059081</v>
      </c>
      <c r="FT376" s="13">
        <f t="shared" si="417"/>
        <v>141327.41124733619</v>
      </c>
      <c r="FU376" s="13">
        <f t="shared" si="418"/>
        <v>130860.3026233382</v>
      </c>
      <c r="FV376" s="13">
        <f t="shared" si="419"/>
        <v>91801.80965553112</v>
      </c>
      <c r="FW376" s="13">
        <f t="shared" si="420"/>
        <v>56061.708834800847</v>
      </c>
      <c r="FX376" s="13">
        <f t="shared" si="421"/>
        <v>27122.09090172888</v>
      </c>
      <c r="FY376" s="13">
        <f t="shared" si="422"/>
        <v>55898.596522408523</v>
      </c>
      <c r="FZ376" s="13">
        <f t="shared" si="423"/>
        <v>71260.717667699268</v>
      </c>
      <c r="GA376" s="13">
        <f t="shared" si="424"/>
        <v>86585.935647262246</v>
      </c>
      <c r="GB376" s="13">
        <f t="shared" si="425"/>
        <v>64809.601347420466</v>
      </c>
      <c r="GC376" s="13">
        <f t="shared" si="426"/>
        <v>83507.878073389511</v>
      </c>
      <c r="GD376" s="14">
        <f t="shared" si="427"/>
        <v>99000.726866591751</v>
      </c>
      <c r="GE376" s="84"/>
      <c r="GF376" s="12">
        <f t="shared" si="439"/>
        <v>825577.11886301194</v>
      </c>
      <c r="GG376" s="13">
        <f t="shared" si="439"/>
        <v>928927.24322225712</v>
      </c>
      <c r="GH376" s="14">
        <f t="shared" si="439"/>
        <v>1071597.0036380978</v>
      </c>
      <c r="GI376" s="6">
        <f t="shared" si="430"/>
        <v>1</v>
      </c>
      <c r="GJ376" s="12">
        <f t="shared" si="431"/>
        <v>0</v>
      </c>
      <c r="GK376" s="13">
        <f t="shared" si="432"/>
        <v>0</v>
      </c>
      <c r="GL376" s="14">
        <f t="shared" si="433"/>
        <v>0</v>
      </c>
      <c r="GM376" s="84"/>
      <c r="GN376" s="66">
        <f t="shared" si="434"/>
        <v>0</v>
      </c>
      <c r="GO376" s="84"/>
      <c r="GP376" s="63" t="str" cm="1">
        <f t="array" ref="GP376">INDEX($GF$4:$GH$4,1,GI376)</f>
        <v>Sample 1</v>
      </c>
      <c r="GQ376" s="12">
        <f t="shared" si="436"/>
        <v>5985.3374736380774</v>
      </c>
      <c r="GR376" s="13">
        <f t="shared" si="436"/>
        <v>13021.3289457179</v>
      </c>
      <c r="GS376" s="14">
        <f t="shared" si="436"/>
        <v>18028.37637897718</v>
      </c>
      <c r="GT376" s="12">
        <f t="shared" si="437"/>
        <v>25074.733668742181</v>
      </c>
      <c r="GU376" s="13">
        <f t="shared" si="437"/>
        <v>28302.5148977055</v>
      </c>
      <c r="GV376" s="14">
        <f t="shared" si="437"/>
        <v>39597.979640051708</v>
      </c>
      <c r="GW376" s="12">
        <f t="shared" si="438"/>
        <v>27122.09090172888</v>
      </c>
      <c r="GX376" s="13">
        <f t="shared" si="438"/>
        <v>55898.596522408523</v>
      </c>
      <c r="GY376" s="14">
        <f t="shared" si="438"/>
        <v>56061.708834800847</v>
      </c>
      <c r="GZ376" s="84" t="str">
        <f t="shared" si="441"/>
        <v>Sample 1</v>
      </c>
      <c r="HA376" s="12">
        <f t="shared" si="440"/>
        <v>0</v>
      </c>
      <c r="HB376" s="13">
        <f t="shared" si="440"/>
        <v>0</v>
      </c>
      <c r="HC376" s="14">
        <f t="shared" si="440"/>
        <v>0</v>
      </c>
      <c r="HD376" s="6">
        <f t="shared" si="442"/>
        <v>0</v>
      </c>
      <c r="HE376" s="84" t="str">
        <f t="shared" si="443"/>
        <v>Ok</v>
      </c>
    </row>
    <row r="377" spans="2:213" hidden="1" x14ac:dyDescent="0.3">
      <c r="B377" s="84" t="s">
        <v>133</v>
      </c>
      <c r="C377" s="12">
        <f>SUMIFS(Inyecciones!$E$2:$E$14185,Inyecciones!$A$2:$A$14185,Balance!C$4,Inyecciones!$B$2:$B$14185,Balance!$B377,Inyecciones!$C$2:$C$14185,Balance!C$5)</f>
        <v>499998.25118517509</v>
      </c>
      <c r="D377" s="13">
        <f>SUMIFS(Inyecciones!$E$2:$E$14185,Inyecciones!$A$2:$A$14185,Balance!D$4,Inyecciones!$B$2:$B$14185,Balance!$B377,Inyecciones!$C$2:$C$14185,Balance!D$5)</f>
        <v>411049.7484376888</v>
      </c>
      <c r="E377" s="13">
        <f>SUMIFS(Inyecciones!$E$2:$E$14185,Inyecciones!$A$2:$A$14185,Balance!E$4,Inyecciones!$B$2:$B$14185,Balance!$B377,Inyecciones!$C$2:$C$14185,Balance!E$5)</f>
        <v>424775.30371872702</v>
      </c>
      <c r="F377" s="13">
        <f>SUMIFS(Inyecciones!$E$2:$E$14185,Inyecciones!$A$2:$A$14185,Balance!F$4,Inyecciones!$B$2:$B$14185,Balance!$B377,Inyecciones!$C$2:$C$14185,Balance!F$5)</f>
        <v>295320.97641119582</v>
      </c>
      <c r="G377" s="13">
        <f>SUMIFS(Inyecciones!$E$2:$E$14185,Inyecciones!$A$2:$A$14185,Balance!G$4,Inyecciones!$B$2:$B$14185,Balance!$B377,Inyecciones!$C$2:$C$14185,Balance!G$5)</f>
        <v>310331.05692516698</v>
      </c>
      <c r="H377" s="13">
        <f>SUMIFS(Inyecciones!$E$2:$E$14185,Inyecciones!$A$2:$A$14185,Balance!H$4,Inyecciones!$B$2:$B$14185,Balance!$B377,Inyecciones!$C$2:$C$14185,Balance!H$5)</f>
        <v>251344.27573622641</v>
      </c>
      <c r="I377" s="13">
        <f>SUMIFS(Inyecciones!$E$2:$E$14185,Inyecciones!$A$2:$A$14185,Balance!I$4,Inyecciones!$B$2:$B$14185,Balance!$B377,Inyecciones!$C$2:$C$14185,Balance!I$5)</f>
        <v>255157.16149330241</v>
      </c>
      <c r="J377" s="13">
        <f>SUMIFS(Inyecciones!$E$2:$E$14185,Inyecciones!$A$2:$A$14185,Balance!J$4,Inyecciones!$B$2:$B$14185,Balance!$B377,Inyecciones!$C$2:$C$14185,Balance!J$5)</f>
        <v>278803.4615616154</v>
      </c>
      <c r="K377" s="13">
        <f>SUMIFS(Inyecciones!$E$2:$E$14185,Inyecciones!$A$2:$A$14185,Balance!K$4,Inyecciones!$B$2:$B$14185,Balance!$B377,Inyecciones!$C$2:$C$14185,Balance!K$5)</f>
        <v>293657.79136866343</v>
      </c>
      <c r="L377" s="13">
        <f>SUMIFS(Inyecciones!$E$2:$E$14185,Inyecciones!$A$2:$A$14185,Balance!L$4,Inyecciones!$B$2:$B$14185,Balance!$B377,Inyecciones!$C$2:$C$14185,Balance!L$5)</f>
        <v>81823.569870796913</v>
      </c>
      <c r="M377" s="13">
        <f>SUMIFS(Inyecciones!$E$2:$E$14185,Inyecciones!$A$2:$A$14185,Balance!M$4,Inyecciones!$B$2:$B$14185,Balance!$B377,Inyecciones!$C$2:$C$14185,Balance!M$5)</f>
        <v>37890.47522041724</v>
      </c>
      <c r="N377" s="14">
        <f>SUMIFS(Inyecciones!$E$2:$E$14185,Inyecciones!$A$2:$A$14185,Balance!N$4,Inyecciones!$B$2:$B$14185,Balance!$B377,Inyecciones!$C$2:$C$14185,Balance!N$5)</f>
        <v>59224.043437449858</v>
      </c>
      <c r="O377" s="12">
        <f>SUMIFS(Inyecciones!$E$2:$E$14185,Inyecciones!$A$2:$A$14185,Balance!O$4,Inyecciones!$B$2:$B$14185,Balance!$B377,Inyecciones!$C$2:$C$14185,Balance!O$5)</f>
        <v>500946.7566638338</v>
      </c>
      <c r="P377" s="13">
        <f>SUMIFS(Inyecciones!$E$2:$E$14185,Inyecciones!$A$2:$A$14185,Balance!P$4,Inyecciones!$B$2:$B$14185,Balance!$B377,Inyecciones!$C$2:$C$14185,Balance!P$5)</f>
        <v>412787.84125796543</v>
      </c>
      <c r="Q377" s="13">
        <f>SUMIFS(Inyecciones!$E$2:$E$14185,Inyecciones!$A$2:$A$14185,Balance!Q$4,Inyecciones!$B$2:$B$14185,Balance!$B377,Inyecciones!$C$2:$C$14185,Balance!Q$5)</f>
        <v>429010.44512161199</v>
      </c>
      <c r="R377" s="13">
        <f>SUMIFS(Inyecciones!$E$2:$E$14185,Inyecciones!$A$2:$A$14185,Balance!R$4,Inyecciones!$B$2:$B$14185,Balance!$B377,Inyecciones!$C$2:$C$14185,Balance!R$5)</f>
        <v>313903.46762987517</v>
      </c>
      <c r="S377" s="13">
        <f>SUMIFS(Inyecciones!$E$2:$E$14185,Inyecciones!$A$2:$A$14185,Balance!S$4,Inyecciones!$B$2:$B$14185,Balance!$B377,Inyecciones!$C$2:$C$14185,Balance!S$5)</f>
        <v>307948.51185900922</v>
      </c>
      <c r="T377" s="13">
        <f>SUMIFS(Inyecciones!$E$2:$E$14185,Inyecciones!$A$2:$A$14185,Balance!T$4,Inyecciones!$B$2:$B$14185,Balance!$B377,Inyecciones!$C$2:$C$14185,Balance!T$5)</f>
        <v>252644.54716281721</v>
      </c>
      <c r="U377" s="13">
        <f>SUMIFS(Inyecciones!$E$2:$E$14185,Inyecciones!$A$2:$A$14185,Balance!U$4,Inyecciones!$B$2:$B$14185,Balance!$B377,Inyecciones!$C$2:$C$14185,Balance!U$5)</f>
        <v>266675.17397064442</v>
      </c>
      <c r="V377" s="13">
        <f>SUMIFS(Inyecciones!$E$2:$E$14185,Inyecciones!$A$2:$A$14185,Balance!V$4,Inyecciones!$B$2:$B$14185,Balance!$B377,Inyecciones!$C$2:$C$14185,Balance!V$5)</f>
        <v>282090.84955756908</v>
      </c>
      <c r="W377" s="13">
        <f>SUMIFS(Inyecciones!$E$2:$E$14185,Inyecciones!$A$2:$A$14185,Balance!W$4,Inyecciones!$B$2:$B$14185,Balance!$B377,Inyecciones!$C$2:$C$14185,Balance!W$5)</f>
        <v>305128.90644826309</v>
      </c>
      <c r="X377" s="13">
        <f>SUMIFS(Inyecciones!$E$2:$E$14185,Inyecciones!$A$2:$A$14185,Balance!X$4,Inyecciones!$B$2:$B$14185,Balance!$B377,Inyecciones!$C$2:$C$14185,Balance!X$5)</f>
        <v>118507.0972190983</v>
      </c>
      <c r="Y377" s="13">
        <f>SUMIFS(Inyecciones!$E$2:$E$14185,Inyecciones!$A$2:$A$14185,Balance!Y$4,Inyecciones!$B$2:$B$14185,Balance!$B377,Inyecciones!$C$2:$C$14185,Balance!Y$5)</f>
        <v>160890.701024296</v>
      </c>
      <c r="Z377" s="14">
        <f>SUMIFS(Inyecciones!$E$2:$E$14185,Inyecciones!$A$2:$A$14185,Balance!Z$4,Inyecciones!$B$2:$B$14185,Balance!$B377,Inyecciones!$C$2:$C$14185,Balance!Z$5)</f>
        <v>211842.3692498556</v>
      </c>
      <c r="AA377" s="12">
        <f>SUMIFS(Inyecciones!$E$2:$E$14185,Inyecciones!$A$2:$A$14185,Balance!AA$4,Inyecciones!$B$2:$B$14185,Balance!$B377,Inyecciones!$C$2:$C$14185,Balance!AA$5)</f>
        <v>501144.31796857901</v>
      </c>
      <c r="AB377" s="13">
        <f>SUMIFS(Inyecciones!$E$2:$E$14185,Inyecciones!$A$2:$A$14185,Balance!AB$4,Inyecciones!$B$2:$B$14185,Balance!$B377,Inyecciones!$C$2:$C$14185,Balance!AB$5)</f>
        <v>412911.07515902171</v>
      </c>
      <c r="AC377" s="13">
        <f>SUMIFS(Inyecciones!$E$2:$E$14185,Inyecciones!$A$2:$A$14185,Balance!AC$4,Inyecciones!$B$2:$B$14185,Balance!$B377,Inyecciones!$C$2:$C$14185,Balance!AC$5)</f>
        <v>427457.09044350928</v>
      </c>
      <c r="AD377" s="13">
        <f>SUMIFS(Inyecciones!$E$2:$E$14185,Inyecciones!$A$2:$A$14185,Balance!AD$4,Inyecciones!$B$2:$B$14185,Balance!$B377,Inyecciones!$C$2:$C$14185,Balance!AD$5)</f>
        <v>311638.33700907108</v>
      </c>
      <c r="AE377" s="13">
        <f>SUMIFS(Inyecciones!$E$2:$E$14185,Inyecciones!$A$2:$A$14185,Balance!AE$4,Inyecciones!$B$2:$B$14185,Balance!$B377,Inyecciones!$C$2:$C$14185,Balance!AE$5)</f>
        <v>313857.19730586442</v>
      </c>
      <c r="AF377" s="13">
        <f>SUMIFS(Inyecciones!$E$2:$E$14185,Inyecciones!$A$2:$A$14185,Balance!AF$4,Inyecciones!$B$2:$B$14185,Balance!$B377,Inyecciones!$C$2:$C$14185,Balance!AF$5)</f>
        <v>264809.05698282109</v>
      </c>
      <c r="AG377" s="13">
        <f>SUMIFS(Inyecciones!$E$2:$E$14185,Inyecciones!$A$2:$A$14185,Balance!AG$4,Inyecciones!$B$2:$B$14185,Balance!$B377,Inyecciones!$C$2:$C$14185,Balance!AG$5)</f>
        <v>284760.2264122662</v>
      </c>
      <c r="AH377" s="13">
        <f>SUMIFS(Inyecciones!$E$2:$E$14185,Inyecciones!$A$2:$A$14185,Balance!AH$4,Inyecciones!$B$2:$B$14185,Balance!$B377,Inyecciones!$C$2:$C$14185,Balance!AH$5)</f>
        <v>308901.47992910142</v>
      </c>
      <c r="AI377" s="13">
        <f>SUMIFS(Inyecciones!$E$2:$E$14185,Inyecciones!$A$2:$A$14185,Balance!AI$4,Inyecciones!$B$2:$B$14185,Balance!$B377,Inyecciones!$C$2:$C$14185,Balance!AI$5)</f>
        <v>320170.02502687799</v>
      </c>
      <c r="AJ377" s="13">
        <f>SUMIFS(Inyecciones!$E$2:$E$14185,Inyecciones!$A$2:$A$14185,Balance!AJ$4,Inyecciones!$B$2:$B$14185,Balance!$B377,Inyecciones!$C$2:$C$14185,Balance!AJ$5)</f>
        <v>250431.87292337921</v>
      </c>
      <c r="AK377" s="13">
        <f>SUMIFS(Inyecciones!$E$2:$E$14185,Inyecciones!$A$2:$A$14185,Balance!AK$4,Inyecciones!$B$2:$B$14185,Balance!$B377,Inyecciones!$C$2:$C$14185,Balance!AK$5)</f>
        <v>308063.40820280672</v>
      </c>
      <c r="AL377" s="14">
        <f>SUMIFS(Inyecciones!$E$2:$E$14185,Inyecciones!$A$2:$A$14185,Balance!AL$4,Inyecciones!$B$2:$B$14185,Balance!$B377,Inyecciones!$C$2:$C$14185,Balance!AL$5)</f>
        <v>324290.19708381331</v>
      </c>
      <c r="AM377" s="13"/>
      <c r="AN377" s="12">
        <f>SUMIFS('Retiro Mensual'!$E$2:$E$2629,'Retiro Mensual'!$A$2:$A$2629,AN$4,'Retiro Mensual'!$B$2:$B$2629,$B377,'Retiro Mensual'!$C$2:$C$2629,AN$5)</f>
        <v>0</v>
      </c>
      <c r="AO377" s="13">
        <f>SUMIFS('Retiro Mensual'!$E$2:$E$2629,'Retiro Mensual'!$A$2:$A$2629,AO$4,'Retiro Mensual'!$B$2:$B$2629,$B377,'Retiro Mensual'!$C$2:$C$2629,AO$5)</f>
        <v>0</v>
      </c>
      <c r="AP377" s="13">
        <f>SUMIFS('Retiro Mensual'!$E$2:$E$2629,'Retiro Mensual'!$A$2:$A$2629,AP$4,'Retiro Mensual'!$B$2:$B$2629,$B377,'Retiro Mensual'!$C$2:$C$2629,AP$5)</f>
        <v>0</v>
      </c>
      <c r="AQ377" s="13">
        <f>SUMIFS('Retiro Mensual'!$E$2:$E$2629,'Retiro Mensual'!$A$2:$A$2629,AQ$4,'Retiro Mensual'!$B$2:$B$2629,$B377,'Retiro Mensual'!$C$2:$C$2629,AQ$5)</f>
        <v>0</v>
      </c>
      <c r="AR377" s="13">
        <f>SUMIFS('Retiro Mensual'!$E$2:$E$2629,'Retiro Mensual'!$A$2:$A$2629,AR$4,'Retiro Mensual'!$B$2:$B$2629,$B377,'Retiro Mensual'!$C$2:$C$2629,AR$5)</f>
        <v>0</v>
      </c>
      <c r="AS377" s="13">
        <f>SUMIFS('Retiro Mensual'!$E$2:$E$2629,'Retiro Mensual'!$A$2:$A$2629,AS$4,'Retiro Mensual'!$B$2:$B$2629,$B377,'Retiro Mensual'!$C$2:$C$2629,AS$5)</f>
        <v>0</v>
      </c>
      <c r="AT377" s="13">
        <f>SUMIFS('Retiro Mensual'!$E$2:$E$2629,'Retiro Mensual'!$A$2:$A$2629,AT$4,'Retiro Mensual'!$B$2:$B$2629,$B377,'Retiro Mensual'!$C$2:$C$2629,AT$5)</f>
        <v>0</v>
      </c>
      <c r="AU377" s="13">
        <f>SUMIFS('Retiro Mensual'!$E$2:$E$2629,'Retiro Mensual'!$A$2:$A$2629,AU$4,'Retiro Mensual'!$B$2:$B$2629,$B377,'Retiro Mensual'!$C$2:$C$2629,AU$5)</f>
        <v>0</v>
      </c>
      <c r="AV377" s="13">
        <f>SUMIFS('Retiro Mensual'!$E$2:$E$2629,'Retiro Mensual'!$A$2:$A$2629,AV$4,'Retiro Mensual'!$B$2:$B$2629,$B377,'Retiro Mensual'!$C$2:$C$2629,AV$5)</f>
        <v>0</v>
      </c>
      <c r="AW377" s="13">
        <f>SUMIFS('Retiro Mensual'!$E$2:$E$2629,'Retiro Mensual'!$A$2:$A$2629,AW$4,'Retiro Mensual'!$B$2:$B$2629,$B377,'Retiro Mensual'!$C$2:$C$2629,AW$5)</f>
        <v>0</v>
      </c>
      <c r="AX377" s="13">
        <f>SUMIFS('Retiro Mensual'!$E$2:$E$2629,'Retiro Mensual'!$A$2:$A$2629,AX$4,'Retiro Mensual'!$B$2:$B$2629,$B377,'Retiro Mensual'!$C$2:$C$2629,AX$5)</f>
        <v>0</v>
      </c>
      <c r="AY377" s="14">
        <f>SUMIFS('Retiro Mensual'!$E$2:$E$2629,'Retiro Mensual'!$A$2:$A$2629,AY$4,'Retiro Mensual'!$B$2:$B$2629,$B377,'Retiro Mensual'!$C$2:$C$2629,AY$5)</f>
        <v>0</v>
      </c>
      <c r="AZ377" s="12">
        <f>SUMIFS('Retiro Mensual'!$E$2:$E$2629,'Retiro Mensual'!$A$2:$A$2629,AZ$4,'Retiro Mensual'!$B$2:$B$2629,$B377,'Retiro Mensual'!$C$2:$C$2629,AZ$5)</f>
        <v>0</v>
      </c>
      <c r="BA377" s="13">
        <f>SUMIFS('Retiro Mensual'!$E$2:$E$2629,'Retiro Mensual'!$A$2:$A$2629,BA$4,'Retiro Mensual'!$B$2:$B$2629,$B377,'Retiro Mensual'!$C$2:$C$2629,BA$5)</f>
        <v>0</v>
      </c>
      <c r="BB377" s="13">
        <f>SUMIFS('Retiro Mensual'!$E$2:$E$2629,'Retiro Mensual'!$A$2:$A$2629,BB$4,'Retiro Mensual'!$B$2:$B$2629,$B377,'Retiro Mensual'!$C$2:$C$2629,BB$5)</f>
        <v>0</v>
      </c>
      <c r="BC377" s="13">
        <f>SUMIFS('Retiro Mensual'!$E$2:$E$2629,'Retiro Mensual'!$A$2:$A$2629,BC$4,'Retiro Mensual'!$B$2:$B$2629,$B377,'Retiro Mensual'!$C$2:$C$2629,BC$5)</f>
        <v>0</v>
      </c>
      <c r="BD377" s="13">
        <f>SUMIFS('Retiro Mensual'!$E$2:$E$2629,'Retiro Mensual'!$A$2:$A$2629,BD$4,'Retiro Mensual'!$B$2:$B$2629,$B377,'Retiro Mensual'!$C$2:$C$2629,BD$5)</f>
        <v>0</v>
      </c>
      <c r="BE377" s="13">
        <f>SUMIFS('Retiro Mensual'!$E$2:$E$2629,'Retiro Mensual'!$A$2:$A$2629,BE$4,'Retiro Mensual'!$B$2:$B$2629,$B377,'Retiro Mensual'!$C$2:$C$2629,BE$5)</f>
        <v>0</v>
      </c>
      <c r="BF377" s="13">
        <f>SUMIFS('Retiro Mensual'!$E$2:$E$2629,'Retiro Mensual'!$A$2:$A$2629,BF$4,'Retiro Mensual'!$B$2:$B$2629,$B377,'Retiro Mensual'!$C$2:$C$2629,BF$5)</f>
        <v>0</v>
      </c>
      <c r="BG377" s="13">
        <f>SUMIFS('Retiro Mensual'!$E$2:$E$2629,'Retiro Mensual'!$A$2:$A$2629,BG$4,'Retiro Mensual'!$B$2:$B$2629,$B377,'Retiro Mensual'!$C$2:$C$2629,BG$5)</f>
        <v>0</v>
      </c>
      <c r="BH377" s="13">
        <f>SUMIFS('Retiro Mensual'!$E$2:$E$2629,'Retiro Mensual'!$A$2:$A$2629,BH$4,'Retiro Mensual'!$B$2:$B$2629,$B377,'Retiro Mensual'!$C$2:$C$2629,BH$5)</f>
        <v>0</v>
      </c>
      <c r="BI377" s="13">
        <f>SUMIFS('Retiro Mensual'!$E$2:$E$2629,'Retiro Mensual'!$A$2:$A$2629,BI$4,'Retiro Mensual'!$B$2:$B$2629,$B377,'Retiro Mensual'!$C$2:$C$2629,BI$5)</f>
        <v>0</v>
      </c>
      <c r="BJ377" s="13">
        <f>SUMIFS('Retiro Mensual'!$E$2:$E$2629,'Retiro Mensual'!$A$2:$A$2629,BJ$4,'Retiro Mensual'!$B$2:$B$2629,$B377,'Retiro Mensual'!$C$2:$C$2629,BJ$5)</f>
        <v>0</v>
      </c>
      <c r="BK377" s="14">
        <f>SUMIFS('Retiro Mensual'!$E$2:$E$2629,'Retiro Mensual'!$A$2:$A$2629,BK$4,'Retiro Mensual'!$B$2:$B$2629,$B377,'Retiro Mensual'!$C$2:$C$2629,BK$5)</f>
        <v>0</v>
      </c>
      <c r="BL377" s="12">
        <f>SUMIFS('Retiro Mensual'!$E$2:$E$2629,'Retiro Mensual'!$A$2:$A$2629,BL$4,'Retiro Mensual'!$B$2:$B$2629,$B377,'Retiro Mensual'!$C$2:$C$2629,BL$5)</f>
        <v>0</v>
      </c>
      <c r="BM377" s="13">
        <f>SUMIFS('Retiro Mensual'!$E$2:$E$2629,'Retiro Mensual'!$A$2:$A$2629,BM$4,'Retiro Mensual'!$B$2:$B$2629,$B377,'Retiro Mensual'!$C$2:$C$2629,BM$5)</f>
        <v>0</v>
      </c>
      <c r="BN377" s="13">
        <f>SUMIFS('Retiro Mensual'!$E$2:$E$2629,'Retiro Mensual'!$A$2:$A$2629,BN$4,'Retiro Mensual'!$B$2:$B$2629,$B377,'Retiro Mensual'!$C$2:$C$2629,BN$5)</f>
        <v>0</v>
      </c>
      <c r="BO377" s="13">
        <f>SUMIFS('Retiro Mensual'!$E$2:$E$2629,'Retiro Mensual'!$A$2:$A$2629,BO$4,'Retiro Mensual'!$B$2:$B$2629,$B377,'Retiro Mensual'!$C$2:$C$2629,BO$5)</f>
        <v>0</v>
      </c>
      <c r="BP377" s="13">
        <f>SUMIFS('Retiro Mensual'!$E$2:$E$2629,'Retiro Mensual'!$A$2:$A$2629,BP$4,'Retiro Mensual'!$B$2:$B$2629,$B377,'Retiro Mensual'!$C$2:$C$2629,BP$5)</f>
        <v>0</v>
      </c>
      <c r="BQ377" s="13">
        <f>SUMIFS('Retiro Mensual'!$E$2:$E$2629,'Retiro Mensual'!$A$2:$A$2629,BQ$4,'Retiro Mensual'!$B$2:$B$2629,$B377,'Retiro Mensual'!$C$2:$C$2629,BQ$5)</f>
        <v>0</v>
      </c>
      <c r="BR377" s="13">
        <f>SUMIFS('Retiro Mensual'!$E$2:$E$2629,'Retiro Mensual'!$A$2:$A$2629,BR$4,'Retiro Mensual'!$B$2:$B$2629,$B377,'Retiro Mensual'!$C$2:$C$2629,BR$5)</f>
        <v>0</v>
      </c>
      <c r="BS377" s="13">
        <f>SUMIFS('Retiro Mensual'!$E$2:$E$2629,'Retiro Mensual'!$A$2:$A$2629,BS$4,'Retiro Mensual'!$B$2:$B$2629,$B377,'Retiro Mensual'!$C$2:$C$2629,BS$5)</f>
        <v>0</v>
      </c>
      <c r="BT377" s="13">
        <f>SUMIFS('Retiro Mensual'!$E$2:$E$2629,'Retiro Mensual'!$A$2:$A$2629,BT$4,'Retiro Mensual'!$B$2:$B$2629,$B377,'Retiro Mensual'!$C$2:$C$2629,BT$5)</f>
        <v>0</v>
      </c>
      <c r="BU377" s="13">
        <f>SUMIFS('Retiro Mensual'!$E$2:$E$2629,'Retiro Mensual'!$A$2:$A$2629,BU$4,'Retiro Mensual'!$B$2:$B$2629,$B377,'Retiro Mensual'!$C$2:$C$2629,BU$5)</f>
        <v>0</v>
      </c>
      <c r="BV377" s="13">
        <f>SUMIFS('Retiro Mensual'!$E$2:$E$2629,'Retiro Mensual'!$A$2:$A$2629,BV$4,'Retiro Mensual'!$B$2:$B$2629,$B377,'Retiro Mensual'!$C$2:$C$2629,BV$5)</f>
        <v>0</v>
      </c>
      <c r="BW377" s="14">
        <f>SUMIFS('Retiro Mensual'!$E$2:$E$2629,'Retiro Mensual'!$A$2:$A$2629,BW$4,'Retiro Mensual'!$B$2:$B$2629,$B377,'Retiro Mensual'!$C$2:$C$2629,BW$5)</f>
        <v>0</v>
      </c>
      <c r="BX377" s="13"/>
      <c r="BY377" s="12">
        <f>SUMIFS('Compra Ventas'!$E$2:$E$2700,'Compra Ventas'!$A$2:$A$2700,BY$4,'Compra Ventas'!$B$2:$B$2700,$B377,'Compra Ventas'!$C$2:$C$2700,BY$5)</f>
        <v>0</v>
      </c>
      <c r="BZ377" s="13">
        <f>SUMIFS('Compra Ventas'!$E$2:$E$2700,'Compra Ventas'!$A$2:$A$2700,BZ$4,'Compra Ventas'!$B$2:$B$2700,$B377,'Compra Ventas'!$C$2:$C$2700,BZ$5)</f>
        <v>0</v>
      </c>
      <c r="CA377" s="13">
        <f>SUMIFS('Compra Ventas'!$E$2:$E$2700,'Compra Ventas'!$A$2:$A$2700,CA$4,'Compra Ventas'!$B$2:$B$2700,$B377,'Compra Ventas'!$C$2:$C$2700,CA$5)</f>
        <v>0</v>
      </c>
      <c r="CB377" s="13">
        <f>SUMIFS('Compra Ventas'!$E$2:$E$2700,'Compra Ventas'!$A$2:$A$2700,CB$4,'Compra Ventas'!$B$2:$B$2700,$B377,'Compra Ventas'!$C$2:$C$2700,CB$5)</f>
        <v>0</v>
      </c>
      <c r="CC377" s="13">
        <f>SUMIFS('Compra Ventas'!$E$2:$E$2700,'Compra Ventas'!$A$2:$A$2700,CC$4,'Compra Ventas'!$B$2:$B$2700,$B377,'Compra Ventas'!$C$2:$C$2700,CC$5)</f>
        <v>0</v>
      </c>
      <c r="CD377" s="13">
        <f>SUMIFS('Compra Ventas'!$E$2:$E$2700,'Compra Ventas'!$A$2:$A$2700,CD$4,'Compra Ventas'!$B$2:$B$2700,$B377,'Compra Ventas'!$C$2:$C$2700,CD$5)</f>
        <v>0</v>
      </c>
      <c r="CE377" s="13">
        <f>SUMIFS('Compra Ventas'!$E$2:$E$2700,'Compra Ventas'!$A$2:$A$2700,CE$4,'Compra Ventas'!$B$2:$B$2700,$B377,'Compra Ventas'!$C$2:$C$2700,CE$5)</f>
        <v>0</v>
      </c>
      <c r="CF377" s="13">
        <f>SUMIFS('Compra Ventas'!$E$2:$E$2700,'Compra Ventas'!$A$2:$A$2700,CF$4,'Compra Ventas'!$B$2:$B$2700,$B377,'Compra Ventas'!$C$2:$C$2700,CF$5)</f>
        <v>0</v>
      </c>
      <c r="CG377" s="13">
        <f>SUMIFS('Compra Ventas'!$E$2:$E$2700,'Compra Ventas'!$A$2:$A$2700,CG$4,'Compra Ventas'!$B$2:$B$2700,$B377,'Compra Ventas'!$C$2:$C$2700,CG$5)</f>
        <v>0</v>
      </c>
      <c r="CH377" s="13">
        <f>SUMIFS('Compra Ventas'!$E$2:$E$2700,'Compra Ventas'!$A$2:$A$2700,CH$4,'Compra Ventas'!$B$2:$B$2700,$B377,'Compra Ventas'!$C$2:$C$2700,CH$5)</f>
        <v>0</v>
      </c>
      <c r="CI377" s="13">
        <f>SUMIFS('Compra Ventas'!$E$2:$E$2700,'Compra Ventas'!$A$2:$A$2700,CI$4,'Compra Ventas'!$B$2:$B$2700,$B377,'Compra Ventas'!$C$2:$C$2700,CI$5)</f>
        <v>0</v>
      </c>
      <c r="CJ377" s="14">
        <f>SUMIFS('Compra Ventas'!$E$2:$E$2700,'Compra Ventas'!$A$2:$A$2700,CJ$4,'Compra Ventas'!$B$2:$B$2700,$B377,'Compra Ventas'!$C$2:$C$2700,CJ$5)</f>
        <v>0</v>
      </c>
      <c r="CK377" s="12">
        <f>SUMIFS('Compra Ventas'!$E$2:$E$2700,'Compra Ventas'!$A$2:$A$2700,CK$4,'Compra Ventas'!$B$2:$B$2700,$B377,'Compra Ventas'!$C$2:$C$2700,CK$5)</f>
        <v>0</v>
      </c>
      <c r="CL377" s="13">
        <f>SUMIFS('Compra Ventas'!$E$2:$E$2700,'Compra Ventas'!$A$2:$A$2700,CL$4,'Compra Ventas'!$B$2:$B$2700,$B377,'Compra Ventas'!$C$2:$C$2700,CL$5)</f>
        <v>0</v>
      </c>
      <c r="CM377" s="13">
        <f>SUMIFS('Compra Ventas'!$E$2:$E$2700,'Compra Ventas'!$A$2:$A$2700,CM$4,'Compra Ventas'!$B$2:$B$2700,$B377,'Compra Ventas'!$C$2:$C$2700,CM$5)</f>
        <v>0</v>
      </c>
      <c r="CN377" s="13">
        <f>SUMIFS('Compra Ventas'!$E$2:$E$2700,'Compra Ventas'!$A$2:$A$2700,CN$4,'Compra Ventas'!$B$2:$B$2700,$B377,'Compra Ventas'!$C$2:$C$2700,CN$5)</f>
        <v>0</v>
      </c>
      <c r="CO377" s="13">
        <f>SUMIFS('Compra Ventas'!$E$2:$E$2700,'Compra Ventas'!$A$2:$A$2700,CO$4,'Compra Ventas'!$B$2:$B$2700,$B377,'Compra Ventas'!$C$2:$C$2700,CO$5)</f>
        <v>0</v>
      </c>
      <c r="CP377" s="13">
        <f>SUMIFS('Compra Ventas'!$E$2:$E$2700,'Compra Ventas'!$A$2:$A$2700,CP$4,'Compra Ventas'!$B$2:$B$2700,$B377,'Compra Ventas'!$C$2:$C$2700,CP$5)</f>
        <v>0</v>
      </c>
      <c r="CQ377" s="13">
        <f>SUMIFS('Compra Ventas'!$E$2:$E$2700,'Compra Ventas'!$A$2:$A$2700,CQ$4,'Compra Ventas'!$B$2:$B$2700,$B377,'Compra Ventas'!$C$2:$C$2700,CQ$5)</f>
        <v>0</v>
      </c>
      <c r="CR377" s="13">
        <f>SUMIFS('Compra Ventas'!$E$2:$E$2700,'Compra Ventas'!$A$2:$A$2700,CR$4,'Compra Ventas'!$B$2:$B$2700,$B377,'Compra Ventas'!$C$2:$C$2700,CR$5)</f>
        <v>0</v>
      </c>
      <c r="CS377" s="13">
        <f>SUMIFS('Compra Ventas'!$E$2:$E$2700,'Compra Ventas'!$A$2:$A$2700,CS$4,'Compra Ventas'!$B$2:$B$2700,$B377,'Compra Ventas'!$C$2:$C$2700,CS$5)</f>
        <v>0</v>
      </c>
      <c r="CT377" s="13">
        <f>SUMIFS('Compra Ventas'!$E$2:$E$2700,'Compra Ventas'!$A$2:$A$2700,CT$4,'Compra Ventas'!$B$2:$B$2700,$B377,'Compra Ventas'!$C$2:$C$2700,CT$5)</f>
        <v>0</v>
      </c>
      <c r="CU377" s="13">
        <f>SUMIFS('Compra Ventas'!$E$2:$E$2700,'Compra Ventas'!$A$2:$A$2700,CU$4,'Compra Ventas'!$B$2:$B$2700,$B377,'Compra Ventas'!$C$2:$C$2700,CU$5)</f>
        <v>0</v>
      </c>
      <c r="CV377" s="14">
        <f>SUMIFS('Compra Ventas'!$E$2:$E$2700,'Compra Ventas'!$A$2:$A$2700,CV$4,'Compra Ventas'!$B$2:$B$2700,$B377,'Compra Ventas'!$C$2:$C$2700,CV$5)</f>
        <v>0</v>
      </c>
      <c r="CW377" s="12">
        <f>SUMIFS('Compra Ventas'!$E$2:$E$2700,'Compra Ventas'!$A$2:$A$2700,CW$4,'Compra Ventas'!$B$2:$B$2700,$B377,'Compra Ventas'!$C$2:$C$2700,CW$5)</f>
        <v>0</v>
      </c>
      <c r="CX377" s="13">
        <f>SUMIFS('Compra Ventas'!$E$2:$E$2700,'Compra Ventas'!$A$2:$A$2700,CX$4,'Compra Ventas'!$B$2:$B$2700,$B377,'Compra Ventas'!$C$2:$C$2700,CX$5)</f>
        <v>0</v>
      </c>
      <c r="CY377" s="13">
        <f>SUMIFS('Compra Ventas'!$E$2:$E$2700,'Compra Ventas'!$A$2:$A$2700,CY$4,'Compra Ventas'!$B$2:$B$2700,$B377,'Compra Ventas'!$C$2:$C$2700,CY$5)</f>
        <v>0</v>
      </c>
      <c r="CZ377" s="13">
        <f>SUMIFS('Compra Ventas'!$E$2:$E$2700,'Compra Ventas'!$A$2:$A$2700,CZ$4,'Compra Ventas'!$B$2:$B$2700,$B377,'Compra Ventas'!$C$2:$C$2700,CZ$5)</f>
        <v>0</v>
      </c>
      <c r="DA377" s="13">
        <f>SUMIFS('Compra Ventas'!$E$2:$E$2700,'Compra Ventas'!$A$2:$A$2700,DA$4,'Compra Ventas'!$B$2:$B$2700,$B377,'Compra Ventas'!$C$2:$C$2700,DA$5)</f>
        <v>0</v>
      </c>
      <c r="DB377" s="13">
        <f>SUMIFS('Compra Ventas'!$E$2:$E$2700,'Compra Ventas'!$A$2:$A$2700,DB$4,'Compra Ventas'!$B$2:$B$2700,$B377,'Compra Ventas'!$C$2:$C$2700,DB$5)</f>
        <v>0</v>
      </c>
      <c r="DC377" s="13">
        <f>SUMIFS('Compra Ventas'!$E$2:$E$2700,'Compra Ventas'!$A$2:$A$2700,DC$4,'Compra Ventas'!$B$2:$B$2700,$B377,'Compra Ventas'!$C$2:$C$2700,DC$5)</f>
        <v>0</v>
      </c>
      <c r="DD377" s="13">
        <f>SUMIFS('Compra Ventas'!$E$2:$E$2700,'Compra Ventas'!$A$2:$A$2700,DD$4,'Compra Ventas'!$B$2:$B$2700,$B377,'Compra Ventas'!$C$2:$C$2700,DD$5)</f>
        <v>0</v>
      </c>
      <c r="DE377" s="13">
        <f>SUMIFS('Compra Ventas'!$E$2:$E$2700,'Compra Ventas'!$A$2:$A$2700,DE$4,'Compra Ventas'!$B$2:$B$2700,$B377,'Compra Ventas'!$C$2:$C$2700,DE$5)</f>
        <v>0</v>
      </c>
      <c r="DF377" s="13">
        <f>SUMIFS('Compra Ventas'!$E$2:$E$2700,'Compra Ventas'!$A$2:$A$2700,DF$4,'Compra Ventas'!$B$2:$B$2700,$B377,'Compra Ventas'!$C$2:$C$2700,DF$5)</f>
        <v>0</v>
      </c>
      <c r="DG377" s="13">
        <f>SUMIFS('Compra Ventas'!$E$2:$E$2700,'Compra Ventas'!$A$2:$A$2700,DG$4,'Compra Ventas'!$B$2:$B$2700,$B377,'Compra Ventas'!$C$2:$C$2700,DG$5)</f>
        <v>0</v>
      </c>
      <c r="DH377" s="14">
        <f>SUMIFS('Compra Ventas'!$E$2:$E$2700,'Compra Ventas'!$A$2:$A$2700,DH$4,'Compra Ventas'!$B$2:$B$2700,$B377,'Compra Ventas'!$C$2:$C$2700,DH$5)</f>
        <v>0</v>
      </c>
      <c r="DI377" s="84"/>
      <c r="DJ377" s="98">
        <f>SUMIFS('Ajuste Ciclado'!D$5:D$47,'Ajuste Ciclado'!$C$5:$C$47,Balance!DJ$4,'Ajuste Ciclado'!$B$5:$B$47,Balance!$B377)</f>
        <v>0</v>
      </c>
      <c r="DK377" s="99">
        <f>SUMIFS('Ajuste Ciclado'!E$5:E$47,'Ajuste Ciclado'!$C$5:$C$47,Balance!DK$4,'Ajuste Ciclado'!$B$5:$B$47,Balance!$B377)</f>
        <v>0</v>
      </c>
      <c r="DL377" s="99">
        <f>SUMIFS('Ajuste Ciclado'!F$5:F$47,'Ajuste Ciclado'!$C$5:$C$47,Balance!DL$4,'Ajuste Ciclado'!$B$5:$B$47,Balance!$B377)</f>
        <v>0</v>
      </c>
      <c r="DM377" s="99">
        <f>SUMIFS('Ajuste Ciclado'!G$5:G$47,'Ajuste Ciclado'!$C$5:$C$47,Balance!DM$4,'Ajuste Ciclado'!$B$5:$B$47,Balance!$B377)</f>
        <v>0</v>
      </c>
      <c r="DN377" s="99">
        <f>SUMIFS('Ajuste Ciclado'!H$5:H$47,'Ajuste Ciclado'!$C$5:$C$47,Balance!DN$4,'Ajuste Ciclado'!$B$5:$B$47,Balance!$B377)</f>
        <v>0</v>
      </c>
      <c r="DO377" s="99">
        <f>SUMIFS('Ajuste Ciclado'!I$5:I$47,'Ajuste Ciclado'!$C$5:$C$47,Balance!DO$4,'Ajuste Ciclado'!$B$5:$B$47,Balance!$B377)</f>
        <v>0</v>
      </c>
      <c r="DP377" s="99">
        <f>SUMIFS('Ajuste Ciclado'!J$5:J$47,'Ajuste Ciclado'!$C$5:$C$47,Balance!DP$4,'Ajuste Ciclado'!$B$5:$B$47,Balance!$B377)</f>
        <v>0</v>
      </c>
      <c r="DQ377" s="99">
        <f>SUMIFS('Ajuste Ciclado'!K$5:K$47,'Ajuste Ciclado'!$C$5:$C$47,Balance!DQ$4,'Ajuste Ciclado'!$B$5:$B$47,Balance!$B377)</f>
        <v>0</v>
      </c>
      <c r="DR377" s="99">
        <f>SUMIFS('Ajuste Ciclado'!L$5:L$47,'Ajuste Ciclado'!$C$5:$C$47,Balance!DR$4,'Ajuste Ciclado'!$B$5:$B$47,Balance!$B377)</f>
        <v>0</v>
      </c>
      <c r="DS377" s="99">
        <f>SUMIFS('Ajuste Ciclado'!M$5:M$47,'Ajuste Ciclado'!$C$5:$C$47,Balance!DS$4,'Ajuste Ciclado'!$B$5:$B$47,Balance!$B377)</f>
        <v>0</v>
      </c>
      <c r="DT377" s="99">
        <f>SUMIFS('Ajuste Ciclado'!N$5:N$47,'Ajuste Ciclado'!$C$5:$C$47,Balance!DT$4,'Ajuste Ciclado'!$B$5:$B$47,Balance!$B377)</f>
        <v>0</v>
      </c>
      <c r="DU377" s="100">
        <f>SUMIFS('Ajuste Ciclado'!O$5:O$47,'Ajuste Ciclado'!$C$5:$C$47,Balance!DU$4,'Ajuste Ciclado'!$B$5:$B$47,Balance!$B377)</f>
        <v>0</v>
      </c>
      <c r="DV377" s="98">
        <f>SUMIFS('Ajuste Ciclado'!D$5:D$47,'Ajuste Ciclado'!$C$5:$C$47,Balance!DV$4,'Ajuste Ciclado'!$B$5:$B$47,Balance!$B377)</f>
        <v>0</v>
      </c>
      <c r="DW377" s="99">
        <f>SUMIFS('Ajuste Ciclado'!E$5:E$47,'Ajuste Ciclado'!$C$5:$C$47,Balance!DW$4,'Ajuste Ciclado'!$B$5:$B$47,Balance!$B377)</f>
        <v>0</v>
      </c>
      <c r="DX377" s="99">
        <f>SUMIFS('Ajuste Ciclado'!F$5:F$47,'Ajuste Ciclado'!$C$5:$C$47,Balance!DX$4,'Ajuste Ciclado'!$B$5:$B$47,Balance!$B377)</f>
        <v>0</v>
      </c>
      <c r="DY377" s="99">
        <f>SUMIFS('Ajuste Ciclado'!G$5:G$47,'Ajuste Ciclado'!$C$5:$C$47,Balance!DY$4,'Ajuste Ciclado'!$B$5:$B$47,Balance!$B377)</f>
        <v>0</v>
      </c>
      <c r="DZ377" s="99">
        <f>SUMIFS('Ajuste Ciclado'!H$5:H$47,'Ajuste Ciclado'!$C$5:$C$47,Balance!DZ$4,'Ajuste Ciclado'!$B$5:$B$47,Balance!$B377)</f>
        <v>0</v>
      </c>
      <c r="EA377" s="99">
        <f>SUMIFS('Ajuste Ciclado'!I$5:I$47,'Ajuste Ciclado'!$C$5:$C$47,Balance!EA$4,'Ajuste Ciclado'!$B$5:$B$47,Balance!$B377)</f>
        <v>0</v>
      </c>
      <c r="EB377" s="99">
        <f>SUMIFS('Ajuste Ciclado'!J$5:J$47,'Ajuste Ciclado'!$C$5:$C$47,Balance!EB$4,'Ajuste Ciclado'!$B$5:$B$47,Balance!$B377)</f>
        <v>0</v>
      </c>
      <c r="EC377" s="99">
        <f>SUMIFS('Ajuste Ciclado'!K$5:K$47,'Ajuste Ciclado'!$C$5:$C$47,Balance!EC$4,'Ajuste Ciclado'!$B$5:$B$47,Balance!$B377)</f>
        <v>0</v>
      </c>
      <c r="ED377" s="99">
        <f>SUMIFS('Ajuste Ciclado'!L$5:L$47,'Ajuste Ciclado'!$C$5:$C$47,Balance!ED$4,'Ajuste Ciclado'!$B$5:$B$47,Balance!$B377)</f>
        <v>0</v>
      </c>
      <c r="EE377" s="99">
        <f>SUMIFS('Ajuste Ciclado'!M$5:M$47,'Ajuste Ciclado'!$C$5:$C$47,Balance!EE$4,'Ajuste Ciclado'!$B$5:$B$47,Balance!$B377)</f>
        <v>0</v>
      </c>
      <c r="EF377" s="99">
        <f>SUMIFS('Ajuste Ciclado'!N$5:N$47,'Ajuste Ciclado'!$C$5:$C$47,Balance!EF$4,'Ajuste Ciclado'!$B$5:$B$47,Balance!$B377)</f>
        <v>0</v>
      </c>
      <c r="EG377" s="100">
        <f>SUMIFS('Ajuste Ciclado'!O$5:O$47,'Ajuste Ciclado'!$C$5:$C$47,Balance!EG$4,'Ajuste Ciclado'!$B$5:$B$47,Balance!$B377)</f>
        <v>0</v>
      </c>
      <c r="EH377" s="98">
        <f>SUMIFS('Ajuste Ciclado'!D$5:D$47,'Ajuste Ciclado'!$C$5:$C$47,Balance!EH$4,'Ajuste Ciclado'!$B$5:$B$47,Balance!$B377)</f>
        <v>0</v>
      </c>
      <c r="EI377" s="99">
        <f>SUMIFS('Ajuste Ciclado'!E$5:E$47,'Ajuste Ciclado'!$C$5:$C$47,Balance!EI$4,'Ajuste Ciclado'!$B$5:$B$47,Balance!$B377)</f>
        <v>0</v>
      </c>
      <c r="EJ377" s="99">
        <f>SUMIFS('Ajuste Ciclado'!F$5:F$47,'Ajuste Ciclado'!$C$5:$C$47,Balance!EJ$4,'Ajuste Ciclado'!$B$5:$B$47,Balance!$B377)</f>
        <v>0</v>
      </c>
      <c r="EK377" s="99">
        <f>SUMIFS('Ajuste Ciclado'!G$5:G$47,'Ajuste Ciclado'!$C$5:$C$47,Balance!EK$4,'Ajuste Ciclado'!$B$5:$B$47,Balance!$B377)</f>
        <v>0</v>
      </c>
      <c r="EL377" s="99">
        <f>SUMIFS('Ajuste Ciclado'!H$5:H$47,'Ajuste Ciclado'!$C$5:$C$47,Balance!EL$4,'Ajuste Ciclado'!$B$5:$B$47,Balance!$B377)</f>
        <v>0</v>
      </c>
      <c r="EM377" s="99">
        <f>SUMIFS('Ajuste Ciclado'!I$5:I$47,'Ajuste Ciclado'!$C$5:$C$47,Balance!EM$4,'Ajuste Ciclado'!$B$5:$B$47,Balance!$B377)</f>
        <v>0</v>
      </c>
      <c r="EN377" s="99">
        <f>SUMIFS('Ajuste Ciclado'!J$5:J$47,'Ajuste Ciclado'!$C$5:$C$47,Balance!EN$4,'Ajuste Ciclado'!$B$5:$B$47,Balance!$B377)</f>
        <v>0</v>
      </c>
      <c r="EO377" s="99">
        <f>SUMIFS('Ajuste Ciclado'!K$5:K$47,'Ajuste Ciclado'!$C$5:$C$47,Balance!EO$4,'Ajuste Ciclado'!$B$5:$B$47,Balance!$B377)</f>
        <v>0</v>
      </c>
      <c r="EP377" s="99">
        <f>SUMIFS('Ajuste Ciclado'!L$5:L$47,'Ajuste Ciclado'!$C$5:$C$47,Balance!EP$4,'Ajuste Ciclado'!$B$5:$B$47,Balance!$B377)</f>
        <v>0</v>
      </c>
      <c r="EQ377" s="99">
        <f>SUMIFS('Ajuste Ciclado'!M$5:M$47,'Ajuste Ciclado'!$C$5:$C$47,Balance!EQ$4,'Ajuste Ciclado'!$B$5:$B$47,Balance!$B377)</f>
        <v>0</v>
      </c>
      <c r="ER377" s="99">
        <f>SUMIFS('Ajuste Ciclado'!N$5:N$47,'Ajuste Ciclado'!$C$5:$C$47,Balance!ER$4,'Ajuste Ciclado'!$B$5:$B$47,Balance!$B377)</f>
        <v>0</v>
      </c>
      <c r="ES377" s="100">
        <f>SUMIFS('Ajuste Ciclado'!O$5:O$47,'Ajuste Ciclado'!$C$5:$C$47,Balance!ES$4,'Ajuste Ciclado'!$B$5:$B$47,Balance!$B377)</f>
        <v>0</v>
      </c>
      <c r="ET377" s="84"/>
      <c r="EU377" s="12">
        <f t="shared" si="428"/>
        <v>499998.25118517509</v>
      </c>
      <c r="EV377" s="13">
        <f t="shared" si="393"/>
        <v>411049.7484376888</v>
      </c>
      <c r="EW377" s="13">
        <f t="shared" si="394"/>
        <v>424775.30371872702</v>
      </c>
      <c r="EX377" s="13">
        <f t="shared" si="395"/>
        <v>295320.97641119582</v>
      </c>
      <c r="EY377" s="13">
        <f t="shared" si="396"/>
        <v>310331.05692516698</v>
      </c>
      <c r="EZ377" s="13">
        <f t="shared" si="397"/>
        <v>251344.27573622641</v>
      </c>
      <c r="FA377" s="13">
        <f t="shared" si="398"/>
        <v>255157.16149330241</v>
      </c>
      <c r="FB377" s="13">
        <f t="shared" si="399"/>
        <v>278803.4615616154</v>
      </c>
      <c r="FC377" s="13">
        <f t="shared" si="400"/>
        <v>293657.79136866343</v>
      </c>
      <c r="FD377" s="13">
        <f t="shared" si="401"/>
        <v>81823.569870796913</v>
      </c>
      <c r="FE377" s="13">
        <f t="shared" si="402"/>
        <v>37890.47522041724</v>
      </c>
      <c r="FF377" s="14">
        <f t="shared" si="403"/>
        <v>59224.043437449858</v>
      </c>
      <c r="FG377" s="12">
        <f t="shared" si="404"/>
        <v>500946.7566638338</v>
      </c>
      <c r="FH377" s="13">
        <f t="shared" si="405"/>
        <v>412787.84125796543</v>
      </c>
      <c r="FI377" s="13">
        <f t="shared" si="406"/>
        <v>429010.44512161199</v>
      </c>
      <c r="FJ377" s="13">
        <f t="shared" si="407"/>
        <v>313903.46762987517</v>
      </c>
      <c r="FK377" s="13">
        <f t="shared" si="408"/>
        <v>307948.51185900922</v>
      </c>
      <c r="FL377" s="13">
        <f t="shared" si="409"/>
        <v>252644.54716281721</v>
      </c>
      <c r="FM377" s="13">
        <f t="shared" si="410"/>
        <v>266675.17397064442</v>
      </c>
      <c r="FN377" s="13">
        <f t="shared" si="411"/>
        <v>282090.84955756908</v>
      </c>
      <c r="FO377" s="13">
        <f t="shared" si="412"/>
        <v>305128.90644826309</v>
      </c>
      <c r="FP377" s="13">
        <f t="shared" si="413"/>
        <v>118507.0972190983</v>
      </c>
      <c r="FQ377" s="13">
        <f t="shared" si="414"/>
        <v>160890.701024296</v>
      </c>
      <c r="FR377" s="14">
        <f t="shared" si="415"/>
        <v>211842.3692498556</v>
      </c>
      <c r="FS377" s="12">
        <f t="shared" si="416"/>
        <v>501144.31796857901</v>
      </c>
      <c r="FT377" s="13">
        <f t="shared" si="417"/>
        <v>412911.07515902171</v>
      </c>
      <c r="FU377" s="13">
        <f t="shared" si="418"/>
        <v>427457.09044350928</v>
      </c>
      <c r="FV377" s="13">
        <f t="shared" si="419"/>
        <v>311638.33700907108</v>
      </c>
      <c r="FW377" s="13">
        <f t="shared" si="420"/>
        <v>313857.19730586442</v>
      </c>
      <c r="FX377" s="13">
        <f t="shared" si="421"/>
        <v>264809.05698282109</v>
      </c>
      <c r="FY377" s="13">
        <f t="shared" si="422"/>
        <v>284760.2264122662</v>
      </c>
      <c r="FZ377" s="13">
        <f t="shared" si="423"/>
        <v>308901.47992910142</v>
      </c>
      <c r="GA377" s="13">
        <f t="shared" si="424"/>
        <v>320170.02502687799</v>
      </c>
      <c r="GB377" s="13">
        <f t="shared" si="425"/>
        <v>250431.87292337921</v>
      </c>
      <c r="GC377" s="13">
        <f t="shared" si="426"/>
        <v>308063.40820280672</v>
      </c>
      <c r="GD377" s="14">
        <f t="shared" si="427"/>
        <v>324290.19708381331</v>
      </c>
      <c r="GE377" s="84"/>
      <c r="GF377" s="12">
        <f t="shared" si="439"/>
        <v>3199376.1153664249</v>
      </c>
      <c r="GG377" s="13">
        <f t="shared" si="439"/>
        <v>3562376.6671648393</v>
      </c>
      <c r="GH377" s="14">
        <f t="shared" si="439"/>
        <v>4028434.2844471103</v>
      </c>
      <c r="GI377" s="6">
        <f t="shared" si="430"/>
        <v>1</v>
      </c>
      <c r="GJ377" s="12">
        <f t="shared" si="431"/>
        <v>0</v>
      </c>
      <c r="GK377" s="13">
        <f t="shared" si="432"/>
        <v>0</v>
      </c>
      <c r="GL377" s="14">
        <f t="shared" si="433"/>
        <v>0</v>
      </c>
      <c r="GM377" s="84"/>
      <c r="GN377" s="66">
        <f t="shared" si="434"/>
        <v>0</v>
      </c>
      <c r="GO377" s="84"/>
      <c r="GP377" s="63" t="str" cm="1">
        <f t="array" ref="GP377">INDEX($GF$4:$GH$4,1,GI377)</f>
        <v>Sample 1</v>
      </c>
      <c r="GQ377" s="12">
        <f t="shared" si="436"/>
        <v>37890.47522041724</v>
      </c>
      <c r="GR377" s="13">
        <f t="shared" si="436"/>
        <v>59224.043437449858</v>
      </c>
      <c r="GS377" s="14">
        <f t="shared" si="436"/>
        <v>81823.569870796913</v>
      </c>
      <c r="GT377" s="12">
        <f t="shared" si="437"/>
        <v>118507.0972190983</v>
      </c>
      <c r="GU377" s="13">
        <f t="shared" si="437"/>
        <v>160890.701024296</v>
      </c>
      <c r="GV377" s="14">
        <f t="shared" si="437"/>
        <v>211842.3692498556</v>
      </c>
      <c r="GW377" s="12">
        <f t="shared" si="438"/>
        <v>250431.87292337921</v>
      </c>
      <c r="GX377" s="13">
        <f t="shared" si="438"/>
        <v>264809.05698282109</v>
      </c>
      <c r="GY377" s="14">
        <f t="shared" si="438"/>
        <v>284760.2264122662</v>
      </c>
      <c r="GZ377" s="84" t="str">
        <f t="shared" si="441"/>
        <v>Sample 1</v>
      </c>
      <c r="HA377" s="12">
        <f t="shared" si="440"/>
        <v>0</v>
      </c>
      <c r="HB377" s="13">
        <f t="shared" si="440"/>
        <v>0</v>
      </c>
      <c r="HC377" s="14">
        <f t="shared" si="440"/>
        <v>0</v>
      </c>
      <c r="HD377" s="6">
        <f t="shared" si="442"/>
        <v>0</v>
      </c>
      <c r="HE377" s="84" t="str">
        <f t="shared" si="443"/>
        <v>Ok</v>
      </c>
    </row>
    <row r="378" spans="2:213" hidden="1" x14ac:dyDescent="0.3">
      <c r="B378" s="84" t="s">
        <v>132</v>
      </c>
      <c r="C378" s="12">
        <f>SUMIFS(Inyecciones!$E$2:$E$14185,Inyecciones!$A$2:$A$14185,Balance!C$4,Inyecciones!$B$2:$B$14185,Balance!$B378,Inyecciones!$C$2:$C$14185,Balance!C$5)</f>
        <v>66327.776250078707</v>
      </c>
      <c r="D378" s="13">
        <f>SUMIFS(Inyecciones!$E$2:$E$14185,Inyecciones!$A$2:$A$14185,Balance!D$4,Inyecciones!$B$2:$B$14185,Balance!$B378,Inyecciones!$C$2:$C$14185,Balance!D$5)</f>
        <v>50690.994339938217</v>
      </c>
      <c r="E378" s="13">
        <f>SUMIFS(Inyecciones!$E$2:$E$14185,Inyecciones!$A$2:$A$14185,Balance!E$4,Inyecciones!$B$2:$B$14185,Balance!$B378,Inyecciones!$C$2:$C$14185,Balance!E$5)</f>
        <v>47820.080574528743</v>
      </c>
      <c r="F378" s="13">
        <f>SUMIFS(Inyecciones!$E$2:$E$14185,Inyecciones!$A$2:$A$14185,Balance!F$4,Inyecciones!$B$2:$B$14185,Balance!$B378,Inyecciones!$C$2:$C$14185,Balance!F$5)</f>
        <v>29253.467669904581</v>
      </c>
      <c r="G378" s="13">
        <f>SUMIFS(Inyecciones!$E$2:$E$14185,Inyecciones!$A$2:$A$14185,Balance!G$4,Inyecciones!$B$2:$B$14185,Balance!$B378,Inyecciones!$C$2:$C$14185,Balance!G$5)</f>
        <v>16095.607406649009</v>
      </c>
      <c r="H378" s="13">
        <f>SUMIFS(Inyecciones!$E$2:$E$14185,Inyecciones!$A$2:$A$14185,Balance!H$4,Inyecciones!$B$2:$B$14185,Balance!$B378,Inyecciones!$C$2:$C$14185,Balance!H$5)</f>
        <v>10356.371663733271</v>
      </c>
      <c r="I378" s="13">
        <f>SUMIFS(Inyecciones!$E$2:$E$14185,Inyecciones!$A$2:$A$14185,Balance!I$4,Inyecciones!$B$2:$B$14185,Balance!$B378,Inyecciones!$C$2:$C$14185,Balance!I$5)</f>
        <v>14246.09167353874</v>
      </c>
      <c r="J378" s="13">
        <f>SUMIFS(Inyecciones!$E$2:$E$14185,Inyecciones!$A$2:$A$14185,Balance!J$4,Inyecciones!$B$2:$B$14185,Balance!$B378,Inyecciones!$C$2:$C$14185,Balance!J$5)</f>
        <v>22205.54130657285</v>
      </c>
      <c r="K378" s="13">
        <f>SUMIFS(Inyecciones!$E$2:$E$14185,Inyecciones!$A$2:$A$14185,Balance!K$4,Inyecciones!$B$2:$B$14185,Balance!$B378,Inyecciones!$C$2:$C$14185,Balance!K$5)</f>
        <v>28300.017711713252</v>
      </c>
      <c r="L378" s="13">
        <f>SUMIFS(Inyecciones!$E$2:$E$14185,Inyecciones!$A$2:$A$14185,Balance!L$4,Inyecciones!$B$2:$B$14185,Balance!$B378,Inyecciones!$C$2:$C$14185,Balance!L$5)</f>
        <v>9072.7788223756306</v>
      </c>
      <c r="M378" s="13">
        <f>SUMIFS(Inyecciones!$E$2:$E$14185,Inyecciones!$A$2:$A$14185,Balance!M$4,Inyecciones!$B$2:$B$14185,Balance!$B378,Inyecciones!$C$2:$C$14185,Balance!M$5)</f>
        <v>5624.5832356105657</v>
      </c>
      <c r="N378" s="14">
        <f>SUMIFS(Inyecciones!$E$2:$E$14185,Inyecciones!$A$2:$A$14185,Balance!N$4,Inyecciones!$B$2:$B$14185,Balance!$B378,Inyecciones!$C$2:$C$14185,Balance!N$5)</f>
        <v>8619.8864473921913</v>
      </c>
      <c r="O378" s="12">
        <f>SUMIFS(Inyecciones!$E$2:$E$14185,Inyecciones!$A$2:$A$14185,Balance!O$4,Inyecciones!$B$2:$B$14185,Balance!$B378,Inyecciones!$C$2:$C$14185,Balance!O$5)</f>
        <v>66443.427753497366</v>
      </c>
      <c r="P378" s="13">
        <f>SUMIFS(Inyecciones!$E$2:$E$14185,Inyecciones!$A$2:$A$14185,Balance!P$4,Inyecciones!$B$2:$B$14185,Balance!$B378,Inyecciones!$C$2:$C$14185,Balance!P$5)</f>
        <v>50880.383709304093</v>
      </c>
      <c r="Q378" s="13">
        <f>SUMIFS(Inyecciones!$E$2:$E$14185,Inyecciones!$A$2:$A$14185,Balance!Q$4,Inyecciones!$B$2:$B$14185,Balance!$B378,Inyecciones!$C$2:$C$14185,Balance!Q$5)</f>
        <v>48255.531339392852</v>
      </c>
      <c r="R378" s="13">
        <f>SUMIFS(Inyecciones!$E$2:$E$14185,Inyecciones!$A$2:$A$14185,Balance!R$4,Inyecciones!$B$2:$B$14185,Balance!$B378,Inyecciones!$C$2:$C$14185,Balance!R$5)</f>
        <v>30893.699900461299</v>
      </c>
      <c r="S378" s="13">
        <f>SUMIFS(Inyecciones!$E$2:$E$14185,Inyecciones!$A$2:$A$14185,Balance!S$4,Inyecciones!$B$2:$B$14185,Balance!$B378,Inyecciones!$C$2:$C$14185,Balance!S$5)</f>
        <v>15920.05593916097</v>
      </c>
      <c r="T378" s="13">
        <f>SUMIFS(Inyecciones!$E$2:$E$14185,Inyecciones!$A$2:$A$14185,Balance!T$4,Inyecciones!$B$2:$B$14185,Balance!$B378,Inyecciones!$C$2:$C$14185,Balance!T$5)</f>
        <v>10398.99844678714</v>
      </c>
      <c r="U378" s="13">
        <f>SUMIFS(Inyecciones!$E$2:$E$14185,Inyecciones!$A$2:$A$14185,Balance!U$4,Inyecciones!$B$2:$B$14185,Balance!$B378,Inyecciones!$C$2:$C$14185,Balance!U$5)</f>
        <v>14807.15392515745</v>
      </c>
      <c r="V378" s="13">
        <f>SUMIFS(Inyecciones!$E$2:$E$14185,Inyecciones!$A$2:$A$14185,Balance!V$4,Inyecciones!$B$2:$B$14185,Balance!$B378,Inyecciones!$C$2:$C$14185,Balance!V$5)</f>
        <v>22345.85798595929</v>
      </c>
      <c r="W378" s="13">
        <f>SUMIFS(Inyecciones!$E$2:$E$14185,Inyecciones!$A$2:$A$14185,Balance!W$4,Inyecciones!$B$2:$B$14185,Balance!$B378,Inyecciones!$C$2:$C$14185,Balance!W$5)</f>
        <v>28699.41790066248</v>
      </c>
      <c r="X378" s="13">
        <f>SUMIFS(Inyecciones!$E$2:$E$14185,Inyecciones!$A$2:$A$14185,Balance!X$4,Inyecciones!$B$2:$B$14185,Balance!$B378,Inyecciones!$C$2:$C$14185,Balance!X$5)</f>
        <v>13136.22258271327</v>
      </c>
      <c r="Y378" s="13">
        <f>SUMIFS(Inyecciones!$E$2:$E$14185,Inyecciones!$A$2:$A$14185,Balance!Y$4,Inyecciones!$B$2:$B$14185,Balance!$B378,Inyecciones!$C$2:$C$14185,Balance!Y$5)</f>
        <v>19020.98248356755</v>
      </c>
      <c r="Z378" s="14">
        <f>SUMIFS(Inyecciones!$E$2:$E$14185,Inyecciones!$A$2:$A$14185,Balance!Z$4,Inyecciones!$B$2:$B$14185,Balance!$B378,Inyecciones!$C$2:$C$14185,Balance!Z$5)</f>
        <v>25260.220858333909</v>
      </c>
      <c r="AA378" s="12">
        <f>SUMIFS(Inyecciones!$E$2:$E$14185,Inyecciones!$A$2:$A$14185,Balance!AA$4,Inyecciones!$B$2:$B$14185,Balance!$B378,Inyecciones!$C$2:$C$14185,Balance!AA$5)</f>
        <v>66467.037271737514</v>
      </c>
      <c r="AB378" s="13">
        <f>SUMIFS(Inyecciones!$E$2:$E$14185,Inyecciones!$A$2:$A$14185,Balance!AB$4,Inyecciones!$B$2:$B$14185,Balance!$B378,Inyecciones!$C$2:$C$14185,Balance!AB$5)</f>
        <v>50900.365766681018</v>
      </c>
      <c r="AC378" s="13">
        <f>SUMIFS(Inyecciones!$E$2:$E$14185,Inyecciones!$A$2:$A$14185,Balance!AC$4,Inyecciones!$B$2:$B$14185,Balance!$B378,Inyecciones!$C$2:$C$14185,Balance!AC$5)</f>
        <v>48090.884634876849</v>
      </c>
      <c r="AD378" s="13">
        <f>SUMIFS(Inyecciones!$E$2:$E$14185,Inyecciones!$A$2:$A$14185,Balance!AD$4,Inyecciones!$B$2:$B$14185,Balance!$B378,Inyecciones!$C$2:$C$14185,Balance!AD$5)</f>
        <v>30685.811168768611</v>
      </c>
      <c r="AE378" s="13">
        <f>SUMIFS(Inyecciones!$E$2:$E$14185,Inyecciones!$A$2:$A$14185,Balance!AE$4,Inyecciones!$B$2:$B$14185,Balance!$B378,Inyecciones!$C$2:$C$14185,Balance!AE$5)</f>
        <v>16341.061598157041</v>
      </c>
      <c r="AF378" s="13">
        <f>SUMIFS(Inyecciones!$E$2:$E$14185,Inyecciones!$A$2:$A$14185,Balance!AF$4,Inyecciones!$B$2:$B$14185,Balance!$B378,Inyecciones!$C$2:$C$14185,Balance!AF$5)</f>
        <v>10948.48654519</v>
      </c>
      <c r="AG378" s="13">
        <f>SUMIFS(Inyecciones!$E$2:$E$14185,Inyecciones!$A$2:$A$14185,Balance!AG$4,Inyecciones!$B$2:$B$14185,Balance!$B378,Inyecciones!$C$2:$C$14185,Balance!AG$5)</f>
        <v>15870.713708829569</v>
      </c>
      <c r="AH378" s="13">
        <f>SUMIFS(Inyecciones!$E$2:$E$14185,Inyecciones!$A$2:$A$14185,Balance!AH$4,Inyecciones!$B$2:$B$14185,Balance!$B378,Inyecciones!$C$2:$C$14185,Balance!AH$5)</f>
        <v>24468.61707699269</v>
      </c>
      <c r="AI378" s="13">
        <f>SUMIFS(Inyecciones!$E$2:$E$14185,Inyecciones!$A$2:$A$14185,Balance!AI$4,Inyecciones!$B$2:$B$14185,Balance!$B378,Inyecciones!$C$2:$C$14185,Balance!AI$5)</f>
        <v>30818.432911258271</v>
      </c>
      <c r="AJ378" s="13">
        <f>SUMIFS(Inyecciones!$E$2:$E$14185,Inyecciones!$A$2:$A$14185,Balance!AJ$4,Inyecciones!$B$2:$B$14185,Balance!$B378,Inyecciones!$C$2:$C$14185,Balance!AJ$5)</f>
        <v>27700.873190690279</v>
      </c>
      <c r="AK378" s="13">
        <f>SUMIFS(Inyecciones!$E$2:$E$14185,Inyecciones!$A$2:$A$14185,Balance!AK$4,Inyecciones!$B$2:$B$14185,Balance!$B378,Inyecciones!$C$2:$C$14185,Balance!AK$5)</f>
        <v>35723.70648540221</v>
      </c>
      <c r="AL378" s="14">
        <f>SUMIFS(Inyecciones!$E$2:$E$14185,Inyecciones!$A$2:$A$14185,Balance!AL$4,Inyecciones!$B$2:$B$14185,Balance!$B378,Inyecciones!$C$2:$C$14185,Balance!AL$5)</f>
        <v>38482.414053764718</v>
      </c>
      <c r="AM378" s="13"/>
      <c r="AN378" s="12">
        <f>SUMIFS('Retiro Mensual'!$E$2:$E$2629,'Retiro Mensual'!$A$2:$A$2629,AN$4,'Retiro Mensual'!$B$2:$B$2629,$B378,'Retiro Mensual'!$C$2:$C$2629,AN$5)</f>
        <v>0</v>
      </c>
      <c r="AO378" s="13">
        <f>SUMIFS('Retiro Mensual'!$E$2:$E$2629,'Retiro Mensual'!$A$2:$A$2629,AO$4,'Retiro Mensual'!$B$2:$B$2629,$B378,'Retiro Mensual'!$C$2:$C$2629,AO$5)</f>
        <v>0</v>
      </c>
      <c r="AP378" s="13">
        <f>SUMIFS('Retiro Mensual'!$E$2:$E$2629,'Retiro Mensual'!$A$2:$A$2629,AP$4,'Retiro Mensual'!$B$2:$B$2629,$B378,'Retiro Mensual'!$C$2:$C$2629,AP$5)</f>
        <v>0</v>
      </c>
      <c r="AQ378" s="13">
        <f>SUMIFS('Retiro Mensual'!$E$2:$E$2629,'Retiro Mensual'!$A$2:$A$2629,AQ$4,'Retiro Mensual'!$B$2:$B$2629,$B378,'Retiro Mensual'!$C$2:$C$2629,AQ$5)</f>
        <v>0</v>
      </c>
      <c r="AR378" s="13">
        <f>SUMIFS('Retiro Mensual'!$E$2:$E$2629,'Retiro Mensual'!$A$2:$A$2629,AR$4,'Retiro Mensual'!$B$2:$B$2629,$B378,'Retiro Mensual'!$C$2:$C$2629,AR$5)</f>
        <v>0</v>
      </c>
      <c r="AS378" s="13">
        <f>SUMIFS('Retiro Mensual'!$E$2:$E$2629,'Retiro Mensual'!$A$2:$A$2629,AS$4,'Retiro Mensual'!$B$2:$B$2629,$B378,'Retiro Mensual'!$C$2:$C$2629,AS$5)</f>
        <v>0</v>
      </c>
      <c r="AT378" s="13">
        <f>SUMIFS('Retiro Mensual'!$E$2:$E$2629,'Retiro Mensual'!$A$2:$A$2629,AT$4,'Retiro Mensual'!$B$2:$B$2629,$B378,'Retiro Mensual'!$C$2:$C$2629,AT$5)</f>
        <v>0</v>
      </c>
      <c r="AU378" s="13">
        <f>SUMIFS('Retiro Mensual'!$E$2:$E$2629,'Retiro Mensual'!$A$2:$A$2629,AU$4,'Retiro Mensual'!$B$2:$B$2629,$B378,'Retiro Mensual'!$C$2:$C$2629,AU$5)</f>
        <v>0</v>
      </c>
      <c r="AV378" s="13">
        <f>SUMIFS('Retiro Mensual'!$E$2:$E$2629,'Retiro Mensual'!$A$2:$A$2629,AV$4,'Retiro Mensual'!$B$2:$B$2629,$B378,'Retiro Mensual'!$C$2:$C$2629,AV$5)</f>
        <v>0</v>
      </c>
      <c r="AW378" s="13">
        <f>SUMIFS('Retiro Mensual'!$E$2:$E$2629,'Retiro Mensual'!$A$2:$A$2629,AW$4,'Retiro Mensual'!$B$2:$B$2629,$B378,'Retiro Mensual'!$C$2:$C$2629,AW$5)</f>
        <v>0</v>
      </c>
      <c r="AX378" s="13">
        <f>SUMIFS('Retiro Mensual'!$E$2:$E$2629,'Retiro Mensual'!$A$2:$A$2629,AX$4,'Retiro Mensual'!$B$2:$B$2629,$B378,'Retiro Mensual'!$C$2:$C$2629,AX$5)</f>
        <v>0</v>
      </c>
      <c r="AY378" s="14">
        <f>SUMIFS('Retiro Mensual'!$E$2:$E$2629,'Retiro Mensual'!$A$2:$A$2629,AY$4,'Retiro Mensual'!$B$2:$B$2629,$B378,'Retiro Mensual'!$C$2:$C$2629,AY$5)</f>
        <v>0</v>
      </c>
      <c r="AZ378" s="12">
        <f>SUMIFS('Retiro Mensual'!$E$2:$E$2629,'Retiro Mensual'!$A$2:$A$2629,AZ$4,'Retiro Mensual'!$B$2:$B$2629,$B378,'Retiro Mensual'!$C$2:$C$2629,AZ$5)</f>
        <v>0</v>
      </c>
      <c r="BA378" s="13">
        <f>SUMIFS('Retiro Mensual'!$E$2:$E$2629,'Retiro Mensual'!$A$2:$A$2629,BA$4,'Retiro Mensual'!$B$2:$B$2629,$B378,'Retiro Mensual'!$C$2:$C$2629,BA$5)</f>
        <v>0</v>
      </c>
      <c r="BB378" s="13">
        <f>SUMIFS('Retiro Mensual'!$E$2:$E$2629,'Retiro Mensual'!$A$2:$A$2629,BB$4,'Retiro Mensual'!$B$2:$B$2629,$B378,'Retiro Mensual'!$C$2:$C$2629,BB$5)</f>
        <v>0</v>
      </c>
      <c r="BC378" s="13">
        <f>SUMIFS('Retiro Mensual'!$E$2:$E$2629,'Retiro Mensual'!$A$2:$A$2629,BC$4,'Retiro Mensual'!$B$2:$B$2629,$B378,'Retiro Mensual'!$C$2:$C$2629,BC$5)</f>
        <v>0</v>
      </c>
      <c r="BD378" s="13">
        <f>SUMIFS('Retiro Mensual'!$E$2:$E$2629,'Retiro Mensual'!$A$2:$A$2629,BD$4,'Retiro Mensual'!$B$2:$B$2629,$B378,'Retiro Mensual'!$C$2:$C$2629,BD$5)</f>
        <v>0</v>
      </c>
      <c r="BE378" s="13">
        <f>SUMIFS('Retiro Mensual'!$E$2:$E$2629,'Retiro Mensual'!$A$2:$A$2629,BE$4,'Retiro Mensual'!$B$2:$B$2629,$B378,'Retiro Mensual'!$C$2:$C$2629,BE$5)</f>
        <v>0</v>
      </c>
      <c r="BF378" s="13">
        <f>SUMIFS('Retiro Mensual'!$E$2:$E$2629,'Retiro Mensual'!$A$2:$A$2629,BF$4,'Retiro Mensual'!$B$2:$B$2629,$B378,'Retiro Mensual'!$C$2:$C$2629,BF$5)</f>
        <v>0</v>
      </c>
      <c r="BG378" s="13">
        <f>SUMIFS('Retiro Mensual'!$E$2:$E$2629,'Retiro Mensual'!$A$2:$A$2629,BG$4,'Retiro Mensual'!$B$2:$B$2629,$B378,'Retiro Mensual'!$C$2:$C$2629,BG$5)</f>
        <v>0</v>
      </c>
      <c r="BH378" s="13">
        <f>SUMIFS('Retiro Mensual'!$E$2:$E$2629,'Retiro Mensual'!$A$2:$A$2629,BH$4,'Retiro Mensual'!$B$2:$B$2629,$B378,'Retiro Mensual'!$C$2:$C$2629,BH$5)</f>
        <v>0</v>
      </c>
      <c r="BI378" s="13">
        <f>SUMIFS('Retiro Mensual'!$E$2:$E$2629,'Retiro Mensual'!$A$2:$A$2629,BI$4,'Retiro Mensual'!$B$2:$B$2629,$B378,'Retiro Mensual'!$C$2:$C$2629,BI$5)</f>
        <v>0</v>
      </c>
      <c r="BJ378" s="13">
        <f>SUMIFS('Retiro Mensual'!$E$2:$E$2629,'Retiro Mensual'!$A$2:$A$2629,BJ$4,'Retiro Mensual'!$B$2:$B$2629,$B378,'Retiro Mensual'!$C$2:$C$2629,BJ$5)</f>
        <v>0</v>
      </c>
      <c r="BK378" s="14">
        <f>SUMIFS('Retiro Mensual'!$E$2:$E$2629,'Retiro Mensual'!$A$2:$A$2629,BK$4,'Retiro Mensual'!$B$2:$B$2629,$B378,'Retiro Mensual'!$C$2:$C$2629,BK$5)</f>
        <v>0</v>
      </c>
      <c r="BL378" s="12">
        <f>SUMIFS('Retiro Mensual'!$E$2:$E$2629,'Retiro Mensual'!$A$2:$A$2629,BL$4,'Retiro Mensual'!$B$2:$B$2629,$B378,'Retiro Mensual'!$C$2:$C$2629,BL$5)</f>
        <v>0</v>
      </c>
      <c r="BM378" s="13">
        <f>SUMIFS('Retiro Mensual'!$E$2:$E$2629,'Retiro Mensual'!$A$2:$A$2629,BM$4,'Retiro Mensual'!$B$2:$B$2629,$B378,'Retiro Mensual'!$C$2:$C$2629,BM$5)</f>
        <v>0</v>
      </c>
      <c r="BN378" s="13">
        <f>SUMIFS('Retiro Mensual'!$E$2:$E$2629,'Retiro Mensual'!$A$2:$A$2629,BN$4,'Retiro Mensual'!$B$2:$B$2629,$B378,'Retiro Mensual'!$C$2:$C$2629,BN$5)</f>
        <v>0</v>
      </c>
      <c r="BO378" s="13">
        <f>SUMIFS('Retiro Mensual'!$E$2:$E$2629,'Retiro Mensual'!$A$2:$A$2629,BO$4,'Retiro Mensual'!$B$2:$B$2629,$B378,'Retiro Mensual'!$C$2:$C$2629,BO$5)</f>
        <v>0</v>
      </c>
      <c r="BP378" s="13">
        <f>SUMIFS('Retiro Mensual'!$E$2:$E$2629,'Retiro Mensual'!$A$2:$A$2629,BP$4,'Retiro Mensual'!$B$2:$B$2629,$B378,'Retiro Mensual'!$C$2:$C$2629,BP$5)</f>
        <v>0</v>
      </c>
      <c r="BQ378" s="13">
        <f>SUMIFS('Retiro Mensual'!$E$2:$E$2629,'Retiro Mensual'!$A$2:$A$2629,BQ$4,'Retiro Mensual'!$B$2:$B$2629,$B378,'Retiro Mensual'!$C$2:$C$2629,BQ$5)</f>
        <v>0</v>
      </c>
      <c r="BR378" s="13">
        <f>SUMIFS('Retiro Mensual'!$E$2:$E$2629,'Retiro Mensual'!$A$2:$A$2629,BR$4,'Retiro Mensual'!$B$2:$B$2629,$B378,'Retiro Mensual'!$C$2:$C$2629,BR$5)</f>
        <v>0</v>
      </c>
      <c r="BS378" s="13">
        <f>SUMIFS('Retiro Mensual'!$E$2:$E$2629,'Retiro Mensual'!$A$2:$A$2629,BS$4,'Retiro Mensual'!$B$2:$B$2629,$B378,'Retiro Mensual'!$C$2:$C$2629,BS$5)</f>
        <v>0</v>
      </c>
      <c r="BT378" s="13">
        <f>SUMIFS('Retiro Mensual'!$E$2:$E$2629,'Retiro Mensual'!$A$2:$A$2629,BT$4,'Retiro Mensual'!$B$2:$B$2629,$B378,'Retiro Mensual'!$C$2:$C$2629,BT$5)</f>
        <v>0</v>
      </c>
      <c r="BU378" s="13">
        <f>SUMIFS('Retiro Mensual'!$E$2:$E$2629,'Retiro Mensual'!$A$2:$A$2629,BU$4,'Retiro Mensual'!$B$2:$B$2629,$B378,'Retiro Mensual'!$C$2:$C$2629,BU$5)</f>
        <v>0</v>
      </c>
      <c r="BV378" s="13">
        <f>SUMIFS('Retiro Mensual'!$E$2:$E$2629,'Retiro Mensual'!$A$2:$A$2629,BV$4,'Retiro Mensual'!$B$2:$B$2629,$B378,'Retiro Mensual'!$C$2:$C$2629,BV$5)</f>
        <v>0</v>
      </c>
      <c r="BW378" s="14">
        <f>SUMIFS('Retiro Mensual'!$E$2:$E$2629,'Retiro Mensual'!$A$2:$A$2629,BW$4,'Retiro Mensual'!$B$2:$B$2629,$B378,'Retiro Mensual'!$C$2:$C$2629,BW$5)</f>
        <v>0</v>
      </c>
      <c r="BX378" s="13"/>
      <c r="BY378" s="12">
        <f>SUMIFS('Compra Ventas'!$E$2:$E$2700,'Compra Ventas'!$A$2:$A$2700,BY$4,'Compra Ventas'!$B$2:$B$2700,$B378,'Compra Ventas'!$C$2:$C$2700,BY$5)</f>
        <v>0</v>
      </c>
      <c r="BZ378" s="13">
        <f>SUMIFS('Compra Ventas'!$E$2:$E$2700,'Compra Ventas'!$A$2:$A$2700,BZ$4,'Compra Ventas'!$B$2:$B$2700,$B378,'Compra Ventas'!$C$2:$C$2700,BZ$5)</f>
        <v>0</v>
      </c>
      <c r="CA378" s="13">
        <f>SUMIFS('Compra Ventas'!$E$2:$E$2700,'Compra Ventas'!$A$2:$A$2700,CA$4,'Compra Ventas'!$B$2:$B$2700,$B378,'Compra Ventas'!$C$2:$C$2700,CA$5)</f>
        <v>0</v>
      </c>
      <c r="CB378" s="13">
        <f>SUMIFS('Compra Ventas'!$E$2:$E$2700,'Compra Ventas'!$A$2:$A$2700,CB$4,'Compra Ventas'!$B$2:$B$2700,$B378,'Compra Ventas'!$C$2:$C$2700,CB$5)</f>
        <v>0</v>
      </c>
      <c r="CC378" s="13">
        <f>SUMIFS('Compra Ventas'!$E$2:$E$2700,'Compra Ventas'!$A$2:$A$2700,CC$4,'Compra Ventas'!$B$2:$B$2700,$B378,'Compra Ventas'!$C$2:$C$2700,CC$5)</f>
        <v>0</v>
      </c>
      <c r="CD378" s="13">
        <f>SUMIFS('Compra Ventas'!$E$2:$E$2700,'Compra Ventas'!$A$2:$A$2700,CD$4,'Compra Ventas'!$B$2:$B$2700,$B378,'Compra Ventas'!$C$2:$C$2700,CD$5)</f>
        <v>0</v>
      </c>
      <c r="CE378" s="13">
        <f>SUMIFS('Compra Ventas'!$E$2:$E$2700,'Compra Ventas'!$A$2:$A$2700,CE$4,'Compra Ventas'!$B$2:$B$2700,$B378,'Compra Ventas'!$C$2:$C$2700,CE$5)</f>
        <v>0</v>
      </c>
      <c r="CF378" s="13">
        <f>SUMIFS('Compra Ventas'!$E$2:$E$2700,'Compra Ventas'!$A$2:$A$2700,CF$4,'Compra Ventas'!$B$2:$B$2700,$B378,'Compra Ventas'!$C$2:$C$2700,CF$5)</f>
        <v>0</v>
      </c>
      <c r="CG378" s="13">
        <f>SUMIFS('Compra Ventas'!$E$2:$E$2700,'Compra Ventas'!$A$2:$A$2700,CG$4,'Compra Ventas'!$B$2:$B$2700,$B378,'Compra Ventas'!$C$2:$C$2700,CG$5)</f>
        <v>0</v>
      </c>
      <c r="CH378" s="13">
        <f>SUMIFS('Compra Ventas'!$E$2:$E$2700,'Compra Ventas'!$A$2:$A$2700,CH$4,'Compra Ventas'!$B$2:$B$2700,$B378,'Compra Ventas'!$C$2:$C$2700,CH$5)</f>
        <v>0</v>
      </c>
      <c r="CI378" s="13">
        <f>SUMIFS('Compra Ventas'!$E$2:$E$2700,'Compra Ventas'!$A$2:$A$2700,CI$4,'Compra Ventas'!$B$2:$B$2700,$B378,'Compra Ventas'!$C$2:$C$2700,CI$5)</f>
        <v>0</v>
      </c>
      <c r="CJ378" s="14">
        <f>SUMIFS('Compra Ventas'!$E$2:$E$2700,'Compra Ventas'!$A$2:$A$2700,CJ$4,'Compra Ventas'!$B$2:$B$2700,$B378,'Compra Ventas'!$C$2:$C$2700,CJ$5)</f>
        <v>0</v>
      </c>
      <c r="CK378" s="12">
        <f>SUMIFS('Compra Ventas'!$E$2:$E$2700,'Compra Ventas'!$A$2:$A$2700,CK$4,'Compra Ventas'!$B$2:$B$2700,$B378,'Compra Ventas'!$C$2:$C$2700,CK$5)</f>
        <v>0</v>
      </c>
      <c r="CL378" s="13">
        <f>SUMIFS('Compra Ventas'!$E$2:$E$2700,'Compra Ventas'!$A$2:$A$2700,CL$4,'Compra Ventas'!$B$2:$B$2700,$B378,'Compra Ventas'!$C$2:$C$2700,CL$5)</f>
        <v>0</v>
      </c>
      <c r="CM378" s="13">
        <f>SUMIFS('Compra Ventas'!$E$2:$E$2700,'Compra Ventas'!$A$2:$A$2700,CM$4,'Compra Ventas'!$B$2:$B$2700,$B378,'Compra Ventas'!$C$2:$C$2700,CM$5)</f>
        <v>0</v>
      </c>
      <c r="CN378" s="13">
        <f>SUMIFS('Compra Ventas'!$E$2:$E$2700,'Compra Ventas'!$A$2:$A$2700,CN$4,'Compra Ventas'!$B$2:$B$2700,$B378,'Compra Ventas'!$C$2:$C$2700,CN$5)</f>
        <v>0</v>
      </c>
      <c r="CO378" s="13">
        <f>SUMIFS('Compra Ventas'!$E$2:$E$2700,'Compra Ventas'!$A$2:$A$2700,CO$4,'Compra Ventas'!$B$2:$B$2700,$B378,'Compra Ventas'!$C$2:$C$2700,CO$5)</f>
        <v>0</v>
      </c>
      <c r="CP378" s="13">
        <f>SUMIFS('Compra Ventas'!$E$2:$E$2700,'Compra Ventas'!$A$2:$A$2700,CP$4,'Compra Ventas'!$B$2:$B$2700,$B378,'Compra Ventas'!$C$2:$C$2700,CP$5)</f>
        <v>0</v>
      </c>
      <c r="CQ378" s="13">
        <f>SUMIFS('Compra Ventas'!$E$2:$E$2700,'Compra Ventas'!$A$2:$A$2700,CQ$4,'Compra Ventas'!$B$2:$B$2700,$B378,'Compra Ventas'!$C$2:$C$2700,CQ$5)</f>
        <v>0</v>
      </c>
      <c r="CR378" s="13">
        <f>SUMIFS('Compra Ventas'!$E$2:$E$2700,'Compra Ventas'!$A$2:$A$2700,CR$4,'Compra Ventas'!$B$2:$B$2700,$B378,'Compra Ventas'!$C$2:$C$2700,CR$5)</f>
        <v>0</v>
      </c>
      <c r="CS378" s="13">
        <f>SUMIFS('Compra Ventas'!$E$2:$E$2700,'Compra Ventas'!$A$2:$A$2700,CS$4,'Compra Ventas'!$B$2:$B$2700,$B378,'Compra Ventas'!$C$2:$C$2700,CS$5)</f>
        <v>0</v>
      </c>
      <c r="CT378" s="13">
        <f>SUMIFS('Compra Ventas'!$E$2:$E$2700,'Compra Ventas'!$A$2:$A$2700,CT$4,'Compra Ventas'!$B$2:$B$2700,$B378,'Compra Ventas'!$C$2:$C$2700,CT$5)</f>
        <v>0</v>
      </c>
      <c r="CU378" s="13">
        <f>SUMIFS('Compra Ventas'!$E$2:$E$2700,'Compra Ventas'!$A$2:$A$2700,CU$4,'Compra Ventas'!$B$2:$B$2700,$B378,'Compra Ventas'!$C$2:$C$2700,CU$5)</f>
        <v>0</v>
      </c>
      <c r="CV378" s="14">
        <f>SUMIFS('Compra Ventas'!$E$2:$E$2700,'Compra Ventas'!$A$2:$A$2700,CV$4,'Compra Ventas'!$B$2:$B$2700,$B378,'Compra Ventas'!$C$2:$C$2700,CV$5)</f>
        <v>0</v>
      </c>
      <c r="CW378" s="12">
        <f>SUMIFS('Compra Ventas'!$E$2:$E$2700,'Compra Ventas'!$A$2:$A$2700,CW$4,'Compra Ventas'!$B$2:$B$2700,$B378,'Compra Ventas'!$C$2:$C$2700,CW$5)</f>
        <v>0</v>
      </c>
      <c r="CX378" s="13">
        <f>SUMIFS('Compra Ventas'!$E$2:$E$2700,'Compra Ventas'!$A$2:$A$2700,CX$4,'Compra Ventas'!$B$2:$B$2700,$B378,'Compra Ventas'!$C$2:$C$2700,CX$5)</f>
        <v>0</v>
      </c>
      <c r="CY378" s="13">
        <f>SUMIFS('Compra Ventas'!$E$2:$E$2700,'Compra Ventas'!$A$2:$A$2700,CY$4,'Compra Ventas'!$B$2:$B$2700,$B378,'Compra Ventas'!$C$2:$C$2700,CY$5)</f>
        <v>0</v>
      </c>
      <c r="CZ378" s="13">
        <f>SUMIFS('Compra Ventas'!$E$2:$E$2700,'Compra Ventas'!$A$2:$A$2700,CZ$4,'Compra Ventas'!$B$2:$B$2700,$B378,'Compra Ventas'!$C$2:$C$2700,CZ$5)</f>
        <v>0</v>
      </c>
      <c r="DA378" s="13">
        <f>SUMIFS('Compra Ventas'!$E$2:$E$2700,'Compra Ventas'!$A$2:$A$2700,DA$4,'Compra Ventas'!$B$2:$B$2700,$B378,'Compra Ventas'!$C$2:$C$2700,DA$5)</f>
        <v>0</v>
      </c>
      <c r="DB378" s="13">
        <f>SUMIFS('Compra Ventas'!$E$2:$E$2700,'Compra Ventas'!$A$2:$A$2700,DB$4,'Compra Ventas'!$B$2:$B$2700,$B378,'Compra Ventas'!$C$2:$C$2700,DB$5)</f>
        <v>0</v>
      </c>
      <c r="DC378" s="13">
        <f>SUMIFS('Compra Ventas'!$E$2:$E$2700,'Compra Ventas'!$A$2:$A$2700,DC$4,'Compra Ventas'!$B$2:$B$2700,$B378,'Compra Ventas'!$C$2:$C$2700,DC$5)</f>
        <v>0</v>
      </c>
      <c r="DD378" s="13">
        <f>SUMIFS('Compra Ventas'!$E$2:$E$2700,'Compra Ventas'!$A$2:$A$2700,DD$4,'Compra Ventas'!$B$2:$B$2700,$B378,'Compra Ventas'!$C$2:$C$2700,DD$5)</f>
        <v>0</v>
      </c>
      <c r="DE378" s="13">
        <f>SUMIFS('Compra Ventas'!$E$2:$E$2700,'Compra Ventas'!$A$2:$A$2700,DE$4,'Compra Ventas'!$B$2:$B$2700,$B378,'Compra Ventas'!$C$2:$C$2700,DE$5)</f>
        <v>0</v>
      </c>
      <c r="DF378" s="13">
        <f>SUMIFS('Compra Ventas'!$E$2:$E$2700,'Compra Ventas'!$A$2:$A$2700,DF$4,'Compra Ventas'!$B$2:$B$2700,$B378,'Compra Ventas'!$C$2:$C$2700,DF$5)</f>
        <v>0</v>
      </c>
      <c r="DG378" s="13">
        <f>SUMIFS('Compra Ventas'!$E$2:$E$2700,'Compra Ventas'!$A$2:$A$2700,DG$4,'Compra Ventas'!$B$2:$B$2700,$B378,'Compra Ventas'!$C$2:$C$2700,DG$5)</f>
        <v>0</v>
      </c>
      <c r="DH378" s="14">
        <f>SUMIFS('Compra Ventas'!$E$2:$E$2700,'Compra Ventas'!$A$2:$A$2700,DH$4,'Compra Ventas'!$B$2:$B$2700,$B378,'Compra Ventas'!$C$2:$C$2700,DH$5)</f>
        <v>0</v>
      </c>
      <c r="DI378" s="84"/>
      <c r="DJ378" s="98">
        <f>SUMIFS('Ajuste Ciclado'!D$5:D$47,'Ajuste Ciclado'!$C$5:$C$47,Balance!DJ$4,'Ajuste Ciclado'!$B$5:$B$47,Balance!$B378)</f>
        <v>0</v>
      </c>
      <c r="DK378" s="99">
        <f>SUMIFS('Ajuste Ciclado'!E$5:E$47,'Ajuste Ciclado'!$C$5:$C$47,Balance!DK$4,'Ajuste Ciclado'!$B$5:$B$47,Balance!$B378)</f>
        <v>0</v>
      </c>
      <c r="DL378" s="99">
        <f>SUMIFS('Ajuste Ciclado'!F$5:F$47,'Ajuste Ciclado'!$C$5:$C$47,Balance!DL$4,'Ajuste Ciclado'!$B$5:$B$47,Balance!$B378)</f>
        <v>0</v>
      </c>
      <c r="DM378" s="99">
        <f>SUMIFS('Ajuste Ciclado'!G$5:G$47,'Ajuste Ciclado'!$C$5:$C$47,Balance!DM$4,'Ajuste Ciclado'!$B$5:$B$47,Balance!$B378)</f>
        <v>0</v>
      </c>
      <c r="DN378" s="99">
        <f>SUMIFS('Ajuste Ciclado'!H$5:H$47,'Ajuste Ciclado'!$C$5:$C$47,Balance!DN$4,'Ajuste Ciclado'!$B$5:$B$47,Balance!$B378)</f>
        <v>0</v>
      </c>
      <c r="DO378" s="99">
        <f>SUMIFS('Ajuste Ciclado'!I$5:I$47,'Ajuste Ciclado'!$C$5:$C$47,Balance!DO$4,'Ajuste Ciclado'!$B$5:$B$47,Balance!$B378)</f>
        <v>0</v>
      </c>
      <c r="DP378" s="99">
        <f>SUMIFS('Ajuste Ciclado'!J$5:J$47,'Ajuste Ciclado'!$C$5:$C$47,Balance!DP$4,'Ajuste Ciclado'!$B$5:$B$47,Balance!$B378)</f>
        <v>0</v>
      </c>
      <c r="DQ378" s="99">
        <f>SUMIFS('Ajuste Ciclado'!K$5:K$47,'Ajuste Ciclado'!$C$5:$C$47,Balance!DQ$4,'Ajuste Ciclado'!$B$5:$B$47,Balance!$B378)</f>
        <v>0</v>
      </c>
      <c r="DR378" s="99">
        <f>SUMIFS('Ajuste Ciclado'!L$5:L$47,'Ajuste Ciclado'!$C$5:$C$47,Balance!DR$4,'Ajuste Ciclado'!$B$5:$B$47,Balance!$B378)</f>
        <v>0</v>
      </c>
      <c r="DS378" s="99">
        <f>SUMIFS('Ajuste Ciclado'!M$5:M$47,'Ajuste Ciclado'!$C$5:$C$47,Balance!DS$4,'Ajuste Ciclado'!$B$5:$B$47,Balance!$B378)</f>
        <v>0</v>
      </c>
      <c r="DT378" s="99">
        <f>SUMIFS('Ajuste Ciclado'!N$5:N$47,'Ajuste Ciclado'!$C$5:$C$47,Balance!DT$4,'Ajuste Ciclado'!$B$5:$B$47,Balance!$B378)</f>
        <v>0</v>
      </c>
      <c r="DU378" s="100">
        <f>SUMIFS('Ajuste Ciclado'!O$5:O$47,'Ajuste Ciclado'!$C$5:$C$47,Balance!DU$4,'Ajuste Ciclado'!$B$5:$B$47,Balance!$B378)</f>
        <v>0</v>
      </c>
      <c r="DV378" s="98">
        <f>SUMIFS('Ajuste Ciclado'!D$5:D$47,'Ajuste Ciclado'!$C$5:$C$47,Balance!DV$4,'Ajuste Ciclado'!$B$5:$B$47,Balance!$B378)</f>
        <v>0</v>
      </c>
      <c r="DW378" s="99">
        <f>SUMIFS('Ajuste Ciclado'!E$5:E$47,'Ajuste Ciclado'!$C$5:$C$47,Balance!DW$4,'Ajuste Ciclado'!$B$5:$B$47,Balance!$B378)</f>
        <v>0</v>
      </c>
      <c r="DX378" s="99">
        <f>SUMIFS('Ajuste Ciclado'!F$5:F$47,'Ajuste Ciclado'!$C$5:$C$47,Balance!DX$4,'Ajuste Ciclado'!$B$5:$B$47,Balance!$B378)</f>
        <v>0</v>
      </c>
      <c r="DY378" s="99">
        <f>SUMIFS('Ajuste Ciclado'!G$5:G$47,'Ajuste Ciclado'!$C$5:$C$47,Balance!DY$4,'Ajuste Ciclado'!$B$5:$B$47,Balance!$B378)</f>
        <v>0</v>
      </c>
      <c r="DZ378" s="99">
        <f>SUMIFS('Ajuste Ciclado'!H$5:H$47,'Ajuste Ciclado'!$C$5:$C$47,Balance!DZ$4,'Ajuste Ciclado'!$B$5:$B$47,Balance!$B378)</f>
        <v>0</v>
      </c>
      <c r="EA378" s="99">
        <f>SUMIFS('Ajuste Ciclado'!I$5:I$47,'Ajuste Ciclado'!$C$5:$C$47,Balance!EA$4,'Ajuste Ciclado'!$B$5:$B$47,Balance!$B378)</f>
        <v>0</v>
      </c>
      <c r="EB378" s="99">
        <f>SUMIFS('Ajuste Ciclado'!J$5:J$47,'Ajuste Ciclado'!$C$5:$C$47,Balance!EB$4,'Ajuste Ciclado'!$B$5:$B$47,Balance!$B378)</f>
        <v>0</v>
      </c>
      <c r="EC378" s="99">
        <f>SUMIFS('Ajuste Ciclado'!K$5:K$47,'Ajuste Ciclado'!$C$5:$C$47,Balance!EC$4,'Ajuste Ciclado'!$B$5:$B$47,Balance!$B378)</f>
        <v>0</v>
      </c>
      <c r="ED378" s="99">
        <f>SUMIFS('Ajuste Ciclado'!L$5:L$47,'Ajuste Ciclado'!$C$5:$C$47,Balance!ED$4,'Ajuste Ciclado'!$B$5:$B$47,Balance!$B378)</f>
        <v>0</v>
      </c>
      <c r="EE378" s="99">
        <f>SUMIFS('Ajuste Ciclado'!M$5:M$47,'Ajuste Ciclado'!$C$5:$C$47,Balance!EE$4,'Ajuste Ciclado'!$B$5:$B$47,Balance!$B378)</f>
        <v>0</v>
      </c>
      <c r="EF378" s="99">
        <f>SUMIFS('Ajuste Ciclado'!N$5:N$47,'Ajuste Ciclado'!$C$5:$C$47,Balance!EF$4,'Ajuste Ciclado'!$B$5:$B$47,Balance!$B378)</f>
        <v>0</v>
      </c>
      <c r="EG378" s="100">
        <f>SUMIFS('Ajuste Ciclado'!O$5:O$47,'Ajuste Ciclado'!$C$5:$C$47,Balance!EG$4,'Ajuste Ciclado'!$B$5:$B$47,Balance!$B378)</f>
        <v>0</v>
      </c>
      <c r="EH378" s="98">
        <f>SUMIFS('Ajuste Ciclado'!D$5:D$47,'Ajuste Ciclado'!$C$5:$C$47,Balance!EH$4,'Ajuste Ciclado'!$B$5:$B$47,Balance!$B378)</f>
        <v>0</v>
      </c>
      <c r="EI378" s="99">
        <f>SUMIFS('Ajuste Ciclado'!E$5:E$47,'Ajuste Ciclado'!$C$5:$C$47,Balance!EI$4,'Ajuste Ciclado'!$B$5:$B$47,Balance!$B378)</f>
        <v>0</v>
      </c>
      <c r="EJ378" s="99">
        <f>SUMIFS('Ajuste Ciclado'!F$5:F$47,'Ajuste Ciclado'!$C$5:$C$47,Balance!EJ$4,'Ajuste Ciclado'!$B$5:$B$47,Balance!$B378)</f>
        <v>0</v>
      </c>
      <c r="EK378" s="99">
        <f>SUMIFS('Ajuste Ciclado'!G$5:G$47,'Ajuste Ciclado'!$C$5:$C$47,Balance!EK$4,'Ajuste Ciclado'!$B$5:$B$47,Balance!$B378)</f>
        <v>0</v>
      </c>
      <c r="EL378" s="99">
        <f>SUMIFS('Ajuste Ciclado'!H$5:H$47,'Ajuste Ciclado'!$C$5:$C$47,Balance!EL$4,'Ajuste Ciclado'!$B$5:$B$47,Balance!$B378)</f>
        <v>0</v>
      </c>
      <c r="EM378" s="99">
        <f>SUMIFS('Ajuste Ciclado'!I$5:I$47,'Ajuste Ciclado'!$C$5:$C$47,Balance!EM$4,'Ajuste Ciclado'!$B$5:$B$47,Balance!$B378)</f>
        <v>0</v>
      </c>
      <c r="EN378" s="99">
        <f>SUMIFS('Ajuste Ciclado'!J$5:J$47,'Ajuste Ciclado'!$C$5:$C$47,Balance!EN$4,'Ajuste Ciclado'!$B$5:$B$47,Balance!$B378)</f>
        <v>0</v>
      </c>
      <c r="EO378" s="99">
        <f>SUMIFS('Ajuste Ciclado'!K$5:K$47,'Ajuste Ciclado'!$C$5:$C$47,Balance!EO$4,'Ajuste Ciclado'!$B$5:$B$47,Balance!$B378)</f>
        <v>0</v>
      </c>
      <c r="EP378" s="99">
        <f>SUMIFS('Ajuste Ciclado'!L$5:L$47,'Ajuste Ciclado'!$C$5:$C$47,Balance!EP$4,'Ajuste Ciclado'!$B$5:$B$47,Balance!$B378)</f>
        <v>0</v>
      </c>
      <c r="EQ378" s="99">
        <f>SUMIFS('Ajuste Ciclado'!M$5:M$47,'Ajuste Ciclado'!$C$5:$C$47,Balance!EQ$4,'Ajuste Ciclado'!$B$5:$B$47,Balance!$B378)</f>
        <v>0</v>
      </c>
      <c r="ER378" s="99">
        <f>SUMIFS('Ajuste Ciclado'!N$5:N$47,'Ajuste Ciclado'!$C$5:$C$47,Balance!ER$4,'Ajuste Ciclado'!$B$5:$B$47,Balance!$B378)</f>
        <v>0</v>
      </c>
      <c r="ES378" s="100">
        <f>SUMIFS('Ajuste Ciclado'!O$5:O$47,'Ajuste Ciclado'!$C$5:$C$47,Balance!ES$4,'Ajuste Ciclado'!$B$5:$B$47,Balance!$B378)</f>
        <v>0</v>
      </c>
      <c r="ET378" s="84"/>
      <c r="EU378" s="12">
        <f t="shared" si="428"/>
        <v>66327.776250078707</v>
      </c>
      <c r="EV378" s="13">
        <f t="shared" si="393"/>
        <v>50690.994339938217</v>
      </c>
      <c r="EW378" s="13">
        <f t="shared" si="394"/>
        <v>47820.080574528743</v>
      </c>
      <c r="EX378" s="13">
        <f t="shared" si="395"/>
        <v>29253.467669904581</v>
      </c>
      <c r="EY378" s="13">
        <f t="shared" si="396"/>
        <v>16095.607406649009</v>
      </c>
      <c r="EZ378" s="13">
        <f t="shared" si="397"/>
        <v>10356.371663733271</v>
      </c>
      <c r="FA378" s="13">
        <f t="shared" si="398"/>
        <v>14246.09167353874</v>
      </c>
      <c r="FB378" s="13">
        <f t="shared" si="399"/>
        <v>22205.54130657285</v>
      </c>
      <c r="FC378" s="13">
        <f t="shared" si="400"/>
        <v>28300.017711713252</v>
      </c>
      <c r="FD378" s="13">
        <f t="shared" si="401"/>
        <v>9072.7788223756306</v>
      </c>
      <c r="FE378" s="13">
        <f t="shared" si="402"/>
        <v>5624.5832356105657</v>
      </c>
      <c r="FF378" s="14">
        <f t="shared" si="403"/>
        <v>8619.8864473921913</v>
      </c>
      <c r="FG378" s="12">
        <f t="shared" si="404"/>
        <v>66443.427753497366</v>
      </c>
      <c r="FH378" s="13">
        <f t="shared" si="405"/>
        <v>50880.383709304093</v>
      </c>
      <c r="FI378" s="13">
        <f t="shared" si="406"/>
        <v>48255.531339392852</v>
      </c>
      <c r="FJ378" s="13">
        <f t="shared" si="407"/>
        <v>30893.699900461299</v>
      </c>
      <c r="FK378" s="13">
        <f t="shared" si="408"/>
        <v>15920.05593916097</v>
      </c>
      <c r="FL378" s="13">
        <f t="shared" si="409"/>
        <v>10398.99844678714</v>
      </c>
      <c r="FM378" s="13">
        <f t="shared" si="410"/>
        <v>14807.15392515745</v>
      </c>
      <c r="FN378" s="13">
        <f t="shared" si="411"/>
        <v>22345.85798595929</v>
      </c>
      <c r="FO378" s="13">
        <f t="shared" si="412"/>
        <v>28699.41790066248</v>
      </c>
      <c r="FP378" s="13">
        <f t="shared" si="413"/>
        <v>13136.22258271327</v>
      </c>
      <c r="FQ378" s="13">
        <f t="shared" si="414"/>
        <v>19020.98248356755</v>
      </c>
      <c r="FR378" s="14">
        <f t="shared" si="415"/>
        <v>25260.220858333909</v>
      </c>
      <c r="FS378" s="12">
        <f t="shared" si="416"/>
        <v>66467.037271737514</v>
      </c>
      <c r="FT378" s="13">
        <f t="shared" si="417"/>
        <v>50900.365766681018</v>
      </c>
      <c r="FU378" s="13">
        <f t="shared" si="418"/>
        <v>48090.884634876849</v>
      </c>
      <c r="FV378" s="13">
        <f t="shared" si="419"/>
        <v>30685.811168768611</v>
      </c>
      <c r="FW378" s="13">
        <f t="shared" si="420"/>
        <v>16341.061598157041</v>
      </c>
      <c r="FX378" s="13">
        <f t="shared" si="421"/>
        <v>10948.48654519</v>
      </c>
      <c r="FY378" s="13">
        <f t="shared" si="422"/>
        <v>15870.713708829569</v>
      </c>
      <c r="FZ378" s="13">
        <f t="shared" si="423"/>
        <v>24468.61707699269</v>
      </c>
      <c r="GA378" s="13">
        <f t="shared" si="424"/>
        <v>30818.432911258271</v>
      </c>
      <c r="GB378" s="13">
        <f t="shared" si="425"/>
        <v>27700.873190690279</v>
      </c>
      <c r="GC378" s="13">
        <f t="shared" si="426"/>
        <v>35723.70648540221</v>
      </c>
      <c r="GD378" s="14">
        <f t="shared" si="427"/>
        <v>38482.414053764718</v>
      </c>
      <c r="GE378" s="84"/>
      <c r="GF378" s="12">
        <f t="shared" si="439"/>
        <v>308613.19710203575</v>
      </c>
      <c r="GG378" s="13">
        <f t="shared" si="439"/>
        <v>346061.95282499772</v>
      </c>
      <c r="GH378" s="14">
        <f t="shared" si="439"/>
        <v>396498.40441234875</v>
      </c>
      <c r="GI378" s="6">
        <f t="shared" si="430"/>
        <v>1</v>
      </c>
      <c r="GJ378" s="12">
        <f t="shared" si="431"/>
        <v>0</v>
      </c>
      <c r="GK378" s="13">
        <f t="shared" si="432"/>
        <v>0</v>
      </c>
      <c r="GL378" s="14">
        <f t="shared" si="433"/>
        <v>0</v>
      </c>
      <c r="GM378" s="84"/>
      <c r="GN378" s="66">
        <f t="shared" si="434"/>
        <v>0</v>
      </c>
      <c r="GO378" s="84"/>
      <c r="GP378" s="63" t="str" cm="1">
        <f t="array" ref="GP378">INDEX($GF$4:$GH$4,1,GI378)</f>
        <v>Sample 1</v>
      </c>
      <c r="GQ378" s="12">
        <f t="shared" si="436"/>
        <v>5624.5832356105657</v>
      </c>
      <c r="GR378" s="13">
        <f t="shared" si="436"/>
        <v>8619.8864473921913</v>
      </c>
      <c r="GS378" s="14">
        <f t="shared" si="436"/>
        <v>9072.7788223756306</v>
      </c>
      <c r="GT378" s="12">
        <f t="shared" si="437"/>
        <v>10398.99844678714</v>
      </c>
      <c r="GU378" s="13">
        <f t="shared" si="437"/>
        <v>13136.22258271327</v>
      </c>
      <c r="GV378" s="14">
        <f t="shared" si="437"/>
        <v>14807.15392515745</v>
      </c>
      <c r="GW378" s="12">
        <f t="shared" si="438"/>
        <v>10948.48654519</v>
      </c>
      <c r="GX378" s="13">
        <f t="shared" si="438"/>
        <v>15870.713708829569</v>
      </c>
      <c r="GY378" s="14">
        <f t="shared" si="438"/>
        <v>16341.061598157041</v>
      </c>
      <c r="GZ378" s="84" t="str">
        <f t="shared" si="441"/>
        <v>Sample 1</v>
      </c>
      <c r="HA378" s="12">
        <f t="shared" si="440"/>
        <v>0</v>
      </c>
      <c r="HB378" s="13">
        <f t="shared" si="440"/>
        <v>0</v>
      </c>
      <c r="HC378" s="14">
        <f t="shared" si="440"/>
        <v>0</v>
      </c>
      <c r="HD378" s="6">
        <f t="shared" si="442"/>
        <v>0</v>
      </c>
      <c r="HE378" s="84" t="str">
        <f t="shared" si="443"/>
        <v>Ok</v>
      </c>
    </row>
    <row r="379" spans="2:213" hidden="1" x14ac:dyDescent="0.3">
      <c r="B379" s="84" t="s">
        <v>131</v>
      </c>
      <c r="C379" s="12">
        <f>SUMIFS(Inyecciones!$E$2:$E$14185,Inyecciones!$A$2:$A$14185,Balance!C$4,Inyecciones!$B$2:$B$14185,Balance!$B379,Inyecciones!$C$2:$C$14185,Balance!C$5)</f>
        <v>53888.650569885613</v>
      </c>
      <c r="D379" s="13">
        <f>SUMIFS(Inyecciones!$E$2:$E$14185,Inyecciones!$A$2:$A$14185,Balance!D$4,Inyecciones!$B$2:$B$14185,Balance!$B379,Inyecciones!$C$2:$C$14185,Balance!D$5)</f>
        <v>47323.21684171426</v>
      </c>
      <c r="E379" s="13">
        <f>SUMIFS(Inyecciones!$E$2:$E$14185,Inyecciones!$A$2:$A$14185,Balance!E$4,Inyecciones!$B$2:$B$14185,Balance!$B379,Inyecciones!$C$2:$C$14185,Balance!E$5)</f>
        <v>47944.982354497559</v>
      </c>
      <c r="F379" s="13">
        <f>SUMIFS(Inyecciones!$E$2:$E$14185,Inyecciones!$A$2:$A$14185,Balance!F$4,Inyecciones!$B$2:$B$14185,Balance!$B379,Inyecciones!$C$2:$C$14185,Balance!F$5)</f>
        <v>24942.540330592659</v>
      </c>
      <c r="G379" s="13">
        <f>SUMIFS(Inyecciones!$E$2:$E$14185,Inyecciones!$A$2:$A$14185,Balance!G$4,Inyecciones!$B$2:$B$14185,Balance!$B379,Inyecciones!$C$2:$C$14185,Balance!G$5)</f>
        <v>19970.749681113572</v>
      </c>
      <c r="H379" s="13">
        <f>SUMIFS(Inyecciones!$E$2:$E$14185,Inyecciones!$A$2:$A$14185,Balance!H$4,Inyecciones!$B$2:$B$14185,Balance!$B379,Inyecciones!$C$2:$C$14185,Balance!H$5)</f>
        <v>16369.297723733111</v>
      </c>
      <c r="I379" s="13">
        <f>SUMIFS(Inyecciones!$E$2:$E$14185,Inyecciones!$A$2:$A$14185,Balance!I$4,Inyecciones!$B$2:$B$14185,Balance!$B379,Inyecciones!$C$2:$C$14185,Balance!I$5)</f>
        <v>20045.646074320441</v>
      </c>
      <c r="J379" s="13">
        <f>SUMIFS(Inyecciones!$E$2:$E$14185,Inyecciones!$A$2:$A$14185,Balance!J$4,Inyecciones!$B$2:$B$14185,Balance!$B379,Inyecciones!$C$2:$C$14185,Balance!J$5)</f>
        <v>28696.595340952219</v>
      </c>
      <c r="K379" s="13">
        <f>SUMIFS(Inyecciones!$E$2:$E$14185,Inyecciones!$A$2:$A$14185,Balance!K$4,Inyecciones!$B$2:$B$14185,Balance!$B379,Inyecciones!$C$2:$C$14185,Balance!K$5)</f>
        <v>27128.96820131921</v>
      </c>
      <c r="L379" s="13">
        <f>SUMIFS(Inyecciones!$E$2:$E$14185,Inyecciones!$A$2:$A$14185,Balance!L$4,Inyecciones!$B$2:$B$14185,Balance!$B379,Inyecciones!$C$2:$C$14185,Balance!L$5)</f>
        <v>5662.1868207272246</v>
      </c>
      <c r="M379" s="13">
        <f>SUMIFS(Inyecciones!$E$2:$E$14185,Inyecciones!$A$2:$A$14185,Balance!M$4,Inyecciones!$B$2:$B$14185,Balance!$B379,Inyecciones!$C$2:$C$14185,Balance!M$5)</f>
        <v>3903.692106267823</v>
      </c>
      <c r="N379" s="14">
        <f>SUMIFS(Inyecciones!$E$2:$E$14185,Inyecciones!$A$2:$A$14185,Balance!N$4,Inyecciones!$B$2:$B$14185,Balance!$B379,Inyecciones!$C$2:$C$14185,Balance!N$5)</f>
        <v>6288.8760898016553</v>
      </c>
      <c r="O379" s="12">
        <f>SUMIFS(Inyecciones!$E$2:$E$14185,Inyecciones!$A$2:$A$14185,Balance!O$4,Inyecciones!$B$2:$B$14185,Balance!$B379,Inyecciones!$C$2:$C$14185,Balance!O$5)</f>
        <v>54000.354521755631</v>
      </c>
      <c r="P379" s="13">
        <f>SUMIFS(Inyecciones!$E$2:$E$14185,Inyecciones!$A$2:$A$14185,Balance!P$4,Inyecciones!$B$2:$B$14185,Balance!$B379,Inyecciones!$C$2:$C$14185,Balance!P$5)</f>
        <v>47663.060275074953</v>
      </c>
      <c r="Q379" s="13">
        <f>SUMIFS(Inyecciones!$E$2:$E$14185,Inyecciones!$A$2:$A$14185,Balance!Q$4,Inyecciones!$B$2:$B$14185,Balance!$B379,Inyecciones!$C$2:$C$14185,Balance!Q$5)</f>
        <v>48410.865125387398</v>
      </c>
      <c r="R379" s="13">
        <f>SUMIFS(Inyecciones!$E$2:$E$14185,Inyecciones!$A$2:$A$14185,Balance!R$4,Inyecciones!$B$2:$B$14185,Balance!$B379,Inyecciones!$C$2:$C$14185,Balance!R$5)</f>
        <v>26431.50568475623</v>
      </c>
      <c r="S379" s="13">
        <f>SUMIFS(Inyecciones!$E$2:$E$14185,Inyecciones!$A$2:$A$14185,Balance!S$4,Inyecciones!$B$2:$B$14185,Balance!$B379,Inyecciones!$C$2:$C$14185,Balance!S$5)</f>
        <v>19550.951227200869</v>
      </c>
      <c r="T379" s="13">
        <f>SUMIFS(Inyecciones!$E$2:$E$14185,Inyecciones!$A$2:$A$14185,Balance!T$4,Inyecciones!$B$2:$B$14185,Balance!$B379,Inyecciones!$C$2:$C$14185,Balance!T$5)</f>
        <v>16570.058726357151</v>
      </c>
      <c r="U379" s="13">
        <f>SUMIFS(Inyecciones!$E$2:$E$14185,Inyecciones!$A$2:$A$14185,Balance!U$4,Inyecciones!$B$2:$B$14185,Balance!$B379,Inyecciones!$C$2:$C$14185,Balance!U$5)</f>
        <v>21250.859912814121</v>
      </c>
      <c r="V379" s="13">
        <f>SUMIFS(Inyecciones!$E$2:$E$14185,Inyecciones!$A$2:$A$14185,Balance!V$4,Inyecciones!$B$2:$B$14185,Balance!$B379,Inyecciones!$C$2:$C$14185,Balance!V$5)</f>
        <v>28903.322982204249</v>
      </c>
      <c r="W379" s="13">
        <f>SUMIFS(Inyecciones!$E$2:$E$14185,Inyecciones!$A$2:$A$14185,Balance!W$4,Inyecciones!$B$2:$B$14185,Balance!$B379,Inyecciones!$C$2:$C$14185,Balance!W$5)</f>
        <v>27709.21917540154</v>
      </c>
      <c r="X379" s="13">
        <f>SUMIFS(Inyecciones!$E$2:$E$14185,Inyecciones!$A$2:$A$14185,Balance!X$4,Inyecciones!$B$2:$B$14185,Balance!$B379,Inyecciones!$C$2:$C$14185,Balance!X$5)</f>
        <v>8386.8172774125542</v>
      </c>
      <c r="Y379" s="13">
        <f>SUMIFS(Inyecciones!$E$2:$E$14185,Inyecciones!$A$2:$A$14185,Balance!Y$4,Inyecciones!$B$2:$B$14185,Balance!$B379,Inyecciones!$C$2:$C$14185,Balance!Y$5)</f>
        <v>15012.2836887989</v>
      </c>
      <c r="Z379" s="14">
        <f>SUMIFS(Inyecciones!$E$2:$E$14185,Inyecciones!$A$2:$A$14185,Balance!Z$4,Inyecciones!$B$2:$B$14185,Balance!$B379,Inyecciones!$C$2:$C$14185,Balance!Z$5)</f>
        <v>19572.01885027223</v>
      </c>
      <c r="AA379" s="12">
        <f>SUMIFS(Inyecciones!$E$2:$E$14185,Inyecciones!$A$2:$A$14185,Balance!AA$4,Inyecciones!$B$2:$B$14185,Balance!$B379,Inyecciones!$C$2:$C$14185,Balance!AA$5)</f>
        <v>54018.115864004751</v>
      </c>
      <c r="AB379" s="13">
        <f>SUMIFS(Inyecciones!$E$2:$E$14185,Inyecciones!$A$2:$A$14185,Balance!AB$4,Inyecciones!$B$2:$B$14185,Balance!$B379,Inyecciones!$C$2:$C$14185,Balance!AB$5)</f>
        <v>47686.765719918687</v>
      </c>
      <c r="AC379" s="13">
        <f>SUMIFS(Inyecciones!$E$2:$E$14185,Inyecciones!$A$2:$A$14185,Balance!AC$4,Inyecciones!$B$2:$B$14185,Balance!$B379,Inyecciones!$C$2:$C$14185,Balance!AC$5)</f>
        <v>48241.357459945313</v>
      </c>
      <c r="AD379" s="13">
        <f>SUMIFS(Inyecciones!$E$2:$E$14185,Inyecciones!$A$2:$A$14185,Balance!AD$4,Inyecciones!$B$2:$B$14185,Balance!$B379,Inyecciones!$C$2:$C$14185,Balance!AD$5)</f>
        <v>26209.927092777551</v>
      </c>
      <c r="AE379" s="13">
        <f>SUMIFS(Inyecciones!$E$2:$E$14185,Inyecciones!$A$2:$A$14185,Balance!AE$4,Inyecciones!$B$2:$B$14185,Balance!$B379,Inyecciones!$C$2:$C$14185,Balance!AE$5)</f>
        <v>20315.450739434971</v>
      </c>
      <c r="AF379" s="13">
        <f>SUMIFS(Inyecciones!$E$2:$E$14185,Inyecciones!$A$2:$A$14185,Balance!AF$4,Inyecciones!$B$2:$B$14185,Balance!$B379,Inyecciones!$C$2:$C$14185,Balance!AF$5)</f>
        <v>17786.69646613031</v>
      </c>
      <c r="AG379" s="13">
        <f>SUMIFS(Inyecciones!$E$2:$E$14185,Inyecciones!$A$2:$A$14185,Balance!AG$4,Inyecciones!$B$2:$B$14185,Balance!$B379,Inyecciones!$C$2:$C$14185,Balance!AG$5)</f>
        <v>23192.44816841427</v>
      </c>
      <c r="AH379" s="13">
        <f>SUMIFS(Inyecciones!$E$2:$E$14185,Inyecciones!$A$2:$A$14185,Balance!AH$4,Inyecciones!$B$2:$B$14185,Balance!$B379,Inyecciones!$C$2:$C$14185,Balance!AH$5)</f>
        <v>32033.618752587441</v>
      </c>
      <c r="AI379" s="13">
        <f>SUMIFS(Inyecciones!$E$2:$E$14185,Inyecciones!$A$2:$A$14185,Balance!AI$4,Inyecciones!$B$2:$B$14185,Balance!$B379,Inyecciones!$C$2:$C$14185,Balance!AI$5)</f>
        <v>30165.744153185791</v>
      </c>
      <c r="AJ379" s="13">
        <f>SUMIFS(Inyecciones!$E$2:$E$14185,Inyecciones!$A$2:$A$14185,Balance!AJ$4,Inyecciones!$B$2:$B$14185,Balance!$B379,Inyecciones!$C$2:$C$14185,Balance!AJ$5)</f>
        <v>17906.33618264765</v>
      </c>
      <c r="AK379" s="13">
        <f>SUMIFS(Inyecciones!$E$2:$E$14185,Inyecciones!$A$2:$A$14185,Balance!AK$4,Inyecciones!$B$2:$B$14185,Balance!$B379,Inyecciones!$C$2:$C$14185,Balance!AK$5)</f>
        <v>28860.313425434251</v>
      </c>
      <c r="AL379" s="14">
        <f>SUMIFS(Inyecciones!$E$2:$E$14185,Inyecciones!$A$2:$A$14185,Balance!AL$4,Inyecciones!$B$2:$B$14185,Balance!$B379,Inyecciones!$C$2:$C$14185,Balance!AL$5)</f>
        <v>30270.997426132279</v>
      </c>
      <c r="AM379" s="13"/>
      <c r="AN379" s="12">
        <f>SUMIFS('Retiro Mensual'!$E$2:$E$2629,'Retiro Mensual'!$A$2:$A$2629,AN$4,'Retiro Mensual'!$B$2:$B$2629,$B379,'Retiro Mensual'!$C$2:$C$2629,AN$5)</f>
        <v>0</v>
      </c>
      <c r="AO379" s="13">
        <f>SUMIFS('Retiro Mensual'!$E$2:$E$2629,'Retiro Mensual'!$A$2:$A$2629,AO$4,'Retiro Mensual'!$B$2:$B$2629,$B379,'Retiro Mensual'!$C$2:$C$2629,AO$5)</f>
        <v>0</v>
      </c>
      <c r="AP379" s="13">
        <f>SUMIFS('Retiro Mensual'!$E$2:$E$2629,'Retiro Mensual'!$A$2:$A$2629,AP$4,'Retiro Mensual'!$B$2:$B$2629,$B379,'Retiro Mensual'!$C$2:$C$2629,AP$5)</f>
        <v>0</v>
      </c>
      <c r="AQ379" s="13">
        <f>SUMIFS('Retiro Mensual'!$E$2:$E$2629,'Retiro Mensual'!$A$2:$A$2629,AQ$4,'Retiro Mensual'!$B$2:$B$2629,$B379,'Retiro Mensual'!$C$2:$C$2629,AQ$5)</f>
        <v>0</v>
      </c>
      <c r="AR379" s="13">
        <f>SUMIFS('Retiro Mensual'!$E$2:$E$2629,'Retiro Mensual'!$A$2:$A$2629,AR$4,'Retiro Mensual'!$B$2:$B$2629,$B379,'Retiro Mensual'!$C$2:$C$2629,AR$5)</f>
        <v>0</v>
      </c>
      <c r="AS379" s="13">
        <f>SUMIFS('Retiro Mensual'!$E$2:$E$2629,'Retiro Mensual'!$A$2:$A$2629,AS$4,'Retiro Mensual'!$B$2:$B$2629,$B379,'Retiro Mensual'!$C$2:$C$2629,AS$5)</f>
        <v>0</v>
      </c>
      <c r="AT379" s="13">
        <f>SUMIFS('Retiro Mensual'!$E$2:$E$2629,'Retiro Mensual'!$A$2:$A$2629,AT$4,'Retiro Mensual'!$B$2:$B$2629,$B379,'Retiro Mensual'!$C$2:$C$2629,AT$5)</f>
        <v>0</v>
      </c>
      <c r="AU379" s="13">
        <f>SUMIFS('Retiro Mensual'!$E$2:$E$2629,'Retiro Mensual'!$A$2:$A$2629,AU$4,'Retiro Mensual'!$B$2:$B$2629,$B379,'Retiro Mensual'!$C$2:$C$2629,AU$5)</f>
        <v>0</v>
      </c>
      <c r="AV379" s="13">
        <f>SUMIFS('Retiro Mensual'!$E$2:$E$2629,'Retiro Mensual'!$A$2:$A$2629,AV$4,'Retiro Mensual'!$B$2:$B$2629,$B379,'Retiro Mensual'!$C$2:$C$2629,AV$5)</f>
        <v>0</v>
      </c>
      <c r="AW379" s="13">
        <f>SUMIFS('Retiro Mensual'!$E$2:$E$2629,'Retiro Mensual'!$A$2:$A$2629,AW$4,'Retiro Mensual'!$B$2:$B$2629,$B379,'Retiro Mensual'!$C$2:$C$2629,AW$5)</f>
        <v>0</v>
      </c>
      <c r="AX379" s="13">
        <f>SUMIFS('Retiro Mensual'!$E$2:$E$2629,'Retiro Mensual'!$A$2:$A$2629,AX$4,'Retiro Mensual'!$B$2:$B$2629,$B379,'Retiro Mensual'!$C$2:$C$2629,AX$5)</f>
        <v>0</v>
      </c>
      <c r="AY379" s="14">
        <f>SUMIFS('Retiro Mensual'!$E$2:$E$2629,'Retiro Mensual'!$A$2:$A$2629,AY$4,'Retiro Mensual'!$B$2:$B$2629,$B379,'Retiro Mensual'!$C$2:$C$2629,AY$5)</f>
        <v>0</v>
      </c>
      <c r="AZ379" s="12">
        <f>SUMIFS('Retiro Mensual'!$E$2:$E$2629,'Retiro Mensual'!$A$2:$A$2629,AZ$4,'Retiro Mensual'!$B$2:$B$2629,$B379,'Retiro Mensual'!$C$2:$C$2629,AZ$5)</f>
        <v>0</v>
      </c>
      <c r="BA379" s="13">
        <f>SUMIFS('Retiro Mensual'!$E$2:$E$2629,'Retiro Mensual'!$A$2:$A$2629,BA$4,'Retiro Mensual'!$B$2:$B$2629,$B379,'Retiro Mensual'!$C$2:$C$2629,BA$5)</f>
        <v>0</v>
      </c>
      <c r="BB379" s="13">
        <f>SUMIFS('Retiro Mensual'!$E$2:$E$2629,'Retiro Mensual'!$A$2:$A$2629,BB$4,'Retiro Mensual'!$B$2:$B$2629,$B379,'Retiro Mensual'!$C$2:$C$2629,BB$5)</f>
        <v>0</v>
      </c>
      <c r="BC379" s="13">
        <f>SUMIFS('Retiro Mensual'!$E$2:$E$2629,'Retiro Mensual'!$A$2:$A$2629,BC$4,'Retiro Mensual'!$B$2:$B$2629,$B379,'Retiro Mensual'!$C$2:$C$2629,BC$5)</f>
        <v>0</v>
      </c>
      <c r="BD379" s="13">
        <f>SUMIFS('Retiro Mensual'!$E$2:$E$2629,'Retiro Mensual'!$A$2:$A$2629,BD$4,'Retiro Mensual'!$B$2:$B$2629,$B379,'Retiro Mensual'!$C$2:$C$2629,BD$5)</f>
        <v>0</v>
      </c>
      <c r="BE379" s="13">
        <f>SUMIFS('Retiro Mensual'!$E$2:$E$2629,'Retiro Mensual'!$A$2:$A$2629,BE$4,'Retiro Mensual'!$B$2:$B$2629,$B379,'Retiro Mensual'!$C$2:$C$2629,BE$5)</f>
        <v>0</v>
      </c>
      <c r="BF379" s="13">
        <f>SUMIFS('Retiro Mensual'!$E$2:$E$2629,'Retiro Mensual'!$A$2:$A$2629,BF$4,'Retiro Mensual'!$B$2:$B$2629,$B379,'Retiro Mensual'!$C$2:$C$2629,BF$5)</f>
        <v>0</v>
      </c>
      <c r="BG379" s="13">
        <f>SUMIFS('Retiro Mensual'!$E$2:$E$2629,'Retiro Mensual'!$A$2:$A$2629,BG$4,'Retiro Mensual'!$B$2:$B$2629,$B379,'Retiro Mensual'!$C$2:$C$2629,BG$5)</f>
        <v>0</v>
      </c>
      <c r="BH379" s="13">
        <f>SUMIFS('Retiro Mensual'!$E$2:$E$2629,'Retiro Mensual'!$A$2:$A$2629,BH$4,'Retiro Mensual'!$B$2:$B$2629,$B379,'Retiro Mensual'!$C$2:$C$2629,BH$5)</f>
        <v>0</v>
      </c>
      <c r="BI379" s="13">
        <f>SUMIFS('Retiro Mensual'!$E$2:$E$2629,'Retiro Mensual'!$A$2:$A$2629,BI$4,'Retiro Mensual'!$B$2:$B$2629,$B379,'Retiro Mensual'!$C$2:$C$2629,BI$5)</f>
        <v>0</v>
      </c>
      <c r="BJ379" s="13">
        <f>SUMIFS('Retiro Mensual'!$E$2:$E$2629,'Retiro Mensual'!$A$2:$A$2629,BJ$4,'Retiro Mensual'!$B$2:$B$2629,$B379,'Retiro Mensual'!$C$2:$C$2629,BJ$5)</f>
        <v>0</v>
      </c>
      <c r="BK379" s="14">
        <f>SUMIFS('Retiro Mensual'!$E$2:$E$2629,'Retiro Mensual'!$A$2:$A$2629,BK$4,'Retiro Mensual'!$B$2:$B$2629,$B379,'Retiro Mensual'!$C$2:$C$2629,BK$5)</f>
        <v>0</v>
      </c>
      <c r="BL379" s="12">
        <f>SUMIFS('Retiro Mensual'!$E$2:$E$2629,'Retiro Mensual'!$A$2:$A$2629,BL$4,'Retiro Mensual'!$B$2:$B$2629,$B379,'Retiro Mensual'!$C$2:$C$2629,BL$5)</f>
        <v>0</v>
      </c>
      <c r="BM379" s="13">
        <f>SUMIFS('Retiro Mensual'!$E$2:$E$2629,'Retiro Mensual'!$A$2:$A$2629,BM$4,'Retiro Mensual'!$B$2:$B$2629,$B379,'Retiro Mensual'!$C$2:$C$2629,BM$5)</f>
        <v>0</v>
      </c>
      <c r="BN379" s="13">
        <f>SUMIFS('Retiro Mensual'!$E$2:$E$2629,'Retiro Mensual'!$A$2:$A$2629,BN$4,'Retiro Mensual'!$B$2:$B$2629,$B379,'Retiro Mensual'!$C$2:$C$2629,BN$5)</f>
        <v>0</v>
      </c>
      <c r="BO379" s="13">
        <f>SUMIFS('Retiro Mensual'!$E$2:$E$2629,'Retiro Mensual'!$A$2:$A$2629,BO$4,'Retiro Mensual'!$B$2:$B$2629,$B379,'Retiro Mensual'!$C$2:$C$2629,BO$5)</f>
        <v>0</v>
      </c>
      <c r="BP379" s="13">
        <f>SUMIFS('Retiro Mensual'!$E$2:$E$2629,'Retiro Mensual'!$A$2:$A$2629,BP$4,'Retiro Mensual'!$B$2:$B$2629,$B379,'Retiro Mensual'!$C$2:$C$2629,BP$5)</f>
        <v>0</v>
      </c>
      <c r="BQ379" s="13">
        <f>SUMIFS('Retiro Mensual'!$E$2:$E$2629,'Retiro Mensual'!$A$2:$A$2629,BQ$4,'Retiro Mensual'!$B$2:$B$2629,$B379,'Retiro Mensual'!$C$2:$C$2629,BQ$5)</f>
        <v>0</v>
      </c>
      <c r="BR379" s="13">
        <f>SUMIFS('Retiro Mensual'!$E$2:$E$2629,'Retiro Mensual'!$A$2:$A$2629,BR$4,'Retiro Mensual'!$B$2:$B$2629,$B379,'Retiro Mensual'!$C$2:$C$2629,BR$5)</f>
        <v>0</v>
      </c>
      <c r="BS379" s="13">
        <f>SUMIFS('Retiro Mensual'!$E$2:$E$2629,'Retiro Mensual'!$A$2:$A$2629,BS$4,'Retiro Mensual'!$B$2:$B$2629,$B379,'Retiro Mensual'!$C$2:$C$2629,BS$5)</f>
        <v>0</v>
      </c>
      <c r="BT379" s="13">
        <f>SUMIFS('Retiro Mensual'!$E$2:$E$2629,'Retiro Mensual'!$A$2:$A$2629,BT$4,'Retiro Mensual'!$B$2:$B$2629,$B379,'Retiro Mensual'!$C$2:$C$2629,BT$5)</f>
        <v>0</v>
      </c>
      <c r="BU379" s="13">
        <f>SUMIFS('Retiro Mensual'!$E$2:$E$2629,'Retiro Mensual'!$A$2:$A$2629,BU$4,'Retiro Mensual'!$B$2:$B$2629,$B379,'Retiro Mensual'!$C$2:$C$2629,BU$5)</f>
        <v>0</v>
      </c>
      <c r="BV379" s="13">
        <f>SUMIFS('Retiro Mensual'!$E$2:$E$2629,'Retiro Mensual'!$A$2:$A$2629,BV$4,'Retiro Mensual'!$B$2:$B$2629,$B379,'Retiro Mensual'!$C$2:$C$2629,BV$5)</f>
        <v>0</v>
      </c>
      <c r="BW379" s="14">
        <f>SUMIFS('Retiro Mensual'!$E$2:$E$2629,'Retiro Mensual'!$A$2:$A$2629,BW$4,'Retiro Mensual'!$B$2:$B$2629,$B379,'Retiro Mensual'!$C$2:$C$2629,BW$5)</f>
        <v>0</v>
      </c>
      <c r="BX379" s="13"/>
      <c r="BY379" s="12">
        <f>SUMIFS('Compra Ventas'!$E$2:$E$2700,'Compra Ventas'!$A$2:$A$2700,BY$4,'Compra Ventas'!$B$2:$B$2700,$B379,'Compra Ventas'!$C$2:$C$2700,BY$5)</f>
        <v>0</v>
      </c>
      <c r="BZ379" s="13">
        <f>SUMIFS('Compra Ventas'!$E$2:$E$2700,'Compra Ventas'!$A$2:$A$2700,BZ$4,'Compra Ventas'!$B$2:$B$2700,$B379,'Compra Ventas'!$C$2:$C$2700,BZ$5)</f>
        <v>0</v>
      </c>
      <c r="CA379" s="13">
        <f>SUMIFS('Compra Ventas'!$E$2:$E$2700,'Compra Ventas'!$A$2:$A$2700,CA$4,'Compra Ventas'!$B$2:$B$2700,$B379,'Compra Ventas'!$C$2:$C$2700,CA$5)</f>
        <v>0</v>
      </c>
      <c r="CB379" s="13">
        <f>SUMIFS('Compra Ventas'!$E$2:$E$2700,'Compra Ventas'!$A$2:$A$2700,CB$4,'Compra Ventas'!$B$2:$B$2700,$B379,'Compra Ventas'!$C$2:$C$2700,CB$5)</f>
        <v>0</v>
      </c>
      <c r="CC379" s="13">
        <f>SUMIFS('Compra Ventas'!$E$2:$E$2700,'Compra Ventas'!$A$2:$A$2700,CC$4,'Compra Ventas'!$B$2:$B$2700,$B379,'Compra Ventas'!$C$2:$C$2700,CC$5)</f>
        <v>0</v>
      </c>
      <c r="CD379" s="13">
        <f>SUMIFS('Compra Ventas'!$E$2:$E$2700,'Compra Ventas'!$A$2:$A$2700,CD$4,'Compra Ventas'!$B$2:$B$2700,$B379,'Compra Ventas'!$C$2:$C$2700,CD$5)</f>
        <v>0</v>
      </c>
      <c r="CE379" s="13">
        <f>SUMIFS('Compra Ventas'!$E$2:$E$2700,'Compra Ventas'!$A$2:$A$2700,CE$4,'Compra Ventas'!$B$2:$B$2700,$B379,'Compra Ventas'!$C$2:$C$2700,CE$5)</f>
        <v>0</v>
      </c>
      <c r="CF379" s="13">
        <f>SUMIFS('Compra Ventas'!$E$2:$E$2700,'Compra Ventas'!$A$2:$A$2700,CF$4,'Compra Ventas'!$B$2:$B$2700,$B379,'Compra Ventas'!$C$2:$C$2700,CF$5)</f>
        <v>0</v>
      </c>
      <c r="CG379" s="13">
        <f>SUMIFS('Compra Ventas'!$E$2:$E$2700,'Compra Ventas'!$A$2:$A$2700,CG$4,'Compra Ventas'!$B$2:$B$2700,$B379,'Compra Ventas'!$C$2:$C$2700,CG$5)</f>
        <v>0</v>
      </c>
      <c r="CH379" s="13">
        <f>SUMIFS('Compra Ventas'!$E$2:$E$2700,'Compra Ventas'!$A$2:$A$2700,CH$4,'Compra Ventas'!$B$2:$B$2700,$B379,'Compra Ventas'!$C$2:$C$2700,CH$5)</f>
        <v>0</v>
      </c>
      <c r="CI379" s="13">
        <f>SUMIFS('Compra Ventas'!$E$2:$E$2700,'Compra Ventas'!$A$2:$A$2700,CI$4,'Compra Ventas'!$B$2:$B$2700,$B379,'Compra Ventas'!$C$2:$C$2700,CI$5)</f>
        <v>0</v>
      </c>
      <c r="CJ379" s="14">
        <f>SUMIFS('Compra Ventas'!$E$2:$E$2700,'Compra Ventas'!$A$2:$A$2700,CJ$4,'Compra Ventas'!$B$2:$B$2700,$B379,'Compra Ventas'!$C$2:$C$2700,CJ$5)</f>
        <v>0</v>
      </c>
      <c r="CK379" s="12">
        <f>SUMIFS('Compra Ventas'!$E$2:$E$2700,'Compra Ventas'!$A$2:$A$2700,CK$4,'Compra Ventas'!$B$2:$B$2700,$B379,'Compra Ventas'!$C$2:$C$2700,CK$5)</f>
        <v>0</v>
      </c>
      <c r="CL379" s="13">
        <f>SUMIFS('Compra Ventas'!$E$2:$E$2700,'Compra Ventas'!$A$2:$A$2700,CL$4,'Compra Ventas'!$B$2:$B$2700,$B379,'Compra Ventas'!$C$2:$C$2700,CL$5)</f>
        <v>0</v>
      </c>
      <c r="CM379" s="13">
        <f>SUMIFS('Compra Ventas'!$E$2:$E$2700,'Compra Ventas'!$A$2:$A$2700,CM$4,'Compra Ventas'!$B$2:$B$2700,$B379,'Compra Ventas'!$C$2:$C$2700,CM$5)</f>
        <v>0</v>
      </c>
      <c r="CN379" s="13">
        <f>SUMIFS('Compra Ventas'!$E$2:$E$2700,'Compra Ventas'!$A$2:$A$2700,CN$4,'Compra Ventas'!$B$2:$B$2700,$B379,'Compra Ventas'!$C$2:$C$2700,CN$5)</f>
        <v>0</v>
      </c>
      <c r="CO379" s="13">
        <f>SUMIFS('Compra Ventas'!$E$2:$E$2700,'Compra Ventas'!$A$2:$A$2700,CO$4,'Compra Ventas'!$B$2:$B$2700,$B379,'Compra Ventas'!$C$2:$C$2700,CO$5)</f>
        <v>0</v>
      </c>
      <c r="CP379" s="13">
        <f>SUMIFS('Compra Ventas'!$E$2:$E$2700,'Compra Ventas'!$A$2:$A$2700,CP$4,'Compra Ventas'!$B$2:$B$2700,$B379,'Compra Ventas'!$C$2:$C$2700,CP$5)</f>
        <v>0</v>
      </c>
      <c r="CQ379" s="13">
        <f>SUMIFS('Compra Ventas'!$E$2:$E$2700,'Compra Ventas'!$A$2:$A$2700,CQ$4,'Compra Ventas'!$B$2:$B$2700,$B379,'Compra Ventas'!$C$2:$C$2700,CQ$5)</f>
        <v>0</v>
      </c>
      <c r="CR379" s="13">
        <f>SUMIFS('Compra Ventas'!$E$2:$E$2700,'Compra Ventas'!$A$2:$A$2700,CR$4,'Compra Ventas'!$B$2:$B$2700,$B379,'Compra Ventas'!$C$2:$C$2700,CR$5)</f>
        <v>0</v>
      </c>
      <c r="CS379" s="13">
        <f>SUMIFS('Compra Ventas'!$E$2:$E$2700,'Compra Ventas'!$A$2:$A$2700,CS$4,'Compra Ventas'!$B$2:$B$2700,$B379,'Compra Ventas'!$C$2:$C$2700,CS$5)</f>
        <v>0</v>
      </c>
      <c r="CT379" s="13">
        <f>SUMIFS('Compra Ventas'!$E$2:$E$2700,'Compra Ventas'!$A$2:$A$2700,CT$4,'Compra Ventas'!$B$2:$B$2700,$B379,'Compra Ventas'!$C$2:$C$2700,CT$5)</f>
        <v>0</v>
      </c>
      <c r="CU379" s="13">
        <f>SUMIFS('Compra Ventas'!$E$2:$E$2700,'Compra Ventas'!$A$2:$A$2700,CU$4,'Compra Ventas'!$B$2:$B$2700,$B379,'Compra Ventas'!$C$2:$C$2700,CU$5)</f>
        <v>0</v>
      </c>
      <c r="CV379" s="14">
        <f>SUMIFS('Compra Ventas'!$E$2:$E$2700,'Compra Ventas'!$A$2:$A$2700,CV$4,'Compra Ventas'!$B$2:$B$2700,$B379,'Compra Ventas'!$C$2:$C$2700,CV$5)</f>
        <v>0</v>
      </c>
      <c r="CW379" s="12">
        <f>SUMIFS('Compra Ventas'!$E$2:$E$2700,'Compra Ventas'!$A$2:$A$2700,CW$4,'Compra Ventas'!$B$2:$B$2700,$B379,'Compra Ventas'!$C$2:$C$2700,CW$5)</f>
        <v>0</v>
      </c>
      <c r="CX379" s="13">
        <f>SUMIFS('Compra Ventas'!$E$2:$E$2700,'Compra Ventas'!$A$2:$A$2700,CX$4,'Compra Ventas'!$B$2:$B$2700,$B379,'Compra Ventas'!$C$2:$C$2700,CX$5)</f>
        <v>0</v>
      </c>
      <c r="CY379" s="13">
        <f>SUMIFS('Compra Ventas'!$E$2:$E$2700,'Compra Ventas'!$A$2:$A$2700,CY$4,'Compra Ventas'!$B$2:$B$2700,$B379,'Compra Ventas'!$C$2:$C$2700,CY$5)</f>
        <v>0</v>
      </c>
      <c r="CZ379" s="13">
        <f>SUMIFS('Compra Ventas'!$E$2:$E$2700,'Compra Ventas'!$A$2:$A$2700,CZ$4,'Compra Ventas'!$B$2:$B$2700,$B379,'Compra Ventas'!$C$2:$C$2700,CZ$5)</f>
        <v>0</v>
      </c>
      <c r="DA379" s="13">
        <f>SUMIFS('Compra Ventas'!$E$2:$E$2700,'Compra Ventas'!$A$2:$A$2700,DA$4,'Compra Ventas'!$B$2:$B$2700,$B379,'Compra Ventas'!$C$2:$C$2700,DA$5)</f>
        <v>0</v>
      </c>
      <c r="DB379" s="13">
        <f>SUMIFS('Compra Ventas'!$E$2:$E$2700,'Compra Ventas'!$A$2:$A$2700,DB$4,'Compra Ventas'!$B$2:$B$2700,$B379,'Compra Ventas'!$C$2:$C$2700,DB$5)</f>
        <v>0</v>
      </c>
      <c r="DC379" s="13">
        <f>SUMIFS('Compra Ventas'!$E$2:$E$2700,'Compra Ventas'!$A$2:$A$2700,DC$4,'Compra Ventas'!$B$2:$B$2700,$B379,'Compra Ventas'!$C$2:$C$2700,DC$5)</f>
        <v>0</v>
      </c>
      <c r="DD379" s="13">
        <f>SUMIFS('Compra Ventas'!$E$2:$E$2700,'Compra Ventas'!$A$2:$A$2700,DD$4,'Compra Ventas'!$B$2:$B$2700,$B379,'Compra Ventas'!$C$2:$C$2700,DD$5)</f>
        <v>0</v>
      </c>
      <c r="DE379" s="13">
        <f>SUMIFS('Compra Ventas'!$E$2:$E$2700,'Compra Ventas'!$A$2:$A$2700,DE$4,'Compra Ventas'!$B$2:$B$2700,$B379,'Compra Ventas'!$C$2:$C$2700,DE$5)</f>
        <v>0</v>
      </c>
      <c r="DF379" s="13">
        <f>SUMIFS('Compra Ventas'!$E$2:$E$2700,'Compra Ventas'!$A$2:$A$2700,DF$4,'Compra Ventas'!$B$2:$B$2700,$B379,'Compra Ventas'!$C$2:$C$2700,DF$5)</f>
        <v>0</v>
      </c>
      <c r="DG379" s="13">
        <f>SUMIFS('Compra Ventas'!$E$2:$E$2700,'Compra Ventas'!$A$2:$A$2700,DG$4,'Compra Ventas'!$B$2:$B$2700,$B379,'Compra Ventas'!$C$2:$C$2700,DG$5)</f>
        <v>0</v>
      </c>
      <c r="DH379" s="14">
        <f>SUMIFS('Compra Ventas'!$E$2:$E$2700,'Compra Ventas'!$A$2:$A$2700,DH$4,'Compra Ventas'!$B$2:$B$2700,$B379,'Compra Ventas'!$C$2:$C$2700,DH$5)</f>
        <v>0</v>
      </c>
      <c r="DI379" s="84"/>
      <c r="DJ379" s="98">
        <f>SUMIFS('Ajuste Ciclado'!D$5:D$47,'Ajuste Ciclado'!$C$5:$C$47,Balance!DJ$4,'Ajuste Ciclado'!$B$5:$B$47,Balance!$B379)</f>
        <v>0</v>
      </c>
      <c r="DK379" s="99">
        <f>SUMIFS('Ajuste Ciclado'!E$5:E$47,'Ajuste Ciclado'!$C$5:$C$47,Balance!DK$4,'Ajuste Ciclado'!$B$5:$B$47,Balance!$B379)</f>
        <v>0</v>
      </c>
      <c r="DL379" s="99">
        <f>SUMIFS('Ajuste Ciclado'!F$5:F$47,'Ajuste Ciclado'!$C$5:$C$47,Balance!DL$4,'Ajuste Ciclado'!$B$5:$B$47,Balance!$B379)</f>
        <v>0</v>
      </c>
      <c r="DM379" s="99">
        <f>SUMIFS('Ajuste Ciclado'!G$5:G$47,'Ajuste Ciclado'!$C$5:$C$47,Balance!DM$4,'Ajuste Ciclado'!$B$5:$B$47,Balance!$B379)</f>
        <v>0</v>
      </c>
      <c r="DN379" s="99">
        <f>SUMIFS('Ajuste Ciclado'!H$5:H$47,'Ajuste Ciclado'!$C$5:$C$47,Balance!DN$4,'Ajuste Ciclado'!$B$5:$B$47,Balance!$B379)</f>
        <v>0</v>
      </c>
      <c r="DO379" s="99">
        <f>SUMIFS('Ajuste Ciclado'!I$5:I$47,'Ajuste Ciclado'!$C$5:$C$47,Balance!DO$4,'Ajuste Ciclado'!$B$5:$B$47,Balance!$B379)</f>
        <v>0</v>
      </c>
      <c r="DP379" s="99">
        <f>SUMIFS('Ajuste Ciclado'!J$5:J$47,'Ajuste Ciclado'!$C$5:$C$47,Balance!DP$4,'Ajuste Ciclado'!$B$5:$B$47,Balance!$B379)</f>
        <v>0</v>
      </c>
      <c r="DQ379" s="99">
        <f>SUMIFS('Ajuste Ciclado'!K$5:K$47,'Ajuste Ciclado'!$C$5:$C$47,Balance!DQ$4,'Ajuste Ciclado'!$B$5:$B$47,Balance!$B379)</f>
        <v>0</v>
      </c>
      <c r="DR379" s="99">
        <f>SUMIFS('Ajuste Ciclado'!L$5:L$47,'Ajuste Ciclado'!$C$5:$C$47,Balance!DR$4,'Ajuste Ciclado'!$B$5:$B$47,Balance!$B379)</f>
        <v>0</v>
      </c>
      <c r="DS379" s="99">
        <f>SUMIFS('Ajuste Ciclado'!M$5:M$47,'Ajuste Ciclado'!$C$5:$C$47,Balance!DS$4,'Ajuste Ciclado'!$B$5:$B$47,Balance!$B379)</f>
        <v>0</v>
      </c>
      <c r="DT379" s="99">
        <f>SUMIFS('Ajuste Ciclado'!N$5:N$47,'Ajuste Ciclado'!$C$5:$C$47,Balance!DT$4,'Ajuste Ciclado'!$B$5:$B$47,Balance!$B379)</f>
        <v>0</v>
      </c>
      <c r="DU379" s="100">
        <f>SUMIFS('Ajuste Ciclado'!O$5:O$47,'Ajuste Ciclado'!$C$5:$C$47,Balance!DU$4,'Ajuste Ciclado'!$B$5:$B$47,Balance!$B379)</f>
        <v>0</v>
      </c>
      <c r="DV379" s="98">
        <f>SUMIFS('Ajuste Ciclado'!D$5:D$47,'Ajuste Ciclado'!$C$5:$C$47,Balance!DV$4,'Ajuste Ciclado'!$B$5:$B$47,Balance!$B379)</f>
        <v>0</v>
      </c>
      <c r="DW379" s="99">
        <f>SUMIFS('Ajuste Ciclado'!E$5:E$47,'Ajuste Ciclado'!$C$5:$C$47,Balance!DW$4,'Ajuste Ciclado'!$B$5:$B$47,Balance!$B379)</f>
        <v>0</v>
      </c>
      <c r="DX379" s="99">
        <f>SUMIFS('Ajuste Ciclado'!F$5:F$47,'Ajuste Ciclado'!$C$5:$C$47,Balance!DX$4,'Ajuste Ciclado'!$B$5:$B$47,Balance!$B379)</f>
        <v>0</v>
      </c>
      <c r="DY379" s="99">
        <f>SUMIFS('Ajuste Ciclado'!G$5:G$47,'Ajuste Ciclado'!$C$5:$C$47,Balance!DY$4,'Ajuste Ciclado'!$B$5:$B$47,Balance!$B379)</f>
        <v>0</v>
      </c>
      <c r="DZ379" s="99">
        <f>SUMIFS('Ajuste Ciclado'!H$5:H$47,'Ajuste Ciclado'!$C$5:$C$47,Balance!DZ$4,'Ajuste Ciclado'!$B$5:$B$47,Balance!$B379)</f>
        <v>0</v>
      </c>
      <c r="EA379" s="99">
        <f>SUMIFS('Ajuste Ciclado'!I$5:I$47,'Ajuste Ciclado'!$C$5:$C$47,Balance!EA$4,'Ajuste Ciclado'!$B$5:$B$47,Balance!$B379)</f>
        <v>0</v>
      </c>
      <c r="EB379" s="99">
        <f>SUMIFS('Ajuste Ciclado'!J$5:J$47,'Ajuste Ciclado'!$C$5:$C$47,Balance!EB$4,'Ajuste Ciclado'!$B$5:$B$47,Balance!$B379)</f>
        <v>0</v>
      </c>
      <c r="EC379" s="99">
        <f>SUMIFS('Ajuste Ciclado'!K$5:K$47,'Ajuste Ciclado'!$C$5:$C$47,Balance!EC$4,'Ajuste Ciclado'!$B$5:$B$47,Balance!$B379)</f>
        <v>0</v>
      </c>
      <c r="ED379" s="99">
        <f>SUMIFS('Ajuste Ciclado'!L$5:L$47,'Ajuste Ciclado'!$C$5:$C$47,Balance!ED$4,'Ajuste Ciclado'!$B$5:$B$47,Balance!$B379)</f>
        <v>0</v>
      </c>
      <c r="EE379" s="99">
        <f>SUMIFS('Ajuste Ciclado'!M$5:M$47,'Ajuste Ciclado'!$C$5:$C$47,Balance!EE$4,'Ajuste Ciclado'!$B$5:$B$47,Balance!$B379)</f>
        <v>0</v>
      </c>
      <c r="EF379" s="99">
        <f>SUMIFS('Ajuste Ciclado'!N$5:N$47,'Ajuste Ciclado'!$C$5:$C$47,Balance!EF$4,'Ajuste Ciclado'!$B$5:$B$47,Balance!$B379)</f>
        <v>0</v>
      </c>
      <c r="EG379" s="100">
        <f>SUMIFS('Ajuste Ciclado'!O$5:O$47,'Ajuste Ciclado'!$C$5:$C$47,Balance!EG$4,'Ajuste Ciclado'!$B$5:$B$47,Balance!$B379)</f>
        <v>0</v>
      </c>
      <c r="EH379" s="98">
        <f>SUMIFS('Ajuste Ciclado'!D$5:D$47,'Ajuste Ciclado'!$C$5:$C$47,Balance!EH$4,'Ajuste Ciclado'!$B$5:$B$47,Balance!$B379)</f>
        <v>0</v>
      </c>
      <c r="EI379" s="99">
        <f>SUMIFS('Ajuste Ciclado'!E$5:E$47,'Ajuste Ciclado'!$C$5:$C$47,Balance!EI$4,'Ajuste Ciclado'!$B$5:$B$47,Balance!$B379)</f>
        <v>0</v>
      </c>
      <c r="EJ379" s="99">
        <f>SUMIFS('Ajuste Ciclado'!F$5:F$47,'Ajuste Ciclado'!$C$5:$C$47,Balance!EJ$4,'Ajuste Ciclado'!$B$5:$B$47,Balance!$B379)</f>
        <v>0</v>
      </c>
      <c r="EK379" s="99">
        <f>SUMIFS('Ajuste Ciclado'!G$5:G$47,'Ajuste Ciclado'!$C$5:$C$47,Balance!EK$4,'Ajuste Ciclado'!$B$5:$B$47,Balance!$B379)</f>
        <v>0</v>
      </c>
      <c r="EL379" s="99">
        <f>SUMIFS('Ajuste Ciclado'!H$5:H$47,'Ajuste Ciclado'!$C$5:$C$47,Balance!EL$4,'Ajuste Ciclado'!$B$5:$B$47,Balance!$B379)</f>
        <v>0</v>
      </c>
      <c r="EM379" s="99">
        <f>SUMIFS('Ajuste Ciclado'!I$5:I$47,'Ajuste Ciclado'!$C$5:$C$47,Balance!EM$4,'Ajuste Ciclado'!$B$5:$B$47,Balance!$B379)</f>
        <v>0</v>
      </c>
      <c r="EN379" s="99">
        <f>SUMIFS('Ajuste Ciclado'!J$5:J$47,'Ajuste Ciclado'!$C$5:$C$47,Balance!EN$4,'Ajuste Ciclado'!$B$5:$B$47,Balance!$B379)</f>
        <v>0</v>
      </c>
      <c r="EO379" s="99">
        <f>SUMIFS('Ajuste Ciclado'!K$5:K$47,'Ajuste Ciclado'!$C$5:$C$47,Balance!EO$4,'Ajuste Ciclado'!$B$5:$B$47,Balance!$B379)</f>
        <v>0</v>
      </c>
      <c r="EP379" s="99">
        <f>SUMIFS('Ajuste Ciclado'!L$5:L$47,'Ajuste Ciclado'!$C$5:$C$47,Balance!EP$4,'Ajuste Ciclado'!$B$5:$B$47,Balance!$B379)</f>
        <v>0</v>
      </c>
      <c r="EQ379" s="99">
        <f>SUMIFS('Ajuste Ciclado'!M$5:M$47,'Ajuste Ciclado'!$C$5:$C$47,Balance!EQ$4,'Ajuste Ciclado'!$B$5:$B$47,Balance!$B379)</f>
        <v>0</v>
      </c>
      <c r="ER379" s="99">
        <f>SUMIFS('Ajuste Ciclado'!N$5:N$47,'Ajuste Ciclado'!$C$5:$C$47,Balance!ER$4,'Ajuste Ciclado'!$B$5:$B$47,Balance!$B379)</f>
        <v>0</v>
      </c>
      <c r="ES379" s="100">
        <f>SUMIFS('Ajuste Ciclado'!O$5:O$47,'Ajuste Ciclado'!$C$5:$C$47,Balance!ES$4,'Ajuste Ciclado'!$B$5:$B$47,Balance!$B379)</f>
        <v>0</v>
      </c>
      <c r="ET379" s="84"/>
      <c r="EU379" s="12">
        <f t="shared" si="428"/>
        <v>53888.650569885613</v>
      </c>
      <c r="EV379" s="13">
        <f t="shared" si="393"/>
        <v>47323.21684171426</v>
      </c>
      <c r="EW379" s="13">
        <f t="shared" si="394"/>
        <v>47944.982354497559</v>
      </c>
      <c r="EX379" s="13">
        <f t="shared" si="395"/>
        <v>24942.540330592659</v>
      </c>
      <c r="EY379" s="13">
        <f t="shared" si="396"/>
        <v>19970.749681113572</v>
      </c>
      <c r="EZ379" s="13">
        <f t="shared" si="397"/>
        <v>16369.297723733111</v>
      </c>
      <c r="FA379" s="13">
        <f t="shared" si="398"/>
        <v>20045.646074320441</v>
      </c>
      <c r="FB379" s="13">
        <f t="shared" si="399"/>
        <v>28696.595340952219</v>
      </c>
      <c r="FC379" s="13">
        <f t="shared" si="400"/>
        <v>27128.96820131921</v>
      </c>
      <c r="FD379" s="13">
        <f t="shared" si="401"/>
        <v>5662.1868207272246</v>
      </c>
      <c r="FE379" s="13">
        <f t="shared" si="402"/>
        <v>3903.692106267823</v>
      </c>
      <c r="FF379" s="14">
        <f t="shared" si="403"/>
        <v>6288.8760898016553</v>
      </c>
      <c r="FG379" s="12">
        <f t="shared" si="404"/>
        <v>54000.354521755631</v>
      </c>
      <c r="FH379" s="13">
        <f t="shared" si="405"/>
        <v>47663.060275074953</v>
      </c>
      <c r="FI379" s="13">
        <f t="shared" si="406"/>
        <v>48410.865125387398</v>
      </c>
      <c r="FJ379" s="13">
        <f t="shared" si="407"/>
        <v>26431.50568475623</v>
      </c>
      <c r="FK379" s="13">
        <f t="shared" si="408"/>
        <v>19550.951227200869</v>
      </c>
      <c r="FL379" s="13">
        <f t="shared" si="409"/>
        <v>16570.058726357151</v>
      </c>
      <c r="FM379" s="13">
        <f t="shared" si="410"/>
        <v>21250.859912814121</v>
      </c>
      <c r="FN379" s="13">
        <f t="shared" si="411"/>
        <v>28903.322982204249</v>
      </c>
      <c r="FO379" s="13">
        <f t="shared" si="412"/>
        <v>27709.21917540154</v>
      </c>
      <c r="FP379" s="13">
        <f t="shared" si="413"/>
        <v>8386.8172774125542</v>
      </c>
      <c r="FQ379" s="13">
        <f t="shared" si="414"/>
        <v>15012.2836887989</v>
      </c>
      <c r="FR379" s="14">
        <f t="shared" si="415"/>
        <v>19572.01885027223</v>
      </c>
      <c r="FS379" s="12">
        <f t="shared" si="416"/>
        <v>54018.115864004751</v>
      </c>
      <c r="FT379" s="13">
        <f t="shared" si="417"/>
        <v>47686.765719918687</v>
      </c>
      <c r="FU379" s="13">
        <f t="shared" si="418"/>
        <v>48241.357459945313</v>
      </c>
      <c r="FV379" s="13">
        <f t="shared" si="419"/>
        <v>26209.927092777551</v>
      </c>
      <c r="FW379" s="13">
        <f t="shared" si="420"/>
        <v>20315.450739434971</v>
      </c>
      <c r="FX379" s="13">
        <f t="shared" si="421"/>
        <v>17786.69646613031</v>
      </c>
      <c r="FY379" s="13">
        <f t="shared" si="422"/>
        <v>23192.44816841427</v>
      </c>
      <c r="FZ379" s="13">
        <f t="shared" si="423"/>
        <v>32033.618752587441</v>
      </c>
      <c r="GA379" s="13">
        <f t="shared" si="424"/>
        <v>30165.744153185791</v>
      </c>
      <c r="GB379" s="13">
        <f t="shared" si="425"/>
        <v>17906.33618264765</v>
      </c>
      <c r="GC379" s="13">
        <f t="shared" si="426"/>
        <v>28860.313425434251</v>
      </c>
      <c r="GD379" s="14">
        <f t="shared" si="427"/>
        <v>30270.997426132279</v>
      </c>
      <c r="GE379" s="84"/>
      <c r="GF379" s="12">
        <f t="shared" si="439"/>
        <v>302165.40213492542</v>
      </c>
      <c r="GG379" s="13">
        <f t="shared" si="439"/>
        <v>333461.31744743587</v>
      </c>
      <c r="GH379" s="14">
        <f t="shared" si="439"/>
        <v>376687.77145061328</v>
      </c>
      <c r="GI379" s="6">
        <f t="shared" si="430"/>
        <v>1</v>
      </c>
      <c r="GJ379" s="12">
        <f t="shared" si="431"/>
        <v>0</v>
      </c>
      <c r="GK379" s="13">
        <f t="shared" si="432"/>
        <v>0</v>
      </c>
      <c r="GL379" s="14">
        <f t="shared" si="433"/>
        <v>0</v>
      </c>
      <c r="GM379" s="84"/>
      <c r="GN379" s="66">
        <f t="shared" si="434"/>
        <v>0</v>
      </c>
      <c r="GO379" s="84"/>
      <c r="GP379" s="63" t="str" cm="1">
        <f t="array" ref="GP379">INDEX($GF$4:$GH$4,1,GI379)</f>
        <v>Sample 1</v>
      </c>
      <c r="GQ379" s="12">
        <f t="shared" si="436"/>
        <v>3903.692106267823</v>
      </c>
      <c r="GR379" s="13">
        <f t="shared" si="436"/>
        <v>5662.1868207272246</v>
      </c>
      <c r="GS379" s="14">
        <f t="shared" si="436"/>
        <v>6288.8760898016553</v>
      </c>
      <c r="GT379" s="12">
        <f t="shared" si="437"/>
        <v>8386.8172774125542</v>
      </c>
      <c r="GU379" s="13">
        <f t="shared" si="437"/>
        <v>15012.2836887989</v>
      </c>
      <c r="GV379" s="14">
        <f t="shared" si="437"/>
        <v>16570.058726357151</v>
      </c>
      <c r="GW379" s="12">
        <f t="shared" si="438"/>
        <v>17786.69646613031</v>
      </c>
      <c r="GX379" s="13">
        <f t="shared" si="438"/>
        <v>17906.33618264765</v>
      </c>
      <c r="GY379" s="14">
        <f t="shared" si="438"/>
        <v>20315.450739434971</v>
      </c>
      <c r="GZ379" s="84" t="str">
        <f t="shared" si="441"/>
        <v>Sample 1</v>
      </c>
      <c r="HA379" s="12">
        <f t="shared" si="440"/>
        <v>0</v>
      </c>
      <c r="HB379" s="13">
        <f t="shared" si="440"/>
        <v>0</v>
      </c>
      <c r="HC379" s="14">
        <f t="shared" si="440"/>
        <v>0</v>
      </c>
      <c r="HD379" s="6">
        <f t="shared" si="442"/>
        <v>0</v>
      </c>
      <c r="HE379" s="84" t="str">
        <f t="shared" si="443"/>
        <v>Ok</v>
      </c>
    </row>
    <row r="380" spans="2:213" hidden="1" x14ac:dyDescent="0.3">
      <c r="B380" s="84" t="s">
        <v>130</v>
      </c>
      <c r="C380" s="12">
        <f>SUMIFS(Inyecciones!$E$2:$E$14185,Inyecciones!$A$2:$A$14185,Balance!C$4,Inyecciones!$B$2:$B$14185,Balance!$B380,Inyecciones!$C$2:$C$14185,Balance!C$5)</f>
        <v>54821.932064883957</v>
      </c>
      <c r="D380" s="13">
        <f>SUMIFS(Inyecciones!$E$2:$E$14185,Inyecciones!$A$2:$A$14185,Balance!D$4,Inyecciones!$B$2:$B$14185,Balance!$B380,Inyecciones!$C$2:$C$14185,Balance!D$5)</f>
        <v>45164.818376857816</v>
      </c>
      <c r="E380" s="13">
        <f>SUMIFS(Inyecciones!$E$2:$E$14185,Inyecciones!$A$2:$A$14185,Balance!E$4,Inyecciones!$B$2:$B$14185,Balance!$B380,Inyecciones!$C$2:$C$14185,Balance!E$5)</f>
        <v>40333.149047407533</v>
      </c>
      <c r="F380" s="13">
        <f>SUMIFS(Inyecciones!$E$2:$E$14185,Inyecciones!$A$2:$A$14185,Balance!F$4,Inyecciones!$B$2:$B$14185,Balance!$B380,Inyecciones!$C$2:$C$14185,Balance!F$5)</f>
        <v>27317.776591436112</v>
      </c>
      <c r="G380" s="13">
        <f>SUMIFS(Inyecciones!$E$2:$E$14185,Inyecciones!$A$2:$A$14185,Balance!G$4,Inyecciones!$B$2:$B$14185,Balance!$B380,Inyecciones!$C$2:$C$14185,Balance!G$5)</f>
        <v>21568.315118746981</v>
      </c>
      <c r="H380" s="13">
        <f>SUMIFS(Inyecciones!$E$2:$E$14185,Inyecciones!$A$2:$A$14185,Balance!H$4,Inyecciones!$B$2:$B$14185,Balance!$B380,Inyecciones!$C$2:$C$14185,Balance!H$5)</f>
        <v>13429.73918984501</v>
      </c>
      <c r="I380" s="13">
        <f>SUMIFS(Inyecciones!$E$2:$E$14185,Inyecciones!$A$2:$A$14185,Balance!I$4,Inyecciones!$B$2:$B$14185,Balance!$B380,Inyecciones!$C$2:$C$14185,Balance!I$5)</f>
        <v>17320.872487446191</v>
      </c>
      <c r="J380" s="13">
        <f>SUMIFS(Inyecciones!$E$2:$E$14185,Inyecciones!$A$2:$A$14185,Balance!J$4,Inyecciones!$B$2:$B$14185,Balance!$B380,Inyecciones!$C$2:$C$14185,Balance!J$5)</f>
        <v>23987.801432651009</v>
      </c>
      <c r="K380" s="13">
        <f>SUMIFS(Inyecciones!$E$2:$E$14185,Inyecciones!$A$2:$A$14185,Balance!K$4,Inyecciones!$B$2:$B$14185,Balance!$B380,Inyecciones!$C$2:$C$14185,Balance!K$5)</f>
        <v>27311.36139401816</v>
      </c>
      <c r="L380" s="13">
        <f>SUMIFS(Inyecciones!$E$2:$E$14185,Inyecciones!$A$2:$A$14185,Balance!L$4,Inyecciones!$B$2:$B$14185,Balance!$B380,Inyecciones!$C$2:$C$14185,Balance!L$5)</f>
        <v>7021.7250564367769</v>
      </c>
      <c r="M380" s="13">
        <f>SUMIFS(Inyecciones!$E$2:$E$14185,Inyecciones!$A$2:$A$14185,Balance!M$4,Inyecciones!$B$2:$B$14185,Balance!$B380,Inyecciones!$C$2:$C$14185,Balance!M$5)</f>
        <v>3284.3149089096369</v>
      </c>
      <c r="N380" s="14">
        <f>SUMIFS(Inyecciones!$E$2:$E$14185,Inyecciones!$A$2:$A$14185,Balance!N$4,Inyecciones!$B$2:$B$14185,Balance!$B380,Inyecciones!$C$2:$C$14185,Balance!N$5)</f>
        <v>5461.2522273663171</v>
      </c>
      <c r="O380" s="12">
        <f>SUMIFS(Inyecciones!$E$2:$E$14185,Inyecciones!$A$2:$A$14185,Balance!O$4,Inyecciones!$B$2:$B$14185,Balance!$B380,Inyecciones!$C$2:$C$14185,Balance!O$5)</f>
        <v>54929.215386697397</v>
      </c>
      <c r="P380" s="13">
        <f>SUMIFS(Inyecciones!$E$2:$E$14185,Inyecciones!$A$2:$A$14185,Balance!P$4,Inyecciones!$B$2:$B$14185,Balance!$B380,Inyecciones!$C$2:$C$14185,Balance!P$5)</f>
        <v>45406.703706650384</v>
      </c>
      <c r="Q380" s="13">
        <f>SUMIFS(Inyecciones!$E$2:$E$14185,Inyecciones!$A$2:$A$14185,Balance!Q$4,Inyecciones!$B$2:$B$14185,Balance!$B380,Inyecciones!$C$2:$C$14185,Balance!Q$5)</f>
        <v>40713.692635934422</v>
      </c>
      <c r="R380" s="13">
        <f>SUMIFS(Inyecciones!$E$2:$E$14185,Inyecciones!$A$2:$A$14185,Balance!R$4,Inyecciones!$B$2:$B$14185,Balance!$B380,Inyecciones!$C$2:$C$14185,Balance!R$5)</f>
        <v>28812.80667841895</v>
      </c>
      <c r="S380" s="13">
        <f>SUMIFS(Inyecciones!$E$2:$E$14185,Inyecciones!$A$2:$A$14185,Balance!S$4,Inyecciones!$B$2:$B$14185,Balance!$B380,Inyecciones!$C$2:$C$14185,Balance!S$5)</f>
        <v>21246.87364159388</v>
      </c>
      <c r="T380" s="13">
        <f>SUMIFS(Inyecciones!$E$2:$E$14185,Inyecciones!$A$2:$A$14185,Balance!T$4,Inyecciones!$B$2:$B$14185,Balance!$B380,Inyecciones!$C$2:$C$14185,Balance!T$5)</f>
        <v>13532.4995005</v>
      </c>
      <c r="U380" s="13">
        <f>SUMIFS(Inyecciones!$E$2:$E$14185,Inyecciones!$A$2:$A$14185,Balance!U$4,Inyecciones!$B$2:$B$14185,Balance!$B380,Inyecciones!$C$2:$C$14185,Balance!U$5)</f>
        <v>18172.15588046913</v>
      </c>
      <c r="V380" s="13">
        <f>SUMIFS(Inyecciones!$E$2:$E$14185,Inyecciones!$A$2:$A$14185,Balance!V$4,Inyecciones!$B$2:$B$14185,Balance!$B380,Inyecciones!$C$2:$C$14185,Balance!V$5)</f>
        <v>24149.764373196202</v>
      </c>
      <c r="W380" s="13">
        <f>SUMIFS(Inyecciones!$E$2:$E$14185,Inyecciones!$A$2:$A$14185,Balance!W$4,Inyecciones!$B$2:$B$14185,Balance!$B380,Inyecciones!$C$2:$C$14185,Balance!W$5)</f>
        <v>27785.067208503831</v>
      </c>
      <c r="X380" s="13">
        <f>SUMIFS(Inyecciones!$E$2:$E$14185,Inyecciones!$A$2:$A$14185,Balance!X$4,Inyecciones!$B$2:$B$14185,Balance!$B380,Inyecciones!$C$2:$C$14185,Balance!X$5)</f>
        <v>10521.422515364449</v>
      </c>
      <c r="Y380" s="13">
        <f>SUMIFS(Inyecciones!$E$2:$E$14185,Inyecciones!$A$2:$A$14185,Balance!Y$4,Inyecciones!$B$2:$B$14185,Balance!$B380,Inyecciones!$C$2:$C$14185,Balance!Y$5)</f>
        <v>14474.96996800761</v>
      </c>
      <c r="Z380" s="14">
        <f>SUMIFS(Inyecciones!$E$2:$E$14185,Inyecciones!$A$2:$A$14185,Balance!Z$4,Inyecciones!$B$2:$B$14185,Balance!$B380,Inyecciones!$C$2:$C$14185,Balance!Z$5)</f>
        <v>19871.646014157399</v>
      </c>
      <c r="AA380" s="12">
        <f>SUMIFS(Inyecciones!$E$2:$E$14185,Inyecciones!$A$2:$A$14185,Balance!AA$4,Inyecciones!$B$2:$B$14185,Balance!$B380,Inyecciones!$C$2:$C$14185,Balance!AA$5)</f>
        <v>54948.456991432788</v>
      </c>
      <c r="AB380" s="13">
        <f>SUMIFS(Inyecciones!$E$2:$E$14185,Inyecciones!$A$2:$A$14185,Balance!AB$4,Inyecciones!$B$2:$B$14185,Balance!$B380,Inyecciones!$C$2:$C$14185,Balance!AB$5)</f>
        <v>45424.377620419473</v>
      </c>
      <c r="AC380" s="13">
        <f>SUMIFS(Inyecciones!$E$2:$E$14185,Inyecciones!$A$2:$A$14185,Balance!AC$4,Inyecciones!$B$2:$B$14185,Balance!$B380,Inyecciones!$C$2:$C$14185,Balance!AC$5)</f>
        <v>40573.28225943631</v>
      </c>
      <c r="AD380" s="13">
        <f>SUMIFS(Inyecciones!$E$2:$E$14185,Inyecciones!$A$2:$A$14185,Balance!AD$4,Inyecciones!$B$2:$B$14185,Balance!$B380,Inyecciones!$C$2:$C$14185,Balance!AD$5)</f>
        <v>28612.829388463659</v>
      </c>
      <c r="AE380" s="13">
        <f>SUMIFS(Inyecciones!$E$2:$E$14185,Inyecciones!$A$2:$A$14185,Balance!AE$4,Inyecciones!$B$2:$B$14185,Balance!$B380,Inyecciones!$C$2:$C$14185,Balance!AE$5)</f>
        <v>21905.26149401578</v>
      </c>
      <c r="AF380" s="13">
        <f>SUMIFS(Inyecciones!$E$2:$E$14185,Inyecciones!$A$2:$A$14185,Balance!AF$4,Inyecciones!$B$2:$B$14185,Balance!$B380,Inyecciones!$C$2:$C$14185,Balance!AF$5)</f>
        <v>14350.153231594129</v>
      </c>
      <c r="AG380" s="13">
        <f>SUMIFS(Inyecciones!$E$2:$E$14185,Inyecciones!$A$2:$A$14185,Balance!AG$4,Inyecciones!$B$2:$B$14185,Balance!$B380,Inyecciones!$C$2:$C$14185,Balance!AG$5)</f>
        <v>19618.222298283039</v>
      </c>
      <c r="AH380" s="13">
        <f>SUMIFS(Inyecciones!$E$2:$E$14185,Inyecciones!$A$2:$A$14185,Balance!AH$4,Inyecciones!$B$2:$B$14185,Balance!$B380,Inyecciones!$C$2:$C$14185,Balance!AH$5)</f>
        <v>26578.97601614095</v>
      </c>
      <c r="AI380" s="13">
        <f>SUMIFS(Inyecciones!$E$2:$E$14185,Inyecciones!$A$2:$A$14185,Balance!AI$4,Inyecciones!$B$2:$B$14185,Balance!$B380,Inyecciones!$C$2:$C$14185,Balance!AI$5)</f>
        <v>30012.04023676888</v>
      </c>
      <c r="AJ380" s="13">
        <f>SUMIFS(Inyecciones!$E$2:$E$14185,Inyecciones!$A$2:$A$14185,Balance!AJ$4,Inyecciones!$B$2:$B$14185,Balance!$B380,Inyecciones!$C$2:$C$14185,Balance!AJ$5)</f>
        <v>22893.315933269521</v>
      </c>
      <c r="AK380" s="13">
        <f>SUMIFS(Inyecciones!$E$2:$E$14185,Inyecciones!$A$2:$A$14185,Balance!AK$4,Inyecciones!$B$2:$B$14185,Balance!$B380,Inyecciones!$C$2:$C$14185,Balance!AK$5)</f>
        <v>28315.241895584459</v>
      </c>
      <c r="AL380" s="14">
        <f>SUMIFS(Inyecciones!$E$2:$E$14185,Inyecciones!$A$2:$A$14185,Balance!AL$4,Inyecciones!$B$2:$B$14185,Balance!$B380,Inyecciones!$C$2:$C$14185,Balance!AL$5)</f>
        <v>31385.372112988229</v>
      </c>
      <c r="AM380" s="13"/>
      <c r="AN380" s="12">
        <f>SUMIFS('Retiro Mensual'!$E$2:$E$2629,'Retiro Mensual'!$A$2:$A$2629,AN$4,'Retiro Mensual'!$B$2:$B$2629,$B380,'Retiro Mensual'!$C$2:$C$2629,AN$5)</f>
        <v>0</v>
      </c>
      <c r="AO380" s="13">
        <f>SUMIFS('Retiro Mensual'!$E$2:$E$2629,'Retiro Mensual'!$A$2:$A$2629,AO$4,'Retiro Mensual'!$B$2:$B$2629,$B380,'Retiro Mensual'!$C$2:$C$2629,AO$5)</f>
        <v>0</v>
      </c>
      <c r="AP380" s="13">
        <f>SUMIFS('Retiro Mensual'!$E$2:$E$2629,'Retiro Mensual'!$A$2:$A$2629,AP$4,'Retiro Mensual'!$B$2:$B$2629,$B380,'Retiro Mensual'!$C$2:$C$2629,AP$5)</f>
        <v>0</v>
      </c>
      <c r="AQ380" s="13">
        <f>SUMIFS('Retiro Mensual'!$E$2:$E$2629,'Retiro Mensual'!$A$2:$A$2629,AQ$4,'Retiro Mensual'!$B$2:$B$2629,$B380,'Retiro Mensual'!$C$2:$C$2629,AQ$5)</f>
        <v>0</v>
      </c>
      <c r="AR380" s="13">
        <f>SUMIFS('Retiro Mensual'!$E$2:$E$2629,'Retiro Mensual'!$A$2:$A$2629,AR$4,'Retiro Mensual'!$B$2:$B$2629,$B380,'Retiro Mensual'!$C$2:$C$2629,AR$5)</f>
        <v>0</v>
      </c>
      <c r="AS380" s="13">
        <f>SUMIFS('Retiro Mensual'!$E$2:$E$2629,'Retiro Mensual'!$A$2:$A$2629,AS$4,'Retiro Mensual'!$B$2:$B$2629,$B380,'Retiro Mensual'!$C$2:$C$2629,AS$5)</f>
        <v>0</v>
      </c>
      <c r="AT380" s="13">
        <f>SUMIFS('Retiro Mensual'!$E$2:$E$2629,'Retiro Mensual'!$A$2:$A$2629,AT$4,'Retiro Mensual'!$B$2:$B$2629,$B380,'Retiro Mensual'!$C$2:$C$2629,AT$5)</f>
        <v>0</v>
      </c>
      <c r="AU380" s="13">
        <f>SUMIFS('Retiro Mensual'!$E$2:$E$2629,'Retiro Mensual'!$A$2:$A$2629,AU$4,'Retiro Mensual'!$B$2:$B$2629,$B380,'Retiro Mensual'!$C$2:$C$2629,AU$5)</f>
        <v>0</v>
      </c>
      <c r="AV380" s="13">
        <f>SUMIFS('Retiro Mensual'!$E$2:$E$2629,'Retiro Mensual'!$A$2:$A$2629,AV$4,'Retiro Mensual'!$B$2:$B$2629,$B380,'Retiro Mensual'!$C$2:$C$2629,AV$5)</f>
        <v>0</v>
      </c>
      <c r="AW380" s="13">
        <f>SUMIFS('Retiro Mensual'!$E$2:$E$2629,'Retiro Mensual'!$A$2:$A$2629,AW$4,'Retiro Mensual'!$B$2:$B$2629,$B380,'Retiro Mensual'!$C$2:$C$2629,AW$5)</f>
        <v>0</v>
      </c>
      <c r="AX380" s="13">
        <f>SUMIFS('Retiro Mensual'!$E$2:$E$2629,'Retiro Mensual'!$A$2:$A$2629,AX$4,'Retiro Mensual'!$B$2:$B$2629,$B380,'Retiro Mensual'!$C$2:$C$2629,AX$5)</f>
        <v>0</v>
      </c>
      <c r="AY380" s="14">
        <f>SUMIFS('Retiro Mensual'!$E$2:$E$2629,'Retiro Mensual'!$A$2:$A$2629,AY$4,'Retiro Mensual'!$B$2:$B$2629,$B380,'Retiro Mensual'!$C$2:$C$2629,AY$5)</f>
        <v>0</v>
      </c>
      <c r="AZ380" s="12">
        <f>SUMIFS('Retiro Mensual'!$E$2:$E$2629,'Retiro Mensual'!$A$2:$A$2629,AZ$4,'Retiro Mensual'!$B$2:$B$2629,$B380,'Retiro Mensual'!$C$2:$C$2629,AZ$5)</f>
        <v>0</v>
      </c>
      <c r="BA380" s="13">
        <f>SUMIFS('Retiro Mensual'!$E$2:$E$2629,'Retiro Mensual'!$A$2:$A$2629,BA$4,'Retiro Mensual'!$B$2:$B$2629,$B380,'Retiro Mensual'!$C$2:$C$2629,BA$5)</f>
        <v>0</v>
      </c>
      <c r="BB380" s="13">
        <f>SUMIFS('Retiro Mensual'!$E$2:$E$2629,'Retiro Mensual'!$A$2:$A$2629,BB$4,'Retiro Mensual'!$B$2:$B$2629,$B380,'Retiro Mensual'!$C$2:$C$2629,BB$5)</f>
        <v>0</v>
      </c>
      <c r="BC380" s="13">
        <f>SUMIFS('Retiro Mensual'!$E$2:$E$2629,'Retiro Mensual'!$A$2:$A$2629,BC$4,'Retiro Mensual'!$B$2:$B$2629,$B380,'Retiro Mensual'!$C$2:$C$2629,BC$5)</f>
        <v>0</v>
      </c>
      <c r="BD380" s="13">
        <f>SUMIFS('Retiro Mensual'!$E$2:$E$2629,'Retiro Mensual'!$A$2:$A$2629,BD$4,'Retiro Mensual'!$B$2:$B$2629,$B380,'Retiro Mensual'!$C$2:$C$2629,BD$5)</f>
        <v>0</v>
      </c>
      <c r="BE380" s="13">
        <f>SUMIFS('Retiro Mensual'!$E$2:$E$2629,'Retiro Mensual'!$A$2:$A$2629,BE$4,'Retiro Mensual'!$B$2:$B$2629,$B380,'Retiro Mensual'!$C$2:$C$2629,BE$5)</f>
        <v>0</v>
      </c>
      <c r="BF380" s="13">
        <f>SUMIFS('Retiro Mensual'!$E$2:$E$2629,'Retiro Mensual'!$A$2:$A$2629,BF$4,'Retiro Mensual'!$B$2:$B$2629,$B380,'Retiro Mensual'!$C$2:$C$2629,BF$5)</f>
        <v>0</v>
      </c>
      <c r="BG380" s="13">
        <f>SUMIFS('Retiro Mensual'!$E$2:$E$2629,'Retiro Mensual'!$A$2:$A$2629,BG$4,'Retiro Mensual'!$B$2:$B$2629,$B380,'Retiro Mensual'!$C$2:$C$2629,BG$5)</f>
        <v>0</v>
      </c>
      <c r="BH380" s="13">
        <f>SUMIFS('Retiro Mensual'!$E$2:$E$2629,'Retiro Mensual'!$A$2:$A$2629,BH$4,'Retiro Mensual'!$B$2:$B$2629,$B380,'Retiro Mensual'!$C$2:$C$2629,BH$5)</f>
        <v>0</v>
      </c>
      <c r="BI380" s="13">
        <f>SUMIFS('Retiro Mensual'!$E$2:$E$2629,'Retiro Mensual'!$A$2:$A$2629,BI$4,'Retiro Mensual'!$B$2:$B$2629,$B380,'Retiro Mensual'!$C$2:$C$2629,BI$5)</f>
        <v>0</v>
      </c>
      <c r="BJ380" s="13">
        <f>SUMIFS('Retiro Mensual'!$E$2:$E$2629,'Retiro Mensual'!$A$2:$A$2629,BJ$4,'Retiro Mensual'!$B$2:$B$2629,$B380,'Retiro Mensual'!$C$2:$C$2629,BJ$5)</f>
        <v>0</v>
      </c>
      <c r="BK380" s="14">
        <f>SUMIFS('Retiro Mensual'!$E$2:$E$2629,'Retiro Mensual'!$A$2:$A$2629,BK$4,'Retiro Mensual'!$B$2:$B$2629,$B380,'Retiro Mensual'!$C$2:$C$2629,BK$5)</f>
        <v>0</v>
      </c>
      <c r="BL380" s="12">
        <f>SUMIFS('Retiro Mensual'!$E$2:$E$2629,'Retiro Mensual'!$A$2:$A$2629,BL$4,'Retiro Mensual'!$B$2:$B$2629,$B380,'Retiro Mensual'!$C$2:$C$2629,BL$5)</f>
        <v>0</v>
      </c>
      <c r="BM380" s="13">
        <f>SUMIFS('Retiro Mensual'!$E$2:$E$2629,'Retiro Mensual'!$A$2:$A$2629,BM$4,'Retiro Mensual'!$B$2:$B$2629,$B380,'Retiro Mensual'!$C$2:$C$2629,BM$5)</f>
        <v>0</v>
      </c>
      <c r="BN380" s="13">
        <f>SUMIFS('Retiro Mensual'!$E$2:$E$2629,'Retiro Mensual'!$A$2:$A$2629,BN$4,'Retiro Mensual'!$B$2:$B$2629,$B380,'Retiro Mensual'!$C$2:$C$2629,BN$5)</f>
        <v>0</v>
      </c>
      <c r="BO380" s="13">
        <f>SUMIFS('Retiro Mensual'!$E$2:$E$2629,'Retiro Mensual'!$A$2:$A$2629,BO$4,'Retiro Mensual'!$B$2:$B$2629,$B380,'Retiro Mensual'!$C$2:$C$2629,BO$5)</f>
        <v>0</v>
      </c>
      <c r="BP380" s="13">
        <f>SUMIFS('Retiro Mensual'!$E$2:$E$2629,'Retiro Mensual'!$A$2:$A$2629,BP$4,'Retiro Mensual'!$B$2:$B$2629,$B380,'Retiro Mensual'!$C$2:$C$2629,BP$5)</f>
        <v>0</v>
      </c>
      <c r="BQ380" s="13">
        <f>SUMIFS('Retiro Mensual'!$E$2:$E$2629,'Retiro Mensual'!$A$2:$A$2629,BQ$4,'Retiro Mensual'!$B$2:$B$2629,$B380,'Retiro Mensual'!$C$2:$C$2629,BQ$5)</f>
        <v>0</v>
      </c>
      <c r="BR380" s="13">
        <f>SUMIFS('Retiro Mensual'!$E$2:$E$2629,'Retiro Mensual'!$A$2:$A$2629,BR$4,'Retiro Mensual'!$B$2:$B$2629,$B380,'Retiro Mensual'!$C$2:$C$2629,BR$5)</f>
        <v>0</v>
      </c>
      <c r="BS380" s="13">
        <f>SUMIFS('Retiro Mensual'!$E$2:$E$2629,'Retiro Mensual'!$A$2:$A$2629,BS$4,'Retiro Mensual'!$B$2:$B$2629,$B380,'Retiro Mensual'!$C$2:$C$2629,BS$5)</f>
        <v>0</v>
      </c>
      <c r="BT380" s="13">
        <f>SUMIFS('Retiro Mensual'!$E$2:$E$2629,'Retiro Mensual'!$A$2:$A$2629,BT$4,'Retiro Mensual'!$B$2:$B$2629,$B380,'Retiro Mensual'!$C$2:$C$2629,BT$5)</f>
        <v>0</v>
      </c>
      <c r="BU380" s="13">
        <f>SUMIFS('Retiro Mensual'!$E$2:$E$2629,'Retiro Mensual'!$A$2:$A$2629,BU$4,'Retiro Mensual'!$B$2:$B$2629,$B380,'Retiro Mensual'!$C$2:$C$2629,BU$5)</f>
        <v>0</v>
      </c>
      <c r="BV380" s="13">
        <f>SUMIFS('Retiro Mensual'!$E$2:$E$2629,'Retiro Mensual'!$A$2:$A$2629,BV$4,'Retiro Mensual'!$B$2:$B$2629,$B380,'Retiro Mensual'!$C$2:$C$2629,BV$5)</f>
        <v>0</v>
      </c>
      <c r="BW380" s="14">
        <f>SUMIFS('Retiro Mensual'!$E$2:$E$2629,'Retiro Mensual'!$A$2:$A$2629,BW$4,'Retiro Mensual'!$B$2:$B$2629,$B380,'Retiro Mensual'!$C$2:$C$2629,BW$5)</f>
        <v>0</v>
      </c>
      <c r="BX380" s="13"/>
      <c r="BY380" s="12">
        <f>SUMIFS('Compra Ventas'!$E$2:$E$2700,'Compra Ventas'!$A$2:$A$2700,BY$4,'Compra Ventas'!$B$2:$B$2700,$B380,'Compra Ventas'!$C$2:$C$2700,BY$5)</f>
        <v>0</v>
      </c>
      <c r="BZ380" s="13">
        <f>SUMIFS('Compra Ventas'!$E$2:$E$2700,'Compra Ventas'!$A$2:$A$2700,BZ$4,'Compra Ventas'!$B$2:$B$2700,$B380,'Compra Ventas'!$C$2:$C$2700,BZ$5)</f>
        <v>0</v>
      </c>
      <c r="CA380" s="13">
        <f>SUMIFS('Compra Ventas'!$E$2:$E$2700,'Compra Ventas'!$A$2:$A$2700,CA$4,'Compra Ventas'!$B$2:$B$2700,$B380,'Compra Ventas'!$C$2:$C$2700,CA$5)</f>
        <v>0</v>
      </c>
      <c r="CB380" s="13">
        <f>SUMIFS('Compra Ventas'!$E$2:$E$2700,'Compra Ventas'!$A$2:$A$2700,CB$4,'Compra Ventas'!$B$2:$B$2700,$B380,'Compra Ventas'!$C$2:$C$2700,CB$5)</f>
        <v>0</v>
      </c>
      <c r="CC380" s="13">
        <f>SUMIFS('Compra Ventas'!$E$2:$E$2700,'Compra Ventas'!$A$2:$A$2700,CC$4,'Compra Ventas'!$B$2:$B$2700,$B380,'Compra Ventas'!$C$2:$C$2700,CC$5)</f>
        <v>0</v>
      </c>
      <c r="CD380" s="13">
        <f>SUMIFS('Compra Ventas'!$E$2:$E$2700,'Compra Ventas'!$A$2:$A$2700,CD$4,'Compra Ventas'!$B$2:$B$2700,$B380,'Compra Ventas'!$C$2:$C$2700,CD$5)</f>
        <v>0</v>
      </c>
      <c r="CE380" s="13">
        <f>SUMIFS('Compra Ventas'!$E$2:$E$2700,'Compra Ventas'!$A$2:$A$2700,CE$4,'Compra Ventas'!$B$2:$B$2700,$B380,'Compra Ventas'!$C$2:$C$2700,CE$5)</f>
        <v>0</v>
      </c>
      <c r="CF380" s="13">
        <f>SUMIFS('Compra Ventas'!$E$2:$E$2700,'Compra Ventas'!$A$2:$A$2700,CF$4,'Compra Ventas'!$B$2:$B$2700,$B380,'Compra Ventas'!$C$2:$C$2700,CF$5)</f>
        <v>0</v>
      </c>
      <c r="CG380" s="13">
        <f>SUMIFS('Compra Ventas'!$E$2:$E$2700,'Compra Ventas'!$A$2:$A$2700,CG$4,'Compra Ventas'!$B$2:$B$2700,$B380,'Compra Ventas'!$C$2:$C$2700,CG$5)</f>
        <v>0</v>
      </c>
      <c r="CH380" s="13">
        <f>SUMIFS('Compra Ventas'!$E$2:$E$2700,'Compra Ventas'!$A$2:$A$2700,CH$4,'Compra Ventas'!$B$2:$B$2700,$B380,'Compra Ventas'!$C$2:$C$2700,CH$5)</f>
        <v>0</v>
      </c>
      <c r="CI380" s="13">
        <f>SUMIFS('Compra Ventas'!$E$2:$E$2700,'Compra Ventas'!$A$2:$A$2700,CI$4,'Compra Ventas'!$B$2:$B$2700,$B380,'Compra Ventas'!$C$2:$C$2700,CI$5)</f>
        <v>0</v>
      </c>
      <c r="CJ380" s="14">
        <f>SUMIFS('Compra Ventas'!$E$2:$E$2700,'Compra Ventas'!$A$2:$A$2700,CJ$4,'Compra Ventas'!$B$2:$B$2700,$B380,'Compra Ventas'!$C$2:$C$2700,CJ$5)</f>
        <v>0</v>
      </c>
      <c r="CK380" s="12">
        <f>SUMIFS('Compra Ventas'!$E$2:$E$2700,'Compra Ventas'!$A$2:$A$2700,CK$4,'Compra Ventas'!$B$2:$B$2700,$B380,'Compra Ventas'!$C$2:$C$2700,CK$5)</f>
        <v>0</v>
      </c>
      <c r="CL380" s="13">
        <f>SUMIFS('Compra Ventas'!$E$2:$E$2700,'Compra Ventas'!$A$2:$A$2700,CL$4,'Compra Ventas'!$B$2:$B$2700,$B380,'Compra Ventas'!$C$2:$C$2700,CL$5)</f>
        <v>0</v>
      </c>
      <c r="CM380" s="13">
        <f>SUMIFS('Compra Ventas'!$E$2:$E$2700,'Compra Ventas'!$A$2:$A$2700,CM$4,'Compra Ventas'!$B$2:$B$2700,$B380,'Compra Ventas'!$C$2:$C$2700,CM$5)</f>
        <v>0</v>
      </c>
      <c r="CN380" s="13">
        <f>SUMIFS('Compra Ventas'!$E$2:$E$2700,'Compra Ventas'!$A$2:$A$2700,CN$4,'Compra Ventas'!$B$2:$B$2700,$B380,'Compra Ventas'!$C$2:$C$2700,CN$5)</f>
        <v>0</v>
      </c>
      <c r="CO380" s="13">
        <f>SUMIFS('Compra Ventas'!$E$2:$E$2700,'Compra Ventas'!$A$2:$A$2700,CO$4,'Compra Ventas'!$B$2:$B$2700,$B380,'Compra Ventas'!$C$2:$C$2700,CO$5)</f>
        <v>0</v>
      </c>
      <c r="CP380" s="13">
        <f>SUMIFS('Compra Ventas'!$E$2:$E$2700,'Compra Ventas'!$A$2:$A$2700,CP$4,'Compra Ventas'!$B$2:$B$2700,$B380,'Compra Ventas'!$C$2:$C$2700,CP$5)</f>
        <v>0</v>
      </c>
      <c r="CQ380" s="13">
        <f>SUMIFS('Compra Ventas'!$E$2:$E$2700,'Compra Ventas'!$A$2:$A$2700,CQ$4,'Compra Ventas'!$B$2:$B$2700,$B380,'Compra Ventas'!$C$2:$C$2700,CQ$5)</f>
        <v>0</v>
      </c>
      <c r="CR380" s="13">
        <f>SUMIFS('Compra Ventas'!$E$2:$E$2700,'Compra Ventas'!$A$2:$A$2700,CR$4,'Compra Ventas'!$B$2:$B$2700,$B380,'Compra Ventas'!$C$2:$C$2700,CR$5)</f>
        <v>0</v>
      </c>
      <c r="CS380" s="13">
        <f>SUMIFS('Compra Ventas'!$E$2:$E$2700,'Compra Ventas'!$A$2:$A$2700,CS$4,'Compra Ventas'!$B$2:$B$2700,$B380,'Compra Ventas'!$C$2:$C$2700,CS$5)</f>
        <v>0</v>
      </c>
      <c r="CT380" s="13">
        <f>SUMIFS('Compra Ventas'!$E$2:$E$2700,'Compra Ventas'!$A$2:$A$2700,CT$4,'Compra Ventas'!$B$2:$B$2700,$B380,'Compra Ventas'!$C$2:$C$2700,CT$5)</f>
        <v>0</v>
      </c>
      <c r="CU380" s="13">
        <f>SUMIFS('Compra Ventas'!$E$2:$E$2700,'Compra Ventas'!$A$2:$A$2700,CU$4,'Compra Ventas'!$B$2:$B$2700,$B380,'Compra Ventas'!$C$2:$C$2700,CU$5)</f>
        <v>0</v>
      </c>
      <c r="CV380" s="14">
        <f>SUMIFS('Compra Ventas'!$E$2:$E$2700,'Compra Ventas'!$A$2:$A$2700,CV$4,'Compra Ventas'!$B$2:$B$2700,$B380,'Compra Ventas'!$C$2:$C$2700,CV$5)</f>
        <v>0</v>
      </c>
      <c r="CW380" s="12">
        <f>SUMIFS('Compra Ventas'!$E$2:$E$2700,'Compra Ventas'!$A$2:$A$2700,CW$4,'Compra Ventas'!$B$2:$B$2700,$B380,'Compra Ventas'!$C$2:$C$2700,CW$5)</f>
        <v>0</v>
      </c>
      <c r="CX380" s="13">
        <f>SUMIFS('Compra Ventas'!$E$2:$E$2700,'Compra Ventas'!$A$2:$A$2700,CX$4,'Compra Ventas'!$B$2:$B$2700,$B380,'Compra Ventas'!$C$2:$C$2700,CX$5)</f>
        <v>0</v>
      </c>
      <c r="CY380" s="13">
        <f>SUMIFS('Compra Ventas'!$E$2:$E$2700,'Compra Ventas'!$A$2:$A$2700,CY$4,'Compra Ventas'!$B$2:$B$2700,$B380,'Compra Ventas'!$C$2:$C$2700,CY$5)</f>
        <v>0</v>
      </c>
      <c r="CZ380" s="13">
        <f>SUMIFS('Compra Ventas'!$E$2:$E$2700,'Compra Ventas'!$A$2:$A$2700,CZ$4,'Compra Ventas'!$B$2:$B$2700,$B380,'Compra Ventas'!$C$2:$C$2700,CZ$5)</f>
        <v>0</v>
      </c>
      <c r="DA380" s="13">
        <f>SUMIFS('Compra Ventas'!$E$2:$E$2700,'Compra Ventas'!$A$2:$A$2700,DA$4,'Compra Ventas'!$B$2:$B$2700,$B380,'Compra Ventas'!$C$2:$C$2700,DA$5)</f>
        <v>0</v>
      </c>
      <c r="DB380" s="13">
        <f>SUMIFS('Compra Ventas'!$E$2:$E$2700,'Compra Ventas'!$A$2:$A$2700,DB$4,'Compra Ventas'!$B$2:$B$2700,$B380,'Compra Ventas'!$C$2:$C$2700,DB$5)</f>
        <v>0</v>
      </c>
      <c r="DC380" s="13">
        <f>SUMIFS('Compra Ventas'!$E$2:$E$2700,'Compra Ventas'!$A$2:$A$2700,DC$4,'Compra Ventas'!$B$2:$B$2700,$B380,'Compra Ventas'!$C$2:$C$2700,DC$5)</f>
        <v>0</v>
      </c>
      <c r="DD380" s="13">
        <f>SUMIFS('Compra Ventas'!$E$2:$E$2700,'Compra Ventas'!$A$2:$A$2700,DD$4,'Compra Ventas'!$B$2:$B$2700,$B380,'Compra Ventas'!$C$2:$C$2700,DD$5)</f>
        <v>0</v>
      </c>
      <c r="DE380" s="13">
        <f>SUMIFS('Compra Ventas'!$E$2:$E$2700,'Compra Ventas'!$A$2:$A$2700,DE$4,'Compra Ventas'!$B$2:$B$2700,$B380,'Compra Ventas'!$C$2:$C$2700,DE$5)</f>
        <v>0</v>
      </c>
      <c r="DF380" s="13">
        <f>SUMIFS('Compra Ventas'!$E$2:$E$2700,'Compra Ventas'!$A$2:$A$2700,DF$4,'Compra Ventas'!$B$2:$B$2700,$B380,'Compra Ventas'!$C$2:$C$2700,DF$5)</f>
        <v>0</v>
      </c>
      <c r="DG380" s="13">
        <f>SUMIFS('Compra Ventas'!$E$2:$E$2700,'Compra Ventas'!$A$2:$A$2700,DG$4,'Compra Ventas'!$B$2:$B$2700,$B380,'Compra Ventas'!$C$2:$C$2700,DG$5)</f>
        <v>0</v>
      </c>
      <c r="DH380" s="14">
        <f>SUMIFS('Compra Ventas'!$E$2:$E$2700,'Compra Ventas'!$A$2:$A$2700,DH$4,'Compra Ventas'!$B$2:$B$2700,$B380,'Compra Ventas'!$C$2:$C$2700,DH$5)</f>
        <v>0</v>
      </c>
      <c r="DI380" s="84"/>
      <c r="DJ380" s="98">
        <f>SUMIFS('Ajuste Ciclado'!D$5:D$47,'Ajuste Ciclado'!$C$5:$C$47,Balance!DJ$4,'Ajuste Ciclado'!$B$5:$B$47,Balance!$B380)</f>
        <v>0</v>
      </c>
      <c r="DK380" s="99">
        <f>SUMIFS('Ajuste Ciclado'!E$5:E$47,'Ajuste Ciclado'!$C$5:$C$47,Balance!DK$4,'Ajuste Ciclado'!$B$5:$B$47,Balance!$B380)</f>
        <v>0</v>
      </c>
      <c r="DL380" s="99">
        <f>SUMIFS('Ajuste Ciclado'!F$5:F$47,'Ajuste Ciclado'!$C$5:$C$47,Balance!DL$4,'Ajuste Ciclado'!$B$5:$B$47,Balance!$B380)</f>
        <v>0</v>
      </c>
      <c r="DM380" s="99">
        <f>SUMIFS('Ajuste Ciclado'!G$5:G$47,'Ajuste Ciclado'!$C$5:$C$47,Balance!DM$4,'Ajuste Ciclado'!$B$5:$B$47,Balance!$B380)</f>
        <v>0</v>
      </c>
      <c r="DN380" s="99">
        <f>SUMIFS('Ajuste Ciclado'!H$5:H$47,'Ajuste Ciclado'!$C$5:$C$47,Balance!DN$4,'Ajuste Ciclado'!$B$5:$B$47,Balance!$B380)</f>
        <v>0</v>
      </c>
      <c r="DO380" s="99">
        <f>SUMIFS('Ajuste Ciclado'!I$5:I$47,'Ajuste Ciclado'!$C$5:$C$47,Balance!DO$4,'Ajuste Ciclado'!$B$5:$B$47,Balance!$B380)</f>
        <v>0</v>
      </c>
      <c r="DP380" s="99">
        <f>SUMIFS('Ajuste Ciclado'!J$5:J$47,'Ajuste Ciclado'!$C$5:$C$47,Balance!DP$4,'Ajuste Ciclado'!$B$5:$B$47,Balance!$B380)</f>
        <v>0</v>
      </c>
      <c r="DQ380" s="99">
        <f>SUMIFS('Ajuste Ciclado'!K$5:K$47,'Ajuste Ciclado'!$C$5:$C$47,Balance!DQ$4,'Ajuste Ciclado'!$B$5:$B$47,Balance!$B380)</f>
        <v>0</v>
      </c>
      <c r="DR380" s="99">
        <f>SUMIFS('Ajuste Ciclado'!L$5:L$47,'Ajuste Ciclado'!$C$5:$C$47,Balance!DR$4,'Ajuste Ciclado'!$B$5:$B$47,Balance!$B380)</f>
        <v>0</v>
      </c>
      <c r="DS380" s="99">
        <f>SUMIFS('Ajuste Ciclado'!M$5:M$47,'Ajuste Ciclado'!$C$5:$C$47,Balance!DS$4,'Ajuste Ciclado'!$B$5:$B$47,Balance!$B380)</f>
        <v>0</v>
      </c>
      <c r="DT380" s="99">
        <f>SUMIFS('Ajuste Ciclado'!N$5:N$47,'Ajuste Ciclado'!$C$5:$C$47,Balance!DT$4,'Ajuste Ciclado'!$B$5:$B$47,Balance!$B380)</f>
        <v>0</v>
      </c>
      <c r="DU380" s="100">
        <f>SUMIFS('Ajuste Ciclado'!O$5:O$47,'Ajuste Ciclado'!$C$5:$C$47,Balance!DU$4,'Ajuste Ciclado'!$B$5:$B$47,Balance!$B380)</f>
        <v>0</v>
      </c>
      <c r="DV380" s="98">
        <f>SUMIFS('Ajuste Ciclado'!D$5:D$47,'Ajuste Ciclado'!$C$5:$C$47,Balance!DV$4,'Ajuste Ciclado'!$B$5:$B$47,Balance!$B380)</f>
        <v>0</v>
      </c>
      <c r="DW380" s="99">
        <f>SUMIFS('Ajuste Ciclado'!E$5:E$47,'Ajuste Ciclado'!$C$5:$C$47,Balance!DW$4,'Ajuste Ciclado'!$B$5:$B$47,Balance!$B380)</f>
        <v>0</v>
      </c>
      <c r="DX380" s="99">
        <f>SUMIFS('Ajuste Ciclado'!F$5:F$47,'Ajuste Ciclado'!$C$5:$C$47,Balance!DX$4,'Ajuste Ciclado'!$B$5:$B$47,Balance!$B380)</f>
        <v>0</v>
      </c>
      <c r="DY380" s="99">
        <f>SUMIFS('Ajuste Ciclado'!G$5:G$47,'Ajuste Ciclado'!$C$5:$C$47,Balance!DY$4,'Ajuste Ciclado'!$B$5:$B$47,Balance!$B380)</f>
        <v>0</v>
      </c>
      <c r="DZ380" s="99">
        <f>SUMIFS('Ajuste Ciclado'!H$5:H$47,'Ajuste Ciclado'!$C$5:$C$47,Balance!DZ$4,'Ajuste Ciclado'!$B$5:$B$47,Balance!$B380)</f>
        <v>0</v>
      </c>
      <c r="EA380" s="99">
        <f>SUMIFS('Ajuste Ciclado'!I$5:I$47,'Ajuste Ciclado'!$C$5:$C$47,Balance!EA$4,'Ajuste Ciclado'!$B$5:$B$47,Balance!$B380)</f>
        <v>0</v>
      </c>
      <c r="EB380" s="99">
        <f>SUMIFS('Ajuste Ciclado'!J$5:J$47,'Ajuste Ciclado'!$C$5:$C$47,Balance!EB$4,'Ajuste Ciclado'!$B$5:$B$47,Balance!$B380)</f>
        <v>0</v>
      </c>
      <c r="EC380" s="99">
        <f>SUMIFS('Ajuste Ciclado'!K$5:K$47,'Ajuste Ciclado'!$C$5:$C$47,Balance!EC$4,'Ajuste Ciclado'!$B$5:$B$47,Balance!$B380)</f>
        <v>0</v>
      </c>
      <c r="ED380" s="99">
        <f>SUMIFS('Ajuste Ciclado'!L$5:L$47,'Ajuste Ciclado'!$C$5:$C$47,Balance!ED$4,'Ajuste Ciclado'!$B$5:$B$47,Balance!$B380)</f>
        <v>0</v>
      </c>
      <c r="EE380" s="99">
        <f>SUMIFS('Ajuste Ciclado'!M$5:M$47,'Ajuste Ciclado'!$C$5:$C$47,Balance!EE$4,'Ajuste Ciclado'!$B$5:$B$47,Balance!$B380)</f>
        <v>0</v>
      </c>
      <c r="EF380" s="99">
        <f>SUMIFS('Ajuste Ciclado'!N$5:N$47,'Ajuste Ciclado'!$C$5:$C$47,Balance!EF$4,'Ajuste Ciclado'!$B$5:$B$47,Balance!$B380)</f>
        <v>0</v>
      </c>
      <c r="EG380" s="100">
        <f>SUMIFS('Ajuste Ciclado'!O$5:O$47,'Ajuste Ciclado'!$C$5:$C$47,Balance!EG$4,'Ajuste Ciclado'!$B$5:$B$47,Balance!$B380)</f>
        <v>0</v>
      </c>
      <c r="EH380" s="98">
        <f>SUMIFS('Ajuste Ciclado'!D$5:D$47,'Ajuste Ciclado'!$C$5:$C$47,Balance!EH$4,'Ajuste Ciclado'!$B$5:$B$47,Balance!$B380)</f>
        <v>0</v>
      </c>
      <c r="EI380" s="99">
        <f>SUMIFS('Ajuste Ciclado'!E$5:E$47,'Ajuste Ciclado'!$C$5:$C$47,Balance!EI$4,'Ajuste Ciclado'!$B$5:$B$47,Balance!$B380)</f>
        <v>0</v>
      </c>
      <c r="EJ380" s="99">
        <f>SUMIFS('Ajuste Ciclado'!F$5:F$47,'Ajuste Ciclado'!$C$5:$C$47,Balance!EJ$4,'Ajuste Ciclado'!$B$5:$B$47,Balance!$B380)</f>
        <v>0</v>
      </c>
      <c r="EK380" s="99">
        <f>SUMIFS('Ajuste Ciclado'!G$5:G$47,'Ajuste Ciclado'!$C$5:$C$47,Balance!EK$4,'Ajuste Ciclado'!$B$5:$B$47,Balance!$B380)</f>
        <v>0</v>
      </c>
      <c r="EL380" s="99">
        <f>SUMIFS('Ajuste Ciclado'!H$5:H$47,'Ajuste Ciclado'!$C$5:$C$47,Balance!EL$4,'Ajuste Ciclado'!$B$5:$B$47,Balance!$B380)</f>
        <v>0</v>
      </c>
      <c r="EM380" s="99">
        <f>SUMIFS('Ajuste Ciclado'!I$5:I$47,'Ajuste Ciclado'!$C$5:$C$47,Balance!EM$4,'Ajuste Ciclado'!$B$5:$B$47,Balance!$B380)</f>
        <v>0</v>
      </c>
      <c r="EN380" s="99">
        <f>SUMIFS('Ajuste Ciclado'!J$5:J$47,'Ajuste Ciclado'!$C$5:$C$47,Balance!EN$4,'Ajuste Ciclado'!$B$5:$B$47,Balance!$B380)</f>
        <v>0</v>
      </c>
      <c r="EO380" s="99">
        <f>SUMIFS('Ajuste Ciclado'!K$5:K$47,'Ajuste Ciclado'!$C$5:$C$47,Balance!EO$4,'Ajuste Ciclado'!$B$5:$B$47,Balance!$B380)</f>
        <v>0</v>
      </c>
      <c r="EP380" s="99">
        <f>SUMIFS('Ajuste Ciclado'!L$5:L$47,'Ajuste Ciclado'!$C$5:$C$47,Balance!EP$4,'Ajuste Ciclado'!$B$5:$B$47,Balance!$B380)</f>
        <v>0</v>
      </c>
      <c r="EQ380" s="99">
        <f>SUMIFS('Ajuste Ciclado'!M$5:M$47,'Ajuste Ciclado'!$C$5:$C$47,Balance!EQ$4,'Ajuste Ciclado'!$B$5:$B$47,Balance!$B380)</f>
        <v>0</v>
      </c>
      <c r="ER380" s="99">
        <f>SUMIFS('Ajuste Ciclado'!N$5:N$47,'Ajuste Ciclado'!$C$5:$C$47,Balance!ER$4,'Ajuste Ciclado'!$B$5:$B$47,Balance!$B380)</f>
        <v>0</v>
      </c>
      <c r="ES380" s="100">
        <f>SUMIFS('Ajuste Ciclado'!O$5:O$47,'Ajuste Ciclado'!$C$5:$C$47,Balance!ES$4,'Ajuste Ciclado'!$B$5:$B$47,Balance!$B380)</f>
        <v>0</v>
      </c>
      <c r="ET380" s="84"/>
      <c r="EU380" s="12">
        <f t="shared" si="428"/>
        <v>54821.932064883957</v>
      </c>
      <c r="EV380" s="13">
        <f t="shared" si="393"/>
        <v>45164.818376857816</v>
      </c>
      <c r="EW380" s="13">
        <f t="shared" si="394"/>
        <v>40333.149047407533</v>
      </c>
      <c r="EX380" s="13">
        <f t="shared" si="395"/>
        <v>27317.776591436112</v>
      </c>
      <c r="EY380" s="13">
        <f t="shared" si="396"/>
        <v>21568.315118746981</v>
      </c>
      <c r="EZ380" s="13">
        <f t="shared" si="397"/>
        <v>13429.73918984501</v>
      </c>
      <c r="FA380" s="13">
        <f t="shared" si="398"/>
        <v>17320.872487446191</v>
      </c>
      <c r="FB380" s="13">
        <f t="shared" si="399"/>
        <v>23987.801432651009</v>
      </c>
      <c r="FC380" s="13">
        <f t="shared" si="400"/>
        <v>27311.36139401816</v>
      </c>
      <c r="FD380" s="13">
        <f t="shared" si="401"/>
        <v>7021.7250564367769</v>
      </c>
      <c r="FE380" s="13">
        <f t="shared" si="402"/>
        <v>3284.3149089096369</v>
      </c>
      <c r="FF380" s="14">
        <f t="shared" si="403"/>
        <v>5461.2522273663171</v>
      </c>
      <c r="FG380" s="12">
        <f t="shared" si="404"/>
        <v>54929.215386697397</v>
      </c>
      <c r="FH380" s="13">
        <f t="shared" si="405"/>
        <v>45406.703706650384</v>
      </c>
      <c r="FI380" s="13">
        <f t="shared" si="406"/>
        <v>40713.692635934422</v>
      </c>
      <c r="FJ380" s="13">
        <f t="shared" si="407"/>
        <v>28812.80667841895</v>
      </c>
      <c r="FK380" s="13">
        <f t="shared" si="408"/>
        <v>21246.87364159388</v>
      </c>
      <c r="FL380" s="13">
        <f t="shared" si="409"/>
        <v>13532.4995005</v>
      </c>
      <c r="FM380" s="13">
        <f t="shared" si="410"/>
        <v>18172.15588046913</v>
      </c>
      <c r="FN380" s="13">
        <f t="shared" si="411"/>
        <v>24149.764373196202</v>
      </c>
      <c r="FO380" s="13">
        <f t="shared" si="412"/>
        <v>27785.067208503831</v>
      </c>
      <c r="FP380" s="13">
        <f t="shared" si="413"/>
        <v>10521.422515364449</v>
      </c>
      <c r="FQ380" s="13">
        <f t="shared" si="414"/>
        <v>14474.96996800761</v>
      </c>
      <c r="FR380" s="14">
        <f t="shared" si="415"/>
        <v>19871.646014157399</v>
      </c>
      <c r="FS380" s="12">
        <f t="shared" si="416"/>
        <v>54948.456991432788</v>
      </c>
      <c r="FT380" s="13">
        <f t="shared" si="417"/>
        <v>45424.377620419473</v>
      </c>
      <c r="FU380" s="13">
        <f t="shared" si="418"/>
        <v>40573.28225943631</v>
      </c>
      <c r="FV380" s="13">
        <f t="shared" si="419"/>
        <v>28612.829388463659</v>
      </c>
      <c r="FW380" s="13">
        <f t="shared" si="420"/>
        <v>21905.26149401578</v>
      </c>
      <c r="FX380" s="13">
        <f t="shared" si="421"/>
        <v>14350.153231594129</v>
      </c>
      <c r="FY380" s="13">
        <f t="shared" si="422"/>
        <v>19618.222298283039</v>
      </c>
      <c r="FZ380" s="13">
        <f t="shared" si="423"/>
        <v>26578.97601614095</v>
      </c>
      <c r="GA380" s="13">
        <f t="shared" si="424"/>
        <v>30012.04023676888</v>
      </c>
      <c r="GB380" s="13">
        <f t="shared" si="425"/>
        <v>22893.315933269521</v>
      </c>
      <c r="GC380" s="13">
        <f t="shared" si="426"/>
        <v>28315.241895584459</v>
      </c>
      <c r="GD380" s="14">
        <f t="shared" si="427"/>
        <v>31385.372112988229</v>
      </c>
      <c r="GE380" s="84"/>
      <c r="GF380" s="12">
        <f t="shared" si="439"/>
        <v>287023.05789600551</v>
      </c>
      <c r="GG380" s="13">
        <f t="shared" si="439"/>
        <v>319616.81750949356</v>
      </c>
      <c r="GH380" s="14">
        <f t="shared" si="439"/>
        <v>364617.52947839716</v>
      </c>
      <c r="GI380" s="6">
        <f t="shared" si="430"/>
        <v>1</v>
      </c>
      <c r="GJ380" s="12">
        <f t="shared" si="431"/>
        <v>0</v>
      </c>
      <c r="GK380" s="13">
        <f t="shared" si="432"/>
        <v>0</v>
      </c>
      <c r="GL380" s="14">
        <f t="shared" si="433"/>
        <v>0</v>
      </c>
      <c r="GM380" s="84"/>
      <c r="GN380" s="66">
        <f t="shared" si="434"/>
        <v>0</v>
      </c>
      <c r="GO380" s="84"/>
      <c r="GP380" s="63" t="str" cm="1">
        <f t="array" ref="GP380">INDEX($GF$4:$GH$4,1,GI380)</f>
        <v>Sample 1</v>
      </c>
      <c r="GQ380" s="12">
        <f t="shared" si="436"/>
        <v>3284.3149089096369</v>
      </c>
      <c r="GR380" s="13">
        <f t="shared" si="436"/>
        <v>5461.2522273663171</v>
      </c>
      <c r="GS380" s="14">
        <f t="shared" si="436"/>
        <v>7021.7250564367769</v>
      </c>
      <c r="GT380" s="12">
        <f t="shared" si="437"/>
        <v>10521.422515364449</v>
      </c>
      <c r="GU380" s="13">
        <f t="shared" si="437"/>
        <v>13532.4995005</v>
      </c>
      <c r="GV380" s="14">
        <f t="shared" si="437"/>
        <v>14474.96996800761</v>
      </c>
      <c r="GW380" s="12">
        <f t="shared" si="438"/>
        <v>14350.153231594129</v>
      </c>
      <c r="GX380" s="13">
        <f t="shared" si="438"/>
        <v>19618.222298283039</v>
      </c>
      <c r="GY380" s="14">
        <f t="shared" si="438"/>
        <v>21905.26149401578</v>
      </c>
      <c r="GZ380" s="84" t="str">
        <f t="shared" si="441"/>
        <v>Sample 1</v>
      </c>
      <c r="HA380" s="12">
        <f t="shared" si="440"/>
        <v>0</v>
      </c>
      <c r="HB380" s="13">
        <f t="shared" si="440"/>
        <v>0</v>
      </c>
      <c r="HC380" s="14">
        <f t="shared" si="440"/>
        <v>0</v>
      </c>
      <c r="HD380" s="6">
        <f t="shared" si="442"/>
        <v>0</v>
      </c>
      <c r="HE380" s="84" t="str">
        <f t="shared" si="443"/>
        <v>Ok</v>
      </c>
    </row>
    <row r="381" spans="2:213" hidden="1" x14ac:dyDescent="0.3">
      <c r="B381" s="84" t="s">
        <v>129</v>
      </c>
      <c r="C381" s="12">
        <f>SUMIFS(Inyecciones!$E$2:$E$14185,Inyecciones!$A$2:$A$14185,Balance!C$4,Inyecciones!$B$2:$B$14185,Balance!$B381,Inyecciones!$C$2:$C$14185,Balance!C$5)</f>
        <v>56995.834382835703</v>
      </c>
      <c r="D381" s="13">
        <f>SUMIFS(Inyecciones!$E$2:$E$14185,Inyecciones!$A$2:$A$14185,Balance!D$4,Inyecciones!$B$2:$B$14185,Balance!$B381,Inyecciones!$C$2:$C$14185,Balance!D$5)</f>
        <v>41848.260019388159</v>
      </c>
      <c r="E381" s="13">
        <f>SUMIFS(Inyecciones!$E$2:$E$14185,Inyecciones!$A$2:$A$14185,Balance!E$4,Inyecciones!$B$2:$B$14185,Balance!$B381,Inyecciones!$C$2:$C$14185,Balance!E$5)</f>
        <v>36005.558977342931</v>
      </c>
      <c r="F381" s="13">
        <f>SUMIFS(Inyecciones!$E$2:$E$14185,Inyecciones!$A$2:$A$14185,Balance!F$4,Inyecciones!$B$2:$B$14185,Balance!$B381,Inyecciones!$C$2:$C$14185,Balance!F$5)</f>
        <v>29628.591502065621</v>
      </c>
      <c r="G381" s="13">
        <f>SUMIFS(Inyecciones!$E$2:$E$14185,Inyecciones!$A$2:$A$14185,Balance!G$4,Inyecciones!$B$2:$B$14185,Balance!$B381,Inyecciones!$C$2:$C$14185,Balance!G$5)</f>
        <v>21300.254392571951</v>
      </c>
      <c r="H381" s="13">
        <f>SUMIFS(Inyecciones!$E$2:$E$14185,Inyecciones!$A$2:$A$14185,Balance!H$4,Inyecciones!$B$2:$B$14185,Balance!$B381,Inyecciones!$C$2:$C$14185,Balance!H$5)</f>
        <v>13226.46333121231</v>
      </c>
      <c r="I381" s="13">
        <f>SUMIFS(Inyecciones!$E$2:$E$14185,Inyecciones!$A$2:$A$14185,Balance!I$4,Inyecciones!$B$2:$B$14185,Balance!$B381,Inyecciones!$C$2:$C$14185,Balance!I$5)</f>
        <v>17203.231271404638</v>
      </c>
      <c r="J381" s="13">
        <f>SUMIFS(Inyecciones!$E$2:$E$14185,Inyecciones!$A$2:$A$14185,Balance!J$4,Inyecciones!$B$2:$B$14185,Balance!$B381,Inyecciones!$C$2:$C$14185,Balance!J$5)</f>
        <v>24740.129291658512</v>
      </c>
      <c r="K381" s="13">
        <f>SUMIFS(Inyecciones!$E$2:$E$14185,Inyecciones!$A$2:$A$14185,Balance!K$4,Inyecciones!$B$2:$B$14185,Balance!$B381,Inyecciones!$C$2:$C$14185,Balance!K$5)</f>
        <v>27865.306591357581</v>
      </c>
      <c r="L381" s="13">
        <f>SUMIFS(Inyecciones!$E$2:$E$14185,Inyecciones!$A$2:$A$14185,Balance!L$4,Inyecciones!$B$2:$B$14185,Balance!$B381,Inyecciones!$C$2:$C$14185,Balance!L$5)</f>
        <v>8074.9008841435352</v>
      </c>
      <c r="M381" s="13">
        <f>SUMIFS(Inyecciones!$E$2:$E$14185,Inyecciones!$A$2:$A$14185,Balance!M$4,Inyecciones!$B$2:$B$14185,Balance!$B381,Inyecciones!$C$2:$C$14185,Balance!M$5)</f>
        <v>4066.5788321250839</v>
      </c>
      <c r="N381" s="14">
        <f>SUMIFS(Inyecciones!$E$2:$E$14185,Inyecciones!$A$2:$A$14185,Balance!N$4,Inyecciones!$B$2:$B$14185,Balance!$B381,Inyecciones!$C$2:$C$14185,Balance!N$5)</f>
        <v>6466.8910572472078</v>
      </c>
      <c r="O381" s="12">
        <f>SUMIFS(Inyecciones!$E$2:$E$14185,Inyecciones!$A$2:$A$14185,Balance!O$4,Inyecciones!$B$2:$B$14185,Balance!$B381,Inyecciones!$C$2:$C$14185,Balance!O$5)</f>
        <v>57115.45229654658</v>
      </c>
      <c r="P381" s="13">
        <f>SUMIFS(Inyecciones!$E$2:$E$14185,Inyecciones!$A$2:$A$14185,Balance!P$4,Inyecciones!$B$2:$B$14185,Balance!$B381,Inyecciones!$C$2:$C$14185,Balance!P$5)</f>
        <v>42158.067108622963</v>
      </c>
      <c r="Q381" s="13">
        <f>SUMIFS(Inyecciones!$E$2:$E$14185,Inyecciones!$A$2:$A$14185,Balance!Q$4,Inyecciones!$B$2:$B$14185,Balance!$B381,Inyecciones!$C$2:$C$14185,Balance!Q$5)</f>
        <v>36361.612468336927</v>
      </c>
      <c r="R381" s="13">
        <f>SUMIFS(Inyecciones!$E$2:$E$14185,Inyecciones!$A$2:$A$14185,Balance!R$4,Inyecciones!$B$2:$B$14185,Balance!$B381,Inyecciones!$C$2:$C$14185,Balance!R$5)</f>
        <v>31390.69640412333</v>
      </c>
      <c r="S381" s="13">
        <f>SUMIFS(Inyecciones!$E$2:$E$14185,Inyecciones!$A$2:$A$14185,Balance!S$4,Inyecciones!$B$2:$B$14185,Balance!$B381,Inyecciones!$C$2:$C$14185,Balance!S$5)</f>
        <v>20822.099539423769</v>
      </c>
      <c r="T381" s="13">
        <f>SUMIFS(Inyecciones!$E$2:$E$14185,Inyecciones!$A$2:$A$14185,Balance!T$4,Inyecciones!$B$2:$B$14185,Balance!$B381,Inyecciones!$C$2:$C$14185,Balance!T$5)</f>
        <v>13386.078347033739</v>
      </c>
      <c r="U381" s="13">
        <f>SUMIFS(Inyecciones!$E$2:$E$14185,Inyecciones!$A$2:$A$14185,Balance!U$4,Inyecciones!$B$2:$B$14185,Balance!$B381,Inyecciones!$C$2:$C$14185,Balance!U$5)</f>
        <v>18253.311418221259</v>
      </c>
      <c r="V381" s="13">
        <f>SUMIFS(Inyecciones!$E$2:$E$14185,Inyecciones!$A$2:$A$14185,Balance!V$4,Inyecciones!$B$2:$B$14185,Balance!$B381,Inyecciones!$C$2:$C$14185,Balance!V$5)</f>
        <v>24913.897839008951</v>
      </c>
      <c r="W381" s="13">
        <f>SUMIFS(Inyecciones!$E$2:$E$14185,Inyecciones!$A$2:$A$14185,Balance!W$4,Inyecciones!$B$2:$B$14185,Balance!$B381,Inyecciones!$C$2:$C$14185,Balance!W$5)</f>
        <v>28468.549557759179</v>
      </c>
      <c r="X381" s="13">
        <f>SUMIFS(Inyecciones!$E$2:$E$14185,Inyecciones!$A$2:$A$14185,Balance!X$4,Inyecciones!$B$2:$B$14185,Balance!$B381,Inyecciones!$C$2:$C$14185,Balance!X$5)</f>
        <v>11971.185925136449</v>
      </c>
      <c r="Y381" s="13">
        <f>SUMIFS(Inyecciones!$E$2:$E$14185,Inyecciones!$A$2:$A$14185,Balance!Y$4,Inyecciones!$B$2:$B$14185,Balance!$B381,Inyecciones!$C$2:$C$14185,Balance!Y$5)</f>
        <v>15561.868918611161</v>
      </c>
      <c r="Z381" s="14">
        <f>SUMIFS(Inyecciones!$E$2:$E$14185,Inyecciones!$A$2:$A$14185,Balance!Z$4,Inyecciones!$B$2:$B$14185,Balance!$B381,Inyecciones!$C$2:$C$14185,Balance!Z$5)</f>
        <v>20231.931362126961</v>
      </c>
      <c r="AA381" s="12">
        <f>SUMIFS(Inyecciones!$E$2:$E$14185,Inyecciones!$A$2:$A$14185,Balance!AA$4,Inyecciones!$B$2:$B$14185,Balance!$B381,Inyecciones!$C$2:$C$14185,Balance!AA$5)</f>
        <v>57134.1564772075</v>
      </c>
      <c r="AB381" s="13">
        <f>SUMIFS(Inyecciones!$E$2:$E$14185,Inyecciones!$A$2:$A$14185,Balance!AB$4,Inyecciones!$B$2:$B$14185,Balance!$B381,Inyecciones!$C$2:$C$14185,Balance!AB$5)</f>
        <v>42176.00994209505</v>
      </c>
      <c r="AC381" s="13">
        <f>SUMIFS(Inyecciones!$E$2:$E$14185,Inyecciones!$A$2:$A$14185,Balance!AC$4,Inyecciones!$B$2:$B$14185,Balance!$B381,Inyecciones!$C$2:$C$14185,Balance!AC$5)</f>
        <v>36228.987559317939</v>
      </c>
      <c r="AD381" s="13">
        <f>SUMIFS(Inyecciones!$E$2:$E$14185,Inyecciones!$A$2:$A$14185,Balance!AD$4,Inyecciones!$B$2:$B$14185,Balance!$B381,Inyecciones!$C$2:$C$14185,Balance!AD$5)</f>
        <v>31149.389021137918</v>
      </c>
      <c r="AE381" s="13">
        <f>SUMIFS(Inyecciones!$E$2:$E$14185,Inyecciones!$A$2:$A$14185,Balance!AE$4,Inyecciones!$B$2:$B$14185,Balance!$B381,Inyecciones!$C$2:$C$14185,Balance!AE$5)</f>
        <v>21676.15928304135</v>
      </c>
      <c r="AF381" s="13">
        <f>SUMIFS(Inyecciones!$E$2:$E$14185,Inyecciones!$A$2:$A$14185,Balance!AF$4,Inyecciones!$B$2:$B$14185,Balance!$B381,Inyecciones!$C$2:$C$14185,Balance!AF$5)</f>
        <v>14383.88441648277</v>
      </c>
      <c r="AG381" s="13">
        <f>SUMIFS(Inyecciones!$E$2:$E$14185,Inyecciones!$A$2:$A$14185,Balance!AG$4,Inyecciones!$B$2:$B$14185,Balance!$B381,Inyecciones!$C$2:$C$14185,Balance!AG$5)</f>
        <v>19924.930407796259</v>
      </c>
      <c r="AH381" s="13">
        <f>SUMIFS(Inyecciones!$E$2:$E$14185,Inyecciones!$A$2:$A$14185,Balance!AH$4,Inyecciones!$B$2:$B$14185,Balance!$B381,Inyecciones!$C$2:$C$14185,Balance!AH$5)</f>
        <v>27654.547360870849</v>
      </c>
      <c r="AI381" s="13">
        <f>SUMIFS(Inyecciones!$E$2:$E$14185,Inyecciones!$A$2:$A$14185,Balance!AI$4,Inyecciones!$B$2:$B$14185,Balance!$B381,Inyecciones!$C$2:$C$14185,Balance!AI$5)</f>
        <v>31035.84170973389</v>
      </c>
      <c r="AJ381" s="13">
        <f>SUMIFS(Inyecciones!$E$2:$E$14185,Inyecciones!$A$2:$A$14185,Balance!AJ$4,Inyecciones!$B$2:$B$14185,Balance!$B381,Inyecciones!$C$2:$C$14185,Balance!AJ$5)</f>
        <v>25566.464902668849</v>
      </c>
      <c r="AK381" s="13">
        <f>SUMIFS(Inyecciones!$E$2:$E$14185,Inyecciones!$A$2:$A$14185,Balance!AK$4,Inyecciones!$B$2:$B$14185,Balance!$B381,Inyecciones!$C$2:$C$14185,Balance!AK$5)</f>
        <v>29947.832568618</v>
      </c>
      <c r="AL381" s="14">
        <f>SUMIFS(Inyecciones!$E$2:$E$14185,Inyecciones!$A$2:$A$14185,Balance!AL$4,Inyecciones!$B$2:$B$14185,Balance!$B381,Inyecciones!$C$2:$C$14185,Balance!AL$5)</f>
        <v>31317.711485901829</v>
      </c>
      <c r="AM381" s="13"/>
      <c r="AN381" s="12">
        <f>SUMIFS('Retiro Mensual'!$E$2:$E$2629,'Retiro Mensual'!$A$2:$A$2629,AN$4,'Retiro Mensual'!$B$2:$B$2629,$B381,'Retiro Mensual'!$C$2:$C$2629,AN$5)</f>
        <v>0</v>
      </c>
      <c r="AO381" s="13">
        <f>SUMIFS('Retiro Mensual'!$E$2:$E$2629,'Retiro Mensual'!$A$2:$A$2629,AO$4,'Retiro Mensual'!$B$2:$B$2629,$B381,'Retiro Mensual'!$C$2:$C$2629,AO$5)</f>
        <v>0</v>
      </c>
      <c r="AP381" s="13">
        <f>SUMIFS('Retiro Mensual'!$E$2:$E$2629,'Retiro Mensual'!$A$2:$A$2629,AP$4,'Retiro Mensual'!$B$2:$B$2629,$B381,'Retiro Mensual'!$C$2:$C$2629,AP$5)</f>
        <v>0</v>
      </c>
      <c r="AQ381" s="13">
        <f>SUMIFS('Retiro Mensual'!$E$2:$E$2629,'Retiro Mensual'!$A$2:$A$2629,AQ$4,'Retiro Mensual'!$B$2:$B$2629,$B381,'Retiro Mensual'!$C$2:$C$2629,AQ$5)</f>
        <v>0</v>
      </c>
      <c r="AR381" s="13">
        <f>SUMIFS('Retiro Mensual'!$E$2:$E$2629,'Retiro Mensual'!$A$2:$A$2629,AR$4,'Retiro Mensual'!$B$2:$B$2629,$B381,'Retiro Mensual'!$C$2:$C$2629,AR$5)</f>
        <v>0</v>
      </c>
      <c r="AS381" s="13">
        <f>SUMIFS('Retiro Mensual'!$E$2:$E$2629,'Retiro Mensual'!$A$2:$A$2629,AS$4,'Retiro Mensual'!$B$2:$B$2629,$B381,'Retiro Mensual'!$C$2:$C$2629,AS$5)</f>
        <v>0</v>
      </c>
      <c r="AT381" s="13">
        <f>SUMIFS('Retiro Mensual'!$E$2:$E$2629,'Retiro Mensual'!$A$2:$A$2629,AT$4,'Retiro Mensual'!$B$2:$B$2629,$B381,'Retiro Mensual'!$C$2:$C$2629,AT$5)</f>
        <v>0</v>
      </c>
      <c r="AU381" s="13">
        <f>SUMIFS('Retiro Mensual'!$E$2:$E$2629,'Retiro Mensual'!$A$2:$A$2629,AU$4,'Retiro Mensual'!$B$2:$B$2629,$B381,'Retiro Mensual'!$C$2:$C$2629,AU$5)</f>
        <v>0</v>
      </c>
      <c r="AV381" s="13">
        <f>SUMIFS('Retiro Mensual'!$E$2:$E$2629,'Retiro Mensual'!$A$2:$A$2629,AV$4,'Retiro Mensual'!$B$2:$B$2629,$B381,'Retiro Mensual'!$C$2:$C$2629,AV$5)</f>
        <v>0</v>
      </c>
      <c r="AW381" s="13">
        <f>SUMIFS('Retiro Mensual'!$E$2:$E$2629,'Retiro Mensual'!$A$2:$A$2629,AW$4,'Retiro Mensual'!$B$2:$B$2629,$B381,'Retiro Mensual'!$C$2:$C$2629,AW$5)</f>
        <v>0</v>
      </c>
      <c r="AX381" s="13">
        <f>SUMIFS('Retiro Mensual'!$E$2:$E$2629,'Retiro Mensual'!$A$2:$A$2629,AX$4,'Retiro Mensual'!$B$2:$B$2629,$B381,'Retiro Mensual'!$C$2:$C$2629,AX$5)</f>
        <v>0</v>
      </c>
      <c r="AY381" s="14">
        <f>SUMIFS('Retiro Mensual'!$E$2:$E$2629,'Retiro Mensual'!$A$2:$A$2629,AY$4,'Retiro Mensual'!$B$2:$B$2629,$B381,'Retiro Mensual'!$C$2:$C$2629,AY$5)</f>
        <v>0</v>
      </c>
      <c r="AZ381" s="12">
        <f>SUMIFS('Retiro Mensual'!$E$2:$E$2629,'Retiro Mensual'!$A$2:$A$2629,AZ$4,'Retiro Mensual'!$B$2:$B$2629,$B381,'Retiro Mensual'!$C$2:$C$2629,AZ$5)</f>
        <v>0</v>
      </c>
      <c r="BA381" s="13">
        <f>SUMIFS('Retiro Mensual'!$E$2:$E$2629,'Retiro Mensual'!$A$2:$A$2629,BA$4,'Retiro Mensual'!$B$2:$B$2629,$B381,'Retiro Mensual'!$C$2:$C$2629,BA$5)</f>
        <v>0</v>
      </c>
      <c r="BB381" s="13">
        <f>SUMIFS('Retiro Mensual'!$E$2:$E$2629,'Retiro Mensual'!$A$2:$A$2629,BB$4,'Retiro Mensual'!$B$2:$B$2629,$B381,'Retiro Mensual'!$C$2:$C$2629,BB$5)</f>
        <v>0</v>
      </c>
      <c r="BC381" s="13">
        <f>SUMIFS('Retiro Mensual'!$E$2:$E$2629,'Retiro Mensual'!$A$2:$A$2629,BC$4,'Retiro Mensual'!$B$2:$B$2629,$B381,'Retiro Mensual'!$C$2:$C$2629,BC$5)</f>
        <v>0</v>
      </c>
      <c r="BD381" s="13">
        <f>SUMIFS('Retiro Mensual'!$E$2:$E$2629,'Retiro Mensual'!$A$2:$A$2629,BD$4,'Retiro Mensual'!$B$2:$B$2629,$B381,'Retiro Mensual'!$C$2:$C$2629,BD$5)</f>
        <v>0</v>
      </c>
      <c r="BE381" s="13">
        <f>SUMIFS('Retiro Mensual'!$E$2:$E$2629,'Retiro Mensual'!$A$2:$A$2629,BE$4,'Retiro Mensual'!$B$2:$B$2629,$B381,'Retiro Mensual'!$C$2:$C$2629,BE$5)</f>
        <v>0</v>
      </c>
      <c r="BF381" s="13">
        <f>SUMIFS('Retiro Mensual'!$E$2:$E$2629,'Retiro Mensual'!$A$2:$A$2629,BF$4,'Retiro Mensual'!$B$2:$B$2629,$B381,'Retiro Mensual'!$C$2:$C$2629,BF$5)</f>
        <v>0</v>
      </c>
      <c r="BG381" s="13">
        <f>SUMIFS('Retiro Mensual'!$E$2:$E$2629,'Retiro Mensual'!$A$2:$A$2629,BG$4,'Retiro Mensual'!$B$2:$B$2629,$B381,'Retiro Mensual'!$C$2:$C$2629,BG$5)</f>
        <v>0</v>
      </c>
      <c r="BH381" s="13">
        <f>SUMIFS('Retiro Mensual'!$E$2:$E$2629,'Retiro Mensual'!$A$2:$A$2629,BH$4,'Retiro Mensual'!$B$2:$B$2629,$B381,'Retiro Mensual'!$C$2:$C$2629,BH$5)</f>
        <v>0</v>
      </c>
      <c r="BI381" s="13">
        <f>SUMIFS('Retiro Mensual'!$E$2:$E$2629,'Retiro Mensual'!$A$2:$A$2629,BI$4,'Retiro Mensual'!$B$2:$B$2629,$B381,'Retiro Mensual'!$C$2:$C$2629,BI$5)</f>
        <v>0</v>
      </c>
      <c r="BJ381" s="13">
        <f>SUMIFS('Retiro Mensual'!$E$2:$E$2629,'Retiro Mensual'!$A$2:$A$2629,BJ$4,'Retiro Mensual'!$B$2:$B$2629,$B381,'Retiro Mensual'!$C$2:$C$2629,BJ$5)</f>
        <v>0</v>
      </c>
      <c r="BK381" s="14">
        <f>SUMIFS('Retiro Mensual'!$E$2:$E$2629,'Retiro Mensual'!$A$2:$A$2629,BK$4,'Retiro Mensual'!$B$2:$B$2629,$B381,'Retiro Mensual'!$C$2:$C$2629,BK$5)</f>
        <v>0</v>
      </c>
      <c r="BL381" s="12">
        <f>SUMIFS('Retiro Mensual'!$E$2:$E$2629,'Retiro Mensual'!$A$2:$A$2629,BL$4,'Retiro Mensual'!$B$2:$B$2629,$B381,'Retiro Mensual'!$C$2:$C$2629,BL$5)</f>
        <v>0</v>
      </c>
      <c r="BM381" s="13">
        <f>SUMIFS('Retiro Mensual'!$E$2:$E$2629,'Retiro Mensual'!$A$2:$A$2629,BM$4,'Retiro Mensual'!$B$2:$B$2629,$B381,'Retiro Mensual'!$C$2:$C$2629,BM$5)</f>
        <v>0</v>
      </c>
      <c r="BN381" s="13">
        <f>SUMIFS('Retiro Mensual'!$E$2:$E$2629,'Retiro Mensual'!$A$2:$A$2629,BN$4,'Retiro Mensual'!$B$2:$B$2629,$B381,'Retiro Mensual'!$C$2:$C$2629,BN$5)</f>
        <v>0</v>
      </c>
      <c r="BO381" s="13">
        <f>SUMIFS('Retiro Mensual'!$E$2:$E$2629,'Retiro Mensual'!$A$2:$A$2629,BO$4,'Retiro Mensual'!$B$2:$B$2629,$B381,'Retiro Mensual'!$C$2:$C$2629,BO$5)</f>
        <v>0</v>
      </c>
      <c r="BP381" s="13">
        <f>SUMIFS('Retiro Mensual'!$E$2:$E$2629,'Retiro Mensual'!$A$2:$A$2629,BP$4,'Retiro Mensual'!$B$2:$B$2629,$B381,'Retiro Mensual'!$C$2:$C$2629,BP$5)</f>
        <v>0</v>
      </c>
      <c r="BQ381" s="13">
        <f>SUMIFS('Retiro Mensual'!$E$2:$E$2629,'Retiro Mensual'!$A$2:$A$2629,BQ$4,'Retiro Mensual'!$B$2:$B$2629,$B381,'Retiro Mensual'!$C$2:$C$2629,BQ$5)</f>
        <v>0</v>
      </c>
      <c r="BR381" s="13">
        <f>SUMIFS('Retiro Mensual'!$E$2:$E$2629,'Retiro Mensual'!$A$2:$A$2629,BR$4,'Retiro Mensual'!$B$2:$B$2629,$B381,'Retiro Mensual'!$C$2:$C$2629,BR$5)</f>
        <v>0</v>
      </c>
      <c r="BS381" s="13">
        <f>SUMIFS('Retiro Mensual'!$E$2:$E$2629,'Retiro Mensual'!$A$2:$A$2629,BS$4,'Retiro Mensual'!$B$2:$B$2629,$B381,'Retiro Mensual'!$C$2:$C$2629,BS$5)</f>
        <v>0</v>
      </c>
      <c r="BT381" s="13">
        <f>SUMIFS('Retiro Mensual'!$E$2:$E$2629,'Retiro Mensual'!$A$2:$A$2629,BT$4,'Retiro Mensual'!$B$2:$B$2629,$B381,'Retiro Mensual'!$C$2:$C$2629,BT$5)</f>
        <v>0</v>
      </c>
      <c r="BU381" s="13">
        <f>SUMIFS('Retiro Mensual'!$E$2:$E$2629,'Retiro Mensual'!$A$2:$A$2629,BU$4,'Retiro Mensual'!$B$2:$B$2629,$B381,'Retiro Mensual'!$C$2:$C$2629,BU$5)</f>
        <v>0</v>
      </c>
      <c r="BV381" s="13">
        <f>SUMIFS('Retiro Mensual'!$E$2:$E$2629,'Retiro Mensual'!$A$2:$A$2629,BV$4,'Retiro Mensual'!$B$2:$B$2629,$B381,'Retiro Mensual'!$C$2:$C$2629,BV$5)</f>
        <v>0</v>
      </c>
      <c r="BW381" s="14">
        <f>SUMIFS('Retiro Mensual'!$E$2:$E$2629,'Retiro Mensual'!$A$2:$A$2629,BW$4,'Retiro Mensual'!$B$2:$B$2629,$B381,'Retiro Mensual'!$C$2:$C$2629,BW$5)</f>
        <v>0</v>
      </c>
      <c r="BX381" s="13"/>
      <c r="BY381" s="12">
        <f>SUMIFS('Compra Ventas'!$E$2:$E$2700,'Compra Ventas'!$A$2:$A$2700,BY$4,'Compra Ventas'!$B$2:$B$2700,$B381,'Compra Ventas'!$C$2:$C$2700,BY$5)</f>
        <v>0</v>
      </c>
      <c r="BZ381" s="13">
        <f>SUMIFS('Compra Ventas'!$E$2:$E$2700,'Compra Ventas'!$A$2:$A$2700,BZ$4,'Compra Ventas'!$B$2:$B$2700,$B381,'Compra Ventas'!$C$2:$C$2700,BZ$5)</f>
        <v>0</v>
      </c>
      <c r="CA381" s="13">
        <f>SUMIFS('Compra Ventas'!$E$2:$E$2700,'Compra Ventas'!$A$2:$A$2700,CA$4,'Compra Ventas'!$B$2:$B$2700,$B381,'Compra Ventas'!$C$2:$C$2700,CA$5)</f>
        <v>0</v>
      </c>
      <c r="CB381" s="13">
        <f>SUMIFS('Compra Ventas'!$E$2:$E$2700,'Compra Ventas'!$A$2:$A$2700,CB$4,'Compra Ventas'!$B$2:$B$2700,$B381,'Compra Ventas'!$C$2:$C$2700,CB$5)</f>
        <v>0</v>
      </c>
      <c r="CC381" s="13">
        <f>SUMIFS('Compra Ventas'!$E$2:$E$2700,'Compra Ventas'!$A$2:$A$2700,CC$4,'Compra Ventas'!$B$2:$B$2700,$B381,'Compra Ventas'!$C$2:$C$2700,CC$5)</f>
        <v>0</v>
      </c>
      <c r="CD381" s="13">
        <f>SUMIFS('Compra Ventas'!$E$2:$E$2700,'Compra Ventas'!$A$2:$A$2700,CD$4,'Compra Ventas'!$B$2:$B$2700,$B381,'Compra Ventas'!$C$2:$C$2700,CD$5)</f>
        <v>0</v>
      </c>
      <c r="CE381" s="13">
        <f>SUMIFS('Compra Ventas'!$E$2:$E$2700,'Compra Ventas'!$A$2:$A$2700,CE$4,'Compra Ventas'!$B$2:$B$2700,$B381,'Compra Ventas'!$C$2:$C$2700,CE$5)</f>
        <v>0</v>
      </c>
      <c r="CF381" s="13">
        <f>SUMIFS('Compra Ventas'!$E$2:$E$2700,'Compra Ventas'!$A$2:$A$2700,CF$4,'Compra Ventas'!$B$2:$B$2700,$B381,'Compra Ventas'!$C$2:$C$2700,CF$5)</f>
        <v>0</v>
      </c>
      <c r="CG381" s="13">
        <f>SUMIFS('Compra Ventas'!$E$2:$E$2700,'Compra Ventas'!$A$2:$A$2700,CG$4,'Compra Ventas'!$B$2:$B$2700,$B381,'Compra Ventas'!$C$2:$C$2700,CG$5)</f>
        <v>0</v>
      </c>
      <c r="CH381" s="13">
        <f>SUMIFS('Compra Ventas'!$E$2:$E$2700,'Compra Ventas'!$A$2:$A$2700,CH$4,'Compra Ventas'!$B$2:$B$2700,$B381,'Compra Ventas'!$C$2:$C$2700,CH$5)</f>
        <v>0</v>
      </c>
      <c r="CI381" s="13">
        <f>SUMIFS('Compra Ventas'!$E$2:$E$2700,'Compra Ventas'!$A$2:$A$2700,CI$4,'Compra Ventas'!$B$2:$B$2700,$B381,'Compra Ventas'!$C$2:$C$2700,CI$5)</f>
        <v>0</v>
      </c>
      <c r="CJ381" s="14">
        <f>SUMIFS('Compra Ventas'!$E$2:$E$2700,'Compra Ventas'!$A$2:$A$2700,CJ$4,'Compra Ventas'!$B$2:$B$2700,$B381,'Compra Ventas'!$C$2:$C$2700,CJ$5)</f>
        <v>0</v>
      </c>
      <c r="CK381" s="12">
        <f>SUMIFS('Compra Ventas'!$E$2:$E$2700,'Compra Ventas'!$A$2:$A$2700,CK$4,'Compra Ventas'!$B$2:$B$2700,$B381,'Compra Ventas'!$C$2:$C$2700,CK$5)</f>
        <v>0</v>
      </c>
      <c r="CL381" s="13">
        <f>SUMIFS('Compra Ventas'!$E$2:$E$2700,'Compra Ventas'!$A$2:$A$2700,CL$4,'Compra Ventas'!$B$2:$B$2700,$B381,'Compra Ventas'!$C$2:$C$2700,CL$5)</f>
        <v>0</v>
      </c>
      <c r="CM381" s="13">
        <f>SUMIFS('Compra Ventas'!$E$2:$E$2700,'Compra Ventas'!$A$2:$A$2700,CM$4,'Compra Ventas'!$B$2:$B$2700,$B381,'Compra Ventas'!$C$2:$C$2700,CM$5)</f>
        <v>0</v>
      </c>
      <c r="CN381" s="13">
        <f>SUMIFS('Compra Ventas'!$E$2:$E$2700,'Compra Ventas'!$A$2:$A$2700,CN$4,'Compra Ventas'!$B$2:$B$2700,$B381,'Compra Ventas'!$C$2:$C$2700,CN$5)</f>
        <v>0</v>
      </c>
      <c r="CO381" s="13">
        <f>SUMIFS('Compra Ventas'!$E$2:$E$2700,'Compra Ventas'!$A$2:$A$2700,CO$4,'Compra Ventas'!$B$2:$B$2700,$B381,'Compra Ventas'!$C$2:$C$2700,CO$5)</f>
        <v>0</v>
      </c>
      <c r="CP381" s="13">
        <f>SUMIFS('Compra Ventas'!$E$2:$E$2700,'Compra Ventas'!$A$2:$A$2700,CP$4,'Compra Ventas'!$B$2:$B$2700,$B381,'Compra Ventas'!$C$2:$C$2700,CP$5)</f>
        <v>0</v>
      </c>
      <c r="CQ381" s="13">
        <f>SUMIFS('Compra Ventas'!$E$2:$E$2700,'Compra Ventas'!$A$2:$A$2700,CQ$4,'Compra Ventas'!$B$2:$B$2700,$B381,'Compra Ventas'!$C$2:$C$2700,CQ$5)</f>
        <v>0</v>
      </c>
      <c r="CR381" s="13">
        <f>SUMIFS('Compra Ventas'!$E$2:$E$2700,'Compra Ventas'!$A$2:$A$2700,CR$4,'Compra Ventas'!$B$2:$B$2700,$B381,'Compra Ventas'!$C$2:$C$2700,CR$5)</f>
        <v>0</v>
      </c>
      <c r="CS381" s="13">
        <f>SUMIFS('Compra Ventas'!$E$2:$E$2700,'Compra Ventas'!$A$2:$A$2700,CS$4,'Compra Ventas'!$B$2:$B$2700,$B381,'Compra Ventas'!$C$2:$C$2700,CS$5)</f>
        <v>0</v>
      </c>
      <c r="CT381" s="13">
        <f>SUMIFS('Compra Ventas'!$E$2:$E$2700,'Compra Ventas'!$A$2:$A$2700,CT$4,'Compra Ventas'!$B$2:$B$2700,$B381,'Compra Ventas'!$C$2:$C$2700,CT$5)</f>
        <v>0</v>
      </c>
      <c r="CU381" s="13">
        <f>SUMIFS('Compra Ventas'!$E$2:$E$2700,'Compra Ventas'!$A$2:$A$2700,CU$4,'Compra Ventas'!$B$2:$B$2700,$B381,'Compra Ventas'!$C$2:$C$2700,CU$5)</f>
        <v>0</v>
      </c>
      <c r="CV381" s="14">
        <f>SUMIFS('Compra Ventas'!$E$2:$E$2700,'Compra Ventas'!$A$2:$A$2700,CV$4,'Compra Ventas'!$B$2:$B$2700,$B381,'Compra Ventas'!$C$2:$C$2700,CV$5)</f>
        <v>0</v>
      </c>
      <c r="CW381" s="12">
        <f>SUMIFS('Compra Ventas'!$E$2:$E$2700,'Compra Ventas'!$A$2:$A$2700,CW$4,'Compra Ventas'!$B$2:$B$2700,$B381,'Compra Ventas'!$C$2:$C$2700,CW$5)</f>
        <v>0</v>
      </c>
      <c r="CX381" s="13">
        <f>SUMIFS('Compra Ventas'!$E$2:$E$2700,'Compra Ventas'!$A$2:$A$2700,CX$4,'Compra Ventas'!$B$2:$B$2700,$B381,'Compra Ventas'!$C$2:$C$2700,CX$5)</f>
        <v>0</v>
      </c>
      <c r="CY381" s="13">
        <f>SUMIFS('Compra Ventas'!$E$2:$E$2700,'Compra Ventas'!$A$2:$A$2700,CY$4,'Compra Ventas'!$B$2:$B$2700,$B381,'Compra Ventas'!$C$2:$C$2700,CY$5)</f>
        <v>0</v>
      </c>
      <c r="CZ381" s="13">
        <f>SUMIFS('Compra Ventas'!$E$2:$E$2700,'Compra Ventas'!$A$2:$A$2700,CZ$4,'Compra Ventas'!$B$2:$B$2700,$B381,'Compra Ventas'!$C$2:$C$2700,CZ$5)</f>
        <v>0</v>
      </c>
      <c r="DA381" s="13">
        <f>SUMIFS('Compra Ventas'!$E$2:$E$2700,'Compra Ventas'!$A$2:$A$2700,DA$4,'Compra Ventas'!$B$2:$B$2700,$B381,'Compra Ventas'!$C$2:$C$2700,DA$5)</f>
        <v>0</v>
      </c>
      <c r="DB381" s="13">
        <f>SUMIFS('Compra Ventas'!$E$2:$E$2700,'Compra Ventas'!$A$2:$A$2700,DB$4,'Compra Ventas'!$B$2:$B$2700,$B381,'Compra Ventas'!$C$2:$C$2700,DB$5)</f>
        <v>0</v>
      </c>
      <c r="DC381" s="13">
        <f>SUMIFS('Compra Ventas'!$E$2:$E$2700,'Compra Ventas'!$A$2:$A$2700,DC$4,'Compra Ventas'!$B$2:$B$2700,$B381,'Compra Ventas'!$C$2:$C$2700,DC$5)</f>
        <v>0</v>
      </c>
      <c r="DD381" s="13">
        <f>SUMIFS('Compra Ventas'!$E$2:$E$2700,'Compra Ventas'!$A$2:$A$2700,DD$4,'Compra Ventas'!$B$2:$B$2700,$B381,'Compra Ventas'!$C$2:$C$2700,DD$5)</f>
        <v>0</v>
      </c>
      <c r="DE381" s="13">
        <f>SUMIFS('Compra Ventas'!$E$2:$E$2700,'Compra Ventas'!$A$2:$A$2700,DE$4,'Compra Ventas'!$B$2:$B$2700,$B381,'Compra Ventas'!$C$2:$C$2700,DE$5)</f>
        <v>0</v>
      </c>
      <c r="DF381" s="13">
        <f>SUMIFS('Compra Ventas'!$E$2:$E$2700,'Compra Ventas'!$A$2:$A$2700,DF$4,'Compra Ventas'!$B$2:$B$2700,$B381,'Compra Ventas'!$C$2:$C$2700,DF$5)</f>
        <v>0</v>
      </c>
      <c r="DG381" s="13">
        <f>SUMIFS('Compra Ventas'!$E$2:$E$2700,'Compra Ventas'!$A$2:$A$2700,DG$4,'Compra Ventas'!$B$2:$B$2700,$B381,'Compra Ventas'!$C$2:$C$2700,DG$5)</f>
        <v>0</v>
      </c>
      <c r="DH381" s="14">
        <f>SUMIFS('Compra Ventas'!$E$2:$E$2700,'Compra Ventas'!$A$2:$A$2700,DH$4,'Compra Ventas'!$B$2:$B$2700,$B381,'Compra Ventas'!$C$2:$C$2700,DH$5)</f>
        <v>0</v>
      </c>
      <c r="DI381" s="84"/>
      <c r="DJ381" s="98">
        <f>SUMIFS('Ajuste Ciclado'!D$5:D$47,'Ajuste Ciclado'!$C$5:$C$47,Balance!DJ$4,'Ajuste Ciclado'!$B$5:$B$47,Balance!$B381)</f>
        <v>0</v>
      </c>
      <c r="DK381" s="99">
        <f>SUMIFS('Ajuste Ciclado'!E$5:E$47,'Ajuste Ciclado'!$C$5:$C$47,Balance!DK$4,'Ajuste Ciclado'!$B$5:$B$47,Balance!$B381)</f>
        <v>0</v>
      </c>
      <c r="DL381" s="99">
        <f>SUMIFS('Ajuste Ciclado'!F$5:F$47,'Ajuste Ciclado'!$C$5:$C$47,Balance!DL$4,'Ajuste Ciclado'!$B$5:$B$47,Balance!$B381)</f>
        <v>0</v>
      </c>
      <c r="DM381" s="99">
        <f>SUMIFS('Ajuste Ciclado'!G$5:G$47,'Ajuste Ciclado'!$C$5:$C$47,Balance!DM$4,'Ajuste Ciclado'!$B$5:$B$47,Balance!$B381)</f>
        <v>0</v>
      </c>
      <c r="DN381" s="99">
        <f>SUMIFS('Ajuste Ciclado'!H$5:H$47,'Ajuste Ciclado'!$C$5:$C$47,Balance!DN$4,'Ajuste Ciclado'!$B$5:$B$47,Balance!$B381)</f>
        <v>0</v>
      </c>
      <c r="DO381" s="99">
        <f>SUMIFS('Ajuste Ciclado'!I$5:I$47,'Ajuste Ciclado'!$C$5:$C$47,Balance!DO$4,'Ajuste Ciclado'!$B$5:$B$47,Balance!$B381)</f>
        <v>0</v>
      </c>
      <c r="DP381" s="99">
        <f>SUMIFS('Ajuste Ciclado'!J$5:J$47,'Ajuste Ciclado'!$C$5:$C$47,Balance!DP$4,'Ajuste Ciclado'!$B$5:$B$47,Balance!$B381)</f>
        <v>0</v>
      </c>
      <c r="DQ381" s="99">
        <f>SUMIFS('Ajuste Ciclado'!K$5:K$47,'Ajuste Ciclado'!$C$5:$C$47,Balance!DQ$4,'Ajuste Ciclado'!$B$5:$B$47,Balance!$B381)</f>
        <v>0</v>
      </c>
      <c r="DR381" s="99">
        <f>SUMIFS('Ajuste Ciclado'!L$5:L$47,'Ajuste Ciclado'!$C$5:$C$47,Balance!DR$4,'Ajuste Ciclado'!$B$5:$B$47,Balance!$B381)</f>
        <v>0</v>
      </c>
      <c r="DS381" s="99">
        <f>SUMIFS('Ajuste Ciclado'!M$5:M$47,'Ajuste Ciclado'!$C$5:$C$47,Balance!DS$4,'Ajuste Ciclado'!$B$5:$B$47,Balance!$B381)</f>
        <v>0</v>
      </c>
      <c r="DT381" s="99">
        <f>SUMIFS('Ajuste Ciclado'!N$5:N$47,'Ajuste Ciclado'!$C$5:$C$47,Balance!DT$4,'Ajuste Ciclado'!$B$5:$B$47,Balance!$B381)</f>
        <v>0</v>
      </c>
      <c r="DU381" s="100">
        <f>SUMIFS('Ajuste Ciclado'!O$5:O$47,'Ajuste Ciclado'!$C$5:$C$47,Balance!DU$4,'Ajuste Ciclado'!$B$5:$B$47,Balance!$B381)</f>
        <v>0</v>
      </c>
      <c r="DV381" s="98">
        <f>SUMIFS('Ajuste Ciclado'!D$5:D$47,'Ajuste Ciclado'!$C$5:$C$47,Balance!DV$4,'Ajuste Ciclado'!$B$5:$B$47,Balance!$B381)</f>
        <v>0</v>
      </c>
      <c r="DW381" s="99">
        <f>SUMIFS('Ajuste Ciclado'!E$5:E$47,'Ajuste Ciclado'!$C$5:$C$47,Balance!DW$4,'Ajuste Ciclado'!$B$5:$B$47,Balance!$B381)</f>
        <v>0</v>
      </c>
      <c r="DX381" s="99">
        <f>SUMIFS('Ajuste Ciclado'!F$5:F$47,'Ajuste Ciclado'!$C$5:$C$47,Balance!DX$4,'Ajuste Ciclado'!$B$5:$B$47,Balance!$B381)</f>
        <v>0</v>
      </c>
      <c r="DY381" s="99">
        <f>SUMIFS('Ajuste Ciclado'!G$5:G$47,'Ajuste Ciclado'!$C$5:$C$47,Balance!DY$4,'Ajuste Ciclado'!$B$5:$B$47,Balance!$B381)</f>
        <v>0</v>
      </c>
      <c r="DZ381" s="99">
        <f>SUMIFS('Ajuste Ciclado'!H$5:H$47,'Ajuste Ciclado'!$C$5:$C$47,Balance!DZ$4,'Ajuste Ciclado'!$B$5:$B$47,Balance!$B381)</f>
        <v>0</v>
      </c>
      <c r="EA381" s="99">
        <f>SUMIFS('Ajuste Ciclado'!I$5:I$47,'Ajuste Ciclado'!$C$5:$C$47,Balance!EA$4,'Ajuste Ciclado'!$B$5:$B$47,Balance!$B381)</f>
        <v>0</v>
      </c>
      <c r="EB381" s="99">
        <f>SUMIFS('Ajuste Ciclado'!J$5:J$47,'Ajuste Ciclado'!$C$5:$C$47,Balance!EB$4,'Ajuste Ciclado'!$B$5:$B$47,Balance!$B381)</f>
        <v>0</v>
      </c>
      <c r="EC381" s="99">
        <f>SUMIFS('Ajuste Ciclado'!K$5:K$47,'Ajuste Ciclado'!$C$5:$C$47,Balance!EC$4,'Ajuste Ciclado'!$B$5:$B$47,Balance!$B381)</f>
        <v>0</v>
      </c>
      <c r="ED381" s="99">
        <f>SUMIFS('Ajuste Ciclado'!L$5:L$47,'Ajuste Ciclado'!$C$5:$C$47,Balance!ED$4,'Ajuste Ciclado'!$B$5:$B$47,Balance!$B381)</f>
        <v>0</v>
      </c>
      <c r="EE381" s="99">
        <f>SUMIFS('Ajuste Ciclado'!M$5:M$47,'Ajuste Ciclado'!$C$5:$C$47,Balance!EE$4,'Ajuste Ciclado'!$B$5:$B$47,Balance!$B381)</f>
        <v>0</v>
      </c>
      <c r="EF381" s="99">
        <f>SUMIFS('Ajuste Ciclado'!N$5:N$47,'Ajuste Ciclado'!$C$5:$C$47,Balance!EF$4,'Ajuste Ciclado'!$B$5:$B$47,Balance!$B381)</f>
        <v>0</v>
      </c>
      <c r="EG381" s="100">
        <f>SUMIFS('Ajuste Ciclado'!O$5:O$47,'Ajuste Ciclado'!$C$5:$C$47,Balance!EG$4,'Ajuste Ciclado'!$B$5:$B$47,Balance!$B381)</f>
        <v>0</v>
      </c>
      <c r="EH381" s="98">
        <f>SUMIFS('Ajuste Ciclado'!D$5:D$47,'Ajuste Ciclado'!$C$5:$C$47,Balance!EH$4,'Ajuste Ciclado'!$B$5:$B$47,Balance!$B381)</f>
        <v>0</v>
      </c>
      <c r="EI381" s="99">
        <f>SUMIFS('Ajuste Ciclado'!E$5:E$47,'Ajuste Ciclado'!$C$5:$C$47,Balance!EI$4,'Ajuste Ciclado'!$B$5:$B$47,Balance!$B381)</f>
        <v>0</v>
      </c>
      <c r="EJ381" s="99">
        <f>SUMIFS('Ajuste Ciclado'!F$5:F$47,'Ajuste Ciclado'!$C$5:$C$47,Balance!EJ$4,'Ajuste Ciclado'!$B$5:$B$47,Balance!$B381)</f>
        <v>0</v>
      </c>
      <c r="EK381" s="99">
        <f>SUMIFS('Ajuste Ciclado'!G$5:G$47,'Ajuste Ciclado'!$C$5:$C$47,Balance!EK$4,'Ajuste Ciclado'!$B$5:$B$47,Balance!$B381)</f>
        <v>0</v>
      </c>
      <c r="EL381" s="99">
        <f>SUMIFS('Ajuste Ciclado'!H$5:H$47,'Ajuste Ciclado'!$C$5:$C$47,Balance!EL$4,'Ajuste Ciclado'!$B$5:$B$47,Balance!$B381)</f>
        <v>0</v>
      </c>
      <c r="EM381" s="99">
        <f>SUMIFS('Ajuste Ciclado'!I$5:I$47,'Ajuste Ciclado'!$C$5:$C$47,Balance!EM$4,'Ajuste Ciclado'!$B$5:$B$47,Balance!$B381)</f>
        <v>0</v>
      </c>
      <c r="EN381" s="99">
        <f>SUMIFS('Ajuste Ciclado'!J$5:J$47,'Ajuste Ciclado'!$C$5:$C$47,Balance!EN$4,'Ajuste Ciclado'!$B$5:$B$47,Balance!$B381)</f>
        <v>0</v>
      </c>
      <c r="EO381" s="99">
        <f>SUMIFS('Ajuste Ciclado'!K$5:K$47,'Ajuste Ciclado'!$C$5:$C$47,Balance!EO$4,'Ajuste Ciclado'!$B$5:$B$47,Balance!$B381)</f>
        <v>0</v>
      </c>
      <c r="EP381" s="99">
        <f>SUMIFS('Ajuste Ciclado'!L$5:L$47,'Ajuste Ciclado'!$C$5:$C$47,Balance!EP$4,'Ajuste Ciclado'!$B$5:$B$47,Balance!$B381)</f>
        <v>0</v>
      </c>
      <c r="EQ381" s="99">
        <f>SUMIFS('Ajuste Ciclado'!M$5:M$47,'Ajuste Ciclado'!$C$5:$C$47,Balance!EQ$4,'Ajuste Ciclado'!$B$5:$B$47,Balance!$B381)</f>
        <v>0</v>
      </c>
      <c r="ER381" s="99">
        <f>SUMIFS('Ajuste Ciclado'!N$5:N$47,'Ajuste Ciclado'!$C$5:$C$47,Balance!ER$4,'Ajuste Ciclado'!$B$5:$B$47,Balance!$B381)</f>
        <v>0</v>
      </c>
      <c r="ES381" s="100">
        <f>SUMIFS('Ajuste Ciclado'!O$5:O$47,'Ajuste Ciclado'!$C$5:$C$47,Balance!ES$4,'Ajuste Ciclado'!$B$5:$B$47,Balance!$B381)</f>
        <v>0</v>
      </c>
      <c r="ET381" s="84"/>
      <c r="EU381" s="12">
        <f t="shared" si="428"/>
        <v>56995.834382835703</v>
      </c>
      <c r="EV381" s="13">
        <f t="shared" si="393"/>
        <v>41848.260019388159</v>
      </c>
      <c r="EW381" s="13">
        <f t="shared" si="394"/>
        <v>36005.558977342931</v>
      </c>
      <c r="EX381" s="13">
        <f t="shared" si="395"/>
        <v>29628.591502065621</v>
      </c>
      <c r="EY381" s="13">
        <f t="shared" si="396"/>
        <v>21300.254392571951</v>
      </c>
      <c r="EZ381" s="13">
        <f t="shared" si="397"/>
        <v>13226.46333121231</v>
      </c>
      <c r="FA381" s="13">
        <f t="shared" si="398"/>
        <v>17203.231271404638</v>
      </c>
      <c r="FB381" s="13">
        <f t="shared" si="399"/>
        <v>24740.129291658512</v>
      </c>
      <c r="FC381" s="13">
        <f t="shared" si="400"/>
        <v>27865.306591357581</v>
      </c>
      <c r="FD381" s="13">
        <f t="shared" si="401"/>
        <v>8074.9008841435352</v>
      </c>
      <c r="FE381" s="13">
        <f t="shared" si="402"/>
        <v>4066.5788321250839</v>
      </c>
      <c r="FF381" s="14">
        <f t="shared" si="403"/>
        <v>6466.8910572472078</v>
      </c>
      <c r="FG381" s="12">
        <f t="shared" si="404"/>
        <v>57115.45229654658</v>
      </c>
      <c r="FH381" s="13">
        <f t="shared" si="405"/>
        <v>42158.067108622963</v>
      </c>
      <c r="FI381" s="13">
        <f t="shared" si="406"/>
        <v>36361.612468336927</v>
      </c>
      <c r="FJ381" s="13">
        <f t="shared" si="407"/>
        <v>31390.69640412333</v>
      </c>
      <c r="FK381" s="13">
        <f t="shared" si="408"/>
        <v>20822.099539423769</v>
      </c>
      <c r="FL381" s="13">
        <f t="shared" si="409"/>
        <v>13386.078347033739</v>
      </c>
      <c r="FM381" s="13">
        <f t="shared" si="410"/>
        <v>18253.311418221259</v>
      </c>
      <c r="FN381" s="13">
        <f t="shared" si="411"/>
        <v>24913.897839008951</v>
      </c>
      <c r="FO381" s="13">
        <f t="shared" si="412"/>
        <v>28468.549557759179</v>
      </c>
      <c r="FP381" s="13">
        <f t="shared" si="413"/>
        <v>11971.185925136449</v>
      </c>
      <c r="FQ381" s="13">
        <f t="shared" si="414"/>
        <v>15561.868918611161</v>
      </c>
      <c r="FR381" s="14">
        <f t="shared" si="415"/>
        <v>20231.931362126961</v>
      </c>
      <c r="FS381" s="12">
        <f t="shared" si="416"/>
        <v>57134.1564772075</v>
      </c>
      <c r="FT381" s="13">
        <f t="shared" si="417"/>
        <v>42176.00994209505</v>
      </c>
      <c r="FU381" s="13">
        <f t="shared" si="418"/>
        <v>36228.987559317939</v>
      </c>
      <c r="FV381" s="13">
        <f t="shared" si="419"/>
        <v>31149.389021137918</v>
      </c>
      <c r="FW381" s="13">
        <f t="shared" si="420"/>
        <v>21676.15928304135</v>
      </c>
      <c r="FX381" s="13">
        <f t="shared" si="421"/>
        <v>14383.88441648277</v>
      </c>
      <c r="FY381" s="13">
        <f t="shared" si="422"/>
        <v>19924.930407796259</v>
      </c>
      <c r="FZ381" s="13">
        <f t="shared" si="423"/>
        <v>27654.547360870849</v>
      </c>
      <c r="GA381" s="13">
        <f t="shared" si="424"/>
        <v>31035.84170973389</v>
      </c>
      <c r="GB381" s="13">
        <f t="shared" si="425"/>
        <v>25566.464902668849</v>
      </c>
      <c r="GC381" s="13">
        <f t="shared" si="426"/>
        <v>29947.832568618</v>
      </c>
      <c r="GD381" s="14">
        <f t="shared" si="427"/>
        <v>31317.711485901829</v>
      </c>
      <c r="GE381" s="84"/>
      <c r="GF381" s="12">
        <f t="shared" si="439"/>
        <v>287422.00053335319</v>
      </c>
      <c r="GG381" s="13">
        <f t="shared" si="439"/>
        <v>320634.75118495122</v>
      </c>
      <c r="GH381" s="14">
        <f t="shared" si="439"/>
        <v>368195.91513487219</v>
      </c>
      <c r="GI381" s="6">
        <f t="shared" si="430"/>
        <v>1</v>
      </c>
      <c r="GJ381" s="12">
        <f t="shared" si="431"/>
        <v>0</v>
      </c>
      <c r="GK381" s="13">
        <f t="shared" si="432"/>
        <v>0</v>
      </c>
      <c r="GL381" s="14">
        <f t="shared" si="433"/>
        <v>0</v>
      </c>
      <c r="GM381" s="84"/>
      <c r="GN381" s="66">
        <f t="shared" si="434"/>
        <v>0</v>
      </c>
      <c r="GO381" s="84"/>
      <c r="GP381" s="63" t="str" cm="1">
        <f t="array" ref="GP381">INDEX($GF$4:$GH$4,1,GI381)</f>
        <v>Sample 1</v>
      </c>
      <c r="GQ381" s="12">
        <f t="shared" si="436"/>
        <v>4066.5788321250839</v>
      </c>
      <c r="GR381" s="13">
        <f t="shared" si="436"/>
        <v>6466.8910572472078</v>
      </c>
      <c r="GS381" s="14">
        <f t="shared" si="436"/>
        <v>8074.9008841435352</v>
      </c>
      <c r="GT381" s="12">
        <f t="shared" si="437"/>
        <v>11971.185925136449</v>
      </c>
      <c r="GU381" s="13">
        <f t="shared" si="437"/>
        <v>13386.078347033739</v>
      </c>
      <c r="GV381" s="14">
        <f t="shared" si="437"/>
        <v>15561.868918611161</v>
      </c>
      <c r="GW381" s="12">
        <f t="shared" si="438"/>
        <v>14383.88441648277</v>
      </c>
      <c r="GX381" s="13">
        <f t="shared" si="438"/>
        <v>19924.930407796259</v>
      </c>
      <c r="GY381" s="14">
        <f t="shared" si="438"/>
        <v>21676.15928304135</v>
      </c>
      <c r="GZ381" s="84" t="str">
        <f t="shared" si="441"/>
        <v>Sample 1</v>
      </c>
      <c r="HA381" s="12">
        <f t="shared" si="440"/>
        <v>0</v>
      </c>
      <c r="HB381" s="13">
        <f t="shared" si="440"/>
        <v>0</v>
      </c>
      <c r="HC381" s="14">
        <f t="shared" si="440"/>
        <v>0</v>
      </c>
      <c r="HD381" s="6">
        <f t="shared" si="442"/>
        <v>0</v>
      </c>
      <c r="HE381" s="84" t="str">
        <f t="shared" si="443"/>
        <v>Ok</v>
      </c>
    </row>
    <row r="382" spans="2:213" s="111" customFormat="1" hidden="1" x14ac:dyDescent="0.3">
      <c r="B382" s="111" t="s">
        <v>441</v>
      </c>
      <c r="C382" s="12">
        <f>SUMIFS(Inyecciones!$E$2:$E$14185,Inyecciones!$A$2:$A$14185,Balance!C$4,Inyecciones!$B$2:$B$14185,Balance!$B382,Inyecciones!$C$2:$C$14185,Balance!C$5)</f>
        <v>0</v>
      </c>
      <c r="D382" s="13">
        <f>SUMIFS(Inyecciones!$E$2:$E$14185,Inyecciones!$A$2:$A$14185,Balance!D$4,Inyecciones!$B$2:$B$14185,Balance!$B382,Inyecciones!$C$2:$C$14185,Balance!D$5)</f>
        <v>0</v>
      </c>
      <c r="E382" s="13">
        <f>SUMIFS(Inyecciones!$E$2:$E$14185,Inyecciones!$A$2:$A$14185,Balance!E$4,Inyecciones!$B$2:$B$14185,Balance!$B382,Inyecciones!$C$2:$C$14185,Balance!E$5)</f>
        <v>0</v>
      </c>
      <c r="F382" s="13">
        <f>SUMIFS(Inyecciones!$E$2:$E$14185,Inyecciones!$A$2:$A$14185,Balance!F$4,Inyecciones!$B$2:$B$14185,Balance!$B382,Inyecciones!$C$2:$C$14185,Balance!F$5)</f>
        <v>0</v>
      </c>
      <c r="G382" s="13">
        <f>SUMIFS(Inyecciones!$E$2:$E$14185,Inyecciones!$A$2:$A$14185,Balance!G$4,Inyecciones!$B$2:$B$14185,Balance!$B382,Inyecciones!$C$2:$C$14185,Balance!G$5)</f>
        <v>0</v>
      </c>
      <c r="H382" s="13">
        <f>SUMIFS(Inyecciones!$E$2:$E$14185,Inyecciones!$A$2:$A$14185,Balance!H$4,Inyecciones!$B$2:$B$14185,Balance!$B382,Inyecciones!$C$2:$C$14185,Balance!H$5)</f>
        <v>0</v>
      </c>
      <c r="I382" s="13">
        <f>SUMIFS(Inyecciones!$E$2:$E$14185,Inyecciones!$A$2:$A$14185,Balance!I$4,Inyecciones!$B$2:$B$14185,Balance!$B382,Inyecciones!$C$2:$C$14185,Balance!I$5)</f>
        <v>0</v>
      </c>
      <c r="J382" s="13">
        <f>SUMIFS(Inyecciones!$E$2:$E$14185,Inyecciones!$A$2:$A$14185,Balance!J$4,Inyecciones!$B$2:$B$14185,Balance!$B382,Inyecciones!$C$2:$C$14185,Balance!J$5)</f>
        <v>0</v>
      </c>
      <c r="K382" s="13">
        <f>SUMIFS(Inyecciones!$E$2:$E$14185,Inyecciones!$A$2:$A$14185,Balance!K$4,Inyecciones!$B$2:$B$14185,Balance!$B382,Inyecciones!$C$2:$C$14185,Balance!K$5)</f>
        <v>0</v>
      </c>
      <c r="L382" s="13">
        <f>SUMIFS(Inyecciones!$E$2:$E$14185,Inyecciones!$A$2:$A$14185,Balance!L$4,Inyecciones!$B$2:$B$14185,Balance!$B382,Inyecciones!$C$2:$C$14185,Balance!L$5)</f>
        <v>0</v>
      </c>
      <c r="M382" s="13">
        <f>SUMIFS(Inyecciones!$E$2:$E$14185,Inyecciones!$A$2:$A$14185,Balance!M$4,Inyecciones!$B$2:$B$14185,Balance!$B382,Inyecciones!$C$2:$C$14185,Balance!M$5)</f>
        <v>0</v>
      </c>
      <c r="N382" s="14">
        <f>SUMIFS(Inyecciones!$E$2:$E$14185,Inyecciones!$A$2:$A$14185,Balance!N$4,Inyecciones!$B$2:$B$14185,Balance!$B382,Inyecciones!$C$2:$C$14185,Balance!N$5)</f>
        <v>0</v>
      </c>
      <c r="O382" s="12">
        <f>SUMIFS(Inyecciones!$E$2:$E$14185,Inyecciones!$A$2:$A$14185,Balance!O$4,Inyecciones!$B$2:$B$14185,Balance!$B382,Inyecciones!$C$2:$C$14185,Balance!O$5)</f>
        <v>0</v>
      </c>
      <c r="P382" s="13">
        <f>SUMIFS(Inyecciones!$E$2:$E$14185,Inyecciones!$A$2:$A$14185,Balance!P$4,Inyecciones!$B$2:$B$14185,Balance!$B382,Inyecciones!$C$2:$C$14185,Balance!P$5)</f>
        <v>0</v>
      </c>
      <c r="Q382" s="13">
        <f>SUMIFS(Inyecciones!$E$2:$E$14185,Inyecciones!$A$2:$A$14185,Balance!Q$4,Inyecciones!$B$2:$B$14185,Balance!$B382,Inyecciones!$C$2:$C$14185,Balance!Q$5)</f>
        <v>0</v>
      </c>
      <c r="R382" s="13">
        <f>SUMIFS(Inyecciones!$E$2:$E$14185,Inyecciones!$A$2:$A$14185,Balance!R$4,Inyecciones!$B$2:$B$14185,Balance!$B382,Inyecciones!$C$2:$C$14185,Balance!R$5)</f>
        <v>0</v>
      </c>
      <c r="S382" s="13">
        <f>SUMIFS(Inyecciones!$E$2:$E$14185,Inyecciones!$A$2:$A$14185,Balance!S$4,Inyecciones!$B$2:$B$14185,Balance!$B382,Inyecciones!$C$2:$C$14185,Balance!S$5)</f>
        <v>0</v>
      </c>
      <c r="T382" s="13">
        <f>SUMIFS(Inyecciones!$E$2:$E$14185,Inyecciones!$A$2:$A$14185,Balance!T$4,Inyecciones!$B$2:$B$14185,Balance!$B382,Inyecciones!$C$2:$C$14185,Balance!T$5)</f>
        <v>0</v>
      </c>
      <c r="U382" s="13">
        <f>SUMIFS(Inyecciones!$E$2:$E$14185,Inyecciones!$A$2:$A$14185,Balance!U$4,Inyecciones!$B$2:$B$14185,Balance!$B382,Inyecciones!$C$2:$C$14185,Balance!U$5)</f>
        <v>0</v>
      </c>
      <c r="V382" s="13">
        <f>SUMIFS(Inyecciones!$E$2:$E$14185,Inyecciones!$A$2:$A$14185,Balance!V$4,Inyecciones!$B$2:$B$14185,Balance!$B382,Inyecciones!$C$2:$C$14185,Balance!V$5)</f>
        <v>0</v>
      </c>
      <c r="W382" s="13">
        <f>SUMIFS(Inyecciones!$E$2:$E$14185,Inyecciones!$A$2:$A$14185,Balance!W$4,Inyecciones!$B$2:$B$14185,Balance!$B382,Inyecciones!$C$2:$C$14185,Balance!W$5)</f>
        <v>0</v>
      </c>
      <c r="X382" s="13">
        <f>SUMIFS(Inyecciones!$E$2:$E$14185,Inyecciones!$A$2:$A$14185,Balance!X$4,Inyecciones!$B$2:$B$14185,Balance!$B382,Inyecciones!$C$2:$C$14185,Balance!X$5)</f>
        <v>0</v>
      </c>
      <c r="Y382" s="13">
        <f>SUMIFS(Inyecciones!$E$2:$E$14185,Inyecciones!$A$2:$A$14185,Balance!Y$4,Inyecciones!$B$2:$B$14185,Balance!$B382,Inyecciones!$C$2:$C$14185,Balance!Y$5)</f>
        <v>0</v>
      </c>
      <c r="Z382" s="14">
        <f>SUMIFS(Inyecciones!$E$2:$E$14185,Inyecciones!$A$2:$A$14185,Balance!Z$4,Inyecciones!$B$2:$B$14185,Balance!$B382,Inyecciones!$C$2:$C$14185,Balance!Z$5)</f>
        <v>0</v>
      </c>
      <c r="AA382" s="12">
        <f>SUMIFS(Inyecciones!$E$2:$E$14185,Inyecciones!$A$2:$A$14185,Balance!AA$4,Inyecciones!$B$2:$B$14185,Balance!$B382,Inyecciones!$C$2:$C$14185,Balance!AA$5)</f>
        <v>0</v>
      </c>
      <c r="AB382" s="13">
        <f>SUMIFS(Inyecciones!$E$2:$E$14185,Inyecciones!$A$2:$A$14185,Balance!AB$4,Inyecciones!$B$2:$B$14185,Balance!$B382,Inyecciones!$C$2:$C$14185,Balance!AB$5)</f>
        <v>0</v>
      </c>
      <c r="AC382" s="13">
        <f>SUMIFS(Inyecciones!$E$2:$E$14185,Inyecciones!$A$2:$A$14185,Balance!AC$4,Inyecciones!$B$2:$B$14185,Balance!$B382,Inyecciones!$C$2:$C$14185,Balance!AC$5)</f>
        <v>0</v>
      </c>
      <c r="AD382" s="13">
        <f>SUMIFS(Inyecciones!$E$2:$E$14185,Inyecciones!$A$2:$A$14185,Balance!AD$4,Inyecciones!$B$2:$B$14185,Balance!$B382,Inyecciones!$C$2:$C$14185,Balance!AD$5)</f>
        <v>0</v>
      </c>
      <c r="AE382" s="13">
        <f>SUMIFS(Inyecciones!$E$2:$E$14185,Inyecciones!$A$2:$A$14185,Balance!AE$4,Inyecciones!$B$2:$B$14185,Balance!$B382,Inyecciones!$C$2:$C$14185,Balance!AE$5)</f>
        <v>0</v>
      </c>
      <c r="AF382" s="13">
        <f>SUMIFS(Inyecciones!$E$2:$E$14185,Inyecciones!$A$2:$A$14185,Balance!AF$4,Inyecciones!$B$2:$B$14185,Balance!$B382,Inyecciones!$C$2:$C$14185,Balance!AF$5)</f>
        <v>0</v>
      </c>
      <c r="AG382" s="13">
        <f>SUMIFS(Inyecciones!$E$2:$E$14185,Inyecciones!$A$2:$A$14185,Balance!AG$4,Inyecciones!$B$2:$B$14185,Balance!$B382,Inyecciones!$C$2:$C$14185,Balance!AG$5)</f>
        <v>0</v>
      </c>
      <c r="AH382" s="13">
        <f>SUMIFS(Inyecciones!$E$2:$E$14185,Inyecciones!$A$2:$A$14185,Balance!AH$4,Inyecciones!$B$2:$B$14185,Balance!$B382,Inyecciones!$C$2:$C$14185,Balance!AH$5)</f>
        <v>0</v>
      </c>
      <c r="AI382" s="13">
        <f>SUMIFS(Inyecciones!$E$2:$E$14185,Inyecciones!$A$2:$A$14185,Balance!AI$4,Inyecciones!$B$2:$B$14185,Balance!$B382,Inyecciones!$C$2:$C$14185,Balance!AI$5)</f>
        <v>0</v>
      </c>
      <c r="AJ382" s="13">
        <f>SUMIFS(Inyecciones!$E$2:$E$14185,Inyecciones!$A$2:$A$14185,Balance!AJ$4,Inyecciones!$B$2:$B$14185,Balance!$B382,Inyecciones!$C$2:$C$14185,Balance!AJ$5)</f>
        <v>0</v>
      </c>
      <c r="AK382" s="13">
        <f>SUMIFS(Inyecciones!$E$2:$E$14185,Inyecciones!$A$2:$A$14185,Balance!AK$4,Inyecciones!$B$2:$B$14185,Balance!$B382,Inyecciones!$C$2:$C$14185,Balance!AK$5)</f>
        <v>0</v>
      </c>
      <c r="AL382" s="14">
        <f>SUMIFS(Inyecciones!$E$2:$E$14185,Inyecciones!$A$2:$A$14185,Balance!AL$4,Inyecciones!$B$2:$B$14185,Balance!$B382,Inyecciones!$C$2:$C$14185,Balance!AL$5)</f>
        <v>0</v>
      </c>
      <c r="AM382" s="13"/>
      <c r="AN382" s="12">
        <f>SUMIFS('Retiro Mensual'!$E$2:$E$2629,'Retiro Mensual'!$A$2:$A$2629,AN$4,'Retiro Mensual'!$B$2:$B$2629,$B382,'Retiro Mensual'!$C$2:$C$2629,AN$5)</f>
        <v>0</v>
      </c>
      <c r="AO382" s="13">
        <f>SUMIFS('Retiro Mensual'!$E$2:$E$2629,'Retiro Mensual'!$A$2:$A$2629,AO$4,'Retiro Mensual'!$B$2:$B$2629,$B382,'Retiro Mensual'!$C$2:$C$2629,AO$5)</f>
        <v>0</v>
      </c>
      <c r="AP382" s="13">
        <f>SUMIFS('Retiro Mensual'!$E$2:$E$2629,'Retiro Mensual'!$A$2:$A$2629,AP$4,'Retiro Mensual'!$B$2:$B$2629,$B382,'Retiro Mensual'!$C$2:$C$2629,AP$5)</f>
        <v>0</v>
      </c>
      <c r="AQ382" s="13">
        <f>SUMIFS('Retiro Mensual'!$E$2:$E$2629,'Retiro Mensual'!$A$2:$A$2629,AQ$4,'Retiro Mensual'!$B$2:$B$2629,$B382,'Retiro Mensual'!$C$2:$C$2629,AQ$5)</f>
        <v>0</v>
      </c>
      <c r="AR382" s="13">
        <f>SUMIFS('Retiro Mensual'!$E$2:$E$2629,'Retiro Mensual'!$A$2:$A$2629,AR$4,'Retiro Mensual'!$B$2:$B$2629,$B382,'Retiro Mensual'!$C$2:$C$2629,AR$5)</f>
        <v>0</v>
      </c>
      <c r="AS382" s="13">
        <f>SUMIFS('Retiro Mensual'!$E$2:$E$2629,'Retiro Mensual'!$A$2:$A$2629,AS$4,'Retiro Mensual'!$B$2:$B$2629,$B382,'Retiro Mensual'!$C$2:$C$2629,AS$5)</f>
        <v>0</v>
      </c>
      <c r="AT382" s="13">
        <f>SUMIFS('Retiro Mensual'!$E$2:$E$2629,'Retiro Mensual'!$A$2:$A$2629,AT$4,'Retiro Mensual'!$B$2:$B$2629,$B382,'Retiro Mensual'!$C$2:$C$2629,AT$5)</f>
        <v>0</v>
      </c>
      <c r="AU382" s="13">
        <f>SUMIFS('Retiro Mensual'!$E$2:$E$2629,'Retiro Mensual'!$A$2:$A$2629,AU$4,'Retiro Mensual'!$B$2:$B$2629,$B382,'Retiro Mensual'!$C$2:$C$2629,AU$5)</f>
        <v>0</v>
      </c>
      <c r="AV382" s="13">
        <f>SUMIFS('Retiro Mensual'!$E$2:$E$2629,'Retiro Mensual'!$A$2:$A$2629,AV$4,'Retiro Mensual'!$B$2:$B$2629,$B382,'Retiro Mensual'!$C$2:$C$2629,AV$5)</f>
        <v>0</v>
      </c>
      <c r="AW382" s="13">
        <f>SUMIFS('Retiro Mensual'!$E$2:$E$2629,'Retiro Mensual'!$A$2:$A$2629,AW$4,'Retiro Mensual'!$B$2:$B$2629,$B382,'Retiro Mensual'!$C$2:$C$2629,AW$5)</f>
        <v>0</v>
      </c>
      <c r="AX382" s="13">
        <f>SUMIFS('Retiro Mensual'!$E$2:$E$2629,'Retiro Mensual'!$A$2:$A$2629,AX$4,'Retiro Mensual'!$B$2:$B$2629,$B382,'Retiro Mensual'!$C$2:$C$2629,AX$5)</f>
        <v>0</v>
      </c>
      <c r="AY382" s="14">
        <f>SUMIFS('Retiro Mensual'!$E$2:$E$2629,'Retiro Mensual'!$A$2:$A$2629,AY$4,'Retiro Mensual'!$B$2:$B$2629,$B382,'Retiro Mensual'!$C$2:$C$2629,AY$5)</f>
        <v>0</v>
      </c>
      <c r="AZ382" s="12">
        <f>SUMIFS('Retiro Mensual'!$E$2:$E$2629,'Retiro Mensual'!$A$2:$A$2629,AZ$4,'Retiro Mensual'!$B$2:$B$2629,$B382,'Retiro Mensual'!$C$2:$C$2629,AZ$5)</f>
        <v>0</v>
      </c>
      <c r="BA382" s="13">
        <f>SUMIFS('Retiro Mensual'!$E$2:$E$2629,'Retiro Mensual'!$A$2:$A$2629,BA$4,'Retiro Mensual'!$B$2:$B$2629,$B382,'Retiro Mensual'!$C$2:$C$2629,BA$5)</f>
        <v>0</v>
      </c>
      <c r="BB382" s="13">
        <f>SUMIFS('Retiro Mensual'!$E$2:$E$2629,'Retiro Mensual'!$A$2:$A$2629,BB$4,'Retiro Mensual'!$B$2:$B$2629,$B382,'Retiro Mensual'!$C$2:$C$2629,BB$5)</f>
        <v>0</v>
      </c>
      <c r="BC382" s="13">
        <f>SUMIFS('Retiro Mensual'!$E$2:$E$2629,'Retiro Mensual'!$A$2:$A$2629,BC$4,'Retiro Mensual'!$B$2:$B$2629,$B382,'Retiro Mensual'!$C$2:$C$2629,BC$5)</f>
        <v>0</v>
      </c>
      <c r="BD382" s="13">
        <f>SUMIFS('Retiro Mensual'!$E$2:$E$2629,'Retiro Mensual'!$A$2:$A$2629,BD$4,'Retiro Mensual'!$B$2:$B$2629,$B382,'Retiro Mensual'!$C$2:$C$2629,BD$5)</f>
        <v>0</v>
      </c>
      <c r="BE382" s="13">
        <f>SUMIFS('Retiro Mensual'!$E$2:$E$2629,'Retiro Mensual'!$A$2:$A$2629,BE$4,'Retiro Mensual'!$B$2:$B$2629,$B382,'Retiro Mensual'!$C$2:$C$2629,BE$5)</f>
        <v>0</v>
      </c>
      <c r="BF382" s="13">
        <f>SUMIFS('Retiro Mensual'!$E$2:$E$2629,'Retiro Mensual'!$A$2:$A$2629,BF$4,'Retiro Mensual'!$B$2:$B$2629,$B382,'Retiro Mensual'!$C$2:$C$2629,BF$5)</f>
        <v>0</v>
      </c>
      <c r="BG382" s="13">
        <f>SUMIFS('Retiro Mensual'!$E$2:$E$2629,'Retiro Mensual'!$A$2:$A$2629,BG$4,'Retiro Mensual'!$B$2:$B$2629,$B382,'Retiro Mensual'!$C$2:$C$2629,BG$5)</f>
        <v>0</v>
      </c>
      <c r="BH382" s="13">
        <f>SUMIFS('Retiro Mensual'!$E$2:$E$2629,'Retiro Mensual'!$A$2:$A$2629,BH$4,'Retiro Mensual'!$B$2:$B$2629,$B382,'Retiro Mensual'!$C$2:$C$2629,BH$5)</f>
        <v>0</v>
      </c>
      <c r="BI382" s="13">
        <f>SUMIFS('Retiro Mensual'!$E$2:$E$2629,'Retiro Mensual'!$A$2:$A$2629,BI$4,'Retiro Mensual'!$B$2:$B$2629,$B382,'Retiro Mensual'!$C$2:$C$2629,BI$5)</f>
        <v>0</v>
      </c>
      <c r="BJ382" s="13">
        <f>SUMIFS('Retiro Mensual'!$E$2:$E$2629,'Retiro Mensual'!$A$2:$A$2629,BJ$4,'Retiro Mensual'!$B$2:$B$2629,$B382,'Retiro Mensual'!$C$2:$C$2629,BJ$5)</f>
        <v>0</v>
      </c>
      <c r="BK382" s="14">
        <f>SUMIFS('Retiro Mensual'!$E$2:$E$2629,'Retiro Mensual'!$A$2:$A$2629,BK$4,'Retiro Mensual'!$B$2:$B$2629,$B382,'Retiro Mensual'!$C$2:$C$2629,BK$5)</f>
        <v>0</v>
      </c>
      <c r="BL382" s="12">
        <f>SUMIFS('Retiro Mensual'!$E$2:$E$2629,'Retiro Mensual'!$A$2:$A$2629,BL$4,'Retiro Mensual'!$B$2:$B$2629,$B382,'Retiro Mensual'!$C$2:$C$2629,BL$5)</f>
        <v>0</v>
      </c>
      <c r="BM382" s="13">
        <f>SUMIFS('Retiro Mensual'!$E$2:$E$2629,'Retiro Mensual'!$A$2:$A$2629,BM$4,'Retiro Mensual'!$B$2:$B$2629,$B382,'Retiro Mensual'!$C$2:$C$2629,BM$5)</f>
        <v>0</v>
      </c>
      <c r="BN382" s="13">
        <f>SUMIFS('Retiro Mensual'!$E$2:$E$2629,'Retiro Mensual'!$A$2:$A$2629,BN$4,'Retiro Mensual'!$B$2:$B$2629,$B382,'Retiro Mensual'!$C$2:$C$2629,BN$5)</f>
        <v>0</v>
      </c>
      <c r="BO382" s="13">
        <f>SUMIFS('Retiro Mensual'!$E$2:$E$2629,'Retiro Mensual'!$A$2:$A$2629,BO$4,'Retiro Mensual'!$B$2:$B$2629,$B382,'Retiro Mensual'!$C$2:$C$2629,BO$5)</f>
        <v>0</v>
      </c>
      <c r="BP382" s="13">
        <f>SUMIFS('Retiro Mensual'!$E$2:$E$2629,'Retiro Mensual'!$A$2:$A$2629,BP$4,'Retiro Mensual'!$B$2:$B$2629,$B382,'Retiro Mensual'!$C$2:$C$2629,BP$5)</f>
        <v>0</v>
      </c>
      <c r="BQ382" s="13">
        <f>SUMIFS('Retiro Mensual'!$E$2:$E$2629,'Retiro Mensual'!$A$2:$A$2629,BQ$4,'Retiro Mensual'!$B$2:$B$2629,$B382,'Retiro Mensual'!$C$2:$C$2629,BQ$5)</f>
        <v>0</v>
      </c>
      <c r="BR382" s="13">
        <f>SUMIFS('Retiro Mensual'!$E$2:$E$2629,'Retiro Mensual'!$A$2:$A$2629,BR$4,'Retiro Mensual'!$B$2:$B$2629,$B382,'Retiro Mensual'!$C$2:$C$2629,BR$5)</f>
        <v>0</v>
      </c>
      <c r="BS382" s="13">
        <f>SUMIFS('Retiro Mensual'!$E$2:$E$2629,'Retiro Mensual'!$A$2:$A$2629,BS$4,'Retiro Mensual'!$B$2:$B$2629,$B382,'Retiro Mensual'!$C$2:$C$2629,BS$5)</f>
        <v>0</v>
      </c>
      <c r="BT382" s="13">
        <f>SUMIFS('Retiro Mensual'!$E$2:$E$2629,'Retiro Mensual'!$A$2:$A$2629,BT$4,'Retiro Mensual'!$B$2:$B$2629,$B382,'Retiro Mensual'!$C$2:$C$2629,BT$5)</f>
        <v>0</v>
      </c>
      <c r="BU382" s="13">
        <f>SUMIFS('Retiro Mensual'!$E$2:$E$2629,'Retiro Mensual'!$A$2:$A$2629,BU$4,'Retiro Mensual'!$B$2:$B$2629,$B382,'Retiro Mensual'!$C$2:$C$2629,BU$5)</f>
        <v>0</v>
      </c>
      <c r="BV382" s="13">
        <f>SUMIFS('Retiro Mensual'!$E$2:$E$2629,'Retiro Mensual'!$A$2:$A$2629,BV$4,'Retiro Mensual'!$B$2:$B$2629,$B382,'Retiro Mensual'!$C$2:$C$2629,BV$5)</f>
        <v>0</v>
      </c>
      <c r="BW382" s="14">
        <f>SUMIFS('Retiro Mensual'!$E$2:$E$2629,'Retiro Mensual'!$A$2:$A$2629,BW$4,'Retiro Mensual'!$B$2:$B$2629,$B382,'Retiro Mensual'!$C$2:$C$2629,BW$5)</f>
        <v>0</v>
      </c>
      <c r="BX382" s="13"/>
      <c r="BY382" s="12">
        <f>SUMIFS('Compra Ventas'!$E$2:$E$2700,'Compra Ventas'!$A$2:$A$2700,BY$4,'Compra Ventas'!$B$2:$B$2700,$B382,'Compra Ventas'!$C$2:$C$2700,BY$5)</f>
        <v>578426.68941166927</v>
      </c>
      <c r="BZ382" s="13">
        <f>SUMIFS('Compra Ventas'!$E$2:$E$2700,'Compra Ventas'!$A$2:$A$2700,BZ$4,'Compra Ventas'!$B$2:$B$2700,$B382,'Compra Ventas'!$C$2:$C$2700,BZ$5)</f>
        <v>515077.87333030527</v>
      </c>
      <c r="CA382" s="13">
        <f>SUMIFS('Compra Ventas'!$E$2:$E$2700,'Compra Ventas'!$A$2:$A$2700,CA$4,'Compra Ventas'!$B$2:$B$2700,$B382,'Compra Ventas'!$C$2:$C$2700,CA$5)</f>
        <v>605048.62591928523</v>
      </c>
      <c r="CB382" s="13">
        <f>SUMIFS('Compra Ventas'!$E$2:$E$2700,'Compra Ventas'!$A$2:$A$2700,CB$4,'Compra Ventas'!$B$2:$B$2700,$B382,'Compra Ventas'!$C$2:$C$2700,CB$5)</f>
        <v>504906.17290247325</v>
      </c>
      <c r="CC382" s="13">
        <f>SUMIFS('Compra Ventas'!$E$2:$E$2700,'Compra Ventas'!$A$2:$A$2700,CC$4,'Compra Ventas'!$B$2:$B$2700,$B382,'Compra Ventas'!$C$2:$C$2700,CC$5)</f>
        <v>575082.49221113161</v>
      </c>
      <c r="CD382" s="13">
        <f>SUMIFS('Compra Ventas'!$E$2:$E$2700,'Compra Ventas'!$A$2:$A$2700,CD$4,'Compra Ventas'!$B$2:$B$2700,$B382,'Compra Ventas'!$C$2:$C$2700,CD$5)</f>
        <v>570202.20308463508</v>
      </c>
      <c r="CE382" s="13">
        <f>SUMIFS('Compra Ventas'!$E$2:$E$2700,'Compra Ventas'!$A$2:$A$2700,CE$4,'Compra Ventas'!$B$2:$B$2700,$B382,'Compra Ventas'!$C$2:$C$2700,CE$5)</f>
        <v>563664.64275363437</v>
      </c>
      <c r="CF382" s="13">
        <f>SUMIFS('Compra Ventas'!$E$2:$E$2700,'Compra Ventas'!$A$2:$A$2700,CF$4,'Compra Ventas'!$B$2:$B$2700,$B382,'Compra Ventas'!$C$2:$C$2700,CF$5)</f>
        <v>574781.78939418355</v>
      </c>
      <c r="CG382" s="13">
        <f>SUMIFS('Compra Ventas'!$E$2:$E$2700,'Compra Ventas'!$A$2:$A$2700,CG$4,'Compra Ventas'!$B$2:$B$2700,$B382,'Compra Ventas'!$C$2:$C$2700,CG$5)</f>
        <v>445132.26214777713</v>
      </c>
      <c r="CH382" s="13">
        <f>SUMIFS('Compra Ventas'!$E$2:$E$2700,'Compra Ventas'!$A$2:$A$2700,CH$4,'Compra Ventas'!$B$2:$B$2700,$B382,'Compra Ventas'!$C$2:$C$2700,CH$5)</f>
        <v>431797.25642578059</v>
      </c>
      <c r="CI382" s="13">
        <f>SUMIFS('Compra Ventas'!$E$2:$E$2700,'Compra Ventas'!$A$2:$A$2700,CI$4,'Compra Ventas'!$B$2:$B$2700,$B382,'Compra Ventas'!$C$2:$C$2700,CI$5)</f>
        <v>397140.0159786361</v>
      </c>
      <c r="CJ382" s="14">
        <f>SUMIFS('Compra Ventas'!$E$2:$E$2700,'Compra Ventas'!$A$2:$A$2700,CJ$4,'Compra Ventas'!$B$2:$B$2700,$B382,'Compra Ventas'!$C$2:$C$2700,CJ$5)</f>
        <v>422631.62247435562</v>
      </c>
      <c r="CK382" s="12">
        <f>SUMIFS('Compra Ventas'!$E$2:$E$2700,'Compra Ventas'!$A$2:$A$2700,CK$4,'Compra Ventas'!$B$2:$B$2700,$B382,'Compra Ventas'!$C$2:$C$2700,CK$5)</f>
        <v>578665.64669311582</v>
      </c>
      <c r="CL382" s="13">
        <f>SUMIFS('Compra Ventas'!$E$2:$E$2700,'Compra Ventas'!$A$2:$A$2700,CL$4,'Compra Ventas'!$B$2:$B$2700,$B382,'Compra Ventas'!$C$2:$C$2700,CL$5)</f>
        <v>518657.62777090166</v>
      </c>
      <c r="CM382" s="13">
        <f>SUMIFS('Compra Ventas'!$E$2:$E$2700,'Compra Ventas'!$A$2:$A$2700,CM$4,'Compra Ventas'!$B$2:$B$2700,$B382,'Compra Ventas'!$C$2:$C$2700,CM$5)</f>
        <v>610140.75150672172</v>
      </c>
      <c r="CN382" s="13">
        <f>SUMIFS('Compra Ventas'!$E$2:$E$2700,'Compra Ventas'!$A$2:$A$2700,CN$4,'Compra Ventas'!$B$2:$B$2700,$B382,'Compra Ventas'!$C$2:$C$2700,CN$5)</f>
        <v>525517.66182283696</v>
      </c>
      <c r="CO382" s="13">
        <f>SUMIFS('Compra Ventas'!$E$2:$E$2700,'Compra Ventas'!$A$2:$A$2700,CO$4,'Compra Ventas'!$B$2:$B$2700,$B382,'Compra Ventas'!$C$2:$C$2700,CO$5)</f>
        <v>569214.39075703989</v>
      </c>
      <c r="CP382" s="13">
        <f>SUMIFS('Compra Ventas'!$E$2:$E$2700,'Compra Ventas'!$A$2:$A$2700,CP$4,'Compra Ventas'!$B$2:$B$2700,$B382,'Compra Ventas'!$C$2:$C$2700,CP$5)</f>
        <v>571984.18988975766</v>
      </c>
      <c r="CQ382" s="13">
        <f>SUMIFS('Compra Ventas'!$E$2:$E$2700,'Compra Ventas'!$A$2:$A$2700,CQ$4,'Compra Ventas'!$B$2:$B$2700,$B382,'Compra Ventas'!$C$2:$C$2700,CQ$5)</f>
        <v>582327.47891215398</v>
      </c>
      <c r="CR382" s="13">
        <f>SUMIFS('Compra Ventas'!$E$2:$E$2700,'Compra Ventas'!$A$2:$A$2700,CR$4,'Compra Ventas'!$B$2:$B$2700,$B382,'Compra Ventas'!$C$2:$C$2700,CR$5)</f>
        <v>577562.68036619353</v>
      </c>
      <c r="CS382" s="13">
        <f>SUMIFS('Compra Ventas'!$E$2:$E$2700,'Compra Ventas'!$A$2:$A$2700,CS$4,'Compra Ventas'!$B$2:$B$2700,$B382,'Compra Ventas'!$C$2:$C$2700,CS$5)</f>
        <v>447898.83600194729</v>
      </c>
      <c r="CT382" s="13">
        <f>SUMIFS('Compra Ventas'!$E$2:$E$2700,'Compra Ventas'!$A$2:$A$2700,CT$4,'Compra Ventas'!$B$2:$B$2700,$B382,'Compra Ventas'!$C$2:$C$2700,CT$5)</f>
        <v>441372.05827343557</v>
      </c>
      <c r="CU382" s="13">
        <f>SUMIFS('Compra Ventas'!$E$2:$E$2700,'Compra Ventas'!$A$2:$A$2700,CU$4,'Compra Ventas'!$B$2:$B$2700,$B382,'Compra Ventas'!$C$2:$C$2700,CU$5)</f>
        <v>401136.52234207082</v>
      </c>
      <c r="CV382" s="14">
        <f>SUMIFS('Compra Ventas'!$E$2:$E$2700,'Compra Ventas'!$A$2:$A$2700,CV$4,'Compra Ventas'!$B$2:$B$2700,$B382,'Compra Ventas'!$C$2:$C$2700,CV$5)</f>
        <v>426527.79148920311</v>
      </c>
      <c r="CW382" s="12">
        <f>SUMIFS('Compra Ventas'!$E$2:$E$2700,'Compra Ventas'!$A$2:$A$2700,CW$4,'Compra Ventas'!$B$2:$B$2700,$B382,'Compra Ventas'!$C$2:$C$2700,CW$5)</f>
        <v>579009.85401098081</v>
      </c>
      <c r="CX382" s="13">
        <f>SUMIFS('Compra Ventas'!$E$2:$E$2700,'Compra Ventas'!$A$2:$A$2700,CX$4,'Compra Ventas'!$B$2:$B$2700,$B382,'Compra Ventas'!$C$2:$C$2700,CX$5)</f>
        <v>518353.82906029106</v>
      </c>
      <c r="CY382" s="13">
        <f>SUMIFS('Compra Ventas'!$E$2:$E$2700,'Compra Ventas'!$A$2:$A$2700,CY$4,'Compra Ventas'!$B$2:$B$2700,$B382,'Compra Ventas'!$C$2:$C$2700,CY$5)</f>
        <v>607455.424822498</v>
      </c>
      <c r="CZ382" s="13">
        <f>SUMIFS('Compra Ventas'!$E$2:$E$2700,'Compra Ventas'!$A$2:$A$2700,CZ$4,'Compra Ventas'!$B$2:$B$2700,$B382,'Compra Ventas'!$C$2:$C$2700,CZ$5)</f>
        <v>521699.65706396627</v>
      </c>
      <c r="DA382" s="13">
        <f>SUMIFS('Compra Ventas'!$E$2:$E$2700,'Compra Ventas'!$A$2:$A$2700,DA$4,'Compra Ventas'!$B$2:$B$2700,$B382,'Compra Ventas'!$C$2:$C$2700,DA$5)</f>
        <v>586451.46634031285</v>
      </c>
      <c r="DB382" s="13">
        <f>SUMIFS('Compra Ventas'!$E$2:$E$2700,'Compra Ventas'!$A$2:$A$2700,DB$4,'Compra Ventas'!$B$2:$B$2700,$B382,'Compra Ventas'!$C$2:$C$2700,DB$5)</f>
        <v>602649.47969506285</v>
      </c>
      <c r="DC382" s="13">
        <f>SUMIFS('Compra Ventas'!$E$2:$E$2700,'Compra Ventas'!$A$2:$A$2700,DC$4,'Compra Ventas'!$B$2:$B$2700,$B382,'Compra Ventas'!$C$2:$C$2700,DC$5)</f>
        <v>620763.8662195357</v>
      </c>
      <c r="DD382" s="13">
        <f>SUMIFS('Compra Ventas'!$E$2:$E$2700,'Compra Ventas'!$A$2:$A$2700,DD$4,'Compra Ventas'!$B$2:$B$2700,$B382,'Compra Ventas'!$C$2:$C$2700,DD$5)</f>
        <v>610114.09726036526</v>
      </c>
      <c r="DE382" s="13">
        <f>SUMIFS('Compra Ventas'!$E$2:$E$2700,'Compra Ventas'!$A$2:$A$2700,DE$4,'Compra Ventas'!$B$2:$B$2700,$B382,'Compra Ventas'!$C$2:$C$2700,DE$5)</f>
        <v>461708.85553197621</v>
      </c>
      <c r="DF382" s="13">
        <f>SUMIFS('Compra Ventas'!$E$2:$E$2700,'Compra Ventas'!$A$2:$A$2700,DF$4,'Compra Ventas'!$B$2:$B$2700,$B382,'Compra Ventas'!$C$2:$C$2700,DF$5)</f>
        <v>450081.44795303745</v>
      </c>
      <c r="DG382" s="13">
        <f>SUMIFS('Compra Ventas'!$E$2:$E$2700,'Compra Ventas'!$A$2:$A$2700,DG$4,'Compra Ventas'!$B$2:$B$2700,$B382,'Compra Ventas'!$C$2:$C$2700,DG$5)</f>
        <v>408859.72005822125</v>
      </c>
      <c r="DH382" s="14">
        <f>SUMIFS('Compra Ventas'!$E$2:$E$2700,'Compra Ventas'!$A$2:$A$2700,DH$4,'Compra Ventas'!$B$2:$B$2700,$B382,'Compra Ventas'!$C$2:$C$2700,DH$5)</f>
        <v>431487.0500811559</v>
      </c>
      <c r="DJ382" s="98">
        <f>SUMIFS('Ajuste Ciclado'!D$5:D$47,'Ajuste Ciclado'!$C$5:$C$47,Balance!DJ$4,'Ajuste Ciclado'!$B$5:$B$47,Balance!$B382)</f>
        <v>0</v>
      </c>
      <c r="DK382" s="99">
        <f>SUMIFS('Ajuste Ciclado'!E$5:E$47,'Ajuste Ciclado'!$C$5:$C$47,Balance!DK$4,'Ajuste Ciclado'!$B$5:$B$47,Balance!$B382)</f>
        <v>0</v>
      </c>
      <c r="DL382" s="99">
        <f>SUMIFS('Ajuste Ciclado'!F$5:F$47,'Ajuste Ciclado'!$C$5:$C$47,Balance!DL$4,'Ajuste Ciclado'!$B$5:$B$47,Balance!$B382)</f>
        <v>0</v>
      </c>
      <c r="DM382" s="99">
        <f>SUMIFS('Ajuste Ciclado'!G$5:G$47,'Ajuste Ciclado'!$C$5:$C$47,Balance!DM$4,'Ajuste Ciclado'!$B$5:$B$47,Balance!$B382)</f>
        <v>0</v>
      </c>
      <c r="DN382" s="99">
        <f>SUMIFS('Ajuste Ciclado'!H$5:H$47,'Ajuste Ciclado'!$C$5:$C$47,Balance!DN$4,'Ajuste Ciclado'!$B$5:$B$47,Balance!$B382)</f>
        <v>0</v>
      </c>
      <c r="DO382" s="99">
        <f>SUMIFS('Ajuste Ciclado'!I$5:I$47,'Ajuste Ciclado'!$C$5:$C$47,Balance!DO$4,'Ajuste Ciclado'!$B$5:$B$47,Balance!$B382)</f>
        <v>0</v>
      </c>
      <c r="DP382" s="99">
        <f>SUMIFS('Ajuste Ciclado'!J$5:J$47,'Ajuste Ciclado'!$C$5:$C$47,Balance!DP$4,'Ajuste Ciclado'!$B$5:$B$47,Balance!$B382)</f>
        <v>0</v>
      </c>
      <c r="DQ382" s="99">
        <f>SUMIFS('Ajuste Ciclado'!K$5:K$47,'Ajuste Ciclado'!$C$5:$C$47,Balance!DQ$4,'Ajuste Ciclado'!$B$5:$B$47,Balance!$B382)</f>
        <v>0</v>
      </c>
      <c r="DR382" s="99">
        <f>SUMIFS('Ajuste Ciclado'!L$5:L$47,'Ajuste Ciclado'!$C$5:$C$47,Balance!DR$4,'Ajuste Ciclado'!$B$5:$B$47,Balance!$B382)</f>
        <v>0</v>
      </c>
      <c r="DS382" s="99">
        <f>SUMIFS('Ajuste Ciclado'!M$5:M$47,'Ajuste Ciclado'!$C$5:$C$47,Balance!DS$4,'Ajuste Ciclado'!$B$5:$B$47,Balance!$B382)</f>
        <v>0</v>
      </c>
      <c r="DT382" s="99">
        <f>SUMIFS('Ajuste Ciclado'!N$5:N$47,'Ajuste Ciclado'!$C$5:$C$47,Balance!DT$4,'Ajuste Ciclado'!$B$5:$B$47,Balance!$B382)</f>
        <v>0</v>
      </c>
      <c r="DU382" s="100">
        <f>SUMIFS('Ajuste Ciclado'!O$5:O$47,'Ajuste Ciclado'!$C$5:$C$47,Balance!DU$4,'Ajuste Ciclado'!$B$5:$B$47,Balance!$B382)</f>
        <v>0</v>
      </c>
      <c r="DV382" s="98">
        <f>SUMIFS('Ajuste Ciclado'!D$5:D$47,'Ajuste Ciclado'!$C$5:$C$47,Balance!DV$4,'Ajuste Ciclado'!$B$5:$B$47,Balance!$B382)</f>
        <v>0</v>
      </c>
      <c r="DW382" s="99">
        <f>SUMIFS('Ajuste Ciclado'!E$5:E$47,'Ajuste Ciclado'!$C$5:$C$47,Balance!DW$4,'Ajuste Ciclado'!$B$5:$B$47,Balance!$B382)</f>
        <v>0</v>
      </c>
      <c r="DX382" s="99">
        <f>SUMIFS('Ajuste Ciclado'!F$5:F$47,'Ajuste Ciclado'!$C$5:$C$47,Balance!DX$4,'Ajuste Ciclado'!$B$5:$B$47,Balance!$B382)</f>
        <v>0</v>
      </c>
      <c r="DY382" s="99">
        <f>SUMIFS('Ajuste Ciclado'!G$5:G$47,'Ajuste Ciclado'!$C$5:$C$47,Balance!DY$4,'Ajuste Ciclado'!$B$5:$B$47,Balance!$B382)</f>
        <v>0</v>
      </c>
      <c r="DZ382" s="99">
        <f>SUMIFS('Ajuste Ciclado'!H$5:H$47,'Ajuste Ciclado'!$C$5:$C$47,Balance!DZ$4,'Ajuste Ciclado'!$B$5:$B$47,Balance!$B382)</f>
        <v>0</v>
      </c>
      <c r="EA382" s="99">
        <f>SUMIFS('Ajuste Ciclado'!I$5:I$47,'Ajuste Ciclado'!$C$5:$C$47,Balance!EA$4,'Ajuste Ciclado'!$B$5:$B$47,Balance!$B382)</f>
        <v>0</v>
      </c>
      <c r="EB382" s="99">
        <f>SUMIFS('Ajuste Ciclado'!J$5:J$47,'Ajuste Ciclado'!$C$5:$C$47,Balance!EB$4,'Ajuste Ciclado'!$B$5:$B$47,Balance!$B382)</f>
        <v>0</v>
      </c>
      <c r="EC382" s="99">
        <f>SUMIFS('Ajuste Ciclado'!K$5:K$47,'Ajuste Ciclado'!$C$5:$C$47,Balance!EC$4,'Ajuste Ciclado'!$B$5:$B$47,Balance!$B382)</f>
        <v>0</v>
      </c>
      <c r="ED382" s="99">
        <f>SUMIFS('Ajuste Ciclado'!L$5:L$47,'Ajuste Ciclado'!$C$5:$C$47,Balance!ED$4,'Ajuste Ciclado'!$B$5:$B$47,Balance!$B382)</f>
        <v>0</v>
      </c>
      <c r="EE382" s="99">
        <f>SUMIFS('Ajuste Ciclado'!M$5:M$47,'Ajuste Ciclado'!$C$5:$C$47,Balance!EE$4,'Ajuste Ciclado'!$B$5:$B$47,Balance!$B382)</f>
        <v>0</v>
      </c>
      <c r="EF382" s="99">
        <f>SUMIFS('Ajuste Ciclado'!N$5:N$47,'Ajuste Ciclado'!$C$5:$C$47,Balance!EF$4,'Ajuste Ciclado'!$B$5:$B$47,Balance!$B382)</f>
        <v>0</v>
      </c>
      <c r="EG382" s="100">
        <f>SUMIFS('Ajuste Ciclado'!O$5:O$47,'Ajuste Ciclado'!$C$5:$C$47,Balance!EG$4,'Ajuste Ciclado'!$B$5:$B$47,Balance!$B382)</f>
        <v>0</v>
      </c>
      <c r="EH382" s="98">
        <f>SUMIFS('Ajuste Ciclado'!D$5:D$47,'Ajuste Ciclado'!$C$5:$C$47,Balance!EH$4,'Ajuste Ciclado'!$B$5:$B$47,Balance!$B382)</f>
        <v>0</v>
      </c>
      <c r="EI382" s="99">
        <f>SUMIFS('Ajuste Ciclado'!E$5:E$47,'Ajuste Ciclado'!$C$5:$C$47,Balance!EI$4,'Ajuste Ciclado'!$B$5:$B$47,Balance!$B382)</f>
        <v>0</v>
      </c>
      <c r="EJ382" s="99">
        <f>SUMIFS('Ajuste Ciclado'!F$5:F$47,'Ajuste Ciclado'!$C$5:$C$47,Balance!EJ$4,'Ajuste Ciclado'!$B$5:$B$47,Balance!$B382)</f>
        <v>0</v>
      </c>
      <c r="EK382" s="99">
        <f>SUMIFS('Ajuste Ciclado'!G$5:G$47,'Ajuste Ciclado'!$C$5:$C$47,Balance!EK$4,'Ajuste Ciclado'!$B$5:$B$47,Balance!$B382)</f>
        <v>0</v>
      </c>
      <c r="EL382" s="99">
        <f>SUMIFS('Ajuste Ciclado'!H$5:H$47,'Ajuste Ciclado'!$C$5:$C$47,Balance!EL$4,'Ajuste Ciclado'!$B$5:$B$47,Balance!$B382)</f>
        <v>0</v>
      </c>
      <c r="EM382" s="99">
        <f>SUMIFS('Ajuste Ciclado'!I$5:I$47,'Ajuste Ciclado'!$C$5:$C$47,Balance!EM$4,'Ajuste Ciclado'!$B$5:$B$47,Balance!$B382)</f>
        <v>0</v>
      </c>
      <c r="EN382" s="99">
        <f>SUMIFS('Ajuste Ciclado'!J$5:J$47,'Ajuste Ciclado'!$C$5:$C$47,Balance!EN$4,'Ajuste Ciclado'!$B$5:$B$47,Balance!$B382)</f>
        <v>0</v>
      </c>
      <c r="EO382" s="99">
        <f>SUMIFS('Ajuste Ciclado'!K$5:K$47,'Ajuste Ciclado'!$C$5:$C$47,Balance!EO$4,'Ajuste Ciclado'!$B$5:$B$47,Balance!$B382)</f>
        <v>0</v>
      </c>
      <c r="EP382" s="99">
        <f>SUMIFS('Ajuste Ciclado'!L$5:L$47,'Ajuste Ciclado'!$C$5:$C$47,Balance!EP$4,'Ajuste Ciclado'!$B$5:$B$47,Balance!$B382)</f>
        <v>0</v>
      </c>
      <c r="EQ382" s="99">
        <f>SUMIFS('Ajuste Ciclado'!M$5:M$47,'Ajuste Ciclado'!$C$5:$C$47,Balance!EQ$4,'Ajuste Ciclado'!$B$5:$B$47,Balance!$B382)</f>
        <v>0</v>
      </c>
      <c r="ER382" s="99">
        <f>SUMIFS('Ajuste Ciclado'!N$5:N$47,'Ajuste Ciclado'!$C$5:$C$47,Balance!ER$4,'Ajuste Ciclado'!$B$5:$B$47,Balance!$B382)</f>
        <v>0</v>
      </c>
      <c r="ES382" s="100">
        <f>SUMIFS('Ajuste Ciclado'!O$5:O$47,'Ajuste Ciclado'!$C$5:$C$47,Balance!ES$4,'Ajuste Ciclado'!$B$5:$B$47,Balance!$B382)</f>
        <v>0</v>
      </c>
      <c r="EU382" s="12">
        <f t="shared" ref="EU382" si="444">C382-AN382+BY382+DJ382</f>
        <v>578426.68941166927</v>
      </c>
      <c r="EV382" s="13">
        <f t="shared" ref="EV382" si="445">D382-AO382+BZ382+DK382</f>
        <v>515077.87333030527</v>
      </c>
      <c r="EW382" s="13">
        <f t="shared" ref="EW382" si="446">E382-AP382+CA382+DL382</f>
        <v>605048.62591928523</v>
      </c>
      <c r="EX382" s="13">
        <f t="shared" ref="EX382" si="447">F382-AQ382+CB382+DM382</f>
        <v>504906.17290247325</v>
      </c>
      <c r="EY382" s="13">
        <f t="shared" ref="EY382" si="448">G382-AR382+CC382+DN382</f>
        <v>575082.49221113161</v>
      </c>
      <c r="EZ382" s="13">
        <f t="shared" ref="EZ382" si="449">H382-AS382+CD382+DO382</f>
        <v>570202.20308463508</v>
      </c>
      <c r="FA382" s="13">
        <f t="shared" ref="FA382" si="450">I382-AT382+CE382+DP382</f>
        <v>563664.64275363437</v>
      </c>
      <c r="FB382" s="13">
        <f t="shared" ref="FB382" si="451">J382-AU382+CF382+DQ382</f>
        <v>574781.78939418355</v>
      </c>
      <c r="FC382" s="13">
        <f t="shared" ref="FC382" si="452">K382-AV382+CG382+DR382</f>
        <v>445132.26214777713</v>
      </c>
      <c r="FD382" s="13">
        <f t="shared" ref="FD382" si="453">L382-AW382+CH382+DS382</f>
        <v>431797.25642578059</v>
      </c>
      <c r="FE382" s="13">
        <f t="shared" ref="FE382" si="454">M382-AX382+CI382+DT382</f>
        <v>397140.0159786361</v>
      </c>
      <c r="FF382" s="14">
        <f t="shared" ref="FF382" si="455">N382-AY382+CJ382+DU382</f>
        <v>422631.62247435562</v>
      </c>
      <c r="FG382" s="12">
        <f t="shared" ref="FG382" si="456">O382-AZ382+CK382+DV382</f>
        <v>578665.64669311582</v>
      </c>
      <c r="FH382" s="13">
        <f t="shared" ref="FH382" si="457">P382-BA382+CL382+DW382</f>
        <v>518657.62777090166</v>
      </c>
      <c r="FI382" s="13">
        <f t="shared" ref="FI382" si="458">Q382-BB382+CM382+DX382</f>
        <v>610140.75150672172</v>
      </c>
      <c r="FJ382" s="13">
        <f t="shared" ref="FJ382" si="459">R382-BC382+CN382+DY382</f>
        <v>525517.66182283696</v>
      </c>
      <c r="FK382" s="13">
        <f t="shared" ref="FK382" si="460">S382-BD382+CO382+DZ382</f>
        <v>569214.39075703989</v>
      </c>
      <c r="FL382" s="13">
        <f t="shared" ref="FL382" si="461">T382-BE382+CP382+EA382</f>
        <v>571984.18988975766</v>
      </c>
      <c r="FM382" s="13">
        <f t="shared" ref="FM382" si="462">U382-BF382+CQ382+EB382</f>
        <v>582327.47891215398</v>
      </c>
      <c r="FN382" s="13">
        <f t="shared" ref="FN382" si="463">V382-BG382+CR382+EC382</f>
        <v>577562.68036619353</v>
      </c>
      <c r="FO382" s="13">
        <f t="shared" ref="FO382" si="464">W382-BH382+CS382+ED382</f>
        <v>447898.83600194729</v>
      </c>
      <c r="FP382" s="13">
        <f t="shared" ref="FP382" si="465">X382-BI382+CT382+EE382</f>
        <v>441372.05827343557</v>
      </c>
      <c r="FQ382" s="13">
        <f t="shared" ref="FQ382" si="466">Y382-BJ382+CU382+EF382</f>
        <v>401136.52234207082</v>
      </c>
      <c r="FR382" s="14">
        <f t="shared" ref="FR382" si="467">Z382-BK382+CV382+EG382</f>
        <v>426527.79148920311</v>
      </c>
      <c r="FS382" s="12">
        <f t="shared" ref="FS382" si="468">AA382-BL382+CW382+EH382</f>
        <v>579009.85401098081</v>
      </c>
      <c r="FT382" s="13">
        <f t="shared" ref="FT382" si="469">AB382-BM382+CX382+EI382</f>
        <v>518353.82906029106</v>
      </c>
      <c r="FU382" s="13">
        <f t="shared" ref="FU382" si="470">AC382-BN382+CY382+EJ382</f>
        <v>607455.424822498</v>
      </c>
      <c r="FV382" s="13">
        <f t="shared" ref="FV382" si="471">AD382-BO382+CZ382+EK382</f>
        <v>521699.65706396627</v>
      </c>
      <c r="FW382" s="13">
        <f t="shared" ref="FW382" si="472">AE382-BP382+DA382+EL382</f>
        <v>586451.46634031285</v>
      </c>
      <c r="FX382" s="13">
        <f t="shared" ref="FX382" si="473">AF382-BQ382+DB382+EM382</f>
        <v>602649.47969506285</v>
      </c>
      <c r="FY382" s="13">
        <f t="shared" ref="FY382" si="474">AG382-BR382+DC382+EN382</f>
        <v>620763.8662195357</v>
      </c>
      <c r="FZ382" s="13">
        <f t="shared" ref="FZ382" si="475">AH382-BS382+DD382+EO382</f>
        <v>610114.09726036526</v>
      </c>
      <c r="GA382" s="13">
        <f t="shared" ref="GA382" si="476">AI382-BT382+DE382+EP382</f>
        <v>461708.85553197621</v>
      </c>
      <c r="GB382" s="13">
        <f t="shared" ref="GB382" si="477">AJ382-BU382+DF382+EQ382</f>
        <v>450081.44795303745</v>
      </c>
      <c r="GC382" s="13">
        <f t="shared" ref="GC382" si="478">AK382-BV382+DG382+ER382</f>
        <v>408859.72005822125</v>
      </c>
      <c r="GD382" s="14">
        <f t="shared" ref="GD382" si="479">AL382-BW382+DH382+ES382</f>
        <v>431487.0500811559</v>
      </c>
      <c r="GF382" s="12">
        <f t="shared" si="439"/>
        <v>6183891.6460338654</v>
      </c>
      <c r="GG382" s="13">
        <f t="shared" si="439"/>
        <v>6251005.6358253798</v>
      </c>
      <c r="GH382" s="14">
        <f t="shared" si="439"/>
        <v>6398634.7480974048</v>
      </c>
      <c r="GI382" s="6">
        <f t="shared" ref="GI382" si="480">MATCH(MIN(GF382:GH382),GF382:GH382,0)</f>
        <v>1</v>
      </c>
      <c r="GJ382" s="12">
        <f t="shared" ref="GJ382" si="481">MIN(SMALL(EU382:FF382,1),0)+MIN(SMALL(EU382:FF382,2),0)+MIN(SMALL(EU382:FF382,3),0)</f>
        <v>0</v>
      </c>
      <c r="GK382" s="13">
        <f t="shared" ref="GK382" si="482">MIN(SMALL(FG382:FR382,1),0)+MIN(SMALL(FG382:FR382,2),0)+MIN(SMALL(FG382:FR382,3),0)</f>
        <v>0</v>
      </c>
      <c r="GL382" s="14">
        <f t="shared" ref="GL382" si="483">MIN(SMALL(FS382:GD382,1),0)+MIN(SMALL(FS382:GD382,2),0)+MIN(SMALL(FS382:GD382,3),0)</f>
        <v>0</v>
      </c>
      <c r="GN382" s="66">
        <f t="shared" ref="GN382" si="484">MIN(INDEX(GJ382:GL382,1,GI382),0)</f>
        <v>0</v>
      </c>
      <c r="GP382" s="63" t="str" cm="1">
        <f t="array" ref="GP382">INDEX($GF$4:$GH$4,1,GI382)</f>
        <v>Sample 1</v>
      </c>
      <c r="GQ382" s="12">
        <f t="shared" si="436"/>
        <v>397140.0159786361</v>
      </c>
      <c r="GR382" s="13">
        <f t="shared" si="436"/>
        <v>422631.62247435562</v>
      </c>
      <c r="GS382" s="14">
        <f t="shared" si="436"/>
        <v>431797.25642578059</v>
      </c>
      <c r="GT382" s="12">
        <f t="shared" si="437"/>
        <v>401136.52234207082</v>
      </c>
      <c r="GU382" s="13">
        <f t="shared" si="437"/>
        <v>426527.79148920311</v>
      </c>
      <c r="GV382" s="14">
        <f t="shared" si="437"/>
        <v>441372.05827343557</v>
      </c>
      <c r="GW382" s="12">
        <f t="shared" si="438"/>
        <v>408859.72005822125</v>
      </c>
      <c r="GX382" s="13">
        <f t="shared" si="438"/>
        <v>431487.0500811559</v>
      </c>
      <c r="GY382" s="14">
        <f t="shared" si="438"/>
        <v>450081.44795303745</v>
      </c>
      <c r="GZ382" s="111" t="str">
        <f t="shared" ref="GZ382" si="485">GP382</f>
        <v>Sample 1</v>
      </c>
      <c r="HA382" s="12">
        <f t="shared" si="440"/>
        <v>0</v>
      </c>
      <c r="HB382" s="13">
        <f t="shared" si="440"/>
        <v>0</v>
      </c>
      <c r="HC382" s="14">
        <f t="shared" si="440"/>
        <v>0</v>
      </c>
      <c r="HD382" s="6">
        <f t="shared" ref="HD382" si="486">SUM(HA382:HC382)</f>
        <v>0</v>
      </c>
      <c r="HE382" s="111" t="str">
        <f t="shared" ref="HE382" si="487">IF(HD382=GN382,"Ok","NOT")</f>
        <v>Ok</v>
      </c>
    </row>
    <row r="383" spans="2:213" x14ac:dyDescent="0.3">
      <c r="B383" s="84" t="s">
        <v>102</v>
      </c>
      <c r="C383" s="12">
        <f>SUMIFS(Inyecciones!$E$2:$E$14185,Inyecciones!$A$2:$A$14185,Balance!C$4,Inyecciones!$B$2:$B$14185,Balance!$B383,Inyecciones!$C$2:$C$14185,Balance!C$5)</f>
        <v>188221.3465558684</v>
      </c>
      <c r="D383" s="13">
        <f>SUMIFS(Inyecciones!$E$2:$E$14185,Inyecciones!$A$2:$A$14185,Balance!D$4,Inyecciones!$B$2:$B$14185,Balance!$B383,Inyecciones!$C$2:$C$14185,Balance!D$5)</f>
        <v>42869.717964057323</v>
      </c>
      <c r="E383" s="13">
        <f>SUMIFS(Inyecciones!$E$2:$E$14185,Inyecciones!$A$2:$A$14185,Balance!E$4,Inyecciones!$B$2:$B$14185,Balance!$B383,Inyecciones!$C$2:$C$14185,Balance!E$5)</f>
        <v>46858.567440438906</v>
      </c>
      <c r="F383" s="13">
        <f>SUMIFS(Inyecciones!$E$2:$E$14185,Inyecciones!$A$2:$A$14185,Balance!F$4,Inyecciones!$B$2:$B$14185,Balance!$B383,Inyecciones!$C$2:$C$14185,Balance!F$5)</f>
        <v>190004.51478316201</v>
      </c>
      <c r="G383" s="13">
        <f>SUMIFS(Inyecciones!$E$2:$E$14185,Inyecciones!$A$2:$A$14185,Balance!G$4,Inyecciones!$B$2:$B$14185,Balance!$B383,Inyecciones!$C$2:$C$14185,Balance!G$5)</f>
        <v>273318.29219894891</v>
      </c>
      <c r="H383" s="13">
        <f>SUMIFS(Inyecciones!$E$2:$E$14185,Inyecciones!$A$2:$A$14185,Balance!H$4,Inyecciones!$B$2:$B$14185,Balance!$B383,Inyecciones!$C$2:$C$14185,Balance!H$5)</f>
        <v>264349.90408534743</v>
      </c>
      <c r="I383" s="13">
        <f>SUMIFS(Inyecciones!$E$2:$E$14185,Inyecciones!$A$2:$A$14185,Balance!I$4,Inyecciones!$B$2:$B$14185,Balance!$B383,Inyecciones!$C$2:$C$14185,Balance!I$5)</f>
        <v>255172.62171716709</v>
      </c>
      <c r="J383" s="13">
        <f>SUMIFS(Inyecciones!$E$2:$E$14185,Inyecciones!$A$2:$A$14185,Balance!J$4,Inyecciones!$B$2:$B$14185,Balance!$B383,Inyecciones!$C$2:$C$14185,Balance!J$5)</f>
        <v>270032.51059168688</v>
      </c>
      <c r="K383" s="13">
        <f>SUMIFS(Inyecciones!$E$2:$E$14185,Inyecciones!$A$2:$A$14185,Balance!K$4,Inyecciones!$B$2:$B$14185,Balance!$B383,Inyecciones!$C$2:$C$14185,Balance!K$5)</f>
        <v>225764.59285499051</v>
      </c>
      <c r="L383" s="13">
        <f>SUMIFS(Inyecciones!$E$2:$E$14185,Inyecciones!$A$2:$A$14185,Balance!L$4,Inyecciones!$B$2:$B$14185,Balance!$B383,Inyecciones!$C$2:$C$14185,Balance!L$5)</f>
        <v>93835.059956967714</v>
      </c>
      <c r="M383" s="13">
        <f>SUMIFS(Inyecciones!$E$2:$E$14185,Inyecciones!$A$2:$A$14185,Balance!M$4,Inyecciones!$B$2:$B$14185,Balance!$B383,Inyecciones!$C$2:$C$14185,Balance!M$5)</f>
        <v>41144.650644006309</v>
      </c>
      <c r="N383" s="14">
        <f>SUMIFS(Inyecciones!$E$2:$E$14185,Inyecciones!$A$2:$A$14185,Balance!N$4,Inyecciones!$B$2:$B$14185,Balance!$B383,Inyecciones!$C$2:$C$14185,Balance!N$5)</f>
        <v>38638.512196164411</v>
      </c>
      <c r="O383" s="12">
        <f>SUMIFS(Inyecciones!$E$2:$E$14185,Inyecciones!$A$2:$A$14185,Balance!O$4,Inyecciones!$B$2:$B$14185,Balance!$B383,Inyecciones!$C$2:$C$14185,Balance!O$5)</f>
        <v>190748.39253894179</v>
      </c>
      <c r="P383" s="13">
        <f>SUMIFS(Inyecciones!$E$2:$E$14185,Inyecciones!$A$2:$A$14185,Balance!P$4,Inyecciones!$B$2:$B$14185,Balance!$B383,Inyecciones!$C$2:$C$14185,Balance!P$5)</f>
        <v>69849.810979130809</v>
      </c>
      <c r="Q383" s="13">
        <f>SUMIFS(Inyecciones!$E$2:$E$14185,Inyecciones!$A$2:$A$14185,Balance!Q$4,Inyecciones!$B$2:$B$14185,Balance!$B383,Inyecciones!$C$2:$C$14185,Balance!Q$5)</f>
        <v>46424.35093086795</v>
      </c>
      <c r="R383" s="13">
        <f>SUMIFS(Inyecciones!$E$2:$E$14185,Inyecciones!$A$2:$A$14185,Balance!R$4,Inyecciones!$B$2:$B$14185,Balance!$B383,Inyecciones!$C$2:$C$14185,Balance!R$5)</f>
        <v>14434.264685438509</v>
      </c>
      <c r="S383" s="13">
        <f>SUMIFS(Inyecciones!$E$2:$E$14185,Inyecciones!$A$2:$A$14185,Balance!S$4,Inyecciones!$B$2:$B$14185,Balance!$B383,Inyecciones!$C$2:$C$14185,Balance!S$5)</f>
        <v>96443.085653249567</v>
      </c>
      <c r="T383" s="13">
        <f>SUMIFS(Inyecciones!$E$2:$E$14185,Inyecciones!$A$2:$A$14185,Balance!T$4,Inyecciones!$B$2:$B$14185,Balance!$B383,Inyecciones!$C$2:$C$14185,Balance!T$5)</f>
        <v>241685.40334752941</v>
      </c>
      <c r="U383" s="13">
        <f>SUMIFS(Inyecciones!$E$2:$E$14185,Inyecciones!$A$2:$A$14185,Balance!U$4,Inyecciones!$B$2:$B$14185,Balance!$B383,Inyecciones!$C$2:$C$14185,Balance!U$5)</f>
        <v>279215.7262150945</v>
      </c>
      <c r="V383" s="13">
        <f>SUMIFS(Inyecciones!$E$2:$E$14185,Inyecciones!$A$2:$A$14185,Balance!V$4,Inyecciones!$B$2:$B$14185,Balance!$B383,Inyecciones!$C$2:$C$14185,Balance!V$5)</f>
        <v>272424.42091719282</v>
      </c>
      <c r="W383" s="13">
        <f>SUMIFS(Inyecciones!$E$2:$E$14185,Inyecciones!$A$2:$A$14185,Balance!W$4,Inyecciones!$B$2:$B$14185,Balance!$B383,Inyecciones!$C$2:$C$14185,Balance!W$5)</f>
        <v>229600.2698443234</v>
      </c>
      <c r="X383" s="13">
        <f>SUMIFS(Inyecciones!$E$2:$E$14185,Inyecciones!$A$2:$A$14185,Balance!X$4,Inyecciones!$B$2:$B$14185,Balance!$B383,Inyecciones!$C$2:$C$14185,Balance!X$5)</f>
        <v>87750.979630639369</v>
      </c>
      <c r="Y383" s="13">
        <f>SUMIFS(Inyecciones!$E$2:$E$14185,Inyecciones!$A$2:$A$14185,Balance!Y$4,Inyecciones!$B$2:$B$14185,Balance!$B383,Inyecciones!$C$2:$C$14185,Balance!Y$5)</f>
        <v>45669.259518762483</v>
      </c>
      <c r="Z383" s="14">
        <f>SUMIFS(Inyecciones!$E$2:$E$14185,Inyecciones!$A$2:$A$14185,Balance!Z$4,Inyecciones!$B$2:$B$14185,Balance!$B383,Inyecciones!$C$2:$C$14185,Balance!Z$5)</f>
        <v>51212.003203537031</v>
      </c>
      <c r="AA383" s="12">
        <f>SUMIFS(Inyecciones!$E$2:$E$14185,Inyecciones!$A$2:$A$14185,Balance!AA$4,Inyecciones!$B$2:$B$14185,Balance!$B383,Inyecciones!$C$2:$C$14185,Balance!AA$5)</f>
        <v>193107.07357862269</v>
      </c>
      <c r="AB383" s="13">
        <f>SUMIFS(Inyecciones!$E$2:$E$14185,Inyecciones!$A$2:$A$14185,Balance!AB$4,Inyecciones!$B$2:$B$14185,Balance!$B383,Inyecciones!$C$2:$C$14185,Balance!AB$5)</f>
        <v>91303.506824340453</v>
      </c>
      <c r="AC383" s="13">
        <f>SUMIFS(Inyecciones!$E$2:$E$14185,Inyecciones!$A$2:$A$14185,Balance!AC$4,Inyecciones!$B$2:$B$14185,Balance!$B383,Inyecciones!$C$2:$C$14185,Balance!AC$5)</f>
        <v>57009.469334390618</v>
      </c>
      <c r="AD383" s="13">
        <f>SUMIFS(Inyecciones!$E$2:$E$14185,Inyecciones!$A$2:$A$14185,Balance!AD$4,Inyecciones!$B$2:$B$14185,Balance!$B383,Inyecciones!$C$2:$C$14185,Balance!AD$5)</f>
        <v>116237.9912683626</v>
      </c>
      <c r="AE383" s="13">
        <f>SUMIFS(Inyecciones!$E$2:$E$14185,Inyecciones!$A$2:$A$14185,Balance!AE$4,Inyecciones!$B$2:$B$14185,Balance!$B383,Inyecciones!$C$2:$C$14185,Balance!AE$5)</f>
        <v>148965.47969470199</v>
      </c>
      <c r="AF383" s="13">
        <f>SUMIFS(Inyecciones!$E$2:$E$14185,Inyecciones!$A$2:$A$14185,Balance!AF$4,Inyecciones!$B$2:$B$14185,Balance!$B383,Inyecciones!$C$2:$C$14185,Balance!AF$5)</f>
        <v>259675.43668959939</v>
      </c>
      <c r="AG383" s="13">
        <f>SUMIFS(Inyecciones!$E$2:$E$14185,Inyecciones!$A$2:$A$14185,Balance!AG$4,Inyecciones!$B$2:$B$14185,Balance!$B383,Inyecciones!$C$2:$C$14185,Balance!AG$5)</f>
        <v>308911.00821397238</v>
      </c>
      <c r="AH383" s="13">
        <f>SUMIFS(Inyecciones!$E$2:$E$14185,Inyecciones!$A$2:$A$14185,Balance!AH$4,Inyecciones!$B$2:$B$14185,Balance!$B383,Inyecciones!$C$2:$C$14185,Balance!AH$5)</f>
        <v>304658.14284531691</v>
      </c>
      <c r="AI383" s="13">
        <f>SUMIFS(Inyecciones!$E$2:$E$14185,Inyecciones!$A$2:$A$14185,Balance!AI$4,Inyecciones!$B$2:$B$14185,Balance!$B383,Inyecciones!$C$2:$C$14185,Balance!AI$5)</f>
        <v>243385.82301622079</v>
      </c>
      <c r="AJ383" s="13">
        <f>SUMIFS(Inyecciones!$E$2:$E$14185,Inyecciones!$A$2:$A$14185,Balance!AJ$4,Inyecciones!$B$2:$B$14185,Balance!$B383,Inyecciones!$C$2:$C$14185,Balance!AJ$5)</f>
        <v>131052.62322332129</v>
      </c>
      <c r="AK383" s="13">
        <f>SUMIFS(Inyecciones!$E$2:$E$14185,Inyecciones!$A$2:$A$14185,Balance!AK$4,Inyecciones!$B$2:$B$14185,Balance!$B383,Inyecciones!$C$2:$C$14185,Balance!AK$5)</f>
        <v>72320.387442095715</v>
      </c>
      <c r="AL383" s="14">
        <f>SUMIFS(Inyecciones!$E$2:$E$14185,Inyecciones!$A$2:$A$14185,Balance!AL$4,Inyecciones!$B$2:$B$14185,Balance!$B383,Inyecciones!$C$2:$C$14185,Balance!AL$5)</f>
        <v>51772.829469163378</v>
      </c>
      <c r="AM383" s="13"/>
      <c r="AN383" s="12">
        <f>SUMIFS('Retiro Mensual'!$E$2:$E$2629,'Retiro Mensual'!$A$2:$A$2629,AN$4,'Retiro Mensual'!$B$2:$B$2629,$B383,'Retiro Mensual'!$C$2:$C$2629,AN$5)</f>
        <v>0</v>
      </c>
      <c r="AO383" s="13">
        <f>SUMIFS('Retiro Mensual'!$E$2:$E$2629,'Retiro Mensual'!$A$2:$A$2629,AO$4,'Retiro Mensual'!$B$2:$B$2629,$B383,'Retiro Mensual'!$C$2:$C$2629,AO$5)</f>
        <v>0</v>
      </c>
      <c r="AP383" s="13">
        <f>SUMIFS('Retiro Mensual'!$E$2:$E$2629,'Retiro Mensual'!$A$2:$A$2629,AP$4,'Retiro Mensual'!$B$2:$B$2629,$B383,'Retiro Mensual'!$C$2:$C$2629,AP$5)</f>
        <v>0</v>
      </c>
      <c r="AQ383" s="13">
        <f>SUMIFS('Retiro Mensual'!$E$2:$E$2629,'Retiro Mensual'!$A$2:$A$2629,AQ$4,'Retiro Mensual'!$B$2:$B$2629,$B383,'Retiro Mensual'!$C$2:$C$2629,AQ$5)</f>
        <v>0</v>
      </c>
      <c r="AR383" s="13">
        <f>SUMIFS('Retiro Mensual'!$E$2:$E$2629,'Retiro Mensual'!$A$2:$A$2629,AR$4,'Retiro Mensual'!$B$2:$B$2629,$B383,'Retiro Mensual'!$C$2:$C$2629,AR$5)</f>
        <v>0</v>
      </c>
      <c r="AS383" s="13">
        <f>SUMIFS('Retiro Mensual'!$E$2:$E$2629,'Retiro Mensual'!$A$2:$A$2629,AS$4,'Retiro Mensual'!$B$2:$B$2629,$B383,'Retiro Mensual'!$C$2:$C$2629,AS$5)</f>
        <v>0</v>
      </c>
      <c r="AT383" s="13">
        <f>SUMIFS('Retiro Mensual'!$E$2:$E$2629,'Retiro Mensual'!$A$2:$A$2629,AT$4,'Retiro Mensual'!$B$2:$B$2629,$B383,'Retiro Mensual'!$C$2:$C$2629,AT$5)</f>
        <v>0</v>
      </c>
      <c r="AU383" s="13">
        <f>SUMIFS('Retiro Mensual'!$E$2:$E$2629,'Retiro Mensual'!$A$2:$A$2629,AU$4,'Retiro Mensual'!$B$2:$B$2629,$B383,'Retiro Mensual'!$C$2:$C$2629,AU$5)</f>
        <v>0</v>
      </c>
      <c r="AV383" s="13">
        <f>SUMIFS('Retiro Mensual'!$E$2:$E$2629,'Retiro Mensual'!$A$2:$A$2629,AV$4,'Retiro Mensual'!$B$2:$B$2629,$B383,'Retiro Mensual'!$C$2:$C$2629,AV$5)</f>
        <v>0</v>
      </c>
      <c r="AW383" s="13">
        <f>SUMIFS('Retiro Mensual'!$E$2:$E$2629,'Retiro Mensual'!$A$2:$A$2629,AW$4,'Retiro Mensual'!$B$2:$B$2629,$B383,'Retiro Mensual'!$C$2:$C$2629,AW$5)</f>
        <v>0</v>
      </c>
      <c r="AX383" s="13">
        <f>SUMIFS('Retiro Mensual'!$E$2:$E$2629,'Retiro Mensual'!$A$2:$A$2629,AX$4,'Retiro Mensual'!$B$2:$B$2629,$B383,'Retiro Mensual'!$C$2:$C$2629,AX$5)</f>
        <v>0</v>
      </c>
      <c r="AY383" s="14">
        <f>SUMIFS('Retiro Mensual'!$E$2:$E$2629,'Retiro Mensual'!$A$2:$A$2629,AY$4,'Retiro Mensual'!$B$2:$B$2629,$B383,'Retiro Mensual'!$C$2:$C$2629,AY$5)</f>
        <v>0</v>
      </c>
      <c r="AZ383" s="12">
        <f>SUMIFS('Retiro Mensual'!$E$2:$E$2629,'Retiro Mensual'!$A$2:$A$2629,AZ$4,'Retiro Mensual'!$B$2:$B$2629,$B383,'Retiro Mensual'!$C$2:$C$2629,AZ$5)</f>
        <v>0</v>
      </c>
      <c r="BA383" s="13">
        <f>SUMIFS('Retiro Mensual'!$E$2:$E$2629,'Retiro Mensual'!$A$2:$A$2629,BA$4,'Retiro Mensual'!$B$2:$B$2629,$B383,'Retiro Mensual'!$C$2:$C$2629,BA$5)</f>
        <v>0</v>
      </c>
      <c r="BB383" s="13">
        <f>SUMIFS('Retiro Mensual'!$E$2:$E$2629,'Retiro Mensual'!$A$2:$A$2629,BB$4,'Retiro Mensual'!$B$2:$B$2629,$B383,'Retiro Mensual'!$C$2:$C$2629,BB$5)</f>
        <v>0</v>
      </c>
      <c r="BC383" s="13">
        <f>SUMIFS('Retiro Mensual'!$E$2:$E$2629,'Retiro Mensual'!$A$2:$A$2629,BC$4,'Retiro Mensual'!$B$2:$B$2629,$B383,'Retiro Mensual'!$C$2:$C$2629,BC$5)</f>
        <v>0</v>
      </c>
      <c r="BD383" s="13">
        <f>SUMIFS('Retiro Mensual'!$E$2:$E$2629,'Retiro Mensual'!$A$2:$A$2629,BD$4,'Retiro Mensual'!$B$2:$B$2629,$B383,'Retiro Mensual'!$C$2:$C$2629,BD$5)</f>
        <v>0</v>
      </c>
      <c r="BE383" s="13">
        <f>SUMIFS('Retiro Mensual'!$E$2:$E$2629,'Retiro Mensual'!$A$2:$A$2629,BE$4,'Retiro Mensual'!$B$2:$B$2629,$B383,'Retiro Mensual'!$C$2:$C$2629,BE$5)</f>
        <v>0</v>
      </c>
      <c r="BF383" s="13">
        <f>SUMIFS('Retiro Mensual'!$E$2:$E$2629,'Retiro Mensual'!$A$2:$A$2629,BF$4,'Retiro Mensual'!$B$2:$B$2629,$B383,'Retiro Mensual'!$C$2:$C$2629,BF$5)</f>
        <v>0</v>
      </c>
      <c r="BG383" s="13">
        <f>SUMIFS('Retiro Mensual'!$E$2:$E$2629,'Retiro Mensual'!$A$2:$A$2629,BG$4,'Retiro Mensual'!$B$2:$B$2629,$B383,'Retiro Mensual'!$C$2:$C$2629,BG$5)</f>
        <v>0</v>
      </c>
      <c r="BH383" s="13">
        <f>SUMIFS('Retiro Mensual'!$E$2:$E$2629,'Retiro Mensual'!$A$2:$A$2629,BH$4,'Retiro Mensual'!$B$2:$B$2629,$B383,'Retiro Mensual'!$C$2:$C$2629,BH$5)</f>
        <v>0</v>
      </c>
      <c r="BI383" s="13">
        <f>SUMIFS('Retiro Mensual'!$E$2:$E$2629,'Retiro Mensual'!$A$2:$A$2629,BI$4,'Retiro Mensual'!$B$2:$B$2629,$B383,'Retiro Mensual'!$C$2:$C$2629,BI$5)</f>
        <v>0</v>
      </c>
      <c r="BJ383" s="13">
        <f>SUMIFS('Retiro Mensual'!$E$2:$E$2629,'Retiro Mensual'!$A$2:$A$2629,BJ$4,'Retiro Mensual'!$B$2:$B$2629,$B383,'Retiro Mensual'!$C$2:$C$2629,BJ$5)</f>
        <v>0</v>
      </c>
      <c r="BK383" s="14">
        <f>SUMIFS('Retiro Mensual'!$E$2:$E$2629,'Retiro Mensual'!$A$2:$A$2629,BK$4,'Retiro Mensual'!$B$2:$B$2629,$B383,'Retiro Mensual'!$C$2:$C$2629,BK$5)</f>
        <v>0</v>
      </c>
      <c r="BL383" s="12">
        <f>SUMIFS('Retiro Mensual'!$E$2:$E$2629,'Retiro Mensual'!$A$2:$A$2629,BL$4,'Retiro Mensual'!$B$2:$B$2629,$B383,'Retiro Mensual'!$C$2:$C$2629,BL$5)</f>
        <v>0</v>
      </c>
      <c r="BM383" s="13">
        <f>SUMIFS('Retiro Mensual'!$E$2:$E$2629,'Retiro Mensual'!$A$2:$A$2629,BM$4,'Retiro Mensual'!$B$2:$B$2629,$B383,'Retiro Mensual'!$C$2:$C$2629,BM$5)</f>
        <v>0</v>
      </c>
      <c r="BN383" s="13">
        <f>SUMIFS('Retiro Mensual'!$E$2:$E$2629,'Retiro Mensual'!$A$2:$A$2629,BN$4,'Retiro Mensual'!$B$2:$B$2629,$B383,'Retiro Mensual'!$C$2:$C$2629,BN$5)</f>
        <v>0</v>
      </c>
      <c r="BO383" s="13">
        <f>SUMIFS('Retiro Mensual'!$E$2:$E$2629,'Retiro Mensual'!$A$2:$A$2629,BO$4,'Retiro Mensual'!$B$2:$B$2629,$B383,'Retiro Mensual'!$C$2:$C$2629,BO$5)</f>
        <v>0</v>
      </c>
      <c r="BP383" s="13">
        <f>SUMIFS('Retiro Mensual'!$E$2:$E$2629,'Retiro Mensual'!$A$2:$A$2629,BP$4,'Retiro Mensual'!$B$2:$B$2629,$B383,'Retiro Mensual'!$C$2:$C$2629,BP$5)</f>
        <v>0</v>
      </c>
      <c r="BQ383" s="13">
        <f>SUMIFS('Retiro Mensual'!$E$2:$E$2629,'Retiro Mensual'!$A$2:$A$2629,BQ$4,'Retiro Mensual'!$B$2:$B$2629,$B383,'Retiro Mensual'!$C$2:$C$2629,BQ$5)</f>
        <v>0</v>
      </c>
      <c r="BR383" s="13">
        <f>SUMIFS('Retiro Mensual'!$E$2:$E$2629,'Retiro Mensual'!$A$2:$A$2629,BR$4,'Retiro Mensual'!$B$2:$B$2629,$B383,'Retiro Mensual'!$C$2:$C$2629,BR$5)</f>
        <v>0</v>
      </c>
      <c r="BS383" s="13">
        <f>SUMIFS('Retiro Mensual'!$E$2:$E$2629,'Retiro Mensual'!$A$2:$A$2629,BS$4,'Retiro Mensual'!$B$2:$B$2629,$B383,'Retiro Mensual'!$C$2:$C$2629,BS$5)</f>
        <v>0</v>
      </c>
      <c r="BT383" s="13">
        <f>SUMIFS('Retiro Mensual'!$E$2:$E$2629,'Retiro Mensual'!$A$2:$A$2629,BT$4,'Retiro Mensual'!$B$2:$B$2629,$B383,'Retiro Mensual'!$C$2:$C$2629,BT$5)</f>
        <v>0</v>
      </c>
      <c r="BU383" s="13">
        <f>SUMIFS('Retiro Mensual'!$E$2:$E$2629,'Retiro Mensual'!$A$2:$A$2629,BU$4,'Retiro Mensual'!$B$2:$B$2629,$B383,'Retiro Mensual'!$C$2:$C$2629,BU$5)</f>
        <v>0</v>
      </c>
      <c r="BV383" s="13">
        <f>SUMIFS('Retiro Mensual'!$E$2:$E$2629,'Retiro Mensual'!$A$2:$A$2629,BV$4,'Retiro Mensual'!$B$2:$B$2629,$B383,'Retiro Mensual'!$C$2:$C$2629,BV$5)</f>
        <v>0</v>
      </c>
      <c r="BW383" s="14">
        <f>SUMIFS('Retiro Mensual'!$E$2:$E$2629,'Retiro Mensual'!$A$2:$A$2629,BW$4,'Retiro Mensual'!$B$2:$B$2629,$B383,'Retiro Mensual'!$C$2:$C$2629,BW$5)</f>
        <v>0</v>
      </c>
      <c r="BX383" s="13"/>
      <c r="BY383" s="12">
        <f>SUMIFS('Compra Ventas'!$E$2:$E$2700,'Compra Ventas'!$A$2:$A$2700,BY$4,'Compra Ventas'!$B$2:$B$2700,$B383,'Compra Ventas'!$C$2:$C$2700,BY$5)</f>
        <v>-546838.81044925353</v>
      </c>
      <c r="BZ383" s="13">
        <f>SUMIFS('Compra Ventas'!$E$2:$E$2700,'Compra Ventas'!$A$2:$A$2700,BZ$4,'Compra Ventas'!$B$2:$B$2700,$B383,'Compra Ventas'!$C$2:$C$2700,BZ$5)</f>
        <v>-459544.09701002412</v>
      </c>
      <c r="CA383" s="13">
        <f>SUMIFS('Compra Ventas'!$E$2:$E$2700,'Compra Ventas'!$A$2:$A$2700,CA$4,'Compra Ventas'!$B$2:$B$2700,$B383,'Compra Ventas'!$C$2:$C$2700,CA$5)</f>
        <v>-607220.7490910202</v>
      </c>
      <c r="CB383" s="13">
        <f>SUMIFS('Compra Ventas'!$E$2:$E$2700,'Compra Ventas'!$A$2:$A$2700,CB$4,'Compra Ventas'!$B$2:$B$2700,$B383,'Compra Ventas'!$C$2:$C$2700,CB$5)</f>
        <v>-462353.4849890098</v>
      </c>
      <c r="CC383" s="13">
        <f>SUMIFS('Compra Ventas'!$E$2:$E$2700,'Compra Ventas'!$A$2:$A$2700,CC$4,'Compra Ventas'!$B$2:$B$2700,$B383,'Compra Ventas'!$C$2:$C$2700,CC$5)</f>
        <v>-415463.01491767366</v>
      </c>
      <c r="CD383" s="13">
        <f>SUMIFS('Compra Ventas'!$E$2:$E$2700,'Compra Ventas'!$A$2:$A$2700,CD$4,'Compra Ventas'!$B$2:$B$2700,$B383,'Compra Ventas'!$C$2:$C$2700,CD$5)</f>
        <v>-31277.897343319026</v>
      </c>
      <c r="CE383" s="13">
        <f>SUMIFS('Compra Ventas'!$E$2:$E$2700,'Compra Ventas'!$A$2:$A$2700,CE$4,'Compra Ventas'!$B$2:$B$2700,$B383,'Compra Ventas'!$C$2:$C$2700,CE$5)</f>
        <v>-376087.51229566796</v>
      </c>
      <c r="CF383" s="13">
        <f>SUMIFS('Compra Ventas'!$E$2:$E$2700,'Compra Ventas'!$A$2:$A$2700,CF$4,'Compra Ventas'!$B$2:$B$2700,$B383,'Compra Ventas'!$C$2:$C$2700,CF$5)</f>
        <v>-498745.91011638654</v>
      </c>
      <c r="CG383" s="13">
        <f>SUMIFS('Compra Ventas'!$E$2:$E$2700,'Compra Ventas'!$A$2:$A$2700,CG$4,'Compra Ventas'!$B$2:$B$2700,$B383,'Compra Ventas'!$C$2:$C$2700,CG$5)</f>
        <v>-506590.64530435239</v>
      </c>
      <c r="CH383" s="13">
        <f>SUMIFS('Compra Ventas'!$E$2:$E$2700,'Compra Ventas'!$A$2:$A$2700,CH$4,'Compra Ventas'!$B$2:$B$2700,$B383,'Compra Ventas'!$C$2:$C$2700,CH$5)</f>
        <v>-67116.394038358048</v>
      </c>
      <c r="CI383" s="13">
        <f>SUMIFS('Compra Ventas'!$E$2:$E$2700,'Compra Ventas'!$A$2:$A$2700,CI$4,'Compra Ventas'!$B$2:$B$2700,$B383,'Compra Ventas'!$C$2:$C$2700,CI$5)</f>
        <v>57358.300908168516</v>
      </c>
      <c r="CJ383" s="14">
        <f>SUMIFS('Compra Ventas'!$E$2:$E$2700,'Compra Ventas'!$A$2:$A$2700,CJ$4,'Compra Ventas'!$B$2:$B$2700,$B383,'Compra Ventas'!$C$2:$C$2700,CJ$5)</f>
        <v>58697.632699290989</v>
      </c>
      <c r="CK383" s="12">
        <f>SUMIFS('Compra Ventas'!$E$2:$E$2700,'Compra Ventas'!$A$2:$A$2700,CK$4,'Compra Ventas'!$B$2:$B$2700,$B383,'Compra Ventas'!$C$2:$C$2700,CK$5)</f>
        <v>-547728.64661038248</v>
      </c>
      <c r="CL383" s="13">
        <f>SUMIFS('Compra Ventas'!$E$2:$E$2700,'Compra Ventas'!$A$2:$A$2700,CL$4,'Compra Ventas'!$B$2:$B$2700,$B383,'Compra Ventas'!$C$2:$C$2700,CL$5)</f>
        <v>-463924.42597304896</v>
      </c>
      <c r="CM383" s="13">
        <f>SUMIFS('Compra Ventas'!$E$2:$E$2700,'Compra Ventas'!$A$2:$A$2700,CM$4,'Compra Ventas'!$B$2:$B$2700,$B383,'Compra Ventas'!$C$2:$C$2700,CM$5)</f>
        <v>-612150.86985774979</v>
      </c>
      <c r="CN383" s="13">
        <f>SUMIFS('Compra Ventas'!$E$2:$E$2700,'Compra Ventas'!$A$2:$A$2700,CN$4,'Compra Ventas'!$B$2:$B$2700,$B383,'Compra Ventas'!$C$2:$C$2700,CN$5)</f>
        <v>-498526.1535604049</v>
      </c>
      <c r="CO383" s="13">
        <f>SUMIFS('Compra Ventas'!$E$2:$E$2700,'Compra Ventas'!$A$2:$A$2700,CO$4,'Compra Ventas'!$B$2:$B$2700,$B383,'Compra Ventas'!$C$2:$C$2700,CO$5)</f>
        <v>-402232.3514753835</v>
      </c>
      <c r="CP383" s="13">
        <f>SUMIFS('Compra Ventas'!$E$2:$E$2700,'Compra Ventas'!$A$2:$A$2700,CP$4,'Compra Ventas'!$B$2:$B$2700,$B383,'Compra Ventas'!$C$2:$C$2700,CP$5)</f>
        <v>-32737.205413182441</v>
      </c>
      <c r="CQ383" s="13">
        <f>SUMIFS('Compra Ventas'!$E$2:$E$2700,'Compra Ventas'!$A$2:$A$2700,CQ$4,'Compra Ventas'!$B$2:$B$2700,$B383,'Compra Ventas'!$C$2:$C$2700,CQ$5)</f>
        <v>-403366.7307680985</v>
      </c>
      <c r="CR383" s="13">
        <f>SUMIFS('Compra Ventas'!$E$2:$E$2700,'Compra Ventas'!$A$2:$A$2700,CR$4,'Compra Ventas'!$B$2:$B$2700,$B383,'Compra Ventas'!$C$2:$C$2700,CR$5)</f>
        <v>-503631.74944358913</v>
      </c>
      <c r="CS383" s="13">
        <f>SUMIFS('Compra Ventas'!$E$2:$E$2700,'Compra Ventas'!$A$2:$A$2700,CS$4,'Compra Ventas'!$B$2:$B$2700,$B383,'Compra Ventas'!$C$2:$C$2700,CS$5)</f>
        <v>-517937.22945439001</v>
      </c>
      <c r="CT383" s="13">
        <f>SUMIFS('Compra Ventas'!$E$2:$E$2700,'Compra Ventas'!$A$2:$A$2700,CT$4,'Compra Ventas'!$B$2:$B$2700,$B383,'Compra Ventas'!$C$2:$C$2700,CT$5)</f>
        <v>-122217.92661316189</v>
      </c>
      <c r="CU383" s="13">
        <f>SUMIFS('Compra Ventas'!$E$2:$E$2700,'Compra Ventas'!$A$2:$A$2700,CU$4,'Compra Ventas'!$B$2:$B$2700,$B383,'Compra Ventas'!$C$2:$C$2700,CU$5)</f>
        <v>-128038.91448395461</v>
      </c>
      <c r="CV383" s="14">
        <f>SUMIFS('Compra Ventas'!$E$2:$E$2700,'Compra Ventas'!$A$2:$A$2700,CV$4,'Compra Ventas'!$B$2:$B$2700,$B383,'Compra Ventas'!$C$2:$C$2700,CV$5)</f>
        <v>-136385.77566588379</v>
      </c>
      <c r="CW383" s="12">
        <f>SUMIFS('Compra Ventas'!$E$2:$E$2700,'Compra Ventas'!$A$2:$A$2700,CW$4,'Compra Ventas'!$B$2:$B$2700,$B383,'Compra Ventas'!$C$2:$C$2700,CW$5)</f>
        <v>-547998.24831825856</v>
      </c>
      <c r="CX383" s="13">
        <f>SUMIFS('Compra Ventas'!$E$2:$E$2700,'Compra Ventas'!$A$2:$A$2700,CX$4,'Compra Ventas'!$B$2:$B$2700,$B383,'Compra Ventas'!$C$2:$C$2700,CX$5)</f>
        <v>-465113.38951575459</v>
      </c>
      <c r="CY383" s="13">
        <f>SUMIFS('Compra Ventas'!$E$2:$E$2700,'Compra Ventas'!$A$2:$A$2700,CY$4,'Compra Ventas'!$B$2:$B$2700,$B383,'Compra Ventas'!$C$2:$C$2700,CY$5)</f>
        <v>-609751.85066797666</v>
      </c>
      <c r="CZ383" s="13">
        <f>SUMIFS('Compra Ventas'!$E$2:$E$2700,'Compra Ventas'!$A$2:$A$2700,CZ$4,'Compra Ventas'!$B$2:$B$2700,$B383,'Compra Ventas'!$C$2:$C$2700,CZ$5)</f>
        <v>-494169.68112255086</v>
      </c>
      <c r="DA383" s="13">
        <f>SUMIFS('Compra Ventas'!$E$2:$E$2700,'Compra Ventas'!$A$2:$A$2700,DA$4,'Compra Ventas'!$B$2:$B$2700,$B383,'Compra Ventas'!$C$2:$C$2700,DA$5)</f>
        <v>-413590.03985490592</v>
      </c>
      <c r="DB383" s="13">
        <f>SUMIFS('Compra Ventas'!$E$2:$E$2700,'Compra Ventas'!$A$2:$A$2700,DB$4,'Compra Ventas'!$B$2:$B$2700,$B383,'Compra Ventas'!$C$2:$C$2700,DB$5)</f>
        <v>-40495.032951103058</v>
      </c>
      <c r="DC383" s="13">
        <f>SUMIFS('Compra Ventas'!$E$2:$E$2700,'Compra Ventas'!$A$2:$A$2700,DC$4,'Compra Ventas'!$B$2:$B$2700,$B383,'Compra Ventas'!$C$2:$C$2700,DC$5)</f>
        <v>-445923.21014015819</v>
      </c>
      <c r="DD383" s="13">
        <f>SUMIFS('Compra Ventas'!$E$2:$E$2700,'Compra Ventas'!$A$2:$A$2700,DD$4,'Compra Ventas'!$B$2:$B$2700,$B383,'Compra Ventas'!$C$2:$C$2700,DD$5)</f>
        <v>-564625.63256708952</v>
      </c>
      <c r="DE383" s="13">
        <f>SUMIFS('Compra Ventas'!$E$2:$E$2700,'Compra Ventas'!$A$2:$A$2700,DE$4,'Compra Ventas'!$B$2:$B$2700,$B383,'Compra Ventas'!$C$2:$C$2700,DE$5)</f>
        <v>-566972.29311377474</v>
      </c>
      <c r="DF383" s="13">
        <f>SUMIFS('Compra Ventas'!$E$2:$E$2700,'Compra Ventas'!$A$2:$A$2700,DF$4,'Compra Ventas'!$B$2:$B$2700,$B383,'Compra Ventas'!$C$2:$C$2700,DF$5)</f>
        <v>-318837.0808516097</v>
      </c>
      <c r="DG383" s="13">
        <f>SUMIFS('Compra Ventas'!$E$2:$E$2700,'Compra Ventas'!$A$2:$A$2700,DG$4,'Compra Ventas'!$B$2:$B$2700,$B383,'Compra Ventas'!$C$2:$C$2700,DG$5)</f>
        <v>-356288.41680377867</v>
      </c>
      <c r="DH383" s="14">
        <f>SUMIFS('Compra Ventas'!$E$2:$E$2700,'Compra Ventas'!$A$2:$A$2700,DH$4,'Compra Ventas'!$B$2:$B$2700,$B383,'Compra Ventas'!$C$2:$C$2700,DH$5)</f>
        <v>-294823.10137941851</v>
      </c>
      <c r="DI383" s="84"/>
      <c r="DJ383" s="98">
        <f>SUMIFS('Ajuste Ciclado'!D$5:D$47,'Ajuste Ciclado'!$C$5:$C$47,Balance!DJ$4,'Ajuste Ciclado'!$B$5:$B$47,Balance!$B383)</f>
        <v>0</v>
      </c>
      <c r="DK383" s="99">
        <f>SUMIFS('Ajuste Ciclado'!E$5:E$47,'Ajuste Ciclado'!$C$5:$C$47,Balance!DK$4,'Ajuste Ciclado'!$B$5:$B$47,Balance!$B383)</f>
        <v>0</v>
      </c>
      <c r="DL383" s="99">
        <f>SUMIFS('Ajuste Ciclado'!F$5:F$47,'Ajuste Ciclado'!$C$5:$C$47,Balance!DL$4,'Ajuste Ciclado'!$B$5:$B$47,Balance!$B383)</f>
        <v>0</v>
      </c>
      <c r="DM383" s="99">
        <f>SUMIFS('Ajuste Ciclado'!G$5:G$47,'Ajuste Ciclado'!$C$5:$C$47,Balance!DM$4,'Ajuste Ciclado'!$B$5:$B$47,Balance!$B383)</f>
        <v>0</v>
      </c>
      <c r="DN383" s="99">
        <f>SUMIFS('Ajuste Ciclado'!H$5:H$47,'Ajuste Ciclado'!$C$5:$C$47,Balance!DN$4,'Ajuste Ciclado'!$B$5:$B$47,Balance!$B383)</f>
        <v>0</v>
      </c>
      <c r="DO383" s="99">
        <f>SUMIFS('Ajuste Ciclado'!I$5:I$47,'Ajuste Ciclado'!$C$5:$C$47,Balance!DO$4,'Ajuste Ciclado'!$B$5:$B$47,Balance!$B383)</f>
        <v>0</v>
      </c>
      <c r="DP383" s="99">
        <f>SUMIFS('Ajuste Ciclado'!J$5:J$47,'Ajuste Ciclado'!$C$5:$C$47,Balance!DP$4,'Ajuste Ciclado'!$B$5:$B$47,Balance!$B383)</f>
        <v>0</v>
      </c>
      <c r="DQ383" s="99">
        <f>SUMIFS('Ajuste Ciclado'!K$5:K$47,'Ajuste Ciclado'!$C$5:$C$47,Balance!DQ$4,'Ajuste Ciclado'!$B$5:$B$47,Balance!$B383)</f>
        <v>0</v>
      </c>
      <c r="DR383" s="99">
        <f>SUMIFS('Ajuste Ciclado'!L$5:L$47,'Ajuste Ciclado'!$C$5:$C$47,Balance!DR$4,'Ajuste Ciclado'!$B$5:$B$47,Balance!$B383)</f>
        <v>0</v>
      </c>
      <c r="DS383" s="99">
        <f>SUMIFS('Ajuste Ciclado'!M$5:M$47,'Ajuste Ciclado'!$C$5:$C$47,Balance!DS$4,'Ajuste Ciclado'!$B$5:$B$47,Balance!$B383)</f>
        <v>0</v>
      </c>
      <c r="DT383" s="99">
        <f>SUMIFS('Ajuste Ciclado'!N$5:N$47,'Ajuste Ciclado'!$C$5:$C$47,Balance!DT$4,'Ajuste Ciclado'!$B$5:$B$47,Balance!$B383)</f>
        <v>0</v>
      </c>
      <c r="DU383" s="100">
        <f>SUMIFS('Ajuste Ciclado'!O$5:O$47,'Ajuste Ciclado'!$C$5:$C$47,Balance!DU$4,'Ajuste Ciclado'!$B$5:$B$47,Balance!$B383)</f>
        <v>0</v>
      </c>
      <c r="DV383" s="98">
        <f>SUMIFS('Ajuste Ciclado'!D$5:D$47,'Ajuste Ciclado'!$C$5:$C$47,Balance!DV$4,'Ajuste Ciclado'!$B$5:$B$47,Balance!$B383)</f>
        <v>0</v>
      </c>
      <c r="DW383" s="99">
        <f>SUMIFS('Ajuste Ciclado'!E$5:E$47,'Ajuste Ciclado'!$C$5:$C$47,Balance!DW$4,'Ajuste Ciclado'!$B$5:$B$47,Balance!$B383)</f>
        <v>0</v>
      </c>
      <c r="DX383" s="99">
        <f>SUMIFS('Ajuste Ciclado'!F$5:F$47,'Ajuste Ciclado'!$C$5:$C$47,Balance!DX$4,'Ajuste Ciclado'!$B$5:$B$47,Balance!$B383)</f>
        <v>0</v>
      </c>
      <c r="DY383" s="99">
        <f>SUMIFS('Ajuste Ciclado'!G$5:G$47,'Ajuste Ciclado'!$C$5:$C$47,Balance!DY$4,'Ajuste Ciclado'!$B$5:$B$47,Balance!$B383)</f>
        <v>0</v>
      </c>
      <c r="DZ383" s="99">
        <f>SUMIFS('Ajuste Ciclado'!H$5:H$47,'Ajuste Ciclado'!$C$5:$C$47,Balance!DZ$4,'Ajuste Ciclado'!$B$5:$B$47,Balance!$B383)</f>
        <v>0</v>
      </c>
      <c r="EA383" s="99">
        <f>SUMIFS('Ajuste Ciclado'!I$5:I$47,'Ajuste Ciclado'!$C$5:$C$47,Balance!EA$4,'Ajuste Ciclado'!$B$5:$B$47,Balance!$B383)</f>
        <v>0</v>
      </c>
      <c r="EB383" s="99">
        <f>SUMIFS('Ajuste Ciclado'!J$5:J$47,'Ajuste Ciclado'!$C$5:$C$47,Balance!EB$4,'Ajuste Ciclado'!$B$5:$B$47,Balance!$B383)</f>
        <v>0</v>
      </c>
      <c r="EC383" s="99">
        <f>SUMIFS('Ajuste Ciclado'!K$5:K$47,'Ajuste Ciclado'!$C$5:$C$47,Balance!EC$4,'Ajuste Ciclado'!$B$5:$B$47,Balance!$B383)</f>
        <v>0</v>
      </c>
      <c r="ED383" s="99">
        <f>SUMIFS('Ajuste Ciclado'!L$5:L$47,'Ajuste Ciclado'!$C$5:$C$47,Balance!ED$4,'Ajuste Ciclado'!$B$5:$B$47,Balance!$B383)</f>
        <v>0</v>
      </c>
      <c r="EE383" s="99">
        <f>SUMIFS('Ajuste Ciclado'!M$5:M$47,'Ajuste Ciclado'!$C$5:$C$47,Balance!EE$4,'Ajuste Ciclado'!$B$5:$B$47,Balance!$B383)</f>
        <v>0</v>
      </c>
      <c r="EF383" s="99">
        <f>SUMIFS('Ajuste Ciclado'!N$5:N$47,'Ajuste Ciclado'!$C$5:$C$47,Balance!EF$4,'Ajuste Ciclado'!$B$5:$B$47,Balance!$B383)</f>
        <v>0</v>
      </c>
      <c r="EG383" s="100">
        <f>SUMIFS('Ajuste Ciclado'!O$5:O$47,'Ajuste Ciclado'!$C$5:$C$47,Balance!EG$4,'Ajuste Ciclado'!$B$5:$B$47,Balance!$B383)</f>
        <v>0</v>
      </c>
      <c r="EH383" s="98">
        <f>SUMIFS('Ajuste Ciclado'!D$5:D$47,'Ajuste Ciclado'!$C$5:$C$47,Balance!EH$4,'Ajuste Ciclado'!$B$5:$B$47,Balance!$B383)</f>
        <v>0</v>
      </c>
      <c r="EI383" s="99">
        <f>SUMIFS('Ajuste Ciclado'!E$5:E$47,'Ajuste Ciclado'!$C$5:$C$47,Balance!EI$4,'Ajuste Ciclado'!$B$5:$B$47,Balance!$B383)</f>
        <v>0</v>
      </c>
      <c r="EJ383" s="99">
        <f>SUMIFS('Ajuste Ciclado'!F$5:F$47,'Ajuste Ciclado'!$C$5:$C$47,Balance!EJ$4,'Ajuste Ciclado'!$B$5:$B$47,Balance!$B383)</f>
        <v>0</v>
      </c>
      <c r="EK383" s="99">
        <f>SUMIFS('Ajuste Ciclado'!G$5:G$47,'Ajuste Ciclado'!$C$5:$C$47,Balance!EK$4,'Ajuste Ciclado'!$B$5:$B$47,Balance!$B383)</f>
        <v>0</v>
      </c>
      <c r="EL383" s="99">
        <f>SUMIFS('Ajuste Ciclado'!H$5:H$47,'Ajuste Ciclado'!$C$5:$C$47,Balance!EL$4,'Ajuste Ciclado'!$B$5:$B$47,Balance!$B383)</f>
        <v>0</v>
      </c>
      <c r="EM383" s="99">
        <f>SUMIFS('Ajuste Ciclado'!I$5:I$47,'Ajuste Ciclado'!$C$5:$C$47,Balance!EM$4,'Ajuste Ciclado'!$B$5:$B$47,Balance!$B383)</f>
        <v>0</v>
      </c>
      <c r="EN383" s="99">
        <f>SUMIFS('Ajuste Ciclado'!J$5:J$47,'Ajuste Ciclado'!$C$5:$C$47,Balance!EN$4,'Ajuste Ciclado'!$B$5:$B$47,Balance!$B383)</f>
        <v>0</v>
      </c>
      <c r="EO383" s="99">
        <f>SUMIFS('Ajuste Ciclado'!K$5:K$47,'Ajuste Ciclado'!$C$5:$C$47,Balance!EO$4,'Ajuste Ciclado'!$B$5:$B$47,Balance!$B383)</f>
        <v>0</v>
      </c>
      <c r="EP383" s="99">
        <f>SUMIFS('Ajuste Ciclado'!L$5:L$47,'Ajuste Ciclado'!$C$5:$C$47,Balance!EP$4,'Ajuste Ciclado'!$B$5:$B$47,Balance!$B383)</f>
        <v>0</v>
      </c>
      <c r="EQ383" s="99">
        <f>SUMIFS('Ajuste Ciclado'!M$5:M$47,'Ajuste Ciclado'!$C$5:$C$47,Balance!EQ$4,'Ajuste Ciclado'!$B$5:$B$47,Balance!$B383)</f>
        <v>0</v>
      </c>
      <c r="ER383" s="99">
        <f>SUMIFS('Ajuste Ciclado'!N$5:N$47,'Ajuste Ciclado'!$C$5:$C$47,Balance!ER$4,'Ajuste Ciclado'!$B$5:$B$47,Balance!$B383)</f>
        <v>0</v>
      </c>
      <c r="ES383" s="100">
        <f>SUMIFS('Ajuste Ciclado'!O$5:O$47,'Ajuste Ciclado'!$C$5:$C$47,Balance!ES$4,'Ajuste Ciclado'!$B$5:$B$47,Balance!$B383)</f>
        <v>0</v>
      </c>
      <c r="ET383" s="84"/>
      <c r="EU383" s="12">
        <f t="shared" si="428"/>
        <v>-358617.46389338514</v>
      </c>
      <c r="EV383" s="13">
        <f t="shared" si="393"/>
        <v>-416674.37904596678</v>
      </c>
      <c r="EW383" s="13">
        <f t="shared" si="394"/>
        <v>-560362.1816505813</v>
      </c>
      <c r="EX383" s="13">
        <f t="shared" si="395"/>
        <v>-272348.97020584776</v>
      </c>
      <c r="EY383" s="13">
        <f t="shared" si="396"/>
        <v>-142144.72271872475</v>
      </c>
      <c r="EZ383" s="13">
        <f t="shared" si="397"/>
        <v>233072.0067420284</v>
      </c>
      <c r="FA383" s="13">
        <f t="shared" si="398"/>
        <v>-120914.89057850087</v>
      </c>
      <c r="FB383" s="13">
        <f t="shared" si="399"/>
        <v>-228713.39952469966</v>
      </c>
      <c r="FC383" s="13">
        <f t="shared" si="400"/>
        <v>-280826.05244936189</v>
      </c>
      <c r="FD383" s="13">
        <f t="shared" si="401"/>
        <v>26718.665918609666</v>
      </c>
      <c r="FE383" s="13">
        <f t="shared" si="402"/>
        <v>98502.951552174825</v>
      </c>
      <c r="FF383" s="14">
        <f t="shared" si="403"/>
        <v>97336.144895455393</v>
      </c>
      <c r="FG383" s="12">
        <f t="shared" si="404"/>
        <v>-356980.25407144066</v>
      </c>
      <c r="FH383" s="13">
        <f t="shared" si="405"/>
        <v>-394074.61499391816</v>
      </c>
      <c r="FI383" s="13">
        <f t="shared" si="406"/>
        <v>-565726.51892688184</v>
      </c>
      <c r="FJ383" s="13">
        <f t="shared" si="407"/>
        <v>-484091.88887496642</v>
      </c>
      <c r="FK383" s="13">
        <f t="shared" si="408"/>
        <v>-305789.26582213392</v>
      </c>
      <c r="FL383" s="13">
        <f t="shared" si="409"/>
        <v>208948.19793434697</v>
      </c>
      <c r="FM383" s="13">
        <f t="shared" si="410"/>
        <v>-124151.00455300399</v>
      </c>
      <c r="FN383" s="13">
        <f t="shared" si="411"/>
        <v>-231207.3285263963</v>
      </c>
      <c r="FO383" s="13">
        <f t="shared" si="412"/>
        <v>-288336.95961006661</v>
      </c>
      <c r="FP383" s="13">
        <f t="shared" si="413"/>
        <v>-34466.946982522524</v>
      </c>
      <c r="FQ383" s="13">
        <f t="shared" si="414"/>
        <v>-82369.654965192123</v>
      </c>
      <c r="FR383" s="14">
        <f t="shared" si="415"/>
        <v>-85173.772462346766</v>
      </c>
      <c r="FS383" s="12">
        <f t="shared" si="416"/>
        <v>-354891.1747396359</v>
      </c>
      <c r="FT383" s="13">
        <f t="shared" si="417"/>
        <v>-373809.88269141415</v>
      </c>
      <c r="FU383" s="13">
        <f t="shared" si="418"/>
        <v>-552742.38133358606</v>
      </c>
      <c r="FV383" s="13">
        <f t="shared" si="419"/>
        <v>-377931.68985418824</v>
      </c>
      <c r="FW383" s="13">
        <f t="shared" si="420"/>
        <v>-264624.56016020395</v>
      </c>
      <c r="FX383" s="13">
        <f t="shared" si="421"/>
        <v>219180.40373849633</v>
      </c>
      <c r="FY383" s="13">
        <f t="shared" si="422"/>
        <v>-137012.20192618581</v>
      </c>
      <c r="FZ383" s="13">
        <f t="shared" si="423"/>
        <v>-259967.48972177261</v>
      </c>
      <c r="GA383" s="13">
        <f t="shared" si="424"/>
        <v>-323586.47009755392</v>
      </c>
      <c r="GB383" s="13">
        <f t="shared" si="425"/>
        <v>-187784.45762828842</v>
      </c>
      <c r="GC383" s="13">
        <f t="shared" si="426"/>
        <v>-283968.02936168294</v>
      </c>
      <c r="GD383" s="14">
        <f t="shared" si="427"/>
        <v>-243050.27191025513</v>
      </c>
      <c r="GE383" s="84"/>
      <c r="GF383" s="12">
        <f t="shared" si="439"/>
        <v>-1924972.2909588006</v>
      </c>
      <c r="GG383" s="13">
        <f t="shared" si="439"/>
        <v>-2743420.0118545219</v>
      </c>
      <c r="GH383" s="14">
        <f t="shared" si="439"/>
        <v>-3140188.2056862707</v>
      </c>
      <c r="GI383" s="6">
        <f t="shared" si="430"/>
        <v>3</v>
      </c>
      <c r="GJ383" s="12">
        <f t="shared" si="431"/>
        <v>-1335654.0245899332</v>
      </c>
      <c r="GK383" s="13">
        <f t="shared" si="432"/>
        <v>-1443893.0227957666</v>
      </c>
      <c r="GL383" s="14">
        <f t="shared" si="433"/>
        <v>-1304483.9538791885</v>
      </c>
      <c r="GM383" s="84"/>
      <c r="GN383" s="66">
        <f t="shared" si="434"/>
        <v>-1304483.9538791885</v>
      </c>
      <c r="GO383" s="84"/>
      <c r="GP383" s="63" t="str" cm="1">
        <f t="array" ref="GP383">INDEX($GF$4:$GH$4,1,GI383)</f>
        <v>Sample 6</v>
      </c>
      <c r="GQ383" s="12">
        <f t="shared" si="436"/>
        <v>-560362.1816505813</v>
      </c>
      <c r="GR383" s="13">
        <f t="shared" si="436"/>
        <v>-416674.37904596678</v>
      </c>
      <c r="GS383" s="14">
        <f t="shared" si="436"/>
        <v>-358617.46389338514</v>
      </c>
      <c r="GT383" s="12">
        <f t="shared" si="437"/>
        <v>-565726.51892688184</v>
      </c>
      <c r="GU383" s="13">
        <f t="shared" si="437"/>
        <v>-484091.88887496642</v>
      </c>
      <c r="GV383" s="14">
        <f t="shared" si="437"/>
        <v>-394074.61499391816</v>
      </c>
      <c r="GW383" s="12">
        <f t="shared" si="438"/>
        <v>-552742.38133358606</v>
      </c>
      <c r="GX383" s="13">
        <f t="shared" si="438"/>
        <v>-377931.68985418824</v>
      </c>
      <c r="GY383" s="14">
        <f t="shared" si="438"/>
        <v>-373809.88269141415</v>
      </c>
      <c r="GZ383" s="84" t="str">
        <f t="shared" si="441"/>
        <v>Sample 6</v>
      </c>
      <c r="HA383" s="12">
        <f t="shared" si="440"/>
        <v>-552742.38133358606</v>
      </c>
      <c r="HB383" s="13">
        <f t="shared" si="440"/>
        <v>-377931.68985418824</v>
      </c>
      <c r="HC383" s="14">
        <f t="shared" si="440"/>
        <v>-373809.88269141415</v>
      </c>
      <c r="HD383" s="6">
        <f t="shared" si="442"/>
        <v>-1304483.9538791885</v>
      </c>
      <c r="HE383" s="84" t="str">
        <f t="shared" si="443"/>
        <v>Ok</v>
      </c>
    </row>
    <row r="384" spans="2:213" hidden="1" x14ac:dyDescent="0.3">
      <c r="B384" s="84" t="s">
        <v>126</v>
      </c>
      <c r="C384" s="12">
        <f>SUMIFS(Inyecciones!$E$2:$E$14185,Inyecciones!$A$2:$A$14185,Balance!C$4,Inyecciones!$B$2:$B$14185,Balance!$B384,Inyecciones!$C$2:$C$14185,Balance!C$5)</f>
        <v>81369.736403786155</v>
      </c>
      <c r="D384" s="13">
        <f>SUMIFS(Inyecciones!$E$2:$E$14185,Inyecciones!$A$2:$A$14185,Balance!D$4,Inyecciones!$B$2:$B$14185,Balance!$B384,Inyecciones!$C$2:$C$14185,Balance!D$5)</f>
        <v>27706.237198547631</v>
      </c>
      <c r="E384" s="13">
        <f>SUMIFS(Inyecciones!$E$2:$E$14185,Inyecciones!$A$2:$A$14185,Balance!E$4,Inyecciones!$B$2:$B$14185,Balance!$B384,Inyecciones!$C$2:$C$14185,Balance!E$5)</f>
        <v>33365.240455105988</v>
      </c>
      <c r="F384" s="13">
        <f>SUMIFS(Inyecciones!$E$2:$E$14185,Inyecciones!$A$2:$A$14185,Balance!F$4,Inyecciones!$B$2:$B$14185,Balance!$B384,Inyecciones!$C$2:$C$14185,Balance!F$5)</f>
        <v>44464.36530975737</v>
      </c>
      <c r="G384" s="13">
        <f>SUMIFS(Inyecciones!$E$2:$E$14185,Inyecciones!$A$2:$A$14185,Balance!G$4,Inyecciones!$B$2:$B$14185,Balance!$B384,Inyecciones!$C$2:$C$14185,Balance!G$5)</f>
        <v>45465.243540662101</v>
      </c>
      <c r="H384" s="13">
        <f>SUMIFS(Inyecciones!$E$2:$E$14185,Inyecciones!$A$2:$A$14185,Balance!H$4,Inyecciones!$B$2:$B$14185,Balance!$B384,Inyecciones!$C$2:$C$14185,Balance!H$5)</f>
        <v>138323.81390390181</v>
      </c>
      <c r="I384" s="13">
        <f>SUMIFS(Inyecciones!$E$2:$E$14185,Inyecciones!$A$2:$A$14185,Balance!I$4,Inyecciones!$B$2:$B$14185,Balance!$B384,Inyecciones!$C$2:$C$14185,Balance!I$5)</f>
        <v>31050.10226459926</v>
      </c>
      <c r="J384" s="13">
        <f>SUMIFS(Inyecciones!$E$2:$E$14185,Inyecciones!$A$2:$A$14185,Balance!J$4,Inyecciones!$B$2:$B$14185,Balance!$B384,Inyecciones!$C$2:$C$14185,Balance!J$5)</f>
        <v>22513.469718541859</v>
      </c>
      <c r="K384" s="13">
        <f>SUMIFS(Inyecciones!$E$2:$E$14185,Inyecciones!$A$2:$A$14185,Balance!K$4,Inyecciones!$B$2:$B$14185,Balance!$B384,Inyecciones!$C$2:$C$14185,Balance!K$5)</f>
        <v>15401.34840188341</v>
      </c>
      <c r="L384" s="13">
        <f>SUMIFS(Inyecciones!$E$2:$E$14185,Inyecciones!$A$2:$A$14185,Balance!L$4,Inyecciones!$B$2:$B$14185,Balance!$B384,Inyecciones!$C$2:$C$14185,Balance!L$5)</f>
        <v>11151.46735873686</v>
      </c>
      <c r="M384" s="13">
        <f>SUMIFS(Inyecciones!$E$2:$E$14185,Inyecciones!$A$2:$A$14185,Balance!M$4,Inyecciones!$B$2:$B$14185,Balance!$B384,Inyecciones!$C$2:$C$14185,Balance!M$5)</f>
        <v>7030.3789705402714</v>
      </c>
      <c r="N384" s="14">
        <f>SUMIFS(Inyecciones!$E$2:$E$14185,Inyecciones!$A$2:$A$14185,Balance!N$4,Inyecciones!$B$2:$B$14185,Balance!$B384,Inyecciones!$C$2:$C$14185,Balance!N$5)</f>
        <v>10462.78740476336</v>
      </c>
      <c r="O384" s="12">
        <f>SUMIFS(Inyecciones!$E$2:$E$14185,Inyecciones!$A$2:$A$14185,Balance!O$4,Inyecciones!$B$2:$B$14185,Balance!$B384,Inyecciones!$C$2:$C$14185,Balance!O$5)</f>
        <v>81482.31933350426</v>
      </c>
      <c r="P384" s="13">
        <f>SUMIFS(Inyecciones!$E$2:$E$14185,Inyecciones!$A$2:$A$14185,Balance!P$4,Inyecciones!$B$2:$B$14185,Balance!$B384,Inyecciones!$C$2:$C$14185,Balance!P$5)</f>
        <v>27900.797312606119</v>
      </c>
      <c r="Q384" s="13">
        <f>SUMIFS(Inyecciones!$E$2:$E$14185,Inyecciones!$A$2:$A$14185,Balance!Q$4,Inyecciones!$B$2:$B$14185,Balance!$B384,Inyecciones!$C$2:$C$14185,Balance!Q$5)</f>
        <v>33810.29489908</v>
      </c>
      <c r="R384" s="13">
        <f>SUMIFS(Inyecciones!$E$2:$E$14185,Inyecciones!$A$2:$A$14185,Balance!R$4,Inyecciones!$B$2:$B$14185,Balance!$B384,Inyecciones!$C$2:$C$14185,Balance!R$5)</f>
        <v>45292.450977245513</v>
      </c>
      <c r="S384" s="13">
        <f>SUMIFS(Inyecciones!$E$2:$E$14185,Inyecciones!$A$2:$A$14185,Balance!S$4,Inyecciones!$B$2:$B$14185,Balance!$B384,Inyecciones!$C$2:$C$14185,Balance!S$5)</f>
        <v>45874.47881175403</v>
      </c>
      <c r="T384" s="13">
        <f>SUMIFS(Inyecciones!$E$2:$E$14185,Inyecciones!$A$2:$A$14185,Balance!T$4,Inyecciones!$B$2:$B$14185,Balance!$B384,Inyecciones!$C$2:$C$14185,Balance!T$5)</f>
        <v>139729.13843739321</v>
      </c>
      <c r="U384" s="13">
        <f>SUMIFS(Inyecciones!$E$2:$E$14185,Inyecciones!$A$2:$A$14185,Balance!U$4,Inyecciones!$B$2:$B$14185,Balance!$B384,Inyecciones!$C$2:$C$14185,Balance!U$5)</f>
        <v>31608.072866183971</v>
      </c>
      <c r="V384" s="13">
        <f>SUMIFS(Inyecciones!$E$2:$E$14185,Inyecciones!$A$2:$A$14185,Balance!V$4,Inyecciones!$B$2:$B$14185,Balance!$B384,Inyecciones!$C$2:$C$14185,Balance!V$5)</f>
        <v>22350.165110974511</v>
      </c>
      <c r="W384" s="13">
        <f>SUMIFS(Inyecciones!$E$2:$E$14185,Inyecciones!$A$2:$A$14185,Balance!W$4,Inyecciones!$B$2:$B$14185,Balance!$B384,Inyecciones!$C$2:$C$14185,Balance!W$5)</f>
        <v>15531.403329565461</v>
      </c>
      <c r="X384" s="13">
        <f>SUMIFS(Inyecciones!$E$2:$E$14185,Inyecciones!$A$2:$A$14185,Balance!X$4,Inyecciones!$B$2:$B$14185,Balance!$B384,Inyecciones!$C$2:$C$14185,Balance!X$5)</f>
        <v>13236.754197621771</v>
      </c>
      <c r="Y384" s="13">
        <f>SUMIFS(Inyecciones!$E$2:$E$14185,Inyecciones!$A$2:$A$14185,Balance!Y$4,Inyecciones!$B$2:$B$14185,Balance!$B384,Inyecciones!$C$2:$C$14185,Balance!Y$5)</f>
        <v>8233.2125875429792</v>
      </c>
      <c r="Z384" s="14">
        <f>SUMIFS(Inyecciones!$E$2:$E$14185,Inyecciones!$A$2:$A$14185,Balance!Z$4,Inyecciones!$B$2:$B$14185,Balance!$B384,Inyecciones!$C$2:$C$14185,Balance!Z$5)</f>
        <v>15157.2604435863</v>
      </c>
      <c r="AA384" s="12">
        <f>SUMIFS(Inyecciones!$E$2:$E$14185,Inyecciones!$A$2:$A$14185,Balance!AA$4,Inyecciones!$B$2:$B$14185,Balance!$B384,Inyecciones!$C$2:$C$14185,Balance!AA$5)</f>
        <v>81576.134275663964</v>
      </c>
      <c r="AB384" s="13">
        <f>SUMIFS(Inyecciones!$E$2:$E$14185,Inyecciones!$A$2:$A$14185,Balance!AB$4,Inyecciones!$B$2:$B$14185,Balance!$B384,Inyecciones!$C$2:$C$14185,Balance!AB$5)</f>
        <v>27756.795163162831</v>
      </c>
      <c r="AC384" s="13">
        <f>SUMIFS(Inyecciones!$E$2:$E$14185,Inyecciones!$A$2:$A$14185,Balance!AC$4,Inyecciones!$B$2:$B$14185,Balance!$B384,Inyecciones!$C$2:$C$14185,Balance!AC$5)</f>
        <v>33923.468923898123</v>
      </c>
      <c r="AD384" s="13">
        <f>SUMIFS(Inyecciones!$E$2:$E$14185,Inyecciones!$A$2:$A$14185,Balance!AD$4,Inyecciones!$B$2:$B$14185,Balance!$B384,Inyecciones!$C$2:$C$14185,Balance!AD$5)</f>
        <v>44987.3450492794</v>
      </c>
      <c r="AE384" s="13">
        <f>SUMIFS(Inyecciones!$E$2:$E$14185,Inyecciones!$A$2:$A$14185,Balance!AE$4,Inyecciones!$B$2:$B$14185,Balance!$B384,Inyecciones!$C$2:$C$14185,Balance!AE$5)</f>
        <v>48716.115369087151</v>
      </c>
      <c r="AF384" s="13">
        <f>SUMIFS(Inyecciones!$E$2:$E$14185,Inyecciones!$A$2:$A$14185,Balance!AF$4,Inyecciones!$B$2:$B$14185,Balance!$B384,Inyecciones!$C$2:$C$14185,Balance!AF$5)</f>
        <v>148098.5017571502</v>
      </c>
      <c r="AG384" s="13">
        <f>SUMIFS(Inyecciones!$E$2:$E$14185,Inyecciones!$A$2:$A$14185,Balance!AG$4,Inyecciones!$B$2:$B$14185,Balance!$B384,Inyecciones!$C$2:$C$14185,Balance!AG$5)</f>
        <v>32454.739211866869</v>
      </c>
      <c r="AH384" s="13">
        <f>SUMIFS(Inyecciones!$E$2:$E$14185,Inyecciones!$A$2:$A$14185,Balance!AH$4,Inyecciones!$B$2:$B$14185,Balance!$B384,Inyecciones!$C$2:$C$14185,Balance!AH$5)</f>
        <v>23405.189713952099</v>
      </c>
      <c r="AI384" s="13">
        <f>SUMIFS(Inyecciones!$E$2:$E$14185,Inyecciones!$A$2:$A$14185,Balance!AI$4,Inyecciones!$B$2:$B$14185,Balance!$B384,Inyecciones!$C$2:$C$14185,Balance!AI$5)</f>
        <v>15858.247428249701</v>
      </c>
      <c r="AJ384" s="13">
        <f>SUMIFS(Inyecciones!$E$2:$E$14185,Inyecciones!$A$2:$A$14185,Balance!AJ$4,Inyecciones!$B$2:$B$14185,Balance!$B384,Inyecciones!$C$2:$C$14185,Balance!AJ$5)</f>
        <v>20174.242440720391</v>
      </c>
      <c r="AK384" s="13">
        <f>SUMIFS(Inyecciones!$E$2:$E$14185,Inyecciones!$A$2:$A$14185,Balance!AK$4,Inyecciones!$B$2:$B$14185,Balance!$B384,Inyecciones!$C$2:$C$14185,Balance!AK$5)</f>
        <v>9682.9913485141587</v>
      </c>
      <c r="AL384" s="14">
        <f>SUMIFS(Inyecciones!$E$2:$E$14185,Inyecciones!$A$2:$A$14185,Balance!AL$4,Inyecciones!$B$2:$B$14185,Balance!$B384,Inyecciones!$C$2:$C$14185,Balance!AL$5)</f>
        <v>19029.09044242854</v>
      </c>
      <c r="AM384" s="13"/>
      <c r="AN384" s="12">
        <f>SUMIFS('Retiro Mensual'!$E$2:$E$2629,'Retiro Mensual'!$A$2:$A$2629,AN$4,'Retiro Mensual'!$B$2:$B$2629,$B384,'Retiro Mensual'!$C$2:$C$2629,AN$5)</f>
        <v>0</v>
      </c>
      <c r="AO384" s="13">
        <f>SUMIFS('Retiro Mensual'!$E$2:$E$2629,'Retiro Mensual'!$A$2:$A$2629,AO$4,'Retiro Mensual'!$B$2:$B$2629,$B384,'Retiro Mensual'!$C$2:$C$2629,AO$5)</f>
        <v>0</v>
      </c>
      <c r="AP384" s="13">
        <f>SUMIFS('Retiro Mensual'!$E$2:$E$2629,'Retiro Mensual'!$A$2:$A$2629,AP$4,'Retiro Mensual'!$B$2:$B$2629,$B384,'Retiro Mensual'!$C$2:$C$2629,AP$5)</f>
        <v>0</v>
      </c>
      <c r="AQ384" s="13">
        <f>SUMIFS('Retiro Mensual'!$E$2:$E$2629,'Retiro Mensual'!$A$2:$A$2629,AQ$4,'Retiro Mensual'!$B$2:$B$2629,$B384,'Retiro Mensual'!$C$2:$C$2629,AQ$5)</f>
        <v>0</v>
      </c>
      <c r="AR384" s="13">
        <f>SUMIFS('Retiro Mensual'!$E$2:$E$2629,'Retiro Mensual'!$A$2:$A$2629,AR$4,'Retiro Mensual'!$B$2:$B$2629,$B384,'Retiro Mensual'!$C$2:$C$2629,AR$5)</f>
        <v>0</v>
      </c>
      <c r="AS384" s="13">
        <f>SUMIFS('Retiro Mensual'!$E$2:$E$2629,'Retiro Mensual'!$A$2:$A$2629,AS$4,'Retiro Mensual'!$B$2:$B$2629,$B384,'Retiro Mensual'!$C$2:$C$2629,AS$5)</f>
        <v>0</v>
      </c>
      <c r="AT384" s="13">
        <f>SUMIFS('Retiro Mensual'!$E$2:$E$2629,'Retiro Mensual'!$A$2:$A$2629,AT$4,'Retiro Mensual'!$B$2:$B$2629,$B384,'Retiro Mensual'!$C$2:$C$2629,AT$5)</f>
        <v>0</v>
      </c>
      <c r="AU384" s="13">
        <f>SUMIFS('Retiro Mensual'!$E$2:$E$2629,'Retiro Mensual'!$A$2:$A$2629,AU$4,'Retiro Mensual'!$B$2:$B$2629,$B384,'Retiro Mensual'!$C$2:$C$2629,AU$5)</f>
        <v>0</v>
      </c>
      <c r="AV384" s="13">
        <f>SUMIFS('Retiro Mensual'!$E$2:$E$2629,'Retiro Mensual'!$A$2:$A$2629,AV$4,'Retiro Mensual'!$B$2:$B$2629,$B384,'Retiro Mensual'!$C$2:$C$2629,AV$5)</f>
        <v>0</v>
      </c>
      <c r="AW384" s="13">
        <f>SUMIFS('Retiro Mensual'!$E$2:$E$2629,'Retiro Mensual'!$A$2:$A$2629,AW$4,'Retiro Mensual'!$B$2:$B$2629,$B384,'Retiro Mensual'!$C$2:$C$2629,AW$5)</f>
        <v>0</v>
      </c>
      <c r="AX384" s="13">
        <f>SUMIFS('Retiro Mensual'!$E$2:$E$2629,'Retiro Mensual'!$A$2:$A$2629,AX$4,'Retiro Mensual'!$B$2:$B$2629,$B384,'Retiro Mensual'!$C$2:$C$2629,AX$5)</f>
        <v>0</v>
      </c>
      <c r="AY384" s="14">
        <f>SUMIFS('Retiro Mensual'!$E$2:$E$2629,'Retiro Mensual'!$A$2:$A$2629,AY$4,'Retiro Mensual'!$B$2:$B$2629,$B384,'Retiro Mensual'!$C$2:$C$2629,AY$5)</f>
        <v>0</v>
      </c>
      <c r="AZ384" s="12">
        <f>SUMIFS('Retiro Mensual'!$E$2:$E$2629,'Retiro Mensual'!$A$2:$A$2629,AZ$4,'Retiro Mensual'!$B$2:$B$2629,$B384,'Retiro Mensual'!$C$2:$C$2629,AZ$5)</f>
        <v>0</v>
      </c>
      <c r="BA384" s="13">
        <f>SUMIFS('Retiro Mensual'!$E$2:$E$2629,'Retiro Mensual'!$A$2:$A$2629,BA$4,'Retiro Mensual'!$B$2:$B$2629,$B384,'Retiro Mensual'!$C$2:$C$2629,BA$5)</f>
        <v>0</v>
      </c>
      <c r="BB384" s="13">
        <f>SUMIFS('Retiro Mensual'!$E$2:$E$2629,'Retiro Mensual'!$A$2:$A$2629,BB$4,'Retiro Mensual'!$B$2:$B$2629,$B384,'Retiro Mensual'!$C$2:$C$2629,BB$5)</f>
        <v>0</v>
      </c>
      <c r="BC384" s="13">
        <f>SUMIFS('Retiro Mensual'!$E$2:$E$2629,'Retiro Mensual'!$A$2:$A$2629,BC$4,'Retiro Mensual'!$B$2:$B$2629,$B384,'Retiro Mensual'!$C$2:$C$2629,BC$5)</f>
        <v>0</v>
      </c>
      <c r="BD384" s="13">
        <f>SUMIFS('Retiro Mensual'!$E$2:$E$2629,'Retiro Mensual'!$A$2:$A$2629,BD$4,'Retiro Mensual'!$B$2:$B$2629,$B384,'Retiro Mensual'!$C$2:$C$2629,BD$5)</f>
        <v>0</v>
      </c>
      <c r="BE384" s="13">
        <f>SUMIFS('Retiro Mensual'!$E$2:$E$2629,'Retiro Mensual'!$A$2:$A$2629,BE$4,'Retiro Mensual'!$B$2:$B$2629,$B384,'Retiro Mensual'!$C$2:$C$2629,BE$5)</f>
        <v>0</v>
      </c>
      <c r="BF384" s="13">
        <f>SUMIFS('Retiro Mensual'!$E$2:$E$2629,'Retiro Mensual'!$A$2:$A$2629,BF$4,'Retiro Mensual'!$B$2:$B$2629,$B384,'Retiro Mensual'!$C$2:$C$2629,BF$5)</f>
        <v>0</v>
      </c>
      <c r="BG384" s="13">
        <f>SUMIFS('Retiro Mensual'!$E$2:$E$2629,'Retiro Mensual'!$A$2:$A$2629,BG$4,'Retiro Mensual'!$B$2:$B$2629,$B384,'Retiro Mensual'!$C$2:$C$2629,BG$5)</f>
        <v>0</v>
      </c>
      <c r="BH384" s="13">
        <f>SUMIFS('Retiro Mensual'!$E$2:$E$2629,'Retiro Mensual'!$A$2:$A$2629,BH$4,'Retiro Mensual'!$B$2:$B$2629,$B384,'Retiro Mensual'!$C$2:$C$2629,BH$5)</f>
        <v>0</v>
      </c>
      <c r="BI384" s="13">
        <f>SUMIFS('Retiro Mensual'!$E$2:$E$2629,'Retiro Mensual'!$A$2:$A$2629,BI$4,'Retiro Mensual'!$B$2:$B$2629,$B384,'Retiro Mensual'!$C$2:$C$2629,BI$5)</f>
        <v>0</v>
      </c>
      <c r="BJ384" s="13">
        <f>SUMIFS('Retiro Mensual'!$E$2:$E$2629,'Retiro Mensual'!$A$2:$A$2629,BJ$4,'Retiro Mensual'!$B$2:$B$2629,$B384,'Retiro Mensual'!$C$2:$C$2629,BJ$5)</f>
        <v>0</v>
      </c>
      <c r="BK384" s="14">
        <f>SUMIFS('Retiro Mensual'!$E$2:$E$2629,'Retiro Mensual'!$A$2:$A$2629,BK$4,'Retiro Mensual'!$B$2:$B$2629,$B384,'Retiro Mensual'!$C$2:$C$2629,BK$5)</f>
        <v>0</v>
      </c>
      <c r="BL384" s="12">
        <f>SUMIFS('Retiro Mensual'!$E$2:$E$2629,'Retiro Mensual'!$A$2:$A$2629,BL$4,'Retiro Mensual'!$B$2:$B$2629,$B384,'Retiro Mensual'!$C$2:$C$2629,BL$5)</f>
        <v>0</v>
      </c>
      <c r="BM384" s="13">
        <f>SUMIFS('Retiro Mensual'!$E$2:$E$2629,'Retiro Mensual'!$A$2:$A$2629,BM$4,'Retiro Mensual'!$B$2:$B$2629,$B384,'Retiro Mensual'!$C$2:$C$2629,BM$5)</f>
        <v>0</v>
      </c>
      <c r="BN384" s="13">
        <f>SUMIFS('Retiro Mensual'!$E$2:$E$2629,'Retiro Mensual'!$A$2:$A$2629,BN$4,'Retiro Mensual'!$B$2:$B$2629,$B384,'Retiro Mensual'!$C$2:$C$2629,BN$5)</f>
        <v>0</v>
      </c>
      <c r="BO384" s="13">
        <f>SUMIFS('Retiro Mensual'!$E$2:$E$2629,'Retiro Mensual'!$A$2:$A$2629,BO$4,'Retiro Mensual'!$B$2:$B$2629,$B384,'Retiro Mensual'!$C$2:$C$2629,BO$5)</f>
        <v>0</v>
      </c>
      <c r="BP384" s="13">
        <f>SUMIFS('Retiro Mensual'!$E$2:$E$2629,'Retiro Mensual'!$A$2:$A$2629,BP$4,'Retiro Mensual'!$B$2:$B$2629,$B384,'Retiro Mensual'!$C$2:$C$2629,BP$5)</f>
        <v>0</v>
      </c>
      <c r="BQ384" s="13">
        <f>SUMIFS('Retiro Mensual'!$E$2:$E$2629,'Retiro Mensual'!$A$2:$A$2629,BQ$4,'Retiro Mensual'!$B$2:$B$2629,$B384,'Retiro Mensual'!$C$2:$C$2629,BQ$5)</f>
        <v>0</v>
      </c>
      <c r="BR384" s="13">
        <f>SUMIFS('Retiro Mensual'!$E$2:$E$2629,'Retiro Mensual'!$A$2:$A$2629,BR$4,'Retiro Mensual'!$B$2:$B$2629,$B384,'Retiro Mensual'!$C$2:$C$2629,BR$5)</f>
        <v>0</v>
      </c>
      <c r="BS384" s="13">
        <f>SUMIFS('Retiro Mensual'!$E$2:$E$2629,'Retiro Mensual'!$A$2:$A$2629,BS$4,'Retiro Mensual'!$B$2:$B$2629,$B384,'Retiro Mensual'!$C$2:$C$2629,BS$5)</f>
        <v>0</v>
      </c>
      <c r="BT384" s="13">
        <f>SUMIFS('Retiro Mensual'!$E$2:$E$2629,'Retiro Mensual'!$A$2:$A$2629,BT$4,'Retiro Mensual'!$B$2:$B$2629,$B384,'Retiro Mensual'!$C$2:$C$2629,BT$5)</f>
        <v>0</v>
      </c>
      <c r="BU384" s="13">
        <f>SUMIFS('Retiro Mensual'!$E$2:$E$2629,'Retiro Mensual'!$A$2:$A$2629,BU$4,'Retiro Mensual'!$B$2:$B$2629,$B384,'Retiro Mensual'!$C$2:$C$2629,BU$5)</f>
        <v>0</v>
      </c>
      <c r="BV384" s="13">
        <f>SUMIFS('Retiro Mensual'!$E$2:$E$2629,'Retiro Mensual'!$A$2:$A$2629,BV$4,'Retiro Mensual'!$B$2:$B$2629,$B384,'Retiro Mensual'!$C$2:$C$2629,BV$5)</f>
        <v>0</v>
      </c>
      <c r="BW384" s="14">
        <f>SUMIFS('Retiro Mensual'!$E$2:$E$2629,'Retiro Mensual'!$A$2:$A$2629,BW$4,'Retiro Mensual'!$B$2:$B$2629,$B384,'Retiro Mensual'!$C$2:$C$2629,BW$5)</f>
        <v>0</v>
      </c>
      <c r="BX384" s="13"/>
      <c r="BY384" s="12">
        <f>SUMIFS('Compra Ventas'!$E$2:$E$2700,'Compra Ventas'!$A$2:$A$2700,BY$4,'Compra Ventas'!$B$2:$B$2700,$B384,'Compra Ventas'!$C$2:$C$2700,BY$5)</f>
        <v>0</v>
      </c>
      <c r="BZ384" s="13">
        <f>SUMIFS('Compra Ventas'!$E$2:$E$2700,'Compra Ventas'!$A$2:$A$2700,BZ$4,'Compra Ventas'!$B$2:$B$2700,$B384,'Compra Ventas'!$C$2:$C$2700,BZ$5)</f>
        <v>0</v>
      </c>
      <c r="CA384" s="13">
        <f>SUMIFS('Compra Ventas'!$E$2:$E$2700,'Compra Ventas'!$A$2:$A$2700,CA$4,'Compra Ventas'!$B$2:$B$2700,$B384,'Compra Ventas'!$C$2:$C$2700,CA$5)</f>
        <v>0</v>
      </c>
      <c r="CB384" s="13">
        <f>SUMIFS('Compra Ventas'!$E$2:$E$2700,'Compra Ventas'!$A$2:$A$2700,CB$4,'Compra Ventas'!$B$2:$B$2700,$B384,'Compra Ventas'!$C$2:$C$2700,CB$5)</f>
        <v>0</v>
      </c>
      <c r="CC384" s="13">
        <f>SUMIFS('Compra Ventas'!$E$2:$E$2700,'Compra Ventas'!$A$2:$A$2700,CC$4,'Compra Ventas'!$B$2:$B$2700,$B384,'Compra Ventas'!$C$2:$C$2700,CC$5)</f>
        <v>0</v>
      </c>
      <c r="CD384" s="13">
        <f>SUMIFS('Compra Ventas'!$E$2:$E$2700,'Compra Ventas'!$A$2:$A$2700,CD$4,'Compra Ventas'!$B$2:$B$2700,$B384,'Compra Ventas'!$C$2:$C$2700,CD$5)</f>
        <v>0</v>
      </c>
      <c r="CE384" s="13">
        <f>SUMIFS('Compra Ventas'!$E$2:$E$2700,'Compra Ventas'!$A$2:$A$2700,CE$4,'Compra Ventas'!$B$2:$B$2700,$B384,'Compra Ventas'!$C$2:$C$2700,CE$5)</f>
        <v>0</v>
      </c>
      <c r="CF384" s="13">
        <f>SUMIFS('Compra Ventas'!$E$2:$E$2700,'Compra Ventas'!$A$2:$A$2700,CF$4,'Compra Ventas'!$B$2:$B$2700,$B384,'Compra Ventas'!$C$2:$C$2700,CF$5)</f>
        <v>0</v>
      </c>
      <c r="CG384" s="13">
        <f>SUMIFS('Compra Ventas'!$E$2:$E$2700,'Compra Ventas'!$A$2:$A$2700,CG$4,'Compra Ventas'!$B$2:$B$2700,$B384,'Compra Ventas'!$C$2:$C$2700,CG$5)</f>
        <v>0</v>
      </c>
      <c r="CH384" s="13">
        <f>SUMIFS('Compra Ventas'!$E$2:$E$2700,'Compra Ventas'!$A$2:$A$2700,CH$4,'Compra Ventas'!$B$2:$B$2700,$B384,'Compra Ventas'!$C$2:$C$2700,CH$5)</f>
        <v>0</v>
      </c>
      <c r="CI384" s="13">
        <f>SUMIFS('Compra Ventas'!$E$2:$E$2700,'Compra Ventas'!$A$2:$A$2700,CI$4,'Compra Ventas'!$B$2:$B$2700,$B384,'Compra Ventas'!$C$2:$C$2700,CI$5)</f>
        <v>0</v>
      </c>
      <c r="CJ384" s="14">
        <f>SUMIFS('Compra Ventas'!$E$2:$E$2700,'Compra Ventas'!$A$2:$A$2700,CJ$4,'Compra Ventas'!$B$2:$B$2700,$B384,'Compra Ventas'!$C$2:$C$2700,CJ$5)</f>
        <v>0</v>
      </c>
      <c r="CK384" s="12">
        <f>SUMIFS('Compra Ventas'!$E$2:$E$2700,'Compra Ventas'!$A$2:$A$2700,CK$4,'Compra Ventas'!$B$2:$B$2700,$B384,'Compra Ventas'!$C$2:$C$2700,CK$5)</f>
        <v>0</v>
      </c>
      <c r="CL384" s="13">
        <f>SUMIFS('Compra Ventas'!$E$2:$E$2700,'Compra Ventas'!$A$2:$A$2700,CL$4,'Compra Ventas'!$B$2:$B$2700,$B384,'Compra Ventas'!$C$2:$C$2700,CL$5)</f>
        <v>0</v>
      </c>
      <c r="CM384" s="13">
        <f>SUMIFS('Compra Ventas'!$E$2:$E$2700,'Compra Ventas'!$A$2:$A$2700,CM$4,'Compra Ventas'!$B$2:$B$2700,$B384,'Compra Ventas'!$C$2:$C$2700,CM$5)</f>
        <v>0</v>
      </c>
      <c r="CN384" s="13">
        <f>SUMIFS('Compra Ventas'!$E$2:$E$2700,'Compra Ventas'!$A$2:$A$2700,CN$4,'Compra Ventas'!$B$2:$B$2700,$B384,'Compra Ventas'!$C$2:$C$2700,CN$5)</f>
        <v>0</v>
      </c>
      <c r="CO384" s="13">
        <f>SUMIFS('Compra Ventas'!$E$2:$E$2700,'Compra Ventas'!$A$2:$A$2700,CO$4,'Compra Ventas'!$B$2:$B$2700,$B384,'Compra Ventas'!$C$2:$C$2700,CO$5)</f>
        <v>0</v>
      </c>
      <c r="CP384" s="13">
        <f>SUMIFS('Compra Ventas'!$E$2:$E$2700,'Compra Ventas'!$A$2:$A$2700,CP$4,'Compra Ventas'!$B$2:$B$2700,$B384,'Compra Ventas'!$C$2:$C$2700,CP$5)</f>
        <v>0</v>
      </c>
      <c r="CQ384" s="13">
        <f>SUMIFS('Compra Ventas'!$E$2:$E$2700,'Compra Ventas'!$A$2:$A$2700,CQ$4,'Compra Ventas'!$B$2:$B$2700,$B384,'Compra Ventas'!$C$2:$C$2700,CQ$5)</f>
        <v>0</v>
      </c>
      <c r="CR384" s="13">
        <f>SUMIFS('Compra Ventas'!$E$2:$E$2700,'Compra Ventas'!$A$2:$A$2700,CR$4,'Compra Ventas'!$B$2:$B$2700,$B384,'Compra Ventas'!$C$2:$C$2700,CR$5)</f>
        <v>0</v>
      </c>
      <c r="CS384" s="13">
        <f>SUMIFS('Compra Ventas'!$E$2:$E$2700,'Compra Ventas'!$A$2:$A$2700,CS$4,'Compra Ventas'!$B$2:$B$2700,$B384,'Compra Ventas'!$C$2:$C$2700,CS$5)</f>
        <v>0</v>
      </c>
      <c r="CT384" s="13">
        <f>SUMIFS('Compra Ventas'!$E$2:$E$2700,'Compra Ventas'!$A$2:$A$2700,CT$4,'Compra Ventas'!$B$2:$B$2700,$B384,'Compra Ventas'!$C$2:$C$2700,CT$5)</f>
        <v>0</v>
      </c>
      <c r="CU384" s="13">
        <f>SUMIFS('Compra Ventas'!$E$2:$E$2700,'Compra Ventas'!$A$2:$A$2700,CU$4,'Compra Ventas'!$B$2:$B$2700,$B384,'Compra Ventas'!$C$2:$C$2700,CU$5)</f>
        <v>0</v>
      </c>
      <c r="CV384" s="14">
        <f>SUMIFS('Compra Ventas'!$E$2:$E$2700,'Compra Ventas'!$A$2:$A$2700,CV$4,'Compra Ventas'!$B$2:$B$2700,$B384,'Compra Ventas'!$C$2:$C$2700,CV$5)</f>
        <v>0</v>
      </c>
      <c r="CW384" s="12">
        <f>SUMIFS('Compra Ventas'!$E$2:$E$2700,'Compra Ventas'!$A$2:$A$2700,CW$4,'Compra Ventas'!$B$2:$B$2700,$B384,'Compra Ventas'!$C$2:$C$2700,CW$5)</f>
        <v>0</v>
      </c>
      <c r="CX384" s="13">
        <f>SUMIFS('Compra Ventas'!$E$2:$E$2700,'Compra Ventas'!$A$2:$A$2700,CX$4,'Compra Ventas'!$B$2:$B$2700,$B384,'Compra Ventas'!$C$2:$C$2700,CX$5)</f>
        <v>0</v>
      </c>
      <c r="CY384" s="13">
        <f>SUMIFS('Compra Ventas'!$E$2:$E$2700,'Compra Ventas'!$A$2:$A$2700,CY$4,'Compra Ventas'!$B$2:$B$2700,$B384,'Compra Ventas'!$C$2:$C$2700,CY$5)</f>
        <v>0</v>
      </c>
      <c r="CZ384" s="13">
        <f>SUMIFS('Compra Ventas'!$E$2:$E$2700,'Compra Ventas'!$A$2:$A$2700,CZ$4,'Compra Ventas'!$B$2:$B$2700,$B384,'Compra Ventas'!$C$2:$C$2700,CZ$5)</f>
        <v>0</v>
      </c>
      <c r="DA384" s="13">
        <f>SUMIFS('Compra Ventas'!$E$2:$E$2700,'Compra Ventas'!$A$2:$A$2700,DA$4,'Compra Ventas'!$B$2:$B$2700,$B384,'Compra Ventas'!$C$2:$C$2700,DA$5)</f>
        <v>0</v>
      </c>
      <c r="DB384" s="13">
        <f>SUMIFS('Compra Ventas'!$E$2:$E$2700,'Compra Ventas'!$A$2:$A$2700,DB$4,'Compra Ventas'!$B$2:$B$2700,$B384,'Compra Ventas'!$C$2:$C$2700,DB$5)</f>
        <v>0</v>
      </c>
      <c r="DC384" s="13">
        <f>SUMIFS('Compra Ventas'!$E$2:$E$2700,'Compra Ventas'!$A$2:$A$2700,DC$4,'Compra Ventas'!$B$2:$B$2700,$B384,'Compra Ventas'!$C$2:$C$2700,DC$5)</f>
        <v>0</v>
      </c>
      <c r="DD384" s="13">
        <f>SUMIFS('Compra Ventas'!$E$2:$E$2700,'Compra Ventas'!$A$2:$A$2700,DD$4,'Compra Ventas'!$B$2:$B$2700,$B384,'Compra Ventas'!$C$2:$C$2700,DD$5)</f>
        <v>0</v>
      </c>
      <c r="DE384" s="13">
        <f>SUMIFS('Compra Ventas'!$E$2:$E$2700,'Compra Ventas'!$A$2:$A$2700,DE$4,'Compra Ventas'!$B$2:$B$2700,$B384,'Compra Ventas'!$C$2:$C$2700,DE$5)</f>
        <v>0</v>
      </c>
      <c r="DF384" s="13">
        <f>SUMIFS('Compra Ventas'!$E$2:$E$2700,'Compra Ventas'!$A$2:$A$2700,DF$4,'Compra Ventas'!$B$2:$B$2700,$B384,'Compra Ventas'!$C$2:$C$2700,DF$5)</f>
        <v>0</v>
      </c>
      <c r="DG384" s="13">
        <f>SUMIFS('Compra Ventas'!$E$2:$E$2700,'Compra Ventas'!$A$2:$A$2700,DG$4,'Compra Ventas'!$B$2:$B$2700,$B384,'Compra Ventas'!$C$2:$C$2700,DG$5)</f>
        <v>0</v>
      </c>
      <c r="DH384" s="14">
        <f>SUMIFS('Compra Ventas'!$E$2:$E$2700,'Compra Ventas'!$A$2:$A$2700,DH$4,'Compra Ventas'!$B$2:$B$2700,$B384,'Compra Ventas'!$C$2:$C$2700,DH$5)</f>
        <v>0</v>
      </c>
      <c r="DI384" s="84"/>
      <c r="DJ384" s="98">
        <f>SUMIFS('Ajuste Ciclado'!D$5:D$47,'Ajuste Ciclado'!$C$5:$C$47,Balance!DJ$4,'Ajuste Ciclado'!$B$5:$B$47,Balance!$B384)</f>
        <v>0</v>
      </c>
      <c r="DK384" s="99">
        <f>SUMIFS('Ajuste Ciclado'!E$5:E$47,'Ajuste Ciclado'!$C$5:$C$47,Balance!DK$4,'Ajuste Ciclado'!$B$5:$B$47,Balance!$B384)</f>
        <v>0</v>
      </c>
      <c r="DL384" s="99">
        <f>SUMIFS('Ajuste Ciclado'!F$5:F$47,'Ajuste Ciclado'!$C$5:$C$47,Balance!DL$4,'Ajuste Ciclado'!$B$5:$B$47,Balance!$B384)</f>
        <v>0</v>
      </c>
      <c r="DM384" s="99">
        <f>SUMIFS('Ajuste Ciclado'!G$5:G$47,'Ajuste Ciclado'!$C$5:$C$47,Balance!DM$4,'Ajuste Ciclado'!$B$5:$B$47,Balance!$B384)</f>
        <v>0</v>
      </c>
      <c r="DN384" s="99">
        <f>SUMIFS('Ajuste Ciclado'!H$5:H$47,'Ajuste Ciclado'!$C$5:$C$47,Balance!DN$4,'Ajuste Ciclado'!$B$5:$B$47,Balance!$B384)</f>
        <v>0</v>
      </c>
      <c r="DO384" s="99">
        <f>SUMIFS('Ajuste Ciclado'!I$5:I$47,'Ajuste Ciclado'!$C$5:$C$47,Balance!DO$4,'Ajuste Ciclado'!$B$5:$B$47,Balance!$B384)</f>
        <v>0</v>
      </c>
      <c r="DP384" s="99">
        <f>SUMIFS('Ajuste Ciclado'!J$5:J$47,'Ajuste Ciclado'!$C$5:$C$47,Balance!DP$4,'Ajuste Ciclado'!$B$5:$B$47,Balance!$B384)</f>
        <v>0</v>
      </c>
      <c r="DQ384" s="99">
        <f>SUMIFS('Ajuste Ciclado'!K$5:K$47,'Ajuste Ciclado'!$C$5:$C$47,Balance!DQ$4,'Ajuste Ciclado'!$B$5:$B$47,Balance!$B384)</f>
        <v>0</v>
      </c>
      <c r="DR384" s="99">
        <f>SUMIFS('Ajuste Ciclado'!L$5:L$47,'Ajuste Ciclado'!$C$5:$C$47,Balance!DR$4,'Ajuste Ciclado'!$B$5:$B$47,Balance!$B384)</f>
        <v>0</v>
      </c>
      <c r="DS384" s="99">
        <f>SUMIFS('Ajuste Ciclado'!M$5:M$47,'Ajuste Ciclado'!$C$5:$C$47,Balance!DS$4,'Ajuste Ciclado'!$B$5:$B$47,Balance!$B384)</f>
        <v>0</v>
      </c>
      <c r="DT384" s="99">
        <f>SUMIFS('Ajuste Ciclado'!N$5:N$47,'Ajuste Ciclado'!$C$5:$C$47,Balance!DT$4,'Ajuste Ciclado'!$B$5:$B$47,Balance!$B384)</f>
        <v>0</v>
      </c>
      <c r="DU384" s="100">
        <f>SUMIFS('Ajuste Ciclado'!O$5:O$47,'Ajuste Ciclado'!$C$5:$C$47,Balance!DU$4,'Ajuste Ciclado'!$B$5:$B$47,Balance!$B384)</f>
        <v>0</v>
      </c>
      <c r="DV384" s="98">
        <f>SUMIFS('Ajuste Ciclado'!D$5:D$47,'Ajuste Ciclado'!$C$5:$C$47,Balance!DV$4,'Ajuste Ciclado'!$B$5:$B$47,Balance!$B384)</f>
        <v>0</v>
      </c>
      <c r="DW384" s="99">
        <f>SUMIFS('Ajuste Ciclado'!E$5:E$47,'Ajuste Ciclado'!$C$5:$C$47,Balance!DW$4,'Ajuste Ciclado'!$B$5:$B$47,Balance!$B384)</f>
        <v>0</v>
      </c>
      <c r="DX384" s="99">
        <f>SUMIFS('Ajuste Ciclado'!F$5:F$47,'Ajuste Ciclado'!$C$5:$C$47,Balance!DX$4,'Ajuste Ciclado'!$B$5:$B$47,Balance!$B384)</f>
        <v>0</v>
      </c>
      <c r="DY384" s="99">
        <f>SUMIFS('Ajuste Ciclado'!G$5:G$47,'Ajuste Ciclado'!$C$5:$C$47,Balance!DY$4,'Ajuste Ciclado'!$B$5:$B$47,Balance!$B384)</f>
        <v>0</v>
      </c>
      <c r="DZ384" s="99">
        <f>SUMIFS('Ajuste Ciclado'!H$5:H$47,'Ajuste Ciclado'!$C$5:$C$47,Balance!DZ$4,'Ajuste Ciclado'!$B$5:$B$47,Balance!$B384)</f>
        <v>0</v>
      </c>
      <c r="EA384" s="99">
        <f>SUMIFS('Ajuste Ciclado'!I$5:I$47,'Ajuste Ciclado'!$C$5:$C$47,Balance!EA$4,'Ajuste Ciclado'!$B$5:$B$47,Balance!$B384)</f>
        <v>0</v>
      </c>
      <c r="EB384" s="99">
        <f>SUMIFS('Ajuste Ciclado'!J$5:J$47,'Ajuste Ciclado'!$C$5:$C$47,Balance!EB$4,'Ajuste Ciclado'!$B$5:$B$47,Balance!$B384)</f>
        <v>0</v>
      </c>
      <c r="EC384" s="99">
        <f>SUMIFS('Ajuste Ciclado'!K$5:K$47,'Ajuste Ciclado'!$C$5:$C$47,Balance!EC$4,'Ajuste Ciclado'!$B$5:$B$47,Balance!$B384)</f>
        <v>0</v>
      </c>
      <c r="ED384" s="99">
        <f>SUMIFS('Ajuste Ciclado'!L$5:L$47,'Ajuste Ciclado'!$C$5:$C$47,Balance!ED$4,'Ajuste Ciclado'!$B$5:$B$47,Balance!$B384)</f>
        <v>0</v>
      </c>
      <c r="EE384" s="99">
        <f>SUMIFS('Ajuste Ciclado'!M$5:M$47,'Ajuste Ciclado'!$C$5:$C$47,Balance!EE$4,'Ajuste Ciclado'!$B$5:$B$47,Balance!$B384)</f>
        <v>0</v>
      </c>
      <c r="EF384" s="99">
        <f>SUMIFS('Ajuste Ciclado'!N$5:N$47,'Ajuste Ciclado'!$C$5:$C$47,Balance!EF$4,'Ajuste Ciclado'!$B$5:$B$47,Balance!$B384)</f>
        <v>0</v>
      </c>
      <c r="EG384" s="100">
        <f>SUMIFS('Ajuste Ciclado'!O$5:O$47,'Ajuste Ciclado'!$C$5:$C$47,Balance!EG$4,'Ajuste Ciclado'!$B$5:$B$47,Balance!$B384)</f>
        <v>0</v>
      </c>
      <c r="EH384" s="98">
        <f>SUMIFS('Ajuste Ciclado'!D$5:D$47,'Ajuste Ciclado'!$C$5:$C$47,Balance!EH$4,'Ajuste Ciclado'!$B$5:$B$47,Balance!$B384)</f>
        <v>0</v>
      </c>
      <c r="EI384" s="99">
        <f>SUMIFS('Ajuste Ciclado'!E$5:E$47,'Ajuste Ciclado'!$C$5:$C$47,Balance!EI$4,'Ajuste Ciclado'!$B$5:$B$47,Balance!$B384)</f>
        <v>0</v>
      </c>
      <c r="EJ384" s="99">
        <f>SUMIFS('Ajuste Ciclado'!F$5:F$47,'Ajuste Ciclado'!$C$5:$C$47,Balance!EJ$4,'Ajuste Ciclado'!$B$5:$B$47,Balance!$B384)</f>
        <v>0</v>
      </c>
      <c r="EK384" s="99">
        <f>SUMIFS('Ajuste Ciclado'!G$5:G$47,'Ajuste Ciclado'!$C$5:$C$47,Balance!EK$4,'Ajuste Ciclado'!$B$5:$B$47,Balance!$B384)</f>
        <v>0</v>
      </c>
      <c r="EL384" s="99">
        <f>SUMIFS('Ajuste Ciclado'!H$5:H$47,'Ajuste Ciclado'!$C$5:$C$47,Balance!EL$4,'Ajuste Ciclado'!$B$5:$B$47,Balance!$B384)</f>
        <v>0</v>
      </c>
      <c r="EM384" s="99">
        <f>SUMIFS('Ajuste Ciclado'!I$5:I$47,'Ajuste Ciclado'!$C$5:$C$47,Balance!EM$4,'Ajuste Ciclado'!$B$5:$B$47,Balance!$B384)</f>
        <v>0</v>
      </c>
      <c r="EN384" s="99">
        <f>SUMIFS('Ajuste Ciclado'!J$5:J$47,'Ajuste Ciclado'!$C$5:$C$47,Balance!EN$4,'Ajuste Ciclado'!$B$5:$B$47,Balance!$B384)</f>
        <v>0</v>
      </c>
      <c r="EO384" s="99">
        <f>SUMIFS('Ajuste Ciclado'!K$5:K$47,'Ajuste Ciclado'!$C$5:$C$47,Balance!EO$4,'Ajuste Ciclado'!$B$5:$B$47,Balance!$B384)</f>
        <v>0</v>
      </c>
      <c r="EP384" s="99">
        <f>SUMIFS('Ajuste Ciclado'!L$5:L$47,'Ajuste Ciclado'!$C$5:$C$47,Balance!EP$4,'Ajuste Ciclado'!$B$5:$B$47,Balance!$B384)</f>
        <v>0</v>
      </c>
      <c r="EQ384" s="99">
        <f>SUMIFS('Ajuste Ciclado'!M$5:M$47,'Ajuste Ciclado'!$C$5:$C$47,Balance!EQ$4,'Ajuste Ciclado'!$B$5:$B$47,Balance!$B384)</f>
        <v>0</v>
      </c>
      <c r="ER384" s="99">
        <f>SUMIFS('Ajuste Ciclado'!N$5:N$47,'Ajuste Ciclado'!$C$5:$C$47,Balance!ER$4,'Ajuste Ciclado'!$B$5:$B$47,Balance!$B384)</f>
        <v>0</v>
      </c>
      <c r="ES384" s="100">
        <f>SUMIFS('Ajuste Ciclado'!O$5:O$47,'Ajuste Ciclado'!$C$5:$C$47,Balance!ES$4,'Ajuste Ciclado'!$B$5:$B$47,Balance!$B384)</f>
        <v>0</v>
      </c>
      <c r="ET384" s="84"/>
      <c r="EU384" s="12">
        <f t="shared" si="428"/>
        <v>81369.736403786155</v>
      </c>
      <c r="EV384" s="13">
        <f t="shared" si="393"/>
        <v>27706.237198547631</v>
      </c>
      <c r="EW384" s="13">
        <f t="shared" si="394"/>
        <v>33365.240455105988</v>
      </c>
      <c r="EX384" s="13">
        <f t="shared" si="395"/>
        <v>44464.36530975737</v>
      </c>
      <c r="EY384" s="13">
        <f t="shared" si="396"/>
        <v>45465.243540662101</v>
      </c>
      <c r="EZ384" s="13">
        <f t="shared" si="397"/>
        <v>138323.81390390181</v>
      </c>
      <c r="FA384" s="13">
        <f t="shared" si="398"/>
        <v>31050.10226459926</v>
      </c>
      <c r="FB384" s="13">
        <f t="shared" si="399"/>
        <v>22513.469718541859</v>
      </c>
      <c r="FC384" s="13">
        <f t="shared" si="400"/>
        <v>15401.34840188341</v>
      </c>
      <c r="FD384" s="13">
        <f t="shared" si="401"/>
        <v>11151.46735873686</v>
      </c>
      <c r="FE384" s="13">
        <f t="shared" si="402"/>
        <v>7030.3789705402714</v>
      </c>
      <c r="FF384" s="14">
        <f t="shared" si="403"/>
        <v>10462.78740476336</v>
      </c>
      <c r="FG384" s="12">
        <f t="shared" si="404"/>
        <v>81482.31933350426</v>
      </c>
      <c r="FH384" s="13">
        <f t="shared" si="405"/>
        <v>27900.797312606119</v>
      </c>
      <c r="FI384" s="13">
        <f t="shared" si="406"/>
        <v>33810.29489908</v>
      </c>
      <c r="FJ384" s="13">
        <f t="shared" si="407"/>
        <v>45292.450977245513</v>
      </c>
      <c r="FK384" s="13">
        <f t="shared" si="408"/>
        <v>45874.47881175403</v>
      </c>
      <c r="FL384" s="13">
        <f t="shared" si="409"/>
        <v>139729.13843739321</v>
      </c>
      <c r="FM384" s="13">
        <f t="shared" si="410"/>
        <v>31608.072866183971</v>
      </c>
      <c r="FN384" s="13">
        <f t="shared" si="411"/>
        <v>22350.165110974511</v>
      </c>
      <c r="FO384" s="13">
        <f t="shared" si="412"/>
        <v>15531.403329565461</v>
      </c>
      <c r="FP384" s="13">
        <f t="shared" si="413"/>
        <v>13236.754197621771</v>
      </c>
      <c r="FQ384" s="13">
        <f t="shared" si="414"/>
        <v>8233.2125875429792</v>
      </c>
      <c r="FR384" s="14">
        <f t="shared" si="415"/>
        <v>15157.2604435863</v>
      </c>
      <c r="FS384" s="12">
        <f t="shared" si="416"/>
        <v>81576.134275663964</v>
      </c>
      <c r="FT384" s="13">
        <f t="shared" si="417"/>
        <v>27756.795163162831</v>
      </c>
      <c r="FU384" s="13">
        <f t="shared" si="418"/>
        <v>33923.468923898123</v>
      </c>
      <c r="FV384" s="13">
        <f t="shared" si="419"/>
        <v>44987.3450492794</v>
      </c>
      <c r="FW384" s="13">
        <f t="shared" si="420"/>
        <v>48716.115369087151</v>
      </c>
      <c r="FX384" s="13">
        <f t="shared" si="421"/>
        <v>148098.5017571502</v>
      </c>
      <c r="FY384" s="13">
        <f t="shared" si="422"/>
        <v>32454.739211866869</v>
      </c>
      <c r="FZ384" s="13">
        <f t="shared" si="423"/>
        <v>23405.189713952099</v>
      </c>
      <c r="GA384" s="13">
        <f t="shared" si="424"/>
        <v>15858.247428249701</v>
      </c>
      <c r="GB384" s="13">
        <f t="shared" si="425"/>
        <v>20174.242440720391</v>
      </c>
      <c r="GC384" s="13">
        <f t="shared" si="426"/>
        <v>9682.9913485141587</v>
      </c>
      <c r="GD384" s="14">
        <f t="shared" si="427"/>
        <v>19029.09044242854</v>
      </c>
      <c r="GE384" s="84"/>
      <c r="GF384" s="12">
        <f t="shared" si="439"/>
        <v>468304.19093082595</v>
      </c>
      <c r="GG384" s="13">
        <f t="shared" si="439"/>
        <v>480206.34830705816</v>
      </c>
      <c r="GH384" s="14">
        <f t="shared" si="439"/>
        <v>505662.86112397339</v>
      </c>
      <c r="GI384" s="6">
        <f t="shared" si="430"/>
        <v>1</v>
      </c>
      <c r="GJ384" s="12">
        <f t="shared" si="431"/>
        <v>0</v>
      </c>
      <c r="GK384" s="13">
        <f t="shared" si="432"/>
        <v>0</v>
      </c>
      <c r="GL384" s="14">
        <f t="shared" si="433"/>
        <v>0</v>
      </c>
      <c r="GM384" s="84"/>
      <c r="GN384" s="66">
        <f t="shared" si="434"/>
        <v>0</v>
      </c>
      <c r="GO384" s="84"/>
      <c r="GP384" s="63" t="str" cm="1">
        <f t="array" ref="GP384">INDEX($GF$4:$GH$4,1,GI384)</f>
        <v>Sample 1</v>
      </c>
      <c r="GQ384" s="12">
        <f t="shared" si="436"/>
        <v>7030.3789705402714</v>
      </c>
      <c r="GR384" s="13">
        <f t="shared" si="436"/>
        <v>10462.78740476336</v>
      </c>
      <c r="GS384" s="14">
        <f t="shared" si="436"/>
        <v>11151.46735873686</v>
      </c>
      <c r="GT384" s="12">
        <f t="shared" si="437"/>
        <v>8233.2125875429792</v>
      </c>
      <c r="GU384" s="13">
        <f t="shared" si="437"/>
        <v>13236.754197621771</v>
      </c>
      <c r="GV384" s="14">
        <f t="shared" si="437"/>
        <v>15157.2604435863</v>
      </c>
      <c r="GW384" s="12">
        <f t="shared" si="438"/>
        <v>9682.9913485141587</v>
      </c>
      <c r="GX384" s="13">
        <f t="shared" si="438"/>
        <v>15858.247428249701</v>
      </c>
      <c r="GY384" s="14">
        <f t="shared" si="438"/>
        <v>19029.09044242854</v>
      </c>
      <c r="GZ384" s="84" t="str">
        <f t="shared" si="441"/>
        <v>Sample 1</v>
      </c>
      <c r="HA384" s="12">
        <f t="shared" si="440"/>
        <v>0</v>
      </c>
      <c r="HB384" s="13">
        <f t="shared" si="440"/>
        <v>0</v>
      </c>
      <c r="HC384" s="14">
        <f t="shared" si="440"/>
        <v>0</v>
      </c>
      <c r="HD384" s="6">
        <f t="shared" si="442"/>
        <v>0</v>
      </c>
      <c r="HE384" s="84" t="str">
        <f t="shared" si="443"/>
        <v>Ok</v>
      </c>
    </row>
    <row r="385" spans="2:213" hidden="1" x14ac:dyDescent="0.3">
      <c r="B385" s="84" t="s">
        <v>73</v>
      </c>
      <c r="C385" s="12">
        <f>SUMIFS(Inyecciones!$E$2:$E$14185,Inyecciones!$A$2:$A$14185,Balance!C$4,Inyecciones!$B$2:$B$14185,Balance!$B385,Inyecciones!$C$2:$C$14185,Balance!C$5)</f>
        <v>353719.151201642</v>
      </c>
      <c r="D385" s="13">
        <f>SUMIFS(Inyecciones!$E$2:$E$14185,Inyecciones!$A$2:$A$14185,Balance!D$4,Inyecciones!$B$2:$B$14185,Balance!$B385,Inyecciones!$C$2:$C$14185,Balance!D$5)</f>
        <v>262047.86991569379</v>
      </c>
      <c r="E385" s="13">
        <f>SUMIFS(Inyecciones!$E$2:$E$14185,Inyecciones!$A$2:$A$14185,Balance!E$4,Inyecciones!$B$2:$B$14185,Balance!$B385,Inyecciones!$C$2:$C$14185,Balance!E$5)</f>
        <v>264219.52648502582</v>
      </c>
      <c r="F385" s="13">
        <f>SUMIFS(Inyecciones!$E$2:$E$14185,Inyecciones!$A$2:$A$14185,Balance!F$4,Inyecciones!$B$2:$B$14185,Balance!$B385,Inyecciones!$C$2:$C$14185,Balance!F$5)</f>
        <v>188259.8974522666</v>
      </c>
      <c r="G385" s="13">
        <f>SUMIFS(Inyecciones!$E$2:$E$14185,Inyecciones!$A$2:$A$14185,Balance!G$4,Inyecciones!$B$2:$B$14185,Balance!$B385,Inyecciones!$C$2:$C$14185,Balance!G$5)</f>
        <v>142560.73201029931</v>
      </c>
      <c r="H385" s="13">
        <f>SUMIFS(Inyecciones!$E$2:$E$14185,Inyecciones!$A$2:$A$14185,Balance!H$4,Inyecciones!$B$2:$B$14185,Balance!$B385,Inyecciones!$C$2:$C$14185,Balance!H$5)</f>
        <v>98361.520607165163</v>
      </c>
      <c r="I385" s="13">
        <f>SUMIFS(Inyecciones!$E$2:$E$14185,Inyecciones!$A$2:$A$14185,Balance!I$4,Inyecciones!$B$2:$B$14185,Balance!$B385,Inyecciones!$C$2:$C$14185,Balance!I$5)</f>
        <v>124582.43191264621</v>
      </c>
      <c r="J385" s="13">
        <f>SUMIFS(Inyecciones!$E$2:$E$14185,Inyecciones!$A$2:$A$14185,Balance!J$4,Inyecciones!$B$2:$B$14185,Balance!$B385,Inyecciones!$C$2:$C$14185,Balance!J$5)</f>
        <v>173050.78390580439</v>
      </c>
      <c r="K385" s="13">
        <f>SUMIFS(Inyecciones!$E$2:$E$14185,Inyecciones!$A$2:$A$14185,Balance!K$4,Inyecciones!$B$2:$B$14185,Balance!$B385,Inyecciones!$C$2:$C$14185,Balance!K$5)</f>
        <v>175572.79732200151</v>
      </c>
      <c r="L385" s="13">
        <f>SUMIFS(Inyecciones!$E$2:$E$14185,Inyecciones!$A$2:$A$14185,Balance!L$4,Inyecciones!$B$2:$B$14185,Balance!$B385,Inyecciones!$C$2:$C$14185,Balance!L$5)</f>
        <v>44592.031099870102</v>
      </c>
      <c r="M385" s="13">
        <f>SUMIFS(Inyecciones!$E$2:$E$14185,Inyecciones!$A$2:$A$14185,Balance!M$4,Inyecciones!$B$2:$B$14185,Balance!$B385,Inyecciones!$C$2:$C$14185,Balance!M$5)</f>
        <v>11823.56549671836</v>
      </c>
      <c r="N385" s="14">
        <f>SUMIFS(Inyecciones!$E$2:$E$14185,Inyecciones!$A$2:$A$14185,Balance!N$4,Inyecciones!$B$2:$B$14185,Balance!$B385,Inyecciones!$C$2:$C$14185,Balance!N$5)</f>
        <v>37189.894347114343</v>
      </c>
      <c r="O385" s="12">
        <f>SUMIFS(Inyecciones!$E$2:$E$14185,Inyecciones!$A$2:$A$14185,Balance!O$4,Inyecciones!$B$2:$B$14185,Balance!$B385,Inyecciones!$C$2:$C$14185,Balance!O$5)</f>
        <v>354563.70144640532</v>
      </c>
      <c r="P385" s="13">
        <f>SUMIFS(Inyecciones!$E$2:$E$14185,Inyecciones!$A$2:$A$14185,Balance!P$4,Inyecciones!$B$2:$B$14185,Balance!$B385,Inyecciones!$C$2:$C$14185,Balance!P$5)</f>
        <v>264487.23193036491</v>
      </c>
      <c r="Q385" s="13">
        <f>SUMIFS(Inyecciones!$E$2:$E$14185,Inyecciones!$A$2:$A$14185,Balance!Q$4,Inyecciones!$B$2:$B$14185,Balance!$B385,Inyecciones!$C$2:$C$14185,Balance!Q$5)</f>
        <v>266870.70293125691</v>
      </c>
      <c r="R385" s="13">
        <f>SUMIFS(Inyecciones!$E$2:$E$14185,Inyecciones!$A$2:$A$14185,Balance!R$4,Inyecciones!$B$2:$B$14185,Balance!$B385,Inyecciones!$C$2:$C$14185,Balance!R$5)</f>
        <v>200216.15324909761</v>
      </c>
      <c r="S385" s="13">
        <f>SUMIFS(Inyecciones!$E$2:$E$14185,Inyecciones!$A$2:$A$14185,Balance!S$4,Inyecciones!$B$2:$B$14185,Balance!$B385,Inyecciones!$C$2:$C$14185,Balance!S$5)</f>
        <v>139032.30548474731</v>
      </c>
      <c r="T385" s="13">
        <f>SUMIFS(Inyecciones!$E$2:$E$14185,Inyecciones!$A$2:$A$14185,Balance!T$4,Inyecciones!$B$2:$B$14185,Balance!$B385,Inyecciones!$C$2:$C$14185,Balance!T$5)</f>
        <v>99653.279669575568</v>
      </c>
      <c r="U385" s="13">
        <f>SUMIFS(Inyecciones!$E$2:$E$14185,Inyecciones!$A$2:$A$14185,Balance!U$4,Inyecciones!$B$2:$B$14185,Balance!$B385,Inyecciones!$C$2:$C$14185,Balance!U$5)</f>
        <v>132525.3744725048</v>
      </c>
      <c r="V385" s="13">
        <f>SUMIFS(Inyecciones!$E$2:$E$14185,Inyecciones!$A$2:$A$14185,Balance!V$4,Inyecciones!$B$2:$B$14185,Balance!$B385,Inyecciones!$C$2:$C$14185,Balance!V$5)</f>
        <v>175112.5769147063</v>
      </c>
      <c r="W385" s="13">
        <f>SUMIFS(Inyecciones!$E$2:$E$14185,Inyecciones!$A$2:$A$14185,Balance!W$4,Inyecciones!$B$2:$B$14185,Balance!$B385,Inyecciones!$C$2:$C$14185,Balance!W$5)</f>
        <v>182964.12931229989</v>
      </c>
      <c r="X385" s="13">
        <f>SUMIFS(Inyecciones!$E$2:$E$14185,Inyecciones!$A$2:$A$14185,Balance!X$4,Inyecciones!$B$2:$B$14185,Balance!$B385,Inyecciones!$C$2:$C$14185,Balance!X$5)</f>
        <v>70331.107116463449</v>
      </c>
      <c r="Y385" s="13">
        <f>SUMIFS(Inyecciones!$E$2:$E$14185,Inyecciones!$A$2:$A$14185,Balance!Y$4,Inyecciones!$B$2:$B$14185,Balance!$B385,Inyecciones!$C$2:$C$14185,Balance!Y$5)</f>
        <v>92853.327323925318</v>
      </c>
      <c r="Z385" s="14">
        <f>SUMIFS(Inyecciones!$E$2:$E$14185,Inyecciones!$A$2:$A$14185,Balance!Z$4,Inyecciones!$B$2:$B$14185,Balance!$B385,Inyecciones!$C$2:$C$14185,Balance!Z$5)</f>
        <v>188636.0588002463</v>
      </c>
      <c r="AA385" s="12">
        <f>SUMIFS(Inyecciones!$E$2:$E$14185,Inyecciones!$A$2:$A$14185,Balance!AA$4,Inyecciones!$B$2:$B$14185,Balance!$B385,Inyecciones!$C$2:$C$14185,Balance!AA$5)</f>
        <v>354715.88858953619</v>
      </c>
      <c r="AB385" s="13">
        <f>SUMIFS(Inyecciones!$E$2:$E$14185,Inyecciones!$A$2:$A$14185,Balance!AB$4,Inyecciones!$B$2:$B$14185,Balance!$B385,Inyecciones!$C$2:$C$14185,Balance!AB$5)</f>
        <v>264856.02045907272</v>
      </c>
      <c r="AC385" s="13">
        <f>SUMIFS(Inyecciones!$E$2:$E$14185,Inyecciones!$A$2:$A$14185,Balance!AC$4,Inyecciones!$B$2:$B$14185,Balance!$B385,Inyecciones!$C$2:$C$14185,Balance!AC$5)</f>
        <v>265954.85729449667</v>
      </c>
      <c r="AD385" s="13">
        <f>SUMIFS(Inyecciones!$E$2:$E$14185,Inyecciones!$A$2:$A$14185,Balance!AD$4,Inyecciones!$B$2:$B$14185,Balance!$B385,Inyecciones!$C$2:$C$14185,Balance!AD$5)</f>
        <v>198848.23983385609</v>
      </c>
      <c r="AE385" s="13">
        <f>SUMIFS(Inyecciones!$E$2:$E$14185,Inyecciones!$A$2:$A$14185,Balance!AE$4,Inyecciones!$B$2:$B$14185,Balance!$B385,Inyecciones!$C$2:$C$14185,Balance!AE$5)</f>
        <v>145071.61812824529</v>
      </c>
      <c r="AF385" s="13">
        <f>SUMIFS(Inyecciones!$E$2:$E$14185,Inyecciones!$A$2:$A$14185,Balance!AF$4,Inyecciones!$B$2:$B$14185,Balance!$B385,Inyecciones!$C$2:$C$14185,Balance!AF$5)</f>
        <v>107322.5093998348</v>
      </c>
      <c r="AG385" s="13">
        <f>SUMIFS(Inyecciones!$E$2:$E$14185,Inyecciones!$A$2:$A$14185,Balance!AG$4,Inyecciones!$B$2:$B$14185,Balance!$B385,Inyecciones!$C$2:$C$14185,Balance!AG$5)</f>
        <v>145187.24689024911</v>
      </c>
      <c r="AH385" s="13">
        <f>SUMIFS(Inyecciones!$E$2:$E$14185,Inyecciones!$A$2:$A$14185,Balance!AH$4,Inyecciones!$B$2:$B$14185,Balance!$B385,Inyecciones!$C$2:$C$14185,Balance!AH$5)</f>
        <v>194424.61425134001</v>
      </c>
      <c r="AI385" s="13">
        <f>SUMIFS(Inyecciones!$E$2:$E$14185,Inyecciones!$A$2:$A$14185,Balance!AI$4,Inyecciones!$B$2:$B$14185,Balance!$B385,Inyecciones!$C$2:$C$14185,Balance!AI$5)</f>
        <v>196818.40302440611</v>
      </c>
      <c r="AJ385" s="13">
        <f>SUMIFS(Inyecciones!$E$2:$E$14185,Inyecciones!$A$2:$A$14185,Balance!AJ$4,Inyecciones!$B$2:$B$14185,Balance!$B385,Inyecciones!$C$2:$C$14185,Balance!AJ$5)</f>
        <v>160747.3568994423</v>
      </c>
      <c r="AK385" s="13">
        <f>SUMIFS(Inyecciones!$E$2:$E$14185,Inyecciones!$A$2:$A$14185,Balance!AK$4,Inyecciones!$B$2:$B$14185,Balance!$B385,Inyecciones!$C$2:$C$14185,Balance!AK$5)</f>
        <v>197970.66679532159</v>
      </c>
      <c r="AL385" s="14">
        <f>SUMIFS(Inyecciones!$E$2:$E$14185,Inyecciones!$A$2:$A$14185,Balance!AL$4,Inyecciones!$B$2:$B$14185,Balance!$B385,Inyecciones!$C$2:$C$14185,Balance!AL$5)</f>
        <v>312834.74407868442</v>
      </c>
      <c r="AM385" s="13"/>
      <c r="AN385" s="12">
        <f>SUMIFS('Retiro Mensual'!$E$2:$E$2629,'Retiro Mensual'!$A$2:$A$2629,AN$4,'Retiro Mensual'!$B$2:$B$2629,$B385,'Retiro Mensual'!$C$2:$C$2629,AN$5)</f>
        <v>97538.582850000006</v>
      </c>
      <c r="AO385" s="13">
        <f>SUMIFS('Retiro Mensual'!$E$2:$E$2629,'Retiro Mensual'!$A$2:$A$2629,AO$4,'Retiro Mensual'!$B$2:$B$2629,$B385,'Retiro Mensual'!$C$2:$C$2629,AO$5)</f>
        <v>83585.945399999997</v>
      </c>
      <c r="AP385" s="13">
        <f>SUMIFS('Retiro Mensual'!$E$2:$E$2629,'Retiro Mensual'!$A$2:$A$2629,AP$4,'Retiro Mensual'!$B$2:$B$2629,$B385,'Retiro Mensual'!$C$2:$C$2629,AP$5)</f>
        <v>91746.681379999995</v>
      </c>
      <c r="AQ385" s="13">
        <f>SUMIFS('Retiro Mensual'!$E$2:$E$2629,'Retiro Mensual'!$A$2:$A$2629,AQ$4,'Retiro Mensual'!$B$2:$B$2629,$B385,'Retiro Mensual'!$C$2:$C$2629,AQ$5)</f>
        <v>71930.526010000001</v>
      </c>
      <c r="AR385" s="13">
        <f>SUMIFS('Retiro Mensual'!$E$2:$E$2629,'Retiro Mensual'!$A$2:$A$2629,AR$4,'Retiro Mensual'!$B$2:$B$2629,$B385,'Retiro Mensual'!$C$2:$C$2629,AR$5)</f>
        <v>75991.5092</v>
      </c>
      <c r="AS385" s="13">
        <f>SUMIFS('Retiro Mensual'!$E$2:$E$2629,'Retiro Mensual'!$A$2:$A$2629,AS$4,'Retiro Mensual'!$B$2:$B$2629,$B385,'Retiro Mensual'!$C$2:$C$2629,AS$5)</f>
        <v>75778.409050000002</v>
      </c>
      <c r="AT385" s="13">
        <f>SUMIFS('Retiro Mensual'!$E$2:$E$2629,'Retiro Mensual'!$A$2:$A$2629,AT$4,'Retiro Mensual'!$B$2:$B$2629,$B385,'Retiro Mensual'!$C$2:$C$2629,AT$5)</f>
        <v>74234.456609999994</v>
      </c>
      <c r="AU385" s="13">
        <f>SUMIFS('Retiro Mensual'!$E$2:$E$2629,'Retiro Mensual'!$A$2:$A$2629,AU$4,'Retiro Mensual'!$B$2:$B$2629,$B385,'Retiro Mensual'!$C$2:$C$2629,AU$5)</f>
        <v>71058.108009999996</v>
      </c>
      <c r="AV385" s="13">
        <f>SUMIFS('Retiro Mensual'!$E$2:$E$2629,'Retiro Mensual'!$A$2:$A$2629,AV$4,'Retiro Mensual'!$B$2:$B$2629,$B385,'Retiro Mensual'!$C$2:$C$2629,AV$5)</f>
        <v>59177.533530000001</v>
      </c>
      <c r="AW385" s="13">
        <f>SUMIFS('Retiro Mensual'!$E$2:$E$2629,'Retiro Mensual'!$A$2:$A$2629,AW$4,'Retiro Mensual'!$B$2:$B$2629,$B385,'Retiro Mensual'!$C$2:$C$2629,AW$5)</f>
        <v>19250.589380000001</v>
      </c>
      <c r="AX385" s="13">
        <f>SUMIFS('Retiro Mensual'!$E$2:$E$2629,'Retiro Mensual'!$A$2:$A$2629,AX$4,'Retiro Mensual'!$B$2:$B$2629,$B385,'Retiro Mensual'!$C$2:$C$2629,AX$5)</f>
        <v>11460.795819999999</v>
      </c>
      <c r="AY385" s="14">
        <f>SUMIFS('Retiro Mensual'!$E$2:$E$2629,'Retiro Mensual'!$A$2:$A$2629,AY$4,'Retiro Mensual'!$B$2:$B$2629,$B385,'Retiro Mensual'!$C$2:$C$2629,AY$5)</f>
        <v>12979.843720000001</v>
      </c>
      <c r="AZ385" s="12">
        <f>SUMIFS('Retiro Mensual'!$E$2:$E$2629,'Retiro Mensual'!$A$2:$A$2629,AZ$4,'Retiro Mensual'!$B$2:$B$2629,$B385,'Retiro Mensual'!$C$2:$C$2629,AZ$5)</f>
        <v>97726.416089999999</v>
      </c>
      <c r="BA385" s="13">
        <f>SUMIFS('Retiro Mensual'!$E$2:$E$2629,'Retiro Mensual'!$A$2:$A$2629,BA$4,'Retiro Mensual'!$B$2:$B$2629,$B385,'Retiro Mensual'!$C$2:$C$2629,BA$5)</f>
        <v>84727.081739999994</v>
      </c>
      <c r="BB385" s="13">
        <f>SUMIFS('Retiro Mensual'!$E$2:$E$2629,'Retiro Mensual'!$A$2:$A$2629,BB$4,'Retiro Mensual'!$B$2:$B$2629,$B385,'Retiro Mensual'!$C$2:$C$2629,BB$5)</f>
        <v>93378.576409999994</v>
      </c>
      <c r="BC385" s="13">
        <f>SUMIFS('Retiro Mensual'!$E$2:$E$2629,'Retiro Mensual'!$A$2:$A$2629,BC$4,'Retiro Mensual'!$B$2:$B$2629,$B385,'Retiro Mensual'!$C$2:$C$2629,BC$5)</f>
        <v>76292.130709999998</v>
      </c>
      <c r="BD385" s="13">
        <f>SUMIFS('Retiro Mensual'!$E$2:$E$2629,'Retiro Mensual'!$A$2:$A$2629,BD$4,'Retiro Mensual'!$B$2:$B$2629,$B385,'Retiro Mensual'!$C$2:$C$2629,BD$5)</f>
        <v>76228.112810000006</v>
      </c>
      <c r="BE385" s="13">
        <f>SUMIFS('Retiro Mensual'!$E$2:$E$2629,'Retiro Mensual'!$A$2:$A$2629,BE$4,'Retiro Mensual'!$B$2:$B$2629,$B385,'Retiro Mensual'!$C$2:$C$2629,BE$5)</f>
        <v>81578.557199999996</v>
      </c>
      <c r="BF385" s="13">
        <f>SUMIFS('Retiro Mensual'!$E$2:$E$2629,'Retiro Mensual'!$A$2:$A$2629,BF$4,'Retiro Mensual'!$B$2:$B$2629,$B385,'Retiro Mensual'!$C$2:$C$2629,BF$5)</f>
        <v>81072.178159999996</v>
      </c>
      <c r="BG385" s="13">
        <f>SUMIFS('Retiro Mensual'!$E$2:$E$2629,'Retiro Mensual'!$A$2:$A$2629,BG$4,'Retiro Mensual'!$B$2:$B$2629,$B385,'Retiro Mensual'!$C$2:$C$2629,BG$5)</f>
        <v>71736.672390000007</v>
      </c>
      <c r="BH385" s="13">
        <f>SUMIFS('Retiro Mensual'!$E$2:$E$2629,'Retiro Mensual'!$A$2:$A$2629,BH$4,'Retiro Mensual'!$B$2:$B$2629,$B385,'Retiro Mensual'!$C$2:$C$2629,BH$5)</f>
        <v>60709.382369999999</v>
      </c>
      <c r="BI385" s="13">
        <f>SUMIFS('Retiro Mensual'!$E$2:$E$2629,'Retiro Mensual'!$A$2:$A$2629,BI$4,'Retiro Mensual'!$B$2:$B$2629,$B385,'Retiro Mensual'!$C$2:$C$2629,BI$5)</f>
        <v>26825.094799999999</v>
      </c>
      <c r="BJ385" s="13">
        <f>SUMIFS('Retiro Mensual'!$E$2:$E$2629,'Retiro Mensual'!$A$2:$A$2629,BJ$4,'Retiro Mensual'!$B$2:$B$2629,$B385,'Retiro Mensual'!$C$2:$C$2629,BJ$5)</f>
        <v>30613.91821</v>
      </c>
      <c r="BK385" s="14">
        <f>SUMIFS('Retiro Mensual'!$E$2:$E$2629,'Retiro Mensual'!$A$2:$A$2629,BK$4,'Retiro Mensual'!$B$2:$B$2629,$B385,'Retiro Mensual'!$C$2:$C$2629,BK$5)</f>
        <v>37095.41072</v>
      </c>
      <c r="BL385" s="12">
        <f>SUMIFS('Retiro Mensual'!$E$2:$E$2629,'Retiro Mensual'!$A$2:$A$2629,BL$4,'Retiro Mensual'!$B$2:$B$2629,$B385,'Retiro Mensual'!$C$2:$C$2629,BL$5)</f>
        <v>0</v>
      </c>
      <c r="BM385" s="13">
        <f>SUMIFS('Retiro Mensual'!$E$2:$E$2629,'Retiro Mensual'!$A$2:$A$2629,BM$4,'Retiro Mensual'!$B$2:$B$2629,$B385,'Retiro Mensual'!$C$2:$C$2629,BM$5)</f>
        <v>0</v>
      </c>
      <c r="BN385" s="13">
        <f>SUMIFS('Retiro Mensual'!$E$2:$E$2629,'Retiro Mensual'!$A$2:$A$2629,BN$4,'Retiro Mensual'!$B$2:$B$2629,$B385,'Retiro Mensual'!$C$2:$C$2629,BN$5)</f>
        <v>0</v>
      </c>
      <c r="BO385" s="13">
        <f>SUMIFS('Retiro Mensual'!$E$2:$E$2629,'Retiro Mensual'!$A$2:$A$2629,BO$4,'Retiro Mensual'!$B$2:$B$2629,$B385,'Retiro Mensual'!$C$2:$C$2629,BO$5)</f>
        <v>0</v>
      </c>
      <c r="BP385" s="13">
        <f>SUMIFS('Retiro Mensual'!$E$2:$E$2629,'Retiro Mensual'!$A$2:$A$2629,BP$4,'Retiro Mensual'!$B$2:$B$2629,$B385,'Retiro Mensual'!$C$2:$C$2629,BP$5)</f>
        <v>0</v>
      </c>
      <c r="BQ385" s="13">
        <f>SUMIFS('Retiro Mensual'!$E$2:$E$2629,'Retiro Mensual'!$A$2:$A$2629,BQ$4,'Retiro Mensual'!$B$2:$B$2629,$B385,'Retiro Mensual'!$C$2:$C$2629,BQ$5)</f>
        <v>0</v>
      </c>
      <c r="BR385" s="13">
        <f>SUMIFS('Retiro Mensual'!$E$2:$E$2629,'Retiro Mensual'!$A$2:$A$2629,BR$4,'Retiro Mensual'!$B$2:$B$2629,$B385,'Retiro Mensual'!$C$2:$C$2629,BR$5)</f>
        <v>0</v>
      </c>
      <c r="BS385" s="13">
        <f>SUMIFS('Retiro Mensual'!$E$2:$E$2629,'Retiro Mensual'!$A$2:$A$2629,BS$4,'Retiro Mensual'!$B$2:$B$2629,$B385,'Retiro Mensual'!$C$2:$C$2629,BS$5)</f>
        <v>0</v>
      </c>
      <c r="BT385" s="13">
        <f>SUMIFS('Retiro Mensual'!$E$2:$E$2629,'Retiro Mensual'!$A$2:$A$2629,BT$4,'Retiro Mensual'!$B$2:$B$2629,$B385,'Retiro Mensual'!$C$2:$C$2629,BT$5)</f>
        <v>0</v>
      </c>
      <c r="BU385" s="13">
        <f>SUMIFS('Retiro Mensual'!$E$2:$E$2629,'Retiro Mensual'!$A$2:$A$2629,BU$4,'Retiro Mensual'!$B$2:$B$2629,$B385,'Retiro Mensual'!$C$2:$C$2629,BU$5)</f>
        <v>0</v>
      </c>
      <c r="BV385" s="13">
        <f>SUMIFS('Retiro Mensual'!$E$2:$E$2629,'Retiro Mensual'!$A$2:$A$2629,BV$4,'Retiro Mensual'!$B$2:$B$2629,$B385,'Retiro Mensual'!$C$2:$C$2629,BV$5)</f>
        <v>0</v>
      </c>
      <c r="BW385" s="14">
        <f>SUMIFS('Retiro Mensual'!$E$2:$E$2629,'Retiro Mensual'!$A$2:$A$2629,BW$4,'Retiro Mensual'!$B$2:$B$2629,$B385,'Retiro Mensual'!$C$2:$C$2629,BW$5)</f>
        <v>0</v>
      </c>
      <c r="BX385" s="13"/>
      <c r="BY385" s="12">
        <f>SUMIFS('Compra Ventas'!$E$2:$E$2700,'Compra Ventas'!$A$2:$A$2700,BY$4,'Compra Ventas'!$B$2:$B$2700,$B385,'Compra Ventas'!$C$2:$C$2700,BY$5)</f>
        <v>0</v>
      </c>
      <c r="BZ385" s="13">
        <f>SUMIFS('Compra Ventas'!$E$2:$E$2700,'Compra Ventas'!$A$2:$A$2700,BZ$4,'Compra Ventas'!$B$2:$B$2700,$B385,'Compra Ventas'!$C$2:$C$2700,BZ$5)</f>
        <v>0</v>
      </c>
      <c r="CA385" s="13">
        <f>SUMIFS('Compra Ventas'!$E$2:$E$2700,'Compra Ventas'!$A$2:$A$2700,CA$4,'Compra Ventas'!$B$2:$B$2700,$B385,'Compra Ventas'!$C$2:$C$2700,CA$5)</f>
        <v>0</v>
      </c>
      <c r="CB385" s="13">
        <f>SUMIFS('Compra Ventas'!$E$2:$E$2700,'Compra Ventas'!$A$2:$A$2700,CB$4,'Compra Ventas'!$B$2:$B$2700,$B385,'Compra Ventas'!$C$2:$C$2700,CB$5)</f>
        <v>0</v>
      </c>
      <c r="CC385" s="13">
        <f>SUMIFS('Compra Ventas'!$E$2:$E$2700,'Compra Ventas'!$A$2:$A$2700,CC$4,'Compra Ventas'!$B$2:$B$2700,$B385,'Compra Ventas'!$C$2:$C$2700,CC$5)</f>
        <v>0</v>
      </c>
      <c r="CD385" s="13">
        <f>SUMIFS('Compra Ventas'!$E$2:$E$2700,'Compra Ventas'!$A$2:$A$2700,CD$4,'Compra Ventas'!$B$2:$B$2700,$B385,'Compra Ventas'!$C$2:$C$2700,CD$5)</f>
        <v>0</v>
      </c>
      <c r="CE385" s="13">
        <f>SUMIFS('Compra Ventas'!$E$2:$E$2700,'Compra Ventas'!$A$2:$A$2700,CE$4,'Compra Ventas'!$B$2:$B$2700,$B385,'Compra Ventas'!$C$2:$C$2700,CE$5)</f>
        <v>0</v>
      </c>
      <c r="CF385" s="13">
        <f>SUMIFS('Compra Ventas'!$E$2:$E$2700,'Compra Ventas'!$A$2:$A$2700,CF$4,'Compra Ventas'!$B$2:$B$2700,$B385,'Compra Ventas'!$C$2:$C$2700,CF$5)</f>
        <v>0</v>
      </c>
      <c r="CG385" s="13">
        <f>SUMIFS('Compra Ventas'!$E$2:$E$2700,'Compra Ventas'!$A$2:$A$2700,CG$4,'Compra Ventas'!$B$2:$B$2700,$B385,'Compra Ventas'!$C$2:$C$2700,CG$5)</f>
        <v>0</v>
      </c>
      <c r="CH385" s="13">
        <f>SUMIFS('Compra Ventas'!$E$2:$E$2700,'Compra Ventas'!$A$2:$A$2700,CH$4,'Compra Ventas'!$B$2:$B$2700,$B385,'Compra Ventas'!$C$2:$C$2700,CH$5)</f>
        <v>0</v>
      </c>
      <c r="CI385" s="13">
        <f>SUMIFS('Compra Ventas'!$E$2:$E$2700,'Compra Ventas'!$A$2:$A$2700,CI$4,'Compra Ventas'!$B$2:$B$2700,$B385,'Compra Ventas'!$C$2:$C$2700,CI$5)</f>
        <v>0</v>
      </c>
      <c r="CJ385" s="14">
        <f>SUMIFS('Compra Ventas'!$E$2:$E$2700,'Compra Ventas'!$A$2:$A$2700,CJ$4,'Compra Ventas'!$B$2:$B$2700,$B385,'Compra Ventas'!$C$2:$C$2700,CJ$5)</f>
        <v>0</v>
      </c>
      <c r="CK385" s="12">
        <f>SUMIFS('Compra Ventas'!$E$2:$E$2700,'Compra Ventas'!$A$2:$A$2700,CK$4,'Compra Ventas'!$B$2:$B$2700,$B385,'Compra Ventas'!$C$2:$C$2700,CK$5)</f>
        <v>0</v>
      </c>
      <c r="CL385" s="13">
        <f>SUMIFS('Compra Ventas'!$E$2:$E$2700,'Compra Ventas'!$A$2:$A$2700,CL$4,'Compra Ventas'!$B$2:$B$2700,$B385,'Compra Ventas'!$C$2:$C$2700,CL$5)</f>
        <v>0</v>
      </c>
      <c r="CM385" s="13">
        <f>SUMIFS('Compra Ventas'!$E$2:$E$2700,'Compra Ventas'!$A$2:$A$2700,CM$4,'Compra Ventas'!$B$2:$B$2700,$B385,'Compra Ventas'!$C$2:$C$2700,CM$5)</f>
        <v>0</v>
      </c>
      <c r="CN385" s="13">
        <f>SUMIFS('Compra Ventas'!$E$2:$E$2700,'Compra Ventas'!$A$2:$A$2700,CN$4,'Compra Ventas'!$B$2:$B$2700,$B385,'Compra Ventas'!$C$2:$C$2700,CN$5)</f>
        <v>0</v>
      </c>
      <c r="CO385" s="13">
        <f>SUMIFS('Compra Ventas'!$E$2:$E$2700,'Compra Ventas'!$A$2:$A$2700,CO$4,'Compra Ventas'!$B$2:$B$2700,$B385,'Compra Ventas'!$C$2:$C$2700,CO$5)</f>
        <v>0</v>
      </c>
      <c r="CP385" s="13">
        <f>SUMIFS('Compra Ventas'!$E$2:$E$2700,'Compra Ventas'!$A$2:$A$2700,CP$4,'Compra Ventas'!$B$2:$B$2700,$B385,'Compra Ventas'!$C$2:$C$2700,CP$5)</f>
        <v>0</v>
      </c>
      <c r="CQ385" s="13">
        <f>SUMIFS('Compra Ventas'!$E$2:$E$2700,'Compra Ventas'!$A$2:$A$2700,CQ$4,'Compra Ventas'!$B$2:$B$2700,$B385,'Compra Ventas'!$C$2:$C$2700,CQ$5)</f>
        <v>0</v>
      </c>
      <c r="CR385" s="13">
        <f>SUMIFS('Compra Ventas'!$E$2:$E$2700,'Compra Ventas'!$A$2:$A$2700,CR$4,'Compra Ventas'!$B$2:$B$2700,$B385,'Compra Ventas'!$C$2:$C$2700,CR$5)</f>
        <v>0</v>
      </c>
      <c r="CS385" s="13">
        <f>SUMIFS('Compra Ventas'!$E$2:$E$2700,'Compra Ventas'!$A$2:$A$2700,CS$4,'Compra Ventas'!$B$2:$B$2700,$B385,'Compra Ventas'!$C$2:$C$2700,CS$5)</f>
        <v>0</v>
      </c>
      <c r="CT385" s="13">
        <f>SUMIFS('Compra Ventas'!$E$2:$E$2700,'Compra Ventas'!$A$2:$A$2700,CT$4,'Compra Ventas'!$B$2:$B$2700,$B385,'Compra Ventas'!$C$2:$C$2700,CT$5)</f>
        <v>0</v>
      </c>
      <c r="CU385" s="13">
        <f>SUMIFS('Compra Ventas'!$E$2:$E$2700,'Compra Ventas'!$A$2:$A$2700,CU$4,'Compra Ventas'!$B$2:$B$2700,$B385,'Compra Ventas'!$C$2:$C$2700,CU$5)</f>
        <v>0</v>
      </c>
      <c r="CV385" s="14">
        <f>SUMIFS('Compra Ventas'!$E$2:$E$2700,'Compra Ventas'!$A$2:$A$2700,CV$4,'Compra Ventas'!$B$2:$B$2700,$B385,'Compra Ventas'!$C$2:$C$2700,CV$5)</f>
        <v>0</v>
      </c>
      <c r="CW385" s="12">
        <f>SUMIFS('Compra Ventas'!$E$2:$E$2700,'Compra Ventas'!$A$2:$A$2700,CW$4,'Compra Ventas'!$B$2:$B$2700,$B385,'Compra Ventas'!$C$2:$C$2700,CW$5)</f>
        <v>0</v>
      </c>
      <c r="CX385" s="13">
        <f>SUMIFS('Compra Ventas'!$E$2:$E$2700,'Compra Ventas'!$A$2:$A$2700,CX$4,'Compra Ventas'!$B$2:$B$2700,$B385,'Compra Ventas'!$C$2:$C$2700,CX$5)</f>
        <v>0</v>
      </c>
      <c r="CY385" s="13">
        <f>SUMIFS('Compra Ventas'!$E$2:$E$2700,'Compra Ventas'!$A$2:$A$2700,CY$4,'Compra Ventas'!$B$2:$B$2700,$B385,'Compra Ventas'!$C$2:$C$2700,CY$5)</f>
        <v>0</v>
      </c>
      <c r="CZ385" s="13">
        <f>SUMIFS('Compra Ventas'!$E$2:$E$2700,'Compra Ventas'!$A$2:$A$2700,CZ$4,'Compra Ventas'!$B$2:$B$2700,$B385,'Compra Ventas'!$C$2:$C$2700,CZ$5)</f>
        <v>0</v>
      </c>
      <c r="DA385" s="13">
        <f>SUMIFS('Compra Ventas'!$E$2:$E$2700,'Compra Ventas'!$A$2:$A$2700,DA$4,'Compra Ventas'!$B$2:$B$2700,$B385,'Compra Ventas'!$C$2:$C$2700,DA$5)</f>
        <v>0</v>
      </c>
      <c r="DB385" s="13">
        <f>SUMIFS('Compra Ventas'!$E$2:$E$2700,'Compra Ventas'!$A$2:$A$2700,DB$4,'Compra Ventas'!$B$2:$B$2700,$B385,'Compra Ventas'!$C$2:$C$2700,DB$5)</f>
        <v>0</v>
      </c>
      <c r="DC385" s="13">
        <f>SUMIFS('Compra Ventas'!$E$2:$E$2700,'Compra Ventas'!$A$2:$A$2700,DC$4,'Compra Ventas'!$B$2:$B$2700,$B385,'Compra Ventas'!$C$2:$C$2700,DC$5)</f>
        <v>0</v>
      </c>
      <c r="DD385" s="13">
        <f>SUMIFS('Compra Ventas'!$E$2:$E$2700,'Compra Ventas'!$A$2:$A$2700,DD$4,'Compra Ventas'!$B$2:$B$2700,$B385,'Compra Ventas'!$C$2:$C$2700,DD$5)</f>
        <v>0</v>
      </c>
      <c r="DE385" s="13">
        <f>SUMIFS('Compra Ventas'!$E$2:$E$2700,'Compra Ventas'!$A$2:$A$2700,DE$4,'Compra Ventas'!$B$2:$B$2700,$B385,'Compra Ventas'!$C$2:$C$2700,DE$5)</f>
        <v>0</v>
      </c>
      <c r="DF385" s="13">
        <f>SUMIFS('Compra Ventas'!$E$2:$E$2700,'Compra Ventas'!$A$2:$A$2700,DF$4,'Compra Ventas'!$B$2:$B$2700,$B385,'Compra Ventas'!$C$2:$C$2700,DF$5)</f>
        <v>0</v>
      </c>
      <c r="DG385" s="13">
        <f>SUMIFS('Compra Ventas'!$E$2:$E$2700,'Compra Ventas'!$A$2:$A$2700,DG$4,'Compra Ventas'!$B$2:$B$2700,$B385,'Compra Ventas'!$C$2:$C$2700,DG$5)</f>
        <v>0</v>
      </c>
      <c r="DH385" s="14">
        <f>SUMIFS('Compra Ventas'!$E$2:$E$2700,'Compra Ventas'!$A$2:$A$2700,DH$4,'Compra Ventas'!$B$2:$B$2700,$B385,'Compra Ventas'!$C$2:$C$2700,DH$5)</f>
        <v>0</v>
      </c>
      <c r="DI385" s="84"/>
      <c r="DJ385" s="98">
        <f>SUMIFS('Ajuste Ciclado'!D$5:D$47,'Ajuste Ciclado'!$C$5:$C$47,Balance!DJ$4,'Ajuste Ciclado'!$B$5:$B$47,Balance!$B385)</f>
        <v>0</v>
      </c>
      <c r="DK385" s="99">
        <f>SUMIFS('Ajuste Ciclado'!E$5:E$47,'Ajuste Ciclado'!$C$5:$C$47,Balance!DK$4,'Ajuste Ciclado'!$B$5:$B$47,Balance!$B385)</f>
        <v>0</v>
      </c>
      <c r="DL385" s="99">
        <f>SUMIFS('Ajuste Ciclado'!F$5:F$47,'Ajuste Ciclado'!$C$5:$C$47,Balance!DL$4,'Ajuste Ciclado'!$B$5:$B$47,Balance!$B385)</f>
        <v>0</v>
      </c>
      <c r="DM385" s="99">
        <f>SUMIFS('Ajuste Ciclado'!G$5:G$47,'Ajuste Ciclado'!$C$5:$C$47,Balance!DM$4,'Ajuste Ciclado'!$B$5:$B$47,Balance!$B385)</f>
        <v>0</v>
      </c>
      <c r="DN385" s="99">
        <f>SUMIFS('Ajuste Ciclado'!H$5:H$47,'Ajuste Ciclado'!$C$5:$C$47,Balance!DN$4,'Ajuste Ciclado'!$B$5:$B$47,Balance!$B385)</f>
        <v>0</v>
      </c>
      <c r="DO385" s="99">
        <f>SUMIFS('Ajuste Ciclado'!I$5:I$47,'Ajuste Ciclado'!$C$5:$C$47,Balance!DO$4,'Ajuste Ciclado'!$B$5:$B$47,Balance!$B385)</f>
        <v>0</v>
      </c>
      <c r="DP385" s="99">
        <f>SUMIFS('Ajuste Ciclado'!J$5:J$47,'Ajuste Ciclado'!$C$5:$C$47,Balance!DP$4,'Ajuste Ciclado'!$B$5:$B$47,Balance!$B385)</f>
        <v>0</v>
      </c>
      <c r="DQ385" s="99">
        <f>SUMIFS('Ajuste Ciclado'!K$5:K$47,'Ajuste Ciclado'!$C$5:$C$47,Balance!DQ$4,'Ajuste Ciclado'!$B$5:$B$47,Balance!$B385)</f>
        <v>0</v>
      </c>
      <c r="DR385" s="99">
        <f>SUMIFS('Ajuste Ciclado'!L$5:L$47,'Ajuste Ciclado'!$C$5:$C$47,Balance!DR$4,'Ajuste Ciclado'!$B$5:$B$47,Balance!$B385)</f>
        <v>0</v>
      </c>
      <c r="DS385" s="99">
        <f>SUMIFS('Ajuste Ciclado'!M$5:M$47,'Ajuste Ciclado'!$C$5:$C$47,Balance!DS$4,'Ajuste Ciclado'!$B$5:$B$47,Balance!$B385)</f>
        <v>0</v>
      </c>
      <c r="DT385" s="99">
        <f>SUMIFS('Ajuste Ciclado'!N$5:N$47,'Ajuste Ciclado'!$C$5:$C$47,Balance!DT$4,'Ajuste Ciclado'!$B$5:$B$47,Balance!$B385)</f>
        <v>0</v>
      </c>
      <c r="DU385" s="100">
        <f>SUMIFS('Ajuste Ciclado'!O$5:O$47,'Ajuste Ciclado'!$C$5:$C$47,Balance!DU$4,'Ajuste Ciclado'!$B$5:$B$47,Balance!$B385)</f>
        <v>0</v>
      </c>
      <c r="DV385" s="98">
        <f>SUMIFS('Ajuste Ciclado'!D$5:D$47,'Ajuste Ciclado'!$C$5:$C$47,Balance!DV$4,'Ajuste Ciclado'!$B$5:$B$47,Balance!$B385)</f>
        <v>0</v>
      </c>
      <c r="DW385" s="99">
        <f>SUMIFS('Ajuste Ciclado'!E$5:E$47,'Ajuste Ciclado'!$C$5:$C$47,Balance!DW$4,'Ajuste Ciclado'!$B$5:$B$47,Balance!$B385)</f>
        <v>0</v>
      </c>
      <c r="DX385" s="99">
        <f>SUMIFS('Ajuste Ciclado'!F$5:F$47,'Ajuste Ciclado'!$C$5:$C$47,Balance!DX$4,'Ajuste Ciclado'!$B$5:$B$47,Balance!$B385)</f>
        <v>0</v>
      </c>
      <c r="DY385" s="99">
        <f>SUMIFS('Ajuste Ciclado'!G$5:G$47,'Ajuste Ciclado'!$C$5:$C$47,Balance!DY$4,'Ajuste Ciclado'!$B$5:$B$47,Balance!$B385)</f>
        <v>0</v>
      </c>
      <c r="DZ385" s="99">
        <f>SUMIFS('Ajuste Ciclado'!H$5:H$47,'Ajuste Ciclado'!$C$5:$C$47,Balance!DZ$4,'Ajuste Ciclado'!$B$5:$B$47,Balance!$B385)</f>
        <v>0</v>
      </c>
      <c r="EA385" s="99">
        <f>SUMIFS('Ajuste Ciclado'!I$5:I$47,'Ajuste Ciclado'!$C$5:$C$47,Balance!EA$4,'Ajuste Ciclado'!$B$5:$B$47,Balance!$B385)</f>
        <v>0</v>
      </c>
      <c r="EB385" s="99">
        <f>SUMIFS('Ajuste Ciclado'!J$5:J$47,'Ajuste Ciclado'!$C$5:$C$47,Balance!EB$4,'Ajuste Ciclado'!$B$5:$B$47,Balance!$B385)</f>
        <v>0</v>
      </c>
      <c r="EC385" s="99">
        <f>SUMIFS('Ajuste Ciclado'!K$5:K$47,'Ajuste Ciclado'!$C$5:$C$47,Balance!EC$4,'Ajuste Ciclado'!$B$5:$B$47,Balance!$B385)</f>
        <v>0</v>
      </c>
      <c r="ED385" s="99">
        <f>SUMIFS('Ajuste Ciclado'!L$5:L$47,'Ajuste Ciclado'!$C$5:$C$47,Balance!ED$4,'Ajuste Ciclado'!$B$5:$B$47,Balance!$B385)</f>
        <v>0</v>
      </c>
      <c r="EE385" s="99">
        <f>SUMIFS('Ajuste Ciclado'!M$5:M$47,'Ajuste Ciclado'!$C$5:$C$47,Balance!EE$4,'Ajuste Ciclado'!$B$5:$B$47,Balance!$B385)</f>
        <v>0</v>
      </c>
      <c r="EF385" s="99">
        <f>SUMIFS('Ajuste Ciclado'!N$5:N$47,'Ajuste Ciclado'!$C$5:$C$47,Balance!EF$4,'Ajuste Ciclado'!$B$5:$B$47,Balance!$B385)</f>
        <v>0</v>
      </c>
      <c r="EG385" s="100">
        <f>SUMIFS('Ajuste Ciclado'!O$5:O$47,'Ajuste Ciclado'!$C$5:$C$47,Balance!EG$4,'Ajuste Ciclado'!$B$5:$B$47,Balance!$B385)</f>
        <v>0</v>
      </c>
      <c r="EH385" s="98">
        <f>SUMIFS('Ajuste Ciclado'!D$5:D$47,'Ajuste Ciclado'!$C$5:$C$47,Balance!EH$4,'Ajuste Ciclado'!$B$5:$B$47,Balance!$B385)</f>
        <v>0</v>
      </c>
      <c r="EI385" s="99">
        <f>SUMIFS('Ajuste Ciclado'!E$5:E$47,'Ajuste Ciclado'!$C$5:$C$47,Balance!EI$4,'Ajuste Ciclado'!$B$5:$B$47,Balance!$B385)</f>
        <v>0</v>
      </c>
      <c r="EJ385" s="99">
        <f>SUMIFS('Ajuste Ciclado'!F$5:F$47,'Ajuste Ciclado'!$C$5:$C$47,Balance!EJ$4,'Ajuste Ciclado'!$B$5:$B$47,Balance!$B385)</f>
        <v>0</v>
      </c>
      <c r="EK385" s="99">
        <f>SUMIFS('Ajuste Ciclado'!G$5:G$47,'Ajuste Ciclado'!$C$5:$C$47,Balance!EK$4,'Ajuste Ciclado'!$B$5:$B$47,Balance!$B385)</f>
        <v>0</v>
      </c>
      <c r="EL385" s="99">
        <f>SUMIFS('Ajuste Ciclado'!H$5:H$47,'Ajuste Ciclado'!$C$5:$C$47,Balance!EL$4,'Ajuste Ciclado'!$B$5:$B$47,Balance!$B385)</f>
        <v>0</v>
      </c>
      <c r="EM385" s="99">
        <f>SUMIFS('Ajuste Ciclado'!I$5:I$47,'Ajuste Ciclado'!$C$5:$C$47,Balance!EM$4,'Ajuste Ciclado'!$B$5:$B$47,Balance!$B385)</f>
        <v>0</v>
      </c>
      <c r="EN385" s="99">
        <f>SUMIFS('Ajuste Ciclado'!J$5:J$47,'Ajuste Ciclado'!$C$5:$C$47,Balance!EN$4,'Ajuste Ciclado'!$B$5:$B$47,Balance!$B385)</f>
        <v>0</v>
      </c>
      <c r="EO385" s="99">
        <f>SUMIFS('Ajuste Ciclado'!K$5:K$47,'Ajuste Ciclado'!$C$5:$C$47,Balance!EO$4,'Ajuste Ciclado'!$B$5:$B$47,Balance!$B385)</f>
        <v>0</v>
      </c>
      <c r="EP385" s="99">
        <f>SUMIFS('Ajuste Ciclado'!L$5:L$47,'Ajuste Ciclado'!$C$5:$C$47,Balance!EP$4,'Ajuste Ciclado'!$B$5:$B$47,Balance!$B385)</f>
        <v>0</v>
      </c>
      <c r="EQ385" s="99">
        <f>SUMIFS('Ajuste Ciclado'!M$5:M$47,'Ajuste Ciclado'!$C$5:$C$47,Balance!EQ$4,'Ajuste Ciclado'!$B$5:$B$47,Balance!$B385)</f>
        <v>0</v>
      </c>
      <c r="ER385" s="99">
        <f>SUMIFS('Ajuste Ciclado'!N$5:N$47,'Ajuste Ciclado'!$C$5:$C$47,Balance!ER$4,'Ajuste Ciclado'!$B$5:$B$47,Balance!$B385)</f>
        <v>0</v>
      </c>
      <c r="ES385" s="100">
        <f>SUMIFS('Ajuste Ciclado'!O$5:O$47,'Ajuste Ciclado'!$C$5:$C$47,Balance!ES$4,'Ajuste Ciclado'!$B$5:$B$47,Balance!$B385)</f>
        <v>0</v>
      </c>
      <c r="ET385" s="84"/>
      <c r="EU385" s="12">
        <f t="shared" si="428"/>
        <v>256180.568351642</v>
      </c>
      <c r="EV385" s="13">
        <f t="shared" si="393"/>
        <v>178461.9245156938</v>
      </c>
      <c r="EW385" s="13">
        <f t="shared" si="394"/>
        <v>172472.84510502583</v>
      </c>
      <c r="EX385" s="13">
        <f t="shared" si="395"/>
        <v>116329.37144226659</v>
      </c>
      <c r="EY385" s="13">
        <f t="shared" si="396"/>
        <v>66569.22281029931</v>
      </c>
      <c r="EZ385" s="13">
        <f t="shared" si="397"/>
        <v>22583.111557165161</v>
      </c>
      <c r="FA385" s="13">
        <f t="shared" si="398"/>
        <v>50347.975302646213</v>
      </c>
      <c r="FB385" s="13">
        <f t="shared" si="399"/>
        <v>101992.67589580439</v>
      </c>
      <c r="FC385" s="13">
        <f t="shared" si="400"/>
        <v>116395.26379200151</v>
      </c>
      <c r="FD385" s="13">
        <f t="shared" si="401"/>
        <v>25341.441719870101</v>
      </c>
      <c r="FE385" s="13">
        <f t="shared" si="402"/>
        <v>362.76967671836064</v>
      </c>
      <c r="FF385" s="14">
        <f t="shared" si="403"/>
        <v>24210.050627114342</v>
      </c>
      <c r="FG385" s="12">
        <f t="shared" si="404"/>
        <v>256837.28535640531</v>
      </c>
      <c r="FH385" s="13">
        <f t="shared" si="405"/>
        <v>179760.15019036492</v>
      </c>
      <c r="FI385" s="13">
        <f t="shared" si="406"/>
        <v>173492.12652125693</v>
      </c>
      <c r="FJ385" s="13">
        <f t="shared" si="407"/>
        <v>123924.02253909761</v>
      </c>
      <c r="FK385" s="13">
        <f t="shared" si="408"/>
        <v>62804.192674747304</v>
      </c>
      <c r="FL385" s="13">
        <f t="shared" si="409"/>
        <v>18074.722469575572</v>
      </c>
      <c r="FM385" s="13">
        <f t="shared" si="410"/>
        <v>51453.196312504806</v>
      </c>
      <c r="FN385" s="13">
        <f t="shared" si="411"/>
        <v>103375.90452470629</v>
      </c>
      <c r="FO385" s="13">
        <f t="shared" si="412"/>
        <v>122254.74694229988</v>
      </c>
      <c r="FP385" s="13">
        <f t="shared" si="413"/>
        <v>43506.01231646345</v>
      </c>
      <c r="FQ385" s="13">
        <f t="shared" si="414"/>
        <v>62239.409113925314</v>
      </c>
      <c r="FR385" s="14">
        <f t="shared" si="415"/>
        <v>151540.64808024629</v>
      </c>
      <c r="FS385" s="12">
        <f t="shared" si="416"/>
        <v>354715.88858953619</v>
      </c>
      <c r="FT385" s="13">
        <f t="shared" si="417"/>
        <v>264856.02045907272</v>
      </c>
      <c r="FU385" s="13">
        <f t="shared" si="418"/>
        <v>265954.85729449667</v>
      </c>
      <c r="FV385" s="13">
        <f t="shared" si="419"/>
        <v>198848.23983385609</v>
      </c>
      <c r="FW385" s="13">
        <f t="shared" si="420"/>
        <v>145071.61812824529</v>
      </c>
      <c r="FX385" s="13">
        <f t="shared" si="421"/>
        <v>107322.5093998348</v>
      </c>
      <c r="FY385" s="13">
        <f t="shared" si="422"/>
        <v>145187.24689024911</v>
      </c>
      <c r="FZ385" s="13">
        <f t="shared" si="423"/>
        <v>194424.61425134001</v>
      </c>
      <c r="GA385" s="13">
        <f t="shared" si="424"/>
        <v>196818.40302440611</v>
      </c>
      <c r="GB385" s="13">
        <f t="shared" si="425"/>
        <v>160747.3568994423</v>
      </c>
      <c r="GC385" s="13">
        <f t="shared" si="426"/>
        <v>197970.66679532159</v>
      </c>
      <c r="GD385" s="14">
        <f t="shared" si="427"/>
        <v>312834.74407868442</v>
      </c>
      <c r="GE385" s="84"/>
      <c r="GF385" s="12">
        <f t="shared" si="439"/>
        <v>1131247.2207962475</v>
      </c>
      <c r="GG385" s="13">
        <f t="shared" si="439"/>
        <v>1349262.4170415939</v>
      </c>
      <c r="GH385" s="14">
        <f t="shared" si="439"/>
        <v>2544752.1656444855</v>
      </c>
      <c r="GI385" s="6">
        <f t="shared" si="430"/>
        <v>1</v>
      </c>
      <c r="GJ385" s="12">
        <f t="shared" si="431"/>
        <v>0</v>
      </c>
      <c r="GK385" s="13">
        <f t="shared" si="432"/>
        <v>0</v>
      </c>
      <c r="GL385" s="14">
        <f t="shared" si="433"/>
        <v>0</v>
      </c>
      <c r="GM385" s="84"/>
      <c r="GN385" s="66">
        <f t="shared" si="434"/>
        <v>0</v>
      </c>
      <c r="GO385" s="84"/>
      <c r="GP385" s="63" t="str" cm="1">
        <f t="array" ref="GP385">INDEX($GF$4:$GH$4,1,GI385)</f>
        <v>Sample 1</v>
      </c>
      <c r="GQ385" s="12">
        <f t="shared" si="436"/>
        <v>362.76967671836064</v>
      </c>
      <c r="GR385" s="13">
        <f t="shared" si="436"/>
        <v>22583.111557165161</v>
      </c>
      <c r="GS385" s="14">
        <f t="shared" si="436"/>
        <v>24210.050627114342</v>
      </c>
      <c r="GT385" s="12">
        <f t="shared" si="437"/>
        <v>18074.722469575572</v>
      </c>
      <c r="GU385" s="13">
        <f t="shared" si="437"/>
        <v>43506.01231646345</v>
      </c>
      <c r="GV385" s="14">
        <f t="shared" si="437"/>
        <v>51453.196312504806</v>
      </c>
      <c r="GW385" s="12">
        <f t="shared" si="438"/>
        <v>107322.5093998348</v>
      </c>
      <c r="GX385" s="13">
        <f t="shared" si="438"/>
        <v>145071.61812824529</v>
      </c>
      <c r="GY385" s="14">
        <f t="shared" si="438"/>
        <v>145187.24689024911</v>
      </c>
      <c r="GZ385" s="84" t="str">
        <f t="shared" si="441"/>
        <v>Sample 1</v>
      </c>
      <c r="HA385" s="12">
        <f t="shared" si="440"/>
        <v>0</v>
      </c>
      <c r="HB385" s="13">
        <f t="shared" si="440"/>
        <v>0</v>
      </c>
      <c r="HC385" s="14">
        <f t="shared" si="440"/>
        <v>0</v>
      </c>
      <c r="HD385" s="6">
        <f t="shared" si="442"/>
        <v>0</v>
      </c>
      <c r="HE385" s="84" t="str">
        <f t="shared" si="443"/>
        <v>Ok</v>
      </c>
    </row>
    <row r="386" spans="2:213" hidden="1" x14ac:dyDescent="0.3">
      <c r="B386" s="84" t="s">
        <v>125</v>
      </c>
      <c r="C386" s="12">
        <f>SUMIFS(Inyecciones!$E$2:$E$14185,Inyecciones!$A$2:$A$14185,Balance!C$4,Inyecciones!$B$2:$B$14185,Balance!$B386,Inyecciones!$C$2:$C$14185,Balance!C$5)</f>
        <v>0</v>
      </c>
      <c r="D386" s="13">
        <f>SUMIFS(Inyecciones!$E$2:$E$14185,Inyecciones!$A$2:$A$14185,Balance!D$4,Inyecciones!$B$2:$B$14185,Balance!$B386,Inyecciones!$C$2:$C$14185,Balance!D$5)</f>
        <v>0</v>
      </c>
      <c r="E386" s="13">
        <f>SUMIFS(Inyecciones!$E$2:$E$14185,Inyecciones!$A$2:$A$14185,Balance!E$4,Inyecciones!$B$2:$B$14185,Balance!$B386,Inyecciones!$C$2:$C$14185,Balance!E$5)</f>
        <v>0</v>
      </c>
      <c r="F386" s="13">
        <f>SUMIFS(Inyecciones!$E$2:$E$14185,Inyecciones!$A$2:$A$14185,Balance!F$4,Inyecciones!$B$2:$B$14185,Balance!$B386,Inyecciones!$C$2:$C$14185,Balance!F$5)</f>
        <v>0</v>
      </c>
      <c r="G386" s="13">
        <f>SUMIFS(Inyecciones!$E$2:$E$14185,Inyecciones!$A$2:$A$14185,Balance!G$4,Inyecciones!$B$2:$B$14185,Balance!$B386,Inyecciones!$C$2:$C$14185,Balance!G$5)</f>
        <v>0</v>
      </c>
      <c r="H386" s="13">
        <f>SUMIFS(Inyecciones!$E$2:$E$14185,Inyecciones!$A$2:$A$14185,Balance!H$4,Inyecciones!$B$2:$B$14185,Balance!$B386,Inyecciones!$C$2:$C$14185,Balance!H$5)</f>
        <v>0</v>
      </c>
      <c r="I386" s="13">
        <f>SUMIFS(Inyecciones!$E$2:$E$14185,Inyecciones!$A$2:$A$14185,Balance!I$4,Inyecciones!$B$2:$B$14185,Balance!$B386,Inyecciones!$C$2:$C$14185,Balance!I$5)</f>
        <v>0</v>
      </c>
      <c r="J386" s="13">
        <f>SUMIFS(Inyecciones!$E$2:$E$14185,Inyecciones!$A$2:$A$14185,Balance!J$4,Inyecciones!$B$2:$B$14185,Balance!$B386,Inyecciones!$C$2:$C$14185,Balance!J$5)</f>
        <v>0</v>
      </c>
      <c r="K386" s="13">
        <f>SUMIFS(Inyecciones!$E$2:$E$14185,Inyecciones!$A$2:$A$14185,Balance!K$4,Inyecciones!$B$2:$B$14185,Balance!$B386,Inyecciones!$C$2:$C$14185,Balance!K$5)</f>
        <v>0</v>
      </c>
      <c r="L386" s="13">
        <f>SUMIFS(Inyecciones!$E$2:$E$14185,Inyecciones!$A$2:$A$14185,Balance!L$4,Inyecciones!$B$2:$B$14185,Balance!$B386,Inyecciones!$C$2:$C$14185,Balance!L$5)</f>
        <v>0</v>
      </c>
      <c r="M386" s="13">
        <f>SUMIFS(Inyecciones!$E$2:$E$14185,Inyecciones!$A$2:$A$14185,Balance!M$4,Inyecciones!$B$2:$B$14185,Balance!$B386,Inyecciones!$C$2:$C$14185,Balance!M$5)</f>
        <v>0</v>
      </c>
      <c r="N386" s="14">
        <f>SUMIFS(Inyecciones!$E$2:$E$14185,Inyecciones!$A$2:$A$14185,Balance!N$4,Inyecciones!$B$2:$B$14185,Balance!$B386,Inyecciones!$C$2:$C$14185,Balance!N$5)</f>
        <v>0</v>
      </c>
      <c r="O386" s="12">
        <f>SUMIFS(Inyecciones!$E$2:$E$14185,Inyecciones!$A$2:$A$14185,Balance!O$4,Inyecciones!$B$2:$B$14185,Balance!$B386,Inyecciones!$C$2:$C$14185,Balance!O$5)</f>
        <v>0</v>
      </c>
      <c r="P386" s="13">
        <f>SUMIFS(Inyecciones!$E$2:$E$14185,Inyecciones!$A$2:$A$14185,Balance!P$4,Inyecciones!$B$2:$B$14185,Balance!$B386,Inyecciones!$C$2:$C$14185,Balance!P$5)</f>
        <v>0</v>
      </c>
      <c r="Q386" s="13">
        <f>SUMIFS(Inyecciones!$E$2:$E$14185,Inyecciones!$A$2:$A$14185,Balance!Q$4,Inyecciones!$B$2:$B$14185,Balance!$B386,Inyecciones!$C$2:$C$14185,Balance!Q$5)</f>
        <v>0</v>
      </c>
      <c r="R386" s="13">
        <f>SUMIFS(Inyecciones!$E$2:$E$14185,Inyecciones!$A$2:$A$14185,Balance!R$4,Inyecciones!$B$2:$B$14185,Balance!$B386,Inyecciones!$C$2:$C$14185,Balance!R$5)</f>
        <v>0</v>
      </c>
      <c r="S386" s="13">
        <f>SUMIFS(Inyecciones!$E$2:$E$14185,Inyecciones!$A$2:$A$14185,Balance!S$4,Inyecciones!$B$2:$B$14185,Balance!$B386,Inyecciones!$C$2:$C$14185,Balance!S$5)</f>
        <v>0</v>
      </c>
      <c r="T386" s="13">
        <f>SUMIFS(Inyecciones!$E$2:$E$14185,Inyecciones!$A$2:$A$14185,Balance!T$4,Inyecciones!$B$2:$B$14185,Balance!$B386,Inyecciones!$C$2:$C$14185,Balance!T$5)</f>
        <v>0</v>
      </c>
      <c r="U386" s="13">
        <f>SUMIFS(Inyecciones!$E$2:$E$14185,Inyecciones!$A$2:$A$14185,Balance!U$4,Inyecciones!$B$2:$B$14185,Balance!$B386,Inyecciones!$C$2:$C$14185,Balance!U$5)</f>
        <v>0</v>
      </c>
      <c r="V386" s="13">
        <f>SUMIFS(Inyecciones!$E$2:$E$14185,Inyecciones!$A$2:$A$14185,Balance!V$4,Inyecciones!$B$2:$B$14185,Balance!$B386,Inyecciones!$C$2:$C$14185,Balance!V$5)</f>
        <v>0</v>
      </c>
      <c r="W386" s="13">
        <f>SUMIFS(Inyecciones!$E$2:$E$14185,Inyecciones!$A$2:$A$14185,Balance!W$4,Inyecciones!$B$2:$B$14185,Balance!$B386,Inyecciones!$C$2:$C$14185,Balance!W$5)</f>
        <v>0</v>
      </c>
      <c r="X386" s="13">
        <f>SUMIFS(Inyecciones!$E$2:$E$14185,Inyecciones!$A$2:$A$14185,Balance!X$4,Inyecciones!$B$2:$B$14185,Balance!$B386,Inyecciones!$C$2:$C$14185,Balance!X$5)</f>
        <v>0</v>
      </c>
      <c r="Y386" s="13">
        <f>SUMIFS(Inyecciones!$E$2:$E$14185,Inyecciones!$A$2:$A$14185,Balance!Y$4,Inyecciones!$B$2:$B$14185,Balance!$B386,Inyecciones!$C$2:$C$14185,Balance!Y$5)</f>
        <v>0</v>
      </c>
      <c r="Z386" s="14">
        <f>SUMIFS(Inyecciones!$E$2:$E$14185,Inyecciones!$A$2:$A$14185,Balance!Z$4,Inyecciones!$B$2:$B$14185,Balance!$B386,Inyecciones!$C$2:$C$14185,Balance!Z$5)</f>
        <v>0</v>
      </c>
      <c r="AA386" s="12">
        <f>SUMIFS(Inyecciones!$E$2:$E$14185,Inyecciones!$A$2:$A$14185,Balance!AA$4,Inyecciones!$B$2:$B$14185,Balance!$B386,Inyecciones!$C$2:$C$14185,Balance!AA$5)</f>
        <v>0</v>
      </c>
      <c r="AB386" s="13">
        <f>SUMIFS(Inyecciones!$E$2:$E$14185,Inyecciones!$A$2:$A$14185,Balance!AB$4,Inyecciones!$B$2:$B$14185,Balance!$B386,Inyecciones!$C$2:$C$14185,Balance!AB$5)</f>
        <v>0</v>
      </c>
      <c r="AC386" s="13">
        <f>SUMIFS(Inyecciones!$E$2:$E$14185,Inyecciones!$A$2:$A$14185,Balance!AC$4,Inyecciones!$B$2:$B$14185,Balance!$B386,Inyecciones!$C$2:$C$14185,Balance!AC$5)</f>
        <v>0</v>
      </c>
      <c r="AD386" s="13">
        <f>SUMIFS(Inyecciones!$E$2:$E$14185,Inyecciones!$A$2:$A$14185,Balance!AD$4,Inyecciones!$B$2:$B$14185,Balance!$B386,Inyecciones!$C$2:$C$14185,Balance!AD$5)</f>
        <v>0</v>
      </c>
      <c r="AE386" s="13">
        <f>SUMIFS(Inyecciones!$E$2:$E$14185,Inyecciones!$A$2:$A$14185,Balance!AE$4,Inyecciones!$B$2:$B$14185,Balance!$B386,Inyecciones!$C$2:$C$14185,Balance!AE$5)</f>
        <v>0</v>
      </c>
      <c r="AF386" s="13">
        <f>SUMIFS(Inyecciones!$E$2:$E$14185,Inyecciones!$A$2:$A$14185,Balance!AF$4,Inyecciones!$B$2:$B$14185,Balance!$B386,Inyecciones!$C$2:$C$14185,Balance!AF$5)</f>
        <v>0</v>
      </c>
      <c r="AG386" s="13">
        <f>SUMIFS(Inyecciones!$E$2:$E$14185,Inyecciones!$A$2:$A$14185,Balance!AG$4,Inyecciones!$B$2:$B$14185,Balance!$B386,Inyecciones!$C$2:$C$14185,Balance!AG$5)</f>
        <v>0</v>
      </c>
      <c r="AH386" s="13">
        <f>SUMIFS(Inyecciones!$E$2:$E$14185,Inyecciones!$A$2:$A$14185,Balance!AH$4,Inyecciones!$B$2:$B$14185,Balance!$B386,Inyecciones!$C$2:$C$14185,Balance!AH$5)</f>
        <v>0</v>
      </c>
      <c r="AI386" s="13">
        <f>SUMIFS(Inyecciones!$E$2:$E$14185,Inyecciones!$A$2:$A$14185,Balance!AI$4,Inyecciones!$B$2:$B$14185,Balance!$B386,Inyecciones!$C$2:$C$14185,Balance!AI$5)</f>
        <v>0</v>
      </c>
      <c r="AJ386" s="13">
        <f>SUMIFS(Inyecciones!$E$2:$E$14185,Inyecciones!$A$2:$A$14185,Balance!AJ$4,Inyecciones!$B$2:$B$14185,Balance!$B386,Inyecciones!$C$2:$C$14185,Balance!AJ$5)</f>
        <v>0</v>
      </c>
      <c r="AK386" s="13">
        <f>SUMIFS(Inyecciones!$E$2:$E$14185,Inyecciones!$A$2:$A$14185,Balance!AK$4,Inyecciones!$B$2:$B$14185,Balance!$B386,Inyecciones!$C$2:$C$14185,Balance!AK$5)</f>
        <v>0</v>
      </c>
      <c r="AL386" s="14">
        <f>SUMIFS(Inyecciones!$E$2:$E$14185,Inyecciones!$A$2:$A$14185,Balance!AL$4,Inyecciones!$B$2:$B$14185,Balance!$B386,Inyecciones!$C$2:$C$14185,Balance!AL$5)</f>
        <v>0</v>
      </c>
      <c r="AM386" s="13"/>
      <c r="AN386" s="12">
        <f>SUMIFS('Retiro Mensual'!$E$2:$E$2629,'Retiro Mensual'!$A$2:$A$2629,AN$4,'Retiro Mensual'!$B$2:$B$2629,$B386,'Retiro Mensual'!$C$2:$C$2629,AN$5)</f>
        <v>0</v>
      </c>
      <c r="AO386" s="13">
        <f>SUMIFS('Retiro Mensual'!$E$2:$E$2629,'Retiro Mensual'!$A$2:$A$2629,AO$4,'Retiro Mensual'!$B$2:$B$2629,$B386,'Retiro Mensual'!$C$2:$C$2629,AO$5)</f>
        <v>0</v>
      </c>
      <c r="AP386" s="13">
        <f>SUMIFS('Retiro Mensual'!$E$2:$E$2629,'Retiro Mensual'!$A$2:$A$2629,AP$4,'Retiro Mensual'!$B$2:$B$2629,$B386,'Retiro Mensual'!$C$2:$C$2629,AP$5)</f>
        <v>0</v>
      </c>
      <c r="AQ386" s="13">
        <f>SUMIFS('Retiro Mensual'!$E$2:$E$2629,'Retiro Mensual'!$A$2:$A$2629,AQ$4,'Retiro Mensual'!$B$2:$B$2629,$B386,'Retiro Mensual'!$C$2:$C$2629,AQ$5)</f>
        <v>0</v>
      </c>
      <c r="AR386" s="13">
        <f>SUMIFS('Retiro Mensual'!$E$2:$E$2629,'Retiro Mensual'!$A$2:$A$2629,AR$4,'Retiro Mensual'!$B$2:$B$2629,$B386,'Retiro Mensual'!$C$2:$C$2629,AR$5)</f>
        <v>0</v>
      </c>
      <c r="AS386" s="13">
        <f>SUMIFS('Retiro Mensual'!$E$2:$E$2629,'Retiro Mensual'!$A$2:$A$2629,AS$4,'Retiro Mensual'!$B$2:$B$2629,$B386,'Retiro Mensual'!$C$2:$C$2629,AS$5)</f>
        <v>0</v>
      </c>
      <c r="AT386" s="13">
        <f>SUMIFS('Retiro Mensual'!$E$2:$E$2629,'Retiro Mensual'!$A$2:$A$2629,AT$4,'Retiro Mensual'!$B$2:$B$2629,$B386,'Retiro Mensual'!$C$2:$C$2629,AT$5)</f>
        <v>0</v>
      </c>
      <c r="AU386" s="13">
        <f>SUMIFS('Retiro Mensual'!$E$2:$E$2629,'Retiro Mensual'!$A$2:$A$2629,AU$4,'Retiro Mensual'!$B$2:$B$2629,$B386,'Retiro Mensual'!$C$2:$C$2629,AU$5)</f>
        <v>0</v>
      </c>
      <c r="AV386" s="13">
        <f>SUMIFS('Retiro Mensual'!$E$2:$E$2629,'Retiro Mensual'!$A$2:$A$2629,AV$4,'Retiro Mensual'!$B$2:$B$2629,$B386,'Retiro Mensual'!$C$2:$C$2629,AV$5)</f>
        <v>0</v>
      </c>
      <c r="AW386" s="13">
        <f>SUMIFS('Retiro Mensual'!$E$2:$E$2629,'Retiro Mensual'!$A$2:$A$2629,AW$4,'Retiro Mensual'!$B$2:$B$2629,$B386,'Retiro Mensual'!$C$2:$C$2629,AW$5)</f>
        <v>0</v>
      </c>
      <c r="AX386" s="13">
        <f>SUMIFS('Retiro Mensual'!$E$2:$E$2629,'Retiro Mensual'!$A$2:$A$2629,AX$4,'Retiro Mensual'!$B$2:$B$2629,$B386,'Retiro Mensual'!$C$2:$C$2629,AX$5)</f>
        <v>0</v>
      </c>
      <c r="AY386" s="14">
        <f>SUMIFS('Retiro Mensual'!$E$2:$E$2629,'Retiro Mensual'!$A$2:$A$2629,AY$4,'Retiro Mensual'!$B$2:$B$2629,$B386,'Retiro Mensual'!$C$2:$C$2629,AY$5)</f>
        <v>0</v>
      </c>
      <c r="AZ386" s="12">
        <f>SUMIFS('Retiro Mensual'!$E$2:$E$2629,'Retiro Mensual'!$A$2:$A$2629,AZ$4,'Retiro Mensual'!$B$2:$B$2629,$B386,'Retiro Mensual'!$C$2:$C$2629,AZ$5)</f>
        <v>0</v>
      </c>
      <c r="BA386" s="13">
        <f>SUMIFS('Retiro Mensual'!$E$2:$E$2629,'Retiro Mensual'!$A$2:$A$2629,BA$4,'Retiro Mensual'!$B$2:$B$2629,$B386,'Retiro Mensual'!$C$2:$C$2629,BA$5)</f>
        <v>0</v>
      </c>
      <c r="BB386" s="13">
        <f>SUMIFS('Retiro Mensual'!$E$2:$E$2629,'Retiro Mensual'!$A$2:$A$2629,BB$4,'Retiro Mensual'!$B$2:$B$2629,$B386,'Retiro Mensual'!$C$2:$C$2629,BB$5)</f>
        <v>0</v>
      </c>
      <c r="BC386" s="13">
        <f>SUMIFS('Retiro Mensual'!$E$2:$E$2629,'Retiro Mensual'!$A$2:$A$2629,BC$4,'Retiro Mensual'!$B$2:$B$2629,$B386,'Retiro Mensual'!$C$2:$C$2629,BC$5)</f>
        <v>0</v>
      </c>
      <c r="BD386" s="13">
        <f>SUMIFS('Retiro Mensual'!$E$2:$E$2629,'Retiro Mensual'!$A$2:$A$2629,BD$4,'Retiro Mensual'!$B$2:$B$2629,$B386,'Retiro Mensual'!$C$2:$C$2629,BD$5)</f>
        <v>0</v>
      </c>
      <c r="BE386" s="13">
        <f>SUMIFS('Retiro Mensual'!$E$2:$E$2629,'Retiro Mensual'!$A$2:$A$2629,BE$4,'Retiro Mensual'!$B$2:$B$2629,$B386,'Retiro Mensual'!$C$2:$C$2629,BE$5)</f>
        <v>0</v>
      </c>
      <c r="BF386" s="13">
        <f>SUMIFS('Retiro Mensual'!$E$2:$E$2629,'Retiro Mensual'!$A$2:$A$2629,BF$4,'Retiro Mensual'!$B$2:$B$2629,$B386,'Retiro Mensual'!$C$2:$C$2629,BF$5)</f>
        <v>0</v>
      </c>
      <c r="BG386" s="13">
        <f>SUMIFS('Retiro Mensual'!$E$2:$E$2629,'Retiro Mensual'!$A$2:$A$2629,BG$4,'Retiro Mensual'!$B$2:$B$2629,$B386,'Retiro Mensual'!$C$2:$C$2629,BG$5)</f>
        <v>0</v>
      </c>
      <c r="BH386" s="13">
        <f>SUMIFS('Retiro Mensual'!$E$2:$E$2629,'Retiro Mensual'!$A$2:$A$2629,BH$4,'Retiro Mensual'!$B$2:$B$2629,$B386,'Retiro Mensual'!$C$2:$C$2629,BH$5)</f>
        <v>0</v>
      </c>
      <c r="BI386" s="13">
        <f>SUMIFS('Retiro Mensual'!$E$2:$E$2629,'Retiro Mensual'!$A$2:$A$2629,BI$4,'Retiro Mensual'!$B$2:$B$2629,$B386,'Retiro Mensual'!$C$2:$C$2629,BI$5)</f>
        <v>0</v>
      </c>
      <c r="BJ386" s="13">
        <f>SUMIFS('Retiro Mensual'!$E$2:$E$2629,'Retiro Mensual'!$A$2:$A$2629,BJ$4,'Retiro Mensual'!$B$2:$B$2629,$B386,'Retiro Mensual'!$C$2:$C$2629,BJ$5)</f>
        <v>0</v>
      </c>
      <c r="BK386" s="14">
        <f>SUMIFS('Retiro Mensual'!$E$2:$E$2629,'Retiro Mensual'!$A$2:$A$2629,BK$4,'Retiro Mensual'!$B$2:$B$2629,$B386,'Retiro Mensual'!$C$2:$C$2629,BK$5)</f>
        <v>0</v>
      </c>
      <c r="BL386" s="12">
        <f>SUMIFS('Retiro Mensual'!$E$2:$E$2629,'Retiro Mensual'!$A$2:$A$2629,BL$4,'Retiro Mensual'!$B$2:$B$2629,$B386,'Retiro Mensual'!$C$2:$C$2629,BL$5)</f>
        <v>0</v>
      </c>
      <c r="BM386" s="13">
        <f>SUMIFS('Retiro Mensual'!$E$2:$E$2629,'Retiro Mensual'!$A$2:$A$2629,BM$4,'Retiro Mensual'!$B$2:$B$2629,$B386,'Retiro Mensual'!$C$2:$C$2629,BM$5)</f>
        <v>0</v>
      </c>
      <c r="BN386" s="13">
        <f>SUMIFS('Retiro Mensual'!$E$2:$E$2629,'Retiro Mensual'!$A$2:$A$2629,BN$4,'Retiro Mensual'!$B$2:$B$2629,$B386,'Retiro Mensual'!$C$2:$C$2629,BN$5)</f>
        <v>0</v>
      </c>
      <c r="BO386" s="13">
        <f>SUMIFS('Retiro Mensual'!$E$2:$E$2629,'Retiro Mensual'!$A$2:$A$2629,BO$4,'Retiro Mensual'!$B$2:$B$2629,$B386,'Retiro Mensual'!$C$2:$C$2629,BO$5)</f>
        <v>0</v>
      </c>
      <c r="BP386" s="13">
        <f>SUMIFS('Retiro Mensual'!$E$2:$E$2629,'Retiro Mensual'!$A$2:$A$2629,BP$4,'Retiro Mensual'!$B$2:$B$2629,$B386,'Retiro Mensual'!$C$2:$C$2629,BP$5)</f>
        <v>0</v>
      </c>
      <c r="BQ386" s="13">
        <f>SUMIFS('Retiro Mensual'!$E$2:$E$2629,'Retiro Mensual'!$A$2:$A$2629,BQ$4,'Retiro Mensual'!$B$2:$B$2629,$B386,'Retiro Mensual'!$C$2:$C$2629,BQ$5)</f>
        <v>0</v>
      </c>
      <c r="BR386" s="13">
        <f>SUMIFS('Retiro Mensual'!$E$2:$E$2629,'Retiro Mensual'!$A$2:$A$2629,BR$4,'Retiro Mensual'!$B$2:$B$2629,$B386,'Retiro Mensual'!$C$2:$C$2629,BR$5)</f>
        <v>0</v>
      </c>
      <c r="BS386" s="13">
        <f>SUMIFS('Retiro Mensual'!$E$2:$E$2629,'Retiro Mensual'!$A$2:$A$2629,BS$4,'Retiro Mensual'!$B$2:$B$2629,$B386,'Retiro Mensual'!$C$2:$C$2629,BS$5)</f>
        <v>0</v>
      </c>
      <c r="BT386" s="13">
        <f>SUMIFS('Retiro Mensual'!$E$2:$E$2629,'Retiro Mensual'!$A$2:$A$2629,BT$4,'Retiro Mensual'!$B$2:$B$2629,$B386,'Retiro Mensual'!$C$2:$C$2629,BT$5)</f>
        <v>0</v>
      </c>
      <c r="BU386" s="13">
        <f>SUMIFS('Retiro Mensual'!$E$2:$E$2629,'Retiro Mensual'!$A$2:$A$2629,BU$4,'Retiro Mensual'!$B$2:$B$2629,$B386,'Retiro Mensual'!$C$2:$C$2629,BU$5)</f>
        <v>0</v>
      </c>
      <c r="BV386" s="13">
        <f>SUMIFS('Retiro Mensual'!$E$2:$E$2629,'Retiro Mensual'!$A$2:$A$2629,BV$4,'Retiro Mensual'!$B$2:$B$2629,$B386,'Retiro Mensual'!$C$2:$C$2629,BV$5)</f>
        <v>0</v>
      </c>
      <c r="BW386" s="14">
        <f>SUMIFS('Retiro Mensual'!$E$2:$E$2629,'Retiro Mensual'!$A$2:$A$2629,BW$4,'Retiro Mensual'!$B$2:$B$2629,$B386,'Retiro Mensual'!$C$2:$C$2629,BW$5)</f>
        <v>0</v>
      </c>
      <c r="BX386" s="13"/>
      <c r="BY386" s="12">
        <f>SUMIFS('Compra Ventas'!$E$2:$E$2700,'Compra Ventas'!$A$2:$A$2700,BY$4,'Compra Ventas'!$B$2:$B$2700,$B386,'Compra Ventas'!$C$2:$C$2700,BY$5)</f>
        <v>0</v>
      </c>
      <c r="BZ386" s="13">
        <f>SUMIFS('Compra Ventas'!$E$2:$E$2700,'Compra Ventas'!$A$2:$A$2700,BZ$4,'Compra Ventas'!$B$2:$B$2700,$B386,'Compra Ventas'!$C$2:$C$2700,BZ$5)</f>
        <v>0</v>
      </c>
      <c r="CA386" s="13">
        <f>SUMIFS('Compra Ventas'!$E$2:$E$2700,'Compra Ventas'!$A$2:$A$2700,CA$4,'Compra Ventas'!$B$2:$B$2700,$B386,'Compra Ventas'!$C$2:$C$2700,CA$5)</f>
        <v>0</v>
      </c>
      <c r="CB386" s="13">
        <f>SUMIFS('Compra Ventas'!$E$2:$E$2700,'Compra Ventas'!$A$2:$A$2700,CB$4,'Compra Ventas'!$B$2:$B$2700,$B386,'Compra Ventas'!$C$2:$C$2700,CB$5)</f>
        <v>0</v>
      </c>
      <c r="CC386" s="13">
        <f>SUMIFS('Compra Ventas'!$E$2:$E$2700,'Compra Ventas'!$A$2:$A$2700,CC$4,'Compra Ventas'!$B$2:$B$2700,$B386,'Compra Ventas'!$C$2:$C$2700,CC$5)</f>
        <v>0</v>
      </c>
      <c r="CD386" s="13">
        <f>SUMIFS('Compra Ventas'!$E$2:$E$2700,'Compra Ventas'!$A$2:$A$2700,CD$4,'Compra Ventas'!$B$2:$B$2700,$B386,'Compra Ventas'!$C$2:$C$2700,CD$5)</f>
        <v>0</v>
      </c>
      <c r="CE386" s="13">
        <f>SUMIFS('Compra Ventas'!$E$2:$E$2700,'Compra Ventas'!$A$2:$A$2700,CE$4,'Compra Ventas'!$B$2:$B$2700,$B386,'Compra Ventas'!$C$2:$C$2700,CE$5)</f>
        <v>0</v>
      </c>
      <c r="CF386" s="13">
        <f>SUMIFS('Compra Ventas'!$E$2:$E$2700,'Compra Ventas'!$A$2:$A$2700,CF$4,'Compra Ventas'!$B$2:$B$2700,$B386,'Compra Ventas'!$C$2:$C$2700,CF$5)</f>
        <v>0</v>
      </c>
      <c r="CG386" s="13">
        <f>SUMIFS('Compra Ventas'!$E$2:$E$2700,'Compra Ventas'!$A$2:$A$2700,CG$4,'Compra Ventas'!$B$2:$B$2700,$B386,'Compra Ventas'!$C$2:$C$2700,CG$5)</f>
        <v>0</v>
      </c>
      <c r="CH386" s="13">
        <f>SUMIFS('Compra Ventas'!$E$2:$E$2700,'Compra Ventas'!$A$2:$A$2700,CH$4,'Compra Ventas'!$B$2:$B$2700,$B386,'Compra Ventas'!$C$2:$C$2700,CH$5)</f>
        <v>0</v>
      </c>
      <c r="CI386" s="13">
        <f>SUMIFS('Compra Ventas'!$E$2:$E$2700,'Compra Ventas'!$A$2:$A$2700,CI$4,'Compra Ventas'!$B$2:$B$2700,$B386,'Compra Ventas'!$C$2:$C$2700,CI$5)</f>
        <v>0</v>
      </c>
      <c r="CJ386" s="14">
        <f>SUMIFS('Compra Ventas'!$E$2:$E$2700,'Compra Ventas'!$A$2:$A$2700,CJ$4,'Compra Ventas'!$B$2:$B$2700,$B386,'Compra Ventas'!$C$2:$C$2700,CJ$5)</f>
        <v>0</v>
      </c>
      <c r="CK386" s="12">
        <f>SUMIFS('Compra Ventas'!$E$2:$E$2700,'Compra Ventas'!$A$2:$A$2700,CK$4,'Compra Ventas'!$B$2:$B$2700,$B386,'Compra Ventas'!$C$2:$C$2700,CK$5)</f>
        <v>0</v>
      </c>
      <c r="CL386" s="13">
        <f>SUMIFS('Compra Ventas'!$E$2:$E$2700,'Compra Ventas'!$A$2:$A$2700,CL$4,'Compra Ventas'!$B$2:$B$2700,$B386,'Compra Ventas'!$C$2:$C$2700,CL$5)</f>
        <v>0</v>
      </c>
      <c r="CM386" s="13">
        <f>SUMIFS('Compra Ventas'!$E$2:$E$2700,'Compra Ventas'!$A$2:$A$2700,CM$4,'Compra Ventas'!$B$2:$B$2700,$B386,'Compra Ventas'!$C$2:$C$2700,CM$5)</f>
        <v>0</v>
      </c>
      <c r="CN386" s="13">
        <f>SUMIFS('Compra Ventas'!$E$2:$E$2700,'Compra Ventas'!$A$2:$A$2700,CN$4,'Compra Ventas'!$B$2:$B$2700,$B386,'Compra Ventas'!$C$2:$C$2700,CN$5)</f>
        <v>0</v>
      </c>
      <c r="CO386" s="13">
        <f>SUMIFS('Compra Ventas'!$E$2:$E$2700,'Compra Ventas'!$A$2:$A$2700,CO$4,'Compra Ventas'!$B$2:$B$2700,$B386,'Compra Ventas'!$C$2:$C$2700,CO$5)</f>
        <v>0</v>
      </c>
      <c r="CP386" s="13">
        <f>SUMIFS('Compra Ventas'!$E$2:$E$2700,'Compra Ventas'!$A$2:$A$2700,CP$4,'Compra Ventas'!$B$2:$B$2700,$B386,'Compra Ventas'!$C$2:$C$2700,CP$5)</f>
        <v>0</v>
      </c>
      <c r="CQ386" s="13">
        <f>SUMIFS('Compra Ventas'!$E$2:$E$2700,'Compra Ventas'!$A$2:$A$2700,CQ$4,'Compra Ventas'!$B$2:$B$2700,$B386,'Compra Ventas'!$C$2:$C$2700,CQ$5)</f>
        <v>0</v>
      </c>
      <c r="CR386" s="13">
        <f>SUMIFS('Compra Ventas'!$E$2:$E$2700,'Compra Ventas'!$A$2:$A$2700,CR$4,'Compra Ventas'!$B$2:$B$2700,$B386,'Compra Ventas'!$C$2:$C$2700,CR$5)</f>
        <v>0</v>
      </c>
      <c r="CS386" s="13">
        <f>SUMIFS('Compra Ventas'!$E$2:$E$2700,'Compra Ventas'!$A$2:$A$2700,CS$4,'Compra Ventas'!$B$2:$B$2700,$B386,'Compra Ventas'!$C$2:$C$2700,CS$5)</f>
        <v>0</v>
      </c>
      <c r="CT386" s="13">
        <f>SUMIFS('Compra Ventas'!$E$2:$E$2700,'Compra Ventas'!$A$2:$A$2700,CT$4,'Compra Ventas'!$B$2:$B$2700,$B386,'Compra Ventas'!$C$2:$C$2700,CT$5)</f>
        <v>0</v>
      </c>
      <c r="CU386" s="13">
        <f>SUMIFS('Compra Ventas'!$E$2:$E$2700,'Compra Ventas'!$A$2:$A$2700,CU$4,'Compra Ventas'!$B$2:$B$2700,$B386,'Compra Ventas'!$C$2:$C$2700,CU$5)</f>
        <v>0</v>
      </c>
      <c r="CV386" s="14">
        <f>SUMIFS('Compra Ventas'!$E$2:$E$2700,'Compra Ventas'!$A$2:$A$2700,CV$4,'Compra Ventas'!$B$2:$B$2700,$B386,'Compra Ventas'!$C$2:$C$2700,CV$5)</f>
        <v>0</v>
      </c>
      <c r="CW386" s="12">
        <f>SUMIFS('Compra Ventas'!$E$2:$E$2700,'Compra Ventas'!$A$2:$A$2700,CW$4,'Compra Ventas'!$B$2:$B$2700,$B386,'Compra Ventas'!$C$2:$C$2700,CW$5)</f>
        <v>0</v>
      </c>
      <c r="CX386" s="13">
        <f>SUMIFS('Compra Ventas'!$E$2:$E$2700,'Compra Ventas'!$A$2:$A$2700,CX$4,'Compra Ventas'!$B$2:$B$2700,$B386,'Compra Ventas'!$C$2:$C$2700,CX$5)</f>
        <v>0</v>
      </c>
      <c r="CY386" s="13">
        <f>SUMIFS('Compra Ventas'!$E$2:$E$2700,'Compra Ventas'!$A$2:$A$2700,CY$4,'Compra Ventas'!$B$2:$B$2700,$B386,'Compra Ventas'!$C$2:$C$2700,CY$5)</f>
        <v>0</v>
      </c>
      <c r="CZ386" s="13">
        <f>SUMIFS('Compra Ventas'!$E$2:$E$2700,'Compra Ventas'!$A$2:$A$2700,CZ$4,'Compra Ventas'!$B$2:$B$2700,$B386,'Compra Ventas'!$C$2:$C$2700,CZ$5)</f>
        <v>0</v>
      </c>
      <c r="DA386" s="13">
        <f>SUMIFS('Compra Ventas'!$E$2:$E$2700,'Compra Ventas'!$A$2:$A$2700,DA$4,'Compra Ventas'!$B$2:$B$2700,$B386,'Compra Ventas'!$C$2:$C$2700,DA$5)</f>
        <v>0</v>
      </c>
      <c r="DB386" s="13">
        <f>SUMIFS('Compra Ventas'!$E$2:$E$2700,'Compra Ventas'!$A$2:$A$2700,DB$4,'Compra Ventas'!$B$2:$B$2700,$B386,'Compra Ventas'!$C$2:$C$2700,DB$5)</f>
        <v>0</v>
      </c>
      <c r="DC386" s="13">
        <f>SUMIFS('Compra Ventas'!$E$2:$E$2700,'Compra Ventas'!$A$2:$A$2700,DC$4,'Compra Ventas'!$B$2:$B$2700,$B386,'Compra Ventas'!$C$2:$C$2700,DC$5)</f>
        <v>0</v>
      </c>
      <c r="DD386" s="13">
        <f>SUMIFS('Compra Ventas'!$E$2:$E$2700,'Compra Ventas'!$A$2:$A$2700,DD$4,'Compra Ventas'!$B$2:$B$2700,$B386,'Compra Ventas'!$C$2:$C$2700,DD$5)</f>
        <v>0</v>
      </c>
      <c r="DE386" s="13">
        <f>SUMIFS('Compra Ventas'!$E$2:$E$2700,'Compra Ventas'!$A$2:$A$2700,DE$4,'Compra Ventas'!$B$2:$B$2700,$B386,'Compra Ventas'!$C$2:$C$2700,DE$5)</f>
        <v>0</v>
      </c>
      <c r="DF386" s="13">
        <f>SUMIFS('Compra Ventas'!$E$2:$E$2700,'Compra Ventas'!$A$2:$A$2700,DF$4,'Compra Ventas'!$B$2:$B$2700,$B386,'Compra Ventas'!$C$2:$C$2700,DF$5)</f>
        <v>0</v>
      </c>
      <c r="DG386" s="13">
        <f>SUMIFS('Compra Ventas'!$E$2:$E$2700,'Compra Ventas'!$A$2:$A$2700,DG$4,'Compra Ventas'!$B$2:$B$2700,$B386,'Compra Ventas'!$C$2:$C$2700,DG$5)</f>
        <v>0</v>
      </c>
      <c r="DH386" s="14">
        <f>SUMIFS('Compra Ventas'!$E$2:$E$2700,'Compra Ventas'!$A$2:$A$2700,DH$4,'Compra Ventas'!$B$2:$B$2700,$B386,'Compra Ventas'!$C$2:$C$2700,DH$5)</f>
        <v>0</v>
      </c>
      <c r="DI386" s="84"/>
      <c r="DJ386" s="98">
        <f>SUMIFS('Ajuste Ciclado'!D$5:D$47,'Ajuste Ciclado'!$C$5:$C$47,Balance!DJ$4,'Ajuste Ciclado'!$B$5:$B$47,Balance!$B386)</f>
        <v>0</v>
      </c>
      <c r="DK386" s="99">
        <f>SUMIFS('Ajuste Ciclado'!E$5:E$47,'Ajuste Ciclado'!$C$5:$C$47,Balance!DK$4,'Ajuste Ciclado'!$B$5:$B$47,Balance!$B386)</f>
        <v>0</v>
      </c>
      <c r="DL386" s="99">
        <f>SUMIFS('Ajuste Ciclado'!F$5:F$47,'Ajuste Ciclado'!$C$5:$C$47,Balance!DL$4,'Ajuste Ciclado'!$B$5:$B$47,Balance!$B386)</f>
        <v>0</v>
      </c>
      <c r="DM386" s="99">
        <f>SUMIFS('Ajuste Ciclado'!G$5:G$47,'Ajuste Ciclado'!$C$5:$C$47,Balance!DM$4,'Ajuste Ciclado'!$B$5:$B$47,Balance!$B386)</f>
        <v>0</v>
      </c>
      <c r="DN386" s="99">
        <f>SUMIFS('Ajuste Ciclado'!H$5:H$47,'Ajuste Ciclado'!$C$5:$C$47,Balance!DN$4,'Ajuste Ciclado'!$B$5:$B$47,Balance!$B386)</f>
        <v>0</v>
      </c>
      <c r="DO386" s="99">
        <f>SUMIFS('Ajuste Ciclado'!I$5:I$47,'Ajuste Ciclado'!$C$5:$C$47,Balance!DO$4,'Ajuste Ciclado'!$B$5:$B$47,Balance!$B386)</f>
        <v>0</v>
      </c>
      <c r="DP386" s="99">
        <f>SUMIFS('Ajuste Ciclado'!J$5:J$47,'Ajuste Ciclado'!$C$5:$C$47,Balance!DP$4,'Ajuste Ciclado'!$B$5:$B$47,Balance!$B386)</f>
        <v>0</v>
      </c>
      <c r="DQ386" s="99">
        <f>SUMIFS('Ajuste Ciclado'!K$5:K$47,'Ajuste Ciclado'!$C$5:$C$47,Balance!DQ$4,'Ajuste Ciclado'!$B$5:$B$47,Balance!$B386)</f>
        <v>0</v>
      </c>
      <c r="DR386" s="99">
        <f>SUMIFS('Ajuste Ciclado'!L$5:L$47,'Ajuste Ciclado'!$C$5:$C$47,Balance!DR$4,'Ajuste Ciclado'!$B$5:$B$47,Balance!$B386)</f>
        <v>0</v>
      </c>
      <c r="DS386" s="99">
        <f>SUMIFS('Ajuste Ciclado'!M$5:M$47,'Ajuste Ciclado'!$C$5:$C$47,Balance!DS$4,'Ajuste Ciclado'!$B$5:$B$47,Balance!$B386)</f>
        <v>0</v>
      </c>
      <c r="DT386" s="99">
        <f>SUMIFS('Ajuste Ciclado'!N$5:N$47,'Ajuste Ciclado'!$C$5:$C$47,Balance!DT$4,'Ajuste Ciclado'!$B$5:$B$47,Balance!$B386)</f>
        <v>0</v>
      </c>
      <c r="DU386" s="100">
        <f>SUMIFS('Ajuste Ciclado'!O$5:O$47,'Ajuste Ciclado'!$C$5:$C$47,Balance!DU$4,'Ajuste Ciclado'!$B$5:$B$47,Balance!$B386)</f>
        <v>0</v>
      </c>
      <c r="DV386" s="98">
        <f>SUMIFS('Ajuste Ciclado'!D$5:D$47,'Ajuste Ciclado'!$C$5:$C$47,Balance!DV$4,'Ajuste Ciclado'!$B$5:$B$47,Balance!$B386)</f>
        <v>0</v>
      </c>
      <c r="DW386" s="99">
        <f>SUMIFS('Ajuste Ciclado'!E$5:E$47,'Ajuste Ciclado'!$C$5:$C$47,Balance!DW$4,'Ajuste Ciclado'!$B$5:$B$47,Balance!$B386)</f>
        <v>0</v>
      </c>
      <c r="DX386" s="99">
        <f>SUMIFS('Ajuste Ciclado'!F$5:F$47,'Ajuste Ciclado'!$C$5:$C$47,Balance!DX$4,'Ajuste Ciclado'!$B$5:$B$47,Balance!$B386)</f>
        <v>0</v>
      </c>
      <c r="DY386" s="99">
        <f>SUMIFS('Ajuste Ciclado'!G$5:G$47,'Ajuste Ciclado'!$C$5:$C$47,Balance!DY$4,'Ajuste Ciclado'!$B$5:$B$47,Balance!$B386)</f>
        <v>0</v>
      </c>
      <c r="DZ386" s="99">
        <f>SUMIFS('Ajuste Ciclado'!H$5:H$47,'Ajuste Ciclado'!$C$5:$C$47,Balance!DZ$4,'Ajuste Ciclado'!$B$5:$B$47,Balance!$B386)</f>
        <v>0</v>
      </c>
      <c r="EA386" s="99">
        <f>SUMIFS('Ajuste Ciclado'!I$5:I$47,'Ajuste Ciclado'!$C$5:$C$47,Balance!EA$4,'Ajuste Ciclado'!$B$5:$B$47,Balance!$B386)</f>
        <v>0</v>
      </c>
      <c r="EB386" s="99">
        <f>SUMIFS('Ajuste Ciclado'!J$5:J$47,'Ajuste Ciclado'!$C$5:$C$47,Balance!EB$4,'Ajuste Ciclado'!$B$5:$B$47,Balance!$B386)</f>
        <v>0</v>
      </c>
      <c r="EC386" s="99">
        <f>SUMIFS('Ajuste Ciclado'!K$5:K$47,'Ajuste Ciclado'!$C$5:$C$47,Balance!EC$4,'Ajuste Ciclado'!$B$5:$B$47,Balance!$B386)</f>
        <v>0</v>
      </c>
      <c r="ED386" s="99">
        <f>SUMIFS('Ajuste Ciclado'!L$5:L$47,'Ajuste Ciclado'!$C$5:$C$47,Balance!ED$4,'Ajuste Ciclado'!$B$5:$B$47,Balance!$B386)</f>
        <v>0</v>
      </c>
      <c r="EE386" s="99">
        <f>SUMIFS('Ajuste Ciclado'!M$5:M$47,'Ajuste Ciclado'!$C$5:$C$47,Balance!EE$4,'Ajuste Ciclado'!$B$5:$B$47,Balance!$B386)</f>
        <v>0</v>
      </c>
      <c r="EF386" s="99">
        <f>SUMIFS('Ajuste Ciclado'!N$5:N$47,'Ajuste Ciclado'!$C$5:$C$47,Balance!EF$4,'Ajuste Ciclado'!$B$5:$B$47,Balance!$B386)</f>
        <v>0</v>
      </c>
      <c r="EG386" s="100">
        <f>SUMIFS('Ajuste Ciclado'!O$5:O$47,'Ajuste Ciclado'!$C$5:$C$47,Balance!EG$4,'Ajuste Ciclado'!$B$5:$B$47,Balance!$B386)</f>
        <v>0</v>
      </c>
      <c r="EH386" s="98">
        <f>SUMIFS('Ajuste Ciclado'!D$5:D$47,'Ajuste Ciclado'!$C$5:$C$47,Balance!EH$4,'Ajuste Ciclado'!$B$5:$B$47,Balance!$B386)</f>
        <v>0</v>
      </c>
      <c r="EI386" s="99">
        <f>SUMIFS('Ajuste Ciclado'!E$5:E$47,'Ajuste Ciclado'!$C$5:$C$47,Balance!EI$4,'Ajuste Ciclado'!$B$5:$B$47,Balance!$B386)</f>
        <v>0</v>
      </c>
      <c r="EJ386" s="99">
        <f>SUMIFS('Ajuste Ciclado'!F$5:F$47,'Ajuste Ciclado'!$C$5:$C$47,Balance!EJ$4,'Ajuste Ciclado'!$B$5:$B$47,Balance!$B386)</f>
        <v>0</v>
      </c>
      <c r="EK386" s="99">
        <f>SUMIFS('Ajuste Ciclado'!G$5:G$47,'Ajuste Ciclado'!$C$5:$C$47,Balance!EK$4,'Ajuste Ciclado'!$B$5:$B$47,Balance!$B386)</f>
        <v>0</v>
      </c>
      <c r="EL386" s="99">
        <f>SUMIFS('Ajuste Ciclado'!H$5:H$47,'Ajuste Ciclado'!$C$5:$C$47,Balance!EL$4,'Ajuste Ciclado'!$B$5:$B$47,Balance!$B386)</f>
        <v>0</v>
      </c>
      <c r="EM386" s="99">
        <f>SUMIFS('Ajuste Ciclado'!I$5:I$47,'Ajuste Ciclado'!$C$5:$C$47,Balance!EM$4,'Ajuste Ciclado'!$B$5:$B$47,Balance!$B386)</f>
        <v>0</v>
      </c>
      <c r="EN386" s="99">
        <f>SUMIFS('Ajuste Ciclado'!J$5:J$47,'Ajuste Ciclado'!$C$5:$C$47,Balance!EN$4,'Ajuste Ciclado'!$B$5:$B$47,Balance!$B386)</f>
        <v>0</v>
      </c>
      <c r="EO386" s="99">
        <f>SUMIFS('Ajuste Ciclado'!K$5:K$47,'Ajuste Ciclado'!$C$5:$C$47,Balance!EO$4,'Ajuste Ciclado'!$B$5:$B$47,Balance!$B386)</f>
        <v>0</v>
      </c>
      <c r="EP386" s="99">
        <f>SUMIFS('Ajuste Ciclado'!L$5:L$47,'Ajuste Ciclado'!$C$5:$C$47,Balance!EP$4,'Ajuste Ciclado'!$B$5:$B$47,Balance!$B386)</f>
        <v>0</v>
      </c>
      <c r="EQ386" s="99">
        <f>SUMIFS('Ajuste Ciclado'!M$5:M$47,'Ajuste Ciclado'!$C$5:$C$47,Balance!EQ$4,'Ajuste Ciclado'!$B$5:$B$47,Balance!$B386)</f>
        <v>0</v>
      </c>
      <c r="ER386" s="99">
        <f>SUMIFS('Ajuste Ciclado'!N$5:N$47,'Ajuste Ciclado'!$C$5:$C$47,Balance!ER$4,'Ajuste Ciclado'!$B$5:$B$47,Balance!$B386)</f>
        <v>0</v>
      </c>
      <c r="ES386" s="100">
        <f>SUMIFS('Ajuste Ciclado'!O$5:O$47,'Ajuste Ciclado'!$C$5:$C$47,Balance!ES$4,'Ajuste Ciclado'!$B$5:$B$47,Balance!$B386)</f>
        <v>0</v>
      </c>
      <c r="ET386" s="84"/>
      <c r="EU386" s="12">
        <f t="shared" si="428"/>
        <v>0</v>
      </c>
      <c r="EV386" s="13">
        <f t="shared" si="393"/>
        <v>0</v>
      </c>
      <c r="EW386" s="13">
        <f t="shared" si="394"/>
        <v>0</v>
      </c>
      <c r="EX386" s="13">
        <f t="shared" si="395"/>
        <v>0</v>
      </c>
      <c r="EY386" s="13">
        <f t="shared" si="396"/>
        <v>0</v>
      </c>
      <c r="EZ386" s="13">
        <f t="shared" si="397"/>
        <v>0</v>
      </c>
      <c r="FA386" s="13">
        <f t="shared" si="398"/>
        <v>0</v>
      </c>
      <c r="FB386" s="13">
        <f t="shared" si="399"/>
        <v>0</v>
      </c>
      <c r="FC386" s="13">
        <f t="shared" si="400"/>
        <v>0</v>
      </c>
      <c r="FD386" s="13">
        <f t="shared" si="401"/>
        <v>0</v>
      </c>
      <c r="FE386" s="13">
        <f t="shared" si="402"/>
        <v>0</v>
      </c>
      <c r="FF386" s="14">
        <f t="shared" si="403"/>
        <v>0</v>
      </c>
      <c r="FG386" s="12">
        <f t="shared" si="404"/>
        <v>0</v>
      </c>
      <c r="FH386" s="13">
        <f t="shared" si="405"/>
        <v>0</v>
      </c>
      <c r="FI386" s="13">
        <f t="shared" si="406"/>
        <v>0</v>
      </c>
      <c r="FJ386" s="13">
        <f t="shared" si="407"/>
        <v>0</v>
      </c>
      <c r="FK386" s="13">
        <f t="shared" si="408"/>
        <v>0</v>
      </c>
      <c r="FL386" s="13">
        <f t="shared" si="409"/>
        <v>0</v>
      </c>
      <c r="FM386" s="13">
        <f t="shared" si="410"/>
        <v>0</v>
      </c>
      <c r="FN386" s="13">
        <f t="shared" si="411"/>
        <v>0</v>
      </c>
      <c r="FO386" s="13">
        <f t="shared" si="412"/>
        <v>0</v>
      </c>
      <c r="FP386" s="13">
        <f t="shared" si="413"/>
        <v>0</v>
      </c>
      <c r="FQ386" s="13">
        <f t="shared" si="414"/>
        <v>0</v>
      </c>
      <c r="FR386" s="14">
        <f t="shared" si="415"/>
        <v>0</v>
      </c>
      <c r="FS386" s="12">
        <f t="shared" si="416"/>
        <v>0</v>
      </c>
      <c r="FT386" s="13">
        <f t="shared" si="417"/>
        <v>0</v>
      </c>
      <c r="FU386" s="13">
        <f t="shared" si="418"/>
        <v>0</v>
      </c>
      <c r="FV386" s="13">
        <f t="shared" si="419"/>
        <v>0</v>
      </c>
      <c r="FW386" s="13">
        <f t="shared" si="420"/>
        <v>0</v>
      </c>
      <c r="FX386" s="13">
        <f t="shared" si="421"/>
        <v>0</v>
      </c>
      <c r="FY386" s="13">
        <f t="shared" si="422"/>
        <v>0</v>
      </c>
      <c r="FZ386" s="13">
        <f t="shared" si="423"/>
        <v>0</v>
      </c>
      <c r="GA386" s="13">
        <f t="shared" si="424"/>
        <v>0</v>
      </c>
      <c r="GB386" s="13">
        <f t="shared" si="425"/>
        <v>0</v>
      </c>
      <c r="GC386" s="13">
        <f t="shared" si="426"/>
        <v>0</v>
      </c>
      <c r="GD386" s="14">
        <f t="shared" si="427"/>
        <v>0</v>
      </c>
      <c r="GE386" s="84"/>
      <c r="GF386" s="12">
        <f t="shared" si="439"/>
        <v>0</v>
      </c>
      <c r="GG386" s="13">
        <f t="shared" si="439"/>
        <v>0</v>
      </c>
      <c r="GH386" s="14">
        <f t="shared" si="439"/>
        <v>0</v>
      </c>
      <c r="GI386" s="6">
        <f t="shared" si="430"/>
        <v>1</v>
      </c>
      <c r="GJ386" s="12">
        <f t="shared" si="431"/>
        <v>0</v>
      </c>
      <c r="GK386" s="13">
        <f t="shared" si="432"/>
        <v>0</v>
      </c>
      <c r="GL386" s="14">
        <f t="shared" si="433"/>
        <v>0</v>
      </c>
      <c r="GM386" s="84"/>
      <c r="GN386" s="66">
        <f t="shared" si="434"/>
        <v>0</v>
      </c>
      <c r="GO386" s="84"/>
      <c r="GP386" s="63" t="str" cm="1">
        <f t="array" ref="GP386">INDEX($GF$4:$GH$4,1,GI386)</f>
        <v>Sample 1</v>
      </c>
      <c r="GQ386" s="12">
        <f t="shared" si="436"/>
        <v>0</v>
      </c>
      <c r="GR386" s="13">
        <f t="shared" si="436"/>
        <v>0</v>
      </c>
      <c r="GS386" s="14">
        <f t="shared" si="436"/>
        <v>0</v>
      </c>
      <c r="GT386" s="12">
        <f t="shared" si="437"/>
        <v>0</v>
      </c>
      <c r="GU386" s="13">
        <f t="shared" si="437"/>
        <v>0</v>
      </c>
      <c r="GV386" s="14">
        <f t="shared" si="437"/>
        <v>0</v>
      </c>
      <c r="GW386" s="12">
        <f t="shared" si="438"/>
        <v>0</v>
      </c>
      <c r="GX386" s="13">
        <f t="shared" si="438"/>
        <v>0</v>
      </c>
      <c r="GY386" s="14">
        <f t="shared" si="438"/>
        <v>0</v>
      </c>
      <c r="GZ386" s="84" t="str">
        <f t="shared" si="441"/>
        <v>Sample 1</v>
      </c>
      <c r="HA386" s="12">
        <f t="shared" si="440"/>
        <v>0</v>
      </c>
      <c r="HB386" s="13">
        <f t="shared" si="440"/>
        <v>0</v>
      </c>
      <c r="HC386" s="14">
        <f t="shared" si="440"/>
        <v>0</v>
      </c>
      <c r="HD386" s="6">
        <f t="shared" si="442"/>
        <v>0</v>
      </c>
      <c r="HE386" s="84" t="str">
        <f t="shared" si="443"/>
        <v>Ok</v>
      </c>
    </row>
    <row r="387" spans="2:213" hidden="1" x14ac:dyDescent="0.3">
      <c r="B387" s="84" t="s">
        <v>124</v>
      </c>
      <c r="C387" s="12">
        <f>SUMIFS(Inyecciones!$E$2:$E$14185,Inyecciones!$A$2:$A$14185,Balance!C$4,Inyecciones!$B$2:$B$14185,Balance!$B387,Inyecciones!$C$2:$C$14185,Balance!C$5)</f>
        <v>40859.841986100793</v>
      </c>
      <c r="D387" s="13">
        <f>SUMIFS(Inyecciones!$E$2:$E$14185,Inyecciones!$A$2:$A$14185,Balance!D$4,Inyecciones!$B$2:$B$14185,Balance!$B387,Inyecciones!$C$2:$C$14185,Balance!D$5)</f>
        <v>29658.329475951159</v>
      </c>
      <c r="E387" s="13">
        <f>SUMIFS(Inyecciones!$E$2:$E$14185,Inyecciones!$A$2:$A$14185,Balance!E$4,Inyecciones!$B$2:$B$14185,Balance!$B387,Inyecciones!$C$2:$C$14185,Balance!E$5)</f>
        <v>40837.75786345722</v>
      </c>
      <c r="F387" s="13">
        <f>SUMIFS(Inyecciones!$E$2:$E$14185,Inyecciones!$A$2:$A$14185,Balance!F$4,Inyecciones!$B$2:$B$14185,Balance!$B387,Inyecciones!$C$2:$C$14185,Balance!F$5)</f>
        <v>27527.615244006349</v>
      </c>
      <c r="G387" s="13">
        <f>SUMIFS(Inyecciones!$E$2:$E$14185,Inyecciones!$A$2:$A$14185,Balance!G$4,Inyecciones!$B$2:$B$14185,Balance!$B387,Inyecciones!$C$2:$C$14185,Balance!G$5)</f>
        <v>21292.291767483559</v>
      </c>
      <c r="H387" s="13">
        <f>SUMIFS(Inyecciones!$E$2:$E$14185,Inyecciones!$A$2:$A$14185,Balance!H$4,Inyecciones!$B$2:$B$14185,Balance!$B387,Inyecciones!$C$2:$C$14185,Balance!H$5)</f>
        <v>16459.91746780133</v>
      </c>
      <c r="I387" s="13">
        <f>SUMIFS(Inyecciones!$E$2:$E$14185,Inyecciones!$A$2:$A$14185,Balance!I$4,Inyecciones!$B$2:$B$14185,Balance!$B387,Inyecciones!$C$2:$C$14185,Balance!I$5)</f>
        <v>20272.652506749491</v>
      </c>
      <c r="J387" s="13">
        <f>SUMIFS(Inyecciones!$E$2:$E$14185,Inyecciones!$A$2:$A$14185,Balance!J$4,Inyecciones!$B$2:$B$14185,Balance!$B387,Inyecciones!$C$2:$C$14185,Balance!J$5)</f>
        <v>24805.36287439759</v>
      </c>
      <c r="K387" s="13">
        <f>SUMIFS(Inyecciones!$E$2:$E$14185,Inyecciones!$A$2:$A$14185,Balance!K$4,Inyecciones!$B$2:$B$14185,Balance!$B387,Inyecciones!$C$2:$C$14185,Balance!K$5)</f>
        <v>23622.25856314108</v>
      </c>
      <c r="L387" s="13">
        <f>SUMIFS(Inyecciones!$E$2:$E$14185,Inyecciones!$A$2:$A$14185,Balance!L$4,Inyecciones!$B$2:$B$14185,Balance!$B387,Inyecciones!$C$2:$C$14185,Balance!L$5)</f>
        <v>5949.6371889661696</v>
      </c>
      <c r="M387" s="13">
        <f>SUMIFS(Inyecciones!$E$2:$E$14185,Inyecciones!$A$2:$A$14185,Balance!M$4,Inyecciones!$B$2:$B$14185,Balance!$B387,Inyecciones!$C$2:$C$14185,Balance!M$5)</f>
        <v>1909.789738512804</v>
      </c>
      <c r="N387" s="14">
        <f>SUMIFS(Inyecciones!$E$2:$E$14185,Inyecciones!$A$2:$A$14185,Balance!N$4,Inyecciones!$B$2:$B$14185,Balance!$B387,Inyecciones!$C$2:$C$14185,Balance!N$5)</f>
        <v>4241.048971101498</v>
      </c>
      <c r="O387" s="12">
        <f>SUMIFS(Inyecciones!$E$2:$E$14185,Inyecciones!$A$2:$A$14185,Balance!O$4,Inyecciones!$B$2:$B$14185,Balance!$B387,Inyecciones!$C$2:$C$14185,Balance!O$5)</f>
        <v>40956.941184123993</v>
      </c>
      <c r="P387" s="13">
        <f>SUMIFS(Inyecciones!$E$2:$E$14185,Inyecciones!$A$2:$A$14185,Balance!P$4,Inyecciones!$B$2:$B$14185,Balance!$B387,Inyecciones!$C$2:$C$14185,Balance!P$5)</f>
        <v>29825.056801188071</v>
      </c>
      <c r="Q387" s="13">
        <f>SUMIFS(Inyecciones!$E$2:$E$14185,Inyecciones!$A$2:$A$14185,Balance!Q$4,Inyecciones!$B$2:$B$14185,Balance!$B387,Inyecciones!$C$2:$C$14185,Balance!Q$5)</f>
        <v>41327.858760996147</v>
      </c>
      <c r="R387" s="13">
        <f>SUMIFS(Inyecciones!$E$2:$E$14185,Inyecciones!$A$2:$A$14185,Balance!R$4,Inyecciones!$B$2:$B$14185,Balance!$B387,Inyecciones!$C$2:$C$14185,Balance!R$5)</f>
        <v>29695.646456463281</v>
      </c>
      <c r="S387" s="13">
        <f>SUMIFS(Inyecciones!$E$2:$E$14185,Inyecciones!$A$2:$A$14185,Balance!S$4,Inyecciones!$B$2:$B$14185,Balance!$B387,Inyecciones!$C$2:$C$14185,Balance!S$5)</f>
        <v>20984.880303492671</v>
      </c>
      <c r="T387" s="13">
        <f>SUMIFS(Inyecciones!$E$2:$E$14185,Inyecciones!$A$2:$A$14185,Balance!T$4,Inyecciones!$B$2:$B$14185,Balance!$B387,Inyecciones!$C$2:$C$14185,Balance!T$5)</f>
        <v>16610.5957169953</v>
      </c>
      <c r="U387" s="13">
        <f>SUMIFS(Inyecciones!$E$2:$E$14185,Inyecciones!$A$2:$A$14185,Balance!U$4,Inyecciones!$B$2:$B$14185,Balance!$B387,Inyecciones!$C$2:$C$14185,Balance!U$5)</f>
        <v>21343.70593438005</v>
      </c>
      <c r="V387" s="13">
        <f>SUMIFS(Inyecciones!$E$2:$E$14185,Inyecciones!$A$2:$A$14185,Balance!V$4,Inyecciones!$B$2:$B$14185,Balance!$B387,Inyecciones!$C$2:$C$14185,Balance!V$5)</f>
        <v>25645.103399424919</v>
      </c>
      <c r="W387" s="13">
        <f>SUMIFS(Inyecciones!$E$2:$E$14185,Inyecciones!$A$2:$A$14185,Balance!W$4,Inyecciones!$B$2:$B$14185,Balance!$B387,Inyecciones!$C$2:$C$14185,Balance!W$5)</f>
        <v>27439.343399400721</v>
      </c>
      <c r="X387" s="13">
        <f>SUMIFS(Inyecciones!$E$2:$E$14185,Inyecciones!$A$2:$A$14185,Balance!X$4,Inyecciones!$B$2:$B$14185,Balance!$B387,Inyecciones!$C$2:$C$14185,Balance!X$5)</f>
        <v>8660.1719954634227</v>
      </c>
      <c r="Y387" s="13">
        <f>SUMIFS(Inyecciones!$E$2:$E$14185,Inyecciones!$A$2:$A$14185,Balance!Y$4,Inyecciones!$B$2:$B$14185,Balance!$B387,Inyecciones!$C$2:$C$14185,Balance!Y$5)</f>
        <v>13289.48008382499</v>
      </c>
      <c r="Z387" s="14">
        <f>SUMIFS(Inyecciones!$E$2:$E$14185,Inyecciones!$A$2:$A$14185,Balance!Z$4,Inyecciones!$B$2:$B$14185,Balance!$B387,Inyecciones!$C$2:$C$14185,Balance!Z$5)</f>
        <v>20850.155047858421</v>
      </c>
      <c r="AA387" s="12">
        <f>SUMIFS(Inyecciones!$E$2:$E$14185,Inyecciones!$A$2:$A$14185,Balance!AA$4,Inyecciones!$B$2:$B$14185,Balance!$B387,Inyecciones!$C$2:$C$14185,Balance!AA$5)</f>
        <v>40979.564071276669</v>
      </c>
      <c r="AB387" s="13">
        <f>SUMIFS(Inyecciones!$E$2:$E$14185,Inyecciones!$A$2:$A$14185,Balance!AB$4,Inyecciones!$B$2:$B$14185,Balance!$B387,Inyecciones!$C$2:$C$14185,Balance!AB$5)</f>
        <v>29845.154014221542</v>
      </c>
      <c r="AC387" s="13">
        <f>SUMIFS(Inyecciones!$E$2:$E$14185,Inyecciones!$A$2:$A$14185,Balance!AC$4,Inyecciones!$B$2:$B$14185,Balance!$B387,Inyecciones!$C$2:$C$14185,Balance!AC$5)</f>
        <v>41148.346171966987</v>
      </c>
      <c r="AD387" s="13">
        <f>SUMIFS(Inyecciones!$E$2:$E$14185,Inyecciones!$A$2:$A$14185,Balance!AD$4,Inyecciones!$B$2:$B$14185,Balance!$B387,Inyecciones!$C$2:$C$14185,Balance!AD$5)</f>
        <v>29451.349067810181</v>
      </c>
      <c r="AE387" s="13">
        <f>SUMIFS(Inyecciones!$E$2:$E$14185,Inyecciones!$A$2:$A$14185,Balance!AE$4,Inyecciones!$B$2:$B$14185,Balance!$B387,Inyecciones!$C$2:$C$14185,Balance!AE$5)</f>
        <v>21674.33277060082</v>
      </c>
      <c r="AF387" s="13">
        <f>SUMIFS(Inyecciones!$E$2:$E$14185,Inyecciones!$A$2:$A$14185,Balance!AF$4,Inyecciones!$B$2:$B$14185,Balance!$B387,Inyecciones!$C$2:$C$14185,Balance!AF$5)</f>
        <v>17628.65182859563</v>
      </c>
      <c r="AG387" s="13">
        <f>SUMIFS(Inyecciones!$E$2:$E$14185,Inyecciones!$A$2:$A$14185,Balance!AG$4,Inyecciones!$B$2:$B$14185,Balance!$B387,Inyecciones!$C$2:$C$14185,Balance!AG$5)</f>
        <v>23085.374347647248</v>
      </c>
      <c r="AH387" s="13">
        <f>SUMIFS(Inyecciones!$E$2:$E$14185,Inyecciones!$A$2:$A$14185,Balance!AH$4,Inyecciones!$B$2:$B$14185,Balance!$B387,Inyecciones!$C$2:$C$14185,Balance!AH$5)</f>
        <v>28368.295852517331</v>
      </c>
      <c r="AI387" s="13">
        <f>SUMIFS(Inyecciones!$E$2:$E$14185,Inyecciones!$A$2:$A$14185,Balance!AI$4,Inyecciones!$B$2:$B$14185,Balance!$B387,Inyecciones!$C$2:$C$14185,Balance!AI$5)</f>
        <v>26157.181646848428</v>
      </c>
      <c r="AJ387" s="13">
        <f>SUMIFS(Inyecciones!$E$2:$E$14185,Inyecciones!$A$2:$A$14185,Balance!AJ$4,Inyecciones!$B$2:$B$14185,Balance!$B387,Inyecciones!$C$2:$C$14185,Balance!AJ$5)</f>
        <v>18863.061352594839</v>
      </c>
      <c r="AK387" s="13">
        <f>SUMIFS(Inyecciones!$E$2:$E$14185,Inyecciones!$A$2:$A$14185,Balance!AK$4,Inyecciones!$B$2:$B$14185,Balance!$B387,Inyecciones!$C$2:$C$14185,Balance!AK$5)</f>
        <v>25964.821222891311</v>
      </c>
      <c r="AL387" s="14">
        <f>SUMIFS(Inyecciones!$E$2:$E$14185,Inyecciones!$A$2:$A$14185,Balance!AL$4,Inyecciones!$B$2:$B$14185,Balance!$B387,Inyecciones!$C$2:$C$14185,Balance!AL$5)</f>
        <v>29416.192535149861</v>
      </c>
      <c r="AM387" s="13"/>
      <c r="AN387" s="12">
        <f>SUMIFS('Retiro Mensual'!$E$2:$E$2629,'Retiro Mensual'!$A$2:$A$2629,AN$4,'Retiro Mensual'!$B$2:$B$2629,$B387,'Retiro Mensual'!$C$2:$C$2629,AN$5)</f>
        <v>0</v>
      </c>
      <c r="AO387" s="13">
        <f>SUMIFS('Retiro Mensual'!$E$2:$E$2629,'Retiro Mensual'!$A$2:$A$2629,AO$4,'Retiro Mensual'!$B$2:$B$2629,$B387,'Retiro Mensual'!$C$2:$C$2629,AO$5)</f>
        <v>0</v>
      </c>
      <c r="AP387" s="13">
        <f>SUMIFS('Retiro Mensual'!$E$2:$E$2629,'Retiro Mensual'!$A$2:$A$2629,AP$4,'Retiro Mensual'!$B$2:$B$2629,$B387,'Retiro Mensual'!$C$2:$C$2629,AP$5)</f>
        <v>0</v>
      </c>
      <c r="AQ387" s="13">
        <f>SUMIFS('Retiro Mensual'!$E$2:$E$2629,'Retiro Mensual'!$A$2:$A$2629,AQ$4,'Retiro Mensual'!$B$2:$B$2629,$B387,'Retiro Mensual'!$C$2:$C$2629,AQ$5)</f>
        <v>0</v>
      </c>
      <c r="AR387" s="13">
        <f>SUMIFS('Retiro Mensual'!$E$2:$E$2629,'Retiro Mensual'!$A$2:$A$2629,AR$4,'Retiro Mensual'!$B$2:$B$2629,$B387,'Retiro Mensual'!$C$2:$C$2629,AR$5)</f>
        <v>0</v>
      </c>
      <c r="AS387" s="13">
        <f>SUMIFS('Retiro Mensual'!$E$2:$E$2629,'Retiro Mensual'!$A$2:$A$2629,AS$4,'Retiro Mensual'!$B$2:$B$2629,$B387,'Retiro Mensual'!$C$2:$C$2629,AS$5)</f>
        <v>0</v>
      </c>
      <c r="AT387" s="13">
        <f>SUMIFS('Retiro Mensual'!$E$2:$E$2629,'Retiro Mensual'!$A$2:$A$2629,AT$4,'Retiro Mensual'!$B$2:$B$2629,$B387,'Retiro Mensual'!$C$2:$C$2629,AT$5)</f>
        <v>0</v>
      </c>
      <c r="AU387" s="13">
        <f>SUMIFS('Retiro Mensual'!$E$2:$E$2629,'Retiro Mensual'!$A$2:$A$2629,AU$4,'Retiro Mensual'!$B$2:$B$2629,$B387,'Retiro Mensual'!$C$2:$C$2629,AU$5)</f>
        <v>0</v>
      </c>
      <c r="AV387" s="13">
        <f>SUMIFS('Retiro Mensual'!$E$2:$E$2629,'Retiro Mensual'!$A$2:$A$2629,AV$4,'Retiro Mensual'!$B$2:$B$2629,$B387,'Retiro Mensual'!$C$2:$C$2629,AV$5)</f>
        <v>0</v>
      </c>
      <c r="AW387" s="13">
        <f>SUMIFS('Retiro Mensual'!$E$2:$E$2629,'Retiro Mensual'!$A$2:$A$2629,AW$4,'Retiro Mensual'!$B$2:$B$2629,$B387,'Retiro Mensual'!$C$2:$C$2629,AW$5)</f>
        <v>0</v>
      </c>
      <c r="AX387" s="13">
        <f>SUMIFS('Retiro Mensual'!$E$2:$E$2629,'Retiro Mensual'!$A$2:$A$2629,AX$4,'Retiro Mensual'!$B$2:$B$2629,$B387,'Retiro Mensual'!$C$2:$C$2629,AX$5)</f>
        <v>0</v>
      </c>
      <c r="AY387" s="14">
        <f>SUMIFS('Retiro Mensual'!$E$2:$E$2629,'Retiro Mensual'!$A$2:$A$2629,AY$4,'Retiro Mensual'!$B$2:$B$2629,$B387,'Retiro Mensual'!$C$2:$C$2629,AY$5)</f>
        <v>0</v>
      </c>
      <c r="AZ387" s="12">
        <f>SUMIFS('Retiro Mensual'!$E$2:$E$2629,'Retiro Mensual'!$A$2:$A$2629,AZ$4,'Retiro Mensual'!$B$2:$B$2629,$B387,'Retiro Mensual'!$C$2:$C$2629,AZ$5)</f>
        <v>0</v>
      </c>
      <c r="BA387" s="13">
        <f>SUMIFS('Retiro Mensual'!$E$2:$E$2629,'Retiro Mensual'!$A$2:$A$2629,BA$4,'Retiro Mensual'!$B$2:$B$2629,$B387,'Retiro Mensual'!$C$2:$C$2629,BA$5)</f>
        <v>0</v>
      </c>
      <c r="BB387" s="13">
        <f>SUMIFS('Retiro Mensual'!$E$2:$E$2629,'Retiro Mensual'!$A$2:$A$2629,BB$4,'Retiro Mensual'!$B$2:$B$2629,$B387,'Retiro Mensual'!$C$2:$C$2629,BB$5)</f>
        <v>0</v>
      </c>
      <c r="BC387" s="13">
        <f>SUMIFS('Retiro Mensual'!$E$2:$E$2629,'Retiro Mensual'!$A$2:$A$2629,BC$4,'Retiro Mensual'!$B$2:$B$2629,$B387,'Retiro Mensual'!$C$2:$C$2629,BC$5)</f>
        <v>0</v>
      </c>
      <c r="BD387" s="13">
        <f>SUMIFS('Retiro Mensual'!$E$2:$E$2629,'Retiro Mensual'!$A$2:$A$2629,BD$4,'Retiro Mensual'!$B$2:$B$2629,$B387,'Retiro Mensual'!$C$2:$C$2629,BD$5)</f>
        <v>0</v>
      </c>
      <c r="BE387" s="13">
        <f>SUMIFS('Retiro Mensual'!$E$2:$E$2629,'Retiro Mensual'!$A$2:$A$2629,BE$4,'Retiro Mensual'!$B$2:$B$2629,$B387,'Retiro Mensual'!$C$2:$C$2629,BE$5)</f>
        <v>0</v>
      </c>
      <c r="BF387" s="13">
        <f>SUMIFS('Retiro Mensual'!$E$2:$E$2629,'Retiro Mensual'!$A$2:$A$2629,BF$4,'Retiro Mensual'!$B$2:$B$2629,$B387,'Retiro Mensual'!$C$2:$C$2629,BF$5)</f>
        <v>0</v>
      </c>
      <c r="BG387" s="13">
        <f>SUMIFS('Retiro Mensual'!$E$2:$E$2629,'Retiro Mensual'!$A$2:$A$2629,BG$4,'Retiro Mensual'!$B$2:$B$2629,$B387,'Retiro Mensual'!$C$2:$C$2629,BG$5)</f>
        <v>0</v>
      </c>
      <c r="BH387" s="13">
        <f>SUMIFS('Retiro Mensual'!$E$2:$E$2629,'Retiro Mensual'!$A$2:$A$2629,BH$4,'Retiro Mensual'!$B$2:$B$2629,$B387,'Retiro Mensual'!$C$2:$C$2629,BH$5)</f>
        <v>0</v>
      </c>
      <c r="BI387" s="13">
        <f>SUMIFS('Retiro Mensual'!$E$2:$E$2629,'Retiro Mensual'!$A$2:$A$2629,BI$4,'Retiro Mensual'!$B$2:$B$2629,$B387,'Retiro Mensual'!$C$2:$C$2629,BI$5)</f>
        <v>0</v>
      </c>
      <c r="BJ387" s="13">
        <f>SUMIFS('Retiro Mensual'!$E$2:$E$2629,'Retiro Mensual'!$A$2:$A$2629,BJ$4,'Retiro Mensual'!$B$2:$B$2629,$B387,'Retiro Mensual'!$C$2:$C$2629,BJ$5)</f>
        <v>0</v>
      </c>
      <c r="BK387" s="14">
        <f>SUMIFS('Retiro Mensual'!$E$2:$E$2629,'Retiro Mensual'!$A$2:$A$2629,BK$4,'Retiro Mensual'!$B$2:$B$2629,$B387,'Retiro Mensual'!$C$2:$C$2629,BK$5)</f>
        <v>0</v>
      </c>
      <c r="BL387" s="12">
        <f>SUMIFS('Retiro Mensual'!$E$2:$E$2629,'Retiro Mensual'!$A$2:$A$2629,BL$4,'Retiro Mensual'!$B$2:$B$2629,$B387,'Retiro Mensual'!$C$2:$C$2629,BL$5)</f>
        <v>0</v>
      </c>
      <c r="BM387" s="13">
        <f>SUMIFS('Retiro Mensual'!$E$2:$E$2629,'Retiro Mensual'!$A$2:$A$2629,BM$4,'Retiro Mensual'!$B$2:$B$2629,$B387,'Retiro Mensual'!$C$2:$C$2629,BM$5)</f>
        <v>0</v>
      </c>
      <c r="BN387" s="13">
        <f>SUMIFS('Retiro Mensual'!$E$2:$E$2629,'Retiro Mensual'!$A$2:$A$2629,BN$4,'Retiro Mensual'!$B$2:$B$2629,$B387,'Retiro Mensual'!$C$2:$C$2629,BN$5)</f>
        <v>0</v>
      </c>
      <c r="BO387" s="13">
        <f>SUMIFS('Retiro Mensual'!$E$2:$E$2629,'Retiro Mensual'!$A$2:$A$2629,BO$4,'Retiro Mensual'!$B$2:$B$2629,$B387,'Retiro Mensual'!$C$2:$C$2629,BO$5)</f>
        <v>0</v>
      </c>
      <c r="BP387" s="13">
        <f>SUMIFS('Retiro Mensual'!$E$2:$E$2629,'Retiro Mensual'!$A$2:$A$2629,BP$4,'Retiro Mensual'!$B$2:$B$2629,$B387,'Retiro Mensual'!$C$2:$C$2629,BP$5)</f>
        <v>0</v>
      </c>
      <c r="BQ387" s="13">
        <f>SUMIFS('Retiro Mensual'!$E$2:$E$2629,'Retiro Mensual'!$A$2:$A$2629,BQ$4,'Retiro Mensual'!$B$2:$B$2629,$B387,'Retiro Mensual'!$C$2:$C$2629,BQ$5)</f>
        <v>0</v>
      </c>
      <c r="BR387" s="13">
        <f>SUMIFS('Retiro Mensual'!$E$2:$E$2629,'Retiro Mensual'!$A$2:$A$2629,BR$4,'Retiro Mensual'!$B$2:$B$2629,$B387,'Retiro Mensual'!$C$2:$C$2629,BR$5)</f>
        <v>0</v>
      </c>
      <c r="BS387" s="13">
        <f>SUMIFS('Retiro Mensual'!$E$2:$E$2629,'Retiro Mensual'!$A$2:$A$2629,BS$4,'Retiro Mensual'!$B$2:$B$2629,$B387,'Retiro Mensual'!$C$2:$C$2629,BS$5)</f>
        <v>0</v>
      </c>
      <c r="BT387" s="13">
        <f>SUMIFS('Retiro Mensual'!$E$2:$E$2629,'Retiro Mensual'!$A$2:$A$2629,BT$4,'Retiro Mensual'!$B$2:$B$2629,$B387,'Retiro Mensual'!$C$2:$C$2629,BT$5)</f>
        <v>0</v>
      </c>
      <c r="BU387" s="13">
        <f>SUMIFS('Retiro Mensual'!$E$2:$E$2629,'Retiro Mensual'!$A$2:$A$2629,BU$4,'Retiro Mensual'!$B$2:$B$2629,$B387,'Retiro Mensual'!$C$2:$C$2629,BU$5)</f>
        <v>0</v>
      </c>
      <c r="BV387" s="13">
        <f>SUMIFS('Retiro Mensual'!$E$2:$E$2629,'Retiro Mensual'!$A$2:$A$2629,BV$4,'Retiro Mensual'!$B$2:$B$2629,$B387,'Retiro Mensual'!$C$2:$C$2629,BV$5)</f>
        <v>0</v>
      </c>
      <c r="BW387" s="14">
        <f>SUMIFS('Retiro Mensual'!$E$2:$E$2629,'Retiro Mensual'!$A$2:$A$2629,BW$4,'Retiro Mensual'!$B$2:$B$2629,$B387,'Retiro Mensual'!$C$2:$C$2629,BW$5)</f>
        <v>0</v>
      </c>
      <c r="BX387" s="13"/>
      <c r="BY387" s="12">
        <f>SUMIFS('Compra Ventas'!$E$2:$E$2700,'Compra Ventas'!$A$2:$A$2700,BY$4,'Compra Ventas'!$B$2:$B$2700,$B387,'Compra Ventas'!$C$2:$C$2700,BY$5)</f>
        <v>0</v>
      </c>
      <c r="BZ387" s="13">
        <f>SUMIFS('Compra Ventas'!$E$2:$E$2700,'Compra Ventas'!$A$2:$A$2700,BZ$4,'Compra Ventas'!$B$2:$B$2700,$B387,'Compra Ventas'!$C$2:$C$2700,BZ$5)</f>
        <v>0</v>
      </c>
      <c r="CA387" s="13">
        <f>SUMIFS('Compra Ventas'!$E$2:$E$2700,'Compra Ventas'!$A$2:$A$2700,CA$4,'Compra Ventas'!$B$2:$B$2700,$B387,'Compra Ventas'!$C$2:$C$2700,CA$5)</f>
        <v>0</v>
      </c>
      <c r="CB387" s="13">
        <f>SUMIFS('Compra Ventas'!$E$2:$E$2700,'Compra Ventas'!$A$2:$A$2700,CB$4,'Compra Ventas'!$B$2:$B$2700,$B387,'Compra Ventas'!$C$2:$C$2700,CB$5)</f>
        <v>0</v>
      </c>
      <c r="CC387" s="13">
        <f>SUMIFS('Compra Ventas'!$E$2:$E$2700,'Compra Ventas'!$A$2:$A$2700,CC$4,'Compra Ventas'!$B$2:$B$2700,$B387,'Compra Ventas'!$C$2:$C$2700,CC$5)</f>
        <v>0</v>
      </c>
      <c r="CD387" s="13">
        <f>SUMIFS('Compra Ventas'!$E$2:$E$2700,'Compra Ventas'!$A$2:$A$2700,CD$4,'Compra Ventas'!$B$2:$B$2700,$B387,'Compra Ventas'!$C$2:$C$2700,CD$5)</f>
        <v>0</v>
      </c>
      <c r="CE387" s="13">
        <f>SUMIFS('Compra Ventas'!$E$2:$E$2700,'Compra Ventas'!$A$2:$A$2700,CE$4,'Compra Ventas'!$B$2:$B$2700,$B387,'Compra Ventas'!$C$2:$C$2700,CE$5)</f>
        <v>0</v>
      </c>
      <c r="CF387" s="13">
        <f>SUMIFS('Compra Ventas'!$E$2:$E$2700,'Compra Ventas'!$A$2:$A$2700,CF$4,'Compra Ventas'!$B$2:$B$2700,$B387,'Compra Ventas'!$C$2:$C$2700,CF$5)</f>
        <v>0</v>
      </c>
      <c r="CG387" s="13">
        <f>SUMIFS('Compra Ventas'!$E$2:$E$2700,'Compra Ventas'!$A$2:$A$2700,CG$4,'Compra Ventas'!$B$2:$B$2700,$B387,'Compra Ventas'!$C$2:$C$2700,CG$5)</f>
        <v>0</v>
      </c>
      <c r="CH387" s="13">
        <f>SUMIFS('Compra Ventas'!$E$2:$E$2700,'Compra Ventas'!$A$2:$A$2700,CH$4,'Compra Ventas'!$B$2:$B$2700,$B387,'Compra Ventas'!$C$2:$C$2700,CH$5)</f>
        <v>0</v>
      </c>
      <c r="CI387" s="13">
        <f>SUMIFS('Compra Ventas'!$E$2:$E$2700,'Compra Ventas'!$A$2:$A$2700,CI$4,'Compra Ventas'!$B$2:$B$2700,$B387,'Compra Ventas'!$C$2:$C$2700,CI$5)</f>
        <v>0</v>
      </c>
      <c r="CJ387" s="14">
        <f>SUMIFS('Compra Ventas'!$E$2:$E$2700,'Compra Ventas'!$A$2:$A$2700,CJ$4,'Compra Ventas'!$B$2:$B$2700,$B387,'Compra Ventas'!$C$2:$C$2700,CJ$5)</f>
        <v>0</v>
      </c>
      <c r="CK387" s="12">
        <f>SUMIFS('Compra Ventas'!$E$2:$E$2700,'Compra Ventas'!$A$2:$A$2700,CK$4,'Compra Ventas'!$B$2:$B$2700,$B387,'Compra Ventas'!$C$2:$C$2700,CK$5)</f>
        <v>0</v>
      </c>
      <c r="CL387" s="13">
        <f>SUMIFS('Compra Ventas'!$E$2:$E$2700,'Compra Ventas'!$A$2:$A$2700,CL$4,'Compra Ventas'!$B$2:$B$2700,$B387,'Compra Ventas'!$C$2:$C$2700,CL$5)</f>
        <v>0</v>
      </c>
      <c r="CM387" s="13">
        <f>SUMIFS('Compra Ventas'!$E$2:$E$2700,'Compra Ventas'!$A$2:$A$2700,CM$4,'Compra Ventas'!$B$2:$B$2700,$B387,'Compra Ventas'!$C$2:$C$2700,CM$5)</f>
        <v>0</v>
      </c>
      <c r="CN387" s="13">
        <f>SUMIFS('Compra Ventas'!$E$2:$E$2700,'Compra Ventas'!$A$2:$A$2700,CN$4,'Compra Ventas'!$B$2:$B$2700,$B387,'Compra Ventas'!$C$2:$C$2700,CN$5)</f>
        <v>0</v>
      </c>
      <c r="CO387" s="13">
        <f>SUMIFS('Compra Ventas'!$E$2:$E$2700,'Compra Ventas'!$A$2:$A$2700,CO$4,'Compra Ventas'!$B$2:$B$2700,$B387,'Compra Ventas'!$C$2:$C$2700,CO$5)</f>
        <v>0</v>
      </c>
      <c r="CP387" s="13">
        <f>SUMIFS('Compra Ventas'!$E$2:$E$2700,'Compra Ventas'!$A$2:$A$2700,CP$4,'Compra Ventas'!$B$2:$B$2700,$B387,'Compra Ventas'!$C$2:$C$2700,CP$5)</f>
        <v>0</v>
      </c>
      <c r="CQ387" s="13">
        <f>SUMIFS('Compra Ventas'!$E$2:$E$2700,'Compra Ventas'!$A$2:$A$2700,CQ$4,'Compra Ventas'!$B$2:$B$2700,$B387,'Compra Ventas'!$C$2:$C$2700,CQ$5)</f>
        <v>0</v>
      </c>
      <c r="CR387" s="13">
        <f>SUMIFS('Compra Ventas'!$E$2:$E$2700,'Compra Ventas'!$A$2:$A$2700,CR$4,'Compra Ventas'!$B$2:$B$2700,$B387,'Compra Ventas'!$C$2:$C$2700,CR$5)</f>
        <v>0</v>
      </c>
      <c r="CS387" s="13">
        <f>SUMIFS('Compra Ventas'!$E$2:$E$2700,'Compra Ventas'!$A$2:$A$2700,CS$4,'Compra Ventas'!$B$2:$B$2700,$B387,'Compra Ventas'!$C$2:$C$2700,CS$5)</f>
        <v>0</v>
      </c>
      <c r="CT387" s="13">
        <f>SUMIFS('Compra Ventas'!$E$2:$E$2700,'Compra Ventas'!$A$2:$A$2700,CT$4,'Compra Ventas'!$B$2:$B$2700,$B387,'Compra Ventas'!$C$2:$C$2700,CT$5)</f>
        <v>0</v>
      </c>
      <c r="CU387" s="13">
        <f>SUMIFS('Compra Ventas'!$E$2:$E$2700,'Compra Ventas'!$A$2:$A$2700,CU$4,'Compra Ventas'!$B$2:$B$2700,$B387,'Compra Ventas'!$C$2:$C$2700,CU$5)</f>
        <v>0</v>
      </c>
      <c r="CV387" s="14">
        <f>SUMIFS('Compra Ventas'!$E$2:$E$2700,'Compra Ventas'!$A$2:$A$2700,CV$4,'Compra Ventas'!$B$2:$B$2700,$B387,'Compra Ventas'!$C$2:$C$2700,CV$5)</f>
        <v>0</v>
      </c>
      <c r="CW387" s="12">
        <f>SUMIFS('Compra Ventas'!$E$2:$E$2700,'Compra Ventas'!$A$2:$A$2700,CW$4,'Compra Ventas'!$B$2:$B$2700,$B387,'Compra Ventas'!$C$2:$C$2700,CW$5)</f>
        <v>0</v>
      </c>
      <c r="CX387" s="13">
        <f>SUMIFS('Compra Ventas'!$E$2:$E$2700,'Compra Ventas'!$A$2:$A$2700,CX$4,'Compra Ventas'!$B$2:$B$2700,$B387,'Compra Ventas'!$C$2:$C$2700,CX$5)</f>
        <v>0</v>
      </c>
      <c r="CY387" s="13">
        <f>SUMIFS('Compra Ventas'!$E$2:$E$2700,'Compra Ventas'!$A$2:$A$2700,CY$4,'Compra Ventas'!$B$2:$B$2700,$B387,'Compra Ventas'!$C$2:$C$2700,CY$5)</f>
        <v>0</v>
      </c>
      <c r="CZ387" s="13">
        <f>SUMIFS('Compra Ventas'!$E$2:$E$2700,'Compra Ventas'!$A$2:$A$2700,CZ$4,'Compra Ventas'!$B$2:$B$2700,$B387,'Compra Ventas'!$C$2:$C$2700,CZ$5)</f>
        <v>0</v>
      </c>
      <c r="DA387" s="13">
        <f>SUMIFS('Compra Ventas'!$E$2:$E$2700,'Compra Ventas'!$A$2:$A$2700,DA$4,'Compra Ventas'!$B$2:$B$2700,$B387,'Compra Ventas'!$C$2:$C$2700,DA$5)</f>
        <v>0</v>
      </c>
      <c r="DB387" s="13">
        <f>SUMIFS('Compra Ventas'!$E$2:$E$2700,'Compra Ventas'!$A$2:$A$2700,DB$4,'Compra Ventas'!$B$2:$B$2700,$B387,'Compra Ventas'!$C$2:$C$2700,DB$5)</f>
        <v>0</v>
      </c>
      <c r="DC387" s="13">
        <f>SUMIFS('Compra Ventas'!$E$2:$E$2700,'Compra Ventas'!$A$2:$A$2700,DC$4,'Compra Ventas'!$B$2:$B$2700,$B387,'Compra Ventas'!$C$2:$C$2700,DC$5)</f>
        <v>0</v>
      </c>
      <c r="DD387" s="13">
        <f>SUMIFS('Compra Ventas'!$E$2:$E$2700,'Compra Ventas'!$A$2:$A$2700,DD$4,'Compra Ventas'!$B$2:$B$2700,$B387,'Compra Ventas'!$C$2:$C$2700,DD$5)</f>
        <v>0</v>
      </c>
      <c r="DE387" s="13">
        <f>SUMIFS('Compra Ventas'!$E$2:$E$2700,'Compra Ventas'!$A$2:$A$2700,DE$4,'Compra Ventas'!$B$2:$B$2700,$B387,'Compra Ventas'!$C$2:$C$2700,DE$5)</f>
        <v>0</v>
      </c>
      <c r="DF387" s="13">
        <f>SUMIFS('Compra Ventas'!$E$2:$E$2700,'Compra Ventas'!$A$2:$A$2700,DF$4,'Compra Ventas'!$B$2:$B$2700,$B387,'Compra Ventas'!$C$2:$C$2700,DF$5)</f>
        <v>0</v>
      </c>
      <c r="DG387" s="13">
        <f>SUMIFS('Compra Ventas'!$E$2:$E$2700,'Compra Ventas'!$A$2:$A$2700,DG$4,'Compra Ventas'!$B$2:$B$2700,$B387,'Compra Ventas'!$C$2:$C$2700,DG$5)</f>
        <v>0</v>
      </c>
      <c r="DH387" s="14">
        <f>SUMIFS('Compra Ventas'!$E$2:$E$2700,'Compra Ventas'!$A$2:$A$2700,DH$4,'Compra Ventas'!$B$2:$B$2700,$B387,'Compra Ventas'!$C$2:$C$2700,DH$5)</f>
        <v>0</v>
      </c>
      <c r="DI387" s="84"/>
      <c r="DJ387" s="98">
        <f>SUMIFS('Ajuste Ciclado'!D$5:D$47,'Ajuste Ciclado'!$C$5:$C$47,Balance!DJ$4,'Ajuste Ciclado'!$B$5:$B$47,Balance!$B387)</f>
        <v>0</v>
      </c>
      <c r="DK387" s="99">
        <f>SUMIFS('Ajuste Ciclado'!E$5:E$47,'Ajuste Ciclado'!$C$5:$C$47,Balance!DK$4,'Ajuste Ciclado'!$B$5:$B$47,Balance!$B387)</f>
        <v>0</v>
      </c>
      <c r="DL387" s="99">
        <f>SUMIFS('Ajuste Ciclado'!F$5:F$47,'Ajuste Ciclado'!$C$5:$C$47,Balance!DL$4,'Ajuste Ciclado'!$B$5:$B$47,Balance!$B387)</f>
        <v>0</v>
      </c>
      <c r="DM387" s="99">
        <f>SUMIFS('Ajuste Ciclado'!G$5:G$47,'Ajuste Ciclado'!$C$5:$C$47,Balance!DM$4,'Ajuste Ciclado'!$B$5:$B$47,Balance!$B387)</f>
        <v>0</v>
      </c>
      <c r="DN387" s="99">
        <f>SUMIFS('Ajuste Ciclado'!H$5:H$47,'Ajuste Ciclado'!$C$5:$C$47,Balance!DN$4,'Ajuste Ciclado'!$B$5:$B$47,Balance!$B387)</f>
        <v>0</v>
      </c>
      <c r="DO387" s="99">
        <f>SUMIFS('Ajuste Ciclado'!I$5:I$47,'Ajuste Ciclado'!$C$5:$C$47,Balance!DO$4,'Ajuste Ciclado'!$B$5:$B$47,Balance!$B387)</f>
        <v>0</v>
      </c>
      <c r="DP387" s="99">
        <f>SUMIFS('Ajuste Ciclado'!J$5:J$47,'Ajuste Ciclado'!$C$5:$C$47,Balance!DP$4,'Ajuste Ciclado'!$B$5:$B$47,Balance!$B387)</f>
        <v>0</v>
      </c>
      <c r="DQ387" s="99">
        <f>SUMIFS('Ajuste Ciclado'!K$5:K$47,'Ajuste Ciclado'!$C$5:$C$47,Balance!DQ$4,'Ajuste Ciclado'!$B$5:$B$47,Balance!$B387)</f>
        <v>0</v>
      </c>
      <c r="DR387" s="99">
        <f>SUMIFS('Ajuste Ciclado'!L$5:L$47,'Ajuste Ciclado'!$C$5:$C$47,Balance!DR$4,'Ajuste Ciclado'!$B$5:$B$47,Balance!$B387)</f>
        <v>0</v>
      </c>
      <c r="DS387" s="99">
        <f>SUMIFS('Ajuste Ciclado'!M$5:M$47,'Ajuste Ciclado'!$C$5:$C$47,Balance!DS$4,'Ajuste Ciclado'!$B$5:$B$47,Balance!$B387)</f>
        <v>0</v>
      </c>
      <c r="DT387" s="99">
        <f>SUMIFS('Ajuste Ciclado'!N$5:N$47,'Ajuste Ciclado'!$C$5:$C$47,Balance!DT$4,'Ajuste Ciclado'!$B$5:$B$47,Balance!$B387)</f>
        <v>0</v>
      </c>
      <c r="DU387" s="100">
        <f>SUMIFS('Ajuste Ciclado'!O$5:O$47,'Ajuste Ciclado'!$C$5:$C$47,Balance!DU$4,'Ajuste Ciclado'!$B$5:$B$47,Balance!$B387)</f>
        <v>0</v>
      </c>
      <c r="DV387" s="98">
        <f>SUMIFS('Ajuste Ciclado'!D$5:D$47,'Ajuste Ciclado'!$C$5:$C$47,Balance!DV$4,'Ajuste Ciclado'!$B$5:$B$47,Balance!$B387)</f>
        <v>0</v>
      </c>
      <c r="DW387" s="99">
        <f>SUMIFS('Ajuste Ciclado'!E$5:E$47,'Ajuste Ciclado'!$C$5:$C$47,Balance!DW$4,'Ajuste Ciclado'!$B$5:$B$47,Balance!$B387)</f>
        <v>0</v>
      </c>
      <c r="DX387" s="99">
        <f>SUMIFS('Ajuste Ciclado'!F$5:F$47,'Ajuste Ciclado'!$C$5:$C$47,Balance!DX$4,'Ajuste Ciclado'!$B$5:$B$47,Balance!$B387)</f>
        <v>0</v>
      </c>
      <c r="DY387" s="99">
        <f>SUMIFS('Ajuste Ciclado'!G$5:G$47,'Ajuste Ciclado'!$C$5:$C$47,Balance!DY$4,'Ajuste Ciclado'!$B$5:$B$47,Balance!$B387)</f>
        <v>0</v>
      </c>
      <c r="DZ387" s="99">
        <f>SUMIFS('Ajuste Ciclado'!H$5:H$47,'Ajuste Ciclado'!$C$5:$C$47,Balance!DZ$4,'Ajuste Ciclado'!$B$5:$B$47,Balance!$B387)</f>
        <v>0</v>
      </c>
      <c r="EA387" s="99">
        <f>SUMIFS('Ajuste Ciclado'!I$5:I$47,'Ajuste Ciclado'!$C$5:$C$47,Balance!EA$4,'Ajuste Ciclado'!$B$5:$B$47,Balance!$B387)</f>
        <v>0</v>
      </c>
      <c r="EB387" s="99">
        <f>SUMIFS('Ajuste Ciclado'!J$5:J$47,'Ajuste Ciclado'!$C$5:$C$47,Balance!EB$4,'Ajuste Ciclado'!$B$5:$B$47,Balance!$B387)</f>
        <v>0</v>
      </c>
      <c r="EC387" s="99">
        <f>SUMIFS('Ajuste Ciclado'!K$5:K$47,'Ajuste Ciclado'!$C$5:$C$47,Balance!EC$4,'Ajuste Ciclado'!$B$5:$B$47,Balance!$B387)</f>
        <v>0</v>
      </c>
      <c r="ED387" s="99">
        <f>SUMIFS('Ajuste Ciclado'!L$5:L$47,'Ajuste Ciclado'!$C$5:$C$47,Balance!ED$4,'Ajuste Ciclado'!$B$5:$B$47,Balance!$B387)</f>
        <v>0</v>
      </c>
      <c r="EE387" s="99">
        <f>SUMIFS('Ajuste Ciclado'!M$5:M$47,'Ajuste Ciclado'!$C$5:$C$47,Balance!EE$4,'Ajuste Ciclado'!$B$5:$B$47,Balance!$B387)</f>
        <v>0</v>
      </c>
      <c r="EF387" s="99">
        <f>SUMIFS('Ajuste Ciclado'!N$5:N$47,'Ajuste Ciclado'!$C$5:$C$47,Balance!EF$4,'Ajuste Ciclado'!$B$5:$B$47,Balance!$B387)</f>
        <v>0</v>
      </c>
      <c r="EG387" s="100">
        <f>SUMIFS('Ajuste Ciclado'!O$5:O$47,'Ajuste Ciclado'!$C$5:$C$47,Balance!EG$4,'Ajuste Ciclado'!$B$5:$B$47,Balance!$B387)</f>
        <v>0</v>
      </c>
      <c r="EH387" s="98">
        <f>SUMIFS('Ajuste Ciclado'!D$5:D$47,'Ajuste Ciclado'!$C$5:$C$47,Balance!EH$4,'Ajuste Ciclado'!$B$5:$B$47,Balance!$B387)</f>
        <v>0</v>
      </c>
      <c r="EI387" s="99">
        <f>SUMIFS('Ajuste Ciclado'!E$5:E$47,'Ajuste Ciclado'!$C$5:$C$47,Balance!EI$4,'Ajuste Ciclado'!$B$5:$B$47,Balance!$B387)</f>
        <v>0</v>
      </c>
      <c r="EJ387" s="99">
        <f>SUMIFS('Ajuste Ciclado'!F$5:F$47,'Ajuste Ciclado'!$C$5:$C$47,Balance!EJ$4,'Ajuste Ciclado'!$B$5:$B$47,Balance!$B387)</f>
        <v>0</v>
      </c>
      <c r="EK387" s="99">
        <f>SUMIFS('Ajuste Ciclado'!G$5:G$47,'Ajuste Ciclado'!$C$5:$C$47,Balance!EK$4,'Ajuste Ciclado'!$B$5:$B$47,Balance!$B387)</f>
        <v>0</v>
      </c>
      <c r="EL387" s="99">
        <f>SUMIFS('Ajuste Ciclado'!H$5:H$47,'Ajuste Ciclado'!$C$5:$C$47,Balance!EL$4,'Ajuste Ciclado'!$B$5:$B$47,Balance!$B387)</f>
        <v>0</v>
      </c>
      <c r="EM387" s="99">
        <f>SUMIFS('Ajuste Ciclado'!I$5:I$47,'Ajuste Ciclado'!$C$5:$C$47,Balance!EM$4,'Ajuste Ciclado'!$B$5:$B$47,Balance!$B387)</f>
        <v>0</v>
      </c>
      <c r="EN387" s="99">
        <f>SUMIFS('Ajuste Ciclado'!J$5:J$47,'Ajuste Ciclado'!$C$5:$C$47,Balance!EN$4,'Ajuste Ciclado'!$B$5:$B$47,Balance!$B387)</f>
        <v>0</v>
      </c>
      <c r="EO387" s="99">
        <f>SUMIFS('Ajuste Ciclado'!K$5:K$47,'Ajuste Ciclado'!$C$5:$C$47,Balance!EO$4,'Ajuste Ciclado'!$B$5:$B$47,Balance!$B387)</f>
        <v>0</v>
      </c>
      <c r="EP387" s="99">
        <f>SUMIFS('Ajuste Ciclado'!L$5:L$47,'Ajuste Ciclado'!$C$5:$C$47,Balance!EP$4,'Ajuste Ciclado'!$B$5:$B$47,Balance!$B387)</f>
        <v>0</v>
      </c>
      <c r="EQ387" s="99">
        <f>SUMIFS('Ajuste Ciclado'!M$5:M$47,'Ajuste Ciclado'!$C$5:$C$47,Balance!EQ$4,'Ajuste Ciclado'!$B$5:$B$47,Balance!$B387)</f>
        <v>0</v>
      </c>
      <c r="ER387" s="99">
        <f>SUMIFS('Ajuste Ciclado'!N$5:N$47,'Ajuste Ciclado'!$C$5:$C$47,Balance!ER$4,'Ajuste Ciclado'!$B$5:$B$47,Balance!$B387)</f>
        <v>0</v>
      </c>
      <c r="ES387" s="100">
        <f>SUMIFS('Ajuste Ciclado'!O$5:O$47,'Ajuste Ciclado'!$C$5:$C$47,Balance!ES$4,'Ajuste Ciclado'!$B$5:$B$47,Balance!$B387)</f>
        <v>0</v>
      </c>
      <c r="ET387" s="84"/>
      <c r="EU387" s="12">
        <f t="shared" si="428"/>
        <v>40859.841986100793</v>
      </c>
      <c r="EV387" s="13">
        <f t="shared" si="393"/>
        <v>29658.329475951159</v>
      </c>
      <c r="EW387" s="13">
        <f t="shared" si="394"/>
        <v>40837.75786345722</v>
      </c>
      <c r="EX387" s="13">
        <f t="shared" si="395"/>
        <v>27527.615244006349</v>
      </c>
      <c r="EY387" s="13">
        <f t="shared" si="396"/>
        <v>21292.291767483559</v>
      </c>
      <c r="EZ387" s="13">
        <f t="shared" si="397"/>
        <v>16459.91746780133</v>
      </c>
      <c r="FA387" s="13">
        <f t="shared" si="398"/>
        <v>20272.652506749491</v>
      </c>
      <c r="FB387" s="13">
        <f t="shared" si="399"/>
        <v>24805.36287439759</v>
      </c>
      <c r="FC387" s="13">
        <f t="shared" si="400"/>
        <v>23622.25856314108</v>
      </c>
      <c r="FD387" s="13">
        <f t="shared" si="401"/>
        <v>5949.6371889661696</v>
      </c>
      <c r="FE387" s="13">
        <f t="shared" si="402"/>
        <v>1909.789738512804</v>
      </c>
      <c r="FF387" s="14">
        <f t="shared" si="403"/>
        <v>4241.048971101498</v>
      </c>
      <c r="FG387" s="12">
        <f t="shared" si="404"/>
        <v>40956.941184123993</v>
      </c>
      <c r="FH387" s="13">
        <f t="shared" si="405"/>
        <v>29825.056801188071</v>
      </c>
      <c r="FI387" s="13">
        <f t="shared" si="406"/>
        <v>41327.858760996147</v>
      </c>
      <c r="FJ387" s="13">
        <f t="shared" si="407"/>
        <v>29695.646456463281</v>
      </c>
      <c r="FK387" s="13">
        <f t="shared" si="408"/>
        <v>20984.880303492671</v>
      </c>
      <c r="FL387" s="13">
        <f t="shared" si="409"/>
        <v>16610.5957169953</v>
      </c>
      <c r="FM387" s="13">
        <f t="shared" si="410"/>
        <v>21343.70593438005</v>
      </c>
      <c r="FN387" s="13">
        <f t="shared" si="411"/>
        <v>25645.103399424919</v>
      </c>
      <c r="FO387" s="13">
        <f t="shared" si="412"/>
        <v>27439.343399400721</v>
      </c>
      <c r="FP387" s="13">
        <f t="shared" si="413"/>
        <v>8660.1719954634227</v>
      </c>
      <c r="FQ387" s="13">
        <f t="shared" si="414"/>
        <v>13289.48008382499</v>
      </c>
      <c r="FR387" s="14">
        <f t="shared" si="415"/>
        <v>20850.155047858421</v>
      </c>
      <c r="FS387" s="12">
        <f t="shared" si="416"/>
        <v>40979.564071276669</v>
      </c>
      <c r="FT387" s="13">
        <f t="shared" si="417"/>
        <v>29845.154014221542</v>
      </c>
      <c r="FU387" s="13">
        <f t="shared" si="418"/>
        <v>41148.346171966987</v>
      </c>
      <c r="FV387" s="13">
        <f t="shared" si="419"/>
        <v>29451.349067810181</v>
      </c>
      <c r="FW387" s="13">
        <f t="shared" si="420"/>
        <v>21674.33277060082</v>
      </c>
      <c r="FX387" s="13">
        <f t="shared" si="421"/>
        <v>17628.65182859563</v>
      </c>
      <c r="FY387" s="13">
        <f t="shared" si="422"/>
        <v>23085.374347647248</v>
      </c>
      <c r="FZ387" s="13">
        <f t="shared" si="423"/>
        <v>28368.295852517331</v>
      </c>
      <c r="GA387" s="13">
        <f t="shared" si="424"/>
        <v>26157.181646848428</v>
      </c>
      <c r="GB387" s="13">
        <f t="shared" si="425"/>
        <v>18863.061352594839</v>
      </c>
      <c r="GC387" s="13">
        <f t="shared" si="426"/>
        <v>25964.821222891311</v>
      </c>
      <c r="GD387" s="14">
        <f t="shared" si="427"/>
        <v>29416.192535149861</v>
      </c>
      <c r="GE387" s="84"/>
      <c r="GF387" s="12">
        <f t="shared" si="439"/>
        <v>257436.50364766907</v>
      </c>
      <c r="GG387" s="13">
        <f t="shared" si="439"/>
        <v>296628.93908361206</v>
      </c>
      <c r="GH387" s="14">
        <f t="shared" si="439"/>
        <v>332582.32488212088</v>
      </c>
      <c r="GI387" s="6">
        <f t="shared" si="430"/>
        <v>1</v>
      </c>
      <c r="GJ387" s="12">
        <f t="shared" si="431"/>
        <v>0</v>
      </c>
      <c r="GK387" s="13">
        <f t="shared" si="432"/>
        <v>0</v>
      </c>
      <c r="GL387" s="14">
        <f t="shared" si="433"/>
        <v>0</v>
      </c>
      <c r="GM387" s="84"/>
      <c r="GN387" s="66">
        <f t="shared" si="434"/>
        <v>0</v>
      </c>
      <c r="GO387" s="84"/>
      <c r="GP387" s="63" t="str" cm="1">
        <f t="array" ref="GP387">INDEX($GF$4:$GH$4,1,GI387)</f>
        <v>Sample 1</v>
      </c>
      <c r="GQ387" s="12">
        <f t="shared" si="436"/>
        <v>1909.789738512804</v>
      </c>
      <c r="GR387" s="13">
        <f t="shared" si="436"/>
        <v>4241.048971101498</v>
      </c>
      <c r="GS387" s="14">
        <f t="shared" si="436"/>
        <v>5949.6371889661696</v>
      </c>
      <c r="GT387" s="12">
        <f t="shared" si="437"/>
        <v>8660.1719954634227</v>
      </c>
      <c r="GU387" s="13">
        <f t="shared" si="437"/>
        <v>13289.48008382499</v>
      </c>
      <c r="GV387" s="14">
        <f t="shared" si="437"/>
        <v>16610.5957169953</v>
      </c>
      <c r="GW387" s="12">
        <f t="shared" si="438"/>
        <v>17628.65182859563</v>
      </c>
      <c r="GX387" s="13">
        <f t="shared" si="438"/>
        <v>18863.061352594839</v>
      </c>
      <c r="GY387" s="14">
        <f t="shared" si="438"/>
        <v>21674.33277060082</v>
      </c>
      <c r="GZ387" s="84" t="str">
        <f t="shared" si="441"/>
        <v>Sample 1</v>
      </c>
      <c r="HA387" s="12">
        <f t="shared" si="440"/>
        <v>0</v>
      </c>
      <c r="HB387" s="13">
        <f t="shared" si="440"/>
        <v>0</v>
      </c>
      <c r="HC387" s="14">
        <f t="shared" si="440"/>
        <v>0</v>
      </c>
      <c r="HD387" s="6">
        <f t="shared" si="442"/>
        <v>0</v>
      </c>
      <c r="HE387" s="84" t="str">
        <f t="shared" si="443"/>
        <v>Ok</v>
      </c>
    </row>
    <row r="388" spans="2:213" x14ac:dyDescent="0.3">
      <c r="B388" s="84" t="s">
        <v>74</v>
      </c>
      <c r="C388" s="12">
        <f>SUMIFS(Inyecciones!$E$2:$E$14185,Inyecciones!$A$2:$A$14185,Balance!C$4,Inyecciones!$B$2:$B$14185,Balance!$B388,Inyecciones!$C$2:$C$14185,Balance!C$5)</f>
        <v>0</v>
      </c>
      <c r="D388" s="13">
        <f>SUMIFS(Inyecciones!$E$2:$E$14185,Inyecciones!$A$2:$A$14185,Balance!D$4,Inyecciones!$B$2:$B$14185,Balance!$B388,Inyecciones!$C$2:$C$14185,Balance!D$5)</f>
        <v>0</v>
      </c>
      <c r="E388" s="13">
        <f>SUMIFS(Inyecciones!$E$2:$E$14185,Inyecciones!$A$2:$A$14185,Balance!E$4,Inyecciones!$B$2:$B$14185,Balance!$B388,Inyecciones!$C$2:$C$14185,Balance!E$5)</f>
        <v>0</v>
      </c>
      <c r="F388" s="13">
        <f>SUMIFS(Inyecciones!$E$2:$E$14185,Inyecciones!$A$2:$A$14185,Balance!F$4,Inyecciones!$B$2:$B$14185,Balance!$B388,Inyecciones!$C$2:$C$14185,Balance!F$5)</f>
        <v>0</v>
      </c>
      <c r="G388" s="13">
        <f>SUMIFS(Inyecciones!$E$2:$E$14185,Inyecciones!$A$2:$A$14185,Balance!G$4,Inyecciones!$B$2:$B$14185,Balance!$B388,Inyecciones!$C$2:$C$14185,Balance!G$5)</f>
        <v>0</v>
      </c>
      <c r="H388" s="13">
        <f>SUMIFS(Inyecciones!$E$2:$E$14185,Inyecciones!$A$2:$A$14185,Balance!H$4,Inyecciones!$B$2:$B$14185,Balance!$B388,Inyecciones!$C$2:$C$14185,Balance!H$5)</f>
        <v>0</v>
      </c>
      <c r="I388" s="13">
        <f>SUMIFS(Inyecciones!$E$2:$E$14185,Inyecciones!$A$2:$A$14185,Balance!I$4,Inyecciones!$B$2:$B$14185,Balance!$B388,Inyecciones!$C$2:$C$14185,Balance!I$5)</f>
        <v>0</v>
      </c>
      <c r="J388" s="13">
        <f>SUMIFS(Inyecciones!$E$2:$E$14185,Inyecciones!$A$2:$A$14185,Balance!J$4,Inyecciones!$B$2:$B$14185,Balance!$B388,Inyecciones!$C$2:$C$14185,Balance!J$5)</f>
        <v>0</v>
      </c>
      <c r="K388" s="13">
        <f>SUMIFS(Inyecciones!$E$2:$E$14185,Inyecciones!$A$2:$A$14185,Balance!K$4,Inyecciones!$B$2:$B$14185,Balance!$B388,Inyecciones!$C$2:$C$14185,Balance!K$5)</f>
        <v>0</v>
      </c>
      <c r="L388" s="13">
        <f>SUMIFS(Inyecciones!$E$2:$E$14185,Inyecciones!$A$2:$A$14185,Balance!L$4,Inyecciones!$B$2:$B$14185,Balance!$B388,Inyecciones!$C$2:$C$14185,Balance!L$5)</f>
        <v>0</v>
      </c>
      <c r="M388" s="13">
        <f>SUMIFS(Inyecciones!$E$2:$E$14185,Inyecciones!$A$2:$A$14185,Balance!M$4,Inyecciones!$B$2:$B$14185,Balance!$B388,Inyecciones!$C$2:$C$14185,Balance!M$5)</f>
        <v>0</v>
      </c>
      <c r="N388" s="14">
        <f>SUMIFS(Inyecciones!$E$2:$E$14185,Inyecciones!$A$2:$A$14185,Balance!N$4,Inyecciones!$B$2:$B$14185,Balance!$B388,Inyecciones!$C$2:$C$14185,Balance!N$5)</f>
        <v>0</v>
      </c>
      <c r="O388" s="12">
        <f>SUMIFS(Inyecciones!$E$2:$E$14185,Inyecciones!$A$2:$A$14185,Balance!O$4,Inyecciones!$B$2:$B$14185,Balance!$B388,Inyecciones!$C$2:$C$14185,Balance!O$5)</f>
        <v>0</v>
      </c>
      <c r="P388" s="13">
        <f>SUMIFS(Inyecciones!$E$2:$E$14185,Inyecciones!$A$2:$A$14185,Balance!P$4,Inyecciones!$B$2:$B$14185,Balance!$B388,Inyecciones!$C$2:$C$14185,Balance!P$5)</f>
        <v>0</v>
      </c>
      <c r="Q388" s="13">
        <f>SUMIFS(Inyecciones!$E$2:$E$14185,Inyecciones!$A$2:$A$14185,Balance!Q$4,Inyecciones!$B$2:$B$14185,Balance!$B388,Inyecciones!$C$2:$C$14185,Balance!Q$5)</f>
        <v>0</v>
      </c>
      <c r="R388" s="13">
        <f>SUMIFS(Inyecciones!$E$2:$E$14185,Inyecciones!$A$2:$A$14185,Balance!R$4,Inyecciones!$B$2:$B$14185,Balance!$B388,Inyecciones!$C$2:$C$14185,Balance!R$5)</f>
        <v>0</v>
      </c>
      <c r="S388" s="13">
        <f>SUMIFS(Inyecciones!$E$2:$E$14185,Inyecciones!$A$2:$A$14185,Balance!S$4,Inyecciones!$B$2:$B$14185,Balance!$B388,Inyecciones!$C$2:$C$14185,Balance!S$5)</f>
        <v>0</v>
      </c>
      <c r="T388" s="13">
        <f>SUMIFS(Inyecciones!$E$2:$E$14185,Inyecciones!$A$2:$A$14185,Balance!T$4,Inyecciones!$B$2:$B$14185,Balance!$B388,Inyecciones!$C$2:$C$14185,Balance!T$5)</f>
        <v>0</v>
      </c>
      <c r="U388" s="13">
        <f>SUMIFS(Inyecciones!$E$2:$E$14185,Inyecciones!$A$2:$A$14185,Balance!U$4,Inyecciones!$B$2:$B$14185,Balance!$B388,Inyecciones!$C$2:$C$14185,Balance!U$5)</f>
        <v>0</v>
      </c>
      <c r="V388" s="13">
        <f>SUMIFS(Inyecciones!$E$2:$E$14185,Inyecciones!$A$2:$A$14185,Balance!V$4,Inyecciones!$B$2:$B$14185,Balance!$B388,Inyecciones!$C$2:$C$14185,Balance!V$5)</f>
        <v>0</v>
      </c>
      <c r="W388" s="13">
        <f>SUMIFS(Inyecciones!$E$2:$E$14185,Inyecciones!$A$2:$A$14185,Balance!W$4,Inyecciones!$B$2:$B$14185,Balance!$B388,Inyecciones!$C$2:$C$14185,Balance!W$5)</f>
        <v>0</v>
      </c>
      <c r="X388" s="13">
        <f>SUMIFS(Inyecciones!$E$2:$E$14185,Inyecciones!$A$2:$A$14185,Balance!X$4,Inyecciones!$B$2:$B$14185,Balance!$B388,Inyecciones!$C$2:$C$14185,Balance!X$5)</f>
        <v>0</v>
      </c>
      <c r="Y388" s="13">
        <f>SUMIFS(Inyecciones!$E$2:$E$14185,Inyecciones!$A$2:$A$14185,Balance!Y$4,Inyecciones!$B$2:$B$14185,Balance!$B388,Inyecciones!$C$2:$C$14185,Balance!Y$5)</f>
        <v>0</v>
      </c>
      <c r="Z388" s="14">
        <f>SUMIFS(Inyecciones!$E$2:$E$14185,Inyecciones!$A$2:$A$14185,Balance!Z$4,Inyecciones!$B$2:$B$14185,Balance!$B388,Inyecciones!$C$2:$C$14185,Balance!Z$5)</f>
        <v>0</v>
      </c>
      <c r="AA388" s="12">
        <f>SUMIFS(Inyecciones!$E$2:$E$14185,Inyecciones!$A$2:$A$14185,Balance!AA$4,Inyecciones!$B$2:$B$14185,Balance!$B388,Inyecciones!$C$2:$C$14185,Balance!AA$5)</f>
        <v>0</v>
      </c>
      <c r="AB388" s="13">
        <f>SUMIFS(Inyecciones!$E$2:$E$14185,Inyecciones!$A$2:$A$14185,Balance!AB$4,Inyecciones!$B$2:$B$14185,Balance!$B388,Inyecciones!$C$2:$C$14185,Balance!AB$5)</f>
        <v>0</v>
      </c>
      <c r="AC388" s="13">
        <f>SUMIFS(Inyecciones!$E$2:$E$14185,Inyecciones!$A$2:$A$14185,Balance!AC$4,Inyecciones!$B$2:$B$14185,Balance!$B388,Inyecciones!$C$2:$C$14185,Balance!AC$5)</f>
        <v>0</v>
      </c>
      <c r="AD388" s="13">
        <f>SUMIFS(Inyecciones!$E$2:$E$14185,Inyecciones!$A$2:$A$14185,Balance!AD$4,Inyecciones!$B$2:$B$14185,Balance!$B388,Inyecciones!$C$2:$C$14185,Balance!AD$5)</f>
        <v>0</v>
      </c>
      <c r="AE388" s="13">
        <f>SUMIFS(Inyecciones!$E$2:$E$14185,Inyecciones!$A$2:$A$14185,Balance!AE$4,Inyecciones!$B$2:$B$14185,Balance!$B388,Inyecciones!$C$2:$C$14185,Balance!AE$5)</f>
        <v>0</v>
      </c>
      <c r="AF388" s="13">
        <f>SUMIFS(Inyecciones!$E$2:$E$14185,Inyecciones!$A$2:$A$14185,Balance!AF$4,Inyecciones!$B$2:$B$14185,Balance!$B388,Inyecciones!$C$2:$C$14185,Balance!AF$5)</f>
        <v>0</v>
      </c>
      <c r="AG388" s="13">
        <f>SUMIFS(Inyecciones!$E$2:$E$14185,Inyecciones!$A$2:$A$14185,Balance!AG$4,Inyecciones!$B$2:$B$14185,Balance!$B388,Inyecciones!$C$2:$C$14185,Balance!AG$5)</f>
        <v>0</v>
      </c>
      <c r="AH388" s="13">
        <f>SUMIFS(Inyecciones!$E$2:$E$14185,Inyecciones!$A$2:$A$14185,Balance!AH$4,Inyecciones!$B$2:$B$14185,Balance!$B388,Inyecciones!$C$2:$C$14185,Balance!AH$5)</f>
        <v>0</v>
      </c>
      <c r="AI388" s="13">
        <f>SUMIFS(Inyecciones!$E$2:$E$14185,Inyecciones!$A$2:$A$14185,Balance!AI$4,Inyecciones!$B$2:$B$14185,Balance!$B388,Inyecciones!$C$2:$C$14185,Balance!AI$5)</f>
        <v>0</v>
      </c>
      <c r="AJ388" s="13">
        <f>SUMIFS(Inyecciones!$E$2:$E$14185,Inyecciones!$A$2:$A$14185,Balance!AJ$4,Inyecciones!$B$2:$B$14185,Balance!$B388,Inyecciones!$C$2:$C$14185,Balance!AJ$5)</f>
        <v>0</v>
      </c>
      <c r="AK388" s="13">
        <f>SUMIFS(Inyecciones!$E$2:$E$14185,Inyecciones!$A$2:$A$14185,Balance!AK$4,Inyecciones!$B$2:$B$14185,Balance!$B388,Inyecciones!$C$2:$C$14185,Balance!AK$5)</f>
        <v>0</v>
      </c>
      <c r="AL388" s="14">
        <f>SUMIFS(Inyecciones!$E$2:$E$14185,Inyecciones!$A$2:$A$14185,Balance!AL$4,Inyecciones!$B$2:$B$14185,Balance!$B388,Inyecciones!$C$2:$C$14185,Balance!AL$5)</f>
        <v>0</v>
      </c>
      <c r="AM388" s="13"/>
      <c r="AN388" s="12">
        <f>SUMIFS('Retiro Mensual'!$E$2:$E$2629,'Retiro Mensual'!$A$2:$A$2629,AN$4,'Retiro Mensual'!$B$2:$B$2629,$B388,'Retiro Mensual'!$C$2:$C$2629,AN$5)</f>
        <v>25656.740720000002</v>
      </c>
      <c r="AO388" s="13">
        <f>SUMIFS('Retiro Mensual'!$E$2:$E$2629,'Retiro Mensual'!$A$2:$A$2629,AO$4,'Retiro Mensual'!$B$2:$B$2629,$B388,'Retiro Mensual'!$C$2:$C$2629,AO$5)</f>
        <v>20222.682850000001</v>
      </c>
      <c r="AP388" s="13">
        <f>SUMIFS('Retiro Mensual'!$E$2:$E$2629,'Retiro Mensual'!$A$2:$A$2629,AP$4,'Retiro Mensual'!$B$2:$B$2629,$B388,'Retiro Mensual'!$C$2:$C$2629,AP$5)</f>
        <v>25812.698390000001</v>
      </c>
      <c r="AQ388" s="13">
        <f>SUMIFS('Retiro Mensual'!$E$2:$E$2629,'Retiro Mensual'!$A$2:$A$2629,AQ$4,'Retiro Mensual'!$B$2:$B$2629,$B388,'Retiro Mensual'!$C$2:$C$2629,AQ$5)</f>
        <v>20198.72291</v>
      </c>
      <c r="AR388" s="13">
        <f>SUMIFS('Retiro Mensual'!$E$2:$E$2629,'Retiro Mensual'!$A$2:$A$2629,AR$4,'Retiro Mensual'!$B$2:$B$2629,$B388,'Retiro Mensual'!$C$2:$C$2629,AR$5)</f>
        <v>20384.625489999999</v>
      </c>
      <c r="AS388" s="13">
        <f>SUMIFS('Retiro Mensual'!$E$2:$E$2629,'Retiro Mensual'!$A$2:$A$2629,AS$4,'Retiro Mensual'!$B$2:$B$2629,$B388,'Retiro Mensual'!$C$2:$C$2629,AS$5)</f>
        <v>17372.29679</v>
      </c>
      <c r="AT388" s="13">
        <f>SUMIFS('Retiro Mensual'!$E$2:$E$2629,'Retiro Mensual'!$A$2:$A$2629,AT$4,'Retiro Mensual'!$B$2:$B$2629,$B388,'Retiro Mensual'!$C$2:$C$2629,AT$5)</f>
        <v>16046.72473</v>
      </c>
      <c r="AU388" s="13">
        <f>SUMIFS('Retiro Mensual'!$E$2:$E$2629,'Retiro Mensual'!$A$2:$A$2629,AU$4,'Retiro Mensual'!$B$2:$B$2629,$B388,'Retiro Mensual'!$C$2:$C$2629,AU$5)</f>
        <v>14786.3992</v>
      </c>
      <c r="AV388" s="13">
        <f>SUMIFS('Retiro Mensual'!$E$2:$E$2629,'Retiro Mensual'!$A$2:$A$2629,AV$4,'Retiro Mensual'!$B$2:$B$2629,$B388,'Retiro Mensual'!$C$2:$C$2629,AV$5)</f>
        <v>14930.213669999999</v>
      </c>
      <c r="AW388" s="13">
        <f>SUMIFS('Retiro Mensual'!$E$2:$E$2629,'Retiro Mensual'!$A$2:$A$2629,AW$4,'Retiro Mensual'!$B$2:$B$2629,$B388,'Retiro Mensual'!$C$2:$C$2629,AW$5)</f>
        <v>11878.519340000001</v>
      </c>
      <c r="AX388" s="13">
        <f>SUMIFS('Retiro Mensual'!$E$2:$E$2629,'Retiro Mensual'!$A$2:$A$2629,AX$4,'Retiro Mensual'!$B$2:$B$2629,$B388,'Retiro Mensual'!$C$2:$C$2629,AX$5)</f>
        <v>9048.0997260000004</v>
      </c>
      <c r="AY388" s="14">
        <f>SUMIFS('Retiro Mensual'!$E$2:$E$2629,'Retiro Mensual'!$A$2:$A$2629,AY$4,'Retiro Mensual'!$B$2:$B$2629,$B388,'Retiro Mensual'!$C$2:$C$2629,AY$5)</f>
        <v>11437.32136</v>
      </c>
      <c r="AZ388" s="12">
        <f>SUMIFS('Retiro Mensual'!$E$2:$E$2629,'Retiro Mensual'!$A$2:$A$2629,AZ$4,'Retiro Mensual'!$B$2:$B$2629,$B388,'Retiro Mensual'!$C$2:$C$2629,AZ$5)</f>
        <v>25683.388370000001</v>
      </c>
      <c r="BA388" s="13">
        <f>SUMIFS('Retiro Mensual'!$E$2:$E$2629,'Retiro Mensual'!$A$2:$A$2629,BA$4,'Retiro Mensual'!$B$2:$B$2629,$B388,'Retiro Mensual'!$C$2:$C$2629,BA$5)</f>
        <v>20405.617320000001</v>
      </c>
      <c r="BB388" s="13">
        <f>SUMIFS('Retiro Mensual'!$E$2:$E$2629,'Retiro Mensual'!$A$2:$A$2629,BB$4,'Retiro Mensual'!$B$2:$B$2629,$B388,'Retiro Mensual'!$C$2:$C$2629,BB$5)</f>
        <v>26062.890309999999</v>
      </c>
      <c r="BC388" s="13">
        <f>SUMIFS('Retiro Mensual'!$E$2:$E$2629,'Retiro Mensual'!$A$2:$A$2629,BC$4,'Retiro Mensual'!$B$2:$B$2629,$B388,'Retiro Mensual'!$C$2:$C$2629,BC$5)</f>
        <v>21248.555420000001</v>
      </c>
      <c r="BD388" s="13">
        <f>SUMIFS('Retiro Mensual'!$E$2:$E$2629,'Retiro Mensual'!$A$2:$A$2629,BD$4,'Retiro Mensual'!$B$2:$B$2629,$B388,'Retiro Mensual'!$C$2:$C$2629,BD$5)</f>
        <v>20004.793799999999</v>
      </c>
      <c r="BE388" s="13">
        <f>SUMIFS('Retiro Mensual'!$E$2:$E$2629,'Retiro Mensual'!$A$2:$A$2629,BE$4,'Retiro Mensual'!$B$2:$B$2629,$B388,'Retiro Mensual'!$C$2:$C$2629,BE$5)</f>
        <v>17558.961139999999</v>
      </c>
      <c r="BF388" s="13">
        <f>SUMIFS('Retiro Mensual'!$E$2:$E$2629,'Retiro Mensual'!$A$2:$A$2629,BF$4,'Retiro Mensual'!$B$2:$B$2629,$B388,'Retiro Mensual'!$C$2:$C$2629,BF$5)</f>
        <v>16742.654500000001</v>
      </c>
      <c r="BG388" s="13">
        <f>SUMIFS('Retiro Mensual'!$E$2:$E$2629,'Retiro Mensual'!$A$2:$A$2629,BG$4,'Retiro Mensual'!$B$2:$B$2629,$B388,'Retiro Mensual'!$C$2:$C$2629,BG$5)</f>
        <v>14875.052449999999</v>
      </c>
      <c r="BH388" s="13">
        <f>SUMIFS('Retiro Mensual'!$E$2:$E$2629,'Retiro Mensual'!$A$2:$A$2629,BH$4,'Retiro Mensual'!$B$2:$B$2629,$B388,'Retiro Mensual'!$C$2:$C$2629,BH$5)</f>
        <v>15168.9146</v>
      </c>
      <c r="BI388" s="13">
        <f>SUMIFS('Retiro Mensual'!$E$2:$E$2629,'Retiro Mensual'!$A$2:$A$2629,BI$4,'Retiro Mensual'!$B$2:$B$2629,$B388,'Retiro Mensual'!$C$2:$C$2629,BI$5)</f>
        <v>13242.11483</v>
      </c>
      <c r="BJ388" s="13">
        <f>SUMIFS('Retiro Mensual'!$E$2:$E$2629,'Retiro Mensual'!$A$2:$A$2629,BJ$4,'Retiro Mensual'!$B$2:$B$2629,$B388,'Retiro Mensual'!$C$2:$C$2629,BJ$5)</f>
        <v>12341.526669999999</v>
      </c>
      <c r="BK388" s="14">
        <f>SUMIFS('Retiro Mensual'!$E$2:$E$2629,'Retiro Mensual'!$A$2:$A$2629,BK$4,'Retiro Mensual'!$B$2:$B$2629,$B388,'Retiro Mensual'!$C$2:$C$2629,BK$5)</f>
        <v>15963.23553</v>
      </c>
      <c r="BL388" s="12">
        <f>SUMIFS('Retiro Mensual'!$E$2:$E$2629,'Retiro Mensual'!$A$2:$A$2629,BL$4,'Retiro Mensual'!$B$2:$B$2629,$B388,'Retiro Mensual'!$C$2:$C$2629,BL$5)</f>
        <v>0</v>
      </c>
      <c r="BM388" s="13">
        <f>SUMIFS('Retiro Mensual'!$E$2:$E$2629,'Retiro Mensual'!$A$2:$A$2629,BM$4,'Retiro Mensual'!$B$2:$B$2629,$B388,'Retiro Mensual'!$C$2:$C$2629,BM$5)</f>
        <v>0</v>
      </c>
      <c r="BN388" s="13">
        <f>SUMIFS('Retiro Mensual'!$E$2:$E$2629,'Retiro Mensual'!$A$2:$A$2629,BN$4,'Retiro Mensual'!$B$2:$B$2629,$B388,'Retiro Mensual'!$C$2:$C$2629,BN$5)</f>
        <v>0</v>
      </c>
      <c r="BO388" s="13">
        <f>SUMIFS('Retiro Mensual'!$E$2:$E$2629,'Retiro Mensual'!$A$2:$A$2629,BO$4,'Retiro Mensual'!$B$2:$B$2629,$B388,'Retiro Mensual'!$C$2:$C$2629,BO$5)</f>
        <v>0</v>
      </c>
      <c r="BP388" s="13">
        <f>SUMIFS('Retiro Mensual'!$E$2:$E$2629,'Retiro Mensual'!$A$2:$A$2629,BP$4,'Retiro Mensual'!$B$2:$B$2629,$B388,'Retiro Mensual'!$C$2:$C$2629,BP$5)</f>
        <v>0</v>
      </c>
      <c r="BQ388" s="13">
        <f>SUMIFS('Retiro Mensual'!$E$2:$E$2629,'Retiro Mensual'!$A$2:$A$2629,BQ$4,'Retiro Mensual'!$B$2:$B$2629,$B388,'Retiro Mensual'!$C$2:$C$2629,BQ$5)</f>
        <v>0</v>
      </c>
      <c r="BR388" s="13">
        <f>SUMIFS('Retiro Mensual'!$E$2:$E$2629,'Retiro Mensual'!$A$2:$A$2629,BR$4,'Retiro Mensual'!$B$2:$B$2629,$B388,'Retiro Mensual'!$C$2:$C$2629,BR$5)</f>
        <v>0</v>
      </c>
      <c r="BS388" s="13">
        <f>SUMIFS('Retiro Mensual'!$E$2:$E$2629,'Retiro Mensual'!$A$2:$A$2629,BS$4,'Retiro Mensual'!$B$2:$B$2629,$B388,'Retiro Mensual'!$C$2:$C$2629,BS$5)</f>
        <v>0</v>
      </c>
      <c r="BT388" s="13">
        <f>SUMIFS('Retiro Mensual'!$E$2:$E$2629,'Retiro Mensual'!$A$2:$A$2629,BT$4,'Retiro Mensual'!$B$2:$B$2629,$B388,'Retiro Mensual'!$C$2:$C$2629,BT$5)</f>
        <v>0</v>
      </c>
      <c r="BU388" s="13">
        <f>SUMIFS('Retiro Mensual'!$E$2:$E$2629,'Retiro Mensual'!$A$2:$A$2629,BU$4,'Retiro Mensual'!$B$2:$B$2629,$B388,'Retiro Mensual'!$C$2:$C$2629,BU$5)</f>
        <v>0</v>
      </c>
      <c r="BV388" s="13">
        <f>SUMIFS('Retiro Mensual'!$E$2:$E$2629,'Retiro Mensual'!$A$2:$A$2629,BV$4,'Retiro Mensual'!$B$2:$B$2629,$B388,'Retiro Mensual'!$C$2:$C$2629,BV$5)</f>
        <v>0</v>
      </c>
      <c r="BW388" s="14">
        <f>SUMIFS('Retiro Mensual'!$E$2:$E$2629,'Retiro Mensual'!$A$2:$A$2629,BW$4,'Retiro Mensual'!$B$2:$B$2629,$B388,'Retiro Mensual'!$C$2:$C$2629,BW$5)</f>
        <v>0</v>
      </c>
      <c r="BX388" s="13"/>
      <c r="BY388" s="12">
        <f>SUMIFS('Compra Ventas'!$E$2:$E$2700,'Compra Ventas'!$A$2:$A$2700,BY$4,'Compra Ventas'!$B$2:$B$2700,$B388,'Compra Ventas'!$C$2:$C$2700,BY$5)</f>
        <v>0</v>
      </c>
      <c r="BZ388" s="13">
        <f>SUMIFS('Compra Ventas'!$E$2:$E$2700,'Compra Ventas'!$A$2:$A$2700,BZ$4,'Compra Ventas'!$B$2:$B$2700,$B388,'Compra Ventas'!$C$2:$C$2700,BZ$5)</f>
        <v>0</v>
      </c>
      <c r="CA388" s="13">
        <f>SUMIFS('Compra Ventas'!$E$2:$E$2700,'Compra Ventas'!$A$2:$A$2700,CA$4,'Compra Ventas'!$B$2:$B$2700,$B388,'Compra Ventas'!$C$2:$C$2700,CA$5)</f>
        <v>0</v>
      </c>
      <c r="CB388" s="13">
        <f>SUMIFS('Compra Ventas'!$E$2:$E$2700,'Compra Ventas'!$A$2:$A$2700,CB$4,'Compra Ventas'!$B$2:$B$2700,$B388,'Compra Ventas'!$C$2:$C$2700,CB$5)</f>
        <v>0</v>
      </c>
      <c r="CC388" s="13">
        <f>SUMIFS('Compra Ventas'!$E$2:$E$2700,'Compra Ventas'!$A$2:$A$2700,CC$4,'Compra Ventas'!$B$2:$B$2700,$B388,'Compra Ventas'!$C$2:$C$2700,CC$5)</f>
        <v>0</v>
      </c>
      <c r="CD388" s="13">
        <f>SUMIFS('Compra Ventas'!$E$2:$E$2700,'Compra Ventas'!$A$2:$A$2700,CD$4,'Compra Ventas'!$B$2:$B$2700,$B388,'Compra Ventas'!$C$2:$C$2700,CD$5)</f>
        <v>0</v>
      </c>
      <c r="CE388" s="13">
        <f>SUMIFS('Compra Ventas'!$E$2:$E$2700,'Compra Ventas'!$A$2:$A$2700,CE$4,'Compra Ventas'!$B$2:$B$2700,$B388,'Compra Ventas'!$C$2:$C$2700,CE$5)</f>
        <v>0</v>
      </c>
      <c r="CF388" s="13">
        <f>SUMIFS('Compra Ventas'!$E$2:$E$2700,'Compra Ventas'!$A$2:$A$2700,CF$4,'Compra Ventas'!$B$2:$B$2700,$B388,'Compra Ventas'!$C$2:$C$2700,CF$5)</f>
        <v>0</v>
      </c>
      <c r="CG388" s="13">
        <f>SUMIFS('Compra Ventas'!$E$2:$E$2700,'Compra Ventas'!$A$2:$A$2700,CG$4,'Compra Ventas'!$B$2:$B$2700,$B388,'Compra Ventas'!$C$2:$C$2700,CG$5)</f>
        <v>0</v>
      </c>
      <c r="CH388" s="13">
        <f>SUMIFS('Compra Ventas'!$E$2:$E$2700,'Compra Ventas'!$A$2:$A$2700,CH$4,'Compra Ventas'!$B$2:$B$2700,$B388,'Compra Ventas'!$C$2:$C$2700,CH$5)</f>
        <v>0</v>
      </c>
      <c r="CI388" s="13">
        <f>SUMIFS('Compra Ventas'!$E$2:$E$2700,'Compra Ventas'!$A$2:$A$2700,CI$4,'Compra Ventas'!$B$2:$B$2700,$B388,'Compra Ventas'!$C$2:$C$2700,CI$5)</f>
        <v>0</v>
      </c>
      <c r="CJ388" s="14">
        <f>SUMIFS('Compra Ventas'!$E$2:$E$2700,'Compra Ventas'!$A$2:$A$2700,CJ$4,'Compra Ventas'!$B$2:$B$2700,$B388,'Compra Ventas'!$C$2:$C$2700,CJ$5)</f>
        <v>0</v>
      </c>
      <c r="CK388" s="12">
        <f>SUMIFS('Compra Ventas'!$E$2:$E$2700,'Compra Ventas'!$A$2:$A$2700,CK$4,'Compra Ventas'!$B$2:$B$2700,$B388,'Compra Ventas'!$C$2:$C$2700,CK$5)</f>
        <v>0</v>
      </c>
      <c r="CL388" s="13">
        <f>SUMIFS('Compra Ventas'!$E$2:$E$2700,'Compra Ventas'!$A$2:$A$2700,CL$4,'Compra Ventas'!$B$2:$B$2700,$B388,'Compra Ventas'!$C$2:$C$2700,CL$5)</f>
        <v>0</v>
      </c>
      <c r="CM388" s="13">
        <f>SUMIFS('Compra Ventas'!$E$2:$E$2700,'Compra Ventas'!$A$2:$A$2700,CM$4,'Compra Ventas'!$B$2:$B$2700,$B388,'Compra Ventas'!$C$2:$C$2700,CM$5)</f>
        <v>0</v>
      </c>
      <c r="CN388" s="13">
        <f>SUMIFS('Compra Ventas'!$E$2:$E$2700,'Compra Ventas'!$A$2:$A$2700,CN$4,'Compra Ventas'!$B$2:$B$2700,$B388,'Compra Ventas'!$C$2:$C$2700,CN$5)</f>
        <v>0</v>
      </c>
      <c r="CO388" s="13">
        <f>SUMIFS('Compra Ventas'!$E$2:$E$2700,'Compra Ventas'!$A$2:$A$2700,CO$4,'Compra Ventas'!$B$2:$B$2700,$B388,'Compra Ventas'!$C$2:$C$2700,CO$5)</f>
        <v>0</v>
      </c>
      <c r="CP388" s="13">
        <f>SUMIFS('Compra Ventas'!$E$2:$E$2700,'Compra Ventas'!$A$2:$A$2700,CP$4,'Compra Ventas'!$B$2:$B$2700,$B388,'Compra Ventas'!$C$2:$C$2700,CP$5)</f>
        <v>0</v>
      </c>
      <c r="CQ388" s="13">
        <f>SUMIFS('Compra Ventas'!$E$2:$E$2700,'Compra Ventas'!$A$2:$A$2700,CQ$4,'Compra Ventas'!$B$2:$B$2700,$B388,'Compra Ventas'!$C$2:$C$2700,CQ$5)</f>
        <v>0</v>
      </c>
      <c r="CR388" s="13">
        <f>SUMIFS('Compra Ventas'!$E$2:$E$2700,'Compra Ventas'!$A$2:$A$2700,CR$4,'Compra Ventas'!$B$2:$B$2700,$B388,'Compra Ventas'!$C$2:$C$2700,CR$5)</f>
        <v>0</v>
      </c>
      <c r="CS388" s="13">
        <f>SUMIFS('Compra Ventas'!$E$2:$E$2700,'Compra Ventas'!$A$2:$A$2700,CS$4,'Compra Ventas'!$B$2:$B$2700,$B388,'Compra Ventas'!$C$2:$C$2700,CS$5)</f>
        <v>0</v>
      </c>
      <c r="CT388" s="13">
        <f>SUMIFS('Compra Ventas'!$E$2:$E$2700,'Compra Ventas'!$A$2:$A$2700,CT$4,'Compra Ventas'!$B$2:$B$2700,$B388,'Compra Ventas'!$C$2:$C$2700,CT$5)</f>
        <v>0</v>
      </c>
      <c r="CU388" s="13">
        <f>SUMIFS('Compra Ventas'!$E$2:$E$2700,'Compra Ventas'!$A$2:$A$2700,CU$4,'Compra Ventas'!$B$2:$B$2700,$B388,'Compra Ventas'!$C$2:$C$2700,CU$5)</f>
        <v>0</v>
      </c>
      <c r="CV388" s="14">
        <f>SUMIFS('Compra Ventas'!$E$2:$E$2700,'Compra Ventas'!$A$2:$A$2700,CV$4,'Compra Ventas'!$B$2:$B$2700,$B388,'Compra Ventas'!$C$2:$C$2700,CV$5)</f>
        <v>0</v>
      </c>
      <c r="CW388" s="12">
        <f>SUMIFS('Compra Ventas'!$E$2:$E$2700,'Compra Ventas'!$A$2:$A$2700,CW$4,'Compra Ventas'!$B$2:$B$2700,$B388,'Compra Ventas'!$C$2:$C$2700,CW$5)</f>
        <v>0</v>
      </c>
      <c r="CX388" s="13">
        <f>SUMIFS('Compra Ventas'!$E$2:$E$2700,'Compra Ventas'!$A$2:$A$2700,CX$4,'Compra Ventas'!$B$2:$B$2700,$B388,'Compra Ventas'!$C$2:$C$2700,CX$5)</f>
        <v>0</v>
      </c>
      <c r="CY388" s="13">
        <f>SUMIFS('Compra Ventas'!$E$2:$E$2700,'Compra Ventas'!$A$2:$A$2700,CY$4,'Compra Ventas'!$B$2:$B$2700,$B388,'Compra Ventas'!$C$2:$C$2700,CY$5)</f>
        <v>0</v>
      </c>
      <c r="CZ388" s="13">
        <f>SUMIFS('Compra Ventas'!$E$2:$E$2700,'Compra Ventas'!$A$2:$A$2700,CZ$4,'Compra Ventas'!$B$2:$B$2700,$B388,'Compra Ventas'!$C$2:$C$2700,CZ$5)</f>
        <v>0</v>
      </c>
      <c r="DA388" s="13">
        <f>SUMIFS('Compra Ventas'!$E$2:$E$2700,'Compra Ventas'!$A$2:$A$2700,DA$4,'Compra Ventas'!$B$2:$B$2700,$B388,'Compra Ventas'!$C$2:$C$2700,DA$5)</f>
        <v>0</v>
      </c>
      <c r="DB388" s="13">
        <f>SUMIFS('Compra Ventas'!$E$2:$E$2700,'Compra Ventas'!$A$2:$A$2700,DB$4,'Compra Ventas'!$B$2:$B$2700,$B388,'Compra Ventas'!$C$2:$C$2700,DB$5)</f>
        <v>0</v>
      </c>
      <c r="DC388" s="13">
        <f>SUMIFS('Compra Ventas'!$E$2:$E$2700,'Compra Ventas'!$A$2:$A$2700,DC$4,'Compra Ventas'!$B$2:$B$2700,$B388,'Compra Ventas'!$C$2:$C$2700,DC$5)</f>
        <v>0</v>
      </c>
      <c r="DD388" s="13">
        <f>SUMIFS('Compra Ventas'!$E$2:$E$2700,'Compra Ventas'!$A$2:$A$2700,DD$4,'Compra Ventas'!$B$2:$B$2700,$B388,'Compra Ventas'!$C$2:$C$2700,DD$5)</f>
        <v>0</v>
      </c>
      <c r="DE388" s="13">
        <f>SUMIFS('Compra Ventas'!$E$2:$E$2700,'Compra Ventas'!$A$2:$A$2700,DE$4,'Compra Ventas'!$B$2:$B$2700,$B388,'Compra Ventas'!$C$2:$C$2700,DE$5)</f>
        <v>0</v>
      </c>
      <c r="DF388" s="13">
        <f>SUMIFS('Compra Ventas'!$E$2:$E$2700,'Compra Ventas'!$A$2:$A$2700,DF$4,'Compra Ventas'!$B$2:$B$2700,$B388,'Compra Ventas'!$C$2:$C$2700,DF$5)</f>
        <v>0</v>
      </c>
      <c r="DG388" s="13">
        <f>SUMIFS('Compra Ventas'!$E$2:$E$2700,'Compra Ventas'!$A$2:$A$2700,DG$4,'Compra Ventas'!$B$2:$B$2700,$B388,'Compra Ventas'!$C$2:$C$2700,DG$5)</f>
        <v>0</v>
      </c>
      <c r="DH388" s="14">
        <f>SUMIFS('Compra Ventas'!$E$2:$E$2700,'Compra Ventas'!$A$2:$A$2700,DH$4,'Compra Ventas'!$B$2:$B$2700,$B388,'Compra Ventas'!$C$2:$C$2700,DH$5)</f>
        <v>0</v>
      </c>
      <c r="DI388" s="84"/>
      <c r="DJ388" s="98">
        <f>SUMIFS('Ajuste Ciclado'!D$5:D$47,'Ajuste Ciclado'!$C$5:$C$47,Balance!DJ$4,'Ajuste Ciclado'!$B$5:$B$47,Balance!$B388)</f>
        <v>0</v>
      </c>
      <c r="DK388" s="99">
        <f>SUMIFS('Ajuste Ciclado'!E$5:E$47,'Ajuste Ciclado'!$C$5:$C$47,Balance!DK$4,'Ajuste Ciclado'!$B$5:$B$47,Balance!$B388)</f>
        <v>0</v>
      </c>
      <c r="DL388" s="99">
        <f>SUMIFS('Ajuste Ciclado'!F$5:F$47,'Ajuste Ciclado'!$C$5:$C$47,Balance!DL$4,'Ajuste Ciclado'!$B$5:$B$47,Balance!$B388)</f>
        <v>0</v>
      </c>
      <c r="DM388" s="99">
        <f>SUMIFS('Ajuste Ciclado'!G$5:G$47,'Ajuste Ciclado'!$C$5:$C$47,Balance!DM$4,'Ajuste Ciclado'!$B$5:$B$47,Balance!$B388)</f>
        <v>0</v>
      </c>
      <c r="DN388" s="99">
        <f>SUMIFS('Ajuste Ciclado'!H$5:H$47,'Ajuste Ciclado'!$C$5:$C$47,Balance!DN$4,'Ajuste Ciclado'!$B$5:$B$47,Balance!$B388)</f>
        <v>0</v>
      </c>
      <c r="DO388" s="99">
        <f>SUMIFS('Ajuste Ciclado'!I$5:I$47,'Ajuste Ciclado'!$C$5:$C$47,Balance!DO$4,'Ajuste Ciclado'!$B$5:$B$47,Balance!$B388)</f>
        <v>0</v>
      </c>
      <c r="DP388" s="99">
        <f>SUMIFS('Ajuste Ciclado'!J$5:J$47,'Ajuste Ciclado'!$C$5:$C$47,Balance!DP$4,'Ajuste Ciclado'!$B$5:$B$47,Balance!$B388)</f>
        <v>0</v>
      </c>
      <c r="DQ388" s="99">
        <f>SUMIFS('Ajuste Ciclado'!K$5:K$47,'Ajuste Ciclado'!$C$5:$C$47,Balance!DQ$4,'Ajuste Ciclado'!$B$5:$B$47,Balance!$B388)</f>
        <v>0</v>
      </c>
      <c r="DR388" s="99">
        <f>SUMIFS('Ajuste Ciclado'!L$5:L$47,'Ajuste Ciclado'!$C$5:$C$47,Balance!DR$4,'Ajuste Ciclado'!$B$5:$B$47,Balance!$B388)</f>
        <v>0</v>
      </c>
      <c r="DS388" s="99">
        <f>SUMIFS('Ajuste Ciclado'!M$5:M$47,'Ajuste Ciclado'!$C$5:$C$47,Balance!DS$4,'Ajuste Ciclado'!$B$5:$B$47,Balance!$B388)</f>
        <v>0</v>
      </c>
      <c r="DT388" s="99">
        <f>SUMIFS('Ajuste Ciclado'!N$5:N$47,'Ajuste Ciclado'!$C$5:$C$47,Balance!DT$4,'Ajuste Ciclado'!$B$5:$B$47,Balance!$B388)</f>
        <v>0</v>
      </c>
      <c r="DU388" s="100">
        <f>SUMIFS('Ajuste Ciclado'!O$5:O$47,'Ajuste Ciclado'!$C$5:$C$47,Balance!DU$4,'Ajuste Ciclado'!$B$5:$B$47,Balance!$B388)</f>
        <v>0</v>
      </c>
      <c r="DV388" s="98">
        <f>SUMIFS('Ajuste Ciclado'!D$5:D$47,'Ajuste Ciclado'!$C$5:$C$47,Balance!DV$4,'Ajuste Ciclado'!$B$5:$B$47,Balance!$B388)</f>
        <v>0</v>
      </c>
      <c r="DW388" s="99">
        <f>SUMIFS('Ajuste Ciclado'!E$5:E$47,'Ajuste Ciclado'!$C$5:$C$47,Balance!DW$4,'Ajuste Ciclado'!$B$5:$B$47,Balance!$B388)</f>
        <v>0</v>
      </c>
      <c r="DX388" s="99">
        <f>SUMIFS('Ajuste Ciclado'!F$5:F$47,'Ajuste Ciclado'!$C$5:$C$47,Balance!DX$4,'Ajuste Ciclado'!$B$5:$B$47,Balance!$B388)</f>
        <v>0</v>
      </c>
      <c r="DY388" s="99">
        <f>SUMIFS('Ajuste Ciclado'!G$5:G$47,'Ajuste Ciclado'!$C$5:$C$47,Balance!DY$4,'Ajuste Ciclado'!$B$5:$B$47,Balance!$B388)</f>
        <v>0</v>
      </c>
      <c r="DZ388" s="99">
        <f>SUMIFS('Ajuste Ciclado'!H$5:H$47,'Ajuste Ciclado'!$C$5:$C$47,Balance!DZ$4,'Ajuste Ciclado'!$B$5:$B$47,Balance!$B388)</f>
        <v>0</v>
      </c>
      <c r="EA388" s="99">
        <f>SUMIFS('Ajuste Ciclado'!I$5:I$47,'Ajuste Ciclado'!$C$5:$C$47,Balance!EA$4,'Ajuste Ciclado'!$B$5:$B$47,Balance!$B388)</f>
        <v>0</v>
      </c>
      <c r="EB388" s="99">
        <f>SUMIFS('Ajuste Ciclado'!J$5:J$47,'Ajuste Ciclado'!$C$5:$C$47,Balance!EB$4,'Ajuste Ciclado'!$B$5:$B$47,Balance!$B388)</f>
        <v>0</v>
      </c>
      <c r="EC388" s="99">
        <f>SUMIFS('Ajuste Ciclado'!K$5:K$47,'Ajuste Ciclado'!$C$5:$C$47,Balance!EC$4,'Ajuste Ciclado'!$B$5:$B$47,Balance!$B388)</f>
        <v>0</v>
      </c>
      <c r="ED388" s="99">
        <f>SUMIFS('Ajuste Ciclado'!L$5:L$47,'Ajuste Ciclado'!$C$5:$C$47,Balance!ED$4,'Ajuste Ciclado'!$B$5:$B$47,Balance!$B388)</f>
        <v>0</v>
      </c>
      <c r="EE388" s="99">
        <f>SUMIFS('Ajuste Ciclado'!M$5:M$47,'Ajuste Ciclado'!$C$5:$C$47,Balance!EE$4,'Ajuste Ciclado'!$B$5:$B$47,Balance!$B388)</f>
        <v>0</v>
      </c>
      <c r="EF388" s="99">
        <f>SUMIFS('Ajuste Ciclado'!N$5:N$47,'Ajuste Ciclado'!$C$5:$C$47,Balance!EF$4,'Ajuste Ciclado'!$B$5:$B$47,Balance!$B388)</f>
        <v>0</v>
      </c>
      <c r="EG388" s="100">
        <f>SUMIFS('Ajuste Ciclado'!O$5:O$47,'Ajuste Ciclado'!$C$5:$C$47,Balance!EG$4,'Ajuste Ciclado'!$B$5:$B$47,Balance!$B388)</f>
        <v>0</v>
      </c>
      <c r="EH388" s="98">
        <f>SUMIFS('Ajuste Ciclado'!D$5:D$47,'Ajuste Ciclado'!$C$5:$C$47,Balance!EH$4,'Ajuste Ciclado'!$B$5:$B$47,Balance!$B388)</f>
        <v>0</v>
      </c>
      <c r="EI388" s="99">
        <f>SUMIFS('Ajuste Ciclado'!E$5:E$47,'Ajuste Ciclado'!$C$5:$C$47,Balance!EI$4,'Ajuste Ciclado'!$B$5:$B$47,Balance!$B388)</f>
        <v>0</v>
      </c>
      <c r="EJ388" s="99">
        <f>SUMIFS('Ajuste Ciclado'!F$5:F$47,'Ajuste Ciclado'!$C$5:$C$47,Balance!EJ$4,'Ajuste Ciclado'!$B$5:$B$47,Balance!$B388)</f>
        <v>0</v>
      </c>
      <c r="EK388" s="99">
        <f>SUMIFS('Ajuste Ciclado'!G$5:G$47,'Ajuste Ciclado'!$C$5:$C$47,Balance!EK$4,'Ajuste Ciclado'!$B$5:$B$47,Balance!$B388)</f>
        <v>0</v>
      </c>
      <c r="EL388" s="99">
        <f>SUMIFS('Ajuste Ciclado'!H$5:H$47,'Ajuste Ciclado'!$C$5:$C$47,Balance!EL$4,'Ajuste Ciclado'!$B$5:$B$47,Balance!$B388)</f>
        <v>0</v>
      </c>
      <c r="EM388" s="99">
        <f>SUMIFS('Ajuste Ciclado'!I$5:I$47,'Ajuste Ciclado'!$C$5:$C$47,Balance!EM$4,'Ajuste Ciclado'!$B$5:$B$47,Balance!$B388)</f>
        <v>0</v>
      </c>
      <c r="EN388" s="99">
        <f>SUMIFS('Ajuste Ciclado'!J$5:J$47,'Ajuste Ciclado'!$C$5:$C$47,Balance!EN$4,'Ajuste Ciclado'!$B$5:$B$47,Balance!$B388)</f>
        <v>0</v>
      </c>
      <c r="EO388" s="99">
        <f>SUMIFS('Ajuste Ciclado'!K$5:K$47,'Ajuste Ciclado'!$C$5:$C$47,Balance!EO$4,'Ajuste Ciclado'!$B$5:$B$47,Balance!$B388)</f>
        <v>0</v>
      </c>
      <c r="EP388" s="99">
        <f>SUMIFS('Ajuste Ciclado'!L$5:L$47,'Ajuste Ciclado'!$C$5:$C$47,Balance!EP$4,'Ajuste Ciclado'!$B$5:$B$47,Balance!$B388)</f>
        <v>0</v>
      </c>
      <c r="EQ388" s="99">
        <f>SUMIFS('Ajuste Ciclado'!M$5:M$47,'Ajuste Ciclado'!$C$5:$C$47,Balance!EQ$4,'Ajuste Ciclado'!$B$5:$B$47,Balance!$B388)</f>
        <v>0</v>
      </c>
      <c r="ER388" s="99">
        <f>SUMIFS('Ajuste Ciclado'!N$5:N$47,'Ajuste Ciclado'!$C$5:$C$47,Balance!ER$4,'Ajuste Ciclado'!$B$5:$B$47,Balance!$B388)</f>
        <v>0</v>
      </c>
      <c r="ES388" s="100">
        <f>SUMIFS('Ajuste Ciclado'!O$5:O$47,'Ajuste Ciclado'!$C$5:$C$47,Balance!ES$4,'Ajuste Ciclado'!$B$5:$B$47,Balance!$B388)</f>
        <v>0</v>
      </c>
      <c r="ET388" s="84"/>
      <c r="EU388" s="12">
        <f t="shared" si="428"/>
        <v>-25656.740720000002</v>
      </c>
      <c r="EV388" s="13">
        <f t="shared" si="393"/>
        <v>-20222.682850000001</v>
      </c>
      <c r="EW388" s="13">
        <f t="shared" si="394"/>
        <v>-25812.698390000001</v>
      </c>
      <c r="EX388" s="13">
        <f t="shared" si="395"/>
        <v>-20198.72291</v>
      </c>
      <c r="EY388" s="13">
        <f t="shared" si="396"/>
        <v>-20384.625489999999</v>
      </c>
      <c r="EZ388" s="13">
        <f t="shared" si="397"/>
        <v>-17372.29679</v>
      </c>
      <c r="FA388" s="13">
        <f t="shared" si="398"/>
        <v>-16046.72473</v>
      </c>
      <c r="FB388" s="13">
        <f t="shared" si="399"/>
        <v>-14786.3992</v>
      </c>
      <c r="FC388" s="13">
        <f t="shared" si="400"/>
        <v>-14930.213669999999</v>
      </c>
      <c r="FD388" s="13">
        <f t="shared" si="401"/>
        <v>-11878.519340000001</v>
      </c>
      <c r="FE388" s="13">
        <f t="shared" si="402"/>
        <v>-9048.0997260000004</v>
      </c>
      <c r="FF388" s="14">
        <f t="shared" si="403"/>
        <v>-11437.32136</v>
      </c>
      <c r="FG388" s="12">
        <f t="shared" si="404"/>
        <v>-25683.388370000001</v>
      </c>
      <c r="FH388" s="13">
        <f t="shared" si="405"/>
        <v>-20405.617320000001</v>
      </c>
      <c r="FI388" s="13">
        <f t="shared" si="406"/>
        <v>-26062.890309999999</v>
      </c>
      <c r="FJ388" s="13">
        <f t="shared" si="407"/>
        <v>-21248.555420000001</v>
      </c>
      <c r="FK388" s="13">
        <f t="shared" si="408"/>
        <v>-20004.793799999999</v>
      </c>
      <c r="FL388" s="13">
        <f t="shared" si="409"/>
        <v>-17558.961139999999</v>
      </c>
      <c r="FM388" s="13">
        <f t="shared" si="410"/>
        <v>-16742.654500000001</v>
      </c>
      <c r="FN388" s="13">
        <f t="shared" si="411"/>
        <v>-14875.052449999999</v>
      </c>
      <c r="FO388" s="13">
        <f t="shared" si="412"/>
        <v>-15168.9146</v>
      </c>
      <c r="FP388" s="13">
        <f t="shared" si="413"/>
        <v>-13242.11483</v>
      </c>
      <c r="FQ388" s="13">
        <f t="shared" si="414"/>
        <v>-12341.526669999999</v>
      </c>
      <c r="FR388" s="14">
        <f t="shared" si="415"/>
        <v>-15963.23553</v>
      </c>
      <c r="FS388" s="12">
        <f t="shared" si="416"/>
        <v>0</v>
      </c>
      <c r="FT388" s="13">
        <f t="shared" si="417"/>
        <v>0</v>
      </c>
      <c r="FU388" s="13">
        <f t="shared" si="418"/>
        <v>0</v>
      </c>
      <c r="FV388" s="13">
        <f t="shared" si="419"/>
        <v>0</v>
      </c>
      <c r="FW388" s="13">
        <f t="shared" si="420"/>
        <v>0</v>
      </c>
      <c r="FX388" s="13">
        <f t="shared" si="421"/>
        <v>0</v>
      </c>
      <c r="FY388" s="13">
        <f t="shared" si="422"/>
        <v>0</v>
      </c>
      <c r="FZ388" s="13">
        <f t="shared" si="423"/>
        <v>0</v>
      </c>
      <c r="GA388" s="13">
        <f t="shared" si="424"/>
        <v>0</v>
      </c>
      <c r="GB388" s="13">
        <f t="shared" si="425"/>
        <v>0</v>
      </c>
      <c r="GC388" s="13">
        <f t="shared" si="426"/>
        <v>0</v>
      </c>
      <c r="GD388" s="14">
        <f t="shared" si="427"/>
        <v>0</v>
      </c>
      <c r="GE388" s="84"/>
      <c r="GF388" s="12">
        <f t="shared" si="439"/>
        <v>-207775.04517599999</v>
      </c>
      <c r="GG388" s="13">
        <f t="shared" si="439"/>
        <v>-219297.70494</v>
      </c>
      <c r="GH388" s="14">
        <f t="shared" si="439"/>
        <v>0</v>
      </c>
      <c r="GI388" s="6">
        <f t="shared" si="430"/>
        <v>2</v>
      </c>
      <c r="GJ388" s="12">
        <f t="shared" si="431"/>
        <v>-71854.064600000012</v>
      </c>
      <c r="GK388" s="13">
        <f t="shared" si="432"/>
        <v>-72994.834100000007</v>
      </c>
      <c r="GL388" s="14">
        <f t="shared" si="433"/>
        <v>0</v>
      </c>
      <c r="GM388" s="84"/>
      <c r="GN388" s="66">
        <f t="shared" si="434"/>
        <v>-72994.834100000007</v>
      </c>
      <c r="GO388" s="84"/>
      <c r="GP388" s="63" t="str" cm="1">
        <f t="array" ref="GP388">INDEX($GF$4:$GH$4,1,GI388)</f>
        <v>Sample 3</v>
      </c>
      <c r="GQ388" s="12">
        <f t="shared" si="436"/>
        <v>-25812.698390000001</v>
      </c>
      <c r="GR388" s="13">
        <f t="shared" si="436"/>
        <v>-25656.740720000002</v>
      </c>
      <c r="GS388" s="14">
        <f t="shared" si="436"/>
        <v>-20384.625489999999</v>
      </c>
      <c r="GT388" s="12">
        <f t="shared" si="437"/>
        <v>-26062.890309999999</v>
      </c>
      <c r="GU388" s="13">
        <f t="shared" si="437"/>
        <v>-25683.388370000001</v>
      </c>
      <c r="GV388" s="14">
        <f t="shared" si="437"/>
        <v>-21248.555420000001</v>
      </c>
      <c r="GW388" s="12">
        <f t="shared" si="438"/>
        <v>0</v>
      </c>
      <c r="GX388" s="13">
        <f t="shared" si="438"/>
        <v>0</v>
      </c>
      <c r="GY388" s="14">
        <f t="shared" si="438"/>
        <v>0</v>
      </c>
      <c r="GZ388" s="84" t="str">
        <f t="shared" si="441"/>
        <v>Sample 3</v>
      </c>
      <c r="HA388" s="12">
        <f t="shared" si="440"/>
        <v>-26062.890309999999</v>
      </c>
      <c r="HB388" s="13">
        <f t="shared" si="440"/>
        <v>-25683.388370000001</v>
      </c>
      <c r="HC388" s="14">
        <f t="shared" si="440"/>
        <v>-21248.555420000001</v>
      </c>
      <c r="HD388" s="6">
        <f t="shared" si="442"/>
        <v>-72994.834100000007</v>
      </c>
      <c r="HE388" s="84" t="str">
        <f t="shared" si="443"/>
        <v>Ok</v>
      </c>
    </row>
    <row r="389" spans="2:213" hidden="1" x14ac:dyDescent="0.3">
      <c r="B389" s="84" t="s">
        <v>103</v>
      </c>
      <c r="C389" s="12">
        <f>SUMIFS(Inyecciones!$E$2:$E$14185,Inyecciones!$A$2:$A$14185,Balance!C$4,Inyecciones!$B$2:$B$14185,Balance!$B389,Inyecciones!$C$2:$C$14185,Balance!C$5)</f>
        <v>1277428.4068320349</v>
      </c>
      <c r="D389" s="13">
        <f>SUMIFS(Inyecciones!$E$2:$E$14185,Inyecciones!$A$2:$A$14185,Balance!D$4,Inyecciones!$B$2:$B$14185,Balance!$B389,Inyecciones!$C$2:$C$14185,Balance!D$5)</f>
        <v>1063892.6833195181</v>
      </c>
      <c r="E389" s="13">
        <f>SUMIFS(Inyecciones!$E$2:$E$14185,Inyecciones!$A$2:$A$14185,Balance!E$4,Inyecciones!$B$2:$B$14185,Balance!$B389,Inyecciones!$C$2:$C$14185,Balance!E$5)</f>
        <v>1236092.553933494</v>
      </c>
      <c r="F389" s="13">
        <f>SUMIFS(Inyecciones!$E$2:$E$14185,Inyecciones!$A$2:$A$14185,Balance!F$4,Inyecciones!$B$2:$B$14185,Balance!$B389,Inyecciones!$C$2:$C$14185,Balance!F$5)</f>
        <v>1011661.2125579159</v>
      </c>
      <c r="G389" s="13">
        <f>SUMIFS(Inyecciones!$E$2:$E$14185,Inyecciones!$A$2:$A$14185,Balance!G$4,Inyecciones!$B$2:$B$14185,Balance!$B389,Inyecciones!$C$2:$C$14185,Balance!G$5)</f>
        <v>909416.25987070845</v>
      </c>
      <c r="H389" s="13">
        <f>SUMIFS(Inyecciones!$E$2:$E$14185,Inyecciones!$A$2:$A$14185,Balance!H$4,Inyecciones!$B$2:$B$14185,Balance!$B389,Inyecciones!$C$2:$C$14185,Balance!H$5)</f>
        <v>932307.65743807913</v>
      </c>
      <c r="I389" s="13">
        <f>SUMIFS(Inyecciones!$E$2:$E$14185,Inyecciones!$A$2:$A$14185,Balance!I$4,Inyecciones!$B$2:$B$14185,Balance!$B389,Inyecciones!$C$2:$C$14185,Balance!I$5)</f>
        <v>932669.39759851608</v>
      </c>
      <c r="J389" s="13">
        <f>SUMIFS(Inyecciones!$E$2:$E$14185,Inyecciones!$A$2:$A$14185,Balance!J$4,Inyecciones!$B$2:$B$14185,Balance!$B389,Inyecciones!$C$2:$C$14185,Balance!J$5)</f>
        <v>997496.83461681195</v>
      </c>
      <c r="K389" s="13">
        <f>SUMIFS(Inyecciones!$E$2:$E$14185,Inyecciones!$A$2:$A$14185,Balance!K$4,Inyecciones!$B$2:$B$14185,Balance!$B389,Inyecciones!$C$2:$C$14185,Balance!K$5)</f>
        <v>821816.86369953211</v>
      </c>
      <c r="L389" s="13">
        <f>SUMIFS(Inyecciones!$E$2:$E$14185,Inyecciones!$A$2:$A$14185,Balance!L$4,Inyecciones!$B$2:$B$14185,Balance!$B389,Inyecciones!$C$2:$C$14185,Balance!L$5)</f>
        <v>692455.91499821411</v>
      </c>
      <c r="M389" s="13">
        <f>SUMIFS(Inyecciones!$E$2:$E$14185,Inyecciones!$A$2:$A$14185,Balance!M$4,Inyecciones!$B$2:$B$14185,Balance!$B389,Inyecciones!$C$2:$C$14185,Balance!M$5)</f>
        <v>576961.74493468669</v>
      </c>
      <c r="N389" s="14">
        <f>SUMIFS(Inyecciones!$E$2:$E$14185,Inyecciones!$A$2:$A$14185,Balance!N$4,Inyecciones!$B$2:$B$14185,Balance!$B389,Inyecciones!$C$2:$C$14185,Balance!N$5)</f>
        <v>540644.49793213466</v>
      </c>
      <c r="O389" s="12">
        <f>SUMIFS(Inyecciones!$E$2:$E$14185,Inyecciones!$A$2:$A$14185,Balance!O$4,Inyecciones!$B$2:$B$14185,Balance!$B389,Inyecciones!$C$2:$C$14185,Balance!O$5)</f>
        <v>1279440.2830568729</v>
      </c>
      <c r="P389" s="13">
        <f>SUMIFS(Inyecciones!$E$2:$E$14185,Inyecciones!$A$2:$A$14185,Balance!P$4,Inyecciones!$B$2:$B$14185,Balance!$B389,Inyecciones!$C$2:$C$14185,Balance!P$5)</f>
        <v>1070835.833446207</v>
      </c>
      <c r="Q389" s="13">
        <f>SUMIFS(Inyecciones!$E$2:$E$14185,Inyecciones!$A$2:$A$14185,Balance!Q$4,Inyecciones!$B$2:$B$14185,Balance!$B389,Inyecciones!$C$2:$C$14185,Balance!Q$5)</f>
        <v>1248378.719703543</v>
      </c>
      <c r="R389" s="13">
        <f>SUMIFS(Inyecciones!$E$2:$E$14185,Inyecciones!$A$2:$A$14185,Balance!R$4,Inyecciones!$B$2:$B$14185,Balance!$B389,Inyecciones!$C$2:$C$14185,Balance!R$5)</f>
        <v>1076492.026007483</v>
      </c>
      <c r="S389" s="13">
        <f>SUMIFS(Inyecciones!$E$2:$E$14185,Inyecciones!$A$2:$A$14185,Balance!S$4,Inyecciones!$B$2:$B$14185,Balance!$B389,Inyecciones!$C$2:$C$14185,Balance!S$5)</f>
        <v>896730.92397542915</v>
      </c>
      <c r="T389" s="13">
        <f>SUMIFS(Inyecciones!$E$2:$E$14185,Inyecciones!$A$2:$A$14185,Balance!T$4,Inyecciones!$B$2:$B$14185,Balance!$B389,Inyecciones!$C$2:$C$14185,Balance!T$5)</f>
        <v>942143.09270452603</v>
      </c>
      <c r="U389" s="13">
        <f>SUMIFS(Inyecciones!$E$2:$E$14185,Inyecciones!$A$2:$A$14185,Balance!U$4,Inyecciones!$B$2:$B$14185,Balance!$B389,Inyecciones!$C$2:$C$14185,Balance!U$5)</f>
        <v>969891.16418185073</v>
      </c>
      <c r="V389" s="13">
        <f>SUMIFS(Inyecciones!$E$2:$E$14185,Inyecciones!$A$2:$A$14185,Balance!V$4,Inyecciones!$B$2:$B$14185,Balance!$B389,Inyecciones!$C$2:$C$14185,Balance!V$5)</f>
        <v>1014809.193235949</v>
      </c>
      <c r="W389" s="13">
        <f>SUMIFS(Inyecciones!$E$2:$E$14185,Inyecciones!$A$2:$A$14185,Balance!W$4,Inyecciones!$B$2:$B$14185,Balance!$B389,Inyecciones!$C$2:$C$14185,Balance!W$5)</f>
        <v>916532.52210047387</v>
      </c>
      <c r="X389" s="13">
        <f>SUMIFS(Inyecciones!$E$2:$E$14185,Inyecciones!$A$2:$A$14185,Balance!X$4,Inyecciones!$B$2:$B$14185,Balance!$B389,Inyecciones!$C$2:$C$14185,Balance!X$5)</f>
        <v>741791.3176189682</v>
      </c>
      <c r="Y389" s="13">
        <f>SUMIFS(Inyecciones!$E$2:$E$14185,Inyecciones!$A$2:$A$14185,Balance!Y$4,Inyecciones!$B$2:$B$14185,Balance!$B389,Inyecciones!$C$2:$C$14185,Balance!Y$5)</f>
        <v>810916.04384410346</v>
      </c>
      <c r="Z389" s="14">
        <f>SUMIFS(Inyecciones!$E$2:$E$14185,Inyecciones!$A$2:$A$14185,Balance!Z$4,Inyecciones!$B$2:$B$14185,Balance!$B389,Inyecciones!$C$2:$C$14185,Balance!Z$5)</f>
        <v>800098.77726161655</v>
      </c>
      <c r="AA389" s="12">
        <f>SUMIFS(Inyecciones!$E$2:$E$14185,Inyecciones!$A$2:$A$14185,Balance!AA$4,Inyecciones!$B$2:$B$14185,Balance!$B389,Inyecciones!$C$2:$C$14185,Balance!AA$5)</f>
        <v>1280133.322238839</v>
      </c>
      <c r="AB389" s="13">
        <f>SUMIFS(Inyecciones!$E$2:$E$14185,Inyecciones!$A$2:$A$14185,Balance!AB$4,Inyecciones!$B$2:$B$14185,Balance!$B389,Inyecciones!$C$2:$C$14185,Balance!AB$5)</f>
        <v>1071096.8137976839</v>
      </c>
      <c r="AC389" s="13">
        <f>SUMIFS(Inyecciones!$E$2:$E$14185,Inyecciones!$A$2:$A$14185,Balance!AC$4,Inyecciones!$B$2:$B$14185,Balance!$B389,Inyecciones!$C$2:$C$14185,Balance!AC$5)</f>
        <v>1242640.5917854081</v>
      </c>
      <c r="AD389" s="13">
        <f>SUMIFS(Inyecciones!$E$2:$E$14185,Inyecciones!$A$2:$A$14185,Balance!AD$4,Inyecciones!$B$2:$B$14185,Balance!$B389,Inyecciones!$C$2:$C$14185,Balance!AD$5)</f>
        <v>1068079.6737566639</v>
      </c>
      <c r="AE389" s="13">
        <f>SUMIFS(Inyecciones!$E$2:$E$14185,Inyecciones!$A$2:$A$14185,Balance!AE$4,Inyecciones!$B$2:$B$14185,Balance!$B389,Inyecciones!$C$2:$C$14185,Balance!AE$5)</f>
        <v>927777.9649821464</v>
      </c>
      <c r="AF389" s="13">
        <f>SUMIFS(Inyecciones!$E$2:$E$14185,Inyecciones!$A$2:$A$14185,Balance!AF$4,Inyecciones!$B$2:$B$14185,Balance!$B389,Inyecciones!$C$2:$C$14185,Balance!AF$5)</f>
        <v>998021.07432268851</v>
      </c>
      <c r="AG389" s="13">
        <f>SUMIFS(Inyecciones!$E$2:$E$14185,Inyecciones!$A$2:$A$14185,Balance!AG$4,Inyecciones!$B$2:$B$14185,Balance!$B389,Inyecciones!$C$2:$C$14185,Balance!AG$5)</f>
        <v>1039912.100128158</v>
      </c>
      <c r="AH389" s="13">
        <f>SUMIFS(Inyecciones!$E$2:$E$14185,Inyecciones!$A$2:$A$14185,Balance!AH$4,Inyecciones!$B$2:$B$14185,Balance!$B389,Inyecciones!$C$2:$C$14185,Balance!AH$5)</f>
        <v>1096065.997451378</v>
      </c>
      <c r="AI389" s="13">
        <f>SUMIFS(Inyecciones!$E$2:$E$14185,Inyecciones!$A$2:$A$14185,Balance!AI$4,Inyecciones!$B$2:$B$14185,Balance!$B389,Inyecciones!$C$2:$C$14185,Balance!AI$5)</f>
        <v>878102.40068943065</v>
      </c>
      <c r="AJ389" s="13">
        <f>SUMIFS(Inyecciones!$E$2:$E$14185,Inyecciones!$A$2:$A$14185,Balance!AJ$4,Inyecciones!$B$2:$B$14185,Balance!$B389,Inyecciones!$C$2:$C$14185,Balance!AJ$5)</f>
        <v>921774.08127632679</v>
      </c>
      <c r="AK389" s="13">
        <f>SUMIFS(Inyecciones!$E$2:$E$14185,Inyecciones!$A$2:$A$14185,Balance!AK$4,Inyecciones!$B$2:$B$14185,Balance!$B389,Inyecciones!$C$2:$C$14185,Balance!AK$5)</f>
        <v>1062270.7711390019</v>
      </c>
      <c r="AL389" s="14">
        <f>SUMIFS(Inyecciones!$E$2:$E$14185,Inyecciones!$A$2:$A$14185,Balance!AL$4,Inyecciones!$B$2:$B$14185,Balance!$B389,Inyecciones!$C$2:$C$14185,Balance!AL$5)</f>
        <v>915958.58562176325</v>
      </c>
      <c r="AM389" s="13"/>
      <c r="AN389" s="12">
        <f>SUMIFS('Retiro Mensual'!$E$2:$E$2629,'Retiro Mensual'!$A$2:$A$2629,AN$4,'Retiro Mensual'!$B$2:$B$2629,$B389,'Retiro Mensual'!$C$2:$C$2629,AN$5)</f>
        <v>0</v>
      </c>
      <c r="AO389" s="13">
        <f>SUMIFS('Retiro Mensual'!$E$2:$E$2629,'Retiro Mensual'!$A$2:$A$2629,AO$4,'Retiro Mensual'!$B$2:$B$2629,$B389,'Retiro Mensual'!$C$2:$C$2629,AO$5)</f>
        <v>0</v>
      </c>
      <c r="AP389" s="13">
        <f>SUMIFS('Retiro Mensual'!$E$2:$E$2629,'Retiro Mensual'!$A$2:$A$2629,AP$4,'Retiro Mensual'!$B$2:$B$2629,$B389,'Retiro Mensual'!$C$2:$C$2629,AP$5)</f>
        <v>0</v>
      </c>
      <c r="AQ389" s="13">
        <f>SUMIFS('Retiro Mensual'!$E$2:$E$2629,'Retiro Mensual'!$A$2:$A$2629,AQ$4,'Retiro Mensual'!$B$2:$B$2629,$B389,'Retiro Mensual'!$C$2:$C$2629,AQ$5)</f>
        <v>0</v>
      </c>
      <c r="AR389" s="13">
        <f>SUMIFS('Retiro Mensual'!$E$2:$E$2629,'Retiro Mensual'!$A$2:$A$2629,AR$4,'Retiro Mensual'!$B$2:$B$2629,$B389,'Retiro Mensual'!$C$2:$C$2629,AR$5)</f>
        <v>0</v>
      </c>
      <c r="AS389" s="13">
        <f>SUMIFS('Retiro Mensual'!$E$2:$E$2629,'Retiro Mensual'!$A$2:$A$2629,AS$4,'Retiro Mensual'!$B$2:$B$2629,$B389,'Retiro Mensual'!$C$2:$C$2629,AS$5)</f>
        <v>0</v>
      </c>
      <c r="AT389" s="13">
        <f>SUMIFS('Retiro Mensual'!$E$2:$E$2629,'Retiro Mensual'!$A$2:$A$2629,AT$4,'Retiro Mensual'!$B$2:$B$2629,$B389,'Retiro Mensual'!$C$2:$C$2629,AT$5)</f>
        <v>0</v>
      </c>
      <c r="AU389" s="13">
        <f>SUMIFS('Retiro Mensual'!$E$2:$E$2629,'Retiro Mensual'!$A$2:$A$2629,AU$4,'Retiro Mensual'!$B$2:$B$2629,$B389,'Retiro Mensual'!$C$2:$C$2629,AU$5)</f>
        <v>0</v>
      </c>
      <c r="AV389" s="13">
        <f>SUMIFS('Retiro Mensual'!$E$2:$E$2629,'Retiro Mensual'!$A$2:$A$2629,AV$4,'Retiro Mensual'!$B$2:$B$2629,$B389,'Retiro Mensual'!$C$2:$C$2629,AV$5)</f>
        <v>0</v>
      </c>
      <c r="AW389" s="13">
        <f>SUMIFS('Retiro Mensual'!$E$2:$E$2629,'Retiro Mensual'!$A$2:$A$2629,AW$4,'Retiro Mensual'!$B$2:$B$2629,$B389,'Retiro Mensual'!$C$2:$C$2629,AW$5)</f>
        <v>0</v>
      </c>
      <c r="AX389" s="13">
        <f>SUMIFS('Retiro Mensual'!$E$2:$E$2629,'Retiro Mensual'!$A$2:$A$2629,AX$4,'Retiro Mensual'!$B$2:$B$2629,$B389,'Retiro Mensual'!$C$2:$C$2629,AX$5)</f>
        <v>0</v>
      </c>
      <c r="AY389" s="14">
        <f>SUMIFS('Retiro Mensual'!$E$2:$E$2629,'Retiro Mensual'!$A$2:$A$2629,AY$4,'Retiro Mensual'!$B$2:$B$2629,$B389,'Retiro Mensual'!$C$2:$C$2629,AY$5)</f>
        <v>0</v>
      </c>
      <c r="AZ389" s="12">
        <f>SUMIFS('Retiro Mensual'!$E$2:$E$2629,'Retiro Mensual'!$A$2:$A$2629,AZ$4,'Retiro Mensual'!$B$2:$B$2629,$B389,'Retiro Mensual'!$C$2:$C$2629,AZ$5)</f>
        <v>0</v>
      </c>
      <c r="BA389" s="13">
        <f>SUMIFS('Retiro Mensual'!$E$2:$E$2629,'Retiro Mensual'!$A$2:$A$2629,BA$4,'Retiro Mensual'!$B$2:$B$2629,$B389,'Retiro Mensual'!$C$2:$C$2629,BA$5)</f>
        <v>0</v>
      </c>
      <c r="BB389" s="13">
        <f>SUMIFS('Retiro Mensual'!$E$2:$E$2629,'Retiro Mensual'!$A$2:$A$2629,BB$4,'Retiro Mensual'!$B$2:$B$2629,$B389,'Retiro Mensual'!$C$2:$C$2629,BB$5)</f>
        <v>0</v>
      </c>
      <c r="BC389" s="13">
        <f>SUMIFS('Retiro Mensual'!$E$2:$E$2629,'Retiro Mensual'!$A$2:$A$2629,BC$4,'Retiro Mensual'!$B$2:$B$2629,$B389,'Retiro Mensual'!$C$2:$C$2629,BC$5)</f>
        <v>0</v>
      </c>
      <c r="BD389" s="13">
        <f>SUMIFS('Retiro Mensual'!$E$2:$E$2629,'Retiro Mensual'!$A$2:$A$2629,BD$4,'Retiro Mensual'!$B$2:$B$2629,$B389,'Retiro Mensual'!$C$2:$C$2629,BD$5)</f>
        <v>0</v>
      </c>
      <c r="BE389" s="13">
        <f>SUMIFS('Retiro Mensual'!$E$2:$E$2629,'Retiro Mensual'!$A$2:$A$2629,BE$4,'Retiro Mensual'!$B$2:$B$2629,$B389,'Retiro Mensual'!$C$2:$C$2629,BE$5)</f>
        <v>0</v>
      </c>
      <c r="BF389" s="13">
        <f>SUMIFS('Retiro Mensual'!$E$2:$E$2629,'Retiro Mensual'!$A$2:$A$2629,BF$4,'Retiro Mensual'!$B$2:$B$2629,$B389,'Retiro Mensual'!$C$2:$C$2629,BF$5)</f>
        <v>0</v>
      </c>
      <c r="BG389" s="13">
        <f>SUMIFS('Retiro Mensual'!$E$2:$E$2629,'Retiro Mensual'!$A$2:$A$2629,BG$4,'Retiro Mensual'!$B$2:$B$2629,$B389,'Retiro Mensual'!$C$2:$C$2629,BG$5)</f>
        <v>0</v>
      </c>
      <c r="BH389" s="13">
        <f>SUMIFS('Retiro Mensual'!$E$2:$E$2629,'Retiro Mensual'!$A$2:$A$2629,BH$4,'Retiro Mensual'!$B$2:$B$2629,$B389,'Retiro Mensual'!$C$2:$C$2629,BH$5)</f>
        <v>0</v>
      </c>
      <c r="BI389" s="13">
        <f>SUMIFS('Retiro Mensual'!$E$2:$E$2629,'Retiro Mensual'!$A$2:$A$2629,BI$4,'Retiro Mensual'!$B$2:$B$2629,$B389,'Retiro Mensual'!$C$2:$C$2629,BI$5)</f>
        <v>0</v>
      </c>
      <c r="BJ389" s="13">
        <f>SUMIFS('Retiro Mensual'!$E$2:$E$2629,'Retiro Mensual'!$A$2:$A$2629,BJ$4,'Retiro Mensual'!$B$2:$B$2629,$B389,'Retiro Mensual'!$C$2:$C$2629,BJ$5)</f>
        <v>0</v>
      </c>
      <c r="BK389" s="14">
        <f>SUMIFS('Retiro Mensual'!$E$2:$E$2629,'Retiro Mensual'!$A$2:$A$2629,BK$4,'Retiro Mensual'!$B$2:$B$2629,$B389,'Retiro Mensual'!$C$2:$C$2629,BK$5)</f>
        <v>0</v>
      </c>
      <c r="BL389" s="12">
        <f>SUMIFS('Retiro Mensual'!$E$2:$E$2629,'Retiro Mensual'!$A$2:$A$2629,BL$4,'Retiro Mensual'!$B$2:$B$2629,$B389,'Retiro Mensual'!$C$2:$C$2629,BL$5)</f>
        <v>0</v>
      </c>
      <c r="BM389" s="13">
        <f>SUMIFS('Retiro Mensual'!$E$2:$E$2629,'Retiro Mensual'!$A$2:$A$2629,BM$4,'Retiro Mensual'!$B$2:$B$2629,$B389,'Retiro Mensual'!$C$2:$C$2629,BM$5)</f>
        <v>0</v>
      </c>
      <c r="BN389" s="13">
        <f>SUMIFS('Retiro Mensual'!$E$2:$E$2629,'Retiro Mensual'!$A$2:$A$2629,BN$4,'Retiro Mensual'!$B$2:$B$2629,$B389,'Retiro Mensual'!$C$2:$C$2629,BN$5)</f>
        <v>0</v>
      </c>
      <c r="BO389" s="13">
        <f>SUMIFS('Retiro Mensual'!$E$2:$E$2629,'Retiro Mensual'!$A$2:$A$2629,BO$4,'Retiro Mensual'!$B$2:$B$2629,$B389,'Retiro Mensual'!$C$2:$C$2629,BO$5)</f>
        <v>0</v>
      </c>
      <c r="BP389" s="13">
        <f>SUMIFS('Retiro Mensual'!$E$2:$E$2629,'Retiro Mensual'!$A$2:$A$2629,BP$4,'Retiro Mensual'!$B$2:$B$2629,$B389,'Retiro Mensual'!$C$2:$C$2629,BP$5)</f>
        <v>0</v>
      </c>
      <c r="BQ389" s="13">
        <f>SUMIFS('Retiro Mensual'!$E$2:$E$2629,'Retiro Mensual'!$A$2:$A$2629,BQ$4,'Retiro Mensual'!$B$2:$B$2629,$B389,'Retiro Mensual'!$C$2:$C$2629,BQ$5)</f>
        <v>0</v>
      </c>
      <c r="BR389" s="13">
        <f>SUMIFS('Retiro Mensual'!$E$2:$E$2629,'Retiro Mensual'!$A$2:$A$2629,BR$4,'Retiro Mensual'!$B$2:$B$2629,$B389,'Retiro Mensual'!$C$2:$C$2629,BR$5)</f>
        <v>0</v>
      </c>
      <c r="BS389" s="13">
        <f>SUMIFS('Retiro Mensual'!$E$2:$E$2629,'Retiro Mensual'!$A$2:$A$2629,BS$4,'Retiro Mensual'!$B$2:$B$2629,$B389,'Retiro Mensual'!$C$2:$C$2629,BS$5)</f>
        <v>0</v>
      </c>
      <c r="BT389" s="13">
        <f>SUMIFS('Retiro Mensual'!$E$2:$E$2629,'Retiro Mensual'!$A$2:$A$2629,BT$4,'Retiro Mensual'!$B$2:$B$2629,$B389,'Retiro Mensual'!$C$2:$C$2629,BT$5)</f>
        <v>0</v>
      </c>
      <c r="BU389" s="13">
        <f>SUMIFS('Retiro Mensual'!$E$2:$E$2629,'Retiro Mensual'!$A$2:$A$2629,BU$4,'Retiro Mensual'!$B$2:$B$2629,$B389,'Retiro Mensual'!$C$2:$C$2629,BU$5)</f>
        <v>0</v>
      </c>
      <c r="BV389" s="13">
        <f>SUMIFS('Retiro Mensual'!$E$2:$E$2629,'Retiro Mensual'!$A$2:$A$2629,BV$4,'Retiro Mensual'!$B$2:$B$2629,$B389,'Retiro Mensual'!$C$2:$C$2629,BV$5)</f>
        <v>0</v>
      </c>
      <c r="BW389" s="14">
        <f>SUMIFS('Retiro Mensual'!$E$2:$E$2629,'Retiro Mensual'!$A$2:$A$2629,BW$4,'Retiro Mensual'!$B$2:$B$2629,$B389,'Retiro Mensual'!$C$2:$C$2629,BW$5)</f>
        <v>0</v>
      </c>
      <c r="BX389" s="13"/>
      <c r="BY389" s="12">
        <f>SUMIFS('Compra Ventas'!$E$2:$E$2700,'Compra Ventas'!$A$2:$A$2700,BY$4,'Compra Ventas'!$B$2:$B$2700,$B389,'Compra Ventas'!$C$2:$C$2700,BY$5)</f>
        <v>-1277428.4068320349</v>
      </c>
      <c r="BZ389" s="13">
        <f>SUMIFS('Compra Ventas'!$E$2:$E$2700,'Compra Ventas'!$A$2:$A$2700,BZ$4,'Compra Ventas'!$B$2:$B$2700,$B389,'Compra Ventas'!$C$2:$C$2700,BZ$5)</f>
        <v>-1063892.6833195181</v>
      </c>
      <c r="CA389" s="13">
        <f>SUMIFS('Compra Ventas'!$E$2:$E$2700,'Compra Ventas'!$A$2:$A$2700,CA$4,'Compra Ventas'!$B$2:$B$2700,$B389,'Compra Ventas'!$C$2:$C$2700,CA$5)</f>
        <v>-1236092.553933494</v>
      </c>
      <c r="CB389" s="13">
        <f>SUMIFS('Compra Ventas'!$E$2:$E$2700,'Compra Ventas'!$A$2:$A$2700,CB$4,'Compra Ventas'!$B$2:$B$2700,$B389,'Compra Ventas'!$C$2:$C$2700,CB$5)</f>
        <v>-1011661.2125579159</v>
      </c>
      <c r="CC389" s="13">
        <f>SUMIFS('Compra Ventas'!$E$2:$E$2700,'Compra Ventas'!$A$2:$A$2700,CC$4,'Compra Ventas'!$B$2:$B$2700,$B389,'Compra Ventas'!$C$2:$C$2700,CC$5)</f>
        <v>-909416.25987070845</v>
      </c>
      <c r="CD389" s="13">
        <f>SUMIFS('Compra Ventas'!$E$2:$E$2700,'Compra Ventas'!$A$2:$A$2700,CD$4,'Compra Ventas'!$B$2:$B$2700,$B389,'Compra Ventas'!$C$2:$C$2700,CD$5)</f>
        <v>-932307.65743807913</v>
      </c>
      <c r="CE389" s="13">
        <f>SUMIFS('Compra Ventas'!$E$2:$E$2700,'Compra Ventas'!$A$2:$A$2700,CE$4,'Compra Ventas'!$B$2:$B$2700,$B389,'Compra Ventas'!$C$2:$C$2700,CE$5)</f>
        <v>-932669.39759851608</v>
      </c>
      <c r="CF389" s="13">
        <f>SUMIFS('Compra Ventas'!$E$2:$E$2700,'Compra Ventas'!$A$2:$A$2700,CF$4,'Compra Ventas'!$B$2:$B$2700,$B389,'Compra Ventas'!$C$2:$C$2700,CF$5)</f>
        <v>-997470.88156509167</v>
      </c>
      <c r="CG389" s="13">
        <f>SUMIFS('Compra Ventas'!$E$2:$E$2700,'Compra Ventas'!$A$2:$A$2700,CG$4,'Compra Ventas'!$B$2:$B$2700,$B389,'Compra Ventas'!$C$2:$C$2700,CG$5)</f>
        <v>-821816.86369953211</v>
      </c>
      <c r="CH389" s="13">
        <f>SUMIFS('Compra Ventas'!$E$2:$E$2700,'Compra Ventas'!$A$2:$A$2700,CH$4,'Compra Ventas'!$B$2:$B$2700,$B389,'Compra Ventas'!$C$2:$C$2700,CH$5)</f>
        <v>-692453.1013832821</v>
      </c>
      <c r="CI389" s="13">
        <f>SUMIFS('Compra Ventas'!$E$2:$E$2700,'Compra Ventas'!$A$2:$A$2700,CI$4,'Compra Ventas'!$B$2:$B$2700,$B389,'Compra Ventas'!$C$2:$C$2700,CI$5)</f>
        <v>-576961.74493468669</v>
      </c>
      <c r="CJ389" s="14">
        <f>SUMIFS('Compra Ventas'!$E$2:$E$2700,'Compra Ventas'!$A$2:$A$2700,CJ$4,'Compra Ventas'!$B$2:$B$2700,$B389,'Compra Ventas'!$C$2:$C$2700,CJ$5)</f>
        <v>-540644.49793213466</v>
      </c>
      <c r="CK389" s="12">
        <f>SUMIFS('Compra Ventas'!$E$2:$E$2700,'Compra Ventas'!$A$2:$A$2700,CK$4,'Compra Ventas'!$B$2:$B$2700,$B389,'Compra Ventas'!$C$2:$C$2700,CK$5)</f>
        <v>-1279440.2830568729</v>
      </c>
      <c r="CL389" s="13">
        <f>SUMIFS('Compra Ventas'!$E$2:$E$2700,'Compra Ventas'!$A$2:$A$2700,CL$4,'Compra Ventas'!$B$2:$B$2700,$B389,'Compra Ventas'!$C$2:$C$2700,CL$5)</f>
        <v>-1070835.833446207</v>
      </c>
      <c r="CM389" s="13">
        <f>SUMIFS('Compra Ventas'!$E$2:$E$2700,'Compra Ventas'!$A$2:$A$2700,CM$4,'Compra Ventas'!$B$2:$B$2700,$B389,'Compra Ventas'!$C$2:$C$2700,CM$5)</f>
        <v>-1248378.719703543</v>
      </c>
      <c r="CN389" s="13">
        <f>SUMIFS('Compra Ventas'!$E$2:$E$2700,'Compra Ventas'!$A$2:$A$2700,CN$4,'Compra Ventas'!$B$2:$B$2700,$B389,'Compra Ventas'!$C$2:$C$2700,CN$5)</f>
        <v>-1076492.026007483</v>
      </c>
      <c r="CO389" s="13">
        <f>SUMIFS('Compra Ventas'!$E$2:$E$2700,'Compra Ventas'!$A$2:$A$2700,CO$4,'Compra Ventas'!$B$2:$B$2700,$B389,'Compra Ventas'!$C$2:$C$2700,CO$5)</f>
        <v>-896730.92397542915</v>
      </c>
      <c r="CP389" s="13">
        <f>SUMIFS('Compra Ventas'!$E$2:$E$2700,'Compra Ventas'!$A$2:$A$2700,CP$4,'Compra Ventas'!$B$2:$B$2700,$B389,'Compra Ventas'!$C$2:$C$2700,CP$5)</f>
        <v>-942143.09270452603</v>
      </c>
      <c r="CQ389" s="13">
        <f>SUMIFS('Compra Ventas'!$E$2:$E$2700,'Compra Ventas'!$A$2:$A$2700,CQ$4,'Compra Ventas'!$B$2:$B$2700,$B389,'Compra Ventas'!$C$2:$C$2700,CQ$5)</f>
        <v>-969891.16418185073</v>
      </c>
      <c r="CR389" s="13">
        <f>SUMIFS('Compra Ventas'!$E$2:$E$2700,'Compra Ventas'!$A$2:$A$2700,CR$4,'Compra Ventas'!$B$2:$B$2700,$B389,'Compra Ventas'!$C$2:$C$2700,CR$5)</f>
        <v>-1014809.193235949</v>
      </c>
      <c r="CS389" s="13">
        <f>SUMIFS('Compra Ventas'!$E$2:$E$2700,'Compra Ventas'!$A$2:$A$2700,CS$4,'Compra Ventas'!$B$2:$B$2700,$B389,'Compra Ventas'!$C$2:$C$2700,CS$5)</f>
        <v>-916532.52210047387</v>
      </c>
      <c r="CT389" s="13">
        <f>SUMIFS('Compra Ventas'!$E$2:$E$2700,'Compra Ventas'!$A$2:$A$2700,CT$4,'Compra Ventas'!$B$2:$B$2700,$B389,'Compra Ventas'!$C$2:$C$2700,CT$5)</f>
        <v>-741791.3176189682</v>
      </c>
      <c r="CU389" s="13">
        <f>SUMIFS('Compra Ventas'!$E$2:$E$2700,'Compra Ventas'!$A$2:$A$2700,CU$4,'Compra Ventas'!$B$2:$B$2700,$B389,'Compra Ventas'!$C$2:$C$2700,CU$5)</f>
        <v>-810916.04384410346</v>
      </c>
      <c r="CV389" s="14">
        <f>SUMIFS('Compra Ventas'!$E$2:$E$2700,'Compra Ventas'!$A$2:$A$2700,CV$4,'Compra Ventas'!$B$2:$B$2700,$B389,'Compra Ventas'!$C$2:$C$2700,CV$5)</f>
        <v>-800098.77726161655</v>
      </c>
      <c r="CW389" s="12">
        <f>SUMIFS('Compra Ventas'!$E$2:$E$2700,'Compra Ventas'!$A$2:$A$2700,CW$4,'Compra Ventas'!$B$2:$B$2700,$B389,'Compra Ventas'!$C$2:$C$2700,CW$5)</f>
        <v>-1280133.322238839</v>
      </c>
      <c r="CX389" s="13">
        <f>SUMIFS('Compra Ventas'!$E$2:$E$2700,'Compra Ventas'!$A$2:$A$2700,CX$4,'Compra Ventas'!$B$2:$B$2700,$B389,'Compra Ventas'!$C$2:$C$2700,CX$5)</f>
        <v>-1071096.8137976839</v>
      </c>
      <c r="CY389" s="13">
        <f>SUMIFS('Compra Ventas'!$E$2:$E$2700,'Compra Ventas'!$A$2:$A$2700,CY$4,'Compra Ventas'!$B$2:$B$2700,$B389,'Compra Ventas'!$C$2:$C$2700,CY$5)</f>
        <v>-1242640.5917854081</v>
      </c>
      <c r="CZ389" s="13">
        <f>SUMIFS('Compra Ventas'!$E$2:$E$2700,'Compra Ventas'!$A$2:$A$2700,CZ$4,'Compra Ventas'!$B$2:$B$2700,$B389,'Compra Ventas'!$C$2:$C$2700,CZ$5)</f>
        <v>-1068079.6737566639</v>
      </c>
      <c r="DA389" s="13">
        <f>SUMIFS('Compra Ventas'!$E$2:$E$2700,'Compra Ventas'!$A$2:$A$2700,DA$4,'Compra Ventas'!$B$2:$B$2700,$B389,'Compra Ventas'!$C$2:$C$2700,DA$5)</f>
        <v>-927777.9649821464</v>
      </c>
      <c r="DB389" s="13">
        <f>SUMIFS('Compra Ventas'!$E$2:$E$2700,'Compra Ventas'!$A$2:$A$2700,DB$4,'Compra Ventas'!$B$2:$B$2700,$B389,'Compra Ventas'!$C$2:$C$2700,DB$5)</f>
        <v>-998021.07432268851</v>
      </c>
      <c r="DC389" s="13">
        <f>SUMIFS('Compra Ventas'!$E$2:$E$2700,'Compra Ventas'!$A$2:$A$2700,DC$4,'Compra Ventas'!$B$2:$B$2700,$B389,'Compra Ventas'!$C$2:$C$2700,DC$5)</f>
        <v>-1039912.100128158</v>
      </c>
      <c r="DD389" s="13">
        <f>SUMIFS('Compra Ventas'!$E$2:$E$2700,'Compra Ventas'!$A$2:$A$2700,DD$4,'Compra Ventas'!$B$2:$B$2700,$B389,'Compra Ventas'!$C$2:$C$2700,DD$5)</f>
        <v>-1096065.997451378</v>
      </c>
      <c r="DE389" s="13">
        <f>SUMIFS('Compra Ventas'!$E$2:$E$2700,'Compra Ventas'!$A$2:$A$2700,DE$4,'Compra Ventas'!$B$2:$B$2700,$B389,'Compra Ventas'!$C$2:$C$2700,DE$5)</f>
        <v>-878102.40068943065</v>
      </c>
      <c r="DF389" s="13">
        <f>SUMIFS('Compra Ventas'!$E$2:$E$2700,'Compra Ventas'!$A$2:$A$2700,DF$4,'Compra Ventas'!$B$2:$B$2700,$B389,'Compra Ventas'!$C$2:$C$2700,DF$5)</f>
        <v>-921770.22392223857</v>
      </c>
      <c r="DG389" s="13">
        <f>SUMIFS('Compra Ventas'!$E$2:$E$2700,'Compra Ventas'!$A$2:$A$2700,DG$4,'Compra Ventas'!$B$2:$B$2700,$B389,'Compra Ventas'!$C$2:$C$2700,DG$5)</f>
        <v>-1062270.7711390019</v>
      </c>
      <c r="DH389" s="14">
        <f>SUMIFS('Compra Ventas'!$E$2:$E$2700,'Compra Ventas'!$A$2:$A$2700,DH$4,'Compra Ventas'!$B$2:$B$2700,$B389,'Compra Ventas'!$C$2:$C$2700,DH$5)</f>
        <v>-915958.58562176325</v>
      </c>
      <c r="DI389" s="84"/>
      <c r="DJ389" s="98">
        <f>SUMIFS('Ajuste Ciclado'!D$5:D$47,'Ajuste Ciclado'!$C$5:$C$47,Balance!DJ$4,'Ajuste Ciclado'!$B$5:$B$47,Balance!$B389)</f>
        <v>0</v>
      </c>
      <c r="DK389" s="99">
        <f>SUMIFS('Ajuste Ciclado'!E$5:E$47,'Ajuste Ciclado'!$C$5:$C$47,Balance!DK$4,'Ajuste Ciclado'!$B$5:$B$47,Balance!$B389)</f>
        <v>0</v>
      </c>
      <c r="DL389" s="99">
        <f>SUMIFS('Ajuste Ciclado'!F$5:F$47,'Ajuste Ciclado'!$C$5:$C$47,Balance!DL$4,'Ajuste Ciclado'!$B$5:$B$47,Balance!$B389)</f>
        <v>0</v>
      </c>
      <c r="DM389" s="99">
        <f>SUMIFS('Ajuste Ciclado'!G$5:G$47,'Ajuste Ciclado'!$C$5:$C$47,Balance!DM$4,'Ajuste Ciclado'!$B$5:$B$47,Balance!$B389)</f>
        <v>0</v>
      </c>
      <c r="DN389" s="99">
        <f>SUMIFS('Ajuste Ciclado'!H$5:H$47,'Ajuste Ciclado'!$C$5:$C$47,Balance!DN$4,'Ajuste Ciclado'!$B$5:$B$47,Balance!$B389)</f>
        <v>0</v>
      </c>
      <c r="DO389" s="99">
        <f>SUMIFS('Ajuste Ciclado'!I$5:I$47,'Ajuste Ciclado'!$C$5:$C$47,Balance!DO$4,'Ajuste Ciclado'!$B$5:$B$47,Balance!$B389)</f>
        <v>0</v>
      </c>
      <c r="DP389" s="99">
        <f>SUMIFS('Ajuste Ciclado'!J$5:J$47,'Ajuste Ciclado'!$C$5:$C$47,Balance!DP$4,'Ajuste Ciclado'!$B$5:$B$47,Balance!$B389)</f>
        <v>0</v>
      </c>
      <c r="DQ389" s="99">
        <f>SUMIFS('Ajuste Ciclado'!K$5:K$47,'Ajuste Ciclado'!$C$5:$C$47,Balance!DQ$4,'Ajuste Ciclado'!$B$5:$B$47,Balance!$B389)</f>
        <v>0</v>
      </c>
      <c r="DR389" s="99">
        <f>SUMIFS('Ajuste Ciclado'!L$5:L$47,'Ajuste Ciclado'!$C$5:$C$47,Balance!DR$4,'Ajuste Ciclado'!$B$5:$B$47,Balance!$B389)</f>
        <v>0</v>
      </c>
      <c r="DS389" s="99">
        <f>SUMIFS('Ajuste Ciclado'!M$5:M$47,'Ajuste Ciclado'!$C$5:$C$47,Balance!DS$4,'Ajuste Ciclado'!$B$5:$B$47,Balance!$B389)</f>
        <v>0</v>
      </c>
      <c r="DT389" s="99">
        <f>SUMIFS('Ajuste Ciclado'!N$5:N$47,'Ajuste Ciclado'!$C$5:$C$47,Balance!DT$4,'Ajuste Ciclado'!$B$5:$B$47,Balance!$B389)</f>
        <v>0</v>
      </c>
      <c r="DU389" s="100">
        <f>SUMIFS('Ajuste Ciclado'!O$5:O$47,'Ajuste Ciclado'!$C$5:$C$47,Balance!DU$4,'Ajuste Ciclado'!$B$5:$B$47,Balance!$B389)</f>
        <v>0</v>
      </c>
      <c r="DV389" s="98">
        <f>SUMIFS('Ajuste Ciclado'!D$5:D$47,'Ajuste Ciclado'!$C$5:$C$47,Balance!DV$4,'Ajuste Ciclado'!$B$5:$B$47,Balance!$B389)</f>
        <v>0</v>
      </c>
      <c r="DW389" s="99">
        <f>SUMIFS('Ajuste Ciclado'!E$5:E$47,'Ajuste Ciclado'!$C$5:$C$47,Balance!DW$4,'Ajuste Ciclado'!$B$5:$B$47,Balance!$B389)</f>
        <v>0</v>
      </c>
      <c r="DX389" s="99">
        <f>SUMIFS('Ajuste Ciclado'!F$5:F$47,'Ajuste Ciclado'!$C$5:$C$47,Balance!DX$4,'Ajuste Ciclado'!$B$5:$B$47,Balance!$B389)</f>
        <v>0</v>
      </c>
      <c r="DY389" s="99">
        <f>SUMIFS('Ajuste Ciclado'!G$5:G$47,'Ajuste Ciclado'!$C$5:$C$47,Balance!DY$4,'Ajuste Ciclado'!$B$5:$B$47,Balance!$B389)</f>
        <v>0</v>
      </c>
      <c r="DZ389" s="99">
        <f>SUMIFS('Ajuste Ciclado'!H$5:H$47,'Ajuste Ciclado'!$C$5:$C$47,Balance!DZ$4,'Ajuste Ciclado'!$B$5:$B$47,Balance!$B389)</f>
        <v>0</v>
      </c>
      <c r="EA389" s="99">
        <f>SUMIFS('Ajuste Ciclado'!I$5:I$47,'Ajuste Ciclado'!$C$5:$C$47,Balance!EA$4,'Ajuste Ciclado'!$B$5:$B$47,Balance!$B389)</f>
        <v>0</v>
      </c>
      <c r="EB389" s="99">
        <f>SUMIFS('Ajuste Ciclado'!J$5:J$47,'Ajuste Ciclado'!$C$5:$C$47,Balance!EB$4,'Ajuste Ciclado'!$B$5:$B$47,Balance!$B389)</f>
        <v>0</v>
      </c>
      <c r="EC389" s="99">
        <f>SUMIFS('Ajuste Ciclado'!K$5:K$47,'Ajuste Ciclado'!$C$5:$C$47,Balance!EC$4,'Ajuste Ciclado'!$B$5:$B$47,Balance!$B389)</f>
        <v>0</v>
      </c>
      <c r="ED389" s="99">
        <f>SUMIFS('Ajuste Ciclado'!L$5:L$47,'Ajuste Ciclado'!$C$5:$C$47,Balance!ED$4,'Ajuste Ciclado'!$B$5:$B$47,Balance!$B389)</f>
        <v>0</v>
      </c>
      <c r="EE389" s="99">
        <f>SUMIFS('Ajuste Ciclado'!M$5:M$47,'Ajuste Ciclado'!$C$5:$C$47,Balance!EE$4,'Ajuste Ciclado'!$B$5:$B$47,Balance!$B389)</f>
        <v>0</v>
      </c>
      <c r="EF389" s="99">
        <f>SUMIFS('Ajuste Ciclado'!N$5:N$47,'Ajuste Ciclado'!$C$5:$C$47,Balance!EF$4,'Ajuste Ciclado'!$B$5:$B$47,Balance!$B389)</f>
        <v>0</v>
      </c>
      <c r="EG389" s="100">
        <f>SUMIFS('Ajuste Ciclado'!O$5:O$47,'Ajuste Ciclado'!$C$5:$C$47,Balance!EG$4,'Ajuste Ciclado'!$B$5:$B$47,Balance!$B389)</f>
        <v>0</v>
      </c>
      <c r="EH389" s="98">
        <f>SUMIFS('Ajuste Ciclado'!D$5:D$47,'Ajuste Ciclado'!$C$5:$C$47,Balance!EH$4,'Ajuste Ciclado'!$B$5:$B$47,Balance!$B389)</f>
        <v>0</v>
      </c>
      <c r="EI389" s="99">
        <f>SUMIFS('Ajuste Ciclado'!E$5:E$47,'Ajuste Ciclado'!$C$5:$C$47,Balance!EI$4,'Ajuste Ciclado'!$B$5:$B$47,Balance!$B389)</f>
        <v>0</v>
      </c>
      <c r="EJ389" s="99">
        <f>SUMIFS('Ajuste Ciclado'!F$5:F$47,'Ajuste Ciclado'!$C$5:$C$47,Balance!EJ$4,'Ajuste Ciclado'!$B$5:$B$47,Balance!$B389)</f>
        <v>0</v>
      </c>
      <c r="EK389" s="99">
        <f>SUMIFS('Ajuste Ciclado'!G$5:G$47,'Ajuste Ciclado'!$C$5:$C$47,Balance!EK$4,'Ajuste Ciclado'!$B$5:$B$47,Balance!$B389)</f>
        <v>0</v>
      </c>
      <c r="EL389" s="99">
        <f>SUMIFS('Ajuste Ciclado'!H$5:H$47,'Ajuste Ciclado'!$C$5:$C$47,Balance!EL$4,'Ajuste Ciclado'!$B$5:$B$47,Balance!$B389)</f>
        <v>0</v>
      </c>
      <c r="EM389" s="99">
        <f>SUMIFS('Ajuste Ciclado'!I$5:I$47,'Ajuste Ciclado'!$C$5:$C$47,Balance!EM$4,'Ajuste Ciclado'!$B$5:$B$47,Balance!$B389)</f>
        <v>0</v>
      </c>
      <c r="EN389" s="99">
        <f>SUMIFS('Ajuste Ciclado'!J$5:J$47,'Ajuste Ciclado'!$C$5:$C$47,Balance!EN$4,'Ajuste Ciclado'!$B$5:$B$47,Balance!$B389)</f>
        <v>0</v>
      </c>
      <c r="EO389" s="99">
        <f>SUMIFS('Ajuste Ciclado'!K$5:K$47,'Ajuste Ciclado'!$C$5:$C$47,Balance!EO$4,'Ajuste Ciclado'!$B$5:$B$47,Balance!$B389)</f>
        <v>0</v>
      </c>
      <c r="EP389" s="99">
        <f>SUMIFS('Ajuste Ciclado'!L$5:L$47,'Ajuste Ciclado'!$C$5:$C$47,Balance!EP$4,'Ajuste Ciclado'!$B$5:$B$47,Balance!$B389)</f>
        <v>0</v>
      </c>
      <c r="EQ389" s="99">
        <f>SUMIFS('Ajuste Ciclado'!M$5:M$47,'Ajuste Ciclado'!$C$5:$C$47,Balance!EQ$4,'Ajuste Ciclado'!$B$5:$B$47,Balance!$B389)</f>
        <v>0</v>
      </c>
      <c r="ER389" s="99">
        <f>SUMIFS('Ajuste Ciclado'!N$5:N$47,'Ajuste Ciclado'!$C$5:$C$47,Balance!ER$4,'Ajuste Ciclado'!$B$5:$B$47,Balance!$B389)</f>
        <v>0</v>
      </c>
      <c r="ES389" s="100">
        <f>SUMIFS('Ajuste Ciclado'!O$5:O$47,'Ajuste Ciclado'!$C$5:$C$47,Balance!ES$4,'Ajuste Ciclado'!$B$5:$B$47,Balance!$B389)</f>
        <v>0</v>
      </c>
      <c r="ET389" s="84"/>
      <c r="EU389" s="12">
        <f t="shared" si="428"/>
        <v>0</v>
      </c>
      <c r="EV389" s="13">
        <f t="shared" si="393"/>
        <v>0</v>
      </c>
      <c r="EW389" s="13">
        <f t="shared" si="394"/>
        <v>0</v>
      </c>
      <c r="EX389" s="13">
        <f t="shared" si="395"/>
        <v>0</v>
      </c>
      <c r="EY389" s="13">
        <f t="shared" si="396"/>
        <v>0</v>
      </c>
      <c r="EZ389" s="13">
        <f t="shared" si="397"/>
        <v>0</v>
      </c>
      <c r="FA389" s="13">
        <f t="shared" si="398"/>
        <v>0</v>
      </c>
      <c r="FB389" s="13">
        <f t="shared" si="399"/>
        <v>25.9530517202802</v>
      </c>
      <c r="FC389" s="13">
        <f t="shared" si="400"/>
        <v>0</v>
      </c>
      <c r="FD389" s="13">
        <f t="shared" si="401"/>
        <v>2.8136149320052937</v>
      </c>
      <c r="FE389" s="13">
        <f t="shared" si="402"/>
        <v>0</v>
      </c>
      <c r="FF389" s="14">
        <f t="shared" si="403"/>
        <v>0</v>
      </c>
      <c r="FG389" s="12">
        <f t="shared" si="404"/>
        <v>0</v>
      </c>
      <c r="FH389" s="13">
        <f t="shared" si="405"/>
        <v>0</v>
      </c>
      <c r="FI389" s="13">
        <f t="shared" si="406"/>
        <v>0</v>
      </c>
      <c r="FJ389" s="13">
        <f t="shared" si="407"/>
        <v>0</v>
      </c>
      <c r="FK389" s="13">
        <f t="shared" si="408"/>
        <v>0</v>
      </c>
      <c r="FL389" s="13">
        <f t="shared" si="409"/>
        <v>0</v>
      </c>
      <c r="FM389" s="13">
        <f t="shared" si="410"/>
        <v>0</v>
      </c>
      <c r="FN389" s="13">
        <f t="shared" si="411"/>
        <v>0</v>
      </c>
      <c r="FO389" s="13">
        <f t="shared" si="412"/>
        <v>0</v>
      </c>
      <c r="FP389" s="13">
        <f t="shared" si="413"/>
        <v>0</v>
      </c>
      <c r="FQ389" s="13">
        <f t="shared" si="414"/>
        <v>0</v>
      </c>
      <c r="FR389" s="14">
        <f t="shared" si="415"/>
        <v>0</v>
      </c>
      <c r="FS389" s="12">
        <f t="shared" si="416"/>
        <v>0</v>
      </c>
      <c r="FT389" s="13">
        <f t="shared" si="417"/>
        <v>0</v>
      </c>
      <c r="FU389" s="13">
        <f t="shared" si="418"/>
        <v>0</v>
      </c>
      <c r="FV389" s="13">
        <f t="shared" si="419"/>
        <v>0</v>
      </c>
      <c r="FW389" s="13">
        <f t="shared" si="420"/>
        <v>0</v>
      </c>
      <c r="FX389" s="13">
        <f t="shared" si="421"/>
        <v>0</v>
      </c>
      <c r="FY389" s="13">
        <f t="shared" si="422"/>
        <v>0</v>
      </c>
      <c r="FZ389" s="13">
        <f t="shared" si="423"/>
        <v>0</v>
      </c>
      <c r="GA389" s="13">
        <f t="shared" si="424"/>
        <v>0</v>
      </c>
      <c r="GB389" s="13">
        <f t="shared" si="425"/>
        <v>3.8573540882207453</v>
      </c>
      <c r="GC389" s="13">
        <f t="shared" si="426"/>
        <v>0</v>
      </c>
      <c r="GD389" s="14">
        <f t="shared" si="427"/>
        <v>0</v>
      </c>
      <c r="GE389" s="84"/>
      <c r="GF389" s="12">
        <f t="shared" si="439"/>
        <v>28.766666652285494</v>
      </c>
      <c r="GG389" s="13">
        <f t="shared" si="439"/>
        <v>0</v>
      </c>
      <c r="GH389" s="14">
        <f t="shared" si="439"/>
        <v>3.8573540882207453</v>
      </c>
      <c r="GI389" s="6">
        <f t="shared" si="430"/>
        <v>2</v>
      </c>
      <c r="GJ389" s="12">
        <f t="shared" si="431"/>
        <v>0</v>
      </c>
      <c r="GK389" s="13">
        <f t="shared" si="432"/>
        <v>0</v>
      </c>
      <c r="GL389" s="14">
        <f t="shared" si="433"/>
        <v>0</v>
      </c>
      <c r="GM389" s="84"/>
      <c r="GN389" s="66">
        <f t="shared" si="434"/>
        <v>0</v>
      </c>
      <c r="GO389" s="84"/>
      <c r="GP389" s="63" t="str" cm="1">
        <f t="array" ref="GP389">INDEX($GF$4:$GH$4,1,GI389)</f>
        <v>Sample 3</v>
      </c>
      <c r="GQ389" s="12">
        <f t="shared" si="436"/>
        <v>0</v>
      </c>
      <c r="GR389" s="13">
        <f t="shared" si="436"/>
        <v>0</v>
      </c>
      <c r="GS389" s="14">
        <f t="shared" si="436"/>
        <v>0</v>
      </c>
      <c r="GT389" s="12">
        <f t="shared" si="437"/>
        <v>0</v>
      </c>
      <c r="GU389" s="13">
        <f t="shared" si="437"/>
        <v>0</v>
      </c>
      <c r="GV389" s="14">
        <f t="shared" si="437"/>
        <v>0</v>
      </c>
      <c r="GW389" s="12">
        <f t="shared" si="438"/>
        <v>0</v>
      </c>
      <c r="GX389" s="13">
        <f t="shared" si="438"/>
        <v>0</v>
      </c>
      <c r="GY389" s="14">
        <f t="shared" si="438"/>
        <v>0</v>
      </c>
      <c r="GZ389" s="84" t="str">
        <f t="shared" si="441"/>
        <v>Sample 3</v>
      </c>
      <c r="HA389" s="12">
        <f t="shared" si="440"/>
        <v>0</v>
      </c>
      <c r="HB389" s="13">
        <f t="shared" si="440"/>
        <v>0</v>
      </c>
      <c r="HC389" s="14">
        <f t="shared" si="440"/>
        <v>0</v>
      </c>
      <c r="HD389" s="6">
        <f t="shared" si="442"/>
        <v>0</v>
      </c>
      <c r="HE389" s="84" t="str">
        <f t="shared" si="443"/>
        <v>Ok</v>
      </c>
    </row>
    <row r="390" spans="2:213" hidden="1" x14ac:dyDescent="0.3">
      <c r="B390" s="84" t="s">
        <v>122</v>
      </c>
      <c r="C390" s="12">
        <f>SUMIFS(Inyecciones!$E$2:$E$14185,Inyecciones!$A$2:$A$14185,Balance!C$4,Inyecciones!$B$2:$B$14185,Balance!$B390,Inyecciones!$C$2:$C$14185,Balance!C$5)</f>
        <v>175776.09014457359</v>
      </c>
      <c r="D390" s="13">
        <f>SUMIFS(Inyecciones!$E$2:$E$14185,Inyecciones!$A$2:$A$14185,Balance!D$4,Inyecciones!$B$2:$B$14185,Balance!$B390,Inyecciones!$C$2:$C$14185,Balance!D$5)</f>
        <v>128153.7094262554</v>
      </c>
      <c r="E390" s="13">
        <f>SUMIFS(Inyecciones!$E$2:$E$14185,Inyecciones!$A$2:$A$14185,Balance!E$4,Inyecciones!$B$2:$B$14185,Balance!$B390,Inyecciones!$C$2:$C$14185,Balance!E$5)</f>
        <v>126554.1939481122</v>
      </c>
      <c r="F390" s="13">
        <f>SUMIFS(Inyecciones!$E$2:$E$14185,Inyecciones!$A$2:$A$14185,Balance!F$4,Inyecciones!$B$2:$B$14185,Balance!$B390,Inyecciones!$C$2:$C$14185,Balance!F$5)</f>
        <v>79390.032456369969</v>
      </c>
      <c r="G390" s="13">
        <f>SUMIFS(Inyecciones!$E$2:$E$14185,Inyecciones!$A$2:$A$14185,Balance!G$4,Inyecciones!$B$2:$B$14185,Balance!$B390,Inyecciones!$C$2:$C$14185,Balance!G$5)</f>
        <v>54708.111925079662</v>
      </c>
      <c r="H390" s="13">
        <f>SUMIFS(Inyecciones!$E$2:$E$14185,Inyecciones!$A$2:$A$14185,Balance!H$4,Inyecciones!$B$2:$B$14185,Balance!$B390,Inyecciones!$C$2:$C$14185,Balance!H$5)</f>
        <v>31030.29963519665</v>
      </c>
      <c r="I390" s="13">
        <f>SUMIFS(Inyecciones!$E$2:$E$14185,Inyecciones!$A$2:$A$14185,Balance!I$4,Inyecciones!$B$2:$B$14185,Balance!$B390,Inyecciones!$C$2:$C$14185,Balance!I$5)</f>
        <v>37511.727608532929</v>
      </c>
      <c r="J390" s="13">
        <f>SUMIFS(Inyecciones!$E$2:$E$14185,Inyecciones!$A$2:$A$14185,Balance!J$4,Inyecciones!$B$2:$B$14185,Balance!$B390,Inyecciones!$C$2:$C$14185,Balance!J$5)</f>
        <v>61535.962237306347</v>
      </c>
      <c r="K390" s="13">
        <f>SUMIFS(Inyecciones!$E$2:$E$14185,Inyecciones!$A$2:$A$14185,Balance!K$4,Inyecciones!$B$2:$B$14185,Balance!$B390,Inyecciones!$C$2:$C$14185,Balance!K$5)</f>
        <v>67616.007043589183</v>
      </c>
      <c r="L390" s="13">
        <f>SUMIFS(Inyecciones!$E$2:$E$14185,Inyecciones!$A$2:$A$14185,Balance!L$4,Inyecciones!$B$2:$B$14185,Balance!$B390,Inyecciones!$C$2:$C$14185,Balance!L$5)</f>
        <v>17603.123322953961</v>
      </c>
      <c r="M390" s="13">
        <f>SUMIFS(Inyecciones!$E$2:$E$14185,Inyecciones!$A$2:$A$14185,Balance!M$4,Inyecciones!$B$2:$B$14185,Balance!$B390,Inyecciones!$C$2:$C$14185,Balance!M$5)</f>
        <v>4268.770129696275</v>
      </c>
      <c r="N390" s="14">
        <f>SUMIFS(Inyecciones!$E$2:$E$14185,Inyecciones!$A$2:$A$14185,Balance!N$4,Inyecciones!$B$2:$B$14185,Balance!$B390,Inyecciones!$C$2:$C$14185,Balance!N$5)</f>
        <v>8500.7750051489584</v>
      </c>
      <c r="O390" s="12">
        <f>SUMIFS(Inyecciones!$E$2:$E$14185,Inyecciones!$A$2:$A$14185,Balance!O$4,Inyecciones!$B$2:$B$14185,Balance!$B390,Inyecciones!$C$2:$C$14185,Balance!O$5)</f>
        <v>176250.18777395409</v>
      </c>
      <c r="P390" s="13">
        <f>SUMIFS(Inyecciones!$E$2:$E$14185,Inyecciones!$A$2:$A$14185,Balance!P$4,Inyecciones!$B$2:$B$14185,Balance!$B390,Inyecciones!$C$2:$C$14185,Balance!P$5)</f>
        <v>129831.5843562615</v>
      </c>
      <c r="Q390" s="13">
        <f>SUMIFS(Inyecciones!$E$2:$E$14185,Inyecciones!$A$2:$A$14185,Balance!Q$4,Inyecciones!$B$2:$B$14185,Balance!$B390,Inyecciones!$C$2:$C$14185,Balance!Q$5)</f>
        <v>127958.20075469271</v>
      </c>
      <c r="R390" s="13">
        <f>SUMIFS(Inyecciones!$E$2:$E$14185,Inyecciones!$A$2:$A$14185,Balance!R$4,Inyecciones!$B$2:$B$14185,Balance!$B390,Inyecciones!$C$2:$C$14185,Balance!R$5)</f>
        <v>84161.218224684213</v>
      </c>
      <c r="S390" s="13">
        <f>SUMIFS(Inyecciones!$E$2:$E$14185,Inyecciones!$A$2:$A$14185,Balance!S$4,Inyecciones!$B$2:$B$14185,Balance!$B390,Inyecciones!$C$2:$C$14185,Balance!S$5)</f>
        <v>53107.276318706186</v>
      </c>
      <c r="T390" s="13">
        <f>SUMIFS(Inyecciones!$E$2:$E$14185,Inyecciones!$A$2:$A$14185,Balance!T$4,Inyecciones!$B$2:$B$14185,Balance!$B390,Inyecciones!$C$2:$C$14185,Balance!T$5)</f>
        <v>31757.952831027651</v>
      </c>
      <c r="U390" s="13">
        <f>SUMIFS(Inyecciones!$E$2:$E$14185,Inyecciones!$A$2:$A$14185,Balance!U$4,Inyecciones!$B$2:$B$14185,Balance!$B390,Inyecciones!$C$2:$C$14185,Balance!U$5)</f>
        <v>40650.481586146103</v>
      </c>
      <c r="V390" s="13">
        <f>SUMIFS(Inyecciones!$E$2:$E$14185,Inyecciones!$A$2:$A$14185,Balance!V$4,Inyecciones!$B$2:$B$14185,Balance!$B390,Inyecciones!$C$2:$C$14185,Balance!V$5)</f>
        <v>62117.745213120863</v>
      </c>
      <c r="W390" s="13">
        <f>SUMIFS(Inyecciones!$E$2:$E$14185,Inyecciones!$A$2:$A$14185,Balance!W$4,Inyecciones!$B$2:$B$14185,Balance!$B390,Inyecciones!$C$2:$C$14185,Balance!W$5)</f>
        <v>69591.955316931912</v>
      </c>
      <c r="X390" s="13">
        <f>SUMIFS(Inyecciones!$E$2:$E$14185,Inyecciones!$A$2:$A$14185,Balance!X$4,Inyecciones!$B$2:$B$14185,Balance!$B390,Inyecciones!$C$2:$C$14185,Balance!X$5)</f>
        <v>28779.8671654555</v>
      </c>
      <c r="Y390" s="13">
        <f>SUMIFS(Inyecciones!$E$2:$E$14185,Inyecciones!$A$2:$A$14185,Balance!Y$4,Inyecciones!$B$2:$B$14185,Balance!$B390,Inyecciones!$C$2:$C$14185,Balance!Y$5)</f>
        <v>40323.281282854106</v>
      </c>
      <c r="Z390" s="14">
        <f>SUMIFS(Inyecciones!$E$2:$E$14185,Inyecciones!$A$2:$A$14185,Balance!Z$4,Inyecciones!$B$2:$B$14185,Balance!$B390,Inyecciones!$C$2:$C$14185,Balance!Z$5)</f>
        <v>52448.478049638601</v>
      </c>
      <c r="AA390" s="12">
        <f>SUMIFS(Inyecciones!$E$2:$E$14185,Inyecciones!$A$2:$A$14185,Balance!AA$4,Inyecciones!$B$2:$B$14185,Balance!$B390,Inyecciones!$C$2:$C$14185,Balance!AA$5)</f>
        <v>176375.7107239975</v>
      </c>
      <c r="AB390" s="13">
        <f>SUMIFS(Inyecciones!$E$2:$E$14185,Inyecciones!$A$2:$A$14185,Balance!AB$4,Inyecciones!$B$2:$B$14185,Balance!$B390,Inyecciones!$C$2:$C$14185,Balance!AB$5)</f>
        <v>130494.1580306329</v>
      </c>
      <c r="AC390" s="13">
        <f>SUMIFS(Inyecciones!$E$2:$E$14185,Inyecciones!$A$2:$A$14185,Balance!AC$4,Inyecciones!$B$2:$B$14185,Balance!$B390,Inyecciones!$C$2:$C$14185,Balance!AC$5)</f>
        <v>127462.7944260119</v>
      </c>
      <c r="AD390" s="13">
        <f>SUMIFS(Inyecciones!$E$2:$E$14185,Inyecciones!$A$2:$A$14185,Balance!AD$4,Inyecciones!$B$2:$B$14185,Balance!$B390,Inyecciones!$C$2:$C$14185,Balance!AD$5)</f>
        <v>83606.579173512946</v>
      </c>
      <c r="AE390" s="13">
        <f>SUMIFS(Inyecciones!$E$2:$E$14185,Inyecciones!$A$2:$A$14185,Balance!AE$4,Inyecciones!$B$2:$B$14185,Balance!$B390,Inyecciones!$C$2:$C$14185,Balance!AE$5)</f>
        <v>55589.708207463249</v>
      </c>
      <c r="AF390" s="13">
        <f>SUMIFS(Inyecciones!$E$2:$E$14185,Inyecciones!$A$2:$A$14185,Balance!AF$4,Inyecciones!$B$2:$B$14185,Balance!$B390,Inyecciones!$C$2:$C$14185,Balance!AF$5)</f>
        <v>34762.190684712281</v>
      </c>
      <c r="AG390" s="13">
        <f>SUMIFS(Inyecciones!$E$2:$E$14185,Inyecciones!$A$2:$A$14185,Balance!AG$4,Inyecciones!$B$2:$B$14185,Balance!$B390,Inyecciones!$C$2:$C$14185,Balance!AG$5)</f>
        <v>45287.675355570762</v>
      </c>
      <c r="AH390" s="13">
        <f>SUMIFS(Inyecciones!$E$2:$E$14185,Inyecciones!$A$2:$A$14185,Balance!AH$4,Inyecciones!$B$2:$B$14185,Balance!$B390,Inyecciones!$C$2:$C$14185,Balance!AH$5)</f>
        <v>69068.15621415466</v>
      </c>
      <c r="AI390" s="13">
        <f>SUMIFS(Inyecciones!$E$2:$E$14185,Inyecciones!$A$2:$A$14185,Balance!AI$4,Inyecciones!$B$2:$B$14185,Balance!$B390,Inyecciones!$C$2:$C$14185,Balance!AI$5)</f>
        <v>77305.897977961489</v>
      </c>
      <c r="AJ390" s="13">
        <f>SUMIFS(Inyecciones!$E$2:$E$14185,Inyecciones!$A$2:$A$14185,Balance!AJ$4,Inyecciones!$B$2:$B$14185,Balance!$B390,Inyecciones!$C$2:$C$14185,Balance!AJ$5)</f>
        <v>66893.987568761557</v>
      </c>
      <c r="AK390" s="13">
        <f>SUMIFS(Inyecciones!$E$2:$E$14185,Inyecciones!$A$2:$A$14185,Balance!AK$4,Inyecciones!$B$2:$B$14185,Balance!$B390,Inyecciones!$C$2:$C$14185,Balance!AK$5)</f>
        <v>89888.431359142211</v>
      </c>
      <c r="AL390" s="14">
        <f>SUMIFS(Inyecciones!$E$2:$E$14185,Inyecciones!$A$2:$A$14185,Balance!AL$4,Inyecciones!$B$2:$B$14185,Balance!$B390,Inyecciones!$C$2:$C$14185,Balance!AL$5)</f>
        <v>92274.970056699836</v>
      </c>
      <c r="AM390" s="13"/>
      <c r="AN390" s="12">
        <f>SUMIFS('Retiro Mensual'!$E$2:$E$2629,'Retiro Mensual'!$A$2:$A$2629,AN$4,'Retiro Mensual'!$B$2:$B$2629,$B390,'Retiro Mensual'!$C$2:$C$2629,AN$5)</f>
        <v>0</v>
      </c>
      <c r="AO390" s="13">
        <f>SUMIFS('Retiro Mensual'!$E$2:$E$2629,'Retiro Mensual'!$A$2:$A$2629,AO$4,'Retiro Mensual'!$B$2:$B$2629,$B390,'Retiro Mensual'!$C$2:$C$2629,AO$5)</f>
        <v>0</v>
      </c>
      <c r="AP390" s="13">
        <f>SUMIFS('Retiro Mensual'!$E$2:$E$2629,'Retiro Mensual'!$A$2:$A$2629,AP$4,'Retiro Mensual'!$B$2:$B$2629,$B390,'Retiro Mensual'!$C$2:$C$2629,AP$5)</f>
        <v>0</v>
      </c>
      <c r="AQ390" s="13">
        <f>SUMIFS('Retiro Mensual'!$E$2:$E$2629,'Retiro Mensual'!$A$2:$A$2629,AQ$4,'Retiro Mensual'!$B$2:$B$2629,$B390,'Retiro Mensual'!$C$2:$C$2629,AQ$5)</f>
        <v>0</v>
      </c>
      <c r="AR390" s="13">
        <f>SUMIFS('Retiro Mensual'!$E$2:$E$2629,'Retiro Mensual'!$A$2:$A$2629,AR$4,'Retiro Mensual'!$B$2:$B$2629,$B390,'Retiro Mensual'!$C$2:$C$2629,AR$5)</f>
        <v>0</v>
      </c>
      <c r="AS390" s="13">
        <f>SUMIFS('Retiro Mensual'!$E$2:$E$2629,'Retiro Mensual'!$A$2:$A$2629,AS$4,'Retiro Mensual'!$B$2:$B$2629,$B390,'Retiro Mensual'!$C$2:$C$2629,AS$5)</f>
        <v>0</v>
      </c>
      <c r="AT390" s="13">
        <f>SUMIFS('Retiro Mensual'!$E$2:$E$2629,'Retiro Mensual'!$A$2:$A$2629,AT$4,'Retiro Mensual'!$B$2:$B$2629,$B390,'Retiro Mensual'!$C$2:$C$2629,AT$5)</f>
        <v>0</v>
      </c>
      <c r="AU390" s="13">
        <f>SUMIFS('Retiro Mensual'!$E$2:$E$2629,'Retiro Mensual'!$A$2:$A$2629,AU$4,'Retiro Mensual'!$B$2:$B$2629,$B390,'Retiro Mensual'!$C$2:$C$2629,AU$5)</f>
        <v>0</v>
      </c>
      <c r="AV390" s="13">
        <f>SUMIFS('Retiro Mensual'!$E$2:$E$2629,'Retiro Mensual'!$A$2:$A$2629,AV$4,'Retiro Mensual'!$B$2:$B$2629,$B390,'Retiro Mensual'!$C$2:$C$2629,AV$5)</f>
        <v>0</v>
      </c>
      <c r="AW390" s="13">
        <f>SUMIFS('Retiro Mensual'!$E$2:$E$2629,'Retiro Mensual'!$A$2:$A$2629,AW$4,'Retiro Mensual'!$B$2:$B$2629,$B390,'Retiro Mensual'!$C$2:$C$2629,AW$5)</f>
        <v>0</v>
      </c>
      <c r="AX390" s="13">
        <f>SUMIFS('Retiro Mensual'!$E$2:$E$2629,'Retiro Mensual'!$A$2:$A$2629,AX$4,'Retiro Mensual'!$B$2:$B$2629,$B390,'Retiro Mensual'!$C$2:$C$2629,AX$5)</f>
        <v>0</v>
      </c>
      <c r="AY390" s="14">
        <f>SUMIFS('Retiro Mensual'!$E$2:$E$2629,'Retiro Mensual'!$A$2:$A$2629,AY$4,'Retiro Mensual'!$B$2:$B$2629,$B390,'Retiro Mensual'!$C$2:$C$2629,AY$5)</f>
        <v>0</v>
      </c>
      <c r="AZ390" s="12">
        <f>SUMIFS('Retiro Mensual'!$E$2:$E$2629,'Retiro Mensual'!$A$2:$A$2629,AZ$4,'Retiro Mensual'!$B$2:$B$2629,$B390,'Retiro Mensual'!$C$2:$C$2629,AZ$5)</f>
        <v>0</v>
      </c>
      <c r="BA390" s="13">
        <f>SUMIFS('Retiro Mensual'!$E$2:$E$2629,'Retiro Mensual'!$A$2:$A$2629,BA$4,'Retiro Mensual'!$B$2:$B$2629,$B390,'Retiro Mensual'!$C$2:$C$2629,BA$5)</f>
        <v>0</v>
      </c>
      <c r="BB390" s="13">
        <f>SUMIFS('Retiro Mensual'!$E$2:$E$2629,'Retiro Mensual'!$A$2:$A$2629,BB$4,'Retiro Mensual'!$B$2:$B$2629,$B390,'Retiro Mensual'!$C$2:$C$2629,BB$5)</f>
        <v>0</v>
      </c>
      <c r="BC390" s="13">
        <f>SUMIFS('Retiro Mensual'!$E$2:$E$2629,'Retiro Mensual'!$A$2:$A$2629,BC$4,'Retiro Mensual'!$B$2:$B$2629,$B390,'Retiro Mensual'!$C$2:$C$2629,BC$5)</f>
        <v>0</v>
      </c>
      <c r="BD390" s="13">
        <f>SUMIFS('Retiro Mensual'!$E$2:$E$2629,'Retiro Mensual'!$A$2:$A$2629,BD$4,'Retiro Mensual'!$B$2:$B$2629,$B390,'Retiro Mensual'!$C$2:$C$2629,BD$5)</f>
        <v>0</v>
      </c>
      <c r="BE390" s="13">
        <f>SUMIFS('Retiro Mensual'!$E$2:$E$2629,'Retiro Mensual'!$A$2:$A$2629,BE$4,'Retiro Mensual'!$B$2:$B$2629,$B390,'Retiro Mensual'!$C$2:$C$2629,BE$5)</f>
        <v>0</v>
      </c>
      <c r="BF390" s="13">
        <f>SUMIFS('Retiro Mensual'!$E$2:$E$2629,'Retiro Mensual'!$A$2:$A$2629,BF$4,'Retiro Mensual'!$B$2:$B$2629,$B390,'Retiro Mensual'!$C$2:$C$2629,BF$5)</f>
        <v>0</v>
      </c>
      <c r="BG390" s="13">
        <f>SUMIFS('Retiro Mensual'!$E$2:$E$2629,'Retiro Mensual'!$A$2:$A$2629,BG$4,'Retiro Mensual'!$B$2:$B$2629,$B390,'Retiro Mensual'!$C$2:$C$2629,BG$5)</f>
        <v>0</v>
      </c>
      <c r="BH390" s="13">
        <f>SUMIFS('Retiro Mensual'!$E$2:$E$2629,'Retiro Mensual'!$A$2:$A$2629,BH$4,'Retiro Mensual'!$B$2:$B$2629,$B390,'Retiro Mensual'!$C$2:$C$2629,BH$5)</f>
        <v>0</v>
      </c>
      <c r="BI390" s="13">
        <f>SUMIFS('Retiro Mensual'!$E$2:$E$2629,'Retiro Mensual'!$A$2:$A$2629,BI$4,'Retiro Mensual'!$B$2:$B$2629,$B390,'Retiro Mensual'!$C$2:$C$2629,BI$5)</f>
        <v>0</v>
      </c>
      <c r="BJ390" s="13">
        <f>SUMIFS('Retiro Mensual'!$E$2:$E$2629,'Retiro Mensual'!$A$2:$A$2629,BJ$4,'Retiro Mensual'!$B$2:$B$2629,$B390,'Retiro Mensual'!$C$2:$C$2629,BJ$5)</f>
        <v>0</v>
      </c>
      <c r="BK390" s="14">
        <f>SUMIFS('Retiro Mensual'!$E$2:$E$2629,'Retiro Mensual'!$A$2:$A$2629,BK$4,'Retiro Mensual'!$B$2:$B$2629,$B390,'Retiro Mensual'!$C$2:$C$2629,BK$5)</f>
        <v>0</v>
      </c>
      <c r="BL390" s="12">
        <f>SUMIFS('Retiro Mensual'!$E$2:$E$2629,'Retiro Mensual'!$A$2:$A$2629,BL$4,'Retiro Mensual'!$B$2:$B$2629,$B390,'Retiro Mensual'!$C$2:$C$2629,BL$5)</f>
        <v>0</v>
      </c>
      <c r="BM390" s="13">
        <f>SUMIFS('Retiro Mensual'!$E$2:$E$2629,'Retiro Mensual'!$A$2:$A$2629,BM$4,'Retiro Mensual'!$B$2:$B$2629,$B390,'Retiro Mensual'!$C$2:$C$2629,BM$5)</f>
        <v>0</v>
      </c>
      <c r="BN390" s="13">
        <f>SUMIFS('Retiro Mensual'!$E$2:$E$2629,'Retiro Mensual'!$A$2:$A$2629,BN$4,'Retiro Mensual'!$B$2:$B$2629,$B390,'Retiro Mensual'!$C$2:$C$2629,BN$5)</f>
        <v>0</v>
      </c>
      <c r="BO390" s="13">
        <f>SUMIFS('Retiro Mensual'!$E$2:$E$2629,'Retiro Mensual'!$A$2:$A$2629,BO$4,'Retiro Mensual'!$B$2:$B$2629,$B390,'Retiro Mensual'!$C$2:$C$2629,BO$5)</f>
        <v>0</v>
      </c>
      <c r="BP390" s="13">
        <f>SUMIFS('Retiro Mensual'!$E$2:$E$2629,'Retiro Mensual'!$A$2:$A$2629,BP$4,'Retiro Mensual'!$B$2:$B$2629,$B390,'Retiro Mensual'!$C$2:$C$2629,BP$5)</f>
        <v>0</v>
      </c>
      <c r="BQ390" s="13">
        <f>SUMIFS('Retiro Mensual'!$E$2:$E$2629,'Retiro Mensual'!$A$2:$A$2629,BQ$4,'Retiro Mensual'!$B$2:$B$2629,$B390,'Retiro Mensual'!$C$2:$C$2629,BQ$5)</f>
        <v>0</v>
      </c>
      <c r="BR390" s="13">
        <f>SUMIFS('Retiro Mensual'!$E$2:$E$2629,'Retiro Mensual'!$A$2:$A$2629,BR$4,'Retiro Mensual'!$B$2:$B$2629,$B390,'Retiro Mensual'!$C$2:$C$2629,BR$5)</f>
        <v>0</v>
      </c>
      <c r="BS390" s="13">
        <f>SUMIFS('Retiro Mensual'!$E$2:$E$2629,'Retiro Mensual'!$A$2:$A$2629,BS$4,'Retiro Mensual'!$B$2:$B$2629,$B390,'Retiro Mensual'!$C$2:$C$2629,BS$5)</f>
        <v>0</v>
      </c>
      <c r="BT390" s="13">
        <f>SUMIFS('Retiro Mensual'!$E$2:$E$2629,'Retiro Mensual'!$A$2:$A$2629,BT$4,'Retiro Mensual'!$B$2:$B$2629,$B390,'Retiro Mensual'!$C$2:$C$2629,BT$5)</f>
        <v>0</v>
      </c>
      <c r="BU390" s="13">
        <f>SUMIFS('Retiro Mensual'!$E$2:$E$2629,'Retiro Mensual'!$A$2:$A$2629,BU$4,'Retiro Mensual'!$B$2:$B$2629,$B390,'Retiro Mensual'!$C$2:$C$2629,BU$5)</f>
        <v>0</v>
      </c>
      <c r="BV390" s="13">
        <f>SUMIFS('Retiro Mensual'!$E$2:$E$2629,'Retiro Mensual'!$A$2:$A$2629,BV$4,'Retiro Mensual'!$B$2:$B$2629,$B390,'Retiro Mensual'!$C$2:$C$2629,BV$5)</f>
        <v>0</v>
      </c>
      <c r="BW390" s="14">
        <f>SUMIFS('Retiro Mensual'!$E$2:$E$2629,'Retiro Mensual'!$A$2:$A$2629,BW$4,'Retiro Mensual'!$B$2:$B$2629,$B390,'Retiro Mensual'!$C$2:$C$2629,BW$5)</f>
        <v>0</v>
      </c>
      <c r="BX390" s="13"/>
      <c r="BY390" s="12">
        <f>SUMIFS('Compra Ventas'!$E$2:$E$2700,'Compra Ventas'!$A$2:$A$2700,BY$4,'Compra Ventas'!$B$2:$B$2700,$B390,'Compra Ventas'!$C$2:$C$2700,BY$5)</f>
        <v>0</v>
      </c>
      <c r="BZ390" s="13">
        <f>SUMIFS('Compra Ventas'!$E$2:$E$2700,'Compra Ventas'!$A$2:$A$2700,BZ$4,'Compra Ventas'!$B$2:$B$2700,$B390,'Compra Ventas'!$C$2:$C$2700,BZ$5)</f>
        <v>0</v>
      </c>
      <c r="CA390" s="13">
        <f>SUMIFS('Compra Ventas'!$E$2:$E$2700,'Compra Ventas'!$A$2:$A$2700,CA$4,'Compra Ventas'!$B$2:$B$2700,$B390,'Compra Ventas'!$C$2:$C$2700,CA$5)</f>
        <v>0</v>
      </c>
      <c r="CB390" s="13">
        <f>SUMIFS('Compra Ventas'!$E$2:$E$2700,'Compra Ventas'!$A$2:$A$2700,CB$4,'Compra Ventas'!$B$2:$B$2700,$B390,'Compra Ventas'!$C$2:$C$2700,CB$5)</f>
        <v>0</v>
      </c>
      <c r="CC390" s="13">
        <f>SUMIFS('Compra Ventas'!$E$2:$E$2700,'Compra Ventas'!$A$2:$A$2700,CC$4,'Compra Ventas'!$B$2:$B$2700,$B390,'Compra Ventas'!$C$2:$C$2700,CC$5)</f>
        <v>0</v>
      </c>
      <c r="CD390" s="13">
        <f>SUMIFS('Compra Ventas'!$E$2:$E$2700,'Compra Ventas'!$A$2:$A$2700,CD$4,'Compra Ventas'!$B$2:$B$2700,$B390,'Compra Ventas'!$C$2:$C$2700,CD$5)</f>
        <v>0</v>
      </c>
      <c r="CE390" s="13">
        <f>SUMIFS('Compra Ventas'!$E$2:$E$2700,'Compra Ventas'!$A$2:$A$2700,CE$4,'Compra Ventas'!$B$2:$B$2700,$B390,'Compra Ventas'!$C$2:$C$2700,CE$5)</f>
        <v>0</v>
      </c>
      <c r="CF390" s="13">
        <f>SUMIFS('Compra Ventas'!$E$2:$E$2700,'Compra Ventas'!$A$2:$A$2700,CF$4,'Compra Ventas'!$B$2:$B$2700,$B390,'Compra Ventas'!$C$2:$C$2700,CF$5)</f>
        <v>0</v>
      </c>
      <c r="CG390" s="13">
        <f>SUMIFS('Compra Ventas'!$E$2:$E$2700,'Compra Ventas'!$A$2:$A$2700,CG$4,'Compra Ventas'!$B$2:$B$2700,$B390,'Compra Ventas'!$C$2:$C$2700,CG$5)</f>
        <v>0</v>
      </c>
      <c r="CH390" s="13">
        <f>SUMIFS('Compra Ventas'!$E$2:$E$2700,'Compra Ventas'!$A$2:$A$2700,CH$4,'Compra Ventas'!$B$2:$B$2700,$B390,'Compra Ventas'!$C$2:$C$2700,CH$5)</f>
        <v>0</v>
      </c>
      <c r="CI390" s="13">
        <f>SUMIFS('Compra Ventas'!$E$2:$E$2700,'Compra Ventas'!$A$2:$A$2700,CI$4,'Compra Ventas'!$B$2:$B$2700,$B390,'Compra Ventas'!$C$2:$C$2700,CI$5)</f>
        <v>0</v>
      </c>
      <c r="CJ390" s="14">
        <f>SUMIFS('Compra Ventas'!$E$2:$E$2700,'Compra Ventas'!$A$2:$A$2700,CJ$4,'Compra Ventas'!$B$2:$B$2700,$B390,'Compra Ventas'!$C$2:$C$2700,CJ$5)</f>
        <v>0</v>
      </c>
      <c r="CK390" s="12">
        <f>SUMIFS('Compra Ventas'!$E$2:$E$2700,'Compra Ventas'!$A$2:$A$2700,CK$4,'Compra Ventas'!$B$2:$B$2700,$B390,'Compra Ventas'!$C$2:$C$2700,CK$5)</f>
        <v>0</v>
      </c>
      <c r="CL390" s="13">
        <f>SUMIFS('Compra Ventas'!$E$2:$E$2700,'Compra Ventas'!$A$2:$A$2700,CL$4,'Compra Ventas'!$B$2:$B$2700,$B390,'Compra Ventas'!$C$2:$C$2700,CL$5)</f>
        <v>0</v>
      </c>
      <c r="CM390" s="13">
        <f>SUMIFS('Compra Ventas'!$E$2:$E$2700,'Compra Ventas'!$A$2:$A$2700,CM$4,'Compra Ventas'!$B$2:$B$2700,$B390,'Compra Ventas'!$C$2:$C$2700,CM$5)</f>
        <v>0</v>
      </c>
      <c r="CN390" s="13">
        <f>SUMIFS('Compra Ventas'!$E$2:$E$2700,'Compra Ventas'!$A$2:$A$2700,CN$4,'Compra Ventas'!$B$2:$B$2700,$B390,'Compra Ventas'!$C$2:$C$2700,CN$5)</f>
        <v>0</v>
      </c>
      <c r="CO390" s="13">
        <f>SUMIFS('Compra Ventas'!$E$2:$E$2700,'Compra Ventas'!$A$2:$A$2700,CO$4,'Compra Ventas'!$B$2:$B$2700,$B390,'Compra Ventas'!$C$2:$C$2700,CO$5)</f>
        <v>0</v>
      </c>
      <c r="CP390" s="13">
        <f>SUMIFS('Compra Ventas'!$E$2:$E$2700,'Compra Ventas'!$A$2:$A$2700,CP$4,'Compra Ventas'!$B$2:$B$2700,$B390,'Compra Ventas'!$C$2:$C$2700,CP$5)</f>
        <v>0</v>
      </c>
      <c r="CQ390" s="13">
        <f>SUMIFS('Compra Ventas'!$E$2:$E$2700,'Compra Ventas'!$A$2:$A$2700,CQ$4,'Compra Ventas'!$B$2:$B$2700,$B390,'Compra Ventas'!$C$2:$C$2700,CQ$5)</f>
        <v>0</v>
      </c>
      <c r="CR390" s="13">
        <f>SUMIFS('Compra Ventas'!$E$2:$E$2700,'Compra Ventas'!$A$2:$A$2700,CR$4,'Compra Ventas'!$B$2:$B$2700,$B390,'Compra Ventas'!$C$2:$C$2700,CR$5)</f>
        <v>0</v>
      </c>
      <c r="CS390" s="13">
        <f>SUMIFS('Compra Ventas'!$E$2:$E$2700,'Compra Ventas'!$A$2:$A$2700,CS$4,'Compra Ventas'!$B$2:$B$2700,$B390,'Compra Ventas'!$C$2:$C$2700,CS$5)</f>
        <v>0</v>
      </c>
      <c r="CT390" s="13">
        <f>SUMIFS('Compra Ventas'!$E$2:$E$2700,'Compra Ventas'!$A$2:$A$2700,CT$4,'Compra Ventas'!$B$2:$B$2700,$B390,'Compra Ventas'!$C$2:$C$2700,CT$5)</f>
        <v>0</v>
      </c>
      <c r="CU390" s="13">
        <f>SUMIFS('Compra Ventas'!$E$2:$E$2700,'Compra Ventas'!$A$2:$A$2700,CU$4,'Compra Ventas'!$B$2:$B$2700,$B390,'Compra Ventas'!$C$2:$C$2700,CU$5)</f>
        <v>0</v>
      </c>
      <c r="CV390" s="14">
        <f>SUMIFS('Compra Ventas'!$E$2:$E$2700,'Compra Ventas'!$A$2:$A$2700,CV$4,'Compra Ventas'!$B$2:$B$2700,$B390,'Compra Ventas'!$C$2:$C$2700,CV$5)</f>
        <v>0</v>
      </c>
      <c r="CW390" s="12">
        <f>SUMIFS('Compra Ventas'!$E$2:$E$2700,'Compra Ventas'!$A$2:$A$2700,CW$4,'Compra Ventas'!$B$2:$B$2700,$B390,'Compra Ventas'!$C$2:$C$2700,CW$5)</f>
        <v>0</v>
      </c>
      <c r="CX390" s="13">
        <f>SUMIFS('Compra Ventas'!$E$2:$E$2700,'Compra Ventas'!$A$2:$A$2700,CX$4,'Compra Ventas'!$B$2:$B$2700,$B390,'Compra Ventas'!$C$2:$C$2700,CX$5)</f>
        <v>0</v>
      </c>
      <c r="CY390" s="13">
        <f>SUMIFS('Compra Ventas'!$E$2:$E$2700,'Compra Ventas'!$A$2:$A$2700,CY$4,'Compra Ventas'!$B$2:$B$2700,$B390,'Compra Ventas'!$C$2:$C$2700,CY$5)</f>
        <v>0</v>
      </c>
      <c r="CZ390" s="13">
        <f>SUMIFS('Compra Ventas'!$E$2:$E$2700,'Compra Ventas'!$A$2:$A$2700,CZ$4,'Compra Ventas'!$B$2:$B$2700,$B390,'Compra Ventas'!$C$2:$C$2700,CZ$5)</f>
        <v>0</v>
      </c>
      <c r="DA390" s="13">
        <f>SUMIFS('Compra Ventas'!$E$2:$E$2700,'Compra Ventas'!$A$2:$A$2700,DA$4,'Compra Ventas'!$B$2:$B$2700,$B390,'Compra Ventas'!$C$2:$C$2700,DA$5)</f>
        <v>0</v>
      </c>
      <c r="DB390" s="13">
        <f>SUMIFS('Compra Ventas'!$E$2:$E$2700,'Compra Ventas'!$A$2:$A$2700,DB$4,'Compra Ventas'!$B$2:$B$2700,$B390,'Compra Ventas'!$C$2:$C$2700,DB$5)</f>
        <v>0</v>
      </c>
      <c r="DC390" s="13">
        <f>SUMIFS('Compra Ventas'!$E$2:$E$2700,'Compra Ventas'!$A$2:$A$2700,DC$4,'Compra Ventas'!$B$2:$B$2700,$B390,'Compra Ventas'!$C$2:$C$2700,DC$5)</f>
        <v>0</v>
      </c>
      <c r="DD390" s="13">
        <f>SUMIFS('Compra Ventas'!$E$2:$E$2700,'Compra Ventas'!$A$2:$A$2700,DD$4,'Compra Ventas'!$B$2:$B$2700,$B390,'Compra Ventas'!$C$2:$C$2700,DD$5)</f>
        <v>0</v>
      </c>
      <c r="DE390" s="13">
        <f>SUMIFS('Compra Ventas'!$E$2:$E$2700,'Compra Ventas'!$A$2:$A$2700,DE$4,'Compra Ventas'!$B$2:$B$2700,$B390,'Compra Ventas'!$C$2:$C$2700,DE$5)</f>
        <v>0</v>
      </c>
      <c r="DF390" s="13">
        <f>SUMIFS('Compra Ventas'!$E$2:$E$2700,'Compra Ventas'!$A$2:$A$2700,DF$4,'Compra Ventas'!$B$2:$B$2700,$B390,'Compra Ventas'!$C$2:$C$2700,DF$5)</f>
        <v>0</v>
      </c>
      <c r="DG390" s="13">
        <f>SUMIFS('Compra Ventas'!$E$2:$E$2700,'Compra Ventas'!$A$2:$A$2700,DG$4,'Compra Ventas'!$B$2:$B$2700,$B390,'Compra Ventas'!$C$2:$C$2700,DG$5)</f>
        <v>0</v>
      </c>
      <c r="DH390" s="14">
        <f>SUMIFS('Compra Ventas'!$E$2:$E$2700,'Compra Ventas'!$A$2:$A$2700,DH$4,'Compra Ventas'!$B$2:$B$2700,$B390,'Compra Ventas'!$C$2:$C$2700,DH$5)</f>
        <v>0</v>
      </c>
      <c r="DI390" s="84"/>
      <c r="DJ390" s="98">
        <f>SUMIFS('Ajuste Ciclado'!D$5:D$47,'Ajuste Ciclado'!$C$5:$C$47,Balance!DJ$4,'Ajuste Ciclado'!$B$5:$B$47,Balance!$B390)</f>
        <v>0</v>
      </c>
      <c r="DK390" s="99">
        <f>SUMIFS('Ajuste Ciclado'!E$5:E$47,'Ajuste Ciclado'!$C$5:$C$47,Balance!DK$4,'Ajuste Ciclado'!$B$5:$B$47,Balance!$B390)</f>
        <v>0</v>
      </c>
      <c r="DL390" s="99">
        <f>SUMIFS('Ajuste Ciclado'!F$5:F$47,'Ajuste Ciclado'!$C$5:$C$47,Balance!DL$4,'Ajuste Ciclado'!$B$5:$B$47,Balance!$B390)</f>
        <v>0</v>
      </c>
      <c r="DM390" s="99">
        <f>SUMIFS('Ajuste Ciclado'!G$5:G$47,'Ajuste Ciclado'!$C$5:$C$47,Balance!DM$4,'Ajuste Ciclado'!$B$5:$B$47,Balance!$B390)</f>
        <v>0</v>
      </c>
      <c r="DN390" s="99">
        <f>SUMIFS('Ajuste Ciclado'!H$5:H$47,'Ajuste Ciclado'!$C$5:$C$47,Balance!DN$4,'Ajuste Ciclado'!$B$5:$B$47,Balance!$B390)</f>
        <v>0</v>
      </c>
      <c r="DO390" s="99">
        <f>SUMIFS('Ajuste Ciclado'!I$5:I$47,'Ajuste Ciclado'!$C$5:$C$47,Balance!DO$4,'Ajuste Ciclado'!$B$5:$B$47,Balance!$B390)</f>
        <v>0</v>
      </c>
      <c r="DP390" s="99">
        <f>SUMIFS('Ajuste Ciclado'!J$5:J$47,'Ajuste Ciclado'!$C$5:$C$47,Balance!DP$4,'Ajuste Ciclado'!$B$5:$B$47,Balance!$B390)</f>
        <v>0</v>
      </c>
      <c r="DQ390" s="99">
        <f>SUMIFS('Ajuste Ciclado'!K$5:K$47,'Ajuste Ciclado'!$C$5:$C$47,Balance!DQ$4,'Ajuste Ciclado'!$B$5:$B$47,Balance!$B390)</f>
        <v>0</v>
      </c>
      <c r="DR390" s="99">
        <f>SUMIFS('Ajuste Ciclado'!L$5:L$47,'Ajuste Ciclado'!$C$5:$C$47,Balance!DR$4,'Ajuste Ciclado'!$B$5:$B$47,Balance!$B390)</f>
        <v>0</v>
      </c>
      <c r="DS390" s="99">
        <f>SUMIFS('Ajuste Ciclado'!M$5:M$47,'Ajuste Ciclado'!$C$5:$C$47,Balance!DS$4,'Ajuste Ciclado'!$B$5:$B$47,Balance!$B390)</f>
        <v>0</v>
      </c>
      <c r="DT390" s="99">
        <f>SUMIFS('Ajuste Ciclado'!N$5:N$47,'Ajuste Ciclado'!$C$5:$C$47,Balance!DT$4,'Ajuste Ciclado'!$B$5:$B$47,Balance!$B390)</f>
        <v>0</v>
      </c>
      <c r="DU390" s="100">
        <f>SUMIFS('Ajuste Ciclado'!O$5:O$47,'Ajuste Ciclado'!$C$5:$C$47,Balance!DU$4,'Ajuste Ciclado'!$B$5:$B$47,Balance!$B390)</f>
        <v>0</v>
      </c>
      <c r="DV390" s="98">
        <f>SUMIFS('Ajuste Ciclado'!D$5:D$47,'Ajuste Ciclado'!$C$5:$C$47,Balance!DV$4,'Ajuste Ciclado'!$B$5:$B$47,Balance!$B390)</f>
        <v>0</v>
      </c>
      <c r="DW390" s="99">
        <f>SUMIFS('Ajuste Ciclado'!E$5:E$47,'Ajuste Ciclado'!$C$5:$C$47,Balance!DW$4,'Ajuste Ciclado'!$B$5:$B$47,Balance!$B390)</f>
        <v>0</v>
      </c>
      <c r="DX390" s="99">
        <f>SUMIFS('Ajuste Ciclado'!F$5:F$47,'Ajuste Ciclado'!$C$5:$C$47,Balance!DX$4,'Ajuste Ciclado'!$B$5:$B$47,Balance!$B390)</f>
        <v>0</v>
      </c>
      <c r="DY390" s="99">
        <f>SUMIFS('Ajuste Ciclado'!G$5:G$47,'Ajuste Ciclado'!$C$5:$C$47,Balance!DY$4,'Ajuste Ciclado'!$B$5:$B$47,Balance!$B390)</f>
        <v>0</v>
      </c>
      <c r="DZ390" s="99">
        <f>SUMIFS('Ajuste Ciclado'!H$5:H$47,'Ajuste Ciclado'!$C$5:$C$47,Balance!DZ$4,'Ajuste Ciclado'!$B$5:$B$47,Balance!$B390)</f>
        <v>0</v>
      </c>
      <c r="EA390" s="99">
        <f>SUMIFS('Ajuste Ciclado'!I$5:I$47,'Ajuste Ciclado'!$C$5:$C$47,Balance!EA$4,'Ajuste Ciclado'!$B$5:$B$47,Balance!$B390)</f>
        <v>0</v>
      </c>
      <c r="EB390" s="99">
        <f>SUMIFS('Ajuste Ciclado'!J$5:J$47,'Ajuste Ciclado'!$C$5:$C$47,Balance!EB$4,'Ajuste Ciclado'!$B$5:$B$47,Balance!$B390)</f>
        <v>0</v>
      </c>
      <c r="EC390" s="99">
        <f>SUMIFS('Ajuste Ciclado'!K$5:K$47,'Ajuste Ciclado'!$C$5:$C$47,Balance!EC$4,'Ajuste Ciclado'!$B$5:$B$47,Balance!$B390)</f>
        <v>0</v>
      </c>
      <c r="ED390" s="99">
        <f>SUMIFS('Ajuste Ciclado'!L$5:L$47,'Ajuste Ciclado'!$C$5:$C$47,Balance!ED$4,'Ajuste Ciclado'!$B$5:$B$47,Balance!$B390)</f>
        <v>0</v>
      </c>
      <c r="EE390" s="99">
        <f>SUMIFS('Ajuste Ciclado'!M$5:M$47,'Ajuste Ciclado'!$C$5:$C$47,Balance!EE$4,'Ajuste Ciclado'!$B$5:$B$47,Balance!$B390)</f>
        <v>0</v>
      </c>
      <c r="EF390" s="99">
        <f>SUMIFS('Ajuste Ciclado'!N$5:N$47,'Ajuste Ciclado'!$C$5:$C$47,Balance!EF$4,'Ajuste Ciclado'!$B$5:$B$47,Balance!$B390)</f>
        <v>0</v>
      </c>
      <c r="EG390" s="100">
        <f>SUMIFS('Ajuste Ciclado'!O$5:O$47,'Ajuste Ciclado'!$C$5:$C$47,Balance!EG$4,'Ajuste Ciclado'!$B$5:$B$47,Balance!$B390)</f>
        <v>0</v>
      </c>
      <c r="EH390" s="98">
        <f>SUMIFS('Ajuste Ciclado'!D$5:D$47,'Ajuste Ciclado'!$C$5:$C$47,Balance!EH$4,'Ajuste Ciclado'!$B$5:$B$47,Balance!$B390)</f>
        <v>0</v>
      </c>
      <c r="EI390" s="99">
        <f>SUMIFS('Ajuste Ciclado'!E$5:E$47,'Ajuste Ciclado'!$C$5:$C$47,Balance!EI$4,'Ajuste Ciclado'!$B$5:$B$47,Balance!$B390)</f>
        <v>0</v>
      </c>
      <c r="EJ390" s="99">
        <f>SUMIFS('Ajuste Ciclado'!F$5:F$47,'Ajuste Ciclado'!$C$5:$C$47,Balance!EJ$4,'Ajuste Ciclado'!$B$5:$B$47,Balance!$B390)</f>
        <v>0</v>
      </c>
      <c r="EK390" s="99">
        <f>SUMIFS('Ajuste Ciclado'!G$5:G$47,'Ajuste Ciclado'!$C$5:$C$47,Balance!EK$4,'Ajuste Ciclado'!$B$5:$B$47,Balance!$B390)</f>
        <v>0</v>
      </c>
      <c r="EL390" s="99">
        <f>SUMIFS('Ajuste Ciclado'!H$5:H$47,'Ajuste Ciclado'!$C$5:$C$47,Balance!EL$4,'Ajuste Ciclado'!$B$5:$B$47,Balance!$B390)</f>
        <v>0</v>
      </c>
      <c r="EM390" s="99">
        <f>SUMIFS('Ajuste Ciclado'!I$5:I$47,'Ajuste Ciclado'!$C$5:$C$47,Balance!EM$4,'Ajuste Ciclado'!$B$5:$B$47,Balance!$B390)</f>
        <v>0</v>
      </c>
      <c r="EN390" s="99">
        <f>SUMIFS('Ajuste Ciclado'!J$5:J$47,'Ajuste Ciclado'!$C$5:$C$47,Balance!EN$4,'Ajuste Ciclado'!$B$5:$B$47,Balance!$B390)</f>
        <v>0</v>
      </c>
      <c r="EO390" s="99">
        <f>SUMIFS('Ajuste Ciclado'!K$5:K$47,'Ajuste Ciclado'!$C$5:$C$47,Balance!EO$4,'Ajuste Ciclado'!$B$5:$B$47,Balance!$B390)</f>
        <v>0</v>
      </c>
      <c r="EP390" s="99">
        <f>SUMIFS('Ajuste Ciclado'!L$5:L$47,'Ajuste Ciclado'!$C$5:$C$47,Balance!EP$4,'Ajuste Ciclado'!$B$5:$B$47,Balance!$B390)</f>
        <v>0</v>
      </c>
      <c r="EQ390" s="99">
        <f>SUMIFS('Ajuste Ciclado'!M$5:M$47,'Ajuste Ciclado'!$C$5:$C$47,Balance!EQ$4,'Ajuste Ciclado'!$B$5:$B$47,Balance!$B390)</f>
        <v>0</v>
      </c>
      <c r="ER390" s="99">
        <f>SUMIFS('Ajuste Ciclado'!N$5:N$47,'Ajuste Ciclado'!$C$5:$C$47,Balance!ER$4,'Ajuste Ciclado'!$B$5:$B$47,Balance!$B390)</f>
        <v>0</v>
      </c>
      <c r="ES390" s="100">
        <f>SUMIFS('Ajuste Ciclado'!O$5:O$47,'Ajuste Ciclado'!$C$5:$C$47,Balance!ES$4,'Ajuste Ciclado'!$B$5:$B$47,Balance!$B390)</f>
        <v>0</v>
      </c>
      <c r="ET390" s="84"/>
      <c r="EU390" s="12">
        <f t="shared" si="428"/>
        <v>175776.09014457359</v>
      </c>
      <c r="EV390" s="13">
        <f t="shared" si="393"/>
        <v>128153.7094262554</v>
      </c>
      <c r="EW390" s="13">
        <f t="shared" si="394"/>
        <v>126554.1939481122</v>
      </c>
      <c r="EX390" s="13">
        <f t="shared" si="395"/>
        <v>79390.032456369969</v>
      </c>
      <c r="EY390" s="13">
        <f t="shared" si="396"/>
        <v>54708.111925079662</v>
      </c>
      <c r="EZ390" s="13">
        <f t="shared" si="397"/>
        <v>31030.29963519665</v>
      </c>
      <c r="FA390" s="13">
        <f t="shared" si="398"/>
        <v>37511.727608532929</v>
      </c>
      <c r="FB390" s="13">
        <f t="shared" si="399"/>
        <v>61535.962237306347</v>
      </c>
      <c r="FC390" s="13">
        <f t="shared" si="400"/>
        <v>67616.007043589183</v>
      </c>
      <c r="FD390" s="13">
        <f t="shared" si="401"/>
        <v>17603.123322953961</v>
      </c>
      <c r="FE390" s="13">
        <f t="shared" si="402"/>
        <v>4268.770129696275</v>
      </c>
      <c r="FF390" s="14">
        <f t="shared" si="403"/>
        <v>8500.7750051489584</v>
      </c>
      <c r="FG390" s="12">
        <f t="shared" si="404"/>
        <v>176250.18777395409</v>
      </c>
      <c r="FH390" s="13">
        <f t="shared" si="405"/>
        <v>129831.5843562615</v>
      </c>
      <c r="FI390" s="13">
        <f t="shared" si="406"/>
        <v>127958.20075469271</v>
      </c>
      <c r="FJ390" s="13">
        <f t="shared" si="407"/>
        <v>84161.218224684213</v>
      </c>
      <c r="FK390" s="13">
        <f t="shared" si="408"/>
        <v>53107.276318706186</v>
      </c>
      <c r="FL390" s="13">
        <f t="shared" si="409"/>
        <v>31757.952831027651</v>
      </c>
      <c r="FM390" s="13">
        <f t="shared" si="410"/>
        <v>40650.481586146103</v>
      </c>
      <c r="FN390" s="13">
        <f t="shared" si="411"/>
        <v>62117.745213120863</v>
      </c>
      <c r="FO390" s="13">
        <f t="shared" si="412"/>
        <v>69591.955316931912</v>
      </c>
      <c r="FP390" s="13">
        <f t="shared" si="413"/>
        <v>28779.8671654555</v>
      </c>
      <c r="FQ390" s="13">
        <f t="shared" si="414"/>
        <v>40323.281282854106</v>
      </c>
      <c r="FR390" s="14">
        <f t="shared" si="415"/>
        <v>52448.478049638601</v>
      </c>
      <c r="FS390" s="12">
        <f t="shared" si="416"/>
        <v>176375.7107239975</v>
      </c>
      <c r="FT390" s="13">
        <f t="shared" si="417"/>
        <v>130494.1580306329</v>
      </c>
      <c r="FU390" s="13">
        <f t="shared" si="418"/>
        <v>127462.7944260119</v>
      </c>
      <c r="FV390" s="13">
        <f t="shared" si="419"/>
        <v>83606.579173512946</v>
      </c>
      <c r="FW390" s="13">
        <f t="shared" si="420"/>
        <v>55589.708207463249</v>
      </c>
      <c r="FX390" s="13">
        <f t="shared" si="421"/>
        <v>34762.190684712281</v>
      </c>
      <c r="FY390" s="13">
        <f t="shared" si="422"/>
        <v>45287.675355570762</v>
      </c>
      <c r="FZ390" s="13">
        <f t="shared" si="423"/>
        <v>69068.15621415466</v>
      </c>
      <c r="GA390" s="13">
        <f t="shared" si="424"/>
        <v>77305.897977961489</v>
      </c>
      <c r="GB390" s="13">
        <f t="shared" si="425"/>
        <v>66893.987568761557</v>
      </c>
      <c r="GC390" s="13">
        <f t="shared" si="426"/>
        <v>89888.431359142211</v>
      </c>
      <c r="GD390" s="14">
        <f t="shared" si="427"/>
        <v>92274.970056699836</v>
      </c>
      <c r="GE390" s="84"/>
      <c r="GF390" s="12">
        <f t="shared" si="439"/>
        <v>792648.80288281501</v>
      </c>
      <c r="GG390" s="13">
        <f t="shared" si="439"/>
        <v>896978.22887347348</v>
      </c>
      <c r="GH390" s="14">
        <f t="shared" si="439"/>
        <v>1049010.2597786211</v>
      </c>
      <c r="GI390" s="6">
        <f t="shared" si="430"/>
        <v>1</v>
      </c>
      <c r="GJ390" s="12">
        <f t="shared" si="431"/>
        <v>0</v>
      </c>
      <c r="GK390" s="13">
        <f t="shared" si="432"/>
        <v>0</v>
      </c>
      <c r="GL390" s="14">
        <f t="shared" si="433"/>
        <v>0</v>
      </c>
      <c r="GM390" s="84"/>
      <c r="GN390" s="66">
        <f t="shared" si="434"/>
        <v>0</v>
      </c>
      <c r="GO390" s="84"/>
      <c r="GP390" s="63" t="str" cm="1">
        <f t="array" ref="GP390">INDEX($GF$4:$GH$4,1,GI390)</f>
        <v>Sample 1</v>
      </c>
      <c r="GQ390" s="12">
        <f t="shared" si="436"/>
        <v>4268.770129696275</v>
      </c>
      <c r="GR390" s="13">
        <f t="shared" si="436"/>
        <v>8500.7750051489584</v>
      </c>
      <c r="GS390" s="14">
        <f t="shared" si="436"/>
        <v>17603.123322953961</v>
      </c>
      <c r="GT390" s="12">
        <f t="shared" si="437"/>
        <v>28779.8671654555</v>
      </c>
      <c r="GU390" s="13">
        <f t="shared" si="437"/>
        <v>31757.952831027651</v>
      </c>
      <c r="GV390" s="14">
        <f t="shared" si="437"/>
        <v>40323.281282854106</v>
      </c>
      <c r="GW390" s="12">
        <f t="shared" si="438"/>
        <v>34762.190684712281</v>
      </c>
      <c r="GX390" s="13">
        <f t="shared" si="438"/>
        <v>45287.675355570762</v>
      </c>
      <c r="GY390" s="14">
        <f t="shared" si="438"/>
        <v>55589.708207463249</v>
      </c>
      <c r="GZ390" s="84" t="str">
        <f t="shared" si="441"/>
        <v>Sample 1</v>
      </c>
      <c r="HA390" s="12">
        <f t="shared" si="440"/>
        <v>0</v>
      </c>
      <c r="HB390" s="13">
        <f t="shared" si="440"/>
        <v>0</v>
      </c>
      <c r="HC390" s="14">
        <f t="shared" si="440"/>
        <v>0</v>
      </c>
      <c r="HD390" s="6">
        <f t="shared" si="442"/>
        <v>0</v>
      </c>
      <c r="HE390" s="84" t="str">
        <f t="shared" si="443"/>
        <v>Ok</v>
      </c>
    </row>
    <row r="391" spans="2:213" x14ac:dyDescent="0.3">
      <c r="B391" s="84" t="s">
        <v>75</v>
      </c>
      <c r="C391" s="12">
        <f>SUMIFS(Inyecciones!$E$2:$E$14185,Inyecciones!$A$2:$A$14185,Balance!C$4,Inyecciones!$B$2:$B$14185,Balance!$B391,Inyecciones!$C$2:$C$14185,Balance!C$5)</f>
        <v>2493523.3461037739</v>
      </c>
      <c r="D391" s="13">
        <f>SUMIFS(Inyecciones!$E$2:$E$14185,Inyecciones!$A$2:$A$14185,Balance!D$4,Inyecciones!$B$2:$B$14185,Balance!$B391,Inyecciones!$C$2:$C$14185,Balance!D$5)</f>
        <v>0</v>
      </c>
      <c r="E391" s="13">
        <f>SUMIFS(Inyecciones!$E$2:$E$14185,Inyecciones!$A$2:$A$14185,Balance!E$4,Inyecciones!$B$2:$B$14185,Balance!$B391,Inyecciones!$C$2:$C$14185,Balance!E$5)</f>
        <v>0</v>
      </c>
      <c r="F391" s="13">
        <f>SUMIFS(Inyecciones!$E$2:$E$14185,Inyecciones!$A$2:$A$14185,Balance!F$4,Inyecciones!$B$2:$B$14185,Balance!$B391,Inyecciones!$C$2:$C$14185,Balance!F$5)</f>
        <v>0</v>
      </c>
      <c r="G391" s="13">
        <f>SUMIFS(Inyecciones!$E$2:$E$14185,Inyecciones!$A$2:$A$14185,Balance!G$4,Inyecciones!$B$2:$B$14185,Balance!$B391,Inyecciones!$C$2:$C$14185,Balance!G$5)</f>
        <v>0</v>
      </c>
      <c r="H391" s="13">
        <f>SUMIFS(Inyecciones!$E$2:$E$14185,Inyecciones!$A$2:$A$14185,Balance!H$4,Inyecciones!$B$2:$B$14185,Balance!$B391,Inyecciones!$C$2:$C$14185,Balance!H$5)</f>
        <v>0</v>
      </c>
      <c r="I391" s="13">
        <f>SUMIFS(Inyecciones!$E$2:$E$14185,Inyecciones!$A$2:$A$14185,Balance!I$4,Inyecciones!$B$2:$B$14185,Balance!$B391,Inyecciones!$C$2:$C$14185,Balance!I$5)</f>
        <v>0</v>
      </c>
      <c r="J391" s="13">
        <f>SUMIFS(Inyecciones!$E$2:$E$14185,Inyecciones!$A$2:$A$14185,Balance!J$4,Inyecciones!$B$2:$B$14185,Balance!$B391,Inyecciones!$C$2:$C$14185,Balance!J$5)</f>
        <v>0</v>
      </c>
      <c r="K391" s="13">
        <f>SUMIFS(Inyecciones!$E$2:$E$14185,Inyecciones!$A$2:$A$14185,Balance!K$4,Inyecciones!$B$2:$B$14185,Balance!$B391,Inyecciones!$C$2:$C$14185,Balance!K$5)</f>
        <v>0</v>
      </c>
      <c r="L391" s="13">
        <f>SUMIFS(Inyecciones!$E$2:$E$14185,Inyecciones!$A$2:$A$14185,Balance!L$4,Inyecciones!$B$2:$B$14185,Balance!$B391,Inyecciones!$C$2:$C$14185,Balance!L$5)</f>
        <v>0</v>
      </c>
      <c r="M391" s="13">
        <f>SUMIFS(Inyecciones!$E$2:$E$14185,Inyecciones!$A$2:$A$14185,Balance!M$4,Inyecciones!$B$2:$B$14185,Balance!$B391,Inyecciones!$C$2:$C$14185,Balance!M$5)</f>
        <v>0</v>
      </c>
      <c r="N391" s="14">
        <f>SUMIFS(Inyecciones!$E$2:$E$14185,Inyecciones!$A$2:$A$14185,Balance!N$4,Inyecciones!$B$2:$B$14185,Balance!$B391,Inyecciones!$C$2:$C$14185,Balance!N$5)</f>
        <v>0</v>
      </c>
      <c r="O391" s="12">
        <f>SUMIFS(Inyecciones!$E$2:$E$14185,Inyecciones!$A$2:$A$14185,Balance!O$4,Inyecciones!$B$2:$B$14185,Balance!$B391,Inyecciones!$C$2:$C$14185,Balance!O$5)</f>
        <v>2492089.007113677</v>
      </c>
      <c r="P391" s="13">
        <f>SUMIFS(Inyecciones!$E$2:$E$14185,Inyecciones!$A$2:$A$14185,Balance!P$4,Inyecciones!$B$2:$B$14185,Balance!$B391,Inyecciones!$C$2:$C$14185,Balance!P$5)</f>
        <v>0</v>
      </c>
      <c r="Q391" s="13">
        <f>SUMIFS(Inyecciones!$E$2:$E$14185,Inyecciones!$A$2:$A$14185,Balance!Q$4,Inyecciones!$B$2:$B$14185,Balance!$B391,Inyecciones!$C$2:$C$14185,Balance!Q$5)</f>
        <v>0</v>
      </c>
      <c r="R391" s="13">
        <f>SUMIFS(Inyecciones!$E$2:$E$14185,Inyecciones!$A$2:$A$14185,Balance!R$4,Inyecciones!$B$2:$B$14185,Balance!$B391,Inyecciones!$C$2:$C$14185,Balance!R$5)</f>
        <v>0</v>
      </c>
      <c r="S391" s="13">
        <f>SUMIFS(Inyecciones!$E$2:$E$14185,Inyecciones!$A$2:$A$14185,Balance!S$4,Inyecciones!$B$2:$B$14185,Balance!$B391,Inyecciones!$C$2:$C$14185,Balance!S$5)</f>
        <v>0</v>
      </c>
      <c r="T391" s="13">
        <f>SUMIFS(Inyecciones!$E$2:$E$14185,Inyecciones!$A$2:$A$14185,Balance!T$4,Inyecciones!$B$2:$B$14185,Balance!$B391,Inyecciones!$C$2:$C$14185,Balance!T$5)</f>
        <v>0</v>
      </c>
      <c r="U391" s="13">
        <f>SUMIFS(Inyecciones!$E$2:$E$14185,Inyecciones!$A$2:$A$14185,Balance!U$4,Inyecciones!$B$2:$B$14185,Balance!$B391,Inyecciones!$C$2:$C$14185,Balance!U$5)</f>
        <v>0</v>
      </c>
      <c r="V391" s="13">
        <f>SUMIFS(Inyecciones!$E$2:$E$14185,Inyecciones!$A$2:$A$14185,Balance!V$4,Inyecciones!$B$2:$B$14185,Balance!$B391,Inyecciones!$C$2:$C$14185,Balance!V$5)</f>
        <v>0</v>
      </c>
      <c r="W391" s="13">
        <f>SUMIFS(Inyecciones!$E$2:$E$14185,Inyecciones!$A$2:$A$14185,Balance!W$4,Inyecciones!$B$2:$B$14185,Balance!$B391,Inyecciones!$C$2:$C$14185,Balance!W$5)</f>
        <v>0</v>
      </c>
      <c r="X391" s="13">
        <f>SUMIFS(Inyecciones!$E$2:$E$14185,Inyecciones!$A$2:$A$14185,Balance!X$4,Inyecciones!$B$2:$B$14185,Balance!$B391,Inyecciones!$C$2:$C$14185,Balance!X$5)</f>
        <v>0</v>
      </c>
      <c r="Y391" s="13">
        <f>SUMIFS(Inyecciones!$E$2:$E$14185,Inyecciones!$A$2:$A$14185,Balance!Y$4,Inyecciones!$B$2:$B$14185,Balance!$B391,Inyecciones!$C$2:$C$14185,Balance!Y$5)</f>
        <v>0</v>
      </c>
      <c r="Z391" s="14">
        <f>SUMIFS(Inyecciones!$E$2:$E$14185,Inyecciones!$A$2:$A$14185,Balance!Z$4,Inyecciones!$B$2:$B$14185,Balance!$B391,Inyecciones!$C$2:$C$14185,Balance!Z$5)</f>
        <v>0</v>
      </c>
      <c r="AA391" s="12">
        <f>SUMIFS(Inyecciones!$E$2:$E$14185,Inyecciones!$A$2:$A$14185,Balance!AA$4,Inyecciones!$B$2:$B$14185,Balance!$B391,Inyecciones!$C$2:$C$14185,Balance!AA$5)</f>
        <v>2492089.007113677</v>
      </c>
      <c r="AB391" s="13">
        <f>SUMIFS(Inyecciones!$E$2:$E$14185,Inyecciones!$A$2:$A$14185,Balance!AB$4,Inyecciones!$B$2:$B$14185,Balance!$B391,Inyecciones!$C$2:$C$14185,Balance!AB$5)</f>
        <v>0</v>
      </c>
      <c r="AC391" s="13">
        <f>SUMIFS(Inyecciones!$E$2:$E$14185,Inyecciones!$A$2:$A$14185,Balance!AC$4,Inyecciones!$B$2:$B$14185,Balance!$B391,Inyecciones!$C$2:$C$14185,Balance!AC$5)</f>
        <v>0</v>
      </c>
      <c r="AD391" s="13">
        <f>SUMIFS(Inyecciones!$E$2:$E$14185,Inyecciones!$A$2:$A$14185,Balance!AD$4,Inyecciones!$B$2:$B$14185,Balance!$B391,Inyecciones!$C$2:$C$14185,Balance!AD$5)</f>
        <v>0</v>
      </c>
      <c r="AE391" s="13">
        <f>SUMIFS(Inyecciones!$E$2:$E$14185,Inyecciones!$A$2:$A$14185,Balance!AE$4,Inyecciones!$B$2:$B$14185,Balance!$B391,Inyecciones!$C$2:$C$14185,Balance!AE$5)</f>
        <v>0</v>
      </c>
      <c r="AF391" s="13">
        <f>SUMIFS(Inyecciones!$E$2:$E$14185,Inyecciones!$A$2:$A$14185,Balance!AF$4,Inyecciones!$B$2:$B$14185,Balance!$B391,Inyecciones!$C$2:$C$14185,Balance!AF$5)</f>
        <v>0</v>
      </c>
      <c r="AG391" s="13">
        <f>SUMIFS(Inyecciones!$E$2:$E$14185,Inyecciones!$A$2:$A$14185,Balance!AG$4,Inyecciones!$B$2:$B$14185,Balance!$B391,Inyecciones!$C$2:$C$14185,Balance!AG$5)</f>
        <v>0</v>
      </c>
      <c r="AH391" s="13">
        <f>SUMIFS(Inyecciones!$E$2:$E$14185,Inyecciones!$A$2:$A$14185,Balance!AH$4,Inyecciones!$B$2:$B$14185,Balance!$B391,Inyecciones!$C$2:$C$14185,Balance!AH$5)</f>
        <v>0</v>
      </c>
      <c r="AI391" s="13">
        <f>SUMIFS(Inyecciones!$E$2:$E$14185,Inyecciones!$A$2:$A$14185,Balance!AI$4,Inyecciones!$B$2:$B$14185,Balance!$B391,Inyecciones!$C$2:$C$14185,Balance!AI$5)</f>
        <v>0</v>
      </c>
      <c r="AJ391" s="13">
        <f>SUMIFS(Inyecciones!$E$2:$E$14185,Inyecciones!$A$2:$A$14185,Balance!AJ$4,Inyecciones!$B$2:$B$14185,Balance!$B391,Inyecciones!$C$2:$C$14185,Balance!AJ$5)</f>
        <v>0</v>
      </c>
      <c r="AK391" s="13">
        <f>SUMIFS(Inyecciones!$E$2:$E$14185,Inyecciones!$A$2:$A$14185,Balance!AK$4,Inyecciones!$B$2:$B$14185,Balance!$B391,Inyecciones!$C$2:$C$14185,Balance!AK$5)</f>
        <v>0</v>
      </c>
      <c r="AL391" s="14">
        <f>SUMIFS(Inyecciones!$E$2:$E$14185,Inyecciones!$A$2:$A$14185,Balance!AL$4,Inyecciones!$B$2:$B$14185,Balance!$B391,Inyecciones!$C$2:$C$14185,Balance!AL$5)</f>
        <v>0</v>
      </c>
      <c r="AM391" s="13"/>
      <c r="AN391" s="12">
        <f>SUMIFS('Retiro Mensual'!$E$2:$E$2629,'Retiro Mensual'!$A$2:$A$2629,AN$4,'Retiro Mensual'!$B$2:$B$2629,$B391,'Retiro Mensual'!$C$2:$C$2629,AN$5)</f>
        <v>22050032.670000002</v>
      </c>
      <c r="AO391" s="13">
        <f>SUMIFS('Retiro Mensual'!$E$2:$E$2629,'Retiro Mensual'!$A$2:$A$2629,AO$4,'Retiro Mensual'!$B$2:$B$2629,$B391,'Retiro Mensual'!$C$2:$C$2629,AO$5)</f>
        <v>23594243.5</v>
      </c>
      <c r="AP391" s="13">
        <f>SUMIFS('Retiro Mensual'!$E$2:$E$2629,'Retiro Mensual'!$A$2:$A$2629,AP$4,'Retiro Mensual'!$B$2:$B$2629,$B391,'Retiro Mensual'!$C$2:$C$2629,AP$5)</f>
        <v>26730860.469999999</v>
      </c>
      <c r="AQ391" s="13">
        <f>SUMIFS('Retiro Mensual'!$E$2:$E$2629,'Retiro Mensual'!$A$2:$A$2629,AQ$4,'Retiro Mensual'!$B$2:$B$2629,$B391,'Retiro Mensual'!$C$2:$C$2629,AQ$5)</f>
        <v>26704046.32</v>
      </c>
      <c r="AR391" s="13">
        <f>SUMIFS('Retiro Mensual'!$E$2:$E$2629,'Retiro Mensual'!$A$2:$A$2629,AR$4,'Retiro Mensual'!$B$2:$B$2629,$B391,'Retiro Mensual'!$C$2:$C$2629,AR$5)</f>
        <v>26138595.32</v>
      </c>
      <c r="AS391" s="13">
        <f>SUMIFS('Retiro Mensual'!$E$2:$E$2629,'Retiro Mensual'!$A$2:$A$2629,AS$4,'Retiro Mensual'!$B$2:$B$2629,$B391,'Retiro Mensual'!$C$2:$C$2629,AS$5)</f>
        <v>22596081.649999999</v>
      </c>
      <c r="AT391" s="13">
        <f>SUMIFS('Retiro Mensual'!$E$2:$E$2629,'Retiro Mensual'!$A$2:$A$2629,AT$4,'Retiro Mensual'!$B$2:$B$2629,$B391,'Retiro Mensual'!$C$2:$C$2629,AT$5)</f>
        <v>20486174.609999999</v>
      </c>
      <c r="AU391" s="13">
        <f>SUMIFS('Retiro Mensual'!$E$2:$E$2629,'Retiro Mensual'!$A$2:$A$2629,AU$4,'Retiro Mensual'!$B$2:$B$2629,$B391,'Retiro Mensual'!$C$2:$C$2629,AU$5)</f>
        <v>14420221.9</v>
      </c>
      <c r="AV391" s="13">
        <f>SUMIFS('Retiro Mensual'!$E$2:$E$2629,'Retiro Mensual'!$A$2:$A$2629,AV$4,'Retiro Mensual'!$B$2:$B$2629,$B391,'Retiro Mensual'!$C$2:$C$2629,AV$5)</f>
        <v>14547599.84</v>
      </c>
      <c r="AW391" s="13">
        <f>SUMIFS('Retiro Mensual'!$E$2:$E$2629,'Retiro Mensual'!$A$2:$A$2629,AW$4,'Retiro Mensual'!$B$2:$B$2629,$B391,'Retiro Mensual'!$C$2:$C$2629,AW$5)</f>
        <v>13118076.84</v>
      </c>
      <c r="AX391" s="13">
        <f>SUMIFS('Retiro Mensual'!$E$2:$E$2629,'Retiro Mensual'!$A$2:$A$2629,AX$4,'Retiro Mensual'!$B$2:$B$2629,$B391,'Retiro Mensual'!$C$2:$C$2629,AX$5)</f>
        <v>12619266.390000001</v>
      </c>
      <c r="AY391" s="14">
        <f>SUMIFS('Retiro Mensual'!$E$2:$E$2629,'Retiro Mensual'!$A$2:$A$2629,AY$4,'Retiro Mensual'!$B$2:$B$2629,$B391,'Retiro Mensual'!$C$2:$C$2629,AY$5)</f>
        <v>13643172.6</v>
      </c>
      <c r="AZ391" s="12">
        <f>SUMIFS('Retiro Mensual'!$E$2:$E$2629,'Retiro Mensual'!$A$2:$A$2629,AZ$4,'Retiro Mensual'!$B$2:$B$2629,$B391,'Retiro Mensual'!$C$2:$C$2629,AZ$5)</f>
        <v>22056902.82</v>
      </c>
      <c r="BA391" s="13">
        <f>SUMIFS('Retiro Mensual'!$E$2:$E$2629,'Retiro Mensual'!$A$2:$A$2629,BA$4,'Retiro Mensual'!$B$2:$B$2629,$B391,'Retiro Mensual'!$C$2:$C$2629,BA$5)</f>
        <v>23665316.329999998</v>
      </c>
      <c r="BB391" s="13">
        <f>SUMIFS('Retiro Mensual'!$E$2:$E$2629,'Retiro Mensual'!$A$2:$A$2629,BB$4,'Retiro Mensual'!$B$2:$B$2629,$B391,'Retiro Mensual'!$C$2:$C$2629,BB$5)</f>
        <v>26818647.98</v>
      </c>
      <c r="BC391" s="13">
        <f>SUMIFS('Retiro Mensual'!$E$2:$E$2629,'Retiro Mensual'!$A$2:$A$2629,BC$4,'Retiro Mensual'!$B$2:$B$2629,$B391,'Retiro Mensual'!$C$2:$C$2629,BC$5)</f>
        <v>27240096.359999999</v>
      </c>
      <c r="BD391" s="13">
        <f>SUMIFS('Retiro Mensual'!$E$2:$E$2629,'Retiro Mensual'!$A$2:$A$2629,BD$4,'Retiro Mensual'!$B$2:$B$2629,$B391,'Retiro Mensual'!$C$2:$C$2629,BD$5)</f>
        <v>25964045.5</v>
      </c>
      <c r="BE391" s="13">
        <f>SUMIFS('Retiro Mensual'!$E$2:$E$2629,'Retiro Mensual'!$A$2:$A$2629,BE$4,'Retiro Mensual'!$B$2:$B$2629,$B391,'Retiro Mensual'!$C$2:$C$2629,BE$5)</f>
        <v>22648046.960000001</v>
      </c>
      <c r="BF391" s="13">
        <f>SUMIFS('Retiro Mensual'!$E$2:$E$2629,'Retiro Mensual'!$A$2:$A$2629,BF$4,'Retiro Mensual'!$B$2:$B$2629,$B391,'Retiro Mensual'!$C$2:$C$2629,BF$5)</f>
        <v>21038017.620000001</v>
      </c>
      <c r="BG391" s="13">
        <f>SUMIFS('Retiro Mensual'!$E$2:$E$2629,'Retiro Mensual'!$A$2:$A$2629,BG$4,'Retiro Mensual'!$B$2:$B$2629,$B391,'Retiro Mensual'!$C$2:$C$2629,BG$5)</f>
        <v>14313479.16</v>
      </c>
      <c r="BH391" s="13">
        <f>SUMIFS('Retiro Mensual'!$E$2:$E$2629,'Retiro Mensual'!$A$2:$A$2629,BH$4,'Retiro Mensual'!$B$2:$B$2629,$B391,'Retiro Mensual'!$C$2:$C$2629,BH$5)</f>
        <v>14653970.199999999</v>
      </c>
      <c r="BI391" s="13">
        <f>SUMIFS('Retiro Mensual'!$E$2:$E$2629,'Retiro Mensual'!$A$2:$A$2629,BI$4,'Retiro Mensual'!$B$2:$B$2629,$B391,'Retiro Mensual'!$C$2:$C$2629,BI$5)</f>
        <v>13481872.449999999</v>
      </c>
      <c r="BJ391" s="13">
        <f>SUMIFS('Retiro Mensual'!$E$2:$E$2629,'Retiro Mensual'!$A$2:$A$2629,BJ$4,'Retiro Mensual'!$B$2:$B$2629,$B391,'Retiro Mensual'!$C$2:$C$2629,BJ$5)</f>
        <v>12934351.68</v>
      </c>
      <c r="BK391" s="14">
        <f>SUMIFS('Retiro Mensual'!$E$2:$E$2629,'Retiro Mensual'!$A$2:$A$2629,BK$4,'Retiro Mensual'!$B$2:$B$2629,$B391,'Retiro Mensual'!$C$2:$C$2629,BK$5)</f>
        <v>14082911.34</v>
      </c>
      <c r="BL391" s="12">
        <f>SUMIFS('Retiro Mensual'!$E$2:$E$2629,'Retiro Mensual'!$A$2:$A$2629,BL$4,'Retiro Mensual'!$B$2:$B$2629,$B391,'Retiro Mensual'!$C$2:$C$2629,BL$5)</f>
        <v>0</v>
      </c>
      <c r="BM391" s="13">
        <f>SUMIFS('Retiro Mensual'!$E$2:$E$2629,'Retiro Mensual'!$A$2:$A$2629,BM$4,'Retiro Mensual'!$B$2:$B$2629,$B391,'Retiro Mensual'!$C$2:$C$2629,BM$5)</f>
        <v>0</v>
      </c>
      <c r="BN391" s="13">
        <f>SUMIFS('Retiro Mensual'!$E$2:$E$2629,'Retiro Mensual'!$A$2:$A$2629,BN$4,'Retiro Mensual'!$B$2:$B$2629,$B391,'Retiro Mensual'!$C$2:$C$2629,BN$5)</f>
        <v>0</v>
      </c>
      <c r="BO391" s="13">
        <f>SUMIFS('Retiro Mensual'!$E$2:$E$2629,'Retiro Mensual'!$A$2:$A$2629,BO$4,'Retiro Mensual'!$B$2:$B$2629,$B391,'Retiro Mensual'!$C$2:$C$2629,BO$5)</f>
        <v>0</v>
      </c>
      <c r="BP391" s="13">
        <f>SUMIFS('Retiro Mensual'!$E$2:$E$2629,'Retiro Mensual'!$A$2:$A$2629,BP$4,'Retiro Mensual'!$B$2:$B$2629,$B391,'Retiro Mensual'!$C$2:$C$2629,BP$5)</f>
        <v>0</v>
      </c>
      <c r="BQ391" s="13">
        <f>SUMIFS('Retiro Mensual'!$E$2:$E$2629,'Retiro Mensual'!$A$2:$A$2629,BQ$4,'Retiro Mensual'!$B$2:$B$2629,$B391,'Retiro Mensual'!$C$2:$C$2629,BQ$5)</f>
        <v>0</v>
      </c>
      <c r="BR391" s="13">
        <f>SUMIFS('Retiro Mensual'!$E$2:$E$2629,'Retiro Mensual'!$A$2:$A$2629,BR$4,'Retiro Mensual'!$B$2:$B$2629,$B391,'Retiro Mensual'!$C$2:$C$2629,BR$5)</f>
        <v>0</v>
      </c>
      <c r="BS391" s="13">
        <f>SUMIFS('Retiro Mensual'!$E$2:$E$2629,'Retiro Mensual'!$A$2:$A$2629,BS$4,'Retiro Mensual'!$B$2:$B$2629,$B391,'Retiro Mensual'!$C$2:$C$2629,BS$5)</f>
        <v>0</v>
      </c>
      <c r="BT391" s="13">
        <f>SUMIFS('Retiro Mensual'!$E$2:$E$2629,'Retiro Mensual'!$A$2:$A$2629,BT$4,'Retiro Mensual'!$B$2:$B$2629,$B391,'Retiro Mensual'!$C$2:$C$2629,BT$5)</f>
        <v>0</v>
      </c>
      <c r="BU391" s="13">
        <f>SUMIFS('Retiro Mensual'!$E$2:$E$2629,'Retiro Mensual'!$A$2:$A$2629,BU$4,'Retiro Mensual'!$B$2:$B$2629,$B391,'Retiro Mensual'!$C$2:$C$2629,BU$5)</f>
        <v>0</v>
      </c>
      <c r="BV391" s="13">
        <f>SUMIFS('Retiro Mensual'!$E$2:$E$2629,'Retiro Mensual'!$A$2:$A$2629,BV$4,'Retiro Mensual'!$B$2:$B$2629,$B391,'Retiro Mensual'!$C$2:$C$2629,BV$5)</f>
        <v>0</v>
      </c>
      <c r="BW391" s="14">
        <f>SUMIFS('Retiro Mensual'!$E$2:$E$2629,'Retiro Mensual'!$A$2:$A$2629,BW$4,'Retiro Mensual'!$B$2:$B$2629,$B391,'Retiro Mensual'!$C$2:$C$2629,BW$5)</f>
        <v>0</v>
      </c>
      <c r="BX391" s="13"/>
      <c r="BY391" s="12">
        <f>SUMIFS('Compra Ventas'!$E$2:$E$2700,'Compra Ventas'!$A$2:$A$2700,BY$4,'Compra Ventas'!$B$2:$B$2700,$B391,'Compra Ventas'!$C$2:$C$2700,BY$5)</f>
        <v>0</v>
      </c>
      <c r="BZ391" s="13">
        <f>SUMIFS('Compra Ventas'!$E$2:$E$2700,'Compra Ventas'!$A$2:$A$2700,BZ$4,'Compra Ventas'!$B$2:$B$2700,$B391,'Compra Ventas'!$C$2:$C$2700,BZ$5)</f>
        <v>0</v>
      </c>
      <c r="CA391" s="13">
        <f>SUMIFS('Compra Ventas'!$E$2:$E$2700,'Compra Ventas'!$A$2:$A$2700,CA$4,'Compra Ventas'!$B$2:$B$2700,$B391,'Compra Ventas'!$C$2:$C$2700,CA$5)</f>
        <v>0</v>
      </c>
      <c r="CB391" s="13">
        <f>SUMIFS('Compra Ventas'!$E$2:$E$2700,'Compra Ventas'!$A$2:$A$2700,CB$4,'Compra Ventas'!$B$2:$B$2700,$B391,'Compra Ventas'!$C$2:$C$2700,CB$5)</f>
        <v>0</v>
      </c>
      <c r="CC391" s="13">
        <f>SUMIFS('Compra Ventas'!$E$2:$E$2700,'Compra Ventas'!$A$2:$A$2700,CC$4,'Compra Ventas'!$B$2:$B$2700,$B391,'Compra Ventas'!$C$2:$C$2700,CC$5)</f>
        <v>0</v>
      </c>
      <c r="CD391" s="13">
        <f>SUMIFS('Compra Ventas'!$E$2:$E$2700,'Compra Ventas'!$A$2:$A$2700,CD$4,'Compra Ventas'!$B$2:$B$2700,$B391,'Compra Ventas'!$C$2:$C$2700,CD$5)</f>
        <v>0</v>
      </c>
      <c r="CE391" s="13">
        <f>SUMIFS('Compra Ventas'!$E$2:$E$2700,'Compra Ventas'!$A$2:$A$2700,CE$4,'Compra Ventas'!$B$2:$B$2700,$B391,'Compra Ventas'!$C$2:$C$2700,CE$5)</f>
        <v>0</v>
      </c>
      <c r="CF391" s="13">
        <f>SUMIFS('Compra Ventas'!$E$2:$E$2700,'Compra Ventas'!$A$2:$A$2700,CF$4,'Compra Ventas'!$B$2:$B$2700,$B391,'Compra Ventas'!$C$2:$C$2700,CF$5)</f>
        <v>0</v>
      </c>
      <c r="CG391" s="13">
        <f>SUMIFS('Compra Ventas'!$E$2:$E$2700,'Compra Ventas'!$A$2:$A$2700,CG$4,'Compra Ventas'!$B$2:$B$2700,$B391,'Compra Ventas'!$C$2:$C$2700,CG$5)</f>
        <v>0</v>
      </c>
      <c r="CH391" s="13">
        <f>SUMIFS('Compra Ventas'!$E$2:$E$2700,'Compra Ventas'!$A$2:$A$2700,CH$4,'Compra Ventas'!$B$2:$B$2700,$B391,'Compra Ventas'!$C$2:$C$2700,CH$5)</f>
        <v>0</v>
      </c>
      <c r="CI391" s="13">
        <f>SUMIFS('Compra Ventas'!$E$2:$E$2700,'Compra Ventas'!$A$2:$A$2700,CI$4,'Compra Ventas'!$B$2:$B$2700,$B391,'Compra Ventas'!$C$2:$C$2700,CI$5)</f>
        <v>0</v>
      </c>
      <c r="CJ391" s="14">
        <f>SUMIFS('Compra Ventas'!$E$2:$E$2700,'Compra Ventas'!$A$2:$A$2700,CJ$4,'Compra Ventas'!$B$2:$B$2700,$B391,'Compra Ventas'!$C$2:$C$2700,CJ$5)</f>
        <v>0</v>
      </c>
      <c r="CK391" s="12">
        <f>SUMIFS('Compra Ventas'!$E$2:$E$2700,'Compra Ventas'!$A$2:$A$2700,CK$4,'Compra Ventas'!$B$2:$B$2700,$B391,'Compra Ventas'!$C$2:$C$2700,CK$5)</f>
        <v>0</v>
      </c>
      <c r="CL391" s="13">
        <f>SUMIFS('Compra Ventas'!$E$2:$E$2700,'Compra Ventas'!$A$2:$A$2700,CL$4,'Compra Ventas'!$B$2:$B$2700,$B391,'Compra Ventas'!$C$2:$C$2700,CL$5)</f>
        <v>0</v>
      </c>
      <c r="CM391" s="13">
        <f>SUMIFS('Compra Ventas'!$E$2:$E$2700,'Compra Ventas'!$A$2:$A$2700,CM$4,'Compra Ventas'!$B$2:$B$2700,$B391,'Compra Ventas'!$C$2:$C$2700,CM$5)</f>
        <v>0</v>
      </c>
      <c r="CN391" s="13">
        <f>SUMIFS('Compra Ventas'!$E$2:$E$2700,'Compra Ventas'!$A$2:$A$2700,CN$4,'Compra Ventas'!$B$2:$B$2700,$B391,'Compra Ventas'!$C$2:$C$2700,CN$5)</f>
        <v>0</v>
      </c>
      <c r="CO391" s="13">
        <f>SUMIFS('Compra Ventas'!$E$2:$E$2700,'Compra Ventas'!$A$2:$A$2700,CO$4,'Compra Ventas'!$B$2:$B$2700,$B391,'Compra Ventas'!$C$2:$C$2700,CO$5)</f>
        <v>0</v>
      </c>
      <c r="CP391" s="13">
        <f>SUMIFS('Compra Ventas'!$E$2:$E$2700,'Compra Ventas'!$A$2:$A$2700,CP$4,'Compra Ventas'!$B$2:$B$2700,$B391,'Compra Ventas'!$C$2:$C$2700,CP$5)</f>
        <v>0</v>
      </c>
      <c r="CQ391" s="13">
        <f>SUMIFS('Compra Ventas'!$E$2:$E$2700,'Compra Ventas'!$A$2:$A$2700,CQ$4,'Compra Ventas'!$B$2:$B$2700,$B391,'Compra Ventas'!$C$2:$C$2700,CQ$5)</f>
        <v>0</v>
      </c>
      <c r="CR391" s="13">
        <f>SUMIFS('Compra Ventas'!$E$2:$E$2700,'Compra Ventas'!$A$2:$A$2700,CR$4,'Compra Ventas'!$B$2:$B$2700,$B391,'Compra Ventas'!$C$2:$C$2700,CR$5)</f>
        <v>0</v>
      </c>
      <c r="CS391" s="13">
        <f>SUMIFS('Compra Ventas'!$E$2:$E$2700,'Compra Ventas'!$A$2:$A$2700,CS$4,'Compra Ventas'!$B$2:$B$2700,$B391,'Compra Ventas'!$C$2:$C$2700,CS$5)</f>
        <v>0</v>
      </c>
      <c r="CT391" s="13">
        <f>SUMIFS('Compra Ventas'!$E$2:$E$2700,'Compra Ventas'!$A$2:$A$2700,CT$4,'Compra Ventas'!$B$2:$B$2700,$B391,'Compra Ventas'!$C$2:$C$2700,CT$5)</f>
        <v>0</v>
      </c>
      <c r="CU391" s="13">
        <f>SUMIFS('Compra Ventas'!$E$2:$E$2700,'Compra Ventas'!$A$2:$A$2700,CU$4,'Compra Ventas'!$B$2:$B$2700,$B391,'Compra Ventas'!$C$2:$C$2700,CU$5)</f>
        <v>0</v>
      </c>
      <c r="CV391" s="14">
        <f>SUMIFS('Compra Ventas'!$E$2:$E$2700,'Compra Ventas'!$A$2:$A$2700,CV$4,'Compra Ventas'!$B$2:$B$2700,$B391,'Compra Ventas'!$C$2:$C$2700,CV$5)</f>
        <v>0</v>
      </c>
      <c r="CW391" s="12">
        <f>SUMIFS('Compra Ventas'!$E$2:$E$2700,'Compra Ventas'!$A$2:$A$2700,CW$4,'Compra Ventas'!$B$2:$B$2700,$B391,'Compra Ventas'!$C$2:$C$2700,CW$5)</f>
        <v>0</v>
      </c>
      <c r="CX391" s="13">
        <f>SUMIFS('Compra Ventas'!$E$2:$E$2700,'Compra Ventas'!$A$2:$A$2700,CX$4,'Compra Ventas'!$B$2:$B$2700,$B391,'Compra Ventas'!$C$2:$C$2700,CX$5)</f>
        <v>0</v>
      </c>
      <c r="CY391" s="13">
        <f>SUMIFS('Compra Ventas'!$E$2:$E$2700,'Compra Ventas'!$A$2:$A$2700,CY$4,'Compra Ventas'!$B$2:$B$2700,$B391,'Compra Ventas'!$C$2:$C$2700,CY$5)</f>
        <v>0</v>
      </c>
      <c r="CZ391" s="13">
        <f>SUMIFS('Compra Ventas'!$E$2:$E$2700,'Compra Ventas'!$A$2:$A$2700,CZ$4,'Compra Ventas'!$B$2:$B$2700,$B391,'Compra Ventas'!$C$2:$C$2700,CZ$5)</f>
        <v>0</v>
      </c>
      <c r="DA391" s="13">
        <f>SUMIFS('Compra Ventas'!$E$2:$E$2700,'Compra Ventas'!$A$2:$A$2700,DA$4,'Compra Ventas'!$B$2:$B$2700,$B391,'Compra Ventas'!$C$2:$C$2700,DA$5)</f>
        <v>0</v>
      </c>
      <c r="DB391" s="13">
        <f>SUMIFS('Compra Ventas'!$E$2:$E$2700,'Compra Ventas'!$A$2:$A$2700,DB$4,'Compra Ventas'!$B$2:$B$2700,$B391,'Compra Ventas'!$C$2:$C$2700,DB$5)</f>
        <v>0</v>
      </c>
      <c r="DC391" s="13">
        <f>SUMIFS('Compra Ventas'!$E$2:$E$2700,'Compra Ventas'!$A$2:$A$2700,DC$4,'Compra Ventas'!$B$2:$B$2700,$B391,'Compra Ventas'!$C$2:$C$2700,DC$5)</f>
        <v>0</v>
      </c>
      <c r="DD391" s="13">
        <f>SUMIFS('Compra Ventas'!$E$2:$E$2700,'Compra Ventas'!$A$2:$A$2700,DD$4,'Compra Ventas'!$B$2:$B$2700,$B391,'Compra Ventas'!$C$2:$C$2700,DD$5)</f>
        <v>0</v>
      </c>
      <c r="DE391" s="13">
        <f>SUMIFS('Compra Ventas'!$E$2:$E$2700,'Compra Ventas'!$A$2:$A$2700,DE$4,'Compra Ventas'!$B$2:$B$2700,$B391,'Compra Ventas'!$C$2:$C$2700,DE$5)</f>
        <v>0</v>
      </c>
      <c r="DF391" s="13">
        <f>SUMIFS('Compra Ventas'!$E$2:$E$2700,'Compra Ventas'!$A$2:$A$2700,DF$4,'Compra Ventas'!$B$2:$B$2700,$B391,'Compra Ventas'!$C$2:$C$2700,DF$5)</f>
        <v>0</v>
      </c>
      <c r="DG391" s="13">
        <f>SUMIFS('Compra Ventas'!$E$2:$E$2700,'Compra Ventas'!$A$2:$A$2700,DG$4,'Compra Ventas'!$B$2:$B$2700,$B391,'Compra Ventas'!$C$2:$C$2700,DG$5)</f>
        <v>0</v>
      </c>
      <c r="DH391" s="14">
        <f>SUMIFS('Compra Ventas'!$E$2:$E$2700,'Compra Ventas'!$A$2:$A$2700,DH$4,'Compra Ventas'!$B$2:$B$2700,$B391,'Compra Ventas'!$C$2:$C$2700,DH$5)</f>
        <v>0</v>
      </c>
      <c r="DI391" s="84"/>
      <c r="DJ391" s="98">
        <f>SUMIFS('Ajuste Ciclado'!D$5:D$47,'Ajuste Ciclado'!$C$5:$C$47,Balance!DJ$4,'Ajuste Ciclado'!$B$5:$B$47,Balance!$B391)</f>
        <v>0</v>
      </c>
      <c r="DK391" s="99">
        <f>SUMIFS('Ajuste Ciclado'!E$5:E$47,'Ajuste Ciclado'!$C$5:$C$47,Balance!DK$4,'Ajuste Ciclado'!$B$5:$B$47,Balance!$B391)</f>
        <v>0</v>
      </c>
      <c r="DL391" s="99">
        <f>SUMIFS('Ajuste Ciclado'!F$5:F$47,'Ajuste Ciclado'!$C$5:$C$47,Balance!DL$4,'Ajuste Ciclado'!$B$5:$B$47,Balance!$B391)</f>
        <v>0</v>
      </c>
      <c r="DM391" s="99">
        <f>SUMIFS('Ajuste Ciclado'!G$5:G$47,'Ajuste Ciclado'!$C$5:$C$47,Balance!DM$4,'Ajuste Ciclado'!$B$5:$B$47,Balance!$B391)</f>
        <v>0</v>
      </c>
      <c r="DN391" s="99">
        <f>SUMIFS('Ajuste Ciclado'!H$5:H$47,'Ajuste Ciclado'!$C$5:$C$47,Balance!DN$4,'Ajuste Ciclado'!$B$5:$B$47,Balance!$B391)</f>
        <v>0</v>
      </c>
      <c r="DO391" s="99">
        <f>SUMIFS('Ajuste Ciclado'!I$5:I$47,'Ajuste Ciclado'!$C$5:$C$47,Balance!DO$4,'Ajuste Ciclado'!$B$5:$B$47,Balance!$B391)</f>
        <v>0</v>
      </c>
      <c r="DP391" s="99">
        <f>SUMIFS('Ajuste Ciclado'!J$5:J$47,'Ajuste Ciclado'!$C$5:$C$47,Balance!DP$4,'Ajuste Ciclado'!$B$5:$B$47,Balance!$B391)</f>
        <v>0</v>
      </c>
      <c r="DQ391" s="99">
        <f>SUMIFS('Ajuste Ciclado'!K$5:K$47,'Ajuste Ciclado'!$C$5:$C$47,Balance!DQ$4,'Ajuste Ciclado'!$B$5:$B$47,Balance!$B391)</f>
        <v>0</v>
      </c>
      <c r="DR391" s="99">
        <f>SUMIFS('Ajuste Ciclado'!L$5:L$47,'Ajuste Ciclado'!$C$5:$C$47,Balance!DR$4,'Ajuste Ciclado'!$B$5:$B$47,Balance!$B391)</f>
        <v>0</v>
      </c>
      <c r="DS391" s="99">
        <f>SUMIFS('Ajuste Ciclado'!M$5:M$47,'Ajuste Ciclado'!$C$5:$C$47,Balance!DS$4,'Ajuste Ciclado'!$B$5:$B$47,Balance!$B391)</f>
        <v>0</v>
      </c>
      <c r="DT391" s="99">
        <f>SUMIFS('Ajuste Ciclado'!N$5:N$47,'Ajuste Ciclado'!$C$5:$C$47,Balance!DT$4,'Ajuste Ciclado'!$B$5:$B$47,Balance!$B391)</f>
        <v>0</v>
      </c>
      <c r="DU391" s="100">
        <f>SUMIFS('Ajuste Ciclado'!O$5:O$47,'Ajuste Ciclado'!$C$5:$C$47,Balance!DU$4,'Ajuste Ciclado'!$B$5:$B$47,Balance!$B391)</f>
        <v>0</v>
      </c>
      <c r="DV391" s="98">
        <f>SUMIFS('Ajuste Ciclado'!D$5:D$47,'Ajuste Ciclado'!$C$5:$C$47,Balance!DV$4,'Ajuste Ciclado'!$B$5:$B$47,Balance!$B391)</f>
        <v>0</v>
      </c>
      <c r="DW391" s="99">
        <f>SUMIFS('Ajuste Ciclado'!E$5:E$47,'Ajuste Ciclado'!$C$5:$C$47,Balance!DW$4,'Ajuste Ciclado'!$B$5:$B$47,Balance!$B391)</f>
        <v>0</v>
      </c>
      <c r="DX391" s="99">
        <f>SUMIFS('Ajuste Ciclado'!F$5:F$47,'Ajuste Ciclado'!$C$5:$C$47,Balance!DX$4,'Ajuste Ciclado'!$B$5:$B$47,Balance!$B391)</f>
        <v>0</v>
      </c>
      <c r="DY391" s="99">
        <f>SUMIFS('Ajuste Ciclado'!G$5:G$47,'Ajuste Ciclado'!$C$5:$C$47,Balance!DY$4,'Ajuste Ciclado'!$B$5:$B$47,Balance!$B391)</f>
        <v>0</v>
      </c>
      <c r="DZ391" s="99">
        <f>SUMIFS('Ajuste Ciclado'!H$5:H$47,'Ajuste Ciclado'!$C$5:$C$47,Balance!DZ$4,'Ajuste Ciclado'!$B$5:$B$47,Balance!$B391)</f>
        <v>0</v>
      </c>
      <c r="EA391" s="99">
        <f>SUMIFS('Ajuste Ciclado'!I$5:I$47,'Ajuste Ciclado'!$C$5:$C$47,Balance!EA$4,'Ajuste Ciclado'!$B$5:$B$47,Balance!$B391)</f>
        <v>0</v>
      </c>
      <c r="EB391" s="99">
        <f>SUMIFS('Ajuste Ciclado'!J$5:J$47,'Ajuste Ciclado'!$C$5:$C$47,Balance!EB$4,'Ajuste Ciclado'!$B$5:$B$47,Balance!$B391)</f>
        <v>0</v>
      </c>
      <c r="EC391" s="99">
        <f>SUMIFS('Ajuste Ciclado'!K$5:K$47,'Ajuste Ciclado'!$C$5:$C$47,Balance!EC$4,'Ajuste Ciclado'!$B$5:$B$47,Balance!$B391)</f>
        <v>0</v>
      </c>
      <c r="ED391" s="99">
        <f>SUMIFS('Ajuste Ciclado'!L$5:L$47,'Ajuste Ciclado'!$C$5:$C$47,Balance!ED$4,'Ajuste Ciclado'!$B$5:$B$47,Balance!$B391)</f>
        <v>0</v>
      </c>
      <c r="EE391" s="99">
        <f>SUMIFS('Ajuste Ciclado'!M$5:M$47,'Ajuste Ciclado'!$C$5:$C$47,Balance!EE$4,'Ajuste Ciclado'!$B$5:$B$47,Balance!$B391)</f>
        <v>0</v>
      </c>
      <c r="EF391" s="99">
        <f>SUMIFS('Ajuste Ciclado'!N$5:N$47,'Ajuste Ciclado'!$C$5:$C$47,Balance!EF$4,'Ajuste Ciclado'!$B$5:$B$47,Balance!$B391)</f>
        <v>0</v>
      </c>
      <c r="EG391" s="100">
        <f>SUMIFS('Ajuste Ciclado'!O$5:O$47,'Ajuste Ciclado'!$C$5:$C$47,Balance!EG$4,'Ajuste Ciclado'!$B$5:$B$47,Balance!$B391)</f>
        <v>0</v>
      </c>
      <c r="EH391" s="98">
        <f>SUMIFS('Ajuste Ciclado'!D$5:D$47,'Ajuste Ciclado'!$C$5:$C$47,Balance!EH$4,'Ajuste Ciclado'!$B$5:$B$47,Balance!$B391)</f>
        <v>0</v>
      </c>
      <c r="EI391" s="99">
        <f>SUMIFS('Ajuste Ciclado'!E$5:E$47,'Ajuste Ciclado'!$C$5:$C$47,Balance!EI$4,'Ajuste Ciclado'!$B$5:$B$47,Balance!$B391)</f>
        <v>0</v>
      </c>
      <c r="EJ391" s="99">
        <f>SUMIFS('Ajuste Ciclado'!F$5:F$47,'Ajuste Ciclado'!$C$5:$C$47,Balance!EJ$4,'Ajuste Ciclado'!$B$5:$B$47,Balance!$B391)</f>
        <v>0</v>
      </c>
      <c r="EK391" s="99">
        <f>SUMIFS('Ajuste Ciclado'!G$5:G$47,'Ajuste Ciclado'!$C$5:$C$47,Balance!EK$4,'Ajuste Ciclado'!$B$5:$B$47,Balance!$B391)</f>
        <v>0</v>
      </c>
      <c r="EL391" s="99">
        <f>SUMIFS('Ajuste Ciclado'!H$5:H$47,'Ajuste Ciclado'!$C$5:$C$47,Balance!EL$4,'Ajuste Ciclado'!$B$5:$B$47,Balance!$B391)</f>
        <v>0</v>
      </c>
      <c r="EM391" s="99">
        <f>SUMIFS('Ajuste Ciclado'!I$5:I$47,'Ajuste Ciclado'!$C$5:$C$47,Balance!EM$4,'Ajuste Ciclado'!$B$5:$B$47,Balance!$B391)</f>
        <v>0</v>
      </c>
      <c r="EN391" s="99">
        <f>SUMIFS('Ajuste Ciclado'!J$5:J$47,'Ajuste Ciclado'!$C$5:$C$47,Balance!EN$4,'Ajuste Ciclado'!$B$5:$B$47,Balance!$B391)</f>
        <v>0</v>
      </c>
      <c r="EO391" s="99">
        <f>SUMIFS('Ajuste Ciclado'!K$5:K$47,'Ajuste Ciclado'!$C$5:$C$47,Balance!EO$4,'Ajuste Ciclado'!$B$5:$B$47,Balance!$B391)</f>
        <v>0</v>
      </c>
      <c r="EP391" s="99">
        <f>SUMIFS('Ajuste Ciclado'!L$5:L$47,'Ajuste Ciclado'!$C$5:$C$47,Balance!EP$4,'Ajuste Ciclado'!$B$5:$B$47,Balance!$B391)</f>
        <v>0</v>
      </c>
      <c r="EQ391" s="99">
        <f>SUMIFS('Ajuste Ciclado'!M$5:M$47,'Ajuste Ciclado'!$C$5:$C$47,Balance!EQ$4,'Ajuste Ciclado'!$B$5:$B$47,Balance!$B391)</f>
        <v>0</v>
      </c>
      <c r="ER391" s="99">
        <f>SUMIFS('Ajuste Ciclado'!N$5:N$47,'Ajuste Ciclado'!$C$5:$C$47,Balance!ER$4,'Ajuste Ciclado'!$B$5:$B$47,Balance!$B391)</f>
        <v>0</v>
      </c>
      <c r="ES391" s="100">
        <f>SUMIFS('Ajuste Ciclado'!O$5:O$47,'Ajuste Ciclado'!$C$5:$C$47,Balance!ES$4,'Ajuste Ciclado'!$B$5:$B$47,Balance!$B391)</f>
        <v>0</v>
      </c>
      <c r="ET391" s="84"/>
      <c r="EU391" s="12">
        <f t="shared" si="428"/>
        <v>-19556509.323896229</v>
      </c>
      <c r="EV391" s="13">
        <f t="shared" si="393"/>
        <v>-23594243.5</v>
      </c>
      <c r="EW391" s="13">
        <f t="shared" si="394"/>
        <v>-26730860.469999999</v>
      </c>
      <c r="EX391" s="13">
        <f t="shared" si="395"/>
        <v>-26704046.32</v>
      </c>
      <c r="EY391" s="13">
        <f t="shared" si="396"/>
        <v>-26138595.32</v>
      </c>
      <c r="EZ391" s="13">
        <f t="shared" si="397"/>
        <v>-22596081.649999999</v>
      </c>
      <c r="FA391" s="13">
        <f t="shared" si="398"/>
        <v>-20486174.609999999</v>
      </c>
      <c r="FB391" s="13">
        <f t="shared" si="399"/>
        <v>-14420221.9</v>
      </c>
      <c r="FC391" s="13">
        <f t="shared" si="400"/>
        <v>-14547599.84</v>
      </c>
      <c r="FD391" s="13">
        <f t="shared" si="401"/>
        <v>-13118076.84</v>
      </c>
      <c r="FE391" s="13">
        <f t="shared" si="402"/>
        <v>-12619266.390000001</v>
      </c>
      <c r="FF391" s="14">
        <f t="shared" si="403"/>
        <v>-13643172.6</v>
      </c>
      <c r="FG391" s="12">
        <f t="shared" si="404"/>
        <v>-19564813.812886324</v>
      </c>
      <c r="FH391" s="13">
        <f t="shared" si="405"/>
        <v>-23665316.329999998</v>
      </c>
      <c r="FI391" s="13">
        <f t="shared" si="406"/>
        <v>-26818647.98</v>
      </c>
      <c r="FJ391" s="13">
        <f t="shared" si="407"/>
        <v>-27240096.359999999</v>
      </c>
      <c r="FK391" s="13">
        <f t="shared" si="408"/>
        <v>-25964045.5</v>
      </c>
      <c r="FL391" s="13">
        <f t="shared" si="409"/>
        <v>-22648046.960000001</v>
      </c>
      <c r="FM391" s="13">
        <f t="shared" si="410"/>
        <v>-21038017.620000001</v>
      </c>
      <c r="FN391" s="13">
        <f t="shared" si="411"/>
        <v>-14313479.16</v>
      </c>
      <c r="FO391" s="13">
        <f t="shared" si="412"/>
        <v>-14653970.199999999</v>
      </c>
      <c r="FP391" s="13">
        <f t="shared" si="413"/>
        <v>-13481872.449999999</v>
      </c>
      <c r="FQ391" s="13">
        <f t="shared" si="414"/>
        <v>-12934351.68</v>
      </c>
      <c r="FR391" s="14">
        <f t="shared" si="415"/>
        <v>-14082911.34</v>
      </c>
      <c r="FS391" s="12">
        <f t="shared" si="416"/>
        <v>2492089.007113677</v>
      </c>
      <c r="FT391" s="13">
        <f t="shared" si="417"/>
        <v>0</v>
      </c>
      <c r="FU391" s="13">
        <f t="shared" si="418"/>
        <v>0</v>
      </c>
      <c r="FV391" s="13">
        <f t="shared" si="419"/>
        <v>0</v>
      </c>
      <c r="FW391" s="13">
        <f t="shared" si="420"/>
        <v>0</v>
      </c>
      <c r="FX391" s="13">
        <f t="shared" si="421"/>
        <v>0</v>
      </c>
      <c r="FY391" s="13">
        <f t="shared" si="422"/>
        <v>0</v>
      </c>
      <c r="FZ391" s="13">
        <f t="shared" si="423"/>
        <v>0</v>
      </c>
      <c r="GA391" s="13">
        <f t="shared" si="424"/>
        <v>0</v>
      </c>
      <c r="GB391" s="13">
        <f t="shared" si="425"/>
        <v>0</v>
      </c>
      <c r="GC391" s="13">
        <f t="shared" si="426"/>
        <v>0</v>
      </c>
      <c r="GD391" s="14">
        <f t="shared" si="427"/>
        <v>0</v>
      </c>
      <c r="GE391" s="84"/>
      <c r="GF391" s="12">
        <f t="shared" si="439"/>
        <v>-234154848.76389626</v>
      </c>
      <c r="GG391" s="13">
        <f t="shared" si="439"/>
        <v>-236405569.39288631</v>
      </c>
      <c r="GH391" s="14">
        <f t="shared" si="439"/>
        <v>2492089.007113677</v>
      </c>
      <c r="GI391" s="6">
        <f t="shared" si="430"/>
        <v>2</v>
      </c>
      <c r="GJ391" s="12">
        <f t="shared" si="431"/>
        <v>-79573502.109999999</v>
      </c>
      <c r="GK391" s="13">
        <f t="shared" si="432"/>
        <v>-80022789.840000004</v>
      </c>
      <c r="GL391" s="14">
        <f t="shared" si="433"/>
        <v>0</v>
      </c>
      <c r="GM391" s="84"/>
      <c r="GN391" s="66">
        <f t="shared" si="434"/>
        <v>-80022789.840000004</v>
      </c>
      <c r="GO391" s="84"/>
      <c r="GP391" s="63" t="str" cm="1">
        <f t="array" ref="GP391">INDEX($GF$4:$GH$4,1,GI391)</f>
        <v>Sample 3</v>
      </c>
      <c r="GQ391" s="12">
        <f t="shared" si="436"/>
        <v>-26730860.469999999</v>
      </c>
      <c r="GR391" s="13">
        <f t="shared" si="436"/>
        <v>-26704046.32</v>
      </c>
      <c r="GS391" s="14">
        <f t="shared" si="436"/>
        <v>-26138595.32</v>
      </c>
      <c r="GT391" s="12">
        <f t="shared" si="437"/>
        <v>-27240096.359999999</v>
      </c>
      <c r="GU391" s="13">
        <f t="shared" si="437"/>
        <v>-26818647.98</v>
      </c>
      <c r="GV391" s="14">
        <f t="shared" si="437"/>
        <v>-25964045.5</v>
      </c>
      <c r="GW391" s="12">
        <f t="shared" si="438"/>
        <v>0</v>
      </c>
      <c r="GX391" s="13">
        <f t="shared" si="438"/>
        <v>0</v>
      </c>
      <c r="GY391" s="14">
        <f t="shared" si="438"/>
        <v>0</v>
      </c>
      <c r="GZ391" s="84" t="str">
        <f t="shared" si="441"/>
        <v>Sample 3</v>
      </c>
      <c r="HA391" s="12">
        <f t="shared" si="440"/>
        <v>-27240096.359999999</v>
      </c>
      <c r="HB391" s="13">
        <f t="shared" si="440"/>
        <v>-26818647.98</v>
      </c>
      <c r="HC391" s="14">
        <f t="shared" si="440"/>
        <v>-25964045.5</v>
      </c>
      <c r="HD391" s="6">
        <f t="shared" si="442"/>
        <v>-80022789.840000004</v>
      </c>
      <c r="HE391" s="84" t="str">
        <f t="shared" si="443"/>
        <v>Ok</v>
      </c>
    </row>
    <row r="392" spans="2:213" hidden="1" x14ac:dyDescent="0.3">
      <c r="B392" s="84" t="s">
        <v>121</v>
      </c>
      <c r="C392" s="12">
        <f>SUMIFS(Inyecciones!$E$2:$E$14185,Inyecciones!$A$2:$A$14185,Balance!C$4,Inyecciones!$B$2:$B$14185,Balance!$B392,Inyecciones!$C$2:$C$14185,Balance!C$5)</f>
        <v>35939.098149253703</v>
      </c>
      <c r="D392" s="13">
        <f>SUMIFS(Inyecciones!$E$2:$E$14185,Inyecciones!$A$2:$A$14185,Balance!D$4,Inyecciones!$B$2:$B$14185,Balance!$B392,Inyecciones!$C$2:$C$14185,Balance!D$5)</f>
        <v>28542.237321204069</v>
      </c>
      <c r="E392" s="13">
        <f>SUMIFS(Inyecciones!$E$2:$E$14185,Inyecciones!$A$2:$A$14185,Balance!E$4,Inyecciones!$B$2:$B$14185,Balance!$B392,Inyecciones!$C$2:$C$14185,Balance!E$5)</f>
        <v>23066.218450826022</v>
      </c>
      <c r="F392" s="13">
        <f>SUMIFS(Inyecciones!$E$2:$E$14185,Inyecciones!$A$2:$A$14185,Balance!F$4,Inyecciones!$B$2:$B$14185,Balance!$B392,Inyecciones!$C$2:$C$14185,Balance!F$5)</f>
        <v>25988.80488930062</v>
      </c>
      <c r="G392" s="13">
        <f>SUMIFS(Inyecciones!$E$2:$E$14185,Inyecciones!$A$2:$A$14185,Balance!G$4,Inyecciones!$B$2:$B$14185,Balance!$B392,Inyecciones!$C$2:$C$14185,Balance!G$5)</f>
        <v>23356.874300446409</v>
      </c>
      <c r="H392" s="13">
        <f>SUMIFS(Inyecciones!$E$2:$E$14185,Inyecciones!$A$2:$A$14185,Balance!H$4,Inyecciones!$B$2:$B$14185,Balance!$B392,Inyecciones!$C$2:$C$14185,Balance!H$5)</f>
        <v>54498.89393700174</v>
      </c>
      <c r="I392" s="13">
        <f>SUMIFS(Inyecciones!$E$2:$E$14185,Inyecciones!$A$2:$A$14185,Balance!I$4,Inyecciones!$B$2:$B$14185,Balance!$B392,Inyecciones!$C$2:$C$14185,Balance!I$5)</f>
        <v>13488.588122429721</v>
      </c>
      <c r="J392" s="13">
        <f>SUMIFS(Inyecciones!$E$2:$E$14185,Inyecciones!$A$2:$A$14185,Balance!J$4,Inyecciones!$B$2:$B$14185,Balance!$B392,Inyecciones!$C$2:$C$14185,Balance!J$5)</f>
        <v>10221.23477859549</v>
      </c>
      <c r="K392" s="13">
        <f>SUMIFS(Inyecciones!$E$2:$E$14185,Inyecciones!$A$2:$A$14185,Balance!K$4,Inyecciones!$B$2:$B$14185,Balance!$B392,Inyecciones!$C$2:$C$14185,Balance!K$5)</f>
        <v>9028.9199028911717</v>
      </c>
      <c r="L392" s="13">
        <f>SUMIFS(Inyecciones!$E$2:$E$14185,Inyecciones!$A$2:$A$14185,Balance!L$4,Inyecciones!$B$2:$B$14185,Balance!$B392,Inyecciones!$C$2:$C$14185,Balance!L$5)</f>
        <v>10964.062124726221</v>
      </c>
      <c r="M392" s="13">
        <f>SUMIFS(Inyecciones!$E$2:$E$14185,Inyecciones!$A$2:$A$14185,Balance!M$4,Inyecciones!$B$2:$B$14185,Balance!$B392,Inyecciones!$C$2:$C$14185,Balance!M$5)</f>
        <v>15759.944945942991</v>
      </c>
      <c r="N392" s="14">
        <f>SUMIFS(Inyecciones!$E$2:$E$14185,Inyecciones!$A$2:$A$14185,Balance!N$4,Inyecciones!$B$2:$B$14185,Balance!$B392,Inyecciones!$C$2:$C$14185,Balance!N$5)</f>
        <v>17090.314886264929</v>
      </c>
      <c r="O392" s="12">
        <f>SUMIFS(Inyecciones!$E$2:$E$14185,Inyecciones!$A$2:$A$14185,Balance!O$4,Inyecciones!$B$2:$B$14185,Balance!$B392,Inyecciones!$C$2:$C$14185,Balance!O$5)</f>
        <v>36037.121844212394</v>
      </c>
      <c r="P392" s="13">
        <f>SUMIFS(Inyecciones!$E$2:$E$14185,Inyecciones!$A$2:$A$14185,Balance!P$4,Inyecciones!$B$2:$B$14185,Balance!$B392,Inyecciones!$C$2:$C$14185,Balance!P$5)</f>
        <v>28592.305805789128</v>
      </c>
      <c r="Q392" s="13">
        <f>SUMIFS(Inyecciones!$E$2:$E$14185,Inyecciones!$A$2:$A$14185,Balance!Q$4,Inyecciones!$B$2:$B$14185,Balance!$B392,Inyecciones!$C$2:$C$14185,Balance!Q$5)</f>
        <v>23369.073507486541</v>
      </c>
      <c r="R392" s="13">
        <f>SUMIFS(Inyecciones!$E$2:$E$14185,Inyecciones!$A$2:$A$14185,Balance!R$4,Inyecciones!$B$2:$B$14185,Balance!$B392,Inyecciones!$C$2:$C$14185,Balance!R$5)</f>
        <v>26153.259076583581</v>
      </c>
      <c r="S392" s="13">
        <f>SUMIFS(Inyecciones!$E$2:$E$14185,Inyecciones!$A$2:$A$14185,Balance!S$4,Inyecciones!$B$2:$B$14185,Balance!$B392,Inyecciones!$C$2:$C$14185,Balance!S$5)</f>
        <v>23336.19856323953</v>
      </c>
      <c r="T392" s="13">
        <f>SUMIFS(Inyecciones!$E$2:$E$14185,Inyecciones!$A$2:$A$14185,Balance!T$4,Inyecciones!$B$2:$B$14185,Balance!$B392,Inyecciones!$C$2:$C$14185,Balance!T$5)</f>
        <v>54957.455725779262</v>
      </c>
      <c r="U392" s="13">
        <f>SUMIFS(Inyecciones!$E$2:$E$14185,Inyecciones!$A$2:$A$14185,Balance!U$4,Inyecciones!$B$2:$B$14185,Balance!$B392,Inyecciones!$C$2:$C$14185,Balance!U$5)</f>
        <v>13593.473658609089</v>
      </c>
      <c r="V392" s="13">
        <f>SUMIFS(Inyecciones!$E$2:$E$14185,Inyecciones!$A$2:$A$14185,Balance!V$4,Inyecciones!$B$2:$B$14185,Balance!$B392,Inyecciones!$C$2:$C$14185,Balance!V$5)</f>
        <v>10111.80745605085</v>
      </c>
      <c r="W392" s="13">
        <f>SUMIFS(Inyecciones!$E$2:$E$14185,Inyecciones!$A$2:$A$14185,Balance!W$4,Inyecciones!$B$2:$B$14185,Balance!$B392,Inyecciones!$C$2:$C$14185,Balance!W$5)</f>
        <v>9036.0588473500065</v>
      </c>
      <c r="X392" s="13">
        <f>SUMIFS(Inyecciones!$E$2:$E$14185,Inyecciones!$A$2:$A$14185,Balance!X$4,Inyecciones!$B$2:$B$14185,Balance!$B392,Inyecciones!$C$2:$C$14185,Balance!X$5)</f>
        <v>12209.884575668049</v>
      </c>
      <c r="Y392" s="13">
        <f>SUMIFS(Inyecciones!$E$2:$E$14185,Inyecciones!$A$2:$A$14185,Balance!Y$4,Inyecciones!$B$2:$B$14185,Balance!$B392,Inyecciones!$C$2:$C$14185,Balance!Y$5)</f>
        <v>16083.29472271584</v>
      </c>
      <c r="Z392" s="14">
        <f>SUMIFS(Inyecciones!$E$2:$E$14185,Inyecciones!$A$2:$A$14185,Balance!Z$4,Inyecciones!$B$2:$B$14185,Balance!$B392,Inyecciones!$C$2:$C$14185,Balance!Z$5)</f>
        <v>17815.471838301659</v>
      </c>
      <c r="AA392" s="12">
        <f>SUMIFS(Inyecciones!$E$2:$E$14185,Inyecciones!$A$2:$A$14185,Balance!AA$4,Inyecciones!$B$2:$B$14185,Balance!$B392,Inyecciones!$C$2:$C$14185,Balance!AA$5)</f>
        <v>36035.451489043808</v>
      </c>
      <c r="AB392" s="13">
        <f>SUMIFS(Inyecciones!$E$2:$E$14185,Inyecciones!$A$2:$A$14185,Balance!AB$4,Inyecciones!$B$2:$B$14185,Balance!$B392,Inyecciones!$C$2:$C$14185,Balance!AB$5)</f>
        <v>28484.610881786612</v>
      </c>
      <c r="AC392" s="13">
        <f>SUMIFS(Inyecciones!$E$2:$E$14185,Inyecciones!$A$2:$A$14185,Balance!AC$4,Inyecciones!$B$2:$B$14185,Balance!$B392,Inyecciones!$C$2:$C$14185,Balance!AC$5)</f>
        <v>23359.262682892171</v>
      </c>
      <c r="AD392" s="13">
        <f>SUMIFS(Inyecciones!$E$2:$E$14185,Inyecciones!$A$2:$A$14185,Balance!AD$4,Inyecciones!$B$2:$B$14185,Balance!$B392,Inyecciones!$C$2:$C$14185,Balance!AD$5)</f>
        <v>26043.693541281631</v>
      </c>
      <c r="AE392" s="13">
        <f>SUMIFS(Inyecciones!$E$2:$E$14185,Inyecciones!$A$2:$A$14185,Balance!AE$4,Inyecciones!$B$2:$B$14185,Balance!$B392,Inyecciones!$C$2:$C$14185,Balance!AE$5)</f>
        <v>25077.729056081429</v>
      </c>
      <c r="AF392" s="13">
        <f>SUMIFS(Inyecciones!$E$2:$E$14185,Inyecciones!$A$2:$A$14185,Balance!AF$4,Inyecciones!$B$2:$B$14185,Balance!$B392,Inyecciones!$C$2:$C$14185,Balance!AF$5)</f>
        <v>58244.136922046848</v>
      </c>
      <c r="AG392" s="13">
        <f>SUMIFS(Inyecciones!$E$2:$E$14185,Inyecciones!$A$2:$A$14185,Balance!AG$4,Inyecciones!$B$2:$B$14185,Balance!$B392,Inyecciones!$C$2:$C$14185,Balance!AG$5)</f>
        <v>13932.96780820003</v>
      </c>
      <c r="AH392" s="13">
        <f>SUMIFS(Inyecciones!$E$2:$E$14185,Inyecciones!$A$2:$A$14185,Balance!AH$4,Inyecciones!$B$2:$B$14185,Balance!$B392,Inyecciones!$C$2:$C$14185,Balance!AH$5)</f>
        <v>10369.02484303068</v>
      </c>
      <c r="AI392" s="13">
        <f>SUMIFS(Inyecciones!$E$2:$E$14185,Inyecciones!$A$2:$A$14185,Balance!AI$4,Inyecciones!$B$2:$B$14185,Balance!$B392,Inyecciones!$C$2:$C$14185,Balance!AI$5)</f>
        <v>9171.9958459900063</v>
      </c>
      <c r="AJ392" s="13">
        <f>SUMIFS(Inyecciones!$E$2:$E$14185,Inyecciones!$A$2:$A$14185,Balance!AJ$4,Inyecciones!$B$2:$B$14185,Balance!$B392,Inyecciones!$C$2:$C$14185,Balance!AJ$5)</f>
        <v>14738.06683199132</v>
      </c>
      <c r="AK392" s="13">
        <f>SUMIFS(Inyecciones!$E$2:$E$14185,Inyecciones!$A$2:$A$14185,Balance!AK$4,Inyecciones!$B$2:$B$14185,Balance!$B392,Inyecciones!$C$2:$C$14185,Balance!AK$5)</f>
        <v>16378.497501330319</v>
      </c>
      <c r="AL392" s="14">
        <f>SUMIFS(Inyecciones!$E$2:$E$14185,Inyecciones!$A$2:$A$14185,Balance!AL$4,Inyecciones!$B$2:$B$14185,Balance!$B392,Inyecciones!$C$2:$C$14185,Balance!AL$5)</f>
        <v>18394.248845570619</v>
      </c>
      <c r="AM392" s="13"/>
      <c r="AN392" s="12">
        <f>SUMIFS('Retiro Mensual'!$E$2:$E$2629,'Retiro Mensual'!$A$2:$A$2629,AN$4,'Retiro Mensual'!$B$2:$B$2629,$B392,'Retiro Mensual'!$C$2:$C$2629,AN$5)</f>
        <v>0</v>
      </c>
      <c r="AO392" s="13">
        <f>SUMIFS('Retiro Mensual'!$E$2:$E$2629,'Retiro Mensual'!$A$2:$A$2629,AO$4,'Retiro Mensual'!$B$2:$B$2629,$B392,'Retiro Mensual'!$C$2:$C$2629,AO$5)</f>
        <v>0</v>
      </c>
      <c r="AP392" s="13">
        <f>SUMIFS('Retiro Mensual'!$E$2:$E$2629,'Retiro Mensual'!$A$2:$A$2629,AP$4,'Retiro Mensual'!$B$2:$B$2629,$B392,'Retiro Mensual'!$C$2:$C$2629,AP$5)</f>
        <v>0</v>
      </c>
      <c r="AQ392" s="13">
        <f>SUMIFS('Retiro Mensual'!$E$2:$E$2629,'Retiro Mensual'!$A$2:$A$2629,AQ$4,'Retiro Mensual'!$B$2:$B$2629,$B392,'Retiro Mensual'!$C$2:$C$2629,AQ$5)</f>
        <v>0</v>
      </c>
      <c r="AR392" s="13">
        <f>SUMIFS('Retiro Mensual'!$E$2:$E$2629,'Retiro Mensual'!$A$2:$A$2629,AR$4,'Retiro Mensual'!$B$2:$B$2629,$B392,'Retiro Mensual'!$C$2:$C$2629,AR$5)</f>
        <v>0</v>
      </c>
      <c r="AS392" s="13">
        <f>SUMIFS('Retiro Mensual'!$E$2:$E$2629,'Retiro Mensual'!$A$2:$A$2629,AS$4,'Retiro Mensual'!$B$2:$B$2629,$B392,'Retiro Mensual'!$C$2:$C$2629,AS$5)</f>
        <v>0</v>
      </c>
      <c r="AT392" s="13">
        <f>SUMIFS('Retiro Mensual'!$E$2:$E$2629,'Retiro Mensual'!$A$2:$A$2629,AT$4,'Retiro Mensual'!$B$2:$B$2629,$B392,'Retiro Mensual'!$C$2:$C$2629,AT$5)</f>
        <v>0</v>
      </c>
      <c r="AU392" s="13">
        <f>SUMIFS('Retiro Mensual'!$E$2:$E$2629,'Retiro Mensual'!$A$2:$A$2629,AU$4,'Retiro Mensual'!$B$2:$B$2629,$B392,'Retiro Mensual'!$C$2:$C$2629,AU$5)</f>
        <v>0</v>
      </c>
      <c r="AV392" s="13">
        <f>SUMIFS('Retiro Mensual'!$E$2:$E$2629,'Retiro Mensual'!$A$2:$A$2629,AV$4,'Retiro Mensual'!$B$2:$B$2629,$B392,'Retiro Mensual'!$C$2:$C$2629,AV$5)</f>
        <v>0</v>
      </c>
      <c r="AW392" s="13">
        <f>SUMIFS('Retiro Mensual'!$E$2:$E$2629,'Retiro Mensual'!$A$2:$A$2629,AW$4,'Retiro Mensual'!$B$2:$B$2629,$B392,'Retiro Mensual'!$C$2:$C$2629,AW$5)</f>
        <v>0</v>
      </c>
      <c r="AX392" s="13">
        <f>SUMIFS('Retiro Mensual'!$E$2:$E$2629,'Retiro Mensual'!$A$2:$A$2629,AX$4,'Retiro Mensual'!$B$2:$B$2629,$B392,'Retiro Mensual'!$C$2:$C$2629,AX$5)</f>
        <v>0</v>
      </c>
      <c r="AY392" s="14">
        <f>SUMIFS('Retiro Mensual'!$E$2:$E$2629,'Retiro Mensual'!$A$2:$A$2629,AY$4,'Retiro Mensual'!$B$2:$B$2629,$B392,'Retiro Mensual'!$C$2:$C$2629,AY$5)</f>
        <v>0</v>
      </c>
      <c r="AZ392" s="12">
        <f>SUMIFS('Retiro Mensual'!$E$2:$E$2629,'Retiro Mensual'!$A$2:$A$2629,AZ$4,'Retiro Mensual'!$B$2:$B$2629,$B392,'Retiro Mensual'!$C$2:$C$2629,AZ$5)</f>
        <v>0</v>
      </c>
      <c r="BA392" s="13">
        <f>SUMIFS('Retiro Mensual'!$E$2:$E$2629,'Retiro Mensual'!$A$2:$A$2629,BA$4,'Retiro Mensual'!$B$2:$B$2629,$B392,'Retiro Mensual'!$C$2:$C$2629,BA$5)</f>
        <v>0</v>
      </c>
      <c r="BB392" s="13">
        <f>SUMIFS('Retiro Mensual'!$E$2:$E$2629,'Retiro Mensual'!$A$2:$A$2629,BB$4,'Retiro Mensual'!$B$2:$B$2629,$B392,'Retiro Mensual'!$C$2:$C$2629,BB$5)</f>
        <v>0</v>
      </c>
      <c r="BC392" s="13">
        <f>SUMIFS('Retiro Mensual'!$E$2:$E$2629,'Retiro Mensual'!$A$2:$A$2629,BC$4,'Retiro Mensual'!$B$2:$B$2629,$B392,'Retiro Mensual'!$C$2:$C$2629,BC$5)</f>
        <v>0</v>
      </c>
      <c r="BD392" s="13">
        <f>SUMIFS('Retiro Mensual'!$E$2:$E$2629,'Retiro Mensual'!$A$2:$A$2629,BD$4,'Retiro Mensual'!$B$2:$B$2629,$B392,'Retiro Mensual'!$C$2:$C$2629,BD$5)</f>
        <v>0</v>
      </c>
      <c r="BE392" s="13">
        <f>SUMIFS('Retiro Mensual'!$E$2:$E$2629,'Retiro Mensual'!$A$2:$A$2629,BE$4,'Retiro Mensual'!$B$2:$B$2629,$B392,'Retiro Mensual'!$C$2:$C$2629,BE$5)</f>
        <v>0</v>
      </c>
      <c r="BF392" s="13">
        <f>SUMIFS('Retiro Mensual'!$E$2:$E$2629,'Retiro Mensual'!$A$2:$A$2629,BF$4,'Retiro Mensual'!$B$2:$B$2629,$B392,'Retiro Mensual'!$C$2:$C$2629,BF$5)</f>
        <v>0</v>
      </c>
      <c r="BG392" s="13">
        <f>SUMIFS('Retiro Mensual'!$E$2:$E$2629,'Retiro Mensual'!$A$2:$A$2629,BG$4,'Retiro Mensual'!$B$2:$B$2629,$B392,'Retiro Mensual'!$C$2:$C$2629,BG$5)</f>
        <v>0</v>
      </c>
      <c r="BH392" s="13">
        <f>SUMIFS('Retiro Mensual'!$E$2:$E$2629,'Retiro Mensual'!$A$2:$A$2629,BH$4,'Retiro Mensual'!$B$2:$B$2629,$B392,'Retiro Mensual'!$C$2:$C$2629,BH$5)</f>
        <v>0</v>
      </c>
      <c r="BI392" s="13">
        <f>SUMIFS('Retiro Mensual'!$E$2:$E$2629,'Retiro Mensual'!$A$2:$A$2629,BI$4,'Retiro Mensual'!$B$2:$B$2629,$B392,'Retiro Mensual'!$C$2:$C$2629,BI$5)</f>
        <v>0</v>
      </c>
      <c r="BJ392" s="13">
        <f>SUMIFS('Retiro Mensual'!$E$2:$E$2629,'Retiro Mensual'!$A$2:$A$2629,BJ$4,'Retiro Mensual'!$B$2:$B$2629,$B392,'Retiro Mensual'!$C$2:$C$2629,BJ$5)</f>
        <v>0</v>
      </c>
      <c r="BK392" s="14">
        <f>SUMIFS('Retiro Mensual'!$E$2:$E$2629,'Retiro Mensual'!$A$2:$A$2629,BK$4,'Retiro Mensual'!$B$2:$B$2629,$B392,'Retiro Mensual'!$C$2:$C$2629,BK$5)</f>
        <v>0</v>
      </c>
      <c r="BL392" s="12">
        <f>SUMIFS('Retiro Mensual'!$E$2:$E$2629,'Retiro Mensual'!$A$2:$A$2629,BL$4,'Retiro Mensual'!$B$2:$B$2629,$B392,'Retiro Mensual'!$C$2:$C$2629,BL$5)</f>
        <v>0</v>
      </c>
      <c r="BM392" s="13">
        <f>SUMIFS('Retiro Mensual'!$E$2:$E$2629,'Retiro Mensual'!$A$2:$A$2629,BM$4,'Retiro Mensual'!$B$2:$B$2629,$B392,'Retiro Mensual'!$C$2:$C$2629,BM$5)</f>
        <v>0</v>
      </c>
      <c r="BN392" s="13">
        <f>SUMIFS('Retiro Mensual'!$E$2:$E$2629,'Retiro Mensual'!$A$2:$A$2629,BN$4,'Retiro Mensual'!$B$2:$B$2629,$B392,'Retiro Mensual'!$C$2:$C$2629,BN$5)</f>
        <v>0</v>
      </c>
      <c r="BO392" s="13">
        <f>SUMIFS('Retiro Mensual'!$E$2:$E$2629,'Retiro Mensual'!$A$2:$A$2629,BO$4,'Retiro Mensual'!$B$2:$B$2629,$B392,'Retiro Mensual'!$C$2:$C$2629,BO$5)</f>
        <v>0</v>
      </c>
      <c r="BP392" s="13">
        <f>SUMIFS('Retiro Mensual'!$E$2:$E$2629,'Retiro Mensual'!$A$2:$A$2629,BP$4,'Retiro Mensual'!$B$2:$B$2629,$B392,'Retiro Mensual'!$C$2:$C$2629,BP$5)</f>
        <v>0</v>
      </c>
      <c r="BQ392" s="13">
        <f>SUMIFS('Retiro Mensual'!$E$2:$E$2629,'Retiro Mensual'!$A$2:$A$2629,BQ$4,'Retiro Mensual'!$B$2:$B$2629,$B392,'Retiro Mensual'!$C$2:$C$2629,BQ$5)</f>
        <v>0</v>
      </c>
      <c r="BR392" s="13">
        <f>SUMIFS('Retiro Mensual'!$E$2:$E$2629,'Retiro Mensual'!$A$2:$A$2629,BR$4,'Retiro Mensual'!$B$2:$B$2629,$B392,'Retiro Mensual'!$C$2:$C$2629,BR$5)</f>
        <v>0</v>
      </c>
      <c r="BS392" s="13">
        <f>SUMIFS('Retiro Mensual'!$E$2:$E$2629,'Retiro Mensual'!$A$2:$A$2629,BS$4,'Retiro Mensual'!$B$2:$B$2629,$B392,'Retiro Mensual'!$C$2:$C$2629,BS$5)</f>
        <v>0</v>
      </c>
      <c r="BT392" s="13">
        <f>SUMIFS('Retiro Mensual'!$E$2:$E$2629,'Retiro Mensual'!$A$2:$A$2629,BT$4,'Retiro Mensual'!$B$2:$B$2629,$B392,'Retiro Mensual'!$C$2:$C$2629,BT$5)</f>
        <v>0</v>
      </c>
      <c r="BU392" s="13">
        <f>SUMIFS('Retiro Mensual'!$E$2:$E$2629,'Retiro Mensual'!$A$2:$A$2629,BU$4,'Retiro Mensual'!$B$2:$B$2629,$B392,'Retiro Mensual'!$C$2:$C$2629,BU$5)</f>
        <v>0</v>
      </c>
      <c r="BV392" s="13">
        <f>SUMIFS('Retiro Mensual'!$E$2:$E$2629,'Retiro Mensual'!$A$2:$A$2629,BV$4,'Retiro Mensual'!$B$2:$B$2629,$B392,'Retiro Mensual'!$C$2:$C$2629,BV$5)</f>
        <v>0</v>
      </c>
      <c r="BW392" s="14">
        <f>SUMIFS('Retiro Mensual'!$E$2:$E$2629,'Retiro Mensual'!$A$2:$A$2629,BW$4,'Retiro Mensual'!$B$2:$B$2629,$B392,'Retiro Mensual'!$C$2:$C$2629,BW$5)</f>
        <v>0</v>
      </c>
      <c r="BX392" s="13"/>
      <c r="BY392" s="12">
        <f>SUMIFS('Compra Ventas'!$E$2:$E$2700,'Compra Ventas'!$A$2:$A$2700,BY$4,'Compra Ventas'!$B$2:$B$2700,$B392,'Compra Ventas'!$C$2:$C$2700,BY$5)</f>
        <v>0</v>
      </c>
      <c r="BZ392" s="13">
        <f>SUMIFS('Compra Ventas'!$E$2:$E$2700,'Compra Ventas'!$A$2:$A$2700,BZ$4,'Compra Ventas'!$B$2:$B$2700,$B392,'Compra Ventas'!$C$2:$C$2700,BZ$5)</f>
        <v>0</v>
      </c>
      <c r="CA392" s="13">
        <f>SUMIFS('Compra Ventas'!$E$2:$E$2700,'Compra Ventas'!$A$2:$A$2700,CA$4,'Compra Ventas'!$B$2:$B$2700,$B392,'Compra Ventas'!$C$2:$C$2700,CA$5)</f>
        <v>0</v>
      </c>
      <c r="CB392" s="13">
        <f>SUMIFS('Compra Ventas'!$E$2:$E$2700,'Compra Ventas'!$A$2:$A$2700,CB$4,'Compra Ventas'!$B$2:$B$2700,$B392,'Compra Ventas'!$C$2:$C$2700,CB$5)</f>
        <v>0</v>
      </c>
      <c r="CC392" s="13">
        <f>SUMIFS('Compra Ventas'!$E$2:$E$2700,'Compra Ventas'!$A$2:$A$2700,CC$4,'Compra Ventas'!$B$2:$B$2700,$B392,'Compra Ventas'!$C$2:$C$2700,CC$5)</f>
        <v>0</v>
      </c>
      <c r="CD392" s="13">
        <f>SUMIFS('Compra Ventas'!$E$2:$E$2700,'Compra Ventas'!$A$2:$A$2700,CD$4,'Compra Ventas'!$B$2:$B$2700,$B392,'Compra Ventas'!$C$2:$C$2700,CD$5)</f>
        <v>0</v>
      </c>
      <c r="CE392" s="13">
        <f>SUMIFS('Compra Ventas'!$E$2:$E$2700,'Compra Ventas'!$A$2:$A$2700,CE$4,'Compra Ventas'!$B$2:$B$2700,$B392,'Compra Ventas'!$C$2:$C$2700,CE$5)</f>
        <v>0</v>
      </c>
      <c r="CF392" s="13">
        <f>SUMIFS('Compra Ventas'!$E$2:$E$2700,'Compra Ventas'!$A$2:$A$2700,CF$4,'Compra Ventas'!$B$2:$B$2700,$B392,'Compra Ventas'!$C$2:$C$2700,CF$5)</f>
        <v>0</v>
      </c>
      <c r="CG392" s="13">
        <f>SUMIFS('Compra Ventas'!$E$2:$E$2700,'Compra Ventas'!$A$2:$A$2700,CG$4,'Compra Ventas'!$B$2:$B$2700,$B392,'Compra Ventas'!$C$2:$C$2700,CG$5)</f>
        <v>0</v>
      </c>
      <c r="CH392" s="13">
        <f>SUMIFS('Compra Ventas'!$E$2:$E$2700,'Compra Ventas'!$A$2:$A$2700,CH$4,'Compra Ventas'!$B$2:$B$2700,$B392,'Compra Ventas'!$C$2:$C$2700,CH$5)</f>
        <v>0</v>
      </c>
      <c r="CI392" s="13">
        <f>SUMIFS('Compra Ventas'!$E$2:$E$2700,'Compra Ventas'!$A$2:$A$2700,CI$4,'Compra Ventas'!$B$2:$B$2700,$B392,'Compra Ventas'!$C$2:$C$2700,CI$5)</f>
        <v>0</v>
      </c>
      <c r="CJ392" s="14">
        <f>SUMIFS('Compra Ventas'!$E$2:$E$2700,'Compra Ventas'!$A$2:$A$2700,CJ$4,'Compra Ventas'!$B$2:$B$2700,$B392,'Compra Ventas'!$C$2:$C$2700,CJ$5)</f>
        <v>0</v>
      </c>
      <c r="CK392" s="12">
        <f>SUMIFS('Compra Ventas'!$E$2:$E$2700,'Compra Ventas'!$A$2:$A$2700,CK$4,'Compra Ventas'!$B$2:$B$2700,$B392,'Compra Ventas'!$C$2:$C$2700,CK$5)</f>
        <v>0</v>
      </c>
      <c r="CL392" s="13">
        <f>SUMIFS('Compra Ventas'!$E$2:$E$2700,'Compra Ventas'!$A$2:$A$2700,CL$4,'Compra Ventas'!$B$2:$B$2700,$B392,'Compra Ventas'!$C$2:$C$2700,CL$5)</f>
        <v>0</v>
      </c>
      <c r="CM392" s="13">
        <f>SUMIFS('Compra Ventas'!$E$2:$E$2700,'Compra Ventas'!$A$2:$A$2700,CM$4,'Compra Ventas'!$B$2:$B$2700,$B392,'Compra Ventas'!$C$2:$C$2700,CM$5)</f>
        <v>0</v>
      </c>
      <c r="CN392" s="13">
        <f>SUMIFS('Compra Ventas'!$E$2:$E$2700,'Compra Ventas'!$A$2:$A$2700,CN$4,'Compra Ventas'!$B$2:$B$2700,$B392,'Compra Ventas'!$C$2:$C$2700,CN$5)</f>
        <v>0</v>
      </c>
      <c r="CO392" s="13">
        <f>SUMIFS('Compra Ventas'!$E$2:$E$2700,'Compra Ventas'!$A$2:$A$2700,CO$4,'Compra Ventas'!$B$2:$B$2700,$B392,'Compra Ventas'!$C$2:$C$2700,CO$5)</f>
        <v>0</v>
      </c>
      <c r="CP392" s="13">
        <f>SUMIFS('Compra Ventas'!$E$2:$E$2700,'Compra Ventas'!$A$2:$A$2700,CP$4,'Compra Ventas'!$B$2:$B$2700,$B392,'Compra Ventas'!$C$2:$C$2700,CP$5)</f>
        <v>0</v>
      </c>
      <c r="CQ392" s="13">
        <f>SUMIFS('Compra Ventas'!$E$2:$E$2700,'Compra Ventas'!$A$2:$A$2700,CQ$4,'Compra Ventas'!$B$2:$B$2700,$B392,'Compra Ventas'!$C$2:$C$2700,CQ$5)</f>
        <v>0</v>
      </c>
      <c r="CR392" s="13">
        <f>SUMIFS('Compra Ventas'!$E$2:$E$2700,'Compra Ventas'!$A$2:$A$2700,CR$4,'Compra Ventas'!$B$2:$B$2700,$B392,'Compra Ventas'!$C$2:$C$2700,CR$5)</f>
        <v>0</v>
      </c>
      <c r="CS392" s="13">
        <f>SUMIFS('Compra Ventas'!$E$2:$E$2700,'Compra Ventas'!$A$2:$A$2700,CS$4,'Compra Ventas'!$B$2:$B$2700,$B392,'Compra Ventas'!$C$2:$C$2700,CS$5)</f>
        <v>0</v>
      </c>
      <c r="CT392" s="13">
        <f>SUMIFS('Compra Ventas'!$E$2:$E$2700,'Compra Ventas'!$A$2:$A$2700,CT$4,'Compra Ventas'!$B$2:$B$2700,$B392,'Compra Ventas'!$C$2:$C$2700,CT$5)</f>
        <v>0</v>
      </c>
      <c r="CU392" s="13">
        <f>SUMIFS('Compra Ventas'!$E$2:$E$2700,'Compra Ventas'!$A$2:$A$2700,CU$4,'Compra Ventas'!$B$2:$B$2700,$B392,'Compra Ventas'!$C$2:$C$2700,CU$5)</f>
        <v>0</v>
      </c>
      <c r="CV392" s="14">
        <f>SUMIFS('Compra Ventas'!$E$2:$E$2700,'Compra Ventas'!$A$2:$A$2700,CV$4,'Compra Ventas'!$B$2:$B$2700,$B392,'Compra Ventas'!$C$2:$C$2700,CV$5)</f>
        <v>0</v>
      </c>
      <c r="CW392" s="12">
        <f>SUMIFS('Compra Ventas'!$E$2:$E$2700,'Compra Ventas'!$A$2:$A$2700,CW$4,'Compra Ventas'!$B$2:$B$2700,$B392,'Compra Ventas'!$C$2:$C$2700,CW$5)</f>
        <v>0</v>
      </c>
      <c r="CX392" s="13">
        <f>SUMIFS('Compra Ventas'!$E$2:$E$2700,'Compra Ventas'!$A$2:$A$2700,CX$4,'Compra Ventas'!$B$2:$B$2700,$B392,'Compra Ventas'!$C$2:$C$2700,CX$5)</f>
        <v>0</v>
      </c>
      <c r="CY392" s="13">
        <f>SUMIFS('Compra Ventas'!$E$2:$E$2700,'Compra Ventas'!$A$2:$A$2700,CY$4,'Compra Ventas'!$B$2:$B$2700,$B392,'Compra Ventas'!$C$2:$C$2700,CY$5)</f>
        <v>0</v>
      </c>
      <c r="CZ392" s="13">
        <f>SUMIFS('Compra Ventas'!$E$2:$E$2700,'Compra Ventas'!$A$2:$A$2700,CZ$4,'Compra Ventas'!$B$2:$B$2700,$B392,'Compra Ventas'!$C$2:$C$2700,CZ$5)</f>
        <v>0</v>
      </c>
      <c r="DA392" s="13">
        <f>SUMIFS('Compra Ventas'!$E$2:$E$2700,'Compra Ventas'!$A$2:$A$2700,DA$4,'Compra Ventas'!$B$2:$B$2700,$B392,'Compra Ventas'!$C$2:$C$2700,DA$5)</f>
        <v>0</v>
      </c>
      <c r="DB392" s="13">
        <f>SUMIFS('Compra Ventas'!$E$2:$E$2700,'Compra Ventas'!$A$2:$A$2700,DB$4,'Compra Ventas'!$B$2:$B$2700,$B392,'Compra Ventas'!$C$2:$C$2700,DB$5)</f>
        <v>0</v>
      </c>
      <c r="DC392" s="13">
        <f>SUMIFS('Compra Ventas'!$E$2:$E$2700,'Compra Ventas'!$A$2:$A$2700,DC$4,'Compra Ventas'!$B$2:$B$2700,$B392,'Compra Ventas'!$C$2:$C$2700,DC$5)</f>
        <v>0</v>
      </c>
      <c r="DD392" s="13">
        <f>SUMIFS('Compra Ventas'!$E$2:$E$2700,'Compra Ventas'!$A$2:$A$2700,DD$4,'Compra Ventas'!$B$2:$B$2700,$B392,'Compra Ventas'!$C$2:$C$2700,DD$5)</f>
        <v>0</v>
      </c>
      <c r="DE392" s="13">
        <f>SUMIFS('Compra Ventas'!$E$2:$E$2700,'Compra Ventas'!$A$2:$A$2700,DE$4,'Compra Ventas'!$B$2:$B$2700,$B392,'Compra Ventas'!$C$2:$C$2700,DE$5)</f>
        <v>0</v>
      </c>
      <c r="DF392" s="13">
        <f>SUMIFS('Compra Ventas'!$E$2:$E$2700,'Compra Ventas'!$A$2:$A$2700,DF$4,'Compra Ventas'!$B$2:$B$2700,$B392,'Compra Ventas'!$C$2:$C$2700,DF$5)</f>
        <v>0</v>
      </c>
      <c r="DG392" s="13">
        <f>SUMIFS('Compra Ventas'!$E$2:$E$2700,'Compra Ventas'!$A$2:$A$2700,DG$4,'Compra Ventas'!$B$2:$B$2700,$B392,'Compra Ventas'!$C$2:$C$2700,DG$5)</f>
        <v>0</v>
      </c>
      <c r="DH392" s="14">
        <f>SUMIFS('Compra Ventas'!$E$2:$E$2700,'Compra Ventas'!$A$2:$A$2700,DH$4,'Compra Ventas'!$B$2:$B$2700,$B392,'Compra Ventas'!$C$2:$C$2700,DH$5)</f>
        <v>0</v>
      </c>
      <c r="DI392" s="84"/>
      <c r="DJ392" s="98">
        <f>SUMIFS('Ajuste Ciclado'!D$5:D$47,'Ajuste Ciclado'!$C$5:$C$47,Balance!DJ$4,'Ajuste Ciclado'!$B$5:$B$47,Balance!$B392)</f>
        <v>0</v>
      </c>
      <c r="DK392" s="99">
        <f>SUMIFS('Ajuste Ciclado'!E$5:E$47,'Ajuste Ciclado'!$C$5:$C$47,Balance!DK$4,'Ajuste Ciclado'!$B$5:$B$47,Balance!$B392)</f>
        <v>0</v>
      </c>
      <c r="DL392" s="99">
        <f>SUMIFS('Ajuste Ciclado'!F$5:F$47,'Ajuste Ciclado'!$C$5:$C$47,Balance!DL$4,'Ajuste Ciclado'!$B$5:$B$47,Balance!$B392)</f>
        <v>0</v>
      </c>
      <c r="DM392" s="99">
        <f>SUMIFS('Ajuste Ciclado'!G$5:G$47,'Ajuste Ciclado'!$C$5:$C$47,Balance!DM$4,'Ajuste Ciclado'!$B$5:$B$47,Balance!$B392)</f>
        <v>0</v>
      </c>
      <c r="DN392" s="99">
        <f>SUMIFS('Ajuste Ciclado'!H$5:H$47,'Ajuste Ciclado'!$C$5:$C$47,Balance!DN$4,'Ajuste Ciclado'!$B$5:$B$47,Balance!$B392)</f>
        <v>0</v>
      </c>
      <c r="DO392" s="99">
        <f>SUMIFS('Ajuste Ciclado'!I$5:I$47,'Ajuste Ciclado'!$C$5:$C$47,Balance!DO$4,'Ajuste Ciclado'!$B$5:$B$47,Balance!$B392)</f>
        <v>0</v>
      </c>
      <c r="DP392" s="99">
        <f>SUMIFS('Ajuste Ciclado'!J$5:J$47,'Ajuste Ciclado'!$C$5:$C$47,Balance!DP$4,'Ajuste Ciclado'!$B$5:$B$47,Balance!$B392)</f>
        <v>0</v>
      </c>
      <c r="DQ392" s="99">
        <f>SUMIFS('Ajuste Ciclado'!K$5:K$47,'Ajuste Ciclado'!$C$5:$C$47,Balance!DQ$4,'Ajuste Ciclado'!$B$5:$B$47,Balance!$B392)</f>
        <v>0</v>
      </c>
      <c r="DR392" s="99">
        <f>SUMIFS('Ajuste Ciclado'!L$5:L$47,'Ajuste Ciclado'!$C$5:$C$47,Balance!DR$4,'Ajuste Ciclado'!$B$5:$B$47,Balance!$B392)</f>
        <v>0</v>
      </c>
      <c r="DS392" s="99">
        <f>SUMIFS('Ajuste Ciclado'!M$5:M$47,'Ajuste Ciclado'!$C$5:$C$47,Balance!DS$4,'Ajuste Ciclado'!$B$5:$B$47,Balance!$B392)</f>
        <v>0</v>
      </c>
      <c r="DT392" s="99">
        <f>SUMIFS('Ajuste Ciclado'!N$5:N$47,'Ajuste Ciclado'!$C$5:$C$47,Balance!DT$4,'Ajuste Ciclado'!$B$5:$B$47,Balance!$B392)</f>
        <v>0</v>
      </c>
      <c r="DU392" s="100">
        <f>SUMIFS('Ajuste Ciclado'!O$5:O$47,'Ajuste Ciclado'!$C$5:$C$47,Balance!DU$4,'Ajuste Ciclado'!$B$5:$B$47,Balance!$B392)</f>
        <v>0</v>
      </c>
      <c r="DV392" s="98">
        <f>SUMIFS('Ajuste Ciclado'!D$5:D$47,'Ajuste Ciclado'!$C$5:$C$47,Balance!DV$4,'Ajuste Ciclado'!$B$5:$B$47,Balance!$B392)</f>
        <v>0</v>
      </c>
      <c r="DW392" s="99">
        <f>SUMIFS('Ajuste Ciclado'!E$5:E$47,'Ajuste Ciclado'!$C$5:$C$47,Balance!DW$4,'Ajuste Ciclado'!$B$5:$B$47,Balance!$B392)</f>
        <v>0</v>
      </c>
      <c r="DX392" s="99">
        <f>SUMIFS('Ajuste Ciclado'!F$5:F$47,'Ajuste Ciclado'!$C$5:$C$47,Balance!DX$4,'Ajuste Ciclado'!$B$5:$B$47,Balance!$B392)</f>
        <v>0</v>
      </c>
      <c r="DY392" s="99">
        <f>SUMIFS('Ajuste Ciclado'!G$5:G$47,'Ajuste Ciclado'!$C$5:$C$47,Balance!DY$4,'Ajuste Ciclado'!$B$5:$B$47,Balance!$B392)</f>
        <v>0</v>
      </c>
      <c r="DZ392" s="99">
        <f>SUMIFS('Ajuste Ciclado'!H$5:H$47,'Ajuste Ciclado'!$C$5:$C$47,Balance!DZ$4,'Ajuste Ciclado'!$B$5:$B$47,Balance!$B392)</f>
        <v>0</v>
      </c>
      <c r="EA392" s="99">
        <f>SUMIFS('Ajuste Ciclado'!I$5:I$47,'Ajuste Ciclado'!$C$5:$C$47,Balance!EA$4,'Ajuste Ciclado'!$B$5:$B$47,Balance!$B392)</f>
        <v>0</v>
      </c>
      <c r="EB392" s="99">
        <f>SUMIFS('Ajuste Ciclado'!J$5:J$47,'Ajuste Ciclado'!$C$5:$C$47,Balance!EB$4,'Ajuste Ciclado'!$B$5:$B$47,Balance!$B392)</f>
        <v>0</v>
      </c>
      <c r="EC392" s="99">
        <f>SUMIFS('Ajuste Ciclado'!K$5:K$47,'Ajuste Ciclado'!$C$5:$C$47,Balance!EC$4,'Ajuste Ciclado'!$B$5:$B$47,Balance!$B392)</f>
        <v>0</v>
      </c>
      <c r="ED392" s="99">
        <f>SUMIFS('Ajuste Ciclado'!L$5:L$47,'Ajuste Ciclado'!$C$5:$C$47,Balance!ED$4,'Ajuste Ciclado'!$B$5:$B$47,Balance!$B392)</f>
        <v>0</v>
      </c>
      <c r="EE392" s="99">
        <f>SUMIFS('Ajuste Ciclado'!M$5:M$47,'Ajuste Ciclado'!$C$5:$C$47,Balance!EE$4,'Ajuste Ciclado'!$B$5:$B$47,Balance!$B392)</f>
        <v>0</v>
      </c>
      <c r="EF392" s="99">
        <f>SUMIFS('Ajuste Ciclado'!N$5:N$47,'Ajuste Ciclado'!$C$5:$C$47,Balance!EF$4,'Ajuste Ciclado'!$B$5:$B$47,Balance!$B392)</f>
        <v>0</v>
      </c>
      <c r="EG392" s="100">
        <f>SUMIFS('Ajuste Ciclado'!O$5:O$47,'Ajuste Ciclado'!$C$5:$C$47,Balance!EG$4,'Ajuste Ciclado'!$B$5:$B$47,Balance!$B392)</f>
        <v>0</v>
      </c>
      <c r="EH392" s="98">
        <f>SUMIFS('Ajuste Ciclado'!D$5:D$47,'Ajuste Ciclado'!$C$5:$C$47,Balance!EH$4,'Ajuste Ciclado'!$B$5:$B$47,Balance!$B392)</f>
        <v>0</v>
      </c>
      <c r="EI392" s="99">
        <f>SUMIFS('Ajuste Ciclado'!E$5:E$47,'Ajuste Ciclado'!$C$5:$C$47,Balance!EI$4,'Ajuste Ciclado'!$B$5:$B$47,Balance!$B392)</f>
        <v>0</v>
      </c>
      <c r="EJ392" s="99">
        <f>SUMIFS('Ajuste Ciclado'!F$5:F$47,'Ajuste Ciclado'!$C$5:$C$47,Balance!EJ$4,'Ajuste Ciclado'!$B$5:$B$47,Balance!$B392)</f>
        <v>0</v>
      </c>
      <c r="EK392" s="99">
        <f>SUMIFS('Ajuste Ciclado'!G$5:G$47,'Ajuste Ciclado'!$C$5:$C$47,Balance!EK$4,'Ajuste Ciclado'!$B$5:$B$47,Balance!$B392)</f>
        <v>0</v>
      </c>
      <c r="EL392" s="99">
        <f>SUMIFS('Ajuste Ciclado'!H$5:H$47,'Ajuste Ciclado'!$C$5:$C$47,Balance!EL$4,'Ajuste Ciclado'!$B$5:$B$47,Balance!$B392)</f>
        <v>0</v>
      </c>
      <c r="EM392" s="99">
        <f>SUMIFS('Ajuste Ciclado'!I$5:I$47,'Ajuste Ciclado'!$C$5:$C$47,Balance!EM$4,'Ajuste Ciclado'!$B$5:$B$47,Balance!$B392)</f>
        <v>0</v>
      </c>
      <c r="EN392" s="99">
        <f>SUMIFS('Ajuste Ciclado'!J$5:J$47,'Ajuste Ciclado'!$C$5:$C$47,Balance!EN$4,'Ajuste Ciclado'!$B$5:$B$47,Balance!$B392)</f>
        <v>0</v>
      </c>
      <c r="EO392" s="99">
        <f>SUMIFS('Ajuste Ciclado'!K$5:K$47,'Ajuste Ciclado'!$C$5:$C$47,Balance!EO$4,'Ajuste Ciclado'!$B$5:$B$47,Balance!$B392)</f>
        <v>0</v>
      </c>
      <c r="EP392" s="99">
        <f>SUMIFS('Ajuste Ciclado'!L$5:L$47,'Ajuste Ciclado'!$C$5:$C$47,Balance!EP$4,'Ajuste Ciclado'!$B$5:$B$47,Balance!$B392)</f>
        <v>0</v>
      </c>
      <c r="EQ392" s="99">
        <f>SUMIFS('Ajuste Ciclado'!M$5:M$47,'Ajuste Ciclado'!$C$5:$C$47,Balance!EQ$4,'Ajuste Ciclado'!$B$5:$B$47,Balance!$B392)</f>
        <v>0</v>
      </c>
      <c r="ER392" s="99">
        <f>SUMIFS('Ajuste Ciclado'!N$5:N$47,'Ajuste Ciclado'!$C$5:$C$47,Balance!ER$4,'Ajuste Ciclado'!$B$5:$B$47,Balance!$B392)</f>
        <v>0</v>
      </c>
      <c r="ES392" s="100">
        <f>SUMIFS('Ajuste Ciclado'!O$5:O$47,'Ajuste Ciclado'!$C$5:$C$47,Balance!ES$4,'Ajuste Ciclado'!$B$5:$B$47,Balance!$B392)</f>
        <v>0</v>
      </c>
      <c r="ET392" s="84"/>
      <c r="EU392" s="12">
        <f t="shared" si="428"/>
        <v>35939.098149253703</v>
      </c>
      <c r="EV392" s="13">
        <f t="shared" ref="EV392:EV412" si="488">D392-AO392+BZ392+DK392</f>
        <v>28542.237321204069</v>
      </c>
      <c r="EW392" s="13">
        <f t="shared" ref="EW392:EW412" si="489">E392-AP392+CA392+DL392</f>
        <v>23066.218450826022</v>
      </c>
      <c r="EX392" s="13">
        <f t="shared" ref="EX392:EX412" si="490">F392-AQ392+CB392+DM392</f>
        <v>25988.80488930062</v>
      </c>
      <c r="EY392" s="13">
        <f t="shared" ref="EY392:EY412" si="491">G392-AR392+CC392+DN392</f>
        <v>23356.874300446409</v>
      </c>
      <c r="EZ392" s="13">
        <f t="shared" ref="EZ392:EZ412" si="492">H392-AS392+CD392+DO392</f>
        <v>54498.89393700174</v>
      </c>
      <c r="FA392" s="13">
        <f t="shared" ref="FA392:FA412" si="493">I392-AT392+CE392+DP392</f>
        <v>13488.588122429721</v>
      </c>
      <c r="FB392" s="13">
        <f t="shared" ref="FB392:FB412" si="494">J392-AU392+CF392+DQ392</f>
        <v>10221.23477859549</v>
      </c>
      <c r="FC392" s="13">
        <f t="shared" ref="FC392:FC412" si="495">K392-AV392+CG392+DR392</f>
        <v>9028.9199028911717</v>
      </c>
      <c r="FD392" s="13">
        <f t="shared" ref="FD392:FD412" si="496">L392-AW392+CH392+DS392</f>
        <v>10964.062124726221</v>
      </c>
      <c r="FE392" s="13">
        <f t="shared" ref="FE392:FE412" si="497">M392-AX392+CI392+DT392</f>
        <v>15759.944945942991</v>
      </c>
      <c r="FF392" s="14">
        <f t="shared" ref="FF392:FF412" si="498">N392-AY392+CJ392+DU392</f>
        <v>17090.314886264929</v>
      </c>
      <c r="FG392" s="12">
        <f t="shared" ref="FG392:FG412" si="499">O392-AZ392+CK392+DV392</f>
        <v>36037.121844212394</v>
      </c>
      <c r="FH392" s="13">
        <f t="shared" ref="FH392:FH412" si="500">P392-BA392+CL392+DW392</f>
        <v>28592.305805789128</v>
      </c>
      <c r="FI392" s="13">
        <f t="shared" ref="FI392:FI412" si="501">Q392-BB392+CM392+DX392</f>
        <v>23369.073507486541</v>
      </c>
      <c r="FJ392" s="13">
        <f t="shared" ref="FJ392:FJ412" si="502">R392-BC392+CN392+DY392</f>
        <v>26153.259076583581</v>
      </c>
      <c r="FK392" s="13">
        <f t="shared" ref="FK392:FK412" si="503">S392-BD392+CO392+DZ392</f>
        <v>23336.19856323953</v>
      </c>
      <c r="FL392" s="13">
        <f t="shared" ref="FL392:FL412" si="504">T392-BE392+CP392+EA392</f>
        <v>54957.455725779262</v>
      </c>
      <c r="FM392" s="13">
        <f t="shared" ref="FM392:FM412" si="505">U392-BF392+CQ392+EB392</f>
        <v>13593.473658609089</v>
      </c>
      <c r="FN392" s="13">
        <f t="shared" ref="FN392:FN412" si="506">V392-BG392+CR392+EC392</f>
        <v>10111.80745605085</v>
      </c>
      <c r="FO392" s="13">
        <f t="shared" ref="FO392:FO412" si="507">W392-BH392+CS392+ED392</f>
        <v>9036.0588473500065</v>
      </c>
      <c r="FP392" s="13">
        <f t="shared" ref="FP392:FP412" si="508">X392-BI392+CT392+EE392</f>
        <v>12209.884575668049</v>
      </c>
      <c r="FQ392" s="13">
        <f t="shared" ref="FQ392:FQ412" si="509">Y392-BJ392+CU392+EF392</f>
        <v>16083.29472271584</v>
      </c>
      <c r="FR392" s="14">
        <f t="shared" ref="FR392:FR412" si="510">Z392-BK392+CV392+EG392</f>
        <v>17815.471838301659</v>
      </c>
      <c r="FS392" s="12">
        <f t="shared" ref="FS392:FS412" si="511">AA392-BL392+CW392+EH392</f>
        <v>36035.451489043808</v>
      </c>
      <c r="FT392" s="13">
        <f t="shared" ref="FT392:FT412" si="512">AB392-BM392+CX392+EI392</f>
        <v>28484.610881786612</v>
      </c>
      <c r="FU392" s="13">
        <f t="shared" ref="FU392:FU412" si="513">AC392-BN392+CY392+EJ392</f>
        <v>23359.262682892171</v>
      </c>
      <c r="FV392" s="13">
        <f t="shared" ref="FV392:FV412" si="514">AD392-BO392+CZ392+EK392</f>
        <v>26043.693541281631</v>
      </c>
      <c r="FW392" s="13">
        <f t="shared" ref="FW392:FW412" si="515">AE392-BP392+DA392+EL392</f>
        <v>25077.729056081429</v>
      </c>
      <c r="FX392" s="13">
        <f t="shared" ref="FX392:FX412" si="516">AF392-BQ392+DB392+EM392</f>
        <v>58244.136922046848</v>
      </c>
      <c r="FY392" s="13">
        <f t="shared" ref="FY392:FY412" si="517">AG392-BR392+DC392+EN392</f>
        <v>13932.96780820003</v>
      </c>
      <c r="FZ392" s="13">
        <f t="shared" ref="FZ392:FZ412" si="518">AH392-BS392+DD392+EO392</f>
        <v>10369.02484303068</v>
      </c>
      <c r="GA392" s="13">
        <f t="shared" ref="GA392:GA412" si="519">AI392-BT392+DE392+EP392</f>
        <v>9171.9958459900063</v>
      </c>
      <c r="GB392" s="13">
        <f t="shared" ref="GB392:GB412" si="520">AJ392-BU392+DF392+EQ392</f>
        <v>14738.06683199132</v>
      </c>
      <c r="GC392" s="13">
        <f t="shared" ref="GC392:GC412" si="521">AK392-BV392+DG392+ER392</f>
        <v>16378.497501330319</v>
      </c>
      <c r="GD392" s="14">
        <f t="shared" ref="GD392:GD412" si="522">AL392-BW392+DH392+ES392</f>
        <v>18394.248845570619</v>
      </c>
      <c r="GE392" s="84"/>
      <c r="GF392" s="12">
        <f t="shared" si="439"/>
        <v>267945.1918088831</v>
      </c>
      <c r="GG392" s="13">
        <f t="shared" si="439"/>
        <v>271295.4056217859</v>
      </c>
      <c r="GH392" s="14">
        <f t="shared" si="439"/>
        <v>280229.68624924542</v>
      </c>
      <c r="GI392" s="6">
        <f t="shared" si="430"/>
        <v>1</v>
      </c>
      <c r="GJ392" s="12">
        <f t="shared" si="431"/>
        <v>0</v>
      </c>
      <c r="GK392" s="13">
        <f t="shared" si="432"/>
        <v>0</v>
      </c>
      <c r="GL392" s="14">
        <f t="shared" si="433"/>
        <v>0</v>
      </c>
      <c r="GM392" s="84"/>
      <c r="GN392" s="66">
        <f t="shared" si="434"/>
        <v>0</v>
      </c>
      <c r="GO392" s="84"/>
      <c r="GP392" s="63" t="str" cm="1">
        <f t="array" ref="GP392">INDEX($GF$4:$GH$4,1,GI392)</f>
        <v>Sample 1</v>
      </c>
      <c r="GQ392" s="12">
        <f t="shared" si="436"/>
        <v>9028.9199028911717</v>
      </c>
      <c r="GR392" s="13">
        <f t="shared" si="436"/>
        <v>10221.23477859549</v>
      </c>
      <c r="GS392" s="14">
        <f t="shared" si="436"/>
        <v>10964.062124726221</v>
      </c>
      <c r="GT392" s="12">
        <f t="shared" si="437"/>
        <v>9036.0588473500065</v>
      </c>
      <c r="GU392" s="13">
        <f t="shared" si="437"/>
        <v>10111.80745605085</v>
      </c>
      <c r="GV392" s="14">
        <f t="shared" si="437"/>
        <v>12209.884575668049</v>
      </c>
      <c r="GW392" s="12">
        <f t="shared" si="438"/>
        <v>9171.9958459900063</v>
      </c>
      <c r="GX392" s="13">
        <f t="shared" si="438"/>
        <v>10369.02484303068</v>
      </c>
      <c r="GY392" s="14">
        <f t="shared" si="438"/>
        <v>13932.96780820003</v>
      </c>
      <c r="GZ392" s="84" t="str">
        <f t="shared" si="441"/>
        <v>Sample 1</v>
      </c>
      <c r="HA392" s="12">
        <f t="shared" si="440"/>
        <v>0</v>
      </c>
      <c r="HB392" s="13">
        <f t="shared" si="440"/>
        <v>0</v>
      </c>
      <c r="HC392" s="14">
        <f t="shared" si="440"/>
        <v>0</v>
      </c>
      <c r="HD392" s="6">
        <f t="shared" si="442"/>
        <v>0</v>
      </c>
      <c r="HE392" s="84" t="str">
        <f t="shared" si="443"/>
        <v>Ok</v>
      </c>
    </row>
    <row r="393" spans="2:213" hidden="1" x14ac:dyDescent="0.3">
      <c r="B393" s="84" t="s">
        <v>120</v>
      </c>
      <c r="C393" s="12">
        <f>SUMIFS(Inyecciones!$E$2:$E$14185,Inyecciones!$A$2:$A$14185,Balance!C$4,Inyecciones!$B$2:$B$14185,Balance!$B393,Inyecciones!$C$2:$C$14185,Balance!C$5)</f>
        <v>17236.665591151981</v>
      </c>
      <c r="D393" s="13">
        <f>SUMIFS(Inyecciones!$E$2:$E$14185,Inyecciones!$A$2:$A$14185,Balance!D$4,Inyecciones!$B$2:$B$14185,Balance!$B393,Inyecciones!$C$2:$C$14185,Balance!D$5)</f>
        <v>12262.507442588079</v>
      </c>
      <c r="E393" s="13">
        <f>SUMIFS(Inyecciones!$E$2:$E$14185,Inyecciones!$A$2:$A$14185,Balance!E$4,Inyecciones!$B$2:$B$14185,Balance!$B393,Inyecciones!$C$2:$C$14185,Balance!E$5)</f>
        <v>12034.33584035557</v>
      </c>
      <c r="F393" s="13">
        <f>SUMIFS(Inyecciones!$E$2:$E$14185,Inyecciones!$A$2:$A$14185,Balance!F$4,Inyecciones!$B$2:$B$14185,Balance!$B393,Inyecciones!$C$2:$C$14185,Balance!F$5)</f>
        <v>6945.4955323297972</v>
      </c>
      <c r="G393" s="13">
        <f>SUMIFS(Inyecciones!$E$2:$E$14185,Inyecciones!$A$2:$A$14185,Balance!G$4,Inyecciones!$B$2:$B$14185,Balance!$B393,Inyecciones!$C$2:$C$14185,Balance!G$5)</f>
        <v>3117.6917729061988</v>
      </c>
      <c r="H393" s="13">
        <f>SUMIFS(Inyecciones!$E$2:$E$14185,Inyecciones!$A$2:$A$14185,Balance!H$4,Inyecciones!$B$2:$B$14185,Balance!$B393,Inyecciones!$C$2:$C$14185,Balance!H$5)</f>
        <v>2718.5869761883082</v>
      </c>
      <c r="I393" s="13">
        <f>SUMIFS(Inyecciones!$E$2:$E$14185,Inyecciones!$A$2:$A$14185,Balance!I$4,Inyecciones!$B$2:$B$14185,Balance!$B393,Inyecciones!$C$2:$C$14185,Balance!I$5)</f>
        <v>3326.1038877459</v>
      </c>
      <c r="J393" s="13">
        <f>SUMIFS(Inyecciones!$E$2:$E$14185,Inyecciones!$A$2:$A$14185,Balance!J$4,Inyecciones!$B$2:$B$14185,Balance!$B393,Inyecciones!$C$2:$C$14185,Balance!J$5)</f>
        <v>4239.8778061126623</v>
      </c>
      <c r="K393" s="13">
        <f>SUMIFS(Inyecciones!$E$2:$E$14185,Inyecciones!$A$2:$A$14185,Balance!K$4,Inyecciones!$B$2:$B$14185,Balance!$B393,Inyecciones!$C$2:$C$14185,Balance!K$5)</f>
        <v>3993.9537754708572</v>
      </c>
      <c r="L393" s="13">
        <f>SUMIFS(Inyecciones!$E$2:$E$14185,Inyecciones!$A$2:$A$14185,Balance!L$4,Inyecciones!$B$2:$B$14185,Balance!$B393,Inyecciones!$C$2:$C$14185,Balance!L$5)</f>
        <v>1224.255195803403</v>
      </c>
      <c r="M393" s="13">
        <f>SUMIFS(Inyecciones!$E$2:$E$14185,Inyecciones!$A$2:$A$14185,Balance!M$4,Inyecciones!$B$2:$B$14185,Balance!$B393,Inyecciones!$C$2:$C$14185,Balance!M$5)</f>
        <v>635.88374312799829</v>
      </c>
      <c r="N393" s="14">
        <f>SUMIFS(Inyecciones!$E$2:$E$14185,Inyecciones!$A$2:$A$14185,Balance!N$4,Inyecciones!$B$2:$B$14185,Balance!$B393,Inyecciones!$C$2:$C$14185,Balance!N$5)</f>
        <v>2381.552592196806</v>
      </c>
      <c r="O393" s="12">
        <f>SUMIFS(Inyecciones!$E$2:$E$14185,Inyecciones!$A$2:$A$14185,Balance!O$4,Inyecciones!$B$2:$B$14185,Balance!$B393,Inyecciones!$C$2:$C$14185,Balance!O$5)</f>
        <v>17271.5059568084</v>
      </c>
      <c r="P393" s="13">
        <f>SUMIFS(Inyecciones!$E$2:$E$14185,Inyecciones!$A$2:$A$14185,Balance!P$4,Inyecciones!$B$2:$B$14185,Balance!$B393,Inyecciones!$C$2:$C$14185,Balance!P$5)</f>
        <v>12345.75474139662</v>
      </c>
      <c r="Q393" s="13">
        <f>SUMIFS(Inyecciones!$E$2:$E$14185,Inyecciones!$A$2:$A$14185,Balance!Q$4,Inyecciones!$B$2:$B$14185,Balance!$B393,Inyecciones!$C$2:$C$14185,Balance!Q$5)</f>
        <v>12151.27885612243</v>
      </c>
      <c r="R393" s="13">
        <f>SUMIFS(Inyecciones!$E$2:$E$14185,Inyecciones!$A$2:$A$14185,Balance!R$4,Inyecciones!$B$2:$B$14185,Balance!$B393,Inyecciones!$C$2:$C$14185,Balance!R$5)</f>
        <v>7380.9077331692033</v>
      </c>
      <c r="S393" s="13">
        <f>SUMIFS(Inyecciones!$E$2:$E$14185,Inyecciones!$A$2:$A$14185,Balance!S$4,Inyecciones!$B$2:$B$14185,Balance!$B393,Inyecciones!$C$2:$C$14185,Balance!S$5)</f>
        <v>2987.526709937119</v>
      </c>
      <c r="T393" s="13">
        <f>SUMIFS(Inyecciones!$E$2:$E$14185,Inyecciones!$A$2:$A$14185,Balance!T$4,Inyecciones!$B$2:$B$14185,Balance!$B393,Inyecciones!$C$2:$C$14185,Balance!T$5)</f>
        <v>2748.447608194585</v>
      </c>
      <c r="U393" s="13">
        <f>SUMIFS(Inyecciones!$E$2:$E$14185,Inyecciones!$A$2:$A$14185,Balance!U$4,Inyecciones!$B$2:$B$14185,Balance!$B393,Inyecciones!$C$2:$C$14185,Balance!U$5)</f>
        <v>3521.6376314599438</v>
      </c>
      <c r="V393" s="13">
        <f>SUMIFS(Inyecciones!$E$2:$E$14185,Inyecciones!$A$2:$A$14185,Balance!V$4,Inyecciones!$B$2:$B$14185,Balance!$B393,Inyecciones!$C$2:$C$14185,Balance!V$5)</f>
        <v>4257.4493378366114</v>
      </c>
      <c r="W393" s="13">
        <f>SUMIFS(Inyecciones!$E$2:$E$14185,Inyecciones!$A$2:$A$14185,Balance!W$4,Inyecciones!$B$2:$B$14185,Balance!$B393,Inyecciones!$C$2:$C$14185,Balance!W$5)</f>
        <v>4061.226541270606</v>
      </c>
      <c r="X393" s="13">
        <f>SUMIFS(Inyecciones!$E$2:$E$14185,Inyecciones!$A$2:$A$14185,Balance!X$4,Inyecciones!$B$2:$B$14185,Balance!$B393,Inyecciones!$C$2:$C$14185,Balance!X$5)</f>
        <v>1834.4689700290839</v>
      </c>
      <c r="Y393" s="13">
        <f>SUMIFS(Inyecciones!$E$2:$E$14185,Inyecciones!$A$2:$A$14185,Balance!Y$4,Inyecciones!$B$2:$B$14185,Balance!$B393,Inyecciones!$C$2:$C$14185,Balance!Y$5)</f>
        <v>2447.8423771091329</v>
      </c>
      <c r="Z393" s="14">
        <f>SUMIFS(Inyecciones!$E$2:$E$14185,Inyecciones!$A$2:$A$14185,Balance!Z$4,Inyecciones!$B$2:$B$14185,Balance!$B393,Inyecciones!$C$2:$C$14185,Balance!Z$5)</f>
        <v>7649.4808957451196</v>
      </c>
      <c r="AA393" s="12">
        <f>SUMIFS(Inyecciones!$E$2:$E$14185,Inyecciones!$A$2:$A$14185,Balance!AA$4,Inyecciones!$B$2:$B$14185,Balance!$B393,Inyecciones!$C$2:$C$14185,Balance!AA$5)</f>
        <v>17277.314660976412</v>
      </c>
      <c r="AB393" s="13">
        <f>SUMIFS(Inyecciones!$E$2:$E$14185,Inyecciones!$A$2:$A$14185,Balance!AB$4,Inyecciones!$B$2:$B$14185,Balance!$B393,Inyecciones!$C$2:$C$14185,Balance!AB$5)</f>
        <v>12350.65284881431</v>
      </c>
      <c r="AC393" s="13">
        <f>SUMIFS(Inyecciones!$E$2:$E$14185,Inyecciones!$A$2:$A$14185,Balance!AC$4,Inyecciones!$B$2:$B$14185,Balance!$B393,Inyecciones!$C$2:$C$14185,Balance!AC$5)</f>
        <v>12107.92216697295</v>
      </c>
      <c r="AD393" s="13">
        <f>SUMIFS(Inyecciones!$E$2:$E$14185,Inyecciones!$A$2:$A$14185,Balance!AD$4,Inyecciones!$B$2:$B$14185,Balance!$B393,Inyecciones!$C$2:$C$14185,Balance!AD$5)</f>
        <v>7326.0439052029706</v>
      </c>
      <c r="AE393" s="13">
        <f>SUMIFS(Inyecciones!$E$2:$E$14185,Inyecciones!$A$2:$A$14185,Balance!AE$4,Inyecciones!$B$2:$B$14185,Balance!$B393,Inyecciones!$C$2:$C$14185,Balance!AE$5)</f>
        <v>3177.871056891579</v>
      </c>
      <c r="AF393" s="13">
        <f>SUMIFS(Inyecciones!$E$2:$E$14185,Inyecciones!$A$2:$A$14185,Balance!AF$4,Inyecciones!$B$2:$B$14185,Balance!$B393,Inyecciones!$C$2:$C$14185,Balance!AF$5)</f>
        <v>2996.2601488917849</v>
      </c>
      <c r="AG393" s="13">
        <f>SUMIFS(Inyecciones!$E$2:$E$14185,Inyecciones!$A$2:$A$14185,Balance!AG$4,Inyecciones!$B$2:$B$14185,Balance!$B393,Inyecciones!$C$2:$C$14185,Balance!AG$5)</f>
        <v>3883.375114966741</v>
      </c>
      <c r="AH393" s="13">
        <f>SUMIFS(Inyecciones!$E$2:$E$14185,Inyecciones!$A$2:$A$14185,Balance!AH$4,Inyecciones!$B$2:$B$14185,Balance!$B393,Inyecciones!$C$2:$C$14185,Balance!AH$5)</f>
        <v>4831.7733035575193</v>
      </c>
      <c r="AI393" s="13">
        <f>SUMIFS(Inyecciones!$E$2:$E$14185,Inyecciones!$A$2:$A$14185,Balance!AI$4,Inyecciones!$B$2:$B$14185,Balance!$B393,Inyecciones!$C$2:$C$14185,Balance!AI$5)</f>
        <v>4440.351234703111</v>
      </c>
      <c r="AJ393" s="13">
        <f>SUMIFS(Inyecciones!$E$2:$E$14185,Inyecciones!$A$2:$A$14185,Balance!AJ$4,Inyecciones!$B$2:$B$14185,Balance!$B393,Inyecciones!$C$2:$C$14185,Balance!AJ$5)</f>
        <v>4041.8238311706991</v>
      </c>
      <c r="AK393" s="13">
        <f>SUMIFS(Inyecciones!$E$2:$E$14185,Inyecciones!$A$2:$A$14185,Balance!AK$4,Inyecciones!$B$2:$B$14185,Balance!$B393,Inyecciones!$C$2:$C$14185,Balance!AK$5)</f>
        <v>4728.6412652529161</v>
      </c>
      <c r="AL393" s="14">
        <f>SUMIFS(Inyecciones!$E$2:$E$14185,Inyecciones!$A$2:$A$14185,Balance!AL$4,Inyecciones!$B$2:$B$14185,Balance!$B393,Inyecciones!$C$2:$C$14185,Balance!AL$5)</f>
        <v>11915.597327324651</v>
      </c>
      <c r="AM393" s="13"/>
      <c r="AN393" s="12">
        <f>SUMIFS('Retiro Mensual'!$E$2:$E$2629,'Retiro Mensual'!$A$2:$A$2629,AN$4,'Retiro Mensual'!$B$2:$B$2629,$B393,'Retiro Mensual'!$C$2:$C$2629,AN$5)</f>
        <v>0</v>
      </c>
      <c r="AO393" s="13">
        <f>SUMIFS('Retiro Mensual'!$E$2:$E$2629,'Retiro Mensual'!$A$2:$A$2629,AO$4,'Retiro Mensual'!$B$2:$B$2629,$B393,'Retiro Mensual'!$C$2:$C$2629,AO$5)</f>
        <v>0</v>
      </c>
      <c r="AP393" s="13">
        <f>SUMIFS('Retiro Mensual'!$E$2:$E$2629,'Retiro Mensual'!$A$2:$A$2629,AP$4,'Retiro Mensual'!$B$2:$B$2629,$B393,'Retiro Mensual'!$C$2:$C$2629,AP$5)</f>
        <v>0</v>
      </c>
      <c r="AQ393" s="13">
        <f>SUMIFS('Retiro Mensual'!$E$2:$E$2629,'Retiro Mensual'!$A$2:$A$2629,AQ$4,'Retiro Mensual'!$B$2:$B$2629,$B393,'Retiro Mensual'!$C$2:$C$2629,AQ$5)</f>
        <v>0</v>
      </c>
      <c r="AR393" s="13">
        <f>SUMIFS('Retiro Mensual'!$E$2:$E$2629,'Retiro Mensual'!$A$2:$A$2629,AR$4,'Retiro Mensual'!$B$2:$B$2629,$B393,'Retiro Mensual'!$C$2:$C$2629,AR$5)</f>
        <v>0</v>
      </c>
      <c r="AS393" s="13">
        <f>SUMIFS('Retiro Mensual'!$E$2:$E$2629,'Retiro Mensual'!$A$2:$A$2629,AS$4,'Retiro Mensual'!$B$2:$B$2629,$B393,'Retiro Mensual'!$C$2:$C$2629,AS$5)</f>
        <v>0</v>
      </c>
      <c r="AT393" s="13">
        <f>SUMIFS('Retiro Mensual'!$E$2:$E$2629,'Retiro Mensual'!$A$2:$A$2629,AT$4,'Retiro Mensual'!$B$2:$B$2629,$B393,'Retiro Mensual'!$C$2:$C$2629,AT$5)</f>
        <v>0</v>
      </c>
      <c r="AU393" s="13">
        <f>SUMIFS('Retiro Mensual'!$E$2:$E$2629,'Retiro Mensual'!$A$2:$A$2629,AU$4,'Retiro Mensual'!$B$2:$B$2629,$B393,'Retiro Mensual'!$C$2:$C$2629,AU$5)</f>
        <v>0</v>
      </c>
      <c r="AV393" s="13">
        <f>SUMIFS('Retiro Mensual'!$E$2:$E$2629,'Retiro Mensual'!$A$2:$A$2629,AV$4,'Retiro Mensual'!$B$2:$B$2629,$B393,'Retiro Mensual'!$C$2:$C$2629,AV$5)</f>
        <v>0</v>
      </c>
      <c r="AW393" s="13">
        <f>SUMIFS('Retiro Mensual'!$E$2:$E$2629,'Retiro Mensual'!$A$2:$A$2629,AW$4,'Retiro Mensual'!$B$2:$B$2629,$B393,'Retiro Mensual'!$C$2:$C$2629,AW$5)</f>
        <v>0</v>
      </c>
      <c r="AX393" s="13">
        <f>SUMIFS('Retiro Mensual'!$E$2:$E$2629,'Retiro Mensual'!$A$2:$A$2629,AX$4,'Retiro Mensual'!$B$2:$B$2629,$B393,'Retiro Mensual'!$C$2:$C$2629,AX$5)</f>
        <v>0</v>
      </c>
      <c r="AY393" s="14">
        <f>SUMIFS('Retiro Mensual'!$E$2:$E$2629,'Retiro Mensual'!$A$2:$A$2629,AY$4,'Retiro Mensual'!$B$2:$B$2629,$B393,'Retiro Mensual'!$C$2:$C$2629,AY$5)</f>
        <v>0</v>
      </c>
      <c r="AZ393" s="12">
        <f>SUMIFS('Retiro Mensual'!$E$2:$E$2629,'Retiro Mensual'!$A$2:$A$2629,AZ$4,'Retiro Mensual'!$B$2:$B$2629,$B393,'Retiro Mensual'!$C$2:$C$2629,AZ$5)</f>
        <v>0</v>
      </c>
      <c r="BA393" s="13">
        <f>SUMIFS('Retiro Mensual'!$E$2:$E$2629,'Retiro Mensual'!$A$2:$A$2629,BA$4,'Retiro Mensual'!$B$2:$B$2629,$B393,'Retiro Mensual'!$C$2:$C$2629,BA$5)</f>
        <v>0</v>
      </c>
      <c r="BB393" s="13">
        <f>SUMIFS('Retiro Mensual'!$E$2:$E$2629,'Retiro Mensual'!$A$2:$A$2629,BB$4,'Retiro Mensual'!$B$2:$B$2629,$B393,'Retiro Mensual'!$C$2:$C$2629,BB$5)</f>
        <v>0</v>
      </c>
      <c r="BC393" s="13">
        <f>SUMIFS('Retiro Mensual'!$E$2:$E$2629,'Retiro Mensual'!$A$2:$A$2629,BC$4,'Retiro Mensual'!$B$2:$B$2629,$B393,'Retiro Mensual'!$C$2:$C$2629,BC$5)</f>
        <v>0</v>
      </c>
      <c r="BD393" s="13">
        <f>SUMIFS('Retiro Mensual'!$E$2:$E$2629,'Retiro Mensual'!$A$2:$A$2629,BD$4,'Retiro Mensual'!$B$2:$B$2629,$B393,'Retiro Mensual'!$C$2:$C$2629,BD$5)</f>
        <v>0</v>
      </c>
      <c r="BE393" s="13">
        <f>SUMIFS('Retiro Mensual'!$E$2:$E$2629,'Retiro Mensual'!$A$2:$A$2629,BE$4,'Retiro Mensual'!$B$2:$B$2629,$B393,'Retiro Mensual'!$C$2:$C$2629,BE$5)</f>
        <v>0</v>
      </c>
      <c r="BF393" s="13">
        <f>SUMIFS('Retiro Mensual'!$E$2:$E$2629,'Retiro Mensual'!$A$2:$A$2629,BF$4,'Retiro Mensual'!$B$2:$B$2629,$B393,'Retiro Mensual'!$C$2:$C$2629,BF$5)</f>
        <v>0</v>
      </c>
      <c r="BG393" s="13">
        <f>SUMIFS('Retiro Mensual'!$E$2:$E$2629,'Retiro Mensual'!$A$2:$A$2629,BG$4,'Retiro Mensual'!$B$2:$B$2629,$B393,'Retiro Mensual'!$C$2:$C$2629,BG$5)</f>
        <v>0</v>
      </c>
      <c r="BH393" s="13">
        <f>SUMIFS('Retiro Mensual'!$E$2:$E$2629,'Retiro Mensual'!$A$2:$A$2629,BH$4,'Retiro Mensual'!$B$2:$B$2629,$B393,'Retiro Mensual'!$C$2:$C$2629,BH$5)</f>
        <v>0</v>
      </c>
      <c r="BI393" s="13">
        <f>SUMIFS('Retiro Mensual'!$E$2:$E$2629,'Retiro Mensual'!$A$2:$A$2629,BI$4,'Retiro Mensual'!$B$2:$B$2629,$B393,'Retiro Mensual'!$C$2:$C$2629,BI$5)</f>
        <v>0</v>
      </c>
      <c r="BJ393" s="13">
        <f>SUMIFS('Retiro Mensual'!$E$2:$E$2629,'Retiro Mensual'!$A$2:$A$2629,BJ$4,'Retiro Mensual'!$B$2:$B$2629,$B393,'Retiro Mensual'!$C$2:$C$2629,BJ$5)</f>
        <v>0</v>
      </c>
      <c r="BK393" s="14">
        <f>SUMIFS('Retiro Mensual'!$E$2:$E$2629,'Retiro Mensual'!$A$2:$A$2629,BK$4,'Retiro Mensual'!$B$2:$B$2629,$B393,'Retiro Mensual'!$C$2:$C$2629,BK$5)</f>
        <v>0</v>
      </c>
      <c r="BL393" s="12">
        <f>SUMIFS('Retiro Mensual'!$E$2:$E$2629,'Retiro Mensual'!$A$2:$A$2629,BL$4,'Retiro Mensual'!$B$2:$B$2629,$B393,'Retiro Mensual'!$C$2:$C$2629,BL$5)</f>
        <v>0</v>
      </c>
      <c r="BM393" s="13">
        <f>SUMIFS('Retiro Mensual'!$E$2:$E$2629,'Retiro Mensual'!$A$2:$A$2629,BM$4,'Retiro Mensual'!$B$2:$B$2629,$B393,'Retiro Mensual'!$C$2:$C$2629,BM$5)</f>
        <v>0</v>
      </c>
      <c r="BN393" s="13">
        <f>SUMIFS('Retiro Mensual'!$E$2:$E$2629,'Retiro Mensual'!$A$2:$A$2629,BN$4,'Retiro Mensual'!$B$2:$B$2629,$B393,'Retiro Mensual'!$C$2:$C$2629,BN$5)</f>
        <v>0</v>
      </c>
      <c r="BO393" s="13">
        <f>SUMIFS('Retiro Mensual'!$E$2:$E$2629,'Retiro Mensual'!$A$2:$A$2629,BO$4,'Retiro Mensual'!$B$2:$B$2629,$B393,'Retiro Mensual'!$C$2:$C$2629,BO$5)</f>
        <v>0</v>
      </c>
      <c r="BP393" s="13">
        <f>SUMIFS('Retiro Mensual'!$E$2:$E$2629,'Retiro Mensual'!$A$2:$A$2629,BP$4,'Retiro Mensual'!$B$2:$B$2629,$B393,'Retiro Mensual'!$C$2:$C$2629,BP$5)</f>
        <v>0</v>
      </c>
      <c r="BQ393" s="13">
        <f>SUMIFS('Retiro Mensual'!$E$2:$E$2629,'Retiro Mensual'!$A$2:$A$2629,BQ$4,'Retiro Mensual'!$B$2:$B$2629,$B393,'Retiro Mensual'!$C$2:$C$2629,BQ$5)</f>
        <v>0</v>
      </c>
      <c r="BR393" s="13">
        <f>SUMIFS('Retiro Mensual'!$E$2:$E$2629,'Retiro Mensual'!$A$2:$A$2629,BR$4,'Retiro Mensual'!$B$2:$B$2629,$B393,'Retiro Mensual'!$C$2:$C$2629,BR$5)</f>
        <v>0</v>
      </c>
      <c r="BS393" s="13">
        <f>SUMIFS('Retiro Mensual'!$E$2:$E$2629,'Retiro Mensual'!$A$2:$A$2629,BS$4,'Retiro Mensual'!$B$2:$B$2629,$B393,'Retiro Mensual'!$C$2:$C$2629,BS$5)</f>
        <v>0</v>
      </c>
      <c r="BT393" s="13">
        <f>SUMIFS('Retiro Mensual'!$E$2:$E$2629,'Retiro Mensual'!$A$2:$A$2629,BT$4,'Retiro Mensual'!$B$2:$B$2629,$B393,'Retiro Mensual'!$C$2:$C$2629,BT$5)</f>
        <v>0</v>
      </c>
      <c r="BU393" s="13">
        <f>SUMIFS('Retiro Mensual'!$E$2:$E$2629,'Retiro Mensual'!$A$2:$A$2629,BU$4,'Retiro Mensual'!$B$2:$B$2629,$B393,'Retiro Mensual'!$C$2:$C$2629,BU$5)</f>
        <v>0</v>
      </c>
      <c r="BV393" s="13">
        <f>SUMIFS('Retiro Mensual'!$E$2:$E$2629,'Retiro Mensual'!$A$2:$A$2629,BV$4,'Retiro Mensual'!$B$2:$B$2629,$B393,'Retiro Mensual'!$C$2:$C$2629,BV$5)</f>
        <v>0</v>
      </c>
      <c r="BW393" s="14">
        <f>SUMIFS('Retiro Mensual'!$E$2:$E$2629,'Retiro Mensual'!$A$2:$A$2629,BW$4,'Retiro Mensual'!$B$2:$B$2629,$B393,'Retiro Mensual'!$C$2:$C$2629,BW$5)</f>
        <v>0</v>
      </c>
      <c r="BX393" s="13"/>
      <c r="BY393" s="12">
        <f>SUMIFS('Compra Ventas'!$E$2:$E$2700,'Compra Ventas'!$A$2:$A$2700,BY$4,'Compra Ventas'!$B$2:$B$2700,$B393,'Compra Ventas'!$C$2:$C$2700,BY$5)</f>
        <v>0</v>
      </c>
      <c r="BZ393" s="13">
        <f>SUMIFS('Compra Ventas'!$E$2:$E$2700,'Compra Ventas'!$A$2:$A$2700,BZ$4,'Compra Ventas'!$B$2:$B$2700,$B393,'Compra Ventas'!$C$2:$C$2700,BZ$5)</f>
        <v>0</v>
      </c>
      <c r="CA393" s="13">
        <f>SUMIFS('Compra Ventas'!$E$2:$E$2700,'Compra Ventas'!$A$2:$A$2700,CA$4,'Compra Ventas'!$B$2:$B$2700,$B393,'Compra Ventas'!$C$2:$C$2700,CA$5)</f>
        <v>0</v>
      </c>
      <c r="CB393" s="13">
        <f>SUMIFS('Compra Ventas'!$E$2:$E$2700,'Compra Ventas'!$A$2:$A$2700,CB$4,'Compra Ventas'!$B$2:$B$2700,$B393,'Compra Ventas'!$C$2:$C$2700,CB$5)</f>
        <v>0</v>
      </c>
      <c r="CC393" s="13">
        <f>SUMIFS('Compra Ventas'!$E$2:$E$2700,'Compra Ventas'!$A$2:$A$2700,CC$4,'Compra Ventas'!$B$2:$B$2700,$B393,'Compra Ventas'!$C$2:$C$2700,CC$5)</f>
        <v>0</v>
      </c>
      <c r="CD393" s="13">
        <f>SUMIFS('Compra Ventas'!$E$2:$E$2700,'Compra Ventas'!$A$2:$A$2700,CD$4,'Compra Ventas'!$B$2:$B$2700,$B393,'Compra Ventas'!$C$2:$C$2700,CD$5)</f>
        <v>0</v>
      </c>
      <c r="CE393" s="13">
        <f>SUMIFS('Compra Ventas'!$E$2:$E$2700,'Compra Ventas'!$A$2:$A$2700,CE$4,'Compra Ventas'!$B$2:$B$2700,$B393,'Compra Ventas'!$C$2:$C$2700,CE$5)</f>
        <v>0</v>
      </c>
      <c r="CF393" s="13">
        <f>SUMIFS('Compra Ventas'!$E$2:$E$2700,'Compra Ventas'!$A$2:$A$2700,CF$4,'Compra Ventas'!$B$2:$B$2700,$B393,'Compra Ventas'!$C$2:$C$2700,CF$5)</f>
        <v>0</v>
      </c>
      <c r="CG393" s="13">
        <f>SUMIFS('Compra Ventas'!$E$2:$E$2700,'Compra Ventas'!$A$2:$A$2700,CG$4,'Compra Ventas'!$B$2:$B$2700,$B393,'Compra Ventas'!$C$2:$C$2700,CG$5)</f>
        <v>0</v>
      </c>
      <c r="CH393" s="13">
        <f>SUMIFS('Compra Ventas'!$E$2:$E$2700,'Compra Ventas'!$A$2:$A$2700,CH$4,'Compra Ventas'!$B$2:$B$2700,$B393,'Compra Ventas'!$C$2:$C$2700,CH$5)</f>
        <v>0</v>
      </c>
      <c r="CI393" s="13">
        <f>SUMIFS('Compra Ventas'!$E$2:$E$2700,'Compra Ventas'!$A$2:$A$2700,CI$4,'Compra Ventas'!$B$2:$B$2700,$B393,'Compra Ventas'!$C$2:$C$2700,CI$5)</f>
        <v>0</v>
      </c>
      <c r="CJ393" s="14">
        <f>SUMIFS('Compra Ventas'!$E$2:$E$2700,'Compra Ventas'!$A$2:$A$2700,CJ$4,'Compra Ventas'!$B$2:$B$2700,$B393,'Compra Ventas'!$C$2:$C$2700,CJ$5)</f>
        <v>0</v>
      </c>
      <c r="CK393" s="12">
        <f>SUMIFS('Compra Ventas'!$E$2:$E$2700,'Compra Ventas'!$A$2:$A$2700,CK$4,'Compra Ventas'!$B$2:$B$2700,$B393,'Compra Ventas'!$C$2:$C$2700,CK$5)</f>
        <v>0</v>
      </c>
      <c r="CL393" s="13">
        <f>SUMIFS('Compra Ventas'!$E$2:$E$2700,'Compra Ventas'!$A$2:$A$2700,CL$4,'Compra Ventas'!$B$2:$B$2700,$B393,'Compra Ventas'!$C$2:$C$2700,CL$5)</f>
        <v>0</v>
      </c>
      <c r="CM393" s="13">
        <f>SUMIFS('Compra Ventas'!$E$2:$E$2700,'Compra Ventas'!$A$2:$A$2700,CM$4,'Compra Ventas'!$B$2:$B$2700,$B393,'Compra Ventas'!$C$2:$C$2700,CM$5)</f>
        <v>0</v>
      </c>
      <c r="CN393" s="13">
        <f>SUMIFS('Compra Ventas'!$E$2:$E$2700,'Compra Ventas'!$A$2:$A$2700,CN$4,'Compra Ventas'!$B$2:$B$2700,$B393,'Compra Ventas'!$C$2:$C$2700,CN$5)</f>
        <v>0</v>
      </c>
      <c r="CO393" s="13">
        <f>SUMIFS('Compra Ventas'!$E$2:$E$2700,'Compra Ventas'!$A$2:$A$2700,CO$4,'Compra Ventas'!$B$2:$B$2700,$B393,'Compra Ventas'!$C$2:$C$2700,CO$5)</f>
        <v>0</v>
      </c>
      <c r="CP393" s="13">
        <f>SUMIFS('Compra Ventas'!$E$2:$E$2700,'Compra Ventas'!$A$2:$A$2700,CP$4,'Compra Ventas'!$B$2:$B$2700,$B393,'Compra Ventas'!$C$2:$C$2700,CP$5)</f>
        <v>0</v>
      </c>
      <c r="CQ393" s="13">
        <f>SUMIFS('Compra Ventas'!$E$2:$E$2700,'Compra Ventas'!$A$2:$A$2700,CQ$4,'Compra Ventas'!$B$2:$B$2700,$B393,'Compra Ventas'!$C$2:$C$2700,CQ$5)</f>
        <v>0</v>
      </c>
      <c r="CR393" s="13">
        <f>SUMIFS('Compra Ventas'!$E$2:$E$2700,'Compra Ventas'!$A$2:$A$2700,CR$4,'Compra Ventas'!$B$2:$B$2700,$B393,'Compra Ventas'!$C$2:$C$2700,CR$5)</f>
        <v>0</v>
      </c>
      <c r="CS393" s="13">
        <f>SUMIFS('Compra Ventas'!$E$2:$E$2700,'Compra Ventas'!$A$2:$A$2700,CS$4,'Compra Ventas'!$B$2:$B$2700,$B393,'Compra Ventas'!$C$2:$C$2700,CS$5)</f>
        <v>0</v>
      </c>
      <c r="CT393" s="13">
        <f>SUMIFS('Compra Ventas'!$E$2:$E$2700,'Compra Ventas'!$A$2:$A$2700,CT$4,'Compra Ventas'!$B$2:$B$2700,$B393,'Compra Ventas'!$C$2:$C$2700,CT$5)</f>
        <v>0</v>
      </c>
      <c r="CU393" s="13">
        <f>SUMIFS('Compra Ventas'!$E$2:$E$2700,'Compra Ventas'!$A$2:$A$2700,CU$4,'Compra Ventas'!$B$2:$B$2700,$B393,'Compra Ventas'!$C$2:$C$2700,CU$5)</f>
        <v>0</v>
      </c>
      <c r="CV393" s="14">
        <f>SUMIFS('Compra Ventas'!$E$2:$E$2700,'Compra Ventas'!$A$2:$A$2700,CV$4,'Compra Ventas'!$B$2:$B$2700,$B393,'Compra Ventas'!$C$2:$C$2700,CV$5)</f>
        <v>0</v>
      </c>
      <c r="CW393" s="12">
        <f>SUMIFS('Compra Ventas'!$E$2:$E$2700,'Compra Ventas'!$A$2:$A$2700,CW$4,'Compra Ventas'!$B$2:$B$2700,$B393,'Compra Ventas'!$C$2:$C$2700,CW$5)</f>
        <v>0</v>
      </c>
      <c r="CX393" s="13">
        <f>SUMIFS('Compra Ventas'!$E$2:$E$2700,'Compra Ventas'!$A$2:$A$2700,CX$4,'Compra Ventas'!$B$2:$B$2700,$B393,'Compra Ventas'!$C$2:$C$2700,CX$5)</f>
        <v>0</v>
      </c>
      <c r="CY393" s="13">
        <f>SUMIFS('Compra Ventas'!$E$2:$E$2700,'Compra Ventas'!$A$2:$A$2700,CY$4,'Compra Ventas'!$B$2:$B$2700,$B393,'Compra Ventas'!$C$2:$C$2700,CY$5)</f>
        <v>0</v>
      </c>
      <c r="CZ393" s="13">
        <f>SUMIFS('Compra Ventas'!$E$2:$E$2700,'Compra Ventas'!$A$2:$A$2700,CZ$4,'Compra Ventas'!$B$2:$B$2700,$B393,'Compra Ventas'!$C$2:$C$2700,CZ$5)</f>
        <v>0</v>
      </c>
      <c r="DA393" s="13">
        <f>SUMIFS('Compra Ventas'!$E$2:$E$2700,'Compra Ventas'!$A$2:$A$2700,DA$4,'Compra Ventas'!$B$2:$B$2700,$B393,'Compra Ventas'!$C$2:$C$2700,DA$5)</f>
        <v>0</v>
      </c>
      <c r="DB393" s="13">
        <f>SUMIFS('Compra Ventas'!$E$2:$E$2700,'Compra Ventas'!$A$2:$A$2700,DB$4,'Compra Ventas'!$B$2:$B$2700,$B393,'Compra Ventas'!$C$2:$C$2700,DB$5)</f>
        <v>0</v>
      </c>
      <c r="DC393" s="13">
        <f>SUMIFS('Compra Ventas'!$E$2:$E$2700,'Compra Ventas'!$A$2:$A$2700,DC$4,'Compra Ventas'!$B$2:$B$2700,$B393,'Compra Ventas'!$C$2:$C$2700,DC$5)</f>
        <v>0</v>
      </c>
      <c r="DD393" s="13">
        <f>SUMIFS('Compra Ventas'!$E$2:$E$2700,'Compra Ventas'!$A$2:$A$2700,DD$4,'Compra Ventas'!$B$2:$B$2700,$B393,'Compra Ventas'!$C$2:$C$2700,DD$5)</f>
        <v>0</v>
      </c>
      <c r="DE393" s="13">
        <f>SUMIFS('Compra Ventas'!$E$2:$E$2700,'Compra Ventas'!$A$2:$A$2700,DE$4,'Compra Ventas'!$B$2:$B$2700,$B393,'Compra Ventas'!$C$2:$C$2700,DE$5)</f>
        <v>0</v>
      </c>
      <c r="DF393" s="13">
        <f>SUMIFS('Compra Ventas'!$E$2:$E$2700,'Compra Ventas'!$A$2:$A$2700,DF$4,'Compra Ventas'!$B$2:$B$2700,$B393,'Compra Ventas'!$C$2:$C$2700,DF$5)</f>
        <v>0</v>
      </c>
      <c r="DG393" s="13">
        <f>SUMIFS('Compra Ventas'!$E$2:$E$2700,'Compra Ventas'!$A$2:$A$2700,DG$4,'Compra Ventas'!$B$2:$B$2700,$B393,'Compra Ventas'!$C$2:$C$2700,DG$5)</f>
        <v>0</v>
      </c>
      <c r="DH393" s="14">
        <f>SUMIFS('Compra Ventas'!$E$2:$E$2700,'Compra Ventas'!$A$2:$A$2700,DH$4,'Compra Ventas'!$B$2:$B$2700,$B393,'Compra Ventas'!$C$2:$C$2700,DH$5)</f>
        <v>0</v>
      </c>
      <c r="DI393" s="84"/>
      <c r="DJ393" s="98">
        <f>SUMIFS('Ajuste Ciclado'!D$5:D$47,'Ajuste Ciclado'!$C$5:$C$47,Balance!DJ$4,'Ajuste Ciclado'!$B$5:$B$47,Balance!$B393)</f>
        <v>0</v>
      </c>
      <c r="DK393" s="99">
        <f>SUMIFS('Ajuste Ciclado'!E$5:E$47,'Ajuste Ciclado'!$C$5:$C$47,Balance!DK$4,'Ajuste Ciclado'!$B$5:$B$47,Balance!$B393)</f>
        <v>0</v>
      </c>
      <c r="DL393" s="99">
        <f>SUMIFS('Ajuste Ciclado'!F$5:F$47,'Ajuste Ciclado'!$C$5:$C$47,Balance!DL$4,'Ajuste Ciclado'!$B$5:$B$47,Balance!$B393)</f>
        <v>0</v>
      </c>
      <c r="DM393" s="99">
        <f>SUMIFS('Ajuste Ciclado'!G$5:G$47,'Ajuste Ciclado'!$C$5:$C$47,Balance!DM$4,'Ajuste Ciclado'!$B$5:$B$47,Balance!$B393)</f>
        <v>0</v>
      </c>
      <c r="DN393" s="99">
        <f>SUMIFS('Ajuste Ciclado'!H$5:H$47,'Ajuste Ciclado'!$C$5:$C$47,Balance!DN$4,'Ajuste Ciclado'!$B$5:$B$47,Balance!$B393)</f>
        <v>0</v>
      </c>
      <c r="DO393" s="99">
        <f>SUMIFS('Ajuste Ciclado'!I$5:I$47,'Ajuste Ciclado'!$C$5:$C$47,Balance!DO$4,'Ajuste Ciclado'!$B$5:$B$47,Balance!$B393)</f>
        <v>0</v>
      </c>
      <c r="DP393" s="99">
        <f>SUMIFS('Ajuste Ciclado'!J$5:J$47,'Ajuste Ciclado'!$C$5:$C$47,Balance!DP$4,'Ajuste Ciclado'!$B$5:$B$47,Balance!$B393)</f>
        <v>0</v>
      </c>
      <c r="DQ393" s="99">
        <f>SUMIFS('Ajuste Ciclado'!K$5:K$47,'Ajuste Ciclado'!$C$5:$C$47,Balance!DQ$4,'Ajuste Ciclado'!$B$5:$B$47,Balance!$B393)</f>
        <v>0</v>
      </c>
      <c r="DR393" s="99">
        <f>SUMIFS('Ajuste Ciclado'!L$5:L$47,'Ajuste Ciclado'!$C$5:$C$47,Balance!DR$4,'Ajuste Ciclado'!$B$5:$B$47,Balance!$B393)</f>
        <v>0</v>
      </c>
      <c r="DS393" s="99">
        <f>SUMIFS('Ajuste Ciclado'!M$5:M$47,'Ajuste Ciclado'!$C$5:$C$47,Balance!DS$4,'Ajuste Ciclado'!$B$5:$B$47,Balance!$B393)</f>
        <v>0</v>
      </c>
      <c r="DT393" s="99">
        <f>SUMIFS('Ajuste Ciclado'!N$5:N$47,'Ajuste Ciclado'!$C$5:$C$47,Balance!DT$4,'Ajuste Ciclado'!$B$5:$B$47,Balance!$B393)</f>
        <v>0</v>
      </c>
      <c r="DU393" s="100">
        <f>SUMIFS('Ajuste Ciclado'!O$5:O$47,'Ajuste Ciclado'!$C$5:$C$47,Balance!DU$4,'Ajuste Ciclado'!$B$5:$B$47,Balance!$B393)</f>
        <v>0</v>
      </c>
      <c r="DV393" s="98">
        <f>SUMIFS('Ajuste Ciclado'!D$5:D$47,'Ajuste Ciclado'!$C$5:$C$47,Balance!DV$4,'Ajuste Ciclado'!$B$5:$B$47,Balance!$B393)</f>
        <v>0</v>
      </c>
      <c r="DW393" s="99">
        <f>SUMIFS('Ajuste Ciclado'!E$5:E$47,'Ajuste Ciclado'!$C$5:$C$47,Balance!DW$4,'Ajuste Ciclado'!$B$5:$B$47,Balance!$B393)</f>
        <v>0</v>
      </c>
      <c r="DX393" s="99">
        <f>SUMIFS('Ajuste Ciclado'!F$5:F$47,'Ajuste Ciclado'!$C$5:$C$47,Balance!DX$4,'Ajuste Ciclado'!$B$5:$B$47,Balance!$B393)</f>
        <v>0</v>
      </c>
      <c r="DY393" s="99">
        <f>SUMIFS('Ajuste Ciclado'!G$5:G$47,'Ajuste Ciclado'!$C$5:$C$47,Balance!DY$4,'Ajuste Ciclado'!$B$5:$B$47,Balance!$B393)</f>
        <v>0</v>
      </c>
      <c r="DZ393" s="99">
        <f>SUMIFS('Ajuste Ciclado'!H$5:H$47,'Ajuste Ciclado'!$C$5:$C$47,Balance!DZ$4,'Ajuste Ciclado'!$B$5:$B$47,Balance!$B393)</f>
        <v>0</v>
      </c>
      <c r="EA393" s="99">
        <f>SUMIFS('Ajuste Ciclado'!I$5:I$47,'Ajuste Ciclado'!$C$5:$C$47,Balance!EA$4,'Ajuste Ciclado'!$B$5:$B$47,Balance!$B393)</f>
        <v>0</v>
      </c>
      <c r="EB393" s="99">
        <f>SUMIFS('Ajuste Ciclado'!J$5:J$47,'Ajuste Ciclado'!$C$5:$C$47,Balance!EB$4,'Ajuste Ciclado'!$B$5:$B$47,Balance!$B393)</f>
        <v>0</v>
      </c>
      <c r="EC393" s="99">
        <f>SUMIFS('Ajuste Ciclado'!K$5:K$47,'Ajuste Ciclado'!$C$5:$C$47,Balance!EC$4,'Ajuste Ciclado'!$B$5:$B$47,Balance!$B393)</f>
        <v>0</v>
      </c>
      <c r="ED393" s="99">
        <f>SUMIFS('Ajuste Ciclado'!L$5:L$47,'Ajuste Ciclado'!$C$5:$C$47,Balance!ED$4,'Ajuste Ciclado'!$B$5:$B$47,Balance!$B393)</f>
        <v>0</v>
      </c>
      <c r="EE393" s="99">
        <f>SUMIFS('Ajuste Ciclado'!M$5:M$47,'Ajuste Ciclado'!$C$5:$C$47,Balance!EE$4,'Ajuste Ciclado'!$B$5:$B$47,Balance!$B393)</f>
        <v>0</v>
      </c>
      <c r="EF393" s="99">
        <f>SUMIFS('Ajuste Ciclado'!N$5:N$47,'Ajuste Ciclado'!$C$5:$C$47,Balance!EF$4,'Ajuste Ciclado'!$B$5:$B$47,Balance!$B393)</f>
        <v>0</v>
      </c>
      <c r="EG393" s="100">
        <f>SUMIFS('Ajuste Ciclado'!O$5:O$47,'Ajuste Ciclado'!$C$5:$C$47,Balance!EG$4,'Ajuste Ciclado'!$B$5:$B$47,Balance!$B393)</f>
        <v>0</v>
      </c>
      <c r="EH393" s="98">
        <f>SUMIFS('Ajuste Ciclado'!D$5:D$47,'Ajuste Ciclado'!$C$5:$C$47,Balance!EH$4,'Ajuste Ciclado'!$B$5:$B$47,Balance!$B393)</f>
        <v>0</v>
      </c>
      <c r="EI393" s="99">
        <f>SUMIFS('Ajuste Ciclado'!E$5:E$47,'Ajuste Ciclado'!$C$5:$C$47,Balance!EI$4,'Ajuste Ciclado'!$B$5:$B$47,Balance!$B393)</f>
        <v>0</v>
      </c>
      <c r="EJ393" s="99">
        <f>SUMIFS('Ajuste Ciclado'!F$5:F$47,'Ajuste Ciclado'!$C$5:$C$47,Balance!EJ$4,'Ajuste Ciclado'!$B$5:$B$47,Balance!$B393)</f>
        <v>0</v>
      </c>
      <c r="EK393" s="99">
        <f>SUMIFS('Ajuste Ciclado'!G$5:G$47,'Ajuste Ciclado'!$C$5:$C$47,Balance!EK$4,'Ajuste Ciclado'!$B$5:$B$47,Balance!$B393)</f>
        <v>0</v>
      </c>
      <c r="EL393" s="99">
        <f>SUMIFS('Ajuste Ciclado'!H$5:H$47,'Ajuste Ciclado'!$C$5:$C$47,Balance!EL$4,'Ajuste Ciclado'!$B$5:$B$47,Balance!$B393)</f>
        <v>0</v>
      </c>
      <c r="EM393" s="99">
        <f>SUMIFS('Ajuste Ciclado'!I$5:I$47,'Ajuste Ciclado'!$C$5:$C$47,Balance!EM$4,'Ajuste Ciclado'!$B$5:$B$47,Balance!$B393)</f>
        <v>0</v>
      </c>
      <c r="EN393" s="99">
        <f>SUMIFS('Ajuste Ciclado'!J$5:J$47,'Ajuste Ciclado'!$C$5:$C$47,Balance!EN$4,'Ajuste Ciclado'!$B$5:$B$47,Balance!$B393)</f>
        <v>0</v>
      </c>
      <c r="EO393" s="99">
        <f>SUMIFS('Ajuste Ciclado'!K$5:K$47,'Ajuste Ciclado'!$C$5:$C$47,Balance!EO$4,'Ajuste Ciclado'!$B$5:$B$47,Balance!$B393)</f>
        <v>0</v>
      </c>
      <c r="EP393" s="99">
        <f>SUMIFS('Ajuste Ciclado'!L$5:L$47,'Ajuste Ciclado'!$C$5:$C$47,Balance!EP$4,'Ajuste Ciclado'!$B$5:$B$47,Balance!$B393)</f>
        <v>0</v>
      </c>
      <c r="EQ393" s="99">
        <f>SUMIFS('Ajuste Ciclado'!M$5:M$47,'Ajuste Ciclado'!$C$5:$C$47,Balance!EQ$4,'Ajuste Ciclado'!$B$5:$B$47,Balance!$B393)</f>
        <v>0</v>
      </c>
      <c r="ER393" s="99">
        <f>SUMIFS('Ajuste Ciclado'!N$5:N$47,'Ajuste Ciclado'!$C$5:$C$47,Balance!ER$4,'Ajuste Ciclado'!$B$5:$B$47,Balance!$B393)</f>
        <v>0</v>
      </c>
      <c r="ES393" s="100">
        <f>SUMIFS('Ajuste Ciclado'!O$5:O$47,'Ajuste Ciclado'!$C$5:$C$47,Balance!ES$4,'Ajuste Ciclado'!$B$5:$B$47,Balance!$B393)</f>
        <v>0</v>
      </c>
      <c r="ET393" s="84"/>
      <c r="EU393" s="12">
        <f t="shared" ref="EU393:EU412" si="523">C393-AN393+BY393+DJ393</f>
        <v>17236.665591151981</v>
      </c>
      <c r="EV393" s="13">
        <f t="shared" si="488"/>
        <v>12262.507442588079</v>
      </c>
      <c r="EW393" s="13">
        <f t="shared" si="489"/>
        <v>12034.33584035557</v>
      </c>
      <c r="EX393" s="13">
        <f t="shared" si="490"/>
        <v>6945.4955323297972</v>
      </c>
      <c r="EY393" s="13">
        <f t="shared" si="491"/>
        <v>3117.6917729061988</v>
      </c>
      <c r="EZ393" s="13">
        <f t="shared" si="492"/>
        <v>2718.5869761883082</v>
      </c>
      <c r="FA393" s="13">
        <f t="shared" si="493"/>
        <v>3326.1038877459</v>
      </c>
      <c r="FB393" s="13">
        <f t="shared" si="494"/>
        <v>4239.8778061126623</v>
      </c>
      <c r="FC393" s="13">
        <f t="shared" si="495"/>
        <v>3993.9537754708572</v>
      </c>
      <c r="FD393" s="13">
        <f t="shared" si="496"/>
        <v>1224.255195803403</v>
      </c>
      <c r="FE393" s="13">
        <f t="shared" si="497"/>
        <v>635.88374312799829</v>
      </c>
      <c r="FF393" s="14">
        <f t="shared" si="498"/>
        <v>2381.552592196806</v>
      </c>
      <c r="FG393" s="12">
        <f t="shared" si="499"/>
        <v>17271.5059568084</v>
      </c>
      <c r="FH393" s="13">
        <f t="shared" si="500"/>
        <v>12345.75474139662</v>
      </c>
      <c r="FI393" s="13">
        <f t="shared" si="501"/>
        <v>12151.27885612243</v>
      </c>
      <c r="FJ393" s="13">
        <f t="shared" si="502"/>
        <v>7380.9077331692033</v>
      </c>
      <c r="FK393" s="13">
        <f t="shared" si="503"/>
        <v>2987.526709937119</v>
      </c>
      <c r="FL393" s="13">
        <f t="shared" si="504"/>
        <v>2748.447608194585</v>
      </c>
      <c r="FM393" s="13">
        <f t="shared" si="505"/>
        <v>3521.6376314599438</v>
      </c>
      <c r="FN393" s="13">
        <f t="shared" si="506"/>
        <v>4257.4493378366114</v>
      </c>
      <c r="FO393" s="13">
        <f t="shared" si="507"/>
        <v>4061.226541270606</v>
      </c>
      <c r="FP393" s="13">
        <f t="shared" si="508"/>
        <v>1834.4689700290839</v>
      </c>
      <c r="FQ393" s="13">
        <f t="shared" si="509"/>
        <v>2447.8423771091329</v>
      </c>
      <c r="FR393" s="14">
        <f t="shared" si="510"/>
        <v>7649.4808957451196</v>
      </c>
      <c r="FS393" s="12">
        <f t="shared" si="511"/>
        <v>17277.314660976412</v>
      </c>
      <c r="FT393" s="13">
        <f t="shared" si="512"/>
        <v>12350.65284881431</v>
      </c>
      <c r="FU393" s="13">
        <f t="shared" si="513"/>
        <v>12107.92216697295</v>
      </c>
      <c r="FV393" s="13">
        <f t="shared" si="514"/>
        <v>7326.0439052029706</v>
      </c>
      <c r="FW393" s="13">
        <f t="shared" si="515"/>
        <v>3177.871056891579</v>
      </c>
      <c r="FX393" s="13">
        <f t="shared" si="516"/>
        <v>2996.2601488917849</v>
      </c>
      <c r="FY393" s="13">
        <f t="shared" si="517"/>
        <v>3883.375114966741</v>
      </c>
      <c r="FZ393" s="13">
        <f t="shared" si="518"/>
        <v>4831.7733035575193</v>
      </c>
      <c r="GA393" s="13">
        <f t="shared" si="519"/>
        <v>4440.351234703111</v>
      </c>
      <c r="GB393" s="13">
        <f t="shared" si="520"/>
        <v>4041.8238311706991</v>
      </c>
      <c r="GC393" s="13">
        <f t="shared" si="521"/>
        <v>4728.6412652529161</v>
      </c>
      <c r="GD393" s="14">
        <f t="shared" si="522"/>
        <v>11915.597327324651</v>
      </c>
      <c r="GE393" s="84"/>
      <c r="GF393" s="12">
        <f t="shared" ref="GF393:GH412" si="524">SUMIF($EU$4:$GD$4,GF$4,$EU393:$GD393)</f>
        <v>70116.910155977559</v>
      </c>
      <c r="GG393" s="13">
        <f t="shared" si="524"/>
        <v>78657.527359078857</v>
      </c>
      <c r="GH393" s="14">
        <f t="shared" si="524"/>
        <v>89077.626864725637</v>
      </c>
      <c r="GI393" s="6">
        <f t="shared" ref="GI393:GI412" si="525">MATCH(MIN(GF393:GH393),GF393:GH393,0)</f>
        <v>1</v>
      </c>
      <c r="GJ393" s="12">
        <f t="shared" ref="GJ393:GJ412" si="526">MIN(SMALL(EU393:FF393,1),0)+MIN(SMALL(EU393:FF393,2),0)+MIN(SMALL(EU393:FF393,3),0)</f>
        <v>0</v>
      </c>
      <c r="GK393" s="13">
        <f t="shared" ref="GK393:GK412" si="527">MIN(SMALL(FG393:FR393,1),0)+MIN(SMALL(FG393:FR393,2),0)+MIN(SMALL(FG393:FR393,3),0)</f>
        <v>0</v>
      </c>
      <c r="GL393" s="14">
        <f t="shared" ref="GL393:GL412" si="528">MIN(SMALL(FS393:GD393,1),0)+MIN(SMALL(FS393:GD393,2),0)+MIN(SMALL(FS393:GD393,3),0)</f>
        <v>0</v>
      </c>
      <c r="GM393" s="84"/>
      <c r="GN393" s="66">
        <f t="shared" ref="GN393:GN412" si="529">MIN(INDEX(GJ393:GL393,1,GI393),0)</f>
        <v>0</v>
      </c>
      <c r="GO393" s="84"/>
      <c r="GP393" s="63" t="str" cm="1">
        <f t="array" ref="GP393">INDEX($GF$4:$GH$4,1,GI393)</f>
        <v>Sample 1</v>
      </c>
      <c r="GQ393" s="12">
        <f t="shared" si="436"/>
        <v>635.88374312799829</v>
      </c>
      <c r="GR393" s="13">
        <f t="shared" si="436"/>
        <v>1224.255195803403</v>
      </c>
      <c r="GS393" s="14">
        <f t="shared" si="436"/>
        <v>2381.552592196806</v>
      </c>
      <c r="GT393" s="12">
        <f t="shared" si="437"/>
        <v>1834.4689700290839</v>
      </c>
      <c r="GU393" s="13">
        <f t="shared" si="437"/>
        <v>2447.8423771091329</v>
      </c>
      <c r="GV393" s="14">
        <f t="shared" si="437"/>
        <v>2748.447608194585</v>
      </c>
      <c r="GW393" s="12">
        <f t="shared" si="438"/>
        <v>2996.2601488917849</v>
      </c>
      <c r="GX393" s="13">
        <f t="shared" si="438"/>
        <v>3177.871056891579</v>
      </c>
      <c r="GY393" s="14">
        <f t="shared" si="438"/>
        <v>3883.375114966741</v>
      </c>
      <c r="GZ393" s="84" t="str">
        <f t="shared" si="441"/>
        <v>Sample 1</v>
      </c>
      <c r="HA393" s="12">
        <f t="shared" ref="HA393:HC412" si="530">MIN(SUMIFS($GQ393:$GY393,$GQ$2:$GY$2,$GZ393,$GQ$5:$GY$5,HA$5),0)</f>
        <v>0</v>
      </c>
      <c r="HB393" s="13">
        <f t="shared" si="530"/>
        <v>0</v>
      </c>
      <c r="HC393" s="14">
        <f t="shared" si="530"/>
        <v>0</v>
      </c>
      <c r="HD393" s="6">
        <f t="shared" si="442"/>
        <v>0</v>
      </c>
      <c r="HE393" s="84" t="str">
        <f t="shared" si="443"/>
        <v>Ok</v>
      </c>
    </row>
    <row r="394" spans="2:213" x14ac:dyDescent="0.3">
      <c r="B394" s="84" t="s">
        <v>76</v>
      </c>
      <c r="C394" s="12">
        <f>SUMIFS(Inyecciones!$E$2:$E$14185,Inyecciones!$A$2:$A$14185,Balance!C$4,Inyecciones!$B$2:$B$14185,Balance!$B394,Inyecciones!$C$2:$C$14185,Balance!C$5)</f>
        <v>0</v>
      </c>
      <c r="D394" s="13">
        <f>SUMIFS(Inyecciones!$E$2:$E$14185,Inyecciones!$A$2:$A$14185,Balance!D$4,Inyecciones!$B$2:$B$14185,Balance!$B394,Inyecciones!$C$2:$C$14185,Balance!D$5)</f>
        <v>0</v>
      </c>
      <c r="E394" s="13">
        <f>SUMIFS(Inyecciones!$E$2:$E$14185,Inyecciones!$A$2:$A$14185,Balance!E$4,Inyecciones!$B$2:$B$14185,Balance!$B394,Inyecciones!$C$2:$C$14185,Balance!E$5)</f>
        <v>0</v>
      </c>
      <c r="F394" s="13">
        <f>SUMIFS(Inyecciones!$E$2:$E$14185,Inyecciones!$A$2:$A$14185,Balance!F$4,Inyecciones!$B$2:$B$14185,Balance!$B394,Inyecciones!$C$2:$C$14185,Balance!F$5)</f>
        <v>0</v>
      </c>
      <c r="G394" s="13">
        <f>SUMIFS(Inyecciones!$E$2:$E$14185,Inyecciones!$A$2:$A$14185,Balance!G$4,Inyecciones!$B$2:$B$14185,Balance!$B394,Inyecciones!$C$2:$C$14185,Balance!G$5)</f>
        <v>0</v>
      </c>
      <c r="H394" s="13">
        <f>SUMIFS(Inyecciones!$E$2:$E$14185,Inyecciones!$A$2:$A$14185,Balance!H$4,Inyecciones!$B$2:$B$14185,Balance!$B394,Inyecciones!$C$2:$C$14185,Balance!H$5)</f>
        <v>0</v>
      </c>
      <c r="I394" s="13">
        <f>SUMIFS(Inyecciones!$E$2:$E$14185,Inyecciones!$A$2:$A$14185,Balance!I$4,Inyecciones!$B$2:$B$14185,Balance!$B394,Inyecciones!$C$2:$C$14185,Balance!I$5)</f>
        <v>0</v>
      </c>
      <c r="J394" s="13">
        <f>SUMIFS(Inyecciones!$E$2:$E$14185,Inyecciones!$A$2:$A$14185,Balance!J$4,Inyecciones!$B$2:$B$14185,Balance!$B394,Inyecciones!$C$2:$C$14185,Balance!J$5)</f>
        <v>0</v>
      </c>
      <c r="K394" s="13">
        <f>SUMIFS(Inyecciones!$E$2:$E$14185,Inyecciones!$A$2:$A$14185,Balance!K$4,Inyecciones!$B$2:$B$14185,Balance!$B394,Inyecciones!$C$2:$C$14185,Balance!K$5)</f>
        <v>0</v>
      </c>
      <c r="L394" s="13">
        <f>SUMIFS(Inyecciones!$E$2:$E$14185,Inyecciones!$A$2:$A$14185,Balance!L$4,Inyecciones!$B$2:$B$14185,Balance!$B394,Inyecciones!$C$2:$C$14185,Balance!L$5)</f>
        <v>0</v>
      </c>
      <c r="M394" s="13">
        <f>SUMIFS(Inyecciones!$E$2:$E$14185,Inyecciones!$A$2:$A$14185,Balance!M$4,Inyecciones!$B$2:$B$14185,Balance!$B394,Inyecciones!$C$2:$C$14185,Balance!M$5)</f>
        <v>0</v>
      </c>
      <c r="N394" s="14">
        <f>SUMIFS(Inyecciones!$E$2:$E$14185,Inyecciones!$A$2:$A$14185,Balance!N$4,Inyecciones!$B$2:$B$14185,Balance!$B394,Inyecciones!$C$2:$C$14185,Balance!N$5)</f>
        <v>0</v>
      </c>
      <c r="O394" s="12">
        <f>SUMIFS(Inyecciones!$E$2:$E$14185,Inyecciones!$A$2:$A$14185,Balance!O$4,Inyecciones!$B$2:$B$14185,Balance!$B394,Inyecciones!$C$2:$C$14185,Balance!O$5)</f>
        <v>0</v>
      </c>
      <c r="P394" s="13">
        <f>SUMIFS(Inyecciones!$E$2:$E$14185,Inyecciones!$A$2:$A$14185,Balance!P$4,Inyecciones!$B$2:$B$14185,Balance!$B394,Inyecciones!$C$2:$C$14185,Balance!P$5)</f>
        <v>0</v>
      </c>
      <c r="Q394" s="13">
        <f>SUMIFS(Inyecciones!$E$2:$E$14185,Inyecciones!$A$2:$A$14185,Balance!Q$4,Inyecciones!$B$2:$B$14185,Balance!$B394,Inyecciones!$C$2:$C$14185,Balance!Q$5)</f>
        <v>0</v>
      </c>
      <c r="R394" s="13">
        <f>SUMIFS(Inyecciones!$E$2:$E$14185,Inyecciones!$A$2:$A$14185,Balance!R$4,Inyecciones!$B$2:$B$14185,Balance!$B394,Inyecciones!$C$2:$C$14185,Balance!R$5)</f>
        <v>0</v>
      </c>
      <c r="S394" s="13">
        <f>SUMIFS(Inyecciones!$E$2:$E$14185,Inyecciones!$A$2:$A$14185,Balance!S$4,Inyecciones!$B$2:$B$14185,Balance!$B394,Inyecciones!$C$2:$C$14185,Balance!S$5)</f>
        <v>0</v>
      </c>
      <c r="T394" s="13">
        <f>SUMIFS(Inyecciones!$E$2:$E$14185,Inyecciones!$A$2:$A$14185,Balance!T$4,Inyecciones!$B$2:$B$14185,Balance!$B394,Inyecciones!$C$2:$C$14185,Balance!T$5)</f>
        <v>0</v>
      </c>
      <c r="U394" s="13">
        <f>SUMIFS(Inyecciones!$E$2:$E$14185,Inyecciones!$A$2:$A$14185,Balance!U$4,Inyecciones!$B$2:$B$14185,Balance!$B394,Inyecciones!$C$2:$C$14185,Balance!U$5)</f>
        <v>0</v>
      </c>
      <c r="V394" s="13">
        <f>SUMIFS(Inyecciones!$E$2:$E$14185,Inyecciones!$A$2:$A$14185,Balance!V$4,Inyecciones!$B$2:$B$14185,Balance!$B394,Inyecciones!$C$2:$C$14185,Balance!V$5)</f>
        <v>0</v>
      </c>
      <c r="W394" s="13">
        <f>SUMIFS(Inyecciones!$E$2:$E$14185,Inyecciones!$A$2:$A$14185,Balance!W$4,Inyecciones!$B$2:$B$14185,Balance!$B394,Inyecciones!$C$2:$C$14185,Balance!W$5)</f>
        <v>0</v>
      </c>
      <c r="X394" s="13">
        <f>SUMIFS(Inyecciones!$E$2:$E$14185,Inyecciones!$A$2:$A$14185,Balance!X$4,Inyecciones!$B$2:$B$14185,Balance!$B394,Inyecciones!$C$2:$C$14185,Balance!X$5)</f>
        <v>0</v>
      </c>
      <c r="Y394" s="13">
        <f>SUMIFS(Inyecciones!$E$2:$E$14185,Inyecciones!$A$2:$A$14185,Balance!Y$4,Inyecciones!$B$2:$B$14185,Balance!$B394,Inyecciones!$C$2:$C$14185,Balance!Y$5)</f>
        <v>0</v>
      </c>
      <c r="Z394" s="14">
        <f>SUMIFS(Inyecciones!$E$2:$E$14185,Inyecciones!$A$2:$A$14185,Balance!Z$4,Inyecciones!$B$2:$B$14185,Balance!$B394,Inyecciones!$C$2:$C$14185,Balance!Z$5)</f>
        <v>0</v>
      </c>
      <c r="AA394" s="12">
        <f>SUMIFS(Inyecciones!$E$2:$E$14185,Inyecciones!$A$2:$A$14185,Balance!AA$4,Inyecciones!$B$2:$B$14185,Balance!$B394,Inyecciones!$C$2:$C$14185,Balance!AA$5)</f>
        <v>0</v>
      </c>
      <c r="AB394" s="13">
        <f>SUMIFS(Inyecciones!$E$2:$E$14185,Inyecciones!$A$2:$A$14185,Balance!AB$4,Inyecciones!$B$2:$B$14185,Balance!$B394,Inyecciones!$C$2:$C$14185,Balance!AB$5)</f>
        <v>0</v>
      </c>
      <c r="AC394" s="13">
        <f>SUMIFS(Inyecciones!$E$2:$E$14185,Inyecciones!$A$2:$A$14185,Balance!AC$4,Inyecciones!$B$2:$B$14185,Balance!$B394,Inyecciones!$C$2:$C$14185,Balance!AC$5)</f>
        <v>0</v>
      </c>
      <c r="AD394" s="13">
        <f>SUMIFS(Inyecciones!$E$2:$E$14185,Inyecciones!$A$2:$A$14185,Balance!AD$4,Inyecciones!$B$2:$B$14185,Balance!$B394,Inyecciones!$C$2:$C$14185,Balance!AD$5)</f>
        <v>0</v>
      </c>
      <c r="AE394" s="13">
        <f>SUMIFS(Inyecciones!$E$2:$E$14185,Inyecciones!$A$2:$A$14185,Balance!AE$4,Inyecciones!$B$2:$B$14185,Balance!$B394,Inyecciones!$C$2:$C$14185,Balance!AE$5)</f>
        <v>0</v>
      </c>
      <c r="AF394" s="13">
        <f>SUMIFS(Inyecciones!$E$2:$E$14185,Inyecciones!$A$2:$A$14185,Balance!AF$4,Inyecciones!$B$2:$B$14185,Balance!$B394,Inyecciones!$C$2:$C$14185,Balance!AF$5)</f>
        <v>0</v>
      </c>
      <c r="AG394" s="13">
        <f>SUMIFS(Inyecciones!$E$2:$E$14185,Inyecciones!$A$2:$A$14185,Balance!AG$4,Inyecciones!$B$2:$B$14185,Balance!$B394,Inyecciones!$C$2:$C$14185,Balance!AG$5)</f>
        <v>0</v>
      </c>
      <c r="AH394" s="13">
        <f>SUMIFS(Inyecciones!$E$2:$E$14185,Inyecciones!$A$2:$A$14185,Balance!AH$4,Inyecciones!$B$2:$B$14185,Balance!$B394,Inyecciones!$C$2:$C$14185,Balance!AH$5)</f>
        <v>0</v>
      </c>
      <c r="AI394" s="13">
        <f>SUMIFS(Inyecciones!$E$2:$E$14185,Inyecciones!$A$2:$A$14185,Balance!AI$4,Inyecciones!$B$2:$B$14185,Balance!$B394,Inyecciones!$C$2:$C$14185,Balance!AI$5)</f>
        <v>0</v>
      </c>
      <c r="AJ394" s="13">
        <f>SUMIFS(Inyecciones!$E$2:$E$14185,Inyecciones!$A$2:$A$14185,Balance!AJ$4,Inyecciones!$B$2:$B$14185,Balance!$B394,Inyecciones!$C$2:$C$14185,Balance!AJ$5)</f>
        <v>0</v>
      </c>
      <c r="AK394" s="13">
        <f>SUMIFS(Inyecciones!$E$2:$E$14185,Inyecciones!$A$2:$A$14185,Balance!AK$4,Inyecciones!$B$2:$B$14185,Balance!$B394,Inyecciones!$C$2:$C$14185,Balance!AK$5)</f>
        <v>0</v>
      </c>
      <c r="AL394" s="14">
        <f>SUMIFS(Inyecciones!$E$2:$E$14185,Inyecciones!$A$2:$A$14185,Balance!AL$4,Inyecciones!$B$2:$B$14185,Balance!$B394,Inyecciones!$C$2:$C$14185,Balance!AL$5)</f>
        <v>0</v>
      </c>
      <c r="AM394" s="13"/>
      <c r="AN394" s="12">
        <f>SUMIFS('Retiro Mensual'!$E$2:$E$2629,'Retiro Mensual'!$A$2:$A$2629,AN$4,'Retiro Mensual'!$B$2:$B$2629,$B394,'Retiro Mensual'!$C$2:$C$2629,AN$5)</f>
        <v>461941.90139999997</v>
      </c>
      <c r="AO394" s="13">
        <f>SUMIFS('Retiro Mensual'!$E$2:$E$2629,'Retiro Mensual'!$A$2:$A$2629,AO$4,'Retiro Mensual'!$B$2:$B$2629,$B394,'Retiro Mensual'!$C$2:$C$2629,AO$5)</f>
        <v>430472.24969999999</v>
      </c>
      <c r="AP394" s="13">
        <f>SUMIFS('Retiro Mensual'!$E$2:$E$2629,'Retiro Mensual'!$A$2:$A$2629,AP$4,'Retiro Mensual'!$B$2:$B$2629,$B394,'Retiro Mensual'!$C$2:$C$2629,AP$5)</f>
        <v>537164.67299999995</v>
      </c>
      <c r="AQ394" s="13">
        <f>SUMIFS('Retiro Mensual'!$E$2:$E$2629,'Retiro Mensual'!$A$2:$A$2629,AQ$4,'Retiro Mensual'!$B$2:$B$2629,$B394,'Retiro Mensual'!$C$2:$C$2629,AQ$5)</f>
        <v>439531.33159999998</v>
      </c>
      <c r="AR394" s="13">
        <f>SUMIFS('Retiro Mensual'!$E$2:$E$2629,'Retiro Mensual'!$A$2:$A$2629,AR$4,'Retiro Mensual'!$B$2:$B$2629,$B394,'Retiro Mensual'!$C$2:$C$2629,AR$5)</f>
        <v>447910.13660000003</v>
      </c>
      <c r="AS394" s="13">
        <f>SUMIFS('Retiro Mensual'!$E$2:$E$2629,'Retiro Mensual'!$A$2:$A$2629,AS$4,'Retiro Mensual'!$B$2:$B$2629,$B394,'Retiro Mensual'!$C$2:$C$2629,AS$5)</f>
        <v>377577.16110000003</v>
      </c>
      <c r="AT394" s="13">
        <f>SUMIFS('Retiro Mensual'!$E$2:$E$2629,'Retiro Mensual'!$A$2:$A$2629,AT$4,'Retiro Mensual'!$B$2:$B$2629,$B394,'Retiro Mensual'!$C$2:$C$2629,AT$5)</f>
        <v>363927.80440000002</v>
      </c>
      <c r="AU394" s="13">
        <f>SUMIFS('Retiro Mensual'!$E$2:$E$2629,'Retiro Mensual'!$A$2:$A$2629,AU$4,'Retiro Mensual'!$B$2:$B$2629,$B394,'Retiro Mensual'!$C$2:$C$2629,AU$5)</f>
        <v>374418.50050000002</v>
      </c>
      <c r="AV394" s="13">
        <f>SUMIFS('Retiro Mensual'!$E$2:$E$2629,'Retiro Mensual'!$A$2:$A$2629,AV$4,'Retiro Mensual'!$B$2:$B$2629,$B394,'Retiro Mensual'!$C$2:$C$2629,AV$5)</f>
        <v>307869.54129999998</v>
      </c>
      <c r="AW394" s="13">
        <f>SUMIFS('Retiro Mensual'!$E$2:$E$2629,'Retiro Mensual'!$A$2:$A$2629,AW$4,'Retiro Mensual'!$B$2:$B$2629,$B394,'Retiro Mensual'!$C$2:$C$2629,AW$5)</f>
        <v>175362.91390000001</v>
      </c>
      <c r="AX394" s="13">
        <f>SUMIFS('Retiro Mensual'!$E$2:$E$2629,'Retiro Mensual'!$A$2:$A$2629,AX$4,'Retiro Mensual'!$B$2:$B$2629,$B394,'Retiro Mensual'!$C$2:$C$2629,AX$5)</f>
        <v>153758.84020000001</v>
      </c>
      <c r="AY394" s="14">
        <f>SUMIFS('Retiro Mensual'!$E$2:$E$2629,'Retiro Mensual'!$A$2:$A$2629,AY$4,'Retiro Mensual'!$B$2:$B$2629,$B394,'Retiro Mensual'!$C$2:$C$2629,AY$5)</f>
        <v>179508.21960000001</v>
      </c>
      <c r="AZ394" s="12">
        <f>SUMIFS('Retiro Mensual'!$E$2:$E$2629,'Retiro Mensual'!$A$2:$A$2629,AZ$4,'Retiro Mensual'!$B$2:$B$2629,$B394,'Retiro Mensual'!$C$2:$C$2629,AZ$5)</f>
        <v>462515.83740000002</v>
      </c>
      <c r="BA394" s="13">
        <f>SUMIFS('Retiro Mensual'!$E$2:$E$2629,'Retiro Mensual'!$A$2:$A$2629,BA$4,'Retiro Mensual'!$B$2:$B$2629,$B394,'Retiro Mensual'!$C$2:$C$2629,BA$5)</f>
        <v>433876.4045</v>
      </c>
      <c r="BB394" s="13">
        <f>SUMIFS('Retiro Mensual'!$E$2:$E$2629,'Retiro Mensual'!$A$2:$A$2629,BB$4,'Retiro Mensual'!$B$2:$B$2629,$B394,'Retiro Mensual'!$C$2:$C$2629,BB$5)</f>
        <v>542081.26859999995</v>
      </c>
      <c r="BC394" s="13">
        <f>SUMIFS('Retiro Mensual'!$E$2:$E$2629,'Retiro Mensual'!$A$2:$A$2629,BC$4,'Retiro Mensual'!$B$2:$B$2629,$B394,'Retiro Mensual'!$C$2:$C$2629,BC$5)</f>
        <v>459664.91769999999</v>
      </c>
      <c r="BD394" s="13">
        <f>SUMIFS('Retiro Mensual'!$E$2:$E$2629,'Retiro Mensual'!$A$2:$A$2629,BD$4,'Retiro Mensual'!$B$2:$B$2629,$B394,'Retiro Mensual'!$C$2:$C$2629,BD$5)</f>
        <v>441811.91</v>
      </c>
      <c r="BE394" s="13">
        <f>SUMIFS('Retiro Mensual'!$E$2:$E$2629,'Retiro Mensual'!$A$2:$A$2629,BE$4,'Retiro Mensual'!$B$2:$B$2629,$B394,'Retiro Mensual'!$C$2:$C$2629,BE$5)</f>
        <v>379907.95640000002</v>
      </c>
      <c r="BF394" s="13">
        <f>SUMIFS('Retiro Mensual'!$E$2:$E$2629,'Retiro Mensual'!$A$2:$A$2629,BF$4,'Retiro Mensual'!$B$2:$B$2629,$B394,'Retiro Mensual'!$C$2:$C$2629,BF$5)</f>
        <v>378035.81599999999</v>
      </c>
      <c r="BG394" s="13">
        <f>SUMIFS('Retiro Mensual'!$E$2:$E$2629,'Retiro Mensual'!$A$2:$A$2629,BG$4,'Retiro Mensual'!$B$2:$B$2629,$B394,'Retiro Mensual'!$C$2:$C$2629,BG$5)</f>
        <v>376289.9607</v>
      </c>
      <c r="BH394" s="13">
        <f>SUMIFS('Retiro Mensual'!$E$2:$E$2629,'Retiro Mensual'!$A$2:$A$2629,BH$4,'Retiro Mensual'!$B$2:$B$2629,$B394,'Retiro Mensual'!$C$2:$C$2629,BH$5)</f>
        <v>311524.77399999998</v>
      </c>
      <c r="BI394" s="13">
        <f>SUMIFS('Retiro Mensual'!$E$2:$E$2629,'Retiro Mensual'!$A$2:$A$2629,BI$4,'Retiro Mensual'!$B$2:$B$2629,$B394,'Retiro Mensual'!$C$2:$C$2629,BI$5)</f>
        <v>193717.72159999999</v>
      </c>
      <c r="BJ394" s="13">
        <f>SUMIFS('Retiro Mensual'!$E$2:$E$2629,'Retiro Mensual'!$A$2:$A$2629,BJ$4,'Retiro Mensual'!$B$2:$B$2629,$B394,'Retiro Mensual'!$C$2:$C$2629,BJ$5)</f>
        <v>200912.43030000001</v>
      </c>
      <c r="BK394" s="14">
        <f>SUMIFS('Retiro Mensual'!$E$2:$E$2629,'Retiro Mensual'!$A$2:$A$2629,BK$4,'Retiro Mensual'!$B$2:$B$2629,$B394,'Retiro Mensual'!$C$2:$C$2629,BK$5)</f>
        <v>244321.8003</v>
      </c>
      <c r="BL394" s="12">
        <f>SUMIFS('Retiro Mensual'!$E$2:$E$2629,'Retiro Mensual'!$A$2:$A$2629,BL$4,'Retiro Mensual'!$B$2:$B$2629,$B394,'Retiro Mensual'!$C$2:$C$2629,BL$5)</f>
        <v>0</v>
      </c>
      <c r="BM394" s="13">
        <f>SUMIFS('Retiro Mensual'!$E$2:$E$2629,'Retiro Mensual'!$A$2:$A$2629,BM$4,'Retiro Mensual'!$B$2:$B$2629,$B394,'Retiro Mensual'!$C$2:$C$2629,BM$5)</f>
        <v>0</v>
      </c>
      <c r="BN394" s="13">
        <f>SUMIFS('Retiro Mensual'!$E$2:$E$2629,'Retiro Mensual'!$A$2:$A$2629,BN$4,'Retiro Mensual'!$B$2:$B$2629,$B394,'Retiro Mensual'!$C$2:$C$2629,BN$5)</f>
        <v>0</v>
      </c>
      <c r="BO394" s="13">
        <f>SUMIFS('Retiro Mensual'!$E$2:$E$2629,'Retiro Mensual'!$A$2:$A$2629,BO$4,'Retiro Mensual'!$B$2:$B$2629,$B394,'Retiro Mensual'!$C$2:$C$2629,BO$5)</f>
        <v>0</v>
      </c>
      <c r="BP394" s="13">
        <f>SUMIFS('Retiro Mensual'!$E$2:$E$2629,'Retiro Mensual'!$A$2:$A$2629,BP$4,'Retiro Mensual'!$B$2:$B$2629,$B394,'Retiro Mensual'!$C$2:$C$2629,BP$5)</f>
        <v>0</v>
      </c>
      <c r="BQ394" s="13">
        <f>SUMIFS('Retiro Mensual'!$E$2:$E$2629,'Retiro Mensual'!$A$2:$A$2629,BQ$4,'Retiro Mensual'!$B$2:$B$2629,$B394,'Retiro Mensual'!$C$2:$C$2629,BQ$5)</f>
        <v>0</v>
      </c>
      <c r="BR394" s="13">
        <f>SUMIFS('Retiro Mensual'!$E$2:$E$2629,'Retiro Mensual'!$A$2:$A$2629,BR$4,'Retiro Mensual'!$B$2:$B$2629,$B394,'Retiro Mensual'!$C$2:$C$2629,BR$5)</f>
        <v>0</v>
      </c>
      <c r="BS394" s="13">
        <f>SUMIFS('Retiro Mensual'!$E$2:$E$2629,'Retiro Mensual'!$A$2:$A$2629,BS$4,'Retiro Mensual'!$B$2:$B$2629,$B394,'Retiro Mensual'!$C$2:$C$2629,BS$5)</f>
        <v>0</v>
      </c>
      <c r="BT394" s="13">
        <f>SUMIFS('Retiro Mensual'!$E$2:$E$2629,'Retiro Mensual'!$A$2:$A$2629,BT$4,'Retiro Mensual'!$B$2:$B$2629,$B394,'Retiro Mensual'!$C$2:$C$2629,BT$5)</f>
        <v>0</v>
      </c>
      <c r="BU394" s="13">
        <f>SUMIFS('Retiro Mensual'!$E$2:$E$2629,'Retiro Mensual'!$A$2:$A$2629,BU$4,'Retiro Mensual'!$B$2:$B$2629,$B394,'Retiro Mensual'!$C$2:$C$2629,BU$5)</f>
        <v>0</v>
      </c>
      <c r="BV394" s="13">
        <f>SUMIFS('Retiro Mensual'!$E$2:$E$2629,'Retiro Mensual'!$A$2:$A$2629,BV$4,'Retiro Mensual'!$B$2:$B$2629,$B394,'Retiro Mensual'!$C$2:$C$2629,BV$5)</f>
        <v>0</v>
      </c>
      <c r="BW394" s="14">
        <f>SUMIFS('Retiro Mensual'!$E$2:$E$2629,'Retiro Mensual'!$A$2:$A$2629,BW$4,'Retiro Mensual'!$B$2:$B$2629,$B394,'Retiro Mensual'!$C$2:$C$2629,BW$5)</f>
        <v>0</v>
      </c>
      <c r="BX394" s="13"/>
      <c r="BY394" s="12">
        <f>SUMIFS('Compra Ventas'!$E$2:$E$2700,'Compra Ventas'!$A$2:$A$2700,BY$4,'Compra Ventas'!$B$2:$B$2700,$B394,'Compra Ventas'!$C$2:$C$2700,BY$5)</f>
        <v>121466.22406995672</v>
      </c>
      <c r="BZ394" s="13">
        <f>SUMIFS('Compra Ventas'!$E$2:$E$2700,'Compra Ventas'!$A$2:$A$2700,BZ$4,'Compra Ventas'!$B$2:$B$2700,$B394,'Compra Ventas'!$C$2:$C$2700,BZ$5)</f>
        <v>118683.7332389286</v>
      </c>
      <c r="CA394" s="13">
        <f>SUMIFS('Compra Ventas'!$E$2:$E$2700,'Compra Ventas'!$A$2:$A$2700,CA$4,'Compra Ventas'!$B$2:$B$2700,$B394,'Compra Ventas'!$C$2:$C$2700,CA$5)</f>
        <v>198862.53337250109</v>
      </c>
      <c r="CB394" s="13">
        <f>SUMIFS('Compra Ventas'!$E$2:$E$2700,'Compra Ventas'!$A$2:$A$2700,CB$4,'Compra Ventas'!$B$2:$B$2700,$B394,'Compra Ventas'!$C$2:$C$2700,CB$5)</f>
        <v>153394.49792770619</v>
      </c>
      <c r="CC394" s="13">
        <f>SUMIFS('Compra Ventas'!$E$2:$E$2700,'Compra Ventas'!$A$2:$A$2700,CC$4,'Compra Ventas'!$B$2:$B$2700,$B394,'Compra Ventas'!$C$2:$C$2700,CC$5)</f>
        <v>179034.0110653087</v>
      </c>
      <c r="CD394" s="13">
        <f>SUMIFS('Compra Ventas'!$E$2:$E$2700,'Compra Ventas'!$A$2:$A$2700,CD$4,'Compra Ventas'!$B$2:$B$2700,$B394,'Compra Ventas'!$C$2:$C$2700,CD$5)</f>
        <v>140022.61910730207</v>
      </c>
      <c r="CE394" s="13">
        <f>SUMIFS('Compra Ventas'!$E$2:$E$2700,'Compra Ventas'!$A$2:$A$2700,CE$4,'Compra Ventas'!$B$2:$B$2700,$B394,'Compra Ventas'!$C$2:$C$2700,CE$5)</f>
        <v>130887.46677830603</v>
      </c>
      <c r="CF394" s="13">
        <f>SUMIFS('Compra Ventas'!$E$2:$E$2700,'Compra Ventas'!$A$2:$A$2700,CF$4,'Compra Ventas'!$B$2:$B$2700,$B394,'Compra Ventas'!$C$2:$C$2700,CF$5)</f>
        <v>146721.33781887108</v>
      </c>
      <c r="CG394" s="13">
        <f>SUMIFS('Compra Ventas'!$E$2:$E$2700,'Compra Ventas'!$A$2:$A$2700,CG$4,'Compra Ventas'!$B$2:$B$2700,$B394,'Compra Ventas'!$C$2:$C$2700,CG$5)</f>
        <v>119426.64208700167</v>
      </c>
      <c r="CH394" s="13">
        <f>SUMIFS('Compra Ventas'!$E$2:$E$2700,'Compra Ventas'!$A$2:$A$2700,CH$4,'Compra Ventas'!$B$2:$B$2700,$B394,'Compra Ventas'!$C$2:$C$2700,CH$5)</f>
        <v>52711.428782021532</v>
      </c>
      <c r="CI394" s="13">
        <f>SUMIFS('Compra Ventas'!$E$2:$E$2700,'Compra Ventas'!$A$2:$A$2700,CI$4,'Compra Ventas'!$B$2:$B$2700,$B394,'Compra Ventas'!$C$2:$C$2700,CI$5)</f>
        <v>44836.163977609591</v>
      </c>
      <c r="CJ394" s="14">
        <f>SUMIFS('Compra Ventas'!$E$2:$E$2700,'Compra Ventas'!$A$2:$A$2700,CJ$4,'Compra Ventas'!$B$2:$B$2700,$B394,'Compra Ventas'!$C$2:$C$2700,CJ$5)</f>
        <v>56951.233235177548</v>
      </c>
      <c r="CK394" s="12">
        <f>SUMIFS('Compra Ventas'!$E$2:$E$2700,'Compra Ventas'!$A$2:$A$2700,CK$4,'Compra Ventas'!$B$2:$B$2700,$B394,'Compra Ventas'!$C$2:$C$2700,CK$5)</f>
        <v>121631.48985373961</v>
      </c>
      <c r="CL394" s="13">
        <f>SUMIFS('Compra Ventas'!$E$2:$E$2700,'Compra Ventas'!$A$2:$A$2700,CL$4,'Compra Ventas'!$B$2:$B$2700,$B394,'Compra Ventas'!$C$2:$C$2700,CL$5)</f>
        <v>120066.72949392996</v>
      </c>
      <c r="CM394" s="13">
        <f>SUMIFS('Compra Ventas'!$E$2:$E$2700,'Compra Ventas'!$A$2:$A$2700,CM$4,'Compra Ventas'!$B$2:$B$2700,$B394,'Compra Ventas'!$C$2:$C$2700,CM$5)</f>
        <v>200925.96716453711</v>
      </c>
      <c r="CN394" s="13">
        <f>SUMIFS('Compra Ventas'!$E$2:$E$2700,'Compra Ventas'!$A$2:$A$2700,CN$4,'Compra Ventas'!$B$2:$B$2700,$B394,'Compra Ventas'!$C$2:$C$2700,CN$5)</f>
        <v>160875.70341929121</v>
      </c>
      <c r="CO394" s="13">
        <f>SUMIFS('Compra Ventas'!$E$2:$E$2700,'Compra Ventas'!$A$2:$A$2700,CO$4,'Compra Ventas'!$B$2:$B$2700,$B394,'Compra Ventas'!$C$2:$C$2700,CO$5)</f>
        <v>175707.61438990608</v>
      </c>
      <c r="CP394" s="13">
        <f>SUMIFS('Compra Ventas'!$E$2:$E$2700,'Compra Ventas'!$A$2:$A$2700,CP$4,'Compra Ventas'!$B$2:$B$2700,$B394,'Compra Ventas'!$C$2:$C$2700,CP$5)</f>
        <v>141678.59916770729</v>
      </c>
      <c r="CQ394" s="13">
        <f>SUMIFS('Compra Ventas'!$E$2:$E$2700,'Compra Ventas'!$A$2:$A$2700,CQ$4,'Compra Ventas'!$B$2:$B$2700,$B394,'Compra Ventas'!$C$2:$C$2700,CQ$5)</f>
        <v>137544.5399417842</v>
      </c>
      <c r="CR394" s="13">
        <f>SUMIFS('Compra Ventas'!$E$2:$E$2700,'Compra Ventas'!$A$2:$A$2700,CR$4,'Compra Ventas'!$B$2:$B$2700,$B394,'Compra Ventas'!$C$2:$C$2700,CR$5)</f>
        <v>147624.33913702544</v>
      </c>
      <c r="CS394" s="13">
        <f>SUMIFS('Compra Ventas'!$E$2:$E$2700,'Compra Ventas'!$A$2:$A$2700,CS$4,'Compra Ventas'!$B$2:$B$2700,$B394,'Compra Ventas'!$C$2:$C$2700,CS$5)</f>
        <v>121416.99602669121</v>
      </c>
      <c r="CT394" s="13">
        <f>SUMIFS('Compra Ventas'!$E$2:$E$2700,'Compra Ventas'!$A$2:$A$2700,CT$4,'Compra Ventas'!$B$2:$B$2700,$B394,'Compra Ventas'!$C$2:$C$2700,CT$5)</f>
        <v>60803.954229239404</v>
      </c>
      <c r="CU394" s="13">
        <f>SUMIFS('Compra Ventas'!$E$2:$E$2700,'Compra Ventas'!$A$2:$A$2700,CU$4,'Compra Ventas'!$B$2:$B$2700,$B394,'Compra Ventas'!$C$2:$C$2700,CU$5)</f>
        <v>66850.902818270566</v>
      </c>
      <c r="CV394" s="14">
        <f>SUMIFS('Compra Ventas'!$E$2:$E$2700,'Compra Ventas'!$A$2:$A$2700,CV$4,'Compra Ventas'!$B$2:$B$2700,$B394,'Compra Ventas'!$C$2:$C$2700,CV$5)</f>
        <v>91263.913845502902</v>
      </c>
      <c r="CW394" s="12">
        <f>SUMIFS('Compra Ventas'!$E$2:$E$2700,'Compra Ventas'!$A$2:$A$2700,CW$4,'Compra Ventas'!$B$2:$B$2700,$B394,'Compra Ventas'!$C$2:$C$2700,CW$5)</f>
        <v>121670.68408928113</v>
      </c>
      <c r="CX394" s="13">
        <f>SUMIFS('Compra Ventas'!$E$2:$E$2700,'Compra Ventas'!$A$2:$A$2700,CX$4,'Compra Ventas'!$B$2:$B$2700,$B394,'Compra Ventas'!$C$2:$C$2700,CX$5)</f>
        <v>120132.86175576344</v>
      </c>
      <c r="CY394" s="13">
        <f>SUMIFS('Compra Ventas'!$E$2:$E$2700,'Compra Ventas'!$A$2:$A$2700,CY$4,'Compra Ventas'!$B$2:$B$2700,$B394,'Compra Ventas'!$C$2:$C$2700,CY$5)</f>
        <v>200100.10562936377</v>
      </c>
      <c r="CZ394" s="13">
        <f>SUMIFS('Compra Ventas'!$E$2:$E$2700,'Compra Ventas'!$A$2:$A$2700,CZ$4,'Compra Ventas'!$B$2:$B$2700,$B394,'Compra Ventas'!$C$2:$C$2700,CZ$5)</f>
        <v>159808.97514563781</v>
      </c>
      <c r="DA394" s="13">
        <f>SUMIFS('Compra Ventas'!$E$2:$E$2700,'Compra Ventas'!$A$2:$A$2700,DA$4,'Compra Ventas'!$B$2:$B$2700,$B394,'Compra Ventas'!$C$2:$C$2700,DA$5)</f>
        <v>182250.00520303342</v>
      </c>
      <c r="DB394" s="13">
        <f>SUMIFS('Compra Ventas'!$E$2:$E$2700,'Compra Ventas'!$A$2:$A$2700,DB$4,'Compra Ventas'!$B$2:$B$2700,$B394,'Compra Ventas'!$C$2:$C$2700,DB$5)</f>
        <v>152826.20701664686</v>
      </c>
      <c r="DC394" s="13">
        <f>SUMIFS('Compra Ventas'!$E$2:$E$2700,'Compra Ventas'!$A$2:$A$2700,DC$4,'Compra Ventas'!$B$2:$B$2700,$B394,'Compra Ventas'!$C$2:$C$2700,DC$5)</f>
        <v>150311.20710983191</v>
      </c>
      <c r="DD394" s="13">
        <f>SUMIFS('Compra Ventas'!$E$2:$E$2700,'Compra Ventas'!$A$2:$A$2700,DD$4,'Compra Ventas'!$B$2:$B$2700,$B394,'Compra Ventas'!$C$2:$C$2700,DD$5)</f>
        <v>161176.35303533974</v>
      </c>
      <c r="DE394" s="13">
        <f>SUMIFS('Compra Ventas'!$E$2:$E$2700,'Compra Ventas'!$A$2:$A$2700,DE$4,'Compra Ventas'!$B$2:$B$2700,$B394,'Compra Ventas'!$C$2:$C$2700,DE$5)</f>
        <v>128825.67388051291</v>
      </c>
      <c r="DF394" s="13">
        <f>SUMIFS('Compra Ventas'!$E$2:$E$2700,'Compra Ventas'!$A$2:$A$2700,DF$4,'Compra Ventas'!$B$2:$B$2700,$B394,'Compra Ventas'!$C$2:$C$2700,DF$5)</f>
        <v>87540.23064616161</v>
      </c>
      <c r="DG394" s="13">
        <f>SUMIFS('Compra Ventas'!$E$2:$E$2700,'Compra Ventas'!$A$2:$A$2700,DG$4,'Compra Ventas'!$B$2:$B$2700,$B394,'Compra Ventas'!$C$2:$C$2700,DG$5)</f>
        <v>99369.887217978147</v>
      </c>
      <c r="DH394" s="14">
        <f>SUMIFS('Compra Ventas'!$E$2:$E$2700,'Compra Ventas'!$A$2:$A$2700,DH$4,'Compra Ventas'!$B$2:$B$2700,$B394,'Compra Ventas'!$C$2:$C$2700,DH$5)</f>
        <v>124169.78975646898</v>
      </c>
      <c r="DI394" s="84"/>
      <c r="DJ394" s="98">
        <f>SUMIFS('Ajuste Ciclado'!D$5:D$47,'Ajuste Ciclado'!$C$5:$C$47,Balance!DJ$4,'Ajuste Ciclado'!$B$5:$B$47,Balance!$B394)</f>
        <v>0</v>
      </c>
      <c r="DK394" s="99">
        <f>SUMIFS('Ajuste Ciclado'!E$5:E$47,'Ajuste Ciclado'!$C$5:$C$47,Balance!DK$4,'Ajuste Ciclado'!$B$5:$B$47,Balance!$B394)</f>
        <v>0</v>
      </c>
      <c r="DL394" s="99">
        <f>SUMIFS('Ajuste Ciclado'!F$5:F$47,'Ajuste Ciclado'!$C$5:$C$47,Balance!DL$4,'Ajuste Ciclado'!$B$5:$B$47,Balance!$B394)</f>
        <v>0</v>
      </c>
      <c r="DM394" s="99">
        <f>SUMIFS('Ajuste Ciclado'!G$5:G$47,'Ajuste Ciclado'!$C$5:$C$47,Balance!DM$4,'Ajuste Ciclado'!$B$5:$B$47,Balance!$B394)</f>
        <v>0</v>
      </c>
      <c r="DN394" s="99">
        <f>SUMIFS('Ajuste Ciclado'!H$5:H$47,'Ajuste Ciclado'!$C$5:$C$47,Balance!DN$4,'Ajuste Ciclado'!$B$5:$B$47,Balance!$B394)</f>
        <v>0</v>
      </c>
      <c r="DO394" s="99">
        <f>SUMIFS('Ajuste Ciclado'!I$5:I$47,'Ajuste Ciclado'!$C$5:$C$47,Balance!DO$4,'Ajuste Ciclado'!$B$5:$B$47,Balance!$B394)</f>
        <v>0</v>
      </c>
      <c r="DP394" s="99">
        <f>SUMIFS('Ajuste Ciclado'!J$5:J$47,'Ajuste Ciclado'!$C$5:$C$47,Balance!DP$4,'Ajuste Ciclado'!$B$5:$B$47,Balance!$B394)</f>
        <v>0</v>
      </c>
      <c r="DQ394" s="99">
        <f>SUMIFS('Ajuste Ciclado'!K$5:K$47,'Ajuste Ciclado'!$C$5:$C$47,Balance!DQ$4,'Ajuste Ciclado'!$B$5:$B$47,Balance!$B394)</f>
        <v>0</v>
      </c>
      <c r="DR394" s="99">
        <f>SUMIFS('Ajuste Ciclado'!L$5:L$47,'Ajuste Ciclado'!$C$5:$C$47,Balance!DR$4,'Ajuste Ciclado'!$B$5:$B$47,Balance!$B394)</f>
        <v>0</v>
      </c>
      <c r="DS394" s="99">
        <f>SUMIFS('Ajuste Ciclado'!M$5:M$47,'Ajuste Ciclado'!$C$5:$C$47,Balance!DS$4,'Ajuste Ciclado'!$B$5:$B$47,Balance!$B394)</f>
        <v>0</v>
      </c>
      <c r="DT394" s="99">
        <f>SUMIFS('Ajuste Ciclado'!N$5:N$47,'Ajuste Ciclado'!$C$5:$C$47,Balance!DT$4,'Ajuste Ciclado'!$B$5:$B$47,Balance!$B394)</f>
        <v>0</v>
      </c>
      <c r="DU394" s="100">
        <f>SUMIFS('Ajuste Ciclado'!O$5:O$47,'Ajuste Ciclado'!$C$5:$C$47,Balance!DU$4,'Ajuste Ciclado'!$B$5:$B$47,Balance!$B394)</f>
        <v>0</v>
      </c>
      <c r="DV394" s="98">
        <f>SUMIFS('Ajuste Ciclado'!D$5:D$47,'Ajuste Ciclado'!$C$5:$C$47,Balance!DV$4,'Ajuste Ciclado'!$B$5:$B$47,Balance!$B394)</f>
        <v>0</v>
      </c>
      <c r="DW394" s="99">
        <f>SUMIFS('Ajuste Ciclado'!E$5:E$47,'Ajuste Ciclado'!$C$5:$C$47,Balance!DW$4,'Ajuste Ciclado'!$B$5:$B$47,Balance!$B394)</f>
        <v>0</v>
      </c>
      <c r="DX394" s="99">
        <f>SUMIFS('Ajuste Ciclado'!F$5:F$47,'Ajuste Ciclado'!$C$5:$C$47,Balance!DX$4,'Ajuste Ciclado'!$B$5:$B$47,Balance!$B394)</f>
        <v>0</v>
      </c>
      <c r="DY394" s="99">
        <f>SUMIFS('Ajuste Ciclado'!G$5:G$47,'Ajuste Ciclado'!$C$5:$C$47,Balance!DY$4,'Ajuste Ciclado'!$B$5:$B$47,Balance!$B394)</f>
        <v>0</v>
      </c>
      <c r="DZ394" s="99">
        <f>SUMIFS('Ajuste Ciclado'!H$5:H$47,'Ajuste Ciclado'!$C$5:$C$47,Balance!DZ$4,'Ajuste Ciclado'!$B$5:$B$47,Balance!$B394)</f>
        <v>0</v>
      </c>
      <c r="EA394" s="99">
        <f>SUMIFS('Ajuste Ciclado'!I$5:I$47,'Ajuste Ciclado'!$C$5:$C$47,Balance!EA$4,'Ajuste Ciclado'!$B$5:$B$47,Balance!$B394)</f>
        <v>0</v>
      </c>
      <c r="EB394" s="99">
        <f>SUMIFS('Ajuste Ciclado'!J$5:J$47,'Ajuste Ciclado'!$C$5:$C$47,Balance!EB$4,'Ajuste Ciclado'!$B$5:$B$47,Balance!$B394)</f>
        <v>0</v>
      </c>
      <c r="EC394" s="99">
        <f>SUMIFS('Ajuste Ciclado'!K$5:K$47,'Ajuste Ciclado'!$C$5:$C$47,Balance!EC$4,'Ajuste Ciclado'!$B$5:$B$47,Balance!$B394)</f>
        <v>0</v>
      </c>
      <c r="ED394" s="99">
        <f>SUMIFS('Ajuste Ciclado'!L$5:L$47,'Ajuste Ciclado'!$C$5:$C$47,Balance!ED$4,'Ajuste Ciclado'!$B$5:$B$47,Balance!$B394)</f>
        <v>0</v>
      </c>
      <c r="EE394" s="99">
        <f>SUMIFS('Ajuste Ciclado'!M$5:M$47,'Ajuste Ciclado'!$C$5:$C$47,Balance!EE$4,'Ajuste Ciclado'!$B$5:$B$47,Balance!$B394)</f>
        <v>0</v>
      </c>
      <c r="EF394" s="99">
        <f>SUMIFS('Ajuste Ciclado'!N$5:N$47,'Ajuste Ciclado'!$C$5:$C$47,Balance!EF$4,'Ajuste Ciclado'!$B$5:$B$47,Balance!$B394)</f>
        <v>0</v>
      </c>
      <c r="EG394" s="100">
        <f>SUMIFS('Ajuste Ciclado'!O$5:O$47,'Ajuste Ciclado'!$C$5:$C$47,Balance!EG$4,'Ajuste Ciclado'!$B$5:$B$47,Balance!$B394)</f>
        <v>0</v>
      </c>
      <c r="EH394" s="98">
        <f>SUMIFS('Ajuste Ciclado'!D$5:D$47,'Ajuste Ciclado'!$C$5:$C$47,Balance!EH$4,'Ajuste Ciclado'!$B$5:$B$47,Balance!$B394)</f>
        <v>0</v>
      </c>
      <c r="EI394" s="99">
        <f>SUMIFS('Ajuste Ciclado'!E$5:E$47,'Ajuste Ciclado'!$C$5:$C$47,Balance!EI$4,'Ajuste Ciclado'!$B$5:$B$47,Balance!$B394)</f>
        <v>0</v>
      </c>
      <c r="EJ394" s="99">
        <f>SUMIFS('Ajuste Ciclado'!F$5:F$47,'Ajuste Ciclado'!$C$5:$C$47,Balance!EJ$4,'Ajuste Ciclado'!$B$5:$B$47,Balance!$B394)</f>
        <v>0</v>
      </c>
      <c r="EK394" s="99">
        <f>SUMIFS('Ajuste Ciclado'!G$5:G$47,'Ajuste Ciclado'!$C$5:$C$47,Balance!EK$4,'Ajuste Ciclado'!$B$5:$B$47,Balance!$B394)</f>
        <v>0</v>
      </c>
      <c r="EL394" s="99">
        <f>SUMIFS('Ajuste Ciclado'!H$5:H$47,'Ajuste Ciclado'!$C$5:$C$47,Balance!EL$4,'Ajuste Ciclado'!$B$5:$B$47,Balance!$B394)</f>
        <v>0</v>
      </c>
      <c r="EM394" s="99">
        <f>SUMIFS('Ajuste Ciclado'!I$5:I$47,'Ajuste Ciclado'!$C$5:$C$47,Balance!EM$4,'Ajuste Ciclado'!$B$5:$B$47,Balance!$B394)</f>
        <v>0</v>
      </c>
      <c r="EN394" s="99">
        <f>SUMIFS('Ajuste Ciclado'!J$5:J$47,'Ajuste Ciclado'!$C$5:$C$47,Balance!EN$4,'Ajuste Ciclado'!$B$5:$B$47,Balance!$B394)</f>
        <v>0</v>
      </c>
      <c r="EO394" s="99">
        <f>SUMIFS('Ajuste Ciclado'!K$5:K$47,'Ajuste Ciclado'!$C$5:$C$47,Balance!EO$4,'Ajuste Ciclado'!$B$5:$B$47,Balance!$B394)</f>
        <v>0</v>
      </c>
      <c r="EP394" s="99">
        <f>SUMIFS('Ajuste Ciclado'!L$5:L$47,'Ajuste Ciclado'!$C$5:$C$47,Balance!EP$4,'Ajuste Ciclado'!$B$5:$B$47,Balance!$B394)</f>
        <v>0</v>
      </c>
      <c r="EQ394" s="99">
        <f>SUMIFS('Ajuste Ciclado'!M$5:M$47,'Ajuste Ciclado'!$C$5:$C$47,Balance!EQ$4,'Ajuste Ciclado'!$B$5:$B$47,Balance!$B394)</f>
        <v>0</v>
      </c>
      <c r="ER394" s="99">
        <f>SUMIFS('Ajuste Ciclado'!N$5:N$47,'Ajuste Ciclado'!$C$5:$C$47,Balance!ER$4,'Ajuste Ciclado'!$B$5:$B$47,Balance!$B394)</f>
        <v>0</v>
      </c>
      <c r="ES394" s="100">
        <f>SUMIFS('Ajuste Ciclado'!O$5:O$47,'Ajuste Ciclado'!$C$5:$C$47,Balance!ES$4,'Ajuste Ciclado'!$B$5:$B$47,Balance!$B394)</f>
        <v>0</v>
      </c>
      <c r="ET394" s="84"/>
      <c r="EU394" s="12">
        <f t="shared" si="523"/>
        <v>-340475.67733004328</v>
      </c>
      <c r="EV394" s="13">
        <f t="shared" si="488"/>
        <v>-311788.51646107138</v>
      </c>
      <c r="EW394" s="13">
        <f t="shared" si="489"/>
        <v>-338302.13962749887</v>
      </c>
      <c r="EX394" s="13">
        <f t="shared" si="490"/>
        <v>-286136.83367229381</v>
      </c>
      <c r="EY394" s="13">
        <f t="shared" si="491"/>
        <v>-268876.12553469132</v>
      </c>
      <c r="EZ394" s="13">
        <f t="shared" si="492"/>
        <v>-237554.54199269795</v>
      </c>
      <c r="FA394" s="13">
        <f t="shared" si="493"/>
        <v>-233040.33762169399</v>
      </c>
      <c r="FB394" s="13">
        <f t="shared" si="494"/>
        <v>-227697.16268112895</v>
      </c>
      <c r="FC394" s="13">
        <f t="shared" si="495"/>
        <v>-188442.89921299831</v>
      </c>
      <c r="FD394" s="13">
        <f t="shared" si="496"/>
        <v>-122651.48511797847</v>
      </c>
      <c r="FE394" s="13">
        <f t="shared" si="497"/>
        <v>-108922.67622239041</v>
      </c>
      <c r="FF394" s="14">
        <f t="shared" si="498"/>
        <v>-122556.98636482246</v>
      </c>
      <c r="FG394" s="12">
        <f t="shared" si="499"/>
        <v>-340884.3475462604</v>
      </c>
      <c r="FH394" s="13">
        <f t="shared" si="500"/>
        <v>-313809.67500607006</v>
      </c>
      <c r="FI394" s="13">
        <f t="shared" si="501"/>
        <v>-341155.30143546284</v>
      </c>
      <c r="FJ394" s="13">
        <f t="shared" si="502"/>
        <v>-298789.21428070881</v>
      </c>
      <c r="FK394" s="13">
        <f t="shared" si="503"/>
        <v>-266104.29561009386</v>
      </c>
      <c r="FL394" s="13">
        <f t="shared" si="504"/>
        <v>-238229.35723229274</v>
      </c>
      <c r="FM394" s="13">
        <f t="shared" si="505"/>
        <v>-240491.27605821579</v>
      </c>
      <c r="FN394" s="13">
        <f t="shared" si="506"/>
        <v>-228665.62156297456</v>
      </c>
      <c r="FO394" s="13">
        <f t="shared" si="507"/>
        <v>-190107.77797330875</v>
      </c>
      <c r="FP394" s="13">
        <f t="shared" si="508"/>
        <v>-132913.76737076059</v>
      </c>
      <c r="FQ394" s="13">
        <f t="shared" si="509"/>
        <v>-134061.52748172946</v>
      </c>
      <c r="FR394" s="14">
        <f t="shared" si="510"/>
        <v>-153057.88645449711</v>
      </c>
      <c r="FS394" s="12">
        <f t="shared" si="511"/>
        <v>121670.68408928113</v>
      </c>
      <c r="FT394" s="13">
        <f t="shared" si="512"/>
        <v>120132.86175576344</v>
      </c>
      <c r="FU394" s="13">
        <f t="shared" si="513"/>
        <v>200100.10562936377</v>
      </c>
      <c r="FV394" s="13">
        <f t="shared" si="514"/>
        <v>159808.97514563781</v>
      </c>
      <c r="FW394" s="13">
        <f t="shared" si="515"/>
        <v>182250.00520303342</v>
      </c>
      <c r="FX394" s="13">
        <f t="shared" si="516"/>
        <v>152826.20701664686</v>
      </c>
      <c r="FY394" s="13">
        <f t="shared" si="517"/>
        <v>150311.20710983191</v>
      </c>
      <c r="FZ394" s="13">
        <f t="shared" si="518"/>
        <v>161176.35303533974</v>
      </c>
      <c r="GA394" s="13">
        <f t="shared" si="519"/>
        <v>128825.67388051291</v>
      </c>
      <c r="GB394" s="13">
        <f t="shared" si="520"/>
        <v>87540.23064616161</v>
      </c>
      <c r="GC394" s="13">
        <f t="shared" si="521"/>
        <v>99369.887217978147</v>
      </c>
      <c r="GD394" s="14">
        <f t="shared" si="522"/>
        <v>124169.78975646898</v>
      </c>
      <c r="GE394" s="84"/>
      <c r="GF394" s="12">
        <f t="shared" si="524"/>
        <v>-2786445.3818393089</v>
      </c>
      <c r="GG394" s="13">
        <f t="shared" si="524"/>
        <v>-2878270.0480123754</v>
      </c>
      <c r="GH394" s="14">
        <f t="shared" si="524"/>
        <v>1688181.9804860195</v>
      </c>
      <c r="GI394" s="6">
        <f t="shared" si="525"/>
        <v>2</v>
      </c>
      <c r="GJ394" s="12">
        <f t="shared" si="526"/>
        <v>-990566.33341861353</v>
      </c>
      <c r="GK394" s="13">
        <f t="shared" si="527"/>
        <v>-995849.32398779329</v>
      </c>
      <c r="GL394" s="14">
        <f t="shared" si="528"/>
        <v>0</v>
      </c>
      <c r="GM394" s="84"/>
      <c r="GN394" s="66">
        <f t="shared" si="529"/>
        <v>-995849.32398779329</v>
      </c>
      <c r="GO394" s="84"/>
      <c r="GP394" s="63" t="str" cm="1">
        <f t="array" ref="GP394">INDEX($GF$4:$GH$4,1,GI394)</f>
        <v>Sample 3</v>
      </c>
      <c r="GQ394" s="12">
        <f t="shared" si="436"/>
        <v>-340475.67733004328</v>
      </c>
      <c r="GR394" s="13">
        <f t="shared" si="436"/>
        <v>-338302.13962749887</v>
      </c>
      <c r="GS394" s="14">
        <f t="shared" si="436"/>
        <v>-311788.51646107138</v>
      </c>
      <c r="GT394" s="12">
        <f t="shared" si="437"/>
        <v>-341155.30143546284</v>
      </c>
      <c r="GU394" s="13">
        <f t="shared" si="437"/>
        <v>-340884.3475462604</v>
      </c>
      <c r="GV394" s="14">
        <f t="shared" si="437"/>
        <v>-313809.67500607006</v>
      </c>
      <c r="GW394" s="12">
        <f t="shared" si="438"/>
        <v>87540.23064616161</v>
      </c>
      <c r="GX394" s="13">
        <f t="shared" si="438"/>
        <v>99369.887217978147</v>
      </c>
      <c r="GY394" s="14">
        <f t="shared" si="438"/>
        <v>120132.86175576344</v>
      </c>
      <c r="GZ394" s="84" t="str">
        <f t="shared" si="441"/>
        <v>Sample 3</v>
      </c>
      <c r="HA394" s="12">
        <f t="shared" si="530"/>
        <v>-341155.30143546284</v>
      </c>
      <c r="HB394" s="13">
        <f t="shared" si="530"/>
        <v>-340884.3475462604</v>
      </c>
      <c r="HC394" s="14">
        <f t="shared" si="530"/>
        <v>-313809.67500607006</v>
      </c>
      <c r="HD394" s="6">
        <f t="shared" si="442"/>
        <v>-995849.32398779329</v>
      </c>
      <c r="HE394" s="84" t="str">
        <f t="shared" si="443"/>
        <v>Ok</v>
      </c>
    </row>
    <row r="395" spans="2:213" hidden="1" x14ac:dyDescent="0.3">
      <c r="B395" s="84" t="s">
        <v>119</v>
      </c>
      <c r="C395" s="12">
        <f>SUMIFS(Inyecciones!$E$2:$E$14185,Inyecciones!$A$2:$A$14185,Balance!C$4,Inyecciones!$B$2:$B$14185,Balance!$B395,Inyecciones!$C$2:$C$14185,Balance!C$5)</f>
        <v>39644.953065858223</v>
      </c>
      <c r="D395" s="13">
        <f>SUMIFS(Inyecciones!$E$2:$E$14185,Inyecciones!$A$2:$A$14185,Balance!D$4,Inyecciones!$B$2:$B$14185,Balance!$B395,Inyecciones!$C$2:$C$14185,Balance!D$5)</f>
        <v>20595.217173416291</v>
      </c>
      <c r="E395" s="13">
        <f>SUMIFS(Inyecciones!$E$2:$E$14185,Inyecciones!$A$2:$A$14185,Balance!E$4,Inyecciones!$B$2:$B$14185,Balance!$B395,Inyecciones!$C$2:$C$14185,Balance!E$5)</f>
        <v>26124.410635681899</v>
      </c>
      <c r="F395" s="13">
        <f>SUMIFS(Inyecciones!$E$2:$E$14185,Inyecciones!$A$2:$A$14185,Balance!F$4,Inyecciones!$B$2:$B$14185,Balance!$B395,Inyecciones!$C$2:$C$14185,Balance!F$5)</f>
        <v>17937.47918761945</v>
      </c>
      <c r="G395" s="13">
        <f>SUMIFS(Inyecciones!$E$2:$E$14185,Inyecciones!$A$2:$A$14185,Balance!G$4,Inyecciones!$B$2:$B$14185,Balance!$B395,Inyecciones!$C$2:$C$14185,Balance!G$5)</f>
        <v>15477.939037449411</v>
      </c>
      <c r="H395" s="13">
        <f>SUMIFS(Inyecciones!$E$2:$E$14185,Inyecciones!$A$2:$A$14185,Balance!H$4,Inyecciones!$B$2:$B$14185,Balance!$B395,Inyecciones!$C$2:$C$14185,Balance!H$5)</f>
        <v>12601.17543292132</v>
      </c>
      <c r="I395" s="13">
        <f>SUMIFS(Inyecciones!$E$2:$E$14185,Inyecciones!$A$2:$A$14185,Balance!I$4,Inyecciones!$B$2:$B$14185,Balance!$B395,Inyecciones!$C$2:$C$14185,Balance!I$5)</f>
        <v>16254.34127230247</v>
      </c>
      <c r="J395" s="13">
        <f>SUMIFS(Inyecciones!$E$2:$E$14185,Inyecciones!$A$2:$A$14185,Balance!J$4,Inyecciones!$B$2:$B$14185,Balance!$B395,Inyecciones!$C$2:$C$14185,Balance!J$5)</f>
        <v>20376.82573127998</v>
      </c>
      <c r="K395" s="13">
        <f>SUMIFS(Inyecciones!$E$2:$E$14185,Inyecciones!$A$2:$A$14185,Balance!K$4,Inyecciones!$B$2:$B$14185,Balance!$B395,Inyecciones!$C$2:$C$14185,Balance!K$5)</f>
        <v>22873.3700019594</v>
      </c>
      <c r="L395" s="13">
        <f>SUMIFS(Inyecciones!$E$2:$E$14185,Inyecciones!$A$2:$A$14185,Balance!L$4,Inyecciones!$B$2:$B$14185,Balance!$B395,Inyecciones!$C$2:$C$14185,Balance!L$5)</f>
        <v>6248.2335079365585</v>
      </c>
      <c r="M395" s="13">
        <f>SUMIFS(Inyecciones!$E$2:$E$14185,Inyecciones!$A$2:$A$14185,Balance!M$4,Inyecciones!$B$2:$B$14185,Balance!$B395,Inyecciones!$C$2:$C$14185,Balance!M$5)</f>
        <v>3560.8688551459391</v>
      </c>
      <c r="N395" s="14">
        <f>SUMIFS(Inyecciones!$E$2:$E$14185,Inyecciones!$A$2:$A$14185,Balance!N$4,Inyecciones!$B$2:$B$14185,Balance!$B395,Inyecciones!$C$2:$C$14185,Balance!N$5)</f>
        <v>4962.4835846689593</v>
      </c>
      <c r="O395" s="12">
        <f>SUMIFS(Inyecciones!$E$2:$E$14185,Inyecciones!$A$2:$A$14185,Balance!O$4,Inyecciones!$B$2:$B$14185,Balance!$B395,Inyecciones!$C$2:$C$14185,Balance!O$5)</f>
        <v>39709.069460700208</v>
      </c>
      <c r="P395" s="13">
        <f>SUMIFS(Inyecciones!$E$2:$E$14185,Inyecciones!$A$2:$A$14185,Balance!P$4,Inyecciones!$B$2:$B$14185,Balance!$B395,Inyecciones!$C$2:$C$14185,Balance!P$5)</f>
        <v>20622.128876447001</v>
      </c>
      <c r="Q395" s="13">
        <f>SUMIFS(Inyecciones!$E$2:$E$14185,Inyecciones!$A$2:$A$14185,Balance!Q$4,Inyecciones!$B$2:$B$14185,Balance!$B395,Inyecciones!$C$2:$C$14185,Balance!Q$5)</f>
        <v>26348.789082316482</v>
      </c>
      <c r="R395" s="13">
        <f>SUMIFS(Inyecciones!$E$2:$E$14185,Inyecciones!$A$2:$A$14185,Balance!R$4,Inyecciones!$B$2:$B$14185,Balance!$B395,Inyecciones!$C$2:$C$14185,Balance!R$5)</f>
        <v>18907.931027309689</v>
      </c>
      <c r="S395" s="13">
        <f>SUMIFS(Inyecciones!$E$2:$E$14185,Inyecciones!$A$2:$A$14185,Balance!S$4,Inyecciones!$B$2:$B$14185,Balance!$B395,Inyecciones!$C$2:$C$14185,Balance!S$5)</f>
        <v>15424.80150689296</v>
      </c>
      <c r="T395" s="13">
        <f>SUMIFS(Inyecciones!$E$2:$E$14185,Inyecciones!$A$2:$A$14185,Balance!T$4,Inyecciones!$B$2:$B$14185,Balance!$B395,Inyecciones!$C$2:$C$14185,Balance!T$5)</f>
        <v>12597.86687732579</v>
      </c>
      <c r="U395" s="13">
        <f>SUMIFS(Inyecciones!$E$2:$E$14185,Inyecciones!$A$2:$A$14185,Balance!U$4,Inyecciones!$B$2:$B$14185,Balance!$B395,Inyecciones!$C$2:$C$14185,Balance!U$5)</f>
        <v>16687.827862250939</v>
      </c>
      <c r="V395" s="13">
        <f>SUMIFS(Inyecciones!$E$2:$E$14185,Inyecciones!$A$2:$A$14185,Balance!V$4,Inyecciones!$B$2:$B$14185,Balance!$B395,Inyecciones!$C$2:$C$14185,Balance!V$5)</f>
        <v>20500.536434898051</v>
      </c>
      <c r="W395" s="13">
        <f>SUMIFS(Inyecciones!$E$2:$E$14185,Inyecciones!$A$2:$A$14185,Balance!W$4,Inyecciones!$B$2:$B$14185,Balance!$B395,Inyecciones!$C$2:$C$14185,Balance!W$5)</f>
        <v>23112.368375828999</v>
      </c>
      <c r="X395" s="13">
        <f>SUMIFS(Inyecciones!$E$2:$E$14185,Inyecciones!$A$2:$A$14185,Balance!X$4,Inyecciones!$B$2:$B$14185,Balance!$B395,Inyecciones!$C$2:$C$14185,Balance!X$5)</f>
        <v>9010.1257944641893</v>
      </c>
      <c r="Y395" s="13">
        <f>SUMIFS(Inyecciones!$E$2:$E$14185,Inyecciones!$A$2:$A$14185,Balance!Y$4,Inyecciones!$B$2:$B$14185,Balance!$B395,Inyecciones!$C$2:$C$14185,Balance!Y$5)</f>
        <v>13039.741835984119</v>
      </c>
      <c r="Z395" s="14">
        <f>SUMIFS(Inyecciones!$E$2:$E$14185,Inyecciones!$A$2:$A$14185,Balance!Z$4,Inyecciones!$B$2:$B$14185,Balance!$B395,Inyecciones!$C$2:$C$14185,Balance!Z$5)</f>
        <v>14908.43889534616</v>
      </c>
      <c r="AA395" s="12">
        <f>SUMIFS(Inyecciones!$E$2:$E$14185,Inyecciones!$A$2:$A$14185,Balance!AA$4,Inyecciones!$B$2:$B$14185,Balance!$B395,Inyecciones!$C$2:$C$14185,Balance!AA$5)</f>
        <v>39724.167885045717</v>
      </c>
      <c r="AB395" s="13">
        <f>SUMIFS(Inyecciones!$E$2:$E$14185,Inyecciones!$A$2:$A$14185,Balance!AB$4,Inyecciones!$B$2:$B$14185,Balance!$B395,Inyecciones!$C$2:$C$14185,Balance!AB$5)</f>
        <v>20628.80046012079</v>
      </c>
      <c r="AC395" s="13">
        <f>SUMIFS(Inyecciones!$E$2:$E$14185,Inyecciones!$A$2:$A$14185,Balance!AC$4,Inyecciones!$B$2:$B$14185,Balance!$B395,Inyecciones!$C$2:$C$14185,Balance!AC$5)</f>
        <v>26262.204221408909</v>
      </c>
      <c r="AD395" s="13">
        <f>SUMIFS(Inyecciones!$E$2:$E$14185,Inyecciones!$A$2:$A$14185,Balance!AD$4,Inyecciones!$B$2:$B$14185,Balance!$B395,Inyecciones!$C$2:$C$14185,Balance!AD$5)</f>
        <v>18791.34183661425</v>
      </c>
      <c r="AE395" s="13">
        <f>SUMIFS(Inyecciones!$E$2:$E$14185,Inyecciones!$A$2:$A$14185,Balance!AE$4,Inyecciones!$B$2:$B$14185,Balance!$B395,Inyecciones!$C$2:$C$14185,Balance!AE$5)</f>
        <v>15694.35157576514</v>
      </c>
      <c r="AF395" s="13">
        <f>SUMIFS(Inyecciones!$E$2:$E$14185,Inyecciones!$A$2:$A$14185,Balance!AF$4,Inyecciones!$B$2:$B$14185,Balance!$B395,Inyecciones!$C$2:$C$14185,Balance!AF$5)</f>
        <v>13091.83586897742</v>
      </c>
      <c r="AG395" s="13">
        <f>SUMIFS(Inyecciones!$E$2:$E$14185,Inyecciones!$A$2:$A$14185,Balance!AG$4,Inyecciones!$B$2:$B$14185,Balance!$B395,Inyecciones!$C$2:$C$14185,Balance!AG$5)</f>
        <v>17693.039549122841</v>
      </c>
      <c r="AH395" s="13">
        <f>SUMIFS(Inyecciones!$E$2:$E$14185,Inyecciones!$A$2:$A$14185,Balance!AH$4,Inyecciones!$B$2:$B$14185,Balance!$B395,Inyecciones!$C$2:$C$14185,Balance!AH$5)</f>
        <v>22259.679119762899</v>
      </c>
      <c r="AI395" s="13">
        <f>SUMIFS(Inyecciones!$E$2:$E$14185,Inyecciones!$A$2:$A$14185,Balance!AI$4,Inyecciones!$B$2:$B$14185,Balance!$B395,Inyecciones!$C$2:$C$14185,Balance!AI$5)</f>
        <v>24596.470680880891</v>
      </c>
      <c r="AJ395" s="13">
        <f>SUMIFS(Inyecciones!$E$2:$E$14185,Inyecciones!$A$2:$A$14185,Balance!AJ$4,Inyecciones!$B$2:$B$14185,Balance!$B395,Inyecciones!$C$2:$C$14185,Balance!AJ$5)</f>
        <v>19253.783842499219</v>
      </c>
      <c r="AK395" s="13">
        <f>SUMIFS(Inyecciones!$E$2:$E$14185,Inyecciones!$A$2:$A$14185,Balance!AK$4,Inyecciones!$B$2:$B$14185,Balance!$B395,Inyecciones!$C$2:$C$14185,Balance!AK$5)</f>
        <v>24685.964939746351</v>
      </c>
      <c r="AL395" s="14">
        <f>SUMIFS(Inyecciones!$E$2:$E$14185,Inyecciones!$A$2:$A$14185,Balance!AL$4,Inyecciones!$B$2:$B$14185,Balance!$B395,Inyecciones!$C$2:$C$14185,Balance!AL$5)</f>
        <v>22711.251164458459</v>
      </c>
      <c r="AM395" s="13"/>
      <c r="AN395" s="12">
        <f>SUMIFS('Retiro Mensual'!$E$2:$E$2629,'Retiro Mensual'!$A$2:$A$2629,AN$4,'Retiro Mensual'!$B$2:$B$2629,$B395,'Retiro Mensual'!$C$2:$C$2629,AN$5)</f>
        <v>0</v>
      </c>
      <c r="AO395" s="13">
        <f>SUMIFS('Retiro Mensual'!$E$2:$E$2629,'Retiro Mensual'!$A$2:$A$2629,AO$4,'Retiro Mensual'!$B$2:$B$2629,$B395,'Retiro Mensual'!$C$2:$C$2629,AO$5)</f>
        <v>0</v>
      </c>
      <c r="AP395" s="13">
        <f>SUMIFS('Retiro Mensual'!$E$2:$E$2629,'Retiro Mensual'!$A$2:$A$2629,AP$4,'Retiro Mensual'!$B$2:$B$2629,$B395,'Retiro Mensual'!$C$2:$C$2629,AP$5)</f>
        <v>0</v>
      </c>
      <c r="AQ395" s="13">
        <f>SUMIFS('Retiro Mensual'!$E$2:$E$2629,'Retiro Mensual'!$A$2:$A$2629,AQ$4,'Retiro Mensual'!$B$2:$B$2629,$B395,'Retiro Mensual'!$C$2:$C$2629,AQ$5)</f>
        <v>0</v>
      </c>
      <c r="AR395" s="13">
        <f>SUMIFS('Retiro Mensual'!$E$2:$E$2629,'Retiro Mensual'!$A$2:$A$2629,AR$4,'Retiro Mensual'!$B$2:$B$2629,$B395,'Retiro Mensual'!$C$2:$C$2629,AR$5)</f>
        <v>0</v>
      </c>
      <c r="AS395" s="13">
        <f>SUMIFS('Retiro Mensual'!$E$2:$E$2629,'Retiro Mensual'!$A$2:$A$2629,AS$4,'Retiro Mensual'!$B$2:$B$2629,$B395,'Retiro Mensual'!$C$2:$C$2629,AS$5)</f>
        <v>0</v>
      </c>
      <c r="AT395" s="13">
        <f>SUMIFS('Retiro Mensual'!$E$2:$E$2629,'Retiro Mensual'!$A$2:$A$2629,AT$4,'Retiro Mensual'!$B$2:$B$2629,$B395,'Retiro Mensual'!$C$2:$C$2629,AT$5)</f>
        <v>0</v>
      </c>
      <c r="AU395" s="13">
        <f>SUMIFS('Retiro Mensual'!$E$2:$E$2629,'Retiro Mensual'!$A$2:$A$2629,AU$4,'Retiro Mensual'!$B$2:$B$2629,$B395,'Retiro Mensual'!$C$2:$C$2629,AU$5)</f>
        <v>0</v>
      </c>
      <c r="AV395" s="13">
        <f>SUMIFS('Retiro Mensual'!$E$2:$E$2629,'Retiro Mensual'!$A$2:$A$2629,AV$4,'Retiro Mensual'!$B$2:$B$2629,$B395,'Retiro Mensual'!$C$2:$C$2629,AV$5)</f>
        <v>0</v>
      </c>
      <c r="AW395" s="13">
        <f>SUMIFS('Retiro Mensual'!$E$2:$E$2629,'Retiro Mensual'!$A$2:$A$2629,AW$4,'Retiro Mensual'!$B$2:$B$2629,$B395,'Retiro Mensual'!$C$2:$C$2629,AW$5)</f>
        <v>0</v>
      </c>
      <c r="AX395" s="13">
        <f>SUMIFS('Retiro Mensual'!$E$2:$E$2629,'Retiro Mensual'!$A$2:$A$2629,AX$4,'Retiro Mensual'!$B$2:$B$2629,$B395,'Retiro Mensual'!$C$2:$C$2629,AX$5)</f>
        <v>0</v>
      </c>
      <c r="AY395" s="14">
        <f>SUMIFS('Retiro Mensual'!$E$2:$E$2629,'Retiro Mensual'!$A$2:$A$2629,AY$4,'Retiro Mensual'!$B$2:$B$2629,$B395,'Retiro Mensual'!$C$2:$C$2629,AY$5)</f>
        <v>0</v>
      </c>
      <c r="AZ395" s="12">
        <f>SUMIFS('Retiro Mensual'!$E$2:$E$2629,'Retiro Mensual'!$A$2:$A$2629,AZ$4,'Retiro Mensual'!$B$2:$B$2629,$B395,'Retiro Mensual'!$C$2:$C$2629,AZ$5)</f>
        <v>0</v>
      </c>
      <c r="BA395" s="13">
        <f>SUMIFS('Retiro Mensual'!$E$2:$E$2629,'Retiro Mensual'!$A$2:$A$2629,BA$4,'Retiro Mensual'!$B$2:$B$2629,$B395,'Retiro Mensual'!$C$2:$C$2629,BA$5)</f>
        <v>0</v>
      </c>
      <c r="BB395" s="13">
        <f>SUMIFS('Retiro Mensual'!$E$2:$E$2629,'Retiro Mensual'!$A$2:$A$2629,BB$4,'Retiro Mensual'!$B$2:$B$2629,$B395,'Retiro Mensual'!$C$2:$C$2629,BB$5)</f>
        <v>0</v>
      </c>
      <c r="BC395" s="13">
        <f>SUMIFS('Retiro Mensual'!$E$2:$E$2629,'Retiro Mensual'!$A$2:$A$2629,BC$4,'Retiro Mensual'!$B$2:$B$2629,$B395,'Retiro Mensual'!$C$2:$C$2629,BC$5)</f>
        <v>0</v>
      </c>
      <c r="BD395" s="13">
        <f>SUMIFS('Retiro Mensual'!$E$2:$E$2629,'Retiro Mensual'!$A$2:$A$2629,BD$4,'Retiro Mensual'!$B$2:$B$2629,$B395,'Retiro Mensual'!$C$2:$C$2629,BD$5)</f>
        <v>0</v>
      </c>
      <c r="BE395" s="13">
        <f>SUMIFS('Retiro Mensual'!$E$2:$E$2629,'Retiro Mensual'!$A$2:$A$2629,BE$4,'Retiro Mensual'!$B$2:$B$2629,$B395,'Retiro Mensual'!$C$2:$C$2629,BE$5)</f>
        <v>0</v>
      </c>
      <c r="BF395" s="13">
        <f>SUMIFS('Retiro Mensual'!$E$2:$E$2629,'Retiro Mensual'!$A$2:$A$2629,BF$4,'Retiro Mensual'!$B$2:$B$2629,$B395,'Retiro Mensual'!$C$2:$C$2629,BF$5)</f>
        <v>0</v>
      </c>
      <c r="BG395" s="13">
        <f>SUMIFS('Retiro Mensual'!$E$2:$E$2629,'Retiro Mensual'!$A$2:$A$2629,BG$4,'Retiro Mensual'!$B$2:$B$2629,$B395,'Retiro Mensual'!$C$2:$C$2629,BG$5)</f>
        <v>0</v>
      </c>
      <c r="BH395" s="13">
        <f>SUMIFS('Retiro Mensual'!$E$2:$E$2629,'Retiro Mensual'!$A$2:$A$2629,BH$4,'Retiro Mensual'!$B$2:$B$2629,$B395,'Retiro Mensual'!$C$2:$C$2629,BH$5)</f>
        <v>0</v>
      </c>
      <c r="BI395" s="13">
        <f>SUMIFS('Retiro Mensual'!$E$2:$E$2629,'Retiro Mensual'!$A$2:$A$2629,BI$4,'Retiro Mensual'!$B$2:$B$2629,$B395,'Retiro Mensual'!$C$2:$C$2629,BI$5)</f>
        <v>0</v>
      </c>
      <c r="BJ395" s="13">
        <f>SUMIFS('Retiro Mensual'!$E$2:$E$2629,'Retiro Mensual'!$A$2:$A$2629,BJ$4,'Retiro Mensual'!$B$2:$B$2629,$B395,'Retiro Mensual'!$C$2:$C$2629,BJ$5)</f>
        <v>0</v>
      </c>
      <c r="BK395" s="14">
        <f>SUMIFS('Retiro Mensual'!$E$2:$E$2629,'Retiro Mensual'!$A$2:$A$2629,BK$4,'Retiro Mensual'!$B$2:$B$2629,$B395,'Retiro Mensual'!$C$2:$C$2629,BK$5)</f>
        <v>0</v>
      </c>
      <c r="BL395" s="12">
        <f>SUMIFS('Retiro Mensual'!$E$2:$E$2629,'Retiro Mensual'!$A$2:$A$2629,BL$4,'Retiro Mensual'!$B$2:$B$2629,$B395,'Retiro Mensual'!$C$2:$C$2629,BL$5)</f>
        <v>0</v>
      </c>
      <c r="BM395" s="13">
        <f>SUMIFS('Retiro Mensual'!$E$2:$E$2629,'Retiro Mensual'!$A$2:$A$2629,BM$4,'Retiro Mensual'!$B$2:$B$2629,$B395,'Retiro Mensual'!$C$2:$C$2629,BM$5)</f>
        <v>0</v>
      </c>
      <c r="BN395" s="13">
        <f>SUMIFS('Retiro Mensual'!$E$2:$E$2629,'Retiro Mensual'!$A$2:$A$2629,BN$4,'Retiro Mensual'!$B$2:$B$2629,$B395,'Retiro Mensual'!$C$2:$C$2629,BN$5)</f>
        <v>0</v>
      </c>
      <c r="BO395" s="13">
        <f>SUMIFS('Retiro Mensual'!$E$2:$E$2629,'Retiro Mensual'!$A$2:$A$2629,BO$4,'Retiro Mensual'!$B$2:$B$2629,$B395,'Retiro Mensual'!$C$2:$C$2629,BO$5)</f>
        <v>0</v>
      </c>
      <c r="BP395" s="13">
        <f>SUMIFS('Retiro Mensual'!$E$2:$E$2629,'Retiro Mensual'!$A$2:$A$2629,BP$4,'Retiro Mensual'!$B$2:$B$2629,$B395,'Retiro Mensual'!$C$2:$C$2629,BP$5)</f>
        <v>0</v>
      </c>
      <c r="BQ395" s="13">
        <f>SUMIFS('Retiro Mensual'!$E$2:$E$2629,'Retiro Mensual'!$A$2:$A$2629,BQ$4,'Retiro Mensual'!$B$2:$B$2629,$B395,'Retiro Mensual'!$C$2:$C$2629,BQ$5)</f>
        <v>0</v>
      </c>
      <c r="BR395" s="13">
        <f>SUMIFS('Retiro Mensual'!$E$2:$E$2629,'Retiro Mensual'!$A$2:$A$2629,BR$4,'Retiro Mensual'!$B$2:$B$2629,$B395,'Retiro Mensual'!$C$2:$C$2629,BR$5)</f>
        <v>0</v>
      </c>
      <c r="BS395" s="13">
        <f>SUMIFS('Retiro Mensual'!$E$2:$E$2629,'Retiro Mensual'!$A$2:$A$2629,BS$4,'Retiro Mensual'!$B$2:$B$2629,$B395,'Retiro Mensual'!$C$2:$C$2629,BS$5)</f>
        <v>0</v>
      </c>
      <c r="BT395" s="13">
        <f>SUMIFS('Retiro Mensual'!$E$2:$E$2629,'Retiro Mensual'!$A$2:$A$2629,BT$4,'Retiro Mensual'!$B$2:$B$2629,$B395,'Retiro Mensual'!$C$2:$C$2629,BT$5)</f>
        <v>0</v>
      </c>
      <c r="BU395" s="13">
        <f>SUMIFS('Retiro Mensual'!$E$2:$E$2629,'Retiro Mensual'!$A$2:$A$2629,BU$4,'Retiro Mensual'!$B$2:$B$2629,$B395,'Retiro Mensual'!$C$2:$C$2629,BU$5)</f>
        <v>0</v>
      </c>
      <c r="BV395" s="13">
        <f>SUMIFS('Retiro Mensual'!$E$2:$E$2629,'Retiro Mensual'!$A$2:$A$2629,BV$4,'Retiro Mensual'!$B$2:$B$2629,$B395,'Retiro Mensual'!$C$2:$C$2629,BV$5)</f>
        <v>0</v>
      </c>
      <c r="BW395" s="14">
        <f>SUMIFS('Retiro Mensual'!$E$2:$E$2629,'Retiro Mensual'!$A$2:$A$2629,BW$4,'Retiro Mensual'!$B$2:$B$2629,$B395,'Retiro Mensual'!$C$2:$C$2629,BW$5)</f>
        <v>0</v>
      </c>
      <c r="BX395" s="13"/>
      <c r="BY395" s="12">
        <f>SUMIFS('Compra Ventas'!$E$2:$E$2700,'Compra Ventas'!$A$2:$A$2700,BY$4,'Compra Ventas'!$B$2:$B$2700,$B395,'Compra Ventas'!$C$2:$C$2700,BY$5)</f>
        <v>0</v>
      </c>
      <c r="BZ395" s="13">
        <f>SUMIFS('Compra Ventas'!$E$2:$E$2700,'Compra Ventas'!$A$2:$A$2700,BZ$4,'Compra Ventas'!$B$2:$B$2700,$B395,'Compra Ventas'!$C$2:$C$2700,BZ$5)</f>
        <v>0</v>
      </c>
      <c r="CA395" s="13">
        <f>SUMIFS('Compra Ventas'!$E$2:$E$2700,'Compra Ventas'!$A$2:$A$2700,CA$4,'Compra Ventas'!$B$2:$B$2700,$B395,'Compra Ventas'!$C$2:$C$2700,CA$5)</f>
        <v>0</v>
      </c>
      <c r="CB395" s="13">
        <f>SUMIFS('Compra Ventas'!$E$2:$E$2700,'Compra Ventas'!$A$2:$A$2700,CB$4,'Compra Ventas'!$B$2:$B$2700,$B395,'Compra Ventas'!$C$2:$C$2700,CB$5)</f>
        <v>0</v>
      </c>
      <c r="CC395" s="13">
        <f>SUMIFS('Compra Ventas'!$E$2:$E$2700,'Compra Ventas'!$A$2:$A$2700,CC$4,'Compra Ventas'!$B$2:$B$2700,$B395,'Compra Ventas'!$C$2:$C$2700,CC$5)</f>
        <v>0</v>
      </c>
      <c r="CD395" s="13">
        <f>SUMIFS('Compra Ventas'!$E$2:$E$2700,'Compra Ventas'!$A$2:$A$2700,CD$4,'Compra Ventas'!$B$2:$B$2700,$B395,'Compra Ventas'!$C$2:$C$2700,CD$5)</f>
        <v>0</v>
      </c>
      <c r="CE395" s="13">
        <f>SUMIFS('Compra Ventas'!$E$2:$E$2700,'Compra Ventas'!$A$2:$A$2700,CE$4,'Compra Ventas'!$B$2:$B$2700,$B395,'Compra Ventas'!$C$2:$C$2700,CE$5)</f>
        <v>0</v>
      </c>
      <c r="CF395" s="13">
        <f>SUMIFS('Compra Ventas'!$E$2:$E$2700,'Compra Ventas'!$A$2:$A$2700,CF$4,'Compra Ventas'!$B$2:$B$2700,$B395,'Compra Ventas'!$C$2:$C$2700,CF$5)</f>
        <v>0</v>
      </c>
      <c r="CG395" s="13">
        <f>SUMIFS('Compra Ventas'!$E$2:$E$2700,'Compra Ventas'!$A$2:$A$2700,CG$4,'Compra Ventas'!$B$2:$B$2700,$B395,'Compra Ventas'!$C$2:$C$2700,CG$5)</f>
        <v>0</v>
      </c>
      <c r="CH395" s="13">
        <f>SUMIFS('Compra Ventas'!$E$2:$E$2700,'Compra Ventas'!$A$2:$A$2700,CH$4,'Compra Ventas'!$B$2:$B$2700,$B395,'Compra Ventas'!$C$2:$C$2700,CH$5)</f>
        <v>0</v>
      </c>
      <c r="CI395" s="13">
        <f>SUMIFS('Compra Ventas'!$E$2:$E$2700,'Compra Ventas'!$A$2:$A$2700,CI$4,'Compra Ventas'!$B$2:$B$2700,$B395,'Compra Ventas'!$C$2:$C$2700,CI$5)</f>
        <v>0</v>
      </c>
      <c r="CJ395" s="14">
        <f>SUMIFS('Compra Ventas'!$E$2:$E$2700,'Compra Ventas'!$A$2:$A$2700,CJ$4,'Compra Ventas'!$B$2:$B$2700,$B395,'Compra Ventas'!$C$2:$C$2700,CJ$5)</f>
        <v>0</v>
      </c>
      <c r="CK395" s="12">
        <f>SUMIFS('Compra Ventas'!$E$2:$E$2700,'Compra Ventas'!$A$2:$A$2700,CK$4,'Compra Ventas'!$B$2:$B$2700,$B395,'Compra Ventas'!$C$2:$C$2700,CK$5)</f>
        <v>0</v>
      </c>
      <c r="CL395" s="13">
        <f>SUMIFS('Compra Ventas'!$E$2:$E$2700,'Compra Ventas'!$A$2:$A$2700,CL$4,'Compra Ventas'!$B$2:$B$2700,$B395,'Compra Ventas'!$C$2:$C$2700,CL$5)</f>
        <v>0</v>
      </c>
      <c r="CM395" s="13">
        <f>SUMIFS('Compra Ventas'!$E$2:$E$2700,'Compra Ventas'!$A$2:$A$2700,CM$4,'Compra Ventas'!$B$2:$B$2700,$B395,'Compra Ventas'!$C$2:$C$2700,CM$5)</f>
        <v>0</v>
      </c>
      <c r="CN395" s="13">
        <f>SUMIFS('Compra Ventas'!$E$2:$E$2700,'Compra Ventas'!$A$2:$A$2700,CN$4,'Compra Ventas'!$B$2:$B$2700,$B395,'Compra Ventas'!$C$2:$C$2700,CN$5)</f>
        <v>0</v>
      </c>
      <c r="CO395" s="13">
        <f>SUMIFS('Compra Ventas'!$E$2:$E$2700,'Compra Ventas'!$A$2:$A$2700,CO$4,'Compra Ventas'!$B$2:$B$2700,$B395,'Compra Ventas'!$C$2:$C$2700,CO$5)</f>
        <v>0</v>
      </c>
      <c r="CP395" s="13">
        <f>SUMIFS('Compra Ventas'!$E$2:$E$2700,'Compra Ventas'!$A$2:$A$2700,CP$4,'Compra Ventas'!$B$2:$B$2700,$B395,'Compra Ventas'!$C$2:$C$2700,CP$5)</f>
        <v>0</v>
      </c>
      <c r="CQ395" s="13">
        <f>SUMIFS('Compra Ventas'!$E$2:$E$2700,'Compra Ventas'!$A$2:$A$2700,CQ$4,'Compra Ventas'!$B$2:$B$2700,$B395,'Compra Ventas'!$C$2:$C$2700,CQ$5)</f>
        <v>0</v>
      </c>
      <c r="CR395" s="13">
        <f>SUMIFS('Compra Ventas'!$E$2:$E$2700,'Compra Ventas'!$A$2:$A$2700,CR$4,'Compra Ventas'!$B$2:$B$2700,$B395,'Compra Ventas'!$C$2:$C$2700,CR$5)</f>
        <v>0</v>
      </c>
      <c r="CS395" s="13">
        <f>SUMIFS('Compra Ventas'!$E$2:$E$2700,'Compra Ventas'!$A$2:$A$2700,CS$4,'Compra Ventas'!$B$2:$B$2700,$B395,'Compra Ventas'!$C$2:$C$2700,CS$5)</f>
        <v>0</v>
      </c>
      <c r="CT395" s="13">
        <f>SUMIFS('Compra Ventas'!$E$2:$E$2700,'Compra Ventas'!$A$2:$A$2700,CT$4,'Compra Ventas'!$B$2:$B$2700,$B395,'Compra Ventas'!$C$2:$C$2700,CT$5)</f>
        <v>0</v>
      </c>
      <c r="CU395" s="13">
        <f>SUMIFS('Compra Ventas'!$E$2:$E$2700,'Compra Ventas'!$A$2:$A$2700,CU$4,'Compra Ventas'!$B$2:$B$2700,$B395,'Compra Ventas'!$C$2:$C$2700,CU$5)</f>
        <v>0</v>
      </c>
      <c r="CV395" s="14">
        <f>SUMIFS('Compra Ventas'!$E$2:$E$2700,'Compra Ventas'!$A$2:$A$2700,CV$4,'Compra Ventas'!$B$2:$B$2700,$B395,'Compra Ventas'!$C$2:$C$2700,CV$5)</f>
        <v>0</v>
      </c>
      <c r="CW395" s="12">
        <f>SUMIFS('Compra Ventas'!$E$2:$E$2700,'Compra Ventas'!$A$2:$A$2700,CW$4,'Compra Ventas'!$B$2:$B$2700,$B395,'Compra Ventas'!$C$2:$C$2700,CW$5)</f>
        <v>0</v>
      </c>
      <c r="CX395" s="13">
        <f>SUMIFS('Compra Ventas'!$E$2:$E$2700,'Compra Ventas'!$A$2:$A$2700,CX$4,'Compra Ventas'!$B$2:$B$2700,$B395,'Compra Ventas'!$C$2:$C$2700,CX$5)</f>
        <v>0</v>
      </c>
      <c r="CY395" s="13">
        <f>SUMIFS('Compra Ventas'!$E$2:$E$2700,'Compra Ventas'!$A$2:$A$2700,CY$4,'Compra Ventas'!$B$2:$B$2700,$B395,'Compra Ventas'!$C$2:$C$2700,CY$5)</f>
        <v>0</v>
      </c>
      <c r="CZ395" s="13">
        <f>SUMIFS('Compra Ventas'!$E$2:$E$2700,'Compra Ventas'!$A$2:$A$2700,CZ$4,'Compra Ventas'!$B$2:$B$2700,$B395,'Compra Ventas'!$C$2:$C$2700,CZ$5)</f>
        <v>0</v>
      </c>
      <c r="DA395" s="13">
        <f>SUMIFS('Compra Ventas'!$E$2:$E$2700,'Compra Ventas'!$A$2:$A$2700,DA$4,'Compra Ventas'!$B$2:$B$2700,$B395,'Compra Ventas'!$C$2:$C$2700,DA$5)</f>
        <v>0</v>
      </c>
      <c r="DB395" s="13">
        <f>SUMIFS('Compra Ventas'!$E$2:$E$2700,'Compra Ventas'!$A$2:$A$2700,DB$4,'Compra Ventas'!$B$2:$B$2700,$B395,'Compra Ventas'!$C$2:$C$2700,DB$5)</f>
        <v>0</v>
      </c>
      <c r="DC395" s="13">
        <f>SUMIFS('Compra Ventas'!$E$2:$E$2700,'Compra Ventas'!$A$2:$A$2700,DC$4,'Compra Ventas'!$B$2:$B$2700,$B395,'Compra Ventas'!$C$2:$C$2700,DC$5)</f>
        <v>0</v>
      </c>
      <c r="DD395" s="13">
        <f>SUMIFS('Compra Ventas'!$E$2:$E$2700,'Compra Ventas'!$A$2:$A$2700,DD$4,'Compra Ventas'!$B$2:$B$2700,$B395,'Compra Ventas'!$C$2:$C$2700,DD$5)</f>
        <v>0</v>
      </c>
      <c r="DE395" s="13">
        <f>SUMIFS('Compra Ventas'!$E$2:$E$2700,'Compra Ventas'!$A$2:$A$2700,DE$4,'Compra Ventas'!$B$2:$B$2700,$B395,'Compra Ventas'!$C$2:$C$2700,DE$5)</f>
        <v>0</v>
      </c>
      <c r="DF395" s="13">
        <f>SUMIFS('Compra Ventas'!$E$2:$E$2700,'Compra Ventas'!$A$2:$A$2700,DF$4,'Compra Ventas'!$B$2:$B$2700,$B395,'Compra Ventas'!$C$2:$C$2700,DF$5)</f>
        <v>0</v>
      </c>
      <c r="DG395" s="13">
        <f>SUMIFS('Compra Ventas'!$E$2:$E$2700,'Compra Ventas'!$A$2:$A$2700,DG$4,'Compra Ventas'!$B$2:$B$2700,$B395,'Compra Ventas'!$C$2:$C$2700,DG$5)</f>
        <v>0</v>
      </c>
      <c r="DH395" s="14">
        <f>SUMIFS('Compra Ventas'!$E$2:$E$2700,'Compra Ventas'!$A$2:$A$2700,DH$4,'Compra Ventas'!$B$2:$B$2700,$B395,'Compra Ventas'!$C$2:$C$2700,DH$5)</f>
        <v>0</v>
      </c>
      <c r="DI395" s="84"/>
      <c r="DJ395" s="98">
        <f>SUMIFS('Ajuste Ciclado'!D$5:D$47,'Ajuste Ciclado'!$C$5:$C$47,Balance!DJ$4,'Ajuste Ciclado'!$B$5:$B$47,Balance!$B395)</f>
        <v>0</v>
      </c>
      <c r="DK395" s="99">
        <f>SUMIFS('Ajuste Ciclado'!E$5:E$47,'Ajuste Ciclado'!$C$5:$C$47,Balance!DK$4,'Ajuste Ciclado'!$B$5:$B$47,Balance!$B395)</f>
        <v>0</v>
      </c>
      <c r="DL395" s="99">
        <f>SUMIFS('Ajuste Ciclado'!F$5:F$47,'Ajuste Ciclado'!$C$5:$C$47,Balance!DL$4,'Ajuste Ciclado'!$B$5:$B$47,Balance!$B395)</f>
        <v>0</v>
      </c>
      <c r="DM395" s="99">
        <f>SUMIFS('Ajuste Ciclado'!G$5:G$47,'Ajuste Ciclado'!$C$5:$C$47,Balance!DM$4,'Ajuste Ciclado'!$B$5:$B$47,Balance!$B395)</f>
        <v>0</v>
      </c>
      <c r="DN395" s="99">
        <f>SUMIFS('Ajuste Ciclado'!H$5:H$47,'Ajuste Ciclado'!$C$5:$C$47,Balance!DN$4,'Ajuste Ciclado'!$B$5:$B$47,Balance!$B395)</f>
        <v>0</v>
      </c>
      <c r="DO395" s="99">
        <f>SUMIFS('Ajuste Ciclado'!I$5:I$47,'Ajuste Ciclado'!$C$5:$C$47,Balance!DO$4,'Ajuste Ciclado'!$B$5:$B$47,Balance!$B395)</f>
        <v>0</v>
      </c>
      <c r="DP395" s="99">
        <f>SUMIFS('Ajuste Ciclado'!J$5:J$47,'Ajuste Ciclado'!$C$5:$C$47,Balance!DP$4,'Ajuste Ciclado'!$B$5:$B$47,Balance!$B395)</f>
        <v>0</v>
      </c>
      <c r="DQ395" s="99">
        <f>SUMIFS('Ajuste Ciclado'!K$5:K$47,'Ajuste Ciclado'!$C$5:$C$47,Balance!DQ$4,'Ajuste Ciclado'!$B$5:$B$47,Balance!$B395)</f>
        <v>0</v>
      </c>
      <c r="DR395" s="99">
        <f>SUMIFS('Ajuste Ciclado'!L$5:L$47,'Ajuste Ciclado'!$C$5:$C$47,Balance!DR$4,'Ajuste Ciclado'!$B$5:$B$47,Balance!$B395)</f>
        <v>0</v>
      </c>
      <c r="DS395" s="99">
        <f>SUMIFS('Ajuste Ciclado'!M$5:M$47,'Ajuste Ciclado'!$C$5:$C$47,Balance!DS$4,'Ajuste Ciclado'!$B$5:$B$47,Balance!$B395)</f>
        <v>0</v>
      </c>
      <c r="DT395" s="99">
        <f>SUMIFS('Ajuste Ciclado'!N$5:N$47,'Ajuste Ciclado'!$C$5:$C$47,Balance!DT$4,'Ajuste Ciclado'!$B$5:$B$47,Balance!$B395)</f>
        <v>0</v>
      </c>
      <c r="DU395" s="100">
        <f>SUMIFS('Ajuste Ciclado'!O$5:O$47,'Ajuste Ciclado'!$C$5:$C$47,Balance!DU$4,'Ajuste Ciclado'!$B$5:$B$47,Balance!$B395)</f>
        <v>0</v>
      </c>
      <c r="DV395" s="98">
        <f>SUMIFS('Ajuste Ciclado'!D$5:D$47,'Ajuste Ciclado'!$C$5:$C$47,Balance!DV$4,'Ajuste Ciclado'!$B$5:$B$47,Balance!$B395)</f>
        <v>0</v>
      </c>
      <c r="DW395" s="99">
        <f>SUMIFS('Ajuste Ciclado'!E$5:E$47,'Ajuste Ciclado'!$C$5:$C$47,Balance!DW$4,'Ajuste Ciclado'!$B$5:$B$47,Balance!$B395)</f>
        <v>0</v>
      </c>
      <c r="DX395" s="99">
        <f>SUMIFS('Ajuste Ciclado'!F$5:F$47,'Ajuste Ciclado'!$C$5:$C$47,Balance!DX$4,'Ajuste Ciclado'!$B$5:$B$47,Balance!$B395)</f>
        <v>0</v>
      </c>
      <c r="DY395" s="99">
        <f>SUMIFS('Ajuste Ciclado'!G$5:G$47,'Ajuste Ciclado'!$C$5:$C$47,Balance!DY$4,'Ajuste Ciclado'!$B$5:$B$47,Balance!$B395)</f>
        <v>0</v>
      </c>
      <c r="DZ395" s="99">
        <f>SUMIFS('Ajuste Ciclado'!H$5:H$47,'Ajuste Ciclado'!$C$5:$C$47,Balance!DZ$4,'Ajuste Ciclado'!$B$5:$B$47,Balance!$B395)</f>
        <v>0</v>
      </c>
      <c r="EA395" s="99">
        <f>SUMIFS('Ajuste Ciclado'!I$5:I$47,'Ajuste Ciclado'!$C$5:$C$47,Balance!EA$4,'Ajuste Ciclado'!$B$5:$B$47,Balance!$B395)</f>
        <v>0</v>
      </c>
      <c r="EB395" s="99">
        <f>SUMIFS('Ajuste Ciclado'!J$5:J$47,'Ajuste Ciclado'!$C$5:$C$47,Balance!EB$4,'Ajuste Ciclado'!$B$5:$B$47,Balance!$B395)</f>
        <v>0</v>
      </c>
      <c r="EC395" s="99">
        <f>SUMIFS('Ajuste Ciclado'!K$5:K$47,'Ajuste Ciclado'!$C$5:$C$47,Balance!EC$4,'Ajuste Ciclado'!$B$5:$B$47,Balance!$B395)</f>
        <v>0</v>
      </c>
      <c r="ED395" s="99">
        <f>SUMIFS('Ajuste Ciclado'!L$5:L$47,'Ajuste Ciclado'!$C$5:$C$47,Balance!ED$4,'Ajuste Ciclado'!$B$5:$B$47,Balance!$B395)</f>
        <v>0</v>
      </c>
      <c r="EE395" s="99">
        <f>SUMIFS('Ajuste Ciclado'!M$5:M$47,'Ajuste Ciclado'!$C$5:$C$47,Balance!EE$4,'Ajuste Ciclado'!$B$5:$B$47,Balance!$B395)</f>
        <v>0</v>
      </c>
      <c r="EF395" s="99">
        <f>SUMIFS('Ajuste Ciclado'!N$5:N$47,'Ajuste Ciclado'!$C$5:$C$47,Balance!EF$4,'Ajuste Ciclado'!$B$5:$B$47,Balance!$B395)</f>
        <v>0</v>
      </c>
      <c r="EG395" s="100">
        <f>SUMIFS('Ajuste Ciclado'!O$5:O$47,'Ajuste Ciclado'!$C$5:$C$47,Balance!EG$4,'Ajuste Ciclado'!$B$5:$B$47,Balance!$B395)</f>
        <v>0</v>
      </c>
      <c r="EH395" s="98">
        <f>SUMIFS('Ajuste Ciclado'!D$5:D$47,'Ajuste Ciclado'!$C$5:$C$47,Balance!EH$4,'Ajuste Ciclado'!$B$5:$B$47,Balance!$B395)</f>
        <v>0</v>
      </c>
      <c r="EI395" s="99">
        <f>SUMIFS('Ajuste Ciclado'!E$5:E$47,'Ajuste Ciclado'!$C$5:$C$47,Balance!EI$4,'Ajuste Ciclado'!$B$5:$B$47,Balance!$B395)</f>
        <v>0</v>
      </c>
      <c r="EJ395" s="99">
        <f>SUMIFS('Ajuste Ciclado'!F$5:F$47,'Ajuste Ciclado'!$C$5:$C$47,Balance!EJ$4,'Ajuste Ciclado'!$B$5:$B$47,Balance!$B395)</f>
        <v>0</v>
      </c>
      <c r="EK395" s="99">
        <f>SUMIFS('Ajuste Ciclado'!G$5:G$47,'Ajuste Ciclado'!$C$5:$C$47,Balance!EK$4,'Ajuste Ciclado'!$B$5:$B$47,Balance!$B395)</f>
        <v>0</v>
      </c>
      <c r="EL395" s="99">
        <f>SUMIFS('Ajuste Ciclado'!H$5:H$47,'Ajuste Ciclado'!$C$5:$C$47,Balance!EL$4,'Ajuste Ciclado'!$B$5:$B$47,Balance!$B395)</f>
        <v>0</v>
      </c>
      <c r="EM395" s="99">
        <f>SUMIFS('Ajuste Ciclado'!I$5:I$47,'Ajuste Ciclado'!$C$5:$C$47,Balance!EM$4,'Ajuste Ciclado'!$B$5:$B$47,Balance!$B395)</f>
        <v>0</v>
      </c>
      <c r="EN395" s="99">
        <f>SUMIFS('Ajuste Ciclado'!J$5:J$47,'Ajuste Ciclado'!$C$5:$C$47,Balance!EN$4,'Ajuste Ciclado'!$B$5:$B$47,Balance!$B395)</f>
        <v>0</v>
      </c>
      <c r="EO395" s="99">
        <f>SUMIFS('Ajuste Ciclado'!K$5:K$47,'Ajuste Ciclado'!$C$5:$C$47,Balance!EO$4,'Ajuste Ciclado'!$B$5:$B$47,Balance!$B395)</f>
        <v>0</v>
      </c>
      <c r="EP395" s="99">
        <f>SUMIFS('Ajuste Ciclado'!L$5:L$47,'Ajuste Ciclado'!$C$5:$C$47,Balance!EP$4,'Ajuste Ciclado'!$B$5:$B$47,Balance!$B395)</f>
        <v>0</v>
      </c>
      <c r="EQ395" s="99">
        <f>SUMIFS('Ajuste Ciclado'!M$5:M$47,'Ajuste Ciclado'!$C$5:$C$47,Balance!EQ$4,'Ajuste Ciclado'!$B$5:$B$47,Balance!$B395)</f>
        <v>0</v>
      </c>
      <c r="ER395" s="99">
        <f>SUMIFS('Ajuste Ciclado'!N$5:N$47,'Ajuste Ciclado'!$C$5:$C$47,Balance!ER$4,'Ajuste Ciclado'!$B$5:$B$47,Balance!$B395)</f>
        <v>0</v>
      </c>
      <c r="ES395" s="100">
        <f>SUMIFS('Ajuste Ciclado'!O$5:O$47,'Ajuste Ciclado'!$C$5:$C$47,Balance!ES$4,'Ajuste Ciclado'!$B$5:$B$47,Balance!$B395)</f>
        <v>0</v>
      </c>
      <c r="ET395" s="84"/>
      <c r="EU395" s="12">
        <f t="shared" si="523"/>
        <v>39644.953065858223</v>
      </c>
      <c r="EV395" s="13">
        <f t="shared" si="488"/>
        <v>20595.217173416291</v>
      </c>
      <c r="EW395" s="13">
        <f t="shared" si="489"/>
        <v>26124.410635681899</v>
      </c>
      <c r="EX395" s="13">
        <f t="shared" si="490"/>
        <v>17937.47918761945</v>
      </c>
      <c r="EY395" s="13">
        <f t="shared" si="491"/>
        <v>15477.939037449411</v>
      </c>
      <c r="EZ395" s="13">
        <f t="shared" si="492"/>
        <v>12601.17543292132</v>
      </c>
      <c r="FA395" s="13">
        <f t="shared" si="493"/>
        <v>16254.34127230247</v>
      </c>
      <c r="FB395" s="13">
        <f t="shared" si="494"/>
        <v>20376.82573127998</v>
      </c>
      <c r="FC395" s="13">
        <f t="shared" si="495"/>
        <v>22873.3700019594</v>
      </c>
      <c r="FD395" s="13">
        <f t="shared" si="496"/>
        <v>6248.2335079365585</v>
      </c>
      <c r="FE395" s="13">
        <f t="shared" si="497"/>
        <v>3560.8688551459391</v>
      </c>
      <c r="FF395" s="14">
        <f t="shared" si="498"/>
        <v>4962.4835846689593</v>
      </c>
      <c r="FG395" s="12">
        <f t="shared" si="499"/>
        <v>39709.069460700208</v>
      </c>
      <c r="FH395" s="13">
        <f t="shared" si="500"/>
        <v>20622.128876447001</v>
      </c>
      <c r="FI395" s="13">
        <f t="shared" si="501"/>
        <v>26348.789082316482</v>
      </c>
      <c r="FJ395" s="13">
        <f t="shared" si="502"/>
        <v>18907.931027309689</v>
      </c>
      <c r="FK395" s="13">
        <f t="shared" si="503"/>
        <v>15424.80150689296</v>
      </c>
      <c r="FL395" s="13">
        <f t="shared" si="504"/>
        <v>12597.86687732579</v>
      </c>
      <c r="FM395" s="13">
        <f t="shared" si="505"/>
        <v>16687.827862250939</v>
      </c>
      <c r="FN395" s="13">
        <f t="shared" si="506"/>
        <v>20500.536434898051</v>
      </c>
      <c r="FO395" s="13">
        <f t="shared" si="507"/>
        <v>23112.368375828999</v>
      </c>
      <c r="FP395" s="13">
        <f t="shared" si="508"/>
        <v>9010.1257944641893</v>
      </c>
      <c r="FQ395" s="13">
        <f t="shared" si="509"/>
        <v>13039.741835984119</v>
      </c>
      <c r="FR395" s="14">
        <f t="shared" si="510"/>
        <v>14908.43889534616</v>
      </c>
      <c r="FS395" s="12">
        <f t="shared" si="511"/>
        <v>39724.167885045717</v>
      </c>
      <c r="FT395" s="13">
        <f t="shared" si="512"/>
        <v>20628.80046012079</v>
      </c>
      <c r="FU395" s="13">
        <f t="shared" si="513"/>
        <v>26262.204221408909</v>
      </c>
      <c r="FV395" s="13">
        <f t="shared" si="514"/>
        <v>18791.34183661425</v>
      </c>
      <c r="FW395" s="13">
        <f t="shared" si="515"/>
        <v>15694.35157576514</v>
      </c>
      <c r="FX395" s="13">
        <f t="shared" si="516"/>
        <v>13091.83586897742</v>
      </c>
      <c r="FY395" s="13">
        <f t="shared" si="517"/>
        <v>17693.039549122841</v>
      </c>
      <c r="FZ395" s="13">
        <f t="shared" si="518"/>
        <v>22259.679119762899</v>
      </c>
      <c r="GA395" s="13">
        <f t="shared" si="519"/>
        <v>24596.470680880891</v>
      </c>
      <c r="GB395" s="13">
        <f t="shared" si="520"/>
        <v>19253.783842499219</v>
      </c>
      <c r="GC395" s="13">
        <f t="shared" si="521"/>
        <v>24685.964939746351</v>
      </c>
      <c r="GD395" s="14">
        <f t="shared" si="522"/>
        <v>22711.251164458459</v>
      </c>
      <c r="GE395" s="84"/>
      <c r="GF395" s="12">
        <f t="shared" si="524"/>
        <v>206657.2974862399</v>
      </c>
      <c r="GG395" s="13">
        <f t="shared" si="524"/>
        <v>230869.62602976462</v>
      </c>
      <c r="GH395" s="14">
        <f t="shared" si="524"/>
        <v>265392.89114440285</v>
      </c>
      <c r="GI395" s="6">
        <f t="shared" si="525"/>
        <v>1</v>
      </c>
      <c r="GJ395" s="12">
        <f t="shared" si="526"/>
        <v>0</v>
      </c>
      <c r="GK395" s="13">
        <f t="shared" si="527"/>
        <v>0</v>
      </c>
      <c r="GL395" s="14">
        <f t="shared" si="528"/>
        <v>0</v>
      </c>
      <c r="GM395" s="84"/>
      <c r="GN395" s="66">
        <f t="shared" si="529"/>
        <v>0</v>
      </c>
      <c r="GO395" s="84"/>
      <c r="GP395" s="63" t="str" cm="1">
        <f t="array" ref="GP395">INDEX($GF$4:$GH$4,1,GI395)</f>
        <v>Sample 1</v>
      </c>
      <c r="GQ395" s="12">
        <f t="shared" si="436"/>
        <v>3560.8688551459391</v>
      </c>
      <c r="GR395" s="13">
        <f t="shared" si="436"/>
        <v>4962.4835846689593</v>
      </c>
      <c r="GS395" s="14">
        <f t="shared" si="436"/>
        <v>6248.2335079365585</v>
      </c>
      <c r="GT395" s="12">
        <f t="shared" si="437"/>
        <v>9010.1257944641893</v>
      </c>
      <c r="GU395" s="13">
        <f t="shared" si="437"/>
        <v>12597.86687732579</v>
      </c>
      <c r="GV395" s="14">
        <f t="shared" si="437"/>
        <v>13039.741835984119</v>
      </c>
      <c r="GW395" s="12">
        <f t="shared" si="438"/>
        <v>13091.83586897742</v>
      </c>
      <c r="GX395" s="13">
        <f t="shared" si="438"/>
        <v>15694.35157576514</v>
      </c>
      <c r="GY395" s="14">
        <f t="shared" si="438"/>
        <v>17693.039549122841</v>
      </c>
      <c r="GZ395" s="84" t="str">
        <f t="shared" si="441"/>
        <v>Sample 1</v>
      </c>
      <c r="HA395" s="12">
        <f t="shared" si="530"/>
        <v>0</v>
      </c>
      <c r="HB395" s="13">
        <f t="shared" si="530"/>
        <v>0</v>
      </c>
      <c r="HC395" s="14">
        <f t="shared" si="530"/>
        <v>0</v>
      </c>
      <c r="HD395" s="6">
        <f t="shared" si="442"/>
        <v>0</v>
      </c>
      <c r="HE395" s="84" t="str">
        <f t="shared" si="443"/>
        <v>Ok</v>
      </c>
    </row>
    <row r="396" spans="2:213" hidden="1" x14ac:dyDescent="0.3">
      <c r="B396" s="84" t="s">
        <v>118</v>
      </c>
      <c r="C396" s="12">
        <f>SUMIFS(Inyecciones!$E$2:$E$14185,Inyecciones!$A$2:$A$14185,Balance!C$4,Inyecciones!$B$2:$B$14185,Balance!$B396,Inyecciones!$C$2:$C$14185,Balance!C$5)</f>
        <v>14857.73488561874</v>
      </c>
      <c r="D396" s="13">
        <f>SUMIFS(Inyecciones!$E$2:$E$14185,Inyecciones!$A$2:$A$14185,Balance!D$4,Inyecciones!$B$2:$B$14185,Balance!$B396,Inyecciones!$C$2:$C$14185,Balance!D$5)</f>
        <v>57655.174134989313</v>
      </c>
      <c r="E396" s="13">
        <f>SUMIFS(Inyecciones!$E$2:$E$14185,Inyecciones!$A$2:$A$14185,Balance!E$4,Inyecciones!$B$2:$B$14185,Balance!$B396,Inyecciones!$C$2:$C$14185,Balance!E$5)</f>
        <v>138596.35576075941</v>
      </c>
      <c r="F396" s="13">
        <f>SUMIFS(Inyecciones!$E$2:$E$14185,Inyecciones!$A$2:$A$14185,Balance!F$4,Inyecciones!$B$2:$B$14185,Balance!$B396,Inyecciones!$C$2:$C$14185,Balance!F$5)</f>
        <v>116411.588974468</v>
      </c>
      <c r="G396" s="13">
        <f>SUMIFS(Inyecciones!$E$2:$E$14185,Inyecciones!$A$2:$A$14185,Balance!G$4,Inyecciones!$B$2:$B$14185,Balance!$B396,Inyecciones!$C$2:$C$14185,Balance!G$5)</f>
        <v>97316.247059233749</v>
      </c>
      <c r="H396" s="13">
        <f>SUMIFS(Inyecciones!$E$2:$E$14185,Inyecciones!$A$2:$A$14185,Balance!H$4,Inyecciones!$B$2:$B$14185,Balance!$B396,Inyecciones!$C$2:$C$14185,Balance!H$5)</f>
        <v>70723.201948218557</v>
      </c>
      <c r="I396" s="13">
        <f>SUMIFS(Inyecciones!$E$2:$E$14185,Inyecciones!$A$2:$A$14185,Balance!I$4,Inyecciones!$B$2:$B$14185,Balance!$B396,Inyecciones!$C$2:$C$14185,Balance!I$5)</f>
        <v>103321.74303041369</v>
      </c>
      <c r="J396" s="13">
        <f>SUMIFS(Inyecciones!$E$2:$E$14185,Inyecciones!$A$2:$A$14185,Balance!J$4,Inyecciones!$B$2:$B$14185,Balance!$B396,Inyecciones!$C$2:$C$14185,Balance!J$5)</f>
        <v>61702.959145180401</v>
      </c>
      <c r="K396" s="13">
        <f>SUMIFS(Inyecciones!$E$2:$E$14185,Inyecciones!$A$2:$A$14185,Balance!K$4,Inyecciones!$B$2:$B$14185,Balance!$B396,Inyecciones!$C$2:$C$14185,Balance!K$5)</f>
        <v>64543.735114753668</v>
      </c>
      <c r="L396" s="13">
        <f>SUMIFS(Inyecciones!$E$2:$E$14185,Inyecciones!$A$2:$A$14185,Balance!L$4,Inyecciones!$B$2:$B$14185,Balance!$B396,Inyecciones!$C$2:$C$14185,Balance!L$5)</f>
        <v>22272.998172750122</v>
      </c>
      <c r="M396" s="13">
        <f>SUMIFS(Inyecciones!$E$2:$E$14185,Inyecciones!$A$2:$A$14185,Balance!M$4,Inyecciones!$B$2:$B$14185,Balance!$B396,Inyecciones!$C$2:$C$14185,Balance!M$5)</f>
        <v>7070.0566381764802</v>
      </c>
      <c r="N396" s="14">
        <f>SUMIFS(Inyecciones!$E$2:$E$14185,Inyecciones!$A$2:$A$14185,Balance!N$4,Inyecciones!$B$2:$B$14185,Balance!$B396,Inyecciones!$C$2:$C$14185,Balance!N$5)</f>
        <v>5055.1020570732626</v>
      </c>
      <c r="O396" s="12">
        <f>SUMIFS(Inyecciones!$E$2:$E$14185,Inyecciones!$A$2:$A$14185,Balance!O$4,Inyecciones!$B$2:$B$14185,Balance!$B396,Inyecciones!$C$2:$C$14185,Balance!O$5)</f>
        <v>13788.23721052978</v>
      </c>
      <c r="P396" s="13">
        <f>SUMIFS(Inyecciones!$E$2:$E$14185,Inyecciones!$A$2:$A$14185,Balance!P$4,Inyecciones!$B$2:$B$14185,Balance!$B396,Inyecciones!$C$2:$C$14185,Balance!P$5)</f>
        <v>21385.568890317831</v>
      </c>
      <c r="Q396" s="13">
        <f>SUMIFS(Inyecciones!$E$2:$E$14185,Inyecciones!$A$2:$A$14185,Balance!Q$4,Inyecciones!$B$2:$B$14185,Balance!$B396,Inyecciones!$C$2:$C$14185,Balance!Q$5)</f>
        <v>25513.832210894008</v>
      </c>
      <c r="R396" s="13">
        <f>SUMIFS(Inyecciones!$E$2:$E$14185,Inyecciones!$A$2:$A$14185,Balance!R$4,Inyecciones!$B$2:$B$14185,Balance!$B396,Inyecciones!$C$2:$C$14185,Balance!R$5)</f>
        <v>132963.1962966235</v>
      </c>
      <c r="S396" s="13">
        <f>SUMIFS(Inyecciones!$E$2:$E$14185,Inyecciones!$A$2:$A$14185,Balance!S$4,Inyecciones!$B$2:$B$14185,Balance!$B396,Inyecciones!$C$2:$C$14185,Balance!S$5)</f>
        <v>74499.780857467806</v>
      </c>
      <c r="T396" s="13">
        <f>SUMIFS(Inyecciones!$E$2:$E$14185,Inyecciones!$A$2:$A$14185,Balance!T$4,Inyecciones!$B$2:$B$14185,Balance!$B396,Inyecciones!$C$2:$C$14185,Balance!T$5)</f>
        <v>111497.33046101659</v>
      </c>
      <c r="U396" s="13">
        <f>SUMIFS(Inyecciones!$E$2:$E$14185,Inyecciones!$A$2:$A$14185,Balance!U$4,Inyecciones!$B$2:$B$14185,Balance!$B396,Inyecciones!$C$2:$C$14185,Balance!U$5)</f>
        <v>114802.50049260281</v>
      </c>
      <c r="V396" s="13">
        <f>SUMIFS(Inyecciones!$E$2:$E$14185,Inyecciones!$A$2:$A$14185,Balance!V$4,Inyecciones!$B$2:$B$14185,Balance!$B396,Inyecciones!$C$2:$C$14185,Balance!V$5)</f>
        <v>71994.909607700087</v>
      </c>
      <c r="W396" s="13">
        <f>SUMIFS(Inyecciones!$E$2:$E$14185,Inyecciones!$A$2:$A$14185,Balance!W$4,Inyecciones!$B$2:$B$14185,Balance!$B396,Inyecciones!$C$2:$C$14185,Balance!W$5)</f>
        <v>55915.701997164833</v>
      </c>
      <c r="X396" s="13">
        <f>SUMIFS(Inyecciones!$E$2:$E$14185,Inyecciones!$A$2:$A$14185,Balance!X$4,Inyecciones!$B$2:$B$14185,Balance!$B396,Inyecciones!$C$2:$C$14185,Balance!X$5)</f>
        <v>34421.660158210907</v>
      </c>
      <c r="Y396" s="13">
        <f>SUMIFS(Inyecciones!$E$2:$E$14185,Inyecciones!$A$2:$A$14185,Balance!Y$4,Inyecciones!$B$2:$B$14185,Balance!$B396,Inyecciones!$C$2:$C$14185,Balance!Y$5)</f>
        <v>39013.629490837367</v>
      </c>
      <c r="Z396" s="14">
        <f>SUMIFS(Inyecciones!$E$2:$E$14185,Inyecciones!$A$2:$A$14185,Balance!Z$4,Inyecciones!$B$2:$B$14185,Balance!$B396,Inyecciones!$C$2:$C$14185,Balance!Z$5)</f>
        <v>20602.643388184621</v>
      </c>
      <c r="AA396" s="12">
        <f>SUMIFS(Inyecciones!$E$2:$E$14185,Inyecciones!$A$2:$A$14185,Balance!AA$4,Inyecciones!$B$2:$B$14185,Balance!$B396,Inyecciones!$C$2:$C$14185,Balance!AA$5)</f>
        <v>13896.019043139529</v>
      </c>
      <c r="AB396" s="13">
        <f>SUMIFS(Inyecciones!$E$2:$E$14185,Inyecciones!$A$2:$A$14185,Balance!AB$4,Inyecciones!$B$2:$B$14185,Balance!$B396,Inyecciones!$C$2:$C$14185,Balance!AB$5)</f>
        <v>39626.236104374933</v>
      </c>
      <c r="AC396" s="13">
        <f>SUMIFS(Inyecciones!$E$2:$E$14185,Inyecciones!$A$2:$A$14185,Balance!AC$4,Inyecciones!$B$2:$B$14185,Balance!$B396,Inyecciones!$C$2:$C$14185,Balance!AC$5)</f>
        <v>52828.678033545868</v>
      </c>
      <c r="AD396" s="13">
        <f>SUMIFS(Inyecciones!$E$2:$E$14185,Inyecciones!$A$2:$A$14185,Balance!AD$4,Inyecciones!$B$2:$B$14185,Balance!$B396,Inyecciones!$C$2:$C$14185,Balance!AD$5)</f>
        <v>96426.901136292916</v>
      </c>
      <c r="AE396" s="13">
        <f>SUMIFS(Inyecciones!$E$2:$E$14185,Inyecciones!$A$2:$A$14185,Balance!AE$4,Inyecciones!$B$2:$B$14185,Balance!$B396,Inyecciones!$C$2:$C$14185,Balance!AE$5)</f>
        <v>115190.9037225498</v>
      </c>
      <c r="AF396" s="13">
        <f>SUMIFS(Inyecciones!$E$2:$E$14185,Inyecciones!$A$2:$A$14185,Balance!AF$4,Inyecciones!$B$2:$B$14185,Balance!$B396,Inyecciones!$C$2:$C$14185,Balance!AF$5)</f>
        <v>88181.018319682218</v>
      </c>
      <c r="AG396" s="13">
        <f>SUMIFS(Inyecciones!$E$2:$E$14185,Inyecciones!$A$2:$A$14185,Balance!AG$4,Inyecciones!$B$2:$B$14185,Balance!$B396,Inyecciones!$C$2:$C$14185,Balance!AG$5)</f>
        <v>123161.04329810401</v>
      </c>
      <c r="AH396" s="13">
        <f>SUMIFS(Inyecciones!$E$2:$E$14185,Inyecciones!$A$2:$A$14185,Balance!AH$4,Inyecciones!$B$2:$B$14185,Balance!$B396,Inyecciones!$C$2:$C$14185,Balance!AH$5)</f>
        <v>74549.495297865898</v>
      </c>
      <c r="AI396" s="13">
        <f>SUMIFS(Inyecciones!$E$2:$E$14185,Inyecciones!$A$2:$A$14185,Balance!AI$4,Inyecciones!$B$2:$B$14185,Balance!$B396,Inyecciones!$C$2:$C$14185,Balance!AI$5)</f>
        <v>96150.096451208097</v>
      </c>
      <c r="AJ396" s="13">
        <f>SUMIFS(Inyecciones!$E$2:$E$14185,Inyecciones!$A$2:$A$14185,Balance!AJ$4,Inyecciones!$B$2:$B$14185,Balance!$B396,Inyecciones!$C$2:$C$14185,Balance!AJ$5)</f>
        <v>51171.339215788932</v>
      </c>
      <c r="AK396" s="13">
        <f>SUMIFS(Inyecciones!$E$2:$E$14185,Inyecciones!$A$2:$A$14185,Balance!AK$4,Inyecciones!$B$2:$B$14185,Balance!$B396,Inyecciones!$C$2:$C$14185,Balance!AK$5)</f>
        <v>29953.451023413341</v>
      </c>
      <c r="AL396" s="14">
        <f>SUMIFS(Inyecciones!$E$2:$E$14185,Inyecciones!$A$2:$A$14185,Balance!AL$4,Inyecciones!$B$2:$B$14185,Balance!$B396,Inyecciones!$C$2:$C$14185,Balance!AL$5)</f>
        <v>32448.019687270549</v>
      </c>
      <c r="AM396" s="13"/>
      <c r="AN396" s="12">
        <f>SUMIFS('Retiro Mensual'!$E$2:$E$2629,'Retiro Mensual'!$A$2:$A$2629,AN$4,'Retiro Mensual'!$B$2:$B$2629,$B396,'Retiro Mensual'!$C$2:$C$2629,AN$5)</f>
        <v>0</v>
      </c>
      <c r="AO396" s="13">
        <f>SUMIFS('Retiro Mensual'!$E$2:$E$2629,'Retiro Mensual'!$A$2:$A$2629,AO$4,'Retiro Mensual'!$B$2:$B$2629,$B396,'Retiro Mensual'!$C$2:$C$2629,AO$5)</f>
        <v>0</v>
      </c>
      <c r="AP396" s="13">
        <f>SUMIFS('Retiro Mensual'!$E$2:$E$2629,'Retiro Mensual'!$A$2:$A$2629,AP$4,'Retiro Mensual'!$B$2:$B$2629,$B396,'Retiro Mensual'!$C$2:$C$2629,AP$5)</f>
        <v>0</v>
      </c>
      <c r="AQ396" s="13">
        <f>SUMIFS('Retiro Mensual'!$E$2:$E$2629,'Retiro Mensual'!$A$2:$A$2629,AQ$4,'Retiro Mensual'!$B$2:$B$2629,$B396,'Retiro Mensual'!$C$2:$C$2629,AQ$5)</f>
        <v>0</v>
      </c>
      <c r="AR396" s="13">
        <f>SUMIFS('Retiro Mensual'!$E$2:$E$2629,'Retiro Mensual'!$A$2:$A$2629,AR$4,'Retiro Mensual'!$B$2:$B$2629,$B396,'Retiro Mensual'!$C$2:$C$2629,AR$5)</f>
        <v>0</v>
      </c>
      <c r="AS396" s="13">
        <f>SUMIFS('Retiro Mensual'!$E$2:$E$2629,'Retiro Mensual'!$A$2:$A$2629,AS$4,'Retiro Mensual'!$B$2:$B$2629,$B396,'Retiro Mensual'!$C$2:$C$2629,AS$5)</f>
        <v>0</v>
      </c>
      <c r="AT396" s="13">
        <f>SUMIFS('Retiro Mensual'!$E$2:$E$2629,'Retiro Mensual'!$A$2:$A$2629,AT$4,'Retiro Mensual'!$B$2:$B$2629,$B396,'Retiro Mensual'!$C$2:$C$2629,AT$5)</f>
        <v>0</v>
      </c>
      <c r="AU396" s="13">
        <f>SUMIFS('Retiro Mensual'!$E$2:$E$2629,'Retiro Mensual'!$A$2:$A$2629,AU$4,'Retiro Mensual'!$B$2:$B$2629,$B396,'Retiro Mensual'!$C$2:$C$2629,AU$5)</f>
        <v>0</v>
      </c>
      <c r="AV396" s="13">
        <f>SUMIFS('Retiro Mensual'!$E$2:$E$2629,'Retiro Mensual'!$A$2:$A$2629,AV$4,'Retiro Mensual'!$B$2:$B$2629,$B396,'Retiro Mensual'!$C$2:$C$2629,AV$5)</f>
        <v>0</v>
      </c>
      <c r="AW396" s="13">
        <f>SUMIFS('Retiro Mensual'!$E$2:$E$2629,'Retiro Mensual'!$A$2:$A$2629,AW$4,'Retiro Mensual'!$B$2:$B$2629,$B396,'Retiro Mensual'!$C$2:$C$2629,AW$5)</f>
        <v>0</v>
      </c>
      <c r="AX396" s="13">
        <f>SUMIFS('Retiro Mensual'!$E$2:$E$2629,'Retiro Mensual'!$A$2:$A$2629,AX$4,'Retiro Mensual'!$B$2:$B$2629,$B396,'Retiro Mensual'!$C$2:$C$2629,AX$5)</f>
        <v>0</v>
      </c>
      <c r="AY396" s="14">
        <f>SUMIFS('Retiro Mensual'!$E$2:$E$2629,'Retiro Mensual'!$A$2:$A$2629,AY$4,'Retiro Mensual'!$B$2:$B$2629,$B396,'Retiro Mensual'!$C$2:$C$2629,AY$5)</f>
        <v>0</v>
      </c>
      <c r="AZ396" s="12">
        <f>SUMIFS('Retiro Mensual'!$E$2:$E$2629,'Retiro Mensual'!$A$2:$A$2629,AZ$4,'Retiro Mensual'!$B$2:$B$2629,$B396,'Retiro Mensual'!$C$2:$C$2629,AZ$5)</f>
        <v>0</v>
      </c>
      <c r="BA396" s="13">
        <f>SUMIFS('Retiro Mensual'!$E$2:$E$2629,'Retiro Mensual'!$A$2:$A$2629,BA$4,'Retiro Mensual'!$B$2:$B$2629,$B396,'Retiro Mensual'!$C$2:$C$2629,BA$5)</f>
        <v>0</v>
      </c>
      <c r="BB396" s="13">
        <f>SUMIFS('Retiro Mensual'!$E$2:$E$2629,'Retiro Mensual'!$A$2:$A$2629,BB$4,'Retiro Mensual'!$B$2:$B$2629,$B396,'Retiro Mensual'!$C$2:$C$2629,BB$5)</f>
        <v>0</v>
      </c>
      <c r="BC396" s="13">
        <f>SUMIFS('Retiro Mensual'!$E$2:$E$2629,'Retiro Mensual'!$A$2:$A$2629,BC$4,'Retiro Mensual'!$B$2:$B$2629,$B396,'Retiro Mensual'!$C$2:$C$2629,BC$5)</f>
        <v>0</v>
      </c>
      <c r="BD396" s="13">
        <f>SUMIFS('Retiro Mensual'!$E$2:$E$2629,'Retiro Mensual'!$A$2:$A$2629,BD$4,'Retiro Mensual'!$B$2:$B$2629,$B396,'Retiro Mensual'!$C$2:$C$2629,BD$5)</f>
        <v>0</v>
      </c>
      <c r="BE396" s="13">
        <f>SUMIFS('Retiro Mensual'!$E$2:$E$2629,'Retiro Mensual'!$A$2:$A$2629,BE$4,'Retiro Mensual'!$B$2:$B$2629,$B396,'Retiro Mensual'!$C$2:$C$2629,BE$5)</f>
        <v>0</v>
      </c>
      <c r="BF396" s="13">
        <f>SUMIFS('Retiro Mensual'!$E$2:$E$2629,'Retiro Mensual'!$A$2:$A$2629,BF$4,'Retiro Mensual'!$B$2:$B$2629,$B396,'Retiro Mensual'!$C$2:$C$2629,BF$5)</f>
        <v>0</v>
      </c>
      <c r="BG396" s="13">
        <f>SUMIFS('Retiro Mensual'!$E$2:$E$2629,'Retiro Mensual'!$A$2:$A$2629,BG$4,'Retiro Mensual'!$B$2:$B$2629,$B396,'Retiro Mensual'!$C$2:$C$2629,BG$5)</f>
        <v>0</v>
      </c>
      <c r="BH396" s="13">
        <f>SUMIFS('Retiro Mensual'!$E$2:$E$2629,'Retiro Mensual'!$A$2:$A$2629,BH$4,'Retiro Mensual'!$B$2:$B$2629,$B396,'Retiro Mensual'!$C$2:$C$2629,BH$5)</f>
        <v>0</v>
      </c>
      <c r="BI396" s="13">
        <f>SUMIFS('Retiro Mensual'!$E$2:$E$2629,'Retiro Mensual'!$A$2:$A$2629,BI$4,'Retiro Mensual'!$B$2:$B$2629,$B396,'Retiro Mensual'!$C$2:$C$2629,BI$5)</f>
        <v>0</v>
      </c>
      <c r="BJ396" s="13">
        <f>SUMIFS('Retiro Mensual'!$E$2:$E$2629,'Retiro Mensual'!$A$2:$A$2629,BJ$4,'Retiro Mensual'!$B$2:$B$2629,$B396,'Retiro Mensual'!$C$2:$C$2629,BJ$5)</f>
        <v>0</v>
      </c>
      <c r="BK396" s="14">
        <f>SUMIFS('Retiro Mensual'!$E$2:$E$2629,'Retiro Mensual'!$A$2:$A$2629,BK$4,'Retiro Mensual'!$B$2:$B$2629,$B396,'Retiro Mensual'!$C$2:$C$2629,BK$5)</f>
        <v>0</v>
      </c>
      <c r="BL396" s="12">
        <f>SUMIFS('Retiro Mensual'!$E$2:$E$2629,'Retiro Mensual'!$A$2:$A$2629,BL$4,'Retiro Mensual'!$B$2:$B$2629,$B396,'Retiro Mensual'!$C$2:$C$2629,BL$5)</f>
        <v>0</v>
      </c>
      <c r="BM396" s="13">
        <f>SUMIFS('Retiro Mensual'!$E$2:$E$2629,'Retiro Mensual'!$A$2:$A$2629,BM$4,'Retiro Mensual'!$B$2:$B$2629,$B396,'Retiro Mensual'!$C$2:$C$2629,BM$5)</f>
        <v>0</v>
      </c>
      <c r="BN396" s="13">
        <f>SUMIFS('Retiro Mensual'!$E$2:$E$2629,'Retiro Mensual'!$A$2:$A$2629,BN$4,'Retiro Mensual'!$B$2:$B$2629,$B396,'Retiro Mensual'!$C$2:$C$2629,BN$5)</f>
        <v>0</v>
      </c>
      <c r="BO396" s="13">
        <f>SUMIFS('Retiro Mensual'!$E$2:$E$2629,'Retiro Mensual'!$A$2:$A$2629,BO$4,'Retiro Mensual'!$B$2:$B$2629,$B396,'Retiro Mensual'!$C$2:$C$2629,BO$5)</f>
        <v>0</v>
      </c>
      <c r="BP396" s="13">
        <f>SUMIFS('Retiro Mensual'!$E$2:$E$2629,'Retiro Mensual'!$A$2:$A$2629,BP$4,'Retiro Mensual'!$B$2:$B$2629,$B396,'Retiro Mensual'!$C$2:$C$2629,BP$5)</f>
        <v>0</v>
      </c>
      <c r="BQ396" s="13">
        <f>SUMIFS('Retiro Mensual'!$E$2:$E$2629,'Retiro Mensual'!$A$2:$A$2629,BQ$4,'Retiro Mensual'!$B$2:$B$2629,$B396,'Retiro Mensual'!$C$2:$C$2629,BQ$5)</f>
        <v>0</v>
      </c>
      <c r="BR396" s="13">
        <f>SUMIFS('Retiro Mensual'!$E$2:$E$2629,'Retiro Mensual'!$A$2:$A$2629,BR$4,'Retiro Mensual'!$B$2:$B$2629,$B396,'Retiro Mensual'!$C$2:$C$2629,BR$5)</f>
        <v>0</v>
      </c>
      <c r="BS396" s="13">
        <f>SUMIFS('Retiro Mensual'!$E$2:$E$2629,'Retiro Mensual'!$A$2:$A$2629,BS$4,'Retiro Mensual'!$B$2:$B$2629,$B396,'Retiro Mensual'!$C$2:$C$2629,BS$5)</f>
        <v>0</v>
      </c>
      <c r="BT396" s="13">
        <f>SUMIFS('Retiro Mensual'!$E$2:$E$2629,'Retiro Mensual'!$A$2:$A$2629,BT$4,'Retiro Mensual'!$B$2:$B$2629,$B396,'Retiro Mensual'!$C$2:$C$2629,BT$5)</f>
        <v>0</v>
      </c>
      <c r="BU396" s="13">
        <f>SUMIFS('Retiro Mensual'!$E$2:$E$2629,'Retiro Mensual'!$A$2:$A$2629,BU$4,'Retiro Mensual'!$B$2:$B$2629,$B396,'Retiro Mensual'!$C$2:$C$2629,BU$5)</f>
        <v>0</v>
      </c>
      <c r="BV396" s="13">
        <f>SUMIFS('Retiro Mensual'!$E$2:$E$2629,'Retiro Mensual'!$A$2:$A$2629,BV$4,'Retiro Mensual'!$B$2:$B$2629,$B396,'Retiro Mensual'!$C$2:$C$2629,BV$5)</f>
        <v>0</v>
      </c>
      <c r="BW396" s="14">
        <f>SUMIFS('Retiro Mensual'!$E$2:$E$2629,'Retiro Mensual'!$A$2:$A$2629,BW$4,'Retiro Mensual'!$B$2:$B$2629,$B396,'Retiro Mensual'!$C$2:$C$2629,BW$5)</f>
        <v>0</v>
      </c>
      <c r="BX396" s="13"/>
      <c r="BY396" s="12">
        <f>SUMIFS('Compra Ventas'!$E$2:$E$2700,'Compra Ventas'!$A$2:$A$2700,BY$4,'Compra Ventas'!$B$2:$B$2700,$B396,'Compra Ventas'!$C$2:$C$2700,BY$5)</f>
        <v>0</v>
      </c>
      <c r="BZ396" s="13">
        <f>SUMIFS('Compra Ventas'!$E$2:$E$2700,'Compra Ventas'!$A$2:$A$2700,BZ$4,'Compra Ventas'!$B$2:$B$2700,$B396,'Compra Ventas'!$C$2:$C$2700,BZ$5)</f>
        <v>0</v>
      </c>
      <c r="CA396" s="13">
        <f>SUMIFS('Compra Ventas'!$E$2:$E$2700,'Compra Ventas'!$A$2:$A$2700,CA$4,'Compra Ventas'!$B$2:$B$2700,$B396,'Compra Ventas'!$C$2:$C$2700,CA$5)</f>
        <v>0</v>
      </c>
      <c r="CB396" s="13">
        <f>SUMIFS('Compra Ventas'!$E$2:$E$2700,'Compra Ventas'!$A$2:$A$2700,CB$4,'Compra Ventas'!$B$2:$B$2700,$B396,'Compra Ventas'!$C$2:$C$2700,CB$5)</f>
        <v>0</v>
      </c>
      <c r="CC396" s="13">
        <f>SUMIFS('Compra Ventas'!$E$2:$E$2700,'Compra Ventas'!$A$2:$A$2700,CC$4,'Compra Ventas'!$B$2:$B$2700,$B396,'Compra Ventas'!$C$2:$C$2700,CC$5)</f>
        <v>0</v>
      </c>
      <c r="CD396" s="13">
        <f>SUMIFS('Compra Ventas'!$E$2:$E$2700,'Compra Ventas'!$A$2:$A$2700,CD$4,'Compra Ventas'!$B$2:$B$2700,$B396,'Compra Ventas'!$C$2:$C$2700,CD$5)</f>
        <v>0</v>
      </c>
      <c r="CE396" s="13">
        <f>SUMIFS('Compra Ventas'!$E$2:$E$2700,'Compra Ventas'!$A$2:$A$2700,CE$4,'Compra Ventas'!$B$2:$B$2700,$B396,'Compra Ventas'!$C$2:$C$2700,CE$5)</f>
        <v>0</v>
      </c>
      <c r="CF396" s="13">
        <f>SUMIFS('Compra Ventas'!$E$2:$E$2700,'Compra Ventas'!$A$2:$A$2700,CF$4,'Compra Ventas'!$B$2:$B$2700,$B396,'Compra Ventas'!$C$2:$C$2700,CF$5)</f>
        <v>0</v>
      </c>
      <c r="CG396" s="13">
        <f>SUMIFS('Compra Ventas'!$E$2:$E$2700,'Compra Ventas'!$A$2:$A$2700,CG$4,'Compra Ventas'!$B$2:$B$2700,$B396,'Compra Ventas'!$C$2:$C$2700,CG$5)</f>
        <v>0</v>
      </c>
      <c r="CH396" s="13">
        <f>SUMIFS('Compra Ventas'!$E$2:$E$2700,'Compra Ventas'!$A$2:$A$2700,CH$4,'Compra Ventas'!$B$2:$B$2700,$B396,'Compra Ventas'!$C$2:$C$2700,CH$5)</f>
        <v>0</v>
      </c>
      <c r="CI396" s="13">
        <f>SUMIFS('Compra Ventas'!$E$2:$E$2700,'Compra Ventas'!$A$2:$A$2700,CI$4,'Compra Ventas'!$B$2:$B$2700,$B396,'Compra Ventas'!$C$2:$C$2700,CI$5)</f>
        <v>0</v>
      </c>
      <c r="CJ396" s="14">
        <f>SUMIFS('Compra Ventas'!$E$2:$E$2700,'Compra Ventas'!$A$2:$A$2700,CJ$4,'Compra Ventas'!$B$2:$B$2700,$B396,'Compra Ventas'!$C$2:$C$2700,CJ$5)</f>
        <v>0</v>
      </c>
      <c r="CK396" s="12">
        <f>SUMIFS('Compra Ventas'!$E$2:$E$2700,'Compra Ventas'!$A$2:$A$2700,CK$4,'Compra Ventas'!$B$2:$B$2700,$B396,'Compra Ventas'!$C$2:$C$2700,CK$5)</f>
        <v>0</v>
      </c>
      <c r="CL396" s="13">
        <f>SUMIFS('Compra Ventas'!$E$2:$E$2700,'Compra Ventas'!$A$2:$A$2700,CL$4,'Compra Ventas'!$B$2:$B$2700,$B396,'Compra Ventas'!$C$2:$C$2700,CL$5)</f>
        <v>0</v>
      </c>
      <c r="CM396" s="13">
        <f>SUMIFS('Compra Ventas'!$E$2:$E$2700,'Compra Ventas'!$A$2:$A$2700,CM$4,'Compra Ventas'!$B$2:$B$2700,$B396,'Compra Ventas'!$C$2:$C$2700,CM$5)</f>
        <v>0</v>
      </c>
      <c r="CN396" s="13">
        <f>SUMIFS('Compra Ventas'!$E$2:$E$2700,'Compra Ventas'!$A$2:$A$2700,CN$4,'Compra Ventas'!$B$2:$B$2700,$B396,'Compra Ventas'!$C$2:$C$2700,CN$5)</f>
        <v>0</v>
      </c>
      <c r="CO396" s="13">
        <f>SUMIFS('Compra Ventas'!$E$2:$E$2700,'Compra Ventas'!$A$2:$A$2700,CO$4,'Compra Ventas'!$B$2:$B$2700,$B396,'Compra Ventas'!$C$2:$C$2700,CO$5)</f>
        <v>0</v>
      </c>
      <c r="CP396" s="13">
        <f>SUMIFS('Compra Ventas'!$E$2:$E$2700,'Compra Ventas'!$A$2:$A$2700,CP$4,'Compra Ventas'!$B$2:$B$2700,$B396,'Compra Ventas'!$C$2:$C$2700,CP$5)</f>
        <v>0</v>
      </c>
      <c r="CQ396" s="13">
        <f>SUMIFS('Compra Ventas'!$E$2:$E$2700,'Compra Ventas'!$A$2:$A$2700,CQ$4,'Compra Ventas'!$B$2:$B$2700,$B396,'Compra Ventas'!$C$2:$C$2700,CQ$5)</f>
        <v>0</v>
      </c>
      <c r="CR396" s="13">
        <f>SUMIFS('Compra Ventas'!$E$2:$E$2700,'Compra Ventas'!$A$2:$A$2700,CR$4,'Compra Ventas'!$B$2:$B$2700,$B396,'Compra Ventas'!$C$2:$C$2700,CR$5)</f>
        <v>0</v>
      </c>
      <c r="CS396" s="13">
        <f>SUMIFS('Compra Ventas'!$E$2:$E$2700,'Compra Ventas'!$A$2:$A$2700,CS$4,'Compra Ventas'!$B$2:$B$2700,$B396,'Compra Ventas'!$C$2:$C$2700,CS$5)</f>
        <v>0</v>
      </c>
      <c r="CT396" s="13">
        <f>SUMIFS('Compra Ventas'!$E$2:$E$2700,'Compra Ventas'!$A$2:$A$2700,CT$4,'Compra Ventas'!$B$2:$B$2700,$B396,'Compra Ventas'!$C$2:$C$2700,CT$5)</f>
        <v>0</v>
      </c>
      <c r="CU396" s="13">
        <f>SUMIFS('Compra Ventas'!$E$2:$E$2700,'Compra Ventas'!$A$2:$A$2700,CU$4,'Compra Ventas'!$B$2:$B$2700,$B396,'Compra Ventas'!$C$2:$C$2700,CU$5)</f>
        <v>0</v>
      </c>
      <c r="CV396" s="14">
        <f>SUMIFS('Compra Ventas'!$E$2:$E$2700,'Compra Ventas'!$A$2:$A$2700,CV$4,'Compra Ventas'!$B$2:$B$2700,$B396,'Compra Ventas'!$C$2:$C$2700,CV$5)</f>
        <v>0</v>
      </c>
      <c r="CW396" s="12">
        <f>SUMIFS('Compra Ventas'!$E$2:$E$2700,'Compra Ventas'!$A$2:$A$2700,CW$4,'Compra Ventas'!$B$2:$B$2700,$B396,'Compra Ventas'!$C$2:$C$2700,CW$5)</f>
        <v>0</v>
      </c>
      <c r="CX396" s="13">
        <f>SUMIFS('Compra Ventas'!$E$2:$E$2700,'Compra Ventas'!$A$2:$A$2700,CX$4,'Compra Ventas'!$B$2:$B$2700,$B396,'Compra Ventas'!$C$2:$C$2700,CX$5)</f>
        <v>0</v>
      </c>
      <c r="CY396" s="13">
        <f>SUMIFS('Compra Ventas'!$E$2:$E$2700,'Compra Ventas'!$A$2:$A$2700,CY$4,'Compra Ventas'!$B$2:$B$2700,$B396,'Compra Ventas'!$C$2:$C$2700,CY$5)</f>
        <v>0</v>
      </c>
      <c r="CZ396" s="13">
        <f>SUMIFS('Compra Ventas'!$E$2:$E$2700,'Compra Ventas'!$A$2:$A$2700,CZ$4,'Compra Ventas'!$B$2:$B$2700,$B396,'Compra Ventas'!$C$2:$C$2700,CZ$5)</f>
        <v>0</v>
      </c>
      <c r="DA396" s="13">
        <f>SUMIFS('Compra Ventas'!$E$2:$E$2700,'Compra Ventas'!$A$2:$A$2700,DA$4,'Compra Ventas'!$B$2:$B$2700,$B396,'Compra Ventas'!$C$2:$C$2700,DA$5)</f>
        <v>0</v>
      </c>
      <c r="DB396" s="13">
        <f>SUMIFS('Compra Ventas'!$E$2:$E$2700,'Compra Ventas'!$A$2:$A$2700,DB$4,'Compra Ventas'!$B$2:$B$2700,$B396,'Compra Ventas'!$C$2:$C$2700,DB$5)</f>
        <v>0</v>
      </c>
      <c r="DC396" s="13">
        <f>SUMIFS('Compra Ventas'!$E$2:$E$2700,'Compra Ventas'!$A$2:$A$2700,DC$4,'Compra Ventas'!$B$2:$B$2700,$B396,'Compra Ventas'!$C$2:$C$2700,DC$5)</f>
        <v>0</v>
      </c>
      <c r="DD396" s="13">
        <f>SUMIFS('Compra Ventas'!$E$2:$E$2700,'Compra Ventas'!$A$2:$A$2700,DD$4,'Compra Ventas'!$B$2:$B$2700,$B396,'Compra Ventas'!$C$2:$C$2700,DD$5)</f>
        <v>0</v>
      </c>
      <c r="DE396" s="13">
        <f>SUMIFS('Compra Ventas'!$E$2:$E$2700,'Compra Ventas'!$A$2:$A$2700,DE$4,'Compra Ventas'!$B$2:$B$2700,$B396,'Compra Ventas'!$C$2:$C$2700,DE$5)</f>
        <v>0</v>
      </c>
      <c r="DF396" s="13">
        <f>SUMIFS('Compra Ventas'!$E$2:$E$2700,'Compra Ventas'!$A$2:$A$2700,DF$4,'Compra Ventas'!$B$2:$B$2700,$B396,'Compra Ventas'!$C$2:$C$2700,DF$5)</f>
        <v>0</v>
      </c>
      <c r="DG396" s="13">
        <f>SUMIFS('Compra Ventas'!$E$2:$E$2700,'Compra Ventas'!$A$2:$A$2700,DG$4,'Compra Ventas'!$B$2:$B$2700,$B396,'Compra Ventas'!$C$2:$C$2700,DG$5)</f>
        <v>0</v>
      </c>
      <c r="DH396" s="14">
        <f>SUMIFS('Compra Ventas'!$E$2:$E$2700,'Compra Ventas'!$A$2:$A$2700,DH$4,'Compra Ventas'!$B$2:$B$2700,$B396,'Compra Ventas'!$C$2:$C$2700,DH$5)</f>
        <v>0</v>
      </c>
      <c r="DI396" s="84"/>
      <c r="DJ396" s="98">
        <f>SUMIFS('Ajuste Ciclado'!D$5:D$47,'Ajuste Ciclado'!$C$5:$C$47,Balance!DJ$4,'Ajuste Ciclado'!$B$5:$B$47,Balance!$B396)</f>
        <v>0</v>
      </c>
      <c r="DK396" s="99">
        <f>SUMIFS('Ajuste Ciclado'!E$5:E$47,'Ajuste Ciclado'!$C$5:$C$47,Balance!DK$4,'Ajuste Ciclado'!$B$5:$B$47,Balance!$B396)</f>
        <v>0</v>
      </c>
      <c r="DL396" s="99">
        <f>SUMIFS('Ajuste Ciclado'!F$5:F$47,'Ajuste Ciclado'!$C$5:$C$47,Balance!DL$4,'Ajuste Ciclado'!$B$5:$B$47,Balance!$B396)</f>
        <v>0</v>
      </c>
      <c r="DM396" s="99">
        <f>SUMIFS('Ajuste Ciclado'!G$5:G$47,'Ajuste Ciclado'!$C$5:$C$47,Balance!DM$4,'Ajuste Ciclado'!$B$5:$B$47,Balance!$B396)</f>
        <v>0</v>
      </c>
      <c r="DN396" s="99">
        <f>SUMIFS('Ajuste Ciclado'!H$5:H$47,'Ajuste Ciclado'!$C$5:$C$47,Balance!DN$4,'Ajuste Ciclado'!$B$5:$B$47,Balance!$B396)</f>
        <v>0</v>
      </c>
      <c r="DO396" s="99">
        <f>SUMIFS('Ajuste Ciclado'!I$5:I$47,'Ajuste Ciclado'!$C$5:$C$47,Balance!DO$4,'Ajuste Ciclado'!$B$5:$B$47,Balance!$B396)</f>
        <v>0</v>
      </c>
      <c r="DP396" s="99">
        <f>SUMIFS('Ajuste Ciclado'!J$5:J$47,'Ajuste Ciclado'!$C$5:$C$47,Balance!DP$4,'Ajuste Ciclado'!$B$5:$B$47,Balance!$B396)</f>
        <v>0</v>
      </c>
      <c r="DQ396" s="99">
        <f>SUMIFS('Ajuste Ciclado'!K$5:K$47,'Ajuste Ciclado'!$C$5:$C$47,Balance!DQ$4,'Ajuste Ciclado'!$B$5:$B$47,Balance!$B396)</f>
        <v>0</v>
      </c>
      <c r="DR396" s="99">
        <f>SUMIFS('Ajuste Ciclado'!L$5:L$47,'Ajuste Ciclado'!$C$5:$C$47,Balance!DR$4,'Ajuste Ciclado'!$B$5:$B$47,Balance!$B396)</f>
        <v>0</v>
      </c>
      <c r="DS396" s="99">
        <f>SUMIFS('Ajuste Ciclado'!M$5:M$47,'Ajuste Ciclado'!$C$5:$C$47,Balance!DS$4,'Ajuste Ciclado'!$B$5:$B$47,Balance!$B396)</f>
        <v>0</v>
      </c>
      <c r="DT396" s="99">
        <f>SUMIFS('Ajuste Ciclado'!N$5:N$47,'Ajuste Ciclado'!$C$5:$C$47,Balance!DT$4,'Ajuste Ciclado'!$B$5:$B$47,Balance!$B396)</f>
        <v>0</v>
      </c>
      <c r="DU396" s="100">
        <f>SUMIFS('Ajuste Ciclado'!O$5:O$47,'Ajuste Ciclado'!$C$5:$C$47,Balance!DU$4,'Ajuste Ciclado'!$B$5:$B$47,Balance!$B396)</f>
        <v>0</v>
      </c>
      <c r="DV396" s="98">
        <f>SUMIFS('Ajuste Ciclado'!D$5:D$47,'Ajuste Ciclado'!$C$5:$C$47,Balance!DV$4,'Ajuste Ciclado'!$B$5:$B$47,Balance!$B396)</f>
        <v>0</v>
      </c>
      <c r="DW396" s="99">
        <f>SUMIFS('Ajuste Ciclado'!E$5:E$47,'Ajuste Ciclado'!$C$5:$C$47,Balance!DW$4,'Ajuste Ciclado'!$B$5:$B$47,Balance!$B396)</f>
        <v>0</v>
      </c>
      <c r="DX396" s="99">
        <f>SUMIFS('Ajuste Ciclado'!F$5:F$47,'Ajuste Ciclado'!$C$5:$C$47,Balance!DX$4,'Ajuste Ciclado'!$B$5:$B$47,Balance!$B396)</f>
        <v>0</v>
      </c>
      <c r="DY396" s="99">
        <f>SUMIFS('Ajuste Ciclado'!G$5:G$47,'Ajuste Ciclado'!$C$5:$C$47,Balance!DY$4,'Ajuste Ciclado'!$B$5:$B$47,Balance!$B396)</f>
        <v>0</v>
      </c>
      <c r="DZ396" s="99">
        <f>SUMIFS('Ajuste Ciclado'!H$5:H$47,'Ajuste Ciclado'!$C$5:$C$47,Balance!DZ$4,'Ajuste Ciclado'!$B$5:$B$47,Balance!$B396)</f>
        <v>0</v>
      </c>
      <c r="EA396" s="99">
        <f>SUMIFS('Ajuste Ciclado'!I$5:I$47,'Ajuste Ciclado'!$C$5:$C$47,Balance!EA$4,'Ajuste Ciclado'!$B$5:$B$47,Balance!$B396)</f>
        <v>0</v>
      </c>
      <c r="EB396" s="99">
        <f>SUMIFS('Ajuste Ciclado'!J$5:J$47,'Ajuste Ciclado'!$C$5:$C$47,Balance!EB$4,'Ajuste Ciclado'!$B$5:$B$47,Balance!$B396)</f>
        <v>0</v>
      </c>
      <c r="EC396" s="99">
        <f>SUMIFS('Ajuste Ciclado'!K$5:K$47,'Ajuste Ciclado'!$C$5:$C$47,Balance!EC$4,'Ajuste Ciclado'!$B$5:$B$47,Balance!$B396)</f>
        <v>0</v>
      </c>
      <c r="ED396" s="99">
        <f>SUMIFS('Ajuste Ciclado'!L$5:L$47,'Ajuste Ciclado'!$C$5:$C$47,Balance!ED$4,'Ajuste Ciclado'!$B$5:$B$47,Balance!$B396)</f>
        <v>0</v>
      </c>
      <c r="EE396" s="99">
        <f>SUMIFS('Ajuste Ciclado'!M$5:M$47,'Ajuste Ciclado'!$C$5:$C$47,Balance!EE$4,'Ajuste Ciclado'!$B$5:$B$47,Balance!$B396)</f>
        <v>0</v>
      </c>
      <c r="EF396" s="99">
        <f>SUMIFS('Ajuste Ciclado'!N$5:N$47,'Ajuste Ciclado'!$C$5:$C$47,Balance!EF$4,'Ajuste Ciclado'!$B$5:$B$47,Balance!$B396)</f>
        <v>0</v>
      </c>
      <c r="EG396" s="100">
        <f>SUMIFS('Ajuste Ciclado'!O$5:O$47,'Ajuste Ciclado'!$C$5:$C$47,Balance!EG$4,'Ajuste Ciclado'!$B$5:$B$47,Balance!$B396)</f>
        <v>0</v>
      </c>
      <c r="EH396" s="98">
        <f>SUMIFS('Ajuste Ciclado'!D$5:D$47,'Ajuste Ciclado'!$C$5:$C$47,Balance!EH$4,'Ajuste Ciclado'!$B$5:$B$47,Balance!$B396)</f>
        <v>0</v>
      </c>
      <c r="EI396" s="99">
        <f>SUMIFS('Ajuste Ciclado'!E$5:E$47,'Ajuste Ciclado'!$C$5:$C$47,Balance!EI$4,'Ajuste Ciclado'!$B$5:$B$47,Balance!$B396)</f>
        <v>0</v>
      </c>
      <c r="EJ396" s="99">
        <f>SUMIFS('Ajuste Ciclado'!F$5:F$47,'Ajuste Ciclado'!$C$5:$C$47,Balance!EJ$4,'Ajuste Ciclado'!$B$5:$B$47,Balance!$B396)</f>
        <v>0</v>
      </c>
      <c r="EK396" s="99">
        <f>SUMIFS('Ajuste Ciclado'!G$5:G$47,'Ajuste Ciclado'!$C$5:$C$47,Balance!EK$4,'Ajuste Ciclado'!$B$5:$B$47,Balance!$B396)</f>
        <v>0</v>
      </c>
      <c r="EL396" s="99">
        <f>SUMIFS('Ajuste Ciclado'!H$5:H$47,'Ajuste Ciclado'!$C$5:$C$47,Balance!EL$4,'Ajuste Ciclado'!$B$5:$B$47,Balance!$B396)</f>
        <v>0</v>
      </c>
      <c r="EM396" s="99">
        <f>SUMIFS('Ajuste Ciclado'!I$5:I$47,'Ajuste Ciclado'!$C$5:$C$47,Balance!EM$4,'Ajuste Ciclado'!$B$5:$B$47,Balance!$B396)</f>
        <v>0</v>
      </c>
      <c r="EN396" s="99">
        <f>SUMIFS('Ajuste Ciclado'!J$5:J$47,'Ajuste Ciclado'!$C$5:$C$47,Balance!EN$4,'Ajuste Ciclado'!$B$5:$B$47,Balance!$B396)</f>
        <v>0</v>
      </c>
      <c r="EO396" s="99">
        <f>SUMIFS('Ajuste Ciclado'!K$5:K$47,'Ajuste Ciclado'!$C$5:$C$47,Balance!EO$4,'Ajuste Ciclado'!$B$5:$B$47,Balance!$B396)</f>
        <v>0</v>
      </c>
      <c r="EP396" s="99">
        <f>SUMIFS('Ajuste Ciclado'!L$5:L$47,'Ajuste Ciclado'!$C$5:$C$47,Balance!EP$4,'Ajuste Ciclado'!$B$5:$B$47,Balance!$B396)</f>
        <v>0</v>
      </c>
      <c r="EQ396" s="99">
        <f>SUMIFS('Ajuste Ciclado'!M$5:M$47,'Ajuste Ciclado'!$C$5:$C$47,Balance!EQ$4,'Ajuste Ciclado'!$B$5:$B$47,Balance!$B396)</f>
        <v>0</v>
      </c>
      <c r="ER396" s="99">
        <f>SUMIFS('Ajuste Ciclado'!N$5:N$47,'Ajuste Ciclado'!$C$5:$C$47,Balance!ER$4,'Ajuste Ciclado'!$B$5:$B$47,Balance!$B396)</f>
        <v>0</v>
      </c>
      <c r="ES396" s="100">
        <f>SUMIFS('Ajuste Ciclado'!O$5:O$47,'Ajuste Ciclado'!$C$5:$C$47,Balance!ES$4,'Ajuste Ciclado'!$B$5:$B$47,Balance!$B396)</f>
        <v>0</v>
      </c>
      <c r="ET396" s="84"/>
      <c r="EU396" s="12">
        <f t="shared" si="523"/>
        <v>14857.73488561874</v>
      </c>
      <c r="EV396" s="13">
        <f t="shared" si="488"/>
        <v>57655.174134989313</v>
      </c>
      <c r="EW396" s="13">
        <f t="shared" si="489"/>
        <v>138596.35576075941</v>
      </c>
      <c r="EX396" s="13">
        <f t="shared" si="490"/>
        <v>116411.588974468</v>
      </c>
      <c r="EY396" s="13">
        <f t="shared" si="491"/>
        <v>97316.247059233749</v>
      </c>
      <c r="EZ396" s="13">
        <f t="shared" si="492"/>
        <v>70723.201948218557</v>
      </c>
      <c r="FA396" s="13">
        <f t="shared" si="493"/>
        <v>103321.74303041369</v>
      </c>
      <c r="FB396" s="13">
        <f t="shared" si="494"/>
        <v>61702.959145180401</v>
      </c>
      <c r="FC396" s="13">
        <f t="shared" si="495"/>
        <v>64543.735114753668</v>
      </c>
      <c r="FD396" s="13">
        <f t="shared" si="496"/>
        <v>22272.998172750122</v>
      </c>
      <c r="FE396" s="13">
        <f t="shared" si="497"/>
        <v>7070.0566381764802</v>
      </c>
      <c r="FF396" s="14">
        <f t="shared" si="498"/>
        <v>5055.1020570732626</v>
      </c>
      <c r="FG396" s="12">
        <f t="shared" si="499"/>
        <v>13788.23721052978</v>
      </c>
      <c r="FH396" s="13">
        <f t="shared" si="500"/>
        <v>21385.568890317831</v>
      </c>
      <c r="FI396" s="13">
        <f t="shared" si="501"/>
        <v>25513.832210894008</v>
      </c>
      <c r="FJ396" s="13">
        <f t="shared" si="502"/>
        <v>132963.1962966235</v>
      </c>
      <c r="FK396" s="13">
        <f t="shared" si="503"/>
        <v>74499.780857467806</v>
      </c>
      <c r="FL396" s="13">
        <f t="shared" si="504"/>
        <v>111497.33046101659</v>
      </c>
      <c r="FM396" s="13">
        <f t="shared" si="505"/>
        <v>114802.50049260281</v>
      </c>
      <c r="FN396" s="13">
        <f t="shared" si="506"/>
        <v>71994.909607700087</v>
      </c>
      <c r="FO396" s="13">
        <f t="shared" si="507"/>
        <v>55915.701997164833</v>
      </c>
      <c r="FP396" s="13">
        <f t="shared" si="508"/>
        <v>34421.660158210907</v>
      </c>
      <c r="FQ396" s="13">
        <f t="shared" si="509"/>
        <v>39013.629490837367</v>
      </c>
      <c r="FR396" s="14">
        <f t="shared" si="510"/>
        <v>20602.643388184621</v>
      </c>
      <c r="FS396" s="12">
        <f t="shared" si="511"/>
        <v>13896.019043139529</v>
      </c>
      <c r="FT396" s="13">
        <f t="shared" si="512"/>
        <v>39626.236104374933</v>
      </c>
      <c r="FU396" s="13">
        <f t="shared" si="513"/>
        <v>52828.678033545868</v>
      </c>
      <c r="FV396" s="13">
        <f t="shared" si="514"/>
        <v>96426.901136292916</v>
      </c>
      <c r="FW396" s="13">
        <f t="shared" si="515"/>
        <v>115190.9037225498</v>
      </c>
      <c r="FX396" s="13">
        <f t="shared" si="516"/>
        <v>88181.018319682218</v>
      </c>
      <c r="FY396" s="13">
        <f t="shared" si="517"/>
        <v>123161.04329810401</v>
      </c>
      <c r="FZ396" s="13">
        <f t="shared" si="518"/>
        <v>74549.495297865898</v>
      </c>
      <c r="GA396" s="13">
        <f t="shared" si="519"/>
        <v>96150.096451208097</v>
      </c>
      <c r="GB396" s="13">
        <f t="shared" si="520"/>
        <v>51171.339215788932</v>
      </c>
      <c r="GC396" s="13">
        <f t="shared" si="521"/>
        <v>29953.451023413341</v>
      </c>
      <c r="GD396" s="14">
        <f t="shared" si="522"/>
        <v>32448.019687270549</v>
      </c>
      <c r="GE396" s="84"/>
      <c r="GF396" s="12">
        <f t="shared" si="524"/>
        <v>759526.89692163537</v>
      </c>
      <c r="GG396" s="13">
        <f t="shared" si="524"/>
        <v>716398.9910615501</v>
      </c>
      <c r="GH396" s="14">
        <f t="shared" si="524"/>
        <v>813583.20133323618</v>
      </c>
      <c r="GI396" s="6">
        <f t="shared" si="525"/>
        <v>2</v>
      </c>
      <c r="GJ396" s="12">
        <f t="shared" si="526"/>
        <v>0</v>
      </c>
      <c r="GK396" s="13">
        <f t="shared" si="527"/>
        <v>0</v>
      </c>
      <c r="GL396" s="14">
        <f t="shared" si="528"/>
        <v>0</v>
      </c>
      <c r="GM396" s="84"/>
      <c r="GN396" s="66">
        <f t="shared" si="529"/>
        <v>0</v>
      </c>
      <c r="GO396" s="84"/>
      <c r="GP396" s="63" t="str" cm="1">
        <f t="array" ref="GP396">INDEX($GF$4:$GH$4,1,GI396)</f>
        <v>Sample 3</v>
      </c>
      <c r="GQ396" s="12">
        <f t="shared" si="436"/>
        <v>5055.1020570732626</v>
      </c>
      <c r="GR396" s="13">
        <f t="shared" si="436"/>
        <v>7070.0566381764802</v>
      </c>
      <c r="GS396" s="14">
        <f t="shared" si="436"/>
        <v>14857.73488561874</v>
      </c>
      <c r="GT396" s="12">
        <f t="shared" si="437"/>
        <v>13788.23721052978</v>
      </c>
      <c r="GU396" s="13">
        <f t="shared" si="437"/>
        <v>20602.643388184621</v>
      </c>
      <c r="GV396" s="14">
        <f t="shared" si="437"/>
        <v>21385.568890317831</v>
      </c>
      <c r="GW396" s="12">
        <f t="shared" si="438"/>
        <v>13896.019043139529</v>
      </c>
      <c r="GX396" s="13">
        <f t="shared" si="438"/>
        <v>29953.451023413341</v>
      </c>
      <c r="GY396" s="14">
        <f t="shared" si="438"/>
        <v>32448.019687270549</v>
      </c>
      <c r="GZ396" s="84" t="str">
        <f t="shared" si="441"/>
        <v>Sample 3</v>
      </c>
      <c r="HA396" s="12">
        <f t="shared" si="530"/>
        <v>0</v>
      </c>
      <c r="HB396" s="13">
        <f t="shared" si="530"/>
        <v>0</v>
      </c>
      <c r="HC396" s="14">
        <f t="shared" si="530"/>
        <v>0</v>
      </c>
      <c r="HD396" s="6">
        <f t="shared" si="442"/>
        <v>0</v>
      </c>
      <c r="HE396" s="84" t="str">
        <f t="shared" si="443"/>
        <v>Ok</v>
      </c>
    </row>
    <row r="397" spans="2:213" hidden="1" x14ac:dyDescent="0.3">
      <c r="B397" s="84" t="s">
        <v>117</v>
      </c>
      <c r="C397" s="12">
        <f>SUMIFS(Inyecciones!$E$2:$E$14185,Inyecciones!$A$2:$A$14185,Balance!C$4,Inyecciones!$B$2:$B$14185,Balance!$B397,Inyecciones!$C$2:$C$14185,Balance!C$5)</f>
        <v>160538.72118894581</v>
      </c>
      <c r="D397" s="13">
        <f>SUMIFS(Inyecciones!$E$2:$E$14185,Inyecciones!$A$2:$A$14185,Balance!D$4,Inyecciones!$B$2:$B$14185,Balance!$B397,Inyecciones!$C$2:$C$14185,Balance!D$5)</f>
        <v>139196.62828579891</v>
      </c>
      <c r="E397" s="13">
        <f>SUMIFS(Inyecciones!$E$2:$E$14185,Inyecciones!$A$2:$A$14185,Balance!E$4,Inyecciones!$B$2:$B$14185,Balance!$B397,Inyecciones!$C$2:$C$14185,Balance!E$5)</f>
        <v>153497.60563372291</v>
      </c>
      <c r="F397" s="13">
        <f>SUMIFS(Inyecciones!$E$2:$E$14185,Inyecciones!$A$2:$A$14185,Balance!F$4,Inyecciones!$B$2:$B$14185,Balance!$B397,Inyecciones!$C$2:$C$14185,Balance!F$5)</f>
        <v>99873.375402191217</v>
      </c>
      <c r="G397" s="13">
        <f>SUMIFS(Inyecciones!$E$2:$E$14185,Inyecciones!$A$2:$A$14185,Balance!G$4,Inyecciones!$B$2:$B$14185,Balance!$B397,Inyecciones!$C$2:$C$14185,Balance!G$5)</f>
        <v>75477.60978725634</v>
      </c>
      <c r="H397" s="13">
        <f>SUMIFS(Inyecciones!$E$2:$E$14185,Inyecciones!$A$2:$A$14185,Balance!H$4,Inyecciones!$B$2:$B$14185,Balance!$B397,Inyecciones!$C$2:$C$14185,Balance!H$5)</f>
        <v>39511.013434705608</v>
      </c>
      <c r="I397" s="13">
        <f>SUMIFS(Inyecciones!$E$2:$E$14185,Inyecciones!$A$2:$A$14185,Balance!I$4,Inyecciones!$B$2:$B$14185,Balance!$B397,Inyecciones!$C$2:$C$14185,Balance!I$5)</f>
        <v>54596.313889998368</v>
      </c>
      <c r="J397" s="13">
        <f>SUMIFS(Inyecciones!$E$2:$E$14185,Inyecciones!$A$2:$A$14185,Balance!J$4,Inyecciones!$B$2:$B$14185,Balance!$B397,Inyecciones!$C$2:$C$14185,Balance!J$5)</f>
        <v>85580.055852618985</v>
      </c>
      <c r="K397" s="13">
        <f>SUMIFS(Inyecciones!$E$2:$E$14185,Inyecciones!$A$2:$A$14185,Balance!K$4,Inyecciones!$B$2:$B$14185,Balance!$B397,Inyecciones!$C$2:$C$14185,Balance!K$5)</f>
        <v>94727.55589262076</v>
      </c>
      <c r="L397" s="13">
        <f>SUMIFS(Inyecciones!$E$2:$E$14185,Inyecciones!$A$2:$A$14185,Balance!L$4,Inyecciones!$B$2:$B$14185,Balance!$B397,Inyecciones!$C$2:$C$14185,Balance!L$5)</f>
        <v>24786.09382898056</v>
      </c>
      <c r="M397" s="13">
        <f>SUMIFS(Inyecciones!$E$2:$E$14185,Inyecciones!$A$2:$A$14185,Balance!M$4,Inyecciones!$B$2:$B$14185,Balance!$B397,Inyecciones!$C$2:$C$14185,Balance!M$5)</f>
        <v>14227.887622465159</v>
      </c>
      <c r="N397" s="14">
        <f>SUMIFS(Inyecciones!$E$2:$E$14185,Inyecciones!$A$2:$A$14185,Balance!N$4,Inyecciones!$B$2:$B$14185,Balance!$B397,Inyecciones!$C$2:$C$14185,Balance!N$5)</f>
        <v>22649.572707002029</v>
      </c>
      <c r="O397" s="12">
        <f>SUMIFS(Inyecciones!$E$2:$E$14185,Inyecciones!$A$2:$A$14185,Balance!O$4,Inyecciones!$B$2:$B$14185,Balance!$B397,Inyecciones!$C$2:$C$14185,Balance!O$5)</f>
        <v>160865.7691288756</v>
      </c>
      <c r="P397" s="13">
        <f>SUMIFS(Inyecciones!$E$2:$E$14185,Inyecciones!$A$2:$A$14185,Balance!P$4,Inyecciones!$B$2:$B$14185,Balance!$B397,Inyecciones!$C$2:$C$14185,Balance!P$5)</f>
        <v>140141.5251976602</v>
      </c>
      <c r="Q397" s="13">
        <f>SUMIFS(Inyecciones!$E$2:$E$14185,Inyecciones!$A$2:$A$14185,Balance!Q$4,Inyecciones!$B$2:$B$14185,Balance!$B397,Inyecciones!$C$2:$C$14185,Balance!Q$5)</f>
        <v>154985.74814288499</v>
      </c>
      <c r="R397" s="13">
        <f>SUMIFS(Inyecciones!$E$2:$E$14185,Inyecciones!$A$2:$A$14185,Balance!R$4,Inyecciones!$B$2:$B$14185,Balance!$B397,Inyecciones!$C$2:$C$14185,Balance!R$5)</f>
        <v>105847.26674990229</v>
      </c>
      <c r="S397" s="13">
        <f>SUMIFS(Inyecciones!$E$2:$E$14185,Inyecciones!$A$2:$A$14185,Balance!S$4,Inyecciones!$B$2:$B$14185,Balance!$B397,Inyecciones!$C$2:$C$14185,Balance!S$5)</f>
        <v>72349.872366212512</v>
      </c>
      <c r="T397" s="13">
        <f>SUMIFS(Inyecciones!$E$2:$E$14185,Inyecciones!$A$2:$A$14185,Balance!T$4,Inyecciones!$B$2:$B$14185,Balance!$B397,Inyecciones!$C$2:$C$14185,Balance!T$5)</f>
        <v>39945.011556281519</v>
      </c>
      <c r="U397" s="13">
        <f>SUMIFS(Inyecciones!$E$2:$E$14185,Inyecciones!$A$2:$A$14185,Balance!U$4,Inyecciones!$B$2:$B$14185,Balance!$B397,Inyecciones!$C$2:$C$14185,Balance!U$5)</f>
        <v>57804.495018729533</v>
      </c>
      <c r="V397" s="13">
        <f>SUMIFS(Inyecciones!$E$2:$E$14185,Inyecciones!$A$2:$A$14185,Balance!V$4,Inyecciones!$B$2:$B$14185,Balance!$B397,Inyecciones!$C$2:$C$14185,Balance!V$5)</f>
        <v>85935.574833453007</v>
      </c>
      <c r="W397" s="13">
        <f>SUMIFS(Inyecciones!$E$2:$E$14185,Inyecciones!$A$2:$A$14185,Balance!W$4,Inyecciones!$B$2:$B$14185,Balance!$B397,Inyecciones!$C$2:$C$14185,Balance!W$5)</f>
        <v>96315.001303901794</v>
      </c>
      <c r="X397" s="13">
        <f>SUMIFS(Inyecciones!$E$2:$E$14185,Inyecciones!$A$2:$A$14185,Balance!X$4,Inyecciones!$B$2:$B$14185,Balance!$B397,Inyecciones!$C$2:$C$14185,Balance!X$5)</f>
        <v>36912.790797368783</v>
      </c>
      <c r="Y397" s="13">
        <f>SUMIFS(Inyecciones!$E$2:$E$14185,Inyecciones!$A$2:$A$14185,Balance!Y$4,Inyecciones!$B$2:$B$14185,Balance!$B397,Inyecciones!$C$2:$C$14185,Balance!Y$5)</f>
        <v>53902.097152308197</v>
      </c>
      <c r="Z397" s="14">
        <f>SUMIFS(Inyecciones!$E$2:$E$14185,Inyecciones!$A$2:$A$14185,Balance!Z$4,Inyecciones!$B$2:$B$14185,Balance!$B397,Inyecciones!$C$2:$C$14185,Balance!Z$5)</f>
        <v>71129.744728559192</v>
      </c>
      <c r="AA397" s="12">
        <f>SUMIFS(Inyecciones!$E$2:$E$14185,Inyecciones!$A$2:$A$14185,Balance!AA$4,Inyecciones!$B$2:$B$14185,Balance!$B397,Inyecciones!$C$2:$C$14185,Balance!AA$5)</f>
        <v>160920.08723421759</v>
      </c>
      <c r="AB397" s="13">
        <f>SUMIFS(Inyecciones!$E$2:$E$14185,Inyecciones!$A$2:$A$14185,Balance!AB$4,Inyecciones!$B$2:$B$14185,Balance!$B397,Inyecciones!$C$2:$C$14185,Balance!AB$5)</f>
        <v>140204.58681554269</v>
      </c>
      <c r="AC397" s="13">
        <f>SUMIFS(Inyecciones!$E$2:$E$14185,Inyecciones!$A$2:$A$14185,Balance!AC$4,Inyecciones!$B$2:$B$14185,Balance!$B397,Inyecciones!$C$2:$C$14185,Balance!AC$5)</f>
        <v>154432.29452817491</v>
      </c>
      <c r="AD397" s="13">
        <f>SUMIFS(Inyecciones!$E$2:$E$14185,Inyecciones!$A$2:$A$14185,Balance!AD$4,Inyecciones!$B$2:$B$14185,Balance!$B397,Inyecciones!$C$2:$C$14185,Balance!AD$5)</f>
        <v>105066.68597934399</v>
      </c>
      <c r="AE397" s="13">
        <f>SUMIFS(Inyecciones!$E$2:$E$14185,Inyecciones!$A$2:$A$14185,Balance!AE$4,Inyecciones!$B$2:$B$14185,Balance!$B397,Inyecciones!$C$2:$C$14185,Balance!AE$5)</f>
        <v>76914.399270960974</v>
      </c>
      <c r="AF397" s="13">
        <f>SUMIFS(Inyecciones!$E$2:$E$14185,Inyecciones!$A$2:$A$14185,Balance!AF$4,Inyecciones!$B$2:$B$14185,Balance!$B397,Inyecciones!$C$2:$C$14185,Balance!AF$5)</f>
        <v>43546.682970767091</v>
      </c>
      <c r="AG397" s="13">
        <f>SUMIFS(Inyecciones!$E$2:$E$14185,Inyecciones!$A$2:$A$14185,Balance!AG$4,Inyecciones!$B$2:$B$14185,Balance!$B397,Inyecciones!$C$2:$C$14185,Balance!AG$5)</f>
        <v>63737.696734601617</v>
      </c>
      <c r="AH397" s="13">
        <f>SUMIFS(Inyecciones!$E$2:$E$14185,Inyecciones!$A$2:$A$14185,Balance!AH$4,Inyecciones!$B$2:$B$14185,Balance!$B397,Inyecciones!$C$2:$C$14185,Balance!AH$5)</f>
        <v>97522.611937919646</v>
      </c>
      <c r="AI397" s="13">
        <f>SUMIFS(Inyecciones!$E$2:$E$14185,Inyecciones!$A$2:$A$14185,Balance!AI$4,Inyecciones!$B$2:$B$14185,Balance!$B397,Inyecciones!$C$2:$C$14185,Balance!AI$5)</f>
        <v>105291.7643905666</v>
      </c>
      <c r="AJ397" s="13">
        <f>SUMIFS(Inyecciones!$E$2:$E$14185,Inyecciones!$A$2:$A$14185,Balance!AJ$4,Inyecciones!$B$2:$B$14185,Balance!$B397,Inyecciones!$C$2:$C$14185,Balance!AJ$5)</f>
        <v>80071.383433823168</v>
      </c>
      <c r="AK397" s="13">
        <f>SUMIFS(Inyecciones!$E$2:$E$14185,Inyecciones!$A$2:$A$14185,Balance!AK$4,Inyecciones!$B$2:$B$14185,Balance!$B397,Inyecciones!$C$2:$C$14185,Balance!AK$5)</f>
        <v>104007.6164839304</v>
      </c>
      <c r="AL397" s="14">
        <f>SUMIFS(Inyecciones!$E$2:$E$14185,Inyecciones!$A$2:$A$14185,Balance!AL$4,Inyecciones!$B$2:$B$14185,Balance!$B397,Inyecciones!$C$2:$C$14185,Balance!AL$5)</f>
        <v>110461.2802512654</v>
      </c>
      <c r="AM397" s="13"/>
      <c r="AN397" s="12">
        <f>SUMIFS('Retiro Mensual'!$E$2:$E$2629,'Retiro Mensual'!$A$2:$A$2629,AN$4,'Retiro Mensual'!$B$2:$B$2629,$B397,'Retiro Mensual'!$C$2:$C$2629,AN$5)</f>
        <v>0</v>
      </c>
      <c r="AO397" s="13">
        <f>SUMIFS('Retiro Mensual'!$E$2:$E$2629,'Retiro Mensual'!$A$2:$A$2629,AO$4,'Retiro Mensual'!$B$2:$B$2629,$B397,'Retiro Mensual'!$C$2:$C$2629,AO$5)</f>
        <v>0</v>
      </c>
      <c r="AP397" s="13">
        <f>SUMIFS('Retiro Mensual'!$E$2:$E$2629,'Retiro Mensual'!$A$2:$A$2629,AP$4,'Retiro Mensual'!$B$2:$B$2629,$B397,'Retiro Mensual'!$C$2:$C$2629,AP$5)</f>
        <v>0</v>
      </c>
      <c r="AQ397" s="13">
        <f>SUMIFS('Retiro Mensual'!$E$2:$E$2629,'Retiro Mensual'!$A$2:$A$2629,AQ$4,'Retiro Mensual'!$B$2:$B$2629,$B397,'Retiro Mensual'!$C$2:$C$2629,AQ$5)</f>
        <v>0</v>
      </c>
      <c r="AR397" s="13">
        <f>SUMIFS('Retiro Mensual'!$E$2:$E$2629,'Retiro Mensual'!$A$2:$A$2629,AR$4,'Retiro Mensual'!$B$2:$B$2629,$B397,'Retiro Mensual'!$C$2:$C$2629,AR$5)</f>
        <v>0</v>
      </c>
      <c r="AS397" s="13">
        <f>SUMIFS('Retiro Mensual'!$E$2:$E$2629,'Retiro Mensual'!$A$2:$A$2629,AS$4,'Retiro Mensual'!$B$2:$B$2629,$B397,'Retiro Mensual'!$C$2:$C$2629,AS$5)</f>
        <v>0</v>
      </c>
      <c r="AT397" s="13">
        <f>SUMIFS('Retiro Mensual'!$E$2:$E$2629,'Retiro Mensual'!$A$2:$A$2629,AT$4,'Retiro Mensual'!$B$2:$B$2629,$B397,'Retiro Mensual'!$C$2:$C$2629,AT$5)</f>
        <v>0</v>
      </c>
      <c r="AU397" s="13">
        <f>SUMIFS('Retiro Mensual'!$E$2:$E$2629,'Retiro Mensual'!$A$2:$A$2629,AU$4,'Retiro Mensual'!$B$2:$B$2629,$B397,'Retiro Mensual'!$C$2:$C$2629,AU$5)</f>
        <v>0</v>
      </c>
      <c r="AV397" s="13">
        <f>SUMIFS('Retiro Mensual'!$E$2:$E$2629,'Retiro Mensual'!$A$2:$A$2629,AV$4,'Retiro Mensual'!$B$2:$B$2629,$B397,'Retiro Mensual'!$C$2:$C$2629,AV$5)</f>
        <v>0</v>
      </c>
      <c r="AW397" s="13">
        <f>SUMIFS('Retiro Mensual'!$E$2:$E$2629,'Retiro Mensual'!$A$2:$A$2629,AW$4,'Retiro Mensual'!$B$2:$B$2629,$B397,'Retiro Mensual'!$C$2:$C$2629,AW$5)</f>
        <v>0</v>
      </c>
      <c r="AX397" s="13">
        <f>SUMIFS('Retiro Mensual'!$E$2:$E$2629,'Retiro Mensual'!$A$2:$A$2629,AX$4,'Retiro Mensual'!$B$2:$B$2629,$B397,'Retiro Mensual'!$C$2:$C$2629,AX$5)</f>
        <v>0</v>
      </c>
      <c r="AY397" s="14">
        <f>SUMIFS('Retiro Mensual'!$E$2:$E$2629,'Retiro Mensual'!$A$2:$A$2629,AY$4,'Retiro Mensual'!$B$2:$B$2629,$B397,'Retiro Mensual'!$C$2:$C$2629,AY$5)</f>
        <v>0</v>
      </c>
      <c r="AZ397" s="12">
        <f>SUMIFS('Retiro Mensual'!$E$2:$E$2629,'Retiro Mensual'!$A$2:$A$2629,AZ$4,'Retiro Mensual'!$B$2:$B$2629,$B397,'Retiro Mensual'!$C$2:$C$2629,AZ$5)</f>
        <v>0</v>
      </c>
      <c r="BA397" s="13">
        <f>SUMIFS('Retiro Mensual'!$E$2:$E$2629,'Retiro Mensual'!$A$2:$A$2629,BA$4,'Retiro Mensual'!$B$2:$B$2629,$B397,'Retiro Mensual'!$C$2:$C$2629,BA$5)</f>
        <v>0</v>
      </c>
      <c r="BB397" s="13">
        <f>SUMIFS('Retiro Mensual'!$E$2:$E$2629,'Retiro Mensual'!$A$2:$A$2629,BB$4,'Retiro Mensual'!$B$2:$B$2629,$B397,'Retiro Mensual'!$C$2:$C$2629,BB$5)</f>
        <v>0</v>
      </c>
      <c r="BC397" s="13">
        <f>SUMIFS('Retiro Mensual'!$E$2:$E$2629,'Retiro Mensual'!$A$2:$A$2629,BC$4,'Retiro Mensual'!$B$2:$B$2629,$B397,'Retiro Mensual'!$C$2:$C$2629,BC$5)</f>
        <v>0</v>
      </c>
      <c r="BD397" s="13">
        <f>SUMIFS('Retiro Mensual'!$E$2:$E$2629,'Retiro Mensual'!$A$2:$A$2629,BD$4,'Retiro Mensual'!$B$2:$B$2629,$B397,'Retiro Mensual'!$C$2:$C$2629,BD$5)</f>
        <v>0</v>
      </c>
      <c r="BE397" s="13">
        <f>SUMIFS('Retiro Mensual'!$E$2:$E$2629,'Retiro Mensual'!$A$2:$A$2629,BE$4,'Retiro Mensual'!$B$2:$B$2629,$B397,'Retiro Mensual'!$C$2:$C$2629,BE$5)</f>
        <v>0</v>
      </c>
      <c r="BF397" s="13">
        <f>SUMIFS('Retiro Mensual'!$E$2:$E$2629,'Retiro Mensual'!$A$2:$A$2629,BF$4,'Retiro Mensual'!$B$2:$B$2629,$B397,'Retiro Mensual'!$C$2:$C$2629,BF$5)</f>
        <v>0</v>
      </c>
      <c r="BG397" s="13">
        <f>SUMIFS('Retiro Mensual'!$E$2:$E$2629,'Retiro Mensual'!$A$2:$A$2629,BG$4,'Retiro Mensual'!$B$2:$B$2629,$B397,'Retiro Mensual'!$C$2:$C$2629,BG$5)</f>
        <v>0</v>
      </c>
      <c r="BH397" s="13">
        <f>SUMIFS('Retiro Mensual'!$E$2:$E$2629,'Retiro Mensual'!$A$2:$A$2629,BH$4,'Retiro Mensual'!$B$2:$B$2629,$B397,'Retiro Mensual'!$C$2:$C$2629,BH$5)</f>
        <v>0</v>
      </c>
      <c r="BI397" s="13">
        <f>SUMIFS('Retiro Mensual'!$E$2:$E$2629,'Retiro Mensual'!$A$2:$A$2629,BI$4,'Retiro Mensual'!$B$2:$B$2629,$B397,'Retiro Mensual'!$C$2:$C$2629,BI$5)</f>
        <v>0</v>
      </c>
      <c r="BJ397" s="13">
        <f>SUMIFS('Retiro Mensual'!$E$2:$E$2629,'Retiro Mensual'!$A$2:$A$2629,BJ$4,'Retiro Mensual'!$B$2:$B$2629,$B397,'Retiro Mensual'!$C$2:$C$2629,BJ$5)</f>
        <v>0</v>
      </c>
      <c r="BK397" s="14">
        <f>SUMIFS('Retiro Mensual'!$E$2:$E$2629,'Retiro Mensual'!$A$2:$A$2629,BK$4,'Retiro Mensual'!$B$2:$B$2629,$B397,'Retiro Mensual'!$C$2:$C$2629,BK$5)</f>
        <v>0</v>
      </c>
      <c r="BL397" s="12">
        <f>SUMIFS('Retiro Mensual'!$E$2:$E$2629,'Retiro Mensual'!$A$2:$A$2629,BL$4,'Retiro Mensual'!$B$2:$B$2629,$B397,'Retiro Mensual'!$C$2:$C$2629,BL$5)</f>
        <v>0</v>
      </c>
      <c r="BM397" s="13">
        <f>SUMIFS('Retiro Mensual'!$E$2:$E$2629,'Retiro Mensual'!$A$2:$A$2629,BM$4,'Retiro Mensual'!$B$2:$B$2629,$B397,'Retiro Mensual'!$C$2:$C$2629,BM$5)</f>
        <v>0</v>
      </c>
      <c r="BN397" s="13">
        <f>SUMIFS('Retiro Mensual'!$E$2:$E$2629,'Retiro Mensual'!$A$2:$A$2629,BN$4,'Retiro Mensual'!$B$2:$B$2629,$B397,'Retiro Mensual'!$C$2:$C$2629,BN$5)</f>
        <v>0</v>
      </c>
      <c r="BO397" s="13">
        <f>SUMIFS('Retiro Mensual'!$E$2:$E$2629,'Retiro Mensual'!$A$2:$A$2629,BO$4,'Retiro Mensual'!$B$2:$B$2629,$B397,'Retiro Mensual'!$C$2:$C$2629,BO$5)</f>
        <v>0</v>
      </c>
      <c r="BP397" s="13">
        <f>SUMIFS('Retiro Mensual'!$E$2:$E$2629,'Retiro Mensual'!$A$2:$A$2629,BP$4,'Retiro Mensual'!$B$2:$B$2629,$B397,'Retiro Mensual'!$C$2:$C$2629,BP$5)</f>
        <v>0</v>
      </c>
      <c r="BQ397" s="13">
        <f>SUMIFS('Retiro Mensual'!$E$2:$E$2629,'Retiro Mensual'!$A$2:$A$2629,BQ$4,'Retiro Mensual'!$B$2:$B$2629,$B397,'Retiro Mensual'!$C$2:$C$2629,BQ$5)</f>
        <v>0</v>
      </c>
      <c r="BR397" s="13">
        <f>SUMIFS('Retiro Mensual'!$E$2:$E$2629,'Retiro Mensual'!$A$2:$A$2629,BR$4,'Retiro Mensual'!$B$2:$B$2629,$B397,'Retiro Mensual'!$C$2:$C$2629,BR$5)</f>
        <v>0</v>
      </c>
      <c r="BS397" s="13">
        <f>SUMIFS('Retiro Mensual'!$E$2:$E$2629,'Retiro Mensual'!$A$2:$A$2629,BS$4,'Retiro Mensual'!$B$2:$B$2629,$B397,'Retiro Mensual'!$C$2:$C$2629,BS$5)</f>
        <v>0</v>
      </c>
      <c r="BT397" s="13">
        <f>SUMIFS('Retiro Mensual'!$E$2:$E$2629,'Retiro Mensual'!$A$2:$A$2629,BT$4,'Retiro Mensual'!$B$2:$B$2629,$B397,'Retiro Mensual'!$C$2:$C$2629,BT$5)</f>
        <v>0</v>
      </c>
      <c r="BU397" s="13">
        <f>SUMIFS('Retiro Mensual'!$E$2:$E$2629,'Retiro Mensual'!$A$2:$A$2629,BU$4,'Retiro Mensual'!$B$2:$B$2629,$B397,'Retiro Mensual'!$C$2:$C$2629,BU$5)</f>
        <v>0</v>
      </c>
      <c r="BV397" s="13">
        <f>SUMIFS('Retiro Mensual'!$E$2:$E$2629,'Retiro Mensual'!$A$2:$A$2629,BV$4,'Retiro Mensual'!$B$2:$B$2629,$B397,'Retiro Mensual'!$C$2:$C$2629,BV$5)</f>
        <v>0</v>
      </c>
      <c r="BW397" s="14">
        <f>SUMIFS('Retiro Mensual'!$E$2:$E$2629,'Retiro Mensual'!$A$2:$A$2629,BW$4,'Retiro Mensual'!$B$2:$B$2629,$B397,'Retiro Mensual'!$C$2:$C$2629,BW$5)</f>
        <v>0</v>
      </c>
      <c r="BX397" s="13"/>
      <c r="BY397" s="12">
        <f>SUMIFS('Compra Ventas'!$E$2:$E$2700,'Compra Ventas'!$A$2:$A$2700,BY$4,'Compra Ventas'!$B$2:$B$2700,$B397,'Compra Ventas'!$C$2:$C$2700,BY$5)</f>
        <v>0</v>
      </c>
      <c r="BZ397" s="13">
        <f>SUMIFS('Compra Ventas'!$E$2:$E$2700,'Compra Ventas'!$A$2:$A$2700,BZ$4,'Compra Ventas'!$B$2:$B$2700,$B397,'Compra Ventas'!$C$2:$C$2700,BZ$5)</f>
        <v>0</v>
      </c>
      <c r="CA397" s="13">
        <f>SUMIFS('Compra Ventas'!$E$2:$E$2700,'Compra Ventas'!$A$2:$A$2700,CA$4,'Compra Ventas'!$B$2:$B$2700,$B397,'Compra Ventas'!$C$2:$C$2700,CA$5)</f>
        <v>0</v>
      </c>
      <c r="CB397" s="13">
        <f>SUMIFS('Compra Ventas'!$E$2:$E$2700,'Compra Ventas'!$A$2:$A$2700,CB$4,'Compra Ventas'!$B$2:$B$2700,$B397,'Compra Ventas'!$C$2:$C$2700,CB$5)</f>
        <v>0</v>
      </c>
      <c r="CC397" s="13">
        <f>SUMIFS('Compra Ventas'!$E$2:$E$2700,'Compra Ventas'!$A$2:$A$2700,CC$4,'Compra Ventas'!$B$2:$B$2700,$B397,'Compra Ventas'!$C$2:$C$2700,CC$5)</f>
        <v>0</v>
      </c>
      <c r="CD397" s="13">
        <f>SUMIFS('Compra Ventas'!$E$2:$E$2700,'Compra Ventas'!$A$2:$A$2700,CD$4,'Compra Ventas'!$B$2:$B$2700,$B397,'Compra Ventas'!$C$2:$C$2700,CD$5)</f>
        <v>0</v>
      </c>
      <c r="CE397" s="13">
        <f>SUMIFS('Compra Ventas'!$E$2:$E$2700,'Compra Ventas'!$A$2:$A$2700,CE$4,'Compra Ventas'!$B$2:$B$2700,$B397,'Compra Ventas'!$C$2:$C$2700,CE$5)</f>
        <v>0</v>
      </c>
      <c r="CF397" s="13">
        <f>SUMIFS('Compra Ventas'!$E$2:$E$2700,'Compra Ventas'!$A$2:$A$2700,CF$4,'Compra Ventas'!$B$2:$B$2700,$B397,'Compra Ventas'!$C$2:$C$2700,CF$5)</f>
        <v>0</v>
      </c>
      <c r="CG397" s="13">
        <f>SUMIFS('Compra Ventas'!$E$2:$E$2700,'Compra Ventas'!$A$2:$A$2700,CG$4,'Compra Ventas'!$B$2:$B$2700,$B397,'Compra Ventas'!$C$2:$C$2700,CG$5)</f>
        <v>0</v>
      </c>
      <c r="CH397" s="13">
        <f>SUMIFS('Compra Ventas'!$E$2:$E$2700,'Compra Ventas'!$A$2:$A$2700,CH$4,'Compra Ventas'!$B$2:$B$2700,$B397,'Compra Ventas'!$C$2:$C$2700,CH$5)</f>
        <v>0</v>
      </c>
      <c r="CI397" s="13">
        <f>SUMIFS('Compra Ventas'!$E$2:$E$2700,'Compra Ventas'!$A$2:$A$2700,CI$4,'Compra Ventas'!$B$2:$B$2700,$B397,'Compra Ventas'!$C$2:$C$2700,CI$5)</f>
        <v>0</v>
      </c>
      <c r="CJ397" s="14">
        <f>SUMIFS('Compra Ventas'!$E$2:$E$2700,'Compra Ventas'!$A$2:$A$2700,CJ$4,'Compra Ventas'!$B$2:$B$2700,$B397,'Compra Ventas'!$C$2:$C$2700,CJ$5)</f>
        <v>0</v>
      </c>
      <c r="CK397" s="12">
        <f>SUMIFS('Compra Ventas'!$E$2:$E$2700,'Compra Ventas'!$A$2:$A$2700,CK$4,'Compra Ventas'!$B$2:$B$2700,$B397,'Compra Ventas'!$C$2:$C$2700,CK$5)</f>
        <v>0</v>
      </c>
      <c r="CL397" s="13">
        <f>SUMIFS('Compra Ventas'!$E$2:$E$2700,'Compra Ventas'!$A$2:$A$2700,CL$4,'Compra Ventas'!$B$2:$B$2700,$B397,'Compra Ventas'!$C$2:$C$2700,CL$5)</f>
        <v>0</v>
      </c>
      <c r="CM397" s="13">
        <f>SUMIFS('Compra Ventas'!$E$2:$E$2700,'Compra Ventas'!$A$2:$A$2700,CM$4,'Compra Ventas'!$B$2:$B$2700,$B397,'Compra Ventas'!$C$2:$C$2700,CM$5)</f>
        <v>0</v>
      </c>
      <c r="CN397" s="13">
        <f>SUMIFS('Compra Ventas'!$E$2:$E$2700,'Compra Ventas'!$A$2:$A$2700,CN$4,'Compra Ventas'!$B$2:$B$2700,$B397,'Compra Ventas'!$C$2:$C$2700,CN$5)</f>
        <v>0</v>
      </c>
      <c r="CO397" s="13">
        <f>SUMIFS('Compra Ventas'!$E$2:$E$2700,'Compra Ventas'!$A$2:$A$2700,CO$4,'Compra Ventas'!$B$2:$B$2700,$B397,'Compra Ventas'!$C$2:$C$2700,CO$5)</f>
        <v>0</v>
      </c>
      <c r="CP397" s="13">
        <f>SUMIFS('Compra Ventas'!$E$2:$E$2700,'Compra Ventas'!$A$2:$A$2700,CP$4,'Compra Ventas'!$B$2:$B$2700,$B397,'Compra Ventas'!$C$2:$C$2700,CP$5)</f>
        <v>0</v>
      </c>
      <c r="CQ397" s="13">
        <f>SUMIFS('Compra Ventas'!$E$2:$E$2700,'Compra Ventas'!$A$2:$A$2700,CQ$4,'Compra Ventas'!$B$2:$B$2700,$B397,'Compra Ventas'!$C$2:$C$2700,CQ$5)</f>
        <v>0</v>
      </c>
      <c r="CR397" s="13">
        <f>SUMIFS('Compra Ventas'!$E$2:$E$2700,'Compra Ventas'!$A$2:$A$2700,CR$4,'Compra Ventas'!$B$2:$B$2700,$B397,'Compra Ventas'!$C$2:$C$2700,CR$5)</f>
        <v>0</v>
      </c>
      <c r="CS397" s="13">
        <f>SUMIFS('Compra Ventas'!$E$2:$E$2700,'Compra Ventas'!$A$2:$A$2700,CS$4,'Compra Ventas'!$B$2:$B$2700,$B397,'Compra Ventas'!$C$2:$C$2700,CS$5)</f>
        <v>0</v>
      </c>
      <c r="CT397" s="13">
        <f>SUMIFS('Compra Ventas'!$E$2:$E$2700,'Compra Ventas'!$A$2:$A$2700,CT$4,'Compra Ventas'!$B$2:$B$2700,$B397,'Compra Ventas'!$C$2:$C$2700,CT$5)</f>
        <v>0</v>
      </c>
      <c r="CU397" s="13">
        <f>SUMIFS('Compra Ventas'!$E$2:$E$2700,'Compra Ventas'!$A$2:$A$2700,CU$4,'Compra Ventas'!$B$2:$B$2700,$B397,'Compra Ventas'!$C$2:$C$2700,CU$5)</f>
        <v>0</v>
      </c>
      <c r="CV397" s="14">
        <f>SUMIFS('Compra Ventas'!$E$2:$E$2700,'Compra Ventas'!$A$2:$A$2700,CV$4,'Compra Ventas'!$B$2:$B$2700,$B397,'Compra Ventas'!$C$2:$C$2700,CV$5)</f>
        <v>0</v>
      </c>
      <c r="CW397" s="12">
        <f>SUMIFS('Compra Ventas'!$E$2:$E$2700,'Compra Ventas'!$A$2:$A$2700,CW$4,'Compra Ventas'!$B$2:$B$2700,$B397,'Compra Ventas'!$C$2:$C$2700,CW$5)</f>
        <v>0</v>
      </c>
      <c r="CX397" s="13">
        <f>SUMIFS('Compra Ventas'!$E$2:$E$2700,'Compra Ventas'!$A$2:$A$2700,CX$4,'Compra Ventas'!$B$2:$B$2700,$B397,'Compra Ventas'!$C$2:$C$2700,CX$5)</f>
        <v>0</v>
      </c>
      <c r="CY397" s="13">
        <f>SUMIFS('Compra Ventas'!$E$2:$E$2700,'Compra Ventas'!$A$2:$A$2700,CY$4,'Compra Ventas'!$B$2:$B$2700,$B397,'Compra Ventas'!$C$2:$C$2700,CY$5)</f>
        <v>0</v>
      </c>
      <c r="CZ397" s="13">
        <f>SUMIFS('Compra Ventas'!$E$2:$E$2700,'Compra Ventas'!$A$2:$A$2700,CZ$4,'Compra Ventas'!$B$2:$B$2700,$B397,'Compra Ventas'!$C$2:$C$2700,CZ$5)</f>
        <v>0</v>
      </c>
      <c r="DA397" s="13">
        <f>SUMIFS('Compra Ventas'!$E$2:$E$2700,'Compra Ventas'!$A$2:$A$2700,DA$4,'Compra Ventas'!$B$2:$B$2700,$B397,'Compra Ventas'!$C$2:$C$2700,DA$5)</f>
        <v>0</v>
      </c>
      <c r="DB397" s="13">
        <f>SUMIFS('Compra Ventas'!$E$2:$E$2700,'Compra Ventas'!$A$2:$A$2700,DB$4,'Compra Ventas'!$B$2:$B$2700,$B397,'Compra Ventas'!$C$2:$C$2700,DB$5)</f>
        <v>0</v>
      </c>
      <c r="DC397" s="13">
        <f>SUMIFS('Compra Ventas'!$E$2:$E$2700,'Compra Ventas'!$A$2:$A$2700,DC$4,'Compra Ventas'!$B$2:$B$2700,$B397,'Compra Ventas'!$C$2:$C$2700,DC$5)</f>
        <v>0</v>
      </c>
      <c r="DD397" s="13">
        <f>SUMIFS('Compra Ventas'!$E$2:$E$2700,'Compra Ventas'!$A$2:$A$2700,DD$4,'Compra Ventas'!$B$2:$B$2700,$B397,'Compra Ventas'!$C$2:$C$2700,DD$5)</f>
        <v>0</v>
      </c>
      <c r="DE397" s="13">
        <f>SUMIFS('Compra Ventas'!$E$2:$E$2700,'Compra Ventas'!$A$2:$A$2700,DE$4,'Compra Ventas'!$B$2:$B$2700,$B397,'Compra Ventas'!$C$2:$C$2700,DE$5)</f>
        <v>0</v>
      </c>
      <c r="DF397" s="13">
        <f>SUMIFS('Compra Ventas'!$E$2:$E$2700,'Compra Ventas'!$A$2:$A$2700,DF$4,'Compra Ventas'!$B$2:$B$2700,$B397,'Compra Ventas'!$C$2:$C$2700,DF$5)</f>
        <v>0</v>
      </c>
      <c r="DG397" s="13">
        <f>SUMIFS('Compra Ventas'!$E$2:$E$2700,'Compra Ventas'!$A$2:$A$2700,DG$4,'Compra Ventas'!$B$2:$B$2700,$B397,'Compra Ventas'!$C$2:$C$2700,DG$5)</f>
        <v>0</v>
      </c>
      <c r="DH397" s="14">
        <f>SUMIFS('Compra Ventas'!$E$2:$E$2700,'Compra Ventas'!$A$2:$A$2700,DH$4,'Compra Ventas'!$B$2:$B$2700,$B397,'Compra Ventas'!$C$2:$C$2700,DH$5)</f>
        <v>0</v>
      </c>
      <c r="DI397" s="84"/>
      <c r="DJ397" s="98">
        <f>SUMIFS('Ajuste Ciclado'!D$5:D$47,'Ajuste Ciclado'!$C$5:$C$47,Balance!DJ$4,'Ajuste Ciclado'!$B$5:$B$47,Balance!$B397)</f>
        <v>0</v>
      </c>
      <c r="DK397" s="99">
        <f>SUMIFS('Ajuste Ciclado'!E$5:E$47,'Ajuste Ciclado'!$C$5:$C$47,Balance!DK$4,'Ajuste Ciclado'!$B$5:$B$47,Balance!$B397)</f>
        <v>0</v>
      </c>
      <c r="DL397" s="99">
        <f>SUMIFS('Ajuste Ciclado'!F$5:F$47,'Ajuste Ciclado'!$C$5:$C$47,Balance!DL$4,'Ajuste Ciclado'!$B$5:$B$47,Balance!$B397)</f>
        <v>0</v>
      </c>
      <c r="DM397" s="99">
        <f>SUMIFS('Ajuste Ciclado'!G$5:G$47,'Ajuste Ciclado'!$C$5:$C$47,Balance!DM$4,'Ajuste Ciclado'!$B$5:$B$47,Balance!$B397)</f>
        <v>0</v>
      </c>
      <c r="DN397" s="99">
        <f>SUMIFS('Ajuste Ciclado'!H$5:H$47,'Ajuste Ciclado'!$C$5:$C$47,Balance!DN$4,'Ajuste Ciclado'!$B$5:$B$47,Balance!$B397)</f>
        <v>0</v>
      </c>
      <c r="DO397" s="99">
        <f>SUMIFS('Ajuste Ciclado'!I$5:I$47,'Ajuste Ciclado'!$C$5:$C$47,Balance!DO$4,'Ajuste Ciclado'!$B$5:$B$47,Balance!$B397)</f>
        <v>0</v>
      </c>
      <c r="DP397" s="99">
        <f>SUMIFS('Ajuste Ciclado'!J$5:J$47,'Ajuste Ciclado'!$C$5:$C$47,Balance!DP$4,'Ajuste Ciclado'!$B$5:$B$47,Balance!$B397)</f>
        <v>0</v>
      </c>
      <c r="DQ397" s="99">
        <f>SUMIFS('Ajuste Ciclado'!K$5:K$47,'Ajuste Ciclado'!$C$5:$C$47,Balance!DQ$4,'Ajuste Ciclado'!$B$5:$B$47,Balance!$B397)</f>
        <v>0</v>
      </c>
      <c r="DR397" s="99">
        <f>SUMIFS('Ajuste Ciclado'!L$5:L$47,'Ajuste Ciclado'!$C$5:$C$47,Balance!DR$4,'Ajuste Ciclado'!$B$5:$B$47,Balance!$B397)</f>
        <v>0</v>
      </c>
      <c r="DS397" s="99">
        <f>SUMIFS('Ajuste Ciclado'!M$5:M$47,'Ajuste Ciclado'!$C$5:$C$47,Balance!DS$4,'Ajuste Ciclado'!$B$5:$B$47,Balance!$B397)</f>
        <v>0</v>
      </c>
      <c r="DT397" s="99">
        <f>SUMIFS('Ajuste Ciclado'!N$5:N$47,'Ajuste Ciclado'!$C$5:$C$47,Balance!DT$4,'Ajuste Ciclado'!$B$5:$B$47,Balance!$B397)</f>
        <v>0</v>
      </c>
      <c r="DU397" s="100">
        <f>SUMIFS('Ajuste Ciclado'!O$5:O$47,'Ajuste Ciclado'!$C$5:$C$47,Balance!DU$4,'Ajuste Ciclado'!$B$5:$B$47,Balance!$B397)</f>
        <v>0</v>
      </c>
      <c r="DV397" s="98">
        <f>SUMIFS('Ajuste Ciclado'!D$5:D$47,'Ajuste Ciclado'!$C$5:$C$47,Balance!DV$4,'Ajuste Ciclado'!$B$5:$B$47,Balance!$B397)</f>
        <v>0</v>
      </c>
      <c r="DW397" s="99">
        <f>SUMIFS('Ajuste Ciclado'!E$5:E$47,'Ajuste Ciclado'!$C$5:$C$47,Balance!DW$4,'Ajuste Ciclado'!$B$5:$B$47,Balance!$B397)</f>
        <v>0</v>
      </c>
      <c r="DX397" s="99">
        <f>SUMIFS('Ajuste Ciclado'!F$5:F$47,'Ajuste Ciclado'!$C$5:$C$47,Balance!DX$4,'Ajuste Ciclado'!$B$5:$B$47,Balance!$B397)</f>
        <v>0</v>
      </c>
      <c r="DY397" s="99">
        <f>SUMIFS('Ajuste Ciclado'!G$5:G$47,'Ajuste Ciclado'!$C$5:$C$47,Balance!DY$4,'Ajuste Ciclado'!$B$5:$B$47,Balance!$B397)</f>
        <v>0</v>
      </c>
      <c r="DZ397" s="99">
        <f>SUMIFS('Ajuste Ciclado'!H$5:H$47,'Ajuste Ciclado'!$C$5:$C$47,Balance!DZ$4,'Ajuste Ciclado'!$B$5:$B$47,Balance!$B397)</f>
        <v>0</v>
      </c>
      <c r="EA397" s="99">
        <f>SUMIFS('Ajuste Ciclado'!I$5:I$47,'Ajuste Ciclado'!$C$5:$C$47,Balance!EA$4,'Ajuste Ciclado'!$B$5:$B$47,Balance!$B397)</f>
        <v>0</v>
      </c>
      <c r="EB397" s="99">
        <f>SUMIFS('Ajuste Ciclado'!J$5:J$47,'Ajuste Ciclado'!$C$5:$C$47,Balance!EB$4,'Ajuste Ciclado'!$B$5:$B$47,Balance!$B397)</f>
        <v>0</v>
      </c>
      <c r="EC397" s="99">
        <f>SUMIFS('Ajuste Ciclado'!K$5:K$47,'Ajuste Ciclado'!$C$5:$C$47,Balance!EC$4,'Ajuste Ciclado'!$B$5:$B$47,Balance!$B397)</f>
        <v>0</v>
      </c>
      <c r="ED397" s="99">
        <f>SUMIFS('Ajuste Ciclado'!L$5:L$47,'Ajuste Ciclado'!$C$5:$C$47,Balance!ED$4,'Ajuste Ciclado'!$B$5:$B$47,Balance!$B397)</f>
        <v>0</v>
      </c>
      <c r="EE397" s="99">
        <f>SUMIFS('Ajuste Ciclado'!M$5:M$47,'Ajuste Ciclado'!$C$5:$C$47,Balance!EE$4,'Ajuste Ciclado'!$B$5:$B$47,Balance!$B397)</f>
        <v>0</v>
      </c>
      <c r="EF397" s="99">
        <f>SUMIFS('Ajuste Ciclado'!N$5:N$47,'Ajuste Ciclado'!$C$5:$C$47,Balance!EF$4,'Ajuste Ciclado'!$B$5:$B$47,Balance!$B397)</f>
        <v>0</v>
      </c>
      <c r="EG397" s="100">
        <f>SUMIFS('Ajuste Ciclado'!O$5:O$47,'Ajuste Ciclado'!$C$5:$C$47,Balance!EG$4,'Ajuste Ciclado'!$B$5:$B$47,Balance!$B397)</f>
        <v>0</v>
      </c>
      <c r="EH397" s="98">
        <f>SUMIFS('Ajuste Ciclado'!D$5:D$47,'Ajuste Ciclado'!$C$5:$C$47,Balance!EH$4,'Ajuste Ciclado'!$B$5:$B$47,Balance!$B397)</f>
        <v>0</v>
      </c>
      <c r="EI397" s="99">
        <f>SUMIFS('Ajuste Ciclado'!E$5:E$47,'Ajuste Ciclado'!$C$5:$C$47,Balance!EI$4,'Ajuste Ciclado'!$B$5:$B$47,Balance!$B397)</f>
        <v>0</v>
      </c>
      <c r="EJ397" s="99">
        <f>SUMIFS('Ajuste Ciclado'!F$5:F$47,'Ajuste Ciclado'!$C$5:$C$47,Balance!EJ$4,'Ajuste Ciclado'!$B$5:$B$47,Balance!$B397)</f>
        <v>0</v>
      </c>
      <c r="EK397" s="99">
        <f>SUMIFS('Ajuste Ciclado'!G$5:G$47,'Ajuste Ciclado'!$C$5:$C$47,Balance!EK$4,'Ajuste Ciclado'!$B$5:$B$47,Balance!$B397)</f>
        <v>0</v>
      </c>
      <c r="EL397" s="99">
        <f>SUMIFS('Ajuste Ciclado'!H$5:H$47,'Ajuste Ciclado'!$C$5:$C$47,Balance!EL$4,'Ajuste Ciclado'!$B$5:$B$47,Balance!$B397)</f>
        <v>0</v>
      </c>
      <c r="EM397" s="99">
        <f>SUMIFS('Ajuste Ciclado'!I$5:I$47,'Ajuste Ciclado'!$C$5:$C$47,Balance!EM$4,'Ajuste Ciclado'!$B$5:$B$47,Balance!$B397)</f>
        <v>0</v>
      </c>
      <c r="EN397" s="99">
        <f>SUMIFS('Ajuste Ciclado'!J$5:J$47,'Ajuste Ciclado'!$C$5:$C$47,Balance!EN$4,'Ajuste Ciclado'!$B$5:$B$47,Balance!$B397)</f>
        <v>0</v>
      </c>
      <c r="EO397" s="99">
        <f>SUMIFS('Ajuste Ciclado'!K$5:K$47,'Ajuste Ciclado'!$C$5:$C$47,Balance!EO$4,'Ajuste Ciclado'!$B$5:$B$47,Balance!$B397)</f>
        <v>0</v>
      </c>
      <c r="EP397" s="99">
        <f>SUMIFS('Ajuste Ciclado'!L$5:L$47,'Ajuste Ciclado'!$C$5:$C$47,Balance!EP$4,'Ajuste Ciclado'!$B$5:$B$47,Balance!$B397)</f>
        <v>0</v>
      </c>
      <c r="EQ397" s="99">
        <f>SUMIFS('Ajuste Ciclado'!M$5:M$47,'Ajuste Ciclado'!$C$5:$C$47,Balance!EQ$4,'Ajuste Ciclado'!$B$5:$B$47,Balance!$B397)</f>
        <v>0</v>
      </c>
      <c r="ER397" s="99">
        <f>SUMIFS('Ajuste Ciclado'!N$5:N$47,'Ajuste Ciclado'!$C$5:$C$47,Balance!ER$4,'Ajuste Ciclado'!$B$5:$B$47,Balance!$B397)</f>
        <v>0</v>
      </c>
      <c r="ES397" s="100">
        <f>SUMIFS('Ajuste Ciclado'!O$5:O$47,'Ajuste Ciclado'!$C$5:$C$47,Balance!ES$4,'Ajuste Ciclado'!$B$5:$B$47,Balance!$B397)</f>
        <v>0</v>
      </c>
      <c r="ET397" s="84"/>
      <c r="EU397" s="12">
        <f t="shared" si="523"/>
        <v>160538.72118894581</v>
      </c>
      <c r="EV397" s="13">
        <f t="shared" si="488"/>
        <v>139196.62828579891</v>
      </c>
      <c r="EW397" s="13">
        <f t="shared" si="489"/>
        <v>153497.60563372291</v>
      </c>
      <c r="EX397" s="13">
        <f t="shared" si="490"/>
        <v>99873.375402191217</v>
      </c>
      <c r="EY397" s="13">
        <f t="shared" si="491"/>
        <v>75477.60978725634</v>
      </c>
      <c r="EZ397" s="13">
        <f t="shared" si="492"/>
        <v>39511.013434705608</v>
      </c>
      <c r="FA397" s="13">
        <f t="shared" si="493"/>
        <v>54596.313889998368</v>
      </c>
      <c r="FB397" s="13">
        <f t="shared" si="494"/>
        <v>85580.055852618985</v>
      </c>
      <c r="FC397" s="13">
        <f t="shared" si="495"/>
        <v>94727.55589262076</v>
      </c>
      <c r="FD397" s="13">
        <f t="shared" si="496"/>
        <v>24786.09382898056</v>
      </c>
      <c r="FE397" s="13">
        <f t="shared" si="497"/>
        <v>14227.887622465159</v>
      </c>
      <c r="FF397" s="14">
        <f t="shared" si="498"/>
        <v>22649.572707002029</v>
      </c>
      <c r="FG397" s="12">
        <f t="shared" si="499"/>
        <v>160865.7691288756</v>
      </c>
      <c r="FH397" s="13">
        <f t="shared" si="500"/>
        <v>140141.5251976602</v>
      </c>
      <c r="FI397" s="13">
        <f t="shared" si="501"/>
        <v>154985.74814288499</v>
      </c>
      <c r="FJ397" s="13">
        <f t="shared" si="502"/>
        <v>105847.26674990229</v>
      </c>
      <c r="FK397" s="13">
        <f t="shared" si="503"/>
        <v>72349.872366212512</v>
      </c>
      <c r="FL397" s="13">
        <f t="shared" si="504"/>
        <v>39945.011556281519</v>
      </c>
      <c r="FM397" s="13">
        <f t="shared" si="505"/>
        <v>57804.495018729533</v>
      </c>
      <c r="FN397" s="13">
        <f t="shared" si="506"/>
        <v>85935.574833453007</v>
      </c>
      <c r="FO397" s="13">
        <f t="shared" si="507"/>
        <v>96315.001303901794</v>
      </c>
      <c r="FP397" s="13">
        <f t="shared" si="508"/>
        <v>36912.790797368783</v>
      </c>
      <c r="FQ397" s="13">
        <f t="shared" si="509"/>
        <v>53902.097152308197</v>
      </c>
      <c r="FR397" s="14">
        <f t="shared" si="510"/>
        <v>71129.744728559192</v>
      </c>
      <c r="FS397" s="12">
        <f t="shared" si="511"/>
        <v>160920.08723421759</v>
      </c>
      <c r="FT397" s="13">
        <f t="shared" si="512"/>
        <v>140204.58681554269</v>
      </c>
      <c r="FU397" s="13">
        <f t="shared" si="513"/>
        <v>154432.29452817491</v>
      </c>
      <c r="FV397" s="13">
        <f t="shared" si="514"/>
        <v>105066.68597934399</v>
      </c>
      <c r="FW397" s="13">
        <f t="shared" si="515"/>
        <v>76914.399270960974</v>
      </c>
      <c r="FX397" s="13">
        <f t="shared" si="516"/>
        <v>43546.682970767091</v>
      </c>
      <c r="FY397" s="13">
        <f t="shared" si="517"/>
        <v>63737.696734601617</v>
      </c>
      <c r="FZ397" s="13">
        <f t="shared" si="518"/>
        <v>97522.611937919646</v>
      </c>
      <c r="GA397" s="13">
        <f t="shared" si="519"/>
        <v>105291.7643905666</v>
      </c>
      <c r="GB397" s="13">
        <f t="shared" si="520"/>
        <v>80071.383433823168</v>
      </c>
      <c r="GC397" s="13">
        <f t="shared" si="521"/>
        <v>104007.6164839304</v>
      </c>
      <c r="GD397" s="14">
        <f t="shared" si="522"/>
        <v>110461.2802512654</v>
      </c>
      <c r="GE397" s="84"/>
      <c r="GF397" s="12">
        <f t="shared" si="524"/>
        <v>964662.43352630665</v>
      </c>
      <c r="GG397" s="13">
        <f t="shared" si="524"/>
        <v>1076134.8969761375</v>
      </c>
      <c r="GH397" s="14">
        <f t="shared" si="524"/>
        <v>1242177.0900311142</v>
      </c>
      <c r="GI397" s="6">
        <f t="shared" si="525"/>
        <v>1</v>
      </c>
      <c r="GJ397" s="12">
        <f t="shared" si="526"/>
        <v>0</v>
      </c>
      <c r="GK397" s="13">
        <f t="shared" si="527"/>
        <v>0</v>
      </c>
      <c r="GL397" s="14">
        <f t="shared" si="528"/>
        <v>0</v>
      </c>
      <c r="GM397" s="84"/>
      <c r="GN397" s="66">
        <f t="shared" si="529"/>
        <v>0</v>
      </c>
      <c r="GO397" s="84"/>
      <c r="GP397" s="63" t="str" cm="1">
        <f t="array" ref="GP397">INDEX($GF$4:$GH$4,1,GI397)</f>
        <v>Sample 1</v>
      </c>
      <c r="GQ397" s="12">
        <f t="shared" si="436"/>
        <v>14227.887622465159</v>
      </c>
      <c r="GR397" s="13">
        <f t="shared" si="436"/>
        <v>22649.572707002029</v>
      </c>
      <c r="GS397" s="14">
        <f t="shared" si="436"/>
        <v>24786.09382898056</v>
      </c>
      <c r="GT397" s="12">
        <f t="shared" si="437"/>
        <v>36912.790797368783</v>
      </c>
      <c r="GU397" s="13">
        <f t="shared" si="437"/>
        <v>39945.011556281519</v>
      </c>
      <c r="GV397" s="14">
        <f t="shared" si="437"/>
        <v>53902.097152308197</v>
      </c>
      <c r="GW397" s="12">
        <f t="shared" si="438"/>
        <v>43546.682970767091</v>
      </c>
      <c r="GX397" s="13">
        <f t="shared" si="438"/>
        <v>63737.696734601617</v>
      </c>
      <c r="GY397" s="14">
        <f t="shared" si="438"/>
        <v>76914.399270960974</v>
      </c>
      <c r="GZ397" s="84" t="str">
        <f t="shared" si="441"/>
        <v>Sample 1</v>
      </c>
      <c r="HA397" s="12">
        <f t="shared" si="530"/>
        <v>0</v>
      </c>
      <c r="HB397" s="13">
        <f t="shared" si="530"/>
        <v>0</v>
      </c>
      <c r="HC397" s="14">
        <f t="shared" si="530"/>
        <v>0</v>
      </c>
      <c r="HD397" s="6">
        <f t="shared" si="442"/>
        <v>0</v>
      </c>
      <c r="HE397" s="84" t="str">
        <f t="shared" si="443"/>
        <v>Ok</v>
      </c>
    </row>
    <row r="398" spans="2:213" hidden="1" x14ac:dyDescent="0.3">
      <c r="B398" s="84" t="s">
        <v>116</v>
      </c>
      <c r="C398" s="12">
        <f>SUMIFS(Inyecciones!$E$2:$E$14185,Inyecciones!$A$2:$A$14185,Balance!C$4,Inyecciones!$B$2:$B$14185,Balance!$B398,Inyecciones!$C$2:$C$14185,Balance!C$5)</f>
        <v>48238.710790594741</v>
      </c>
      <c r="D398" s="13">
        <f>SUMIFS(Inyecciones!$E$2:$E$14185,Inyecciones!$A$2:$A$14185,Balance!D$4,Inyecciones!$B$2:$B$14185,Balance!$B398,Inyecciones!$C$2:$C$14185,Balance!D$5)</f>
        <v>34303.796954489299</v>
      </c>
      <c r="E398" s="13">
        <f>SUMIFS(Inyecciones!$E$2:$E$14185,Inyecciones!$A$2:$A$14185,Balance!E$4,Inyecciones!$B$2:$B$14185,Balance!$B398,Inyecciones!$C$2:$C$14185,Balance!E$5)</f>
        <v>19535.673991845229</v>
      </c>
      <c r="F398" s="13">
        <f>SUMIFS(Inyecciones!$E$2:$E$14185,Inyecciones!$A$2:$A$14185,Balance!F$4,Inyecciones!$B$2:$B$14185,Balance!$B398,Inyecciones!$C$2:$C$14185,Balance!F$5)</f>
        <v>18737.54459001443</v>
      </c>
      <c r="G398" s="13">
        <f>SUMIFS(Inyecciones!$E$2:$E$14185,Inyecciones!$A$2:$A$14185,Balance!G$4,Inyecciones!$B$2:$B$14185,Balance!$B398,Inyecciones!$C$2:$C$14185,Balance!G$5)</f>
        <v>13091.609641649909</v>
      </c>
      <c r="H398" s="13">
        <f>SUMIFS(Inyecciones!$E$2:$E$14185,Inyecciones!$A$2:$A$14185,Balance!H$4,Inyecciones!$B$2:$B$14185,Balance!$B398,Inyecciones!$C$2:$C$14185,Balance!H$5)</f>
        <v>7832.2549916574853</v>
      </c>
      <c r="I398" s="13">
        <f>SUMIFS(Inyecciones!$E$2:$E$14185,Inyecciones!$A$2:$A$14185,Balance!I$4,Inyecciones!$B$2:$B$14185,Balance!$B398,Inyecciones!$C$2:$C$14185,Balance!I$5)</f>
        <v>9236.9089832480022</v>
      </c>
      <c r="J398" s="13">
        <f>SUMIFS(Inyecciones!$E$2:$E$14185,Inyecciones!$A$2:$A$14185,Balance!J$4,Inyecciones!$B$2:$B$14185,Balance!$B398,Inyecciones!$C$2:$C$14185,Balance!J$5)</f>
        <v>13399.22152940428</v>
      </c>
      <c r="K398" s="13">
        <f>SUMIFS(Inyecciones!$E$2:$E$14185,Inyecciones!$A$2:$A$14185,Balance!K$4,Inyecciones!$B$2:$B$14185,Balance!$B398,Inyecciones!$C$2:$C$14185,Balance!K$5)</f>
        <v>18792.830219695999</v>
      </c>
      <c r="L398" s="13">
        <f>SUMIFS(Inyecciones!$E$2:$E$14185,Inyecciones!$A$2:$A$14185,Balance!L$4,Inyecciones!$B$2:$B$14185,Balance!$B398,Inyecciones!$C$2:$C$14185,Balance!L$5)</f>
        <v>5071.7266320763301</v>
      </c>
      <c r="M398" s="13">
        <f>SUMIFS(Inyecciones!$E$2:$E$14185,Inyecciones!$A$2:$A$14185,Balance!M$4,Inyecciones!$B$2:$B$14185,Balance!$B398,Inyecciones!$C$2:$C$14185,Balance!M$5)</f>
        <v>803.78278617462081</v>
      </c>
      <c r="N398" s="14">
        <f>SUMIFS(Inyecciones!$E$2:$E$14185,Inyecciones!$A$2:$A$14185,Balance!N$4,Inyecciones!$B$2:$B$14185,Balance!$B398,Inyecciones!$C$2:$C$14185,Balance!N$5)</f>
        <v>2421.177132688209</v>
      </c>
      <c r="O398" s="12">
        <f>SUMIFS(Inyecciones!$E$2:$E$14185,Inyecciones!$A$2:$A$14185,Balance!O$4,Inyecciones!$B$2:$B$14185,Balance!$B398,Inyecciones!$C$2:$C$14185,Balance!O$5)</f>
        <v>48368.610561880203</v>
      </c>
      <c r="P398" s="13">
        <f>SUMIFS(Inyecciones!$E$2:$E$14185,Inyecciones!$A$2:$A$14185,Balance!P$4,Inyecciones!$B$2:$B$14185,Balance!$B398,Inyecciones!$C$2:$C$14185,Balance!P$5)</f>
        <v>34752.302734796613</v>
      </c>
      <c r="Q398" s="13">
        <f>SUMIFS(Inyecciones!$E$2:$E$14185,Inyecciones!$A$2:$A$14185,Balance!Q$4,Inyecciones!$B$2:$B$14185,Balance!$B398,Inyecciones!$C$2:$C$14185,Balance!Q$5)</f>
        <v>19752.56656280575</v>
      </c>
      <c r="R398" s="13">
        <f>SUMIFS(Inyecciones!$E$2:$E$14185,Inyecciones!$A$2:$A$14185,Balance!R$4,Inyecciones!$B$2:$B$14185,Balance!$B398,Inyecciones!$C$2:$C$14185,Balance!R$5)</f>
        <v>19859.361314697999</v>
      </c>
      <c r="S398" s="13">
        <f>SUMIFS(Inyecciones!$E$2:$E$14185,Inyecciones!$A$2:$A$14185,Balance!S$4,Inyecciones!$B$2:$B$14185,Balance!$B398,Inyecciones!$C$2:$C$14185,Balance!S$5)</f>
        <v>12711.783837854709</v>
      </c>
      <c r="T398" s="13">
        <f>SUMIFS(Inyecciones!$E$2:$E$14185,Inyecciones!$A$2:$A$14185,Balance!T$4,Inyecciones!$B$2:$B$14185,Balance!$B398,Inyecciones!$C$2:$C$14185,Balance!T$5)</f>
        <v>8016.1297017262232</v>
      </c>
      <c r="U398" s="13">
        <f>SUMIFS(Inyecciones!$E$2:$E$14185,Inyecciones!$A$2:$A$14185,Balance!U$4,Inyecciones!$B$2:$B$14185,Balance!$B398,Inyecciones!$C$2:$C$14185,Balance!U$5)</f>
        <v>10007.75881895483</v>
      </c>
      <c r="V398" s="13">
        <f>SUMIFS(Inyecciones!$E$2:$E$14185,Inyecciones!$A$2:$A$14185,Balance!V$4,Inyecciones!$B$2:$B$14185,Balance!$B398,Inyecciones!$C$2:$C$14185,Balance!V$5)</f>
        <v>13526.45053745288</v>
      </c>
      <c r="W398" s="13">
        <f>SUMIFS(Inyecciones!$E$2:$E$14185,Inyecciones!$A$2:$A$14185,Balance!W$4,Inyecciones!$B$2:$B$14185,Balance!$B398,Inyecciones!$C$2:$C$14185,Balance!W$5)</f>
        <v>19344.507150027301</v>
      </c>
      <c r="X398" s="13">
        <f>SUMIFS(Inyecciones!$E$2:$E$14185,Inyecciones!$A$2:$A$14185,Balance!X$4,Inyecciones!$B$2:$B$14185,Balance!$B398,Inyecciones!$C$2:$C$14185,Balance!X$5)</f>
        <v>8293.9099742171129</v>
      </c>
      <c r="Y398" s="13">
        <f>SUMIFS(Inyecciones!$E$2:$E$14185,Inyecciones!$A$2:$A$14185,Balance!Y$4,Inyecciones!$B$2:$B$14185,Balance!$B398,Inyecciones!$C$2:$C$14185,Balance!Y$5)</f>
        <v>6810.2344295895819</v>
      </c>
      <c r="Z398" s="14">
        <f>SUMIFS(Inyecciones!$E$2:$E$14185,Inyecciones!$A$2:$A$14185,Balance!Z$4,Inyecciones!$B$2:$B$14185,Balance!$B398,Inyecciones!$C$2:$C$14185,Balance!Z$5)</f>
        <v>14613.52356565248</v>
      </c>
      <c r="AA398" s="12">
        <f>SUMIFS(Inyecciones!$E$2:$E$14185,Inyecciones!$A$2:$A$14185,Balance!AA$4,Inyecciones!$B$2:$B$14185,Balance!$B398,Inyecciones!$C$2:$C$14185,Balance!AA$5)</f>
        <v>48403.025455989307</v>
      </c>
      <c r="AB398" s="13">
        <f>SUMIFS(Inyecciones!$E$2:$E$14185,Inyecciones!$A$2:$A$14185,Balance!AB$4,Inyecciones!$B$2:$B$14185,Balance!$B398,Inyecciones!$C$2:$C$14185,Balance!AB$5)</f>
        <v>34928.983035959303</v>
      </c>
      <c r="AC398" s="13">
        <f>SUMIFS(Inyecciones!$E$2:$E$14185,Inyecciones!$A$2:$A$14185,Balance!AC$4,Inyecciones!$B$2:$B$14185,Balance!$B398,Inyecciones!$C$2:$C$14185,Balance!AC$5)</f>
        <v>19675.808060096919</v>
      </c>
      <c r="AD398" s="13">
        <f>SUMIFS(Inyecciones!$E$2:$E$14185,Inyecciones!$A$2:$A$14185,Balance!AD$4,Inyecciones!$B$2:$B$14185,Balance!$B398,Inyecciones!$C$2:$C$14185,Balance!AD$5)</f>
        <v>19727.392152596982</v>
      </c>
      <c r="AE398" s="13">
        <f>SUMIFS(Inyecciones!$E$2:$E$14185,Inyecciones!$A$2:$A$14185,Balance!AE$4,Inyecciones!$B$2:$B$14185,Balance!$B398,Inyecciones!$C$2:$C$14185,Balance!AE$5)</f>
        <v>13302.23191746016</v>
      </c>
      <c r="AF398" s="13">
        <f>SUMIFS(Inyecciones!$E$2:$E$14185,Inyecciones!$A$2:$A$14185,Balance!AF$4,Inyecciones!$B$2:$B$14185,Balance!$B398,Inyecciones!$C$2:$C$14185,Balance!AF$5)</f>
        <v>8774.0872176791854</v>
      </c>
      <c r="AG398" s="13">
        <f>SUMIFS(Inyecciones!$E$2:$E$14185,Inyecciones!$A$2:$A$14185,Balance!AG$4,Inyecciones!$B$2:$B$14185,Balance!$B398,Inyecciones!$C$2:$C$14185,Balance!AG$5)</f>
        <v>11150.088030115799</v>
      </c>
      <c r="AH398" s="13">
        <f>SUMIFS(Inyecciones!$E$2:$E$14185,Inyecciones!$A$2:$A$14185,Balance!AH$4,Inyecciones!$B$2:$B$14185,Balance!$B398,Inyecciones!$C$2:$C$14185,Balance!AH$5)</f>
        <v>15041.86368527507</v>
      </c>
      <c r="AI398" s="13">
        <f>SUMIFS(Inyecciones!$E$2:$E$14185,Inyecciones!$A$2:$A$14185,Balance!AI$4,Inyecciones!$B$2:$B$14185,Balance!$B398,Inyecciones!$C$2:$C$14185,Balance!AI$5)</f>
        <v>21481.68348703907</v>
      </c>
      <c r="AJ398" s="13">
        <f>SUMIFS(Inyecciones!$E$2:$E$14185,Inyecciones!$A$2:$A$14185,Balance!AJ$4,Inyecciones!$B$2:$B$14185,Balance!$B398,Inyecciones!$C$2:$C$14185,Balance!AJ$5)</f>
        <v>19187.034450886811</v>
      </c>
      <c r="AK398" s="13">
        <f>SUMIFS(Inyecciones!$E$2:$E$14185,Inyecciones!$A$2:$A$14185,Balance!AK$4,Inyecciones!$B$2:$B$14185,Balance!$B398,Inyecciones!$C$2:$C$14185,Balance!AK$5)</f>
        <v>15182.619811471381</v>
      </c>
      <c r="AL398" s="14">
        <f>SUMIFS(Inyecciones!$E$2:$E$14185,Inyecciones!$A$2:$A$14185,Balance!AL$4,Inyecciones!$B$2:$B$14185,Balance!$B398,Inyecciones!$C$2:$C$14185,Balance!AL$5)</f>
        <v>25701.890157369311</v>
      </c>
      <c r="AM398" s="13"/>
      <c r="AN398" s="12">
        <f>SUMIFS('Retiro Mensual'!$E$2:$E$2629,'Retiro Mensual'!$A$2:$A$2629,AN$4,'Retiro Mensual'!$B$2:$B$2629,$B398,'Retiro Mensual'!$C$2:$C$2629,AN$5)</f>
        <v>0</v>
      </c>
      <c r="AO398" s="13">
        <f>SUMIFS('Retiro Mensual'!$E$2:$E$2629,'Retiro Mensual'!$A$2:$A$2629,AO$4,'Retiro Mensual'!$B$2:$B$2629,$B398,'Retiro Mensual'!$C$2:$C$2629,AO$5)</f>
        <v>0</v>
      </c>
      <c r="AP398" s="13">
        <f>SUMIFS('Retiro Mensual'!$E$2:$E$2629,'Retiro Mensual'!$A$2:$A$2629,AP$4,'Retiro Mensual'!$B$2:$B$2629,$B398,'Retiro Mensual'!$C$2:$C$2629,AP$5)</f>
        <v>0</v>
      </c>
      <c r="AQ398" s="13">
        <f>SUMIFS('Retiro Mensual'!$E$2:$E$2629,'Retiro Mensual'!$A$2:$A$2629,AQ$4,'Retiro Mensual'!$B$2:$B$2629,$B398,'Retiro Mensual'!$C$2:$C$2629,AQ$5)</f>
        <v>0</v>
      </c>
      <c r="AR398" s="13">
        <f>SUMIFS('Retiro Mensual'!$E$2:$E$2629,'Retiro Mensual'!$A$2:$A$2629,AR$4,'Retiro Mensual'!$B$2:$B$2629,$B398,'Retiro Mensual'!$C$2:$C$2629,AR$5)</f>
        <v>0</v>
      </c>
      <c r="AS398" s="13">
        <f>SUMIFS('Retiro Mensual'!$E$2:$E$2629,'Retiro Mensual'!$A$2:$A$2629,AS$4,'Retiro Mensual'!$B$2:$B$2629,$B398,'Retiro Mensual'!$C$2:$C$2629,AS$5)</f>
        <v>0</v>
      </c>
      <c r="AT398" s="13">
        <f>SUMIFS('Retiro Mensual'!$E$2:$E$2629,'Retiro Mensual'!$A$2:$A$2629,AT$4,'Retiro Mensual'!$B$2:$B$2629,$B398,'Retiro Mensual'!$C$2:$C$2629,AT$5)</f>
        <v>0</v>
      </c>
      <c r="AU398" s="13">
        <f>SUMIFS('Retiro Mensual'!$E$2:$E$2629,'Retiro Mensual'!$A$2:$A$2629,AU$4,'Retiro Mensual'!$B$2:$B$2629,$B398,'Retiro Mensual'!$C$2:$C$2629,AU$5)</f>
        <v>0</v>
      </c>
      <c r="AV398" s="13">
        <f>SUMIFS('Retiro Mensual'!$E$2:$E$2629,'Retiro Mensual'!$A$2:$A$2629,AV$4,'Retiro Mensual'!$B$2:$B$2629,$B398,'Retiro Mensual'!$C$2:$C$2629,AV$5)</f>
        <v>0</v>
      </c>
      <c r="AW398" s="13">
        <f>SUMIFS('Retiro Mensual'!$E$2:$E$2629,'Retiro Mensual'!$A$2:$A$2629,AW$4,'Retiro Mensual'!$B$2:$B$2629,$B398,'Retiro Mensual'!$C$2:$C$2629,AW$5)</f>
        <v>0</v>
      </c>
      <c r="AX398" s="13">
        <f>SUMIFS('Retiro Mensual'!$E$2:$E$2629,'Retiro Mensual'!$A$2:$A$2629,AX$4,'Retiro Mensual'!$B$2:$B$2629,$B398,'Retiro Mensual'!$C$2:$C$2629,AX$5)</f>
        <v>0</v>
      </c>
      <c r="AY398" s="14">
        <f>SUMIFS('Retiro Mensual'!$E$2:$E$2629,'Retiro Mensual'!$A$2:$A$2629,AY$4,'Retiro Mensual'!$B$2:$B$2629,$B398,'Retiro Mensual'!$C$2:$C$2629,AY$5)</f>
        <v>0</v>
      </c>
      <c r="AZ398" s="12">
        <f>SUMIFS('Retiro Mensual'!$E$2:$E$2629,'Retiro Mensual'!$A$2:$A$2629,AZ$4,'Retiro Mensual'!$B$2:$B$2629,$B398,'Retiro Mensual'!$C$2:$C$2629,AZ$5)</f>
        <v>0</v>
      </c>
      <c r="BA398" s="13">
        <f>SUMIFS('Retiro Mensual'!$E$2:$E$2629,'Retiro Mensual'!$A$2:$A$2629,BA$4,'Retiro Mensual'!$B$2:$B$2629,$B398,'Retiro Mensual'!$C$2:$C$2629,BA$5)</f>
        <v>0</v>
      </c>
      <c r="BB398" s="13">
        <f>SUMIFS('Retiro Mensual'!$E$2:$E$2629,'Retiro Mensual'!$A$2:$A$2629,BB$4,'Retiro Mensual'!$B$2:$B$2629,$B398,'Retiro Mensual'!$C$2:$C$2629,BB$5)</f>
        <v>0</v>
      </c>
      <c r="BC398" s="13">
        <f>SUMIFS('Retiro Mensual'!$E$2:$E$2629,'Retiro Mensual'!$A$2:$A$2629,BC$4,'Retiro Mensual'!$B$2:$B$2629,$B398,'Retiro Mensual'!$C$2:$C$2629,BC$5)</f>
        <v>0</v>
      </c>
      <c r="BD398" s="13">
        <f>SUMIFS('Retiro Mensual'!$E$2:$E$2629,'Retiro Mensual'!$A$2:$A$2629,BD$4,'Retiro Mensual'!$B$2:$B$2629,$B398,'Retiro Mensual'!$C$2:$C$2629,BD$5)</f>
        <v>0</v>
      </c>
      <c r="BE398" s="13">
        <f>SUMIFS('Retiro Mensual'!$E$2:$E$2629,'Retiro Mensual'!$A$2:$A$2629,BE$4,'Retiro Mensual'!$B$2:$B$2629,$B398,'Retiro Mensual'!$C$2:$C$2629,BE$5)</f>
        <v>0</v>
      </c>
      <c r="BF398" s="13">
        <f>SUMIFS('Retiro Mensual'!$E$2:$E$2629,'Retiro Mensual'!$A$2:$A$2629,BF$4,'Retiro Mensual'!$B$2:$B$2629,$B398,'Retiro Mensual'!$C$2:$C$2629,BF$5)</f>
        <v>0</v>
      </c>
      <c r="BG398" s="13">
        <f>SUMIFS('Retiro Mensual'!$E$2:$E$2629,'Retiro Mensual'!$A$2:$A$2629,BG$4,'Retiro Mensual'!$B$2:$B$2629,$B398,'Retiro Mensual'!$C$2:$C$2629,BG$5)</f>
        <v>0</v>
      </c>
      <c r="BH398" s="13">
        <f>SUMIFS('Retiro Mensual'!$E$2:$E$2629,'Retiro Mensual'!$A$2:$A$2629,BH$4,'Retiro Mensual'!$B$2:$B$2629,$B398,'Retiro Mensual'!$C$2:$C$2629,BH$5)</f>
        <v>0</v>
      </c>
      <c r="BI398" s="13">
        <f>SUMIFS('Retiro Mensual'!$E$2:$E$2629,'Retiro Mensual'!$A$2:$A$2629,BI$4,'Retiro Mensual'!$B$2:$B$2629,$B398,'Retiro Mensual'!$C$2:$C$2629,BI$5)</f>
        <v>0</v>
      </c>
      <c r="BJ398" s="13">
        <f>SUMIFS('Retiro Mensual'!$E$2:$E$2629,'Retiro Mensual'!$A$2:$A$2629,BJ$4,'Retiro Mensual'!$B$2:$B$2629,$B398,'Retiro Mensual'!$C$2:$C$2629,BJ$5)</f>
        <v>0</v>
      </c>
      <c r="BK398" s="14">
        <f>SUMIFS('Retiro Mensual'!$E$2:$E$2629,'Retiro Mensual'!$A$2:$A$2629,BK$4,'Retiro Mensual'!$B$2:$B$2629,$B398,'Retiro Mensual'!$C$2:$C$2629,BK$5)</f>
        <v>0</v>
      </c>
      <c r="BL398" s="12">
        <f>SUMIFS('Retiro Mensual'!$E$2:$E$2629,'Retiro Mensual'!$A$2:$A$2629,BL$4,'Retiro Mensual'!$B$2:$B$2629,$B398,'Retiro Mensual'!$C$2:$C$2629,BL$5)</f>
        <v>0</v>
      </c>
      <c r="BM398" s="13">
        <f>SUMIFS('Retiro Mensual'!$E$2:$E$2629,'Retiro Mensual'!$A$2:$A$2629,BM$4,'Retiro Mensual'!$B$2:$B$2629,$B398,'Retiro Mensual'!$C$2:$C$2629,BM$5)</f>
        <v>0</v>
      </c>
      <c r="BN398" s="13">
        <f>SUMIFS('Retiro Mensual'!$E$2:$E$2629,'Retiro Mensual'!$A$2:$A$2629,BN$4,'Retiro Mensual'!$B$2:$B$2629,$B398,'Retiro Mensual'!$C$2:$C$2629,BN$5)</f>
        <v>0</v>
      </c>
      <c r="BO398" s="13">
        <f>SUMIFS('Retiro Mensual'!$E$2:$E$2629,'Retiro Mensual'!$A$2:$A$2629,BO$4,'Retiro Mensual'!$B$2:$B$2629,$B398,'Retiro Mensual'!$C$2:$C$2629,BO$5)</f>
        <v>0</v>
      </c>
      <c r="BP398" s="13">
        <f>SUMIFS('Retiro Mensual'!$E$2:$E$2629,'Retiro Mensual'!$A$2:$A$2629,BP$4,'Retiro Mensual'!$B$2:$B$2629,$B398,'Retiro Mensual'!$C$2:$C$2629,BP$5)</f>
        <v>0</v>
      </c>
      <c r="BQ398" s="13">
        <f>SUMIFS('Retiro Mensual'!$E$2:$E$2629,'Retiro Mensual'!$A$2:$A$2629,BQ$4,'Retiro Mensual'!$B$2:$B$2629,$B398,'Retiro Mensual'!$C$2:$C$2629,BQ$5)</f>
        <v>0</v>
      </c>
      <c r="BR398" s="13">
        <f>SUMIFS('Retiro Mensual'!$E$2:$E$2629,'Retiro Mensual'!$A$2:$A$2629,BR$4,'Retiro Mensual'!$B$2:$B$2629,$B398,'Retiro Mensual'!$C$2:$C$2629,BR$5)</f>
        <v>0</v>
      </c>
      <c r="BS398" s="13">
        <f>SUMIFS('Retiro Mensual'!$E$2:$E$2629,'Retiro Mensual'!$A$2:$A$2629,BS$4,'Retiro Mensual'!$B$2:$B$2629,$B398,'Retiro Mensual'!$C$2:$C$2629,BS$5)</f>
        <v>0</v>
      </c>
      <c r="BT398" s="13">
        <f>SUMIFS('Retiro Mensual'!$E$2:$E$2629,'Retiro Mensual'!$A$2:$A$2629,BT$4,'Retiro Mensual'!$B$2:$B$2629,$B398,'Retiro Mensual'!$C$2:$C$2629,BT$5)</f>
        <v>0</v>
      </c>
      <c r="BU398" s="13">
        <f>SUMIFS('Retiro Mensual'!$E$2:$E$2629,'Retiro Mensual'!$A$2:$A$2629,BU$4,'Retiro Mensual'!$B$2:$B$2629,$B398,'Retiro Mensual'!$C$2:$C$2629,BU$5)</f>
        <v>0</v>
      </c>
      <c r="BV398" s="13">
        <f>SUMIFS('Retiro Mensual'!$E$2:$E$2629,'Retiro Mensual'!$A$2:$A$2629,BV$4,'Retiro Mensual'!$B$2:$B$2629,$B398,'Retiro Mensual'!$C$2:$C$2629,BV$5)</f>
        <v>0</v>
      </c>
      <c r="BW398" s="14">
        <f>SUMIFS('Retiro Mensual'!$E$2:$E$2629,'Retiro Mensual'!$A$2:$A$2629,BW$4,'Retiro Mensual'!$B$2:$B$2629,$B398,'Retiro Mensual'!$C$2:$C$2629,BW$5)</f>
        <v>0</v>
      </c>
      <c r="BX398" s="13"/>
      <c r="BY398" s="12">
        <f>SUMIFS('Compra Ventas'!$E$2:$E$2700,'Compra Ventas'!$A$2:$A$2700,BY$4,'Compra Ventas'!$B$2:$B$2700,$B398,'Compra Ventas'!$C$2:$C$2700,BY$5)</f>
        <v>0</v>
      </c>
      <c r="BZ398" s="13">
        <f>SUMIFS('Compra Ventas'!$E$2:$E$2700,'Compra Ventas'!$A$2:$A$2700,BZ$4,'Compra Ventas'!$B$2:$B$2700,$B398,'Compra Ventas'!$C$2:$C$2700,BZ$5)</f>
        <v>0</v>
      </c>
      <c r="CA398" s="13">
        <f>SUMIFS('Compra Ventas'!$E$2:$E$2700,'Compra Ventas'!$A$2:$A$2700,CA$4,'Compra Ventas'!$B$2:$B$2700,$B398,'Compra Ventas'!$C$2:$C$2700,CA$5)</f>
        <v>0</v>
      </c>
      <c r="CB398" s="13">
        <f>SUMIFS('Compra Ventas'!$E$2:$E$2700,'Compra Ventas'!$A$2:$A$2700,CB$4,'Compra Ventas'!$B$2:$B$2700,$B398,'Compra Ventas'!$C$2:$C$2700,CB$5)</f>
        <v>0</v>
      </c>
      <c r="CC398" s="13">
        <f>SUMIFS('Compra Ventas'!$E$2:$E$2700,'Compra Ventas'!$A$2:$A$2700,CC$4,'Compra Ventas'!$B$2:$B$2700,$B398,'Compra Ventas'!$C$2:$C$2700,CC$5)</f>
        <v>0</v>
      </c>
      <c r="CD398" s="13">
        <f>SUMIFS('Compra Ventas'!$E$2:$E$2700,'Compra Ventas'!$A$2:$A$2700,CD$4,'Compra Ventas'!$B$2:$B$2700,$B398,'Compra Ventas'!$C$2:$C$2700,CD$5)</f>
        <v>0</v>
      </c>
      <c r="CE398" s="13">
        <f>SUMIFS('Compra Ventas'!$E$2:$E$2700,'Compra Ventas'!$A$2:$A$2700,CE$4,'Compra Ventas'!$B$2:$B$2700,$B398,'Compra Ventas'!$C$2:$C$2700,CE$5)</f>
        <v>0</v>
      </c>
      <c r="CF398" s="13">
        <f>SUMIFS('Compra Ventas'!$E$2:$E$2700,'Compra Ventas'!$A$2:$A$2700,CF$4,'Compra Ventas'!$B$2:$B$2700,$B398,'Compra Ventas'!$C$2:$C$2700,CF$5)</f>
        <v>0</v>
      </c>
      <c r="CG398" s="13">
        <f>SUMIFS('Compra Ventas'!$E$2:$E$2700,'Compra Ventas'!$A$2:$A$2700,CG$4,'Compra Ventas'!$B$2:$B$2700,$B398,'Compra Ventas'!$C$2:$C$2700,CG$5)</f>
        <v>0</v>
      </c>
      <c r="CH398" s="13">
        <f>SUMIFS('Compra Ventas'!$E$2:$E$2700,'Compra Ventas'!$A$2:$A$2700,CH$4,'Compra Ventas'!$B$2:$B$2700,$B398,'Compra Ventas'!$C$2:$C$2700,CH$5)</f>
        <v>0</v>
      </c>
      <c r="CI398" s="13">
        <f>SUMIFS('Compra Ventas'!$E$2:$E$2700,'Compra Ventas'!$A$2:$A$2700,CI$4,'Compra Ventas'!$B$2:$B$2700,$B398,'Compra Ventas'!$C$2:$C$2700,CI$5)</f>
        <v>0</v>
      </c>
      <c r="CJ398" s="14">
        <f>SUMIFS('Compra Ventas'!$E$2:$E$2700,'Compra Ventas'!$A$2:$A$2700,CJ$4,'Compra Ventas'!$B$2:$B$2700,$B398,'Compra Ventas'!$C$2:$C$2700,CJ$5)</f>
        <v>0</v>
      </c>
      <c r="CK398" s="12">
        <f>SUMIFS('Compra Ventas'!$E$2:$E$2700,'Compra Ventas'!$A$2:$A$2700,CK$4,'Compra Ventas'!$B$2:$B$2700,$B398,'Compra Ventas'!$C$2:$C$2700,CK$5)</f>
        <v>0</v>
      </c>
      <c r="CL398" s="13">
        <f>SUMIFS('Compra Ventas'!$E$2:$E$2700,'Compra Ventas'!$A$2:$A$2700,CL$4,'Compra Ventas'!$B$2:$B$2700,$B398,'Compra Ventas'!$C$2:$C$2700,CL$5)</f>
        <v>0</v>
      </c>
      <c r="CM398" s="13">
        <f>SUMIFS('Compra Ventas'!$E$2:$E$2700,'Compra Ventas'!$A$2:$A$2700,CM$4,'Compra Ventas'!$B$2:$B$2700,$B398,'Compra Ventas'!$C$2:$C$2700,CM$5)</f>
        <v>0</v>
      </c>
      <c r="CN398" s="13">
        <f>SUMIFS('Compra Ventas'!$E$2:$E$2700,'Compra Ventas'!$A$2:$A$2700,CN$4,'Compra Ventas'!$B$2:$B$2700,$B398,'Compra Ventas'!$C$2:$C$2700,CN$5)</f>
        <v>0</v>
      </c>
      <c r="CO398" s="13">
        <f>SUMIFS('Compra Ventas'!$E$2:$E$2700,'Compra Ventas'!$A$2:$A$2700,CO$4,'Compra Ventas'!$B$2:$B$2700,$B398,'Compra Ventas'!$C$2:$C$2700,CO$5)</f>
        <v>0</v>
      </c>
      <c r="CP398" s="13">
        <f>SUMIFS('Compra Ventas'!$E$2:$E$2700,'Compra Ventas'!$A$2:$A$2700,CP$4,'Compra Ventas'!$B$2:$B$2700,$B398,'Compra Ventas'!$C$2:$C$2700,CP$5)</f>
        <v>0</v>
      </c>
      <c r="CQ398" s="13">
        <f>SUMIFS('Compra Ventas'!$E$2:$E$2700,'Compra Ventas'!$A$2:$A$2700,CQ$4,'Compra Ventas'!$B$2:$B$2700,$B398,'Compra Ventas'!$C$2:$C$2700,CQ$5)</f>
        <v>0</v>
      </c>
      <c r="CR398" s="13">
        <f>SUMIFS('Compra Ventas'!$E$2:$E$2700,'Compra Ventas'!$A$2:$A$2700,CR$4,'Compra Ventas'!$B$2:$B$2700,$B398,'Compra Ventas'!$C$2:$C$2700,CR$5)</f>
        <v>0</v>
      </c>
      <c r="CS398" s="13">
        <f>SUMIFS('Compra Ventas'!$E$2:$E$2700,'Compra Ventas'!$A$2:$A$2700,CS$4,'Compra Ventas'!$B$2:$B$2700,$B398,'Compra Ventas'!$C$2:$C$2700,CS$5)</f>
        <v>0</v>
      </c>
      <c r="CT398" s="13">
        <f>SUMIFS('Compra Ventas'!$E$2:$E$2700,'Compra Ventas'!$A$2:$A$2700,CT$4,'Compra Ventas'!$B$2:$B$2700,$B398,'Compra Ventas'!$C$2:$C$2700,CT$5)</f>
        <v>0</v>
      </c>
      <c r="CU398" s="13">
        <f>SUMIFS('Compra Ventas'!$E$2:$E$2700,'Compra Ventas'!$A$2:$A$2700,CU$4,'Compra Ventas'!$B$2:$B$2700,$B398,'Compra Ventas'!$C$2:$C$2700,CU$5)</f>
        <v>0</v>
      </c>
      <c r="CV398" s="14">
        <f>SUMIFS('Compra Ventas'!$E$2:$E$2700,'Compra Ventas'!$A$2:$A$2700,CV$4,'Compra Ventas'!$B$2:$B$2700,$B398,'Compra Ventas'!$C$2:$C$2700,CV$5)</f>
        <v>0</v>
      </c>
      <c r="CW398" s="12">
        <f>SUMIFS('Compra Ventas'!$E$2:$E$2700,'Compra Ventas'!$A$2:$A$2700,CW$4,'Compra Ventas'!$B$2:$B$2700,$B398,'Compra Ventas'!$C$2:$C$2700,CW$5)</f>
        <v>0</v>
      </c>
      <c r="CX398" s="13">
        <f>SUMIFS('Compra Ventas'!$E$2:$E$2700,'Compra Ventas'!$A$2:$A$2700,CX$4,'Compra Ventas'!$B$2:$B$2700,$B398,'Compra Ventas'!$C$2:$C$2700,CX$5)</f>
        <v>0</v>
      </c>
      <c r="CY398" s="13">
        <f>SUMIFS('Compra Ventas'!$E$2:$E$2700,'Compra Ventas'!$A$2:$A$2700,CY$4,'Compra Ventas'!$B$2:$B$2700,$B398,'Compra Ventas'!$C$2:$C$2700,CY$5)</f>
        <v>0</v>
      </c>
      <c r="CZ398" s="13">
        <f>SUMIFS('Compra Ventas'!$E$2:$E$2700,'Compra Ventas'!$A$2:$A$2700,CZ$4,'Compra Ventas'!$B$2:$B$2700,$B398,'Compra Ventas'!$C$2:$C$2700,CZ$5)</f>
        <v>0</v>
      </c>
      <c r="DA398" s="13">
        <f>SUMIFS('Compra Ventas'!$E$2:$E$2700,'Compra Ventas'!$A$2:$A$2700,DA$4,'Compra Ventas'!$B$2:$B$2700,$B398,'Compra Ventas'!$C$2:$C$2700,DA$5)</f>
        <v>0</v>
      </c>
      <c r="DB398" s="13">
        <f>SUMIFS('Compra Ventas'!$E$2:$E$2700,'Compra Ventas'!$A$2:$A$2700,DB$4,'Compra Ventas'!$B$2:$B$2700,$B398,'Compra Ventas'!$C$2:$C$2700,DB$5)</f>
        <v>0</v>
      </c>
      <c r="DC398" s="13">
        <f>SUMIFS('Compra Ventas'!$E$2:$E$2700,'Compra Ventas'!$A$2:$A$2700,DC$4,'Compra Ventas'!$B$2:$B$2700,$B398,'Compra Ventas'!$C$2:$C$2700,DC$5)</f>
        <v>0</v>
      </c>
      <c r="DD398" s="13">
        <f>SUMIFS('Compra Ventas'!$E$2:$E$2700,'Compra Ventas'!$A$2:$A$2700,DD$4,'Compra Ventas'!$B$2:$B$2700,$B398,'Compra Ventas'!$C$2:$C$2700,DD$5)</f>
        <v>0</v>
      </c>
      <c r="DE398" s="13">
        <f>SUMIFS('Compra Ventas'!$E$2:$E$2700,'Compra Ventas'!$A$2:$A$2700,DE$4,'Compra Ventas'!$B$2:$B$2700,$B398,'Compra Ventas'!$C$2:$C$2700,DE$5)</f>
        <v>0</v>
      </c>
      <c r="DF398" s="13">
        <f>SUMIFS('Compra Ventas'!$E$2:$E$2700,'Compra Ventas'!$A$2:$A$2700,DF$4,'Compra Ventas'!$B$2:$B$2700,$B398,'Compra Ventas'!$C$2:$C$2700,DF$5)</f>
        <v>0</v>
      </c>
      <c r="DG398" s="13">
        <f>SUMIFS('Compra Ventas'!$E$2:$E$2700,'Compra Ventas'!$A$2:$A$2700,DG$4,'Compra Ventas'!$B$2:$B$2700,$B398,'Compra Ventas'!$C$2:$C$2700,DG$5)</f>
        <v>0</v>
      </c>
      <c r="DH398" s="14">
        <f>SUMIFS('Compra Ventas'!$E$2:$E$2700,'Compra Ventas'!$A$2:$A$2700,DH$4,'Compra Ventas'!$B$2:$B$2700,$B398,'Compra Ventas'!$C$2:$C$2700,DH$5)</f>
        <v>0</v>
      </c>
      <c r="DI398" s="84"/>
      <c r="DJ398" s="98">
        <f>SUMIFS('Ajuste Ciclado'!D$5:D$47,'Ajuste Ciclado'!$C$5:$C$47,Balance!DJ$4,'Ajuste Ciclado'!$B$5:$B$47,Balance!$B398)</f>
        <v>0</v>
      </c>
      <c r="DK398" s="99">
        <f>SUMIFS('Ajuste Ciclado'!E$5:E$47,'Ajuste Ciclado'!$C$5:$C$47,Balance!DK$4,'Ajuste Ciclado'!$B$5:$B$47,Balance!$B398)</f>
        <v>0</v>
      </c>
      <c r="DL398" s="99">
        <f>SUMIFS('Ajuste Ciclado'!F$5:F$47,'Ajuste Ciclado'!$C$5:$C$47,Balance!DL$4,'Ajuste Ciclado'!$B$5:$B$47,Balance!$B398)</f>
        <v>0</v>
      </c>
      <c r="DM398" s="99">
        <f>SUMIFS('Ajuste Ciclado'!G$5:G$47,'Ajuste Ciclado'!$C$5:$C$47,Balance!DM$4,'Ajuste Ciclado'!$B$5:$B$47,Balance!$B398)</f>
        <v>0</v>
      </c>
      <c r="DN398" s="99">
        <f>SUMIFS('Ajuste Ciclado'!H$5:H$47,'Ajuste Ciclado'!$C$5:$C$47,Balance!DN$4,'Ajuste Ciclado'!$B$5:$B$47,Balance!$B398)</f>
        <v>0</v>
      </c>
      <c r="DO398" s="99">
        <f>SUMIFS('Ajuste Ciclado'!I$5:I$47,'Ajuste Ciclado'!$C$5:$C$47,Balance!DO$4,'Ajuste Ciclado'!$B$5:$B$47,Balance!$B398)</f>
        <v>0</v>
      </c>
      <c r="DP398" s="99">
        <f>SUMIFS('Ajuste Ciclado'!J$5:J$47,'Ajuste Ciclado'!$C$5:$C$47,Balance!DP$4,'Ajuste Ciclado'!$B$5:$B$47,Balance!$B398)</f>
        <v>0</v>
      </c>
      <c r="DQ398" s="99">
        <f>SUMIFS('Ajuste Ciclado'!K$5:K$47,'Ajuste Ciclado'!$C$5:$C$47,Balance!DQ$4,'Ajuste Ciclado'!$B$5:$B$47,Balance!$B398)</f>
        <v>0</v>
      </c>
      <c r="DR398" s="99">
        <f>SUMIFS('Ajuste Ciclado'!L$5:L$47,'Ajuste Ciclado'!$C$5:$C$47,Balance!DR$4,'Ajuste Ciclado'!$B$5:$B$47,Balance!$B398)</f>
        <v>0</v>
      </c>
      <c r="DS398" s="99">
        <f>SUMIFS('Ajuste Ciclado'!M$5:M$47,'Ajuste Ciclado'!$C$5:$C$47,Balance!DS$4,'Ajuste Ciclado'!$B$5:$B$47,Balance!$B398)</f>
        <v>0</v>
      </c>
      <c r="DT398" s="99">
        <f>SUMIFS('Ajuste Ciclado'!N$5:N$47,'Ajuste Ciclado'!$C$5:$C$47,Balance!DT$4,'Ajuste Ciclado'!$B$5:$B$47,Balance!$B398)</f>
        <v>0</v>
      </c>
      <c r="DU398" s="100">
        <f>SUMIFS('Ajuste Ciclado'!O$5:O$47,'Ajuste Ciclado'!$C$5:$C$47,Balance!DU$4,'Ajuste Ciclado'!$B$5:$B$47,Balance!$B398)</f>
        <v>0</v>
      </c>
      <c r="DV398" s="98">
        <f>SUMIFS('Ajuste Ciclado'!D$5:D$47,'Ajuste Ciclado'!$C$5:$C$47,Balance!DV$4,'Ajuste Ciclado'!$B$5:$B$47,Balance!$B398)</f>
        <v>0</v>
      </c>
      <c r="DW398" s="99">
        <f>SUMIFS('Ajuste Ciclado'!E$5:E$47,'Ajuste Ciclado'!$C$5:$C$47,Balance!DW$4,'Ajuste Ciclado'!$B$5:$B$47,Balance!$B398)</f>
        <v>0</v>
      </c>
      <c r="DX398" s="99">
        <f>SUMIFS('Ajuste Ciclado'!F$5:F$47,'Ajuste Ciclado'!$C$5:$C$47,Balance!DX$4,'Ajuste Ciclado'!$B$5:$B$47,Balance!$B398)</f>
        <v>0</v>
      </c>
      <c r="DY398" s="99">
        <f>SUMIFS('Ajuste Ciclado'!G$5:G$47,'Ajuste Ciclado'!$C$5:$C$47,Balance!DY$4,'Ajuste Ciclado'!$B$5:$B$47,Balance!$B398)</f>
        <v>0</v>
      </c>
      <c r="DZ398" s="99">
        <f>SUMIFS('Ajuste Ciclado'!H$5:H$47,'Ajuste Ciclado'!$C$5:$C$47,Balance!DZ$4,'Ajuste Ciclado'!$B$5:$B$47,Balance!$B398)</f>
        <v>0</v>
      </c>
      <c r="EA398" s="99">
        <f>SUMIFS('Ajuste Ciclado'!I$5:I$47,'Ajuste Ciclado'!$C$5:$C$47,Balance!EA$4,'Ajuste Ciclado'!$B$5:$B$47,Balance!$B398)</f>
        <v>0</v>
      </c>
      <c r="EB398" s="99">
        <f>SUMIFS('Ajuste Ciclado'!J$5:J$47,'Ajuste Ciclado'!$C$5:$C$47,Balance!EB$4,'Ajuste Ciclado'!$B$5:$B$47,Balance!$B398)</f>
        <v>0</v>
      </c>
      <c r="EC398" s="99">
        <f>SUMIFS('Ajuste Ciclado'!K$5:K$47,'Ajuste Ciclado'!$C$5:$C$47,Balance!EC$4,'Ajuste Ciclado'!$B$5:$B$47,Balance!$B398)</f>
        <v>0</v>
      </c>
      <c r="ED398" s="99">
        <f>SUMIFS('Ajuste Ciclado'!L$5:L$47,'Ajuste Ciclado'!$C$5:$C$47,Balance!ED$4,'Ajuste Ciclado'!$B$5:$B$47,Balance!$B398)</f>
        <v>0</v>
      </c>
      <c r="EE398" s="99">
        <f>SUMIFS('Ajuste Ciclado'!M$5:M$47,'Ajuste Ciclado'!$C$5:$C$47,Balance!EE$4,'Ajuste Ciclado'!$B$5:$B$47,Balance!$B398)</f>
        <v>0</v>
      </c>
      <c r="EF398" s="99">
        <f>SUMIFS('Ajuste Ciclado'!N$5:N$47,'Ajuste Ciclado'!$C$5:$C$47,Balance!EF$4,'Ajuste Ciclado'!$B$5:$B$47,Balance!$B398)</f>
        <v>0</v>
      </c>
      <c r="EG398" s="100">
        <f>SUMIFS('Ajuste Ciclado'!O$5:O$47,'Ajuste Ciclado'!$C$5:$C$47,Balance!EG$4,'Ajuste Ciclado'!$B$5:$B$47,Balance!$B398)</f>
        <v>0</v>
      </c>
      <c r="EH398" s="98">
        <f>SUMIFS('Ajuste Ciclado'!D$5:D$47,'Ajuste Ciclado'!$C$5:$C$47,Balance!EH$4,'Ajuste Ciclado'!$B$5:$B$47,Balance!$B398)</f>
        <v>0</v>
      </c>
      <c r="EI398" s="99">
        <f>SUMIFS('Ajuste Ciclado'!E$5:E$47,'Ajuste Ciclado'!$C$5:$C$47,Balance!EI$4,'Ajuste Ciclado'!$B$5:$B$47,Balance!$B398)</f>
        <v>0</v>
      </c>
      <c r="EJ398" s="99">
        <f>SUMIFS('Ajuste Ciclado'!F$5:F$47,'Ajuste Ciclado'!$C$5:$C$47,Balance!EJ$4,'Ajuste Ciclado'!$B$5:$B$47,Balance!$B398)</f>
        <v>0</v>
      </c>
      <c r="EK398" s="99">
        <f>SUMIFS('Ajuste Ciclado'!G$5:G$47,'Ajuste Ciclado'!$C$5:$C$47,Balance!EK$4,'Ajuste Ciclado'!$B$5:$B$47,Balance!$B398)</f>
        <v>0</v>
      </c>
      <c r="EL398" s="99">
        <f>SUMIFS('Ajuste Ciclado'!H$5:H$47,'Ajuste Ciclado'!$C$5:$C$47,Balance!EL$4,'Ajuste Ciclado'!$B$5:$B$47,Balance!$B398)</f>
        <v>0</v>
      </c>
      <c r="EM398" s="99">
        <f>SUMIFS('Ajuste Ciclado'!I$5:I$47,'Ajuste Ciclado'!$C$5:$C$47,Balance!EM$4,'Ajuste Ciclado'!$B$5:$B$47,Balance!$B398)</f>
        <v>0</v>
      </c>
      <c r="EN398" s="99">
        <f>SUMIFS('Ajuste Ciclado'!J$5:J$47,'Ajuste Ciclado'!$C$5:$C$47,Balance!EN$4,'Ajuste Ciclado'!$B$5:$B$47,Balance!$B398)</f>
        <v>0</v>
      </c>
      <c r="EO398" s="99">
        <f>SUMIFS('Ajuste Ciclado'!K$5:K$47,'Ajuste Ciclado'!$C$5:$C$47,Balance!EO$4,'Ajuste Ciclado'!$B$5:$B$47,Balance!$B398)</f>
        <v>0</v>
      </c>
      <c r="EP398" s="99">
        <f>SUMIFS('Ajuste Ciclado'!L$5:L$47,'Ajuste Ciclado'!$C$5:$C$47,Balance!EP$4,'Ajuste Ciclado'!$B$5:$B$47,Balance!$B398)</f>
        <v>0</v>
      </c>
      <c r="EQ398" s="99">
        <f>SUMIFS('Ajuste Ciclado'!M$5:M$47,'Ajuste Ciclado'!$C$5:$C$47,Balance!EQ$4,'Ajuste Ciclado'!$B$5:$B$47,Balance!$B398)</f>
        <v>0</v>
      </c>
      <c r="ER398" s="99">
        <f>SUMIFS('Ajuste Ciclado'!N$5:N$47,'Ajuste Ciclado'!$C$5:$C$47,Balance!ER$4,'Ajuste Ciclado'!$B$5:$B$47,Balance!$B398)</f>
        <v>0</v>
      </c>
      <c r="ES398" s="100">
        <f>SUMIFS('Ajuste Ciclado'!O$5:O$47,'Ajuste Ciclado'!$C$5:$C$47,Balance!ES$4,'Ajuste Ciclado'!$B$5:$B$47,Balance!$B398)</f>
        <v>0</v>
      </c>
      <c r="ET398" s="84"/>
      <c r="EU398" s="12">
        <f t="shared" si="523"/>
        <v>48238.710790594741</v>
      </c>
      <c r="EV398" s="13">
        <f t="shared" si="488"/>
        <v>34303.796954489299</v>
      </c>
      <c r="EW398" s="13">
        <f t="shared" si="489"/>
        <v>19535.673991845229</v>
      </c>
      <c r="EX398" s="13">
        <f t="shared" si="490"/>
        <v>18737.54459001443</v>
      </c>
      <c r="EY398" s="13">
        <f t="shared" si="491"/>
        <v>13091.609641649909</v>
      </c>
      <c r="EZ398" s="13">
        <f t="shared" si="492"/>
        <v>7832.2549916574853</v>
      </c>
      <c r="FA398" s="13">
        <f t="shared" si="493"/>
        <v>9236.9089832480022</v>
      </c>
      <c r="FB398" s="13">
        <f t="shared" si="494"/>
        <v>13399.22152940428</v>
      </c>
      <c r="FC398" s="13">
        <f t="shared" si="495"/>
        <v>18792.830219695999</v>
      </c>
      <c r="FD398" s="13">
        <f t="shared" si="496"/>
        <v>5071.7266320763301</v>
      </c>
      <c r="FE398" s="13">
        <f t="shared" si="497"/>
        <v>803.78278617462081</v>
      </c>
      <c r="FF398" s="14">
        <f t="shared" si="498"/>
        <v>2421.177132688209</v>
      </c>
      <c r="FG398" s="12">
        <f t="shared" si="499"/>
        <v>48368.610561880203</v>
      </c>
      <c r="FH398" s="13">
        <f t="shared" si="500"/>
        <v>34752.302734796613</v>
      </c>
      <c r="FI398" s="13">
        <f t="shared" si="501"/>
        <v>19752.56656280575</v>
      </c>
      <c r="FJ398" s="13">
        <f t="shared" si="502"/>
        <v>19859.361314697999</v>
      </c>
      <c r="FK398" s="13">
        <f t="shared" si="503"/>
        <v>12711.783837854709</v>
      </c>
      <c r="FL398" s="13">
        <f t="shared" si="504"/>
        <v>8016.1297017262232</v>
      </c>
      <c r="FM398" s="13">
        <f t="shared" si="505"/>
        <v>10007.75881895483</v>
      </c>
      <c r="FN398" s="13">
        <f t="shared" si="506"/>
        <v>13526.45053745288</v>
      </c>
      <c r="FO398" s="13">
        <f t="shared" si="507"/>
        <v>19344.507150027301</v>
      </c>
      <c r="FP398" s="13">
        <f t="shared" si="508"/>
        <v>8293.9099742171129</v>
      </c>
      <c r="FQ398" s="13">
        <f t="shared" si="509"/>
        <v>6810.2344295895819</v>
      </c>
      <c r="FR398" s="14">
        <f t="shared" si="510"/>
        <v>14613.52356565248</v>
      </c>
      <c r="FS398" s="12">
        <f t="shared" si="511"/>
        <v>48403.025455989307</v>
      </c>
      <c r="FT398" s="13">
        <f t="shared" si="512"/>
        <v>34928.983035959303</v>
      </c>
      <c r="FU398" s="13">
        <f t="shared" si="513"/>
        <v>19675.808060096919</v>
      </c>
      <c r="FV398" s="13">
        <f t="shared" si="514"/>
        <v>19727.392152596982</v>
      </c>
      <c r="FW398" s="13">
        <f t="shared" si="515"/>
        <v>13302.23191746016</v>
      </c>
      <c r="FX398" s="13">
        <f t="shared" si="516"/>
        <v>8774.0872176791854</v>
      </c>
      <c r="FY398" s="13">
        <f t="shared" si="517"/>
        <v>11150.088030115799</v>
      </c>
      <c r="FZ398" s="13">
        <f t="shared" si="518"/>
        <v>15041.86368527507</v>
      </c>
      <c r="GA398" s="13">
        <f t="shared" si="519"/>
        <v>21481.68348703907</v>
      </c>
      <c r="GB398" s="13">
        <f t="shared" si="520"/>
        <v>19187.034450886811</v>
      </c>
      <c r="GC398" s="13">
        <f t="shared" si="521"/>
        <v>15182.619811471381</v>
      </c>
      <c r="GD398" s="14">
        <f t="shared" si="522"/>
        <v>25701.890157369311</v>
      </c>
      <c r="GE398" s="84"/>
      <c r="GF398" s="12">
        <f t="shared" si="524"/>
        <v>191465.23824353851</v>
      </c>
      <c r="GG398" s="13">
        <f t="shared" si="524"/>
        <v>216057.13918965572</v>
      </c>
      <c r="GH398" s="14">
        <f t="shared" si="524"/>
        <v>252556.70746193928</v>
      </c>
      <c r="GI398" s="6">
        <f t="shared" si="525"/>
        <v>1</v>
      </c>
      <c r="GJ398" s="12">
        <f t="shared" si="526"/>
        <v>0</v>
      </c>
      <c r="GK398" s="13">
        <f t="shared" si="527"/>
        <v>0</v>
      </c>
      <c r="GL398" s="14">
        <f t="shared" si="528"/>
        <v>0</v>
      </c>
      <c r="GM398" s="84"/>
      <c r="GN398" s="66">
        <f t="shared" si="529"/>
        <v>0</v>
      </c>
      <c r="GO398" s="84"/>
      <c r="GP398" s="63" t="str" cm="1">
        <f t="array" ref="GP398">INDEX($GF$4:$GH$4,1,GI398)</f>
        <v>Sample 1</v>
      </c>
      <c r="GQ398" s="12">
        <f t="shared" si="436"/>
        <v>803.78278617462081</v>
      </c>
      <c r="GR398" s="13">
        <f t="shared" si="436"/>
        <v>2421.177132688209</v>
      </c>
      <c r="GS398" s="14">
        <f t="shared" si="436"/>
        <v>5071.7266320763301</v>
      </c>
      <c r="GT398" s="12">
        <f t="shared" si="437"/>
        <v>6810.2344295895819</v>
      </c>
      <c r="GU398" s="13">
        <f t="shared" si="437"/>
        <v>8016.1297017262232</v>
      </c>
      <c r="GV398" s="14">
        <f t="shared" si="437"/>
        <v>8293.9099742171129</v>
      </c>
      <c r="GW398" s="12">
        <f t="shared" si="438"/>
        <v>8774.0872176791854</v>
      </c>
      <c r="GX398" s="13">
        <f t="shared" si="438"/>
        <v>11150.088030115799</v>
      </c>
      <c r="GY398" s="14">
        <f t="shared" si="438"/>
        <v>13302.23191746016</v>
      </c>
      <c r="GZ398" s="84" t="str">
        <f t="shared" si="441"/>
        <v>Sample 1</v>
      </c>
      <c r="HA398" s="12">
        <f t="shared" si="530"/>
        <v>0</v>
      </c>
      <c r="HB398" s="13">
        <f t="shared" si="530"/>
        <v>0</v>
      </c>
      <c r="HC398" s="14">
        <f t="shared" si="530"/>
        <v>0</v>
      </c>
      <c r="HD398" s="6">
        <f t="shared" si="442"/>
        <v>0</v>
      </c>
      <c r="HE398" s="84" t="str">
        <f t="shared" si="443"/>
        <v>Ok</v>
      </c>
    </row>
    <row r="399" spans="2:213" hidden="1" x14ac:dyDescent="0.3">
      <c r="B399" s="84" t="s">
        <v>115</v>
      </c>
      <c r="C399" s="12">
        <f>SUMIFS(Inyecciones!$E$2:$E$14185,Inyecciones!$A$2:$A$14185,Balance!C$4,Inyecciones!$B$2:$B$14185,Balance!$B399,Inyecciones!$C$2:$C$14185,Balance!C$5)</f>
        <v>634331.4475771148</v>
      </c>
      <c r="D399" s="13">
        <f>SUMIFS(Inyecciones!$E$2:$E$14185,Inyecciones!$A$2:$A$14185,Balance!D$4,Inyecciones!$B$2:$B$14185,Balance!$B399,Inyecciones!$C$2:$C$14185,Balance!D$5)</f>
        <v>503453.35274901649</v>
      </c>
      <c r="E399" s="13">
        <f>SUMIFS(Inyecciones!$E$2:$E$14185,Inyecciones!$A$2:$A$14185,Balance!E$4,Inyecciones!$B$2:$B$14185,Balance!$B399,Inyecciones!$C$2:$C$14185,Balance!E$5)</f>
        <v>406862.46434095869</v>
      </c>
      <c r="F399" s="13">
        <f>SUMIFS(Inyecciones!$E$2:$E$14185,Inyecciones!$A$2:$A$14185,Balance!F$4,Inyecciones!$B$2:$B$14185,Balance!$B399,Inyecciones!$C$2:$C$14185,Balance!F$5)</f>
        <v>458417.92522466619</v>
      </c>
      <c r="G399" s="13">
        <f>SUMIFS(Inyecciones!$E$2:$E$14185,Inyecciones!$A$2:$A$14185,Balance!G$4,Inyecciones!$B$2:$B$14185,Balance!$B399,Inyecciones!$C$2:$C$14185,Balance!G$5)</f>
        <v>420705.20304231491</v>
      </c>
      <c r="H399" s="13">
        <f>SUMIFS(Inyecciones!$E$2:$E$14185,Inyecciones!$A$2:$A$14185,Balance!H$4,Inyecciones!$B$2:$B$14185,Balance!$B399,Inyecciones!$C$2:$C$14185,Balance!H$5)</f>
        <v>962111.52176749823</v>
      </c>
      <c r="I399" s="13">
        <f>SUMIFS(Inyecciones!$E$2:$E$14185,Inyecciones!$A$2:$A$14185,Balance!I$4,Inyecciones!$B$2:$B$14185,Balance!$B399,Inyecciones!$C$2:$C$14185,Balance!I$5)</f>
        <v>237923.707159524</v>
      </c>
      <c r="J399" s="13">
        <f>SUMIFS(Inyecciones!$E$2:$E$14185,Inyecciones!$A$2:$A$14185,Balance!J$4,Inyecciones!$B$2:$B$14185,Balance!$B399,Inyecciones!$C$2:$C$14185,Balance!J$5)</f>
        <v>180291.22456689281</v>
      </c>
      <c r="K399" s="13">
        <f>SUMIFS(Inyecciones!$E$2:$E$14185,Inyecciones!$A$2:$A$14185,Balance!K$4,Inyecciones!$B$2:$B$14185,Balance!$B399,Inyecciones!$C$2:$C$14185,Balance!K$5)</f>
        <v>159260.1149537747</v>
      </c>
      <c r="L399" s="13">
        <f>SUMIFS(Inyecciones!$E$2:$E$14185,Inyecciones!$A$2:$A$14185,Balance!L$4,Inyecciones!$B$2:$B$14185,Balance!$B399,Inyecciones!$C$2:$C$14185,Balance!L$5)</f>
        <v>201449.6334913554</v>
      </c>
      <c r="M399" s="13">
        <f>SUMIFS(Inyecciones!$E$2:$E$14185,Inyecciones!$A$2:$A$14185,Balance!M$4,Inyecciones!$B$2:$B$14185,Balance!$B399,Inyecciones!$C$2:$C$14185,Balance!M$5)</f>
        <v>277995.86964561872</v>
      </c>
      <c r="N399" s="14">
        <f>SUMIFS(Inyecciones!$E$2:$E$14185,Inyecciones!$A$2:$A$14185,Balance!N$4,Inyecciones!$B$2:$B$14185,Balance!$B399,Inyecciones!$C$2:$C$14185,Balance!N$5)</f>
        <v>302284.60283857031</v>
      </c>
      <c r="O399" s="12">
        <f>SUMIFS(Inyecciones!$E$2:$E$14185,Inyecciones!$A$2:$A$14185,Balance!O$4,Inyecciones!$B$2:$B$14185,Balance!$B399,Inyecciones!$C$2:$C$14185,Balance!O$5)</f>
        <v>635933.43157879554</v>
      </c>
      <c r="P399" s="13">
        <f>SUMIFS(Inyecciones!$E$2:$E$14185,Inyecciones!$A$2:$A$14185,Balance!P$4,Inyecciones!$B$2:$B$14185,Balance!$B399,Inyecciones!$C$2:$C$14185,Balance!P$5)</f>
        <v>504336.50518544752</v>
      </c>
      <c r="Q399" s="13">
        <f>SUMIFS(Inyecciones!$E$2:$E$14185,Inyecciones!$A$2:$A$14185,Balance!Q$4,Inyecciones!$B$2:$B$14185,Balance!$B399,Inyecciones!$C$2:$C$14185,Balance!Q$5)</f>
        <v>412204.49103483168</v>
      </c>
      <c r="R399" s="13">
        <f>SUMIFS(Inyecciones!$E$2:$E$14185,Inyecciones!$A$2:$A$14185,Balance!R$4,Inyecciones!$B$2:$B$14185,Balance!$B399,Inyecciones!$C$2:$C$14185,Balance!R$5)</f>
        <v>461314.4309341826</v>
      </c>
      <c r="S399" s="13">
        <f>SUMIFS(Inyecciones!$E$2:$E$14185,Inyecciones!$A$2:$A$14185,Balance!S$4,Inyecciones!$B$2:$B$14185,Balance!$B399,Inyecciones!$C$2:$C$14185,Balance!S$5)</f>
        <v>419278.1633613148</v>
      </c>
      <c r="T399" s="13">
        <f>SUMIFS(Inyecciones!$E$2:$E$14185,Inyecciones!$A$2:$A$14185,Balance!T$4,Inyecciones!$B$2:$B$14185,Balance!$B399,Inyecciones!$C$2:$C$14185,Balance!T$5)</f>
        <v>969719.06608903862</v>
      </c>
      <c r="U399" s="13">
        <f>SUMIFS(Inyecciones!$E$2:$E$14185,Inyecciones!$A$2:$A$14185,Balance!U$4,Inyecciones!$B$2:$B$14185,Balance!$B399,Inyecciones!$C$2:$C$14185,Balance!U$5)</f>
        <v>239773.7714782434</v>
      </c>
      <c r="V399" s="13">
        <f>SUMIFS(Inyecciones!$E$2:$E$14185,Inyecciones!$A$2:$A$14185,Balance!V$4,Inyecciones!$B$2:$B$14185,Balance!$B399,Inyecciones!$C$2:$C$14185,Balance!V$5)</f>
        <v>178439.12671400359</v>
      </c>
      <c r="W399" s="13">
        <f>SUMIFS(Inyecciones!$E$2:$E$14185,Inyecciones!$A$2:$A$14185,Balance!W$4,Inyecciones!$B$2:$B$14185,Balance!$B399,Inyecciones!$C$2:$C$14185,Balance!W$5)</f>
        <v>159386.03800186809</v>
      </c>
      <c r="X399" s="13">
        <f>SUMIFS(Inyecciones!$E$2:$E$14185,Inyecciones!$A$2:$A$14185,Balance!X$4,Inyecciones!$B$2:$B$14185,Balance!$B399,Inyecciones!$C$2:$C$14185,Balance!X$5)</f>
        <v>222737.7236231431</v>
      </c>
      <c r="Y399" s="13">
        <f>SUMIFS(Inyecciones!$E$2:$E$14185,Inyecciones!$A$2:$A$14185,Balance!Y$4,Inyecciones!$B$2:$B$14185,Balance!$B399,Inyecciones!$C$2:$C$14185,Balance!Y$5)</f>
        <v>284259.675427932</v>
      </c>
      <c r="Z399" s="14">
        <f>SUMIFS(Inyecciones!$E$2:$E$14185,Inyecciones!$A$2:$A$14185,Balance!Z$4,Inyecciones!$B$2:$B$14185,Balance!$B399,Inyecciones!$C$2:$C$14185,Balance!Z$5)</f>
        <v>324600.09776418109</v>
      </c>
      <c r="AA399" s="12">
        <f>SUMIFS(Inyecciones!$E$2:$E$14185,Inyecciones!$A$2:$A$14185,Balance!AA$4,Inyecciones!$B$2:$B$14185,Balance!$B399,Inyecciones!$C$2:$C$14185,Balance!AA$5)</f>
        <v>635881.09125921957</v>
      </c>
      <c r="AB399" s="13">
        <f>SUMIFS(Inyecciones!$E$2:$E$14185,Inyecciones!$A$2:$A$14185,Balance!AB$4,Inyecciones!$B$2:$B$14185,Balance!$B399,Inyecciones!$C$2:$C$14185,Balance!AB$5)</f>
        <v>502436.88638706983</v>
      </c>
      <c r="AC399" s="13">
        <f>SUMIFS(Inyecciones!$E$2:$E$14185,Inyecciones!$A$2:$A$14185,Balance!AC$4,Inyecciones!$B$2:$B$14185,Balance!$B399,Inyecciones!$C$2:$C$14185,Balance!AC$5)</f>
        <v>412031.43898990331</v>
      </c>
      <c r="AD399" s="13">
        <f>SUMIFS(Inyecciones!$E$2:$E$14185,Inyecciones!$A$2:$A$14185,Balance!AD$4,Inyecciones!$B$2:$B$14185,Balance!$B399,Inyecciones!$C$2:$C$14185,Balance!AD$5)</f>
        <v>459391.11037640338</v>
      </c>
      <c r="AE399" s="13">
        <f>SUMIFS(Inyecciones!$E$2:$E$14185,Inyecciones!$A$2:$A$14185,Balance!AE$4,Inyecciones!$B$2:$B$14185,Balance!$B399,Inyecciones!$C$2:$C$14185,Balance!AE$5)</f>
        <v>451232.83178175631</v>
      </c>
      <c r="AF399" s="13">
        <f>SUMIFS(Inyecciones!$E$2:$E$14185,Inyecciones!$A$2:$A$14185,Balance!AF$4,Inyecciones!$B$2:$B$14185,Balance!$B399,Inyecciones!$C$2:$C$14185,Balance!AF$5)</f>
        <v>1028121.450211684</v>
      </c>
      <c r="AG399" s="13">
        <f>SUMIFS(Inyecciones!$E$2:$E$14185,Inyecciones!$A$2:$A$14185,Balance!AG$4,Inyecciones!$B$2:$B$14185,Balance!$B399,Inyecciones!$C$2:$C$14185,Balance!AG$5)</f>
        <v>245762.07106130591</v>
      </c>
      <c r="AH399" s="13">
        <f>SUMIFS(Inyecciones!$E$2:$E$14185,Inyecciones!$A$2:$A$14185,Balance!AH$4,Inyecciones!$B$2:$B$14185,Balance!$B399,Inyecciones!$C$2:$C$14185,Balance!AH$5)</f>
        <v>182898.07709234691</v>
      </c>
      <c r="AI399" s="13">
        <f>SUMIFS(Inyecciones!$E$2:$E$14185,Inyecciones!$A$2:$A$14185,Balance!AI$4,Inyecciones!$B$2:$B$14185,Balance!$B399,Inyecciones!$C$2:$C$14185,Balance!AI$5)</f>
        <v>161783.81561676809</v>
      </c>
      <c r="AJ399" s="13">
        <f>SUMIFS(Inyecciones!$E$2:$E$14185,Inyecciones!$A$2:$A$14185,Balance!AJ$4,Inyecciones!$B$2:$B$14185,Balance!$B399,Inyecciones!$C$2:$C$14185,Balance!AJ$5)</f>
        <v>282577.81428293418</v>
      </c>
      <c r="AK399" s="13">
        <f>SUMIFS(Inyecciones!$E$2:$E$14185,Inyecciones!$A$2:$A$14185,Balance!AK$4,Inyecciones!$B$2:$B$14185,Balance!$B399,Inyecciones!$C$2:$C$14185,Balance!AK$5)</f>
        <v>290098.06726565812</v>
      </c>
      <c r="AL399" s="14">
        <f>SUMIFS(Inyecciones!$E$2:$E$14185,Inyecciones!$A$2:$A$14185,Balance!AL$4,Inyecciones!$B$2:$B$14185,Balance!$B399,Inyecciones!$C$2:$C$14185,Balance!AL$5)</f>
        <v>346628.14242313523</v>
      </c>
      <c r="AM399" s="13"/>
      <c r="AN399" s="12">
        <f>SUMIFS('Retiro Mensual'!$E$2:$E$2629,'Retiro Mensual'!$A$2:$A$2629,AN$4,'Retiro Mensual'!$B$2:$B$2629,$B399,'Retiro Mensual'!$C$2:$C$2629,AN$5)</f>
        <v>0</v>
      </c>
      <c r="AO399" s="13">
        <f>SUMIFS('Retiro Mensual'!$E$2:$E$2629,'Retiro Mensual'!$A$2:$A$2629,AO$4,'Retiro Mensual'!$B$2:$B$2629,$B399,'Retiro Mensual'!$C$2:$C$2629,AO$5)</f>
        <v>0</v>
      </c>
      <c r="AP399" s="13">
        <f>SUMIFS('Retiro Mensual'!$E$2:$E$2629,'Retiro Mensual'!$A$2:$A$2629,AP$4,'Retiro Mensual'!$B$2:$B$2629,$B399,'Retiro Mensual'!$C$2:$C$2629,AP$5)</f>
        <v>0</v>
      </c>
      <c r="AQ399" s="13">
        <f>SUMIFS('Retiro Mensual'!$E$2:$E$2629,'Retiro Mensual'!$A$2:$A$2629,AQ$4,'Retiro Mensual'!$B$2:$B$2629,$B399,'Retiro Mensual'!$C$2:$C$2629,AQ$5)</f>
        <v>0</v>
      </c>
      <c r="AR399" s="13">
        <f>SUMIFS('Retiro Mensual'!$E$2:$E$2629,'Retiro Mensual'!$A$2:$A$2629,AR$4,'Retiro Mensual'!$B$2:$B$2629,$B399,'Retiro Mensual'!$C$2:$C$2629,AR$5)</f>
        <v>0</v>
      </c>
      <c r="AS399" s="13">
        <f>SUMIFS('Retiro Mensual'!$E$2:$E$2629,'Retiro Mensual'!$A$2:$A$2629,AS$4,'Retiro Mensual'!$B$2:$B$2629,$B399,'Retiro Mensual'!$C$2:$C$2629,AS$5)</f>
        <v>0</v>
      </c>
      <c r="AT399" s="13">
        <f>SUMIFS('Retiro Mensual'!$E$2:$E$2629,'Retiro Mensual'!$A$2:$A$2629,AT$4,'Retiro Mensual'!$B$2:$B$2629,$B399,'Retiro Mensual'!$C$2:$C$2629,AT$5)</f>
        <v>0</v>
      </c>
      <c r="AU399" s="13">
        <f>SUMIFS('Retiro Mensual'!$E$2:$E$2629,'Retiro Mensual'!$A$2:$A$2629,AU$4,'Retiro Mensual'!$B$2:$B$2629,$B399,'Retiro Mensual'!$C$2:$C$2629,AU$5)</f>
        <v>0</v>
      </c>
      <c r="AV399" s="13">
        <f>SUMIFS('Retiro Mensual'!$E$2:$E$2629,'Retiro Mensual'!$A$2:$A$2629,AV$4,'Retiro Mensual'!$B$2:$B$2629,$B399,'Retiro Mensual'!$C$2:$C$2629,AV$5)</f>
        <v>0</v>
      </c>
      <c r="AW399" s="13">
        <f>SUMIFS('Retiro Mensual'!$E$2:$E$2629,'Retiro Mensual'!$A$2:$A$2629,AW$4,'Retiro Mensual'!$B$2:$B$2629,$B399,'Retiro Mensual'!$C$2:$C$2629,AW$5)</f>
        <v>0</v>
      </c>
      <c r="AX399" s="13">
        <f>SUMIFS('Retiro Mensual'!$E$2:$E$2629,'Retiro Mensual'!$A$2:$A$2629,AX$4,'Retiro Mensual'!$B$2:$B$2629,$B399,'Retiro Mensual'!$C$2:$C$2629,AX$5)</f>
        <v>0</v>
      </c>
      <c r="AY399" s="14">
        <f>SUMIFS('Retiro Mensual'!$E$2:$E$2629,'Retiro Mensual'!$A$2:$A$2629,AY$4,'Retiro Mensual'!$B$2:$B$2629,$B399,'Retiro Mensual'!$C$2:$C$2629,AY$5)</f>
        <v>0</v>
      </c>
      <c r="AZ399" s="12">
        <f>SUMIFS('Retiro Mensual'!$E$2:$E$2629,'Retiro Mensual'!$A$2:$A$2629,AZ$4,'Retiro Mensual'!$B$2:$B$2629,$B399,'Retiro Mensual'!$C$2:$C$2629,AZ$5)</f>
        <v>0</v>
      </c>
      <c r="BA399" s="13">
        <f>SUMIFS('Retiro Mensual'!$E$2:$E$2629,'Retiro Mensual'!$A$2:$A$2629,BA$4,'Retiro Mensual'!$B$2:$B$2629,$B399,'Retiro Mensual'!$C$2:$C$2629,BA$5)</f>
        <v>0</v>
      </c>
      <c r="BB399" s="13">
        <f>SUMIFS('Retiro Mensual'!$E$2:$E$2629,'Retiro Mensual'!$A$2:$A$2629,BB$4,'Retiro Mensual'!$B$2:$B$2629,$B399,'Retiro Mensual'!$C$2:$C$2629,BB$5)</f>
        <v>0</v>
      </c>
      <c r="BC399" s="13">
        <f>SUMIFS('Retiro Mensual'!$E$2:$E$2629,'Retiro Mensual'!$A$2:$A$2629,BC$4,'Retiro Mensual'!$B$2:$B$2629,$B399,'Retiro Mensual'!$C$2:$C$2629,BC$5)</f>
        <v>0</v>
      </c>
      <c r="BD399" s="13">
        <f>SUMIFS('Retiro Mensual'!$E$2:$E$2629,'Retiro Mensual'!$A$2:$A$2629,BD$4,'Retiro Mensual'!$B$2:$B$2629,$B399,'Retiro Mensual'!$C$2:$C$2629,BD$5)</f>
        <v>0</v>
      </c>
      <c r="BE399" s="13">
        <f>SUMIFS('Retiro Mensual'!$E$2:$E$2629,'Retiro Mensual'!$A$2:$A$2629,BE$4,'Retiro Mensual'!$B$2:$B$2629,$B399,'Retiro Mensual'!$C$2:$C$2629,BE$5)</f>
        <v>0</v>
      </c>
      <c r="BF399" s="13">
        <f>SUMIFS('Retiro Mensual'!$E$2:$E$2629,'Retiro Mensual'!$A$2:$A$2629,BF$4,'Retiro Mensual'!$B$2:$B$2629,$B399,'Retiro Mensual'!$C$2:$C$2629,BF$5)</f>
        <v>0</v>
      </c>
      <c r="BG399" s="13">
        <f>SUMIFS('Retiro Mensual'!$E$2:$E$2629,'Retiro Mensual'!$A$2:$A$2629,BG$4,'Retiro Mensual'!$B$2:$B$2629,$B399,'Retiro Mensual'!$C$2:$C$2629,BG$5)</f>
        <v>0</v>
      </c>
      <c r="BH399" s="13">
        <f>SUMIFS('Retiro Mensual'!$E$2:$E$2629,'Retiro Mensual'!$A$2:$A$2629,BH$4,'Retiro Mensual'!$B$2:$B$2629,$B399,'Retiro Mensual'!$C$2:$C$2629,BH$5)</f>
        <v>0</v>
      </c>
      <c r="BI399" s="13">
        <f>SUMIFS('Retiro Mensual'!$E$2:$E$2629,'Retiro Mensual'!$A$2:$A$2629,BI$4,'Retiro Mensual'!$B$2:$B$2629,$B399,'Retiro Mensual'!$C$2:$C$2629,BI$5)</f>
        <v>0</v>
      </c>
      <c r="BJ399" s="13">
        <f>SUMIFS('Retiro Mensual'!$E$2:$E$2629,'Retiro Mensual'!$A$2:$A$2629,BJ$4,'Retiro Mensual'!$B$2:$B$2629,$B399,'Retiro Mensual'!$C$2:$C$2629,BJ$5)</f>
        <v>0</v>
      </c>
      <c r="BK399" s="14">
        <f>SUMIFS('Retiro Mensual'!$E$2:$E$2629,'Retiro Mensual'!$A$2:$A$2629,BK$4,'Retiro Mensual'!$B$2:$B$2629,$B399,'Retiro Mensual'!$C$2:$C$2629,BK$5)</f>
        <v>0</v>
      </c>
      <c r="BL399" s="12">
        <f>SUMIFS('Retiro Mensual'!$E$2:$E$2629,'Retiro Mensual'!$A$2:$A$2629,BL$4,'Retiro Mensual'!$B$2:$B$2629,$B399,'Retiro Mensual'!$C$2:$C$2629,BL$5)</f>
        <v>0</v>
      </c>
      <c r="BM399" s="13">
        <f>SUMIFS('Retiro Mensual'!$E$2:$E$2629,'Retiro Mensual'!$A$2:$A$2629,BM$4,'Retiro Mensual'!$B$2:$B$2629,$B399,'Retiro Mensual'!$C$2:$C$2629,BM$5)</f>
        <v>0</v>
      </c>
      <c r="BN399" s="13">
        <f>SUMIFS('Retiro Mensual'!$E$2:$E$2629,'Retiro Mensual'!$A$2:$A$2629,BN$4,'Retiro Mensual'!$B$2:$B$2629,$B399,'Retiro Mensual'!$C$2:$C$2629,BN$5)</f>
        <v>0</v>
      </c>
      <c r="BO399" s="13">
        <f>SUMIFS('Retiro Mensual'!$E$2:$E$2629,'Retiro Mensual'!$A$2:$A$2629,BO$4,'Retiro Mensual'!$B$2:$B$2629,$B399,'Retiro Mensual'!$C$2:$C$2629,BO$5)</f>
        <v>0</v>
      </c>
      <c r="BP399" s="13">
        <f>SUMIFS('Retiro Mensual'!$E$2:$E$2629,'Retiro Mensual'!$A$2:$A$2629,BP$4,'Retiro Mensual'!$B$2:$B$2629,$B399,'Retiro Mensual'!$C$2:$C$2629,BP$5)</f>
        <v>0</v>
      </c>
      <c r="BQ399" s="13">
        <f>SUMIFS('Retiro Mensual'!$E$2:$E$2629,'Retiro Mensual'!$A$2:$A$2629,BQ$4,'Retiro Mensual'!$B$2:$B$2629,$B399,'Retiro Mensual'!$C$2:$C$2629,BQ$5)</f>
        <v>0</v>
      </c>
      <c r="BR399" s="13">
        <f>SUMIFS('Retiro Mensual'!$E$2:$E$2629,'Retiro Mensual'!$A$2:$A$2629,BR$4,'Retiro Mensual'!$B$2:$B$2629,$B399,'Retiro Mensual'!$C$2:$C$2629,BR$5)</f>
        <v>0</v>
      </c>
      <c r="BS399" s="13">
        <f>SUMIFS('Retiro Mensual'!$E$2:$E$2629,'Retiro Mensual'!$A$2:$A$2629,BS$4,'Retiro Mensual'!$B$2:$B$2629,$B399,'Retiro Mensual'!$C$2:$C$2629,BS$5)</f>
        <v>0</v>
      </c>
      <c r="BT399" s="13">
        <f>SUMIFS('Retiro Mensual'!$E$2:$E$2629,'Retiro Mensual'!$A$2:$A$2629,BT$4,'Retiro Mensual'!$B$2:$B$2629,$B399,'Retiro Mensual'!$C$2:$C$2629,BT$5)</f>
        <v>0</v>
      </c>
      <c r="BU399" s="13">
        <f>SUMIFS('Retiro Mensual'!$E$2:$E$2629,'Retiro Mensual'!$A$2:$A$2629,BU$4,'Retiro Mensual'!$B$2:$B$2629,$B399,'Retiro Mensual'!$C$2:$C$2629,BU$5)</f>
        <v>0</v>
      </c>
      <c r="BV399" s="13">
        <f>SUMIFS('Retiro Mensual'!$E$2:$E$2629,'Retiro Mensual'!$A$2:$A$2629,BV$4,'Retiro Mensual'!$B$2:$B$2629,$B399,'Retiro Mensual'!$C$2:$C$2629,BV$5)</f>
        <v>0</v>
      </c>
      <c r="BW399" s="14">
        <f>SUMIFS('Retiro Mensual'!$E$2:$E$2629,'Retiro Mensual'!$A$2:$A$2629,BW$4,'Retiro Mensual'!$B$2:$B$2629,$B399,'Retiro Mensual'!$C$2:$C$2629,BW$5)</f>
        <v>0</v>
      </c>
      <c r="BX399" s="13"/>
      <c r="BY399" s="12">
        <f>SUMIFS('Compra Ventas'!$E$2:$E$2700,'Compra Ventas'!$A$2:$A$2700,BY$4,'Compra Ventas'!$B$2:$B$2700,$B399,'Compra Ventas'!$C$2:$C$2700,BY$5)</f>
        <v>0</v>
      </c>
      <c r="BZ399" s="13">
        <f>SUMIFS('Compra Ventas'!$E$2:$E$2700,'Compra Ventas'!$A$2:$A$2700,BZ$4,'Compra Ventas'!$B$2:$B$2700,$B399,'Compra Ventas'!$C$2:$C$2700,BZ$5)</f>
        <v>0</v>
      </c>
      <c r="CA399" s="13">
        <f>SUMIFS('Compra Ventas'!$E$2:$E$2700,'Compra Ventas'!$A$2:$A$2700,CA$4,'Compra Ventas'!$B$2:$B$2700,$B399,'Compra Ventas'!$C$2:$C$2700,CA$5)</f>
        <v>0</v>
      </c>
      <c r="CB399" s="13">
        <f>SUMIFS('Compra Ventas'!$E$2:$E$2700,'Compra Ventas'!$A$2:$A$2700,CB$4,'Compra Ventas'!$B$2:$B$2700,$B399,'Compra Ventas'!$C$2:$C$2700,CB$5)</f>
        <v>0</v>
      </c>
      <c r="CC399" s="13">
        <f>SUMIFS('Compra Ventas'!$E$2:$E$2700,'Compra Ventas'!$A$2:$A$2700,CC$4,'Compra Ventas'!$B$2:$B$2700,$B399,'Compra Ventas'!$C$2:$C$2700,CC$5)</f>
        <v>0</v>
      </c>
      <c r="CD399" s="13">
        <f>SUMIFS('Compra Ventas'!$E$2:$E$2700,'Compra Ventas'!$A$2:$A$2700,CD$4,'Compra Ventas'!$B$2:$B$2700,$B399,'Compra Ventas'!$C$2:$C$2700,CD$5)</f>
        <v>0</v>
      </c>
      <c r="CE399" s="13">
        <f>SUMIFS('Compra Ventas'!$E$2:$E$2700,'Compra Ventas'!$A$2:$A$2700,CE$4,'Compra Ventas'!$B$2:$B$2700,$B399,'Compra Ventas'!$C$2:$C$2700,CE$5)</f>
        <v>0</v>
      </c>
      <c r="CF399" s="13">
        <f>SUMIFS('Compra Ventas'!$E$2:$E$2700,'Compra Ventas'!$A$2:$A$2700,CF$4,'Compra Ventas'!$B$2:$B$2700,$B399,'Compra Ventas'!$C$2:$C$2700,CF$5)</f>
        <v>0</v>
      </c>
      <c r="CG399" s="13">
        <f>SUMIFS('Compra Ventas'!$E$2:$E$2700,'Compra Ventas'!$A$2:$A$2700,CG$4,'Compra Ventas'!$B$2:$B$2700,$B399,'Compra Ventas'!$C$2:$C$2700,CG$5)</f>
        <v>0</v>
      </c>
      <c r="CH399" s="13">
        <f>SUMIFS('Compra Ventas'!$E$2:$E$2700,'Compra Ventas'!$A$2:$A$2700,CH$4,'Compra Ventas'!$B$2:$B$2700,$B399,'Compra Ventas'!$C$2:$C$2700,CH$5)</f>
        <v>0</v>
      </c>
      <c r="CI399" s="13">
        <f>SUMIFS('Compra Ventas'!$E$2:$E$2700,'Compra Ventas'!$A$2:$A$2700,CI$4,'Compra Ventas'!$B$2:$B$2700,$B399,'Compra Ventas'!$C$2:$C$2700,CI$5)</f>
        <v>0</v>
      </c>
      <c r="CJ399" s="14">
        <f>SUMIFS('Compra Ventas'!$E$2:$E$2700,'Compra Ventas'!$A$2:$A$2700,CJ$4,'Compra Ventas'!$B$2:$B$2700,$B399,'Compra Ventas'!$C$2:$C$2700,CJ$5)</f>
        <v>0</v>
      </c>
      <c r="CK399" s="12">
        <f>SUMIFS('Compra Ventas'!$E$2:$E$2700,'Compra Ventas'!$A$2:$A$2700,CK$4,'Compra Ventas'!$B$2:$B$2700,$B399,'Compra Ventas'!$C$2:$C$2700,CK$5)</f>
        <v>0</v>
      </c>
      <c r="CL399" s="13">
        <f>SUMIFS('Compra Ventas'!$E$2:$E$2700,'Compra Ventas'!$A$2:$A$2700,CL$4,'Compra Ventas'!$B$2:$B$2700,$B399,'Compra Ventas'!$C$2:$C$2700,CL$5)</f>
        <v>0</v>
      </c>
      <c r="CM399" s="13">
        <f>SUMIFS('Compra Ventas'!$E$2:$E$2700,'Compra Ventas'!$A$2:$A$2700,CM$4,'Compra Ventas'!$B$2:$B$2700,$B399,'Compra Ventas'!$C$2:$C$2700,CM$5)</f>
        <v>0</v>
      </c>
      <c r="CN399" s="13">
        <f>SUMIFS('Compra Ventas'!$E$2:$E$2700,'Compra Ventas'!$A$2:$A$2700,CN$4,'Compra Ventas'!$B$2:$B$2700,$B399,'Compra Ventas'!$C$2:$C$2700,CN$5)</f>
        <v>0</v>
      </c>
      <c r="CO399" s="13">
        <f>SUMIFS('Compra Ventas'!$E$2:$E$2700,'Compra Ventas'!$A$2:$A$2700,CO$4,'Compra Ventas'!$B$2:$B$2700,$B399,'Compra Ventas'!$C$2:$C$2700,CO$5)</f>
        <v>0</v>
      </c>
      <c r="CP399" s="13">
        <f>SUMIFS('Compra Ventas'!$E$2:$E$2700,'Compra Ventas'!$A$2:$A$2700,CP$4,'Compra Ventas'!$B$2:$B$2700,$B399,'Compra Ventas'!$C$2:$C$2700,CP$5)</f>
        <v>0</v>
      </c>
      <c r="CQ399" s="13">
        <f>SUMIFS('Compra Ventas'!$E$2:$E$2700,'Compra Ventas'!$A$2:$A$2700,CQ$4,'Compra Ventas'!$B$2:$B$2700,$B399,'Compra Ventas'!$C$2:$C$2700,CQ$5)</f>
        <v>0</v>
      </c>
      <c r="CR399" s="13">
        <f>SUMIFS('Compra Ventas'!$E$2:$E$2700,'Compra Ventas'!$A$2:$A$2700,CR$4,'Compra Ventas'!$B$2:$B$2700,$B399,'Compra Ventas'!$C$2:$C$2700,CR$5)</f>
        <v>0</v>
      </c>
      <c r="CS399" s="13">
        <f>SUMIFS('Compra Ventas'!$E$2:$E$2700,'Compra Ventas'!$A$2:$A$2700,CS$4,'Compra Ventas'!$B$2:$B$2700,$B399,'Compra Ventas'!$C$2:$C$2700,CS$5)</f>
        <v>0</v>
      </c>
      <c r="CT399" s="13">
        <f>SUMIFS('Compra Ventas'!$E$2:$E$2700,'Compra Ventas'!$A$2:$A$2700,CT$4,'Compra Ventas'!$B$2:$B$2700,$B399,'Compra Ventas'!$C$2:$C$2700,CT$5)</f>
        <v>0</v>
      </c>
      <c r="CU399" s="13">
        <f>SUMIFS('Compra Ventas'!$E$2:$E$2700,'Compra Ventas'!$A$2:$A$2700,CU$4,'Compra Ventas'!$B$2:$B$2700,$B399,'Compra Ventas'!$C$2:$C$2700,CU$5)</f>
        <v>0</v>
      </c>
      <c r="CV399" s="14">
        <f>SUMIFS('Compra Ventas'!$E$2:$E$2700,'Compra Ventas'!$A$2:$A$2700,CV$4,'Compra Ventas'!$B$2:$B$2700,$B399,'Compra Ventas'!$C$2:$C$2700,CV$5)</f>
        <v>0</v>
      </c>
      <c r="CW399" s="12">
        <f>SUMIFS('Compra Ventas'!$E$2:$E$2700,'Compra Ventas'!$A$2:$A$2700,CW$4,'Compra Ventas'!$B$2:$B$2700,$B399,'Compra Ventas'!$C$2:$C$2700,CW$5)</f>
        <v>0</v>
      </c>
      <c r="CX399" s="13">
        <f>SUMIFS('Compra Ventas'!$E$2:$E$2700,'Compra Ventas'!$A$2:$A$2700,CX$4,'Compra Ventas'!$B$2:$B$2700,$B399,'Compra Ventas'!$C$2:$C$2700,CX$5)</f>
        <v>0</v>
      </c>
      <c r="CY399" s="13">
        <f>SUMIFS('Compra Ventas'!$E$2:$E$2700,'Compra Ventas'!$A$2:$A$2700,CY$4,'Compra Ventas'!$B$2:$B$2700,$B399,'Compra Ventas'!$C$2:$C$2700,CY$5)</f>
        <v>0</v>
      </c>
      <c r="CZ399" s="13">
        <f>SUMIFS('Compra Ventas'!$E$2:$E$2700,'Compra Ventas'!$A$2:$A$2700,CZ$4,'Compra Ventas'!$B$2:$B$2700,$B399,'Compra Ventas'!$C$2:$C$2700,CZ$5)</f>
        <v>0</v>
      </c>
      <c r="DA399" s="13">
        <f>SUMIFS('Compra Ventas'!$E$2:$E$2700,'Compra Ventas'!$A$2:$A$2700,DA$4,'Compra Ventas'!$B$2:$B$2700,$B399,'Compra Ventas'!$C$2:$C$2700,DA$5)</f>
        <v>0</v>
      </c>
      <c r="DB399" s="13">
        <f>SUMIFS('Compra Ventas'!$E$2:$E$2700,'Compra Ventas'!$A$2:$A$2700,DB$4,'Compra Ventas'!$B$2:$B$2700,$B399,'Compra Ventas'!$C$2:$C$2700,DB$5)</f>
        <v>0</v>
      </c>
      <c r="DC399" s="13">
        <f>SUMIFS('Compra Ventas'!$E$2:$E$2700,'Compra Ventas'!$A$2:$A$2700,DC$4,'Compra Ventas'!$B$2:$B$2700,$B399,'Compra Ventas'!$C$2:$C$2700,DC$5)</f>
        <v>0</v>
      </c>
      <c r="DD399" s="13">
        <f>SUMIFS('Compra Ventas'!$E$2:$E$2700,'Compra Ventas'!$A$2:$A$2700,DD$4,'Compra Ventas'!$B$2:$B$2700,$B399,'Compra Ventas'!$C$2:$C$2700,DD$5)</f>
        <v>0</v>
      </c>
      <c r="DE399" s="13">
        <f>SUMIFS('Compra Ventas'!$E$2:$E$2700,'Compra Ventas'!$A$2:$A$2700,DE$4,'Compra Ventas'!$B$2:$B$2700,$B399,'Compra Ventas'!$C$2:$C$2700,DE$5)</f>
        <v>0</v>
      </c>
      <c r="DF399" s="13">
        <f>SUMIFS('Compra Ventas'!$E$2:$E$2700,'Compra Ventas'!$A$2:$A$2700,DF$4,'Compra Ventas'!$B$2:$B$2700,$B399,'Compra Ventas'!$C$2:$C$2700,DF$5)</f>
        <v>0</v>
      </c>
      <c r="DG399" s="13">
        <f>SUMIFS('Compra Ventas'!$E$2:$E$2700,'Compra Ventas'!$A$2:$A$2700,DG$4,'Compra Ventas'!$B$2:$B$2700,$B399,'Compra Ventas'!$C$2:$C$2700,DG$5)</f>
        <v>0</v>
      </c>
      <c r="DH399" s="14">
        <f>SUMIFS('Compra Ventas'!$E$2:$E$2700,'Compra Ventas'!$A$2:$A$2700,DH$4,'Compra Ventas'!$B$2:$B$2700,$B399,'Compra Ventas'!$C$2:$C$2700,DH$5)</f>
        <v>0</v>
      </c>
      <c r="DI399" s="84"/>
      <c r="DJ399" s="98">
        <f>SUMIFS('Ajuste Ciclado'!D$5:D$47,'Ajuste Ciclado'!$C$5:$C$47,Balance!DJ$4,'Ajuste Ciclado'!$B$5:$B$47,Balance!$B399)</f>
        <v>0</v>
      </c>
      <c r="DK399" s="99">
        <f>SUMIFS('Ajuste Ciclado'!E$5:E$47,'Ajuste Ciclado'!$C$5:$C$47,Balance!DK$4,'Ajuste Ciclado'!$B$5:$B$47,Balance!$B399)</f>
        <v>0</v>
      </c>
      <c r="DL399" s="99">
        <f>SUMIFS('Ajuste Ciclado'!F$5:F$47,'Ajuste Ciclado'!$C$5:$C$47,Balance!DL$4,'Ajuste Ciclado'!$B$5:$B$47,Balance!$B399)</f>
        <v>0</v>
      </c>
      <c r="DM399" s="99">
        <f>SUMIFS('Ajuste Ciclado'!G$5:G$47,'Ajuste Ciclado'!$C$5:$C$47,Balance!DM$4,'Ajuste Ciclado'!$B$5:$B$47,Balance!$B399)</f>
        <v>0</v>
      </c>
      <c r="DN399" s="99">
        <f>SUMIFS('Ajuste Ciclado'!H$5:H$47,'Ajuste Ciclado'!$C$5:$C$47,Balance!DN$4,'Ajuste Ciclado'!$B$5:$B$47,Balance!$B399)</f>
        <v>0</v>
      </c>
      <c r="DO399" s="99">
        <f>SUMIFS('Ajuste Ciclado'!I$5:I$47,'Ajuste Ciclado'!$C$5:$C$47,Balance!DO$4,'Ajuste Ciclado'!$B$5:$B$47,Balance!$B399)</f>
        <v>0</v>
      </c>
      <c r="DP399" s="99">
        <f>SUMIFS('Ajuste Ciclado'!J$5:J$47,'Ajuste Ciclado'!$C$5:$C$47,Balance!DP$4,'Ajuste Ciclado'!$B$5:$B$47,Balance!$B399)</f>
        <v>0</v>
      </c>
      <c r="DQ399" s="99">
        <f>SUMIFS('Ajuste Ciclado'!K$5:K$47,'Ajuste Ciclado'!$C$5:$C$47,Balance!DQ$4,'Ajuste Ciclado'!$B$5:$B$47,Balance!$B399)</f>
        <v>0</v>
      </c>
      <c r="DR399" s="99">
        <f>SUMIFS('Ajuste Ciclado'!L$5:L$47,'Ajuste Ciclado'!$C$5:$C$47,Balance!DR$4,'Ajuste Ciclado'!$B$5:$B$47,Balance!$B399)</f>
        <v>0</v>
      </c>
      <c r="DS399" s="99">
        <f>SUMIFS('Ajuste Ciclado'!M$5:M$47,'Ajuste Ciclado'!$C$5:$C$47,Balance!DS$4,'Ajuste Ciclado'!$B$5:$B$47,Balance!$B399)</f>
        <v>0</v>
      </c>
      <c r="DT399" s="99">
        <f>SUMIFS('Ajuste Ciclado'!N$5:N$47,'Ajuste Ciclado'!$C$5:$C$47,Balance!DT$4,'Ajuste Ciclado'!$B$5:$B$47,Balance!$B399)</f>
        <v>0</v>
      </c>
      <c r="DU399" s="100">
        <f>SUMIFS('Ajuste Ciclado'!O$5:O$47,'Ajuste Ciclado'!$C$5:$C$47,Balance!DU$4,'Ajuste Ciclado'!$B$5:$B$47,Balance!$B399)</f>
        <v>0</v>
      </c>
      <c r="DV399" s="98">
        <f>SUMIFS('Ajuste Ciclado'!D$5:D$47,'Ajuste Ciclado'!$C$5:$C$47,Balance!DV$4,'Ajuste Ciclado'!$B$5:$B$47,Balance!$B399)</f>
        <v>0</v>
      </c>
      <c r="DW399" s="99">
        <f>SUMIFS('Ajuste Ciclado'!E$5:E$47,'Ajuste Ciclado'!$C$5:$C$47,Balance!DW$4,'Ajuste Ciclado'!$B$5:$B$47,Balance!$B399)</f>
        <v>0</v>
      </c>
      <c r="DX399" s="99">
        <f>SUMIFS('Ajuste Ciclado'!F$5:F$47,'Ajuste Ciclado'!$C$5:$C$47,Balance!DX$4,'Ajuste Ciclado'!$B$5:$B$47,Balance!$B399)</f>
        <v>0</v>
      </c>
      <c r="DY399" s="99">
        <f>SUMIFS('Ajuste Ciclado'!G$5:G$47,'Ajuste Ciclado'!$C$5:$C$47,Balance!DY$4,'Ajuste Ciclado'!$B$5:$B$47,Balance!$B399)</f>
        <v>0</v>
      </c>
      <c r="DZ399" s="99">
        <f>SUMIFS('Ajuste Ciclado'!H$5:H$47,'Ajuste Ciclado'!$C$5:$C$47,Balance!DZ$4,'Ajuste Ciclado'!$B$5:$B$47,Balance!$B399)</f>
        <v>0</v>
      </c>
      <c r="EA399" s="99">
        <f>SUMIFS('Ajuste Ciclado'!I$5:I$47,'Ajuste Ciclado'!$C$5:$C$47,Balance!EA$4,'Ajuste Ciclado'!$B$5:$B$47,Balance!$B399)</f>
        <v>0</v>
      </c>
      <c r="EB399" s="99">
        <f>SUMIFS('Ajuste Ciclado'!J$5:J$47,'Ajuste Ciclado'!$C$5:$C$47,Balance!EB$4,'Ajuste Ciclado'!$B$5:$B$47,Balance!$B399)</f>
        <v>0</v>
      </c>
      <c r="EC399" s="99">
        <f>SUMIFS('Ajuste Ciclado'!K$5:K$47,'Ajuste Ciclado'!$C$5:$C$47,Balance!EC$4,'Ajuste Ciclado'!$B$5:$B$47,Balance!$B399)</f>
        <v>0</v>
      </c>
      <c r="ED399" s="99">
        <f>SUMIFS('Ajuste Ciclado'!L$5:L$47,'Ajuste Ciclado'!$C$5:$C$47,Balance!ED$4,'Ajuste Ciclado'!$B$5:$B$47,Balance!$B399)</f>
        <v>0</v>
      </c>
      <c r="EE399" s="99">
        <f>SUMIFS('Ajuste Ciclado'!M$5:M$47,'Ajuste Ciclado'!$C$5:$C$47,Balance!EE$4,'Ajuste Ciclado'!$B$5:$B$47,Balance!$B399)</f>
        <v>0</v>
      </c>
      <c r="EF399" s="99">
        <f>SUMIFS('Ajuste Ciclado'!N$5:N$47,'Ajuste Ciclado'!$C$5:$C$47,Balance!EF$4,'Ajuste Ciclado'!$B$5:$B$47,Balance!$B399)</f>
        <v>0</v>
      </c>
      <c r="EG399" s="100">
        <f>SUMIFS('Ajuste Ciclado'!O$5:O$47,'Ajuste Ciclado'!$C$5:$C$47,Balance!EG$4,'Ajuste Ciclado'!$B$5:$B$47,Balance!$B399)</f>
        <v>0</v>
      </c>
      <c r="EH399" s="98">
        <f>SUMIFS('Ajuste Ciclado'!D$5:D$47,'Ajuste Ciclado'!$C$5:$C$47,Balance!EH$4,'Ajuste Ciclado'!$B$5:$B$47,Balance!$B399)</f>
        <v>0</v>
      </c>
      <c r="EI399" s="99">
        <f>SUMIFS('Ajuste Ciclado'!E$5:E$47,'Ajuste Ciclado'!$C$5:$C$47,Balance!EI$4,'Ajuste Ciclado'!$B$5:$B$47,Balance!$B399)</f>
        <v>0</v>
      </c>
      <c r="EJ399" s="99">
        <f>SUMIFS('Ajuste Ciclado'!F$5:F$47,'Ajuste Ciclado'!$C$5:$C$47,Balance!EJ$4,'Ajuste Ciclado'!$B$5:$B$47,Balance!$B399)</f>
        <v>0</v>
      </c>
      <c r="EK399" s="99">
        <f>SUMIFS('Ajuste Ciclado'!G$5:G$47,'Ajuste Ciclado'!$C$5:$C$47,Balance!EK$4,'Ajuste Ciclado'!$B$5:$B$47,Balance!$B399)</f>
        <v>0</v>
      </c>
      <c r="EL399" s="99">
        <f>SUMIFS('Ajuste Ciclado'!H$5:H$47,'Ajuste Ciclado'!$C$5:$C$47,Balance!EL$4,'Ajuste Ciclado'!$B$5:$B$47,Balance!$B399)</f>
        <v>0</v>
      </c>
      <c r="EM399" s="99">
        <f>SUMIFS('Ajuste Ciclado'!I$5:I$47,'Ajuste Ciclado'!$C$5:$C$47,Balance!EM$4,'Ajuste Ciclado'!$B$5:$B$47,Balance!$B399)</f>
        <v>0</v>
      </c>
      <c r="EN399" s="99">
        <f>SUMIFS('Ajuste Ciclado'!J$5:J$47,'Ajuste Ciclado'!$C$5:$C$47,Balance!EN$4,'Ajuste Ciclado'!$B$5:$B$47,Balance!$B399)</f>
        <v>0</v>
      </c>
      <c r="EO399" s="99">
        <f>SUMIFS('Ajuste Ciclado'!K$5:K$47,'Ajuste Ciclado'!$C$5:$C$47,Balance!EO$4,'Ajuste Ciclado'!$B$5:$B$47,Balance!$B399)</f>
        <v>0</v>
      </c>
      <c r="EP399" s="99">
        <f>SUMIFS('Ajuste Ciclado'!L$5:L$47,'Ajuste Ciclado'!$C$5:$C$47,Balance!EP$4,'Ajuste Ciclado'!$B$5:$B$47,Balance!$B399)</f>
        <v>0</v>
      </c>
      <c r="EQ399" s="99">
        <f>SUMIFS('Ajuste Ciclado'!M$5:M$47,'Ajuste Ciclado'!$C$5:$C$47,Balance!EQ$4,'Ajuste Ciclado'!$B$5:$B$47,Balance!$B399)</f>
        <v>0</v>
      </c>
      <c r="ER399" s="99">
        <f>SUMIFS('Ajuste Ciclado'!N$5:N$47,'Ajuste Ciclado'!$C$5:$C$47,Balance!ER$4,'Ajuste Ciclado'!$B$5:$B$47,Balance!$B399)</f>
        <v>0</v>
      </c>
      <c r="ES399" s="100">
        <f>SUMIFS('Ajuste Ciclado'!O$5:O$47,'Ajuste Ciclado'!$C$5:$C$47,Balance!ES$4,'Ajuste Ciclado'!$B$5:$B$47,Balance!$B399)</f>
        <v>0</v>
      </c>
      <c r="ET399" s="84"/>
      <c r="EU399" s="12">
        <f t="shared" si="523"/>
        <v>634331.4475771148</v>
      </c>
      <c r="EV399" s="13">
        <f t="shared" si="488"/>
        <v>503453.35274901649</v>
      </c>
      <c r="EW399" s="13">
        <f t="shared" si="489"/>
        <v>406862.46434095869</v>
      </c>
      <c r="EX399" s="13">
        <f t="shared" si="490"/>
        <v>458417.92522466619</v>
      </c>
      <c r="EY399" s="13">
        <f t="shared" si="491"/>
        <v>420705.20304231491</v>
      </c>
      <c r="EZ399" s="13">
        <f t="shared" si="492"/>
        <v>962111.52176749823</v>
      </c>
      <c r="FA399" s="13">
        <f t="shared" si="493"/>
        <v>237923.707159524</v>
      </c>
      <c r="FB399" s="13">
        <f t="shared" si="494"/>
        <v>180291.22456689281</v>
      </c>
      <c r="FC399" s="13">
        <f t="shared" si="495"/>
        <v>159260.1149537747</v>
      </c>
      <c r="FD399" s="13">
        <f t="shared" si="496"/>
        <v>201449.6334913554</v>
      </c>
      <c r="FE399" s="13">
        <f t="shared" si="497"/>
        <v>277995.86964561872</v>
      </c>
      <c r="FF399" s="14">
        <f t="shared" si="498"/>
        <v>302284.60283857031</v>
      </c>
      <c r="FG399" s="12">
        <f t="shared" si="499"/>
        <v>635933.43157879554</v>
      </c>
      <c r="FH399" s="13">
        <f t="shared" si="500"/>
        <v>504336.50518544752</v>
      </c>
      <c r="FI399" s="13">
        <f t="shared" si="501"/>
        <v>412204.49103483168</v>
      </c>
      <c r="FJ399" s="13">
        <f t="shared" si="502"/>
        <v>461314.4309341826</v>
      </c>
      <c r="FK399" s="13">
        <f t="shared" si="503"/>
        <v>419278.1633613148</v>
      </c>
      <c r="FL399" s="13">
        <f t="shared" si="504"/>
        <v>969719.06608903862</v>
      </c>
      <c r="FM399" s="13">
        <f t="shared" si="505"/>
        <v>239773.7714782434</v>
      </c>
      <c r="FN399" s="13">
        <f t="shared" si="506"/>
        <v>178439.12671400359</v>
      </c>
      <c r="FO399" s="13">
        <f t="shared" si="507"/>
        <v>159386.03800186809</v>
      </c>
      <c r="FP399" s="13">
        <f t="shared" si="508"/>
        <v>222737.7236231431</v>
      </c>
      <c r="FQ399" s="13">
        <f t="shared" si="509"/>
        <v>284259.675427932</v>
      </c>
      <c r="FR399" s="14">
        <f t="shared" si="510"/>
        <v>324600.09776418109</v>
      </c>
      <c r="FS399" s="12">
        <f t="shared" si="511"/>
        <v>635881.09125921957</v>
      </c>
      <c r="FT399" s="13">
        <f t="shared" si="512"/>
        <v>502436.88638706983</v>
      </c>
      <c r="FU399" s="13">
        <f t="shared" si="513"/>
        <v>412031.43898990331</v>
      </c>
      <c r="FV399" s="13">
        <f t="shared" si="514"/>
        <v>459391.11037640338</v>
      </c>
      <c r="FW399" s="13">
        <f t="shared" si="515"/>
        <v>451232.83178175631</v>
      </c>
      <c r="FX399" s="13">
        <f t="shared" si="516"/>
        <v>1028121.450211684</v>
      </c>
      <c r="FY399" s="13">
        <f t="shared" si="517"/>
        <v>245762.07106130591</v>
      </c>
      <c r="FZ399" s="13">
        <f t="shared" si="518"/>
        <v>182898.07709234691</v>
      </c>
      <c r="GA399" s="13">
        <f t="shared" si="519"/>
        <v>161783.81561676809</v>
      </c>
      <c r="GB399" s="13">
        <f t="shared" si="520"/>
        <v>282577.81428293418</v>
      </c>
      <c r="GC399" s="13">
        <f t="shared" si="521"/>
        <v>290098.06726565812</v>
      </c>
      <c r="GD399" s="14">
        <f t="shared" si="522"/>
        <v>346628.14242313523</v>
      </c>
      <c r="GE399" s="84"/>
      <c r="GF399" s="12">
        <f t="shared" si="524"/>
        <v>4745087.0673573054</v>
      </c>
      <c r="GG399" s="13">
        <f t="shared" si="524"/>
        <v>4811982.5211929819</v>
      </c>
      <c r="GH399" s="14">
        <f t="shared" si="524"/>
        <v>4998842.7967481837</v>
      </c>
      <c r="GI399" s="6">
        <f t="shared" si="525"/>
        <v>1</v>
      </c>
      <c r="GJ399" s="12">
        <f t="shared" si="526"/>
        <v>0</v>
      </c>
      <c r="GK399" s="13">
        <f t="shared" si="527"/>
        <v>0</v>
      </c>
      <c r="GL399" s="14">
        <f t="shared" si="528"/>
        <v>0</v>
      </c>
      <c r="GM399" s="84"/>
      <c r="GN399" s="66">
        <f t="shared" si="529"/>
        <v>0</v>
      </c>
      <c r="GO399" s="84"/>
      <c r="GP399" s="63" t="str" cm="1">
        <f t="array" ref="GP399">INDEX($GF$4:$GH$4,1,GI399)</f>
        <v>Sample 1</v>
      </c>
      <c r="GQ399" s="12">
        <f t="shared" si="436"/>
        <v>159260.1149537747</v>
      </c>
      <c r="GR399" s="13">
        <f t="shared" si="436"/>
        <v>180291.22456689281</v>
      </c>
      <c r="GS399" s="14">
        <f t="shared" si="436"/>
        <v>201449.6334913554</v>
      </c>
      <c r="GT399" s="12">
        <f t="shared" si="437"/>
        <v>159386.03800186809</v>
      </c>
      <c r="GU399" s="13">
        <f t="shared" si="437"/>
        <v>178439.12671400359</v>
      </c>
      <c r="GV399" s="14">
        <f t="shared" si="437"/>
        <v>222737.7236231431</v>
      </c>
      <c r="GW399" s="12">
        <f t="shared" si="438"/>
        <v>161783.81561676809</v>
      </c>
      <c r="GX399" s="13">
        <f t="shared" si="438"/>
        <v>182898.07709234691</v>
      </c>
      <c r="GY399" s="14">
        <f t="shared" si="438"/>
        <v>245762.07106130591</v>
      </c>
      <c r="GZ399" s="84" t="str">
        <f t="shared" si="441"/>
        <v>Sample 1</v>
      </c>
      <c r="HA399" s="12">
        <f t="shared" si="530"/>
        <v>0</v>
      </c>
      <c r="HB399" s="13">
        <f t="shared" si="530"/>
        <v>0</v>
      </c>
      <c r="HC399" s="14">
        <f t="shared" si="530"/>
        <v>0</v>
      </c>
      <c r="HD399" s="6">
        <f t="shared" si="442"/>
        <v>0</v>
      </c>
      <c r="HE399" s="84" t="str">
        <f t="shared" si="443"/>
        <v>Ok</v>
      </c>
    </row>
    <row r="400" spans="2:213" hidden="1" x14ac:dyDescent="0.3">
      <c r="B400" s="84" t="s">
        <v>114</v>
      </c>
      <c r="C400" s="12">
        <f>SUMIFS(Inyecciones!$E$2:$E$14185,Inyecciones!$A$2:$A$14185,Balance!C$4,Inyecciones!$B$2:$B$14185,Balance!$B400,Inyecciones!$C$2:$C$14185,Balance!C$5)</f>
        <v>60314.101262557939</v>
      </c>
      <c r="D400" s="13">
        <f>SUMIFS(Inyecciones!$E$2:$E$14185,Inyecciones!$A$2:$A$14185,Balance!D$4,Inyecciones!$B$2:$B$14185,Balance!$B400,Inyecciones!$C$2:$C$14185,Balance!D$5)</f>
        <v>44942.081603880681</v>
      </c>
      <c r="E400" s="13">
        <f>SUMIFS(Inyecciones!$E$2:$E$14185,Inyecciones!$A$2:$A$14185,Balance!E$4,Inyecciones!$B$2:$B$14185,Balance!$B400,Inyecciones!$C$2:$C$14185,Balance!E$5)</f>
        <v>43521.832874621789</v>
      </c>
      <c r="F400" s="13">
        <f>SUMIFS(Inyecciones!$E$2:$E$14185,Inyecciones!$A$2:$A$14185,Balance!F$4,Inyecciones!$B$2:$B$14185,Balance!$B400,Inyecciones!$C$2:$C$14185,Balance!F$5)</f>
        <v>31708.662899799121</v>
      </c>
      <c r="G400" s="13">
        <f>SUMIFS(Inyecciones!$E$2:$E$14185,Inyecciones!$A$2:$A$14185,Balance!G$4,Inyecciones!$B$2:$B$14185,Balance!$B400,Inyecciones!$C$2:$C$14185,Balance!G$5)</f>
        <v>22626.404994609798</v>
      </c>
      <c r="H400" s="13">
        <f>SUMIFS(Inyecciones!$E$2:$E$14185,Inyecciones!$A$2:$A$14185,Balance!H$4,Inyecciones!$B$2:$B$14185,Balance!$B400,Inyecciones!$C$2:$C$14185,Balance!H$5)</f>
        <v>14925.685270791701</v>
      </c>
      <c r="I400" s="13">
        <f>SUMIFS(Inyecciones!$E$2:$E$14185,Inyecciones!$A$2:$A$14185,Balance!I$4,Inyecciones!$B$2:$B$14185,Balance!$B400,Inyecciones!$C$2:$C$14185,Balance!I$5)</f>
        <v>19460.973398160801</v>
      </c>
      <c r="J400" s="13">
        <f>SUMIFS(Inyecciones!$E$2:$E$14185,Inyecciones!$A$2:$A$14185,Balance!J$4,Inyecciones!$B$2:$B$14185,Balance!$B400,Inyecciones!$C$2:$C$14185,Balance!J$5)</f>
        <v>27334.420141084462</v>
      </c>
      <c r="K400" s="13">
        <f>SUMIFS(Inyecciones!$E$2:$E$14185,Inyecciones!$A$2:$A$14185,Balance!K$4,Inyecciones!$B$2:$B$14185,Balance!$B400,Inyecciones!$C$2:$C$14185,Balance!K$5)</f>
        <v>34048.372196298129</v>
      </c>
      <c r="L400" s="13">
        <f>SUMIFS(Inyecciones!$E$2:$E$14185,Inyecciones!$A$2:$A$14185,Balance!L$4,Inyecciones!$B$2:$B$14185,Balance!$B400,Inyecciones!$C$2:$C$14185,Balance!L$5)</f>
        <v>8907.4733511264494</v>
      </c>
      <c r="M400" s="13">
        <f>SUMIFS(Inyecciones!$E$2:$E$14185,Inyecciones!$A$2:$A$14185,Balance!M$4,Inyecciones!$B$2:$B$14185,Balance!$B400,Inyecciones!$C$2:$C$14185,Balance!M$5)</f>
        <v>4779.7628442870546</v>
      </c>
      <c r="N400" s="14">
        <f>SUMIFS(Inyecciones!$E$2:$E$14185,Inyecciones!$A$2:$A$14185,Balance!N$4,Inyecciones!$B$2:$B$14185,Balance!$B400,Inyecciones!$C$2:$C$14185,Balance!N$5)</f>
        <v>7768.4843139915474</v>
      </c>
      <c r="O400" s="12">
        <f>SUMIFS(Inyecciones!$E$2:$E$14185,Inyecciones!$A$2:$A$14185,Balance!O$4,Inyecciones!$B$2:$B$14185,Balance!$B400,Inyecciones!$C$2:$C$14185,Balance!O$5)</f>
        <v>60426.577362576143</v>
      </c>
      <c r="P400" s="13">
        <f>SUMIFS(Inyecciones!$E$2:$E$14185,Inyecciones!$A$2:$A$14185,Balance!P$4,Inyecciones!$B$2:$B$14185,Balance!$B400,Inyecciones!$C$2:$C$14185,Balance!P$5)</f>
        <v>45057.272338474562</v>
      </c>
      <c r="Q400" s="13">
        <f>SUMIFS(Inyecciones!$E$2:$E$14185,Inyecciones!$A$2:$A$14185,Balance!Q$4,Inyecciones!$B$2:$B$14185,Balance!$B400,Inyecciones!$C$2:$C$14185,Balance!Q$5)</f>
        <v>43908.525551674997</v>
      </c>
      <c r="R400" s="13">
        <f>SUMIFS(Inyecciones!$E$2:$E$14185,Inyecciones!$A$2:$A$14185,Balance!R$4,Inyecciones!$B$2:$B$14185,Balance!$B400,Inyecciones!$C$2:$C$14185,Balance!R$5)</f>
        <v>33422.849787450803</v>
      </c>
      <c r="S400" s="13">
        <f>SUMIFS(Inyecciones!$E$2:$E$14185,Inyecciones!$A$2:$A$14185,Balance!S$4,Inyecciones!$B$2:$B$14185,Balance!$B400,Inyecciones!$C$2:$C$14185,Balance!S$5)</f>
        <v>22463.820711129349</v>
      </c>
      <c r="T400" s="13">
        <f>SUMIFS(Inyecciones!$E$2:$E$14185,Inyecciones!$A$2:$A$14185,Balance!T$4,Inyecciones!$B$2:$B$14185,Balance!$B400,Inyecciones!$C$2:$C$14185,Balance!T$5)</f>
        <v>14953.62280717151</v>
      </c>
      <c r="U400" s="13">
        <f>SUMIFS(Inyecciones!$E$2:$E$14185,Inyecciones!$A$2:$A$14185,Balance!U$4,Inyecciones!$B$2:$B$14185,Balance!$B400,Inyecciones!$C$2:$C$14185,Balance!U$5)</f>
        <v>20104.009907955071</v>
      </c>
      <c r="V400" s="13">
        <f>SUMIFS(Inyecciones!$E$2:$E$14185,Inyecciones!$A$2:$A$14185,Balance!V$4,Inyecciones!$B$2:$B$14185,Balance!$B400,Inyecciones!$C$2:$C$14185,Balance!V$5)</f>
        <v>27497.345733167509</v>
      </c>
      <c r="W400" s="13">
        <f>SUMIFS(Inyecciones!$E$2:$E$14185,Inyecciones!$A$2:$A$14185,Balance!W$4,Inyecciones!$B$2:$B$14185,Balance!$B400,Inyecciones!$C$2:$C$14185,Balance!W$5)</f>
        <v>34458.601317108027</v>
      </c>
      <c r="X400" s="13">
        <f>SUMIFS(Inyecciones!$E$2:$E$14185,Inyecciones!$A$2:$A$14185,Balance!X$4,Inyecciones!$B$2:$B$14185,Balance!$B400,Inyecciones!$C$2:$C$14185,Balance!X$5)</f>
        <v>13034.398035021601</v>
      </c>
      <c r="Y400" s="13">
        <f>SUMIFS(Inyecciones!$E$2:$E$14185,Inyecciones!$A$2:$A$14185,Balance!Y$4,Inyecciones!$B$2:$B$14185,Balance!$B400,Inyecciones!$C$2:$C$14185,Balance!Y$5)</f>
        <v>18919.917929894469</v>
      </c>
      <c r="Z400" s="14">
        <f>SUMIFS(Inyecciones!$E$2:$E$14185,Inyecciones!$A$2:$A$14185,Balance!Z$4,Inyecciones!$B$2:$B$14185,Balance!$B400,Inyecciones!$C$2:$C$14185,Balance!Z$5)</f>
        <v>24167.157035794</v>
      </c>
      <c r="AA400" s="12">
        <f>SUMIFS(Inyecciones!$E$2:$E$14185,Inyecciones!$A$2:$A$14185,Balance!AA$4,Inyecciones!$B$2:$B$14185,Balance!$B400,Inyecciones!$C$2:$C$14185,Balance!AA$5)</f>
        <v>60448.653239510109</v>
      </c>
      <c r="AB400" s="13">
        <f>SUMIFS(Inyecciones!$E$2:$E$14185,Inyecciones!$A$2:$A$14185,Balance!AB$4,Inyecciones!$B$2:$B$14185,Balance!$B400,Inyecciones!$C$2:$C$14185,Balance!AB$5)</f>
        <v>45065.569029366263</v>
      </c>
      <c r="AC400" s="13">
        <f>SUMIFS(Inyecciones!$E$2:$E$14185,Inyecciones!$A$2:$A$14185,Balance!AC$4,Inyecciones!$B$2:$B$14185,Balance!$B400,Inyecciones!$C$2:$C$14185,Balance!AC$5)</f>
        <v>43758.550636849977</v>
      </c>
      <c r="AD400" s="13">
        <f>SUMIFS(Inyecciones!$E$2:$E$14185,Inyecciones!$A$2:$A$14185,Balance!AD$4,Inyecciones!$B$2:$B$14185,Balance!$B400,Inyecciones!$C$2:$C$14185,Balance!AD$5)</f>
        <v>33205.97788649935</v>
      </c>
      <c r="AE400" s="13">
        <f>SUMIFS(Inyecciones!$E$2:$E$14185,Inyecciones!$A$2:$A$14185,Balance!AE$4,Inyecciones!$B$2:$B$14185,Balance!$B400,Inyecciones!$C$2:$C$14185,Balance!AE$5)</f>
        <v>22953.681943125299</v>
      </c>
      <c r="AF400" s="13">
        <f>SUMIFS(Inyecciones!$E$2:$E$14185,Inyecciones!$A$2:$A$14185,Balance!AF$4,Inyecciones!$B$2:$B$14185,Balance!$B400,Inyecciones!$C$2:$C$14185,Balance!AF$5)</f>
        <v>15650.169314491701</v>
      </c>
      <c r="AG400" s="13">
        <f>SUMIFS(Inyecciones!$E$2:$E$14185,Inyecciones!$A$2:$A$14185,Balance!AG$4,Inyecciones!$B$2:$B$14185,Balance!$B400,Inyecciones!$C$2:$C$14185,Balance!AG$5)</f>
        <v>21427.190229325101</v>
      </c>
      <c r="AH400" s="13">
        <f>SUMIFS(Inyecciones!$E$2:$E$14185,Inyecciones!$A$2:$A$14185,Balance!AH$4,Inyecciones!$B$2:$B$14185,Balance!$B400,Inyecciones!$C$2:$C$14185,Balance!AH$5)</f>
        <v>29982.94521995835</v>
      </c>
      <c r="AI400" s="13">
        <f>SUMIFS(Inyecciones!$E$2:$E$14185,Inyecciones!$A$2:$A$14185,Balance!AI$4,Inyecciones!$B$2:$B$14185,Balance!$B400,Inyecciones!$C$2:$C$14185,Balance!AI$5)</f>
        <v>36791.696719209947</v>
      </c>
      <c r="AJ400" s="13">
        <f>SUMIFS(Inyecciones!$E$2:$E$14185,Inyecciones!$A$2:$A$14185,Balance!AJ$4,Inyecciones!$B$2:$B$14185,Balance!$B400,Inyecciones!$C$2:$C$14185,Balance!AJ$5)</f>
        <v>28220.12020413547</v>
      </c>
      <c r="AK400" s="13">
        <f>SUMIFS(Inyecciones!$E$2:$E$14185,Inyecciones!$A$2:$A$14185,Balance!AK$4,Inyecciones!$B$2:$B$14185,Balance!$B400,Inyecciones!$C$2:$C$14185,Balance!AK$5)</f>
        <v>36358.151421599337</v>
      </c>
      <c r="AL400" s="14">
        <f>SUMIFS(Inyecciones!$E$2:$E$14185,Inyecciones!$A$2:$A$14185,Balance!AL$4,Inyecciones!$B$2:$B$14185,Balance!$B400,Inyecciones!$C$2:$C$14185,Balance!AL$5)</f>
        <v>37125.73084096369</v>
      </c>
      <c r="AM400" s="13"/>
      <c r="AN400" s="12">
        <f>SUMIFS('Retiro Mensual'!$E$2:$E$2629,'Retiro Mensual'!$A$2:$A$2629,AN$4,'Retiro Mensual'!$B$2:$B$2629,$B400,'Retiro Mensual'!$C$2:$C$2629,AN$5)</f>
        <v>0</v>
      </c>
      <c r="AO400" s="13">
        <f>SUMIFS('Retiro Mensual'!$E$2:$E$2629,'Retiro Mensual'!$A$2:$A$2629,AO$4,'Retiro Mensual'!$B$2:$B$2629,$B400,'Retiro Mensual'!$C$2:$C$2629,AO$5)</f>
        <v>0</v>
      </c>
      <c r="AP400" s="13">
        <f>SUMIFS('Retiro Mensual'!$E$2:$E$2629,'Retiro Mensual'!$A$2:$A$2629,AP$4,'Retiro Mensual'!$B$2:$B$2629,$B400,'Retiro Mensual'!$C$2:$C$2629,AP$5)</f>
        <v>0</v>
      </c>
      <c r="AQ400" s="13">
        <f>SUMIFS('Retiro Mensual'!$E$2:$E$2629,'Retiro Mensual'!$A$2:$A$2629,AQ$4,'Retiro Mensual'!$B$2:$B$2629,$B400,'Retiro Mensual'!$C$2:$C$2629,AQ$5)</f>
        <v>0</v>
      </c>
      <c r="AR400" s="13">
        <f>SUMIFS('Retiro Mensual'!$E$2:$E$2629,'Retiro Mensual'!$A$2:$A$2629,AR$4,'Retiro Mensual'!$B$2:$B$2629,$B400,'Retiro Mensual'!$C$2:$C$2629,AR$5)</f>
        <v>0</v>
      </c>
      <c r="AS400" s="13">
        <f>SUMIFS('Retiro Mensual'!$E$2:$E$2629,'Retiro Mensual'!$A$2:$A$2629,AS$4,'Retiro Mensual'!$B$2:$B$2629,$B400,'Retiro Mensual'!$C$2:$C$2629,AS$5)</f>
        <v>0</v>
      </c>
      <c r="AT400" s="13">
        <f>SUMIFS('Retiro Mensual'!$E$2:$E$2629,'Retiro Mensual'!$A$2:$A$2629,AT$4,'Retiro Mensual'!$B$2:$B$2629,$B400,'Retiro Mensual'!$C$2:$C$2629,AT$5)</f>
        <v>0</v>
      </c>
      <c r="AU400" s="13">
        <f>SUMIFS('Retiro Mensual'!$E$2:$E$2629,'Retiro Mensual'!$A$2:$A$2629,AU$4,'Retiro Mensual'!$B$2:$B$2629,$B400,'Retiro Mensual'!$C$2:$C$2629,AU$5)</f>
        <v>0</v>
      </c>
      <c r="AV400" s="13">
        <f>SUMIFS('Retiro Mensual'!$E$2:$E$2629,'Retiro Mensual'!$A$2:$A$2629,AV$4,'Retiro Mensual'!$B$2:$B$2629,$B400,'Retiro Mensual'!$C$2:$C$2629,AV$5)</f>
        <v>0</v>
      </c>
      <c r="AW400" s="13">
        <f>SUMIFS('Retiro Mensual'!$E$2:$E$2629,'Retiro Mensual'!$A$2:$A$2629,AW$4,'Retiro Mensual'!$B$2:$B$2629,$B400,'Retiro Mensual'!$C$2:$C$2629,AW$5)</f>
        <v>0</v>
      </c>
      <c r="AX400" s="13">
        <f>SUMIFS('Retiro Mensual'!$E$2:$E$2629,'Retiro Mensual'!$A$2:$A$2629,AX$4,'Retiro Mensual'!$B$2:$B$2629,$B400,'Retiro Mensual'!$C$2:$C$2629,AX$5)</f>
        <v>0</v>
      </c>
      <c r="AY400" s="14">
        <f>SUMIFS('Retiro Mensual'!$E$2:$E$2629,'Retiro Mensual'!$A$2:$A$2629,AY$4,'Retiro Mensual'!$B$2:$B$2629,$B400,'Retiro Mensual'!$C$2:$C$2629,AY$5)</f>
        <v>0</v>
      </c>
      <c r="AZ400" s="12">
        <f>SUMIFS('Retiro Mensual'!$E$2:$E$2629,'Retiro Mensual'!$A$2:$A$2629,AZ$4,'Retiro Mensual'!$B$2:$B$2629,$B400,'Retiro Mensual'!$C$2:$C$2629,AZ$5)</f>
        <v>0</v>
      </c>
      <c r="BA400" s="13">
        <f>SUMIFS('Retiro Mensual'!$E$2:$E$2629,'Retiro Mensual'!$A$2:$A$2629,BA$4,'Retiro Mensual'!$B$2:$B$2629,$B400,'Retiro Mensual'!$C$2:$C$2629,BA$5)</f>
        <v>0</v>
      </c>
      <c r="BB400" s="13">
        <f>SUMIFS('Retiro Mensual'!$E$2:$E$2629,'Retiro Mensual'!$A$2:$A$2629,BB$4,'Retiro Mensual'!$B$2:$B$2629,$B400,'Retiro Mensual'!$C$2:$C$2629,BB$5)</f>
        <v>0</v>
      </c>
      <c r="BC400" s="13">
        <f>SUMIFS('Retiro Mensual'!$E$2:$E$2629,'Retiro Mensual'!$A$2:$A$2629,BC$4,'Retiro Mensual'!$B$2:$B$2629,$B400,'Retiro Mensual'!$C$2:$C$2629,BC$5)</f>
        <v>0</v>
      </c>
      <c r="BD400" s="13">
        <f>SUMIFS('Retiro Mensual'!$E$2:$E$2629,'Retiro Mensual'!$A$2:$A$2629,BD$4,'Retiro Mensual'!$B$2:$B$2629,$B400,'Retiro Mensual'!$C$2:$C$2629,BD$5)</f>
        <v>0</v>
      </c>
      <c r="BE400" s="13">
        <f>SUMIFS('Retiro Mensual'!$E$2:$E$2629,'Retiro Mensual'!$A$2:$A$2629,BE$4,'Retiro Mensual'!$B$2:$B$2629,$B400,'Retiro Mensual'!$C$2:$C$2629,BE$5)</f>
        <v>0</v>
      </c>
      <c r="BF400" s="13">
        <f>SUMIFS('Retiro Mensual'!$E$2:$E$2629,'Retiro Mensual'!$A$2:$A$2629,BF$4,'Retiro Mensual'!$B$2:$B$2629,$B400,'Retiro Mensual'!$C$2:$C$2629,BF$5)</f>
        <v>0</v>
      </c>
      <c r="BG400" s="13">
        <f>SUMIFS('Retiro Mensual'!$E$2:$E$2629,'Retiro Mensual'!$A$2:$A$2629,BG$4,'Retiro Mensual'!$B$2:$B$2629,$B400,'Retiro Mensual'!$C$2:$C$2629,BG$5)</f>
        <v>0</v>
      </c>
      <c r="BH400" s="13">
        <f>SUMIFS('Retiro Mensual'!$E$2:$E$2629,'Retiro Mensual'!$A$2:$A$2629,BH$4,'Retiro Mensual'!$B$2:$B$2629,$B400,'Retiro Mensual'!$C$2:$C$2629,BH$5)</f>
        <v>0</v>
      </c>
      <c r="BI400" s="13">
        <f>SUMIFS('Retiro Mensual'!$E$2:$E$2629,'Retiro Mensual'!$A$2:$A$2629,BI$4,'Retiro Mensual'!$B$2:$B$2629,$B400,'Retiro Mensual'!$C$2:$C$2629,BI$5)</f>
        <v>0</v>
      </c>
      <c r="BJ400" s="13">
        <f>SUMIFS('Retiro Mensual'!$E$2:$E$2629,'Retiro Mensual'!$A$2:$A$2629,BJ$4,'Retiro Mensual'!$B$2:$B$2629,$B400,'Retiro Mensual'!$C$2:$C$2629,BJ$5)</f>
        <v>0</v>
      </c>
      <c r="BK400" s="14">
        <f>SUMIFS('Retiro Mensual'!$E$2:$E$2629,'Retiro Mensual'!$A$2:$A$2629,BK$4,'Retiro Mensual'!$B$2:$B$2629,$B400,'Retiro Mensual'!$C$2:$C$2629,BK$5)</f>
        <v>0</v>
      </c>
      <c r="BL400" s="12">
        <f>SUMIFS('Retiro Mensual'!$E$2:$E$2629,'Retiro Mensual'!$A$2:$A$2629,BL$4,'Retiro Mensual'!$B$2:$B$2629,$B400,'Retiro Mensual'!$C$2:$C$2629,BL$5)</f>
        <v>0</v>
      </c>
      <c r="BM400" s="13">
        <f>SUMIFS('Retiro Mensual'!$E$2:$E$2629,'Retiro Mensual'!$A$2:$A$2629,BM$4,'Retiro Mensual'!$B$2:$B$2629,$B400,'Retiro Mensual'!$C$2:$C$2629,BM$5)</f>
        <v>0</v>
      </c>
      <c r="BN400" s="13">
        <f>SUMIFS('Retiro Mensual'!$E$2:$E$2629,'Retiro Mensual'!$A$2:$A$2629,BN$4,'Retiro Mensual'!$B$2:$B$2629,$B400,'Retiro Mensual'!$C$2:$C$2629,BN$5)</f>
        <v>0</v>
      </c>
      <c r="BO400" s="13">
        <f>SUMIFS('Retiro Mensual'!$E$2:$E$2629,'Retiro Mensual'!$A$2:$A$2629,BO$4,'Retiro Mensual'!$B$2:$B$2629,$B400,'Retiro Mensual'!$C$2:$C$2629,BO$5)</f>
        <v>0</v>
      </c>
      <c r="BP400" s="13">
        <f>SUMIFS('Retiro Mensual'!$E$2:$E$2629,'Retiro Mensual'!$A$2:$A$2629,BP$4,'Retiro Mensual'!$B$2:$B$2629,$B400,'Retiro Mensual'!$C$2:$C$2629,BP$5)</f>
        <v>0</v>
      </c>
      <c r="BQ400" s="13">
        <f>SUMIFS('Retiro Mensual'!$E$2:$E$2629,'Retiro Mensual'!$A$2:$A$2629,BQ$4,'Retiro Mensual'!$B$2:$B$2629,$B400,'Retiro Mensual'!$C$2:$C$2629,BQ$5)</f>
        <v>0</v>
      </c>
      <c r="BR400" s="13">
        <f>SUMIFS('Retiro Mensual'!$E$2:$E$2629,'Retiro Mensual'!$A$2:$A$2629,BR$4,'Retiro Mensual'!$B$2:$B$2629,$B400,'Retiro Mensual'!$C$2:$C$2629,BR$5)</f>
        <v>0</v>
      </c>
      <c r="BS400" s="13">
        <f>SUMIFS('Retiro Mensual'!$E$2:$E$2629,'Retiro Mensual'!$A$2:$A$2629,BS$4,'Retiro Mensual'!$B$2:$B$2629,$B400,'Retiro Mensual'!$C$2:$C$2629,BS$5)</f>
        <v>0</v>
      </c>
      <c r="BT400" s="13">
        <f>SUMIFS('Retiro Mensual'!$E$2:$E$2629,'Retiro Mensual'!$A$2:$A$2629,BT$4,'Retiro Mensual'!$B$2:$B$2629,$B400,'Retiro Mensual'!$C$2:$C$2629,BT$5)</f>
        <v>0</v>
      </c>
      <c r="BU400" s="13">
        <f>SUMIFS('Retiro Mensual'!$E$2:$E$2629,'Retiro Mensual'!$A$2:$A$2629,BU$4,'Retiro Mensual'!$B$2:$B$2629,$B400,'Retiro Mensual'!$C$2:$C$2629,BU$5)</f>
        <v>0</v>
      </c>
      <c r="BV400" s="13">
        <f>SUMIFS('Retiro Mensual'!$E$2:$E$2629,'Retiro Mensual'!$A$2:$A$2629,BV$4,'Retiro Mensual'!$B$2:$B$2629,$B400,'Retiro Mensual'!$C$2:$C$2629,BV$5)</f>
        <v>0</v>
      </c>
      <c r="BW400" s="14">
        <f>SUMIFS('Retiro Mensual'!$E$2:$E$2629,'Retiro Mensual'!$A$2:$A$2629,BW$4,'Retiro Mensual'!$B$2:$B$2629,$B400,'Retiro Mensual'!$C$2:$C$2629,BW$5)</f>
        <v>0</v>
      </c>
      <c r="BX400" s="13"/>
      <c r="BY400" s="12">
        <f>SUMIFS('Compra Ventas'!$E$2:$E$2700,'Compra Ventas'!$A$2:$A$2700,BY$4,'Compra Ventas'!$B$2:$B$2700,$B400,'Compra Ventas'!$C$2:$C$2700,BY$5)</f>
        <v>0</v>
      </c>
      <c r="BZ400" s="13">
        <f>SUMIFS('Compra Ventas'!$E$2:$E$2700,'Compra Ventas'!$A$2:$A$2700,BZ$4,'Compra Ventas'!$B$2:$B$2700,$B400,'Compra Ventas'!$C$2:$C$2700,BZ$5)</f>
        <v>0</v>
      </c>
      <c r="CA400" s="13">
        <f>SUMIFS('Compra Ventas'!$E$2:$E$2700,'Compra Ventas'!$A$2:$A$2700,CA$4,'Compra Ventas'!$B$2:$B$2700,$B400,'Compra Ventas'!$C$2:$C$2700,CA$5)</f>
        <v>0</v>
      </c>
      <c r="CB400" s="13">
        <f>SUMIFS('Compra Ventas'!$E$2:$E$2700,'Compra Ventas'!$A$2:$A$2700,CB$4,'Compra Ventas'!$B$2:$B$2700,$B400,'Compra Ventas'!$C$2:$C$2700,CB$5)</f>
        <v>0</v>
      </c>
      <c r="CC400" s="13">
        <f>SUMIFS('Compra Ventas'!$E$2:$E$2700,'Compra Ventas'!$A$2:$A$2700,CC$4,'Compra Ventas'!$B$2:$B$2700,$B400,'Compra Ventas'!$C$2:$C$2700,CC$5)</f>
        <v>0</v>
      </c>
      <c r="CD400" s="13">
        <f>SUMIFS('Compra Ventas'!$E$2:$E$2700,'Compra Ventas'!$A$2:$A$2700,CD$4,'Compra Ventas'!$B$2:$B$2700,$B400,'Compra Ventas'!$C$2:$C$2700,CD$5)</f>
        <v>0</v>
      </c>
      <c r="CE400" s="13">
        <f>SUMIFS('Compra Ventas'!$E$2:$E$2700,'Compra Ventas'!$A$2:$A$2700,CE$4,'Compra Ventas'!$B$2:$B$2700,$B400,'Compra Ventas'!$C$2:$C$2700,CE$5)</f>
        <v>0</v>
      </c>
      <c r="CF400" s="13">
        <f>SUMIFS('Compra Ventas'!$E$2:$E$2700,'Compra Ventas'!$A$2:$A$2700,CF$4,'Compra Ventas'!$B$2:$B$2700,$B400,'Compra Ventas'!$C$2:$C$2700,CF$5)</f>
        <v>0</v>
      </c>
      <c r="CG400" s="13">
        <f>SUMIFS('Compra Ventas'!$E$2:$E$2700,'Compra Ventas'!$A$2:$A$2700,CG$4,'Compra Ventas'!$B$2:$B$2700,$B400,'Compra Ventas'!$C$2:$C$2700,CG$5)</f>
        <v>0</v>
      </c>
      <c r="CH400" s="13">
        <f>SUMIFS('Compra Ventas'!$E$2:$E$2700,'Compra Ventas'!$A$2:$A$2700,CH$4,'Compra Ventas'!$B$2:$B$2700,$B400,'Compra Ventas'!$C$2:$C$2700,CH$5)</f>
        <v>0</v>
      </c>
      <c r="CI400" s="13">
        <f>SUMIFS('Compra Ventas'!$E$2:$E$2700,'Compra Ventas'!$A$2:$A$2700,CI$4,'Compra Ventas'!$B$2:$B$2700,$B400,'Compra Ventas'!$C$2:$C$2700,CI$5)</f>
        <v>0</v>
      </c>
      <c r="CJ400" s="14">
        <f>SUMIFS('Compra Ventas'!$E$2:$E$2700,'Compra Ventas'!$A$2:$A$2700,CJ$4,'Compra Ventas'!$B$2:$B$2700,$B400,'Compra Ventas'!$C$2:$C$2700,CJ$5)</f>
        <v>0</v>
      </c>
      <c r="CK400" s="12">
        <f>SUMIFS('Compra Ventas'!$E$2:$E$2700,'Compra Ventas'!$A$2:$A$2700,CK$4,'Compra Ventas'!$B$2:$B$2700,$B400,'Compra Ventas'!$C$2:$C$2700,CK$5)</f>
        <v>0</v>
      </c>
      <c r="CL400" s="13">
        <f>SUMIFS('Compra Ventas'!$E$2:$E$2700,'Compra Ventas'!$A$2:$A$2700,CL$4,'Compra Ventas'!$B$2:$B$2700,$B400,'Compra Ventas'!$C$2:$C$2700,CL$5)</f>
        <v>0</v>
      </c>
      <c r="CM400" s="13">
        <f>SUMIFS('Compra Ventas'!$E$2:$E$2700,'Compra Ventas'!$A$2:$A$2700,CM$4,'Compra Ventas'!$B$2:$B$2700,$B400,'Compra Ventas'!$C$2:$C$2700,CM$5)</f>
        <v>0</v>
      </c>
      <c r="CN400" s="13">
        <f>SUMIFS('Compra Ventas'!$E$2:$E$2700,'Compra Ventas'!$A$2:$A$2700,CN$4,'Compra Ventas'!$B$2:$B$2700,$B400,'Compra Ventas'!$C$2:$C$2700,CN$5)</f>
        <v>0</v>
      </c>
      <c r="CO400" s="13">
        <f>SUMIFS('Compra Ventas'!$E$2:$E$2700,'Compra Ventas'!$A$2:$A$2700,CO$4,'Compra Ventas'!$B$2:$B$2700,$B400,'Compra Ventas'!$C$2:$C$2700,CO$5)</f>
        <v>0</v>
      </c>
      <c r="CP400" s="13">
        <f>SUMIFS('Compra Ventas'!$E$2:$E$2700,'Compra Ventas'!$A$2:$A$2700,CP$4,'Compra Ventas'!$B$2:$B$2700,$B400,'Compra Ventas'!$C$2:$C$2700,CP$5)</f>
        <v>0</v>
      </c>
      <c r="CQ400" s="13">
        <f>SUMIFS('Compra Ventas'!$E$2:$E$2700,'Compra Ventas'!$A$2:$A$2700,CQ$4,'Compra Ventas'!$B$2:$B$2700,$B400,'Compra Ventas'!$C$2:$C$2700,CQ$5)</f>
        <v>0</v>
      </c>
      <c r="CR400" s="13">
        <f>SUMIFS('Compra Ventas'!$E$2:$E$2700,'Compra Ventas'!$A$2:$A$2700,CR$4,'Compra Ventas'!$B$2:$B$2700,$B400,'Compra Ventas'!$C$2:$C$2700,CR$5)</f>
        <v>0</v>
      </c>
      <c r="CS400" s="13">
        <f>SUMIFS('Compra Ventas'!$E$2:$E$2700,'Compra Ventas'!$A$2:$A$2700,CS$4,'Compra Ventas'!$B$2:$B$2700,$B400,'Compra Ventas'!$C$2:$C$2700,CS$5)</f>
        <v>0</v>
      </c>
      <c r="CT400" s="13">
        <f>SUMIFS('Compra Ventas'!$E$2:$E$2700,'Compra Ventas'!$A$2:$A$2700,CT$4,'Compra Ventas'!$B$2:$B$2700,$B400,'Compra Ventas'!$C$2:$C$2700,CT$5)</f>
        <v>0</v>
      </c>
      <c r="CU400" s="13">
        <f>SUMIFS('Compra Ventas'!$E$2:$E$2700,'Compra Ventas'!$A$2:$A$2700,CU$4,'Compra Ventas'!$B$2:$B$2700,$B400,'Compra Ventas'!$C$2:$C$2700,CU$5)</f>
        <v>0</v>
      </c>
      <c r="CV400" s="14">
        <f>SUMIFS('Compra Ventas'!$E$2:$E$2700,'Compra Ventas'!$A$2:$A$2700,CV$4,'Compra Ventas'!$B$2:$B$2700,$B400,'Compra Ventas'!$C$2:$C$2700,CV$5)</f>
        <v>0</v>
      </c>
      <c r="CW400" s="12">
        <f>SUMIFS('Compra Ventas'!$E$2:$E$2700,'Compra Ventas'!$A$2:$A$2700,CW$4,'Compra Ventas'!$B$2:$B$2700,$B400,'Compra Ventas'!$C$2:$C$2700,CW$5)</f>
        <v>0</v>
      </c>
      <c r="CX400" s="13">
        <f>SUMIFS('Compra Ventas'!$E$2:$E$2700,'Compra Ventas'!$A$2:$A$2700,CX$4,'Compra Ventas'!$B$2:$B$2700,$B400,'Compra Ventas'!$C$2:$C$2700,CX$5)</f>
        <v>0</v>
      </c>
      <c r="CY400" s="13">
        <f>SUMIFS('Compra Ventas'!$E$2:$E$2700,'Compra Ventas'!$A$2:$A$2700,CY$4,'Compra Ventas'!$B$2:$B$2700,$B400,'Compra Ventas'!$C$2:$C$2700,CY$5)</f>
        <v>0</v>
      </c>
      <c r="CZ400" s="13">
        <f>SUMIFS('Compra Ventas'!$E$2:$E$2700,'Compra Ventas'!$A$2:$A$2700,CZ$4,'Compra Ventas'!$B$2:$B$2700,$B400,'Compra Ventas'!$C$2:$C$2700,CZ$5)</f>
        <v>0</v>
      </c>
      <c r="DA400" s="13">
        <f>SUMIFS('Compra Ventas'!$E$2:$E$2700,'Compra Ventas'!$A$2:$A$2700,DA$4,'Compra Ventas'!$B$2:$B$2700,$B400,'Compra Ventas'!$C$2:$C$2700,DA$5)</f>
        <v>0</v>
      </c>
      <c r="DB400" s="13">
        <f>SUMIFS('Compra Ventas'!$E$2:$E$2700,'Compra Ventas'!$A$2:$A$2700,DB$4,'Compra Ventas'!$B$2:$B$2700,$B400,'Compra Ventas'!$C$2:$C$2700,DB$5)</f>
        <v>0</v>
      </c>
      <c r="DC400" s="13">
        <f>SUMIFS('Compra Ventas'!$E$2:$E$2700,'Compra Ventas'!$A$2:$A$2700,DC$4,'Compra Ventas'!$B$2:$B$2700,$B400,'Compra Ventas'!$C$2:$C$2700,DC$5)</f>
        <v>0</v>
      </c>
      <c r="DD400" s="13">
        <f>SUMIFS('Compra Ventas'!$E$2:$E$2700,'Compra Ventas'!$A$2:$A$2700,DD$4,'Compra Ventas'!$B$2:$B$2700,$B400,'Compra Ventas'!$C$2:$C$2700,DD$5)</f>
        <v>0</v>
      </c>
      <c r="DE400" s="13">
        <f>SUMIFS('Compra Ventas'!$E$2:$E$2700,'Compra Ventas'!$A$2:$A$2700,DE$4,'Compra Ventas'!$B$2:$B$2700,$B400,'Compra Ventas'!$C$2:$C$2700,DE$5)</f>
        <v>0</v>
      </c>
      <c r="DF400" s="13">
        <f>SUMIFS('Compra Ventas'!$E$2:$E$2700,'Compra Ventas'!$A$2:$A$2700,DF$4,'Compra Ventas'!$B$2:$B$2700,$B400,'Compra Ventas'!$C$2:$C$2700,DF$5)</f>
        <v>0</v>
      </c>
      <c r="DG400" s="13">
        <f>SUMIFS('Compra Ventas'!$E$2:$E$2700,'Compra Ventas'!$A$2:$A$2700,DG$4,'Compra Ventas'!$B$2:$B$2700,$B400,'Compra Ventas'!$C$2:$C$2700,DG$5)</f>
        <v>0</v>
      </c>
      <c r="DH400" s="14">
        <f>SUMIFS('Compra Ventas'!$E$2:$E$2700,'Compra Ventas'!$A$2:$A$2700,DH$4,'Compra Ventas'!$B$2:$B$2700,$B400,'Compra Ventas'!$C$2:$C$2700,DH$5)</f>
        <v>0</v>
      </c>
      <c r="DI400" s="84"/>
      <c r="DJ400" s="98">
        <f>SUMIFS('Ajuste Ciclado'!D$5:D$47,'Ajuste Ciclado'!$C$5:$C$47,Balance!DJ$4,'Ajuste Ciclado'!$B$5:$B$47,Balance!$B400)</f>
        <v>0</v>
      </c>
      <c r="DK400" s="99">
        <f>SUMIFS('Ajuste Ciclado'!E$5:E$47,'Ajuste Ciclado'!$C$5:$C$47,Balance!DK$4,'Ajuste Ciclado'!$B$5:$B$47,Balance!$B400)</f>
        <v>0</v>
      </c>
      <c r="DL400" s="99">
        <f>SUMIFS('Ajuste Ciclado'!F$5:F$47,'Ajuste Ciclado'!$C$5:$C$47,Balance!DL$4,'Ajuste Ciclado'!$B$5:$B$47,Balance!$B400)</f>
        <v>0</v>
      </c>
      <c r="DM400" s="99">
        <f>SUMIFS('Ajuste Ciclado'!G$5:G$47,'Ajuste Ciclado'!$C$5:$C$47,Balance!DM$4,'Ajuste Ciclado'!$B$5:$B$47,Balance!$B400)</f>
        <v>0</v>
      </c>
      <c r="DN400" s="99">
        <f>SUMIFS('Ajuste Ciclado'!H$5:H$47,'Ajuste Ciclado'!$C$5:$C$47,Balance!DN$4,'Ajuste Ciclado'!$B$5:$B$47,Balance!$B400)</f>
        <v>0</v>
      </c>
      <c r="DO400" s="99">
        <f>SUMIFS('Ajuste Ciclado'!I$5:I$47,'Ajuste Ciclado'!$C$5:$C$47,Balance!DO$4,'Ajuste Ciclado'!$B$5:$B$47,Balance!$B400)</f>
        <v>0</v>
      </c>
      <c r="DP400" s="99">
        <f>SUMIFS('Ajuste Ciclado'!J$5:J$47,'Ajuste Ciclado'!$C$5:$C$47,Balance!DP$4,'Ajuste Ciclado'!$B$5:$B$47,Balance!$B400)</f>
        <v>0</v>
      </c>
      <c r="DQ400" s="99">
        <f>SUMIFS('Ajuste Ciclado'!K$5:K$47,'Ajuste Ciclado'!$C$5:$C$47,Balance!DQ$4,'Ajuste Ciclado'!$B$5:$B$47,Balance!$B400)</f>
        <v>0</v>
      </c>
      <c r="DR400" s="99">
        <f>SUMIFS('Ajuste Ciclado'!L$5:L$47,'Ajuste Ciclado'!$C$5:$C$47,Balance!DR$4,'Ajuste Ciclado'!$B$5:$B$47,Balance!$B400)</f>
        <v>0</v>
      </c>
      <c r="DS400" s="99">
        <f>SUMIFS('Ajuste Ciclado'!M$5:M$47,'Ajuste Ciclado'!$C$5:$C$47,Balance!DS$4,'Ajuste Ciclado'!$B$5:$B$47,Balance!$B400)</f>
        <v>0</v>
      </c>
      <c r="DT400" s="99">
        <f>SUMIFS('Ajuste Ciclado'!N$5:N$47,'Ajuste Ciclado'!$C$5:$C$47,Balance!DT$4,'Ajuste Ciclado'!$B$5:$B$47,Balance!$B400)</f>
        <v>0</v>
      </c>
      <c r="DU400" s="100">
        <f>SUMIFS('Ajuste Ciclado'!O$5:O$47,'Ajuste Ciclado'!$C$5:$C$47,Balance!DU$4,'Ajuste Ciclado'!$B$5:$B$47,Balance!$B400)</f>
        <v>0</v>
      </c>
      <c r="DV400" s="98">
        <f>SUMIFS('Ajuste Ciclado'!D$5:D$47,'Ajuste Ciclado'!$C$5:$C$47,Balance!DV$4,'Ajuste Ciclado'!$B$5:$B$47,Balance!$B400)</f>
        <v>0</v>
      </c>
      <c r="DW400" s="99">
        <f>SUMIFS('Ajuste Ciclado'!E$5:E$47,'Ajuste Ciclado'!$C$5:$C$47,Balance!DW$4,'Ajuste Ciclado'!$B$5:$B$47,Balance!$B400)</f>
        <v>0</v>
      </c>
      <c r="DX400" s="99">
        <f>SUMIFS('Ajuste Ciclado'!F$5:F$47,'Ajuste Ciclado'!$C$5:$C$47,Balance!DX$4,'Ajuste Ciclado'!$B$5:$B$47,Balance!$B400)</f>
        <v>0</v>
      </c>
      <c r="DY400" s="99">
        <f>SUMIFS('Ajuste Ciclado'!G$5:G$47,'Ajuste Ciclado'!$C$5:$C$47,Balance!DY$4,'Ajuste Ciclado'!$B$5:$B$47,Balance!$B400)</f>
        <v>0</v>
      </c>
      <c r="DZ400" s="99">
        <f>SUMIFS('Ajuste Ciclado'!H$5:H$47,'Ajuste Ciclado'!$C$5:$C$47,Balance!DZ$4,'Ajuste Ciclado'!$B$5:$B$47,Balance!$B400)</f>
        <v>0</v>
      </c>
      <c r="EA400" s="99">
        <f>SUMIFS('Ajuste Ciclado'!I$5:I$47,'Ajuste Ciclado'!$C$5:$C$47,Balance!EA$4,'Ajuste Ciclado'!$B$5:$B$47,Balance!$B400)</f>
        <v>0</v>
      </c>
      <c r="EB400" s="99">
        <f>SUMIFS('Ajuste Ciclado'!J$5:J$47,'Ajuste Ciclado'!$C$5:$C$47,Balance!EB$4,'Ajuste Ciclado'!$B$5:$B$47,Balance!$B400)</f>
        <v>0</v>
      </c>
      <c r="EC400" s="99">
        <f>SUMIFS('Ajuste Ciclado'!K$5:K$47,'Ajuste Ciclado'!$C$5:$C$47,Balance!EC$4,'Ajuste Ciclado'!$B$5:$B$47,Balance!$B400)</f>
        <v>0</v>
      </c>
      <c r="ED400" s="99">
        <f>SUMIFS('Ajuste Ciclado'!L$5:L$47,'Ajuste Ciclado'!$C$5:$C$47,Balance!ED$4,'Ajuste Ciclado'!$B$5:$B$47,Balance!$B400)</f>
        <v>0</v>
      </c>
      <c r="EE400" s="99">
        <f>SUMIFS('Ajuste Ciclado'!M$5:M$47,'Ajuste Ciclado'!$C$5:$C$47,Balance!EE$4,'Ajuste Ciclado'!$B$5:$B$47,Balance!$B400)</f>
        <v>0</v>
      </c>
      <c r="EF400" s="99">
        <f>SUMIFS('Ajuste Ciclado'!N$5:N$47,'Ajuste Ciclado'!$C$5:$C$47,Balance!EF$4,'Ajuste Ciclado'!$B$5:$B$47,Balance!$B400)</f>
        <v>0</v>
      </c>
      <c r="EG400" s="100">
        <f>SUMIFS('Ajuste Ciclado'!O$5:O$47,'Ajuste Ciclado'!$C$5:$C$47,Balance!EG$4,'Ajuste Ciclado'!$B$5:$B$47,Balance!$B400)</f>
        <v>0</v>
      </c>
      <c r="EH400" s="98">
        <f>SUMIFS('Ajuste Ciclado'!D$5:D$47,'Ajuste Ciclado'!$C$5:$C$47,Balance!EH$4,'Ajuste Ciclado'!$B$5:$B$47,Balance!$B400)</f>
        <v>0</v>
      </c>
      <c r="EI400" s="99">
        <f>SUMIFS('Ajuste Ciclado'!E$5:E$47,'Ajuste Ciclado'!$C$5:$C$47,Balance!EI$4,'Ajuste Ciclado'!$B$5:$B$47,Balance!$B400)</f>
        <v>0</v>
      </c>
      <c r="EJ400" s="99">
        <f>SUMIFS('Ajuste Ciclado'!F$5:F$47,'Ajuste Ciclado'!$C$5:$C$47,Balance!EJ$4,'Ajuste Ciclado'!$B$5:$B$47,Balance!$B400)</f>
        <v>0</v>
      </c>
      <c r="EK400" s="99">
        <f>SUMIFS('Ajuste Ciclado'!G$5:G$47,'Ajuste Ciclado'!$C$5:$C$47,Balance!EK$4,'Ajuste Ciclado'!$B$5:$B$47,Balance!$B400)</f>
        <v>0</v>
      </c>
      <c r="EL400" s="99">
        <f>SUMIFS('Ajuste Ciclado'!H$5:H$47,'Ajuste Ciclado'!$C$5:$C$47,Balance!EL$4,'Ajuste Ciclado'!$B$5:$B$47,Balance!$B400)</f>
        <v>0</v>
      </c>
      <c r="EM400" s="99">
        <f>SUMIFS('Ajuste Ciclado'!I$5:I$47,'Ajuste Ciclado'!$C$5:$C$47,Balance!EM$4,'Ajuste Ciclado'!$B$5:$B$47,Balance!$B400)</f>
        <v>0</v>
      </c>
      <c r="EN400" s="99">
        <f>SUMIFS('Ajuste Ciclado'!J$5:J$47,'Ajuste Ciclado'!$C$5:$C$47,Balance!EN$4,'Ajuste Ciclado'!$B$5:$B$47,Balance!$B400)</f>
        <v>0</v>
      </c>
      <c r="EO400" s="99">
        <f>SUMIFS('Ajuste Ciclado'!K$5:K$47,'Ajuste Ciclado'!$C$5:$C$47,Balance!EO$4,'Ajuste Ciclado'!$B$5:$B$47,Balance!$B400)</f>
        <v>0</v>
      </c>
      <c r="EP400" s="99">
        <f>SUMIFS('Ajuste Ciclado'!L$5:L$47,'Ajuste Ciclado'!$C$5:$C$47,Balance!EP$4,'Ajuste Ciclado'!$B$5:$B$47,Balance!$B400)</f>
        <v>0</v>
      </c>
      <c r="EQ400" s="99">
        <f>SUMIFS('Ajuste Ciclado'!M$5:M$47,'Ajuste Ciclado'!$C$5:$C$47,Balance!EQ$4,'Ajuste Ciclado'!$B$5:$B$47,Balance!$B400)</f>
        <v>0</v>
      </c>
      <c r="ER400" s="99">
        <f>SUMIFS('Ajuste Ciclado'!N$5:N$47,'Ajuste Ciclado'!$C$5:$C$47,Balance!ER$4,'Ajuste Ciclado'!$B$5:$B$47,Balance!$B400)</f>
        <v>0</v>
      </c>
      <c r="ES400" s="100">
        <f>SUMIFS('Ajuste Ciclado'!O$5:O$47,'Ajuste Ciclado'!$C$5:$C$47,Balance!ES$4,'Ajuste Ciclado'!$B$5:$B$47,Balance!$B400)</f>
        <v>0</v>
      </c>
      <c r="ET400" s="84"/>
      <c r="EU400" s="12">
        <f t="shared" si="523"/>
        <v>60314.101262557939</v>
      </c>
      <c r="EV400" s="13">
        <f t="shared" si="488"/>
        <v>44942.081603880681</v>
      </c>
      <c r="EW400" s="13">
        <f t="shared" si="489"/>
        <v>43521.832874621789</v>
      </c>
      <c r="EX400" s="13">
        <f t="shared" si="490"/>
        <v>31708.662899799121</v>
      </c>
      <c r="EY400" s="13">
        <f t="shared" si="491"/>
        <v>22626.404994609798</v>
      </c>
      <c r="EZ400" s="13">
        <f t="shared" si="492"/>
        <v>14925.685270791701</v>
      </c>
      <c r="FA400" s="13">
        <f t="shared" si="493"/>
        <v>19460.973398160801</v>
      </c>
      <c r="FB400" s="13">
        <f t="shared" si="494"/>
        <v>27334.420141084462</v>
      </c>
      <c r="FC400" s="13">
        <f t="shared" si="495"/>
        <v>34048.372196298129</v>
      </c>
      <c r="FD400" s="13">
        <f t="shared" si="496"/>
        <v>8907.4733511264494</v>
      </c>
      <c r="FE400" s="13">
        <f t="shared" si="497"/>
        <v>4779.7628442870546</v>
      </c>
      <c r="FF400" s="14">
        <f t="shared" si="498"/>
        <v>7768.4843139915474</v>
      </c>
      <c r="FG400" s="12">
        <f t="shared" si="499"/>
        <v>60426.577362576143</v>
      </c>
      <c r="FH400" s="13">
        <f t="shared" si="500"/>
        <v>45057.272338474562</v>
      </c>
      <c r="FI400" s="13">
        <f t="shared" si="501"/>
        <v>43908.525551674997</v>
      </c>
      <c r="FJ400" s="13">
        <f t="shared" si="502"/>
        <v>33422.849787450803</v>
      </c>
      <c r="FK400" s="13">
        <f t="shared" si="503"/>
        <v>22463.820711129349</v>
      </c>
      <c r="FL400" s="13">
        <f t="shared" si="504"/>
        <v>14953.62280717151</v>
      </c>
      <c r="FM400" s="13">
        <f t="shared" si="505"/>
        <v>20104.009907955071</v>
      </c>
      <c r="FN400" s="13">
        <f t="shared" si="506"/>
        <v>27497.345733167509</v>
      </c>
      <c r="FO400" s="13">
        <f t="shared" si="507"/>
        <v>34458.601317108027</v>
      </c>
      <c r="FP400" s="13">
        <f t="shared" si="508"/>
        <v>13034.398035021601</v>
      </c>
      <c r="FQ400" s="13">
        <f t="shared" si="509"/>
        <v>18919.917929894469</v>
      </c>
      <c r="FR400" s="14">
        <f t="shared" si="510"/>
        <v>24167.157035794</v>
      </c>
      <c r="FS400" s="12">
        <f t="shared" si="511"/>
        <v>60448.653239510109</v>
      </c>
      <c r="FT400" s="13">
        <f t="shared" si="512"/>
        <v>45065.569029366263</v>
      </c>
      <c r="FU400" s="13">
        <f t="shared" si="513"/>
        <v>43758.550636849977</v>
      </c>
      <c r="FV400" s="13">
        <f t="shared" si="514"/>
        <v>33205.97788649935</v>
      </c>
      <c r="FW400" s="13">
        <f t="shared" si="515"/>
        <v>22953.681943125299</v>
      </c>
      <c r="FX400" s="13">
        <f t="shared" si="516"/>
        <v>15650.169314491701</v>
      </c>
      <c r="FY400" s="13">
        <f t="shared" si="517"/>
        <v>21427.190229325101</v>
      </c>
      <c r="FZ400" s="13">
        <f t="shared" si="518"/>
        <v>29982.94521995835</v>
      </c>
      <c r="GA400" s="13">
        <f t="shared" si="519"/>
        <v>36791.696719209947</v>
      </c>
      <c r="GB400" s="13">
        <f t="shared" si="520"/>
        <v>28220.12020413547</v>
      </c>
      <c r="GC400" s="13">
        <f t="shared" si="521"/>
        <v>36358.151421599337</v>
      </c>
      <c r="GD400" s="14">
        <f t="shared" si="522"/>
        <v>37125.73084096369</v>
      </c>
      <c r="GE400" s="84"/>
      <c r="GF400" s="12">
        <f t="shared" si="524"/>
        <v>320338.25515120942</v>
      </c>
      <c r="GG400" s="13">
        <f t="shared" si="524"/>
        <v>358414.09851741802</v>
      </c>
      <c r="GH400" s="14">
        <f t="shared" si="524"/>
        <v>410988.43668503454</v>
      </c>
      <c r="GI400" s="6">
        <f t="shared" si="525"/>
        <v>1</v>
      </c>
      <c r="GJ400" s="12">
        <f t="shared" si="526"/>
        <v>0</v>
      </c>
      <c r="GK400" s="13">
        <f t="shared" si="527"/>
        <v>0</v>
      </c>
      <c r="GL400" s="14">
        <f t="shared" si="528"/>
        <v>0</v>
      </c>
      <c r="GM400" s="84"/>
      <c r="GN400" s="66">
        <f t="shared" si="529"/>
        <v>0</v>
      </c>
      <c r="GO400" s="84"/>
      <c r="GP400" s="63" t="str" cm="1">
        <f t="array" ref="GP400">INDEX($GF$4:$GH$4,1,GI400)</f>
        <v>Sample 1</v>
      </c>
      <c r="GQ400" s="12">
        <f t="shared" si="436"/>
        <v>4779.7628442870546</v>
      </c>
      <c r="GR400" s="13">
        <f t="shared" si="436"/>
        <v>7768.4843139915474</v>
      </c>
      <c r="GS400" s="14">
        <f t="shared" si="436"/>
        <v>8907.4733511264494</v>
      </c>
      <c r="GT400" s="12">
        <f t="shared" si="437"/>
        <v>13034.398035021601</v>
      </c>
      <c r="GU400" s="13">
        <f t="shared" si="437"/>
        <v>14953.62280717151</v>
      </c>
      <c r="GV400" s="14">
        <f t="shared" si="437"/>
        <v>18919.917929894469</v>
      </c>
      <c r="GW400" s="12">
        <f t="shared" si="438"/>
        <v>15650.169314491701</v>
      </c>
      <c r="GX400" s="13">
        <f t="shared" si="438"/>
        <v>21427.190229325101</v>
      </c>
      <c r="GY400" s="14">
        <f t="shared" si="438"/>
        <v>22953.681943125299</v>
      </c>
      <c r="GZ400" s="84" t="str">
        <f t="shared" si="441"/>
        <v>Sample 1</v>
      </c>
      <c r="HA400" s="12">
        <f t="shared" si="530"/>
        <v>0</v>
      </c>
      <c r="HB400" s="13">
        <f t="shared" si="530"/>
        <v>0</v>
      </c>
      <c r="HC400" s="14">
        <f t="shared" si="530"/>
        <v>0</v>
      </c>
      <c r="HD400" s="6">
        <f t="shared" si="442"/>
        <v>0</v>
      </c>
      <c r="HE400" s="84" t="str">
        <f t="shared" si="443"/>
        <v>Ok</v>
      </c>
    </row>
    <row r="401" spans="2:213" hidden="1" x14ac:dyDescent="0.3">
      <c r="B401" s="84" t="s">
        <v>113</v>
      </c>
      <c r="C401" s="12">
        <f>SUMIFS(Inyecciones!$E$2:$E$14185,Inyecciones!$A$2:$A$14185,Balance!C$4,Inyecciones!$B$2:$B$14185,Balance!$B401,Inyecciones!$C$2:$C$14185,Balance!C$5)</f>
        <v>95161.641308722828</v>
      </c>
      <c r="D401" s="13">
        <f>SUMIFS(Inyecciones!$E$2:$E$14185,Inyecciones!$A$2:$A$14185,Balance!D$4,Inyecciones!$B$2:$B$14185,Balance!$B401,Inyecciones!$C$2:$C$14185,Balance!D$5)</f>
        <v>70109.41560092759</v>
      </c>
      <c r="E401" s="13">
        <f>SUMIFS(Inyecciones!$E$2:$E$14185,Inyecciones!$A$2:$A$14185,Balance!E$4,Inyecciones!$B$2:$B$14185,Balance!$B401,Inyecciones!$C$2:$C$14185,Balance!E$5)</f>
        <v>93512.399299332028</v>
      </c>
      <c r="F401" s="13">
        <f>SUMIFS(Inyecciones!$E$2:$E$14185,Inyecciones!$A$2:$A$14185,Balance!F$4,Inyecciones!$B$2:$B$14185,Balance!$B401,Inyecciones!$C$2:$C$14185,Balance!F$5)</f>
        <v>113221.11175430351</v>
      </c>
      <c r="G401" s="13">
        <f>SUMIFS(Inyecciones!$E$2:$E$14185,Inyecciones!$A$2:$A$14185,Balance!G$4,Inyecciones!$B$2:$B$14185,Balance!$B401,Inyecciones!$C$2:$C$14185,Balance!G$5)</f>
        <v>124429.7665067241</v>
      </c>
      <c r="H401" s="13">
        <f>SUMIFS(Inyecciones!$E$2:$E$14185,Inyecciones!$A$2:$A$14185,Balance!H$4,Inyecciones!$B$2:$B$14185,Balance!$B401,Inyecciones!$C$2:$C$14185,Balance!H$5)</f>
        <v>127487.4106775019</v>
      </c>
      <c r="I401" s="13">
        <f>SUMIFS(Inyecciones!$E$2:$E$14185,Inyecciones!$A$2:$A$14185,Balance!I$4,Inyecciones!$B$2:$B$14185,Balance!$B401,Inyecciones!$C$2:$C$14185,Balance!I$5)</f>
        <v>116655.3011379754</v>
      </c>
      <c r="J401" s="13">
        <f>SUMIFS(Inyecciones!$E$2:$E$14185,Inyecciones!$A$2:$A$14185,Balance!J$4,Inyecciones!$B$2:$B$14185,Balance!$B401,Inyecciones!$C$2:$C$14185,Balance!J$5)</f>
        <v>133983.91807549249</v>
      </c>
      <c r="K401" s="13">
        <f>SUMIFS(Inyecciones!$E$2:$E$14185,Inyecciones!$A$2:$A$14185,Balance!K$4,Inyecciones!$B$2:$B$14185,Balance!$B401,Inyecciones!$C$2:$C$14185,Balance!K$5)</f>
        <v>102444.6949615858</v>
      </c>
      <c r="L401" s="13">
        <f>SUMIFS(Inyecciones!$E$2:$E$14185,Inyecciones!$A$2:$A$14185,Balance!L$4,Inyecciones!$B$2:$B$14185,Balance!$B401,Inyecciones!$C$2:$C$14185,Balance!L$5)</f>
        <v>71641.322218871224</v>
      </c>
      <c r="M401" s="13">
        <f>SUMIFS(Inyecciones!$E$2:$E$14185,Inyecciones!$A$2:$A$14185,Balance!M$4,Inyecciones!$B$2:$B$14185,Balance!$B401,Inyecciones!$C$2:$C$14185,Balance!M$5)</f>
        <v>64645.362731348228</v>
      </c>
      <c r="N401" s="14">
        <f>SUMIFS(Inyecciones!$E$2:$E$14185,Inyecciones!$A$2:$A$14185,Balance!N$4,Inyecciones!$B$2:$B$14185,Balance!$B401,Inyecciones!$C$2:$C$14185,Balance!N$5)</f>
        <v>55169.111637293921</v>
      </c>
      <c r="O401" s="12">
        <f>SUMIFS(Inyecciones!$E$2:$E$14185,Inyecciones!$A$2:$A$14185,Balance!O$4,Inyecciones!$B$2:$B$14185,Balance!$B401,Inyecciones!$C$2:$C$14185,Balance!O$5)</f>
        <v>95319.028303230734</v>
      </c>
      <c r="P401" s="13">
        <f>SUMIFS(Inyecciones!$E$2:$E$14185,Inyecciones!$A$2:$A$14185,Balance!P$4,Inyecciones!$B$2:$B$14185,Balance!$B401,Inyecciones!$C$2:$C$14185,Balance!P$5)</f>
        <v>70693.370024988748</v>
      </c>
      <c r="Q401" s="13">
        <f>SUMIFS(Inyecciones!$E$2:$E$14185,Inyecciones!$A$2:$A$14185,Balance!Q$4,Inyecciones!$B$2:$B$14185,Balance!$B401,Inyecciones!$C$2:$C$14185,Balance!Q$5)</f>
        <v>94347.897229482172</v>
      </c>
      <c r="R401" s="13">
        <f>SUMIFS(Inyecciones!$E$2:$E$14185,Inyecciones!$A$2:$A$14185,Balance!R$4,Inyecciones!$B$2:$B$14185,Balance!$B401,Inyecciones!$C$2:$C$14185,Balance!R$5)</f>
        <v>118795.6050149621</v>
      </c>
      <c r="S401" s="13">
        <f>SUMIFS(Inyecciones!$E$2:$E$14185,Inyecciones!$A$2:$A$14185,Balance!S$4,Inyecciones!$B$2:$B$14185,Balance!$B401,Inyecciones!$C$2:$C$14185,Balance!S$5)</f>
        <v>120669.67012787081</v>
      </c>
      <c r="T401" s="13">
        <f>SUMIFS(Inyecciones!$E$2:$E$14185,Inyecciones!$A$2:$A$14185,Balance!T$4,Inyecciones!$B$2:$B$14185,Balance!$B401,Inyecciones!$C$2:$C$14185,Balance!T$5)</f>
        <v>128851.91192152179</v>
      </c>
      <c r="U401" s="13">
        <f>SUMIFS(Inyecciones!$E$2:$E$14185,Inyecciones!$A$2:$A$14185,Balance!U$4,Inyecciones!$B$2:$B$14185,Balance!$B401,Inyecciones!$C$2:$C$14185,Balance!U$5)</f>
        <v>121559.93516502769</v>
      </c>
      <c r="V401" s="13">
        <f>SUMIFS(Inyecciones!$E$2:$E$14185,Inyecciones!$A$2:$A$14185,Balance!V$4,Inyecciones!$B$2:$B$14185,Balance!$B401,Inyecciones!$C$2:$C$14185,Balance!V$5)</f>
        <v>134556.4948261207</v>
      </c>
      <c r="W401" s="13">
        <f>SUMIFS(Inyecciones!$E$2:$E$14185,Inyecciones!$A$2:$A$14185,Balance!W$4,Inyecciones!$B$2:$B$14185,Balance!$B401,Inyecciones!$C$2:$C$14185,Balance!W$5)</f>
        <v>103361.36075432329</v>
      </c>
      <c r="X401" s="13">
        <f>SUMIFS(Inyecciones!$E$2:$E$14185,Inyecciones!$A$2:$A$14185,Balance!X$4,Inyecciones!$B$2:$B$14185,Balance!$B401,Inyecciones!$C$2:$C$14185,Balance!X$5)</f>
        <v>76649.713895257795</v>
      </c>
      <c r="Y401" s="13">
        <f>SUMIFS(Inyecciones!$E$2:$E$14185,Inyecciones!$A$2:$A$14185,Balance!Y$4,Inyecciones!$B$2:$B$14185,Balance!$B401,Inyecciones!$C$2:$C$14185,Balance!Y$5)</f>
        <v>73573.70276776301</v>
      </c>
      <c r="Z401" s="14">
        <f>SUMIFS(Inyecciones!$E$2:$E$14185,Inyecciones!$A$2:$A$14185,Balance!Z$4,Inyecciones!$B$2:$B$14185,Balance!$B401,Inyecciones!$C$2:$C$14185,Balance!Z$5)</f>
        <v>64003.560113700063</v>
      </c>
      <c r="AA401" s="12">
        <f>SUMIFS(Inyecciones!$E$2:$E$14185,Inyecciones!$A$2:$A$14185,Balance!AA$4,Inyecciones!$B$2:$B$14185,Balance!$B401,Inyecciones!$C$2:$C$14185,Balance!AA$5)</f>
        <v>95358.296055281317</v>
      </c>
      <c r="AB401" s="13">
        <f>SUMIFS(Inyecciones!$E$2:$E$14185,Inyecciones!$A$2:$A$14185,Balance!AB$4,Inyecciones!$B$2:$B$14185,Balance!$B401,Inyecciones!$C$2:$C$14185,Balance!AB$5)</f>
        <v>70684.740853171767</v>
      </c>
      <c r="AC401" s="13">
        <f>SUMIFS(Inyecciones!$E$2:$E$14185,Inyecciones!$A$2:$A$14185,Balance!AC$4,Inyecciones!$B$2:$B$14185,Balance!$B401,Inyecciones!$C$2:$C$14185,Balance!AC$5)</f>
        <v>93971.34008658184</v>
      </c>
      <c r="AD401" s="13">
        <f>SUMIFS(Inyecciones!$E$2:$E$14185,Inyecciones!$A$2:$A$14185,Balance!AD$4,Inyecciones!$B$2:$B$14185,Balance!$B401,Inyecciones!$C$2:$C$14185,Balance!AD$5)</f>
        <v>117821.06890160999</v>
      </c>
      <c r="AE401" s="13">
        <f>SUMIFS(Inyecciones!$E$2:$E$14185,Inyecciones!$A$2:$A$14185,Balance!AE$4,Inyecciones!$B$2:$B$14185,Balance!$B401,Inyecciones!$C$2:$C$14185,Balance!AE$5)</f>
        <v>127685.1526001937</v>
      </c>
      <c r="AF401" s="13">
        <f>SUMIFS(Inyecciones!$E$2:$E$14185,Inyecciones!$A$2:$A$14185,Balance!AF$4,Inyecciones!$B$2:$B$14185,Balance!$B401,Inyecciones!$C$2:$C$14185,Balance!AF$5)</f>
        <v>139927.49309859381</v>
      </c>
      <c r="AG401" s="13">
        <f>SUMIFS(Inyecciones!$E$2:$E$14185,Inyecciones!$A$2:$A$14185,Balance!AG$4,Inyecciones!$B$2:$B$14185,Balance!$B401,Inyecciones!$C$2:$C$14185,Balance!AG$5)</f>
        <v>132780.2372824591</v>
      </c>
      <c r="AH401" s="13">
        <f>SUMIFS(Inyecciones!$E$2:$E$14185,Inyecciones!$A$2:$A$14185,Balance!AH$4,Inyecciones!$B$2:$B$14185,Balance!$B401,Inyecciones!$C$2:$C$14185,Balance!AH$5)</f>
        <v>149193.60734021419</v>
      </c>
      <c r="AI401" s="13">
        <f>SUMIFS(Inyecciones!$E$2:$E$14185,Inyecciones!$A$2:$A$14185,Balance!AI$4,Inyecciones!$B$2:$B$14185,Balance!$B401,Inyecciones!$C$2:$C$14185,Balance!AI$5)</f>
        <v>110848.8196821508</v>
      </c>
      <c r="AJ401" s="13">
        <f>SUMIFS(Inyecciones!$E$2:$E$14185,Inyecciones!$A$2:$A$14185,Balance!AJ$4,Inyecciones!$B$2:$B$14185,Balance!$B401,Inyecciones!$C$2:$C$14185,Balance!AJ$5)</f>
        <v>90435.859962426417</v>
      </c>
      <c r="AK401" s="13">
        <f>SUMIFS(Inyecciones!$E$2:$E$14185,Inyecciones!$A$2:$A$14185,Balance!AK$4,Inyecciones!$B$2:$B$14185,Balance!$B401,Inyecciones!$C$2:$C$14185,Balance!AK$5)</f>
        <v>87125.712425171514</v>
      </c>
      <c r="AL401" s="14">
        <f>SUMIFS(Inyecciones!$E$2:$E$14185,Inyecciones!$A$2:$A$14185,Balance!AL$4,Inyecciones!$B$2:$B$14185,Balance!$B401,Inyecciones!$C$2:$C$14185,Balance!AL$5)</f>
        <v>73347.013656051815</v>
      </c>
      <c r="AM401" s="13"/>
      <c r="AN401" s="12">
        <f>SUMIFS('Retiro Mensual'!$E$2:$E$2629,'Retiro Mensual'!$A$2:$A$2629,AN$4,'Retiro Mensual'!$B$2:$B$2629,$B401,'Retiro Mensual'!$C$2:$C$2629,AN$5)</f>
        <v>0</v>
      </c>
      <c r="AO401" s="13">
        <f>SUMIFS('Retiro Mensual'!$E$2:$E$2629,'Retiro Mensual'!$A$2:$A$2629,AO$4,'Retiro Mensual'!$B$2:$B$2629,$B401,'Retiro Mensual'!$C$2:$C$2629,AO$5)</f>
        <v>0</v>
      </c>
      <c r="AP401" s="13">
        <f>SUMIFS('Retiro Mensual'!$E$2:$E$2629,'Retiro Mensual'!$A$2:$A$2629,AP$4,'Retiro Mensual'!$B$2:$B$2629,$B401,'Retiro Mensual'!$C$2:$C$2629,AP$5)</f>
        <v>0</v>
      </c>
      <c r="AQ401" s="13">
        <f>SUMIFS('Retiro Mensual'!$E$2:$E$2629,'Retiro Mensual'!$A$2:$A$2629,AQ$4,'Retiro Mensual'!$B$2:$B$2629,$B401,'Retiro Mensual'!$C$2:$C$2629,AQ$5)</f>
        <v>0</v>
      </c>
      <c r="AR401" s="13">
        <f>SUMIFS('Retiro Mensual'!$E$2:$E$2629,'Retiro Mensual'!$A$2:$A$2629,AR$4,'Retiro Mensual'!$B$2:$B$2629,$B401,'Retiro Mensual'!$C$2:$C$2629,AR$5)</f>
        <v>0</v>
      </c>
      <c r="AS401" s="13">
        <f>SUMIFS('Retiro Mensual'!$E$2:$E$2629,'Retiro Mensual'!$A$2:$A$2629,AS$4,'Retiro Mensual'!$B$2:$B$2629,$B401,'Retiro Mensual'!$C$2:$C$2629,AS$5)</f>
        <v>0</v>
      </c>
      <c r="AT401" s="13">
        <f>SUMIFS('Retiro Mensual'!$E$2:$E$2629,'Retiro Mensual'!$A$2:$A$2629,AT$4,'Retiro Mensual'!$B$2:$B$2629,$B401,'Retiro Mensual'!$C$2:$C$2629,AT$5)</f>
        <v>0</v>
      </c>
      <c r="AU401" s="13">
        <f>SUMIFS('Retiro Mensual'!$E$2:$E$2629,'Retiro Mensual'!$A$2:$A$2629,AU$4,'Retiro Mensual'!$B$2:$B$2629,$B401,'Retiro Mensual'!$C$2:$C$2629,AU$5)</f>
        <v>0</v>
      </c>
      <c r="AV401" s="13">
        <f>SUMIFS('Retiro Mensual'!$E$2:$E$2629,'Retiro Mensual'!$A$2:$A$2629,AV$4,'Retiro Mensual'!$B$2:$B$2629,$B401,'Retiro Mensual'!$C$2:$C$2629,AV$5)</f>
        <v>0</v>
      </c>
      <c r="AW401" s="13">
        <f>SUMIFS('Retiro Mensual'!$E$2:$E$2629,'Retiro Mensual'!$A$2:$A$2629,AW$4,'Retiro Mensual'!$B$2:$B$2629,$B401,'Retiro Mensual'!$C$2:$C$2629,AW$5)</f>
        <v>0</v>
      </c>
      <c r="AX401" s="13">
        <f>SUMIFS('Retiro Mensual'!$E$2:$E$2629,'Retiro Mensual'!$A$2:$A$2629,AX$4,'Retiro Mensual'!$B$2:$B$2629,$B401,'Retiro Mensual'!$C$2:$C$2629,AX$5)</f>
        <v>0</v>
      </c>
      <c r="AY401" s="14">
        <f>SUMIFS('Retiro Mensual'!$E$2:$E$2629,'Retiro Mensual'!$A$2:$A$2629,AY$4,'Retiro Mensual'!$B$2:$B$2629,$B401,'Retiro Mensual'!$C$2:$C$2629,AY$5)</f>
        <v>0</v>
      </c>
      <c r="AZ401" s="12">
        <f>SUMIFS('Retiro Mensual'!$E$2:$E$2629,'Retiro Mensual'!$A$2:$A$2629,AZ$4,'Retiro Mensual'!$B$2:$B$2629,$B401,'Retiro Mensual'!$C$2:$C$2629,AZ$5)</f>
        <v>0</v>
      </c>
      <c r="BA401" s="13">
        <f>SUMIFS('Retiro Mensual'!$E$2:$E$2629,'Retiro Mensual'!$A$2:$A$2629,BA$4,'Retiro Mensual'!$B$2:$B$2629,$B401,'Retiro Mensual'!$C$2:$C$2629,BA$5)</f>
        <v>0</v>
      </c>
      <c r="BB401" s="13">
        <f>SUMIFS('Retiro Mensual'!$E$2:$E$2629,'Retiro Mensual'!$A$2:$A$2629,BB$4,'Retiro Mensual'!$B$2:$B$2629,$B401,'Retiro Mensual'!$C$2:$C$2629,BB$5)</f>
        <v>0</v>
      </c>
      <c r="BC401" s="13">
        <f>SUMIFS('Retiro Mensual'!$E$2:$E$2629,'Retiro Mensual'!$A$2:$A$2629,BC$4,'Retiro Mensual'!$B$2:$B$2629,$B401,'Retiro Mensual'!$C$2:$C$2629,BC$5)</f>
        <v>0</v>
      </c>
      <c r="BD401" s="13">
        <f>SUMIFS('Retiro Mensual'!$E$2:$E$2629,'Retiro Mensual'!$A$2:$A$2629,BD$4,'Retiro Mensual'!$B$2:$B$2629,$B401,'Retiro Mensual'!$C$2:$C$2629,BD$5)</f>
        <v>0</v>
      </c>
      <c r="BE401" s="13">
        <f>SUMIFS('Retiro Mensual'!$E$2:$E$2629,'Retiro Mensual'!$A$2:$A$2629,BE$4,'Retiro Mensual'!$B$2:$B$2629,$B401,'Retiro Mensual'!$C$2:$C$2629,BE$5)</f>
        <v>0</v>
      </c>
      <c r="BF401" s="13">
        <f>SUMIFS('Retiro Mensual'!$E$2:$E$2629,'Retiro Mensual'!$A$2:$A$2629,BF$4,'Retiro Mensual'!$B$2:$B$2629,$B401,'Retiro Mensual'!$C$2:$C$2629,BF$5)</f>
        <v>0</v>
      </c>
      <c r="BG401" s="13">
        <f>SUMIFS('Retiro Mensual'!$E$2:$E$2629,'Retiro Mensual'!$A$2:$A$2629,BG$4,'Retiro Mensual'!$B$2:$B$2629,$B401,'Retiro Mensual'!$C$2:$C$2629,BG$5)</f>
        <v>0</v>
      </c>
      <c r="BH401" s="13">
        <f>SUMIFS('Retiro Mensual'!$E$2:$E$2629,'Retiro Mensual'!$A$2:$A$2629,BH$4,'Retiro Mensual'!$B$2:$B$2629,$B401,'Retiro Mensual'!$C$2:$C$2629,BH$5)</f>
        <v>0</v>
      </c>
      <c r="BI401" s="13">
        <f>SUMIFS('Retiro Mensual'!$E$2:$E$2629,'Retiro Mensual'!$A$2:$A$2629,BI$4,'Retiro Mensual'!$B$2:$B$2629,$B401,'Retiro Mensual'!$C$2:$C$2629,BI$5)</f>
        <v>0</v>
      </c>
      <c r="BJ401" s="13">
        <f>SUMIFS('Retiro Mensual'!$E$2:$E$2629,'Retiro Mensual'!$A$2:$A$2629,BJ$4,'Retiro Mensual'!$B$2:$B$2629,$B401,'Retiro Mensual'!$C$2:$C$2629,BJ$5)</f>
        <v>0</v>
      </c>
      <c r="BK401" s="14">
        <f>SUMIFS('Retiro Mensual'!$E$2:$E$2629,'Retiro Mensual'!$A$2:$A$2629,BK$4,'Retiro Mensual'!$B$2:$B$2629,$B401,'Retiro Mensual'!$C$2:$C$2629,BK$5)</f>
        <v>0</v>
      </c>
      <c r="BL401" s="12">
        <f>SUMIFS('Retiro Mensual'!$E$2:$E$2629,'Retiro Mensual'!$A$2:$A$2629,BL$4,'Retiro Mensual'!$B$2:$B$2629,$B401,'Retiro Mensual'!$C$2:$C$2629,BL$5)</f>
        <v>0</v>
      </c>
      <c r="BM401" s="13">
        <f>SUMIFS('Retiro Mensual'!$E$2:$E$2629,'Retiro Mensual'!$A$2:$A$2629,BM$4,'Retiro Mensual'!$B$2:$B$2629,$B401,'Retiro Mensual'!$C$2:$C$2629,BM$5)</f>
        <v>0</v>
      </c>
      <c r="BN401" s="13">
        <f>SUMIFS('Retiro Mensual'!$E$2:$E$2629,'Retiro Mensual'!$A$2:$A$2629,BN$4,'Retiro Mensual'!$B$2:$B$2629,$B401,'Retiro Mensual'!$C$2:$C$2629,BN$5)</f>
        <v>0</v>
      </c>
      <c r="BO401" s="13">
        <f>SUMIFS('Retiro Mensual'!$E$2:$E$2629,'Retiro Mensual'!$A$2:$A$2629,BO$4,'Retiro Mensual'!$B$2:$B$2629,$B401,'Retiro Mensual'!$C$2:$C$2629,BO$5)</f>
        <v>0</v>
      </c>
      <c r="BP401" s="13">
        <f>SUMIFS('Retiro Mensual'!$E$2:$E$2629,'Retiro Mensual'!$A$2:$A$2629,BP$4,'Retiro Mensual'!$B$2:$B$2629,$B401,'Retiro Mensual'!$C$2:$C$2629,BP$5)</f>
        <v>0</v>
      </c>
      <c r="BQ401" s="13">
        <f>SUMIFS('Retiro Mensual'!$E$2:$E$2629,'Retiro Mensual'!$A$2:$A$2629,BQ$4,'Retiro Mensual'!$B$2:$B$2629,$B401,'Retiro Mensual'!$C$2:$C$2629,BQ$5)</f>
        <v>0</v>
      </c>
      <c r="BR401" s="13">
        <f>SUMIFS('Retiro Mensual'!$E$2:$E$2629,'Retiro Mensual'!$A$2:$A$2629,BR$4,'Retiro Mensual'!$B$2:$B$2629,$B401,'Retiro Mensual'!$C$2:$C$2629,BR$5)</f>
        <v>0</v>
      </c>
      <c r="BS401" s="13">
        <f>SUMIFS('Retiro Mensual'!$E$2:$E$2629,'Retiro Mensual'!$A$2:$A$2629,BS$4,'Retiro Mensual'!$B$2:$B$2629,$B401,'Retiro Mensual'!$C$2:$C$2629,BS$5)</f>
        <v>0</v>
      </c>
      <c r="BT401" s="13">
        <f>SUMIFS('Retiro Mensual'!$E$2:$E$2629,'Retiro Mensual'!$A$2:$A$2629,BT$4,'Retiro Mensual'!$B$2:$B$2629,$B401,'Retiro Mensual'!$C$2:$C$2629,BT$5)</f>
        <v>0</v>
      </c>
      <c r="BU401" s="13">
        <f>SUMIFS('Retiro Mensual'!$E$2:$E$2629,'Retiro Mensual'!$A$2:$A$2629,BU$4,'Retiro Mensual'!$B$2:$B$2629,$B401,'Retiro Mensual'!$C$2:$C$2629,BU$5)</f>
        <v>0</v>
      </c>
      <c r="BV401" s="13">
        <f>SUMIFS('Retiro Mensual'!$E$2:$E$2629,'Retiro Mensual'!$A$2:$A$2629,BV$4,'Retiro Mensual'!$B$2:$B$2629,$B401,'Retiro Mensual'!$C$2:$C$2629,BV$5)</f>
        <v>0</v>
      </c>
      <c r="BW401" s="14">
        <f>SUMIFS('Retiro Mensual'!$E$2:$E$2629,'Retiro Mensual'!$A$2:$A$2629,BW$4,'Retiro Mensual'!$B$2:$B$2629,$B401,'Retiro Mensual'!$C$2:$C$2629,BW$5)</f>
        <v>0</v>
      </c>
      <c r="BX401" s="13"/>
      <c r="BY401" s="12">
        <f>SUMIFS('Compra Ventas'!$E$2:$E$2700,'Compra Ventas'!$A$2:$A$2700,BY$4,'Compra Ventas'!$B$2:$B$2700,$B401,'Compra Ventas'!$C$2:$C$2700,BY$5)</f>
        <v>0</v>
      </c>
      <c r="BZ401" s="13">
        <f>SUMIFS('Compra Ventas'!$E$2:$E$2700,'Compra Ventas'!$A$2:$A$2700,BZ$4,'Compra Ventas'!$B$2:$B$2700,$B401,'Compra Ventas'!$C$2:$C$2700,BZ$5)</f>
        <v>0</v>
      </c>
      <c r="CA401" s="13">
        <f>SUMIFS('Compra Ventas'!$E$2:$E$2700,'Compra Ventas'!$A$2:$A$2700,CA$4,'Compra Ventas'!$B$2:$B$2700,$B401,'Compra Ventas'!$C$2:$C$2700,CA$5)</f>
        <v>0</v>
      </c>
      <c r="CB401" s="13">
        <f>SUMIFS('Compra Ventas'!$E$2:$E$2700,'Compra Ventas'!$A$2:$A$2700,CB$4,'Compra Ventas'!$B$2:$B$2700,$B401,'Compra Ventas'!$C$2:$C$2700,CB$5)</f>
        <v>0</v>
      </c>
      <c r="CC401" s="13">
        <f>SUMIFS('Compra Ventas'!$E$2:$E$2700,'Compra Ventas'!$A$2:$A$2700,CC$4,'Compra Ventas'!$B$2:$B$2700,$B401,'Compra Ventas'!$C$2:$C$2700,CC$5)</f>
        <v>0</v>
      </c>
      <c r="CD401" s="13">
        <f>SUMIFS('Compra Ventas'!$E$2:$E$2700,'Compra Ventas'!$A$2:$A$2700,CD$4,'Compra Ventas'!$B$2:$B$2700,$B401,'Compra Ventas'!$C$2:$C$2700,CD$5)</f>
        <v>0</v>
      </c>
      <c r="CE401" s="13">
        <f>SUMIFS('Compra Ventas'!$E$2:$E$2700,'Compra Ventas'!$A$2:$A$2700,CE$4,'Compra Ventas'!$B$2:$B$2700,$B401,'Compra Ventas'!$C$2:$C$2700,CE$5)</f>
        <v>0</v>
      </c>
      <c r="CF401" s="13">
        <f>SUMIFS('Compra Ventas'!$E$2:$E$2700,'Compra Ventas'!$A$2:$A$2700,CF$4,'Compra Ventas'!$B$2:$B$2700,$B401,'Compra Ventas'!$C$2:$C$2700,CF$5)</f>
        <v>0</v>
      </c>
      <c r="CG401" s="13">
        <f>SUMIFS('Compra Ventas'!$E$2:$E$2700,'Compra Ventas'!$A$2:$A$2700,CG$4,'Compra Ventas'!$B$2:$B$2700,$B401,'Compra Ventas'!$C$2:$C$2700,CG$5)</f>
        <v>0</v>
      </c>
      <c r="CH401" s="13">
        <f>SUMIFS('Compra Ventas'!$E$2:$E$2700,'Compra Ventas'!$A$2:$A$2700,CH$4,'Compra Ventas'!$B$2:$B$2700,$B401,'Compra Ventas'!$C$2:$C$2700,CH$5)</f>
        <v>0</v>
      </c>
      <c r="CI401" s="13">
        <f>SUMIFS('Compra Ventas'!$E$2:$E$2700,'Compra Ventas'!$A$2:$A$2700,CI$4,'Compra Ventas'!$B$2:$B$2700,$B401,'Compra Ventas'!$C$2:$C$2700,CI$5)</f>
        <v>0</v>
      </c>
      <c r="CJ401" s="14">
        <f>SUMIFS('Compra Ventas'!$E$2:$E$2700,'Compra Ventas'!$A$2:$A$2700,CJ$4,'Compra Ventas'!$B$2:$B$2700,$B401,'Compra Ventas'!$C$2:$C$2700,CJ$5)</f>
        <v>0</v>
      </c>
      <c r="CK401" s="12">
        <f>SUMIFS('Compra Ventas'!$E$2:$E$2700,'Compra Ventas'!$A$2:$A$2700,CK$4,'Compra Ventas'!$B$2:$B$2700,$B401,'Compra Ventas'!$C$2:$C$2700,CK$5)</f>
        <v>0</v>
      </c>
      <c r="CL401" s="13">
        <f>SUMIFS('Compra Ventas'!$E$2:$E$2700,'Compra Ventas'!$A$2:$A$2700,CL$4,'Compra Ventas'!$B$2:$B$2700,$B401,'Compra Ventas'!$C$2:$C$2700,CL$5)</f>
        <v>0</v>
      </c>
      <c r="CM401" s="13">
        <f>SUMIFS('Compra Ventas'!$E$2:$E$2700,'Compra Ventas'!$A$2:$A$2700,CM$4,'Compra Ventas'!$B$2:$B$2700,$B401,'Compra Ventas'!$C$2:$C$2700,CM$5)</f>
        <v>0</v>
      </c>
      <c r="CN401" s="13">
        <f>SUMIFS('Compra Ventas'!$E$2:$E$2700,'Compra Ventas'!$A$2:$A$2700,CN$4,'Compra Ventas'!$B$2:$B$2700,$B401,'Compra Ventas'!$C$2:$C$2700,CN$5)</f>
        <v>0</v>
      </c>
      <c r="CO401" s="13">
        <f>SUMIFS('Compra Ventas'!$E$2:$E$2700,'Compra Ventas'!$A$2:$A$2700,CO$4,'Compra Ventas'!$B$2:$B$2700,$B401,'Compra Ventas'!$C$2:$C$2700,CO$5)</f>
        <v>0</v>
      </c>
      <c r="CP401" s="13">
        <f>SUMIFS('Compra Ventas'!$E$2:$E$2700,'Compra Ventas'!$A$2:$A$2700,CP$4,'Compra Ventas'!$B$2:$B$2700,$B401,'Compra Ventas'!$C$2:$C$2700,CP$5)</f>
        <v>0</v>
      </c>
      <c r="CQ401" s="13">
        <f>SUMIFS('Compra Ventas'!$E$2:$E$2700,'Compra Ventas'!$A$2:$A$2700,CQ$4,'Compra Ventas'!$B$2:$B$2700,$B401,'Compra Ventas'!$C$2:$C$2700,CQ$5)</f>
        <v>0</v>
      </c>
      <c r="CR401" s="13">
        <f>SUMIFS('Compra Ventas'!$E$2:$E$2700,'Compra Ventas'!$A$2:$A$2700,CR$4,'Compra Ventas'!$B$2:$B$2700,$B401,'Compra Ventas'!$C$2:$C$2700,CR$5)</f>
        <v>0</v>
      </c>
      <c r="CS401" s="13">
        <f>SUMIFS('Compra Ventas'!$E$2:$E$2700,'Compra Ventas'!$A$2:$A$2700,CS$4,'Compra Ventas'!$B$2:$B$2700,$B401,'Compra Ventas'!$C$2:$C$2700,CS$5)</f>
        <v>0</v>
      </c>
      <c r="CT401" s="13">
        <f>SUMIFS('Compra Ventas'!$E$2:$E$2700,'Compra Ventas'!$A$2:$A$2700,CT$4,'Compra Ventas'!$B$2:$B$2700,$B401,'Compra Ventas'!$C$2:$C$2700,CT$5)</f>
        <v>0</v>
      </c>
      <c r="CU401" s="13">
        <f>SUMIFS('Compra Ventas'!$E$2:$E$2700,'Compra Ventas'!$A$2:$A$2700,CU$4,'Compra Ventas'!$B$2:$B$2700,$B401,'Compra Ventas'!$C$2:$C$2700,CU$5)</f>
        <v>0</v>
      </c>
      <c r="CV401" s="14">
        <f>SUMIFS('Compra Ventas'!$E$2:$E$2700,'Compra Ventas'!$A$2:$A$2700,CV$4,'Compra Ventas'!$B$2:$B$2700,$B401,'Compra Ventas'!$C$2:$C$2700,CV$5)</f>
        <v>0</v>
      </c>
      <c r="CW401" s="12">
        <f>SUMIFS('Compra Ventas'!$E$2:$E$2700,'Compra Ventas'!$A$2:$A$2700,CW$4,'Compra Ventas'!$B$2:$B$2700,$B401,'Compra Ventas'!$C$2:$C$2700,CW$5)</f>
        <v>0</v>
      </c>
      <c r="CX401" s="13">
        <f>SUMIFS('Compra Ventas'!$E$2:$E$2700,'Compra Ventas'!$A$2:$A$2700,CX$4,'Compra Ventas'!$B$2:$B$2700,$B401,'Compra Ventas'!$C$2:$C$2700,CX$5)</f>
        <v>0</v>
      </c>
      <c r="CY401" s="13">
        <f>SUMIFS('Compra Ventas'!$E$2:$E$2700,'Compra Ventas'!$A$2:$A$2700,CY$4,'Compra Ventas'!$B$2:$B$2700,$B401,'Compra Ventas'!$C$2:$C$2700,CY$5)</f>
        <v>0</v>
      </c>
      <c r="CZ401" s="13">
        <f>SUMIFS('Compra Ventas'!$E$2:$E$2700,'Compra Ventas'!$A$2:$A$2700,CZ$4,'Compra Ventas'!$B$2:$B$2700,$B401,'Compra Ventas'!$C$2:$C$2700,CZ$5)</f>
        <v>0</v>
      </c>
      <c r="DA401" s="13">
        <f>SUMIFS('Compra Ventas'!$E$2:$E$2700,'Compra Ventas'!$A$2:$A$2700,DA$4,'Compra Ventas'!$B$2:$B$2700,$B401,'Compra Ventas'!$C$2:$C$2700,DA$5)</f>
        <v>0</v>
      </c>
      <c r="DB401" s="13">
        <f>SUMIFS('Compra Ventas'!$E$2:$E$2700,'Compra Ventas'!$A$2:$A$2700,DB$4,'Compra Ventas'!$B$2:$B$2700,$B401,'Compra Ventas'!$C$2:$C$2700,DB$5)</f>
        <v>0</v>
      </c>
      <c r="DC401" s="13">
        <f>SUMIFS('Compra Ventas'!$E$2:$E$2700,'Compra Ventas'!$A$2:$A$2700,DC$4,'Compra Ventas'!$B$2:$B$2700,$B401,'Compra Ventas'!$C$2:$C$2700,DC$5)</f>
        <v>0</v>
      </c>
      <c r="DD401" s="13">
        <f>SUMIFS('Compra Ventas'!$E$2:$E$2700,'Compra Ventas'!$A$2:$A$2700,DD$4,'Compra Ventas'!$B$2:$B$2700,$B401,'Compra Ventas'!$C$2:$C$2700,DD$5)</f>
        <v>0</v>
      </c>
      <c r="DE401" s="13">
        <f>SUMIFS('Compra Ventas'!$E$2:$E$2700,'Compra Ventas'!$A$2:$A$2700,DE$4,'Compra Ventas'!$B$2:$B$2700,$B401,'Compra Ventas'!$C$2:$C$2700,DE$5)</f>
        <v>0</v>
      </c>
      <c r="DF401" s="13">
        <f>SUMIFS('Compra Ventas'!$E$2:$E$2700,'Compra Ventas'!$A$2:$A$2700,DF$4,'Compra Ventas'!$B$2:$B$2700,$B401,'Compra Ventas'!$C$2:$C$2700,DF$5)</f>
        <v>0</v>
      </c>
      <c r="DG401" s="13">
        <f>SUMIFS('Compra Ventas'!$E$2:$E$2700,'Compra Ventas'!$A$2:$A$2700,DG$4,'Compra Ventas'!$B$2:$B$2700,$B401,'Compra Ventas'!$C$2:$C$2700,DG$5)</f>
        <v>0</v>
      </c>
      <c r="DH401" s="14">
        <f>SUMIFS('Compra Ventas'!$E$2:$E$2700,'Compra Ventas'!$A$2:$A$2700,DH$4,'Compra Ventas'!$B$2:$B$2700,$B401,'Compra Ventas'!$C$2:$C$2700,DH$5)</f>
        <v>0</v>
      </c>
      <c r="DI401" s="84"/>
      <c r="DJ401" s="98">
        <f>SUMIFS('Ajuste Ciclado'!D$5:D$47,'Ajuste Ciclado'!$C$5:$C$47,Balance!DJ$4,'Ajuste Ciclado'!$B$5:$B$47,Balance!$B401)</f>
        <v>0</v>
      </c>
      <c r="DK401" s="99">
        <f>SUMIFS('Ajuste Ciclado'!E$5:E$47,'Ajuste Ciclado'!$C$5:$C$47,Balance!DK$4,'Ajuste Ciclado'!$B$5:$B$47,Balance!$B401)</f>
        <v>0</v>
      </c>
      <c r="DL401" s="99">
        <f>SUMIFS('Ajuste Ciclado'!F$5:F$47,'Ajuste Ciclado'!$C$5:$C$47,Balance!DL$4,'Ajuste Ciclado'!$B$5:$B$47,Balance!$B401)</f>
        <v>0</v>
      </c>
      <c r="DM401" s="99">
        <f>SUMIFS('Ajuste Ciclado'!G$5:G$47,'Ajuste Ciclado'!$C$5:$C$47,Balance!DM$4,'Ajuste Ciclado'!$B$5:$B$47,Balance!$B401)</f>
        <v>0</v>
      </c>
      <c r="DN401" s="99">
        <f>SUMIFS('Ajuste Ciclado'!H$5:H$47,'Ajuste Ciclado'!$C$5:$C$47,Balance!DN$4,'Ajuste Ciclado'!$B$5:$B$47,Balance!$B401)</f>
        <v>0</v>
      </c>
      <c r="DO401" s="99">
        <f>SUMIFS('Ajuste Ciclado'!I$5:I$47,'Ajuste Ciclado'!$C$5:$C$47,Balance!DO$4,'Ajuste Ciclado'!$B$5:$B$47,Balance!$B401)</f>
        <v>0</v>
      </c>
      <c r="DP401" s="99">
        <f>SUMIFS('Ajuste Ciclado'!J$5:J$47,'Ajuste Ciclado'!$C$5:$C$47,Balance!DP$4,'Ajuste Ciclado'!$B$5:$B$47,Balance!$B401)</f>
        <v>0</v>
      </c>
      <c r="DQ401" s="99">
        <f>SUMIFS('Ajuste Ciclado'!K$5:K$47,'Ajuste Ciclado'!$C$5:$C$47,Balance!DQ$4,'Ajuste Ciclado'!$B$5:$B$47,Balance!$B401)</f>
        <v>0</v>
      </c>
      <c r="DR401" s="99">
        <f>SUMIFS('Ajuste Ciclado'!L$5:L$47,'Ajuste Ciclado'!$C$5:$C$47,Balance!DR$4,'Ajuste Ciclado'!$B$5:$B$47,Balance!$B401)</f>
        <v>0</v>
      </c>
      <c r="DS401" s="99">
        <f>SUMIFS('Ajuste Ciclado'!M$5:M$47,'Ajuste Ciclado'!$C$5:$C$47,Balance!DS$4,'Ajuste Ciclado'!$B$5:$B$47,Balance!$B401)</f>
        <v>0</v>
      </c>
      <c r="DT401" s="99">
        <f>SUMIFS('Ajuste Ciclado'!N$5:N$47,'Ajuste Ciclado'!$C$5:$C$47,Balance!DT$4,'Ajuste Ciclado'!$B$5:$B$47,Balance!$B401)</f>
        <v>0</v>
      </c>
      <c r="DU401" s="100">
        <f>SUMIFS('Ajuste Ciclado'!O$5:O$47,'Ajuste Ciclado'!$C$5:$C$47,Balance!DU$4,'Ajuste Ciclado'!$B$5:$B$47,Balance!$B401)</f>
        <v>0</v>
      </c>
      <c r="DV401" s="98">
        <f>SUMIFS('Ajuste Ciclado'!D$5:D$47,'Ajuste Ciclado'!$C$5:$C$47,Balance!DV$4,'Ajuste Ciclado'!$B$5:$B$47,Balance!$B401)</f>
        <v>0</v>
      </c>
      <c r="DW401" s="99">
        <f>SUMIFS('Ajuste Ciclado'!E$5:E$47,'Ajuste Ciclado'!$C$5:$C$47,Balance!DW$4,'Ajuste Ciclado'!$B$5:$B$47,Balance!$B401)</f>
        <v>0</v>
      </c>
      <c r="DX401" s="99">
        <f>SUMIFS('Ajuste Ciclado'!F$5:F$47,'Ajuste Ciclado'!$C$5:$C$47,Balance!DX$4,'Ajuste Ciclado'!$B$5:$B$47,Balance!$B401)</f>
        <v>0</v>
      </c>
      <c r="DY401" s="99">
        <f>SUMIFS('Ajuste Ciclado'!G$5:G$47,'Ajuste Ciclado'!$C$5:$C$47,Balance!DY$4,'Ajuste Ciclado'!$B$5:$B$47,Balance!$B401)</f>
        <v>0</v>
      </c>
      <c r="DZ401" s="99">
        <f>SUMIFS('Ajuste Ciclado'!H$5:H$47,'Ajuste Ciclado'!$C$5:$C$47,Balance!DZ$4,'Ajuste Ciclado'!$B$5:$B$47,Balance!$B401)</f>
        <v>0</v>
      </c>
      <c r="EA401" s="99">
        <f>SUMIFS('Ajuste Ciclado'!I$5:I$47,'Ajuste Ciclado'!$C$5:$C$47,Balance!EA$4,'Ajuste Ciclado'!$B$5:$B$47,Balance!$B401)</f>
        <v>0</v>
      </c>
      <c r="EB401" s="99">
        <f>SUMIFS('Ajuste Ciclado'!J$5:J$47,'Ajuste Ciclado'!$C$5:$C$47,Balance!EB$4,'Ajuste Ciclado'!$B$5:$B$47,Balance!$B401)</f>
        <v>0</v>
      </c>
      <c r="EC401" s="99">
        <f>SUMIFS('Ajuste Ciclado'!K$5:K$47,'Ajuste Ciclado'!$C$5:$C$47,Balance!EC$4,'Ajuste Ciclado'!$B$5:$B$47,Balance!$B401)</f>
        <v>0</v>
      </c>
      <c r="ED401" s="99">
        <f>SUMIFS('Ajuste Ciclado'!L$5:L$47,'Ajuste Ciclado'!$C$5:$C$47,Balance!ED$4,'Ajuste Ciclado'!$B$5:$B$47,Balance!$B401)</f>
        <v>0</v>
      </c>
      <c r="EE401" s="99">
        <f>SUMIFS('Ajuste Ciclado'!M$5:M$47,'Ajuste Ciclado'!$C$5:$C$47,Balance!EE$4,'Ajuste Ciclado'!$B$5:$B$47,Balance!$B401)</f>
        <v>0</v>
      </c>
      <c r="EF401" s="99">
        <f>SUMIFS('Ajuste Ciclado'!N$5:N$47,'Ajuste Ciclado'!$C$5:$C$47,Balance!EF$4,'Ajuste Ciclado'!$B$5:$B$47,Balance!$B401)</f>
        <v>0</v>
      </c>
      <c r="EG401" s="100">
        <f>SUMIFS('Ajuste Ciclado'!O$5:O$47,'Ajuste Ciclado'!$C$5:$C$47,Balance!EG$4,'Ajuste Ciclado'!$B$5:$B$47,Balance!$B401)</f>
        <v>0</v>
      </c>
      <c r="EH401" s="98">
        <f>SUMIFS('Ajuste Ciclado'!D$5:D$47,'Ajuste Ciclado'!$C$5:$C$47,Balance!EH$4,'Ajuste Ciclado'!$B$5:$B$47,Balance!$B401)</f>
        <v>0</v>
      </c>
      <c r="EI401" s="99">
        <f>SUMIFS('Ajuste Ciclado'!E$5:E$47,'Ajuste Ciclado'!$C$5:$C$47,Balance!EI$4,'Ajuste Ciclado'!$B$5:$B$47,Balance!$B401)</f>
        <v>0</v>
      </c>
      <c r="EJ401" s="99">
        <f>SUMIFS('Ajuste Ciclado'!F$5:F$47,'Ajuste Ciclado'!$C$5:$C$47,Balance!EJ$4,'Ajuste Ciclado'!$B$5:$B$47,Balance!$B401)</f>
        <v>0</v>
      </c>
      <c r="EK401" s="99">
        <f>SUMIFS('Ajuste Ciclado'!G$5:G$47,'Ajuste Ciclado'!$C$5:$C$47,Balance!EK$4,'Ajuste Ciclado'!$B$5:$B$47,Balance!$B401)</f>
        <v>0</v>
      </c>
      <c r="EL401" s="99">
        <f>SUMIFS('Ajuste Ciclado'!H$5:H$47,'Ajuste Ciclado'!$C$5:$C$47,Balance!EL$4,'Ajuste Ciclado'!$B$5:$B$47,Balance!$B401)</f>
        <v>0</v>
      </c>
      <c r="EM401" s="99">
        <f>SUMIFS('Ajuste Ciclado'!I$5:I$47,'Ajuste Ciclado'!$C$5:$C$47,Balance!EM$4,'Ajuste Ciclado'!$B$5:$B$47,Balance!$B401)</f>
        <v>0</v>
      </c>
      <c r="EN401" s="99">
        <f>SUMIFS('Ajuste Ciclado'!J$5:J$47,'Ajuste Ciclado'!$C$5:$C$47,Balance!EN$4,'Ajuste Ciclado'!$B$5:$B$47,Balance!$B401)</f>
        <v>0</v>
      </c>
      <c r="EO401" s="99">
        <f>SUMIFS('Ajuste Ciclado'!K$5:K$47,'Ajuste Ciclado'!$C$5:$C$47,Balance!EO$4,'Ajuste Ciclado'!$B$5:$B$47,Balance!$B401)</f>
        <v>0</v>
      </c>
      <c r="EP401" s="99">
        <f>SUMIFS('Ajuste Ciclado'!L$5:L$47,'Ajuste Ciclado'!$C$5:$C$47,Balance!EP$4,'Ajuste Ciclado'!$B$5:$B$47,Balance!$B401)</f>
        <v>0</v>
      </c>
      <c r="EQ401" s="99">
        <f>SUMIFS('Ajuste Ciclado'!M$5:M$47,'Ajuste Ciclado'!$C$5:$C$47,Balance!EQ$4,'Ajuste Ciclado'!$B$5:$B$47,Balance!$B401)</f>
        <v>0</v>
      </c>
      <c r="ER401" s="99">
        <f>SUMIFS('Ajuste Ciclado'!N$5:N$47,'Ajuste Ciclado'!$C$5:$C$47,Balance!ER$4,'Ajuste Ciclado'!$B$5:$B$47,Balance!$B401)</f>
        <v>0</v>
      </c>
      <c r="ES401" s="100">
        <f>SUMIFS('Ajuste Ciclado'!O$5:O$47,'Ajuste Ciclado'!$C$5:$C$47,Balance!ES$4,'Ajuste Ciclado'!$B$5:$B$47,Balance!$B401)</f>
        <v>0</v>
      </c>
      <c r="ET401" s="84"/>
      <c r="EU401" s="12">
        <f t="shared" si="523"/>
        <v>95161.641308722828</v>
      </c>
      <c r="EV401" s="13">
        <f t="shared" si="488"/>
        <v>70109.41560092759</v>
      </c>
      <c r="EW401" s="13">
        <f t="shared" si="489"/>
        <v>93512.399299332028</v>
      </c>
      <c r="EX401" s="13">
        <f t="shared" si="490"/>
        <v>113221.11175430351</v>
      </c>
      <c r="EY401" s="13">
        <f t="shared" si="491"/>
        <v>124429.7665067241</v>
      </c>
      <c r="EZ401" s="13">
        <f t="shared" si="492"/>
        <v>127487.4106775019</v>
      </c>
      <c r="FA401" s="13">
        <f t="shared" si="493"/>
        <v>116655.3011379754</v>
      </c>
      <c r="FB401" s="13">
        <f t="shared" si="494"/>
        <v>133983.91807549249</v>
      </c>
      <c r="FC401" s="13">
        <f t="shared" si="495"/>
        <v>102444.6949615858</v>
      </c>
      <c r="FD401" s="13">
        <f t="shared" si="496"/>
        <v>71641.322218871224</v>
      </c>
      <c r="FE401" s="13">
        <f t="shared" si="497"/>
        <v>64645.362731348228</v>
      </c>
      <c r="FF401" s="14">
        <f t="shared" si="498"/>
        <v>55169.111637293921</v>
      </c>
      <c r="FG401" s="12">
        <f t="shared" si="499"/>
        <v>95319.028303230734</v>
      </c>
      <c r="FH401" s="13">
        <f t="shared" si="500"/>
        <v>70693.370024988748</v>
      </c>
      <c r="FI401" s="13">
        <f t="shared" si="501"/>
        <v>94347.897229482172</v>
      </c>
      <c r="FJ401" s="13">
        <f t="shared" si="502"/>
        <v>118795.6050149621</v>
      </c>
      <c r="FK401" s="13">
        <f t="shared" si="503"/>
        <v>120669.67012787081</v>
      </c>
      <c r="FL401" s="13">
        <f t="shared" si="504"/>
        <v>128851.91192152179</v>
      </c>
      <c r="FM401" s="13">
        <f t="shared" si="505"/>
        <v>121559.93516502769</v>
      </c>
      <c r="FN401" s="13">
        <f t="shared" si="506"/>
        <v>134556.4948261207</v>
      </c>
      <c r="FO401" s="13">
        <f t="shared" si="507"/>
        <v>103361.36075432329</v>
      </c>
      <c r="FP401" s="13">
        <f t="shared" si="508"/>
        <v>76649.713895257795</v>
      </c>
      <c r="FQ401" s="13">
        <f t="shared" si="509"/>
        <v>73573.70276776301</v>
      </c>
      <c r="FR401" s="14">
        <f t="shared" si="510"/>
        <v>64003.560113700063</v>
      </c>
      <c r="FS401" s="12">
        <f t="shared" si="511"/>
        <v>95358.296055281317</v>
      </c>
      <c r="FT401" s="13">
        <f t="shared" si="512"/>
        <v>70684.740853171767</v>
      </c>
      <c r="FU401" s="13">
        <f t="shared" si="513"/>
        <v>93971.34008658184</v>
      </c>
      <c r="FV401" s="13">
        <f t="shared" si="514"/>
        <v>117821.06890160999</v>
      </c>
      <c r="FW401" s="13">
        <f t="shared" si="515"/>
        <v>127685.1526001937</v>
      </c>
      <c r="FX401" s="13">
        <f t="shared" si="516"/>
        <v>139927.49309859381</v>
      </c>
      <c r="FY401" s="13">
        <f t="shared" si="517"/>
        <v>132780.2372824591</v>
      </c>
      <c r="FZ401" s="13">
        <f t="shared" si="518"/>
        <v>149193.60734021419</v>
      </c>
      <c r="GA401" s="13">
        <f t="shared" si="519"/>
        <v>110848.8196821508</v>
      </c>
      <c r="GB401" s="13">
        <f t="shared" si="520"/>
        <v>90435.859962426417</v>
      </c>
      <c r="GC401" s="13">
        <f t="shared" si="521"/>
        <v>87125.712425171514</v>
      </c>
      <c r="GD401" s="14">
        <f t="shared" si="522"/>
        <v>73347.013656051815</v>
      </c>
      <c r="GE401" s="84"/>
      <c r="GF401" s="12">
        <f t="shared" si="524"/>
        <v>1168461.4559100789</v>
      </c>
      <c r="GG401" s="13">
        <f t="shared" si="524"/>
        <v>1202382.2501442491</v>
      </c>
      <c r="GH401" s="14">
        <f t="shared" si="524"/>
        <v>1289179.3419439062</v>
      </c>
      <c r="GI401" s="6">
        <f t="shared" si="525"/>
        <v>1</v>
      </c>
      <c r="GJ401" s="12">
        <f t="shared" si="526"/>
        <v>0</v>
      </c>
      <c r="GK401" s="13">
        <f t="shared" si="527"/>
        <v>0</v>
      </c>
      <c r="GL401" s="14">
        <f t="shared" si="528"/>
        <v>0</v>
      </c>
      <c r="GM401" s="84"/>
      <c r="GN401" s="66">
        <f t="shared" si="529"/>
        <v>0</v>
      </c>
      <c r="GO401" s="84"/>
      <c r="GP401" s="63" t="str" cm="1">
        <f t="array" ref="GP401">INDEX($GF$4:$GH$4,1,GI401)</f>
        <v>Sample 1</v>
      </c>
      <c r="GQ401" s="12">
        <f t="shared" si="436"/>
        <v>55169.111637293921</v>
      </c>
      <c r="GR401" s="13">
        <f t="shared" si="436"/>
        <v>64645.362731348228</v>
      </c>
      <c r="GS401" s="14">
        <f t="shared" si="436"/>
        <v>70109.41560092759</v>
      </c>
      <c r="GT401" s="12">
        <f t="shared" si="437"/>
        <v>64003.560113700063</v>
      </c>
      <c r="GU401" s="13">
        <f t="shared" si="437"/>
        <v>70693.370024988748</v>
      </c>
      <c r="GV401" s="14">
        <f t="shared" si="437"/>
        <v>73573.70276776301</v>
      </c>
      <c r="GW401" s="12">
        <f t="shared" si="438"/>
        <v>70684.740853171767</v>
      </c>
      <c r="GX401" s="13">
        <f t="shared" si="438"/>
        <v>73347.013656051815</v>
      </c>
      <c r="GY401" s="14">
        <f t="shared" si="438"/>
        <v>87125.712425171514</v>
      </c>
      <c r="GZ401" s="84" t="str">
        <f t="shared" si="441"/>
        <v>Sample 1</v>
      </c>
      <c r="HA401" s="12">
        <f t="shared" si="530"/>
        <v>0</v>
      </c>
      <c r="HB401" s="13">
        <f t="shared" si="530"/>
        <v>0</v>
      </c>
      <c r="HC401" s="14">
        <f t="shared" si="530"/>
        <v>0</v>
      </c>
      <c r="HD401" s="6">
        <f t="shared" si="442"/>
        <v>0</v>
      </c>
      <c r="HE401" s="84" t="str">
        <f t="shared" si="443"/>
        <v>Ok</v>
      </c>
    </row>
    <row r="402" spans="2:213" hidden="1" x14ac:dyDescent="0.3">
      <c r="B402" s="84" t="s">
        <v>77</v>
      </c>
      <c r="C402" s="12">
        <f>SUMIFS(Inyecciones!$E$2:$E$14185,Inyecciones!$A$2:$A$14185,Balance!C$4,Inyecciones!$B$2:$B$14185,Balance!$B402,Inyecciones!$C$2:$C$14185,Balance!C$5)</f>
        <v>113409.4793915452</v>
      </c>
      <c r="D402" s="13">
        <f>SUMIFS(Inyecciones!$E$2:$E$14185,Inyecciones!$A$2:$A$14185,Balance!D$4,Inyecciones!$B$2:$B$14185,Balance!$B402,Inyecciones!$C$2:$C$14185,Balance!D$5)</f>
        <v>90486.163898027939</v>
      </c>
      <c r="E402" s="13">
        <f>SUMIFS(Inyecciones!$E$2:$E$14185,Inyecciones!$A$2:$A$14185,Balance!E$4,Inyecciones!$B$2:$B$14185,Balance!$B402,Inyecciones!$C$2:$C$14185,Balance!E$5)</f>
        <v>116281.01839594109</v>
      </c>
      <c r="F402" s="13">
        <f>SUMIFS(Inyecciones!$E$2:$E$14185,Inyecciones!$A$2:$A$14185,Balance!F$4,Inyecciones!$B$2:$B$14185,Balance!$B402,Inyecciones!$C$2:$C$14185,Balance!F$5)</f>
        <v>136155.94817509639</v>
      </c>
      <c r="G402" s="13">
        <f>SUMIFS(Inyecciones!$E$2:$E$14185,Inyecciones!$A$2:$A$14185,Balance!G$4,Inyecciones!$B$2:$B$14185,Balance!$B402,Inyecciones!$C$2:$C$14185,Balance!G$5)</f>
        <v>143670.65370733</v>
      </c>
      <c r="H402" s="13">
        <f>SUMIFS(Inyecciones!$E$2:$E$14185,Inyecciones!$A$2:$A$14185,Balance!H$4,Inyecciones!$B$2:$B$14185,Balance!$B402,Inyecciones!$C$2:$C$14185,Balance!H$5)</f>
        <v>161227.78844233579</v>
      </c>
      <c r="I402" s="13">
        <f>SUMIFS(Inyecciones!$E$2:$E$14185,Inyecciones!$A$2:$A$14185,Balance!I$4,Inyecciones!$B$2:$B$14185,Balance!$B402,Inyecciones!$C$2:$C$14185,Balance!I$5)</f>
        <v>115637.8974894969</v>
      </c>
      <c r="J402" s="13">
        <f>SUMIFS(Inyecciones!$E$2:$E$14185,Inyecciones!$A$2:$A$14185,Balance!J$4,Inyecciones!$B$2:$B$14185,Balance!$B402,Inyecciones!$C$2:$C$14185,Balance!J$5)</f>
        <v>149523.42732357141</v>
      </c>
      <c r="K402" s="13">
        <f>SUMIFS(Inyecciones!$E$2:$E$14185,Inyecciones!$A$2:$A$14185,Balance!K$4,Inyecciones!$B$2:$B$14185,Balance!$B402,Inyecciones!$C$2:$C$14185,Balance!K$5)</f>
        <v>122031.7749428488</v>
      </c>
      <c r="L402" s="13">
        <f>SUMIFS(Inyecciones!$E$2:$E$14185,Inyecciones!$A$2:$A$14185,Balance!L$4,Inyecciones!$B$2:$B$14185,Balance!$B402,Inyecciones!$C$2:$C$14185,Balance!L$5)</f>
        <v>81679.942328491554</v>
      </c>
      <c r="M402" s="13">
        <f>SUMIFS(Inyecciones!$E$2:$E$14185,Inyecciones!$A$2:$A$14185,Balance!M$4,Inyecciones!$B$2:$B$14185,Balance!$B402,Inyecciones!$C$2:$C$14185,Balance!M$5)</f>
        <v>72972.327071273758</v>
      </c>
      <c r="N402" s="14">
        <f>SUMIFS(Inyecciones!$E$2:$E$14185,Inyecciones!$A$2:$A$14185,Balance!N$4,Inyecciones!$B$2:$B$14185,Balance!$B402,Inyecciones!$C$2:$C$14185,Balance!N$5)</f>
        <v>75276.731240730776</v>
      </c>
      <c r="O402" s="12">
        <f>SUMIFS(Inyecciones!$E$2:$E$14185,Inyecciones!$A$2:$A$14185,Balance!O$4,Inyecciones!$B$2:$B$14185,Balance!$B402,Inyecciones!$C$2:$C$14185,Balance!O$5)</f>
        <v>113594.1087837136</v>
      </c>
      <c r="P402" s="13">
        <f>SUMIFS(Inyecciones!$E$2:$E$14185,Inyecciones!$A$2:$A$14185,Balance!P$4,Inyecciones!$B$2:$B$14185,Balance!$B402,Inyecciones!$C$2:$C$14185,Balance!P$5)</f>
        <v>91264.891524403283</v>
      </c>
      <c r="Q402" s="13">
        <f>SUMIFS(Inyecciones!$E$2:$E$14185,Inyecciones!$A$2:$A$14185,Balance!Q$4,Inyecciones!$B$2:$B$14185,Balance!$B402,Inyecciones!$C$2:$C$14185,Balance!Q$5)</f>
        <v>117350.4802565704</v>
      </c>
      <c r="R402" s="13">
        <f>SUMIFS(Inyecciones!$E$2:$E$14185,Inyecciones!$A$2:$A$14185,Balance!R$4,Inyecciones!$B$2:$B$14185,Balance!$B402,Inyecciones!$C$2:$C$14185,Balance!R$5)</f>
        <v>142895.33826631919</v>
      </c>
      <c r="S402" s="13">
        <f>SUMIFS(Inyecciones!$E$2:$E$14185,Inyecciones!$A$2:$A$14185,Balance!S$4,Inyecciones!$B$2:$B$14185,Balance!$B402,Inyecciones!$C$2:$C$14185,Balance!S$5)</f>
        <v>139430.07253124539</v>
      </c>
      <c r="T402" s="13">
        <f>SUMIFS(Inyecciones!$E$2:$E$14185,Inyecciones!$A$2:$A$14185,Balance!T$4,Inyecciones!$B$2:$B$14185,Balance!$B402,Inyecciones!$C$2:$C$14185,Balance!T$5)</f>
        <v>162907.5350328903</v>
      </c>
      <c r="U402" s="13">
        <f>SUMIFS(Inyecciones!$E$2:$E$14185,Inyecciones!$A$2:$A$14185,Balance!U$4,Inyecciones!$B$2:$B$14185,Balance!$B402,Inyecciones!$C$2:$C$14185,Balance!U$5)</f>
        <v>120482.8808551829</v>
      </c>
      <c r="V402" s="13">
        <f>SUMIFS(Inyecciones!$E$2:$E$14185,Inyecciones!$A$2:$A$14185,Balance!V$4,Inyecciones!$B$2:$B$14185,Balance!$B402,Inyecciones!$C$2:$C$14185,Balance!V$5)</f>
        <v>150094.4841380264</v>
      </c>
      <c r="W402" s="13">
        <f>SUMIFS(Inyecciones!$E$2:$E$14185,Inyecciones!$A$2:$A$14185,Balance!W$4,Inyecciones!$B$2:$B$14185,Balance!$B402,Inyecciones!$C$2:$C$14185,Balance!W$5)</f>
        <v>123059.7959408617</v>
      </c>
      <c r="X402" s="13">
        <f>SUMIFS(Inyecciones!$E$2:$E$14185,Inyecciones!$A$2:$A$14185,Balance!X$4,Inyecciones!$B$2:$B$14185,Balance!$B402,Inyecciones!$C$2:$C$14185,Balance!X$5)</f>
        <v>86877.673913072053</v>
      </c>
      <c r="Y402" s="13">
        <f>SUMIFS(Inyecciones!$E$2:$E$14185,Inyecciones!$A$2:$A$14185,Balance!Y$4,Inyecciones!$B$2:$B$14185,Balance!$B402,Inyecciones!$C$2:$C$14185,Balance!Y$5)</f>
        <v>81568.323936791756</v>
      </c>
      <c r="Z402" s="14">
        <f>SUMIFS(Inyecciones!$E$2:$E$14185,Inyecciones!$A$2:$A$14185,Balance!Z$4,Inyecciones!$B$2:$B$14185,Balance!$B402,Inyecciones!$C$2:$C$14185,Balance!Z$5)</f>
        <v>84312.370697076418</v>
      </c>
      <c r="AA402" s="12">
        <f>SUMIFS(Inyecciones!$E$2:$E$14185,Inyecciones!$A$2:$A$14185,Balance!AA$4,Inyecciones!$B$2:$B$14185,Balance!$B402,Inyecciones!$C$2:$C$14185,Balance!AA$5)</f>
        <v>113640.7478711711</v>
      </c>
      <c r="AB402" s="13">
        <f>SUMIFS(Inyecciones!$E$2:$E$14185,Inyecciones!$A$2:$A$14185,Balance!AB$4,Inyecciones!$B$2:$B$14185,Balance!$B402,Inyecciones!$C$2:$C$14185,Balance!AB$5)</f>
        <v>91243.316099219213</v>
      </c>
      <c r="AC402" s="13">
        <f>SUMIFS(Inyecciones!$E$2:$E$14185,Inyecciones!$A$2:$A$14185,Balance!AC$4,Inyecciones!$B$2:$B$14185,Balance!$B402,Inyecciones!$C$2:$C$14185,Balance!AC$5)</f>
        <v>116850.14050171561</v>
      </c>
      <c r="AD402" s="13">
        <f>SUMIFS(Inyecciones!$E$2:$E$14185,Inyecciones!$A$2:$A$14185,Balance!AD$4,Inyecciones!$B$2:$B$14185,Balance!$B402,Inyecciones!$C$2:$C$14185,Balance!AD$5)</f>
        <v>141707.3019210677</v>
      </c>
      <c r="AE402" s="13">
        <f>SUMIFS(Inyecciones!$E$2:$E$14185,Inyecciones!$A$2:$A$14185,Balance!AE$4,Inyecciones!$B$2:$B$14185,Balance!$B402,Inyecciones!$C$2:$C$14185,Balance!AE$5)</f>
        <v>147539.80060647029</v>
      </c>
      <c r="AF402" s="13">
        <f>SUMIFS(Inyecciones!$E$2:$E$14185,Inyecciones!$A$2:$A$14185,Balance!AF$4,Inyecciones!$B$2:$B$14185,Balance!$B402,Inyecciones!$C$2:$C$14185,Balance!AF$5)</f>
        <v>177007.6844439588</v>
      </c>
      <c r="AG402" s="13">
        <f>SUMIFS(Inyecciones!$E$2:$E$14185,Inyecciones!$A$2:$A$14185,Balance!AG$4,Inyecciones!$B$2:$B$14185,Balance!$B402,Inyecciones!$C$2:$C$14185,Balance!AG$5)</f>
        <v>131492.11824736229</v>
      </c>
      <c r="AH402" s="13">
        <f>SUMIFS(Inyecciones!$E$2:$E$14185,Inyecciones!$A$2:$A$14185,Balance!AH$4,Inyecciones!$B$2:$B$14185,Balance!$B402,Inyecciones!$C$2:$C$14185,Balance!AH$5)</f>
        <v>166355.21695499131</v>
      </c>
      <c r="AI402" s="13">
        <f>SUMIFS(Inyecciones!$E$2:$E$14185,Inyecciones!$A$2:$A$14185,Balance!AI$4,Inyecciones!$B$2:$B$14185,Balance!$B402,Inyecciones!$C$2:$C$14185,Balance!AI$5)</f>
        <v>131856.62451805771</v>
      </c>
      <c r="AJ402" s="13">
        <f>SUMIFS(Inyecciones!$E$2:$E$14185,Inyecciones!$A$2:$A$14185,Balance!AJ$4,Inyecciones!$B$2:$B$14185,Balance!$B402,Inyecciones!$C$2:$C$14185,Balance!AJ$5)</f>
        <v>100726.5536275597</v>
      </c>
      <c r="AK402" s="13">
        <f>SUMIFS(Inyecciones!$E$2:$E$14185,Inyecciones!$A$2:$A$14185,Balance!AK$4,Inyecciones!$B$2:$B$14185,Balance!$B402,Inyecciones!$C$2:$C$14185,Balance!AK$5)</f>
        <v>95024.798607832665</v>
      </c>
      <c r="AL402" s="14">
        <f>SUMIFS(Inyecciones!$E$2:$E$14185,Inyecciones!$A$2:$A$14185,Balance!AL$4,Inyecciones!$B$2:$B$14185,Balance!$B402,Inyecciones!$C$2:$C$14185,Balance!AL$5)</f>
        <v>94728.650075880942</v>
      </c>
      <c r="AM402" s="13"/>
      <c r="AN402" s="12">
        <f>SUMIFS('Retiro Mensual'!$E$2:$E$2629,'Retiro Mensual'!$A$2:$A$2629,AN$4,'Retiro Mensual'!$B$2:$B$2629,$B402,'Retiro Mensual'!$C$2:$C$2629,AN$5)</f>
        <v>6539.8126700000003</v>
      </c>
      <c r="AO402" s="13">
        <f>SUMIFS('Retiro Mensual'!$E$2:$E$2629,'Retiro Mensual'!$A$2:$A$2629,AO$4,'Retiro Mensual'!$B$2:$B$2629,$B402,'Retiro Mensual'!$C$2:$C$2629,AO$5)</f>
        <v>4741.8992129999997</v>
      </c>
      <c r="AP402" s="13">
        <f>SUMIFS('Retiro Mensual'!$E$2:$E$2629,'Retiro Mensual'!$A$2:$A$2629,AP$4,'Retiro Mensual'!$B$2:$B$2629,$B402,'Retiro Mensual'!$C$2:$C$2629,AP$5)</f>
        <v>5137.0941899999998</v>
      </c>
      <c r="AQ402" s="13">
        <f>SUMIFS('Retiro Mensual'!$E$2:$E$2629,'Retiro Mensual'!$A$2:$A$2629,AQ$4,'Retiro Mensual'!$B$2:$B$2629,$B402,'Retiro Mensual'!$C$2:$C$2629,AQ$5)</f>
        <v>4872.9822979999999</v>
      </c>
      <c r="AR402" s="13">
        <f>SUMIFS('Retiro Mensual'!$E$2:$E$2629,'Retiro Mensual'!$A$2:$A$2629,AR$4,'Retiro Mensual'!$B$2:$B$2629,$B402,'Retiro Mensual'!$C$2:$C$2629,AR$5)</f>
        <v>5878.0885269999999</v>
      </c>
      <c r="AS402" s="13">
        <f>SUMIFS('Retiro Mensual'!$E$2:$E$2629,'Retiro Mensual'!$A$2:$A$2629,AS$4,'Retiro Mensual'!$B$2:$B$2629,$B402,'Retiro Mensual'!$C$2:$C$2629,AS$5)</f>
        <v>6575.5686820000001</v>
      </c>
      <c r="AT402" s="13">
        <f>SUMIFS('Retiro Mensual'!$E$2:$E$2629,'Retiro Mensual'!$A$2:$A$2629,AT$4,'Retiro Mensual'!$B$2:$B$2629,$B402,'Retiro Mensual'!$C$2:$C$2629,AT$5)</f>
        <v>7883.6895670000004</v>
      </c>
      <c r="AU402" s="13">
        <f>SUMIFS('Retiro Mensual'!$E$2:$E$2629,'Retiro Mensual'!$A$2:$A$2629,AU$4,'Retiro Mensual'!$B$2:$B$2629,$B402,'Retiro Mensual'!$C$2:$C$2629,AU$5)</f>
        <v>7886.169562</v>
      </c>
      <c r="AV402" s="13">
        <f>SUMIFS('Retiro Mensual'!$E$2:$E$2629,'Retiro Mensual'!$A$2:$A$2629,AV$4,'Retiro Mensual'!$B$2:$B$2629,$B402,'Retiro Mensual'!$C$2:$C$2629,AV$5)</f>
        <v>7238.786435</v>
      </c>
      <c r="AW402" s="13">
        <f>SUMIFS('Retiro Mensual'!$E$2:$E$2629,'Retiro Mensual'!$A$2:$A$2629,AW$4,'Retiro Mensual'!$B$2:$B$2629,$B402,'Retiro Mensual'!$C$2:$C$2629,AW$5)</f>
        <v>4948.2581639999999</v>
      </c>
      <c r="AX402" s="13">
        <f>SUMIFS('Retiro Mensual'!$E$2:$E$2629,'Retiro Mensual'!$A$2:$A$2629,AX$4,'Retiro Mensual'!$B$2:$B$2629,$B402,'Retiro Mensual'!$C$2:$C$2629,AX$5)</f>
        <v>5009.9748559999998</v>
      </c>
      <c r="AY402" s="14">
        <f>SUMIFS('Retiro Mensual'!$E$2:$E$2629,'Retiro Mensual'!$A$2:$A$2629,AY$4,'Retiro Mensual'!$B$2:$B$2629,$B402,'Retiro Mensual'!$C$2:$C$2629,AY$5)</f>
        <v>3694.5906359999999</v>
      </c>
      <c r="AZ402" s="12">
        <f>SUMIFS('Retiro Mensual'!$E$2:$E$2629,'Retiro Mensual'!$A$2:$A$2629,AZ$4,'Retiro Mensual'!$B$2:$B$2629,$B402,'Retiro Mensual'!$C$2:$C$2629,AZ$5)</f>
        <v>6541.4271099999996</v>
      </c>
      <c r="BA402" s="13">
        <f>SUMIFS('Retiro Mensual'!$E$2:$E$2629,'Retiro Mensual'!$A$2:$A$2629,BA$4,'Retiro Mensual'!$B$2:$B$2629,$B402,'Retiro Mensual'!$C$2:$C$2629,BA$5)</f>
        <v>4775.1367259999997</v>
      </c>
      <c r="BB402" s="13">
        <f>SUMIFS('Retiro Mensual'!$E$2:$E$2629,'Retiro Mensual'!$A$2:$A$2629,BB$4,'Retiro Mensual'!$B$2:$B$2629,$B402,'Retiro Mensual'!$C$2:$C$2629,BB$5)</f>
        <v>5189.138046</v>
      </c>
      <c r="BC402" s="13">
        <f>SUMIFS('Retiro Mensual'!$E$2:$E$2629,'Retiro Mensual'!$A$2:$A$2629,BC$4,'Retiro Mensual'!$B$2:$B$2629,$B402,'Retiro Mensual'!$C$2:$C$2629,BC$5)</f>
        <v>5129.8413339999997</v>
      </c>
      <c r="BD402" s="13">
        <f>SUMIFS('Retiro Mensual'!$E$2:$E$2629,'Retiro Mensual'!$A$2:$A$2629,BD$4,'Retiro Mensual'!$B$2:$B$2629,$B402,'Retiro Mensual'!$C$2:$C$2629,BD$5)</f>
        <v>5784.0756199999996</v>
      </c>
      <c r="BE402" s="13">
        <f>SUMIFS('Retiro Mensual'!$E$2:$E$2629,'Retiro Mensual'!$A$2:$A$2629,BE$4,'Retiro Mensual'!$B$2:$B$2629,$B402,'Retiro Mensual'!$C$2:$C$2629,BE$5)</f>
        <v>6623.586886</v>
      </c>
      <c r="BF402" s="13">
        <f>SUMIFS('Retiro Mensual'!$E$2:$E$2629,'Retiro Mensual'!$A$2:$A$2629,BF$4,'Retiro Mensual'!$B$2:$B$2629,$B402,'Retiro Mensual'!$C$2:$C$2629,BF$5)</f>
        <v>8152.2705999999998</v>
      </c>
      <c r="BG402" s="13">
        <f>SUMIFS('Retiro Mensual'!$E$2:$E$2629,'Retiro Mensual'!$A$2:$A$2629,BG$4,'Retiro Mensual'!$B$2:$B$2629,$B402,'Retiro Mensual'!$C$2:$C$2629,BG$5)</f>
        <v>7920.0304150000002</v>
      </c>
      <c r="BH402" s="13">
        <f>SUMIFS('Retiro Mensual'!$E$2:$E$2629,'Retiro Mensual'!$A$2:$A$2629,BH$4,'Retiro Mensual'!$B$2:$B$2629,$B402,'Retiro Mensual'!$C$2:$C$2629,BH$5)</f>
        <v>7343.6599349999997</v>
      </c>
      <c r="BI402" s="13">
        <f>SUMIFS('Retiro Mensual'!$E$2:$E$2629,'Retiro Mensual'!$A$2:$A$2629,BI$4,'Retiro Mensual'!$B$2:$B$2629,$B402,'Retiro Mensual'!$C$2:$C$2629,BI$5)</f>
        <v>5395.9960090000004</v>
      </c>
      <c r="BJ402" s="13">
        <f>SUMIFS('Retiro Mensual'!$E$2:$E$2629,'Retiro Mensual'!$A$2:$A$2629,BJ$4,'Retiro Mensual'!$B$2:$B$2629,$B402,'Retiro Mensual'!$C$2:$C$2629,BJ$5)</f>
        <v>6351.949533</v>
      </c>
      <c r="BK402" s="14">
        <f>SUMIFS('Retiro Mensual'!$E$2:$E$2629,'Retiro Mensual'!$A$2:$A$2629,BK$4,'Retiro Mensual'!$B$2:$B$2629,$B402,'Retiro Mensual'!$C$2:$C$2629,BK$5)</f>
        <v>4612.6966400000001</v>
      </c>
      <c r="BL402" s="12">
        <f>SUMIFS('Retiro Mensual'!$E$2:$E$2629,'Retiro Mensual'!$A$2:$A$2629,BL$4,'Retiro Mensual'!$B$2:$B$2629,$B402,'Retiro Mensual'!$C$2:$C$2629,BL$5)</f>
        <v>0</v>
      </c>
      <c r="BM402" s="13">
        <f>SUMIFS('Retiro Mensual'!$E$2:$E$2629,'Retiro Mensual'!$A$2:$A$2629,BM$4,'Retiro Mensual'!$B$2:$B$2629,$B402,'Retiro Mensual'!$C$2:$C$2629,BM$5)</f>
        <v>0</v>
      </c>
      <c r="BN402" s="13">
        <f>SUMIFS('Retiro Mensual'!$E$2:$E$2629,'Retiro Mensual'!$A$2:$A$2629,BN$4,'Retiro Mensual'!$B$2:$B$2629,$B402,'Retiro Mensual'!$C$2:$C$2629,BN$5)</f>
        <v>0</v>
      </c>
      <c r="BO402" s="13">
        <f>SUMIFS('Retiro Mensual'!$E$2:$E$2629,'Retiro Mensual'!$A$2:$A$2629,BO$4,'Retiro Mensual'!$B$2:$B$2629,$B402,'Retiro Mensual'!$C$2:$C$2629,BO$5)</f>
        <v>0</v>
      </c>
      <c r="BP402" s="13">
        <f>SUMIFS('Retiro Mensual'!$E$2:$E$2629,'Retiro Mensual'!$A$2:$A$2629,BP$4,'Retiro Mensual'!$B$2:$B$2629,$B402,'Retiro Mensual'!$C$2:$C$2629,BP$5)</f>
        <v>0</v>
      </c>
      <c r="BQ402" s="13">
        <f>SUMIFS('Retiro Mensual'!$E$2:$E$2629,'Retiro Mensual'!$A$2:$A$2629,BQ$4,'Retiro Mensual'!$B$2:$B$2629,$B402,'Retiro Mensual'!$C$2:$C$2629,BQ$5)</f>
        <v>0</v>
      </c>
      <c r="BR402" s="13">
        <f>SUMIFS('Retiro Mensual'!$E$2:$E$2629,'Retiro Mensual'!$A$2:$A$2629,BR$4,'Retiro Mensual'!$B$2:$B$2629,$B402,'Retiro Mensual'!$C$2:$C$2629,BR$5)</f>
        <v>0</v>
      </c>
      <c r="BS402" s="13">
        <f>SUMIFS('Retiro Mensual'!$E$2:$E$2629,'Retiro Mensual'!$A$2:$A$2629,BS$4,'Retiro Mensual'!$B$2:$B$2629,$B402,'Retiro Mensual'!$C$2:$C$2629,BS$5)</f>
        <v>0</v>
      </c>
      <c r="BT402" s="13">
        <f>SUMIFS('Retiro Mensual'!$E$2:$E$2629,'Retiro Mensual'!$A$2:$A$2629,BT$4,'Retiro Mensual'!$B$2:$B$2629,$B402,'Retiro Mensual'!$C$2:$C$2629,BT$5)</f>
        <v>0</v>
      </c>
      <c r="BU402" s="13">
        <f>SUMIFS('Retiro Mensual'!$E$2:$E$2629,'Retiro Mensual'!$A$2:$A$2629,BU$4,'Retiro Mensual'!$B$2:$B$2629,$B402,'Retiro Mensual'!$C$2:$C$2629,BU$5)</f>
        <v>0</v>
      </c>
      <c r="BV402" s="13">
        <f>SUMIFS('Retiro Mensual'!$E$2:$E$2629,'Retiro Mensual'!$A$2:$A$2629,BV$4,'Retiro Mensual'!$B$2:$B$2629,$B402,'Retiro Mensual'!$C$2:$C$2629,BV$5)</f>
        <v>0</v>
      </c>
      <c r="BW402" s="14">
        <f>SUMIFS('Retiro Mensual'!$E$2:$E$2629,'Retiro Mensual'!$A$2:$A$2629,BW$4,'Retiro Mensual'!$B$2:$B$2629,$B402,'Retiro Mensual'!$C$2:$C$2629,BW$5)</f>
        <v>0</v>
      </c>
      <c r="BX402" s="13"/>
      <c r="BY402" s="12">
        <f>SUMIFS('Compra Ventas'!$E$2:$E$2700,'Compra Ventas'!$A$2:$A$2700,BY$4,'Compra Ventas'!$B$2:$B$2700,$B402,'Compra Ventas'!$C$2:$C$2700,BY$5)</f>
        <v>0</v>
      </c>
      <c r="BZ402" s="13">
        <f>SUMIFS('Compra Ventas'!$E$2:$E$2700,'Compra Ventas'!$A$2:$A$2700,BZ$4,'Compra Ventas'!$B$2:$B$2700,$B402,'Compra Ventas'!$C$2:$C$2700,BZ$5)</f>
        <v>0</v>
      </c>
      <c r="CA402" s="13">
        <f>SUMIFS('Compra Ventas'!$E$2:$E$2700,'Compra Ventas'!$A$2:$A$2700,CA$4,'Compra Ventas'!$B$2:$B$2700,$B402,'Compra Ventas'!$C$2:$C$2700,CA$5)</f>
        <v>0</v>
      </c>
      <c r="CB402" s="13">
        <f>SUMIFS('Compra Ventas'!$E$2:$E$2700,'Compra Ventas'!$A$2:$A$2700,CB$4,'Compra Ventas'!$B$2:$B$2700,$B402,'Compra Ventas'!$C$2:$C$2700,CB$5)</f>
        <v>0</v>
      </c>
      <c r="CC402" s="13">
        <f>SUMIFS('Compra Ventas'!$E$2:$E$2700,'Compra Ventas'!$A$2:$A$2700,CC$4,'Compra Ventas'!$B$2:$B$2700,$B402,'Compra Ventas'!$C$2:$C$2700,CC$5)</f>
        <v>0</v>
      </c>
      <c r="CD402" s="13">
        <f>SUMIFS('Compra Ventas'!$E$2:$E$2700,'Compra Ventas'!$A$2:$A$2700,CD$4,'Compra Ventas'!$B$2:$B$2700,$B402,'Compra Ventas'!$C$2:$C$2700,CD$5)</f>
        <v>0</v>
      </c>
      <c r="CE402" s="13">
        <f>SUMIFS('Compra Ventas'!$E$2:$E$2700,'Compra Ventas'!$A$2:$A$2700,CE$4,'Compra Ventas'!$B$2:$B$2700,$B402,'Compra Ventas'!$C$2:$C$2700,CE$5)</f>
        <v>0</v>
      </c>
      <c r="CF402" s="13">
        <f>SUMIFS('Compra Ventas'!$E$2:$E$2700,'Compra Ventas'!$A$2:$A$2700,CF$4,'Compra Ventas'!$B$2:$B$2700,$B402,'Compra Ventas'!$C$2:$C$2700,CF$5)</f>
        <v>0</v>
      </c>
      <c r="CG402" s="13">
        <f>SUMIFS('Compra Ventas'!$E$2:$E$2700,'Compra Ventas'!$A$2:$A$2700,CG$4,'Compra Ventas'!$B$2:$B$2700,$B402,'Compra Ventas'!$C$2:$C$2700,CG$5)</f>
        <v>0</v>
      </c>
      <c r="CH402" s="13">
        <f>SUMIFS('Compra Ventas'!$E$2:$E$2700,'Compra Ventas'!$A$2:$A$2700,CH$4,'Compra Ventas'!$B$2:$B$2700,$B402,'Compra Ventas'!$C$2:$C$2700,CH$5)</f>
        <v>0</v>
      </c>
      <c r="CI402" s="13">
        <f>SUMIFS('Compra Ventas'!$E$2:$E$2700,'Compra Ventas'!$A$2:$A$2700,CI$4,'Compra Ventas'!$B$2:$B$2700,$B402,'Compra Ventas'!$C$2:$C$2700,CI$5)</f>
        <v>0</v>
      </c>
      <c r="CJ402" s="14">
        <f>SUMIFS('Compra Ventas'!$E$2:$E$2700,'Compra Ventas'!$A$2:$A$2700,CJ$4,'Compra Ventas'!$B$2:$B$2700,$B402,'Compra Ventas'!$C$2:$C$2700,CJ$5)</f>
        <v>0</v>
      </c>
      <c r="CK402" s="12">
        <f>SUMIFS('Compra Ventas'!$E$2:$E$2700,'Compra Ventas'!$A$2:$A$2700,CK$4,'Compra Ventas'!$B$2:$B$2700,$B402,'Compra Ventas'!$C$2:$C$2700,CK$5)</f>
        <v>0</v>
      </c>
      <c r="CL402" s="13">
        <f>SUMIFS('Compra Ventas'!$E$2:$E$2700,'Compra Ventas'!$A$2:$A$2700,CL$4,'Compra Ventas'!$B$2:$B$2700,$B402,'Compra Ventas'!$C$2:$C$2700,CL$5)</f>
        <v>0</v>
      </c>
      <c r="CM402" s="13">
        <f>SUMIFS('Compra Ventas'!$E$2:$E$2700,'Compra Ventas'!$A$2:$A$2700,CM$4,'Compra Ventas'!$B$2:$B$2700,$B402,'Compra Ventas'!$C$2:$C$2700,CM$5)</f>
        <v>0</v>
      </c>
      <c r="CN402" s="13">
        <f>SUMIFS('Compra Ventas'!$E$2:$E$2700,'Compra Ventas'!$A$2:$A$2700,CN$4,'Compra Ventas'!$B$2:$B$2700,$B402,'Compra Ventas'!$C$2:$C$2700,CN$5)</f>
        <v>0</v>
      </c>
      <c r="CO402" s="13">
        <f>SUMIFS('Compra Ventas'!$E$2:$E$2700,'Compra Ventas'!$A$2:$A$2700,CO$4,'Compra Ventas'!$B$2:$B$2700,$B402,'Compra Ventas'!$C$2:$C$2700,CO$5)</f>
        <v>0</v>
      </c>
      <c r="CP402" s="13">
        <f>SUMIFS('Compra Ventas'!$E$2:$E$2700,'Compra Ventas'!$A$2:$A$2700,CP$4,'Compra Ventas'!$B$2:$B$2700,$B402,'Compra Ventas'!$C$2:$C$2700,CP$5)</f>
        <v>0</v>
      </c>
      <c r="CQ402" s="13">
        <f>SUMIFS('Compra Ventas'!$E$2:$E$2700,'Compra Ventas'!$A$2:$A$2700,CQ$4,'Compra Ventas'!$B$2:$B$2700,$B402,'Compra Ventas'!$C$2:$C$2700,CQ$5)</f>
        <v>0</v>
      </c>
      <c r="CR402" s="13">
        <f>SUMIFS('Compra Ventas'!$E$2:$E$2700,'Compra Ventas'!$A$2:$A$2700,CR$4,'Compra Ventas'!$B$2:$B$2700,$B402,'Compra Ventas'!$C$2:$C$2700,CR$5)</f>
        <v>0</v>
      </c>
      <c r="CS402" s="13">
        <f>SUMIFS('Compra Ventas'!$E$2:$E$2700,'Compra Ventas'!$A$2:$A$2700,CS$4,'Compra Ventas'!$B$2:$B$2700,$B402,'Compra Ventas'!$C$2:$C$2700,CS$5)</f>
        <v>0</v>
      </c>
      <c r="CT402" s="13">
        <f>SUMIFS('Compra Ventas'!$E$2:$E$2700,'Compra Ventas'!$A$2:$A$2700,CT$4,'Compra Ventas'!$B$2:$B$2700,$B402,'Compra Ventas'!$C$2:$C$2700,CT$5)</f>
        <v>0</v>
      </c>
      <c r="CU402" s="13">
        <f>SUMIFS('Compra Ventas'!$E$2:$E$2700,'Compra Ventas'!$A$2:$A$2700,CU$4,'Compra Ventas'!$B$2:$B$2700,$B402,'Compra Ventas'!$C$2:$C$2700,CU$5)</f>
        <v>0</v>
      </c>
      <c r="CV402" s="14">
        <f>SUMIFS('Compra Ventas'!$E$2:$E$2700,'Compra Ventas'!$A$2:$A$2700,CV$4,'Compra Ventas'!$B$2:$B$2700,$B402,'Compra Ventas'!$C$2:$C$2700,CV$5)</f>
        <v>0</v>
      </c>
      <c r="CW402" s="12">
        <f>SUMIFS('Compra Ventas'!$E$2:$E$2700,'Compra Ventas'!$A$2:$A$2700,CW$4,'Compra Ventas'!$B$2:$B$2700,$B402,'Compra Ventas'!$C$2:$C$2700,CW$5)</f>
        <v>0</v>
      </c>
      <c r="CX402" s="13">
        <f>SUMIFS('Compra Ventas'!$E$2:$E$2700,'Compra Ventas'!$A$2:$A$2700,CX$4,'Compra Ventas'!$B$2:$B$2700,$B402,'Compra Ventas'!$C$2:$C$2700,CX$5)</f>
        <v>0</v>
      </c>
      <c r="CY402" s="13">
        <f>SUMIFS('Compra Ventas'!$E$2:$E$2700,'Compra Ventas'!$A$2:$A$2700,CY$4,'Compra Ventas'!$B$2:$B$2700,$B402,'Compra Ventas'!$C$2:$C$2700,CY$5)</f>
        <v>0</v>
      </c>
      <c r="CZ402" s="13">
        <f>SUMIFS('Compra Ventas'!$E$2:$E$2700,'Compra Ventas'!$A$2:$A$2700,CZ$4,'Compra Ventas'!$B$2:$B$2700,$B402,'Compra Ventas'!$C$2:$C$2700,CZ$5)</f>
        <v>0</v>
      </c>
      <c r="DA402" s="13">
        <f>SUMIFS('Compra Ventas'!$E$2:$E$2700,'Compra Ventas'!$A$2:$A$2700,DA$4,'Compra Ventas'!$B$2:$B$2700,$B402,'Compra Ventas'!$C$2:$C$2700,DA$5)</f>
        <v>0</v>
      </c>
      <c r="DB402" s="13">
        <f>SUMIFS('Compra Ventas'!$E$2:$E$2700,'Compra Ventas'!$A$2:$A$2700,DB$4,'Compra Ventas'!$B$2:$B$2700,$B402,'Compra Ventas'!$C$2:$C$2700,DB$5)</f>
        <v>0</v>
      </c>
      <c r="DC402" s="13">
        <f>SUMIFS('Compra Ventas'!$E$2:$E$2700,'Compra Ventas'!$A$2:$A$2700,DC$4,'Compra Ventas'!$B$2:$B$2700,$B402,'Compra Ventas'!$C$2:$C$2700,DC$5)</f>
        <v>0</v>
      </c>
      <c r="DD402" s="13">
        <f>SUMIFS('Compra Ventas'!$E$2:$E$2700,'Compra Ventas'!$A$2:$A$2700,DD$4,'Compra Ventas'!$B$2:$B$2700,$B402,'Compra Ventas'!$C$2:$C$2700,DD$5)</f>
        <v>0</v>
      </c>
      <c r="DE402" s="13">
        <f>SUMIFS('Compra Ventas'!$E$2:$E$2700,'Compra Ventas'!$A$2:$A$2700,DE$4,'Compra Ventas'!$B$2:$B$2700,$B402,'Compra Ventas'!$C$2:$C$2700,DE$5)</f>
        <v>0</v>
      </c>
      <c r="DF402" s="13">
        <f>SUMIFS('Compra Ventas'!$E$2:$E$2700,'Compra Ventas'!$A$2:$A$2700,DF$4,'Compra Ventas'!$B$2:$B$2700,$B402,'Compra Ventas'!$C$2:$C$2700,DF$5)</f>
        <v>0</v>
      </c>
      <c r="DG402" s="13">
        <f>SUMIFS('Compra Ventas'!$E$2:$E$2700,'Compra Ventas'!$A$2:$A$2700,DG$4,'Compra Ventas'!$B$2:$B$2700,$B402,'Compra Ventas'!$C$2:$C$2700,DG$5)</f>
        <v>0</v>
      </c>
      <c r="DH402" s="14">
        <f>SUMIFS('Compra Ventas'!$E$2:$E$2700,'Compra Ventas'!$A$2:$A$2700,DH$4,'Compra Ventas'!$B$2:$B$2700,$B402,'Compra Ventas'!$C$2:$C$2700,DH$5)</f>
        <v>0</v>
      </c>
      <c r="DI402" s="84"/>
      <c r="DJ402" s="98">
        <f>SUMIFS('Ajuste Ciclado'!D$5:D$47,'Ajuste Ciclado'!$C$5:$C$47,Balance!DJ$4,'Ajuste Ciclado'!$B$5:$B$47,Balance!$B402)</f>
        <v>0</v>
      </c>
      <c r="DK402" s="99">
        <f>SUMIFS('Ajuste Ciclado'!E$5:E$47,'Ajuste Ciclado'!$C$5:$C$47,Balance!DK$4,'Ajuste Ciclado'!$B$5:$B$47,Balance!$B402)</f>
        <v>0</v>
      </c>
      <c r="DL402" s="99">
        <f>SUMIFS('Ajuste Ciclado'!F$5:F$47,'Ajuste Ciclado'!$C$5:$C$47,Balance!DL$4,'Ajuste Ciclado'!$B$5:$B$47,Balance!$B402)</f>
        <v>0</v>
      </c>
      <c r="DM402" s="99">
        <f>SUMIFS('Ajuste Ciclado'!G$5:G$47,'Ajuste Ciclado'!$C$5:$C$47,Balance!DM$4,'Ajuste Ciclado'!$B$5:$B$47,Balance!$B402)</f>
        <v>0</v>
      </c>
      <c r="DN402" s="99">
        <f>SUMIFS('Ajuste Ciclado'!H$5:H$47,'Ajuste Ciclado'!$C$5:$C$47,Balance!DN$4,'Ajuste Ciclado'!$B$5:$B$47,Balance!$B402)</f>
        <v>0</v>
      </c>
      <c r="DO402" s="99">
        <f>SUMIFS('Ajuste Ciclado'!I$5:I$47,'Ajuste Ciclado'!$C$5:$C$47,Balance!DO$4,'Ajuste Ciclado'!$B$5:$B$47,Balance!$B402)</f>
        <v>0</v>
      </c>
      <c r="DP402" s="99">
        <f>SUMIFS('Ajuste Ciclado'!J$5:J$47,'Ajuste Ciclado'!$C$5:$C$47,Balance!DP$4,'Ajuste Ciclado'!$B$5:$B$47,Balance!$B402)</f>
        <v>0</v>
      </c>
      <c r="DQ402" s="99">
        <f>SUMIFS('Ajuste Ciclado'!K$5:K$47,'Ajuste Ciclado'!$C$5:$C$47,Balance!DQ$4,'Ajuste Ciclado'!$B$5:$B$47,Balance!$B402)</f>
        <v>0</v>
      </c>
      <c r="DR402" s="99">
        <f>SUMIFS('Ajuste Ciclado'!L$5:L$47,'Ajuste Ciclado'!$C$5:$C$47,Balance!DR$4,'Ajuste Ciclado'!$B$5:$B$47,Balance!$B402)</f>
        <v>0</v>
      </c>
      <c r="DS402" s="99">
        <f>SUMIFS('Ajuste Ciclado'!M$5:M$47,'Ajuste Ciclado'!$C$5:$C$47,Balance!DS$4,'Ajuste Ciclado'!$B$5:$B$47,Balance!$B402)</f>
        <v>0</v>
      </c>
      <c r="DT402" s="99">
        <f>SUMIFS('Ajuste Ciclado'!N$5:N$47,'Ajuste Ciclado'!$C$5:$C$47,Balance!DT$4,'Ajuste Ciclado'!$B$5:$B$47,Balance!$B402)</f>
        <v>0</v>
      </c>
      <c r="DU402" s="100">
        <f>SUMIFS('Ajuste Ciclado'!O$5:O$47,'Ajuste Ciclado'!$C$5:$C$47,Balance!DU$4,'Ajuste Ciclado'!$B$5:$B$47,Balance!$B402)</f>
        <v>0</v>
      </c>
      <c r="DV402" s="98">
        <f>SUMIFS('Ajuste Ciclado'!D$5:D$47,'Ajuste Ciclado'!$C$5:$C$47,Balance!DV$4,'Ajuste Ciclado'!$B$5:$B$47,Balance!$B402)</f>
        <v>0</v>
      </c>
      <c r="DW402" s="99">
        <f>SUMIFS('Ajuste Ciclado'!E$5:E$47,'Ajuste Ciclado'!$C$5:$C$47,Balance!DW$4,'Ajuste Ciclado'!$B$5:$B$47,Balance!$B402)</f>
        <v>0</v>
      </c>
      <c r="DX402" s="99">
        <f>SUMIFS('Ajuste Ciclado'!F$5:F$47,'Ajuste Ciclado'!$C$5:$C$47,Balance!DX$4,'Ajuste Ciclado'!$B$5:$B$47,Balance!$B402)</f>
        <v>0</v>
      </c>
      <c r="DY402" s="99">
        <f>SUMIFS('Ajuste Ciclado'!G$5:G$47,'Ajuste Ciclado'!$C$5:$C$47,Balance!DY$4,'Ajuste Ciclado'!$B$5:$B$47,Balance!$B402)</f>
        <v>0</v>
      </c>
      <c r="DZ402" s="99">
        <f>SUMIFS('Ajuste Ciclado'!H$5:H$47,'Ajuste Ciclado'!$C$5:$C$47,Balance!DZ$4,'Ajuste Ciclado'!$B$5:$B$47,Balance!$B402)</f>
        <v>0</v>
      </c>
      <c r="EA402" s="99">
        <f>SUMIFS('Ajuste Ciclado'!I$5:I$47,'Ajuste Ciclado'!$C$5:$C$47,Balance!EA$4,'Ajuste Ciclado'!$B$5:$B$47,Balance!$B402)</f>
        <v>0</v>
      </c>
      <c r="EB402" s="99">
        <f>SUMIFS('Ajuste Ciclado'!J$5:J$47,'Ajuste Ciclado'!$C$5:$C$47,Balance!EB$4,'Ajuste Ciclado'!$B$5:$B$47,Balance!$B402)</f>
        <v>0</v>
      </c>
      <c r="EC402" s="99">
        <f>SUMIFS('Ajuste Ciclado'!K$5:K$47,'Ajuste Ciclado'!$C$5:$C$47,Balance!EC$4,'Ajuste Ciclado'!$B$5:$B$47,Balance!$B402)</f>
        <v>0</v>
      </c>
      <c r="ED402" s="99">
        <f>SUMIFS('Ajuste Ciclado'!L$5:L$47,'Ajuste Ciclado'!$C$5:$C$47,Balance!ED$4,'Ajuste Ciclado'!$B$5:$B$47,Balance!$B402)</f>
        <v>0</v>
      </c>
      <c r="EE402" s="99">
        <f>SUMIFS('Ajuste Ciclado'!M$5:M$47,'Ajuste Ciclado'!$C$5:$C$47,Balance!EE$4,'Ajuste Ciclado'!$B$5:$B$47,Balance!$B402)</f>
        <v>0</v>
      </c>
      <c r="EF402" s="99">
        <f>SUMIFS('Ajuste Ciclado'!N$5:N$47,'Ajuste Ciclado'!$C$5:$C$47,Balance!EF$4,'Ajuste Ciclado'!$B$5:$B$47,Balance!$B402)</f>
        <v>0</v>
      </c>
      <c r="EG402" s="100">
        <f>SUMIFS('Ajuste Ciclado'!O$5:O$47,'Ajuste Ciclado'!$C$5:$C$47,Balance!EG$4,'Ajuste Ciclado'!$B$5:$B$47,Balance!$B402)</f>
        <v>0</v>
      </c>
      <c r="EH402" s="98">
        <f>SUMIFS('Ajuste Ciclado'!D$5:D$47,'Ajuste Ciclado'!$C$5:$C$47,Balance!EH$4,'Ajuste Ciclado'!$B$5:$B$47,Balance!$B402)</f>
        <v>0</v>
      </c>
      <c r="EI402" s="99">
        <f>SUMIFS('Ajuste Ciclado'!E$5:E$47,'Ajuste Ciclado'!$C$5:$C$47,Balance!EI$4,'Ajuste Ciclado'!$B$5:$B$47,Balance!$B402)</f>
        <v>0</v>
      </c>
      <c r="EJ402" s="99">
        <f>SUMIFS('Ajuste Ciclado'!F$5:F$47,'Ajuste Ciclado'!$C$5:$C$47,Balance!EJ$4,'Ajuste Ciclado'!$B$5:$B$47,Balance!$B402)</f>
        <v>0</v>
      </c>
      <c r="EK402" s="99">
        <f>SUMIFS('Ajuste Ciclado'!G$5:G$47,'Ajuste Ciclado'!$C$5:$C$47,Balance!EK$4,'Ajuste Ciclado'!$B$5:$B$47,Balance!$B402)</f>
        <v>0</v>
      </c>
      <c r="EL402" s="99">
        <f>SUMIFS('Ajuste Ciclado'!H$5:H$47,'Ajuste Ciclado'!$C$5:$C$47,Balance!EL$4,'Ajuste Ciclado'!$B$5:$B$47,Balance!$B402)</f>
        <v>0</v>
      </c>
      <c r="EM402" s="99">
        <f>SUMIFS('Ajuste Ciclado'!I$5:I$47,'Ajuste Ciclado'!$C$5:$C$47,Balance!EM$4,'Ajuste Ciclado'!$B$5:$B$47,Balance!$B402)</f>
        <v>0</v>
      </c>
      <c r="EN402" s="99">
        <f>SUMIFS('Ajuste Ciclado'!J$5:J$47,'Ajuste Ciclado'!$C$5:$C$47,Balance!EN$4,'Ajuste Ciclado'!$B$5:$B$47,Balance!$B402)</f>
        <v>0</v>
      </c>
      <c r="EO402" s="99">
        <f>SUMIFS('Ajuste Ciclado'!K$5:K$47,'Ajuste Ciclado'!$C$5:$C$47,Balance!EO$4,'Ajuste Ciclado'!$B$5:$B$47,Balance!$B402)</f>
        <v>0</v>
      </c>
      <c r="EP402" s="99">
        <f>SUMIFS('Ajuste Ciclado'!L$5:L$47,'Ajuste Ciclado'!$C$5:$C$47,Balance!EP$4,'Ajuste Ciclado'!$B$5:$B$47,Balance!$B402)</f>
        <v>0</v>
      </c>
      <c r="EQ402" s="99">
        <f>SUMIFS('Ajuste Ciclado'!M$5:M$47,'Ajuste Ciclado'!$C$5:$C$47,Balance!EQ$4,'Ajuste Ciclado'!$B$5:$B$47,Balance!$B402)</f>
        <v>0</v>
      </c>
      <c r="ER402" s="99">
        <f>SUMIFS('Ajuste Ciclado'!N$5:N$47,'Ajuste Ciclado'!$C$5:$C$47,Balance!ER$4,'Ajuste Ciclado'!$B$5:$B$47,Balance!$B402)</f>
        <v>0</v>
      </c>
      <c r="ES402" s="100">
        <f>SUMIFS('Ajuste Ciclado'!O$5:O$47,'Ajuste Ciclado'!$C$5:$C$47,Balance!ES$4,'Ajuste Ciclado'!$B$5:$B$47,Balance!$B402)</f>
        <v>0</v>
      </c>
      <c r="ET402" s="84"/>
      <c r="EU402" s="12">
        <f t="shared" si="523"/>
        <v>106869.6667215452</v>
      </c>
      <c r="EV402" s="13">
        <f t="shared" si="488"/>
        <v>85744.264685027942</v>
      </c>
      <c r="EW402" s="13">
        <f t="shared" si="489"/>
        <v>111143.92420594109</v>
      </c>
      <c r="EX402" s="13">
        <f t="shared" si="490"/>
        <v>131282.9658770964</v>
      </c>
      <c r="EY402" s="13">
        <f t="shared" si="491"/>
        <v>137792.56518033001</v>
      </c>
      <c r="EZ402" s="13">
        <f t="shared" si="492"/>
        <v>154652.21976033578</v>
      </c>
      <c r="FA402" s="13">
        <f t="shared" si="493"/>
        <v>107754.20792249691</v>
      </c>
      <c r="FB402" s="13">
        <f t="shared" si="494"/>
        <v>141637.25776157141</v>
      </c>
      <c r="FC402" s="13">
        <f t="shared" si="495"/>
        <v>114792.9885078488</v>
      </c>
      <c r="FD402" s="13">
        <f t="shared" si="496"/>
        <v>76731.684164491555</v>
      </c>
      <c r="FE402" s="13">
        <f t="shared" si="497"/>
        <v>67962.352215273757</v>
      </c>
      <c r="FF402" s="14">
        <f t="shared" si="498"/>
        <v>71582.140604730783</v>
      </c>
      <c r="FG402" s="12">
        <f t="shared" si="499"/>
        <v>107052.6816737136</v>
      </c>
      <c r="FH402" s="13">
        <f t="shared" si="500"/>
        <v>86489.754798403286</v>
      </c>
      <c r="FI402" s="13">
        <f t="shared" si="501"/>
        <v>112161.34221057041</v>
      </c>
      <c r="FJ402" s="13">
        <f t="shared" si="502"/>
        <v>137765.49693231919</v>
      </c>
      <c r="FK402" s="13">
        <f t="shared" si="503"/>
        <v>133645.9969112454</v>
      </c>
      <c r="FL402" s="13">
        <f t="shared" si="504"/>
        <v>156283.9481468903</v>
      </c>
      <c r="FM402" s="13">
        <f t="shared" si="505"/>
        <v>112330.6102551829</v>
      </c>
      <c r="FN402" s="13">
        <f t="shared" si="506"/>
        <v>142174.45372302641</v>
      </c>
      <c r="FO402" s="13">
        <f t="shared" si="507"/>
        <v>115716.1360058617</v>
      </c>
      <c r="FP402" s="13">
        <f t="shared" si="508"/>
        <v>81481.677904072058</v>
      </c>
      <c r="FQ402" s="13">
        <f t="shared" si="509"/>
        <v>75216.37440379175</v>
      </c>
      <c r="FR402" s="14">
        <f t="shared" si="510"/>
        <v>79699.674057076423</v>
      </c>
      <c r="FS402" s="12">
        <f t="shared" si="511"/>
        <v>113640.7478711711</v>
      </c>
      <c r="FT402" s="13">
        <f t="shared" si="512"/>
        <v>91243.316099219213</v>
      </c>
      <c r="FU402" s="13">
        <f t="shared" si="513"/>
        <v>116850.14050171561</v>
      </c>
      <c r="FV402" s="13">
        <f t="shared" si="514"/>
        <v>141707.3019210677</v>
      </c>
      <c r="FW402" s="13">
        <f t="shared" si="515"/>
        <v>147539.80060647029</v>
      </c>
      <c r="FX402" s="13">
        <f t="shared" si="516"/>
        <v>177007.6844439588</v>
      </c>
      <c r="FY402" s="13">
        <f t="shared" si="517"/>
        <v>131492.11824736229</v>
      </c>
      <c r="FZ402" s="13">
        <f t="shared" si="518"/>
        <v>166355.21695499131</v>
      </c>
      <c r="GA402" s="13">
        <f t="shared" si="519"/>
        <v>131856.62451805771</v>
      </c>
      <c r="GB402" s="13">
        <f t="shared" si="520"/>
        <v>100726.5536275597</v>
      </c>
      <c r="GC402" s="13">
        <f t="shared" si="521"/>
        <v>95024.798607832665</v>
      </c>
      <c r="GD402" s="14">
        <f t="shared" si="522"/>
        <v>94728.650075880942</v>
      </c>
      <c r="GE402" s="84"/>
      <c r="GF402" s="12">
        <f t="shared" si="524"/>
        <v>1307946.2376066896</v>
      </c>
      <c r="GG402" s="13">
        <f t="shared" si="524"/>
        <v>1340018.1470221533</v>
      </c>
      <c r="GH402" s="14">
        <f t="shared" si="524"/>
        <v>1508172.9534752876</v>
      </c>
      <c r="GI402" s="6">
        <f t="shared" si="525"/>
        <v>1</v>
      </c>
      <c r="GJ402" s="12">
        <f t="shared" si="526"/>
        <v>0</v>
      </c>
      <c r="GK402" s="13">
        <f t="shared" si="527"/>
        <v>0</v>
      </c>
      <c r="GL402" s="14">
        <f t="shared" si="528"/>
        <v>0</v>
      </c>
      <c r="GM402" s="84"/>
      <c r="GN402" s="66">
        <f t="shared" si="529"/>
        <v>0</v>
      </c>
      <c r="GO402" s="84"/>
      <c r="GP402" s="63" t="str" cm="1">
        <f t="array" ref="GP402">INDEX($GF$4:$GH$4,1,GI402)</f>
        <v>Sample 1</v>
      </c>
      <c r="GQ402" s="12">
        <f t="shared" si="436"/>
        <v>67962.352215273757</v>
      </c>
      <c r="GR402" s="13">
        <f t="shared" si="436"/>
        <v>71582.140604730783</v>
      </c>
      <c r="GS402" s="14">
        <f t="shared" si="436"/>
        <v>76731.684164491555</v>
      </c>
      <c r="GT402" s="12">
        <f t="shared" si="437"/>
        <v>75216.37440379175</v>
      </c>
      <c r="GU402" s="13">
        <f t="shared" si="437"/>
        <v>79699.674057076423</v>
      </c>
      <c r="GV402" s="14">
        <f t="shared" si="437"/>
        <v>81481.677904072058</v>
      </c>
      <c r="GW402" s="12">
        <f t="shared" si="438"/>
        <v>91243.316099219213</v>
      </c>
      <c r="GX402" s="13">
        <f t="shared" si="438"/>
        <v>94728.650075880942</v>
      </c>
      <c r="GY402" s="14">
        <f t="shared" si="438"/>
        <v>95024.798607832665</v>
      </c>
      <c r="GZ402" s="84" t="str">
        <f t="shared" si="441"/>
        <v>Sample 1</v>
      </c>
      <c r="HA402" s="12">
        <f t="shared" si="530"/>
        <v>0</v>
      </c>
      <c r="HB402" s="13">
        <f t="shared" si="530"/>
        <v>0</v>
      </c>
      <c r="HC402" s="14">
        <f t="shared" si="530"/>
        <v>0</v>
      </c>
      <c r="HD402" s="6">
        <f t="shared" si="442"/>
        <v>0</v>
      </c>
      <c r="HE402" s="84" t="str">
        <f t="shared" si="443"/>
        <v>Ok</v>
      </c>
    </row>
    <row r="403" spans="2:213" hidden="1" x14ac:dyDescent="0.3">
      <c r="B403" s="84" t="s">
        <v>112</v>
      </c>
      <c r="C403" s="12">
        <f>SUMIFS(Inyecciones!$E$2:$E$14185,Inyecciones!$A$2:$A$14185,Balance!C$4,Inyecciones!$B$2:$B$14185,Balance!$B403,Inyecciones!$C$2:$C$14185,Balance!C$5)</f>
        <v>54805.165679598504</v>
      </c>
      <c r="D403" s="13">
        <f>SUMIFS(Inyecciones!$E$2:$E$14185,Inyecciones!$A$2:$A$14185,Balance!D$4,Inyecciones!$B$2:$B$14185,Balance!$B403,Inyecciones!$C$2:$C$14185,Balance!D$5)</f>
        <v>48010.377240238871</v>
      </c>
      <c r="E403" s="13">
        <f>SUMIFS(Inyecciones!$E$2:$E$14185,Inyecciones!$A$2:$A$14185,Balance!E$4,Inyecciones!$B$2:$B$14185,Balance!$B403,Inyecciones!$C$2:$C$14185,Balance!E$5)</f>
        <v>44467.535522152677</v>
      </c>
      <c r="F403" s="13">
        <f>SUMIFS(Inyecciones!$E$2:$E$14185,Inyecciones!$A$2:$A$14185,Balance!F$4,Inyecciones!$B$2:$B$14185,Balance!$B403,Inyecciones!$C$2:$C$14185,Balance!F$5)</f>
        <v>29699.587100383731</v>
      </c>
      <c r="G403" s="13">
        <f>SUMIFS(Inyecciones!$E$2:$E$14185,Inyecciones!$A$2:$A$14185,Balance!G$4,Inyecciones!$B$2:$B$14185,Balance!$B403,Inyecciones!$C$2:$C$14185,Balance!G$5)</f>
        <v>19234.981157620779</v>
      </c>
      <c r="H403" s="13">
        <f>SUMIFS(Inyecciones!$E$2:$E$14185,Inyecciones!$A$2:$A$14185,Balance!H$4,Inyecciones!$B$2:$B$14185,Balance!$B403,Inyecciones!$C$2:$C$14185,Balance!H$5)</f>
        <v>15448.89966237171</v>
      </c>
      <c r="I403" s="13">
        <f>SUMIFS(Inyecciones!$E$2:$E$14185,Inyecciones!$A$2:$A$14185,Balance!I$4,Inyecciones!$B$2:$B$14185,Balance!$B403,Inyecciones!$C$2:$C$14185,Balance!I$5)</f>
        <v>18679.684729099219</v>
      </c>
      <c r="J403" s="13">
        <f>SUMIFS(Inyecciones!$E$2:$E$14185,Inyecciones!$A$2:$A$14185,Balance!J$4,Inyecciones!$B$2:$B$14185,Balance!$B403,Inyecciones!$C$2:$C$14185,Balance!J$5)</f>
        <v>25129.388664500351</v>
      </c>
      <c r="K403" s="13">
        <f>SUMIFS(Inyecciones!$E$2:$E$14185,Inyecciones!$A$2:$A$14185,Balance!K$4,Inyecciones!$B$2:$B$14185,Balance!$B403,Inyecciones!$C$2:$C$14185,Balance!K$5)</f>
        <v>24616.31719282244</v>
      </c>
      <c r="L403" s="13">
        <f>SUMIFS(Inyecciones!$E$2:$E$14185,Inyecciones!$A$2:$A$14185,Balance!L$4,Inyecciones!$B$2:$B$14185,Balance!$B403,Inyecciones!$C$2:$C$14185,Balance!L$5)</f>
        <v>6847.3208623076607</v>
      </c>
      <c r="M403" s="13">
        <f>SUMIFS(Inyecciones!$E$2:$E$14185,Inyecciones!$A$2:$A$14185,Balance!M$4,Inyecciones!$B$2:$B$14185,Balance!$B403,Inyecciones!$C$2:$C$14185,Balance!M$5)</f>
        <v>3965.4769658725918</v>
      </c>
      <c r="N403" s="14">
        <f>SUMIFS(Inyecciones!$E$2:$E$14185,Inyecciones!$A$2:$A$14185,Balance!N$4,Inyecciones!$B$2:$B$14185,Balance!$B403,Inyecciones!$C$2:$C$14185,Balance!N$5)</f>
        <v>6261.2881825453378</v>
      </c>
      <c r="O403" s="12">
        <f>SUMIFS(Inyecciones!$E$2:$E$14185,Inyecciones!$A$2:$A$14185,Balance!O$4,Inyecciones!$B$2:$B$14185,Balance!$B403,Inyecciones!$C$2:$C$14185,Balance!O$5)</f>
        <v>54914.692857938113</v>
      </c>
      <c r="P403" s="13">
        <f>SUMIFS(Inyecciones!$E$2:$E$14185,Inyecciones!$A$2:$A$14185,Balance!P$4,Inyecciones!$B$2:$B$14185,Balance!$B403,Inyecciones!$C$2:$C$14185,Balance!P$5)</f>
        <v>48308.529513779002</v>
      </c>
      <c r="Q403" s="13">
        <f>SUMIFS(Inyecciones!$E$2:$E$14185,Inyecciones!$A$2:$A$14185,Balance!Q$4,Inyecciones!$B$2:$B$14185,Balance!$B403,Inyecciones!$C$2:$C$14185,Balance!Q$5)</f>
        <v>44896.454062554323</v>
      </c>
      <c r="R403" s="13">
        <f>SUMIFS(Inyecciones!$E$2:$E$14185,Inyecciones!$A$2:$A$14185,Balance!R$4,Inyecciones!$B$2:$B$14185,Balance!$B403,Inyecciones!$C$2:$C$14185,Balance!R$5)</f>
        <v>31464.979670360499</v>
      </c>
      <c r="S403" s="13">
        <f>SUMIFS(Inyecciones!$E$2:$E$14185,Inyecciones!$A$2:$A$14185,Balance!S$4,Inyecciones!$B$2:$B$14185,Balance!$B403,Inyecciones!$C$2:$C$14185,Balance!S$5)</f>
        <v>18866.8032737498</v>
      </c>
      <c r="T403" s="13">
        <f>SUMIFS(Inyecciones!$E$2:$E$14185,Inyecciones!$A$2:$A$14185,Balance!T$4,Inyecciones!$B$2:$B$14185,Balance!$B403,Inyecciones!$C$2:$C$14185,Balance!T$5)</f>
        <v>15584.251766359899</v>
      </c>
      <c r="U403" s="13">
        <f>SUMIFS(Inyecciones!$E$2:$E$14185,Inyecciones!$A$2:$A$14185,Balance!U$4,Inyecciones!$B$2:$B$14185,Balance!$B403,Inyecciones!$C$2:$C$14185,Balance!U$5)</f>
        <v>19675.55755092984</v>
      </c>
      <c r="V403" s="13">
        <f>SUMIFS(Inyecciones!$E$2:$E$14185,Inyecciones!$A$2:$A$14185,Balance!V$4,Inyecciones!$B$2:$B$14185,Balance!$B403,Inyecciones!$C$2:$C$14185,Balance!V$5)</f>
        <v>25287.823810133999</v>
      </c>
      <c r="W403" s="13">
        <f>SUMIFS(Inyecciones!$E$2:$E$14185,Inyecciones!$A$2:$A$14185,Balance!W$4,Inyecciones!$B$2:$B$14185,Balance!$B403,Inyecciones!$C$2:$C$14185,Balance!W$5)</f>
        <v>25087.225454747469</v>
      </c>
      <c r="X403" s="13">
        <f>SUMIFS(Inyecciones!$E$2:$E$14185,Inyecciones!$A$2:$A$14185,Balance!X$4,Inyecciones!$B$2:$B$14185,Balance!$B403,Inyecciones!$C$2:$C$14185,Balance!X$5)</f>
        <v>10219.277181143299</v>
      </c>
      <c r="Y403" s="13">
        <f>SUMIFS(Inyecciones!$E$2:$E$14185,Inyecciones!$A$2:$A$14185,Balance!Y$4,Inyecciones!$B$2:$B$14185,Balance!$B403,Inyecciones!$C$2:$C$14185,Balance!Y$5)</f>
        <v>16014.18511909587</v>
      </c>
      <c r="Z403" s="14">
        <f>SUMIFS(Inyecciones!$E$2:$E$14185,Inyecciones!$A$2:$A$14185,Balance!Z$4,Inyecciones!$B$2:$B$14185,Balance!$B403,Inyecciones!$C$2:$C$14185,Balance!Z$5)</f>
        <v>20468.54158631984</v>
      </c>
      <c r="AA403" s="12">
        <f>SUMIFS(Inyecciones!$E$2:$E$14185,Inyecciones!$A$2:$A$14185,Balance!AA$4,Inyecciones!$B$2:$B$14185,Balance!$B403,Inyecciones!$C$2:$C$14185,Balance!AA$5)</f>
        <v>54933.362942948108</v>
      </c>
      <c r="AB403" s="13">
        <f>SUMIFS(Inyecciones!$E$2:$E$14185,Inyecciones!$A$2:$A$14185,Balance!AB$4,Inyecciones!$B$2:$B$14185,Balance!$B403,Inyecciones!$C$2:$C$14185,Balance!AB$5)</f>
        <v>48329.155281316307</v>
      </c>
      <c r="AC403" s="13">
        <f>SUMIFS(Inyecciones!$E$2:$E$14185,Inyecciones!$A$2:$A$14185,Balance!AC$4,Inyecciones!$B$2:$B$14185,Balance!$B403,Inyecciones!$C$2:$C$14185,Balance!AC$5)</f>
        <v>44737.809235056528</v>
      </c>
      <c r="AD403" s="13">
        <f>SUMIFS(Inyecciones!$E$2:$E$14185,Inyecciones!$A$2:$A$14185,Balance!AD$4,Inyecciones!$B$2:$B$14185,Balance!$B403,Inyecciones!$C$2:$C$14185,Balance!AD$5)</f>
        <v>31235.944485122101</v>
      </c>
      <c r="AE403" s="13">
        <f>SUMIFS(Inyecciones!$E$2:$E$14185,Inyecciones!$A$2:$A$14185,Balance!AE$4,Inyecciones!$B$2:$B$14185,Balance!$B403,Inyecciones!$C$2:$C$14185,Balance!AE$5)</f>
        <v>19559.04162722328</v>
      </c>
      <c r="AF403" s="13">
        <f>SUMIFS(Inyecciones!$E$2:$E$14185,Inyecciones!$A$2:$A$14185,Balance!AF$4,Inyecciones!$B$2:$B$14185,Balance!$B403,Inyecciones!$C$2:$C$14185,Balance!AF$5)</f>
        <v>16615.69422454654</v>
      </c>
      <c r="AG403" s="13">
        <f>SUMIFS(Inyecciones!$E$2:$E$14185,Inyecciones!$A$2:$A$14185,Balance!AG$4,Inyecciones!$B$2:$B$14185,Balance!$B403,Inyecciones!$C$2:$C$14185,Balance!AG$5)</f>
        <v>21310.004314339749</v>
      </c>
      <c r="AH403" s="13">
        <f>SUMIFS(Inyecciones!$E$2:$E$14185,Inyecciones!$A$2:$A$14185,Balance!AH$4,Inyecciones!$B$2:$B$14185,Balance!$B403,Inyecciones!$C$2:$C$14185,Balance!AH$5)</f>
        <v>27952.354267467461</v>
      </c>
      <c r="AI403" s="13">
        <f>SUMIFS(Inyecciones!$E$2:$E$14185,Inyecciones!$A$2:$A$14185,Balance!AI$4,Inyecciones!$B$2:$B$14185,Balance!$B403,Inyecciones!$C$2:$C$14185,Balance!AI$5)</f>
        <v>27209.329286021872</v>
      </c>
      <c r="AJ403" s="13">
        <f>SUMIFS(Inyecciones!$E$2:$E$14185,Inyecciones!$A$2:$A$14185,Balance!AJ$4,Inyecciones!$B$2:$B$14185,Balance!$B403,Inyecciones!$C$2:$C$14185,Balance!AJ$5)</f>
        <v>22241.291807586789</v>
      </c>
      <c r="AK403" s="13">
        <f>SUMIFS(Inyecciones!$E$2:$E$14185,Inyecciones!$A$2:$A$14185,Balance!AK$4,Inyecciones!$B$2:$B$14185,Balance!$B403,Inyecciones!$C$2:$C$14185,Balance!AK$5)</f>
        <v>31014.532090474371</v>
      </c>
      <c r="AL403" s="14">
        <f>SUMIFS(Inyecciones!$E$2:$E$14185,Inyecciones!$A$2:$A$14185,Balance!AL$4,Inyecciones!$B$2:$B$14185,Balance!$B403,Inyecciones!$C$2:$C$14185,Balance!AL$5)</f>
        <v>31877.776223718389</v>
      </c>
      <c r="AM403" s="13"/>
      <c r="AN403" s="12">
        <f>SUMIFS('Retiro Mensual'!$E$2:$E$2629,'Retiro Mensual'!$A$2:$A$2629,AN$4,'Retiro Mensual'!$B$2:$B$2629,$B403,'Retiro Mensual'!$C$2:$C$2629,AN$5)</f>
        <v>0</v>
      </c>
      <c r="AO403" s="13">
        <f>SUMIFS('Retiro Mensual'!$E$2:$E$2629,'Retiro Mensual'!$A$2:$A$2629,AO$4,'Retiro Mensual'!$B$2:$B$2629,$B403,'Retiro Mensual'!$C$2:$C$2629,AO$5)</f>
        <v>0</v>
      </c>
      <c r="AP403" s="13">
        <f>SUMIFS('Retiro Mensual'!$E$2:$E$2629,'Retiro Mensual'!$A$2:$A$2629,AP$4,'Retiro Mensual'!$B$2:$B$2629,$B403,'Retiro Mensual'!$C$2:$C$2629,AP$5)</f>
        <v>0</v>
      </c>
      <c r="AQ403" s="13">
        <f>SUMIFS('Retiro Mensual'!$E$2:$E$2629,'Retiro Mensual'!$A$2:$A$2629,AQ$4,'Retiro Mensual'!$B$2:$B$2629,$B403,'Retiro Mensual'!$C$2:$C$2629,AQ$5)</f>
        <v>0</v>
      </c>
      <c r="AR403" s="13">
        <f>SUMIFS('Retiro Mensual'!$E$2:$E$2629,'Retiro Mensual'!$A$2:$A$2629,AR$4,'Retiro Mensual'!$B$2:$B$2629,$B403,'Retiro Mensual'!$C$2:$C$2629,AR$5)</f>
        <v>0</v>
      </c>
      <c r="AS403" s="13">
        <f>SUMIFS('Retiro Mensual'!$E$2:$E$2629,'Retiro Mensual'!$A$2:$A$2629,AS$4,'Retiro Mensual'!$B$2:$B$2629,$B403,'Retiro Mensual'!$C$2:$C$2629,AS$5)</f>
        <v>0</v>
      </c>
      <c r="AT403" s="13">
        <f>SUMIFS('Retiro Mensual'!$E$2:$E$2629,'Retiro Mensual'!$A$2:$A$2629,AT$4,'Retiro Mensual'!$B$2:$B$2629,$B403,'Retiro Mensual'!$C$2:$C$2629,AT$5)</f>
        <v>0</v>
      </c>
      <c r="AU403" s="13">
        <f>SUMIFS('Retiro Mensual'!$E$2:$E$2629,'Retiro Mensual'!$A$2:$A$2629,AU$4,'Retiro Mensual'!$B$2:$B$2629,$B403,'Retiro Mensual'!$C$2:$C$2629,AU$5)</f>
        <v>0</v>
      </c>
      <c r="AV403" s="13">
        <f>SUMIFS('Retiro Mensual'!$E$2:$E$2629,'Retiro Mensual'!$A$2:$A$2629,AV$4,'Retiro Mensual'!$B$2:$B$2629,$B403,'Retiro Mensual'!$C$2:$C$2629,AV$5)</f>
        <v>0</v>
      </c>
      <c r="AW403" s="13">
        <f>SUMIFS('Retiro Mensual'!$E$2:$E$2629,'Retiro Mensual'!$A$2:$A$2629,AW$4,'Retiro Mensual'!$B$2:$B$2629,$B403,'Retiro Mensual'!$C$2:$C$2629,AW$5)</f>
        <v>0</v>
      </c>
      <c r="AX403" s="13">
        <f>SUMIFS('Retiro Mensual'!$E$2:$E$2629,'Retiro Mensual'!$A$2:$A$2629,AX$4,'Retiro Mensual'!$B$2:$B$2629,$B403,'Retiro Mensual'!$C$2:$C$2629,AX$5)</f>
        <v>0</v>
      </c>
      <c r="AY403" s="14">
        <f>SUMIFS('Retiro Mensual'!$E$2:$E$2629,'Retiro Mensual'!$A$2:$A$2629,AY$4,'Retiro Mensual'!$B$2:$B$2629,$B403,'Retiro Mensual'!$C$2:$C$2629,AY$5)</f>
        <v>0</v>
      </c>
      <c r="AZ403" s="12">
        <f>SUMIFS('Retiro Mensual'!$E$2:$E$2629,'Retiro Mensual'!$A$2:$A$2629,AZ$4,'Retiro Mensual'!$B$2:$B$2629,$B403,'Retiro Mensual'!$C$2:$C$2629,AZ$5)</f>
        <v>0</v>
      </c>
      <c r="BA403" s="13">
        <f>SUMIFS('Retiro Mensual'!$E$2:$E$2629,'Retiro Mensual'!$A$2:$A$2629,BA$4,'Retiro Mensual'!$B$2:$B$2629,$B403,'Retiro Mensual'!$C$2:$C$2629,BA$5)</f>
        <v>0</v>
      </c>
      <c r="BB403" s="13">
        <f>SUMIFS('Retiro Mensual'!$E$2:$E$2629,'Retiro Mensual'!$A$2:$A$2629,BB$4,'Retiro Mensual'!$B$2:$B$2629,$B403,'Retiro Mensual'!$C$2:$C$2629,BB$5)</f>
        <v>0</v>
      </c>
      <c r="BC403" s="13">
        <f>SUMIFS('Retiro Mensual'!$E$2:$E$2629,'Retiro Mensual'!$A$2:$A$2629,BC$4,'Retiro Mensual'!$B$2:$B$2629,$B403,'Retiro Mensual'!$C$2:$C$2629,BC$5)</f>
        <v>0</v>
      </c>
      <c r="BD403" s="13">
        <f>SUMIFS('Retiro Mensual'!$E$2:$E$2629,'Retiro Mensual'!$A$2:$A$2629,BD$4,'Retiro Mensual'!$B$2:$B$2629,$B403,'Retiro Mensual'!$C$2:$C$2629,BD$5)</f>
        <v>0</v>
      </c>
      <c r="BE403" s="13">
        <f>SUMIFS('Retiro Mensual'!$E$2:$E$2629,'Retiro Mensual'!$A$2:$A$2629,BE$4,'Retiro Mensual'!$B$2:$B$2629,$B403,'Retiro Mensual'!$C$2:$C$2629,BE$5)</f>
        <v>0</v>
      </c>
      <c r="BF403" s="13">
        <f>SUMIFS('Retiro Mensual'!$E$2:$E$2629,'Retiro Mensual'!$A$2:$A$2629,BF$4,'Retiro Mensual'!$B$2:$B$2629,$B403,'Retiro Mensual'!$C$2:$C$2629,BF$5)</f>
        <v>0</v>
      </c>
      <c r="BG403" s="13">
        <f>SUMIFS('Retiro Mensual'!$E$2:$E$2629,'Retiro Mensual'!$A$2:$A$2629,BG$4,'Retiro Mensual'!$B$2:$B$2629,$B403,'Retiro Mensual'!$C$2:$C$2629,BG$5)</f>
        <v>0</v>
      </c>
      <c r="BH403" s="13">
        <f>SUMIFS('Retiro Mensual'!$E$2:$E$2629,'Retiro Mensual'!$A$2:$A$2629,BH$4,'Retiro Mensual'!$B$2:$B$2629,$B403,'Retiro Mensual'!$C$2:$C$2629,BH$5)</f>
        <v>0</v>
      </c>
      <c r="BI403" s="13">
        <f>SUMIFS('Retiro Mensual'!$E$2:$E$2629,'Retiro Mensual'!$A$2:$A$2629,BI$4,'Retiro Mensual'!$B$2:$B$2629,$B403,'Retiro Mensual'!$C$2:$C$2629,BI$5)</f>
        <v>0</v>
      </c>
      <c r="BJ403" s="13">
        <f>SUMIFS('Retiro Mensual'!$E$2:$E$2629,'Retiro Mensual'!$A$2:$A$2629,BJ$4,'Retiro Mensual'!$B$2:$B$2629,$B403,'Retiro Mensual'!$C$2:$C$2629,BJ$5)</f>
        <v>0</v>
      </c>
      <c r="BK403" s="14">
        <f>SUMIFS('Retiro Mensual'!$E$2:$E$2629,'Retiro Mensual'!$A$2:$A$2629,BK$4,'Retiro Mensual'!$B$2:$B$2629,$B403,'Retiro Mensual'!$C$2:$C$2629,BK$5)</f>
        <v>0</v>
      </c>
      <c r="BL403" s="12">
        <f>SUMIFS('Retiro Mensual'!$E$2:$E$2629,'Retiro Mensual'!$A$2:$A$2629,BL$4,'Retiro Mensual'!$B$2:$B$2629,$B403,'Retiro Mensual'!$C$2:$C$2629,BL$5)</f>
        <v>0</v>
      </c>
      <c r="BM403" s="13">
        <f>SUMIFS('Retiro Mensual'!$E$2:$E$2629,'Retiro Mensual'!$A$2:$A$2629,BM$4,'Retiro Mensual'!$B$2:$B$2629,$B403,'Retiro Mensual'!$C$2:$C$2629,BM$5)</f>
        <v>0</v>
      </c>
      <c r="BN403" s="13">
        <f>SUMIFS('Retiro Mensual'!$E$2:$E$2629,'Retiro Mensual'!$A$2:$A$2629,BN$4,'Retiro Mensual'!$B$2:$B$2629,$B403,'Retiro Mensual'!$C$2:$C$2629,BN$5)</f>
        <v>0</v>
      </c>
      <c r="BO403" s="13">
        <f>SUMIFS('Retiro Mensual'!$E$2:$E$2629,'Retiro Mensual'!$A$2:$A$2629,BO$4,'Retiro Mensual'!$B$2:$B$2629,$B403,'Retiro Mensual'!$C$2:$C$2629,BO$5)</f>
        <v>0</v>
      </c>
      <c r="BP403" s="13">
        <f>SUMIFS('Retiro Mensual'!$E$2:$E$2629,'Retiro Mensual'!$A$2:$A$2629,BP$4,'Retiro Mensual'!$B$2:$B$2629,$B403,'Retiro Mensual'!$C$2:$C$2629,BP$5)</f>
        <v>0</v>
      </c>
      <c r="BQ403" s="13">
        <f>SUMIFS('Retiro Mensual'!$E$2:$E$2629,'Retiro Mensual'!$A$2:$A$2629,BQ$4,'Retiro Mensual'!$B$2:$B$2629,$B403,'Retiro Mensual'!$C$2:$C$2629,BQ$5)</f>
        <v>0</v>
      </c>
      <c r="BR403" s="13">
        <f>SUMIFS('Retiro Mensual'!$E$2:$E$2629,'Retiro Mensual'!$A$2:$A$2629,BR$4,'Retiro Mensual'!$B$2:$B$2629,$B403,'Retiro Mensual'!$C$2:$C$2629,BR$5)</f>
        <v>0</v>
      </c>
      <c r="BS403" s="13">
        <f>SUMIFS('Retiro Mensual'!$E$2:$E$2629,'Retiro Mensual'!$A$2:$A$2629,BS$4,'Retiro Mensual'!$B$2:$B$2629,$B403,'Retiro Mensual'!$C$2:$C$2629,BS$5)</f>
        <v>0</v>
      </c>
      <c r="BT403" s="13">
        <f>SUMIFS('Retiro Mensual'!$E$2:$E$2629,'Retiro Mensual'!$A$2:$A$2629,BT$4,'Retiro Mensual'!$B$2:$B$2629,$B403,'Retiro Mensual'!$C$2:$C$2629,BT$5)</f>
        <v>0</v>
      </c>
      <c r="BU403" s="13">
        <f>SUMIFS('Retiro Mensual'!$E$2:$E$2629,'Retiro Mensual'!$A$2:$A$2629,BU$4,'Retiro Mensual'!$B$2:$B$2629,$B403,'Retiro Mensual'!$C$2:$C$2629,BU$5)</f>
        <v>0</v>
      </c>
      <c r="BV403" s="13">
        <f>SUMIFS('Retiro Mensual'!$E$2:$E$2629,'Retiro Mensual'!$A$2:$A$2629,BV$4,'Retiro Mensual'!$B$2:$B$2629,$B403,'Retiro Mensual'!$C$2:$C$2629,BV$5)</f>
        <v>0</v>
      </c>
      <c r="BW403" s="14">
        <f>SUMIFS('Retiro Mensual'!$E$2:$E$2629,'Retiro Mensual'!$A$2:$A$2629,BW$4,'Retiro Mensual'!$B$2:$B$2629,$B403,'Retiro Mensual'!$C$2:$C$2629,BW$5)</f>
        <v>0</v>
      </c>
      <c r="BX403" s="13"/>
      <c r="BY403" s="12">
        <f>SUMIFS('Compra Ventas'!$E$2:$E$2700,'Compra Ventas'!$A$2:$A$2700,BY$4,'Compra Ventas'!$B$2:$B$2700,$B403,'Compra Ventas'!$C$2:$C$2700,BY$5)</f>
        <v>0</v>
      </c>
      <c r="BZ403" s="13">
        <f>SUMIFS('Compra Ventas'!$E$2:$E$2700,'Compra Ventas'!$A$2:$A$2700,BZ$4,'Compra Ventas'!$B$2:$B$2700,$B403,'Compra Ventas'!$C$2:$C$2700,BZ$5)</f>
        <v>0</v>
      </c>
      <c r="CA403" s="13">
        <f>SUMIFS('Compra Ventas'!$E$2:$E$2700,'Compra Ventas'!$A$2:$A$2700,CA$4,'Compra Ventas'!$B$2:$B$2700,$B403,'Compra Ventas'!$C$2:$C$2700,CA$5)</f>
        <v>0</v>
      </c>
      <c r="CB403" s="13">
        <f>SUMIFS('Compra Ventas'!$E$2:$E$2700,'Compra Ventas'!$A$2:$A$2700,CB$4,'Compra Ventas'!$B$2:$B$2700,$B403,'Compra Ventas'!$C$2:$C$2700,CB$5)</f>
        <v>0</v>
      </c>
      <c r="CC403" s="13">
        <f>SUMIFS('Compra Ventas'!$E$2:$E$2700,'Compra Ventas'!$A$2:$A$2700,CC$4,'Compra Ventas'!$B$2:$B$2700,$B403,'Compra Ventas'!$C$2:$C$2700,CC$5)</f>
        <v>0</v>
      </c>
      <c r="CD403" s="13">
        <f>SUMIFS('Compra Ventas'!$E$2:$E$2700,'Compra Ventas'!$A$2:$A$2700,CD$4,'Compra Ventas'!$B$2:$B$2700,$B403,'Compra Ventas'!$C$2:$C$2700,CD$5)</f>
        <v>0</v>
      </c>
      <c r="CE403" s="13">
        <f>SUMIFS('Compra Ventas'!$E$2:$E$2700,'Compra Ventas'!$A$2:$A$2700,CE$4,'Compra Ventas'!$B$2:$B$2700,$B403,'Compra Ventas'!$C$2:$C$2700,CE$5)</f>
        <v>0</v>
      </c>
      <c r="CF403" s="13">
        <f>SUMIFS('Compra Ventas'!$E$2:$E$2700,'Compra Ventas'!$A$2:$A$2700,CF$4,'Compra Ventas'!$B$2:$B$2700,$B403,'Compra Ventas'!$C$2:$C$2700,CF$5)</f>
        <v>0</v>
      </c>
      <c r="CG403" s="13">
        <f>SUMIFS('Compra Ventas'!$E$2:$E$2700,'Compra Ventas'!$A$2:$A$2700,CG$4,'Compra Ventas'!$B$2:$B$2700,$B403,'Compra Ventas'!$C$2:$C$2700,CG$5)</f>
        <v>0</v>
      </c>
      <c r="CH403" s="13">
        <f>SUMIFS('Compra Ventas'!$E$2:$E$2700,'Compra Ventas'!$A$2:$A$2700,CH$4,'Compra Ventas'!$B$2:$B$2700,$B403,'Compra Ventas'!$C$2:$C$2700,CH$5)</f>
        <v>0</v>
      </c>
      <c r="CI403" s="13">
        <f>SUMIFS('Compra Ventas'!$E$2:$E$2700,'Compra Ventas'!$A$2:$A$2700,CI$4,'Compra Ventas'!$B$2:$B$2700,$B403,'Compra Ventas'!$C$2:$C$2700,CI$5)</f>
        <v>0</v>
      </c>
      <c r="CJ403" s="14">
        <f>SUMIFS('Compra Ventas'!$E$2:$E$2700,'Compra Ventas'!$A$2:$A$2700,CJ$4,'Compra Ventas'!$B$2:$B$2700,$B403,'Compra Ventas'!$C$2:$C$2700,CJ$5)</f>
        <v>0</v>
      </c>
      <c r="CK403" s="12">
        <f>SUMIFS('Compra Ventas'!$E$2:$E$2700,'Compra Ventas'!$A$2:$A$2700,CK$4,'Compra Ventas'!$B$2:$B$2700,$B403,'Compra Ventas'!$C$2:$C$2700,CK$5)</f>
        <v>0</v>
      </c>
      <c r="CL403" s="13">
        <f>SUMIFS('Compra Ventas'!$E$2:$E$2700,'Compra Ventas'!$A$2:$A$2700,CL$4,'Compra Ventas'!$B$2:$B$2700,$B403,'Compra Ventas'!$C$2:$C$2700,CL$5)</f>
        <v>0</v>
      </c>
      <c r="CM403" s="13">
        <f>SUMIFS('Compra Ventas'!$E$2:$E$2700,'Compra Ventas'!$A$2:$A$2700,CM$4,'Compra Ventas'!$B$2:$B$2700,$B403,'Compra Ventas'!$C$2:$C$2700,CM$5)</f>
        <v>0</v>
      </c>
      <c r="CN403" s="13">
        <f>SUMIFS('Compra Ventas'!$E$2:$E$2700,'Compra Ventas'!$A$2:$A$2700,CN$4,'Compra Ventas'!$B$2:$B$2700,$B403,'Compra Ventas'!$C$2:$C$2700,CN$5)</f>
        <v>0</v>
      </c>
      <c r="CO403" s="13">
        <f>SUMIFS('Compra Ventas'!$E$2:$E$2700,'Compra Ventas'!$A$2:$A$2700,CO$4,'Compra Ventas'!$B$2:$B$2700,$B403,'Compra Ventas'!$C$2:$C$2700,CO$5)</f>
        <v>0</v>
      </c>
      <c r="CP403" s="13">
        <f>SUMIFS('Compra Ventas'!$E$2:$E$2700,'Compra Ventas'!$A$2:$A$2700,CP$4,'Compra Ventas'!$B$2:$B$2700,$B403,'Compra Ventas'!$C$2:$C$2700,CP$5)</f>
        <v>0</v>
      </c>
      <c r="CQ403" s="13">
        <f>SUMIFS('Compra Ventas'!$E$2:$E$2700,'Compra Ventas'!$A$2:$A$2700,CQ$4,'Compra Ventas'!$B$2:$B$2700,$B403,'Compra Ventas'!$C$2:$C$2700,CQ$5)</f>
        <v>0</v>
      </c>
      <c r="CR403" s="13">
        <f>SUMIFS('Compra Ventas'!$E$2:$E$2700,'Compra Ventas'!$A$2:$A$2700,CR$4,'Compra Ventas'!$B$2:$B$2700,$B403,'Compra Ventas'!$C$2:$C$2700,CR$5)</f>
        <v>0</v>
      </c>
      <c r="CS403" s="13">
        <f>SUMIFS('Compra Ventas'!$E$2:$E$2700,'Compra Ventas'!$A$2:$A$2700,CS$4,'Compra Ventas'!$B$2:$B$2700,$B403,'Compra Ventas'!$C$2:$C$2700,CS$5)</f>
        <v>0</v>
      </c>
      <c r="CT403" s="13">
        <f>SUMIFS('Compra Ventas'!$E$2:$E$2700,'Compra Ventas'!$A$2:$A$2700,CT$4,'Compra Ventas'!$B$2:$B$2700,$B403,'Compra Ventas'!$C$2:$C$2700,CT$5)</f>
        <v>0</v>
      </c>
      <c r="CU403" s="13">
        <f>SUMIFS('Compra Ventas'!$E$2:$E$2700,'Compra Ventas'!$A$2:$A$2700,CU$4,'Compra Ventas'!$B$2:$B$2700,$B403,'Compra Ventas'!$C$2:$C$2700,CU$5)</f>
        <v>0</v>
      </c>
      <c r="CV403" s="14">
        <f>SUMIFS('Compra Ventas'!$E$2:$E$2700,'Compra Ventas'!$A$2:$A$2700,CV$4,'Compra Ventas'!$B$2:$B$2700,$B403,'Compra Ventas'!$C$2:$C$2700,CV$5)</f>
        <v>0</v>
      </c>
      <c r="CW403" s="12">
        <f>SUMIFS('Compra Ventas'!$E$2:$E$2700,'Compra Ventas'!$A$2:$A$2700,CW$4,'Compra Ventas'!$B$2:$B$2700,$B403,'Compra Ventas'!$C$2:$C$2700,CW$5)</f>
        <v>0</v>
      </c>
      <c r="CX403" s="13">
        <f>SUMIFS('Compra Ventas'!$E$2:$E$2700,'Compra Ventas'!$A$2:$A$2700,CX$4,'Compra Ventas'!$B$2:$B$2700,$B403,'Compra Ventas'!$C$2:$C$2700,CX$5)</f>
        <v>0</v>
      </c>
      <c r="CY403" s="13">
        <f>SUMIFS('Compra Ventas'!$E$2:$E$2700,'Compra Ventas'!$A$2:$A$2700,CY$4,'Compra Ventas'!$B$2:$B$2700,$B403,'Compra Ventas'!$C$2:$C$2700,CY$5)</f>
        <v>0</v>
      </c>
      <c r="CZ403" s="13">
        <f>SUMIFS('Compra Ventas'!$E$2:$E$2700,'Compra Ventas'!$A$2:$A$2700,CZ$4,'Compra Ventas'!$B$2:$B$2700,$B403,'Compra Ventas'!$C$2:$C$2700,CZ$5)</f>
        <v>0</v>
      </c>
      <c r="DA403" s="13">
        <f>SUMIFS('Compra Ventas'!$E$2:$E$2700,'Compra Ventas'!$A$2:$A$2700,DA$4,'Compra Ventas'!$B$2:$B$2700,$B403,'Compra Ventas'!$C$2:$C$2700,DA$5)</f>
        <v>0</v>
      </c>
      <c r="DB403" s="13">
        <f>SUMIFS('Compra Ventas'!$E$2:$E$2700,'Compra Ventas'!$A$2:$A$2700,DB$4,'Compra Ventas'!$B$2:$B$2700,$B403,'Compra Ventas'!$C$2:$C$2700,DB$5)</f>
        <v>0</v>
      </c>
      <c r="DC403" s="13">
        <f>SUMIFS('Compra Ventas'!$E$2:$E$2700,'Compra Ventas'!$A$2:$A$2700,DC$4,'Compra Ventas'!$B$2:$B$2700,$B403,'Compra Ventas'!$C$2:$C$2700,DC$5)</f>
        <v>0</v>
      </c>
      <c r="DD403" s="13">
        <f>SUMIFS('Compra Ventas'!$E$2:$E$2700,'Compra Ventas'!$A$2:$A$2700,DD$4,'Compra Ventas'!$B$2:$B$2700,$B403,'Compra Ventas'!$C$2:$C$2700,DD$5)</f>
        <v>0</v>
      </c>
      <c r="DE403" s="13">
        <f>SUMIFS('Compra Ventas'!$E$2:$E$2700,'Compra Ventas'!$A$2:$A$2700,DE$4,'Compra Ventas'!$B$2:$B$2700,$B403,'Compra Ventas'!$C$2:$C$2700,DE$5)</f>
        <v>0</v>
      </c>
      <c r="DF403" s="13">
        <f>SUMIFS('Compra Ventas'!$E$2:$E$2700,'Compra Ventas'!$A$2:$A$2700,DF$4,'Compra Ventas'!$B$2:$B$2700,$B403,'Compra Ventas'!$C$2:$C$2700,DF$5)</f>
        <v>0</v>
      </c>
      <c r="DG403" s="13">
        <f>SUMIFS('Compra Ventas'!$E$2:$E$2700,'Compra Ventas'!$A$2:$A$2700,DG$4,'Compra Ventas'!$B$2:$B$2700,$B403,'Compra Ventas'!$C$2:$C$2700,DG$5)</f>
        <v>0</v>
      </c>
      <c r="DH403" s="14">
        <f>SUMIFS('Compra Ventas'!$E$2:$E$2700,'Compra Ventas'!$A$2:$A$2700,DH$4,'Compra Ventas'!$B$2:$B$2700,$B403,'Compra Ventas'!$C$2:$C$2700,DH$5)</f>
        <v>0</v>
      </c>
      <c r="DI403" s="84"/>
      <c r="DJ403" s="98">
        <f>SUMIFS('Ajuste Ciclado'!D$5:D$47,'Ajuste Ciclado'!$C$5:$C$47,Balance!DJ$4,'Ajuste Ciclado'!$B$5:$B$47,Balance!$B403)</f>
        <v>0</v>
      </c>
      <c r="DK403" s="99">
        <f>SUMIFS('Ajuste Ciclado'!E$5:E$47,'Ajuste Ciclado'!$C$5:$C$47,Balance!DK$4,'Ajuste Ciclado'!$B$5:$B$47,Balance!$B403)</f>
        <v>0</v>
      </c>
      <c r="DL403" s="99">
        <f>SUMIFS('Ajuste Ciclado'!F$5:F$47,'Ajuste Ciclado'!$C$5:$C$47,Balance!DL$4,'Ajuste Ciclado'!$B$5:$B$47,Balance!$B403)</f>
        <v>0</v>
      </c>
      <c r="DM403" s="99">
        <f>SUMIFS('Ajuste Ciclado'!G$5:G$47,'Ajuste Ciclado'!$C$5:$C$47,Balance!DM$4,'Ajuste Ciclado'!$B$5:$B$47,Balance!$B403)</f>
        <v>0</v>
      </c>
      <c r="DN403" s="99">
        <f>SUMIFS('Ajuste Ciclado'!H$5:H$47,'Ajuste Ciclado'!$C$5:$C$47,Balance!DN$4,'Ajuste Ciclado'!$B$5:$B$47,Balance!$B403)</f>
        <v>0</v>
      </c>
      <c r="DO403" s="99">
        <f>SUMIFS('Ajuste Ciclado'!I$5:I$47,'Ajuste Ciclado'!$C$5:$C$47,Balance!DO$4,'Ajuste Ciclado'!$B$5:$B$47,Balance!$B403)</f>
        <v>0</v>
      </c>
      <c r="DP403" s="99">
        <f>SUMIFS('Ajuste Ciclado'!J$5:J$47,'Ajuste Ciclado'!$C$5:$C$47,Balance!DP$4,'Ajuste Ciclado'!$B$5:$B$47,Balance!$B403)</f>
        <v>0</v>
      </c>
      <c r="DQ403" s="99">
        <f>SUMIFS('Ajuste Ciclado'!K$5:K$47,'Ajuste Ciclado'!$C$5:$C$47,Balance!DQ$4,'Ajuste Ciclado'!$B$5:$B$47,Balance!$B403)</f>
        <v>0</v>
      </c>
      <c r="DR403" s="99">
        <f>SUMIFS('Ajuste Ciclado'!L$5:L$47,'Ajuste Ciclado'!$C$5:$C$47,Balance!DR$4,'Ajuste Ciclado'!$B$5:$B$47,Balance!$B403)</f>
        <v>0</v>
      </c>
      <c r="DS403" s="99">
        <f>SUMIFS('Ajuste Ciclado'!M$5:M$47,'Ajuste Ciclado'!$C$5:$C$47,Balance!DS$4,'Ajuste Ciclado'!$B$5:$B$47,Balance!$B403)</f>
        <v>0</v>
      </c>
      <c r="DT403" s="99">
        <f>SUMIFS('Ajuste Ciclado'!N$5:N$47,'Ajuste Ciclado'!$C$5:$C$47,Balance!DT$4,'Ajuste Ciclado'!$B$5:$B$47,Balance!$B403)</f>
        <v>0</v>
      </c>
      <c r="DU403" s="100">
        <f>SUMIFS('Ajuste Ciclado'!O$5:O$47,'Ajuste Ciclado'!$C$5:$C$47,Balance!DU$4,'Ajuste Ciclado'!$B$5:$B$47,Balance!$B403)</f>
        <v>0</v>
      </c>
      <c r="DV403" s="98">
        <f>SUMIFS('Ajuste Ciclado'!D$5:D$47,'Ajuste Ciclado'!$C$5:$C$47,Balance!DV$4,'Ajuste Ciclado'!$B$5:$B$47,Balance!$B403)</f>
        <v>0</v>
      </c>
      <c r="DW403" s="99">
        <f>SUMIFS('Ajuste Ciclado'!E$5:E$47,'Ajuste Ciclado'!$C$5:$C$47,Balance!DW$4,'Ajuste Ciclado'!$B$5:$B$47,Balance!$B403)</f>
        <v>0</v>
      </c>
      <c r="DX403" s="99">
        <f>SUMIFS('Ajuste Ciclado'!F$5:F$47,'Ajuste Ciclado'!$C$5:$C$47,Balance!DX$4,'Ajuste Ciclado'!$B$5:$B$47,Balance!$B403)</f>
        <v>0</v>
      </c>
      <c r="DY403" s="99">
        <f>SUMIFS('Ajuste Ciclado'!G$5:G$47,'Ajuste Ciclado'!$C$5:$C$47,Balance!DY$4,'Ajuste Ciclado'!$B$5:$B$47,Balance!$B403)</f>
        <v>0</v>
      </c>
      <c r="DZ403" s="99">
        <f>SUMIFS('Ajuste Ciclado'!H$5:H$47,'Ajuste Ciclado'!$C$5:$C$47,Balance!DZ$4,'Ajuste Ciclado'!$B$5:$B$47,Balance!$B403)</f>
        <v>0</v>
      </c>
      <c r="EA403" s="99">
        <f>SUMIFS('Ajuste Ciclado'!I$5:I$47,'Ajuste Ciclado'!$C$5:$C$47,Balance!EA$4,'Ajuste Ciclado'!$B$5:$B$47,Balance!$B403)</f>
        <v>0</v>
      </c>
      <c r="EB403" s="99">
        <f>SUMIFS('Ajuste Ciclado'!J$5:J$47,'Ajuste Ciclado'!$C$5:$C$47,Balance!EB$4,'Ajuste Ciclado'!$B$5:$B$47,Balance!$B403)</f>
        <v>0</v>
      </c>
      <c r="EC403" s="99">
        <f>SUMIFS('Ajuste Ciclado'!K$5:K$47,'Ajuste Ciclado'!$C$5:$C$47,Balance!EC$4,'Ajuste Ciclado'!$B$5:$B$47,Balance!$B403)</f>
        <v>0</v>
      </c>
      <c r="ED403" s="99">
        <f>SUMIFS('Ajuste Ciclado'!L$5:L$47,'Ajuste Ciclado'!$C$5:$C$47,Balance!ED$4,'Ajuste Ciclado'!$B$5:$B$47,Balance!$B403)</f>
        <v>0</v>
      </c>
      <c r="EE403" s="99">
        <f>SUMIFS('Ajuste Ciclado'!M$5:M$47,'Ajuste Ciclado'!$C$5:$C$47,Balance!EE$4,'Ajuste Ciclado'!$B$5:$B$47,Balance!$B403)</f>
        <v>0</v>
      </c>
      <c r="EF403" s="99">
        <f>SUMIFS('Ajuste Ciclado'!N$5:N$47,'Ajuste Ciclado'!$C$5:$C$47,Balance!EF$4,'Ajuste Ciclado'!$B$5:$B$47,Balance!$B403)</f>
        <v>0</v>
      </c>
      <c r="EG403" s="100">
        <f>SUMIFS('Ajuste Ciclado'!O$5:O$47,'Ajuste Ciclado'!$C$5:$C$47,Balance!EG$4,'Ajuste Ciclado'!$B$5:$B$47,Balance!$B403)</f>
        <v>0</v>
      </c>
      <c r="EH403" s="98">
        <f>SUMIFS('Ajuste Ciclado'!D$5:D$47,'Ajuste Ciclado'!$C$5:$C$47,Balance!EH$4,'Ajuste Ciclado'!$B$5:$B$47,Balance!$B403)</f>
        <v>0</v>
      </c>
      <c r="EI403" s="99">
        <f>SUMIFS('Ajuste Ciclado'!E$5:E$47,'Ajuste Ciclado'!$C$5:$C$47,Balance!EI$4,'Ajuste Ciclado'!$B$5:$B$47,Balance!$B403)</f>
        <v>0</v>
      </c>
      <c r="EJ403" s="99">
        <f>SUMIFS('Ajuste Ciclado'!F$5:F$47,'Ajuste Ciclado'!$C$5:$C$47,Balance!EJ$4,'Ajuste Ciclado'!$B$5:$B$47,Balance!$B403)</f>
        <v>0</v>
      </c>
      <c r="EK403" s="99">
        <f>SUMIFS('Ajuste Ciclado'!G$5:G$47,'Ajuste Ciclado'!$C$5:$C$47,Balance!EK$4,'Ajuste Ciclado'!$B$5:$B$47,Balance!$B403)</f>
        <v>0</v>
      </c>
      <c r="EL403" s="99">
        <f>SUMIFS('Ajuste Ciclado'!H$5:H$47,'Ajuste Ciclado'!$C$5:$C$47,Balance!EL$4,'Ajuste Ciclado'!$B$5:$B$47,Balance!$B403)</f>
        <v>0</v>
      </c>
      <c r="EM403" s="99">
        <f>SUMIFS('Ajuste Ciclado'!I$5:I$47,'Ajuste Ciclado'!$C$5:$C$47,Balance!EM$4,'Ajuste Ciclado'!$B$5:$B$47,Balance!$B403)</f>
        <v>0</v>
      </c>
      <c r="EN403" s="99">
        <f>SUMIFS('Ajuste Ciclado'!J$5:J$47,'Ajuste Ciclado'!$C$5:$C$47,Balance!EN$4,'Ajuste Ciclado'!$B$5:$B$47,Balance!$B403)</f>
        <v>0</v>
      </c>
      <c r="EO403" s="99">
        <f>SUMIFS('Ajuste Ciclado'!K$5:K$47,'Ajuste Ciclado'!$C$5:$C$47,Balance!EO$4,'Ajuste Ciclado'!$B$5:$B$47,Balance!$B403)</f>
        <v>0</v>
      </c>
      <c r="EP403" s="99">
        <f>SUMIFS('Ajuste Ciclado'!L$5:L$47,'Ajuste Ciclado'!$C$5:$C$47,Balance!EP$4,'Ajuste Ciclado'!$B$5:$B$47,Balance!$B403)</f>
        <v>0</v>
      </c>
      <c r="EQ403" s="99">
        <f>SUMIFS('Ajuste Ciclado'!M$5:M$47,'Ajuste Ciclado'!$C$5:$C$47,Balance!EQ$4,'Ajuste Ciclado'!$B$5:$B$47,Balance!$B403)</f>
        <v>0</v>
      </c>
      <c r="ER403" s="99">
        <f>SUMIFS('Ajuste Ciclado'!N$5:N$47,'Ajuste Ciclado'!$C$5:$C$47,Balance!ER$4,'Ajuste Ciclado'!$B$5:$B$47,Balance!$B403)</f>
        <v>0</v>
      </c>
      <c r="ES403" s="100">
        <f>SUMIFS('Ajuste Ciclado'!O$5:O$47,'Ajuste Ciclado'!$C$5:$C$47,Balance!ES$4,'Ajuste Ciclado'!$B$5:$B$47,Balance!$B403)</f>
        <v>0</v>
      </c>
      <c r="ET403" s="84"/>
      <c r="EU403" s="12">
        <f t="shared" si="523"/>
        <v>54805.165679598504</v>
      </c>
      <c r="EV403" s="13">
        <f t="shared" si="488"/>
        <v>48010.377240238871</v>
      </c>
      <c r="EW403" s="13">
        <f t="shared" si="489"/>
        <v>44467.535522152677</v>
      </c>
      <c r="EX403" s="13">
        <f t="shared" si="490"/>
        <v>29699.587100383731</v>
      </c>
      <c r="EY403" s="13">
        <f t="shared" si="491"/>
        <v>19234.981157620779</v>
      </c>
      <c r="EZ403" s="13">
        <f t="shared" si="492"/>
        <v>15448.89966237171</v>
      </c>
      <c r="FA403" s="13">
        <f t="shared" si="493"/>
        <v>18679.684729099219</v>
      </c>
      <c r="FB403" s="13">
        <f t="shared" si="494"/>
        <v>25129.388664500351</v>
      </c>
      <c r="FC403" s="13">
        <f t="shared" si="495"/>
        <v>24616.31719282244</v>
      </c>
      <c r="FD403" s="13">
        <f t="shared" si="496"/>
        <v>6847.3208623076607</v>
      </c>
      <c r="FE403" s="13">
        <f t="shared" si="497"/>
        <v>3965.4769658725918</v>
      </c>
      <c r="FF403" s="14">
        <f t="shared" si="498"/>
        <v>6261.2881825453378</v>
      </c>
      <c r="FG403" s="12">
        <f t="shared" si="499"/>
        <v>54914.692857938113</v>
      </c>
      <c r="FH403" s="13">
        <f t="shared" si="500"/>
        <v>48308.529513779002</v>
      </c>
      <c r="FI403" s="13">
        <f t="shared" si="501"/>
        <v>44896.454062554323</v>
      </c>
      <c r="FJ403" s="13">
        <f t="shared" si="502"/>
        <v>31464.979670360499</v>
      </c>
      <c r="FK403" s="13">
        <f t="shared" si="503"/>
        <v>18866.8032737498</v>
      </c>
      <c r="FL403" s="13">
        <f t="shared" si="504"/>
        <v>15584.251766359899</v>
      </c>
      <c r="FM403" s="13">
        <f t="shared" si="505"/>
        <v>19675.55755092984</v>
      </c>
      <c r="FN403" s="13">
        <f t="shared" si="506"/>
        <v>25287.823810133999</v>
      </c>
      <c r="FO403" s="13">
        <f t="shared" si="507"/>
        <v>25087.225454747469</v>
      </c>
      <c r="FP403" s="13">
        <f t="shared" si="508"/>
        <v>10219.277181143299</v>
      </c>
      <c r="FQ403" s="13">
        <f t="shared" si="509"/>
        <v>16014.18511909587</v>
      </c>
      <c r="FR403" s="14">
        <f t="shared" si="510"/>
        <v>20468.54158631984</v>
      </c>
      <c r="FS403" s="12">
        <f t="shared" si="511"/>
        <v>54933.362942948108</v>
      </c>
      <c r="FT403" s="13">
        <f t="shared" si="512"/>
        <v>48329.155281316307</v>
      </c>
      <c r="FU403" s="13">
        <f t="shared" si="513"/>
        <v>44737.809235056528</v>
      </c>
      <c r="FV403" s="13">
        <f t="shared" si="514"/>
        <v>31235.944485122101</v>
      </c>
      <c r="FW403" s="13">
        <f t="shared" si="515"/>
        <v>19559.04162722328</v>
      </c>
      <c r="FX403" s="13">
        <f t="shared" si="516"/>
        <v>16615.69422454654</v>
      </c>
      <c r="FY403" s="13">
        <f t="shared" si="517"/>
        <v>21310.004314339749</v>
      </c>
      <c r="FZ403" s="13">
        <f t="shared" si="518"/>
        <v>27952.354267467461</v>
      </c>
      <c r="GA403" s="13">
        <f t="shared" si="519"/>
        <v>27209.329286021872</v>
      </c>
      <c r="GB403" s="13">
        <f t="shared" si="520"/>
        <v>22241.291807586789</v>
      </c>
      <c r="GC403" s="13">
        <f t="shared" si="521"/>
        <v>31014.532090474371</v>
      </c>
      <c r="GD403" s="14">
        <f t="shared" si="522"/>
        <v>31877.776223718389</v>
      </c>
      <c r="GE403" s="84"/>
      <c r="GF403" s="12">
        <f t="shared" si="524"/>
        <v>297166.02295951388</v>
      </c>
      <c r="GG403" s="13">
        <f t="shared" si="524"/>
        <v>330788.32184711198</v>
      </c>
      <c r="GH403" s="14">
        <f t="shared" si="524"/>
        <v>377016.29578582151</v>
      </c>
      <c r="GI403" s="6">
        <f t="shared" si="525"/>
        <v>1</v>
      </c>
      <c r="GJ403" s="12">
        <f t="shared" si="526"/>
        <v>0</v>
      </c>
      <c r="GK403" s="13">
        <f t="shared" si="527"/>
        <v>0</v>
      </c>
      <c r="GL403" s="14">
        <f t="shared" si="528"/>
        <v>0</v>
      </c>
      <c r="GM403" s="84"/>
      <c r="GN403" s="66">
        <f t="shared" si="529"/>
        <v>0</v>
      </c>
      <c r="GO403" s="84"/>
      <c r="GP403" s="63" t="str" cm="1">
        <f t="array" ref="GP403">INDEX($GF$4:$GH$4,1,GI403)</f>
        <v>Sample 1</v>
      </c>
      <c r="GQ403" s="12">
        <f t="shared" si="436"/>
        <v>3965.4769658725918</v>
      </c>
      <c r="GR403" s="13">
        <f t="shared" si="436"/>
        <v>6261.2881825453378</v>
      </c>
      <c r="GS403" s="14">
        <f t="shared" si="436"/>
        <v>6847.3208623076607</v>
      </c>
      <c r="GT403" s="12">
        <f t="shared" si="437"/>
        <v>10219.277181143299</v>
      </c>
      <c r="GU403" s="13">
        <f t="shared" si="437"/>
        <v>15584.251766359899</v>
      </c>
      <c r="GV403" s="14">
        <f t="shared" si="437"/>
        <v>16014.18511909587</v>
      </c>
      <c r="GW403" s="12">
        <f t="shared" si="438"/>
        <v>16615.69422454654</v>
      </c>
      <c r="GX403" s="13">
        <f t="shared" si="438"/>
        <v>19559.04162722328</v>
      </c>
      <c r="GY403" s="14">
        <f t="shared" si="438"/>
        <v>21310.004314339749</v>
      </c>
      <c r="GZ403" s="84" t="str">
        <f t="shared" si="441"/>
        <v>Sample 1</v>
      </c>
      <c r="HA403" s="12">
        <f t="shared" si="530"/>
        <v>0</v>
      </c>
      <c r="HB403" s="13">
        <f t="shared" si="530"/>
        <v>0</v>
      </c>
      <c r="HC403" s="14">
        <f t="shared" si="530"/>
        <v>0</v>
      </c>
      <c r="HD403" s="6">
        <f t="shared" si="442"/>
        <v>0</v>
      </c>
      <c r="HE403" s="84" t="str">
        <f t="shared" si="443"/>
        <v>Ok</v>
      </c>
    </row>
    <row r="404" spans="2:213" hidden="1" x14ac:dyDescent="0.3">
      <c r="B404" s="84" t="s">
        <v>111</v>
      </c>
      <c r="C404" s="12">
        <f>SUMIFS(Inyecciones!$E$2:$E$14185,Inyecciones!$A$2:$A$14185,Balance!C$4,Inyecciones!$B$2:$B$14185,Balance!$B404,Inyecciones!$C$2:$C$14185,Balance!C$5)</f>
        <v>57421.835163965283</v>
      </c>
      <c r="D404" s="13">
        <f>SUMIFS(Inyecciones!$E$2:$E$14185,Inyecciones!$A$2:$A$14185,Balance!D$4,Inyecciones!$B$2:$B$14185,Balance!$B404,Inyecciones!$C$2:$C$14185,Balance!D$5)</f>
        <v>70146.525203551297</v>
      </c>
      <c r="E404" s="13">
        <f>SUMIFS(Inyecciones!$E$2:$E$14185,Inyecciones!$A$2:$A$14185,Balance!E$4,Inyecciones!$B$2:$B$14185,Balance!$B404,Inyecciones!$C$2:$C$14185,Balance!E$5)</f>
        <v>69463.417399987578</v>
      </c>
      <c r="F404" s="13">
        <f>SUMIFS(Inyecciones!$E$2:$E$14185,Inyecciones!$A$2:$A$14185,Balance!F$4,Inyecciones!$B$2:$B$14185,Balance!$B404,Inyecciones!$C$2:$C$14185,Balance!F$5)</f>
        <v>59271.948412147103</v>
      </c>
      <c r="G404" s="13">
        <f>SUMIFS(Inyecciones!$E$2:$E$14185,Inyecciones!$A$2:$A$14185,Balance!G$4,Inyecciones!$B$2:$B$14185,Balance!$B404,Inyecciones!$C$2:$C$14185,Balance!G$5)</f>
        <v>58034.67017109858</v>
      </c>
      <c r="H404" s="13">
        <f>SUMIFS(Inyecciones!$E$2:$E$14185,Inyecciones!$A$2:$A$14185,Balance!H$4,Inyecciones!$B$2:$B$14185,Balance!$B404,Inyecciones!$C$2:$C$14185,Balance!H$5)</f>
        <v>70815.450750604301</v>
      </c>
      <c r="I404" s="13">
        <f>SUMIFS(Inyecciones!$E$2:$E$14185,Inyecciones!$A$2:$A$14185,Balance!I$4,Inyecciones!$B$2:$B$14185,Balance!$B404,Inyecciones!$C$2:$C$14185,Balance!I$5)</f>
        <v>27161.134093319699</v>
      </c>
      <c r="J404" s="13">
        <f>SUMIFS(Inyecciones!$E$2:$E$14185,Inyecciones!$A$2:$A$14185,Balance!J$4,Inyecciones!$B$2:$B$14185,Balance!$B404,Inyecciones!$C$2:$C$14185,Balance!J$5)</f>
        <v>6335.9463513262062</v>
      </c>
      <c r="K404" s="13">
        <f>SUMIFS(Inyecciones!$E$2:$E$14185,Inyecciones!$A$2:$A$14185,Balance!K$4,Inyecciones!$B$2:$B$14185,Balance!$B404,Inyecciones!$C$2:$C$14185,Balance!K$5)</f>
        <v>5826.9265225785157</v>
      </c>
      <c r="L404" s="13">
        <f>SUMIFS(Inyecciones!$E$2:$E$14185,Inyecciones!$A$2:$A$14185,Balance!L$4,Inyecciones!$B$2:$B$14185,Balance!$B404,Inyecciones!$C$2:$C$14185,Balance!L$5)</f>
        <v>7187.4561447125934</v>
      </c>
      <c r="M404" s="13">
        <f>SUMIFS(Inyecciones!$E$2:$E$14185,Inyecciones!$A$2:$A$14185,Balance!M$4,Inyecciones!$B$2:$B$14185,Balance!$B404,Inyecciones!$C$2:$C$14185,Balance!M$5)</f>
        <v>12290.90183910714</v>
      </c>
      <c r="N404" s="14">
        <f>SUMIFS(Inyecciones!$E$2:$E$14185,Inyecciones!$A$2:$A$14185,Balance!N$4,Inyecciones!$B$2:$B$14185,Balance!$B404,Inyecciones!$C$2:$C$14185,Balance!N$5)</f>
        <v>14123.09332386483</v>
      </c>
      <c r="O404" s="12">
        <f>SUMIFS(Inyecciones!$E$2:$E$14185,Inyecciones!$A$2:$A$14185,Balance!O$4,Inyecciones!$B$2:$B$14185,Balance!$B404,Inyecciones!$C$2:$C$14185,Balance!O$5)</f>
        <v>57646.09221118132</v>
      </c>
      <c r="P404" s="13">
        <f>SUMIFS(Inyecciones!$E$2:$E$14185,Inyecciones!$A$2:$A$14185,Balance!P$4,Inyecciones!$B$2:$B$14185,Balance!$B404,Inyecciones!$C$2:$C$14185,Balance!P$5)</f>
        <v>70485.87081478168</v>
      </c>
      <c r="Q404" s="13">
        <f>SUMIFS(Inyecciones!$E$2:$E$14185,Inyecciones!$A$2:$A$14185,Balance!Q$4,Inyecciones!$B$2:$B$14185,Balance!$B404,Inyecciones!$C$2:$C$14185,Balance!Q$5)</f>
        <v>69723.575762125227</v>
      </c>
      <c r="R404" s="13">
        <f>SUMIFS(Inyecciones!$E$2:$E$14185,Inyecciones!$A$2:$A$14185,Balance!R$4,Inyecciones!$B$2:$B$14185,Balance!$B404,Inyecciones!$C$2:$C$14185,Balance!R$5)</f>
        <v>57690.997153597113</v>
      </c>
      <c r="S404" s="13">
        <f>SUMIFS(Inyecciones!$E$2:$E$14185,Inyecciones!$A$2:$A$14185,Balance!S$4,Inyecciones!$B$2:$B$14185,Balance!$B404,Inyecciones!$C$2:$C$14185,Balance!S$5)</f>
        <v>58484.76064254943</v>
      </c>
      <c r="T404" s="13">
        <f>SUMIFS(Inyecciones!$E$2:$E$14185,Inyecciones!$A$2:$A$14185,Balance!T$4,Inyecciones!$B$2:$B$14185,Balance!$B404,Inyecciones!$C$2:$C$14185,Balance!T$5)</f>
        <v>70892.160286747981</v>
      </c>
      <c r="U404" s="13">
        <f>SUMIFS(Inyecciones!$E$2:$E$14185,Inyecciones!$A$2:$A$14185,Balance!U$4,Inyecciones!$B$2:$B$14185,Balance!$B404,Inyecciones!$C$2:$C$14185,Balance!U$5)</f>
        <v>28181.86017810366</v>
      </c>
      <c r="V404" s="13">
        <f>SUMIFS(Inyecciones!$E$2:$E$14185,Inyecciones!$A$2:$A$14185,Balance!V$4,Inyecciones!$B$2:$B$14185,Balance!$B404,Inyecciones!$C$2:$C$14185,Balance!V$5)</f>
        <v>6272.9704616558747</v>
      </c>
      <c r="W404" s="13">
        <f>SUMIFS(Inyecciones!$E$2:$E$14185,Inyecciones!$A$2:$A$14185,Balance!W$4,Inyecciones!$B$2:$B$14185,Balance!$B404,Inyecciones!$C$2:$C$14185,Balance!W$5)</f>
        <v>5306.3659025921024</v>
      </c>
      <c r="X404" s="13">
        <f>SUMIFS(Inyecciones!$E$2:$E$14185,Inyecciones!$A$2:$A$14185,Balance!X$4,Inyecciones!$B$2:$B$14185,Balance!$B404,Inyecciones!$C$2:$C$14185,Balance!X$5)</f>
        <v>7692.093175770864</v>
      </c>
      <c r="Y404" s="13">
        <f>SUMIFS(Inyecciones!$E$2:$E$14185,Inyecciones!$A$2:$A$14185,Balance!Y$4,Inyecciones!$B$2:$B$14185,Balance!$B404,Inyecciones!$C$2:$C$14185,Balance!Y$5)</f>
        <v>12763.349160316289</v>
      </c>
      <c r="Z404" s="14">
        <f>SUMIFS(Inyecciones!$E$2:$E$14185,Inyecciones!$A$2:$A$14185,Balance!Z$4,Inyecciones!$B$2:$B$14185,Balance!$B404,Inyecciones!$C$2:$C$14185,Balance!Z$5)</f>
        <v>14931.707603703881</v>
      </c>
      <c r="AA404" s="12">
        <f>SUMIFS(Inyecciones!$E$2:$E$14185,Inyecciones!$A$2:$A$14185,Balance!AA$4,Inyecciones!$B$2:$B$14185,Balance!$B404,Inyecciones!$C$2:$C$14185,Balance!AA$5)</f>
        <v>57617.275586737283</v>
      </c>
      <c r="AB404" s="13">
        <f>SUMIFS(Inyecciones!$E$2:$E$14185,Inyecciones!$A$2:$A$14185,Balance!AB$4,Inyecciones!$B$2:$B$14185,Balance!$B404,Inyecciones!$C$2:$C$14185,Balance!AB$5)</f>
        <v>70081.437229511124</v>
      </c>
      <c r="AC404" s="13">
        <f>SUMIFS(Inyecciones!$E$2:$E$14185,Inyecciones!$A$2:$A$14185,Balance!AC$4,Inyecciones!$B$2:$B$14185,Balance!$B404,Inyecciones!$C$2:$C$14185,Balance!AC$5)</f>
        <v>69401.295863310181</v>
      </c>
      <c r="AD404" s="13">
        <f>SUMIFS(Inyecciones!$E$2:$E$14185,Inyecciones!$A$2:$A$14185,Balance!AD$4,Inyecciones!$B$2:$B$14185,Balance!$B404,Inyecciones!$C$2:$C$14185,Balance!AD$5)</f>
        <v>57735.840702583977</v>
      </c>
      <c r="AE404" s="13">
        <f>SUMIFS(Inyecciones!$E$2:$E$14185,Inyecciones!$A$2:$A$14185,Balance!AE$4,Inyecciones!$B$2:$B$14185,Balance!$B404,Inyecciones!$C$2:$C$14185,Balance!AE$5)</f>
        <v>57717.74437220543</v>
      </c>
      <c r="AF404" s="13">
        <f>SUMIFS(Inyecciones!$E$2:$E$14185,Inyecciones!$A$2:$A$14185,Balance!AF$4,Inyecciones!$B$2:$B$14185,Balance!$B404,Inyecciones!$C$2:$C$14185,Balance!AF$5)</f>
        <v>73739.236761099091</v>
      </c>
      <c r="AG404" s="13">
        <f>SUMIFS(Inyecciones!$E$2:$E$14185,Inyecciones!$A$2:$A$14185,Balance!AG$4,Inyecciones!$B$2:$B$14185,Balance!$B404,Inyecciones!$C$2:$C$14185,Balance!AG$5)</f>
        <v>28467.19484564483</v>
      </c>
      <c r="AH404" s="13">
        <f>SUMIFS(Inyecciones!$E$2:$E$14185,Inyecciones!$A$2:$A$14185,Balance!AH$4,Inyecciones!$B$2:$B$14185,Balance!$B404,Inyecciones!$C$2:$C$14185,Balance!AH$5)</f>
        <v>6463.7432780460167</v>
      </c>
      <c r="AI404" s="13">
        <f>SUMIFS(Inyecciones!$E$2:$E$14185,Inyecciones!$A$2:$A$14185,Balance!AI$4,Inyecciones!$B$2:$B$14185,Balance!$B404,Inyecciones!$C$2:$C$14185,Balance!AI$5)</f>
        <v>5764.6715902423985</v>
      </c>
      <c r="AJ404" s="13">
        <f>SUMIFS(Inyecciones!$E$2:$E$14185,Inyecciones!$A$2:$A$14185,Balance!AJ$4,Inyecciones!$B$2:$B$14185,Balance!$B404,Inyecciones!$C$2:$C$14185,Balance!AJ$5)</f>
        <v>8658.7658497879711</v>
      </c>
      <c r="AK404" s="13">
        <f>SUMIFS(Inyecciones!$E$2:$E$14185,Inyecciones!$A$2:$A$14185,Balance!AK$4,Inyecciones!$B$2:$B$14185,Balance!$B404,Inyecciones!$C$2:$C$14185,Balance!AK$5)</f>
        <v>12820.165541254361</v>
      </c>
      <c r="AL404" s="14">
        <f>SUMIFS(Inyecciones!$E$2:$E$14185,Inyecciones!$A$2:$A$14185,Balance!AL$4,Inyecciones!$B$2:$B$14185,Balance!$B404,Inyecciones!$C$2:$C$14185,Balance!AL$5)</f>
        <v>15576.19602944615</v>
      </c>
      <c r="AM404" s="13"/>
      <c r="AN404" s="12">
        <f>SUMIFS('Retiro Mensual'!$E$2:$E$2629,'Retiro Mensual'!$A$2:$A$2629,AN$4,'Retiro Mensual'!$B$2:$B$2629,$B404,'Retiro Mensual'!$C$2:$C$2629,AN$5)</f>
        <v>0</v>
      </c>
      <c r="AO404" s="13">
        <f>SUMIFS('Retiro Mensual'!$E$2:$E$2629,'Retiro Mensual'!$A$2:$A$2629,AO$4,'Retiro Mensual'!$B$2:$B$2629,$B404,'Retiro Mensual'!$C$2:$C$2629,AO$5)</f>
        <v>0</v>
      </c>
      <c r="AP404" s="13">
        <f>SUMIFS('Retiro Mensual'!$E$2:$E$2629,'Retiro Mensual'!$A$2:$A$2629,AP$4,'Retiro Mensual'!$B$2:$B$2629,$B404,'Retiro Mensual'!$C$2:$C$2629,AP$5)</f>
        <v>0</v>
      </c>
      <c r="AQ404" s="13">
        <f>SUMIFS('Retiro Mensual'!$E$2:$E$2629,'Retiro Mensual'!$A$2:$A$2629,AQ$4,'Retiro Mensual'!$B$2:$B$2629,$B404,'Retiro Mensual'!$C$2:$C$2629,AQ$5)</f>
        <v>0</v>
      </c>
      <c r="AR404" s="13">
        <f>SUMIFS('Retiro Mensual'!$E$2:$E$2629,'Retiro Mensual'!$A$2:$A$2629,AR$4,'Retiro Mensual'!$B$2:$B$2629,$B404,'Retiro Mensual'!$C$2:$C$2629,AR$5)</f>
        <v>0</v>
      </c>
      <c r="AS404" s="13">
        <f>SUMIFS('Retiro Mensual'!$E$2:$E$2629,'Retiro Mensual'!$A$2:$A$2629,AS$4,'Retiro Mensual'!$B$2:$B$2629,$B404,'Retiro Mensual'!$C$2:$C$2629,AS$5)</f>
        <v>0</v>
      </c>
      <c r="AT404" s="13">
        <f>SUMIFS('Retiro Mensual'!$E$2:$E$2629,'Retiro Mensual'!$A$2:$A$2629,AT$4,'Retiro Mensual'!$B$2:$B$2629,$B404,'Retiro Mensual'!$C$2:$C$2629,AT$5)</f>
        <v>0</v>
      </c>
      <c r="AU404" s="13">
        <f>SUMIFS('Retiro Mensual'!$E$2:$E$2629,'Retiro Mensual'!$A$2:$A$2629,AU$4,'Retiro Mensual'!$B$2:$B$2629,$B404,'Retiro Mensual'!$C$2:$C$2629,AU$5)</f>
        <v>0</v>
      </c>
      <c r="AV404" s="13">
        <f>SUMIFS('Retiro Mensual'!$E$2:$E$2629,'Retiro Mensual'!$A$2:$A$2629,AV$4,'Retiro Mensual'!$B$2:$B$2629,$B404,'Retiro Mensual'!$C$2:$C$2629,AV$5)</f>
        <v>0</v>
      </c>
      <c r="AW404" s="13">
        <f>SUMIFS('Retiro Mensual'!$E$2:$E$2629,'Retiro Mensual'!$A$2:$A$2629,AW$4,'Retiro Mensual'!$B$2:$B$2629,$B404,'Retiro Mensual'!$C$2:$C$2629,AW$5)</f>
        <v>0</v>
      </c>
      <c r="AX404" s="13">
        <f>SUMIFS('Retiro Mensual'!$E$2:$E$2629,'Retiro Mensual'!$A$2:$A$2629,AX$4,'Retiro Mensual'!$B$2:$B$2629,$B404,'Retiro Mensual'!$C$2:$C$2629,AX$5)</f>
        <v>0</v>
      </c>
      <c r="AY404" s="14">
        <f>SUMIFS('Retiro Mensual'!$E$2:$E$2629,'Retiro Mensual'!$A$2:$A$2629,AY$4,'Retiro Mensual'!$B$2:$B$2629,$B404,'Retiro Mensual'!$C$2:$C$2629,AY$5)</f>
        <v>0</v>
      </c>
      <c r="AZ404" s="12">
        <f>SUMIFS('Retiro Mensual'!$E$2:$E$2629,'Retiro Mensual'!$A$2:$A$2629,AZ$4,'Retiro Mensual'!$B$2:$B$2629,$B404,'Retiro Mensual'!$C$2:$C$2629,AZ$5)</f>
        <v>0</v>
      </c>
      <c r="BA404" s="13">
        <f>SUMIFS('Retiro Mensual'!$E$2:$E$2629,'Retiro Mensual'!$A$2:$A$2629,BA$4,'Retiro Mensual'!$B$2:$B$2629,$B404,'Retiro Mensual'!$C$2:$C$2629,BA$5)</f>
        <v>0</v>
      </c>
      <c r="BB404" s="13">
        <f>SUMIFS('Retiro Mensual'!$E$2:$E$2629,'Retiro Mensual'!$A$2:$A$2629,BB$4,'Retiro Mensual'!$B$2:$B$2629,$B404,'Retiro Mensual'!$C$2:$C$2629,BB$5)</f>
        <v>0</v>
      </c>
      <c r="BC404" s="13">
        <f>SUMIFS('Retiro Mensual'!$E$2:$E$2629,'Retiro Mensual'!$A$2:$A$2629,BC$4,'Retiro Mensual'!$B$2:$B$2629,$B404,'Retiro Mensual'!$C$2:$C$2629,BC$5)</f>
        <v>0</v>
      </c>
      <c r="BD404" s="13">
        <f>SUMIFS('Retiro Mensual'!$E$2:$E$2629,'Retiro Mensual'!$A$2:$A$2629,BD$4,'Retiro Mensual'!$B$2:$B$2629,$B404,'Retiro Mensual'!$C$2:$C$2629,BD$5)</f>
        <v>0</v>
      </c>
      <c r="BE404" s="13">
        <f>SUMIFS('Retiro Mensual'!$E$2:$E$2629,'Retiro Mensual'!$A$2:$A$2629,BE$4,'Retiro Mensual'!$B$2:$B$2629,$B404,'Retiro Mensual'!$C$2:$C$2629,BE$5)</f>
        <v>0</v>
      </c>
      <c r="BF404" s="13">
        <f>SUMIFS('Retiro Mensual'!$E$2:$E$2629,'Retiro Mensual'!$A$2:$A$2629,BF$4,'Retiro Mensual'!$B$2:$B$2629,$B404,'Retiro Mensual'!$C$2:$C$2629,BF$5)</f>
        <v>0</v>
      </c>
      <c r="BG404" s="13">
        <f>SUMIFS('Retiro Mensual'!$E$2:$E$2629,'Retiro Mensual'!$A$2:$A$2629,BG$4,'Retiro Mensual'!$B$2:$B$2629,$B404,'Retiro Mensual'!$C$2:$C$2629,BG$5)</f>
        <v>0</v>
      </c>
      <c r="BH404" s="13">
        <f>SUMIFS('Retiro Mensual'!$E$2:$E$2629,'Retiro Mensual'!$A$2:$A$2629,BH$4,'Retiro Mensual'!$B$2:$B$2629,$B404,'Retiro Mensual'!$C$2:$C$2629,BH$5)</f>
        <v>0</v>
      </c>
      <c r="BI404" s="13">
        <f>SUMIFS('Retiro Mensual'!$E$2:$E$2629,'Retiro Mensual'!$A$2:$A$2629,BI$4,'Retiro Mensual'!$B$2:$B$2629,$B404,'Retiro Mensual'!$C$2:$C$2629,BI$5)</f>
        <v>0</v>
      </c>
      <c r="BJ404" s="13">
        <f>SUMIFS('Retiro Mensual'!$E$2:$E$2629,'Retiro Mensual'!$A$2:$A$2629,BJ$4,'Retiro Mensual'!$B$2:$B$2629,$B404,'Retiro Mensual'!$C$2:$C$2629,BJ$5)</f>
        <v>0</v>
      </c>
      <c r="BK404" s="14">
        <f>SUMIFS('Retiro Mensual'!$E$2:$E$2629,'Retiro Mensual'!$A$2:$A$2629,BK$4,'Retiro Mensual'!$B$2:$B$2629,$B404,'Retiro Mensual'!$C$2:$C$2629,BK$5)</f>
        <v>0</v>
      </c>
      <c r="BL404" s="12">
        <f>SUMIFS('Retiro Mensual'!$E$2:$E$2629,'Retiro Mensual'!$A$2:$A$2629,BL$4,'Retiro Mensual'!$B$2:$B$2629,$B404,'Retiro Mensual'!$C$2:$C$2629,BL$5)</f>
        <v>0</v>
      </c>
      <c r="BM404" s="13">
        <f>SUMIFS('Retiro Mensual'!$E$2:$E$2629,'Retiro Mensual'!$A$2:$A$2629,BM$4,'Retiro Mensual'!$B$2:$B$2629,$B404,'Retiro Mensual'!$C$2:$C$2629,BM$5)</f>
        <v>0</v>
      </c>
      <c r="BN404" s="13">
        <f>SUMIFS('Retiro Mensual'!$E$2:$E$2629,'Retiro Mensual'!$A$2:$A$2629,BN$4,'Retiro Mensual'!$B$2:$B$2629,$B404,'Retiro Mensual'!$C$2:$C$2629,BN$5)</f>
        <v>0</v>
      </c>
      <c r="BO404" s="13">
        <f>SUMIFS('Retiro Mensual'!$E$2:$E$2629,'Retiro Mensual'!$A$2:$A$2629,BO$4,'Retiro Mensual'!$B$2:$B$2629,$B404,'Retiro Mensual'!$C$2:$C$2629,BO$5)</f>
        <v>0</v>
      </c>
      <c r="BP404" s="13">
        <f>SUMIFS('Retiro Mensual'!$E$2:$E$2629,'Retiro Mensual'!$A$2:$A$2629,BP$4,'Retiro Mensual'!$B$2:$B$2629,$B404,'Retiro Mensual'!$C$2:$C$2629,BP$5)</f>
        <v>0</v>
      </c>
      <c r="BQ404" s="13">
        <f>SUMIFS('Retiro Mensual'!$E$2:$E$2629,'Retiro Mensual'!$A$2:$A$2629,BQ$4,'Retiro Mensual'!$B$2:$B$2629,$B404,'Retiro Mensual'!$C$2:$C$2629,BQ$5)</f>
        <v>0</v>
      </c>
      <c r="BR404" s="13">
        <f>SUMIFS('Retiro Mensual'!$E$2:$E$2629,'Retiro Mensual'!$A$2:$A$2629,BR$4,'Retiro Mensual'!$B$2:$B$2629,$B404,'Retiro Mensual'!$C$2:$C$2629,BR$5)</f>
        <v>0</v>
      </c>
      <c r="BS404" s="13">
        <f>SUMIFS('Retiro Mensual'!$E$2:$E$2629,'Retiro Mensual'!$A$2:$A$2629,BS$4,'Retiro Mensual'!$B$2:$B$2629,$B404,'Retiro Mensual'!$C$2:$C$2629,BS$5)</f>
        <v>0</v>
      </c>
      <c r="BT404" s="13">
        <f>SUMIFS('Retiro Mensual'!$E$2:$E$2629,'Retiro Mensual'!$A$2:$A$2629,BT$4,'Retiro Mensual'!$B$2:$B$2629,$B404,'Retiro Mensual'!$C$2:$C$2629,BT$5)</f>
        <v>0</v>
      </c>
      <c r="BU404" s="13">
        <f>SUMIFS('Retiro Mensual'!$E$2:$E$2629,'Retiro Mensual'!$A$2:$A$2629,BU$4,'Retiro Mensual'!$B$2:$B$2629,$B404,'Retiro Mensual'!$C$2:$C$2629,BU$5)</f>
        <v>0</v>
      </c>
      <c r="BV404" s="13">
        <f>SUMIFS('Retiro Mensual'!$E$2:$E$2629,'Retiro Mensual'!$A$2:$A$2629,BV$4,'Retiro Mensual'!$B$2:$B$2629,$B404,'Retiro Mensual'!$C$2:$C$2629,BV$5)</f>
        <v>0</v>
      </c>
      <c r="BW404" s="14">
        <f>SUMIFS('Retiro Mensual'!$E$2:$E$2629,'Retiro Mensual'!$A$2:$A$2629,BW$4,'Retiro Mensual'!$B$2:$B$2629,$B404,'Retiro Mensual'!$C$2:$C$2629,BW$5)</f>
        <v>0</v>
      </c>
      <c r="BX404" s="13"/>
      <c r="BY404" s="12">
        <f>SUMIFS('Compra Ventas'!$E$2:$E$2700,'Compra Ventas'!$A$2:$A$2700,BY$4,'Compra Ventas'!$B$2:$B$2700,$B404,'Compra Ventas'!$C$2:$C$2700,BY$5)</f>
        <v>0</v>
      </c>
      <c r="BZ404" s="13">
        <f>SUMIFS('Compra Ventas'!$E$2:$E$2700,'Compra Ventas'!$A$2:$A$2700,BZ$4,'Compra Ventas'!$B$2:$B$2700,$B404,'Compra Ventas'!$C$2:$C$2700,BZ$5)</f>
        <v>0</v>
      </c>
      <c r="CA404" s="13">
        <f>SUMIFS('Compra Ventas'!$E$2:$E$2700,'Compra Ventas'!$A$2:$A$2700,CA$4,'Compra Ventas'!$B$2:$B$2700,$B404,'Compra Ventas'!$C$2:$C$2700,CA$5)</f>
        <v>0</v>
      </c>
      <c r="CB404" s="13">
        <f>SUMIFS('Compra Ventas'!$E$2:$E$2700,'Compra Ventas'!$A$2:$A$2700,CB$4,'Compra Ventas'!$B$2:$B$2700,$B404,'Compra Ventas'!$C$2:$C$2700,CB$5)</f>
        <v>0</v>
      </c>
      <c r="CC404" s="13">
        <f>SUMIFS('Compra Ventas'!$E$2:$E$2700,'Compra Ventas'!$A$2:$A$2700,CC$4,'Compra Ventas'!$B$2:$B$2700,$B404,'Compra Ventas'!$C$2:$C$2700,CC$5)</f>
        <v>0</v>
      </c>
      <c r="CD404" s="13">
        <f>SUMIFS('Compra Ventas'!$E$2:$E$2700,'Compra Ventas'!$A$2:$A$2700,CD$4,'Compra Ventas'!$B$2:$B$2700,$B404,'Compra Ventas'!$C$2:$C$2700,CD$5)</f>
        <v>0</v>
      </c>
      <c r="CE404" s="13">
        <f>SUMIFS('Compra Ventas'!$E$2:$E$2700,'Compra Ventas'!$A$2:$A$2700,CE$4,'Compra Ventas'!$B$2:$B$2700,$B404,'Compra Ventas'!$C$2:$C$2700,CE$5)</f>
        <v>0</v>
      </c>
      <c r="CF404" s="13">
        <f>SUMIFS('Compra Ventas'!$E$2:$E$2700,'Compra Ventas'!$A$2:$A$2700,CF$4,'Compra Ventas'!$B$2:$B$2700,$B404,'Compra Ventas'!$C$2:$C$2700,CF$5)</f>
        <v>0</v>
      </c>
      <c r="CG404" s="13">
        <f>SUMIFS('Compra Ventas'!$E$2:$E$2700,'Compra Ventas'!$A$2:$A$2700,CG$4,'Compra Ventas'!$B$2:$B$2700,$B404,'Compra Ventas'!$C$2:$C$2700,CG$5)</f>
        <v>0</v>
      </c>
      <c r="CH404" s="13">
        <f>SUMIFS('Compra Ventas'!$E$2:$E$2700,'Compra Ventas'!$A$2:$A$2700,CH$4,'Compra Ventas'!$B$2:$B$2700,$B404,'Compra Ventas'!$C$2:$C$2700,CH$5)</f>
        <v>0</v>
      </c>
      <c r="CI404" s="13">
        <f>SUMIFS('Compra Ventas'!$E$2:$E$2700,'Compra Ventas'!$A$2:$A$2700,CI$4,'Compra Ventas'!$B$2:$B$2700,$B404,'Compra Ventas'!$C$2:$C$2700,CI$5)</f>
        <v>0</v>
      </c>
      <c r="CJ404" s="14">
        <f>SUMIFS('Compra Ventas'!$E$2:$E$2700,'Compra Ventas'!$A$2:$A$2700,CJ$4,'Compra Ventas'!$B$2:$B$2700,$B404,'Compra Ventas'!$C$2:$C$2700,CJ$5)</f>
        <v>0</v>
      </c>
      <c r="CK404" s="12">
        <f>SUMIFS('Compra Ventas'!$E$2:$E$2700,'Compra Ventas'!$A$2:$A$2700,CK$4,'Compra Ventas'!$B$2:$B$2700,$B404,'Compra Ventas'!$C$2:$C$2700,CK$5)</f>
        <v>0</v>
      </c>
      <c r="CL404" s="13">
        <f>SUMIFS('Compra Ventas'!$E$2:$E$2700,'Compra Ventas'!$A$2:$A$2700,CL$4,'Compra Ventas'!$B$2:$B$2700,$B404,'Compra Ventas'!$C$2:$C$2700,CL$5)</f>
        <v>0</v>
      </c>
      <c r="CM404" s="13">
        <f>SUMIFS('Compra Ventas'!$E$2:$E$2700,'Compra Ventas'!$A$2:$A$2700,CM$4,'Compra Ventas'!$B$2:$B$2700,$B404,'Compra Ventas'!$C$2:$C$2700,CM$5)</f>
        <v>0</v>
      </c>
      <c r="CN404" s="13">
        <f>SUMIFS('Compra Ventas'!$E$2:$E$2700,'Compra Ventas'!$A$2:$A$2700,CN$4,'Compra Ventas'!$B$2:$B$2700,$B404,'Compra Ventas'!$C$2:$C$2700,CN$5)</f>
        <v>0</v>
      </c>
      <c r="CO404" s="13">
        <f>SUMIFS('Compra Ventas'!$E$2:$E$2700,'Compra Ventas'!$A$2:$A$2700,CO$4,'Compra Ventas'!$B$2:$B$2700,$B404,'Compra Ventas'!$C$2:$C$2700,CO$5)</f>
        <v>0</v>
      </c>
      <c r="CP404" s="13">
        <f>SUMIFS('Compra Ventas'!$E$2:$E$2700,'Compra Ventas'!$A$2:$A$2700,CP$4,'Compra Ventas'!$B$2:$B$2700,$B404,'Compra Ventas'!$C$2:$C$2700,CP$5)</f>
        <v>0</v>
      </c>
      <c r="CQ404" s="13">
        <f>SUMIFS('Compra Ventas'!$E$2:$E$2700,'Compra Ventas'!$A$2:$A$2700,CQ$4,'Compra Ventas'!$B$2:$B$2700,$B404,'Compra Ventas'!$C$2:$C$2700,CQ$5)</f>
        <v>0</v>
      </c>
      <c r="CR404" s="13">
        <f>SUMIFS('Compra Ventas'!$E$2:$E$2700,'Compra Ventas'!$A$2:$A$2700,CR$4,'Compra Ventas'!$B$2:$B$2700,$B404,'Compra Ventas'!$C$2:$C$2700,CR$5)</f>
        <v>0</v>
      </c>
      <c r="CS404" s="13">
        <f>SUMIFS('Compra Ventas'!$E$2:$E$2700,'Compra Ventas'!$A$2:$A$2700,CS$4,'Compra Ventas'!$B$2:$B$2700,$B404,'Compra Ventas'!$C$2:$C$2700,CS$5)</f>
        <v>0</v>
      </c>
      <c r="CT404" s="13">
        <f>SUMIFS('Compra Ventas'!$E$2:$E$2700,'Compra Ventas'!$A$2:$A$2700,CT$4,'Compra Ventas'!$B$2:$B$2700,$B404,'Compra Ventas'!$C$2:$C$2700,CT$5)</f>
        <v>0</v>
      </c>
      <c r="CU404" s="13">
        <f>SUMIFS('Compra Ventas'!$E$2:$E$2700,'Compra Ventas'!$A$2:$A$2700,CU$4,'Compra Ventas'!$B$2:$B$2700,$B404,'Compra Ventas'!$C$2:$C$2700,CU$5)</f>
        <v>0</v>
      </c>
      <c r="CV404" s="14">
        <f>SUMIFS('Compra Ventas'!$E$2:$E$2700,'Compra Ventas'!$A$2:$A$2700,CV$4,'Compra Ventas'!$B$2:$B$2700,$B404,'Compra Ventas'!$C$2:$C$2700,CV$5)</f>
        <v>0</v>
      </c>
      <c r="CW404" s="12">
        <f>SUMIFS('Compra Ventas'!$E$2:$E$2700,'Compra Ventas'!$A$2:$A$2700,CW$4,'Compra Ventas'!$B$2:$B$2700,$B404,'Compra Ventas'!$C$2:$C$2700,CW$5)</f>
        <v>0</v>
      </c>
      <c r="CX404" s="13">
        <f>SUMIFS('Compra Ventas'!$E$2:$E$2700,'Compra Ventas'!$A$2:$A$2700,CX$4,'Compra Ventas'!$B$2:$B$2700,$B404,'Compra Ventas'!$C$2:$C$2700,CX$5)</f>
        <v>0</v>
      </c>
      <c r="CY404" s="13">
        <f>SUMIFS('Compra Ventas'!$E$2:$E$2700,'Compra Ventas'!$A$2:$A$2700,CY$4,'Compra Ventas'!$B$2:$B$2700,$B404,'Compra Ventas'!$C$2:$C$2700,CY$5)</f>
        <v>0</v>
      </c>
      <c r="CZ404" s="13">
        <f>SUMIFS('Compra Ventas'!$E$2:$E$2700,'Compra Ventas'!$A$2:$A$2700,CZ$4,'Compra Ventas'!$B$2:$B$2700,$B404,'Compra Ventas'!$C$2:$C$2700,CZ$5)</f>
        <v>0</v>
      </c>
      <c r="DA404" s="13">
        <f>SUMIFS('Compra Ventas'!$E$2:$E$2700,'Compra Ventas'!$A$2:$A$2700,DA$4,'Compra Ventas'!$B$2:$B$2700,$B404,'Compra Ventas'!$C$2:$C$2700,DA$5)</f>
        <v>0</v>
      </c>
      <c r="DB404" s="13">
        <f>SUMIFS('Compra Ventas'!$E$2:$E$2700,'Compra Ventas'!$A$2:$A$2700,DB$4,'Compra Ventas'!$B$2:$B$2700,$B404,'Compra Ventas'!$C$2:$C$2700,DB$5)</f>
        <v>0</v>
      </c>
      <c r="DC404" s="13">
        <f>SUMIFS('Compra Ventas'!$E$2:$E$2700,'Compra Ventas'!$A$2:$A$2700,DC$4,'Compra Ventas'!$B$2:$B$2700,$B404,'Compra Ventas'!$C$2:$C$2700,DC$5)</f>
        <v>0</v>
      </c>
      <c r="DD404" s="13">
        <f>SUMIFS('Compra Ventas'!$E$2:$E$2700,'Compra Ventas'!$A$2:$A$2700,DD$4,'Compra Ventas'!$B$2:$B$2700,$B404,'Compra Ventas'!$C$2:$C$2700,DD$5)</f>
        <v>0</v>
      </c>
      <c r="DE404" s="13">
        <f>SUMIFS('Compra Ventas'!$E$2:$E$2700,'Compra Ventas'!$A$2:$A$2700,DE$4,'Compra Ventas'!$B$2:$B$2700,$B404,'Compra Ventas'!$C$2:$C$2700,DE$5)</f>
        <v>0</v>
      </c>
      <c r="DF404" s="13">
        <f>SUMIFS('Compra Ventas'!$E$2:$E$2700,'Compra Ventas'!$A$2:$A$2700,DF$4,'Compra Ventas'!$B$2:$B$2700,$B404,'Compra Ventas'!$C$2:$C$2700,DF$5)</f>
        <v>0</v>
      </c>
      <c r="DG404" s="13">
        <f>SUMIFS('Compra Ventas'!$E$2:$E$2700,'Compra Ventas'!$A$2:$A$2700,DG$4,'Compra Ventas'!$B$2:$B$2700,$B404,'Compra Ventas'!$C$2:$C$2700,DG$5)</f>
        <v>0</v>
      </c>
      <c r="DH404" s="14">
        <f>SUMIFS('Compra Ventas'!$E$2:$E$2700,'Compra Ventas'!$A$2:$A$2700,DH$4,'Compra Ventas'!$B$2:$B$2700,$B404,'Compra Ventas'!$C$2:$C$2700,DH$5)</f>
        <v>0</v>
      </c>
      <c r="DI404" s="84"/>
      <c r="DJ404" s="98">
        <f>SUMIFS('Ajuste Ciclado'!D$5:D$47,'Ajuste Ciclado'!$C$5:$C$47,Balance!DJ$4,'Ajuste Ciclado'!$B$5:$B$47,Balance!$B404)</f>
        <v>0</v>
      </c>
      <c r="DK404" s="99">
        <f>SUMIFS('Ajuste Ciclado'!E$5:E$47,'Ajuste Ciclado'!$C$5:$C$47,Balance!DK$4,'Ajuste Ciclado'!$B$5:$B$47,Balance!$B404)</f>
        <v>0</v>
      </c>
      <c r="DL404" s="99">
        <f>SUMIFS('Ajuste Ciclado'!F$5:F$47,'Ajuste Ciclado'!$C$5:$C$47,Balance!DL$4,'Ajuste Ciclado'!$B$5:$B$47,Balance!$B404)</f>
        <v>0</v>
      </c>
      <c r="DM404" s="99">
        <f>SUMIFS('Ajuste Ciclado'!G$5:G$47,'Ajuste Ciclado'!$C$5:$C$47,Balance!DM$4,'Ajuste Ciclado'!$B$5:$B$47,Balance!$B404)</f>
        <v>0</v>
      </c>
      <c r="DN404" s="99">
        <f>SUMIFS('Ajuste Ciclado'!H$5:H$47,'Ajuste Ciclado'!$C$5:$C$47,Balance!DN$4,'Ajuste Ciclado'!$B$5:$B$47,Balance!$B404)</f>
        <v>0</v>
      </c>
      <c r="DO404" s="99">
        <f>SUMIFS('Ajuste Ciclado'!I$5:I$47,'Ajuste Ciclado'!$C$5:$C$47,Balance!DO$4,'Ajuste Ciclado'!$B$5:$B$47,Balance!$B404)</f>
        <v>0</v>
      </c>
      <c r="DP404" s="99">
        <f>SUMIFS('Ajuste Ciclado'!J$5:J$47,'Ajuste Ciclado'!$C$5:$C$47,Balance!DP$4,'Ajuste Ciclado'!$B$5:$B$47,Balance!$B404)</f>
        <v>0</v>
      </c>
      <c r="DQ404" s="99">
        <f>SUMIFS('Ajuste Ciclado'!K$5:K$47,'Ajuste Ciclado'!$C$5:$C$47,Balance!DQ$4,'Ajuste Ciclado'!$B$5:$B$47,Balance!$B404)</f>
        <v>0</v>
      </c>
      <c r="DR404" s="99">
        <f>SUMIFS('Ajuste Ciclado'!L$5:L$47,'Ajuste Ciclado'!$C$5:$C$47,Balance!DR$4,'Ajuste Ciclado'!$B$5:$B$47,Balance!$B404)</f>
        <v>0</v>
      </c>
      <c r="DS404" s="99">
        <f>SUMIFS('Ajuste Ciclado'!M$5:M$47,'Ajuste Ciclado'!$C$5:$C$47,Balance!DS$4,'Ajuste Ciclado'!$B$5:$B$47,Balance!$B404)</f>
        <v>0</v>
      </c>
      <c r="DT404" s="99">
        <f>SUMIFS('Ajuste Ciclado'!N$5:N$47,'Ajuste Ciclado'!$C$5:$C$47,Balance!DT$4,'Ajuste Ciclado'!$B$5:$B$47,Balance!$B404)</f>
        <v>0</v>
      </c>
      <c r="DU404" s="100">
        <f>SUMIFS('Ajuste Ciclado'!O$5:O$47,'Ajuste Ciclado'!$C$5:$C$47,Balance!DU$4,'Ajuste Ciclado'!$B$5:$B$47,Balance!$B404)</f>
        <v>0</v>
      </c>
      <c r="DV404" s="98">
        <f>SUMIFS('Ajuste Ciclado'!D$5:D$47,'Ajuste Ciclado'!$C$5:$C$47,Balance!DV$4,'Ajuste Ciclado'!$B$5:$B$47,Balance!$B404)</f>
        <v>0</v>
      </c>
      <c r="DW404" s="99">
        <f>SUMIFS('Ajuste Ciclado'!E$5:E$47,'Ajuste Ciclado'!$C$5:$C$47,Balance!DW$4,'Ajuste Ciclado'!$B$5:$B$47,Balance!$B404)</f>
        <v>0</v>
      </c>
      <c r="DX404" s="99">
        <f>SUMIFS('Ajuste Ciclado'!F$5:F$47,'Ajuste Ciclado'!$C$5:$C$47,Balance!DX$4,'Ajuste Ciclado'!$B$5:$B$47,Balance!$B404)</f>
        <v>0</v>
      </c>
      <c r="DY404" s="99">
        <f>SUMIFS('Ajuste Ciclado'!G$5:G$47,'Ajuste Ciclado'!$C$5:$C$47,Balance!DY$4,'Ajuste Ciclado'!$B$5:$B$47,Balance!$B404)</f>
        <v>0</v>
      </c>
      <c r="DZ404" s="99">
        <f>SUMIFS('Ajuste Ciclado'!H$5:H$47,'Ajuste Ciclado'!$C$5:$C$47,Balance!DZ$4,'Ajuste Ciclado'!$B$5:$B$47,Balance!$B404)</f>
        <v>0</v>
      </c>
      <c r="EA404" s="99">
        <f>SUMIFS('Ajuste Ciclado'!I$5:I$47,'Ajuste Ciclado'!$C$5:$C$47,Balance!EA$4,'Ajuste Ciclado'!$B$5:$B$47,Balance!$B404)</f>
        <v>0</v>
      </c>
      <c r="EB404" s="99">
        <f>SUMIFS('Ajuste Ciclado'!J$5:J$47,'Ajuste Ciclado'!$C$5:$C$47,Balance!EB$4,'Ajuste Ciclado'!$B$5:$B$47,Balance!$B404)</f>
        <v>0</v>
      </c>
      <c r="EC404" s="99">
        <f>SUMIFS('Ajuste Ciclado'!K$5:K$47,'Ajuste Ciclado'!$C$5:$C$47,Balance!EC$4,'Ajuste Ciclado'!$B$5:$B$47,Balance!$B404)</f>
        <v>0</v>
      </c>
      <c r="ED404" s="99">
        <f>SUMIFS('Ajuste Ciclado'!L$5:L$47,'Ajuste Ciclado'!$C$5:$C$47,Balance!ED$4,'Ajuste Ciclado'!$B$5:$B$47,Balance!$B404)</f>
        <v>0</v>
      </c>
      <c r="EE404" s="99">
        <f>SUMIFS('Ajuste Ciclado'!M$5:M$47,'Ajuste Ciclado'!$C$5:$C$47,Balance!EE$4,'Ajuste Ciclado'!$B$5:$B$47,Balance!$B404)</f>
        <v>0</v>
      </c>
      <c r="EF404" s="99">
        <f>SUMIFS('Ajuste Ciclado'!N$5:N$47,'Ajuste Ciclado'!$C$5:$C$47,Balance!EF$4,'Ajuste Ciclado'!$B$5:$B$47,Balance!$B404)</f>
        <v>0</v>
      </c>
      <c r="EG404" s="100">
        <f>SUMIFS('Ajuste Ciclado'!O$5:O$47,'Ajuste Ciclado'!$C$5:$C$47,Balance!EG$4,'Ajuste Ciclado'!$B$5:$B$47,Balance!$B404)</f>
        <v>0</v>
      </c>
      <c r="EH404" s="98">
        <f>SUMIFS('Ajuste Ciclado'!D$5:D$47,'Ajuste Ciclado'!$C$5:$C$47,Balance!EH$4,'Ajuste Ciclado'!$B$5:$B$47,Balance!$B404)</f>
        <v>0</v>
      </c>
      <c r="EI404" s="99">
        <f>SUMIFS('Ajuste Ciclado'!E$5:E$47,'Ajuste Ciclado'!$C$5:$C$47,Balance!EI$4,'Ajuste Ciclado'!$B$5:$B$47,Balance!$B404)</f>
        <v>0</v>
      </c>
      <c r="EJ404" s="99">
        <f>SUMIFS('Ajuste Ciclado'!F$5:F$47,'Ajuste Ciclado'!$C$5:$C$47,Balance!EJ$4,'Ajuste Ciclado'!$B$5:$B$47,Balance!$B404)</f>
        <v>0</v>
      </c>
      <c r="EK404" s="99">
        <f>SUMIFS('Ajuste Ciclado'!G$5:G$47,'Ajuste Ciclado'!$C$5:$C$47,Balance!EK$4,'Ajuste Ciclado'!$B$5:$B$47,Balance!$B404)</f>
        <v>0</v>
      </c>
      <c r="EL404" s="99">
        <f>SUMIFS('Ajuste Ciclado'!H$5:H$47,'Ajuste Ciclado'!$C$5:$C$47,Balance!EL$4,'Ajuste Ciclado'!$B$5:$B$47,Balance!$B404)</f>
        <v>0</v>
      </c>
      <c r="EM404" s="99">
        <f>SUMIFS('Ajuste Ciclado'!I$5:I$47,'Ajuste Ciclado'!$C$5:$C$47,Balance!EM$4,'Ajuste Ciclado'!$B$5:$B$47,Balance!$B404)</f>
        <v>0</v>
      </c>
      <c r="EN404" s="99">
        <f>SUMIFS('Ajuste Ciclado'!J$5:J$47,'Ajuste Ciclado'!$C$5:$C$47,Balance!EN$4,'Ajuste Ciclado'!$B$5:$B$47,Balance!$B404)</f>
        <v>0</v>
      </c>
      <c r="EO404" s="99">
        <f>SUMIFS('Ajuste Ciclado'!K$5:K$47,'Ajuste Ciclado'!$C$5:$C$47,Balance!EO$4,'Ajuste Ciclado'!$B$5:$B$47,Balance!$B404)</f>
        <v>0</v>
      </c>
      <c r="EP404" s="99">
        <f>SUMIFS('Ajuste Ciclado'!L$5:L$47,'Ajuste Ciclado'!$C$5:$C$47,Balance!EP$4,'Ajuste Ciclado'!$B$5:$B$47,Balance!$B404)</f>
        <v>0</v>
      </c>
      <c r="EQ404" s="99">
        <f>SUMIFS('Ajuste Ciclado'!M$5:M$47,'Ajuste Ciclado'!$C$5:$C$47,Balance!EQ$4,'Ajuste Ciclado'!$B$5:$B$47,Balance!$B404)</f>
        <v>0</v>
      </c>
      <c r="ER404" s="99">
        <f>SUMIFS('Ajuste Ciclado'!N$5:N$47,'Ajuste Ciclado'!$C$5:$C$47,Balance!ER$4,'Ajuste Ciclado'!$B$5:$B$47,Balance!$B404)</f>
        <v>0</v>
      </c>
      <c r="ES404" s="100">
        <f>SUMIFS('Ajuste Ciclado'!O$5:O$47,'Ajuste Ciclado'!$C$5:$C$47,Balance!ES$4,'Ajuste Ciclado'!$B$5:$B$47,Balance!$B404)</f>
        <v>0</v>
      </c>
      <c r="ET404" s="84"/>
      <c r="EU404" s="12">
        <f t="shared" si="523"/>
        <v>57421.835163965283</v>
      </c>
      <c r="EV404" s="13">
        <f t="shared" si="488"/>
        <v>70146.525203551297</v>
      </c>
      <c r="EW404" s="13">
        <f t="shared" si="489"/>
        <v>69463.417399987578</v>
      </c>
      <c r="EX404" s="13">
        <f t="shared" si="490"/>
        <v>59271.948412147103</v>
      </c>
      <c r="EY404" s="13">
        <f t="shared" si="491"/>
        <v>58034.67017109858</v>
      </c>
      <c r="EZ404" s="13">
        <f t="shared" si="492"/>
        <v>70815.450750604301</v>
      </c>
      <c r="FA404" s="13">
        <f t="shared" si="493"/>
        <v>27161.134093319699</v>
      </c>
      <c r="FB404" s="13">
        <f t="shared" si="494"/>
        <v>6335.9463513262062</v>
      </c>
      <c r="FC404" s="13">
        <f t="shared" si="495"/>
        <v>5826.9265225785157</v>
      </c>
      <c r="FD404" s="13">
        <f t="shared" si="496"/>
        <v>7187.4561447125934</v>
      </c>
      <c r="FE404" s="13">
        <f t="shared" si="497"/>
        <v>12290.90183910714</v>
      </c>
      <c r="FF404" s="14">
        <f t="shared" si="498"/>
        <v>14123.09332386483</v>
      </c>
      <c r="FG404" s="12">
        <f t="shared" si="499"/>
        <v>57646.09221118132</v>
      </c>
      <c r="FH404" s="13">
        <f t="shared" si="500"/>
        <v>70485.87081478168</v>
      </c>
      <c r="FI404" s="13">
        <f t="shared" si="501"/>
        <v>69723.575762125227</v>
      </c>
      <c r="FJ404" s="13">
        <f t="shared" si="502"/>
        <v>57690.997153597113</v>
      </c>
      <c r="FK404" s="13">
        <f t="shared" si="503"/>
        <v>58484.76064254943</v>
      </c>
      <c r="FL404" s="13">
        <f t="shared" si="504"/>
        <v>70892.160286747981</v>
      </c>
      <c r="FM404" s="13">
        <f t="shared" si="505"/>
        <v>28181.86017810366</v>
      </c>
      <c r="FN404" s="13">
        <f t="shared" si="506"/>
        <v>6272.9704616558747</v>
      </c>
      <c r="FO404" s="13">
        <f t="shared" si="507"/>
        <v>5306.3659025921024</v>
      </c>
      <c r="FP404" s="13">
        <f t="shared" si="508"/>
        <v>7692.093175770864</v>
      </c>
      <c r="FQ404" s="13">
        <f t="shared" si="509"/>
        <v>12763.349160316289</v>
      </c>
      <c r="FR404" s="14">
        <f t="shared" si="510"/>
        <v>14931.707603703881</v>
      </c>
      <c r="FS404" s="12">
        <f t="shared" si="511"/>
        <v>57617.275586737283</v>
      </c>
      <c r="FT404" s="13">
        <f t="shared" si="512"/>
        <v>70081.437229511124</v>
      </c>
      <c r="FU404" s="13">
        <f t="shared" si="513"/>
        <v>69401.295863310181</v>
      </c>
      <c r="FV404" s="13">
        <f t="shared" si="514"/>
        <v>57735.840702583977</v>
      </c>
      <c r="FW404" s="13">
        <f t="shared" si="515"/>
        <v>57717.74437220543</v>
      </c>
      <c r="FX404" s="13">
        <f t="shared" si="516"/>
        <v>73739.236761099091</v>
      </c>
      <c r="FY404" s="13">
        <f t="shared" si="517"/>
        <v>28467.19484564483</v>
      </c>
      <c r="FZ404" s="13">
        <f t="shared" si="518"/>
        <v>6463.7432780460167</v>
      </c>
      <c r="GA404" s="13">
        <f t="shared" si="519"/>
        <v>5764.6715902423985</v>
      </c>
      <c r="GB404" s="13">
        <f t="shared" si="520"/>
        <v>8658.7658497879711</v>
      </c>
      <c r="GC404" s="13">
        <f t="shared" si="521"/>
        <v>12820.165541254361</v>
      </c>
      <c r="GD404" s="14">
        <f t="shared" si="522"/>
        <v>15576.19602944615</v>
      </c>
      <c r="GE404" s="84"/>
      <c r="GF404" s="12">
        <f t="shared" si="524"/>
        <v>458079.30537626316</v>
      </c>
      <c r="GG404" s="13">
        <f t="shared" si="524"/>
        <v>460071.8033531254</v>
      </c>
      <c r="GH404" s="14">
        <f t="shared" si="524"/>
        <v>464043.56764986878</v>
      </c>
      <c r="GI404" s="6">
        <f t="shared" si="525"/>
        <v>1</v>
      </c>
      <c r="GJ404" s="12">
        <f t="shared" si="526"/>
        <v>0</v>
      </c>
      <c r="GK404" s="13">
        <f t="shared" si="527"/>
        <v>0</v>
      </c>
      <c r="GL404" s="14">
        <f t="shared" si="528"/>
        <v>0</v>
      </c>
      <c r="GM404" s="84"/>
      <c r="GN404" s="66">
        <f t="shared" si="529"/>
        <v>0</v>
      </c>
      <c r="GO404" s="84"/>
      <c r="GP404" s="63" t="str" cm="1">
        <f t="array" ref="GP404">INDEX($GF$4:$GH$4,1,GI404)</f>
        <v>Sample 1</v>
      </c>
      <c r="GQ404" s="12">
        <f t="shared" si="436"/>
        <v>5826.9265225785157</v>
      </c>
      <c r="GR404" s="13">
        <f t="shared" si="436"/>
        <v>6335.9463513262062</v>
      </c>
      <c r="GS404" s="14">
        <f t="shared" si="436"/>
        <v>7187.4561447125934</v>
      </c>
      <c r="GT404" s="12">
        <f t="shared" si="437"/>
        <v>5306.3659025921024</v>
      </c>
      <c r="GU404" s="13">
        <f t="shared" si="437"/>
        <v>6272.9704616558747</v>
      </c>
      <c r="GV404" s="14">
        <f t="shared" si="437"/>
        <v>7692.093175770864</v>
      </c>
      <c r="GW404" s="12">
        <f t="shared" si="438"/>
        <v>5764.6715902423985</v>
      </c>
      <c r="GX404" s="13">
        <f t="shared" si="438"/>
        <v>6463.7432780460167</v>
      </c>
      <c r="GY404" s="14">
        <f t="shared" si="438"/>
        <v>8658.7658497879711</v>
      </c>
      <c r="GZ404" s="84" t="str">
        <f t="shared" si="441"/>
        <v>Sample 1</v>
      </c>
      <c r="HA404" s="12">
        <f t="shared" si="530"/>
        <v>0</v>
      </c>
      <c r="HB404" s="13">
        <f t="shared" si="530"/>
        <v>0</v>
      </c>
      <c r="HC404" s="14">
        <f t="shared" si="530"/>
        <v>0</v>
      </c>
      <c r="HD404" s="6">
        <f t="shared" si="442"/>
        <v>0</v>
      </c>
      <c r="HE404" s="84" t="str">
        <f t="shared" si="443"/>
        <v>Ok</v>
      </c>
    </row>
    <row r="405" spans="2:213" hidden="1" x14ac:dyDescent="0.3">
      <c r="B405" s="84" t="s">
        <v>110</v>
      </c>
      <c r="C405" s="12">
        <f>SUMIFS(Inyecciones!$E$2:$E$14185,Inyecciones!$A$2:$A$14185,Balance!C$4,Inyecciones!$B$2:$B$14185,Balance!$B405,Inyecciones!$C$2:$C$14185,Balance!C$5)</f>
        <v>204497.0558766101</v>
      </c>
      <c r="D405" s="13">
        <f>SUMIFS(Inyecciones!$E$2:$E$14185,Inyecciones!$A$2:$A$14185,Balance!D$4,Inyecciones!$B$2:$B$14185,Balance!$B405,Inyecciones!$C$2:$C$14185,Balance!D$5)</f>
        <v>157624.2260841516</v>
      </c>
      <c r="E405" s="13">
        <f>SUMIFS(Inyecciones!$E$2:$E$14185,Inyecciones!$A$2:$A$14185,Balance!E$4,Inyecciones!$B$2:$B$14185,Balance!$B405,Inyecciones!$C$2:$C$14185,Balance!E$5)</f>
        <v>151156.85135207171</v>
      </c>
      <c r="F405" s="13">
        <f>SUMIFS(Inyecciones!$E$2:$E$14185,Inyecciones!$A$2:$A$14185,Balance!F$4,Inyecciones!$B$2:$B$14185,Balance!$B405,Inyecciones!$C$2:$C$14185,Balance!F$5)</f>
        <v>91930.555792713625</v>
      </c>
      <c r="G405" s="13">
        <f>SUMIFS(Inyecciones!$E$2:$E$14185,Inyecciones!$A$2:$A$14185,Balance!G$4,Inyecciones!$B$2:$B$14185,Balance!$B405,Inyecciones!$C$2:$C$14185,Balance!G$5)</f>
        <v>51406.399129292091</v>
      </c>
      <c r="H405" s="13">
        <f>SUMIFS(Inyecciones!$E$2:$E$14185,Inyecciones!$A$2:$A$14185,Balance!H$4,Inyecciones!$B$2:$B$14185,Balance!$B405,Inyecciones!$C$2:$C$14185,Balance!H$5)</f>
        <v>30926.111526521541</v>
      </c>
      <c r="I405" s="13">
        <f>SUMIFS(Inyecciones!$E$2:$E$14185,Inyecciones!$A$2:$A$14185,Balance!I$4,Inyecciones!$B$2:$B$14185,Balance!$B405,Inyecciones!$C$2:$C$14185,Balance!I$5)</f>
        <v>40986.75683525495</v>
      </c>
      <c r="J405" s="13">
        <f>SUMIFS(Inyecciones!$E$2:$E$14185,Inyecciones!$A$2:$A$14185,Balance!J$4,Inyecciones!$B$2:$B$14185,Balance!$B405,Inyecciones!$C$2:$C$14185,Balance!J$5)</f>
        <v>64936.143984125127</v>
      </c>
      <c r="K405" s="13">
        <f>SUMIFS(Inyecciones!$E$2:$E$14185,Inyecciones!$A$2:$A$14185,Balance!K$4,Inyecciones!$B$2:$B$14185,Balance!$B405,Inyecciones!$C$2:$C$14185,Balance!K$5)</f>
        <v>76655.626197577352</v>
      </c>
      <c r="L405" s="13">
        <f>SUMIFS(Inyecciones!$E$2:$E$14185,Inyecciones!$A$2:$A$14185,Balance!L$4,Inyecciones!$B$2:$B$14185,Balance!$B405,Inyecciones!$C$2:$C$14185,Balance!L$5)</f>
        <v>20671.528854333799</v>
      </c>
      <c r="M405" s="13">
        <f>SUMIFS(Inyecciones!$E$2:$E$14185,Inyecciones!$A$2:$A$14185,Balance!M$4,Inyecciones!$B$2:$B$14185,Balance!$B405,Inyecciones!$C$2:$C$14185,Balance!M$5)</f>
        <v>7862.8493123206608</v>
      </c>
      <c r="N405" s="14">
        <f>SUMIFS(Inyecciones!$E$2:$E$14185,Inyecciones!$A$2:$A$14185,Balance!N$4,Inyecciones!$B$2:$B$14185,Balance!$B405,Inyecciones!$C$2:$C$14185,Balance!N$5)</f>
        <v>13557.79186798352</v>
      </c>
      <c r="O405" s="12">
        <f>SUMIFS(Inyecciones!$E$2:$E$14185,Inyecciones!$A$2:$A$14185,Balance!O$4,Inyecciones!$B$2:$B$14185,Balance!$B405,Inyecciones!$C$2:$C$14185,Balance!O$5)</f>
        <v>204940.9282836295</v>
      </c>
      <c r="P405" s="13">
        <f>SUMIFS(Inyecciones!$E$2:$E$14185,Inyecciones!$A$2:$A$14185,Balance!P$4,Inyecciones!$B$2:$B$14185,Balance!$B405,Inyecciones!$C$2:$C$14185,Balance!P$5)</f>
        <v>158952.48876783141</v>
      </c>
      <c r="Q405" s="13">
        <f>SUMIFS(Inyecciones!$E$2:$E$14185,Inyecciones!$A$2:$A$14185,Balance!Q$4,Inyecciones!$B$2:$B$14185,Balance!$B405,Inyecciones!$C$2:$C$14185,Balance!Q$5)</f>
        <v>152384.64927622999</v>
      </c>
      <c r="R405" s="13">
        <f>SUMIFS(Inyecciones!$E$2:$E$14185,Inyecciones!$A$2:$A$14185,Balance!R$4,Inyecciones!$B$2:$B$14185,Balance!$B405,Inyecciones!$C$2:$C$14185,Balance!R$5)</f>
        <v>97600.120519923323</v>
      </c>
      <c r="S405" s="13">
        <f>SUMIFS(Inyecciones!$E$2:$E$14185,Inyecciones!$A$2:$A$14185,Balance!S$4,Inyecciones!$B$2:$B$14185,Balance!$B405,Inyecciones!$C$2:$C$14185,Balance!S$5)</f>
        <v>50093.408176492521</v>
      </c>
      <c r="T405" s="13">
        <f>SUMIFS(Inyecciones!$E$2:$E$14185,Inyecciones!$A$2:$A$14185,Balance!T$4,Inyecciones!$B$2:$B$14185,Balance!$B405,Inyecciones!$C$2:$C$14185,Balance!T$5)</f>
        <v>31658.067298173872</v>
      </c>
      <c r="U405" s="13">
        <f>SUMIFS(Inyecciones!$E$2:$E$14185,Inyecciones!$A$2:$A$14185,Balance!U$4,Inyecciones!$B$2:$B$14185,Balance!$B405,Inyecciones!$C$2:$C$14185,Balance!U$5)</f>
        <v>44441.133894829261</v>
      </c>
      <c r="V405" s="13">
        <f>SUMIFS(Inyecciones!$E$2:$E$14185,Inyecciones!$A$2:$A$14185,Balance!V$4,Inyecciones!$B$2:$B$14185,Balance!$B405,Inyecciones!$C$2:$C$14185,Balance!V$5)</f>
        <v>65715.426428217252</v>
      </c>
      <c r="W405" s="13">
        <f>SUMIFS(Inyecciones!$E$2:$E$14185,Inyecciones!$A$2:$A$14185,Balance!W$4,Inyecciones!$B$2:$B$14185,Balance!$B405,Inyecciones!$C$2:$C$14185,Balance!W$5)</f>
        <v>78824.563594205916</v>
      </c>
      <c r="X405" s="13">
        <f>SUMIFS(Inyecciones!$E$2:$E$14185,Inyecciones!$A$2:$A$14185,Balance!X$4,Inyecciones!$B$2:$B$14185,Balance!$B405,Inyecciones!$C$2:$C$14185,Balance!X$5)</f>
        <v>32594.52086195919</v>
      </c>
      <c r="Y405" s="13">
        <f>SUMIFS(Inyecciones!$E$2:$E$14185,Inyecciones!$A$2:$A$14185,Balance!Y$4,Inyecciones!$B$2:$B$14185,Balance!$B405,Inyecciones!$C$2:$C$14185,Balance!Y$5)</f>
        <v>44600.594891197463</v>
      </c>
      <c r="Z405" s="14">
        <f>SUMIFS(Inyecciones!$E$2:$E$14185,Inyecciones!$A$2:$A$14185,Balance!Z$4,Inyecciones!$B$2:$B$14185,Balance!$B405,Inyecciones!$C$2:$C$14185,Balance!Z$5)</f>
        <v>60345.380349398947</v>
      </c>
      <c r="AA405" s="12">
        <f>SUMIFS(Inyecciones!$E$2:$E$14185,Inyecciones!$A$2:$A$14185,Balance!AA$4,Inyecciones!$B$2:$B$14185,Balance!$B405,Inyecciones!$C$2:$C$14185,Balance!AA$5)</f>
        <v>205015.09655146379</v>
      </c>
      <c r="AB405" s="13">
        <f>SUMIFS(Inyecciones!$E$2:$E$14185,Inyecciones!$A$2:$A$14185,Balance!AB$4,Inyecciones!$B$2:$B$14185,Balance!$B405,Inyecciones!$C$2:$C$14185,Balance!AB$5)</f>
        <v>159107.28000276411</v>
      </c>
      <c r="AC405" s="13">
        <f>SUMIFS(Inyecciones!$E$2:$E$14185,Inyecciones!$A$2:$A$14185,Balance!AC$4,Inyecciones!$B$2:$B$14185,Balance!$B405,Inyecciones!$C$2:$C$14185,Balance!AC$5)</f>
        <v>152030.82846669361</v>
      </c>
      <c r="AD405" s="13">
        <f>SUMIFS(Inyecciones!$E$2:$E$14185,Inyecciones!$A$2:$A$14185,Balance!AD$4,Inyecciones!$B$2:$B$14185,Balance!$B405,Inyecciones!$C$2:$C$14185,Balance!AD$5)</f>
        <v>96636.516028265774</v>
      </c>
      <c r="AE405" s="13">
        <f>SUMIFS(Inyecciones!$E$2:$E$14185,Inyecciones!$A$2:$A$14185,Balance!AE$4,Inyecciones!$B$2:$B$14185,Balance!$B405,Inyecciones!$C$2:$C$14185,Balance!AE$5)</f>
        <v>52541.19926182941</v>
      </c>
      <c r="AF405" s="13">
        <f>SUMIFS(Inyecciones!$E$2:$E$14185,Inyecciones!$A$2:$A$14185,Balance!AF$4,Inyecciones!$B$2:$B$14185,Balance!$B405,Inyecciones!$C$2:$C$14185,Balance!AF$5)</f>
        <v>34656.64567782457</v>
      </c>
      <c r="AG405" s="13">
        <f>SUMIFS(Inyecciones!$E$2:$E$14185,Inyecciones!$A$2:$A$14185,Balance!AG$4,Inyecciones!$B$2:$B$14185,Balance!$B405,Inyecciones!$C$2:$C$14185,Balance!AG$5)</f>
        <v>49263.405773068756</v>
      </c>
      <c r="AH405" s="13">
        <f>SUMIFS(Inyecciones!$E$2:$E$14185,Inyecciones!$A$2:$A$14185,Balance!AH$4,Inyecciones!$B$2:$B$14185,Balance!$B405,Inyecciones!$C$2:$C$14185,Balance!AH$5)</f>
        <v>73095.437295720578</v>
      </c>
      <c r="AI405" s="13">
        <f>SUMIFS(Inyecciones!$E$2:$E$14185,Inyecciones!$A$2:$A$14185,Balance!AI$4,Inyecciones!$B$2:$B$14185,Balance!$B405,Inyecciones!$C$2:$C$14185,Balance!AI$5)</f>
        <v>86830.059204905338</v>
      </c>
      <c r="AJ405" s="13">
        <f>SUMIFS(Inyecciones!$E$2:$E$14185,Inyecciones!$A$2:$A$14185,Balance!AJ$4,Inyecciones!$B$2:$B$14185,Balance!$B405,Inyecciones!$C$2:$C$14185,Balance!AJ$5)</f>
        <v>72962.962650960049</v>
      </c>
      <c r="AK405" s="13">
        <f>SUMIFS(Inyecciones!$E$2:$E$14185,Inyecciones!$A$2:$A$14185,Balance!AK$4,Inyecciones!$B$2:$B$14185,Balance!$B405,Inyecciones!$C$2:$C$14185,Balance!AK$5)</f>
        <v>93354.604548037256</v>
      </c>
      <c r="AL405" s="14">
        <f>SUMIFS(Inyecciones!$E$2:$E$14185,Inyecciones!$A$2:$A$14185,Balance!AL$4,Inyecciones!$B$2:$B$14185,Balance!$B405,Inyecciones!$C$2:$C$14185,Balance!AL$5)</f>
        <v>99319.482377897526</v>
      </c>
      <c r="AM405" s="13"/>
      <c r="AN405" s="12">
        <f>SUMIFS('Retiro Mensual'!$E$2:$E$2629,'Retiro Mensual'!$A$2:$A$2629,AN$4,'Retiro Mensual'!$B$2:$B$2629,$B405,'Retiro Mensual'!$C$2:$C$2629,AN$5)</f>
        <v>0</v>
      </c>
      <c r="AO405" s="13">
        <f>SUMIFS('Retiro Mensual'!$E$2:$E$2629,'Retiro Mensual'!$A$2:$A$2629,AO$4,'Retiro Mensual'!$B$2:$B$2629,$B405,'Retiro Mensual'!$C$2:$C$2629,AO$5)</f>
        <v>0</v>
      </c>
      <c r="AP405" s="13">
        <f>SUMIFS('Retiro Mensual'!$E$2:$E$2629,'Retiro Mensual'!$A$2:$A$2629,AP$4,'Retiro Mensual'!$B$2:$B$2629,$B405,'Retiro Mensual'!$C$2:$C$2629,AP$5)</f>
        <v>0</v>
      </c>
      <c r="AQ405" s="13">
        <f>SUMIFS('Retiro Mensual'!$E$2:$E$2629,'Retiro Mensual'!$A$2:$A$2629,AQ$4,'Retiro Mensual'!$B$2:$B$2629,$B405,'Retiro Mensual'!$C$2:$C$2629,AQ$5)</f>
        <v>0</v>
      </c>
      <c r="AR405" s="13">
        <f>SUMIFS('Retiro Mensual'!$E$2:$E$2629,'Retiro Mensual'!$A$2:$A$2629,AR$4,'Retiro Mensual'!$B$2:$B$2629,$B405,'Retiro Mensual'!$C$2:$C$2629,AR$5)</f>
        <v>0</v>
      </c>
      <c r="AS405" s="13">
        <f>SUMIFS('Retiro Mensual'!$E$2:$E$2629,'Retiro Mensual'!$A$2:$A$2629,AS$4,'Retiro Mensual'!$B$2:$B$2629,$B405,'Retiro Mensual'!$C$2:$C$2629,AS$5)</f>
        <v>0</v>
      </c>
      <c r="AT405" s="13">
        <f>SUMIFS('Retiro Mensual'!$E$2:$E$2629,'Retiro Mensual'!$A$2:$A$2629,AT$4,'Retiro Mensual'!$B$2:$B$2629,$B405,'Retiro Mensual'!$C$2:$C$2629,AT$5)</f>
        <v>0</v>
      </c>
      <c r="AU405" s="13">
        <f>SUMIFS('Retiro Mensual'!$E$2:$E$2629,'Retiro Mensual'!$A$2:$A$2629,AU$4,'Retiro Mensual'!$B$2:$B$2629,$B405,'Retiro Mensual'!$C$2:$C$2629,AU$5)</f>
        <v>0</v>
      </c>
      <c r="AV405" s="13">
        <f>SUMIFS('Retiro Mensual'!$E$2:$E$2629,'Retiro Mensual'!$A$2:$A$2629,AV$4,'Retiro Mensual'!$B$2:$B$2629,$B405,'Retiro Mensual'!$C$2:$C$2629,AV$5)</f>
        <v>0</v>
      </c>
      <c r="AW405" s="13">
        <f>SUMIFS('Retiro Mensual'!$E$2:$E$2629,'Retiro Mensual'!$A$2:$A$2629,AW$4,'Retiro Mensual'!$B$2:$B$2629,$B405,'Retiro Mensual'!$C$2:$C$2629,AW$5)</f>
        <v>0</v>
      </c>
      <c r="AX405" s="13">
        <f>SUMIFS('Retiro Mensual'!$E$2:$E$2629,'Retiro Mensual'!$A$2:$A$2629,AX$4,'Retiro Mensual'!$B$2:$B$2629,$B405,'Retiro Mensual'!$C$2:$C$2629,AX$5)</f>
        <v>0</v>
      </c>
      <c r="AY405" s="14">
        <f>SUMIFS('Retiro Mensual'!$E$2:$E$2629,'Retiro Mensual'!$A$2:$A$2629,AY$4,'Retiro Mensual'!$B$2:$B$2629,$B405,'Retiro Mensual'!$C$2:$C$2629,AY$5)</f>
        <v>0</v>
      </c>
      <c r="AZ405" s="12">
        <f>SUMIFS('Retiro Mensual'!$E$2:$E$2629,'Retiro Mensual'!$A$2:$A$2629,AZ$4,'Retiro Mensual'!$B$2:$B$2629,$B405,'Retiro Mensual'!$C$2:$C$2629,AZ$5)</f>
        <v>0</v>
      </c>
      <c r="BA405" s="13">
        <f>SUMIFS('Retiro Mensual'!$E$2:$E$2629,'Retiro Mensual'!$A$2:$A$2629,BA$4,'Retiro Mensual'!$B$2:$B$2629,$B405,'Retiro Mensual'!$C$2:$C$2629,BA$5)</f>
        <v>0</v>
      </c>
      <c r="BB405" s="13">
        <f>SUMIFS('Retiro Mensual'!$E$2:$E$2629,'Retiro Mensual'!$A$2:$A$2629,BB$4,'Retiro Mensual'!$B$2:$B$2629,$B405,'Retiro Mensual'!$C$2:$C$2629,BB$5)</f>
        <v>0</v>
      </c>
      <c r="BC405" s="13">
        <f>SUMIFS('Retiro Mensual'!$E$2:$E$2629,'Retiro Mensual'!$A$2:$A$2629,BC$4,'Retiro Mensual'!$B$2:$B$2629,$B405,'Retiro Mensual'!$C$2:$C$2629,BC$5)</f>
        <v>0</v>
      </c>
      <c r="BD405" s="13">
        <f>SUMIFS('Retiro Mensual'!$E$2:$E$2629,'Retiro Mensual'!$A$2:$A$2629,BD$4,'Retiro Mensual'!$B$2:$B$2629,$B405,'Retiro Mensual'!$C$2:$C$2629,BD$5)</f>
        <v>0</v>
      </c>
      <c r="BE405" s="13">
        <f>SUMIFS('Retiro Mensual'!$E$2:$E$2629,'Retiro Mensual'!$A$2:$A$2629,BE$4,'Retiro Mensual'!$B$2:$B$2629,$B405,'Retiro Mensual'!$C$2:$C$2629,BE$5)</f>
        <v>0</v>
      </c>
      <c r="BF405" s="13">
        <f>SUMIFS('Retiro Mensual'!$E$2:$E$2629,'Retiro Mensual'!$A$2:$A$2629,BF$4,'Retiro Mensual'!$B$2:$B$2629,$B405,'Retiro Mensual'!$C$2:$C$2629,BF$5)</f>
        <v>0</v>
      </c>
      <c r="BG405" s="13">
        <f>SUMIFS('Retiro Mensual'!$E$2:$E$2629,'Retiro Mensual'!$A$2:$A$2629,BG$4,'Retiro Mensual'!$B$2:$B$2629,$B405,'Retiro Mensual'!$C$2:$C$2629,BG$5)</f>
        <v>0</v>
      </c>
      <c r="BH405" s="13">
        <f>SUMIFS('Retiro Mensual'!$E$2:$E$2629,'Retiro Mensual'!$A$2:$A$2629,BH$4,'Retiro Mensual'!$B$2:$B$2629,$B405,'Retiro Mensual'!$C$2:$C$2629,BH$5)</f>
        <v>0</v>
      </c>
      <c r="BI405" s="13">
        <f>SUMIFS('Retiro Mensual'!$E$2:$E$2629,'Retiro Mensual'!$A$2:$A$2629,BI$4,'Retiro Mensual'!$B$2:$B$2629,$B405,'Retiro Mensual'!$C$2:$C$2629,BI$5)</f>
        <v>0</v>
      </c>
      <c r="BJ405" s="13">
        <f>SUMIFS('Retiro Mensual'!$E$2:$E$2629,'Retiro Mensual'!$A$2:$A$2629,BJ$4,'Retiro Mensual'!$B$2:$B$2629,$B405,'Retiro Mensual'!$C$2:$C$2629,BJ$5)</f>
        <v>0</v>
      </c>
      <c r="BK405" s="14">
        <f>SUMIFS('Retiro Mensual'!$E$2:$E$2629,'Retiro Mensual'!$A$2:$A$2629,BK$4,'Retiro Mensual'!$B$2:$B$2629,$B405,'Retiro Mensual'!$C$2:$C$2629,BK$5)</f>
        <v>0</v>
      </c>
      <c r="BL405" s="12">
        <f>SUMIFS('Retiro Mensual'!$E$2:$E$2629,'Retiro Mensual'!$A$2:$A$2629,BL$4,'Retiro Mensual'!$B$2:$B$2629,$B405,'Retiro Mensual'!$C$2:$C$2629,BL$5)</f>
        <v>0</v>
      </c>
      <c r="BM405" s="13">
        <f>SUMIFS('Retiro Mensual'!$E$2:$E$2629,'Retiro Mensual'!$A$2:$A$2629,BM$4,'Retiro Mensual'!$B$2:$B$2629,$B405,'Retiro Mensual'!$C$2:$C$2629,BM$5)</f>
        <v>0</v>
      </c>
      <c r="BN405" s="13">
        <f>SUMIFS('Retiro Mensual'!$E$2:$E$2629,'Retiro Mensual'!$A$2:$A$2629,BN$4,'Retiro Mensual'!$B$2:$B$2629,$B405,'Retiro Mensual'!$C$2:$C$2629,BN$5)</f>
        <v>0</v>
      </c>
      <c r="BO405" s="13">
        <f>SUMIFS('Retiro Mensual'!$E$2:$E$2629,'Retiro Mensual'!$A$2:$A$2629,BO$4,'Retiro Mensual'!$B$2:$B$2629,$B405,'Retiro Mensual'!$C$2:$C$2629,BO$5)</f>
        <v>0</v>
      </c>
      <c r="BP405" s="13">
        <f>SUMIFS('Retiro Mensual'!$E$2:$E$2629,'Retiro Mensual'!$A$2:$A$2629,BP$4,'Retiro Mensual'!$B$2:$B$2629,$B405,'Retiro Mensual'!$C$2:$C$2629,BP$5)</f>
        <v>0</v>
      </c>
      <c r="BQ405" s="13">
        <f>SUMIFS('Retiro Mensual'!$E$2:$E$2629,'Retiro Mensual'!$A$2:$A$2629,BQ$4,'Retiro Mensual'!$B$2:$B$2629,$B405,'Retiro Mensual'!$C$2:$C$2629,BQ$5)</f>
        <v>0</v>
      </c>
      <c r="BR405" s="13">
        <f>SUMIFS('Retiro Mensual'!$E$2:$E$2629,'Retiro Mensual'!$A$2:$A$2629,BR$4,'Retiro Mensual'!$B$2:$B$2629,$B405,'Retiro Mensual'!$C$2:$C$2629,BR$5)</f>
        <v>0</v>
      </c>
      <c r="BS405" s="13">
        <f>SUMIFS('Retiro Mensual'!$E$2:$E$2629,'Retiro Mensual'!$A$2:$A$2629,BS$4,'Retiro Mensual'!$B$2:$B$2629,$B405,'Retiro Mensual'!$C$2:$C$2629,BS$5)</f>
        <v>0</v>
      </c>
      <c r="BT405" s="13">
        <f>SUMIFS('Retiro Mensual'!$E$2:$E$2629,'Retiro Mensual'!$A$2:$A$2629,BT$4,'Retiro Mensual'!$B$2:$B$2629,$B405,'Retiro Mensual'!$C$2:$C$2629,BT$5)</f>
        <v>0</v>
      </c>
      <c r="BU405" s="13">
        <f>SUMIFS('Retiro Mensual'!$E$2:$E$2629,'Retiro Mensual'!$A$2:$A$2629,BU$4,'Retiro Mensual'!$B$2:$B$2629,$B405,'Retiro Mensual'!$C$2:$C$2629,BU$5)</f>
        <v>0</v>
      </c>
      <c r="BV405" s="13">
        <f>SUMIFS('Retiro Mensual'!$E$2:$E$2629,'Retiro Mensual'!$A$2:$A$2629,BV$4,'Retiro Mensual'!$B$2:$B$2629,$B405,'Retiro Mensual'!$C$2:$C$2629,BV$5)</f>
        <v>0</v>
      </c>
      <c r="BW405" s="14">
        <f>SUMIFS('Retiro Mensual'!$E$2:$E$2629,'Retiro Mensual'!$A$2:$A$2629,BW$4,'Retiro Mensual'!$B$2:$B$2629,$B405,'Retiro Mensual'!$C$2:$C$2629,BW$5)</f>
        <v>0</v>
      </c>
      <c r="BX405" s="13"/>
      <c r="BY405" s="12">
        <f>SUMIFS('Compra Ventas'!$E$2:$E$2700,'Compra Ventas'!$A$2:$A$2700,BY$4,'Compra Ventas'!$B$2:$B$2700,$B405,'Compra Ventas'!$C$2:$C$2700,BY$5)</f>
        <v>0</v>
      </c>
      <c r="BZ405" s="13">
        <f>SUMIFS('Compra Ventas'!$E$2:$E$2700,'Compra Ventas'!$A$2:$A$2700,BZ$4,'Compra Ventas'!$B$2:$B$2700,$B405,'Compra Ventas'!$C$2:$C$2700,BZ$5)</f>
        <v>0</v>
      </c>
      <c r="CA405" s="13">
        <f>SUMIFS('Compra Ventas'!$E$2:$E$2700,'Compra Ventas'!$A$2:$A$2700,CA$4,'Compra Ventas'!$B$2:$B$2700,$B405,'Compra Ventas'!$C$2:$C$2700,CA$5)</f>
        <v>0</v>
      </c>
      <c r="CB405" s="13">
        <f>SUMIFS('Compra Ventas'!$E$2:$E$2700,'Compra Ventas'!$A$2:$A$2700,CB$4,'Compra Ventas'!$B$2:$B$2700,$B405,'Compra Ventas'!$C$2:$C$2700,CB$5)</f>
        <v>0</v>
      </c>
      <c r="CC405" s="13">
        <f>SUMIFS('Compra Ventas'!$E$2:$E$2700,'Compra Ventas'!$A$2:$A$2700,CC$4,'Compra Ventas'!$B$2:$B$2700,$B405,'Compra Ventas'!$C$2:$C$2700,CC$5)</f>
        <v>0</v>
      </c>
      <c r="CD405" s="13">
        <f>SUMIFS('Compra Ventas'!$E$2:$E$2700,'Compra Ventas'!$A$2:$A$2700,CD$4,'Compra Ventas'!$B$2:$B$2700,$B405,'Compra Ventas'!$C$2:$C$2700,CD$5)</f>
        <v>0</v>
      </c>
      <c r="CE405" s="13">
        <f>SUMIFS('Compra Ventas'!$E$2:$E$2700,'Compra Ventas'!$A$2:$A$2700,CE$4,'Compra Ventas'!$B$2:$B$2700,$B405,'Compra Ventas'!$C$2:$C$2700,CE$5)</f>
        <v>0</v>
      </c>
      <c r="CF405" s="13">
        <f>SUMIFS('Compra Ventas'!$E$2:$E$2700,'Compra Ventas'!$A$2:$A$2700,CF$4,'Compra Ventas'!$B$2:$B$2700,$B405,'Compra Ventas'!$C$2:$C$2700,CF$5)</f>
        <v>0</v>
      </c>
      <c r="CG405" s="13">
        <f>SUMIFS('Compra Ventas'!$E$2:$E$2700,'Compra Ventas'!$A$2:$A$2700,CG$4,'Compra Ventas'!$B$2:$B$2700,$B405,'Compra Ventas'!$C$2:$C$2700,CG$5)</f>
        <v>0</v>
      </c>
      <c r="CH405" s="13">
        <f>SUMIFS('Compra Ventas'!$E$2:$E$2700,'Compra Ventas'!$A$2:$A$2700,CH$4,'Compra Ventas'!$B$2:$B$2700,$B405,'Compra Ventas'!$C$2:$C$2700,CH$5)</f>
        <v>0</v>
      </c>
      <c r="CI405" s="13">
        <f>SUMIFS('Compra Ventas'!$E$2:$E$2700,'Compra Ventas'!$A$2:$A$2700,CI$4,'Compra Ventas'!$B$2:$B$2700,$B405,'Compra Ventas'!$C$2:$C$2700,CI$5)</f>
        <v>0</v>
      </c>
      <c r="CJ405" s="14">
        <f>SUMIFS('Compra Ventas'!$E$2:$E$2700,'Compra Ventas'!$A$2:$A$2700,CJ$4,'Compra Ventas'!$B$2:$B$2700,$B405,'Compra Ventas'!$C$2:$C$2700,CJ$5)</f>
        <v>0</v>
      </c>
      <c r="CK405" s="12">
        <f>SUMIFS('Compra Ventas'!$E$2:$E$2700,'Compra Ventas'!$A$2:$A$2700,CK$4,'Compra Ventas'!$B$2:$B$2700,$B405,'Compra Ventas'!$C$2:$C$2700,CK$5)</f>
        <v>0</v>
      </c>
      <c r="CL405" s="13">
        <f>SUMIFS('Compra Ventas'!$E$2:$E$2700,'Compra Ventas'!$A$2:$A$2700,CL$4,'Compra Ventas'!$B$2:$B$2700,$B405,'Compra Ventas'!$C$2:$C$2700,CL$5)</f>
        <v>0</v>
      </c>
      <c r="CM405" s="13">
        <f>SUMIFS('Compra Ventas'!$E$2:$E$2700,'Compra Ventas'!$A$2:$A$2700,CM$4,'Compra Ventas'!$B$2:$B$2700,$B405,'Compra Ventas'!$C$2:$C$2700,CM$5)</f>
        <v>0</v>
      </c>
      <c r="CN405" s="13">
        <f>SUMIFS('Compra Ventas'!$E$2:$E$2700,'Compra Ventas'!$A$2:$A$2700,CN$4,'Compra Ventas'!$B$2:$B$2700,$B405,'Compra Ventas'!$C$2:$C$2700,CN$5)</f>
        <v>0</v>
      </c>
      <c r="CO405" s="13">
        <f>SUMIFS('Compra Ventas'!$E$2:$E$2700,'Compra Ventas'!$A$2:$A$2700,CO$4,'Compra Ventas'!$B$2:$B$2700,$B405,'Compra Ventas'!$C$2:$C$2700,CO$5)</f>
        <v>0</v>
      </c>
      <c r="CP405" s="13">
        <f>SUMIFS('Compra Ventas'!$E$2:$E$2700,'Compra Ventas'!$A$2:$A$2700,CP$4,'Compra Ventas'!$B$2:$B$2700,$B405,'Compra Ventas'!$C$2:$C$2700,CP$5)</f>
        <v>0</v>
      </c>
      <c r="CQ405" s="13">
        <f>SUMIFS('Compra Ventas'!$E$2:$E$2700,'Compra Ventas'!$A$2:$A$2700,CQ$4,'Compra Ventas'!$B$2:$B$2700,$B405,'Compra Ventas'!$C$2:$C$2700,CQ$5)</f>
        <v>0</v>
      </c>
      <c r="CR405" s="13">
        <f>SUMIFS('Compra Ventas'!$E$2:$E$2700,'Compra Ventas'!$A$2:$A$2700,CR$4,'Compra Ventas'!$B$2:$B$2700,$B405,'Compra Ventas'!$C$2:$C$2700,CR$5)</f>
        <v>0</v>
      </c>
      <c r="CS405" s="13">
        <f>SUMIFS('Compra Ventas'!$E$2:$E$2700,'Compra Ventas'!$A$2:$A$2700,CS$4,'Compra Ventas'!$B$2:$B$2700,$B405,'Compra Ventas'!$C$2:$C$2700,CS$5)</f>
        <v>0</v>
      </c>
      <c r="CT405" s="13">
        <f>SUMIFS('Compra Ventas'!$E$2:$E$2700,'Compra Ventas'!$A$2:$A$2700,CT$4,'Compra Ventas'!$B$2:$B$2700,$B405,'Compra Ventas'!$C$2:$C$2700,CT$5)</f>
        <v>0</v>
      </c>
      <c r="CU405" s="13">
        <f>SUMIFS('Compra Ventas'!$E$2:$E$2700,'Compra Ventas'!$A$2:$A$2700,CU$4,'Compra Ventas'!$B$2:$B$2700,$B405,'Compra Ventas'!$C$2:$C$2700,CU$5)</f>
        <v>0</v>
      </c>
      <c r="CV405" s="14">
        <f>SUMIFS('Compra Ventas'!$E$2:$E$2700,'Compra Ventas'!$A$2:$A$2700,CV$4,'Compra Ventas'!$B$2:$B$2700,$B405,'Compra Ventas'!$C$2:$C$2700,CV$5)</f>
        <v>0</v>
      </c>
      <c r="CW405" s="12">
        <f>SUMIFS('Compra Ventas'!$E$2:$E$2700,'Compra Ventas'!$A$2:$A$2700,CW$4,'Compra Ventas'!$B$2:$B$2700,$B405,'Compra Ventas'!$C$2:$C$2700,CW$5)</f>
        <v>0</v>
      </c>
      <c r="CX405" s="13">
        <f>SUMIFS('Compra Ventas'!$E$2:$E$2700,'Compra Ventas'!$A$2:$A$2700,CX$4,'Compra Ventas'!$B$2:$B$2700,$B405,'Compra Ventas'!$C$2:$C$2700,CX$5)</f>
        <v>0</v>
      </c>
      <c r="CY405" s="13">
        <f>SUMIFS('Compra Ventas'!$E$2:$E$2700,'Compra Ventas'!$A$2:$A$2700,CY$4,'Compra Ventas'!$B$2:$B$2700,$B405,'Compra Ventas'!$C$2:$C$2700,CY$5)</f>
        <v>0</v>
      </c>
      <c r="CZ405" s="13">
        <f>SUMIFS('Compra Ventas'!$E$2:$E$2700,'Compra Ventas'!$A$2:$A$2700,CZ$4,'Compra Ventas'!$B$2:$B$2700,$B405,'Compra Ventas'!$C$2:$C$2700,CZ$5)</f>
        <v>0</v>
      </c>
      <c r="DA405" s="13">
        <f>SUMIFS('Compra Ventas'!$E$2:$E$2700,'Compra Ventas'!$A$2:$A$2700,DA$4,'Compra Ventas'!$B$2:$B$2700,$B405,'Compra Ventas'!$C$2:$C$2700,DA$5)</f>
        <v>0</v>
      </c>
      <c r="DB405" s="13">
        <f>SUMIFS('Compra Ventas'!$E$2:$E$2700,'Compra Ventas'!$A$2:$A$2700,DB$4,'Compra Ventas'!$B$2:$B$2700,$B405,'Compra Ventas'!$C$2:$C$2700,DB$5)</f>
        <v>0</v>
      </c>
      <c r="DC405" s="13">
        <f>SUMIFS('Compra Ventas'!$E$2:$E$2700,'Compra Ventas'!$A$2:$A$2700,DC$4,'Compra Ventas'!$B$2:$B$2700,$B405,'Compra Ventas'!$C$2:$C$2700,DC$5)</f>
        <v>0</v>
      </c>
      <c r="DD405" s="13">
        <f>SUMIFS('Compra Ventas'!$E$2:$E$2700,'Compra Ventas'!$A$2:$A$2700,DD$4,'Compra Ventas'!$B$2:$B$2700,$B405,'Compra Ventas'!$C$2:$C$2700,DD$5)</f>
        <v>0</v>
      </c>
      <c r="DE405" s="13">
        <f>SUMIFS('Compra Ventas'!$E$2:$E$2700,'Compra Ventas'!$A$2:$A$2700,DE$4,'Compra Ventas'!$B$2:$B$2700,$B405,'Compra Ventas'!$C$2:$C$2700,DE$5)</f>
        <v>0</v>
      </c>
      <c r="DF405" s="13">
        <f>SUMIFS('Compra Ventas'!$E$2:$E$2700,'Compra Ventas'!$A$2:$A$2700,DF$4,'Compra Ventas'!$B$2:$B$2700,$B405,'Compra Ventas'!$C$2:$C$2700,DF$5)</f>
        <v>0</v>
      </c>
      <c r="DG405" s="13">
        <f>SUMIFS('Compra Ventas'!$E$2:$E$2700,'Compra Ventas'!$A$2:$A$2700,DG$4,'Compra Ventas'!$B$2:$B$2700,$B405,'Compra Ventas'!$C$2:$C$2700,DG$5)</f>
        <v>0</v>
      </c>
      <c r="DH405" s="14">
        <f>SUMIFS('Compra Ventas'!$E$2:$E$2700,'Compra Ventas'!$A$2:$A$2700,DH$4,'Compra Ventas'!$B$2:$B$2700,$B405,'Compra Ventas'!$C$2:$C$2700,DH$5)</f>
        <v>0</v>
      </c>
      <c r="DI405" s="84"/>
      <c r="DJ405" s="98">
        <f>SUMIFS('Ajuste Ciclado'!D$5:D$47,'Ajuste Ciclado'!$C$5:$C$47,Balance!DJ$4,'Ajuste Ciclado'!$B$5:$B$47,Balance!$B405)</f>
        <v>0</v>
      </c>
      <c r="DK405" s="99">
        <f>SUMIFS('Ajuste Ciclado'!E$5:E$47,'Ajuste Ciclado'!$C$5:$C$47,Balance!DK$4,'Ajuste Ciclado'!$B$5:$B$47,Balance!$B405)</f>
        <v>0</v>
      </c>
      <c r="DL405" s="99">
        <f>SUMIFS('Ajuste Ciclado'!F$5:F$47,'Ajuste Ciclado'!$C$5:$C$47,Balance!DL$4,'Ajuste Ciclado'!$B$5:$B$47,Balance!$B405)</f>
        <v>0</v>
      </c>
      <c r="DM405" s="99">
        <f>SUMIFS('Ajuste Ciclado'!G$5:G$47,'Ajuste Ciclado'!$C$5:$C$47,Balance!DM$4,'Ajuste Ciclado'!$B$5:$B$47,Balance!$B405)</f>
        <v>0</v>
      </c>
      <c r="DN405" s="99">
        <f>SUMIFS('Ajuste Ciclado'!H$5:H$47,'Ajuste Ciclado'!$C$5:$C$47,Balance!DN$4,'Ajuste Ciclado'!$B$5:$B$47,Balance!$B405)</f>
        <v>0</v>
      </c>
      <c r="DO405" s="99">
        <f>SUMIFS('Ajuste Ciclado'!I$5:I$47,'Ajuste Ciclado'!$C$5:$C$47,Balance!DO$4,'Ajuste Ciclado'!$B$5:$B$47,Balance!$B405)</f>
        <v>0</v>
      </c>
      <c r="DP405" s="99">
        <f>SUMIFS('Ajuste Ciclado'!J$5:J$47,'Ajuste Ciclado'!$C$5:$C$47,Balance!DP$4,'Ajuste Ciclado'!$B$5:$B$47,Balance!$B405)</f>
        <v>0</v>
      </c>
      <c r="DQ405" s="99">
        <f>SUMIFS('Ajuste Ciclado'!K$5:K$47,'Ajuste Ciclado'!$C$5:$C$47,Balance!DQ$4,'Ajuste Ciclado'!$B$5:$B$47,Balance!$B405)</f>
        <v>0</v>
      </c>
      <c r="DR405" s="99">
        <f>SUMIFS('Ajuste Ciclado'!L$5:L$47,'Ajuste Ciclado'!$C$5:$C$47,Balance!DR$4,'Ajuste Ciclado'!$B$5:$B$47,Balance!$B405)</f>
        <v>0</v>
      </c>
      <c r="DS405" s="99">
        <f>SUMIFS('Ajuste Ciclado'!M$5:M$47,'Ajuste Ciclado'!$C$5:$C$47,Balance!DS$4,'Ajuste Ciclado'!$B$5:$B$47,Balance!$B405)</f>
        <v>0</v>
      </c>
      <c r="DT405" s="99">
        <f>SUMIFS('Ajuste Ciclado'!N$5:N$47,'Ajuste Ciclado'!$C$5:$C$47,Balance!DT$4,'Ajuste Ciclado'!$B$5:$B$47,Balance!$B405)</f>
        <v>0</v>
      </c>
      <c r="DU405" s="100">
        <f>SUMIFS('Ajuste Ciclado'!O$5:O$47,'Ajuste Ciclado'!$C$5:$C$47,Balance!DU$4,'Ajuste Ciclado'!$B$5:$B$47,Balance!$B405)</f>
        <v>0</v>
      </c>
      <c r="DV405" s="98">
        <f>SUMIFS('Ajuste Ciclado'!D$5:D$47,'Ajuste Ciclado'!$C$5:$C$47,Balance!DV$4,'Ajuste Ciclado'!$B$5:$B$47,Balance!$B405)</f>
        <v>0</v>
      </c>
      <c r="DW405" s="99">
        <f>SUMIFS('Ajuste Ciclado'!E$5:E$47,'Ajuste Ciclado'!$C$5:$C$47,Balance!DW$4,'Ajuste Ciclado'!$B$5:$B$47,Balance!$B405)</f>
        <v>0</v>
      </c>
      <c r="DX405" s="99">
        <f>SUMIFS('Ajuste Ciclado'!F$5:F$47,'Ajuste Ciclado'!$C$5:$C$47,Balance!DX$4,'Ajuste Ciclado'!$B$5:$B$47,Balance!$B405)</f>
        <v>0</v>
      </c>
      <c r="DY405" s="99">
        <f>SUMIFS('Ajuste Ciclado'!G$5:G$47,'Ajuste Ciclado'!$C$5:$C$47,Balance!DY$4,'Ajuste Ciclado'!$B$5:$B$47,Balance!$B405)</f>
        <v>0</v>
      </c>
      <c r="DZ405" s="99">
        <f>SUMIFS('Ajuste Ciclado'!H$5:H$47,'Ajuste Ciclado'!$C$5:$C$47,Balance!DZ$4,'Ajuste Ciclado'!$B$5:$B$47,Balance!$B405)</f>
        <v>0</v>
      </c>
      <c r="EA405" s="99">
        <f>SUMIFS('Ajuste Ciclado'!I$5:I$47,'Ajuste Ciclado'!$C$5:$C$47,Balance!EA$4,'Ajuste Ciclado'!$B$5:$B$47,Balance!$B405)</f>
        <v>0</v>
      </c>
      <c r="EB405" s="99">
        <f>SUMIFS('Ajuste Ciclado'!J$5:J$47,'Ajuste Ciclado'!$C$5:$C$47,Balance!EB$4,'Ajuste Ciclado'!$B$5:$B$47,Balance!$B405)</f>
        <v>0</v>
      </c>
      <c r="EC405" s="99">
        <f>SUMIFS('Ajuste Ciclado'!K$5:K$47,'Ajuste Ciclado'!$C$5:$C$47,Balance!EC$4,'Ajuste Ciclado'!$B$5:$B$47,Balance!$B405)</f>
        <v>0</v>
      </c>
      <c r="ED405" s="99">
        <f>SUMIFS('Ajuste Ciclado'!L$5:L$47,'Ajuste Ciclado'!$C$5:$C$47,Balance!ED$4,'Ajuste Ciclado'!$B$5:$B$47,Balance!$B405)</f>
        <v>0</v>
      </c>
      <c r="EE405" s="99">
        <f>SUMIFS('Ajuste Ciclado'!M$5:M$47,'Ajuste Ciclado'!$C$5:$C$47,Balance!EE$4,'Ajuste Ciclado'!$B$5:$B$47,Balance!$B405)</f>
        <v>0</v>
      </c>
      <c r="EF405" s="99">
        <f>SUMIFS('Ajuste Ciclado'!N$5:N$47,'Ajuste Ciclado'!$C$5:$C$47,Balance!EF$4,'Ajuste Ciclado'!$B$5:$B$47,Balance!$B405)</f>
        <v>0</v>
      </c>
      <c r="EG405" s="100">
        <f>SUMIFS('Ajuste Ciclado'!O$5:O$47,'Ajuste Ciclado'!$C$5:$C$47,Balance!EG$4,'Ajuste Ciclado'!$B$5:$B$47,Balance!$B405)</f>
        <v>0</v>
      </c>
      <c r="EH405" s="98">
        <f>SUMIFS('Ajuste Ciclado'!D$5:D$47,'Ajuste Ciclado'!$C$5:$C$47,Balance!EH$4,'Ajuste Ciclado'!$B$5:$B$47,Balance!$B405)</f>
        <v>0</v>
      </c>
      <c r="EI405" s="99">
        <f>SUMIFS('Ajuste Ciclado'!E$5:E$47,'Ajuste Ciclado'!$C$5:$C$47,Balance!EI$4,'Ajuste Ciclado'!$B$5:$B$47,Balance!$B405)</f>
        <v>0</v>
      </c>
      <c r="EJ405" s="99">
        <f>SUMIFS('Ajuste Ciclado'!F$5:F$47,'Ajuste Ciclado'!$C$5:$C$47,Balance!EJ$4,'Ajuste Ciclado'!$B$5:$B$47,Balance!$B405)</f>
        <v>0</v>
      </c>
      <c r="EK405" s="99">
        <f>SUMIFS('Ajuste Ciclado'!G$5:G$47,'Ajuste Ciclado'!$C$5:$C$47,Balance!EK$4,'Ajuste Ciclado'!$B$5:$B$47,Balance!$B405)</f>
        <v>0</v>
      </c>
      <c r="EL405" s="99">
        <f>SUMIFS('Ajuste Ciclado'!H$5:H$47,'Ajuste Ciclado'!$C$5:$C$47,Balance!EL$4,'Ajuste Ciclado'!$B$5:$B$47,Balance!$B405)</f>
        <v>0</v>
      </c>
      <c r="EM405" s="99">
        <f>SUMIFS('Ajuste Ciclado'!I$5:I$47,'Ajuste Ciclado'!$C$5:$C$47,Balance!EM$4,'Ajuste Ciclado'!$B$5:$B$47,Balance!$B405)</f>
        <v>0</v>
      </c>
      <c r="EN405" s="99">
        <f>SUMIFS('Ajuste Ciclado'!J$5:J$47,'Ajuste Ciclado'!$C$5:$C$47,Balance!EN$4,'Ajuste Ciclado'!$B$5:$B$47,Balance!$B405)</f>
        <v>0</v>
      </c>
      <c r="EO405" s="99">
        <f>SUMIFS('Ajuste Ciclado'!K$5:K$47,'Ajuste Ciclado'!$C$5:$C$47,Balance!EO$4,'Ajuste Ciclado'!$B$5:$B$47,Balance!$B405)</f>
        <v>0</v>
      </c>
      <c r="EP405" s="99">
        <f>SUMIFS('Ajuste Ciclado'!L$5:L$47,'Ajuste Ciclado'!$C$5:$C$47,Balance!EP$4,'Ajuste Ciclado'!$B$5:$B$47,Balance!$B405)</f>
        <v>0</v>
      </c>
      <c r="EQ405" s="99">
        <f>SUMIFS('Ajuste Ciclado'!M$5:M$47,'Ajuste Ciclado'!$C$5:$C$47,Balance!EQ$4,'Ajuste Ciclado'!$B$5:$B$47,Balance!$B405)</f>
        <v>0</v>
      </c>
      <c r="ER405" s="99">
        <f>SUMIFS('Ajuste Ciclado'!N$5:N$47,'Ajuste Ciclado'!$C$5:$C$47,Balance!ER$4,'Ajuste Ciclado'!$B$5:$B$47,Balance!$B405)</f>
        <v>0</v>
      </c>
      <c r="ES405" s="100">
        <f>SUMIFS('Ajuste Ciclado'!O$5:O$47,'Ajuste Ciclado'!$C$5:$C$47,Balance!ES$4,'Ajuste Ciclado'!$B$5:$B$47,Balance!$B405)</f>
        <v>0</v>
      </c>
      <c r="ET405" s="84"/>
      <c r="EU405" s="12">
        <f t="shared" si="523"/>
        <v>204497.0558766101</v>
      </c>
      <c r="EV405" s="13">
        <f t="shared" si="488"/>
        <v>157624.2260841516</v>
      </c>
      <c r="EW405" s="13">
        <f t="shared" si="489"/>
        <v>151156.85135207171</v>
      </c>
      <c r="EX405" s="13">
        <f t="shared" si="490"/>
        <v>91930.555792713625</v>
      </c>
      <c r="EY405" s="13">
        <f t="shared" si="491"/>
        <v>51406.399129292091</v>
      </c>
      <c r="EZ405" s="13">
        <f t="shared" si="492"/>
        <v>30926.111526521541</v>
      </c>
      <c r="FA405" s="13">
        <f t="shared" si="493"/>
        <v>40986.75683525495</v>
      </c>
      <c r="FB405" s="13">
        <f t="shared" si="494"/>
        <v>64936.143984125127</v>
      </c>
      <c r="FC405" s="13">
        <f t="shared" si="495"/>
        <v>76655.626197577352</v>
      </c>
      <c r="FD405" s="13">
        <f t="shared" si="496"/>
        <v>20671.528854333799</v>
      </c>
      <c r="FE405" s="13">
        <f t="shared" si="497"/>
        <v>7862.8493123206608</v>
      </c>
      <c r="FF405" s="14">
        <f t="shared" si="498"/>
        <v>13557.79186798352</v>
      </c>
      <c r="FG405" s="12">
        <f t="shared" si="499"/>
        <v>204940.9282836295</v>
      </c>
      <c r="FH405" s="13">
        <f t="shared" si="500"/>
        <v>158952.48876783141</v>
      </c>
      <c r="FI405" s="13">
        <f t="shared" si="501"/>
        <v>152384.64927622999</v>
      </c>
      <c r="FJ405" s="13">
        <f t="shared" si="502"/>
        <v>97600.120519923323</v>
      </c>
      <c r="FK405" s="13">
        <f t="shared" si="503"/>
        <v>50093.408176492521</v>
      </c>
      <c r="FL405" s="13">
        <f t="shared" si="504"/>
        <v>31658.067298173872</v>
      </c>
      <c r="FM405" s="13">
        <f t="shared" si="505"/>
        <v>44441.133894829261</v>
      </c>
      <c r="FN405" s="13">
        <f t="shared" si="506"/>
        <v>65715.426428217252</v>
      </c>
      <c r="FO405" s="13">
        <f t="shared" si="507"/>
        <v>78824.563594205916</v>
      </c>
      <c r="FP405" s="13">
        <f t="shared" si="508"/>
        <v>32594.52086195919</v>
      </c>
      <c r="FQ405" s="13">
        <f t="shared" si="509"/>
        <v>44600.594891197463</v>
      </c>
      <c r="FR405" s="14">
        <f t="shared" si="510"/>
        <v>60345.380349398947</v>
      </c>
      <c r="FS405" s="12">
        <f t="shared" si="511"/>
        <v>205015.09655146379</v>
      </c>
      <c r="FT405" s="13">
        <f t="shared" si="512"/>
        <v>159107.28000276411</v>
      </c>
      <c r="FU405" s="13">
        <f t="shared" si="513"/>
        <v>152030.82846669361</v>
      </c>
      <c r="FV405" s="13">
        <f t="shared" si="514"/>
        <v>96636.516028265774</v>
      </c>
      <c r="FW405" s="13">
        <f t="shared" si="515"/>
        <v>52541.19926182941</v>
      </c>
      <c r="FX405" s="13">
        <f t="shared" si="516"/>
        <v>34656.64567782457</v>
      </c>
      <c r="FY405" s="13">
        <f t="shared" si="517"/>
        <v>49263.405773068756</v>
      </c>
      <c r="FZ405" s="13">
        <f t="shared" si="518"/>
        <v>73095.437295720578</v>
      </c>
      <c r="GA405" s="13">
        <f t="shared" si="519"/>
        <v>86830.059204905338</v>
      </c>
      <c r="GB405" s="13">
        <f t="shared" si="520"/>
        <v>72962.962650960049</v>
      </c>
      <c r="GC405" s="13">
        <f t="shared" si="521"/>
        <v>93354.604548037256</v>
      </c>
      <c r="GD405" s="14">
        <f t="shared" si="522"/>
        <v>99319.482377897526</v>
      </c>
      <c r="GE405" s="84"/>
      <c r="GF405" s="12">
        <f t="shared" si="524"/>
        <v>912211.89681295608</v>
      </c>
      <c r="GG405" s="13">
        <f t="shared" si="524"/>
        <v>1022151.2823420888</v>
      </c>
      <c r="GH405" s="14">
        <f t="shared" si="524"/>
        <v>1174813.5178394308</v>
      </c>
      <c r="GI405" s="6">
        <f t="shared" si="525"/>
        <v>1</v>
      </c>
      <c r="GJ405" s="12">
        <f t="shared" si="526"/>
        <v>0</v>
      </c>
      <c r="GK405" s="13">
        <f t="shared" si="527"/>
        <v>0</v>
      </c>
      <c r="GL405" s="14">
        <f t="shared" si="528"/>
        <v>0</v>
      </c>
      <c r="GM405" s="84"/>
      <c r="GN405" s="66">
        <f t="shared" si="529"/>
        <v>0</v>
      </c>
      <c r="GO405" s="84"/>
      <c r="GP405" s="63" t="str" cm="1">
        <f t="array" ref="GP405">INDEX($GF$4:$GH$4,1,GI405)</f>
        <v>Sample 1</v>
      </c>
      <c r="GQ405" s="12">
        <f t="shared" si="436"/>
        <v>7862.8493123206608</v>
      </c>
      <c r="GR405" s="13">
        <f t="shared" si="436"/>
        <v>13557.79186798352</v>
      </c>
      <c r="GS405" s="14">
        <f t="shared" si="436"/>
        <v>20671.528854333799</v>
      </c>
      <c r="GT405" s="12">
        <f t="shared" si="437"/>
        <v>31658.067298173872</v>
      </c>
      <c r="GU405" s="13">
        <f t="shared" si="437"/>
        <v>32594.52086195919</v>
      </c>
      <c r="GV405" s="14">
        <f t="shared" si="437"/>
        <v>44441.133894829261</v>
      </c>
      <c r="GW405" s="12">
        <f t="shared" si="438"/>
        <v>34656.64567782457</v>
      </c>
      <c r="GX405" s="13">
        <f t="shared" si="438"/>
        <v>49263.405773068756</v>
      </c>
      <c r="GY405" s="14">
        <f t="shared" si="438"/>
        <v>52541.19926182941</v>
      </c>
      <c r="GZ405" s="84" t="str">
        <f t="shared" si="441"/>
        <v>Sample 1</v>
      </c>
      <c r="HA405" s="12">
        <f t="shared" si="530"/>
        <v>0</v>
      </c>
      <c r="HB405" s="13">
        <f t="shared" si="530"/>
        <v>0</v>
      </c>
      <c r="HC405" s="14">
        <f t="shared" si="530"/>
        <v>0</v>
      </c>
      <c r="HD405" s="6">
        <f t="shared" si="442"/>
        <v>0</v>
      </c>
      <c r="HE405" s="84" t="str">
        <f t="shared" si="443"/>
        <v>Ok</v>
      </c>
    </row>
    <row r="406" spans="2:213" hidden="1" x14ac:dyDescent="0.3">
      <c r="B406" s="84" t="s">
        <v>109</v>
      </c>
      <c r="C406" s="12">
        <f>SUMIFS(Inyecciones!$E$2:$E$14185,Inyecciones!$A$2:$A$14185,Balance!C$4,Inyecciones!$B$2:$B$14185,Balance!$B406,Inyecciones!$C$2:$C$14185,Balance!C$5)</f>
        <v>109916.8418230914</v>
      </c>
      <c r="D406" s="13">
        <f>SUMIFS(Inyecciones!$E$2:$E$14185,Inyecciones!$A$2:$A$14185,Balance!D$4,Inyecciones!$B$2:$B$14185,Balance!$B406,Inyecciones!$C$2:$C$14185,Balance!D$5)</f>
        <v>112395.9617406873</v>
      </c>
      <c r="E406" s="13">
        <f>SUMIFS(Inyecciones!$E$2:$E$14185,Inyecciones!$A$2:$A$14185,Balance!E$4,Inyecciones!$B$2:$B$14185,Balance!$B406,Inyecciones!$C$2:$C$14185,Balance!E$5)</f>
        <v>137055.19194846929</v>
      </c>
      <c r="F406" s="13">
        <f>SUMIFS(Inyecciones!$E$2:$E$14185,Inyecciones!$A$2:$A$14185,Balance!F$4,Inyecciones!$B$2:$B$14185,Balance!$B406,Inyecciones!$C$2:$C$14185,Balance!F$5)</f>
        <v>118189.074072637</v>
      </c>
      <c r="G406" s="13">
        <f>SUMIFS(Inyecciones!$E$2:$E$14185,Inyecciones!$A$2:$A$14185,Balance!G$4,Inyecciones!$B$2:$B$14185,Balance!$B406,Inyecciones!$C$2:$C$14185,Balance!G$5)</f>
        <v>115732.83949015431</v>
      </c>
      <c r="H406" s="13">
        <f>SUMIFS(Inyecciones!$E$2:$E$14185,Inyecciones!$A$2:$A$14185,Balance!H$4,Inyecciones!$B$2:$B$14185,Balance!$B406,Inyecciones!$C$2:$C$14185,Balance!H$5)</f>
        <v>107620.3684026944</v>
      </c>
      <c r="I406" s="13">
        <f>SUMIFS(Inyecciones!$E$2:$E$14185,Inyecciones!$A$2:$A$14185,Balance!I$4,Inyecciones!$B$2:$B$14185,Balance!$B406,Inyecciones!$C$2:$C$14185,Balance!I$5)</f>
        <v>60853.251114078383</v>
      </c>
      <c r="J406" s="13">
        <f>SUMIFS(Inyecciones!$E$2:$E$14185,Inyecciones!$A$2:$A$14185,Balance!J$4,Inyecciones!$B$2:$B$14185,Balance!$B406,Inyecciones!$C$2:$C$14185,Balance!J$5)</f>
        <v>29240.361561258229</v>
      </c>
      <c r="K406" s="13">
        <f>SUMIFS(Inyecciones!$E$2:$E$14185,Inyecciones!$A$2:$A$14185,Balance!K$4,Inyecciones!$B$2:$B$14185,Balance!$B406,Inyecciones!$C$2:$C$14185,Balance!K$5)</f>
        <v>22466.937927667332</v>
      </c>
      <c r="L406" s="13">
        <f>SUMIFS(Inyecciones!$E$2:$E$14185,Inyecciones!$A$2:$A$14185,Balance!L$4,Inyecciones!$B$2:$B$14185,Balance!$B406,Inyecciones!$C$2:$C$14185,Balance!L$5)</f>
        <v>14844.88610481766</v>
      </c>
      <c r="M406" s="13">
        <f>SUMIFS(Inyecciones!$E$2:$E$14185,Inyecciones!$A$2:$A$14185,Balance!M$4,Inyecciones!$B$2:$B$14185,Balance!$B406,Inyecciones!$C$2:$C$14185,Balance!M$5)</f>
        <v>19480.972521923519</v>
      </c>
      <c r="N406" s="14">
        <f>SUMIFS(Inyecciones!$E$2:$E$14185,Inyecciones!$A$2:$A$14185,Balance!N$4,Inyecciones!$B$2:$B$14185,Balance!$B406,Inyecciones!$C$2:$C$14185,Balance!N$5)</f>
        <v>20463.232704257051</v>
      </c>
      <c r="O406" s="12">
        <f>SUMIFS(Inyecciones!$E$2:$E$14185,Inyecciones!$A$2:$A$14185,Balance!O$4,Inyecciones!$B$2:$B$14185,Balance!$B406,Inyecciones!$C$2:$C$14185,Balance!O$5)</f>
        <v>110153.65169137419</v>
      </c>
      <c r="P406" s="13">
        <f>SUMIFS(Inyecciones!$E$2:$E$14185,Inyecciones!$A$2:$A$14185,Balance!P$4,Inyecciones!$B$2:$B$14185,Balance!$B406,Inyecciones!$C$2:$C$14185,Balance!P$5)</f>
        <v>112942.1253018109</v>
      </c>
      <c r="Q406" s="13">
        <f>SUMIFS(Inyecciones!$E$2:$E$14185,Inyecciones!$A$2:$A$14185,Balance!Q$4,Inyecciones!$B$2:$B$14185,Balance!$B406,Inyecciones!$C$2:$C$14185,Balance!Q$5)</f>
        <v>137643.78652058149</v>
      </c>
      <c r="R406" s="13">
        <f>SUMIFS(Inyecciones!$E$2:$E$14185,Inyecciones!$A$2:$A$14185,Balance!R$4,Inyecciones!$B$2:$B$14185,Balance!$B406,Inyecciones!$C$2:$C$14185,Balance!R$5)</f>
        <v>118926.5017363642</v>
      </c>
      <c r="S406" s="13">
        <f>SUMIFS(Inyecciones!$E$2:$E$14185,Inyecciones!$A$2:$A$14185,Balance!S$4,Inyecciones!$B$2:$B$14185,Balance!$B406,Inyecciones!$C$2:$C$14185,Balance!S$5)</f>
        <v>115686.1587707624</v>
      </c>
      <c r="T406" s="13">
        <f>SUMIFS(Inyecciones!$E$2:$E$14185,Inyecciones!$A$2:$A$14185,Balance!T$4,Inyecciones!$B$2:$B$14185,Balance!$B406,Inyecciones!$C$2:$C$14185,Balance!T$5)</f>
        <v>108137.012369181</v>
      </c>
      <c r="U406" s="13">
        <f>SUMIFS(Inyecciones!$E$2:$E$14185,Inyecciones!$A$2:$A$14185,Balance!U$4,Inyecciones!$B$2:$B$14185,Balance!$B406,Inyecciones!$C$2:$C$14185,Balance!U$5)</f>
        <v>63604.521092672963</v>
      </c>
      <c r="V406" s="13">
        <f>SUMIFS(Inyecciones!$E$2:$E$14185,Inyecciones!$A$2:$A$14185,Balance!V$4,Inyecciones!$B$2:$B$14185,Balance!$B406,Inyecciones!$C$2:$C$14185,Balance!V$5)</f>
        <v>28956.34138228323</v>
      </c>
      <c r="W406" s="13">
        <f>SUMIFS(Inyecciones!$E$2:$E$14185,Inyecciones!$A$2:$A$14185,Balance!W$4,Inyecciones!$B$2:$B$14185,Balance!$B406,Inyecciones!$C$2:$C$14185,Balance!W$5)</f>
        <v>22072.188148906051</v>
      </c>
      <c r="X406" s="13">
        <f>SUMIFS(Inyecciones!$E$2:$E$14185,Inyecciones!$A$2:$A$14185,Balance!X$4,Inyecciones!$B$2:$B$14185,Balance!$B406,Inyecciones!$C$2:$C$14185,Balance!X$5)</f>
        <v>16991.559513144359</v>
      </c>
      <c r="Y406" s="13">
        <f>SUMIFS(Inyecciones!$E$2:$E$14185,Inyecciones!$A$2:$A$14185,Balance!Y$4,Inyecciones!$B$2:$B$14185,Balance!$B406,Inyecciones!$C$2:$C$14185,Balance!Y$5)</f>
        <v>21037.959705510741</v>
      </c>
      <c r="Z406" s="14">
        <f>SUMIFS(Inyecciones!$E$2:$E$14185,Inyecciones!$A$2:$A$14185,Balance!Z$4,Inyecciones!$B$2:$B$14185,Balance!$B406,Inyecciones!$C$2:$C$14185,Balance!Z$5)</f>
        <v>24747.587293934728</v>
      </c>
      <c r="AA406" s="12">
        <f>SUMIFS(Inyecciones!$E$2:$E$14185,Inyecciones!$A$2:$A$14185,Balance!AA$4,Inyecciones!$B$2:$B$14185,Balance!$B406,Inyecciones!$C$2:$C$14185,Balance!AA$5)</f>
        <v>110142.4837021525</v>
      </c>
      <c r="AB406" s="13">
        <f>SUMIFS(Inyecciones!$E$2:$E$14185,Inyecciones!$A$2:$A$14185,Balance!AB$4,Inyecciones!$B$2:$B$14185,Balance!$B406,Inyecciones!$C$2:$C$14185,Balance!AB$5)</f>
        <v>112721.6358581199</v>
      </c>
      <c r="AC406" s="13">
        <f>SUMIFS(Inyecciones!$E$2:$E$14185,Inyecciones!$A$2:$A$14185,Balance!AC$4,Inyecciones!$B$2:$B$14185,Balance!$B406,Inyecciones!$C$2:$C$14185,Balance!AC$5)</f>
        <v>137302.30557108531</v>
      </c>
      <c r="AD406" s="13">
        <f>SUMIFS(Inyecciones!$E$2:$E$14185,Inyecciones!$A$2:$A$14185,Balance!AD$4,Inyecciones!$B$2:$B$14185,Balance!$B406,Inyecciones!$C$2:$C$14185,Balance!AD$5)</f>
        <v>118537.87382790531</v>
      </c>
      <c r="AE406" s="13">
        <f>SUMIFS(Inyecciones!$E$2:$E$14185,Inyecciones!$A$2:$A$14185,Balance!AE$4,Inyecciones!$B$2:$B$14185,Balance!$B406,Inyecciones!$C$2:$C$14185,Balance!AE$5)</f>
        <v>116146.5191153449</v>
      </c>
      <c r="AF406" s="13">
        <f>SUMIFS(Inyecciones!$E$2:$E$14185,Inyecciones!$A$2:$A$14185,Balance!AF$4,Inyecciones!$B$2:$B$14185,Balance!$B406,Inyecciones!$C$2:$C$14185,Balance!AF$5)</f>
        <v>112171.5669692009</v>
      </c>
      <c r="AG406" s="13">
        <f>SUMIFS(Inyecciones!$E$2:$E$14185,Inyecciones!$A$2:$A$14185,Balance!AG$4,Inyecciones!$B$2:$B$14185,Balance!$B406,Inyecciones!$C$2:$C$14185,Balance!AG$5)</f>
        <v>66015.004467730236</v>
      </c>
      <c r="AH406" s="13">
        <f>SUMIFS(Inyecciones!$E$2:$E$14185,Inyecciones!$A$2:$A$14185,Balance!AH$4,Inyecciones!$B$2:$B$14185,Balance!$B406,Inyecciones!$C$2:$C$14185,Balance!AH$5)</f>
        <v>30575.317700193042</v>
      </c>
      <c r="AI406" s="13">
        <f>SUMIFS(Inyecciones!$E$2:$E$14185,Inyecciones!$A$2:$A$14185,Balance!AI$4,Inyecciones!$B$2:$B$14185,Balance!$B406,Inyecciones!$C$2:$C$14185,Balance!AI$5)</f>
        <v>23767.01442494091</v>
      </c>
      <c r="AJ406" s="13">
        <f>SUMIFS(Inyecciones!$E$2:$E$14185,Inyecciones!$A$2:$A$14185,Balance!AJ$4,Inyecciones!$B$2:$B$14185,Balance!$B406,Inyecciones!$C$2:$C$14185,Balance!AJ$5)</f>
        <v>21735.615677628692</v>
      </c>
      <c r="AK406" s="13">
        <f>SUMIFS(Inyecciones!$E$2:$E$14185,Inyecciones!$A$2:$A$14185,Balance!AK$4,Inyecciones!$B$2:$B$14185,Balance!$B406,Inyecciones!$C$2:$C$14185,Balance!AK$5)</f>
        <v>22815.438490386889</v>
      </c>
      <c r="AL406" s="14">
        <f>SUMIFS(Inyecciones!$E$2:$E$14185,Inyecciones!$A$2:$A$14185,Balance!AL$4,Inyecciones!$B$2:$B$14185,Balance!$B406,Inyecciones!$C$2:$C$14185,Balance!AL$5)</f>
        <v>27472.633989095069</v>
      </c>
      <c r="AM406" s="13"/>
      <c r="AN406" s="12">
        <f>SUMIFS('Retiro Mensual'!$E$2:$E$2629,'Retiro Mensual'!$A$2:$A$2629,AN$4,'Retiro Mensual'!$B$2:$B$2629,$B406,'Retiro Mensual'!$C$2:$C$2629,AN$5)</f>
        <v>0</v>
      </c>
      <c r="AO406" s="13">
        <f>SUMIFS('Retiro Mensual'!$E$2:$E$2629,'Retiro Mensual'!$A$2:$A$2629,AO$4,'Retiro Mensual'!$B$2:$B$2629,$B406,'Retiro Mensual'!$C$2:$C$2629,AO$5)</f>
        <v>0</v>
      </c>
      <c r="AP406" s="13">
        <f>SUMIFS('Retiro Mensual'!$E$2:$E$2629,'Retiro Mensual'!$A$2:$A$2629,AP$4,'Retiro Mensual'!$B$2:$B$2629,$B406,'Retiro Mensual'!$C$2:$C$2629,AP$5)</f>
        <v>0</v>
      </c>
      <c r="AQ406" s="13">
        <f>SUMIFS('Retiro Mensual'!$E$2:$E$2629,'Retiro Mensual'!$A$2:$A$2629,AQ$4,'Retiro Mensual'!$B$2:$B$2629,$B406,'Retiro Mensual'!$C$2:$C$2629,AQ$5)</f>
        <v>0</v>
      </c>
      <c r="AR406" s="13">
        <f>SUMIFS('Retiro Mensual'!$E$2:$E$2629,'Retiro Mensual'!$A$2:$A$2629,AR$4,'Retiro Mensual'!$B$2:$B$2629,$B406,'Retiro Mensual'!$C$2:$C$2629,AR$5)</f>
        <v>0</v>
      </c>
      <c r="AS406" s="13">
        <f>SUMIFS('Retiro Mensual'!$E$2:$E$2629,'Retiro Mensual'!$A$2:$A$2629,AS$4,'Retiro Mensual'!$B$2:$B$2629,$B406,'Retiro Mensual'!$C$2:$C$2629,AS$5)</f>
        <v>0</v>
      </c>
      <c r="AT406" s="13">
        <f>SUMIFS('Retiro Mensual'!$E$2:$E$2629,'Retiro Mensual'!$A$2:$A$2629,AT$4,'Retiro Mensual'!$B$2:$B$2629,$B406,'Retiro Mensual'!$C$2:$C$2629,AT$5)</f>
        <v>0</v>
      </c>
      <c r="AU406" s="13">
        <f>SUMIFS('Retiro Mensual'!$E$2:$E$2629,'Retiro Mensual'!$A$2:$A$2629,AU$4,'Retiro Mensual'!$B$2:$B$2629,$B406,'Retiro Mensual'!$C$2:$C$2629,AU$5)</f>
        <v>0</v>
      </c>
      <c r="AV406" s="13">
        <f>SUMIFS('Retiro Mensual'!$E$2:$E$2629,'Retiro Mensual'!$A$2:$A$2629,AV$4,'Retiro Mensual'!$B$2:$B$2629,$B406,'Retiro Mensual'!$C$2:$C$2629,AV$5)</f>
        <v>0</v>
      </c>
      <c r="AW406" s="13">
        <f>SUMIFS('Retiro Mensual'!$E$2:$E$2629,'Retiro Mensual'!$A$2:$A$2629,AW$4,'Retiro Mensual'!$B$2:$B$2629,$B406,'Retiro Mensual'!$C$2:$C$2629,AW$5)</f>
        <v>0</v>
      </c>
      <c r="AX406" s="13">
        <f>SUMIFS('Retiro Mensual'!$E$2:$E$2629,'Retiro Mensual'!$A$2:$A$2629,AX$4,'Retiro Mensual'!$B$2:$B$2629,$B406,'Retiro Mensual'!$C$2:$C$2629,AX$5)</f>
        <v>0</v>
      </c>
      <c r="AY406" s="14">
        <f>SUMIFS('Retiro Mensual'!$E$2:$E$2629,'Retiro Mensual'!$A$2:$A$2629,AY$4,'Retiro Mensual'!$B$2:$B$2629,$B406,'Retiro Mensual'!$C$2:$C$2629,AY$5)</f>
        <v>0</v>
      </c>
      <c r="AZ406" s="12">
        <f>SUMIFS('Retiro Mensual'!$E$2:$E$2629,'Retiro Mensual'!$A$2:$A$2629,AZ$4,'Retiro Mensual'!$B$2:$B$2629,$B406,'Retiro Mensual'!$C$2:$C$2629,AZ$5)</f>
        <v>0</v>
      </c>
      <c r="BA406" s="13">
        <f>SUMIFS('Retiro Mensual'!$E$2:$E$2629,'Retiro Mensual'!$A$2:$A$2629,BA$4,'Retiro Mensual'!$B$2:$B$2629,$B406,'Retiro Mensual'!$C$2:$C$2629,BA$5)</f>
        <v>0</v>
      </c>
      <c r="BB406" s="13">
        <f>SUMIFS('Retiro Mensual'!$E$2:$E$2629,'Retiro Mensual'!$A$2:$A$2629,BB$4,'Retiro Mensual'!$B$2:$B$2629,$B406,'Retiro Mensual'!$C$2:$C$2629,BB$5)</f>
        <v>0</v>
      </c>
      <c r="BC406" s="13">
        <f>SUMIFS('Retiro Mensual'!$E$2:$E$2629,'Retiro Mensual'!$A$2:$A$2629,BC$4,'Retiro Mensual'!$B$2:$B$2629,$B406,'Retiro Mensual'!$C$2:$C$2629,BC$5)</f>
        <v>0</v>
      </c>
      <c r="BD406" s="13">
        <f>SUMIFS('Retiro Mensual'!$E$2:$E$2629,'Retiro Mensual'!$A$2:$A$2629,BD$4,'Retiro Mensual'!$B$2:$B$2629,$B406,'Retiro Mensual'!$C$2:$C$2629,BD$5)</f>
        <v>0</v>
      </c>
      <c r="BE406" s="13">
        <f>SUMIFS('Retiro Mensual'!$E$2:$E$2629,'Retiro Mensual'!$A$2:$A$2629,BE$4,'Retiro Mensual'!$B$2:$B$2629,$B406,'Retiro Mensual'!$C$2:$C$2629,BE$5)</f>
        <v>0</v>
      </c>
      <c r="BF406" s="13">
        <f>SUMIFS('Retiro Mensual'!$E$2:$E$2629,'Retiro Mensual'!$A$2:$A$2629,BF$4,'Retiro Mensual'!$B$2:$B$2629,$B406,'Retiro Mensual'!$C$2:$C$2629,BF$5)</f>
        <v>0</v>
      </c>
      <c r="BG406" s="13">
        <f>SUMIFS('Retiro Mensual'!$E$2:$E$2629,'Retiro Mensual'!$A$2:$A$2629,BG$4,'Retiro Mensual'!$B$2:$B$2629,$B406,'Retiro Mensual'!$C$2:$C$2629,BG$5)</f>
        <v>0</v>
      </c>
      <c r="BH406" s="13">
        <f>SUMIFS('Retiro Mensual'!$E$2:$E$2629,'Retiro Mensual'!$A$2:$A$2629,BH$4,'Retiro Mensual'!$B$2:$B$2629,$B406,'Retiro Mensual'!$C$2:$C$2629,BH$5)</f>
        <v>0</v>
      </c>
      <c r="BI406" s="13">
        <f>SUMIFS('Retiro Mensual'!$E$2:$E$2629,'Retiro Mensual'!$A$2:$A$2629,BI$4,'Retiro Mensual'!$B$2:$B$2629,$B406,'Retiro Mensual'!$C$2:$C$2629,BI$5)</f>
        <v>0</v>
      </c>
      <c r="BJ406" s="13">
        <f>SUMIFS('Retiro Mensual'!$E$2:$E$2629,'Retiro Mensual'!$A$2:$A$2629,BJ$4,'Retiro Mensual'!$B$2:$B$2629,$B406,'Retiro Mensual'!$C$2:$C$2629,BJ$5)</f>
        <v>0</v>
      </c>
      <c r="BK406" s="14">
        <f>SUMIFS('Retiro Mensual'!$E$2:$E$2629,'Retiro Mensual'!$A$2:$A$2629,BK$4,'Retiro Mensual'!$B$2:$B$2629,$B406,'Retiro Mensual'!$C$2:$C$2629,BK$5)</f>
        <v>0</v>
      </c>
      <c r="BL406" s="12">
        <f>SUMIFS('Retiro Mensual'!$E$2:$E$2629,'Retiro Mensual'!$A$2:$A$2629,BL$4,'Retiro Mensual'!$B$2:$B$2629,$B406,'Retiro Mensual'!$C$2:$C$2629,BL$5)</f>
        <v>0</v>
      </c>
      <c r="BM406" s="13">
        <f>SUMIFS('Retiro Mensual'!$E$2:$E$2629,'Retiro Mensual'!$A$2:$A$2629,BM$4,'Retiro Mensual'!$B$2:$B$2629,$B406,'Retiro Mensual'!$C$2:$C$2629,BM$5)</f>
        <v>0</v>
      </c>
      <c r="BN406" s="13">
        <f>SUMIFS('Retiro Mensual'!$E$2:$E$2629,'Retiro Mensual'!$A$2:$A$2629,BN$4,'Retiro Mensual'!$B$2:$B$2629,$B406,'Retiro Mensual'!$C$2:$C$2629,BN$5)</f>
        <v>0</v>
      </c>
      <c r="BO406" s="13">
        <f>SUMIFS('Retiro Mensual'!$E$2:$E$2629,'Retiro Mensual'!$A$2:$A$2629,BO$4,'Retiro Mensual'!$B$2:$B$2629,$B406,'Retiro Mensual'!$C$2:$C$2629,BO$5)</f>
        <v>0</v>
      </c>
      <c r="BP406" s="13">
        <f>SUMIFS('Retiro Mensual'!$E$2:$E$2629,'Retiro Mensual'!$A$2:$A$2629,BP$4,'Retiro Mensual'!$B$2:$B$2629,$B406,'Retiro Mensual'!$C$2:$C$2629,BP$5)</f>
        <v>0</v>
      </c>
      <c r="BQ406" s="13">
        <f>SUMIFS('Retiro Mensual'!$E$2:$E$2629,'Retiro Mensual'!$A$2:$A$2629,BQ$4,'Retiro Mensual'!$B$2:$B$2629,$B406,'Retiro Mensual'!$C$2:$C$2629,BQ$5)</f>
        <v>0</v>
      </c>
      <c r="BR406" s="13">
        <f>SUMIFS('Retiro Mensual'!$E$2:$E$2629,'Retiro Mensual'!$A$2:$A$2629,BR$4,'Retiro Mensual'!$B$2:$B$2629,$B406,'Retiro Mensual'!$C$2:$C$2629,BR$5)</f>
        <v>0</v>
      </c>
      <c r="BS406" s="13">
        <f>SUMIFS('Retiro Mensual'!$E$2:$E$2629,'Retiro Mensual'!$A$2:$A$2629,BS$4,'Retiro Mensual'!$B$2:$B$2629,$B406,'Retiro Mensual'!$C$2:$C$2629,BS$5)</f>
        <v>0</v>
      </c>
      <c r="BT406" s="13">
        <f>SUMIFS('Retiro Mensual'!$E$2:$E$2629,'Retiro Mensual'!$A$2:$A$2629,BT$4,'Retiro Mensual'!$B$2:$B$2629,$B406,'Retiro Mensual'!$C$2:$C$2629,BT$5)</f>
        <v>0</v>
      </c>
      <c r="BU406" s="13">
        <f>SUMIFS('Retiro Mensual'!$E$2:$E$2629,'Retiro Mensual'!$A$2:$A$2629,BU$4,'Retiro Mensual'!$B$2:$B$2629,$B406,'Retiro Mensual'!$C$2:$C$2629,BU$5)</f>
        <v>0</v>
      </c>
      <c r="BV406" s="13">
        <f>SUMIFS('Retiro Mensual'!$E$2:$E$2629,'Retiro Mensual'!$A$2:$A$2629,BV$4,'Retiro Mensual'!$B$2:$B$2629,$B406,'Retiro Mensual'!$C$2:$C$2629,BV$5)</f>
        <v>0</v>
      </c>
      <c r="BW406" s="14">
        <f>SUMIFS('Retiro Mensual'!$E$2:$E$2629,'Retiro Mensual'!$A$2:$A$2629,BW$4,'Retiro Mensual'!$B$2:$B$2629,$B406,'Retiro Mensual'!$C$2:$C$2629,BW$5)</f>
        <v>0</v>
      </c>
      <c r="BX406" s="13"/>
      <c r="BY406" s="12">
        <f>SUMIFS('Compra Ventas'!$E$2:$E$2700,'Compra Ventas'!$A$2:$A$2700,BY$4,'Compra Ventas'!$B$2:$B$2700,$B406,'Compra Ventas'!$C$2:$C$2700,BY$5)</f>
        <v>0</v>
      </c>
      <c r="BZ406" s="13">
        <f>SUMIFS('Compra Ventas'!$E$2:$E$2700,'Compra Ventas'!$A$2:$A$2700,BZ$4,'Compra Ventas'!$B$2:$B$2700,$B406,'Compra Ventas'!$C$2:$C$2700,BZ$5)</f>
        <v>0</v>
      </c>
      <c r="CA406" s="13">
        <f>SUMIFS('Compra Ventas'!$E$2:$E$2700,'Compra Ventas'!$A$2:$A$2700,CA$4,'Compra Ventas'!$B$2:$B$2700,$B406,'Compra Ventas'!$C$2:$C$2700,CA$5)</f>
        <v>0</v>
      </c>
      <c r="CB406" s="13">
        <f>SUMIFS('Compra Ventas'!$E$2:$E$2700,'Compra Ventas'!$A$2:$A$2700,CB$4,'Compra Ventas'!$B$2:$B$2700,$B406,'Compra Ventas'!$C$2:$C$2700,CB$5)</f>
        <v>0</v>
      </c>
      <c r="CC406" s="13">
        <f>SUMIFS('Compra Ventas'!$E$2:$E$2700,'Compra Ventas'!$A$2:$A$2700,CC$4,'Compra Ventas'!$B$2:$B$2700,$B406,'Compra Ventas'!$C$2:$C$2700,CC$5)</f>
        <v>0</v>
      </c>
      <c r="CD406" s="13">
        <f>SUMIFS('Compra Ventas'!$E$2:$E$2700,'Compra Ventas'!$A$2:$A$2700,CD$4,'Compra Ventas'!$B$2:$B$2700,$B406,'Compra Ventas'!$C$2:$C$2700,CD$5)</f>
        <v>0</v>
      </c>
      <c r="CE406" s="13">
        <f>SUMIFS('Compra Ventas'!$E$2:$E$2700,'Compra Ventas'!$A$2:$A$2700,CE$4,'Compra Ventas'!$B$2:$B$2700,$B406,'Compra Ventas'!$C$2:$C$2700,CE$5)</f>
        <v>0</v>
      </c>
      <c r="CF406" s="13">
        <f>SUMIFS('Compra Ventas'!$E$2:$E$2700,'Compra Ventas'!$A$2:$A$2700,CF$4,'Compra Ventas'!$B$2:$B$2700,$B406,'Compra Ventas'!$C$2:$C$2700,CF$5)</f>
        <v>0</v>
      </c>
      <c r="CG406" s="13">
        <f>SUMIFS('Compra Ventas'!$E$2:$E$2700,'Compra Ventas'!$A$2:$A$2700,CG$4,'Compra Ventas'!$B$2:$B$2700,$B406,'Compra Ventas'!$C$2:$C$2700,CG$5)</f>
        <v>0</v>
      </c>
      <c r="CH406" s="13">
        <f>SUMIFS('Compra Ventas'!$E$2:$E$2700,'Compra Ventas'!$A$2:$A$2700,CH$4,'Compra Ventas'!$B$2:$B$2700,$B406,'Compra Ventas'!$C$2:$C$2700,CH$5)</f>
        <v>0</v>
      </c>
      <c r="CI406" s="13">
        <f>SUMIFS('Compra Ventas'!$E$2:$E$2700,'Compra Ventas'!$A$2:$A$2700,CI$4,'Compra Ventas'!$B$2:$B$2700,$B406,'Compra Ventas'!$C$2:$C$2700,CI$5)</f>
        <v>0</v>
      </c>
      <c r="CJ406" s="14">
        <f>SUMIFS('Compra Ventas'!$E$2:$E$2700,'Compra Ventas'!$A$2:$A$2700,CJ$4,'Compra Ventas'!$B$2:$B$2700,$B406,'Compra Ventas'!$C$2:$C$2700,CJ$5)</f>
        <v>0</v>
      </c>
      <c r="CK406" s="12">
        <f>SUMIFS('Compra Ventas'!$E$2:$E$2700,'Compra Ventas'!$A$2:$A$2700,CK$4,'Compra Ventas'!$B$2:$B$2700,$B406,'Compra Ventas'!$C$2:$C$2700,CK$5)</f>
        <v>0</v>
      </c>
      <c r="CL406" s="13">
        <f>SUMIFS('Compra Ventas'!$E$2:$E$2700,'Compra Ventas'!$A$2:$A$2700,CL$4,'Compra Ventas'!$B$2:$B$2700,$B406,'Compra Ventas'!$C$2:$C$2700,CL$5)</f>
        <v>0</v>
      </c>
      <c r="CM406" s="13">
        <f>SUMIFS('Compra Ventas'!$E$2:$E$2700,'Compra Ventas'!$A$2:$A$2700,CM$4,'Compra Ventas'!$B$2:$B$2700,$B406,'Compra Ventas'!$C$2:$C$2700,CM$5)</f>
        <v>0</v>
      </c>
      <c r="CN406" s="13">
        <f>SUMIFS('Compra Ventas'!$E$2:$E$2700,'Compra Ventas'!$A$2:$A$2700,CN$4,'Compra Ventas'!$B$2:$B$2700,$B406,'Compra Ventas'!$C$2:$C$2700,CN$5)</f>
        <v>0</v>
      </c>
      <c r="CO406" s="13">
        <f>SUMIFS('Compra Ventas'!$E$2:$E$2700,'Compra Ventas'!$A$2:$A$2700,CO$4,'Compra Ventas'!$B$2:$B$2700,$B406,'Compra Ventas'!$C$2:$C$2700,CO$5)</f>
        <v>0</v>
      </c>
      <c r="CP406" s="13">
        <f>SUMIFS('Compra Ventas'!$E$2:$E$2700,'Compra Ventas'!$A$2:$A$2700,CP$4,'Compra Ventas'!$B$2:$B$2700,$B406,'Compra Ventas'!$C$2:$C$2700,CP$5)</f>
        <v>0</v>
      </c>
      <c r="CQ406" s="13">
        <f>SUMIFS('Compra Ventas'!$E$2:$E$2700,'Compra Ventas'!$A$2:$A$2700,CQ$4,'Compra Ventas'!$B$2:$B$2700,$B406,'Compra Ventas'!$C$2:$C$2700,CQ$5)</f>
        <v>0</v>
      </c>
      <c r="CR406" s="13">
        <f>SUMIFS('Compra Ventas'!$E$2:$E$2700,'Compra Ventas'!$A$2:$A$2700,CR$4,'Compra Ventas'!$B$2:$B$2700,$B406,'Compra Ventas'!$C$2:$C$2700,CR$5)</f>
        <v>0</v>
      </c>
      <c r="CS406" s="13">
        <f>SUMIFS('Compra Ventas'!$E$2:$E$2700,'Compra Ventas'!$A$2:$A$2700,CS$4,'Compra Ventas'!$B$2:$B$2700,$B406,'Compra Ventas'!$C$2:$C$2700,CS$5)</f>
        <v>0</v>
      </c>
      <c r="CT406" s="13">
        <f>SUMIFS('Compra Ventas'!$E$2:$E$2700,'Compra Ventas'!$A$2:$A$2700,CT$4,'Compra Ventas'!$B$2:$B$2700,$B406,'Compra Ventas'!$C$2:$C$2700,CT$5)</f>
        <v>0</v>
      </c>
      <c r="CU406" s="13">
        <f>SUMIFS('Compra Ventas'!$E$2:$E$2700,'Compra Ventas'!$A$2:$A$2700,CU$4,'Compra Ventas'!$B$2:$B$2700,$B406,'Compra Ventas'!$C$2:$C$2700,CU$5)</f>
        <v>0</v>
      </c>
      <c r="CV406" s="14">
        <f>SUMIFS('Compra Ventas'!$E$2:$E$2700,'Compra Ventas'!$A$2:$A$2700,CV$4,'Compra Ventas'!$B$2:$B$2700,$B406,'Compra Ventas'!$C$2:$C$2700,CV$5)</f>
        <v>0</v>
      </c>
      <c r="CW406" s="12">
        <f>SUMIFS('Compra Ventas'!$E$2:$E$2700,'Compra Ventas'!$A$2:$A$2700,CW$4,'Compra Ventas'!$B$2:$B$2700,$B406,'Compra Ventas'!$C$2:$C$2700,CW$5)</f>
        <v>0</v>
      </c>
      <c r="CX406" s="13">
        <f>SUMIFS('Compra Ventas'!$E$2:$E$2700,'Compra Ventas'!$A$2:$A$2700,CX$4,'Compra Ventas'!$B$2:$B$2700,$B406,'Compra Ventas'!$C$2:$C$2700,CX$5)</f>
        <v>0</v>
      </c>
      <c r="CY406" s="13">
        <f>SUMIFS('Compra Ventas'!$E$2:$E$2700,'Compra Ventas'!$A$2:$A$2700,CY$4,'Compra Ventas'!$B$2:$B$2700,$B406,'Compra Ventas'!$C$2:$C$2700,CY$5)</f>
        <v>0</v>
      </c>
      <c r="CZ406" s="13">
        <f>SUMIFS('Compra Ventas'!$E$2:$E$2700,'Compra Ventas'!$A$2:$A$2700,CZ$4,'Compra Ventas'!$B$2:$B$2700,$B406,'Compra Ventas'!$C$2:$C$2700,CZ$5)</f>
        <v>0</v>
      </c>
      <c r="DA406" s="13">
        <f>SUMIFS('Compra Ventas'!$E$2:$E$2700,'Compra Ventas'!$A$2:$A$2700,DA$4,'Compra Ventas'!$B$2:$B$2700,$B406,'Compra Ventas'!$C$2:$C$2700,DA$5)</f>
        <v>0</v>
      </c>
      <c r="DB406" s="13">
        <f>SUMIFS('Compra Ventas'!$E$2:$E$2700,'Compra Ventas'!$A$2:$A$2700,DB$4,'Compra Ventas'!$B$2:$B$2700,$B406,'Compra Ventas'!$C$2:$C$2700,DB$5)</f>
        <v>0</v>
      </c>
      <c r="DC406" s="13">
        <f>SUMIFS('Compra Ventas'!$E$2:$E$2700,'Compra Ventas'!$A$2:$A$2700,DC$4,'Compra Ventas'!$B$2:$B$2700,$B406,'Compra Ventas'!$C$2:$C$2700,DC$5)</f>
        <v>0</v>
      </c>
      <c r="DD406" s="13">
        <f>SUMIFS('Compra Ventas'!$E$2:$E$2700,'Compra Ventas'!$A$2:$A$2700,DD$4,'Compra Ventas'!$B$2:$B$2700,$B406,'Compra Ventas'!$C$2:$C$2700,DD$5)</f>
        <v>0</v>
      </c>
      <c r="DE406" s="13">
        <f>SUMIFS('Compra Ventas'!$E$2:$E$2700,'Compra Ventas'!$A$2:$A$2700,DE$4,'Compra Ventas'!$B$2:$B$2700,$B406,'Compra Ventas'!$C$2:$C$2700,DE$5)</f>
        <v>0</v>
      </c>
      <c r="DF406" s="13">
        <f>SUMIFS('Compra Ventas'!$E$2:$E$2700,'Compra Ventas'!$A$2:$A$2700,DF$4,'Compra Ventas'!$B$2:$B$2700,$B406,'Compra Ventas'!$C$2:$C$2700,DF$5)</f>
        <v>0</v>
      </c>
      <c r="DG406" s="13">
        <f>SUMIFS('Compra Ventas'!$E$2:$E$2700,'Compra Ventas'!$A$2:$A$2700,DG$4,'Compra Ventas'!$B$2:$B$2700,$B406,'Compra Ventas'!$C$2:$C$2700,DG$5)</f>
        <v>0</v>
      </c>
      <c r="DH406" s="14">
        <f>SUMIFS('Compra Ventas'!$E$2:$E$2700,'Compra Ventas'!$A$2:$A$2700,DH$4,'Compra Ventas'!$B$2:$B$2700,$B406,'Compra Ventas'!$C$2:$C$2700,DH$5)</f>
        <v>0</v>
      </c>
      <c r="DI406" s="84"/>
      <c r="DJ406" s="98">
        <f>SUMIFS('Ajuste Ciclado'!D$5:D$47,'Ajuste Ciclado'!$C$5:$C$47,Balance!DJ$4,'Ajuste Ciclado'!$B$5:$B$47,Balance!$B406)</f>
        <v>0</v>
      </c>
      <c r="DK406" s="99">
        <f>SUMIFS('Ajuste Ciclado'!E$5:E$47,'Ajuste Ciclado'!$C$5:$C$47,Balance!DK$4,'Ajuste Ciclado'!$B$5:$B$47,Balance!$B406)</f>
        <v>0</v>
      </c>
      <c r="DL406" s="99">
        <f>SUMIFS('Ajuste Ciclado'!F$5:F$47,'Ajuste Ciclado'!$C$5:$C$47,Balance!DL$4,'Ajuste Ciclado'!$B$5:$B$47,Balance!$B406)</f>
        <v>0</v>
      </c>
      <c r="DM406" s="99">
        <f>SUMIFS('Ajuste Ciclado'!G$5:G$47,'Ajuste Ciclado'!$C$5:$C$47,Balance!DM$4,'Ajuste Ciclado'!$B$5:$B$47,Balance!$B406)</f>
        <v>0</v>
      </c>
      <c r="DN406" s="99">
        <f>SUMIFS('Ajuste Ciclado'!H$5:H$47,'Ajuste Ciclado'!$C$5:$C$47,Balance!DN$4,'Ajuste Ciclado'!$B$5:$B$47,Balance!$B406)</f>
        <v>0</v>
      </c>
      <c r="DO406" s="99">
        <f>SUMIFS('Ajuste Ciclado'!I$5:I$47,'Ajuste Ciclado'!$C$5:$C$47,Balance!DO$4,'Ajuste Ciclado'!$B$5:$B$47,Balance!$B406)</f>
        <v>0</v>
      </c>
      <c r="DP406" s="99">
        <f>SUMIFS('Ajuste Ciclado'!J$5:J$47,'Ajuste Ciclado'!$C$5:$C$47,Balance!DP$4,'Ajuste Ciclado'!$B$5:$B$47,Balance!$B406)</f>
        <v>0</v>
      </c>
      <c r="DQ406" s="99">
        <f>SUMIFS('Ajuste Ciclado'!K$5:K$47,'Ajuste Ciclado'!$C$5:$C$47,Balance!DQ$4,'Ajuste Ciclado'!$B$5:$B$47,Balance!$B406)</f>
        <v>0</v>
      </c>
      <c r="DR406" s="99">
        <f>SUMIFS('Ajuste Ciclado'!L$5:L$47,'Ajuste Ciclado'!$C$5:$C$47,Balance!DR$4,'Ajuste Ciclado'!$B$5:$B$47,Balance!$B406)</f>
        <v>0</v>
      </c>
      <c r="DS406" s="99">
        <f>SUMIFS('Ajuste Ciclado'!M$5:M$47,'Ajuste Ciclado'!$C$5:$C$47,Balance!DS$4,'Ajuste Ciclado'!$B$5:$B$47,Balance!$B406)</f>
        <v>0</v>
      </c>
      <c r="DT406" s="99">
        <f>SUMIFS('Ajuste Ciclado'!N$5:N$47,'Ajuste Ciclado'!$C$5:$C$47,Balance!DT$4,'Ajuste Ciclado'!$B$5:$B$47,Balance!$B406)</f>
        <v>0</v>
      </c>
      <c r="DU406" s="100">
        <f>SUMIFS('Ajuste Ciclado'!O$5:O$47,'Ajuste Ciclado'!$C$5:$C$47,Balance!DU$4,'Ajuste Ciclado'!$B$5:$B$47,Balance!$B406)</f>
        <v>0</v>
      </c>
      <c r="DV406" s="98">
        <f>SUMIFS('Ajuste Ciclado'!D$5:D$47,'Ajuste Ciclado'!$C$5:$C$47,Balance!DV$4,'Ajuste Ciclado'!$B$5:$B$47,Balance!$B406)</f>
        <v>0</v>
      </c>
      <c r="DW406" s="99">
        <f>SUMIFS('Ajuste Ciclado'!E$5:E$47,'Ajuste Ciclado'!$C$5:$C$47,Balance!DW$4,'Ajuste Ciclado'!$B$5:$B$47,Balance!$B406)</f>
        <v>0</v>
      </c>
      <c r="DX406" s="99">
        <f>SUMIFS('Ajuste Ciclado'!F$5:F$47,'Ajuste Ciclado'!$C$5:$C$47,Balance!DX$4,'Ajuste Ciclado'!$B$5:$B$47,Balance!$B406)</f>
        <v>0</v>
      </c>
      <c r="DY406" s="99">
        <f>SUMIFS('Ajuste Ciclado'!G$5:G$47,'Ajuste Ciclado'!$C$5:$C$47,Balance!DY$4,'Ajuste Ciclado'!$B$5:$B$47,Balance!$B406)</f>
        <v>0</v>
      </c>
      <c r="DZ406" s="99">
        <f>SUMIFS('Ajuste Ciclado'!H$5:H$47,'Ajuste Ciclado'!$C$5:$C$47,Balance!DZ$4,'Ajuste Ciclado'!$B$5:$B$47,Balance!$B406)</f>
        <v>0</v>
      </c>
      <c r="EA406" s="99">
        <f>SUMIFS('Ajuste Ciclado'!I$5:I$47,'Ajuste Ciclado'!$C$5:$C$47,Balance!EA$4,'Ajuste Ciclado'!$B$5:$B$47,Balance!$B406)</f>
        <v>0</v>
      </c>
      <c r="EB406" s="99">
        <f>SUMIFS('Ajuste Ciclado'!J$5:J$47,'Ajuste Ciclado'!$C$5:$C$47,Balance!EB$4,'Ajuste Ciclado'!$B$5:$B$47,Balance!$B406)</f>
        <v>0</v>
      </c>
      <c r="EC406" s="99">
        <f>SUMIFS('Ajuste Ciclado'!K$5:K$47,'Ajuste Ciclado'!$C$5:$C$47,Balance!EC$4,'Ajuste Ciclado'!$B$5:$B$47,Balance!$B406)</f>
        <v>0</v>
      </c>
      <c r="ED406" s="99">
        <f>SUMIFS('Ajuste Ciclado'!L$5:L$47,'Ajuste Ciclado'!$C$5:$C$47,Balance!ED$4,'Ajuste Ciclado'!$B$5:$B$47,Balance!$B406)</f>
        <v>0</v>
      </c>
      <c r="EE406" s="99">
        <f>SUMIFS('Ajuste Ciclado'!M$5:M$47,'Ajuste Ciclado'!$C$5:$C$47,Balance!EE$4,'Ajuste Ciclado'!$B$5:$B$47,Balance!$B406)</f>
        <v>0</v>
      </c>
      <c r="EF406" s="99">
        <f>SUMIFS('Ajuste Ciclado'!N$5:N$47,'Ajuste Ciclado'!$C$5:$C$47,Balance!EF$4,'Ajuste Ciclado'!$B$5:$B$47,Balance!$B406)</f>
        <v>0</v>
      </c>
      <c r="EG406" s="100">
        <f>SUMIFS('Ajuste Ciclado'!O$5:O$47,'Ajuste Ciclado'!$C$5:$C$47,Balance!EG$4,'Ajuste Ciclado'!$B$5:$B$47,Balance!$B406)</f>
        <v>0</v>
      </c>
      <c r="EH406" s="98">
        <f>SUMIFS('Ajuste Ciclado'!D$5:D$47,'Ajuste Ciclado'!$C$5:$C$47,Balance!EH$4,'Ajuste Ciclado'!$B$5:$B$47,Balance!$B406)</f>
        <v>0</v>
      </c>
      <c r="EI406" s="99">
        <f>SUMIFS('Ajuste Ciclado'!E$5:E$47,'Ajuste Ciclado'!$C$5:$C$47,Balance!EI$4,'Ajuste Ciclado'!$B$5:$B$47,Balance!$B406)</f>
        <v>0</v>
      </c>
      <c r="EJ406" s="99">
        <f>SUMIFS('Ajuste Ciclado'!F$5:F$47,'Ajuste Ciclado'!$C$5:$C$47,Balance!EJ$4,'Ajuste Ciclado'!$B$5:$B$47,Balance!$B406)</f>
        <v>0</v>
      </c>
      <c r="EK406" s="99">
        <f>SUMIFS('Ajuste Ciclado'!G$5:G$47,'Ajuste Ciclado'!$C$5:$C$47,Balance!EK$4,'Ajuste Ciclado'!$B$5:$B$47,Balance!$B406)</f>
        <v>0</v>
      </c>
      <c r="EL406" s="99">
        <f>SUMIFS('Ajuste Ciclado'!H$5:H$47,'Ajuste Ciclado'!$C$5:$C$47,Balance!EL$4,'Ajuste Ciclado'!$B$5:$B$47,Balance!$B406)</f>
        <v>0</v>
      </c>
      <c r="EM406" s="99">
        <f>SUMIFS('Ajuste Ciclado'!I$5:I$47,'Ajuste Ciclado'!$C$5:$C$47,Balance!EM$4,'Ajuste Ciclado'!$B$5:$B$47,Balance!$B406)</f>
        <v>0</v>
      </c>
      <c r="EN406" s="99">
        <f>SUMIFS('Ajuste Ciclado'!J$5:J$47,'Ajuste Ciclado'!$C$5:$C$47,Balance!EN$4,'Ajuste Ciclado'!$B$5:$B$47,Balance!$B406)</f>
        <v>0</v>
      </c>
      <c r="EO406" s="99">
        <f>SUMIFS('Ajuste Ciclado'!K$5:K$47,'Ajuste Ciclado'!$C$5:$C$47,Balance!EO$4,'Ajuste Ciclado'!$B$5:$B$47,Balance!$B406)</f>
        <v>0</v>
      </c>
      <c r="EP406" s="99">
        <f>SUMIFS('Ajuste Ciclado'!L$5:L$47,'Ajuste Ciclado'!$C$5:$C$47,Balance!EP$4,'Ajuste Ciclado'!$B$5:$B$47,Balance!$B406)</f>
        <v>0</v>
      </c>
      <c r="EQ406" s="99">
        <f>SUMIFS('Ajuste Ciclado'!M$5:M$47,'Ajuste Ciclado'!$C$5:$C$47,Balance!EQ$4,'Ajuste Ciclado'!$B$5:$B$47,Balance!$B406)</f>
        <v>0</v>
      </c>
      <c r="ER406" s="99">
        <f>SUMIFS('Ajuste Ciclado'!N$5:N$47,'Ajuste Ciclado'!$C$5:$C$47,Balance!ER$4,'Ajuste Ciclado'!$B$5:$B$47,Balance!$B406)</f>
        <v>0</v>
      </c>
      <c r="ES406" s="100">
        <f>SUMIFS('Ajuste Ciclado'!O$5:O$47,'Ajuste Ciclado'!$C$5:$C$47,Balance!ES$4,'Ajuste Ciclado'!$B$5:$B$47,Balance!$B406)</f>
        <v>0</v>
      </c>
      <c r="ET406" s="84"/>
      <c r="EU406" s="12">
        <f t="shared" si="523"/>
        <v>109916.8418230914</v>
      </c>
      <c r="EV406" s="13">
        <f t="shared" si="488"/>
        <v>112395.9617406873</v>
      </c>
      <c r="EW406" s="13">
        <f t="shared" si="489"/>
        <v>137055.19194846929</v>
      </c>
      <c r="EX406" s="13">
        <f t="shared" si="490"/>
        <v>118189.074072637</v>
      </c>
      <c r="EY406" s="13">
        <f t="shared" si="491"/>
        <v>115732.83949015431</v>
      </c>
      <c r="EZ406" s="13">
        <f t="shared" si="492"/>
        <v>107620.3684026944</v>
      </c>
      <c r="FA406" s="13">
        <f t="shared" si="493"/>
        <v>60853.251114078383</v>
      </c>
      <c r="FB406" s="13">
        <f t="shared" si="494"/>
        <v>29240.361561258229</v>
      </c>
      <c r="FC406" s="13">
        <f t="shared" si="495"/>
        <v>22466.937927667332</v>
      </c>
      <c r="FD406" s="13">
        <f t="shared" si="496"/>
        <v>14844.88610481766</v>
      </c>
      <c r="FE406" s="13">
        <f t="shared" si="497"/>
        <v>19480.972521923519</v>
      </c>
      <c r="FF406" s="14">
        <f t="shared" si="498"/>
        <v>20463.232704257051</v>
      </c>
      <c r="FG406" s="12">
        <f t="shared" si="499"/>
        <v>110153.65169137419</v>
      </c>
      <c r="FH406" s="13">
        <f t="shared" si="500"/>
        <v>112942.1253018109</v>
      </c>
      <c r="FI406" s="13">
        <f t="shared" si="501"/>
        <v>137643.78652058149</v>
      </c>
      <c r="FJ406" s="13">
        <f t="shared" si="502"/>
        <v>118926.5017363642</v>
      </c>
      <c r="FK406" s="13">
        <f t="shared" si="503"/>
        <v>115686.1587707624</v>
      </c>
      <c r="FL406" s="13">
        <f t="shared" si="504"/>
        <v>108137.012369181</v>
      </c>
      <c r="FM406" s="13">
        <f t="shared" si="505"/>
        <v>63604.521092672963</v>
      </c>
      <c r="FN406" s="13">
        <f t="shared" si="506"/>
        <v>28956.34138228323</v>
      </c>
      <c r="FO406" s="13">
        <f t="shared" si="507"/>
        <v>22072.188148906051</v>
      </c>
      <c r="FP406" s="13">
        <f t="shared" si="508"/>
        <v>16991.559513144359</v>
      </c>
      <c r="FQ406" s="13">
        <f t="shared" si="509"/>
        <v>21037.959705510741</v>
      </c>
      <c r="FR406" s="14">
        <f t="shared" si="510"/>
        <v>24747.587293934728</v>
      </c>
      <c r="FS406" s="12">
        <f t="shared" si="511"/>
        <v>110142.4837021525</v>
      </c>
      <c r="FT406" s="13">
        <f t="shared" si="512"/>
        <v>112721.6358581199</v>
      </c>
      <c r="FU406" s="13">
        <f t="shared" si="513"/>
        <v>137302.30557108531</v>
      </c>
      <c r="FV406" s="13">
        <f t="shared" si="514"/>
        <v>118537.87382790531</v>
      </c>
      <c r="FW406" s="13">
        <f t="shared" si="515"/>
        <v>116146.5191153449</v>
      </c>
      <c r="FX406" s="13">
        <f t="shared" si="516"/>
        <v>112171.5669692009</v>
      </c>
      <c r="FY406" s="13">
        <f t="shared" si="517"/>
        <v>66015.004467730236</v>
      </c>
      <c r="FZ406" s="13">
        <f t="shared" si="518"/>
        <v>30575.317700193042</v>
      </c>
      <c r="GA406" s="13">
        <f t="shared" si="519"/>
        <v>23767.01442494091</v>
      </c>
      <c r="GB406" s="13">
        <f t="shared" si="520"/>
        <v>21735.615677628692</v>
      </c>
      <c r="GC406" s="13">
        <f t="shared" si="521"/>
        <v>22815.438490386889</v>
      </c>
      <c r="GD406" s="14">
        <f t="shared" si="522"/>
        <v>27472.633989095069</v>
      </c>
      <c r="GE406" s="84"/>
      <c r="GF406" s="12">
        <f t="shared" si="524"/>
        <v>868259.91941173561</v>
      </c>
      <c r="GG406" s="13">
        <f t="shared" si="524"/>
        <v>880899.3935265264</v>
      </c>
      <c r="GH406" s="14">
        <f t="shared" si="524"/>
        <v>899403.40979378356</v>
      </c>
      <c r="GI406" s="6">
        <f t="shared" si="525"/>
        <v>1</v>
      </c>
      <c r="GJ406" s="12">
        <f t="shared" si="526"/>
        <v>0</v>
      </c>
      <c r="GK406" s="13">
        <f t="shared" si="527"/>
        <v>0</v>
      </c>
      <c r="GL406" s="14">
        <f t="shared" si="528"/>
        <v>0</v>
      </c>
      <c r="GM406" s="84"/>
      <c r="GN406" s="66">
        <f t="shared" si="529"/>
        <v>0</v>
      </c>
      <c r="GO406" s="84"/>
      <c r="GP406" s="63" t="str" cm="1">
        <f t="array" ref="GP406">INDEX($GF$4:$GH$4,1,GI406)</f>
        <v>Sample 1</v>
      </c>
      <c r="GQ406" s="12">
        <f t="shared" si="436"/>
        <v>14844.88610481766</v>
      </c>
      <c r="GR406" s="13">
        <f t="shared" si="436"/>
        <v>19480.972521923519</v>
      </c>
      <c r="GS406" s="14">
        <f t="shared" si="436"/>
        <v>20463.232704257051</v>
      </c>
      <c r="GT406" s="12">
        <f t="shared" si="437"/>
        <v>16991.559513144359</v>
      </c>
      <c r="GU406" s="13">
        <f t="shared" si="437"/>
        <v>21037.959705510741</v>
      </c>
      <c r="GV406" s="14">
        <f t="shared" si="437"/>
        <v>22072.188148906051</v>
      </c>
      <c r="GW406" s="12">
        <f t="shared" si="438"/>
        <v>21735.615677628692</v>
      </c>
      <c r="GX406" s="13">
        <f t="shared" si="438"/>
        <v>22815.438490386889</v>
      </c>
      <c r="GY406" s="14">
        <f t="shared" si="438"/>
        <v>23767.01442494091</v>
      </c>
      <c r="GZ406" s="84" t="str">
        <f t="shared" si="441"/>
        <v>Sample 1</v>
      </c>
      <c r="HA406" s="12">
        <f t="shared" si="530"/>
        <v>0</v>
      </c>
      <c r="HB406" s="13">
        <f t="shared" si="530"/>
        <v>0</v>
      </c>
      <c r="HC406" s="14">
        <f t="shared" si="530"/>
        <v>0</v>
      </c>
      <c r="HD406" s="6">
        <f t="shared" si="442"/>
        <v>0</v>
      </c>
      <c r="HE406" s="84" t="str">
        <f t="shared" si="443"/>
        <v>Ok</v>
      </c>
    </row>
    <row r="407" spans="2:213" hidden="1" x14ac:dyDescent="0.3">
      <c r="B407" s="84" t="s">
        <v>108</v>
      </c>
      <c r="C407" s="12">
        <f>SUMIFS(Inyecciones!$E$2:$E$14185,Inyecciones!$A$2:$A$14185,Balance!C$4,Inyecciones!$B$2:$B$14185,Balance!$B407,Inyecciones!$C$2:$C$14185,Balance!C$5)</f>
        <v>822898.01662884408</v>
      </c>
      <c r="D407" s="13">
        <f>SUMIFS(Inyecciones!$E$2:$E$14185,Inyecciones!$A$2:$A$14185,Balance!D$4,Inyecciones!$B$2:$B$14185,Balance!$B407,Inyecciones!$C$2:$C$14185,Balance!D$5)</f>
        <v>353291.74813227088</v>
      </c>
      <c r="E407" s="13">
        <f>SUMIFS(Inyecciones!$E$2:$E$14185,Inyecciones!$A$2:$A$14185,Balance!E$4,Inyecciones!$B$2:$B$14185,Balance!$B407,Inyecciones!$C$2:$C$14185,Balance!E$5)</f>
        <v>246587.12718315309</v>
      </c>
      <c r="F407" s="13">
        <f>SUMIFS(Inyecciones!$E$2:$E$14185,Inyecciones!$A$2:$A$14185,Balance!F$4,Inyecciones!$B$2:$B$14185,Balance!$B407,Inyecciones!$C$2:$C$14185,Balance!F$5)</f>
        <v>472326.83778744971</v>
      </c>
      <c r="G407" s="13">
        <f>SUMIFS(Inyecciones!$E$2:$E$14185,Inyecciones!$A$2:$A$14185,Balance!G$4,Inyecciones!$B$2:$B$14185,Balance!$B407,Inyecciones!$C$2:$C$14185,Balance!G$5)</f>
        <v>356302.85967326071</v>
      </c>
      <c r="H407" s="13">
        <f>SUMIFS(Inyecciones!$E$2:$E$14185,Inyecciones!$A$2:$A$14185,Balance!H$4,Inyecciones!$B$2:$B$14185,Balance!$B407,Inyecciones!$C$2:$C$14185,Balance!H$5)</f>
        <v>258620.48207147699</v>
      </c>
      <c r="I407" s="13">
        <f>SUMIFS(Inyecciones!$E$2:$E$14185,Inyecciones!$A$2:$A$14185,Balance!I$4,Inyecciones!$B$2:$B$14185,Balance!$B407,Inyecciones!$C$2:$C$14185,Balance!I$5)</f>
        <v>230346.78221083299</v>
      </c>
      <c r="J407" s="13">
        <f>SUMIFS(Inyecciones!$E$2:$E$14185,Inyecciones!$A$2:$A$14185,Balance!J$4,Inyecciones!$B$2:$B$14185,Balance!$B407,Inyecciones!$C$2:$C$14185,Balance!J$5)</f>
        <v>423037.1258665382</v>
      </c>
      <c r="K407" s="13">
        <f>SUMIFS(Inyecciones!$E$2:$E$14185,Inyecciones!$A$2:$A$14185,Balance!K$4,Inyecciones!$B$2:$B$14185,Balance!$B407,Inyecciones!$C$2:$C$14185,Balance!K$5)</f>
        <v>363481.40453131113</v>
      </c>
      <c r="L407" s="13">
        <f>SUMIFS(Inyecciones!$E$2:$E$14185,Inyecciones!$A$2:$A$14185,Balance!L$4,Inyecciones!$B$2:$B$14185,Balance!$B407,Inyecciones!$C$2:$C$14185,Balance!L$5)</f>
        <v>205570.1041428367</v>
      </c>
      <c r="M407" s="13">
        <f>SUMIFS(Inyecciones!$E$2:$E$14185,Inyecciones!$A$2:$A$14185,Balance!M$4,Inyecciones!$B$2:$B$14185,Balance!$B407,Inyecciones!$C$2:$C$14185,Balance!M$5)</f>
        <v>165260.72725328139</v>
      </c>
      <c r="N407" s="14">
        <f>SUMIFS(Inyecciones!$E$2:$E$14185,Inyecciones!$A$2:$A$14185,Balance!N$4,Inyecciones!$B$2:$B$14185,Balance!$B407,Inyecciones!$C$2:$C$14185,Balance!N$5)</f>
        <v>114819.0239208757</v>
      </c>
      <c r="O407" s="12">
        <f>SUMIFS(Inyecciones!$E$2:$E$14185,Inyecciones!$A$2:$A$14185,Balance!O$4,Inyecciones!$B$2:$B$14185,Balance!$B407,Inyecciones!$C$2:$C$14185,Balance!O$5)</f>
        <v>824775.86152955866</v>
      </c>
      <c r="P407" s="13">
        <f>SUMIFS(Inyecciones!$E$2:$E$14185,Inyecciones!$A$2:$A$14185,Balance!P$4,Inyecciones!$B$2:$B$14185,Balance!$B407,Inyecciones!$C$2:$C$14185,Balance!P$5)</f>
        <v>357339.97522944631</v>
      </c>
      <c r="Q407" s="13">
        <f>SUMIFS(Inyecciones!$E$2:$E$14185,Inyecciones!$A$2:$A$14185,Balance!Q$4,Inyecciones!$B$2:$B$14185,Balance!$B407,Inyecciones!$C$2:$C$14185,Balance!Q$5)</f>
        <v>248665.53155899639</v>
      </c>
      <c r="R407" s="13">
        <f>SUMIFS(Inyecciones!$E$2:$E$14185,Inyecciones!$A$2:$A$14185,Balance!R$4,Inyecciones!$B$2:$B$14185,Balance!$B407,Inyecciones!$C$2:$C$14185,Balance!R$5)</f>
        <v>494631.75022770971</v>
      </c>
      <c r="S407" s="13">
        <f>SUMIFS(Inyecciones!$E$2:$E$14185,Inyecciones!$A$2:$A$14185,Balance!S$4,Inyecciones!$B$2:$B$14185,Balance!$B407,Inyecciones!$C$2:$C$14185,Balance!S$5)</f>
        <v>349742.5703800004</v>
      </c>
      <c r="T407" s="13">
        <f>SUMIFS(Inyecciones!$E$2:$E$14185,Inyecciones!$A$2:$A$14185,Balance!T$4,Inyecciones!$B$2:$B$14185,Balance!$B407,Inyecciones!$C$2:$C$14185,Balance!T$5)</f>
        <v>265174.70153082861</v>
      </c>
      <c r="U407" s="13">
        <f>SUMIFS(Inyecciones!$E$2:$E$14185,Inyecciones!$A$2:$A$14185,Balance!U$4,Inyecciones!$B$2:$B$14185,Balance!$B407,Inyecciones!$C$2:$C$14185,Balance!U$5)</f>
        <v>247013.28607142359</v>
      </c>
      <c r="V407" s="13">
        <f>SUMIFS(Inyecciones!$E$2:$E$14185,Inyecciones!$A$2:$A$14185,Balance!V$4,Inyecciones!$B$2:$B$14185,Balance!$B407,Inyecciones!$C$2:$C$14185,Balance!V$5)</f>
        <v>427698.90458276978</v>
      </c>
      <c r="W407" s="13">
        <f>SUMIFS(Inyecciones!$E$2:$E$14185,Inyecciones!$A$2:$A$14185,Balance!W$4,Inyecciones!$B$2:$B$14185,Balance!$B407,Inyecciones!$C$2:$C$14185,Balance!W$5)</f>
        <v>372254.23895448569</v>
      </c>
      <c r="X407" s="13">
        <f>SUMIFS(Inyecciones!$E$2:$E$14185,Inyecciones!$A$2:$A$14185,Balance!X$4,Inyecciones!$B$2:$B$14185,Balance!$B407,Inyecciones!$C$2:$C$14185,Balance!X$5)</f>
        <v>252985.2666315533</v>
      </c>
      <c r="Y407" s="13">
        <f>SUMIFS(Inyecciones!$E$2:$E$14185,Inyecciones!$A$2:$A$14185,Balance!Y$4,Inyecciones!$B$2:$B$14185,Balance!$B407,Inyecciones!$C$2:$C$14185,Balance!Y$5)</f>
        <v>266269.62353769102</v>
      </c>
      <c r="Z407" s="14">
        <f>SUMIFS(Inyecciones!$E$2:$E$14185,Inyecciones!$A$2:$A$14185,Balance!Z$4,Inyecciones!$B$2:$B$14185,Balance!$B407,Inyecciones!$C$2:$C$14185,Balance!Z$5)</f>
        <v>194445.12150820691</v>
      </c>
      <c r="AA407" s="12">
        <f>SUMIFS(Inyecciones!$E$2:$E$14185,Inyecciones!$A$2:$A$14185,Balance!AA$4,Inyecciones!$B$2:$B$14185,Balance!$B407,Inyecciones!$C$2:$C$14185,Balance!AA$5)</f>
        <v>825071.01835702092</v>
      </c>
      <c r="AB407" s="13">
        <f>SUMIFS(Inyecciones!$E$2:$E$14185,Inyecciones!$A$2:$A$14185,Balance!AB$4,Inyecciones!$B$2:$B$14185,Balance!$B407,Inyecciones!$C$2:$C$14185,Balance!AB$5)</f>
        <v>357249.17314767838</v>
      </c>
      <c r="AC407" s="13">
        <f>SUMIFS(Inyecciones!$E$2:$E$14185,Inyecciones!$A$2:$A$14185,Balance!AC$4,Inyecciones!$B$2:$B$14185,Balance!$B407,Inyecciones!$C$2:$C$14185,Balance!AC$5)</f>
        <v>247835.30571402379</v>
      </c>
      <c r="AD407" s="13">
        <f>SUMIFS(Inyecciones!$E$2:$E$14185,Inyecciones!$A$2:$A$14185,Balance!AD$4,Inyecciones!$B$2:$B$14185,Balance!$B407,Inyecciones!$C$2:$C$14185,Balance!AD$5)</f>
        <v>490110.35350662138</v>
      </c>
      <c r="AE407" s="13">
        <f>SUMIFS(Inyecciones!$E$2:$E$14185,Inyecciones!$A$2:$A$14185,Balance!AE$4,Inyecciones!$B$2:$B$14185,Balance!$B407,Inyecciones!$C$2:$C$14185,Balance!AE$5)</f>
        <v>363978.38714253798</v>
      </c>
      <c r="AF407" s="13">
        <f>SUMIFS(Inyecciones!$E$2:$E$14185,Inyecciones!$A$2:$A$14185,Balance!AF$4,Inyecciones!$B$2:$B$14185,Balance!$B407,Inyecciones!$C$2:$C$14185,Balance!AF$5)</f>
        <v>289659.43834555289</v>
      </c>
      <c r="AG407" s="13">
        <f>SUMIFS(Inyecciones!$E$2:$E$14185,Inyecciones!$A$2:$A$14185,Balance!AG$4,Inyecciones!$B$2:$B$14185,Balance!$B407,Inyecciones!$C$2:$C$14185,Balance!AG$5)</f>
        <v>274090.76728486572</v>
      </c>
      <c r="AH407" s="13">
        <f>SUMIFS(Inyecciones!$E$2:$E$14185,Inyecciones!$A$2:$A$14185,Balance!AH$4,Inyecciones!$B$2:$B$14185,Balance!$B407,Inyecciones!$C$2:$C$14185,Balance!AH$5)</f>
        <v>475373.85111196601</v>
      </c>
      <c r="AI407" s="13">
        <f>SUMIFS(Inyecciones!$E$2:$E$14185,Inyecciones!$A$2:$A$14185,Balance!AI$4,Inyecciones!$B$2:$B$14185,Balance!$B407,Inyecciones!$C$2:$C$14185,Balance!AI$5)</f>
        <v>404430.07269873808</v>
      </c>
      <c r="AJ407" s="13">
        <f>SUMIFS(Inyecciones!$E$2:$E$14185,Inyecciones!$A$2:$A$14185,Balance!AJ$4,Inyecciones!$B$2:$B$14185,Balance!$B407,Inyecciones!$C$2:$C$14185,Balance!AJ$5)</f>
        <v>395574.76075906539</v>
      </c>
      <c r="AK407" s="13">
        <f>SUMIFS(Inyecciones!$E$2:$E$14185,Inyecciones!$A$2:$A$14185,Balance!AK$4,Inyecciones!$B$2:$B$14185,Balance!$B407,Inyecciones!$C$2:$C$14185,Balance!AK$5)</f>
        <v>436000.54133653891</v>
      </c>
      <c r="AL407" s="14">
        <f>SUMIFS(Inyecciones!$E$2:$E$14185,Inyecciones!$A$2:$A$14185,Balance!AL$4,Inyecciones!$B$2:$B$14185,Balance!$B407,Inyecciones!$C$2:$C$14185,Balance!AL$5)</f>
        <v>268259.5916293317</v>
      </c>
      <c r="AM407" s="13"/>
      <c r="AN407" s="12">
        <f>SUMIFS('Retiro Mensual'!$E$2:$E$2629,'Retiro Mensual'!$A$2:$A$2629,AN$4,'Retiro Mensual'!$B$2:$B$2629,$B407,'Retiro Mensual'!$C$2:$C$2629,AN$5)</f>
        <v>0</v>
      </c>
      <c r="AO407" s="13">
        <f>SUMIFS('Retiro Mensual'!$E$2:$E$2629,'Retiro Mensual'!$A$2:$A$2629,AO$4,'Retiro Mensual'!$B$2:$B$2629,$B407,'Retiro Mensual'!$C$2:$C$2629,AO$5)</f>
        <v>0</v>
      </c>
      <c r="AP407" s="13">
        <f>SUMIFS('Retiro Mensual'!$E$2:$E$2629,'Retiro Mensual'!$A$2:$A$2629,AP$4,'Retiro Mensual'!$B$2:$B$2629,$B407,'Retiro Mensual'!$C$2:$C$2629,AP$5)</f>
        <v>0</v>
      </c>
      <c r="AQ407" s="13">
        <f>SUMIFS('Retiro Mensual'!$E$2:$E$2629,'Retiro Mensual'!$A$2:$A$2629,AQ$4,'Retiro Mensual'!$B$2:$B$2629,$B407,'Retiro Mensual'!$C$2:$C$2629,AQ$5)</f>
        <v>0</v>
      </c>
      <c r="AR407" s="13">
        <f>SUMIFS('Retiro Mensual'!$E$2:$E$2629,'Retiro Mensual'!$A$2:$A$2629,AR$4,'Retiro Mensual'!$B$2:$B$2629,$B407,'Retiro Mensual'!$C$2:$C$2629,AR$5)</f>
        <v>0</v>
      </c>
      <c r="AS407" s="13">
        <f>SUMIFS('Retiro Mensual'!$E$2:$E$2629,'Retiro Mensual'!$A$2:$A$2629,AS$4,'Retiro Mensual'!$B$2:$B$2629,$B407,'Retiro Mensual'!$C$2:$C$2629,AS$5)</f>
        <v>0</v>
      </c>
      <c r="AT407" s="13">
        <f>SUMIFS('Retiro Mensual'!$E$2:$E$2629,'Retiro Mensual'!$A$2:$A$2629,AT$4,'Retiro Mensual'!$B$2:$B$2629,$B407,'Retiro Mensual'!$C$2:$C$2629,AT$5)</f>
        <v>0</v>
      </c>
      <c r="AU407" s="13">
        <f>SUMIFS('Retiro Mensual'!$E$2:$E$2629,'Retiro Mensual'!$A$2:$A$2629,AU$4,'Retiro Mensual'!$B$2:$B$2629,$B407,'Retiro Mensual'!$C$2:$C$2629,AU$5)</f>
        <v>0</v>
      </c>
      <c r="AV407" s="13">
        <f>SUMIFS('Retiro Mensual'!$E$2:$E$2629,'Retiro Mensual'!$A$2:$A$2629,AV$4,'Retiro Mensual'!$B$2:$B$2629,$B407,'Retiro Mensual'!$C$2:$C$2629,AV$5)</f>
        <v>0</v>
      </c>
      <c r="AW407" s="13">
        <f>SUMIFS('Retiro Mensual'!$E$2:$E$2629,'Retiro Mensual'!$A$2:$A$2629,AW$4,'Retiro Mensual'!$B$2:$B$2629,$B407,'Retiro Mensual'!$C$2:$C$2629,AW$5)</f>
        <v>0</v>
      </c>
      <c r="AX407" s="13">
        <f>SUMIFS('Retiro Mensual'!$E$2:$E$2629,'Retiro Mensual'!$A$2:$A$2629,AX$4,'Retiro Mensual'!$B$2:$B$2629,$B407,'Retiro Mensual'!$C$2:$C$2629,AX$5)</f>
        <v>0</v>
      </c>
      <c r="AY407" s="14">
        <f>SUMIFS('Retiro Mensual'!$E$2:$E$2629,'Retiro Mensual'!$A$2:$A$2629,AY$4,'Retiro Mensual'!$B$2:$B$2629,$B407,'Retiro Mensual'!$C$2:$C$2629,AY$5)</f>
        <v>0</v>
      </c>
      <c r="AZ407" s="12">
        <f>SUMIFS('Retiro Mensual'!$E$2:$E$2629,'Retiro Mensual'!$A$2:$A$2629,AZ$4,'Retiro Mensual'!$B$2:$B$2629,$B407,'Retiro Mensual'!$C$2:$C$2629,AZ$5)</f>
        <v>0</v>
      </c>
      <c r="BA407" s="13">
        <f>SUMIFS('Retiro Mensual'!$E$2:$E$2629,'Retiro Mensual'!$A$2:$A$2629,BA$4,'Retiro Mensual'!$B$2:$B$2629,$B407,'Retiro Mensual'!$C$2:$C$2629,BA$5)</f>
        <v>0</v>
      </c>
      <c r="BB407" s="13">
        <f>SUMIFS('Retiro Mensual'!$E$2:$E$2629,'Retiro Mensual'!$A$2:$A$2629,BB$4,'Retiro Mensual'!$B$2:$B$2629,$B407,'Retiro Mensual'!$C$2:$C$2629,BB$5)</f>
        <v>0</v>
      </c>
      <c r="BC407" s="13">
        <f>SUMIFS('Retiro Mensual'!$E$2:$E$2629,'Retiro Mensual'!$A$2:$A$2629,BC$4,'Retiro Mensual'!$B$2:$B$2629,$B407,'Retiro Mensual'!$C$2:$C$2629,BC$5)</f>
        <v>0</v>
      </c>
      <c r="BD407" s="13">
        <f>SUMIFS('Retiro Mensual'!$E$2:$E$2629,'Retiro Mensual'!$A$2:$A$2629,BD$4,'Retiro Mensual'!$B$2:$B$2629,$B407,'Retiro Mensual'!$C$2:$C$2629,BD$5)</f>
        <v>0</v>
      </c>
      <c r="BE407" s="13">
        <f>SUMIFS('Retiro Mensual'!$E$2:$E$2629,'Retiro Mensual'!$A$2:$A$2629,BE$4,'Retiro Mensual'!$B$2:$B$2629,$B407,'Retiro Mensual'!$C$2:$C$2629,BE$5)</f>
        <v>0</v>
      </c>
      <c r="BF407" s="13">
        <f>SUMIFS('Retiro Mensual'!$E$2:$E$2629,'Retiro Mensual'!$A$2:$A$2629,BF$4,'Retiro Mensual'!$B$2:$B$2629,$B407,'Retiro Mensual'!$C$2:$C$2629,BF$5)</f>
        <v>0</v>
      </c>
      <c r="BG407" s="13">
        <f>SUMIFS('Retiro Mensual'!$E$2:$E$2629,'Retiro Mensual'!$A$2:$A$2629,BG$4,'Retiro Mensual'!$B$2:$B$2629,$B407,'Retiro Mensual'!$C$2:$C$2629,BG$5)</f>
        <v>0</v>
      </c>
      <c r="BH407" s="13">
        <f>SUMIFS('Retiro Mensual'!$E$2:$E$2629,'Retiro Mensual'!$A$2:$A$2629,BH$4,'Retiro Mensual'!$B$2:$B$2629,$B407,'Retiro Mensual'!$C$2:$C$2629,BH$5)</f>
        <v>0</v>
      </c>
      <c r="BI407" s="13">
        <f>SUMIFS('Retiro Mensual'!$E$2:$E$2629,'Retiro Mensual'!$A$2:$A$2629,BI$4,'Retiro Mensual'!$B$2:$B$2629,$B407,'Retiro Mensual'!$C$2:$C$2629,BI$5)</f>
        <v>0</v>
      </c>
      <c r="BJ407" s="13">
        <f>SUMIFS('Retiro Mensual'!$E$2:$E$2629,'Retiro Mensual'!$A$2:$A$2629,BJ$4,'Retiro Mensual'!$B$2:$B$2629,$B407,'Retiro Mensual'!$C$2:$C$2629,BJ$5)</f>
        <v>0</v>
      </c>
      <c r="BK407" s="14">
        <f>SUMIFS('Retiro Mensual'!$E$2:$E$2629,'Retiro Mensual'!$A$2:$A$2629,BK$4,'Retiro Mensual'!$B$2:$B$2629,$B407,'Retiro Mensual'!$C$2:$C$2629,BK$5)</f>
        <v>0</v>
      </c>
      <c r="BL407" s="12">
        <f>SUMIFS('Retiro Mensual'!$E$2:$E$2629,'Retiro Mensual'!$A$2:$A$2629,BL$4,'Retiro Mensual'!$B$2:$B$2629,$B407,'Retiro Mensual'!$C$2:$C$2629,BL$5)</f>
        <v>0</v>
      </c>
      <c r="BM407" s="13">
        <f>SUMIFS('Retiro Mensual'!$E$2:$E$2629,'Retiro Mensual'!$A$2:$A$2629,BM$4,'Retiro Mensual'!$B$2:$B$2629,$B407,'Retiro Mensual'!$C$2:$C$2629,BM$5)</f>
        <v>0</v>
      </c>
      <c r="BN407" s="13">
        <f>SUMIFS('Retiro Mensual'!$E$2:$E$2629,'Retiro Mensual'!$A$2:$A$2629,BN$4,'Retiro Mensual'!$B$2:$B$2629,$B407,'Retiro Mensual'!$C$2:$C$2629,BN$5)</f>
        <v>0</v>
      </c>
      <c r="BO407" s="13">
        <f>SUMIFS('Retiro Mensual'!$E$2:$E$2629,'Retiro Mensual'!$A$2:$A$2629,BO$4,'Retiro Mensual'!$B$2:$B$2629,$B407,'Retiro Mensual'!$C$2:$C$2629,BO$5)</f>
        <v>0</v>
      </c>
      <c r="BP407" s="13">
        <f>SUMIFS('Retiro Mensual'!$E$2:$E$2629,'Retiro Mensual'!$A$2:$A$2629,BP$4,'Retiro Mensual'!$B$2:$B$2629,$B407,'Retiro Mensual'!$C$2:$C$2629,BP$5)</f>
        <v>0</v>
      </c>
      <c r="BQ407" s="13">
        <f>SUMIFS('Retiro Mensual'!$E$2:$E$2629,'Retiro Mensual'!$A$2:$A$2629,BQ$4,'Retiro Mensual'!$B$2:$B$2629,$B407,'Retiro Mensual'!$C$2:$C$2629,BQ$5)</f>
        <v>0</v>
      </c>
      <c r="BR407" s="13">
        <f>SUMIFS('Retiro Mensual'!$E$2:$E$2629,'Retiro Mensual'!$A$2:$A$2629,BR$4,'Retiro Mensual'!$B$2:$B$2629,$B407,'Retiro Mensual'!$C$2:$C$2629,BR$5)</f>
        <v>0</v>
      </c>
      <c r="BS407" s="13">
        <f>SUMIFS('Retiro Mensual'!$E$2:$E$2629,'Retiro Mensual'!$A$2:$A$2629,BS$4,'Retiro Mensual'!$B$2:$B$2629,$B407,'Retiro Mensual'!$C$2:$C$2629,BS$5)</f>
        <v>0</v>
      </c>
      <c r="BT407" s="13">
        <f>SUMIFS('Retiro Mensual'!$E$2:$E$2629,'Retiro Mensual'!$A$2:$A$2629,BT$4,'Retiro Mensual'!$B$2:$B$2629,$B407,'Retiro Mensual'!$C$2:$C$2629,BT$5)</f>
        <v>0</v>
      </c>
      <c r="BU407" s="13">
        <f>SUMIFS('Retiro Mensual'!$E$2:$E$2629,'Retiro Mensual'!$A$2:$A$2629,BU$4,'Retiro Mensual'!$B$2:$B$2629,$B407,'Retiro Mensual'!$C$2:$C$2629,BU$5)</f>
        <v>0</v>
      </c>
      <c r="BV407" s="13">
        <f>SUMIFS('Retiro Mensual'!$E$2:$E$2629,'Retiro Mensual'!$A$2:$A$2629,BV$4,'Retiro Mensual'!$B$2:$B$2629,$B407,'Retiro Mensual'!$C$2:$C$2629,BV$5)</f>
        <v>0</v>
      </c>
      <c r="BW407" s="14">
        <f>SUMIFS('Retiro Mensual'!$E$2:$E$2629,'Retiro Mensual'!$A$2:$A$2629,BW$4,'Retiro Mensual'!$B$2:$B$2629,$B407,'Retiro Mensual'!$C$2:$C$2629,BW$5)</f>
        <v>0</v>
      </c>
      <c r="BX407" s="13"/>
      <c r="BY407" s="12">
        <f>SUMIFS('Compra Ventas'!$E$2:$E$2700,'Compra Ventas'!$A$2:$A$2700,BY$4,'Compra Ventas'!$B$2:$B$2700,$B407,'Compra Ventas'!$C$2:$C$2700,BY$5)</f>
        <v>0</v>
      </c>
      <c r="BZ407" s="13">
        <f>SUMIFS('Compra Ventas'!$E$2:$E$2700,'Compra Ventas'!$A$2:$A$2700,BZ$4,'Compra Ventas'!$B$2:$B$2700,$B407,'Compra Ventas'!$C$2:$C$2700,BZ$5)</f>
        <v>0</v>
      </c>
      <c r="CA407" s="13">
        <f>SUMIFS('Compra Ventas'!$E$2:$E$2700,'Compra Ventas'!$A$2:$A$2700,CA$4,'Compra Ventas'!$B$2:$B$2700,$B407,'Compra Ventas'!$C$2:$C$2700,CA$5)</f>
        <v>0</v>
      </c>
      <c r="CB407" s="13">
        <f>SUMIFS('Compra Ventas'!$E$2:$E$2700,'Compra Ventas'!$A$2:$A$2700,CB$4,'Compra Ventas'!$B$2:$B$2700,$B407,'Compra Ventas'!$C$2:$C$2700,CB$5)</f>
        <v>0</v>
      </c>
      <c r="CC407" s="13">
        <f>SUMIFS('Compra Ventas'!$E$2:$E$2700,'Compra Ventas'!$A$2:$A$2700,CC$4,'Compra Ventas'!$B$2:$B$2700,$B407,'Compra Ventas'!$C$2:$C$2700,CC$5)</f>
        <v>0</v>
      </c>
      <c r="CD407" s="13">
        <f>SUMIFS('Compra Ventas'!$E$2:$E$2700,'Compra Ventas'!$A$2:$A$2700,CD$4,'Compra Ventas'!$B$2:$B$2700,$B407,'Compra Ventas'!$C$2:$C$2700,CD$5)</f>
        <v>0</v>
      </c>
      <c r="CE407" s="13">
        <f>SUMIFS('Compra Ventas'!$E$2:$E$2700,'Compra Ventas'!$A$2:$A$2700,CE$4,'Compra Ventas'!$B$2:$B$2700,$B407,'Compra Ventas'!$C$2:$C$2700,CE$5)</f>
        <v>0</v>
      </c>
      <c r="CF407" s="13">
        <f>SUMIFS('Compra Ventas'!$E$2:$E$2700,'Compra Ventas'!$A$2:$A$2700,CF$4,'Compra Ventas'!$B$2:$B$2700,$B407,'Compra Ventas'!$C$2:$C$2700,CF$5)</f>
        <v>0</v>
      </c>
      <c r="CG407" s="13">
        <f>SUMIFS('Compra Ventas'!$E$2:$E$2700,'Compra Ventas'!$A$2:$A$2700,CG$4,'Compra Ventas'!$B$2:$B$2700,$B407,'Compra Ventas'!$C$2:$C$2700,CG$5)</f>
        <v>0</v>
      </c>
      <c r="CH407" s="13">
        <f>SUMIFS('Compra Ventas'!$E$2:$E$2700,'Compra Ventas'!$A$2:$A$2700,CH$4,'Compra Ventas'!$B$2:$B$2700,$B407,'Compra Ventas'!$C$2:$C$2700,CH$5)</f>
        <v>0</v>
      </c>
      <c r="CI407" s="13">
        <f>SUMIFS('Compra Ventas'!$E$2:$E$2700,'Compra Ventas'!$A$2:$A$2700,CI$4,'Compra Ventas'!$B$2:$B$2700,$B407,'Compra Ventas'!$C$2:$C$2700,CI$5)</f>
        <v>0</v>
      </c>
      <c r="CJ407" s="14">
        <f>SUMIFS('Compra Ventas'!$E$2:$E$2700,'Compra Ventas'!$A$2:$A$2700,CJ$4,'Compra Ventas'!$B$2:$B$2700,$B407,'Compra Ventas'!$C$2:$C$2700,CJ$5)</f>
        <v>0</v>
      </c>
      <c r="CK407" s="12">
        <f>SUMIFS('Compra Ventas'!$E$2:$E$2700,'Compra Ventas'!$A$2:$A$2700,CK$4,'Compra Ventas'!$B$2:$B$2700,$B407,'Compra Ventas'!$C$2:$C$2700,CK$5)</f>
        <v>0</v>
      </c>
      <c r="CL407" s="13">
        <f>SUMIFS('Compra Ventas'!$E$2:$E$2700,'Compra Ventas'!$A$2:$A$2700,CL$4,'Compra Ventas'!$B$2:$B$2700,$B407,'Compra Ventas'!$C$2:$C$2700,CL$5)</f>
        <v>0</v>
      </c>
      <c r="CM407" s="13">
        <f>SUMIFS('Compra Ventas'!$E$2:$E$2700,'Compra Ventas'!$A$2:$A$2700,CM$4,'Compra Ventas'!$B$2:$B$2700,$B407,'Compra Ventas'!$C$2:$C$2700,CM$5)</f>
        <v>0</v>
      </c>
      <c r="CN407" s="13">
        <f>SUMIFS('Compra Ventas'!$E$2:$E$2700,'Compra Ventas'!$A$2:$A$2700,CN$4,'Compra Ventas'!$B$2:$B$2700,$B407,'Compra Ventas'!$C$2:$C$2700,CN$5)</f>
        <v>0</v>
      </c>
      <c r="CO407" s="13">
        <f>SUMIFS('Compra Ventas'!$E$2:$E$2700,'Compra Ventas'!$A$2:$A$2700,CO$4,'Compra Ventas'!$B$2:$B$2700,$B407,'Compra Ventas'!$C$2:$C$2700,CO$5)</f>
        <v>0</v>
      </c>
      <c r="CP407" s="13">
        <f>SUMIFS('Compra Ventas'!$E$2:$E$2700,'Compra Ventas'!$A$2:$A$2700,CP$4,'Compra Ventas'!$B$2:$B$2700,$B407,'Compra Ventas'!$C$2:$C$2700,CP$5)</f>
        <v>0</v>
      </c>
      <c r="CQ407" s="13">
        <f>SUMIFS('Compra Ventas'!$E$2:$E$2700,'Compra Ventas'!$A$2:$A$2700,CQ$4,'Compra Ventas'!$B$2:$B$2700,$B407,'Compra Ventas'!$C$2:$C$2700,CQ$5)</f>
        <v>0</v>
      </c>
      <c r="CR407" s="13">
        <f>SUMIFS('Compra Ventas'!$E$2:$E$2700,'Compra Ventas'!$A$2:$A$2700,CR$4,'Compra Ventas'!$B$2:$B$2700,$B407,'Compra Ventas'!$C$2:$C$2700,CR$5)</f>
        <v>0</v>
      </c>
      <c r="CS407" s="13">
        <f>SUMIFS('Compra Ventas'!$E$2:$E$2700,'Compra Ventas'!$A$2:$A$2700,CS$4,'Compra Ventas'!$B$2:$B$2700,$B407,'Compra Ventas'!$C$2:$C$2700,CS$5)</f>
        <v>0</v>
      </c>
      <c r="CT407" s="13">
        <f>SUMIFS('Compra Ventas'!$E$2:$E$2700,'Compra Ventas'!$A$2:$A$2700,CT$4,'Compra Ventas'!$B$2:$B$2700,$B407,'Compra Ventas'!$C$2:$C$2700,CT$5)</f>
        <v>0</v>
      </c>
      <c r="CU407" s="13">
        <f>SUMIFS('Compra Ventas'!$E$2:$E$2700,'Compra Ventas'!$A$2:$A$2700,CU$4,'Compra Ventas'!$B$2:$B$2700,$B407,'Compra Ventas'!$C$2:$C$2700,CU$5)</f>
        <v>0</v>
      </c>
      <c r="CV407" s="14">
        <f>SUMIFS('Compra Ventas'!$E$2:$E$2700,'Compra Ventas'!$A$2:$A$2700,CV$4,'Compra Ventas'!$B$2:$B$2700,$B407,'Compra Ventas'!$C$2:$C$2700,CV$5)</f>
        <v>0</v>
      </c>
      <c r="CW407" s="12">
        <f>SUMIFS('Compra Ventas'!$E$2:$E$2700,'Compra Ventas'!$A$2:$A$2700,CW$4,'Compra Ventas'!$B$2:$B$2700,$B407,'Compra Ventas'!$C$2:$C$2700,CW$5)</f>
        <v>0</v>
      </c>
      <c r="CX407" s="13">
        <f>SUMIFS('Compra Ventas'!$E$2:$E$2700,'Compra Ventas'!$A$2:$A$2700,CX$4,'Compra Ventas'!$B$2:$B$2700,$B407,'Compra Ventas'!$C$2:$C$2700,CX$5)</f>
        <v>0</v>
      </c>
      <c r="CY407" s="13">
        <f>SUMIFS('Compra Ventas'!$E$2:$E$2700,'Compra Ventas'!$A$2:$A$2700,CY$4,'Compra Ventas'!$B$2:$B$2700,$B407,'Compra Ventas'!$C$2:$C$2700,CY$5)</f>
        <v>0</v>
      </c>
      <c r="CZ407" s="13">
        <f>SUMIFS('Compra Ventas'!$E$2:$E$2700,'Compra Ventas'!$A$2:$A$2700,CZ$4,'Compra Ventas'!$B$2:$B$2700,$B407,'Compra Ventas'!$C$2:$C$2700,CZ$5)</f>
        <v>0</v>
      </c>
      <c r="DA407" s="13">
        <f>SUMIFS('Compra Ventas'!$E$2:$E$2700,'Compra Ventas'!$A$2:$A$2700,DA$4,'Compra Ventas'!$B$2:$B$2700,$B407,'Compra Ventas'!$C$2:$C$2700,DA$5)</f>
        <v>0</v>
      </c>
      <c r="DB407" s="13">
        <f>SUMIFS('Compra Ventas'!$E$2:$E$2700,'Compra Ventas'!$A$2:$A$2700,DB$4,'Compra Ventas'!$B$2:$B$2700,$B407,'Compra Ventas'!$C$2:$C$2700,DB$5)</f>
        <v>0</v>
      </c>
      <c r="DC407" s="13">
        <f>SUMIFS('Compra Ventas'!$E$2:$E$2700,'Compra Ventas'!$A$2:$A$2700,DC$4,'Compra Ventas'!$B$2:$B$2700,$B407,'Compra Ventas'!$C$2:$C$2700,DC$5)</f>
        <v>0</v>
      </c>
      <c r="DD407" s="13">
        <f>SUMIFS('Compra Ventas'!$E$2:$E$2700,'Compra Ventas'!$A$2:$A$2700,DD$4,'Compra Ventas'!$B$2:$B$2700,$B407,'Compra Ventas'!$C$2:$C$2700,DD$5)</f>
        <v>0</v>
      </c>
      <c r="DE407" s="13">
        <f>SUMIFS('Compra Ventas'!$E$2:$E$2700,'Compra Ventas'!$A$2:$A$2700,DE$4,'Compra Ventas'!$B$2:$B$2700,$B407,'Compra Ventas'!$C$2:$C$2700,DE$5)</f>
        <v>0</v>
      </c>
      <c r="DF407" s="13">
        <f>SUMIFS('Compra Ventas'!$E$2:$E$2700,'Compra Ventas'!$A$2:$A$2700,DF$4,'Compra Ventas'!$B$2:$B$2700,$B407,'Compra Ventas'!$C$2:$C$2700,DF$5)</f>
        <v>0</v>
      </c>
      <c r="DG407" s="13">
        <f>SUMIFS('Compra Ventas'!$E$2:$E$2700,'Compra Ventas'!$A$2:$A$2700,DG$4,'Compra Ventas'!$B$2:$B$2700,$B407,'Compra Ventas'!$C$2:$C$2700,DG$5)</f>
        <v>0</v>
      </c>
      <c r="DH407" s="14">
        <f>SUMIFS('Compra Ventas'!$E$2:$E$2700,'Compra Ventas'!$A$2:$A$2700,DH$4,'Compra Ventas'!$B$2:$B$2700,$B407,'Compra Ventas'!$C$2:$C$2700,DH$5)</f>
        <v>0</v>
      </c>
      <c r="DI407" s="84"/>
      <c r="DJ407" s="98">
        <f>SUMIFS('Ajuste Ciclado'!D$5:D$47,'Ajuste Ciclado'!$C$5:$C$47,Balance!DJ$4,'Ajuste Ciclado'!$B$5:$B$47,Balance!$B407)</f>
        <v>0</v>
      </c>
      <c r="DK407" s="99">
        <f>SUMIFS('Ajuste Ciclado'!E$5:E$47,'Ajuste Ciclado'!$C$5:$C$47,Balance!DK$4,'Ajuste Ciclado'!$B$5:$B$47,Balance!$B407)</f>
        <v>0</v>
      </c>
      <c r="DL407" s="99">
        <f>SUMIFS('Ajuste Ciclado'!F$5:F$47,'Ajuste Ciclado'!$C$5:$C$47,Balance!DL$4,'Ajuste Ciclado'!$B$5:$B$47,Balance!$B407)</f>
        <v>0</v>
      </c>
      <c r="DM407" s="99">
        <f>SUMIFS('Ajuste Ciclado'!G$5:G$47,'Ajuste Ciclado'!$C$5:$C$47,Balance!DM$4,'Ajuste Ciclado'!$B$5:$B$47,Balance!$B407)</f>
        <v>0</v>
      </c>
      <c r="DN407" s="99">
        <f>SUMIFS('Ajuste Ciclado'!H$5:H$47,'Ajuste Ciclado'!$C$5:$C$47,Balance!DN$4,'Ajuste Ciclado'!$B$5:$B$47,Balance!$B407)</f>
        <v>0</v>
      </c>
      <c r="DO407" s="99">
        <f>SUMIFS('Ajuste Ciclado'!I$5:I$47,'Ajuste Ciclado'!$C$5:$C$47,Balance!DO$4,'Ajuste Ciclado'!$B$5:$B$47,Balance!$B407)</f>
        <v>0</v>
      </c>
      <c r="DP407" s="99">
        <f>SUMIFS('Ajuste Ciclado'!J$5:J$47,'Ajuste Ciclado'!$C$5:$C$47,Balance!DP$4,'Ajuste Ciclado'!$B$5:$B$47,Balance!$B407)</f>
        <v>0</v>
      </c>
      <c r="DQ407" s="99">
        <f>SUMIFS('Ajuste Ciclado'!K$5:K$47,'Ajuste Ciclado'!$C$5:$C$47,Balance!DQ$4,'Ajuste Ciclado'!$B$5:$B$47,Balance!$B407)</f>
        <v>0</v>
      </c>
      <c r="DR407" s="99">
        <f>SUMIFS('Ajuste Ciclado'!L$5:L$47,'Ajuste Ciclado'!$C$5:$C$47,Balance!DR$4,'Ajuste Ciclado'!$B$5:$B$47,Balance!$B407)</f>
        <v>0</v>
      </c>
      <c r="DS407" s="99">
        <f>SUMIFS('Ajuste Ciclado'!M$5:M$47,'Ajuste Ciclado'!$C$5:$C$47,Balance!DS$4,'Ajuste Ciclado'!$B$5:$B$47,Balance!$B407)</f>
        <v>0</v>
      </c>
      <c r="DT407" s="99">
        <f>SUMIFS('Ajuste Ciclado'!N$5:N$47,'Ajuste Ciclado'!$C$5:$C$47,Balance!DT$4,'Ajuste Ciclado'!$B$5:$B$47,Balance!$B407)</f>
        <v>0</v>
      </c>
      <c r="DU407" s="100">
        <f>SUMIFS('Ajuste Ciclado'!O$5:O$47,'Ajuste Ciclado'!$C$5:$C$47,Balance!DU$4,'Ajuste Ciclado'!$B$5:$B$47,Balance!$B407)</f>
        <v>0</v>
      </c>
      <c r="DV407" s="98">
        <f>SUMIFS('Ajuste Ciclado'!D$5:D$47,'Ajuste Ciclado'!$C$5:$C$47,Balance!DV$4,'Ajuste Ciclado'!$B$5:$B$47,Balance!$B407)</f>
        <v>0</v>
      </c>
      <c r="DW407" s="99">
        <f>SUMIFS('Ajuste Ciclado'!E$5:E$47,'Ajuste Ciclado'!$C$5:$C$47,Balance!DW$4,'Ajuste Ciclado'!$B$5:$B$47,Balance!$B407)</f>
        <v>0</v>
      </c>
      <c r="DX407" s="99">
        <f>SUMIFS('Ajuste Ciclado'!F$5:F$47,'Ajuste Ciclado'!$C$5:$C$47,Balance!DX$4,'Ajuste Ciclado'!$B$5:$B$47,Balance!$B407)</f>
        <v>0</v>
      </c>
      <c r="DY407" s="99">
        <f>SUMIFS('Ajuste Ciclado'!G$5:G$47,'Ajuste Ciclado'!$C$5:$C$47,Balance!DY$4,'Ajuste Ciclado'!$B$5:$B$47,Balance!$B407)</f>
        <v>0</v>
      </c>
      <c r="DZ407" s="99">
        <f>SUMIFS('Ajuste Ciclado'!H$5:H$47,'Ajuste Ciclado'!$C$5:$C$47,Balance!DZ$4,'Ajuste Ciclado'!$B$5:$B$47,Balance!$B407)</f>
        <v>0</v>
      </c>
      <c r="EA407" s="99">
        <f>SUMIFS('Ajuste Ciclado'!I$5:I$47,'Ajuste Ciclado'!$C$5:$C$47,Balance!EA$4,'Ajuste Ciclado'!$B$5:$B$47,Balance!$B407)</f>
        <v>0</v>
      </c>
      <c r="EB407" s="99">
        <f>SUMIFS('Ajuste Ciclado'!J$5:J$47,'Ajuste Ciclado'!$C$5:$C$47,Balance!EB$4,'Ajuste Ciclado'!$B$5:$B$47,Balance!$B407)</f>
        <v>0</v>
      </c>
      <c r="EC407" s="99">
        <f>SUMIFS('Ajuste Ciclado'!K$5:K$47,'Ajuste Ciclado'!$C$5:$C$47,Balance!EC$4,'Ajuste Ciclado'!$B$5:$B$47,Balance!$B407)</f>
        <v>0</v>
      </c>
      <c r="ED407" s="99">
        <f>SUMIFS('Ajuste Ciclado'!L$5:L$47,'Ajuste Ciclado'!$C$5:$C$47,Balance!ED$4,'Ajuste Ciclado'!$B$5:$B$47,Balance!$B407)</f>
        <v>0</v>
      </c>
      <c r="EE407" s="99">
        <f>SUMIFS('Ajuste Ciclado'!M$5:M$47,'Ajuste Ciclado'!$C$5:$C$47,Balance!EE$4,'Ajuste Ciclado'!$B$5:$B$47,Balance!$B407)</f>
        <v>0</v>
      </c>
      <c r="EF407" s="99">
        <f>SUMIFS('Ajuste Ciclado'!N$5:N$47,'Ajuste Ciclado'!$C$5:$C$47,Balance!EF$4,'Ajuste Ciclado'!$B$5:$B$47,Balance!$B407)</f>
        <v>0</v>
      </c>
      <c r="EG407" s="100">
        <f>SUMIFS('Ajuste Ciclado'!O$5:O$47,'Ajuste Ciclado'!$C$5:$C$47,Balance!EG$4,'Ajuste Ciclado'!$B$5:$B$47,Balance!$B407)</f>
        <v>0</v>
      </c>
      <c r="EH407" s="98">
        <f>SUMIFS('Ajuste Ciclado'!D$5:D$47,'Ajuste Ciclado'!$C$5:$C$47,Balance!EH$4,'Ajuste Ciclado'!$B$5:$B$47,Balance!$B407)</f>
        <v>0</v>
      </c>
      <c r="EI407" s="99">
        <f>SUMIFS('Ajuste Ciclado'!E$5:E$47,'Ajuste Ciclado'!$C$5:$C$47,Balance!EI$4,'Ajuste Ciclado'!$B$5:$B$47,Balance!$B407)</f>
        <v>0</v>
      </c>
      <c r="EJ407" s="99">
        <f>SUMIFS('Ajuste Ciclado'!F$5:F$47,'Ajuste Ciclado'!$C$5:$C$47,Balance!EJ$4,'Ajuste Ciclado'!$B$5:$B$47,Balance!$B407)</f>
        <v>0</v>
      </c>
      <c r="EK407" s="99">
        <f>SUMIFS('Ajuste Ciclado'!G$5:G$47,'Ajuste Ciclado'!$C$5:$C$47,Balance!EK$4,'Ajuste Ciclado'!$B$5:$B$47,Balance!$B407)</f>
        <v>0</v>
      </c>
      <c r="EL407" s="99">
        <f>SUMIFS('Ajuste Ciclado'!H$5:H$47,'Ajuste Ciclado'!$C$5:$C$47,Balance!EL$4,'Ajuste Ciclado'!$B$5:$B$47,Balance!$B407)</f>
        <v>0</v>
      </c>
      <c r="EM407" s="99">
        <f>SUMIFS('Ajuste Ciclado'!I$5:I$47,'Ajuste Ciclado'!$C$5:$C$47,Balance!EM$4,'Ajuste Ciclado'!$B$5:$B$47,Balance!$B407)</f>
        <v>0</v>
      </c>
      <c r="EN407" s="99">
        <f>SUMIFS('Ajuste Ciclado'!J$5:J$47,'Ajuste Ciclado'!$C$5:$C$47,Balance!EN$4,'Ajuste Ciclado'!$B$5:$B$47,Balance!$B407)</f>
        <v>0</v>
      </c>
      <c r="EO407" s="99">
        <f>SUMIFS('Ajuste Ciclado'!K$5:K$47,'Ajuste Ciclado'!$C$5:$C$47,Balance!EO$4,'Ajuste Ciclado'!$B$5:$B$47,Balance!$B407)</f>
        <v>0</v>
      </c>
      <c r="EP407" s="99">
        <f>SUMIFS('Ajuste Ciclado'!L$5:L$47,'Ajuste Ciclado'!$C$5:$C$47,Balance!EP$4,'Ajuste Ciclado'!$B$5:$B$47,Balance!$B407)</f>
        <v>0</v>
      </c>
      <c r="EQ407" s="99">
        <f>SUMIFS('Ajuste Ciclado'!M$5:M$47,'Ajuste Ciclado'!$C$5:$C$47,Balance!EQ$4,'Ajuste Ciclado'!$B$5:$B$47,Balance!$B407)</f>
        <v>0</v>
      </c>
      <c r="ER407" s="99">
        <f>SUMIFS('Ajuste Ciclado'!N$5:N$47,'Ajuste Ciclado'!$C$5:$C$47,Balance!ER$4,'Ajuste Ciclado'!$B$5:$B$47,Balance!$B407)</f>
        <v>0</v>
      </c>
      <c r="ES407" s="100">
        <f>SUMIFS('Ajuste Ciclado'!O$5:O$47,'Ajuste Ciclado'!$C$5:$C$47,Balance!ES$4,'Ajuste Ciclado'!$B$5:$B$47,Balance!$B407)</f>
        <v>0</v>
      </c>
      <c r="ET407" s="84"/>
      <c r="EU407" s="12">
        <f t="shared" si="523"/>
        <v>822898.01662884408</v>
      </c>
      <c r="EV407" s="13">
        <f t="shared" si="488"/>
        <v>353291.74813227088</v>
      </c>
      <c r="EW407" s="13">
        <f t="shared" si="489"/>
        <v>246587.12718315309</v>
      </c>
      <c r="EX407" s="13">
        <f t="shared" si="490"/>
        <v>472326.83778744971</v>
      </c>
      <c r="EY407" s="13">
        <f t="shared" si="491"/>
        <v>356302.85967326071</v>
      </c>
      <c r="EZ407" s="13">
        <f t="shared" si="492"/>
        <v>258620.48207147699</v>
      </c>
      <c r="FA407" s="13">
        <f t="shared" si="493"/>
        <v>230346.78221083299</v>
      </c>
      <c r="FB407" s="13">
        <f t="shared" si="494"/>
        <v>423037.1258665382</v>
      </c>
      <c r="FC407" s="13">
        <f t="shared" si="495"/>
        <v>363481.40453131113</v>
      </c>
      <c r="FD407" s="13">
        <f t="shared" si="496"/>
        <v>205570.1041428367</v>
      </c>
      <c r="FE407" s="13">
        <f t="shared" si="497"/>
        <v>165260.72725328139</v>
      </c>
      <c r="FF407" s="14">
        <f t="shared" si="498"/>
        <v>114819.0239208757</v>
      </c>
      <c r="FG407" s="12">
        <f t="shared" si="499"/>
        <v>824775.86152955866</v>
      </c>
      <c r="FH407" s="13">
        <f t="shared" si="500"/>
        <v>357339.97522944631</v>
      </c>
      <c r="FI407" s="13">
        <f t="shared" si="501"/>
        <v>248665.53155899639</v>
      </c>
      <c r="FJ407" s="13">
        <f t="shared" si="502"/>
        <v>494631.75022770971</v>
      </c>
      <c r="FK407" s="13">
        <f t="shared" si="503"/>
        <v>349742.5703800004</v>
      </c>
      <c r="FL407" s="13">
        <f t="shared" si="504"/>
        <v>265174.70153082861</v>
      </c>
      <c r="FM407" s="13">
        <f t="shared" si="505"/>
        <v>247013.28607142359</v>
      </c>
      <c r="FN407" s="13">
        <f t="shared" si="506"/>
        <v>427698.90458276978</v>
      </c>
      <c r="FO407" s="13">
        <f t="shared" si="507"/>
        <v>372254.23895448569</v>
      </c>
      <c r="FP407" s="13">
        <f t="shared" si="508"/>
        <v>252985.2666315533</v>
      </c>
      <c r="FQ407" s="13">
        <f t="shared" si="509"/>
        <v>266269.62353769102</v>
      </c>
      <c r="FR407" s="14">
        <f t="shared" si="510"/>
        <v>194445.12150820691</v>
      </c>
      <c r="FS407" s="12">
        <f t="shared" si="511"/>
        <v>825071.01835702092</v>
      </c>
      <c r="FT407" s="13">
        <f t="shared" si="512"/>
        <v>357249.17314767838</v>
      </c>
      <c r="FU407" s="13">
        <f t="shared" si="513"/>
        <v>247835.30571402379</v>
      </c>
      <c r="FV407" s="13">
        <f t="shared" si="514"/>
        <v>490110.35350662138</v>
      </c>
      <c r="FW407" s="13">
        <f t="shared" si="515"/>
        <v>363978.38714253798</v>
      </c>
      <c r="FX407" s="13">
        <f t="shared" si="516"/>
        <v>289659.43834555289</v>
      </c>
      <c r="FY407" s="13">
        <f t="shared" si="517"/>
        <v>274090.76728486572</v>
      </c>
      <c r="FZ407" s="13">
        <f t="shared" si="518"/>
        <v>475373.85111196601</v>
      </c>
      <c r="GA407" s="13">
        <f t="shared" si="519"/>
        <v>404430.07269873808</v>
      </c>
      <c r="GB407" s="13">
        <f t="shared" si="520"/>
        <v>395574.76075906539</v>
      </c>
      <c r="GC407" s="13">
        <f t="shared" si="521"/>
        <v>436000.54133653891</v>
      </c>
      <c r="GD407" s="14">
        <f t="shared" si="522"/>
        <v>268259.5916293317</v>
      </c>
      <c r="GE407" s="84"/>
      <c r="GF407" s="12">
        <f t="shared" si="524"/>
        <v>4012542.2394021316</v>
      </c>
      <c r="GG407" s="13">
        <f t="shared" si="524"/>
        <v>4300996.8317426704</v>
      </c>
      <c r="GH407" s="14">
        <f t="shared" si="524"/>
        <v>4827633.261033942</v>
      </c>
      <c r="GI407" s="6">
        <f t="shared" si="525"/>
        <v>1</v>
      </c>
      <c r="GJ407" s="12">
        <f t="shared" si="526"/>
        <v>0</v>
      </c>
      <c r="GK407" s="13">
        <f t="shared" si="527"/>
        <v>0</v>
      </c>
      <c r="GL407" s="14">
        <f t="shared" si="528"/>
        <v>0</v>
      </c>
      <c r="GM407" s="84"/>
      <c r="GN407" s="66">
        <f t="shared" si="529"/>
        <v>0</v>
      </c>
      <c r="GO407" s="84"/>
      <c r="GP407" s="63" t="str" cm="1">
        <f t="array" ref="GP407">INDEX($GF$4:$GH$4,1,GI407)</f>
        <v>Sample 1</v>
      </c>
      <c r="GQ407" s="12">
        <f t="shared" si="436"/>
        <v>114819.0239208757</v>
      </c>
      <c r="GR407" s="13">
        <f t="shared" si="436"/>
        <v>165260.72725328139</v>
      </c>
      <c r="GS407" s="14">
        <f t="shared" si="436"/>
        <v>205570.1041428367</v>
      </c>
      <c r="GT407" s="12">
        <f t="shared" si="437"/>
        <v>194445.12150820691</v>
      </c>
      <c r="GU407" s="13">
        <f t="shared" si="437"/>
        <v>247013.28607142359</v>
      </c>
      <c r="GV407" s="14">
        <f t="shared" si="437"/>
        <v>248665.53155899639</v>
      </c>
      <c r="GW407" s="12">
        <f t="shared" si="438"/>
        <v>247835.30571402379</v>
      </c>
      <c r="GX407" s="13">
        <f t="shared" si="438"/>
        <v>268259.5916293317</v>
      </c>
      <c r="GY407" s="14">
        <f t="shared" si="438"/>
        <v>274090.76728486572</v>
      </c>
      <c r="GZ407" s="84" t="str">
        <f t="shared" si="441"/>
        <v>Sample 1</v>
      </c>
      <c r="HA407" s="12">
        <f t="shared" si="530"/>
        <v>0</v>
      </c>
      <c r="HB407" s="13">
        <f t="shared" si="530"/>
        <v>0</v>
      </c>
      <c r="HC407" s="14">
        <f t="shared" si="530"/>
        <v>0</v>
      </c>
      <c r="HD407" s="6">
        <f t="shared" si="442"/>
        <v>0</v>
      </c>
      <c r="HE407" s="84" t="str">
        <f t="shared" si="443"/>
        <v>Ok</v>
      </c>
    </row>
    <row r="408" spans="2:213" hidden="1" x14ac:dyDescent="0.3">
      <c r="B408" s="84" t="s">
        <v>107</v>
      </c>
      <c r="C408" s="12">
        <f>SUMIFS(Inyecciones!$E$2:$E$14185,Inyecciones!$A$2:$A$14185,Balance!C$4,Inyecciones!$B$2:$B$14185,Balance!$B408,Inyecciones!$C$2:$C$14185,Balance!C$5)</f>
        <v>58988.350707731239</v>
      </c>
      <c r="D408" s="13">
        <f>SUMIFS(Inyecciones!$E$2:$E$14185,Inyecciones!$A$2:$A$14185,Balance!D$4,Inyecciones!$B$2:$B$14185,Balance!$B408,Inyecciones!$C$2:$C$14185,Balance!D$5)</f>
        <v>45429.695771938961</v>
      </c>
      <c r="E408" s="13">
        <f>SUMIFS(Inyecciones!$E$2:$E$14185,Inyecciones!$A$2:$A$14185,Balance!E$4,Inyecciones!$B$2:$B$14185,Balance!$B408,Inyecciones!$C$2:$C$14185,Balance!E$5)</f>
        <v>44249.476894909792</v>
      </c>
      <c r="F408" s="13">
        <f>SUMIFS(Inyecciones!$E$2:$E$14185,Inyecciones!$A$2:$A$14185,Balance!F$4,Inyecciones!$B$2:$B$14185,Balance!$B408,Inyecciones!$C$2:$C$14185,Balance!F$5)</f>
        <v>27247.925869165461</v>
      </c>
      <c r="G408" s="13">
        <f>SUMIFS(Inyecciones!$E$2:$E$14185,Inyecciones!$A$2:$A$14185,Balance!G$4,Inyecciones!$B$2:$B$14185,Balance!$B408,Inyecciones!$C$2:$C$14185,Balance!G$5)</f>
        <v>18525.147276027699</v>
      </c>
      <c r="H408" s="13">
        <f>SUMIFS(Inyecciones!$E$2:$E$14185,Inyecciones!$A$2:$A$14185,Balance!H$4,Inyecciones!$B$2:$B$14185,Balance!$B408,Inyecciones!$C$2:$C$14185,Balance!H$5)</f>
        <v>10402.63914951643</v>
      </c>
      <c r="I408" s="13">
        <f>SUMIFS(Inyecciones!$E$2:$E$14185,Inyecciones!$A$2:$A$14185,Balance!I$4,Inyecciones!$B$2:$B$14185,Balance!$B408,Inyecciones!$C$2:$C$14185,Balance!I$5)</f>
        <v>13897.525488240661</v>
      </c>
      <c r="J408" s="13">
        <f>SUMIFS(Inyecciones!$E$2:$E$14185,Inyecciones!$A$2:$A$14185,Balance!J$4,Inyecciones!$B$2:$B$14185,Balance!$B408,Inyecciones!$C$2:$C$14185,Balance!J$5)</f>
        <v>21084.143650375299</v>
      </c>
      <c r="K408" s="13">
        <f>SUMIFS(Inyecciones!$E$2:$E$14185,Inyecciones!$A$2:$A$14185,Balance!K$4,Inyecciones!$B$2:$B$14185,Balance!$B408,Inyecciones!$C$2:$C$14185,Balance!K$5)</f>
        <v>23927.903686182381</v>
      </c>
      <c r="L408" s="13">
        <f>SUMIFS(Inyecciones!$E$2:$E$14185,Inyecciones!$A$2:$A$14185,Balance!L$4,Inyecciones!$B$2:$B$14185,Balance!$B408,Inyecciones!$C$2:$C$14185,Balance!L$5)</f>
        <v>6381.7276973434909</v>
      </c>
      <c r="M408" s="13">
        <f>SUMIFS(Inyecciones!$E$2:$E$14185,Inyecciones!$A$2:$A$14185,Balance!M$4,Inyecciones!$B$2:$B$14185,Balance!$B408,Inyecciones!$C$2:$C$14185,Balance!M$5)</f>
        <v>1684.7827233387279</v>
      </c>
      <c r="N408" s="14">
        <f>SUMIFS(Inyecciones!$E$2:$E$14185,Inyecciones!$A$2:$A$14185,Balance!N$4,Inyecciones!$B$2:$B$14185,Balance!$B408,Inyecciones!$C$2:$C$14185,Balance!N$5)</f>
        <v>2420.0185406519658</v>
      </c>
      <c r="O408" s="12">
        <f>SUMIFS(Inyecciones!$E$2:$E$14185,Inyecciones!$A$2:$A$14185,Balance!O$4,Inyecciones!$B$2:$B$14185,Balance!$B408,Inyecciones!$C$2:$C$14185,Balance!O$5)</f>
        <v>59147.800846751023</v>
      </c>
      <c r="P408" s="13">
        <f>SUMIFS(Inyecciones!$E$2:$E$14185,Inyecciones!$A$2:$A$14185,Balance!P$4,Inyecciones!$B$2:$B$14185,Balance!$B408,Inyecciones!$C$2:$C$14185,Balance!P$5)</f>
        <v>46057.673098281593</v>
      </c>
      <c r="Q408" s="13">
        <f>SUMIFS(Inyecciones!$E$2:$E$14185,Inyecciones!$A$2:$A$14185,Balance!Q$4,Inyecciones!$B$2:$B$14185,Balance!$B408,Inyecciones!$C$2:$C$14185,Balance!Q$5)</f>
        <v>44748.045644780817</v>
      </c>
      <c r="R408" s="13">
        <f>SUMIFS(Inyecciones!$E$2:$E$14185,Inyecciones!$A$2:$A$14185,Balance!R$4,Inyecciones!$B$2:$B$14185,Balance!$B408,Inyecciones!$C$2:$C$14185,Balance!R$5)</f>
        <v>28886.640695038921</v>
      </c>
      <c r="S408" s="13">
        <f>SUMIFS(Inyecciones!$E$2:$E$14185,Inyecciones!$A$2:$A$14185,Balance!S$4,Inyecciones!$B$2:$B$14185,Balance!$B408,Inyecciones!$C$2:$C$14185,Balance!S$5)</f>
        <v>17973.448928099551</v>
      </c>
      <c r="T408" s="13">
        <f>SUMIFS(Inyecciones!$E$2:$E$14185,Inyecciones!$A$2:$A$14185,Balance!T$4,Inyecciones!$B$2:$B$14185,Balance!$B408,Inyecciones!$C$2:$C$14185,Balance!T$5)</f>
        <v>10654.793066101451</v>
      </c>
      <c r="U408" s="13">
        <f>SUMIFS(Inyecciones!$E$2:$E$14185,Inyecciones!$A$2:$A$14185,Balance!U$4,Inyecciones!$B$2:$B$14185,Balance!$B408,Inyecciones!$C$2:$C$14185,Balance!U$5)</f>
        <v>15078.051908669269</v>
      </c>
      <c r="V408" s="13">
        <f>SUMIFS(Inyecciones!$E$2:$E$14185,Inyecciones!$A$2:$A$14185,Balance!V$4,Inyecciones!$B$2:$B$14185,Balance!$B408,Inyecciones!$C$2:$C$14185,Balance!V$5)</f>
        <v>21288.120889544101</v>
      </c>
      <c r="W408" s="13">
        <f>SUMIFS(Inyecciones!$E$2:$E$14185,Inyecciones!$A$2:$A$14185,Balance!W$4,Inyecciones!$B$2:$B$14185,Balance!$B408,Inyecciones!$C$2:$C$14185,Balance!W$5)</f>
        <v>24657.811118737271</v>
      </c>
      <c r="X408" s="13">
        <f>SUMIFS(Inyecciones!$E$2:$E$14185,Inyecciones!$A$2:$A$14185,Balance!X$4,Inyecciones!$B$2:$B$14185,Balance!$B408,Inyecciones!$C$2:$C$14185,Balance!X$5)</f>
        <v>10422.78909683161</v>
      </c>
      <c r="Y408" s="13">
        <f>SUMIFS(Inyecciones!$E$2:$E$14185,Inyecciones!$A$2:$A$14185,Balance!Y$4,Inyecciones!$B$2:$B$14185,Balance!$B408,Inyecciones!$C$2:$C$14185,Balance!Y$5)</f>
        <v>13626.93367545398</v>
      </c>
      <c r="Z408" s="14">
        <f>SUMIFS(Inyecciones!$E$2:$E$14185,Inyecciones!$A$2:$A$14185,Balance!Z$4,Inyecciones!$B$2:$B$14185,Balance!$B408,Inyecciones!$C$2:$C$14185,Balance!Z$5)</f>
        <v>14179.072147160859</v>
      </c>
      <c r="AA408" s="12">
        <f>SUMIFS(Inyecciones!$E$2:$E$14185,Inyecciones!$A$2:$A$14185,Balance!AA$4,Inyecciones!$B$2:$B$14185,Balance!$B408,Inyecciones!$C$2:$C$14185,Balance!AA$5)</f>
        <v>59190.861753021192</v>
      </c>
      <c r="AB408" s="13">
        <f>SUMIFS(Inyecciones!$E$2:$E$14185,Inyecciones!$A$2:$A$14185,Balance!AB$4,Inyecciones!$B$2:$B$14185,Balance!$B408,Inyecciones!$C$2:$C$14185,Balance!AB$5)</f>
        <v>46308.056125995623</v>
      </c>
      <c r="AC408" s="13">
        <f>SUMIFS(Inyecciones!$E$2:$E$14185,Inyecciones!$A$2:$A$14185,Balance!AC$4,Inyecciones!$B$2:$B$14185,Balance!$B408,Inyecciones!$C$2:$C$14185,Balance!AC$5)</f>
        <v>44571.933743188551</v>
      </c>
      <c r="AD408" s="13">
        <f>SUMIFS(Inyecciones!$E$2:$E$14185,Inyecciones!$A$2:$A$14185,Balance!AD$4,Inyecciones!$B$2:$B$14185,Balance!$B408,Inyecciones!$C$2:$C$14185,Balance!AD$5)</f>
        <v>28696.196562111989</v>
      </c>
      <c r="AE408" s="13">
        <f>SUMIFS(Inyecciones!$E$2:$E$14185,Inyecciones!$A$2:$A$14185,Balance!AE$4,Inyecciones!$B$2:$B$14185,Balance!$B408,Inyecciones!$C$2:$C$14185,Balance!AE$5)</f>
        <v>18824.340327284881</v>
      </c>
      <c r="AF408" s="13">
        <f>SUMIFS(Inyecciones!$E$2:$E$14185,Inyecciones!$A$2:$A$14185,Balance!AF$4,Inyecciones!$B$2:$B$14185,Balance!$B408,Inyecciones!$C$2:$C$14185,Balance!AF$5)</f>
        <v>11677.56980814589</v>
      </c>
      <c r="AG408" s="13">
        <f>SUMIFS(Inyecciones!$E$2:$E$14185,Inyecciones!$A$2:$A$14185,Balance!AG$4,Inyecciones!$B$2:$B$14185,Balance!$B408,Inyecciones!$C$2:$C$14185,Balance!AG$5)</f>
        <v>16827.134544954439</v>
      </c>
      <c r="AH408" s="13">
        <f>SUMIFS(Inyecciones!$E$2:$E$14185,Inyecciones!$A$2:$A$14185,Balance!AH$4,Inyecciones!$B$2:$B$14185,Balance!$B408,Inyecciones!$C$2:$C$14185,Balance!AH$5)</f>
        <v>23693.675818415009</v>
      </c>
      <c r="AI408" s="13">
        <f>SUMIFS(Inyecciones!$E$2:$E$14185,Inyecciones!$A$2:$A$14185,Balance!AI$4,Inyecciones!$B$2:$B$14185,Balance!$B408,Inyecciones!$C$2:$C$14185,Balance!AI$5)</f>
        <v>27380.082619659359</v>
      </c>
      <c r="AJ408" s="13">
        <f>SUMIFS(Inyecciones!$E$2:$E$14185,Inyecciones!$A$2:$A$14185,Balance!AJ$4,Inyecciones!$B$2:$B$14185,Balance!$B408,Inyecciones!$C$2:$C$14185,Balance!AJ$5)</f>
        <v>23928.949137000691</v>
      </c>
      <c r="AK408" s="13">
        <f>SUMIFS(Inyecciones!$E$2:$E$14185,Inyecciones!$A$2:$A$14185,Balance!AK$4,Inyecciones!$B$2:$B$14185,Balance!$B408,Inyecciones!$C$2:$C$14185,Balance!AK$5)</f>
        <v>30071.968977148648</v>
      </c>
      <c r="AL408" s="14">
        <f>SUMIFS(Inyecciones!$E$2:$E$14185,Inyecciones!$A$2:$A$14185,Balance!AL$4,Inyecciones!$B$2:$B$14185,Balance!$B408,Inyecciones!$C$2:$C$14185,Balance!AL$5)</f>
        <v>24956.728056249241</v>
      </c>
      <c r="AM408" s="13"/>
      <c r="AN408" s="12">
        <f>SUMIFS('Retiro Mensual'!$E$2:$E$2629,'Retiro Mensual'!$A$2:$A$2629,AN$4,'Retiro Mensual'!$B$2:$B$2629,$B408,'Retiro Mensual'!$C$2:$C$2629,AN$5)</f>
        <v>0</v>
      </c>
      <c r="AO408" s="13">
        <f>SUMIFS('Retiro Mensual'!$E$2:$E$2629,'Retiro Mensual'!$A$2:$A$2629,AO$4,'Retiro Mensual'!$B$2:$B$2629,$B408,'Retiro Mensual'!$C$2:$C$2629,AO$5)</f>
        <v>0</v>
      </c>
      <c r="AP408" s="13">
        <f>SUMIFS('Retiro Mensual'!$E$2:$E$2629,'Retiro Mensual'!$A$2:$A$2629,AP$4,'Retiro Mensual'!$B$2:$B$2629,$B408,'Retiro Mensual'!$C$2:$C$2629,AP$5)</f>
        <v>0</v>
      </c>
      <c r="AQ408" s="13">
        <f>SUMIFS('Retiro Mensual'!$E$2:$E$2629,'Retiro Mensual'!$A$2:$A$2629,AQ$4,'Retiro Mensual'!$B$2:$B$2629,$B408,'Retiro Mensual'!$C$2:$C$2629,AQ$5)</f>
        <v>0</v>
      </c>
      <c r="AR408" s="13">
        <f>SUMIFS('Retiro Mensual'!$E$2:$E$2629,'Retiro Mensual'!$A$2:$A$2629,AR$4,'Retiro Mensual'!$B$2:$B$2629,$B408,'Retiro Mensual'!$C$2:$C$2629,AR$5)</f>
        <v>0</v>
      </c>
      <c r="AS408" s="13">
        <f>SUMIFS('Retiro Mensual'!$E$2:$E$2629,'Retiro Mensual'!$A$2:$A$2629,AS$4,'Retiro Mensual'!$B$2:$B$2629,$B408,'Retiro Mensual'!$C$2:$C$2629,AS$5)</f>
        <v>0</v>
      </c>
      <c r="AT408" s="13">
        <f>SUMIFS('Retiro Mensual'!$E$2:$E$2629,'Retiro Mensual'!$A$2:$A$2629,AT$4,'Retiro Mensual'!$B$2:$B$2629,$B408,'Retiro Mensual'!$C$2:$C$2629,AT$5)</f>
        <v>0</v>
      </c>
      <c r="AU408" s="13">
        <f>SUMIFS('Retiro Mensual'!$E$2:$E$2629,'Retiro Mensual'!$A$2:$A$2629,AU$4,'Retiro Mensual'!$B$2:$B$2629,$B408,'Retiro Mensual'!$C$2:$C$2629,AU$5)</f>
        <v>0</v>
      </c>
      <c r="AV408" s="13">
        <f>SUMIFS('Retiro Mensual'!$E$2:$E$2629,'Retiro Mensual'!$A$2:$A$2629,AV$4,'Retiro Mensual'!$B$2:$B$2629,$B408,'Retiro Mensual'!$C$2:$C$2629,AV$5)</f>
        <v>0</v>
      </c>
      <c r="AW408" s="13">
        <f>SUMIFS('Retiro Mensual'!$E$2:$E$2629,'Retiro Mensual'!$A$2:$A$2629,AW$4,'Retiro Mensual'!$B$2:$B$2629,$B408,'Retiro Mensual'!$C$2:$C$2629,AW$5)</f>
        <v>0</v>
      </c>
      <c r="AX408" s="13">
        <f>SUMIFS('Retiro Mensual'!$E$2:$E$2629,'Retiro Mensual'!$A$2:$A$2629,AX$4,'Retiro Mensual'!$B$2:$B$2629,$B408,'Retiro Mensual'!$C$2:$C$2629,AX$5)</f>
        <v>0</v>
      </c>
      <c r="AY408" s="14">
        <f>SUMIFS('Retiro Mensual'!$E$2:$E$2629,'Retiro Mensual'!$A$2:$A$2629,AY$4,'Retiro Mensual'!$B$2:$B$2629,$B408,'Retiro Mensual'!$C$2:$C$2629,AY$5)</f>
        <v>0</v>
      </c>
      <c r="AZ408" s="12">
        <f>SUMIFS('Retiro Mensual'!$E$2:$E$2629,'Retiro Mensual'!$A$2:$A$2629,AZ$4,'Retiro Mensual'!$B$2:$B$2629,$B408,'Retiro Mensual'!$C$2:$C$2629,AZ$5)</f>
        <v>0</v>
      </c>
      <c r="BA408" s="13">
        <f>SUMIFS('Retiro Mensual'!$E$2:$E$2629,'Retiro Mensual'!$A$2:$A$2629,BA$4,'Retiro Mensual'!$B$2:$B$2629,$B408,'Retiro Mensual'!$C$2:$C$2629,BA$5)</f>
        <v>0</v>
      </c>
      <c r="BB408" s="13">
        <f>SUMIFS('Retiro Mensual'!$E$2:$E$2629,'Retiro Mensual'!$A$2:$A$2629,BB$4,'Retiro Mensual'!$B$2:$B$2629,$B408,'Retiro Mensual'!$C$2:$C$2629,BB$5)</f>
        <v>0</v>
      </c>
      <c r="BC408" s="13">
        <f>SUMIFS('Retiro Mensual'!$E$2:$E$2629,'Retiro Mensual'!$A$2:$A$2629,BC$4,'Retiro Mensual'!$B$2:$B$2629,$B408,'Retiro Mensual'!$C$2:$C$2629,BC$5)</f>
        <v>0</v>
      </c>
      <c r="BD408" s="13">
        <f>SUMIFS('Retiro Mensual'!$E$2:$E$2629,'Retiro Mensual'!$A$2:$A$2629,BD$4,'Retiro Mensual'!$B$2:$B$2629,$B408,'Retiro Mensual'!$C$2:$C$2629,BD$5)</f>
        <v>0</v>
      </c>
      <c r="BE408" s="13">
        <f>SUMIFS('Retiro Mensual'!$E$2:$E$2629,'Retiro Mensual'!$A$2:$A$2629,BE$4,'Retiro Mensual'!$B$2:$B$2629,$B408,'Retiro Mensual'!$C$2:$C$2629,BE$5)</f>
        <v>0</v>
      </c>
      <c r="BF408" s="13">
        <f>SUMIFS('Retiro Mensual'!$E$2:$E$2629,'Retiro Mensual'!$A$2:$A$2629,BF$4,'Retiro Mensual'!$B$2:$B$2629,$B408,'Retiro Mensual'!$C$2:$C$2629,BF$5)</f>
        <v>0</v>
      </c>
      <c r="BG408" s="13">
        <f>SUMIFS('Retiro Mensual'!$E$2:$E$2629,'Retiro Mensual'!$A$2:$A$2629,BG$4,'Retiro Mensual'!$B$2:$B$2629,$B408,'Retiro Mensual'!$C$2:$C$2629,BG$5)</f>
        <v>0</v>
      </c>
      <c r="BH408" s="13">
        <f>SUMIFS('Retiro Mensual'!$E$2:$E$2629,'Retiro Mensual'!$A$2:$A$2629,BH$4,'Retiro Mensual'!$B$2:$B$2629,$B408,'Retiro Mensual'!$C$2:$C$2629,BH$5)</f>
        <v>0</v>
      </c>
      <c r="BI408" s="13">
        <f>SUMIFS('Retiro Mensual'!$E$2:$E$2629,'Retiro Mensual'!$A$2:$A$2629,BI$4,'Retiro Mensual'!$B$2:$B$2629,$B408,'Retiro Mensual'!$C$2:$C$2629,BI$5)</f>
        <v>0</v>
      </c>
      <c r="BJ408" s="13">
        <f>SUMIFS('Retiro Mensual'!$E$2:$E$2629,'Retiro Mensual'!$A$2:$A$2629,BJ$4,'Retiro Mensual'!$B$2:$B$2629,$B408,'Retiro Mensual'!$C$2:$C$2629,BJ$5)</f>
        <v>0</v>
      </c>
      <c r="BK408" s="14">
        <f>SUMIFS('Retiro Mensual'!$E$2:$E$2629,'Retiro Mensual'!$A$2:$A$2629,BK$4,'Retiro Mensual'!$B$2:$B$2629,$B408,'Retiro Mensual'!$C$2:$C$2629,BK$5)</f>
        <v>0</v>
      </c>
      <c r="BL408" s="12">
        <f>SUMIFS('Retiro Mensual'!$E$2:$E$2629,'Retiro Mensual'!$A$2:$A$2629,BL$4,'Retiro Mensual'!$B$2:$B$2629,$B408,'Retiro Mensual'!$C$2:$C$2629,BL$5)</f>
        <v>0</v>
      </c>
      <c r="BM408" s="13">
        <f>SUMIFS('Retiro Mensual'!$E$2:$E$2629,'Retiro Mensual'!$A$2:$A$2629,BM$4,'Retiro Mensual'!$B$2:$B$2629,$B408,'Retiro Mensual'!$C$2:$C$2629,BM$5)</f>
        <v>0</v>
      </c>
      <c r="BN408" s="13">
        <f>SUMIFS('Retiro Mensual'!$E$2:$E$2629,'Retiro Mensual'!$A$2:$A$2629,BN$4,'Retiro Mensual'!$B$2:$B$2629,$B408,'Retiro Mensual'!$C$2:$C$2629,BN$5)</f>
        <v>0</v>
      </c>
      <c r="BO408" s="13">
        <f>SUMIFS('Retiro Mensual'!$E$2:$E$2629,'Retiro Mensual'!$A$2:$A$2629,BO$4,'Retiro Mensual'!$B$2:$B$2629,$B408,'Retiro Mensual'!$C$2:$C$2629,BO$5)</f>
        <v>0</v>
      </c>
      <c r="BP408" s="13">
        <f>SUMIFS('Retiro Mensual'!$E$2:$E$2629,'Retiro Mensual'!$A$2:$A$2629,BP$4,'Retiro Mensual'!$B$2:$B$2629,$B408,'Retiro Mensual'!$C$2:$C$2629,BP$5)</f>
        <v>0</v>
      </c>
      <c r="BQ408" s="13">
        <f>SUMIFS('Retiro Mensual'!$E$2:$E$2629,'Retiro Mensual'!$A$2:$A$2629,BQ$4,'Retiro Mensual'!$B$2:$B$2629,$B408,'Retiro Mensual'!$C$2:$C$2629,BQ$5)</f>
        <v>0</v>
      </c>
      <c r="BR408" s="13">
        <f>SUMIFS('Retiro Mensual'!$E$2:$E$2629,'Retiro Mensual'!$A$2:$A$2629,BR$4,'Retiro Mensual'!$B$2:$B$2629,$B408,'Retiro Mensual'!$C$2:$C$2629,BR$5)</f>
        <v>0</v>
      </c>
      <c r="BS408" s="13">
        <f>SUMIFS('Retiro Mensual'!$E$2:$E$2629,'Retiro Mensual'!$A$2:$A$2629,BS$4,'Retiro Mensual'!$B$2:$B$2629,$B408,'Retiro Mensual'!$C$2:$C$2629,BS$5)</f>
        <v>0</v>
      </c>
      <c r="BT408" s="13">
        <f>SUMIFS('Retiro Mensual'!$E$2:$E$2629,'Retiro Mensual'!$A$2:$A$2629,BT$4,'Retiro Mensual'!$B$2:$B$2629,$B408,'Retiro Mensual'!$C$2:$C$2629,BT$5)</f>
        <v>0</v>
      </c>
      <c r="BU408" s="13">
        <f>SUMIFS('Retiro Mensual'!$E$2:$E$2629,'Retiro Mensual'!$A$2:$A$2629,BU$4,'Retiro Mensual'!$B$2:$B$2629,$B408,'Retiro Mensual'!$C$2:$C$2629,BU$5)</f>
        <v>0</v>
      </c>
      <c r="BV408" s="13">
        <f>SUMIFS('Retiro Mensual'!$E$2:$E$2629,'Retiro Mensual'!$A$2:$A$2629,BV$4,'Retiro Mensual'!$B$2:$B$2629,$B408,'Retiro Mensual'!$C$2:$C$2629,BV$5)</f>
        <v>0</v>
      </c>
      <c r="BW408" s="14">
        <f>SUMIFS('Retiro Mensual'!$E$2:$E$2629,'Retiro Mensual'!$A$2:$A$2629,BW$4,'Retiro Mensual'!$B$2:$B$2629,$B408,'Retiro Mensual'!$C$2:$C$2629,BW$5)</f>
        <v>0</v>
      </c>
      <c r="BX408" s="13"/>
      <c r="BY408" s="12">
        <f>SUMIFS('Compra Ventas'!$E$2:$E$2700,'Compra Ventas'!$A$2:$A$2700,BY$4,'Compra Ventas'!$B$2:$B$2700,$B408,'Compra Ventas'!$C$2:$C$2700,BY$5)</f>
        <v>0</v>
      </c>
      <c r="BZ408" s="13">
        <f>SUMIFS('Compra Ventas'!$E$2:$E$2700,'Compra Ventas'!$A$2:$A$2700,BZ$4,'Compra Ventas'!$B$2:$B$2700,$B408,'Compra Ventas'!$C$2:$C$2700,BZ$5)</f>
        <v>0</v>
      </c>
      <c r="CA408" s="13">
        <f>SUMIFS('Compra Ventas'!$E$2:$E$2700,'Compra Ventas'!$A$2:$A$2700,CA$4,'Compra Ventas'!$B$2:$B$2700,$B408,'Compra Ventas'!$C$2:$C$2700,CA$5)</f>
        <v>0</v>
      </c>
      <c r="CB408" s="13">
        <f>SUMIFS('Compra Ventas'!$E$2:$E$2700,'Compra Ventas'!$A$2:$A$2700,CB$4,'Compra Ventas'!$B$2:$B$2700,$B408,'Compra Ventas'!$C$2:$C$2700,CB$5)</f>
        <v>0</v>
      </c>
      <c r="CC408" s="13">
        <f>SUMIFS('Compra Ventas'!$E$2:$E$2700,'Compra Ventas'!$A$2:$A$2700,CC$4,'Compra Ventas'!$B$2:$B$2700,$B408,'Compra Ventas'!$C$2:$C$2700,CC$5)</f>
        <v>0</v>
      </c>
      <c r="CD408" s="13">
        <f>SUMIFS('Compra Ventas'!$E$2:$E$2700,'Compra Ventas'!$A$2:$A$2700,CD$4,'Compra Ventas'!$B$2:$B$2700,$B408,'Compra Ventas'!$C$2:$C$2700,CD$5)</f>
        <v>0</v>
      </c>
      <c r="CE408" s="13">
        <f>SUMIFS('Compra Ventas'!$E$2:$E$2700,'Compra Ventas'!$A$2:$A$2700,CE$4,'Compra Ventas'!$B$2:$B$2700,$B408,'Compra Ventas'!$C$2:$C$2700,CE$5)</f>
        <v>0</v>
      </c>
      <c r="CF408" s="13">
        <f>SUMIFS('Compra Ventas'!$E$2:$E$2700,'Compra Ventas'!$A$2:$A$2700,CF$4,'Compra Ventas'!$B$2:$B$2700,$B408,'Compra Ventas'!$C$2:$C$2700,CF$5)</f>
        <v>0</v>
      </c>
      <c r="CG408" s="13">
        <f>SUMIFS('Compra Ventas'!$E$2:$E$2700,'Compra Ventas'!$A$2:$A$2700,CG$4,'Compra Ventas'!$B$2:$B$2700,$B408,'Compra Ventas'!$C$2:$C$2700,CG$5)</f>
        <v>0</v>
      </c>
      <c r="CH408" s="13">
        <f>SUMIFS('Compra Ventas'!$E$2:$E$2700,'Compra Ventas'!$A$2:$A$2700,CH$4,'Compra Ventas'!$B$2:$B$2700,$B408,'Compra Ventas'!$C$2:$C$2700,CH$5)</f>
        <v>0</v>
      </c>
      <c r="CI408" s="13">
        <f>SUMIFS('Compra Ventas'!$E$2:$E$2700,'Compra Ventas'!$A$2:$A$2700,CI$4,'Compra Ventas'!$B$2:$B$2700,$B408,'Compra Ventas'!$C$2:$C$2700,CI$5)</f>
        <v>0</v>
      </c>
      <c r="CJ408" s="14">
        <f>SUMIFS('Compra Ventas'!$E$2:$E$2700,'Compra Ventas'!$A$2:$A$2700,CJ$4,'Compra Ventas'!$B$2:$B$2700,$B408,'Compra Ventas'!$C$2:$C$2700,CJ$5)</f>
        <v>0</v>
      </c>
      <c r="CK408" s="12">
        <f>SUMIFS('Compra Ventas'!$E$2:$E$2700,'Compra Ventas'!$A$2:$A$2700,CK$4,'Compra Ventas'!$B$2:$B$2700,$B408,'Compra Ventas'!$C$2:$C$2700,CK$5)</f>
        <v>0</v>
      </c>
      <c r="CL408" s="13">
        <f>SUMIFS('Compra Ventas'!$E$2:$E$2700,'Compra Ventas'!$A$2:$A$2700,CL$4,'Compra Ventas'!$B$2:$B$2700,$B408,'Compra Ventas'!$C$2:$C$2700,CL$5)</f>
        <v>0</v>
      </c>
      <c r="CM408" s="13">
        <f>SUMIFS('Compra Ventas'!$E$2:$E$2700,'Compra Ventas'!$A$2:$A$2700,CM$4,'Compra Ventas'!$B$2:$B$2700,$B408,'Compra Ventas'!$C$2:$C$2700,CM$5)</f>
        <v>0</v>
      </c>
      <c r="CN408" s="13">
        <f>SUMIFS('Compra Ventas'!$E$2:$E$2700,'Compra Ventas'!$A$2:$A$2700,CN$4,'Compra Ventas'!$B$2:$B$2700,$B408,'Compra Ventas'!$C$2:$C$2700,CN$5)</f>
        <v>0</v>
      </c>
      <c r="CO408" s="13">
        <f>SUMIFS('Compra Ventas'!$E$2:$E$2700,'Compra Ventas'!$A$2:$A$2700,CO$4,'Compra Ventas'!$B$2:$B$2700,$B408,'Compra Ventas'!$C$2:$C$2700,CO$5)</f>
        <v>0</v>
      </c>
      <c r="CP408" s="13">
        <f>SUMIFS('Compra Ventas'!$E$2:$E$2700,'Compra Ventas'!$A$2:$A$2700,CP$4,'Compra Ventas'!$B$2:$B$2700,$B408,'Compra Ventas'!$C$2:$C$2700,CP$5)</f>
        <v>0</v>
      </c>
      <c r="CQ408" s="13">
        <f>SUMIFS('Compra Ventas'!$E$2:$E$2700,'Compra Ventas'!$A$2:$A$2700,CQ$4,'Compra Ventas'!$B$2:$B$2700,$B408,'Compra Ventas'!$C$2:$C$2700,CQ$5)</f>
        <v>0</v>
      </c>
      <c r="CR408" s="13">
        <f>SUMIFS('Compra Ventas'!$E$2:$E$2700,'Compra Ventas'!$A$2:$A$2700,CR$4,'Compra Ventas'!$B$2:$B$2700,$B408,'Compra Ventas'!$C$2:$C$2700,CR$5)</f>
        <v>0</v>
      </c>
      <c r="CS408" s="13">
        <f>SUMIFS('Compra Ventas'!$E$2:$E$2700,'Compra Ventas'!$A$2:$A$2700,CS$4,'Compra Ventas'!$B$2:$B$2700,$B408,'Compra Ventas'!$C$2:$C$2700,CS$5)</f>
        <v>0</v>
      </c>
      <c r="CT408" s="13">
        <f>SUMIFS('Compra Ventas'!$E$2:$E$2700,'Compra Ventas'!$A$2:$A$2700,CT$4,'Compra Ventas'!$B$2:$B$2700,$B408,'Compra Ventas'!$C$2:$C$2700,CT$5)</f>
        <v>0</v>
      </c>
      <c r="CU408" s="13">
        <f>SUMIFS('Compra Ventas'!$E$2:$E$2700,'Compra Ventas'!$A$2:$A$2700,CU$4,'Compra Ventas'!$B$2:$B$2700,$B408,'Compra Ventas'!$C$2:$C$2700,CU$5)</f>
        <v>0</v>
      </c>
      <c r="CV408" s="14">
        <f>SUMIFS('Compra Ventas'!$E$2:$E$2700,'Compra Ventas'!$A$2:$A$2700,CV$4,'Compra Ventas'!$B$2:$B$2700,$B408,'Compra Ventas'!$C$2:$C$2700,CV$5)</f>
        <v>0</v>
      </c>
      <c r="CW408" s="12">
        <f>SUMIFS('Compra Ventas'!$E$2:$E$2700,'Compra Ventas'!$A$2:$A$2700,CW$4,'Compra Ventas'!$B$2:$B$2700,$B408,'Compra Ventas'!$C$2:$C$2700,CW$5)</f>
        <v>0</v>
      </c>
      <c r="CX408" s="13">
        <f>SUMIFS('Compra Ventas'!$E$2:$E$2700,'Compra Ventas'!$A$2:$A$2700,CX$4,'Compra Ventas'!$B$2:$B$2700,$B408,'Compra Ventas'!$C$2:$C$2700,CX$5)</f>
        <v>0</v>
      </c>
      <c r="CY408" s="13">
        <f>SUMIFS('Compra Ventas'!$E$2:$E$2700,'Compra Ventas'!$A$2:$A$2700,CY$4,'Compra Ventas'!$B$2:$B$2700,$B408,'Compra Ventas'!$C$2:$C$2700,CY$5)</f>
        <v>0</v>
      </c>
      <c r="CZ408" s="13">
        <f>SUMIFS('Compra Ventas'!$E$2:$E$2700,'Compra Ventas'!$A$2:$A$2700,CZ$4,'Compra Ventas'!$B$2:$B$2700,$B408,'Compra Ventas'!$C$2:$C$2700,CZ$5)</f>
        <v>0</v>
      </c>
      <c r="DA408" s="13">
        <f>SUMIFS('Compra Ventas'!$E$2:$E$2700,'Compra Ventas'!$A$2:$A$2700,DA$4,'Compra Ventas'!$B$2:$B$2700,$B408,'Compra Ventas'!$C$2:$C$2700,DA$5)</f>
        <v>0</v>
      </c>
      <c r="DB408" s="13">
        <f>SUMIFS('Compra Ventas'!$E$2:$E$2700,'Compra Ventas'!$A$2:$A$2700,DB$4,'Compra Ventas'!$B$2:$B$2700,$B408,'Compra Ventas'!$C$2:$C$2700,DB$5)</f>
        <v>0</v>
      </c>
      <c r="DC408" s="13">
        <f>SUMIFS('Compra Ventas'!$E$2:$E$2700,'Compra Ventas'!$A$2:$A$2700,DC$4,'Compra Ventas'!$B$2:$B$2700,$B408,'Compra Ventas'!$C$2:$C$2700,DC$5)</f>
        <v>0</v>
      </c>
      <c r="DD408" s="13">
        <f>SUMIFS('Compra Ventas'!$E$2:$E$2700,'Compra Ventas'!$A$2:$A$2700,DD$4,'Compra Ventas'!$B$2:$B$2700,$B408,'Compra Ventas'!$C$2:$C$2700,DD$5)</f>
        <v>0</v>
      </c>
      <c r="DE408" s="13">
        <f>SUMIFS('Compra Ventas'!$E$2:$E$2700,'Compra Ventas'!$A$2:$A$2700,DE$4,'Compra Ventas'!$B$2:$B$2700,$B408,'Compra Ventas'!$C$2:$C$2700,DE$5)</f>
        <v>0</v>
      </c>
      <c r="DF408" s="13">
        <f>SUMIFS('Compra Ventas'!$E$2:$E$2700,'Compra Ventas'!$A$2:$A$2700,DF$4,'Compra Ventas'!$B$2:$B$2700,$B408,'Compra Ventas'!$C$2:$C$2700,DF$5)</f>
        <v>0</v>
      </c>
      <c r="DG408" s="13">
        <f>SUMIFS('Compra Ventas'!$E$2:$E$2700,'Compra Ventas'!$A$2:$A$2700,DG$4,'Compra Ventas'!$B$2:$B$2700,$B408,'Compra Ventas'!$C$2:$C$2700,DG$5)</f>
        <v>0</v>
      </c>
      <c r="DH408" s="14">
        <f>SUMIFS('Compra Ventas'!$E$2:$E$2700,'Compra Ventas'!$A$2:$A$2700,DH$4,'Compra Ventas'!$B$2:$B$2700,$B408,'Compra Ventas'!$C$2:$C$2700,DH$5)</f>
        <v>0</v>
      </c>
      <c r="DI408" s="84"/>
      <c r="DJ408" s="98">
        <f>SUMIFS('Ajuste Ciclado'!D$5:D$47,'Ajuste Ciclado'!$C$5:$C$47,Balance!DJ$4,'Ajuste Ciclado'!$B$5:$B$47,Balance!$B408)</f>
        <v>0</v>
      </c>
      <c r="DK408" s="99">
        <f>SUMIFS('Ajuste Ciclado'!E$5:E$47,'Ajuste Ciclado'!$C$5:$C$47,Balance!DK$4,'Ajuste Ciclado'!$B$5:$B$47,Balance!$B408)</f>
        <v>0</v>
      </c>
      <c r="DL408" s="99">
        <f>SUMIFS('Ajuste Ciclado'!F$5:F$47,'Ajuste Ciclado'!$C$5:$C$47,Balance!DL$4,'Ajuste Ciclado'!$B$5:$B$47,Balance!$B408)</f>
        <v>0</v>
      </c>
      <c r="DM408" s="99">
        <f>SUMIFS('Ajuste Ciclado'!G$5:G$47,'Ajuste Ciclado'!$C$5:$C$47,Balance!DM$4,'Ajuste Ciclado'!$B$5:$B$47,Balance!$B408)</f>
        <v>0</v>
      </c>
      <c r="DN408" s="99">
        <f>SUMIFS('Ajuste Ciclado'!H$5:H$47,'Ajuste Ciclado'!$C$5:$C$47,Balance!DN$4,'Ajuste Ciclado'!$B$5:$B$47,Balance!$B408)</f>
        <v>0</v>
      </c>
      <c r="DO408" s="99">
        <f>SUMIFS('Ajuste Ciclado'!I$5:I$47,'Ajuste Ciclado'!$C$5:$C$47,Balance!DO$4,'Ajuste Ciclado'!$B$5:$B$47,Balance!$B408)</f>
        <v>0</v>
      </c>
      <c r="DP408" s="99">
        <f>SUMIFS('Ajuste Ciclado'!J$5:J$47,'Ajuste Ciclado'!$C$5:$C$47,Balance!DP$4,'Ajuste Ciclado'!$B$5:$B$47,Balance!$B408)</f>
        <v>0</v>
      </c>
      <c r="DQ408" s="99">
        <f>SUMIFS('Ajuste Ciclado'!K$5:K$47,'Ajuste Ciclado'!$C$5:$C$47,Balance!DQ$4,'Ajuste Ciclado'!$B$5:$B$47,Balance!$B408)</f>
        <v>0</v>
      </c>
      <c r="DR408" s="99">
        <f>SUMIFS('Ajuste Ciclado'!L$5:L$47,'Ajuste Ciclado'!$C$5:$C$47,Balance!DR$4,'Ajuste Ciclado'!$B$5:$B$47,Balance!$B408)</f>
        <v>0</v>
      </c>
      <c r="DS408" s="99">
        <f>SUMIFS('Ajuste Ciclado'!M$5:M$47,'Ajuste Ciclado'!$C$5:$C$47,Balance!DS$4,'Ajuste Ciclado'!$B$5:$B$47,Balance!$B408)</f>
        <v>0</v>
      </c>
      <c r="DT408" s="99">
        <f>SUMIFS('Ajuste Ciclado'!N$5:N$47,'Ajuste Ciclado'!$C$5:$C$47,Balance!DT$4,'Ajuste Ciclado'!$B$5:$B$47,Balance!$B408)</f>
        <v>0</v>
      </c>
      <c r="DU408" s="100">
        <f>SUMIFS('Ajuste Ciclado'!O$5:O$47,'Ajuste Ciclado'!$C$5:$C$47,Balance!DU$4,'Ajuste Ciclado'!$B$5:$B$47,Balance!$B408)</f>
        <v>0</v>
      </c>
      <c r="DV408" s="98">
        <f>SUMIFS('Ajuste Ciclado'!D$5:D$47,'Ajuste Ciclado'!$C$5:$C$47,Balance!DV$4,'Ajuste Ciclado'!$B$5:$B$47,Balance!$B408)</f>
        <v>0</v>
      </c>
      <c r="DW408" s="99">
        <f>SUMIFS('Ajuste Ciclado'!E$5:E$47,'Ajuste Ciclado'!$C$5:$C$47,Balance!DW$4,'Ajuste Ciclado'!$B$5:$B$47,Balance!$B408)</f>
        <v>0</v>
      </c>
      <c r="DX408" s="99">
        <f>SUMIFS('Ajuste Ciclado'!F$5:F$47,'Ajuste Ciclado'!$C$5:$C$47,Balance!DX$4,'Ajuste Ciclado'!$B$5:$B$47,Balance!$B408)</f>
        <v>0</v>
      </c>
      <c r="DY408" s="99">
        <f>SUMIFS('Ajuste Ciclado'!G$5:G$47,'Ajuste Ciclado'!$C$5:$C$47,Balance!DY$4,'Ajuste Ciclado'!$B$5:$B$47,Balance!$B408)</f>
        <v>0</v>
      </c>
      <c r="DZ408" s="99">
        <f>SUMIFS('Ajuste Ciclado'!H$5:H$47,'Ajuste Ciclado'!$C$5:$C$47,Balance!DZ$4,'Ajuste Ciclado'!$B$5:$B$47,Balance!$B408)</f>
        <v>0</v>
      </c>
      <c r="EA408" s="99">
        <f>SUMIFS('Ajuste Ciclado'!I$5:I$47,'Ajuste Ciclado'!$C$5:$C$47,Balance!EA$4,'Ajuste Ciclado'!$B$5:$B$47,Balance!$B408)</f>
        <v>0</v>
      </c>
      <c r="EB408" s="99">
        <f>SUMIFS('Ajuste Ciclado'!J$5:J$47,'Ajuste Ciclado'!$C$5:$C$47,Balance!EB$4,'Ajuste Ciclado'!$B$5:$B$47,Balance!$B408)</f>
        <v>0</v>
      </c>
      <c r="EC408" s="99">
        <f>SUMIFS('Ajuste Ciclado'!K$5:K$47,'Ajuste Ciclado'!$C$5:$C$47,Balance!EC$4,'Ajuste Ciclado'!$B$5:$B$47,Balance!$B408)</f>
        <v>0</v>
      </c>
      <c r="ED408" s="99">
        <f>SUMIFS('Ajuste Ciclado'!L$5:L$47,'Ajuste Ciclado'!$C$5:$C$47,Balance!ED$4,'Ajuste Ciclado'!$B$5:$B$47,Balance!$B408)</f>
        <v>0</v>
      </c>
      <c r="EE408" s="99">
        <f>SUMIFS('Ajuste Ciclado'!M$5:M$47,'Ajuste Ciclado'!$C$5:$C$47,Balance!EE$4,'Ajuste Ciclado'!$B$5:$B$47,Balance!$B408)</f>
        <v>0</v>
      </c>
      <c r="EF408" s="99">
        <f>SUMIFS('Ajuste Ciclado'!N$5:N$47,'Ajuste Ciclado'!$C$5:$C$47,Balance!EF$4,'Ajuste Ciclado'!$B$5:$B$47,Balance!$B408)</f>
        <v>0</v>
      </c>
      <c r="EG408" s="100">
        <f>SUMIFS('Ajuste Ciclado'!O$5:O$47,'Ajuste Ciclado'!$C$5:$C$47,Balance!EG$4,'Ajuste Ciclado'!$B$5:$B$47,Balance!$B408)</f>
        <v>0</v>
      </c>
      <c r="EH408" s="98">
        <f>SUMIFS('Ajuste Ciclado'!D$5:D$47,'Ajuste Ciclado'!$C$5:$C$47,Balance!EH$4,'Ajuste Ciclado'!$B$5:$B$47,Balance!$B408)</f>
        <v>0</v>
      </c>
      <c r="EI408" s="99">
        <f>SUMIFS('Ajuste Ciclado'!E$5:E$47,'Ajuste Ciclado'!$C$5:$C$47,Balance!EI$4,'Ajuste Ciclado'!$B$5:$B$47,Balance!$B408)</f>
        <v>0</v>
      </c>
      <c r="EJ408" s="99">
        <f>SUMIFS('Ajuste Ciclado'!F$5:F$47,'Ajuste Ciclado'!$C$5:$C$47,Balance!EJ$4,'Ajuste Ciclado'!$B$5:$B$47,Balance!$B408)</f>
        <v>0</v>
      </c>
      <c r="EK408" s="99">
        <f>SUMIFS('Ajuste Ciclado'!G$5:G$47,'Ajuste Ciclado'!$C$5:$C$47,Balance!EK$4,'Ajuste Ciclado'!$B$5:$B$47,Balance!$B408)</f>
        <v>0</v>
      </c>
      <c r="EL408" s="99">
        <f>SUMIFS('Ajuste Ciclado'!H$5:H$47,'Ajuste Ciclado'!$C$5:$C$47,Balance!EL$4,'Ajuste Ciclado'!$B$5:$B$47,Balance!$B408)</f>
        <v>0</v>
      </c>
      <c r="EM408" s="99">
        <f>SUMIFS('Ajuste Ciclado'!I$5:I$47,'Ajuste Ciclado'!$C$5:$C$47,Balance!EM$4,'Ajuste Ciclado'!$B$5:$B$47,Balance!$B408)</f>
        <v>0</v>
      </c>
      <c r="EN408" s="99">
        <f>SUMIFS('Ajuste Ciclado'!J$5:J$47,'Ajuste Ciclado'!$C$5:$C$47,Balance!EN$4,'Ajuste Ciclado'!$B$5:$B$47,Balance!$B408)</f>
        <v>0</v>
      </c>
      <c r="EO408" s="99">
        <f>SUMIFS('Ajuste Ciclado'!K$5:K$47,'Ajuste Ciclado'!$C$5:$C$47,Balance!EO$4,'Ajuste Ciclado'!$B$5:$B$47,Balance!$B408)</f>
        <v>0</v>
      </c>
      <c r="EP408" s="99">
        <f>SUMIFS('Ajuste Ciclado'!L$5:L$47,'Ajuste Ciclado'!$C$5:$C$47,Balance!EP$4,'Ajuste Ciclado'!$B$5:$B$47,Balance!$B408)</f>
        <v>0</v>
      </c>
      <c r="EQ408" s="99">
        <f>SUMIFS('Ajuste Ciclado'!M$5:M$47,'Ajuste Ciclado'!$C$5:$C$47,Balance!EQ$4,'Ajuste Ciclado'!$B$5:$B$47,Balance!$B408)</f>
        <v>0</v>
      </c>
      <c r="ER408" s="99">
        <f>SUMIFS('Ajuste Ciclado'!N$5:N$47,'Ajuste Ciclado'!$C$5:$C$47,Balance!ER$4,'Ajuste Ciclado'!$B$5:$B$47,Balance!$B408)</f>
        <v>0</v>
      </c>
      <c r="ES408" s="100">
        <f>SUMIFS('Ajuste Ciclado'!O$5:O$47,'Ajuste Ciclado'!$C$5:$C$47,Balance!ES$4,'Ajuste Ciclado'!$B$5:$B$47,Balance!$B408)</f>
        <v>0</v>
      </c>
      <c r="ET408" s="84"/>
      <c r="EU408" s="12">
        <f t="shared" si="523"/>
        <v>58988.350707731239</v>
      </c>
      <c r="EV408" s="13">
        <f t="shared" si="488"/>
        <v>45429.695771938961</v>
      </c>
      <c r="EW408" s="13">
        <f t="shared" si="489"/>
        <v>44249.476894909792</v>
      </c>
      <c r="EX408" s="13">
        <f t="shared" si="490"/>
        <v>27247.925869165461</v>
      </c>
      <c r="EY408" s="13">
        <f t="shared" si="491"/>
        <v>18525.147276027699</v>
      </c>
      <c r="EZ408" s="13">
        <f t="shared" si="492"/>
        <v>10402.63914951643</v>
      </c>
      <c r="FA408" s="13">
        <f t="shared" si="493"/>
        <v>13897.525488240661</v>
      </c>
      <c r="FB408" s="13">
        <f t="shared" si="494"/>
        <v>21084.143650375299</v>
      </c>
      <c r="FC408" s="13">
        <f t="shared" si="495"/>
        <v>23927.903686182381</v>
      </c>
      <c r="FD408" s="13">
        <f t="shared" si="496"/>
        <v>6381.7276973434909</v>
      </c>
      <c r="FE408" s="13">
        <f t="shared" si="497"/>
        <v>1684.7827233387279</v>
      </c>
      <c r="FF408" s="14">
        <f t="shared" si="498"/>
        <v>2420.0185406519658</v>
      </c>
      <c r="FG408" s="12">
        <f t="shared" si="499"/>
        <v>59147.800846751023</v>
      </c>
      <c r="FH408" s="13">
        <f t="shared" si="500"/>
        <v>46057.673098281593</v>
      </c>
      <c r="FI408" s="13">
        <f t="shared" si="501"/>
        <v>44748.045644780817</v>
      </c>
      <c r="FJ408" s="13">
        <f t="shared" si="502"/>
        <v>28886.640695038921</v>
      </c>
      <c r="FK408" s="13">
        <f t="shared" si="503"/>
        <v>17973.448928099551</v>
      </c>
      <c r="FL408" s="13">
        <f t="shared" si="504"/>
        <v>10654.793066101451</v>
      </c>
      <c r="FM408" s="13">
        <f t="shared" si="505"/>
        <v>15078.051908669269</v>
      </c>
      <c r="FN408" s="13">
        <f t="shared" si="506"/>
        <v>21288.120889544101</v>
      </c>
      <c r="FO408" s="13">
        <f t="shared" si="507"/>
        <v>24657.811118737271</v>
      </c>
      <c r="FP408" s="13">
        <f t="shared" si="508"/>
        <v>10422.78909683161</v>
      </c>
      <c r="FQ408" s="13">
        <f t="shared" si="509"/>
        <v>13626.93367545398</v>
      </c>
      <c r="FR408" s="14">
        <f t="shared" si="510"/>
        <v>14179.072147160859</v>
      </c>
      <c r="FS408" s="12">
        <f t="shared" si="511"/>
        <v>59190.861753021192</v>
      </c>
      <c r="FT408" s="13">
        <f t="shared" si="512"/>
        <v>46308.056125995623</v>
      </c>
      <c r="FU408" s="13">
        <f t="shared" si="513"/>
        <v>44571.933743188551</v>
      </c>
      <c r="FV408" s="13">
        <f t="shared" si="514"/>
        <v>28696.196562111989</v>
      </c>
      <c r="FW408" s="13">
        <f t="shared" si="515"/>
        <v>18824.340327284881</v>
      </c>
      <c r="FX408" s="13">
        <f t="shared" si="516"/>
        <v>11677.56980814589</v>
      </c>
      <c r="FY408" s="13">
        <f t="shared" si="517"/>
        <v>16827.134544954439</v>
      </c>
      <c r="FZ408" s="13">
        <f t="shared" si="518"/>
        <v>23693.675818415009</v>
      </c>
      <c r="GA408" s="13">
        <f t="shared" si="519"/>
        <v>27380.082619659359</v>
      </c>
      <c r="GB408" s="13">
        <f t="shared" si="520"/>
        <v>23928.949137000691</v>
      </c>
      <c r="GC408" s="13">
        <f t="shared" si="521"/>
        <v>30071.968977148648</v>
      </c>
      <c r="GD408" s="14">
        <f t="shared" si="522"/>
        <v>24956.728056249241</v>
      </c>
      <c r="GE408" s="84"/>
      <c r="GF408" s="12">
        <f t="shared" si="524"/>
        <v>274239.33745542215</v>
      </c>
      <c r="GG408" s="13">
        <f t="shared" si="524"/>
        <v>306721.18111545051</v>
      </c>
      <c r="GH408" s="14">
        <f t="shared" si="524"/>
        <v>356127.49747317552</v>
      </c>
      <c r="GI408" s="6">
        <f t="shared" si="525"/>
        <v>1</v>
      </c>
      <c r="GJ408" s="12">
        <f t="shared" si="526"/>
        <v>0</v>
      </c>
      <c r="GK408" s="13">
        <f t="shared" si="527"/>
        <v>0</v>
      </c>
      <c r="GL408" s="14">
        <f t="shared" si="528"/>
        <v>0</v>
      </c>
      <c r="GM408" s="84"/>
      <c r="GN408" s="66">
        <f t="shared" si="529"/>
        <v>0</v>
      </c>
      <c r="GO408" s="84"/>
      <c r="GP408" s="63" t="str" cm="1">
        <f t="array" ref="GP408">INDEX($GF$4:$GH$4,1,GI408)</f>
        <v>Sample 1</v>
      </c>
      <c r="GQ408" s="12">
        <f t="shared" si="436"/>
        <v>1684.7827233387279</v>
      </c>
      <c r="GR408" s="13">
        <f t="shared" si="436"/>
        <v>2420.0185406519658</v>
      </c>
      <c r="GS408" s="14">
        <f t="shared" si="436"/>
        <v>6381.7276973434909</v>
      </c>
      <c r="GT408" s="12">
        <f t="shared" si="437"/>
        <v>10422.78909683161</v>
      </c>
      <c r="GU408" s="13">
        <f t="shared" si="437"/>
        <v>10654.793066101451</v>
      </c>
      <c r="GV408" s="14">
        <f t="shared" si="437"/>
        <v>13626.93367545398</v>
      </c>
      <c r="GW408" s="12">
        <f t="shared" si="438"/>
        <v>11677.56980814589</v>
      </c>
      <c r="GX408" s="13">
        <f t="shared" si="438"/>
        <v>16827.134544954439</v>
      </c>
      <c r="GY408" s="14">
        <f t="shared" si="438"/>
        <v>18824.340327284881</v>
      </c>
      <c r="GZ408" s="84" t="str">
        <f t="shared" si="441"/>
        <v>Sample 1</v>
      </c>
      <c r="HA408" s="12">
        <f t="shared" si="530"/>
        <v>0</v>
      </c>
      <c r="HB408" s="13">
        <f t="shared" si="530"/>
        <v>0</v>
      </c>
      <c r="HC408" s="14">
        <f t="shared" si="530"/>
        <v>0</v>
      </c>
      <c r="HD408" s="6">
        <f t="shared" si="442"/>
        <v>0</v>
      </c>
      <c r="HE408" s="84" t="str">
        <f t="shared" si="443"/>
        <v>Ok</v>
      </c>
    </row>
    <row r="409" spans="2:213" hidden="1" x14ac:dyDescent="0.3">
      <c r="B409" s="84" t="s">
        <v>106</v>
      </c>
      <c r="C409" s="12">
        <f>SUMIFS(Inyecciones!$E$2:$E$14185,Inyecciones!$A$2:$A$14185,Balance!C$4,Inyecciones!$B$2:$B$14185,Balance!$B409,Inyecciones!$C$2:$C$14185,Balance!C$5)</f>
        <v>47778.614757175223</v>
      </c>
      <c r="D409" s="13">
        <f>SUMIFS(Inyecciones!$E$2:$E$14185,Inyecciones!$A$2:$A$14185,Balance!D$4,Inyecciones!$B$2:$B$14185,Balance!$B409,Inyecciones!$C$2:$C$14185,Balance!D$5)</f>
        <v>35825.819640243681</v>
      </c>
      <c r="E409" s="13">
        <f>SUMIFS(Inyecciones!$E$2:$E$14185,Inyecciones!$A$2:$A$14185,Balance!E$4,Inyecciones!$B$2:$B$14185,Balance!$B409,Inyecciones!$C$2:$C$14185,Balance!E$5)</f>
        <v>32407.785598390379</v>
      </c>
      <c r="F409" s="13">
        <f>SUMIFS(Inyecciones!$E$2:$E$14185,Inyecciones!$A$2:$A$14185,Balance!F$4,Inyecciones!$B$2:$B$14185,Balance!$B409,Inyecciones!$C$2:$C$14185,Balance!F$5)</f>
        <v>28752.58720134087</v>
      </c>
      <c r="G409" s="13">
        <f>SUMIFS(Inyecciones!$E$2:$E$14185,Inyecciones!$A$2:$A$14185,Balance!G$4,Inyecciones!$B$2:$B$14185,Balance!$B409,Inyecciones!$C$2:$C$14185,Balance!G$5)</f>
        <v>22064.67497381361</v>
      </c>
      <c r="H409" s="13">
        <f>SUMIFS(Inyecciones!$E$2:$E$14185,Inyecciones!$A$2:$A$14185,Balance!H$4,Inyecciones!$B$2:$B$14185,Balance!$B409,Inyecciones!$C$2:$C$14185,Balance!H$5)</f>
        <v>12458.04525870103</v>
      </c>
      <c r="I409" s="13">
        <f>SUMIFS(Inyecciones!$E$2:$E$14185,Inyecciones!$A$2:$A$14185,Balance!I$4,Inyecciones!$B$2:$B$14185,Balance!$B409,Inyecciones!$C$2:$C$14185,Balance!I$5)</f>
        <v>15056.54511388225</v>
      </c>
      <c r="J409" s="13">
        <f>SUMIFS(Inyecciones!$E$2:$E$14185,Inyecciones!$A$2:$A$14185,Balance!J$4,Inyecciones!$B$2:$B$14185,Balance!$B409,Inyecciones!$C$2:$C$14185,Balance!J$5)</f>
        <v>19068.54422568193</v>
      </c>
      <c r="K409" s="13">
        <f>SUMIFS(Inyecciones!$E$2:$E$14185,Inyecciones!$A$2:$A$14185,Balance!K$4,Inyecciones!$B$2:$B$14185,Balance!$B409,Inyecciones!$C$2:$C$14185,Balance!K$5)</f>
        <v>20962.595117927631</v>
      </c>
      <c r="L409" s="13">
        <f>SUMIFS(Inyecciones!$E$2:$E$14185,Inyecciones!$A$2:$A$14185,Balance!L$4,Inyecciones!$B$2:$B$14185,Balance!$B409,Inyecciones!$C$2:$C$14185,Balance!L$5)</f>
        <v>6055.0714369308889</v>
      </c>
      <c r="M409" s="13">
        <f>SUMIFS(Inyecciones!$E$2:$E$14185,Inyecciones!$A$2:$A$14185,Balance!M$4,Inyecciones!$B$2:$B$14185,Balance!$B409,Inyecciones!$C$2:$C$14185,Balance!M$5)</f>
        <v>4413.9974025327956</v>
      </c>
      <c r="N409" s="14">
        <f>SUMIFS(Inyecciones!$E$2:$E$14185,Inyecciones!$A$2:$A$14185,Balance!N$4,Inyecciones!$B$2:$B$14185,Balance!$B409,Inyecciones!$C$2:$C$14185,Balance!N$5)</f>
        <v>6624.8486455278489</v>
      </c>
      <c r="O409" s="12">
        <f>SUMIFS(Inyecciones!$E$2:$E$14185,Inyecciones!$A$2:$A$14185,Balance!O$4,Inyecciones!$B$2:$B$14185,Balance!$B409,Inyecciones!$C$2:$C$14185,Balance!O$5)</f>
        <v>47875.758838364847</v>
      </c>
      <c r="P409" s="13">
        <f>SUMIFS(Inyecciones!$E$2:$E$14185,Inyecciones!$A$2:$A$14185,Balance!P$4,Inyecciones!$B$2:$B$14185,Balance!$B409,Inyecciones!$C$2:$C$14185,Balance!P$5)</f>
        <v>36068.03484428324</v>
      </c>
      <c r="Q409" s="13">
        <f>SUMIFS(Inyecciones!$E$2:$E$14185,Inyecciones!$A$2:$A$14185,Balance!Q$4,Inyecciones!$B$2:$B$14185,Balance!$B409,Inyecciones!$C$2:$C$14185,Balance!Q$5)</f>
        <v>32722.938404925389</v>
      </c>
      <c r="R409" s="13">
        <f>SUMIFS(Inyecciones!$E$2:$E$14185,Inyecciones!$A$2:$A$14185,Balance!R$4,Inyecciones!$B$2:$B$14185,Balance!$B409,Inyecciones!$C$2:$C$14185,Balance!R$5)</f>
        <v>30475.927552414771</v>
      </c>
      <c r="S409" s="13">
        <f>SUMIFS(Inyecciones!$E$2:$E$14185,Inyecciones!$A$2:$A$14185,Balance!S$4,Inyecciones!$B$2:$B$14185,Balance!$B409,Inyecciones!$C$2:$C$14185,Balance!S$5)</f>
        <v>21149.509247376351</v>
      </c>
      <c r="T409" s="13">
        <f>SUMIFS(Inyecciones!$E$2:$E$14185,Inyecciones!$A$2:$A$14185,Balance!T$4,Inyecciones!$B$2:$B$14185,Balance!$B409,Inyecciones!$C$2:$C$14185,Balance!T$5)</f>
        <v>12595.40063991734</v>
      </c>
      <c r="U409" s="13">
        <f>SUMIFS(Inyecciones!$E$2:$E$14185,Inyecciones!$A$2:$A$14185,Balance!U$4,Inyecciones!$B$2:$B$14185,Balance!$B409,Inyecciones!$C$2:$C$14185,Balance!U$5)</f>
        <v>15940.68325531246</v>
      </c>
      <c r="V409" s="13">
        <f>SUMIFS(Inyecciones!$E$2:$E$14185,Inyecciones!$A$2:$A$14185,Balance!V$4,Inyecciones!$B$2:$B$14185,Balance!$B409,Inyecciones!$C$2:$C$14185,Balance!V$5)</f>
        <v>19148.27882714698</v>
      </c>
      <c r="W409" s="13">
        <f>SUMIFS(Inyecciones!$E$2:$E$14185,Inyecciones!$A$2:$A$14185,Balance!W$4,Inyecciones!$B$2:$B$14185,Balance!$B409,Inyecciones!$C$2:$C$14185,Balance!W$5)</f>
        <v>21310.836924548679</v>
      </c>
      <c r="X409" s="13">
        <f>SUMIFS(Inyecciones!$E$2:$E$14185,Inyecciones!$A$2:$A$14185,Balance!X$4,Inyecciones!$B$2:$B$14185,Balance!$B409,Inyecciones!$C$2:$C$14185,Balance!X$5)</f>
        <v>8917.6498691207798</v>
      </c>
      <c r="Y409" s="13">
        <f>SUMIFS(Inyecciones!$E$2:$E$14185,Inyecciones!$A$2:$A$14185,Balance!Y$4,Inyecciones!$B$2:$B$14185,Balance!$B409,Inyecciones!$C$2:$C$14185,Balance!Y$5)</f>
        <v>16123.982031153781</v>
      </c>
      <c r="Z409" s="14">
        <f>SUMIFS(Inyecciones!$E$2:$E$14185,Inyecciones!$A$2:$A$14185,Balance!Z$4,Inyecciones!$B$2:$B$14185,Balance!$B409,Inyecciones!$C$2:$C$14185,Balance!Z$5)</f>
        <v>20185.93861185955</v>
      </c>
      <c r="AA409" s="12">
        <f>SUMIFS(Inyecciones!$E$2:$E$14185,Inyecciones!$A$2:$A$14185,Balance!AA$4,Inyecciones!$B$2:$B$14185,Balance!$B409,Inyecciones!$C$2:$C$14185,Balance!AA$5)</f>
        <v>47892.01378462866</v>
      </c>
      <c r="AB409" s="13">
        <f>SUMIFS(Inyecciones!$E$2:$E$14185,Inyecciones!$A$2:$A$14185,Balance!AB$4,Inyecciones!$B$2:$B$14185,Balance!$B409,Inyecciones!$C$2:$C$14185,Balance!AB$5)</f>
        <v>36085.147842967119</v>
      </c>
      <c r="AC409" s="13">
        <f>SUMIFS(Inyecciones!$E$2:$E$14185,Inyecciones!$A$2:$A$14185,Balance!AC$4,Inyecciones!$B$2:$B$14185,Balance!$B409,Inyecciones!$C$2:$C$14185,Balance!AC$5)</f>
        <v>32604.032424024659</v>
      </c>
      <c r="AD409" s="13">
        <f>SUMIFS(Inyecciones!$E$2:$E$14185,Inyecciones!$A$2:$A$14185,Balance!AD$4,Inyecciones!$B$2:$B$14185,Balance!$B409,Inyecciones!$C$2:$C$14185,Balance!AD$5)</f>
        <v>30252.448357348781</v>
      </c>
      <c r="AE409" s="13">
        <f>SUMIFS(Inyecciones!$E$2:$E$14185,Inyecciones!$A$2:$A$14185,Balance!AE$4,Inyecciones!$B$2:$B$14185,Balance!$B409,Inyecciones!$C$2:$C$14185,Balance!AE$5)</f>
        <v>22484.649723344781</v>
      </c>
      <c r="AF409" s="13">
        <f>SUMIFS(Inyecciones!$E$2:$E$14185,Inyecciones!$A$2:$A$14185,Balance!AF$4,Inyecciones!$B$2:$B$14185,Balance!$B409,Inyecciones!$C$2:$C$14185,Balance!AF$5)</f>
        <v>13730.504234451249</v>
      </c>
      <c r="AG409" s="13">
        <f>SUMIFS(Inyecciones!$E$2:$E$14185,Inyecciones!$A$2:$A$14185,Balance!AG$4,Inyecciones!$B$2:$B$14185,Balance!$B409,Inyecciones!$C$2:$C$14185,Balance!AG$5)</f>
        <v>17576.662612261891</v>
      </c>
      <c r="AH409" s="13">
        <f>SUMIFS(Inyecciones!$E$2:$E$14185,Inyecciones!$A$2:$A$14185,Balance!AH$4,Inyecciones!$B$2:$B$14185,Balance!$B409,Inyecciones!$C$2:$C$14185,Balance!AH$5)</f>
        <v>21729.078061084521</v>
      </c>
      <c r="AI409" s="13">
        <f>SUMIFS(Inyecciones!$E$2:$E$14185,Inyecciones!$A$2:$A$14185,Balance!AI$4,Inyecciones!$B$2:$B$14185,Balance!$B409,Inyecciones!$C$2:$C$14185,Balance!AI$5)</f>
        <v>23302.188163865521</v>
      </c>
      <c r="AJ409" s="13">
        <f>SUMIFS(Inyecciones!$E$2:$E$14185,Inyecciones!$A$2:$A$14185,Balance!AJ$4,Inyecciones!$B$2:$B$14185,Balance!$B409,Inyecciones!$C$2:$C$14185,Balance!AJ$5)</f>
        <v>18985.539686289099</v>
      </c>
      <c r="AK409" s="13">
        <f>SUMIFS(Inyecciones!$E$2:$E$14185,Inyecciones!$A$2:$A$14185,Balance!AK$4,Inyecciones!$B$2:$B$14185,Balance!$B409,Inyecciones!$C$2:$C$14185,Balance!AK$5)</f>
        <v>30977.809967414989</v>
      </c>
      <c r="AL409" s="14">
        <f>SUMIFS(Inyecciones!$E$2:$E$14185,Inyecciones!$A$2:$A$14185,Balance!AL$4,Inyecciones!$B$2:$B$14185,Balance!$B409,Inyecciones!$C$2:$C$14185,Balance!AL$5)</f>
        <v>31201.55601340198</v>
      </c>
      <c r="AM409" s="13"/>
      <c r="AN409" s="12">
        <f>SUMIFS('Retiro Mensual'!$E$2:$E$2629,'Retiro Mensual'!$A$2:$A$2629,AN$4,'Retiro Mensual'!$B$2:$B$2629,$B409,'Retiro Mensual'!$C$2:$C$2629,AN$5)</f>
        <v>0</v>
      </c>
      <c r="AO409" s="13">
        <f>SUMIFS('Retiro Mensual'!$E$2:$E$2629,'Retiro Mensual'!$A$2:$A$2629,AO$4,'Retiro Mensual'!$B$2:$B$2629,$B409,'Retiro Mensual'!$C$2:$C$2629,AO$5)</f>
        <v>0</v>
      </c>
      <c r="AP409" s="13">
        <f>SUMIFS('Retiro Mensual'!$E$2:$E$2629,'Retiro Mensual'!$A$2:$A$2629,AP$4,'Retiro Mensual'!$B$2:$B$2629,$B409,'Retiro Mensual'!$C$2:$C$2629,AP$5)</f>
        <v>0</v>
      </c>
      <c r="AQ409" s="13">
        <f>SUMIFS('Retiro Mensual'!$E$2:$E$2629,'Retiro Mensual'!$A$2:$A$2629,AQ$4,'Retiro Mensual'!$B$2:$B$2629,$B409,'Retiro Mensual'!$C$2:$C$2629,AQ$5)</f>
        <v>0</v>
      </c>
      <c r="AR409" s="13">
        <f>SUMIFS('Retiro Mensual'!$E$2:$E$2629,'Retiro Mensual'!$A$2:$A$2629,AR$4,'Retiro Mensual'!$B$2:$B$2629,$B409,'Retiro Mensual'!$C$2:$C$2629,AR$5)</f>
        <v>0</v>
      </c>
      <c r="AS409" s="13">
        <f>SUMIFS('Retiro Mensual'!$E$2:$E$2629,'Retiro Mensual'!$A$2:$A$2629,AS$4,'Retiro Mensual'!$B$2:$B$2629,$B409,'Retiro Mensual'!$C$2:$C$2629,AS$5)</f>
        <v>0</v>
      </c>
      <c r="AT409" s="13">
        <f>SUMIFS('Retiro Mensual'!$E$2:$E$2629,'Retiro Mensual'!$A$2:$A$2629,AT$4,'Retiro Mensual'!$B$2:$B$2629,$B409,'Retiro Mensual'!$C$2:$C$2629,AT$5)</f>
        <v>0</v>
      </c>
      <c r="AU409" s="13">
        <f>SUMIFS('Retiro Mensual'!$E$2:$E$2629,'Retiro Mensual'!$A$2:$A$2629,AU$4,'Retiro Mensual'!$B$2:$B$2629,$B409,'Retiro Mensual'!$C$2:$C$2629,AU$5)</f>
        <v>0</v>
      </c>
      <c r="AV409" s="13">
        <f>SUMIFS('Retiro Mensual'!$E$2:$E$2629,'Retiro Mensual'!$A$2:$A$2629,AV$4,'Retiro Mensual'!$B$2:$B$2629,$B409,'Retiro Mensual'!$C$2:$C$2629,AV$5)</f>
        <v>0</v>
      </c>
      <c r="AW409" s="13">
        <f>SUMIFS('Retiro Mensual'!$E$2:$E$2629,'Retiro Mensual'!$A$2:$A$2629,AW$4,'Retiro Mensual'!$B$2:$B$2629,$B409,'Retiro Mensual'!$C$2:$C$2629,AW$5)</f>
        <v>0</v>
      </c>
      <c r="AX409" s="13">
        <f>SUMIFS('Retiro Mensual'!$E$2:$E$2629,'Retiro Mensual'!$A$2:$A$2629,AX$4,'Retiro Mensual'!$B$2:$B$2629,$B409,'Retiro Mensual'!$C$2:$C$2629,AX$5)</f>
        <v>0</v>
      </c>
      <c r="AY409" s="14">
        <f>SUMIFS('Retiro Mensual'!$E$2:$E$2629,'Retiro Mensual'!$A$2:$A$2629,AY$4,'Retiro Mensual'!$B$2:$B$2629,$B409,'Retiro Mensual'!$C$2:$C$2629,AY$5)</f>
        <v>0</v>
      </c>
      <c r="AZ409" s="12">
        <f>SUMIFS('Retiro Mensual'!$E$2:$E$2629,'Retiro Mensual'!$A$2:$A$2629,AZ$4,'Retiro Mensual'!$B$2:$B$2629,$B409,'Retiro Mensual'!$C$2:$C$2629,AZ$5)</f>
        <v>0</v>
      </c>
      <c r="BA409" s="13">
        <f>SUMIFS('Retiro Mensual'!$E$2:$E$2629,'Retiro Mensual'!$A$2:$A$2629,BA$4,'Retiro Mensual'!$B$2:$B$2629,$B409,'Retiro Mensual'!$C$2:$C$2629,BA$5)</f>
        <v>0</v>
      </c>
      <c r="BB409" s="13">
        <f>SUMIFS('Retiro Mensual'!$E$2:$E$2629,'Retiro Mensual'!$A$2:$A$2629,BB$4,'Retiro Mensual'!$B$2:$B$2629,$B409,'Retiro Mensual'!$C$2:$C$2629,BB$5)</f>
        <v>0</v>
      </c>
      <c r="BC409" s="13">
        <f>SUMIFS('Retiro Mensual'!$E$2:$E$2629,'Retiro Mensual'!$A$2:$A$2629,BC$4,'Retiro Mensual'!$B$2:$B$2629,$B409,'Retiro Mensual'!$C$2:$C$2629,BC$5)</f>
        <v>0</v>
      </c>
      <c r="BD409" s="13">
        <f>SUMIFS('Retiro Mensual'!$E$2:$E$2629,'Retiro Mensual'!$A$2:$A$2629,BD$4,'Retiro Mensual'!$B$2:$B$2629,$B409,'Retiro Mensual'!$C$2:$C$2629,BD$5)</f>
        <v>0</v>
      </c>
      <c r="BE409" s="13">
        <f>SUMIFS('Retiro Mensual'!$E$2:$E$2629,'Retiro Mensual'!$A$2:$A$2629,BE$4,'Retiro Mensual'!$B$2:$B$2629,$B409,'Retiro Mensual'!$C$2:$C$2629,BE$5)</f>
        <v>0</v>
      </c>
      <c r="BF409" s="13">
        <f>SUMIFS('Retiro Mensual'!$E$2:$E$2629,'Retiro Mensual'!$A$2:$A$2629,BF$4,'Retiro Mensual'!$B$2:$B$2629,$B409,'Retiro Mensual'!$C$2:$C$2629,BF$5)</f>
        <v>0</v>
      </c>
      <c r="BG409" s="13">
        <f>SUMIFS('Retiro Mensual'!$E$2:$E$2629,'Retiro Mensual'!$A$2:$A$2629,BG$4,'Retiro Mensual'!$B$2:$B$2629,$B409,'Retiro Mensual'!$C$2:$C$2629,BG$5)</f>
        <v>0</v>
      </c>
      <c r="BH409" s="13">
        <f>SUMIFS('Retiro Mensual'!$E$2:$E$2629,'Retiro Mensual'!$A$2:$A$2629,BH$4,'Retiro Mensual'!$B$2:$B$2629,$B409,'Retiro Mensual'!$C$2:$C$2629,BH$5)</f>
        <v>0</v>
      </c>
      <c r="BI409" s="13">
        <f>SUMIFS('Retiro Mensual'!$E$2:$E$2629,'Retiro Mensual'!$A$2:$A$2629,BI$4,'Retiro Mensual'!$B$2:$B$2629,$B409,'Retiro Mensual'!$C$2:$C$2629,BI$5)</f>
        <v>0</v>
      </c>
      <c r="BJ409" s="13">
        <f>SUMIFS('Retiro Mensual'!$E$2:$E$2629,'Retiro Mensual'!$A$2:$A$2629,BJ$4,'Retiro Mensual'!$B$2:$B$2629,$B409,'Retiro Mensual'!$C$2:$C$2629,BJ$5)</f>
        <v>0</v>
      </c>
      <c r="BK409" s="14">
        <f>SUMIFS('Retiro Mensual'!$E$2:$E$2629,'Retiro Mensual'!$A$2:$A$2629,BK$4,'Retiro Mensual'!$B$2:$B$2629,$B409,'Retiro Mensual'!$C$2:$C$2629,BK$5)</f>
        <v>0</v>
      </c>
      <c r="BL409" s="12">
        <f>SUMIFS('Retiro Mensual'!$E$2:$E$2629,'Retiro Mensual'!$A$2:$A$2629,BL$4,'Retiro Mensual'!$B$2:$B$2629,$B409,'Retiro Mensual'!$C$2:$C$2629,BL$5)</f>
        <v>0</v>
      </c>
      <c r="BM409" s="13">
        <f>SUMIFS('Retiro Mensual'!$E$2:$E$2629,'Retiro Mensual'!$A$2:$A$2629,BM$4,'Retiro Mensual'!$B$2:$B$2629,$B409,'Retiro Mensual'!$C$2:$C$2629,BM$5)</f>
        <v>0</v>
      </c>
      <c r="BN409" s="13">
        <f>SUMIFS('Retiro Mensual'!$E$2:$E$2629,'Retiro Mensual'!$A$2:$A$2629,BN$4,'Retiro Mensual'!$B$2:$B$2629,$B409,'Retiro Mensual'!$C$2:$C$2629,BN$5)</f>
        <v>0</v>
      </c>
      <c r="BO409" s="13">
        <f>SUMIFS('Retiro Mensual'!$E$2:$E$2629,'Retiro Mensual'!$A$2:$A$2629,BO$4,'Retiro Mensual'!$B$2:$B$2629,$B409,'Retiro Mensual'!$C$2:$C$2629,BO$5)</f>
        <v>0</v>
      </c>
      <c r="BP409" s="13">
        <f>SUMIFS('Retiro Mensual'!$E$2:$E$2629,'Retiro Mensual'!$A$2:$A$2629,BP$4,'Retiro Mensual'!$B$2:$B$2629,$B409,'Retiro Mensual'!$C$2:$C$2629,BP$5)</f>
        <v>0</v>
      </c>
      <c r="BQ409" s="13">
        <f>SUMIFS('Retiro Mensual'!$E$2:$E$2629,'Retiro Mensual'!$A$2:$A$2629,BQ$4,'Retiro Mensual'!$B$2:$B$2629,$B409,'Retiro Mensual'!$C$2:$C$2629,BQ$5)</f>
        <v>0</v>
      </c>
      <c r="BR409" s="13">
        <f>SUMIFS('Retiro Mensual'!$E$2:$E$2629,'Retiro Mensual'!$A$2:$A$2629,BR$4,'Retiro Mensual'!$B$2:$B$2629,$B409,'Retiro Mensual'!$C$2:$C$2629,BR$5)</f>
        <v>0</v>
      </c>
      <c r="BS409" s="13">
        <f>SUMIFS('Retiro Mensual'!$E$2:$E$2629,'Retiro Mensual'!$A$2:$A$2629,BS$4,'Retiro Mensual'!$B$2:$B$2629,$B409,'Retiro Mensual'!$C$2:$C$2629,BS$5)</f>
        <v>0</v>
      </c>
      <c r="BT409" s="13">
        <f>SUMIFS('Retiro Mensual'!$E$2:$E$2629,'Retiro Mensual'!$A$2:$A$2629,BT$4,'Retiro Mensual'!$B$2:$B$2629,$B409,'Retiro Mensual'!$C$2:$C$2629,BT$5)</f>
        <v>0</v>
      </c>
      <c r="BU409" s="13">
        <f>SUMIFS('Retiro Mensual'!$E$2:$E$2629,'Retiro Mensual'!$A$2:$A$2629,BU$4,'Retiro Mensual'!$B$2:$B$2629,$B409,'Retiro Mensual'!$C$2:$C$2629,BU$5)</f>
        <v>0</v>
      </c>
      <c r="BV409" s="13">
        <f>SUMIFS('Retiro Mensual'!$E$2:$E$2629,'Retiro Mensual'!$A$2:$A$2629,BV$4,'Retiro Mensual'!$B$2:$B$2629,$B409,'Retiro Mensual'!$C$2:$C$2629,BV$5)</f>
        <v>0</v>
      </c>
      <c r="BW409" s="14">
        <f>SUMIFS('Retiro Mensual'!$E$2:$E$2629,'Retiro Mensual'!$A$2:$A$2629,BW$4,'Retiro Mensual'!$B$2:$B$2629,$B409,'Retiro Mensual'!$C$2:$C$2629,BW$5)</f>
        <v>0</v>
      </c>
      <c r="BX409" s="13"/>
      <c r="BY409" s="12">
        <f>SUMIFS('Compra Ventas'!$E$2:$E$2700,'Compra Ventas'!$A$2:$A$2700,BY$4,'Compra Ventas'!$B$2:$B$2700,$B409,'Compra Ventas'!$C$2:$C$2700,BY$5)</f>
        <v>0</v>
      </c>
      <c r="BZ409" s="13">
        <f>SUMIFS('Compra Ventas'!$E$2:$E$2700,'Compra Ventas'!$A$2:$A$2700,BZ$4,'Compra Ventas'!$B$2:$B$2700,$B409,'Compra Ventas'!$C$2:$C$2700,BZ$5)</f>
        <v>0</v>
      </c>
      <c r="CA409" s="13">
        <f>SUMIFS('Compra Ventas'!$E$2:$E$2700,'Compra Ventas'!$A$2:$A$2700,CA$4,'Compra Ventas'!$B$2:$B$2700,$B409,'Compra Ventas'!$C$2:$C$2700,CA$5)</f>
        <v>0</v>
      </c>
      <c r="CB409" s="13">
        <f>SUMIFS('Compra Ventas'!$E$2:$E$2700,'Compra Ventas'!$A$2:$A$2700,CB$4,'Compra Ventas'!$B$2:$B$2700,$B409,'Compra Ventas'!$C$2:$C$2700,CB$5)</f>
        <v>0</v>
      </c>
      <c r="CC409" s="13">
        <f>SUMIFS('Compra Ventas'!$E$2:$E$2700,'Compra Ventas'!$A$2:$A$2700,CC$4,'Compra Ventas'!$B$2:$B$2700,$B409,'Compra Ventas'!$C$2:$C$2700,CC$5)</f>
        <v>0</v>
      </c>
      <c r="CD409" s="13">
        <f>SUMIFS('Compra Ventas'!$E$2:$E$2700,'Compra Ventas'!$A$2:$A$2700,CD$4,'Compra Ventas'!$B$2:$B$2700,$B409,'Compra Ventas'!$C$2:$C$2700,CD$5)</f>
        <v>0</v>
      </c>
      <c r="CE409" s="13">
        <f>SUMIFS('Compra Ventas'!$E$2:$E$2700,'Compra Ventas'!$A$2:$A$2700,CE$4,'Compra Ventas'!$B$2:$B$2700,$B409,'Compra Ventas'!$C$2:$C$2700,CE$5)</f>
        <v>0</v>
      </c>
      <c r="CF409" s="13">
        <f>SUMIFS('Compra Ventas'!$E$2:$E$2700,'Compra Ventas'!$A$2:$A$2700,CF$4,'Compra Ventas'!$B$2:$B$2700,$B409,'Compra Ventas'!$C$2:$C$2700,CF$5)</f>
        <v>0</v>
      </c>
      <c r="CG409" s="13">
        <f>SUMIFS('Compra Ventas'!$E$2:$E$2700,'Compra Ventas'!$A$2:$A$2700,CG$4,'Compra Ventas'!$B$2:$B$2700,$B409,'Compra Ventas'!$C$2:$C$2700,CG$5)</f>
        <v>0</v>
      </c>
      <c r="CH409" s="13">
        <f>SUMIFS('Compra Ventas'!$E$2:$E$2700,'Compra Ventas'!$A$2:$A$2700,CH$4,'Compra Ventas'!$B$2:$B$2700,$B409,'Compra Ventas'!$C$2:$C$2700,CH$5)</f>
        <v>0</v>
      </c>
      <c r="CI409" s="13">
        <f>SUMIFS('Compra Ventas'!$E$2:$E$2700,'Compra Ventas'!$A$2:$A$2700,CI$4,'Compra Ventas'!$B$2:$B$2700,$B409,'Compra Ventas'!$C$2:$C$2700,CI$5)</f>
        <v>0</v>
      </c>
      <c r="CJ409" s="14">
        <f>SUMIFS('Compra Ventas'!$E$2:$E$2700,'Compra Ventas'!$A$2:$A$2700,CJ$4,'Compra Ventas'!$B$2:$B$2700,$B409,'Compra Ventas'!$C$2:$C$2700,CJ$5)</f>
        <v>0</v>
      </c>
      <c r="CK409" s="12">
        <f>SUMIFS('Compra Ventas'!$E$2:$E$2700,'Compra Ventas'!$A$2:$A$2700,CK$4,'Compra Ventas'!$B$2:$B$2700,$B409,'Compra Ventas'!$C$2:$C$2700,CK$5)</f>
        <v>0</v>
      </c>
      <c r="CL409" s="13">
        <f>SUMIFS('Compra Ventas'!$E$2:$E$2700,'Compra Ventas'!$A$2:$A$2700,CL$4,'Compra Ventas'!$B$2:$B$2700,$B409,'Compra Ventas'!$C$2:$C$2700,CL$5)</f>
        <v>0</v>
      </c>
      <c r="CM409" s="13">
        <f>SUMIFS('Compra Ventas'!$E$2:$E$2700,'Compra Ventas'!$A$2:$A$2700,CM$4,'Compra Ventas'!$B$2:$B$2700,$B409,'Compra Ventas'!$C$2:$C$2700,CM$5)</f>
        <v>0</v>
      </c>
      <c r="CN409" s="13">
        <f>SUMIFS('Compra Ventas'!$E$2:$E$2700,'Compra Ventas'!$A$2:$A$2700,CN$4,'Compra Ventas'!$B$2:$B$2700,$B409,'Compra Ventas'!$C$2:$C$2700,CN$5)</f>
        <v>0</v>
      </c>
      <c r="CO409" s="13">
        <f>SUMIFS('Compra Ventas'!$E$2:$E$2700,'Compra Ventas'!$A$2:$A$2700,CO$4,'Compra Ventas'!$B$2:$B$2700,$B409,'Compra Ventas'!$C$2:$C$2700,CO$5)</f>
        <v>0</v>
      </c>
      <c r="CP409" s="13">
        <f>SUMIFS('Compra Ventas'!$E$2:$E$2700,'Compra Ventas'!$A$2:$A$2700,CP$4,'Compra Ventas'!$B$2:$B$2700,$B409,'Compra Ventas'!$C$2:$C$2700,CP$5)</f>
        <v>0</v>
      </c>
      <c r="CQ409" s="13">
        <f>SUMIFS('Compra Ventas'!$E$2:$E$2700,'Compra Ventas'!$A$2:$A$2700,CQ$4,'Compra Ventas'!$B$2:$B$2700,$B409,'Compra Ventas'!$C$2:$C$2700,CQ$5)</f>
        <v>0</v>
      </c>
      <c r="CR409" s="13">
        <f>SUMIFS('Compra Ventas'!$E$2:$E$2700,'Compra Ventas'!$A$2:$A$2700,CR$4,'Compra Ventas'!$B$2:$B$2700,$B409,'Compra Ventas'!$C$2:$C$2700,CR$5)</f>
        <v>0</v>
      </c>
      <c r="CS409" s="13">
        <f>SUMIFS('Compra Ventas'!$E$2:$E$2700,'Compra Ventas'!$A$2:$A$2700,CS$4,'Compra Ventas'!$B$2:$B$2700,$B409,'Compra Ventas'!$C$2:$C$2700,CS$5)</f>
        <v>0</v>
      </c>
      <c r="CT409" s="13">
        <f>SUMIFS('Compra Ventas'!$E$2:$E$2700,'Compra Ventas'!$A$2:$A$2700,CT$4,'Compra Ventas'!$B$2:$B$2700,$B409,'Compra Ventas'!$C$2:$C$2700,CT$5)</f>
        <v>0</v>
      </c>
      <c r="CU409" s="13">
        <f>SUMIFS('Compra Ventas'!$E$2:$E$2700,'Compra Ventas'!$A$2:$A$2700,CU$4,'Compra Ventas'!$B$2:$B$2700,$B409,'Compra Ventas'!$C$2:$C$2700,CU$5)</f>
        <v>0</v>
      </c>
      <c r="CV409" s="14">
        <f>SUMIFS('Compra Ventas'!$E$2:$E$2700,'Compra Ventas'!$A$2:$A$2700,CV$4,'Compra Ventas'!$B$2:$B$2700,$B409,'Compra Ventas'!$C$2:$C$2700,CV$5)</f>
        <v>0</v>
      </c>
      <c r="CW409" s="12">
        <f>SUMIFS('Compra Ventas'!$E$2:$E$2700,'Compra Ventas'!$A$2:$A$2700,CW$4,'Compra Ventas'!$B$2:$B$2700,$B409,'Compra Ventas'!$C$2:$C$2700,CW$5)</f>
        <v>0</v>
      </c>
      <c r="CX409" s="13">
        <f>SUMIFS('Compra Ventas'!$E$2:$E$2700,'Compra Ventas'!$A$2:$A$2700,CX$4,'Compra Ventas'!$B$2:$B$2700,$B409,'Compra Ventas'!$C$2:$C$2700,CX$5)</f>
        <v>0</v>
      </c>
      <c r="CY409" s="13">
        <f>SUMIFS('Compra Ventas'!$E$2:$E$2700,'Compra Ventas'!$A$2:$A$2700,CY$4,'Compra Ventas'!$B$2:$B$2700,$B409,'Compra Ventas'!$C$2:$C$2700,CY$5)</f>
        <v>0</v>
      </c>
      <c r="CZ409" s="13">
        <f>SUMIFS('Compra Ventas'!$E$2:$E$2700,'Compra Ventas'!$A$2:$A$2700,CZ$4,'Compra Ventas'!$B$2:$B$2700,$B409,'Compra Ventas'!$C$2:$C$2700,CZ$5)</f>
        <v>0</v>
      </c>
      <c r="DA409" s="13">
        <f>SUMIFS('Compra Ventas'!$E$2:$E$2700,'Compra Ventas'!$A$2:$A$2700,DA$4,'Compra Ventas'!$B$2:$B$2700,$B409,'Compra Ventas'!$C$2:$C$2700,DA$5)</f>
        <v>0</v>
      </c>
      <c r="DB409" s="13">
        <f>SUMIFS('Compra Ventas'!$E$2:$E$2700,'Compra Ventas'!$A$2:$A$2700,DB$4,'Compra Ventas'!$B$2:$B$2700,$B409,'Compra Ventas'!$C$2:$C$2700,DB$5)</f>
        <v>0</v>
      </c>
      <c r="DC409" s="13">
        <f>SUMIFS('Compra Ventas'!$E$2:$E$2700,'Compra Ventas'!$A$2:$A$2700,DC$4,'Compra Ventas'!$B$2:$B$2700,$B409,'Compra Ventas'!$C$2:$C$2700,DC$5)</f>
        <v>0</v>
      </c>
      <c r="DD409" s="13">
        <f>SUMIFS('Compra Ventas'!$E$2:$E$2700,'Compra Ventas'!$A$2:$A$2700,DD$4,'Compra Ventas'!$B$2:$B$2700,$B409,'Compra Ventas'!$C$2:$C$2700,DD$5)</f>
        <v>0</v>
      </c>
      <c r="DE409" s="13">
        <f>SUMIFS('Compra Ventas'!$E$2:$E$2700,'Compra Ventas'!$A$2:$A$2700,DE$4,'Compra Ventas'!$B$2:$B$2700,$B409,'Compra Ventas'!$C$2:$C$2700,DE$5)</f>
        <v>0</v>
      </c>
      <c r="DF409" s="13">
        <f>SUMIFS('Compra Ventas'!$E$2:$E$2700,'Compra Ventas'!$A$2:$A$2700,DF$4,'Compra Ventas'!$B$2:$B$2700,$B409,'Compra Ventas'!$C$2:$C$2700,DF$5)</f>
        <v>0</v>
      </c>
      <c r="DG409" s="13">
        <f>SUMIFS('Compra Ventas'!$E$2:$E$2700,'Compra Ventas'!$A$2:$A$2700,DG$4,'Compra Ventas'!$B$2:$B$2700,$B409,'Compra Ventas'!$C$2:$C$2700,DG$5)</f>
        <v>0</v>
      </c>
      <c r="DH409" s="14">
        <f>SUMIFS('Compra Ventas'!$E$2:$E$2700,'Compra Ventas'!$A$2:$A$2700,DH$4,'Compra Ventas'!$B$2:$B$2700,$B409,'Compra Ventas'!$C$2:$C$2700,DH$5)</f>
        <v>0</v>
      </c>
      <c r="DI409" s="84"/>
      <c r="DJ409" s="98">
        <f>SUMIFS('Ajuste Ciclado'!D$5:D$47,'Ajuste Ciclado'!$C$5:$C$47,Balance!DJ$4,'Ajuste Ciclado'!$B$5:$B$47,Balance!$B409)</f>
        <v>0</v>
      </c>
      <c r="DK409" s="99">
        <f>SUMIFS('Ajuste Ciclado'!E$5:E$47,'Ajuste Ciclado'!$C$5:$C$47,Balance!DK$4,'Ajuste Ciclado'!$B$5:$B$47,Balance!$B409)</f>
        <v>0</v>
      </c>
      <c r="DL409" s="99">
        <f>SUMIFS('Ajuste Ciclado'!F$5:F$47,'Ajuste Ciclado'!$C$5:$C$47,Balance!DL$4,'Ajuste Ciclado'!$B$5:$B$47,Balance!$B409)</f>
        <v>0</v>
      </c>
      <c r="DM409" s="99">
        <f>SUMIFS('Ajuste Ciclado'!G$5:G$47,'Ajuste Ciclado'!$C$5:$C$47,Balance!DM$4,'Ajuste Ciclado'!$B$5:$B$47,Balance!$B409)</f>
        <v>0</v>
      </c>
      <c r="DN409" s="99">
        <f>SUMIFS('Ajuste Ciclado'!H$5:H$47,'Ajuste Ciclado'!$C$5:$C$47,Balance!DN$4,'Ajuste Ciclado'!$B$5:$B$47,Balance!$B409)</f>
        <v>0</v>
      </c>
      <c r="DO409" s="99">
        <f>SUMIFS('Ajuste Ciclado'!I$5:I$47,'Ajuste Ciclado'!$C$5:$C$47,Balance!DO$4,'Ajuste Ciclado'!$B$5:$B$47,Balance!$B409)</f>
        <v>0</v>
      </c>
      <c r="DP409" s="99">
        <f>SUMIFS('Ajuste Ciclado'!J$5:J$47,'Ajuste Ciclado'!$C$5:$C$47,Balance!DP$4,'Ajuste Ciclado'!$B$5:$B$47,Balance!$B409)</f>
        <v>0</v>
      </c>
      <c r="DQ409" s="99">
        <f>SUMIFS('Ajuste Ciclado'!K$5:K$47,'Ajuste Ciclado'!$C$5:$C$47,Balance!DQ$4,'Ajuste Ciclado'!$B$5:$B$47,Balance!$B409)</f>
        <v>0</v>
      </c>
      <c r="DR409" s="99">
        <f>SUMIFS('Ajuste Ciclado'!L$5:L$47,'Ajuste Ciclado'!$C$5:$C$47,Balance!DR$4,'Ajuste Ciclado'!$B$5:$B$47,Balance!$B409)</f>
        <v>0</v>
      </c>
      <c r="DS409" s="99">
        <f>SUMIFS('Ajuste Ciclado'!M$5:M$47,'Ajuste Ciclado'!$C$5:$C$47,Balance!DS$4,'Ajuste Ciclado'!$B$5:$B$47,Balance!$B409)</f>
        <v>0</v>
      </c>
      <c r="DT409" s="99">
        <f>SUMIFS('Ajuste Ciclado'!N$5:N$47,'Ajuste Ciclado'!$C$5:$C$47,Balance!DT$4,'Ajuste Ciclado'!$B$5:$B$47,Balance!$B409)</f>
        <v>0</v>
      </c>
      <c r="DU409" s="100">
        <f>SUMIFS('Ajuste Ciclado'!O$5:O$47,'Ajuste Ciclado'!$C$5:$C$47,Balance!DU$4,'Ajuste Ciclado'!$B$5:$B$47,Balance!$B409)</f>
        <v>0</v>
      </c>
      <c r="DV409" s="98">
        <f>SUMIFS('Ajuste Ciclado'!D$5:D$47,'Ajuste Ciclado'!$C$5:$C$47,Balance!DV$4,'Ajuste Ciclado'!$B$5:$B$47,Balance!$B409)</f>
        <v>0</v>
      </c>
      <c r="DW409" s="99">
        <f>SUMIFS('Ajuste Ciclado'!E$5:E$47,'Ajuste Ciclado'!$C$5:$C$47,Balance!DW$4,'Ajuste Ciclado'!$B$5:$B$47,Balance!$B409)</f>
        <v>0</v>
      </c>
      <c r="DX409" s="99">
        <f>SUMIFS('Ajuste Ciclado'!F$5:F$47,'Ajuste Ciclado'!$C$5:$C$47,Balance!DX$4,'Ajuste Ciclado'!$B$5:$B$47,Balance!$B409)</f>
        <v>0</v>
      </c>
      <c r="DY409" s="99">
        <f>SUMIFS('Ajuste Ciclado'!G$5:G$47,'Ajuste Ciclado'!$C$5:$C$47,Balance!DY$4,'Ajuste Ciclado'!$B$5:$B$47,Balance!$B409)</f>
        <v>0</v>
      </c>
      <c r="DZ409" s="99">
        <f>SUMIFS('Ajuste Ciclado'!H$5:H$47,'Ajuste Ciclado'!$C$5:$C$47,Balance!DZ$4,'Ajuste Ciclado'!$B$5:$B$47,Balance!$B409)</f>
        <v>0</v>
      </c>
      <c r="EA409" s="99">
        <f>SUMIFS('Ajuste Ciclado'!I$5:I$47,'Ajuste Ciclado'!$C$5:$C$47,Balance!EA$4,'Ajuste Ciclado'!$B$5:$B$47,Balance!$B409)</f>
        <v>0</v>
      </c>
      <c r="EB409" s="99">
        <f>SUMIFS('Ajuste Ciclado'!J$5:J$47,'Ajuste Ciclado'!$C$5:$C$47,Balance!EB$4,'Ajuste Ciclado'!$B$5:$B$47,Balance!$B409)</f>
        <v>0</v>
      </c>
      <c r="EC409" s="99">
        <f>SUMIFS('Ajuste Ciclado'!K$5:K$47,'Ajuste Ciclado'!$C$5:$C$47,Balance!EC$4,'Ajuste Ciclado'!$B$5:$B$47,Balance!$B409)</f>
        <v>0</v>
      </c>
      <c r="ED409" s="99">
        <f>SUMIFS('Ajuste Ciclado'!L$5:L$47,'Ajuste Ciclado'!$C$5:$C$47,Balance!ED$4,'Ajuste Ciclado'!$B$5:$B$47,Balance!$B409)</f>
        <v>0</v>
      </c>
      <c r="EE409" s="99">
        <f>SUMIFS('Ajuste Ciclado'!M$5:M$47,'Ajuste Ciclado'!$C$5:$C$47,Balance!EE$4,'Ajuste Ciclado'!$B$5:$B$47,Balance!$B409)</f>
        <v>0</v>
      </c>
      <c r="EF409" s="99">
        <f>SUMIFS('Ajuste Ciclado'!N$5:N$47,'Ajuste Ciclado'!$C$5:$C$47,Balance!EF$4,'Ajuste Ciclado'!$B$5:$B$47,Balance!$B409)</f>
        <v>0</v>
      </c>
      <c r="EG409" s="100">
        <f>SUMIFS('Ajuste Ciclado'!O$5:O$47,'Ajuste Ciclado'!$C$5:$C$47,Balance!EG$4,'Ajuste Ciclado'!$B$5:$B$47,Balance!$B409)</f>
        <v>0</v>
      </c>
      <c r="EH409" s="98">
        <f>SUMIFS('Ajuste Ciclado'!D$5:D$47,'Ajuste Ciclado'!$C$5:$C$47,Balance!EH$4,'Ajuste Ciclado'!$B$5:$B$47,Balance!$B409)</f>
        <v>0</v>
      </c>
      <c r="EI409" s="99">
        <f>SUMIFS('Ajuste Ciclado'!E$5:E$47,'Ajuste Ciclado'!$C$5:$C$47,Balance!EI$4,'Ajuste Ciclado'!$B$5:$B$47,Balance!$B409)</f>
        <v>0</v>
      </c>
      <c r="EJ409" s="99">
        <f>SUMIFS('Ajuste Ciclado'!F$5:F$47,'Ajuste Ciclado'!$C$5:$C$47,Balance!EJ$4,'Ajuste Ciclado'!$B$5:$B$47,Balance!$B409)</f>
        <v>0</v>
      </c>
      <c r="EK409" s="99">
        <f>SUMIFS('Ajuste Ciclado'!G$5:G$47,'Ajuste Ciclado'!$C$5:$C$47,Balance!EK$4,'Ajuste Ciclado'!$B$5:$B$47,Balance!$B409)</f>
        <v>0</v>
      </c>
      <c r="EL409" s="99">
        <f>SUMIFS('Ajuste Ciclado'!H$5:H$47,'Ajuste Ciclado'!$C$5:$C$47,Balance!EL$4,'Ajuste Ciclado'!$B$5:$B$47,Balance!$B409)</f>
        <v>0</v>
      </c>
      <c r="EM409" s="99">
        <f>SUMIFS('Ajuste Ciclado'!I$5:I$47,'Ajuste Ciclado'!$C$5:$C$47,Balance!EM$4,'Ajuste Ciclado'!$B$5:$B$47,Balance!$B409)</f>
        <v>0</v>
      </c>
      <c r="EN409" s="99">
        <f>SUMIFS('Ajuste Ciclado'!J$5:J$47,'Ajuste Ciclado'!$C$5:$C$47,Balance!EN$4,'Ajuste Ciclado'!$B$5:$B$47,Balance!$B409)</f>
        <v>0</v>
      </c>
      <c r="EO409" s="99">
        <f>SUMIFS('Ajuste Ciclado'!K$5:K$47,'Ajuste Ciclado'!$C$5:$C$47,Balance!EO$4,'Ajuste Ciclado'!$B$5:$B$47,Balance!$B409)</f>
        <v>0</v>
      </c>
      <c r="EP409" s="99">
        <f>SUMIFS('Ajuste Ciclado'!L$5:L$47,'Ajuste Ciclado'!$C$5:$C$47,Balance!EP$4,'Ajuste Ciclado'!$B$5:$B$47,Balance!$B409)</f>
        <v>0</v>
      </c>
      <c r="EQ409" s="99">
        <f>SUMIFS('Ajuste Ciclado'!M$5:M$47,'Ajuste Ciclado'!$C$5:$C$47,Balance!EQ$4,'Ajuste Ciclado'!$B$5:$B$47,Balance!$B409)</f>
        <v>0</v>
      </c>
      <c r="ER409" s="99">
        <f>SUMIFS('Ajuste Ciclado'!N$5:N$47,'Ajuste Ciclado'!$C$5:$C$47,Balance!ER$4,'Ajuste Ciclado'!$B$5:$B$47,Balance!$B409)</f>
        <v>0</v>
      </c>
      <c r="ES409" s="100">
        <f>SUMIFS('Ajuste Ciclado'!O$5:O$47,'Ajuste Ciclado'!$C$5:$C$47,Balance!ES$4,'Ajuste Ciclado'!$B$5:$B$47,Balance!$B409)</f>
        <v>0</v>
      </c>
      <c r="ET409" s="84"/>
      <c r="EU409" s="12">
        <f t="shared" si="523"/>
        <v>47778.614757175223</v>
      </c>
      <c r="EV409" s="13">
        <f t="shared" si="488"/>
        <v>35825.819640243681</v>
      </c>
      <c r="EW409" s="13">
        <f t="shared" si="489"/>
        <v>32407.785598390379</v>
      </c>
      <c r="EX409" s="13">
        <f t="shared" si="490"/>
        <v>28752.58720134087</v>
      </c>
      <c r="EY409" s="13">
        <f t="shared" si="491"/>
        <v>22064.67497381361</v>
      </c>
      <c r="EZ409" s="13">
        <f t="shared" si="492"/>
        <v>12458.04525870103</v>
      </c>
      <c r="FA409" s="13">
        <f t="shared" si="493"/>
        <v>15056.54511388225</v>
      </c>
      <c r="FB409" s="13">
        <f t="shared" si="494"/>
        <v>19068.54422568193</v>
      </c>
      <c r="FC409" s="13">
        <f t="shared" si="495"/>
        <v>20962.595117927631</v>
      </c>
      <c r="FD409" s="13">
        <f t="shared" si="496"/>
        <v>6055.0714369308889</v>
      </c>
      <c r="FE409" s="13">
        <f t="shared" si="497"/>
        <v>4413.9974025327956</v>
      </c>
      <c r="FF409" s="14">
        <f t="shared" si="498"/>
        <v>6624.8486455278489</v>
      </c>
      <c r="FG409" s="12">
        <f t="shared" si="499"/>
        <v>47875.758838364847</v>
      </c>
      <c r="FH409" s="13">
        <f t="shared" si="500"/>
        <v>36068.03484428324</v>
      </c>
      <c r="FI409" s="13">
        <f t="shared" si="501"/>
        <v>32722.938404925389</v>
      </c>
      <c r="FJ409" s="13">
        <f t="shared" si="502"/>
        <v>30475.927552414771</v>
      </c>
      <c r="FK409" s="13">
        <f t="shared" si="503"/>
        <v>21149.509247376351</v>
      </c>
      <c r="FL409" s="13">
        <f t="shared" si="504"/>
        <v>12595.40063991734</v>
      </c>
      <c r="FM409" s="13">
        <f t="shared" si="505"/>
        <v>15940.68325531246</v>
      </c>
      <c r="FN409" s="13">
        <f t="shared" si="506"/>
        <v>19148.27882714698</v>
      </c>
      <c r="FO409" s="13">
        <f t="shared" si="507"/>
        <v>21310.836924548679</v>
      </c>
      <c r="FP409" s="13">
        <f t="shared" si="508"/>
        <v>8917.6498691207798</v>
      </c>
      <c r="FQ409" s="13">
        <f t="shared" si="509"/>
        <v>16123.982031153781</v>
      </c>
      <c r="FR409" s="14">
        <f t="shared" si="510"/>
        <v>20185.93861185955</v>
      </c>
      <c r="FS409" s="12">
        <f t="shared" si="511"/>
        <v>47892.01378462866</v>
      </c>
      <c r="FT409" s="13">
        <f t="shared" si="512"/>
        <v>36085.147842967119</v>
      </c>
      <c r="FU409" s="13">
        <f t="shared" si="513"/>
        <v>32604.032424024659</v>
      </c>
      <c r="FV409" s="13">
        <f t="shared" si="514"/>
        <v>30252.448357348781</v>
      </c>
      <c r="FW409" s="13">
        <f t="shared" si="515"/>
        <v>22484.649723344781</v>
      </c>
      <c r="FX409" s="13">
        <f t="shared" si="516"/>
        <v>13730.504234451249</v>
      </c>
      <c r="FY409" s="13">
        <f t="shared" si="517"/>
        <v>17576.662612261891</v>
      </c>
      <c r="FZ409" s="13">
        <f t="shared" si="518"/>
        <v>21729.078061084521</v>
      </c>
      <c r="GA409" s="13">
        <f t="shared" si="519"/>
        <v>23302.188163865521</v>
      </c>
      <c r="GB409" s="13">
        <f t="shared" si="520"/>
        <v>18985.539686289099</v>
      </c>
      <c r="GC409" s="13">
        <f t="shared" si="521"/>
        <v>30977.809967414989</v>
      </c>
      <c r="GD409" s="14">
        <f t="shared" si="522"/>
        <v>31201.55601340198</v>
      </c>
      <c r="GE409" s="84"/>
      <c r="GF409" s="12">
        <f t="shared" si="524"/>
        <v>251469.12937214811</v>
      </c>
      <c r="GG409" s="13">
        <f t="shared" si="524"/>
        <v>282514.93904642417</v>
      </c>
      <c r="GH409" s="14">
        <f t="shared" si="524"/>
        <v>326821.6308710833</v>
      </c>
      <c r="GI409" s="6">
        <f t="shared" si="525"/>
        <v>1</v>
      </c>
      <c r="GJ409" s="12">
        <f t="shared" si="526"/>
        <v>0</v>
      </c>
      <c r="GK409" s="13">
        <f t="shared" si="527"/>
        <v>0</v>
      </c>
      <c r="GL409" s="14">
        <f t="shared" si="528"/>
        <v>0</v>
      </c>
      <c r="GM409" s="84"/>
      <c r="GN409" s="66">
        <f t="shared" si="529"/>
        <v>0</v>
      </c>
      <c r="GO409" s="84"/>
      <c r="GP409" s="63" t="str" cm="1">
        <f t="array" ref="GP409">INDEX($GF$4:$GH$4,1,GI409)</f>
        <v>Sample 1</v>
      </c>
      <c r="GQ409" s="12">
        <f t="shared" si="436"/>
        <v>4413.9974025327956</v>
      </c>
      <c r="GR409" s="13">
        <f t="shared" si="436"/>
        <v>6055.0714369308889</v>
      </c>
      <c r="GS409" s="14">
        <f t="shared" si="436"/>
        <v>6624.8486455278489</v>
      </c>
      <c r="GT409" s="12">
        <f t="shared" si="437"/>
        <v>8917.6498691207798</v>
      </c>
      <c r="GU409" s="13">
        <f t="shared" si="437"/>
        <v>12595.40063991734</v>
      </c>
      <c r="GV409" s="14">
        <f t="shared" si="437"/>
        <v>15940.68325531246</v>
      </c>
      <c r="GW409" s="12">
        <f t="shared" si="438"/>
        <v>13730.504234451249</v>
      </c>
      <c r="GX409" s="13">
        <f t="shared" si="438"/>
        <v>17576.662612261891</v>
      </c>
      <c r="GY409" s="14">
        <f t="shared" si="438"/>
        <v>18985.539686289099</v>
      </c>
      <c r="GZ409" s="84" t="str">
        <f t="shared" si="441"/>
        <v>Sample 1</v>
      </c>
      <c r="HA409" s="12">
        <f t="shared" si="530"/>
        <v>0</v>
      </c>
      <c r="HB409" s="13">
        <f t="shared" si="530"/>
        <v>0</v>
      </c>
      <c r="HC409" s="14">
        <f t="shared" si="530"/>
        <v>0</v>
      </c>
      <c r="HD409" s="6">
        <f t="shared" si="442"/>
        <v>0</v>
      </c>
      <c r="HE409" s="84" t="str">
        <f t="shared" si="443"/>
        <v>Ok</v>
      </c>
    </row>
    <row r="410" spans="2:213" hidden="1" x14ac:dyDescent="0.3">
      <c r="B410" s="84" t="s">
        <v>105</v>
      </c>
      <c r="C410" s="12">
        <f>SUMIFS(Inyecciones!$E$2:$E$14185,Inyecciones!$A$2:$A$14185,Balance!C$4,Inyecciones!$B$2:$B$14185,Balance!$B410,Inyecciones!$C$2:$C$14185,Balance!C$5)</f>
        <v>136.98394535141949</v>
      </c>
      <c r="D410" s="13">
        <f>SUMIFS(Inyecciones!$E$2:$E$14185,Inyecciones!$A$2:$A$14185,Balance!D$4,Inyecciones!$B$2:$B$14185,Balance!$B410,Inyecciones!$C$2:$C$14185,Balance!D$5)</f>
        <v>1465.877778391625</v>
      </c>
      <c r="E410" s="13">
        <f>SUMIFS(Inyecciones!$E$2:$E$14185,Inyecciones!$A$2:$A$14185,Balance!E$4,Inyecciones!$B$2:$B$14185,Balance!$B410,Inyecciones!$C$2:$C$14185,Balance!E$5)</f>
        <v>1699.860942467596</v>
      </c>
      <c r="F410" s="13">
        <f>SUMIFS(Inyecciones!$E$2:$E$14185,Inyecciones!$A$2:$A$14185,Balance!F$4,Inyecciones!$B$2:$B$14185,Balance!$B410,Inyecciones!$C$2:$C$14185,Balance!F$5)</f>
        <v>2545.3456276061111</v>
      </c>
      <c r="G410" s="13">
        <f>SUMIFS(Inyecciones!$E$2:$E$14185,Inyecciones!$A$2:$A$14185,Balance!G$4,Inyecciones!$B$2:$B$14185,Balance!$B410,Inyecciones!$C$2:$C$14185,Balance!G$5)</f>
        <v>2237.3747759485509</v>
      </c>
      <c r="H410" s="13">
        <f>SUMIFS(Inyecciones!$E$2:$E$14185,Inyecciones!$A$2:$A$14185,Balance!H$4,Inyecciones!$B$2:$B$14185,Balance!$B410,Inyecciones!$C$2:$C$14185,Balance!H$5)</f>
        <v>1887.1353293622531</v>
      </c>
      <c r="I410" s="13">
        <f>SUMIFS(Inyecciones!$E$2:$E$14185,Inyecciones!$A$2:$A$14185,Balance!I$4,Inyecciones!$B$2:$B$14185,Balance!$B410,Inyecciones!$C$2:$C$14185,Balance!I$5)</f>
        <v>1873.2577938059931</v>
      </c>
      <c r="J410" s="13">
        <f>SUMIFS(Inyecciones!$E$2:$E$14185,Inyecciones!$A$2:$A$14185,Balance!J$4,Inyecciones!$B$2:$B$14185,Balance!$B410,Inyecciones!$C$2:$C$14185,Balance!J$5)</f>
        <v>1930.685515534374</v>
      </c>
      <c r="K410" s="13">
        <f>SUMIFS(Inyecciones!$E$2:$E$14185,Inyecciones!$A$2:$A$14185,Balance!K$4,Inyecciones!$B$2:$B$14185,Balance!$B410,Inyecciones!$C$2:$C$14185,Balance!K$5)</f>
        <v>2094.6762067444611</v>
      </c>
      <c r="L410" s="13">
        <f>SUMIFS(Inyecciones!$E$2:$E$14185,Inyecciones!$A$2:$A$14185,Balance!L$4,Inyecciones!$B$2:$B$14185,Balance!$B410,Inyecciones!$C$2:$C$14185,Balance!L$5)</f>
        <v>1678.3017425835201</v>
      </c>
      <c r="M410" s="13">
        <f>SUMIFS(Inyecciones!$E$2:$E$14185,Inyecciones!$A$2:$A$14185,Balance!M$4,Inyecciones!$B$2:$B$14185,Balance!$B410,Inyecciones!$C$2:$C$14185,Balance!M$5)</f>
        <v>1226.653748745299</v>
      </c>
      <c r="N410" s="14">
        <f>SUMIFS(Inyecciones!$E$2:$E$14185,Inyecciones!$A$2:$A$14185,Balance!N$4,Inyecciones!$B$2:$B$14185,Balance!$B410,Inyecciones!$C$2:$C$14185,Balance!N$5)</f>
        <v>1058.935519785372</v>
      </c>
      <c r="O410" s="12">
        <f>SUMIFS(Inyecciones!$E$2:$E$14185,Inyecciones!$A$2:$A$14185,Balance!O$4,Inyecciones!$B$2:$B$14185,Balance!$B410,Inyecciones!$C$2:$C$14185,Balance!O$5)</f>
        <v>46.691706434037997</v>
      </c>
      <c r="P410" s="13">
        <f>SUMIFS(Inyecciones!$E$2:$E$14185,Inyecciones!$A$2:$A$14185,Balance!P$4,Inyecciones!$B$2:$B$14185,Balance!$B410,Inyecciones!$C$2:$C$14185,Balance!P$5)</f>
        <v>544.27706599866053</v>
      </c>
      <c r="Q410" s="13">
        <f>SUMIFS(Inyecciones!$E$2:$E$14185,Inyecciones!$A$2:$A$14185,Balance!Q$4,Inyecciones!$B$2:$B$14185,Balance!$B410,Inyecciones!$C$2:$C$14185,Balance!Q$5)</f>
        <v>1142.8384027623511</v>
      </c>
      <c r="R410" s="13">
        <f>SUMIFS(Inyecciones!$E$2:$E$14185,Inyecciones!$A$2:$A$14185,Balance!R$4,Inyecciones!$B$2:$B$14185,Balance!$B410,Inyecciones!$C$2:$C$14185,Balance!R$5)</f>
        <v>1078.619008911036</v>
      </c>
      <c r="S410" s="13">
        <f>SUMIFS(Inyecciones!$E$2:$E$14185,Inyecciones!$A$2:$A$14185,Balance!S$4,Inyecciones!$B$2:$B$14185,Balance!$B410,Inyecciones!$C$2:$C$14185,Balance!S$5)</f>
        <v>1052.4882193036419</v>
      </c>
      <c r="T410" s="13">
        <f>SUMIFS(Inyecciones!$E$2:$E$14185,Inyecciones!$A$2:$A$14185,Balance!T$4,Inyecciones!$B$2:$B$14185,Balance!$B410,Inyecciones!$C$2:$C$14185,Balance!T$5)</f>
        <v>950.41119012442562</v>
      </c>
      <c r="U410" s="13">
        <f>SUMIFS(Inyecciones!$E$2:$E$14185,Inyecciones!$A$2:$A$14185,Balance!U$4,Inyecciones!$B$2:$B$14185,Balance!$B410,Inyecciones!$C$2:$C$14185,Balance!U$5)</f>
        <v>972.65498882265729</v>
      </c>
      <c r="V410" s="13">
        <f>SUMIFS(Inyecciones!$E$2:$E$14185,Inyecciones!$A$2:$A$14185,Balance!V$4,Inyecciones!$B$2:$B$14185,Balance!$B410,Inyecciones!$C$2:$C$14185,Balance!V$5)</f>
        <v>970.15735999131164</v>
      </c>
      <c r="W410" s="13">
        <f>SUMIFS(Inyecciones!$E$2:$E$14185,Inyecciones!$A$2:$A$14185,Balance!W$4,Inyecciones!$B$2:$B$14185,Balance!$B410,Inyecciones!$C$2:$C$14185,Balance!W$5)</f>
        <v>861.07985070372331</v>
      </c>
      <c r="X410" s="13">
        <f>SUMIFS(Inyecciones!$E$2:$E$14185,Inyecciones!$A$2:$A$14185,Balance!X$4,Inyecciones!$B$2:$B$14185,Balance!$B410,Inyecciones!$C$2:$C$14185,Balance!X$5)</f>
        <v>617.90743088008276</v>
      </c>
      <c r="Y410" s="13">
        <f>SUMIFS(Inyecciones!$E$2:$E$14185,Inyecciones!$A$2:$A$14185,Balance!Y$4,Inyecciones!$B$2:$B$14185,Balance!$B410,Inyecciones!$C$2:$C$14185,Balance!Y$5)</f>
        <v>602.82716498237107</v>
      </c>
      <c r="Z410" s="14">
        <f>SUMIFS(Inyecciones!$E$2:$E$14185,Inyecciones!$A$2:$A$14185,Balance!Z$4,Inyecciones!$B$2:$B$14185,Balance!$B410,Inyecciones!$C$2:$C$14185,Balance!Z$5)</f>
        <v>647.82939193764605</v>
      </c>
      <c r="AA410" s="12">
        <f>SUMIFS(Inyecciones!$E$2:$E$14185,Inyecciones!$A$2:$A$14185,Balance!AA$4,Inyecciones!$B$2:$B$14185,Balance!$B410,Inyecciones!$C$2:$C$14185,Balance!AA$5)</f>
        <v>187.7615375789926</v>
      </c>
      <c r="AB410" s="13">
        <f>SUMIFS(Inyecciones!$E$2:$E$14185,Inyecciones!$A$2:$A$14185,Balance!AB$4,Inyecciones!$B$2:$B$14185,Balance!$B410,Inyecciones!$C$2:$C$14185,Balance!AB$5)</f>
        <v>1968.105140072679</v>
      </c>
      <c r="AC410" s="13">
        <f>SUMIFS(Inyecciones!$E$2:$E$14185,Inyecciones!$A$2:$A$14185,Balance!AC$4,Inyecciones!$B$2:$B$14185,Balance!$B410,Inyecciones!$C$2:$C$14185,Balance!AC$5)</f>
        <v>1782.4900178778339</v>
      </c>
      <c r="AD410" s="13">
        <f>SUMIFS(Inyecciones!$E$2:$E$14185,Inyecciones!$A$2:$A$14185,Balance!AD$4,Inyecciones!$B$2:$B$14185,Balance!$B410,Inyecciones!$C$2:$C$14185,Balance!AD$5)</f>
        <v>1606.2454234144111</v>
      </c>
      <c r="AE410" s="13">
        <f>SUMIFS(Inyecciones!$E$2:$E$14185,Inyecciones!$A$2:$A$14185,Balance!AE$4,Inyecciones!$B$2:$B$14185,Balance!$B410,Inyecciones!$C$2:$C$14185,Balance!AE$5)</f>
        <v>1629.191849806424</v>
      </c>
      <c r="AF410" s="13">
        <f>SUMIFS(Inyecciones!$E$2:$E$14185,Inyecciones!$A$2:$A$14185,Balance!AF$4,Inyecciones!$B$2:$B$14185,Balance!$B410,Inyecciones!$C$2:$C$14185,Balance!AF$5)</f>
        <v>1511.1452238456211</v>
      </c>
      <c r="AG410" s="13">
        <f>SUMIFS(Inyecciones!$E$2:$E$14185,Inyecciones!$A$2:$A$14185,Balance!AG$4,Inyecciones!$B$2:$B$14185,Balance!$B410,Inyecciones!$C$2:$C$14185,Balance!AG$5)</f>
        <v>1569.3528330156871</v>
      </c>
      <c r="AH410" s="13">
        <f>SUMIFS(Inyecciones!$E$2:$E$14185,Inyecciones!$A$2:$A$14185,Balance!AH$4,Inyecciones!$B$2:$B$14185,Balance!$B410,Inyecciones!$C$2:$C$14185,Balance!AH$5)</f>
        <v>1659.462295105124</v>
      </c>
      <c r="AI410" s="13">
        <f>SUMIFS(Inyecciones!$E$2:$E$14185,Inyecciones!$A$2:$A$14185,Balance!AI$4,Inyecciones!$B$2:$B$14185,Balance!$B410,Inyecciones!$C$2:$C$14185,Balance!AI$5)</f>
        <v>2239.7126779680029</v>
      </c>
      <c r="AJ410" s="13">
        <f>SUMIFS(Inyecciones!$E$2:$E$14185,Inyecciones!$A$2:$A$14185,Balance!AJ$4,Inyecciones!$B$2:$B$14185,Balance!$B410,Inyecciones!$C$2:$C$14185,Balance!AJ$5)</f>
        <v>2269.0119384975592</v>
      </c>
      <c r="AK410" s="13">
        <f>SUMIFS(Inyecciones!$E$2:$E$14185,Inyecciones!$A$2:$A$14185,Balance!AK$4,Inyecciones!$B$2:$B$14185,Balance!$B410,Inyecciones!$C$2:$C$14185,Balance!AK$5)</f>
        <v>2227.0255484092572</v>
      </c>
      <c r="AL410" s="14">
        <f>SUMIFS(Inyecciones!$E$2:$E$14185,Inyecciones!$A$2:$A$14185,Balance!AL$4,Inyecciones!$B$2:$B$14185,Balance!$B410,Inyecciones!$C$2:$C$14185,Balance!AL$5)</f>
        <v>2248.0282093084138</v>
      </c>
      <c r="AM410" s="13"/>
      <c r="AN410" s="12">
        <f>SUMIFS('Retiro Mensual'!$E$2:$E$2629,'Retiro Mensual'!$A$2:$A$2629,AN$4,'Retiro Mensual'!$B$2:$B$2629,$B410,'Retiro Mensual'!$C$2:$C$2629,AN$5)</f>
        <v>0</v>
      </c>
      <c r="AO410" s="13">
        <f>SUMIFS('Retiro Mensual'!$E$2:$E$2629,'Retiro Mensual'!$A$2:$A$2629,AO$4,'Retiro Mensual'!$B$2:$B$2629,$B410,'Retiro Mensual'!$C$2:$C$2629,AO$5)</f>
        <v>0</v>
      </c>
      <c r="AP410" s="13">
        <f>SUMIFS('Retiro Mensual'!$E$2:$E$2629,'Retiro Mensual'!$A$2:$A$2629,AP$4,'Retiro Mensual'!$B$2:$B$2629,$B410,'Retiro Mensual'!$C$2:$C$2629,AP$5)</f>
        <v>0</v>
      </c>
      <c r="AQ410" s="13">
        <f>SUMIFS('Retiro Mensual'!$E$2:$E$2629,'Retiro Mensual'!$A$2:$A$2629,AQ$4,'Retiro Mensual'!$B$2:$B$2629,$B410,'Retiro Mensual'!$C$2:$C$2629,AQ$5)</f>
        <v>0</v>
      </c>
      <c r="AR410" s="13">
        <f>SUMIFS('Retiro Mensual'!$E$2:$E$2629,'Retiro Mensual'!$A$2:$A$2629,AR$4,'Retiro Mensual'!$B$2:$B$2629,$B410,'Retiro Mensual'!$C$2:$C$2629,AR$5)</f>
        <v>0</v>
      </c>
      <c r="AS410" s="13">
        <f>SUMIFS('Retiro Mensual'!$E$2:$E$2629,'Retiro Mensual'!$A$2:$A$2629,AS$4,'Retiro Mensual'!$B$2:$B$2629,$B410,'Retiro Mensual'!$C$2:$C$2629,AS$5)</f>
        <v>0</v>
      </c>
      <c r="AT410" s="13">
        <f>SUMIFS('Retiro Mensual'!$E$2:$E$2629,'Retiro Mensual'!$A$2:$A$2629,AT$4,'Retiro Mensual'!$B$2:$B$2629,$B410,'Retiro Mensual'!$C$2:$C$2629,AT$5)</f>
        <v>0</v>
      </c>
      <c r="AU410" s="13">
        <f>SUMIFS('Retiro Mensual'!$E$2:$E$2629,'Retiro Mensual'!$A$2:$A$2629,AU$4,'Retiro Mensual'!$B$2:$B$2629,$B410,'Retiro Mensual'!$C$2:$C$2629,AU$5)</f>
        <v>0</v>
      </c>
      <c r="AV410" s="13">
        <f>SUMIFS('Retiro Mensual'!$E$2:$E$2629,'Retiro Mensual'!$A$2:$A$2629,AV$4,'Retiro Mensual'!$B$2:$B$2629,$B410,'Retiro Mensual'!$C$2:$C$2629,AV$5)</f>
        <v>0</v>
      </c>
      <c r="AW410" s="13">
        <f>SUMIFS('Retiro Mensual'!$E$2:$E$2629,'Retiro Mensual'!$A$2:$A$2629,AW$4,'Retiro Mensual'!$B$2:$B$2629,$B410,'Retiro Mensual'!$C$2:$C$2629,AW$5)</f>
        <v>0</v>
      </c>
      <c r="AX410" s="13">
        <f>SUMIFS('Retiro Mensual'!$E$2:$E$2629,'Retiro Mensual'!$A$2:$A$2629,AX$4,'Retiro Mensual'!$B$2:$B$2629,$B410,'Retiro Mensual'!$C$2:$C$2629,AX$5)</f>
        <v>0</v>
      </c>
      <c r="AY410" s="14">
        <f>SUMIFS('Retiro Mensual'!$E$2:$E$2629,'Retiro Mensual'!$A$2:$A$2629,AY$4,'Retiro Mensual'!$B$2:$B$2629,$B410,'Retiro Mensual'!$C$2:$C$2629,AY$5)</f>
        <v>0</v>
      </c>
      <c r="AZ410" s="12">
        <f>SUMIFS('Retiro Mensual'!$E$2:$E$2629,'Retiro Mensual'!$A$2:$A$2629,AZ$4,'Retiro Mensual'!$B$2:$B$2629,$B410,'Retiro Mensual'!$C$2:$C$2629,AZ$5)</f>
        <v>0</v>
      </c>
      <c r="BA410" s="13">
        <f>SUMIFS('Retiro Mensual'!$E$2:$E$2629,'Retiro Mensual'!$A$2:$A$2629,BA$4,'Retiro Mensual'!$B$2:$B$2629,$B410,'Retiro Mensual'!$C$2:$C$2629,BA$5)</f>
        <v>0</v>
      </c>
      <c r="BB410" s="13">
        <f>SUMIFS('Retiro Mensual'!$E$2:$E$2629,'Retiro Mensual'!$A$2:$A$2629,BB$4,'Retiro Mensual'!$B$2:$B$2629,$B410,'Retiro Mensual'!$C$2:$C$2629,BB$5)</f>
        <v>0</v>
      </c>
      <c r="BC410" s="13">
        <f>SUMIFS('Retiro Mensual'!$E$2:$E$2629,'Retiro Mensual'!$A$2:$A$2629,BC$4,'Retiro Mensual'!$B$2:$B$2629,$B410,'Retiro Mensual'!$C$2:$C$2629,BC$5)</f>
        <v>0</v>
      </c>
      <c r="BD410" s="13">
        <f>SUMIFS('Retiro Mensual'!$E$2:$E$2629,'Retiro Mensual'!$A$2:$A$2629,BD$4,'Retiro Mensual'!$B$2:$B$2629,$B410,'Retiro Mensual'!$C$2:$C$2629,BD$5)</f>
        <v>0</v>
      </c>
      <c r="BE410" s="13">
        <f>SUMIFS('Retiro Mensual'!$E$2:$E$2629,'Retiro Mensual'!$A$2:$A$2629,BE$4,'Retiro Mensual'!$B$2:$B$2629,$B410,'Retiro Mensual'!$C$2:$C$2629,BE$5)</f>
        <v>0</v>
      </c>
      <c r="BF410" s="13">
        <f>SUMIFS('Retiro Mensual'!$E$2:$E$2629,'Retiro Mensual'!$A$2:$A$2629,BF$4,'Retiro Mensual'!$B$2:$B$2629,$B410,'Retiro Mensual'!$C$2:$C$2629,BF$5)</f>
        <v>0</v>
      </c>
      <c r="BG410" s="13">
        <f>SUMIFS('Retiro Mensual'!$E$2:$E$2629,'Retiro Mensual'!$A$2:$A$2629,BG$4,'Retiro Mensual'!$B$2:$B$2629,$B410,'Retiro Mensual'!$C$2:$C$2629,BG$5)</f>
        <v>0</v>
      </c>
      <c r="BH410" s="13">
        <f>SUMIFS('Retiro Mensual'!$E$2:$E$2629,'Retiro Mensual'!$A$2:$A$2629,BH$4,'Retiro Mensual'!$B$2:$B$2629,$B410,'Retiro Mensual'!$C$2:$C$2629,BH$5)</f>
        <v>0</v>
      </c>
      <c r="BI410" s="13">
        <f>SUMIFS('Retiro Mensual'!$E$2:$E$2629,'Retiro Mensual'!$A$2:$A$2629,BI$4,'Retiro Mensual'!$B$2:$B$2629,$B410,'Retiro Mensual'!$C$2:$C$2629,BI$5)</f>
        <v>0</v>
      </c>
      <c r="BJ410" s="13">
        <f>SUMIFS('Retiro Mensual'!$E$2:$E$2629,'Retiro Mensual'!$A$2:$A$2629,BJ$4,'Retiro Mensual'!$B$2:$B$2629,$B410,'Retiro Mensual'!$C$2:$C$2629,BJ$5)</f>
        <v>0</v>
      </c>
      <c r="BK410" s="14">
        <f>SUMIFS('Retiro Mensual'!$E$2:$E$2629,'Retiro Mensual'!$A$2:$A$2629,BK$4,'Retiro Mensual'!$B$2:$B$2629,$B410,'Retiro Mensual'!$C$2:$C$2629,BK$5)</f>
        <v>0</v>
      </c>
      <c r="BL410" s="12">
        <f>SUMIFS('Retiro Mensual'!$E$2:$E$2629,'Retiro Mensual'!$A$2:$A$2629,BL$4,'Retiro Mensual'!$B$2:$B$2629,$B410,'Retiro Mensual'!$C$2:$C$2629,BL$5)</f>
        <v>0</v>
      </c>
      <c r="BM410" s="13">
        <f>SUMIFS('Retiro Mensual'!$E$2:$E$2629,'Retiro Mensual'!$A$2:$A$2629,BM$4,'Retiro Mensual'!$B$2:$B$2629,$B410,'Retiro Mensual'!$C$2:$C$2629,BM$5)</f>
        <v>0</v>
      </c>
      <c r="BN410" s="13">
        <f>SUMIFS('Retiro Mensual'!$E$2:$E$2629,'Retiro Mensual'!$A$2:$A$2629,BN$4,'Retiro Mensual'!$B$2:$B$2629,$B410,'Retiro Mensual'!$C$2:$C$2629,BN$5)</f>
        <v>0</v>
      </c>
      <c r="BO410" s="13">
        <f>SUMIFS('Retiro Mensual'!$E$2:$E$2629,'Retiro Mensual'!$A$2:$A$2629,BO$4,'Retiro Mensual'!$B$2:$B$2629,$B410,'Retiro Mensual'!$C$2:$C$2629,BO$5)</f>
        <v>0</v>
      </c>
      <c r="BP410" s="13">
        <f>SUMIFS('Retiro Mensual'!$E$2:$E$2629,'Retiro Mensual'!$A$2:$A$2629,BP$4,'Retiro Mensual'!$B$2:$B$2629,$B410,'Retiro Mensual'!$C$2:$C$2629,BP$5)</f>
        <v>0</v>
      </c>
      <c r="BQ410" s="13">
        <f>SUMIFS('Retiro Mensual'!$E$2:$E$2629,'Retiro Mensual'!$A$2:$A$2629,BQ$4,'Retiro Mensual'!$B$2:$B$2629,$B410,'Retiro Mensual'!$C$2:$C$2629,BQ$5)</f>
        <v>0</v>
      </c>
      <c r="BR410" s="13">
        <f>SUMIFS('Retiro Mensual'!$E$2:$E$2629,'Retiro Mensual'!$A$2:$A$2629,BR$4,'Retiro Mensual'!$B$2:$B$2629,$B410,'Retiro Mensual'!$C$2:$C$2629,BR$5)</f>
        <v>0</v>
      </c>
      <c r="BS410" s="13">
        <f>SUMIFS('Retiro Mensual'!$E$2:$E$2629,'Retiro Mensual'!$A$2:$A$2629,BS$4,'Retiro Mensual'!$B$2:$B$2629,$B410,'Retiro Mensual'!$C$2:$C$2629,BS$5)</f>
        <v>0</v>
      </c>
      <c r="BT410" s="13">
        <f>SUMIFS('Retiro Mensual'!$E$2:$E$2629,'Retiro Mensual'!$A$2:$A$2629,BT$4,'Retiro Mensual'!$B$2:$B$2629,$B410,'Retiro Mensual'!$C$2:$C$2629,BT$5)</f>
        <v>0</v>
      </c>
      <c r="BU410" s="13">
        <f>SUMIFS('Retiro Mensual'!$E$2:$E$2629,'Retiro Mensual'!$A$2:$A$2629,BU$4,'Retiro Mensual'!$B$2:$B$2629,$B410,'Retiro Mensual'!$C$2:$C$2629,BU$5)</f>
        <v>0</v>
      </c>
      <c r="BV410" s="13">
        <f>SUMIFS('Retiro Mensual'!$E$2:$E$2629,'Retiro Mensual'!$A$2:$A$2629,BV$4,'Retiro Mensual'!$B$2:$B$2629,$B410,'Retiro Mensual'!$C$2:$C$2629,BV$5)</f>
        <v>0</v>
      </c>
      <c r="BW410" s="14">
        <f>SUMIFS('Retiro Mensual'!$E$2:$E$2629,'Retiro Mensual'!$A$2:$A$2629,BW$4,'Retiro Mensual'!$B$2:$B$2629,$B410,'Retiro Mensual'!$C$2:$C$2629,BW$5)</f>
        <v>0</v>
      </c>
      <c r="BX410" s="13"/>
      <c r="BY410" s="12">
        <f>SUMIFS('Compra Ventas'!$E$2:$E$2700,'Compra Ventas'!$A$2:$A$2700,BY$4,'Compra Ventas'!$B$2:$B$2700,$B410,'Compra Ventas'!$C$2:$C$2700,BY$5)</f>
        <v>0</v>
      </c>
      <c r="BZ410" s="13">
        <f>SUMIFS('Compra Ventas'!$E$2:$E$2700,'Compra Ventas'!$A$2:$A$2700,BZ$4,'Compra Ventas'!$B$2:$B$2700,$B410,'Compra Ventas'!$C$2:$C$2700,BZ$5)</f>
        <v>0</v>
      </c>
      <c r="CA410" s="13">
        <f>SUMIFS('Compra Ventas'!$E$2:$E$2700,'Compra Ventas'!$A$2:$A$2700,CA$4,'Compra Ventas'!$B$2:$B$2700,$B410,'Compra Ventas'!$C$2:$C$2700,CA$5)</f>
        <v>0</v>
      </c>
      <c r="CB410" s="13">
        <f>SUMIFS('Compra Ventas'!$E$2:$E$2700,'Compra Ventas'!$A$2:$A$2700,CB$4,'Compra Ventas'!$B$2:$B$2700,$B410,'Compra Ventas'!$C$2:$C$2700,CB$5)</f>
        <v>0</v>
      </c>
      <c r="CC410" s="13">
        <f>SUMIFS('Compra Ventas'!$E$2:$E$2700,'Compra Ventas'!$A$2:$A$2700,CC$4,'Compra Ventas'!$B$2:$B$2700,$B410,'Compra Ventas'!$C$2:$C$2700,CC$5)</f>
        <v>0</v>
      </c>
      <c r="CD410" s="13">
        <f>SUMIFS('Compra Ventas'!$E$2:$E$2700,'Compra Ventas'!$A$2:$A$2700,CD$4,'Compra Ventas'!$B$2:$B$2700,$B410,'Compra Ventas'!$C$2:$C$2700,CD$5)</f>
        <v>0</v>
      </c>
      <c r="CE410" s="13">
        <f>SUMIFS('Compra Ventas'!$E$2:$E$2700,'Compra Ventas'!$A$2:$A$2700,CE$4,'Compra Ventas'!$B$2:$B$2700,$B410,'Compra Ventas'!$C$2:$C$2700,CE$5)</f>
        <v>0</v>
      </c>
      <c r="CF410" s="13">
        <f>SUMIFS('Compra Ventas'!$E$2:$E$2700,'Compra Ventas'!$A$2:$A$2700,CF$4,'Compra Ventas'!$B$2:$B$2700,$B410,'Compra Ventas'!$C$2:$C$2700,CF$5)</f>
        <v>0</v>
      </c>
      <c r="CG410" s="13">
        <f>SUMIFS('Compra Ventas'!$E$2:$E$2700,'Compra Ventas'!$A$2:$A$2700,CG$4,'Compra Ventas'!$B$2:$B$2700,$B410,'Compra Ventas'!$C$2:$C$2700,CG$5)</f>
        <v>0</v>
      </c>
      <c r="CH410" s="13">
        <f>SUMIFS('Compra Ventas'!$E$2:$E$2700,'Compra Ventas'!$A$2:$A$2700,CH$4,'Compra Ventas'!$B$2:$B$2700,$B410,'Compra Ventas'!$C$2:$C$2700,CH$5)</f>
        <v>0</v>
      </c>
      <c r="CI410" s="13">
        <f>SUMIFS('Compra Ventas'!$E$2:$E$2700,'Compra Ventas'!$A$2:$A$2700,CI$4,'Compra Ventas'!$B$2:$B$2700,$B410,'Compra Ventas'!$C$2:$C$2700,CI$5)</f>
        <v>0</v>
      </c>
      <c r="CJ410" s="14">
        <f>SUMIFS('Compra Ventas'!$E$2:$E$2700,'Compra Ventas'!$A$2:$A$2700,CJ$4,'Compra Ventas'!$B$2:$B$2700,$B410,'Compra Ventas'!$C$2:$C$2700,CJ$5)</f>
        <v>0</v>
      </c>
      <c r="CK410" s="12">
        <f>SUMIFS('Compra Ventas'!$E$2:$E$2700,'Compra Ventas'!$A$2:$A$2700,CK$4,'Compra Ventas'!$B$2:$B$2700,$B410,'Compra Ventas'!$C$2:$C$2700,CK$5)</f>
        <v>0</v>
      </c>
      <c r="CL410" s="13">
        <f>SUMIFS('Compra Ventas'!$E$2:$E$2700,'Compra Ventas'!$A$2:$A$2700,CL$4,'Compra Ventas'!$B$2:$B$2700,$B410,'Compra Ventas'!$C$2:$C$2700,CL$5)</f>
        <v>0</v>
      </c>
      <c r="CM410" s="13">
        <f>SUMIFS('Compra Ventas'!$E$2:$E$2700,'Compra Ventas'!$A$2:$A$2700,CM$4,'Compra Ventas'!$B$2:$B$2700,$B410,'Compra Ventas'!$C$2:$C$2700,CM$5)</f>
        <v>0</v>
      </c>
      <c r="CN410" s="13">
        <f>SUMIFS('Compra Ventas'!$E$2:$E$2700,'Compra Ventas'!$A$2:$A$2700,CN$4,'Compra Ventas'!$B$2:$B$2700,$B410,'Compra Ventas'!$C$2:$C$2700,CN$5)</f>
        <v>0</v>
      </c>
      <c r="CO410" s="13">
        <f>SUMIFS('Compra Ventas'!$E$2:$E$2700,'Compra Ventas'!$A$2:$A$2700,CO$4,'Compra Ventas'!$B$2:$B$2700,$B410,'Compra Ventas'!$C$2:$C$2700,CO$5)</f>
        <v>0</v>
      </c>
      <c r="CP410" s="13">
        <f>SUMIFS('Compra Ventas'!$E$2:$E$2700,'Compra Ventas'!$A$2:$A$2700,CP$4,'Compra Ventas'!$B$2:$B$2700,$B410,'Compra Ventas'!$C$2:$C$2700,CP$5)</f>
        <v>0</v>
      </c>
      <c r="CQ410" s="13">
        <f>SUMIFS('Compra Ventas'!$E$2:$E$2700,'Compra Ventas'!$A$2:$A$2700,CQ$4,'Compra Ventas'!$B$2:$B$2700,$B410,'Compra Ventas'!$C$2:$C$2700,CQ$5)</f>
        <v>0</v>
      </c>
      <c r="CR410" s="13">
        <f>SUMIFS('Compra Ventas'!$E$2:$E$2700,'Compra Ventas'!$A$2:$A$2700,CR$4,'Compra Ventas'!$B$2:$B$2700,$B410,'Compra Ventas'!$C$2:$C$2700,CR$5)</f>
        <v>0</v>
      </c>
      <c r="CS410" s="13">
        <f>SUMIFS('Compra Ventas'!$E$2:$E$2700,'Compra Ventas'!$A$2:$A$2700,CS$4,'Compra Ventas'!$B$2:$B$2700,$B410,'Compra Ventas'!$C$2:$C$2700,CS$5)</f>
        <v>0</v>
      </c>
      <c r="CT410" s="13">
        <f>SUMIFS('Compra Ventas'!$E$2:$E$2700,'Compra Ventas'!$A$2:$A$2700,CT$4,'Compra Ventas'!$B$2:$B$2700,$B410,'Compra Ventas'!$C$2:$C$2700,CT$5)</f>
        <v>0</v>
      </c>
      <c r="CU410" s="13">
        <f>SUMIFS('Compra Ventas'!$E$2:$E$2700,'Compra Ventas'!$A$2:$A$2700,CU$4,'Compra Ventas'!$B$2:$B$2700,$B410,'Compra Ventas'!$C$2:$C$2700,CU$5)</f>
        <v>0</v>
      </c>
      <c r="CV410" s="14">
        <f>SUMIFS('Compra Ventas'!$E$2:$E$2700,'Compra Ventas'!$A$2:$A$2700,CV$4,'Compra Ventas'!$B$2:$B$2700,$B410,'Compra Ventas'!$C$2:$C$2700,CV$5)</f>
        <v>0</v>
      </c>
      <c r="CW410" s="12">
        <f>SUMIFS('Compra Ventas'!$E$2:$E$2700,'Compra Ventas'!$A$2:$A$2700,CW$4,'Compra Ventas'!$B$2:$B$2700,$B410,'Compra Ventas'!$C$2:$C$2700,CW$5)</f>
        <v>0</v>
      </c>
      <c r="CX410" s="13">
        <f>SUMIFS('Compra Ventas'!$E$2:$E$2700,'Compra Ventas'!$A$2:$A$2700,CX$4,'Compra Ventas'!$B$2:$B$2700,$B410,'Compra Ventas'!$C$2:$C$2700,CX$5)</f>
        <v>0</v>
      </c>
      <c r="CY410" s="13">
        <f>SUMIFS('Compra Ventas'!$E$2:$E$2700,'Compra Ventas'!$A$2:$A$2700,CY$4,'Compra Ventas'!$B$2:$B$2700,$B410,'Compra Ventas'!$C$2:$C$2700,CY$5)</f>
        <v>0</v>
      </c>
      <c r="CZ410" s="13">
        <f>SUMIFS('Compra Ventas'!$E$2:$E$2700,'Compra Ventas'!$A$2:$A$2700,CZ$4,'Compra Ventas'!$B$2:$B$2700,$B410,'Compra Ventas'!$C$2:$C$2700,CZ$5)</f>
        <v>0</v>
      </c>
      <c r="DA410" s="13">
        <f>SUMIFS('Compra Ventas'!$E$2:$E$2700,'Compra Ventas'!$A$2:$A$2700,DA$4,'Compra Ventas'!$B$2:$B$2700,$B410,'Compra Ventas'!$C$2:$C$2700,DA$5)</f>
        <v>0</v>
      </c>
      <c r="DB410" s="13">
        <f>SUMIFS('Compra Ventas'!$E$2:$E$2700,'Compra Ventas'!$A$2:$A$2700,DB$4,'Compra Ventas'!$B$2:$B$2700,$B410,'Compra Ventas'!$C$2:$C$2700,DB$5)</f>
        <v>0</v>
      </c>
      <c r="DC410" s="13">
        <f>SUMIFS('Compra Ventas'!$E$2:$E$2700,'Compra Ventas'!$A$2:$A$2700,DC$4,'Compra Ventas'!$B$2:$B$2700,$B410,'Compra Ventas'!$C$2:$C$2700,DC$5)</f>
        <v>0</v>
      </c>
      <c r="DD410" s="13">
        <f>SUMIFS('Compra Ventas'!$E$2:$E$2700,'Compra Ventas'!$A$2:$A$2700,DD$4,'Compra Ventas'!$B$2:$B$2700,$B410,'Compra Ventas'!$C$2:$C$2700,DD$5)</f>
        <v>0</v>
      </c>
      <c r="DE410" s="13">
        <f>SUMIFS('Compra Ventas'!$E$2:$E$2700,'Compra Ventas'!$A$2:$A$2700,DE$4,'Compra Ventas'!$B$2:$B$2700,$B410,'Compra Ventas'!$C$2:$C$2700,DE$5)</f>
        <v>0</v>
      </c>
      <c r="DF410" s="13">
        <f>SUMIFS('Compra Ventas'!$E$2:$E$2700,'Compra Ventas'!$A$2:$A$2700,DF$4,'Compra Ventas'!$B$2:$B$2700,$B410,'Compra Ventas'!$C$2:$C$2700,DF$5)</f>
        <v>0</v>
      </c>
      <c r="DG410" s="13">
        <f>SUMIFS('Compra Ventas'!$E$2:$E$2700,'Compra Ventas'!$A$2:$A$2700,DG$4,'Compra Ventas'!$B$2:$B$2700,$B410,'Compra Ventas'!$C$2:$C$2700,DG$5)</f>
        <v>0</v>
      </c>
      <c r="DH410" s="14">
        <f>SUMIFS('Compra Ventas'!$E$2:$E$2700,'Compra Ventas'!$A$2:$A$2700,DH$4,'Compra Ventas'!$B$2:$B$2700,$B410,'Compra Ventas'!$C$2:$C$2700,DH$5)</f>
        <v>0</v>
      </c>
      <c r="DI410" s="84"/>
      <c r="DJ410" s="98">
        <f>SUMIFS('Ajuste Ciclado'!D$5:D$47,'Ajuste Ciclado'!$C$5:$C$47,Balance!DJ$4,'Ajuste Ciclado'!$B$5:$B$47,Balance!$B410)</f>
        <v>0</v>
      </c>
      <c r="DK410" s="99">
        <f>SUMIFS('Ajuste Ciclado'!E$5:E$47,'Ajuste Ciclado'!$C$5:$C$47,Balance!DK$4,'Ajuste Ciclado'!$B$5:$B$47,Balance!$B410)</f>
        <v>0</v>
      </c>
      <c r="DL410" s="99">
        <f>SUMIFS('Ajuste Ciclado'!F$5:F$47,'Ajuste Ciclado'!$C$5:$C$47,Balance!DL$4,'Ajuste Ciclado'!$B$5:$B$47,Balance!$B410)</f>
        <v>0</v>
      </c>
      <c r="DM410" s="99">
        <f>SUMIFS('Ajuste Ciclado'!G$5:G$47,'Ajuste Ciclado'!$C$5:$C$47,Balance!DM$4,'Ajuste Ciclado'!$B$5:$B$47,Balance!$B410)</f>
        <v>0</v>
      </c>
      <c r="DN410" s="99">
        <f>SUMIFS('Ajuste Ciclado'!H$5:H$47,'Ajuste Ciclado'!$C$5:$C$47,Balance!DN$4,'Ajuste Ciclado'!$B$5:$B$47,Balance!$B410)</f>
        <v>0</v>
      </c>
      <c r="DO410" s="99">
        <f>SUMIFS('Ajuste Ciclado'!I$5:I$47,'Ajuste Ciclado'!$C$5:$C$47,Balance!DO$4,'Ajuste Ciclado'!$B$5:$B$47,Balance!$B410)</f>
        <v>0</v>
      </c>
      <c r="DP410" s="99">
        <f>SUMIFS('Ajuste Ciclado'!J$5:J$47,'Ajuste Ciclado'!$C$5:$C$47,Balance!DP$4,'Ajuste Ciclado'!$B$5:$B$47,Balance!$B410)</f>
        <v>0</v>
      </c>
      <c r="DQ410" s="99">
        <f>SUMIFS('Ajuste Ciclado'!K$5:K$47,'Ajuste Ciclado'!$C$5:$C$47,Balance!DQ$4,'Ajuste Ciclado'!$B$5:$B$47,Balance!$B410)</f>
        <v>0</v>
      </c>
      <c r="DR410" s="99">
        <f>SUMIFS('Ajuste Ciclado'!L$5:L$47,'Ajuste Ciclado'!$C$5:$C$47,Balance!DR$4,'Ajuste Ciclado'!$B$5:$B$47,Balance!$B410)</f>
        <v>0</v>
      </c>
      <c r="DS410" s="99">
        <f>SUMIFS('Ajuste Ciclado'!M$5:M$47,'Ajuste Ciclado'!$C$5:$C$47,Balance!DS$4,'Ajuste Ciclado'!$B$5:$B$47,Balance!$B410)</f>
        <v>0</v>
      </c>
      <c r="DT410" s="99">
        <f>SUMIFS('Ajuste Ciclado'!N$5:N$47,'Ajuste Ciclado'!$C$5:$C$47,Balance!DT$4,'Ajuste Ciclado'!$B$5:$B$47,Balance!$B410)</f>
        <v>0</v>
      </c>
      <c r="DU410" s="100">
        <f>SUMIFS('Ajuste Ciclado'!O$5:O$47,'Ajuste Ciclado'!$C$5:$C$47,Balance!DU$4,'Ajuste Ciclado'!$B$5:$B$47,Balance!$B410)</f>
        <v>0</v>
      </c>
      <c r="DV410" s="98">
        <f>SUMIFS('Ajuste Ciclado'!D$5:D$47,'Ajuste Ciclado'!$C$5:$C$47,Balance!DV$4,'Ajuste Ciclado'!$B$5:$B$47,Balance!$B410)</f>
        <v>0</v>
      </c>
      <c r="DW410" s="99">
        <f>SUMIFS('Ajuste Ciclado'!E$5:E$47,'Ajuste Ciclado'!$C$5:$C$47,Balance!DW$4,'Ajuste Ciclado'!$B$5:$B$47,Balance!$B410)</f>
        <v>0</v>
      </c>
      <c r="DX410" s="99">
        <f>SUMIFS('Ajuste Ciclado'!F$5:F$47,'Ajuste Ciclado'!$C$5:$C$47,Balance!DX$4,'Ajuste Ciclado'!$B$5:$B$47,Balance!$B410)</f>
        <v>0</v>
      </c>
      <c r="DY410" s="99">
        <f>SUMIFS('Ajuste Ciclado'!G$5:G$47,'Ajuste Ciclado'!$C$5:$C$47,Balance!DY$4,'Ajuste Ciclado'!$B$5:$B$47,Balance!$B410)</f>
        <v>0</v>
      </c>
      <c r="DZ410" s="99">
        <f>SUMIFS('Ajuste Ciclado'!H$5:H$47,'Ajuste Ciclado'!$C$5:$C$47,Balance!DZ$4,'Ajuste Ciclado'!$B$5:$B$47,Balance!$B410)</f>
        <v>0</v>
      </c>
      <c r="EA410" s="99">
        <f>SUMIFS('Ajuste Ciclado'!I$5:I$47,'Ajuste Ciclado'!$C$5:$C$47,Balance!EA$4,'Ajuste Ciclado'!$B$5:$B$47,Balance!$B410)</f>
        <v>0</v>
      </c>
      <c r="EB410" s="99">
        <f>SUMIFS('Ajuste Ciclado'!J$5:J$47,'Ajuste Ciclado'!$C$5:$C$47,Balance!EB$4,'Ajuste Ciclado'!$B$5:$B$47,Balance!$B410)</f>
        <v>0</v>
      </c>
      <c r="EC410" s="99">
        <f>SUMIFS('Ajuste Ciclado'!K$5:K$47,'Ajuste Ciclado'!$C$5:$C$47,Balance!EC$4,'Ajuste Ciclado'!$B$5:$B$47,Balance!$B410)</f>
        <v>0</v>
      </c>
      <c r="ED410" s="99">
        <f>SUMIFS('Ajuste Ciclado'!L$5:L$47,'Ajuste Ciclado'!$C$5:$C$47,Balance!ED$4,'Ajuste Ciclado'!$B$5:$B$47,Balance!$B410)</f>
        <v>0</v>
      </c>
      <c r="EE410" s="99">
        <f>SUMIFS('Ajuste Ciclado'!M$5:M$47,'Ajuste Ciclado'!$C$5:$C$47,Balance!EE$4,'Ajuste Ciclado'!$B$5:$B$47,Balance!$B410)</f>
        <v>0</v>
      </c>
      <c r="EF410" s="99">
        <f>SUMIFS('Ajuste Ciclado'!N$5:N$47,'Ajuste Ciclado'!$C$5:$C$47,Balance!EF$4,'Ajuste Ciclado'!$B$5:$B$47,Balance!$B410)</f>
        <v>0</v>
      </c>
      <c r="EG410" s="100">
        <f>SUMIFS('Ajuste Ciclado'!O$5:O$47,'Ajuste Ciclado'!$C$5:$C$47,Balance!EG$4,'Ajuste Ciclado'!$B$5:$B$47,Balance!$B410)</f>
        <v>0</v>
      </c>
      <c r="EH410" s="98">
        <f>SUMIFS('Ajuste Ciclado'!D$5:D$47,'Ajuste Ciclado'!$C$5:$C$47,Balance!EH$4,'Ajuste Ciclado'!$B$5:$B$47,Balance!$B410)</f>
        <v>0</v>
      </c>
      <c r="EI410" s="99">
        <f>SUMIFS('Ajuste Ciclado'!E$5:E$47,'Ajuste Ciclado'!$C$5:$C$47,Balance!EI$4,'Ajuste Ciclado'!$B$5:$B$47,Balance!$B410)</f>
        <v>0</v>
      </c>
      <c r="EJ410" s="99">
        <f>SUMIFS('Ajuste Ciclado'!F$5:F$47,'Ajuste Ciclado'!$C$5:$C$47,Balance!EJ$4,'Ajuste Ciclado'!$B$5:$B$47,Balance!$B410)</f>
        <v>0</v>
      </c>
      <c r="EK410" s="99">
        <f>SUMIFS('Ajuste Ciclado'!G$5:G$47,'Ajuste Ciclado'!$C$5:$C$47,Balance!EK$4,'Ajuste Ciclado'!$B$5:$B$47,Balance!$B410)</f>
        <v>0</v>
      </c>
      <c r="EL410" s="99">
        <f>SUMIFS('Ajuste Ciclado'!H$5:H$47,'Ajuste Ciclado'!$C$5:$C$47,Balance!EL$4,'Ajuste Ciclado'!$B$5:$B$47,Balance!$B410)</f>
        <v>0</v>
      </c>
      <c r="EM410" s="99">
        <f>SUMIFS('Ajuste Ciclado'!I$5:I$47,'Ajuste Ciclado'!$C$5:$C$47,Balance!EM$4,'Ajuste Ciclado'!$B$5:$B$47,Balance!$B410)</f>
        <v>0</v>
      </c>
      <c r="EN410" s="99">
        <f>SUMIFS('Ajuste Ciclado'!J$5:J$47,'Ajuste Ciclado'!$C$5:$C$47,Balance!EN$4,'Ajuste Ciclado'!$B$5:$B$47,Balance!$B410)</f>
        <v>0</v>
      </c>
      <c r="EO410" s="99">
        <f>SUMIFS('Ajuste Ciclado'!K$5:K$47,'Ajuste Ciclado'!$C$5:$C$47,Balance!EO$4,'Ajuste Ciclado'!$B$5:$B$47,Balance!$B410)</f>
        <v>0</v>
      </c>
      <c r="EP410" s="99">
        <f>SUMIFS('Ajuste Ciclado'!L$5:L$47,'Ajuste Ciclado'!$C$5:$C$47,Balance!EP$4,'Ajuste Ciclado'!$B$5:$B$47,Balance!$B410)</f>
        <v>0</v>
      </c>
      <c r="EQ410" s="99">
        <f>SUMIFS('Ajuste Ciclado'!M$5:M$47,'Ajuste Ciclado'!$C$5:$C$47,Balance!EQ$4,'Ajuste Ciclado'!$B$5:$B$47,Balance!$B410)</f>
        <v>0</v>
      </c>
      <c r="ER410" s="99">
        <f>SUMIFS('Ajuste Ciclado'!N$5:N$47,'Ajuste Ciclado'!$C$5:$C$47,Balance!ER$4,'Ajuste Ciclado'!$B$5:$B$47,Balance!$B410)</f>
        <v>0</v>
      </c>
      <c r="ES410" s="100">
        <f>SUMIFS('Ajuste Ciclado'!O$5:O$47,'Ajuste Ciclado'!$C$5:$C$47,Balance!ES$4,'Ajuste Ciclado'!$B$5:$B$47,Balance!$B410)</f>
        <v>0</v>
      </c>
      <c r="ET410" s="84"/>
      <c r="EU410" s="12">
        <f t="shared" si="523"/>
        <v>136.98394535141949</v>
      </c>
      <c r="EV410" s="13">
        <f t="shared" si="488"/>
        <v>1465.877778391625</v>
      </c>
      <c r="EW410" s="13">
        <f t="shared" si="489"/>
        <v>1699.860942467596</v>
      </c>
      <c r="EX410" s="13">
        <f t="shared" si="490"/>
        <v>2545.3456276061111</v>
      </c>
      <c r="EY410" s="13">
        <f t="shared" si="491"/>
        <v>2237.3747759485509</v>
      </c>
      <c r="EZ410" s="13">
        <f t="shared" si="492"/>
        <v>1887.1353293622531</v>
      </c>
      <c r="FA410" s="13">
        <f t="shared" si="493"/>
        <v>1873.2577938059931</v>
      </c>
      <c r="FB410" s="13">
        <f t="shared" si="494"/>
        <v>1930.685515534374</v>
      </c>
      <c r="FC410" s="13">
        <f t="shared" si="495"/>
        <v>2094.6762067444611</v>
      </c>
      <c r="FD410" s="13">
        <f t="shared" si="496"/>
        <v>1678.3017425835201</v>
      </c>
      <c r="FE410" s="13">
        <f t="shared" si="497"/>
        <v>1226.653748745299</v>
      </c>
      <c r="FF410" s="14">
        <f t="shared" si="498"/>
        <v>1058.935519785372</v>
      </c>
      <c r="FG410" s="12">
        <f t="shared" si="499"/>
        <v>46.691706434037997</v>
      </c>
      <c r="FH410" s="13">
        <f t="shared" si="500"/>
        <v>544.27706599866053</v>
      </c>
      <c r="FI410" s="13">
        <f t="shared" si="501"/>
        <v>1142.8384027623511</v>
      </c>
      <c r="FJ410" s="13">
        <f t="shared" si="502"/>
        <v>1078.619008911036</v>
      </c>
      <c r="FK410" s="13">
        <f t="shared" si="503"/>
        <v>1052.4882193036419</v>
      </c>
      <c r="FL410" s="13">
        <f t="shared" si="504"/>
        <v>950.41119012442562</v>
      </c>
      <c r="FM410" s="13">
        <f t="shared" si="505"/>
        <v>972.65498882265729</v>
      </c>
      <c r="FN410" s="13">
        <f t="shared" si="506"/>
        <v>970.15735999131164</v>
      </c>
      <c r="FO410" s="13">
        <f t="shared" si="507"/>
        <v>861.07985070372331</v>
      </c>
      <c r="FP410" s="13">
        <f t="shared" si="508"/>
        <v>617.90743088008276</v>
      </c>
      <c r="FQ410" s="13">
        <f t="shared" si="509"/>
        <v>602.82716498237107</v>
      </c>
      <c r="FR410" s="14">
        <f t="shared" si="510"/>
        <v>647.82939193764605</v>
      </c>
      <c r="FS410" s="12">
        <f t="shared" si="511"/>
        <v>187.7615375789926</v>
      </c>
      <c r="FT410" s="13">
        <f t="shared" si="512"/>
        <v>1968.105140072679</v>
      </c>
      <c r="FU410" s="13">
        <f t="shared" si="513"/>
        <v>1782.4900178778339</v>
      </c>
      <c r="FV410" s="13">
        <f t="shared" si="514"/>
        <v>1606.2454234144111</v>
      </c>
      <c r="FW410" s="13">
        <f t="shared" si="515"/>
        <v>1629.191849806424</v>
      </c>
      <c r="FX410" s="13">
        <f t="shared" si="516"/>
        <v>1511.1452238456211</v>
      </c>
      <c r="FY410" s="13">
        <f t="shared" si="517"/>
        <v>1569.3528330156871</v>
      </c>
      <c r="FZ410" s="13">
        <f t="shared" si="518"/>
        <v>1659.462295105124</v>
      </c>
      <c r="GA410" s="13">
        <f t="shared" si="519"/>
        <v>2239.7126779680029</v>
      </c>
      <c r="GB410" s="13">
        <f t="shared" si="520"/>
        <v>2269.0119384975592</v>
      </c>
      <c r="GC410" s="13">
        <f t="shared" si="521"/>
        <v>2227.0255484092572</v>
      </c>
      <c r="GD410" s="14">
        <f t="shared" si="522"/>
        <v>2248.0282093084138</v>
      </c>
      <c r="GE410" s="84"/>
      <c r="GF410" s="12">
        <f t="shared" si="524"/>
        <v>19835.088926326574</v>
      </c>
      <c r="GG410" s="13">
        <f t="shared" si="524"/>
        <v>9487.7817808519467</v>
      </c>
      <c r="GH410" s="14">
        <f t="shared" si="524"/>
        <v>20897.532694900005</v>
      </c>
      <c r="GI410" s="6">
        <f t="shared" si="525"/>
        <v>2</v>
      </c>
      <c r="GJ410" s="12">
        <f t="shared" si="526"/>
        <v>0</v>
      </c>
      <c r="GK410" s="13">
        <f t="shared" si="527"/>
        <v>0</v>
      </c>
      <c r="GL410" s="14">
        <f t="shared" si="528"/>
        <v>0</v>
      </c>
      <c r="GM410" s="84"/>
      <c r="GN410" s="66">
        <f t="shared" si="529"/>
        <v>0</v>
      </c>
      <c r="GO410" s="84"/>
      <c r="GP410" s="63" t="str" cm="1">
        <f t="array" ref="GP410">INDEX($GF$4:$GH$4,1,GI410)</f>
        <v>Sample 3</v>
      </c>
      <c r="GQ410" s="12">
        <f t="shared" si="436"/>
        <v>136.98394535141949</v>
      </c>
      <c r="GR410" s="13">
        <f t="shared" si="436"/>
        <v>1058.935519785372</v>
      </c>
      <c r="GS410" s="14">
        <f t="shared" si="436"/>
        <v>1226.653748745299</v>
      </c>
      <c r="GT410" s="12">
        <f t="shared" si="437"/>
        <v>46.691706434037997</v>
      </c>
      <c r="GU410" s="13">
        <f t="shared" si="437"/>
        <v>544.27706599866053</v>
      </c>
      <c r="GV410" s="14">
        <f t="shared" si="437"/>
        <v>602.82716498237107</v>
      </c>
      <c r="GW410" s="12">
        <f t="shared" si="438"/>
        <v>187.7615375789926</v>
      </c>
      <c r="GX410" s="13">
        <f t="shared" si="438"/>
        <v>1511.1452238456211</v>
      </c>
      <c r="GY410" s="14">
        <f t="shared" si="438"/>
        <v>1569.3528330156871</v>
      </c>
      <c r="GZ410" s="84" t="str">
        <f t="shared" si="441"/>
        <v>Sample 3</v>
      </c>
      <c r="HA410" s="12">
        <f t="shared" si="530"/>
        <v>0</v>
      </c>
      <c r="HB410" s="13">
        <f t="shared" si="530"/>
        <v>0</v>
      </c>
      <c r="HC410" s="14">
        <f t="shared" si="530"/>
        <v>0</v>
      </c>
      <c r="HD410" s="6">
        <f t="shared" si="442"/>
        <v>0</v>
      </c>
      <c r="HE410" s="84" t="str">
        <f t="shared" si="443"/>
        <v>Ok</v>
      </c>
    </row>
    <row r="411" spans="2:213" x14ac:dyDescent="0.3">
      <c r="B411" s="84" t="s">
        <v>104</v>
      </c>
      <c r="C411" s="12">
        <f>SUMIFS(Inyecciones!$E$2:$E$14185,Inyecciones!$A$2:$A$14185,Balance!C$4,Inyecciones!$B$2:$B$14185,Balance!$B411,Inyecciones!$C$2:$C$14185,Balance!C$5)</f>
        <v>3337445.4270740938</v>
      </c>
      <c r="D411" s="13">
        <f>SUMIFS(Inyecciones!$E$2:$E$14185,Inyecciones!$A$2:$A$14185,Balance!D$4,Inyecciones!$B$2:$B$14185,Balance!$B411,Inyecciones!$C$2:$C$14185,Balance!D$5)</f>
        <v>4659537.2875792449</v>
      </c>
      <c r="E411" s="13">
        <f>SUMIFS(Inyecciones!$E$2:$E$14185,Inyecciones!$A$2:$A$14185,Balance!E$4,Inyecciones!$B$2:$B$14185,Balance!$B411,Inyecciones!$C$2:$C$14185,Balance!E$5)</f>
        <v>5183297.5994907897</v>
      </c>
      <c r="F411" s="13">
        <f>SUMIFS(Inyecciones!$E$2:$E$14185,Inyecciones!$A$2:$A$14185,Balance!F$4,Inyecciones!$B$2:$B$14185,Balance!$B411,Inyecciones!$C$2:$C$14185,Balance!F$5)</f>
        <v>4182355.217317733</v>
      </c>
      <c r="G411" s="13">
        <f>SUMIFS(Inyecciones!$E$2:$E$14185,Inyecciones!$A$2:$A$14185,Balance!G$4,Inyecciones!$B$2:$B$14185,Balance!$B411,Inyecciones!$C$2:$C$14185,Balance!G$5)</f>
        <v>3998160.498218725</v>
      </c>
      <c r="H411" s="13">
        <f>SUMIFS(Inyecciones!$E$2:$E$14185,Inyecciones!$A$2:$A$14185,Balance!H$4,Inyecciones!$B$2:$B$14185,Balance!$B411,Inyecciones!$C$2:$C$14185,Balance!H$5)</f>
        <v>3110258.6627682722</v>
      </c>
      <c r="I411" s="13">
        <f>SUMIFS(Inyecciones!$E$2:$E$14185,Inyecciones!$A$2:$A$14185,Balance!I$4,Inyecciones!$B$2:$B$14185,Balance!$B411,Inyecciones!$C$2:$C$14185,Balance!I$5)</f>
        <v>3434719.353381102</v>
      </c>
      <c r="J411" s="13">
        <f>SUMIFS(Inyecciones!$E$2:$E$14185,Inyecciones!$A$2:$A$14185,Balance!J$4,Inyecciones!$B$2:$B$14185,Balance!$B411,Inyecciones!$C$2:$C$14185,Balance!J$5)</f>
        <v>2432099.5228845938</v>
      </c>
      <c r="K411" s="13">
        <f>SUMIFS(Inyecciones!$E$2:$E$14185,Inyecciones!$A$2:$A$14185,Balance!K$4,Inyecciones!$B$2:$B$14185,Balance!$B411,Inyecciones!$C$2:$C$14185,Balance!K$5)</f>
        <v>3516447.7443118799</v>
      </c>
      <c r="L411" s="13">
        <f>SUMIFS(Inyecciones!$E$2:$E$14185,Inyecciones!$A$2:$A$14185,Balance!L$4,Inyecciones!$B$2:$B$14185,Balance!$B411,Inyecciones!$C$2:$C$14185,Balance!L$5)</f>
        <v>1400621.9666581149</v>
      </c>
      <c r="M411" s="13">
        <f>SUMIFS(Inyecciones!$E$2:$E$14185,Inyecciones!$A$2:$A$14185,Balance!M$4,Inyecciones!$B$2:$B$14185,Balance!$B411,Inyecciones!$C$2:$C$14185,Balance!M$5)</f>
        <v>700336.32526599523</v>
      </c>
      <c r="N411" s="14">
        <f>SUMIFS(Inyecciones!$E$2:$E$14185,Inyecciones!$A$2:$A$14185,Balance!N$4,Inyecciones!$B$2:$B$14185,Balance!$B411,Inyecciones!$C$2:$C$14185,Balance!N$5)</f>
        <v>413371.02824899822</v>
      </c>
      <c r="O411" s="12">
        <f>SUMIFS(Inyecciones!$E$2:$E$14185,Inyecciones!$A$2:$A$14185,Balance!O$4,Inyecciones!$B$2:$B$14185,Balance!$B411,Inyecciones!$C$2:$C$14185,Balance!O$5)</f>
        <v>3345779.65844244</v>
      </c>
      <c r="P411" s="13">
        <f>SUMIFS(Inyecciones!$E$2:$E$14185,Inyecciones!$A$2:$A$14185,Balance!P$4,Inyecciones!$B$2:$B$14185,Balance!$B411,Inyecciones!$C$2:$C$14185,Balance!P$5)</f>
        <v>4712770.4239089796</v>
      </c>
      <c r="Q411" s="13">
        <f>SUMIFS(Inyecciones!$E$2:$E$14185,Inyecciones!$A$2:$A$14185,Balance!Q$4,Inyecciones!$B$2:$B$14185,Balance!$B411,Inyecciones!$C$2:$C$14185,Balance!Q$5)</f>
        <v>5236574.983703604</v>
      </c>
      <c r="R411" s="13">
        <f>SUMIFS(Inyecciones!$E$2:$E$14185,Inyecciones!$A$2:$A$14185,Balance!R$4,Inyecciones!$B$2:$B$14185,Balance!$B411,Inyecciones!$C$2:$C$14185,Balance!R$5)</f>
        <v>4402606.419899689</v>
      </c>
      <c r="S411" s="13">
        <f>SUMIFS(Inyecciones!$E$2:$E$14185,Inyecciones!$A$2:$A$14185,Balance!S$4,Inyecciones!$B$2:$B$14185,Balance!$B411,Inyecciones!$C$2:$C$14185,Balance!S$5)</f>
        <v>3945714.8707218659</v>
      </c>
      <c r="T411" s="13">
        <f>SUMIFS(Inyecciones!$E$2:$E$14185,Inyecciones!$A$2:$A$14185,Balance!T$4,Inyecciones!$B$2:$B$14185,Balance!$B411,Inyecciones!$C$2:$C$14185,Balance!T$5)</f>
        <v>3208963.6258456171</v>
      </c>
      <c r="U411" s="13">
        <f>SUMIFS(Inyecciones!$E$2:$E$14185,Inyecciones!$A$2:$A$14185,Balance!U$4,Inyecciones!$B$2:$B$14185,Balance!$B411,Inyecciones!$C$2:$C$14185,Balance!U$5)</f>
        <v>3731709.9598961752</v>
      </c>
      <c r="V411" s="13">
        <f>SUMIFS(Inyecciones!$E$2:$E$14185,Inyecciones!$A$2:$A$14185,Balance!V$4,Inyecciones!$B$2:$B$14185,Balance!$B411,Inyecciones!$C$2:$C$14185,Balance!V$5)</f>
        <v>2467000.0106631238</v>
      </c>
      <c r="W411" s="13">
        <f>SUMIFS(Inyecciones!$E$2:$E$14185,Inyecciones!$A$2:$A$14185,Balance!W$4,Inyecciones!$B$2:$B$14185,Balance!$B411,Inyecciones!$C$2:$C$14185,Balance!W$5)</f>
        <v>3613435.1976702521</v>
      </c>
      <c r="X411" s="13">
        <f>SUMIFS(Inyecciones!$E$2:$E$14185,Inyecciones!$A$2:$A$14185,Balance!X$4,Inyecciones!$B$2:$B$14185,Balance!$B411,Inyecciones!$C$2:$C$14185,Balance!X$5)</f>
        <v>1715823.163295825</v>
      </c>
      <c r="Y411" s="13">
        <f>SUMIFS(Inyecciones!$E$2:$E$14185,Inyecciones!$A$2:$A$14185,Balance!Y$4,Inyecciones!$B$2:$B$14185,Balance!$B411,Inyecciones!$C$2:$C$14185,Balance!Y$5)</f>
        <v>1714114.9668340301</v>
      </c>
      <c r="Z411" s="14">
        <f>SUMIFS(Inyecciones!$E$2:$E$14185,Inyecciones!$A$2:$A$14185,Balance!Z$4,Inyecciones!$B$2:$B$14185,Balance!$B411,Inyecciones!$C$2:$C$14185,Balance!Z$5)</f>
        <v>2569049.023854448</v>
      </c>
      <c r="AA411" s="12">
        <f>SUMIFS(Inyecciones!$E$2:$E$14185,Inyecciones!$A$2:$A$14185,Balance!AA$4,Inyecciones!$B$2:$B$14185,Balance!$B411,Inyecciones!$C$2:$C$14185,Balance!AA$5)</f>
        <v>3347106.2307397109</v>
      </c>
      <c r="AB411" s="13">
        <f>SUMIFS(Inyecciones!$E$2:$E$14185,Inyecciones!$A$2:$A$14185,Balance!AB$4,Inyecciones!$B$2:$B$14185,Balance!$B411,Inyecciones!$C$2:$C$14185,Balance!AB$5)</f>
        <v>4713298.3682441358</v>
      </c>
      <c r="AC411" s="13">
        <f>SUMIFS(Inyecciones!$E$2:$E$14185,Inyecciones!$A$2:$A$14185,Balance!AC$4,Inyecciones!$B$2:$B$14185,Balance!$B411,Inyecciones!$C$2:$C$14185,Balance!AC$5)</f>
        <v>5218606.1809363216</v>
      </c>
      <c r="AD411" s="13">
        <f>SUMIFS(Inyecciones!$E$2:$E$14185,Inyecciones!$A$2:$A$14185,Balance!AD$4,Inyecciones!$B$2:$B$14185,Balance!$B411,Inyecciones!$C$2:$C$14185,Balance!AD$5)</f>
        <v>4354672.9547158219</v>
      </c>
      <c r="AE411" s="13">
        <f>SUMIFS(Inyecciones!$E$2:$E$14185,Inyecciones!$A$2:$A$14185,Balance!AE$4,Inyecciones!$B$2:$B$14185,Balance!$B411,Inyecciones!$C$2:$C$14185,Balance!AE$5)</f>
        <v>4105132.2509083059</v>
      </c>
      <c r="AF411" s="13">
        <f>SUMIFS(Inyecciones!$E$2:$E$14185,Inyecciones!$A$2:$A$14185,Balance!AF$4,Inyecciones!$B$2:$B$14185,Balance!$B411,Inyecciones!$C$2:$C$14185,Balance!AF$5)</f>
        <v>3507445.6958476142</v>
      </c>
      <c r="AG411" s="13">
        <f>SUMIFS(Inyecciones!$E$2:$E$14185,Inyecciones!$A$2:$A$14185,Balance!AG$4,Inyecciones!$B$2:$B$14185,Balance!$B411,Inyecciones!$C$2:$C$14185,Balance!AG$5)</f>
        <v>4140658.22566954</v>
      </c>
      <c r="AH411" s="13">
        <f>SUMIFS(Inyecciones!$E$2:$E$14185,Inyecciones!$A$2:$A$14185,Balance!AH$4,Inyecciones!$B$2:$B$14185,Balance!$B411,Inyecciones!$C$2:$C$14185,Balance!AH$5)</f>
        <v>2747932.4608413968</v>
      </c>
      <c r="AI411" s="13">
        <f>SUMIFS(Inyecciones!$E$2:$E$14185,Inyecciones!$A$2:$A$14185,Balance!AI$4,Inyecciones!$B$2:$B$14185,Balance!$B411,Inyecciones!$C$2:$C$14185,Balance!AI$5)</f>
        <v>3913667.5506639532</v>
      </c>
      <c r="AJ411" s="13">
        <f>SUMIFS(Inyecciones!$E$2:$E$14185,Inyecciones!$A$2:$A$14185,Balance!AJ$4,Inyecciones!$B$2:$B$14185,Balance!$B411,Inyecciones!$C$2:$C$14185,Balance!AJ$5)</f>
        <v>2610209.9019246688</v>
      </c>
      <c r="AK411" s="13">
        <f>SUMIFS(Inyecciones!$E$2:$E$14185,Inyecciones!$A$2:$A$14185,Balance!AK$4,Inyecciones!$B$2:$B$14185,Balance!$B411,Inyecciones!$C$2:$C$14185,Balance!AK$5)</f>
        <v>2568024.4435739322</v>
      </c>
      <c r="AL411" s="14">
        <f>SUMIFS(Inyecciones!$E$2:$E$14185,Inyecciones!$A$2:$A$14185,Balance!AL$4,Inyecciones!$B$2:$B$14185,Balance!$B411,Inyecciones!$C$2:$C$14185,Balance!AL$5)</f>
        <v>3612274.080438145</v>
      </c>
      <c r="AM411" s="13"/>
      <c r="AN411" s="12">
        <f>SUMIFS('Retiro Mensual'!$E$2:$E$2629,'Retiro Mensual'!$A$2:$A$2629,AN$4,'Retiro Mensual'!$B$2:$B$2629,$B411,'Retiro Mensual'!$C$2:$C$2629,AN$5)</f>
        <v>2934121.5040000002</v>
      </c>
      <c r="AO411" s="13">
        <f>SUMIFS('Retiro Mensual'!$E$2:$E$2629,'Retiro Mensual'!$A$2:$A$2629,AO$4,'Retiro Mensual'!$B$2:$B$2629,$B411,'Retiro Mensual'!$C$2:$C$2629,AO$5)</f>
        <v>2540189.6970000002</v>
      </c>
      <c r="AP411" s="13">
        <f>SUMIFS('Retiro Mensual'!$E$2:$E$2629,'Retiro Mensual'!$A$2:$A$2629,AP$4,'Retiro Mensual'!$B$2:$B$2629,$B411,'Retiro Mensual'!$C$2:$C$2629,AP$5)</f>
        <v>2842077.6039999998</v>
      </c>
      <c r="AQ411" s="13">
        <f>SUMIFS('Retiro Mensual'!$E$2:$E$2629,'Retiro Mensual'!$A$2:$A$2629,AQ$4,'Retiro Mensual'!$B$2:$B$2629,$B411,'Retiro Mensual'!$C$2:$C$2629,AQ$5)</f>
        <v>2345296.9270000001</v>
      </c>
      <c r="AR411" s="13">
        <f>SUMIFS('Retiro Mensual'!$E$2:$E$2629,'Retiro Mensual'!$A$2:$A$2629,AR$4,'Retiro Mensual'!$B$2:$B$2629,$B411,'Retiro Mensual'!$C$2:$C$2629,AR$5)</f>
        <v>2436563.0980000002</v>
      </c>
      <c r="AS411" s="13">
        <f>SUMIFS('Retiro Mensual'!$E$2:$E$2629,'Retiro Mensual'!$A$2:$A$2629,AS$4,'Retiro Mensual'!$B$2:$B$2629,$B411,'Retiro Mensual'!$C$2:$C$2629,AS$5)</f>
        <v>2299889.0389999999</v>
      </c>
      <c r="AT411" s="13">
        <f>SUMIFS('Retiro Mensual'!$E$2:$E$2629,'Retiro Mensual'!$A$2:$A$2629,AT$4,'Retiro Mensual'!$B$2:$B$2629,$B411,'Retiro Mensual'!$C$2:$C$2629,AT$5)</f>
        <v>2161000.4890000001</v>
      </c>
      <c r="AU411" s="13">
        <f>SUMIFS('Retiro Mensual'!$E$2:$E$2629,'Retiro Mensual'!$A$2:$A$2629,AU$4,'Retiro Mensual'!$B$2:$B$2629,$B411,'Retiro Mensual'!$C$2:$C$2629,AU$5)</f>
        <v>2194067.4569999999</v>
      </c>
      <c r="AV411" s="13">
        <f>SUMIFS('Retiro Mensual'!$E$2:$E$2629,'Retiro Mensual'!$A$2:$A$2629,AV$4,'Retiro Mensual'!$B$2:$B$2629,$B411,'Retiro Mensual'!$C$2:$C$2629,AV$5)</f>
        <v>1966036.65</v>
      </c>
      <c r="AW411" s="13">
        <f>SUMIFS('Retiro Mensual'!$E$2:$E$2629,'Retiro Mensual'!$A$2:$A$2629,AW$4,'Retiro Mensual'!$B$2:$B$2629,$B411,'Retiro Mensual'!$C$2:$C$2629,AW$5)</f>
        <v>1210770.743</v>
      </c>
      <c r="AX411" s="13">
        <f>SUMIFS('Retiro Mensual'!$E$2:$E$2629,'Retiro Mensual'!$A$2:$A$2629,AX$4,'Retiro Mensual'!$B$2:$B$2629,$B411,'Retiro Mensual'!$C$2:$C$2629,AX$5)</f>
        <v>1089715.3910000001</v>
      </c>
      <c r="AY411" s="14">
        <f>SUMIFS('Retiro Mensual'!$E$2:$E$2629,'Retiro Mensual'!$A$2:$A$2629,AY$4,'Retiro Mensual'!$B$2:$B$2629,$B411,'Retiro Mensual'!$C$2:$C$2629,AY$5)</f>
        <v>1108465.7239999999</v>
      </c>
      <c r="AZ411" s="12">
        <f>SUMIFS('Retiro Mensual'!$E$2:$E$2629,'Retiro Mensual'!$A$2:$A$2629,AZ$4,'Retiro Mensual'!$B$2:$B$2629,$B411,'Retiro Mensual'!$C$2:$C$2629,AZ$5)</f>
        <v>2938914.62</v>
      </c>
      <c r="BA411" s="13">
        <f>SUMIFS('Retiro Mensual'!$E$2:$E$2629,'Retiro Mensual'!$A$2:$A$2629,BA$4,'Retiro Mensual'!$B$2:$B$2629,$B411,'Retiro Mensual'!$C$2:$C$2629,BA$5)</f>
        <v>2569581.7250000001</v>
      </c>
      <c r="BB411" s="13">
        <f>SUMIFS('Retiro Mensual'!$E$2:$E$2629,'Retiro Mensual'!$A$2:$A$2629,BB$4,'Retiro Mensual'!$B$2:$B$2629,$B411,'Retiro Mensual'!$C$2:$C$2629,BB$5)</f>
        <v>2904672.5589999999</v>
      </c>
      <c r="BC411" s="13">
        <f>SUMIFS('Retiro Mensual'!$E$2:$E$2629,'Retiro Mensual'!$A$2:$A$2629,BC$4,'Retiro Mensual'!$B$2:$B$2629,$B411,'Retiro Mensual'!$C$2:$C$2629,BC$5)</f>
        <v>2472306.395</v>
      </c>
      <c r="BD411" s="13">
        <f>SUMIFS('Retiro Mensual'!$E$2:$E$2629,'Retiro Mensual'!$A$2:$A$2629,BD$4,'Retiro Mensual'!$B$2:$B$2629,$B411,'Retiro Mensual'!$C$2:$C$2629,BD$5)</f>
        <v>2439693.6940000001</v>
      </c>
      <c r="BE411" s="13">
        <f>SUMIFS('Retiro Mensual'!$E$2:$E$2629,'Retiro Mensual'!$A$2:$A$2629,BE$4,'Retiro Mensual'!$B$2:$B$2629,$B411,'Retiro Mensual'!$C$2:$C$2629,BE$5)</f>
        <v>2439613.898</v>
      </c>
      <c r="BF411" s="13">
        <f>SUMIFS('Retiro Mensual'!$E$2:$E$2629,'Retiro Mensual'!$A$2:$A$2629,BF$4,'Retiro Mensual'!$B$2:$B$2629,$B411,'Retiro Mensual'!$C$2:$C$2629,BF$5)</f>
        <v>2432976.054</v>
      </c>
      <c r="BG411" s="13">
        <f>SUMIFS('Retiro Mensual'!$E$2:$E$2629,'Retiro Mensual'!$A$2:$A$2629,BG$4,'Retiro Mensual'!$B$2:$B$2629,$B411,'Retiro Mensual'!$C$2:$C$2629,BG$5)</f>
        <v>2210741.4939999999</v>
      </c>
      <c r="BH411" s="13">
        <f>SUMIFS('Retiro Mensual'!$E$2:$E$2629,'Retiro Mensual'!$A$2:$A$2629,BH$4,'Retiro Mensual'!$B$2:$B$2629,$B411,'Retiro Mensual'!$C$2:$C$2629,BH$5)</f>
        <v>2003871.423</v>
      </c>
      <c r="BI411" s="13">
        <f>SUMIFS('Retiro Mensual'!$E$2:$E$2629,'Retiro Mensual'!$A$2:$A$2629,BI$4,'Retiro Mensual'!$B$2:$B$2629,$B411,'Retiro Mensual'!$C$2:$C$2629,BI$5)</f>
        <v>1386982.827</v>
      </c>
      <c r="BJ411" s="13">
        <f>SUMIFS('Retiro Mensual'!$E$2:$E$2629,'Retiro Mensual'!$A$2:$A$2629,BJ$4,'Retiro Mensual'!$B$2:$B$2629,$B411,'Retiro Mensual'!$C$2:$C$2629,BJ$5)</f>
        <v>1396037.9029999999</v>
      </c>
      <c r="BK411" s="14">
        <f>SUMIFS('Retiro Mensual'!$E$2:$E$2629,'Retiro Mensual'!$A$2:$A$2629,BK$4,'Retiro Mensual'!$B$2:$B$2629,$B411,'Retiro Mensual'!$C$2:$C$2629,BK$5)</f>
        <v>1583047.2779999999</v>
      </c>
      <c r="BL411" s="12">
        <f>SUMIFS('Retiro Mensual'!$E$2:$E$2629,'Retiro Mensual'!$A$2:$A$2629,BL$4,'Retiro Mensual'!$B$2:$B$2629,$B411,'Retiro Mensual'!$C$2:$C$2629,BL$5)</f>
        <v>0</v>
      </c>
      <c r="BM411" s="13">
        <f>SUMIFS('Retiro Mensual'!$E$2:$E$2629,'Retiro Mensual'!$A$2:$A$2629,BM$4,'Retiro Mensual'!$B$2:$B$2629,$B411,'Retiro Mensual'!$C$2:$C$2629,BM$5)</f>
        <v>0</v>
      </c>
      <c r="BN411" s="13">
        <f>SUMIFS('Retiro Mensual'!$E$2:$E$2629,'Retiro Mensual'!$A$2:$A$2629,BN$4,'Retiro Mensual'!$B$2:$B$2629,$B411,'Retiro Mensual'!$C$2:$C$2629,BN$5)</f>
        <v>0</v>
      </c>
      <c r="BO411" s="13">
        <f>SUMIFS('Retiro Mensual'!$E$2:$E$2629,'Retiro Mensual'!$A$2:$A$2629,BO$4,'Retiro Mensual'!$B$2:$B$2629,$B411,'Retiro Mensual'!$C$2:$C$2629,BO$5)</f>
        <v>0</v>
      </c>
      <c r="BP411" s="13">
        <f>SUMIFS('Retiro Mensual'!$E$2:$E$2629,'Retiro Mensual'!$A$2:$A$2629,BP$4,'Retiro Mensual'!$B$2:$B$2629,$B411,'Retiro Mensual'!$C$2:$C$2629,BP$5)</f>
        <v>0</v>
      </c>
      <c r="BQ411" s="13">
        <f>SUMIFS('Retiro Mensual'!$E$2:$E$2629,'Retiro Mensual'!$A$2:$A$2629,BQ$4,'Retiro Mensual'!$B$2:$B$2629,$B411,'Retiro Mensual'!$C$2:$C$2629,BQ$5)</f>
        <v>0</v>
      </c>
      <c r="BR411" s="13">
        <f>SUMIFS('Retiro Mensual'!$E$2:$E$2629,'Retiro Mensual'!$A$2:$A$2629,BR$4,'Retiro Mensual'!$B$2:$B$2629,$B411,'Retiro Mensual'!$C$2:$C$2629,BR$5)</f>
        <v>0</v>
      </c>
      <c r="BS411" s="13">
        <f>SUMIFS('Retiro Mensual'!$E$2:$E$2629,'Retiro Mensual'!$A$2:$A$2629,BS$4,'Retiro Mensual'!$B$2:$B$2629,$B411,'Retiro Mensual'!$C$2:$C$2629,BS$5)</f>
        <v>0</v>
      </c>
      <c r="BT411" s="13">
        <f>SUMIFS('Retiro Mensual'!$E$2:$E$2629,'Retiro Mensual'!$A$2:$A$2629,BT$4,'Retiro Mensual'!$B$2:$B$2629,$B411,'Retiro Mensual'!$C$2:$C$2629,BT$5)</f>
        <v>0</v>
      </c>
      <c r="BU411" s="13">
        <f>SUMIFS('Retiro Mensual'!$E$2:$E$2629,'Retiro Mensual'!$A$2:$A$2629,BU$4,'Retiro Mensual'!$B$2:$B$2629,$B411,'Retiro Mensual'!$C$2:$C$2629,BU$5)</f>
        <v>0</v>
      </c>
      <c r="BV411" s="13">
        <f>SUMIFS('Retiro Mensual'!$E$2:$E$2629,'Retiro Mensual'!$A$2:$A$2629,BV$4,'Retiro Mensual'!$B$2:$B$2629,$B411,'Retiro Mensual'!$C$2:$C$2629,BV$5)</f>
        <v>0</v>
      </c>
      <c r="BW411" s="14">
        <f>SUMIFS('Retiro Mensual'!$E$2:$E$2629,'Retiro Mensual'!$A$2:$A$2629,BW$4,'Retiro Mensual'!$B$2:$B$2629,$B411,'Retiro Mensual'!$C$2:$C$2629,BW$5)</f>
        <v>0</v>
      </c>
      <c r="BX411" s="13"/>
      <c r="BY411" s="12">
        <f>SUMIFS('Compra Ventas'!$E$2:$E$2700,'Compra Ventas'!$A$2:$A$2700,BY$4,'Compra Ventas'!$B$2:$B$2700,$B411,'Compra Ventas'!$C$2:$C$2700,BY$5)</f>
        <v>0</v>
      </c>
      <c r="BZ411" s="13">
        <f>SUMIFS('Compra Ventas'!$E$2:$E$2700,'Compra Ventas'!$A$2:$A$2700,BZ$4,'Compra Ventas'!$B$2:$B$2700,$B411,'Compra Ventas'!$C$2:$C$2700,BZ$5)</f>
        <v>0</v>
      </c>
      <c r="CA411" s="13">
        <f>SUMIFS('Compra Ventas'!$E$2:$E$2700,'Compra Ventas'!$A$2:$A$2700,CA$4,'Compra Ventas'!$B$2:$B$2700,$B411,'Compra Ventas'!$C$2:$C$2700,CA$5)</f>
        <v>0</v>
      </c>
      <c r="CB411" s="13">
        <f>SUMIFS('Compra Ventas'!$E$2:$E$2700,'Compra Ventas'!$A$2:$A$2700,CB$4,'Compra Ventas'!$B$2:$B$2700,$B411,'Compra Ventas'!$C$2:$C$2700,CB$5)</f>
        <v>0</v>
      </c>
      <c r="CC411" s="13">
        <f>SUMIFS('Compra Ventas'!$E$2:$E$2700,'Compra Ventas'!$A$2:$A$2700,CC$4,'Compra Ventas'!$B$2:$B$2700,$B411,'Compra Ventas'!$C$2:$C$2700,CC$5)</f>
        <v>0</v>
      </c>
      <c r="CD411" s="13">
        <f>SUMIFS('Compra Ventas'!$E$2:$E$2700,'Compra Ventas'!$A$2:$A$2700,CD$4,'Compra Ventas'!$B$2:$B$2700,$B411,'Compra Ventas'!$C$2:$C$2700,CD$5)</f>
        <v>0</v>
      </c>
      <c r="CE411" s="13">
        <f>SUMIFS('Compra Ventas'!$E$2:$E$2700,'Compra Ventas'!$A$2:$A$2700,CE$4,'Compra Ventas'!$B$2:$B$2700,$B411,'Compra Ventas'!$C$2:$C$2700,CE$5)</f>
        <v>0</v>
      </c>
      <c r="CF411" s="13">
        <f>SUMIFS('Compra Ventas'!$E$2:$E$2700,'Compra Ventas'!$A$2:$A$2700,CF$4,'Compra Ventas'!$B$2:$B$2700,$B411,'Compra Ventas'!$C$2:$C$2700,CF$5)</f>
        <v>0</v>
      </c>
      <c r="CG411" s="13">
        <f>SUMIFS('Compra Ventas'!$E$2:$E$2700,'Compra Ventas'!$A$2:$A$2700,CG$4,'Compra Ventas'!$B$2:$B$2700,$B411,'Compra Ventas'!$C$2:$C$2700,CG$5)</f>
        <v>0</v>
      </c>
      <c r="CH411" s="13">
        <f>SUMIFS('Compra Ventas'!$E$2:$E$2700,'Compra Ventas'!$A$2:$A$2700,CH$4,'Compra Ventas'!$B$2:$B$2700,$B411,'Compra Ventas'!$C$2:$C$2700,CH$5)</f>
        <v>0</v>
      </c>
      <c r="CI411" s="13">
        <f>SUMIFS('Compra Ventas'!$E$2:$E$2700,'Compra Ventas'!$A$2:$A$2700,CI$4,'Compra Ventas'!$B$2:$B$2700,$B411,'Compra Ventas'!$C$2:$C$2700,CI$5)</f>
        <v>0</v>
      </c>
      <c r="CJ411" s="14">
        <f>SUMIFS('Compra Ventas'!$E$2:$E$2700,'Compra Ventas'!$A$2:$A$2700,CJ$4,'Compra Ventas'!$B$2:$B$2700,$B411,'Compra Ventas'!$C$2:$C$2700,CJ$5)</f>
        <v>0</v>
      </c>
      <c r="CK411" s="12">
        <f>SUMIFS('Compra Ventas'!$E$2:$E$2700,'Compra Ventas'!$A$2:$A$2700,CK$4,'Compra Ventas'!$B$2:$B$2700,$B411,'Compra Ventas'!$C$2:$C$2700,CK$5)</f>
        <v>0</v>
      </c>
      <c r="CL411" s="13">
        <f>SUMIFS('Compra Ventas'!$E$2:$E$2700,'Compra Ventas'!$A$2:$A$2700,CL$4,'Compra Ventas'!$B$2:$B$2700,$B411,'Compra Ventas'!$C$2:$C$2700,CL$5)</f>
        <v>0</v>
      </c>
      <c r="CM411" s="13">
        <f>SUMIFS('Compra Ventas'!$E$2:$E$2700,'Compra Ventas'!$A$2:$A$2700,CM$4,'Compra Ventas'!$B$2:$B$2700,$B411,'Compra Ventas'!$C$2:$C$2700,CM$5)</f>
        <v>0</v>
      </c>
      <c r="CN411" s="13">
        <f>SUMIFS('Compra Ventas'!$E$2:$E$2700,'Compra Ventas'!$A$2:$A$2700,CN$4,'Compra Ventas'!$B$2:$B$2700,$B411,'Compra Ventas'!$C$2:$C$2700,CN$5)</f>
        <v>0</v>
      </c>
      <c r="CO411" s="13">
        <f>SUMIFS('Compra Ventas'!$E$2:$E$2700,'Compra Ventas'!$A$2:$A$2700,CO$4,'Compra Ventas'!$B$2:$B$2700,$B411,'Compra Ventas'!$C$2:$C$2700,CO$5)</f>
        <v>0</v>
      </c>
      <c r="CP411" s="13">
        <f>SUMIFS('Compra Ventas'!$E$2:$E$2700,'Compra Ventas'!$A$2:$A$2700,CP$4,'Compra Ventas'!$B$2:$B$2700,$B411,'Compra Ventas'!$C$2:$C$2700,CP$5)</f>
        <v>0</v>
      </c>
      <c r="CQ411" s="13">
        <f>SUMIFS('Compra Ventas'!$E$2:$E$2700,'Compra Ventas'!$A$2:$A$2700,CQ$4,'Compra Ventas'!$B$2:$B$2700,$B411,'Compra Ventas'!$C$2:$C$2700,CQ$5)</f>
        <v>0</v>
      </c>
      <c r="CR411" s="13">
        <f>SUMIFS('Compra Ventas'!$E$2:$E$2700,'Compra Ventas'!$A$2:$A$2700,CR$4,'Compra Ventas'!$B$2:$B$2700,$B411,'Compra Ventas'!$C$2:$C$2700,CR$5)</f>
        <v>0</v>
      </c>
      <c r="CS411" s="13">
        <f>SUMIFS('Compra Ventas'!$E$2:$E$2700,'Compra Ventas'!$A$2:$A$2700,CS$4,'Compra Ventas'!$B$2:$B$2700,$B411,'Compra Ventas'!$C$2:$C$2700,CS$5)</f>
        <v>0</v>
      </c>
      <c r="CT411" s="13">
        <f>SUMIFS('Compra Ventas'!$E$2:$E$2700,'Compra Ventas'!$A$2:$A$2700,CT$4,'Compra Ventas'!$B$2:$B$2700,$B411,'Compra Ventas'!$C$2:$C$2700,CT$5)</f>
        <v>0</v>
      </c>
      <c r="CU411" s="13">
        <f>SUMIFS('Compra Ventas'!$E$2:$E$2700,'Compra Ventas'!$A$2:$A$2700,CU$4,'Compra Ventas'!$B$2:$B$2700,$B411,'Compra Ventas'!$C$2:$C$2700,CU$5)</f>
        <v>0</v>
      </c>
      <c r="CV411" s="14">
        <f>SUMIFS('Compra Ventas'!$E$2:$E$2700,'Compra Ventas'!$A$2:$A$2700,CV$4,'Compra Ventas'!$B$2:$B$2700,$B411,'Compra Ventas'!$C$2:$C$2700,CV$5)</f>
        <v>0</v>
      </c>
      <c r="CW411" s="12">
        <f>SUMIFS('Compra Ventas'!$E$2:$E$2700,'Compra Ventas'!$A$2:$A$2700,CW$4,'Compra Ventas'!$B$2:$B$2700,$B411,'Compra Ventas'!$C$2:$C$2700,CW$5)</f>
        <v>0</v>
      </c>
      <c r="CX411" s="13">
        <f>SUMIFS('Compra Ventas'!$E$2:$E$2700,'Compra Ventas'!$A$2:$A$2700,CX$4,'Compra Ventas'!$B$2:$B$2700,$B411,'Compra Ventas'!$C$2:$C$2700,CX$5)</f>
        <v>0</v>
      </c>
      <c r="CY411" s="13">
        <f>SUMIFS('Compra Ventas'!$E$2:$E$2700,'Compra Ventas'!$A$2:$A$2700,CY$4,'Compra Ventas'!$B$2:$B$2700,$B411,'Compra Ventas'!$C$2:$C$2700,CY$5)</f>
        <v>0</v>
      </c>
      <c r="CZ411" s="13">
        <f>SUMIFS('Compra Ventas'!$E$2:$E$2700,'Compra Ventas'!$A$2:$A$2700,CZ$4,'Compra Ventas'!$B$2:$B$2700,$B411,'Compra Ventas'!$C$2:$C$2700,CZ$5)</f>
        <v>0</v>
      </c>
      <c r="DA411" s="13">
        <f>SUMIFS('Compra Ventas'!$E$2:$E$2700,'Compra Ventas'!$A$2:$A$2700,DA$4,'Compra Ventas'!$B$2:$B$2700,$B411,'Compra Ventas'!$C$2:$C$2700,DA$5)</f>
        <v>0</v>
      </c>
      <c r="DB411" s="13">
        <f>SUMIFS('Compra Ventas'!$E$2:$E$2700,'Compra Ventas'!$A$2:$A$2700,DB$4,'Compra Ventas'!$B$2:$B$2700,$B411,'Compra Ventas'!$C$2:$C$2700,DB$5)</f>
        <v>0</v>
      </c>
      <c r="DC411" s="13">
        <f>SUMIFS('Compra Ventas'!$E$2:$E$2700,'Compra Ventas'!$A$2:$A$2700,DC$4,'Compra Ventas'!$B$2:$B$2700,$B411,'Compra Ventas'!$C$2:$C$2700,DC$5)</f>
        <v>0</v>
      </c>
      <c r="DD411" s="13">
        <f>SUMIFS('Compra Ventas'!$E$2:$E$2700,'Compra Ventas'!$A$2:$A$2700,DD$4,'Compra Ventas'!$B$2:$B$2700,$B411,'Compra Ventas'!$C$2:$C$2700,DD$5)</f>
        <v>0</v>
      </c>
      <c r="DE411" s="13">
        <f>SUMIFS('Compra Ventas'!$E$2:$E$2700,'Compra Ventas'!$A$2:$A$2700,DE$4,'Compra Ventas'!$B$2:$B$2700,$B411,'Compra Ventas'!$C$2:$C$2700,DE$5)</f>
        <v>0</v>
      </c>
      <c r="DF411" s="13">
        <f>SUMIFS('Compra Ventas'!$E$2:$E$2700,'Compra Ventas'!$A$2:$A$2700,DF$4,'Compra Ventas'!$B$2:$B$2700,$B411,'Compra Ventas'!$C$2:$C$2700,DF$5)</f>
        <v>0</v>
      </c>
      <c r="DG411" s="13">
        <f>SUMIFS('Compra Ventas'!$E$2:$E$2700,'Compra Ventas'!$A$2:$A$2700,DG$4,'Compra Ventas'!$B$2:$B$2700,$B411,'Compra Ventas'!$C$2:$C$2700,DG$5)</f>
        <v>0</v>
      </c>
      <c r="DH411" s="14">
        <f>SUMIFS('Compra Ventas'!$E$2:$E$2700,'Compra Ventas'!$A$2:$A$2700,DH$4,'Compra Ventas'!$B$2:$B$2700,$B411,'Compra Ventas'!$C$2:$C$2700,DH$5)</f>
        <v>0</v>
      </c>
      <c r="DI411" s="84"/>
      <c r="DJ411" s="98">
        <f>SUMIFS('Ajuste Ciclado'!D$5:D$47,'Ajuste Ciclado'!$C$5:$C$47,Balance!DJ$4,'Ajuste Ciclado'!$B$5:$B$47,Balance!$B411)</f>
        <v>0</v>
      </c>
      <c r="DK411" s="99">
        <f>SUMIFS('Ajuste Ciclado'!E$5:E$47,'Ajuste Ciclado'!$C$5:$C$47,Balance!DK$4,'Ajuste Ciclado'!$B$5:$B$47,Balance!$B411)</f>
        <v>0</v>
      </c>
      <c r="DL411" s="99">
        <f>SUMIFS('Ajuste Ciclado'!F$5:F$47,'Ajuste Ciclado'!$C$5:$C$47,Balance!DL$4,'Ajuste Ciclado'!$B$5:$B$47,Balance!$B411)</f>
        <v>0</v>
      </c>
      <c r="DM411" s="99">
        <f>SUMIFS('Ajuste Ciclado'!G$5:G$47,'Ajuste Ciclado'!$C$5:$C$47,Balance!DM$4,'Ajuste Ciclado'!$B$5:$B$47,Balance!$B411)</f>
        <v>0</v>
      </c>
      <c r="DN411" s="99">
        <f>SUMIFS('Ajuste Ciclado'!H$5:H$47,'Ajuste Ciclado'!$C$5:$C$47,Balance!DN$4,'Ajuste Ciclado'!$B$5:$B$47,Balance!$B411)</f>
        <v>0</v>
      </c>
      <c r="DO411" s="99">
        <f>SUMIFS('Ajuste Ciclado'!I$5:I$47,'Ajuste Ciclado'!$C$5:$C$47,Balance!DO$4,'Ajuste Ciclado'!$B$5:$B$47,Balance!$B411)</f>
        <v>0</v>
      </c>
      <c r="DP411" s="99">
        <f>SUMIFS('Ajuste Ciclado'!J$5:J$47,'Ajuste Ciclado'!$C$5:$C$47,Balance!DP$4,'Ajuste Ciclado'!$B$5:$B$47,Balance!$B411)</f>
        <v>0</v>
      </c>
      <c r="DQ411" s="99">
        <f>SUMIFS('Ajuste Ciclado'!K$5:K$47,'Ajuste Ciclado'!$C$5:$C$47,Balance!DQ$4,'Ajuste Ciclado'!$B$5:$B$47,Balance!$B411)</f>
        <v>0</v>
      </c>
      <c r="DR411" s="99">
        <f>SUMIFS('Ajuste Ciclado'!L$5:L$47,'Ajuste Ciclado'!$C$5:$C$47,Balance!DR$4,'Ajuste Ciclado'!$B$5:$B$47,Balance!$B411)</f>
        <v>0</v>
      </c>
      <c r="DS411" s="99">
        <f>SUMIFS('Ajuste Ciclado'!M$5:M$47,'Ajuste Ciclado'!$C$5:$C$47,Balance!DS$4,'Ajuste Ciclado'!$B$5:$B$47,Balance!$B411)</f>
        <v>0</v>
      </c>
      <c r="DT411" s="99">
        <f>SUMIFS('Ajuste Ciclado'!N$5:N$47,'Ajuste Ciclado'!$C$5:$C$47,Balance!DT$4,'Ajuste Ciclado'!$B$5:$B$47,Balance!$B411)</f>
        <v>0</v>
      </c>
      <c r="DU411" s="100">
        <f>SUMIFS('Ajuste Ciclado'!O$5:O$47,'Ajuste Ciclado'!$C$5:$C$47,Balance!DU$4,'Ajuste Ciclado'!$B$5:$B$47,Balance!$B411)</f>
        <v>0</v>
      </c>
      <c r="DV411" s="98">
        <f>SUMIFS('Ajuste Ciclado'!D$5:D$47,'Ajuste Ciclado'!$C$5:$C$47,Balance!DV$4,'Ajuste Ciclado'!$B$5:$B$47,Balance!$B411)</f>
        <v>0</v>
      </c>
      <c r="DW411" s="99">
        <f>SUMIFS('Ajuste Ciclado'!E$5:E$47,'Ajuste Ciclado'!$C$5:$C$47,Balance!DW$4,'Ajuste Ciclado'!$B$5:$B$47,Balance!$B411)</f>
        <v>0</v>
      </c>
      <c r="DX411" s="99">
        <f>SUMIFS('Ajuste Ciclado'!F$5:F$47,'Ajuste Ciclado'!$C$5:$C$47,Balance!DX$4,'Ajuste Ciclado'!$B$5:$B$47,Balance!$B411)</f>
        <v>0</v>
      </c>
      <c r="DY411" s="99">
        <f>SUMIFS('Ajuste Ciclado'!G$5:G$47,'Ajuste Ciclado'!$C$5:$C$47,Balance!DY$4,'Ajuste Ciclado'!$B$5:$B$47,Balance!$B411)</f>
        <v>0</v>
      </c>
      <c r="DZ411" s="99">
        <f>SUMIFS('Ajuste Ciclado'!H$5:H$47,'Ajuste Ciclado'!$C$5:$C$47,Balance!DZ$4,'Ajuste Ciclado'!$B$5:$B$47,Balance!$B411)</f>
        <v>0</v>
      </c>
      <c r="EA411" s="99">
        <f>SUMIFS('Ajuste Ciclado'!I$5:I$47,'Ajuste Ciclado'!$C$5:$C$47,Balance!EA$4,'Ajuste Ciclado'!$B$5:$B$47,Balance!$B411)</f>
        <v>0</v>
      </c>
      <c r="EB411" s="99">
        <f>SUMIFS('Ajuste Ciclado'!J$5:J$47,'Ajuste Ciclado'!$C$5:$C$47,Balance!EB$4,'Ajuste Ciclado'!$B$5:$B$47,Balance!$B411)</f>
        <v>0</v>
      </c>
      <c r="EC411" s="99">
        <f>SUMIFS('Ajuste Ciclado'!K$5:K$47,'Ajuste Ciclado'!$C$5:$C$47,Balance!EC$4,'Ajuste Ciclado'!$B$5:$B$47,Balance!$B411)</f>
        <v>0</v>
      </c>
      <c r="ED411" s="99">
        <f>SUMIFS('Ajuste Ciclado'!L$5:L$47,'Ajuste Ciclado'!$C$5:$C$47,Balance!ED$4,'Ajuste Ciclado'!$B$5:$B$47,Balance!$B411)</f>
        <v>0</v>
      </c>
      <c r="EE411" s="99">
        <f>SUMIFS('Ajuste Ciclado'!M$5:M$47,'Ajuste Ciclado'!$C$5:$C$47,Balance!EE$4,'Ajuste Ciclado'!$B$5:$B$47,Balance!$B411)</f>
        <v>0</v>
      </c>
      <c r="EF411" s="99">
        <f>SUMIFS('Ajuste Ciclado'!N$5:N$47,'Ajuste Ciclado'!$C$5:$C$47,Balance!EF$4,'Ajuste Ciclado'!$B$5:$B$47,Balance!$B411)</f>
        <v>0</v>
      </c>
      <c r="EG411" s="100">
        <f>SUMIFS('Ajuste Ciclado'!O$5:O$47,'Ajuste Ciclado'!$C$5:$C$47,Balance!EG$4,'Ajuste Ciclado'!$B$5:$B$47,Balance!$B411)</f>
        <v>0</v>
      </c>
      <c r="EH411" s="98">
        <f>SUMIFS('Ajuste Ciclado'!D$5:D$47,'Ajuste Ciclado'!$C$5:$C$47,Balance!EH$4,'Ajuste Ciclado'!$B$5:$B$47,Balance!$B411)</f>
        <v>0</v>
      </c>
      <c r="EI411" s="99">
        <f>SUMIFS('Ajuste Ciclado'!E$5:E$47,'Ajuste Ciclado'!$C$5:$C$47,Balance!EI$4,'Ajuste Ciclado'!$B$5:$B$47,Balance!$B411)</f>
        <v>0</v>
      </c>
      <c r="EJ411" s="99">
        <f>SUMIFS('Ajuste Ciclado'!F$5:F$47,'Ajuste Ciclado'!$C$5:$C$47,Balance!EJ$4,'Ajuste Ciclado'!$B$5:$B$47,Balance!$B411)</f>
        <v>0</v>
      </c>
      <c r="EK411" s="99">
        <f>SUMIFS('Ajuste Ciclado'!G$5:G$47,'Ajuste Ciclado'!$C$5:$C$47,Balance!EK$4,'Ajuste Ciclado'!$B$5:$B$47,Balance!$B411)</f>
        <v>0</v>
      </c>
      <c r="EL411" s="99">
        <f>SUMIFS('Ajuste Ciclado'!H$5:H$47,'Ajuste Ciclado'!$C$5:$C$47,Balance!EL$4,'Ajuste Ciclado'!$B$5:$B$47,Balance!$B411)</f>
        <v>0</v>
      </c>
      <c r="EM411" s="99">
        <f>SUMIFS('Ajuste Ciclado'!I$5:I$47,'Ajuste Ciclado'!$C$5:$C$47,Balance!EM$4,'Ajuste Ciclado'!$B$5:$B$47,Balance!$B411)</f>
        <v>0</v>
      </c>
      <c r="EN411" s="99">
        <f>SUMIFS('Ajuste Ciclado'!J$5:J$47,'Ajuste Ciclado'!$C$5:$C$47,Balance!EN$4,'Ajuste Ciclado'!$B$5:$B$47,Balance!$B411)</f>
        <v>0</v>
      </c>
      <c r="EO411" s="99">
        <f>SUMIFS('Ajuste Ciclado'!K$5:K$47,'Ajuste Ciclado'!$C$5:$C$47,Balance!EO$4,'Ajuste Ciclado'!$B$5:$B$47,Balance!$B411)</f>
        <v>0</v>
      </c>
      <c r="EP411" s="99">
        <f>SUMIFS('Ajuste Ciclado'!L$5:L$47,'Ajuste Ciclado'!$C$5:$C$47,Balance!EP$4,'Ajuste Ciclado'!$B$5:$B$47,Balance!$B411)</f>
        <v>0</v>
      </c>
      <c r="EQ411" s="99">
        <f>SUMIFS('Ajuste Ciclado'!M$5:M$47,'Ajuste Ciclado'!$C$5:$C$47,Balance!EQ$4,'Ajuste Ciclado'!$B$5:$B$47,Balance!$B411)</f>
        <v>0</v>
      </c>
      <c r="ER411" s="99">
        <f>SUMIFS('Ajuste Ciclado'!N$5:N$47,'Ajuste Ciclado'!$C$5:$C$47,Balance!ER$4,'Ajuste Ciclado'!$B$5:$B$47,Balance!$B411)</f>
        <v>0</v>
      </c>
      <c r="ES411" s="100">
        <f>SUMIFS('Ajuste Ciclado'!O$5:O$47,'Ajuste Ciclado'!$C$5:$C$47,Balance!ES$4,'Ajuste Ciclado'!$B$5:$B$47,Balance!$B411)</f>
        <v>0</v>
      </c>
      <c r="ET411" s="84"/>
      <c r="EU411" s="12">
        <f t="shared" si="523"/>
        <v>403323.92307409365</v>
      </c>
      <c r="EV411" s="13">
        <f t="shared" si="488"/>
        <v>2119347.5905792448</v>
      </c>
      <c r="EW411" s="13">
        <f t="shared" si="489"/>
        <v>2341219.9954907899</v>
      </c>
      <c r="EX411" s="13">
        <f t="shared" si="490"/>
        <v>1837058.2903177328</v>
      </c>
      <c r="EY411" s="13">
        <f t="shared" si="491"/>
        <v>1561597.4002187247</v>
      </c>
      <c r="EZ411" s="13">
        <f t="shared" si="492"/>
        <v>810369.62376827234</v>
      </c>
      <c r="FA411" s="13">
        <f t="shared" si="493"/>
        <v>1273718.8643811019</v>
      </c>
      <c r="FB411" s="13">
        <f t="shared" si="494"/>
        <v>238032.06588459387</v>
      </c>
      <c r="FC411" s="13">
        <f t="shared" si="495"/>
        <v>1550411.0943118799</v>
      </c>
      <c r="FD411" s="13">
        <f t="shared" si="496"/>
        <v>189851.2236581149</v>
      </c>
      <c r="FE411" s="13">
        <f t="shared" si="497"/>
        <v>-389379.06573400483</v>
      </c>
      <c r="FF411" s="14">
        <f t="shared" si="498"/>
        <v>-695094.69575100171</v>
      </c>
      <c r="FG411" s="12">
        <f t="shared" si="499"/>
        <v>406865.03844243987</v>
      </c>
      <c r="FH411" s="13">
        <f t="shared" si="500"/>
        <v>2143188.6989089795</v>
      </c>
      <c r="FI411" s="13">
        <f t="shared" si="501"/>
        <v>2331902.4247036041</v>
      </c>
      <c r="FJ411" s="13">
        <f t="shared" si="502"/>
        <v>1930300.024899689</v>
      </c>
      <c r="FK411" s="13">
        <f t="shared" si="503"/>
        <v>1506021.1767218658</v>
      </c>
      <c r="FL411" s="13">
        <f t="shared" si="504"/>
        <v>769349.7278456171</v>
      </c>
      <c r="FM411" s="13">
        <f t="shared" si="505"/>
        <v>1298733.9058961752</v>
      </c>
      <c r="FN411" s="13">
        <f t="shared" si="506"/>
        <v>256258.51666312385</v>
      </c>
      <c r="FO411" s="13">
        <f t="shared" si="507"/>
        <v>1609563.7746702521</v>
      </c>
      <c r="FP411" s="13">
        <f t="shared" si="508"/>
        <v>328840.33629582496</v>
      </c>
      <c r="FQ411" s="13">
        <f t="shared" si="509"/>
        <v>318077.06383403018</v>
      </c>
      <c r="FR411" s="14">
        <f t="shared" si="510"/>
        <v>986001.74585444806</v>
      </c>
      <c r="FS411" s="12">
        <f t="shared" si="511"/>
        <v>3347106.2307397109</v>
      </c>
      <c r="FT411" s="13">
        <f t="shared" si="512"/>
        <v>4713298.3682441358</v>
      </c>
      <c r="FU411" s="13">
        <f t="shared" si="513"/>
        <v>5218606.1809363216</v>
      </c>
      <c r="FV411" s="13">
        <f t="shared" si="514"/>
        <v>4354672.9547158219</v>
      </c>
      <c r="FW411" s="13">
        <f t="shared" si="515"/>
        <v>4105132.2509083059</v>
      </c>
      <c r="FX411" s="13">
        <f t="shared" si="516"/>
        <v>3507445.6958476142</v>
      </c>
      <c r="FY411" s="13">
        <f t="shared" si="517"/>
        <v>4140658.22566954</v>
      </c>
      <c r="FZ411" s="13">
        <f t="shared" si="518"/>
        <v>2747932.4608413968</v>
      </c>
      <c r="GA411" s="13">
        <f t="shared" si="519"/>
        <v>3913667.5506639532</v>
      </c>
      <c r="GB411" s="13">
        <f t="shared" si="520"/>
        <v>2610209.9019246688</v>
      </c>
      <c r="GC411" s="13">
        <f t="shared" si="521"/>
        <v>2568024.4435739322</v>
      </c>
      <c r="GD411" s="14">
        <f t="shared" si="522"/>
        <v>3612274.080438145</v>
      </c>
      <c r="GE411" s="84"/>
      <c r="GF411" s="12">
        <f t="shared" si="524"/>
        <v>11240456.310199542</v>
      </c>
      <c r="GG411" s="13">
        <f t="shared" si="524"/>
        <v>13885102.434736049</v>
      </c>
      <c r="GH411" s="14">
        <f t="shared" si="524"/>
        <v>44839028.344503544</v>
      </c>
      <c r="GI411" s="6">
        <f t="shared" si="525"/>
        <v>1</v>
      </c>
      <c r="GJ411" s="12">
        <f t="shared" si="526"/>
        <v>-1084473.7614850067</v>
      </c>
      <c r="GK411" s="13">
        <f t="shared" si="527"/>
        <v>0</v>
      </c>
      <c r="GL411" s="14">
        <f t="shared" si="528"/>
        <v>0</v>
      </c>
      <c r="GM411" s="84"/>
      <c r="GN411" s="66">
        <f t="shared" si="529"/>
        <v>-1084473.7614850067</v>
      </c>
      <c r="GO411" s="84"/>
      <c r="GP411" s="63" t="str" cm="1">
        <f t="array" ref="GP411">INDEX($GF$4:$GH$4,1,GI411)</f>
        <v>Sample 1</v>
      </c>
      <c r="GQ411" s="12">
        <f t="shared" si="436"/>
        <v>-695094.69575100171</v>
      </c>
      <c r="GR411" s="13">
        <f t="shared" si="436"/>
        <v>-389379.06573400483</v>
      </c>
      <c r="GS411" s="14">
        <f t="shared" si="436"/>
        <v>189851.2236581149</v>
      </c>
      <c r="GT411" s="12">
        <f t="shared" si="437"/>
        <v>256258.51666312385</v>
      </c>
      <c r="GU411" s="13">
        <f t="shared" si="437"/>
        <v>318077.06383403018</v>
      </c>
      <c r="GV411" s="14">
        <f t="shared" si="437"/>
        <v>328840.33629582496</v>
      </c>
      <c r="GW411" s="12">
        <f t="shared" si="438"/>
        <v>2568024.4435739322</v>
      </c>
      <c r="GX411" s="13">
        <f t="shared" si="438"/>
        <v>2610209.9019246688</v>
      </c>
      <c r="GY411" s="14">
        <f t="shared" si="438"/>
        <v>2747932.4608413968</v>
      </c>
      <c r="GZ411" s="84" t="str">
        <f t="shared" si="441"/>
        <v>Sample 1</v>
      </c>
      <c r="HA411" s="12">
        <f t="shared" si="530"/>
        <v>-695094.69575100171</v>
      </c>
      <c r="HB411" s="13">
        <f t="shared" si="530"/>
        <v>-389379.06573400483</v>
      </c>
      <c r="HC411" s="14">
        <f t="shared" si="530"/>
        <v>0</v>
      </c>
      <c r="HD411" s="6">
        <f t="shared" si="442"/>
        <v>-1084473.7614850067</v>
      </c>
      <c r="HE411" s="84" t="str">
        <f t="shared" si="443"/>
        <v>Ok</v>
      </c>
    </row>
    <row r="412" spans="2:213" x14ac:dyDescent="0.3">
      <c r="B412" s="84" t="s">
        <v>78</v>
      </c>
      <c r="C412" s="15">
        <f>SUMIFS(Inyecciones!$E$2:$E$14185,Inyecciones!$A$2:$A$14185,Balance!C$4,Inyecciones!$B$2:$B$14185,Balance!$B412,Inyecciones!$C$2:$C$14185,Balance!C$5)</f>
        <v>831522.61041574064</v>
      </c>
      <c r="D412" s="16">
        <f>SUMIFS(Inyecciones!$E$2:$E$14185,Inyecciones!$A$2:$A$14185,Balance!D$4,Inyecciones!$B$2:$B$14185,Balance!$B412,Inyecciones!$C$2:$C$14185,Balance!D$5)</f>
        <v>589498.41653023579</v>
      </c>
      <c r="E412" s="16">
        <f>SUMIFS(Inyecciones!$E$2:$E$14185,Inyecciones!$A$2:$A$14185,Balance!E$4,Inyecciones!$B$2:$B$14185,Balance!$B412,Inyecciones!$C$2:$C$14185,Balance!E$5)</f>
        <v>639224.79640664172</v>
      </c>
      <c r="F412" s="16">
        <f>SUMIFS(Inyecciones!$E$2:$E$14185,Inyecciones!$A$2:$A$14185,Balance!F$4,Inyecciones!$B$2:$B$14185,Balance!$B412,Inyecciones!$C$2:$C$14185,Balance!F$5)</f>
        <v>467797.73863965628</v>
      </c>
      <c r="G412" s="16">
        <f>SUMIFS(Inyecciones!$E$2:$E$14185,Inyecciones!$A$2:$A$14185,Balance!G$4,Inyecciones!$B$2:$B$14185,Balance!$B412,Inyecciones!$C$2:$C$14185,Balance!G$5)</f>
        <v>357965.49385079119</v>
      </c>
      <c r="H412" s="16">
        <f>SUMIFS(Inyecciones!$E$2:$E$14185,Inyecciones!$A$2:$A$14185,Balance!H$4,Inyecciones!$B$2:$B$14185,Balance!$B412,Inyecciones!$C$2:$C$14185,Balance!H$5)</f>
        <v>391422.86056941818</v>
      </c>
      <c r="I412" s="16">
        <f>SUMIFS(Inyecciones!$E$2:$E$14185,Inyecciones!$A$2:$A$14185,Balance!I$4,Inyecciones!$B$2:$B$14185,Balance!$B412,Inyecciones!$C$2:$C$14185,Balance!I$5)</f>
        <v>413386.60597673763</v>
      </c>
      <c r="J412" s="16">
        <f>SUMIFS(Inyecciones!$E$2:$E$14185,Inyecciones!$A$2:$A$14185,Balance!J$4,Inyecciones!$B$2:$B$14185,Balance!$B412,Inyecciones!$C$2:$C$14185,Balance!J$5)</f>
        <v>454791.16761730291</v>
      </c>
      <c r="K412" s="16">
        <f>SUMIFS(Inyecciones!$E$2:$E$14185,Inyecciones!$A$2:$A$14185,Balance!K$4,Inyecciones!$B$2:$B$14185,Balance!$B412,Inyecciones!$C$2:$C$14185,Balance!K$5)</f>
        <v>452026.89275727893</v>
      </c>
      <c r="L412" s="16">
        <f>SUMIFS(Inyecciones!$E$2:$E$14185,Inyecciones!$A$2:$A$14185,Balance!L$4,Inyecciones!$B$2:$B$14185,Balance!$B412,Inyecciones!$C$2:$C$14185,Balance!L$5)</f>
        <v>194797.03638881401</v>
      </c>
      <c r="M412" s="16">
        <f>SUMIFS(Inyecciones!$E$2:$E$14185,Inyecciones!$A$2:$A$14185,Balance!M$4,Inyecciones!$B$2:$B$14185,Balance!$B412,Inyecciones!$C$2:$C$14185,Balance!M$5)</f>
        <v>180133.57473712091</v>
      </c>
      <c r="N412" s="17">
        <f>SUMIFS(Inyecciones!$E$2:$E$14185,Inyecciones!$A$2:$A$14185,Balance!N$4,Inyecciones!$B$2:$B$14185,Balance!$B412,Inyecciones!$C$2:$C$14185,Balance!N$5)</f>
        <v>181323.60042210939</v>
      </c>
      <c r="O412" s="15">
        <f>SUMIFS(Inyecciones!$E$2:$E$14185,Inyecciones!$A$2:$A$14185,Balance!O$4,Inyecciones!$B$2:$B$14185,Balance!$B412,Inyecciones!$C$2:$C$14185,Balance!O$5)</f>
        <v>833465.21262422903</v>
      </c>
      <c r="P412" s="16">
        <f>SUMIFS(Inyecciones!$E$2:$E$14185,Inyecciones!$A$2:$A$14185,Balance!P$4,Inyecciones!$B$2:$B$14185,Balance!$B412,Inyecciones!$C$2:$C$14185,Balance!P$5)</f>
        <v>596303.28185521078</v>
      </c>
      <c r="Q412" s="16">
        <f>SUMIFS(Inyecciones!$E$2:$E$14185,Inyecciones!$A$2:$A$14185,Balance!Q$4,Inyecciones!$B$2:$B$14185,Balance!$B412,Inyecciones!$C$2:$C$14185,Balance!Q$5)</f>
        <v>644561.75380342675</v>
      </c>
      <c r="R412" s="16">
        <f>SUMIFS(Inyecciones!$E$2:$E$14185,Inyecciones!$A$2:$A$14185,Balance!R$4,Inyecciones!$B$2:$B$14185,Balance!$B412,Inyecciones!$C$2:$C$14185,Balance!R$5)</f>
        <v>490416.93871984963</v>
      </c>
      <c r="S412" s="16">
        <f>SUMIFS(Inyecciones!$E$2:$E$14185,Inyecciones!$A$2:$A$14185,Balance!S$4,Inyecciones!$B$2:$B$14185,Balance!$B412,Inyecciones!$C$2:$C$14185,Balance!S$5)</f>
        <v>351483.51299519371</v>
      </c>
      <c r="T412" s="16">
        <f>SUMIFS(Inyecciones!$E$2:$E$14185,Inyecciones!$A$2:$A$14185,Balance!T$4,Inyecciones!$B$2:$B$14185,Balance!$B412,Inyecciones!$C$2:$C$14185,Balance!T$5)</f>
        <v>401135.34628765588</v>
      </c>
      <c r="U412" s="16">
        <f>SUMIFS(Inyecciones!$E$2:$E$14185,Inyecciones!$A$2:$A$14185,Balance!U$4,Inyecciones!$B$2:$B$14185,Balance!$B412,Inyecciones!$C$2:$C$14185,Balance!U$5)</f>
        <v>443404.41640285723</v>
      </c>
      <c r="V412" s="16">
        <f>SUMIFS(Inyecciones!$E$2:$E$14185,Inyecciones!$A$2:$A$14185,Balance!V$4,Inyecciones!$B$2:$B$14185,Balance!$B412,Inyecciones!$C$2:$C$14185,Balance!V$5)</f>
        <v>459833.40578441869</v>
      </c>
      <c r="W412" s="16">
        <f>SUMIFS(Inyecciones!$E$2:$E$14185,Inyecciones!$A$2:$A$14185,Balance!W$4,Inyecciones!$B$2:$B$14185,Balance!$B412,Inyecciones!$C$2:$C$14185,Balance!W$5)</f>
        <v>463025.24437863007</v>
      </c>
      <c r="X412" s="16">
        <f>SUMIFS(Inyecciones!$E$2:$E$14185,Inyecciones!$A$2:$A$14185,Balance!X$4,Inyecciones!$B$2:$B$14185,Balance!$B412,Inyecciones!$C$2:$C$14185,Balance!X$5)</f>
        <v>235862.76132750689</v>
      </c>
      <c r="Y412" s="16">
        <f>SUMIFS(Inyecciones!$E$2:$E$14185,Inyecciones!$A$2:$A$14185,Balance!Y$4,Inyecciones!$B$2:$B$14185,Balance!$B412,Inyecciones!$C$2:$C$14185,Balance!Y$5)</f>
        <v>264678.34457063378</v>
      </c>
      <c r="Z412" s="17">
        <f>SUMIFS(Inyecciones!$E$2:$E$14185,Inyecciones!$A$2:$A$14185,Balance!Z$4,Inyecciones!$B$2:$B$14185,Balance!$B412,Inyecciones!$C$2:$C$14185,Balance!Z$5)</f>
        <v>301099.19540486927</v>
      </c>
      <c r="AA412" s="15">
        <f>SUMIFS(Inyecciones!$E$2:$E$14185,Inyecciones!$A$2:$A$14185,Balance!AA$4,Inyecciones!$B$2:$B$14185,Balance!$B412,Inyecciones!$C$2:$C$14185,Balance!AA$5)</f>
        <v>833780.22755008726</v>
      </c>
      <c r="AB412" s="16">
        <f>SUMIFS(Inyecciones!$E$2:$E$14185,Inyecciones!$A$2:$A$14185,Balance!AB$4,Inyecciones!$B$2:$B$14185,Balance!$B412,Inyecciones!$C$2:$C$14185,Balance!AB$5)</f>
        <v>596080.46521307121</v>
      </c>
      <c r="AC412" s="16">
        <f>SUMIFS(Inyecciones!$E$2:$E$14185,Inyecciones!$A$2:$A$14185,Balance!AC$4,Inyecciones!$B$2:$B$14185,Balance!$B412,Inyecciones!$C$2:$C$14185,Balance!AC$5)</f>
        <v>642634.01485020237</v>
      </c>
      <c r="AD412" s="16">
        <f>SUMIFS(Inyecciones!$E$2:$E$14185,Inyecciones!$A$2:$A$14185,Balance!AD$4,Inyecciones!$B$2:$B$14185,Balance!$B412,Inyecciones!$C$2:$C$14185,Balance!AD$5)</f>
        <v>486007.18820621289</v>
      </c>
      <c r="AE412" s="16">
        <f>SUMIFS(Inyecciones!$E$2:$E$14185,Inyecciones!$A$2:$A$14185,Balance!AE$4,Inyecciones!$B$2:$B$14185,Balance!$B412,Inyecciones!$C$2:$C$14185,Balance!AE$5)</f>
        <v>365993.90572926</v>
      </c>
      <c r="AF412" s="16">
        <f>SUMIFS(Inyecciones!$E$2:$E$14185,Inyecciones!$A$2:$A$14185,Balance!AF$4,Inyecciones!$B$2:$B$14185,Balance!$B412,Inyecciones!$C$2:$C$14185,Balance!AF$5)</f>
        <v>438390.07841851522</v>
      </c>
      <c r="AG412" s="16">
        <f>SUMIFS(Inyecciones!$E$2:$E$14185,Inyecciones!$A$2:$A$14185,Balance!AG$4,Inyecciones!$B$2:$B$14185,Balance!$B412,Inyecciones!$C$2:$C$14185,Balance!AG$5)</f>
        <v>492026.14666271542</v>
      </c>
      <c r="AH412" s="16">
        <f>SUMIFS(Inyecciones!$E$2:$E$14185,Inyecciones!$A$2:$A$14185,Balance!AH$4,Inyecciones!$B$2:$B$14185,Balance!$B412,Inyecciones!$C$2:$C$14185,Balance!AH$5)</f>
        <v>510934.25067715981</v>
      </c>
      <c r="AI412" s="16">
        <f>SUMIFS(Inyecciones!$E$2:$E$14185,Inyecciones!$A$2:$A$14185,Balance!AI$4,Inyecciones!$B$2:$B$14185,Balance!$B412,Inyecciones!$C$2:$C$14185,Balance!AI$5)</f>
        <v>502373.30860097118</v>
      </c>
      <c r="AJ412" s="16">
        <f>SUMIFS(Inyecciones!$E$2:$E$14185,Inyecciones!$A$2:$A$14185,Balance!AJ$4,Inyecciones!$B$2:$B$14185,Balance!$B412,Inyecciones!$C$2:$C$14185,Balance!AJ$5)</f>
        <v>358674.20876479428</v>
      </c>
      <c r="AK412" s="16">
        <f>SUMIFS(Inyecciones!$E$2:$E$14185,Inyecciones!$A$2:$A$14185,Balance!AK$4,Inyecciones!$B$2:$B$14185,Balance!$B412,Inyecciones!$C$2:$C$14185,Balance!AK$5)</f>
        <v>417737.15925232251</v>
      </c>
      <c r="AL412" s="17">
        <f>SUMIFS(Inyecciones!$E$2:$E$14185,Inyecciones!$A$2:$A$14185,Balance!AL$4,Inyecciones!$B$2:$B$14185,Balance!$B412,Inyecciones!$C$2:$C$14185,Balance!AL$5)</f>
        <v>412703.84562772769</v>
      </c>
      <c r="AM412" s="16"/>
      <c r="AN412" s="15">
        <f>SUMIFS('Retiro Mensual'!$E$2:$E$2629,'Retiro Mensual'!$A$2:$A$2629,AN$4,'Retiro Mensual'!$B$2:$B$2629,$B412,'Retiro Mensual'!$C$2:$C$2629,AN$5)</f>
        <v>499818.39600000001</v>
      </c>
      <c r="AO412" s="16">
        <f>SUMIFS('Retiro Mensual'!$E$2:$E$2629,'Retiro Mensual'!$A$2:$A$2629,AO$4,'Retiro Mensual'!$B$2:$B$2629,$B412,'Retiro Mensual'!$C$2:$C$2629,AO$5)</f>
        <v>432380.24660000001</v>
      </c>
      <c r="AP412" s="16">
        <f>SUMIFS('Retiro Mensual'!$E$2:$E$2629,'Retiro Mensual'!$A$2:$A$2629,AP$4,'Retiro Mensual'!$B$2:$B$2629,$B412,'Retiro Mensual'!$C$2:$C$2629,AP$5)</f>
        <v>484140.70510000002</v>
      </c>
      <c r="AQ412" s="16">
        <f>SUMIFS('Retiro Mensual'!$E$2:$E$2629,'Retiro Mensual'!$A$2:$A$2629,AQ$4,'Retiro Mensual'!$B$2:$B$2629,$B412,'Retiro Mensual'!$C$2:$C$2629,AQ$5)</f>
        <v>398817.59120000002</v>
      </c>
      <c r="AR412" s="16">
        <f>SUMIFS('Retiro Mensual'!$E$2:$E$2629,'Retiro Mensual'!$A$2:$A$2629,AR$4,'Retiro Mensual'!$B$2:$B$2629,$B412,'Retiro Mensual'!$C$2:$C$2629,AR$5)</f>
        <v>416589.70760000002</v>
      </c>
      <c r="AS412" s="16">
        <f>SUMIFS('Retiro Mensual'!$E$2:$E$2629,'Retiro Mensual'!$A$2:$A$2629,AS$4,'Retiro Mensual'!$B$2:$B$2629,$B412,'Retiro Mensual'!$C$2:$C$2629,AS$5)</f>
        <v>395770.63949999999</v>
      </c>
      <c r="AT412" s="16">
        <f>SUMIFS('Retiro Mensual'!$E$2:$E$2629,'Retiro Mensual'!$A$2:$A$2629,AT$4,'Retiro Mensual'!$B$2:$B$2629,$B412,'Retiro Mensual'!$C$2:$C$2629,AT$5)</f>
        <v>371848.34139999998</v>
      </c>
      <c r="AU412" s="16">
        <f>SUMIFS('Retiro Mensual'!$E$2:$E$2629,'Retiro Mensual'!$A$2:$A$2629,AU$4,'Retiro Mensual'!$B$2:$B$2629,$B412,'Retiro Mensual'!$C$2:$C$2629,AU$5)</f>
        <v>376675.62270000001</v>
      </c>
      <c r="AV412" s="16">
        <f>SUMIFS('Retiro Mensual'!$E$2:$E$2629,'Retiro Mensual'!$A$2:$A$2629,AV$4,'Retiro Mensual'!$B$2:$B$2629,$B412,'Retiro Mensual'!$C$2:$C$2629,AV$5)</f>
        <v>335950.79879999999</v>
      </c>
      <c r="AW412" s="16">
        <f>SUMIFS('Retiro Mensual'!$E$2:$E$2629,'Retiro Mensual'!$A$2:$A$2629,AW$4,'Retiro Mensual'!$B$2:$B$2629,$B412,'Retiro Mensual'!$C$2:$C$2629,AW$5)</f>
        <v>199690.8155</v>
      </c>
      <c r="AX412" s="16">
        <f>SUMIFS('Retiro Mensual'!$E$2:$E$2629,'Retiro Mensual'!$A$2:$A$2629,AX$4,'Retiro Mensual'!$B$2:$B$2629,$B412,'Retiro Mensual'!$C$2:$C$2629,AX$5)</f>
        <v>178240.2261</v>
      </c>
      <c r="AY412" s="17">
        <f>SUMIFS('Retiro Mensual'!$E$2:$E$2629,'Retiro Mensual'!$A$2:$A$2629,AY$4,'Retiro Mensual'!$B$2:$B$2629,$B412,'Retiro Mensual'!$C$2:$C$2629,AY$5)</f>
        <v>180585.8928</v>
      </c>
      <c r="AZ412" s="15">
        <f>SUMIFS('Retiro Mensual'!$E$2:$E$2629,'Retiro Mensual'!$A$2:$A$2629,AZ$4,'Retiro Mensual'!$B$2:$B$2629,$B412,'Retiro Mensual'!$C$2:$C$2629,AZ$5)</f>
        <v>500619.49050000001</v>
      </c>
      <c r="BA412" s="16">
        <f>SUMIFS('Retiro Mensual'!$E$2:$E$2629,'Retiro Mensual'!$A$2:$A$2629,BA$4,'Retiro Mensual'!$B$2:$B$2629,$B412,'Retiro Mensual'!$C$2:$C$2629,BA$5)</f>
        <v>437504.41029999999</v>
      </c>
      <c r="BB412" s="16">
        <f>SUMIFS('Retiro Mensual'!$E$2:$E$2629,'Retiro Mensual'!$A$2:$A$2629,BB$4,'Retiro Mensual'!$B$2:$B$2629,$B412,'Retiro Mensual'!$C$2:$C$2629,BB$5)</f>
        <v>494483.42729999998</v>
      </c>
      <c r="BC412" s="16">
        <f>SUMIFS('Retiro Mensual'!$E$2:$E$2629,'Retiro Mensual'!$A$2:$A$2629,BC$4,'Retiro Mensual'!$B$2:$B$2629,$B412,'Retiro Mensual'!$C$2:$C$2629,BC$5)</f>
        <v>420877.9216</v>
      </c>
      <c r="BD412" s="16">
        <f>SUMIFS('Retiro Mensual'!$E$2:$E$2629,'Retiro Mensual'!$A$2:$A$2629,BD$4,'Retiro Mensual'!$B$2:$B$2629,$B412,'Retiro Mensual'!$C$2:$C$2629,BD$5)</f>
        <v>417516.97720000002</v>
      </c>
      <c r="BE412" s="16">
        <f>SUMIFS('Retiro Mensual'!$E$2:$E$2629,'Retiro Mensual'!$A$2:$A$2629,BE$4,'Retiro Mensual'!$B$2:$B$2629,$B412,'Retiro Mensual'!$C$2:$C$2629,BE$5)</f>
        <v>419865.63959999999</v>
      </c>
      <c r="BF412" s="16">
        <f>SUMIFS('Retiro Mensual'!$E$2:$E$2629,'Retiro Mensual'!$A$2:$A$2629,BF$4,'Retiro Mensual'!$B$2:$B$2629,$B412,'Retiro Mensual'!$C$2:$C$2629,BF$5)</f>
        <v>418908.07290000003</v>
      </c>
      <c r="BG412" s="16">
        <f>SUMIFS('Retiro Mensual'!$E$2:$E$2629,'Retiro Mensual'!$A$2:$A$2629,BG$4,'Retiro Mensual'!$B$2:$B$2629,$B412,'Retiro Mensual'!$C$2:$C$2629,BG$5)</f>
        <v>379534.27929999999</v>
      </c>
      <c r="BH412" s="16">
        <f>SUMIFS('Retiro Mensual'!$E$2:$E$2629,'Retiro Mensual'!$A$2:$A$2629,BH$4,'Retiro Mensual'!$B$2:$B$2629,$B412,'Retiro Mensual'!$C$2:$C$2629,BH$5)</f>
        <v>342524.00530000002</v>
      </c>
      <c r="BI412" s="16">
        <f>SUMIFS('Retiro Mensual'!$E$2:$E$2629,'Retiro Mensual'!$A$2:$A$2629,BI$4,'Retiro Mensual'!$B$2:$B$2629,$B412,'Retiro Mensual'!$C$2:$C$2629,BI$5)</f>
        <v>230760.80040000001</v>
      </c>
      <c r="BJ412" s="16">
        <f>SUMIFS('Retiro Mensual'!$E$2:$E$2629,'Retiro Mensual'!$A$2:$A$2629,BJ$4,'Retiro Mensual'!$B$2:$B$2629,$B412,'Retiro Mensual'!$C$2:$C$2629,BJ$5)</f>
        <v>233129.57260000001</v>
      </c>
      <c r="BK412" s="17">
        <f>SUMIFS('Retiro Mensual'!$E$2:$E$2629,'Retiro Mensual'!$A$2:$A$2629,BK$4,'Retiro Mensual'!$B$2:$B$2629,$B412,'Retiro Mensual'!$C$2:$C$2629,BK$5)</f>
        <v>265126.38170000003</v>
      </c>
      <c r="BL412" s="15">
        <f>SUMIFS('Retiro Mensual'!$E$2:$E$2629,'Retiro Mensual'!$A$2:$A$2629,BL$4,'Retiro Mensual'!$B$2:$B$2629,$B412,'Retiro Mensual'!$C$2:$C$2629,BL$5)</f>
        <v>0</v>
      </c>
      <c r="BM412" s="16">
        <f>SUMIFS('Retiro Mensual'!$E$2:$E$2629,'Retiro Mensual'!$A$2:$A$2629,BM$4,'Retiro Mensual'!$B$2:$B$2629,$B412,'Retiro Mensual'!$C$2:$C$2629,BM$5)</f>
        <v>0</v>
      </c>
      <c r="BN412" s="16">
        <f>SUMIFS('Retiro Mensual'!$E$2:$E$2629,'Retiro Mensual'!$A$2:$A$2629,BN$4,'Retiro Mensual'!$B$2:$B$2629,$B412,'Retiro Mensual'!$C$2:$C$2629,BN$5)</f>
        <v>0</v>
      </c>
      <c r="BO412" s="16">
        <f>SUMIFS('Retiro Mensual'!$E$2:$E$2629,'Retiro Mensual'!$A$2:$A$2629,BO$4,'Retiro Mensual'!$B$2:$B$2629,$B412,'Retiro Mensual'!$C$2:$C$2629,BO$5)</f>
        <v>0</v>
      </c>
      <c r="BP412" s="16">
        <f>SUMIFS('Retiro Mensual'!$E$2:$E$2629,'Retiro Mensual'!$A$2:$A$2629,BP$4,'Retiro Mensual'!$B$2:$B$2629,$B412,'Retiro Mensual'!$C$2:$C$2629,BP$5)</f>
        <v>0</v>
      </c>
      <c r="BQ412" s="16">
        <f>SUMIFS('Retiro Mensual'!$E$2:$E$2629,'Retiro Mensual'!$A$2:$A$2629,BQ$4,'Retiro Mensual'!$B$2:$B$2629,$B412,'Retiro Mensual'!$C$2:$C$2629,BQ$5)</f>
        <v>0</v>
      </c>
      <c r="BR412" s="16">
        <f>SUMIFS('Retiro Mensual'!$E$2:$E$2629,'Retiro Mensual'!$A$2:$A$2629,BR$4,'Retiro Mensual'!$B$2:$B$2629,$B412,'Retiro Mensual'!$C$2:$C$2629,BR$5)</f>
        <v>0</v>
      </c>
      <c r="BS412" s="16">
        <f>SUMIFS('Retiro Mensual'!$E$2:$E$2629,'Retiro Mensual'!$A$2:$A$2629,BS$4,'Retiro Mensual'!$B$2:$B$2629,$B412,'Retiro Mensual'!$C$2:$C$2629,BS$5)</f>
        <v>0</v>
      </c>
      <c r="BT412" s="16">
        <f>SUMIFS('Retiro Mensual'!$E$2:$E$2629,'Retiro Mensual'!$A$2:$A$2629,BT$4,'Retiro Mensual'!$B$2:$B$2629,$B412,'Retiro Mensual'!$C$2:$C$2629,BT$5)</f>
        <v>0</v>
      </c>
      <c r="BU412" s="16">
        <f>SUMIFS('Retiro Mensual'!$E$2:$E$2629,'Retiro Mensual'!$A$2:$A$2629,BU$4,'Retiro Mensual'!$B$2:$B$2629,$B412,'Retiro Mensual'!$C$2:$C$2629,BU$5)</f>
        <v>0</v>
      </c>
      <c r="BV412" s="16">
        <f>SUMIFS('Retiro Mensual'!$E$2:$E$2629,'Retiro Mensual'!$A$2:$A$2629,BV$4,'Retiro Mensual'!$B$2:$B$2629,$B412,'Retiro Mensual'!$C$2:$C$2629,BV$5)</f>
        <v>0</v>
      </c>
      <c r="BW412" s="17">
        <f>SUMIFS('Retiro Mensual'!$E$2:$E$2629,'Retiro Mensual'!$A$2:$A$2629,BW$4,'Retiro Mensual'!$B$2:$B$2629,$B412,'Retiro Mensual'!$C$2:$C$2629,BW$5)</f>
        <v>0</v>
      </c>
      <c r="BX412" s="16"/>
      <c r="BY412" s="15">
        <f>SUMIFS('Compra Ventas'!$E$2:$E$2700,'Compra Ventas'!$A$2:$A$2700,BY$4,'Compra Ventas'!$B$2:$B$2700,$B412,'Compra Ventas'!$C$2:$C$2700,BY$5)</f>
        <v>0</v>
      </c>
      <c r="BZ412" s="16">
        <f>SUMIFS('Compra Ventas'!$E$2:$E$2700,'Compra Ventas'!$A$2:$A$2700,BZ$4,'Compra Ventas'!$B$2:$B$2700,$B412,'Compra Ventas'!$C$2:$C$2700,BZ$5)</f>
        <v>0</v>
      </c>
      <c r="CA412" s="16">
        <f>SUMIFS('Compra Ventas'!$E$2:$E$2700,'Compra Ventas'!$A$2:$A$2700,CA$4,'Compra Ventas'!$B$2:$B$2700,$B412,'Compra Ventas'!$C$2:$C$2700,CA$5)</f>
        <v>0</v>
      </c>
      <c r="CB412" s="16">
        <f>SUMIFS('Compra Ventas'!$E$2:$E$2700,'Compra Ventas'!$A$2:$A$2700,CB$4,'Compra Ventas'!$B$2:$B$2700,$B412,'Compra Ventas'!$C$2:$C$2700,CB$5)</f>
        <v>0</v>
      </c>
      <c r="CC412" s="16">
        <f>SUMIFS('Compra Ventas'!$E$2:$E$2700,'Compra Ventas'!$A$2:$A$2700,CC$4,'Compra Ventas'!$B$2:$B$2700,$B412,'Compra Ventas'!$C$2:$C$2700,CC$5)</f>
        <v>0</v>
      </c>
      <c r="CD412" s="16">
        <f>SUMIFS('Compra Ventas'!$E$2:$E$2700,'Compra Ventas'!$A$2:$A$2700,CD$4,'Compra Ventas'!$B$2:$B$2700,$B412,'Compra Ventas'!$C$2:$C$2700,CD$5)</f>
        <v>0</v>
      </c>
      <c r="CE412" s="16">
        <f>SUMIFS('Compra Ventas'!$E$2:$E$2700,'Compra Ventas'!$A$2:$A$2700,CE$4,'Compra Ventas'!$B$2:$B$2700,$B412,'Compra Ventas'!$C$2:$C$2700,CE$5)</f>
        <v>0</v>
      </c>
      <c r="CF412" s="16">
        <f>SUMIFS('Compra Ventas'!$E$2:$E$2700,'Compra Ventas'!$A$2:$A$2700,CF$4,'Compra Ventas'!$B$2:$B$2700,$B412,'Compra Ventas'!$C$2:$C$2700,CF$5)</f>
        <v>0</v>
      </c>
      <c r="CG412" s="16">
        <f>SUMIFS('Compra Ventas'!$E$2:$E$2700,'Compra Ventas'!$A$2:$A$2700,CG$4,'Compra Ventas'!$B$2:$B$2700,$B412,'Compra Ventas'!$C$2:$C$2700,CG$5)</f>
        <v>0</v>
      </c>
      <c r="CH412" s="16">
        <f>SUMIFS('Compra Ventas'!$E$2:$E$2700,'Compra Ventas'!$A$2:$A$2700,CH$4,'Compra Ventas'!$B$2:$B$2700,$B412,'Compra Ventas'!$C$2:$C$2700,CH$5)</f>
        <v>0</v>
      </c>
      <c r="CI412" s="16">
        <f>SUMIFS('Compra Ventas'!$E$2:$E$2700,'Compra Ventas'!$A$2:$A$2700,CI$4,'Compra Ventas'!$B$2:$B$2700,$B412,'Compra Ventas'!$C$2:$C$2700,CI$5)</f>
        <v>0</v>
      </c>
      <c r="CJ412" s="17">
        <f>SUMIFS('Compra Ventas'!$E$2:$E$2700,'Compra Ventas'!$A$2:$A$2700,CJ$4,'Compra Ventas'!$B$2:$B$2700,$B412,'Compra Ventas'!$C$2:$C$2700,CJ$5)</f>
        <v>0</v>
      </c>
      <c r="CK412" s="15">
        <f>SUMIFS('Compra Ventas'!$E$2:$E$2700,'Compra Ventas'!$A$2:$A$2700,CK$4,'Compra Ventas'!$B$2:$B$2700,$B412,'Compra Ventas'!$C$2:$C$2700,CK$5)</f>
        <v>0</v>
      </c>
      <c r="CL412" s="16">
        <f>SUMIFS('Compra Ventas'!$E$2:$E$2700,'Compra Ventas'!$A$2:$A$2700,CL$4,'Compra Ventas'!$B$2:$B$2700,$B412,'Compra Ventas'!$C$2:$C$2700,CL$5)</f>
        <v>0</v>
      </c>
      <c r="CM412" s="16">
        <f>SUMIFS('Compra Ventas'!$E$2:$E$2700,'Compra Ventas'!$A$2:$A$2700,CM$4,'Compra Ventas'!$B$2:$B$2700,$B412,'Compra Ventas'!$C$2:$C$2700,CM$5)</f>
        <v>0</v>
      </c>
      <c r="CN412" s="16">
        <f>SUMIFS('Compra Ventas'!$E$2:$E$2700,'Compra Ventas'!$A$2:$A$2700,CN$4,'Compra Ventas'!$B$2:$B$2700,$B412,'Compra Ventas'!$C$2:$C$2700,CN$5)</f>
        <v>0</v>
      </c>
      <c r="CO412" s="16">
        <f>SUMIFS('Compra Ventas'!$E$2:$E$2700,'Compra Ventas'!$A$2:$A$2700,CO$4,'Compra Ventas'!$B$2:$B$2700,$B412,'Compra Ventas'!$C$2:$C$2700,CO$5)</f>
        <v>0</v>
      </c>
      <c r="CP412" s="16">
        <f>SUMIFS('Compra Ventas'!$E$2:$E$2700,'Compra Ventas'!$A$2:$A$2700,CP$4,'Compra Ventas'!$B$2:$B$2700,$B412,'Compra Ventas'!$C$2:$C$2700,CP$5)</f>
        <v>0</v>
      </c>
      <c r="CQ412" s="16">
        <f>SUMIFS('Compra Ventas'!$E$2:$E$2700,'Compra Ventas'!$A$2:$A$2700,CQ$4,'Compra Ventas'!$B$2:$B$2700,$B412,'Compra Ventas'!$C$2:$C$2700,CQ$5)</f>
        <v>0</v>
      </c>
      <c r="CR412" s="16">
        <f>SUMIFS('Compra Ventas'!$E$2:$E$2700,'Compra Ventas'!$A$2:$A$2700,CR$4,'Compra Ventas'!$B$2:$B$2700,$B412,'Compra Ventas'!$C$2:$C$2700,CR$5)</f>
        <v>0</v>
      </c>
      <c r="CS412" s="16">
        <f>SUMIFS('Compra Ventas'!$E$2:$E$2700,'Compra Ventas'!$A$2:$A$2700,CS$4,'Compra Ventas'!$B$2:$B$2700,$B412,'Compra Ventas'!$C$2:$C$2700,CS$5)</f>
        <v>0</v>
      </c>
      <c r="CT412" s="16">
        <f>SUMIFS('Compra Ventas'!$E$2:$E$2700,'Compra Ventas'!$A$2:$A$2700,CT$4,'Compra Ventas'!$B$2:$B$2700,$B412,'Compra Ventas'!$C$2:$C$2700,CT$5)</f>
        <v>0</v>
      </c>
      <c r="CU412" s="16">
        <f>SUMIFS('Compra Ventas'!$E$2:$E$2700,'Compra Ventas'!$A$2:$A$2700,CU$4,'Compra Ventas'!$B$2:$B$2700,$B412,'Compra Ventas'!$C$2:$C$2700,CU$5)</f>
        <v>0</v>
      </c>
      <c r="CV412" s="17">
        <f>SUMIFS('Compra Ventas'!$E$2:$E$2700,'Compra Ventas'!$A$2:$A$2700,CV$4,'Compra Ventas'!$B$2:$B$2700,$B412,'Compra Ventas'!$C$2:$C$2700,CV$5)</f>
        <v>0</v>
      </c>
      <c r="CW412" s="15">
        <f>SUMIFS('Compra Ventas'!$E$2:$E$2700,'Compra Ventas'!$A$2:$A$2700,CW$4,'Compra Ventas'!$B$2:$B$2700,$B412,'Compra Ventas'!$C$2:$C$2700,CW$5)</f>
        <v>0</v>
      </c>
      <c r="CX412" s="16">
        <f>SUMIFS('Compra Ventas'!$E$2:$E$2700,'Compra Ventas'!$A$2:$A$2700,CX$4,'Compra Ventas'!$B$2:$B$2700,$B412,'Compra Ventas'!$C$2:$C$2700,CX$5)</f>
        <v>0</v>
      </c>
      <c r="CY412" s="16">
        <f>SUMIFS('Compra Ventas'!$E$2:$E$2700,'Compra Ventas'!$A$2:$A$2700,CY$4,'Compra Ventas'!$B$2:$B$2700,$B412,'Compra Ventas'!$C$2:$C$2700,CY$5)</f>
        <v>0</v>
      </c>
      <c r="CZ412" s="16">
        <f>SUMIFS('Compra Ventas'!$E$2:$E$2700,'Compra Ventas'!$A$2:$A$2700,CZ$4,'Compra Ventas'!$B$2:$B$2700,$B412,'Compra Ventas'!$C$2:$C$2700,CZ$5)</f>
        <v>0</v>
      </c>
      <c r="DA412" s="16">
        <f>SUMIFS('Compra Ventas'!$E$2:$E$2700,'Compra Ventas'!$A$2:$A$2700,DA$4,'Compra Ventas'!$B$2:$B$2700,$B412,'Compra Ventas'!$C$2:$C$2700,DA$5)</f>
        <v>0</v>
      </c>
      <c r="DB412" s="16">
        <f>SUMIFS('Compra Ventas'!$E$2:$E$2700,'Compra Ventas'!$A$2:$A$2700,DB$4,'Compra Ventas'!$B$2:$B$2700,$B412,'Compra Ventas'!$C$2:$C$2700,DB$5)</f>
        <v>0</v>
      </c>
      <c r="DC412" s="16">
        <f>SUMIFS('Compra Ventas'!$E$2:$E$2700,'Compra Ventas'!$A$2:$A$2700,DC$4,'Compra Ventas'!$B$2:$B$2700,$B412,'Compra Ventas'!$C$2:$C$2700,DC$5)</f>
        <v>0</v>
      </c>
      <c r="DD412" s="16">
        <f>SUMIFS('Compra Ventas'!$E$2:$E$2700,'Compra Ventas'!$A$2:$A$2700,DD$4,'Compra Ventas'!$B$2:$B$2700,$B412,'Compra Ventas'!$C$2:$C$2700,DD$5)</f>
        <v>0</v>
      </c>
      <c r="DE412" s="16">
        <f>SUMIFS('Compra Ventas'!$E$2:$E$2700,'Compra Ventas'!$A$2:$A$2700,DE$4,'Compra Ventas'!$B$2:$B$2700,$B412,'Compra Ventas'!$C$2:$C$2700,DE$5)</f>
        <v>0</v>
      </c>
      <c r="DF412" s="16">
        <f>SUMIFS('Compra Ventas'!$E$2:$E$2700,'Compra Ventas'!$A$2:$A$2700,DF$4,'Compra Ventas'!$B$2:$B$2700,$B412,'Compra Ventas'!$C$2:$C$2700,DF$5)</f>
        <v>0</v>
      </c>
      <c r="DG412" s="16">
        <f>SUMIFS('Compra Ventas'!$E$2:$E$2700,'Compra Ventas'!$A$2:$A$2700,DG$4,'Compra Ventas'!$B$2:$B$2700,$B412,'Compra Ventas'!$C$2:$C$2700,DG$5)</f>
        <v>0</v>
      </c>
      <c r="DH412" s="17">
        <f>SUMIFS('Compra Ventas'!$E$2:$E$2700,'Compra Ventas'!$A$2:$A$2700,DH$4,'Compra Ventas'!$B$2:$B$2700,$B412,'Compra Ventas'!$C$2:$C$2700,DH$5)</f>
        <v>0</v>
      </c>
      <c r="DI412" s="84"/>
      <c r="DJ412" s="101">
        <f>SUMIFS('Ajuste Ciclado'!D$5:D$47,'Ajuste Ciclado'!$C$5:$C$47,Balance!DJ$4,'Ajuste Ciclado'!$B$5:$B$47,Balance!$B412)</f>
        <v>0</v>
      </c>
      <c r="DK412" s="102">
        <f>SUMIFS('Ajuste Ciclado'!E$5:E$47,'Ajuste Ciclado'!$C$5:$C$47,Balance!DK$4,'Ajuste Ciclado'!$B$5:$B$47,Balance!$B412)</f>
        <v>0</v>
      </c>
      <c r="DL412" s="102">
        <f>SUMIFS('Ajuste Ciclado'!F$5:F$47,'Ajuste Ciclado'!$C$5:$C$47,Balance!DL$4,'Ajuste Ciclado'!$B$5:$B$47,Balance!$B412)</f>
        <v>0</v>
      </c>
      <c r="DM412" s="102">
        <f>SUMIFS('Ajuste Ciclado'!G$5:G$47,'Ajuste Ciclado'!$C$5:$C$47,Balance!DM$4,'Ajuste Ciclado'!$B$5:$B$47,Balance!$B412)</f>
        <v>0</v>
      </c>
      <c r="DN412" s="102">
        <f>SUMIFS('Ajuste Ciclado'!H$5:H$47,'Ajuste Ciclado'!$C$5:$C$47,Balance!DN$4,'Ajuste Ciclado'!$B$5:$B$47,Balance!$B412)</f>
        <v>0</v>
      </c>
      <c r="DO412" s="102">
        <f>SUMIFS('Ajuste Ciclado'!I$5:I$47,'Ajuste Ciclado'!$C$5:$C$47,Balance!DO$4,'Ajuste Ciclado'!$B$5:$B$47,Balance!$B412)</f>
        <v>0</v>
      </c>
      <c r="DP412" s="102">
        <f>SUMIFS('Ajuste Ciclado'!J$5:J$47,'Ajuste Ciclado'!$C$5:$C$47,Balance!DP$4,'Ajuste Ciclado'!$B$5:$B$47,Balance!$B412)</f>
        <v>0</v>
      </c>
      <c r="DQ412" s="102">
        <f>SUMIFS('Ajuste Ciclado'!K$5:K$47,'Ajuste Ciclado'!$C$5:$C$47,Balance!DQ$4,'Ajuste Ciclado'!$B$5:$B$47,Balance!$B412)</f>
        <v>0</v>
      </c>
      <c r="DR412" s="102">
        <f>SUMIFS('Ajuste Ciclado'!L$5:L$47,'Ajuste Ciclado'!$C$5:$C$47,Balance!DR$4,'Ajuste Ciclado'!$B$5:$B$47,Balance!$B412)</f>
        <v>0</v>
      </c>
      <c r="DS412" s="102">
        <f>SUMIFS('Ajuste Ciclado'!M$5:M$47,'Ajuste Ciclado'!$C$5:$C$47,Balance!DS$4,'Ajuste Ciclado'!$B$5:$B$47,Balance!$B412)</f>
        <v>0</v>
      </c>
      <c r="DT412" s="102">
        <f>SUMIFS('Ajuste Ciclado'!N$5:N$47,'Ajuste Ciclado'!$C$5:$C$47,Balance!DT$4,'Ajuste Ciclado'!$B$5:$B$47,Balance!$B412)</f>
        <v>0</v>
      </c>
      <c r="DU412" s="103">
        <f>SUMIFS('Ajuste Ciclado'!O$5:O$47,'Ajuste Ciclado'!$C$5:$C$47,Balance!DU$4,'Ajuste Ciclado'!$B$5:$B$47,Balance!$B412)</f>
        <v>0</v>
      </c>
      <c r="DV412" s="101">
        <f>SUMIFS('Ajuste Ciclado'!D$5:D$47,'Ajuste Ciclado'!$C$5:$C$47,Balance!DV$4,'Ajuste Ciclado'!$B$5:$B$47,Balance!$B412)</f>
        <v>0</v>
      </c>
      <c r="DW412" s="102">
        <f>SUMIFS('Ajuste Ciclado'!E$5:E$47,'Ajuste Ciclado'!$C$5:$C$47,Balance!DW$4,'Ajuste Ciclado'!$B$5:$B$47,Balance!$B412)</f>
        <v>0</v>
      </c>
      <c r="DX412" s="102">
        <f>SUMIFS('Ajuste Ciclado'!F$5:F$47,'Ajuste Ciclado'!$C$5:$C$47,Balance!DX$4,'Ajuste Ciclado'!$B$5:$B$47,Balance!$B412)</f>
        <v>0</v>
      </c>
      <c r="DY412" s="102">
        <f>SUMIFS('Ajuste Ciclado'!G$5:G$47,'Ajuste Ciclado'!$C$5:$C$47,Balance!DY$4,'Ajuste Ciclado'!$B$5:$B$47,Balance!$B412)</f>
        <v>0</v>
      </c>
      <c r="DZ412" s="102">
        <f>SUMIFS('Ajuste Ciclado'!H$5:H$47,'Ajuste Ciclado'!$C$5:$C$47,Balance!DZ$4,'Ajuste Ciclado'!$B$5:$B$47,Balance!$B412)</f>
        <v>0</v>
      </c>
      <c r="EA412" s="102">
        <f>SUMIFS('Ajuste Ciclado'!I$5:I$47,'Ajuste Ciclado'!$C$5:$C$47,Balance!EA$4,'Ajuste Ciclado'!$B$5:$B$47,Balance!$B412)</f>
        <v>0</v>
      </c>
      <c r="EB412" s="102">
        <f>SUMIFS('Ajuste Ciclado'!J$5:J$47,'Ajuste Ciclado'!$C$5:$C$47,Balance!EB$4,'Ajuste Ciclado'!$B$5:$B$47,Balance!$B412)</f>
        <v>0</v>
      </c>
      <c r="EC412" s="102">
        <f>SUMIFS('Ajuste Ciclado'!K$5:K$47,'Ajuste Ciclado'!$C$5:$C$47,Balance!EC$4,'Ajuste Ciclado'!$B$5:$B$47,Balance!$B412)</f>
        <v>0</v>
      </c>
      <c r="ED412" s="102">
        <f>SUMIFS('Ajuste Ciclado'!L$5:L$47,'Ajuste Ciclado'!$C$5:$C$47,Balance!ED$4,'Ajuste Ciclado'!$B$5:$B$47,Balance!$B412)</f>
        <v>0</v>
      </c>
      <c r="EE412" s="102">
        <f>SUMIFS('Ajuste Ciclado'!M$5:M$47,'Ajuste Ciclado'!$C$5:$C$47,Balance!EE$4,'Ajuste Ciclado'!$B$5:$B$47,Balance!$B412)</f>
        <v>0</v>
      </c>
      <c r="EF412" s="102">
        <f>SUMIFS('Ajuste Ciclado'!N$5:N$47,'Ajuste Ciclado'!$C$5:$C$47,Balance!EF$4,'Ajuste Ciclado'!$B$5:$B$47,Balance!$B412)</f>
        <v>0</v>
      </c>
      <c r="EG412" s="103">
        <f>SUMIFS('Ajuste Ciclado'!O$5:O$47,'Ajuste Ciclado'!$C$5:$C$47,Balance!EG$4,'Ajuste Ciclado'!$B$5:$B$47,Balance!$B412)</f>
        <v>0</v>
      </c>
      <c r="EH412" s="101">
        <f>SUMIFS('Ajuste Ciclado'!D$5:D$47,'Ajuste Ciclado'!$C$5:$C$47,Balance!EH$4,'Ajuste Ciclado'!$B$5:$B$47,Balance!$B412)</f>
        <v>0</v>
      </c>
      <c r="EI412" s="102">
        <f>SUMIFS('Ajuste Ciclado'!E$5:E$47,'Ajuste Ciclado'!$C$5:$C$47,Balance!EI$4,'Ajuste Ciclado'!$B$5:$B$47,Balance!$B412)</f>
        <v>0</v>
      </c>
      <c r="EJ412" s="102">
        <f>SUMIFS('Ajuste Ciclado'!F$5:F$47,'Ajuste Ciclado'!$C$5:$C$47,Balance!EJ$4,'Ajuste Ciclado'!$B$5:$B$47,Balance!$B412)</f>
        <v>0</v>
      </c>
      <c r="EK412" s="102">
        <f>SUMIFS('Ajuste Ciclado'!G$5:G$47,'Ajuste Ciclado'!$C$5:$C$47,Balance!EK$4,'Ajuste Ciclado'!$B$5:$B$47,Balance!$B412)</f>
        <v>0</v>
      </c>
      <c r="EL412" s="102">
        <f>SUMIFS('Ajuste Ciclado'!H$5:H$47,'Ajuste Ciclado'!$C$5:$C$47,Balance!EL$4,'Ajuste Ciclado'!$B$5:$B$47,Balance!$B412)</f>
        <v>0</v>
      </c>
      <c r="EM412" s="102">
        <f>SUMIFS('Ajuste Ciclado'!I$5:I$47,'Ajuste Ciclado'!$C$5:$C$47,Balance!EM$4,'Ajuste Ciclado'!$B$5:$B$47,Balance!$B412)</f>
        <v>0</v>
      </c>
      <c r="EN412" s="102">
        <f>SUMIFS('Ajuste Ciclado'!J$5:J$47,'Ajuste Ciclado'!$C$5:$C$47,Balance!EN$4,'Ajuste Ciclado'!$B$5:$B$47,Balance!$B412)</f>
        <v>0</v>
      </c>
      <c r="EO412" s="102">
        <f>SUMIFS('Ajuste Ciclado'!K$5:K$47,'Ajuste Ciclado'!$C$5:$C$47,Balance!EO$4,'Ajuste Ciclado'!$B$5:$B$47,Balance!$B412)</f>
        <v>0</v>
      </c>
      <c r="EP412" s="102">
        <f>SUMIFS('Ajuste Ciclado'!L$5:L$47,'Ajuste Ciclado'!$C$5:$C$47,Balance!EP$4,'Ajuste Ciclado'!$B$5:$B$47,Balance!$B412)</f>
        <v>0</v>
      </c>
      <c r="EQ412" s="102">
        <f>SUMIFS('Ajuste Ciclado'!M$5:M$47,'Ajuste Ciclado'!$C$5:$C$47,Balance!EQ$4,'Ajuste Ciclado'!$B$5:$B$47,Balance!$B412)</f>
        <v>0</v>
      </c>
      <c r="ER412" s="102">
        <f>SUMIFS('Ajuste Ciclado'!N$5:N$47,'Ajuste Ciclado'!$C$5:$C$47,Balance!ER$4,'Ajuste Ciclado'!$B$5:$B$47,Balance!$B412)</f>
        <v>0</v>
      </c>
      <c r="ES412" s="103">
        <f>SUMIFS('Ajuste Ciclado'!O$5:O$47,'Ajuste Ciclado'!$C$5:$C$47,Balance!ES$4,'Ajuste Ciclado'!$B$5:$B$47,Balance!$B412)</f>
        <v>0</v>
      </c>
      <c r="ET412" s="84"/>
      <c r="EU412" s="15">
        <f t="shared" si="523"/>
        <v>331704.21441574063</v>
      </c>
      <c r="EV412" s="16">
        <f t="shared" si="488"/>
        <v>157118.16993023577</v>
      </c>
      <c r="EW412" s="16">
        <f t="shared" si="489"/>
        <v>155084.0913066417</v>
      </c>
      <c r="EX412" s="16">
        <f t="shared" si="490"/>
        <v>68980.147439656255</v>
      </c>
      <c r="EY412" s="16">
        <f t="shared" si="491"/>
        <v>-58624.213749208837</v>
      </c>
      <c r="EZ412" s="16">
        <f t="shared" si="492"/>
        <v>-4347.7789305818151</v>
      </c>
      <c r="FA412" s="16">
        <f t="shared" si="493"/>
        <v>41538.264576737653</v>
      </c>
      <c r="FB412" s="16">
        <f t="shared" si="494"/>
        <v>78115.544917302905</v>
      </c>
      <c r="FC412" s="16">
        <f t="shared" si="495"/>
        <v>116076.09395727894</v>
      </c>
      <c r="FD412" s="16">
        <f t="shared" si="496"/>
        <v>-4893.7791111859842</v>
      </c>
      <c r="FE412" s="16">
        <f t="shared" si="497"/>
        <v>1893.3486371209146</v>
      </c>
      <c r="FF412" s="17">
        <f t="shared" si="498"/>
        <v>737.70762210938847</v>
      </c>
      <c r="FG412" s="15">
        <f t="shared" si="499"/>
        <v>332845.72212422901</v>
      </c>
      <c r="FH412" s="16">
        <f t="shared" si="500"/>
        <v>158798.87155521079</v>
      </c>
      <c r="FI412" s="16">
        <f t="shared" si="501"/>
        <v>150078.32650342677</v>
      </c>
      <c r="FJ412" s="16">
        <f t="shared" si="502"/>
        <v>69539.017119849625</v>
      </c>
      <c r="FK412" s="16">
        <f t="shared" si="503"/>
        <v>-66033.464204806311</v>
      </c>
      <c r="FL412" s="16">
        <f t="shared" si="504"/>
        <v>-18730.293312344118</v>
      </c>
      <c r="FM412" s="16">
        <f t="shared" si="505"/>
        <v>24496.343502857198</v>
      </c>
      <c r="FN412" s="16">
        <f t="shared" si="506"/>
        <v>80299.126484418695</v>
      </c>
      <c r="FO412" s="16">
        <f t="shared" si="507"/>
        <v>120501.23907863005</v>
      </c>
      <c r="FP412" s="16">
        <f t="shared" si="508"/>
        <v>5101.9609275068797</v>
      </c>
      <c r="FQ412" s="16">
        <f t="shared" si="509"/>
        <v>31548.771970633767</v>
      </c>
      <c r="FR412" s="17">
        <f t="shared" si="510"/>
        <v>35972.813704869244</v>
      </c>
      <c r="FS412" s="15">
        <f t="shared" si="511"/>
        <v>833780.22755008726</v>
      </c>
      <c r="FT412" s="16">
        <f t="shared" si="512"/>
        <v>596080.46521307121</v>
      </c>
      <c r="FU412" s="16">
        <f t="shared" si="513"/>
        <v>642634.01485020237</v>
      </c>
      <c r="FV412" s="16">
        <f t="shared" si="514"/>
        <v>486007.18820621289</v>
      </c>
      <c r="FW412" s="16">
        <f t="shared" si="515"/>
        <v>365993.90572926</v>
      </c>
      <c r="FX412" s="16">
        <f t="shared" si="516"/>
        <v>438390.07841851522</v>
      </c>
      <c r="FY412" s="16">
        <f t="shared" si="517"/>
        <v>492026.14666271542</v>
      </c>
      <c r="FZ412" s="16">
        <f t="shared" si="518"/>
        <v>510934.25067715981</v>
      </c>
      <c r="GA412" s="16">
        <f t="shared" si="519"/>
        <v>502373.30860097118</v>
      </c>
      <c r="GB412" s="16">
        <f t="shared" si="520"/>
        <v>358674.20876479428</v>
      </c>
      <c r="GC412" s="16">
        <f t="shared" si="521"/>
        <v>417737.15925232251</v>
      </c>
      <c r="GD412" s="17">
        <f t="shared" si="522"/>
        <v>412703.84562772769</v>
      </c>
      <c r="GE412" s="84"/>
      <c r="GF412" s="15">
        <f t="shared" si="524"/>
        <v>883381.81101184757</v>
      </c>
      <c r="GG412" s="16">
        <f t="shared" si="524"/>
        <v>924418.4354544814</v>
      </c>
      <c r="GH412" s="17">
        <f t="shared" si="524"/>
        <v>6057334.7995530404</v>
      </c>
      <c r="GI412" s="6">
        <f t="shared" si="525"/>
        <v>1</v>
      </c>
      <c r="GJ412" s="15">
        <f t="shared" si="526"/>
        <v>-67865.771790976636</v>
      </c>
      <c r="GK412" s="16">
        <f t="shared" si="527"/>
        <v>-84763.757517150429</v>
      </c>
      <c r="GL412" s="17">
        <f t="shared" si="528"/>
        <v>0</v>
      </c>
      <c r="GM412" s="84"/>
      <c r="GN412" s="67">
        <f t="shared" si="529"/>
        <v>-67865.771790976636</v>
      </c>
      <c r="GO412" s="84"/>
      <c r="GP412" s="64" t="str" cm="1">
        <f t="array" ref="GP412">INDEX($GF$4:$GH$4,1,GI412)</f>
        <v>Sample 1</v>
      </c>
      <c r="GQ412" s="12">
        <f t="shared" si="436"/>
        <v>-58624.213749208837</v>
      </c>
      <c r="GR412" s="13">
        <f t="shared" si="436"/>
        <v>-4893.7791111859842</v>
      </c>
      <c r="GS412" s="14">
        <f t="shared" si="436"/>
        <v>-4347.7789305818151</v>
      </c>
      <c r="GT412" s="12">
        <f t="shared" si="437"/>
        <v>-66033.464204806311</v>
      </c>
      <c r="GU412" s="13">
        <f t="shared" si="437"/>
        <v>-18730.293312344118</v>
      </c>
      <c r="GV412" s="14">
        <f t="shared" si="437"/>
        <v>5101.9609275068797</v>
      </c>
      <c r="GW412" s="12">
        <f t="shared" si="438"/>
        <v>358674.20876479428</v>
      </c>
      <c r="GX412" s="13">
        <f t="shared" si="438"/>
        <v>365993.90572926</v>
      </c>
      <c r="GY412" s="14">
        <f t="shared" si="438"/>
        <v>412703.84562772769</v>
      </c>
      <c r="GZ412" s="84" t="str">
        <f t="shared" si="441"/>
        <v>Sample 1</v>
      </c>
      <c r="HA412" s="12">
        <f t="shared" si="530"/>
        <v>-58624.213749208837</v>
      </c>
      <c r="HB412" s="13">
        <f t="shared" si="530"/>
        <v>-4893.7791111859842</v>
      </c>
      <c r="HC412" s="14">
        <f t="shared" si="530"/>
        <v>-4347.7789305818151</v>
      </c>
      <c r="HD412" s="6">
        <f t="shared" si="442"/>
        <v>-67865.771790976636</v>
      </c>
      <c r="HE412" s="84" t="str">
        <f t="shared" si="443"/>
        <v>Ok</v>
      </c>
    </row>
  </sheetData>
  <autoFilter ref="HA5:HD412" xr:uid="{CDF5F90A-E21B-4BAD-B352-B856638EC681}">
    <filterColumn colId="3">
      <filters>
        <filter val="-1.084.474"/>
        <filter val="-1.207.193"/>
        <filter val="-1.211.887"/>
        <filter val="-1.251.043"/>
        <filter val="-1.334.198"/>
        <filter val="-1.543.803"/>
        <filter val="-1.809.054"/>
        <filter val="-1.967.990"/>
        <filter val="-113.991.580"/>
        <filter val="-14.214"/>
        <filter val="-15.492"/>
        <filter val="-17.931.198"/>
        <filter val="-17.954"/>
        <filter val="-18.151.882"/>
        <filter val="-186.156"/>
        <filter val="-190.419.313"/>
        <filter val="-2.098.038"/>
        <filter val="-2.405.620"/>
        <filter val="-2.498.933"/>
        <filter val="-2.514.908"/>
        <filter val="-2.743.210"/>
        <filter val="-2.891"/>
        <filter val="-2.911.918"/>
        <filter val="-203.473"/>
        <filter val="-22.671.900"/>
        <filter val="-223.482"/>
        <filter val="-23.397"/>
        <filter val="-255.790"/>
        <filter val="-27.588.592"/>
        <filter val="-274.598"/>
        <filter val="-3.065.469"/>
        <filter val="-3.213.496"/>
        <filter val="-3.405.802"/>
        <filter val="-3.634.888"/>
        <filter val="-3.719.469"/>
        <filter val="-3.994.879"/>
        <filter val="-303.007"/>
        <filter val="-326.559"/>
        <filter val="-36.319"/>
        <filter val="-368.357"/>
        <filter val="-38.873"/>
        <filter val="-4.898"/>
        <filter val="-4.969.193"/>
        <filter val="-412.479"/>
        <filter val="-43.352"/>
        <filter val="-44.113.359"/>
        <filter val="-447.908"/>
        <filter val="-478.648"/>
        <filter val="-5.826.150"/>
        <filter val="-5.954.386"/>
        <filter val="-500.344"/>
        <filter val="-57.512.432"/>
        <filter val="-6.449"/>
        <filter val="-6.666"/>
        <filter val="-6.804"/>
        <filter val="-6.835"/>
        <filter val="-616.718"/>
        <filter val="-63.441"/>
        <filter val="-652.495"/>
        <filter val="-67.866"/>
        <filter val="-688.828"/>
        <filter val="-7.073.684"/>
        <filter val="-7.098.949"/>
        <filter val="-72.995"/>
        <filter val="-734.854"/>
        <filter val="-80.022.790"/>
        <filter val="-9.571.913"/>
        <filter val="-906.850"/>
        <filter val="-943.166"/>
        <filter val="-995.849"/>
      </filters>
    </filterColumn>
  </autoFilter>
  <sortState xmlns:xlrd2="http://schemas.microsoft.com/office/spreadsheetml/2017/richdata2" ref="B6:B412">
    <sortCondition ref="B6:B412"/>
  </sortState>
  <mergeCells count="16">
    <mergeCell ref="BY2:CJ2"/>
    <mergeCell ref="CK2:CV2"/>
    <mergeCell ref="CW2:DH2"/>
    <mergeCell ref="GJ2:GL2"/>
    <mergeCell ref="C2:N2"/>
    <mergeCell ref="O2:Z2"/>
    <mergeCell ref="AA2:AL2"/>
    <mergeCell ref="AN2:AY2"/>
    <mergeCell ref="AZ2:BK2"/>
    <mergeCell ref="BL2:BW2"/>
    <mergeCell ref="EU2:FF2"/>
    <mergeCell ref="FG2:FR2"/>
    <mergeCell ref="FS2:GD2"/>
    <mergeCell ref="DJ2:DU2"/>
    <mergeCell ref="DV2:EG2"/>
    <mergeCell ref="EH2:ES2"/>
  </mergeCells>
  <conditionalFormatting sqref="EU116:GD11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C0E7E-2068-4710-A51C-C858E5579BC7}">
  <sheetPr codeName="Hoja1"/>
  <dimension ref="A1:F3097"/>
  <sheetViews>
    <sheetView workbookViewId="0">
      <selection activeCell="K1" sqref="K1:K1048576"/>
    </sheetView>
  </sheetViews>
  <sheetFormatPr baseColWidth="10" defaultColWidth="8.7265625" defaultRowHeight="12" x14ac:dyDescent="0.3"/>
  <cols>
    <col min="1" max="1" width="11.81640625" style="70" bestFit="1" customWidth="1"/>
    <col min="2" max="2" width="23.54296875" style="70" bestFit="1" customWidth="1"/>
    <col min="3" max="3" width="10" style="70" bestFit="1" customWidth="1"/>
    <col min="4" max="4" width="13.7265625" style="79" bestFit="1" customWidth="1"/>
    <col min="5" max="5" width="11.81640625" style="79" bestFit="1" customWidth="1"/>
    <col min="6" max="6" width="8.7265625" style="71"/>
    <col min="7" max="16384" width="8.7265625" style="70"/>
  </cols>
  <sheetData>
    <row r="1" spans="1:6" ht="14.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6" ht="14.5" x14ac:dyDescent="0.35">
      <c r="A2" s="107" t="s">
        <v>5</v>
      </c>
      <c r="B2" s="107" t="s">
        <v>6</v>
      </c>
      <c r="C2" s="107">
        <v>1</v>
      </c>
      <c r="D2" s="108">
        <v>174.6018119</v>
      </c>
      <c r="E2" s="108">
        <v>13957.65775</v>
      </c>
      <c r="F2" s="83"/>
    </row>
    <row r="3" spans="1:6" ht="14.5" x14ac:dyDescent="0.35">
      <c r="A3" s="107" t="s">
        <v>5</v>
      </c>
      <c r="B3" s="107" t="s">
        <v>6</v>
      </c>
      <c r="C3" s="107">
        <v>2</v>
      </c>
      <c r="D3" s="108">
        <v>75.258967929999997</v>
      </c>
      <c r="E3" s="108">
        <v>5763.6811349999998</v>
      </c>
      <c r="F3" s="83"/>
    </row>
    <row r="4" spans="1:6" ht="14.5" x14ac:dyDescent="0.35">
      <c r="A4" s="107" t="s">
        <v>5</v>
      </c>
      <c r="B4" s="107" t="s">
        <v>6</v>
      </c>
      <c r="C4" s="107">
        <v>3</v>
      </c>
      <c r="D4" s="108">
        <v>111.03368</v>
      </c>
      <c r="E4" s="108">
        <v>8838.4112920000007</v>
      </c>
      <c r="F4" s="83"/>
    </row>
    <row r="5" spans="1:6" ht="14.5" x14ac:dyDescent="0.35">
      <c r="A5" s="107" t="s">
        <v>5</v>
      </c>
      <c r="B5" s="107" t="s">
        <v>6</v>
      </c>
      <c r="C5" s="107">
        <v>4</v>
      </c>
      <c r="D5" s="108">
        <v>134.5985944</v>
      </c>
      <c r="E5" s="108">
        <v>10186.1538</v>
      </c>
      <c r="F5" s="83"/>
    </row>
    <row r="6" spans="1:6" ht="14.5" x14ac:dyDescent="0.35">
      <c r="A6" s="107" t="s">
        <v>5</v>
      </c>
      <c r="B6" s="107" t="s">
        <v>6</v>
      </c>
      <c r="C6" s="107">
        <v>5</v>
      </c>
      <c r="D6" s="108">
        <v>138.30475290000001</v>
      </c>
      <c r="E6" s="108">
        <v>10445.140729999999</v>
      </c>
      <c r="F6" s="83"/>
    </row>
    <row r="7" spans="1:6" ht="14.5" x14ac:dyDescent="0.35">
      <c r="A7" s="107" t="s">
        <v>5</v>
      </c>
      <c r="B7" s="107" t="s">
        <v>6</v>
      </c>
      <c r="C7" s="107">
        <v>6</v>
      </c>
      <c r="D7" s="108">
        <v>135.29760640000001</v>
      </c>
      <c r="E7" s="108">
        <v>8904.5417849999994</v>
      </c>
      <c r="F7" s="83"/>
    </row>
    <row r="8" spans="1:6" ht="14.5" x14ac:dyDescent="0.35">
      <c r="A8" s="107" t="s">
        <v>5</v>
      </c>
      <c r="B8" s="107" t="s">
        <v>6</v>
      </c>
      <c r="C8" s="107">
        <v>7</v>
      </c>
      <c r="D8" s="108">
        <v>236.04206859999999</v>
      </c>
      <c r="E8" s="108">
        <v>14673.29207</v>
      </c>
      <c r="F8" s="83"/>
    </row>
    <row r="9" spans="1:6" ht="14.5" x14ac:dyDescent="0.35">
      <c r="A9" s="107" t="s">
        <v>5</v>
      </c>
      <c r="B9" s="107" t="s">
        <v>6</v>
      </c>
      <c r="C9" s="107">
        <v>8</v>
      </c>
      <c r="D9" s="108">
        <v>169.48389879999999</v>
      </c>
      <c r="E9" s="108">
        <v>10865.89214</v>
      </c>
      <c r="F9" s="83"/>
    </row>
    <row r="10" spans="1:6" ht="14.5" x14ac:dyDescent="0.35">
      <c r="A10" s="107" t="s">
        <v>5</v>
      </c>
      <c r="B10" s="107" t="s">
        <v>6</v>
      </c>
      <c r="C10" s="107">
        <v>9</v>
      </c>
      <c r="D10" s="108">
        <v>346.38732599999997</v>
      </c>
      <c r="E10" s="108">
        <v>20511.3406</v>
      </c>
      <c r="F10" s="83"/>
    </row>
    <row r="11" spans="1:6" ht="14.5" x14ac:dyDescent="0.35">
      <c r="A11" s="107" t="s">
        <v>5</v>
      </c>
      <c r="B11" s="107" t="s">
        <v>6</v>
      </c>
      <c r="C11" s="107">
        <v>10</v>
      </c>
      <c r="D11" s="108">
        <v>365.33371670000002</v>
      </c>
      <c r="E11" s="108">
        <v>12733.631950000001</v>
      </c>
      <c r="F11" s="83"/>
    </row>
    <row r="12" spans="1:6" ht="14.5" x14ac:dyDescent="0.35">
      <c r="A12" s="107" t="s">
        <v>5</v>
      </c>
      <c r="B12" s="107" t="s">
        <v>6</v>
      </c>
      <c r="C12" s="107">
        <v>11</v>
      </c>
      <c r="D12" s="108">
        <v>354.27874500000001</v>
      </c>
      <c r="E12" s="108">
        <v>10738.011920000001</v>
      </c>
      <c r="F12" s="83"/>
    </row>
    <row r="13" spans="1:6" ht="14.5" x14ac:dyDescent="0.35">
      <c r="A13" s="107" t="s">
        <v>5</v>
      </c>
      <c r="B13" s="107" t="s">
        <v>6</v>
      </c>
      <c r="C13" s="107">
        <v>12</v>
      </c>
      <c r="D13" s="108">
        <v>354.34076479999999</v>
      </c>
      <c r="E13" s="108">
        <v>11166.437330000001</v>
      </c>
      <c r="F13" s="83"/>
    </row>
    <row r="14" spans="1:6" ht="14.5" x14ac:dyDescent="0.35">
      <c r="A14" s="107" t="s">
        <v>5</v>
      </c>
      <c r="B14" s="107" t="s">
        <v>7</v>
      </c>
      <c r="C14" s="107">
        <v>1</v>
      </c>
      <c r="D14" s="108">
        <v>280.32518659999999</v>
      </c>
      <c r="E14" s="108">
        <v>22012.733049999999</v>
      </c>
      <c r="F14" s="83"/>
    </row>
    <row r="15" spans="1:6" ht="14.5" x14ac:dyDescent="0.35">
      <c r="A15" s="107" t="s">
        <v>5</v>
      </c>
      <c r="B15" s="107" t="s">
        <v>7</v>
      </c>
      <c r="C15" s="107">
        <v>2</v>
      </c>
      <c r="D15" s="108">
        <v>216.88382150000001</v>
      </c>
      <c r="E15" s="108">
        <v>15422.82141</v>
      </c>
      <c r="F15" s="83"/>
    </row>
    <row r="16" spans="1:6" ht="14.5" x14ac:dyDescent="0.35">
      <c r="A16" s="107" t="s">
        <v>5</v>
      </c>
      <c r="B16" s="107" t="s">
        <v>7</v>
      </c>
      <c r="C16" s="107">
        <v>3</v>
      </c>
      <c r="D16" s="108">
        <v>235.29113509999999</v>
      </c>
      <c r="E16" s="108">
        <v>17565.705089999999</v>
      </c>
      <c r="F16" s="83"/>
    </row>
    <row r="17" spans="1:6" ht="14.5" x14ac:dyDescent="0.35">
      <c r="A17" s="107" t="s">
        <v>5</v>
      </c>
      <c r="B17" s="107" t="s">
        <v>7</v>
      </c>
      <c r="C17" s="107">
        <v>4</v>
      </c>
      <c r="D17" s="108">
        <v>198.9179843</v>
      </c>
      <c r="E17" s="108">
        <v>14048.43345</v>
      </c>
      <c r="F17" s="83"/>
    </row>
    <row r="18" spans="1:6" ht="14.5" x14ac:dyDescent="0.35">
      <c r="A18" s="107" t="s">
        <v>5</v>
      </c>
      <c r="B18" s="107" t="s">
        <v>7</v>
      </c>
      <c r="C18" s="107">
        <v>5</v>
      </c>
      <c r="D18" s="108">
        <v>283.87674959999998</v>
      </c>
      <c r="E18" s="108">
        <v>19838.59189</v>
      </c>
      <c r="F18" s="83"/>
    </row>
    <row r="19" spans="1:6" ht="14.5" x14ac:dyDescent="0.35">
      <c r="A19" s="107" t="s">
        <v>5</v>
      </c>
      <c r="B19" s="107" t="s">
        <v>7</v>
      </c>
      <c r="C19" s="107">
        <v>6</v>
      </c>
      <c r="D19" s="108">
        <v>274.68023099999999</v>
      </c>
      <c r="E19" s="108">
        <v>17758.42452</v>
      </c>
      <c r="F19" s="83"/>
    </row>
    <row r="20" spans="1:6" ht="14.5" x14ac:dyDescent="0.35">
      <c r="A20" s="107" t="s">
        <v>5</v>
      </c>
      <c r="B20" s="107" t="s">
        <v>7</v>
      </c>
      <c r="C20" s="107">
        <v>7</v>
      </c>
      <c r="D20" s="108">
        <v>273.11011969999998</v>
      </c>
      <c r="E20" s="108">
        <v>17121.134269999999</v>
      </c>
      <c r="F20" s="83"/>
    </row>
    <row r="21" spans="1:6" ht="14.5" x14ac:dyDescent="0.35">
      <c r="A21" s="107" t="s">
        <v>5</v>
      </c>
      <c r="B21" s="107" t="s">
        <v>7</v>
      </c>
      <c r="C21" s="107">
        <v>8</v>
      </c>
      <c r="D21" s="108">
        <v>284.05109599999997</v>
      </c>
      <c r="E21" s="108">
        <v>18421.7749</v>
      </c>
      <c r="F21" s="83"/>
    </row>
    <row r="22" spans="1:6" ht="14.5" x14ac:dyDescent="0.35">
      <c r="A22" s="107" t="s">
        <v>5</v>
      </c>
      <c r="B22" s="107" t="s">
        <v>7</v>
      </c>
      <c r="C22" s="107">
        <v>9</v>
      </c>
      <c r="D22" s="108">
        <v>282.40234229999999</v>
      </c>
      <c r="E22" s="108">
        <v>16759.099020000001</v>
      </c>
      <c r="F22" s="83"/>
    </row>
    <row r="23" spans="1:6" ht="14.5" x14ac:dyDescent="0.35">
      <c r="A23" s="107" t="s">
        <v>5</v>
      </c>
      <c r="B23" s="107" t="s">
        <v>7</v>
      </c>
      <c r="C23" s="107">
        <v>10</v>
      </c>
      <c r="D23" s="108">
        <v>312.29226729999999</v>
      </c>
      <c r="E23" s="108">
        <v>11583.536959999999</v>
      </c>
      <c r="F23" s="83"/>
    </row>
    <row r="24" spans="1:6" ht="14.5" x14ac:dyDescent="0.35">
      <c r="A24" s="107" t="s">
        <v>5</v>
      </c>
      <c r="B24" s="107" t="s">
        <v>7</v>
      </c>
      <c r="C24" s="107">
        <v>11</v>
      </c>
      <c r="D24" s="108">
        <v>340.51241229999999</v>
      </c>
      <c r="E24" s="108">
        <v>10606.93519</v>
      </c>
      <c r="F24" s="83"/>
    </row>
    <row r="25" spans="1:6" ht="14.5" x14ac:dyDescent="0.35">
      <c r="A25" s="107" t="s">
        <v>5</v>
      </c>
      <c r="B25" s="107" t="s">
        <v>7</v>
      </c>
      <c r="C25" s="107">
        <v>12</v>
      </c>
      <c r="D25" s="108">
        <v>318.97732100000002</v>
      </c>
      <c r="E25" s="108">
        <v>10074.998159999999</v>
      </c>
      <c r="F25" s="83"/>
    </row>
    <row r="26" spans="1:6" ht="14.5" x14ac:dyDescent="0.35">
      <c r="A26" s="107" t="s">
        <v>5</v>
      </c>
      <c r="B26" s="107" t="s">
        <v>8</v>
      </c>
      <c r="C26" s="107">
        <v>1</v>
      </c>
      <c r="D26" s="108">
        <v>103172.1722</v>
      </c>
      <c r="E26" s="108">
        <v>8125364.0279999999</v>
      </c>
      <c r="F26" s="83"/>
    </row>
    <row r="27" spans="1:6" ht="14.5" x14ac:dyDescent="0.35">
      <c r="A27" s="107" t="s">
        <v>5</v>
      </c>
      <c r="B27" s="107" t="s">
        <v>8</v>
      </c>
      <c r="C27" s="107">
        <v>2</v>
      </c>
      <c r="D27" s="108">
        <v>88664.095300000001</v>
      </c>
      <c r="E27" s="108">
        <v>6849049.4570000004</v>
      </c>
      <c r="F27" s="83"/>
    </row>
    <row r="28" spans="1:6" ht="14.5" x14ac:dyDescent="0.35">
      <c r="A28" s="107" t="s">
        <v>5</v>
      </c>
      <c r="B28" s="107" t="s">
        <v>8</v>
      </c>
      <c r="C28" s="107">
        <v>3</v>
      </c>
      <c r="D28" s="108">
        <v>98581.379300000001</v>
      </c>
      <c r="E28" s="108">
        <v>8017607.0269999998</v>
      </c>
      <c r="F28" s="83"/>
    </row>
    <row r="29" spans="1:6" ht="14.5" x14ac:dyDescent="0.35">
      <c r="A29" s="107" t="s">
        <v>5</v>
      </c>
      <c r="B29" s="107" t="s">
        <v>8</v>
      </c>
      <c r="C29" s="107">
        <v>4</v>
      </c>
      <c r="D29" s="108">
        <v>89446.521240000002</v>
      </c>
      <c r="E29" s="108">
        <v>6686950.0750000002</v>
      </c>
      <c r="F29" s="83"/>
    </row>
    <row r="30" spans="1:6" ht="14.5" x14ac:dyDescent="0.35">
      <c r="A30" s="107" t="s">
        <v>5</v>
      </c>
      <c r="B30" s="107" t="s">
        <v>8</v>
      </c>
      <c r="C30" s="107">
        <v>5</v>
      </c>
      <c r="D30" s="108">
        <v>98006.147790000003</v>
      </c>
      <c r="E30" s="108">
        <v>7267140.6050000004</v>
      </c>
      <c r="F30" s="83"/>
    </row>
    <row r="31" spans="1:6" ht="14.5" x14ac:dyDescent="0.35">
      <c r="A31" s="107" t="s">
        <v>5</v>
      </c>
      <c r="B31" s="107" t="s">
        <v>8</v>
      </c>
      <c r="C31" s="107">
        <v>6</v>
      </c>
      <c r="D31" s="108">
        <v>93060.405870000002</v>
      </c>
      <c r="E31" s="108">
        <v>6253609.4539999999</v>
      </c>
      <c r="F31" s="83"/>
    </row>
    <row r="32" spans="1:6" ht="14.5" x14ac:dyDescent="0.35">
      <c r="A32" s="107" t="s">
        <v>5</v>
      </c>
      <c r="B32" s="107" t="s">
        <v>8</v>
      </c>
      <c r="C32" s="107">
        <v>7</v>
      </c>
      <c r="D32" s="108">
        <v>96477.861860000005</v>
      </c>
      <c r="E32" s="108">
        <v>6019021.9139999999</v>
      </c>
      <c r="F32" s="83"/>
    </row>
    <row r="33" spans="1:6" ht="14.5" x14ac:dyDescent="0.35">
      <c r="A33" s="107" t="s">
        <v>5</v>
      </c>
      <c r="B33" s="107" t="s">
        <v>8</v>
      </c>
      <c r="C33" s="107">
        <v>8</v>
      </c>
      <c r="D33" s="108">
        <v>101385.41</v>
      </c>
      <c r="E33" s="108">
        <v>6402608.0209999997</v>
      </c>
      <c r="F33" s="83"/>
    </row>
    <row r="34" spans="1:6" ht="14.5" x14ac:dyDescent="0.35">
      <c r="A34" s="107" t="s">
        <v>5</v>
      </c>
      <c r="B34" s="107" t="s">
        <v>8</v>
      </c>
      <c r="C34" s="107">
        <v>9</v>
      </c>
      <c r="D34" s="108">
        <v>101056.5857</v>
      </c>
      <c r="E34" s="108">
        <v>5839555.3339999998</v>
      </c>
      <c r="F34" s="83"/>
    </row>
    <row r="35" spans="1:6" ht="14.5" x14ac:dyDescent="0.35">
      <c r="A35" s="107" t="s">
        <v>5</v>
      </c>
      <c r="B35" s="107" t="s">
        <v>8</v>
      </c>
      <c r="C35" s="107">
        <v>10</v>
      </c>
      <c r="D35" s="108">
        <v>100286.63559999999</v>
      </c>
      <c r="E35" s="108">
        <v>3784162.0819999999</v>
      </c>
      <c r="F35" s="83"/>
    </row>
    <row r="36" spans="1:6" ht="14.5" x14ac:dyDescent="0.35">
      <c r="A36" s="107" t="s">
        <v>5</v>
      </c>
      <c r="B36" s="107" t="s">
        <v>8</v>
      </c>
      <c r="C36" s="107">
        <v>11</v>
      </c>
      <c r="D36" s="108">
        <v>105423.3646</v>
      </c>
      <c r="E36" s="108">
        <v>3569478.5150000001</v>
      </c>
      <c r="F36" s="83"/>
    </row>
    <row r="37" spans="1:6" ht="14.5" x14ac:dyDescent="0.35">
      <c r="A37" s="107" t="s">
        <v>5</v>
      </c>
      <c r="B37" s="107" t="s">
        <v>8</v>
      </c>
      <c r="C37" s="107">
        <v>12</v>
      </c>
      <c r="D37" s="108">
        <v>111428.7971</v>
      </c>
      <c r="E37" s="108">
        <v>3798945.6690000002</v>
      </c>
      <c r="F37" s="83"/>
    </row>
    <row r="38" spans="1:6" ht="14.5" x14ac:dyDescent="0.35">
      <c r="A38" s="107" t="s">
        <v>5</v>
      </c>
      <c r="B38" s="107" t="s">
        <v>82</v>
      </c>
      <c r="C38" s="107">
        <v>1</v>
      </c>
      <c r="D38" s="108">
        <v>44134.937310000001</v>
      </c>
      <c r="E38" s="108">
        <v>3840411.7459999998</v>
      </c>
      <c r="F38" s="83"/>
    </row>
    <row r="39" spans="1:6" ht="14.5" x14ac:dyDescent="0.35">
      <c r="A39" s="107" t="s">
        <v>5</v>
      </c>
      <c r="B39" s="107" t="s">
        <v>82</v>
      </c>
      <c r="C39" s="107">
        <v>2</v>
      </c>
      <c r="D39" s="108">
        <v>40086.924429999999</v>
      </c>
      <c r="E39" s="108">
        <v>3322585.406</v>
      </c>
      <c r="F39" s="83"/>
    </row>
    <row r="40" spans="1:6" ht="14.5" x14ac:dyDescent="0.35">
      <c r="A40" s="107" t="s">
        <v>5</v>
      </c>
      <c r="B40" s="107" t="s">
        <v>82</v>
      </c>
      <c r="C40" s="107">
        <v>3</v>
      </c>
      <c r="D40" s="108">
        <v>42777.270250000001</v>
      </c>
      <c r="E40" s="108">
        <v>3713435.8509999998</v>
      </c>
      <c r="F40" s="83"/>
    </row>
    <row r="41" spans="1:6" ht="14.5" x14ac:dyDescent="0.35">
      <c r="A41" s="107" t="s">
        <v>5</v>
      </c>
      <c r="B41" s="107" t="s">
        <v>82</v>
      </c>
      <c r="C41" s="107">
        <v>4</v>
      </c>
      <c r="D41" s="108">
        <v>40024.702259999998</v>
      </c>
      <c r="E41" s="108">
        <v>3046286.8670000001</v>
      </c>
      <c r="F41" s="83"/>
    </row>
    <row r="42" spans="1:6" ht="14.5" x14ac:dyDescent="0.35">
      <c r="A42" s="107" t="s">
        <v>5</v>
      </c>
      <c r="B42" s="107" t="s">
        <v>82</v>
      </c>
      <c r="C42" s="107">
        <v>5</v>
      </c>
      <c r="D42" s="108">
        <v>42992.456740000001</v>
      </c>
      <c r="E42" s="108">
        <v>3186584.139</v>
      </c>
      <c r="F42" s="83"/>
    </row>
    <row r="43" spans="1:6" ht="14.5" x14ac:dyDescent="0.35">
      <c r="A43" s="107" t="s">
        <v>5</v>
      </c>
      <c r="B43" s="107" t="s">
        <v>82</v>
      </c>
      <c r="C43" s="107">
        <v>6</v>
      </c>
      <c r="D43" s="108">
        <v>46522.761639999997</v>
      </c>
      <c r="E43" s="108">
        <v>3042869.9309999999</v>
      </c>
      <c r="F43" s="83"/>
    </row>
    <row r="44" spans="1:6" ht="14.5" x14ac:dyDescent="0.35">
      <c r="A44" s="107" t="s">
        <v>5</v>
      </c>
      <c r="B44" s="107" t="s">
        <v>82</v>
      </c>
      <c r="C44" s="107">
        <v>7</v>
      </c>
      <c r="D44" s="108">
        <v>46720.826410000001</v>
      </c>
      <c r="E44" s="108">
        <v>2923126.2340000002</v>
      </c>
      <c r="F44" s="83"/>
    </row>
    <row r="45" spans="1:6" ht="14.5" x14ac:dyDescent="0.35">
      <c r="A45" s="107" t="s">
        <v>5</v>
      </c>
      <c r="B45" s="107" t="s">
        <v>82</v>
      </c>
      <c r="C45" s="107">
        <v>8</v>
      </c>
      <c r="D45" s="108">
        <v>43578.539259999998</v>
      </c>
      <c r="E45" s="108">
        <v>2952620.3119999999</v>
      </c>
      <c r="F45" s="83"/>
    </row>
    <row r="46" spans="1:6" ht="14.5" x14ac:dyDescent="0.35">
      <c r="A46" s="107" t="s">
        <v>5</v>
      </c>
      <c r="B46" s="107" t="s">
        <v>82</v>
      </c>
      <c r="C46" s="107">
        <v>9</v>
      </c>
      <c r="D46" s="108">
        <v>40357.505819999998</v>
      </c>
      <c r="E46" s="108">
        <v>2568386.625</v>
      </c>
      <c r="F46" s="83"/>
    </row>
    <row r="47" spans="1:6" ht="14.5" x14ac:dyDescent="0.35">
      <c r="A47" s="107" t="s">
        <v>5</v>
      </c>
      <c r="B47" s="107" t="s">
        <v>82</v>
      </c>
      <c r="C47" s="107">
        <v>10</v>
      </c>
      <c r="D47" s="108">
        <v>39652.74237</v>
      </c>
      <c r="E47" s="108">
        <v>1468051.159</v>
      </c>
      <c r="F47" s="83"/>
    </row>
    <row r="48" spans="1:6" ht="14.5" x14ac:dyDescent="0.35">
      <c r="A48" s="107" t="s">
        <v>5</v>
      </c>
      <c r="B48" s="107" t="s">
        <v>82</v>
      </c>
      <c r="C48" s="107">
        <v>11</v>
      </c>
      <c r="D48" s="108">
        <v>40156.639239999997</v>
      </c>
      <c r="E48" s="108">
        <v>1289098.4639999999</v>
      </c>
      <c r="F48" s="83"/>
    </row>
    <row r="49" spans="1:6" ht="14.5" x14ac:dyDescent="0.35">
      <c r="A49" s="107" t="s">
        <v>5</v>
      </c>
      <c r="B49" s="107" t="s">
        <v>82</v>
      </c>
      <c r="C49" s="107">
        <v>12</v>
      </c>
      <c r="D49" s="108">
        <v>42020.520940000002</v>
      </c>
      <c r="E49" s="108">
        <v>1308994.2919999999</v>
      </c>
      <c r="F49" s="83"/>
    </row>
    <row r="50" spans="1:6" ht="14.5" x14ac:dyDescent="0.35">
      <c r="A50" s="107" t="s">
        <v>5</v>
      </c>
      <c r="B50" s="107" t="s">
        <v>10</v>
      </c>
      <c r="C50" s="107">
        <v>1</v>
      </c>
      <c r="D50" s="108">
        <v>361.44055859999997</v>
      </c>
      <c r="E50" s="108">
        <v>28002.472010000001</v>
      </c>
      <c r="F50" s="83"/>
    </row>
    <row r="51" spans="1:6" ht="14.5" x14ac:dyDescent="0.35">
      <c r="A51" s="107" t="s">
        <v>5</v>
      </c>
      <c r="B51" s="107" t="s">
        <v>10</v>
      </c>
      <c r="C51" s="107">
        <v>2</v>
      </c>
      <c r="D51" s="108">
        <v>278.4838805</v>
      </c>
      <c r="E51" s="108">
        <v>20463.949550000001</v>
      </c>
      <c r="F51" s="83"/>
    </row>
    <row r="52" spans="1:6" ht="14.5" x14ac:dyDescent="0.35">
      <c r="A52" s="107" t="s">
        <v>5</v>
      </c>
      <c r="B52" s="107" t="s">
        <v>10</v>
      </c>
      <c r="C52" s="107">
        <v>3</v>
      </c>
      <c r="D52" s="108">
        <v>310.57517799999999</v>
      </c>
      <c r="E52" s="108">
        <v>24067.075290000001</v>
      </c>
      <c r="F52" s="83"/>
    </row>
    <row r="53" spans="1:6" ht="14.5" x14ac:dyDescent="0.35">
      <c r="A53" s="107" t="s">
        <v>5</v>
      </c>
      <c r="B53" s="107" t="s">
        <v>10</v>
      </c>
      <c r="C53" s="107">
        <v>4</v>
      </c>
      <c r="D53" s="108">
        <v>159.93173920000001</v>
      </c>
      <c r="E53" s="108">
        <v>11729.05199</v>
      </c>
      <c r="F53" s="83"/>
    </row>
    <row r="54" spans="1:6" ht="14.5" x14ac:dyDescent="0.35">
      <c r="A54" s="107" t="s">
        <v>5</v>
      </c>
      <c r="B54" s="107" t="s">
        <v>10</v>
      </c>
      <c r="C54" s="107">
        <v>5</v>
      </c>
      <c r="D54" s="108">
        <v>186.30491939999999</v>
      </c>
      <c r="E54" s="108">
        <v>13766.450059999999</v>
      </c>
      <c r="F54" s="83"/>
    </row>
    <row r="55" spans="1:6" ht="14.5" x14ac:dyDescent="0.35">
      <c r="A55" s="107" t="s">
        <v>5</v>
      </c>
      <c r="B55" s="107" t="s">
        <v>10</v>
      </c>
      <c r="C55" s="107">
        <v>6</v>
      </c>
      <c r="D55" s="108">
        <v>177.82683929999999</v>
      </c>
      <c r="E55" s="108">
        <v>11464.372660000001</v>
      </c>
      <c r="F55" s="83"/>
    </row>
    <row r="56" spans="1:6" ht="14.5" x14ac:dyDescent="0.35">
      <c r="A56" s="107" t="s">
        <v>5</v>
      </c>
      <c r="B56" s="107" t="s">
        <v>10</v>
      </c>
      <c r="C56" s="107">
        <v>7</v>
      </c>
      <c r="D56" s="108">
        <v>267.98898530000002</v>
      </c>
      <c r="E56" s="108">
        <v>16179.964840000001</v>
      </c>
      <c r="F56" s="83"/>
    </row>
    <row r="57" spans="1:6" ht="14.5" x14ac:dyDescent="0.35">
      <c r="A57" s="107" t="s">
        <v>5</v>
      </c>
      <c r="B57" s="107" t="s">
        <v>10</v>
      </c>
      <c r="C57" s="107">
        <v>8</v>
      </c>
      <c r="D57" s="108">
        <v>284.72332089999998</v>
      </c>
      <c r="E57" s="108">
        <v>18051.481749999999</v>
      </c>
      <c r="F57" s="83"/>
    </row>
    <row r="58" spans="1:6" ht="14.5" x14ac:dyDescent="0.35">
      <c r="A58" s="107" t="s">
        <v>5</v>
      </c>
      <c r="B58" s="107" t="s">
        <v>10</v>
      </c>
      <c r="C58" s="107">
        <v>9</v>
      </c>
      <c r="D58" s="108">
        <v>320.39673879999998</v>
      </c>
      <c r="E58" s="108">
        <v>18038.38996</v>
      </c>
      <c r="F58" s="83"/>
    </row>
    <row r="59" spans="1:6" ht="14.5" x14ac:dyDescent="0.35">
      <c r="A59" s="107" t="s">
        <v>5</v>
      </c>
      <c r="B59" s="107" t="s">
        <v>10</v>
      </c>
      <c r="C59" s="107">
        <v>10</v>
      </c>
      <c r="D59" s="108">
        <v>358.73371639999999</v>
      </c>
      <c r="E59" s="108">
        <v>8168.9803009999996</v>
      </c>
      <c r="F59" s="83"/>
    </row>
    <row r="60" spans="1:6" ht="14.5" x14ac:dyDescent="0.35">
      <c r="A60" s="107" t="s">
        <v>5</v>
      </c>
      <c r="B60" s="107" t="s">
        <v>10</v>
      </c>
      <c r="C60" s="107">
        <v>11</v>
      </c>
      <c r="D60" s="108">
        <v>366.9480446</v>
      </c>
      <c r="E60" s="108">
        <v>6268.9917770000002</v>
      </c>
      <c r="F60" s="83"/>
    </row>
    <row r="61" spans="1:6" ht="14.5" x14ac:dyDescent="0.35">
      <c r="A61" s="107" t="s">
        <v>5</v>
      </c>
      <c r="B61" s="107" t="s">
        <v>10</v>
      </c>
      <c r="C61" s="107">
        <v>12</v>
      </c>
      <c r="D61" s="108">
        <v>381.57722419999999</v>
      </c>
      <c r="E61" s="108">
        <v>6418.5054769999997</v>
      </c>
      <c r="F61" s="83"/>
    </row>
    <row r="62" spans="1:6" ht="14.5" x14ac:dyDescent="0.35">
      <c r="A62" s="107" t="s">
        <v>5</v>
      </c>
      <c r="B62" s="107" t="s">
        <v>11</v>
      </c>
      <c r="C62" s="107">
        <v>1</v>
      </c>
      <c r="D62" s="108">
        <v>499.2907285</v>
      </c>
      <c r="E62" s="108">
        <v>89512.844710000005</v>
      </c>
      <c r="F62" s="83"/>
    </row>
    <row r="63" spans="1:6" ht="14.5" x14ac:dyDescent="0.35">
      <c r="A63" s="107" t="s">
        <v>5</v>
      </c>
      <c r="B63" s="107" t="s">
        <v>11</v>
      </c>
      <c r="C63" s="107">
        <v>2</v>
      </c>
      <c r="D63" s="108">
        <v>387.79816260000001</v>
      </c>
      <c r="E63" s="108">
        <v>65006.252610000003</v>
      </c>
      <c r="F63" s="83"/>
    </row>
    <row r="64" spans="1:6" ht="14.5" x14ac:dyDescent="0.35">
      <c r="A64" s="107" t="s">
        <v>5</v>
      </c>
      <c r="B64" s="107" t="s">
        <v>11</v>
      </c>
      <c r="C64" s="107">
        <v>3</v>
      </c>
      <c r="D64" s="108">
        <v>420.98373479999998</v>
      </c>
      <c r="E64" s="108">
        <v>73472.475179999994</v>
      </c>
      <c r="F64" s="83"/>
    </row>
    <row r="65" spans="1:6" ht="14.5" x14ac:dyDescent="0.35">
      <c r="A65" s="107" t="s">
        <v>5</v>
      </c>
      <c r="B65" s="107" t="s">
        <v>11</v>
      </c>
      <c r="C65" s="107">
        <v>4</v>
      </c>
      <c r="D65" s="108">
        <v>399.04440549999998</v>
      </c>
      <c r="E65" s="108">
        <v>46180.374069999998</v>
      </c>
      <c r="F65" s="83"/>
    </row>
    <row r="66" spans="1:6" ht="14.5" x14ac:dyDescent="0.35">
      <c r="A66" s="107" t="s">
        <v>5</v>
      </c>
      <c r="B66" s="107" t="s">
        <v>11</v>
      </c>
      <c r="C66" s="107">
        <v>5</v>
      </c>
      <c r="D66" s="108">
        <v>492.48682580000002</v>
      </c>
      <c r="E66" s="108">
        <v>37246.924919999998</v>
      </c>
      <c r="F66" s="83"/>
    </row>
    <row r="67" spans="1:6" ht="14.5" x14ac:dyDescent="0.35">
      <c r="A67" s="107" t="s">
        <v>5</v>
      </c>
      <c r="B67" s="107" t="s">
        <v>11</v>
      </c>
      <c r="C67" s="107">
        <v>6</v>
      </c>
      <c r="D67" s="108">
        <v>491.14586839999998</v>
      </c>
      <c r="E67" s="108">
        <v>29899.827949999999</v>
      </c>
      <c r="F67" s="83"/>
    </row>
    <row r="68" spans="1:6" ht="14.5" x14ac:dyDescent="0.35">
      <c r="A68" s="107" t="s">
        <v>5</v>
      </c>
      <c r="B68" s="107" t="s">
        <v>11</v>
      </c>
      <c r="C68" s="107">
        <v>7</v>
      </c>
      <c r="D68" s="108">
        <v>527.78162940000004</v>
      </c>
      <c r="E68" s="108">
        <v>32154.645469999999</v>
      </c>
      <c r="F68" s="83"/>
    </row>
    <row r="69" spans="1:6" ht="14.5" x14ac:dyDescent="0.35">
      <c r="A69" s="107" t="s">
        <v>5</v>
      </c>
      <c r="B69" s="107" t="s">
        <v>11</v>
      </c>
      <c r="C69" s="107">
        <v>8</v>
      </c>
      <c r="D69" s="108">
        <v>522.21466450000003</v>
      </c>
      <c r="E69" s="108">
        <v>44081.969499999999</v>
      </c>
      <c r="F69" s="83"/>
    </row>
    <row r="70" spans="1:6" ht="14.5" x14ac:dyDescent="0.35">
      <c r="A70" s="107" t="s">
        <v>5</v>
      </c>
      <c r="B70" s="107" t="s">
        <v>11</v>
      </c>
      <c r="C70" s="107">
        <v>9</v>
      </c>
      <c r="D70" s="108">
        <v>539.46487669999999</v>
      </c>
      <c r="E70" s="108">
        <v>52403.12111</v>
      </c>
      <c r="F70" s="83"/>
    </row>
    <row r="71" spans="1:6" ht="14.5" x14ac:dyDescent="0.35">
      <c r="A71" s="107" t="s">
        <v>5</v>
      </c>
      <c r="B71" s="107" t="s">
        <v>11</v>
      </c>
      <c r="C71" s="107">
        <v>10</v>
      </c>
      <c r="D71" s="108">
        <v>540.53783069999997</v>
      </c>
      <c r="E71" s="108">
        <v>32561.02997</v>
      </c>
      <c r="F71" s="83"/>
    </row>
    <row r="72" spans="1:6" ht="14.5" x14ac:dyDescent="0.35">
      <c r="A72" s="107" t="s">
        <v>5</v>
      </c>
      <c r="B72" s="107" t="s">
        <v>11</v>
      </c>
      <c r="C72" s="107">
        <v>11</v>
      </c>
      <c r="D72" s="108">
        <v>545.93315129999996</v>
      </c>
      <c r="E72" s="108">
        <v>32865.500919999999</v>
      </c>
      <c r="F72" s="83"/>
    </row>
    <row r="73" spans="1:6" ht="14.5" x14ac:dyDescent="0.35">
      <c r="A73" s="107" t="s">
        <v>5</v>
      </c>
      <c r="B73" s="107" t="s">
        <v>11</v>
      </c>
      <c r="C73" s="107">
        <v>12</v>
      </c>
      <c r="D73" s="108">
        <v>582.49729209999998</v>
      </c>
      <c r="E73" s="108">
        <v>31679.560119999998</v>
      </c>
      <c r="F73" s="83"/>
    </row>
    <row r="74" spans="1:6" ht="14.5" x14ac:dyDescent="0.35">
      <c r="A74" s="107" t="s">
        <v>5</v>
      </c>
      <c r="B74" s="107" t="s">
        <v>12</v>
      </c>
      <c r="C74" s="107">
        <v>1</v>
      </c>
      <c r="D74" s="108">
        <v>2670.2925639999999</v>
      </c>
      <c r="E74" s="108">
        <v>212344.65460000001</v>
      </c>
      <c r="F74" s="83"/>
    </row>
    <row r="75" spans="1:6" ht="14.5" x14ac:dyDescent="0.35">
      <c r="A75" s="107" t="s">
        <v>5</v>
      </c>
      <c r="B75" s="107" t="s">
        <v>12</v>
      </c>
      <c r="C75" s="107">
        <v>2</v>
      </c>
      <c r="D75" s="108">
        <v>2516.802576</v>
      </c>
      <c r="E75" s="108">
        <v>187087.53339999999</v>
      </c>
      <c r="F75" s="83"/>
    </row>
    <row r="76" spans="1:6" ht="14.5" x14ac:dyDescent="0.35">
      <c r="A76" s="107" t="s">
        <v>5</v>
      </c>
      <c r="B76" s="107" t="s">
        <v>12</v>
      </c>
      <c r="C76" s="107">
        <v>3</v>
      </c>
      <c r="D76" s="108">
        <v>3029.0030270000002</v>
      </c>
      <c r="E76" s="108">
        <v>239067.5649</v>
      </c>
      <c r="F76" s="83"/>
    </row>
    <row r="77" spans="1:6" ht="14.5" x14ac:dyDescent="0.35">
      <c r="A77" s="107" t="s">
        <v>5</v>
      </c>
      <c r="B77" s="107" t="s">
        <v>12</v>
      </c>
      <c r="C77" s="107">
        <v>4</v>
      </c>
      <c r="D77" s="108">
        <v>2257.2156890000001</v>
      </c>
      <c r="E77" s="108">
        <v>167911.18900000001</v>
      </c>
      <c r="F77" s="83"/>
    </row>
    <row r="78" spans="1:6" ht="14.5" x14ac:dyDescent="0.35">
      <c r="A78" s="107" t="s">
        <v>5</v>
      </c>
      <c r="B78" s="107" t="s">
        <v>12</v>
      </c>
      <c r="C78" s="107">
        <v>5</v>
      </c>
      <c r="D78" s="108">
        <v>2390.5858699999999</v>
      </c>
      <c r="E78" s="108">
        <v>180164.79870000001</v>
      </c>
      <c r="F78" s="83"/>
    </row>
    <row r="79" spans="1:6" ht="14.5" x14ac:dyDescent="0.35">
      <c r="A79" s="107" t="s">
        <v>5</v>
      </c>
      <c r="B79" s="107" t="s">
        <v>12</v>
      </c>
      <c r="C79" s="107">
        <v>6</v>
      </c>
      <c r="D79" s="108">
        <v>2576.6550149999998</v>
      </c>
      <c r="E79" s="108">
        <v>171691.58679999999</v>
      </c>
      <c r="F79" s="83"/>
    </row>
    <row r="80" spans="1:6" ht="14.5" x14ac:dyDescent="0.35">
      <c r="A80" s="107" t="s">
        <v>5</v>
      </c>
      <c r="B80" s="107" t="s">
        <v>12</v>
      </c>
      <c r="C80" s="107">
        <v>7</v>
      </c>
      <c r="D80" s="108">
        <v>2962.6877749999999</v>
      </c>
      <c r="E80" s="108">
        <v>185436.99799999999</v>
      </c>
      <c r="F80" s="83"/>
    </row>
    <row r="81" spans="1:6" ht="14.5" x14ac:dyDescent="0.35">
      <c r="A81" s="107" t="s">
        <v>5</v>
      </c>
      <c r="B81" s="107" t="s">
        <v>12</v>
      </c>
      <c r="C81" s="107">
        <v>8</v>
      </c>
      <c r="D81" s="108">
        <v>3190.2857640000002</v>
      </c>
      <c r="E81" s="108">
        <v>205745.864</v>
      </c>
      <c r="F81" s="83"/>
    </row>
    <row r="82" spans="1:6" ht="14.5" x14ac:dyDescent="0.35">
      <c r="A82" s="107" t="s">
        <v>5</v>
      </c>
      <c r="B82" s="107" t="s">
        <v>12</v>
      </c>
      <c r="C82" s="107">
        <v>9</v>
      </c>
      <c r="D82" s="108">
        <v>3269.4321930000001</v>
      </c>
      <c r="E82" s="108">
        <v>181884.37770000001</v>
      </c>
      <c r="F82" s="83"/>
    </row>
    <row r="83" spans="1:6" ht="14.5" x14ac:dyDescent="0.35">
      <c r="A83" s="107" t="s">
        <v>5</v>
      </c>
      <c r="B83" s="107" t="s">
        <v>12</v>
      </c>
      <c r="C83" s="107">
        <v>10</v>
      </c>
      <c r="D83" s="108">
        <v>3062.781602</v>
      </c>
      <c r="E83" s="108">
        <v>75603.630789999996</v>
      </c>
      <c r="F83" s="83"/>
    </row>
    <row r="84" spans="1:6" ht="14.5" x14ac:dyDescent="0.35">
      <c r="A84" s="107" t="s">
        <v>5</v>
      </c>
      <c r="B84" s="107" t="s">
        <v>12</v>
      </c>
      <c r="C84" s="107">
        <v>11</v>
      </c>
      <c r="D84" s="108">
        <v>3222.6552860000002</v>
      </c>
      <c r="E84" s="108">
        <v>57974.901819999999</v>
      </c>
      <c r="F84" s="83"/>
    </row>
    <row r="85" spans="1:6" ht="14.5" x14ac:dyDescent="0.35">
      <c r="A85" s="107" t="s">
        <v>5</v>
      </c>
      <c r="B85" s="107" t="s">
        <v>12</v>
      </c>
      <c r="C85" s="107">
        <v>12</v>
      </c>
      <c r="D85" s="108">
        <v>3426.407099</v>
      </c>
      <c r="E85" s="108">
        <v>61704.86333</v>
      </c>
      <c r="F85" s="83"/>
    </row>
    <row r="86" spans="1:6" ht="14.5" x14ac:dyDescent="0.35">
      <c r="A86" s="107" t="s">
        <v>5</v>
      </c>
      <c r="B86" s="107" t="s">
        <v>13</v>
      </c>
      <c r="C86" s="107">
        <v>1</v>
      </c>
      <c r="D86" s="108">
        <v>80377.754310000004</v>
      </c>
      <c r="E86" s="108">
        <v>5375962.7539999997</v>
      </c>
      <c r="F86" s="83"/>
    </row>
    <row r="87" spans="1:6" ht="14.5" x14ac:dyDescent="0.35">
      <c r="A87" s="107" t="s">
        <v>5</v>
      </c>
      <c r="B87" s="107" t="s">
        <v>13</v>
      </c>
      <c r="C87" s="107">
        <v>2</v>
      </c>
      <c r="D87" s="108">
        <v>78466.90105</v>
      </c>
      <c r="E87" s="108">
        <v>5855947.0080000004</v>
      </c>
      <c r="F87" s="83"/>
    </row>
    <row r="88" spans="1:6" ht="14.5" x14ac:dyDescent="0.35">
      <c r="A88" s="107" t="s">
        <v>5</v>
      </c>
      <c r="B88" s="107" t="s">
        <v>13</v>
      </c>
      <c r="C88" s="107">
        <v>3</v>
      </c>
      <c r="D88" s="108">
        <v>84145.012170000002</v>
      </c>
      <c r="E88" s="108">
        <v>6315070.4249999998</v>
      </c>
      <c r="F88" s="83"/>
    </row>
    <row r="89" spans="1:6" ht="14.5" x14ac:dyDescent="0.35">
      <c r="A89" s="107" t="s">
        <v>5</v>
      </c>
      <c r="B89" s="107" t="s">
        <v>13</v>
      </c>
      <c r="C89" s="107">
        <v>4</v>
      </c>
      <c r="D89" s="108">
        <v>99509.252909999996</v>
      </c>
      <c r="E89" s="108">
        <v>7133981.9570000004</v>
      </c>
      <c r="F89" s="83"/>
    </row>
    <row r="90" spans="1:6" ht="14.5" x14ac:dyDescent="0.35">
      <c r="A90" s="107" t="s">
        <v>5</v>
      </c>
      <c r="B90" s="107" t="s">
        <v>13</v>
      </c>
      <c r="C90" s="107">
        <v>5</v>
      </c>
      <c r="D90" s="108">
        <v>97816.198829999994</v>
      </c>
      <c r="E90" s="108">
        <v>7018033.7819999997</v>
      </c>
      <c r="F90" s="83"/>
    </row>
    <row r="91" spans="1:6" ht="14.5" x14ac:dyDescent="0.35">
      <c r="A91" s="107" t="s">
        <v>5</v>
      </c>
      <c r="B91" s="107" t="s">
        <v>13</v>
      </c>
      <c r="C91" s="107">
        <v>6</v>
      </c>
      <c r="D91" s="108">
        <v>94402.929300000003</v>
      </c>
      <c r="E91" s="108">
        <v>6551412.5250000004</v>
      </c>
      <c r="F91" s="83"/>
    </row>
    <row r="92" spans="1:6" ht="14.5" x14ac:dyDescent="0.35">
      <c r="A92" s="107" t="s">
        <v>5</v>
      </c>
      <c r="B92" s="107" t="s">
        <v>13</v>
      </c>
      <c r="C92" s="107">
        <v>7</v>
      </c>
      <c r="D92" s="108">
        <v>98671.503649999999</v>
      </c>
      <c r="E92" s="108">
        <v>5755587.9519999996</v>
      </c>
      <c r="F92" s="83"/>
    </row>
    <row r="93" spans="1:6" ht="14.5" x14ac:dyDescent="0.35">
      <c r="A93" s="107" t="s">
        <v>5</v>
      </c>
      <c r="B93" s="107" t="s">
        <v>13</v>
      </c>
      <c r="C93" s="107">
        <v>8</v>
      </c>
      <c r="D93" s="108">
        <v>90329.055420000004</v>
      </c>
      <c r="E93" s="108">
        <v>4582372.9210000001</v>
      </c>
      <c r="F93" s="83"/>
    </row>
    <row r="94" spans="1:6" ht="14.5" x14ac:dyDescent="0.35">
      <c r="A94" s="107" t="s">
        <v>5</v>
      </c>
      <c r="B94" s="107" t="s">
        <v>13</v>
      </c>
      <c r="C94" s="107">
        <v>9</v>
      </c>
      <c r="D94" s="108">
        <v>90230.126789999995</v>
      </c>
      <c r="E94" s="108">
        <v>4056956.4810000001</v>
      </c>
      <c r="F94" s="83"/>
    </row>
    <row r="95" spans="1:6" ht="14.5" x14ac:dyDescent="0.35">
      <c r="A95" s="107" t="s">
        <v>5</v>
      </c>
      <c r="B95" s="107" t="s">
        <v>13</v>
      </c>
      <c r="C95" s="107">
        <v>10</v>
      </c>
      <c r="D95" s="108">
        <v>89598.279620000001</v>
      </c>
      <c r="E95" s="108">
        <v>3590890.0189999999</v>
      </c>
      <c r="F95" s="83"/>
    </row>
    <row r="96" spans="1:6" ht="14.5" x14ac:dyDescent="0.35">
      <c r="A96" s="107" t="s">
        <v>5</v>
      </c>
      <c r="B96" s="107" t="s">
        <v>13</v>
      </c>
      <c r="C96" s="107">
        <v>11</v>
      </c>
      <c r="D96" s="108">
        <v>94603.929440000007</v>
      </c>
      <c r="E96" s="108">
        <v>3717788.3590000002</v>
      </c>
      <c r="F96" s="83"/>
    </row>
    <row r="97" spans="1:6" ht="14.5" x14ac:dyDescent="0.35">
      <c r="A97" s="107" t="s">
        <v>5</v>
      </c>
      <c r="B97" s="107" t="s">
        <v>13</v>
      </c>
      <c r="C97" s="107">
        <v>12</v>
      </c>
      <c r="D97" s="108">
        <v>100146.6876</v>
      </c>
      <c r="E97" s="108">
        <v>4059898.9539999999</v>
      </c>
      <c r="F97" s="83"/>
    </row>
    <row r="98" spans="1:6" ht="14.5" x14ac:dyDescent="0.35">
      <c r="A98" s="107" t="s">
        <v>5</v>
      </c>
      <c r="B98" s="107" t="s">
        <v>14</v>
      </c>
      <c r="C98" s="107">
        <v>1</v>
      </c>
      <c r="D98" s="108">
        <v>40801.190340000001</v>
      </c>
      <c r="E98" s="108">
        <v>3169931.0350000001</v>
      </c>
      <c r="F98" s="83"/>
    </row>
    <row r="99" spans="1:6" ht="14.5" x14ac:dyDescent="0.35">
      <c r="A99" s="107" t="s">
        <v>5</v>
      </c>
      <c r="B99" s="107" t="s">
        <v>14</v>
      </c>
      <c r="C99" s="107">
        <v>2</v>
      </c>
      <c r="D99" s="108">
        <v>37147.414360000002</v>
      </c>
      <c r="E99" s="108">
        <v>2769295.318</v>
      </c>
      <c r="F99" s="83"/>
    </row>
    <row r="100" spans="1:6" ht="14.5" x14ac:dyDescent="0.35">
      <c r="A100" s="107" t="s">
        <v>5</v>
      </c>
      <c r="B100" s="107" t="s">
        <v>14</v>
      </c>
      <c r="C100" s="107">
        <v>3</v>
      </c>
      <c r="D100" s="108">
        <v>47374.911939999998</v>
      </c>
      <c r="E100" s="108">
        <v>3729025.2940000002</v>
      </c>
      <c r="F100" s="83"/>
    </row>
    <row r="101" spans="1:6" ht="14.5" x14ac:dyDescent="0.35">
      <c r="A101" s="107" t="s">
        <v>5</v>
      </c>
      <c r="B101" s="107" t="s">
        <v>14</v>
      </c>
      <c r="C101" s="107">
        <v>4</v>
      </c>
      <c r="D101" s="108">
        <v>53933.6149</v>
      </c>
      <c r="E101" s="108">
        <v>3965222.4589999998</v>
      </c>
      <c r="F101" s="83"/>
    </row>
    <row r="102" spans="1:6" ht="14.5" x14ac:dyDescent="0.35">
      <c r="A102" s="107" t="s">
        <v>5</v>
      </c>
      <c r="B102" s="107" t="s">
        <v>14</v>
      </c>
      <c r="C102" s="107">
        <v>5</v>
      </c>
      <c r="D102" s="108">
        <v>40826.410129999997</v>
      </c>
      <c r="E102" s="108">
        <v>3011147.2570000002</v>
      </c>
      <c r="F102" s="83"/>
    </row>
    <row r="103" spans="1:6" ht="14.5" x14ac:dyDescent="0.35">
      <c r="A103" s="107" t="s">
        <v>5</v>
      </c>
      <c r="B103" s="107" t="s">
        <v>14</v>
      </c>
      <c r="C103" s="107">
        <v>6</v>
      </c>
      <c r="D103" s="108">
        <v>49474.326079999999</v>
      </c>
      <c r="E103" s="108">
        <v>3165950.0690000001</v>
      </c>
      <c r="F103" s="83"/>
    </row>
    <row r="104" spans="1:6" ht="14.5" x14ac:dyDescent="0.35">
      <c r="A104" s="107" t="s">
        <v>5</v>
      </c>
      <c r="B104" s="107" t="s">
        <v>14</v>
      </c>
      <c r="C104" s="107">
        <v>7</v>
      </c>
      <c r="D104" s="108">
        <v>36426.409359999998</v>
      </c>
      <c r="E104" s="108">
        <v>2193908.5690000001</v>
      </c>
      <c r="F104" s="83"/>
    </row>
    <row r="105" spans="1:6" ht="14.5" x14ac:dyDescent="0.35">
      <c r="A105" s="107" t="s">
        <v>5</v>
      </c>
      <c r="B105" s="107" t="s">
        <v>14</v>
      </c>
      <c r="C105" s="107">
        <v>8</v>
      </c>
      <c r="D105" s="108">
        <v>45303.570899999999</v>
      </c>
      <c r="E105" s="108">
        <v>2931884.6839999999</v>
      </c>
      <c r="F105" s="83"/>
    </row>
    <row r="106" spans="1:6" ht="14.5" x14ac:dyDescent="0.35">
      <c r="A106" s="107" t="s">
        <v>5</v>
      </c>
      <c r="B106" s="107" t="s">
        <v>14</v>
      </c>
      <c r="C106" s="107">
        <v>9</v>
      </c>
      <c r="D106" s="108">
        <v>52737.232459999999</v>
      </c>
      <c r="E106" s="108">
        <v>2979429.7650000001</v>
      </c>
      <c r="F106" s="83"/>
    </row>
    <row r="107" spans="1:6" ht="14.5" x14ac:dyDescent="0.35">
      <c r="A107" s="107" t="s">
        <v>5</v>
      </c>
      <c r="B107" s="107" t="s">
        <v>14</v>
      </c>
      <c r="C107" s="107">
        <v>10</v>
      </c>
      <c r="D107" s="108">
        <v>55845.10108</v>
      </c>
      <c r="E107" s="108">
        <v>1321803.399</v>
      </c>
      <c r="F107" s="83"/>
    </row>
    <row r="108" spans="1:6" ht="14.5" x14ac:dyDescent="0.35">
      <c r="A108" s="107" t="s">
        <v>5</v>
      </c>
      <c r="B108" s="107" t="s">
        <v>14</v>
      </c>
      <c r="C108" s="107">
        <v>11</v>
      </c>
      <c r="D108" s="108">
        <v>43366.772019999997</v>
      </c>
      <c r="E108" s="108">
        <v>797797.57739999995</v>
      </c>
      <c r="F108" s="83"/>
    </row>
    <row r="109" spans="1:6" ht="14.5" x14ac:dyDescent="0.35">
      <c r="A109" s="107" t="s">
        <v>5</v>
      </c>
      <c r="B109" s="107" t="s">
        <v>14</v>
      </c>
      <c r="C109" s="107">
        <v>12</v>
      </c>
      <c r="D109" s="108">
        <v>45176.354099999997</v>
      </c>
      <c r="E109" s="108">
        <v>792517.2659</v>
      </c>
      <c r="F109" s="83"/>
    </row>
    <row r="110" spans="1:6" ht="14.5" x14ac:dyDescent="0.35">
      <c r="A110" s="107" t="s">
        <v>5</v>
      </c>
      <c r="B110" s="107" t="s">
        <v>15</v>
      </c>
      <c r="C110" s="107">
        <v>1</v>
      </c>
      <c r="D110" s="108">
        <v>14505.653179999999</v>
      </c>
      <c r="E110" s="108">
        <v>1359753.0360000001</v>
      </c>
      <c r="F110" s="83"/>
    </row>
    <row r="111" spans="1:6" ht="14.5" x14ac:dyDescent="0.35">
      <c r="A111" s="107" t="s">
        <v>5</v>
      </c>
      <c r="B111" s="107" t="s">
        <v>15</v>
      </c>
      <c r="C111" s="107">
        <v>2</v>
      </c>
      <c r="D111" s="108">
        <v>11395.4108</v>
      </c>
      <c r="E111" s="108">
        <v>1001179.2</v>
      </c>
      <c r="F111" s="83"/>
    </row>
    <row r="112" spans="1:6" ht="14.5" x14ac:dyDescent="0.35">
      <c r="A112" s="107" t="s">
        <v>5</v>
      </c>
      <c r="B112" s="107" t="s">
        <v>15</v>
      </c>
      <c r="C112" s="107">
        <v>3</v>
      </c>
      <c r="D112" s="108">
        <v>12446.809579999999</v>
      </c>
      <c r="E112" s="108">
        <v>1151935.2439999999</v>
      </c>
      <c r="F112" s="83"/>
    </row>
    <row r="113" spans="1:6" ht="14.5" x14ac:dyDescent="0.35">
      <c r="A113" s="107" t="s">
        <v>5</v>
      </c>
      <c r="B113" s="107" t="s">
        <v>15</v>
      </c>
      <c r="C113" s="107">
        <v>4</v>
      </c>
      <c r="D113" s="108">
        <v>11252.07933</v>
      </c>
      <c r="E113" s="108">
        <v>887202.8199</v>
      </c>
      <c r="F113" s="83"/>
    </row>
    <row r="114" spans="1:6" ht="14.5" x14ac:dyDescent="0.35">
      <c r="A114" s="107" t="s">
        <v>5</v>
      </c>
      <c r="B114" s="107" t="s">
        <v>15</v>
      </c>
      <c r="C114" s="107">
        <v>5</v>
      </c>
      <c r="D114" s="108">
        <v>12953.66833</v>
      </c>
      <c r="E114" s="108">
        <v>948155.69839999999</v>
      </c>
      <c r="F114" s="83"/>
    </row>
    <row r="115" spans="1:6" ht="14.5" x14ac:dyDescent="0.35">
      <c r="A115" s="107" t="s">
        <v>5</v>
      </c>
      <c r="B115" s="107" t="s">
        <v>15</v>
      </c>
      <c r="C115" s="107">
        <v>6</v>
      </c>
      <c r="D115" s="108">
        <v>11446.17252</v>
      </c>
      <c r="E115" s="108">
        <v>749246.28590000002</v>
      </c>
      <c r="F115" s="83"/>
    </row>
    <row r="116" spans="1:6" ht="14.5" x14ac:dyDescent="0.35">
      <c r="A116" s="107" t="s">
        <v>5</v>
      </c>
      <c r="B116" s="107" t="s">
        <v>15</v>
      </c>
      <c r="C116" s="107">
        <v>7</v>
      </c>
      <c r="D116" s="108">
        <v>11884.62372</v>
      </c>
      <c r="E116" s="108">
        <v>744979.56290000002</v>
      </c>
      <c r="F116" s="83"/>
    </row>
    <row r="117" spans="1:6" ht="14.5" x14ac:dyDescent="0.35">
      <c r="A117" s="107" t="s">
        <v>5</v>
      </c>
      <c r="B117" s="107" t="s">
        <v>15</v>
      </c>
      <c r="C117" s="107">
        <v>8</v>
      </c>
      <c r="D117" s="108">
        <v>11963.514880000001</v>
      </c>
      <c r="E117" s="108">
        <v>800392.94640000002</v>
      </c>
      <c r="F117" s="83"/>
    </row>
    <row r="118" spans="1:6" ht="14.5" x14ac:dyDescent="0.35">
      <c r="A118" s="107" t="s">
        <v>5</v>
      </c>
      <c r="B118" s="107" t="s">
        <v>15</v>
      </c>
      <c r="C118" s="107">
        <v>9</v>
      </c>
      <c r="D118" s="108">
        <v>12082.713460000001</v>
      </c>
      <c r="E118" s="108">
        <v>778992.60340000002</v>
      </c>
      <c r="F118" s="83"/>
    </row>
    <row r="119" spans="1:6" ht="14.5" x14ac:dyDescent="0.35">
      <c r="A119" s="107" t="s">
        <v>5</v>
      </c>
      <c r="B119" s="107" t="s">
        <v>15</v>
      </c>
      <c r="C119" s="107">
        <v>10</v>
      </c>
      <c r="D119" s="108">
        <v>13365.28152</v>
      </c>
      <c r="E119" s="108">
        <v>511291.66820000001</v>
      </c>
      <c r="F119" s="83"/>
    </row>
    <row r="120" spans="1:6" ht="14.5" x14ac:dyDescent="0.35">
      <c r="A120" s="107" t="s">
        <v>5</v>
      </c>
      <c r="B120" s="107" t="s">
        <v>15</v>
      </c>
      <c r="C120" s="107">
        <v>11</v>
      </c>
      <c r="D120" s="108">
        <v>15775.07387</v>
      </c>
      <c r="E120" s="108">
        <v>501889.66480000003</v>
      </c>
      <c r="F120" s="83"/>
    </row>
    <row r="121" spans="1:6" ht="14.5" x14ac:dyDescent="0.35">
      <c r="A121" s="107" t="s">
        <v>5</v>
      </c>
      <c r="B121" s="107" t="s">
        <v>15</v>
      </c>
      <c r="C121" s="107">
        <v>12</v>
      </c>
      <c r="D121" s="108">
        <v>18022.35802</v>
      </c>
      <c r="E121" s="108">
        <v>516240.2023</v>
      </c>
      <c r="F121" s="83"/>
    </row>
    <row r="122" spans="1:6" ht="14.5" x14ac:dyDescent="0.35">
      <c r="A122" s="107" t="s">
        <v>5</v>
      </c>
      <c r="B122" s="107" t="s">
        <v>16</v>
      </c>
      <c r="C122" s="107">
        <v>1</v>
      </c>
      <c r="D122" s="108">
        <v>5861.7463319999997</v>
      </c>
      <c r="E122" s="108">
        <v>442448.51990000001</v>
      </c>
      <c r="F122" s="83"/>
    </row>
    <row r="123" spans="1:6" ht="14.5" x14ac:dyDescent="0.35">
      <c r="A123" s="107" t="s">
        <v>5</v>
      </c>
      <c r="B123" s="107" t="s">
        <v>16</v>
      </c>
      <c r="C123" s="107">
        <v>2</v>
      </c>
      <c r="D123" s="108">
        <v>5980.0121580000005</v>
      </c>
      <c r="E123" s="108">
        <v>429616.27750000003</v>
      </c>
      <c r="F123" s="83"/>
    </row>
    <row r="124" spans="1:6" ht="14.5" x14ac:dyDescent="0.35">
      <c r="A124" s="107" t="s">
        <v>5</v>
      </c>
      <c r="B124" s="107" t="s">
        <v>16</v>
      </c>
      <c r="C124" s="107">
        <v>3</v>
      </c>
      <c r="D124" s="108">
        <v>7025.6652960000001</v>
      </c>
      <c r="E124" s="108">
        <v>532996.9362</v>
      </c>
      <c r="F124" s="83"/>
    </row>
    <row r="125" spans="1:6" ht="14.5" x14ac:dyDescent="0.35">
      <c r="A125" s="107" t="s">
        <v>5</v>
      </c>
      <c r="B125" s="107" t="s">
        <v>16</v>
      </c>
      <c r="C125" s="107">
        <v>4</v>
      </c>
      <c r="D125" s="108">
        <v>14345.40654</v>
      </c>
      <c r="E125" s="108">
        <v>1027090.318</v>
      </c>
      <c r="F125" s="83"/>
    </row>
    <row r="126" spans="1:6" ht="14.5" x14ac:dyDescent="0.35">
      <c r="A126" s="107" t="s">
        <v>5</v>
      </c>
      <c r="B126" s="107" t="s">
        <v>16</v>
      </c>
      <c r="C126" s="107">
        <v>5</v>
      </c>
      <c r="D126" s="108">
        <v>9440.8371889999999</v>
      </c>
      <c r="E126" s="108">
        <v>680559.14809999999</v>
      </c>
      <c r="F126" s="83"/>
    </row>
    <row r="127" spans="1:6" ht="14.5" x14ac:dyDescent="0.35">
      <c r="A127" s="107" t="s">
        <v>5</v>
      </c>
      <c r="B127" s="107" t="s">
        <v>16</v>
      </c>
      <c r="C127" s="107">
        <v>6</v>
      </c>
      <c r="D127" s="108">
        <v>10190.43981</v>
      </c>
      <c r="E127" s="108">
        <v>636173.77489999996</v>
      </c>
      <c r="F127" s="83"/>
    </row>
    <row r="128" spans="1:6" ht="14.5" x14ac:dyDescent="0.35">
      <c r="A128" s="107" t="s">
        <v>5</v>
      </c>
      <c r="B128" s="107" t="s">
        <v>16</v>
      </c>
      <c r="C128" s="107">
        <v>7</v>
      </c>
      <c r="D128" s="108">
        <v>7242.1160769999997</v>
      </c>
      <c r="E128" s="108">
        <v>421907.24900000001</v>
      </c>
      <c r="F128" s="83"/>
    </row>
    <row r="129" spans="1:6" ht="14.5" x14ac:dyDescent="0.35">
      <c r="A129" s="107" t="s">
        <v>5</v>
      </c>
      <c r="B129" s="107" t="s">
        <v>16</v>
      </c>
      <c r="C129" s="107">
        <v>8</v>
      </c>
      <c r="D129" s="108">
        <v>10936.07192</v>
      </c>
      <c r="E129" s="108">
        <v>662609.29449999996</v>
      </c>
      <c r="F129" s="83"/>
    </row>
    <row r="130" spans="1:6" ht="14.5" x14ac:dyDescent="0.35">
      <c r="A130" s="107" t="s">
        <v>5</v>
      </c>
      <c r="B130" s="107" t="s">
        <v>16</v>
      </c>
      <c r="C130" s="107">
        <v>9</v>
      </c>
      <c r="D130" s="108">
        <v>18574.560669999999</v>
      </c>
      <c r="E130" s="108">
        <v>976588.59939999995</v>
      </c>
      <c r="F130" s="83"/>
    </row>
    <row r="131" spans="1:6" ht="14.5" x14ac:dyDescent="0.35">
      <c r="A131" s="107" t="s">
        <v>5</v>
      </c>
      <c r="B131" s="107" t="s">
        <v>16</v>
      </c>
      <c r="C131" s="107">
        <v>10</v>
      </c>
      <c r="D131" s="108">
        <v>10010.57293</v>
      </c>
      <c r="E131" s="108">
        <v>210690.74119999999</v>
      </c>
      <c r="F131" s="83"/>
    </row>
    <row r="132" spans="1:6" ht="14.5" x14ac:dyDescent="0.35">
      <c r="A132" s="107" t="s">
        <v>5</v>
      </c>
      <c r="B132" s="107" t="s">
        <v>16</v>
      </c>
      <c r="C132" s="107">
        <v>11</v>
      </c>
      <c r="D132" s="108">
        <v>8174.4412860000002</v>
      </c>
      <c r="E132" s="108">
        <v>136488.23209999999</v>
      </c>
      <c r="F132" s="83"/>
    </row>
    <row r="133" spans="1:6" ht="14.5" x14ac:dyDescent="0.35">
      <c r="A133" s="107" t="s">
        <v>5</v>
      </c>
      <c r="B133" s="107" t="s">
        <v>16</v>
      </c>
      <c r="C133" s="107">
        <v>12</v>
      </c>
      <c r="D133" s="108">
        <v>6270.0166630000003</v>
      </c>
      <c r="E133" s="108">
        <v>109258.4176</v>
      </c>
      <c r="F133" s="83"/>
    </row>
    <row r="134" spans="1:6" ht="14.5" x14ac:dyDescent="0.35">
      <c r="A134" s="107" t="s">
        <v>5</v>
      </c>
      <c r="B134" s="107" t="s">
        <v>17</v>
      </c>
      <c r="C134" s="107">
        <v>1</v>
      </c>
      <c r="D134" s="108">
        <v>876.79168100000004</v>
      </c>
      <c r="E134" s="108">
        <v>75904.242259999999</v>
      </c>
      <c r="F134" s="83"/>
    </row>
    <row r="135" spans="1:6" ht="14.5" x14ac:dyDescent="0.35">
      <c r="A135" s="107" t="s">
        <v>5</v>
      </c>
      <c r="B135" s="107" t="s">
        <v>17</v>
      </c>
      <c r="C135" s="107">
        <v>2</v>
      </c>
      <c r="D135" s="108">
        <v>762.68456270000001</v>
      </c>
      <c r="E135" s="108">
        <v>62049.133650000003</v>
      </c>
      <c r="F135" s="83"/>
    </row>
    <row r="136" spans="1:6" ht="14.5" x14ac:dyDescent="0.35">
      <c r="A136" s="107" t="s">
        <v>5</v>
      </c>
      <c r="B136" s="107" t="s">
        <v>17</v>
      </c>
      <c r="C136" s="107">
        <v>3</v>
      </c>
      <c r="D136" s="108">
        <v>840.70500649999997</v>
      </c>
      <c r="E136" s="108">
        <v>72873.687130000006</v>
      </c>
      <c r="F136" s="83"/>
    </row>
    <row r="137" spans="1:6" ht="14.5" x14ac:dyDescent="0.35">
      <c r="A137" s="107" t="s">
        <v>5</v>
      </c>
      <c r="B137" s="107" t="s">
        <v>17</v>
      </c>
      <c r="C137" s="107">
        <v>4</v>
      </c>
      <c r="D137" s="108">
        <v>798.86310149999997</v>
      </c>
      <c r="E137" s="108">
        <v>62327.1348</v>
      </c>
      <c r="F137" s="83"/>
    </row>
    <row r="138" spans="1:6" ht="14.5" x14ac:dyDescent="0.35">
      <c r="A138" s="107" t="s">
        <v>5</v>
      </c>
      <c r="B138" s="107" t="s">
        <v>17</v>
      </c>
      <c r="C138" s="107">
        <v>5</v>
      </c>
      <c r="D138" s="108">
        <v>910.36484399999995</v>
      </c>
      <c r="E138" s="108">
        <v>69518.412750000003</v>
      </c>
      <c r="F138" s="83"/>
    </row>
    <row r="139" spans="1:6" ht="14.5" x14ac:dyDescent="0.35">
      <c r="A139" s="107" t="s">
        <v>5</v>
      </c>
      <c r="B139" s="107" t="s">
        <v>17</v>
      </c>
      <c r="C139" s="107">
        <v>6</v>
      </c>
      <c r="D139" s="108">
        <v>977.88797250000005</v>
      </c>
      <c r="E139" s="108">
        <v>64745.551670000001</v>
      </c>
      <c r="F139" s="83"/>
    </row>
    <row r="140" spans="1:6" ht="14.5" x14ac:dyDescent="0.35">
      <c r="A140" s="107" t="s">
        <v>5</v>
      </c>
      <c r="B140" s="107" t="s">
        <v>17</v>
      </c>
      <c r="C140" s="107">
        <v>7</v>
      </c>
      <c r="D140" s="108">
        <v>942.39018759999999</v>
      </c>
      <c r="E140" s="108">
        <v>58504.209269999999</v>
      </c>
      <c r="F140" s="83"/>
    </row>
    <row r="141" spans="1:6" ht="14.5" x14ac:dyDescent="0.35">
      <c r="A141" s="107" t="s">
        <v>5</v>
      </c>
      <c r="B141" s="107" t="s">
        <v>17</v>
      </c>
      <c r="C141" s="107">
        <v>8</v>
      </c>
      <c r="D141" s="108">
        <v>888.49623959999997</v>
      </c>
      <c r="E141" s="108">
        <v>62569.245049999998</v>
      </c>
      <c r="F141" s="83"/>
    </row>
    <row r="142" spans="1:6" ht="14.5" x14ac:dyDescent="0.35">
      <c r="A142" s="107" t="s">
        <v>5</v>
      </c>
      <c r="B142" s="107" t="s">
        <v>17</v>
      </c>
      <c r="C142" s="107">
        <v>9</v>
      </c>
      <c r="D142" s="108">
        <v>855.81986989999996</v>
      </c>
      <c r="E142" s="108">
        <v>55621.786829999997</v>
      </c>
      <c r="F142" s="83"/>
    </row>
    <row r="143" spans="1:6" ht="14.5" x14ac:dyDescent="0.35">
      <c r="A143" s="107" t="s">
        <v>5</v>
      </c>
      <c r="B143" s="107" t="s">
        <v>17</v>
      </c>
      <c r="C143" s="107">
        <v>10</v>
      </c>
      <c r="D143" s="108">
        <v>849.42499850000002</v>
      </c>
      <c r="E143" s="108">
        <v>36526.241289999998</v>
      </c>
      <c r="F143" s="83"/>
    </row>
    <row r="144" spans="1:6" ht="14.5" x14ac:dyDescent="0.35">
      <c r="A144" s="107" t="s">
        <v>5</v>
      </c>
      <c r="B144" s="107" t="s">
        <v>17</v>
      </c>
      <c r="C144" s="107">
        <v>11</v>
      </c>
      <c r="D144" s="108">
        <v>906.67700779999996</v>
      </c>
      <c r="E144" s="108">
        <v>36063.813829999999</v>
      </c>
      <c r="F144" s="83"/>
    </row>
    <row r="145" spans="1:6" ht="14.5" x14ac:dyDescent="0.35">
      <c r="A145" s="107" t="s">
        <v>5</v>
      </c>
      <c r="B145" s="107" t="s">
        <v>17</v>
      </c>
      <c r="C145" s="107">
        <v>12</v>
      </c>
      <c r="D145" s="108">
        <v>871.80698649999999</v>
      </c>
      <c r="E145" s="108">
        <v>32250.62025</v>
      </c>
      <c r="F145" s="83"/>
    </row>
    <row r="146" spans="1:6" ht="14.5" x14ac:dyDescent="0.35">
      <c r="A146" s="107" t="s">
        <v>5</v>
      </c>
      <c r="B146" s="107" t="s">
        <v>87</v>
      </c>
      <c r="C146" s="107">
        <v>1</v>
      </c>
      <c r="D146" s="108">
        <v>16083.42445</v>
      </c>
      <c r="E146" s="108">
        <v>1386595.159</v>
      </c>
      <c r="F146" s="83"/>
    </row>
    <row r="147" spans="1:6" ht="14.5" x14ac:dyDescent="0.35">
      <c r="A147" s="107" t="s">
        <v>5</v>
      </c>
      <c r="B147" s="107" t="s">
        <v>87</v>
      </c>
      <c r="C147" s="107">
        <v>2</v>
      </c>
      <c r="D147" s="108">
        <v>12770.24733</v>
      </c>
      <c r="E147" s="108">
        <v>1051776.456</v>
      </c>
      <c r="F147" s="83"/>
    </row>
    <row r="148" spans="1:6" ht="14.5" x14ac:dyDescent="0.35">
      <c r="A148" s="107" t="s">
        <v>5</v>
      </c>
      <c r="B148" s="107" t="s">
        <v>87</v>
      </c>
      <c r="C148" s="107">
        <v>3</v>
      </c>
      <c r="D148" s="108">
        <v>13631.07451</v>
      </c>
      <c r="E148" s="108">
        <v>1194471.0759999999</v>
      </c>
      <c r="F148" s="83"/>
    </row>
    <row r="149" spans="1:6" ht="14.5" x14ac:dyDescent="0.35">
      <c r="A149" s="107" t="s">
        <v>5</v>
      </c>
      <c r="B149" s="107" t="s">
        <v>87</v>
      </c>
      <c r="C149" s="107">
        <v>4</v>
      </c>
      <c r="D149" s="108">
        <v>13114.57603</v>
      </c>
      <c r="E149" s="108">
        <v>1015480.503</v>
      </c>
      <c r="F149" s="83"/>
    </row>
    <row r="150" spans="1:6" ht="14.5" x14ac:dyDescent="0.35">
      <c r="A150" s="107" t="s">
        <v>5</v>
      </c>
      <c r="B150" s="107" t="s">
        <v>87</v>
      </c>
      <c r="C150" s="107">
        <v>5</v>
      </c>
      <c r="D150" s="108">
        <v>16282.65285</v>
      </c>
      <c r="E150" s="108">
        <v>1224842.767</v>
      </c>
      <c r="F150" s="83"/>
    </row>
    <row r="151" spans="1:6" ht="14.5" x14ac:dyDescent="0.35">
      <c r="A151" s="107" t="s">
        <v>5</v>
      </c>
      <c r="B151" s="107" t="s">
        <v>87</v>
      </c>
      <c r="C151" s="107">
        <v>6</v>
      </c>
      <c r="D151" s="108">
        <v>15020.069079999999</v>
      </c>
      <c r="E151" s="108">
        <v>962320.12289999996</v>
      </c>
      <c r="F151" s="83"/>
    </row>
    <row r="152" spans="1:6" ht="14.5" x14ac:dyDescent="0.35">
      <c r="A152" s="107" t="s">
        <v>5</v>
      </c>
      <c r="B152" s="107" t="s">
        <v>87</v>
      </c>
      <c r="C152" s="107">
        <v>7</v>
      </c>
      <c r="D152" s="108">
        <v>15169.07761</v>
      </c>
      <c r="E152" s="108">
        <v>909392.74049999996</v>
      </c>
      <c r="F152" s="83"/>
    </row>
    <row r="153" spans="1:6" ht="14.5" x14ac:dyDescent="0.35">
      <c r="A153" s="107" t="s">
        <v>5</v>
      </c>
      <c r="B153" s="107" t="s">
        <v>87</v>
      </c>
      <c r="C153" s="107">
        <v>8</v>
      </c>
      <c r="D153" s="108">
        <v>14222.964620000001</v>
      </c>
      <c r="E153" s="108">
        <v>967297.54249999998</v>
      </c>
      <c r="F153" s="83"/>
    </row>
    <row r="154" spans="1:6" ht="14.5" x14ac:dyDescent="0.35">
      <c r="A154" s="107" t="s">
        <v>5</v>
      </c>
      <c r="B154" s="107" t="s">
        <v>87</v>
      </c>
      <c r="C154" s="107">
        <v>9</v>
      </c>
      <c r="D154" s="108">
        <v>13032.049000000001</v>
      </c>
      <c r="E154" s="108">
        <v>849268.52049999998</v>
      </c>
      <c r="F154" s="83"/>
    </row>
    <row r="155" spans="1:6" ht="14.5" x14ac:dyDescent="0.35">
      <c r="A155" s="107" t="s">
        <v>5</v>
      </c>
      <c r="B155" s="107" t="s">
        <v>87</v>
      </c>
      <c r="C155" s="107">
        <v>10</v>
      </c>
      <c r="D155" s="108">
        <v>12665.98395</v>
      </c>
      <c r="E155" s="108">
        <v>642366.22849999997</v>
      </c>
      <c r="F155" s="83"/>
    </row>
    <row r="156" spans="1:6" ht="14.5" x14ac:dyDescent="0.35">
      <c r="A156" s="107" t="s">
        <v>5</v>
      </c>
      <c r="B156" s="107" t="s">
        <v>87</v>
      </c>
      <c r="C156" s="107">
        <v>11</v>
      </c>
      <c r="D156" s="108">
        <v>12711.443359999999</v>
      </c>
      <c r="E156" s="108">
        <v>625264.50360000005</v>
      </c>
      <c r="F156" s="83"/>
    </row>
    <row r="157" spans="1:6" ht="14.5" x14ac:dyDescent="0.35">
      <c r="A157" s="107" t="s">
        <v>5</v>
      </c>
      <c r="B157" s="107" t="s">
        <v>87</v>
      </c>
      <c r="C157" s="107">
        <v>12</v>
      </c>
      <c r="D157" s="108">
        <v>13317.51838</v>
      </c>
      <c r="E157" s="108">
        <v>615188.26089999999</v>
      </c>
      <c r="F157" s="83"/>
    </row>
    <row r="158" spans="1:6" ht="14.5" x14ac:dyDescent="0.35">
      <c r="A158" s="107" t="s">
        <v>5</v>
      </c>
      <c r="B158" s="107" t="s">
        <v>397</v>
      </c>
      <c r="C158" s="107">
        <v>1</v>
      </c>
      <c r="D158" s="108">
        <v>49639.647799999999</v>
      </c>
      <c r="E158" s="108">
        <v>4315484.5999999996</v>
      </c>
      <c r="F158" s="83"/>
    </row>
    <row r="159" spans="1:6" ht="14.5" x14ac:dyDescent="0.35">
      <c r="A159" s="107" t="s">
        <v>5</v>
      </c>
      <c r="B159" s="107" t="s">
        <v>397</v>
      </c>
      <c r="C159" s="107">
        <v>2</v>
      </c>
      <c r="D159" s="108">
        <v>45075.589599999999</v>
      </c>
      <c r="E159" s="108">
        <v>3732725.1009999998</v>
      </c>
      <c r="F159" s="83"/>
    </row>
    <row r="160" spans="1:6" ht="14.5" x14ac:dyDescent="0.35">
      <c r="A160" s="107" t="s">
        <v>5</v>
      </c>
      <c r="B160" s="107" t="s">
        <v>397</v>
      </c>
      <c r="C160" s="107">
        <v>3</v>
      </c>
      <c r="D160" s="108">
        <v>48088.825499999999</v>
      </c>
      <c r="E160" s="108">
        <v>4171294.827</v>
      </c>
      <c r="F160" s="83"/>
    </row>
    <row r="161" spans="1:6" ht="14.5" x14ac:dyDescent="0.35">
      <c r="A161" s="107" t="s">
        <v>5</v>
      </c>
      <c r="B161" s="107" t="s">
        <v>397</v>
      </c>
      <c r="C161" s="107">
        <v>4</v>
      </c>
      <c r="D161" s="108">
        <v>44860.844570000001</v>
      </c>
      <c r="E161" s="108">
        <v>3413710.32</v>
      </c>
      <c r="F161" s="83"/>
    </row>
    <row r="162" spans="1:6" ht="14.5" x14ac:dyDescent="0.35">
      <c r="A162" s="107" t="s">
        <v>5</v>
      </c>
      <c r="B162" s="107" t="s">
        <v>397</v>
      </c>
      <c r="C162" s="107">
        <v>5</v>
      </c>
      <c r="D162" s="108">
        <v>48184.490640000004</v>
      </c>
      <c r="E162" s="108">
        <v>3571116.1329999999</v>
      </c>
      <c r="F162" s="83"/>
    </row>
    <row r="163" spans="1:6" ht="14.5" x14ac:dyDescent="0.35">
      <c r="A163" s="107" t="s">
        <v>5</v>
      </c>
      <c r="B163" s="107" t="s">
        <v>397</v>
      </c>
      <c r="C163" s="107">
        <v>6</v>
      </c>
      <c r="D163" s="108">
        <v>52138.442929999997</v>
      </c>
      <c r="E163" s="108">
        <v>3411124.966</v>
      </c>
      <c r="F163" s="83"/>
    </row>
    <row r="164" spans="1:6" ht="14.5" x14ac:dyDescent="0.35">
      <c r="A164" s="107" t="s">
        <v>5</v>
      </c>
      <c r="B164" s="107" t="s">
        <v>397</v>
      </c>
      <c r="C164" s="107">
        <v>7</v>
      </c>
      <c r="D164" s="108">
        <v>51056.644529999998</v>
      </c>
      <c r="E164" s="108">
        <v>3197103.406</v>
      </c>
      <c r="F164" s="83"/>
    </row>
    <row r="165" spans="1:6" ht="14.5" x14ac:dyDescent="0.35">
      <c r="A165" s="107" t="s">
        <v>5</v>
      </c>
      <c r="B165" s="107" t="s">
        <v>397</v>
      </c>
      <c r="C165" s="107">
        <v>8</v>
      </c>
      <c r="D165" s="108">
        <v>47622.49538</v>
      </c>
      <c r="E165" s="108">
        <v>3220062.9470000002</v>
      </c>
      <c r="F165" s="83"/>
    </row>
    <row r="166" spans="1:6" ht="14.5" x14ac:dyDescent="0.35">
      <c r="A166" s="107" t="s">
        <v>5</v>
      </c>
      <c r="B166" s="107" t="s">
        <v>397</v>
      </c>
      <c r="C166" s="107">
        <v>9</v>
      </c>
      <c r="D166" s="108">
        <v>45075.014410000003</v>
      </c>
      <c r="E166" s="108">
        <v>2868241.338</v>
      </c>
      <c r="F166" s="83"/>
    </row>
    <row r="167" spans="1:6" ht="14.5" x14ac:dyDescent="0.35">
      <c r="A167" s="107" t="s">
        <v>5</v>
      </c>
      <c r="B167" s="107" t="s">
        <v>397</v>
      </c>
      <c r="C167" s="107">
        <v>10</v>
      </c>
      <c r="D167" s="108">
        <v>44302.619079999997</v>
      </c>
      <c r="E167" s="108">
        <v>1637872.9</v>
      </c>
      <c r="F167" s="83"/>
    </row>
    <row r="168" spans="1:6" ht="14.5" x14ac:dyDescent="0.35">
      <c r="A168" s="107" t="s">
        <v>5</v>
      </c>
      <c r="B168" s="107" t="s">
        <v>397</v>
      </c>
      <c r="C168" s="107">
        <v>11</v>
      </c>
      <c r="D168" s="108">
        <v>44868.187519999999</v>
      </c>
      <c r="E168" s="108">
        <v>1437399.8459999999</v>
      </c>
      <c r="F168" s="83"/>
    </row>
    <row r="169" spans="1:6" ht="14.5" x14ac:dyDescent="0.35">
      <c r="A169" s="107" t="s">
        <v>5</v>
      </c>
      <c r="B169" s="107" t="s">
        <v>397</v>
      </c>
      <c r="C169" s="107">
        <v>12</v>
      </c>
      <c r="D169" s="108">
        <v>47134.629090000002</v>
      </c>
      <c r="E169" s="108">
        <v>1464029.1980000001</v>
      </c>
      <c r="F169" s="83"/>
    </row>
    <row r="170" spans="1:6" ht="14.5" x14ac:dyDescent="0.35">
      <c r="A170" s="107" t="s">
        <v>5</v>
      </c>
      <c r="B170" s="107" t="s">
        <v>396</v>
      </c>
      <c r="C170" s="107">
        <v>1</v>
      </c>
      <c r="D170" s="108">
        <v>7458.2661349999998</v>
      </c>
      <c r="E170" s="108">
        <v>650060.11899999995</v>
      </c>
      <c r="F170" s="83"/>
    </row>
    <row r="171" spans="1:6" ht="14.5" x14ac:dyDescent="0.35">
      <c r="A171" s="107" t="s">
        <v>5</v>
      </c>
      <c r="B171" s="107" t="s">
        <v>396</v>
      </c>
      <c r="C171" s="107">
        <v>2</v>
      </c>
      <c r="D171" s="108">
        <v>6850.5270719999999</v>
      </c>
      <c r="E171" s="108">
        <v>564432.93530000001</v>
      </c>
      <c r="F171" s="83"/>
    </row>
    <row r="172" spans="1:6" ht="14.5" x14ac:dyDescent="0.35">
      <c r="A172" s="107" t="s">
        <v>5</v>
      </c>
      <c r="B172" s="107" t="s">
        <v>396</v>
      </c>
      <c r="C172" s="107">
        <v>3</v>
      </c>
      <c r="D172" s="108">
        <v>7324.1910079999998</v>
      </c>
      <c r="E172" s="108">
        <v>642288.4852</v>
      </c>
      <c r="F172" s="83"/>
    </row>
    <row r="173" spans="1:6" ht="14.5" x14ac:dyDescent="0.35">
      <c r="A173" s="107" t="s">
        <v>5</v>
      </c>
      <c r="B173" s="107" t="s">
        <v>396</v>
      </c>
      <c r="C173" s="107">
        <v>4</v>
      </c>
      <c r="D173" s="108">
        <v>7039.2648250000002</v>
      </c>
      <c r="E173" s="108">
        <v>545350.67819999997</v>
      </c>
      <c r="F173" s="83"/>
    </row>
    <row r="174" spans="1:6" ht="14.5" x14ac:dyDescent="0.35">
      <c r="A174" s="107" t="s">
        <v>5</v>
      </c>
      <c r="B174" s="107" t="s">
        <v>396</v>
      </c>
      <c r="C174" s="107">
        <v>5</v>
      </c>
      <c r="D174" s="108">
        <v>7380.7301479999996</v>
      </c>
      <c r="E174" s="108">
        <v>553215.94279999996</v>
      </c>
      <c r="F174" s="83"/>
    </row>
    <row r="175" spans="1:6" ht="14.5" x14ac:dyDescent="0.35">
      <c r="A175" s="107" t="s">
        <v>5</v>
      </c>
      <c r="B175" s="107" t="s">
        <v>396</v>
      </c>
      <c r="C175" s="107">
        <v>6</v>
      </c>
      <c r="D175" s="108">
        <v>8101.5527840000004</v>
      </c>
      <c r="E175" s="108">
        <v>518851.8088</v>
      </c>
      <c r="F175" s="83"/>
    </row>
    <row r="176" spans="1:6" ht="14.5" x14ac:dyDescent="0.35">
      <c r="A176" s="107" t="s">
        <v>5</v>
      </c>
      <c r="B176" s="107" t="s">
        <v>396</v>
      </c>
      <c r="C176" s="107">
        <v>7</v>
      </c>
      <c r="D176" s="108">
        <v>8028.9098059999997</v>
      </c>
      <c r="E176" s="108">
        <v>483212.69650000002</v>
      </c>
      <c r="F176" s="83"/>
    </row>
    <row r="177" spans="1:6" ht="14.5" x14ac:dyDescent="0.35">
      <c r="A177" s="107" t="s">
        <v>5</v>
      </c>
      <c r="B177" s="107" t="s">
        <v>396</v>
      </c>
      <c r="C177" s="107">
        <v>8</v>
      </c>
      <c r="D177" s="108">
        <v>7524.2940449999996</v>
      </c>
      <c r="E177" s="108">
        <v>511420.94140000001</v>
      </c>
      <c r="F177" s="83"/>
    </row>
    <row r="178" spans="1:6" ht="14.5" x14ac:dyDescent="0.35">
      <c r="A178" s="107" t="s">
        <v>5</v>
      </c>
      <c r="B178" s="107" t="s">
        <v>396</v>
      </c>
      <c r="C178" s="107">
        <v>9</v>
      </c>
      <c r="D178" s="108">
        <v>7018.8344500000003</v>
      </c>
      <c r="E178" s="108">
        <v>458483.81280000001</v>
      </c>
      <c r="F178" s="83"/>
    </row>
    <row r="179" spans="1:6" ht="14.5" x14ac:dyDescent="0.35">
      <c r="A179" s="107" t="s">
        <v>5</v>
      </c>
      <c r="B179" s="107" t="s">
        <v>396</v>
      </c>
      <c r="C179" s="107">
        <v>10</v>
      </c>
      <c r="D179" s="108">
        <v>6819.2854399999997</v>
      </c>
      <c r="E179" s="108">
        <v>345808.9645</v>
      </c>
      <c r="F179" s="83"/>
    </row>
    <row r="180" spans="1:6" ht="14.5" x14ac:dyDescent="0.35">
      <c r="A180" s="107" t="s">
        <v>5</v>
      </c>
      <c r="B180" s="107" t="s">
        <v>396</v>
      </c>
      <c r="C180" s="107">
        <v>11</v>
      </c>
      <c r="D180" s="108">
        <v>6841.7389949999997</v>
      </c>
      <c r="E180" s="108">
        <v>337052.49969999999</v>
      </c>
      <c r="F180" s="83"/>
    </row>
    <row r="181" spans="1:6" ht="14.5" x14ac:dyDescent="0.35">
      <c r="A181" s="107" t="s">
        <v>5</v>
      </c>
      <c r="B181" s="107" t="s">
        <v>396</v>
      </c>
      <c r="C181" s="107">
        <v>12</v>
      </c>
      <c r="D181" s="108">
        <v>7166.766834</v>
      </c>
      <c r="E181" s="108">
        <v>330747.60590000002</v>
      </c>
      <c r="F181" s="83"/>
    </row>
    <row r="182" spans="1:6" ht="14.5" x14ac:dyDescent="0.35">
      <c r="A182" s="107" t="s">
        <v>5</v>
      </c>
      <c r="B182" s="107" t="s">
        <v>18</v>
      </c>
      <c r="C182" s="107">
        <v>1</v>
      </c>
      <c r="D182" s="108">
        <v>6906.1392420000002</v>
      </c>
      <c r="E182" s="108">
        <v>582813.60230000003</v>
      </c>
      <c r="F182" s="83"/>
    </row>
    <row r="183" spans="1:6" ht="14.5" x14ac:dyDescent="0.35">
      <c r="A183" s="107" t="s">
        <v>5</v>
      </c>
      <c r="B183" s="107" t="s">
        <v>18</v>
      </c>
      <c r="C183" s="107">
        <v>2</v>
      </c>
      <c r="D183" s="108">
        <v>5991.803629</v>
      </c>
      <c r="E183" s="108">
        <v>480881.42580000003</v>
      </c>
      <c r="F183" s="83"/>
    </row>
    <row r="184" spans="1:6" ht="14.5" x14ac:dyDescent="0.35">
      <c r="A184" s="107" t="s">
        <v>5</v>
      </c>
      <c r="B184" s="107" t="s">
        <v>18</v>
      </c>
      <c r="C184" s="107">
        <v>3</v>
      </c>
      <c r="D184" s="108">
        <v>6321.6468729999997</v>
      </c>
      <c r="E184" s="108">
        <v>533947.10660000006</v>
      </c>
      <c r="F184" s="83"/>
    </row>
    <row r="185" spans="1:6" ht="14.5" x14ac:dyDescent="0.35">
      <c r="A185" s="107" t="s">
        <v>5</v>
      </c>
      <c r="B185" s="107" t="s">
        <v>18</v>
      </c>
      <c r="C185" s="107">
        <v>4</v>
      </c>
      <c r="D185" s="108">
        <v>6002.1085819999998</v>
      </c>
      <c r="E185" s="108">
        <v>452931.50309999997</v>
      </c>
      <c r="F185" s="83"/>
    </row>
    <row r="186" spans="1:6" ht="14.5" x14ac:dyDescent="0.35">
      <c r="A186" s="107" t="s">
        <v>5</v>
      </c>
      <c r="B186" s="107" t="s">
        <v>18</v>
      </c>
      <c r="C186" s="107">
        <v>5</v>
      </c>
      <c r="D186" s="108">
        <v>6130.4245840000003</v>
      </c>
      <c r="E186" s="108">
        <v>454985.54139999999</v>
      </c>
      <c r="F186" s="83"/>
    </row>
    <row r="187" spans="1:6" ht="14.5" x14ac:dyDescent="0.35">
      <c r="A187" s="107" t="s">
        <v>5</v>
      </c>
      <c r="B187" s="107" t="s">
        <v>18</v>
      </c>
      <c r="C187" s="107">
        <v>6</v>
      </c>
      <c r="D187" s="108">
        <v>6283.9838689999997</v>
      </c>
      <c r="E187" s="108">
        <v>408233.35060000001</v>
      </c>
      <c r="F187" s="83"/>
    </row>
    <row r="188" spans="1:6" ht="14.5" x14ac:dyDescent="0.35">
      <c r="A188" s="107" t="s">
        <v>5</v>
      </c>
      <c r="B188" s="107" t="s">
        <v>18</v>
      </c>
      <c r="C188" s="107">
        <v>7</v>
      </c>
      <c r="D188" s="108">
        <v>6288.0516939999998</v>
      </c>
      <c r="E188" s="108">
        <v>388788.19699999999</v>
      </c>
      <c r="F188" s="83"/>
    </row>
    <row r="189" spans="1:6" ht="14.5" x14ac:dyDescent="0.35">
      <c r="A189" s="107" t="s">
        <v>5</v>
      </c>
      <c r="B189" s="107" t="s">
        <v>18</v>
      </c>
      <c r="C189" s="107">
        <v>8</v>
      </c>
      <c r="D189" s="108">
        <v>5601.326094</v>
      </c>
      <c r="E189" s="108">
        <v>375122.79609999998</v>
      </c>
      <c r="F189" s="83"/>
    </row>
    <row r="190" spans="1:6" ht="14.5" x14ac:dyDescent="0.35">
      <c r="A190" s="107" t="s">
        <v>5</v>
      </c>
      <c r="B190" s="107" t="s">
        <v>18</v>
      </c>
      <c r="C190" s="107">
        <v>9</v>
      </c>
      <c r="D190" s="108">
        <v>5405.015676</v>
      </c>
      <c r="E190" s="108">
        <v>335938.11180000001</v>
      </c>
      <c r="F190" s="83"/>
    </row>
    <row r="191" spans="1:6" ht="14.5" x14ac:dyDescent="0.35">
      <c r="A191" s="107" t="s">
        <v>5</v>
      </c>
      <c r="B191" s="107" t="s">
        <v>18</v>
      </c>
      <c r="C191" s="107">
        <v>10</v>
      </c>
      <c r="D191" s="108">
        <v>5967.6240760000001</v>
      </c>
      <c r="E191" s="108">
        <v>196135.9026</v>
      </c>
      <c r="F191" s="83"/>
    </row>
    <row r="192" spans="1:6" ht="14.5" x14ac:dyDescent="0.35">
      <c r="A192" s="107" t="s">
        <v>5</v>
      </c>
      <c r="B192" s="107" t="s">
        <v>18</v>
      </c>
      <c r="C192" s="107">
        <v>11</v>
      </c>
      <c r="D192" s="108">
        <v>6464.7962930000003</v>
      </c>
      <c r="E192" s="108">
        <v>173601.31450000001</v>
      </c>
      <c r="F192" s="83"/>
    </row>
    <row r="193" spans="1:6" ht="14.5" x14ac:dyDescent="0.35">
      <c r="A193" s="107" t="s">
        <v>5</v>
      </c>
      <c r="B193" s="107" t="s">
        <v>18</v>
      </c>
      <c r="C193" s="107">
        <v>12</v>
      </c>
      <c r="D193" s="108">
        <v>6853.7949319999998</v>
      </c>
      <c r="E193" s="108">
        <v>180650.64420000001</v>
      </c>
      <c r="F193" s="83"/>
    </row>
    <row r="194" spans="1:6" ht="14.5" x14ac:dyDescent="0.35">
      <c r="A194" s="107" t="s">
        <v>5</v>
      </c>
      <c r="B194" s="107" t="s">
        <v>19</v>
      </c>
      <c r="C194" s="107">
        <v>1</v>
      </c>
      <c r="D194" s="108">
        <v>68284.237970000002</v>
      </c>
      <c r="E194" s="108">
        <v>6442620.7439999999</v>
      </c>
      <c r="F194" s="83"/>
    </row>
    <row r="195" spans="1:6" ht="14.5" x14ac:dyDescent="0.35">
      <c r="A195" s="107" t="s">
        <v>5</v>
      </c>
      <c r="B195" s="107" t="s">
        <v>19</v>
      </c>
      <c r="C195" s="107">
        <v>2</v>
      </c>
      <c r="D195" s="108">
        <v>60287.67052</v>
      </c>
      <c r="E195" s="108">
        <v>5335863.6849999996</v>
      </c>
      <c r="F195" s="83"/>
    </row>
    <row r="196" spans="1:6" ht="14.5" x14ac:dyDescent="0.35">
      <c r="A196" s="107" t="s">
        <v>5</v>
      </c>
      <c r="B196" s="107" t="s">
        <v>19</v>
      </c>
      <c r="C196" s="107">
        <v>3</v>
      </c>
      <c r="D196" s="108">
        <v>64390.899640000003</v>
      </c>
      <c r="E196" s="108">
        <v>5987632.2630000003</v>
      </c>
      <c r="F196" s="83"/>
    </row>
    <row r="197" spans="1:6" ht="14.5" x14ac:dyDescent="0.35">
      <c r="A197" s="107" t="s">
        <v>5</v>
      </c>
      <c r="B197" s="107" t="s">
        <v>19</v>
      </c>
      <c r="C197" s="107">
        <v>4</v>
      </c>
      <c r="D197" s="108">
        <v>59948.272290000001</v>
      </c>
      <c r="E197" s="108">
        <v>4705577.4119999995</v>
      </c>
      <c r="F197" s="83"/>
    </row>
    <row r="198" spans="1:6" ht="14.5" x14ac:dyDescent="0.35">
      <c r="A198" s="107" t="s">
        <v>5</v>
      </c>
      <c r="B198" s="107" t="s">
        <v>19</v>
      </c>
      <c r="C198" s="107">
        <v>5</v>
      </c>
      <c r="D198" s="108">
        <v>65179.693090000001</v>
      </c>
      <c r="E198" s="108">
        <v>4865157.625</v>
      </c>
      <c r="F198" s="83"/>
    </row>
    <row r="199" spans="1:6" ht="14.5" x14ac:dyDescent="0.35">
      <c r="A199" s="107" t="s">
        <v>5</v>
      </c>
      <c r="B199" s="107" t="s">
        <v>19</v>
      </c>
      <c r="C199" s="107">
        <v>6</v>
      </c>
      <c r="D199" s="108">
        <v>68608.450190000003</v>
      </c>
      <c r="E199" s="108">
        <v>4464057.4989999998</v>
      </c>
      <c r="F199" s="83"/>
    </row>
    <row r="200" spans="1:6" ht="14.5" x14ac:dyDescent="0.35">
      <c r="A200" s="107" t="s">
        <v>5</v>
      </c>
      <c r="B200" s="107" t="s">
        <v>19</v>
      </c>
      <c r="C200" s="107">
        <v>7</v>
      </c>
      <c r="D200" s="108">
        <v>69725.232529999994</v>
      </c>
      <c r="E200" s="108">
        <v>4363074.9850000003</v>
      </c>
      <c r="F200" s="83"/>
    </row>
    <row r="201" spans="1:6" ht="14.5" x14ac:dyDescent="0.35">
      <c r="A201" s="107" t="s">
        <v>5</v>
      </c>
      <c r="B201" s="107" t="s">
        <v>19</v>
      </c>
      <c r="C201" s="107">
        <v>8</v>
      </c>
      <c r="D201" s="108">
        <v>65777.372610000006</v>
      </c>
      <c r="E201" s="108">
        <v>4569417.3140000002</v>
      </c>
      <c r="F201" s="83"/>
    </row>
    <row r="202" spans="1:6" ht="14.5" x14ac:dyDescent="0.35">
      <c r="A202" s="107" t="s">
        <v>5</v>
      </c>
      <c r="B202" s="107" t="s">
        <v>19</v>
      </c>
      <c r="C202" s="107">
        <v>9</v>
      </c>
      <c r="D202" s="108">
        <v>62297.229979999996</v>
      </c>
      <c r="E202" s="108">
        <v>4158710.9530000002</v>
      </c>
      <c r="F202" s="83"/>
    </row>
    <row r="203" spans="1:6" ht="14.5" x14ac:dyDescent="0.35">
      <c r="A203" s="107" t="s">
        <v>5</v>
      </c>
      <c r="B203" s="107" t="s">
        <v>19</v>
      </c>
      <c r="C203" s="107">
        <v>10</v>
      </c>
      <c r="D203" s="108">
        <v>61226.886890000002</v>
      </c>
      <c r="E203" s="108">
        <v>2349005.5320000001</v>
      </c>
      <c r="F203" s="83"/>
    </row>
    <row r="204" spans="1:6" ht="14.5" x14ac:dyDescent="0.35">
      <c r="A204" s="107" t="s">
        <v>5</v>
      </c>
      <c r="B204" s="107" t="s">
        <v>19</v>
      </c>
      <c r="C204" s="107">
        <v>11</v>
      </c>
      <c r="D204" s="108">
        <v>63115.07185</v>
      </c>
      <c r="E204" s="108">
        <v>2138058.0550000002</v>
      </c>
      <c r="F204" s="83"/>
    </row>
    <row r="205" spans="1:6" ht="14.5" x14ac:dyDescent="0.35">
      <c r="A205" s="107" t="s">
        <v>5</v>
      </c>
      <c r="B205" s="107" t="s">
        <v>19</v>
      </c>
      <c r="C205" s="107">
        <v>12</v>
      </c>
      <c r="D205" s="108">
        <v>67244.313259999995</v>
      </c>
      <c r="E205" s="108">
        <v>2189799.0490000001</v>
      </c>
      <c r="F205" s="83"/>
    </row>
    <row r="206" spans="1:6" ht="14.5" x14ac:dyDescent="0.35">
      <c r="A206" s="107" t="s">
        <v>5</v>
      </c>
      <c r="B206" s="107" t="s">
        <v>20</v>
      </c>
      <c r="C206" s="107">
        <v>1</v>
      </c>
      <c r="D206" s="108">
        <v>146.16432080000001</v>
      </c>
      <c r="E206" s="108">
        <v>11605.495440000001</v>
      </c>
      <c r="F206" s="83"/>
    </row>
    <row r="207" spans="1:6" ht="14.5" x14ac:dyDescent="0.35">
      <c r="A207" s="107" t="s">
        <v>5</v>
      </c>
      <c r="B207" s="107" t="s">
        <v>20</v>
      </c>
      <c r="C207" s="107">
        <v>2</v>
      </c>
      <c r="D207" s="108">
        <v>114.8135314</v>
      </c>
      <c r="E207" s="108">
        <v>8412.634403</v>
      </c>
      <c r="F207" s="83"/>
    </row>
    <row r="208" spans="1:6" ht="14.5" x14ac:dyDescent="0.35">
      <c r="A208" s="107" t="s">
        <v>5</v>
      </c>
      <c r="B208" s="107" t="s">
        <v>20</v>
      </c>
      <c r="C208" s="107">
        <v>3</v>
      </c>
      <c r="D208" s="108">
        <v>131.2947503</v>
      </c>
      <c r="E208" s="108">
        <v>10102.28059</v>
      </c>
      <c r="F208" s="83"/>
    </row>
    <row r="209" spans="1:6" ht="14.5" x14ac:dyDescent="0.35">
      <c r="A209" s="107" t="s">
        <v>5</v>
      </c>
      <c r="B209" s="107" t="s">
        <v>20</v>
      </c>
      <c r="C209" s="107">
        <v>4</v>
      </c>
      <c r="D209" s="108">
        <v>117.41348429999999</v>
      </c>
      <c r="E209" s="108">
        <v>8572.1840570000004</v>
      </c>
      <c r="F209" s="83"/>
    </row>
    <row r="210" spans="1:6" ht="14.5" x14ac:dyDescent="0.35">
      <c r="A210" s="107" t="s">
        <v>5</v>
      </c>
      <c r="B210" s="107" t="s">
        <v>20</v>
      </c>
      <c r="C210" s="107">
        <v>5</v>
      </c>
      <c r="D210" s="108">
        <v>137.67002120000001</v>
      </c>
      <c r="E210" s="108">
        <v>9946.7368719999995</v>
      </c>
      <c r="F210" s="83"/>
    </row>
    <row r="211" spans="1:6" ht="14.5" x14ac:dyDescent="0.35">
      <c r="A211" s="107" t="s">
        <v>5</v>
      </c>
      <c r="B211" s="107" t="s">
        <v>20</v>
      </c>
      <c r="C211" s="107">
        <v>6</v>
      </c>
      <c r="D211" s="108">
        <v>126.6557878</v>
      </c>
      <c r="E211" s="108">
        <v>8268.2223979999999</v>
      </c>
      <c r="F211" s="83"/>
    </row>
    <row r="212" spans="1:6" ht="14.5" x14ac:dyDescent="0.35">
      <c r="A212" s="107" t="s">
        <v>5</v>
      </c>
      <c r="B212" s="107" t="s">
        <v>20</v>
      </c>
      <c r="C212" s="107">
        <v>7</v>
      </c>
      <c r="D212" s="108">
        <v>129.06876299999999</v>
      </c>
      <c r="E212" s="108">
        <v>8074.6962190000004</v>
      </c>
      <c r="F212" s="83"/>
    </row>
    <row r="213" spans="1:6" ht="14.5" x14ac:dyDescent="0.35">
      <c r="A213" s="107" t="s">
        <v>5</v>
      </c>
      <c r="B213" s="107" t="s">
        <v>20</v>
      </c>
      <c r="C213" s="107">
        <v>8</v>
      </c>
      <c r="D213" s="108">
        <v>135.724974</v>
      </c>
      <c r="E213" s="108">
        <v>8741.4695919999995</v>
      </c>
      <c r="F213" s="83"/>
    </row>
    <row r="214" spans="1:6" ht="14.5" x14ac:dyDescent="0.35">
      <c r="A214" s="107" t="s">
        <v>5</v>
      </c>
      <c r="B214" s="107" t="s">
        <v>20</v>
      </c>
      <c r="C214" s="107">
        <v>9</v>
      </c>
      <c r="D214" s="108">
        <v>137.8583442</v>
      </c>
      <c r="E214" s="108">
        <v>8211.5307229999999</v>
      </c>
      <c r="F214" s="83"/>
    </row>
    <row r="215" spans="1:6" ht="14.5" x14ac:dyDescent="0.35">
      <c r="A215" s="107" t="s">
        <v>5</v>
      </c>
      <c r="B215" s="107" t="s">
        <v>20</v>
      </c>
      <c r="C215" s="107">
        <v>10</v>
      </c>
      <c r="D215" s="108">
        <v>140.7999609</v>
      </c>
      <c r="E215" s="108">
        <v>5661.284114</v>
      </c>
      <c r="F215" s="83"/>
    </row>
    <row r="216" spans="1:6" ht="14.5" x14ac:dyDescent="0.35">
      <c r="A216" s="107" t="s">
        <v>5</v>
      </c>
      <c r="B216" s="107" t="s">
        <v>20</v>
      </c>
      <c r="C216" s="107">
        <v>11</v>
      </c>
      <c r="D216" s="108">
        <v>148.2636468</v>
      </c>
      <c r="E216" s="108">
        <v>5183.5505020000001</v>
      </c>
      <c r="F216" s="83"/>
    </row>
    <row r="217" spans="1:6" ht="14.5" x14ac:dyDescent="0.35">
      <c r="A217" s="107" t="s">
        <v>5</v>
      </c>
      <c r="B217" s="107" t="s">
        <v>20</v>
      </c>
      <c r="C217" s="107">
        <v>12</v>
      </c>
      <c r="D217" s="108">
        <v>157.24321660000001</v>
      </c>
      <c r="E217" s="108">
        <v>5658.9334319999998</v>
      </c>
      <c r="F217" s="83"/>
    </row>
    <row r="218" spans="1:6" ht="14.5" x14ac:dyDescent="0.35">
      <c r="A218" s="107" t="s">
        <v>5</v>
      </c>
      <c r="B218" s="107" t="s">
        <v>376</v>
      </c>
      <c r="C218" s="107">
        <v>1</v>
      </c>
      <c r="D218" s="108">
        <v>10585.323969999999</v>
      </c>
      <c r="E218" s="108">
        <v>926514.90540000005</v>
      </c>
      <c r="F218" s="83"/>
    </row>
    <row r="219" spans="1:6" ht="14.5" x14ac:dyDescent="0.35">
      <c r="A219" s="107" t="s">
        <v>5</v>
      </c>
      <c r="B219" s="107" t="s">
        <v>376</v>
      </c>
      <c r="C219" s="107">
        <v>2</v>
      </c>
      <c r="D219" s="108">
        <v>9423.1688570000006</v>
      </c>
      <c r="E219" s="108">
        <v>793912.96510000003</v>
      </c>
      <c r="F219" s="83"/>
    </row>
    <row r="220" spans="1:6" ht="14.5" x14ac:dyDescent="0.35">
      <c r="A220" s="107" t="s">
        <v>5</v>
      </c>
      <c r="B220" s="107" t="s">
        <v>376</v>
      </c>
      <c r="C220" s="107">
        <v>3</v>
      </c>
      <c r="D220" s="108">
        <v>10050.30573</v>
      </c>
      <c r="E220" s="108">
        <v>871467.86320000002</v>
      </c>
      <c r="F220" s="83"/>
    </row>
    <row r="221" spans="1:6" ht="14.5" x14ac:dyDescent="0.35">
      <c r="A221" s="107" t="s">
        <v>5</v>
      </c>
      <c r="B221" s="107" t="s">
        <v>376</v>
      </c>
      <c r="C221" s="107">
        <v>4</v>
      </c>
      <c r="D221" s="108">
        <v>9079.4142140000004</v>
      </c>
      <c r="E221" s="108">
        <v>683203.56110000005</v>
      </c>
      <c r="F221" s="83"/>
    </row>
    <row r="222" spans="1:6" ht="14.5" x14ac:dyDescent="0.35">
      <c r="A222" s="107" t="s">
        <v>5</v>
      </c>
      <c r="B222" s="107" t="s">
        <v>376</v>
      </c>
      <c r="C222" s="107">
        <v>5</v>
      </c>
      <c r="D222" s="108">
        <v>9740.3267610000003</v>
      </c>
      <c r="E222" s="108">
        <v>721777.98540000001</v>
      </c>
      <c r="F222" s="83"/>
    </row>
    <row r="223" spans="1:6" ht="14.5" x14ac:dyDescent="0.35">
      <c r="A223" s="107" t="s">
        <v>5</v>
      </c>
      <c r="B223" s="107" t="s">
        <v>376</v>
      </c>
      <c r="C223" s="107">
        <v>6</v>
      </c>
      <c r="D223" s="108">
        <v>10682.866019999999</v>
      </c>
      <c r="E223" s="108">
        <v>719753.33429999999</v>
      </c>
      <c r="F223" s="83"/>
    </row>
    <row r="224" spans="1:6" ht="14.5" x14ac:dyDescent="0.35">
      <c r="A224" s="107" t="s">
        <v>5</v>
      </c>
      <c r="B224" s="107" t="s">
        <v>376</v>
      </c>
      <c r="C224" s="107">
        <v>7</v>
      </c>
      <c r="D224" s="108">
        <v>10638.217070000001</v>
      </c>
      <c r="E224" s="108">
        <v>705143.60239999997</v>
      </c>
      <c r="F224" s="83"/>
    </row>
    <row r="225" spans="1:6" ht="14.5" x14ac:dyDescent="0.35">
      <c r="A225" s="107" t="s">
        <v>5</v>
      </c>
      <c r="B225" s="107" t="s">
        <v>376</v>
      </c>
      <c r="C225" s="107">
        <v>8</v>
      </c>
      <c r="D225" s="108">
        <v>9833.9411679999994</v>
      </c>
      <c r="E225" s="108">
        <v>674976.29610000004</v>
      </c>
      <c r="F225" s="83"/>
    </row>
    <row r="226" spans="1:6" ht="14.5" x14ac:dyDescent="0.35">
      <c r="A226" s="107" t="s">
        <v>5</v>
      </c>
      <c r="B226" s="107" t="s">
        <v>376</v>
      </c>
      <c r="C226" s="107">
        <v>9</v>
      </c>
      <c r="D226" s="108">
        <v>9047.3935290000009</v>
      </c>
      <c r="E226" s="108">
        <v>562109.60549999995</v>
      </c>
      <c r="F226" s="83"/>
    </row>
    <row r="227" spans="1:6" ht="14.5" x14ac:dyDescent="0.35">
      <c r="A227" s="107" t="s">
        <v>5</v>
      </c>
      <c r="B227" s="107" t="s">
        <v>376</v>
      </c>
      <c r="C227" s="107">
        <v>10</v>
      </c>
      <c r="D227" s="108">
        <v>9137.7980829999997</v>
      </c>
      <c r="E227" s="108">
        <v>182886.40239999999</v>
      </c>
      <c r="F227" s="83"/>
    </row>
    <row r="228" spans="1:6" ht="14.5" x14ac:dyDescent="0.35">
      <c r="A228" s="107" t="s">
        <v>5</v>
      </c>
      <c r="B228" s="107" t="s">
        <v>376</v>
      </c>
      <c r="C228" s="107">
        <v>11</v>
      </c>
      <c r="D228" s="108">
        <v>9738.6394909999999</v>
      </c>
      <c r="E228" s="108">
        <v>108900.9856</v>
      </c>
      <c r="F228" s="83"/>
    </row>
    <row r="229" spans="1:6" ht="14.5" x14ac:dyDescent="0.35">
      <c r="A229" s="107" t="s">
        <v>5</v>
      </c>
      <c r="B229" s="107" t="s">
        <v>376</v>
      </c>
      <c r="C229" s="107">
        <v>12</v>
      </c>
      <c r="D229" s="108">
        <v>9975.0925549999993</v>
      </c>
      <c r="E229" s="108">
        <v>123328.4366</v>
      </c>
      <c r="F229" s="83"/>
    </row>
    <row r="230" spans="1:6" ht="14.5" x14ac:dyDescent="0.35">
      <c r="A230" s="107" t="s">
        <v>5</v>
      </c>
      <c r="B230" s="107" t="s">
        <v>26</v>
      </c>
      <c r="C230" s="107">
        <v>1</v>
      </c>
      <c r="D230" s="108">
        <v>1896.33158</v>
      </c>
      <c r="E230" s="108">
        <v>150796.6496</v>
      </c>
      <c r="F230" s="83"/>
    </row>
    <row r="231" spans="1:6" ht="14.5" x14ac:dyDescent="0.35">
      <c r="A231" s="107" t="s">
        <v>5</v>
      </c>
      <c r="B231" s="107" t="s">
        <v>26</v>
      </c>
      <c r="C231" s="107">
        <v>2</v>
      </c>
      <c r="D231" s="108">
        <v>1475.1408690000001</v>
      </c>
      <c r="E231" s="108">
        <v>109079.8913</v>
      </c>
      <c r="F231" s="83"/>
    </row>
    <row r="232" spans="1:6" ht="14.5" x14ac:dyDescent="0.35">
      <c r="A232" s="107" t="s">
        <v>5</v>
      </c>
      <c r="B232" s="107" t="s">
        <v>26</v>
      </c>
      <c r="C232" s="107">
        <v>3</v>
      </c>
      <c r="D232" s="108">
        <v>1668.3737229999999</v>
      </c>
      <c r="E232" s="108">
        <v>130968.4</v>
      </c>
      <c r="F232" s="83"/>
    </row>
    <row r="233" spans="1:6" ht="14.5" x14ac:dyDescent="0.35">
      <c r="A233" s="107" t="s">
        <v>5</v>
      </c>
      <c r="B233" s="107" t="s">
        <v>26</v>
      </c>
      <c r="C233" s="107">
        <v>4</v>
      </c>
      <c r="D233" s="108">
        <v>1512.8025809999999</v>
      </c>
      <c r="E233" s="108">
        <v>111768.73420000001</v>
      </c>
      <c r="F233" s="83"/>
    </row>
    <row r="234" spans="1:6" ht="14.5" x14ac:dyDescent="0.35">
      <c r="A234" s="107" t="s">
        <v>5</v>
      </c>
      <c r="B234" s="107" t="s">
        <v>26</v>
      </c>
      <c r="C234" s="107">
        <v>5</v>
      </c>
      <c r="D234" s="108">
        <v>1756.9852350000001</v>
      </c>
      <c r="E234" s="108">
        <v>130970.59570000001</v>
      </c>
      <c r="F234" s="83"/>
    </row>
    <row r="235" spans="1:6" ht="14.5" x14ac:dyDescent="0.35">
      <c r="A235" s="107" t="s">
        <v>5</v>
      </c>
      <c r="B235" s="107" t="s">
        <v>26</v>
      </c>
      <c r="C235" s="107">
        <v>6</v>
      </c>
      <c r="D235" s="108">
        <v>1615.902529</v>
      </c>
      <c r="E235" s="108">
        <v>104959.18550000001</v>
      </c>
      <c r="F235" s="83"/>
    </row>
    <row r="236" spans="1:6" ht="14.5" x14ac:dyDescent="0.35">
      <c r="A236" s="107" t="s">
        <v>5</v>
      </c>
      <c r="B236" s="107" t="s">
        <v>26</v>
      </c>
      <c r="C236" s="107">
        <v>7</v>
      </c>
      <c r="D236" s="108">
        <v>1667.386675</v>
      </c>
      <c r="E236" s="108">
        <v>101421.61229999999</v>
      </c>
      <c r="F236" s="83"/>
    </row>
    <row r="237" spans="1:6" ht="14.5" x14ac:dyDescent="0.35">
      <c r="A237" s="107" t="s">
        <v>5</v>
      </c>
      <c r="B237" s="107" t="s">
        <v>26</v>
      </c>
      <c r="C237" s="107">
        <v>8</v>
      </c>
      <c r="D237" s="108">
        <v>1714.039794</v>
      </c>
      <c r="E237" s="108">
        <v>108409.0723</v>
      </c>
      <c r="F237" s="83"/>
    </row>
    <row r="238" spans="1:6" ht="14.5" x14ac:dyDescent="0.35">
      <c r="A238" s="107" t="s">
        <v>5</v>
      </c>
      <c r="B238" s="107" t="s">
        <v>26</v>
      </c>
      <c r="C238" s="107">
        <v>9</v>
      </c>
      <c r="D238" s="108">
        <v>1740.770325</v>
      </c>
      <c r="E238" s="108">
        <v>97160.544460000005</v>
      </c>
      <c r="F238" s="83"/>
    </row>
    <row r="239" spans="1:6" ht="14.5" x14ac:dyDescent="0.35">
      <c r="A239" s="107" t="s">
        <v>5</v>
      </c>
      <c r="B239" s="107" t="s">
        <v>26</v>
      </c>
      <c r="C239" s="107">
        <v>10</v>
      </c>
      <c r="D239" s="108">
        <v>1739.9399020000001</v>
      </c>
      <c r="E239" s="108">
        <v>35890.02233</v>
      </c>
      <c r="F239" s="83"/>
    </row>
    <row r="240" spans="1:6" ht="14.5" x14ac:dyDescent="0.35">
      <c r="A240" s="107" t="s">
        <v>5</v>
      </c>
      <c r="B240" s="107" t="s">
        <v>26</v>
      </c>
      <c r="C240" s="107">
        <v>11</v>
      </c>
      <c r="D240" s="108">
        <v>1823.9327579999999</v>
      </c>
      <c r="E240" s="108">
        <v>26146.04898</v>
      </c>
      <c r="F240" s="83"/>
    </row>
    <row r="241" spans="1:6" ht="14.5" x14ac:dyDescent="0.35">
      <c r="A241" s="107" t="s">
        <v>5</v>
      </c>
      <c r="B241" s="107" t="s">
        <v>26</v>
      </c>
      <c r="C241" s="107">
        <v>12</v>
      </c>
      <c r="D241" s="108">
        <v>2026.3456619999999</v>
      </c>
      <c r="E241" s="108">
        <v>28816.811860000002</v>
      </c>
      <c r="F241" s="83"/>
    </row>
    <row r="242" spans="1:6" ht="14.5" x14ac:dyDescent="0.35">
      <c r="A242" s="107" t="s">
        <v>5</v>
      </c>
      <c r="B242" s="107" t="s">
        <v>21</v>
      </c>
      <c r="C242" s="107">
        <v>1</v>
      </c>
      <c r="D242" s="108">
        <v>127620.0672</v>
      </c>
      <c r="E242" s="108">
        <v>9017596.7139999997</v>
      </c>
      <c r="F242" s="83"/>
    </row>
    <row r="243" spans="1:6" ht="14.5" x14ac:dyDescent="0.35">
      <c r="A243" s="107" t="s">
        <v>5</v>
      </c>
      <c r="B243" s="107" t="s">
        <v>21</v>
      </c>
      <c r="C243" s="107">
        <v>2</v>
      </c>
      <c r="D243" s="108">
        <v>129046.07090000001</v>
      </c>
      <c r="E243" s="108">
        <v>10009527.640000001</v>
      </c>
      <c r="F243" s="83"/>
    </row>
    <row r="244" spans="1:6" ht="14.5" x14ac:dyDescent="0.35">
      <c r="A244" s="107" t="s">
        <v>5</v>
      </c>
      <c r="B244" s="107" t="s">
        <v>21</v>
      </c>
      <c r="C244" s="107">
        <v>3</v>
      </c>
      <c r="D244" s="108">
        <v>152392.44</v>
      </c>
      <c r="E244" s="108">
        <v>12201672.68</v>
      </c>
      <c r="F244" s="83"/>
    </row>
    <row r="245" spans="1:6" ht="14.5" x14ac:dyDescent="0.35">
      <c r="A245" s="107" t="s">
        <v>5</v>
      </c>
      <c r="B245" s="107" t="s">
        <v>21</v>
      </c>
      <c r="C245" s="107">
        <v>4</v>
      </c>
      <c r="D245" s="108">
        <v>159880.68640000001</v>
      </c>
      <c r="E245" s="108">
        <v>12192770.01</v>
      </c>
      <c r="F245" s="83"/>
    </row>
    <row r="246" spans="1:6" ht="14.5" x14ac:dyDescent="0.35">
      <c r="A246" s="107" t="s">
        <v>5</v>
      </c>
      <c r="B246" s="107" t="s">
        <v>21</v>
      </c>
      <c r="C246" s="107">
        <v>5</v>
      </c>
      <c r="D246" s="108">
        <v>152879.64369999999</v>
      </c>
      <c r="E246" s="108">
        <v>11338508.16</v>
      </c>
      <c r="F246" s="83"/>
    </row>
    <row r="247" spans="1:6" ht="14.5" x14ac:dyDescent="0.35">
      <c r="A247" s="107" t="s">
        <v>5</v>
      </c>
      <c r="B247" s="107" t="s">
        <v>21</v>
      </c>
      <c r="C247" s="107">
        <v>6</v>
      </c>
      <c r="D247" s="108">
        <v>153398.5784</v>
      </c>
      <c r="E247" s="108">
        <v>10948970.15</v>
      </c>
      <c r="F247" s="83"/>
    </row>
    <row r="248" spans="1:6" ht="14.5" x14ac:dyDescent="0.35">
      <c r="A248" s="107" t="s">
        <v>5</v>
      </c>
      <c r="B248" s="107" t="s">
        <v>21</v>
      </c>
      <c r="C248" s="107">
        <v>7</v>
      </c>
      <c r="D248" s="108">
        <v>147411.6274</v>
      </c>
      <c r="E248" s="108">
        <v>9417883.7249999996</v>
      </c>
      <c r="F248" s="83"/>
    </row>
    <row r="249" spans="1:6" ht="14.5" x14ac:dyDescent="0.35">
      <c r="A249" s="107" t="s">
        <v>5</v>
      </c>
      <c r="B249" s="107" t="s">
        <v>21</v>
      </c>
      <c r="C249" s="107">
        <v>8</v>
      </c>
      <c r="D249" s="108">
        <v>157556.56890000001</v>
      </c>
      <c r="E249" s="108">
        <v>9582432.8420000002</v>
      </c>
      <c r="F249" s="83"/>
    </row>
    <row r="250" spans="1:6" ht="14.5" x14ac:dyDescent="0.35">
      <c r="A250" s="107" t="s">
        <v>5</v>
      </c>
      <c r="B250" s="107" t="s">
        <v>21</v>
      </c>
      <c r="C250" s="107">
        <v>9</v>
      </c>
      <c r="D250" s="108">
        <v>142640.27989999999</v>
      </c>
      <c r="E250" s="108">
        <v>7962862.1239999998</v>
      </c>
      <c r="F250" s="83"/>
    </row>
    <row r="251" spans="1:6" ht="14.5" x14ac:dyDescent="0.35">
      <c r="A251" s="107" t="s">
        <v>5</v>
      </c>
      <c r="B251" s="107" t="s">
        <v>21</v>
      </c>
      <c r="C251" s="107">
        <v>10</v>
      </c>
      <c r="D251" s="108">
        <v>126581.6349</v>
      </c>
      <c r="E251" s="108">
        <v>6359357.0939999996</v>
      </c>
      <c r="F251" s="83"/>
    </row>
    <row r="252" spans="1:6" ht="14.5" x14ac:dyDescent="0.35">
      <c r="A252" s="107" t="s">
        <v>5</v>
      </c>
      <c r="B252" s="107" t="s">
        <v>21</v>
      </c>
      <c r="C252" s="107">
        <v>11</v>
      </c>
      <c r="D252" s="108">
        <v>129982.6379</v>
      </c>
      <c r="E252" s="108">
        <v>6667174.551</v>
      </c>
      <c r="F252" s="83"/>
    </row>
    <row r="253" spans="1:6" ht="14.5" x14ac:dyDescent="0.35">
      <c r="A253" s="107" t="s">
        <v>5</v>
      </c>
      <c r="B253" s="107" t="s">
        <v>21</v>
      </c>
      <c r="C253" s="107">
        <v>12</v>
      </c>
      <c r="D253" s="108">
        <v>144014.71580000001</v>
      </c>
      <c r="E253" s="108">
        <v>7605266.1440000003</v>
      </c>
      <c r="F253" s="83"/>
    </row>
    <row r="254" spans="1:6" ht="14.5" x14ac:dyDescent="0.35">
      <c r="A254" s="107" t="s">
        <v>5</v>
      </c>
      <c r="B254" s="107" t="s">
        <v>22</v>
      </c>
      <c r="C254" s="107">
        <v>1</v>
      </c>
      <c r="D254" s="108">
        <v>874207.9706</v>
      </c>
      <c r="E254" s="108">
        <v>66508198.409999996</v>
      </c>
      <c r="F254" s="83"/>
    </row>
    <row r="255" spans="1:6" ht="14.5" x14ac:dyDescent="0.35">
      <c r="A255" s="107" t="s">
        <v>5</v>
      </c>
      <c r="B255" s="107" t="s">
        <v>22</v>
      </c>
      <c r="C255" s="107">
        <v>2</v>
      </c>
      <c r="D255" s="108">
        <v>813011.60219999996</v>
      </c>
      <c r="E255" s="108">
        <v>60031191.5</v>
      </c>
      <c r="F255" s="83"/>
    </row>
    <row r="256" spans="1:6" ht="14.5" x14ac:dyDescent="0.35">
      <c r="A256" s="107" t="s">
        <v>5</v>
      </c>
      <c r="B256" s="107" t="s">
        <v>22</v>
      </c>
      <c r="C256" s="107">
        <v>3</v>
      </c>
      <c r="D256" s="108">
        <v>936269.19200000004</v>
      </c>
      <c r="E256" s="108">
        <v>73056069.769999996</v>
      </c>
      <c r="F256" s="83"/>
    </row>
    <row r="257" spans="1:6" ht="14.5" x14ac:dyDescent="0.35">
      <c r="A257" s="107" t="s">
        <v>5</v>
      </c>
      <c r="B257" s="107" t="s">
        <v>22</v>
      </c>
      <c r="C257" s="107">
        <v>4</v>
      </c>
      <c r="D257" s="108">
        <v>843298.57279999997</v>
      </c>
      <c r="E257" s="108">
        <v>61900821.810000002</v>
      </c>
      <c r="F257" s="83"/>
    </row>
    <row r="258" spans="1:6" ht="14.5" x14ac:dyDescent="0.35">
      <c r="A258" s="107" t="s">
        <v>5</v>
      </c>
      <c r="B258" s="107" t="s">
        <v>22</v>
      </c>
      <c r="C258" s="107">
        <v>5</v>
      </c>
      <c r="D258" s="108">
        <v>918610.28280000004</v>
      </c>
      <c r="E258" s="108">
        <v>67730463.569999993</v>
      </c>
      <c r="F258" s="83"/>
    </row>
    <row r="259" spans="1:6" ht="14.5" x14ac:dyDescent="0.35">
      <c r="A259" s="107" t="s">
        <v>5</v>
      </c>
      <c r="B259" s="107" t="s">
        <v>22</v>
      </c>
      <c r="C259" s="107">
        <v>6</v>
      </c>
      <c r="D259" s="108">
        <v>906709.99540000001</v>
      </c>
      <c r="E259" s="108">
        <v>60122057.640000001</v>
      </c>
      <c r="F259" s="83"/>
    </row>
    <row r="260" spans="1:6" ht="14.5" x14ac:dyDescent="0.35">
      <c r="A260" s="107" t="s">
        <v>5</v>
      </c>
      <c r="B260" s="107" t="s">
        <v>22</v>
      </c>
      <c r="C260" s="107">
        <v>7</v>
      </c>
      <c r="D260" s="108">
        <v>941224.43290000001</v>
      </c>
      <c r="E260" s="108">
        <v>58475385.920000002</v>
      </c>
      <c r="F260" s="83"/>
    </row>
    <row r="261" spans="1:6" ht="14.5" x14ac:dyDescent="0.35">
      <c r="A261" s="107" t="s">
        <v>5</v>
      </c>
      <c r="B261" s="107" t="s">
        <v>22</v>
      </c>
      <c r="C261" s="107">
        <v>8</v>
      </c>
      <c r="D261" s="108">
        <v>923070.27659999998</v>
      </c>
      <c r="E261" s="108">
        <v>58132324.859999999</v>
      </c>
      <c r="F261" s="83"/>
    </row>
    <row r="262" spans="1:6" ht="14.5" x14ac:dyDescent="0.35">
      <c r="A262" s="107" t="s">
        <v>5</v>
      </c>
      <c r="B262" s="107" t="s">
        <v>22</v>
      </c>
      <c r="C262" s="107">
        <v>9</v>
      </c>
      <c r="D262" s="108">
        <v>847586.94189999998</v>
      </c>
      <c r="E262" s="108">
        <v>47667948.950000003</v>
      </c>
      <c r="F262" s="83"/>
    </row>
    <row r="263" spans="1:6" ht="14.5" x14ac:dyDescent="0.35">
      <c r="A263" s="107" t="s">
        <v>5</v>
      </c>
      <c r="B263" s="107" t="s">
        <v>22</v>
      </c>
      <c r="C263" s="107">
        <v>10</v>
      </c>
      <c r="D263" s="108">
        <v>839359.26809999999</v>
      </c>
      <c r="E263" s="108">
        <v>30420064.789999999</v>
      </c>
      <c r="F263" s="83"/>
    </row>
    <row r="264" spans="1:6" ht="14.5" x14ac:dyDescent="0.35">
      <c r="A264" s="107" t="s">
        <v>5</v>
      </c>
      <c r="B264" s="107" t="s">
        <v>22</v>
      </c>
      <c r="C264" s="107">
        <v>11</v>
      </c>
      <c r="D264" s="108">
        <v>835662.81579999998</v>
      </c>
      <c r="E264" s="108">
        <v>26668887.969999999</v>
      </c>
      <c r="F264" s="83"/>
    </row>
    <row r="265" spans="1:6" ht="14.5" x14ac:dyDescent="0.35">
      <c r="A265" s="107" t="s">
        <v>5</v>
      </c>
      <c r="B265" s="107" t="s">
        <v>22</v>
      </c>
      <c r="C265" s="107">
        <v>12</v>
      </c>
      <c r="D265" s="108">
        <v>884985.58739999996</v>
      </c>
      <c r="E265" s="108">
        <v>29147574.699999999</v>
      </c>
      <c r="F265" s="83"/>
    </row>
    <row r="266" spans="1:6" ht="14.5" x14ac:dyDescent="0.35">
      <c r="A266" s="107" t="s">
        <v>5</v>
      </c>
      <c r="B266" s="107" t="s">
        <v>23</v>
      </c>
      <c r="C266" s="107">
        <v>1</v>
      </c>
      <c r="D266" s="108">
        <v>5087.846681</v>
      </c>
      <c r="E266" s="108">
        <v>374415.63510000001</v>
      </c>
      <c r="F266" s="83"/>
    </row>
    <row r="267" spans="1:6" ht="14.5" x14ac:dyDescent="0.35">
      <c r="A267" s="107" t="s">
        <v>5</v>
      </c>
      <c r="B267" s="107" t="s">
        <v>23</v>
      </c>
      <c r="C267" s="107">
        <v>2</v>
      </c>
      <c r="D267" s="108">
        <v>3887.1239740000001</v>
      </c>
      <c r="E267" s="108">
        <v>282029.90669999999</v>
      </c>
      <c r="F267" s="83"/>
    </row>
    <row r="268" spans="1:6" ht="14.5" x14ac:dyDescent="0.35">
      <c r="A268" s="107" t="s">
        <v>5</v>
      </c>
      <c r="B268" s="107" t="s">
        <v>23</v>
      </c>
      <c r="C268" s="107">
        <v>3</v>
      </c>
      <c r="D268" s="108">
        <v>5909.9172799999997</v>
      </c>
      <c r="E268" s="108">
        <v>449101.17259999999</v>
      </c>
      <c r="F268" s="83"/>
    </row>
    <row r="269" spans="1:6" ht="14.5" x14ac:dyDescent="0.35">
      <c r="A269" s="107" t="s">
        <v>5</v>
      </c>
      <c r="B269" s="107" t="s">
        <v>23</v>
      </c>
      <c r="C269" s="107">
        <v>4</v>
      </c>
      <c r="D269" s="108">
        <v>4569.7258080000001</v>
      </c>
      <c r="E269" s="108">
        <v>328994.60889999999</v>
      </c>
      <c r="F269" s="83"/>
    </row>
    <row r="270" spans="1:6" ht="14.5" x14ac:dyDescent="0.35">
      <c r="A270" s="107" t="s">
        <v>5</v>
      </c>
      <c r="B270" s="107" t="s">
        <v>23</v>
      </c>
      <c r="C270" s="107">
        <v>5</v>
      </c>
      <c r="D270" s="108">
        <v>5967.2942679999996</v>
      </c>
      <c r="E270" s="108">
        <v>432668.01520000002</v>
      </c>
      <c r="F270" s="83"/>
    </row>
    <row r="271" spans="1:6" ht="14.5" x14ac:dyDescent="0.35">
      <c r="A271" s="107" t="s">
        <v>5</v>
      </c>
      <c r="B271" s="107" t="s">
        <v>23</v>
      </c>
      <c r="C271" s="107">
        <v>6</v>
      </c>
      <c r="D271" s="108">
        <v>6265.6200939999999</v>
      </c>
      <c r="E271" s="108">
        <v>398381.446</v>
      </c>
      <c r="F271" s="83"/>
    </row>
    <row r="272" spans="1:6" ht="14.5" x14ac:dyDescent="0.35">
      <c r="A272" s="107" t="s">
        <v>5</v>
      </c>
      <c r="B272" s="107" t="s">
        <v>23</v>
      </c>
      <c r="C272" s="107">
        <v>7</v>
      </c>
      <c r="D272" s="108">
        <v>5737.0809929999996</v>
      </c>
      <c r="E272" s="108">
        <v>341252.17570000002</v>
      </c>
      <c r="F272" s="83"/>
    </row>
    <row r="273" spans="1:6" ht="14.5" x14ac:dyDescent="0.35">
      <c r="A273" s="107" t="s">
        <v>5</v>
      </c>
      <c r="B273" s="107" t="s">
        <v>23</v>
      </c>
      <c r="C273" s="107">
        <v>8</v>
      </c>
      <c r="D273" s="108">
        <v>6510.0789919999997</v>
      </c>
      <c r="E273" s="108">
        <v>405407.51089999999</v>
      </c>
      <c r="F273" s="83"/>
    </row>
    <row r="274" spans="1:6" ht="14.5" x14ac:dyDescent="0.35">
      <c r="A274" s="107" t="s">
        <v>5</v>
      </c>
      <c r="B274" s="107" t="s">
        <v>23</v>
      </c>
      <c r="C274" s="107">
        <v>9</v>
      </c>
      <c r="D274" s="108">
        <v>5022.6373450000001</v>
      </c>
      <c r="E274" s="108">
        <v>276360.8443</v>
      </c>
      <c r="F274" s="83"/>
    </row>
    <row r="275" spans="1:6" ht="14.5" x14ac:dyDescent="0.35">
      <c r="A275" s="107" t="s">
        <v>5</v>
      </c>
      <c r="B275" s="107" t="s">
        <v>23</v>
      </c>
      <c r="C275" s="107">
        <v>10</v>
      </c>
      <c r="D275" s="108">
        <v>3965.8488520000001</v>
      </c>
      <c r="E275" s="108">
        <v>90507.520900000003</v>
      </c>
      <c r="F275" s="83"/>
    </row>
    <row r="276" spans="1:6" ht="14.5" x14ac:dyDescent="0.35">
      <c r="A276" s="107" t="s">
        <v>5</v>
      </c>
      <c r="B276" s="107" t="s">
        <v>23</v>
      </c>
      <c r="C276" s="107">
        <v>11</v>
      </c>
      <c r="D276" s="108">
        <v>5335.6347830000004</v>
      </c>
      <c r="E276" s="108">
        <v>89249.945009999996</v>
      </c>
      <c r="F276" s="83"/>
    </row>
    <row r="277" spans="1:6" ht="14.5" x14ac:dyDescent="0.35">
      <c r="A277" s="107" t="s">
        <v>5</v>
      </c>
      <c r="B277" s="107" t="s">
        <v>23</v>
      </c>
      <c r="C277" s="107">
        <v>12</v>
      </c>
      <c r="D277" s="108">
        <v>5432.4776149999998</v>
      </c>
      <c r="E277" s="108">
        <v>92058.315289999999</v>
      </c>
      <c r="F277" s="83"/>
    </row>
    <row r="278" spans="1:6" ht="14.5" x14ac:dyDescent="0.35">
      <c r="A278" s="107" t="s">
        <v>5</v>
      </c>
      <c r="B278" s="107" t="s">
        <v>369</v>
      </c>
      <c r="C278" s="107">
        <v>1</v>
      </c>
      <c r="D278" s="108">
        <v>31047.262190000001</v>
      </c>
      <c r="E278" s="108">
        <v>2696925.219</v>
      </c>
      <c r="F278" s="83"/>
    </row>
    <row r="279" spans="1:6" ht="14.5" x14ac:dyDescent="0.35">
      <c r="A279" s="107" t="s">
        <v>5</v>
      </c>
      <c r="B279" s="107" t="s">
        <v>369</v>
      </c>
      <c r="C279" s="107">
        <v>2</v>
      </c>
      <c r="D279" s="108">
        <v>28146.08841</v>
      </c>
      <c r="E279" s="108">
        <v>2328951.54</v>
      </c>
      <c r="F279" s="83"/>
    </row>
    <row r="280" spans="1:6" ht="14.5" x14ac:dyDescent="0.35">
      <c r="A280" s="107" t="s">
        <v>5</v>
      </c>
      <c r="B280" s="107" t="s">
        <v>369</v>
      </c>
      <c r="C280" s="107">
        <v>3</v>
      </c>
      <c r="D280" s="108">
        <v>29985.689399999999</v>
      </c>
      <c r="E280" s="108">
        <v>2599070.8199999998</v>
      </c>
      <c r="F280" s="83"/>
    </row>
    <row r="281" spans="1:6" ht="14.5" x14ac:dyDescent="0.35">
      <c r="A281" s="107" t="s">
        <v>5</v>
      </c>
      <c r="B281" s="107" t="s">
        <v>369</v>
      </c>
      <c r="C281" s="107">
        <v>4</v>
      </c>
      <c r="D281" s="108">
        <v>28005.899659999999</v>
      </c>
      <c r="E281" s="108">
        <v>2127870.5240000002</v>
      </c>
      <c r="F281" s="83"/>
    </row>
    <row r="282" spans="1:6" ht="14.5" x14ac:dyDescent="0.35">
      <c r="A282" s="107" t="s">
        <v>5</v>
      </c>
      <c r="B282" s="107" t="s">
        <v>369</v>
      </c>
      <c r="C282" s="107">
        <v>5</v>
      </c>
      <c r="D282" s="108">
        <v>30061.060570000001</v>
      </c>
      <c r="E282" s="108">
        <v>2228061.9900000002</v>
      </c>
      <c r="F282" s="83"/>
    </row>
    <row r="283" spans="1:6" ht="14.5" x14ac:dyDescent="0.35">
      <c r="A283" s="107" t="s">
        <v>5</v>
      </c>
      <c r="B283" s="107" t="s">
        <v>369</v>
      </c>
      <c r="C283" s="107">
        <v>6</v>
      </c>
      <c r="D283" s="108">
        <v>32412.845509999999</v>
      </c>
      <c r="E283" s="108">
        <v>2119612.9619999998</v>
      </c>
      <c r="F283" s="83"/>
    </row>
    <row r="284" spans="1:6" ht="14.5" x14ac:dyDescent="0.35">
      <c r="A284" s="107" t="s">
        <v>5</v>
      </c>
      <c r="B284" s="107" t="s">
        <v>369</v>
      </c>
      <c r="C284" s="107">
        <v>7</v>
      </c>
      <c r="D284" s="108">
        <v>92176.342439999993</v>
      </c>
      <c r="E284" s="108">
        <v>5757455.4890000001</v>
      </c>
      <c r="F284" s="83"/>
    </row>
    <row r="285" spans="1:6" ht="14.5" x14ac:dyDescent="0.35">
      <c r="A285" s="107" t="s">
        <v>5</v>
      </c>
      <c r="B285" s="107" t="s">
        <v>369</v>
      </c>
      <c r="C285" s="107">
        <v>8</v>
      </c>
      <c r="D285" s="108">
        <v>86249.797349999993</v>
      </c>
      <c r="E285" s="108">
        <v>5872540.8640000001</v>
      </c>
      <c r="F285" s="83"/>
    </row>
    <row r="286" spans="1:6" ht="14.5" x14ac:dyDescent="0.35">
      <c r="A286" s="107" t="s">
        <v>5</v>
      </c>
      <c r="B286" s="107" t="s">
        <v>369</v>
      </c>
      <c r="C286" s="107">
        <v>9</v>
      </c>
      <c r="D286" s="108">
        <v>75989.187460000001</v>
      </c>
      <c r="E286" s="108">
        <v>4825986.4639999997</v>
      </c>
      <c r="F286" s="83"/>
    </row>
    <row r="287" spans="1:6" ht="14.5" x14ac:dyDescent="0.35">
      <c r="A287" s="107" t="s">
        <v>5</v>
      </c>
      <c r="B287" s="107" t="s">
        <v>369</v>
      </c>
      <c r="C287" s="107">
        <v>10</v>
      </c>
      <c r="D287" s="108">
        <v>75084.556519999998</v>
      </c>
      <c r="E287" s="108">
        <v>2770558.0669999998</v>
      </c>
      <c r="F287" s="83"/>
    </row>
    <row r="288" spans="1:6" ht="14.5" x14ac:dyDescent="0.35">
      <c r="A288" s="107" t="s">
        <v>5</v>
      </c>
      <c r="B288" s="107" t="s">
        <v>369</v>
      </c>
      <c r="C288" s="107">
        <v>11</v>
      </c>
      <c r="D288" s="108">
        <v>78065.052259999997</v>
      </c>
      <c r="E288" s="108">
        <v>2475117.176</v>
      </c>
      <c r="F288" s="83"/>
    </row>
    <row r="289" spans="1:6" ht="14.5" x14ac:dyDescent="0.35">
      <c r="A289" s="107" t="s">
        <v>5</v>
      </c>
      <c r="B289" s="107" t="s">
        <v>369</v>
      </c>
      <c r="C289" s="107">
        <v>12</v>
      </c>
      <c r="D289" s="108">
        <v>95967.959900000002</v>
      </c>
      <c r="E289" s="108">
        <v>2692213.5929999999</v>
      </c>
      <c r="F289" s="83"/>
    </row>
    <row r="290" spans="1:6" ht="14.5" x14ac:dyDescent="0.35">
      <c r="A290" s="107" t="s">
        <v>5</v>
      </c>
      <c r="B290" s="107" t="s">
        <v>24</v>
      </c>
      <c r="C290" s="107">
        <v>1</v>
      </c>
      <c r="D290" s="108">
        <v>21821.6021</v>
      </c>
      <c r="E290" s="108">
        <v>1583074.1370000001</v>
      </c>
      <c r="F290" s="83"/>
    </row>
    <row r="291" spans="1:6" ht="14.5" x14ac:dyDescent="0.35">
      <c r="A291" s="107" t="s">
        <v>5</v>
      </c>
      <c r="B291" s="107" t="s">
        <v>24</v>
      </c>
      <c r="C291" s="107">
        <v>2</v>
      </c>
      <c r="D291" s="108">
        <v>18968.138859999999</v>
      </c>
      <c r="E291" s="108">
        <v>1332413.736</v>
      </c>
      <c r="F291" s="83"/>
    </row>
    <row r="292" spans="1:6" ht="14.5" x14ac:dyDescent="0.35">
      <c r="A292" s="107" t="s">
        <v>5</v>
      </c>
      <c r="B292" s="107" t="s">
        <v>24</v>
      </c>
      <c r="C292" s="107">
        <v>3</v>
      </c>
      <c r="D292" s="108">
        <v>19398.785690000001</v>
      </c>
      <c r="E292" s="108">
        <v>1421546.652</v>
      </c>
      <c r="F292" s="83"/>
    </row>
    <row r="293" spans="1:6" ht="14.5" x14ac:dyDescent="0.35">
      <c r="A293" s="107" t="s">
        <v>5</v>
      </c>
      <c r="B293" s="107" t="s">
        <v>24</v>
      </c>
      <c r="C293" s="107">
        <v>4</v>
      </c>
      <c r="D293" s="108">
        <v>19842.07387</v>
      </c>
      <c r="E293" s="108">
        <v>1373608.716</v>
      </c>
      <c r="F293" s="83"/>
    </row>
    <row r="294" spans="1:6" ht="14.5" x14ac:dyDescent="0.35">
      <c r="A294" s="107" t="s">
        <v>5</v>
      </c>
      <c r="B294" s="107" t="s">
        <v>24</v>
      </c>
      <c r="C294" s="107">
        <v>5</v>
      </c>
      <c r="D294" s="108">
        <v>18350.62616</v>
      </c>
      <c r="E294" s="108">
        <v>1268168.1950000001</v>
      </c>
      <c r="F294" s="83"/>
    </row>
    <row r="295" spans="1:6" ht="14.5" x14ac:dyDescent="0.35">
      <c r="A295" s="107" t="s">
        <v>5</v>
      </c>
      <c r="B295" s="107" t="s">
        <v>24</v>
      </c>
      <c r="C295" s="107">
        <v>6</v>
      </c>
      <c r="D295" s="108">
        <v>18528.824710000001</v>
      </c>
      <c r="E295" s="108">
        <v>1189980.973</v>
      </c>
      <c r="F295" s="83"/>
    </row>
    <row r="296" spans="1:6" ht="14.5" x14ac:dyDescent="0.35">
      <c r="A296" s="107" t="s">
        <v>5</v>
      </c>
      <c r="B296" s="107" t="s">
        <v>24</v>
      </c>
      <c r="C296" s="107">
        <v>7</v>
      </c>
      <c r="D296" s="108">
        <v>18569.979469999998</v>
      </c>
      <c r="E296" s="108">
        <v>1156637.4939999999</v>
      </c>
      <c r="F296" s="83"/>
    </row>
    <row r="297" spans="1:6" ht="14.5" x14ac:dyDescent="0.35">
      <c r="A297" s="107" t="s">
        <v>5</v>
      </c>
      <c r="B297" s="107" t="s">
        <v>24</v>
      </c>
      <c r="C297" s="107">
        <v>8</v>
      </c>
      <c r="D297" s="108">
        <v>18874.29379</v>
      </c>
      <c r="E297" s="108">
        <v>1220376.601</v>
      </c>
      <c r="F297" s="83"/>
    </row>
    <row r="298" spans="1:6" ht="14.5" x14ac:dyDescent="0.35">
      <c r="A298" s="107" t="s">
        <v>5</v>
      </c>
      <c r="B298" s="107" t="s">
        <v>24</v>
      </c>
      <c r="C298" s="107">
        <v>9</v>
      </c>
      <c r="D298" s="108">
        <v>18486.9823</v>
      </c>
      <c r="E298" s="108">
        <v>1094406.594</v>
      </c>
      <c r="F298" s="83"/>
    </row>
    <row r="299" spans="1:6" ht="14.5" x14ac:dyDescent="0.35">
      <c r="A299" s="107" t="s">
        <v>5</v>
      </c>
      <c r="B299" s="107" t="s">
        <v>24</v>
      </c>
      <c r="C299" s="107">
        <v>10</v>
      </c>
      <c r="D299" s="108">
        <v>16814.000019999999</v>
      </c>
      <c r="E299" s="108">
        <v>654476.79339999997</v>
      </c>
      <c r="F299" s="83"/>
    </row>
    <row r="300" spans="1:6" ht="14.5" x14ac:dyDescent="0.35">
      <c r="A300" s="107" t="s">
        <v>5</v>
      </c>
      <c r="B300" s="107" t="s">
        <v>24</v>
      </c>
      <c r="C300" s="107">
        <v>11</v>
      </c>
      <c r="D300" s="108">
        <v>21027.87847</v>
      </c>
      <c r="E300" s="108">
        <v>726881.4399</v>
      </c>
      <c r="F300" s="83"/>
    </row>
    <row r="301" spans="1:6" ht="14.5" x14ac:dyDescent="0.35">
      <c r="A301" s="107" t="s">
        <v>5</v>
      </c>
      <c r="B301" s="107" t="s">
        <v>24</v>
      </c>
      <c r="C301" s="107">
        <v>12</v>
      </c>
      <c r="D301" s="108">
        <v>19855.559010000001</v>
      </c>
      <c r="E301" s="108">
        <v>705601.50679999997</v>
      </c>
      <c r="F301" s="83"/>
    </row>
    <row r="302" spans="1:6" ht="14.5" x14ac:dyDescent="0.35">
      <c r="A302" s="107" t="s">
        <v>5</v>
      </c>
      <c r="B302" s="107" t="s">
        <v>25</v>
      </c>
      <c r="C302" s="107">
        <v>1</v>
      </c>
      <c r="D302" s="108">
        <v>462.33879450000001</v>
      </c>
      <c r="E302" s="108">
        <v>38162.275260000002</v>
      </c>
      <c r="F302" s="83"/>
    </row>
    <row r="303" spans="1:6" ht="14.5" x14ac:dyDescent="0.35">
      <c r="A303" s="107" t="s">
        <v>5</v>
      </c>
      <c r="B303" s="107" t="s">
        <v>25</v>
      </c>
      <c r="C303" s="107">
        <v>2</v>
      </c>
      <c r="D303" s="108">
        <v>363.5526332</v>
      </c>
      <c r="E303" s="108">
        <v>27322.71398</v>
      </c>
      <c r="F303" s="83"/>
    </row>
    <row r="304" spans="1:6" ht="14.5" x14ac:dyDescent="0.35">
      <c r="A304" s="107" t="s">
        <v>5</v>
      </c>
      <c r="B304" s="107" t="s">
        <v>25</v>
      </c>
      <c r="C304" s="107">
        <v>3</v>
      </c>
      <c r="D304" s="108">
        <v>418.07380339999997</v>
      </c>
      <c r="E304" s="108">
        <v>33025.278610000001</v>
      </c>
      <c r="F304" s="83"/>
    </row>
    <row r="305" spans="1:6" ht="14.5" x14ac:dyDescent="0.35">
      <c r="A305" s="107" t="s">
        <v>5</v>
      </c>
      <c r="B305" s="107" t="s">
        <v>25</v>
      </c>
      <c r="C305" s="107">
        <v>4</v>
      </c>
      <c r="D305" s="108">
        <v>368.2446248</v>
      </c>
      <c r="E305" s="108">
        <v>27568.746060000001</v>
      </c>
      <c r="F305" s="83"/>
    </row>
    <row r="306" spans="1:6" ht="14.5" x14ac:dyDescent="0.35">
      <c r="A306" s="107" t="s">
        <v>5</v>
      </c>
      <c r="B306" s="107" t="s">
        <v>25</v>
      </c>
      <c r="C306" s="107">
        <v>5</v>
      </c>
      <c r="D306" s="108">
        <v>452.34249390000002</v>
      </c>
      <c r="E306" s="108">
        <v>33776.562389999999</v>
      </c>
      <c r="F306" s="83"/>
    </row>
    <row r="307" spans="1:6" ht="14.5" x14ac:dyDescent="0.35">
      <c r="A307" s="107" t="s">
        <v>5</v>
      </c>
      <c r="B307" s="107" t="s">
        <v>25</v>
      </c>
      <c r="C307" s="107">
        <v>6</v>
      </c>
      <c r="D307" s="108">
        <v>427.70359999999999</v>
      </c>
      <c r="E307" s="108">
        <v>28082.67755</v>
      </c>
      <c r="F307" s="83"/>
    </row>
    <row r="308" spans="1:6" ht="14.5" x14ac:dyDescent="0.35">
      <c r="A308" s="107" t="s">
        <v>5</v>
      </c>
      <c r="B308" s="107" t="s">
        <v>25</v>
      </c>
      <c r="C308" s="107">
        <v>7</v>
      </c>
      <c r="D308" s="108">
        <v>498.82823869999999</v>
      </c>
      <c r="E308" s="108">
        <v>31136.514159999999</v>
      </c>
      <c r="F308" s="83"/>
    </row>
    <row r="309" spans="1:6" ht="14.5" x14ac:dyDescent="0.35">
      <c r="A309" s="107" t="s">
        <v>5</v>
      </c>
      <c r="B309" s="107" t="s">
        <v>25</v>
      </c>
      <c r="C309" s="107">
        <v>8</v>
      </c>
      <c r="D309" s="108">
        <v>508.54291649999999</v>
      </c>
      <c r="E309" s="108">
        <v>32571.359209999999</v>
      </c>
      <c r="F309" s="83"/>
    </row>
    <row r="310" spans="1:6" ht="14.5" x14ac:dyDescent="0.35">
      <c r="A310" s="107" t="s">
        <v>5</v>
      </c>
      <c r="B310" s="107" t="s">
        <v>25</v>
      </c>
      <c r="C310" s="107">
        <v>9</v>
      </c>
      <c r="D310" s="108">
        <v>474.87782110000001</v>
      </c>
      <c r="E310" s="108">
        <v>26586.503430000001</v>
      </c>
      <c r="F310" s="83"/>
    </row>
    <row r="311" spans="1:6" ht="14.5" x14ac:dyDescent="0.35">
      <c r="A311" s="107" t="s">
        <v>5</v>
      </c>
      <c r="B311" s="107" t="s">
        <v>25</v>
      </c>
      <c r="C311" s="107">
        <v>10</v>
      </c>
      <c r="D311" s="108">
        <v>500.3576218</v>
      </c>
      <c r="E311" s="108">
        <v>15700.74173</v>
      </c>
      <c r="F311" s="83"/>
    </row>
    <row r="312" spans="1:6" ht="14.5" x14ac:dyDescent="0.35">
      <c r="A312" s="107" t="s">
        <v>5</v>
      </c>
      <c r="B312" s="107" t="s">
        <v>25</v>
      </c>
      <c r="C312" s="107">
        <v>11</v>
      </c>
      <c r="D312" s="108">
        <v>519.81809520000002</v>
      </c>
      <c r="E312" s="108">
        <v>13123.862069999999</v>
      </c>
      <c r="F312" s="83"/>
    </row>
    <row r="313" spans="1:6" ht="14.5" x14ac:dyDescent="0.35">
      <c r="A313" s="107" t="s">
        <v>5</v>
      </c>
      <c r="B313" s="107" t="s">
        <v>25</v>
      </c>
      <c r="C313" s="107">
        <v>12</v>
      </c>
      <c r="D313" s="108">
        <v>500.16415419999998</v>
      </c>
      <c r="E313" s="108">
        <v>12956.320460000001</v>
      </c>
      <c r="F313" s="83"/>
    </row>
    <row r="314" spans="1:6" ht="14.5" x14ac:dyDescent="0.35">
      <c r="A314" s="107" t="s">
        <v>5</v>
      </c>
      <c r="B314" s="107" t="s">
        <v>27</v>
      </c>
      <c r="C314" s="107">
        <v>1</v>
      </c>
      <c r="D314" s="108">
        <v>2520.533496</v>
      </c>
      <c r="E314" s="108">
        <v>226285.27189999999</v>
      </c>
      <c r="F314" s="83"/>
    </row>
    <row r="315" spans="1:6" ht="14.5" x14ac:dyDescent="0.35">
      <c r="A315" s="107" t="s">
        <v>5</v>
      </c>
      <c r="B315" s="107" t="s">
        <v>27</v>
      </c>
      <c r="C315" s="107">
        <v>2</v>
      </c>
      <c r="D315" s="108">
        <v>1948.1951059999999</v>
      </c>
      <c r="E315" s="108">
        <v>160342.44620000001</v>
      </c>
      <c r="F315" s="83"/>
    </row>
    <row r="316" spans="1:6" ht="14.5" x14ac:dyDescent="0.35">
      <c r="A316" s="107" t="s">
        <v>5</v>
      </c>
      <c r="B316" s="107" t="s">
        <v>27</v>
      </c>
      <c r="C316" s="107">
        <v>3</v>
      </c>
      <c r="D316" s="108">
        <v>2261.2965559999998</v>
      </c>
      <c r="E316" s="108">
        <v>191589.60860000001</v>
      </c>
      <c r="F316" s="83"/>
    </row>
    <row r="317" spans="1:6" ht="14.5" x14ac:dyDescent="0.35">
      <c r="A317" s="107" t="s">
        <v>5</v>
      </c>
      <c r="B317" s="107" t="s">
        <v>27</v>
      </c>
      <c r="C317" s="107">
        <v>4</v>
      </c>
      <c r="D317" s="108">
        <v>1911.286703</v>
      </c>
      <c r="E317" s="108">
        <v>145497.38209999999</v>
      </c>
      <c r="F317" s="83"/>
    </row>
    <row r="318" spans="1:6" ht="14.5" x14ac:dyDescent="0.35">
      <c r="A318" s="107" t="s">
        <v>5</v>
      </c>
      <c r="B318" s="107" t="s">
        <v>27</v>
      </c>
      <c r="C318" s="107">
        <v>5</v>
      </c>
      <c r="D318" s="108">
        <v>2344.7664540000001</v>
      </c>
      <c r="E318" s="108">
        <v>177129.43220000001</v>
      </c>
      <c r="F318" s="83"/>
    </row>
    <row r="319" spans="1:6" ht="14.5" x14ac:dyDescent="0.35">
      <c r="A319" s="107" t="s">
        <v>5</v>
      </c>
      <c r="B319" s="107" t="s">
        <v>27</v>
      </c>
      <c r="C319" s="107">
        <v>6</v>
      </c>
      <c r="D319" s="108">
        <v>2029.840334</v>
      </c>
      <c r="E319" s="108">
        <v>133498.9148</v>
      </c>
      <c r="F319" s="83"/>
    </row>
    <row r="320" spans="1:6" ht="14.5" x14ac:dyDescent="0.35">
      <c r="A320" s="107" t="s">
        <v>5</v>
      </c>
      <c r="B320" s="107" t="s">
        <v>27</v>
      </c>
      <c r="C320" s="107">
        <v>7</v>
      </c>
      <c r="D320" s="108">
        <v>2301.0080579999999</v>
      </c>
      <c r="E320" s="108">
        <v>147587.49919999999</v>
      </c>
      <c r="F320" s="83"/>
    </row>
    <row r="321" spans="1:6" ht="14.5" x14ac:dyDescent="0.35">
      <c r="A321" s="107" t="s">
        <v>5</v>
      </c>
      <c r="B321" s="107" t="s">
        <v>27</v>
      </c>
      <c r="C321" s="107">
        <v>8</v>
      </c>
      <c r="D321" s="108">
        <v>2536.0478269999999</v>
      </c>
      <c r="E321" s="108">
        <v>181033.95120000001</v>
      </c>
      <c r="F321" s="83"/>
    </row>
    <row r="322" spans="1:6" ht="14.5" x14ac:dyDescent="0.35">
      <c r="A322" s="107" t="s">
        <v>5</v>
      </c>
      <c r="B322" s="107" t="s">
        <v>27</v>
      </c>
      <c r="C322" s="107">
        <v>9</v>
      </c>
      <c r="D322" s="108">
        <v>2439.2807269999998</v>
      </c>
      <c r="E322" s="108">
        <v>166439.2818</v>
      </c>
      <c r="F322" s="83"/>
    </row>
    <row r="323" spans="1:6" ht="14.5" x14ac:dyDescent="0.35">
      <c r="A323" s="107" t="s">
        <v>5</v>
      </c>
      <c r="B323" s="107" t="s">
        <v>27</v>
      </c>
      <c r="C323" s="107">
        <v>10</v>
      </c>
      <c r="D323" s="108">
        <v>2356.974404</v>
      </c>
      <c r="E323" s="108">
        <v>98022.008100000006</v>
      </c>
      <c r="F323" s="83"/>
    </row>
    <row r="324" spans="1:6" ht="14.5" x14ac:dyDescent="0.35">
      <c r="A324" s="107" t="s">
        <v>5</v>
      </c>
      <c r="B324" s="107" t="s">
        <v>27</v>
      </c>
      <c r="C324" s="107">
        <v>11</v>
      </c>
      <c r="D324" s="108">
        <v>2528.8664650000001</v>
      </c>
      <c r="E324" s="108">
        <v>95046.575809999995</v>
      </c>
      <c r="F324" s="83"/>
    </row>
    <row r="325" spans="1:6" ht="14.5" x14ac:dyDescent="0.35">
      <c r="A325" s="107" t="s">
        <v>5</v>
      </c>
      <c r="B325" s="107" t="s">
        <v>27</v>
      </c>
      <c r="C325" s="107">
        <v>12</v>
      </c>
      <c r="D325" s="108">
        <v>2732.8335929999998</v>
      </c>
      <c r="E325" s="108">
        <v>100089.21679999999</v>
      </c>
      <c r="F325" s="83"/>
    </row>
    <row r="326" spans="1:6" ht="14.5" x14ac:dyDescent="0.35">
      <c r="A326" s="107" t="s">
        <v>5</v>
      </c>
      <c r="B326" s="107" t="s">
        <v>28</v>
      </c>
      <c r="C326" s="107">
        <v>1</v>
      </c>
      <c r="D326" s="108">
        <v>381.24579360000001</v>
      </c>
      <c r="E326" s="108">
        <v>31861.89026</v>
      </c>
      <c r="F326" s="83"/>
    </row>
    <row r="327" spans="1:6" ht="14.5" x14ac:dyDescent="0.35">
      <c r="A327" s="107" t="s">
        <v>5</v>
      </c>
      <c r="B327" s="107" t="s">
        <v>28</v>
      </c>
      <c r="C327" s="107">
        <v>2</v>
      </c>
      <c r="D327" s="108">
        <v>344.21251819999998</v>
      </c>
      <c r="E327" s="108">
        <v>26026.17798</v>
      </c>
      <c r="F327" s="83"/>
    </row>
    <row r="328" spans="1:6" ht="14.5" x14ac:dyDescent="0.35">
      <c r="A328" s="107" t="s">
        <v>5</v>
      </c>
      <c r="B328" s="107" t="s">
        <v>28</v>
      </c>
      <c r="C328" s="107">
        <v>3</v>
      </c>
      <c r="D328" s="108">
        <v>371.52348180000001</v>
      </c>
      <c r="E328" s="108">
        <v>29399.354220000001</v>
      </c>
      <c r="F328" s="83"/>
    </row>
    <row r="329" spans="1:6" ht="14.5" x14ac:dyDescent="0.35">
      <c r="A329" s="107" t="s">
        <v>5</v>
      </c>
      <c r="B329" s="107" t="s">
        <v>28</v>
      </c>
      <c r="C329" s="107">
        <v>4</v>
      </c>
      <c r="D329" s="108">
        <v>342.38750019999998</v>
      </c>
      <c r="E329" s="108">
        <v>25709.326990000001</v>
      </c>
      <c r="F329" s="83"/>
    </row>
    <row r="330" spans="1:6" ht="14.5" x14ac:dyDescent="0.35">
      <c r="A330" s="107" t="s">
        <v>5</v>
      </c>
      <c r="B330" s="107" t="s">
        <v>28</v>
      </c>
      <c r="C330" s="107">
        <v>5</v>
      </c>
      <c r="D330" s="108">
        <v>403.90288370000002</v>
      </c>
      <c r="E330" s="108">
        <v>30088.677640000002</v>
      </c>
      <c r="F330" s="83"/>
    </row>
    <row r="331" spans="1:6" ht="14.5" x14ac:dyDescent="0.35">
      <c r="A331" s="107" t="s">
        <v>5</v>
      </c>
      <c r="B331" s="107" t="s">
        <v>28</v>
      </c>
      <c r="C331" s="107">
        <v>6</v>
      </c>
      <c r="D331" s="108">
        <v>378.57367749999997</v>
      </c>
      <c r="E331" s="108">
        <v>25424.84762</v>
      </c>
      <c r="F331" s="83"/>
    </row>
    <row r="332" spans="1:6" ht="14.5" x14ac:dyDescent="0.35">
      <c r="A332" s="107" t="s">
        <v>5</v>
      </c>
      <c r="B332" s="107" t="s">
        <v>28</v>
      </c>
      <c r="C332" s="107">
        <v>7</v>
      </c>
      <c r="D332" s="108">
        <v>371.09023259999998</v>
      </c>
      <c r="E332" s="108">
        <v>23842.045450000001</v>
      </c>
      <c r="F332" s="83"/>
    </row>
    <row r="333" spans="1:6" ht="14.5" x14ac:dyDescent="0.35">
      <c r="A333" s="107" t="s">
        <v>5</v>
      </c>
      <c r="B333" s="107" t="s">
        <v>28</v>
      </c>
      <c r="C333" s="107">
        <v>8</v>
      </c>
      <c r="D333" s="108">
        <v>395.1194615</v>
      </c>
      <c r="E333" s="108">
        <v>26145.647209999999</v>
      </c>
      <c r="F333" s="83"/>
    </row>
    <row r="334" spans="1:6" ht="14.5" x14ac:dyDescent="0.35">
      <c r="A334" s="107" t="s">
        <v>5</v>
      </c>
      <c r="B334" s="107" t="s">
        <v>28</v>
      </c>
      <c r="C334" s="107">
        <v>9</v>
      </c>
      <c r="D334" s="108">
        <v>362.58430980000003</v>
      </c>
      <c r="E334" s="108">
        <v>22350.9398</v>
      </c>
      <c r="F334" s="83"/>
    </row>
    <row r="335" spans="1:6" ht="14.5" x14ac:dyDescent="0.35">
      <c r="A335" s="107" t="s">
        <v>5</v>
      </c>
      <c r="B335" s="107" t="s">
        <v>28</v>
      </c>
      <c r="C335" s="107">
        <v>10</v>
      </c>
      <c r="D335" s="108">
        <v>387.47481879999998</v>
      </c>
      <c r="E335" s="108">
        <v>15341.882519999999</v>
      </c>
      <c r="F335" s="83"/>
    </row>
    <row r="336" spans="1:6" ht="14.5" x14ac:dyDescent="0.35">
      <c r="A336" s="107" t="s">
        <v>5</v>
      </c>
      <c r="B336" s="107" t="s">
        <v>28</v>
      </c>
      <c r="C336" s="107">
        <v>11</v>
      </c>
      <c r="D336" s="108">
        <v>405.71402289999997</v>
      </c>
      <c r="E336" s="108">
        <v>13203.76384</v>
      </c>
      <c r="F336" s="83"/>
    </row>
    <row r="337" spans="1:6" ht="14.5" x14ac:dyDescent="0.35">
      <c r="A337" s="107" t="s">
        <v>5</v>
      </c>
      <c r="B337" s="107" t="s">
        <v>28</v>
      </c>
      <c r="C337" s="107">
        <v>12</v>
      </c>
      <c r="D337" s="108">
        <v>423.55057779999999</v>
      </c>
      <c r="E337" s="108">
        <v>14002.78393</v>
      </c>
      <c r="F337" s="83"/>
    </row>
    <row r="338" spans="1:6" ht="14.5" x14ac:dyDescent="0.35">
      <c r="A338" s="107" t="s">
        <v>5</v>
      </c>
      <c r="B338" s="107" t="s">
        <v>29</v>
      </c>
      <c r="C338" s="107">
        <v>1</v>
      </c>
      <c r="D338" s="108">
        <v>43382.9542</v>
      </c>
      <c r="E338" s="108">
        <v>3430705.304</v>
      </c>
      <c r="F338" s="83"/>
    </row>
    <row r="339" spans="1:6" ht="14.5" x14ac:dyDescent="0.35">
      <c r="A339" s="107" t="s">
        <v>5</v>
      </c>
      <c r="B339" s="107" t="s">
        <v>29</v>
      </c>
      <c r="C339" s="107">
        <v>2</v>
      </c>
      <c r="D339" s="108">
        <v>39548.634539999999</v>
      </c>
      <c r="E339" s="108">
        <v>2977590.736</v>
      </c>
      <c r="F339" s="83"/>
    </row>
    <row r="340" spans="1:6" ht="14.5" x14ac:dyDescent="0.35">
      <c r="A340" s="107" t="s">
        <v>5</v>
      </c>
      <c r="B340" s="107" t="s">
        <v>29</v>
      </c>
      <c r="C340" s="107">
        <v>3</v>
      </c>
      <c r="D340" s="108">
        <v>41982.739379999999</v>
      </c>
      <c r="E340" s="108">
        <v>3309826.2829999998</v>
      </c>
      <c r="F340" s="83"/>
    </row>
    <row r="341" spans="1:6" ht="14.5" x14ac:dyDescent="0.35">
      <c r="A341" s="107" t="s">
        <v>5</v>
      </c>
      <c r="B341" s="107" t="s">
        <v>29</v>
      </c>
      <c r="C341" s="107">
        <v>4</v>
      </c>
      <c r="D341" s="108">
        <v>38910.535450000003</v>
      </c>
      <c r="E341" s="108">
        <v>2815040.3739999998</v>
      </c>
      <c r="F341" s="83"/>
    </row>
    <row r="342" spans="1:6" ht="14.5" x14ac:dyDescent="0.35">
      <c r="A342" s="107" t="s">
        <v>5</v>
      </c>
      <c r="B342" s="107" t="s">
        <v>29</v>
      </c>
      <c r="C342" s="107">
        <v>5</v>
      </c>
      <c r="D342" s="108">
        <v>41539.596599999997</v>
      </c>
      <c r="E342" s="108">
        <v>2975499.889</v>
      </c>
      <c r="F342" s="83"/>
    </row>
    <row r="343" spans="1:6" ht="14.5" x14ac:dyDescent="0.35">
      <c r="A343" s="107" t="s">
        <v>5</v>
      </c>
      <c r="B343" s="107" t="s">
        <v>29</v>
      </c>
      <c r="C343" s="107">
        <v>6</v>
      </c>
      <c r="D343" s="108">
        <v>44644.778019999998</v>
      </c>
      <c r="E343" s="108">
        <v>2886483.648</v>
      </c>
      <c r="F343" s="83"/>
    </row>
    <row r="344" spans="1:6" ht="14.5" x14ac:dyDescent="0.35">
      <c r="A344" s="107" t="s">
        <v>5</v>
      </c>
      <c r="B344" s="107" t="s">
        <v>29</v>
      </c>
      <c r="C344" s="107">
        <v>7</v>
      </c>
      <c r="D344" s="108">
        <v>45852.81177</v>
      </c>
      <c r="E344" s="108">
        <v>2848215.2</v>
      </c>
      <c r="F344" s="83"/>
    </row>
    <row r="345" spans="1:6" ht="14.5" x14ac:dyDescent="0.35">
      <c r="A345" s="107" t="s">
        <v>5</v>
      </c>
      <c r="B345" s="107" t="s">
        <v>29</v>
      </c>
      <c r="C345" s="107">
        <v>8</v>
      </c>
      <c r="D345" s="108">
        <v>42572.387439999999</v>
      </c>
      <c r="E345" s="108">
        <v>2785534.0630000001</v>
      </c>
      <c r="F345" s="83"/>
    </row>
    <row r="346" spans="1:6" ht="14.5" x14ac:dyDescent="0.35">
      <c r="A346" s="107" t="s">
        <v>5</v>
      </c>
      <c r="B346" s="107" t="s">
        <v>29</v>
      </c>
      <c r="C346" s="107">
        <v>9</v>
      </c>
      <c r="D346" s="108">
        <v>39491.030850000003</v>
      </c>
      <c r="E346" s="108">
        <v>2393515.5559999999</v>
      </c>
      <c r="F346" s="83"/>
    </row>
    <row r="347" spans="1:6" ht="14.5" x14ac:dyDescent="0.35">
      <c r="A347" s="107" t="s">
        <v>5</v>
      </c>
      <c r="B347" s="107" t="s">
        <v>29</v>
      </c>
      <c r="C347" s="107">
        <v>10</v>
      </c>
      <c r="D347" s="108">
        <v>39387.601159999998</v>
      </c>
      <c r="E347" s="108">
        <v>1402400.3970000001</v>
      </c>
      <c r="F347" s="83"/>
    </row>
    <row r="348" spans="1:6" ht="14.5" x14ac:dyDescent="0.35">
      <c r="A348" s="107" t="s">
        <v>5</v>
      </c>
      <c r="B348" s="107" t="s">
        <v>29</v>
      </c>
      <c r="C348" s="107">
        <v>11</v>
      </c>
      <c r="D348" s="108">
        <v>40209.115879999998</v>
      </c>
      <c r="E348" s="108">
        <v>1224004.459</v>
      </c>
      <c r="F348" s="83"/>
    </row>
    <row r="349" spans="1:6" ht="14.5" x14ac:dyDescent="0.35">
      <c r="A349" s="107" t="s">
        <v>5</v>
      </c>
      <c r="B349" s="107" t="s">
        <v>29</v>
      </c>
      <c r="C349" s="107">
        <v>12</v>
      </c>
      <c r="D349" s="108">
        <v>42130.399189999996</v>
      </c>
      <c r="E349" s="108">
        <v>1285519.3500000001</v>
      </c>
      <c r="F349" s="83"/>
    </row>
    <row r="350" spans="1:6" ht="14.5" x14ac:dyDescent="0.35">
      <c r="A350" s="107" t="s">
        <v>5</v>
      </c>
      <c r="B350" s="107" t="s">
        <v>347</v>
      </c>
      <c r="C350" s="107">
        <v>1</v>
      </c>
      <c r="D350" s="108">
        <v>2228.761403</v>
      </c>
      <c r="E350" s="108">
        <v>195077.6998</v>
      </c>
      <c r="F350" s="83"/>
    </row>
    <row r="351" spans="1:6" ht="14.5" x14ac:dyDescent="0.35">
      <c r="A351" s="107" t="s">
        <v>5</v>
      </c>
      <c r="B351" s="107" t="s">
        <v>347</v>
      </c>
      <c r="C351" s="107">
        <v>2</v>
      </c>
      <c r="D351" s="108">
        <v>1984.0989930000001</v>
      </c>
      <c r="E351" s="108">
        <v>167159.4491</v>
      </c>
      <c r="F351" s="83"/>
    </row>
    <row r="352" spans="1:6" ht="14.5" x14ac:dyDescent="0.35">
      <c r="A352" s="107" t="s">
        <v>5</v>
      </c>
      <c r="B352" s="107" t="s">
        <v>347</v>
      </c>
      <c r="C352" s="107">
        <v>3</v>
      </c>
      <c r="D352" s="108">
        <v>2116.0182279999999</v>
      </c>
      <c r="E352" s="108">
        <v>183479.22210000001</v>
      </c>
      <c r="F352" s="83"/>
    </row>
    <row r="353" spans="1:6" ht="14.5" x14ac:dyDescent="0.35">
      <c r="A353" s="107" t="s">
        <v>5</v>
      </c>
      <c r="B353" s="107" t="s">
        <v>347</v>
      </c>
      <c r="C353" s="107">
        <v>4</v>
      </c>
      <c r="D353" s="108">
        <v>1911.6260030000001</v>
      </c>
      <c r="E353" s="108">
        <v>143843.21849999999</v>
      </c>
      <c r="F353" s="83"/>
    </row>
    <row r="354" spans="1:6" ht="14.5" x14ac:dyDescent="0.35">
      <c r="A354" s="107" t="s">
        <v>5</v>
      </c>
      <c r="B354" s="107" t="s">
        <v>347</v>
      </c>
      <c r="C354" s="107">
        <v>5</v>
      </c>
      <c r="D354" s="108">
        <v>2050.7240769999999</v>
      </c>
      <c r="E354" s="108">
        <v>151961.44820000001</v>
      </c>
      <c r="F354" s="83"/>
    </row>
    <row r="355" spans="1:6" ht="14.5" x14ac:dyDescent="0.35">
      <c r="A355" s="107" t="s">
        <v>5</v>
      </c>
      <c r="B355" s="107" t="s">
        <v>347</v>
      </c>
      <c r="C355" s="107">
        <v>6</v>
      </c>
      <c r="D355" s="108">
        <v>2249.1426849999998</v>
      </c>
      <c r="E355" s="108">
        <v>151534.6986</v>
      </c>
      <c r="F355" s="83"/>
    </row>
    <row r="356" spans="1:6" ht="14.5" x14ac:dyDescent="0.35">
      <c r="A356" s="107" t="s">
        <v>5</v>
      </c>
      <c r="B356" s="107" t="s">
        <v>347</v>
      </c>
      <c r="C356" s="107">
        <v>7</v>
      </c>
      <c r="D356" s="108">
        <v>2239.6787680000002</v>
      </c>
      <c r="E356" s="108">
        <v>148453.68309999999</v>
      </c>
      <c r="F356" s="83"/>
    </row>
    <row r="357" spans="1:6" ht="14.5" x14ac:dyDescent="0.35">
      <c r="A357" s="107" t="s">
        <v>5</v>
      </c>
      <c r="B357" s="107" t="s">
        <v>347</v>
      </c>
      <c r="C357" s="107">
        <v>8</v>
      </c>
      <c r="D357" s="108">
        <v>2070.3412979999998</v>
      </c>
      <c r="E357" s="108">
        <v>142100.54070000001</v>
      </c>
      <c r="F357" s="83"/>
    </row>
    <row r="358" spans="1:6" ht="14.5" x14ac:dyDescent="0.35">
      <c r="A358" s="107" t="s">
        <v>5</v>
      </c>
      <c r="B358" s="107" t="s">
        <v>347</v>
      </c>
      <c r="C358" s="107">
        <v>9</v>
      </c>
      <c r="D358" s="108">
        <v>1904.7831169999999</v>
      </c>
      <c r="E358" s="108">
        <v>118340.6001</v>
      </c>
      <c r="F358" s="83"/>
    </row>
    <row r="359" spans="1:6" ht="14.5" x14ac:dyDescent="0.35">
      <c r="A359" s="107" t="s">
        <v>5</v>
      </c>
      <c r="B359" s="107" t="s">
        <v>347</v>
      </c>
      <c r="C359" s="107">
        <v>10</v>
      </c>
      <c r="D359" s="108">
        <v>1923.8288239999999</v>
      </c>
      <c r="E359" s="108">
        <v>38494.310649999999</v>
      </c>
      <c r="F359" s="83"/>
    </row>
    <row r="360" spans="1:6" ht="14.5" x14ac:dyDescent="0.35">
      <c r="A360" s="107" t="s">
        <v>5</v>
      </c>
      <c r="B360" s="107" t="s">
        <v>347</v>
      </c>
      <c r="C360" s="107">
        <v>11</v>
      </c>
      <c r="D360" s="108">
        <v>2050.2836229999998</v>
      </c>
      <c r="E360" s="108">
        <v>22915.9336</v>
      </c>
      <c r="F360" s="83"/>
    </row>
    <row r="361" spans="1:6" ht="14.5" x14ac:dyDescent="0.35">
      <c r="A361" s="107" t="s">
        <v>5</v>
      </c>
      <c r="B361" s="107" t="s">
        <v>347</v>
      </c>
      <c r="C361" s="107">
        <v>12</v>
      </c>
      <c r="D361" s="108">
        <v>2100.0521669999998</v>
      </c>
      <c r="E361" s="108">
        <v>25953.664229999998</v>
      </c>
      <c r="F361" s="83"/>
    </row>
    <row r="362" spans="1:6" ht="14.5" x14ac:dyDescent="0.35">
      <c r="A362" s="107" t="s">
        <v>5</v>
      </c>
      <c r="B362" s="107" t="s">
        <v>30</v>
      </c>
      <c r="C362" s="107">
        <v>1</v>
      </c>
      <c r="D362" s="108">
        <v>17841.517029999999</v>
      </c>
      <c r="E362" s="108">
        <v>1455117.64</v>
      </c>
      <c r="F362" s="83"/>
    </row>
    <row r="363" spans="1:6" ht="14.5" x14ac:dyDescent="0.35">
      <c r="A363" s="107" t="s">
        <v>5</v>
      </c>
      <c r="B363" s="107" t="s">
        <v>30</v>
      </c>
      <c r="C363" s="107">
        <v>2</v>
      </c>
      <c r="D363" s="108">
        <v>12644.793030000001</v>
      </c>
      <c r="E363" s="108">
        <v>959483.21799999999</v>
      </c>
      <c r="F363" s="83"/>
    </row>
    <row r="364" spans="1:6" ht="14.5" x14ac:dyDescent="0.35">
      <c r="A364" s="107" t="s">
        <v>5</v>
      </c>
      <c r="B364" s="107" t="s">
        <v>30</v>
      </c>
      <c r="C364" s="107">
        <v>3</v>
      </c>
      <c r="D364" s="108">
        <v>16133.0735</v>
      </c>
      <c r="E364" s="108">
        <v>1299778.32</v>
      </c>
      <c r="F364" s="83"/>
    </row>
    <row r="365" spans="1:6" ht="14.5" x14ac:dyDescent="0.35">
      <c r="A365" s="107" t="s">
        <v>5</v>
      </c>
      <c r="B365" s="107" t="s">
        <v>30</v>
      </c>
      <c r="C365" s="107">
        <v>4</v>
      </c>
      <c r="D365" s="108">
        <v>13373.49755</v>
      </c>
      <c r="E365" s="108">
        <v>1005787.151</v>
      </c>
      <c r="F365" s="83"/>
    </row>
    <row r="366" spans="1:6" ht="14.5" x14ac:dyDescent="0.35">
      <c r="A366" s="107" t="s">
        <v>5</v>
      </c>
      <c r="B366" s="107" t="s">
        <v>30</v>
      </c>
      <c r="C366" s="107">
        <v>5</v>
      </c>
      <c r="D366" s="108">
        <v>15760.924010000001</v>
      </c>
      <c r="E366" s="108">
        <v>1199126.6029999999</v>
      </c>
      <c r="F366" s="83"/>
    </row>
    <row r="367" spans="1:6" ht="14.5" x14ac:dyDescent="0.35">
      <c r="A367" s="107" t="s">
        <v>5</v>
      </c>
      <c r="B367" s="107" t="s">
        <v>30</v>
      </c>
      <c r="C367" s="107">
        <v>6</v>
      </c>
      <c r="D367" s="108">
        <v>14728.415069999999</v>
      </c>
      <c r="E367" s="108">
        <v>1000800.286</v>
      </c>
      <c r="F367" s="83"/>
    </row>
    <row r="368" spans="1:6" ht="14.5" x14ac:dyDescent="0.35">
      <c r="A368" s="107" t="s">
        <v>5</v>
      </c>
      <c r="B368" s="107" t="s">
        <v>30</v>
      </c>
      <c r="C368" s="107">
        <v>7</v>
      </c>
      <c r="D368" s="108">
        <v>16457.76512</v>
      </c>
      <c r="E368" s="108">
        <v>1062211.173</v>
      </c>
      <c r="F368" s="83"/>
    </row>
    <row r="369" spans="1:6" ht="14.5" x14ac:dyDescent="0.35">
      <c r="A369" s="107" t="s">
        <v>5</v>
      </c>
      <c r="B369" s="107" t="s">
        <v>30</v>
      </c>
      <c r="C369" s="107">
        <v>8</v>
      </c>
      <c r="D369" s="108">
        <v>17108.317190000002</v>
      </c>
      <c r="E369" s="108">
        <v>1127423.1140000001</v>
      </c>
      <c r="F369" s="83"/>
    </row>
    <row r="370" spans="1:6" ht="14.5" x14ac:dyDescent="0.35">
      <c r="A370" s="107" t="s">
        <v>5</v>
      </c>
      <c r="B370" s="107" t="s">
        <v>30</v>
      </c>
      <c r="C370" s="107">
        <v>9</v>
      </c>
      <c r="D370" s="108">
        <v>17617.883419999998</v>
      </c>
      <c r="E370" s="108">
        <v>1038360.372</v>
      </c>
      <c r="F370" s="83"/>
    </row>
    <row r="371" spans="1:6" ht="14.5" x14ac:dyDescent="0.35">
      <c r="A371" s="107" t="s">
        <v>5</v>
      </c>
      <c r="B371" s="107" t="s">
        <v>30</v>
      </c>
      <c r="C371" s="107">
        <v>10</v>
      </c>
      <c r="D371" s="108">
        <v>19513.825150000001</v>
      </c>
      <c r="E371" s="108">
        <v>601567.90930000006</v>
      </c>
      <c r="F371" s="83"/>
    </row>
    <row r="372" spans="1:6" ht="14.5" x14ac:dyDescent="0.35">
      <c r="A372" s="107" t="s">
        <v>5</v>
      </c>
      <c r="B372" s="107" t="s">
        <v>30</v>
      </c>
      <c r="C372" s="107">
        <v>11</v>
      </c>
      <c r="D372" s="108">
        <v>19996.415789999999</v>
      </c>
      <c r="E372" s="108">
        <v>474242.364</v>
      </c>
      <c r="F372" s="83"/>
    </row>
    <row r="373" spans="1:6" ht="14.5" x14ac:dyDescent="0.35">
      <c r="A373" s="107" t="s">
        <v>5</v>
      </c>
      <c r="B373" s="107" t="s">
        <v>30</v>
      </c>
      <c r="C373" s="107">
        <v>12</v>
      </c>
      <c r="D373" s="108">
        <v>21027.809600000001</v>
      </c>
      <c r="E373" s="108">
        <v>541553.60710000002</v>
      </c>
      <c r="F373" s="83"/>
    </row>
    <row r="374" spans="1:6" ht="14.5" x14ac:dyDescent="0.35">
      <c r="A374" s="107" t="s">
        <v>5</v>
      </c>
      <c r="B374" s="107" t="s">
        <v>31</v>
      </c>
      <c r="C374" s="107">
        <v>1</v>
      </c>
      <c r="D374" s="108">
        <v>945.92747039999995</v>
      </c>
      <c r="E374" s="108">
        <v>75454.633059999993</v>
      </c>
      <c r="F374" s="83"/>
    </row>
    <row r="375" spans="1:6" ht="14.5" x14ac:dyDescent="0.35">
      <c r="A375" s="107" t="s">
        <v>5</v>
      </c>
      <c r="B375" s="107" t="s">
        <v>31</v>
      </c>
      <c r="C375" s="107">
        <v>2</v>
      </c>
      <c r="D375" s="108">
        <v>757.75350730000002</v>
      </c>
      <c r="E375" s="108">
        <v>56013.162250000001</v>
      </c>
      <c r="F375" s="83"/>
    </row>
    <row r="376" spans="1:6" ht="14.5" x14ac:dyDescent="0.35">
      <c r="A376" s="107" t="s">
        <v>5</v>
      </c>
      <c r="B376" s="107" t="s">
        <v>31</v>
      </c>
      <c r="C376" s="107">
        <v>3</v>
      </c>
      <c r="D376" s="108">
        <v>831.42349939999997</v>
      </c>
      <c r="E376" s="108">
        <v>65522.706689999999</v>
      </c>
      <c r="F376" s="83"/>
    </row>
    <row r="377" spans="1:6" ht="14.5" x14ac:dyDescent="0.35">
      <c r="A377" s="107" t="s">
        <v>5</v>
      </c>
      <c r="B377" s="107" t="s">
        <v>31</v>
      </c>
      <c r="C377" s="107">
        <v>4</v>
      </c>
      <c r="D377" s="108">
        <v>820.21700599999997</v>
      </c>
      <c r="E377" s="108">
        <v>60860.003019999996</v>
      </c>
      <c r="F377" s="83"/>
    </row>
    <row r="378" spans="1:6" ht="14.5" x14ac:dyDescent="0.35">
      <c r="A378" s="107" t="s">
        <v>5</v>
      </c>
      <c r="B378" s="107" t="s">
        <v>31</v>
      </c>
      <c r="C378" s="107">
        <v>5</v>
      </c>
      <c r="D378" s="108">
        <v>935.90597639999999</v>
      </c>
      <c r="E378" s="108">
        <v>70030.65969</v>
      </c>
      <c r="F378" s="83"/>
    </row>
    <row r="379" spans="1:6" ht="14.5" x14ac:dyDescent="0.35">
      <c r="A379" s="107" t="s">
        <v>5</v>
      </c>
      <c r="B379" s="107" t="s">
        <v>31</v>
      </c>
      <c r="C379" s="107">
        <v>6</v>
      </c>
      <c r="D379" s="108">
        <v>866.89589839999996</v>
      </c>
      <c r="E379" s="108">
        <v>57110.851920000001</v>
      </c>
      <c r="F379" s="83"/>
    </row>
    <row r="380" spans="1:6" ht="14.5" x14ac:dyDescent="0.35">
      <c r="A380" s="107" t="s">
        <v>5</v>
      </c>
      <c r="B380" s="107" t="s">
        <v>31</v>
      </c>
      <c r="C380" s="107">
        <v>7</v>
      </c>
      <c r="D380" s="108">
        <v>961.23904300000004</v>
      </c>
      <c r="E380" s="108">
        <v>59425.553229999998</v>
      </c>
      <c r="F380" s="83"/>
    </row>
    <row r="381" spans="1:6" ht="14.5" x14ac:dyDescent="0.35">
      <c r="A381" s="107" t="s">
        <v>5</v>
      </c>
      <c r="B381" s="107" t="s">
        <v>31</v>
      </c>
      <c r="C381" s="107">
        <v>8</v>
      </c>
      <c r="D381" s="108">
        <v>1009.939285</v>
      </c>
      <c r="E381" s="108">
        <v>64896.034800000001</v>
      </c>
      <c r="F381" s="83"/>
    </row>
    <row r="382" spans="1:6" ht="14.5" x14ac:dyDescent="0.35">
      <c r="A382" s="107" t="s">
        <v>5</v>
      </c>
      <c r="B382" s="107" t="s">
        <v>31</v>
      </c>
      <c r="C382" s="107">
        <v>9</v>
      </c>
      <c r="D382" s="108">
        <v>1000.524817</v>
      </c>
      <c r="E382" s="108">
        <v>56556.87328</v>
      </c>
      <c r="F382" s="83"/>
    </row>
    <row r="383" spans="1:6" ht="14.5" x14ac:dyDescent="0.35">
      <c r="A383" s="107" t="s">
        <v>5</v>
      </c>
      <c r="B383" s="107" t="s">
        <v>31</v>
      </c>
      <c r="C383" s="107">
        <v>10</v>
      </c>
      <c r="D383" s="108">
        <v>987.52515930000004</v>
      </c>
      <c r="E383" s="108">
        <v>19779.613700000002</v>
      </c>
      <c r="F383" s="83"/>
    </row>
    <row r="384" spans="1:6" ht="14.5" x14ac:dyDescent="0.35">
      <c r="A384" s="107" t="s">
        <v>5</v>
      </c>
      <c r="B384" s="107" t="s">
        <v>31</v>
      </c>
      <c r="C384" s="107">
        <v>11</v>
      </c>
      <c r="D384" s="108">
        <v>1063.3746679999999</v>
      </c>
      <c r="E384" s="108">
        <v>13660.306769999999</v>
      </c>
      <c r="F384" s="83"/>
    </row>
    <row r="385" spans="1:6" ht="14.5" x14ac:dyDescent="0.35">
      <c r="A385" s="107" t="s">
        <v>5</v>
      </c>
      <c r="B385" s="107" t="s">
        <v>31</v>
      </c>
      <c r="C385" s="107">
        <v>12</v>
      </c>
      <c r="D385" s="108">
        <v>1073.4902729999999</v>
      </c>
      <c r="E385" s="108">
        <v>13849.17525</v>
      </c>
      <c r="F385" s="83"/>
    </row>
    <row r="386" spans="1:6" ht="14.5" x14ac:dyDescent="0.35">
      <c r="A386" s="107" t="s">
        <v>5</v>
      </c>
      <c r="B386" s="107" t="s">
        <v>343</v>
      </c>
      <c r="C386" s="107">
        <v>1</v>
      </c>
      <c r="D386" s="113">
        <v>0</v>
      </c>
      <c r="E386" s="113">
        <v>0</v>
      </c>
      <c r="F386" s="83"/>
    </row>
    <row r="387" spans="1:6" ht="14.5" x14ac:dyDescent="0.35">
      <c r="A387" s="107" t="s">
        <v>5</v>
      </c>
      <c r="B387" s="107" t="s">
        <v>343</v>
      </c>
      <c r="C387" s="107">
        <v>2</v>
      </c>
      <c r="D387" s="113">
        <v>0</v>
      </c>
      <c r="E387" s="113">
        <v>0</v>
      </c>
      <c r="F387" s="83"/>
    </row>
    <row r="388" spans="1:6" ht="14.5" x14ac:dyDescent="0.35">
      <c r="A388" s="107" t="s">
        <v>5</v>
      </c>
      <c r="B388" s="107" t="s">
        <v>343</v>
      </c>
      <c r="C388" s="107">
        <v>3</v>
      </c>
      <c r="D388" s="113">
        <v>0</v>
      </c>
      <c r="E388" s="113">
        <v>0</v>
      </c>
      <c r="F388" s="83"/>
    </row>
    <row r="389" spans="1:6" ht="14.5" x14ac:dyDescent="0.35">
      <c r="A389" s="107" t="s">
        <v>5</v>
      </c>
      <c r="B389" s="107" t="s">
        <v>343</v>
      </c>
      <c r="C389" s="107">
        <v>4</v>
      </c>
      <c r="D389" s="113">
        <v>0</v>
      </c>
      <c r="E389" s="113">
        <v>0</v>
      </c>
      <c r="F389" s="83"/>
    </row>
    <row r="390" spans="1:6" ht="14.5" x14ac:dyDescent="0.35">
      <c r="A390" s="107" t="s">
        <v>5</v>
      </c>
      <c r="B390" s="107" t="s">
        <v>343</v>
      </c>
      <c r="C390" s="107">
        <v>5</v>
      </c>
      <c r="D390" s="113">
        <v>0</v>
      </c>
      <c r="E390" s="113">
        <v>0</v>
      </c>
      <c r="F390" s="83"/>
    </row>
    <row r="391" spans="1:6" ht="14.5" x14ac:dyDescent="0.35">
      <c r="A391" s="107" t="s">
        <v>5</v>
      </c>
      <c r="B391" s="107" t="s">
        <v>343</v>
      </c>
      <c r="C391" s="107">
        <v>6</v>
      </c>
      <c r="D391" s="113">
        <v>0</v>
      </c>
      <c r="E391" s="113">
        <v>0</v>
      </c>
      <c r="F391" s="83"/>
    </row>
    <row r="392" spans="1:6" ht="14.5" x14ac:dyDescent="0.35">
      <c r="A392" s="107" t="s">
        <v>5</v>
      </c>
      <c r="B392" s="107" t="s">
        <v>343</v>
      </c>
      <c r="C392" s="107">
        <v>7</v>
      </c>
      <c r="D392" s="113">
        <v>0</v>
      </c>
      <c r="E392" s="113">
        <v>0</v>
      </c>
      <c r="F392" s="83"/>
    </row>
    <row r="393" spans="1:6" ht="14.5" x14ac:dyDescent="0.35">
      <c r="A393" s="107" t="s">
        <v>5</v>
      </c>
      <c r="B393" s="107" t="s">
        <v>343</v>
      </c>
      <c r="C393" s="107">
        <v>8</v>
      </c>
      <c r="D393" s="113">
        <v>0</v>
      </c>
      <c r="E393" s="113">
        <v>0</v>
      </c>
      <c r="F393" s="83"/>
    </row>
    <row r="394" spans="1:6" ht="14.5" x14ac:dyDescent="0.35">
      <c r="A394" s="107" t="s">
        <v>5</v>
      </c>
      <c r="B394" s="107" t="s">
        <v>343</v>
      </c>
      <c r="C394" s="107">
        <v>9</v>
      </c>
      <c r="D394" s="113">
        <v>0</v>
      </c>
      <c r="E394" s="113">
        <v>0</v>
      </c>
      <c r="F394" s="83"/>
    </row>
    <row r="395" spans="1:6" ht="14.5" x14ac:dyDescent="0.35">
      <c r="A395" s="107" t="s">
        <v>5</v>
      </c>
      <c r="B395" s="107" t="s">
        <v>343</v>
      </c>
      <c r="C395" s="107">
        <v>10</v>
      </c>
      <c r="D395" s="113">
        <v>0</v>
      </c>
      <c r="E395" s="113">
        <v>0</v>
      </c>
      <c r="F395" s="83"/>
    </row>
    <row r="396" spans="1:6" ht="14.5" x14ac:dyDescent="0.35">
      <c r="A396" s="107" t="s">
        <v>5</v>
      </c>
      <c r="B396" s="107" t="s">
        <v>343</v>
      </c>
      <c r="C396" s="107">
        <v>11</v>
      </c>
      <c r="D396" s="113">
        <v>0</v>
      </c>
      <c r="E396" s="113">
        <v>0</v>
      </c>
      <c r="F396" s="83"/>
    </row>
    <row r="397" spans="1:6" ht="14.5" x14ac:dyDescent="0.35">
      <c r="A397" s="107" t="s">
        <v>5</v>
      </c>
      <c r="B397" s="107" t="s">
        <v>343</v>
      </c>
      <c r="C397" s="107">
        <v>12</v>
      </c>
      <c r="D397" s="113">
        <v>0</v>
      </c>
      <c r="E397" s="113">
        <v>0</v>
      </c>
      <c r="F397" s="83"/>
    </row>
    <row r="398" spans="1:6" ht="14.5" x14ac:dyDescent="0.35">
      <c r="A398" s="107" t="s">
        <v>5</v>
      </c>
      <c r="B398" s="107" t="s">
        <v>32</v>
      </c>
      <c r="C398" s="107">
        <v>1</v>
      </c>
      <c r="D398" s="108">
        <v>15984.988289999999</v>
      </c>
      <c r="E398" s="108">
        <v>1300933.0109999999</v>
      </c>
      <c r="F398" s="83"/>
    </row>
    <row r="399" spans="1:6" ht="14.5" x14ac:dyDescent="0.35">
      <c r="A399" s="107" t="s">
        <v>5</v>
      </c>
      <c r="B399" s="107" t="s">
        <v>32</v>
      </c>
      <c r="C399" s="107">
        <v>2</v>
      </c>
      <c r="D399" s="108">
        <v>12330.391739999999</v>
      </c>
      <c r="E399" s="108">
        <v>942451.33299999998</v>
      </c>
      <c r="F399" s="83"/>
    </row>
    <row r="400" spans="1:6" ht="14.5" x14ac:dyDescent="0.35">
      <c r="A400" s="107" t="s">
        <v>5</v>
      </c>
      <c r="B400" s="107" t="s">
        <v>32</v>
      </c>
      <c r="C400" s="107">
        <v>3</v>
      </c>
      <c r="D400" s="108">
        <v>14007.916440000001</v>
      </c>
      <c r="E400" s="108">
        <v>1125280.0190000001</v>
      </c>
      <c r="F400" s="83"/>
    </row>
    <row r="401" spans="1:6" ht="14.5" x14ac:dyDescent="0.35">
      <c r="A401" s="107" t="s">
        <v>5</v>
      </c>
      <c r="B401" s="107" t="s">
        <v>32</v>
      </c>
      <c r="C401" s="107">
        <v>4</v>
      </c>
      <c r="D401" s="108">
        <v>11108.93563</v>
      </c>
      <c r="E401" s="108">
        <v>826161.40509999997</v>
      </c>
      <c r="F401" s="83"/>
    </row>
    <row r="402" spans="1:6" ht="14.5" x14ac:dyDescent="0.35">
      <c r="A402" s="107" t="s">
        <v>5</v>
      </c>
      <c r="B402" s="107" t="s">
        <v>32</v>
      </c>
      <c r="C402" s="107">
        <v>5</v>
      </c>
      <c r="D402" s="108">
        <v>13907.53046</v>
      </c>
      <c r="E402" s="108">
        <v>1027524.145</v>
      </c>
      <c r="F402" s="83"/>
    </row>
    <row r="403" spans="1:6" ht="14.5" x14ac:dyDescent="0.35">
      <c r="A403" s="107" t="s">
        <v>5</v>
      </c>
      <c r="B403" s="107" t="s">
        <v>32</v>
      </c>
      <c r="C403" s="107">
        <v>6</v>
      </c>
      <c r="D403" s="108">
        <v>12678.74251</v>
      </c>
      <c r="E403" s="108">
        <v>840846.94929999998</v>
      </c>
      <c r="F403" s="83"/>
    </row>
    <row r="404" spans="1:6" ht="14.5" x14ac:dyDescent="0.35">
      <c r="A404" s="107" t="s">
        <v>5</v>
      </c>
      <c r="B404" s="107" t="s">
        <v>32</v>
      </c>
      <c r="C404" s="107">
        <v>7</v>
      </c>
      <c r="D404" s="108">
        <v>13609.046329999999</v>
      </c>
      <c r="E404" s="108">
        <v>855175.18389999995</v>
      </c>
      <c r="F404" s="83"/>
    </row>
    <row r="405" spans="1:6" ht="14.5" x14ac:dyDescent="0.35">
      <c r="A405" s="107" t="s">
        <v>5</v>
      </c>
      <c r="B405" s="107" t="s">
        <v>32</v>
      </c>
      <c r="C405" s="107">
        <v>8</v>
      </c>
      <c r="D405" s="108">
        <v>13646.927170000001</v>
      </c>
      <c r="E405" s="108">
        <v>876612.28390000004</v>
      </c>
      <c r="F405" s="83"/>
    </row>
    <row r="406" spans="1:6" ht="14.5" x14ac:dyDescent="0.35">
      <c r="A406" s="107" t="s">
        <v>5</v>
      </c>
      <c r="B406" s="107" t="s">
        <v>32</v>
      </c>
      <c r="C406" s="107">
        <v>9</v>
      </c>
      <c r="D406" s="108">
        <v>13884.781349999999</v>
      </c>
      <c r="E406" s="108">
        <v>820110.35230000003</v>
      </c>
      <c r="F406" s="83"/>
    </row>
    <row r="407" spans="1:6" ht="14.5" x14ac:dyDescent="0.35">
      <c r="A407" s="107" t="s">
        <v>5</v>
      </c>
      <c r="B407" s="107" t="s">
        <v>32</v>
      </c>
      <c r="C407" s="107">
        <v>10</v>
      </c>
      <c r="D407" s="108">
        <v>14097.22832</v>
      </c>
      <c r="E407" s="108">
        <v>459843.46419999999</v>
      </c>
      <c r="F407" s="83"/>
    </row>
    <row r="408" spans="1:6" ht="14.5" x14ac:dyDescent="0.35">
      <c r="A408" s="107" t="s">
        <v>5</v>
      </c>
      <c r="B408" s="107" t="s">
        <v>32</v>
      </c>
      <c r="C408" s="107">
        <v>11</v>
      </c>
      <c r="D408" s="108">
        <v>15261.572829999999</v>
      </c>
      <c r="E408" s="108">
        <v>425492.56140000001</v>
      </c>
      <c r="F408" s="83"/>
    </row>
    <row r="409" spans="1:6" ht="14.5" x14ac:dyDescent="0.35">
      <c r="A409" s="107" t="s">
        <v>5</v>
      </c>
      <c r="B409" s="107" t="s">
        <v>32</v>
      </c>
      <c r="C409" s="107">
        <v>12</v>
      </c>
      <c r="D409" s="108">
        <v>17218.482329999999</v>
      </c>
      <c r="E409" s="108">
        <v>485740.88309999998</v>
      </c>
      <c r="F409" s="83"/>
    </row>
    <row r="410" spans="1:6" ht="14.5" x14ac:dyDescent="0.35">
      <c r="A410" s="107" t="s">
        <v>5</v>
      </c>
      <c r="B410" s="107" t="s">
        <v>33</v>
      </c>
      <c r="C410" s="107">
        <v>1</v>
      </c>
      <c r="D410" s="108">
        <v>2172816.2650000001</v>
      </c>
      <c r="E410" s="108">
        <v>169962672.59999999</v>
      </c>
      <c r="F410" s="83"/>
    </row>
    <row r="411" spans="1:6" ht="14.5" x14ac:dyDescent="0.35">
      <c r="A411" s="107" t="s">
        <v>5</v>
      </c>
      <c r="B411" s="107" t="s">
        <v>33</v>
      </c>
      <c r="C411" s="107">
        <v>2</v>
      </c>
      <c r="D411" s="108">
        <v>1964382.149</v>
      </c>
      <c r="E411" s="108">
        <v>149852914.80000001</v>
      </c>
      <c r="F411" s="83"/>
    </row>
    <row r="412" spans="1:6" ht="14.5" x14ac:dyDescent="0.35">
      <c r="A412" s="107" t="s">
        <v>5</v>
      </c>
      <c r="B412" s="107" t="s">
        <v>33</v>
      </c>
      <c r="C412" s="107">
        <v>3</v>
      </c>
      <c r="D412" s="108">
        <v>2193396.1129999999</v>
      </c>
      <c r="E412" s="108">
        <v>176350888.40000001</v>
      </c>
      <c r="F412" s="83"/>
    </row>
    <row r="413" spans="1:6" ht="14.5" x14ac:dyDescent="0.35">
      <c r="A413" s="107" t="s">
        <v>5</v>
      </c>
      <c r="B413" s="107" t="s">
        <v>33</v>
      </c>
      <c r="C413" s="107">
        <v>4</v>
      </c>
      <c r="D413" s="108">
        <v>2075796.389</v>
      </c>
      <c r="E413" s="108">
        <v>155098215.5</v>
      </c>
      <c r="F413" s="83"/>
    </row>
    <row r="414" spans="1:6" ht="14.5" x14ac:dyDescent="0.35">
      <c r="A414" s="107" t="s">
        <v>5</v>
      </c>
      <c r="B414" s="107" t="s">
        <v>33</v>
      </c>
      <c r="C414" s="107">
        <v>5</v>
      </c>
      <c r="D414" s="108">
        <v>2181892.1290000002</v>
      </c>
      <c r="E414" s="108">
        <v>163058730</v>
      </c>
      <c r="F414" s="83"/>
    </row>
    <row r="415" spans="1:6" ht="14.5" x14ac:dyDescent="0.35">
      <c r="A415" s="107" t="s">
        <v>5</v>
      </c>
      <c r="B415" s="107" t="s">
        <v>33</v>
      </c>
      <c r="C415" s="107">
        <v>6</v>
      </c>
      <c r="D415" s="108">
        <v>2186558.6140000001</v>
      </c>
      <c r="E415" s="108">
        <v>147482874.80000001</v>
      </c>
      <c r="F415" s="83"/>
    </row>
    <row r="416" spans="1:6" ht="14.5" x14ac:dyDescent="0.35">
      <c r="A416" s="107" t="s">
        <v>5</v>
      </c>
      <c r="B416" s="107" t="s">
        <v>33</v>
      </c>
      <c r="C416" s="107">
        <v>7</v>
      </c>
      <c r="D416" s="108">
        <v>2241508.6269999999</v>
      </c>
      <c r="E416" s="108">
        <v>139950680.19999999</v>
      </c>
      <c r="F416" s="83"/>
    </row>
    <row r="417" spans="1:6" ht="14.5" x14ac:dyDescent="0.35">
      <c r="A417" s="107" t="s">
        <v>5</v>
      </c>
      <c r="B417" s="107" t="s">
        <v>33</v>
      </c>
      <c r="C417" s="107">
        <v>8</v>
      </c>
      <c r="D417" s="108">
        <v>2152393.0109999999</v>
      </c>
      <c r="E417" s="108">
        <v>135468252.30000001</v>
      </c>
      <c r="F417" s="83"/>
    </row>
    <row r="418" spans="1:6" ht="14.5" x14ac:dyDescent="0.35">
      <c r="A418" s="107" t="s">
        <v>5</v>
      </c>
      <c r="B418" s="107" t="s">
        <v>33</v>
      </c>
      <c r="C418" s="107">
        <v>9</v>
      </c>
      <c r="D418" s="108">
        <v>2071499.4129999999</v>
      </c>
      <c r="E418" s="108">
        <v>117590753</v>
      </c>
      <c r="F418" s="83"/>
    </row>
    <row r="419" spans="1:6" ht="14.5" x14ac:dyDescent="0.35">
      <c r="A419" s="107" t="s">
        <v>5</v>
      </c>
      <c r="B419" s="107" t="s">
        <v>33</v>
      </c>
      <c r="C419" s="107">
        <v>10</v>
      </c>
      <c r="D419" s="108">
        <v>2125216.085</v>
      </c>
      <c r="E419" s="108">
        <v>75597833.569999993</v>
      </c>
      <c r="F419" s="83"/>
    </row>
    <row r="420" spans="1:6" ht="14.5" x14ac:dyDescent="0.35">
      <c r="A420" s="107" t="s">
        <v>5</v>
      </c>
      <c r="B420" s="107" t="s">
        <v>33</v>
      </c>
      <c r="C420" s="107">
        <v>11</v>
      </c>
      <c r="D420" s="108">
        <v>2129756.872</v>
      </c>
      <c r="E420" s="108">
        <v>66939243.560000002</v>
      </c>
      <c r="F420" s="83"/>
    </row>
    <row r="421" spans="1:6" ht="14.5" x14ac:dyDescent="0.35">
      <c r="A421" s="107" t="s">
        <v>5</v>
      </c>
      <c r="B421" s="107" t="s">
        <v>33</v>
      </c>
      <c r="C421" s="107">
        <v>12</v>
      </c>
      <c r="D421" s="108">
        <v>2277332.6850000001</v>
      </c>
      <c r="E421" s="108">
        <v>72335041.159999996</v>
      </c>
      <c r="F421" s="83"/>
    </row>
    <row r="422" spans="1:6" ht="14.5" x14ac:dyDescent="0.35">
      <c r="A422" s="107" t="s">
        <v>5</v>
      </c>
      <c r="B422" s="107" t="s">
        <v>34</v>
      </c>
      <c r="C422" s="107">
        <v>1</v>
      </c>
      <c r="D422" s="108">
        <v>3623.4352800000001</v>
      </c>
      <c r="E422" s="108">
        <v>290332.19290000002</v>
      </c>
      <c r="F422" s="83"/>
    </row>
    <row r="423" spans="1:6" ht="14.5" x14ac:dyDescent="0.35">
      <c r="A423" s="107" t="s">
        <v>5</v>
      </c>
      <c r="B423" s="107" t="s">
        <v>34</v>
      </c>
      <c r="C423" s="107">
        <v>2</v>
      </c>
      <c r="D423" s="108">
        <v>2623.701685</v>
      </c>
      <c r="E423" s="108">
        <v>195322.8118</v>
      </c>
      <c r="F423" s="83"/>
    </row>
    <row r="424" spans="1:6" ht="14.5" x14ac:dyDescent="0.35">
      <c r="A424" s="107" t="s">
        <v>5</v>
      </c>
      <c r="B424" s="107" t="s">
        <v>34</v>
      </c>
      <c r="C424" s="107">
        <v>3</v>
      </c>
      <c r="D424" s="108">
        <v>2896.0131719999999</v>
      </c>
      <c r="E424" s="108">
        <v>232171.4694</v>
      </c>
      <c r="F424" s="83"/>
    </row>
    <row r="425" spans="1:6" ht="14.5" x14ac:dyDescent="0.35">
      <c r="A425" s="107" t="s">
        <v>5</v>
      </c>
      <c r="B425" s="107" t="s">
        <v>34</v>
      </c>
      <c r="C425" s="107">
        <v>4</v>
      </c>
      <c r="D425" s="108">
        <v>2966.560297</v>
      </c>
      <c r="E425" s="108">
        <v>224501.75520000001</v>
      </c>
      <c r="F425" s="83"/>
    </row>
    <row r="426" spans="1:6" ht="14.5" x14ac:dyDescent="0.35">
      <c r="A426" s="107" t="s">
        <v>5</v>
      </c>
      <c r="B426" s="107" t="s">
        <v>34</v>
      </c>
      <c r="C426" s="107">
        <v>5</v>
      </c>
      <c r="D426" s="108">
        <v>3659.1338340000002</v>
      </c>
      <c r="E426" s="108">
        <v>272489.07929999998</v>
      </c>
      <c r="F426" s="83"/>
    </row>
    <row r="427" spans="1:6" ht="14.5" x14ac:dyDescent="0.35">
      <c r="A427" s="107" t="s">
        <v>5</v>
      </c>
      <c r="B427" s="107" t="s">
        <v>34</v>
      </c>
      <c r="C427" s="107">
        <v>6</v>
      </c>
      <c r="D427" s="108">
        <v>4280.5293529999999</v>
      </c>
      <c r="E427" s="108">
        <v>283118.61869999999</v>
      </c>
      <c r="F427" s="83"/>
    </row>
    <row r="428" spans="1:6" ht="14.5" x14ac:dyDescent="0.35">
      <c r="A428" s="107" t="s">
        <v>5</v>
      </c>
      <c r="B428" s="107" t="s">
        <v>34</v>
      </c>
      <c r="C428" s="107">
        <v>7</v>
      </c>
      <c r="D428" s="108">
        <v>4510.3835429999999</v>
      </c>
      <c r="E428" s="108">
        <v>281136.21779999998</v>
      </c>
      <c r="F428" s="83"/>
    </row>
    <row r="429" spans="1:6" ht="14.5" x14ac:dyDescent="0.35">
      <c r="A429" s="107" t="s">
        <v>5</v>
      </c>
      <c r="B429" s="107" t="s">
        <v>34</v>
      </c>
      <c r="C429" s="107">
        <v>8</v>
      </c>
      <c r="D429" s="108">
        <v>4299.7775750000001</v>
      </c>
      <c r="E429" s="108">
        <v>273228.51659999997</v>
      </c>
      <c r="F429" s="83"/>
    </row>
    <row r="430" spans="1:6" ht="14.5" x14ac:dyDescent="0.35">
      <c r="A430" s="107" t="s">
        <v>5</v>
      </c>
      <c r="B430" s="107" t="s">
        <v>34</v>
      </c>
      <c r="C430" s="107">
        <v>9</v>
      </c>
      <c r="D430" s="108">
        <v>4339.3266020000001</v>
      </c>
      <c r="E430" s="108">
        <v>245703.94380000001</v>
      </c>
      <c r="F430" s="83"/>
    </row>
    <row r="431" spans="1:6" ht="14.5" x14ac:dyDescent="0.35">
      <c r="A431" s="107" t="s">
        <v>5</v>
      </c>
      <c r="B431" s="107" t="s">
        <v>34</v>
      </c>
      <c r="C431" s="107">
        <v>10</v>
      </c>
      <c r="D431" s="108">
        <v>4193.580258</v>
      </c>
      <c r="E431" s="108">
        <v>115536.1881</v>
      </c>
      <c r="F431" s="83"/>
    </row>
    <row r="432" spans="1:6" ht="14.5" x14ac:dyDescent="0.35">
      <c r="A432" s="107" t="s">
        <v>5</v>
      </c>
      <c r="B432" s="107" t="s">
        <v>34</v>
      </c>
      <c r="C432" s="107">
        <v>11</v>
      </c>
      <c r="D432" s="108">
        <v>4282.9903910000003</v>
      </c>
      <c r="E432" s="108">
        <v>99860.427830000001</v>
      </c>
      <c r="F432" s="83"/>
    </row>
    <row r="433" spans="1:6" ht="14.5" x14ac:dyDescent="0.35">
      <c r="A433" s="107" t="s">
        <v>5</v>
      </c>
      <c r="B433" s="107" t="s">
        <v>34</v>
      </c>
      <c r="C433" s="107">
        <v>12</v>
      </c>
      <c r="D433" s="108">
        <v>4488.2299720000001</v>
      </c>
      <c r="E433" s="108">
        <v>103902.4782</v>
      </c>
      <c r="F433" s="83"/>
    </row>
    <row r="434" spans="1:6" ht="14.5" x14ac:dyDescent="0.35">
      <c r="A434" s="107" t="s">
        <v>5</v>
      </c>
      <c r="B434" s="107" t="s">
        <v>35</v>
      </c>
      <c r="C434" s="107">
        <v>1</v>
      </c>
      <c r="D434" s="108">
        <v>956.03575260000002</v>
      </c>
      <c r="E434" s="108">
        <v>78551.732090000005</v>
      </c>
      <c r="F434" s="83"/>
    </row>
    <row r="435" spans="1:6" ht="14.5" x14ac:dyDescent="0.35">
      <c r="A435" s="107" t="s">
        <v>5</v>
      </c>
      <c r="B435" s="107" t="s">
        <v>35</v>
      </c>
      <c r="C435" s="107">
        <v>2</v>
      </c>
      <c r="D435" s="108">
        <v>789.09817650000002</v>
      </c>
      <c r="E435" s="108">
        <v>59117.01066</v>
      </c>
      <c r="F435" s="83"/>
    </row>
    <row r="436" spans="1:6" ht="14.5" x14ac:dyDescent="0.35">
      <c r="A436" s="107" t="s">
        <v>5</v>
      </c>
      <c r="B436" s="107" t="s">
        <v>35</v>
      </c>
      <c r="C436" s="107">
        <v>3</v>
      </c>
      <c r="D436" s="108">
        <v>900.22596420000002</v>
      </c>
      <c r="E436" s="108">
        <v>70741.31684</v>
      </c>
      <c r="F436" s="83"/>
    </row>
    <row r="437" spans="1:6" ht="14.5" x14ac:dyDescent="0.35">
      <c r="A437" s="107" t="s">
        <v>5</v>
      </c>
      <c r="B437" s="107" t="s">
        <v>35</v>
      </c>
      <c r="C437" s="107">
        <v>4</v>
      </c>
      <c r="D437" s="108">
        <v>754.52206369999999</v>
      </c>
      <c r="E437" s="108">
        <v>56686.993580000002</v>
      </c>
      <c r="F437" s="83"/>
    </row>
    <row r="438" spans="1:6" ht="14.5" x14ac:dyDescent="0.35">
      <c r="A438" s="107" t="s">
        <v>5</v>
      </c>
      <c r="B438" s="107" t="s">
        <v>35</v>
      </c>
      <c r="C438" s="107">
        <v>5</v>
      </c>
      <c r="D438" s="108">
        <v>985.31973029999995</v>
      </c>
      <c r="E438" s="108">
        <v>74125.825240000006</v>
      </c>
      <c r="F438" s="83"/>
    </row>
    <row r="439" spans="1:6" ht="14.5" x14ac:dyDescent="0.35">
      <c r="A439" s="107" t="s">
        <v>5</v>
      </c>
      <c r="B439" s="107" t="s">
        <v>35</v>
      </c>
      <c r="C439" s="107">
        <v>6</v>
      </c>
      <c r="D439" s="108">
        <v>966.68184510000003</v>
      </c>
      <c r="E439" s="108">
        <v>63390.150829999999</v>
      </c>
      <c r="F439" s="83"/>
    </row>
    <row r="440" spans="1:6" ht="14.5" x14ac:dyDescent="0.35">
      <c r="A440" s="107" t="s">
        <v>5</v>
      </c>
      <c r="B440" s="107" t="s">
        <v>35</v>
      </c>
      <c r="C440" s="107">
        <v>7</v>
      </c>
      <c r="D440" s="108">
        <v>990.33221909999997</v>
      </c>
      <c r="E440" s="108">
        <v>60821.508580000002</v>
      </c>
      <c r="F440" s="83"/>
    </row>
    <row r="441" spans="1:6" ht="14.5" x14ac:dyDescent="0.35">
      <c r="A441" s="107" t="s">
        <v>5</v>
      </c>
      <c r="B441" s="107" t="s">
        <v>35</v>
      </c>
      <c r="C441" s="107">
        <v>8</v>
      </c>
      <c r="D441" s="108">
        <v>1052.5241080000001</v>
      </c>
      <c r="E441" s="108">
        <v>67144.844129999998</v>
      </c>
      <c r="F441" s="83"/>
    </row>
    <row r="442" spans="1:6" ht="14.5" x14ac:dyDescent="0.35">
      <c r="A442" s="107" t="s">
        <v>5</v>
      </c>
      <c r="B442" s="107" t="s">
        <v>35</v>
      </c>
      <c r="C442" s="107">
        <v>9</v>
      </c>
      <c r="D442" s="108">
        <v>1017.843496</v>
      </c>
      <c r="E442" s="108">
        <v>55979.383560000002</v>
      </c>
      <c r="F442" s="83"/>
    </row>
    <row r="443" spans="1:6" ht="14.5" x14ac:dyDescent="0.35">
      <c r="A443" s="107" t="s">
        <v>5</v>
      </c>
      <c r="B443" s="107" t="s">
        <v>35</v>
      </c>
      <c r="C443" s="107">
        <v>10</v>
      </c>
      <c r="D443" s="108">
        <v>1063.2726970000001</v>
      </c>
      <c r="E443" s="108">
        <v>21915.081969999999</v>
      </c>
      <c r="F443" s="83"/>
    </row>
    <row r="444" spans="1:6" ht="14.5" x14ac:dyDescent="0.35">
      <c r="A444" s="107" t="s">
        <v>5</v>
      </c>
      <c r="B444" s="107" t="s">
        <v>35</v>
      </c>
      <c r="C444" s="107">
        <v>11</v>
      </c>
      <c r="D444" s="108">
        <v>1100.549029</v>
      </c>
      <c r="E444" s="108">
        <v>14052.54982</v>
      </c>
      <c r="F444" s="83"/>
    </row>
    <row r="445" spans="1:6" ht="14.5" x14ac:dyDescent="0.35">
      <c r="A445" s="107" t="s">
        <v>5</v>
      </c>
      <c r="B445" s="107" t="s">
        <v>35</v>
      </c>
      <c r="C445" s="107">
        <v>12</v>
      </c>
      <c r="D445" s="108">
        <v>958.19597799999997</v>
      </c>
      <c r="E445" s="108">
        <v>12490.968150000001</v>
      </c>
      <c r="F445" s="83"/>
    </row>
    <row r="446" spans="1:6" ht="14.5" x14ac:dyDescent="0.35">
      <c r="A446" s="107" t="s">
        <v>5</v>
      </c>
      <c r="B446" s="107" t="s">
        <v>36</v>
      </c>
      <c r="C446" s="107">
        <v>1</v>
      </c>
      <c r="D446" s="108">
        <v>86.854972599999996</v>
      </c>
      <c r="E446" s="108">
        <v>7063.9760560000004</v>
      </c>
      <c r="F446" s="83"/>
    </row>
    <row r="447" spans="1:6" ht="14.5" x14ac:dyDescent="0.35">
      <c r="A447" s="107" t="s">
        <v>5</v>
      </c>
      <c r="B447" s="107" t="s">
        <v>36</v>
      </c>
      <c r="C447" s="107">
        <v>2</v>
      </c>
      <c r="D447" s="108">
        <v>57.212669470000002</v>
      </c>
      <c r="E447" s="108">
        <v>4279.1033749999997</v>
      </c>
      <c r="F447" s="83"/>
    </row>
    <row r="448" spans="1:6" ht="14.5" x14ac:dyDescent="0.35">
      <c r="A448" s="107" t="s">
        <v>5</v>
      </c>
      <c r="B448" s="107" t="s">
        <v>36</v>
      </c>
      <c r="C448" s="107">
        <v>3</v>
      </c>
      <c r="D448" s="108">
        <v>75.481720920000001</v>
      </c>
      <c r="E448" s="108">
        <v>5924.1017940000002</v>
      </c>
      <c r="F448" s="83"/>
    </row>
    <row r="449" spans="1:6" ht="14.5" x14ac:dyDescent="0.35">
      <c r="A449" s="107" t="s">
        <v>5</v>
      </c>
      <c r="B449" s="107" t="s">
        <v>36</v>
      </c>
      <c r="C449" s="107">
        <v>4</v>
      </c>
      <c r="D449" s="108">
        <v>68.391411129999995</v>
      </c>
      <c r="E449" s="108">
        <v>5110.6201289999999</v>
      </c>
      <c r="F449" s="83"/>
    </row>
    <row r="450" spans="1:6" ht="14.5" x14ac:dyDescent="0.35">
      <c r="A450" s="107" t="s">
        <v>5</v>
      </c>
      <c r="B450" s="107" t="s">
        <v>36</v>
      </c>
      <c r="C450" s="107">
        <v>5</v>
      </c>
      <c r="D450" s="108">
        <v>94.763397839999996</v>
      </c>
      <c r="E450" s="108">
        <v>7074.4033680000002</v>
      </c>
      <c r="F450" s="83"/>
    </row>
    <row r="451" spans="1:6" ht="14.5" x14ac:dyDescent="0.35">
      <c r="A451" s="107" t="s">
        <v>5</v>
      </c>
      <c r="B451" s="107" t="s">
        <v>36</v>
      </c>
      <c r="C451" s="107">
        <v>6</v>
      </c>
      <c r="D451" s="108">
        <v>92.207300169999996</v>
      </c>
      <c r="E451" s="108">
        <v>6113.0904010000004</v>
      </c>
      <c r="F451" s="83"/>
    </row>
    <row r="452" spans="1:6" ht="14.5" x14ac:dyDescent="0.35">
      <c r="A452" s="107" t="s">
        <v>5</v>
      </c>
      <c r="B452" s="107" t="s">
        <v>36</v>
      </c>
      <c r="C452" s="107">
        <v>7</v>
      </c>
      <c r="D452" s="108">
        <v>88.612160360000004</v>
      </c>
      <c r="E452" s="108">
        <v>5601.6791649999996</v>
      </c>
      <c r="F452" s="83"/>
    </row>
    <row r="453" spans="1:6" ht="14.5" x14ac:dyDescent="0.35">
      <c r="A453" s="107" t="s">
        <v>5</v>
      </c>
      <c r="B453" s="107" t="s">
        <v>36</v>
      </c>
      <c r="C453" s="107">
        <v>8</v>
      </c>
      <c r="D453" s="108">
        <v>101.705359</v>
      </c>
      <c r="E453" s="108">
        <v>6604.321962</v>
      </c>
      <c r="F453" s="83"/>
    </row>
    <row r="454" spans="1:6" ht="14.5" x14ac:dyDescent="0.35">
      <c r="A454" s="107" t="s">
        <v>5</v>
      </c>
      <c r="B454" s="107" t="s">
        <v>36</v>
      </c>
      <c r="C454" s="107">
        <v>9</v>
      </c>
      <c r="D454" s="108">
        <v>91.454909110000003</v>
      </c>
      <c r="E454" s="108">
        <v>5242.7466000000004</v>
      </c>
      <c r="F454" s="83"/>
    </row>
    <row r="455" spans="1:6" ht="14.5" x14ac:dyDescent="0.35">
      <c r="A455" s="107" t="s">
        <v>5</v>
      </c>
      <c r="B455" s="107" t="s">
        <v>36</v>
      </c>
      <c r="C455" s="107">
        <v>10</v>
      </c>
      <c r="D455" s="108">
        <v>93.245544280000004</v>
      </c>
      <c r="E455" s="108">
        <v>2821.0788360000001</v>
      </c>
      <c r="F455" s="83"/>
    </row>
    <row r="456" spans="1:6" ht="14.5" x14ac:dyDescent="0.35">
      <c r="A456" s="107" t="s">
        <v>5</v>
      </c>
      <c r="B456" s="107" t="s">
        <v>36</v>
      </c>
      <c r="C456" s="107">
        <v>11</v>
      </c>
      <c r="D456" s="108">
        <v>101.04854640000001</v>
      </c>
      <c r="E456" s="108">
        <v>2370.881527</v>
      </c>
      <c r="F456" s="83"/>
    </row>
    <row r="457" spans="1:6" ht="14.5" x14ac:dyDescent="0.35">
      <c r="A457" s="107" t="s">
        <v>5</v>
      </c>
      <c r="B457" s="107" t="s">
        <v>36</v>
      </c>
      <c r="C457" s="107">
        <v>12</v>
      </c>
      <c r="D457" s="108">
        <v>104.65843049999999</v>
      </c>
      <c r="E457" s="108">
        <v>2444.859324</v>
      </c>
      <c r="F457" s="83"/>
    </row>
    <row r="458" spans="1:6" ht="14.5" x14ac:dyDescent="0.35">
      <c r="A458" s="107" t="s">
        <v>5</v>
      </c>
      <c r="B458" s="107" t="s">
        <v>37</v>
      </c>
      <c r="C458" s="107">
        <v>1</v>
      </c>
      <c r="D458" s="108">
        <v>817494.57949999999</v>
      </c>
      <c r="E458" s="108">
        <v>59633844.380000003</v>
      </c>
      <c r="F458" s="83"/>
    </row>
    <row r="459" spans="1:6" ht="14.5" x14ac:dyDescent="0.35">
      <c r="A459" s="107" t="s">
        <v>5</v>
      </c>
      <c r="B459" s="107" t="s">
        <v>37</v>
      </c>
      <c r="C459" s="107">
        <v>2</v>
      </c>
      <c r="D459" s="108">
        <v>763754.10199999996</v>
      </c>
      <c r="E459" s="108">
        <v>56817078.770000003</v>
      </c>
      <c r="F459" s="83"/>
    </row>
    <row r="460" spans="1:6" ht="14.5" x14ac:dyDescent="0.35">
      <c r="A460" s="107" t="s">
        <v>5</v>
      </c>
      <c r="B460" s="107" t="s">
        <v>37</v>
      </c>
      <c r="C460" s="107">
        <v>3</v>
      </c>
      <c r="D460" s="108">
        <v>843607.38859999995</v>
      </c>
      <c r="E460" s="108">
        <v>65392542.979999997</v>
      </c>
      <c r="F460" s="83"/>
    </row>
    <row r="461" spans="1:6" ht="14.5" x14ac:dyDescent="0.35">
      <c r="A461" s="107" t="s">
        <v>5</v>
      </c>
      <c r="B461" s="107" t="s">
        <v>37</v>
      </c>
      <c r="C461" s="107">
        <v>4</v>
      </c>
      <c r="D461" s="108">
        <v>816691.1054</v>
      </c>
      <c r="E461" s="108">
        <v>58861788.289999999</v>
      </c>
      <c r="F461" s="83"/>
    </row>
    <row r="462" spans="1:6" ht="14.5" x14ac:dyDescent="0.35">
      <c r="A462" s="107" t="s">
        <v>5</v>
      </c>
      <c r="B462" s="107" t="s">
        <v>37</v>
      </c>
      <c r="C462" s="107">
        <v>5</v>
      </c>
      <c r="D462" s="108">
        <v>825763.07750000001</v>
      </c>
      <c r="E462" s="108">
        <v>59165879.210000001</v>
      </c>
      <c r="F462" s="83"/>
    </row>
    <row r="463" spans="1:6" ht="14.5" x14ac:dyDescent="0.35">
      <c r="A463" s="107" t="s">
        <v>5</v>
      </c>
      <c r="B463" s="107" t="s">
        <v>37</v>
      </c>
      <c r="C463" s="107">
        <v>6</v>
      </c>
      <c r="D463" s="108">
        <v>833504.04429999995</v>
      </c>
      <c r="E463" s="108">
        <v>56063461.850000001</v>
      </c>
      <c r="F463" s="83"/>
    </row>
    <row r="464" spans="1:6" ht="14.5" x14ac:dyDescent="0.35">
      <c r="A464" s="107" t="s">
        <v>5</v>
      </c>
      <c r="B464" s="107" t="s">
        <v>37</v>
      </c>
      <c r="C464" s="107">
        <v>7</v>
      </c>
      <c r="D464" s="108">
        <v>846092.70970000001</v>
      </c>
      <c r="E464" s="108">
        <v>50580115.530000001</v>
      </c>
      <c r="F464" s="83"/>
    </row>
    <row r="465" spans="1:6" ht="14.5" x14ac:dyDescent="0.35">
      <c r="A465" s="107" t="s">
        <v>5</v>
      </c>
      <c r="B465" s="107" t="s">
        <v>37</v>
      </c>
      <c r="C465" s="107">
        <v>8</v>
      </c>
      <c r="D465" s="108">
        <v>831771.09629999998</v>
      </c>
      <c r="E465" s="108">
        <v>48033971.060000002</v>
      </c>
      <c r="F465" s="83"/>
    </row>
    <row r="466" spans="1:6" ht="14.5" x14ac:dyDescent="0.35">
      <c r="A466" s="107" t="s">
        <v>5</v>
      </c>
      <c r="B466" s="107" t="s">
        <v>37</v>
      </c>
      <c r="C466" s="107">
        <v>9</v>
      </c>
      <c r="D466" s="108">
        <v>737795.57909999997</v>
      </c>
      <c r="E466" s="108">
        <v>38637306.060000002</v>
      </c>
      <c r="F466" s="83"/>
    </row>
    <row r="467" spans="1:6" ht="14.5" x14ac:dyDescent="0.35">
      <c r="A467" s="107" t="s">
        <v>5</v>
      </c>
      <c r="B467" s="107" t="s">
        <v>37</v>
      </c>
      <c r="C467" s="107">
        <v>10</v>
      </c>
      <c r="D467" s="108">
        <v>775798.97290000005</v>
      </c>
      <c r="E467" s="108">
        <v>29195723.34</v>
      </c>
      <c r="F467" s="83"/>
    </row>
    <row r="468" spans="1:6" ht="14.5" x14ac:dyDescent="0.35">
      <c r="A468" s="107" t="s">
        <v>5</v>
      </c>
      <c r="B468" s="107" t="s">
        <v>37</v>
      </c>
      <c r="C468" s="107">
        <v>11</v>
      </c>
      <c r="D468" s="108">
        <v>797078.21250000002</v>
      </c>
      <c r="E468" s="108">
        <v>28051054.670000002</v>
      </c>
      <c r="F468" s="83"/>
    </row>
    <row r="469" spans="1:6" ht="14.5" x14ac:dyDescent="0.35">
      <c r="A469" s="107" t="s">
        <v>5</v>
      </c>
      <c r="B469" s="107" t="s">
        <v>37</v>
      </c>
      <c r="C469" s="107">
        <v>12</v>
      </c>
      <c r="D469" s="108">
        <v>839780.57880000002</v>
      </c>
      <c r="E469" s="108">
        <v>29842392.350000001</v>
      </c>
      <c r="F469" s="83"/>
    </row>
    <row r="470" spans="1:6" ht="14.5" x14ac:dyDescent="0.35">
      <c r="A470" s="107" t="s">
        <v>5</v>
      </c>
      <c r="B470" s="107" t="s">
        <v>38</v>
      </c>
      <c r="C470" s="107">
        <v>1</v>
      </c>
      <c r="D470" s="108">
        <v>5402.0670529999998</v>
      </c>
      <c r="E470" s="108">
        <v>365608.48749999999</v>
      </c>
      <c r="F470" s="83"/>
    </row>
    <row r="471" spans="1:6" ht="14.5" x14ac:dyDescent="0.35">
      <c r="A471" s="107" t="s">
        <v>5</v>
      </c>
      <c r="B471" s="107" t="s">
        <v>38</v>
      </c>
      <c r="C471" s="107">
        <v>2</v>
      </c>
      <c r="D471" s="108">
        <v>4295.2776949999998</v>
      </c>
      <c r="E471" s="108">
        <v>284300.9228</v>
      </c>
      <c r="F471" s="83"/>
    </row>
    <row r="472" spans="1:6" ht="14.5" x14ac:dyDescent="0.35">
      <c r="A472" s="107" t="s">
        <v>5</v>
      </c>
      <c r="B472" s="107" t="s">
        <v>38</v>
      </c>
      <c r="C472" s="107">
        <v>3</v>
      </c>
      <c r="D472" s="108">
        <v>4294.099287</v>
      </c>
      <c r="E472" s="108">
        <v>306000.20699999999</v>
      </c>
      <c r="F472" s="83"/>
    </row>
    <row r="473" spans="1:6" ht="14.5" x14ac:dyDescent="0.35">
      <c r="A473" s="107" t="s">
        <v>5</v>
      </c>
      <c r="B473" s="107" t="s">
        <v>38</v>
      </c>
      <c r="C473" s="107">
        <v>4</v>
      </c>
      <c r="D473" s="108">
        <v>4659.8650520000001</v>
      </c>
      <c r="E473" s="108">
        <v>305978.83529999998</v>
      </c>
      <c r="F473" s="83"/>
    </row>
    <row r="474" spans="1:6" ht="14.5" x14ac:dyDescent="0.35">
      <c r="A474" s="107" t="s">
        <v>5</v>
      </c>
      <c r="B474" s="107" t="s">
        <v>38</v>
      </c>
      <c r="C474" s="107">
        <v>5</v>
      </c>
      <c r="D474" s="108">
        <v>5692.9574039999998</v>
      </c>
      <c r="E474" s="108">
        <v>365459.10009999998</v>
      </c>
      <c r="F474" s="83"/>
    </row>
    <row r="475" spans="1:6" ht="14.5" x14ac:dyDescent="0.35">
      <c r="A475" s="107" t="s">
        <v>5</v>
      </c>
      <c r="B475" s="107" t="s">
        <v>38</v>
      </c>
      <c r="C475" s="107">
        <v>6</v>
      </c>
      <c r="D475" s="108">
        <v>5130.393419</v>
      </c>
      <c r="E475" s="108">
        <v>324132.65379999997</v>
      </c>
      <c r="F475" s="83"/>
    </row>
    <row r="476" spans="1:6" ht="14.5" x14ac:dyDescent="0.35">
      <c r="A476" s="107" t="s">
        <v>5</v>
      </c>
      <c r="B476" s="107" t="s">
        <v>38</v>
      </c>
      <c r="C476" s="107">
        <v>7</v>
      </c>
      <c r="D476" s="108">
        <v>5516.7074009999997</v>
      </c>
      <c r="E476" s="108">
        <v>316572.74900000001</v>
      </c>
      <c r="F476" s="83"/>
    </row>
    <row r="477" spans="1:6" ht="14.5" x14ac:dyDescent="0.35">
      <c r="A477" s="107" t="s">
        <v>5</v>
      </c>
      <c r="B477" s="107" t="s">
        <v>38</v>
      </c>
      <c r="C477" s="107">
        <v>8</v>
      </c>
      <c r="D477" s="108">
        <v>5059.0018719999998</v>
      </c>
      <c r="E477" s="108">
        <v>290303.25650000002</v>
      </c>
      <c r="F477" s="83"/>
    </row>
    <row r="478" spans="1:6" ht="14.5" x14ac:dyDescent="0.35">
      <c r="A478" s="107" t="s">
        <v>5</v>
      </c>
      <c r="B478" s="107" t="s">
        <v>38</v>
      </c>
      <c r="C478" s="107">
        <v>9</v>
      </c>
      <c r="D478" s="108">
        <v>5651.5491540000003</v>
      </c>
      <c r="E478" s="108">
        <v>292932.47509999998</v>
      </c>
      <c r="F478" s="83"/>
    </row>
    <row r="479" spans="1:6" ht="14.5" x14ac:dyDescent="0.35">
      <c r="A479" s="107" t="s">
        <v>5</v>
      </c>
      <c r="B479" s="107" t="s">
        <v>38</v>
      </c>
      <c r="C479" s="107">
        <v>10</v>
      </c>
      <c r="D479" s="108">
        <v>5608.7552660000001</v>
      </c>
      <c r="E479" s="108">
        <v>213757.94440000001</v>
      </c>
      <c r="F479" s="83"/>
    </row>
    <row r="480" spans="1:6" ht="14.5" x14ac:dyDescent="0.35">
      <c r="A480" s="107" t="s">
        <v>5</v>
      </c>
      <c r="B480" s="107" t="s">
        <v>38</v>
      </c>
      <c r="C480" s="107">
        <v>11</v>
      </c>
      <c r="D480" s="108">
        <v>5626.5437400000001</v>
      </c>
      <c r="E480" s="108">
        <v>202307.08499999999</v>
      </c>
      <c r="F480" s="83"/>
    </row>
    <row r="481" spans="1:6" ht="14.5" x14ac:dyDescent="0.35">
      <c r="A481" s="107" t="s">
        <v>5</v>
      </c>
      <c r="B481" s="107" t="s">
        <v>38</v>
      </c>
      <c r="C481" s="107">
        <v>12</v>
      </c>
      <c r="D481" s="108">
        <v>5900.1540990000003</v>
      </c>
      <c r="E481" s="108">
        <v>216879.8688</v>
      </c>
      <c r="F481" s="83"/>
    </row>
    <row r="482" spans="1:6" ht="14.5" x14ac:dyDescent="0.35">
      <c r="A482" s="107" t="s">
        <v>5</v>
      </c>
      <c r="B482" s="107" t="s">
        <v>39</v>
      </c>
      <c r="C482" s="107">
        <v>1</v>
      </c>
      <c r="D482" s="108">
        <v>7583.9974410000004</v>
      </c>
      <c r="E482" s="108">
        <v>549707.92520000006</v>
      </c>
      <c r="F482" s="83"/>
    </row>
    <row r="483" spans="1:6" ht="14.5" x14ac:dyDescent="0.35">
      <c r="A483" s="107" t="s">
        <v>5</v>
      </c>
      <c r="B483" s="107" t="s">
        <v>39</v>
      </c>
      <c r="C483" s="107">
        <v>2</v>
      </c>
      <c r="D483" s="108">
        <v>28717.06423</v>
      </c>
      <c r="E483" s="108">
        <v>2077745.8740000001</v>
      </c>
      <c r="F483" s="83"/>
    </row>
    <row r="484" spans="1:6" ht="14.5" x14ac:dyDescent="0.35">
      <c r="A484" s="107" t="s">
        <v>5</v>
      </c>
      <c r="B484" s="107" t="s">
        <v>39</v>
      </c>
      <c r="C484" s="107">
        <v>3</v>
      </c>
      <c r="D484" s="108">
        <v>63638.037960000001</v>
      </c>
      <c r="E484" s="108">
        <v>4820043.1859999998</v>
      </c>
      <c r="F484" s="83"/>
    </row>
    <row r="485" spans="1:6" ht="14.5" x14ac:dyDescent="0.35">
      <c r="A485" s="107" t="s">
        <v>5</v>
      </c>
      <c r="B485" s="107" t="s">
        <v>39</v>
      </c>
      <c r="C485" s="107">
        <v>4</v>
      </c>
      <c r="D485" s="108">
        <v>30799.70276</v>
      </c>
      <c r="E485" s="108">
        <v>2230954.327</v>
      </c>
      <c r="F485" s="83"/>
    </row>
    <row r="486" spans="1:6" ht="14.5" x14ac:dyDescent="0.35">
      <c r="A486" s="107" t="s">
        <v>5</v>
      </c>
      <c r="B486" s="107" t="s">
        <v>39</v>
      </c>
      <c r="C486" s="107">
        <v>5</v>
      </c>
      <c r="D486" s="108">
        <v>10064.309139999999</v>
      </c>
      <c r="E486" s="108">
        <v>717241.8088</v>
      </c>
      <c r="F486" s="83"/>
    </row>
    <row r="487" spans="1:6" ht="14.5" x14ac:dyDescent="0.35">
      <c r="A487" s="107" t="s">
        <v>5</v>
      </c>
      <c r="B487" s="107" t="s">
        <v>39</v>
      </c>
      <c r="C487" s="107">
        <v>6</v>
      </c>
      <c r="D487" s="108">
        <v>4249.6191639999997</v>
      </c>
      <c r="E487" s="108">
        <v>272940.25459999999</v>
      </c>
      <c r="F487" s="83"/>
    </row>
    <row r="488" spans="1:6" ht="14.5" x14ac:dyDescent="0.35">
      <c r="A488" s="107" t="s">
        <v>5</v>
      </c>
      <c r="B488" s="107" t="s">
        <v>39</v>
      </c>
      <c r="C488" s="107">
        <v>7</v>
      </c>
      <c r="D488" s="108">
        <v>27218.963759999999</v>
      </c>
      <c r="E488" s="108">
        <v>1630219.4369999999</v>
      </c>
      <c r="F488" s="83"/>
    </row>
    <row r="489" spans="1:6" ht="14.5" x14ac:dyDescent="0.35">
      <c r="A489" s="107" t="s">
        <v>5</v>
      </c>
      <c r="B489" s="107" t="s">
        <v>39</v>
      </c>
      <c r="C489" s="107">
        <v>8</v>
      </c>
      <c r="D489" s="108">
        <v>27411.460749999998</v>
      </c>
      <c r="E489" s="108">
        <v>1641388.3870000001</v>
      </c>
      <c r="F489" s="83"/>
    </row>
    <row r="490" spans="1:6" ht="14.5" x14ac:dyDescent="0.35">
      <c r="A490" s="107" t="s">
        <v>5</v>
      </c>
      <c r="B490" s="107" t="s">
        <v>39</v>
      </c>
      <c r="C490" s="107">
        <v>9</v>
      </c>
      <c r="D490" s="108">
        <v>27902.848000000002</v>
      </c>
      <c r="E490" s="108">
        <v>1528365.45</v>
      </c>
      <c r="F490" s="83"/>
    </row>
    <row r="491" spans="1:6" ht="14.5" x14ac:dyDescent="0.35">
      <c r="A491" s="107" t="s">
        <v>5</v>
      </c>
      <c r="B491" s="107" t="s">
        <v>39</v>
      </c>
      <c r="C491" s="107">
        <v>10</v>
      </c>
      <c r="D491" s="108">
        <v>36365.594149999997</v>
      </c>
      <c r="E491" s="108">
        <v>817461.41040000005</v>
      </c>
      <c r="F491" s="83"/>
    </row>
    <row r="492" spans="1:6" ht="14.5" x14ac:dyDescent="0.35">
      <c r="A492" s="107" t="s">
        <v>5</v>
      </c>
      <c r="B492" s="107" t="s">
        <v>39</v>
      </c>
      <c r="C492" s="107">
        <v>11</v>
      </c>
      <c r="D492" s="108">
        <v>39233.935969999999</v>
      </c>
      <c r="E492" s="108">
        <v>650724.3504</v>
      </c>
      <c r="F492" s="83"/>
    </row>
    <row r="493" spans="1:6" ht="14.5" x14ac:dyDescent="0.35">
      <c r="A493" s="107" t="s">
        <v>5</v>
      </c>
      <c r="B493" s="107" t="s">
        <v>39</v>
      </c>
      <c r="C493" s="107">
        <v>12</v>
      </c>
      <c r="D493" s="108">
        <v>29644.40582</v>
      </c>
      <c r="E493" s="108">
        <v>500870.35029999999</v>
      </c>
      <c r="F493" s="83"/>
    </row>
    <row r="494" spans="1:6" ht="14.5" x14ac:dyDescent="0.35">
      <c r="A494" s="107" t="s">
        <v>5</v>
      </c>
      <c r="B494" s="107" t="s">
        <v>40</v>
      </c>
      <c r="C494" s="107">
        <v>1</v>
      </c>
      <c r="D494" s="108">
        <v>119.4665748</v>
      </c>
      <c r="E494" s="108">
        <v>7067.8473450000001</v>
      </c>
      <c r="F494" s="83"/>
    </row>
    <row r="495" spans="1:6" ht="14.5" x14ac:dyDescent="0.35">
      <c r="A495" s="107" t="s">
        <v>5</v>
      </c>
      <c r="B495" s="107" t="s">
        <v>40</v>
      </c>
      <c r="C495" s="107">
        <v>2</v>
      </c>
      <c r="D495" s="108">
        <v>115.08341590000001</v>
      </c>
      <c r="E495" s="108">
        <v>7122.6273950000004</v>
      </c>
      <c r="F495" s="83"/>
    </row>
    <row r="496" spans="1:6" ht="14.5" x14ac:dyDescent="0.35">
      <c r="A496" s="107" t="s">
        <v>5</v>
      </c>
      <c r="B496" s="107" t="s">
        <v>40</v>
      </c>
      <c r="C496" s="107">
        <v>3</v>
      </c>
      <c r="D496" s="108">
        <v>122.0535623</v>
      </c>
      <c r="E496" s="108">
        <v>8046.9574910000001</v>
      </c>
      <c r="F496" s="83"/>
    </row>
    <row r="497" spans="1:6" ht="14.5" x14ac:dyDescent="0.35">
      <c r="A497" s="107" t="s">
        <v>5</v>
      </c>
      <c r="B497" s="107" t="s">
        <v>40</v>
      </c>
      <c r="C497" s="107">
        <v>4</v>
      </c>
      <c r="D497" s="108">
        <v>119.431631</v>
      </c>
      <c r="E497" s="108">
        <v>7738.3637689999996</v>
      </c>
      <c r="F497" s="83"/>
    </row>
    <row r="498" spans="1:6" ht="14.5" x14ac:dyDescent="0.35">
      <c r="A498" s="107" t="s">
        <v>5</v>
      </c>
      <c r="B498" s="107" t="s">
        <v>40</v>
      </c>
      <c r="C498" s="107">
        <v>5</v>
      </c>
      <c r="D498" s="108">
        <v>105.9534005</v>
      </c>
      <c r="E498" s="108">
        <v>7362.3601900000003</v>
      </c>
      <c r="F498" s="83"/>
    </row>
    <row r="499" spans="1:6" ht="14.5" x14ac:dyDescent="0.35">
      <c r="A499" s="107" t="s">
        <v>5</v>
      </c>
      <c r="B499" s="107" t="s">
        <v>40</v>
      </c>
      <c r="C499" s="107">
        <v>6</v>
      </c>
      <c r="D499" s="108">
        <v>85.999392310000005</v>
      </c>
      <c r="E499" s="108">
        <v>5493.3841339999999</v>
      </c>
      <c r="F499" s="83"/>
    </row>
    <row r="500" spans="1:6" ht="14.5" x14ac:dyDescent="0.35">
      <c r="A500" s="107" t="s">
        <v>5</v>
      </c>
      <c r="B500" s="107" t="s">
        <v>40</v>
      </c>
      <c r="C500" s="107">
        <v>7</v>
      </c>
      <c r="D500" s="108">
        <v>112.71053329999999</v>
      </c>
      <c r="E500" s="108">
        <v>6007.7615599999999</v>
      </c>
      <c r="F500" s="83"/>
    </row>
    <row r="501" spans="1:6" ht="14.5" x14ac:dyDescent="0.35">
      <c r="A501" s="107" t="s">
        <v>5</v>
      </c>
      <c r="B501" s="107" t="s">
        <v>40</v>
      </c>
      <c r="C501" s="107">
        <v>8</v>
      </c>
      <c r="D501" s="108">
        <v>105.8981173</v>
      </c>
      <c r="E501" s="108">
        <v>4745.821868</v>
      </c>
      <c r="F501" s="83"/>
    </row>
    <row r="502" spans="1:6" ht="14.5" x14ac:dyDescent="0.35">
      <c r="A502" s="107" t="s">
        <v>5</v>
      </c>
      <c r="B502" s="107" t="s">
        <v>40</v>
      </c>
      <c r="C502" s="107">
        <v>9</v>
      </c>
      <c r="D502" s="108">
        <v>97.821734449999994</v>
      </c>
      <c r="E502" s="108">
        <v>4069.2418290000001</v>
      </c>
      <c r="F502" s="83"/>
    </row>
    <row r="503" spans="1:6" ht="14.5" x14ac:dyDescent="0.35">
      <c r="A503" s="107" t="s">
        <v>5</v>
      </c>
      <c r="B503" s="107" t="s">
        <v>40</v>
      </c>
      <c r="C503" s="107">
        <v>10</v>
      </c>
      <c r="D503" s="108">
        <v>109.3252523</v>
      </c>
      <c r="E503" s="108">
        <v>3720.2284970000001</v>
      </c>
      <c r="F503" s="83"/>
    </row>
    <row r="504" spans="1:6" ht="14.5" x14ac:dyDescent="0.35">
      <c r="A504" s="107" t="s">
        <v>5</v>
      </c>
      <c r="B504" s="107" t="s">
        <v>40</v>
      </c>
      <c r="C504" s="107">
        <v>11</v>
      </c>
      <c r="D504" s="108">
        <v>118.2016866</v>
      </c>
      <c r="E504" s="108">
        <v>3943.1552150000002</v>
      </c>
      <c r="F504" s="83"/>
    </row>
    <row r="505" spans="1:6" ht="14.5" x14ac:dyDescent="0.35">
      <c r="A505" s="107" t="s">
        <v>5</v>
      </c>
      <c r="B505" s="107" t="s">
        <v>40</v>
      </c>
      <c r="C505" s="107">
        <v>12</v>
      </c>
      <c r="D505" s="108">
        <v>127.4321319</v>
      </c>
      <c r="E505" s="108">
        <v>4224.6154299999998</v>
      </c>
      <c r="F505" s="83"/>
    </row>
    <row r="506" spans="1:6" ht="14.5" x14ac:dyDescent="0.35">
      <c r="A506" s="107" t="s">
        <v>5</v>
      </c>
      <c r="B506" s="107" t="s">
        <v>41</v>
      </c>
      <c r="C506" s="107">
        <v>1</v>
      </c>
      <c r="D506" s="108">
        <v>233282.9737</v>
      </c>
      <c r="E506" s="108">
        <v>20291637.100000001</v>
      </c>
      <c r="F506" s="83"/>
    </row>
    <row r="507" spans="1:6" ht="14.5" x14ac:dyDescent="0.35">
      <c r="A507" s="107" t="s">
        <v>5</v>
      </c>
      <c r="B507" s="107" t="s">
        <v>41</v>
      </c>
      <c r="C507" s="107">
        <v>2</v>
      </c>
      <c r="D507" s="108">
        <v>209410.8216</v>
      </c>
      <c r="E507" s="108">
        <v>17357574.129999999</v>
      </c>
      <c r="F507" s="83"/>
    </row>
    <row r="508" spans="1:6" ht="14.5" x14ac:dyDescent="0.35">
      <c r="A508" s="107" t="s">
        <v>5</v>
      </c>
      <c r="B508" s="107" t="s">
        <v>41</v>
      </c>
      <c r="C508" s="107">
        <v>3</v>
      </c>
      <c r="D508" s="108">
        <v>224112.8646</v>
      </c>
      <c r="E508" s="108">
        <v>19482990.18</v>
      </c>
      <c r="F508" s="83"/>
    </row>
    <row r="509" spans="1:6" ht="14.5" x14ac:dyDescent="0.35">
      <c r="A509" s="107" t="s">
        <v>5</v>
      </c>
      <c r="B509" s="107" t="s">
        <v>41</v>
      </c>
      <c r="C509" s="107">
        <v>4</v>
      </c>
      <c r="D509" s="108">
        <v>209455.91680000001</v>
      </c>
      <c r="E509" s="108">
        <v>15988050.1</v>
      </c>
      <c r="F509" s="83"/>
    </row>
    <row r="510" spans="1:6" ht="14.5" x14ac:dyDescent="0.35">
      <c r="A510" s="107" t="s">
        <v>5</v>
      </c>
      <c r="B510" s="107" t="s">
        <v>41</v>
      </c>
      <c r="C510" s="107">
        <v>5</v>
      </c>
      <c r="D510" s="108">
        <v>224034.91029999999</v>
      </c>
      <c r="E510" s="108">
        <v>16690330.210000001</v>
      </c>
      <c r="F510" s="83"/>
    </row>
    <row r="511" spans="1:6" ht="14.5" x14ac:dyDescent="0.35">
      <c r="A511" s="107" t="s">
        <v>5</v>
      </c>
      <c r="B511" s="107" t="s">
        <v>41</v>
      </c>
      <c r="C511" s="107">
        <v>6</v>
      </c>
      <c r="D511" s="108">
        <v>242422.997</v>
      </c>
      <c r="E511" s="108">
        <v>15834306.779999999</v>
      </c>
      <c r="F511" s="83"/>
    </row>
    <row r="512" spans="1:6" ht="14.5" x14ac:dyDescent="0.35">
      <c r="A512" s="107" t="s">
        <v>5</v>
      </c>
      <c r="B512" s="107" t="s">
        <v>41</v>
      </c>
      <c r="C512" s="107">
        <v>7</v>
      </c>
      <c r="D512" s="108">
        <v>244326.04089999999</v>
      </c>
      <c r="E512" s="108">
        <v>15240726.75</v>
      </c>
      <c r="F512" s="83"/>
    </row>
    <row r="513" spans="1:6" ht="14.5" x14ac:dyDescent="0.35">
      <c r="A513" s="107" t="s">
        <v>5</v>
      </c>
      <c r="B513" s="107" t="s">
        <v>41</v>
      </c>
      <c r="C513" s="107">
        <v>8</v>
      </c>
      <c r="D513" s="108">
        <v>227756.35569999999</v>
      </c>
      <c r="E513" s="108">
        <v>15432174.039999999</v>
      </c>
      <c r="F513" s="83"/>
    </row>
    <row r="514" spans="1:6" ht="14.5" x14ac:dyDescent="0.35">
      <c r="A514" s="107" t="s">
        <v>5</v>
      </c>
      <c r="B514" s="107" t="s">
        <v>41</v>
      </c>
      <c r="C514" s="107">
        <v>9</v>
      </c>
      <c r="D514" s="108">
        <v>210393.5324</v>
      </c>
      <c r="E514" s="108">
        <v>13366075.210000001</v>
      </c>
      <c r="F514" s="83"/>
    </row>
    <row r="515" spans="1:6" ht="14.5" x14ac:dyDescent="0.35">
      <c r="A515" s="107" t="s">
        <v>5</v>
      </c>
      <c r="B515" s="107" t="s">
        <v>41</v>
      </c>
      <c r="C515" s="107">
        <v>10</v>
      </c>
      <c r="D515" s="108">
        <v>207632.2402</v>
      </c>
      <c r="E515" s="108">
        <v>7397763.5020000003</v>
      </c>
      <c r="F515" s="83"/>
    </row>
    <row r="516" spans="1:6" ht="14.5" x14ac:dyDescent="0.35">
      <c r="A516" s="107" t="s">
        <v>5</v>
      </c>
      <c r="B516" s="107" t="s">
        <v>41</v>
      </c>
      <c r="C516" s="107">
        <v>11</v>
      </c>
      <c r="D516" s="108">
        <v>212145.7237</v>
      </c>
      <c r="E516" s="108">
        <v>6465539.7850000001</v>
      </c>
      <c r="F516" s="83"/>
    </row>
    <row r="517" spans="1:6" ht="14.5" x14ac:dyDescent="0.35">
      <c r="A517" s="107" t="s">
        <v>5</v>
      </c>
      <c r="B517" s="107" t="s">
        <v>41</v>
      </c>
      <c r="C517" s="107">
        <v>12</v>
      </c>
      <c r="D517" s="108">
        <v>224672.92610000001</v>
      </c>
      <c r="E517" s="108">
        <v>6629368.2510000002</v>
      </c>
      <c r="F517" s="83"/>
    </row>
    <row r="518" spans="1:6" ht="14.5" x14ac:dyDescent="0.35">
      <c r="A518" s="107" t="s">
        <v>5</v>
      </c>
      <c r="B518" s="107" t="s">
        <v>42</v>
      </c>
      <c r="C518" s="107">
        <v>1</v>
      </c>
      <c r="D518" s="108">
        <v>4254.5330029999996</v>
      </c>
      <c r="E518" s="108">
        <v>342011.0233</v>
      </c>
      <c r="F518" s="83"/>
    </row>
    <row r="519" spans="1:6" ht="14.5" x14ac:dyDescent="0.35">
      <c r="A519" s="107" t="s">
        <v>5</v>
      </c>
      <c r="B519" s="107" t="s">
        <v>42</v>
      </c>
      <c r="C519" s="107">
        <v>2</v>
      </c>
      <c r="D519" s="108">
        <v>3383.9370180000001</v>
      </c>
      <c r="E519" s="108">
        <v>267814.1447</v>
      </c>
      <c r="F519" s="83"/>
    </row>
    <row r="520" spans="1:6" ht="14.5" x14ac:dyDescent="0.35">
      <c r="A520" s="107" t="s">
        <v>5</v>
      </c>
      <c r="B520" s="107" t="s">
        <v>42</v>
      </c>
      <c r="C520" s="107">
        <v>3</v>
      </c>
      <c r="D520" s="108">
        <v>3587.5355869999999</v>
      </c>
      <c r="E520" s="108">
        <v>298996.18829999998</v>
      </c>
      <c r="F520" s="83"/>
    </row>
    <row r="521" spans="1:6" ht="14.5" x14ac:dyDescent="0.35">
      <c r="A521" s="107" t="s">
        <v>5</v>
      </c>
      <c r="B521" s="107" t="s">
        <v>42</v>
      </c>
      <c r="C521" s="107">
        <v>4</v>
      </c>
      <c r="D521" s="108">
        <v>3162.004406</v>
      </c>
      <c r="E521" s="108">
        <v>248998.78339999999</v>
      </c>
      <c r="F521" s="83"/>
    </row>
    <row r="522" spans="1:6" ht="14.5" x14ac:dyDescent="0.35">
      <c r="A522" s="107" t="s">
        <v>5</v>
      </c>
      <c r="B522" s="107" t="s">
        <v>42</v>
      </c>
      <c r="C522" s="107">
        <v>5</v>
      </c>
      <c r="D522" s="108">
        <v>3906.5047009999998</v>
      </c>
      <c r="E522" s="108">
        <v>301967.51750000002</v>
      </c>
      <c r="F522" s="83"/>
    </row>
    <row r="523" spans="1:6" ht="14.5" x14ac:dyDescent="0.35">
      <c r="A523" s="107" t="s">
        <v>5</v>
      </c>
      <c r="B523" s="107" t="s">
        <v>42</v>
      </c>
      <c r="C523" s="107">
        <v>6</v>
      </c>
      <c r="D523" s="108">
        <v>3812.27396</v>
      </c>
      <c r="E523" s="108">
        <v>269880.0061</v>
      </c>
      <c r="F523" s="83"/>
    </row>
    <row r="524" spans="1:6" ht="14.5" x14ac:dyDescent="0.35">
      <c r="A524" s="107" t="s">
        <v>5</v>
      </c>
      <c r="B524" s="107" t="s">
        <v>42</v>
      </c>
      <c r="C524" s="107">
        <v>7</v>
      </c>
      <c r="D524" s="108">
        <v>3689.4014929999998</v>
      </c>
      <c r="E524" s="108">
        <v>249666.4791</v>
      </c>
      <c r="F524" s="83"/>
    </row>
    <row r="525" spans="1:6" ht="14.5" x14ac:dyDescent="0.35">
      <c r="A525" s="107" t="s">
        <v>5</v>
      </c>
      <c r="B525" s="107" t="s">
        <v>42</v>
      </c>
      <c r="C525" s="107">
        <v>8</v>
      </c>
      <c r="D525" s="108">
        <v>3863.7225960000001</v>
      </c>
      <c r="E525" s="108">
        <v>263517.22730000003</v>
      </c>
      <c r="F525" s="83"/>
    </row>
    <row r="526" spans="1:6" ht="14.5" x14ac:dyDescent="0.35">
      <c r="A526" s="107" t="s">
        <v>5</v>
      </c>
      <c r="B526" s="107" t="s">
        <v>42</v>
      </c>
      <c r="C526" s="107">
        <v>9</v>
      </c>
      <c r="D526" s="108">
        <v>3689.8095880000001</v>
      </c>
      <c r="E526" s="108">
        <v>227345.9007</v>
      </c>
      <c r="F526" s="83"/>
    </row>
    <row r="527" spans="1:6" ht="14.5" x14ac:dyDescent="0.35">
      <c r="A527" s="107" t="s">
        <v>5</v>
      </c>
      <c r="B527" s="107" t="s">
        <v>42</v>
      </c>
      <c r="C527" s="107">
        <v>10</v>
      </c>
      <c r="D527" s="108">
        <v>3957.2556330000002</v>
      </c>
      <c r="E527" s="108">
        <v>164934.07199999999</v>
      </c>
      <c r="F527" s="83"/>
    </row>
    <row r="528" spans="1:6" ht="14.5" x14ac:dyDescent="0.35">
      <c r="A528" s="107" t="s">
        <v>5</v>
      </c>
      <c r="B528" s="107" t="s">
        <v>42</v>
      </c>
      <c r="C528" s="107">
        <v>11</v>
      </c>
      <c r="D528" s="108">
        <v>4221.378549</v>
      </c>
      <c r="E528" s="108">
        <v>145955.70800000001</v>
      </c>
      <c r="F528" s="83"/>
    </row>
    <row r="529" spans="1:6" ht="14.5" x14ac:dyDescent="0.35">
      <c r="A529" s="107" t="s">
        <v>5</v>
      </c>
      <c r="B529" s="107" t="s">
        <v>42</v>
      </c>
      <c r="C529" s="107">
        <v>12</v>
      </c>
      <c r="D529" s="108">
        <v>4453.9372409999996</v>
      </c>
      <c r="E529" s="108">
        <v>172863.85560000001</v>
      </c>
      <c r="F529" s="83"/>
    </row>
    <row r="530" spans="1:6" ht="14.5" x14ac:dyDescent="0.35">
      <c r="A530" s="107" t="s">
        <v>5</v>
      </c>
      <c r="B530" s="107" t="s">
        <v>43</v>
      </c>
      <c r="C530" s="107">
        <v>1</v>
      </c>
      <c r="D530" s="108">
        <v>143503.90520000001</v>
      </c>
      <c r="E530" s="108">
        <v>9731141.4619999994</v>
      </c>
      <c r="F530" s="83"/>
    </row>
    <row r="531" spans="1:6" ht="14.5" x14ac:dyDescent="0.35">
      <c r="A531" s="107" t="s">
        <v>5</v>
      </c>
      <c r="B531" s="107" t="s">
        <v>43</v>
      </c>
      <c r="C531" s="107">
        <v>2</v>
      </c>
      <c r="D531" s="108">
        <v>124683.43459999999</v>
      </c>
      <c r="E531" s="108">
        <v>8741889.5099999998</v>
      </c>
      <c r="F531" s="83"/>
    </row>
    <row r="532" spans="1:6" ht="14.5" x14ac:dyDescent="0.35">
      <c r="A532" s="107" t="s">
        <v>5</v>
      </c>
      <c r="B532" s="107" t="s">
        <v>43</v>
      </c>
      <c r="C532" s="107">
        <v>3</v>
      </c>
      <c r="D532" s="108">
        <v>144223.9712</v>
      </c>
      <c r="E532" s="108">
        <v>10665235.050000001</v>
      </c>
      <c r="F532" s="83"/>
    </row>
    <row r="533" spans="1:6" ht="14.5" x14ac:dyDescent="0.35">
      <c r="A533" s="107" t="s">
        <v>5</v>
      </c>
      <c r="B533" s="107" t="s">
        <v>43</v>
      </c>
      <c r="C533" s="107">
        <v>4</v>
      </c>
      <c r="D533" s="108">
        <v>153070.7107</v>
      </c>
      <c r="E533" s="108">
        <v>10589201.73</v>
      </c>
      <c r="F533" s="83"/>
    </row>
    <row r="534" spans="1:6" ht="14.5" x14ac:dyDescent="0.35">
      <c r="A534" s="107" t="s">
        <v>5</v>
      </c>
      <c r="B534" s="107" t="s">
        <v>43</v>
      </c>
      <c r="C534" s="107">
        <v>5</v>
      </c>
      <c r="D534" s="108">
        <v>152225.7176</v>
      </c>
      <c r="E534" s="108">
        <v>10970777.220000001</v>
      </c>
      <c r="F534" s="83"/>
    </row>
    <row r="535" spans="1:6" ht="14.5" x14ac:dyDescent="0.35">
      <c r="A535" s="107" t="s">
        <v>5</v>
      </c>
      <c r="B535" s="107" t="s">
        <v>43</v>
      </c>
      <c r="C535" s="107">
        <v>6</v>
      </c>
      <c r="D535" s="108">
        <v>128507.83809999999</v>
      </c>
      <c r="E535" s="108">
        <v>8582799.5999999996</v>
      </c>
      <c r="F535" s="83"/>
    </row>
    <row r="536" spans="1:6" ht="14.5" x14ac:dyDescent="0.35">
      <c r="A536" s="107" t="s">
        <v>5</v>
      </c>
      <c r="B536" s="107" t="s">
        <v>43</v>
      </c>
      <c r="C536" s="107">
        <v>7</v>
      </c>
      <c r="D536" s="108">
        <v>149326.236</v>
      </c>
      <c r="E536" s="108">
        <v>8590551.7489999998</v>
      </c>
      <c r="F536" s="83"/>
    </row>
    <row r="537" spans="1:6" ht="14.5" x14ac:dyDescent="0.35">
      <c r="A537" s="107" t="s">
        <v>5</v>
      </c>
      <c r="B537" s="107" t="s">
        <v>43</v>
      </c>
      <c r="C537" s="107">
        <v>8</v>
      </c>
      <c r="D537" s="108">
        <v>153108.26809999999</v>
      </c>
      <c r="E537" s="108">
        <v>8123024.7520000003</v>
      </c>
      <c r="F537" s="83"/>
    </row>
    <row r="538" spans="1:6" ht="14.5" x14ac:dyDescent="0.35">
      <c r="A538" s="107" t="s">
        <v>5</v>
      </c>
      <c r="B538" s="107" t="s">
        <v>43</v>
      </c>
      <c r="C538" s="107">
        <v>9</v>
      </c>
      <c r="D538" s="108">
        <v>154411.4423</v>
      </c>
      <c r="E538" s="108">
        <v>7550772.9119999995</v>
      </c>
      <c r="F538" s="83"/>
    </row>
    <row r="539" spans="1:6" ht="14.5" x14ac:dyDescent="0.35">
      <c r="A539" s="107" t="s">
        <v>5</v>
      </c>
      <c r="B539" s="107" t="s">
        <v>43</v>
      </c>
      <c r="C539" s="107">
        <v>10</v>
      </c>
      <c r="D539" s="108">
        <v>141385.71660000001</v>
      </c>
      <c r="E539" s="108">
        <v>5390884.1409999998</v>
      </c>
      <c r="F539" s="83"/>
    </row>
    <row r="540" spans="1:6" ht="14.5" x14ac:dyDescent="0.35">
      <c r="A540" s="107" t="s">
        <v>5</v>
      </c>
      <c r="B540" s="107" t="s">
        <v>43</v>
      </c>
      <c r="C540" s="107">
        <v>11</v>
      </c>
      <c r="D540" s="108">
        <v>154191.86009999999</v>
      </c>
      <c r="E540" s="108">
        <v>5470228.2070000004</v>
      </c>
      <c r="F540" s="83"/>
    </row>
    <row r="541" spans="1:6" ht="14.5" x14ac:dyDescent="0.35">
      <c r="A541" s="107" t="s">
        <v>5</v>
      </c>
      <c r="B541" s="107" t="s">
        <v>43</v>
      </c>
      <c r="C541" s="107">
        <v>12</v>
      </c>
      <c r="D541" s="108">
        <v>168282.0067</v>
      </c>
      <c r="E541" s="108">
        <v>6001256.165</v>
      </c>
      <c r="F541" s="83"/>
    </row>
    <row r="542" spans="1:6" ht="14.5" x14ac:dyDescent="0.35">
      <c r="A542" s="107" t="s">
        <v>5</v>
      </c>
      <c r="B542" s="107" t="s">
        <v>44</v>
      </c>
      <c r="C542" s="107">
        <v>1</v>
      </c>
      <c r="D542" s="108">
        <v>960.95016310000005</v>
      </c>
      <c r="E542" s="108">
        <v>52892.002039999999</v>
      </c>
      <c r="F542" s="83"/>
    </row>
    <row r="543" spans="1:6" ht="14.5" x14ac:dyDescent="0.35">
      <c r="A543" s="107" t="s">
        <v>5</v>
      </c>
      <c r="B543" s="107" t="s">
        <v>44</v>
      </c>
      <c r="C543" s="107">
        <v>2</v>
      </c>
      <c r="D543" s="108">
        <v>713.87381649999998</v>
      </c>
      <c r="E543" s="108">
        <v>42399.197509999998</v>
      </c>
      <c r="F543" s="83"/>
    </row>
    <row r="544" spans="1:6" ht="14.5" x14ac:dyDescent="0.35">
      <c r="A544" s="107" t="s">
        <v>5</v>
      </c>
      <c r="B544" s="107" t="s">
        <v>44</v>
      </c>
      <c r="C544" s="107">
        <v>3</v>
      </c>
      <c r="D544" s="108">
        <v>786.40733990000001</v>
      </c>
      <c r="E544" s="108">
        <v>49713.363700000002</v>
      </c>
      <c r="F544" s="83"/>
    </row>
    <row r="545" spans="1:6" ht="14.5" x14ac:dyDescent="0.35">
      <c r="A545" s="107" t="s">
        <v>5</v>
      </c>
      <c r="B545" s="107" t="s">
        <v>44</v>
      </c>
      <c r="C545" s="107">
        <v>4</v>
      </c>
      <c r="D545" s="108">
        <v>720.58852119999995</v>
      </c>
      <c r="E545" s="108">
        <v>44490.674890000002</v>
      </c>
      <c r="F545" s="83"/>
    </row>
    <row r="546" spans="1:6" ht="14.5" x14ac:dyDescent="0.35">
      <c r="A546" s="107" t="s">
        <v>5</v>
      </c>
      <c r="B546" s="107" t="s">
        <v>44</v>
      </c>
      <c r="C546" s="107">
        <v>5</v>
      </c>
      <c r="D546" s="108">
        <v>829.40347280000003</v>
      </c>
      <c r="E546" s="108">
        <v>51864.446830000001</v>
      </c>
      <c r="F546" s="83"/>
    </row>
    <row r="547" spans="1:6" ht="14.5" x14ac:dyDescent="0.35">
      <c r="A547" s="107" t="s">
        <v>5</v>
      </c>
      <c r="B547" s="107" t="s">
        <v>44</v>
      </c>
      <c r="C547" s="107">
        <v>6</v>
      </c>
      <c r="D547" s="108">
        <v>750.67606450000005</v>
      </c>
      <c r="E547" s="108">
        <v>48197.646520000002</v>
      </c>
      <c r="F547" s="83"/>
    </row>
    <row r="548" spans="1:6" ht="14.5" x14ac:dyDescent="0.35">
      <c r="A548" s="107" t="s">
        <v>5</v>
      </c>
      <c r="B548" s="107" t="s">
        <v>44</v>
      </c>
      <c r="C548" s="107">
        <v>7</v>
      </c>
      <c r="D548" s="108">
        <v>781.35428430000002</v>
      </c>
      <c r="E548" s="108">
        <v>41377.443809999997</v>
      </c>
      <c r="F548" s="83"/>
    </row>
    <row r="549" spans="1:6" ht="14.5" x14ac:dyDescent="0.35">
      <c r="A549" s="107" t="s">
        <v>5</v>
      </c>
      <c r="B549" s="107" t="s">
        <v>44</v>
      </c>
      <c r="C549" s="107">
        <v>8</v>
      </c>
      <c r="D549" s="108">
        <v>763.47524480000004</v>
      </c>
      <c r="E549" s="108">
        <v>35334.743260000003</v>
      </c>
      <c r="F549" s="83"/>
    </row>
    <row r="550" spans="1:6" ht="14.5" x14ac:dyDescent="0.35">
      <c r="A550" s="107" t="s">
        <v>5</v>
      </c>
      <c r="B550" s="107" t="s">
        <v>44</v>
      </c>
      <c r="C550" s="107">
        <v>9</v>
      </c>
      <c r="D550" s="108">
        <v>875.74259900000004</v>
      </c>
      <c r="E550" s="108">
        <v>35223.601289999999</v>
      </c>
      <c r="F550" s="83"/>
    </row>
    <row r="551" spans="1:6" ht="14.5" x14ac:dyDescent="0.35">
      <c r="A551" s="107" t="s">
        <v>5</v>
      </c>
      <c r="B551" s="107" t="s">
        <v>44</v>
      </c>
      <c r="C551" s="107">
        <v>10</v>
      </c>
      <c r="D551" s="108">
        <v>887.3091786</v>
      </c>
      <c r="E551" s="108">
        <v>31090.260549999999</v>
      </c>
      <c r="F551" s="83"/>
    </row>
    <row r="552" spans="1:6" ht="14.5" x14ac:dyDescent="0.35">
      <c r="A552" s="107" t="s">
        <v>5</v>
      </c>
      <c r="B552" s="107" t="s">
        <v>44</v>
      </c>
      <c r="C552" s="107">
        <v>11</v>
      </c>
      <c r="D552" s="108">
        <v>941.80317520000006</v>
      </c>
      <c r="E552" s="108">
        <v>32880.714500000002</v>
      </c>
      <c r="F552" s="83"/>
    </row>
    <row r="553" spans="1:6" ht="14.5" x14ac:dyDescent="0.35">
      <c r="A553" s="107" t="s">
        <v>5</v>
      </c>
      <c r="B553" s="107" t="s">
        <v>44</v>
      </c>
      <c r="C553" s="107">
        <v>12</v>
      </c>
      <c r="D553" s="108">
        <v>1034.690333</v>
      </c>
      <c r="E553" s="108">
        <v>36591.576059999999</v>
      </c>
      <c r="F553" s="83"/>
    </row>
    <row r="554" spans="1:6" ht="14.5" x14ac:dyDescent="0.35">
      <c r="A554" s="107" t="s">
        <v>5</v>
      </c>
      <c r="B554" s="107" t="s">
        <v>45</v>
      </c>
      <c r="C554" s="107">
        <v>1</v>
      </c>
      <c r="D554" s="108">
        <v>10004.74123</v>
      </c>
      <c r="E554" s="108">
        <v>753816.34400000004</v>
      </c>
      <c r="F554" s="83"/>
    </row>
    <row r="555" spans="1:6" ht="14.5" x14ac:dyDescent="0.35">
      <c r="A555" s="107" t="s">
        <v>5</v>
      </c>
      <c r="B555" s="107" t="s">
        <v>45</v>
      </c>
      <c r="C555" s="107">
        <v>2</v>
      </c>
      <c r="D555" s="108">
        <v>10135.82919</v>
      </c>
      <c r="E555" s="108">
        <v>745002.62349999999</v>
      </c>
      <c r="F555" s="83"/>
    </row>
    <row r="556" spans="1:6" ht="14.5" x14ac:dyDescent="0.35">
      <c r="A556" s="107" t="s">
        <v>5</v>
      </c>
      <c r="B556" s="107" t="s">
        <v>45</v>
      </c>
      <c r="C556" s="107">
        <v>3</v>
      </c>
      <c r="D556" s="108">
        <v>10796.988069999999</v>
      </c>
      <c r="E556" s="108">
        <v>835465.67</v>
      </c>
      <c r="F556" s="83"/>
    </row>
    <row r="557" spans="1:6" ht="14.5" x14ac:dyDescent="0.35">
      <c r="A557" s="107" t="s">
        <v>5</v>
      </c>
      <c r="B557" s="107" t="s">
        <v>45</v>
      </c>
      <c r="C557" s="107">
        <v>4</v>
      </c>
      <c r="D557" s="108">
        <v>11696.512640000001</v>
      </c>
      <c r="E557" s="108">
        <v>858535.90949999995</v>
      </c>
      <c r="F557" s="83"/>
    </row>
    <row r="558" spans="1:6" ht="14.5" x14ac:dyDescent="0.35">
      <c r="A558" s="107" t="s">
        <v>5</v>
      </c>
      <c r="B558" s="107" t="s">
        <v>45</v>
      </c>
      <c r="C558" s="107">
        <v>5</v>
      </c>
      <c r="D558" s="108">
        <v>10395.30536</v>
      </c>
      <c r="E558" s="108">
        <v>768315.99639999995</v>
      </c>
      <c r="F558" s="83"/>
    </row>
    <row r="559" spans="1:6" ht="14.5" x14ac:dyDescent="0.35">
      <c r="A559" s="107" t="s">
        <v>5</v>
      </c>
      <c r="B559" s="107" t="s">
        <v>45</v>
      </c>
      <c r="C559" s="107">
        <v>6</v>
      </c>
      <c r="D559" s="108">
        <v>9998.5376109999997</v>
      </c>
      <c r="E559" s="108">
        <v>643290.9706</v>
      </c>
      <c r="F559" s="83"/>
    </row>
    <row r="560" spans="1:6" ht="14.5" x14ac:dyDescent="0.35">
      <c r="A560" s="107" t="s">
        <v>5</v>
      </c>
      <c r="B560" s="107" t="s">
        <v>45</v>
      </c>
      <c r="C560" s="107">
        <v>7</v>
      </c>
      <c r="D560" s="108">
        <v>10095.989299999999</v>
      </c>
      <c r="E560" s="108">
        <v>606989.89619999996</v>
      </c>
      <c r="F560" s="83"/>
    </row>
    <row r="561" spans="1:6" ht="14.5" x14ac:dyDescent="0.35">
      <c r="A561" s="107" t="s">
        <v>5</v>
      </c>
      <c r="B561" s="107" t="s">
        <v>45</v>
      </c>
      <c r="C561" s="107">
        <v>8</v>
      </c>
      <c r="D561" s="108">
        <v>10944.804599999999</v>
      </c>
      <c r="E561" s="108">
        <v>691988.72770000005</v>
      </c>
      <c r="F561" s="83"/>
    </row>
    <row r="562" spans="1:6" ht="14.5" x14ac:dyDescent="0.35">
      <c r="A562" s="107" t="s">
        <v>5</v>
      </c>
      <c r="B562" s="107" t="s">
        <v>45</v>
      </c>
      <c r="C562" s="107">
        <v>9</v>
      </c>
      <c r="D562" s="108">
        <v>9795.4921890000005</v>
      </c>
      <c r="E562" s="108">
        <v>541558.55290000001</v>
      </c>
      <c r="F562" s="83"/>
    </row>
    <row r="563" spans="1:6" ht="14.5" x14ac:dyDescent="0.35">
      <c r="A563" s="107" t="s">
        <v>5</v>
      </c>
      <c r="B563" s="107" t="s">
        <v>45</v>
      </c>
      <c r="C563" s="107">
        <v>10</v>
      </c>
      <c r="D563" s="108">
        <v>9629.7152870000009</v>
      </c>
      <c r="E563" s="108">
        <v>223354.1753</v>
      </c>
      <c r="F563" s="83"/>
    </row>
    <row r="564" spans="1:6" ht="14.5" x14ac:dyDescent="0.35">
      <c r="A564" s="107" t="s">
        <v>5</v>
      </c>
      <c r="B564" s="107" t="s">
        <v>45</v>
      </c>
      <c r="C564" s="107">
        <v>11</v>
      </c>
      <c r="D564" s="108">
        <v>10046.507509999999</v>
      </c>
      <c r="E564" s="108">
        <v>177151.8903</v>
      </c>
      <c r="F564" s="83"/>
    </row>
    <row r="565" spans="1:6" ht="14.5" x14ac:dyDescent="0.35">
      <c r="A565" s="107" t="s">
        <v>5</v>
      </c>
      <c r="B565" s="107" t="s">
        <v>45</v>
      </c>
      <c r="C565" s="107">
        <v>12</v>
      </c>
      <c r="D565" s="108">
        <v>9818.2893189999995</v>
      </c>
      <c r="E565" s="108">
        <v>172351.45110000001</v>
      </c>
      <c r="F565" s="83"/>
    </row>
    <row r="566" spans="1:6" ht="14.5" x14ac:dyDescent="0.35">
      <c r="A566" s="107" t="s">
        <v>5</v>
      </c>
      <c r="B566" s="107" t="s">
        <v>46</v>
      </c>
      <c r="C566" s="107">
        <v>1</v>
      </c>
      <c r="D566" s="113">
        <v>0</v>
      </c>
      <c r="E566" s="113">
        <v>0</v>
      </c>
      <c r="F566" s="83"/>
    </row>
    <row r="567" spans="1:6" ht="14.5" x14ac:dyDescent="0.35">
      <c r="A567" s="107" t="s">
        <v>5</v>
      </c>
      <c r="B567" s="107" t="s">
        <v>46</v>
      </c>
      <c r="C567" s="107">
        <v>2</v>
      </c>
      <c r="D567" s="113">
        <v>0</v>
      </c>
      <c r="E567" s="113">
        <v>0</v>
      </c>
      <c r="F567" s="83"/>
    </row>
    <row r="568" spans="1:6" ht="14.5" x14ac:dyDescent="0.35">
      <c r="A568" s="107" t="s">
        <v>5</v>
      </c>
      <c r="B568" s="107" t="s">
        <v>46</v>
      </c>
      <c r="C568" s="107">
        <v>3</v>
      </c>
      <c r="D568" s="113">
        <v>0</v>
      </c>
      <c r="E568" s="113">
        <v>0</v>
      </c>
      <c r="F568" s="83"/>
    </row>
    <row r="569" spans="1:6" ht="14.5" x14ac:dyDescent="0.35">
      <c r="A569" s="107" t="s">
        <v>5</v>
      </c>
      <c r="B569" s="107" t="s">
        <v>46</v>
      </c>
      <c r="C569" s="107">
        <v>4</v>
      </c>
      <c r="D569" s="113">
        <v>0</v>
      </c>
      <c r="E569" s="113">
        <v>0</v>
      </c>
      <c r="F569" s="83"/>
    </row>
    <row r="570" spans="1:6" ht="14.5" x14ac:dyDescent="0.35">
      <c r="A570" s="107" t="s">
        <v>5</v>
      </c>
      <c r="B570" s="107" t="s">
        <v>46</v>
      </c>
      <c r="C570" s="107">
        <v>5</v>
      </c>
      <c r="D570" s="113">
        <v>0</v>
      </c>
      <c r="E570" s="113">
        <v>0</v>
      </c>
      <c r="F570" s="83"/>
    </row>
    <row r="571" spans="1:6" ht="14.5" x14ac:dyDescent="0.35">
      <c r="A571" s="107" t="s">
        <v>5</v>
      </c>
      <c r="B571" s="107" t="s">
        <v>46</v>
      </c>
      <c r="C571" s="107">
        <v>6</v>
      </c>
      <c r="D571" s="113">
        <v>0</v>
      </c>
      <c r="E571" s="113">
        <v>0</v>
      </c>
      <c r="F571" s="83"/>
    </row>
    <row r="572" spans="1:6" ht="14.5" x14ac:dyDescent="0.35">
      <c r="A572" s="107" t="s">
        <v>5</v>
      </c>
      <c r="B572" s="107" t="s">
        <v>46</v>
      </c>
      <c r="C572" s="107">
        <v>7</v>
      </c>
      <c r="D572" s="113">
        <v>0</v>
      </c>
      <c r="E572" s="113">
        <v>0</v>
      </c>
      <c r="F572" s="83"/>
    </row>
    <row r="573" spans="1:6" ht="14.5" x14ac:dyDescent="0.35">
      <c r="A573" s="107" t="s">
        <v>5</v>
      </c>
      <c r="B573" s="107" t="s">
        <v>46</v>
      </c>
      <c r="C573" s="107">
        <v>8</v>
      </c>
      <c r="D573" s="113">
        <v>0</v>
      </c>
      <c r="E573" s="113">
        <v>0</v>
      </c>
      <c r="F573" s="83"/>
    </row>
    <row r="574" spans="1:6" ht="14.5" x14ac:dyDescent="0.35">
      <c r="A574" s="107" t="s">
        <v>5</v>
      </c>
      <c r="B574" s="107" t="s">
        <v>46</v>
      </c>
      <c r="C574" s="107">
        <v>9</v>
      </c>
      <c r="D574" s="113">
        <v>0</v>
      </c>
      <c r="E574" s="113">
        <v>0</v>
      </c>
      <c r="F574" s="83"/>
    </row>
    <row r="575" spans="1:6" ht="14.5" x14ac:dyDescent="0.35">
      <c r="A575" s="107" t="s">
        <v>5</v>
      </c>
      <c r="B575" s="107" t="s">
        <v>46</v>
      </c>
      <c r="C575" s="107">
        <v>10</v>
      </c>
      <c r="D575" s="113">
        <v>0</v>
      </c>
      <c r="E575" s="113">
        <v>0</v>
      </c>
      <c r="F575" s="83"/>
    </row>
    <row r="576" spans="1:6" ht="14.5" x14ac:dyDescent="0.35">
      <c r="A576" s="107" t="s">
        <v>5</v>
      </c>
      <c r="B576" s="107" t="s">
        <v>46</v>
      </c>
      <c r="C576" s="107">
        <v>11</v>
      </c>
      <c r="D576" s="113">
        <v>0</v>
      </c>
      <c r="E576" s="113">
        <v>0</v>
      </c>
      <c r="F576" s="83"/>
    </row>
    <row r="577" spans="1:6" ht="14.5" x14ac:dyDescent="0.35">
      <c r="A577" s="107" t="s">
        <v>5</v>
      </c>
      <c r="B577" s="107" t="s">
        <v>46</v>
      </c>
      <c r="C577" s="107">
        <v>12</v>
      </c>
      <c r="D577" s="113">
        <v>0</v>
      </c>
      <c r="E577" s="113">
        <v>0</v>
      </c>
      <c r="F577" s="83"/>
    </row>
    <row r="578" spans="1:6" ht="14.5" x14ac:dyDescent="0.35">
      <c r="A578" s="107" t="s">
        <v>5</v>
      </c>
      <c r="B578" s="107" t="s">
        <v>48</v>
      </c>
      <c r="C578" s="107">
        <v>1</v>
      </c>
      <c r="D578" s="108">
        <v>74678.615749999997</v>
      </c>
      <c r="E578" s="108">
        <v>6483865.5089999996</v>
      </c>
      <c r="F578" s="83"/>
    </row>
    <row r="579" spans="1:6" ht="14.5" x14ac:dyDescent="0.35">
      <c r="A579" s="107" t="s">
        <v>5</v>
      </c>
      <c r="B579" s="107" t="s">
        <v>48</v>
      </c>
      <c r="C579" s="107">
        <v>2</v>
      </c>
      <c r="D579" s="108">
        <v>67709.271840000001</v>
      </c>
      <c r="E579" s="108">
        <v>5601002.0539999995</v>
      </c>
      <c r="F579" s="83"/>
    </row>
    <row r="580" spans="1:6" ht="14.5" x14ac:dyDescent="0.35">
      <c r="A580" s="107" t="s">
        <v>5</v>
      </c>
      <c r="B580" s="107" t="s">
        <v>48</v>
      </c>
      <c r="C580" s="107">
        <v>3</v>
      </c>
      <c r="D580" s="108">
        <v>72130.560140000001</v>
      </c>
      <c r="E580" s="108">
        <v>6251427.8559999997</v>
      </c>
      <c r="F580" s="83"/>
    </row>
    <row r="581" spans="1:6" ht="14.5" x14ac:dyDescent="0.35">
      <c r="A581" s="107" t="s">
        <v>5</v>
      </c>
      <c r="B581" s="107" t="s">
        <v>48</v>
      </c>
      <c r="C581" s="107">
        <v>4</v>
      </c>
      <c r="D581" s="108">
        <v>67386.989589999997</v>
      </c>
      <c r="E581" s="108">
        <v>5125164.5580000002</v>
      </c>
      <c r="F581" s="83"/>
    </row>
    <row r="582" spans="1:6" ht="14.5" x14ac:dyDescent="0.35">
      <c r="A582" s="107" t="s">
        <v>5</v>
      </c>
      <c r="B582" s="107" t="s">
        <v>48</v>
      </c>
      <c r="C582" s="107">
        <v>5</v>
      </c>
      <c r="D582" s="108">
        <v>72317.210699999996</v>
      </c>
      <c r="E582" s="108">
        <v>5359934.9670000002</v>
      </c>
      <c r="F582" s="83"/>
    </row>
    <row r="583" spans="1:6" ht="14.5" x14ac:dyDescent="0.35">
      <c r="A583" s="107" t="s">
        <v>5</v>
      </c>
      <c r="B583" s="107" t="s">
        <v>48</v>
      </c>
      <c r="C583" s="107">
        <v>6</v>
      </c>
      <c r="D583" s="108">
        <v>78180.967640000003</v>
      </c>
      <c r="E583" s="108">
        <v>5113136.557</v>
      </c>
      <c r="F583" s="83"/>
    </row>
    <row r="584" spans="1:6" ht="14.5" x14ac:dyDescent="0.35">
      <c r="A584" s="107" t="s">
        <v>5</v>
      </c>
      <c r="B584" s="107" t="s">
        <v>48</v>
      </c>
      <c r="C584" s="107">
        <v>7</v>
      </c>
      <c r="D584" s="108">
        <v>76849.477960000004</v>
      </c>
      <c r="E584" s="108">
        <v>4808701.9919999996</v>
      </c>
      <c r="F584" s="83"/>
    </row>
    <row r="585" spans="1:6" ht="14.5" x14ac:dyDescent="0.35">
      <c r="A585" s="107" t="s">
        <v>5</v>
      </c>
      <c r="B585" s="107" t="s">
        <v>48</v>
      </c>
      <c r="C585" s="107">
        <v>8</v>
      </c>
      <c r="D585" s="108">
        <v>71666.418250000002</v>
      </c>
      <c r="E585" s="108">
        <v>4840396.0329999998</v>
      </c>
      <c r="F585" s="83"/>
    </row>
    <row r="586" spans="1:6" ht="14.5" x14ac:dyDescent="0.35">
      <c r="A586" s="107" t="s">
        <v>5</v>
      </c>
      <c r="B586" s="107" t="s">
        <v>48</v>
      </c>
      <c r="C586" s="107">
        <v>9</v>
      </c>
      <c r="D586" s="108">
        <v>67869.124230000001</v>
      </c>
      <c r="E586" s="108">
        <v>4309712.18</v>
      </c>
      <c r="F586" s="83"/>
    </row>
    <row r="587" spans="1:6" ht="14.5" x14ac:dyDescent="0.35">
      <c r="A587" s="107" t="s">
        <v>5</v>
      </c>
      <c r="B587" s="107" t="s">
        <v>48</v>
      </c>
      <c r="C587" s="107">
        <v>10</v>
      </c>
      <c r="D587" s="108">
        <v>86482.739400000006</v>
      </c>
      <c r="E587" s="108">
        <v>3185231.89</v>
      </c>
      <c r="F587" s="83"/>
    </row>
    <row r="588" spans="1:6" ht="14.5" x14ac:dyDescent="0.35">
      <c r="A588" s="107" t="s">
        <v>5</v>
      </c>
      <c r="B588" s="107" t="s">
        <v>48</v>
      </c>
      <c r="C588" s="107">
        <v>11</v>
      </c>
      <c r="D588" s="108">
        <v>88429.357749999996</v>
      </c>
      <c r="E588" s="108">
        <v>2812016.5419999999</v>
      </c>
      <c r="F588" s="83"/>
    </row>
    <row r="589" spans="1:6" ht="14.5" x14ac:dyDescent="0.35">
      <c r="A589" s="107" t="s">
        <v>5</v>
      </c>
      <c r="B589" s="107" t="s">
        <v>48</v>
      </c>
      <c r="C589" s="107">
        <v>12</v>
      </c>
      <c r="D589" s="108">
        <v>103029.14260000001</v>
      </c>
      <c r="E589" s="108">
        <v>3005582.2340000002</v>
      </c>
      <c r="F589" s="83"/>
    </row>
    <row r="590" spans="1:6" ht="14.5" x14ac:dyDescent="0.35">
      <c r="A590" s="107" t="s">
        <v>5</v>
      </c>
      <c r="B590" s="107" t="s">
        <v>49</v>
      </c>
      <c r="C590" s="107">
        <v>1</v>
      </c>
      <c r="D590" s="108">
        <v>41257.174950000001</v>
      </c>
      <c r="E590" s="108">
        <v>3245892.34</v>
      </c>
      <c r="F590" s="83"/>
    </row>
    <row r="591" spans="1:6" ht="14.5" x14ac:dyDescent="0.35">
      <c r="A591" s="107" t="s">
        <v>5</v>
      </c>
      <c r="B591" s="107" t="s">
        <v>49</v>
      </c>
      <c r="C591" s="107">
        <v>2</v>
      </c>
      <c r="D591" s="108">
        <v>37226.911789999998</v>
      </c>
      <c r="E591" s="108">
        <v>2766683.7549999999</v>
      </c>
      <c r="F591" s="83"/>
    </row>
    <row r="592" spans="1:6" ht="14.5" x14ac:dyDescent="0.35">
      <c r="A592" s="107" t="s">
        <v>5</v>
      </c>
      <c r="B592" s="107" t="s">
        <v>49</v>
      </c>
      <c r="C592" s="107">
        <v>3</v>
      </c>
      <c r="D592" s="108">
        <v>45601.766510000001</v>
      </c>
      <c r="E592" s="108">
        <v>3567064.0049999999</v>
      </c>
      <c r="F592" s="83"/>
    </row>
    <row r="593" spans="1:6" ht="14.5" x14ac:dyDescent="0.35">
      <c r="A593" s="107" t="s">
        <v>5</v>
      </c>
      <c r="B593" s="107" t="s">
        <v>49</v>
      </c>
      <c r="C593" s="107">
        <v>4</v>
      </c>
      <c r="D593" s="108">
        <v>38592.677759999999</v>
      </c>
      <c r="E593" s="108">
        <v>2807209.108</v>
      </c>
      <c r="F593" s="83"/>
    </row>
    <row r="594" spans="1:6" ht="14.5" x14ac:dyDescent="0.35">
      <c r="A594" s="107" t="s">
        <v>5</v>
      </c>
      <c r="B594" s="107" t="s">
        <v>49</v>
      </c>
      <c r="C594" s="107">
        <v>5</v>
      </c>
      <c r="D594" s="108">
        <v>37578.274949999999</v>
      </c>
      <c r="E594" s="108">
        <v>2723415.9750000001</v>
      </c>
      <c r="F594" s="83"/>
    </row>
    <row r="595" spans="1:6" ht="14.5" x14ac:dyDescent="0.35">
      <c r="A595" s="107" t="s">
        <v>5</v>
      </c>
      <c r="B595" s="107" t="s">
        <v>49</v>
      </c>
      <c r="C595" s="107">
        <v>6</v>
      </c>
      <c r="D595" s="108">
        <v>36023.335120000003</v>
      </c>
      <c r="E595" s="108">
        <v>2384858.318</v>
      </c>
      <c r="F595" s="83"/>
    </row>
    <row r="596" spans="1:6" ht="14.5" x14ac:dyDescent="0.35">
      <c r="A596" s="107" t="s">
        <v>5</v>
      </c>
      <c r="B596" s="107" t="s">
        <v>49</v>
      </c>
      <c r="C596" s="107">
        <v>7</v>
      </c>
      <c r="D596" s="108">
        <v>38754.856590000003</v>
      </c>
      <c r="E596" s="108">
        <v>2406217.1660000002</v>
      </c>
      <c r="F596" s="83"/>
    </row>
    <row r="597" spans="1:6" ht="14.5" x14ac:dyDescent="0.35">
      <c r="A597" s="107" t="s">
        <v>5</v>
      </c>
      <c r="B597" s="107" t="s">
        <v>49</v>
      </c>
      <c r="C597" s="107">
        <v>8</v>
      </c>
      <c r="D597" s="108">
        <v>38532.602529999996</v>
      </c>
      <c r="E597" s="108">
        <v>2403887.6290000002</v>
      </c>
      <c r="F597" s="83"/>
    </row>
    <row r="598" spans="1:6" ht="14.5" x14ac:dyDescent="0.35">
      <c r="A598" s="107" t="s">
        <v>5</v>
      </c>
      <c r="B598" s="107" t="s">
        <v>49</v>
      </c>
      <c r="C598" s="107">
        <v>9</v>
      </c>
      <c r="D598" s="108">
        <v>39065.262289999999</v>
      </c>
      <c r="E598" s="108">
        <v>2233706.2280000001</v>
      </c>
      <c r="F598" s="83"/>
    </row>
    <row r="599" spans="1:6" ht="14.5" x14ac:dyDescent="0.35">
      <c r="A599" s="107" t="s">
        <v>5</v>
      </c>
      <c r="B599" s="107" t="s">
        <v>49</v>
      </c>
      <c r="C599" s="107">
        <v>10</v>
      </c>
      <c r="D599" s="108">
        <v>39538.174650000001</v>
      </c>
      <c r="E599" s="108">
        <v>1435699.5859999999</v>
      </c>
      <c r="F599" s="83"/>
    </row>
    <row r="600" spans="1:6" ht="14.5" x14ac:dyDescent="0.35">
      <c r="A600" s="107" t="s">
        <v>5</v>
      </c>
      <c r="B600" s="107" t="s">
        <v>49</v>
      </c>
      <c r="C600" s="107">
        <v>11</v>
      </c>
      <c r="D600" s="108">
        <v>41626.639510000001</v>
      </c>
      <c r="E600" s="108">
        <v>1316983.0379999999</v>
      </c>
      <c r="F600" s="83"/>
    </row>
    <row r="601" spans="1:6" ht="14.5" x14ac:dyDescent="0.35">
      <c r="A601" s="107" t="s">
        <v>5</v>
      </c>
      <c r="B601" s="107" t="s">
        <v>49</v>
      </c>
      <c r="C601" s="107">
        <v>12</v>
      </c>
      <c r="D601" s="108">
        <v>45971.319580000003</v>
      </c>
      <c r="E601" s="108">
        <v>1493857.254</v>
      </c>
      <c r="F601" s="83"/>
    </row>
    <row r="602" spans="1:6" ht="14.5" x14ac:dyDescent="0.35">
      <c r="A602" s="107" t="s">
        <v>5</v>
      </c>
      <c r="B602" s="107" t="s">
        <v>50</v>
      </c>
      <c r="C602" s="107">
        <v>1</v>
      </c>
      <c r="D602" s="108">
        <v>17089.62386</v>
      </c>
      <c r="E602" s="108">
        <v>1240432.909</v>
      </c>
      <c r="F602" s="83"/>
    </row>
    <row r="603" spans="1:6" ht="14.5" x14ac:dyDescent="0.35">
      <c r="A603" s="107" t="s">
        <v>5</v>
      </c>
      <c r="B603" s="107" t="s">
        <v>50</v>
      </c>
      <c r="C603" s="107">
        <v>2</v>
      </c>
      <c r="D603" s="108">
        <v>2545.0347940000001</v>
      </c>
      <c r="E603" s="108">
        <v>178963.49720000001</v>
      </c>
      <c r="F603" s="83"/>
    </row>
    <row r="604" spans="1:6" ht="14.5" x14ac:dyDescent="0.35">
      <c r="A604" s="107" t="s">
        <v>5</v>
      </c>
      <c r="B604" s="107" t="s">
        <v>50</v>
      </c>
      <c r="C604" s="107">
        <v>3</v>
      </c>
      <c r="D604" s="108">
        <v>5313.4631170000002</v>
      </c>
      <c r="E604" s="108">
        <v>388592.70760000002</v>
      </c>
      <c r="F604" s="83"/>
    </row>
    <row r="605" spans="1:6" ht="14.5" x14ac:dyDescent="0.35">
      <c r="A605" s="107" t="s">
        <v>5</v>
      </c>
      <c r="B605" s="107" t="s">
        <v>50</v>
      </c>
      <c r="C605" s="107">
        <v>4</v>
      </c>
      <c r="D605" s="108">
        <v>5407.0256650000001</v>
      </c>
      <c r="E605" s="108">
        <v>374487.0503</v>
      </c>
      <c r="F605" s="83"/>
    </row>
    <row r="606" spans="1:6" ht="14.5" x14ac:dyDescent="0.35">
      <c r="A606" s="107" t="s">
        <v>5</v>
      </c>
      <c r="B606" s="107" t="s">
        <v>50</v>
      </c>
      <c r="C606" s="107">
        <v>5</v>
      </c>
      <c r="D606" s="108">
        <v>4808.6967139999997</v>
      </c>
      <c r="E606" s="108">
        <v>332729.88740000001</v>
      </c>
      <c r="F606" s="83"/>
    </row>
    <row r="607" spans="1:6" ht="14.5" x14ac:dyDescent="0.35">
      <c r="A607" s="107" t="s">
        <v>5</v>
      </c>
      <c r="B607" s="107" t="s">
        <v>50</v>
      </c>
      <c r="C607" s="107">
        <v>6</v>
      </c>
      <c r="D607" s="108">
        <v>5417.9806410000001</v>
      </c>
      <c r="E607" s="108">
        <v>348198.9804</v>
      </c>
      <c r="F607" s="83"/>
    </row>
    <row r="608" spans="1:6" ht="14.5" x14ac:dyDescent="0.35">
      <c r="A608" s="107" t="s">
        <v>5</v>
      </c>
      <c r="B608" s="107" t="s">
        <v>50</v>
      </c>
      <c r="C608" s="107">
        <v>7</v>
      </c>
      <c r="D608" s="108">
        <v>5208.7271810000002</v>
      </c>
      <c r="E608" s="108">
        <v>323989.0442</v>
      </c>
      <c r="F608" s="83"/>
    </row>
    <row r="609" spans="1:6" ht="14.5" x14ac:dyDescent="0.35">
      <c r="A609" s="107" t="s">
        <v>5</v>
      </c>
      <c r="B609" s="107" t="s">
        <v>50</v>
      </c>
      <c r="C609" s="107">
        <v>8</v>
      </c>
      <c r="D609" s="108">
        <v>4867.0198019999998</v>
      </c>
      <c r="E609" s="108">
        <v>313996.13219999999</v>
      </c>
      <c r="F609" s="83"/>
    </row>
    <row r="610" spans="1:6" ht="14.5" x14ac:dyDescent="0.35">
      <c r="A610" s="107" t="s">
        <v>5</v>
      </c>
      <c r="B610" s="107" t="s">
        <v>50</v>
      </c>
      <c r="C610" s="107">
        <v>9</v>
      </c>
      <c r="D610" s="108">
        <v>4700.1907190000002</v>
      </c>
      <c r="E610" s="108">
        <v>280028.73930000002</v>
      </c>
      <c r="F610" s="83"/>
    </row>
    <row r="611" spans="1:6" ht="14.5" x14ac:dyDescent="0.35">
      <c r="A611" s="107" t="s">
        <v>5</v>
      </c>
      <c r="B611" s="107" t="s">
        <v>50</v>
      </c>
      <c r="C611" s="107">
        <v>10</v>
      </c>
      <c r="D611" s="108">
        <v>12165.633019999999</v>
      </c>
      <c r="E611" s="108">
        <v>478083.38050000003</v>
      </c>
      <c r="F611" s="83"/>
    </row>
    <row r="612" spans="1:6" ht="14.5" x14ac:dyDescent="0.35">
      <c r="A612" s="107" t="s">
        <v>5</v>
      </c>
      <c r="B612" s="107" t="s">
        <v>50</v>
      </c>
      <c r="C612" s="107">
        <v>11</v>
      </c>
      <c r="D612" s="108">
        <v>15581.816489999999</v>
      </c>
      <c r="E612" s="108">
        <v>484302.299</v>
      </c>
      <c r="F612" s="83"/>
    </row>
    <row r="613" spans="1:6" ht="14.5" x14ac:dyDescent="0.35">
      <c r="A613" s="107" t="s">
        <v>5</v>
      </c>
      <c r="B613" s="107" t="s">
        <v>50</v>
      </c>
      <c r="C613" s="107">
        <v>12</v>
      </c>
      <c r="D613" s="108">
        <v>13707.8807</v>
      </c>
      <c r="E613" s="108">
        <v>485146.95850000001</v>
      </c>
      <c r="F613" s="83"/>
    </row>
    <row r="614" spans="1:6" ht="14.5" x14ac:dyDescent="0.35">
      <c r="A614" s="107" t="s">
        <v>5</v>
      </c>
      <c r="B614" s="107" t="s">
        <v>51</v>
      </c>
      <c r="C614" s="107">
        <v>1</v>
      </c>
      <c r="D614" s="108">
        <v>1394.015635</v>
      </c>
      <c r="E614" s="108">
        <v>100683.81690000001</v>
      </c>
      <c r="F614" s="83"/>
    </row>
    <row r="615" spans="1:6" ht="14.5" x14ac:dyDescent="0.35">
      <c r="A615" s="107" t="s">
        <v>5</v>
      </c>
      <c r="B615" s="107" t="s">
        <v>51</v>
      </c>
      <c r="C615" s="107">
        <v>2</v>
      </c>
      <c r="D615" s="108">
        <v>1433.11166</v>
      </c>
      <c r="E615" s="108">
        <v>99976.949980000005</v>
      </c>
      <c r="F615" s="83"/>
    </row>
    <row r="616" spans="1:6" ht="14.5" x14ac:dyDescent="0.35">
      <c r="A616" s="107" t="s">
        <v>5</v>
      </c>
      <c r="B616" s="107" t="s">
        <v>51</v>
      </c>
      <c r="C616" s="107">
        <v>3</v>
      </c>
      <c r="D616" s="108">
        <v>1606.408625</v>
      </c>
      <c r="E616" s="108">
        <v>116493.4017</v>
      </c>
      <c r="F616" s="83"/>
    </row>
    <row r="617" spans="1:6" ht="14.5" x14ac:dyDescent="0.35">
      <c r="A617" s="107" t="s">
        <v>5</v>
      </c>
      <c r="B617" s="107" t="s">
        <v>51</v>
      </c>
      <c r="C617" s="107">
        <v>4</v>
      </c>
      <c r="D617" s="108">
        <v>1667.855088</v>
      </c>
      <c r="E617" s="108">
        <v>114645.8591</v>
      </c>
      <c r="F617" s="83"/>
    </row>
    <row r="618" spans="1:6" ht="14.5" x14ac:dyDescent="0.35">
      <c r="A618" s="107" t="s">
        <v>5</v>
      </c>
      <c r="B618" s="107" t="s">
        <v>51</v>
      </c>
      <c r="C618" s="107">
        <v>5</v>
      </c>
      <c r="D618" s="108">
        <v>1628.70407</v>
      </c>
      <c r="E618" s="108">
        <v>110930.96090000001</v>
      </c>
      <c r="F618" s="83"/>
    </row>
    <row r="619" spans="1:6" ht="14.5" x14ac:dyDescent="0.35">
      <c r="A619" s="107" t="s">
        <v>5</v>
      </c>
      <c r="B619" s="107" t="s">
        <v>51</v>
      </c>
      <c r="C619" s="107">
        <v>6</v>
      </c>
      <c r="D619" s="108">
        <v>1667.70092</v>
      </c>
      <c r="E619" s="108">
        <v>104823.26149999999</v>
      </c>
      <c r="F619" s="83"/>
    </row>
    <row r="620" spans="1:6" ht="14.5" x14ac:dyDescent="0.35">
      <c r="A620" s="107" t="s">
        <v>5</v>
      </c>
      <c r="B620" s="107" t="s">
        <v>51</v>
      </c>
      <c r="C620" s="107">
        <v>7</v>
      </c>
      <c r="D620" s="108">
        <v>1820.93272</v>
      </c>
      <c r="E620" s="108">
        <v>110404.6346</v>
      </c>
      <c r="F620" s="83"/>
    </row>
    <row r="621" spans="1:6" ht="14.5" x14ac:dyDescent="0.35">
      <c r="A621" s="107" t="s">
        <v>5</v>
      </c>
      <c r="B621" s="107" t="s">
        <v>51</v>
      </c>
      <c r="C621" s="107">
        <v>8</v>
      </c>
      <c r="D621" s="108">
        <v>1826.440032</v>
      </c>
      <c r="E621" s="108">
        <v>113590.86780000001</v>
      </c>
      <c r="F621" s="83"/>
    </row>
    <row r="622" spans="1:6" ht="14.5" x14ac:dyDescent="0.35">
      <c r="A622" s="107" t="s">
        <v>5</v>
      </c>
      <c r="B622" s="107" t="s">
        <v>51</v>
      </c>
      <c r="C622" s="107">
        <v>9</v>
      </c>
      <c r="D622" s="108">
        <v>1734.113769</v>
      </c>
      <c r="E622" s="108">
        <v>99223.214810000005</v>
      </c>
      <c r="F622" s="83"/>
    </row>
    <row r="623" spans="1:6" ht="14.5" x14ac:dyDescent="0.35">
      <c r="A623" s="107" t="s">
        <v>5</v>
      </c>
      <c r="B623" s="107" t="s">
        <v>51</v>
      </c>
      <c r="C623" s="107">
        <v>10</v>
      </c>
      <c r="D623" s="108">
        <v>1568.5362130000001</v>
      </c>
      <c r="E623" s="108">
        <v>56936.879119999998</v>
      </c>
      <c r="F623" s="83"/>
    </row>
    <row r="624" spans="1:6" ht="14.5" x14ac:dyDescent="0.35">
      <c r="A624" s="107" t="s">
        <v>5</v>
      </c>
      <c r="B624" s="107" t="s">
        <v>51</v>
      </c>
      <c r="C624" s="107">
        <v>11</v>
      </c>
      <c r="D624" s="108">
        <v>1754.306049</v>
      </c>
      <c r="E624" s="108">
        <v>55656.81768</v>
      </c>
      <c r="F624" s="83"/>
    </row>
    <row r="625" spans="1:6" ht="14.5" x14ac:dyDescent="0.35">
      <c r="A625" s="107" t="s">
        <v>5</v>
      </c>
      <c r="B625" s="107" t="s">
        <v>51</v>
      </c>
      <c r="C625" s="107">
        <v>12</v>
      </c>
      <c r="D625" s="108">
        <v>1744.8154529999999</v>
      </c>
      <c r="E625" s="108">
        <v>56951.796190000001</v>
      </c>
      <c r="F625" s="83"/>
    </row>
    <row r="626" spans="1:6" ht="14.5" x14ac:dyDescent="0.35">
      <c r="A626" s="107" t="s">
        <v>5</v>
      </c>
      <c r="B626" s="107" t="s">
        <v>52</v>
      </c>
      <c r="C626" s="107">
        <v>1</v>
      </c>
      <c r="D626" s="108">
        <v>7688.8749550000002</v>
      </c>
      <c r="E626" s="108">
        <v>632837.05169999995</v>
      </c>
      <c r="F626" s="83"/>
    </row>
    <row r="627" spans="1:6" ht="14.5" x14ac:dyDescent="0.35">
      <c r="A627" s="107" t="s">
        <v>5</v>
      </c>
      <c r="B627" s="107" t="s">
        <v>52</v>
      </c>
      <c r="C627" s="107">
        <v>2</v>
      </c>
      <c r="D627" s="108">
        <v>6073.3164479999996</v>
      </c>
      <c r="E627" s="108">
        <v>467771.03110000002</v>
      </c>
      <c r="F627" s="83"/>
    </row>
    <row r="628" spans="1:6" ht="14.5" x14ac:dyDescent="0.35">
      <c r="A628" s="107" t="s">
        <v>5</v>
      </c>
      <c r="B628" s="107" t="s">
        <v>52</v>
      </c>
      <c r="C628" s="107">
        <v>3</v>
      </c>
      <c r="D628" s="108">
        <v>7407.3734850000001</v>
      </c>
      <c r="E628" s="108">
        <v>597548.41119999997</v>
      </c>
      <c r="F628" s="83"/>
    </row>
    <row r="629" spans="1:6" ht="14.5" x14ac:dyDescent="0.35">
      <c r="A629" s="107" t="s">
        <v>5</v>
      </c>
      <c r="B629" s="107" t="s">
        <v>52</v>
      </c>
      <c r="C629" s="107">
        <v>4</v>
      </c>
      <c r="D629" s="108">
        <v>6278.6735449999996</v>
      </c>
      <c r="E629" s="108">
        <v>452575.66090000002</v>
      </c>
      <c r="F629" s="83"/>
    </row>
    <row r="630" spans="1:6" ht="14.5" x14ac:dyDescent="0.35">
      <c r="A630" s="107" t="s">
        <v>5</v>
      </c>
      <c r="B630" s="107" t="s">
        <v>52</v>
      </c>
      <c r="C630" s="107">
        <v>5</v>
      </c>
      <c r="D630" s="108">
        <v>7216.6316219999999</v>
      </c>
      <c r="E630" s="108">
        <v>537496.44140000001</v>
      </c>
      <c r="F630" s="83"/>
    </row>
    <row r="631" spans="1:6" ht="14.5" x14ac:dyDescent="0.35">
      <c r="A631" s="107" t="s">
        <v>5</v>
      </c>
      <c r="B631" s="107" t="s">
        <v>52</v>
      </c>
      <c r="C631" s="107">
        <v>6</v>
      </c>
      <c r="D631" s="108">
        <v>6735.7896739999996</v>
      </c>
      <c r="E631" s="108">
        <v>440324.52559999999</v>
      </c>
      <c r="F631" s="83"/>
    </row>
    <row r="632" spans="1:6" ht="14.5" x14ac:dyDescent="0.35">
      <c r="A632" s="107" t="s">
        <v>5</v>
      </c>
      <c r="B632" s="107" t="s">
        <v>52</v>
      </c>
      <c r="C632" s="107">
        <v>7</v>
      </c>
      <c r="D632" s="108">
        <v>7613.999452</v>
      </c>
      <c r="E632" s="108">
        <v>472299.73979999998</v>
      </c>
      <c r="F632" s="83"/>
    </row>
    <row r="633" spans="1:6" ht="14.5" x14ac:dyDescent="0.35">
      <c r="A633" s="107" t="s">
        <v>5</v>
      </c>
      <c r="B633" s="107" t="s">
        <v>52</v>
      </c>
      <c r="C633" s="107">
        <v>8</v>
      </c>
      <c r="D633" s="108">
        <v>7773.4555819999996</v>
      </c>
      <c r="E633" s="108">
        <v>514133.32799999998</v>
      </c>
      <c r="F633" s="83"/>
    </row>
    <row r="634" spans="1:6" ht="14.5" x14ac:dyDescent="0.35">
      <c r="A634" s="107" t="s">
        <v>5</v>
      </c>
      <c r="B634" s="107" t="s">
        <v>52</v>
      </c>
      <c r="C634" s="107">
        <v>9</v>
      </c>
      <c r="D634" s="108">
        <v>8441.7555869999997</v>
      </c>
      <c r="E634" s="108">
        <v>528020.92290000001</v>
      </c>
      <c r="F634" s="83"/>
    </row>
    <row r="635" spans="1:6" ht="14.5" x14ac:dyDescent="0.35">
      <c r="A635" s="107" t="s">
        <v>5</v>
      </c>
      <c r="B635" s="107" t="s">
        <v>52</v>
      </c>
      <c r="C635" s="107">
        <v>10</v>
      </c>
      <c r="D635" s="108">
        <v>8281.314128</v>
      </c>
      <c r="E635" s="108">
        <v>269586.86660000001</v>
      </c>
      <c r="F635" s="83"/>
    </row>
    <row r="636" spans="1:6" ht="14.5" x14ac:dyDescent="0.35">
      <c r="A636" s="107" t="s">
        <v>5</v>
      </c>
      <c r="B636" s="107" t="s">
        <v>52</v>
      </c>
      <c r="C636" s="107">
        <v>11</v>
      </c>
      <c r="D636" s="108">
        <v>8839.9388529999997</v>
      </c>
      <c r="E636" s="108">
        <v>252084.73819999999</v>
      </c>
      <c r="F636" s="83"/>
    </row>
    <row r="637" spans="1:6" ht="14.5" x14ac:dyDescent="0.35">
      <c r="A637" s="107" t="s">
        <v>5</v>
      </c>
      <c r="B637" s="107" t="s">
        <v>52</v>
      </c>
      <c r="C637" s="107">
        <v>12</v>
      </c>
      <c r="D637" s="108">
        <v>9362.2343839999994</v>
      </c>
      <c r="E637" s="108">
        <v>253610.6257</v>
      </c>
      <c r="F637" s="83"/>
    </row>
    <row r="638" spans="1:6" ht="14.5" x14ac:dyDescent="0.35">
      <c r="A638" s="107" t="s">
        <v>5</v>
      </c>
      <c r="B638" s="107" t="s">
        <v>53</v>
      </c>
      <c r="C638" s="107">
        <v>1</v>
      </c>
      <c r="D638" s="108">
        <v>1594.6371099999999</v>
      </c>
      <c r="E638" s="108">
        <v>113279.8904</v>
      </c>
      <c r="F638" s="83"/>
    </row>
    <row r="639" spans="1:6" ht="14.5" x14ac:dyDescent="0.35">
      <c r="A639" s="107" t="s">
        <v>5</v>
      </c>
      <c r="B639" s="107" t="s">
        <v>53</v>
      </c>
      <c r="C639" s="107">
        <v>2</v>
      </c>
      <c r="D639" s="108">
        <v>1251.270037</v>
      </c>
      <c r="E639" s="108">
        <v>84813.186390000003</v>
      </c>
      <c r="F639" s="83"/>
    </row>
    <row r="640" spans="1:6" ht="14.5" x14ac:dyDescent="0.35">
      <c r="A640" s="107" t="s">
        <v>5</v>
      </c>
      <c r="B640" s="107" t="s">
        <v>53</v>
      </c>
      <c r="C640" s="107">
        <v>3</v>
      </c>
      <c r="D640" s="108">
        <v>1148.3430800000001</v>
      </c>
      <c r="E640" s="108">
        <v>80809.998579999999</v>
      </c>
      <c r="F640" s="83"/>
    </row>
    <row r="641" spans="1:6" ht="14.5" x14ac:dyDescent="0.35">
      <c r="A641" s="107" t="s">
        <v>5</v>
      </c>
      <c r="B641" s="107" t="s">
        <v>53</v>
      </c>
      <c r="C641" s="107">
        <v>4</v>
      </c>
      <c r="D641" s="108">
        <v>917.07177960000001</v>
      </c>
      <c r="E641" s="108">
        <v>60679.30156</v>
      </c>
      <c r="F641" s="83"/>
    </row>
    <row r="642" spans="1:6" ht="14.5" x14ac:dyDescent="0.35">
      <c r="A642" s="107" t="s">
        <v>5</v>
      </c>
      <c r="B642" s="107" t="s">
        <v>53</v>
      </c>
      <c r="C642" s="107">
        <v>5</v>
      </c>
      <c r="D642" s="108">
        <v>1178.9157620000001</v>
      </c>
      <c r="E642" s="108">
        <v>78406.641279999996</v>
      </c>
      <c r="F642" s="83"/>
    </row>
    <row r="643" spans="1:6" ht="14.5" x14ac:dyDescent="0.35">
      <c r="A643" s="107" t="s">
        <v>5</v>
      </c>
      <c r="B643" s="107" t="s">
        <v>53</v>
      </c>
      <c r="C643" s="107">
        <v>6</v>
      </c>
      <c r="D643" s="108">
        <v>1285.5233330000001</v>
      </c>
      <c r="E643" s="108">
        <v>80894.454660000003</v>
      </c>
      <c r="F643" s="83"/>
    </row>
    <row r="644" spans="1:6" ht="14.5" x14ac:dyDescent="0.35">
      <c r="A644" s="107" t="s">
        <v>5</v>
      </c>
      <c r="B644" s="107" t="s">
        <v>53</v>
      </c>
      <c r="C644" s="107">
        <v>7</v>
      </c>
      <c r="D644" s="108">
        <v>1398.1599670000001</v>
      </c>
      <c r="E644" s="108">
        <v>85817.514030000006</v>
      </c>
      <c r="F644" s="83"/>
    </row>
    <row r="645" spans="1:6" ht="14.5" x14ac:dyDescent="0.35">
      <c r="A645" s="107" t="s">
        <v>5</v>
      </c>
      <c r="B645" s="107" t="s">
        <v>53</v>
      </c>
      <c r="C645" s="107">
        <v>8</v>
      </c>
      <c r="D645" s="108">
        <v>839.75188470000001</v>
      </c>
      <c r="E645" s="108">
        <v>53968.880539999998</v>
      </c>
      <c r="F645" s="83"/>
    </row>
    <row r="646" spans="1:6" ht="14.5" x14ac:dyDescent="0.35">
      <c r="A646" s="107" t="s">
        <v>5</v>
      </c>
      <c r="B646" s="107" t="s">
        <v>53</v>
      </c>
      <c r="C646" s="107">
        <v>9</v>
      </c>
      <c r="D646" s="108">
        <v>790.42375749999997</v>
      </c>
      <c r="E646" s="108">
        <v>49318.563670000003</v>
      </c>
      <c r="F646" s="83"/>
    </row>
    <row r="647" spans="1:6" ht="14.5" x14ac:dyDescent="0.35">
      <c r="A647" s="107" t="s">
        <v>5</v>
      </c>
      <c r="B647" s="107" t="s">
        <v>53</v>
      </c>
      <c r="C647" s="107">
        <v>10</v>
      </c>
      <c r="D647" s="108">
        <v>1498.8241869999999</v>
      </c>
      <c r="E647" s="108">
        <v>59331.147559999998</v>
      </c>
      <c r="F647" s="83"/>
    </row>
    <row r="648" spans="1:6" ht="14.5" x14ac:dyDescent="0.35">
      <c r="A648" s="107" t="s">
        <v>5</v>
      </c>
      <c r="B648" s="107" t="s">
        <v>53</v>
      </c>
      <c r="C648" s="107">
        <v>11</v>
      </c>
      <c r="D648" s="108">
        <v>1007.688417</v>
      </c>
      <c r="E648" s="108">
        <v>37059.310980000002</v>
      </c>
      <c r="F648" s="83"/>
    </row>
    <row r="649" spans="1:6" ht="14.5" x14ac:dyDescent="0.35">
      <c r="A649" s="107" t="s">
        <v>5</v>
      </c>
      <c r="B649" s="107" t="s">
        <v>53</v>
      </c>
      <c r="C649" s="107">
        <v>12</v>
      </c>
      <c r="D649" s="108">
        <v>1375.865832</v>
      </c>
      <c r="E649" s="108">
        <v>50292.808499999999</v>
      </c>
      <c r="F649" s="83"/>
    </row>
    <row r="650" spans="1:6" ht="14.5" x14ac:dyDescent="0.35">
      <c r="A650" s="107" t="s">
        <v>5</v>
      </c>
      <c r="B650" s="107" t="s">
        <v>234</v>
      </c>
      <c r="C650" s="107">
        <v>1</v>
      </c>
      <c r="D650" s="108">
        <v>11267.04335</v>
      </c>
      <c r="E650" s="108">
        <v>981448.28839999996</v>
      </c>
      <c r="F650" s="83"/>
    </row>
    <row r="651" spans="1:6" ht="14.5" x14ac:dyDescent="0.35">
      <c r="A651" s="107" t="s">
        <v>5</v>
      </c>
      <c r="B651" s="107" t="s">
        <v>234</v>
      </c>
      <c r="C651" s="107">
        <v>2</v>
      </c>
      <c r="D651" s="108">
        <v>10160.572690000001</v>
      </c>
      <c r="E651" s="108">
        <v>849492.70169999998</v>
      </c>
      <c r="F651" s="83"/>
    </row>
    <row r="652" spans="1:6" ht="14.5" x14ac:dyDescent="0.35">
      <c r="A652" s="107" t="s">
        <v>5</v>
      </c>
      <c r="B652" s="107" t="s">
        <v>234</v>
      </c>
      <c r="C652" s="107">
        <v>3</v>
      </c>
      <c r="D652" s="108">
        <v>10855.35535</v>
      </c>
      <c r="E652" s="108">
        <v>932811.99509999994</v>
      </c>
      <c r="F652" s="83"/>
    </row>
    <row r="653" spans="1:6" ht="14.5" x14ac:dyDescent="0.35">
      <c r="A653" s="107" t="s">
        <v>5</v>
      </c>
      <c r="B653" s="107" t="s">
        <v>234</v>
      </c>
      <c r="C653" s="107">
        <v>4</v>
      </c>
      <c r="D653" s="108">
        <v>9806.4444769999991</v>
      </c>
      <c r="E653" s="108">
        <v>730708.89639999997</v>
      </c>
      <c r="F653" s="83"/>
    </row>
    <row r="654" spans="1:6" ht="14.5" x14ac:dyDescent="0.35">
      <c r="A654" s="107" t="s">
        <v>5</v>
      </c>
      <c r="B654" s="107" t="s">
        <v>234</v>
      </c>
      <c r="C654" s="107">
        <v>5</v>
      </c>
      <c r="D654" s="108">
        <v>10612.904490000001</v>
      </c>
      <c r="E654" s="108">
        <v>776981.98659999995</v>
      </c>
      <c r="F654" s="83"/>
    </row>
    <row r="655" spans="1:6" ht="14.5" x14ac:dyDescent="0.35">
      <c r="A655" s="107" t="s">
        <v>5</v>
      </c>
      <c r="B655" s="107" t="s">
        <v>234</v>
      </c>
      <c r="C655" s="107">
        <v>6</v>
      </c>
      <c r="D655" s="108">
        <v>11669.15166</v>
      </c>
      <c r="E655" s="108">
        <v>784223.88829999999</v>
      </c>
      <c r="F655" s="83"/>
    </row>
    <row r="656" spans="1:6" ht="14.5" x14ac:dyDescent="0.35">
      <c r="A656" s="107" t="s">
        <v>5</v>
      </c>
      <c r="B656" s="107" t="s">
        <v>234</v>
      </c>
      <c r="C656" s="107">
        <v>7</v>
      </c>
      <c r="D656" s="108">
        <v>11555.887580000001</v>
      </c>
      <c r="E656" s="108">
        <v>763756.94010000001</v>
      </c>
      <c r="F656" s="83"/>
    </row>
    <row r="657" spans="1:6" ht="14.5" x14ac:dyDescent="0.35">
      <c r="A657" s="107" t="s">
        <v>5</v>
      </c>
      <c r="B657" s="107" t="s">
        <v>234</v>
      </c>
      <c r="C657" s="107">
        <v>8</v>
      </c>
      <c r="D657" s="108">
        <v>10696.055780000001</v>
      </c>
      <c r="E657" s="108">
        <v>723901.28940000001</v>
      </c>
      <c r="F657" s="83"/>
    </row>
    <row r="658" spans="1:6" ht="14.5" x14ac:dyDescent="0.35">
      <c r="A658" s="107" t="s">
        <v>5</v>
      </c>
      <c r="B658" s="107" t="s">
        <v>234</v>
      </c>
      <c r="C658" s="107">
        <v>9</v>
      </c>
      <c r="D658" s="108">
        <v>10085.935009999999</v>
      </c>
      <c r="E658" s="108">
        <v>624836.04940000002</v>
      </c>
      <c r="F658" s="83"/>
    </row>
    <row r="659" spans="1:6" ht="14.5" x14ac:dyDescent="0.35">
      <c r="A659" s="107" t="s">
        <v>5</v>
      </c>
      <c r="B659" s="107" t="s">
        <v>234</v>
      </c>
      <c r="C659" s="107">
        <v>10</v>
      </c>
      <c r="D659" s="108">
        <v>10035.569799999999</v>
      </c>
      <c r="E659" s="108">
        <v>203153.0312</v>
      </c>
      <c r="F659" s="83"/>
    </row>
    <row r="660" spans="1:6" ht="14.5" x14ac:dyDescent="0.35">
      <c r="A660" s="107" t="s">
        <v>5</v>
      </c>
      <c r="B660" s="107" t="s">
        <v>234</v>
      </c>
      <c r="C660" s="107">
        <v>11</v>
      </c>
      <c r="D660" s="108">
        <v>10269.9028</v>
      </c>
      <c r="E660" s="108">
        <v>119921.10649999999</v>
      </c>
      <c r="F660" s="83"/>
    </row>
    <row r="661" spans="1:6" ht="14.5" x14ac:dyDescent="0.35">
      <c r="A661" s="107" t="s">
        <v>5</v>
      </c>
      <c r="B661" s="107" t="s">
        <v>234</v>
      </c>
      <c r="C661" s="107">
        <v>12</v>
      </c>
      <c r="D661" s="108">
        <v>10719.88085</v>
      </c>
      <c r="E661" s="108">
        <v>138862.98130000001</v>
      </c>
      <c r="F661" s="83"/>
    </row>
    <row r="662" spans="1:6" ht="14.5" x14ac:dyDescent="0.35">
      <c r="A662" s="107" t="s">
        <v>5</v>
      </c>
      <c r="B662" s="107" t="s">
        <v>230</v>
      </c>
      <c r="C662" s="107">
        <v>1</v>
      </c>
      <c r="D662" s="108">
        <v>16113.926820000001</v>
      </c>
      <c r="E662" s="108">
        <v>1404989.9569999999</v>
      </c>
      <c r="F662" s="83"/>
    </row>
    <row r="663" spans="1:6" ht="14.5" x14ac:dyDescent="0.35">
      <c r="A663" s="107" t="s">
        <v>5</v>
      </c>
      <c r="B663" s="107" t="s">
        <v>230</v>
      </c>
      <c r="C663" s="107">
        <v>2</v>
      </c>
      <c r="D663" s="108">
        <v>14528.99639</v>
      </c>
      <c r="E663" s="108">
        <v>1215843.7679999999</v>
      </c>
      <c r="F663" s="83"/>
    </row>
    <row r="664" spans="1:6" ht="14.5" x14ac:dyDescent="0.35">
      <c r="A664" s="107" t="s">
        <v>5</v>
      </c>
      <c r="B664" s="107" t="s">
        <v>230</v>
      </c>
      <c r="C664" s="107">
        <v>3</v>
      </c>
      <c r="D664" s="108">
        <v>15496.94837</v>
      </c>
      <c r="E664" s="108">
        <v>1331646.7609999999</v>
      </c>
      <c r="F664" s="83"/>
    </row>
    <row r="665" spans="1:6" ht="14.5" x14ac:dyDescent="0.35">
      <c r="A665" s="107" t="s">
        <v>5</v>
      </c>
      <c r="B665" s="107" t="s">
        <v>230</v>
      </c>
      <c r="C665" s="107">
        <v>4</v>
      </c>
      <c r="D665" s="108">
        <v>14020.546050000001</v>
      </c>
      <c r="E665" s="108">
        <v>1044702.974</v>
      </c>
      <c r="F665" s="83"/>
    </row>
    <row r="666" spans="1:6" ht="14.5" x14ac:dyDescent="0.35">
      <c r="A666" s="107" t="s">
        <v>5</v>
      </c>
      <c r="B666" s="107" t="s">
        <v>230</v>
      </c>
      <c r="C666" s="107">
        <v>5</v>
      </c>
      <c r="D666" s="108">
        <v>15166.66473</v>
      </c>
      <c r="E666" s="108">
        <v>1110425.5989999999</v>
      </c>
      <c r="F666" s="83"/>
    </row>
    <row r="667" spans="1:6" ht="14.5" x14ac:dyDescent="0.35">
      <c r="A667" s="107" t="s">
        <v>5</v>
      </c>
      <c r="B667" s="107" t="s">
        <v>230</v>
      </c>
      <c r="C667" s="107">
        <v>6</v>
      </c>
      <c r="D667" s="108">
        <v>16614.758279999998</v>
      </c>
      <c r="E667" s="108">
        <v>1116028.3019999999</v>
      </c>
      <c r="F667" s="83"/>
    </row>
    <row r="668" spans="1:6" ht="14.5" x14ac:dyDescent="0.35">
      <c r="A668" s="107" t="s">
        <v>5</v>
      </c>
      <c r="B668" s="107" t="s">
        <v>230</v>
      </c>
      <c r="C668" s="107">
        <v>7</v>
      </c>
      <c r="D668" s="108">
        <v>16134.70779</v>
      </c>
      <c r="E668" s="108">
        <v>1061272.186</v>
      </c>
      <c r="F668" s="83"/>
    </row>
    <row r="669" spans="1:6" ht="14.5" x14ac:dyDescent="0.35">
      <c r="A669" s="107" t="s">
        <v>5</v>
      </c>
      <c r="B669" s="107" t="s">
        <v>230</v>
      </c>
      <c r="C669" s="107">
        <v>8</v>
      </c>
      <c r="D669" s="108">
        <v>14937.567660000001</v>
      </c>
      <c r="E669" s="108">
        <v>1003842.903</v>
      </c>
      <c r="F669" s="83"/>
    </row>
    <row r="670" spans="1:6" ht="14.5" x14ac:dyDescent="0.35">
      <c r="A670" s="107" t="s">
        <v>5</v>
      </c>
      <c r="B670" s="107" t="s">
        <v>230</v>
      </c>
      <c r="C670" s="107">
        <v>9</v>
      </c>
      <c r="D670" s="108">
        <v>14377.951929999999</v>
      </c>
      <c r="E670" s="108">
        <v>890731.12049999996</v>
      </c>
      <c r="F670" s="83"/>
    </row>
    <row r="671" spans="1:6" ht="14.5" x14ac:dyDescent="0.35">
      <c r="A671" s="107" t="s">
        <v>5</v>
      </c>
      <c r="B671" s="107" t="s">
        <v>230</v>
      </c>
      <c r="C671" s="107">
        <v>10</v>
      </c>
      <c r="D671" s="108">
        <v>14309.68974</v>
      </c>
      <c r="E671" s="108">
        <v>289592.4044</v>
      </c>
      <c r="F671" s="83"/>
    </row>
    <row r="672" spans="1:6" ht="14.5" x14ac:dyDescent="0.35">
      <c r="A672" s="107" t="s">
        <v>5</v>
      </c>
      <c r="B672" s="107" t="s">
        <v>230</v>
      </c>
      <c r="C672" s="107">
        <v>11</v>
      </c>
      <c r="D672" s="108">
        <v>14644.842269999999</v>
      </c>
      <c r="E672" s="108">
        <v>170904.95069999999</v>
      </c>
      <c r="F672" s="83"/>
    </row>
    <row r="673" spans="1:6" ht="14.5" x14ac:dyDescent="0.35">
      <c r="A673" s="107" t="s">
        <v>5</v>
      </c>
      <c r="B673" s="107" t="s">
        <v>230</v>
      </c>
      <c r="C673" s="107">
        <v>12</v>
      </c>
      <c r="D673" s="108">
        <v>15288.92965</v>
      </c>
      <c r="E673" s="108">
        <v>197996.67739999999</v>
      </c>
      <c r="F673" s="83"/>
    </row>
    <row r="674" spans="1:6" ht="14.5" x14ac:dyDescent="0.35">
      <c r="A674" s="107" t="s">
        <v>5</v>
      </c>
      <c r="B674" s="107" t="s">
        <v>225</v>
      </c>
      <c r="C674" s="107">
        <v>1</v>
      </c>
      <c r="D674" s="108">
        <v>16406.663850000001</v>
      </c>
      <c r="E674" s="108">
        <v>1268606.196</v>
      </c>
      <c r="F674" s="83"/>
    </row>
    <row r="675" spans="1:6" ht="14.5" x14ac:dyDescent="0.35">
      <c r="A675" s="107" t="s">
        <v>5</v>
      </c>
      <c r="B675" s="107" t="s">
        <v>225</v>
      </c>
      <c r="C675" s="107">
        <v>2</v>
      </c>
      <c r="D675" s="108">
        <v>14818.284309999999</v>
      </c>
      <c r="E675" s="108">
        <v>1090626.7579999999</v>
      </c>
      <c r="F675" s="83"/>
    </row>
    <row r="676" spans="1:6" ht="14.5" x14ac:dyDescent="0.35">
      <c r="A676" s="107" t="s">
        <v>5</v>
      </c>
      <c r="B676" s="107" t="s">
        <v>225</v>
      </c>
      <c r="C676" s="107">
        <v>3</v>
      </c>
      <c r="D676" s="108">
        <v>16313.98048</v>
      </c>
      <c r="E676" s="108">
        <v>1274160.845</v>
      </c>
      <c r="F676" s="83"/>
    </row>
    <row r="677" spans="1:6" ht="14.5" x14ac:dyDescent="0.35">
      <c r="A677" s="107" t="s">
        <v>5</v>
      </c>
      <c r="B677" s="107" t="s">
        <v>225</v>
      </c>
      <c r="C677" s="107">
        <v>4</v>
      </c>
      <c r="D677" s="108">
        <v>15968.189549999999</v>
      </c>
      <c r="E677" s="108">
        <v>1179246.2</v>
      </c>
      <c r="F677" s="83"/>
    </row>
    <row r="678" spans="1:6" ht="14.5" x14ac:dyDescent="0.35">
      <c r="A678" s="107" t="s">
        <v>5</v>
      </c>
      <c r="B678" s="107" t="s">
        <v>225</v>
      </c>
      <c r="C678" s="107">
        <v>5</v>
      </c>
      <c r="D678" s="108">
        <v>17155.536380000001</v>
      </c>
      <c r="E678" s="108">
        <v>1281927.2379999999</v>
      </c>
      <c r="F678" s="83"/>
    </row>
    <row r="679" spans="1:6" ht="14.5" x14ac:dyDescent="0.35">
      <c r="A679" s="107" t="s">
        <v>5</v>
      </c>
      <c r="B679" s="107" t="s">
        <v>225</v>
      </c>
      <c r="C679" s="107">
        <v>6</v>
      </c>
      <c r="D679" s="108">
        <v>18852.41547</v>
      </c>
      <c r="E679" s="108">
        <v>1223299.3319999999</v>
      </c>
      <c r="F679" s="83"/>
    </row>
    <row r="680" spans="1:6" ht="14.5" x14ac:dyDescent="0.35">
      <c r="A680" s="107" t="s">
        <v>5</v>
      </c>
      <c r="B680" s="107" t="s">
        <v>225</v>
      </c>
      <c r="C680" s="107">
        <v>7</v>
      </c>
      <c r="D680" s="108">
        <v>19300.992440000002</v>
      </c>
      <c r="E680" s="108">
        <v>1172505.8089999999</v>
      </c>
      <c r="F680" s="83"/>
    </row>
    <row r="681" spans="1:6" ht="14.5" x14ac:dyDescent="0.35">
      <c r="A681" s="107" t="s">
        <v>5</v>
      </c>
      <c r="B681" s="107" t="s">
        <v>225</v>
      </c>
      <c r="C681" s="107">
        <v>8</v>
      </c>
      <c r="D681" s="108">
        <v>17877.23935</v>
      </c>
      <c r="E681" s="108">
        <v>1130790.3540000001</v>
      </c>
      <c r="F681" s="83"/>
    </row>
    <row r="682" spans="1:6" ht="14.5" x14ac:dyDescent="0.35">
      <c r="A682" s="107" t="s">
        <v>5</v>
      </c>
      <c r="B682" s="107" t="s">
        <v>225</v>
      </c>
      <c r="C682" s="107">
        <v>9</v>
      </c>
      <c r="D682" s="108">
        <v>16001.285389999999</v>
      </c>
      <c r="E682" s="108">
        <v>883723.5993</v>
      </c>
      <c r="F682" s="83"/>
    </row>
    <row r="683" spans="1:6" ht="14.5" x14ac:dyDescent="0.35">
      <c r="A683" s="107" t="s">
        <v>5</v>
      </c>
      <c r="B683" s="107" t="s">
        <v>225</v>
      </c>
      <c r="C683" s="107">
        <v>10</v>
      </c>
      <c r="D683" s="108">
        <v>15562.487779999999</v>
      </c>
      <c r="E683" s="108">
        <v>336685.17499999999</v>
      </c>
      <c r="F683" s="83"/>
    </row>
    <row r="684" spans="1:6" ht="14.5" x14ac:dyDescent="0.35">
      <c r="A684" s="107" t="s">
        <v>5</v>
      </c>
      <c r="B684" s="107" t="s">
        <v>225</v>
      </c>
      <c r="C684" s="107">
        <v>11</v>
      </c>
      <c r="D684" s="108">
        <v>15765.172710000001</v>
      </c>
      <c r="E684" s="108">
        <v>236915.91339999999</v>
      </c>
      <c r="F684" s="83"/>
    </row>
    <row r="685" spans="1:6" ht="14.5" x14ac:dyDescent="0.35">
      <c r="A685" s="107" t="s">
        <v>5</v>
      </c>
      <c r="B685" s="107" t="s">
        <v>225</v>
      </c>
      <c r="C685" s="107">
        <v>12</v>
      </c>
      <c r="D685" s="108">
        <v>16555.473249999999</v>
      </c>
      <c r="E685" s="108">
        <v>248431.27549999999</v>
      </c>
      <c r="F685" s="83"/>
    </row>
    <row r="686" spans="1:6" ht="14.5" x14ac:dyDescent="0.35">
      <c r="A686" s="107" t="s">
        <v>5</v>
      </c>
      <c r="B686" s="107" t="s">
        <v>54</v>
      </c>
      <c r="C686" s="107">
        <v>1</v>
      </c>
      <c r="D686" s="108">
        <v>6982.6649360000001</v>
      </c>
      <c r="E686" s="108">
        <v>521605.29200000002</v>
      </c>
      <c r="F686" s="83"/>
    </row>
    <row r="687" spans="1:6" ht="14.5" x14ac:dyDescent="0.35">
      <c r="A687" s="107" t="s">
        <v>5</v>
      </c>
      <c r="B687" s="107" t="s">
        <v>54</v>
      </c>
      <c r="C687" s="107">
        <v>2</v>
      </c>
      <c r="D687" s="108">
        <v>5237.2676220000003</v>
      </c>
      <c r="E687" s="108">
        <v>376109.64189999999</v>
      </c>
      <c r="F687" s="83"/>
    </row>
    <row r="688" spans="1:6" ht="14.5" x14ac:dyDescent="0.35">
      <c r="A688" s="107" t="s">
        <v>5</v>
      </c>
      <c r="B688" s="107" t="s">
        <v>54</v>
      </c>
      <c r="C688" s="107">
        <v>3</v>
      </c>
      <c r="D688" s="108">
        <v>7616.2382900000002</v>
      </c>
      <c r="E688" s="108">
        <v>579816.34140000003</v>
      </c>
      <c r="F688" s="83"/>
    </row>
    <row r="689" spans="1:6" ht="14.5" x14ac:dyDescent="0.35">
      <c r="A689" s="107" t="s">
        <v>5</v>
      </c>
      <c r="B689" s="107" t="s">
        <v>54</v>
      </c>
      <c r="C689" s="107">
        <v>4</v>
      </c>
      <c r="D689" s="108">
        <v>7709.6972040000001</v>
      </c>
      <c r="E689" s="108">
        <v>556964.12419999996</v>
      </c>
      <c r="F689" s="83"/>
    </row>
    <row r="690" spans="1:6" ht="14.5" x14ac:dyDescent="0.35">
      <c r="A690" s="107" t="s">
        <v>5</v>
      </c>
      <c r="B690" s="107" t="s">
        <v>54</v>
      </c>
      <c r="C690" s="107">
        <v>5</v>
      </c>
      <c r="D690" s="108">
        <v>7138.5445959999997</v>
      </c>
      <c r="E690" s="108">
        <v>517984.34970000002</v>
      </c>
      <c r="F690" s="83"/>
    </row>
    <row r="691" spans="1:6" ht="14.5" x14ac:dyDescent="0.35">
      <c r="A691" s="107" t="s">
        <v>5</v>
      </c>
      <c r="B691" s="107" t="s">
        <v>54</v>
      </c>
      <c r="C691" s="107">
        <v>6</v>
      </c>
      <c r="D691" s="108">
        <v>4600.8347379999996</v>
      </c>
      <c r="E691" s="108">
        <v>290826.72220000002</v>
      </c>
      <c r="F691" s="83"/>
    </row>
    <row r="692" spans="1:6" ht="14.5" x14ac:dyDescent="0.35">
      <c r="A692" s="107" t="s">
        <v>5</v>
      </c>
      <c r="B692" s="107" t="s">
        <v>54</v>
      </c>
      <c r="C692" s="107">
        <v>7</v>
      </c>
      <c r="D692" s="108">
        <v>7817.2188859999997</v>
      </c>
      <c r="E692" s="108">
        <v>459632.337</v>
      </c>
      <c r="F692" s="83"/>
    </row>
    <row r="693" spans="1:6" ht="14.5" x14ac:dyDescent="0.35">
      <c r="A693" s="107" t="s">
        <v>5</v>
      </c>
      <c r="B693" s="107" t="s">
        <v>54</v>
      </c>
      <c r="C693" s="107">
        <v>8</v>
      </c>
      <c r="D693" s="108">
        <v>7479.5149590000001</v>
      </c>
      <c r="E693" s="108">
        <v>455459.32990000001</v>
      </c>
      <c r="F693" s="83"/>
    </row>
    <row r="694" spans="1:6" ht="14.5" x14ac:dyDescent="0.35">
      <c r="A694" s="107" t="s">
        <v>5</v>
      </c>
      <c r="B694" s="107" t="s">
        <v>54</v>
      </c>
      <c r="C694" s="107">
        <v>9</v>
      </c>
      <c r="D694" s="108">
        <v>7427.7976330000001</v>
      </c>
      <c r="E694" s="108">
        <v>387331.91090000002</v>
      </c>
      <c r="F694" s="83"/>
    </row>
    <row r="695" spans="1:6" ht="14.5" x14ac:dyDescent="0.35">
      <c r="A695" s="107" t="s">
        <v>5</v>
      </c>
      <c r="B695" s="107" t="s">
        <v>54</v>
      </c>
      <c r="C695" s="107">
        <v>10</v>
      </c>
      <c r="D695" s="108">
        <v>7041.5163030000003</v>
      </c>
      <c r="E695" s="108">
        <v>153690.5018</v>
      </c>
      <c r="F695" s="83"/>
    </row>
    <row r="696" spans="1:6" ht="14.5" x14ac:dyDescent="0.35">
      <c r="A696" s="107" t="s">
        <v>5</v>
      </c>
      <c r="B696" s="107" t="s">
        <v>54</v>
      </c>
      <c r="C696" s="107">
        <v>11</v>
      </c>
      <c r="D696" s="108">
        <v>7043.4415820000004</v>
      </c>
      <c r="E696" s="108">
        <v>111616.39449999999</v>
      </c>
      <c r="F696" s="83"/>
    </row>
    <row r="697" spans="1:6" ht="14.5" x14ac:dyDescent="0.35">
      <c r="A697" s="107" t="s">
        <v>5</v>
      </c>
      <c r="B697" s="107" t="s">
        <v>54</v>
      </c>
      <c r="C697" s="107">
        <v>12</v>
      </c>
      <c r="D697" s="108">
        <v>3983.0074289999998</v>
      </c>
      <c r="E697" s="108">
        <v>63008.695379999997</v>
      </c>
      <c r="F697" s="83"/>
    </row>
    <row r="698" spans="1:6" ht="14.5" x14ac:dyDescent="0.35">
      <c r="A698" s="107" t="s">
        <v>5</v>
      </c>
      <c r="B698" s="107" t="s">
        <v>55</v>
      </c>
      <c r="C698" s="107">
        <v>1</v>
      </c>
      <c r="D698" s="108">
        <v>3258.8905840000002</v>
      </c>
      <c r="E698" s="108">
        <v>218132.55859999999</v>
      </c>
      <c r="F698" s="83"/>
    </row>
    <row r="699" spans="1:6" ht="14.5" x14ac:dyDescent="0.35">
      <c r="A699" s="107" t="s">
        <v>5</v>
      </c>
      <c r="B699" s="107" t="s">
        <v>55</v>
      </c>
      <c r="C699" s="107">
        <v>2</v>
      </c>
      <c r="D699" s="108">
        <v>3544.662652</v>
      </c>
      <c r="E699" s="108">
        <v>250907.01639999999</v>
      </c>
      <c r="F699" s="83"/>
    </row>
    <row r="700" spans="1:6" ht="14.5" x14ac:dyDescent="0.35">
      <c r="A700" s="107" t="s">
        <v>5</v>
      </c>
      <c r="B700" s="107" t="s">
        <v>55</v>
      </c>
      <c r="C700" s="107">
        <v>3</v>
      </c>
      <c r="D700" s="108">
        <v>2818.9703549999999</v>
      </c>
      <c r="E700" s="108">
        <v>215761.34340000001</v>
      </c>
      <c r="F700" s="83"/>
    </row>
    <row r="701" spans="1:6" ht="14.5" x14ac:dyDescent="0.35">
      <c r="A701" s="107" t="s">
        <v>5</v>
      </c>
      <c r="B701" s="107" t="s">
        <v>55</v>
      </c>
      <c r="C701" s="107">
        <v>4</v>
      </c>
      <c r="D701" s="108">
        <v>2930.1748219999999</v>
      </c>
      <c r="E701" s="108">
        <v>206880.204</v>
      </c>
      <c r="F701" s="83"/>
    </row>
    <row r="702" spans="1:6" ht="14.5" x14ac:dyDescent="0.35">
      <c r="A702" s="107" t="s">
        <v>5</v>
      </c>
      <c r="B702" s="107" t="s">
        <v>55</v>
      </c>
      <c r="C702" s="107">
        <v>5</v>
      </c>
      <c r="D702" s="108">
        <v>1885.3847880000001</v>
      </c>
      <c r="E702" s="108">
        <v>136856.50229999999</v>
      </c>
      <c r="F702" s="83"/>
    </row>
    <row r="703" spans="1:6" ht="14.5" x14ac:dyDescent="0.35">
      <c r="A703" s="107" t="s">
        <v>5</v>
      </c>
      <c r="B703" s="107" t="s">
        <v>55</v>
      </c>
      <c r="C703" s="107">
        <v>6</v>
      </c>
      <c r="D703" s="108">
        <v>1861.4327900000001</v>
      </c>
      <c r="E703" s="108">
        <v>131929.02249999999</v>
      </c>
      <c r="F703" s="83"/>
    </row>
    <row r="704" spans="1:6" ht="14.5" x14ac:dyDescent="0.35">
      <c r="A704" s="107" t="s">
        <v>5</v>
      </c>
      <c r="B704" s="107" t="s">
        <v>55</v>
      </c>
      <c r="C704" s="107">
        <v>7</v>
      </c>
      <c r="D704" s="108">
        <v>2817.7233769999998</v>
      </c>
      <c r="E704" s="108">
        <v>167810.77280000001</v>
      </c>
      <c r="F704" s="83"/>
    </row>
    <row r="705" spans="1:6" ht="14.5" x14ac:dyDescent="0.35">
      <c r="A705" s="107" t="s">
        <v>5</v>
      </c>
      <c r="B705" s="107" t="s">
        <v>55</v>
      </c>
      <c r="C705" s="107">
        <v>8</v>
      </c>
      <c r="D705" s="108">
        <v>2983.9407930000002</v>
      </c>
      <c r="E705" s="108">
        <v>148603.24050000001</v>
      </c>
      <c r="F705" s="83"/>
    </row>
    <row r="706" spans="1:6" ht="14.5" x14ac:dyDescent="0.35">
      <c r="A706" s="107" t="s">
        <v>5</v>
      </c>
      <c r="B706" s="107" t="s">
        <v>55</v>
      </c>
      <c r="C706" s="107">
        <v>9</v>
      </c>
      <c r="D706" s="108">
        <v>2718.9097470000002</v>
      </c>
      <c r="E706" s="108">
        <v>111287.7066</v>
      </c>
      <c r="F706" s="83"/>
    </row>
    <row r="707" spans="1:6" ht="14.5" x14ac:dyDescent="0.35">
      <c r="A707" s="107" t="s">
        <v>5</v>
      </c>
      <c r="B707" s="107" t="s">
        <v>55</v>
      </c>
      <c r="C707" s="107">
        <v>10</v>
      </c>
      <c r="D707" s="108">
        <v>1881.3622089999999</v>
      </c>
      <c r="E707" s="108">
        <v>73376.598069999993</v>
      </c>
      <c r="F707" s="83"/>
    </row>
    <row r="708" spans="1:6" ht="14.5" x14ac:dyDescent="0.35">
      <c r="A708" s="107" t="s">
        <v>5</v>
      </c>
      <c r="B708" s="107" t="s">
        <v>55</v>
      </c>
      <c r="C708" s="107">
        <v>11</v>
      </c>
      <c r="D708" s="108">
        <v>2204.5631010000002</v>
      </c>
      <c r="E708" s="108">
        <v>82338.304199999999</v>
      </c>
      <c r="F708" s="83"/>
    </row>
    <row r="709" spans="1:6" ht="14.5" x14ac:dyDescent="0.35">
      <c r="A709" s="107" t="s">
        <v>5</v>
      </c>
      <c r="B709" s="107" t="s">
        <v>55</v>
      </c>
      <c r="C709" s="107">
        <v>12</v>
      </c>
      <c r="D709" s="108">
        <v>2631.9346409999998</v>
      </c>
      <c r="E709" s="108">
        <v>88820.368050000005</v>
      </c>
      <c r="F709" s="83"/>
    </row>
    <row r="710" spans="1:6" ht="14.5" x14ac:dyDescent="0.35">
      <c r="A710" s="107" t="s">
        <v>5</v>
      </c>
      <c r="B710" s="107" t="s">
        <v>56</v>
      </c>
      <c r="C710" s="107">
        <v>1</v>
      </c>
      <c r="D710" s="108">
        <v>6034.5330219999996</v>
      </c>
      <c r="E710" s="108">
        <v>505448.33020000003</v>
      </c>
      <c r="F710" s="83"/>
    </row>
    <row r="711" spans="1:6" ht="14.5" x14ac:dyDescent="0.35">
      <c r="A711" s="107" t="s">
        <v>5</v>
      </c>
      <c r="B711" s="107" t="s">
        <v>56</v>
      </c>
      <c r="C711" s="107">
        <v>2</v>
      </c>
      <c r="D711" s="108">
        <v>5007.8399250000002</v>
      </c>
      <c r="E711" s="108">
        <v>399640.44260000001</v>
      </c>
      <c r="F711" s="83"/>
    </row>
    <row r="712" spans="1:6" ht="14.5" x14ac:dyDescent="0.35">
      <c r="A712" s="107" t="s">
        <v>5</v>
      </c>
      <c r="B712" s="107" t="s">
        <v>56</v>
      </c>
      <c r="C712" s="107">
        <v>3</v>
      </c>
      <c r="D712" s="108">
        <v>5470.0765069999998</v>
      </c>
      <c r="E712" s="108">
        <v>456078.62300000002</v>
      </c>
      <c r="F712" s="83"/>
    </row>
    <row r="713" spans="1:6" ht="14.5" x14ac:dyDescent="0.35">
      <c r="A713" s="107" t="s">
        <v>5</v>
      </c>
      <c r="B713" s="107" t="s">
        <v>56</v>
      </c>
      <c r="C713" s="107">
        <v>4</v>
      </c>
      <c r="D713" s="108">
        <v>5147.1678890000003</v>
      </c>
      <c r="E713" s="108">
        <v>388684.44469999999</v>
      </c>
      <c r="F713" s="83"/>
    </row>
    <row r="714" spans="1:6" ht="14.5" x14ac:dyDescent="0.35">
      <c r="A714" s="107" t="s">
        <v>5</v>
      </c>
      <c r="B714" s="107" t="s">
        <v>56</v>
      </c>
      <c r="C714" s="107">
        <v>5</v>
      </c>
      <c r="D714" s="108">
        <v>5531.3429910000004</v>
      </c>
      <c r="E714" s="108">
        <v>409774.42570000002</v>
      </c>
      <c r="F714" s="83"/>
    </row>
    <row r="715" spans="1:6" ht="14.5" x14ac:dyDescent="0.35">
      <c r="A715" s="107" t="s">
        <v>5</v>
      </c>
      <c r="B715" s="107" t="s">
        <v>56</v>
      </c>
      <c r="C715" s="107">
        <v>6</v>
      </c>
      <c r="D715" s="108">
        <v>5353.0030450000004</v>
      </c>
      <c r="E715" s="108">
        <v>354347.43729999999</v>
      </c>
      <c r="F715" s="83"/>
    </row>
    <row r="716" spans="1:6" ht="14.5" x14ac:dyDescent="0.35">
      <c r="A716" s="107" t="s">
        <v>5</v>
      </c>
      <c r="B716" s="107" t="s">
        <v>56</v>
      </c>
      <c r="C716" s="107">
        <v>7</v>
      </c>
      <c r="D716" s="108">
        <v>5556.103505</v>
      </c>
      <c r="E716" s="108">
        <v>350455.283</v>
      </c>
      <c r="F716" s="83"/>
    </row>
    <row r="717" spans="1:6" ht="14.5" x14ac:dyDescent="0.35">
      <c r="A717" s="107" t="s">
        <v>5</v>
      </c>
      <c r="B717" s="107" t="s">
        <v>56</v>
      </c>
      <c r="C717" s="107">
        <v>8</v>
      </c>
      <c r="D717" s="108">
        <v>5491.2105460000002</v>
      </c>
      <c r="E717" s="108">
        <v>359126.22149999999</v>
      </c>
      <c r="F717" s="83"/>
    </row>
    <row r="718" spans="1:6" ht="14.5" x14ac:dyDescent="0.35">
      <c r="A718" s="107" t="s">
        <v>5</v>
      </c>
      <c r="B718" s="107" t="s">
        <v>56</v>
      </c>
      <c r="C718" s="107">
        <v>9</v>
      </c>
      <c r="D718" s="108">
        <v>5360.5255289999996</v>
      </c>
      <c r="E718" s="108">
        <v>321360.73180000001</v>
      </c>
      <c r="F718" s="83"/>
    </row>
    <row r="719" spans="1:6" ht="14.5" x14ac:dyDescent="0.35">
      <c r="A719" s="107" t="s">
        <v>5</v>
      </c>
      <c r="B719" s="107" t="s">
        <v>56</v>
      </c>
      <c r="C719" s="107">
        <v>10</v>
      </c>
      <c r="D719" s="108">
        <v>5350.4466839999995</v>
      </c>
      <c r="E719" s="108">
        <v>188699.47769999999</v>
      </c>
      <c r="F719" s="83"/>
    </row>
    <row r="720" spans="1:6" ht="14.5" x14ac:dyDescent="0.35">
      <c r="A720" s="107" t="s">
        <v>5</v>
      </c>
      <c r="B720" s="107" t="s">
        <v>56</v>
      </c>
      <c r="C720" s="107">
        <v>11</v>
      </c>
      <c r="D720" s="108">
        <v>5858.1999329999999</v>
      </c>
      <c r="E720" s="108">
        <v>177988.7482</v>
      </c>
      <c r="F720" s="83"/>
    </row>
    <row r="721" spans="1:6" ht="14.5" x14ac:dyDescent="0.35">
      <c r="A721" s="107" t="s">
        <v>5</v>
      </c>
      <c r="B721" s="107" t="s">
        <v>56</v>
      </c>
      <c r="C721" s="107">
        <v>12</v>
      </c>
      <c r="D721" s="108">
        <v>6070.4856069999996</v>
      </c>
      <c r="E721" s="108">
        <v>185396.38920000001</v>
      </c>
      <c r="F721" s="83"/>
    </row>
    <row r="722" spans="1:6" ht="14.5" x14ac:dyDescent="0.35">
      <c r="A722" s="107" t="s">
        <v>5</v>
      </c>
      <c r="B722" s="107" t="s">
        <v>57</v>
      </c>
      <c r="C722" s="107">
        <v>1</v>
      </c>
      <c r="D722" s="108">
        <v>5120.828297</v>
      </c>
      <c r="E722" s="108">
        <v>383800.07329999999</v>
      </c>
      <c r="F722" s="83"/>
    </row>
    <row r="723" spans="1:6" ht="14.5" x14ac:dyDescent="0.35">
      <c r="A723" s="107" t="s">
        <v>5</v>
      </c>
      <c r="B723" s="107" t="s">
        <v>57</v>
      </c>
      <c r="C723" s="107">
        <v>2</v>
      </c>
      <c r="D723" s="108">
        <v>5046.4622559999998</v>
      </c>
      <c r="E723" s="108">
        <v>364792.09899999999</v>
      </c>
      <c r="F723" s="83"/>
    </row>
    <row r="724" spans="1:6" ht="14.5" x14ac:dyDescent="0.35">
      <c r="A724" s="107" t="s">
        <v>5</v>
      </c>
      <c r="B724" s="107" t="s">
        <v>57</v>
      </c>
      <c r="C724" s="107">
        <v>3</v>
      </c>
      <c r="D724" s="108">
        <v>5442.7405859999999</v>
      </c>
      <c r="E724" s="108">
        <v>413614.6594</v>
      </c>
      <c r="F724" s="83"/>
    </row>
    <row r="725" spans="1:6" ht="14.5" x14ac:dyDescent="0.35">
      <c r="A725" s="107" t="s">
        <v>5</v>
      </c>
      <c r="B725" s="107" t="s">
        <v>57</v>
      </c>
      <c r="C725" s="107">
        <v>4</v>
      </c>
      <c r="D725" s="108">
        <v>5518.6171000000004</v>
      </c>
      <c r="E725" s="108">
        <v>397144.99160000001</v>
      </c>
      <c r="F725" s="83"/>
    </row>
    <row r="726" spans="1:6" ht="14.5" x14ac:dyDescent="0.35">
      <c r="A726" s="107" t="s">
        <v>5</v>
      </c>
      <c r="B726" s="107" t="s">
        <v>57</v>
      </c>
      <c r="C726" s="107">
        <v>5</v>
      </c>
      <c r="D726" s="108">
        <v>5479.7674900000002</v>
      </c>
      <c r="E726" s="108">
        <v>397079.77059999999</v>
      </c>
      <c r="F726" s="83"/>
    </row>
    <row r="727" spans="1:6" ht="14.5" x14ac:dyDescent="0.35">
      <c r="A727" s="107" t="s">
        <v>5</v>
      </c>
      <c r="B727" s="107" t="s">
        <v>57</v>
      </c>
      <c r="C727" s="107">
        <v>6</v>
      </c>
      <c r="D727" s="108">
        <v>5164.3009400000001</v>
      </c>
      <c r="E727" s="108">
        <v>328354.44500000001</v>
      </c>
      <c r="F727" s="83"/>
    </row>
    <row r="728" spans="1:6" ht="14.5" x14ac:dyDescent="0.35">
      <c r="A728" s="107" t="s">
        <v>5</v>
      </c>
      <c r="B728" s="107" t="s">
        <v>57</v>
      </c>
      <c r="C728" s="107">
        <v>7</v>
      </c>
      <c r="D728" s="108">
        <v>5499.6891020000003</v>
      </c>
      <c r="E728" s="108">
        <v>326975.20919999998</v>
      </c>
      <c r="F728" s="83"/>
    </row>
    <row r="729" spans="1:6" ht="14.5" x14ac:dyDescent="0.35">
      <c r="A729" s="107" t="s">
        <v>5</v>
      </c>
      <c r="B729" s="107" t="s">
        <v>57</v>
      </c>
      <c r="C729" s="107">
        <v>8</v>
      </c>
      <c r="D729" s="108">
        <v>5046.2432570000001</v>
      </c>
      <c r="E729" s="108">
        <v>314030.47460000002</v>
      </c>
      <c r="F729" s="83"/>
    </row>
    <row r="730" spans="1:6" ht="14.5" x14ac:dyDescent="0.35">
      <c r="A730" s="107" t="s">
        <v>5</v>
      </c>
      <c r="B730" s="107" t="s">
        <v>57</v>
      </c>
      <c r="C730" s="107">
        <v>9</v>
      </c>
      <c r="D730" s="108">
        <v>5129.925749</v>
      </c>
      <c r="E730" s="108">
        <v>278392.35440000001</v>
      </c>
      <c r="F730" s="83"/>
    </row>
    <row r="731" spans="1:6" ht="14.5" x14ac:dyDescent="0.35">
      <c r="A731" s="107" t="s">
        <v>5</v>
      </c>
      <c r="B731" s="107" t="s">
        <v>57</v>
      </c>
      <c r="C731" s="107">
        <v>10</v>
      </c>
      <c r="D731" s="108">
        <v>4982.1481860000004</v>
      </c>
      <c r="E731" s="108">
        <v>113436.5347</v>
      </c>
      <c r="F731" s="83"/>
    </row>
    <row r="732" spans="1:6" ht="14.5" x14ac:dyDescent="0.35">
      <c r="A732" s="107" t="s">
        <v>5</v>
      </c>
      <c r="B732" s="107" t="s">
        <v>57</v>
      </c>
      <c r="C732" s="107">
        <v>11</v>
      </c>
      <c r="D732" s="108">
        <v>5167.2585639999998</v>
      </c>
      <c r="E732" s="108">
        <v>89592.938339999993</v>
      </c>
      <c r="F732" s="83"/>
    </row>
    <row r="733" spans="1:6" ht="14.5" x14ac:dyDescent="0.35">
      <c r="A733" s="107" t="s">
        <v>5</v>
      </c>
      <c r="B733" s="107" t="s">
        <v>57</v>
      </c>
      <c r="C733" s="107">
        <v>12</v>
      </c>
      <c r="D733" s="108">
        <v>5118.3448330000001</v>
      </c>
      <c r="E733" s="108">
        <v>87750.734119999994</v>
      </c>
      <c r="F733" s="83"/>
    </row>
    <row r="734" spans="1:6" ht="14.5" x14ac:dyDescent="0.35">
      <c r="A734" s="107" t="s">
        <v>5</v>
      </c>
      <c r="B734" s="107" t="s">
        <v>58</v>
      </c>
      <c r="C734" s="107">
        <v>1</v>
      </c>
      <c r="D734" s="108">
        <v>16188.7448</v>
      </c>
      <c r="E734" s="108">
        <v>1357779.0249999999</v>
      </c>
      <c r="F734" s="83"/>
    </row>
    <row r="735" spans="1:6" ht="14.5" x14ac:dyDescent="0.35">
      <c r="A735" s="107" t="s">
        <v>5</v>
      </c>
      <c r="B735" s="107" t="s">
        <v>58</v>
      </c>
      <c r="C735" s="107">
        <v>2</v>
      </c>
      <c r="D735" s="108">
        <v>16837.132140000002</v>
      </c>
      <c r="E735" s="108">
        <v>1626470.2620000001</v>
      </c>
      <c r="F735" s="83"/>
    </row>
    <row r="736" spans="1:6" ht="14.5" x14ac:dyDescent="0.35">
      <c r="A736" s="107" t="s">
        <v>5</v>
      </c>
      <c r="B736" s="107" t="s">
        <v>58</v>
      </c>
      <c r="C736" s="107">
        <v>3</v>
      </c>
      <c r="D736" s="108">
        <v>16724.64919</v>
      </c>
      <c r="E736" s="108">
        <v>1746760.946</v>
      </c>
      <c r="F736" s="83"/>
    </row>
    <row r="737" spans="1:6" ht="14.5" x14ac:dyDescent="0.35">
      <c r="A737" s="107" t="s">
        <v>5</v>
      </c>
      <c r="B737" s="107" t="s">
        <v>58</v>
      </c>
      <c r="C737" s="107">
        <v>4</v>
      </c>
      <c r="D737" s="108">
        <v>13099.625480000001</v>
      </c>
      <c r="E737" s="108">
        <v>1244596.537</v>
      </c>
      <c r="F737" s="83"/>
    </row>
    <row r="738" spans="1:6" ht="14.5" x14ac:dyDescent="0.35">
      <c r="A738" s="107" t="s">
        <v>5</v>
      </c>
      <c r="B738" s="107" t="s">
        <v>58</v>
      </c>
      <c r="C738" s="107">
        <v>5</v>
      </c>
      <c r="D738" s="108">
        <v>12114.35295</v>
      </c>
      <c r="E738" s="108">
        <v>1198772.263</v>
      </c>
      <c r="F738" s="83"/>
    </row>
    <row r="739" spans="1:6" ht="14.5" x14ac:dyDescent="0.35">
      <c r="A739" s="107" t="s">
        <v>5</v>
      </c>
      <c r="B739" s="107" t="s">
        <v>58</v>
      </c>
      <c r="C739" s="107">
        <v>6</v>
      </c>
      <c r="D739" s="108">
        <v>12222.92114</v>
      </c>
      <c r="E739" s="108">
        <v>1038586.762</v>
      </c>
      <c r="F739" s="83"/>
    </row>
    <row r="740" spans="1:6" ht="14.5" x14ac:dyDescent="0.35">
      <c r="A740" s="107" t="s">
        <v>5</v>
      </c>
      <c r="B740" s="107" t="s">
        <v>58</v>
      </c>
      <c r="C740" s="107">
        <v>7</v>
      </c>
      <c r="D740" s="108">
        <v>12274.52152</v>
      </c>
      <c r="E740" s="108">
        <v>867253.06889999995</v>
      </c>
      <c r="F740" s="83"/>
    </row>
    <row r="741" spans="1:6" ht="14.5" x14ac:dyDescent="0.35">
      <c r="A741" s="107" t="s">
        <v>5</v>
      </c>
      <c r="B741" s="107" t="s">
        <v>58</v>
      </c>
      <c r="C741" s="107">
        <v>8</v>
      </c>
      <c r="D741" s="108">
        <v>9510.6705330000004</v>
      </c>
      <c r="E741" s="108">
        <v>546353.28529999999</v>
      </c>
      <c r="F741" s="83"/>
    </row>
    <row r="742" spans="1:6" ht="14.5" x14ac:dyDescent="0.35">
      <c r="A742" s="107" t="s">
        <v>5</v>
      </c>
      <c r="B742" s="107" t="s">
        <v>58</v>
      </c>
      <c r="C742" s="107">
        <v>9</v>
      </c>
      <c r="D742" s="108">
        <v>12226.285250000001</v>
      </c>
      <c r="E742" s="108">
        <v>610077.21810000006</v>
      </c>
      <c r="F742" s="83"/>
    </row>
    <row r="743" spans="1:6" ht="14.5" x14ac:dyDescent="0.35">
      <c r="A743" s="107" t="s">
        <v>5</v>
      </c>
      <c r="B743" s="107" t="s">
        <v>58</v>
      </c>
      <c r="C743" s="107">
        <v>10</v>
      </c>
      <c r="D743" s="108">
        <v>17118.908230000001</v>
      </c>
      <c r="E743" s="108">
        <v>718427.33810000005</v>
      </c>
      <c r="F743" s="83"/>
    </row>
    <row r="744" spans="1:6" ht="14.5" x14ac:dyDescent="0.35">
      <c r="A744" s="107" t="s">
        <v>5</v>
      </c>
      <c r="B744" s="107" t="s">
        <v>58</v>
      </c>
      <c r="C744" s="107">
        <v>11</v>
      </c>
      <c r="D744" s="108">
        <v>17763.425360000001</v>
      </c>
      <c r="E744" s="108">
        <v>738229.89</v>
      </c>
      <c r="F744" s="83"/>
    </row>
    <row r="745" spans="1:6" ht="14.5" x14ac:dyDescent="0.35">
      <c r="A745" s="107" t="s">
        <v>5</v>
      </c>
      <c r="B745" s="107" t="s">
        <v>58</v>
      </c>
      <c r="C745" s="107">
        <v>12</v>
      </c>
      <c r="D745" s="108">
        <v>16918.363809999999</v>
      </c>
      <c r="E745" s="108">
        <v>719256.27760000003</v>
      </c>
      <c r="F745" s="83"/>
    </row>
    <row r="746" spans="1:6" ht="14.5" x14ac:dyDescent="0.35">
      <c r="A746" s="107" t="s">
        <v>5</v>
      </c>
      <c r="B746" s="107" t="s">
        <v>59</v>
      </c>
      <c r="C746" s="107">
        <v>1</v>
      </c>
      <c r="D746" s="108">
        <v>1967.5470909999999</v>
      </c>
      <c r="E746" s="108">
        <v>130592.7026</v>
      </c>
      <c r="F746" s="83"/>
    </row>
    <row r="747" spans="1:6" ht="14.5" x14ac:dyDescent="0.35">
      <c r="A747" s="107" t="s">
        <v>5</v>
      </c>
      <c r="B747" s="107" t="s">
        <v>59</v>
      </c>
      <c r="C747" s="107">
        <v>2</v>
      </c>
      <c r="D747" s="108">
        <v>1939.119287</v>
      </c>
      <c r="E747" s="108">
        <v>138441.1207</v>
      </c>
      <c r="F747" s="83"/>
    </row>
    <row r="748" spans="1:6" ht="14.5" x14ac:dyDescent="0.35">
      <c r="A748" s="107" t="s">
        <v>5</v>
      </c>
      <c r="B748" s="107" t="s">
        <v>59</v>
      </c>
      <c r="C748" s="107">
        <v>3</v>
      </c>
      <c r="D748" s="108">
        <v>2280.8404099999998</v>
      </c>
      <c r="E748" s="108">
        <v>175150.42670000001</v>
      </c>
      <c r="F748" s="83"/>
    </row>
    <row r="749" spans="1:6" ht="14.5" x14ac:dyDescent="0.35">
      <c r="A749" s="107" t="s">
        <v>5</v>
      </c>
      <c r="B749" s="107" t="s">
        <v>59</v>
      </c>
      <c r="C749" s="107">
        <v>4</v>
      </c>
      <c r="D749" s="108">
        <v>2218.713068</v>
      </c>
      <c r="E749" s="108">
        <v>163737.05300000001</v>
      </c>
      <c r="F749" s="83"/>
    </row>
    <row r="750" spans="1:6" ht="14.5" x14ac:dyDescent="0.35">
      <c r="A750" s="107" t="s">
        <v>5</v>
      </c>
      <c r="B750" s="107" t="s">
        <v>59</v>
      </c>
      <c r="C750" s="107">
        <v>5</v>
      </c>
      <c r="D750" s="108">
        <v>2145.5647709999998</v>
      </c>
      <c r="E750" s="108">
        <v>158657.36139999999</v>
      </c>
      <c r="F750" s="83"/>
    </row>
    <row r="751" spans="1:6" ht="14.5" x14ac:dyDescent="0.35">
      <c r="A751" s="107" t="s">
        <v>5</v>
      </c>
      <c r="B751" s="107" t="s">
        <v>59</v>
      </c>
      <c r="C751" s="107">
        <v>6</v>
      </c>
      <c r="D751" s="108">
        <v>1814.7479470000001</v>
      </c>
      <c r="E751" s="108">
        <v>130425.8164</v>
      </c>
      <c r="F751" s="83"/>
    </row>
    <row r="752" spans="1:6" ht="14.5" x14ac:dyDescent="0.35">
      <c r="A752" s="107" t="s">
        <v>5</v>
      </c>
      <c r="B752" s="107" t="s">
        <v>59</v>
      </c>
      <c r="C752" s="107">
        <v>7</v>
      </c>
      <c r="D752" s="108">
        <v>1974.4548560000001</v>
      </c>
      <c r="E752" s="108">
        <v>122106.6286</v>
      </c>
      <c r="F752" s="83"/>
    </row>
    <row r="753" spans="1:6" ht="14.5" x14ac:dyDescent="0.35">
      <c r="A753" s="107" t="s">
        <v>5</v>
      </c>
      <c r="B753" s="107" t="s">
        <v>59</v>
      </c>
      <c r="C753" s="107">
        <v>8</v>
      </c>
      <c r="D753" s="108">
        <v>2076.1039569999998</v>
      </c>
      <c r="E753" s="108">
        <v>113157.7936</v>
      </c>
      <c r="F753" s="83"/>
    </row>
    <row r="754" spans="1:6" ht="14.5" x14ac:dyDescent="0.35">
      <c r="A754" s="107" t="s">
        <v>5</v>
      </c>
      <c r="B754" s="107" t="s">
        <v>59</v>
      </c>
      <c r="C754" s="107">
        <v>9</v>
      </c>
      <c r="D754" s="108">
        <v>1993.0835480000001</v>
      </c>
      <c r="E754" s="108">
        <v>95038.538539999994</v>
      </c>
      <c r="F754" s="83"/>
    </row>
    <row r="755" spans="1:6" ht="14.5" x14ac:dyDescent="0.35">
      <c r="A755" s="107" t="s">
        <v>5</v>
      </c>
      <c r="B755" s="107" t="s">
        <v>59</v>
      </c>
      <c r="C755" s="107">
        <v>10</v>
      </c>
      <c r="D755" s="108">
        <v>1928.075407</v>
      </c>
      <c r="E755" s="108">
        <v>77613.140870000003</v>
      </c>
      <c r="F755" s="83"/>
    </row>
    <row r="756" spans="1:6" ht="14.5" x14ac:dyDescent="0.35">
      <c r="A756" s="107" t="s">
        <v>5</v>
      </c>
      <c r="B756" s="107" t="s">
        <v>59</v>
      </c>
      <c r="C756" s="107">
        <v>11</v>
      </c>
      <c r="D756" s="108">
        <v>1969.0898460000001</v>
      </c>
      <c r="E756" s="108">
        <v>76491.004490000007</v>
      </c>
      <c r="F756" s="83"/>
    </row>
    <row r="757" spans="1:6" ht="14.5" x14ac:dyDescent="0.35">
      <c r="A757" s="107" t="s">
        <v>5</v>
      </c>
      <c r="B757" s="107" t="s">
        <v>59</v>
      </c>
      <c r="C757" s="107">
        <v>12</v>
      </c>
      <c r="D757" s="108">
        <v>2051.1720650000002</v>
      </c>
      <c r="E757" s="108">
        <v>82454.593529999998</v>
      </c>
      <c r="F757" s="83"/>
    </row>
    <row r="758" spans="1:6" ht="14.5" x14ac:dyDescent="0.35">
      <c r="A758" s="107" t="s">
        <v>5</v>
      </c>
      <c r="B758" s="107" t="s">
        <v>221</v>
      </c>
      <c r="C758" s="107">
        <v>1</v>
      </c>
      <c r="D758" s="108">
        <v>10112.298140000001</v>
      </c>
      <c r="E758" s="108">
        <v>879907.70030000003</v>
      </c>
      <c r="F758" s="83"/>
    </row>
    <row r="759" spans="1:6" ht="14.5" x14ac:dyDescent="0.35">
      <c r="A759" s="107" t="s">
        <v>5</v>
      </c>
      <c r="B759" s="107" t="s">
        <v>221</v>
      </c>
      <c r="C759" s="107">
        <v>2</v>
      </c>
      <c r="D759" s="108">
        <v>9184.3059780000003</v>
      </c>
      <c r="E759" s="108">
        <v>761221.47900000005</v>
      </c>
      <c r="F759" s="83"/>
    </row>
    <row r="760" spans="1:6" ht="14.5" x14ac:dyDescent="0.35">
      <c r="A760" s="107" t="s">
        <v>5</v>
      </c>
      <c r="B760" s="107" t="s">
        <v>221</v>
      </c>
      <c r="C760" s="107">
        <v>3</v>
      </c>
      <c r="D760" s="108">
        <v>9798.4500220000009</v>
      </c>
      <c r="E760" s="108">
        <v>850648.47490000003</v>
      </c>
      <c r="F760" s="83"/>
    </row>
    <row r="761" spans="1:6" ht="14.5" x14ac:dyDescent="0.35">
      <c r="A761" s="107" t="s">
        <v>5</v>
      </c>
      <c r="B761" s="107" t="s">
        <v>221</v>
      </c>
      <c r="C761" s="107">
        <v>4</v>
      </c>
      <c r="D761" s="108">
        <v>9168.1696570000004</v>
      </c>
      <c r="E761" s="108">
        <v>697883.3149</v>
      </c>
      <c r="F761" s="83"/>
    </row>
    <row r="762" spans="1:6" ht="14.5" x14ac:dyDescent="0.35">
      <c r="A762" s="107" t="s">
        <v>5</v>
      </c>
      <c r="B762" s="107" t="s">
        <v>221</v>
      </c>
      <c r="C762" s="107">
        <v>5</v>
      </c>
      <c r="D762" s="108">
        <v>9848.8059969999995</v>
      </c>
      <c r="E762" s="108">
        <v>730093.97180000006</v>
      </c>
      <c r="F762" s="83"/>
    </row>
    <row r="763" spans="1:6" ht="14.5" x14ac:dyDescent="0.35">
      <c r="A763" s="107" t="s">
        <v>5</v>
      </c>
      <c r="B763" s="107" t="s">
        <v>221</v>
      </c>
      <c r="C763" s="107">
        <v>6</v>
      </c>
      <c r="D763" s="108">
        <v>10657.75776</v>
      </c>
      <c r="E763" s="108">
        <v>697332.56370000006</v>
      </c>
      <c r="F763" s="83"/>
    </row>
    <row r="764" spans="1:6" ht="14.5" x14ac:dyDescent="0.35">
      <c r="A764" s="107" t="s">
        <v>5</v>
      </c>
      <c r="B764" s="107" t="s">
        <v>221</v>
      </c>
      <c r="C764" s="107">
        <v>7</v>
      </c>
      <c r="D764" s="108">
        <v>10473.221579999999</v>
      </c>
      <c r="E764" s="108">
        <v>655822.5355</v>
      </c>
      <c r="F764" s="83"/>
    </row>
    <row r="765" spans="1:6" ht="14.5" x14ac:dyDescent="0.35">
      <c r="A765" s="107" t="s">
        <v>5</v>
      </c>
      <c r="B765" s="107" t="s">
        <v>221</v>
      </c>
      <c r="C765" s="107">
        <v>8</v>
      </c>
      <c r="D765" s="108">
        <v>9768.7706760000001</v>
      </c>
      <c r="E765" s="108">
        <v>660531.46669999999</v>
      </c>
      <c r="F765" s="83"/>
    </row>
    <row r="766" spans="1:6" ht="14.5" x14ac:dyDescent="0.35">
      <c r="A766" s="107" t="s">
        <v>5</v>
      </c>
      <c r="B766" s="107" t="s">
        <v>221</v>
      </c>
      <c r="C766" s="107">
        <v>9</v>
      </c>
      <c r="D766" s="108">
        <v>9246.1653000000006</v>
      </c>
      <c r="E766" s="108">
        <v>588358.04209999996</v>
      </c>
      <c r="F766" s="83"/>
    </row>
    <row r="767" spans="1:6" ht="14.5" x14ac:dyDescent="0.35">
      <c r="A767" s="107" t="s">
        <v>5</v>
      </c>
      <c r="B767" s="107" t="s">
        <v>221</v>
      </c>
      <c r="C767" s="107">
        <v>10</v>
      </c>
      <c r="D767" s="108">
        <v>9087.7418940000007</v>
      </c>
      <c r="E767" s="108">
        <v>335965.48420000001</v>
      </c>
      <c r="F767" s="83"/>
    </row>
    <row r="768" spans="1:6" ht="14.5" x14ac:dyDescent="0.35">
      <c r="A768" s="107" t="s">
        <v>5</v>
      </c>
      <c r="B768" s="107" t="s">
        <v>221</v>
      </c>
      <c r="C768" s="107">
        <v>11</v>
      </c>
      <c r="D768" s="108">
        <v>9203.7778180000005</v>
      </c>
      <c r="E768" s="108">
        <v>294848.0943</v>
      </c>
      <c r="F768" s="83"/>
    </row>
    <row r="769" spans="1:6" ht="14.5" x14ac:dyDescent="0.35">
      <c r="A769" s="107" t="s">
        <v>5</v>
      </c>
      <c r="B769" s="107" t="s">
        <v>221</v>
      </c>
      <c r="C769" s="107">
        <v>12</v>
      </c>
      <c r="D769" s="108">
        <v>9668.7090759999992</v>
      </c>
      <c r="E769" s="108">
        <v>300312.62569999998</v>
      </c>
      <c r="F769" s="83"/>
    </row>
    <row r="770" spans="1:6" ht="14.5" x14ac:dyDescent="0.35">
      <c r="A770" s="107" t="s">
        <v>5</v>
      </c>
      <c r="B770" s="107" t="s">
        <v>60</v>
      </c>
      <c r="C770" s="107">
        <v>1</v>
      </c>
      <c r="D770" s="108">
        <v>424.4208749</v>
      </c>
      <c r="E770" s="108">
        <v>34264.009270000002</v>
      </c>
      <c r="F770" s="83"/>
    </row>
    <row r="771" spans="1:6" ht="14.5" x14ac:dyDescent="0.35">
      <c r="A771" s="107" t="s">
        <v>5</v>
      </c>
      <c r="B771" s="107" t="s">
        <v>60</v>
      </c>
      <c r="C771" s="107">
        <v>2</v>
      </c>
      <c r="D771" s="108">
        <v>307.41629649999999</v>
      </c>
      <c r="E771" s="108">
        <v>22918.724620000001</v>
      </c>
      <c r="F771" s="83"/>
    </row>
    <row r="772" spans="1:6" ht="14.5" x14ac:dyDescent="0.35">
      <c r="A772" s="107" t="s">
        <v>5</v>
      </c>
      <c r="B772" s="107" t="s">
        <v>60</v>
      </c>
      <c r="C772" s="107">
        <v>3</v>
      </c>
      <c r="D772" s="108">
        <v>228.18393599999999</v>
      </c>
      <c r="E772" s="108">
        <v>18018.84518</v>
      </c>
      <c r="F772" s="83"/>
    </row>
    <row r="773" spans="1:6" ht="14.5" x14ac:dyDescent="0.35">
      <c r="A773" s="107" t="s">
        <v>5</v>
      </c>
      <c r="B773" s="107" t="s">
        <v>60</v>
      </c>
      <c r="C773" s="107">
        <v>4</v>
      </c>
      <c r="D773" s="108">
        <v>136.4652615</v>
      </c>
      <c r="E773" s="108">
        <v>10166.57501</v>
      </c>
      <c r="F773" s="83"/>
    </row>
    <row r="774" spans="1:6" ht="14.5" x14ac:dyDescent="0.35">
      <c r="A774" s="107" t="s">
        <v>5</v>
      </c>
      <c r="B774" s="107" t="s">
        <v>60</v>
      </c>
      <c r="C774" s="107">
        <v>5</v>
      </c>
      <c r="D774" s="108">
        <v>243.76481200000001</v>
      </c>
      <c r="E774" s="108">
        <v>18186.839</v>
      </c>
      <c r="F774" s="83"/>
    </row>
    <row r="775" spans="1:6" ht="14.5" x14ac:dyDescent="0.35">
      <c r="A775" s="107" t="s">
        <v>5</v>
      </c>
      <c r="B775" s="107" t="s">
        <v>60</v>
      </c>
      <c r="C775" s="107">
        <v>6</v>
      </c>
      <c r="D775" s="108">
        <v>233.0273656</v>
      </c>
      <c r="E775" s="108">
        <v>15442.60701</v>
      </c>
      <c r="F775" s="83"/>
    </row>
    <row r="776" spans="1:6" ht="14.5" x14ac:dyDescent="0.35">
      <c r="A776" s="107" t="s">
        <v>5</v>
      </c>
      <c r="B776" s="107" t="s">
        <v>60</v>
      </c>
      <c r="C776" s="107">
        <v>7</v>
      </c>
      <c r="D776" s="108">
        <v>295.08637140000002</v>
      </c>
      <c r="E776" s="108">
        <v>18431.959859999999</v>
      </c>
      <c r="F776" s="83"/>
    </row>
    <row r="777" spans="1:6" ht="14.5" x14ac:dyDescent="0.35">
      <c r="A777" s="107" t="s">
        <v>5</v>
      </c>
      <c r="B777" s="107" t="s">
        <v>60</v>
      </c>
      <c r="C777" s="107">
        <v>8</v>
      </c>
      <c r="D777" s="108">
        <v>336.68875109999999</v>
      </c>
      <c r="E777" s="108">
        <v>21503.479370000001</v>
      </c>
      <c r="F777" s="83"/>
    </row>
    <row r="778" spans="1:6" ht="14.5" x14ac:dyDescent="0.35">
      <c r="A778" s="107" t="s">
        <v>5</v>
      </c>
      <c r="B778" s="107" t="s">
        <v>60</v>
      </c>
      <c r="C778" s="107">
        <v>9</v>
      </c>
      <c r="D778" s="108">
        <v>375.82823860000002</v>
      </c>
      <c r="E778" s="108">
        <v>21120.264490000001</v>
      </c>
      <c r="F778" s="83"/>
    </row>
    <row r="779" spans="1:6" ht="14.5" x14ac:dyDescent="0.35">
      <c r="A779" s="107" t="s">
        <v>5</v>
      </c>
      <c r="B779" s="107" t="s">
        <v>60</v>
      </c>
      <c r="C779" s="107">
        <v>10</v>
      </c>
      <c r="D779" s="108">
        <v>395.38935350000003</v>
      </c>
      <c r="E779" s="108">
        <v>8550.3843919999999</v>
      </c>
      <c r="F779" s="83"/>
    </row>
    <row r="780" spans="1:6" ht="14.5" x14ac:dyDescent="0.35">
      <c r="A780" s="107" t="s">
        <v>5</v>
      </c>
      <c r="B780" s="107" t="s">
        <v>60</v>
      </c>
      <c r="C780" s="107">
        <v>11</v>
      </c>
      <c r="D780" s="108">
        <v>565.64979430000005</v>
      </c>
      <c r="E780" s="108">
        <v>7912.7864209999998</v>
      </c>
      <c r="F780" s="83"/>
    </row>
    <row r="781" spans="1:6" ht="14.5" x14ac:dyDescent="0.35">
      <c r="A781" s="107" t="s">
        <v>5</v>
      </c>
      <c r="B781" s="107" t="s">
        <v>60</v>
      </c>
      <c r="C781" s="107">
        <v>12</v>
      </c>
      <c r="D781" s="108">
        <v>584.89528989999997</v>
      </c>
      <c r="E781" s="108">
        <v>8227.5035669999997</v>
      </c>
      <c r="F781" s="83"/>
    </row>
    <row r="782" spans="1:6" ht="14.5" x14ac:dyDescent="0.35">
      <c r="A782" s="107" t="s">
        <v>5</v>
      </c>
      <c r="B782" s="107" t="s">
        <v>61</v>
      </c>
      <c r="C782" s="107">
        <v>1</v>
      </c>
      <c r="D782" s="108">
        <v>174.2824755</v>
      </c>
      <c r="E782" s="108">
        <v>14606.72442</v>
      </c>
      <c r="F782" s="83"/>
    </row>
    <row r="783" spans="1:6" ht="14.5" x14ac:dyDescent="0.35">
      <c r="A783" s="107" t="s">
        <v>5</v>
      </c>
      <c r="B783" s="107" t="s">
        <v>61</v>
      </c>
      <c r="C783" s="107">
        <v>2</v>
      </c>
      <c r="D783" s="108">
        <v>112.7666947</v>
      </c>
      <c r="E783" s="108">
        <v>8644.9247240000004</v>
      </c>
      <c r="F783" s="83"/>
    </row>
    <row r="784" spans="1:6" ht="14.5" x14ac:dyDescent="0.35">
      <c r="A784" s="107" t="s">
        <v>5</v>
      </c>
      <c r="B784" s="107" t="s">
        <v>61</v>
      </c>
      <c r="C784" s="107">
        <v>3</v>
      </c>
      <c r="D784" s="108">
        <v>131.5880726</v>
      </c>
      <c r="E784" s="108">
        <v>10529.502</v>
      </c>
      <c r="F784" s="83"/>
    </row>
    <row r="785" spans="1:6" ht="14.5" x14ac:dyDescent="0.35">
      <c r="A785" s="107" t="s">
        <v>5</v>
      </c>
      <c r="B785" s="107" t="s">
        <v>61</v>
      </c>
      <c r="C785" s="107">
        <v>4</v>
      </c>
      <c r="D785" s="108">
        <v>144.93419489999999</v>
      </c>
      <c r="E785" s="108">
        <v>10982.39675</v>
      </c>
      <c r="F785" s="83"/>
    </row>
    <row r="786" spans="1:6" ht="14.5" x14ac:dyDescent="0.35">
      <c r="A786" s="107" t="s">
        <v>5</v>
      </c>
      <c r="B786" s="107" t="s">
        <v>61</v>
      </c>
      <c r="C786" s="107">
        <v>5</v>
      </c>
      <c r="D786" s="108">
        <v>181.8230978</v>
      </c>
      <c r="E786" s="108">
        <v>13791.910449999999</v>
      </c>
      <c r="F786" s="83"/>
    </row>
    <row r="787" spans="1:6" ht="14.5" x14ac:dyDescent="0.35">
      <c r="A787" s="107" t="s">
        <v>5</v>
      </c>
      <c r="B787" s="107" t="s">
        <v>61</v>
      </c>
      <c r="C787" s="107">
        <v>6</v>
      </c>
      <c r="D787" s="108">
        <v>214.3128974</v>
      </c>
      <c r="E787" s="108">
        <v>14090.176579999999</v>
      </c>
      <c r="F787" s="83"/>
    </row>
    <row r="788" spans="1:6" ht="14.5" x14ac:dyDescent="0.35">
      <c r="A788" s="107" t="s">
        <v>5</v>
      </c>
      <c r="B788" s="107" t="s">
        <v>61</v>
      </c>
      <c r="C788" s="107">
        <v>7</v>
      </c>
      <c r="D788" s="108">
        <v>216.97409440000001</v>
      </c>
      <c r="E788" s="108">
        <v>13431.773520000001</v>
      </c>
      <c r="F788" s="83"/>
    </row>
    <row r="789" spans="1:6" ht="14.5" x14ac:dyDescent="0.35">
      <c r="A789" s="107" t="s">
        <v>5</v>
      </c>
      <c r="B789" s="107" t="s">
        <v>61</v>
      </c>
      <c r="C789" s="107">
        <v>8</v>
      </c>
      <c r="D789" s="108">
        <v>210.7244843</v>
      </c>
      <c r="E789" s="108">
        <v>13437.011119999999</v>
      </c>
      <c r="F789" s="83"/>
    </row>
    <row r="790" spans="1:6" ht="14.5" x14ac:dyDescent="0.35">
      <c r="A790" s="107" t="s">
        <v>5</v>
      </c>
      <c r="B790" s="107" t="s">
        <v>61</v>
      </c>
      <c r="C790" s="107">
        <v>9</v>
      </c>
      <c r="D790" s="108">
        <v>225.16563540000001</v>
      </c>
      <c r="E790" s="108">
        <v>12212.10987</v>
      </c>
      <c r="F790" s="83"/>
    </row>
    <row r="791" spans="1:6" ht="14.5" x14ac:dyDescent="0.35">
      <c r="A791" s="107" t="s">
        <v>5</v>
      </c>
      <c r="B791" s="107" t="s">
        <v>61</v>
      </c>
      <c r="C791" s="107">
        <v>10</v>
      </c>
      <c r="D791" s="108">
        <v>232.37635839999999</v>
      </c>
      <c r="E791" s="108">
        <v>5620.3207419999999</v>
      </c>
      <c r="F791" s="83"/>
    </row>
    <row r="792" spans="1:6" ht="14.5" x14ac:dyDescent="0.35">
      <c r="A792" s="107" t="s">
        <v>5</v>
      </c>
      <c r="B792" s="107" t="s">
        <v>61</v>
      </c>
      <c r="C792" s="107">
        <v>11</v>
      </c>
      <c r="D792" s="108">
        <v>214.8214036</v>
      </c>
      <c r="E792" s="108">
        <v>4186.4737299999997</v>
      </c>
      <c r="F792" s="83"/>
    </row>
    <row r="793" spans="1:6" ht="14.5" x14ac:dyDescent="0.35">
      <c r="A793" s="107" t="s">
        <v>5</v>
      </c>
      <c r="B793" s="107" t="s">
        <v>61</v>
      </c>
      <c r="C793" s="107">
        <v>12</v>
      </c>
      <c r="D793" s="108">
        <v>193.39161250000001</v>
      </c>
      <c r="E793" s="108">
        <v>3736.52369</v>
      </c>
      <c r="F793" s="83"/>
    </row>
    <row r="794" spans="1:6" ht="14.5" x14ac:dyDescent="0.35">
      <c r="A794" s="107" t="s">
        <v>5</v>
      </c>
      <c r="B794" s="107" t="s">
        <v>62</v>
      </c>
      <c r="C794" s="107">
        <v>1</v>
      </c>
      <c r="D794" s="108">
        <v>31605.26455</v>
      </c>
      <c r="E794" s="108">
        <v>2432462.7650000001</v>
      </c>
      <c r="F794" s="83"/>
    </row>
    <row r="795" spans="1:6" ht="14.5" x14ac:dyDescent="0.35">
      <c r="A795" s="107" t="s">
        <v>5</v>
      </c>
      <c r="B795" s="107" t="s">
        <v>62</v>
      </c>
      <c r="C795" s="107">
        <v>2</v>
      </c>
      <c r="D795" s="108">
        <v>29803.85788</v>
      </c>
      <c r="E795" s="108">
        <v>2213248.3909999998</v>
      </c>
      <c r="F795" s="83"/>
    </row>
    <row r="796" spans="1:6" ht="14.5" x14ac:dyDescent="0.35">
      <c r="A796" s="107" t="s">
        <v>5</v>
      </c>
      <c r="B796" s="107" t="s">
        <v>62</v>
      </c>
      <c r="C796" s="107">
        <v>3</v>
      </c>
      <c r="D796" s="108">
        <v>35886.490760000001</v>
      </c>
      <c r="E796" s="108">
        <v>2843704.4530000002</v>
      </c>
      <c r="F796" s="83"/>
    </row>
    <row r="797" spans="1:6" ht="14.5" x14ac:dyDescent="0.35">
      <c r="A797" s="107" t="s">
        <v>5</v>
      </c>
      <c r="B797" s="107" t="s">
        <v>62</v>
      </c>
      <c r="C797" s="107">
        <v>4</v>
      </c>
      <c r="D797" s="108">
        <v>34941.499759999999</v>
      </c>
      <c r="E797" s="108">
        <v>2601525.2719999999</v>
      </c>
      <c r="F797" s="83"/>
    </row>
    <row r="798" spans="1:6" ht="14.5" x14ac:dyDescent="0.35">
      <c r="A798" s="107" t="s">
        <v>5</v>
      </c>
      <c r="B798" s="107" t="s">
        <v>62</v>
      </c>
      <c r="C798" s="107">
        <v>5</v>
      </c>
      <c r="D798" s="108">
        <v>34471.640299999999</v>
      </c>
      <c r="E798" s="108">
        <v>2598002.2340000002</v>
      </c>
      <c r="F798" s="83"/>
    </row>
    <row r="799" spans="1:6" ht="14.5" x14ac:dyDescent="0.35">
      <c r="A799" s="107" t="s">
        <v>5</v>
      </c>
      <c r="B799" s="107" t="s">
        <v>62</v>
      </c>
      <c r="C799" s="107">
        <v>6</v>
      </c>
      <c r="D799" s="108">
        <v>31449.139179999998</v>
      </c>
      <c r="E799" s="108">
        <v>2101575.0430000001</v>
      </c>
      <c r="F799" s="83"/>
    </row>
    <row r="800" spans="1:6" ht="14.5" x14ac:dyDescent="0.35">
      <c r="A800" s="107" t="s">
        <v>5</v>
      </c>
      <c r="B800" s="107" t="s">
        <v>62</v>
      </c>
      <c r="C800" s="107">
        <v>7</v>
      </c>
      <c r="D800" s="108">
        <v>35265.82415</v>
      </c>
      <c r="E800" s="108">
        <v>2216986.2590000001</v>
      </c>
      <c r="F800" s="83"/>
    </row>
    <row r="801" spans="1:6" ht="14.5" x14ac:dyDescent="0.35">
      <c r="A801" s="107" t="s">
        <v>5</v>
      </c>
      <c r="B801" s="107" t="s">
        <v>62</v>
      </c>
      <c r="C801" s="107">
        <v>8</v>
      </c>
      <c r="D801" s="108">
        <v>34024.94268</v>
      </c>
      <c r="E801" s="108">
        <v>2219090.9539999999</v>
      </c>
      <c r="F801" s="83"/>
    </row>
    <row r="802" spans="1:6" ht="14.5" x14ac:dyDescent="0.35">
      <c r="A802" s="107" t="s">
        <v>5</v>
      </c>
      <c r="B802" s="107" t="s">
        <v>62</v>
      </c>
      <c r="C802" s="107">
        <v>9</v>
      </c>
      <c r="D802" s="108">
        <v>25686.672170000002</v>
      </c>
      <c r="E802" s="108">
        <v>1461710.5730000001</v>
      </c>
      <c r="F802" s="83"/>
    </row>
    <row r="803" spans="1:6" ht="14.5" x14ac:dyDescent="0.35">
      <c r="A803" s="107" t="s">
        <v>5</v>
      </c>
      <c r="B803" s="107" t="s">
        <v>62</v>
      </c>
      <c r="C803" s="107">
        <v>10</v>
      </c>
      <c r="D803" s="108">
        <v>30754.210060000001</v>
      </c>
      <c r="E803" s="108">
        <v>773348.85250000004</v>
      </c>
      <c r="F803" s="83"/>
    </row>
    <row r="804" spans="1:6" ht="14.5" x14ac:dyDescent="0.35">
      <c r="A804" s="107" t="s">
        <v>5</v>
      </c>
      <c r="B804" s="107" t="s">
        <v>62</v>
      </c>
      <c r="C804" s="107">
        <v>11</v>
      </c>
      <c r="D804" s="108">
        <v>30245.185949999999</v>
      </c>
      <c r="E804" s="108">
        <v>607516.67689999996</v>
      </c>
      <c r="F804" s="83"/>
    </row>
    <row r="805" spans="1:6" ht="14.5" x14ac:dyDescent="0.35">
      <c r="A805" s="107" t="s">
        <v>5</v>
      </c>
      <c r="B805" s="107" t="s">
        <v>62</v>
      </c>
      <c r="C805" s="107">
        <v>12</v>
      </c>
      <c r="D805" s="108">
        <v>33374.723120000002</v>
      </c>
      <c r="E805" s="108">
        <v>679229.9155</v>
      </c>
      <c r="F805" s="83"/>
    </row>
    <row r="806" spans="1:6" ht="14.5" x14ac:dyDescent="0.35">
      <c r="A806" s="107" t="s">
        <v>5</v>
      </c>
      <c r="B806" s="107" t="s">
        <v>63</v>
      </c>
      <c r="C806" s="107">
        <v>1</v>
      </c>
      <c r="D806" s="108">
        <v>1167.853869</v>
      </c>
      <c r="E806" s="108">
        <v>96149.49884</v>
      </c>
      <c r="F806" s="83"/>
    </row>
    <row r="807" spans="1:6" ht="14.5" x14ac:dyDescent="0.35">
      <c r="A807" s="107" t="s">
        <v>5</v>
      </c>
      <c r="B807" s="107" t="s">
        <v>63</v>
      </c>
      <c r="C807" s="107">
        <v>2</v>
      </c>
      <c r="D807" s="108">
        <v>677.79744029999995</v>
      </c>
      <c r="E807" s="108">
        <v>68955.729330000002</v>
      </c>
      <c r="F807" s="83"/>
    </row>
    <row r="808" spans="1:6" ht="14.5" x14ac:dyDescent="0.35">
      <c r="A808" s="107" t="s">
        <v>5</v>
      </c>
      <c r="B808" s="107" t="s">
        <v>63</v>
      </c>
      <c r="C808" s="107">
        <v>3</v>
      </c>
      <c r="D808" s="108">
        <v>2207.42913</v>
      </c>
      <c r="E808" s="108">
        <v>270374.34509999998</v>
      </c>
      <c r="F808" s="83"/>
    </row>
    <row r="809" spans="1:6" ht="14.5" x14ac:dyDescent="0.35">
      <c r="A809" s="107" t="s">
        <v>5</v>
      </c>
      <c r="B809" s="107" t="s">
        <v>63</v>
      </c>
      <c r="C809" s="107">
        <v>4</v>
      </c>
      <c r="D809" s="108">
        <v>1955.4292129999999</v>
      </c>
      <c r="E809" s="108">
        <v>217533.68400000001</v>
      </c>
      <c r="F809" s="83"/>
    </row>
    <row r="810" spans="1:6" ht="14.5" x14ac:dyDescent="0.35">
      <c r="A810" s="107" t="s">
        <v>5</v>
      </c>
      <c r="B810" s="107" t="s">
        <v>63</v>
      </c>
      <c r="C810" s="107">
        <v>5</v>
      </c>
      <c r="D810" s="108">
        <v>1508.1086769999999</v>
      </c>
      <c r="E810" s="108">
        <v>196441.48370000001</v>
      </c>
      <c r="F810" s="83"/>
    </row>
    <row r="811" spans="1:6" ht="14.5" x14ac:dyDescent="0.35">
      <c r="A811" s="107" t="s">
        <v>5</v>
      </c>
      <c r="B811" s="107" t="s">
        <v>63</v>
      </c>
      <c r="C811" s="107">
        <v>6</v>
      </c>
      <c r="D811" s="108">
        <v>1426.3648229999999</v>
      </c>
      <c r="E811" s="108">
        <v>139635.8168</v>
      </c>
      <c r="F811" s="83"/>
    </row>
    <row r="812" spans="1:6" ht="14.5" x14ac:dyDescent="0.35">
      <c r="A812" s="107" t="s">
        <v>5</v>
      </c>
      <c r="B812" s="107" t="s">
        <v>63</v>
      </c>
      <c r="C812" s="107">
        <v>7</v>
      </c>
      <c r="D812" s="108">
        <v>1560.2517580000001</v>
      </c>
      <c r="E812" s="108">
        <v>95378.721520000006</v>
      </c>
      <c r="F812" s="83"/>
    </row>
    <row r="813" spans="1:6" ht="14.5" x14ac:dyDescent="0.35">
      <c r="A813" s="107" t="s">
        <v>5</v>
      </c>
      <c r="B813" s="107" t="s">
        <v>63</v>
      </c>
      <c r="C813" s="107">
        <v>8</v>
      </c>
      <c r="D813" s="108">
        <v>1814.749873</v>
      </c>
      <c r="E813" s="108">
        <v>45527.914989999997</v>
      </c>
      <c r="F813" s="83"/>
    </row>
    <row r="814" spans="1:6" ht="14.5" x14ac:dyDescent="0.35">
      <c r="A814" s="107" t="s">
        <v>5</v>
      </c>
      <c r="B814" s="107" t="s">
        <v>63</v>
      </c>
      <c r="C814" s="107">
        <v>9</v>
      </c>
      <c r="D814" s="108">
        <v>1923.17154</v>
      </c>
      <c r="E814" s="108">
        <v>32479.07502</v>
      </c>
      <c r="F814" s="83"/>
    </row>
    <row r="815" spans="1:6" ht="14.5" x14ac:dyDescent="0.35">
      <c r="A815" s="107" t="s">
        <v>5</v>
      </c>
      <c r="B815" s="107" t="s">
        <v>63</v>
      </c>
      <c r="C815" s="107">
        <v>10</v>
      </c>
      <c r="D815" s="108">
        <v>2150.0060170000002</v>
      </c>
      <c r="E815" s="108">
        <v>11815.77277</v>
      </c>
      <c r="F815" s="83"/>
    </row>
    <row r="816" spans="1:6" ht="14.5" x14ac:dyDescent="0.35">
      <c r="A816" s="107" t="s">
        <v>5</v>
      </c>
      <c r="B816" s="107" t="s">
        <v>63</v>
      </c>
      <c r="C816" s="107">
        <v>11</v>
      </c>
      <c r="D816" s="108">
        <v>2311.3253289999998</v>
      </c>
      <c r="E816" s="108">
        <v>13825.54062</v>
      </c>
      <c r="F816" s="83"/>
    </row>
    <row r="817" spans="1:6" ht="14.5" x14ac:dyDescent="0.35">
      <c r="A817" s="107" t="s">
        <v>5</v>
      </c>
      <c r="B817" s="107" t="s">
        <v>63</v>
      </c>
      <c r="C817" s="107">
        <v>12</v>
      </c>
      <c r="D817" s="108">
        <v>2348.606886</v>
      </c>
      <c r="E817" s="108">
        <v>13648.53155</v>
      </c>
      <c r="F817" s="83"/>
    </row>
    <row r="818" spans="1:6" ht="14.5" x14ac:dyDescent="0.35">
      <c r="A818" s="107" t="s">
        <v>5</v>
      </c>
      <c r="B818" s="107" t="s">
        <v>64</v>
      </c>
      <c r="C818" s="107">
        <v>1</v>
      </c>
      <c r="D818" s="108">
        <v>4968.8061049999997</v>
      </c>
      <c r="E818" s="108">
        <v>410855.141</v>
      </c>
      <c r="F818" s="83"/>
    </row>
    <row r="819" spans="1:6" ht="14.5" x14ac:dyDescent="0.35">
      <c r="A819" s="107" t="s">
        <v>5</v>
      </c>
      <c r="B819" s="107" t="s">
        <v>64</v>
      </c>
      <c r="C819" s="107">
        <v>2</v>
      </c>
      <c r="D819" s="108">
        <v>4580.8938740000003</v>
      </c>
      <c r="E819" s="108">
        <v>465733.27120000002</v>
      </c>
      <c r="F819" s="83"/>
    </row>
    <row r="820" spans="1:6" ht="14.5" x14ac:dyDescent="0.35">
      <c r="A820" s="107" t="s">
        <v>5</v>
      </c>
      <c r="B820" s="107" t="s">
        <v>64</v>
      </c>
      <c r="C820" s="107">
        <v>3</v>
      </c>
      <c r="D820" s="108">
        <v>3962.314472</v>
      </c>
      <c r="E820" s="108">
        <v>484710.09259999997</v>
      </c>
      <c r="F820" s="83"/>
    </row>
    <row r="821" spans="1:6" ht="14.5" x14ac:dyDescent="0.35">
      <c r="A821" s="107" t="s">
        <v>5</v>
      </c>
      <c r="B821" s="107" t="s">
        <v>64</v>
      </c>
      <c r="C821" s="107">
        <v>4</v>
      </c>
      <c r="D821" s="108">
        <v>3482.8972530000001</v>
      </c>
      <c r="E821" s="108">
        <v>387026.31559999997</v>
      </c>
      <c r="F821" s="83"/>
    </row>
    <row r="822" spans="1:6" ht="14.5" x14ac:dyDescent="0.35">
      <c r="A822" s="107" t="s">
        <v>5</v>
      </c>
      <c r="B822" s="107" t="s">
        <v>64</v>
      </c>
      <c r="C822" s="107">
        <v>5</v>
      </c>
      <c r="D822" s="108">
        <v>3007.8051310000001</v>
      </c>
      <c r="E822" s="108">
        <v>391532.26779999997</v>
      </c>
      <c r="F822" s="83"/>
    </row>
    <row r="823" spans="1:6" ht="14.5" x14ac:dyDescent="0.35">
      <c r="A823" s="107" t="s">
        <v>5</v>
      </c>
      <c r="B823" s="107" t="s">
        <v>64</v>
      </c>
      <c r="C823" s="107">
        <v>6</v>
      </c>
      <c r="D823" s="108">
        <v>2961.0959010000001</v>
      </c>
      <c r="E823" s="108">
        <v>290505.9068</v>
      </c>
      <c r="F823" s="83"/>
    </row>
    <row r="824" spans="1:6" ht="14.5" x14ac:dyDescent="0.35">
      <c r="A824" s="107" t="s">
        <v>5</v>
      </c>
      <c r="B824" s="107" t="s">
        <v>64</v>
      </c>
      <c r="C824" s="107">
        <v>7</v>
      </c>
      <c r="D824" s="108">
        <v>2966.953837</v>
      </c>
      <c r="E824" s="108">
        <v>181611.67490000001</v>
      </c>
      <c r="F824" s="83"/>
    </row>
    <row r="825" spans="1:6" ht="14.5" x14ac:dyDescent="0.35">
      <c r="A825" s="107" t="s">
        <v>5</v>
      </c>
      <c r="B825" s="107" t="s">
        <v>64</v>
      </c>
      <c r="C825" s="107">
        <v>8</v>
      </c>
      <c r="D825" s="108">
        <v>3631.917371</v>
      </c>
      <c r="E825" s="108">
        <v>91332.330449999994</v>
      </c>
      <c r="F825" s="83"/>
    </row>
    <row r="826" spans="1:6" ht="14.5" x14ac:dyDescent="0.35">
      <c r="A826" s="107" t="s">
        <v>5</v>
      </c>
      <c r="B826" s="107" t="s">
        <v>64</v>
      </c>
      <c r="C826" s="107">
        <v>9</v>
      </c>
      <c r="D826" s="108">
        <v>3974.1596629999999</v>
      </c>
      <c r="E826" s="108">
        <v>79871.817230000001</v>
      </c>
      <c r="F826" s="83"/>
    </row>
    <row r="827" spans="1:6" ht="14.5" x14ac:dyDescent="0.35">
      <c r="A827" s="107" t="s">
        <v>5</v>
      </c>
      <c r="B827" s="107" t="s">
        <v>64</v>
      </c>
      <c r="C827" s="107">
        <v>10</v>
      </c>
      <c r="D827" s="108">
        <v>3929.757572</v>
      </c>
      <c r="E827" s="108">
        <v>21513.791450000001</v>
      </c>
      <c r="F827" s="83"/>
    </row>
    <row r="828" spans="1:6" ht="14.5" x14ac:dyDescent="0.35">
      <c r="A828" s="107" t="s">
        <v>5</v>
      </c>
      <c r="B828" s="107" t="s">
        <v>64</v>
      </c>
      <c r="C828" s="107">
        <v>11</v>
      </c>
      <c r="D828" s="108">
        <v>3941.5623190000001</v>
      </c>
      <c r="E828" s="108">
        <v>23271.454409999998</v>
      </c>
      <c r="F828" s="83"/>
    </row>
    <row r="829" spans="1:6" ht="14.5" x14ac:dyDescent="0.35">
      <c r="A829" s="107" t="s">
        <v>5</v>
      </c>
      <c r="B829" s="107" t="s">
        <v>64</v>
      </c>
      <c r="C829" s="107">
        <v>12</v>
      </c>
      <c r="D829" s="108">
        <v>4026.5401350000002</v>
      </c>
      <c r="E829" s="108">
        <v>23001.746749999998</v>
      </c>
      <c r="F829" s="83"/>
    </row>
    <row r="830" spans="1:6" ht="14.5" x14ac:dyDescent="0.35">
      <c r="A830" s="107" t="s">
        <v>5</v>
      </c>
      <c r="B830" s="107" t="s">
        <v>169</v>
      </c>
      <c r="C830" s="107">
        <v>1</v>
      </c>
      <c r="D830" s="108">
        <v>4474.5466260000003</v>
      </c>
      <c r="E830" s="108">
        <v>345983.66070000001</v>
      </c>
      <c r="F830" s="83"/>
    </row>
    <row r="831" spans="1:6" ht="14.5" x14ac:dyDescent="0.35">
      <c r="A831" s="107" t="s">
        <v>5</v>
      </c>
      <c r="B831" s="107" t="s">
        <v>169</v>
      </c>
      <c r="C831" s="107">
        <v>2</v>
      </c>
      <c r="D831" s="108">
        <v>4041.3538619999999</v>
      </c>
      <c r="E831" s="108">
        <v>297443.92670000001</v>
      </c>
      <c r="F831" s="83"/>
    </row>
    <row r="832" spans="1:6" ht="14.5" x14ac:dyDescent="0.35">
      <c r="A832" s="107" t="s">
        <v>5</v>
      </c>
      <c r="B832" s="107" t="s">
        <v>169</v>
      </c>
      <c r="C832" s="107">
        <v>3</v>
      </c>
      <c r="D832" s="108">
        <v>4449.2674749999996</v>
      </c>
      <c r="E832" s="108">
        <v>347498.41519999999</v>
      </c>
      <c r="F832" s="83"/>
    </row>
    <row r="833" spans="1:6" ht="14.5" x14ac:dyDescent="0.35">
      <c r="A833" s="107" t="s">
        <v>5</v>
      </c>
      <c r="B833" s="107" t="s">
        <v>169</v>
      </c>
      <c r="C833" s="107">
        <v>4</v>
      </c>
      <c r="D833" s="108">
        <v>4354.9619089999997</v>
      </c>
      <c r="E833" s="108">
        <v>321612.68</v>
      </c>
      <c r="F833" s="83"/>
    </row>
    <row r="834" spans="1:6" ht="14.5" x14ac:dyDescent="0.35">
      <c r="A834" s="107" t="s">
        <v>5</v>
      </c>
      <c r="B834" s="107" t="s">
        <v>169</v>
      </c>
      <c r="C834" s="107">
        <v>5</v>
      </c>
      <c r="D834" s="108">
        <v>4678.7802590000001</v>
      </c>
      <c r="E834" s="108">
        <v>349616.34110000002</v>
      </c>
      <c r="F834" s="83"/>
    </row>
    <row r="835" spans="1:6" ht="14.5" x14ac:dyDescent="0.35">
      <c r="A835" s="107" t="s">
        <v>5</v>
      </c>
      <c r="B835" s="107" t="s">
        <v>169</v>
      </c>
      <c r="C835" s="107">
        <v>6</v>
      </c>
      <c r="D835" s="108">
        <v>5141.5707080000002</v>
      </c>
      <c r="E835" s="108">
        <v>333627.27250000002</v>
      </c>
      <c r="F835" s="83"/>
    </row>
    <row r="836" spans="1:6" ht="14.5" x14ac:dyDescent="0.35">
      <c r="A836" s="107" t="s">
        <v>5</v>
      </c>
      <c r="B836" s="107" t="s">
        <v>169</v>
      </c>
      <c r="C836" s="107">
        <v>7</v>
      </c>
      <c r="D836" s="108">
        <v>5263.9061339999998</v>
      </c>
      <c r="E836" s="108">
        <v>319774.2622</v>
      </c>
      <c r="F836" s="83"/>
    </row>
    <row r="837" spans="1:6" ht="14.5" x14ac:dyDescent="0.35">
      <c r="A837" s="107" t="s">
        <v>5</v>
      </c>
      <c r="B837" s="107" t="s">
        <v>169</v>
      </c>
      <c r="C837" s="107">
        <v>8</v>
      </c>
      <c r="D837" s="108">
        <v>4875.6127660000002</v>
      </c>
      <c r="E837" s="108">
        <v>308397.49119999999</v>
      </c>
      <c r="F837" s="83"/>
    </row>
    <row r="838" spans="1:6" ht="14.5" x14ac:dyDescent="0.35">
      <c r="A838" s="107" t="s">
        <v>5</v>
      </c>
      <c r="B838" s="107" t="s">
        <v>169</v>
      </c>
      <c r="C838" s="107">
        <v>9</v>
      </c>
      <c r="D838" s="108">
        <v>4363.9854830000004</v>
      </c>
      <c r="E838" s="108">
        <v>241015.44099999999</v>
      </c>
      <c r="F838" s="83"/>
    </row>
    <row r="839" spans="1:6" ht="14.5" x14ac:dyDescent="0.35">
      <c r="A839" s="107" t="s">
        <v>5</v>
      </c>
      <c r="B839" s="107" t="s">
        <v>169</v>
      </c>
      <c r="C839" s="107">
        <v>10</v>
      </c>
      <c r="D839" s="108">
        <v>4244.3182649999999</v>
      </c>
      <c r="E839" s="108">
        <v>91823.301810000004</v>
      </c>
      <c r="F839" s="83"/>
    </row>
    <row r="840" spans="1:6" ht="14.5" x14ac:dyDescent="0.35">
      <c r="A840" s="107" t="s">
        <v>5</v>
      </c>
      <c r="B840" s="107" t="s">
        <v>169</v>
      </c>
      <c r="C840" s="107">
        <v>11</v>
      </c>
      <c r="D840" s="108">
        <v>4299.5960649999997</v>
      </c>
      <c r="E840" s="108">
        <v>64613.429479999999</v>
      </c>
      <c r="F840" s="83"/>
    </row>
    <row r="841" spans="1:6" ht="14.5" x14ac:dyDescent="0.35">
      <c r="A841" s="107" t="s">
        <v>5</v>
      </c>
      <c r="B841" s="107" t="s">
        <v>169</v>
      </c>
      <c r="C841" s="107">
        <v>12</v>
      </c>
      <c r="D841" s="108">
        <v>4515.1276289999996</v>
      </c>
      <c r="E841" s="108">
        <v>67753.956860000006</v>
      </c>
      <c r="F841" s="83"/>
    </row>
    <row r="842" spans="1:6" ht="14.5" x14ac:dyDescent="0.35">
      <c r="A842" s="107" t="s">
        <v>5</v>
      </c>
      <c r="B842" s="107" t="s">
        <v>434</v>
      </c>
      <c r="C842" s="107">
        <v>1</v>
      </c>
      <c r="D842" s="108">
        <v>3722.4608680000001</v>
      </c>
      <c r="E842" s="108">
        <v>317215.03810000001</v>
      </c>
      <c r="F842" s="83"/>
    </row>
    <row r="843" spans="1:6" ht="14.5" x14ac:dyDescent="0.35">
      <c r="A843" s="107" t="s">
        <v>5</v>
      </c>
      <c r="B843" s="107" t="s">
        <v>434</v>
      </c>
      <c r="C843" s="107">
        <v>2</v>
      </c>
      <c r="D843" s="108">
        <v>3355.4585550000002</v>
      </c>
      <c r="E843" s="108">
        <v>272822.04790000001</v>
      </c>
      <c r="F843" s="83"/>
    </row>
    <row r="844" spans="1:6" ht="14.5" x14ac:dyDescent="0.35">
      <c r="A844" s="107" t="s">
        <v>5</v>
      </c>
      <c r="B844" s="107" t="s">
        <v>434</v>
      </c>
      <c r="C844" s="107">
        <v>3</v>
      </c>
      <c r="D844" s="108">
        <v>3562.0487889999999</v>
      </c>
      <c r="E844" s="108">
        <v>305717.67180000001</v>
      </c>
      <c r="F844" s="83"/>
    </row>
    <row r="845" spans="1:6" ht="14.5" x14ac:dyDescent="0.35">
      <c r="A845" s="107" t="s">
        <v>5</v>
      </c>
      <c r="B845" s="107" t="s">
        <v>434</v>
      </c>
      <c r="C845" s="107">
        <v>4</v>
      </c>
      <c r="D845" s="108">
        <v>3376.0933869999999</v>
      </c>
      <c r="E845" s="108">
        <v>256525.09700000001</v>
      </c>
      <c r="F845" s="83"/>
    </row>
    <row r="846" spans="1:6" ht="14.5" x14ac:dyDescent="0.35">
      <c r="A846" s="107" t="s">
        <v>5</v>
      </c>
      <c r="B846" s="107" t="s">
        <v>434</v>
      </c>
      <c r="C846" s="107">
        <v>5</v>
      </c>
      <c r="D846" s="108">
        <v>3536.7046519999999</v>
      </c>
      <c r="E846" s="108">
        <v>260122.03589999999</v>
      </c>
      <c r="F846" s="83"/>
    </row>
    <row r="847" spans="1:6" ht="14.5" x14ac:dyDescent="0.35">
      <c r="A847" s="107" t="s">
        <v>5</v>
      </c>
      <c r="B847" s="107" t="s">
        <v>434</v>
      </c>
      <c r="C847" s="107">
        <v>6</v>
      </c>
      <c r="D847" s="108">
        <v>3772.4327130000001</v>
      </c>
      <c r="E847" s="108">
        <v>237840.7267</v>
      </c>
      <c r="F847" s="83"/>
    </row>
    <row r="848" spans="1:6" ht="14.5" x14ac:dyDescent="0.35">
      <c r="A848" s="107" t="s">
        <v>5</v>
      </c>
      <c r="B848" s="107" t="s">
        <v>434</v>
      </c>
      <c r="C848" s="107">
        <v>7</v>
      </c>
      <c r="D848" s="108">
        <v>3842.8249759999999</v>
      </c>
      <c r="E848" s="108">
        <v>228939.7708</v>
      </c>
      <c r="F848" s="83"/>
    </row>
    <row r="849" spans="1:6" ht="14.5" x14ac:dyDescent="0.35">
      <c r="A849" s="107" t="s">
        <v>5</v>
      </c>
      <c r="B849" s="107" t="s">
        <v>434</v>
      </c>
      <c r="C849" s="107">
        <v>8</v>
      </c>
      <c r="D849" s="108">
        <v>3610.537969</v>
      </c>
      <c r="E849" s="108">
        <v>234800.16</v>
      </c>
      <c r="F849" s="83"/>
    </row>
    <row r="850" spans="1:6" ht="14.5" x14ac:dyDescent="0.35">
      <c r="A850" s="107" t="s">
        <v>5</v>
      </c>
      <c r="B850" s="107" t="s">
        <v>434</v>
      </c>
      <c r="C850" s="107">
        <v>9</v>
      </c>
      <c r="D850" s="108">
        <v>3442.060755</v>
      </c>
      <c r="E850" s="108">
        <v>214537.69760000001</v>
      </c>
      <c r="F850" s="83"/>
    </row>
    <row r="851" spans="1:6" ht="14.5" x14ac:dyDescent="0.35">
      <c r="A851" s="107" t="s">
        <v>5</v>
      </c>
      <c r="B851" s="107" t="s">
        <v>434</v>
      </c>
      <c r="C851" s="107">
        <v>10</v>
      </c>
      <c r="D851" s="108">
        <v>3396.4735300000002</v>
      </c>
      <c r="E851" s="108">
        <v>151444.8365</v>
      </c>
      <c r="F851" s="83"/>
    </row>
    <row r="852" spans="1:6" ht="14.5" x14ac:dyDescent="0.35">
      <c r="A852" s="107" t="s">
        <v>5</v>
      </c>
      <c r="B852" s="107" t="s">
        <v>434</v>
      </c>
      <c r="C852" s="107">
        <v>11</v>
      </c>
      <c r="D852" s="108">
        <v>3462.9926409999998</v>
      </c>
      <c r="E852" s="108">
        <v>140635.1237</v>
      </c>
      <c r="F852" s="83"/>
    </row>
    <row r="853" spans="1:6" ht="14.5" x14ac:dyDescent="0.35">
      <c r="A853" s="107" t="s">
        <v>5</v>
      </c>
      <c r="B853" s="107" t="s">
        <v>434</v>
      </c>
      <c r="C853" s="107">
        <v>12</v>
      </c>
      <c r="D853" s="108">
        <v>3660.0427989999998</v>
      </c>
      <c r="E853" s="108">
        <v>144559.58499999999</v>
      </c>
      <c r="F853" s="83"/>
    </row>
    <row r="854" spans="1:6" ht="14.5" x14ac:dyDescent="0.35">
      <c r="A854" s="107" t="s">
        <v>5</v>
      </c>
      <c r="B854" s="107" t="s">
        <v>66</v>
      </c>
      <c r="C854" s="107">
        <v>1</v>
      </c>
      <c r="D854" s="108">
        <v>352.7180012</v>
      </c>
      <c r="E854" s="108">
        <v>28420.71255</v>
      </c>
      <c r="F854" s="83"/>
    </row>
    <row r="855" spans="1:6" ht="14.5" x14ac:dyDescent="0.35">
      <c r="A855" s="107" t="s">
        <v>5</v>
      </c>
      <c r="B855" s="107" t="s">
        <v>66</v>
      </c>
      <c r="C855" s="107">
        <v>2</v>
      </c>
      <c r="D855" s="108">
        <v>282.62066490000001</v>
      </c>
      <c r="E855" s="108">
        <v>21063.520939999999</v>
      </c>
      <c r="F855" s="83"/>
    </row>
    <row r="856" spans="1:6" ht="14.5" x14ac:dyDescent="0.35">
      <c r="A856" s="107" t="s">
        <v>5</v>
      </c>
      <c r="B856" s="107" t="s">
        <v>66</v>
      </c>
      <c r="C856" s="107">
        <v>3</v>
      </c>
      <c r="D856" s="108">
        <v>427.53419079999998</v>
      </c>
      <c r="E856" s="108">
        <v>33722.054499999998</v>
      </c>
      <c r="F856" s="83"/>
    </row>
    <row r="857" spans="1:6" ht="14.5" x14ac:dyDescent="0.35">
      <c r="A857" s="107" t="s">
        <v>5</v>
      </c>
      <c r="B857" s="107" t="s">
        <v>66</v>
      </c>
      <c r="C857" s="107">
        <v>4</v>
      </c>
      <c r="D857" s="108">
        <v>384.2076313</v>
      </c>
      <c r="E857" s="108">
        <v>28743.46874</v>
      </c>
      <c r="F857" s="83"/>
    </row>
    <row r="858" spans="1:6" ht="14.5" x14ac:dyDescent="0.35">
      <c r="A858" s="107" t="s">
        <v>5</v>
      </c>
      <c r="B858" s="107" t="s">
        <v>66</v>
      </c>
      <c r="C858" s="107">
        <v>5</v>
      </c>
      <c r="D858" s="108">
        <v>383.68846539999998</v>
      </c>
      <c r="E858" s="108">
        <v>28555.075629999999</v>
      </c>
      <c r="F858" s="83"/>
    </row>
    <row r="859" spans="1:6" ht="14.5" x14ac:dyDescent="0.35">
      <c r="A859" s="107" t="s">
        <v>5</v>
      </c>
      <c r="B859" s="107" t="s">
        <v>66</v>
      </c>
      <c r="C859" s="107">
        <v>6</v>
      </c>
      <c r="D859" s="108">
        <v>406.76540199999999</v>
      </c>
      <c r="E859" s="108">
        <v>26797.736389999998</v>
      </c>
      <c r="F859" s="83"/>
    </row>
    <row r="860" spans="1:6" ht="14.5" x14ac:dyDescent="0.35">
      <c r="A860" s="107" t="s">
        <v>5</v>
      </c>
      <c r="B860" s="107" t="s">
        <v>66</v>
      </c>
      <c r="C860" s="107">
        <v>7</v>
      </c>
      <c r="D860" s="108">
        <v>447.65694509999997</v>
      </c>
      <c r="E860" s="108">
        <v>27958.26743</v>
      </c>
      <c r="F860" s="83"/>
    </row>
    <row r="861" spans="1:6" ht="14.5" x14ac:dyDescent="0.35">
      <c r="A861" s="107" t="s">
        <v>5</v>
      </c>
      <c r="B861" s="107" t="s">
        <v>66</v>
      </c>
      <c r="C861" s="107">
        <v>8</v>
      </c>
      <c r="D861" s="108">
        <v>414.37508489999999</v>
      </c>
      <c r="E861" s="108">
        <v>26644.988450000001</v>
      </c>
      <c r="F861" s="83"/>
    </row>
    <row r="862" spans="1:6" ht="14.5" x14ac:dyDescent="0.35">
      <c r="A862" s="107" t="s">
        <v>5</v>
      </c>
      <c r="B862" s="107" t="s">
        <v>66</v>
      </c>
      <c r="C862" s="107">
        <v>9</v>
      </c>
      <c r="D862" s="108">
        <v>382.37582049999997</v>
      </c>
      <c r="E862" s="108">
        <v>21634.408429999999</v>
      </c>
      <c r="F862" s="83"/>
    </row>
    <row r="863" spans="1:6" ht="14.5" x14ac:dyDescent="0.35">
      <c r="A863" s="107" t="s">
        <v>5</v>
      </c>
      <c r="B863" s="107" t="s">
        <v>66</v>
      </c>
      <c r="C863" s="107">
        <v>10</v>
      </c>
      <c r="D863" s="108">
        <v>455.37144540000003</v>
      </c>
      <c r="E863" s="108">
        <v>15179.90977</v>
      </c>
      <c r="F863" s="83"/>
    </row>
    <row r="864" spans="1:6" ht="14.5" x14ac:dyDescent="0.35">
      <c r="A864" s="107" t="s">
        <v>5</v>
      </c>
      <c r="B864" s="107" t="s">
        <v>66</v>
      </c>
      <c r="C864" s="107">
        <v>11</v>
      </c>
      <c r="D864" s="108">
        <v>500.32672730000002</v>
      </c>
      <c r="E864" s="108">
        <v>13847.779350000001</v>
      </c>
      <c r="F864" s="83"/>
    </row>
    <row r="865" spans="1:6" ht="14.5" x14ac:dyDescent="0.35">
      <c r="A865" s="107" t="s">
        <v>5</v>
      </c>
      <c r="B865" s="107" t="s">
        <v>66</v>
      </c>
      <c r="C865" s="107">
        <v>12</v>
      </c>
      <c r="D865" s="108">
        <v>389.22753110000002</v>
      </c>
      <c r="E865" s="108">
        <v>11931.32386</v>
      </c>
      <c r="F865" s="83"/>
    </row>
    <row r="866" spans="1:6" ht="14.5" x14ac:dyDescent="0.35">
      <c r="A866" s="107" t="s">
        <v>5</v>
      </c>
      <c r="B866" s="107" t="s">
        <v>67</v>
      </c>
      <c r="C866" s="107">
        <v>1</v>
      </c>
      <c r="D866" s="108">
        <v>37406.788339999999</v>
      </c>
      <c r="E866" s="108">
        <v>3851982.01</v>
      </c>
      <c r="F866" s="83"/>
    </row>
    <row r="867" spans="1:6" ht="14.5" x14ac:dyDescent="0.35">
      <c r="A867" s="107" t="s">
        <v>5</v>
      </c>
      <c r="B867" s="107" t="s">
        <v>67</v>
      </c>
      <c r="C867" s="107">
        <v>2</v>
      </c>
      <c r="D867" s="108">
        <v>30031.07994</v>
      </c>
      <c r="E867" s="108">
        <v>2849880.0610000002</v>
      </c>
      <c r="F867" s="83"/>
    </row>
    <row r="868" spans="1:6" ht="14.5" x14ac:dyDescent="0.35">
      <c r="A868" s="107" t="s">
        <v>5</v>
      </c>
      <c r="B868" s="107" t="s">
        <v>67</v>
      </c>
      <c r="C868" s="107">
        <v>3</v>
      </c>
      <c r="D868" s="108">
        <v>33447.941939999997</v>
      </c>
      <c r="E868" s="108">
        <v>3266635.0290000001</v>
      </c>
      <c r="F868" s="83"/>
    </row>
    <row r="869" spans="1:6" ht="14.5" x14ac:dyDescent="0.35">
      <c r="A869" s="107" t="s">
        <v>5</v>
      </c>
      <c r="B869" s="107" t="s">
        <v>67</v>
      </c>
      <c r="C869" s="107">
        <v>4</v>
      </c>
      <c r="D869" s="108">
        <v>32067.92784</v>
      </c>
      <c r="E869" s="108">
        <v>2609265.3080000002</v>
      </c>
      <c r="F869" s="83"/>
    </row>
    <row r="870" spans="1:6" ht="14.5" x14ac:dyDescent="0.35">
      <c r="A870" s="107" t="s">
        <v>5</v>
      </c>
      <c r="B870" s="107" t="s">
        <v>67</v>
      </c>
      <c r="C870" s="107">
        <v>5</v>
      </c>
      <c r="D870" s="108">
        <v>36789.957719999999</v>
      </c>
      <c r="E870" s="108">
        <v>2753887.909</v>
      </c>
      <c r="F870" s="83"/>
    </row>
    <row r="871" spans="1:6" ht="14.5" x14ac:dyDescent="0.35">
      <c r="A871" s="107" t="s">
        <v>5</v>
      </c>
      <c r="B871" s="107" t="s">
        <v>67</v>
      </c>
      <c r="C871" s="107">
        <v>6</v>
      </c>
      <c r="D871" s="108">
        <v>33540.628199999999</v>
      </c>
      <c r="E871" s="108">
        <v>2181782.5350000001</v>
      </c>
      <c r="F871" s="83"/>
    </row>
    <row r="872" spans="1:6" ht="14.5" x14ac:dyDescent="0.35">
      <c r="A872" s="107" t="s">
        <v>5</v>
      </c>
      <c r="B872" s="107" t="s">
        <v>67</v>
      </c>
      <c r="C872" s="107">
        <v>7</v>
      </c>
      <c r="D872" s="108">
        <v>35854.290309999997</v>
      </c>
      <c r="E872" s="108">
        <v>2241067.5129999998</v>
      </c>
      <c r="F872" s="83"/>
    </row>
    <row r="873" spans="1:6" ht="14.5" x14ac:dyDescent="0.35">
      <c r="A873" s="107" t="s">
        <v>5</v>
      </c>
      <c r="B873" s="107" t="s">
        <v>67</v>
      </c>
      <c r="C873" s="107">
        <v>8</v>
      </c>
      <c r="D873" s="108">
        <v>40113.987009999997</v>
      </c>
      <c r="E873" s="108">
        <v>2778563.4720000001</v>
      </c>
      <c r="F873" s="83"/>
    </row>
    <row r="874" spans="1:6" ht="14.5" x14ac:dyDescent="0.35">
      <c r="A874" s="107" t="s">
        <v>5</v>
      </c>
      <c r="B874" s="107" t="s">
        <v>67</v>
      </c>
      <c r="C874" s="107">
        <v>9</v>
      </c>
      <c r="D874" s="108">
        <v>40726.124369999998</v>
      </c>
      <c r="E874" s="108">
        <v>2702268.6770000001</v>
      </c>
      <c r="F874" s="83"/>
    </row>
    <row r="875" spans="1:6" ht="14.5" x14ac:dyDescent="0.35">
      <c r="A875" s="107" t="s">
        <v>5</v>
      </c>
      <c r="B875" s="107" t="s">
        <v>67</v>
      </c>
      <c r="C875" s="107">
        <v>10</v>
      </c>
      <c r="D875" s="108">
        <v>42282.00821</v>
      </c>
      <c r="E875" s="108">
        <v>1633338.7490000001</v>
      </c>
      <c r="F875" s="83"/>
    </row>
    <row r="876" spans="1:6" ht="14.5" x14ac:dyDescent="0.35">
      <c r="A876" s="107" t="s">
        <v>5</v>
      </c>
      <c r="B876" s="107" t="s">
        <v>67</v>
      </c>
      <c r="C876" s="107">
        <v>11</v>
      </c>
      <c r="D876" s="108">
        <v>45017.127990000001</v>
      </c>
      <c r="E876" s="108">
        <v>1512106.726</v>
      </c>
      <c r="F876" s="83"/>
    </row>
    <row r="877" spans="1:6" ht="14.5" x14ac:dyDescent="0.35">
      <c r="A877" s="107" t="s">
        <v>5</v>
      </c>
      <c r="B877" s="107" t="s">
        <v>67</v>
      </c>
      <c r="C877" s="107">
        <v>12</v>
      </c>
      <c r="D877" s="108">
        <v>44900.87803</v>
      </c>
      <c r="E877" s="108">
        <v>1444624.051</v>
      </c>
      <c r="F877" s="83"/>
    </row>
    <row r="878" spans="1:6" ht="14.5" x14ac:dyDescent="0.35">
      <c r="A878" s="107" t="s">
        <v>5</v>
      </c>
      <c r="B878" s="107" t="s">
        <v>68</v>
      </c>
      <c r="C878" s="107">
        <v>1</v>
      </c>
      <c r="D878" s="108">
        <v>3191.6556099999998</v>
      </c>
      <c r="E878" s="108">
        <v>265710.18</v>
      </c>
      <c r="F878" s="83"/>
    </row>
    <row r="879" spans="1:6" ht="14.5" x14ac:dyDescent="0.35">
      <c r="A879" s="107" t="s">
        <v>5</v>
      </c>
      <c r="B879" s="107" t="s">
        <v>68</v>
      </c>
      <c r="C879" s="107">
        <v>2</v>
      </c>
      <c r="D879" s="108">
        <v>2501.1218490000001</v>
      </c>
      <c r="E879" s="108">
        <v>195688.674</v>
      </c>
      <c r="F879" s="83"/>
    </row>
    <row r="880" spans="1:6" ht="14.5" x14ac:dyDescent="0.35">
      <c r="A880" s="107" t="s">
        <v>5</v>
      </c>
      <c r="B880" s="107" t="s">
        <v>68</v>
      </c>
      <c r="C880" s="107">
        <v>3</v>
      </c>
      <c r="D880" s="108">
        <v>2668.6594989999999</v>
      </c>
      <c r="E880" s="108">
        <v>215561.03090000001</v>
      </c>
      <c r="F880" s="83"/>
    </row>
    <row r="881" spans="1:6" ht="14.5" x14ac:dyDescent="0.35">
      <c r="A881" s="107" t="s">
        <v>5</v>
      </c>
      <c r="B881" s="107" t="s">
        <v>68</v>
      </c>
      <c r="C881" s="107">
        <v>4</v>
      </c>
      <c r="D881" s="108">
        <v>2168.1020090000002</v>
      </c>
      <c r="E881" s="108">
        <v>158746.46359999999</v>
      </c>
      <c r="F881" s="83"/>
    </row>
    <row r="882" spans="1:6" ht="14.5" x14ac:dyDescent="0.35">
      <c r="A882" s="107" t="s">
        <v>5</v>
      </c>
      <c r="B882" s="107" t="s">
        <v>68</v>
      </c>
      <c r="C882" s="107">
        <v>5</v>
      </c>
      <c r="D882" s="108">
        <v>2441.5301060000002</v>
      </c>
      <c r="E882" s="108">
        <v>180562.10490000001</v>
      </c>
      <c r="F882" s="83"/>
    </row>
    <row r="883" spans="1:6" ht="14.5" x14ac:dyDescent="0.35">
      <c r="A883" s="107" t="s">
        <v>5</v>
      </c>
      <c r="B883" s="107" t="s">
        <v>68</v>
      </c>
      <c r="C883" s="107">
        <v>6</v>
      </c>
      <c r="D883" s="108">
        <v>2357.5558919999999</v>
      </c>
      <c r="E883" s="108">
        <v>153550.04130000001</v>
      </c>
      <c r="F883" s="83"/>
    </row>
    <row r="884" spans="1:6" ht="14.5" x14ac:dyDescent="0.35">
      <c r="A884" s="107" t="s">
        <v>5</v>
      </c>
      <c r="B884" s="107" t="s">
        <v>68</v>
      </c>
      <c r="C884" s="107">
        <v>7</v>
      </c>
      <c r="D884" s="108">
        <v>2519.8811219999998</v>
      </c>
      <c r="E884" s="108">
        <v>155999.92989999999</v>
      </c>
      <c r="F884" s="83"/>
    </row>
    <row r="885" spans="1:6" ht="14.5" x14ac:dyDescent="0.35">
      <c r="A885" s="107" t="s">
        <v>5</v>
      </c>
      <c r="B885" s="107" t="s">
        <v>68</v>
      </c>
      <c r="C885" s="107">
        <v>8</v>
      </c>
      <c r="D885" s="108">
        <v>2631.0351989999999</v>
      </c>
      <c r="E885" s="108">
        <v>169626.0955</v>
      </c>
      <c r="F885" s="83"/>
    </row>
    <row r="886" spans="1:6" ht="14.5" x14ac:dyDescent="0.35">
      <c r="A886" s="107" t="s">
        <v>5</v>
      </c>
      <c r="B886" s="107" t="s">
        <v>68</v>
      </c>
      <c r="C886" s="107">
        <v>9</v>
      </c>
      <c r="D886" s="108">
        <v>2538.5774889999998</v>
      </c>
      <c r="E886" s="108">
        <v>149119.3682</v>
      </c>
      <c r="F886" s="83"/>
    </row>
    <row r="887" spans="1:6" ht="14.5" x14ac:dyDescent="0.35">
      <c r="A887" s="107" t="s">
        <v>5</v>
      </c>
      <c r="B887" s="107" t="s">
        <v>68</v>
      </c>
      <c r="C887" s="107">
        <v>10</v>
      </c>
      <c r="D887" s="108">
        <v>2636.6308739999999</v>
      </c>
      <c r="E887" s="108">
        <v>86729.270009999993</v>
      </c>
      <c r="F887" s="83"/>
    </row>
    <row r="888" spans="1:6" ht="14.5" x14ac:dyDescent="0.35">
      <c r="A888" s="107" t="s">
        <v>5</v>
      </c>
      <c r="B888" s="107" t="s">
        <v>68</v>
      </c>
      <c r="C888" s="107">
        <v>11</v>
      </c>
      <c r="D888" s="108">
        <v>2973.49298</v>
      </c>
      <c r="E888" s="108">
        <v>81321.005139999994</v>
      </c>
      <c r="F888" s="83"/>
    </row>
    <row r="889" spans="1:6" ht="14.5" x14ac:dyDescent="0.35">
      <c r="A889" s="107" t="s">
        <v>5</v>
      </c>
      <c r="B889" s="107" t="s">
        <v>68</v>
      </c>
      <c r="C889" s="107">
        <v>12</v>
      </c>
      <c r="D889" s="108">
        <v>3387.8230669999998</v>
      </c>
      <c r="E889" s="108">
        <v>100794.86810000001</v>
      </c>
      <c r="F889" s="83"/>
    </row>
    <row r="890" spans="1:6" ht="14.5" x14ac:dyDescent="0.35">
      <c r="A890" s="107" t="s">
        <v>5</v>
      </c>
      <c r="B890" s="107" t="s">
        <v>70</v>
      </c>
      <c r="C890" s="107">
        <v>1</v>
      </c>
      <c r="D890" s="108">
        <v>30276.58656</v>
      </c>
      <c r="E890" s="108">
        <v>2606357.8509999998</v>
      </c>
      <c r="F890" s="83"/>
    </row>
    <row r="891" spans="1:6" ht="14.5" x14ac:dyDescent="0.35">
      <c r="A891" s="107" t="s">
        <v>5</v>
      </c>
      <c r="B891" s="107" t="s">
        <v>70</v>
      </c>
      <c r="C891" s="107">
        <v>2</v>
      </c>
      <c r="D891" s="108">
        <v>26955.516619999999</v>
      </c>
      <c r="E891" s="108">
        <v>2203755.4759999998</v>
      </c>
      <c r="F891" s="83"/>
    </row>
    <row r="892" spans="1:6" ht="14.5" x14ac:dyDescent="0.35">
      <c r="A892" s="107" t="s">
        <v>5</v>
      </c>
      <c r="B892" s="107" t="s">
        <v>70</v>
      </c>
      <c r="C892" s="107">
        <v>3</v>
      </c>
      <c r="D892" s="108">
        <v>32429.549210000001</v>
      </c>
      <c r="E892" s="108">
        <v>2777986.182</v>
      </c>
      <c r="F892" s="83"/>
    </row>
    <row r="893" spans="1:6" ht="14.5" x14ac:dyDescent="0.35">
      <c r="A893" s="107" t="s">
        <v>5</v>
      </c>
      <c r="B893" s="107" t="s">
        <v>70</v>
      </c>
      <c r="C893" s="107">
        <v>4</v>
      </c>
      <c r="D893" s="108">
        <v>28456.445469999999</v>
      </c>
      <c r="E893" s="108">
        <v>2181232.4989999998</v>
      </c>
      <c r="F893" s="83"/>
    </row>
    <row r="894" spans="1:6" ht="14.5" x14ac:dyDescent="0.35">
      <c r="A894" s="107" t="s">
        <v>5</v>
      </c>
      <c r="B894" s="107" t="s">
        <v>70</v>
      </c>
      <c r="C894" s="107">
        <v>5</v>
      </c>
      <c r="D894" s="108">
        <v>32237.128809999998</v>
      </c>
      <c r="E894" s="108">
        <v>2420498.4580000001</v>
      </c>
      <c r="F894" s="83"/>
    </row>
    <row r="895" spans="1:6" ht="14.5" x14ac:dyDescent="0.35">
      <c r="A895" s="107" t="s">
        <v>5</v>
      </c>
      <c r="B895" s="107" t="s">
        <v>70</v>
      </c>
      <c r="C895" s="107">
        <v>6</v>
      </c>
      <c r="D895" s="108">
        <v>35306.852619999998</v>
      </c>
      <c r="E895" s="108">
        <v>2322299.1129999999</v>
      </c>
      <c r="F895" s="83"/>
    </row>
    <row r="896" spans="1:6" ht="14.5" x14ac:dyDescent="0.35">
      <c r="A896" s="107" t="s">
        <v>5</v>
      </c>
      <c r="B896" s="107" t="s">
        <v>70</v>
      </c>
      <c r="C896" s="107">
        <v>7</v>
      </c>
      <c r="D896" s="108">
        <v>34934.744169999998</v>
      </c>
      <c r="E896" s="108">
        <v>2187912.557</v>
      </c>
      <c r="F896" s="83"/>
    </row>
    <row r="897" spans="1:6" ht="14.5" x14ac:dyDescent="0.35">
      <c r="A897" s="107" t="s">
        <v>5</v>
      </c>
      <c r="B897" s="107" t="s">
        <v>70</v>
      </c>
      <c r="C897" s="107">
        <v>8</v>
      </c>
      <c r="D897" s="108">
        <v>35231.047169999998</v>
      </c>
      <c r="E897" s="108">
        <v>2382211.361</v>
      </c>
      <c r="F897" s="83"/>
    </row>
    <row r="898" spans="1:6" ht="14.5" x14ac:dyDescent="0.35">
      <c r="A898" s="107" t="s">
        <v>5</v>
      </c>
      <c r="B898" s="107" t="s">
        <v>70</v>
      </c>
      <c r="C898" s="107">
        <v>9</v>
      </c>
      <c r="D898" s="108">
        <v>32827.19457</v>
      </c>
      <c r="E898" s="108">
        <v>2075839.8419999999</v>
      </c>
      <c r="F898" s="83"/>
    </row>
    <row r="899" spans="1:6" ht="14.5" x14ac:dyDescent="0.35">
      <c r="A899" s="107" t="s">
        <v>5</v>
      </c>
      <c r="B899" s="107" t="s">
        <v>70</v>
      </c>
      <c r="C899" s="107">
        <v>10</v>
      </c>
      <c r="D899" s="108">
        <v>29731.455409999999</v>
      </c>
      <c r="E899" s="108">
        <v>1315823.5319999999</v>
      </c>
      <c r="F899" s="83"/>
    </row>
    <row r="900" spans="1:6" ht="14.5" x14ac:dyDescent="0.35">
      <c r="A900" s="107" t="s">
        <v>5</v>
      </c>
      <c r="B900" s="107" t="s">
        <v>70</v>
      </c>
      <c r="C900" s="107">
        <v>11</v>
      </c>
      <c r="D900" s="108">
        <v>29377.508119999999</v>
      </c>
      <c r="E900" s="108">
        <v>1201795.348</v>
      </c>
      <c r="F900" s="83"/>
    </row>
    <row r="901" spans="1:6" ht="14.5" x14ac:dyDescent="0.35">
      <c r="A901" s="107" t="s">
        <v>5</v>
      </c>
      <c r="B901" s="107" t="s">
        <v>70</v>
      </c>
      <c r="C901" s="107">
        <v>12</v>
      </c>
      <c r="D901" s="108">
        <v>32604.986959999998</v>
      </c>
      <c r="E901" s="108">
        <v>1211108.969</v>
      </c>
      <c r="F901" s="83"/>
    </row>
    <row r="902" spans="1:6" ht="14.5" x14ac:dyDescent="0.35">
      <c r="A902" s="107" t="s">
        <v>5</v>
      </c>
      <c r="B902" s="107" t="s">
        <v>69</v>
      </c>
      <c r="C902" s="107">
        <v>1</v>
      </c>
      <c r="D902" s="108">
        <v>6686.0391049999998</v>
      </c>
      <c r="E902" s="108">
        <v>585211.5527</v>
      </c>
      <c r="F902" s="83"/>
    </row>
    <row r="903" spans="1:6" ht="14.5" x14ac:dyDescent="0.35">
      <c r="A903" s="107" t="s">
        <v>5</v>
      </c>
      <c r="B903" s="107" t="s">
        <v>69</v>
      </c>
      <c r="C903" s="107">
        <v>2</v>
      </c>
      <c r="D903" s="108">
        <v>5951.9539199999999</v>
      </c>
      <c r="E903" s="108">
        <v>501453.7144</v>
      </c>
      <c r="F903" s="83"/>
    </row>
    <row r="904" spans="1:6" ht="14.5" x14ac:dyDescent="0.35">
      <c r="A904" s="107" t="s">
        <v>5</v>
      </c>
      <c r="B904" s="107" t="s">
        <v>69</v>
      </c>
      <c r="C904" s="107">
        <v>3</v>
      </c>
      <c r="D904" s="108">
        <v>6348.0509110000003</v>
      </c>
      <c r="E904" s="108">
        <v>550438.20250000001</v>
      </c>
      <c r="F904" s="83"/>
    </row>
    <row r="905" spans="1:6" ht="14.5" x14ac:dyDescent="0.35">
      <c r="A905" s="107" t="s">
        <v>5</v>
      </c>
      <c r="B905" s="107" t="s">
        <v>69</v>
      </c>
      <c r="C905" s="107">
        <v>4</v>
      </c>
      <c r="D905" s="108">
        <v>5734.775568</v>
      </c>
      <c r="E905" s="108">
        <v>431526.12780000002</v>
      </c>
      <c r="F905" s="83"/>
    </row>
    <row r="906" spans="1:6" ht="14.5" x14ac:dyDescent="0.35">
      <c r="A906" s="107" t="s">
        <v>5</v>
      </c>
      <c r="B906" s="107" t="s">
        <v>69</v>
      </c>
      <c r="C906" s="107">
        <v>5</v>
      </c>
      <c r="D906" s="108">
        <v>6152.1899940000003</v>
      </c>
      <c r="E906" s="108">
        <v>455888.86690000002</v>
      </c>
      <c r="F906" s="83"/>
    </row>
    <row r="907" spans="1:6" ht="14.5" x14ac:dyDescent="0.35">
      <c r="A907" s="107" t="s">
        <v>5</v>
      </c>
      <c r="B907" s="107" t="s">
        <v>69</v>
      </c>
      <c r="C907" s="107">
        <v>6</v>
      </c>
      <c r="D907" s="108">
        <v>6747.5160830000004</v>
      </c>
      <c r="E907" s="108">
        <v>454609.65730000002</v>
      </c>
      <c r="F907" s="83"/>
    </row>
    <row r="908" spans="1:6" ht="14.5" x14ac:dyDescent="0.35">
      <c r="A908" s="107" t="s">
        <v>5</v>
      </c>
      <c r="B908" s="107" t="s">
        <v>69</v>
      </c>
      <c r="C908" s="107">
        <v>7</v>
      </c>
      <c r="D908" s="108">
        <v>6719.1718730000002</v>
      </c>
      <c r="E908" s="108">
        <v>445372.20380000002</v>
      </c>
      <c r="F908" s="83"/>
    </row>
    <row r="909" spans="1:6" ht="14.5" x14ac:dyDescent="0.35">
      <c r="A909" s="107" t="s">
        <v>5</v>
      </c>
      <c r="B909" s="107" t="s">
        <v>69</v>
      </c>
      <c r="C909" s="107">
        <v>8</v>
      </c>
      <c r="D909" s="108">
        <v>6211.1803630000004</v>
      </c>
      <c r="E909" s="108">
        <v>426317.2941</v>
      </c>
      <c r="F909" s="83"/>
    </row>
    <row r="910" spans="1:6" ht="14.5" x14ac:dyDescent="0.35">
      <c r="A910" s="107" t="s">
        <v>5</v>
      </c>
      <c r="B910" s="107" t="s">
        <v>69</v>
      </c>
      <c r="C910" s="107">
        <v>9</v>
      </c>
      <c r="D910" s="108">
        <v>5714.3984540000001</v>
      </c>
      <c r="E910" s="108">
        <v>355030.19790000003</v>
      </c>
      <c r="F910" s="83"/>
    </row>
    <row r="911" spans="1:6" ht="14.5" x14ac:dyDescent="0.35">
      <c r="A911" s="107" t="s">
        <v>5</v>
      </c>
      <c r="B911" s="107" t="s">
        <v>69</v>
      </c>
      <c r="C911" s="107">
        <v>10</v>
      </c>
      <c r="D911" s="108">
        <v>5771.5078759999997</v>
      </c>
      <c r="E911" s="108">
        <v>115510.5858</v>
      </c>
      <c r="F911" s="83"/>
    </row>
    <row r="912" spans="1:6" ht="14.5" x14ac:dyDescent="0.35">
      <c r="A912" s="107" t="s">
        <v>5</v>
      </c>
      <c r="B912" s="107" t="s">
        <v>69</v>
      </c>
      <c r="C912" s="107">
        <v>11</v>
      </c>
      <c r="D912" s="108">
        <v>6151.0153950000004</v>
      </c>
      <c r="E912" s="108">
        <v>68780.421650000004</v>
      </c>
      <c r="F912" s="83"/>
    </row>
    <row r="913" spans="1:6" ht="14.5" x14ac:dyDescent="0.35">
      <c r="A913" s="107" t="s">
        <v>5</v>
      </c>
      <c r="B913" s="107" t="s">
        <v>69</v>
      </c>
      <c r="C913" s="107">
        <v>12</v>
      </c>
      <c r="D913" s="108">
        <v>6300.3723520000003</v>
      </c>
      <c r="E913" s="108">
        <v>77893.070200000002</v>
      </c>
      <c r="F913" s="83"/>
    </row>
    <row r="914" spans="1:6" ht="14.5" x14ac:dyDescent="0.35">
      <c r="A914" s="107" t="s">
        <v>5</v>
      </c>
      <c r="B914" s="107" t="s">
        <v>71</v>
      </c>
      <c r="C914" s="107">
        <v>1</v>
      </c>
      <c r="D914" s="108">
        <v>100.08747150000001</v>
      </c>
      <c r="E914" s="108">
        <v>8072.8921710000004</v>
      </c>
      <c r="F914" s="83"/>
    </row>
    <row r="915" spans="1:6" ht="14.5" x14ac:dyDescent="0.35">
      <c r="A915" s="107" t="s">
        <v>5</v>
      </c>
      <c r="B915" s="107" t="s">
        <v>71</v>
      </c>
      <c r="C915" s="107">
        <v>2</v>
      </c>
      <c r="D915" s="108">
        <v>75.912757429999999</v>
      </c>
      <c r="E915" s="108">
        <v>5799.5232930000002</v>
      </c>
      <c r="F915" s="83"/>
    </row>
    <row r="916" spans="1:6" ht="14.5" x14ac:dyDescent="0.35">
      <c r="A916" s="107" t="s">
        <v>5</v>
      </c>
      <c r="B916" s="107" t="s">
        <v>71</v>
      </c>
      <c r="C916" s="107">
        <v>3</v>
      </c>
      <c r="D916" s="108">
        <v>87.727050349999999</v>
      </c>
      <c r="E916" s="108">
        <v>7079.1178529999997</v>
      </c>
      <c r="F916" s="83"/>
    </row>
    <row r="917" spans="1:6" ht="14.5" x14ac:dyDescent="0.35">
      <c r="A917" s="107" t="s">
        <v>5</v>
      </c>
      <c r="B917" s="107" t="s">
        <v>71</v>
      </c>
      <c r="C917" s="107">
        <v>4</v>
      </c>
      <c r="D917" s="108">
        <v>93.924177099999994</v>
      </c>
      <c r="E917" s="108">
        <v>7116.6298669999996</v>
      </c>
      <c r="F917" s="83"/>
    </row>
    <row r="918" spans="1:6" ht="14.5" x14ac:dyDescent="0.35">
      <c r="A918" s="107" t="s">
        <v>5</v>
      </c>
      <c r="B918" s="107" t="s">
        <v>71</v>
      </c>
      <c r="C918" s="107">
        <v>5</v>
      </c>
      <c r="D918" s="108">
        <v>103.7937333</v>
      </c>
      <c r="E918" s="108">
        <v>7907.6698079999996</v>
      </c>
      <c r="F918" s="83"/>
    </row>
    <row r="919" spans="1:6" ht="14.5" x14ac:dyDescent="0.35">
      <c r="A919" s="107" t="s">
        <v>5</v>
      </c>
      <c r="B919" s="107" t="s">
        <v>71</v>
      </c>
      <c r="C919" s="107">
        <v>6</v>
      </c>
      <c r="D919" s="108">
        <v>106.2777602</v>
      </c>
      <c r="E919" s="108">
        <v>7264.2541220000003</v>
      </c>
      <c r="F919" s="83"/>
    </row>
    <row r="920" spans="1:6" ht="14.5" x14ac:dyDescent="0.35">
      <c r="A920" s="107" t="s">
        <v>5</v>
      </c>
      <c r="B920" s="107" t="s">
        <v>71</v>
      </c>
      <c r="C920" s="107">
        <v>7</v>
      </c>
      <c r="D920" s="108">
        <v>129.45529160000001</v>
      </c>
      <c r="E920" s="108">
        <v>8443.8381050000007</v>
      </c>
      <c r="F920" s="83"/>
    </row>
    <row r="921" spans="1:6" ht="14.5" x14ac:dyDescent="0.35">
      <c r="A921" s="107" t="s">
        <v>5</v>
      </c>
      <c r="B921" s="107" t="s">
        <v>71</v>
      </c>
      <c r="C921" s="107">
        <v>8</v>
      </c>
      <c r="D921" s="108">
        <v>122.198887</v>
      </c>
      <c r="E921" s="108">
        <v>8196.0463479999999</v>
      </c>
      <c r="F921" s="83"/>
    </row>
    <row r="922" spans="1:6" ht="14.5" x14ac:dyDescent="0.35">
      <c r="A922" s="107" t="s">
        <v>5</v>
      </c>
      <c r="B922" s="107" t="s">
        <v>71</v>
      </c>
      <c r="C922" s="107">
        <v>9</v>
      </c>
      <c r="D922" s="108">
        <v>126.23977240000001</v>
      </c>
      <c r="E922" s="108">
        <v>7720.2152910000004</v>
      </c>
      <c r="F922" s="83"/>
    </row>
    <row r="923" spans="1:6" ht="14.5" x14ac:dyDescent="0.35">
      <c r="A923" s="107" t="s">
        <v>5</v>
      </c>
      <c r="B923" s="107" t="s">
        <v>71</v>
      </c>
      <c r="C923" s="107">
        <v>10</v>
      </c>
      <c r="D923" s="108">
        <v>118.16839969999999</v>
      </c>
      <c r="E923" s="108">
        <v>4702.6108700000004</v>
      </c>
      <c r="F923" s="83"/>
    </row>
    <row r="924" spans="1:6" ht="14.5" x14ac:dyDescent="0.35">
      <c r="A924" s="107" t="s">
        <v>5</v>
      </c>
      <c r="B924" s="107" t="s">
        <v>71</v>
      </c>
      <c r="C924" s="107">
        <v>11</v>
      </c>
      <c r="D924" s="108">
        <v>115.9149268</v>
      </c>
      <c r="E924" s="108">
        <v>4122.4506979999996</v>
      </c>
      <c r="F924" s="83"/>
    </row>
    <row r="925" spans="1:6" ht="14.5" x14ac:dyDescent="0.35">
      <c r="A925" s="107" t="s">
        <v>5</v>
      </c>
      <c r="B925" s="107" t="s">
        <v>71</v>
      </c>
      <c r="C925" s="107">
        <v>12</v>
      </c>
      <c r="D925" s="108">
        <v>119.959174</v>
      </c>
      <c r="E925" s="108">
        <v>4401.0218199999999</v>
      </c>
      <c r="F925" s="83"/>
    </row>
    <row r="926" spans="1:6" ht="14.5" x14ac:dyDescent="0.35">
      <c r="A926" s="107" t="s">
        <v>5</v>
      </c>
      <c r="B926" s="107" t="s">
        <v>72</v>
      </c>
      <c r="C926" s="107">
        <v>1</v>
      </c>
      <c r="D926" s="108">
        <v>10542.942789999999</v>
      </c>
      <c r="E926" s="108">
        <v>1212958.3529999999</v>
      </c>
      <c r="F926" s="83"/>
    </row>
    <row r="927" spans="1:6" ht="14.5" x14ac:dyDescent="0.35">
      <c r="A927" s="107" t="s">
        <v>5</v>
      </c>
      <c r="B927" s="107" t="s">
        <v>72</v>
      </c>
      <c r="C927" s="107">
        <v>2</v>
      </c>
      <c r="D927" s="108">
        <v>7648.7066349999996</v>
      </c>
      <c r="E927" s="108">
        <v>837195.34950000001</v>
      </c>
      <c r="F927" s="83"/>
    </row>
    <row r="928" spans="1:6" ht="14.5" x14ac:dyDescent="0.35">
      <c r="A928" s="107" t="s">
        <v>5</v>
      </c>
      <c r="B928" s="107" t="s">
        <v>72</v>
      </c>
      <c r="C928" s="107">
        <v>3</v>
      </c>
      <c r="D928" s="108">
        <v>6759.9262909999998</v>
      </c>
      <c r="E928" s="108">
        <v>734731.23490000004</v>
      </c>
      <c r="F928" s="83"/>
    </row>
    <row r="929" spans="1:6" ht="14.5" x14ac:dyDescent="0.35">
      <c r="A929" s="107" t="s">
        <v>5</v>
      </c>
      <c r="B929" s="107" t="s">
        <v>72</v>
      </c>
      <c r="C929" s="107">
        <v>4</v>
      </c>
      <c r="D929" s="108">
        <v>5945.9725259999996</v>
      </c>
      <c r="E929" s="108">
        <v>454179.30089999997</v>
      </c>
      <c r="F929" s="83"/>
    </row>
    <row r="930" spans="1:6" ht="14.5" x14ac:dyDescent="0.35">
      <c r="A930" s="107" t="s">
        <v>5</v>
      </c>
      <c r="B930" s="107" t="s">
        <v>72</v>
      </c>
      <c r="C930" s="107">
        <v>5</v>
      </c>
      <c r="D930" s="108">
        <v>7718.4393890000001</v>
      </c>
      <c r="E930" s="108">
        <v>580924.08539999998</v>
      </c>
      <c r="F930" s="83"/>
    </row>
    <row r="931" spans="1:6" ht="14.5" x14ac:dyDescent="0.35">
      <c r="A931" s="107" t="s">
        <v>5</v>
      </c>
      <c r="B931" s="107" t="s">
        <v>72</v>
      </c>
      <c r="C931" s="107">
        <v>6</v>
      </c>
      <c r="D931" s="108">
        <v>7742.1847950000001</v>
      </c>
      <c r="E931" s="108">
        <v>476317.25890000002</v>
      </c>
      <c r="F931" s="83"/>
    </row>
    <row r="932" spans="1:6" ht="14.5" x14ac:dyDescent="0.35">
      <c r="A932" s="107" t="s">
        <v>5</v>
      </c>
      <c r="B932" s="107" t="s">
        <v>72</v>
      </c>
      <c r="C932" s="107">
        <v>7</v>
      </c>
      <c r="D932" s="108">
        <v>7978.2629969999998</v>
      </c>
      <c r="E932" s="108">
        <v>496700.25819999998</v>
      </c>
      <c r="F932" s="83"/>
    </row>
    <row r="933" spans="1:6" ht="14.5" x14ac:dyDescent="0.35">
      <c r="A933" s="107" t="s">
        <v>5</v>
      </c>
      <c r="B933" s="107" t="s">
        <v>72</v>
      </c>
      <c r="C933" s="107">
        <v>8</v>
      </c>
      <c r="D933" s="108">
        <v>8970.0620760000002</v>
      </c>
      <c r="E933" s="108">
        <v>715639.70220000006</v>
      </c>
      <c r="F933" s="83"/>
    </row>
    <row r="934" spans="1:6" ht="14.5" x14ac:dyDescent="0.35">
      <c r="A934" s="107" t="s">
        <v>5</v>
      </c>
      <c r="B934" s="107" t="s">
        <v>72</v>
      </c>
      <c r="C934" s="107">
        <v>9</v>
      </c>
      <c r="D934" s="108">
        <v>9880.5174779999998</v>
      </c>
      <c r="E934" s="108">
        <v>850210.7156</v>
      </c>
      <c r="F934" s="83"/>
    </row>
    <row r="935" spans="1:6" ht="14.5" x14ac:dyDescent="0.35">
      <c r="A935" s="107" t="s">
        <v>5</v>
      </c>
      <c r="B935" s="107" t="s">
        <v>72</v>
      </c>
      <c r="C935" s="107">
        <v>10</v>
      </c>
      <c r="D935" s="108">
        <v>8923.9205860000002</v>
      </c>
      <c r="E935" s="108">
        <v>501487.28830000001</v>
      </c>
      <c r="F935" s="83"/>
    </row>
    <row r="936" spans="1:6" ht="14.5" x14ac:dyDescent="0.35">
      <c r="A936" s="107" t="s">
        <v>5</v>
      </c>
      <c r="B936" s="107" t="s">
        <v>72</v>
      </c>
      <c r="C936" s="107">
        <v>11</v>
      </c>
      <c r="D936" s="108">
        <v>9963.2136210000008</v>
      </c>
      <c r="E936" s="108">
        <v>512118.74770000001</v>
      </c>
      <c r="F936" s="83"/>
    </row>
    <row r="937" spans="1:6" ht="14.5" x14ac:dyDescent="0.35">
      <c r="A937" s="107" t="s">
        <v>5</v>
      </c>
      <c r="B937" s="107" t="s">
        <v>72</v>
      </c>
      <c r="C937" s="107">
        <v>12</v>
      </c>
      <c r="D937" s="108">
        <v>12391.679050000001</v>
      </c>
      <c r="E937" s="108">
        <v>559648.99120000005</v>
      </c>
      <c r="F937" s="83"/>
    </row>
    <row r="938" spans="1:6" ht="14.5" x14ac:dyDescent="0.35">
      <c r="A938" s="107" t="s">
        <v>5</v>
      </c>
      <c r="B938" s="107" t="s">
        <v>73</v>
      </c>
      <c r="C938" s="107">
        <v>1</v>
      </c>
      <c r="D938" s="108">
        <v>1114.3615139999999</v>
      </c>
      <c r="E938" s="108">
        <v>97538.582850000006</v>
      </c>
      <c r="F938" s="83"/>
    </row>
    <row r="939" spans="1:6" ht="14.5" x14ac:dyDescent="0.35">
      <c r="A939" s="107" t="s">
        <v>5</v>
      </c>
      <c r="B939" s="107" t="s">
        <v>73</v>
      </c>
      <c r="C939" s="107">
        <v>2</v>
      </c>
      <c r="D939" s="108">
        <v>992.12654280000004</v>
      </c>
      <c r="E939" s="108">
        <v>83585.945399999997</v>
      </c>
      <c r="F939" s="83"/>
    </row>
    <row r="940" spans="1:6" ht="14.5" x14ac:dyDescent="0.35">
      <c r="A940" s="107" t="s">
        <v>5</v>
      </c>
      <c r="B940" s="107" t="s">
        <v>73</v>
      </c>
      <c r="C940" s="107">
        <v>3</v>
      </c>
      <c r="D940" s="108">
        <v>1058.092179</v>
      </c>
      <c r="E940" s="108">
        <v>91746.681379999995</v>
      </c>
      <c r="F940" s="83"/>
    </row>
    <row r="941" spans="1:6" ht="14.5" x14ac:dyDescent="0.35">
      <c r="A941" s="107" t="s">
        <v>5</v>
      </c>
      <c r="B941" s="107" t="s">
        <v>73</v>
      </c>
      <c r="C941" s="107">
        <v>4</v>
      </c>
      <c r="D941" s="108">
        <v>955.94772929999999</v>
      </c>
      <c r="E941" s="108">
        <v>71930.526010000001</v>
      </c>
      <c r="F941" s="83"/>
    </row>
    <row r="942" spans="1:6" ht="14.5" x14ac:dyDescent="0.35">
      <c r="A942" s="107" t="s">
        <v>5</v>
      </c>
      <c r="B942" s="107" t="s">
        <v>73</v>
      </c>
      <c r="C942" s="107">
        <v>5</v>
      </c>
      <c r="D942" s="108">
        <v>1025.519734</v>
      </c>
      <c r="E942" s="108">
        <v>75991.5092</v>
      </c>
      <c r="F942" s="83"/>
    </row>
    <row r="943" spans="1:6" ht="14.5" x14ac:dyDescent="0.35">
      <c r="A943" s="107" t="s">
        <v>5</v>
      </c>
      <c r="B943" s="107" t="s">
        <v>73</v>
      </c>
      <c r="C943" s="107">
        <v>6</v>
      </c>
      <c r="D943" s="108">
        <v>1124.739959</v>
      </c>
      <c r="E943" s="108">
        <v>75778.409050000002</v>
      </c>
      <c r="F943" s="83"/>
    </row>
    <row r="944" spans="1:6" ht="14.5" x14ac:dyDescent="0.35">
      <c r="A944" s="107" t="s">
        <v>5</v>
      </c>
      <c r="B944" s="107" t="s">
        <v>73</v>
      </c>
      <c r="C944" s="107">
        <v>7</v>
      </c>
      <c r="D944" s="108">
        <v>1119.950206</v>
      </c>
      <c r="E944" s="108">
        <v>74234.456609999994</v>
      </c>
      <c r="F944" s="83"/>
    </row>
    <row r="945" spans="1:6" ht="14.5" x14ac:dyDescent="0.35">
      <c r="A945" s="107" t="s">
        <v>5</v>
      </c>
      <c r="B945" s="107" t="s">
        <v>73</v>
      </c>
      <c r="C945" s="107">
        <v>8</v>
      </c>
      <c r="D945" s="108">
        <v>1035.2865879999999</v>
      </c>
      <c r="E945" s="108">
        <v>71058.108009999996</v>
      </c>
      <c r="F945" s="83"/>
    </row>
    <row r="946" spans="1:6" ht="14.5" x14ac:dyDescent="0.35">
      <c r="A946" s="107" t="s">
        <v>5</v>
      </c>
      <c r="B946" s="107" t="s">
        <v>73</v>
      </c>
      <c r="C946" s="107">
        <v>9</v>
      </c>
      <c r="D946" s="108">
        <v>952.50725020000004</v>
      </c>
      <c r="E946" s="108">
        <v>59177.533530000001</v>
      </c>
      <c r="F946" s="83"/>
    </row>
    <row r="947" spans="1:6" ht="14.5" x14ac:dyDescent="0.35">
      <c r="A947" s="107" t="s">
        <v>5</v>
      </c>
      <c r="B947" s="107" t="s">
        <v>73</v>
      </c>
      <c r="C947" s="107">
        <v>10</v>
      </c>
      <c r="D947" s="108">
        <v>962.03497800000002</v>
      </c>
      <c r="E947" s="108">
        <v>19250.589380000001</v>
      </c>
      <c r="F947" s="83"/>
    </row>
    <row r="948" spans="1:6" ht="14.5" x14ac:dyDescent="0.35">
      <c r="A948" s="107" t="s">
        <v>5</v>
      </c>
      <c r="B948" s="107" t="s">
        <v>73</v>
      </c>
      <c r="C948" s="107">
        <v>11</v>
      </c>
      <c r="D948" s="108">
        <v>1025.2692119999999</v>
      </c>
      <c r="E948" s="108">
        <v>11460.795819999999</v>
      </c>
      <c r="F948" s="83"/>
    </row>
    <row r="949" spans="1:6" ht="14.5" x14ac:dyDescent="0.35">
      <c r="A949" s="107" t="s">
        <v>5</v>
      </c>
      <c r="B949" s="107" t="s">
        <v>73</v>
      </c>
      <c r="C949" s="107">
        <v>12</v>
      </c>
      <c r="D949" s="108">
        <v>1050.154601</v>
      </c>
      <c r="E949" s="108">
        <v>12979.843720000001</v>
      </c>
      <c r="F949" s="83"/>
    </row>
    <row r="950" spans="1:6" ht="14.5" x14ac:dyDescent="0.35">
      <c r="A950" s="107" t="s">
        <v>5</v>
      </c>
      <c r="B950" s="107" t="s">
        <v>74</v>
      </c>
      <c r="C950" s="107">
        <v>1</v>
      </c>
      <c r="D950" s="108">
        <v>309.27448040000002</v>
      </c>
      <c r="E950" s="108">
        <v>25656.740720000002</v>
      </c>
      <c r="F950" s="83"/>
    </row>
    <row r="951" spans="1:6" ht="14.5" x14ac:dyDescent="0.35">
      <c r="A951" s="107" t="s">
        <v>5</v>
      </c>
      <c r="B951" s="107" t="s">
        <v>74</v>
      </c>
      <c r="C951" s="107">
        <v>2</v>
      </c>
      <c r="D951" s="108">
        <v>261.95020849999997</v>
      </c>
      <c r="E951" s="108">
        <v>20222.682850000001</v>
      </c>
      <c r="F951" s="83"/>
    </row>
    <row r="952" spans="1:6" ht="14.5" x14ac:dyDescent="0.35">
      <c r="A952" s="107" t="s">
        <v>5</v>
      </c>
      <c r="B952" s="107" t="s">
        <v>74</v>
      </c>
      <c r="C952" s="107">
        <v>3</v>
      </c>
      <c r="D952" s="108">
        <v>317.76946249999997</v>
      </c>
      <c r="E952" s="108">
        <v>25812.698390000001</v>
      </c>
      <c r="F952" s="83"/>
    </row>
    <row r="953" spans="1:6" ht="14.5" x14ac:dyDescent="0.35">
      <c r="A953" s="107" t="s">
        <v>5</v>
      </c>
      <c r="B953" s="107" t="s">
        <v>74</v>
      </c>
      <c r="C953" s="107">
        <v>4</v>
      </c>
      <c r="D953" s="108">
        <v>263.80292839999998</v>
      </c>
      <c r="E953" s="108">
        <v>20198.72291</v>
      </c>
      <c r="F953" s="83"/>
    </row>
    <row r="954" spans="1:6" ht="14.5" x14ac:dyDescent="0.35">
      <c r="A954" s="107" t="s">
        <v>5</v>
      </c>
      <c r="B954" s="107" t="s">
        <v>74</v>
      </c>
      <c r="C954" s="107">
        <v>5</v>
      </c>
      <c r="D954" s="108">
        <v>266.10763609999998</v>
      </c>
      <c r="E954" s="108">
        <v>20384.625489999999</v>
      </c>
      <c r="F954" s="83"/>
    </row>
    <row r="955" spans="1:6" ht="14.5" x14ac:dyDescent="0.35">
      <c r="A955" s="107" t="s">
        <v>5</v>
      </c>
      <c r="B955" s="107" t="s">
        <v>74</v>
      </c>
      <c r="C955" s="107">
        <v>6</v>
      </c>
      <c r="D955" s="108">
        <v>256.28871029999999</v>
      </c>
      <c r="E955" s="108">
        <v>17372.29679</v>
      </c>
      <c r="F955" s="83"/>
    </row>
    <row r="956" spans="1:6" ht="14.5" x14ac:dyDescent="0.35">
      <c r="A956" s="107" t="s">
        <v>5</v>
      </c>
      <c r="B956" s="107" t="s">
        <v>74</v>
      </c>
      <c r="C956" s="107">
        <v>7</v>
      </c>
      <c r="D956" s="108">
        <v>248.43830750000001</v>
      </c>
      <c r="E956" s="108">
        <v>16046.72473</v>
      </c>
      <c r="F956" s="83"/>
    </row>
    <row r="957" spans="1:6" ht="14.5" x14ac:dyDescent="0.35">
      <c r="A957" s="107" t="s">
        <v>5</v>
      </c>
      <c r="B957" s="107" t="s">
        <v>74</v>
      </c>
      <c r="C957" s="107">
        <v>8</v>
      </c>
      <c r="D957" s="108">
        <v>224.2153783</v>
      </c>
      <c r="E957" s="108">
        <v>14786.3992</v>
      </c>
      <c r="F957" s="83"/>
    </row>
    <row r="958" spans="1:6" ht="14.5" x14ac:dyDescent="0.35">
      <c r="A958" s="107" t="s">
        <v>5</v>
      </c>
      <c r="B958" s="107" t="s">
        <v>74</v>
      </c>
      <c r="C958" s="107">
        <v>9</v>
      </c>
      <c r="D958" s="108">
        <v>251.0673185</v>
      </c>
      <c r="E958" s="108">
        <v>14930.213669999999</v>
      </c>
      <c r="F958" s="83"/>
    </row>
    <row r="959" spans="1:6" ht="14.5" x14ac:dyDescent="0.35">
      <c r="A959" s="107" t="s">
        <v>5</v>
      </c>
      <c r="B959" s="107" t="s">
        <v>74</v>
      </c>
      <c r="C959" s="107">
        <v>10</v>
      </c>
      <c r="D959" s="108">
        <v>342.70288010000002</v>
      </c>
      <c r="E959" s="108">
        <v>11878.519340000001</v>
      </c>
      <c r="F959" s="83"/>
    </row>
    <row r="960" spans="1:6" ht="14.5" x14ac:dyDescent="0.35">
      <c r="A960" s="107" t="s">
        <v>5</v>
      </c>
      <c r="B960" s="107" t="s">
        <v>74</v>
      </c>
      <c r="C960" s="107">
        <v>11</v>
      </c>
      <c r="D960" s="108">
        <v>324.14078890000002</v>
      </c>
      <c r="E960" s="108">
        <v>9048.0997260000004</v>
      </c>
      <c r="F960" s="83"/>
    </row>
    <row r="961" spans="1:6" ht="14.5" x14ac:dyDescent="0.35">
      <c r="A961" s="107" t="s">
        <v>5</v>
      </c>
      <c r="B961" s="107" t="s">
        <v>74</v>
      </c>
      <c r="C961" s="107">
        <v>12</v>
      </c>
      <c r="D961" s="108">
        <v>388.8334504</v>
      </c>
      <c r="E961" s="108">
        <v>11437.32136</v>
      </c>
      <c r="F961" s="83"/>
    </row>
    <row r="962" spans="1:6" ht="14.5" x14ac:dyDescent="0.35">
      <c r="A962" s="107" t="s">
        <v>5</v>
      </c>
      <c r="B962" s="107" t="s">
        <v>75</v>
      </c>
      <c r="C962" s="107">
        <v>1</v>
      </c>
      <c r="D962" s="108">
        <v>340341.56079999998</v>
      </c>
      <c r="E962" s="108">
        <v>22050032.670000002</v>
      </c>
      <c r="F962" s="83"/>
    </row>
    <row r="963" spans="1:6" ht="14.5" x14ac:dyDescent="0.35">
      <c r="A963" s="107" t="s">
        <v>5</v>
      </c>
      <c r="B963" s="107" t="s">
        <v>75</v>
      </c>
      <c r="C963" s="107">
        <v>2</v>
      </c>
      <c r="D963" s="108">
        <v>335044.13549999997</v>
      </c>
      <c r="E963" s="108">
        <v>23594243.5</v>
      </c>
      <c r="F963" s="83"/>
    </row>
    <row r="964" spans="1:6" ht="14.5" x14ac:dyDescent="0.35">
      <c r="A964" s="107" t="s">
        <v>5</v>
      </c>
      <c r="B964" s="107" t="s">
        <v>75</v>
      </c>
      <c r="C964" s="107">
        <v>3</v>
      </c>
      <c r="D964" s="108">
        <v>356891.70240000001</v>
      </c>
      <c r="E964" s="108">
        <v>26730860.469999999</v>
      </c>
      <c r="F964" s="83"/>
    </row>
    <row r="965" spans="1:6" ht="14.5" x14ac:dyDescent="0.35">
      <c r="A965" s="107" t="s">
        <v>5</v>
      </c>
      <c r="B965" s="107" t="s">
        <v>75</v>
      </c>
      <c r="C965" s="107">
        <v>4</v>
      </c>
      <c r="D965" s="108">
        <v>367098.47090000001</v>
      </c>
      <c r="E965" s="108">
        <v>26704046.32</v>
      </c>
      <c r="F965" s="83"/>
    </row>
    <row r="966" spans="1:6" ht="14.5" x14ac:dyDescent="0.35">
      <c r="A966" s="107" t="s">
        <v>5</v>
      </c>
      <c r="B966" s="107" t="s">
        <v>75</v>
      </c>
      <c r="C966" s="107">
        <v>5</v>
      </c>
      <c r="D966" s="108">
        <v>359592.52260000003</v>
      </c>
      <c r="E966" s="108">
        <v>26138595.32</v>
      </c>
      <c r="F966" s="83"/>
    </row>
    <row r="967" spans="1:6" ht="14.5" x14ac:dyDescent="0.35">
      <c r="A967" s="107" t="s">
        <v>5</v>
      </c>
      <c r="B967" s="107" t="s">
        <v>75</v>
      </c>
      <c r="C967" s="107">
        <v>6</v>
      </c>
      <c r="D967" s="108">
        <v>317825.19189999998</v>
      </c>
      <c r="E967" s="108">
        <v>22596081.649999999</v>
      </c>
      <c r="F967" s="83"/>
    </row>
    <row r="968" spans="1:6" ht="14.5" x14ac:dyDescent="0.35">
      <c r="A968" s="107" t="s">
        <v>5</v>
      </c>
      <c r="B968" s="107" t="s">
        <v>75</v>
      </c>
      <c r="C968" s="107">
        <v>7</v>
      </c>
      <c r="D968" s="108">
        <v>338107.40950000001</v>
      </c>
      <c r="E968" s="108">
        <v>20486174.609999999</v>
      </c>
      <c r="F968" s="83"/>
    </row>
    <row r="969" spans="1:6" ht="14.5" x14ac:dyDescent="0.35">
      <c r="A969" s="107" t="s">
        <v>5</v>
      </c>
      <c r="B969" s="107" t="s">
        <v>75</v>
      </c>
      <c r="C969" s="107">
        <v>8</v>
      </c>
      <c r="D969" s="108">
        <v>272889.9607</v>
      </c>
      <c r="E969" s="108">
        <v>14420221.9</v>
      </c>
      <c r="F969" s="83"/>
    </row>
    <row r="970" spans="1:6" ht="14.5" x14ac:dyDescent="0.35">
      <c r="A970" s="107" t="s">
        <v>5</v>
      </c>
      <c r="B970" s="107" t="s">
        <v>75</v>
      </c>
      <c r="C970" s="107">
        <v>9</v>
      </c>
      <c r="D970" s="108">
        <v>310997.5649</v>
      </c>
      <c r="E970" s="108">
        <v>14547599.84</v>
      </c>
      <c r="F970" s="83"/>
    </row>
    <row r="971" spans="1:6" ht="14.5" x14ac:dyDescent="0.35">
      <c r="A971" s="107" t="s">
        <v>5</v>
      </c>
      <c r="B971" s="107" t="s">
        <v>75</v>
      </c>
      <c r="C971" s="107">
        <v>10</v>
      </c>
      <c r="D971" s="108">
        <v>320090.3824</v>
      </c>
      <c r="E971" s="108">
        <v>13118076.84</v>
      </c>
      <c r="F971" s="83"/>
    </row>
    <row r="972" spans="1:6" ht="14.5" x14ac:dyDescent="0.35">
      <c r="A972" s="107" t="s">
        <v>5</v>
      </c>
      <c r="B972" s="107" t="s">
        <v>75</v>
      </c>
      <c r="C972" s="107">
        <v>11</v>
      </c>
      <c r="D972" s="108">
        <v>312562.63449999999</v>
      </c>
      <c r="E972" s="108">
        <v>12619266.390000001</v>
      </c>
      <c r="F972" s="83"/>
    </row>
    <row r="973" spans="1:6" ht="14.5" x14ac:dyDescent="0.35">
      <c r="A973" s="107" t="s">
        <v>5</v>
      </c>
      <c r="B973" s="107" t="s">
        <v>75</v>
      </c>
      <c r="C973" s="107">
        <v>12</v>
      </c>
      <c r="D973" s="108">
        <v>329213.00959999999</v>
      </c>
      <c r="E973" s="108">
        <v>13643172.6</v>
      </c>
      <c r="F973" s="83"/>
    </row>
    <row r="974" spans="1:6" ht="14.5" x14ac:dyDescent="0.35">
      <c r="A974" s="107" t="s">
        <v>5</v>
      </c>
      <c r="B974" s="107" t="s">
        <v>76</v>
      </c>
      <c r="C974" s="107">
        <v>1</v>
      </c>
      <c r="D974" s="108">
        <v>6087.9367179999999</v>
      </c>
      <c r="E974" s="108">
        <v>461941.90139999997</v>
      </c>
      <c r="F974" s="83"/>
    </row>
    <row r="975" spans="1:6" ht="14.5" x14ac:dyDescent="0.35">
      <c r="A975" s="107" t="s">
        <v>5</v>
      </c>
      <c r="B975" s="107" t="s">
        <v>76</v>
      </c>
      <c r="C975" s="107">
        <v>2</v>
      </c>
      <c r="D975" s="108">
        <v>5993.2275330000002</v>
      </c>
      <c r="E975" s="108">
        <v>430472.24969999999</v>
      </c>
      <c r="F975" s="83"/>
    </row>
    <row r="976" spans="1:6" ht="14.5" x14ac:dyDescent="0.35">
      <c r="A976" s="107" t="s">
        <v>5</v>
      </c>
      <c r="B976" s="107" t="s">
        <v>76</v>
      </c>
      <c r="C976" s="107">
        <v>3</v>
      </c>
      <c r="D976" s="108">
        <v>7135.3948350000001</v>
      </c>
      <c r="E976" s="108">
        <v>537164.67299999995</v>
      </c>
      <c r="F976" s="83"/>
    </row>
    <row r="977" spans="1:6" ht="14.5" x14ac:dyDescent="0.35">
      <c r="A977" s="107" t="s">
        <v>5</v>
      </c>
      <c r="B977" s="107" t="s">
        <v>76</v>
      </c>
      <c r="C977" s="107">
        <v>4</v>
      </c>
      <c r="D977" s="108">
        <v>6241.1252130000003</v>
      </c>
      <c r="E977" s="108">
        <v>439531.33159999998</v>
      </c>
      <c r="F977" s="83"/>
    </row>
    <row r="978" spans="1:6" ht="14.5" x14ac:dyDescent="0.35">
      <c r="A978" s="107" t="s">
        <v>5</v>
      </c>
      <c r="B978" s="107" t="s">
        <v>76</v>
      </c>
      <c r="C978" s="107">
        <v>5</v>
      </c>
      <c r="D978" s="108">
        <v>6360.5250390000001</v>
      </c>
      <c r="E978" s="108">
        <v>447910.13660000003</v>
      </c>
      <c r="F978" s="83"/>
    </row>
    <row r="979" spans="1:6" ht="14.5" x14ac:dyDescent="0.35">
      <c r="A979" s="107" t="s">
        <v>5</v>
      </c>
      <c r="B979" s="107" t="s">
        <v>76</v>
      </c>
      <c r="C979" s="107">
        <v>6</v>
      </c>
      <c r="D979" s="108">
        <v>5877.675201</v>
      </c>
      <c r="E979" s="108">
        <v>377577.16110000003</v>
      </c>
      <c r="F979" s="83"/>
    </row>
    <row r="980" spans="1:6" ht="14.5" x14ac:dyDescent="0.35">
      <c r="A980" s="107" t="s">
        <v>5</v>
      </c>
      <c r="B980" s="107" t="s">
        <v>76</v>
      </c>
      <c r="C980" s="107">
        <v>7</v>
      </c>
      <c r="D980" s="108">
        <v>5881.125462</v>
      </c>
      <c r="E980" s="108">
        <v>363927.80440000002</v>
      </c>
      <c r="F980" s="83"/>
    </row>
    <row r="981" spans="1:6" ht="14.5" x14ac:dyDescent="0.35">
      <c r="A981" s="107" t="s">
        <v>5</v>
      </c>
      <c r="B981" s="107" t="s">
        <v>76</v>
      </c>
      <c r="C981" s="107">
        <v>8</v>
      </c>
      <c r="D981" s="108">
        <v>5817.9474060000002</v>
      </c>
      <c r="E981" s="108">
        <v>374418.50050000002</v>
      </c>
      <c r="F981" s="83"/>
    </row>
    <row r="982" spans="1:6" ht="14.5" x14ac:dyDescent="0.35">
      <c r="A982" s="107" t="s">
        <v>5</v>
      </c>
      <c r="B982" s="107" t="s">
        <v>76</v>
      </c>
      <c r="C982" s="107">
        <v>9</v>
      </c>
      <c r="D982" s="108">
        <v>5181.8240290000003</v>
      </c>
      <c r="E982" s="108">
        <v>307869.54129999998</v>
      </c>
      <c r="F982" s="83"/>
    </row>
    <row r="983" spans="1:6" ht="14.5" x14ac:dyDescent="0.35">
      <c r="A983" s="107" t="s">
        <v>5</v>
      </c>
      <c r="B983" s="107" t="s">
        <v>76</v>
      </c>
      <c r="C983" s="107">
        <v>10</v>
      </c>
      <c r="D983" s="108">
        <v>4889.0567689999998</v>
      </c>
      <c r="E983" s="108">
        <v>175362.91390000001</v>
      </c>
      <c r="F983" s="83"/>
    </row>
    <row r="984" spans="1:6" ht="14.5" x14ac:dyDescent="0.35">
      <c r="A984" s="107" t="s">
        <v>5</v>
      </c>
      <c r="B984" s="107" t="s">
        <v>76</v>
      </c>
      <c r="C984" s="107">
        <v>11</v>
      </c>
      <c r="D984" s="108">
        <v>5066.0848969999997</v>
      </c>
      <c r="E984" s="108">
        <v>153758.84020000001</v>
      </c>
      <c r="F984" s="83"/>
    </row>
    <row r="985" spans="1:6" ht="14.5" x14ac:dyDescent="0.35">
      <c r="A985" s="107" t="s">
        <v>5</v>
      </c>
      <c r="B985" s="107" t="s">
        <v>76</v>
      </c>
      <c r="C985" s="107">
        <v>12</v>
      </c>
      <c r="D985" s="108">
        <v>5960.176461</v>
      </c>
      <c r="E985" s="108">
        <v>179508.21960000001</v>
      </c>
      <c r="F985" s="83"/>
    </row>
    <row r="986" spans="1:6" ht="14.5" x14ac:dyDescent="0.35">
      <c r="A986" s="107" t="s">
        <v>5</v>
      </c>
      <c r="B986" s="107" t="s">
        <v>77</v>
      </c>
      <c r="C986" s="107">
        <v>1</v>
      </c>
      <c r="D986" s="108">
        <v>76.211960239999996</v>
      </c>
      <c r="E986" s="108">
        <v>6539.8126700000003</v>
      </c>
      <c r="F986" s="83"/>
    </row>
    <row r="987" spans="1:6" ht="14.5" x14ac:dyDescent="0.35">
      <c r="A987" s="107" t="s">
        <v>5</v>
      </c>
      <c r="B987" s="107" t="s">
        <v>77</v>
      </c>
      <c r="C987" s="107">
        <v>2</v>
      </c>
      <c r="D987" s="108">
        <v>61.674081749999999</v>
      </c>
      <c r="E987" s="108">
        <v>4741.8992129999997</v>
      </c>
      <c r="F987" s="83"/>
    </row>
    <row r="988" spans="1:6" ht="14.5" x14ac:dyDescent="0.35">
      <c r="A988" s="107" t="s">
        <v>5</v>
      </c>
      <c r="B988" s="107" t="s">
        <v>77</v>
      </c>
      <c r="C988" s="107">
        <v>3</v>
      </c>
      <c r="D988" s="108">
        <v>64.029577169999996</v>
      </c>
      <c r="E988" s="108">
        <v>5137.0941899999998</v>
      </c>
      <c r="F988" s="83"/>
    </row>
    <row r="989" spans="1:6" ht="14.5" x14ac:dyDescent="0.35">
      <c r="A989" s="107" t="s">
        <v>5</v>
      </c>
      <c r="B989" s="107" t="s">
        <v>77</v>
      </c>
      <c r="C989" s="107">
        <v>4</v>
      </c>
      <c r="D989" s="108">
        <v>64.232500659999999</v>
      </c>
      <c r="E989" s="108">
        <v>4872.9822979999999</v>
      </c>
      <c r="F989" s="83"/>
    </row>
    <row r="990" spans="1:6" ht="14.5" x14ac:dyDescent="0.35">
      <c r="A990" s="107" t="s">
        <v>5</v>
      </c>
      <c r="B990" s="107" t="s">
        <v>77</v>
      </c>
      <c r="C990" s="107">
        <v>5</v>
      </c>
      <c r="D990" s="108">
        <v>77.764949189999996</v>
      </c>
      <c r="E990" s="108">
        <v>5878.0885269999999</v>
      </c>
      <c r="F990" s="83"/>
    </row>
    <row r="991" spans="1:6" ht="14.5" x14ac:dyDescent="0.35">
      <c r="A991" s="107" t="s">
        <v>5</v>
      </c>
      <c r="B991" s="107" t="s">
        <v>77</v>
      </c>
      <c r="C991" s="107">
        <v>6</v>
      </c>
      <c r="D991" s="108">
        <v>96.302332079999999</v>
      </c>
      <c r="E991" s="108">
        <v>6575.5686820000001</v>
      </c>
      <c r="F991" s="83"/>
    </row>
    <row r="992" spans="1:6" ht="14.5" x14ac:dyDescent="0.35">
      <c r="A992" s="107" t="s">
        <v>5</v>
      </c>
      <c r="B992" s="107" t="s">
        <v>77</v>
      </c>
      <c r="C992" s="107">
        <v>7</v>
      </c>
      <c r="D992" s="108">
        <v>120.2598498</v>
      </c>
      <c r="E992" s="108">
        <v>7883.6895670000004</v>
      </c>
      <c r="F992" s="83"/>
    </row>
    <row r="993" spans="1:6" ht="14.5" x14ac:dyDescent="0.35">
      <c r="A993" s="107" t="s">
        <v>5</v>
      </c>
      <c r="B993" s="107" t="s">
        <v>77</v>
      </c>
      <c r="C993" s="107">
        <v>8</v>
      </c>
      <c r="D993" s="108">
        <v>117.3500691</v>
      </c>
      <c r="E993" s="108">
        <v>7886.169562</v>
      </c>
      <c r="F993" s="83"/>
    </row>
    <row r="994" spans="1:6" ht="14.5" x14ac:dyDescent="0.35">
      <c r="A994" s="107" t="s">
        <v>5</v>
      </c>
      <c r="B994" s="107" t="s">
        <v>77</v>
      </c>
      <c r="C994" s="107">
        <v>9</v>
      </c>
      <c r="D994" s="108">
        <v>119.0324627</v>
      </c>
      <c r="E994" s="108">
        <v>7238.786435</v>
      </c>
      <c r="F994" s="83"/>
    </row>
    <row r="995" spans="1:6" ht="14.5" x14ac:dyDescent="0.35">
      <c r="A995" s="107" t="s">
        <v>5</v>
      </c>
      <c r="B995" s="107" t="s">
        <v>77</v>
      </c>
      <c r="C995" s="107">
        <v>10</v>
      </c>
      <c r="D995" s="108">
        <v>112.3362345</v>
      </c>
      <c r="E995" s="108">
        <v>4948.2581639999999</v>
      </c>
      <c r="F995" s="83"/>
    </row>
    <row r="996" spans="1:6" ht="14.5" x14ac:dyDescent="0.35">
      <c r="A996" s="107" t="s">
        <v>5</v>
      </c>
      <c r="B996" s="107" t="s">
        <v>77</v>
      </c>
      <c r="C996" s="107">
        <v>11</v>
      </c>
      <c r="D996" s="108">
        <v>132.33328270000001</v>
      </c>
      <c r="E996" s="108">
        <v>5009.9748559999998</v>
      </c>
      <c r="F996" s="83"/>
    </row>
    <row r="997" spans="1:6" ht="14.5" x14ac:dyDescent="0.35">
      <c r="A997" s="107" t="s">
        <v>5</v>
      </c>
      <c r="B997" s="107" t="s">
        <v>77</v>
      </c>
      <c r="C997" s="107">
        <v>12</v>
      </c>
      <c r="D997" s="108">
        <v>104.2781165</v>
      </c>
      <c r="E997" s="108">
        <v>3694.5906359999999</v>
      </c>
      <c r="F997" s="83"/>
    </row>
    <row r="998" spans="1:6" ht="14.5" x14ac:dyDescent="0.35">
      <c r="A998" s="107" t="s">
        <v>5</v>
      </c>
      <c r="B998" s="107" t="s">
        <v>435</v>
      </c>
      <c r="C998" s="107">
        <v>1</v>
      </c>
      <c r="D998" s="108">
        <v>597.98292279999998</v>
      </c>
      <c r="E998" s="108">
        <v>53947.248820000001</v>
      </c>
      <c r="F998" s="83"/>
    </row>
    <row r="999" spans="1:6" ht="14.5" x14ac:dyDescent="0.35">
      <c r="A999" s="107" t="s">
        <v>5</v>
      </c>
      <c r="B999" s="107" t="s">
        <v>435</v>
      </c>
      <c r="C999" s="107">
        <v>2</v>
      </c>
      <c r="D999" s="108">
        <v>547.91595970000003</v>
      </c>
      <c r="E999" s="108">
        <v>46211.902540000003</v>
      </c>
      <c r="F999" s="83"/>
    </row>
    <row r="1000" spans="1:6" ht="14.5" x14ac:dyDescent="0.35">
      <c r="A1000" s="107" t="s">
        <v>5</v>
      </c>
      <c r="B1000" s="107" t="s">
        <v>435</v>
      </c>
      <c r="C1000" s="107">
        <v>3</v>
      </c>
      <c r="D1000" s="108">
        <v>598.84679800000004</v>
      </c>
      <c r="E1000" s="108">
        <v>54009.102200000001</v>
      </c>
      <c r="F1000" s="83"/>
    </row>
    <row r="1001" spans="1:6" ht="14.5" x14ac:dyDescent="0.35">
      <c r="A1001" s="107" t="s">
        <v>5</v>
      </c>
      <c r="B1001" s="107" t="s">
        <v>435</v>
      </c>
      <c r="C1001" s="107">
        <v>4</v>
      </c>
      <c r="D1001" s="108">
        <v>579.88373690000003</v>
      </c>
      <c r="E1001" s="108">
        <v>46234.852850000003</v>
      </c>
      <c r="F1001" s="83"/>
    </row>
    <row r="1002" spans="1:6" ht="14.5" x14ac:dyDescent="0.35">
      <c r="A1002" s="107" t="s">
        <v>5</v>
      </c>
      <c r="B1002" s="107" t="s">
        <v>435</v>
      </c>
      <c r="C1002" s="107">
        <v>5</v>
      </c>
      <c r="D1002" s="108">
        <v>650.56565490000003</v>
      </c>
      <c r="E1002" s="108">
        <v>50380.957990000003</v>
      </c>
      <c r="F1002" s="83"/>
    </row>
    <row r="1003" spans="1:6" ht="14.5" x14ac:dyDescent="0.35">
      <c r="A1003" s="107" t="s">
        <v>5</v>
      </c>
      <c r="B1003" s="107" t="s">
        <v>435</v>
      </c>
      <c r="C1003" s="107">
        <v>6</v>
      </c>
      <c r="D1003" s="108">
        <v>710.4028505</v>
      </c>
      <c r="E1003" s="108">
        <v>47518.008739999997</v>
      </c>
      <c r="F1003" s="83"/>
    </row>
    <row r="1004" spans="1:6" ht="14.5" x14ac:dyDescent="0.35">
      <c r="A1004" s="107" t="s">
        <v>5</v>
      </c>
      <c r="B1004" s="107" t="s">
        <v>435</v>
      </c>
      <c r="C1004" s="107">
        <v>7</v>
      </c>
      <c r="D1004" s="108">
        <v>700.51798080000003</v>
      </c>
      <c r="E1004" s="108">
        <v>43908.432289999997</v>
      </c>
      <c r="F1004" s="83"/>
    </row>
    <row r="1005" spans="1:6" ht="14.5" x14ac:dyDescent="0.35">
      <c r="A1005" s="107" t="s">
        <v>5</v>
      </c>
      <c r="B1005" s="107" t="s">
        <v>435</v>
      </c>
      <c r="C1005" s="107">
        <v>8</v>
      </c>
      <c r="D1005" s="108">
        <v>646.16700820000005</v>
      </c>
      <c r="E1005" s="108">
        <v>47387.09317</v>
      </c>
      <c r="F1005" s="83"/>
    </row>
    <row r="1006" spans="1:6" ht="14.5" x14ac:dyDescent="0.35">
      <c r="A1006" s="107" t="s">
        <v>5</v>
      </c>
      <c r="B1006" s="107" t="s">
        <v>435</v>
      </c>
      <c r="C1006" s="107">
        <v>9</v>
      </c>
      <c r="D1006" s="108">
        <v>591.33201359999998</v>
      </c>
      <c r="E1006" s="108">
        <v>40802.239379999999</v>
      </c>
      <c r="F1006" s="83"/>
    </row>
    <row r="1007" spans="1:6" ht="14.5" x14ac:dyDescent="0.35">
      <c r="A1007" s="107" t="s">
        <v>5</v>
      </c>
      <c r="B1007" s="107" t="s">
        <v>435</v>
      </c>
      <c r="C1007" s="107">
        <v>10</v>
      </c>
      <c r="D1007" s="108">
        <v>566.08591799999999</v>
      </c>
      <c r="E1007" s="108">
        <v>28762.501469999999</v>
      </c>
      <c r="F1007" s="83"/>
    </row>
    <row r="1008" spans="1:6" ht="14.5" x14ac:dyDescent="0.35">
      <c r="A1008" s="107" t="s">
        <v>5</v>
      </c>
      <c r="B1008" s="107" t="s">
        <v>435</v>
      </c>
      <c r="C1008" s="107">
        <v>11</v>
      </c>
      <c r="D1008" s="108">
        <v>562.81376639999996</v>
      </c>
      <c r="E1008" s="108">
        <v>28922.60845</v>
      </c>
      <c r="F1008" s="83"/>
    </row>
    <row r="1009" spans="1:6" ht="14.5" x14ac:dyDescent="0.35">
      <c r="A1009" s="107" t="s">
        <v>5</v>
      </c>
      <c r="B1009" s="107" t="s">
        <v>435</v>
      </c>
      <c r="C1009" s="107">
        <v>12</v>
      </c>
      <c r="D1009" s="108">
        <v>577.20691420000003</v>
      </c>
      <c r="E1009" s="108">
        <v>26472.159</v>
      </c>
      <c r="F1009" s="83"/>
    </row>
    <row r="1010" spans="1:6" ht="14.5" x14ac:dyDescent="0.35">
      <c r="A1010" s="107" t="s">
        <v>5</v>
      </c>
      <c r="B1010" s="107" t="s">
        <v>104</v>
      </c>
      <c r="C1010" s="107">
        <v>1</v>
      </c>
      <c r="D1010" s="108">
        <v>33826.44872</v>
      </c>
      <c r="E1010" s="108">
        <v>2934121.5040000002</v>
      </c>
      <c r="F1010" s="83"/>
    </row>
    <row r="1011" spans="1:6" ht="14.5" x14ac:dyDescent="0.35">
      <c r="A1011" s="107" t="s">
        <v>5</v>
      </c>
      <c r="B1011" s="107" t="s">
        <v>104</v>
      </c>
      <c r="C1011" s="107">
        <v>2</v>
      </c>
      <c r="D1011" s="108">
        <v>30757.868999999999</v>
      </c>
      <c r="E1011" s="108">
        <v>2540189.6970000002</v>
      </c>
      <c r="F1011" s="83"/>
    </row>
    <row r="1012" spans="1:6" ht="14.5" x14ac:dyDescent="0.35">
      <c r="A1012" s="107" t="s">
        <v>5</v>
      </c>
      <c r="B1012" s="107" t="s">
        <v>104</v>
      </c>
      <c r="C1012" s="107">
        <v>3</v>
      </c>
      <c r="D1012" s="108">
        <v>32760.431929999999</v>
      </c>
      <c r="E1012" s="108">
        <v>2842077.6039999998</v>
      </c>
      <c r="F1012" s="83"/>
    </row>
    <row r="1013" spans="1:6" ht="14.5" x14ac:dyDescent="0.35">
      <c r="A1013" s="107" t="s">
        <v>5</v>
      </c>
      <c r="B1013" s="107" t="s">
        <v>104</v>
      </c>
      <c r="C1013" s="107">
        <v>4</v>
      </c>
      <c r="D1013" s="108">
        <v>30783.600040000001</v>
      </c>
      <c r="E1013" s="108">
        <v>2345296.9270000001</v>
      </c>
      <c r="F1013" s="83"/>
    </row>
    <row r="1014" spans="1:6" ht="14.5" x14ac:dyDescent="0.35">
      <c r="A1014" s="107" t="s">
        <v>5</v>
      </c>
      <c r="B1014" s="107" t="s">
        <v>104</v>
      </c>
      <c r="C1014" s="107">
        <v>5</v>
      </c>
      <c r="D1014" s="108">
        <v>32902.241929999997</v>
      </c>
      <c r="E1014" s="108">
        <v>2436563.0980000002</v>
      </c>
      <c r="F1014" s="83"/>
    </row>
    <row r="1015" spans="1:6" ht="14.5" x14ac:dyDescent="0.35">
      <c r="A1015" s="107" t="s">
        <v>5</v>
      </c>
      <c r="B1015" s="107" t="s">
        <v>104</v>
      </c>
      <c r="C1015" s="107">
        <v>6</v>
      </c>
      <c r="D1015" s="108">
        <v>35476.260540000003</v>
      </c>
      <c r="E1015" s="108">
        <v>2299889.0389999999</v>
      </c>
      <c r="F1015" s="83"/>
    </row>
    <row r="1016" spans="1:6" ht="14.5" x14ac:dyDescent="0.35">
      <c r="A1016" s="107" t="s">
        <v>5</v>
      </c>
      <c r="B1016" s="107" t="s">
        <v>104</v>
      </c>
      <c r="C1016" s="107">
        <v>7</v>
      </c>
      <c r="D1016" s="108">
        <v>34951.046269999999</v>
      </c>
      <c r="E1016" s="108">
        <v>2161000.4890000001</v>
      </c>
      <c r="F1016" s="83"/>
    </row>
    <row r="1017" spans="1:6" ht="14.5" x14ac:dyDescent="0.35">
      <c r="A1017" s="107" t="s">
        <v>5</v>
      </c>
      <c r="B1017" s="107" t="s">
        <v>104</v>
      </c>
      <c r="C1017" s="107">
        <v>8</v>
      </c>
      <c r="D1017" s="108">
        <v>32688.854060000001</v>
      </c>
      <c r="E1017" s="108">
        <v>2194067.4569999999</v>
      </c>
      <c r="F1017" s="83"/>
    </row>
    <row r="1018" spans="1:6" ht="14.5" x14ac:dyDescent="0.35">
      <c r="A1018" s="107" t="s">
        <v>5</v>
      </c>
      <c r="B1018" s="107" t="s">
        <v>104</v>
      </c>
      <c r="C1018" s="107">
        <v>9</v>
      </c>
      <c r="D1018" s="108">
        <v>30905.244449999998</v>
      </c>
      <c r="E1018" s="108">
        <v>1966036.65</v>
      </c>
      <c r="F1018" s="83"/>
    </row>
    <row r="1019" spans="1:6" ht="14.5" x14ac:dyDescent="0.35">
      <c r="A1019" s="107" t="s">
        <v>5</v>
      </c>
      <c r="B1019" s="107" t="s">
        <v>104</v>
      </c>
      <c r="C1019" s="107">
        <v>10</v>
      </c>
      <c r="D1019" s="108">
        <v>30346.362850000001</v>
      </c>
      <c r="E1019" s="108">
        <v>1210770.743</v>
      </c>
      <c r="F1019" s="83"/>
    </row>
    <row r="1020" spans="1:6" ht="14.5" x14ac:dyDescent="0.35">
      <c r="A1020" s="107" t="s">
        <v>5</v>
      </c>
      <c r="B1020" s="107" t="s">
        <v>104</v>
      </c>
      <c r="C1020" s="107">
        <v>11</v>
      </c>
      <c r="D1020" s="108">
        <v>30700.120599999998</v>
      </c>
      <c r="E1020" s="108">
        <v>1089715.3910000001</v>
      </c>
      <c r="F1020" s="83"/>
    </row>
    <row r="1021" spans="1:6" ht="14.5" x14ac:dyDescent="0.35">
      <c r="A1021" s="107" t="s">
        <v>5</v>
      </c>
      <c r="B1021" s="107" t="s">
        <v>104</v>
      </c>
      <c r="C1021" s="107">
        <v>12</v>
      </c>
      <c r="D1021" s="108">
        <v>32297.845929999999</v>
      </c>
      <c r="E1021" s="108">
        <v>1108465.7239999999</v>
      </c>
      <c r="F1021" s="83"/>
    </row>
    <row r="1022" spans="1:6" ht="14.5" x14ac:dyDescent="0.35">
      <c r="A1022" s="107" t="s">
        <v>5</v>
      </c>
      <c r="B1022" s="107" t="s">
        <v>78</v>
      </c>
      <c r="C1022" s="107">
        <v>1</v>
      </c>
      <c r="D1022" s="108">
        <v>5745.2564279999997</v>
      </c>
      <c r="E1022" s="108">
        <v>499818.39600000001</v>
      </c>
      <c r="F1022" s="83"/>
    </row>
    <row r="1023" spans="1:6" ht="14.5" x14ac:dyDescent="0.35">
      <c r="A1023" s="107" t="s">
        <v>5</v>
      </c>
      <c r="B1023" s="107" t="s">
        <v>78</v>
      </c>
      <c r="C1023" s="107">
        <v>2</v>
      </c>
      <c r="D1023" s="108">
        <v>5221.7039100000002</v>
      </c>
      <c r="E1023" s="108">
        <v>432380.24660000001</v>
      </c>
      <c r="F1023" s="83"/>
    </row>
    <row r="1024" spans="1:6" ht="14.5" x14ac:dyDescent="0.35">
      <c r="A1024" s="107" t="s">
        <v>5</v>
      </c>
      <c r="B1024" s="107" t="s">
        <v>78</v>
      </c>
      <c r="C1024" s="107">
        <v>3</v>
      </c>
      <c r="D1024" s="108">
        <v>5571.6015390000002</v>
      </c>
      <c r="E1024" s="108">
        <v>484140.70510000002</v>
      </c>
      <c r="F1024" s="83"/>
    </row>
    <row r="1025" spans="1:6" ht="14.5" x14ac:dyDescent="0.35">
      <c r="A1025" s="107" t="s">
        <v>5</v>
      </c>
      <c r="B1025" s="107" t="s">
        <v>78</v>
      </c>
      <c r="C1025" s="107">
        <v>4</v>
      </c>
      <c r="D1025" s="108">
        <v>5229.5341580000004</v>
      </c>
      <c r="E1025" s="108">
        <v>398817.59120000002</v>
      </c>
      <c r="F1025" s="83"/>
    </row>
    <row r="1026" spans="1:6" ht="14.5" x14ac:dyDescent="0.35">
      <c r="A1026" s="107" t="s">
        <v>5</v>
      </c>
      <c r="B1026" s="107" t="s">
        <v>78</v>
      </c>
      <c r="C1026" s="107">
        <v>5</v>
      </c>
      <c r="D1026" s="108">
        <v>5613.7909040000004</v>
      </c>
      <c r="E1026" s="108">
        <v>416589.70760000002</v>
      </c>
      <c r="F1026" s="83"/>
    </row>
    <row r="1027" spans="1:6" ht="14.5" x14ac:dyDescent="0.35">
      <c r="A1027" s="107" t="s">
        <v>5</v>
      </c>
      <c r="B1027" s="107" t="s">
        <v>78</v>
      </c>
      <c r="C1027" s="107">
        <v>6</v>
      </c>
      <c r="D1027" s="108">
        <v>6067.5375640000002</v>
      </c>
      <c r="E1027" s="108">
        <v>395770.63949999999</v>
      </c>
      <c r="F1027" s="83"/>
    </row>
    <row r="1028" spans="1:6" ht="14.5" x14ac:dyDescent="0.35">
      <c r="A1028" s="107" t="s">
        <v>5</v>
      </c>
      <c r="B1028" s="107" t="s">
        <v>78</v>
      </c>
      <c r="C1028" s="107">
        <v>7</v>
      </c>
      <c r="D1028" s="108">
        <v>5969.5565150000002</v>
      </c>
      <c r="E1028" s="108">
        <v>371848.34139999998</v>
      </c>
      <c r="F1028" s="83"/>
    </row>
    <row r="1029" spans="1:6" ht="14.5" x14ac:dyDescent="0.35">
      <c r="A1029" s="107" t="s">
        <v>5</v>
      </c>
      <c r="B1029" s="107" t="s">
        <v>78</v>
      </c>
      <c r="C1029" s="107">
        <v>8</v>
      </c>
      <c r="D1029" s="108">
        <v>5572.2946169999996</v>
      </c>
      <c r="E1029" s="108">
        <v>376675.62270000001</v>
      </c>
      <c r="F1029" s="83"/>
    </row>
    <row r="1030" spans="1:6" ht="14.5" x14ac:dyDescent="0.35">
      <c r="A1030" s="107" t="s">
        <v>5</v>
      </c>
      <c r="B1030" s="107" t="s">
        <v>78</v>
      </c>
      <c r="C1030" s="107">
        <v>9</v>
      </c>
      <c r="D1030" s="108">
        <v>5265.9002110000001</v>
      </c>
      <c r="E1030" s="108">
        <v>335950.79879999999</v>
      </c>
      <c r="F1030" s="83"/>
    </row>
    <row r="1031" spans="1:6" ht="14.5" x14ac:dyDescent="0.35">
      <c r="A1031" s="107" t="s">
        <v>5</v>
      </c>
      <c r="B1031" s="107" t="s">
        <v>78</v>
      </c>
      <c r="C1031" s="107">
        <v>10</v>
      </c>
      <c r="D1031" s="108">
        <v>5169.2634930000004</v>
      </c>
      <c r="E1031" s="108">
        <v>199690.8155</v>
      </c>
      <c r="F1031" s="83"/>
    </row>
    <row r="1032" spans="1:6" ht="14.5" x14ac:dyDescent="0.35">
      <c r="A1032" s="107" t="s">
        <v>5</v>
      </c>
      <c r="B1032" s="107" t="s">
        <v>78</v>
      </c>
      <c r="C1032" s="107">
        <v>11</v>
      </c>
      <c r="D1032" s="108">
        <v>5229.8515100000004</v>
      </c>
      <c r="E1032" s="108">
        <v>178240.2261</v>
      </c>
      <c r="F1032" s="83"/>
    </row>
    <row r="1033" spans="1:6" ht="14.5" x14ac:dyDescent="0.35">
      <c r="A1033" s="107" t="s">
        <v>5</v>
      </c>
      <c r="B1033" s="107" t="s">
        <v>78</v>
      </c>
      <c r="C1033" s="107">
        <v>12</v>
      </c>
      <c r="D1033" s="108">
        <v>5493.3701149999997</v>
      </c>
      <c r="E1033" s="108">
        <v>180585.8928</v>
      </c>
      <c r="F1033" s="83"/>
    </row>
    <row r="1034" spans="1:6" ht="14.5" x14ac:dyDescent="0.35">
      <c r="A1034" s="107" t="s">
        <v>79</v>
      </c>
      <c r="B1034" s="107" t="s">
        <v>6</v>
      </c>
      <c r="C1034" s="107">
        <v>1</v>
      </c>
      <c r="D1034" s="108">
        <v>174.6018119</v>
      </c>
      <c r="E1034" s="108">
        <v>13979.998869999999</v>
      </c>
      <c r="F1034" s="83"/>
    </row>
    <row r="1035" spans="1:6" ht="14.5" x14ac:dyDescent="0.35">
      <c r="A1035" s="107" t="s">
        <v>79</v>
      </c>
      <c r="B1035" s="107" t="s">
        <v>6</v>
      </c>
      <c r="C1035" s="107">
        <v>2</v>
      </c>
      <c r="D1035" s="108">
        <v>75.258967929999997</v>
      </c>
      <c r="E1035" s="108">
        <v>5812.8686710000002</v>
      </c>
      <c r="F1035" s="83"/>
    </row>
    <row r="1036" spans="1:6" ht="14.5" x14ac:dyDescent="0.35">
      <c r="A1036" s="107" t="s">
        <v>79</v>
      </c>
      <c r="B1036" s="107" t="s">
        <v>6</v>
      </c>
      <c r="C1036" s="107">
        <v>3</v>
      </c>
      <c r="D1036" s="108">
        <v>111.03368</v>
      </c>
      <c r="E1036" s="108">
        <v>8918.3284750000003</v>
      </c>
      <c r="F1036" s="83"/>
    </row>
    <row r="1037" spans="1:6" ht="14.5" x14ac:dyDescent="0.35">
      <c r="A1037" s="107" t="s">
        <v>79</v>
      </c>
      <c r="B1037" s="107" t="s">
        <v>6</v>
      </c>
      <c r="C1037" s="107">
        <v>4</v>
      </c>
      <c r="D1037" s="108">
        <v>134.5985944</v>
      </c>
      <c r="E1037" s="108">
        <v>10689.96225</v>
      </c>
      <c r="F1037" s="83"/>
    </row>
    <row r="1038" spans="1:6" ht="14.5" x14ac:dyDescent="0.35">
      <c r="A1038" s="107" t="s">
        <v>79</v>
      </c>
      <c r="B1038" s="107" t="s">
        <v>6</v>
      </c>
      <c r="C1038" s="107">
        <v>5</v>
      </c>
      <c r="D1038" s="108">
        <v>138.30475290000001</v>
      </c>
      <c r="E1038" s="108">
        <v>10197.41073</v>
      </c>
      <c r="F1038" s="83"/>
    </row>
    <row r="1039" spans="1:6" ht="14.5" x14ac:dyDescent="0.35">
      <c r="A1039" s="107" t="s">
        <v>79</v>
      </c>
      <c r="B1039" s="107" t="s">
        <v>6</v>
      </c>
      <c r="C1039" s="107">
        <v>6</v>
      </c>
      <c r="D1039" s="108">
        <v>135.29760640000001</v>
      </c>
      <c r="E1039" s="108">
        <v>9004.3136329999998</v>
      </c>
      <c r="F1039" s="83"/>
    </row>
    <row r="1040" spans="1:6" ht="14.5" x14ac:dyDescent="0.35">
      <c r="A1040" s="107" t="s">
        <v>79</v>
      </c>
      <c r="B1040" s="107" t="s">
        <v>6</v>
      </c>
      <c r="C1040" s="107">
        <v>7</v>
      </c>
      <c r="D1040" s="108">
        <v>236.04206859999999</v>
      </c>
      <c r="E1040" s="108">
        <v>15360.195180000001</v>
      </c>
      <c r="F1040" s="83"/>
    </row>
    <row r="1041" spans="1:6" ht="14.5" x14ac:dyDescent="0.35">
      <c r="A1041" s="107" t="s">
        <v>79</v>
      </c>
      <c r="B1041" s="107" t="s">
        <v>6</v>
      </c>
      <c r="C1041" s="107">
        <v>8</v>
      </c>
      <c r="D1041" s="108">
        <v>169.48389879999999</v>
      </c>
      <c r="E1041" s="108">
        <v>10931.6165</v>
      </c>
      <c r="F1041" s="83"/>
    </row>
    <row r="1042" spans="1:6" ht="14.5" x14ac:dyDescent="0.35">
      <c r="A1042" s="107" t="s">
        <v>79</v>
      </c>
      <c r="B1042" s="107" t="s">
        <v>6</v>
      </c>
      <c r="C1042" s="107">
        <v>9</v>
      </c>
      <c r="D1042" s="108">
        <v>346.38732599999997</v>
      </c>
      <c r="E1042" s="108">
        <v>20784.062440000002</v>
      </c>
      <c r="F1042" s="83"/>
    </row>
    <row r="1043" spans="1:6" ht="14.5" x14ac:dyDescent="0.35">
      <c r="A1043" s="107" t="s">
        <v>79</v>
      </c>
      <c r="B1043" s="107" t="s">
        <v>6</v>
      </c>
      <c r="C1043" s="107">
        <v>10</v>
      </c>
      <c r="D1043" s="108">
        <v>365.33371670000002</v>
      </c>
      <c r="E1043" s="108">
        <v>14239.14795</v>
      </c>
      <c r="F1043" s="83"/>
    </row>
    <row r="1044" spans="1:6" ht="14.5" x14ac:dyDescent="0.35">
      <c r="A1044" s="107" t="s">
        <v>79</v>
      </c>
      <c r="B1044" s="107" t="s">
        <v>6</v>
      </c>
      <c r="C1044" s="107">
        <v>11</v>
      </c>
      <c r="D1044" s="108">
        <v>354.27874500000001</v>
      </c>
      <c r="E1044" s="108">
        <v>14376.50315</v>
      </c>
      <c r="F1044" s="83"/>
    </row>
    <row r="1045" spans="1:6" ht="14.5" x14ac:dyDescent="0.35">
      <c r="A1045" s="107" t="s">
        <v>79</v>
      </c>
      <c r="B1045" s="107" t="s">
        <v>6</v>
      </c>
      <c r="C1045" s="107">
        <v>12</v>
      </c>
      <c r="D1045" s="108">
        <v>354.34076479999999</v>
      </c>
      <c r="E1045" s="108">
        <v>14825.193880000001</v>
      </c>
      <c r="F1045" s="83"/>
    </row>
    <row r="1046" spans="1:6" ht="14.5" x14ac:dyDescent="0.35">
      <c r="A1046" s="107" t="s">
        <v>79</v>
      </c>
      <c r="B1046" s="107" t="s">
        <v>7</v>
      </c>
      <c r="C1046" s="107">
        <v>1</v>
      </c>
      <c r="D1046" s="108">
        <v>280.32518659999999</v>
      </c>
      <c r="E1046" s="108">
        <v>22027.646580000001</v>
      </c>
      <c r="F1046" s="83"/>
    </row>
    <row r="1047" spans="1:6" ht="14.5" x14ac:dyDescent="0.35">
      <c r="A1047" s="107" t="s">
        <v>79</v>
      </c>
      <c r="B1047" s="107" t="s">
        <v>7</v>
      </c>
      <c r="C1047" s="107">
        <v>2</v>
      </c>
      <c r="D1047" s="108">
        <v>216.88382150000001</v>
      </c>
      <c r="E1047" s="108">
        <v>15523.99588</v>
      </c>
      <c r="F1047" s="83"/>
    </row>
    <row r="1048" spans="1:6" ht="14.5" x14ac:dyDescent="0.35">
      <c r="A1048" s="107" t="s">
        <v>79</v>
      </c>
      <c r="B1048" s="107" t="s">
        <v>7</v>
      </c>
      <c r="C1048" s="107">
        <v>3</v>
      </c>
      <c r="D1048" s="108">
        <v>235.29113509999999</v>
      </c>
      <c r="E1048" s="108">
        <v>17731.263800000001</v>
      </c>
      <c r="F1048" s="83"/>
    </row>
    <row r="1049" spans="1:6" ht="14.5" x14ac:dyDescent="0.35">
      <c r="A1049" s="107" t="s">
        <v>79</v>
      </c>
      <c r="B1049" s="107" t="s">
        <v>7</v>
      </c>
      <c r="C1049" s="107">
        <v>4</v>
      </c>
      <c r="D1049" s="108">
        <v>198.9179843</v>
      </c>
      <c r="E1049" s="108">
        <v>14734.49483</v>
      </c>
      <c r="F1049" s="83"/>
    </row>
    <row r="1050" spans="1:6" ht="14.5" x14ac:dyDescent="0.35">
      <c r="A1050" s="107" t="s">
        <v>79</v>
      </c>
      <c r="B1050" s="107" t="s">
        <v>7</v>
      </c>
      <c r="C1050" s="107">
        <v>5</v>
      </c>
      <c r="D1050" s="108">
        <v>283.87674959999998</v>
      </c>
      <c r="E1050" s="108">
        <v>19624.507150000001</v>
      </c>
      <c r="F1050" s="83"/>
    </row>
    <row r="1051" spans="1:6" ht="14.5" x14ac:dyDescent="0.35">
      <c r="A1051" s="107" t="s">
        <v>79</v>
      </c>
      <c r="B1051" s="107" t="s">
        <v>7</v>
      </c>
      <c r="C1051" s="107">
        <v>6</v>
      </c>
      <c r="D1051" s="108">
        <v>274.68023099999999</v>
      </c>
      <c r="E1051" s="108">
        <v>17829.914949999998</v>
      </c>
      <c r="F1051" s="83"/>
    </row>
    <row r="1052" spans="1:6" ht="14.5" x14ac:dyDescent="0.35">
      <c r="A1052" s="107" t="s">
        <v>79</v>
      </c>
      <c r="B1052" s="107" t="s">
        <v>7</v>
      </c>
      <c r="C1052" s="107">
        <v>7</v>
      </c>
      <c r="D1052" s="108">
        <v>273.11011969999998</v>
      </c>
      <c r="E1052" s="108">
        <v>17676.734909999999</v>
      </c>
      <c r="F1052" s="83"/>
    </row>
    <row r="1053" spans="1:6" ht="14.5" x14ac:dyDescent="0.35">
      <c r="A1053" s="107" t="s">
        <v>79</v>
      </c>
      <c r="B1053" s="107" t="s">
        <v>7</v>
      </c>
      <c r="C1053" s="107">
        <v>8</v>
      </c>
      <c r="D1053" s="108">
        <v>284.05109599999997</v>
      </c>
      <c r="E1053" s="108">
        <v>18524.568630000002</v>
      </c>
      <c r="F1053" s="83"/>
    </row>
    <row r="1054" spans="1:6" ht="14.5" x14ac:dyDescent="0.35">
      <c r="A1054" s="107" t="s">
        <v>79</v>
      </c>
      <c r="B1054" s="107" t="s">
        <v>7</v>
      </c>
      <c r="C1054" s="107">
        <v>9</v>
      </c>
      <c r="D1054" s="108">
        <v>282.40234229999999</v>
      </c>
      <c r="E1054" s="108">
        <v>16951.934720000001</v>
      </c>
      <c r="F1054" s="83"/>
    </row>
    <row r="1055" spans="1:6" ht="14.5" x14ac:dyDescent="0.35">
      <c r="A1055" s="107" t="s">
        <v>79</v>
      </c>
      <c r="B1055" s="107" t="s">
        <v>7</v>
      </c>
      <c r="C1055" s="107">
        <v>10</v>
      </c>
      <c r="D1055" s="108">
        <v>312.29226729999999</v>
      </c>
      <c r="E1055" s="108">
        <v>12791.52096</v>
      </c>
      <c r="F1055" s="83"/>
    </row>
    <row r="1056" spans="1:6" ht="14.5" x14ac:dyDescent="0.35">
      <c r="A1056" s="107" t="s">
        <v>79</v>
      </c>
      <c r="B1056" s="107" t="s">
        <v>7</v>
      </c>
      <c r="C1056" s="107">
        <v>11</v>
      </c>
      <c r="D1056" s="108">
        <v>340.51241229999999</v>
      </c>
      <c r="E1056" s="108">
        <v>14269.506289999999</v>
      </c>
      <c r="F1056" s="83"/>
    </row>
    <row r="1057" spans="1:6" ht="14.5" x14ac:dyDescent="0.35">
      <c r="A1057" s="107" t="s">
        <v>79</v>
      </c>
      <c r="B1057" s="107" t="s">
        <v>7</v>
      </c>
      <c r="C1057" s="107">
        <v>12</v>
      </c>
      <c r="D1057" s="108">
        <v>318.97732100000002</v>
      </c>
      <c r="E1057" s="108">
        <v>13858.604859999999</v>
      </c>
      <c r="F1057" s="83"/>
    </row>
    <row r="1058" spans="1:6" ht="14.5" x14ac:dyDescent="0.35">
      <c r="A1058" s="107" t="s">
        <v>79</v>
      </c>
      <c r="B1058" s="107" t="s">
        <v>8</v>
      </c>
      <c r="C1058" s="107">
        <v>1</v>
      </c>
      <c r="D1058" s="108">
        <v>103172.1722</v>
      </c>
      <c r="E1058" s="108">
        <v>8134951.523</v>
      </c>
      <c r="F1058" s="83"/>
    </row>
    <row r="1059" spans="1:6" ht="14.5" x14ac:dyDescent="0.35">
      <c r="A1059" s="107" t="s">
        <v>79</v>
      </c>
      <c r="B1059" s="107" t="s">
        <v>8</v>
      </c>
      <c r="C1059" s="107">
        <v>2</v>
      </c>
      <c r="D1059" s="108">
        <v>88664.095300000001</v>
      </c>
      <c r="E1059" s="108">
        <v>6909285.1109999996</v>
      </c>
      <c r="F1059" s="83"/>
    </row>
    <row r="1060" spans="1:6" ht="14.5" x14ac:dyDescent="0.35">
      <c r="A1060" s="107" t="s">
        <v>79</v>
      </c>
      <c r="B1060" s="107" t="s">
        <v>8</v>
      </c>
      <c r="C1060" s="107">
        <v>3</v>
      </c>
      <c r="D1060" s="108">
        <v>98581.379300000001</v>
      </c>
      <c r="E1060" s="108">
        <v>8116860.625</v>
      </c>
      <c r="F1060" s="83"/>
    </row>
    <row r="1061" spans="1:6" ht="14.5" x14ac:dyDescent="0.35">
      <c r="A1061" s="107" t="s">
        <v>79</v>
      </c>
      <c r="B1061" s="107" t="s">
        <v>8</v>
      </c>
      <c r="C1061" s="107">
        <v>4</v>
      </c>
      <c r="D1061" s="108">
        <v>89446.521240000002</v>
      </c>
      <c r="E1061" s="108">
        <v>6974524.2649999997</v>
      </c>
      <c r="F1061" s="83"/>
    </row>
    <row r="1062" spans="1:6" ht="14.5" x14ac:dyDescent="0.35">
      <c r="A1062" s="107" t="s">
        <v>79</v>
      </c>
      <c r="B1062" s="107" t="s">
        <v>8</v>
      </c>
      <c r="C1062" s="107">
        <v>5</v>
      </c>
      <c r="D1062" s="108">
        <v>98006.147790000003</v>
      </c>
      <c r="E1062" s="108">
        <v>7212697.6270000003</v>
      </c>
      <c r="F1062" s="83"/>
    </row>
    <row r="1063" spans="1:6" ht="14.5" x14ac:dyDescent="0.35">
      <c r="A1063" s="107" t="s">
        <v>79</v>
      </c>
      <c r="B1063" s="107" t="s">
        <v>8</v>
      </c>
      <c r="C1063" s="107">
        <v>6</v>
      </c>
      <c r="D1063" s="108">
        <v>93060.405870000002</v>
      </c>
      <c r="E1063" s="108">
        <v>6446394.1830000002</v>
      </c>
      <c r="F1063" s="83"/>
    </row>
    <row r="1064" spans="1:6" ht="14.5" x14ac:dyDescent="0.35">
      <c r="A1064" s="107" t="s">
        <v>79</v>
      </c>
      <c r="B1064" s="107" t="s">
        <v>8</v>
      </c>
      <c r="C1064" s="107">
        <v>7</v>
      </c>
      <c r="D1064" s="108">
        <v>96477.861860000005</v>
      </c>
      <c r="E1064" s="108">
        <v>6483173.3260000004</v>
      </c>
      <c r="F1064" s="83"/>
    </row>
    <row r="1065" spans="1:6" ht="14.5" x14ac:dyDescent="0.35">
      <c r="A1065" s="107" t="s">
        <v>79</v>
      </c>
      <c r="B1065" s="107" t="s">
        <v>8</v>
      </c>
      <c r="C1065" s="107">
        <v>8</v>
      </c>
      <c r="D1065" s="108">
        <v>101385.41</v>
      </c>
      <c r="E1065" s="108">
        <v>6423111.3169999998</v>
      </c>
      <c r="F1065" s="83"/>
    </row>
    <row r="1066" spans="1:6" ht="14.5" x14ac:dyDescent="0.35">
      <c r="A1066" s="107" t="s">
        <v>79</v>
      </c>
      <c r="B1066" s="107" t="s">
        <v>8</v>
      </c>
      <c r="C1066" s="107">
        <v>9</v>
      </c>
      <c r="D1066" s="108">
        <v>101056.5857</v>
      </c>
      <c r="E1066" s="108">
        <v>5942559.233</v>
      </c>
      <c r="F1066" s="83"/>
    </row>
    <row r="1067" spans="1:6" ht="14.5" x14ac:dyDescent="0.35">
      <c r="A1067" s="107" t="s">
        <v>79</v>
      </c>
      <c r="B1067" s="107" t="s">
        <v>8</v>
      </c>
      <c r="C1067" s="107">
        <v>10</v>
      </c>
      <c r="D1067" s="108">
        <v>100286.63559999999</v>
      </c>
      <c r="E1067" s="108">
        <v>4173027.9369999999</v>
      </c>
      <c r="F1067" s="83"/>
    </row>
    <row r="1068" spans="1:6" ht="14.5" x14ac:dyDescent="0.35">
      <c r="A1068" s="107" t="s">
        <v>79</v>
      </c>
      <c r="B1068" s="107" t="s">
        <v>8</v>
      </c>
      <c r="C1068" s="107">
        <v>11</v>
      </c>
      <c r="D1068" s="108">
        <v>105423.3646</v>
      </c>
      <c r="E1068" s="108">
        <v>4380052.5039999997</v>
      </c>
      <c r="F1068" s="83"/>
    </row>
    <row r="1069" spans="1:6" ht="14.5" x14ac:dyDescent="0.35">
      <c r="A1069" s="107" t="s">
        <v>79</v>
      </c>
      <c r="B1069" s="107" t="s">
        <v>8</v>
      </c>
      <c r="C1069" s="107">
        <v>12</v>
      </c>
      <c r="D1069" s="108">
        <v>111428.7971</v>
      </c>
      <c r="E1069" s="108">
        <v>4896807.1469999999</v>
      </c>
      <c r="F1069" s="83"/>
    </row>
    <row r="1070" spans="1:6" ht="14.5" x14ac:dyDescent="0.35">
      <c r="A1070" s="107" t="s">
        <v>79</v>
      </c>
      <c r="B1070" s="107" t="s">
        <v>82</v>
      </c>
      <c r="C1070" s="107">
        <v>1</v>
      </c>
      <c r="D1070" s="108">
        <v>44134.937310000001</v>
      </c>
      <c r="E1070" s="108">
        <v>3846666.3360000001</v>
      </c>
      <c r="F1070" s="83"/>
    </row>
    <row r="1071" spans="1:6" ht="14.5" x14ac:dyDescent="0.35">
      <c r="A1071" s="107" t="s">
        <v>79</v>
      </c>
      <c r="B1071" s="107" t="s">
        <v>82</v>
      </c>
      <c r="C1071" s="107">
        <v>2</v>
      </c>
      <c r="D1071" s="108">
        <v>40086.924429999999</v>
      </c>
      <c r="E1071" s="108">
        <v>3362372.878</v>
      </c>
      <c r="F1071" s="83"/>
    </row>
    <row r="1072" spans="1:6" ht="14.5" x14ac:dyDescent="0.35">
      <c r="A1072" s="107" t="s">
        <v>79</v>
      </c>
      <c r="B1072" s="107" t="s">
        <v>82</v>
      </c>
      <c r="C1072" s="107">
        <v>3</v>
      </c>
      <c r="D1072" s="108">
        <v>42777.270250000001</v>
      </c>
      <c r="E1072" s="108">
        <v>3791557.7259999998</v>
      </c>
      <c r="F1072" s="83"/>
    </row>
    <row r="1073" spans="1:6" ht="14.5" x14ac:dyDescent="0.35">
      <c r="A1073" s="107" t="s">
        <v>79</v>
      </c>
      <c r="B1073" s="107" t="s">
        <v>82</v>
      </c>
      <c r="C1073" s="107">
        <v>4</v>
      </c>
      <c r="D1073" s="108">
        <v>40024.702259999998</v>
      </c>
      <c r="E1073" s="108">
        <v>3216249.9190000002</v>
      </c>
      <c r="F1073" s="83"/>
    </row>
    <row r="1074" spans="1:6" ht="14.5" x14ac:dyDescent="0.35">
      <c r="A1074" s="107" t="s">
        <v>79</v>
      </c>
      <c r="B1074" s="107" t="s">
        <v>82</v>
      </c>
      <c r="C1074" s="107">
        <v>5</v>
      </c>
      <c r="D1074" s="108">
        <v>42992.456740000001</v>
      </c>
      <c r="E1074" s="108">
        <v>3194448.0189999999</v>
      </c>
      <c r="F1074" s="83"/>
    </row>
    <row r="1075" spans="1:6" ht="14.5" x14ac:dyDescent="0.35">
      <c r="A1075" s="107" t="s">
        <v>79</v>
      </c>
      <c r="B1075" s="107" t="s">
        <v>82</v>
      </c>
      <c r="C1075" s="107">
        <v>6</v>
      </c>
      <c r="D1075" s="108">
        <v>46522.761639999997</v>
      </c>
      <c r="E1075" s="108">
        <v>3232067.0649999999</v>
      </c>
      <c r="F1075" s="83"/>
    </row>
    <row r="1076" spans="1:6" ht="14.5" x14ac:dyDescent="0.35">
      <c r="A1076" s="107" t="s">
        <v>79</v>
      </c>
      <c r="B1076" s="107" t="s">
        <v>82</v>
      </c>
      <c r="C1076" s="107">
        <v>7</v>
      </c>
      <c r="D1076" s="108">
        <v>46720.826410000001</v>
      </c>
      <c r="E1076" s="108">
        <v>3294522.2779999999</v>
      </c>
      <c r="F1076" s="83"/>
    </row>
    <row r="1077" spans="1:6" ht="14.5" x14ac:dyDescent="0.35">
      <c r="A1077" s="107" t="s">
        <v>79</v>
      </c>
      <c r="B1077" s="107" t="s">
        <v>82</v>
      </c>
      <c r="C1077" s="107">
        <v>8</v>
      </c>
      <c r="D1077" s="108">
        <v>43578.539259999998</v>
      </c>
      <c r="E1077" s="108">
        <v>2975570.3390000002</v>
      </c>
      <c r="F1077" s="83"/>
    </row>
    <row r="1078" spans="1:6" ht="14.5" x14ac:dyDescent="0.35">
      <c r="A1078" s="107" t="s">
        <v>79</v>
      </c>
      <c r="B1078" s="107" t="s">
        <v>82</v>
      </c>
      <c r="C1078" s="107">
        <v>9</v>
      </c>
      <c r="D1078" s="108">
        <v>40357.505819999998</v>
      </c>
      <c r="E1078" s="108">
        <v>2620499.0759999999</v>
      </c>
      <c r="F1078" s="83"/>
    </row>
    <row r="1079" spans="1:6" ht="14.5" x14ac:dyDescent="0.35">
      <c r="A1079" s="107" t="s">
        <v>79</v>
      </c>
      <c r="B1079" s="107" t="s">
        <v>82</v>
      </c>
      <c r="C1079" s="107">
        <v>10</v>
      </c>
      <c r="D1079" s="108">
        <v>39652.74237</v>
      </c>
      <c r="E1079" s="108">
        <v>1712674.75</v>
      </c>
      <c r="F1079" s="83"/>
    </row>
    <row r="1080" spans="1:6" ht="14.5" x14ac:dyDescent="0.35">
      <c r="A1080" s="107" t="s">
        <v>79</v>
      </c>
      <c r="B1080" s="107" t="s">
        <v>82</v>
      </c>
      <c r="C1080" s="107">
        <v>11</v>
      </c>
      <c r="D1080" s="108">
        <v>40156.639239999997</v>
      </c>
      <c r="E1080" s="108">
        <v>1740291.9669999999</v>
      </c>
      <c r="F1080" s="83"/>
    </row>
    <row r="1081" spans="1:6" ht="14.5" x14ac:dyDescent="0.35">
      <c r="A1081" s="107" t="s">
        <v>79</v>
      </c>
      <c r="B1081" s="107" t="s">
        <v>82</v>
      </c>
      <c r="C1081" s="107">
        <v>12</v>
      </c>
      <c r="D1081" s="108">
        <v>42020.520940000002</v>
      </c>
      <c r="E1081" s="108">
        <v>1984768.9809999999</v>
      </c>
      <c r="F1081" s="83"/>
    </row>
    <row r="1082" spans="1:6" ht="14.5" x14ac:dyDescent="0.35">
      <c r="A1082" s="107" t="s">
        <v>79</v>
      </c>
      <c r="B1082" s="107" t="s">
        <v>10</v>
      </c>
      <c r="C1082" s="107">
        <v>1</v>
      </c>
      <c r="D1082" s="108">
        <v>361.44055859999997</v>
      </c>
      <c r="E1082" s="108">
        <v>28054.487160000001</v>
      </c>
      <c r="F1082" s="83"/>
    </row>
    <row r="1083" spans="1:6" ht="14.5" x14ac:dyDescent="0.35">
      <c r="A1083" s="107" t="s">
        <v>79</v>
      </c>
      <c r="B1083" s="107" t="s">
        <v>10</v>
      </c>
      <c r="C1083" s="107">
        <v>2</v>
      </c>
      <c r="D1083" s="108">
        <v>278.4838805</v>
      </c>
      <c r="E1083" s="108">
        <v>20684.310600000001</v>
      </c>
      <c r="F1083" s="83"/>
    </row>
    <row r="1084" spans="1:6" ht="14.5" x14ac:dyDescent="0.35">
      <c r="A1084" s="107" t="s">
        <v>79</v>
      </c>
      <c r="B1084" s="107" t="s">
        <v>10</v>
      </c>
      <c r="C1084" s="107">
        <v>3</v>
      </c>
      <c r="D1084" s="108">
        <v>310.57517799999999</v>
      </c>
      <c r="E1084" s="108">
        <v>24280.322179999999</v>
      </c>
      <c r="F1084" s="83"/>
    </row>
    <row r="1085" spans="1:6" ht="14.5" x14ac:dyDescent="0.35">
      <c r="A1085" s="107" t="s">
        <v>79</v>
      </c>
      <c r="B1085" s="107" t="s">
        <v>10</v>
      </c>
      <c r="C1085" s="107">
        <v>4</v>
      </c>
      <c r="D1085" s="108">
        <v>159.93173920000001</v>
      </c>
      <c r="E1085" s="108">
        <v>12314.04055</v>
      </c>
      <c r="F1085" s="83"/>
    </row>
    <row r="1086" spans="1:6" ht="14.5" x14ac:dyDescent="0.35">
      <c r="A1086" s="107" t="s">
        <v>79</v>
      </c>
      <c r="B1086" s="107" t="s">
        <v>10</v>
      </c>
      <c r="C1086" s="107">
        <v>5</v>
      </c>
      <c r="D1086" s="108">
        <v>186.30491939999999</v>
      </c>
      <c r="E1086" s="108">
        <v>13512.35564</v>
      </c>
      <c r="F1086" s="83"/>
    </row>
    <row r="1087" spans="1:6" ht="14.5" x14ac:dyDescent="0.35">
      <c r="A1087" s="107" t="s">
        <v>79</v>
      </c>
      <c r="B1087" s="107" t="s">
        <v>10</v>
      </c>
      <c r="C1087" s="107">
        <v>6</v>
      </c>
      <c r="D1087" s="108">
        <v>177.82683929999999</v>
      </c>
      <c r="E1087" s="108">
        <v>11735.73979</v>
      </c>
      <c r="F1087" s="83"/>
    </row>
    <row r="1088" spans="1:6" ht="14.5" x14ac:dyDescent="0.35">
      <c r="A1088" s="107" t="s">
        <v>79</v>
      </c>
      <c r="B1088" s="107" t="s">
        <v>10</v>
      </c>
      <c r="C1088" s="107">
        <v>7</v>
      </c>
      <c r="D1088" s="108">
        <v>267.98898530000002</v>
      </c>
      <c r="E1088" s="108">
        <v>17384.040809999999</v>
      </c>
      <c r="F1088" s="83"/>
    </row>
    <row r="1089" spans="1:6" ht="14.5" x14ac:dyDescent="0.35">
      <c r="A1089" s="107" t="s">
        <v>79</v>
      </c>
      <c r="B1089" s="107" t="s">
        <v>10</v>
      </c>
      <c r="C1089" s="107">
        <v>8</v>
      </c>
      <c r="D1089" s="108">
        <v>284.72332089999998</v>
      </c>
      <c r="E1089" s="108">
        <v>18255.745449999999</v>
      </c>
      <c r="F1089" s="83"/>
    </row>
    <row r="1090" spans="1:6" ht="14.5" x14ac:dyDescent="0.35">
      <c r="A1090" s="107" t="s">
        <v>79</v>
      </c>
      <c r="B1090" s="107" t="s">
        <v>10</v>
      </c>
      <c r="C1090" s="107">
        <v>9</v>
      </c>
      <c r="D1090" s="108">
        <v>320.39673879999998</v>
      </c>
      <c r="E1090" s="108">
        <v>18479.001</v>
      </c>
      <c r="F1090" s="83"/>
    </row>
    <row r="1091" spans="1:6" ht="14.5" x14ac:dyDescent="0.35">
      <c r="A1091" s="107" t="s">
        <v>79</v>
      </c>
      <c r="B1091" s="107" t="s">
        <v>10</v>
      </c>
      <c r="C1091" s="107">
        <v>10</v>
      </c>
      <c r="D1091" s="108">
        <v>358.73371639999999</v>
      </c>
      <c r="E1091" s="108">
        <v>10117.85383</v>
      </c>
      <c r="F1091" s="83"/>
    </row>
    <row r="1092" spans="1:6" ht="14.5" x14ac:dyDescent="0.35">
      <c r="A1092" s="107" t="s">
        <v>79</v>
      </c>
      <c r="B1092" s="107" t="s">
        <v>10</v>
      </c>
      <c r="C1092" s="107">
        <v>11</v>
      </c>
      <c r="D1092" s="108">
        <v>366.9480446</v>
      </c>
      <c r="E1092" s="108">
        <v>10300.67037</v>
      </c>
      <c r="F1092" s="83"/>
    </row>
    <row r="1093" spans="1:6" ht="14.5" x14ac:dyDescent="0.35">
      <c r="A1093" s="107" t="s">
        <v>79</v>
      </c>
      <c r="B1093" s="107" t="s">
        <v>10</v>
      </c>
      <c r="C1093" s="107">
        <v>12</v>
      </c>
      <c r="D1093" s="108">
        <v>381.57722419999999</v>
      </c>
      <c r="E1093" s="108">
        <v>11737.605589999999</v>
      </c>
      <c r="F1093" s="83"/>
    </row>
    <row r="1094" spans="1:6" ht="14.5" x14ac:dyDescent="0.35">
      <c r="A1094" s="107" t="s">
        <v>79</v>
      </c>
      <c r="B1094" s="107" t="s">
        <v>11</v>
      </c>
      <c r="C1094" s="107">
        <v>1</v>
      </c>
      <c r="D1094" s="108">
        <v>499.2907285</v>
      </c>
      <c r="E1094" s="108">
        <v>89588.283160000006</v>
      </c>
      <c r="F1094" s="83"/>
    </row>
    <row r="1095" spans="1:6" ht="14.5" x14ac:dyDescent="0.35">
      <c r="A1095" s="107" t="s">
        <v>79</v>
      </c>
      <c r="B1095" s="107" t="s">
        <v>11</v>
      </c>
      <c r="C1095" s="107">
        <v>2</v>
      </c>
      <c r="D1095" s="108">
        <v>387.79816260000001</v>
      </c>
      <c r="E1095" s="108">
        <v>65187.224190000001</v>
      </c>
      <c r="F1095" s="83"/>
    </row>
    <row r="1096" spans="1:6" ht="14.5" x14ac:dyDescent="0.35">
      <c r="A1096" s="107" t="s">
        <v>79</v>
      </c>
      <c r="B1096" s="107" t="s">
        <v>11</v>
      </c>
      <c r="C1096" s="107">
        <v>3</v>
      </c>
      <c r="D1096" s="108">
        <v>420.98373479999998</v>
      </c>
      <c r="E1096" s="108">
        <v>77411.71286</v>
      </c>
      <c r="F1096" s="83"/>
    </row>
    <row r="1097" spans="1:6" ht="14.5" x14ac:dyDescent="0.35">
      <c r="A1097" s="107" t="s">
        <v>79</v>
      </c>
      <c r="B1097" s="107" t="s">
        <v>11</v>
      </c>
      <c r="C1097" s="107">
        <v>4</v>
      </c>
      <c r="D1097" s="108">
        <v>399.04440549999998</v>
      </c>
      <c r="E1097" s="108">
        <v>43443.576789999999</v>
      </c>
      <c r="F1097" s="83"/>
    </row>
    <row r="1098" spans="1:6" ht="14.5" x14ac:dyDescent="0.35">
      <c r="A1098" s="107" t="s">
        <v>79</v>
      </c>
      <c r="B1098" s="107" t="s">
        <v>11</v>
      </c>
      <c r="C1098" s="107">
        <v>5</v>
      </c>
      <c r="D1098" s="108">
        <v>492.48682580000002</v>
      </c>
      <c r="E1098" s="108">
        <v>40370.709589999999</v>
      </c>
      <c r="F1098" s="83"/>
    </row>
    <row r="1099" spans="1:6" ht="14.5" x14ac:dyDescent="0.35">
      <c r="A1099" s="107" t="s">
        <v>79</v>
      </c>
      <c r="B1099" s="107" t="s">
        <v>11</v>
      </c>
      <c r="C1099" s="107">
        <v>6</v>
      </c>
      <c r="D1099" s="108">
        <v>491.14586839999998</v>
      </c>
      <c r="E1099" s="108">
        <v>39731.866710000002</v>
      </c>
      <c r="F1099" s="83"/>
    </row>
    <row r="1100" spans="1:6" ht="14.5" x14ac:dyDescent="0.35">
      <c r="A1100" s="107" t="s">
        <v>79</v>
      </c>
      <c r="B1100" s="107" t="s">
        <v>11</v>
      </c>
      <c r="C1100" s="107">
        <v>7</v>
      </c>
      <c r="D1100" s="108">
        <v>527.78162940000004</v>
      </c>
      <c r="E1100" s="108">
        <v>48179.225440000002</v>
      </c>
      <c r="F1100" s="83"/>
    </row>
    <row r="1101" spans="1:6" ht="14.5" x14ac:dyDescent="0.35">
      <c r="A1101" s="107" t="s">
        <v>79</v>
      </c>
      <c r="B1101" s="107" t="s">
        <v>11</v>
      </c>
      <c r="C1101" s="107">
        <v>8</v>
      </c>
      <c r="D1101" s="108">
        <v>522.21466450000003</v>
      </c>
      <c r="E1101" s="108">
        <v>44481.865859999998</v>
      </c>
      <c r="F1101" s="83"/>
    </row>
    <row r="1102" spans="1:6" ht="14.5" x14ac:dyDescent="0.35">
      <c r="A1102" s="107" t="s">
        <v>79</v>
      </c>
      <c r="B1102" s="107" t="s">
        <v>11</v>
      </c>
      <c r="C1102" s="107">
        <v>9</v>
      </c>
      <c r="D1102" s="108">
        <v>539.46487669999999</v>
      </c>
      <c r="E1102" s="108">
        <v>53249.366300000002</v>
      </c>
      <c r="F1102" s="83"/>
    </row>
    <row r="1103" spans="1:6" ht="14.5" x14ac:dyDescent="0.35">
      <c r="A1103" s="107" t="s">
        <v>79</v>
      </c>
      <c r="B1103" s="107" t="s">
        <v>11</v>
      </c>
      <c r="C1103" s="107">
        <v>10</v>
      </c>
      <c r="D1103" s="108">
        <v>540.53783069999997</v>
      </c>
      <c r="E1103" s="108">
        <v>41469.55528</v>
      </c>
      <c r="F1103" s="83"/>
    </row>
    <row r="1104" spans="1:6" ht="14.5" x14ac:dyDescent="0.35">
      <c r="A1104" s="107" t="s">
        <v>79</v>
      </c>
      <c r="B1104" s="107" t="s">
        <v>11</v>
      </c>
      <c r="C1104" s="107">
        <v>11</v>
      </c>
      <c r="D1104" s="108">
        <v>545.93315129999996</v>
      </c>
      <c r="E1104" s="108">
        <v>43000.09764</v>
      </c>
      <c r="F1104" s="83"/>
    </row>
    <row r="1105" spans="1:6" ht="14.5" x14ac:dyDescent="0.35">
      <c r="A1105" s="107" t="s">
        <v>79</v>
      </c>
      <c r="B1105" s="107" t="s">
        <v>11</v>
      </c>
      <c r="C1105" s="107">
        <v>12</v>
      </c>
      <c r="D1105" s="108">
        <v>582.49729209999998</v>
      </c>
      <c r="E1105" s="108">
        <v>55223.374580000003</v>
      </c>
      <c r="F1105" s="83"/>
    </row>
    <row r="1106" spans="1:6" ht="14.5" x14ac:dyDescent="0.35">
      <c r="A1106" s="107" t="s">
        <v>79</v>
      </c>
      <c r="B1106" s="107" t="s">
        <v>12</v>
      </c>
      <c r="C1106" s="107">
        <v>1</v>
      </c>
      <c r="D1106" s="108">
        <v>2670.2925639999999</v>
      </c>
      <c r="E1106" s="108">
        <v>212654.5031</v>
      </c>
      <c r="F1106" s="83"/>
    </row>
    <row r="1107" spans="1:6" ht="14.5" x14ac:dyDescent="0.35">
      <c r="A1107" s="107" t="s">
        <v>79</v>
      </c>
      <c r="B1107" s="107" t="s">
        <v>12</v>
      </c>
      <c r="C1107" s="107">
        <v>2</v>
      </c>
      <c r="D1107" s="108">
        <v>2516.802576</v>
      </c>
      <c r="E1107" s="108">
        <v>188904.19010000001</v>
      </c>
      <c r="F1107" s="83"/>
    </row>
    <row r="1108" spans="1:6" ht="14.5" x14ac:dyDescent="0.35">
      <c r="A1108" s="107" t="s">
        <v>79</v>
      </c>
      <c r="B1108" s="107" t="s">
        <v>12</v>
      </c>
      <c r="C1108" s="107">
        <v>3</v>
      </c>
      <c r="D1108" s="108">
        <v>3029.0030270000002</v>
      </c>
      <c r="E1108" s="108">
        <v>241393.43729999999</v>
      </c>
      <c r="F1108" s="83"/>
    </row>
    <row r="1109" spans="1:6" ht="14.5" x14ac:dyDescent="0.35">
      <c r="A1109" s="107" t="s">
        <v>79</v>
      </c>
      <c r="B1109" s="107" t="s">
        <v>12</v>
      </c>
      <c r="C1109" s="107">
        <v>4</v>
      </c>
      <c r="D1109" s="108">
        <v>2257.2156890000001</v>
      </c>
      <c r="E1109" s="108">
        <v>176905.2212</v>
      </c>
      <c r="F1109" s="83"/>
    </row>
    <row r="1110" spans="1:6" ht="14.5" x14ac:dyDescent="0.35">
      <c r="A1110" s="107" t="s">
        <v>79</v>
      </c>
      <c r="B1110" s="107" t="s">
        <v>12</v>
      </c>
      <c r="C1110" s="107">
        <v>5</v>
      </c>
      <c r="D1110" s="108">
        <v>2390.5858699999999</v>
      </c>
      <c r="E1110" s="108">
        <v>176734.74400000001</v>
      </c>
      <c r="F1110" s="83"/>
    </row>
    <row r="1111" spans="1:6" ht="14.5" x14ac:dyDescent="0.35">
      <c r="A1111" s="107" t="s">
        <v>79</v>
      </c>
      <c r="B1111" s="107" t="s">
        <v>12</v>
      </c>
      <c r="C1111" s="107">
        <v>6</v>
      </c>
      <c r="D1111" s="108">
        <v>2576.6550149999998</v>
      </c>
      <c r="E1111" s="108">
        <v>174719.37059999999</v>
      </c>
      <c r="F1111" s="83"/>
    </row>
    <row r="1112" spans="1:6" ht="14.5" x14ac:dyDescent="0.35">
      <c r="A1112" s="107" t="s">
        <v>79</v>
      </c>
      <c r="B1112" s="107" t="s">
        <v>12</v>
      </c>
      <c r="C1112" s="107">
        <v>7</v>
      </c>
      <c r="D1112" s="108">
        <v>2962.6877749999999</v>
      </c>
      <c r="E1112" s="108">
        <v>196583.77970000001</v>
      </c>
      <c r="F1112" s="83"/>
    </row>
    <row r="1113" spans="1:6" ht="14.5" x14ac:dyDescent="0.35">
      <c r="A1113" s="107" t="s">
        <v>79</v>
      </c>
      <c r="B1113" s="107" t="s">
        <v>12</v>
      </c>
      <c r="C1113" s="107">
        <v>8</v>
      </c>
      <c r="D1113" s="108">
        <v>3190.2857640000002</v>
      </c>
      <c r="E1113" s="108">
        <v>207676.88699999999</v>
      </c>
      <c r="F1113" s="83"/>
    </row>
    <row r="1114" spans="1:6" ht="14.5" x14ac:dyDescent="0.35">
      <c r="A1114" s="107" t="s">
        <v>79</v>
      </c>
      <c r="B1114" s="107" t="s">
        <v>12</v>
      </c>
      <c r="C1114" s="107">
        <v>9</v>
      </c>
      <c r="D1114" s="108">
        <v>3269.4321930000001</v>
      </c>
      <c r="E1114" s="108">
        <v>185576.04399999999</v>
      </c>
      <c r="F1114" s="83"/>
    </row>
    <row r="1115" spans="1:6" ht="14.5" x14ac:dyDescent="0.35">
      <c r="A1115" s="107" t="s">
        <v>79</v>
      </c>
      <c r="B1115" s="107" t="s">
        <v>12</v>
      </c>
      <c r="C1115" s="107">
        <v>10</v>
      </c>
      <c r="D1115" s="108">
        <v>3062.781602</v>
      </c>
      <c r="E1115" s="108">
        <v>91481.595140000005</v>
      </c>
      <c r="F1115" s="83"/>
    </row>
    <row r="1116" spans="1:6" ht="14.5" x14ac:dyDescent="0.35">
      <c r="A1116" s="107" t="s">
        <v>79</v>
      </c>
      <c r="B1116" s="107" t="s">
        <v>12</v>
      </c>
      <c r="C1116" s="107">
        <v>11</v>
      </c>
      <c r="D1116" s="108">
        <v>3222.6552860000002</v>
      </c>
      <c r="E1116" s="108">
        <v>96606.768160000007</v>
      </c>
      <c r="F1116" s="83"/>
    </row>
    <row r="1117" spans="1:6" ht="14.5" x14ac:dyDescent="0.35">
      <c r="A1117" s="107" t="s">
        <v>79</v>
      </c>
      <c r="B1117" s="107" t="s">
        <v>12</v>
      </c>
      <c r="C1117" s="107">
        <v>12</v>
      </c>
      <c r="D1117" s="108">
        <v>3426.407099</v>
      </c>
      <c r="E1117" s="108">
        <v>111042.3909</v>
      </c>
      <c r="F1117" s="83"/>
    </row>
    <row r="1118" spans="1:6" ht="14.5" x14ac:dyDescent="0.35">
      <c r="A1118" s="107" t="s">
        <v>79</v>
      </c>
      <c r="B1118" s="107" t="s">
        <v>13</v>
      </c>
      <c r="C1118" s="107">
        <v>1</v>
      </c>
      <c r="D1118" s="108">
        <v>80377.754310000004</v>
      </c>
      <c r="E1118" s="108">
        <v>5376572.5959999999</v>
      </c>
      <c r="F1118" s="83"/>
    </row>
    <row r="1119" spans="1:6" ht="14.5" x14ac:dyDescent="0.35">
      <c r="A1119" s="107" t="s">
        <v>79</v>
      </c>
      <c r="B1119" s="107" t="s">
        <v>13</v>
      </c>
      <c r="C1119" s="107">
        <v>2</v>
      </c>
      <c r="D1119" s="108">
        <v>78466.90105</v>
      </c>
      <c r="E1119" s="108">
        <v>5874236.5880000005</v>
      </c>
      <c r="F1119" s="83"/>
    </row>
    <row r="1120" spans="1:6" ht="14.5" x14ac:dyDescent="0.35">
      <c r="A1120" s="107" t="s">
        <v>79</v>
      </c>
      <c r="B1120" s="107" t="s">
        <v>13</v>
      </c>
      <c r="C1120" s="107">
        <v>3</v>
      </c>
      <c r="D1120" s="108">
        <v>84145.012170000002</v>
      </c>
      <c r="E1120" s="108">
        <v>6332792.6129999999</v>
      </c>
      <c r="F1120" s="83"/>
    </row>
    <row r="1121" spans="1:6" ht="14.5" x14ac:dyDescent="0.35">
      <c r="A1121" s="107" t="s">
        <v>79</v>
      </c>
      <c r="B1121" s="107" t="s">
        <v>13</v>
      </c>
      <c r="C1121" s="107">
        <v>4</v>
      </c>
      <c r="D1121" s="108">
        <v>99509.252909999996</v>
      </c>
      <c r="E1121" s="108">
        <v>7275167.7699999996</v>
      </c>
      <c r="F1121" s="83"/>
    </row>
    <row r="1122" spans="1:6" ht="14.5" x14ac:dyDescent="0.35">
      <c r="A1122" s="107" t="s">
        <v>79</v>
      </c>
      <c r="B1122" s="107" t="s">
        <v>13</v>
      </c>
      <c r="C1122" s="107">
        <v>5</v>
      </c>
      <c r="D1122" s="108">
        <v>97816.198829999994</v>
      </c>
      <c r="E1122" s="108">
        <v>6970859.5269999998</v>
      </c>
      <c r="F1122" s="83"/>
    </row>
    <row r="1123" spans="1:6" ht="14.5" x14ac:dyDescent="0.35">
      <c r="A1123" s="107" t="s">
        <v>79</v>
      </c>
      <c r="B1123" s="107" t="s">
        <v>13</v>
      </c>
      <c r="C1123" s="107">
        <v>6</v>
      </c>
      <c r="D1123" s="108">
        <v>94402.929300000003</v>
      </c>
      <c r="E1123" s="108">
        <v>6569716.2489999998</v>
      </c>
      <c r="F1123" s="83"/>
    </row>
    <row r="1124" spans="1:6" ht="14.5" x14ac:dyDescent="0.35">
      <c r="A1124" s="107" t="s">
        <v>79</v>
      </c>
      <c r="B1124" s="107" t="s">
        <v>13</v>
      </c>
      <c r="C1124" s="107">
        <v>7</v>
      </c>
      <c r="D1124" s="108">
        <v>98671.503649999999</v>
      </c>
      <c r="E1124" s="108">
        <v>5912599.7309999997</v>
      </c>
      <c r="F1124" s="83"/>
    </row>
    <row r="1125" spans="1:6" ht="14.5" x14ac:dyDescent="0.35">
      <c r="A1125" s="107" t="s">
        <v>79</v>
      </c>
      <c r="B1125" s="107" t="s">
        <v>13</v>
      </c>
      <c r="C1125" s="107">
        <v>8</v>
      </c>
      <c r="D1125" s="108">
        <v>90329.055420000004</v>
      </c>
      <c r="E1125" s="108">
        <v>4539181.0650000004</v>
      </c>
      <c r="F1125" s="83"/>
    </row>
    <row r="1126" spans="1:6" ht="14.5" x14ac:dyDescent="0.35">
      <c r="A1126" s="107" t="s">
        <v>79</v>
      </c>
      <c r="B1126" s="107" t="s">
        <v>13</v>
      </c>
      <c r="C1126" s="107">
        <v>9</v>
      </c>
      <c r="D1126" s="108">
        <v>90230.126789999995</v>
      </c>
      <c r="E1126" s="108">
        <v>4087606.5669999998</v>
      </c>
      <c r="F1126" s="83"/>
    </row>
    <row r="1127" spans="1:6" ht="14.5" x14ac:dyDescent="0.35">
      <c r="A1127" s="107" t="s">
        <v>79</v>
      </c>
      <c r="B1127" s="107" t="s">
        <v>13</v>
      </c>
      <c r="C1127" s="107">
        <v>10</v>
      </c>
      <c r="D1127" s="108">
        <v>89598.279620000001</v>
      </c>
      <c r="E1127" s="108">
        <v>3683305.94</v>
      </c>
      <c r="F1127" s="83"/>
    </row>
    <row r="1128" spans="1:6" ht="14.5" x14ac:dyDescent="0.35">
      <c r="A1128" s="107" t="s">
        <v>79</v>
      </c>
      <c r="B1128" s="107" t="s">
        <v>13</v>
      </c>
      <c r="C1128" s="107">
        <v>11</v>
      </c>
      <c r="D1128" s="108">
        <v>94603.929440000007</v>
      </c>
      <c r="E1128" s="108">
        <v>3793227.0430000001</v>
      </c>
      <c r="F1128" s="83"/>
    </row>
    <row r="1129" spans="1:6" ht="14.5" x14ac:dyDescent="0.35">
      <c r="A1129" s="107" t="s">
        <v>79</v>
      </c>
      <c r="B1129" s="107" t="s">
        <v>13</v>
      </c>
      <c r="C1129" s="107">
        <v>12</v>
      </c>
      <c r="D1129" s="108">
        <v>100146.6876</v>
      </c>
      <c r="E1129" s="108">
        <v>4174775.5279999999</v>
      </c>
      <c r="F1129" s="83"/>
    </row>
    <row r="1130" spans="1:6" ht="14.5" x14ac:dyDescent="0.35">
      <c r="A1130" s="107" t="s">
        <v>79</v>
      </c>
      <c r="B1130" s="107" t="s">
        <v>14</v>
      </c>
      <c r="C1130" s="107">
        <v>1</v>
      </c>
      <c r="D1130" s="108">
        <v>40801.190340000001</v>
      </c>
      <c r="E1130" s="108">
        <v>3177997.8369999998</v>
      </c>
      <c r="F1130" s="83"/>
    </row>
    <row r="1131" spans="1:6" ht="14.5" x14ac:dyDescent="0.35">
      <c r="A1131" s="107" t="s">
        <v>79</v>
      </c>
      <c r="B1131" s="107" t="s">
        <v>14</v>
      </c>
      <c r="C1131" s="107">
        <v>2</v>
      </c>
      <c r="D1131" s="108">
        <v>37147.414360000002</v>
      </c>
      <c r="E1131" s="108">
        <v>2805815.4160000002</v>
      </c>
      <c r="F1131" s="83"/>
    </row>
    <row r="1132" spans="1:6" ht="14.5" x14ac:dyDescent="0.35">
      <c r="A1132" s="107" t="s">
        <v>79</v>
      </c>
      <c r="B1132" s="107" t="s">
        <v>14</v>
      </c>
      <c r="C1132" s="107">
        <v>3</v>
      </c>
      <c r="D1132" s="108">
        <v>47374.911939999998</v>
      </c>
      <c r="E1132" s="108">
        <v>3793992.6</v>
      </c>
      <c r="F1132" s="83"/>
    </row>
    <row r="1133" spans="1:6" ht="14.5" x14ac:dyDescent="0.35">
      <c r="A1133" s="107" t="s">
        <v>79</v>
      </c>
      <c r="B1133" s="107" t="s">
        <v>14</v>
      </c>
      <c r="C1133" s="107">
        <v>4</v>
      </c>
      <c r="D1133" s="108">
        <v>53933.6149</v>
      </c>
      <c r="E1133" s="108">
        <v>4176277.602</v>
      </c>
      <c r="F1133" s="83"/>
    </row>
    <row r="1134" spans="1:6" ht="14.5" x14ac:dyDescent="0.35">
      <c r="A1134" s="107" t="s">
        <v>79</v>
      </c>
      <c r="B1134" s="107" t="s">
        <v>14</v>
      </c>
      <c r="C1134" s="107">
        <v>5</v>
      </c>
      <c r="D1134" s="108">
        <v>40826.410129999997</v>
      </c>
      <c r="E1134" s="108">
        <v>2971039.5150000001</v>
      </c>
      <c r="F1134" s="83"/>
    </row>
    <row r="1135" spans="1:6" ht="14.5" x14ac:dyDescent="0.35">
      <c r="A1135" s="107" t="s">
        <v>79</v>
      </c>
      <c r="B1135" s="107" t="s">
        <v>14</v>
      </c>
      <c r="C1135" s="107">
        <v>6</v>
      </c>
      <c r="D1135" s="108">
        <v>49474.326079999999</v>
      </c>
      <c r="E1135" s="108">
        <v>3280012.1940000001</v>
      </c>
      <c r="F1135" s="83"/>
    </row>
    <row r="1136" spans="1:6" ht="14.5" x14ac:dyDescent="0.35">
      <c r="A1136" s="107" t="s">
        <v>79</v>
      </c>
      <c r="B1136" s="107" t="s">
        <v>14</v>
      </c>
      <c r="C1136" s="107">
        <v>7</v>
      </c>
      <c r="D1136" s="108">
        <v>36426.409359999998</v>
      </c>
      <c r="E1136" s="108">
        <v>2419624.148</v>
      </c>
      <c r="F1136" s="83"/>
    </row>
    <row r="1137" spans="1:6" ht="14.5" x14ac:dyDescent="0.35">
      <c r="A1137" s="107" t="s">
        <v>79</v>
      </c>
      <c r="B1137" s="107" t="s">
        <v>14</v>
      </c>
      <c r="C1137" s="107">
        <v>8</v>
      </c>
      <c r="D1137" s="108">
        <v>45303.570899999999</v>
      </c>
      <c r="E1137" s="108">
        <v>2962335.0090000001</v>
      </c>
      <c r="F1137" s="83"/>
    </row>
    <row r="1138" spans="1:6" ht="14.5" x14ac:dyDescent="0.35">
      <c r="A1138" s="107" t="s">
        <v>79</v>
      </c>
      <c r="B1138" s="107" t="s">
        <v>14</v>
      </c>
      <c r="C1138" s="107">
        <v>9</v>
      </c>
      <c r="D1138" s="108">
        <v>52737.232459999999</v>
      </c>
      <c r="E1138" s="108">
        <v>3050927.838</v>
      </c>
      <c r="F1138" s="83"/>
    </row>
    <row r="1139" spans="1:6" ht="14.5" x14ac:dyDescent="0.35">
      <c r="A1139" s="107" t="s">
        <v>79</v>
      </c>
      <c r="B1139" s="107" t="s">
        <v>14</v>
      </c>
      <c r="C1139" s="107">
        <v>10</v>
      </c>
      <c r="D1139" s="108">
        <v>55845.10108</v>
      </c>
      <c r="E1139" s="108">
        <v>1676199.8640000001</v>
      </c>
      <c r="F1139" s="83"/>
    </row>
    <row r="1140" spans="1:6" ht="14.5" x14ac:dyDescent="0.35">
      <c r="A1140" s="107" t="s">
        <v>79</v>
      </c>
      <c r="B1140" s="107" t="s">
        <v>14</v>
      </c>
      <c r="C1140" s="107">
        <v>11</v>
      </c>
      <c r="D1140" s="108">
        <v>43366.772019999997</v>
      </c>
      <c r="E1140" s="108">
        <v>1314550.324</v>
      </c>
      <c r="F1140" s="83"/>
    </row>
    <row r="1141" spans="1:6" ht="14.5" x14ac:dyDescent="0.35">
      <c r="A1141" s="107" t="s">
        <v>79</v>
      </c>
      <c r="B1141" s="107" t="s">
        <v>14</v>
      </c>
      <c r="C1141" s="107">
        <v>12</v>
      </c>
      <c r="D1141" s="108">
        <v>45176.354099999997</v>
      </c>
      <c r="E1141" s="108">
        <v>1526088.949</v>
      </c>
      <c r="F1141" s="83"/>
    </row>
    <row r="1142" spans="1:6" ht="14.5" x14ac:dyDescent="0.35">
      <c r="A1142" s="107" t="s">
        <v>79</v>
      </c>
      <c r="B1142" s="107" t="s">
        <v>15</v>
      </c>
      <c r="C1142" s="107">
        <v>1</v>
      </c>
      <c r="D1142" s="108">
        <v>14505.653179999999</v>
      </c>
      <c r="E1142" s="108">
        <v>1361092.237</v>
      </c>
      <c r="F1142" s="83"/>
    </row>
    <row r="1143" spans="1:6" ht="14.5" x14ac:dyDescent="0.35">
      <c r="A1143" s="107" t="s">
        <v>79</v>
      </c>
      <c r="B1143" s="107" t="s">
        <v>15</v>
      </c>
      <c r="C1143" s="107">
        <v>2</v>
      </c>
      <c r="D1143" s="108">
        <v>11395.4108</v>
      </c>
      <c r="E1143" s="108">
        <v>1009013.5</v>
      </c>
      <c r="F1143" s="83"/>
    </row>
    <row r="1144" spans="1:6" ht="14.5" x14ac:dyDescent="0.35">
      <c r="A1144" s="107" t="s">
        <v>79</v>
      </c>
      <c r="B1144" s="107" t="s">
        <v>15</v>
      </c>
      <c r="C1144" s="107">
        <v>3</v>
      </c>
      <c r="D1144" s="108">
        <v>12446.809579999999</v>
      </c>
      <c r="E1144" s="108">
        <v>1178389.4029999999</v>
      </c>
      <c r="F1144" s="83"/>
    </row>
    <row r="1145" spans="1:6" ht="14.5" x14ac:dyDescent="0.35">
      <c r="A1145" s="107" t="s">
        <v>79</v>
      </c>
      <c r="B1145" s="107" t="s">
        <v>15</v>
      </c>
      <c r="C1145" s="107">
        <v>4</v>
      </c>
      <c r="D1145" s="108">
        <v>11252.07933</v>
      </c>
      <c r="E1145" s="108">
        <v>911864.45</v>
      </c>
      <c r="F1145" s="83"/>
    </row>
    <row r="1146" spans="1:6" ht="14.5" x14ac:dyDescent="0.35">
      <c r="A1146" s="107" t="s">
        <v>79</v>
      </c>
      <c r="B1146" s="107" t="s">
        <v>15</v>
      </c>
      <c r="C1146" s="107">
        <v>5</v>
      </c>
      <c r="D1146" s="108">
        <v>12953.66833</v>
      </c>
      <c r="E1146" s="108">
        <v>947998.95380000002</v>
      </c>
      <c r="F1146" s="83"/>
    </row>
    <row r="1147" spans="1:6" ht="14.5" x14ac:dyDescent="0.35">
      <c r="A1147" s="107" t="s">
        <v>79</v>
      </c>
      <c r="B1147" s="107" t="s">
        <v>15</v>
      </c>
      <c r="C1147" s="107">
        <v>6</v>
      </c>
      <c r="D1147" s="108">
        <v>11446.17252</v>
      </c>
      <c r="E1147" s="108">
        <v>791190.16449999996</v>
      </c>
      <c r="F1147" s="83"/>
    </row>
    <row r="1148" spans="1:6" ht="14.5" x14ac:dyDescent="0.35">
      <c r="A1148" s="107" t="s">
        <v>79</v>
      </c>
      <c r="B1148" s="107" t="s">
        <v>15</v>
      </c>
      <c r="C1148" s="107">
        <v>7</v>
      </c>
      <c r="D1148" s="108">
        <v>11884.62372</v>
      </c>
      <c r="E1148" s="108">
        <v>825827.88699999999</v>
      </c>
      <c r="F1148" s="83"/>
    </row>
    <row r="1149" spans="1:6" ht="14.5" x14ac:dyDescent="0.35">
      <c r="A1149" s="107" t="s">
        <v>79</v>
      </c>
      <c r="B1149" s="107" t="s">
        <v>15</v>
      </c>
      <c r="C1149" s="107">
        <v>8</v>
      </c>
      <c r="D1149" s="108">
        <v>11963.514880000001</v>
      </c>
      <c r="E1149" s="108">
        <v>805969.55720000004</v>
      </c>
      <c r="F1149" s="83"/>
    </row>
    <row r="1150" spans="1:6" ht="14.5" x14ac:dyDescent="0.35">
      <c r="A1150" s="107" t="s">
        <v>79</v>
      </c>
      <c r="B1150" s="107" t="s">
        <v>15</v>
      </c>
      <c r="C1150" s="107">
        <v>9</v>
      </c>
      <c r="D1150" s="108">
        <v>12082.713460000001</v>
      </c>
      <c r="E1150" s="108">
        <v>792172.01459999999</v>
      </c>
      <c r="F1150" s="83"/>
    </row>
    <row r="1151" spans="1:6" ht="14.5" x14ac:dyDescent="0.35">
      <c r="A1151" s="107" t="s">
        <v>79</v>
      </c>
      <c r="B1151" s="107" t="s">
        <v>15</v>
      </c>
      <c r="C1151" s="107">
        <v>10</v>
      </c>
      <c r="D1151" s="108">
        <v>13365.28152</v>
      </c>
      <c r="E1151" s="108">
        <v>600285.44299999997</v>
      </c>
      <c r="F1151" s="83"/>
    </row>
    <row r="1152" spans="1:6" ht="14.5" x14ac:dyDescent="0.35">
      <c r="A1152" s="107" t="s">
        <v>79</v>
      </c>
      <c r="B1152" s="107" t="s">
        <v>15</v>
      </c>
      <c r="C1152" s="107">
        <v>11</v>
      </c>
      <c r="D1152" s="108">
        <v>15775.07387</v>
      </c>
      <c r="E1152" s="108">
        <v>693571.0344</v>
      </c>
      <c r="F1152" s="83"/>
    </row>
    <row r="1153" spans="1:6" ht="14.5" x14ac:dyDescent="0.35">
      <c r="A1153" s="107" t="s">
        <v>79</v>
      </c>
      <c r="B1153" s="107" t="s">
        <v>15</v>
      </c>
      <c r="C1153" s="107">
        <v>12</v>
      </c>
      <c r="D1153" s="108">
        <v>18022.35802</v>
      </c>
      <c r="E1153" s="108">
        <v>829577.16819999996</v>
      </c>
      <c r="F1153" s="83"/>
    </row>
    <row r="1154" spans="1:6" ht="14.5" x14ac:dyDescent="0.35">
      <c r="A1154" s="107" t="s">
        <v>79</v>
      </c>
      <c r="B1154" s="107" t="s">
        <v>16</v>
      </c>
      <c r="C1154" s="107">
        <v>1</v>
      </c>
      <c r="D1154" s="108">
        <v>5861.7463319999997</v>
      </c>
      <c r="E1154" s="108">
        <v>443253.11969999998</v>
      </c>
      <c r="F1154" s="83"/>
    </row>
    <row r="1155" spans="1:6" ht="14.5" x14ac:dyDescent="0.35">
      <c r="A1155" s="107" t="s">
        <v>79</v>
      </c>
      <c r="B1155" s="107" t="s">
        <v>16</v>
      </c>
      <c r="C1155" s="107">
        <v>2</v>
      </c>
      <c r="D1155" s="108">
        <v>5980.0121580000005</v>
      </c>
      <c r="E1155" s="108">
        <v>434678.55300000001</v>
      </c>
      <c r="F1155" s="83"/>
    </row>
    <row r="1156" spans="1:6" ht="14.5" x14ac:dyDescent="0.35">
      <c r="A1156" s="107" t="s">
        <v>79</v>
      </c>
      <c r="B1156" s="107" t="s">
        <v>16</v>
      </c>
      <c r="C1156" s="107">
        <v>3</v>
      </c>
      <c r="D1156" s="108">
        <v>7025.6652960000001</v>
      </c>
      <c r="E1156" s="108">
        <v>538225.12910000002</v>
      </c>
      <c r="F1156" s="83"/>
    </row>
    <row r="1157" spans="1:6" ht="14.5" x14ac:dyDescent="0.35">
      <c r="A1157" s="107" t="s">
        <v>79</v>
      </c>
      <c r="B1157" s="107" t="s">
        <v>16</v>
      </c>
      <c r="C1157" s="107">
        <v>4</v>
      </c>
      <c r="D1157" s="108">
        <v>14345.40654</v>
      </c>
      <c r="E1157" s="108">
        <v>1078283.7309999999</v>
      </c>
      <c r="F1157" s="83"/>
    </row>
    <row r="1158" spans="1:6" ht="14.5" x14ac:dyDescent="0.35">
      <c r="A1158" s="107" t="s">
        <v>79</v>
      </c>
      <c r="B1158" s="107" t="s">
        <v>16</v>
      </c>
      <c r="C1158" s="107">
        <v>5</v>
      </c>
      <c r="D1158" s="108">
        <v>9440.8371889999999</v>
      </c>
      <c r="E1158" s="108">
        <v>667596.39740000002</v>
      </c>
      <c r="F1158" s="83"/>
    </row>
    <row r="1159" spans="1:6" ht="14.5" x14ac:dyDescent="0.35">
      <c r="A1159" s="107" t="s">
        <v>79</v>
      </c>
      <c r="B1159" s="107" t="s">
        <v>16</v>
      </c>
      <c r="C1159" s="107">
        <v>6</v>
      </c>
      <c r="D1159" s="108">
        <v>10190.43981</v>
      </c>
      <c r="E1159" s="108">
        <v>650806.89439999999</v>
      </c>
      <c r="F1159" s="83"/>
    </row>
    <row r="1160" spans="1:6" ht="14.5" x14ac:dyDescent="0.35">
      <c r="A1160" s="107" t="s">
        <v>79</v>
      </c>
      <c r="B1160" s="107" t="s">
        <v>16</v>
      </c>
      <c r="C1160" s="107">
        <v>7</v>
      </c>
      <c r="D1160" s="108">
        <v>7242.1160769999997</v>
      </c>
      <c r="E1160" s="108">
        <v>453684.83289999998</v>
      </c>
      <c r="F1160" s="83"/>
    </row>
    <row r="1161" spans="1:6" ht="14.5" x14ac:dyDescent="0.35">
      <c r="A1161" s="107" t="s">
        <v>79</v>
      </c>
      <c r="B1161" s="107" t="s">
        <v>16</v>
      </c>
      <c r="C1161" s="107">
        <v>8</v>
      </c>
      <c r="D1161" s="108">
        <v>10936.07192</v>
      </c>
      <c r="E1161" s="108">
        <v>670116.63159999996</v>
      </c>
      <c r="F1161" s="83"/>
    </row>
    <row r="1162" spans="1:6" ht="14.5" x14ac:dyDescent="0.35">
      <c r="A1162" s="107" t="s">
        <v>79</v>
      </c>
      <c r="B1162" s="107" t="s">
        <v>16</v>
      </c>
      <c r="C1162" s="107">
        <v>9</v>
      </c>
      <c r="D1162" s="108">
        <v>18574.560669999999</v>
      </c>
      <c r="E1162" s="108">
        <v>1001100.867</v>
      </c>
      <c r="F1162" s="83"/>
    </row>
    <row r="1163" spans="1:6" ht="14.5" x14ac:dyDescent="0.35">
      <c r="A1163" s="107" t="s">
        <v>79</v>
      </c>
      <c r="B1163" s="107" t="s">
        <v>16</v>
      </c>
      <c r="C1163" s="107">
        <v>10</v>
      </c>
      <c r="D1163" s="108">
        <v>10010.57293</v>
      </c>
      <c r="E1163" s="108">
        <v>264596.47879999998</v>
      </c>
      <c r="F1163" s="83"/>
    </row>
    <row r="1164" spans="1:6" ht="14.5" x14ac:dyDescent="0.35">
      <c r="A1164" s="107" t="s">
        <v>79</v>
      </c>
      <c r="B1164" s="107" t="s">
        <v>16</v>
      </c>
      <c r="C1164" s="107">
        <v>11</v>
      </c>
      <c r="D1164" s="108">
        <v>8174.4412860000002</v>
      </c>
      <c r="E1164" s="108">
        <v>224310.6347</v>
      </c>
      <c r="F1164" s="83"/>
    </row>
    <row r="1165" spans="1:6" ht="14.5" x14ac:dyDescent="0.35">
      <c r="A1165" s="107" t="s">
        <v>79</v>
      </c>
      <c r="B1165" s="107" t="s">
        <v>16</v>
      </c>
      <c r="C1165" s="107">
        <v>12</v>
      </c>
      <c r="D1165" s="108">
        <v>6270.0166630000003</v>
      </c>
      <c r="E1165" s="108">
        <v>199679.11730000001</v>
      </c>
      <c r="F1165" s="83"/>
    </row>
    <row r="1166" spans="1:6" ht="14.5" x14ac:dyDescent="0.35">
      <c r="A1166" s="107" t="s">
        <v>79</v>
      </c>
      <c r="B1166" s="107" t="s">
        <v>17</v>
      </c>
      <c r="C1166" s="107">
        <v>1</v>
      </c>
      <c r="D1166" s="108">
        <v>876.79168100000004</v>
      </c>
      <c r="E1166" s="108">
        <v>75976.788570000004</v>
      </c>
      <c r="F1166" s="83"/>
    </row>
    <row r="1167" spans="1:6" ht="14.5" x14ac:dyDescent="0.35">
      <c r="A1167" s="107" t="s">
        <v>79</v>
      </c>
      <c r="B1167" s="107" t="s">
        <v>17</v>
      </c>
      <c r="C1167" s="107">
        <v>2</v>
      </c>
      <c r="D1167" s="108">
        <v>762.68456270000001</v>
      </c>
      <c r="E1167" s="108">
        <v>62828.934480000004</v>
      </c>
      <c r="F1167" s="83"/>
    </row>
    <row r="1168" spans="1:6" ht="14.5" x14ac:dyDescent="0.35">
      <c r="A1168" s="107" t="s">
        <v>79</v>
      </c>
      <c r="B1168" s="107" t="s">
        <v>17</v>
      </c>
      <c r="C1168" s="107">
        <v>3</v>
      </c>
      <c r="D1168" s="108">
        <v>840.70500649999997</v>
      </c>
      <c r="E1168" s="108">
        <v>74072.560540000006</v>
      </c>
      <c r="F1168" s="83"/>
    </row>
    <row r="1169" spans="1:6" ht="14.5" x14ac:dyDescent="0.35">
      <c r="A1169" s="107" t="s">
        <v>79</v>
      </c>
      <c r="B1169" s="107" t="s">
        <v>17</v>
      </c>
      <c r="C1169" s="107">
        <v>4</v>
      </c>
      <c r="D1169" s="108">
        <v>798.86310149999997</v>
      </c>
      <c r="E1169" s="108">
        <v>66088.170249999996</v>
      </c>
      <c r="F1169" s="83"/>
    </row>
    <row r="1170" spans="1:6" ht="14.5" x14ac:dyDescent="0.35">
      <c r="A1170" s="107" t="s">
        <v>79</v>
      </c>
      <c r="B1170" s="107" t="s">
        <v>17</v>
      </c>
      <c r="C1170" s="107">
        <v>5</v>
      </c>
      <c r="D1170" s="108">
        <v>910.36484399999995</v>
      </c>
      <c r="E1170" s="108">
        <v>69723.448279999997</v>
      </c>
      <c r="F1170" s="83"/>
    </row>
    <row r="1171" spans="1:6" ht="14.5" x14ac:dyDescent="0.35">
      <c r="A1171" s="107" t="s">
        <v>79</v>
      </c>
      <c r="B1171" s="107" t="s">
        <v>17</v>
      </c>
      <c r="C1171" s="107">
        <v>6</v>
      </c>
      <c r="D1171" s="108">
        <v>977.88797250000005</v>
      </c>
      <c r="E1171" s="108">
        <v>67073.815969999996</v>
      </c>
      <c r="F1171" s="83"/>
    </row>
    <row r="1172" spans="1:6" ht="14.5" x14ac:dyDescent="0.35">
      <c r="A1172" s="107" t="s">
        <v>79</v>
      </c>
      <c r="B1172" s="107" t="s">
        <v>17</v>
      </c>
      <c r="C1172" s="107">
        <v>7</v>
      </c>
      <c r="D1172" s="108">
        <v>942.39018759999999</v>
      </c>
      <c r="E1172" s="108">
        <v>67744.27953</v>
      </c>
      <c r="F1172" s="83"/>
    </row>
    <row r="1173" spans="1:6" ht="14.5" x14ac:dyDescent="0.35">
      <c r="A1173" s="107" t="s">
        <v>79</v>
      </c>
      <c r="B1173" s="107" t="s">
        <v>17</v>
      </c>
      <c r="C1173" s="107">
        <v>8</v>
      </c>
      <c r="D1173" s="108">
        <v>888.49623959999997</v>
      </c>
      <c r="E1173" s="108">
        <v>62972.440139999999</v>
      </c>
      <c r="F1173" s="83"/>
    </row>
    <row r="1174" spans="1:6" ht="14.5" x14ac:dyDescent="0.35">
      <c r="A1174" s="107" t="s">
        <v>79</v>
      </c>
      <c r="B1174" s="107" t="s">
        <v>17</v>
      </c>
      <c r="C1174" s="107">
        <v>9</v>
      </c>
      <c r="D1174" s="108">
        <v>855.81986989999996</v>
      </c>
      <c r="E1174" s="108">
        <v>56428.632859999998</v>
      </c>
      <c r="F1174" s="83"/>
    </row>
    <row r="1175" spans="1:6" ht="14.5" x14ac:dyDescent="0.35">
      <c r="A1175" s="107" t="s">
        <v>79</v>
      </c>
      <c r="B1175" s="107" t="s">
        <v>17</v>
      </c>
      <c r="C1175" s="107">
        <v>10</v>
      </c>
      <c r="D1175" s="108">
        <v>849.42499850000002</v>
      </c>
      <c r="E1175" s="108">
        <v>41230.844779999999</v>
      </c>
      <c r="F1175" s="83"/>
    </row>
    <row r="1176" spans="1:6" ht="14.5" x14ac:dyDescent="0.35">
      <c r="A1176" s="107" t="s">
        <v>79</v>
      </c>
      <c r="B1176" s="107" t="s">
        <v>17</v>
      </c>
      <c r="C1176" s="107">
        <v>11</v>
      </c>
      <c r="D1176" s="108">
        <v>906.67700779999996</v>
      </c>
      <c r="E1176" s="108">
        <v>42129.278050000001</v>
      </c>
      <c r="F1176" s="83"/>
    </row>
    <row r="1177" spans="1:6" ht="14.5" x14ac:dyDescent="0.35">
      <c r="A1177" s="107" t="s">
        <v>79</v>
      </c>
      <c r="B1177" s="107" t="s">
        <v>17</v>
      </c>
      <c r="C1177" s="107">
        <v>12</v>
      </c>
      <c r="D1177" s="108">
        <v>871.80698649999999</v>
      </c>
      <c r="E1177" s="108">
        <v>43584.417329999997</v>
      </c>
      <c r="F1177" s="83"/>
    </row>
    <row r="1178" spans="1:6" ht="14.5" x14ac:dyDescent="0.35">
      <c r="A1178" s="107" t="s">
        <v>79</v>
      </c>
      <c r="B1178" s="107" t="s">
        <v>87</v>
      </c>
      <c r="C1178" s="107">
        <v>1</v>
      </c>
      <c r="D1178" s="108">
        <v>16083.42445</v>
      </c>
      <c r="E1178" s="108">
        <v>1388486.3489999999</v>
      </c>
      <c r="F1178" s="83"/>
    </row>
    <row r="1179" spans="1:6" ht="14.5" x14ac:dyDescent="0.35">
      <c r="A1179" s="107" t="s">
        <v>79</v>
      </c>
      <c r="B1179" s="107" t="s">
        <v>87</v>
      </c>
      <c r="C1179" s="107">
        <v>2</v>
      </c>
      <c r="D1179" s="108">
        <v>12770.24733</v>
      </c>
      <c r="E1179" s="108">
        <v>1063395.6129999999</v>
      </c>
      <c r="F1179" s="83"/>
    </row>
    <row r="1180" spans="1:6" ht="14.5" x14ac:dyDescent="0.35">
      <c r="A1180" s="107" t="s">
        <v>79</v>
      </c>
      <c r="B1180" s="107" t="s">
        <v>87</v>
      </c>
      <c r="C1180" s="107">
        <v>3</v>
      </c>
      <c r="D1180" s="108">
        <v>13631.07451</v>
      </c>
      <c r="E1180" s="108">
        <v>1222457.0490000001</v>
      </c>
      <c r="F1180" s="83"/>
    </row>
    <row r="1181" spans="1:6" ht="14.5" x14ac:dyDescent="0.35">
      <c r="A1181" s="107" t="s">
        <v>79</v>
      </c>
      <c r="B1181" s="107" t="s">
        <v>87</v>
      </c>
      <c r="C1181" s="107">
        <v>4</v>
      </c>
      <c r="D1181" s="108">
        <v>13114.57603</v>
      </c>
      <c r="E1181" s="108">
        <v>1068641.2209999999</v>
      </c>
      <c r="F1181" s="83"/>
    </row>
    <row r="1182" spans="1:6" ht="14.5" x14ac:dyDescent="0.35">
      <c r="A1182" s="107" t="s">
        <v>79</v>
      </c>
      <c r="B1182" s="107" t="s">
        <v>87</v>
      </c>
      <c r="C1182" s="107">
        <v>5</v>
      </c>
      <c r="D1182" s="108">
        <v>16282.65285</v>
      </c>
      <c r="E1182" s="108">
        <v>1223250.9140000001</v>
      </c>
      <c r="F1182" s="83"/>
    </row>
    <row r="1183" spans="1:6" ht="14.5" x14ac:dyDescent="0.35">
      <c r="A1183" s="107" t="s">
        <v>79</v>
      </c>
      <c r="B1183" s="107" t="s">
        <v>87</v>
      </c>
      <c r="C1183" s="107">
        <v>6</v>
      </c>
      <c r="D1183" s="108">
        <v>15020.069079999999</v>
      </c>
      <c r="E1183" s="108">
        <v>1010477.999</v>
      </c>
      <c r="F1183" s="83"/>
    </row>
    <row r="1184" spans="1:6" ht="14.5" x14ac:dyDescent="0.35">
      <c r="A1184" s="107" t="s">
        <v>79</v>
      </c>
      <c r="B1184" s="107" t="s">
        <v>87</v>
      </c>
      <c r="C1184" s="107">
        <v>7</v>
      </c>
      <c r="D1184" s="108">
        <v>15169.07761</v>
      </c>
      <c r="E1184" s="108">
        <v>1054678.1580000001</v>
      </c>
      <c r="F1184" s="83"/>
    </row>
    <row r="1185" spans="1:6" ht="14.5" x14ac:dyDescent="0.35">
      <c r="A1185" s="107" t="s">
        <v>79</v>
      </c>
      <c r="B1185" s="107" t="s">
        <v>87</v>
      </c>
      <c r="C1185" s="107">
        <v>8</v>
      </c>
      <c r="D1185" s="108">
        <v>14222.964620000001</v>
      </c>
      <c r="E1185" s="108">
        <v>973344.91890000005</v>
      </c>
      <c r="F1185" s="83"/>
    </row>
    <row r="1186" spans="1:6" ht="14.5" x14ac:dyDescent="0.35">
      <c r="A1186" s="107" t="s">
        <v>79</v>
      </c>
      <c r="B1186" s="107" t="s">
        <v>87</v>
      </c>
      <c r="C1186" s="107">
        <v>9</v>
      </c>
      <c r="D1186" s="108">
        <v>13032.049000000001</v>
      </c>
      <c r="E1186" s="108">
        <v>861370.88130000001</v>
      </c>
      <c r="F1186" s="83"/>
    </row>
    <row r="1187" spans="1:6" ht="14.5" x14ac:dyDescent="0.35">
      <c r="A1187" s="107" t="s">
        <v>79</v>
      </c>
      <c r="B1187" s="107" t="s">
        <v>87</v>
      </c>
      <c r="C1187" s="107">
        <v>10</v>
      </c>
      <c r="D1187" s="108">
        <v>12665.98395</v>
      </c>
      <c r="E1187" s="108">
        <v>704045.38919999998</v>
      </c>
      <c r="F1187" s="83"/>
    </row>
    <row r="1188" spans="1:6" ht="14.5" x14ac:dyDescent="0.35">
      <c r="A1188" s="107" t="s">
        <v>79</v>
      </c>
      <c r="B1188" s="107" t="s">
        <v>87</v>
      </c>
      <c r="C1188" s="107">
        <v>11</v>
      </c>
      <c r="D1188" s="108">
        <v>12711.443359999999</v>
      </c>
      <c r="E1188" s="108">
        <v>687652.57440000004</v>
      </c>
      <c r="F1188" s="83"/>
    </row>
    <row r="1189" spans="1:6" ht="14.5" x14ac:dyDescent="0.35">
      <c r="A1189" s="107" t="s">
        <v>79</v>
      </c>
      <c r="B1189" s="107" t="s">
        <v>87</v>
      </c>
      <c r="C1189" s="107">
        <v>12</v>
      </c>
      <c r="D1189" s="108">
        <v>13317.51838</v>
      </c>
      <c r="E1189" s="108">
        <v>751980.72820000001</v>
      </c>
      <c r="F1189" s="83"/>
    </row>
    <row r="1190" spans="1:6" ht="14.5" x14ac:dyDescent="0.35">
      <c r="A1190" s="107" t="s">
        <v>79</v>
      </c>
      <c r="B1190" s="107" t="s">
        <v>397</v>
      </c>
      <c r="C1190" s="107">
        <v>1</v>
      </c>
      <c r="D1190" s="108">
        <v>49639.647799999999</v>
      </c>
      <c r="E1190" s="108">
        <v>4322517.55</v>
      </c>
      <c r="F1190" s="83"/>
    </row>
    <row r="1191" spans="1:6" ht="14.5" x14ac:dyDescent="0.35">
      <c r="A1191" s="107" t="s">
        <v>79</v>
      </c>
      <c r="B1191" s="107" t="s">
        <v>397</v>
      </c>
      <c r="C1191" s="107">
        <v>2</v>
      </c>
      <c r="D1191" s="108">
        <v>45075.589599999999</v>
      </c>
      <c r="E1191" s="108">
        <v>3777319.18</v>
      </c>
      <c r="F1191" s="83"/>
    </row>
    <row r="1192" spans="1:6" ht="14.5" x14ac:dyDescent="0.35">
      <c r="A1192" s="107" t="s">
        <v>79</v>
      </c>
      <c r="B1192" s="107" t="s">
        <v>397</v>
      </c>
      <c r="C1192" s="107">
        <v>3</v>
      </c>
      <c r="D1192" s="108">
        <v>48088.825499999999</v>
      </c>
      <c r="E1192" s="108">
        <v>4258724.1449999996</v>
      </c>
      <c r="F1192" s="83"/>
    </row>
    <row r="1193" spans="1:6" ht="14.5" x14ac:dyDescent="0.35">
      <c r="A1193" s="107" t="s">
        <v>79</v>
      </c>
      <c r="B1193" s="107" t="s">
        <v>397</v>
      </c>
      <c r="C1193" s="107">
        <v>4</v>
      </c>
      <c r="D1193" s="108">
        <v>44860.844570000001</v>
      </c>
      <c r="E1193" s="108">
        <v>3604146.108</v>
      </c>
      <c r="F1193" s="83"/>
    </row>
    <row r="1194" spans="1:6" ht="14.5" x14ac:dyDescent="0.35">
      <c r="A1194" s="107" t="s">
        <v>79</v>
      </c>
      <c r="B1194" s="107" t="s">
        <v>397</v>
      </c>
      <c r="C1194" s="107">
        <v>5</v>
      </c>
      <c r="D1194" s="108">
        <v>48184.490640000004</v>
      </c>
      <c r="E1194" s="108">
        <v>3580016.7820000001</v>
      </c>
      <c r="F1194" s="83"/>
    </row>
    <row r="1195" spans="1:6" ht="14.5" x14ac:dyDescent="0.35">
      <c r="A1195" s="107" t="s">
        <v>79</v>
      </c>
      <c r="B1195" s="107" t="s">
        <v>397</v>
      </c>
      <c r="C1195" s="107">
        <v>6</v>
      </c>
      <c r="D1195" s="108">
        <v>52138.442929999997</v>
      </c>
      <c r="E1195" s="108">
        <v>3622492.7439999999</v>
      </c>
      <c r="F1195" s="83"/>
    </row>
    <row r="1196" spans="1:6" ht="14.5" x14ac:dyDescent="0.35">
      <c r="A1196" s="107" t="s">
        <v>79</v>
      </c>
      <c r="B1196" s="107" t="s">
        <v>397</v>
      </c>
      <c r="C1196" s="107">
        <v>7</v>
      </c>
      <c r="D1196" s="108">
        <v>51056.644529999998</v>
      </c>
      <c r="E1196" s="108">
        <v>3591365.648</v>
      </c>
      <c r="F1196" s="83"/>
    </row>
    <row r="1197" spans="1:6" ht="14.5" x14ac:dyDescent="0.35">
      <c r="A1197" s="107" t="s">
        <v>79</v>
      </c>
      <c r="B1197" s="107" t="s">
        <v>397</v>
      </c>
      <c r="C1197" s="107">
        <v>8</v>
      </c>
      <c r="D1197" s="108">
        <v>47622.49538</v>
      </c>
      <c r="E1197" s="108">
        <v>3244946.6460000002</v>
      </c>
      <c r="F1197" s="83"/>
    </row>
    <row r="1198" spans="1:6" ht="14.5" x14ac:dyDescent="0.35">
      <c r="A1198" s="107" t="s">
        <v>79</v>
      </c>
      <c r="B1198" s="107" t="s">
        <v>397</v>
      </c>
      <c r="C1198" s="107">
        <v>9</v>
      </c>
      <c r="D1198" s="108">
        <v>45075.014410000003</v>
      </c>
      <c r="E1198" s="108">
        <v>2926476.2579999999</v>
      </c>
      <c r="F1198" s="83"/>
    </row>
    <row r="1199" spans="1:6" ht="14.5" x14ac:dyDescent="0.35">
      <c r="A1199" s="107" t="s">
        <v>79</v>
      </c>
      <c r="B1199" s="107" t="s">
        <v>397</v>
      </c>
      <c r="C1199" s="107">
        <v>10</v>
      </c>
      <c r="D1199" s="108">
        <v>44302.619079999997</v>
      </c>
      <c r="E1199" s="108">
        <v>1911394.6810000001</v>
      </c>
      <c r="F1199" s="83"/>
    </row>
    <row r="1200" spans="1:6" ht="14.5" x14ac:dyDescent="0.35">
      <c r="A1200" s="107" t="s">
        <v>79</v>
      </c>
      <c r="B1200" s="107" t="s">
        <v>397</v>
      </c>
      <c r="C1200" s="107">
        <v>11</v>
      </c>
      <c r="D1200" s="108">
        <v>44868.187519999999</v>
      </c>
      <c r="E1200" s="108">
        <v>1942264.0020000001</v>
      </c>
      <c r="F1200" s="83"/>
    </row>
    <row r="1201" spans="1:6" ht="14.5" x14ac:dyDescent="0.35">
      <c r="A1201" s="107" t="s">
        <v>79</v>
      </c>
      <c r="B1201" s="107" t="s">
        <v>397</v>
      </c>
      <c r="C1201" s="107">
        <v>12</v>
      </c>
      <c r="D1201" s="108">
        <v>47134.629090000002</v>
      </c>
      <c r="E1201" s="108">
        <v>2222835.0210000002</v>
      </c>
      <c r="F1201" s="83"/>
    </row>
    <row r="1202" spans="1:6" ht="14.5" x14ac:dyDescent="0.35">
      <c r="A1202" s="107" t="s">
        <v>79</v>
      </c>
      <c r="B1202" s="107" t="s">
        <v>396</v>
      </c>
      <c r="C1202" s="107">
        <v>1</v>
      </c>
      <c r="D1202" s="108">
        <v>7458.2661349999998</v>
      </c>
      <c r="E1202" s="108">
        <v>650939.60649999999</v>
      </c>
      <c r="F1202" s="83"/>
    </row>
    <row r="1203" spans="1:6" ht="14.5" x14ac:dyDescent="0.35">
      <c r="A1203" s="107" t="s">
        <v>79</v>
      </c>
      <c r="B1203" s="107" t="s">
        <v>396</v>
      </c>
      <c r="C1203" s="107">
        <v>2</v>
      </c>
      <c r="D1203" s="108">
        <v>6850.5270719999999</v>
      </c>
      <c r="E1203" s="108">
        <v>570718.17180000001</v>
      </c>
      <c r="F1203" s="83"/>
    </row>
    <row r="1204" spans="1:6" ht="14.5" x14ac:dyDescent="0.35">
      <c r="A1204" s="107" t="s">
        <v>79</v>
      </c>
      <c r="B1204" s="107" t="s">
        <v>396</v>
      </c>
      <c r="C1204" s="107">
        <v>3</v>
      </c>
      <c r="D1204" s="108">
        <v>7324.1910079999998</v>
      </c>
      <c r="E1204" s="108">
        <v>657264.90960000001</v>
      </c>
      <c r="F1204" s="83"/>
    </row>
    <row r="1205" spans="1:6" ht="14.5" x14ac:dyDescent="0.35">
      <c r="A1205" s="107" t="s">
        <v>79</v>
      </c>
      <c r="B1205" s="107" t="s">
        <v>396</v>
      </c>
      <c r="C1205" s="107">
        <v>4</v>
      </c>
      <c r="D1205" s="108">
        <v>7039.2648250000002</v>
      </c>
      <c r="E1205" s="108">
        <v>574075.32039999997</v>
      </c>
      <c r="F1205" s="83"/>
    </row>
    <row r="1206" spans="1:6" ht="14.5" x14ac:dyDescent="0.35">
      <c r="A1206" s="107" t="s">
        <v>79</v>
      </c>
      <c r="B1206" s="107" t="s">
        <v>396</v>
      </c>
      <c r="C1206" s="107">
        <v>5</v>
      </c>
      <c r="D1206" s="108">
        <v>7380.7301479999996</v>
      </c>
      <c r="E1206" s="108">
        <v>553827.85499999998</v>
      </c>
      <c r="F1206" s="83"/>
    </row>
    <row r="1207" spans="1:6" ht="14.5" x14ac:dyDescent="0.35">
      <c r="A1207" s="107" t="s">
        <v>79</v>
      </c>
      <c r="B1207" s="107" t="s">
        <v>396</v>
      </c>
      <c r="C1207" s="107">
        <v>6</v>
      </c>
      <c r="D1207" s="108">
        <v>8101.5527840000004</v>
      </c>
      <c r="E1207" s="108">
        <v>545096.62450000003</v>
      </c>
      <c r="F1207" s="83"/>
    </row>
    <row r="1208" spans="1:6" ht="14.5" x14ac:dyDescent="0.35">
      <c r="A1208" s="107" t="s">
        <v>79</v>
      </c>
      <c r="B1208" s="107" t="s">
        <v>396</v>
      </c>
      <c r="C1208" s="107">
        <v>7</v>
      </c>
      <c r="D1208" s="108">
        <v>8028.9098059999997</v>
      </c>
      <c r="E1208" s="108">
        <v>557689.18909999996</v>
      </c>
      <c r="F1208" s="83"/>
    </row>
    <row r="1209" spans="1:6" ht="14.5" x14ac:dyDescent="0.35">
      <c r="A1209" s="107" t="s">
        <v>79</v>
      </c>
      <c r="B1209" s="107" t="s">
        <v>396</v>
      </c>
      <c r="C1209" s="107">
        <v>8</v>
      </c>
      <c r="D1209" s="108">
        <v>7524.2940449999996</v>
      </c>
      <c r="E1209" s="108">
        <v>514736.84370000003</v>
      </c>
      <c r="F1209" s="83"/>
    </row>
    <row r="1210" spans="1:6" ht="14.5" x14ac:dyDescent="0.35">
      <c r="A1210" s="107" t="s">
        <v>79</v>
      </c>
      <c r="B1210" s="107" t="s">
        <v>396</v>
      </c>
      <c r="C1210" s="107">
        <v>9</v>
      </c>
      <c r="D1210" s="108">
        <v>7018.8344500000003</v>
      </c>
      <c r="E1210" s="108">
        <v>464969.84340000001</v>
      </c>
      <c r="F1210" s="83"/>
    </row>
    <row r="1211" spans="1:6" ht="14.5" x14ac:dyDescent="0.35">
      <c r="A1211" s="107" t="s">
        <v>79</v>
      </c>
      <c r="B1211" s="107" t="s">
        <v>396</v>
      </c>
      <c r="C1211" s="107">
        <v>10</v>
      </c>
      <c r="D1211" s="108">
        <v>6819.2854399999997</v>
      </c>
      <c r="E1211" s="108">
        <v>379295.25709999999</v>
      </c>
      <c r="F1211" s="83"/>
    </row>
    <row r="1212" spans="1:6" ht="14.5" x14ac:dyDescent="0.35">
      <c r="A1212" s="107" t="s">
        <v>79</v>
      </c>
      <c r="B1212" s="107" t="s">
        <v>396</v>
      </c>
      <c r="C1212" s="107">
        <v>11</v>
      </c>
      <c r="D1212" s="108">
        <v>6841.7389949999997</v>
      </c>
      <c r="E1212" s="108">
        <v>370405.95649999997</v>
      </c>
      <c r="F1212" s="83"/>
    </row>
    <row r="1213" spans="1:6" ht="14.5" x14ac:dyDescent="0.35">
      <c r="A1213" s="107" t="s">
        <v>79</v>
      </c>
      <c r="B1213" s="107" t="s">
        <v>396</v>
      </c>
      <c r="C1213" s="107">
        <v>12</v>
      </c>
      <c r="D1213" s="108">
        <v>7166.766834</v>
      </c>
      <c r="E1213" s="108">
        <v>404931.46500000003</v>
      </c>
      <c r="F1213" s="83"/>
    </row>
    <row r="1214" spans="1:6" ht="14.5" x14ac:dyDescent="0.35">
      <c r="A1214" s="107" t="s">
        <v>79</v>
      </c>
      <c r="B1214" s="107" t="s">
        <v>18</v>
      </c>
      <c r="C1214" s="107">
        <v>1</v>
      </c>
      <c r="D1214" s="108">
        <v>6906.1392420000002</v>
      </c>
      <c r="E1214" s="108">
        <v>583796.70519999997</v>
      </c>
      <c r="F1214" s="83"/>
    </row>
    <row r="1215" spans="1:6" ht="14.5" x14ac:dyDescent="0.35">
      <c r="A1215" s="107" t="s">
        <v>79</v>
      </c>
      <c r="B1215" s="107" t="s">
        <v>18</v>
      </c>
      <c r="C1215" s="107">
        <v>2</v>
      </c>
      <c r="D1215" s="108">
        <v>5991.803629</v>
      </c>
      <c r="E1215" s="108">
        <v>486594.35810000001</v>
      </c>
      <c r="F1215" s="83"/>
    </row>
    <row r="1216" spans="1:6" ht="14.5" x14ac:dyDescent="0.35">
      <c r="A1216" s="107" t="s">
        <v>79</v>
      </c>
      <c r="B1216" s="107" t="s">
        <v>18</v>
      </c>
      <c r="C1216" s="107">
        <v>3</v>
      </c>
      <c r="D1216" s="108">
        <v>6321.6468729999997</v>
      </c>
      <c r="E1216" s="108">
        <v>543920.07629999996</v>
      </c>
      <c r="F1216" s="83"/>
    </row>
    <row r="1217" spans="1:6" ht="14.5" x14ac:dyDescent="0.35">
      <c r="A1217" s="107" t="s">
        <v>79</v>
      </c>
      <c r="B1217" s="107" t="s">
        <v>18</v>
      </c>
      <c r="C1217" s="107">
        <v>4</v>
      </c>
      <c r="D1217" s="108">
        <v>6002.1085819999998</v>
      </c>
      <c r="E1217" s="108">
        <v>477593.65279999998</v>
      </c>
      <c r="F1217" s="83"/>
    </row>
    <row r="1218" spans="1:6" ht="14.5" x14ac:dyDescent="0.35">
      <c r="A1218" s="107" t="s">
        <v>79</v>
      </c>
      <c r="B1218" s="107" t="s">
        <v>18</v>
      </c>
      <c r="C1218" s="107">
        <v>5</v>
      </c>
      <c r="D1218" s="108">
        <v>6130.4245840000003</v>
      </c>
      <c r="E1218" s="108">
        <v>453131.71759999997</v>
      </c>
      <c r="F1218" s="83"/>
    </row>
    <row r="1219" spans="1:6" ht="14.5" x14ac:dyDescent="0.35">
      <c r="A1219" s="107" t="s">
        <v>79</v>
      </c>
      <c r="B1219" s="107" t="s">
        <v>18</v>
      </c>
      <c r="C1219" s="107">
        <v>6</v>
      </c>
      <c r="D1219" s="108">
        <v>6283.9838689999997</v>
      </c>
      <c r="E1219" s="108">
        <v>430218.95520000003</v>
      </c>
      <c r="F1219" s="83"/>
    </row>
    <row r="1220" spans="1:6" ht="14.5" x14ac:dyDescent="0.35">
      <c r="A1220" s="107" t="s">
        <v>79</v>
      </c>
      <c r="B1220" s="107" t="s">
        <v>18</v>
      </c>
      <c r="C1220" s="107">
        <v>7</v>
      </c>
      <c r="D1220" s="108">
        <v>6288.0516939999998</v>
      </c>
      <c r="E1220" s="108">
        <v>433848.0797</v>
      </c>
      <c r="F1220" s="83"/>
    </row>
    <row r="1221" spans="1:6" ht="14.5" x14ac:dyDescent="0.35">
      <c r="A1221" s="107" t="s">
        <v>79</v>
      </c>
      <c r="B1221" s="107" t="s">
        <v>18</v>
      </c>
      <c r="C1221" s="107">
        <v>8</v>
      </c>
      <c r="D1221" s="108">
        <v>5601.326094</v>
      </c>
      <c r="E1221" s="108">
        <v>378092.5085</v>
      </c>
      <c r="F1221" s="83"/>
    </row>
    <row r="1222" spans="1:6" ht="14.5" x14ac:dyDescent="0.35">
      <c r="A1222" s="107" t="s">
        <v>79</v>
      </c>
      <c r="B1222" s="107" t="s">
        <v>18</v>
      </c>
      <c r="C1222" s="107">
        <v>9</v>
      </c>
      <c r="D1222" s="108">
        <v>5405.015676</v>
      </c>
      <c r="E1222" s="108">
        <v>342609.11290000001</v>
      </c>
      <c r="F1222" s="83"/>
    </row>
    <row r="1223" spans="1:6" ht="14.5" x14ac:dyDescent="0.35">
      <c r="A1223" s="107" t="s">
        <v>79</v>
      </c>
      <c r="B1223" s="107" t="s">
        <v>18</v>
      </c>
      <c r="C1223" s="107">
        <v>10</v>
      </c>
      <c r="D1223" s="108">
        <v>5967.6240760000001</v>
      </c>
      <c r="E1223" s="108">
        <v>231707.6476</v>
      </c>
      <c r="F1223" s="83"/>
    </row>
    <row r="1224" spans="1:6" ht="14.5" x14ac:dyDescent="0.35">
      <c r="A1224" s="107" t="s">
        <v>79</v>
      </c>
      <c r="B1224" s="107" t="s">
        <v>18</v>
      </c>
      <c r="C1224" s="107">
        <v>11</v>
      </c>
      <c r="D1224" s="108">
        <v>6464.7962930000003</v>
      </c>
      <c r="E1224" s="108">
        <v>246943.86230000001</v>
      </c>
      <c r="F1224" s="83"/>
    </row>
    <row r="1225" spans="1:6" ht="14.5" x14ac:dyDescent="0.35">
      <c r="A1225" s="107" t="s">
        <v>79</v>
      </c>
      <c r="B1225" s="107" t="s">
        <v>18</v>
      </c>
      <c r="C1225" s="107">
        <v>12</v>
      </c>
      <c r="D1225" s="108">
        <v>6853.7949319999998</v>
      </c>
      <c r="E1225" s="108">
        <v>287577.1519</v>
      </c>
      <c r="F1225" s="83"/>
    </row>
    <row r="1226" spans="1:6" ht="14.5" x14ac:dyDescent="0.35">
      <c r="A1226" s="107" t="s">
        <v>79</v>
      </c>
      <c r="B1226" s="107" t="s">
        <v>19</v>
      </c>
      <c r="C1226" s="107">
        <v>1</v>
      </c>
      <c r="D1226" s="108">
        <v>68284.237970000002</v>
      </c>
      <c r="E1226" s="108">
        <v>6452564.7939999998</v>
      </c>
      <c r="F1226" s="83"/>
    </row>
    <row r="1227" spans="1:6" ht="14.5" x14ac:dyDescent="0.35">
      <c r="A1227" s="107" t="s">
        <v>79</v>
      </c>
      <c r="B1227" s="107" t="s">
        <v>19</v>
      </c>
      <c r="C1227" s="107">
        <v>2</v>
      </c>
      <c r="D1227" s="108">
        <v>60287.67052</v>
      </c>
      <c r="E1227" s="108">
        <v>5400863.7949999999</v>
      </c>
      <c r="F1227" s="83"/>
    </row>
    <row r="1228" spans="1:6" ht="14.5" x14ac:dyDescent="0.35">
      <c r="A1228" s="107" t="s">
        <v>79</v>
      </c>
      <c r="B1228" s="107" t="s">
        <v>19</v>
      </c>
      <c r="C1228" s="107">
        <v>3</v>
      </c>
      <c r="D1228" s="108">
        <v>64390.899640000003</v>
      </c>
      <c r="E1228" s="108">
        <v>6143431.5250000004</v>
      </c>
      <c r="F1228" s="83"/>
    </row>
    <row r="1229" spans="1:6" ht="14.5" x14ac:dyDescent="0.35">
      <c r="A1229" s="107" t="s">
        <v>79</v>
      </c>
      <c r="B1229" s="107" t="s">
        <v>19</v>
      </c>
      <c r="C1229" s="107">
        <v>4</v>
      </c>
      <c r="D1229" s="108">
        <v>59948.272290000001</v>
      </c>
      <c r="E1229" s="108">
        <v>4934153.83</v>
      </c>
      <c r="F1229" s="83"/>
    </row>
    <row r="1230" spans="1:6" ht="14.5" x14ac:dyDescent="0.35">
      <c r="A1230" s="107" t="s">
        <v>79</v>
      </c>
      <c r="B1230" s="107" t="s">
        <v>19</v>
      </c>
      <c r="C1230" s="107">
        <v>5</v>
      </c>
      <c r="D1230" s="108">
        <v>65179.693090000001</v>
      </c>
      <c r="E1230" s="108">
        <v>4907992.932</v>
      </c>
      <c r="F1230" s="83"/>
    </row>
    <row r="1231" spans="1:6" ht="14.5" x14ac:dyDescent="0.35">
      <c r="A1231" s="107" t="s">
        <v>79</v>
      </c>
      <c r="B1231" s="107" t="s">
        <v>19</v>
      </c>
      <c r="C1231" s="107">
        <v>6</v>
      </c>
      <c r="D1231" s="108">
        <v>68608.450190000003</v>
      </c>
      <c r="E1231" s="108">
        <v>4832412.5559999999</v>
      </c>
      <c r="F1231" s="83"/>
    </row>
    <row r="1232" spans="1:6" ht="14.5" x14ac:dyDescent="0.35">
      <c r="A1232" s="107" t="s">
        <v>79</v>
      </c>
      <c r="B1232" s="107" t="s">
        <v>19</v>
      </c>
      <c r="C1232" s="107">
        <v>7</v>
      </c>
      <c r="D1232" s="108">
        <v>69725.232529999994</v>
      </c>
      <c r="E1232" s="108">
        <v>5030573.6030000001</v>
      </c>
      <c r="F1232" s="83"/>
    </row>
    <row r="1233" spans="1:6" ht="14.5" x14ac:dyDescent="0.35">
      <c r="A1233" s="107" t="s">
        <v>79</v>
      </c>
      <c r="B1233" s="107" t="s">
        <v>19</v>
      </c>
      <c r="C1233" s="107">
        <v>8</v>
      </c>
      <c r="D1233" s="108">
        <v>65777.372610000006</v>
      </c>
      <c r="E1233" s="108">
        <v>4606008.87</v>
      </c>
      <c r="F1233" s="83"/>
    </row>
    <row r="1234" spans="1:6" ht="14.5" x14ac:dyDescent="0.35">
      <c r="A1234" s="107" t="s">
        <v>79</v>
      </c>
      <c r="B1234" s="107" t="s">
        <v>19</v>
      </c>
      <c r="C1234" s="107">
        <v>9</v>
      </c>
      <c r="D1234" s="108">
        <v>62297.229979999996</v>
      </c>
      <c r="E1234" s="108">
        <v>4238476.4819999998</v>
      </c>
      <c r="F1234" s="83"/>
    </row>
    <row r="1235" spans="1:6" ht="14.5" x14ac:dyDescent="0.35">
      <c r="A1235" s="107" t="s">
        <v>79</v>
      </c>
      <c r="B1235" s="107" t="s">
        <v>19</v>
      </c>
      <c r="C1235" s="107">
        <v>10</v>
      </c>
      <c r="D1235" s="108">
        <v>61226.886890000002</v>
      </c>
      <c r="E1235" s="108">
        <v>2790852.5060000001</v>
      </c>
      <c r="F1235" s="83"/>
    </row>
    <row r="1236" spans="1:6" ht="14.5" x14ac:dyDescent="0.35">
      <c r="A1236" s="107" t="s">
        <v>79</v>
      </c>
      <c r="B1236" s="107" t="s">
        <v>19</v>
      </c>
      <c r="C1236" s="107">
        <v>11</v>
      </c>
      <c r="D1236" s="108">
        <v>63115.07185</v>
      </c>
      <c r="E1236" s="108">
        <v>2903090.2940000002</v>
      </c>
      <c r="F1236" s="83"/>
    </row>
    <row r="1237" spans="1:6" ht="14.5" x14ac:dyDescent="0.35">
      <c r="A1237" s="107" t="s">
        <v>79</v>
      </c>
      <c r="B1237" s="107" t="s">
        <v>19</v>
      </c>
      <c r="C1237" s="107">
        <v>12</v>
      </c>
      <c r="D1237" s="108">
        <v>67244.313259999995</v>
      </c>
      <c r="E1237" s="108">
        <v>3457985.3080000002</v>
      </c>
      <c r="F1237" s="83"/>
    </row>
    <row r="1238" spans="1:6" ht="14.5" x14ac:dyDescent="0.35">
      <c r="A1238" s="107" t="s">
        <v>79</v>
      </c>
      <c r="B1238" s="107" t="s">
        <v>20</v>
      </c>
      <c r="C1238" s="107">
        <v>1</v>
      </c>
      <c r="D1238" s="108">
        <v>146.16432080000001</v>
      </c>
      <c r="E1238" s="108">
        <v>11612.14516</v>
      </c>
      <c r="F1238" s="83"/>
    </row>
    <row r="1239" spans="1:6" ht="14.5" x14ac:dyDescent="0.35">
      <c r="A1239" s="107" t="s">
        <v>79</v>
      </c>
      <c r="B1239" s="107" t="s">
        <v>20</v>
      </c>
      <c r="C1239" s="107">
        <v>2</v>
      </c>
      <c r="D1239" s="108">
        <v>114.8135314</v>
      </c>
      <c r="E1239" s="108">
        <v>8480.8099989999992</v>
      </c>
      <c r="F1239" s="83"/>
    </row>
    <row r="1240" spans="1:6" ht="14.5" x14ac:dyDescent="0.35">
      <c r="A1240" s="107" t="s">
        <v>79</v>
      </c>
      <c r="B1240" s="107" t="s">
        <v>20</v>
      </c>
      <c r="C1240" s="107">
        <v>3</v>
      </c>
      <c r="D1240" s="108">
        <v>131.2947503</v>
      </c>
      <c r="E1240" s="108">
        <v>10200.42232</v>
      </c>
      <c r="F1240" s="83"/>
    </row>
    <row r="1241" spans="1:6" ht="14.5" x14ac:dyDescent="0.35">
      <c r="A1241" s="107" t="s">
        <v>79</v>
      </c>
      <c r="B1241" s="107" t="s">
        <v>20</v>
      </c>
      <c r="C1241" s="107">
        <v>4</v>
      </c>
      <c r="D1241" s="108">
        <v>117.41348429999999</v>
      </c>
      <c r="E1241" s="108">
        <v>8995.4970190000004</v>
      </c>
      <c r="F1241" s="83"/>
    </row>
    <row r="1242" spans="1:6" ht="14.5" x14ac:dyDescent="0.35">
      <c r="A1242" s="107" t="s">
        <v>79</v>
      </c>
      <c r="B1242" s="107" t="s">
        <v>20</v>
      </c>
      <c r="C1242" s="107">
        <v>5</v>
      </c>
      <c r="D1242" s="108">
        <v>137.67002120000001</v>
      </c>
      <c r="E1242" s="108">
        <v>9813.4577910000007</v>
      </c>
      <c r="F1242" s="83"/>
    </row>
    <row r="1243" spans="1:6" ht="14.5" x14ac:dyDescent="0.35">
      <c r="A1243" s="107" t="s">
        <v>79</v>
      </c>
      <c r="B1243" s="107" t="s">
        <v>20</v>
      </c>
      <c r="C1243" s="107">
        <v>6</v>
      </c>
      <c r="D1243" s="108">
        <v>126.6557878</v>
      </c>
      <c r="E1243" s="108">
        <v>8336.0116830000006</v>
      </c>
      <c r="F1243" s="83"/>
    </row>
    <row r="1244" spans="1:6" ht="14.5" x14ac:dyDescent="0.35">
      <c r="A1244" s="107" t="s">
        <v>79</v>
      </c>
      <c r="B1244" s="107" t="s">
        <v>20</v>
      </c>
      <c r="C1244" s="107">
        <v>7</v>
      </c>
      <c r="D1244" s="108">
        <v>129.06876299999999</v>
      </c>
      <c r="E1244" s="108">
        <v>8385.8213269999997</v>
      </c>
      <c r="F1244" s="83"/>
    </row>
    <row r="1245" spans="1:6" ht="14.5" x14ac:dyDescent="0.35">
      <c r="A1245" s="107" t="s">
        <v>79</v>
      </c>
      <c r="B1245" s="107" t="s">
        <v>20</v>
      </c>
      <c r="C1245" s="107">
        <v>8</v>
      </c>
      <c r="D1245" s="108">
        <v>135.724974</v>
      </c>
      <c r="E1245" s="108">
        <v>8792.2721089999995</v>
      </c>
      <c r="F1245" s="83"/>
    </row>
    <row r="1246" spans="1:6" ht="14.5" x14ac:dyDescent="0.35">
      <c r="A1246" s="107" t="s">
        <v>79</v>
      </c>
      <c r="B1246" s="107" t="s">
        <v>20</v>
      </c>
      <c r="C1246" s="107">
        <v>9</v>
      </c>
      <c r="D1246" s="108">
        <v>137.8583442</v>
      </c>
      <c r="E1246" s="108">
        <v>8312.1550449999995</v>
      </c>
      <c r="F1246" s="83"/>
    </row>
    <row r="1247" spans="1:6" ht="14.5" x14ac:dyDescent="0.35">
      <c r="A1247" s="107" t="s">
        <v>79</v>
      </c>
      <c r="B1247" s="107" t="s">
        <v>20</v>
      </c>
      <c r="C1247" s="107">
        <v>10</v>
      </c>
      <c r="D1247" s="108">
        <v>140.7999609</v>
      </c>
      <c r="E1247" s="108">
        <v>6134.0936519999996</v>
      </c>
      <c r="F1247" s="83"/>
    </row>
    <row r="1248" spans="1:6" ht="14.5" x14ac:dyDescent="0.35">
      <c r="A1248" s="107" t="s">
        <v>79</v>
      </c>
      <c r="B1248" s="107" t="s">
        <v>20</v>
      </c>
      <c r="C1248" s="107">
        <v>11</v>
      </c>
      <c r="D1248" s="108">
        <v>148.2636468</v>
      </c>
      <c r="E1248" s="108">
        <v>6453.189292</v>
      </c>
      <c r="F1248" s="83"/>
    </row>
    <row r="1249" spans="1:6" ht="14.5" x14ac:dyDescent="0.35">
      <c r="A1249" s="107" t="s">
        <v>79</v>
      </c>
      <c r="B1249" s="107" t="s">
        <v>20</v>
      </c>
      <c r="C1249" s="107">
        <v>12</v>
      </c>
      <c r="D1249" s="108">
        <v>157.24321660000001</v>
      </c>
      <c r="E1249" s="108">
        <v>7077.4077470000002</v>
      </c>
      <c r="F1249" s="83"/>
    </row>
    <row r="1250" spans="1:6" ht="14.5" x14ac:dyDescent="0.35">
      <c r="A1250" s="107" t="s">
        <v>79</v>
      </c>
      <c r="B1250" s="107" t="s">
        <v>376</v>
      </c>
      <c r="C1250" s="107">
        <v>1</v>
      </c>
      <c r="D1250" s="108">
        <v>10585.323969999999</v>
      </c>
      <c r="E1250" s="108">
        <v>928298.97589999996</v>
      </c>
      <c r="F1250" s="83"/>
    </row>
    <row r="1251" spans="1:6" ht="14.5" x14ac:dyDescent="0.35">
      <c r="A1251" s="107" t="s">
        <v>79</v>
      </c>
      <c r="B1251" s="107" t="s">
        <v>376</v>
      </c>
      <c r="C1251" s="107">
        <v>2</v>
      </c>
      <c r="D1251" s="108">
        <v>9423.1688570000006</v>
      </c>
      <c r="E1251" s="108">
        <v>804751.77399999998</v>
      </c>
      <c r="F1251" s="83"/>
    </row>
    <row r="1252" spans="1:6" ht="14.5" x14ac:dyDescent="0.35">
      <c r="A1252" s="107" t="s">
        <v>79</v>
      </c>
      <c r="B1252" s="107" t="s">
        <v>376</v>
      </c>
      <c r="C1252" s="107">
        <v>3</v>
      </c>
      <c r="D1252" s="108">
        <v>10050.30573</v>
      </c>
      <c r="E1252" s="108">
        <v>886967.92409999995</v>
      </c>
      <c r="F1252" s="83"/>
    </row>
    <row r="1253" spans="1:6" ht="14.5" x14ac:dyDescent="0.35">
      <c r="A1253" s="107" t="s">
        <v>79</v>
      </c>
      <c r="B1253" s="107" t="s">
        <v>376</v>
      </c>
      <c r="C1253" s="107">
        <v>4</v>
      </c>
      <c r="D1253" s="108">
        <v>9079.4142140000004</v>
      </c>
      <c r="E1253" s="108">
        <v>724630.51049999997</v>
      </c>
      <c r="F1253" s="83"/>
    </row>
    <row r="1254" spans="1:6" ht="14.5" x14ac:dyDescent="0.35">
      <c r="A1254" s="107" t="s">
        <v>79</v>
      </c>
      <c r="B1254" s="107" t="s">
        <v>376</v>
      </c>
      <c r="C1254" s="107">
        <v>5</v>
      </c>
      <c r="D1254" s="108">
        <v>9740.3267610000003</v>
      </c>
      <c r="E1254" s="108">
        <v>724022.4166</v>
      </c>
      <c r="F1254" s="83"/>
    </row>
    <row r="1255" spans="1:6" ht="14.5" x14ac:dyDescent="0.35">
      <c r="A1255" s="107" t="s">
        <v>79</v>
      </c>
      <c r="B1255" s="107" t="s">
        <v>376</v>
      </c>
      <c r="C1255" s="107">
        <v>6</v>
      </c>
      <c r="D1255" s="108">
        <v>10682.866019999999</v>
      </c>
      <c r="E1255" s="108">
        <v>774842.11199999996</v>
      </c>
      <c r="F1255" s="83"/>
    </row>
    <row r="1256" spans="1:6" ht="14.5" x14ac:dyDescent="0.35">
      <c r="A1256" s="107" t="s">
        <v>79</v>
      </c>
      <c r="B1256" s="107" t="s">
        <v>376</v>
      </c>
      <c r="C1256" s="107">
        <v>7</v>
      </c>
      <c r="D1256" s="108">
        <v>10638.217070000001</v>
      </c>
      <c r="E1256" s="108">
        <v>770091.98320000002</v>
      </c>
      <c r="F1256" s="83"/>
    </row>
    <row r="1257" spans="1:6" ht="14.5" x14ac:dyDescent="0.35">
      <c r="A1257" s="107" t="s">
        <v>79</v>
      </c>
      <c r="B1257" s="107" t="s">
        <v>376</v>
      </c>
      <c r="C1257" s="107">
        <v>8</v>
      </c>
      <c r="D1257" s="108">
        <v>9833.9411679999994</v>
      </c>
      <c r="E1257" s="108">
        <v>681422.23580000002</v>
      </c>
      <c r="F1257" s="83"/>
    </row>
    <row r="1258" spans="1:6" ht="14.5" x14ac:dyDescent="0.35">
      <c r="A1258" s="107" t="s">
        <v>79</v>
      </c>
      <c r="B1258" s="107" t="s">
        <v>376</v>
      </c>
      <c r="C1258" s="107">
        <v>9</v>
      </c>
      <c r="D1258" s="108">
        <v>9047.3935290000009</v>
      </c>
      <c r="E1258" s="108">
        <v>576659.78599999996</v>
      </c>
      <c r="F1258" s="83"/>
    </row>
    <row r="1259" spans="1:6" ht="14.5" x14ac:dyDescent="0.35">
      <c r="A1259" s="107" t="s">
        <v>79</v>
      </c>
      <c r="B1259" s="107" t="s">
        <v>376</v>
      </c>
      <c r="C1259" s="107">
        <v>10</v>
      </c>
      <c r="D1259" s="108">
        <v>9137.7980829999997</v>
      </c>
      <c r="E1259" s="108">
        <v>254828.19829999999</v>
      </c>
      <c r="F1259" s="83"/>
    </row>
    <row r="1260" spans="1:6" ht="14.5" x14ac:dyDescent="0.35">
      <c r="A1260" s="107" t="s">
        <v>79</v>
      </c>
      <c r="B1260" s="107" t="s">
        <v>376</v>
      </c>
      <c r="C1260" s="107">
        <v>11</v>
      </c>
      <c r="D1260" s="108">
        <v>9738.6394909999999</v>
      </c>
      <c r="E1260" s="108">
        <v>290817.94530000002</v>
      </c>
      <c r="F1260" s="83"/>
    </row>
    <row r="1261" spans="1:6" ht="14.5" x14ac:dyDescent="0.35">
      <c r="A1261" s="107" t="s">
        <v>79</v>
      </c>
      <c r="B1261" s="107" t="s">
        <v>376</v>
      </c>
      <c r="C1261" s="107">
        <v>12</v>
      </c>
      <c r="D1261" s="108">
        <v>9975.0925549999993</v>
      </c>
      <c r="E1261" s="108">
        <v>352379.39799999999</v>
      </c>
      <c r="F1261" s="83"/>
    </row>
    <row r="1262" spans="1:6" ht="14.5" x14ac:dyDescent="0.35">
      <c r="A1262" s="107" t="s">
        <v>79</v>
      </c>
      <c r="B1262" s="107" t="s">
        <v>26</v>
      </c>
      <c r="C1262" s="107">
        <v>1</v>
      </c>
      <c r="D1262" s="108">
        <v>1896.33158</v>
      </c>
      <c r="E1262" s="108">
        <v>151006.64060000001</v>
      </c>
      <c r="F1262" s="83"/>
    </row>
    <row r="1263" spans="1:6" ht="14.5" x14ac:dyDescent="0.35">
      <c r="A1263" s="107" t="s">
        <v>79</v>
      </c>
      <c r="B1263" s="107" t="s">
        <v>26</v>
      </c>
      <c r="C1263" s="107">
        <v>2</v>
      </c>
      <c r="D1263" s="108">
        <v>1475.1408690000001</v>
      </c>
      <c r="E1263" s="108">
        <v>110403.6703</v>
      </c>
      <c r="F1263" s="83"/>
    </row>
    <row r="1264" spans="1:6" ht="14.5" x14ac:dyDescent="0.35">
      <c r="A1264" s="107" t="s">
        <v>79</v>
      </c>
      <c r="B1264" s="107" t="s">
        <v>26</v>
      </c>
      <c r="C1264" s="107">
        <v>3</v>
      </c>
      <c r="D1264" s="108">
        <v>1668.3737229999999</v>
      </c>
      <c r="E1264" s="108">
        <v>132428.83040000001</v>
      </c>
      <c r="F1264" s="83"/>
    </row>
    <row r="1265" spans="1:6" ht="14.5" x14ac:dyDescent="0.35">
      <c r="A1265" s="107" t="s">
        <v>79</v>
      </c>
      <c r="B1265" s="107" t="s">
        <v>26</v>
      </c>
      <c r="C1265" s="107">
        <v>4</v>
      </c>
      <c r="D1265" s="108">
        <v>1512.8025809999999</v>
      </c>
      <c r="E1265" s="108">
        <v>117730.541</v>
      </c>
      <c r="F1265" s="83"/>
    </row>
    <row r="1266" spans="1:6" ht="14.5" x14ac:dyDescent="0.35">
      <c r="A1266" s="107" t="s">
        <v>79</v>
      </c>
      <c r="B1266" s="107" t="s">
        <v>26</v>
      </c>
      <c r="C1266" s="107">
        <v>5</v>
      </c>
      <c r="D1266" s="108">
        <v>1756.9852350000001</v>
      </c>
      <c r="E1266" s="108">
        <v>127991.0836</v>
      </c>
      <c r="F1266" s="83"/>
    </row>
    <row r="1267" spans="1:6" ht="14.5" x14ac:dyDescent="0.35">
      <c r="A1267" s="107" t="s">
        <v>79</v>
      </c>
      <c r="B1267" s="107" t="s">
        <v>26</v>
      </c>
      <c r="C1267" s="107">
        <v>6</v>
      </c>
      <c r="D1267" s="108">
        <v>1615.902529</v>
      </c>
      <c r="E1267" s="108">
        <v>106691.44130000001</v>
      </c>
      <c r="F1267" s="83"/>
    </row>
    <row r="1268" spans="1:6" ht="14.5" x14ac:dyDescent="0.35">
      <c r="A1268" s="107" t="s">
        <v>79</v>
      </c>
      <c r="B1268" s="107" t="s">
        <v>26</v>
      </c>
      <c r="C1268" s="107">
        <v>7</v>
      </c>
      <c r="D1268" s="108">
        <v>1667.386675</v>
      </c>
      <c r="E1268" s="108">
        <v>107881.49679999999</v>
      </c>
      <c r="F1268" s="83"/>
    </row>
    <row r="1269" spans="1:6" ht="14.5" x14ac:dyDescent="0.35">
      <c r="A1269" s="107" t="s">
        <v>79</v>
      </c>
      <c r="B1269" s="107" t="s">
        <v>26</v>
      </c>
      <c r="C1269" s="107">
        <v>8</v>
      </c>
      <c r="D1269" s="108">
        <v>1714.039794</v>
      </c>
      <c r="E1269" s="108">
        <v>109267.60370000001</v>
      </c>
      <c r="F1269" s="83"/>
    </row>
    <row r="1270" spans="1:6" ht="14.5" x14ac:dyDescent="0.35">
      <c r="A1270" s="107" t="s">
        <v>79</v>
      </c>
      <c r="B1270" s="107" t="s">
        <v>26</v>
      </c>
      <c r="C1270" s="107">
        <v>9</v>
      </c>
      <c r="D1270" s="108">
        <v>1740.770325</v>
      </c>
      <c r="E1270" s="108">
        <v>99355.595459999997</v>
      </c>
      <c r="F1270" s="83"/>
    </row>
    <row r="1271" spans="1:6" ht="14.5" x14ac:dyDescent="0.35">
      <c r="A1271" s="107" t="s">
        <v>79</v>
      </c>
      <c r="B1271" s="107" t="s">
        <v>26</v>
      </c>
      <c r="C1271" s="107">
        <v>10</v>
      </c>
      <c r="D1271" s="108">
        <v>1739.9399020000001</v>
      </c>
      <c r="E1271" s="108">
        <v>45806.657879999999</v>
      </c>
      <c r="F1271" s="83"/>
    </row>
    <row r="1272" spans="1:6" ht="14.5" x14ac:dyDescent="0.35">
      <c r="A1272" s="107" t="s">
        <v>79</v>
      </c>
      <c r="B1272" s="107" t="s">
        <v>26</v>
      </c>
      <c r="C1272" s="107">
        <v>11</v>
      </c>
      <c r="D1272" s="108">
        <v>1823.9327579999999</v>
      </c>
      <c r="E1272" s="108">
        <v>49318.49871</v>
      </c>
      <c r="F1272" s="83"/>
    </row>
    <row r="1273" spans="1:6" ht="14.5" x14ac:dyDescent="0.35">
      <c r="A1273" s="107" t="s">
        <v>79</v>
      </c>
      <c r="B1273" s="107" t="s">
        <v>26</v>
      </c>
      <c r="C1273" s="107">
        <v>12</v>
      </c>
      <c r="D1273" s="108">
        <v>2026.3456619999999</v>
      </c>
      <c r="E1273" s="108">
        <v>61974.512820000004</v>
      </c>
      <c r="F1273" s="83"/>
    </row>
    <row r="1274" spans="1:6" ht="14.5" x14ac:dyDescent="0.35">
      <c r="A1274" s="107" t="s">
        <v>79</v>
      </c>
      <c r="B1274" s="107" t="s">
        <v>21</v>
      </c>
      <c r="C1274" s="107">
        <v>1</v>
      </c>
      <c r="D1274" s="108">
        <v>127620.0672</v>
      </c>
      <c r="E1274" s="108">
        <v>9014982.193</v>
      </c>
      <c r="F1274" s="83"/>
    </row>
    <row r="1275" spans="1:6" ht="14.5" x14ac:dyDescent="0.35">
      <c r="A1275" s="107" t="s">
        <v>79</v>
      </c>
      <c r="B1275" s="107" t="s">
        <v>21</v>
      </c>
      <c r="C1275" s="107">
        <v>2</v>
      </c>
      <c r="D1275" s="108">
        <v>129046.07090000001</v>
      </c>
      <c r="E1275" s="108">
        <v>10038092.23</v>
      </c>
      <c r="F1275" s="83"/>
    </row>
    <row r="1276" spans="1:6" ht="14.5" x14ac:dyDescent="0.35">
      <c r="A1276" s="107" t="s">
        <v>79</v>
      </c>
      <c r="B1276" s="107" t="s">
        <v>21</v>
      </c>
      <c r="C1276" s="107">
        <v>3</v>
      </c>
      <c r="D1276" s="108">
        <v>152392.44</v>
      </c>
      <c r="E1276" s="108">
        <v>12237575.869999999</v>
      </c>
      <c r="F1276" s="83"/>
    </row>
    <row r="1277" spans="1:6" ht="14.5" x14ac:dyDescent="0.35">
      <c r="A1277" s="107" t="s">
        <v>79</v>
      </c>
      <c r="B1277" s="107" t="s">
        <v>21</v>
      </c>
      <c r="C1277" s="107">
        <v>4</v>
      </c>
      <c r="D1277" s="108">
        <v>159880.68640000001</v>
      </c>
      <c r="E1277" s="108">
        <v>12458174.119999999</v>
      </c>
      <c r="F1277" s="83"/>
    </row>
    <row r="1278" spans="1:6" ht="14.5" x14ac:dyDescent="0.35">
      <c r="A1278" s="107" t="s">
        <v>79</v>
      </c>
      <c r="B1278" s="107" t="s">
        <v>21</v>
      </c>
      <c r="C1278" s="107">
        <v>5</v>
      </c>
      <c r="D1278" s="108">
        <v>152879.64369999999</v>
      </c>
      <c r="E1278" s="108">
        <v>11258089.92</v>
      </c>
      <c r="F1278" s="83"/>
    </row>
    <row r="1279" spans="1:6" ht="14.5" x14ac:dyDescent="0.35">
      <c r="A1279" s="107" t="s">
        <v>79</v>
      </c>
      <c r="B1279" s="107" t="s">
        <v>21</v>
      </c>
      <c r="C1279" s="107">
        <v>6</v>
      </c>
      <c r="D1279" s="108">
        <v>153398.5784</v>
      </c>
      <c r="E1279" s="108">
        <v>10968278.220000001</v>
      </c>
      <c r="F1279" s="83"/>
    </row>
    <row r="1280" spans="1:6" ht="14.5" x14ac:dyDescent="0.35">
      <c r="A1280" s="107" t="s">
        <v>79</v>
      </c>
      <c r="B1280" s="107" t="s">
        <v>21</v>
      </c>
      <c r="C1280" s="107">
        <v>7</v>
      </c>
      <c r="D1280" s="108">
        <v>147411.6274</v>
      </c>
      <c r="E1280" s="108">
        <v>9653102.7620000001</v>
      </c>
      <c r="F1280" s="83"/>
    </row>
    <row r="1281" spans="1:6" ht="14.5" x14ac:dyDescent="0.35">
      <c r="A1281" s="107" t="s">
        <v>79</v>
      </c>
      <c r="B1281" s="107" t="s">
        <v>21</v>
      </c>
      <c r="C1281" s="107">
        <v>8</v>
      </c>
      <c r="D1281" s="108">
        <v>157556.56890000001</v>
      </c>
      <c r="E1281" s="108">
        <v>9493311.1229999997</v>
      </c>
      <c r="F1281" s="83"/>
    </row>
    <row r="1282" spans="1:6" ht="14.5" x14ac:dyDescent="0.35">
      <c r="A1282" s="107" t="s">
        <v>79</v>
      </c>
      <c r="B1282" s="107" t="s">
        <v>21</v>
      </c>
      <c r="C1282" s="107">
        <v>9</v>
      </c>
      <c r="D1282" s="108">
        <v>142640.27989999999</v>
      </c>
      <c r="E1282" s="108">
        <v>8038138.5109999999</v>
      </c>
      <c r="F1282" s="83"/>
    </row>
    <row r="1283" spans="1:6" ht="14.5" x14ac:dyDescent="0.35">
      <c r="A1283" s="107" t="s">
        <v>79</v>
      </c>
      <c r="B1283" s="107" t="s">
        <v>21</v>
      </c>
      <c r="C1283" s="107">
        <v>10</v>
      </c>
      <c r="D1283" s="108">
        <v>126581.6349</v>
      </c>
      <c r="E1283" s="108">
        <v>6497010.1009999998</v>
      </c>
      <c r="F1283" s="83"/>
    </row>
    <row r="1284" spans="1:6" ht="14.5" x14ac:dyDescent="0.35">
      <c r="A1284" s="107" t="s">
        <v>79</v>
      </c>
      <c r="B1284" s="107" t="s">
        <v>21</v>
      </c>
      <c r="C1284" s="107">
        <v>11</v>
      </c>
      <c r="D1284" s="108">
        <v>129982.6379</v>
      </c>
      <c r="E1284" s="108">
        <v>6761459.6390000004</v>
      </c>
      <c r="F1284" s="83"/>
    </row>
    <row r="1285" spans="1:6" ht="14.5" x14ac:dyDescent="0.35">
      <c r="A1285" s="107" t="s">
        <v>79</v>
      </c>
      <c r="B1285" s="107" t="s">
        <v>21</v>
      </c>
      <c r="C1285" s="107">
        <v>12</v>
      </c>
      <c r="D1285" s="108">
        <v>144014.71580000001</v>
      </c>
      <c r="E1285" s="108">
        <v>7721599.1950000003</v>
      </c>
      <c r="F1285" s="83"/>
    </row>
    <row r="1286" spans="1:6" ht="14.5" x14ac:dyDescent="0.35">
      <c r="A1286" s="107" t="s">
        <v>79</v>
      </c>
      <c r="B1286" s="107" t="s">
        <v>22</v>
      </c>
      <c r="C1286" s="107">
        <v>1</v>
      </c>
      <c r="D1286" s="108">
        <v>874207.9706</v>
      </c>
      <c r="E1286" s="108">
        <v>66622758.600000001</v>
      </c>
      <c r="F1286" s="83"/>
    </row>
    <row r="1287" spans="1:6" ht="14.5" x14ac:dyDescent="0.35">
      <c r="A1287" s="107" t="s">
        <v>79</v>
      </c>
      <c r="B1287" s="107" t="s">
        <v>22</v>
      </c>
      <c r="C1287" s="107">
        <v>2</v>
      </c>
      <c r="D1287" s="108">
        <v>813011.60219999996</v>
      </c>
      <c r="E1287" s="108">
        <v>60562277.280000001</v>
      </c>
      <c r="F1287" s="83"/>
    </row>
    <row r="1288" spans="1:6" ht="14.5" x14ac:dyDescent="0.35">
      <c r="A1288" s="107" t="s">
        <v>79</v>
      </c>
      <c r="B1288" s="107" t="s">
        <v>22</v>
      </c>
      <c r="C1288" s="107">
        <v>3</v>
      </c>
      <c r="D1288" s="108">
        <v>936269.19200000004</v>
      </c>
      <c r="E1288" s="108">
        <v>73750712.519999996</v>
      </c>
      <c r="F1288" s="83"/>
    </row>
    <row r="1289" spans="1:6" ht="14.5" x14ac:dyDescent="0.35">
      <c r="A1289" s="107" t="s">
        <v>79</v>
      </c>
      <c r="B1289" s="107" t="s">
        <v>22</v>
      </c>
      <c r="C1289" s="107">
        <v>4</v>
      </c>
      <c r="D1289" s="108">
        <v>843298.57279999997</v>
      </c>
      <c r="E1289" s="108">
        <v>64724204.259999998</v>
      </c>
      <c r="F1289" s="83"/>
    </row>
    <row r="1290" spans="1:6" ht="14.5" x14ac:dyDescent="0.35">
      <c r="A1290" s="107" t="s">
        <v>79</v>
      </c>
      <c r="B1290" s="107" t="s">
        <v>22</v>
      </c>
      <c r="C1290" s="107">
        <v>5</v>
      </c>
      <c r="D1290" s="108">
        <v>918610.28280000004</v>
      </c>
      <c r="E1290" s="108">
        <v>66692470.969999999</v>
      </c>
      <c r="F1290" s="83"/>
    </row>
    <row r="1291" spans="1:6" ht="14.5" x14ac:dyDescent="0.35">
      <c r="A1291" s="107" t="s">
        <v>79</v>
      </c>
      <c r="B1291" s="107" t="s">
        <v>22</v>
      </c>
      <c r="C1291" s="107">
        <v>6</v>
      </c>
      <c r="D1291" s="108">
        <v>906709.99540000001</v>
      </c>
      <c r="E1291" s="108">
        <v>61105699.740000002</v>
      </c>
      <c r="F1291" s="83"/>
    </row>
    <row r="1292" spans="1:6" ht="14.5" x14ac:dyDescent="0.35">
      <c r="A1292" s="107" t="s">
        <v>79</v>
      </c>
      <c r="B1292" s="107" t="s">
        <v>22</v>
      </c>
      <c r="C1292" s="107">
        <v>7</v>
      </c>
      <c r="D1292" s="108">
        <v>941224.43290000001</v>
      </c>
      <c r="E1292" s="108">
        <v>61450636.909999996</v>
      </c>
      <c r="F1292" s="83"/>
    </row>
    <row r="1293" spans="1:6" ht="14.5" x14ac:dyDescent="0.35">
      <c r="A1293" s="107" t="s">
        <v>79</v>
      </c>
      <c r="B1293" s="107" t="s">
        <v>22</v>
      </c>
      <c r="C1293" s="107">
        <v>8</v>
      </c>
      <c r="D1293" s="108">
        <v>923070.27659999998</v>
      </c>
      <c r="E1293" s="108">
        <v>58484587.579999998</v>
      </c>
      <c r="F1293" s="83"/>
    </row>
    <row r="1294" spans="1:6" ht="14.5" x14ac:dyDescent="0.35">
      <c r="A1294" s="107" t="s">
        <v>79</v>
      </c>
      <c r="B1294" s="107" t="s">
        <v>22</v>
      </c>
      <c r="C1294" s="107">
        <v>9</v>
      </c>
      <c r="D1294" s="108">
        <v>847586.94189999998</v>
      </c>
      <c r="E1294" s="108">
        <v>48436795.770000003</v>
      </c>
      <c r="F1294" s="83"/>
    </row>
    <row r="1295" spans="1:6" ht="14.5" x14ac:dyDescent="0.35">
      <c r="A1295" s="107" t="s">
        <v>79</v>
      </c>
      <c r="B1295" s="107" t="s">
        <v>22</v>
      </c>
      <c r="C1295" s="107">
        <v>10</v>
      </c>
      <c r="D1295" s="108">
        <v>839359.26809999999</v>
      </c>
      <c r="E1295" s="108">
        <v>33325089.629999999</v>
      </c>
      <c r="F1295" s="83"/>
    </row>
    <row r="1296" spans="1:6" ht="14.5" x14ac:dyDescent="0.35">
      <c r="A1296" s="107" t="s">
        <v>79</v>
      </c>
      <c r="B1296" s="107" t="s">
        <v>22</v>
      </c>
      <c r="C1296" s="107">
        <v>11</v>
      </c>
      <c r="D1296" s="108">
        <v>835662.81579999998</v>
      </c>
      <c r="E1296" s="108">
        <v>33225251.969999999</v>
      </c>
      <c r="F1296" s="83"/>
    </row>
    <row r="1297" spans="1:6" ht="14.5" x14ac:dyDescent="0.35">
      <c r="A1297" s="107" t="s">
        <v>79</v>
      </c>
      <c r="B1297" s="107" t="s">
        <v>22</v>
      </c>
      <c r="C1297" s="107">
        <v>12</v>
      </c>
      <c r="D1297" s="108">
        <v>884985.58739999996</v>
      </c>
      <c r="E1297" s="108">
        <v>36744931.799999997</v>
      </c>
      <c r="F1297" s="83"/>
    </row>
    <row r="1298" spans="1:6" ht="14.5" x14ac:dyDescent="0.35">
      <c r="A1298" s="107" t="s">
        <v>79</v>
      </c>
      <c r="B1298" s="107" t="s">
        <v>23</v>
      </c>
      <c r="C1298" s="107">
        <v>1</v>
      </c>
      <c r="D1298" s="108">
        <v>5087.846681</v>
      </c>
      <c r="E1298" s="108">
        <v>375669.0012</v>
      </c>
      <c r="F1298" s="83"/>
    </row>
    <row r="1299" spans="1:6" ht="14.5" x14ac:dyDescent="0.35">
      <c r="A1299" s="107" t="s">
        <v>79</v>
      </c>
      <c r="B1299" s="107" t="s">
        <v>23</v>
      </c>
      <c r="C1299" s="107">
        <v>2</v>
      </c>
      <c r="D1299" s="108">
        <v>3887.1239740000001</v>
      </c>
      <c r="E1299" s="108">
        <v>285054.09850000002</v>
      </c>
      <c r="F1299" s="83"/>
    </row>
    <row r="1300" spans="1:6" ht="14.5" x14ac:dyDescent="0.35">
      <c r="A1300" s="107" t="s">
        <v>79</v>
      </c>
      <c r="B1300" s="107" t="s">
        <v>23</v>
      </c>
      <c r="C1300" s="107">
        <v>3</v>
      </c>
      <c r="D1300" s="108">
        <v>5909.9172799999997</v>
      </c>
      <c r="E1300" s="108">
        <v>452772.48930000002</v>
      </c>
      <c r="F1300" s="83"/>
    </row>
    <row r="1301" spans="1:6" ht="14.5" x14ac:dyDescent="0.35">
      <c r="A1301" s="107" t="s">
        <v>79</v>
      </c>
      <c r="B1301" s="107" t="s">
        <v>23</v>
      </c>
      <c r="C1301" s="107">
        <v>4</v>
      </c>
      <c r="D1301" s="108">
        <v>4569.7258080000001</v>
      </c>
      <c r="E1301" s="108">
        <v>345615.35869999998</v>
      </c>
      <c r="F1301" s="83"/>
    </row>
    <row r="1302" spans="1:6" ht="14.5" x14ac:dyDescent="0.35">
      <c r="A1302" s="107" t="s">
        <v>79</v>
      </c>
      <c r="B1302" s="107" t="s">
        <v>23</v>
      </c>
      <c r="C1302" s="107">
        <v>5</v>
      </c>
      <c r="D1302" s="108">
        <v>5967.2942679999996</v>
      </c>
      <c r="E1302" s="108">
        <v>425394.3651</v>
      </c>
      <c r="F1302" s="83"/>
    </row>
    <row r="1303" spans="1:6" ht="14.5" x14ac:dyDescent="0.35">
      <c r="A1303" s="107" t="s">
        <v>79</v>
      </c>
      <c r="B1303" s="107" t="s">
        <v>23</v>
      </c>
      <c r="C1303" s="107">
        <v>6</v>
      </c>
      <c r="D1303" s="108">
        <v>6265.6200939999999</v>
      </c>
      <c r="E1303" s="108">
        <v>408226.26679999998</v>
      </c>
      <c r="F1303" s="83"/>
    </row>
    <row r="1304" spans="1:6" ht="14.5" x14ac:dyDescent="0.35">
      <c r="A1304" s="107" t="s">
        <v>79</v>
      </c>
      <c r="B1304" s="107" t="s">
        <v>23</v>
      </c>
      <c r="C1304" s="107">
        <v>7</v>
      </c>
      <c r="D1304" s="108">
        <v>5737.0809929999996</v>
      </c>
      <c r="E1304" s="108">
        <v>366462.38900000002</v>
      </c>
      <c r="F1304" s="83"/>
    </row>
    <row r="1305" spans="1:6" ht="14.5" x14ac:dyDescent="0.35">
      <c r="A1305" s="107" t="s">
        <v>79</v>
      </c>
      <c r="B1305" s="107" t="s">
        <v>23</v>
      </c>
      <c r="C1305" s="107">
        <v>8</v>
      </c>
      <c r="D1305" s="108">
        <v>6510.0789919999997</v>
      </c>
      <c r="E1305" s="108">
        <v>409902.12609999999</v>
      </c>
      <c r="F1305" s="83"/>
    </row>
    <row r="1306" spans="1:6" ht="14.5" x14ac:dyDescent="0.35">
      <c r="A1306" s="107" t="s">
        <v>79</v>
      </c>
      <c r="B1306" s="107" t="s">
        <v>23</v>
      </c>
      <c r="C1306" s="107">
        <v>9</v>
      </c>
      <c r="D1306" s="108">
        <v>5022.6373450000001</v>
      </c>
      <c r="E1306" s="108">
        <v>283181.1764</v>
      </c>
      <c r="F1306" s="83"/>
    </row>
    <row r="1307" spans="1:6" ht="14.5" x14ac:dyDescent="0.35">
      <c r="A1307" s="107" t="s">
        <v>79</v>
      </c>
      <c r="B1307" s="107" t="s">
        <v>23</v>
      </c>
      <c r="C1307" s="107">
        <v>10</v>
      </c>
      <c r="D1307" s="108">
        <v>3965.8488520000001</v>
      </c>
      <c r="E1307" s="108">
        <v>112167.3939</v>
      </c>
      <c r="F1307" s="83"/>
    </row>
    <row r="1308" spans="1:6" ht="14.5" x14ac:dyDescent="0.35">
      <c r="A1308" s="107" t="s">
        <v>79</v>
      </c>
      <c r="B1308" s="107" t="s">
        <v>23</v>
      </c>
      <c r="C1308" s="107">
        <v>11</v>
      </c>
      <c r="D1308" s="108">
        <v>5335.6347830000004</v>
      </c>
      <c r="E1308" s="108">
        <v>145924.7421</v>
      </c>
      <c r="F1308" s="83"/>
    </row>
    <row r="1309" spans="1:6" ht="14.5" x14ac:dyDescent="0.35">
      <c r="A1309" s="107" t="s">
        <v>79</v>
      </c>
      <c r="B1309" s="107" t="s">
        <v>23</v>
      </c>
      <c r="C1309" s="107">
        <v>12</v>
      </c>
      <c r="D1309" s="108">
        <v>5432.4776149999998</v>
      </c>
      <c r="E1309" s="108">
        <v>165545.34580000001</v>
      </c>
      <c r="F1309" s="83"/>
    </row>
    <row r="1310" spans="1:6" ht="14.5" x14ac:dyDescent="0.35">
      <c r="A1310" s="107" t="s">
        <v>79</v>
      </c>
      <c r="B1310" s="107" t="s">
        <v>369</v>
      </c>
      <c r="C1310" s="107">
        <v>1</v>
      </c>
      <c r="D1310" s="108">
        <v>31047.262190000001</v>
      </c>
      <c r="E1310" s="108">
        <v>2701348.165</v>
      </c>
      <c r="F1310" s="83"/>
    </row>
    <row r="1311" spans="1:6" ht="14.5" x14ac:dyDescent="0.35">
      <c r="A1311" s="107" t="s">
        <v>79</v>
      </c>
      <c r="B1311" s="107" t="s">
        <v>369</v>
      </c>
      <c r="C1311" s="107">
        <v>2</v>
      </c>
      <c r="D1311" s="108">
        <v>28146.08841</v>
      </c>
      <c r="E1311" s="108">
        <v>2357129.8829999999</v>
      </c>
      <c r="F1311" s="83"/>
    </row>
    <row r="1312" spans="1:6" ht="14.5" x14ac:dyDescent="0.35">
      <c r="A1312" s="107" t="s">
        <v>79</v>
      </c>
      <c r="B1312" s="107" t="s">
        <v>369</v>
      </c>
      <c r="C1312" s="107">
        <v>3</v>
      </c>
      <c r="D1312" s="108">
        <v>29985.689399999999</v>
      </c>
      <c r="E1312" s="108">
        <v>2653750.9279999998</v>
      </c>
      <c r="F1312" s="83"/>
    </row>
    <row r="1313" spans="1:6" ht="14.5" x14ac:dyDescent="0.35">
      <c r="A1313" s="107" t="s">
        <v>79</v>
      </c>
      <c r="B1313" s="107" t="s">
        <v>369</v>
      </c>
      <c r="C1313" s="107">
        <v>4</v>
      </c>
      <c r="D1313" s="108">
        <v>28005.899659999999</v>
      </c>
      <c r="E1313" s="108">
        <v>2248456.3849999998</v>
      </c>
      <c r="F1313" s="83"/>
    </row>
    <row r="1314" spans="1:6" ht="14.5" x14ac:dyDescent="0.35">
      <c r="A1314" s="107" t="s">
        <v>79</v>
      </c>
      <c r="B1314" s="107" t="s">
        <v>369</v>
      </c>
      <c r="C1314" s="107">
        <v>5</v>
      </c>
      <c r="D1314" s="108">
        <v>30061.060570000001</v>
      </c>
      <c r="E1314" s="108">
        <v>2233796.1660000002</v>
      </c>
      <c r="F1314" s="83"/>
    </row>
    <row r="1315" spans="1:6" ht="14.5" x14ac:dyDescent="0.35">
      <c r="A1315" s="107" t="s">
        <v>79</v>
      </c>
      <c r="B1315" s="107" t="s">
        <v>369</v>
      </c>
      <c r="C1315" s="107">
        <v>6</v>
      </c>
      <c r="D1315" s="108">
        <v>32412.845509999999</v>
      </c>
      <c r="E1315" s="108">
        <v>2250519.2209999999</v>
      </c>
      <c r="F1315" s="83"/>
    </row>
    <row r="1316" spans="1:6" ht="14.5" x14ac:dyDescent="0.35">
      <c r="A1316" s="107" t="s">
        <v>79</v>
      </c>
      <c r="B1316" s="107" t="s">
        <v>369</v>
      </c>
      <c r="C1316" s="107">
        <v>7</v>
      </c>
      <c r="D1316" s="108">
        <v>92176.342439999993</v>
      </c>
      <c r="E1316" s="108">
        <v>6539837.8880000003</v>
      </c>
      <c r="F1316" s="83"/>
    </row>
    <row r="1317" spans="1:6" ht="14.5" x14ac:dyDescent="0.35">
      <c r="A1317" s="107" t="s">
        <v>79</v>
      </c>
      <c r="B1317" s="107" t="s">
        <v>369</v>
      </c>
      <c r="C1317" s="107">
        <v>8</v>
      </c>
      <c r="D1317" s="108">
        <v>86249.797349999993</v>
      </c>
      <c r="E1317" s="108">
        <v>5918525.4979999997</v>
      </c>
      <c r="F1317" s="83"/>
    </row>
    <row r="1318" spans="1:6" ht="14.5" x14ac:dyDescent="0.35">
      <c r="A1318" s="107" t="s">
        <v>79</v>
      </c>
      <c r="B1318" s="107" t="s">
        <v>369</v>
      </c>
      <c r="C1318" s="107">
        <v>9</v>
      </c>
      <c r="D1318" s="108">
        <v>75989.187460000001</v>
      </c>
      <c r="E1318" s="108">
        <v>4924157.3590000002</v>
      </c>
      <c r="F1318" s="83"/>
    </row>
    <row r="1319" spans="1:6" ht="14.5" x14ac:dyDescent="0.35">
      <c r="A1319" s="107" t="s">
        <v>79</v>
      </c>
      <c r="B1319" s="107" t="s">
        <v>369</v>
      </c>
      <c r="C1319" s="107">
        <v>10</v>
      </c>
      <c r="D1319" s="108">
        <v>75084.556519999998</v>
      </c>
      <c r="E1319" s="108">
        <v>3237335.8059999999</v>
      </c>
      <c r="F1319" s="83"/>
    </row>
    <row r="1320" spans="1:6" ht="14.5" x14ac:dyDescent="0.35">
      <c r="A1320" s="107" t="s">
        <v>79</v>
      </c>
      <c r="B1320" s="107" t="s">
        <v>369</v>
      </c>
      <c r="C1320" s="107">
        <v>11</v>
      </c>
      <c r="D1320" s="108">
        <v>78065.052259999997</v>
      </c>
      <c r="E1320" s="108">
        <v>3352387.9350000001</v>
      </c>
      <c r="F1320" s="83"/>
    </row>
    <row r="1321" spans="1:6" ht="14.5" x14ac:dyDescent="0.35">
      <c r="A1321" s="107" t="s">
        <v>79</v>
      </c>
      <c r="B1321" s="107" t="s">
        <v>369</v>
      </c>
      <c r="C1321" s="107">
        <v>12</v>
      </c>
      <c r="D1321" s="108">
        <v>95967.959900000002</v>
      </c>
      <c r="E1321" s="108">
        <v>4210309.3</v>
      </c>
      <c r="F1321" s="83"/>
    </row>
    <row r="1322" spans="1:6" ht="14.5" x14ac:dyDescent="0.35">
      <c r="A1322" s="107" t="s">
        <v>79</v>
      </c>
      <c r="B1322" s="107" t="s">
        <v>24</v>
      </c>
      <c r="C1322" s="107">
        <v>1</v>
      </c>
      <c r="D1322" s="108">
        <v>21821.6021</v>
      </c>
      <c r="E1322" s="108">
        <v>1585385.632</v>
      </c>
      <c r="F1322" s="83"/>
    </row>
    <row r="1323" spans="1:6" ht="14.5" x14ac:dyDescent="0.35">
      <c r="A1323" s="107" t="s">
        <v>79</v>
      </c>
      <c r="B1323" s="107" t="s">
        <v>24</v>
      </c>
      <c r="C1323" s="107">
        <v>2</v>
      </c>
      <c r="D1323" s="108">
        <v>18968.138859999999</v>
      </c>
      <c r="E1323" s="108">
        <v>1340084.0930000001</v>
      </c>
      <c r="F1323" s="83"/>
    </row>
    <row r="1324" spans="1:6" ht="14.5" x14ac:dyDescent="0.35">
      <c r="A1324" s="107" t="s">
        <v>79</v>
      </c>
      <c r="B1324" s="107" t="s">
        <v>24</v>
      </c>
      <c r="C1324" s="107">
        <v>3</v>
      </c>
      <c r="D1324" s="108">
        <v>19398.785690000001</v>
      </c>
      <c r="E1324" s="108">
        <v>1432973.629</v>
      </c>
      <c r="F1324" s="83"/>
    </row>
    <row r="1325" spans="1:6" ht="14.5" x14ac:dyDescent="0.35">
      <c r="A1325" s="107" t="s">
        <v>79</v>
      </c>
      <c r="B1325" s="107" t="s">
        <v>24</v>
      </c>
      <c r="C1325" s="107">
        <v>4</v>
      </c>
      <c r="D1325" s="108">
        <v>19842.07387</v>
      </c>
      <c r="E1325" s="108">
        <v>1434289.327</v>
      </c>
      <c r="F1325" s="83"/>
    </row>
    <row r="1326" spans="1:6" ht="14.5" x14ac:dyDescent="0.35">
      <c r="A1326" s="107" t="s">
        <v>79</v>
      </c>
      <c r="B1326" s="107" t="s">
        <v>24</v>
      </c>
      <c r="C1326" s="107">
        <v>5</v>
      </c>
      <c r="D1326" s="108">
        <v>18350.62616</v>
      </c>
      <c r="E1326" s="108">
        <v>1254140.9380000001</v>
      </c>
      <c r="F1326" s="83"/>
    </row>
    <row r="1327" spans="1:6" ht="14.5" x14ac:dyDescent="0.35">
      <c r="A1327" s="107" t="s">
        <v>79</v>
      </c>
      <c r="B1327" s="107" t="s">
        <v>24</v>
      </c>
      <c r="C1327" s="107">
        <v>6</v>
      </c>
      <c r="D1327" s="108">
        <v>18528.824710000001</v>
      </c>
      <c r="E1327" s="108">
        <v>1194321.696</v>
      </c>
      <c r="F1327" s="83"/>
    </row>
    <row r="1328" spans="1:6" ht="14.5" x14ac:dyDescent="0.35">
      <c r="A1328" s="107" t="s">
        <v>79</v>
      </c>
      <c r="B1328" s="107" t="s">
        <v>24</v>
      </c>
      <c r="C1328" s="107">
        <v>7</v>
      </c>
      <c r="D1328" s="108">
        <v>18569.979469999998</v>
      </c>
      <c r="E1328" s="108">
        <v>1195755.963</v>
      </c>
      <c r="F1328" s="83"/>
    </row>
    <row r="1329" spans="1:6" ht="14.5" x14ac:dyDescent="0.35">
      <c r="A1329" s="107" t="s">
        <v>79</v>
      </c>
      <c r="B1329" s="107" t="s">
        <v>24</v>
      </c>
      <c r="C1329" s="107">
        <v>8</v>
      </c>
      <c r="D1329" s="108">
        <v>18874.29379</v>
      </c>
      <c r="E1329" s="108">
        <v>1225932.0020000001</v>
      </c>
      <c r="F1329" s="83"/>
    </row>
    <row r="1330" spans="1:6" ht="14.5" x14ac:dyDescent="0.35">
      <c r="A1330" s="107" t="s">
        <v>79</v>
      </c>
      <c r="B1330" s="107" t="s">
        <v>24</v>
      </c>
      <c r="C1330" s="107">
        <v>9</v>
      </c>
      <c r="D1330" s="108">
        <v>18486.9823</v>
      </c>
      <c r="E1330" s="108">
        <v>1105425.5160000001</v>
      </c>
      <c r="F1330" s="83"/>
    </row>
    <row r="1331" spans="1:6" ht="14.5" x14ac:dyDescent="0.35">
      <c r="A1331" s="107" t="s">
        <v>79</v>
      </c>
      <c r="B1331" s="107" t="s">
        <v>24</v>
      </c>
      <c r="C1331" s="107">
        <v>10</v>
      </c>
      <c r="D1331" s="108">
        <v>16814.000019999999</v>
      </c>
      <c r="E1331" s="108">
        <v>709797.91680000001</v>
      </c>
      <c r="F1331" s="83"/>
    </row>
    <row r="1332" spans="1:6" ht="14.5" x14ac:dyDescent="0.35">
      <c r="A1332" s="107" t="s">
        <v>79</v>
      </c>
      <c r="B1332" s="107" t="s">
        <v>24</v>
      </c>
      <c r="C1332" s="107">
        <v>11</v>
      </c>
      <c r="D1332" s="108">
        <v>21027.87847</v>
      </c>
      <c r="E1332" s="108">
        <v>890269.89350000001</v>
      </c>
      <c r="F1332" s="83"/>
    </row>
    <row r="1333" spans="1:6" ht="14.5" x14ac:dyDescent="0.35">
      <c r="A1333" s="107" t="s">
        <v>79</v>
      </c>
      <c r="B1333" s="107" t="s">
        <v>24</v>
      </c>
      <c r="C1333" s="107">
        <v>12</v>
      </c>
      <c r="D1333" s="108">
        <v>19855.559010000001</v>
      </c>
      <c r="E1333" s="108">
        <v>879589.07050000003</v>
      </c>
      <c r="F1333" s="83"/>
    </row>
    <row r="1334" spans="1:6" ht="14.5" x14ac:dyDescent="0.35">
      <c r="A1334" s="107" t="s">
        <v>79</v>
      </c>
      <c r="B1334" s="107" t="s">
        <v>25</v>
      </c>
      <c r="C1334" s="107">
        <v>1</v>
      </c>
      <c r="D1334" s="108">
        <v>462.33879450000001</v>
      </c>
      <c r="E1334" s="108">
        <v>38192.949739999996</v>
      </c>
      <c r="F1334" s="83"/>
    </row>
    <row r="1335" spans="1:6" ht="14.5" x14ac:dyDescent="0.35">
      <c r="A1335" s="107" t="s">
        <v>79</v>
      </c>
      <c r="B1335" s="107" t="s">
        <v>25</v>
      </c>
      <c r="C1335" s="107">
        <v>2</v>
      </c>
      <c r="D1335" s="108">
        <v>363.5526332</v>
      </c>
      <c r="E1335" s="108">
        <v>27602.05185</v>
      </c>
      <c r="F1335" s="83"/>
    </row>
    <row r="1336" spans="1:6" ht="14.5" x14ac:dyDescent="0.35">
      <c r="A1336" s="107" t="s">
        <v>79</v>
      </c>
      <c r="B1336" s="107" t="s">
        <v>25</v>
      </c>
      <c r="C1336" s="107">
        <v>3</v>
      </c>
      <c r="D1336" s="108">
        <v>418.07380339999997</v>
      </c>
      <c r="E1336" s="108">
        <v>33347.44371</v>
      </c>
      <c r="F1336" s="83"/>
    </row>
    <row r="1337" spans="1:6" ht="14.5" x14ac:dyDescent="0.35">
      <c r="A1337" s="107" t="s">
        <v>79</v>
      </c>
      <c r="B1337" s="107" t="s">
        <v>25</v>
      </c>
      <c r="C1337" s="107">
        <v>4</v>
      </c>
      <c r="D1337" s="108">
        <v>368.2446248</v>
      </c>
      <c r="E1337" s="108">
        <v>29023.040779999999</v>
      </c>
      <c r="F1337" s="83"/>
    </row>
    <row r="1338" spans="1:6" ht="14.5" x14ac:dyDescent="0.35">
      <c r="A1338" s="107" t="s">
        <v>79</v>
      </c>
      <c r="B1338" s="107" t="s">
        <v>25</v>
      </c>
      <c r="C1338" s="107">
        <v>5</v>
      </c>
      <c r="D1338" s="108">
        <v>452.34249390000002</v>
      </c>
      <c r="E1338" s="108">
        <v>33166.307999999997</v>
      </c>
      <c r="F1338" s="83"/>
    </row>
    <row r="1339" spans="1:6" ht="14.5" x14ac:dyDescent="0.35">
      <c r="A1339" s="107" t="s">
        <v>79</v>
      </c>
      <c r="B1339" s="107" t="s">
        <v>25</v>
      </c>
      <c r="C1339" s="107">
        <v>6</v>
      </c>
      <c r="D1339" s="108">
        <v>427.70359999999999</v>
      </c>
      <c r="E1339" s="108">
        <v>28529.541939999999</v>
      </c>
      <c r="F1339" s="83"/>
    </row>
    <row r="1340" spans="1:6" ht="14.5" x14ac:dyDescent="0.35">
      <c r="A1340" s="107" t="s">
        <v>79</v>
      </c>
      <c r="B1340" s="107" t="s">
        <v>25</v>
      </c>
      <c r="C1340" s="107">
        <v>7</v>
      </c>
      <c r="D1340" s="108">
        <v>498.82823869999999</v>
      </c>
      <c r="E1340" s="108">
        <v>32760.218919999999</v>
      </c>
      <c r="F1340" s="83"/>
    </row>
    <row r="1341" spans="1:6" ht="14.5" x14ac:dyDescent="0.35">
      <c r="A1341" s="107" t="s">
        <v>79</v>
      </c>
      <c r="B1341" s="107" t="s">
        <v>25</v>
      </c>
      <c r="C1341" s="107">
        <v>8</v>
      </c>
      <c r="D1341" s="108">
        <v>508.54291649999999</v>
      </c>
      <c r="E1341" s="108">
        <v>32850.742120000003</v>
      </c>
      <c r="F1341" s="83"/>
    </row>
    <row r="1342" spans="1:6" ht="14.5" x14ac:dyDescent="0.35">
      <c r="A1342" s="107" t="s">
        <v>79</v>
      </c>
      <c r="B1342" s="107" t="s">
        <v>25</v>
      </c>
      <c r="C1342" s="107">
        <v>9</v>
      </c>
      <c r="D1342" s="108">
        <v>474.87782110000001</v>
      </c>
      <c r="E1342" s="108">
        <v>27127.032609999998</v>
      </c>
      <c r="F1342" s="83"/>
    </row>
    <row r="1343" spans="1:6" ht="14.5" x14ac:dyDescent="0.35">
      <c r="A1343" s="107" t="s">
        <v>79</v>
      </c>
      <c r="B1343" s="107" t="s">
        <v>25</v>
      </c>
      <c r="C1343" s="107">
        <v>10</v>
      </c>
      <c r="D1343" s="108">
        <v>500.3576218</v>
      </c>
      <c r="E1343" s="108">
        <v>18019.938679999999</v>
      </c>
      <c r="F1343" s="83"/>
    </row>
    <row r="1344" spans="1:6" ht="14.5" x14ac:dyDescent="0.35">
      <c r="A1344" s="107" t="s">
        <v>79</v>
      </c>
      <c r="B1344" s="107" t="s">
        <v>25</v>
      </c>
      <c r="C1344" s="107">
        <v>11</v>
      </c>
      <c r="D1344" s="108">
        <v>519.81809520000002</v>
      </c>
      <c r="E1344" s="108">
        <v>19067.373159999999</v>
      </c>
      <c r="F1344" s="83"/>
    </row>
    <row r="1345" spans="1:6" ht="14.5" x14ac:dyDescent="0.35">
      <c r="A1345" s="107" t="s">
        <v>79</v>
      </c>
      <c r="B1345" s="107" t="s">
        <v>25</v>
      </c>
      <c r="C1345" s="107">
        <v>12</v>
      </c>
      <c r="D1345" s="108">
        <v>500.16415419999998</v>
      </c>
      <c r="E1345" s="108">
        <v>19581.442910000002</v>
      </c>
      <c r="F1345" s="83"/>
    </row>
    <row r="1346" spans="1:6" ht="14.5" x14ac:dyDescent="0.35">
      <c r="A1346" s="107" t="s">
        <v>79</v>
      </c>
      <c r="B1346" s="107" t="s">
        <v>27</v>
      </c>
      <c r="C1346" s="107">
        <v>1</v>
      </c>
      <c r="D1346" s="108">
        <v>2520.533496</v>
      </c>
      <c r="E1346" s="108">
        <v>226525.04209999999</v>
      </c>
      <c r="F1346" s="83"/>
    </row>
    <row r="1347" spans="1:6" ht="14.5" x14ac:dyDescent="0.35">
      <c r="A1347" s="107" t="s">
        <v>79</v>
      </c>
      <c r="B1347" s="107" t="s">
        <v>27</v>
      </c>
      <c r="C1347" s="107">
        <v>2</v>
      </c>
      <c r="D1347" s="108">
        <v>1948.1951059999999</v>
      </c>
      <c r="E1347" s="108">
        <v>164227.53599999999</v>
      </c>
      <c r="F1347" s="83"/>
    </row>
    <row r="1348" spans="1:6" ht="14.5" x14ac:dyDescent="0.35">
      <c r="A1348" s="107" t="s">
        <v>79</v>
      </c>
      <c r="B1348" s="107" t="s">
        <v>27</v>
      </c>
      <c r="C1348" s="107">
        <v>3</v>
      </c>
      <c r="D1348" s="108">
        <v>2261.2965559999998</v>
      </c>
      <c r="E1348" s="108">
        <v>197230.90410000001</v>
      </c>
      <c r="F1348" s="83"/>
    </row>
    <row r="1349" spans="1:6" ht="14.5" x14ac:dyDescent="0.35">
      <c r="A1349" s="107" t="s">
        <v>79</v>
      </c>
      <c r="B1349" s="107" t="s">
        <v>27</v>
      </c>
      <c r="C1349" s="107">
        <v>4</v>
      </c>
      <c r="D1349" s="108">
        <v>1911.286703</v>
      </c>
      <c r="E1349" s="108">
        <v>156329.92920000001</v>
      </c>
      <c r="F1349" s="83"/>
    </row>
    <row r="1350" spans="1:6" ht="14.5" x14ac:dyDescent="0.35">
      <c r="A1350" s="107" t="s">
        <v>79</v>
      </c>
      <c r="B1350" s="107" t="s">
        <v>27</v>
      </c>
      <c r="C1350" s="107">
        <v>5</v>
      </c>
      <c r="D1350" s="108">
        <v>2344.7664540000001</v>
      </c>
      <c r="E1350" s="108">
        <v>179516.73370000001</v>
      </c>
      <c r="F1350" s="83"/>
    </row>
    <row r="1351" spans="1:6" ht="14.5" x14ac:dyDescent="0.35">
      <c r="A1351" s="107" t="s">
        <v>79</v>
      </c>
      <c r="B1351" s="107" t="s">
        <v>27</v>
      </c>
      <c r="C1351" s="107">
        <v>6</v>
      </c>
      <c r="D1351" s="108">
        <v>2029.840334</v>
      </c>
      <c r="E1351" s="108">
        <v>146766.51920000001</v>
      </c>
      <c r="F1351" s="83"/>
    </row>
    <row r="1352" spans="1:6" ht="14.5" x14ac:dyDescent="0.35">
      <c r="A1352" s="107" t="s">
        <v>79</v>
      </c>
      <c r="B1352" s="107" t="s">
        <v>27</v>
      </c>
      <c r="C1352" s="107">
        <v>7</v>
      </c>
      <c r="D1352" s="108">
        <v>2301.0080579999999</v>
      </c>
      <c r="E1352" s="108">
        <v>168179.02789999999</v>
      </c>
      <c r="F1352" s="83"/>
    </row>
    <row r="1353" spans="1:6" ht="14.5" x14ac:dyDescent="0.35">
      <c r="A1353" s="107" t="s">
        <v>79</v>
      </c>
      <c r="B1353" s="107" t="s">
        <v>27</v>
      </c>
      <c r="C1353" s="107">
        <v>8</v>
      </c>
      <c r="D1353" s="108">
        <v>2536.0478269999999</v>
      </c>
      <c r="E1353" s="108">
        <v>182394.9975</v>
      </c>
      <c r="F1353" s="83"/>
    </row>
    <row r="1354" spans="1:6" ht="14.5" x14ac:dyDescent="0.35">
      <c r="A1354" s="107" t="s">
        <v>79</v>
      </c>
      <c r="B1354" s="107" t="s">
        <v>27</v>
      </c>
      <c r="C1354" s="107">
        <v>9</v>
      </c>
      <c r="D1354" s="108">
        <v>2439.2807269999998</v>
      </c>
      <c r="E1354" s="108">
        <v>169456.21830000001</v>
      </c>
      <c r="F1354" s="83"/>
    </row>
    <row r="1355" spans="1:6" ht="14.5" x14ac:dyDescent="0.35">
      <c r="A1355" s="107" t="s">
        <v>79</v>
      </c>
      <c r="B1355" s="107" t="s">
        <v>27</v>
      </c>
      <c r="C1355" s="107">
        <v>10</v>
      </c>
      <c r="D1355" s="108">
        <v>2356.974404</v>
      </c>
      <c r="E1355" s="108">
        <v>116320.3866</v>
      </c>
      <c r="F1355" s="83"/>
    </row>
    <row r="1356" spans="1:6" ht="14.5" x14ac:dyDescent="0.35">
      <c r="A1356" s="107" t="s">
        <v>79</v>
      </c>
      <c r="B1356" s="107" t="s">
        <v>27</v>
      </c>
      <c r="C1356" s="107">
        <v>11</v>
      </c>
      <c r="D1356" s="108">
        <v>2528.8664650000001</v>
      </c>
      <c r="E1356" s="108">
        <v>128288.5355</v>
      </c>
      <c r="F1356" s="83"/>
    </row>
    <row r="1357" spans="1:6" ht="14.5" x14ac:dyDescent="0.35">
      <c r="A1357" s="107" t="s">
        <v>79</v>
      </c>
      <c r="B1357" s="107" t="s">
        <v>27</v>
      </c>
      <c r="C1357" s="107">
        <v>12</v>
      </c>
      <c r="D1357" s="108">
        <v>2732.8335929999998</v>
      </c>
      <c r="E1357" s="108">
        <v>156106.58619999999</v>
      </c>
      <c r="F1357" s="83"/>
    </row>
    <row r="1358" spans="1:6" ht="14.5" x14ac:dyDescent="0.35">
      <c r="A1358" s="107" t="s">
        <v>79</v>
      </c>
      <c r="B1358" s="107" t="s">
        <v>28</v>
      </c>
      <c r="C1358" s="107">
        <v>1</v>
      </c>
      <c r="D1358" s="108">
        <v>381.24579360000001</v>
      </c>
      <c r="E1358" s="108">
        <v>31885.79091</v>
      </c>
      <c r="F1358" s="83"/>
    </row>
    <row r="1359" spans="1:6" ht="14.5" x14ac:dyDescent="0.35">
      <c r="A1359" s="107" t="s">
        <v>79</v>
      </c>
      <c r="B1359" s="107" t="s">
        <v>28</v>
      </c>
      <c r="C1359" s="107">
        <v>2</v>
      </c>
      <c r="D1359" s="108">
        <v>344.21251819999998</v>
      </c>
      <c r="E1359" s="108">
        <v>26244.29783</v>
      </c>
      <c r="F1359" s="83"/>
    </row>
    <row r="1360" spans="1:6" ht="14.5" x14ac:dyDescent="0.35">
      <c r="A1360" s="107" t="s">
        <v>79</v>
      </c>
      <c r="B1360" s="107" t="s">
        <v>28</v>
      </c>
      <c r="C1360" s="107">
        <v>3</v>
      </c>
      <c r="D1360" s="108">
        <v>371.52348180000001</v>
      </c>
      <c r="E1360" s="108">
        <v>29693.985479999999</v>
      </c>
      <c r="F1360" s="83"/>
    </row>
    <row r="1361" spans="1:6" ht="14.5" x14ac:dyDescent="0.35">
      <c r="A1361" s="107" t="s">
        <v>79</v>
      </c>
      <c r="B1361" s="107" t="s">
        <v>28</v>
      </c>
      <c r="C1361" s="107">
        <v>4</v>
      </c>
      <c r="D1361" s="108">
        <v>342.38750019999998</v>
      </c>
      <c r="E1361" s="108">
        <v>27008.987239999999</v>
      </c>
      <c r="F1361" s="83"/>
    </row>
    <row r="1362" spans="1:6" ht="14.5" x14ac:dyDescent="0.35">
      <c r="A1362" s="107" t="s">
        <v>79</v>
      </c>
      <c r="B1362" s="107" t="s">
        <v>28</v>
      </c>
      <c r="C1362" s="107">
        <v>5</v>
      </c>
      <c r="D1362" s="108">
        <v>403.90288370000002</v>
      </c>
      <c r="E1362" s="108">
        <v>29679.25419</v>
      </c>
      <c r="F1362" s="83"/>
    </row>
    <row r="1363" spans="1:6" ht="14.5" x14ac:dyDescent="0.35">
      <c r="A1363" s="107" t="s">
        <v>79</v>
      </c>
      <c r="B1363" s="107" t="s">
        <v>28</v>
      </c>
      <c r="C1363" s="107">
        <v>6</v>
      </c>
      <c r="D1363" s="108">
        <v>378.57367749999997</v>
      </c>
      <c r="E1363" s="108">
        <v>25749.199670000002</v>
      </c>
      <c r="F1363" s="83"/>
    </row>
    <row r="1364" spans="1:6" ht="14.5" x14ac:dyDescent="0.35">
      <c r="A1364" s="107" t="s">
        <v>79</v>
      </c>
      <c r="B1364" s="107" t="s">
        <v>28</v>
      </c>
      <c r="C1364" s="107">
        <v>7</v>
      </c>
      <c r="D1364" s="108">
        <v>371.09023259999998</v>
      </c>
      <c r="E1364" s="108">
        <v>24930.59967</v>
      </c>
      <c r="F1364" s="83"/>
    </row>
    <row r="1365" spans="1:6" ht="14.5" x14ac:dyDescent="0.35">
      <c r="A1365" s="107" t="s">
        <v>79</v>
      </c>
      <c r="B1365" s="107" t="s">
        <v>28</v>
      </c>
      <c r="C1365" s="107">
        <v>8</v>
      </c>
      <c r="D1365" s="108">
        <v>395.1194615</v>
      </c>
      <c r="E1365" s="108">
        <v>26319.753120000001</v>
      </c>
      <c r="F1365" s="83"/>
    </row>
    <row r="1366" spans="1:6" ht="14.5" x14ac:dyDescent="0.35">
      <c r="A1366" s="107" t="s">
        <v>79</v>
      </c>
      <c r="B1366" s="107" t="s">
        <v>28</v>
      </c>
      <c r="C1366" s="107">
        <v>9</v>
      </c>
      <c r="D1366" s="108">
        <v>362.58430980000003</v>
      </c>
      <c r="E1366" s="108">
        <v>22671.640050000002</v>
      </c>
      <c r="F1366" s="83"/>
    </row>
    <row r="1367" spans="1:6" ht="14.5" x14ac:dyDescent="0.35">
      <c r="A1367" s="107" t="s">
        <v>79</v>
      </c>
      <c r="B1367" s="107" t="s">
        <v>28</v>
      </c>
      <c r="C1367" s="107">
        <v>10</v>
      </c>
      <c r="D1367" s="108">
        <v>387.47481879999998</v>
      </c>
      <c r="E1367" s="108">
        <v>16866.73029</v>
      </c>
      <c r="F1367" s="83"/>
    </row>
    <row r="1368" spans="1:6" ht="14.5" x14ac:dyDescent="0.35">
      <c r="A1368" s="107" t="s">
        <v>79</v>
      </c>
      <c r="B1368" s="107" t="s">
        <v>28</v>
      </c>
      <c r="C1368" s="107">
        <v>11</v>
      </c>
      <c r="D1368" s="108">
        <v>405.71402289999997</v>
      </c>
      <c r="E1368" s="108">
        <v>17721.854220000001</v>
      </c>
      <c r="F1368" s="83"/>
    </row>
    <row r="1369" spans="1:6" ht="14.5" x14ac:dyDescent="0.35">
      <c r="A1369" s="107" t="s">
        <v>79</v>
      </c>
      <c r="B1369" s="107" t="s">
        <v>28</v>
      </c>
      <c r="C1369" s="107">
        <v>12</v>
      </c>
      <c r="D1369" s="108">
        <v>423.55057779999999</v>
      </c>
      <c r="E1369" s="108">
        <v>19229.044580000002</v>
      </c>
      <c r="F1369" s="83"/>
    </row>
    <row r="1370" spans="1:6" ht="14.5" x14ac:dyDescent="0.35">
      <c r="A1370" s="107" t="s">
        <v>79</v>
      </c>
      <c r="B1370" s="107" t="s">
        <v>29</v>
      </c>
      <c r="C1370" s="107">
        <v>1</v>
      </c>
      <c r="D1370" s="108">
        <v>43382.9542</v>
      </c>
      <c r="E1370" s="108">
        <v>3435756.5120000001</v>
      </c>
      <c r="F1370" s="83"/>
    </row>
    <row r="1371" spans="1:6" ht="14.5" x14ac:dyDescent="0.35">
      <c r="A1371" s="107" t="s">
        <v>79</v>
      </c>
      <c r="B1371" s="107" t="s">
        <v>29</v>
      </c>
      <c r="C1371" s="107">
        <v>2</v>
      </c>
      <c r="D1371" s="108">
        <v>39548.634539999999</v>
      </c>
      <c r="E1371" s="108">
        <v>3003423.5750000002</v>
      </c>
      <c r="F1371" s="83"/>
    </row>
    <row r="1372" spans="1:6" ht="14.5" x14ac:dyDescent="0.35">
      <c r="A1372" s="107" t="s">
        <v>79</v>
      </c>
      <c r="B1372" s="107" t="s">
        <v>29</v>
      </c>
      <c r="C1372" s="107">
        <v>3</v>
      </c>
      <c r="D1372" s="108">
        <v>41982.739379999999</v>
      </c>
      <c r="E1372" s="108">
        <v>3355797.4739999999</v>
      </c>
      <c r="F1372" s="83"/>
    </row>
    <row r="1373" spans="1:6" ht="14.5" x14ac:dyDescent="0.35">
      <c r="A1373" s="107" t="s">
        <v>79</v>
      </c>
      <c r="B1373" s="107" t="s">
        <v>29</v>
      </c>
      <c r="C1373" s="107">
        <v>4</v>
      </c>
      <c r="D1373" s="108">
        <v>38910.535450000003</v>
      </c>
      <c r="E1373" s="108">
        <v>2959657.6519999998</v>
      </c>
      <c r="F1373" s="83"/>
    </row>
    <row r="1374" spans="1:6" ht="14.5" x14ac:dyDescent="0.35">
      <c r="A1374" s="107" t="s">
        <v>79</v>
      </c>
      <c r="B1374" s="107" t="s">
        <v>29</v>
      </c>
      <c r="C1374" s="107">
        <v>5</v>
      </c>
      <c r="D1374" s="108">
        <v>41539.596599999997</v>
      </c>
      <c r="E1374" s="108">
        <v>2954202.2039999999</v>
      </c>
      <c r="F1374" s="83"/>
    </row>
    <row r="1375" spans="1:6" ht="14.5" x14ac:dyDescent="0.35">
      <c r="A1375" s="107" t="s">
        <v>79</v>
      </c>
      <c r="B1375" s="107" t="s">
        <v>29</v>
      </c>
      <c r="C1375" s="107">
        <v>6</v>
      </c>
      <c r="D1375" s="108">
        <v>44644.778019999998</v>
      </c>
      <c r="E1375" s="108">
        <v>2967722.0890000002</v>
      </c>
      <c r="F1375" s="83"/>
    </row>
    <row r="1376" spans="1:6" ht="14.5" x14ac:dyDescent="0.35">
      <c r="A1376" s="107" t="s">
        <v>79</v>
      </c>
      <c r="B1376" s="107" t="s">
        <v>29</v>
      </c>
      <c r="C1376" s="107">
        <v>7</v>
      </c>
      <c r="D1376" s="108">
        <v>45852.81177</v>
      </c>
      <c r="E1376" s="108">
        <v>3054532.4879999999</v>
      </c>
      <c r="F1376" s="83"/>
    </row>
    <row r="1377" spans="1:6" ht="14.5" x14ac:dyDescent="0.35">
      <c r="A1377" s="107" t="s">
        <v>79</v>
      </c>
      <c r="B1377" s="107" t="s">
        <v>29</v>
      </c>
      <c r="C1377" s="107">
        <v>8</v>
      </c>
      <c r="D1377" s="108">
        <v>42572.387439999999</v>
      </c>
      <c r="E1377" s="108">
        <v>2805109.889</v>
      </c>
      <c r="F1377" s="83"/>
    </row>
    <row r="1378" spans="1:6" ht="14.5" x14ac:dyDescent="0.35">
      <c r="A1378" s="107" t="s">
        <v>79</v>
      </c>
      <c r="B1378" s="107" t="s">
        <v>29</v>
      </c>
      <c r="C1378" s="107">
        <v>9</v>
      </c>
      <c r="D1378" s="108">
        <v>39491.030850000003</v>
      </c>
      <c r="E1378" s="108">
        <v>2430224.1269999999</v>
      </c>
      <c r="F1378" s="83"/>
    </row>
    <row r="1379" spans="1:6" ht="14.5" x14ac:dyDescent="0.35">
      <c r="A1379" s="107" t="s">
        <v>79</v>
      </c>
      <c r="B1379" s="107" t="s">
        <v>29</v>
      </c>
      <c r="C1379" s="107">
        <v>10</v>
      </c>
      <c r="D1379" s="108">
        <v>39387.601159999998</v>
      </c>
      <c r="E1379" s="108">
        <v>1586297.5589999999</v>
      </c>
      <c r="F1379" s="83"/>
    </row>
    <row r="1380" spans="1:6" ht="14.5" x14ac:dyDescent="0.35">
      <c r="A1380" s="107" t="s">
        <v>79</v>
      </c>
      <c r="B1380" s="107" t="s">
        <v>29</v>
      </c>
      <c r="C1380" s="107">
        <v>11</v>
      </c>
      <c r="D1380" s="108">
        <v>40209.115879999998</v>
      </c>
      <c r="E1380" s="108">
        <v>1630375.216</v>
      </c>
      <c r="F1380" s="83"/>
    </row>
    <row r="1381" spans="1:6" ht="14.5" x14ac:dyDescent="0.35">
      <c r="A1381" s="107" t="s">
        <v>79</v>
      </c>
      <c r="B1381" s="107" t="s">
        <v>29</v>
      </c>
      <c r="C1381" s="107">
        <v>12</v>
      </c>
      <c r="D1381" s="108">
        <v>42130.399189999996</v>
      </c>
      <c r="E1381" s="108">
        <v>1826688.23</v>
      </c>
      <c r="F1381" s="83"/>
    </row>
    <row r="1382" spans="1:6" ht="14.5" x14ac:dyDescent="0.35">
      <c r="A1382" s="107" t="s">
        <v>79</v>
      </c>
      <c r="B1382" s="107" t="s">
        <v>347</v>
      </c>
      <c r="C1382" s="107">
        <v>1</v>
      </c>
      <c r="D1382" s="108">
        <v>2228.761403</v>
      </c>
      <c r="E1382" s="108">
        <v>195453.34950000001</v>
      </c>
      <c r="F1382" s="83"/>
    </row>
    <row r="1383" spans="1:6" ht="14.5" x14ac:dyDescent="0.35">
      <c r="A1383" s="107" t="s">
        <v>79</v>
      </c>
      <c r="B1383" s="107" t="s">
        <v>347</v>
      </c>
      <c r="C1383" s="107">
        <v>2</v>
      </c>
      <c r="D1383" s="108">
        <v>1984.0989930000001</v>
      </c>
      <c r="E1383" s="108">
        <v>169441.2812</v>
      </c>
      <c r="F1383" s="83"/>
    </row>
    <row r="1384" spans="1:6" ht="14.5" x14ac:dyDescent="0.35">
      <c r="A1384" s="107" t="s">
        <v>79</v>
      </c>
      <c r="B1384" s="107" t="s">
        <v>347</v>
      </c>
      <c r="C1384" s="107">
        <v>3</v>
      </c>
      <c r="D1384" s="108">
        <v>2116.0182279999999</v>
      </c>
      <c r="E1384" s="108">
        <v>186742.44839999999</v>
      </c>
      <c r="F1384" s="83"/>
    </row>
    <row r="1385" spans="1:6" ht="14.5" x14ac:dyDescent="0.35">
      <c r="A1385" s="107" t="s">
        <v>79</v>
      </c>
      <c r="B1385" s="107" t="s">
        <v>347</v>
      </c>
      <c r="C1385" s="107">
        <v>4</v>
      </c>
      <c r="D1385" s="108">
        <v>1911.6260030000001</v>
      </c>
      <c r="E1385" s="108">
        <v>152565.33900000001</v>
      </c>
      <c r="F1385" s="83"/>
    </row>
    <row r="1386" spans="1:6" ht="14.5" x14ac:dyDescent="0.35">
      <c r="A1386" s="107" t="s">
        <v>79</v>
      </c>
      <c r="B1386" s="107" t="s">
        <v>347</v>
      </c>
      <c r="C1386" s="107">
        <v>5</v>
      </c>
      <c r="D1386" s="108">
        <v>2050.7240769999999</v>
      </c>
      <c r="E1386" s="108">
        <v>152433.9951</v>
      </c>
      <c r="F1386" s="83"/>
    </row>
    <row r="1387" spans="1:6" ht="14.5" x14ac:dyDescent="0.35">
      <c r="A1387" s="107" t="s">
        <v>79</v>
      </c>
      <c r="B1387" s="107" t="s">
        <v>347</v>
      </c>
      <c r="C1387" s="107">
        <v>6</v>
      </c>
      <c r="D1387" s="108">
        <v>2249.1426849999998</v>
      </c>
      <c r="E1387" s="108">
        <v>163132.17819999999</v>
      </c>
      <c r="F1387" s="83"/>
    </row>
    <row r="1388" spans="1:6" ht="14.5" x14ac:dyDescent="0.35">
      <c r="A1388" s="107" t="s">
        <v>79</v>
      </c>
      <c r="B1388" s="107" t="s">
        <v>347</v>
      </c>
      <c r="C1388" s="107">
        <v>7</v>
      </c>
      <c r="D1388" s="108">
        <v>2239.6787680000002</v>
      </c>
      <c r="E1388" s="108">
        <v>162127.01490000001</v>
      </c>
      <c r="F1388" s="83"/>
    </row>
    <row r="1389" spans="1:6" ht="14.5" x14ac:dyDescent="0.35">
      <c r="A1389" s="107" t="s">
        <v>79</v>
      </c>
      <c r="B1389" s="107" t="s">
        <v>347</v>
      </c>
      <c r="C1389" s="107">
        <v>8</v>
      </c>
      <c r="D1389" s="108">
        <v>2070.3412979999998</v>
      </c>
      <c r="E1389" s="108">
        <v>143457.51310000001</v>
      </c>
      <c r="F1389" s="83"/>
    </row>
    <row r="1390" spans="1:6" ht="14.5" x14ac:dyDescent="0.35">
      <c r="A1390" s="107" t="s">
        <v>79</v>
      </c>
      <c r="B1390" s="107" t="s">
        <v>347</v>
      </c>
      <c r="C1390" s="107">
        <v>9</v>
      </c>
      <c r="D1390" s="108">
        <v>1904.7831169999999</v>
      </c>
      <c r="E1390" s="108">
        <v>121403.8988</v>
      </c>
      <c r="F1390" s="83"/>
    </row>
    <row r="1391" spans="1:6" ht="14.5" x14ac:dyDescent="0.35">
      <c r="A1391" s="107" t="s">
        <v>79</v>
      </c>
      <c r="B1391" s="107" t="s">
        <v>347</v>
      </c>
      <c r="C1391" s="107">
        <v>10</v>
      </c>
      <c r="D1391" s="108">
        <v>1923.8288239999999</v>
      </c>
      <c r="E1391" s="108">
        <v>53641.231630000002</v>
      </c>
      <c r="F1391" s="83"/>
    </row>
    <row r="1392" spans="1:6" ht="14.5" x14ac:dyDescent="0.35">
      <c r="A1392" s="107" t="s">
        <v>79</v>
      </c>
      <c r="B1392" s="107" t="s">
        <v>347</v>
      </c>
      <c r="C1392" s="107">
        <v>11</v>
      </c>
      <c r="D1392" s="108">
        <v>2050.2836229999998</v>
      </c>
      <c r="E1392" s="108">
        <v>61218.170359999996</v>
      </c>
      <c r="F1392" s="83"/>
    </row>
    <row r="1393" spans="1:6" ht="14.5" x14ac:dyDescent="0.35">
      <c r="A1393" s="107" t="s">
        <v>79</v>
      </c>
      <c r="B1393" s="107" t="s">
        <v>347</v>
      </c>
      <c r="C1393" s="107">
        <v>12</v>
      </c>
      <c r="D1393" s="108">
        <v>2100.0521669999998</v>
      </c>
      <c r="E1393" s="108">
        <v>74179.11464</v>
      </c>
      <c r="F1393" s="83"/>
    </row>
    <row r="1394" spans="1:6" ht="14.5" x14ac:dyDescent="0.35">
      <c r="A1394" s="107" t="s">
        <v>79</v>
      </c>
      <c r="B1394" s="107" t="s">
        <v>30</v>
      </c>
      <c r="C1394" s="107">
        <v>1</v>
      </c>
      <c r="D1394" s="108">
        <v>17841.517029999999</v>
      </c>
      <c r="E1394" s="108">
        <v>1456822.034</v>
      </c>
      <c r="F1394" s="83"/>
    </row>
    <row r="1395" spans="1:6" ht="14.5" x14ac:dyDescent="0.35">
      <c r="A1395" s="107" t="s">
        <v>79</v>
      </c>
      <c r="B1395" s="107" t="s">
        <v>30</v>
      </c>
      <c r="C1395" s="107">
        <v>2</v>
      </c>
      <c r="D1395" s="108">
        <v>12644.793030000001</v>
      </c>
      <c r="E1395" s="108">
        <v>967185.5172</v>
      </c>
      <c r="F1395" s="83"/>
    </row>
    <row r="1396" spans="1:6" ht="14.5" x14ac:dyDescent="0.35">
      <c r="A1396" s="107" t="s">
        <v>79</v>
      </c>
      <c r="B1396" s="107" t="s">
        <v>30</v>
      </c>
      <c r="C1396" s="107">
        <v>3</v>
      </c>
      <c r="D1396" s="108">
        <v>16133.0735</v>
      </c>
      <c r="E1396" s="108">
        <v>1312714.9920000001</v>
      </c>
      <c r="F1396" s="83"/>
    </row>
    <row r="1397" spans="1:6" ht="14.5" x14ac:dyDescent="0.35">
      <c r="A1397" s="107" t="s">
        <v>79</v>
      </c>
      <c r="B1397" s="107" t="s">
        <v>30</v>
      </c>
      <c r="C1397" s="107">
        <v>4</v>
      </c>
      <c r="D1397" s="108">
        <v>13373.49755</v>
      </c>
      <c r="E1397" s="108">
        <v>1058789.0290000001</v>
      </c>
      <c r="F1397" s="83"/>
    </row>
    <row r="1398" spans="1:6" ht="14.5" x14ac:dyDescent="0.35">
      <c r="A1398" s="107" t="s">
        <v>79</v>
      </c>
      <c r="B1398" s="107" t="s">
        <v>30</v>
      </c>
      <c r="C1398" s="107">
        <v>5</v>
      </c>
      <c r="D1398" s="108">
        <v>15760.924010000001</v>
      </c>
      <c r="E1398" s="108">
        <v>1177069.8770000001</v>
      </c>
      <c r="F1398" s="83"/>
    </row>
    <row r="1399" spans="1:6" ht="14.5" x14ac:dyDescent="0.35">
      <c r="A1399" s="107" t="s">
        <v>79</v>
      </c>
      <c r="B1399" s="107" t="s">
        <v>30</v>
      </c>
      <c r="C1399" s="107">
        <v>6</v>
      </c>
      <c r="D1399" s="108">
        <v>14728.415069999999</v>
      </c>
      <c r="E1399" s="108">
        <v>1012954.059</v>
      </c>
      <c r="F1399" s="83"/>
    </row>
    <row r="1400" spans="1:6" ht="14.5" x14ac:dyDescent="0.35">
      <c r="A1400" s="107" t="s">
        <v>79</v>
      </c>
      <c r="B1400" s="107" t="s">
        <v>30</v>
      </c>
      <c r="C1400" s="107">
        <v>7</v>
      </c>
      <c r="D1400" s="108">
        <v>16457.76512</v>
      </c>
      <c r="E1400" s="108">
        <v>1112923.3810000001</v>
      </c>
      <c r="F1400" s="83"/>
    </row>
    <row r="1401" spans="1:6" ht="14.5" x14ac:dyDescent="0.35">
      <c r="A1401" s="107" t="s">
        <v>79</v>
      </c>
      <c r="B1401" s="107" t="s">
        <v>30</v>
      </c>
      <c r="C1401" s="107">
        <v>8</v>
      </c>
      <c r="D1401" s="108">
        <v>17108.317190000002</v>
      </c>
      <c r="E1401" s="108">
        <v>1134946.402</v>
      </c>
      <c r="F1401" s="83"/>
    </row>
    <row r="1402" spans="1:6" ht="14.5" x14ac:dyDescent="0.35">
      <c r="A1402" s="107" t="s">
        <v>79</v>
      </c>
      <c r="B1402" s="107" t="s">
        <v>30</v>
      </c>
      <c r="C1402" s="107">
        <v>9</v>
      </c>
      <c r="D1402" s="108">
        <v>17617.883419999998</v>
      </c>
      <c r="E1402" s="108">
        <v>1055344.068</v>
      </c>
      <c r="F1402" s="83"/>
    </row>
    <row r="1403" spans="1:6" ht="14.5" x14ac:dyDescent="0.35">
      <c r="A1403" s="107" t="s">
        <v>79</v>
      </c>
      <c r="B1403" s="107" t="s">
        <v>30</v>
      </c>
      <c r="C1403" s="107">
        <v>10</v>
      </c>
      <c r="D1403" s="108">
        <v>19513.825150000001</v>
      </c>
      <c r="E1403" s="108">
        <v>688101.16949999996</v>
      </c>
      <c r="F1403" s="83"/>
    </row>
    <row r="1404" spans="1:6" ht="14.5" x14ac:dyDescent="0.35">
      <c r="A1404" s="107" t="s">
        <v>79</v>
      </c>
      <c r="B1404" s="107" t="s">
        <v>30</v>
      </c>
      <c r="C1404" s="107">
        <v>11</v>
      </c>
      <c r="D1404" s="108">
        <v>19996.415789999999</v>
      </c>
      <c r="E1404" s="108">
        <v>708985.52119999996</v>
      </c>
      <c r="F1404" s="83"/>
    </row>
    <row r="1405" spans="1:6" ht="14.5" x14ac:dyDescent="0.35">
      <c r="A1405" s="107" t="s">
        <v>79</v>
      </c>
      <c r="B1405" s="107" t="s">
        <v>30</v>
      </c>
      <c r="C1405" s="107">
        <v>12</v>
      </c>
      <c r="D1405" s="108">
        <v>21027.809600000001</v>
      </c>
      <c r="E1405" s="108">
        <v>805007.9155</v>
      </c>
      <c r="F1405" s="83"/>
    </row>
    <row r="1406" spans="1:6" ht="14.5" x14ac:dyDescent="0.35">
      <c r="A1406" s="107" t="s">
        <v>79</v>
      </c>
      <c r="B1406" s="107" t="s">
        <v>31</v>
      </c>
      <c r="C1406" s="107">
        <v>1</v>
      </c>
      <c r="D1406" s="108">
        <v>945.92747039999995</v>
      </c>
      <c r="E1406" s="108">
        <v>75538.119980000003</v>
      </c>
      <c r="F1406" s="83"/>
    </row>
    <row r="1407" spans="1:6" ht="14.5" x14ac:dyDescent="0.35">
      <c r="A1407" s="107" t="s">
        <v>79</v>
      </c>
      <c r="B1407" s="107" t="s">
        <v>31</v>
      </c>
      <c r="C1407" s="107">
        <v>2</v>
      </c>
      <c r="D1407" s="108">
        <v>757.75350730000002</v>
      </c>
      <c r="E1407" s="108">
        <v>56666.580430000002</v>
      </c>
      <c r="F1407" s="83"/>
    </row>
    <row r="1408" spans="1:6" ht="14.5" x14ac:dyDescent="0.35">
      <c r="A1408" s="107" t="s">
        <v>79</v>
      </c>
      <c r="B1408" s="107" t="s">
        <v>31</v>
      </c>
      <c r="C1408" s="107">
        <v>3</v>
      </c>
      <c r="D1408" s="108">
        <v>831.42349939999997</v>
      </c>
      <c r="E1408" s="108">
        <v>66342.152329999997</v>
      </c>
      <c r="F1408" s="83"/>
    </row>
    <row r="1409" spans="1:6" ht="14.5" x14ac:dyDescent="0.35">
      <c r="A1409" s="107" t="s">
        <v>79</v>
      </c>
      <c r="B1409" s="107" t="s">
        <v>31</v>
      </c>
      <c r="C1409" s="107">
        <v>4</v>
      </c>
      <c r="D1409" s="108">
        <v>820.21700599999997</v>
      </c>
      <c r="E1409" s="108">
        <v>64154.922180000001</v>
      </c>
      <c r="F1409" s="83"/>
    </row>
    <row r="1410" spans="1:6" ht="14.5" x14ac:dyDescent="0.35">
      <c r="A1410" s="107" t="s">
        <v>79</v>
      </c>
      <c r="B1410" s="107" t="s">
        <v>31</v>
      </c>
      <c r="C1410" s="107">
        <v>5</v>
      </c>
      <c r="D1410" s="108">
        <v>935.90597639999999</v>
      </c>
      <c r="E1410" s="108">
        <v>68662.135890000005</v>
      </c>
      <c r="F1410" s="83"/>
    </row>
    <row r="1411" spans="1:6" ht="14.5" x14ac:dyDescent="0.35">
      <c r="A1411" s="107" t="s">
        <v>79</v>
      </c>
      <c r="B1411" s="107" t="s">
        <v>31</v>
      </c>
      <c r="C1411" s="107">
        <v>6</v>
      </c>
      <c r="D1411" s="108">
        <v>866.89589839999996</v>
      </c>
      <c r="E1411" s="108">
        <v>57798.889000000003</v>
      </c>
      <c r="F1411" s="83"/>
    </row>
    <row r="1412" spans="1:6" ht="14.5" x14ac:dyDescent="0.35">
      <c r="A1412" s="107" t="s">
        <v>79</v>
      </c>
      <c r="B1412" s="107" t="s">
        <v>31</v>
      </c>
      <c r="C1412" s="107">
        <v>7</v>
      </c>
      <c r="D1412" s="108">
        <v>961.23904300000004</v>
      </c>
      <c r="E1412" s="108">
        <v>62838.871740000002</v>
      </c>
      <c r="F1412" s="83"/>
    </row>
    <row r="1413" spans="1:6" ht="14.5" x14ac:dyDescent="0.35">
      <c r="A1413" s="107" t="s">
        <v>79</v>
      </c>
      <c r="B1413" s="107" t="s">
        <v>31</v>
      </c>
      <c r="C1413" s="107">
        <v>8</v>
      </c>
      <c r="D1413" s="108">
        <v>1009.939285</v>
      </c>
      <c r="E1413" s="108">
        <v>65342.122889999999</v>
      </c>
      <c r="F1413" s="83"/>
    </row>
    <row r="1414" spans="1:6" ht="14.5" x14ac:dyDescent="0.35">
      <c r="A1414" s="107" t="s">
        <v>79</v>
      </c>
      <c r="B1414" s="107" t="s">
        <v>31</v>
      </c>
      <c r="C1414" s="107">
        <v>9</v>
      </c>
      <c r="D1414" s="108">
        <v>1000.524817</v>
      </c>
      <c r="E1414" s="108">
        <v>57763.727379999997</v>
      </c>
      <c r="F1414" s="83"/>
    </row>
    <row r="1415" spans="1:6" ht="14.5" x14ac:dyDescent="0.35">
      <c r="A1415" s="107" t="s">
        <v>79</v>
      </c>
      <c r="B1415" s="107" t="s">
        <v>31</v>
      </c>
      <c r="C1415" s="107">
        <v>10</v>
      </c>
      <c r="D1415" s="108">
        <v>987.52515930000004</v>
      </c>
      <c r="E1415" s="108">
        <v>25774.25388</v>
      </c>
      <c r="F1415" s="83"/>
    </row>
    <row r="1416" spans="1:6" ht="14.5" x14ac:dyDescent="0.35">
      <c r="A1416" s="107" t="s">
        <v>79</v>
      </c>
      <c r="B1416" s="107" t="s">
        <v>31</v>
      </c>
      <c r="C1416" s="107">
        <v>11</v>
      </c>
      <c r="D1416" s="108">
        <v>1063.3746679999999</v>
      </c>
      <c r="E1416" s="108">
        <v>27642.705809999999</v>
      </c>
      <c r="F1416" s="83"/>
    </row>
    <row r="1417" spans="1:6" ht="14.5" x14ac:dyDescent="0.35">
      <c r="A1417" s="107" t="s">
        <v>79</v>
      </c>
      <c r="B1417" s="107" t="s">
        <v>31</v>
      </c>
      <c r="C1417" s="107">
        <v>12</v>
      </c>
      <c r="D1417" s="108">
        <v>1073.4902729999999</v>
      </c>
      <c r="E1417" s="108">
        <v>32913.437680000003</v>
      </c>
      <c r="F1417" s="83"/>
    </row>
    <row r="1418" spans="1:6" ht="14.5" x14ac:dyDescent="0.35">
      <c r="A1418" s="107" t="s">
        <v>79</v>
      </c>
      <c r="B1418" s="107" t="s">
        <v>343</v>
      </c>
      <c r="C1418" s="107">
        <v>1</v>
      </c>
      <c r="D1418" s="113">
        <v>0</v>
      </c>
      <c r="E1418" s="113">
        <v>0</v>
      </c>
      <c r="F1418" s="83"/>
    </row>
    <row r="1419" spans="1:6" ht="14.5" x14ac:dyDescent="0.35">
      <c r="A1419" s="107" t="s">
        <v>79</v>
      </c>
      <c r="B1419" s="107" t="s">
        <v>343</v>
      </c>
      <c r="C1419" s="107">
        <v>2</v>
      </c>
      <c r="D1419" s="113">
        <v>0</v>
      </c>
      <c r="E1419" s="113">
        <v>0</v>
      </c>
      <c r="F1419" s="83"/>
    </row>
    <row r="1420" spans="1:6" ht="14.5" x14ac:dyDescent="0.35">
      <c r="A1420" s="107" t="s">
        <v>79</v>
      </c>
      <c r="B1420" s="107" t="s">
        <v>343</v>
      </c>
      <c r="C1420" s="107">
        <v>3</v>
      </c>
      <c r="D1420" s="113">
        <v>0</v>
      </c>
      <c r="E1420" s="113">
        <v>0</v>
      </c>
      <c r="F1420" s="83"/>
    </row>
    <row r="1421" spans="1:6" ht="14.5" x14ac:dyDescent="0.35">
      <c r="A1421" s="107" t="s">
        <v>79</v>
      </c>
      <c r="B1421" s="107" t="s">
        <v>343</v>
      </c>
      <c r="C1421" s="107">
        <v>4</v>
      </c>
      <c r="D1421" s="113">
        <v>0</v>
      </c>
      <c r="E1421" s="113">
        <v>0</v>
      </c>
      <c r="F1421" s="83"/>
    </row>
    <row r="1422" spans="1:6" ht="14.5" x14ac:dyDescent="0.35">
      <c r="A1422" s="107" t="s">
        <v>79</v>
      </c>
      <c r="B1422" s="107" t="s">
        <v>343</v>
      </c>
      <c r="C1422" s="107">
        <v>5</v>
      </c>
      <c r="D1422" s="113">
        <v>0</v>
      </c>
      <c r="E1422" s="113">
        <v>0</v>
      </c>
      <c r="F1422" s="83"/>
    </row>
    <row r="1423" spans="1:6" ht="14.5" x14ac:dyDescent="0.35">
      <c r="A1423" s="107" t="s">
        <v>79</v>
      </c>
      <c r="B1423" s="107" t="s">
        <v>343</v>
      </c>
      <c r="C1423" s="107">
        <v>6</v>
      </c>
      <c r="D1423" s="113">
        <v>0</v>
      </c>
      <c r="E1423" s="113">
        <v>0</v>
      </c>
      <c r="F1423" s="83"/>
    </row>
    <row r="1424" spans="1:6" ht="14.5" x14ac:dyDescent="0.35">
      <c r="A1424" s="107" t="s">
        <v>79</v>
      </c>
      <c r="B1424" s="107" t="s">
        <v>343</v>
      </c>
      <c r="C1424" s="107">
        <v>7</v>
      </c>
      <c r="D1424" s="113">
        <v>0</v>
      </c>
      <c r="E1424" s="113">
        <v>0</v>
      </c>
      <c r="F1424" s="83"/>
    </row>
    <row r="1425" spans="1:6" ht="14.5" x14ac:dyDescent="0.35">
      <c r="A1425" s="107" t="s">
        <v>79</v>
      </c>
      <c r="B1425" s="107" t="s">
        <v>343</v>
      </c>
      <c r="C1425" s="107">
        <v>8</v>
      </c>
      <c r="D1425" s="113">
        <v>0</v>
      </c>
      <c r="E1425" s="113">
        <v>0</v>
      </c>
      <c r="F1425" s="83"/>
    </row>
    <row r="1426" spans="1:6" ht="14.5" x14ac:dyDescent="0.35">
      <c r="A1426" s="107" t="s">
        <v>79</v>
      </c>
      <c r="B1426" s="107" t="s">
        <v>343</v>
      </c>
      <c r="C1426" s="107">
        <v>9</v>
      </c>
      <c r="D1426" s="113">
        <v>0</v>
      </c>
      <c r="E1426" s="113">
        <v>0</v>
      </c>
      <c r="F1426" s="83"/>
    </row>
    <row r="1427" spans="1:6" ht="14.5" x14ac:dyDescent="0.35">
      <c r="A1427" s="107" t="s">
        <v>79</v>
      </c>
      <c r="B1427" s="107" t="s">
        <v>343</v>
      </c>
      <c r="C1427" s="107">
        <v>10</v>
      </c>
      <c r="D1427" s="113">
        <v>0</v>
      </c>
      <c r="E1427" s="113">
        <v>0</v>
      </c>
      <c r="F1427" s="83"/>
    </row>
    <row r="1428" spans="1:6" ht="14.5" x14ac:dyDescent="0.35">
      <c r="A1428" s="107" t="s">
        <v>79</v>
      </c>
      <c r="B1428" s="107" t="s">
        <v>343</v>
      </c>
      <c r="C1428" s="107">
        <v>11</v>
      </c>
      <c r="D1428" s="113">
        <v>0</v>
      </c>
      <c r="E1428" s="113">
        <v>0</v>
      </c>
      <c r="F1428" s="83"/>
    </row>
    <row r="1429" spans="1:6" ht="14.5" x14ac:dyDescent="0.35">
      <c r="A1429" s="107" t="s">
        <v>79</v>
      </c>
      <c r="B1429" s="107" t="s">
        <v>343</v>
      </c>
      <c r="C1429" s="107">
        <v>12</v>
      </c>
      <c r="D1429" s="113">
        <v>0</v>
      </c>
      <c r="E1429" s="113">
        <v>0</v>
      </c>
      <c r="F1429" s="83"/>
    </row>
    <row r="1430" spans="1:6" ht="14.5" x14ac:dyDescent="0.35">
      <c r="A1430" s="107" t="s">
        <v>79</v>
      </c>
      <c r="B1430" s="107" t="s">
        <v>32</v>
      </c>
      <c r="C1430" s="107">
        <v>1</v>
      </c>
      <c r="D1430" s="108">
        <v>15984.988289999999</v>
      </c>
      <c r="E1430" s="108">
        <v>1302349.6769999999</v>
      </c>
      <c r="F1430" s="83"/>
    </row>
    <row r="1431" spans="1:6" ht="14.5" x14ac:dyDescent="0.35">
      <c r="A1431" s="107" t="s">
        <v>79</v>
      </c>
      <c r="B1431" s="107" t="s">
        <v>32</v>
      </c>
      <c r="C1431" s="107">
        <v>2</v>
      </c>
      <c r="D1431" s="108">
        <v>12330.391739999999</v>
      </c>
      <c r="E1431" s="108">
        <v>950962.94350000005</v>
      </c>
      <c r="F1431" s="83"/>
    </row>
    <row r="1432" spans="1:6" ht="14.5" x14ac:dyDescent="0.35">
      <c r="A1432" s="107" t="s">
        <v>79</v>
      </c>
      <c r="B1432" s="107" t="s">
        <v>32</v>
      </c>
      <c r="C1432" s="107">
        <v>3</v>
      </c>
      <c r="D1432" s="108">
        <v>14007.916440000001</v>
      </c>
      <c r="E1432" s="108">
        <v>1138605.1029999999</v>
      </c>
      <c r="F1432" s="83"/>
    </row>
    <row r="1433" spans="1:6" ht="14.5" x14ac:dyDescent="0.35">
      <c r="A1433" s="107" t="s">
        <v>79</v>
      </c>
      <c r="B1433" s="107" t="s">
        <v>32</v>
      </c>
      <c r="C1433" s="107">
        <v>4</v>
      </c>
      <c r="D1433" s="108">
        <v>11108.93563</v>
      </c>
      <c r="E1433" s="108">
        <v>867462.17520000006</v>
      </c>
      <c r="F1433" s="83"/>
    </row>
    <row r="1434" spans="1:6" ht="14.5" x14ac:dyDescent="0.35">
      <c r="A1434" s="107" t="s">
        <v>79</v>
      </c>
      <c r="B1434" s="107" t="s">
        <v>32</v>
      </c>
      <c r="C1434" s="107">
        <v>5</v>
      </c>
      <c r="D1434" s="108">
        <v>13907.53046</v>
      </c>
      <c r="E1434" s="108">
        <v>1013507.823</v>
      </c>
      <c r="F1434" s="83"/>
    </row>
    <row r="1435" spans="1:6" ht="14.5" x14ac:dyDescent="0.35">
      <c r="A1435" s="107" t="s">
        <v>79</v>
      </c>
      <c r="B1435" s="107" t="s">
        <v>32</v>
      </c>
      <c r="C1435" s="107">
        <v>6</v>
      </c>
      <c r="D1435" s="108">
        <v>12678.74251</v>
      </c>
      <c r="E1435" s="108">
        <v>856779.68130000005</v>
      </c>
      <c r="F1435" s="83"/>
    </row>
    <row r="1436" spans="1:6" ht="14.5" x14ac:dyDescent="0.35">
      <c r="A1436" s="107" t="s">
        <v>79</v>
      </c>
      <c r="B1436" s="107" t="s">
        <v>32</v>
      </c>
      <c r="C1436" s="107">
        <v>7</v>
      </c>
      <c r="D1436" s="108">
        <v>13609.046329999999</v>
      </c>
      <c r="E1436" s="108">
        <v>904325.94510000001</v>
      </c>
      <c r="F1436" s="83"/>
    </row>
    <row r="1437" spans="1:6" ht="14.5" x14ac:dyDescent="0.35">
      <c r="A1437" s="107" t="s">
        <v>79</v>
      </c>
      <c r="B1437" s="107" t="s">
        <v>32</v>
      </c>
      <c r="C1437" s="107">
        <v>8</v>
      </c>
      <c r="D1437" s="108">
        <v>13646.927170000001</v>
      </c>
      <c r="E1437" s="108">
        <v>882140.13820000004</v>
      </c>
      <c r="F1437" s="83"/>
    </row>
    <row r="1438" spans="1:6" ht="14.5" x14ac:dyDescent="0.35">
      <c r="A1438" s="107" t="s">
        <v>79</v>
      </c>
      <c r="B1438" s="107" t="s">
        <v>32</v>
      </c>
      <c r="C1438" s="107">
        <v>9</v>
      </c>
      <c r="D1438" s="108">
        <v>13884.781349999999</v>
      </c>
      <c r="E1438" s="108">
        <v>836266.44240000006</v>
      </c>
      <c r="F1438" s="83"/>
    </row>
    <row r="1439" spans="1:6" ht="14.5" x14ac:dyDescent="0.35">
      <c r="A1439" s="107" t="s">
        <v>79</v>
      </c>
      <c r="B1439" s="107" t="s">
        <v>32</v>
      </c>
      <c r="C1439" s="107">
        <v>10</v>
      </c>
      <c r="D1439" s="108">
        <v>14097.22832</v>
      </c>
      <c r="E1439" s="108">
        <v>520532.73839999997</v>
      </c>
      <c r="F1439" s="83"/>
    </row>
    <row r="1440" spans="1:6" ht="14.5" x14ac:dyDescent="0.35">
      <c r="A1440" s="107" t="s">
        <v>79</v>
      </c>
      <c r="B1440" s="107" t="s">
        <v>32</v>
      </c>
      <c r="C1440" s="107">
        <v>11</v>
      </c>
      <c r="D1440" s="108">
        <v>15261.572829999999</v>
      </c>
      <c r="E1440" s="108">
        <v>585522.92420000001</v>
      </c>
      <c r="F1440" s="83"/>
    </row>
    <row r="1441" spans="1:6" ht="14.5" x14ac:dyDescent="0.35">
      <c r="A1441" s="107" t="s">
        <v>79</v>
      </c>
      <c r="B1441" s="107" t="s">
        <v>32</v>
      </c>
      <c r="C1441" s="107">
        <v>12</v>
      </c>
      <c r="D1441" s="108">
        <v>17218.482329999999</v>
      </c>
      <c r="E1441" s="108">
        <v>701385.12419999996</v>
      </c>
      <c r="F1441" s="83"/>
    </row>
    <row r="1442" spans="1:6" ht="14.5" x14ac:dyDescent="0.35">
      <c r="A1442" s="107" t="s">
        <v>79</v>
      </c>
      <c r="B1442" s="107" t="s">
        <v>33</v>
      </c>
      <c r="C1442" s="107">
        <v>1</v>
      </c>
      <c r="D1442" s="108">
        <v>2172816.2650000001</v>
      </c>
      <c r="E1442" s="108">
        <v>170188522.40000001</v>
      </c>
      <c r="F1442" s="83"/>
    </row>
    <row r="1443" spans="1:6" ht="14.5" x14ac:dyDescent="0.35">
      <c r="A1443" s="107" t="s">
        <v>79</v>
      </c>
      <c r="B1443" s="107" t="s">
        <v>33</v>
      </c>
      <c r="C1443" s="107">
        <v>2</v>
      </c>
      <c r="D1443" s="108">
        <v>1964382.149</v>
      </c>
      <c r="E1443" s="108">
        <v>151046957.90000001</v>
      </c>
      <c r="F1443" s="83"/>
    </row>
    <row r="1444" spans="1:6" ht="14.5" x14ac:dyDescent="0.35">
      <c r="A1444" s="107" t="s">
        <v>79</v>
      </c>
      <c r="B1444" s="107" t="s">
        <v>33</v>
      </c>
      <c r="C1444" s="107">
        <v>3</v>
      </c>
      <c r="D1444" s="108">
        <v>2193396.1129999999</v>
      </c>
      <c r="E1444" s="108">
        <v>178248161.80000001</v>
      </c>
      <c r="F1444" s="83"/>
    </row>
    <row r="1445" spans="1:6" ht="14.5" x14ac:dyDescent="0.35">
      <c r="A1445" s="107" t="s">
        <v>79</v>
      </c>
      <c r="B1445" s="107" t="s">
        <v>33</v>
      </c>
      <c r="C1445" s="107">
        <v>4</v>
      </c>
      <c r="D1445" s="108">
        <v>2075796.389</v>
      </c>
      <c r="E1445" s="108">
        <v>161588190.90000001</v>
      </c>
      <c r="F1445" s="83"/>
    </row>
    <row r="1446" spans="1:6" ht="14.5" x14ac:dyDescent="0.35">
      <c r="A1446" s="107" t="s">
        <v>79</v>
      </c>
      <c r="B1446" s="107" t="s">
        <v>33</v>
      </c>
      <c r="C1446" s="107">
        <v>5</v>
      </c>
      <c r="D1446" s="108">
        <v>2181892.1290000002</v>
      </c>
      <c r="E1446" s="108">
        <v>161356853.40000001</v>
      </c>
      <c r="F1446" s="83"/>
    </row>
    <row r="1447" spans="1:6" ht="14.5" x14ac:dyDescent="0.35">
      <c r="A1447" s="107" t="s">
        <v>79</v>
      </c>
      <c r="B1447" s="107" t="s">
        <v>33</v>
      </c>
      <c r="C1447" s="107">
        <v>6</v>
      </c>
      <c r="D1447" s="108">
        <v>2186558.6140000001</v>
      </c>
      <c r="E1447" s="108">
        <v>150439074.80000001</v>
      </c>
      <c r="F1447" s="83"/>
    </row>
    <row r="1448" spans="1:6" ht="14.5" x14ac:dyDescent="0.35">
      <c r="A1448" s="107" t="s">
        <v>79</v>
      </c>
      <c r="B1448" s="107" t="s">
        <v>33</v>
      </c>
      <c r="C1448" s="107">
        <v>7</v>
      </c>
      <c r="D1448" s="108">
        <v>2241508.6269999999</v>
      </c>
      <c r="E1448" s="108">
        <v>148258819.40000001</v>
      </c>
      <c r="F1448" s="83"/>
    </row>
    <row r="1449" spans="1:6" ht="14.5" x14ac:dyDescent="0.35">
      <c r="A1449" s="107" t="s">
        <v>79</v>
      </c>
      <c r="B1449" s="107" t="s">
        <v>33</v>
      </c>
      <c r="C1449" s="107">
        <v>8</v>
      </c>
      <c r="D1449" s="108">
        <v>2152393.0109999999</v>
      </c>
      <c r="E1449" s="108">
        <v>136101228.5</v>
      </c>
      <c r="F1449" s="83"/>
    </row>
    <row r="1450" spans="1:6" ht="14.5" x14ac:dyDescent="0.35">
      <c r="A1450" s="107" t="s">
        <v>79</v>
      </c>
      <c r="B1450" s="107" t="s">
        <v>33</v>
      </c>
      <c r="C1450" s="107">
        <v>9</v>
      </c>
      <c r="D1450" s="108">
        <v>2071499.4129999999</v>
      </c>
      <c r="E1450" s="108">
        <v>119343538.40000001</v>
      </c>
      <c r="F1450" s="83"/>
    </row>
    <row r="1451" spans="1:6" ht="14.5" x14ac:dyDescent="0.35">
      <c r="A1451" s="107" t="s">
        <v>79</v>
      </c>
      <c r="B1451" s="107" t="s">
        <v>33</v>
      </c>
      <c r="C1451" s="107">
        <v>10</v>
      </c>
      <c r="D1451" s="108">
        <v>2125216.085</v>
      </c>
      <c r="E1451" s="108">
        <v>83820805.75</v>
      </c>
      <c r="F1451" s="83"/>
    </row>
    <row r="1452" spans="1:6" ht="14.5" x14ac:dyDescent="0.35">
      <c r="A1452" s="107" t="s">
        <v>79</v>
      </c>
      <c r="B1452" s="107" t="s">
        <v>33</v>
      </c>
      <c r="C1452" s="107">
        <v>11</v>
      </c>
      <c r="D1452" s="108">
        <v>2129756.872</v>
      </c>
      <c r="E1452" s="108">
        <v>84493801.180000007</v>
      </c>
      <c r="F1452" s="83"/>
    </row>
    <row r="1453" spans="1:6" ht="14.5" x14ac:dyDescent="0.35">
      <c r="A1453" s="107" t="s">
        <v>79</v>
      </c>
      <c r="B1453" s="107" t="s">
        <v>33</v>
      </c>
      <c r="C1453" s="107">
        <v>12</v>
      </c>
      <c r="D1453" s="108">
        <v>2277332.6850000001</v>
      </c>
      <c r="E1453" s="108">
        <v>95652348.920000002</v>
      </c>
      <c r="F1453" s="83"/>
    </row>
    <row r="1454" spans="1:6" ht="14.5" x14ac:dyDescent="0.35">
      <c r="A1454" s="107" t="s">
        <v>79</v>
      </c>
      <c r="B1454" s="107" t="s">
        <v>34</v>
      </c>
      <c r="C1454" s="107">
        <v>1</v>
      </c>
      <c r="D1454" s="108">
        <v>3623.4352800000001</v>
      </c>
      <c r="E1454" s="108">
        <v>290732.2182</v>
      </c>
      <c r="F1454" s="83"/>
    </row>
    <row r="1455" spans="1:6" ht="14.5" x14ac:dyDescent="0.35">
      <c r="A1455" s="107" t="s">
        <v>79</v>
      </c>
      <c r="B1455" s="107" t="s">
        <v>34</v>
      </c>
      <c r="C1455" s="107">
        <v>2</v>
      </c>
      <c r="D1455" s="108">
        <v>2623.701685</v>
      </c>
      <c r="E1455" s="108">
        <v>197199.50330000001</v>
      </c>
      <c r="F1455" s="83"/>
    </row>
    <row r="1456" spans="1:6" ht="14.5" x14ac:dyDescent="0.35">
      <c r="A1456" s="107" t="s">
        <v>79</v>
      </c>
      <c r="B1456" s="107" t="s">
        <v>34</v>
      </c>
      <c r="C1456" s="107">
        <v>3</v>
      </c>
      <c r="D1456" s="108">
        <v>2896.0131719999999</v>
      </c>
      <c r="E1456" s="108">
        <v>234567.34710000001</v>
      </c>
      <c r="F1456" s="83"/>
    </row>
    <row r="1457" spans="1:6" ht="14.5" x14ac:dyDescent="0.35">
      <c r="A1457" s="107" t="s">
        <v>79</v>
      </c>
      <c r="B1457" s="107" t="s">
        <v>34</v>
      </c>
      <c r="C1457" s="107">
        <v>4</v>
      </c>
      <c r="D1457" s="108">
        <v>2966.560297</v>
      </c>
      <c r="E1457" s="108">
        <v>235567.13800000001</v>
      </c>
      <c r="F1457" s="83"/>
    </row>
    <row r="1458" spans="1:6" ht="14.5" x14ac:dyDescent="0.35">
      <c r="A1458" s="107" t="s">
        <v>79</v>
      </c>
      <c r="B1458" s="107" t="s">
        <v>34</v>
      </c>
      <c r="C1458" s="107">
        <v>5</v>
      </c>
      <c r="D1458" s="108">
        <v>3659.1338340000002</v>
      </c>
      <c r="E1458" s="108">
        <v>267297.10749999998</v>
      </c>
      <c r="F1458" s="83"/>
    </row>
    <row r="1459" spans="1:6" ht="14.5" x14ac:dyDescent="0.35">
      <c r="A1459" s="107" t="s">
        <v>79</v>
      </c>
      <c r="B1459" s="107" t="s">
        <v>34</v>
      </c>
      <c r="C1459" s="107">
        <v>6</v>
      </c>
      <c r="D1459" s="108">
        <v>4280.5293529999999</v>
      </c>
      <c r="E1459" s="108">
        <v>286375.34039999999</v>
      </c>
      <c r="F1459" s="83"/>
    </row>
    <row r="1460" spans="1:6" ht="14.5" x14ac:dyDescent="0.35">
      <c r="A1460" s="107" t="s">
        <v>79</v>
      </c>
      <c r="B1460" s="107" t="s">
        <v>34</v>
      </c>
      <c r="C1460" s="107">
        <v>7</v>
      </c>
      <c r="D1460" s="108">
        <v>4510.3835429999999</v>
      </c>
      <c r="E1460" s="108">
        <v>295960.0661</v>
      </c>
      <c r="F1460" s="83"/>
    </row>
    <row r="1461" spans="1:6" ht="14.5" x14ac:dyDescent="0.35">
      <c r="A1461" s="107" t="s">
        <v>79</v>
      </c>
      <c r="B1461" s="107" t="s">
        <v>34</v>
      </c>
      <c r="C1461" s="107">
        <v>8</v>
      </c>
      <c r="D1461" s="108">
        <v>4299.7775750000001</v>
      </c>
      <c r="E1461" s="108">
        <v>274665.4154</v>
      </c>
      <c r="F1461" s="83"/>
    </row>
    <row r="1462" spans="1:6" ht="14.5" x14ac:dyDescent="0.35">
      <c r="A1462" s="107" t="s">
        <v>79</v>
      </c>
      <c r="B1462" s="107" t="s">
        <v>34</v>
      </c>
      <c r="C1462" s="107">
        <v>9</v>
      </c>
      <c r="D1462" s="108">
        <v>4339.3266020000001</v>
      </c>
      <c r="E1462" s="108">
        <v>250118.31659999999</v>
      </c>
      <c r="F1462" s="83"/>
    </row>
    <row r="1463" spans="1:6" ht="14.5" x14ac:dyDescent="0.35">
      <c r="A1463" s="107" t="s">
        <v>79</v>
      </c>
      <c r="B1463" s="107" t="s">
        <v>34</v>
      </c>
      <c r="C1463" s="107">
        <v>10</v>
      </c>
      <c r="D1463" s="108">
        <v>4193.580258</v>
      </c>
      <c r="E1463" s="108">
        <v>135442.2953</v>
      </c>
      <c r="F1463" s="83"/>
    </row>
    <row r="1464" spans="1:6" ht="14.5" x14ac:dyDescent="0.35">
      <c r="A1464" s="107" t="s">
        <v>79</v>
      </c>
      <c r="B1464" s="107" t="s">
        <v>34</v>
      </c>
      <c r="C1464" s="107">
        <v>11</v>
      </c>
      <c r="D1464" s="108">
        <v>4282.9903910000003</v>
      </c>
      <c r="E1464" s="108">
        <v>139357.5325</v>
      </c>
      <c r="F1464" s="83"/>
    </row>
    <row r="1465" spans="1:6" ht="14.5" x14ac:dyDescent="0.35">
      <c r="A1465" s="107" t="s">
        <v>79</v>
      </c>
      <c r="B1465" s="107" t="s">
        <v>34</v>
      </c>
      <c r="C1465" s="107">
        <v>12</v>
      </c>
      <c r="D1465" s="108">
        <v>4488.2299720000001</v>
      </c>
      <c r="E1465" s="108">
        <v>158201.90960000001</v>
      </c>
      <c r="F1465" s="83"/>
    </row>
    <row r="1466" spans="1:6" ht="14.5" x14ac:dyDescent="0.35">
      <c r="A1466" s="107" t="s">
        <v>79</v>
      </c>
      <c r="B1466" s="107" t="s">
        <v>35</v>
      </c>
      <c r="C1466" s="107">
        <v>1</v>
      </c>
      <c r="D1466" s="108">
        <v>956.03575260000002</v>
      </c>
      <c r="E1466" s="108">
        <v>78638.145340000003</v>
      </c>
      <c r="F1466" s="83"/>
    </row>
    <row r="1467" spans="1:6" ht="14.5" x14ac:dyDescent="0.35">
      <c r="A1467" s="107" t="s">
        <v>79</v>
      </c>
      <c r="B1467" s="107" t="s">
        <v>35</v>
      </c>
      <c r="C1467" s="107">
        <v>2</v>
      </c>
      <c r="D1467" s="108">
        <v>789.09817650000002</v>
      </c>
      <c r="E1467" s="108">
        <v>59754.422500000001</v>
      </c>
      <c r="F1467" s="83"/>
    </row>
    <row r="1468" spans="1:6" ht="14.5" x14ac:dyDescent="0.35">
      <c r="A1468" s="107" t="s">
        <v>79</v>
      </c>
      <c r="B1468" s="107" t="s">
        <v>35</v>
      </c>
      <c r="C1468" s="107">
        <v>3</v>
      </c>
      <c r="D1468" s="108">
        <v>900.22596420000002</v>
      </c>
      <c r="E1468" s="108">
        <v>71392.807669999995</v>
      </c>
      <c r="F1468" s="83"/>
    </row>
    <row r="1469" spans="1:6" ht="14.5" x14ac:dyDescent="0.35">
      <c r="A1469" s="107" t="s">
        <v>79</v>
      </c>
      <c r="B1469" s="107" t="s">
        <v>35</v>
      </c>
      <c r="C1469" s="107">
        <v>4</v>
      </c>
      <c r="D1469" s="108">
        <v>754.52206369999999</v>
      </c>
      <c r="E1469" s="108">
        <v>59775.974069999997</v>
      </c>
      <c r="F1469" s="83"/>
    </row>
    <row r="1470" spans="1:6" ht="14.5" x14ac:dyDescent="0.35">
      <c r="A1470" s="107" t="s">
        <v>79</v>
      </c>
      <c r="B1470" s="107" t="s">
        <v>35</v>
      </c>
      <c r="C1470" s="107">
        <v>5</v>
      </c>
      <c r="D1470" s="108">
        <v>985.31973029999995</v>
      </c>
      <c r="E1470" s="108">
        <v>72726.43462</v>
      </c>
      <c r="F1470" s="83"/>
    </row>
    <row r="1471" spans="1:6" ht="14.5" x14ac:dyDescent="0.35">
      <c r="A1471" s="107" t="s">
        <v>79</v>
      </c>
      <c r="B1471" s="107" t="s">
        <v>35</v>
      </c>
      <c r="C1471" s="107">
        <v>6</v>
      </c>
      <c r="D1471" s="108">
        <v>966.68184510000003</v>
      </c>
      <c r="E1471" s="108">
        <v>64831.253129999997</v>
      </c>
      <c r="F1471" s="83"/>
    </row>
    <row r="1472" spans="1:6" ht="14.5" x14ac:dyDescent="0.35">
      <c r="A1472" s="107" t="s">
        <v>79</v>
      </c>
      <c r="B1472" s="107" t="s">
        <v>35</v>
      </c>
      <c r="C1472" s="107">
        <v>7</v>
      </c>
      <c r="D1472" s="108">
        <v>990.33221909999997</v>
      </c>
      <c r="E1472" s="108">
        <v>65034.788800000002</v>
      </c>
      <c r="F1472" s="83"/>
    </row>
    <row r="1473" spans="1:6" ht="14.5" x14ac:dyDescent="0.35">
      <c r="A1473" s="107" t="s">
        <v>79</v>
      </c>
      <c r="B1473" s="107" t="s">
        <v>35</v>
      </c>
      <c r="C1473" s="107">
        <v>8</v>
      </c>
      <c r="D1473" s="108">
        <v>1052.5241080000001</v>
      </c>
      <c r="E1473" s="108">
        <v>67964.832089999996</v>
      </c>
      <c r="F1473" s="83"/>
    </row>
    <row r="1474" spans="1:6" ht="14.5" x14ac:dyDescent="0.35">
      <c r="A1474" s="107" t="s">
        <v>79</v>
      </c>
      <c r="B1474" s="107" t="s">
        <v>35</v>
      </c>
      <c r="C1474" s="107">
        <v>9</v>
      </c>
      <c r="D1474" s="108">
        <v>1017.843496</v>
      </c>
      <c r="E1474" s="108">
        <v>57438.41085</v>
      </c>
      <c r="F1474" s="83"/>
    </row>
    <row r="1475" spans="1:6" ht="14.5" x14ac:dyDescent="0.35">
      <c r="A1475" s="107" t="s">
        <v>79</v>
      </c>
      <c r="B1475" s="107" t="s">
        <v>35</v>
      </c>
      <c r="C1475" s="107">
        <v>10</v>
      </c>
      <c r="D1475" s="108">
        <v>1063.2726970000001</v>
      </c>
      <c r="E1475" s="108">
        <v>28267.88003</v>
      </c>
      <c r="F1475" s="83"/>
    </row>
    <row r="1476" spans="1:6" ht="14.5" x14ac:dyDescent="0.35">
      <c r="A1476" s="107" t="s">
        <v>79</v>
      </c>
      <c r="B1476" s="107" t="s">
        <v>35</v>
      </c>
      <c r="C1476" s="107">
        <v>11</v>
      </c>
      <c r="D1476" s="108">
        <v>1100.549029</v>
      </c>
      <c r="E1476" s="108">
        <v>30581.482209999998</v>
      </c>
      <c r="F1476" s="83"/>
    </row>
    <row r="1477" spans="1:6" ht="14.5" x14ac:dyDescent="0.35">
      <c r="A1477" s="107" t="s">
        <v>79</v>
      </c>
      <c r="B1477" s="107" t="s">
        <v>35</v>
      </c>
      <c r="C1477" s="107">
        <v>12</v>
      </c>
      <c r="D1477" s="108">
        <v>958.19597799999997</v>
      </c>
      <c r="E1477" s="108">
        <v>30357.230210000002</v>
      </c>
      <c r="F1477" s="83"/>
    </row>
    <row r="1478" spans="1:6" ht="14.5" x14ac:dyDescent="0.35">
      <c r="A1478" s="107" t="s">
        <v>79</v>
      </c>
      <c r="B1478" s="107" t="s">
        <v>36</v>
      </c>
      <c r="C1478" s="107">
        <v>1</v>
      </c>
      <c r="D1478" s="108">
        <v>86.854972599999996</v>
      </c>
      <c r="E1478" s="108">
        <v>7070.9655899999998</v>
      </c>
      <c r="F1478" s="83"/>
    </row>
    <row r="1479" spans="1:6" ht="14.5" x14ac:dyDescent="0.35">
      <c r="A1479" s="107" t="s">
        <v>79</v>
      </c>
      <c r="B1479" s="107" t="s">
        <v>36</v>
      </c>
      <c r="C1479" s="107">
        <v>2</v>
      </c>
      <c r="D1479" s="108">
        <v>57.212669470000002</v>
      </c>
      <c r="E1479" s="108">
        <v>4320.0423199999996</v>
      </c>
      <c r="F1479" s="83"/>
    </row>
    <row r="1480" spans="1:6" ht="14.5" x14ac:dyDescent="0.35">
      <c r="A1480" s="107" t="s">
        <v>79</v>
      </c>
      <c r="B1480" s="107" t="s">
        <v>36</v>
      </c>
      <c r="C1480" s="107">
        <v>3</v>
      </c>
      <c r="D1480" s="108">
        <v>75.481720920000001</v>
      </c>
      <c r="E1480" s="108">
        <v>5981.2057830000003</v>
      </c>
      <c r="F1480" s="83"/>
    </row>
    <row r="1481" spans="1:6" ht="14.5" x14ac:dyDescent="0.35">
      <c r="A1481" s="107" t="s">
        <v>79</v>
      </c>
      <c r="B1481" s="107" t="s">
        <v>36</v>
      </c>
      <c r="C1481" s="107">
        <v>4</v>
      </c>
      <c r="D1481" s="108">
        <v>68.391411129999995</v>
      </c>
      <c r="E1481" s="108">
        <v>5374.0585229999997</v>
      </c>
      <c r="F1481" s="83"/>
    </row>
    <row r="1482" spans="1:6" ht="14.5" x14ac:dyDescent="0.35">
      <c r="A1482" s="107" t="s">
        <v>79</v>
      </c>
      <c r="B1482" s="107" t="s">
        <v>36</v>
      </c>
      <c r="C1482" s="107">
        <v>5</v>
      </c>
      <c r="D1482" s="108">
        <v>94.763397839999996</v>
      </c>
      <c r="E1482" s="108">
        <v>6959.5476449999996</v>
      </c>
      <c r="F1482" s="83"/>
    </row>
    <row r="1483" spans="1:6" ht="14.5" x14ac:dyDescent="0.35">
      <c r="A1483" s="107" t="s">
        <v>79</v>
      </c>
      <c r="B1483" s="107" t="s">
        <v>36</v>
      </c>
      <c r="C1483" s="107">
        <v>6</v>
      </c>
      <c r="D1483" s="108">
        <v>92.207300169999996</v>
      </c>
      <c r="E1483" s="108">
        <v>6213.5238929999996</v>
      </c>
      <c r="F1483" s="83"/>
    </row>
    <row r="1484" spans="1:6" ht="14.5" x14ac:dyDescent="0.35">
      <c r="A1484" s="107" t="s">
        <v>79</v>
      </c>
      <c r="B1484" s="107" t="s">
        <v>36</v>
      </c>
      <c r="C1484" s="107">
        <v>7</v>
      </c>
      <c r="D1484" s="108">
        <v>88.612160360000004</v>
      </c>
      <c r="E1484" s="108">
        <v>5886.0805170000003</v>
      </c>
      <c r="F1484" s="83"/>
    </row>
    <row r="1485" spans="1:6" ht="14.5" x14ac:dyDescent="0.35">
      <c r="A1485" s="107" t="s">
        <v>79</v>
      </c>
      <c r="B1485" s="107" t="s">
        <v>36</v>
      </c>
      <c r="C1485" s="107">
        <v>8</v>
      </c>
      <c r="D1485" s="108">
        <v>101.705359</v>
      </c>
      <c r="E1485" s="108">
        <v>6667.5861539999996</v>
      </c>
      <c r="F1485" s="83"/>
    </row>
    <row r="1486" spans="1:6" ht="14.5" x14ac:dyDescent="0.35">
      <c r="A1486" s="107" t="s">
        <v>79</v>
      </c>
      <c r="B1486" s="107" t="s">
        <v>36</v>
      </c>
      <c r="C1486" s="107">
        <v>9</v>
      </c>
      <c r="D1486" s="108">
        <v>91.454909110000003</v>
      </c>
      <c r="E1486" s="108">
        <v>5348.0083549999999</v>
      </c>
      <c r="F1486" s="83"/>
    </row>
    <row r="1487" spans="1:6" ht="14.5" x14ac:dyDescent="0.35">
      <c r="A1487" s="107" t="s">
        <v>79</v>
      </c>
      <c r="B1487" s="107" t="s">
        <v>36</v>
      </c>
      <c r="C1487" s="107">
        <v>10</v>
      </c>
      <c r="D1487" s="108">
        <v>93.245544280000004</v>
      </c>
      <c r="E1487" s="108">
        <v>3264.9807719999999</v>
      </c>
      <c r="F1487" s="83"/>
    </row>
    <row r="1488" spans="1:6" ht="14.5" x14ac:dyDescent="0.35">
      <c r="A1488" s="107" t="s">
        <v>79</v>
      </c>
      <c r="B1488" s="107" t="s">
        <v>36</v>
      </c>
      <c r="C1488" s="107">
        <v>11</v>
      </c>
      <c r="D1488" s="108">
        <v>101.04854640000001</v>
      </c>
      <c r="E1488" s="108">
        <v>3612.3329899999999</v>
      </c>
      <c r="F1488" s="83"/>
    </row>
    <row r="1489" spans="1:6" ht="14.5" x14ac:dyDescent="0.35">
      <c r="A1489" s="107" t="s">
        <v>79</v>
      </c>
      <c r="B1489" s="107" t="s">
        <v>36</v>
      </c>
      <c r="C1489" s="107">
        <v>12</v>
      </c>
      <c r="D1489" s="108">
        <v>104.65843049999999</v>
      </c>
      <c r="E1489" s="108">
        <v>3969.524371</v>
      </c>
      <c r="F1489" s="83"/>
    </row>
    <row r="1490" spans="1:6" ht="14.5" x14ac:dyDescent="0.35">
      <c r="A1490" s="107" t="s">
        <v>79</v>
      </c>
      <c r="B1490" s="107" t="s">
        <v>37</v>
      </c>
      <c r="C1490" s="107">
        <v>1</v>
      </c>
      <c r="D1490" s="108">
        <v>817494.57949999999</v>
      </c>
      <c r="E1490" s="108">
        <v>59688122.609999999</v>
      </c>
      <c r="F1490" s="83"/>
    </row>
    <row r="1491" spans="1:6" ht="14.5" x14ac:dyDescent="0.35">
      <c r="A1491" s="107" t="s">
        <v>79</v>
      </c>
      <c r="B1491" s="107" t="s">
        <v>37</v>
      </c>
      <c r="C1491" s="107">
        <v>2</v>
      </c>
      <c r="D1491" s="108">
        <v>763754.10199999996</v>
      </c>
      <c r="E1491" s="108">
        <v>57220771.32</v>
      </c>
      <c r="F1491" s="83"/>
    </row>
    <row r="1492" spans="1:6" ht="14.5" x14ac:dyDescent="0.35">
      <c r="A1492" s="107" t="s">
        <v>79</v>
      </c>
      <c r="B1492" s="107" t="s">
        <v>37</v>
      </c>
      <c r="C1492" s="107">
        <v>3</v>
      </c>
      <c r="D1492" s="108">
        <v>843607.38859999995</v>
      </c>
      <c r="E1492" s="108">
        <v>66063248.850000001</v>
      </c>
      <c r="F1492" s="83"/>
    </row>
    <row r="1493" spans="1:6" ht="14.5" x14ac:dyDescent="0.35">
      <c r="A1493" s="107" t="s">
        <v>79</v>
      </c>
      <c r="B1493" s="107" t="s">
        <v>37</v>
      </c>
      <c r="C1493" s="107">
        <v>4</v>
      </c>
      <c r="D1493" s="108">
        <v>816691.1054</v>
      </c>
      <c r="E1493" s="108">
        <v>60909750.899999999</v>
      </c>
      <c r="F1493" s="83"/>
    </row>
    <row r="1494" spans="1:6" ht="14.5" x14ac:dyDescent="0.35">
      <c r="A1494" s="107" t="s">
        <v>79</v>
      </c>
      <c r="B1494" s="107" t="s">
        <v>37</v>
      </c>
      <c r="C1494" s="107">
        <v>5</v>
      </c>
      <c r="D1494" s="108">
        <v>825763.07750000001</v>
      </c>
      <c r="E1494" s="108">
        <v>58884157.82</v>
      </c>
      <c r="F1494" s="83"/>
    </row>
    <row r="1495" spans="1:6" ht="14.5" x14ac:dyDescent="0.35">
      <c r="A1495" s="107" t="s">
        <v>79</v>
      </c>
      <c r="B1495" s="107" t="s">
        <v>37</v>
      </c>
      <c r="C1495" s="107">
        <v>6</v>
      </c>
      <c r="D1495" s="108">
        <v>833504.04429999995</v>
      </c>
      <c r="E1495" s="108">
        <v>57428316.009999998</v>
      </c>
      <c r="F1495" s="83"/>
    </row>
    <row r="1496" spans="1:6" ht="14.5" x14ac:dyDescent="0.35">
      <c r="A1496" s="107" t="s">
        <v>79</v>
      </c>
      <c r="B1496" s="107" t="s">
        <v>37</v>
      </c>
      <c r="C1496" s="107">
        <v>7</v>
      </c>
      <c r="D1496" s="108">
        <v>846092.70970000001</v>
      </c>
      <c r="E1496" s="108">
        <v>53992176.049999997</v>
      </c>
      <c r="F1496" s="83"/>
    </row>
    <row r="1497" spans="1:6" ht="14.5" x14ac:dyDescent="0.35">
      <c r="A1497" s="107" t="s">
        <v>79</v>
      </c>
      <c r="B1497" s="107" t="s">
        <v>37</v>
      </c>
      <c r="C1497" s="107">
        <v>8</v>
      </c>
      <c r="D1497" s="108">
        <v>831771.09629999998</v>
      </c>
      <c r="E1497" s="108">
        <v>48019429.729999997</v>
      </c>
      <c r="F1497" s="83"/>
    </row>
    <row r="1498" spans="1:6" ht="14.5" x14ac:dyDescent="0.35">
      <c r="A1498" s="107" t="s">
        <v>79</v>
      </c>
      <c r="B1498" s="107" t="s">
        <v>37</v>
      </c>
      <c r="C1498" s="107">
        <v>9</v>
      </c>
      <c r="D1498" s="108">
        <v>737795.57909999997</v>
      </c>
      <c r="E1498" s="108">
        <v>39172054.57</v>
      </c>
      <c r="F1498" s="83"/>
    </row>
    <row r="1499" spans="1:6" ht="14.5" x14ac:dyDescent="0.35">
      <c r="A1499" s="107" t="s">
        <v>79</v>
      </c>
      <c r="B1499" s="107" t="s">
        <v>37</v>
      </c>
      <c r="C1499" s="107">
        <v>10</v>
      </c>
      <c r="D1499" s="108">
        <v>775798.97290000005</v>
      </c>
      <c r="E1499" s="108">
        <v>31578832.359999999</v>
      </c>
      <c r="F1499" s="83"/>
    </row>
    <row r="1500" spans="1:6" ht="14.5" x14ac:dyDescent="0.35">
      <c r="A1500" s="107" t="s">
        <v>79</v>
      </c>
      <c r="B1500" s="107" t="s">
        <v>37</v>
      </c>
      <c r="C1500" s="107">
        <v>11</v>
      </c>
      <c r="D1500" s="108">
        <v>797078.21250000002</v>
      </c>
      <c r="E1500" s="108">
        <v>32140226.879999999</v>
      </c>
      <c r="F1500" s="83"/>
    </row>
    <row r="1501" spans="1:6" ht="14.5" x14ac:dyDescent="0.35">
      <c r="A1501" s="107" t="s">
        <v>79</v>
      </c>
      <c r="B1501" s="107" t="s">
        <v>37</v>
      </c>
      <c r="C1501" s="107">
        <v>12</v>
      </c>
      <c r="D1501" s="108">
        <v>839780.57880000002</v>
      </c>
      <c r="E1501" s="108">
        <v>35833492.609999999</v>
      </c>
      <c r="F1501" s="83"/>
    </row>
    <row r="1502" spans="1:6" ht="14.5" x14ac:dyDescent="0.35">
      <c r="A1502" s="107" t="s">
        <v>79</v>
      </c>
      <c r="B1502" s="107" t="s">
        <v>38</v>
      </c>
      <c r="C1502" s="107">
        <v>1</v>
      </c>
      <c r="D1502" s="108">
        <v>5402.0670529999998</v>
      </c>
      <c r="E1502" s="108">
        <v>365797.64020000002</v>
      </c>
      <c r="F1502" s="83"/>
    </row>
    <row r="1503" spans="1:6" ht="14.5" x14ac:dyDescent="0.35">
      <c r="A1503" s="107" t="s">
        <v>79</v>
      </c>
      <c r="B1503" s="107" t="s">
        <v>38</v>
      </c>
      <c r="C1503" s="107">
        <v>2</v>
      </c>
      <c r="D1503" s="108">
        <v>4295.2776949999998</v>
      </c>
      <c r="E1503" s="108">
        <v>285992.163</v>
      </c>
      <c r="F1503" s="83"/>
    </row>
    <row r="1504" spans="1:6" ht="14.5" x14ac:dyDescent="0.35">
      <c r="A1504" s="107" t="s">
        <v>79</v>
      </c>
      <c r="B1504" s="107" t="s">
        <v>38</v>
      </c>
      <c r="C1504" s="107">
        <v>3</v>
      </c>
      <c r="D1504" s="108">
        <v>4294.099287</v>
      </c>
      <c r="E1504" s="108">
        <v>308712.20809999999</v>
      </c>
      <c r="F1504" s="83"/>
    </row>
    <row r="1505" spans="1:6" ht="14.5" x14ac:dyDescent="0.35">
      <c r="A1505" s="107" t="s">
        <v>79</v>
      </c>
      <c r="B1505" s="107" t="s">
        <v>38</v>
      </c>
      <c r="C1505" s="107">
        <v>4</v>
      </c>
      <c r="D1505" s="108">
        <v>4659.8650520000001</v>
      </c>
      <c r="E1505" s="108">
        <v>316970.06540000002</v>
      </c>
      <c r="F1505" s="83"/>
    </row>
    <row r="1506" spans="1:6" ht="14.5" x14ac:dyDescent="0.35">
      <c r="A1506" s="107" t="s">
        <v>79</v>
      </c>
      <c r="B1506" s="107" t="s">
        <v>38</v>
      </c>
      <c r="C1506" s="107">
        <v>5</v>
      </c>
      <c r="D1506" s="108">
        <v>5692.9574039999998</v>
      </c>
      <c r="E1506" s="108">
        <v>360735.64750000002</v>
      </c>
      <c r="F1506" s="83"/>
    </row>
    <row r="1507" spans="1:6" ht="14.5" x14ac:dyDescent="0.35">
      <c r="A1507" s="107" t="s">
        <v>79</v>
      </c>
      <c r="B1507" s="107" t="s">
        <v>38</v>
      </c>
      <c r="C1507" s="107">
        <v>6</v>
      </c>
      <c r="D1507" s="108">
        <v>5130.393419</v>
      </c>
      <c r="E1507" s="108">
        <v>327668.32510000002</v>
      </c>
      <c r="F1507" s="83"/>
    </row>
    <row r="1508" spans="1:6" ht="14.5" x14ac:dyDescent="0.35">
      <c r="A1508" s="107" t="s">
        <v>79</v>
      </c>
      <c r="B1508" s="107" t="s">
        <v>38</v>
      </c>
      <c r="C1508" s="107">
        <v>7</v>
      </c>
      <c r="D1508" s="108">
        <v>5516.7074009999997</v>
      </c>
      <c r="E1508" s="108">
        <v>329043.50189999997</v>
      </c>
      <c r="F1508" s="83"/>
    </row>
    <row r="1509" spans="1:6" ht="14.5" x14ac:dyDescent="0.35">
      <c r="A1509" s="107" t="s">
        <v>79</v>
      </c>
      <c r="B1509" s="107" t="s">
        <v>38</v>
      </c>
      <c r="C1509" s="107">
        <v>8</v>
      </c>
      <c r="D1509" s="108">
        <v>5059.0018719999998</v>
      </c>
      <c r="E1509" s="108">
        <v>289830.23359999998</v>
      </c>
      <c r="F1509" s="83"/>
    </row>
    <row r="1510" spans="1:6" ht="14.5" x14ac:dyDescent="0.35">
      <c r="A1510" s="107" t="s">
        <v>79</v>
      </c>
      <c r="B1510" s="107" t="s">
        <v>38</v>
      </c>
      <c r="C1510" s="107">
        <v>9</v>
      </c>
      <c r="D1510" s="108">
        <v>5651.5491540000003</v>
      </c>
      <c r="E1510" s="108">
        <v>296691.37239999999</v>
      </c>
      <c r="F1510" s="83"/>
    </row>
    <row r="1511" spans="1:6" ht="14.5" x14ac:dyDescent="0.35">
      <c r="A1511" s="107" t="s">
        <v>79</v>
      </c>
      <c r="B1511" s="107" t="s">
        <v>38</v>
      </c>
      <c r="C1511" s="107">
        <v>10</v>
      </c>
      <c r="D1511" s="108">
        <v>5608.7552660000001</v>
      </c>
      <c r="E1511" s="108">
        <v>227729.3695</v>
      </c>
      <c r="F1511" s="83"/>
    </row>
    <row r="1512" spans="1:6" ht="14.5" x14ac:dyDescent="0.35">
      <c r="A1512" s="107" t="s">
        <v>79</v>
      </c>
      <c r="B1512" s="107" t="s">
        <v>38</v>
      </c>
      <c r="C1512" s="107">
        <v>11</v>
      </c>
      <c r="D1512" s="108">
        <v>5626.5437400000001</v>
      </c>
      <c r="E1512" s="108">
        <v>231484.47169999999</v>
      </c>
      <c r="F1512" s="83"/>
    </row>
    <row r="1513" spans="1:6" ht="14.5" x14ac:dyDescent="0.35">
      <c r="A1513" s="107" t="s">
        <v>79</v>
      </c>
      <c r="B1513" s="107" t="s">
        <v>38</v>
      </c>
      <c r="C1513" s="107">
        <v>12</v>
      </c>
      <c r="D1513" s="108">
        <v>5900.1540990000003</v>
      </c>
      <c r="E1513" s="108">
        <v>250608.5508</v>
      </c>
      <c r="F1513" s="83"/>
    </row>
    <row r="1514" spans="1:6" ht="14.5" x14ac:dyDescent="0.35">
      <c r="A1514" s="107" t="s">
        <v>79</v>
      </c>
      <c r="B1514" s="107" t="s">
        <v>39</v>
      </c>
      <c r="C1514" s="107">
        <v>1</v>
      </c>
      <c r="D1514" s="108">
        <v>7583.9974410000004</v>
      </c>
      <c r="E1514" s="108">
        <v>550975.22360000003</v>
      </c>
      <c r="F1514" s="83"/>
    </row>
    <row r="1515" spans="1:6" ht="14.5" x14ac:dyDescent="0.35">
      <c r="A1515" s="107" t="s">
        <v>79</v>
      </c>
      <c r="B1515" s="107" t="s">
        <v>39</v>
      </c>
      <c r="C1515" s="107">
        <v>2</v>
      </c>
      <c r="D1515" s="108">
        <v>28717.06423</v>
      </c>
      <c r="E1515" s="108">
        <v>2101427.5</v>
      </c>
      <c r="F1515" s="83"/>
    </row>
    <row r="1516" spans="1:6" ht="14.5" x14ac:dyDescent="0.35">
      <c r="A1516" s="107" t="s">
        <v>79</v>
      </c>
      <c r="B1516" s="107" t="s">
        <v>39</v>
      </c>
      <c r="C1516" s="107">
        <v>3</v>
      </c>
      <c r="D1516" s="108">
        <v>63638.037960000001</v>
      </c>
      <c r="E1516" s="108">
        <v>4861741.1100000003</v>
      </c>
      <c r="F1516" s="83"/>
    </row>
    <row r="1517" spans="1:6" ht="14.5" x14ac:dyDescent="0.35">
      <c r="A1517" s="107" t="s">
        <v>79</v>
      </c>
      <c r="B1517" s="107" t="s">
        <v>39</v>
      </c>
      <c r="C1517" s="107">
        <v>4</v>
      </c>
      <c r="D1517" s="108">
        <v>30799.70276</v>
      </c>
      <c r="E1517" s="108">
        <v>2341155.173</v>
      </c>
      <c r="F1517" s="83"/>
    </row>
    <row r="1518" spans="1:6" ht="14.5" x14ac:dyDescent="0.35">
      <c r="A1518" s="107" t="s">
        <v>79</v>
      </c>
      <c r="B1518" s="107" t="s">
        <v>39</v>
      </c>
      <c r="C1518" s="107">
        <v>5</v>
      </c>
      <c r="D1518" s="108">
        <v>10064.309139999999</v>
      </c>
      <c r="E1518" s="108">
        <v>703232.60069999995</v>
      </c>
      <c r="F1518" s="83"/>
    </row>
    <row r="1519" spans="1:6" ht="14.5" x14ac:dyDescent="0.35">
      <c r="A1519" s="107" t="s">
        <v>79</v>
      </c>
      <c r="B1519" s="107" t="s">
        <v>39</v>
      </c>
      <c r="C1519" s="107">
        <v>6</v>
      </c>
      <c r="D1519" s="108">
        <v>4249.6191639999997</v>
      </c>
      <c r="E1519" s="108">
        <v>280340.43170000002</v>
      </c>
      <c r="F1519" s="83"/>
    </row>
    <row r="1520" spans="1:6" ht="14.5" x14ac:dyDescent="0.35">
      <c r="A1520" s="107" t="s">
        <v>79</v>
      </c>
      <c r="B1520" s="107" t="s">
        <v>39</v>
      </c>
      <c r="C1520" s="107">
        <v>7</v>
      </c>
      <c r="D1520" s="108">
        <v>27218.963759999999</v>
      </c>
      <c r="E1520" s="108">
        <v>1750034.1410000001</v>
      </c>
      <c r="F1520" s="83"/>
    </row>
    <row r="1521" spans="1:6" ht="14.5" x14ac:dyDescent="0.35">
      <c r="A1521" s="107" t="s">
        <v>79</v>
      </c>
      <c r="B1521" s="107" t="s">
        <v>39</v>
      </c>
      <c r="C1521" s="107">
        <v>8</v>
      </c>
      <c r="D1521" s="108">
        <v>27411.460749999998</v>
      </c>
      <c r="E1521" s="108">
        <v>1675150.997</v>
      </c>
      <c r="F1521" s="83"/>
    </row>
    <row r="1522" spans="1:6" ht="14.5" x14ac:dyDescent="0.35">
      <c r="A1522" s="107" t="s">
        <v>79</v>
      </c>
      <c r="B1522" s="107" t="s">
        <v>39</v>
      </c>
      <c r="C1522" s="107">
        <v>9</v>
      </c>
      <c r="D1522" s="108">
        <v>27902.848000000002</v>
      </c>
      <c r="E1522" s="108">
        <v>1565527.1910000001</v>
      </c>
      <c r="F1522" s="83"/>
    </row>
    <row r="1523" spans="1:6" ht="14.5" x14ac:dyDescent="0.35">
      <c r="A1523" s="107" t="s">
        <v>79</v>
      </c>
      <c r="B1523" s="107" t="s">
        <v>39</v>
      </c>
      <c r="C1523" s="107">
        <v>10</v>
      </c>
      <c r="D1523" s="108">
        <v>36365.594149999997</v>
      </c>
      <c r="E1523" s="108">
        <v>1017293.792</v>
      </c>
      <c r="F1523" s="83"/>
    </row>
    <row r="1524" spans="1:6" ht="14.5" x14ac:dyDescent="0.35">
      <c r="A1524" s="107" t="s">
        <v>79</v>
      </c>
      <c r="B1524" s="107" t="s">
        <v>39</v>
      </c>
      <c r="C1524" s="107">
        <v>11</v>
      </c>
      <c r="D1524" s="108">
        <v>39233.935969999999</v>
      </c>
      <c r="E1524" s="108">
        <v>1064074.7309999999</v>
      </c>
      <c r="F1524" s="83"/>
    </row>
    <row r="1525" spans="1:6" ht="14.5" x14ac:dyDescent="0.35">
      <c r="A1525" s="107" t="s">
        <v>79</v>
      </c>
      <c r="B1525" s="107" t="s">
        <v>39</v>
      </c>
      <c r="C1525" s="107">
        <v>12</v>
      </c>
      <c r="D1525" s="108">
        <v>29644.40582</v>
      </c>
      <c r="E1525" s="108">
        <v>930640.27390000003</v>
      </c>
      <c r="F1525" s="83"/>
    </row>
    <row r="1526" spans="1:6" ht="14.5" x14ac:dyDescent="0.35">
      <c r="A1526" s="107" t="s">
        <v>79</v>
      </c>
      <c r="B1526" s="107" t="s">
        <v>40</v>
      </c>
      <c r="C1526" s="107">
        <v>1</v>
      </c>
      <c r="D1526" s="108">
        <v>119.4665748</v>
      </c>
      <c r="E1526" s="108">
        <v>7074.2302200000004</v>
      </c>
      <c r="F1526" s="83"/>
    </row>
    <row r="1527" spans="1:6" ht="14.5" x14ac:dyDescent="0.35">
      <c r="A1527" s="107" t="s">
        <v>79</v>
      </c>
      <c r="B1527" s="107" t="s">
        <v>40</v>
      </c>
      <c r="C1527" s="107">
        <v>2</v>
      </c>
      <c r="D1527" s="108">
        <v>115.08341590000001</v>
      </c>
      <c r="E1527" s="108">
        <v>7159.7516139999998</v>
      </c>
      <c r="F1527" s="83"/>
    </row>
    <row r="1528" spans="1:6" ht="14.5" x14ac:dyDescent="0.35">
      <c r="A1528" s="107" t="s">
        <v>79</v>
      </c>
      <c r="B1528" s="107" t="s">
        <v>40</v>
      </c>
      <c r="C1528" s="107">
        <v>3</v>
      </c>
      <c r="D1528" s="108">
        <v>122.0535623</v>
      </c>
      <c r="E1528" s="108">
        <v>8081.2350109999998</v>
      </c>
      <c r="F1528" s="83"/>
    </row>
    <row r="1529" spans="1:6" ht="14.5" x14ac:dyDescent="0.35">
      <c r="A1529" s="107" t="s">
        <v>79</v>
      </c>
      <c r="B1529" s="107" t="s">
        <v>40</v>
      </c>
      <c r="C1529" s="107">
        <v>4</v>
      </c>
      <c r="D1529" s="108">
        <v>119.431631</v>
      </c>
      <c r="E1529" s="108">
        <v>7914.2288840000001</v>
      </c>
      <c r="F1529" s="83"/>
    </row>
    <row r="1530" spans="1:6" ht="14.5" x14ac:dyDescent="0.35">
      <c r="A1530" s="107" t="s">
        <v>79</v>
      </c>
      <c r="B1530" s="107" t="s">
        <v>40</v>
      </c>
      <c r="C1530" s="107">
        <v>5</v>
      </c>
      <c r="D1530" s="108">
        <v>105.9534005</v>
      </c>
      <c r="E1530" s="108">
        <v>7282.806552</v>
      </c>
      <c r="F1530" s="83"/>
    </row>
    <row r="1531" spans="1:6" ht="14.5" x14ac:dyDescent="0.35">
      <c r="A1531" s="107" t="s">
        <v>79</v>
      </c>
      <c r="B1531" s="107" t="s">
        <v>40</v>
      </c>
      <c r="C1531" s="107">
        <v>6</v>
      </c>
      <c r="D1531" s="108">
        <v>85.999392310000005</v>
      </c>
      <c r="E1531" s="108">
        <v>5532.1221240000004</v>
      </c>
      <c r="F1531" s="83"/>
    </row>
    <row r="1532" spans="1:6" ht="14.5" x14ac:dyDescent="0.35">
      <c r="A1532" s="107" t="s">
        <v>79</v>
      </c>
      <c r="B1532" s="107" t="s">
        <v>40</v>
      </c>
      <c r="C1532" s="107">
        <v>7</v>
      </c>
      <c r="D1532" s="108">
        <v>112.71053329999999</v>
      </c>
      <c r="E1532" s="108">
        <v>6199.3424919999998</v>
      </c>
      <c r="F1532" s="83"/>
    </row>
    <row r="1533" spans="1:6" ht="14.5" x14ac:dyDescent="0.35">
      <c r="A1533" s="107" t="s">
        <v>79</v>
      </c>
      <c r="B1533" s="107" t="s">
        <v>40</v>
      </c>
      <c r="C1533" s="107">
        <v>8</v>
      </c>
      <c r="D1533" s="108">
        <v>105.8981173</v>
      </c>
      <c r="E1533" s="108">
        <v>4758.9173129999999</v>
      </c>
      <c r="F1533" s="83"/>
    </row>
    <row r="1534" spans="1:6" ht="14.5" x14ac:dyDescent="0.35">
      <c r="A1534" s="107" t="s">
        <v>79</v>
      </c>
      <c r="B1534" s="107" t="s">
        <v>40</v>
      </c>
      <c r="C1534" s="107">
        <v>9</v>
      </c>
      <c r="D1534" s="108">
        <v>97.821734449999994</v>
      </c>
      <c r="E1534" s="108">
        <v>4109.1444920000004</v>
      </c>
      <c r="F1534" s="83"/>
    </row>
    <row r="1535" spans="1:6" ht="14.5" x14ac:dyDescent="0.35">
      <c r="A1535" s="107" t="s">
        <v>79</v>
      </c>
      <c r="B1535" s="107" t="s">
        <v>40</v>
      </c>
      <c r="C1535" s="107">
        <v>10</v>
      </c>
      <c r="D1535" s="108">
        <v>109.3252523</v>
      </c>
      <c r="E1535" s="108">
        <v>3873.259262</v>
      </c>
      <c r="F1535" s="83"/>
    </row>
    <row r="1536" spans="1:6" ht="14.5" x14ac:dyDescent="0.35">
      <c r="A1536" s="107" t="s">
        <v>79</v>
      </c>
      <c r="B1536" s="107" t="s">
        <v>40</v>
      </c>
      <c r="C1536" s="107">
        <v>11</v>
      </c>
      <c r="D1536" s="108">
        <v>118.2016866</v>
      </c>
      <c r="E1536" s="108">
        <v>4201.2246269999996</v>
      </c>
      <c r="F1536" s="83"/>
    </row>
    <row r="1537" spans="1:6" ht="14.5" x14ac:dyDescent="0.35">
      <c r="A1537" s="107" t="s">
        <v>79</v>
      </c>
      <c r="B1537" s="107" t="s">
        <v>40</v>
      </c>
      <c r="C1537" s="107">
        <v>12</v>
      </c>
      <c r="D1537" s="108">
        <v>127.4321319</v>
      </c>
      <c r="E1537" s="108">
        <v>4573.166792</v>
      </c>
      <c r="F1537" s="83"/>
    </row>
    <row r="1538" spans="1:6" ht="14.5" x14ac:dyDescent="0.35">
      <c r="A1538" s="107" t="s">
        <v>79</v>
      </c>
      <c r="B1538" s="107" t="s">
        <v>41</v>
      </c>
      <c r="C1538" s="107">
        <v>1</v>
      </c>
      <c r="D1538" s="108">
        <v>233282.9737</v>
      </c>
      <c r="E1538" s="108">
        <v>20326335.16</v>
      </c>
      <c r="F1538" s="83"/>
    </row>
    <row r="1539" spans="1:6" ht="14.5" x14ac:dyDescent="0.35">
      <c r="A1539" s="107" t="s">
        <v>79</v>
      </c>
      <c r="B1539" s="107" t="s">
        <v>41</v>
      </c>
      <c r="C1539" s="107">
        <v>2</v>
      </c>
      <c r="D1539" s="108">
        <v>209410.8216</v>
      </c>
      <c r="E1539" s="108">
        <v>17572381.960000001</v>
      </c>
      <c r="F1539" s="83"/>
    </row>
    <row r="1540" spans="1:6" ht="14.5" x14ac:dyDescent="0.35">
      <c r="A1540" s="107" t="s">
        <v>79</v>
      </c>
      <c r="B1540" s="107" t="s">
        <v>41</v>
      </c>
      <c r="C1540" s="107">
        <v>3</v>
      </c>
      <c r="D1540" s="108">
        <v>224112.8646</v>
      </c>
      <c r="E1540" s="108">
        <v>19893042.219999999</v>
      </c>
      <c r="F1540" s="83"/>
    </row>
    <row r="1541" spans="1:6" ht="14.5" x14ac:dyDescent="0.35">
      <c r="A1541" s="107" t="s">
        <v>79</v>
      </c>
      <c r="B1541" s="107" t="s">
        <v>41</v>
      </c>
      <c r="C1541" s="107">
        <v>4</v>
      </c>
      <c r="D1541" s="108">
        <v>209455.91680000001</v>
      </c>
      <c r="E1541" s="108">
        <v>16882227.18</v>
      </c>
      <c r="F1541" s="83"/>
    </row>
    <row r="1542" spans="1:6" ht="14.5" x14ac:dyDescent="0.35">
      <c r="A1542" s="107" t="s">
        <v>79</v>
      </c>
      <c r="B1542" s="107" t="s">
        <v>41</v>
      </c>
      <c r="C1542" s="107">
        <v>5</v>
      </c>
      <c r="D1542" s="108">
        <v>224034.91029999999</v>
      </c>
      <c r="E1542" s="108">
        <v>16703834.560000001</v>
      </c>
      <c r="F1542" s="83"/>
    </row>
    <row r="1543" spans="1:6" ht="14.5" x14ac:dyDescent="0.35">
      <c r="A1543" s="107" t="s">
        <v>79</v>
      </c>
      <c r="B1543" s="107" t="s">
        <v>41</v>
      </c>
      <c r="C1543" s="107">
        <v>6</v>
      </c>
      <c r="D1543" s="108">
        <v>242422.997</v>
      </c>
      <c r="E1543" s="108">
        <v>16814507.789999999</v>
      </c>
      <c r="F1543" s="83"/>
    </row>
    <row r="1544" spans="1:6" ht="14.5" x14ac:dyDescent="0.35">
      <c r="A1544" s="107" t="s">
        <v>79</v>
      </c>
      <c r="B1544" s="107" t="s">
        <v>41</v>
      </c>
      <c r="C1544" s="107">
        <v>7</v>
      </c>
      <c r="D1544" s="108">
        <v>244326.04089999999</v>
      </c>
      <c r="E1544" s="108">
        <v>17189075.850000001</v>
      </c>
      <c r="F1544" s="83"/>
    </row>
    <row r="1545" spans="1:6" ht="14.5" x14ac:dyDescent="0.35">
      <c r="A1545" s="107" t="s">
        <v>79</v>
      </c>
      <c r="B1545" s="107" t="s">
        <v>41</v>
      </c>
      <c r="C1545" s="107">
        <v>8</v>
      </c>
      <c r="D1545" s="108">
        <v>227756.35569999999</v>
      </c>
      <c r="E1545" s="108">
        <v>15555379.67</v>
      </c>
      <c r="F1545" s="83"/>
    </row>
    <row r="1546" spans="1:6" ht="14.5" x14ac:dyDescent="0.35">
      <c r="A1546" s="107" t="s">
        <v>79</v>
      </c>
      <c r="B1546" s="107" t="s">
        <v>41</v>
      </c>
      <c r="C1546" s="107">
        <v>9</v>
      </c>
      <c r="D1546" s="108">
        <v>210393.5324</v>
      </c>
      <c r="E1546" s="108">
        <v>13633421.529999999</v>
      </c>
      <c r="F1546" s="83"/>
    </row>
    <row r="1547" spans="1:6" ht="14.5" x14ac:dyDescent="0.35">
      <c r="A1547" s="107" t="s">
        <v>79</v>
      </c>
      <c r="B1547" s="107" t="s">
        <v>41</v>
      </c>
      <c r="C1547" s="107">
        <v>10</v>
      </c>
      <c r="D1547" s="108">
        <v>207632.2402</v>
      </c>
      <c r="E1547" s="108">
        <v>8708770.8499999996</v>
      </c>
      <c r="F1547" s="83"/>
    </row>
    <row r="1548" spans="1:6" ht="14.5" x14ac:dyDescent="0.35">
      <c r="A1548" s="107" t="s">
        <v>79</v>
      </c>
      <c r="B1548" s="107" t="s">
        <v>41</v>
      </c>
      <c r="C1548" s="107">
        <v>11</v>
      </c>
      <c r="D1548" s="108">
        <v>212145.7237</v>
      </c>
      <c r="E1548" s="108">
        <v>8903634.5240000002</v>
      </c>
      <c r="F1548" s="83"/>
    </row>
    <row r="1549" spans="1:6" ht="14.5" x14ac:dyDescent="0.35">
      <c r="A1549" s="107" t="s">
        <v>79</v>
      </c>
      <c r="B1549" s="107" t="s">
        <v>41</v>
      </c>
      <c r="C1549" s="107">
        <v>12</v>
      </c>
      <c r="D1549" s="108">
        <v>224672.92610000001</v>
      </c>
      <c r="E1549" s="108">
        <v>10333127.4</v>
      </c>
      <c r="F1549" s="83"/>
    </row>
    <row r="1550" spans="1:6" ht="14.5" x14ac:dyDescent="0.35">
      <c r="A1550" s="107" t="s">
        <v>79</v>
      </c>
      <c r="B1550" s="107" t="s">
        <v>42</v>
      </c>
      <c r="C1550" s="107">
        <v>1</v>
      </c>
      <c r="D1550" s="108">
        <v>4254.5330029999996</v>
      </c>
      <c r="E1550" s="108">
        <v>342196.3701</v>
      </c>
      <c r="F1550" s="83"/>
    </row>
    <row r="1551" spans="1:6" ht="14.5" x14ac:dyDescent="0.35">
      <c r="A1551" s="107" t="s">
        <v>79</v>
      </c>
      <c r="B1551" s="107" t="s">
        <v>42</v>
      </c>
      <c r="C1551" s="107">
        <v>2</v>
      </c>
      <c r="D1551" s="108">
        <v>3383.9370180000001</v>
      </c>
      <c r="E1551" s="108">
        <v>269632.7255</v>
      </c>
      <c r="F1551" s="83"/>
    </row>
    <row r="1552" spans="1:6" ht="14.5" x14ac:dyDescent="0.35">
      <c r="A1552" s="107" t="s">
        <v>79</v>
      </c>
      <c r="B1552" s="107" t="s">
        <v>42</v>
      </c>
      <c r="C1552" s="107">
        <v>3</v>
      </c>
      <c r="D1552" s="108">
        <v>3587.5355869999999</v>
      </c>
      <c r="E1552" s="108">
        <v>301245.89899999998</v>
      </c>
      <c r="F1552" s="83"/>
    </row>
    <row r="1553" spans="1:6" ht="14.5" x14ac:dyDescent="0.35">
      <c r="A1553" s="107" t="s">
        <v>79</v>
      </c>
      <c r="B1553" s="107" t="s">
        <v>42</v>
      </c>
      <c r="C1553" s="107">
        <v>4</v>
      </c>
      <c r="D1553" s="108">
        <v>3162.004406</v>
      </c>
      <c r="E1553" s="108">
        <v>259462.83720000001</v>
      </c>
      <c r="F1553" s="83"/>
    </row>
    <row r="1554" spans="1:6" ht="14.5" x14ac:dyDescent="0.35">
      <c r="A1554" s="107" t="s">
        <v>79</v>
      </c>
      <c r="B1554" s="107" t="s">
        <v>42</v>
      </c>
      <c r="C1554" s="107">
        <v>5</v>
      </c>
      <c r="D1554" s="108">
        <v>3906.5047009999998</v>
      </c>
      <c r="E1554" s="108">
        <v>297490.83750000002</v>
      </c>
      <c r="F1554" s="83"/>
    </row>
    <row r="1555" spans="1:6" ht="14.5" x14ac:dyDescent="0.35">
      <c r="A1555" s="107" t="s">
        <v>79</v>
      </c>
      <c r="B1555" s="107" t="s">
        <v>42</v>
      </c>
      <c r="C1555" s="107">
        <v>6</v>
      </c>
      <c r="D1555" s="108">
        <v>3812.27396</v>
      </c>
      <c r="E1555" s="108">
        <v>271820.11459999997</v>
      </c>
      <c r="F1555" s="83"/>
    </row>
    <row r="1556" spans="1:6" ht="14.5" x14ac:dyDescent="0.35">
      <c r="A1556" s="107" t="s">
        <v>79</v>
      </c>
      <c r="B1556" s="107" t="s">
        <v>42</v>
      </c>
      <c r="C1556" s="107">
        <v>7</v>
      </c>
      <c r="D1556" s="108">
        <v>3689.4014929999998</v>
      </c>
      <c r="E1556" s="108">
        <v>258886.01869999999</v>
      </c>
      <c r="F1556" s="83"/>
    </row>
    <row r="1557" spans="1:6" ht="14.5" x14ac:dyDescent="0.35">
      <c r="A1557" s="107" t="s">
        <v>79</v>
      </c>
      <c r="B1557" s="107" t="s">
        <v>42</v>
      </c>
      <c r="C1557" s="107">
        <v>8</v>
      </c>
      <c r="D1557" s="108">
        <v>3863.7225960000001</v>
      </c>
      <c r="E1557" s="108">
        <v>263643.0025</v>
      </c>
      <c r="F1557" s="83"/>
    </row>
    <row r="1558" spans="1:6" ht="14.5" x14ac:dyDescent="0.35">
      <c r="A1558" s="107" t="s">
        <v>79</v>
      </c>
      <c r="B1558" s="107" t="s">
        <v>42</v>
      </c>
      <c r="C1558" s="107">
        <v>9</v>
      </c>
      <c r="D1558" s="108">
        <v>3689.8095880000001</v>
      </c>
      <c r="E1558" s="108">
        <v>230479.62479999999</v>
      </c>
      <c r="F1558" s="83"/>
    </row>
    <row r="1559" spans="1:6" ht="14.5" x14ac:dyDescent="0.35">
      <c r="A1559" s="107" t="s">
        <v>79</v>
      </c>
      <c r="B1559" s="107" t="s">
        <v>42</v>
      </c>
      <c r="C1559" s="107">
        <v>10</v>
      </c>
      <c r="D1559" s="108">
        <v>3957.2556330000002</v>
      </c>
      <c r="E1559" s="108">
        <v>178111.54399999999</v>
      </c>
      <c r="F1559" s="83"/>
    </row>
    <row r="1560" spans="1:6" ht="14.5" x14ac:dyDescent="0.35">
      <c r="A1560" s="107" t="s">
        <v>79</v>
      </c>
      <c r="B1560" s="107" t="s">
        <v>42</v>
      </c>
      <c r="C1560" s="107">
        <v>11</v>
      </c>
      <c r="D1560" s="108">
        <v>4221.378549</v>
      </c>
      <c r="E1560" s="108">
        <v>184066.9008</v>
      </c>
      <c r="F1560" s="83"/>
    </row>
    <row r="1561" spans="1:6" ht="14.5" x14ac:dyDescent="0.35">
      <c r="A1561" s="107" t="s">
        <v>79</v>
      </c>
      <c r="B1561" s="107" t="s">
        <v>42</v>
      </c>
      <c r="C1561" s="107">
        <v>12</v>
      </c>
      <c r="D1561" s="108">
        <v>4453.9372409999996</v>
      </c>
      <c r="E1561" s="108">
        <v>212105.247</v>
      </c>
      <c r="F1561" s="83"/>
    </row>
    <row r="1562" spans="1:6" ht="14.5" x14ac:dyDescent="0.35">
      <c r="A1562" s="107" t="s">
        <v>79</v>
      </c>
      <c r="B1562" s="107" t="s">
        <v>43</v>
      </c>
      <c r="C1562" s="107">
        <v>1</v>
      </c>
      <c r="D1562" s="108">
        <v>143503.90520000001</v>
      </c>
      <c r="E1562" s="108">
        <v>9741106.3430000003</v>
      </c>
      <c r="F1562" s="83"/>
    </row>
    <row r="1563" spans="1:6" ht="14.5" x14ac:dyDescent="0.35">
      <c r="A1563" s="107" t="s">
        <v>79</v>
      </c>
      <c r="B1563" s="107" t="s">
        <v>43</v>
      </c>
      <c r="C1563" s="107">
        <v>2</v>
      </c>
      <c r="D1563" s="108">
        <v>124683.43459999999</v>
      </c>
      <c r="E1563" s="108">
        <v>8806762.8080000002</v>
      </c>
      <c r="F1563" s="83"/>
    </row>
    <row r="1564" spans="1:6" ht="14.5" x14ac:dyDescent="0.35">
      <c r="A1564" s="107" t="s">
        <v>79</v>
      </c>
      <c r="B1564" s="107" t="s">
        <v>43</v>
      </c>
      <c r="C1564" s="107">
        <v>3</v>
      </c>
      <c r="D1564" s="108">
        <v>144223.9712</v>
      </c>
      <c r="E1564" s="108">
        <v>10761374.130000001</v>
      </c>
      <c r="F1564" s="83"/>
    </row>
    <row r="1565" spans="1:6" ht="14.5" x14ac:dyDescent="0.35">
      <c r="A1565" s="107" t="s">
        <v>79</v>
      </c>
      <c r="B1565" s="107" t="s">
        <v>43</v>
      </c>
      <c r="C1565" s="107">
        <v>4</v>
      </c>
      <c r="D1565" s="108">
        <v>153070.7107</v>
      </c>
      <c r="E1565" s="108">
        <v>10947769.27</v>
      </c>
      <c r="F1565" s="83"/>
    </row>
    <row r="1566" spans="1:6" ht="14.5" x14ac:dyDescent="0.35">
      <c r="A1566" s="107" t="s">
        <v>79</v>
      </c>
      <c r="B1566" s="107" t="s">
        <v>43</v>
      </c>
      <c r="C1566" s="107">
        <v>5</v>
      </c>
      <c r="D1566" s="108">
        <v>152225.7176</v>
      </c>
      <c r="E1566" s="108">
        <v>10884939.17</v>
      </c>
      <c r="F1566" s="83"/>
    </row>
    <row r="1567" spans="1:6" ht="14.5" x14ac:dyDescent="0.35">
      <c r="A1567" s="107" t="s">
        <v>79</v>
      </c>
      <c r="B1567" s="107" t="s">
        <v>43</v>
      </c>
      <c r="C1567" s="107">
        <v>6</v>
      </c>
      <c r="D1567" s="108">
        <v>128507.83809999999</v>
      </c>
      <c r="E1567" s="108">
        <v>8754257.4210000001</v>
      </c>
      <c r="F1567" s="83"/>
    </row>
    <row r="1568" spans="1:6" ht="14.5" x14ac:dyDescent="0.35">
      <c r="A1568" s="107" t="s">
        <v>79</v>
      </c>
      <c r="B1568" s="107" t="s">
        <v>43</v>
      </c>
      <c r="C1568" s="107">
        <v>7</v>
      </c>
      <c r="D1568" s="108">
        <v>149326.236</v>
      </c>
      <c r="E1568" s="108">
        <v>9045252.9680000003</v>
      </c>
      <c r="F1568" s="83"/>
    </row>
    <row r="1569" spans="1:6" ht="14.5" x14ac:dyDescent="0.35">
      <c r="A1569" s="107" t="s">
        <v>79</v>
      </c>
      <c r="B1569" s="107" t="s">
        <v>43</v>
      </c>
      <c r="C1569" s="107">
        <v>8</v>
      </c>
      <c r="D1569" s="108">
        <v>153108.26809999999</v>
      </c>
      <c r="E1569" s="108">
        <v>8119593.6260000002</v>
      </c>
      <c r="F1569" s="83"/>
    </row>
    <row r="1570" spans="1:6" ht="14.5" x14ac:dyDescent="0.35">
      <c r="A1570" s="107" t="s">
        <v>79</v>
      </c>
      <c r="B1570" s="107" t="s">
        <v>43</v>
      </c>
      <c r="C1570" s="107">
        <v>9</v>
      </c>
      <c r="D1570" s="108">
        <v>154411.4423</v>
      </c>
      <c r="E1570" s="108">
        <v>7630183.8600000003</v>
      </c>
      <c r="F1570" s="83"/>
    </row>
    <row r="1571" spans="1:6" ht="14.5" x14ac:dyDescent="0.35">
      <c r="A1571" s="107" t="s">
        <v>79</v>
      </c>
      <c r="B1571" s="107" t="s">
        <v>43</v>
      </c>
      <c r="C1571" s="107">
        <v>10</v>
      </c>
      <c r="D1571" s="108">
        <v>141385.71660000001</v>
      </c>
      <c r="E1571" s="108">
        <v>5754517.1100000003</v>
      </c>
      <c r="F1571" s="83"/>
    </row>
    <row r="1572" spans="1:6" ht="14.5" x14ac:dyDescent="0.35">
      <c r="A1572" s="107" t="s">
        <v>79</v>
      </c>
      <c r="B1572" s="107" t="s">
        <v>43</v>
      </c>
      <c r="C1572" s="107">
        <v>11</v>
      </c>
      <c r="D1572" s="108">
        <v>154191.86009999999</v>
      </c>
      <c r="E1572" s="108">
        <v>6095691.3329999996</v>
      </c>
      <c r="F1572" s="83"/>
    </row>
    <row r="1573" spans="1:6" ht="14.5" x14ac:dyDescent="0.35">
      <c r="A1573" s="107" t="s">
        <v>79</v>
      </c>
      <c r="B1573" s="107" t="s">
        <v>43</v>
      </c>
      <c r="C1573" s="107">
        <v>12</v>
      </c>
      <c r="D1573" s="108">
        <v>168282.0067</v>
      </c>
      <c r="E1573" s="108">
        <v>6933443.9950000001</v>
      </c>
      <c r="F1573" s="83"/>
    </row>
    <row r="1574" spans="1:6" ht="14.5" x14ac:dyDescent="0.35">
      <c r="A1574" s="107" t="s">
        <v>79</v>
      </c>
      <c r="B1574" s="107" t="s">
        <v>44</v>
      </c>
      <c r="C1574" s="107">
        <v>1</v>
      </c>
      <c r="D1574" s="108">
        <v>960.95016310000005</v>
      </c>
      <c r="E1574" s="108">
        <v>52895.629829999998</v>
      </c>
      <c r="F1574" s="83"/>
    </row>
    <row r="1575" spans="1:6" ht="14.5" x14ac:dyDescent="0.35">
      <c r="A1575" s="107" t="s">
        <v>79</v>
      </c>
      <c r="B1575" s="107" t="s">
        <v>44</v>
      </c>
      <c r="C1575" s="107">
        <v>2</v>
      </c>
      <c r="D1575" s="108">
        <v>713.87381649999998</v>
      </c>
      <c r="E1575" s="108">
        <v>42535.146079999999</v>
      </c>
      <c r="F1575" s="83"/>
    </row>
    <row r="1576" spans="1:6" ht="14.5" x14ac:dyDescent="0.35">
      <c r="A1576" s="107" t="s">
        <v>79</v>
      </c>
      <c r="B1576" s="107" t="s">
        <v>44</v>
      </c>
      <c r="C1576" s="107">
        <v>3</v>
      </c>
      <c r="D1576" s="108">
        <v>786.40733990000001</v>
      </c>
      <c r="E1576" s="108">
        <v>49900.612979999998</v>
      </c>
      <c r="F1576" s="83"/>
    </row>
    <row r="1577" spans="1:6" ht="14.5" x14ac:dyDescent="0.35">
      <c r="A1577" s="107" t="s">
        <v>79</v>
      </c>
      <c r="B1577" s="107" t="s">
        <v>44</v>
      </c>
      <c r="C1577" s="107">
        <v>4</v>
      </c>
      <c r="D1577" s="108">
        <v>720.58852119999995</v>
      </c>
      <c r="E1577" s="108">
        <v>45435.188880000002</v>
      </c>
      <c r="F1577" s="83"/>
    </row>
    <row r="1578" spans="1:6" ht="14.5" x14ac:dyDescent="0.35">
      <c r="A1578" s="107" t="s">
        <v>79</v>
      </c>
      <c r="B1578" s="107" t="s">
        <v>44</v>
      </c>
      <c r="C1578" s="107">
        <v>5</v>
      </c>
      <c r="D1578" s="108">
        <v>829.40347280000003</v>
      </c>
      <c r="E1578" s="108">
        <v>51564.175000000003</v>
      </c>
      <c r="F1578" s="83"/>
    </row>
    <row r="1579" spans="1:6" ht="14.5" x14ac:dyDescent="0.35">
      <c r="A1579" s="107" t="s">
        <v>79</v>
      </c>
      <c r="B1579" s="107" t="s">
        <v>44</v>
      </c>
      <c r="C1579" s="107">
        <v>6</v>
      </c>
      <c r="D1579" s="108">
        <v>750.67606450000005</v>
      </c>
      <c r="E1579" s="108">
        <v>48297.963089999997</v>
      </c>
      <c r="F1579" s="83"/>
    </row>
    <row r="1580" spans="1:6" ht="14.5" x14ac:dyDescent="0.35">
      <c r="A1580" s="107" t="s">
        <v>79</v>
      </c>
      <c r="B1580" s="107" t="s">
        <v>44</v>
      </c>
      <c r="C1580" s="107">
        <v>7</v>
      </c>
      <c r="D1580" s="108">
        <v>781.35428430000002</v>
      </c>
      <c r="E1580" s="108">
        <v>42475.621489999998</v>
      </c>
      <c r="F1580" s="83"/>
    </row>
    <row r="1581" spans="1:6" ht="14.5" x14ac:dyDescent="0.35">
      <c r="A1581" s="107" t="s">
        <v>79</v>
      </c>
      <c r="B1581" s="107" t="s">
        <v>44</v>
      </c>
      <c r="C1581" s="107">
        <v>8</v>
      </c>
      <c r="D1581" s="108">
        <v>763.47524480000004</v>
      </c>
      <c r="E1581" s="108">
        <v>35012.170380000003</v>
      </c>
      <c r="F1581" s="83"/>
    </row>
    <row r="1582" spans="1:6" ht="14.5" x14ac:dyDescent="0.35">
      <c r="A1582" s="107" t="s">
        <v>79</v>
      </c>
      <c r="B1582" s="107" t="s">
        <v>44</v>
      </c>
      <c r="C1582" s="107">
        <v>9</v>
      </c>
      <c r="D1582" s="108">
        <v>875.74259900000004</v>
      </c>
      <c r="E1582" s="108">
        <v>35518.254390000002</v>
      </c>
      <c r="F1582" s="83"/>
    </row>
    <row r="1583" spans="1:6" ht="14.5" x14ac:dyDescent="0.35">
      <c r="A1583" s="107" t="s">
        <v>79</v>
      </c>
      <c r="B1583" s="107" t="s">
        <v>44</v>
      </c>
      <c r="C1583" s="107">
        <v>10</v>
      </c>
      <c r="D1583" s="108">
        <v>887.3091786</v>
      </c>
      <c r="E1583" s="108">
        <v>31952.694360000001</v>
      </c>
      <c r="F1583" s="83"/>
    </row>
    <row r="1584" spans="1:6" ht="14.5" x14ac:dyDescent="0.35">
      <c r="A1584" s="107" t="s">
        <v>79</v>
      </c>
      <c r="B1584" s="107" t="s">
        <v>44</v>
      </c>
      <c r="C1584" s="107">
        <v>11</v>
      </c>
      <c r="D1584" s="108">
        <v>941.80317520000006</v>
      </c>
      <c r="E1584" s="108">
        <v>33600.448620000003</v>
      </c>
      <c r="F1584" s="83"/>
    </row>
    <row r="1585" spans="1:6" ht="14.5" x14ac:dyDescent="0.35">
      <c r="A1585" s="107" t="s">
        <v>79</v>
      </c>
      <c r="B1585" s="107" t="s">
        <v>44</v>
      </c>
      <c r="C1585" s="107">
        <v>12</v>
      </c>
      <c r="D1585" s="108">
        <v>1034.690333</v>
      </c>
      <c r="E1585" s="108">
        <v>37705.762949999997</v>
      </c>
      <c r="F1585" s="83"/>
    </row>
    <row r="1586" spans="1:6" ht="14.5" x14ac:dyDescent="0.35">
      <c r="A1586" s="107" t="s">
        <v>79</v>
      </c>
      <c r="B1586" s="107" t="s">
        <v>45</v>
      </c>
      <c r="C1586" s="107">
        <v>1</v>
      </c>
      <c r="D1586" s="108">
        <v>10004.74123</v>
      </c>
      <c r="E1586" s="108">
        <v>756003.9423</v>
      </c>
      <c r="F1586" s="83"/>
    </row>
    <row r="1587" spans="1:6" ht="14.5" x14ac:dyDescent="0.35">
      <c r="A1587" s="107" t="s">
        <v>79</v>
      </c>
      <c r="B1587" s="107" t="s">
        <v>45</v>
      </c>
      <c r="C1587" s="107">
        <v>2</v>
      </c>
      <c r="D1587" s="108">
        <v>10135.82919</v>
      </c>
      <c r="E1587" s="108">
        <v>753088.89560000005</v>
      </c>
      <c r="F1587" s="83"/>
    </row>
    <row r="1588" spans="1:6" ht="14.5" x14ac:dyDescent="0.35">
      <c r="A1588" s="107" t="s">
        <v>79</v>
      </c>
      <c r="B1588" s="107" t="s">
        <v>45</v>
      </c>
      <c r="C1588" s="107">
        <v>3</v>
      </c>
      <c r="D1588" s="108">
        <v>10796.988069999999</v>
      </c>
      <c r="E1588" s="108">
        <v>842521.8321</v>
      </c>
      <c r="F1588" s="83"/>
    </row>
    <row r="1589" spans="1:6" ht="14.5" x14ac:dyDescent="0.35">
      <c r="A1589" s="107" t="s">
        <v>79</v>
      </c>
      <c r="B1589" s="107" t="s">
        <v>45</v>
      </c>
      <c r="C1589" s="107">
        <v>4</v>
      </c>
      <c r="D1589" s="108">
        <v>11696.512640000001</v>
      </c>
      <c r="E1589" s="108">
        <v>901015.74529999995</v>
      </c>
      <c r="F1589" s="83"/>
    </row>
    <row r="1590" spans="1:6" ht="14.5" x14ac:dyDescent="0.35">
      <c r="A1590" s="107" t="s">
        <v>79</v>
      </c>
      <c r="B1590" s="107" t="s">
        <v>45</v>
      </c>
      <c r="C1590" s="107">
        <v>5</v>
      </c>
      <c r="D1590" s="108">
        <v>10395.30536</v>
      </c>
      <c r="E1590" s="108">
        <v>754432.41680000001</v>
      </c>
      <c r="F1590" s="83"/>
    </row>
    <row r="1591" spans="1:6" ht="14.5" x14ac:dyDescent="0.35">
      <c r="A1591" s="107" t="s">
        <v>79</v>
      </c>
      <c r="B1591" s="107" t="s">
        <v>45</v>
      </c>
      <c r="C1591" s="107">
        <v>6</v>
      </c>
      <c r="D1591" s="108">
        <v>9998.5376109999997</v>
      </c>
      <c r="E1591" s="108">
        <v>658970.92940000002</v>
      </c>
      <c r="F1591" s="83"/>
    </row>
    <row r="1592" spans="1:6" ht="14.5" x14ac:dyDescent="0.35">
      <c r="A1592" s="107" t="s">
        <v>79</v>
      </c>
      <c r="B1592" s="107" t="s">
        <v>45</v>
      </c>
      <c r="C1592" s="107">
        <v>7</v>
      </c>
      <c r="D1592" s="108">
        <v>10095.989299999999</v>
      </c>
      <c r="E1592" s="108">
        <v>652768.5307</v>
      </c>
      <c r="F1592" s="83"/>
    </row>
    <row r="1593" spans="1:6" ht="14.5" x14ac:dyDescent="0.35">
      <c r="A1593" s="107" t="s">
        <v>79</v>
      </c>
      <c r="B1593" s="107" t="s">
        <v>45</v>
      </c>
      <c r="C1593" s="107">
        <v>8</v>
      </c>
      <c r="D1593" s="108">
        <v>10944.804599999999</v>
      </c>
      <c r="E1593" s="108">
        <v>699612.59199999995</v>
      </c>
      <c r="F1593" s="83"/>
    </row>
    <row r="1594" spans="1:6" ht="14.5" x14ac:dyDescent="0.35">
      <c r="A1594" s="107" t="s">
        <v>79</v>
      </c>
      <c r="B1594" s="107" t="s">
        <v>45</v>
      </c>
      <c r="C1594" s="107">
        <v>9</v>
      </c>
      <c r="D1594" s="108">
        <v>9795.4921890000005</v>
      </c>
      <c r="E1594" s="108">
        <v>555051.39529999997</v>
      </c>
      <c r="F1594" s="83"/>
    </row>
    <row r="1595" spans="1:6" ht="14.5" x14ac:dyDescent="0.35">
      <c r="A1595" s="107" t="s">
        <v>79</v>
      </c>
      <c r="B1595" s="107" t="s">
        <v>45</v>
      </c>
      <c r="C1595" s="107">
        <v>10</v>
      </c>
      <c r="D1595" s="108">
        <v>9629.7152870000009</v>
      </c>
      <c r="E1595" s="108">
        <v>276003.05229999998</v>
      </c>
      <c r="F1595" s="83"/>
    </row>
    <row r="1596" spans="1:6" ht="14.5" x14ac:dyDescent="0.35">
      <c r="A1596" s="107" t="s">
        <v>79</v>
      </c>
      <c r="B1596" s="107" t="s">
        <v>45</v>
      </c>
      <c r="C1596" s="107">
        <v>11</v>
      </c>
      <c r="D1596" s="108">
        <v>10046.507509999999</v>
      </c>
      <c r="E1596" s="108">
        <v>284034.12030000001</v>
      </c>
      <c r="F1596" s="83"/>
    </row>
    <row r="1597" spans="1:6" ht="14.5" x14ac:dyDescent="0.35">
      <c r="A1597" s="107" t="s">
        <v>79</v>
      </c>
      <c r="B1597" s="107" t="s">
        <v>45</v>
      </c>
      <c r="C1597" s="107">
        <v>12</v>
      </c>
      <c r="D1597" s="108">
        <v>9818.2893189999995</v>
      </c>
      <c r="E1597" s="108">
        <v>308736.49550000002</v>
      </c>
      <c r="F1597" s="83"/>
    </row>
    <row r="1598" spans="1:6" ht="14.5" x14ac:dyDescent="0.35">
      <c r="A1598" s="107" t="s">
        <v>79</v>
      </c>
      <c r="B1598" s="107" t="s">
        <v>46</v>
      </c>
      <c r="C1598" s="107">
        <v>1</v>
      </c>
      <c r="D1598" s="113">
        <v>0</v>
      </c>
      <c r="E1598" s="113">
        <v>0</v>
      </c>
      <c r="F1598" s="83"/>
    </row>
    <row r="1599" spans="1:6" ht="14.5" x14ac:dyDescent="0.35">
      <c r="A1599" s="107" t="s">
        <v>79</v>
      </c>
      <c r="B1599" s="107" t="s">
        <v>46</v>
      </c>
      <c r="C1599" s="107">
        <v>2</v>
      </c>
      <c r="D1599" s="113">
        <v>0</v>
      </c>
      <c r="E1599" s="113">
        <v>0</v>
      </c>
      <c r="F1599" s="83"/>
    </row>
    <row r="1600" spans="1:6" ht="14.5" x14ac:dyDescent="0.35">
      <c r="A1600" s="107" t="s">
        <v>79</v>
      </c>
      <c r="B1600" s="107" t="s">
        <v>46</v>
      </c>
      <c r="C1600" s="107">
        <v>3</v>
      </c>
      <c r="D1600" s="113">
        <v>0</v>
      </c>
      <c r="E1600" s="113">
        <v>0</v>
      </c>
      <c r="F1600" s="83"/>
    </row>
    <row r="1601" spans="1:6" ht="14.5" x14ac:dyDescent="0.35">
      <c r="A1601" s="107" t="s">
        <v>79</v>
      </c>
      <c r="B1601" s="107" t="s">
        <v>46</v>
      </c>
      <c r="C1601" s="107">
        <v>4</v>
      </c>
      <c r="D1601" s="113">
        <v>0</v>
      </c>
      <c r="E1601" s="113">
        <v>0</v>
      </c>
      <c r="F1601" s="83"/>
    </row>
    <row r="1602" spans="1:6" ht="14.5" x14ac:dyDescent="0.35">
      <c r="A1602" s="107" t="s">
        <v>79</v>
      </c>
      <c r="B1602" s="107" t="s">
        <v>46</v>
      </c>
      <c r="C1602" s="107">
        <v>5</v>
      </c>
      <c r="D1602" s="113">
        <v>0</v>
      </c>
      <c r="E1602" s="113">
        <v>0</v>
      </c>
      <c r="F1602" s="83"/>
    </row>
    <row r="1603" spans="1:6" ht="14.5" x14ac:dyDescent="0.35">
      <c r="A1603" s="107" t="s">
        <v>79</v>
      </c>
      <c r="B1603" s="107" t="s">
        <v>46</v>
      </c>
      <c r="C1603" s="107">
        <v>6</v>
      </c>
      <c r="D1603" s="113">
        <v>0</v>
      </c>
      <c r="E1603" s="113">
        <v>0</v>
      </c>
      <c r="F1603" s="83"/>
    </row>
    <row r="1604" spans="1:6" ht="14.5" x14ac:dyDescent="0.35">
      <c r="A1604" s="107" t="s">
        <v>79</v>
      </c>
      <c r="B1604" s="107" t="s">
        <v>46</v>
      </c>
      <c r="C1604" s="107">
        <v>7</v>
      </c>
      <c r="D1604" s="113">
        <v>0</v>
      </c>
      <c r="E1604" s="113">
        <v>0</v>
      </c>
      <c r="F1604" s="83"/>
    </row>
    <row r="1605" spans="1:6" ht="14.5" x14ac:dyDescent="0.35">
      <c r="A1605" s="107" t="s">
        <v>79</v>
      </c>
      <c r="B1605" s="107" t="s">
        <v>46</v>
      </c>
      <c r="C1605" s="107">
        <v>8</v>
      </c>
      <c r="D1605" s="113">
        <v>0</v>
      </c>
      <c r="E1605" s="113">
        <v>0</v>
      </c>
      <c r="F1605" s="83"/>
    </row>
    <row r="1606" spans="1:6" ht="14.5" x14ac:dyDescent="0.35">
      <c r="A1606" s="107" t="s">
        <v>79</v>
      </c>
      <c r="B1606" s="107" t="s">
        <v>46</v>
      </c>
      <c r="C1606" s="107">
        <v>9</v>
      </c>
      <c r="D1606" s="113">
        <v>0</v>
      </c>
      <c r="E1606" s="113">
        <v>0</v>
      </c>
      <c r="F1606" s="83"/>
    </row>
    <row r="1607" spans="1:6" ht="14.5" x14ac:dyDescent="0.35">
      <c r="A1607" s="107" t="s">
        <v>79</v>
      </c>
      <c r="B1607" s="107" t="s">
        <v>46</v>
      </c>
      <c r="C1607" s="107">
        <v>10</v>
      </c>
      <c r="D1607" s="113">
        <v>0</v>
      </c>
      <c r="E1607" s="113">
        <v>0</v>
      </c>
      <c r="F1607" s="83"/>
    </row>
    <row r="1608" spans="1:6" ht="14.5" x14ac:dyDescent="0.35">
      <c r="A1608" s="107" t="s">
        <v>79</v>
      </c>
      <c r="B1608" s="107" t="s">
        <v>46</v>
      </c>
      <c r="C1608" s="107">
        <v>11</v>
      </c>
      <c r="D1608" s="113">
        <v>0</v>
      </c>
      <c r="E1608" s="113">
        <v>0</v>
      </c>
      <c r="F1608" s="83"/>
    </row>
    <row r="1609" spans="1:6" ht="14.5" x14ac:dyDescent="0.35">
      <c r="A1609" s="107" t="s">
        <v>79</v>
      </c>
      <c r="B1609" s="107" t="s">
        <v>46</v>
      </c>
      <c r="C1609" s="107">
        <v>12</v>
      </c>
      <c r="D1609" s="113">
        <v>0</v>
      </c>
      <c r="E1609" s="113">
        <v>0</v>
      </c>
      <c r="F1609" s="83"/>
    </row>
    <row r="1610" spans="1:6" ht="14.5" x14ac:dyDescent="0.35">
      <c r="A1610" s="107" t="s">
        <v>79</v>
      </c>
      <c r="B1610" s="107" t="s">
        <v>48</v>
      </c>
      <c r="C1610" s="107">
        <v>1</v>
      </c>
      <c r="D1610" s="108">
        <v>74678.615749999997</v>
      </c>
      <c r="E1610" s="108">
        <v>6494481.0880000005</v>
      </c>
      <c r="F1610" s="83"/>
    </row>
    <row r="1611" spans="1:6" ht="14.5" x14ac:dyDescent="0.35">
      <c r="A1611" s="107" t="s">
        <v>79</v>
      </c>
      <c r="B1611" s="107" t="s">
        <v>48</v>
      </c>
      <c r="C1611" s="107">
        <v>2</v>
      </c>
      <c r="D1611" s="108">
        <v>67709.271840000001</v>
      </c>
      <c r="E1611" s="108">
        <v>5668107.398</v>
      </c>
      <c r="F1611" s="83"/>
    </row>
    <row r="1612" spans="1:6" ht="14.5" x14ac:dyDescent="0.35">
      <c r="A1612" s="107" t="s">
        <v>79</v>
      </c>
      <c r="B1612" s="107" t="s">
        <v>48</v>
      </c>
      <c r="C1612" s="107">
        <v>3</v>
      </c>
      <c r="D1612" s="108">
        <v>72130.560140000001</v>
      </c>
      <c r="E1612" s="108">
        <v>6382105.8380000005</v>
      </c>
      <c r="F1612" s="83"/>
    </row>
    <row r="1613" spans="1:6" ht="14.5" x14ac:dyDescent="0.35">
      <c r="A1613" s="107" t="s">
        <v>79</v>
      </c>
      <c r="B1613" s="107" t="s">
        <v>48</v>
      </c>
      <c r="C1613" s="107">
        <v>4</v>
      </c>
      <c r="D1613" s="108">
        <v>67386.989589999997</v>
      </c>
      <c r="E1613" s="108">
        <v>5411893.6629999997</v>
      </c>
      <c r="F1613" s="83"/>
    </row>
    <row r="1614" spans="1:6" ht="14.5" x14ac:dyDescent="0.35">
      <c r="A1614" s="107" t="s">
        <v>79</v>
      </c>
      <c r="B1614" s="107" t="s">
        <v>48</v>
      </c>
      <c r="C1614" s="107">
        <v>5</v>
      </c>
      <c r="D1614" s="108">
        <v>72317.210699999996</v>
      </c>
      <c r="E1614" s="108">
        <v>5372394.7790000001</v>
      </c>
      <c r="F1614" s="83"/>
    </row>
    <row r="1615" spans="1:6" ht="14.5" x14ac:dyDescent="0.35">
      <c r="A1615" s="107" t="s">
        <v>79</v>
      </c>
      <c r="B1615" s="107" t="s">
        <v>48</v>
      </c>
      <c r="C1615" s="107">
        <v>6</v>
      </c>
      <c r="D1615" s="108">
        <v>78180.967640000003</v>
      </c>
      <c r="E1615" s="108">
        <v>5428917.3210000005</v>
      </c>
      <c r="F1615" s="83"/>
    </row>
    <row r="1616" spans="1:6" ht="14.5" x14ac:dyDescent="0.35">
      <c r="A1616" s="107" t="s">
        <v>79</v>
      </c>
      <c r="B1616" s="107" t="s">
        <v>48</v>
      </c>
      <c r="C1616" s="107">
        <v>7</v>
      </c>
      <c r="D1616" s="108">
        <v>76849.477960000004</v>
      </c>
      <c r="E1616" s="108">
        <v>5399168.0930000003</v>
      </c>
      <c r="F1616" s="83"/>
    </row>
    <row r="1617" spans="1:6" ht="14.5" x14ac:dyDescent="0.35">
      <c r="A1617" s="107" t="s">
        <v>79</v>
      </c>
      <c r="B1617" s="107" t="s">
        <v>48</v>
      </c>
      <c r="C1617" s="107">
        <v>8</v>
      </c>
      <c r="D1617" s="108">
        <v>71666.418250000002</v>
      </c>
      <c r="E1617" s="108">
        <v>4878025.6119999997</v>
      </c>
      <c r="F1617" s="83"/>
    </row>
    <row r="1618" spans="1:6" ht="14.5" x14ac:dyDescent="0.35">
      <c r="A1618" s="107" t="s">
        <v>79</v>
      </c>
      <c r="B1618" s="107" t="s">
        <v>48</v>
      </c>
      <c r="C1618" s="107">
        <v>9</v>
      </c>
      <c r="D1618" s="108">
        <v>67869.124230000001</v>
      </c>
      <c r="E1618" s="108">
        <v>4397404.1830000002</v>
      </c>
      <c r="F1618" s="83"/>
    </row>
    <row r="1619" spans="1:6" ht="14.5" x14ac:dyDescent="0.35">
      <c r="A1619" s="107" t="s">
        <v>79</v>
      </c>
      <c r="B1619" s="107" t="s">
        <v>48</v>
      </c>
      <c r="C1619" s="107">
        <v>10</v>
      </c>
      <c r="D1619" s="108">
        <v>86482.739400000006</v>
      </c>
      <c r="E1619" s="108">
        <v>3720643.2489999998</v>
      </c>
      <c r="F1619" s="83"/>
    </row>
    <row r="1620" spans="1:6" ht="14.5" x14ac:dyDescent="0.35">
      <c r="A1620" s="107" t="s">
        <v>79</v>
      </c>
      <c r="B1620" s="107" t="s">
        <v>48</v>
      </c>
      <c r="C1620" s="107">
        <v>11</v>
      </c>
      <c r="D1620" s="108">
        <v>88429.357749999996</v>
      </c>
      <c r="E1620" s="108">
        <v>3807161.4950000001</v>
      </c>
      <c r="F1620" s="83"/>
    </row>
    <row r="1621" spans="1:6" ht="14.5" x14ac:dyDescent="0.35">
      <c r="A1621" s="107" t="s">
        <v>79</v>
      </c>
      <c r="B1621" s="107" t="s">
        <v>48</v>
      </c>
      <c r="C1621" s="107">
        <v>12</v>
      </c>
      <c r="D1621" s="108">
        <v>103029.14260000001</v>
      </c>
      <c r="E1621" s="108">
        <v>4641812.2220000001</v>
      </c>
      <c r="F1621" s="83"/>
    </row>
    <row r="1622" spans="1:6" ht="14.5" x14ac:dyDescent="0.35">
      <c r="A1622" s="107" t="s">
        <v>79</v>
      </c>
      <c r="B1622" s="107" t="s">
        <v>49</v>
      </c>
      <c r="C1622" s="107">
        <v>1</v>
      </c>
      <c r="D1622" s="108">
        <v>41257.174950000001</v>
      </c>
      <c r="E1622" s="108">
        <v>3249053.8149999999</v>
      </c>
      <c r="F1622" s="83"/>
    </row>
    <row r="1623" spans="1:6" ht="14.5" x14ac:dyDescent="0.35">
      <c r="A1623" s="107" t="s">
        <v>79</v>
      </c>
      <c r="B1623" s="107" t="s">
        <v>49</v>
      </c>
      <c r="C1623" s="107">
        <v>2</v>
      </c>
      <c r="D1623" s="108">
        <v>37226.911789999998</v>
      </c>
      <c r="E1623" s="108">
        <v>2790202.344</v>
      </c>
      <c r="F1623" s="83"/>
    </row>
    <row r="1624" spans="1:6" ht="14.5" x14ac:dyDescent="0.35">
      <c r="A1624" s="107" t="s">
        <v>79</v>
      </c>
      <c r="B1624" s="107" t="s">
        <v>49</v>
      </c>
      <c r="C1624" s="107">
        <v>3</v>
      </c>
      <c r="D1624" s="108">
        <v>45601.766510000001</v>
      </c>
      <c r="E1624" s="108">
        <v>3604579.1680000001</v>
      </c>
      <c r="F1624" s="83"/>
    </row>
    <row r="1625" spans="1:6" ht="14.5" x14ac:dyDescent="0.35">
      <c r="A1625" s="107" t="s">
        <v>79</v>
      </c>
      <c r="B1625" s="107" t="s">
        <v>49</v>
      </c>
      <c r="C1625" s="107">
        <v>4</v>
      </c>
      <c r="D1625" s="108">
        <v>38592.677759999999</v>
      </c>
      <c r="E1625" s="108">
        <v>2932111.7829999998</v>
      </c>
      <c r="F1625" s="83"/>
    </row>
    <row r="1626" spans="1:6" ht="14.5" x14ac:dyDescent="0.35">
      <c r="A1626" s="107" t="s">
        <v>79</v>
      </c>
      <c r="B1626" s="107" t="s">
        <v>49</v>
      </c>
      <c r="C1626" s="107">
        <v>5</v>
      </c>
      <c r="D1626" s="108">
        <v>37578.274949999999</v>
      </c>
      <c r="E1626" s="108">
        <v>2694418.3650000002</v>
      </c>
      <c r="F1626" s="83"/>
    </row>
    <row r="1627" spans="1:6" ht="14.5" x14ac:dyDescent="0.35">
      <c r="A1627" s="107" t="s">
        <v>79</v>
      </c>
      <c r="B1627" s="107" t="s">
        <v>49</v>
      </c>
      <c r="C1627" s="107">
        <v>6</v>
      </c>
      <c r="D1627" s="108">
        <v>36023.335120000003</v>
      </c>
      <c r="E1627" s="108">
        <v>2422972.2289999998</v>
      </c>
      <c r="F1627" s="83"/>
    </row>
    <row r="1628" spans="1:6" ht="14.5" x14ac:dyDescent="0.35">
      <c r="A1628" s="107" t="s">
        <v>79</v>
      </c>
      <c r="B1628" s="107" t="s">
        <v>49</v>
      </c>
      <c r="C1628" s="107">
        <v>7</v>
      </c>
      <c r="D1628" s="108">
        <v>38754.856590000003</v>
      </c>
      <c r="E1628" s="108">
        <v>2528865.1349999998</v>
      </c>
      <c r="F1628" s="83"/>
    </row>
    <row r="1629" spans="1:6" ht="14.5" x14ac:dyDescent="0.35">
      <c r="A1629" s="107" t="s">
        <v>79</v>
      </c>
      <c r="B1629" s="107" t="s">
        <v>49</v>
      </c>
      <c r="C1629" s="107">
        <v>8</v>
      </c>
      <c r="D1629" s="108">
        <v>38532.602529999996</v>
      </c>
      <c r="E1629" s="108">
        <v>2415349.3220000002</v>
      </c>
      <c r="F1629" s="83"/>
    </row>
    <row r="1630" spans="1:6" ht="14.5" x14ac:dyDescent="0.35">
      <c r="A1630" s="107" t="s">
        <v>79</v>
      </c>
      <c r="B1630" s="107" t="s">
        <v>49</v>
      </c>
      <c r="C1630" s="107">
        <v>9</v>
      </c>
      <c r="D1630" s="108">
        <v>39065.262289999999</v>
      </c>
      <c r="E1630" s="108">
        <v>2277215.1179999998</v>
      </c>
      <c r="F1630" s="83"/>
    </row>
    <row r="1631" spans="1:6" ht="14.5" x14ac:dyDescent="0.35">
      <c r="A1631" s="107" t="s">
        <v>79</v>
      </c>
      <c r="B1631" s="107" t="s">
        <v>49</v>
      </c>
      <c r="C1631" s="107">
        <v>10</v>
      </c>
      <c r="D1631" s="108">
        <v>39538.174650000001</v>
      </c>
      <c r="E1631" s="108">
        <v>1588389.6669999999</v>
      </c>
      <c r="F1631" s="83"/>
    </row>
    <row r="1632" spans="1:6" ht="14.5" x14ac:dyDescent="0.35">
      <c r="A1632" s="107" t="s">
        <v>79</v>
      </c>
      <c r="B1632" s="107" t="s">
        <v>49</v>
      </c>
      <c r="C1632" s="107">
        <v>11</v>
      </c>
      <c r="D1632" s="108">
        <v>41626.639510000001</v>
      </c>
      <c r="E1632" s="108">
        <v>1693411.5630000001</v>
      </c>
      <c r="F1632" s="83"/>
    </row>
    <row r="1633" spans="1:6" ht="14.5" x14ac:dyDescent="0.35">
      <c r="A1633" s="107" t="s">
        <v>79</v>
      </c>
      <c r="B1633" s="107" t="s">
        <v>49</v>
      </c>
      <c r="C1633" s="107">
        <v>12</v>
      </c>
      <c r="D1633" s="108">
        <v>45971.319580000003</v>
      </c>
      <c r="E1633" s="108">
        <v>1978101.0830000001</v>
      </c>
      <c r="F1633" s="83"/>
    </row>
    <row r="1634" spans="1:6" ht="14.5" x14ac:dyDescent="0.35">
      <c r="A1634" s="107" t="s">
        <v>79</v>
      </c>
      <c r="B1634" s="107" t="s">
        <v>50</v>
      </c>
      <c r="C1634" s="107">
        <v>1</v>
      </c>
      <c r="D1634" s="108">
        <v>17089.62386</v>
      </c>
      <c r="E1634" s="108">
        <v>1242118.2819999999</v>
      </c>
      <c r="F1634" s="83"/>
    </row>
    <row r="1635" spans="1:6" ht="14.5" x14ac:dyDescent="0.35">
      <c r="A1635" s="107" t="s">
        <v>79</v>
      </c>
      <c r="B1635" s="107" t="s">
        <v>50</v>
      </c>
      <c r="C1635" s="107">
        <v>2</v>
      </c>
      <c r="D1635" s="108">
        <v>2545.0347940000001</v>
      </c>
      <c r="E1635" s="108">
        <v>179998.19570000001</v>
      </c>
      <c r="F1635" s="83"/>
    </row>
    <row r="1636" spans="1:6" ht="14.5" x14ac:dyDescent="0.35">
      <c r="A1636" s="107" t="s">
        <v>79</v>
      </c>
      <c r="B1636" s="107" t="s">
        <v>50</v>
      </c>
      <c r="C1636" s="107">
        <v>3</v>
      </c>
      <c r="D1636" s="108">
        <v>5313.4631170000002</v>
      </c>
      <c r="E1636" s="108">
        <v>391632.01309999998</v>
      </c>
      <c r="F1636" s="83"/>
    </row>
    <row r="1637" spans="1:6" ht="14.5" x14ac:dyDescent="0.35">
      <c r="A1637" s="107" t="s">
        <v>79</v>
      </c>
      <c r="B1637" s="107" t="s">
        <v>50</v>
      </c>
      <c r="C1637" s="107">
        <v>4</v>
      </c>
      <c r="D1637" s="108">
        <v>5407.0256650000001</v>
      </c>
      <c r="E1637" s="108">
        <v>391264.71260000003</v>
      </c>
      <c r="F1637" s="83"/>
    </row>
    <row r="1638" spans="1:6" ht="14.5" x14ac:dyDescent="0.35">
      <c r="A1638" s="107" t="s">
        <v>79</v>
      </c>
      <c r="B1638" s="107" t="s">
        <v>50</v>
      </c>
      <c r="C1638" s="107">
        <v>5</v>
      </c>
      <c r="D1638" s="108">
        <v>4808.6967139999997</v>
      </c>
      <c r="E1638" s="108">
        <v>329097.89399999997</v>
      </c>
      <c r="F1638" s="83"/>
    </row>
    <row r="1639" spans="1:6" ht="14.5" x14ac:dyDescent="0.35">
      <c r="A1639" s="107" t="s">
        <v>79</v>
      </c>
      <c r="B1639" s="107" t="s">
        <v>50</v>
      </c>
      <c r="C1639" s="107">
        <v>6</v>
      </c>
      <c r="D1639" s="108">
        <v>5417.9806410000001</v>
      </c>
      <c r="E1639" s="108">
        <v>349436.40529999998</v>
      </c>
      <c r="F1639" s="83"/>
    </row>
    <row r="1640" spans="1:6" ht="14.5" x14ac:dyDescent="0.35">
      <c r="A1640" s="107" t="s">
        <v>79</v>
      </c>
      <c r="B1640" s="107" t="s">
        <v>50</v>
      </c>
      <c r="C1640" s="107">
        <v>7</v>
      </c>
      <c r="D1640" s="108">
        <v>5208.7271810000002</v>
      </c>
      <c r="E1640" s="108">
        <v>335019.40620000003</v>
      </c>
      <c r="F1640" s="83"/>
    </row>
    <row r="1641" spans="1:6" ht="14.5" x14ac:dyDescent="0.35">
      <c r="A1641" s="107" t="s">
        <v>79</v>
      </c>
      <c r="B1641" s="107" t="s">
        <v>50</v>
      </c>
      <c r="C1641" s="107">
        <v>8</v>
      </c>
      <c r="D1641" s="108">
        <v>4867.0198019999998</v>
      </c>
      <c r="E1641" s="108">
        <v>315414.09299999999</v>
      </c>
      <c r="F1641" s="83"/>
    </row>
    <row r="1642" spans="1:6" ht="14.5" x14ac:dyDescent="0.35">
      <c r="A1642" s="107" t="s">
        <v>79</v>
      </c>
      <c r="B1642" s="107" t="s">
        <v>50</v>
      </c>
      <c r="C1642" s="107">
        <v>9</v>
      </c>
      <c r="D1642" s="108">
        <v>4700.1907190000002</v>
      </c>
      <c r="E1642" s="108">
        <v>283013.49959999998</v>
      </c>
      <c r="F1642" s="83"/>
    </row>
    <row r="1643" spans="1:6" ht="14.5" x14ac:dyDescent="0.35">
      <c r="A1643" s="107" t="s">
        <v>79</v>
      </c>
      <c r="B1643" s="107" t="s">
        <v>50</v>
      </c>
      <c r="C1643" s="107">
        <v>10</v>
      </c>
      <c r="D1643" s="108">
        <v>12165.633019999999</v>
      </c>
      <c r="E1643" s="108">
        <v>521924.87680000003</v>
      </c>
      <c r="F1643" s="83"/>
    </row>
    <row r="1644" spans="1:6" ht="14.5" x14ac:dyDescent="0.35">
      <c r="A1644" s="107" t="s">
        <v>79</v>
      </c>
      <c r="B1644" s="107" t="s">
        <v>50</v>
      </c>
      <c r="C1644" s="107">
        <v>11</v>
      </c>
      <c r="D1644" s="108">
        <v>15581.816489999999</v>
      </c>
      <c r="E1644" s="108">
        <v>641931.18900000001</v>
      </c>
      <c r="F1644" s="83"/>
    </row>
    <row r="1645" spans="1:6" ht="14.5" x14ac:dyDescent="0.35">
      <c r="A1645" s="107" t="s">
        <v>79</v>
      </c>
      <c r="B1645" s="107" t="s">
        <v>50</v>
      </c>
      <c r="C1645" s="107">
        <v>12</v>
      </c>
      <c r="D1645" s="108">
        <v>13707.8807</v>
      </c>
      <c r="E1645" s="108">
        <v>637355.15119999996</v>
      </c>
      <c r="F1645" s="83"/>
    </row>
    <row r="1646" spans="1:6" ht="14.5" x14ac:dyDescent="0.35">
      <c r="A1646" s="107" t="s">
        <v>79</v>
      </c>
      <c r="B1646" s="107" t="s">
        <v>51</v>
      </c>
      <c r="C1646" s="107">
        <v>1</v>
      </c>
      <c r="D1646" s="108">
        <v>1394.015635</v>
      </c>
      <c r="E1646" s="108">
        <v>100827.0597</v>
      </c>
      <c r="F1646" s="83"/>
    </row>
    <row r="1647" spans="1:6" ht="14.5" x14ac:dyDescent="0.35">
      <c r="A1647" s="107" t="s">
        <v>79</v>
      </c>
      <c r="B1647" s="107" t="s">
        <v>51</v>
      </c>
      <c r="C1647" s="107">
        <v>2</v>
      </c>
      <c r="D1647" s="108">
        <v>1433.11166</v>
      </c>
      <c r="E1647" s="108">
        <v>100552.92969999999</v>
      </c>
      <c r="F1647" s="83"/>
    </row>
    <row r="1648" spans="1:6" ht="14.5" x14ac:dyDescent="0.35">
      <c r="A1648" s="107" t="s">
        <v>79</v>
      </c>
      <c r="B1648" s="107" t="s">
        <v>51</v>
      </c>
      <c r="C1648" s="107">
        <v>3</v>
      </c>
      <c r="D1648" s="108">
        <v>1606.408625</v>
      </c>
      <c r="E1648" s="108">
        <v>117404.5396</v>
      </c>
      <c r="F1648" s="83"/>
    </row>
    <row r="1649" spans="1:6" ht="14.5" x14ac:dyDescent="0.35">
      <c r="A1649" s="107" t="s">
        <v>79</v>
      </c>
      <c r="B1649" s="107" t="s">
        <v>51</v>
      </c>
      <c r="C1649" s="107">
        <v>4</v>
      </c>
      <c r="D1649" s="108">
        <v>1667.855088</v>
      </c>
      <c r="E1649" s="108">
        <v>119736.402</v>
      </c>
      <c r="F1649" s="83"/>
    </row>
    <row r="1650" spans="1:6" ht="14.5" x14ac:dyDescent="0.35">
      <c r="A1650" s="107" t="s">
        <v>79</v>
      </c>
      <c r="B1650" s="107" t="s">
        <v>51</v>
      </c>
      <c r="C1650" s="107">
        <v>5</v>
      </c>
      <c r="D1650" s="108">
        <v>1628.70407</v>
      </c>
      <c r="E1650" s="108">
        <v>109728.677</v>
      </c>
      <c r="F1650" s="83"/>
    </row>
    <row r="1651" spans="1:6" ht="14.5" x14ac:dyDescent="0.35">
      <c r="A1651" s="107" t="s">
        <v>79</v>
      </c>
      <c r="B1651" s="107" t="s">
        <v>51</v>
      </c>
      <c r="C1651" s="107">
        <v>6</v>
      </c>
      <c r="D1651" s="108">
        <v>1667.70092</v>
      </c>
      <c r="E1651" s="108">
        <v>105266.0528</v>
      </c>
      <c r="F1651" s="83"/>
    </row>
    <row r="1652" spans="1:6" ht="14.5" x14ac:dyDescent="0.35">
      <c r="A1652" s="107" t="s">
        <v>79</v>
      </c>
      <c r="B1652" s="107" t="s">
        <v>51</v>
      </c>
      <c r="C1652" s="107">
        <v>7</v>
      </c>
      <c r="D1652" s="108">
        <v>1820.93272</v>
      </c>
      <c r="E1652" s="108">
        <v>114132.96769999999</v>
      </c>
      <c r="F1652" s="83"/>
    </row>
    <row r="1653" spans="1:6" ht="14.5" x14ac:dyDescent="0.35">
      <c r="A1653" s="107" t="s">
        <v>79</v>
      </c>
      <c r="B1653" s="107" t="s">
        <v>51</v>
      </c>
      <c r="C1653" s="107">
        <v>8</v>
      </c>
      <c r="D1653" s="108">
        <v>1826.440032</v>
      </c>
      <c r="E1653" s="108">
        <v>114102.7797</v>
      </c>
      <c r="F1653" s="83"/>
    </row>
    <row r="1654" spans="1:6" ht="14.5" x14ac:dyDescent="0.35">
      <c r="A1654" s="107" t="s">
        <v>79</v>
      </c>
      <c r="B1654" s="107" t="s">
        <v>51</v>
      </c>
      <c r="C1654" s="107">
        <v>9</v>
      </c>
      <c r="D1654" s="108">
        <v>1734.113769</v>
      </c>
      <c r="E1654" s="108">
        <v>100268.4807</v>
      </c>
      <c r="F1654" s="83"/>
    </row>
    <row r="1655" spans="1:6" ht="14.5" x14ac:dyDescent="0.35">
      <c r="A1655" s="107" t="s">
        <v>79</v>
      </c>
      <c r="B1655" s="107" t="s">
        <v>51</v>
      </c>
      <c r="C1655" s="107">
        <v>10</v>
      </c>
      <c r="D1655" s="108">
        <v>1568.5362130000001</v>
      </c>
      <c r="E1655" s="108">
        <v>62119.414129999997</v>
      </c>
      <c r="F1655" s="83"/>
    </row>
    <row r="1656" spans="1:6" ht="14.5" x14ac:dyDescent="0.35">
      <c r="A1656" s="107" t="s">
        <v>79</v>
      </c>
      <c r="B1656" s="107" t="s">
        <v>51</v>
      </c>
      <c r="C1656" s="107">
        <v>11</v>
      </c>
      <c r="D1656" s="108">
        <v>1754.306049</v>
      </c>
      <c r="E1656" s="108">
        <v>69674.897039999996</v>
      </c>
      <c r="F1656" s="83"/>
    </row>
    <row r="1657" spans="1:6" ht="14.5" x14ac:dyDescent="0.35">
      <c r="A1657" s="107" t="s">
        <v>79</v>
      </c>
      <c r="B1657" s="107" t="s">
        <v>51</v>
      </c>
      <c r="C1657" s="107">
        <v>12</v>
      </c>
      <c r="D1657" s="108">
        <v>1744.8154529999999</v>
      </c>
      <c r="E1657" s="108">
        <v>72572.693610000002</v>
      </c>
      <c r="F1657" s="83"/>
    </row>
    <row r="1658" spans="1:6" ht="14.5" x14ac:dyDescent="0.35">
      <c r="A1658" s="107" t="s">
        <v>79</v>
      </c>
      <c r="B1658" s="107" t="s">
        <v>52</v>
      </c>
      <c r="C1658" s="107">
        <v>1</v>
      </c>
      <c r="D1658" s="108">
        <v>7688.8749550000002</v>
      </c>
      <c r="E1658" s="108">
        <v>633752.054</v>
      </c>
      <c r="F1658" s="83"/>
    </row>
    <row r="1659" spans="1:6" ht="14.5" x14ac:dyDescent="0.35">
      <c r="A1659" s="107" t="s">
        <v>79</v>
      </c>
      <c r="B1659" s="107" t="s">
        <v>52</v>
      </c>
      <c r="C1659" s="107">
        <v>2</v>
      </c>
      <c r="D1659" s="108">
        <v>6073.3164479999996</v>
      </c>
      <c r="E1659" s="108">
        <v>474814.43300000002</v>
      </c>
      <c r="F1659" s="83"/>
    </row>
    <row r="1660" spans="1:6" ht="14.5" x14ac:dyDescent="0.35">
      <c r="A1660" s="107" t="s">
        <v>79</v>
      </c>
      <c r="B1660" s="107" t="s">
        <v>52</v>
      </c>
      <c r="C1660" s="107">
        <v>3</v>
      </c>
      <c r="D1660" s="108">
        <v>7407.3734850000001</v>
      </c>
      <c r="E1660" s="108">
        <v>608012.52899999998</v>
      </c>
      <c r="F1660" s="83"/>
    </row>
    <row r="1661" spans="1:6" ht="14.5" x14ac:dyDescent="0.35">
      <c r="A1661" s="107" t="s">
        <v>79</v>
      </c>
      <c r="B1661" s="107" t="s">
        <v>52</v>
      </c>
      <c r="C1661" s="107">
        <v>4</v>
      </c>
      <c r="D1661" s="108">
        <v>6278.6735449999996</v>
      </c>
      <c r="E1661" s="108">
        <v>485913.53700000001</v>
      </c>
      <c r="F1661" s="83"/>
    </row>
    <row r="1662" spans="1:6" ht="14.5" x14ac:dyDescent="0.35">
      <c r="A1662" s="107" t="s">
        <v>79</v>
      </c>
      <c r="B1662" s="107" t="s">
        <v>52</v>
      </c>
      <c r="C1662" s="107">
        <v>5</v>
      </c>
      <c r="D1662" s="108">
        <v>7216.6316219999999</v>
      </c>
      <c r="E1662" s="108">
        <v>532295.06880000001</v>
      </c>
      <c r="F1662" s="83"/>
    </row>
    <row r="1663" spans="1:6" ht="14.5" x14ac:dyDescent="0.35">
      <c r="A1663" s="107" t="s">
        <v>79</v>
      </c>
      <c r="B1663" s="107" t="s">
        <v>52</v>
      </c>
      <c r="C1663" s="107">
        <v>6</v>
      </c>
      <c r="D1663" s="108">
        <v>6735.7896739999996</v>
      </c>
      <c r="E1663" s="108">
        <v>460728.15950000001</v>
      </c>
      <c r="F1663" s="83"/>
    </row>
    <row r="1664" spans="1:6" ht="14.5" x14ac:dyDescent="0.35">
      <c r="A1664" s="107" t="s">
        <v>79</v>
      </c>
      <c r="B1664" s="107" t="s">
        <v>52</v>
      </c>
      <c r="C1664" s="107">
        <v>7</v>
      </c>
      <c r="D1664" s="108">
        <v>7613.999452</v>
      </c>
      <c r="E1664" s="108">
        <v>519313.4583</v>
      </c>
      <c r="F1664" s="83"/>
    </row>
    <row r="1665" spans="1:6" ht="14.5" x14ac:dyDescent="0.35">
      <c r="A1665" s="107" t="s">
        <v>79</v>
      </c>
      <c r="B1665" s="107" t="s">
        <v>52</v>
      </c>
      <c r="C1665" s="107">
        <v>8</v>
      </c>
      <c r="D1665" s="108">
        <v>7773.4555819999996</v>
      </c>
      <c r="E1665" s="108">
        <v>517816.6459</v>
      </c>
      <c r="F1665" s="83"/>
    </row>
    <row r="1666" spans="1:6" ht="14.5" x14ac:dyDescent="0.35">
      <c r="A1666" s="107" t="s">
        <v>79</v>
      </c>
      <c r="B1666" s="107" t="s">
        <v>52</v>
      </c>
      <c r="C1666" s="107">
        <v>9</v>
      </c>
      <c r="D1666" s="108">
        <v>8441.7555869999997</v>
      </c>
      <c r="E1666" s="108">
        <v>537467.77879999997</v>
      </c>
      <c r="F1666" s="83"/>
    </row>
    <row r="1667" spans="1:6" ht="14.5" x14ac:dyDescent="0.35">
      <c r="A1667" s="107" t="s">
        <v>79</v>
      </c>
      <c r="B1667" s="107" t="s">
        <v>52</v>
      </c>
      <c r="C1667" s="107">
        <v>10</v>
      </c>
      <c r="D1667" s="108">
        <v>8281.314128</v>
      </c>
      <c r="E1667" s="108">
        <v>322720.03379999998</v>
      </c>
      <c r="F1667" s="83"/>
    </row>
    <row r="1668" spans="1:6" ht="14.5" x14ac:dyDescent="0.35">
      <c r="A1668" s="107" t="s">
        <v>79</v>
      </c>
      <c r="B1668" s="107" t="s">
        <v>52</v>
      </c>
      <c r="C1668" s="107">
        <v>11</v>
      </c>
      <c r="D1668" s="108">
        <v>8839.9388529999997</v>
      </c>
      <c r="E1668" s="108">
        <v>354918.22409999999</v>
      </c>
      <c r="F1668" s="83"/>
    </row>
    <row r="1669" spans="1:6" ht="14.5" x14ac:dyDescent="0.35">
      <c r="A1669" s="107" t="s">
        <v>79</v>
      </c>
      <c r="B1669" s="107" t="s">
        <v>52</v>
      </c>
      <c r="C1669" s="107">
        <v>12</v>
      </c>
      <c r="D1669" s="108">
        <v>9362.2343839999994</v>
      </c>
      <c r="E1669" s="108">
        <v>410047.34769999998</v>
      </c>
      <c r="F1669" s="83"/>
    </row>
    <row r="1670" spans="1:6" ht="14.5" x14ac:dyDescent="0.35">
      <c r="A1670" s="107" t="s">
        <v>79</v>
      </c>
      <c r="B1670" s="107" t="s">
        <v>53</v>
      </c>
      <c r="C1670" s="107">
        <v>1</v>
      </c>
      <c r="D1670" s="108">
        <v>1594.6371099999999</v>
      </c>
      <c r="E1670" s="108">
        <v>113403.50659999999</v>
      </c>
      <c r="F1670" s="83"/>
    </row>
    <row r="1671" spans="1:6" ht="14.5" x14ac:dyDescent="0.35">
      <c r="A1671" s="107" t="s">
        <v>79</v>
      </c>
      <c r="B1671" s="107" t="s">
        <v>53</v>
      </c>
      <c r="C1671" s="107">
        <v>2</v>
      </c>
      <c r="D1671" s="108">
        <v>1251.270037</v>
      </c>
      <c r="E1671" s="108">
        <v>85200.433229999995</v>
      </c>
      <c r="F1671" s="83"/>
    </row>
    <row r="1672" spans="1:6" ht="14.5" x14ac:dyDescent="0.35">
      <c r="A1672" s="107" t="s">
        <v>79</v>
      </c>
      <c r="B1672" s="107" t="s">
        <v>53</v>
      </c>
      <c r="C1672" s="107">
        <v>3</v>
      </c>
      <c r="D1672" s="108">
        <v>1148.3430800000001</v>
      </c>
      <c r="E1672" s="108">
        <v>81409.803260000001</v>
      </c>
      <c r="F1672" s="83"/>
    </row>
    <row r="1673" spans="1:6" ht="14.5" x14ac:dyDescent="0.35">
      <c r="A1673" s="107" t="s">
        <v>79</v>
      </c>
      <c r="B1673" s="107" t="s">
        <v>53</v>
      </c>
      <c r="C1673" s="107">
        <v>4</v>
      </c>
      <c r="D1673" s="108">
        <v>917.07177960000001</v>
      </c>
      <c r="E1673" s="108">
        <v>63084.923470000002</v>
      </c>
      <c r="F1673" s="83"/>
    </row>
    <row r="1674" spans="1:6" ht="14.5" x14ac:dyDescent="0.35">
      <c r="A1674" s="107" t="s">
        <v>79</v>
      </c>
      <c r="B1674" s="107" t="s">
        <v>53</v>
      </c>
      <c r="C1674" s="107">
        <v>5</v>
      </c>
      <c r="D1674" s="108">
        <v>1178.9157620000001</v>
      </c>
      <c r="E1674" s="108">
        <v>77759.109660000002</v>
      </c>
      <c r="F1674" s="83"/>
    </row>
    <row r="1675" spans="1:6" ht="14.5" x14ac:dyDescent="0.35">
      <c r="A1675" s="107" t="s">
        <v>79</v>
      </c>
      <c r="B1675" s="107" t="s">
        <v>53</v>
      </c>
      <c r="C1675" s="107">
        <v>6</v>
      </c>
      <c r="D1675" s="108">
        <v>1285.5233330000001</v>
      </c>
      <c r="E1675" s="108">
        <v>80938.473199999993</v>
      </c>
      <c r="F1675" s="83"/>
    </row>
    <row r="1676" spans="1:6" ht="14.5" x14ac:dyDescent="0.35">
      <c r="A1676" s="107" t="s">
        <v>79</v>
      </c>
      <c r="B1676" s="107" t="s">
        <v>53</v>
      </c>
      <c r="C1676" s="107">
        <v>7</v>
      </c>
      <c r="D1676" s="108">
        <v>1398.1599670000001</v>
      </c>
      <c r="E1676" s="108">
        <v>88434.21398</v>
      </c>
      <c r="F1676" s="83"/>
    </row>
    <row r="1677" spans="1:6" ht="14.5" x14ac:dyDescent="0.35">
      <c r="A1677" s="107" t="s">
        <v>79</v>
      </c>
      <c r="B1677" s="107" t="s">
        <v>53</v>
      </c>
      <c r="C1677" s="107">
        <v>8</v>
      </c>
      <c r="D1677" s="108">
        <v>839.75188470000001</v>
      </c>
      <c r="E1677" s="108">
        <v>54150.451990000001</v>
      </c>
      <c r="F1677" s="83"/>
    </row>
    <row r="1678" spans="1:6" ht="14.5" x14ac:dyDescent="0.35">
      <c r="A1678" s="107" t="s">
        <v>79</v>
      </c>
      <c r="B1678" s="107" t="s">
        <v>53</v>
      </c>
      <c r="C1678" s="107">
        <v>9</v>
      </c>
      <c r="D1678" s="108">
        <v>790.42375749999997</v>
      </c>
      <c r="E1678" s="108">
        <v>49645.488239999999</v>
      </c>
      <c r="F1678" s="83"/>
    </row>
    <row r="1679" spans="1:6" ht="14.5" x14ac:dyDescent="0.35">
      <c r="A1679" s="107" t="s">
        <v>79</v>
      </c>
      <c r="B1679" s="107" t="s">
        <v>53</v>
      </c>
      <c r="C1679" s="107">
        <v>10</v>
      </c>
      <c r="D1679" s="108">
        <v>1498.8241869999999</v>
      </c>
      <c r="E1679" s="108">
        <v>63952.245450000002</v>
      </c>
      <c r="F1679" s="83"/>
    </row>
    <row r="1680" spans="1:6" ht="14.5" x14ac:dyDescent="0.35">
      <c r="A1680" s="107" t="s">
        <v>79</v>
      </c>
      <c r="B1680" s="107" t="s">
        <v>53</v>
      </c>
      <c r="C1680" s="107">
        <v>11</v>
      </c>
      <c r="D1680" s="108">
        <v>1007.688417</v>
      </c>
      <c r="E1680" s="108">
        <v>44026.642310000003</v>
      </c>
      <c r="F1680" s="83"/>
    </row>
    <row r="1681" spans="1:6" ht="14.5" x14ac:dyDescent="0.35">
      <c r="A1681" s="107" t="s">
        <v>79</v>
      </c>
      <c r="B1681" s="107" t="s">
        <v>53</v>
      </c>
      <c r="C1681" s="107">
        <v>12</v>
      </c>
      <c r="D1681" s="108">
        <v>1375.865832</v>
      </c>
      <c r="E1681" s="108">
        <v>61072.882250000002</v>
      </c>
      <c r="F1681" s="83"/>
    </row>
    <row r="1682" spans="1:6" ht="14.5" x14ac:dyDescent="0.35">
      <c r="A1682" s="107" t="s">
        <v>79</v>
      </c>
      <c r="B1682" s="107" t="s">
        <v>234</v>
      </c>
      <c r="C1682" s="107">
        <v>1</v>
      </c>
      <c r="D1682" s="108">
        <v>11267.04335</v>
      </c>
      <c r="E1682" s="108">
        <v>983308.10679999995</v>
      </c>
      <c r="F1682" s="83"/>
    </row>
    <row r="1683" spans="1:6" ht="14.5" x14ac:dyDescent="0.35">
      <c r="A1683" s="107" t="s">
        <v>79</v>
      </c>
      <c r="B1683" s="107" t="s">
        <v>234</v>
      </c>
      <c r="C1683" s="107">
        <v>2</v>
      </c>
      <c r="D1683" s="108">
        <v>10160.572690000001</v>
      </c>
      <c r="E1683" s="108">
        <v>860716.28529999999</v>
      </c>
      <c r="F1683" s="83"/>
    </row>
    <row r="1684" spans="1:6" ht="14.5" x14ac:dyDescent="0.35">
      <c r="A1684" s="107" t="s">
        <v>79</v>
      </c>
      <c r="B1684" s="107" t="s">
        <v>234</v>
      </c>
      <c r="C1684" s="107">
        <v>3</v>
      </c>
      <c r="D1684" s="108">
        <v>10855.35535</v>
      </c>
      <c r="E1684" s="108">
        <v>949401.90749999997</v>
      </c>
      <c r="F1684" s="83"/>
    </row>
    <row r="1685" spans="1:6" ht="14.5" x14ac:dyDescent="0.35">
      <c r="A1685" s="107" t="s">
        <v>79</v>
      </c>
      <c r="B1685" s="107" t="s">
        <v>234</v>
      </c>
      <c r="C1685" s="107">
        <v>4</v>
      </c>
      <c r="D1685" s="108">
        <v>9806.4444769999991</v>
      </c>
      <c r="E1685" s="108">
        <v>775294.05090000003</v>
      </c>
      <c r="F1685" s="83"/>
    </row>
    <row r="1686" spans="1:6" ht="14.5" x14ac:dyDescent="0.35">
      <c r="A1686" s="107" t="s">
        <v>79</v>
      </c>
      <c r="B1686" s="107" t="s">
        <v>234</v>
      </c>
      <c r="C1686" s="107">
        <v>5</v>
      </c>
      <c r="D1686" s="108">
        <v>10612.904490000001</v>
      </c>
      <c r="E1686" s="108">
        <v>780732.75399999996</v>
      </c>
      <c r="F1686" s="83"/>
    </row>
    <row r="1687" spans="1:6" ht="14.5" x14ac:dyDescent="0.35">
      <c r="A1687" s="107" t="s">
        <v>79</v>
      </c>
      <c r="B1687" s="107" t="s">
        <v>234</v>
      </c>
      <c r="C1687" s="107">
        <v>6</v>
      </c>
      <c r="D1687" s="108">
        <v>11669.15166</v>
      </c>
      <c r="E1687" s="108">
        <v>843985.25210000004</v>
      </c>
      <c r="F1687" s="83"/>
    </row>
    <row r="1688" spans="1:6" ht="14.5" x14ac:dyDescent="0.35">
      <c r="A1688" s="107" t="s">
        <v>79</v>
      </c>
      <c r="B1688" s="107" t="s">
        <v>234</v>
      </c>
      <c r="C1688" s="107">
        <v>7</v>
      </c>
      <c r="D1688" s="108">
        <v>11555.887580000001</v>
      </c>
      <c r="E1688" s="108">
        <v>832080.4976</v>
      </c>
      <c r="F1688" s="83"/>
    </row>
    <row r="1689" spans="1:6" ht="14.5" x14ac:dyDescent="0.35">
      <c r="A1689" s="107" t="s">
        <v>79</v>
      </c>
      <c r="B1689" s="107" t="s">
        <v>234</v>
      </c>
      <c r="C1689" s="107">
        <v>8</v>
      </c>
      <c r="D1689" s="108">
        <v>10696.055780000001</v>
      </c>
      <c r="E1689" s="108">
        <v>730959.92660000001</v>
      </c>
      <c r="F1689" s="83"/>
    </row>
    <row r="1690" spans="1:6" ht="14.5" x14ac:dyDescent="0.35">
      <c r="A1690" s="107" t="s">
        <v>79</v>
      </c>
      <c r="B1690" s="107" t="s">
        <v>234</v>
      </c>
      <c r="C1690" s="107">
        <v>9</v>
      </c>
      <c r="D1690" s="108">
        <v>10085.935009999999</v>
      </c>
      <c r="E1690" s="108">
        <v>642370.74639999995</v>
      </c>
      <c r="F1690" s="83"/>
    </row>
    <row r="1691" spans="1:6" ht="14.5" x14ac:dyDescent="0.35">
      <c r="A1691" s="107" t="s">
        <v>79</v>
      </c>
      <c r="B1691" s="107" t="s">
        <v>234</v>
      </c>
      <c r="C1691" s="107">
        <v>10</v>
      </c>
      <c r="D1691" s="108">
        <v>10035.569799999999</v>
      </c>
      <c r="E1691" s="108">
        <v>281626.62719999999</v>
      </c>
      <c r="F1691" s="83"/>
    </row>
    <row r="1692" spans="1:6" ht="14.5" x14ac:dyDescent="0.35">
      <c r="A1692" s="107" t="s">
        <v>79</v>
      </c>
      <c r="B1692" s="107" t="s">
        <v>234</v>
      </c>
      <c r="C1692" s="107">
        <v>11</v>
      </c>
      <c r="D1692" s="108">
        <v>10269.9028</v>
      </c>
      <c r="E1692" s="108">
        <v>312914.00750000001</v>
      </c>
      <c r="F1692" s="83"/>
    </row>
    <row r="1693" spans="1:6" ht="14.5" x14ac:dyDescent="0.35">
      <c r="A1693" s="107" t="s">
        <v>79</v>
      </c>
      <c r="B1693" s="107" t="s">
        <v>234</v>
      </c>
      <c r="C1693" s="107">
        <v>12</v>
      </c>
      <c r="D1693" s="108">
        <v>10719.88085</v>
      </c>
      <c r="E1693" s="108">
        <v>387611.47350000002</v>
      </c>
      <c r="F1693" s="83"/>
    </row>
    <row r="1694" spans="1:6" ht="14.5" x14ac:dyDescent="0.35">
      <c r="A1694" s="107" t="s">
        <v>79</v>
      </c>
      <c r="B1694" s="107" t="s">
        <v>230</v>
      </c>
      <c r="C1694" s="107">
        <v>1</v>
      </c>
      <c r="D1694" s="108">
        <v>16113.926820000001</v>
      </c>
      <c r="E1694" s="108">
        <v>1407651.402</v>
      </c>
      <c r="F1694" s="83"/>
    </row>
    <row r="1695" spans="1:6" ht="14.5" x14ac:dyDescent="0.35">
      <c r="A1695" s="107" t="s">
        <v>79</v>
      </c>
      <c r="B1695" s="107" t="s">
        <v>230</v>
      </c>
      <c r="C1695" s="107">
        <v>2</v>
      </c>
      <c r="D1695" s="108">
        <v>14528.99639</v>
      </c>
      <c r="E1695" s="108">
        <v>1231951.415</v>
      </c>
      <c r="F1695" s="83"/>
    </row>
    <row r="1696" spans="1:6" ht="14.5" x14ac:dyDescent="0.35">
      <c r="A1696" s="107" t="s">
        <v>79</v>
      </c>
      <c r="B1696" s="107" t="s">
        <v>230</v>
      </c>
      <c r="C1696" s="107">
        <v>3</v>
      </c>
      <c r="D1696" s="108">
        <v>15496.94837</v>
      </c>
      <c r="E1696" s="108">
        <v>1355325.7180000001</v>
      </c>
      <c r="F1696" s="83"/>
    </row>
    <row r="1697" spans="1:6" ht="14.5" x14ac:dyDescent="0.35">
      <c r="A1697" s="107" t="s">
        <v>79</v>
      </c>
      <c r="B1697" s="107" t="s">
        <v>230</v>
      </c>
      <c r="C1697" s="107">
        <v>4</v>
      </c>
      <c r="D1697" s="108">
        <v>14020.546050000001</v>
      </c>
      <c r="E1697" s="108">
        <v>1108457.0319999999</v>
      </c>
      <c r="F1697" s="83"/>
    </row>
    <row r="1698" spans="1:6" ht="14.5" x14ac:dyDescent="0.35">
      <c r="A1698" s="107" t="s">
        <v>79</v>
      </c>
      <c r="B1698" s="107" t="s">
        <v>230</v>
      </c>
      <c r="C1698" s="107">
        <v>5</v>
      </c>
      <c r="D1698" s="108">
        <v>15166.66473</v>
      </c>
      <c r="E1698" s="108">
        <v>1115655.226</v>
      </c>
      <c r="F1698" s="83"/>
    </row>
    <row r="1699" spans="1:6" ht="14.5" x14ac:dyDescent="0.35">
      <c r="A1699" s="107" t="s">
        <v>79</v>
      </c>
      <c r="B1699" s="107" t="s">
        <v>230</v>
      </c>
      <c r="C1699" s="107">
        <v>6</v>
      </c>
      <c r="D1699" s="108">
        <v>16614.758279999998</v>
      </c>
      <c r="E1699" s="108">
        <v>1200092.571</v>
      </c>
      <c r="F1699" s="83"/>
    </row>
    <row r="1700" spans="1:6" ht="14.5" x14ac:dyDescent="0.35">
      <c r="A1700" s="107" t="s">
        <v>79</v>
      </c>
      <c r="B1700" s="107" t="s">
        <v>230</v>
      </c>
      <c r="C1700" s="107">
        <v>7</v>
      </c>
      <c r="D1700" s="108">
        <v>16134.70779</v>
      </c>
      <c r="E1700" s="108">
        <v>1154331.98</v>
      </c>
      <c r="F1700" s="83"/>
    </row>
    <row r="1701" spans="1:6" ht="14.5" x14ac:dyDescent="0.35">
      <c r="A1701" s="107" t="s">
        <v>79</v>
      </c>
      <c r="B1701" s="107" t="s">
        <v>230</v>
      </c>
      <c r="C1701" s="107">
        <v>8</v>
      </c>
      <c r="D1701" s="108">
        <v>14937.567660000001</v>
      </c>
      <c r="E1701" s="108">
        <v>1013638.857</v>
      </c>
      <c r="F1701" s="83"/>
    </row>
    <row r="1702" spans="1:6" ht="14.5" x14ac:dyDescent="0.35">
      <c r="A1702" s="107" t="s">
        <v>79</v>
      </c>
      <c r="B1702" s="107" t="s">
        <v>230</v>
      </c>
      <c r="C1702" s="107">
        <v>9</v>
      </c>
      <c r="D1702" s="108">
        <v>14377.951929999999</v>
      </c>
      <c r="E1702" s="108">
        <v>915734.38049999997</v>
      </c>
      <c r="F1702" s="83"/>
    </row>
    <row r="1703" spans="1:6" ht="14.5" x14ac:dyDescent="0.35">
      <c r="A1703" s="107" t="s">
        <v>79</v>
      </c>
      <c r="B1703" s="107" t="s">
        <v>230</v>
      </c>
      <c r="C1703" s="107">
        <v>10</v>
      </c>
      <c r="D1703" s="108">
        <v>14309.68974</v>
      </c>
      <c r="E1703" s="108">
        <v>401474.40039999998</v>
      </c>
      <c r="F1703" s="83"/>
    </row>
    <row r="1704" spans="1:6" ht="14.5" x14ac:dyDescent="0.35">
      <c r="A1704" s="107" t="s">
        <v>79</v>
      </c>
      <c r="B1704" s="107" t="s">
        <v>230</v>
      </c>
      <c r="C1704" s="107">
        <v>11</v>
      </c>
      <c r="D1704" s="108">
        <v>14644.842269999999</v>
      </c>
      <c r="E1704" s="108">
        <v>446102.16080000001</v>
      </c>
      <c r="F1704" s="83"/>
    </row>
    <row r="1705" spans="1:6" ht="14.5" x14ac:dyDescent="0.35">
      <c r="A1705" s="107" t="s">
        <v>79</v>
      </c>
      <c r="B1705" s="107" t="s">
        <v>230</v>
      </c>
      <c r="C1705" s="107">
        <v>12</v>
      </c>
      <c r="D1705" s="108">
        <v>15288.92965</v>
      </c>
      <c r="E1705" s="108">
        <v>552748.03049999999</v>
      </c>
      <c r="F1705" s="83"/>
    </row>
    <row r="1706" spans="1:6" ht="14.5" x14ac:dyDescent="0.35">
      <c r="A1706" s="107" t="s">
        <v>79</v>
      </c>
      <c r="B1706" s="107" t="s">
        <v>225</v>
      </c>
      <c r="C1706" s="107">
        <v>1</v>
      </c>
      <c r="D1706" s="108">
        <v>16406.663850000001</v>
      </c>
      <c r="E1706" s="108">
        <v>1271383.747</v>
      </c>
      <c r="F1706" s="83"/>
    </row>
    <row r="1707" spans="1:6" ht="14.5" x14ac:dyDescent="0.35">
      <c r="A1707" s="107" t="s">
        <v>79</v>
      </c>
      <c r="B1707" s="107" t="s">
        <v>225</v>
      </c>
      <c r="C1707" s="107">
        <v>2</v>
      </c>
      <c r="D1707" s="108">
        <v>14818.284309999999</v>
      </c>
      <c r="E1707" s="108">
        <v>1103145.3189999999</v>
      </c>
      <c r="F1707" s="83"/>
    </row>
    <row r="1708" spans="1:6" ht="14.5" x14ac:dyDescent="0.35">
      <c r="A1708" s="107" t="s">
        <v>79</v>
      </c>
      <c r="B1708" s="107" t="s">
        <v>225</v>
      </c>
      <c r="C1708" s="107">
        <v>3</v>
      </c>
      <c r="D1708" s="108">
        <v>16313.98048</v>
      </c>
      <c r="E1708" s="108">
        <v>1287901.004</v>
      </c>
      <c r="F1708" s="83"/>
    </row>
    <row r="1709" spans="1:6" ht="14.5" x14ac:dyDescent="0.35">
      <c r="A1709" s="107" t="s">
        <v>79</v>
      </c>
      <c r="B1709" s="107" t="s">
        <v>225</v>
      </c>
      <c r="C1709" s="107">
        <v>4</v>
      </c>
      <c r="D1709" s="108">
        <v>15968.189549999999</v>
      </c>
      <c r="E1709" s="108">
        <v>1244640.939</v>
      </c>
      <c r="F1709" s="83"/>
    </row>
    <row r="1710" spans="1:6" ht="14.5" x14ac:dyDescent="0.35">
      <c r="A1710" s="107" t="s">
        <v>79</v>
      </c>
      <c r="B1710" s="107" t="s">
        <v>225</v>
      </c>
      <c r="C1710" s="107">
        <v>5</v>
      </c>
      <c r="D1710" s="108">
        <v>17155.536380000001</v>
      </c>
      <c r="E1710" s="108">
        <v>1257840.608</v>
      </c>
      <c r="F1710" s="83"/>
    </row>
    <row r="1711" spans="1:6" ht="14.5" x14ac:dyDescent="0.35">
      <c r="A1711" s="107" t="s">
        <v>79</v>
      </c>
      <c r="B1711" s="107" t="s">
        <v>225</v>
      </c>
      <c r="C1711" s="107">
        <v>6</v>
      </c>
      <c r="D1711" s="108">
        <v>18852.41547</v>
      </c>
      <c r="E1711" s="108">
        <v>1251107.7</v>
      </c>
      <c r="F1711" s="83"/>
    </row>
    <row r="1712" spans="1:6" ht="14.5" x14ac:dyDescent="0.35">
      <c r="A1712" s="107" t="s">
        <v>79</v>
      </c>
      <c r="B1712" s="107" t="s">
        <v>225</v>
      </c>
      <c r="C1712" s="107">
        <v>7</v>
      </c>
      <c r="D1712" s="108">
        <v>19300.992440000002</v>
      </c>
      <c r="E1712" s="108">
        <v>1255595.8459999999</v>
      </c>
      <c r="F1712" s="83"/>
    </row>
    <row r="1713" spans="1:6" ht="14.5" x14ac:dyDescent="0.35">
      <c r="A1713" s="107" t="s">
        <v>79</v>
      </c>
      <c r="B1713" s="107" t="s">
        <v>225</v>
      </c>
      <c r="C1713" s="107">
        <v>8</v>
      </c>
      <c r="D1713" s="108">
        <v>17877.23935</v>
      </c>
      <c r="E1713" s="108">
        <v>1142444.176</v>
      </c>
      <c r="F1713" s="83"/>
    </row>
    <row r="1714" spans="1:6" ht="14.5" x14ac:dyDescent="0.35">
      <c r="A1714" s="107" t="s">
        <v>79</v>
      </c>
      <c r="B1714" s="107" t="s">
        <v>225</v>
      </c>
      <c r="C1714" s="107">
        <v>9</v>
      </c>
      <c r="D1714" s="108">
        <v>16001.285389999999</v>
      </c>
      <c r="E1714" s="108">
        <v>904675.41339999996</v>
      </c>
      <c r="F1714" s="83"/>
    </row>
    <row r="1715" spans="1:6" ht="14.5" x14ac:dyDescent="0.35">
      <c r="A1715" s="107" t="s">
        <v>79</v>
      </c>
      <c r="B1715" s="107" t="s">
        <v>225</v>
      </c>
      <c r="C1715" s="107">
        <v>10</v>
      </c>
      <c r="D1715" s="108">
        <v>15562.487779999999</v>
      </c>
      <c r="E1715" s="108">
        <v>424344.41979999997</v>
      </c>
      <c r="F1715" s="83"/>
    </row>
    <row r="1716" spans="1:6" ht="14.5" x14ac:dyDescent="0.35">
      <c r="A1716" s="107" t="s">
        <v>79</v>
      </c>
      <c r="B1716" s="107" t="s">
        <v>225</v>
      </c>
      <c r="C1716" s="107">
        <v>11</v>
      </c>
      <c r="D1716" s="108">
        <v>15765.172710000001</v>
      </c>
      <c r="E1716" s="108">
        <v>424291.87839999999</v>
      </c>
      <c r="F1716" s="83"/>
    </row>
    <row r="1717" spans="1:6" ht="14.5" x14ac:dyDescent="0.35">
      <c r="A1717" s="107" t="s">
        <v>79</v>
      </c>
      <c r="B1717" s="107" t="s">
        <v>225</v>
      </c>
      <c r="C1717" s="107">
        <v>12</v>
      </c>
      <c r="D1717" s="108">
        <v>16555.473249999999</v>
      </c>
      <c r="E1717" s="108">
        <v>506251.62319999997</v>
      </c>
      <c r="F1717" s="83"/>
    </row>
    <row r="1718" spans="1:6" ht="14.5" x14ac:dyDescent="0.35">
      <c r="A1718" s="107" t="s">
        <v>79</v>
      </c>
      <c r="B1718" s="107" t="s">
        <v>54</v>
      </c>
      <c r="C1718" s="107">
        <v>1</v>
      </c>
      <c r="D1718" s="108">
        <v>6982.6649360000001</v>
      </c>
      <c r="E1718" s="108">
        <v>522907.84049999999</v>
      </c>
      <c r="F1718" s="83"/>
    </row>
    <row r="1719" spans="1:6" ht="14.5" x14ac:dyDescent="0.35">
      <c r="A1719" s="107" t="s">
        <v>79</v>
      </c>
      <c r="B1719" s="107" t="s">
        <v>54</v>
      </c>
      <c r="C1719" s="107">
        <v>2</v>
      </c>
      <c r="D1719" s="108">
        <v>5237.2676220000003</v>
      </c>
      <c r="E1719" s="108">
        <v>380133.35720000003</v>
      </c>
      <c r="F1719" s="83"/>
    </row>
    <row r="1720" spans="1:6" ht="14.5" x14ac:dyDescent="0.35">
      <c r="A1720" s="107" t="s">
        <v>79</v>
      </c>
      <c r="B1720" s="107" t="s">
        <v>54</v>
      </c>
      <c r="C1720" s="107">
        <v>3</v>
      </c>
      <c r="D1720" s="108">
        <v>7616.2382900000002</v>
      </c>
      <c r="E1720" s="108">
        <v>584818.152</v>
      </c>
      <c r="F1720" s="83"/>
    </row>
    <row r="1721" spans="1:6" ht="14.5" x14ac:dyDescent="0.35">
      <c r="A1721" s="107" t="s">
        <v>79</v>
      </c>
      <c r="B1721" s="107" t="s">
        <v>54</v>
      </c>
      <c r="C1721" s="107">
        <v>4</v>
      </c>
      <c r="D1721" s="108">
        <v>7709.6972040000001</v>
      </c>
      <c r="E1721" s="108">
        <v>585333.90090000001</v>
      </c>
      <c r="F1721" s="83"/>
    </row>
    <row r="1722" spans="1:6" ht="14.5" x14ac:dyDescent="0.35">
      <c r="A1722" s="107" t="s">
        <v>79</v>
      </c>
      <c r="B1722" s="107" t="s">
        <v>54</v>
      </c>
      <c r="C1722" s="107">
        <v>5</v>
      </c>
      <c r="D1722" s="108">
        <v>7138.5445959999997</v>
      </c>
      <c r="E1722" s="108">
        <v>508285.07160000002</v>
      </c>
      <c r="F1722" s="83"/>
    </row>
    <row r="1723" spans="1:6" ht="14.5" x14ac:dyDescent="0.35">
      <c r="A1723" s="107" t="s">
        <v>79</v>
      </c>
      <c r="B1723" s="107" t="s">
        <v>54</v>
      </c>
      <c r="C1723" s="107">
        <v>6</v>
      </c>
      <c r="D1723" s="108">
        <v>4600.8347379999996</v>
      </c>
      <c r="E1723" s="108">
        <v>297671.10840000003</v>
      </c>
      <c r="F1723" s="83"/>
    </row>
    <row r="1724" spans="1:6" ht="14.5" x14ac:dyDescent="0.35">
      <c r="A1724" s="107" t="s">
        <v>79</v>
      </c>
      <c r="B1724" s="107" t="s">
        <v>54</v>
      </c>
      <c r="C1724" s="107">
        <v>7</v>
      </c>
      <c r="D1724" s="108">
        <v>7817.2188859999997</v>
      </c>
      <c r="E1724" s="108">
        <v>492951.28960000002</v>
      </c>
      <c r="F1724" s="83"/>
    </row>
    <row r="1725" spans="1:6" ht="14.5" x14ac:dyDescent="0.35">
      <c r="A1725" s="107" t="s">
        <v>79</v>
      </c>
      <c r="B1725" s="107" t="s">
        <v>54</v>
      </c>
      <c r="C1725" s="107">
        <v>8</v>
      </c>
      <c r="D1725" s="108">
        <v>7479.5149590000001</v>
      </c>
      <c r="E1725" s="108">
        <v>460571.81270000001</v>
      </c>
      <c r="F1725" s="83"/>
    </row>
    <row r="1726" spans="1:6" ht="14.5" x14ac:dyDescent="0.35">
      <c r="A1726" s="107" t="s">
        <v>79</v>
      </c>
      <c r="B1726" s="107" t="s">
        <v>54</v>
      </c>
      <c r="C1726" s="107">
        <v>9</v>
      </c>
      <c r="D1726" s="108">
        <v>7427.7976330000001</v>
      </c>
      <c r="E1726" s="108">
        <v>397226.2561</v>
      </c>
      <c r="F1726" s="83"/>
    </row>
    <row r="1727" spans="1:6" ht="14.5" x14ac:dyDescent="0.35">
      <c r="A1727" s="107" t="s">
        <v>79</v>
      </c>
      <c r="B1727" s="107" t="s">
        <v>54</v>
      </c>
      <c r="C1727" s="107">
        <v>10</v>
      </c>
      <c r="D1727" s="108">
        <v>7041.5163030000003</v>
      </c>
      <c r="E1727" s="108">
        <v>192088.81760000001</v>
      </c>
      <c r="F1727" s="83"/>
    </row>
    <row r="1728" spans="1:6" ht="14.5" x14ac:dyDescent="0.35">
      <c r="A1728" s="107" t="s">
        <v>79</v>
      </c>
      <c r="B1728" s="107" t="s">
        <v>54</v>
      </c>
      <c r="C1728" s="107">
        <v>11</v>
      </c>
      <c r="D1728" s="108">
        <v>7043.4415820000004</v>
      </c>
      <c r="E1728" s="108">
        <v>189840.58910000001</v>
      </c>
      <c r="F1728" s="83"/>
    </row>
    <row r="1729" spans="1:6" ht="14.5" x14ac:dyDescent="0.35">
      <c r="A1729" s="107" t="s">
        <v>79</v>
      </c>
      <c r="B1729" s="107" t="s">
        <v>54</v>
      </c>
      <c r="C1729" s="107">
        <v>12</v>
      </c>
      <c r="D1729" s="108">
        <v>3983.0074289999998</v>
      </c>
      <c r="E1729" s="108">
        <v>122313.47500000001</v>
      </c>
      <c r="F1729" s="83"/>
    </row>
    <row r="1730" spans="1:6" ht="14.5" x14ac:dyDescent="0.35">
      <c r="A1730" s="107" t="s">
        <v>79</v>
      </c>
      <c r="B1730" s="107" t="s">
        <v>55</v>
      </c>
      <c r="C1730" s="107">
        <v>1</v>
      </c>
      <c r="D1730" s="108">
        <v>3258.8905840000002</v>
      </c>
      <c r="E1730" s="108">
        <v>218062.158</v>
      </c>
      <c r="F1730" s="83"/>
    </row>
    <row r="1731" spans="1:6" ht="14.5" x14ac:dyDescent="0.35">
      <c r="A1731" s="107" t="s">
        <v>79</v>
      </c>
      <c r="B1731" s="107" t="s">
        <v>55</v>
      </c>
      <c r="C1731" s="107">
        <v>2</v>
      </c>
      <c r="D1731" s="108">
        <v>3544.662652</v>
      </c>
      <c r="E1731" s="108">
        <v>251418.65640000001</v>
      </c>
      <c r="F1731" s="83"/>
    </row>
    <row r="1732" spans="1:6" ht="14.5" x14ac:dyDescent="0.35">
      <c r="A1732" s="107" t="s">
        <v>79</v>
      </c>
      <c r="B1732" s="107" t="s">
        <v>55</v>
      </c>
      <c r="C1732" s="107">
        <v>3</v>
      </c>
      <c r="D1732" s="108">
        <v>2818.9703549999999</v>
      </c>
      <c r="E1732" s="108">
        <v>216387.1036</v>
      </c>
      <c r="F1732" s="83"/>
    </row>
    <row r="1733" spans="1:6" ht="14.5" x14ac:dyDescent="0.35">
      <c r="A1733" s="107" t="s">
        <v>79</v>
      </c>
      <c r="B1733" s="107" t="s">
        <v>55</v>
      </c>
      <c r="C1733" s="107">
        <v>4</v>
      </c>
      <c r="D1733" s="108">
        <v>2930.1748219999999</v>
      </c>
      <c r="E1733" s="108">
        <v>210145.9105</v>
      </c>
      <c r="F1733" s="83"/>
    </row>
    <row r="1734" spans="1:6" ht="14.5" x14ac:dyDescent="0.35">
      <c r="A1734" s="107" t="s">
        <v>79</v>
      </c>
      <c r="B1734" s="107" t="s">
        <v>55</v>
      </c>
      <c r="C1734" s="107">
        <v>5</v>
      </c>
      <c r="D1734" s="108">
        <v>1885.3847880000001</v>
      </c>
      <c r="E1734" s="108">
        <v>135891.3603</v>
      </c>
      <c r="F1734" s="83"/>
    </row>
    <row r="1735" spans="1:6" ht="14.5" x14ac:dyDescent="0.35">
      <c r="A1735" s="107" t="s">
        <v>79</v>
      </c>
      <c r="B1735" s="107" t="s">
        <v>55</v>
      </c>
      <c r="C1735" s="107">
        <v>6</v>
      </c>
      <c r="D1735" s="108">
        <v>1861.4327900000001</v>
      </c>
      <c r="E1735" s="108">
        <v>132454.52040000001</v>
      </c>
      <c r="F1735" s="83"/>
    </row>
    <row r="1736" spans="1:6" ht="14.5" x14ac:dyDescent="0.35">
      <c r="A1736" s="107" t="s">
        <v>79</v>
      </c>
      <c r="B1736" s="107" t="s">
        <v>55</v>
      </c>
      <c r="C1736" s="107">
        <v>7</v>
      </c>
      <c r="D1736" s="108">
        <v>2817.7233769999998</v>
      </c>
      <c r="E1736" s="108">
        <v>171905.2605</v>
      </c>
      <c r="F1736" s="83"/>
    </row>
    <row r="1737" spans="1:6" ht="14.5" x14ac:dyDescent="0.35">
      <c r="A1737" s="107" t="s">
        <v>79</v>
      </c>
      <c r="B1737" s="107" t="s">
        <v>55</v>
      </c>
      <c r="C1737" s="107">
        <v>8</v>
      </c>
      <c r="D1737" s="108">
        <v>2983.9407930000002</v>
      </c>
      <c r="E1737" s="108">
        <v>147476.52650000001</v>
      </c>
      <c r="F1737" s="83"/>
    </row>
    <row r="1738" spans="1:6" ht="14.5" x14ac:dyDescent="0.35">
      <c r="A1738" s="107" t="s">
        <v>79</v>
      </c>
      <c r="B1738" s="107" t="s">
        <v>55</v>
      </c>
      <c r="C1738" s="107">
        <v>9</v>
      </c>
      <c r="D1738" s="108">
        <v>2718.9097470000002</v>
      </c>
      <c r="E1738" s="108">
        <v>111912.5569</v>
      </c>
      <c r="F1738" s="83"/>
    </row>
    <row r="1739" spans="1:6" ht="14.5" x14ac:dyDescent="0.35">
      <c r="A1739" s="107" t="s">
        <v>79</v>
      </c>
      <c r="B1739" s="107" t="s">
        <v>55</v>
      </c>
      <c r="C1739" s="107">
        <v>10</v>
      </c>
      <c r="D1739" s="108">
        <v>1881.3622089999999</v>
      </c>
      <c r="E1739" s="108">
        <v>75469.011769999997</v>
      </c>
      <c r="F1739" s="83"/>
    </row>
    <row r="1740" spans="1:6" ht="14.5" x14ac:dyDescent="0.35">
      <c r="A1740" s="107" t="s">
        <v>79</v>
      </c>
      <c r="B1740" s="107" t="s">
        <v>55</v>
      </c>
      <c r="C1740" s="107">
        <v>11</v>
      </c>
      <c r="D1740" s="108">
        <v>2204.5631010000002</v>
      </c>
      <c r="E1740" s="108">
        <v>84896.929300000003</v>
      </c>
      <c r="F1740" s="83"/>
    </row>
    <row r="1741" spans="1:6" ht="14.5" x14ac:dyDescent="0.35">
      <c r="A1741" s="107" t="s">
        <v>79</v>
      </c>
      <c r="B1741" s="107" t="s">
        <v>55</v>
      </c>
      <c r="C1741" s="107">
        <v>12</v>
      </c>
      <c r="D1741" s="108">
        <v>2631.9346409999998</v>
      </c>
      <c r="E1741" s="108">
        <v>93464.280979999996</v>
      </c>
      <c r="F1741" s="83"/>
    </row>
    <row r="1742" spans="1:6" ht="14.5" x14ac:dyDescent="0.35">
      <c r="A1742" s="107" t="s">
        <v>79</v>
      </c>
      <c r="B1742" s="107" t="s">
        <v>56</v>
      </c>
      <c r="C1742" s="107">
        <v>1</v>
      </c>
      <c r="D1742" s="108">
        <v>6034.5330219999996</v>
      </c>
      <c r="E1742" s="108">
        <v>506143.05560000002</v>
      </c>
      <c r="F1742" s="83"/>
    </row>
    <row r="1743" spans="1:6" ht="14.5" x14ac:dyDescent="0.35">
      <c r="A1743" s="107" t="s">
        <v>79</v>
      </c>
      <c r="B1743" s="107" t="s">
        <v>56</v>
      </c>
      <c r="C1743" s="107">
        <v>2</v>
      </c>
      <c r="D1743" s="108">
        <v>5007.8399250000002</v>
      </c>
      <c r="E1743" s="108">
        <v>403630.15659999999</v>
      </c>
      <c r="F1743" s="83"/>
    </row>
    <row r="1744" spans="1:6" ht="14.5" x14ac:dyDescent="0.35">
      <c r="A1744" s="107" t="s">
        <v>79</v>
      </c>
      <c r="B1744" s="107" t="s">
        <v>56</v>
      </c>
      <c r="C1744" s="107">
        <v>3</v>
      </c>
      <c r="D1744" s="108">
        <v>5470.0765069999998</v>
      </c>
      <c r="E1744" s="108">
        <v>463084.7169</v>
      </c>
      <c r="F1744" s="83"/>
    </row>
    <row r="1745" spans="1:6" ht="14.5" x14ac:dyDescent="0.35">
      <c r="A1745" s="107" t="s">
        <v>79</v>
      </c>
      <c r="B1745" s="107" t="s">
        <v>56</v>
      </c>
      <c r="C1745" s="107">
        <v>4</v>
      </c>
      <c r="D1745" s="108">
        <v>5147.1678890000003</v>
      </c>
      <c r="E1745" s="108">
        <v>409018.11090000003</v>
      </c>
      <c r="F1745" s="83"/>
    </row>
    <row r="1746" spans="1:6" ht="14.5" x14ac:dyDescent="0.35">
      <c r="A1746" s="107" t="s">
        <v>79</v>
      </c>
      <c r="B1746" s="107" t="s">
        <v>56</v>
      </c>
      <c r="C1746" s="107">
        <v>5</v>
      </c>
      <c r="D1746" s="108">
        <v>5531.3429910000004</v>
      </c>
      <c r="E1746" s="108">
        <v>407051.58279999997</v>
      </c>
      <c r="F1746" s="83"/>
    </row>
    <row r="1747" spans="1:6" ht="14.5" x14ac:dyDescent="0.35">
      <c r="A1747" s="107" t="s">
        <v>79</v>
      </c>
      <c r="B1747" s="107" t="s">
        <v>56</v>
      </c>
      <c r="C1747" s="107">
        <v>6</v>
      </c>
      <c r="D1747" s="108">
        <v>5353.0030450000004</v>
      </c>
      <c r="E1747" s="108">
        <v>367820.96179999999</v>
      </c>
      <c r="F1747" s="83"/>
    </row>
    <row r="1748" spans="1:6" ht="14.5" x14ac:dyDescent="0.35">
      <c r="A1748" s="107" t="s">
        <v>79</v>
      </c>
      <c r="B1748" s="107" t="s">
        <v>56</v>
      </c>
      <c r="C1748" s="107">
        <v>7</v>
      </c>
      <c r="D1748" s="108">
        <v>5556.103505</v>
      </c>
      <c r="E1748" s="108">
        <v>381285.43310000002</v>
      </c>
      <c r="F1748" s="83"/>
    </row>
    <row r="1749" spans="1:6" ht="14.5" x14ac:dyDescent="0.35">
      <c r="A1749" s="107" t="s">
        <v>79</v>
      </c>
      <c r="B1749" s="107" t="s">
        <v>56</v>
      </c>
      <c r="C1749" s="107">
        <v>8</v>
      </c>
      <c r="D1749" s="108">
        <v>5491.2105460000002</v>
      </c>
      <c r="E1749" s="108">
        <v>361806.43689999997</v>
      </c>
      <c r="F1749" s="83"/>
    </row>
    <row r="1750" spans="1:6" ht="14.5" x14ac:dyDescent="0.35">
      <c r="A1750" s="107" t="s">
        <v>79</v>
      </c>
      <c r="B1750" s="107" t="s">
        <v>56</v>
      </c>
      <c r="C1750" s="107">
        <v>9</v>
      </c>
      <c r="D1750" s="108">
        <v>5360.5255289999996</v>
      </c>
      <c r="E1750" s="108">
        <v>329911.55459999997</v>
      </c>
      <c r="F1750" s="83"/>
    </row>
    <row r="1751" spans="1:6" ht="14.5" x14ac:dyDescent="0.35">
      <c r="A1751" s="107" t="s">
        <v>79</v>
      </c>
      <c r="B1751" s="107" t="s">
        <v>56</v>
      </c>
      <c r="C1751" s="107">
        <v>10</v>
      </c>
      <c r="D1751" s="108">
        <v>5350.4466839999995</v>
      </c>
      <c r="E1751" s="108">
        <v>214857.25159999999</v>
      </c>
      <c r="F1751" s="83"/>
    </row>
    <row r="1752" spans="1:6" ht="14.5" x14ac:dyDescent="0.35">
      <c r="A1752" s="107" t="s">
        <v>79</v>
      </c>
      <c r="B1752" s="107" t="s">
        <v>56</v>
      </c>
      <c r="C1752" s="107">
        <v>11</v>
      </c>
      <c r="D1752" s="108">
        <v>5858.1999329999999</v>
      </c>
      <c r="E1752" s="108">
        <v>240904.13269999999</v>
      </c>
      <c r="F1752" s="83"/>
    </row>
    <row r="1753" spans="1:6" ht="14.5" x14ac:dyDescent="0.35">
      <c r="A1753" s="107" t="s">
        <v>79</v>
      </c>
      <c r="B1753" s="107" t="s">
        <v>56</v>
      </c>
      <c r="C1753" s="107">
        <v>12</v>
      </c>
      <c r="D1753" s="108">
        <v>6070.4856069999996</v>
      </c>
      <c r="E1753" s="108">
        <v>268373.36499999999</v>
      </c>
      <c r="F1753" s="83"/>
    </row>
    <row r="1754" spans="1:6" ht="14.5" x14ac:dyDescent="0.35">
      <c r="A1754" s="107" t="s">
        <v>79</v>
      </c>
      <c r="B1754" s="107" t="s">
        <v>57</v>
      </c>
      <c r="C1754" s="107">
        <v>1</v>
      </c>
      <c r="D1754" s="108">
        <v>5120.828297</v>
      </c>
      <c r="E1754" s="108">
        <v>384774.0955</v>
      </c>
      <c r="F1754" s="83"/>
    </row>
    <row r="1755" spans="1:6" ht="14.5" x14ac:dyDescent="0.35">
      <c r="A1755" s="107" t="s">
        <v>79</v>
      </c>
      <c r="B1755" s="107" t="s">
        <v>57</v>
      </c>
      <c r="C1755" s="107">
        <v>2</v>
      </c>
      <c r="D1755" s="108">
        <v>5046.4622559999998</v>
      </c>
      <c r="E1755" s="108">
        <v>368620.4252</v>
      </c>
      <c r="F1755" s="83"/>
    </row>
    <row r="1756" spans="1:6" ht="14.5" x14ac:dyDescent="0.35">
      <c r="A1756" s="107" t="s">
        <v>79</v>
      </c>
      <c r="B1756" s="107" t="s">
        <v>57</v>
      </c>
      <c r="C1756" s="107">
        <v>3</v>
      </c>
      <c r="D1756" s="108">
        <v>5442.7405859999999</v>
      </c>
      <c r="E1756" s="108">
        <v>416898.50599999999</v>
      </c>
      <c r="F1756" s="83"/>
    </row>
    <row r="1757" spans="1:6" ht="14.5" x14ac:dyDescent="0.35">
      <c r="A1757" s="107" t="s">
        <v>79</v>
      </c>
      <c r="B1757" s="107" t="s">
        <v>57</v>
      </c>
      <c r="C1757" s="107">
        <v>4</v>
      </c>
      <c r="D1757" s="108">
        <v>5518.6171000000004</v>
      </c>
      <c r="E1757" s="108">
        <v>416597.9535</v>
      </c>
      <c r="F1757" s="83"/>
    </row>
    <row r="1758" spans="1:6" ht="14.5" x14ac:dyDescent="0.35">
      <c r="A1758" s="107" t="s">
        <v>79</v>
      </c>
      <c r="B1758" s="107" t="s">
        <v>57</v>
      </c>
      <c r="C1758" s="107">
        <v>5</v>
      </c>
      <c r="D1758" s="108">
        <v>5479.7674900000002</v>
      </c>
      <c r="E1758" s="108">
        <v>390367.30300000001</v>
      </c>
      <c r="F1758" s="83"/>
    </row>
    <row r="1759" spans="1:6" ht="14.5" x14ac:dyDescent="0.35">
      <c r="A1759" s="107" t="s">
        <v>79</v>
      </c>
      <c r="B1759" s="107" t="s">
        <v>57</v>
      </c>
      <c r="C1759" s="107">
        <v>6</v>
      </c>
      <c r="D1759" s="108">
        <v>5164.3009400000001</v>
      </c>
      <c r="E1759" s="108">
        <v>336427.07370000001</v>
      </c>
      <c r="F1759" s="83"/>
    </row>
    <row r="1760" spans="1:6" ht="14.5" x14ac:dyDescent="0.35">
      <c r="A1760" s="107" t="s">
        <v>79</v>
      </c>
      <c r="B1760" s="107" t="s">
        <v>57</v>
      </c>
      <c r="C1760" s="107">
        <v>7</v>
      </c>
      <c r="D1760" s="108">
        <v>5499.6891020000003</v>
      </c>
      <c r="E1760" s="108">
        <v>351257.47220000002</v>
      </c>
      <c r="F1760" s="83"/>
    </row>
    <row r="1761" spans="1:6" ht="14.5" x14ac:dyDescent="0.35">
      <c r="A1761" s="107" t="s">
        <v>79</v>
      </c>
      <c r="B1761" s="107" t="s">
        <v>57</v>
      </c>
      <c r="C1761" s="107">
        <v>8</v>
      </c>
      <c r="D1761" s="108">
        <v>5046.2432570000001</v>
      </c>
      <c r="E1761" s="108">
        <v>317438.72279999999</v>
      </c>
      <c r="F1761" s="83"/>
    </row>
    <row r="1762" spans="1:6" ht="14.5" x14ac:dyDescent="0.35">
      <c r="A1762" s="107" t="s">
        <v>79</v>
      </c>
      <c r="B1762" s="107" t="s">
        <v>57</v>
      </c>
      <c r="C1762" s="107">
        <v>9</v>
      </c>
      <c r="D1762" s="108">
        <v>5129.925749</v>
      </c>
      <c r="E1762" s="108">
        <v>285310.37030000001</v>
      </c>
      <c r="F1762" s="83"/>
    </row>
    <row r="1763" spans="1:6" ht="14.5" x14ac:dyDescent="0.35">
      <c r="A1763" s="107" t="s">
        <v>79</v>
      </c>
      <c r="B1763" s="107" t="s">
        <v>57</v>
      </c>
      <c r="C1763" s="107">
        <v>10</v>
      </c>
      <c r="D1763" s="108">
        <v>4982.1481860000004</v>
      </c>
      <c r="E1763" s="108">
        <v>140576.2383</v>
      </c>
      <c r="F1763" s="83"/>
    </row>
    <row r="1764" spans="1:6" ht="14.5" x14ac:dyDescent="0.35">
      <c r="A1764" s="107" t="s">
        <v>79</v>
      </c>
      <c r="B1764" s="107" t="s">
        <v>57</v>
      </c>
      <c r="C1764" s="107">
        <v>11</v>
      </c>
      <c r="D1764" s="108">
        <v>5167.2585639999998</v>
      </c>
      <c r="E1764" s="108">
        <v>144380.0833</v>
      </c>
      <c r="F1764" s="83"/>
    </row>
    <row r="1765" spans="1:6" ht="14.5" x14ac:dyDescent="0.35">
      <c r="A1765" s="107" t="s">
        <v>79</v>
      </c>
      <c r="B1765" s="107" t="s">
        <v>57</v>
      </c>
      <c r="C1765" s="107">
        <v>12</v>
      </c>
      <c r="D1765" s="108">
        <v>5118.3448330000001</v>
      </c>
      <c r="E1765" s="108">
        <v>157118.4442</v>
      </c>
      <c r="F1765" s="83"/>
    </row>
    <row r="1766" spans="1:6" ht="14.5" x14ac:dyDescent="0.35">
      <c r="A1766" s="107" t="s">
        <v>79</v>
      </c>
      <c r="B1766" s="107" t="s">
        <v>58</v>
      </c>
      <c r="C1766" s="107">
        <v>1</v>
      </c>
      <c r="D1766" s="108">
        <v>16188.7448</v>
      </c>
      <c r="E1766" s="108">
        <v>1358426.7830000001</v>
      </c>
      <c r="F1766" s="83"/>
    </row>
    <row r="1767" spans="1:6" ht="14.5" x14ac:dyDescent="0.35">
      <c r="A1767" s="107" t="s">
        <v>79</v>
      </c>
      <c r="B1767" s="107" t="s">
        <v>58</v>
      </c>
      <c r="C1767" s="107">
        <v>2</v>
      </c>
      <c r="D1767" s="108">
        <v>16837.132140000002</v>
      </c>
      <c r="E1767" s="108">
        <v>1632780.2050000001</v>
      </c>
      <c r="F1767" s="83"/>
    </row>
    <row r="1768" spans="1:6" ht="14.5" x14ac:dyDescent="0.35">
      <c r="A1768" s="107" t="s">
        <v>79</v>
      </c>
      <c r="B1768" s="107" t="s">
        <v>58</v>
      </c>
      <c r="C1768" s="107">
        <v>3</v>
      </c>
      <c r="D1768" s="108">
        <v>16724.64919</v>
      </c>
      <c r="E1768" s="108">
        <v>1752305.39</v>
      </c>
      <c r="F1768" s="83"/>
    </row>
    <row r="1769" spans="1:6" ht="14.5" x14ac:dyDescent="0.35">
      <c r="A1769" s="107" t="s">
        <v>79</v>
      </c>
      <c r="B1769" s="107" t="s">
        <v>58</v>
      </c>
      <c r="C1769" s="107">
        <v>4</v>
      </c>
      <c r="D1769" s="108">
        <v>13099.625480000001</v>
      </c>
      <c r="E1769" s="108">
        <v>1266886.8959999999</v>
      </c>
      <c r="F1769" s="83"/>
    </row>
    <row r="1770" spans="1:6" ht="14.5" x14ac:dyDescent="0.35">
      <c r="A1770" s="107" t="s">
        <v>79</v>
      </c>
      <c r="B1770" s="107" t="s">
        <v>58</v>
      </c>
      <c r="C1770" s="107">
        <v>5</v>
      </c>
      <c r="D1770" s="108">
        <v>12114.35295</v>
      </c>
      <c r="E1770" s="108">
        <v>1193200.32</v>
      </c>
      <c r="F1770" s="83"/>
    </row>
    <row r="1771" spans="1:6" ht="14.5" x14ac:dyDescent="0.35">
      <c r="A1771" s="107" t="s">
        <v>79</v>
      </c>
      <c r="B1771" s="107" t="s">
        <v>58</v>
      </c>
      <c r="C1771" s="107">
        <v>6</v>
      </c>
      <c r="D1771" s="108">
        <v>12222.92114</v>
      </c>
      <c r="E1771" s="108">
        <v>1040007.245</v>
      </c>
      <c r="F1771" s="83"/>
    </row>
    <row r="1772" spans="1:6" ht="14.5" x14ac:dyDescent="0.35">
      <c r="A1772" s="107" t="s">
        <v>79</v>
      </c>
      <c r="B1772" s="107" t="s">
        <v>58</v>
      </c>
      <c r="C1772" s="107">
        <v>7</v>
      </c>
      <c r="D1772" s="108">
        <v>12274.52152</v>
      </c>
      <c r="E1772" s="108">
        <v>897025.92</v>
      </c>
      <c r="F1772" s="83"/>
    </row>
    <row r="1773" spans="1:6" ht="14.5" x14ac:dyDescent="0.35">
      <c r="A1773" s="107" t="s">
        <v>79</v>
      </c>
      <c r="B1773" s="107" t="s">
        <v>58</v>
      </c>
      <c r="C1773" s="107">
        <v>8</v>
      </c>
      <c r="D1773" s="108">
        <v>9510.6705330000004</v>
      </c>
      <c r="E1773" s="108">
        <v>541558.57059999998</v>
      </c>
      <c r="F1773" s="83"/>
    </row>
    <row r="1774" spans="1:6" ht="14.5" x14ac:dyDescent="0.35">
      <c r="A1774" s="107" t="s">
        <v>79</v>
      </c>
      <c r="B1774" s="107" t="s">
        <v>58</v>
      </c>
      <c r="C1774" s="107">
        <v>9</v>
      </c>
      <c r="D1774" s="108">
        <v>12226.285250000001</v>
      </c>
      <c r="E1774" s="108">
        <v>612530.36860000005</v>
      </c>
      <c r="F1774" s="83"/>
    </row>
    <row r="1775" spans="1:6" ht="14.5" x14ac:dyDescent="0.35">
      <c r="A1775" s="107" t="s">
        <v>79</v>
      </c>
      <c r="B1775" s="107" t="s">
        <v>58</v>
      </c>
      <c r="C1775" s="107">
        <v>10</v>
      </c>
      <c r="D1775" s="108">
        <v>17118.908230000001</v>
      </c>
      <c r="E1775" s="108">
        <v>739238.47080000001</v>
      </c>
      <c r="F1775" s="83"/>
    </row>
    <row r="1776" spans="1:6" ht="14.5" x14ac:dyDescent="0.35">
      <c r="A1776" s="107" t="s">
        <v>79</v>
      </c>
      <c r="B1776" s="107" t="s">
        <v>58</v>
      </c>
      <c r="C1776" s="107">
        <v>11</v>
      </c>
      <c r="D1776" s="108">
        <v>17763.425360000001</v>
      </c>
      <c r="E1776" s="108">
        <v>758802.77410000004</v>
      </c>
      <c r="F1776" s="83"/>
    </row>
    <row r="1777" spans="1:6" ht="14.5" x14ac:dyDescent="0.35">
      <c r="A1777" s="107" t="s">
        <v>79</v>
      </c>
      <c r="B1777" s="107" t="s">
        <v>58</v>
      </c>
      <c r="C1777" s="107">
        <v>12</v>
      </c>
      <c r="D1777" s="108">
        <v>16918.363809999999</v>
      </c>
      <c r="E1777" s="108">
        <v>753976.5956</v>
      </c>
      <c r="F1777" s="83"/>
    </row>
    <row r="1778" spans="1:6" ht="14.5" x14ac:dyDescent="0.35">
      <c r="A1778" s="107" t="s">
        <v>79</v>
      </c>
      <c r="B1778" s="107" t="s">
        <v>59</v>
      </c>
      <c r="C1778" s="107">
        <v>1</v>
      </c>
      <c r="D1778" s="108">
        <v>1967.5470909999999</v>
      </c>
      <c r="E1778" s="108">
        <v>130634.5288</v>
      </c>
      <c r="F1778" s="83"/>
    </row>
    <row r="1779" spans="1:6" ht="14.5" x14ac:dyDescent="0.35">
      <c r="A1779" s="107" t="s">
        <v>79</v>
      </c>
      <c r="B1779" s="107" t="s">
        <v>59</v>
      </c>
      <c r="C1779" s="107">
        <v>2</v>
      </c>
      <c r="D1779" s="108">
        <v>1939.119287</v>
      </c>
      <c r="E1779" s="108">
        <v>138875.6765</v>
      </c>
      <c r="F1779" s="83"/>
    </row>
    <row r="1780" spans="1:6" ht="14.5" x14ac:dyDescent="0.35">
      <c r="A1780" s="107" t="s">
        <v>79</v>
      </c>
      <c r="B1780" s="107" t="s">
        <v>59</v>
      </c>
      <c r="C1780" s="107">
        <v>3</v>
      </c>
      <c r="D1780" s="108">
        <v>2280.8404099999998</v>
      </c>
      <c r="E1780" s="108">
        <v>175667.02</v>
      </c>
      <c r="F1780" s="83"/>
    </row>
    <row r="1781" spans="1:6" ht="14.5" x14ac:dyDescent="0.35">
      <c r="A1781" s="107" t="s">
        <v>79</v>
      </c>
      <c r="B1781" s="107" t="s">
        <v>59</v>
      </c>
      <c r="C1781" s="107">
        <v>4</v>
      </c>
      <c r="D1781" s="108">
        <v>2218.713068</v>
      </c>
      <c r="E1781" s="108">
        <v>167138.6434</v>
      </c>
      <c r="F1781" s="83"/>
    </row>
    <row r="1782" spans="1:6" ht="14.5" x14ac:dyDescent="0.35">
      <c r="A1782" s="107" t="s">
        <v>79</v>
      </c>
      <c r="B1782" s="107" t="s">
        <v>59</v>
      </c>
      <c r="C1782" s="107">
        <v>5</v>
      </c>
      <c r="D1782" s="108">
        <v>2145.5647709999998</v>
      </c>
      <c r="E1782" s="108">
        <v>157537.9327</v>
      </c>
      <c r="F1782" s="83"/>
    </row>
    <row r="1783" spans="1:6" ht="14.5" x14ac:dyDescent="0.35">
      <c r="A1783" s="107" t="s">
        <v>79</v>
      </c>
      <c r="B1783" s="107" t="s">
        <v>59</v>
      </c>
      <c r="C1783" s="107">
        <v>6</v>
      </c>
      <c r="D1783" s="108">
        <v>1814.7479470000001</v>
      </c>
      <c r="E1783" s="108">
        <v>130940.3845</v>
      </c>
      <c r="F1783" s="83"/>
    </row>
    <row r="1784" spans="1:6" ht="14.5" x14ac:dyDescent="0.35">
      <c r="A1784" s="107" t="s">
        <v>79</v>
      </c>
      <c r="B1784" s="107" t="s">
        <v>59</v>
      </c>
      <c r="C1784" s="107">
        <v>7</v>
      </c>
      <c r="D1784" s="108">
        <v>1974.4548560000001</v>
      </c>
      <c r="E1784" s="108">
        <v>125529.249</v>
      </c>
      <c r="F1784" s="83"/>
    </row>
    <row r="1785" spans="1:6" ht="14.5" x14ac:dyDescent="0.35">
      <c r="A1785" s="107" t="s">
        <v>79</v>
      </c>
      <c r="B1785" s="107" t="s">
        <v>59</v>
      </c>
      <c r="C1785" s="107">
        <v>8</v>
      </c>
      <c r="D1785" s="108">
        <v>2076.1039569999998</v>
      </c>
      <c r="E1785" s="108">
        <v>112544.81050000001</v>
      </c>
      <c r="F1785" s="83"/>
    </row>
    <row r="1786" spans="1:6" ht="14.5" x14ac:dyDescent="0.35">
      <c r="A1786" s="107" t="s">
        <v>79</v>
      </c>
      <c r="B1786" s="107" t="s">
        <v>59</v>
      </c>
      <c r="C1786" s="107">
        <v>9</v>
      </c>
      <c r="D1786" s="108">
        <v>1993.0835480000001</v>
      </c>
      <c r="E1786" s="108">
        <v>95769.259489999997</v>
      </c>
      <c r="F1786" s="83"/>
    </row>
    <row r="1787" spans="1:6" ht="14.5" x14ac:dyDescent="0.35">
      <c r="A1787" s="107" t="s">
        <v>79</v>
      </c>
      <c r="B1787" s="107" t="s">
        <v>59</v>
      </c>
      <c r="C1787" s="107">
        <v>10</v>
      </c>
      <c r="D1787" s="108">
        <v>1928.075407</v>
      </c>
      <c r="E1787" s="108">
        <v>80328.140180000002</v>
      </c>
      <c r="F1787" s="83"/>
    </row>
    <row r="1788" spans="1:6" ht="14.5" x14ac:dyDescent="0.35">
      <c r="A1788" s="107" t="s">
        <v>79</v>
      </c>
      <c r="B1788" s="107" t="s">
        <v>59</v>
      </c>
      <c r="C1788" s="107">
        <v>11</v>
      </c>
      <c r="D1788" s="108">
        <v>1969.0898460000001</v>
      </c>
      <c r="E1788" s="108">
        <v>80497.547099999996</v>
      </c>
      <c r="F1788" s="83"/>
    </row>
    <row r="1789" spans="1:6" ht="14.5" x14ac:dyDescent="0.35">
      <c r="A1789" s="107" t="s">
        <v>79</v>
      </c>
      <c r="B1789" s="107" t="s">
        <v>59</v>
      </c>
      <c r="C1789" s="107">
        <v>12</v>
      </c>
      <c r="D1789" s="108">
        <v>2051.1720650000002</v>
      </c>
      <c r="E1789" s="108">
        <v>86836.20405</v>
      </c>
      <c r="F1789" s="83"/>
    </row>
    <row r="1790" spans="1:6" ht="14.5" x14ac:dyDescent="0.35">
      <c r="A1790" s="107" t="s">
        <v>79</v>
      </c>
      <c r="B1790" s="107" t="s">
        <v>221</v>
      </c>
      <c r="C1790" s="107">
        <v>1</v>
      </c>
      <c r="D1790" s="108">
        <v>10112.298140000001</v>
      </c>
      <c r="E1790" s="108">
        <v>881341.31449999998</v>
      </c>
      <c r="F1790" s="83"/>
    </row>
    <row r="1791" spans="1:6" ht="14.5" x14ac:dyDescent="0.35">
      <c r="A1791" s="107" t="s">
        <v>79</v>
      </c>
      <c r="B1791" s="107" t="s">
        <v>221</v>
      </c>
      <c r="C1791" s="107">
        <v>2</v>
      </c>
      <c r="D1791" s="108">
        <v>9184.3059780000003</v>
      </c>
      <c r="E1791" s="108">
        <v>770337.77540000004</v>
      </c>
      <c r="F1791" s="83"/>
    </row>
    <row r="1792" spans="1:6" ht="14.5" x14ac:dyDescent="0.35">
      <c r="A1792" s="107" t="s">
        <v>79</v>
      </c>
      <c r="B1792" s="107" t="s">
        <v>221</v>
      </c>
      <c r="C1792" s="107">
        <v>3</v>
      </c>
      <c r="D1792" s="108">
        <v>9798.4500220000009</v>
      </c>
      <c r="E1792" s="108">
        <v>868536.70609999995</v>
      </c>
      <c r="F1792" s="83"/>
    </row>
    <row r="1793" spans="1:6" ht="14.5" x14ac:dyDescent="0.35">
      <c r="A1793" s="107" t="s">
        <v>79</v>
      </c>
      <c r="B1793" s="107" t="s">
        <v>221</v>
      </c>
      <c r="C1793" s="107">
        <v>4</v>
      </c>
      <c r="D1793" s="108">
        <v>9168.1696570000004</v>
      </c>
      <c r="E1793" s="108">
        <v>736833.5808</v>
      </c>
      <c r="F1793" s="83"/>
    </row>
    <row r="1794" spans="1:6" ht="14.5" x14ac:dyDescent="0.35">
      <c r="A1794" s="107" t="s">
        <v>79</v>
      </c>
      <c r="B1794" s="107" t="s">
        <v>221</v>
      </c>
      <c r="C1794" s="107">
        <v>5</v>
      </c>
      <c r="D1794" s="108">
        <v>9848.8059969999995</v>
      </c>
      <c r="E1794" s="108">
        <v>731950.13749999995</v>
      </c>
      <c r="F1794" s="83"/>
    </row>
    <row r="1795" spans="1:6" ht="14.5" x14ac:dyDescent="0.35">
      <c r="A1795" s="107" t="s">
        <v>79</v>
      </c>
      <c r="B1795" s="107" t="s">
        <v>221</v>
      </c>
      <c r="C1795" s="107">
        <v>6</v>
      </c>
      <c r="D1795" s="108">
        <v>10657.75776</v>
      </c>
      <c r="E1795" s="108">
        <v>740673.95380000002</v>
      </c>
      <c r="F1795" s="83"/>
    </row>
    <row r="1796" spans="1:6" ht="14.5" x14ac:dyDescent="0.35">
      <c r="A1796" s="107" t="s">
        <v>79</v>
      </c>
      <c r="B1796" s="107" t="s">
        <v>221</v>
      </c>
      <c r="C1796" s="107">
        <v>7</v>
      </c>
      <c r="D1796" s="108">
        <v>10473.221579999999</v>
      </c>
      <c r="E1796" s="108">
        <v>736697.41330000001</v>
      </c>
      <c r="F1796" s="83"/>
    </row>
    <row r="1797" spans="1:6" ht="14.5" x14ac:dyDescent="0.35">
      <c r="A1797" s="107" t="s">
        <v>79</v>
      </c>
      <c r="B1797" s="107" t="s">
        <v>221</v>
      </c>
      <c r="C1797" s="107">
        <v>8</v>
      </c>
      <c r="D1797" s="108">
        <v>9768.7706760000001</v>
      </c>
      <c r="E1797" s="108">
        <v>665636.02500000002</v>
      </c>
      <c r="F1797" s="83"/>
    </row>
    <row r="1798" spans="1:6" ht="14.5" x14ac:dyDescent="0.35">
      <c r="A1798" s="107" t="s">
        <v>79</v>
      </c>
      <c r="B1798" s="107" t="s">
        <v>221</v>
      </c>
      <c r="C1798" s="107">
        <v>9</v>
      </c>
      <c r="D1798" s="108">
        <v>9246.1653000000006</v>
      </c>
      <c r="E1798" s="108">
        <v>600303.7659</v>
      </c>
      <c r="F1798" s="83"/>
    </row>
    <row r="1799" spans="1:6" ht="14.5" x14ac:dyDescent="0.35">
      <c r="A1799" s="107" t="s">
        <v>79</v>
      </c>
      <c r="B1799" s="107" t="s">
        <v>221</v>
      </c>
      <c r="C1799" s="107">
        <v>10</v>
      </c>
      <c r="D1799" s="108">
        <v>9087.7418940000007</v>
      </c>
      <c r="E1799" s="108">
        <v>392072.86410000001</v>
      </c>
      <c r="F1799" s="83"/>
    </row>
    <row r="1800" spans="1:6" ht="14.5" x14ac:dyDescent="0.35">
      <c r="A1800" s="107" t="s">
        <v>79</v>
      </c>
      <c r="B1800" s="107" t="s">
        <v>221</v>
      </c>
      <c r="C1800" s="107">
        <v>11</v>
      </c>
      <c r="D1800" s="108">
        <v>9203.7778180000005</v>
      </c>
      <c r="E1800" s="108">
        <v>398409.06949999998</v>
      </c>
      <c r="F1800" s="83"/>
    </row>
    <row r="1801" spans="1:6" ht="14.5" x14ac:dyDescent="0.35">
      <c r="A1801" s="107" t="s">
        <v>79</v>
      </c>
      <c r="B1801" s="107" t="s">
        <v>221</v>
      </c>
      <c r="C1801" s="107">
        <v>12</v>
      </c>
      <c r="D1801" s="108">
        <v>9668.7090759999992</v>
      </c>
      <c r="E1801" s="108">
        <v>455958.75839999999</v>
      </c>
      <c r="F1801" s="83"/>
    </row>
    <row r="1802" spans="1:6" ht="14.5" x14ac:dyDescent="0.35">
      <c r="A1802" s="107" t="s">
        <v>79</v>
      </c>
      <c r="B1802" s="107" t="s">
        <v>60</v>
      </c>
      <c r="C1802" s="107">
        <v>1</v>
      </c>
      <c r="D1802" s="108">
        <v>424.4208749</v>
      </c>
      <c r="E1802" s="108">
        <v>34301.921069999997</v>
      </c>
      <c r="F1802" s="83"/>
    </row>
    <row r="1803" spans="1:6" ht="14.5" x14ac:dyDescent="0.35">
      <c r="A1803" s="107" t="s">
        <v>79</v>
      </c>
      <c r="B1803" s="107" t="s">
        <v>60</v>
      </c>
      <c r="C1803" s="107">
        <v>2</v>
      </c>
      <c r="D1803" s="108">
        <v>307.41629649999999</v>
      </c>
      <c r="E1803" s="108">
        <v>23184.17857</v>
      </c>
      <c r="F1803" s="83"/>
    </row>
    <row r="1804" spans="1:6" ht="14.5" x14ac:dyDescent="0.35">
      <c r="A1804" s="107" t="s">
        <v>79</v>
      </c>
      <c r="B1804" s="107" t="s">
        <v>60</v>
      </c>
      <c r="C1804" s="107">
        <v>3</v>
      </c>
      <c r="D1804" s="108">
        <v>228.18393599999999</v>
      </c>
      <c r="E1804" s="108">
        <v>18241.416450000001</v>
      </c>
      <c r="F1804" s="83"/>
    </row>
    <row r="1805" spans="1:6" ht="14.5" x14ac:dyDescent="0.35">
      <c r="A1805" s="107" t="s">
        <v>79</v>
      </c>
      <c r="B1805" s="107" t="s">
        <v>60</v>
      </c>
      <c r="C1805" s="107">
        <v>4</v>
      </c>
      <c r="D1805" s="108">
        <v>136.4652615</v>
      </c>
      <c r="E1805" s="108">
        <v>10745.41999</v>
      </c>
      <c r="F1805" s="83"/>
    </row>
    <row r="1806" spans="1:6" ht="14.5" x14ac:dyDescent="0.35">
      <c r="A1806" s="107" t="s">
        <v>79</v>
      </c>
      <c r="B1806" s="107" t="s">
        <v>60</v>
      </c>
      <c r="C1806" s="107">
        <v>5</v>
      </c>
      <c r="D1806" s="108">
        <v>243.76481200000001</v>
      </c>
      <c r="E1806" s="108">
        <v>17833.925060000001</v>
      </c>
      <c r="F1806" s="83"/>
    </row>
    <row r="1807" spans="1:6" ht="14.5" x14ac:dyDescent="0.35">
      <c r="A1807" s="107" t="s">
        <v>79</v>
      </c>
      <c r="B1807" s="107" t="s">
        <v>60</v>
      </c>
      <c r="C1807" s="107">
        <v>6</v>
      </c>
      <c r="D1807" s="108">
        <v>233.0273656</v>
      </c>
      <c r="E1807" s="108">
        <v>15623.88588</v>
      </c>
      <c r="F1807" s="83"/>
    </row>
    <row r="1808" spans="1:6" ht="14.5" x14ac:dyDescent="0.35">
      <c r="A1808" s="107" t="s">
        <v>79</v>
      </c>
      <c r="B1808" s="107" t="s">
        <v>60</v>
      </c>
      <c r="C1808" s="107">
        <v>7</v>
      </c>
      <c r="D1808" s="108">
        <v>295.08637140000002</v>
      </c>
      <c r="E1808" s="108">
        <v>19326.667850000002</v>
      </c>
      <c r="F1808" s="83"/>
    </row>
    <row r="1809" spans="1:6" ht="14.5" x14ac:dyDescent="0.35">
      <c r="A1809" s="107" t="s">
        <v>79</v>
      </c>
      <c r="B1809" s="107" t="s">
        <v>60</v>
      </c>
      <c r="C1809" s="107">
        <v>8</v>
      </c>
      <c r="D1809" s="108">
        <v>336.68875109999999</v>
      </c>
      <c r="E1809" s="108">
        <v>21636.251939999998</v>
      </c>
      <c r="F1809" s="83"/>
    </row>
    <row r="1810" spans="1:6" ht="14.5" x14ac:dyDescent="0.35">
      <c r="A1810" s="107" t="s">
        <v>79</v>
      </c>
      <c r="B1810" s="107" t="s">
        <v>60</v>
      </c>
      <c r="C1810" s="107">
        <v>9</v>
      </c>
      <c r="D1810" s="108">
        <v>375.82823860000002</v>
      </c>
      <c r="E1810" s="108">
        <v>21643.308300000001</v>
      </c>
      <c r="F1810" s="83"/>
    </row>
    <row r="1811" spans="1:6" ht="14.5" x14ac:dyDescent="0.35">
      <c r="A1811" s="107" t="s">
        <v>79</v>
      </c>
      <c r="B1811" s="107" t="s">
        <v>60</v>
      </c>
      <c r="C1811" s="107">
        <v>10</v>
      </c>
      <c r="D1811" s="108">
        <v>395.38935350000003</v>
      </c>
      <c r="E1811" s="108">
        <v>10967.772859999999</v>
      </c>
      <c r="F1811" s="83"/>
    </row>
    <row r="1812" spans="1:6" ht="14.5" x14ac:dyDescent="0.35">
      <c r="A1812" s="107" t="s">
        <v>79</v>
      </c>
      <c r="B1812" s="107" t="s">
        <v>60</v>
      </c>
      <c r="C1812" s="107">
        <v>11</v>
      </c>
      <c r="D1812" s="108">
        <v>565.64979430000005</v>
      </c>
      <c r="E1812" s="108">
        <v>15108.11592</v>
      </c>
      <c r="F1812" s="83"/>
    </row>
    <row r="1813" spans="1:6" ht="14.5" x14ac:dyDescent="0.35">
      <c r="A1813" s="107" t="s">
        <v>79</v>
      </c>
      <c r="B1813" s="107" t="s">
        <v>60</v>
      </c>
      <c r="C1813" s="107">
        <v>12</v>
      </c>
      <c r="D1813" s="108">
        <v>584.89528989999997</v>
      </c>
      <c r="E1813" s="108">
        <v>18177.496729999999</v>
      </c>
      <c r="F1813" s="83"/>
    </row>
    <row r="1814" spans="1:6" ht="14.5" x14ac:dyDescent="0.35">
      <c r="A1814" s="107" t="s">
        <v>79</v>
      </c>
      <c r="B1814" s="107" t="s">
        <v>61</v>
      </c>
      <c r="C1814" s="107">
        <v>1</v>
      </c>
      <c r="D1814" s="108">
        <v>174.2824755</v>
      </c>
      <c r="E1814" s="108">
        <v>14625.31135</v>
      </c>
      <c r="F1814" s="83"/>
    </row>
    <row r="1815" spans="1:6" ht="14.5" x14ac:dyDescent="0.35">
      <c r="A1815" s="107" t="s">
        <v>79</v>
      </c>
      <c r="B1815" s="107" t="s">
        <v>61</v>
      </c>
      <c r="C1815" s="107">
        <v>2</v>
      </c>
      <c r="D1815" s="108">
        <v>112.7666947</v>
      </c>
      <c r="E1815" s="108">
        <v>8738.4809659999992</v>
      </c>
      <c r="F1815" s="83"/>
    </row>
    <row r="1816" spans="1:6" ht="14.5" x14ac:dyDescent="0.35">
      <c r="A1816" s="107" t="s">
        <v>79</v>
      </c>
      <c r="B1816" s="107" t="s">
        <v>61</v>
      </c>
      <c r="C1816" s="107">
        <v>3</v>
      </c>
      <c r="D1816" s="108">
        <v>131.5880726</v>
      </c>
      <c r="E1816" s="108">
        <v>10624.314319999999</v>
      </c>
      <c r="F1816" s="83"/>
    </row>
    <row r="1817" spans="1:6" ht="14.5" x14ac:dyDescent="0.35">
      <c r="A1817" s="107" t="s">
        <v>79</v>
      </c>
      <c r="B1817" s="107" t="s">
        <v>61</v>
      </c>
      <c r="C1817" s="107">
        <v>4</v>
      </c>
      <c r="D1817" s="108">
        <v>144.93419489999999</v>
      </c>
      <c r="E1817" s="108">
        <v>11562.534240000001</v>
      </c>
      <c r="F1817" s="83"/>
    </row>
    <row r="1818" spans="1:6" ht="14.5" x14ac:dyDescent="0.35">
      <c r="A1818" s="107" t="s">
        <v>79</v>
      </c>
      <c r="B1818" s="107" t="s">
        <v>61</v>
      </c>
      <c r="C1818" s="107">
        <v>5</v>
      </c>
      <c r="D1818" s="108">
        <v>181.8230978</v>
      </c>
      <c r="E1818" s="108">
        <v>13537.679980000001</v>
      </c>
      <c r="F1818" s="83"/>
    </row>
    <row r="1819" spans="1:6" ht="14.5" x14ac:dyDescent="0.35">
      <c r="A1819" s="107" t="s">
        <v>79</v>
      </c>
      <c r="B1819" s="107" t="s">
        <v>61</v>
      </c>
      <c r="C1819" s="107">
        <v>6</v>
      </c>
      <c r="D1819" s="108">
        <v>214.3128974</v>
      </c>
      <c r="E1819" s="108">
        <v>14399.985000000001</v>
      </c>
      <c r="F1819" s="83"/>
    </row>
    <row r="1820" spans="1:6" ht="14.5" x14ac:dyDescent="0.35">
      <c r="A1820" s="107" t="s">
        <v>79</v>
      </c>
      <c r="B1820" s="107" t="s">
        <v>61</v>
      </c>
      <c r="C1820" s="107">
        <v>7</v>
      </c>
      <c r="D1820" s="108">
        <v>216.97409440000001</v>
      </c>
      <c r="E1820" s="108">
        <v>14326.70046</v>
      </c>
      <c r="F1820" s="83"/>
    </row>
    <row r="1821" spans="1:6" ht="14.5" x14ac:dyDescent="0.35">
      <c r="A1821" s="107" t="s">
        <v>79</v>
      </c>
      <c r="B1821" s="107" t="s">
        <v>61</v>
      </c>
      <c r="C1821" s="107">
        <v>8</v>
      </c>
      <c r="D1821" s="108">
        <v>210.7244843</v>
      </c>
      <c r="E1821" s="108">
        <v>13598.36887</v>
      </c>
      <c r="F1821" s="83"/>
    </row>
    <row r="1822" spans="1:6" ht="14.5" x14ac:dyDescent="0.35">
      <c r="A1822" s="107" t="s">
        <v>79</v>
      </c>
      <c r="B1822" s="107" t="s">
        <v>61</v>
      </c>
      <c r="C1822" s="107">
        <v>9</v>
      </c>
      <c r="D1822" s="108">
        <v>225.16563540000001</v>
      </c>
      <c r="E1822" s="108">
        <v>12524.24604</v>
      </c>
      <c r="F1822" s="83"/>
    </row>
    <row r="1823" spans="1:6" ht="14.5" x14ac:dyDescent="0.35">
      <c r="A1823" s="107" t="s">
        <v>79</v>
      </c>
      <c r="B1823" s="107" t="s">
        <v>61</v>
      </c>
      <c r="C1823" s="107">
        <v>10</v>
      </c>
      <c r="D1823" s="108">
        <v>232.37635839999999</v>
      </c>
      <c r="E1823" s="108">
        <v>6914.6800149999999</v>
      </c>
      <c r="F1823" s="83"/>
    </row>
    <row r="1824" spans="1:6" ht="14.5" x14ac:dyDescent="0.35">
      <c r="A1824" s="107" t="s">
        <v>79</v>
      </c>
      <c r="B1824" s="107" t="s">
        <v>61</v>
      </c>
      <c r="C1824" s="107">
        <v>11</v>
      </c>
      <c r="D1824" s="108">
        <v>214.8214036</v>
      </c>
      <c r="E1824" s="108">
        <v>6645.0533859999996</v>
      </c>
      <c r="F1824" s="83"/>
    </row>
    <row r="1825" spans="1:6" ht="14.5" x14ac:dyDescent="0.35">
      <c r="A1825" s="107" t="s">
        <v>79</v>
      </c>
      <c r="B1825" s="107" t="s">
        <v>61</v>
      </c>
      <c r="C1825" s="107">
        <v>12</v>
      </c>
      <c r="D1825" s="108">
        <v>193.39161250000001</v>
      </c>
      <c r="E1825" s="108">
        <v>6806.8773810000002</v>
      </c>
      <c r="F1825" s="83"/>
    </row>
    <row r="1826" spans="1:6" ht="14.5" x14ac:dyDescent="0.35">
      <c r="A1826" s="107" t="s">
        <v>79</v>
      </c>
      <c r="B1826" s="107" t="s">
        <v>62</v>
      </c>
      <c r="C1826" s="107">
        <v>1</v>
      </c>
      <c r="D1826" s="108">
        <v>31605.26455</v>
      </c>
      <c r="E1826" s="108">
        <v>2437906.4410000001</v>
      </c>
      <c r="F1826" s="83"/>
    </row>
    <row r="1827" spans="1:6" ht="14.5" x14ac:dyDescent="0.35">
      <c r="A1827" s="107" t="s">
        <v>79</v>
      </c>
      <c r="B1827" s="107" t="s">
        <v>62</v>
      </c>
      <c r="C1827" s="107">
        <v>2</v>
      </c>
      <c r="D1827" s="108">
        <v>29803.85788</v>
      </c>
      <c r="E1827" s="108">
        <v>2236343.8930000002</v>
      </c>
      <c r="F1827" s="83"/>
    </row>
    <row r="1828" spans="1:6" ht="14.5" x14ac:dyDescent="0.35">
      <c r="A1828" s="107" t="s">
        <v>79</v>
      </c>
      <c r="B1828" s="107" t="s">
        <v>62</v>
      </c>
      <c r="C1828" s="107">
        <v>3</v>
      </c>
      <c r="D1828" s="108">
        <v>35886.490760000001</v>
      </c>
      <c r="E1828" s="108">
        <v>2874168.5189999999</v>
      </c>
      <c r="F1828" s="83"/>
    </row>
    <row r="1829" spans="1:6" ht="14.5" x14ac:dyDescent="0.35">
      <c r="A1829" s="107" t="s">
        <v>79</v>
      </c>
      <c r="B1829" s="107" t="s">
        <v>62</v>
      </c>
      <c r="C1829" s="107">
        <v>4</v>
      </c>
      <c r="D1829" s="108">
        <v>34941.499759999999</v>
      </c>
      <c r="E1829" s="108">
        <v>2734986.1970000002</v>
      </c>
      <c r="F1829" s="83"/>
    </row>
    <row r="1830" spans="1:6" ht="14.5" x14ac:dyDescent="0.35">
      <c r="A1830" s="107" t="s">
        <v>79</v>
      </c>
      <c r="B1830" s="107" t="s">
        <v>62</v>
      </c>
      <c r="C1830" s="107">
        <v>5</v>
      </c>
      <c r="D1830" s="108">
        <v>34471.640299999999</v>
      </c>
      <c r="E1830" s="108">
        <v>2545810.6839999999</v>
      </c>
      <c r="F1830" s="83"/>
    </row>
    <row r="1831" spans="1:6" ht="14.5" x14ac:dyDescent="0.35">
      <c r="A1831" s="107" t="s">
        <v>79</v>
      </c>
      <c r="B1831" s="107" t="s">
        <v>62</v>
      </c>
      <c r="C1831" s="107">
        <v>6</v>
      </c>
      <c r="D1831" s="108">
        <v>31449.139179999998</v>
      </c>
      <c r="E1831" s="108">
        <v>2123648.6349999998</v>
      </c>
      <c r="F1831" s="83"/>
    </row>
    <row r="1832" spans="1:6" ht="14.5" x14ac:dyDescent="0.35">
      <c r="A1832" s="107" t="s">
        <v>79</v>
      </c>
      <c r="B1832" s="107" t="s">
        <v>62</v>
      </c>
      <c r="C1832" s="107">
        <v>7</v>
      </c>
      <c r="D1832" s="108">
        <v>35265.82415</v>
      </c>
      <c r="E1832" s="108">
        <v>2340758.923</v>
      </c>
      <c r="F1832" s="83"/>
    </row>
    <row r="1833" spans="1:6" ht="14.5" x14ac:dyDescent="0.35">
      <c r="A1833" s="107" t="s">
        <v>79</v>
      </c>
      <c r="B1833" s="107" t="s">
        <v>62</v>
      </c>
      <c r="C1833" s="107">
        <v>8</v>
      </c>
      <c r="D1833" s="108">
        <v>34024.94268</v>
      </c>
      <c r="E1833" s="108">
        <v>2230571.7259999998</v>
      </c>
      <c r="F1833" s="83"/>
    </row>
    <row r="1834" spans="1:6" ht="14.5" x14ac:dyDescent="0.35">
      <c r="A1834" s="107" t="s">
        <v>79</v>
      </c>
      <c r="B1834" s="107" t="s">
        <v>62</v>
      </c>
      <c r="C1834" s="107">
        <v>9</v>
      </c>
      <c r="D1834" s="108">
        <v>25686.672170000002</v>
      </c>
      <c r="E1834" s="108">
        <v>1491114.013</v>
      </c>
      <c r="F1834" s="83"/>
    </row>
    <row r="1835" spans="1:6" ht="14.5" x14ac:dyDescent="0.35">
      <c r="A1835" s="107" t="s">
        <v>79</v>
      </c>
      <c r="B1835" s="107" t="s">
        <v>62</v>
      </c>
      <c r="C1835" s="107">
        <v>10</v>
      </c>
      <c r="D1835" s="108">
        <v>30754.210060000001</v>
      </c>
      <c r="E1835" s="108">
        <v>934983.19220000005</v>
      </c>
      <c r="F1835" s="83"/>
    </row>
    <row r="1836" spans="1:6" ht="14.5" x14ac:dyDescent="0.35">
      <c r="A1836" s="107" t="s">
        <v>79</v>
      </c>
      <c r="B1836" s="107" t="s">
        <v>62</v>
      </c>
      <c r="C1836" s="107">
        <v>11</v>
      </c>
      <c r="D1836" s="108">
        <v>30245.185949999999</v>
      </c>
      <c r="E1836" s="108">
        <v>918883.01430000004</v>
      </c>
      <c r="F1836" s="83"/>
    </row>
    <row r="1837" spans="1:6" ht="14.5" x14ac:dyDescent="0.35">
      <c r="A1837" s="107" t="s">
        <v>79</v>
      </c>
      <c r="B1837" s="107" t="s">
        <v>62</v>
      </c>
      <c r="C1837" s="107">
        <v>12</v>
      </c>
      <c r="D1837" s="108">
        <v>33374.723120000002</v>
      </c>
      <c r="E1837" s="108">
        <v>1141542.351</v>
      </c>
      <c r="F1837" s="83"/>
    </row>
    <row r="1838" spans="1:6" ht="14.5" x14ac:dyDescent="0.35">
      <c r="A1838" s="107" t="s">
        <v>79</v>
      </c>
      <c r="B1838" s="107" t="s">
        <v>63</v>
      </c>
      <c r="C1838" s="107">
        <v>1</v>
      </c>
      <c r="D1838" s="108">
        <v>1167.853869</v>
      </c>
      <c r="E1838" s="108">
        <v>96352.614990000002</v>
      </c>
      <c r="F1838" s="83"/>
    </row>
    <row r="1839" spans="1:6" ht="14.5" x14ac:dyDescent="0.35">
      <c r="A1839" s="107" t="s">
        <v>79</v>
      </c>
      <c r="B1839" s="107" t="s">
        <v>63</v>
      </c>
      <c r="C1839" s="107">
        <v>2</v>
      </c>
      <c r="D1839" s="108">
        <v>677.79744029999995</v>
      </c>
      <c r="E1839" s="108">
        <v>69306.536380000005</v>
      </c>
      <c r="F1839" s="83"/>
    </row>
    <row r="1840" spans="1:6" ht="14.5" x14ac:dyDescent="0.35">
      <c r="A1840" s="107" t="s">
        <v>79</v>
      </c>
      <c r="B1840" s="107" t="s">
        <v>63</v>
      </c>
      <c r="C1840" s="107">
        <v>3</v>
      </c>
      <c r="D1840" s="108">
        <v>2207.42913</v>
      </c>
      <c r="E1840" s="108">
        <v>271288.3113</v>
      </c>
      <c r="F1840" s="83"/>
    </row>
    <row r="1841" spans="1:6" ht="14.5" x14ac:dyDescent="0.35">
      <c r="A1841" s="107" t="s">
        <v>79</v>
      </c>
      <c r="B1841" s="107" t="s">
        <v>63</v>
      </c>
      <c r="C1841" s="107">
        <v>4</v>
      </c>
      <c r="D1841" s="108">
        <v>1955.4292129999999</v>
      </c>
      <c r="E1841" s="108">
        <v>218927.62789999999</v>
      </c>
      <c r="F1841" s="83"/>
    </row>
    <row r="1842" spans="1:6" ht="14.5" x14ac:dyDescent="0.35">
      <c r="A1842" s="107" t="s">
        <v>79</v>
      </c>
      <c r="B1842" s="107" t="s">
        <v>63</v>
      </c>
      <c r="C1842" s="107">
        <v>5</v>
      </c>
      <c r="D1842" s="108">
        <v>1508.1086769999999</v>
      </c>
      <c r="E1842" s="108">
        <v>196390.09969999999</v>
      </c>
      <c r="F1842" s="83"/>
    </row>
    <row r="1843" spans="1:6" ht="14.5" x14ac:dyDescent="0.35">
      <c r="A1843" s="107" t="s">
        <v>79</v>
      </c>
      <c r="B1843" s="107" t="s">
        <v>63</v>
      </c>
      <c r="C1843" s="107">
        <v>6</v>
      </c>
      <c r="D1843" s="108">
        <v>1426.3648229999999</v>
      </c>
      <c r="E1843" s="108">
        <v>140108.21739999999</v>
      </c>
      <c r="F1843" s="83"/>
    </row>
    <row r="1844" spans="1:6" ht="14.5" x14ac:dyDescent="0.35">
      <c r="A1844" s="107" t="s">
        <v>79</v>
      </c>
      <c r="B1844" s="107" t="s">
        <v>63</v>
      </c>
      <c r="C1844" s="107">
        <v>7</v>
      </c>
      <c r="D1844" s="108">
        <v>1560.2517580000001</v>
      </c>
      <c r="E1844" s="108">
        <v>100721.9528</v>
      </c>
      <c r="F1844" s="83"/>
    </row>
    <row r="1845" spans="1:6" ht="14.5" x14ac:dyDescent="0.35">
      <c r="A1845" s="107" t="s">
        <v>79</v>
      </c>
      <c r="B1845" s="107" t="s">
        <v>63</v>
      </c>
      <c r="C1845" s="107">
        <v>8</v>
      </c>
      <c r="D1845" s="108">
        <v>1814.749873</v>
      </c>
      <c r="E1845" s="108">
        <v>45348.226620000001</v>
      </c>
      <c r="F1845" s="83"/>
    </row>
    <row r="1846" spans="1:6" ht="14.5" x14ac:dyDescent="0.35">
      <c r="A1846" s="107" t="s">
        <v>79</v>
      </c>
      <c r="B1846" s="107" t="s">
        <v>63</v>
      </c>
      <c r="C1846" s="107">
        <v>9</v>
      </c>
      <c r="D1846" s="108">
        <v>1923.17154</v>
      </c>
      <c r="E1846" s="108">
        <v>31144.21848</v>
      </c>
      <c r="F1846" s="83"/>
    </row>
    <row r="1847" spans="1:6" ht="14.5" x14ac:dyDescent="0.35">
      <c r="A1847" s="107" t="s">
        <v>79</v>
      </c>
      <c r="B1847" s="107" t="s">
        <v>63</v>
      </c>
      <c r="C1847" s="107">
        <v>10</v>
      </c>
      <c r="D1847" s="108">
        <v>2150.0060170000002</v>
      </c>
      <c r="E1847" s="108">
        <v>14488.834339999999</v>
      </c>
      <c r="F1847" s="83"/>
    </row>
    <row r="1848" spans="1:6" ht="14.5" x14ac:dyDescent="0.35">
      <c r="A1848" s="107" t="s">
        <v>79</v>
      </c>
      <c r="B1848" s="107" t="s">
        <v>63</v>
      </c>
      <c r="C1848" s="107">
        <v>11</v>
      </c>
      <c r="D1848" s="108">
        <v>2311.3253289999998</v>
      </c>
      <c r="E1848" s="108">
        <v>17901.249779999998</v>
      </c>
      <c r="F1848" s="83"/>
    </row>
    <row r="1849" spans="1:6" ht="14.5" x14ac:dyDescent="0.35">
      <c r="A1849" s="107" t="s">
        <v>79</v>
      </c>
      <c r="B1849" s="107" t="s">
        <v>63</v>
      </c>
      <c r="C1849" s="107">
        <v>12</v>
      </c>
      <c r="D1849" s="108">
        <v>2348.606886</v>
      </c>
      <c r="E1849" s="108">
        <v>20941.962299999999</v>
      </c>
      <c r="F1849" s="83"/>
    </row>
    <row r="1850" spans="1:6" ht="14.5" x14ac:dyDescent="0.35">
      <c r="A1850" s="107" t="s">
        <v>79</v>
      </c>
      <c r="B1850" s="107" t="s">
        <v>64</v>
      </c>
      <c r="C1850" s="107">
        <v>1</v>
      </c>
      <c r="D1850" s="108">
        <v>4968.8061049999997</v>
      </c>
      <c r="E1850" s="108">
        <v>411712.65870000003</v>
      </c>
      <c r="F1850" s="83"/>
    </row>
    <row r="1851" spans="1:6" ht="14.5" x14ac:dyDescent="0.35">
      <c r="A1851" s="107" t="s">
        <v>79</v>
      </c>
      <c r="B1851" s="107" t="s">
        <v>64</v>
      </c>
      <c r="C1851" s="107">
        <v>2</v>
      </c>
      <c r="D1851" s="108">
        <v>4580.8938740000003</v>
      </c>
      <c r="E1851" s="108">
        <v>468089.44929999998</v>
      </c>
      <c r="F1851" s="83"/>
    </row>
    <row r="1852" spans="1:6" ht="14.5" x14ac:dyDescent="0.35">
      <c r="A1852" s="107" t="s">
        <v>79</v>
      </c>
      <c r="B1852" s="107" t="s">
        <v>64</v>
      </c>
      <c r="C1852" s="107">
        <v>3</v>
      </c>
      <c r="D1852" s="108">
        <v>3962.314472</v>
      </c>
      <c r="E1852" s="108">
        <v>486358.22970000003</v>
      </c>
      <c r="F1852" s="83"/>
    </row>
    <row r="1853" spans="1:6" ht="14.5" x14ac:dyDescent="0.35">
      <c r="A1853" s="107" t="s">
        <v>79</v>
      </c>
      <c r="B1853" s="107" t="s">
        <v>64</v>
      </c>
      <c r="C1853" s="107">
        <v>4</v>
      </c>
      <c r="D1853" s="108">
        <v>3482.8972530000001</v>
      </c>
      <c r="E1853" s="108">
        <v>389537.88459999999</v>
      </c>
      <c r="F1853" s="83"/>
    </row>
    <row r="1854" spans="1:6" ht="14.5" x14ac:dyDescent="0.35">
      <c r="A1854" s="107" t="s">
        <v>79</v>
      </c>
      <c r="B1854" s="107" t="s">
        <v>64</v>
      </c>
      <c r="C1854" s="107">
        <v>5</v>
      </c>
      <c r="D1854" s="108">
        <v>3007.8051310000001</v>
      </c>
      <c r="E1854" s="108">
        <v>391436.5785</v>
      </c>
      <c r="F1854" s="83"/>
    </row>
    <row r="1855" spans="1:6" ht="14.5" x14ac:dyDescent="0.35">
      <c r="A1855" s="107" t="s">
        <v>79</v>
      </c>
      <c r="B1855" s="107" t="s">
        <v>64</v>
      </c>
      <c r="C1855" s="107">
        <v>6</v>
      </c>
      <c r="D1855" s="108">
        <v>2961.0959010000001</v>
      </c>
      <c r="E1855" s="108">
        <v>291466.66269999999</v>
      </c>
      <c r="F1855" s="83"/>
    </row>
    <row r="1856" spans="1:6" ht="14.5" x14ac:dyDescent="0.35">
      <c r="A1856" s="107" t="s">
        <v>79</v>
      </c>
      <c r="B1856" s="107" t="s">
        <v>64</v>
      </c>
      <c r="C1856" s="107">
        <v>7</v>
      </c>
      <c r="D1856" s="108">
        <v>2966.953837</v>
      </c>
      <c r="E1856" s="108">
        <v>191734.68770000001</v>
      </c>
      <c r="F1856" s="83"/>
    </row>
    <row r="1857" spans="1:6" ht="14.5" x14ac:dyDescent="0.35">
      <c r="A1857" s="107" t="s">
        <v>79</v>
      </c>
      <c r="B1857" s="107" t="s">
        <v>64</v>
      </c>
      <c r="C1857" s="107">
        <v>8</v>
      </c>
      <c r="D1857" s="108">
        <v>3631.917371</v>
      </c>
      <c r="E1857" s="108">
        <v>90958.959140000006</v>
      </c>
      <c r="F1857" s="83"/>
    </row>
    <row r="1858" spans="1:6" ht="14.5" x14ac:dyDescent="0.35">
      <c r="A1858" s="107" t="s">
        <v>79</v>
      </c>
      <c r="B1858" s="107" t="s">
        <v>64</v>
      </c>
      <c r="C1858" s="107">
        <v>9</v>
      </c>
      <c r="D1858" s="108">
        <v>3974.1596629999999</v>
      </c>
      <c r="E1858" s="108">
        <v>77169.84779</v>
      </c>
      <c r="F1858" s="83"/>
    </row>
    <row r="1859" spans="1:6" ht="14.5" x14ac:dyDescent="0.35">
      <c r="A1859" s="107" t="s">
        <v>79</v>
      </c>
      <c r="B1859" s="107" t="s">
        <v>64</v>
      </c>
      <c r="C1859" s="107">
        <v>10</v>
      </c>
      <c r="D1859" s="108">
        <v>3929.757572</v>
      </c>
      <c r="E1859" s="108">
        <v>26371.450219999999</v>
      </c>
      <c r="F1859" s="83"/>
    </row>
    <row r="1860" spans="1:6" ht="14.5" x14ac:dyDescent="0.35">
      <c r="A1860" s="107" t="s">
        <v>79</v>
      </c>
      <c r="B1860" s="107" t="s">
        <v>64</v>
      </c>
      <c r="C1860" s="107">
        <v>11</v>
      </c>
      <c r="D1860" s="108">
        <v>3941.5623190000001</v>
      </c>
      <c r="E1860" s="108">
        <v>30244.998729999999</v>
      </c>
      <c r="F1860" s="83"/>
    </row>
    <row r="1861" spans="1:6" ht="14.5" x14ac:dyDescent="0.35">
      <c r="A1861" s="107" t="s">
        <v>79</v>
      </c>
      <c r="B1861" s="107" t="s">
        <v>64</v>
      </c>
      <c r="C1861" s="107">
        <v>12</v>
      </c>
      <c r="D1861" s="108">
        <v>4026.5401350000002</v>
      </c>
      <c r="E1861" s="108">
        <v>35571.203670000003</v>
      </c>
      <c r="F1861" s="83"/>
    </row>
    <row r="1862" spans="1:6" ht="14.5" x14ac:dyDescent="0.35">
      <c r="A1862" s="107" t="s">
        <v>79</v>
      </c>
      <c r="B1862" s="107" t="s">
        <v>169</v>
      </c>
      <c r="C1862" s="107">
        <v>1</v>
      </c>
      <c r="D1862" s="108">
        <v>4474.5466260000003</v>
      </c>
      <c r="E1862" s="108">
        <v>346741.17509999999</v>
      </c>
      <c r="F1862" s="83"/>
    </row>
    <row r="1863" spans="1:6" ht="14.5" x14ac:dyDescent="0.35">
      <c r="A1863" s="107" t="s">
        <v>79</v>
      </c>
      <c r="B1863" s="107" t="s">
        <v>169</v>
      </c>
      <c r="C1863" s="107">
        <v>2</v>
      </c>
      <c r="D1863" s="108">
        <v>4041.3538619999999</v>
      </c>
      <c r="E1863" s="108">
        <v>300858.08279999997</v>
      </c>
      <c r="F1863" s="83"/>
    </row>
    <row r="1864" spans="1:6" ht="14.5" x14ac:dyDescent="0.35">
      <c r="A1864" s="107" t="s">
        <v>79</v>
      </c>
      <c r="B1864" s="107" t="s">
        <v>169</v>
      </c>
      <c r="C1864" s="107">
        <v>3</v>
      </c>
      <c r="D1864" s="108">
        <v>4449.2674749999996</v>
      </c>
      <c r="E1864" s="108">
        <v>351245.73119999998</v>
      </c>
      <c r="F1864" s="83"/>
    </row>
    <row r="1865" spans="1:6" ht="14.5" x14ac:dyDescent="0.35">
      <c r="A1865" s="107" t="s">
        <v>79</v>
      </c>
      <c r="B1865" s="107" t="s">
        <v>169</v>
      </c>
      <c r="C1865" s="107">
        <v>4</v>
      </c>
      <c r="D1865" s="108">
        <v>4354.9619089999997</v>
      </c>
      <c r="E1865" s="108">
        <v>339447.60879999999</v>
      </c>
      <c r="F1865" s="83"/>
    </row>
    <row r="1866" spans="1:6" ht="14.5" x14ac:dyDescent="0.35">
      <c r="A1866" s="107" t="s">
        <v>79</v>
      </c>
      <c r="B1866" s="107" t="s">
        <v>169</v>
      </c>
      <c r="C1866" s="107">
        <v>5</v>
      </c>
      <c r="D1866" s="108">
        <v>4678.7802590000001</v>
      </c>
      <c r="E1866" s="108">
        <v>343047.26299999998</v>
      </c>
      <c r="F1866" s="83"/>
    </row>
    <row r="1867" spans="1:6" ht="14.5" x14ac:dyDescent="0.35">
      <c r="A1867" s="107" t="s">
        <v>79</v>
      </c>
      <c r="B1867" s="107" t="s">
        <v>169</v>
      </c>
      <c r="C1867" s="107">
        <v>6</v>
      </c>
      <c r="D1867" s="108">
        <v>5141.5707080000002</v>
      </c>
      <c r="E1867" s="108">
        <v>341211.37640000001</v>
      </c>
      <c r="F1867" s="83"/>
    </row>
    <row r="1868" spans="1:6" ht="14.5" x14ac:dyDescent="0.35">
      <c r="A1868" s="107" t="s">
        <v>79</v>
      </c>
      <c r="B1868" s="107" t="s">
        <v>169</v>
      </c>
      <c r="C1868" s="107">
        <v>7</v>
      </c>
      <c r="D1868" s="108">
        <v>5263.9061339999998</v>
      </c>
      <c r="E1868" s="108">
        <v>342435.17739999999</v>
      </c>
      <c r="F1868" s="83"/>
    </row>
    <row r="1869" spans="1:6" ht="14.5" x14ac:dyDescent="0.35">
      <c r="A1869" s="107" t="s">
        <v>79</v>
      </c>
      <c r="B1869" s="107" t="s">
        <v>169</v>
      </c>
      <c r="C1869" s="107">
        <v>8</v>
      </c>
      <c r="D1869" s="108">
        <v>4875.6127660000002</v>
      </c>
      <c r="E1869" s="108">
        <v>311575.80690000003</v>
      </c>
      <c r="F1869" s="83"/>
    </row>
    <row r="1870" spans="1:6" ht="14.5" x14ac:dyDescent="0.35">
      <c r="A1870" s="107" t="s">
        <v>79</v>
      </c>
      <c r="B1870" s="107" t="s">
        <v>169</v>
      </c>
      <c r="C1870" s="107">
        <v>9</v>
      </c>
      <c r="D1870" s="108">
        <v>4363.9854830000004</v>
      </c>
      <c r="E1870" s="108">
        <v>246729.5705</v>
      </c>
      <c r="F1870" s="83"/>
    </row>
    <row r="1871" spans="1:6" ht="14.5" x14ac:dyDescent="0.35">
      <c r="A1871" s="107" t="s">
        <v>79</v>
      </c>
      <c r="B1871" s="107" t="s">
        <v>169</v>
      </c>
      <c r="C1871" s="107">
        <v>10</v>
      </c>
      <c r="D1871" s="108">
        <v>4244.3182649999999</v>
      </c>
      <c r="E1871" s="108">
        <v>115730.3878</v>
      </c>
      <c r="F1871" s="83"/>
    </row>
    <row r="1872" spans="1:6" ht="14.5" x14ac:dyDescent="0.35">
      <c r="A1872" s="107" t="s">
        <v>79</v>
      </c>
      <c r="B1872" s="107" t="s">
        <v>169</v>
      </c>
      <c r="C1872" s="107">
        <v>11</v>
      </c>
      <c r="D1872" s="108">
        <v>4299.5960649999997</v>
      </c>
      <c r="E1872" s="108">
        <v>115716.02680000001</v>
      </c>
      <c r="F1872" s="83"/>
    </row>
    <row r="1873" spans="1:6" ht="14.5" x14ac:dyDescent="0.35">
      <c r="A1873" s="107" t="s">
        <v>79</v>
      </c>
      <c r="B1873" s="107" t="s">
        <v>169</v>
      </c>
      <c r="C1873" s="107">
        <v>12</v>
      </c>
      <c r="D1873" s="108">
        <v>4515.1276289999996</v>
      </c>
      <c r="E1873" s="108">
        <v>138068.5747</v>
      </c>
      <c r="F1873" s="83"/>
    </row>
    <row r="1874" spans="1:6" ht="14.5" x14ac:dyDescent="0.35">
      <c r="A1874" s="107" t="s">
        <v>79</v>
      </c>
      <c r="B1874" s="107" t="s">
        <v>434</v>
      </c>
      <c r="C1874" s="107">
        <v>1</v>
      </c>
      <c r="D1874" s="108">
        <v>3722.4608680000001</v>
      </c>
      <c r="E1874" s="108">
        <v>317804.36599999998</v>
      </c>
      <c r="F1874" s="83"/>
    </row>
    <row r="1875" spans="1:6" ht="14.5" x14ac:dyDescent="0.35">
      <c r="A1875" s="107" t="s">
        <v>79</v>
      </c>
      <c r="B1875" s="107" t="s">
        <v>434</v>
      </c>
      <c r="C1875" s="107">
        <v>2</v>
      </c>
      <c r="D1875" s="108">
        <v>3355.4585550000002</v>
      </c>
      <c r="E1875" s="108">
        <v>275770.80180000002</v>
      </c>
      <c r="F1875" s="83"/>
    </row>
    <row r="1876" spans="1:6" ht="14.5" x14ac:dyDescent="0.35">
      <c r="A1876" s="107" t="s">
        <v>79</v>
      </c>
      <c r="B1876" s="107" t="s">
        <v>434</v>
      </c>
      <c r="C1876" s="107">
        <v>3</v>
      </c>
      <c r="D1876" s="108">
        <v>3562.0487889999999</v>
      </c>
      <c r="E1876" s="108">
        <v>313026.96220000001</v>
      </c>
      <c r="F1876" s="83"/>
    </row>
    <row r="1877" spans="1:6" ht="14.5" x14ac:dyDescent="0.35">
      <c r="A1877" s="107" t="s">
        <v>79</v>
      </c>
      <c r="B1877" s="107" t="s">
        <v>434</v>
      </c>
      <c r="C1877" s="107">
        <v>4</v>
      </c>
      <c r="D1877" s="108">
        <v>3376.0933869999999</v>
      </c>
      <c r="E1877" s="108">
        <v>268926.15759999998</v>
      </c>
      <c r="F1877" s="83"/>
    </row>
    <row r="1878" spans="1:6" ht="14.5" x14ac:dyDescent="0.35">
      <c r="A1878" s="107" t="s">
        <v>79</v>
      </c>
      <c r="B1878" s="107" t="s">
        <v>434</v>
      </c>
      <c r="C1878" s="107">
        <v>5</v>
      </c>
      <c r="D1878" s="108">
        <v>3536.7046519999999</v>
      </c>
      <c r="E1878" s="108">
        <v>258897.92389999999</v>
      </c>
      <c r="F1878" s="83"/>
    </row>
    <row r="1879" spans="1:6" ht="14.5" x14ac:dyDescent="0.35">
      <c r="A1879" s="107" t="s">
        <v>79</v>
      </c>
      <c r="B1879" s="107" t="s">
        <v>434</v>
      </c>
      <c r="C1879" s="107">
        <v>6</v>
      </c>
      <c r="D1879" s="108">
        <v>3772.4327130000001</v>
      </c>
      <c r="E1879" s="108">
        <v>251259.61720000001</v>
      </c>
      <c r="F1879" s="83"/>
    </row>
    <row r="1880" spans="1:6" ht="14.5" x14ac:dyDescent="0.35">
      <c r="A1880" s="107" t="s">
        <v>79</v>
      </c>
      <c r="B1880" s="107" t="s">
        <v>434</v>
      </c>
      <c r="C1880" s="107">
        <v>7</v>
      </c>
      <c r="D1880" s="108">
        <v>3842.8249759999999</v>
      </c>
      <c r="E1880" s="108">
        <v>257048.53159999999</v>
      </c>
      <c r="F1880" s="83"/>
    </row>
    <row r="1881" spans="1:6" ht="14.5" x14ac:dyDescent="0.35">
      <c r="A1881" s="107" t="s">
        <v>79</v>
      </c>
      <c r="B1881" s="107" t="s">
        <v>434</v>
      </c>
      <c r="C1881" s="107">
        <v>8</v>
      </c>
      <c r="D1881" s="108">
        <v>3610.537969</v>
      </c>
      <c r="E1881" s="108">
        <v>236593.80059999999</v>
      </c>
      <c r="F1881" s="83"/>
    </row>
    <row r="1882" spans="1:6" ht="14.5" x14ac:dyDescent="0.35">
      <c r="A1882" s="107" t="s">
        <v>79</v>
      </c>
      <c r="B1882" s="107" t="s">
        <v>434</v>
      </c>
      <c r="C1882" s="107">
        <v>9</v>
      </c>
      <c r="D1882" s="108">
        <v>3442.060755</v>
      </c>
      <c r="E1882" s="108">
        <v>218336.01240000001</v>
      </c>
      <c r="F1882" s="83"/>
    </row>
    <row r="1883" spans="1:6" ht="14.5" x14ac:dyDescent="0.35">
      <c r="A1883" s="107" t="s">
        <v>79</v>
      </c>
      <c r="B1883" s="107" t="s">
        <v>434</v>
      </c>
      <c r="C1883" s="107">
        <v>10</v>
      </c>
      <c r="D1883" s="108">
        <v>3396.4735300000002</v>
      </c>
      <c r="E1883" s="108">
        <v>168470.8051</v>
      </c>
      <c r="F1883" s="83"/>
    </row>
    <row r="1884" spans="1:6" ht="14.5" x14ac:dyDescent="0.35">
      <c r="A1884" s="107" t="s">
        <v>79</v>
      </c>
      <c r="B1884" s="107" t="s">
        <v>434</v>
      </c>
      <c r="C1884" s="107">
        <v>11</v>
      </c>
      <c r="D1884" s="108">
        <v>3462.9926409999998</v>
      </c>
      <c r="E1884" s="108">
        <v>167306.8463</v>
      </c>
      <c r="F1884" s="83"/>
    </row>
    <row r="1885" spans="1:6" ht="14.5" x14ac:dyDescent="0.35">
      <c r="A1885" s="107" t="s">
        <v>79</v>
      </c>
      <c r="B1885" s="107" t="s">
        <v>434</v>
      </c>
      <c r="C1885" s="107">
        <v>12</v>
      </c>
      <c r="D1885" s="108">
        <v>3660.0427989999998</v>
      </c>
      <c r="E1885" s="108">
        <v>187662.7127</v>
      </c>
      <c r="F1885" s="83"/>
    </row>
    <row r="1886" spans="1:6" ht="14.5" x14ac:dyDescent="0.35">
      <c r="A1886" s="107" t="s">
        <v>79</v>
      </c>
      <c r="B1886" s="107" t="s">
        <v>66</v>
      </c>
      <c r="C1886" s="107">
        <v>1</v>
      </c>
      <c r="D1886" s="108">
        <v>352.7180012</v>
      </c>
      <c r="E1886" s="108">
        <v>28449.387490000001</v>
      </c>
      <c r="F1886" s="83"/>
    </row>
    <row r="1887" spans="1:6" ht="14.5" x14ac:dyDescent="0.35">
      <c r="A1887" s="107" t="s">
        <v>79</v>
      </c>
      <c r="B1887" s="107" t="s">
        <v>66</v>
      </c>
      <c r="C1887" s="107">
        <v>2</v>
      </c>
      <c r="D1887" s="108">
        <v>282.62066490000001</v>
      </c>
      <c r="E1887" s="108">
        <v>21272.805369999998</v>
      </c>
      <c r="F1887" s="83"/>
    </row>
    <row r="1888" spans="1:6" ht="14.5" x14ac:dyDescent="0.35">
      <c r="A1888" s="107" t="s">
        <v>79</v>
      </c>
      <c r="B1888" s="107" t="s">
        <v>66</v>
      </c>
      <c r="C1888" s="107">
        <v>3</v>
      </c>
      <c r="D1888" s="108">
        <v>427.53419079999998</v>
      </c>
      <c r="E1888" s="108">
        <v>34056.122100000001</v>
      </c>
      <c r="F1888" s="83"/>
    </row>
    <row r="1889" spans="1:6" ht="14.5" x14ac:dyDescent="0.35">
      <c r="A1889" s="107" t="s">
        <v>79</v>
      </c>
      <c r="B1889" s="107" t="s">
        <v>66</v>
      </c>
      <c r="C1889" s="107">
        <v>4</v>
      </c>
      <c r="D1889" s="108">
        <v>384.2076313</v>
      </c>
      <c r="E1889" s="108">
        <v>30258.856469999999</v>
      </c>
      <c r="F1889" s="83"/>
    </row>
    <row r="1890" spans="1:6" ht="14.5" x14ac:dyDescent="0.35">
      <c r="A1890" s="107" t="s">
        <v>79</v>
      </c>
      <c r="B1890" s="107" t="s">
        <v>66</v>
      </c>
      <c r="C1890" s="107">
        <v>5</v>
      </c>
      <c r="D1890" s="108">
        <v>383.68846539999998</v>
      </c>
      <c r="E1890" s="108">
        <v>28052.694189999998</v>
      </c>
      <c r="F1890" s="83"/>
    </row>
    <row r="1891" spans="1:6" ht="14.5" x14ac:dyDescent="0.35">
      <c r="A1891" s="107" t="s">
        <v>79</v>
      </c>
      <c r="B1891" s="107" t="s">
        <v>66</v>
      </c>
      <c r="C1891" s="107">
        <v>6</v>
      </c>
      <c r="D1891" s="108">
        <v>406.76540199999999</v>
      </c>
      <c r="E1891" s="108">
        <v>27201.111430000001</v>
      </c>
      <c r="F1891" s="83"/>
    </row>
    <row r="1892" spans="1:6" ht="14.5" x14ac:dyDescent="0.35">
      <c r="A1892" s="107" t="s">
        <v>79</v>
      </c>
      <c r="B1892" s="107" t="s">
        <v>66</v>
      </c>
      <c r="C1892" s="107">
        <v>7</v>
      </c>
      <c r="D1892" s="108">
        <v>447.65694509999997</v>
      </c>
      <c r="E1892" s="108">
        <v>29393.803650000002</v>
      </c>
      <c r="F1892" s="83"/>
    </row>
    <row r="1893" spans="1:6" ht="14.5" x14ac:dyDescent="0.35">
      <c r="A1893" s="107" t="s">
        <v>79</v>
      </c>
      <c r="B1893" s="107" t="s">
        <v>66</v>
      </c>
      <c r="C1893" s="107">
        <v>8</v>
      </c>
      <c r="D1893" s="108">
        <v>414.37508489999999</v>
      </c>
      <c r="E1893" s="108">
        <v>26865.168099999999</v>
      </c>
      <c r="F1893" s="83"/>
    </row>
    <row r="1894" spans="1:6" ht="14.5" x14ac:dyDescent="0.35">
      <c r="A1894" s="107" t="s">
        <v>79</v>
      </c>
      <c r="B1894" s="107" t="s">
        <v>66</v>
      </c>
      <c r="C1894" s="107">
        <v>9</v>
      </c>
      <c r="D1894" s="108">
        <v>382.37582049999997</v>
      </c>
      <c r="E1894" s="108">
        <v>22057.137910000001</v>
      </c>
      <c r="F1894" s="83"/>
    </row>
    <row r="1895" spans="1:6" ht="14.5" x14ac:dyDescent="0.35">
      <c r="A1895" s="107" t="s">
        <v>79</v>
      </c>
      <c r="B1895" s="107" t="s">
        <v>66</v>
      </c>
      <c r="C1895" s="107">
        <v>10</v>
      </c>
      <c r="D1895" s="108">
        <v>455.37144540000003</v>
      </c>
      <c r="E1895" s="108">
        <v>17131.281220000001</v>
      </c>
      <c r="F1895" s="83"/>
    </row>
    <row r="1896" spans="1:6" ht="14.5" x14ac:dyDescent="0.35">
      <c r="A1896" s="107" t="s">
        <v>79</v>
      </c>
      <c r="B1896" s="107" t="s">
        <v>66</v>
      </c>
      <c r="C1896" s="107">
        <v>11</v>
      </c>
      <c r="D1896" s="108">
        <v>500.32672730000002</v>
      </c>
      <c r="E1896" s="108">
        <v>18742.269830000001</v>
      </c>
      <c r="F1896" s="83"/>
    </row>
    <row r="1897" spans="1:6" ht="14.5" x14ac:dyDescent="0.35">
      <c r="A1897" s="107" t="s">
        <v>79</v>
      </c>
      <c r="B1897" s="107" t="s">
        <v>66</v>
      </c>
      <c r="C1897" s="107">
        <v>12</v>
      </c>
      <c r="D1897" s="108">
        <v>389.22753110000002</v>
      </c>
      <c r="E1897" s="108">
        <v>15996.19513</v>
      </c>
      <c r="F1897" s="83"/>
    </row>
    <row r="1898" spans="1:6" ht="14.5" x14ac:dyDescent="0.35">
      <c r="A1898" s="107" t="s">
        <v>79</v>
      </c>
      <c r="B1898" s="107" t="s">
        <v>67</v>
      </c>
      <c r="C1898" s="107">
        <v>1</v>
      </c>
      <c r="D1898" s="108">
        <v>37406.788339999999</v>
      </c>
      <c r="E1898" s="108">
        <v>3855965.9180000001</v>
      </c>
      <c r="F1898" s="83"/>
    </row>
    <row r="1899" spans="1:6" ht="14.5" x14ac:dyDescent="0.35">
      <c r="A1899" s="107" t="s">
        <v>79</v>
      </c>
      <c r="B1899" s="107" t="s">
        <v>67</v>
      </c>
      <c r="C1899" s="107">
        <v>2</v>
      </c>
      <c r="D1899" s="108">
        <v>30031.07994</v>
      </c>
      <c r="E1899" s="108">
        <v>2873267.6940000001</v>
      </c>
      <c r="F1899" s="83"/>
    </row>
    <row r="1900" spans="1:6" ht="14.5" x14ac:dyDescent="0.35">
      <c r="A1900" s="107" t="s">
        <v>79</v>
      </c>
      <c r="B1900" s="107" t="s">
        <v>67</v>
      </c>
      <c r="C1900" s="107">
        <v>3</v>
      </c>
      <c r="D1900" s="108">
        <v>33447.941939999997</v>
      </c>
      <c r="E1900" s="108">
        <v>3354990.35</v>
      </c>
      <c r="F1900" s="83"/>
    </row>
    <row r="1901" spans="1:6" ht="14.5" x14ac:dyDescent="0.35">
      <c r="A1901" s="107" t="s">
        <v>79</v>
      </c>
      <c r="B1901" s="107" t="s">
        <v>67</v>
      </c>
      <c r="C1901" s="107">
        <v>4</v>
      </c>
      <c r="D1901" s="108">
        <v>32067.92784</v>
      </c>
      <c r="E1901" s="108">
        <v>2685322.773</v>
      </c>
      <c r="F1901" s="83"/>
    </row>
    <row r="1902" spans="1:6" ht="14.5" x14ac:dyDescent="0.35">
      <c r="A1902" s="107" t="s">
        <v>79</v>
      </c>
      <c r="B1902" s="107" t="s">
        <v>67</v>
      </c>
      <c r="C1902" s="107">
        <v>5</v>
      </c>
      <c r="D1902" s="108">
        <v>36789.957719999999</v>
      </c>
      <c r="E1902" s="108">
        <v>2758732.2089999998</v>
      </c>
      <c r="F1902" s="83"/>
    </row>
    <row r="1903" spans="1:6" ht="14.5" x14ac:dyDescent="0.35">
      <c r="A1903" s="107" t="s">
        <v>79</v>
      </c>
      <c r="B1903" s="107" t="s">
        <v>67</v>
      </c>
      <c r="C1903" s="107">
        <v>6</v>
      </c>
      <c r="D1903" s="108">
        <v>33540.628199999999</v>
      </c>
      <c r="E1903" s="108">
        <v>2327610.361</v>
      </c>
      <c r="F1903" s="83"/>
    </row>
    <row r="1904" spans="1:6" ht="14.5" x14ac:dyDescent="0.35">
      <c r="A1904" s="107" t="s">
        <v>79</v>
      </c>
      <c r="B1904" s="107" t="s">
        <v>67</v>
      </c>
      <c r="C1904" s="107">
        <v>7</v>
      </c>
      <c r="D1904" s="108">
        <v>35854.290309999997</v>
      </c>
      <c r="E1904" s="108">
        <v>2536795.3280000002</v>
      </c>
      <c r="F1904" s="83"/>
    </row>
    <row r="1905" spans="1:6" ht="14.5" x14ac:dyDescent="0.35">
      <c r="A1905" s="107" t="s">
        <v>79</v>
      </c>
      <c r="B1905" s="107" t="s">
        <v>67</v>
      </c>
      <c r="C1905" s="107">
        <v>8</v>
      </c>
      <c r="D1905" s="108">
        <v>40113.987009999997</v>
      </c>
      <c r="E1905" s="108">
        <v>2799068.4369999999</v>
      </c>
      <c r="F1905" s="83"/>
    </row>
    <row r="1906" spans="1:6" ht="14.5" x14ac:dyDescent="0.35">
      <c r="A1906" s="107" t="s">
        <v>79</v>
      </c>
      <c r="B1906" s="107" t="s">
        <v>67</v>
      </c>
      <c r="C1906" s="107">
        <v>9</v>
      </c>
      <c r="D1906" s="108">
        <v>40726.124369999998</v>
      </c>
      <c r="E1906" s="108">
        <v>2750724.5929999999</v>
      </c>
      <c r="F1906" s="83"/>
    </row>
    <row r="1907" spans="1:6" ht="14.5" x14ac:dyDescent="0.35">
      <c r="A1907" s="107" t="s">
        <v>79</v>
      </c>
      <c r="B1907" s="107" t="s">
        <v>67</v>
      </c>
      <c r="C1907" s="107">
        <v>10</v>
      </c>
      <c r="D1907" s="108">
        <v>42282.00821</v>
      </c>
      <c r="E1907" s="108">
        <v>1937783.54</v>
      </c>
      <c r="F1907" s="83"/>
    </row>
    <row r="1908" spans="1:6" ht="14.5" x14ac:dyDescent="0.35">
      <c r="A1908" s="107" t="s">
        <v>79</v>
      </c>
      <c r="B1908" s="107" t="s">
        <v>67</v>
      </c>
      <c r="C1908" s="107">
        <v>11</v>
      </c>
      <c r="D1908" s="108">
        <v>45017.127990000001</v>
      </c>
      <c r="E1908" s="108">
        <v>2073282.8289999999</v>
      </c>
      <c r="F1908" s="83"/>
    </row>
    <row r="1909" spans="1:6" ht="14.5" x14ac:dyDescent="0.35">
      <c r="A1909" s="107" t="s">
        <v>79</v>
      </c>
      <c r="B1909" s="107" t="s">
        <v>67</v>
      </c>
      <c r="C1909" s="107">
        <v>12</v>
      </c>
      <c r="D1909" s="108">
        <v>44900.87803</v>
      </c>
      <c r="E1909" s="108">
        <v>2300822.0780000002</v>
      </c>
      <c r="F1909" s="83"/>
    </row>
    <row r="1910" spans="1:6" ht="14.5" x14ac:dyDescent="0.35">
      <c r="A1910" s="107" t="s">
        <v>79</v>
      </c>
      <c r="B1910" s="107" t="s">
        <v>68</v>
      </c>
      <c r="C1910" s="107">
        <v>1</v>
      </c>
      <c r="D1910" s="108">
        <v>3191.6556099999998</v>
      </c>
      <c r="E1910" s="108">
        <v>266043.46260000003</v>
      </c>
      <c r="F1910" s="83"/>
    </row>
    <row r="1911" spans="1:6" ht="14.5" x14ac:dyDescent="0.35">
      <c r="A1911" s="107" t="s">
        <v>79</v>
      </c>
      <c r="B1911" s="107" t="s">
        <v>68</v>
      </c>
      <c r="C1911" s="107">
        <v>2</v>
      </c>
      <c r="D1911" s="108">
        <v>2501.1218490000001</v>
      </c>
      <c r="E1911" s="108">
        <v>198891.12270000001</v>
      </c>
      <c r="F1911" s="83"/>
    </row>
    <row r="1912" spans="1:6" ht="14.5" x14ac:dyDescent="0.35">
      <c r="A1912" s="107" t="s">
        <v>79</v>
      </c>
      <c r="B1912" s="107" t="s">
        <v>68</v>
      </c>
      <c r="C1912" s="107">
        <v>3</v>
      </c>
      <c r="D1912" s="108">
        <v>2668.6594989999999</v>
      </c>
      <c r="E1912" s="108">
        <v>219525.81649999999</v>
      </c>
      <c r="F1912" s="83"/>
    </row>
    <row r="1913" spans="1:6" ht="14.5" x14ac:dyDescent="0.35">
      <c r="A1913" s="107" t="s">
        <v>79</v>
      </c>
      <c r="B1913" s="107" t="s">
        <v>68</v>
      </c>
      <c r="C1913" s="107">
        <v>4</v>
      </c>
      <c r="D1913" s="108">
        <v>2168.1020090000002</v>
      </c>
      <c r="E1913" s="108">
        <v>168482.9412</v>
      </c>
      <c r="F1913" s="83"/>
    </row>
    <row r="1914" spans="1:6" ht="14.5" x14ac:dyDescent="0.35">
      <c r="A1914" s="107" t="s">
        <v>79</v>
      </c>
      <c r="B1914" s="107" t="s">
        <v>68</v>
      </c>
      <c r="C1914" s="107">
        <v>5</v>
      </c>
      <c r="D1914" s="108">
        <v>2441.5301060000002</v>
      </c>
      <c r="E1914" s="108">
        <v>178742.0282</v>
      </c>
      <c r="F1914" s="83"/>
    </row>
    <row r="1915" spans="1:6" ht="14.5" x14ac:dyDescent="0.35">
      <c r="A1915" s="107" t="s">
        <v>79</v>
      </c>
      <c r="B1915" s="107" t="s">
        <v>68</v>
      </c>
      <c r="C1915" s="107">
        <v>6</v>
      </c>
      <c r="D1915" s="108">
        <v>2357.5558919999999</v>
      </c>
      <c r="E1915" s="108">
        <v>157189.99179999999</v>
      </c>
      <c r="F1915" s="83"/>
    </row>
    <row r="1916" spans="1:6" ht="14.5" x14ac:dyDescent="0.35">
      <c r="A1916" s="107" t="s">
        <v>79</v>
      </c>
      <c r="B1916" s="107" t="s">
        <v>68</v>
      </c>
      <c r="C1916" s="107">
        <v>7</v>
      </c>
      <c r="D1916" s="108">
        <v>2519.8811219999998</v>
      </c>
      <c r="E1916" s="108">
        <v>165919.56969999999</v>
      </c>
      <c r="F1916" s="83"/>
    </row>
    <row r="1917" spans="1:6" ht="14.5" x14ac:dyDescent="0.35">
      <c r="A1917" s="107" t="s">
        <v>79</v>
      </c>
      <c r="B1917" s="107" t="s">
        <v>68</v>
      </c>
      <c r="C1917" s="107">
        <v>8</v>
      </c>
      <c r="D1917" s="108">
        <v>2631.0351989999999</v>
      </c>
      <c r="E1917" s="108">
        <v>170915.72380000001</v>
      </c>
      <c r="F1917" s="83"/>
    </row>
    <row r="1918" spans="1:6" ht="14.5" x14ac:dyDescent="0.35">
      <c r="A1918" s="107" t="s">
        <v>79</v>
      </c>
      <c r="B1918" s="107" t="s">
        <v>68</v>
      </c>
      <c r="C1918" s="107">
        <v>9</v>
      </c>
      <c r="D1918" s="108">
        <v>2538.5774889999998</v>
      </c>
      <c r="E1918" s="108">
        <v>151800.8781</v>
      </c>
      <c r="F1918" s="83"/>
    </row>
    <row r="1919" spans="1:6" ht="14.5" x14ac:dyDescent="0.35">
      <c r="A1919" s="107" t="s">
        <v>79</v>
      </c>
      <c r="B1919" s="107" t="s">
        <v>68</v>
      </c>
      <c r="C1919" s="107">
        <v>10</v>
      </c>
      <c r="D1919" s="108">
        <v>2636.6308739999999</v>
      </c>
      <c r="E1919" s="108">
        <v>99351.109400000001</v>
      </c>
      <c r="F1919" s="83"/>
    </row>
    <row r="1920" spans="1:6" ht="14.5" x14ac:dyDescent="0.35">
      <c r="A1920" s="107" t="s">
        <v>79</v>
      </c>
      <c r="B1920" s="107" t="s">
        <v>68</v>
      </c>
      <c r="C1920" s="107">
        <v>11</v>
      </c>
      <c r="D1920" s="108">
        <v>2973.49298</v>
      </c>
      <c r="E1920" s="108">
        <v>114294.0396</v>
      </c>
      <c r="F1920" s="83"/>
    </row>
    <row r="1921" spans="1:6" ht="14.5" x14ac:dyDescent="0.35">
      <c r="A1921" s="107" t="s">
        <v>79</v>
      </c>
      <c r="B1921" s="107" t="s">
        <v>68</v>
      </c>
      <c r="C1921" s="107">
        <v>12</v>
      </c>
      <c r="D1921" s="108">
        <v>3387.8230669999998</v>
      </c>
      <c r="E1921" s="108">
        <v>154665.93400000001</v>
      </c>
      <c r="F1921" s="83"/>
    </row>
    <row r="1922" spans="1:6" ht="14.5" x14ac:dyDescent="0.35">
      <c r="A1922" s="107" t="s">
        <v>79</v>
      </c>
      <c r="B1922" s="107" t="s">
        <v>70</v>
      </c>
      <c r="C1922" s="107">
        <v>1</v>
      </c>
      <c r="D1922" s="108">
        <v>30276.58656</v>
      </c>
      <c r="E1922" s="108">
        <v>2610219.8870000001</v>
      </c>
      <c r="F1922" s="83"/>
    </row>
    <row r="1923" spans="1:6" ht="14.5" x14ac:dyDescent="0.35">
      <c r="A1923" s="107" t="s">
        <v>79</v>
      </c>
      <c r="B1923" s="107" t="s">
        <v>70</v>
      </c>
      <c r="C1923" s="107">
        <v>2</v>
      </c>
      <c r="D1923" s="108">
        <v>26955.516619999999</v>
      </c>
      <c r="E1923" s="108">
        <v>2229525.0720000002</v>
      </c>
      <c r="F1923" s="83"/>
    </row>
    <row r="1924" spans="1:6" ht="14.5" x14ac:dyDescent="0.35">
      <c r="A1924" s="107" t="s">
        <v>79</v>
      </c>
      <c r="B1924" s="107" t="s">
        <v>70</v>
      </c>
      <c r="C1924" s="107">
        <v>3</v>
      </c>
      <c r="D1924" s="108">
        <v>32429.549210000001</v>
      </c>
      <c r="E1924" s="108">
        <v>2830699.5389999999</v>
      </c>
      <c r="F1924" s="83"/>
    </row>
    <row r="1925" spans="1:6" ht="14.5" x14ac:dyDescent="0.35">
      <c r="A1925" s="107" t="s">
        <v>79</v>
      </c>
      <c r="B1925" s="107" t="s">
        <v>70</v>
      </c>
      <c r="C1925" s="107">
        <v>4</v>
      </c>
      <c r="D1925" s="108">
        <v>28456.445469999999</v>
      </c>
      <c r="E1925" s="108">
        <v>2295022.1189999999</v>
      </c>
      <c r="F1925" s="83"/>
    </row>
    <row r="1926" spans="1:6" ht="14.5" x14ac:dyDescent="0.35">
      <c r="A1926" s="107" t="s">
        <v>79</v>
      </c>
      <c r="B1926" s="107" t="s">
        <v>70</v>
      </c>
      <c r="C1926" s="107">
        <v>5</v>
      </c>
      <c r="D1926" s="108">
        <v>32237.128809999998</v>
      </c>
      <c r="E1926" s="108">
        <v>2410323.6880000001</v>
      </c>
      <c r="F1926" s="83"/>
    </row>
    <row r="1927" spans="1:6" ht="14.5" x14ac:dyDescent="0.35">
      <c r="A1927" s="107" t="s">
        <v>79</v>
      </c>
      <c r="B1927" s="107" t="s">
        <v>70</v>
      </c>
      <c r="C1927" s="107">
        <v>6</v>
      </c>
      <c r="D1927" s="108">
        <v>35306.852619999998</v>
      </c>
      <c r="E1927" s="108">
        <v>2429361.6549999998</v>
      </c>
      <c r="F1927" s="83"/>
    </row>
    <row r="1928" spans="1:6" ht="14.5" x14ac:dyDescent="0.35">
      <c r="A1928" s="107" t="s">
        <v>79</v>
      </c>
      <c r="B1928" s="107" t="s">
        <v>70</v>
      </c>
      <c r="C1928" s="107">
        <v>7</v>
      </c>
      <c r="D1928" s="108">
        <v>34934.744169999998</v>
      </c>
      <c r="E1928" s="108">
        <v>2425987.1609999998</v>
      </c>
      <c r="F1928" s="83"/>
    </row>
    <row r="1929" spans="1:6" ht="14.5" x14ac:dyDescent="0.35">
      <c r="A1929" s="107" t="s">
        <v>79</v>
      </c>
      <c r="B1929" s="107" t="s">
        <v>70</v>
      </c>
      <c r="C1929" s="107">
        <v>8</v>
      </c>
      <c r="D1929" s="108">
        <v>35231.047169999998</v>
      </c>
      <c r="E1929" s="108">
        <v>2400217.1519999998</v>
      </c>
      <c r="F1929" s="83"/>
    </row>
    <row r="1930" spans="1:6" ht="14.5" x14ac:dyDescent="0.35">
      <c r="A1930" s="107" t="s">
        <v>79</v>
      </c>
      <c r="B1930" s="107" t="s">
        <v>70</v>
      </c>
      <c r="C1930" s="107">
        <v>9</v>
      </c>
      <c r="D1930" s="108">
        <v>32827.19457</v>
      </c>
      <c r="E1930" s="108">
        <v>2108921.7620000001</v>
      </c>
      <c r="F1930" s="83"/>
    </row>
    <row r="1931" spans="1:6" ht="14.5" x14ac:dyDescent="0.35">
      <c r="A1931" s="107" t="s">
        <v>79</v>
      </c>
      <c r="B1931" s="107" t="s">
        <v>70</v>
      </c>
      <c r="C1931" s="107">
        <v>10</v>
      </c>
      <c r="D1931" s="108">
        <v>29731.455409999999</v>
      </c>
      <c r="E1931" s="108">
        <v>1460757.976</v>
      </c>
      <c r="F1931" s="83"/>
    </row>
    <row r="1932" spans="1:6" ht="14.5" x14ac:dyDescent="0.35">
      <c r="A1932" s="107" t="s">
        <v>79</v>
      </c>
      <c r="B1932" s="107" t="s">
        <v>70</v>
      </c>
      <c r="C1932" s="107">
        <v>11</v>
      </c>
      <c r="D1932" s="108">
        <v>29377.508119999999</v>
      </c>
      <c r="E1932" s="108">
        <v>1426891.8540000001</v>
      </c>
      <c r="F1932" s="83"/>
    </row>
    <row r="1933" spans="1:6" ht="14.5" x14ac:dyDescent="0.35">
      <c r="A1933" s="107" t="s">
        <v>79</v>
      </c>
      <c r="B1933" s="107" t="s">
        <v>70</v>
      </c>
      <c r="C1933" s="107">
        <v>12</v>
      </c>
      <c r="D1933" s="108">
        <v>32604.986959999998</v>
      </c>
      <c r="E1933" s="108">
        <v>1620579.149</v>
      </c>
      <c r="F1933" s="83"/>
    </row>
    <row r="1934" spans="1:6" ht="14.5" x14ac:dyDescent="0.35">
      <c r="A1934" s="107" t="s">
        <v>79</v>
      </c>
      <c r="B1934" s="107" t="s">
        <v>69</v>
      </c>
      <c r="C1934" s="107">
        <v>1</v>
      </c>
      <c r="D1934" s="108">
        <v>6686.0391049999998</v>
      </c>
      <c r="E1934" s="108">
        <v>586338.42449999996</v>
      </c>
      <c r="F1934" s="83"/>
    </row>
    <row r="1935" spans="1:6" ht="14.5" x14ac:dyDescent="0.35">
      <c r="A1935" s="107" t="s">
        <v>79</v>
      </c>
      <c r="B1935" s="107" t="s">
        <v>69</v>
      </c>
      <c r="C1935" s="107">
        <v>2</v>
      </c>
      <c r="D1935" s="108">
        <v>5951.9539199999999</v>
      </c>
      <c r="E1935" s="108">
        <v>508299.53519999998</v>
      </c>
      <c r="F1935" s="83"/>
    </row>
    <row r="1936" spans="1:6" ht="14.5" x14ac:dyDescent="0.35">
      <c r="A1936" s="107" t="s">
        <v>79</v>
      </c>
      <c r="B1936" s="107" t="s">
        <v>69</v>
      </c>
      <c r="C1936" s="107">
        <v>3</v>
      </c>
      <c r="D1936" s="108">
        <v>6348.0509110000003</v>
      </c>
      <c r="E1936" s="108">
        <v>560228.07999999996</v>
      </c>
      <c r="F1936" s="83"/>
    </row>
    <row r="1937" spans="1:6" ht="14.5" x14ac:dyDescent="0.35">
      <c r="A1937" s="107" t="s">
        <v>79</v>
      </c>
      <c r="B1937" s="107" t="s">
        <v>69</v>
      </c>
      <c r="C1937" s="107">
        <v>4</v>
      </c>
      <c r="D1937" s="108">
        <v>5734.775568</v>
      </c>
      <c r="E1937" s="108">
        <v>457692.32179999998</v>
      </c>
      <c r="F1937" s="83"/>
    </row>
    <row r="1938" spans="1:6" ht="14.5" x14ac:dyDescent="0.35">
      <c r="A1938" s="107" t="s">
        <v>79</v>
      </c>
      <c r="B1938" s="107" t="s">
        <v>69</v>
      </c>
      <c r="C1938" s="107">
        <v>5</v>
      </c>
      <c r="D1938" s="108">
        <v>6152.1899940000003</v>
      </c>
      <c r="E1938" s="108">
        <v>457305.82819999999</v>
      </c>
      <c r="F1938" s="83"/>
    </row>
    <row r="1939" spans="1:6" ht="14.5" x14ac:dyDescent="0.35">
      <c r="A1939" s="107" t="s">
        <v>79</v>
      </c>
      <c r="B1939" s="107" t="s">
        <v>69</v>
      </c>
      <c r="C1939" s="107">
        <v>6</v>
      </c>
      <c r="D1939" s="108">
        <v>6747.5160830000004</v>
      </c>
      <c r="E1939" s="108">
        <v>489402.96370000002</v>
      </c>
      <c r="F1939" s="83"/>
    </row>
    <row r="1940" spans="1:6" ht="14.5" x14ac:dyDescent="0.35">
      <c r="A1940" s="107" t="s">
        <v>79</v>
      </c>
      <c r="B1940" s="107" t="s">
        <v>69</v>
      </c>
      <c r="C1940" s="107">
        <v>7</v>
      </c>
      <c r="D1940" s="108">
        <v>6719.1718730000002</v>
      </c>
      <c r="E1940" s="108">
        <v>486393.39610000001</v>
      </c>
      <c r="F1940" s="83"/>
    </row>
    <row r="1941" spans="1:6" ht="14.5" x14ac:dyDescent="0.35">
      <c r="A1941" s="107" t="s">
        <v>79</v>
      </c>
      <c r="B1941" s="107" t="s">
        <v>69</v>
      </c>
      <c r="C1941" s="107">
        <v>8</v>
      </c>
      <c r="D1941" s="108">
        <v>6211.1803630000004</v>
      </c>
      <c r="E1941" s="108">
        <v>430388.614</v>
      </c>
      <c r="F1941" s="83"/>
    </row>
    <row r="1942" spans="1:6" ht="14.5" x14ac:dyDescent="0.35">
      <c r="A1942" s="107" t="s">
        <v>79</v>
      </c>
      <c r="B1942" s="107" t="s">
        <v>69</v>
      </c>
      <c r="C1942" s="107">
        <v>9</v>
      </c>
      <c r="D1942" s="108">
        <v>5714.3984540000001</v>
      </c>
      <c r="E1942" s="108">
        <v>364220.36989999999</v>
      </c>
      <c r="F1942" s="83"/>
    </row>
    <row r="1943" spans="1:6" ht="14.5" x14ac:dyDescent="0.35">
      <c r="A1943" s="107" t="s">
        <v>79</v>
      </c>
      <c r="B1943" s="107" t="s">
        <v>69</v>
      </c>
      <c r="C1943" s="107">
        <v>10</v>
      </c>
      <c r="D1943" s="108">
        <v>5771.5078759999997</v>
      </c>
      <c r="E1943" s="108">
        <v>160949.10440000001</v>
      </c>
      <c r="F1943" s="83"/>
    </row>
    <row r="1944" spans="1:6" ht="14.5" x14ac:dyDescent="0.35">
      <c r="A1944" s="107" t="s">
        <v>79</v>
      </c>
      <c r="B1944" s="107" t="s">
        <v>69</v>
      </c>
      <c r="C1944" s="107">
        <v>11</v>
      </c>
      <c r="D1944" s="108">
        <v>6151.0153950000004</v>
      </c>
      <c r="E1944" s="108">
        <v>183680.81049999999</v>
      </c>
      <c r="F1944" s="83"/>
    </row>
    <row r="1945" spans="1:6" ht="14.5" x14ac:dyDescent="0.35">
      <c r="A1945" s="107" t="s">
        <v>79</v>
      </c>
      <c r="B1945" s="107" t="s">
        <v>69</v>
      </c>
      <c r="C1945" s="107">
        <v>12</v>
      </c>
      <c r="D1945" s="108">
        <v>6300.3723520000003</v>
      </c>
      <c r="E1945" s="108">
        <v>222563.3308</v>
      </c>
      <c r="F1945" s="83"/>
    </row>
    <row r="1946" spans="1:6" ht="14.5" x14ac:dyDescent="0.35">
      <c r="A1946" s="107" t="s">
        <v>79</v>
      </c>
      <c r="B1946" s="107" t="s">
        <v>71</v>
      </c>
      <c r="C1946" s="107">
        <v>1</v>
      </c>
      <c r="D1946" s="108">
        <v>100.08747150000001</v>
      </c>
      <c r="E1946" s="108">
        <v>8083.6335200000003</v>
      </c>
      <c r="F1946" s="83"/>
    </row>
    <row r="1947" spans="1:6" ht="14.5" x14ac:dyDescent="0.35">
      <c r="A1947" s="107" t="s">
        <v>79</v>
      </c>
      <c r="B1947" s="107" t="s">
        <v>71</v>
      </c>
      <c r="C1947" s="107">
        <v>2</v>
      </c>
      <c r="D1947" s="108">
        <v>75.912757429999999</v>
      </c>
      <c r="E1947" s="108">
        <v>5851.323136</v>
      </c>
      <c r="F1947" s="83"/>
    </row>
    <row r="1948" spans="1:6" ht="14.5" x14ac:dyDescent="0.35">
      <c r="A1948" s="107" t="s">
        <v>79</v>
      </c>
      <c r="B1948" s="107" t="s">
        <v>71</v>
      </c>
      <c r="C1948" s="107">
        <v>3</v>
      </c>
      <c r="D1948" s="108">
        <v>87.727050349999999</v>
      </c>
      <c r="E1948" s="108">
        <v>7144.1475309999996</v>
      </c>
      <c r="F1948" s="83"/>
    </row>
    <row r="1949" spans="1:6" ht="14.5" x14ac:dyDescent="0.35">
      <c r="A1949" s="107" t="s">
        <v>79</v>
      </c>
      <c r="B1949" s="107" t="s">
        <v>71</v>
      </c>
      <c r="C1949" s="107">
        <v>4</v>
      </c>
      <c r="D1949" s="108">
        <v>93.924177099999994</v>
      </c>
      <c r="E1949" s="108">
        <v>7466.6108320000003</v>
      </c>
      <c r="F1949" s="83"/>
    </row>
    <row r="1950" spans="1:6" ht="14.5" x14ac:dyDescent="0.35">
      <c r="A1950" s="107" t="s">
        <v>79</v>
      </c>
      <c r="B1950" s="107" t="s">
        <v>71</v>
      </c>
      <c r="C1950" s="107">
        <v>5</v>
      </c>
      <c r="D1950" s="108">
        <v>103.7937333</v>
      </c>
      <c r="E1950" s="108">
        <v>7768.3467929999997</v>
      </c>
      <c r="F1950" s="83"/>
    </row>
    <row r="1951" spans="1:6" ht="14.5" x14ac:dyDescent="0.35">
      <c r="A1951" s="107" t="s">
        <v>79</v>
      </c>
      <c r="B1951" s="107" t="s">
        <v>71</v>
      </c>
      <c r="C1951" s="107">
        <v>6</v>
      </c>
      <c r="D1951" s="108">
        <v>106.2777602</v>
      </c>
      <c r="E1951" s="108">
        <v>7352.2705530000003</v>
      </c>
      <c r="F1951" s="83"/>
    </row>
    <row r="1952" spans="1:6" ht="14.5" x14ac:dyDescent="0.35">
      <c r="A1952" s="107" t="s">
        <v>79</v>
      </c>
      <c r="B1952" s="107" t="s">
        <v>71</v>
      </c>
      <c r="C1952" s="107">
        <v>7</v>
      </c>
      <c r="D1952" s="108">
        <v>129.45529160000001</v>
      </c>
      <c r="E1952" s="108">
        <v>8827.9479570000003</v>
      </c>
      <c r="F1952" s="83"/>
    </row>
    <row r="1953" spans="1:6" ht="14.5" x14ac:dyDescent="0.35">
      <c r="A1953" s="107" t="s">
        <v>79</v>
      </c>
      <c r="B1953" s="107" t="s">
        <v>71</v>
      </c>
      <c r="C1953" s="107">
        <v>8</v>
      </c>
      <c r="D1953" s="108">
        <v>122.198887</v>
      </c>
      <c r="E1953" s="108">
        <v>8244.1435959999999</v>
      </c>
      <c r="F1953" s="83"/>
    </row>
    <row r="1954" spans="1:6" ht="14.5" x14ac:dyDescent="0.35">
      <c r="A1954" s="107" t="s">
        <v>79</v>
      </c>
      <c r="B1954" s="107" t="s">
        <v>71</v>
      </c>
      <c r="C1954" s="107">
        <v>9</v>
      </c>
      <c r="D1954" s="108">
        <v>126.23977240000001</v>
      </c>
      <c r="E1954" s="108">
        <v>7837.2562269999999</v>
      </c>
      <c r="F1954" s="83"/>
    </row>
    <row r="1955" spans="1:6" ht="14.5" x14ac:dyDescent="0.35">
      <c r="A1955" s="107" t="s">
        <v>79</v>
      </c>
      <c r="B1955" s="107" t="s">
        <v>71</v>
      </c>
      <c r="C1955" s="107">
        <v>10</v>
      </c>
      <c r="D1955" s="108">
        <v>118.16839969999999</v>
      </c>
      <c r="E1955" s="108">
        <v>5097.0102150000002</v>
      </c>
      <c r="F1955" s="83"/>
    </row>
    <row r="1956" spans="1:6" ht="14.5" x14ac:dyDescent="0.35">
      <c r="A1956" s="107" t="s">
        <v>79</v>
      </c>
      <c r="B1956" s="107" t="s">
        <v>71</v>
      </c>
      <c r="C1956" s="107">
        <v>11</v>
      </c>
      <c r="D1956" s="108">
        <v>115.9149268</v>
      </c>
      <c r="E1956" s="108">
        <v>5024.8058369999999</v>
      </c>
      <c r="F1956" s="83"/>
    </row>
    <row r="1957" spans="1:6" ht="14.5" x14ac:dyDescent="0.35">
      <c r="A1957" s="107" t="s">
        <v>79</v>
      </c>
      <c r="B1957" s="107" t="s">
        <v>71</v>
      </c>
      <c r="C1957" s="107">
        <v>12</v>
      </c>
      <c r="D1957" s="108">
        <v>119.959174</v>
      </c>
      <c r="E1957" s="108">
        <v>5333.4152489999997</v>
      </c>
      <c r="F1957" s="83"/>
    </row>
    <row r="1958" spans="1:6" ht="14.5" x14ac:dyDescent="0.35">
      <c r="A1958" s="107" t="s">
        <v>79</v>
      </c>
      <c r="B1958" s="107" t="s">
        <v>72</v>
      </c>
      <c r="C1958" s="107">
        <v>1</v>
      </c>
      <c r="D1958" s="108">
        <v>10542.942789999999</v>
      </c>
      <c r="E1958" s="108">
        <v>1214760.6710000001</v>
      </c>
      <c r="F1958" s="83"/>
    </row>
    <row r="1959" spans="1:6" ht="14.5" x14ac:dyDescent="0.35">
      <c r="A1959" s="107" t="s">
        <v>79</v>
      </c>
      <c r="B1959" s="107" t="s">
        <v>72</v>
      </c>
      <c r="C1959" s="107">
        <v>2</v>
      </c>
      <c r="D1959" s="108">
        <v>7648.7066349999996</v>
      </c>
      <c r="E1959" s="108">
        <v>859798.43799999997</v>
      </c>
      <c r="F1959" s="83"/>
    </row>
    <row r="1960" spans="1:6" ht="14.5" x14ac:dyDescent="0.35">
      <c r="A1960" s="107" t="s">
        <v>79</v>
      </c>
      <c r="B1960" s="107" t="s">
        <v>72</v>
      </c>
      <c r="C1960" s="107">
        <v>3</v>
      </c>
      <c r="D1960" s="108">
        <v>6759.9262909999998</v>
      </c>
      <c r="E1960" s="108">
        <v>775854.978</v>
      </c>
      <c r="F1960" s="83"/>
    </row>
    <row r="1961" spans="1:6" ht="14.5" x14ac:dyDescent="0.35">
      <c r="A1961" s="107" t="s">
        <v>79</v>
      </c>
      <c r="B1961" s="107" t="s">
        <v>72</v>
      </c>
      <c r="C1961" s="107">
        <v>4</v>
      </c>
      <c r="D1961" s="108">
        <v>5945.9725259999996</v>
      </c>
      <c r="E1961" s="108">
        <v>508129.223</v>
      </c>
      <c r="F1961" s="83"/>
    </row>
    <row r="1962" spans="1:6" ht="14.5" x14ac:dyDescent="0.35">
      <c r="A1962" s="107" t="s">
        <v>79</v>
      </c>
      <c r="B1962" s="107" t="s">
        <v>72</v>
      </c>
      <c r="C1962" s="107">
        <v>5</v>
      </c>
      <c r="D1962" s="108">
        <v>7718.4393890000001</v>
      </c>
      <c r="E1962" s="108">
        <v>617897.25390000001</v>
      </c>
      <c r="F1962" s="83"/>
    </row>
    <row r="1963" spans="1:6" ht="14.5" x14ac:dyDescent="0.35">
      <c r="A1963" s="107" t="s">
        <v>79</v>
      </c>
      <c r="B1963" s="107" t="s">
        <v>72</v>
      </c>
      <c r="C1963" s="107">
        <v>6</v>
      </c>
      <c r="D1963" s="108">
        <v>7742.1847950000001</v>
      </c>
      <c r="E1963" s="108">
        <v>597778.77960000001</v>
      </c>
      <c r="F1963" s="83"/>
    </row>
    <row r="1964" spans="1:6" ht="14.5" x14ac:dyDescent="0.35">
      <c r="A1964" s="107" t="s">
        <v>79</v>
      </c>
      <c r="B1964" s="107" t="s">
        <v>72</v>
      </c>
      <c r="C1964" s="107">
        <v>7</v>
      </c>
      <c r="D1964" s="108">
        <v>7978.2629969999998</v>
      </c>
      <c r="E1964" s="108">
        <v>668511.50659999996</v>
      </c>
      <c r="F1964" s="83"/>
    </row>
    <row r="1965" spans="1:6" ht="14.5" x14ac:dyDescent="0.35">
      <c r="A1965" s="107" t="s">
        <v>79</v>
      </c>
      <c r="B1965" s="107" t="s">
        <v>72</v>
      </c>
      <c r="C1965" s="107">
        <v>8</v>
      </c>
      <c r="D1965" s="108">
        <v>8970.0620760000002</v>
      </c>
      <c r="E1965" s="108">
        <v>722644.72719999996</v>
      </c>
      <c r="F1965" s="83"/>
    </row>
    <row r="1966" spans="1:6" ht="14.5" x14ac:dyDescent="0.35">
      <c r="A1966" s="107" t="s">
        <v>79</v>
      </c>
      <c r="B1966" s="107" t="s">
        <v>72</v>
      </c>
      <c r="C1966" s="107">
        <v>9</v>
      </c>
      <c r="D1966" s="108">
        <v>9880.5174779999998</v>
      </c>
      <c r="E1966" s="108">
        <v>865642.67599999998</v>
      </c>
      <c r="F1966" s="83"/>
    </row>
    <row r="1967" spans="1:6" ht="14.5" x14ac:dyDescent="0.35">
      <c r="A1967" s="107" t="s">
        <v>79</v>
      </c>
      <c r="B1967" s="107" t="s">
        <v>72</v>
      </c>
      <c r="C1967" s="107">
        <v>10</v>
      </c>
      <c r="D1967" s="108">
        <v>8923.9205860000002</v>
      </c>
      <c r="E1967" s="108">
        <v>633695.77249999996</v>
      </c>
      <c r="F1967" s="83"/>
    </row>
    <row r="1968" spans="1:6" ht="14.5" x14ac:dyDescent="0.35">
      <c r="A1968" s="107" t="s">
        <v>79</v>
      </c>
      <c r="B1968" s="107" t="s">
        <v>72</v>
      </c>
      <c r="C1968" s="107">
        <v>11</v>
      </c>
      <c r="D1968" s="108">
        <v>9963.2136210000008</v>
      </c>
      <c r="E1968" s="108">
        <v>689104.07779999997</v>
      </c>
      <c r="F1968" s="83"/>
    </row>
    <row r="1969" spans="1:6" ht="14.5" x14ac:dyDescent="0.35">
      <c r="A1969" s="107" t="s">
        <v>79</v>
      </c>
      <c r="B1969" s="107" t="s">
        <v>72</v>
      </c>
      <c r="C1969" s="107">
        <v>12</v>
      </c>
      <c r="D1969" s="108">
        <v>12391.679050000001</v>
      </c>
      <c r="E1969" s="108">
        <v>1003191.519</v>
      </c>
      <c r="F1969" s="83"/>
    </row>
    <row r="1970" spans="1:6" ht="14.5" x14ac:dyDescent="0.35">
      <c r="A1970" s="107" t="s">
        <v>79</v>
      </c>
      <c r="B1970" s="107" t="s">
        <v>73</v>
      </c>
      <c r="C1970" s="107">
        <v>1</v>
      </c>
      <c r="D1970" s="108">
        <v>1114.3615139999999</v>
      </c>
      <c r="E1970" s="108">
        <v>97726.416089999999</v>
      </c>
      <c r="F1970" s="83"/>
    </row>
    <row r="1971" spans="1:6" ht="14.5" x14ac:dyDescent="0.35">
      <c r="A1971" s="107" t="s">
        <v>79</v>
      </c>
      <c r="B1971" s="107" t="s">
        <v>73</v>
      </c>
      <c r="C1971" s="107">
        <v>2</v>
      </c>
      <c r="D1971" s="108">
        <v>992.12654280000004</v>
      </c>
      <c r="E1971" s="108">
        <v>84727.081739999994</v>
      </c>
      <c r="F1971" s="83"/>
    </row>
    <row r="1972" spans="1:6" ht="14.5" x14ac:dyDescent="0.35">
      <c r="A1972" s="107" t="s">
        <v>79</v>
      </c>
      <c r="B1972" s="107" t="s">
        <v>73</v>
      </c>
      <c r="C1972" s="107">
        <v>3</v>
      </c>
      <c r="D1972" s="108">
        <v>1058.092179</v>
      </c>
      <c r="E1972" s="108">
        <v>93378.576409999994</v>
      </c>
      <c r="F1972" s="83"/>
    </row>
    <row r="1973" spans="1:6" ht="14.5" x14ac:dyDescent="0.35">
      <c r="A1973" s="107" t="s">
        <v>79</v>
      </c>
      <c r="B1973" s="107" t="s">
        <v>73</v>
      </c>
      <c r="C1973" s="107">
        <v>4</v>
      </c>
      <c r="D1973" s="108">
        <v>955.94772929999999</v>
      </c>
      <c r="E1973" s="108">
        <v>76292.130709999998</v>
      </c>
      <c r="F1973" s="83"/>
    </row>
    <row r="1974" spans="1:6" ht="14.5" x14ac:dyDescent="0.35">
      <c r="A1974" s="107" t="s">
        <v>79</v>
      </c>
      <c r="B1974" s="107" t="s">
        <v>73</v>
      </c>
      <c r="C1974" s="107">
        <v>5</v>
      </c>
      <c r="D1974" s="108">
        <v>1025.519734</v>
      </c>
      <c r="E1974" s="108">
        <v>76228.112810000006</v>
      </c>
      <c r="F1974" s="83"/>
    </row>
    <row r="1975" spans="1:6" ht="14.5" x14ac:dyDescent="0.35">
      <c r="A1975" s="107" t="s">
        <v>79</v>
      </c>
      <c r="B1975" s="107" t="s">
        <v>73</v>
      </c>
      <c r="C1975" s="107">
        <v>6</v>
      </c>
      <c r="D1975" s="108">
        <v>1124.739959</v>
      </c>
      <c r="E1975" s="108">
        <v>81578.557199999996</v>
      </c>
      <c r="F1975" s="83"/>
    </row>
    <row r="1976" spans="1:6" ht="14.5" x14ac:dyDescent="0.35">
      <c r="A1976" s="107" t="s">
        <v>79</v>
      </c>
      <c r="B1976" s="107" t="s">
        <v>73</v>
      </c>
      <c r="C1976" s="107">
        <v>7</v>
      </c>
      <c r="D1976" s="108">
        <v>1119.950206</v>
      </c>
      <c r="E1976" s="108">
        <v>81072.178159999996</v>
      </c>
      <c r="F1976" s="83"/>
    </row>
    <row r="1977" spans="1:6" ht="14.5" x14ac:dyDescent="0.35">
      <c r="A1977" s="107" t="s">
        <v>79</v>
      </c>
      <c r="B1977" s="107" t="s">
        <v>73</v>
      </c>
      <c r="C1977" s="107">
        <v>8</v>
      </c>
      <c r="D1977" s="108">
        <v>1035.2865879999999</v>
      </c>
      <c r="E1977" s="108">
        <v>71736.672390000007</v>
      </c>
      <c r="F1977" s="83"/>
    </row>
    <row r="1978" spans="1:6" ht="14.5" x14ac:dyDescent="0.35">
      <c r="A1978" s="107" t="s">
        <v>79</v>
      </c>
      <c r="B1978" s="107" t="s">
        <v>73</v>
      </c>
      <c r="C1978" s="107">
        <v>9</v>
      </c>
      <c r="D1978" s="108">
        <v>952.50725020000004</v>
      </c>
      <c r="E1978" s="108">
        <v>60709.382369999999</v>
      </c>
      <c r="F1978" s="83"/>
    </row>
    <row r="1979" spans="1:6" ht="14.5" x14ac:dyDescent="0.35">
      <c r="A1979" s="107" t="s">
        <v>79</v>
      </c>
      <c r="B1979" s="107" t="s">
        <v>73</v>
      </c>
      <c r="C1979" s="107">
        <v>10</v>
      </c>
      <c r="D1979" s="108">
        <v>962.03497800000002</v>
      </c>
      <c r="E1979" s="108">
        <v>26825.094799999999</v>
      </c>
      <c r="F1979" s="83"/>
    </row>
    <row r="1980" spans="1:6" ht="14.5" x14ac:dyDescent="0.35">
      <c r="A1980" s="107" t="s">
        <v>79</v>
      </c>
      <c r="B1980" s="107" t="s">
        <v>73</v>
      </c>
      <c r="C1980" s="107">
        <v>11</v>
      </c>
      <c r="D1980" s="108">
        <v>1025.2692119999999</v>
      </c>
      <c r="E1980" s="108">
        <v>30613.91821</v>
      </c>
      <c r="F1980" s="83"/>
    </row>
    <row r="1981" spans="1:6" ht="14.5" x14ac:dyDescent="0.35">
      <c r="A1981" s="107" t="s">
        <v>79</v>
      </c>
      <c r="B1981" s="107" t="s">
        <v>73</v>
      </c>
      <c r="C1981" s="107">
        <v>12</v>
      </c>
      <c r="D1981" s="108">
        <v>1050.154601</v>
      </c>
      <c r="E1981" s="108">
        <v>37095.41072</v>
      </c>
      <c r="F1981" s="83"/>
    </row>
    <row r="1982" spans="1:6" ht="14.5" x14ac:dyDescent="0.35">
      <c r="A1982" s="107" t="s">
        <v>79</v>
      </c>
      <c r="B1982" s="107" t="s">
        <v>74</v>
      </c>
      <c r="C1982" s="107">
        <v>1</v>
      </c>
      <c r="D1982" s="108">
        <v>309.27448040000002</v>
      </c>
      <c r="E1982" s="108">
        <v>25683.388370000001</v>
      </c>
      <c r="F1982" s="83"/>
    </row>
    <row r="1983" spans="1:6" ht="14.5" x14ac:dyDescent="0.35">
      <c r="A1983" s="107" t="s">
        <v>79</v>
      </c>
      <c r="B1983" s="107" t="s">
        <v>74</v>
      </c>
      <c r="C1983" s="107">
        <v>2</v>
      </c>
      <c r="D1983" s="108">
        <v>261.95020849999997</v>
      </c>
      <c r="E1983" s="108">
        <v>20405.617320000001</v>
      </c>
      <c r="F1983" s="83"/>
    </row>
    <row r="1984" spans="1:6" ht="14.5" x14ac:dyDescent="0.35">
      <c r="A1984" s="107" t="s">
        <v>79</v>
      </c>
      <c r="B1984" s="107" t="s">
        <v>74</v>
      </c>
      <c r="C1984" s="107">
        <v>3</v>
      </c>
      <c r="D1984" s="108">
        <v>317.76946249999997</v>
      </c>
      <c r="E1984" s="108">
        <v>26062.890309999999</v>
      </c>
      <c r="F1984" s="83"/>
    </row>
    <row r="1985" spans="1:6" ht="14.5" x14ac:dyDescent="0.35">
      <c r="A1985" s="107" t="s">
        <v>79</v>
      </c>
      <c r="B1985" s="107" t="s">
        <v>74</v>
      </c>
      <c r="C1985" s="107">
        <v>4</v>
      </c>
      <c r="D1985" s="108">
        <v>263.80292839999998</v>
      </c>
      <c r="E1985" s="108">
        <v>21248.555420000001</v>
      </c>
      <c r="F1985" s="83"/>
    </row>
    <row r="1986" spans="1:6" ht="14.5" x14ac:dyDescent="0.35">
      <c r="A1986" s="107" t="s">
        <v>79</v>
      </c>
      <c r="B1986" s="107" t="s">
        <v>74</v>
      </c>
      <c r="C1986" s="107">
        <v>5</v>
      </c>
      <c r="D1986" s="108">
        <v>266.10763609999998</v>
      </c>
      <c r="E1986" s="108">
        <v>20004.793799999999</v>
      </c>
      <c r="F1986" s="83"/>
    </row>
    <row r="1987" spans="1:6" ht="14.5" x14ac:dyDescent="0.35">
      <c r="A1987" s="107" t="s">
        <v>79</v>
      </c>
      <c r="B1987" s="107" t="s">
        <v>74</v>
      </c>
      <c r="C1987" s="107">
        <v>6</v>
      </c>
      <c r="D1987" s="108">
        <v>256.28871029999999</v>
      </c>
      <c r="E1987" s="108">
        <v>17558.961139999999</v>
      </c>
      <c r="F1987" s="83"/>
    </row>
    <row r="1988" spans="1:6" ht="14.5" x14ac:dyDescent="0.35">
      <c r="A1988" s="107" t="s">
        <v>79</v>
      </c>
      <c r="B1988" s="107" t="s">
        <v>74</v>
      </c>
      <c r="C1988" s="107">
        <v>7</v>
      </c>
      <c r="D1988" s="108">
        <v>248.43830750000001</v>
      </c>
      <c r="E1988" s="108">
        <v>16742.654500000001</v>
      </c>
      <c r="F1988" s="83"/>
    </row>
    <row r="1989" spans="1:6" ht="14.5" x14ac:dyDescent="0.35">
      <c r="A1989" s="107" t="s">
        <v>79</v>
      </c>
      <c r="B1989" s="107" t="s">
        <v>74</v>
      </c>
      <c r="C1989" s="107">
        <v>8</v>
      </c>
      <c r="D1989" s="108">
        <v>224.2153783</v>
      </c>
      <c r="E1989" s="108">
        <v>14875.052449999999</v>
      </c>
      <c r="F1989" s="83"/>
    </row>
    <row r="1990" spans="1:6" ht="14.5" x14ac:dyDescent="0.35">
      <c r="A1990" s="107" t="s">
        <v>79</v>
      </c>
      <c r="B1990" s="107" t="s">
        <v>74</v>
      </c>
      <c r="C1990" s="107">
        <v>9</v>
      </c>
      <c r="D1990" s="108">
        <v>251.0673185</v>
      </c>
      <c r="E1990" s="108">
        <v>15168.9146</v>
      </c>
      <c r="F1990" s="83"/>
    </row>
    <row r="1991" spans="1:6" ht="14.5" x14ac:dyDescent="0.35">
      <c r="A1991" s="107" t="s">
        <v>79</v>
      </c>
      <c r="B1991" s="107" t="s">
        <v>74</v>
      </c>
      <c r="C1991" s="107">
        <v>10</v>
      </c>
      <c r="D1991" s="108">
        <v>342.70288010000002</v>
      </c>
      <c r="E1991" s="108">
        <v>13242.11483</v>
      </c>
      <c r="F1991" s="83"/>
    </row>
    <row r="1992" spans="1:6" ht="14.5" x14ac:dyDescent="0.35">
      <c r="A1992" s="107" t="s">
        <v>79</v>
      </c>
      <c r="B1992" s="107" t="s">
        <v>74</v>
      </c>
      <c r="C1992" s="107">
        <v>11</v>
      </c>
      <c r="D1992" s="108">
        <v>324.14078890000002</v>
      </c>
      <c r="E1992" s="108">
        <v>12341.526669999999</v>
      </c>
      <c r="F1992" s="83"/>
    </row>
    <row r="1993" spans="1:6" ht="14.5" x14ac:dyDescent="0.35">
      <c r="A1993" s="107" t="s">
        <v>79</v>
      </c>
      <c r="B1993" s="107" t="s">
        <v>74</v>
      </c>
      <c r="C1993" s="107">
        <v>12</v>
      </c>
      <c r="D1993" s="108">
        <v>388.8334504</v>
      </c>
      <c r="E1993" s="108">
        <v>15963.23553</v>
      </c>
      <c r="F1993" s="83"/>
    </row>
    <row r="1994" spans="1:6" ht="14.5" x14ac:dyDescent="0.35">
      <c r="A1994" s="107" t="s">
        <v>79</v>
      </c>
      <c r="B1994" s="107" t="s">
        <v>75</v>
      </c>
      <c r="C1994" s="107">
        <v>1</v>
      </c>
      <c r="D1994" s="108">
        <v>340341.56079999998</v>
      </c>
      <c r="E1994" s="108">
        <v>22056902.82</v>
      </c>
      <c r="F1994" s="83"/>
    </row>
    <row r="1995" spans="1:6" ht="14.5" x14ac:dyDescent="0.35">
      <c r="A1995" s="107" t="s">
        <v>79</v>
      </c>
      <c r="B1995" s="107" t="s">
        <v>75</v>
      </c>
      <c r="C1995" s="107">
        <v>2</v>
      </c>
      <c r="D1995" s="108">
        <v>335044.13549999997</v>
      </c>
      <c r="E1995" s="108">
        <v>23665316.329999998</v>
      </c>
      <c r="F1995" s="83"/>
    </row>
    <row r="1996" spans="1:6" ht="14.5" x14ac:dyDescent="0.35">
      <c r="A1996" s="107" t="s">
        <v>79</v>
      </c>
      <c r="B1996" s="107" t="s">
        <v>75</v>
      </c>
      <c r="C1996" s="107">
        <v>3</v>
      </c>
      <c r="D1996" s="108">
        <v>356891.70240000001</v>
      </c>
      <c r="E1996" s="108">
        <v>26818647.98</v>
      </c>
      <c r="F1996" s="83"/>
    </row>
    <row r="1997" spans="1:6" ht="14.5" x14ac:dyDescent="0.35">
      <c r="A1997" s="107" t="s">
        <v>79</v>
      </c>
      <c r="B1997" s="107" t="s">
        <v>75</v>
      </c>
      <c r="C1997" s="107">
        <v>4</v>
      </c>
      <c r="D1997" s="108">
        <v>367098.47090000001</v>
      </c>
      <c r="E1997" s="108">
        <v>27240096.359999999</v>
      </c>
      <c r="F1997" s="83"/>
    </row>
    <row r="1998" spans="1:6" ht="14.5" x14ac:dyDescent="0.35">
      <c r="A1998" s="107" t="s">
        <v>79</v>
      </c>
      <c r="B1998" s="107" t="s">
        <v>75</v>
      </c>
      <c r="C1998" s="107">
        <v>5</v>
      </c>
      <c r="D1998" s="108">
        <v>359592.52260000003</v>
      </c>
      <c r="E1998" s="108">
        <v>25964045.5</v>
      </c>
      <c r="F1998" s="83"/>
    </row>
    <row r="1999" spans="1:6" ht="14.5" x14ac:dyDescent="0.35">
      <c r="A1999" s="107" t="s">
        <v>79</v>
      </c>
      <c r="B1999" s="107" t="s">
        <v>75</v>
      </c>
      <c r="C1999" s="107">
        <v>6</v>
      </c>
      <c r="D1999" s="108">
        <v>317825.19189999998</v>
      </c>
      <c r="E1999" s="108">
        <v>22648046.960000001</v>
      </c>
      <c r="F1999" s="83"/>
    </row>
    <row r="2000" spans="1:6" ht="14.5" x14ac:dyDescent="0.35">
      <c r="A2000" s="107" t="s">
        <v>79</v>
      </c>
      <c r="B2000" s="107" t="s">
        <v>75</v>
      </c>
      <c r="C2000" s="107">
        <v>7</v>
      </c>
      <c r="D2000" s="108">
        <v>338107.40950000001</v>
      </c>
      <c r="E2000" s="108">
        <v>21038017.620000001</v>
      </c>
      <c r="F2000" s="83"/>
    </row>
    <row r="2001" spans="1:6" ht="14.5" x14ac:dyDescent="0.35">
      <c r="A2001" s="107" t="s">
        <v>79</v>
      </c>
      <c r="B2001" s="107" t="s">
        <v>75</v>
      </c>
      <c r="C2001" s="107">
        <v>8</v>
      </c>
      <c r="D2001" s="108">
        <v>272889.9607</v>
      </c>
      <c r="E2001" s="108">
        <v>14313479.16</v>
      </c>
      <c r="F2001" s="83"/>
    </row>
    <row r="2002" spans="1:6" ht="14.5" x14ac:dyDescent="0.35">
      <c r="A2002" s="107" t="s">
        <v>79</v>
      </c>
      <c r="B2002" s="107" t="s">
        <v>75</v>
      </c>
      <c r="C2002" s="107">
        <v>9</v>
      </c>
      <c r="D2002" s="108">
        <v>310997.5649</v>
      </c>
      <c r="E2002" s="108">
        <v>14653970.199999999</v>
      </c>
      <c r="F2002" s="83"/>
    </row>
    <row r="2003" spans="1:6" ht="14.5" x14ac:dyDescent="0.35">
      <c r="A2003" s="107" t="s">
        <v>79</v>
      </c>
      <c r="B2003" s="107" t="s">
        <v>75</v>
      </c>
      <c r="C2003" s="107">
        <v>10</v>
      </c>
      <c r="D2003" s="108">
        <v>320090.3824</v>
      </c>
      <c r="E2003" s="108">
        <v>13481872.449999999</v>
      </c>
      <c r="F2003" s="83"/>
    </row>
    <row r="2004" spans="1:6" ht="14.5" x14ac:dyDescent="0.35">
      <c r="A2004" s="107" t="s">
        <v>79</v>
      </c>
      <c r="B2004" s="107" t="s">
        <v>75</v>
      </c>
      <c r="C2004" s="107">
        <v>11</v>
      </c>
      <c r="D2004" s="108">
        <v>312562.63449999999</v>
      </c>
      <c r="E2004" s="108">
        <v>12934351.68</v>
      </c>
      <c r="F2004" s="83"/>
    </row>
    <row r="2005" spans="1:6" ht="14.5" x14ac:dyDescent="0.35">
      <c r="A2005" s="107" t="s">
        <v>79</v>
      </c>
      <c r="B2005" s="107" t="s">
        <v>75</v>
      </c>
      <c r="C2005" s="107">
        <v>12</v>
      </c>
      <c r="D2005" s="108">
        <v>329213.00959999999</v>
      </c>
      <c r="E2005" s="108">
        <v>14082911.34</v>
      </c>
      <c r="F2005" s="83"/>
    </row>
    <row r="2006" spans="1:6" ht="14.5" x14ac:dyDescent="0.35">
      <c r="A2006" s="107" t="s">
        <v>79</v>
      </c>
      <c r="B2006" s="107" t="s">
        <v>76</v>
      </c>
      <c r="C2006" s="107">
        <v>1</v>
      </c>
      <c r="D2006" s="108">
        <v>6087.9367179999999</v>
      </c>
      <c r="E2006" s="108">
        <v>462515.83740000002</v>
      </c>
      <c r="F2006" s="83"/>
    </row>
    <row r="2007" spans="1:6" ht="14.5" x14ac:dyDescent="0.35">
      <c r="A2007" s="107" t="s">
        <v>79</v>
      </c>
      <c r="B2007" s="107" t="s">
        <v>76</v>
      </c>
      <c r="C2007" s="107">
        <v>2</v>
      </c>
      <c r="D2007" s="108">
        <v>5993.2275330000002</v>
      </c>
      <c r="E2007" s="108">
        <v>433876.4045</v>
      </c>
      <c r="F2007" s="83"/>
    </row>
    <row r="2008" spans="1:6" ht="14.5" x14ac:dyDescent="0.35">
      <c r="A2008" s="107" t="s">
        <v>79</v>
      </c>
      <c r="B2008" s="107" t="s">
        <v>76</v>
      </c>
      <c r="C2008" s="107">
        <v>3</v>
      </c>
      <c r="D2008" s="108">
        <v>7135.3948350000001</v>
      </c>
      <c r="E2008" s="108">
        <v>542081.26859999995</v>
      </c>
      <c r="F2008" s="83"/>
    </row>
    <row r="2009" spans="1:6" ht="14.5" x14ac:dyDescent="0.35">
      <c r="A2009" s="107" t="s">
        <v>79</v>
      </c>
      <c r="B2009" s="107" t="s">
        <v>76</v>
      </c>
      <c r="C2009" s="107">
        <v>4</v>
      </c>
      <c r="D2009" s="108">
        <v>6241.1252130000003</v>
      </c>
      <c r="E2009" s="108">
        <v>459664.91769999999</v>
      </c>
      <c r="F2009" s="83"/>
    </row>
    <row r="2010" spans="1:6" ht="14.5" x14ac:dyDescent="0.35">
      <c r="A2010" s="107" t="s">
        <v>79</v>
      </c>
      <c r="B2010" s="107" t="s">
        <v>76</v>
      </c>
      <c r="C2010" s="107">
        <v>5</v>
      </c>
      <c r="D2010" s="108">
        <v>6360.5250390000001</v>
      </c>
      <c r="E2010" s="108">
        <v>441811.91</v>
      </c>
      <c r="F2010" s="83"/>
    </row>
    <row r="2011" spans="1:6" ht="14.5" x14ac:dyDescent="0.35">
      <c r="A2011" s="107" t="s">
        <v>79</v>
      </c>
      <c r="B2011" s="107" t="s">
        <v>76</v>
      </c>
      <c r="C2011" s="107">
        <v>6</v>
      </c>
      <c r="D2011" s="108">
        <v>5877.675201</v>
      </c>
      <c r="E2011" s="108">
        <v>379907.95640000002</v>
      </c>
      <c r="F2011" s="83"/>
    </row>
    <row r="2012" spans="1:6" ht="14.5" x14ac:dyDescent="0.35">
      <c r="A2012" s="107" t="s">
        <v>79</v>
      </c>
      <c r="B2012" s="107" t="s">
        <v>76</v>
      </c>
      <c r="C2012" s="107">
        <v>7</v>
      </c>
      <c r="D2012" s="108">
        <v>5881.125462</v>
      </c>
      <c r="E2012" s="108">
        <v>378035.81599999999</v>
      </c>
      <c r="F2012" s="83"/>
    </row>
    <row r="2013" spans="1:6" ht="14.5" x14ac:dyDescent="0.35">
      <c r="A2013" s="107" t="s">
        <v>79</v>
      </c>
      <c r="B2013" s="107" t="s">
        <v>76</v>
      </c>
      <c r="C2013" s="107">
        <v>8</v>
      </c>
      <c r="D2013" s="108">
        <v>5817.9474060000002</v>
      </c>
      <c r="E2013" s="108">
        <v>376289.9607</v>
      </c>
      <c r="F2013" s="83"/>
    </row>
    <row r="2014" spans="1:6" ht="14.5" x14ac:dyDescent="0.35">
      <c r="A2014" s="107" t="s">
        <v>79</v>
      </c>
      <c r="B2014" s="107" t="s">
        <v>76</v>
      </c>
      <c r="C2014" s="107">
        <v>9</v>
      </c>
      <c r="D2014" s="108">
        <v>5181.8240290000003</v>
      </c>
      <c r="E2014" s="108">
        <v>311524.77399999998</v>
      </c>
      <c r="F2014" s="83"/>
    </row>
    <row r="2015" spans="1:6" ht="14.5" x14ac:dyDescent="0.35">
      <c r="A2015" s="107" t="s">
        <v>79</v>
      </c>
      <c r="B2015" s="107" t="s">
        <v>76</v>
      </c>
      <c r="C2015" s="107">
        <v>10</v>
      </c>
      <c r="D2015" s="108">
        <v>4889.0567689999998</v>
      </c>
      <c r="E2015" s="108">
        <v>193717.72159999999</v>
      </c>
      <c r="F2015" s="83"/>
    </row>
    <row r="2016" spans="1:6" ht="14.5" x14ac:dyDescent="0.35">
      <c r="A2016" s="107" t="s">
        <v>79</v>
      </c>
      <c r="B2016" s="107" t="s">
        <v>76</v>
      </c>
      <c r="C2016" s="107">
        <v>11</v>
      </c>
      <c r="D2016" s="108">
        <v>5066.0848969999997</v>
      </c>
      <c r="E2016" s="108">
        <v>200912.43030000001</v>
      </c>
      <c r="F2016" s="83"/>
    </row>
    <row r="2017" spans="1:6" ht="14.5" x14ac:dyDescent="0.35">
      <c r="A2017" s="107" t="s">
        <v>79</v>
      </c>
      <c r="B2017" s="107" t="s">
        <v>76</v>
      </c>
      <c r="C2017" s="107">
        <v>12</v>
      </c>
      <c r="D2017" s="108">
        <v>5960.176461</v>
      </c>
      <c r="E2017" s="108">
        <v>244321.8003</v>
      </c>
      <c r="F2017" s="83"/>
    </row>
    <row r="2018" spans="1:6" ht="14.5" x14ac:dyDescent="0.35">
      <c r="A2018" s="107" t="s">
        <v>79</v>
      </c>
      <c r="B2018" s="107" t="s">
        <v>77</v>
      </c>
      <c r="C2018" s="107">
        <v>1</v>
      </c>
      <c r="D2018" s="108">
        <v>76.211960239999996</v>
      </c>
      <c r="E2018" s="108">
        <v>6541.4271099999996</v>
      </c>
      <c r="F2018" s="83"/>
    </row>
    <row r="2019" spans="1:6" ht="14.5" x14ac:dyDescent="0.35">
      <c r="A2019" s="107" t="s">
        <v>79</v>
      </c>
      <c r="B2019" s="107" t="s">
        <v>77</v>
      </c>
      <c r="C2019" s="107">
        <v>2</v>
      </c>
      <c r="D2019" s="108">
        <v>61.674081749999999</v>
      </c>
      <c r="E2019" s="108">
        <v>4775.1367259999997</v>
      </c>
      <c r="F2019" s="83"/>
    </row>
    <row r="2020" spans="1:6" ht="14.5" x14ac:dyDescent="0.35">
      <c r="A2020" s="107" t="s">
        <v>79</v>
      </c>
      <c r="B2020" s="107" t="s">
        <v>77</v>
      </c>
      <c r="C2020" s="107">
        <v>3</v>
      </c>
      <c r="D2020" s="108">
        <v>64.029577169999996</v>
      </c>
      <c r="E2020" s="108">
        <v>5189.138046</v>
      </c>
      <c r="F2020" s="83"/>
    </row>
    <row r="2021" spans="1:6" ht="14.5" x14ac:dyDescent="0.35">
      <c r="A2021" s="107" t="s">
        <v>79</v>
      </c>
      <c r="B2021" s="107" t="s">
        <v>77</v>
      </c>
      <c r="C2021" s="107">
        <v>4</v>
      </c>
      <c r="D2021" s="108">
        <v>64.232500659999999</v>
      </c>
      <c r="E2021" s="108">
        <v>5129.8413339999997</v>
      </c>
      <c r="F2021" s="83"/>
    </row>
    <row r="2022" spans="1:6" ht="14.5" x14ac:dyDescent="0.35">
      <c r="A2022" s="107" t="s">
        <v>79</v>
      </c>
      <c r="B2022" s="107" t="s">
        <v>77</v>
      </c>
      <c r="C2022" s="107">
        <v>5</v>
      </c>
      <c r="D2022" s="108">
        <v>77.764949189999996</v>
      </c>
      <c r="E2022" s="108">
        <v>5784.0756199999996</v>
      </c>
      <c r="F2022" s="83"/>
    </row>
    <row r="2023" spans="1:6" ht="14.5" x14ac:dyDescent="0.35">
      <c r="A2023" s="107" t="s">
        <v>79</v>
      </c>
      <c r="B2023" s="107" t="s">
        <v>77</v>
      </c>
      <c r="C2023" s="107">
        <v>6</v>
      </c>
      <c r="D2023" s="108">
        <v>96.302332079999999</v>
      </c>
      <c r="E2023" s="108">
        <v>6623.586886</v>
      </c>
      <c r="F2023" s="83"/>
    </row>
    <row r="2024" spans="1:6" ht="14.5" x14ac:dyDescent="0.35">
      <c r="A2024" s="107" t="s">
        <v>79</v>
      </c>
      <c r="B2024" s="107" t="s">
        <v>77</v>
      </c>
      <c r="C2024" s="107">
        <v>7</v>
      </c>
      <c r="D2024" s="108">
        <v>120.2598498</v>
      </c>
      <c r="E2024" s="108">
        <v>8152.2705999999998</v>
      </c>
      <c r="F2024" s="83"/>
    </row>
    <row r="2025" spans="1:6" ht="14.5" x14ac:dyDescent="0.35">
      <c r="A2025" s="107" t="s">
        <v>79</v>
      </c>
      <c r="B2025" s="107" t="s">
        <v>77</v>
      </c>
      <c r="C2025" s="107">
        <v>8</v>
      </c>
      <c r="D2025" s="108">
        <v>117.3500691</v>
      </c>
      <c r="E2025" s="108">
        <v>7920.0304150000002</v>
      </c>
      <c r="F2025" s="83"/>
    </row>
    <row r="2026" spans="1:6" ht="14.5" x14ac:dyDescent="0.35">
      <c r="A2026" s="107" t="s">
        <v>79</v>
      </c>
      <c r="B2026" s="107" t="s">
        <v>77</v>
      </c>
      <c r="C2026" s="107">
        <v>9</v>
      </c>
      <c r="D2026" s="108">
        <v>119.0324627</v>
      </c>
      <c r="E2026" s="108">
        <v>7343.6599349999997</v>
      </c>
      <c r="F2026" s="83"/>
    </row>
    <row r="2027" spans="1:6" ht="14.5" x14ac:dyDescent="0.35">
      <c r="A2027" s="107" t="s">
        <v>79</v>
      </c>
      <c r="B2027" s="107" t="s">
        <v>77</v>
      </c>
      <c r="C2027" s="107">
        <v>10</v>
      </c>
      <c r="D2027" s="108">
        <v>112.3362345</v>
      </c>
      <c r="E2027" s="108">
        <v>5395.9960090000004</v>
      </c>
      <c r="F2027" s="83"/>
    </row>
    <row r="2028" spans="1:6" ht="14.5" x14ac:dyDescent="0.35">
      <c r="A2028" s="107" t="s">
        <v>79</v>
      </c>
      <c r="B2028" s="107" t="s">
        <v>77</v>
      </c>
      <c r="C2028" s="107">
        <v>11</v>
      </c>
      <c r="D2028" s="108">
        <v>132.33328270000001</v>
      </c>
      <c r="E2028" s="108">
        <v>6351.949533</v>
      </c>
      <c r="F2028" s="83"/>
    </row>
    <row r="2029" spans="1:6" ht="14.5" x14ac:dyDescent="0.35">
      <c r="A2029" s="107" t="s">
        <v>79</v>
      </c>
      <c r="B2029" s="107" t="s">
        <v>77</v>
      </c>
      <c r="C2029" s="107">
        <v>12</v>
      </c>
      <c r="D2029" s="108">
        <v>104.2781165</v>
      </c>
      <c r="E2029" s="108">
        <v>4612.6966400000001</v>
      </c>
      <c r="F2029" s="83"/>
    </row>
    <row r="2030" spans="1:6" ht="14.5" x14ac:dyDescent="0.35">
      <c r="A2030" s="107" t="s">
        <v>79</v>
      </c>
      <c r="B2030" s="107" t="s">
        <v>435</v>
      </c>
      <c r="C2030" s="107">
        <v>1</v>
      </c>
      <c r="D2030" s="108">
        <v>597.98292279999998</v>
      </c>
      <c r="E2030" s="108">
        <v>53985.812700000002</v>
      </c>
      <c r="F2030" s="83"/>
    </row>
    <row r="2031" spans="1:6" ht="14.5" x14ac:dyDescent="0.35">
      <c r="A2031" s="107" t="s">
        <v>79</v>
      </c>
      <c r="B2031" s="107" t="s">
        <v>435</v>
      </c>
      <c r="C2031" s="107">
        <v>2</v>
      </c>
      <c r="D2031" s="108">
        <v>547.91595970000003</v>
      </c>
      <c r="E2031" s="108">
        <v>46831.776380000003</v>
      </c>
      <c r="F2031" s="83"/>
    </row>
    <row r="2032" spans="1:6" ht="14.5" x14ac:dyDescent="0.35">
      <c r="A2032" s="107" t="s">
        <v>79</v>
      </c>
      <c r="B2032" s="107" t="s">
        <v>435</v>
      </c>
      <c r="C2032" s="107">
        <v>3</v>
      </c>
      <c r="D2032" s="108">
        <v>598.84679800000004</v>
      </c>
      <c r="E2032" s="108">
        <v>54998.575640000003</v>
      </c>
      <c r="F2032" s="83"/>
    </row>
    <row r="2033" spans="1:6" ht="14.5" x14ac:dyDescent="0.35">
      <c r="A2033" s="107" t="s">
        <v>79</v>
      </c>
      <c r="B2033" s="107" t="s">
        <v>435</v>
      </c>
      <c r="C2033" s="107">
        <v>4</v>
      </c>
      <c r="D2033" s="108">
        <v>579.88373690000003</v>
      </c>
      <c r="E2033" s="108">
        <v>49091.738319999997</v>
      </c>
      <c r="F2033" s="83"/>
    </row>
    <row r="2034" spans="1:6" ht="14.5" x14ac:dyDescent="0.35">
      <c r="A2034" s="107" t="s">
        <v>79</v>
      </c>
      <c r="B2034" s="107" t="s">
        <v>435</v>
      </c>
      <c r="C2034" s="107">
        <v>5</v>
      </c>
      <c r="D2034" s="108">
        <v>650.56565490000003</v>
      </c>
      <c r="E2034" s="108">
        <v>50813.67338</v>
      </c>
      <c r="F2034" s="83"/>
    </row>
    <row r="2035" spans="1:6" ht="14.5" x14ac:dyDescent="0.35">
      <c r="A2035" s="107" t="s">
        <v>79</v>
      </c>
      <c r="B2035" s="107" t="s">
        <v>435</v>
      </c>
      <c r="C2035" s="107">
        <v>6</v>
      </c>
      <c r="D2035" s="108">
        <v>710.4028505</v>
      </c>
      <c r="E2035" s="108">
        <v>49514.237670000002</v>
      </c>
      <c r="F2035" s="83"/>
    </row>
    <row r="2036" spans="1:6" ht="14.5" x14ac:dyDescent="0.35">
      <c r="A2036" s="107" t="s">
        <v>79</v>
      </c>
      <c r="B2036" s="107" t="s">
        <v>435</v>
      </c>
      <c r="C2036" s="107">
        <v>7</v>
      </c>
      <c r="D2036" s="108">
        <v>700.51798080000003</v>
      </c>
      <c r="E2036" s="108">
        <v>52166.101840000003</v>
      </c>
      <c r="F2036" s="83"/>
    </row>
    <row r="2037" spans="1:6" ht="14.5" x14ac:dyDescent="0.35">
      <c r="A2037" s="107" t="s">
        <v>79</v>
      </c>
      <c r="B2037" s="107" t="s">
        <v>435</v>
      </c>
      <c r="C2037" s="107">
        <v>8</v>
      </c>
      <c r="D2037" s="108">
        <v>646.16700820000005</v>
      </c>
      <c r="E2037" s="108">
        <v>47640.392189999999</v>
      </c>
      <c r="F2037" s="83"/>
    </row>
    <row r="2038" spans="1:6" ht="14.5" x14ac:dyDescent="0.35">
      <c r="A2038" s="107" t="s">
        <v>79</v>
      </c>
      <c r="B2038" s="107" t="s">
        <v>435</v>
      </c>
      <c r="C2038" s="107">
        <v>9</v>
      </c>
      <c r="D2038" s="108">
        <v>591.33201359999998</v>
      </c>
      <c r="E2038" s="108">
        <v>41284.460729999999</v>
      </c>
      <c r="F2038" s="83"/>
    </row>
    <row r="2039" spans="1:6" ht="14.5" x14ac:dyDescent="0.35">
      <c r="A2039" s="107" t="s">
        <v>79</v>
      </c>
      <c r="B2039" s="107" t="s">
        <v>435</v>
      </c>
      <c r="C2039" s="107">
        <v>10</v>
      </c>
      <c r="D2039" s="108">
        <v>566.08591799999999</v>
      </c>
      <c r="E2039" s="108">
        <v>32087.031459999998</v>
      </c>
      <c r="F2039" s="83"/>
    </row>
    <row r="2040" spans="1:6" ht="14.5" x14ac:dyDescent="0.35">
      <c r="A2040" s="107" t="s">
        <v>79</v>
      </c>
      <c r="B2040" s="107" t="s">
        <v>435</v>
      </c>
      <c r="C2040" s="107">
        <v>11</v>
      </c>
      <c r="D2040" s="108">
        <v>562.81376639999996</v>
      </c>
      <c r="E2040" s="108">
        <v>31185.929110000001</v>
      </c>
      <c r="F2040" s="83"/>
    </row>
    <row r="2041" spans="1:6" ht="14.5" x14ac:dyDescent="0.35">
      <c r="A2041" s="107" t="s">
        <v>79</v>
      </c>
      <c r="B2041" s="107" t="s">
        <v>435</v>
      </c>
      <c r="C2041" s="107">
        <v>12</v>
      </c>
      <c r="D2041" s="108">
        <v>577.20691420000003</v>
      </c>
      <c r="E2041" s="108">
        <v>33481.144039999999</v>
      </c>
      <c r="F2041" s="83"/>
    </row>
    <row r="2042" spans="1:6" ht="14.5" x14ac:dyDescent="0.35">
      <c r="A2042" s="107" t="s">
        <v>79</v>
      </c>
      <c r="B2042" s="107" t="s">
        <v>104</v>
      </c>
      <c r="C2042" s="107">
        <v>1</v>
      </c>
      <c r="D2042" s="108">
        <v>33826.44872</v>
      </c>
      <c r="E2042" s="108">
        <v>2938914.62</v>
      </c>
      <c r="F2042" s="83"/>
    </row>
    <row r="2043" spans="1:6" ht="14.5" x14ac:dyDescent="0.35">
      <c r="A2043" s="107" t="s">
        <v>79</v>
      </c>
      <c r="B2043" s="107" t="s">
        <v>104</v>
      </c>
      <c r="C2043" s="107">
        <v>2</v>
      </c>
      <c r="D2043" s="108">
        <v>30757.868999999999</v>
      </c>
      <c r="E2043" s="108">
        <v>2569581.7250000001</v>
      </c>
      <c r="F2043" s="83"/>
    </row>
    <row r="2044" spans="1:6" ht="14.5" x14ac:dyDescent="0.35">
      <c r="A2044" s="107" t="s">
        <v>79</v>
      </c>
      <c r="B2044" s="107" t="s">
        <v>104</v>
      </c>
      <c r="C2044" s="107">
        <v>3</v>
      </c>
      <c r="D2044" s="108">
        <v>32760.431929999999</v>
      </c>
      <c r="E2044" s="108">
        <v>2904672.5589999999</v>
      </c>
      <c r="F2044" s="83"/>
    </row>
    <row r="2045" spans="1:6" ht="14.5" x14ac:dyDescent="0.35">
      <c r="A2045" s="107" t="s">
        <v>79</v>
      </c>
      <c r="B2045" s="107" t="s">
        <v>104</v>
      </c>
      <c r="C2045" s="107">
        <v>4</v>
      </c>
      <c r="D2045" s="108">
        <v>30783.600040000001</v>
      </c>
      <c r="E2045" s="108">
        <v>2472306.395</v>
      </c>
      <c r="F2045" s="83"/>
    </row>
    <row r="2046" spans="1:6" ht="14.5" x14ac:dyDescent="0.35">
      <c r="A2046" s="107" t="s">
        <v>79</v>
      </c>
      <c r="B2046" s="107" t="s">
        <v>104</v>
      </c>
      <c r="C2046" s="107">
        <v>5</v>
      </c>
      <c r="D2046" s="108">
        <v>32902.241929999997</v>
      </c>
      <c r="E2046" s="108">
        <v>2439693.6940000001</v>
      </c>
      <c r="F2046" s="83"/>
    </row>
    <row r="2047" spans="1:6" ht="14.5" x14ac:dyDescent="0.35">
      <c r="A2047" s="107" t="s">
        <v>79</v>
      </c>
      <c r="B2047" s="107" t="s">
        <v>104</v>
      </c>
      <c r="C2047" s="107">
        <v>6</v>
      </c>
      <c r="D2047" s="108">
        <v>35476.260540000003</v>
      </c>
      <c r="E2047" s="108">
        <v>2439613.898</v>
      </c>
      <c r="F2047" s="83"/>
    </row>
    <row r="2048" spans="1:6" ht="14.5" x14ac:dyDescent="0.35">
      <c r="A2048" s="107" t="s">
        <v>79</v>
      </c>
      <c r="B2048" s="107" t="s">
        <v>104</v>
      </c>
      <c r="C2048" s="107">
        <v>7</v>
      </c>
      <c r="D2048" s="108">
        <v>34951.046269999999</v>
      </c>
      <c r="E2048" s="108">
        <v>2432976.054</v>
      </c>
      <c r="F2048" s="83"/>
    </row>
    <row r="2049" spans="1:6" ht="14.5" x14ac:dyDescent="0.35">
      <c r="A2049" s="107" t="s">
        <v>79</v>
      </c>
      <c r="B2049" s="107" t="s">
        <v>104</v>
      </c>
      <c r="C2049" s="107">
        <v>8</v>
      </c>
      <c r="D2049" s="108">
        <v>32688.854060000001</v>
      </c>
      <c r="E2049" s="108">
        <v>2210741.4939999999</v>
      </c>
      <c r="F2049" s="83"/>
    </row>
    <row r="2050" spans="1:6" ht="14.5" x14ac:dyDescent="0.35">
      <c r="A2050" s="107" t="s">
        <v>79</v>
      </c>
      <c r="B2050" s="107" t="s">
        <v>104</v>
      </c>
      <c r="C2050" s="107">
        <v>9</v>
      </c>
      <c r="D2050" s="108">
        <v>30905.244449999998</v>
      </c>
      <c r="E2050" s="108">
        <v>2003871.423</v>
      </c>
      <c r="F2050" s="83"/>
    </row>
    <row r="2051" spans="1:6" ht="14.5" x14ac:dyDescent="0.35">
      <c r="A2051" s="107" t="s">
        <v>79</v>
      </c>
      <c r="B2051" s="107" t="s">
        <v>104</v>
      </c>
      <c r="C2051" s="107">
        <v>10</v>
      </c>
      <c r="D2051" s="108">
        <v>30346.362850000001</v>
      </c>
      <c r="E2051" s="108">
        <v>1386982.827</v>
      </c>
      <c r="F2051" s="83"/>
    </row>
    <row r="2052" spans="1:6" ht="14.5" x14ac:dyDescent="0.35">
      <c r="A2052" s="107" t="s">
        <v>79</v>
      </c>
      <c r="B2052" s="107" t="s">
        <v>104</v>
      </c>
      <c r="C2052" s="107">
        <v>11</v>
      </c>
      <c r="D2052" s="108">
        <v>30700.120599999998</v>
      </c>
      <c r="E2052" s="108">
        <v>1396037.9029999999</v>
      </c>
      <c r="F2052" s="83"/>
    </row>
    <row r="2053" spans="1:6" ht="14.5" x14ac:dyDescent="0.35">
      <c r="A2053" s="107" t="s">
        <v>79</v>
      </c>
      <c r="B2053" s="107" t="s">
        <v>104</v>
      </c>
      <c r="C2053" s="107">
        <v>12</v>
      </c>
      <c r="D2053" s="108">
        <v>32297.845929999999</v>
      </c>
      <c r="E2053" s="108">
        <v>1583047.2779999999</v>
      </c>
      <c r="F2053" s="83"/>
    </row>
    <row r="2054" spans="1:6" ht="14.5" x14ac:dyDescent="0.35">
      <c r="A2054" s="107" t="s">
        <v>79</v>
      </c>
      <c r="B2054" s="107" t="s">
        <v>78</v>
      </c>
      <c r="C2054" s="107">
        <v>1</v>
      </c>
      <c r="D2054" s="108">
        <v>5745.2564279999997</v>
      </c>
      <c r="E2054" s="108">
        <v>500619.49050000001</v>
      </c>
      <c r="F2054" s="83"/>
    </row>
    <row r="2055" spans="1:6" ht="14.5" x14ac:dyDescent="0.35">
      <c r="A2055" s="107" t="s">
        <v>79</v>
      </c>
      <c r="B2055" s="107" t="s">
        <v>78</v>
      </c>
      <c r="C2055" s="107">
        <v>2</v>
      </c>
      <c r="D2055" s="108">
        <v>5221.7039100000002</v>
      </c>
      <c r="E2055" s="108">
        <v>437504.41029999999</v>
      </c>
      <c r="F2055" s="83"/>
    </row>
    <row r="2056" spans="1:6" ht="14.5" x14ac:dyDescent="0.35">
      <c r="A2056" s="107" t="s">
        <v>79</v>
      </c>
      <c r="B2056" s="107" t="s">
        <v>78</v>
      </c>
      <c r="C2056" s="107">
        <v>3</v>
      </c>
      <c r="D2056" s="108">
        <v>5571.6015390000002</v>
      </c>
      <c r="E2056" s="108">
        <v>494483.42729999998</v>
      </c>
      <c r="F2056" s="83"/>
    </row>
    <row r="2057" spans="1:6" ht="14.5" x14ac:dyDescent="0.35">
      <c r="A2057" s="107" t="s">
        <v>79</v>
      </c>
      <c r="B2057" s="107" t="s">
        <v>78</v>
      </c>
      <c r="C2057" s="107">
        <v>4</v>
      </c>
      <c r="D2057" s="108">
        <v>5229.5341580000004</v>
      </c>
      <c r="E2057" s="108">
        <v>420877.9216</v>
      </c>
      <c r="F2057" s="83"/>
    </row>
    <row r="2058" spans="1:6" ht="14.5" x14ac:dyDescent="0.35">
      <c r="A2058" s="107" t="s">
        <v>79</v>
      </c>
      <c r="B2058" s="107" t="s">
        <v>78</v>
      </c>
      <c r="C2058" s="107">
        <v>5</v>
      </c>
      <c r="D2058" s="108">
        <v>5613.7909040000004</v>
      </c>
      <c r="E2058" s="108">
        <v>417516.97720000002</v>
      </c>
      <c r="F2058" s="83"/>
    </row>
    <row r="2059" spans="1:6" ht="14.5" x14ac:dyDescent="0.35">
      <c r="A2059" s="107" t="s">
        <v>79</v>
      </c>
      <c r="B2059" s="107" t="s">
        <v>78</v>
      </c>
      <c r="C2059" s="107">
        <v>6</v>
      </c>
      <c r="D2059" s="108">
        <v>6067.5375640000002</v>
      </c>
      <c r="E2059" s="108">
        <v>419865.63959999999</v>
      </c>
      <c r="F2059" s="83"/>
    </row>
    <row r="2060" spans="1:6" ht="14.5" x14ac:dyDescent="0.35">
      <c r="A2060" s="107" t="s">
        <v>79</v>
      </c>
      <c r="B2060" s="107" t="s">
        <v>78</v>
      </c>
      <c r="C2060" s="107">
        <v>7</v>
      </c>
      <c r="D2060" s="108">
        <v>5969.5565150000002</v>
      </c>
      <c r="E2060" s="108">
        <v>418908.07290000003</v>
      </c>
      <c r="F2060" s="83"/>
    </row>
    <row r="2061" spans="1:6" ht="14.5" x14ac:dyDescent="0.35">
      <c r="A2061" s="107" t="s">
        <v>79</v>
      </c>
      <c r="B2061" s="107" t="s">
        <v>78</v>
      </c>
      <c r="C2061" s="107">
        <v>8</v>
      </c>
      <c r="D2061" s="108">
        <v>5572.2946169999996</v>
      </c>
      <c r="E2061" s="108">
        <v>379534.27929999999</v>
      </c>
      <c r="F2061" s="83"/>
    </row>
    <row r="2062" spans="1:6" ht="14.5" x14ac:dyDescent="0.35">
      <c r="A2062" s="107" t="s">
        <v>79</v>
      </c>
      <c r="B2062" s="107" t="s">
        <v>78</v>
      </c>
      <c r="C2062" s="107">
        <v>9</v>
      </c>
      <c r="D2062" s="108">
        <v>5265.9002110000001</v>
      </c>
      <c r="E2062" s="108">
        <v>342524.00530000002</v>
      </c>
      <c r="F2062" s="83"/>
    </row>
    <row r="2063" spans="1:6" ht="14.5" x14ac:dyDescent="0.35">
      <c r="A2063" s="107" t="s">
        <v>79</v>
      </c>
      <c r="B2063" s="107" t="s">
        <v>78</v>
      </c>
      <c r="C2063" s="107">
        <v>10</v>
      </c>
      <c r="D2063" s="108">
        <v>5169.2634930000004</v>
      </c>
      <c r="E2063" s="108">
        <v>230760.80040000001</v>
      </c>
      <c r="F2063" s="83"/>
    </row>
    <row r="2064" spans="1:6" ht="14.5" x14ac:dyDescent="0.35">
      <c r="A2064" s="107" t="s">
        <v>79</v>
      </c>
      <c r="B2064" s="107" t="s">
        <v>78</v>
      </c>
      <c r="C2064" s="107">
        <v>11</v>
      </c>
      <c r="D2064" s="108">
        <v>5229.8515100000004</v>
      </c>
      <c r="E2064" s="108">
        <v>233129.57260000001</v>
      </c>
      <c r="F2064" s="83"/>
    </row>
    <row r="2065" spans="1:6" ht="14.5" x14ac:dyDescent="0.35">
      <c r="A2065" s="107" t="s">
        <v>79</v>
      </c>
      <c r="B2065" s="107" t="s">
        <v>78</v>
      </c>
      <c r="C2065" s="107">
        <v>12</v>
      </c>
      <c r="D2065" s="108">
        <v>5493.3701149999997</v>
      </c>
      <c r="E2065" s="108">
        <v>265126.38170000003</v>
      </c>
      <c r="F2065" s="83"/>
    </row>
    <row r="2066" spans="1:6" ht="14.5" x14ac:dyDescent="0.35">
      <c r="A2066" s="107" t="s">
        <v>80</v>
      </c>
      <c r="B2066" s="107" t="s">
        <v>6</v>
      </c>
      <c r="C2066" s="107">
        <v>1</v>
      </c>
      <c r="D2066" s="108">
        <v>174.6018119</v>
      </c>
      <c r="E2066" s="108">
        <v>13984.29415</v>
      </c>
      <c r="F2066" s="83"/>
    </row>
    <row r="2067" spans="1:6" ht="14.5" x14ac:dyDescent="0.35">
      <c r="A2067" s="107" t="s">
        <v>80</v>
      </c>
      <c r="B2067" s="107" t="s">
        <v>6</v>
      </c>
      <c r="C2067" s="107">
        <v>2</v>
      </c>
      <c r="D2067" s="108">
        <v>75.258967929999997</v>
      </c>
      <c r="E2067" s="108">
        <v>5813.7610990000003</v>
      </c>
      <c r="F2067" s="83"/>
    </row>
    <row r="2068" spans="1:6" ht="14.5" x14ac:dyDescent="0.35">
      <c r="A2068" s="107" t="s">
        <v>80</v>
      </c>
      <c r="B2068" s="107" t="s">
        <v>6</v>
      </c>
      <c r="C2068" s="107">
        <v>3</v>
      </c>
      <c r="D2068" s="108">
        <v>111.03368</v>
      </c>
      <c r="E2068" s="108">
        <v>8885.375978</v>
      </c>
      <c r="F2068" s="83"/>
    </row>
    <row r="2069" spans="1:6" ht="14.5" x14ac:dyDescent="0.35">
      <c r="A2069" s="107" t="s">
        <v>80</v>
      </c>
      <c r="B2069" s="107" t="s">
        <v>6</v>
      </c>
      <c r="C2069" s="107">
        <v>4</v>
      </c>
      <c r="D2069" s="108">
        <v>134.5985944</v>
      </c>
      <c r="E2069" s="108">
        <v>10613.49971</v>
      </c>
      <c r="F2069" s="83"/>
    </row>
    <row r="2070" spans="1:6" ht="14.5" x14ac:dyDescent="0.35">
      <c r="A2070" s="107" t="s">
        <v>80</v>
      </c>
      <c r="B2070" s="107" t="s">
        <v>6</v>
      </c>
      <c r="C2070" s="107">
        <v>5</v>
      </c>
      <c r="D2070" s="108">
        <v>138.30475290000001</v>
      </c>
      <c r="E2070" s="108">
        <v>10668.47531</v>
      </c>
      <c r="F2070" s="83"/>
    </row>
    <row r="2071" spans="1:6" ht="14.5" x14ac:dyDescent="0.35">
      <c r="A2071" s="107" t="s">
        <v>80</v>
      </c>
      <c r="B2071" s="107" t="s">
        <v>6</v>
      </c>
      <c r="C2071" s="107">
        <v>6</v>
      </c>
      <c r="D2071" s="108">
        <v>135.29760640000001</v>
      </c>
      <c r="E2071" s="108">
        <v>9676.3371339999994</v>
      </c>
      <c r="F2071" s="83"/>
    </row>
    <row r="2072" spans="1:6" ht="14.5" x14ac:dyDescent="0.35">
      <c r="A2072" s="107" t="s">
        <v>80</v>
      </c>
      <c r="B2072" s="107" t="s">
        <v>6</v>
      </c>
      <c r="C2072" s="107">
        <v>7</v>
      </c>
      <c r="D2072" s="108">
        <v>236.04206859999999</v>
      </c>
      <c r="E2072" s="108">
        <v>16705.539280000001</v>
      </c>
      <c r="F2072" s="83"/>
    </row>
    <row r="2073" spans="1:6" ht="14.5" x14ac:dyDescent="0.35">
      <c r="A2073" s="107" t="s">
        <v>80</v>
      </c>
      <c r="B2073" s="107" t="s">
        <v>6</v>
      </c>
      <c r="C2073" s="107">
        <v>8</v>
      </c>
      <c r="D2073" s="108">
        <v>169.48389879999999</v>
      </c>
      <c r="E2073" s="108">
        <v>12120.20055</v>
      </c>
      <c r="F2073" s="83"/>
    </row>
    <row r="2074" spans="1:6" ht="14.5" x14ac:dyDescent="0.35">
      <c r="A2074" s="107" t="s">
        <v>80</v>
      </c>
      <c r="B2074" s="107" t="s">
        <v>6</v>
      </c>
      <c r="C2074" s="107">
        <v>9</v>
      </c>
      <c r="D2074" s="108">
        <v>346.38732599999997</v>
      </c>
      <c r="E2074" s="108">
        <v>22227.067790000001</v>
      </c>
      <c r="F2074" s="83"/>
    </row>
    <row r="2075" spans="1:6" ht="14.5" x14ac:dyDescent="0.35">
      <c r="A2075" s="107" t="s">
        <v>80</v>
      </c>
      <c r="B2075" s="107" t="s">
        <v>6</v>
      </c>
      <c r="C2075" s="107">
        <v>10</v>
      </c>
      <c r="D2075" s="108">
        <v>365.33371670000002</v>
      </c>
      <c r="E2075" s="108">
        <v>18700.47263</v>
      </c>
      <c r="F2075" s="83"/>
    </row>
    <row r="2076" spans="1:6" ht="14.5" x14ac:dyDescent="0.35">
      <c r="A2076" s="107" t="s">
        <v>80</v>
      </c>
      <c r="B2076" s="107" t="s">
        <v>6</v>
      </c>
      <c r="C2076" s="107">
        <v>11</v>
      </c>
      <c r="D2076" s="108">
        <v>354.27874500000001</v>
      </c>
      <c r="E2076" s="108">
        <v>18685.545900000001</v>
      </c>
      <c r="F2076" s="83"/>
    </row>
    <row r="2077" spans="1:6" ht="14.5" x14ac:dyDescent="0.35">
      <c r="A2077" s="107" t="s">
        <v>80</v>
      </c>
      <c r="B2077" s="107" t="s">
        <v>6</v>
      </c>
      <c r="C2077" s="107">
        <v>12</v>
      </c>
      <c r="D2077" s="108">
        <v>354.34076479999999</v>
      </c>
      <c r="E2077" s="108">
        <v>18052.413</v>
      </c>
      <c r="F2077" s="83"/>
    </row>
    <row r="2078" spans="1:6" ht="14.5" x14ac:dyDescent="0.35">
      <c r="A2078" s="107" t="s">
        <v>80</v>
      </c>
      <c r="B2078" s="107" t="s">
        <v>7</v>
      </c>
      <c r="C2078" s="107">
        <v>1</v>
      </c>
      <c r="D2078" s="108">
        <v>280.32518659999999</v>
      </c>
      <c r="E2078" s="108">
        <v>22032.424279999999</v>
      </c>
      <c r="F2078" s="83"/>
    </row>
    <row r="2079" spans="1:6" ht="14.5" x14ac:dyDescent="0.35">
      <c r="A2079" s="107" t="s">
        <v>80</v>
      </c>
      <c r="B2079" s="107" t="s">
        <v>7</v>
      </c>
      <c r="C2079" s="107">
        <v>2</v>
      </c>
      <c r="D2079" s="108">
        <v>216.88382150000001</v>
      </c>
      <c r="E2079" s="108">
        <v>15515.9707</v>
      </c>
      <c r="F2079" s="83"/>
    </row>
    <row r="2080" spans="1:6" ht="14.5" x14ac:dyDescent="0.35">
      <c r="A2080" s="107" t="s">
        <v>80</v>
      </c>
      <c r="B2080" s="107" t="s">
        <v>7</v>
      </c>
      <c r="C2080" s="107">
        <v>3</v>
      </c>
      <c r="D2080" s="108">
        <v>235.29113509999999</v>
      </c>
      <c r="E2080" s="108">
        <v>17657.106830000001</v>
      </c>
      <c r="F2080" s="83"/>
    </row>
    <row r="2081" spans="1:6" ht="14.5" x14ac:dyDescent="0.35">
      <c r="A2081" s="107" t="s">
        <v>80</v>
      </c>
      <c r="B2081" s="107" t="s">
        <v>7</v>
      </c>
      <c r="C2081" s="107">
        <v>4</v>
      </c>
      <c r="D2081" s="108">
        <v>198.9179843</v>
      </c>
      <c r="E2081" s="108">
        <v>14633.862940000001</v>
      </c>
      <c r="F2081" s="83"/>
    </row>
    <row r="2082" spans="1:6" ht="14.5" x14ac:dyDescent="0.35">
      <c r="A2082" s="107" t="s">
        <v>80</v>
      </c>
      <c r="B2082" s="107" t="s">
        <v>7</v>
      </c>
      <c r="C2082" s="107">
        <v>5</v>
      </c>
      <c r="D2082" s="108">
        <v>283.87674959999998</v>
      </c>
      <c r="E2082" s="108">
        <v>20195.333630000001</v>
      </c>
      <c r="F2082" s="83"/>
    </row>
    <row r="2083" spans="1:6" ht="14.5" x14ac:dyDescent="0.35">
      <c r="A2083" s="107" t="s">
        <v>80</v>
      </c>
      <c r="B2083" s="107" t="s">
        <v>7</v>
      </c>
      <c r="C2083" s="107">
        <v>6</v>
      </c>
      <c r="D2083" s="108">
        <v>274.68023099999999</v>
      </c>
      <c r="E2083" s="108">
        <v>18804.437559999998</v>
      </c>
      <c r="F2083" s="83"/>
    </row>
    <row r="2084" spans="1:6" ht="14.5" x14ac:dyDescent="0.35">
      <c r="A2084" s="107" t="s">
        <v>80</v>
      </c>
      <c r="B2084" s="107" t="s">
        <v>7</v>
      </c>
      <c r="C2084" s="107">
        <v>7</v>
      </c>
      <c r="D2084" s="108">
        <v>273.11011969999998</v>
      </c>
      <c r="E2084" s="108">
        <v>18976.085620000002</v>
      </c>
      <c r="F2084" s="83"/>
    </row>
    <row r="2085" spans="1:6" ht="14.5" x14ac:dyDescent="0.35">
      <c r="A2085" s="107" t="s">
        <v>80</v>
      </c>
      <c r="B2085" s="107" t="s">
        <v>7</v>
      </c>
      <c r="C2085" s="107">
        <v>8</v>
      </c>
      <c r="D2085" s="108">
        <v>284.05109599999997</v>
      </c>
      <c r="E2085" s="108">
        <v>20021.398349999999</v>
      </c>
      <c r="F2085" s="83"/>
    </row>
    <row r="2086" spans="1:6" ht="14.5" x14ac:dyDescent="0.35">
      <c r="A2086" s="107" t="s">
        <v>80</v>
      </c>
      <c r="B2086" s="107" t="s">
        <v>7</v>
      </c>
      <c r="C2086" s="107">
        <v>9</v>
      </c>
      <c r="D2086" s="108">
        <v>282.40234229999999</v>
      </c>
      <c r="E2086" s="108">
        <v>17824.01383</v>
      </c>
      <c r="F2086" s="83"/>
    </row>
    <row r="2087" spans="1:6" ht="14.5" x14ac:dyDescent="0.35">
      <c r="A2087" s="107" t="s">
        <v>80</v>
      </c>
      <c r="B2087" s="107" t="s">
        <v>7</v>
      </c>
      <c r="C2087" s="107">
        <v>10</v>
      </c>
      <c r="D2087" s="108">
        <v>312.29226729999999</v>
      </c>
      <c r="E2087" s="108">
        <v>16675.499599999999</v>
      </c>
      <c r="F2087" s="83"/>
    </row>
    <row r="2088" spans="1:6" ht="14.5" x14ac:dyDescent="0.35">
      <c r="A2088" s="107" t="s">
        <v>80</v>
      </c>
      <c r="B2088" s="107" t="s">
        <v>7</v>
      </c>
      <c r="C2088" s="107">
        <v>11</v>
      </c>
      <c r="D2088" s="108">
        <v>340.51241229999999</v>
      </c>
      <c r="E2088" s="108">
        <v>18286.22306</v>
      </c>
      <c r="F2088" s="83"/>
    </row>
    <row r="2089" spans="1:6" ht="14.5" x14ac:dyDescent="0.35">
      <c r="A2089" s="107" t="s">
        <v>80</v>
      </c>
      <c r="B2089" s="107" t="s">
        <v>7</v>
      </c>
      <c r="C2089" s="107">
        <v>12</v>
      </c>
      <c r="D2089" s="108">
        <v>318.97732100000002</v>
      </c>
      <c r="E2089" s="108">
        <v>16886.7988</v>
      </c>
      <c r="F2089" s="83"/>
    </row>
    <row r="2090" spans="1:6" ht="14.5" x14ac:dyDescent="0.35">
      <c r="A2090" s="107" t="s">
        <v>80</v>
      </c>
      <c r="B2090" s="107" t="s">
        <v>8</v>
      </c>
      <c r="C2090" s="107">
        <v>1</v>
      </c>
      <c r="D2090" s="108">
        <v>103172.1722</v>
      </c>
      <c r="E2090" s="108">
        <v>8137217.0219999999</v>
      </c>
      <c r="F2090" s="83"/>
    </row>
    <row r="2091" spans="1:6" ht="14.5" x14ac:dyDescent="0.35">
      <c r="A2091" s="107" t="s">
        <v>80</v>
      </c>
      <c r="B2091" s="107" t="s">
        <v>8</v>
      </c>
      <c r="C2091" s="107">
        <v>2</v>
      </c>
      <c r="D2091" s="108">
        <v>88664.095300000001</v>
      </c>
      <c r="E2091" s="108">
        <v>6964955.0760000004</v>
      </c>
      <c r="F2091" s="83"/>
    </row>
    <row r="2092" spans="1:6" ht="14.5" x14ac:dyDescent="0.35">
      <c r="A2092" s="107" t="s">
        <v>80</v>
      </c>
      <c r="B2092" s="107" t="s">
        <v>8</v>
      </c>
      <c r="C2092" s="107">
        <v>3</v>
      </c>
      <c r="D2092" s="108">
        <v>98581.379300000001</v>
      </c>
      <c r="E2092" s="108">
        <v>8093300.2379999999</v>
      </c>
      <c r="F2092" s="83"/>
    </row>
    <row r="2093" spans="1:6" ht="14.5" x14ac:dyDescent="0.35">
      <c r="A2093" s="107" t="s">
        <v>80</v>
      </c>
      <c r="B2093" s="107" t="s">
        <v>8</v>
      </c>
      <c r="C2093" s="107">
        <v>4</v>
      </c>
      <c r="D2093" s="108">
        <v>89446.521240000002</v>
      </c>
      <c r="E2093" s="108">
        <v>6914574.602</v>
      </c>
      <c r="F2093" s="83"/>
    </row>
    <row r="2094" spans="1:6" ht="14.5" x14ac:dyDescent="0.35">
      <c r="A2094" s="107" t="s">
        <v>80</v>
      </c>
      <c r="B2094" s="107" t="s">
        <v>8</v>
      </c>
      <c r="C2094" s="107">
        <v>5</v>
      </c>
      <c r="D2094" s="108">
        <v>98006.147790000003</v>
      </c>
      <c r="E2094" s="108">
        <v>7407945.7319999998</v>
      </c>
      <c r="F2094" s="83"/>
    </row>
    <row r="2095" spans="1:6" ht="14.5" x14ac:dyDescent="0.35">
      <c r="A2095" s="107" t="s">
        <v>80</v>
      </c>
      <c r="B2095" s="107" t="s">
        <v>8</v>
      </c>
      <c r="C2095" s="107">
        <v>6</v>
      </c>
      <c r="D2095" s="108">
        <v>93060.405870000002</v>
      </c>
      <c r="E2095" s="108">
        <v>6905180.2510000002</v>
      </c>
      <c r="F2095" s="83"/>
    </row>
    <row r="2096" spans="1:6" ht="14.5" x14ac:dyDescent="0.35">
      <c r="A2096" s="107" t="s">
        <v>80</v>
      </c>
      <c r="B2096" s="107" t="s">
        <v>8</v>
      </c>
      <c r="C2096" s="107">
        <v>7</v>
      </c>
      <c r="D2096" s="108">
        <v>96477.861860000005</v>
      </c>
      <c r="E2096" s="108">
        <v>6943962.8739999998</v>
      </c>
      <c r="F2096" s="83"/>
    </row>
    <row r="2097" spans="1:6" ht="14.5" x14ac:dyDescent="0.35">
      <c r="A2097" s="107" t="s">
        <v>80</v>
      </c>
      <c r="B2097" s="107" t="s">
        <v>8</v>
      </c>
      <c r="C2097" s="107">
        <v>8</v>
      </c>
      <c r="D2097" s="108">
        <v>101385.41</v>
      </c>
      <c r="E2097" s="108">
        <v>6998444.3930000002</v>
      </c>
      <c r="F2097" s="83"/>
    </row>
    <row r="2098" spans="1:6" ht="14.5" x14ac:dyDescent="0.35">
      <c r="A2098" s="107" t="s">
        <v>80</v>
      </c>
      <c r="B2098" s="107" t="s">
        <v>8</v>
      </c>
      <c r="C2098" s="107">
        <v>9</v>
      </c>
      <c r="D2098" s="108">
        <v>101056.5857</v>
      </c>
      <c r="E2098" s="108">
        <v>6211410.4800000004</v>
      </c>
      <c r="F2098" s="83"/>
    </row>
    <row r="2099" spans="1:6" ht="14.5" x14ac:dyDescent="0.35">
      <c r="A2099" s="107" t="s">
        <v>80</v>
      </c>
      <c r="B2099" s="107" t="s">
        <v>8</v>
      </c>
      <c r="C2099" s="107">
        <v>10</v>
      </c>
      <c r="D2099" s="108">
        <v>100286.63559999999</v>
      </c>
      <c r="E2099" s="108">
        <v>4921444.2319999998</v>
      </c>
      <c r="F2099" s="83"/>
    </row>
    <row r="2100" spans="1:6" ht="14.5" x14ac:dyDescent="0.35">
      <c r="A2100" s="107" t="s">
        <v>80</v>
      </c>
      <c r="B2100" s="107" t="s">
        <v>8</v>
      </c>
      <c r="C2100" s="107">
        <v>11</v>
      </c>
      <c r="D2100" s="108">
        <v>105423.3646</v>
      </c>
      <c r="E2100" s="108">
        <v>5302469.1459999997</v>
      </c>
      <c r="F2100" s="83"/>
    </row>
    <row r="2101" spans="1:6" ht="14.5" x14ac:dyDescent="0.35">
      <c r="A2101" s="107" t="s">
        <v>80</v>
      </c>
      <c r="B2101" s="107" t="s">
        <v>8</v>
      </c>
      <c r="C2101" s="107">
        <v>12</v>
      </c>
      <c r="D2101" s="108">
        <v>111428.7971</v>
      </c>
      <c r="E2101" s="108">
        <v>5635858.7819999997</v>
      </c>
      <c r="F2101" s="83"/>
    </row>
    <row r="2102" spans="1:6" ht="14.5" x14ac:dyDescent="0.35">
      <c r="A2102" s="107" t="s">
        <v>80</v>
      </c>
      <c r="B2102" s="107" t="s">
        <v>82</v>
      </c>
      <c r="C2102" s="107">
        <v>1</v>
      </c>
      <c r="D2102" s="108">
        <v>44134.937310000001</v>
      </c>
      <c r="E2102" s="108">
        <v>3847936.3670000001</v>
      </c>
      <c r="F2102" s="83"/>
    </row>
    <row r="2103" spans="1:6" ht="14.5" x14ac:dyDescent="0.35">
      <c r="A2103" s="107" t="s">
        <v>80</v>
      </c>
      <c r="B2103" s="107" t="s">
        <v>82</v>
      </c>
      <c r="C2103" s="107">
        <v>2</v>
      </c>
      <c r="D2103" s="108">
        <v>40086.924429999999</v>
      </c>
      <c r="E2103" s="108">
        <v>3426215.9759999998</v>
      </c>
      <c r="F2103" s="83"/>
    </row>
    <row r="2104" spans="1:6" ht="14.5" x14ac:dyDescent="0.35">
      <c r="A2104" s="107" t="s">
        <v>80</v>
      </c>
      <c r="B2104" s="107" t="s">
        <v>82</v>
      </c>
      <c r="C2104" s="107">
        <v>3</v>
      </c>
      <c r="D2104" s="108">
        <v>42777.270250000001</v>
      </c>
      <c r="E2104" s="108">
        <v>3781159.0729999999</v>
      </c>
      <c r="F2104" s="83"/>
    </row>
    <row r="2105" spans="1:6" ht="14.5" x14ac:dyDescent="0.35">
      <c r="A2105" s="107" t="s">
        <v>80</v>
      </c>
      <c r="B2105" s="107" t="s">
        <v>82</v>
      </c>
      <c r="C2105" s="107">
        <v>4</v>
      </c>
      <c r="D2105" s="108">
        <v>40024.702259999998</v>
      </c>
      <c r="E2105" s="108">
        <v>3179228.9240000001</v>
      </c>
      <c r="F2105" s="83"/>
    </row>
    <row r="2106" spans="1:6" ht="14.5" x14ac:dyDescent="0.35">
      <c r="A2106" s="107" t="s">
        <v>80</v>
      </c>
      <c r="B2106" s="107" t="s">
        <v>82</v>
      </c>
      <c r="C2106" s="107">
        <v>5</v>
      </c>
      <c r="D2106" s="108">
        <v>42992.456740000001</v>
      </c>
      <c r="E2106" s="108">
        <v>3287877.0180000002</v>
      </c>
      <c r="F2106" s="83"/>
    </row>
    <row r="2107" spans="1:6" ht="14.5" x14ac:dyDescent="0.35">
      <c r="A2107" s="107" t="s">
        <v>80</v>
      </c>
      <c r="B2107" s="107" t="s">
        <v>82</v>
      </c>
      <c r="C2107" s="107">
        <v>6</v>
      </c>
      <c r="D2107" s="108">
        <v>46522.761639999997</v>
      </c>
      <c r="E2107" s="108">
        <v>3536107.7960000001</v>
      </c>
      <c r="F2107" s="83"/>
    </row>
    <row r="2108" spans="1:6" ht="14.5" x14ac:dyDescent="0.35">
      <c r="A2108" s="107" t="s">
        <v>80</v>
      </c>
      <c r="B2108" s="107" t="s">
        <v>82</v>
      </c>
      <c r="C2108" s="107">
        <v>7</v>
      </c>
      <c r="D2108" s="108">
        <v>46720.826410000001</v>
      </c>
      <c r="E2108" s="108">
        <v>3537473.3790000002</v>
      </c>
      <c r="F2108" s="83"/>
    </row>
    <row r="2109" spans="1:6" ht="14.5" x14ac:dyDescent="0.35">
      <c r="A2109" s="107" t="s">
        <v>80</v>
      </c>
      <c r="B2109" s="107" t="s">
        <v>82</v>
      </c>
      <c r="C2109" s="107">
        <v>8</v>
      </c>
      <c r="D2109" s="108">
        <v>43578.539259999998</v>
      </c>
      <c r="E2109" s="108">
        <v>3298964.37</v>
      </c>
      <c r="F2109" s="83"/>
    </row>
    <row r="2110" spans="1:6" ht="14.5" x14ac:dyDescent="0.35">
      <c r="A2110" s="107" t="s">
        <v>80</v>
      </c>
      <c r="B2110" s="107" t="s">
        <v>82</v>
      </c>
      <c r="C2110" s="107">
        <v>9</v>
      </c>
      <c r="D2110" s="108">
        <v>40357.505819999998</v>
      </c>
      <c r="E2110" s="108">
        <v>2746716.5</v>
      </c>
      <c r="F2110" s="83"/>
    </row>
    <row r="2111" spans="1:6" ht="14.5" x14ac:dyDescent="0.35">
      <c r="A2111" s="107" t="s">
        <v>80</v>
      </c>
      <c r="B2111" s="107" t="s">
        <v>82</v>
      </c>
      <c r="C2111" s="107">
        <v>10</v>
      </c>
      <c r="D2111" s="108">
        <v>39652.74237</v>
      </c>
      <c r="E2111" s="108">
        <v>2048332.419</v>
      </c>
      <c r="F2111" s="83"/>
    </row>
    <row r="2112" spans="1:6" ht="14.5" x14ac:dyDescent="0.35">
      <c r="A2112" s="107" t="s">
        <v>80</v>
      </c>
      <c r="B2112" s="107" t="s">
        <v>82</v>
      </c>
      <c r="C2112" s="107">
        <v>11</v>
      </c>
      <c r="D2112" s="108">
        <v>40156.639239999997</v>
      </c>
      <c r="E2112" s="108">
        <v>2188743.9920000001</v>
      </c>
      <c r="F2112" s="83"/>
    </row>
    <row r="2113" spans="1:6" ht="14.5" x14ac:dyDescent="0.35">
      <c r="A2113" s="107" t="s">
        <v>80</v>
      </c>
      <c r="B2113" s="107" t="s">
        <v>82</v>
      </c>
      <c r="C2113" s="107">
        <v>12</v>
      </c>
      <c r="D2113" s="108">
        <v>42020.520940000002</v>
      </c>
      <c r="E2113" s="108">
        <v>2341723.2119999998</v>
      </c>
      <c r="F2113" s="83"/>
    </row>
    <row r="2114" spans="1:6" ht="14.5" x14ac:dyDescent="0.35">
      <c r="A2114" s="107" t="s">
        <v>80</v>
      </c>
      <c r="B2114" s="107" t="s">
        <v>10</v>
      </c>
      <c r="C2114" s="107">
        <v>1</v>
      </c>
      <c r="D2114" s="108">
        <v>361.44055859999997</v>
      </c>
      <c r="E2114" s="108">
        <v>28063.80431</v>
      </c>
      <c r="F2114" s="83"/>
    </row>
    <row r="2115" spans="1:6" ht="14.5" x14ac:dyDescent="0.35">
      <c r="A2115" s="107" t="s">
        <v>80</v>
      </c>
      <c r="B2115" s="107" t="s">
        <v>10</v>
      </c>
      <c r="C2115" s="107">
        <v>2</v>
      </c>
      <c r="D2115" s="108">
        <v>278.4838805</v>
      </c>
      <c r="E2115" s="108">
        <v>20694.777290000002</v>
      </c>
      <c r="F2115" s="83"/>
    </row>
    <row r="2116" spans="1:6" ht="14.5" x14ac:dyDescent="0.35">
      <c r="A2116" s="107" t="s">
        <v>80</v>
      </c>
      <c r="B2116" s="107" t="s">
        <v>10</v>
      </c>
      <c r="C2116" s="107">
        <v>3</v>
      </c>
      <c r="D2116" s="108">
        <v>310.57517799999999</v>
      </c>
      <c r="E2116" s="108">
        <v>24210.719300000001</v>
      </c>
      <c r="F2116" s="83"/>
    </row>
    <row r="2117" spans="1:6" ht="14.5" x14ac:dyDescent="0.35">
      <c r="A2117" s="107" t="s">
        <v>80</v>
      </c>
      <c r="B2117" s="107" t="s">
        <v>10</v>
      </c>
      <c r="C2117" s="107">
        <v>4</v>
      </c>
      <c r="D2117" s="108">
        <v>159.93173920000001</v>
      </c>
      <c r="E2117" s="108">
        <v>12216.137489999999</v>
      </c>
      <c r="F2117" s="83"/>
    </row>
    <row r="2118" spans="1:6" ht="14.5" x14ac:dyDescent="0.35">
      <c r="A2118" s="107" t="s">
        <v>80</v>
      </c>
      <c r="B2118" s="107" t="s">
        <v>10</v>
      </c>
      <c r="C2118" s="107">
        <v>5</v>
      </c>
      <c r="D2118" s="108">
        <v>186.30491939999999</v>
      </c>
      <c r="E2118" s="108">
        <v>14041.03536</v>
      </c>
      <c r="F2118" s="83"/>
    </row>
    <row r="2119" spans="1:6" ht="14.5" x14ac:dyDescent="0.35">
      <c r="A2119" s="107" t="s">
        <v>80</v>
      </c>
      <c r="B2119" s="107" t="s">
        <v>10</v>
      </c>
      <c r="C2119" s="107">
        <v>6</v>
      </c>
      <c r="D2119" s="108">
        <v>177.82683929999999</v>
      </c>
      <c r="E2119" s="108">
        <v>12767.86771</v>
      </c>
      <c r="F2119" s="83"/>
    </row>
    <row r="2120" spans="1:6" ht="14.5" x14ac:dyDescent="0.35">
      <c r="A2120" s="107" t="s">
        <v>80</v>
      </c>
      <c r="B2120" s="107" t="s">
        <v>10</v>
      </c>
      <c r="C2120" s="107">
        <v>7</v>
      </c>
      <c r="D2120" s="108">
        <v>267.98898530000002</v>
      </c>
      <c r="E2120" s="108">
        <v>19254.487789999999</v>
      </c>
      <c r="F2120" s="83"/>
    </row>
    <row r="2121" spans="1:6" ht="14.5" x14ac:dyDescent="0.35">
      <c r="A2121" s="107" t="s">
        <v>80</v>
      </c>
      <c r="B2121" s="107" t="s">
        <v>10</v>
      </c>
      <c r="C2121" s="107">
        <v>8</v>
      </c>
      <c r="D2121" s="108">
        <v>284.72332089999998</v>
      </c>
      <c r="E2121" s="108">
        <v>20259.40756</v>
      </c>
      <c r="F2121" s="83"/>
    </row>
    <row r="2122" spans="1:6" ht="14.5" x14ac:dyDescent="0.35">
      <c r="A2122" s="107" t="s">
        <v>80</v>
      </c>
      <c r="B2122" s="107" t="s">
        <v>10</v>
      </c>
      <c r="C2122" s="107">
        <v>9</v>
      </c>
      <c r="D2122" s="108">
        <v>320.39673879999998</v>
      </c>
      <c r="E2122" s="108">
        <v>19974.797190000001</v>
      </c>
      <c r="F2122" s="83"/>
    </row>
    <row r="2123" spans="1:6" ht="14.5" x14ac:dyDescent="0.35">
      <c r="A2123" s="107" t="s">
        <v>80</v>
      </c>
      <c r="B2123" s="107" t="s">
        <v>10</v>
      </c>
      <c r="C2123" s="107">
        <v>10</v>
      </c>
      <c r="D2123" s="108">
        <v>358.73371639999999</v>
      </c>
      <c r="E2123" s="108">
        <v>16286.86224</v>
      </c>
      <c r="F2123" s="83"/>
    </row>
    <row r="2124" spans="1:6" ht="14.5" x14ac:dyDescent="0.35">
      <c r="A2124" s="107" t="s">
        <v>80</v>
      </c>
      <c r="B2124" s="107" t="s">
        <v>10</v>
      </c>
      <c r="C2124" s="107">
        <v>11</v>
      </c>
      <c r="D2124" s="108">
        <v>366.9480446</v>
      </c>
      <c r="E2124" s="108">
        <v>16810.915809999999</v>
      </c>
      <c r="F2124" s="83"/>
    </row>
    <row r="2125" spans="1:6" ht="14.5" x14ac:dyDescent="0.35">
      <c r="A2125" s="107" t="s">
        <v>80</v>
      </c>
      <c r="B2125" s="107" t="s">
        <v>10</v>
      </c>
      <c r="C2125" s="107">
        <v>12</v>
      </c>
      <c r="D2125" s="108">
        <v>381.57722419999999</v>
      </c>
      <c r="E2125" s="108">
        <v>16576.211889999999</v>
      </c>
      <c r="F2125" s="83"/>
    </row>
    <row r="2126" spans="1:6" ht="14.5" x14ac:dyDescent="0.35">
      <c r="A2126" s="107" t="s">
        <v>80</v>
      </c>
      <c r="B2126" s="107" t="s">
        <v>11</v>
      </c>
      <c r="C2126" s="107">
        <v>1</v>
      </c>
      <c r="D2126" s="108">
        <v>499.2907285</v>
      </c>
      <c r="E2126" s="108">
        <v>89592.072350000002</v>
      </c>
      <c r="F2126" s="83"/>
    </row>
    <row r="2127" spans="1:6" ht="14.5" x14ac:dyDescent="0.35">
      <c r="A2127" s="107" t="s">
        <v>80</v>
      </c>
      <c r="B2127" s="107" t="s">
        <v>11</v>
      </c>
      <c r="C2127" s="107">
        <v>2</v>
      </c>
      <c r="D2127" s="108">
        <v>387.79816260000001</v>
      </c>
      <c r="E2127" s="108">
        <v>67766.712820000001</v>
      </c>
      <c r="F2127" s="83"/>
    </row>
    <row r="2128" spans="1:6" ht="14.5" x14ac:dyDescent="0.35">
      <c r="A2128" s="107" t="s">
        <v>80</v>
      </c>
      <c r="B2128" s="107" t="s">
        <v>11</v>
      </c>
      <c r="C2128" s="107">
        <v>3</v>
      </c>
      <c r="D2128" s="108">
        <v>420.98373479999998</v>
      </c>
      <c r="E2128" s="108">
        <v>77297.431589999993</v>
      </c>
      <c r="F2128" s="83"/>
    </row>
    <row r="2129" spans="1:6" ht="14.5" x14ac:dyDescent="0.35">
      <c r="A2129" s="107" t="s">
        <v>80</v>
      </c>
      <c r="B2129" s="107" t="s">
        <v>11</v>
      </c>
      <c r="C2129" s="107">
        <v>4</v>
      </c>
      <c r="D2129" s="108">
        <v>399.04440549999998</v>
      </c>
      <c r="E2129" s="108">
        <v>45450.886380000004</v>
      </c>
      <c r="F2129" s="83"/>
    </row>
    <row r="2130" spans="1:6" ht="14.5" x14ac:dyDescent="0.35">
      <c r="A2130" s="107" t="s">
        <v>80</v>
      </c>
      <c r="B2130" s="107" t="s">
        <v>11</v>
      </c>
      <c r="C2130" s="107">
        <v>5</v>
      </c>
      <c r="D2130" s="108">
        <v>492.48682580000002</v>
      </c>
      <c r="E2130" s="108">
        <v>40302.884890000001</v>
      </c>
      <c r="F2130" s="83"/>
    </row>
    <row r="2131" spans="1:6" ht="14.5" x14ac:dyDescent="0.35">
      <c r="A2131" s="107" t="s">
        <v>80</v>
      </c>
      <c r="B2131" s="107" t="s">
        <v>11</v>
      </c>
      <c r="C2131" s="107">
        <v>6</v>
      </c>
      <c r="D2131" s="108">
        <v>491.14586839999998</v>
      </c>
      <c r="E2131" s="108">
        <v>47169.088360000002</v>
      </c>
      <c r="F2131" s="83"/>
    </row>
    <row r="2132" spans="1:6" ht="14.5" x14ac:dyDescent="0.35">
      <c r="A2132" s="107" t="s">
        <v>80</v>
      </c>
      <c r="B2132" s="107" t="s">
        <v>11</v>
      </c>
      <c r="C2132" s="107">
        <v>7</v>
      </c>
      <c r="D2132" s="108">
        <v>527.78162940000004</v>
      </c>
      <c r="E2132" s="108">
        <v>49471.51672</v>
      </c>
      <c r="F2132" s="83"/>
    </row>
    <row r="2133" spans="1:6" ht="14.5" x14ac:dyDescent="0.35">
      <c r="A2133" s="107" t="s">
        <v>80</v>
      </c>
      <c r="B2133" s="107" t="s">
        <v>11</v>
      </c>
      <c r="C2133" s="107">
        <v>8</v>
      </c>
      <c r="D2133" s="108">
        <v>522.21466450000003</v>
      </c>
      <c r="E2133" s="108">
        <v>51714.180740000003</v>
      </c>
      <c r="F2133" s="83"/>
    </row>
    <row r="2134" spans="1:6" ht="14.5" x14ac:dyDescent="0.35">
      <c r="A2134" s="107" t="s">
        <v>80</v>
      </c>
      <c r="B2134" s="107" t="s">
        <v>11</v>
      </c>
      <c r="C2134" s="107">
        <v>9</v>
      </c>
      <c r="D2134" s="108">
        <v>539.46487669999999</v>
      </c>
      <c r="E2134" s="108">
        <v>53765.106330000002</v>
      </c>
      <c r="F2134" s="83"/>
    </row>
    <row r="2135" spans="1:6" ht="14.5" x14ac:dyDescent="0.35">
      <c r="A2135" s="107" t="s">
        <v>80</v>
      </c>
      <c r="B2135" s="107" t="s">
        <v>11</v>
      </c>
      <c r="C2135" s="107">
        <v>10</v>
      </c>
      <c r="D2135" s="108">
        <v>540.53783069999997</v>
      </c>
      <c r="E2135" s="108">
        <v>36226.032140000003</v>
      </c>
      <c r="F2135" s="83"/>
    </row>
    <row r="2136" spans="1:6" ht="14.5" x14ac:dyDescent="0.35">
      <c r="A2136" s="107" t="s">
        <v>80</v>
      </c>
      <c r="B2136" s="107" t="s">
        <v>11</v>
      </c>
      <c r="C2136" s="107">
        <v>11</v>
      </c>
      <c r="D2136" s="108">
        <v>545.93315129999996</v>
      </c>
      <c r="E2136" s="108">
        <v>44039.615389999999</v>
      </c>
      <c r="F2136" s="83"/>
    </row>
    <row r="2137" spans="1:6" ht="14.5" x14ac:dyDescent="0.35">
      <c r="A2137" s="107" t="s">
        <v>80</v>
      </c>
      <c r="B2137" s="107" t="s">
        <v>11</v>
      </c>
      <c r="C2137" s="107">
        <v>12</v>
      </c>
      <c r="D2137" s="108">
        <v>582.49729209999998</v>
      </c>
      <c r="E2137" s="108">
        <v>56889.398840000002</v>
      </c>
      <c r="F2137" s="83"/>
    </row>
    <row r="2138" spans="1:6" ht="14.5" x14ac:dyDescent="0.35">
      <c r="A2138" s="107" t="s">
        <v>80</v>
      </c>
      <c r="B2138" s="107" t="s">
        <v>12</v>
      </c>
      <c r="C2138" s="107">
        <v>1</v>
      </c>
      <c r="D2138" s="108">
        <v>2670.2925639999999</v>
      </c>
      <c r="E2138" s="108">
        <v>212710.23480000001</v>
      </c>
      <c r="F2138" s="83"/>
    </row>
    <row r="2139" spans="1:6" ht="14.5" x14ac:dyDescent="0.35">
      <c r="A2139" s="107" t="s">
        <v>80</v>
      </c>
      <c r="B2139" s="107" t="s">
        <v>12</v>
      </c>
      <c r="C2139" s="107">
        <v>2</v>
      </c>
      <c r="D2139" s="108">
        <v>2516.802576</v>
      </c>
      <c r="E2139" s="108">
        <v>189042.4185</v>
      </c>
      <c r="F2139" s="83"/>
    </row>
    <row r="2140" spans="1:6" ht="14.5" x14ac:dyDescent="0.35">
      <c r="A2140" s="107" t="s">
        <v>80</v>
      </c>
      <c r="B2140" s="107" t="s">
        <v>12</v>
      </c>
      <c r="C2140" s="107">
        <v>3</v>
      </c>
      <c r="D2140" s="108">
        <v>3029.0030270000002</v>
      </c>
      <c r="E2140" s="108">
        <v>240468.35500000001</v>
      </c>
      <c r="F2140" s="83"/>
    </row>
    <row r="2141" spans="1:6" ht="14.5" x14ac:dyDescent="0.35">
      <c r="A2141" s="107" t="s">
        <v>80</v>
      </c>
      <c r="B2141" s="107" t="s">
        <v>12</v>
      </c>
      <c r="C2141" s="107">
        <v>4</v>
      </c>
      <c r="D2141" s="108">
        <v>2257.2156890000001</v>
      </c>
      <c r="E2141" s="108">
        <v>175509.03330000001</v>
      </c>
      <c r="F2141" s="83"/>
    </row>
    <row r="2142" spans="1:6" ht="14.5" x14ac:dyDescent="0.35">
      <c r="A2142" s="107" t="s">
        <v>80</v>
      </c>
      <c r="B2142" s="107" t="s">
        <v>12</v>
      </c>
      <c r="C2142" s="107">
        <v>5</v>
      </c>
      <c r="D2142" s="108">
        <v>2390.5858699999999</v>
      </c>
      <c r="E2142" s="108">
        <v>183790.255</v>
      </c>
      <c r="F2142" s="83"/>
    </row>
    <row r="2143" spans="1:6" ht="14.5" x14ac:dyDescent="0.35">
      <c r="A2143" s="107" t="s">
        <v>80</v>
      </c>
      <c r="B2143" s="107" t="s">
        <v>12</v>
      </c>
      <c r="C2143" s="107">
        <v>6</v>
      </c>
      <c r="D2143" s="108">
        <v>2576.6550149999998</v>
      </c>
      <c r="E2143" s="108">
        <v>188264.03890000001</v>
      </c>
      <c r="F2143" s="83"/>
    </row>
    <row r="2144" spans="1:6" ht="14.5" x14ac:dyDescent="0.35">
      <c r="A2144" s="107" t="s">
        <v>80</v>
      </c>
      <c r="B2144" s="107" t="s">
        <v>12</v>
      </c>
      <c r="C2144" s="107">
        <v>7</v>
      </c>
      <c r="D2144" s="108">
        <v>2962.6877749999999</v>
      </c>
      <c r="E2144" s="108">
        <v>216143.6257</v>
      </c>
      <c r="F2144" s="83"/>
    </row>
    <row r="2145" spans="1:6" ht="14.5" x14ac:dyDescent="0.35">
      <c r="A2145" s="107" t="s">
        <v>80</v>
      </c>
      <c r="B2145" s="107" t="s">
        <v>12</v>
      </c>
      <c r="C2145" s="107">
        <v>8</v>
      </c>
      <c r="D2145" s="108">
        <v>3190.2857640000002</v>
      </c>
      <c r="E2145" s="108">
        <v>229358.93830000001</v>
      </c>
      <c r="F2145" s="83"/>
    </row>
    <row r="2146" spans="1:6" ht="14.5" x14ac:dyDescent="0.35">
      <c r="A2146" s="107" t="s">
        <v>80</v>
      </c>
      <c r="B2146" s="107" t="s">
        <v>12</v>
      </c>
      <c r="C2146" s="107">
        <v>9</v>
      </c>
      <c r="D2146" s="108">
        <v>3269.4321930000001</v>
      </c>
      <c r="E2146" s="108">
        <v>201092.758</v>
      </c>
      <c r="F2146" s="83"/>
    </row>
    <row r="2147" spans="1:6" ht="14.5" x14ac:dyDescent="0.35">
      <c r="A2147" s="107" t="s">
        <v>80</v>
      </c>
      <c r="B2147" s="107" t="s">
        <v>12</v>
      </c>
      <c r="C2147" s="107">
        <v>10</v>
      </c>
      <c r="D2147" s="108">
        <v>3062.781602</v>
      </c>
      <c r="E2147" s="108">
        <v>142523.91529999999</v>
      </c>
      <c r="F2147" s="83"/>
    </row>
    <row r="2148" spans="1:6" ht="14.5" x14ac:dyDescent="0.35">
      <c r="A2148" s="107" t="s">
        <v>80</v>
      </c>
      <c r="B2148" s="107" t="s">
        <v>12</v>
      </c>
      <c r="C2148" s="107">
        <v>11</v>
      </c>
      <c r="D2148" s="108">
        <v>3222.6552860000002</v>
      </c>
      <c r="E2148" s="108">
        <v>149380.46030000001</v>
      </c>
      <c r="F2148" s="83"/>
    </row>
    <row r="2149" spans="1:6" ht="14.5" x14ac:dyDescent="0.35">
      <c r="A2149" s="107" t="s">
        <v>80</v>
      </c>
      <c r="B2149" s="107" t="s">
        <v>12</v>
      </c>
      <c r="C2149" s="107">
        <v>12</v>
      </c>
      <c r="D2149" s="108">
        <v>3426.407099</v>
      </c>
      <c r="E2149" s="108">
        <v>153783.72029999999</v>
      </c>
      <c r="F2149" s="83"/>
    </row>
    <row r="2150" spans="1:6" ht="14.5" x14ac:dyDescent="0.35">
      <c r="A2150" s="107" t="s">
        <v>80</v>
      </c>
      <c r="B2150" s="107" t="s">
        <v>13</v>
      </c>
      <c r="C2150" s="107">
        <v>1</v>
      </c>
      <c r="D2150" s="108">
        <v>80377.754310000004</v>
      </c>
      <c r="E2150" s="108">
        <v>5377546.898</v>
      </c>
      <c r="F2150" s="83"/>
    </row>
    <row r="2151" spans="1:6" ht="14.5" x14ac:dyDescent="0.35">
      <c r="A2151" s="107" t="s">
        <v>80</v>
      </c>
      <c r="B2151" s="107" t="s">
        <v>13</v>
      </c>
      <c r="C2151" s="107">
        <v>2</v>
      </c>
      <c r="D2151" s="108">
        <v>78466.90105</v>
      </c>
      <c r="E2151" s="108">
        <v>5878614.0269999998</v>
      </c>
      <c r="F2151" s="83"/>
    </row>
    <row r="2152" spans="1:6" ht="14.5" x14ac:dyDescent="0.35">
      <c r="A2152" s="107" t="s">
        <v>80</v>
      </c>
      <c r="B2152" s="107" t="s">
        <v>13</v>
      </c>
      <c r="C2152" s="107">
        <v>3</v>
      </c>
      <c r="D2152" s="108">
        <v>84145.012170000002</v>
      </c>
      <c r="E2152" s="108">
        <v>6320805.585</v>
      </c>
      <c r="F2152" s="83"/>
    </row>
    <row r="2153" spans="1:6" ht="14.5" x14ac:dyDescent="0.35">
      <c r="A2153" s="107" t="s">
        <v>80</v>
      </c>
      <c r="B2153" s="107" t="s">
        <v>13</v>
      </c>
      <c r="C2153" s="107">
        <v>4</v>
      </c>
      <c r="D2153" s="108">
        <v>99509.252909999996</v>
      </c>
      <c r="E2153" s="108">
        <v>7234654.7719999999</v>
      </c>
      <c r="F2153" s="83"/>
    </row>
    <row r="2154" spans="1:6" ht="14.5" x14ac:dyDescent="0.35">
      <c r="A2154" s="107" t="s">
        <v>80</v>
      </c>
      <c r="B2154" s="107" t="s">
        <v>13</v>
      </c>
      <c r="C2154" s="107">
        <v>5</v>
      </c>
      <c r="D2154" s="108">
        <v>97816.198829999994</v>
      </c>
      <c r="E2154" s="108">
        <v>7047930.4230000004</v>
      </c>
      <c r="F2154" s="83"/>
    </row>
    <row r="2155" spans="1:6" ht="14.5" x14ac:dyDescent="0.35">
      <c r="A2155" s="107" t="s">
        <v>80</v>
      </c>
      <c r="B2155" s="107" t="s">
        <v>13</v>
      </c>
      <c r="C2155" s="107">
        <v>6</v>
      </c>
      <c r="D2155" s="108">
        <v>94402.929300000003</v>
      </c>
      <c r="E2155" s="108">
        <v>6744406.699</v>
      </c>
      <c r="F2155" s="83"/>
    </row>
    <row r="2156" spans="1:6" ht="14.5" x14ac:dyDescent="0.35">
      <c r="A2156" s="107" t="s">
        <v>80</v>
      </c>
      <c r="B2156" s="107" t="s">
        <v>13</v>
      </c>
      <c r="C2156" s="107">
        <v>7</v>
      </c>
      <c r="D2156" s="108">
        <v>98671.503649999999</v>
      </c>
      <c r="E2156" s="108">
        <v>6112339.8640000001</v>
      </c>
      <c r="F2156" s="83"/>
    </row>
    <row r="2157" spans="1:6" ht="14.5" x14ac:dyDescent="0.35">
      <c r="A2157" s="107" t="s">
        <v>80</v>
      </c>
      <c r="B2157" s="107" t="s">
        <v>13</v>
      </c>
      <c r="C2157" s="107">
        <v>8</v>
      </c>
      <c r="D2157" s="108">
        <v>90329.055420000004</v>
      </c>
      <c r="E2157" s="108">
        <v>4740699.0120000001</v>
      </c>
      <c r="F2157" s="83"/>
    </row>
    <row r="2158" spans="1:6" ht="14.5" x14ac:dyDescent="0.35">
      <c r="A2158" s="107" t="s">
        <v>80</v>
      </c>
      <c r="B2158" s="107" t="s">
        <v>13</v>
      </c>
      <c r="C2158" s="107">
        <v>9</v>
      </c>
      <c r="D2158" s="108">
        <v>90230.126789999995</v>
      </c>
      <c r="E2158" s="108">
        <v>4173290.7439999999</v>
      </c>
      <c r="F2158" s="83"/>
    </row>
    <row r="2159" spans="1:6" ht="14.5" x14ac:dyDescent="0.35">
      <c r="A2159" s="107" t="s">
        <v>80</v>
      </c>
      <c r="B2159" s="107" t="s">
        <v>13</v>
      </c>
      <c r="C2159" s="107">
        <v>10</v>
      </c>
      <c r="D2159" s="108">
        <v>89598.279620000001</v>
      </c>
      <c r="E2159" s="108">
        <v>3824252.5389999999</v>
      </c>
      <c r="F2159" s="83"/>
    </row>
    <row r="2160" spans="1:6" ht="14.5" x14ac:dyDescent="0.35">
      <c r="A2160" s="107" t="s">
        <v>80</v>
      </c>
      <c r="B2160" s="107" t="s">
        <v>13</v>
      </c>
      <c r="C2160" s="107">
        <v>11</v>
      </c>
      <c r="D2160" s="108">
        <v>94603.929440000007</v>
      </c>
      <c r="E2160" s="108">
        <v>3908386.568</v>
      </c>
      <c r="F2160" s="83"/>
    </row>
    <row r="2161" spans="1:6" ht="14.5" x14ac:dyDescent="0.35">
      <c r="A2161" s="107" t="s">
        <v>80</v>
      </c>
      <c r="B2161" s="107" t="s">
        <v>13</v>
      </c>
      <c r="C2161" s="107">
        <v>12</v>
      </c>
      <c r="D2161" s="108">
        <v>100146.6876</v>
      </c>
      <c r="E2161" s="108">
        <v>4278736.6279999996</v>
      </c>
      <c r="F2161" s="83"/>
    </row>
    <row r="2162" spans="1:6" ht="14.5" x14ac:dyDescent="0.35">
      <c r="A2162" s="107" t="s">
        <v>80</v>
      </c>
      <c r="B2162" s="107" t="s">
        <v>14</v>
      </c>
      <c r="C2162" s="107">
        <v>1</v>
      </c>
      <c r="D2162" s="108">
        <v>40801.190340000001</v>
      </c>
      <c r="E2162" s="108">
        <v>3179265.49</v>
      </c>
      <c r="F2162" s="83"/>
    </row>
    <row r="2163" spans="1:6" ht="14.5" x14ac:dyDescent="0.35">
      <c r="A2163" s="107" t="s">
        <v>80</v>
      </c>
      <c r="B2163" s="107" t="s">
        <v>14</v>
      </c>
      <c r="C2163" s="107">
        <v>2</v>
      </c>
      <c r="D2163" s="108">
        <v>37147.414360000002</v>
      </c>
      <c r="E2163" s="108">
        <v>2825640.736</v>
      </c>
      <c r="F2163" s="83"/>
    </row>
    <row r="2164" spans="1:6" ht="14.5" x14ac:dyDescent="0.35">
      <c r="A2164" s="107" t="s">
        <v>80</v>
      </c>
      <c r="B2164" s="107" t="s">
        <v>14</v>
      </c>
      <c r="C2164" s="107">
        <v>3</v>
      </c>
      <c r="D2164" s="108">
        <v>47374.911939999998</v>
      </c>
      <c r="E2164" s="108">
        <v>3784490.5809999998</v>
      </c>
      <c r="F2164" s="83"/>
    </row>
    <row r="2165" spans="1:6" ht="14.5" x14ac:dyDescent="0.35">
      <c r="A2165" s="107" t="s">
        <v>80</v>
      </c>
      <c r="B2165" s="107" t="s">
        <v>14</v>
      </c>
      <c r="C2165" s="107">
        <v>4</v>
      </c>
      <c r="D2165" s="108">
        <v>53933.6149</v>
      </c>
      <c r="E2165" s="108">
        <v>4135492.5150000001</v>
      </c>
      <c r="F2165" s="83"/>
    </row>
    <row r="2166" spans="1:6" ht="14.5" x14ac:dyDescent="0.35">
      <c r="A2166" s="107" t="s">
        <v>80</v>
      </c>
      <c r="B2166" s="107" t="s">
        <v>14</v>
      </c>
      <c r="C2166" s="107">
        <v>5</v>
      </c>
      <c r="D2166" s="108">
        <v>40826.410129999997</v>
      </c>
      <c r="E2166" s="108">
        <v>3081031.1970000002</v>
      </c>
      <c r="F2166" s="83"/>
    </row>
    <row r="2167" spans="1:6" ht="14.5" x14ac:dyDescent="0.35">
      <c r="A2167" s="107" t="s">
        <v>80</v>
      </c>
      <c r="B2167" s="107" t="s">
        <v>14</v>
      </c>
      <c r="C2167" s="107">
        <v>6</v>
      </c>
      <c r="D2167" s="108">
        <v>49474.326079999999</v>
      </c>
      <c r="E2167" s="108">
        <v>3586985.9330000002</v>
      </c>
      <c r="F2167" s="83"/>
    </row>
    <row r="2168" spans="1:6" ht="14.5" x14ac:dyDescent="0.35">
      <c r="A2168" s="107" t="s">
        <v>80</v>
      </c>
      <c r="B2168" s="107" t="s">
        <v>14</v>
      </c>
      <c r="C2168" s="107">
        <v>7</v>
      </c>
      <c r="D2168" s="108">
        <v>36426.409359999998</v>
      </c>
      <c r="E2168" s="108">
        <v>2661025.3420000002</v>
      </c>
      <c r="F2168" s="83"/>
    </row>
    <row r="2169" spans="1:6" ht="14.5" x14ac:dyDescent="0.35">
      <c r="A2169" s="107" t="s">
        <v>80</v>
      </c>
      <c r="B2169" s="107" t="s">
        <v>14</v>
      </c>
      <c r="C2169" s="107">
        <v>8</v>
      </c>
      <c r="D2169" s="108">
        <v>45303.570899999999</v>
      </c>
      <c r="E2169" s="108">
        <v>3296602.8020000001</v>
      </c>
      <c r="F2169" s="83"/>
    </row>
    <row r="2170" spans="1:6" ht="14.5" x14ac:dyDescent="0.35">
      <c r="A2170" s="107" t="s">
        <v>80</v>
      </c>
      <c r="B2170" s="107" t="s">
        <v>14</v>
      </c>
      <c r="C2170" s="107">
        <v>9</v>
      </c>
      <c r="D2170" s="108">
        <v>52737.232459999999</v>
      </c>
      <c r="E2170" s="108">
        <v>3290985.2510000002</v>
      </c>
      <c r="F2170" s="83"/>
    </row>
    <row r="2171" spans="1:6" ht="14.5" x14ac:dyDescent="0.35">
      <c r="A2171" s="107" t="s">
        <v>80</v>
      </c>
      <c r="B2171" s="107" t="s">
        <v>14</v>
      </c>
      <c r="C2171" s="107">
        <v>10</v>
      </c>
      <c r="D2171" s="108">
        <v>55845.10108</v>
      </c>
      <c r="E2171" s="108">
        <v>2569031.5090000001</v>
      </c>
      <c r="F2171" s="83"/>
    </row>
    <row r="2172" spans="1:6" ht="14.5" x14ac:dyDescent="0.35">
      <c r="A2172" s="107" t="s">
        <v>80</v>
      </c>
      <c r="B2172" s="107" t="s">
        <v>14</v>
      </c>
      <c r="C2172" s="107">
        <v>11</v>
      </c>
      <c r="D2172" s="108">
        <v>43366.772019999997</v>
      </c>
      <c r="E2172" s="108">
        <v>2068140.0179999999</v>
      </c>
      <c r="F2172" s="83"/>
    </row>
    <row r="2173" spans="1:6" ht="14.5" x14ac:dyDescent="0.35">
      <c r="A2173" s="107" t="s">
        <v>80</v>
      </c>
      <c r="B2173" s="107" t="s">
        <v>14</v>
      </c>
      <c r="C2173" s="107">
        <v>12</v>
      </c>
      <c r="D2173" s="108">
        <v>45176.354099999997</v>
      </c>
      <c r="E2173" s="108">
        <v>2090929.781</v>
      </c>
      <c r="F2173" s="83"/>
    </row>
    <row r="2174" spans="1:6" ht="14.5" x14ac:dyDescent="0.35">
      <c r="A2174" s="107" t="s">
        <v>80</v>
      </c>
      <c r="B2174" s="107" t="s">
        <v>15</v>
      </c>
      <c r="C2174" s="107">
        <v>1</v>
      </c>
      <c r="D2174" s="108">
        <v>14505.653179999999</v>
      </c>
      <c r="E2174" s="108">
        <v>1361359.5379999999</v>
      </c>
      <c r="F2174" s="83"/>
    </row>
    <row r="2175" spans="1:6" ht="14.5" x14ac:dyDescent="0.35">
      <c r="A2175" s="107" t="s">
        <v>80</v>
      </c>
      <c r="B2175" s="107" t="s">
        <v>15</v>
      </c>
      <c r="C2175" s="107">
        <v>2</v>
      </c>
      <c r="D2175" s="108">
        <v>11395.4108</v>
      </c>
      <c r="E2175" s="108">
        <v>1023102.454</v>
      </c>
      <c r="F2175" s="83"/>
    </row>
    <row r="2176" spans="1:6" ht="14.5" x14ac:dyDescent="0.35">
      <c r="A2176" s="107" t="s">
        <v>80</v>
      </c>
      <c r="B2176" s="107" t="s">
        <v>15</v>
      </c>
      <c r="C2176" s="107">
        <v>3</v>
      </c>
      <c r="D2176" s="108">
        <v>12446.809579999999</v>
      </c>
      <c r="E2176" s="108">
        <v>1174873.7439999999</v>
      </c>
      <c r="F2176" s="83"/>
    </row>
    <row r="2177" spans="1:6" ht="14.5" x14ac:dyDescent="0.35">
      <c r="A2177" s="107" t="s">
        <v>80</v>
      </c>
      <c r="B2177" s="107" t="s">
        <v>15</v>
      </c>
      <c r="C2177" s="107">
        <v>4</v>
      </c>
      <c r="D2177" s="108">
        <v>11252.07933</v>
      </c>
      <c r="E2177" s="108">
        <v>913917.4</v>
      </c>
      <c r="F2177" s="83"/>
    </row>
    <row r="2178" spans="1:6" ht="14.5" x14ac:dyDescent="0.35">
      <c r="A2178" s="107" t="s">
        <v>80</v>
      </c>
      <c r="B2178" s="107" t="s">
        <v>15</v>
      </c>
      <c r="C2178" s="107">
        <v>5</v>
      </c>
      <c r="D2178" s="108">
        <v>12953.66833</v>
      </c>
      <c r="E2178" s="108">
        <v>976433.02839999995</v>
      </c>
      <c r="F2178" s="83"/>
    </row>
    <row r="2179" spans="1:6" ht="14.5" x14ac:dyDescent="0.35">
      <c r="A2179" s="107" t="s">
        <v>80</v>
      </c>
      <c r="B2179" s="107" t="s">
        <v>15</v>
      </c>
      <c r="C2179" s="107">
        <v>6</v>
      </c>
      <c r="D2179" s="108">
        <v>11446.17252</v>
      </c>
      <c r="E2179" s="108">
        <v>859603.36990000005</v>
      </c>
      <c r="F2179" s="83"/>
    </row>
    <row r="2180" spans="1:6" ht="14.5" x14ac:dyDescent="0.35">
      <c r="A2180" s="107" t="s">
        <v>80</v>
      </c>
      <c r="B2180" s="107" t="s">
        <v>15</v>
      </c>
      <c r="C2180" s="107">
        <v>7</v>
      </c>
      <c r="D2180" s="108">
        <v>11884.62372</v>
      </c>
      <c r="E2180" s="108">
        <v>886293.00529999996</v>
      </c>
      <c r="F2180" s="83"/>
    </row>
    <row r="2181" spans="1:6" ht="14.5" x14ac:dyDescent="0.35">
      <c r="A2181" s="107" t="s">
        <v>80</v>
      </c>
      <c r="B2181" s="107" t="s">
        <v>15</v>
      </c>
      <c r="C2181" s="107">
        <v>8</v>
      </c>
      <c r="D2181" s="108">
        <v>11963.514880000001</v>
      </c>
      <c r="E2181" s="108">
        <v>890599.12300000002</v>
      </c>
      <c r="F2181" s="83"/>
    </row>
    <row r="2182" spans="1:6" ht="14.5" x14ac:dyDescent="0.35">
      <c r="A2182" s="107" t="s">
        <v>80</v>
      </c>
      <c r="B2182" s="107" t="s">
        <v>15</v>
      </c>
      <c r="C2182" s="107">
        <v>9</v>
      </c>
      <c r="D2182" s="108">
        <v>12082.713460000001</v>
      </c>
      <c r="E2182" s="108">
        <v>831777.10060000001</v>
      </c>
      <c r="F2182" s="83"/>
    </row>
    <row r="2183" spans="1:6" ht="14.5" x14ac:dyDescent="0.35">
      <c r="A2183" s="107" t="s">
        <v>80</v>
      </c>
      <c r="B2183" s="107" t="s">
        <v>15</v>
      </c>
      <c r="C2183" s="107">
        <v>10</v>
      </c>
      <c r="D2183" s="108">
        <v>13365.28152</v>
      </c>
      <c r="E2183" s="108">
        <v>717362.74049999996</v>
      </c>
      <c r="F2183" s="83"/>
    </row>
    <row r="2184" spans="1:6" ht="14.5" x14ac:dyDescent="0.35">
      <c r="A2184" s="107" t="s">
        <v>80</v>
      </c>
      <c r="B2184" s="107" t="s">
        <v>15</v>
      </c>
      <c r="C2184" s="107">
        <v>11</v>
      </c>
      <c r="D2184" s="108">
        <v>15775.07387</v>
      </c>
      <c r="E2184" s="108">
        <v>880401.58700000006</v>
      </c>
      <c r="F2184" s="83"/>
    </row>
    <row r="2185" spans="1:6" ht="14.5" x14ac:dyDescent="0.35">
      <c r="A2185" s="107" t="s">
        <v>80</v>
      </c>
      <c r="B2185" s="107" t="s">
        <v>15</v>
      </c>
      <c r="C2185" s="107">
        <v>12</v>
      </c>
      <c r="D2185" s="108">
        <v>18022.35802</v>
      </c>
      <c r="E2185" s="108">
        <v>1014170.02</v>
      </c>
      <c r="F2185" s="83"/>
    </row>
    <row r="2186" spans="1:6" ht="14.5" x14ac:dyDescent="0.35">
      <c r="A2186" s="107" t="s">
        <v>80</v>
      </c>
      <c r="B2186" s="107" t="s">
        <v>16</v>
      </c>
      <c r="C2186" s="107">
        <v>1</v>
      </c>
      <c r="D2186" s="108">
        <v>5861.7463319999997</v>
      </c>
      <c r="E2186" s="108">
        <v>443397.47269999998</v>
      </c>
      <c r="F2186" s="83"/>
    </row>
    <row r="2187" spans="1:6" ht="14.5" x14ac:dyDescent="0.35">
      <c r="A2187" s="107" t="s">
        <v>80</v>
      </c>
      <c r="B2187" s="107" t="s">
        <v>16</v>
      </c>
      <c r="C2187" s="107">
        <v>2</v>
      </c>
      <c r="D2187" s="108">
        <v>5980.0121580000005</v>
      </c>
      <c r="E2187" s="108">
        <v>434575.21950000001</v>
      </c>
      <c r="F2187" s="83"/>
    </row>
    <row r="2188" spans="1:6" ht="14.5" x14ac:dyDescent="0.35">
      <c r="A2188" s="107" t="s">
        <v>80</v>
      </c>
      <c r="B2188" s="107" t="s">
        <v>16</v>
      </c>
      <c r="C2188" s="107">
        <v>3</v>
      </c>
      <c r="D2188" s="108">
        <v>7025.6652960000001</v>
      </c>
      <c r="E2188" s="108">
        <v>536158.03359999997</v>
      </c>
      <c r="F2188" s="83"/>
    </row>
    <row r="2189" spans="1:6" ht="14.5" x14ac:dyDescent="0.35">
      <c r="A2189" s="107" t="s">
        <v>80</v>
      </c>
      <c r="B2189" s="107" t="s">
        <v>16</v>
      </c>
      <c r="C2189" s="107">
        <v>4</v>
      </c>
      <c r="D2189" s="108">
        <v>14345.40654</v>
      </c>
      <c r="E2189" s="108">
        <v>1070141.835</v>
      </c>
      <c r="F2189" s="83"/>
    </row>
    <row r="2190" spans="1:6" ht="14.5" x14ac:dyDescent="0.35">
      <c r="A2190" s="107" t="s">
        <v>80</v>
      </c>
      <c r="B2190" s="107" t="s">
        <v>16</v>
      </c>
      <c r="C2190" s="107">
        <v>5</v>
      </c>
      <c r="D2190" s="108">
        <v>9440.8371889999999</v>
      </c>
      <c r="E2190" s="108">
        <v>694713.99210000003</v>
      </c>
      <c r="F2190" s="83"/>
    </row>
    <row r="2191" spans="1:6" ht="14.5" x14ac:dyDescent="0.35">
      <c r="A2191" s="107" t="s">
        <v>80</v>
      </c>
      <c r="B2191" s="107" t="s">
        <v>16</v>
      </c>
      <c r="C2191" s="107">
        <v>6</v>
      </c>
      <c r="D2191" s="108">
        <v>10190.43981</v>
      </c>
      <c r="E2191" s="108">
        <v>709156.22360000003</v>
      </c>
      <c r="F2191" s="83"/>
    </row>
    <row r="2192" spans="1:6" ht="14.5" x14ac:dyDescent="0.35">
      <c r="A2192" s="107" t="s">
        <v>80</v>
      </c>
      <c r="B2192" s="107" t="s">
        <v>16</v>
      </c>
      <c r="C2192" s="107">
        <v>7</v>
      </c>
      <c r="D2192" s="108">
        <v>7242.1160769999997</v>
      </c>
      <c r="E2192" s="108">
        <v>502909.90419999999</v>
      </c>
      <c r="F2192" s="83"/>
    </row>
    <row r="2193" spans="1:6" ht="14.5" x14ac:dyDescent="0.35">
      <c r="A2193" s="107" t="s">
        <v>80</v>
      </c>
      <c r="B2193" s="107" t="s">
        <v>16</v>
      </c>
      <c r="C2193" s="107">
        <v>8</v>
      </c>
      <c r="D2193" s="108">
        <v>10936.07192</v>
      </c>
      <c r="E2193" s="108">
        <v>744745.62780000002</v>
      </c>
      <c r="F2193" s="83"/>
    </row>
    <row r="2194" spans="1:6" ht="14.5" x14ac:dyDescent="0.35">
      <c r="A2194" s="107" t="s">
        <v>80</v>
      </c>
      <c r="B2194" s="107" t="s">
        <v>16</v>
      </c>
      <c r="C2194" s="107">
        <v>9</v>
      </c>
      <c r="D2194" s="108">
        <v>18574.560669999999</v>
      </c>
      <c r="E2194" s="108">
        <v>1089749.2109999999</v>
      </c>
      <c r="F2194" s="83"/>
    </row>
    <row r="2195" spans="1:6" ht="14.5" x14ac:dyDescent="0.35">
      <c r="A2195" s="107" t="s">
        <v>80</v>
      </c>
      <c r="B2195" s="107" t="s">
        <v>16</v>
      </c>
      <c r="C2195" s="107">
        <v>10</v>
      </c>
      <c r="D2195" s="108">
        <v>10010.57293</v>
      </c>
      <c r="E2195" s="108">
        <v>446078.08610000001</v>
      </c>
      <c r="F2195" s="83"/>
    </row>
    <row r="2196" spans="1:6" ht="14.5" x14ac:dyDescent="0.35">
      <c r="A2196" s="107" t="s">
        <v>80</v>
      </c>
      <c r="B2196" s="107" t="s">
        <v>16</v>
      </c>
      <c r="C2196" s="107">
        <v>11</v>
      </c>
      <c r="D2196" s="108">
        <v>8174.4412860000002</v>
      </c>
      <c r="E2196" s="108">
        <v>365749.83529999998</v>
      </c>
      <c r="F2196" s="83"/>
    </row>
    <row r="2197" spans="1:6" ht="14.5" x14ac:dyDescent="0.35">
      <c r="A2197" s="107" t="s">
        <v>80</v>
      </c>
      <c r="B2197" s="107" t="s">
        <v>16</v>
      </c>
      <c r="C2197" s="107">
        <v>12</v>
      </c>
      <c r="D2197" s="108">
        <v>6270.0166630000003</v>
      </c>
      <c r="E2197" s="108">
        <v>278245.2672</v>
      </c>
      <c r="F2197" s="83"/>
    </row>
    <row r="2198" spans="1:6" ht="14.5" x14ac:dyDescent="0.35">
      <c r="A2198" s="107" t="s">
        <v>80</v>
      </c>
      <c r="B2198" s="107" t="s">
        <v>17</v>
      </c>
      <c r="C2198" s="107">
        <v>1</v>
      </c>
      <c r="D2198" s="108">
        <v>876.79168100000004</v>
      </c>
      <c r="E2198" s="108">
        <v>76003.650339999993</v>
      </c>
      <c r="F2198" s="83"/>
    </row>
    <row r="2199" spans="1:6" ht="14.5" x14ac:dyDescent="0.35">
      <c r="A2199" s="107" t="s">
        <v>80</v>
      </c>
      <c r="B2199" s="107" t="s">
        <v>17</v>
      </c>
      <c r="C2199" s="107">
        <v>2</v>
      </c>
      <c r="D2199" s="108">
        <v>762.68456270000001</v>
      </c>
      <c r="E2199" s="108">
        <v>64830.914550000001</v>
      </c>
      <c r="F2199" s="83"/>
    </row>
    <row r="2200" spans="1:6" ht="14.5" x14ac:dyDescent="0.35">
      <c r="A2200" s="107" t="s">
        <v>80</v>
      </c>
      <c r="B2200" s="107" t="s">
        <v>17</v>
      </c>
      <c r="C2200" s="107">
        <v>3</v>
      </c>
      <c r="D2200" s="108">
        <v>840.70500649999997</v>
      </c>
      <c r="E2200" s="108">
        <v>73802.883830000006</v>
      </c>
      <c r="F2200" s="83"/>
    </row>
    <row r="2201" spans="1:6" ht="14.5" x14ac:dyDescent="0.35">
      <c r="A2201" s="107" t="s">
        <v>80</v>
      </c>
      <c r="B2201" s="107" t="s">
        <v>17</v>
      </c>
      <c r="C2201" s="107">
        <v>4</v>
      </c>
      <c r="D2201" s="108">
        <v>798.86310149999997</v>
      </c>
      <c r="E2201" s="108">
        <v>65201.472880000001</v>
      </c>
      <c r="F2201" s="83"/>
    </row>
    <row r="2202" spans="1:6" ht="14.5" x14ac:dyDescent="0.35">
      <c r="A2202" s="107" t="s">
        <v>80</v>
      </c>
      <c r="B2202" s="107" t="s">
        <v>17</v>
      </c>
      <c r="C2202" s="107">
        <v>5</v>
      </c>
      <c r="D2202" s="108">
        <v>910.36484399999995</v>
      </c>
      <c r="E2202" s="108">
        <v>71899.008709999995</v>
      </c>
      <c r="F2202" s="83"/>
    </row>
    <row r="2203" spans="1:6" ht="14.5" x14ac:dyDescent="0.35">
      <c r="A2203" s="107" t="s">
        <v>80</v>
      </c>
      <c r="B2203" s="107" t="s">
        <v>17</v>
      </c>
      <c r="C2203" s="107">
        <v>6</v>
      </c>
      <c r="D2203" s="108">
        <v>977.88797250000005</v>
      </c>
      <c r="E2203" s="108">
        <v>73279.495509999993</v>
      </c>
      <c r="F2203" s="83"/>
    </row>
    <row r="2204" spans="1:6" ht="14.5" x14ac:dyDescent="0.35">
      <c r="A2204" s="107" t="s">
        <v>80</v>
      </c>
      <c r="B2204" s="107" t="s">
        <v>17</v>
      </c>
      <c r="C2204" s="107">
        <v>7</v>
      </c>
      <c r="D2204" s="108">
        <v>942.39018759999999</v>
      </c>
      <c r="E2204" s="108">
        <v>73101.542189999993</v>
      </c>
      <c r="F2204" s="83"/>
    </row>
    <row r="2205" spans="1:6" ht="14.5" x14ac:dyDescent="0.35">
      <c r="A2205" s="107" t="s">
        <v>80</v>
      </c>
      <c r="B2205" s="107" t="s">
        <v>17</v>
      </c>
      <c r="C2205" s="107">
        <v>8</v>
      </c>
      <c r="D2205" s="108">
        <v>888.49623959999997</v>
      </c>
      <c r="E2205" s="108">
        <v>69687.368319999994</v>
      </c>
      <c r="F2205" s="83"/>
    </row>
    <row r="2206" spans="1:6" ht="14.5" x14ac:dyDescent="0.35">
      <c r="A2206" s="107" t="s">
        <v>80</v>
      </c>
      <c r="B2206" s="107" t="s">
        <v>17</v>
      </c>
      <c r="C2206" s="107">
        <v>9</v>
      </c>
      <c r="D2206" s="108">
        <v>855.81986989999996</v>
      </c>
      <c r="E2206" s="108">
        <v>59399.047720000002</v>
      </c>
      <c r="F2206" s="83"/>
    </row>
    <row r="2207" spans="1:6" ht="14.5" x14ac:dyDescent="0.35">
      <c r="A2207" s="107" t="s">
        <v>80</v>
      </c>
      <c r="B2207" s="107" t="s">
        <v>17</v>
      </c>
      <c r="C2207" s="107">
        <v>10</v>
      </c>
      <c r="D2207" s="108">
        <v>849.42499850000002</v>
      </c>
      <c r="E2207" s="108">
        <v>46652.464200000002</v>
      </c>
      <c r="F2207" s="83"/>
    </row>
    <row r="2208" spans="1:6" ht="14.5" x14ac:dyDescent="0.35">
      <c r="A2208" s="107" t="s">
        <v>80</v>
      </c>
      <c r="B2208" s="107" t="s">
        <v>17</v>
      </c>
      <c r="C2208" s="107">
        <v>11</v>
      </c>
      <c r="D2208" s="108">
        <v>906.67700779999996</v>
      </c>
      <c r="E2208" s="108">
        <v>50348.251499999998</v>
      </c>
      <c r="F2208" s="83"/>
    </row>
    <row r="2209" spans="1:6" ht="14.5" x14ac:dyDescent="0.35">
      <c r="A2209" s="107" t="s">
        <v>80</v>
      </c>
      <c r="B2209" s="107" t="s">
        <v>17</v>
      </c>
      <c r="C2209" s="107">
        <v>12</v>
      </c>
      <c r="D2209" s="108">
        <v>871.80698649999999</v>
      </c>
      <c r="E2209" s="108">
        <v>49508.266609999999</v>
      </c>
      <c r="F2209" s="83"/>
    </row>
    <row r="2210" spans="1:6" ht="14.5" x14ac:dyDescent="0.35">
      <c r="A2210" s="107" t="s">
        <v>80</v>
      </c>
      <c r="B2210" s="107" t="s">
        <v>87</v>
      </c>
      <c r="C2210" s="107">
        <v>1</v>
      </c>
      <c r="D2210" s="108">
        <v>16083.42445</v>
      </c>
      <c r="E2210" s="108">
        <v>1389015.395</v>
      </c>
      <c r="F2210" s="83"/>
    </row>
    <row r="2211" spans="1:6" ht="14.5" x14ac:dyDescent="0.35">
      <c r="A2211" s="107" t="s">
        <v>80</v>
      </c>
      <c r="B2211" s="107" t="s">
        <v>87</v>
      </c>
      <c r="C2211" s="107">
        <v>2</v>
      </c>
      <c r="D2211" s="108">
        <v>12770.24733</v>
      </c>
      <c r="E2211" s="108">
        <v>1092066.723</v>
      </c>
      <c r="F2211" s="83"/>
    </row>
    <row r="2212" spans="1:6" ht="14.5" x14ac:dyDescent="0.35">
      <c r="A2212" s="107" t="s">
        <v>80</v>
      </c>
      <c r="B2212" s="107" t="s">
        <v>87</v>
      </c>
      <c r="C2212" s="107">
        <v>3</v>
      </c>
      <c r="D2212" s="108">
        <v>13631.07451</v>
      </c>
      <c r="E2212" s="108">
        <v>1218393.558</v>
      </c>
      <c r="F2212" s="83"/>
    </row>
    <row r="2213" spans="1:6" ht="14.5" x14ac:dyDescent="0.35">
      <c r="A2213" s="107" t="s">
        <v>80</v>
      </c>
      <c r="B2213" s="107" t="s">
        <v>87</v>
      </c>
      <c r="C2213" s="107">
        <v>4</v>
      </c>
      <c r="D2213" s="108">
        <v>13114.57603</v>
      </c>
      <c r="E2213" s="108">
        <v>1054487.6000000001</v>
      </c>
      <c r="F2213" s="83"/>
    </row>
    <row r="2214" spans="1:6" ht="14.5" x14ac:dyDescent="0.35">
      <c r="A2214" s="107" t="s">
        <v>80</v>
      </c>
      <c r="B2214" s="107" t="s">
        <v>87</v>
      </c>
      <c r="C2214" s="107">
        <v>5</v>
      </c>
      <c r="D2214" s="108">
        <v>16282.65285</v>
      </c>
      <c r="E2214" s="108">
        <v>1261335.9210000001</v>
      </c>
      <c r="F2214" s="83"/>
    </row>
    <row r="2215" spans="1:6" ht="14.5" x14ac:dyDescent="0.35">
      <c r="A2215" s="107" t="s">
        <v>80</v>
      </c>
      <c r="B2215" s="107" t="s">
        <v>87</v>
      </c>
      <c r="C2215" s="107">
        <v>6</v>
      </c>
      <c r="D2215" s="108">
        <v>15020.069079999999</v>
      </c>
      <c r="E2215" s="108">
        <v>1101695.4410000001</v>
      </c>
      <c r="F2215" s="83"/>
    </row>
    <row r="2216" spans="1:6" ht="14.5" x14ac:dyDescent="0.35">
      <c r="A2216" s="107" t="s">
        <v>80</v>
      </c>
      <c r="B2216" s="107" t="s">
        <v>87</v>
      </c>
      <c r="C2216" s="107">
        <v>7</v>
      </c>
      <c r="D2216" s="108">
        <v>15169.07761</v>
      </c>
      <c r="E2216" s="108">
        <v>1133329.7620000001</v>
      </c>
      <c r="F2216" s="83"/>
    </row>
    <row r="2217" spans="1:6" ht="14.5" x14ac:dyDescent="0.35">
      <c r="A2217" s="107" t="s">
        <v>80</v>
      </c>
      <c r="B2217" s="107" t="s">
        <v>87</v>
      </c>
      <c r="C2217" s="107">
        <v>8</v>
      </c>
      <c r="D2217" s="108">
        <v>14222.964620000001</v>
      </c>
      <c r="E2217" s="108">
        <v>1078796.0919999999</v>
      </c>
      <c r="F2217" s="83"/>
    </row>
    <row r="2218" spans="1:6" ht="14.5" x14ac:dyDescent="0.35">
      <c r="A2218" s="107" t="s">
        <v>80</v>
      </c>
      <c r="B2218" s="107" t="s">
        <v>87</v>
      </c>
      <c r="C2218" s="107">
        <v>9</v>
      </c>
      <c r="D2218" s="108">
        <v>13032.049000000001</v>
      </c>
      <c r="E2218" s="108">
        <v>901073.48140000005</v>
      </c>
      <c r="F2218" s="83"/>
    </row>
    <row r="2219" spans="1:6" ht="14.5" x14ac:dyDescent="0.35">
      <c r="A2219" s="107" t="s">
        <v>80</v>
      </c>
      <c r="B2219" s="107" t="s">
        <v>87</v>
      </c>
      <c r="C2219" s="107">
        <v>10</v>
      </c>
      <c r="D2219" s="108">
        <v>12665.98395</v>
      </c>
      <c r="E2219" s="108">
        <v>739923.88410000002</v>
      </c>
      <c r="F2219" s="83"/>
    </row>
    <row r="2220" spans="1:6" ht="14.5" x14ac:dyDescent="0.35">
      <c r="A2220" s="107" t="s">
        <v>80</v>
      </c>
      <c r="B2220" s="107" t="s">
        <v>87</v>
      </c>
      <c r="C2220" s="107">
        <v>11</v>
      </c>
      <c r="D2220" s="108">
        <v>12711.443359999999</v>
      </c>
      <c r="E2220" s="108">
        <v>751232.53330000001</v>
      </c>
      <c r="F2220" s="83"/>
    </row>
    <row r="2221" spans="1:6" ht="14.5" x14ac:dyDescent="0.35">
      <c r="A2221" s="107" t="s">
        <v>80</v>
      </c>
      <c r="B2221" s="107" t="s">
        <v>87</v>
      </c>
      <c r="C2221" s="107">
        <v>12</v>
      </c>
      <c r="D2221" s="108">
        <v>13317.51838</v>
      </c>
      <c r="E2221" s="108">
        <v>809807.09019999998</v>
      </c>
      <c r="F2221" s="83"/>
    </row>
    <row r="2222" spans="1:6" ht="14.5" x14ac:dyDescent="0.35">
      <c r="A2222" s="107" t="s">
        <v>80</v>
      </c>
      <c r="B2222" s="107" t="s">
        <v>397</v>
      </c>
      <c r="C2222" s="107">
        <v>1</v>
      </c>
      <c r="D2222" s="108">
        <v>49639.647799999999</v>
      </c>
      <c r="E2222" s="108">
        <v>4323946.5329999998</v>
      </c>
      <c r="F2222" s="83"/>
    </row>
    <row r="2223" spans="1:6" ht="14.5" x14ac:dyDescent="0.35">
      <c r="A2223" s="107" t="s">
        <v>80</v>
      </c>
      <c r="B2223" s="107" t="s">
        <v>397</v>
      </c>
      <c r="C2223" s="107">
        <v>2</v>
      </c>
      <c r="D2223" s="108">
        <v>45075.589599999999</v>
      </c>
      <c r="E2223" s="108">
        <v>3848741.2540000002</v>
      </c>
      <c r="F2223" s="83"/>
    </row>
    <row r="2224" spans="1:6" ht="14.5" x14ac:dyDescent="0.35">
      <c r="A2224" s="107" t="s">
        <v>80</v>
      </c>
      <c r="B2224" s="107" t="s">
        <v>397</v>
      </c>
      <c r="C2224" s="107">
        <v>3</v>
      </c>
      <c r="D2224" s="108">
        <v>48088.825499999999</v>
      </c>
      <c r="E2224" s="108">
        <v>4247035.8310000002</v>
      </c>
      <c r="F2224" s="83"/>
    </row>
    <row r="2225" spans="1:6" ht="14.5" x14ac:dyDescent="0.35">
      <c r="A2225" s="107" t="s">
        <v>80</v>
      </c>
      <c r="B2225" s="107" t="s">
        <v>397</v>
      </c>
      <c r="C2225" s="107">
        <v>4</v>
      </c>
      <c r="D2225" s="108">
        <v>44860.844570000001</v>
      </c>
      <c r="E2225" s="108">
        <v>3562710.5720000002</v>
      </c>
      <c r="F2225" s="83"/>
    </row>
    <row r="2226" spans="1:6" ht="14.5" x14ac:dyDescent="0.35">
      <c r="A2226" s="107" t="s">
        <v>80</v>
      </c>
      <c r="B2226" s="107" t="s">
        <v>397</v>
      </c>
      <c r="C2226" s="107">
        <v>5</v>
      </c>
      <c r="D2226" s="108">
        <v>48184.490640000004</v>
      </c>
      <c r="E2226" s="108">
        <v>3684578.7209999999</v>
      </c>
      <c r="F2226" s="83"/>
    </row>
    <row r="2227" spans="1:6" ht="14.5" x14ac:dyDescent="0.35">
      <c r="A2227" s="107" t="s">
        <v>80</v>
      </c>
      <c r="B2227" s="107" t="s">
        <v>397</v>
      </c>
      <c r="C2227" s="107">
        <v>6</v>
      </c>
      <c r="D2227" s="108">
        <v>52138.442929999997</v>
      </c>
      <c r="E2227" s="108">
        <v>3963192.1540000001</v>
      </c>
      <c r="F2227" s="83"/>
    </row>
    <row r="2228" spans="1:6" ht="14.5" x14ac:dyDescent="0.35">
      <c r="A2228" s="107" t="s">
        <v>80</v>
      </c>
      <c r="B2228" s="107" t="s">
        <v>397</v>
      </c>
      <c r="C2228" s="107">
        <v>7</v>
      </c>
      <c r="D2228" s="108">
        <v>51056.644529999998</v>
      </c>
      <c r="E2228" s="108">
        <v>3857671.943</v>
      </c>
      <c r="F2228" s="83"/>
    </row>
    <row r="2229" spans="1:6" ht="14.5" x14ac:dyDescent="0.35">
      <c r="A2229" s="107" t="s">
        <v>80</v>
      </c>
      <c r="B2229" s="107" t="s">
        <v>397</v>
      </c>
      <c r="C2229" s="107">
        <v>8</v>
      </c>
      <c r="D2229" s="108">
        <v>47622.49538</v>
      </c>
      <c r="E2229" s="108">
        <v>3595042.4750000001</v>
      </c>
      <c r="F2229" s="83"/>
    </row>
    <row r="2230" spans="1:6" ht="14.5" x14ac:dyDescent="0.35">
      <c r="A2230" s="107" t="s">
        <v>80</v>
      </c>
      <c r="B2230" s="107" t="s">
        <v>397</v>
      </c>
      <c r="C2230" s="107">
        <v>9</v>
      </c>
      <c r="D2230" s="108">
        <v>45075.014410000003</v>
      </c>
      <c r="E2230" s="108">
        <v>3067526.4279999998</v>
      </c>
      <c r="F2230" s="83"/>
    </row>
    <row r="2231" spans="1:6" ht="14.5" x14ac:dyDescent="0.35">
      <c r="A2231" s="107" t="s">
        <v>80</v>
      </c>
      <c r="B2231" s="107" t="s">
        <v>397</v>
      </c>
      <c r="C2231" s="107">
        <v>10</v>
      </c>
      <c r="D2231" s="108">
        <v>44302.619079999997</v>
      </c>
      <c r="E2231" s="108">
        <v>2287330.7220000001</v>
      </c>
      <c r="F2231" s="83"/>
    </row>
    <row r="2232" spans="1:6" ht="14.5" x14ac:dyDescent="0.35">
      <c r="A2232" s="107" t="s">
        <v>80</v>
      </c>
      <c r="B2232" s="107" t="s">
        <v>397</v>
      </c>
      <c r="C2232" s="107">
        <v>11</v>
      </c>
      <c r="D2232" s="108">
        <v>44868.187519999999</v>
      </c>
      <c r="E2232" s="108">
        <v>2444288.389</v>
      </c>
      <c r="F2232" s="83"/>
    </row>
    <row r="2233" spans="1:6" ht="14.5" x14ac:dyDescent="0.35">
      <c r="A2233" s="107" t="s">
        <v>80</v>
      </c>
      <c r="B2233" s="107" t="s">
        <v>397</v>
      </c>
      <c r="C2233" s="107">
        <v>12</v>
      </c>
      <c r="D2233" s="108">
        <v>47134.629090000002</v>
      </c>
      <c r="E2233" s="108">
        <v>2624170.4730000002</v>
      </c>
      <c r="F2233" s="83"/>
    </row>
    <row r="2234" spans="1:6" ht="14.5" x14ac:dyDescent="0.35">
      <c r="A2234" s="107" t="s">
        <v>80</v>
      </c>
      <c r="B2234" s="107" t="s">
        <v>396</v>
      </c>
      <c r="C2234" s="107">
        <v>1</v>
      </c>
      <c r="D2234" s="108">
        <v>7458.2661349999998</v>
      </c>
      <c r="E2234" s="108">
        <v>651184.23670000001</v>
      </c>
      <c r="F2234" s="83"/>
    </row>
    <row r="2235" spans="1:6" ht="14.5" x14ac:dyDescent="0.35">
      <c r="A2235" s="107" t="s">
        <v>80</v>
      </c>
      <c r="B2235" s="107" t="s">
        <v>396</v>
      </c>
      <c r="C2235" s="107">
        <v>2</v>
      </c>
      <c r="D2235" s="108">
        <v>6850.5270719999999</v>
      </c>
      <c r="E2235" s="108">
        <v>586380.33849999995</v>
      </c>
      <c r="F2235" s="83"/>
    </row>
    <row r="2236" spans="1:6" ht="14.5" x14ac:dyDescent="0.35">
      <c r="A2236" s="107" t="s">
        <v>80</v>
      </c>
      <c r="B2236" s="107" t="s">
        <v>396</v>
      </c>
      <c r="C2236" s="107">
        <v>3</v>
      </c>
      <c r="D2236" s="108">
        <v>7324.1910079999998</v>
      </c>
      <c r="E2236" s="108">
        <v>655061.22470000002</v>
      </c>
      <c r="F2236" s="83"/>
    </row>
    <row r="2237" spans="1:6" ht="14.5" x14ac:dyDescent="0.35">
      <c r="A2237" s="107" t="s">
        <v>80</v>
      </c>
      <c r="B2237" s="107" t="s">
        <v>396</v>
      </c>
      <c r="C2237" s="107">
        <v>4</v>
      </c>
      <c r="D2237" s="108">
        <v>7039.2648250000002</v>
      </c>
      <c r="E2237" s="108">
        <v>566457.55279999995</v>
      </c>
      <c r="F2237" s="83"/>
    </row>
    <row r="2238" spans="1:6" ht="14.5" x14ac:dyDescent="0.35">
      <c r="A2238" s="107" t="s">
        <v>80</v>
      </c>
      <c r="B2238" s="107" t="s">
        <v>396</v>
      </c>
      <c r="C2238" s="107">
        <v>5</v>
      </c>
      <c r="D2238" s="108">
        <v>7380.7301479999996</v>
      </c>
      <c r="E2238" s="108">
        <v>570590.80420000001</v>
      </c>
      <c r="F2238" s="83"/>
    </row>
    <row r="2239" spans="1:6" ht="14.5" x14ac:dyDescent="0.35">
      <c r="A2239" s="107" t="s">
        <v>80</v>
      </c>
      <c r="B2239" s="107" t="s">
        <v>396</v>
      </c>
      <c r="C2239" s="107">
        <v>6</v>
      </c>
      <c r="D2239" s="108">
        <v>8101.5527840000004</v>
      </c>
      <c r="E2239" s="108">
        <v>594198.23160000006</v>
      </c>
      <c r="F2239" s="83"/>
    </row>
    <row r="2240" spans="1:6" ht="14.5" x14ac:dyDescent="0.35">
      <c r="A2240" s="107" t="s">
        <v>80</v>
      </c>
      <c r="B2240" s="107" t="s">
        <v>396</v>
      </c>
      <c r="C2240" s="107">
        <v>7</v>
      </c>
      <c r="D2240" s="108">
        <v>8028.9098059999997</v>
      </c>
      <c r="E2240" s="108">
        <v>599417.38269999996</v>
      </c>
      <c r="F2240" s="83"/>
    </row>
    <row r="2241" spans="1:6" ht="14.5" x14ac:dyDescent="0.35">
      <c r="A2241" s="107" t="s">
        <v>80</v>
      </c>
      <c r="B2241" s="107" t="s">
        <v>396</v>
      </c>
      <c r="C2241" s="107">
        <v>8</v>
      </c>
      <c r="D2241" s="108">
        <v>7524.2940449999996</v>
      </c>
      <c r="E2241" s="108">
        <v>569808.96909999999</v>
      </c>
      <c r="F2241" s="83"/>
    </row>
    <row r="2242" spans="1:6" ht="14.5" x14ac:dyDescent="0.35">
      <c r="A2242" s="107" t="s">
        <v>80</v>
      </c>
      <c r="B2242" s="107" t="s">
        <v>396</v>
      </c>
      <c r="C2242" s="107">
        <v>9</v>
      </c>
      <c r="D2242" s="108">
        <v>7018.8344500000003</v>
      </c>
      <c r="E2242" s="108">
        <v>486397.57079999999</v>
      </c>
      <c r="F2242" s="83"/>
    </row>
    <row r="2243" spans="1:6" ht="14.5" x14ac:dyDescent="0.35">
      <c r="A2243" s="107" t="s">
        <v>80</v>
      </c>
      <c r="B2243" s="107" t="s">
        <v>396</v>
      </c>
      <c r="C2243" s="107">
        <v>10</v>
      </c>
      <c r="D2243" s="108">
        <v>6819.2854399999997</v>
      </c>
      <c r="E2243" s="108">
        <v>398497.80900000001</v>
      </c>
      <c r="F2243" s="83"/>
    </row>
    <row r="2244" spans="1:6" ht="14.5" x14ac:dyDescent="0.35">
      <c r="A2244" s="107" t="s">
        <v>80</v>
      </c>
      <c r="B2244" s="107" t="s">
        <v>396</v>
      </c>
      <c r="C2244" s="107">
        <v>11</v>
      </c>
      <c r="D2244" s="108">
        <v>6841.7389949999997</v>
      </c>
      <c r="E2244" s="108">
        <v>404871.23910000001</v>
      </c>
      <c r="F2244" s="83"/>
    </row>
    <row r="2245" spans="1:6" ht="14.5" x14ac:dyDescent="0.35">
      <c r="A2245" s="107" t="s">
        <v>80</v>
      </c>
      <c r="B2245" s="107" t="s">
        <v>396</v>
      </c>
      <c r="C2245" s="107">
        <v>12</v>
      </c>
      <c r="D2245" s="108">
        <v>7166.766834</v>
      </c>
      <c r="E2245" s="108">
        <v>436204.69089999999</v>
      </c>
      <c r="F2245" s="83"/>
    </row>
    <row r="2246" spans="1:6" ht="14.5" x14ac:dyDescent="0.35">
      <c r="A2246" s="107" t="s">
        <v>80</v>
      </c>
      <c r="B2246" s="107" t="s">
        <v>18</v>
      </c>
      <c r="C2246" s="107">
        <v>1</v>
      </c>
      <c r="D2246" s="108">
        <v>6906.1392420000002</v>
      </c>
      <c r="E2246" s="108">
        <v>583979.78159999999</v>
      </c>
      <c r="F2246" s="83"/>
    </row>
    <row r="2247" spans="1:6" ht="14.5" x14ac:dyDescent="0.35">
      <c r="A2247" s="107" t="s">
        <v>80</v>
      </c>
      <c r="B2247" s="107" t="s">
        <v>18</v>
      </c>
      <c r="C2247" s="107">
        <v>2</v>
      </c>
      <c r="D2247" s="108">
        <v>5991.803629</v>
      </c>
      <c r="E2247" s="108">
        <v>493519.75559999997</v>
      </c>
      <c r="F2247" s="83"/>
    </row>
    <row r="2248" spans="1:6" ht="14.5" x14ac:dyDescent="0.35">
      <c r="A2248" s="107" t="s">
        <v>80</v>
      </c>
      <c r="B2248" s="107" t="s">
        <v>18</v>
      </c>
      <c r="C2248" s="107">
        <v>3</v>
      </c>
      <c r="D2248" s="108">
        <v>6321.6468729999997</v>
      </c>
      <c r="E2248" s="108">
        <v>542301.4301</v>
      </c>
      <c r="F2248" s="83"/>
    </row>
    <row r="2249" spans="1:6" ht="14.5" x14ac:dyDescent="0.35">
      <c r="A2249" s="107" t="s">
        <v>80</v>
      </c>
      <c r="B2249" s="107" t="s">
        <v>18</v>
      </c>
      <c r="C2249" s="107">
        <v>4</v>
      </c>
      <c r="D2249" s="108">
        <v>6002.1085819999998</v>
      </c>
      <c r="E2249" s="108">
        <v>472435.36369999999</v>
      </c>
      <c r="F2249" s="83"/>
    </row>
    <row r="2250" spans="1:6" ht="14.5" x14ac:dyDescent="0.35">
      <c r="A2250" s="107" t="s">
        <v>80</v>
      </c>
      <c r="B2250" s="107" t="s">
        <v>18</v>
      </c>
      <c r="C2250" s="107">
        <v>5</v>
      </c>
      <c r="D2250" s="108">
        <v>6130.4245840000003</v>
      </c>
      <c r="E2250" s="108">
        <v>468287.26779999997</v>
      </c>
      <c r="F2250" s="83"/>
    </row>
    <row r="2251" spans="1:6" ht="14.5" x14ac:dyDescent="0.35">
      <c r="A2251" s="107" t="s">
        <v>80</v>
      </c>
      <c r="B2251" s="107" t="s">
        <v>18</v>
      </c>
      <c r="C2251" s="107">
        <v>6</v>
      </c>
      <c r="D2251" s="108">
        <v>6283.9838689999997</v>
      </c>
      <c r="E2251" s="108">
        <v>470788.48210000002</v>
      </c>
      <c r="F2251" s="83"/>
    </row>
    <row r="2252" spans="1:6" ht="14.5" x14ac:dyDescent="0.35">
      <c r="A2252" s="107" t="s">
        <v>80</v>
      </c>
      <c r="B2252" s="107" t="s">
        <v>18</v>
      </c>
      <c r="C2252" s="107">
        <v>7</v>
      </c>
      <c r="D2252" s="108">
        <v>6288.0516939999998</v>
      </c>
      <c r="E2252" s="108">
        <v>469038.52269999997</v>
      </c>
      <c r="F2252" s="83"/>
    </row>
    <row r="2253" spans="1:6" ht="14.5" x14ac:dyDescent="0.35">
      <c r="A2253" s="107" t="s">
        <v>80</v>
      </c>
      <c r="B2253" s="107" t="s">
        <v>18</v>
      </c>
      <c r="C2253" s="107">
        <v>8</v>
      </c>
      <c r="D2253" s="108">
        <v>5601.326094</v>
      </c>
      <c r="E2253" s="108">
        <v>419587.32510000002</v>
      </c>
      <c r="F2253" s="83"/>
    </row>
    <row r="2254" spans="1:6" ht="14.5" x14ac:dyDescent="0.35">
      <c r="A2254" s="107" t="s">
        <v>80</v>
      </c>
      <c r="B2254" s="107" t="s">
        <v>18</v>
      </c>
      <c r="C2254" s="107">
        <v>9</v>
      </c>
      <c r="D2254" s="108">
        <v>5405.015676</v>
      </c>
      <c r="E2254" s="108">
        <v>361691.99219999998</v>
      </c>
      <c r="F2254" s="83"/>
    </row>
    <row r="2255" spans="1:6" ht="14.5" x14ac:dyDescent="0.35">
      <c r="A2255" s="107" t="s">
        <v>80</v>
      </c>
      <c r="B2255" s="107" t="s">
        <v>18</v>
      </c>
      <c r="C2255" s="107">
        <v>10</v>
      </c>
      <c r="D2255" s="108">
        <v>5967.6240760000001</v>
      </c>
      <c r="E2255" s="108">
        <v>298341.92700000003</v>
      </c>
      <c r="F2255" s="83"/>
    </row>
    <row r="2256" spans="1:6" ht="14.5" x14ac:dyDescent="0.35">
      <c r="A2256" s="107" t="s">
        <v>80</v>
      </c>
      <c r="B2256" s="107" t="s">
        <v>18</v>
      </c>
      <c r="C2256" s="107">
        <v>11</v>
      </c>
      <c r="D2256" s="108">
        <v>6464.7962930000003</v>
      </c>
      <c r="E2256" s="108">
        <v>333643.71120000002</v>
      </c>
      <c r="F2256" s="83"/>
    </row>
    <row r="2257" spans="1:6" ht="14.5" x14ac:dyDescent="0.35">
      <c r="A2257" s="107" t="s">
        <v>80</v>
      </c>
      <c r="B2257" s="107" t="s">
        <v>18</v>
      </c>
      <c r="C2257" s="107">
        <v>12</v>
      </c>
      <c r="D2257" s="108">
        <v>6853.7949319999998</v>
      </c>
      <c r="E2257" s="108">
        <v>357101.9903</v>
      </c>
      <c r="F2257" s="83"/>
    </row>
    <row r="2258" spans="1:6" ht="14.5" x14ac:dyDescent="0.35">
      <c r="A2258" s="107" t="s">
        <v>80</v>
      </c>
      <c r="B2258" s="107" t="s">
        <v>19</v>
      </c>
      <c r="C2258" s="107">
        <v>1</v>
      </c>
      <c r="D2258" s="108">
        <v>68284.237970000002</v>
      </c>
      <c r="E2258" s="108">
        <v>6454403.1919999998</v>
      </c>
      <c r="F2258" s="83"/>
    </row>
    <row r="2259" spans="1:6" ht="14.5" x14ac:dyDescent="0.35">
      <c r="A2259" s="107" t="s">
        <v>80</v>
      </c>
      <c r="B2259" s="107" t="s">
        <v>19</v>
      </c>
      <c r="C2259" s="107">
        <v>2</v>
      </c>
      <c r="D2259" s="108">
        <v>60287.67052</v>
      </c>
      <c r="E2259" s="108">
        <v>5527936.1519999998</v>
      </c>
      <c r="F2259" s="83"/>
    </row>
    <row r="2260" spans="1:6" ht="14.5" x14ac:dyDescent="0.35">
      <c r="A2260" s="107" t="s">
        <v>80</v>
      </c>
      <c r="B2260" s="107" t="s">
        <v>19</v>
      </c>
      <c r="C2260" s="107">
        <v>3</v>
      </c>
      <c r="D2260" s="108">
        <v>64390.899640000003</v>
      </c>
      <c r="E2260" s="108">
        <v>6127589.8339999998</v>
      </c>
      <c r="F2260" s="83"/>
    </row>
    <row r="2261" spans="1:6" ht="14.5" x14ac:dyDescent="0.35">
      <c r="A2261" s="107" t="s">
        <v>80</v>
      </c>
      <c r="B2261" s="107" t="s">
        <v>19</v>
      </c>
      <c r="C2261" s="107">
        <v>4</v>
      </c>
      <c r="D2261" s="108">
        <v>59948.272290000001</v>
      </c>
      <c r="E2261" s="108">
        <v>4892883.9009999996</v>
      </c>
      <c r="F2261" s="83"/>
    </row>
    <row r="2262" spans="1:6" ht="14.5" x14ac:dyDescent="0.35">
      <c r="A2262" s="107" t="s">
        <v>80</v>
      </c>
      <c r="B2262" s="107" t="s">
        <v>19</v>
      </c>
      <c r="C2262" s="107">
        <v>5</v>
      </c>
      <c r="D2262" s="108">
        <v>65179.693090000001</v>
      </c>
      <c r="E2262" s="108">
        <v>5042417.0779999997</v>
      </c>
      <c r="F2262" s="83"/>
    </row>
    <row r="2263" spans="1:6" ht="14.5" x14ac:dyDescent="0.35">
      <c r="A2263" s="107" t="s">
        <v>80</v>
      </c>
      <c r="B2263" s="107" t="s">
        <v>19</v>
      </c>
      <c r="C2263" s="107">
        <v>6</v>
      </c>
      <c r="D2263" s="108">
        <v>68608.450190000003</v>
      </c>
      <c r="E2263" s="108">
        <v>5331598.6390000004</v>
      </c>
      <c r="F2263" s="83"/>
    </row>
    <row r="2264" spans="1:6" ht="14.5" x14ac:dyDescent="0.35">
      <c r="A2264" s="107" t="s">
        <v>80</v>
      </c>
      <c r="B2264" s="107" t="s">
        <v>19</v>
      </c>
      <c r="C2264" s="107">
        <v>7</v>
      </c>
      <c r="D2264" s="108">
        <v>69725.232529999994</v>
      </c>
      <c r="E2264" s="108">
        <v>5393021.159</v>
      </c>
      <c r="F2264" s="83"/>
    </row>
    <row r="2265" spans="1:6" ht="14.5" x14ac:dyDescent="0.35">
      <c r="A2265" s="107" t="s">
        <v>80</v>
      </c>
      <c r="B2265" s="107" t="s">
        <v>19</v>
      </c>
      <c r="C2265" s="107">
        <v>8</v>
      </c>
      <c r="D2265" s="108">
        <v>65777.372610000006</v>
      </c>
      <c r="E2265" s="108">
        <v>5135260.9009999996</v>
      </c>
      <c r="F2265" s="83"/>
    </row>
    <row r="2266" spans="1:6" ht="14.5" x14ac:dyDescent="0.35">
      <c r="A2266" s="107" t="s">
        <v>80</v>
      </c>
      <c r="B2266" s="107" t="s">
        <v>19</v>
      </c>
      <c r="C2266" s="107">
        <v>9</v>
      </c>
      <c r="D2266" s="108">
        <v>62297.229979999996</v>
      </c>
      <c r="E2266" s="108">
        <v>4435468.0640000002</v>
      </c>
      <c r="F2266" s="83"/>
    </row>
    <row r="2267" spans="1:6" ht="14.5" x14ac:dyDescent="0.35">
      <c r="A2267" s="107" t="s">
        <v>80</v>
      </c>
      <c r="B2267" s="107" t="s">
        <v>19</v>
      </c>
      <c r="C2267" s="107">
        <v>10</v>
      </c>
      <c r="D2267" s="108">
        <v>61226.886890000002</v>
      </c>
      <c r="E2267" s="108">
        <v>3260021.7340000002</v>
      </c>
      <c r="F2267" s="83"/>
    </row>
    <row r="2268" spans="1:6" ht="14.5" x14ac:dyDescent="0.35">
      <c r="A2268" s="107" t="s">
        <v>80</v>
      </c>
      <c r="B2268" s="107" t="s">
        <v>19</v>
      </c>
      <c r="C2268" s="107">
        <v>11</v>
      </c>
      <c r="D2268" s="108">
        <v>63115.07185</v>
      </c>
      <c r="E2268" s="108">
        <v>3598090.4419999998</v>
      </c>
      <c r="F2268" s="83"/>
    </row>
    <row r="2269" spans="1:6" ht="14.5" x14ac:dyDescent="0.35">
      <c r="A2269" s="107" t="s">
        <v>80</v>
      </c>
      <c r="B2269" s="107" t="s">
        <v>19</v>
      </c>
      <c r="C2269" s="107">
        <v>12</v>
      </c>
      <c r="D2269" s="108">
        <v>67244.313259999995</v>
      </c>
      <c r="E2269" s="108">
        <v>4035054.449</v>
      </c>
      <c r="F2269" s="83"/>
    </row>
    <row r="2270" spans="1:6" ht="14.5" x14ac:dyDescent="0.35">
      <c r="A2270" s="107" t="s">
        <v>80</v>
      </c>
      <c r="B2270" s="107" t="s">
        <v>20</v>
      </c>
      <c r="C2270" s="107">
        <v>1</v>
      </c>
      <c r="D2270" s="108">
        <v>146.16432080000001</v>
      </c>
      <c r="E2270" s="108">
        <v>11614.771570000001</v>
      </c>
      <c r="F2270" s="83"/>
    </row>
    <row r="2271" spans="1:6" ht="14.5" x14ac:dyDescent="0.35">
      <c r="A2271" s="107" t="s">
        <v>80</v>
      </c>
      <c r="B2271" s="107" t="s">
        <v>20</v>
      </c>
      <c r="C2271" s="107">
        <v>2</v>
      </c>
      <c r="D2271" s="108">
        <v>114.8135314</v>
      </c>
      <c r="E2271" s="108">
        <v>8475.1801070000001</v>
      </c>
      <c r="F2271" s="83"/>
    </row>
    <row r="2272" spans="1:6" ht="14.5" x14ac:dyDescent="0.35">
      <c r="A2272" s="107" t="s">
        <v>80</v>
      </c>
      <c r="B2272" s="107" t="s">
        <v>20</v>
      </c>
      <c r="C2272" s="107">
        <v>3</v>
      </c>
      <c r="D2272" s="108">
        <v>131.2947503</v>
      </c>
      <c r="E2272" s="108">
        <v>10156.883830000001</v>
      </c>
      <c r="F2272" s="83"/>
    </row>
    <row r="2273" spans="1:6" ht="14.5" x14ac:dyDescent="0.35">
      <c r="A2273" s="107" t="s">
        <v>80</v>
      </c>
      <c r="B2273" s="107" t="s">
        <v>20</v>
      </c>
      <c r="C2273" s="107">
        <v>4</v>
      </c>
      <c r="D2273" s="108">
        <v>117.41348429999999</v>
      </c>
      <c r="E2273" s="108">
        <v>8925.172047</v>
      </c>
      <c r="F2273" s="83"/>
    </row>
    <row r="2274" spans="1:6" ht="14.5" x14ac:dyDescent="0.35">
      <c r="A2274" s="107" t="s">
        <v>80</v>
      </c>
      <c r="B2274" s="107" t="s">
        <v>20</v>
      </c>
      <c r="C2274" s="107">
        <v>5</v>
      </c>
      <c r="D2274" s="108">
        <v>137.67002120000001</v>
      </c>
      <c r="E2274" s="108">
        <v>10135.51512</v>
      </c>
      <c r="F2274" s="83"/>
    </row>
    <row r="2275" spans="1:6" ht="14.5" x14ac:dyDescent="0.35">
      <c r="A2275" s="107" t="s">
        <v>80</v>
      </c>
      <c r="B2275" s="107" t="s">
        <v>20</v>
      </c>
      <c r="C2275" s="107">
        <v>6</v>
      </c>
      <c r="D2275" s="108">
        <v>126.6557878</v>
      </c>
      <c r="E2275" s="108">
        <v>8875.3201079999999</v>
      </c>
      <c r="F2275" s="83"/>
    </row>
    <row r="2276" spans="1:6" ht="14.5" x14ac:dyDescent="0.35">
      <c r="A2276" s="107" t="s">
        <v>80</v>
      </c>
      <c r="B2276" s="107" t="s">
        <v>20</v>
      </c>
      <c r="C2276" s="107">
        <v>7</v>
      </c>
      <c r="D2276" s="108">
        <v>129.06876299999999</v>
      </c>
      <c r="E2276" s="108">
        <v>9082.4446840000001</v>
      </c>
      <c r="F2276" s="83"/>
    </row>
    <row r="2277" spans="1:6" ht="14.5" x14ac:dyDescent="0.35">
      <c r="A2277" s="107" t="s">
        <v>80</v>
      </c>
      <c r="B2277" s="107" t="s">
        <v>20</v>
      </c>
      <c r="C2277" s="107">
        <v>8</v>
      </c>
      <c r="D2277" s="108">
        <v>135.724974</v>
      </c>
      <c r="E2277" s="108">
        <v>9562.5682579999993</v>
      </c>
      <c r="F2277" s="83"/>
    </row>
    <row r="2278" spans="1:6" ht="14.5" x14ac:dyDescent="0.35">
      <c r="A2278" s="107" t="s">
        <v>80</v>
      </c>
      <c r="B2278" s="107" t="s">
        <v>20</v>
      </c>
      <c r="C2278" s="107">
        <v>9</v>
      </c>
      <c r="D2278" s="108">
        <v>137.8583442</v>
      </c>
      <c r="E2278" s="108">
        <v>8778.4801640000005</v>
      </c>
      <c r="F2278" s="83"/>
    </row>
    <row r="2279" spans="1:6" ht="14.5" x14ac:dyDescent="0.35">
      <c r="A2279" s="107" t="s">
        <v>80</v>
      </c>
      <c r="B2279" s="107" t="s">
        <v>20</v>
      </c>
      <c r="C2279" s="107">
        <v>10</v>
      </c>
      <c r="D2279" s="108">
        <v>140.7999609</v>
      </c>
      <c r="E2279" s="108">
        <v>7408.3551129999996</v>
      </c>
      <c r="F2279" s="83"/>
    </row>
    <row r="2280" spans="1:6" ht="14.5" x14ac:dyDescent="0.35">
      <c r="A2280" s="107" t="s">
        <v>80</v>
      </c>
      <c r="B2280" s="107" t="s">
        <v>20</v>
      </c>
      <c r="C2280" s="107">
        <v>11</v>
      </c>
      <c r="D2280" s="108">
        <v>148.2636468</v>
      </c>
      <c r="E2280" s="108">
        <v>7793.9034160000001</v>
      </c>
      <c r="F2280" s="83"/>
    </row>
    <row r="2281" spans="1:6" ht="14.5" x14ac:dyDescent="0.35">
      <c r="A2281" s="107" t="s">
        <v>80</v>
      </c>
      <c r="B2281" s="107" t="s">
        <v>20</v>
      </c>
      <c r="C2281" s="107">
        <v>12</v>
      </c>
      <c r="D2281" s="108">
        <v>157.24321660000001</v>
      </c>
      <c r="E2281" s="108">
        <v>8208.8933919999999</v>
      </c>
      <c r="F2281" s="83"/>
    </row>
    <row r="2282" spans="1:6" ht="14.5" x14ac:dyDescent="0.35">
      <c r="A2282" s="107" t="s">
        <v>80</v>
      </c>
      <c r="B2282" s="107" t="s">
        <v>376</v>
      </c>
      <c r="C2282" s="107">
        <v>1</v>
      </c>
      <c r="D2282" s="108">
        <v>10585.323969999999</v>
      </c>
      <c r="E2282" s="108">
        <v>928557.3162</v>
      </c>
      <c r="F2282" s="83"/>
    </row>
    <row r="2283" spans="1:6" ht="14.5" x14ac:dyDescent="0.35">
      <c r="A2283" s="107" t="s">
        <v>80</v>
      </c>
      <c r="B2283" s="107" t="s">
        <v>376</v>
      </c>
      <c r="C2283" s="107">
        <v>2</v>
      </c>
      <c r="D2283" s="108">
        <v>9423.1688570000006</v>
      </c>
      <c r="E2283" s="108">
        <v>813188.36589999998</v>
      </c>
      <c r="F2283" s="83"/>
    </row>
    <row r="2284" spans="1:6" ht="14.5" x14ac:dyDescent="0.35">
      <c r="A2284" s="107" t="s">
        <v>80</v>
      </c>
      <c r="B2284" s="107" t="s">
        <v>376</v>
      </c>
      <c r="C2284" s="107">
        <v>3</v>
      </c>
      <c r="D2284" s="108">
        <v>10050.30573</v>
      </c>
      <c r="E2284" s="108">
        <v>885170.77489999996</v>
      </c>
      <c r="F2284" s="83"/>
    </row>
    <row r="2285" spans="1:6" ht="14.5" x14ac:dyDescent="0.35">
      <c r="A2285" s="107" t="s">
        <v>80</v>
      </c>
      <c r="B2285" s="107" t="s">
        <v>376</v>
      </c>
      <c r="C2285" s="107">
        <v>4</v>
      </c>
      <c r="D2285" s="108">
        <v>9079.4142140000004</v>
      </c>
      <c r="E2285" s="108">
        <v>718048.89760000003</v>
      </c>
      <c r="F2285" s="83"/>
    </row>
    <row r="2286" spans="1:6" ht="14.5" x14ac:dyDescent="0.35">
      <c r="A2286" s="107" t="s">
        <v>80</v>
      </c>
      <c r="B2286" s="107" t="s">
        <v>376</v>
      </c>
      <c r="C2286" s="107">
        <v>5</v>
      </c>
      <c r="D2286" s="108">
        <v>9740.3267610000003</v>
      </c>
      <c r="E2286" s="108">
        <v>745643.08920000005</v>
      </c>
      <c r="F2286" s="83"/>
    </row>
    <row r="2287" spans="1:6" ht="14.5" x14ac:dyDescent="0.35">
      <c r="A2287" s="107" t="s">
        <v>80</v>
      </c>
      <c r="B2287" s="107" t="s">
        <v>376</v>
      </c>
      <c r="C2287" s="107">
        <v>6</v>
      </c>
      <c r="D2287" s="108">
        <v>10682.866019999999</v>
      </c>
      <c r="E2287" s="108">
        <v>853374.9094</v>
      </c>
      <c r="F2287" s="83"/>
    </row>
    <row r="2288" spans="1:6" ht="14.5" x14ac:dyDescent="0.35">
      <c r="A2288" s="107" t="s">
        <v>80</v>
      </c>
      <c r="B2288" s="107" t="s">
        <v>376</v>
      </c>
      <c r="C2288" s="107">
        <v>7</v>
      </c>
      <c r="D2288" s="108">
        <v>10638.217070000001</v>
      </c>
      <c r="E2288" s="108">
        <v>828436.8014</v>
      </c>
      <c r="F2288" s="83"/>
    </row>
    <row r="2289" spans="1:6" ht="14.5" x14ac:dyDescent="0.35">
      <c r="A2289" s="107" t="s">
        <v>80</v>
      </c>
      <c r="B2289" s="107" t="s">
        <v>376</v>
      </c>
      <c r="C2289" s="107">
        <v>8</v>
      </c>
      <c r="D2289" s="108">
        <v>9833.9411679999994</v>
      </c>
      <c r="E2289" s="108">
        <v>756419.39569999999</v>
      </c>
      <c r="F2289" s="83"/>
    </row>
    <row r="2290" spans="1:6" ht="14.5" x14ac:dyDescent="0.35">
      <c r="A2290" s="107" t="s">
        <v>80</v>
      </c>
      <c r="B2290" s="107" t="s">
        <v>376</v>
      </c>
      <c r="C2290" s="107">
        <v>9</v>
      </c>
      <c r="D2290" s="108">
        <v>9047.3935290000009</v>
      </c>
      <c r="E2290" s="108">
        <v>609173.78260000004</v>
      </c>
      <c r="F2290" s="83"/>
    </row>
    <row r="2291" spans="1:6" ht="14.5" x14ac:dyDescent="0.35">
      <c r="A2291" s="107" t="s">
        <v>80</v>
      </c>
      <c r="B2291" s="107" t="s">
        <v>376</v>
      </c>
      <c r="C2291" s="107">
        <v>10</v>
      </c>
      <c r="D2291" s="108">
        <v>9137.7980829999997</v>
      </c>
      <c r="E2291" s="108">
        <v>398144.39419999998</v>
      </c>
      <c r="F2291" s="83"/>
    </row>
    <row r="2292" spans="1:6" ht="14.5" x14ac:dyDescent="0.35">
      <c r="A2292" s="107" t="s">
        <v>80</v>
      </c>
      <c r="B2292" s="107" t="s">
        <v>376</v>
      </c>
      <c r="C2292" s="107">
        <v>11</v>
      </c>
      <c r="D2292" s="108">
        <v>9738.6394909999999</v>
      </c>
      <c r="E2292" s="108">
        <v>474276.09169999999</v>
      </c>
      <c r="F2292" s="83"/>
    </row>
    <row r="2293" spans="1:6" ht="14.5" x14ac:dyDescent="0.35">
      <c r="A2293" s="107" t="s">
        <v>80</v>
      </c>
      <c r="B2293" s="107" t="s">
        <v>376</v>
      </c>
      <c r="C2293" s="107">
        <v>12</v>
      </c>
      <c r="D2293" s="108">
        <v>9975.0925549999993</v>
      </c>
      <c r="E2293" s="108">
        <v>490374.24589999998</v>
      </c>
      <c r="F2293" s="83"/>
    </row>
    <row r="2294" spans="1:6" ht="14.5" x14ac:dyDescent="0.35">
      <c r="A2294" s="107" t="s">
        <v>80</v>
      </c>
      <c r="B2294" s="107" t="s">
        <v>26</v>
      </c>
      <c r="C2294" s="107">
        <v>1</v>
      </c>
      <c r="D2294" s="108">
        <v>1896.33158</v>
      </c>
      <c r="E2294" s="108">
        <v>151043.82490000001</v>
      </c>
      <c r="F2294" s="83"/>
    </row>
    <row r="2295" spans="1:6" ht="14.5" x14ac:dyDescent="0.35">
      <c r="A2295" s="107" t="s">
        <v>80</v>
      </c>
      <c r="B2295" s="107" t="s">
        <v>26</v>
      </c>
      <c r="C2295" s="107">
        <v>2</v>
      </c>
      <c r="D2295" s="108">
        <v>1475.1408690000001</v>
      </c>
      <c r="E2295" s="108">
        <v>110441.03350000001</v>
      </c>
      <c r="F2295" s="83"/>
    </row>
    <row r="2296" spans="1:6" ht="14.5" x14ac:dyDescent="0.35">
      <c r="A2296" s="107" t="s">
        <v>80</v>
      </c>
      <c r="B2296" s="107" t="s">
        <v>26</v>
      </c>
      <c r="C2296" s="107">
        <v>3</v>
      </c>
      <c r="D2296" s="108">
        <v>1668.3737229999999</v>
      </c>
      <c r="E2296" s="108">
        <v>131831.44990000001</v>
      </c>
      <c r="F2296" s="83"/>
    </row>
    <row r="2297" spans="1:6" ht="14.5" x14ac:dyDescent="0.35">
      <c r="A2297" s="107" t="s">
        <v>80</v>
      </c>
      <c r="B2297" s="107" t="s">
        <v>26</v>
      </c>
      <c r="C2297" s="107">
        <v>4</v>
      </c>
      <c r="D2297" s="108">
        <v>1512.8025809999999</v>
      </c>
      <c r="E2297" s="108">
        <v>116864.6698</v>
      </c>
      <c r="F2297" s="83"/>
    </row>
    <row r="2298" spans="1:6" ht="14.5" x14ac:dyDescent="0.35">
      <c r="A2298" s="107" t="s">
        <v>80</v>
      </c>
      <c r="B2298" s="107" t="s">
        <v>26</v>
      </c>
      <c r="C2298" s="107">
        <v>5</v>
      </c>
      <c r="D2298" s="108">
        <v>1756.9852350000001</v>
      </c>
      <c r="E2298" s="108">
        <v>133609.8174</v>
      </c>
      <c r="F2298" s="83"/>
    </row>
    <row r="2299" spans="1:6" ht="14.5" x14ac:dyDescent="0.35">
      <c r="A2299" s="107" t="s">
        <v>80</v>
      </c>
      <c r="B2299" s="107" t="s">
        <v>26</v>
      </c>
      <c r="C2299" s="107">
        <v>6</v>
      </c>
      <c r="D2299" s="108">
        <v>1615.902529</v>
      </c>
      <c r="E2299" s="108">
        <v>115865.9284</v>
      </c>
      <c r="F2299" s="83"/>
    </row>
    <row r="2300" spans="1:6" ht="14.5" x14ac:dyDescent="0.35">
      <c r="A2300" s="107" t="s">
        <v>80</v>
      </c>
      <c r="B2300" s="107" t="s">
        <v>26</v>
      </c>
      <c r="C2300" s="107">
        <v>7</v>
      </c>
      <c r="D2300" s="108">
        <v>1667.386675</v>
      </c>
      <c r="E2300" s="108">
        <v>119281.0178</v>
      </c>
      <c r="F2300" s="83"/>
    </row>
    <row r="2301" spans="1:6" ht="14.5" x14ac:dyDescent="0.35">
      <c r="A2301" s="107" t="s">
        <v>80</v>
      </c>
      <c r="B2301" s="107" t="s">
        <v>26</v>
      </c>
      <c r="C2301" s="107">
        <v>8</v>
      </c>
      <c r="D2301" s="108">
        <v>1714.039794</v>
      </c>
      <c r="E2301" s="108">
        <v>121078.1479</v>
      </c>
      <c r="F2301" s="83"/>
    </row>
    <row r="2302" spans="1:6" ht="14.5" x14ac:dyDescent="0.35">
      <c r="A2302" s="107" t="s">
        <v>80</v>
      </c>
      <c r="B2302" s="107" t="s">
        <v>26</v>
      </c>
      <c r="C2302" s="107">
        <v>9</v>
      </c>
      <c r="D2302" s="108">
        <v>1740.770325</v>
      </c>
      <c r="E2302" s="108">
        <v>107548.42690000001</v>
      </c>
      <c r="F2302" s="83"/>
    </row>
    <row r="2303" spans="1:6" ht="14.5" x14ac:dyDescent="0.35">
      <c r="A2303" s="107" t="s">
        <v>80</v>
      </c>
      <c r="B2303" s="107" t="s">
        <v>26</v>
      </c>
      <c r="C2303" s="107">
        <v>10</v>
      </c>
      <c r="D2303" s="108">
        <v>1739.9399020000001</v>
      </c>
      <c r="E2303" s="108">
        <v>80825.814060000004</v>
      </c>
      <c r="F2303" s="83"/>
    </row>
    <row r="2304" spans="1:6" ht="14.5" x14ac:dyDescent="0.35">
      <c r="A2304" s="107" t="s">
        <v>80</v>
      </c>
      <c r="B2304" s="107" t="s">
        <v>26</v>
      </c>
      <c r="C2304" s="107">
        <v>11</v>
      </c>
      <c r="D2304" s="108">
        <v>1823.9327579999999</v>
      </c>
      <c r="E2304" s="108">
        <v>85566.817420000007</v>
      </c>
      <c r="F2304" s="83"/>
    </row>
    <row r="2305" spans="1:6" ht="14.5" x14ac:dyDescent="0.35">
      <c r="A2305" s="107" t="s">
        <v>80</v>
      </c>
      <c r="B2305" s="107" t="s">
        <v>26</v>
      </c>
      <c r="C2305" s="107">
        <v>12</v>
      </c>
      <c r="D2305" s="108">
        <v>2026.3456619999999</v>
      </c>
      <c r="E2305" s="108">
        <v>93808.535140000007</v>
      </c>
      <c r="F2305" s="83"/>
    </row>
    <row r="2306" spans="1:6" ht="14.5" x14ac:dyDescent="0.35">
      <c r="A2306" s="107" t="s">
        <v>80</v>
      </c>
      <c r="B2306" s="107" t="s">
        <v>21</v>
      </c>
      <c r="C2306" s="107">
        <v>1</v>
      </c>
      <c r="D2306" s="108">
        <v>127620.0672</v>
      </c>
      <c r="E2306" s="108">
        <v>9017274.1620000005</v>
      </c>
      <c r="F2306" s="83"/>
    </row>
    <row r="2307" spans="1:6" ht="14.5" x14ac:dyDescent="0.35">
      <c r="A2307" s="107" t="s">
        <v>80</v>
      </c>
      <c r="B2307" s="107" t="s">
        <v>21</v>
      </c>
      <c r="C2307" s="107">
        <v>2</v>
      </c>
      <c r="D2307" s="108">
        <v>129046.07090000001</v>
      </c>
      <c r="E2307" s="108">
        <v>10049780.23</v>
      </c>
      <c r="F2307" s="83"/>
    </row>
    <row r="2308" spans="1:6" ht="14.5" x14ac:dyDescent="0.35">
      <c r="A2308" s="107" t="s">
        <v>80</v>
      </c>
      <c r="B2308" s="107" t="s">
        <v>21</v>
      </c>
      <c r="C2308" s="107">
        <v>3</v>
      </c>
      <c r="D2308" s="108">
        <v>152392.44</v>
      </c>
      <c r="E2308" s="108">
        <v>12214648.48</v>
      </c>
      <c r="F2308" s="83"/>
    </row>
    <row r="2309" spans="1:6" ht="14.5" x14ac:dyDescent="0.35">
      <c r="A2309" s="107" t="s">
        <v>80</v>
      </c>
      <c r="B2309" s="107" t="s">
        <v>21</v>
      </c>
      <c r="C2309" s="107">
        <v>4</v>
      </c>
      <c r="D2309" s="108">
        <v>159880.68640000001</v>
      </c>
      <c r="E2309" s="108">
        <v>12380301.140000001</v>
      </c>
      <c r="F2309" s="83"/>
    </row>
    <row r="2310" spans="1:6" ht="14.5" x14ac:dyDescent="0.35">
      <c r="A2310" s="107" t="s">
        <v>80</v>
      </c>
      <c r="B2310" s="107" t="s">
        <v>21</v>
      </c>
      <c r="C2310" s="107">
        <v>5</v>
      </c>
      <c r="D2310" s="108">
        <v>152879.64369999999</v>
      </c>
      <c r="E2310" s="108">
        <v>11379004.67</v>
      </c>
      <c r="F2310" s="83"/>
    </row>
    <row r="2311" spans="1:6" ht="14.5" x14ac:dyDescent="0.35">
      <c r="A2311" s="107" t="s">
        <v>80</v>
      </c>
      <c r="B2311" s="107" t="s">
        <v>21</v>
      </c>
      <c r="C2311" s="107">
        <v>6</v>
      </c>
      <c r="D2311" s="108">
        <v>153398.5784</v>
      </c>
      <c r="E2311" s="108">
        <v>11218469.51</v>
      </c>
      <c r="F2311" s="83"/>
    </row>
    <row r="2312" spans="1:6" ht="14.5" x14ac:dyDescent="0.35">
      <c r="A2312" s="107" t="s">
        <v>80</v>
      </c>
      <c r="B2312" s="107" t="s">
        <v>21</v>
      </c>
      <c r="C2312" s="107">
        <v>7</v>
      </c>
      <c r="D2312" s="108">
        <v>147411.6274</v>
      </c>
      <c r="E2312" s="108">
        <v>9977151.8350000009</v>
      </c>
      <c r="F2312" s="83"/>
    </row>
    <row r="2313" spans="1:6" ht="14.5" x14ac:dyDescent="0.35">
      <c r="A2313" s="107" t="s">
        <v>80</v>
      </c>
      <c r="B2313" s="107" t="s">
        <v>21</v>
      </c>
      <c r="C2313" s="107">
        <v>8</v>
      </c>
      <c r="D2313" s="108">
        <v>157556.56890000001</v>
      </c>
      <c r="E2313" s="108">
        <v>9914718.0050000008</v>
      </c>
      <c r="F2313" s="83"/>
    </row>
    <row r="2314" spans="1:6" ht="14.5" x14ac:dyDescent="0.35">
      <c r="A2314" s="107" t="s">
        <v>80</v>
      </c>
      <c r="B2314" s="107" t="s">
        <v>21</v>
      </c>
      <c r="C2314" s="107">
        <v>9</v>
      </c>
      <c r="D2314" s="108">
        <v>142640.27989999999</v>
      </c>
      <c r="E2314" s="108">
        <v>8182904.1390000004</v>
      </c>
      <c r="F2314" s="83"/>
    </row>
    <row r="2315" spans="1:6" ht="14.5" x14ac:dyDescent="0.35">
      <c r="A2315" s="107" t="s">
        <v>80</v>
      </c>
      <c r="B2315" s="107" t="s">
        <v>21</v>
      </c>
      <c r="C2315" s="107">
        <v>10</v>
      </c>
      <c r="D2315" s="108">
        <v>126581.6349</v>
      </c>
      <c r="E2315" s="108">
        <v>6674714.6059999997</v>
      </c>
      <c r="F2315" s="83"/>
    </row>
    <row r="2316" spans="1:6" ht="14.5" x14ac:dyDescent="0.35">
      <c r="A2316" s="107" t="s">
        <v>80</v>
      </c>
      <c r="B2316" s="107" t="s">
        <v>21</v>
      </c>
      <c r="C2316" s="107">
        <v>11</v>
      </c>
      <c r="D2316" s="108">
        <v>129982.6379</v>
      </c>
      <c r="E2316" s="108">
        <v>6915366.9630000005</v>
      </c>
      <c r="F2316" s="83"/>
    </row>
    <row r="2317" spans="1:6" ht="14.5" x14ac:dyDescent="0.35">
      <c r="A2317" s="107" t="s">
        <v>80</v>
      </c>
      <c r="B2317" s="107" t="s">
        <v>21</v>
      </c>
      <c r="C2317" s="107">
        <v>12</v>
      </c>
      <c r="D2317" s="108">
        <v>144014.71580000001</v>
      </c>
      <c r="E2317" s="108">
        <v>7849836.8810000001</v>
      </c>
      <c r="F2317" s="83"/>
    </row>
    <row r="2318" spans="1:6" ht="14.5" x14ac:dyDescent="0.35">
      <c r="A2318" s="107" t="s">
        <v>80</v>
      </c>
      <c r="B2318" s="107" t="s">
        <v>22</v>
      </c>
      <c r="C2318" s="107">
        <v>1</v>
      </c>
      <c r="D2318" s="108">
        <v>874207.9706</v>
      </c>
      <c r="E2318" s="108">
        <v>66646312.890000001</v>
      </c>
      <c r="F2318" s="83"/>
    </row>
    <row r="2319" spans="1:6" ht="14.5" x14ac:dyDescent="0.35">
      <c r="A2319" s="107" t="s">
        <v>80</v>
      </c>
      <c r="B2319" s="107" t="s">
        <v>22</v>
      </c>
      <c r="C2319" s="107">
        <v>2</v>
      </c>
      <c r="D2319" s="108">
        <v>813011.60219999996</v>
      </c>
      <c r="E2319" s="108">
        <v>60630235.219999999</v>
      </c>
      <c r="F2319" s="83"/>
    </row>
    <row r="2320" spans="1:6" ht="14.5" x14ac:dyDescent="0.35">
      <c r="A2320" s="107" t="s">
        <v>80</v>
      </c>
      <c r="B2320" s="107" t="s">
        <v>22</v>
      </c>
      <c r="C2320" s="107">
        <v>3</v>
      </c>
      <c r="D2320" s="108">
        <v>936269.19200000004</v>
      </c>
      <c r="E2320" s="108">
        <v>73491902.079999998</v>
      </c>
      <c r="F2320" s="83"/>
    </row>
    <row r="2321" spans="1:6" ht="14.5" x14ac:dyDescent="0.35">
      <c r="A2321" s="107" t="s">
        <v>80</v>
      </c>
      <c r="B2321" s="107" t="s">
        <v>22</v>
      </c>
      <c r="C2321" s="107">
        <v>4</v>
      </c>
      <c r="D2321" s="108">
        <v>843298.57279999997</v>
      </c>
      <c r="E2321" s="108">
        <v>64235407.829999998</v>
      </c>
      <c r="F2321" s="83"/>
    </row>
    <row r="2322" spans="1:6" ht="14.5" x14ac:dyDescent="0.35">
      <c r="A2322" s="107" t="s">
        <v>80</v>
      </c>
      <c r="B2322" s="107" t="s">
        <v>22</v>
      </c>
      <c r="C2322" s="107">
        <v>5</v>
      </c>
      <c r="D2322" s="108">
        <v>918610.28280000004</v>
      </c>
      <c r="E2322" s="108">
        <v>68993312.560000002</v>
      </c>
      <c r="F2322" s="83"/>
    </row>
    <row r="2323" spans="1:6" ht="14.5" x14ac:dyDescent="0.35">
      <c r="A2323" s="107" t="s">
        <v>80</v>
      </c>
      <c r="B2323" s="107" t="s">
        <v>22</v>
      </c>
      <c r="C2323" s="107">
        <v>6</v>
      </c>
      <c r="D2323" s="108">
        <v>906709.99540000001</v>
      </c>
      <c r="E2323" s="108">
        <v>65398202.659999996</v>
      </c>
      <c r="F2323" s="83"/>
    </row>
    <row r="2324" spans="1:6" ht="14.5" x14ac:dyDescent="0.35">
      <c r="A2324" s="107" t="s">
        <v>80</v>
      </c>
      <c r="B2324" s="107" t="s">
        <v>22</v>
      </c>
      <c r="C2324" s="107">
        <v>7</v>
      </c>
      <c r="D2324" s="108">
        <v>941224.43290000001</v>
      </c>
      <c r="E2324" s="108">
        <v>66657118</v>
      </c>
      <c r="F2324" s="83"/>
    </row>
    <row r="2325" spans="1:6" ht="14.5" x14ac:dyDescent="0.35">
      <c r="A2325" s="107" t="s">
        <v>80</v>
      </c>
      <c r="B2325" s="107" t="s">
        <v>22</v>
      </c>
      <c r="C2325" s="107">
        <v>8</v>
      </c>
      <c r="D2325" s="108">
        <v>923070.27659999998</v>
      </c>
      <c r="E2325" s="108">
        <v>63968009.920000002</v>
      </c>
      <c r="F2325" s="83"/>
    </row>
    <row r="2326" spans="1:6" ht="14.5" x14ac:dyDescent="0.35">
      <c r="A2326" s="107" t="s">
        <v>80</v>
      </c>
      <c r="B2326" s="107" t="s">
        <v>22</v>
      </c>
      <c r="C2326" s="107">
        <v>9</v>
      </c>
      <c r="D2326" s="108">
        <v>847586.94189999998</v>
      </c>
      <c r="E2326" s="108">
        <v>51464371.850000001</v>
      </c>
      <c r="F2326" s="83"/>
    </row>
    <row r="2327" spans="1:6" ht="14.5" x14ac:dyDescent="0.35">
      <c r="A2327" s="107" t="s">
        <v>80</v>
      </c>
      <c r="B2327" s="107" t="s">
        <v>22</v>
      </c>
      <c r="C2327" s="107">
        <v>10</v>
      </c>
      <c r="D2327" s="108">
        <v>839359.26809999999</v>
      </c>
      <c r="E2327" s="108">
        <v>40189795.549999997</v>
      </c>
      <c r="F2327" s="83"/>
    </row>
    <row r="2328" spans="1:6" ht="14.5" x14ac:dyDescent="0.35">
      <c r="A2328" s="107" t="s">
        <v>80</v>
      </c>
      <c r="B2328" s="107" t="s">
        <v>22</v>
      </c>
      <c r="C2328" s="107">
        <v>11</v>
      </c>
      <c r="D2328" s="108">
        <v>835662.81579999998</v>
      </c>
      <c r="E2328" s="108">
        <v>40772532.990000002</v>
      </c>
      <c r="F2328" s="83"/>
    </row>
    <row r="2329" spans="1:6" ht="14.5" x14ac:dyDescent="0.35">
      <c r="A2329" s="107" t="s">
        <v>80</v>
      </c>
      <c r="B2329" s="107" t="s">
        <v>22</v>
      </c>
      <c r="C2329" s="107">
        <v>12</v>
      </c>
      <c r="D2329" s="108">
        <v>884985.58739999996</v>
      </c>
      <c r="E2329" s="108">
        <v>42462116.789999999</v>
      </c>
      <c r="F2329" s="83"/>
    </row>
    <row r="2330" spans="1:6" ht="14.5" x14ac:dyDescent="0.35">
      <c r="A2330" s="107" t="s">
        <v>80</v>
      </c>
      <c r="B2330" s="107" t="s">
        <v>23</v>
      </c>
      <c r="C2330" s="107">
        <v>1</v>
      </c>
      <c r="D2330" s="108">
        <v>5087.846681</v>
      </c>
      <c r="E2330" s="108">
        <v>375862.18079999997</v>
      </c>
      <c r="F2330" s="83"/>
    </row>
    <row r="2331" spans="1:6" ht="14.5" x14ac:dyDescent="0.35">
      <c r="A2331" s="107" t="s">
        <v>80</v>
      </c>
      <c r="B2331" s="107" t="s">
        <v>23</v>
      </c>
      <c r="C2331" s="107">
        <v>2</v>
      </c>
      <c r="D2331" s="108">
        <v>3887.1239740000001</v>
      </c>
      <c r="E2331" s="108">
        <v>285230.1349</v>
      </c>
      <c r="F2331" s="83"/>
    </row>
    <row r="2332" spans="1:6" ht="14.5" x14ac:dyDescent="0.35">
      <c r="A2332" s="107" t="s">
        <v>80</v>
      </c>
      <c r="B2332" s="107" t="s">
        <v>23</v>
      </c>
      <c r="C2332" s="107">
        <v>3</v>
      </c>
      <c r="D2332" s="108">
        <v>5909.9172799999997</v>
      </c>
      <c r="E2332" s="108">
        <v>451540.5356</v>
      </c>
      <c r="F2332" s="83"/>
    </row>
    <row r="2333" spans="1:6" ht="14.5" x14ac:dyDescent="0.35">
      <c r="A2333" s="107" t="s">
        <v>80</v>
      </c>
      <c r="B2333" s="107" t="s">
        <v>23</v>
      </c>
      <c r="C2333" s="107">
        <v>4</v>
      </c>
      <c r="D2333" s="108">
        <v>4569.7258080000001</v>
      </c>
      <c r="E2333" s="108">
        <v>342824.3443</v>
      </c>
      <c r="F2333" s="83"/>
    </row>
    <row r="2334" spans="1:6" ht="14.5" x14ac:dyDescent="0.35">
      <c r="A2334" s="107" t="s">
        <v>80</v>
      </c>
      <c r="B2334" s="107" t="s">
        <v>23</v>
      </c>
      <c r="C2334" s="107">
        <v>5</v>
      </c>
      <c r="D2334" s="108">
        <v>5967.2942679999996</v>
      </c>
      <c r="E2334" s="108">
        <v>441220.20169999998</v>
      </c>
      <c r="F2334" s="83"/>
    </row>
    <row r="2335" spans="1:6" ht="14.5" x14ac:dyDescent="0.35">
      <c r="A2335" s="107" t="s">
        <v>80</v>
      </c>
      <c r="B2335" s="107" t="s">
        <v>23</v>
      </c>
      <c r="C2335" s="107">
        <v>6</v>
      </c>
      <c r="D2335" s="108">
        <v>6265.6200939999999</v>
      </c>
      <c r="E2335" s="108">
        <v>444155.91249999998</v>
      </c>
      <c r="F2335" s="83"/>
    </row>
    <row r="2336" spans="1:6" ht="14.5" x14ac:dyDescent="0.35">
      <c r="A2336" s="107" t="s">
        <v>80</v>
      </c>
      <c r="B2336" s="107" t="s">
        <v>23</v>
      </c>
      <c r="C2336" s="107">
        <v>7</v>
      </c>
      <c r="D2336" s="108">
        <v>5737.0809929999996</v>
      </c>
      <c r="E2336" s="108">
        <v>406090.83110000001</v>
      </c>
      <c r="F2336" s="83"/>
    </row>
    <row r="2337" spans="1:6" ht="14.5" x14ac:dyDescent="0.35">
      <c r="A2337" s="107" t="s">
        <v>80</v>
      </c>
      <c r="B2337" s="107" t="s">
        <v>23</v>
      </c>
      <c r="C2337" s="107">
        <v>8</v>
      </c>
      <c r="D2337" s="108">
        <v>6510.0789919999997</v>
      </c>
      <c r="E2337" s="108">
        <v>455008.90620000003</v>
      </c>
      <c r="F2337" s="83"/>
    </row>
    <row r="2338" spans="1:6" ht="14.5" x14ac:dyDescent="0.35">
      <c r="A2338" s="107" t="s">
        <v>80</v>
      </c>
      <c r="B2338" s="107" t="s">
        <v>23</v>
      </c>
      <c r="C2338" s="107">
        <v>9</v>
      </c>
      <c r="D2338" s="108">
        <v>5022.6373450000001</v>
      </c>
      <c r="E2338" s="108">
        <v>306688.21380000003</v>
      </c>
      <c r="F2338" s="83"/>
    </row>
    <row r="2339" spans="1:6" ht="14.5" x14ac:dyDescent="0.35">
      <c r="A2339" s="107" t="s">
        <v>80</v>
      </c>
      <c r="B2339" s="107" t="s">
        <v>23</v>
      </c>
      <c r="C2339" s="107">
        <v>10</v>
      </c>
      <c r="D2339" s="108">
        <v>3965.8488520000001</v>
      </c>
      <c r="E2339" s="108">
        <v>180526.14369999999</v>
      </c>
      <c r="F2339" s="83"/>
    </row>
    <row r="2340" spans="1:6" ht="14.5" x14ac:dyDescent="0.35">
      <c r="A2340" s="107" t="s">
        <v>80</v>
      </c>
      <c r="B2340" s="107" t="s">
        <v>23</v>
      </c>
      <c r="C2340" s="107">
        <v>11</v>
      </c>
      <c r="D2340" s="108">
        <v>5335.6347830000004</v>
      </c>
      <c r="E2340" s="108">
        <v>240030.02729999999</v>
      </c>
      <c r="F2340" s="83"/>
    </row>
    <row r="2341" spans="1:6" ht="14.5" x14ac:dyDescent="0.35">
      <c r="A2341" s="107" t="s">
        <v>80</v>
      </c>
      <c r="B2341" s="107" t="s">
        <v>23</v>
      </c>
      <c r="C2341" s="107">
        <v>12</v>
      </c>
      <c r="D2341" s="108">
        <v>5432.4776149999998</v>
      </c>
      <c r="E2341" s="108">
        <v>233310.51370000001</v>
      </c>
      <c r="F2341" s="83"/>
    </row>
    <row r="2342" spans="1:6" ht="14.5" x14ac:dyDescent="0.35">
      <c r="A2342" s="107" t="s">
        <v>80</v>
      </c>
      <c r="B2342" s="107" t="s">
        <v>369</v>
      </c>
      <c r="C2342" s="107">
        <v>1</v>
      </c>
      <c r="D2342" s="108">
        <v>31047.262190000001</v>
      </c>
      <c r="E2342" s="108">
        <v>2702239.7769999998</v>
      </c>
      <c r="F2342" s="83"/>
    </row>
    <row r="2343" spans="1:6" ht="14.5" x14ac:dyDescent="0.35">
      <c r="A2343" s="107" t="s">
        <v>80</v>
      </c>
      <c r="B2343" s="107" t="s">
        <v>369</v>
      </c>
      <c r="C2343" s="107">
        <v>2</v>
      </c>
      <c r="D2343" s="108">
        <v>28146.08841</v>
      </c>
      <c r="E2343" s="108">
        <v>2402308.2990000001</v>
      </c>
      <c r="F2343" s="83"/>
    </row>
    <row r="2344" spans="1:6" ht="14.5" x14ac:dyDescent="0.35">
      <c r="A2344" s="107" t="s">
        <v>80</v>
      </c>
      <c r="B2344" s="107" t="s">
        <v>369</v>
      </c>
      <c r="C2344" s="107">
        <v>3</v>
      </c>
      <c r="D2344" s="108">
        <v>29985.689399999999</v>
      </c>
      <c r="E2344" s="108">
        <v>2646516.014</v>
      </c>
      <c r="F2344" s="83"/>
    </row>
    <row r="2345" spans="1:6" ht="14.5" x14ac:dyDescent="0.35">
      <c r="A2345" s="107" t="s">
        <v>80</v>
      </c>
      <c r="B2345" s="107" t="s">
        <v>369</v>
      </c>
      <c r="C2345" s="107">
        <v>4</v>
      </c>
      <c r="D2345" s="108">
        <v>28005.899659999999</v>
      </c>
      <c r="E2345" s="108">
        <v>2221673.1510000001</v>
      </c>
      <c r="F2345" s="83"/>
    </row>
    <row r="2346" spans="1:6" ht="14.5" x14ac:dyDescent="0.35">
      <c r="A2346" s="107" t="s">
        <v>80</v>
      </c>
      <c r="B2346" s="107" t="s">
        <v>369</v>
      </c>
      <c r="C2346" s="107">
        <v>5</v>
      </c>
      <c r="D2346" s="108">
        <v>30061.060570000001</v>
      </c>
      <c r="E2346" s="108">
        <v>2299181.4369999999</v>
      </c>
      <c r="F2346" s="83"/>
    </row>
    <row r="2347" spans="1:6" ht="14.5" x14ac:dyDescent="0.35">
      <c r="A2347" s="107" t="s">
        <v>80</v>
      </c>
      <c r="B2347" s="107" t="s">
        <v>369</v>
      </c>
      <c r="C2347" s="107">
        <v>6</v>
      </c>
      <c r="D2347" s="108">
        <v>32412.845509999999</v>
      </c>
      <c r="E2347" s="108">
        <v>2462454.284</v>
      </c>
      <c r="F2347" s="83"/>
    </row>
    <row r="2348" spans="1:6" ht="14.5" x14ac:dyDescent="0.35">
      <c r="A2348" s="107" t="s">
        <v>80</v>
      </c>
      <c r="B2348" s="107" t="s">
        <v>369</v>
      </c>
      <c r="C2348" s="107">
        <v>7</v>
      </c>
      <c r="D2348" s="108">
        <v>92176.342439999993</v>
      </c>
      <c r="E2348" s="108">
        <v>7017595.0829999996</v>
      </c>
      <c r="F2348" s="83"/>
    </row>
    <row r="2349" spans="1:6" ht="14.5" x14ac:dyDescent="0.35">
      <c r="A2349" s="107" t="s">
        <v>80</v>
      </c>
      <c r="B2349" s="107" t="s">
        <v>369</v>
      </c>
      <c r="C2349" s="107">
        <v>8</v>
      </c>
      <c r="D2349" s="108">
        <v>86249.797349999993</v>
      </c>
      <c r="E2349" s="108">
        <v>6573493.3300000001</v>
      </c>
      <c r="F2349" s="83"/>
    </row>
    <row r="2350" spans="1:6" ht="14.5" x14ac:dyDescent="0.35">
      <c r="A2350" s="107" t="s">
        <v>80</v>
      </c>
      <c r="B2350" s="107" t="s">
        <v>369</v>
      </c>
      <c r="C2350" s="107">
        <v>9</v>
      </c>
      <c r="D2350" s="108">
        <v>75989.187460000001</v>
      </c>
      <c r="E2350" s="108">
        <v>5163308.9790000003</v>
      </c>
      <c r="F2350" s="83"/>
    </row>
    <row r="2351" spans="1:6" ht="14.5" x14ac:dyDescent="0.35">
      <c r="A2351" s="107" t="s">
        <v>80</v>
      </c>
      <c r="B2351" s="107" t="s">
        <v>369</v>
      </c>
      <c r="C2351" s="107">
        <v>10</v>
      </c>
      <c r="D2351" s="108">
        <v>75084.556519999998</v>
      </c>
      <c r="E2351" s="108">
        <v>3874540.1770000001</v>
      </c>
      <c r="F2351" s="83"/>
    </row>
    <row r="2352" spans="1:6" ht="14.5" x14ac:dyDescent="0.35">
      <c r="A2352" s="107" t="s">
        <v>80</v>
      </c>
      <c r="B2352" s="107" t="s">
        <v>369</v>
      </c>
      <c r="C2352" s="107">
        <v>11</v>
      </c>
      <c r="D2352" s="108">
        <v>78065.052259999997</v>
      </c>
      <c r="E2352" s="108">
        <v>4237389.7929999996</v>
      </c>
      <c r="F2352" s="83"/>
    </row>
    <row r="2353" spans="1:6" ht="14.5" x14ac:dyDescent="0.35">
      <c r="A2353" s="107" t="s">
        <v>80</v>
      </c>
      <c r="B2353" s="107" t="s">
        <v>369</v>
      </c>
      <c r="C2353" s="107">
        <v>12</v>
      </c>
      <c r="D2353" s="108">
        <v>95967.959900000002</v>
      </c>
      <c r="E2353" s="108">
        <v>5099774.4110000003</v>
      </c>
      <c r="F2353" s="83"/>
    </row>
    <row r="2354" spans="1:6" ht="14.5" x14ac:dyDescent="0.35">
      <c r="A2354" s="107" t="s">
        <v>80</v>
      </c>
      <c r="B2354" s="107" t="s">
        <v>24</v>
      </c>
      <c r="C2354" s="107">
        <v>1</v>
      </c>
      <c r="D2354" s="108">
        <v>21821.6021</v>
      </c>
      <c r="E2354" s="108">
        <v>1586191.0460000001</v>
      </c>
      <c r="F2354" s="83"/>
    </row>
    <row r="2355" spans="1:6" ht="14.5" x14ac:dyDescent="0.35">
      <c r="A2355" s="107" t="s">
        <v>80</v>
      </c>
      <c r="B2355" s="107" t="s">
        <v>24</v>
      </c>
      <c r="C2355" s="107">
        <v>2</v>
      </c>
      <c r="D2355" s="108">
        <v>18968.138859999999</v>
      </c>
      <c r="E2355" s="108">
        <v>1340166.429</v>
      </c>
      <c r="F2355" s="83"/>
    </row>
    <row r="2356" spans="1:6" ht="14.5" x14ac:dyDescent="0.35">
      <c r="A2356" s="107" t="s">
        <v>80</v>
      </c>
      <c r="B2356" s="107" t="s">
        <v>24</v>
      </c>
      <c r="C2356" s="107">
        <v>3</v>
      </c>
      <c r="D2356" s="108">
        <v>19398.785690000001</v>
      </c>
      <c r="E2356" s="108">
        <v>1428052.0290000001</v>
      </c>
      <c r="F2356" s="83"/>
    </row>
    <row r="2357" spans="1:6" ht="14.5" x14ac:dyDescent="0.35">
      <c r="A2357" s="107" t="s">
        <v>80</v>
      </c>
      <c r="B2357" s="107" t="s">
        <v>24</v>
      </c>
      <c r="C2357" s="107">
        <v>4</v>
      </c>
      <c r="D2357" s="108">
        <v>19842.07387</v>
      </c>
      <c r="E2357" s="108">
        <v>1424399.1880000001</v>
      </c>
      <c r="F2357" s="83"/>
    </row>
    <row r="2358" spans="1:6" ht="14.5" x14ac:dyDescent="0.35">
      <c r="A2358" s="107" t="s">
        <v>80</v>
      </c>
      <c r="B2358" s="107" t="s">
        <v>24</v>
      </c>
      <c r="C2358" s="107">
        <v>5</v>
      </c>
      <c r="D2358" s="108">
        <v>18350.62616</v>
      </c>
      <c r="E2358" s="108">
        <v>1290413.4129999999</v>
      </c>
      <c r="F2358" s="83"/>
    </row>
    <row r="2359" spans="1:6" ht="14.5" x14ac:dyDescent="0.35">
      <c r="A2359" s="107" t="s">
        <v>80</v>
      </c>
      <c r="B2359" s="107" t="s">
        <v>24</v>
      </c>
      <c r="C2359" s="107">
        <v>6</v>
      </c>
      <c r="D2359" s="108">
        <v>18528.824710000001</v>
      </c>
      <c r="E2359" s="108">
        <v>1258177.835</v>
      </c>
      <c r="F2359" s="83"/>
    </row>
    <row r="2360" spans="1:6" ht="14.5" x14ac:dyDescent="0.35">
      <c r="A2360" s="107" t="s">
        <v>80</v>
      </c>
      <c r="B2360" s="107" t="s">
        <v>24</v>
      </c>
      <c r="C2360" s="107">
        <v>7</v>
      </c>
      <c r="D2360" s="108">
        <v>18569.979469999998</v>
      </c>
      <c r="E2360" s="108">
        <v>1278569.2409999999</v>
      </c>
      <c r="F2360" s="83"/>
    </row>
    <row r="2361" spans="1:6" ht="14.5" x14ac:dyDescent="0.35">
      <c r="A2361" s="107" t="s">
        <v>80</v>
      </c>
      <c r="B2361" s="107" t="s">
        <v>24</v>
      </c>
      <c r="C2361" s="107">
        <v>8</v>
      </c>
      <c r="D2361" s="108">
        <v>18874.29379</v>
      </c>
      <c r="E2361" s="108">
        <v>1317024.3670000001</v>
      </c>
      <c r="F2361" s="83"/>
    </row>
    <row r="2362" spans="1:6" ht="14.5" x14ac:dyDescent="0.35">
      <c r="A2362" s="107" t="s">
        <v>80</v>
      </c>
      <c r="B2362" s="107" t="s">
        <v>24</v>
      </c>
      <c r="C2362" s="107">
        <v>9</v>
      </c>
      <c r="D2362" s="108">
        <v>18486.9823</v>
      </c>
      <c r="E2362" s="108">
        <v>1160068.311</v>
      </c>
      <c r="F2362" s="83"/>
    </row>
    <row r="2363" spans="1:6" ht="14.5" x14ac:dyDescent="0.35">
      <c r="A2363" s="107" t="s">
        <v>80</v>
      </c>
      <c r="B2363" s="107" t="s">
        <v>24</v>
      </c>
      <c r="C2363" s="107">
        <v>10</v>
      </c>
      <c r="D2363" s="108">
        <v>16814.000019999999</v>
      </c>
      <c r="E2363" s="108">
        <v>866729.75170000002</v>
      </c>
      <c r="F2363" s="83"/>
    </row>
    <row r="2364" spans="1:6" ht="14.5" x14ac:dyDescent="0.35">
      <c r="A2364" s="107" t="s">
        <v>80</v>
      </c>
      <c r="B2364" s="107" t="s">
        <v>24</v>
      </c>
      <c r="C2364" s="107">
        <v>11</v>
      </c>
      <c r="D2364" s="108">
        <v>21027.87847</v>
      </c>
      <c r="E2364" s="108">
        <v>1095483.2450000001</v>
      </c>
      <c r="F2364" s="83"/>
    </row>
    <row r="2365" spans="1:6" ht="14.5" x14ac:dyDescent="0.35">
      <c r="A2365" s="107" t="s">
        <v>80</v>
      </c>
      <c r="B2365" s="107" t="s">
        <v>24</v>
      </c>
      <c r="C2365" s="107">
        <v>12</v>
      </c>
      <c r="D2365" s="108">
        <v>19855.559010000001</v>
      </c>
      <c r="E2365" s="108">
        <v>1019941.436</v>
      </c>
      <c r="F2365" s="83"/>
    </row>
    <row r="2366" spans="1:6" ht="14.5" x14ac:dyDescent="0.35">
      <c r="A2366" s="107" t="s">
        <v>80</v>
      </c>
      <c r="B2366" s="107" t="s">
        <v>25</v>
      </c>
      <c r="C2366" s="107">
        <v>1</v>
      </c>
      <c r="D2366" s="108">
        <v>462.33879450000001</v>
      </c>
      <c r="E2366" s="108">
        <v>38198.805</v>
      </c>
      <c r="F2366" s="83"/>
    </row>
    <row r="2367" spans="1:6" ht="14.5" x14ac:dyDescent="0.35">
      <c r="A2367" s="107" t="s">
        <v>80</v>
      </c>
      <c r="B2367" s="107" t="s">
        <v>25</v>
      </c>
      <c r="C2367" s="107">
        <v>2</v>
      </c>
      <c r="D2367" s="108">
        <v>363.5526332</v>
      </c>
      <c r="E2367" s="108">
        <v>27583.76584</v>
      </c>
      <c r="F2367" s="83"/>
    </row>
    <row r="2368" spans="1:6" ht="14.5" x14ac:dyDescent="0.35">
      <c r="A2368" s="107" t="s">
        <v>80</v>
      </c>
      <c r="B2368" s="107" t="s">
        <v>25</v>
      </c>
      <c r="C2368" s="107">
        <v>3</v>
      </c>
      <c r="D2368" s="108">
        <v>418.07380339999997</v>
      </c>
      <c r="E2368" s="108">
        <v>33221.183420000001</v>
      </c>
      <c r="F2368" s="83"/>
    </row>
    <row r="2369" spans="1:6" ht="14.5" x14ac:dyDescent="0.35">
      <c r="A2369" s="107" t="s">
        <v>80</v>
      </c>
      <c r="B2369" s="107" t="s">
        <v>25</v>
      </c>
      <c r="C2369" s="107">
        <v>4</v>
      </c>
      <c r="D2369" s="108">
        <v>368.2446248</v>
      </c>
      <c r="E2369" s="108">
        <v>28775.63191</v>
      </c>
      <c r="F2369" s="83"/>
    </row>
    <row r="2370" spans="1:6" ht="14.5" x14ac:dyDescent="0.35">
      <c r="A2370" s="107" t="s">
        <v>80</v>
      </c>
      <c r="B2370" s="107" t="s">
        <v>25</v>
      </c>
      <c r="C2370" s="107">
        <v>5</v>
      </c>
      <c r="D2370" s="108">
        <v>452.34249390000002</v>
      </c>
      <c r="E2370" s="108">
        <v>34472.075640000003</v>
      </c>
      <c r="F2370" s="83"/>
    </row>
    <row r="2371" spans="1:6" ht="14.5" x14ac:dyDescent="0.35">
      <c r="A2371" s="107" t="s">
        <v>80</v>
      </c>
      <c r="B2371" s="107" t="s">
        <v>25</v>
      </c>
      <c r="C2371" s="107">
        <v>6</v>
      </c>
      <c r="D2371" s="108">
        <v>427.70359999999999</v>
      </c>
      <c r="E2371" s="108">
        <v>30848.98054</v>
      </c>
      <c r="F2371" s="83"/>
    </row>
    <row r="2372" spans="1:6" ht="14.5" x14ac:dyDescent="0.35">
      <c r="A2372" s="107" t="s">
        <v>80</v>
      </c>
      <c r="B2372" s="107" t="s">
        <v>25</v>
      </c>
      <c r="C2372" s="107">
        <v>7</v>
      </c>
      <c r="D2372" s="108">
        <v>498.82823869999999</v>
      </c>
      <c r="E2372" s="108">
        <v>35993.104780000001</v>
      </c>
      <c r="F2372" s="83"/>
    </row>
    <row r="2373" spans="1:6" ht="14.5" x14ac:dyDescent="0.35">
      <c r="A2373" s="107" t="s">
        <v>80</v>
      </c>
      <c r="B2373" s="107" t="s">
        <v>25</v>
      </c>
      <c r="C2373" s="107">
        <v>8</v>
      </c>
      <c r="D2373" s="108">
        <v>508.54291649999999</v>
      </c>
      <c r="E2373" s="108">
        <v>36263.189969999999</v>
      </c>
      <c r="F2373" s="83"/>
    </row>
    <row r="2374" spans="1:6" ht="14.5" x14ac:dyDescent="0.35">
      <c r="A2374" s="107" t="s">
        <v>80</v>
      </c>
      <c r="B2374" s="107" t="s">
        <v>25</v>
      </c>
      <c r="C2374" s="107">
        <v>9</v>
      </c>
      <c r="D2374" s="108">
        <v>474.87782110000001</v>
      </c>
      <c r="E2374" s="108">
        <v>29190.42398</v>
      </c>
      <c r="F2374" s="83"/>
    </row>
    <row r="2375" spans="1:6" ht="14.5" x14ac:dyDescent="0.35">
      <c r="A2375" s="107" t="s">
        <v>80</v>
      </c>
      <c r="B2375" s="107" t="s">
        <v>25</v>
      </c>
      <c r="C2375" s="107">
        <v>10</v>
      </c>
      <c r="D2375" s="108">
        <v>500.3576218</v>
      </c>
      <c r="E2375" s="108">
        <v>25021.016530000001</v>
      </c>
      <c r="F2375" s="83"/>
    </row>
    <row r="2376" spans="1:6" ht="14.5" x14ac:dyDescent="0.35">
      <c r="A2376" s="107" t="s">
        <v>80</v>
      </c>
      <c r="B2376" s="107" t="s">
        <v>25</v>
      </c>
      <c r="C2376" s="107">
        <v>11</v>
      </c>
      <c r="D2376" s="108">
        <v>519.81809520000002</v>
      </c>
      <c r="E2376" s="108">
        <v>26223.208620000001</v>
      </c>
      <c r="F2376" s="83"/>
    </row>
    <row r="2377" spans="1:6" ht="14.5" x14ac:dyDescent="0.35">
      <c r="A2377" s="107" t="s">
        <v>80</v>
      </c>
      <c r="B2377" s="107" t="s">
        <v>25</v>
      </c>
      <c r="C2377" s="107">
        <v>12</v>
      </c>
      <c r="D2377" s="108">
        <v>500.16415419999998</v>
      </c>
      <c r="E2377" s="108">
        <v>25020.323769999999</v>
      </c>
      <c r="F2377" s="83"/>
    </row>
    <row r="2378" spans="1:6" ht="14.5" x14ac:dyDescent="0.35">
      <c r="A2378" s="107" t="s">
        <v>80</v>
      </c>
      <c r="B2378" s="107" t="s">
        <v>27</v>
      </c>
      <c r="C2378" s="107">
        <v>1</v>
      </c>
      <c r="D2378" s="108">
        <v>2520.533496</v>
      </c>
      <c r="E2378" s="108">
        <v>226566.5178</v>
      </c>
      <c r="F2378" s="83"/>
    </row>
    <row r="2379" spans="1:6" ht="14.5" x14ac:dyDescent="0.35">
      <c r="A2379" s="107" t="s">
        <v>80</v>
      </c>
      <c r="B2379" s="107" t="s">
        <v>27</v>
      </c>
      <c r="C2379" s="107">
        <v>2</v>
      </c>
      <c r="D2379" s="108">
        <v>1948.1951059999999</v>
      </c>
      <c r="E2379" s="108">
        <v>171430.3884</v>
      </c>
      <c r="F2379" s="83"/>
    </row>
    <row r="2380" spans="1:6" ht="14.5" x14ac:dyDescent="0.35">
      <c r="A2380" s="107" t="s">
        <v>80</v>
      </c>
      <c r="B2380" s="107" t="s">
        <v>27</v>
      </c>
      <c r="C2380" s="107">
        <v>3</v>
      </c>
      <c r="D2380" s="108">
        <v>2261.2965559999998</v>
      </c>
      <c r="E2380" s="108">
        <v>196855.16190000001</v>
      </c>
      <c r="F2380" s="83"/>
    </row>
    <row r="2381" spans="1:6" ht="14.5" x14ac:dyDescent="0.35">
      <c r="A2381" s="107" t="s">
        <v>80</v>
      </c>
      <c r="B2381" s="107" t="s">
        <v>27</v>
      </c>
      <c r="C2381" s="107">
        <v>4</v>
      </c>
      <c r="D2381" s="108">
        <v>1911.286703</v>
      </c>
      <c r="E2381" s="108">
        <v>152910.22010000001</v>
      </c>
      <c r="F2381" s="83"/>
    </row>
    <row r="2382" spans="1:6" ht="14.5" x14ac:dyDescent="0.35">
      <c r="A2382" s="107" t="s">
        <v>80</v>
      </c>
      <c r="B2382" s="107" t="s">
        <v>27</v>
      </c>
      <c r="C2382" s="107">
        <v>5</v>
      </c>
      <c r="D2382" s="108">
        <v>2344.7664540000001</v>
      </c>
      <c r="E2382" s="108">
        <v>183903.60079999999</v>
      </c>
      <c r="F2382" s="83"/>
    </row>
    <row r="2383" spans="1:6" ht="14.5" x14ac:dyDescent="0.35">
      <c r="A2383" s="107" t="s">
        <v>80</v>
      </c>
      <c r="B2383" s="107" t="s">
        <v>27</v>
      </c>
      <c r="C2383" s="107">
        <v>6</v>
      </c>
      <c r="D2383" s="108">
        <v>2029.840334</v>
      </c>
      <c r="E2383" s="108">
        <v>161788.87710000001</v>
      </c>
      <c r="F2383" s="83"/>
    </row>
    <row r="2384" spans="1:6" ht="14.5" x14ac:dyDescent="0.35">
      <c r="A2384" s="107" t="s">
        <v>80</v>
      </c>
      <c r="B2384" s="107" t="s">
        <v>27</v>
      </c>
      <c r="C2384" s="107">
        <v>7</v>
      </c>
      <c r="D2384" s="108">
        <v>2301.0080579999999</v>
      </c>
      <c r="E2384" s="108">
        <v>180775.7242</v>
      </c>
      <c r="F2384" s="83"/>
    </row>
    <row r="2385" spans="1:6" ht="14.5" x14ac:dyDescent="0.35">
      <c r="A2385" s="107" t="s">
        <v>80</v>
      </c>
      <c r="B2385" s="107" t="s">
        <v>27</v>
      </c>
      <c r="C2385" s="107">
        <v>8</v>
      </c>
      <c r="D2385" s="108">
        <v>2536.0478269999999</v>
      </c>
      <c r="E2385" s="108">
        <v>203725.7794</v>
      </c>
      <c r="F2385" s="83"/>
    </row>
    <row r="2386" spans="1:6" ht="14.5" x14ac:dyDescent="0.35">
      <c r="A2386" s="107" t="s">
        <v>80</v>
      </c>
      <c r="B2386" s="107" t="s">
        <v>27</v>
      </c>
      <c r="C2386" s="107">
        <v>9</v>
      </c>
      <c r="D2386" s="108">
        <v>2439.2807269999998</v>
      </c>
      <c r="E2386" s="108">
        <v>177920.7702</v>
      </c>
      <c r="F2386" s="83"/>
    </row>
    <row r="2387" spans="1:6" ht="14.5" x14ac:dyDescent="0.35">
      <c r="A2387" s="107" t="s">
        <v>80</v>
      </c>
      <c r="B2387" s="107" t="s">
        <v>27</v>
      </c>
      <c r="C2387" s="107">
        <v>10</v>
      </c>
      <c r="D2387" s="108">
        <v>2356.974404</v>
      </c>
      <c r="E2387" s="108">
        <v>134500.4901</v>
      </c>
      <c r="F2387" s="83"/>
    </row>
    <row r="2388" spans="1:6" ht="14.5" x14ac:dyDescent="0.35">
      <c r="A2388" s="107" t="s">
        <v>80</v>
      </c>
      <c r="B2388" s="107" t="s">
        <v>27</v>
      </c>
      <c r="C2388" s="107">
        <v>11</v>
      </c>
      <c r="D2388" s="108">
        <v>2528.8664650000001</v>
      </c>
      <c r="E2388" s="108">
        <v>153715.29089999999</v>
      </c>
      <c r="F2388" s="83"/>
    </row>
    <row r="2389" spans="1:6" ht="14.5" x14ac:dyDescent="0.35">
      <c r="A2389" s="107" t="s">
        <v>80</v>
      </c>
      <c r="B2389" s="107" t="s">
        <v>27</v>
      </c>
      <c r="C2389" s="107">
        <v>12</v>
      </c>
      <c r="D2389" s="108">
        <v>2732.8335929999998</v>
      </c>
      <c r="E2389" s="108">
        <v>178392.97779999999</v>
      </c>
      <c r="F2389" s="83"/>
    </row>
    <row r="2390" spans="1:6" ht="14.5" x14ac:dyDescent="0.35">
      <c r="A2390" s="107" t="s">
        <v>80</v>
      </c>
      <c r="B2390" s="107" t="s">
        <v>28</v>
      </c>
      <c r="C2390" s="107">
        <v>1</v>
      </c>
      <c r="D2390" s="108">
        <v>381.24579360000001</v>
      </c>
      <c r="E2390" s="108">
        <v>31893.613979999998</v>
      </c>
      <c r="F2390" s="83"/>
    </row>
    <row r="2391" spans="1:6" ht="14.5" x14ac:dyDescent="0.35">
      <c r="A2391" s="107" t="s">
        <v>80</v>
      </c>
      <c r="B2391" s="107" t="s">
        <v>28</v>
      </c>
      <c r="C2391" s="107">
        <v>2</v>
      </c>
      <c r="D2391" s="108">
        <v>344.21251819999998</v>
      </c>
      <c r="E2391" s="108">
        <v>26228.648990000002</v>
      </c>
      <c r="F2391" s="83"/>
    </row>
    <row r="2392" spans="1:6" ht="14.5" x14ac:dyDescent="0.35">
      <c r="A2392" s="107" t="s">
        <v>80</v>
      </c>
      <c r="B2392" s="107" t="s">
        <v>28</v>
      </c>
      <c r="C2392" s="107">
        <v>3</v>
      </c>
      <c r="D2392" s="108">
        <v>371.52348180000001</v>
      </c>
      <c r="E2392" s="108">
        <v>29589.63175</v>
      </c>
      <c r="F2392" s="83"/>
    </row>
    <row r="2393" spans="1:6" ht="14.5" x14ac:dyDescent="0.35">
      <c r="A2393" s="107" t="s">
        <v>80</v>
      </c>
      <c r="B2393" s="107" t="s">
        <v>28</v>
      </c>
      <c r="C2393" s="107">
        <v>4</v>
      </c>
      <c r="D2393" s="108">
        <v>342.38750019999998</v>
      </c>
      <c r="E2393" s="108">
        <v>26780.412939999998</v>
      </c>
      <c r="F2393" s="83"/>
    </row>
    <row r="2394" spans="1:6" ht="14.5" x14ac:dyDescent="0.35">
      <c r="A2394" s="107" t="s">
        <v>80</v>
      </c>
      <c r="B2394" s="107" t="s">
        <v>28</v>
      </c>
      <c r="C2394" s="107">
        <v>5</v>
      </c>
      <c r="D2394" s="108">
        <v>403.90288370000002</v>
      </c>
      <c r="E2394" s="108">
        <v>30718.091550000001</v>
      </c>
      <c r="F2394" s="83"/>
    </row>
    <row r="2395" spans="1:6" ht="14.5" x14ac:dyDescent="0.35">
      <c r="A2395" s="107" t="s">
        <v>80</v>
      </c>
      <c r="B2395" s="107" t="s">
        <v>28</v>
      </c>
      <c r="C2395" s="107">
        <v>6</v>
      </c>
      <c r="D2395" s="108">
        <v>378.57367749999997</v>
      </c>
      <c r="E2395" s="108">
        <v>27551.82965</v>
      </c>
      <c r="F2395" s="83"/>
    </row>
    <row r="2396" spans="1:6" ht="14.5" x14ac:dyDescent="0.35">
      <c r="A2396" s="107" t="s">
        <v>80</v>
      </c>
      <c r="B2396" s="107" t="s">
        <v>28</v>
      </c>
      <c r="C2396" s="107">
        <v>7</v>
      </c>
      <c r="D2396" s="108">
        <v>371.09023259999998</v>
      </c>
      <c r="E2396" s="108">
        <v>27096.330389999999</v>
      </c>
      <c r="F2396" s="83"/>
    </row>
    <row r="2397" spans="1:6" ht="14.5" x14ac:dyDescent="0.35">
      <c r="A2397" s="107" t="s">
        <v>80</v>
      </c>
      <c r="B2397" s="107" t="s">
        <v>28</v>
      </c>
      <c r="C2397" s="107">
        <v>8</v>
      </c>
      <c r="D2397" s="108">
        <v>395.1194615</v>
      </c>
      <c r="E2397" s="108">
        <v>28793.103950000001</v>
      </c>
      <c r="F2397" s="83"/>
    </row>
    <row r="2398" spans="1:6" ht="14.5" x14ac:dyDescent="0.35">
      <c r="A2398" s="107" t="s">
        <v>80</v>
      </c>
      <c r="B2398" s="107" t="s">
        <v>28</v>
      </c>
      <c r="C2398" s="107">
        <v>9</v>
      </c>
      <c r="D2398" s="108">
        <v>362.58430980000003</v>
      </c>
      <c r="E2398" s="108">
        <v>23946.914420000001</v>
      </c>
      <c r="F2398" s="83"/>
    </row>
    <row r="2399" spans="1:6" ht="14.5" x14ac:dyDescent="0.35">
      <c r="A2399" s="107" t="s">
        <v>80</v>
      </c>
      <c r="B2399" s="107" t="s">
        <v>28</v>
      </c>
      <c r="C2399" s="107">
        <v>10</v>
      </c>
      <c r="D2399" s="108">
        <v>387.47481879999998</v>
      </c>
      <c r="E2399" s="108">
        <v>21440.674299999999</v>
      </c>
      <c r="F2399" s="83"/>
    </row>
    <row r="2400" spans="1:6" ht="14.5" x14ac:dyDescent="0.35">
      <c r="A2400" s="107" t="s">
        <v>80</v>
      </c>
      <c r="B2400" s="107" t="s">
        <v>28</v>
      </c>
      <c r="C2400" s="107">
        <v>11</v>
      </c>
      <c r="D2400" s="108">
        <v>405.71402289999997</v>
      </c>
      <c r="E2400" s="108">
        <v>22257.68979</v>
      </c>
      <c r="F2400" s="83"/>
    </row>
    <row r="2401" spans="1:6" ht="14.5" x14ac:dyDescent="0.35">
      <c r="A2401" s="107" t="s">
        <v>80</v>
      </c>
      <c r="B2401" s="107" t="s">
        <v>28</v>
      </c>
      <c r="C2401" s="107">
        <v>12</v>
      </c>
      <c r="D2401" s="108">
        <v>423.55057779999999</v>
      </c>
      <c r="E2401" s="108">
        <v>23200.259900000001</v>
      </c>
      <c r="F2401" s="83"/>
    </row>
    <row r="2402" spans="1:6" ht="14.5" x14ac:dyDescent="0.35">
      <c r="A2402" s="107" t="s">
        <v>80</v>
      </c>
      <c r="B2402" s="107" t="s">
        <v>29</v>
      </c>
      <c r="C2402" s="107">
        <v>1</v>
      </c>
      <c r="D2402" s="108">
        <v>43382.9542</v>
      </c>
      <c r="E2402" s="108">
        <v>3437130.6349999998</v>
      </c>
      <c r="F2402" s="83"/>
    </row>
    <row r="2403" spans="1:6" ht="14.5" x14ac:dyDescent="0.35">
      <c r="A2403" s="107" t="s">
        <v>80</v>
      </c>
      <c r="B2403" s="107" t="s">
        <v>29</v>
      </c>
      <c r="C2403" s="107">
        <v>2</v>
      </c>
      <c r="D2403" s="108">
        <v>39548.634539999999</v>
      </c>
      <c r="E2403" s="108">
        <v>3026709.5430000001</v>
      </c>
      <c r="F2403" s="83"/>
    </row>
    <row r="2404" spans="1:6" ht="14.5" x14ac:dyDescent="0.35">
      <c r="A2404" s="107" t="s">
        <v>80</v>
      </c>
      <c r="B2404" s="107" t="s">
        <v>29</v>
      </c>
      <c r="C2404" s="107">
        <v>3</v>
      </c>
      <c r="D2404" s="108">
        <v>41982.739379999999</v>
      </c>
      <c r="E2404" s="108">
        <v>3344454.2540000002</v>
      </c>
      <c r="F2404" s="83"/>
    </row>
    <row r="2405" spans="1:6" ht="14.5" x14ac:dyDescent="0.35">
      <c r="A2405" s="107" t="s">
        <v>80</v>
      </c>
      <c r="B2405" s="107" t="s">
        <v>29</v>
      </c>
      <c r="C2405" s="107">
        <v>4</v>
      </c>
      <c r="D2405" s="108">
        <v>38910.535450000003</v>
      </c>
      <c r="E2405" s="108">
        <v>2933700.3119999999</v>
      </c>
      <c r="F2405" s="83"/>
    </row>
    <row r="2406" spans="1:6" ht="14.5" x14ac:dyDescent="0.35">
      <c r="A2406" s="107" t="s">
        <v>80</v>
      </c>
      <c r="B2406" s="107" t="s">
        <v>29</v>
      </c>
      <c r="C2406" s="107">
        <v>5</v>
      </c>
      <c r="D2406" s="108">
        <v>41539.596599999997</v>
      </c>
      <c r="E2406" s="108">
        <v>3047604.8459999999</v>
      </c>
      <c r="F2406" s="83"/>
    </row>
    <row r="2407" spans="1:6" ht="14.5" x14ac:dyDescent="0.35">
      <c r="A2407" s="107" t="s">
        <v>80</v>
      </c>
      <c r="B2407" s="107" t="s">
        <v>29</v>
      </c>
      <c r="C2407" s="107">
        <v>6</v>
      </c>
      <c r="D2407" s="108">
        <v>44644.778019999998</v>
      </c>
      <c r="E2407" s="108">
        <v>3185019.986</v>
      </c>
      <c r="F2407" s="83"/>
    </row>
    <row r="2408" spans="1:6" ht="14.5" x14ac:dyDescent="0.35">
      <c r="A2408" s="107" t="s">
        <v>80</v>
      </c>
      <c r="B2408" s="107" t="s">
        <v>29</v>
      </c>
      <c r="C2408" s="107">
        <v>7</v>
      </c>
      <c r="D2408" s="108">
        <v>45852.81177</v>
      </c>
      <c r="E2408" s="108">
        <v>3283122.9589999998</v>
      </c>
      <c r="F2408" s="83"/>
    </row>
    <row r="2409" spans="1:6" ht="14.5" x14ac:dyDescent="0.35">
      <c r="A2409" s="107" t="s">
        <v>80</v>
      </c>
      <c r="B2409" s="107" t="s">
        <v>29</v>
      </c>
      <c r="C2409" s="107">
        <v>8</v>
      </c>
      <c r="D2409" s="108">
        <v>42572.387439999999</v>
      </c>
      <c r="E2409" s="108">
        <v>3060080.1460000002</v>
      </c>
      <c r="F2409" s="83"/>
    </row>
    <row r="2410" spans="1:6" ht="14.5" x14ac:dyDescent="0.35">
      <c r="A2410" s="107" t="s">
        <v>80</v>
      </c>
      <c r="B2410" s="107" t="s">
        <v>29</v>
      </c>
      <c r="C2410" s="107">
        <v>9</v>
      </c>
      <c r="D2410" s="108">
        <v>39491.030850000003</v>
      </c>
      <c r="E2410" s="108">
        <v>2553220.2200000002</v>
      </c>
      <c r="F2410" s="83"/>
    </row>
    <row r="2411" spans="1:6" ht="14.5" x14ac:dyDescent="0.35">
      <c r="A2411" s="107" t="s">
        <v>80</v>
      </c>
      <c r="B2411" s="107" t="s">
        <v>29</v>
      </c>
      <c r="C2411" s="107">
        <v>10</v>
      </c>
      <c r="D2411" s="108">
        <v>39387.601159999998</v>
      </c>
      <c r="E2411" s="108">
        <v>1998368.4669999999</v>
      </c>
      <c r="F2411" s="83"/>
    </row>
    <row r="2412" spans="1:6" ht="14.5" x14ac:dyDescent="0.35">
      <c r="A2412" s="107" t="s">
        <v>80</v>
      </c>
      <c r="B2412" s="107" t="s">
        <v>29</v>
      </c>
      <c r="C2412" s="107">
        <v>11</v>
      </c>
      <c r="D2412" s="108">
        <v>40209.115879999998</v>
      </c>
      <c r="E2412" s="108">
        <v>2106337.1669999999</v>
      </c>
      <c r="F2412" s="83"/>
    </row>
    <row r="2413" spans="1:6" ht="14.5" x14ac:dyDescent="0.35">
      <c r="A2413" s="107" t="s">
        <v>80</v>
      </c>
      <c r="B2413" s="107" t="s">
        <v>29</v>
      </c>
      <c r="C2413" s="107">
        <v>12</v>
      </c>
      <c r="D2413" s="108">
        <v>42130.399189999996</v>
      </c>
      <c r="E2413" s="108">
        <v>2200410.432</v>
      </c>
      <c r="F2413" s="83"/>
    </row>
    <row r="2414" spans="1:6" ht="14.5" x14ac:dyDescent="0.35">
      <c r="A2414" s="107" t="s">
        <v>80</v>
      </c>
      <c r="B2414" s="107" t="s">
        <v>347</v>
      </c>
      <c r="C2414" s="107">
        <v>1</v>
      </c>
      <c r="D2414" s="108">
        <v>2228.761403</v>
      </c>
      <c r="E2414" s="108">
        <v>195507.7181</v>
      </c>
      <c r="F2414" s="83"/>
    </row>
    <row r="2415" spans="1:6" ht="14.5" x14ac:dyDescent="0.35">
      <c r="A2415" s="107" t="s">
        <v>80</v>
      </c>
      <c r="B2415" s="107" t="s">
        <v>347</v>
      </c>
      <c r="C2415" s="107">
        <v>2</v>
      </c>
      <c r="D2415" s="108">
        <v>1984.0989930000001</v>
      </c>
      <c r="E2415" s="108">
        <v>171217.19620000001</v>
      </c>
      <c r="F2415" s="83"/>
    </row>
    <row r="2416" spans="1:6" ht="14.5" x14ac:dyDescent="0.35">
      <c r="A2416" s="107" t="s">
        <v>80</v>
      </c>
      <c r="B2416" s="107" t="s">
        <v>347</v>
      </c>
      <c r="C2416" s="107">
        <v>3</v>
      </c>
      <c r="D2416" s="108">
        <v>2116.0182279999999</v>
      </c>
      <c r="E2416" s="108">
        <v>186364.11619999999</v>
      </c>
      <c r="F2416" s="83"/>
    </row>
    <row r="2417" spans="1:6" ht="14.5" x14ac:dyDescent="0.35">
      <c r="A2417" s="107" t="s">
        <v>80</v>
      </c>
      <c r="B2417" s="107" t="s">
        <v>347</v>
      </c>
      <c r="C2417" s="107">
        <v>4</v>
      </c>
      <c r="D2417" s="108">
        <v>1911.6260030000001</v>
      </c>
      <c r="E2417" s="108">
        <v>151179.66529999999</v>
      </c>
      <c r="F2417" s="83"/>
    </row>
    <row r="2418" spans="1:6" ht="14.5" x14ac:dyDescent="0.35">
      <c r="A2418" s="107" t="s">
        <v>80</v>
      </c>
      <c r="B2418" s="107" t="s">
        <v>347</v>
      </c>
      <c r="C2418" s="107">
        <v>5</v>
      </c>
      <c r="D2418" s="108">
        <v>2050.7240769999999</v>
      </c>
      <c r="E2418" s="108">
        <v>156985.8119</v>
      </c>
      <c r="F2418" s="83"/>
    </row>
    <row r="2419" spans="1:6" ht="14.5" x14ac:dyDescent="0.35">
      <c r="A2419" s="107" t="s">
        <v>80</v>
      </c>
      <c r="B2419" s="107" t="s">
        <v>347</v>
      </c>
      <c r="C2419" s="107">
        <v>6</v>
      </c>
      <c r="D2419" s="108">
        <v>2249.1426849999998</v>
      </c>
      <c r="E2419" s="108">
        <v>179665.59729999999</v>
      </c>
      <c r="F2419" s="83"/>
    </row>
    <row r="2420" spans="1:6" ht="14.5" x14ac:dyDescent="0.35">
      <c r="A2420" s="107" t="s">
        <v>80</v>
      </c>
      <c r="B2420" s="107" t="s">
        <v>347</v>
      </c>
      <c r="C2420" s="107">
        <v>7</v>
      </c>
      <c r="D2420" s="108">
        <v>2239.6787680000002</v>
      </c>
      <c r="E2420" s="108">
        <v>174410.3535</v>
      </c>
      <c r="F2420" s="83"/>
    </row>
    <row r="2421" spans="1:6" ht="14.5" x14ac:dyDescent="0.35">
      <c r="A2421" s="107" t="s">
        <v>80</v>
      </c>
      <c r="B2421" s="107" t="s">
        <v>347</v>
      </c>
      <c r="C2421" s="107">
        <v>8</v>
      </c>
      <c r="D2421" s="108">
        <v>2070.3412979999998</v>
      </c>
      <c r="E2421" s="108">
        <v>159247.0276</v>
      </c>
      <c r="F2421" s="83"/>
    </row>
    <row r="2422" spans="1:6" ht="14.5" x14ac:dyDescent="0.35">
      <c r="A2422" s="107" t="s">
        <v>80</v>
      </c>
      <c r="B2422" s="107" t="s">
        <v>347</v>
      </c>
      <c r="C2422" s="107">
        <v>9</v>
      </c>
      <c r="D2422" s="108">
        <v>1904.7831169999999</v>
      </c>
      <c r="E2422" s="108">
        <v>128249.5003</v>
      </c>
      <c r="F2422" s="83"/>
    </row>
    <row r="2423" spans="1:6" ht="14.5" x14ac:dyDescent="0.35">
      <c r="A2423" s="107" t="s">
        <v>80</v>
      </c>
      <c r="B2423" s="107" t="s">
        <v>347</v>
      </c>
      <c r="C2423" s="107">
        <v>10</v>
      </c>
      <c r="D2423" s="108">
        <v>1923.8288239999999</v>
      </c>
      <c r="E2423" s="108">
        <v>83817.992589999994</v>
      </c>
      <c r="F2423" s="83"/>
    </row>
    <row r="2424" spans="1:6" ht="14.5" x14ac:dyDescent="0.35">
      <c r="A2424" s="107" t="s">
        <v>80</v>
      </c>
      <c r="B2424" s="107" t="s">
        <v>347</v>
      </c>
      <c r="C2424" s="107">
        <v>11</v>
      </c>
      <c r="D2424" s="108">
        <v>2050.2836229999998</v>
      </c>
      <c r="E2424" s="108">
        <v>99845.530610000002</v>
      </c>
      <c r="F2424" s="83"/>
    </row>
    <row r="2425" spans="1:6" ht="14.5" x14ac:dyDescent="0.35">
      <c r="A2425" s="107" t="s">
        <v>80</v>
      </c>
      <c r="B2425" s="107" t="s">
        <v>347</v>
      </c>
      <c r="C2425" s="107">
        <v>12</v>
      </c>
      <c r="D2425" s="108">
        <v>2100.0521669999998</v>
      </c>
      <c r="E2425" s="108">
        <v>103233.9782</v>
      </c>
      <c r="F2425" s="83"/>
    </row>
    <row r="2426" spans="1:6" ht="14.5" x14ac:dyDescent="0.35">
      <c r="A2426" s="107" t="s">
        <v>80</v>
      </c>
      <c r="B2426" s="107" t="s">
        <v>30</v>
      </c>
      <c r="C2426" s="107">
        <v>1</v>
      </c>
      <c r="D2426" s="108">
        <v>17841.517029999999</v>
      </c>
      <c r="E2426" s="108">
        <v>1457206.94</v>
      </c>
      <c r="F2426" s="83"/>
    </row>
    <row r="2427" spans="1:6" ht="14.5" x14ac:dyDescent="0.35">
      <c r="A2427" s="107" t="s">
        <v>80</v>
      </c>
      <c r="B2427" s="107" t="s">
        <v>30</v>
      </c>
      <c r="C2427" s="107">
        <v>2</v>
      </c>
      <c r="D2427" s="108">
        <v>12644.793030000001</v>
      </c>
      <c r="E2427" s="108">
        <v>967519.71810000006</v>
      </c>
      <c r="F2427" s="83"/>
    </row>
    <row r="2428" spans="1:6" ht="14.5" x14ac:dyDescent="0.35">
      <c r="A2428" s="107" t="s">
        <v>80</v>
      </c>
      <c r="B2428" s="107" t="s">
        <v>30</v>
      </c>
      <c r="C2428" s="107">
        <v>3</v>
      </c>
      <c r="D2428" s="108">
        <v>16133.0735</v>
      </c>
      <c r="E2428" s="108">
        <v>1307109.811</v>
      </c>
      <c r="F2428" s="83"/>
    </row>
    <row r="2429" spans="1:6" ht="14.5" x14ac:dyDescent="0.35">
      <c r="A2429" s="107" t="s">
        <v>80</v>
      </c>
      <c r="B2429" s="107" t="s">
        <v>30</v>
      </c>
      <c r="C2429" s="107">
        <v>4</v>
      </c>
      <c r="D2429" s="108">
        <v>13373.49755</v>
      </c>
      <c r="E2429" s="108">
        <v>1050391.219</v>
      </c>
      <c r="F2429" s="83"/>
    </row>
    <row r="2430" spans="1:6" ht="14.5" x14ac:dyDescent="0.35">
      <c r="A2430" s="107" t="s">
        <v>80</v>
      </c>
      <c r="B2430" s="107" t="s">
        <v>30</v>
      </c>
      <c r="C2430" s="107">
        <v>5</v>
      </c>
      <c r="D2430" s="108">
        <v>15760.924010000001</v>
      </c>
      <c r="E2430" s="108">
        <v>1222742.0719999999</v>
      </c>
      <c r="F2430" s="83"/>
    </row>
    <row r="2431" spans="1:6" ht="14.5" x14ac:dyDescent="0.35">
      <c r="A2431" s="107" t="s">
        <v>80</v>
      </c>
      <c r="B2431" s="107" t="s">
        <v>30</v>
      </c>
      <c r="C2431" s="107">
        <v>6</v>
      </c>
      <c r="D2431" s="108">
        <v>14728.415069999999</v>
      </c>
      <c r="E2431" s="108">
        <v>1083605.1429999999</v>
      </c>
      <c r="F2431" s="83"/>
    </row>
    <row r="2432" spans="1:6" ht="14.5" x14ac:dyDescent="0.35">
      <c r="A2432" s="107" t="s">
        <v>80</v>
      </c>
      <c r="B2432" s="107" t="s">
        <v>30</v>
      </c>
      <c r="C2432" s="107">
        <v>7</v>
      </c>
      <c r="D2432" s="108">
        <v>16457.76512</v>
      </c>
      <c r="E2432" s="108">
        <v>1210003.5819999999</v>
      </c>
      <c r="F2432" s="83"/>
    </row>
    <row r="2433" spans="1:6" ht="14.5" x14ac:dyDescent="0.35">
      <c r="A2433" s="107" t="s">
        <v>80</v>
      </c>
      <c r="B2433" s="107" t="s">
        <v>30</v>
      </c>
      <c r="C2433" s="107">
        <v>8</v>
      </c>
      <c r="D2433" s="108">
        <v>17108.317190000002</v>
      </c>
      <c r="E2433" s="108">
        <v>1246998.8389999999</v>
      </c>
      <c r="F2433" s="83"/>
    </row>
    <row r="2434" spans="1:6" ht="14.5" x14ac:dyDescent="0.35">
      <c r="A2434" s="107" t="s">
        <v>80</v>
      </c>
      <c r="B2434" s="107" t="s">
        <v>30</v>
      </c>
      <c r="C2434" s="107">
        <v>9</v>
      </c>
      <c r="D2434" s="108">
        <v>17617.883419999998</v>
      </c>
      <c r="E2434" s="108">
        <v>1128822.3259999999</v>
      </c>
      <c r="F2434" s="83"/>
    </row>
    <row r="2435" spans="1:6" ht="14.5" x14ac:dyDescent="0.35">
      <c r="A2435" s="107" t="s">
        <v>80</v>
      </c>
      <c r="B2435" s="107" t="s">
        <v>30</v>
      </c>
      <c r="C2435" s="107">
        <v>10</v>
      </c>
      <c r="D2435" s="108">
        <v>19513.825150000001</v>
      </c>
      <c r="E2435" s="108">
        <v>947448.73060000001</v>
      </c>
      <c r="F2435" s="83"/>
    </row>
    <row r="2436" spans="1:6" ht="14.5" x14ac:dyDescent="0.35">
      <c r="A2436" s="107" t="s">
        <v>80</v>
      </c>
      <c r="B2436" s="107" t="s">
        <v>30</v>
      </c>
      <c r="C2436" s="107">
        <v>11</v>
      </c>
      <c r="D2436" s="108">
        <v>19996.415789999999</v>
      </c>
      <c r="E2436" s="108">
        <v>984982.3077</v>
      </c>
      <c r="F2436" s="83"/>
    </row>
    <row r="2437" spans="1:6" ht="14.5" x14ac:dyDescent="0.35">
      <c r="A2437" s="107" t="s">
        <v>80</v>
      </c>
      <c r="B2437" s="107" t="s">
        <v>30</v>
      </c>
      <c r="C2437" s="107">
        <v>12</v>
      </c>
      <c r="D2437" s="108">
        <v>21027.809600000001</v>
      </c>
      <c r="E2437" s="108">
        <v>1019007.789</v>
      </c>
      <c r="F2437" s="83"/>
    </row>
    <row r="2438" spans="1:6" ht="14.5" x14ac:dyDescent="0.35">
      <c r="A2438" s="107" t="s">
        <v>80</v>
      </c>
      <c r="B2438" s="107" t="s">
        <v>31</v>
      </c>
      <c r="C2438" s="107">
        <v>1</v>
      </c>
      <c r="D2438" s="108">
        <v>945.92747039999995</v>
      </c>
      <c r="E2438" s="108">
        <v>75548.670740000001</v>
      </c>
      <c r="F2438" s="83"/>
    </row>
    <row r="2439" spans="1:6" ht="14.5" x14ac:dyDescent="0.35">
      <c r="A2439" s="107" t="s">
        <v>80</v>
      </c>
      <c r="B2439" s="107" t="s">
        <v>31</v>
      </c>
      <c r="C2439" s="107">
        <v>2</v>
      </c>
      <c r="D2439" s="108">
        <v>757.75350730000002</v>
      </c>
      <c r="E2439" s="108">
        <v>56608.166770000003</v>
      </c>
      <c r="F2439" s="83"/>
    </row>
    <row r="2440" spans="1:6" ht="14.5" x14ac:dyDescent="0.35">
      <c r="A2440" s="107" t="s">
        <v>80</v>
      </c>
      <c r="B2440" s="107" t="s">
        <v>31</v>
      </c>
      <c r="C2440" s="107">
        <v>3</v>
      </c>
      <c r="D2440" s="108">
        <v>831.42349939999997</v>
      </c>
      <c r="E2440" s="108">
        <v>65964.590590000007</v>
      </c>
      <c r="F2440" s="83"/>
    </row>
    <row r="2441" spans="1:6" ht="14.5" x14ac:dyDescent="0.35">
      <c r="A2441" s="107" t="s">
        <v>80</v>
      </c>
      <c r="B2441" s="107" t="s">
        <v>31</v>
      </c>
      <c r="C2441" s="107">
        <v>4</v>
      </c>
      <c r="D2441" s="108">
        <v>820.21700599999997</v>
      </c>
      <c r="E2441" s="108">
        <v>63631.123930000002</v>
      </c>
      <c r="F2441" s="83"/>
    </row>
    <row r="2442" spans="1:6" ht="14.5" x14ac:dyDescent="0.35">
      <c r="A2442" s="107" t="s">
        <v>80</v>
      </c>
      <c r="B2442" s="107" t="s">
        <v>31</v>
      </c>
      <c r="C2442" s="107">
        <v>5</v>
      </c>
      <c r="D2442" s="108">
        <v>935.90597639999999</v>
      </c>
      <c r="E2442" s="108">
        <v>71463.697230000005</v>
      </c>
      <c r="F2442" s="83"/>
    </row>
    <row r="2443" spans="1:6" ht="14.5" x14ac:dyDescent="0.35">
      <c r="A2443" s="107" t="s">
        <v>80</v>
      </c>
      <c r="B2443" s="107" t="s">
        <v>31</v>
      </c>
      <c r="C2443" s="107">
        <v>6</v>
      </c>
      <c r="D2443" s="108">
        <v>866.89589839999996</v>
      </c>
      <c r="E2443" s="108">
        <v>62468.93017</v>
      </c>
      <c r="F2443" s="83"/>
    </row>
    <row r="2444" spans="1:6" ht="14.5" x14ac:dyDescent="0.35">
      <c r="A2444" s="107" t="s">
        <v>80</v>
      </c>
      <c r="B2444" s="107" t="s">
        <v>31</v>
      </c>
      <c r="C2444" s="107">
        <v>7</v>
      </c>
      <c r="D2444" s="108">
        <v>961.23904300000004</v>
      </c>
      <c r="E2444" s="108">
        <v>69203.43879</v>
      </c>
      <c r="F2444" s="83"/>
    </row>
    <row r="2445" spans="1:6" ht="14.5" x14ac:dyDescent="0.35">
      <c r="A2445" s="107" t="s">
        <v>80</v>
      </c>
      <c r="B2445" s="107" t="s">
        <v>31</v>
      </c>
      <c r="C2445" s="107">
        <v>8</v>
      </c>
      <c r="D2445" s="108">
        <v>1009.939285</v>
      </c>
      <c r="E2445" s="108">
        <v>72042.036999999997</v>
      </c>
      <c r="F2445" s="83"/>
    </row>
    <row r="2446" spans="1:6" ht="14.5" x14ac:dyDescent="0.35">
      <c r="A2446" s="107" t="s">
        <v>80</v>
      </c>
      <c r="B2446" s="107" t="s">
        <v>31</v>
      </c>
      <c r="C2446" s="107">
        <v>9</v>
      </c>
      <c r="D2446" s="108">
        <v>1000.524817</v>
      </c>
      <c r="E2446" s="108">
        <v>62227.827069999999</v>
      </c>
      <c r="F2446" s="83"/>
    </row>
    <row r="2447" spans="1:6" ht="14.5" x14ac:dyDescent="0.35">
      <c r="A2447" s="107" t="s">
        <v>80</v>
      </c>
      <c r="B2447" s="107" t="s">
        <v>31</v>
      </c>
      <c r="C2447" s="107">
        <v>10</v>
      </c>
      <c r="D2447" s="108">
        <v>987.52515930000004</v>
      </c>
      <c r="E2447" s="108">
        <v>48229.935010000001</v>
      </c>
      <c r="F2447" s="83"/>
    </row>
    <row r="2448" spans="1:6" ht="14.5" x14ac:dyDescent="0.35">
      <c r="A2448" s="107" t="s">
        <v>80</v>
      </c>
      <c r="B2448" s="107" t="s">
        <v>31</v>
      </c>
      <c r="C2448" s="107">
        <v>11</v>
      </c>
      <c r="D2448" s="108">
        <v>1063.3746679999999</v>
      </c>
      <c r="E2448" s="108">
        <v>50988.6204</v>
      </c>
      <c r="F2448" s="83"/>
    </row>
    <row r="2449" spans="1:6" ht="14.5" x14ac:dyDescent="0.35">
      <c r="A2449" s="107" t="s">
        <v>80</v>
      </c>
      <c r="B2449" s="107" t="s">
        <v>31</v>
      </c>
      <c r="C2449" s="107">
        <v>12</v>
      </c>
      <c r="D2449" s="108">
        <v>1073.4902729999999</v>
      </c>
      <c r="E2449" s="108">
        <v>51705.038350000003</v>
      </c>
      <c r="F2449" s="83"/>
    </row>
    <row r="2450" spans="1:6" ht="14.5" x14ac:dyDescent="0.35">
      <c r="A2450" s="107" t="s">
        <v>80</v>
      </c>
      <c r="B2450" s="107" t="s">
        <v>343</v>
      </c>
      <c r="C2450" s="107">
        <v>1</v>
      </c>
      <c r="D2450" s="113">
        <v>0</v>
      </c>
      <c r="E2450" s="113">
        <v>0</v>
      </c>
      <c r="F2450" s="83"/>
    </row>
    <row r="2451" spans="1:6" ht="14.5" x14ac:dyDescent="0.35">
      <c r="A2451" s="107" t="s">
        <v>80</v>
      </c>
      <c r="B2451" s="107" t="s">
        <v>343</v>
      </c>
      <c r="C2451" s="107">
        <v>2</v>
      </c>
      <c r="D2451" s="113">
        <v>0</v>
      </c>
      <c r="E2451" s="113">
        <v>0</v>
      </c>
      <c r="F2451" s="83"/>
    </row>
    <row r="2452" spans="1:6" ht="14.5" x14ac:dyDescent="0.35">
      <c r="A2452" s="107" t="s">
        <v>80</v>
      </c>
      <c r="B2452" s="107" t="s">
        <v>343</v>
      </c>
      <c r="C2452" s="107">
        <v>3</v>
      </c>
      <c r="D2452" s="113">
        <v>0</v>
      </c>
      <c r="E2452" s="113">
        <v>0</v>
      </c>
      <c r="F2452" s="83"/>
    </row>
    <row r="2453" spans="1:6" ht="14.5" x14ac:dyDescent="0.35">
      <c r="A2453" s="107" t="s">
        <v>80</v>
      </c>
      <c r="B2453" s="107" t="s">
        <v>343</v>
      </c>
      <c r="C2453" s="107">
        <v>4</v>
      </c>
      <c r="D2453" s="113">
        <v>0</v>
      </c>
      <c r="E2453" s="113">
        <v>0</v>
      </c>
      <c r="F2453" s="83"/>
    </row>
    <row r="2454" spans="1:6" ht="14.5" x14ac:dyDescent="0.35">
      <c r="A2454" s="107" t="s">
        <v>80</v>
      </c>
      <c r="B2454" s="107" t="s">
        <v>343</v>
      </c>
      <c r="C2454" s="107">
        <v>5</v>
      </c>
      <c r="D2454" s="113">
        <v>0</v>
      </c>
      <c r="E2454" s="113">
        <v>0</v>
      </c>
      <c r="F2454" s="83"/>
    </row>
    <row r="2455" spans="1:6" ht="14.5" x14ac:dyDescent="0.35">
      <c r="A2455" s="107" t="s">
        <v>80</v>
      </c>
      <c r="B2455" s="107" t="s">
        <v>343</v>
      </c>
      <c r="C2455" s="107">
        <v>6</v>
      </c>
      <c r="D2455" s="113">
        <v>0</v>
      </c>
      <c r="E2455" s="113">
        <v>0</v>
      </c>
      <c r="F2455" s="83"/>
    </row>
    <row r="2456" spans="1:6" ht="14.5" x14ac:dyDescent="0.35">
      <c r="A2456" s="107" t="s">
        <v>80</v>
      </c>
      <c r="B2456" s="107" t="s">
        <v>343</v>
      </c>
      <c r="C2456" s="107">
        <v>7</v>
      </c>
      <c r="D2456" s="113">
        <v>0</v>
      </c>
      <c r="E2456" s="113">
        <v>0</v>
      </c>
      <c r="F2456" s="83"/>
    </row>
    <row r="2457" spans="1:6" ht="14.5" x14ac:dyDescent="0.35">
      <c r="A2457" s="107" t="s">
        <v>80</v>
      </c>
      <c r="B2457" s="107" t="s">
        <v>343</v>
      </c>
      <c r="C2457" s="107">
        <v>8</v>
      </c>
      <c r="D2457" s="113">
        <v>0</v>
      </c>
      <c r="E2457" s="113">
        <v>0</v>
      </c>
      <c r="F2457" s="83"/>
    </row>
    <row r="2458" spans="1:6" ht="14.5" x14ac:dyDescent="0.35">
      <c r="A2458" s="107" t="s">
        <v>80</v>
      </c>
      <c r="B2458" s="107" t="s">
        <v>343</v>
      </c>
      <c r="C2458" s="107">
        <v>9</v>
      </c>
      <c r="D2458" s="113">
        <v>0</v>
      </c>
      <c r="E2458" s="113">
        <v>0</v>
      </c>
      <c r="F2458" s="83"/>
    </row>
    <row r="2459" spans="1:6" ht="14.5" x14ac:dyDescent="0.35">
      <c r="A2459" s="107" t="s">
        <v>80</v>
      </c>
      <c r="B2459" s="107" t="s">
        <v>343</v>
      </c>
      <c r="C2459" s="107">
        <v>10</v>
      </c>
      <c r="D2459" s="113">
        <v>0</v>
      </c>
      <c r="E2459" s="113">
        <v>0</v>
      </c>
      <c r="F2459" s="83"/>
    </row>
    <row r="2460" spans="1:6" ht="14.5" x14ac:dyDescent="0.35">
      <c r="A2460" s="107" t="s">
        <v>80</v>
      </c>
      <c r="B2460" s="107" t="s">
        <v>343</v>
      </c>
      <c r="C2460" s="107">
        <v>11</v>
      </c>
      <c r="D2460" s="113">
        <v>0</v>
      </c>
      <c r="E2460" s="113">
        <v>0</v>
      </c>
      <c r="F2460" s="83"/>
    </row>
    <row r="2461" spans="1:6" ht="14.5" x14ac:dyDescent="0.35">
      <c r="A2461" s="107" t="s">
        <v>80</v>
      </c>
      <c r="B2461" s="107" t="s">
        <v>343</v>
      </c>
      <c r="C2461" s="107">
        <v>12</v>
      </c>
      <c r="D2461" s="113">
        <v>0</v>
      </c>
      <c r="E2461" s="113">
        <v>0</v>
      </c>
      <c r="F2461" s="83"/>
    </row>
    <row r="2462" spans="1:6" ht="14.5" x14ac:dyDescent="0.35">
      <c r="A2462" s="107" t="s">
        <v>80</v>
      </c>
      <c r="B2462" s="107" t="s">
        <v>32</v>
      </c>
      <c r="C2462" s="107">
        <v>1</v>
      </c>
      <c r="D2462" s="108">
        <v>15984.988289999999</v>
      </c>
      <c r="E2462" s="108">
        <v>1302685.9410000001</v>
      </c>
      <c r="F2462" s="83"/>
    </row>
    <row r="2463" spans="1:6" ht="14.5" x14ac:dyDescent="0.35">
      <c r="A2463" s="107" t="s">
        <v>80</v>
      </c>
      <c r="B2463" s="107" t="s">
        <v>32</v>
      </c>
      <c r="C2463" s="107">
        <v>2</v>
      </c>
      <c r="D2463" s="108">
        <v>12330.391739999999</v>
      </c>
      <c r="E2463" s="108">
        <v>954451.17819999997</v>
      </c>
      <c r="F2463" s="83"/>
    </row>
    <row r="2464" spans="1:6" ht="14.5" x14ac:dyDescent="0.35">
      <c r="A2464" s="107" t="s">
        <v>80</v>
      </c>
      <c r="B2464" s="107" t="s">
        <v>32</v>
      </c>
      <c r="C2464" s="107">
        <v>3</v>
      </c>
      <c r="D2464" s="108">
        <v>14007.916440000001</v>
      </c>
      <c r="E2464" s="108">
        <v>1134619</v>
      </c>
      <c r="F2464" s="83"/>
    </row>
    <row r="2465" spans="1:6" ht="14.5" x14ac:dyDescent="0.35">
      <c r="A2465" s="107" t="s">
        <v>80</v>
      </c>
      <c r="B2465" s="107" t="s">
        <v>32</v>
      </c>
      <c r="C2465" s="107">
        <v>4</v>
      </c>
      <c r="D2465" s="108">
        <v>11108.93563</v>
      </c>
      <c r="E2465" s="108">
        <v>860146.07750000001</v>
      </c>
      <c r="F2465" s="83"/>
    </row>
    <row r="2466" spans="1:6" ht="14.5" x14ac:dyDescent="0.35">
      <c r="A2466" s="107" t="s">
        <v>80</v>
      </c>
      <c r="B2466" s="107" t="s">
        <v>32</v>
      </c>
      <c r="C2466" s="107">
        <v>5</v>
      </c>
      <c r="D2466" s="108">
        <v>13907.53046</v>
      </c>
      <c r="E2466" s="108">
        <v>1047968.794</v>
      </c>
      <c r="F2466" s="83"/>
    </row>
    <row r="2467" spans="1:6" ht="14.5" x14ac:dyDescent="0.35">
      <c r="A2467" s="107" t="s">
        <v>80</v>
      </c>
      <c r="B2467" s="107" t="s">
        <v>32</v>
      </c>
      <c r="C2467" s="107">
        <v>6</v>
      </c>
      <c r="D2467" s="108">
        <v>12678.74251</v>
      </c>
      <c r="E2467" s="108">
        <v>917065.79059999995</v>
      </c>
      <c r="F2467" s="83"/>
    </row>
    <row r="2468" spans="1:6" ht="14.5" x14ac:dyDescent="0.35">
      <c r="A2468" s="107" t="s">
        <v>80</v>
      </c>
      <c r="B2468" s="107" t="s">
        <v>32</v>
      </c>
      <c r="C2468" s="107">
        <v>7</v>
      </c>
      <c r="D2468" s="108">
        <v>13609.046329999999</v>
      </c>
      <c r="E2468" s="108">
        <v>977893.3872</v>
      </c>
      <c r="F2468" s="83"/>
    </row>
    <row r="2469" spans="1:6" ht="14.5" x14ac:dyDescent="0.35">
      <c r="A2469" s="107" t="s">
        <v>80</v>
      </c>
      <c r="B2469" s="107" t="s">
        <v>32</v>
      </c>
      <c r="C2469" s="107">
        <v>8</v>
      </c>
      <c r="D2469" s="108">
        <v>13646.927170000001</v>
      </c>
      <c r="E2469" s="108">
        <v>966262.85360000003</v>
      </c>
      <c r="F2469" s="83"/>
    </row>
    <row r="2470" spans="1:6" ht="14.5" x14ac:dyDescent="0.35">
      <c r="A2470" s="107" t="s">
        <v>80</v>
      </c>
      <c r="B2470" s="107" t="s">
        <v>32</v>
      </c>
      <c r="C2470" s="107">
        <v>9</v>
      </c>
      <c r="D2470" s="108">
        <v>13884.781349999999</v>
      </c>
      <c r="E2470" s="108">
        <v>883574.97309999994</v>
      </c>
      <c r="F2470" s="83"/>
    </row>
    <row r="2471" spans="1:6" ht="14.5" x14ac:dyDescent="0.35">
      <c r="A2471" s="107" t="s">
        <v>80</v>
      </c>
      <c r="B2471" s="107" t="s">
        <v>32</v>
      </c>
      <c r="C2471" s="107">
        <v>10</v>
      </c>
      <c r="D2471" s="108">
        <v>14097.22832</v>
      </c>
      <c r="E2471" s="108">
        <v>687585.43629999994</v>
      </c>
      <c r="F2471" s="83"/>
    </row>
    <row r="2472" spans="1:6" ht="14.5" x14ac:dyDescent="0.35">
      <c r="A2472" s="107" t="s">
        <v>80</v>
      </c>
      <c r="B2472" s="107" t="s">
        <v>32</v>
      </c>
      <c r="C2472" s="107">
        <v>11</v>
      </c>
      <c r="D2472" s="108">
        <v>15261.572829999999</v>
      </c>
      <c r="E2472" s="108">
        <v>774837.46369999996</v>
      </c>
      <c r="F2472" s="83"/>
    </row>
    <row r="2473" spans="1:6" ht="14.5" x14ac:dyDescent="0.35">
      <c r="A2473" s="107" t="s">
        <v>80</v>
      </c>
      <c r="B2473" s="107" t="s">
        <v>32</v>
      </c>
      <c r="C2473" s="107">
        <v>12</v>
      </c>
      <c r="D2473" s="108">
        <v>17218.482329999999</v>
      </c>
      <c r="E2473" s="108">
        <v>865889.48699999996</v>
      </c>
      <c r="F2473" s="83"/>
    </row>
    <row r="2474" spans="1:6" ht="14.5" x14ac:dyDescent="0.35">
      <c r="A2474" s="107" t="s">
        <v>80</v>
      </c>
      <c r="B2474" s="107" t="s">
        <v>33</v>
      </c>
      <c r="C2474" s="107">
        <v>1</v>
      </c>
      <c r="D2474" s="108">
        <v>2172816.2650000001</v>
      </c>
      <c r="E2474" s="108">
        <v>170241551.09999999</v>
      </c>
      <c r="F2474" s="83"/>
    </row>
    <row r="2475" spans="1:6" ht="14.5" x14ac:dyDescent="0.35">
      <c r="A2475" s="107" t="s">
        <v>80</v>
      </c>
      <c r="B2475" s="107" t="s">
        <v>33</v>
      </c>
      <c r="C2475" s="107">
        <v>2</v>
      </c>
      <c r="D2475" s="108">
        <v>1964382.149</v>
      </c>
      <c r="E2475" s="108">
        <v>151703259.90000001</v>
      </c>
      <c r="F2475" s="83"/>
    </row>
    <row r="2476" spans="1:6" ht="14.5" x14ac:dyDescent="0.35">
      <c r="A2476" s="107" t="s">
        <v>80</v>
      </c>
      <c r="B2476" s="107" t="s">
        <v>33</v>
      </c>
      <c r="C2476" s="107">
        <v>3</v>
      </c>
      <c r="D2476" s="108">
        <v>2193396.1129999999</v>
      </c>
      <c r="E2476" s="108">
        <v>177685025.80000001</v>
      </c>
      <c r="F2476" s="83"/>
    </row>
    <row r="2477" spans="1:6" ht="14.5" x14ac:dyDescent="0.35">
      <c r="A2477" s="107" t="s">
        <v>80</v>
      </c>
      <c r="B2477" s="107" t="s">
        <v>33</v>
      </c>
      <c r="C2477" s="107">
        <v>4</v>
      </c>
      <c r="D2477" s="108">
        <v>2075796.389</v>
      </c>
      <c r="E2477" s="108">
        <v>160387076.19999999</v>
      </c>
      <c r="F2477" s="83"/>
    </row>
    <row r="2478" spans="1:6" ht="14.5" x14ac:dyDescent="0.35">
      <c r="A2478" s="107" t="s">
        <v>80</v>
      </c>
      <c r="B2478" s="107" t="s">
        <v>33</v>
      </c>
      <c r="C2478" s="107">
        <v>5</v>
      </c>
      <c r="D2478" s="108">
        <v>2181892.1290000002</v>
      </c>
      <c r="E2478" s="108">
        <v>165986309.90000001</v>
      </c>
      <c r="F2478" s="83"/>
    </row>
    <row r="2479" spans="1:6" ht="14.5" x14ac:dyDescent="0.35">
      <c r="A2479" s="107" t="s">
        <v>80</v>
      </c>
      <c r="B2479" s="107" t="s">
        <v>33</v>
      </c>
      <c r="C2479" s="107">
        <v>6</v>
      </c>
      <c r="D2479" s="108">
        <v>2186558.6140000001</v>
      </c>
      <c r="E2479" s="108">
        <v>160213225.5</v>
      </c>
      <c r="F2479" s="83"/>
    </row>
    <row r="2480" spans="1:6" ht="14.5" x14ac:dyDescent="0.35">
      <c r="A2480" s="107" t="s">
        <v>80</v>
      </c>
      <c r="B2480" s="107" t="s">
        <v>33</v>
      </c>
      <c r="C2480" s="107">
        <v>7</v>
      </c>
      <c r="D2480" s="108">
        <v>2241508.6269999999</v>
      </c>
      <c r="E2480" s="108">
        <v>159241514.19999999</v>
      </c>
      <c r="F2480" s="83"/>
    </row>
    <row r="2481" spans="1:6" ht="14.5" x14ac:dyDescent="0.35">
      <c r="A2481" s="107" t="s">
        <v>80</v>
      </c>
      <c r="B2481" s="107" t="s">
        <v>33</v>
      </c>
      <c r="C2481" s="107">
        <v>8</v>
      </c>
      <c r="D2481" s="108">
        <v>2152393.0109999999</v>
      </c>
      <c r="E2481" s="108">
        <v>148154762.90000001</v>
      </c>
      <c r="F2481" s="83"/>
    </row>
    <row r="2482" spans="1:6" ht="14.5" x14ac:dyDescent="0.35">
      <c r="A2482" s="107" t="s">
        <v>80</v>
      </c>
      <c r="B2482" s="107" t="s">
        <v>33</v>
      </c>
      <c r="C2482" s="107">
        <v>9</v>
      </c>
      <c r="D2482" s="108">
        <v>2071499.4129999999</v>
      </c>
      <c r="E2482" s="108">
        <v>125770018.09999999</v>
      </c>
      <c r="F2482" s="83"/>
    </row>
    <row r="2483" spans="1:6" ht="14.5" x14ac:dyDescent="0.35">
      <c r="A2483" s="107" t="s">
        <v>80</v>
      </c>
      <c r="B2483" s="107" t="s">
        <v>33</v>
      </c>
      <c r="C2483" s="107">
        <v>10</v>
      </c>
      <c r="D2483" s="108">
        <v>2125216.085</v>
      </c>
      <c r="E2483" s="108">
        <v>102861530.5</v>
      </c>
      <c r="F2483" s="83"/>
    </row>
    <row r="2484" spans="1:6" ht="14.5" x14ac:dyDescent="0.35">
      <c r="A2484" s="107" t="s">
        <v>80</v>
      </c>
      <c r="B2484" s="107" t="s">
        <v>33</v>
      </c>
      <c r="C2484" s="107">
        <v>11</v>
      </c>
      <c r="D2484" s="108">
        <v>2129756.872</v>
      </c>
      <c r="E2484" s="108">
        <v>105652998.59999999</v>
      </c>
      <c r="F2484" s="83"/>
    </row>
    <row r="2485" spans="1:6" ht="14.5" x14ac:dyDescent="0.35">
      <c r="A2485" s="107" t="s">
        <v>80</v>
      </c>
      <c r="B2485" s="107" t="s">
        <v>33</v>
      </c>
      <c r="C2485" s="107">
        <v>12</v>
      </c>
      <c r="D2485" s="108">
        <v>2277332.6850000001</v>
      </c>
      <c r="E2485" s="108">
        <v>112761384.2</v>
      </c>
      <c r="F2485" s="83"/>
    </row>
    <row r="2486" spans="1:6" ht="14.5" x14ac:dyDescent="0.35">
      <c r="A2486" s="107" t="s">
        <v>80</v>
      </c>
      <c r="B2486" s="107" t="s">
        <v>34</v>
      </c>
      <c r="C2486" s="107">
        <v>1</v>
      </c>
      <c r="D2486" s="108">
        <v>3623.4352800000001</v>
      </c>
      <c r="E2486" s="108">
        <v>290807.88770000002</v>
      </c>
      <c r="F2486" s="83"/>
    </row>
    <row r="2487" spans="1:6" ht="14.5" x14ac:dyDescent="0.35">
      <c r="A2487" s="107" t="s">
        <v>80</v>
      </c>
      <c r="B2487" s="107" t="s">
        <v>34</v>
      </c>
      <c r="C2487" s="107">
        <v>2</v>
      </c>
      <c r="D2487" s="108">
        <v>2623.701685</v>
      </c>
      <c r="E2487" s="108">
        <v>197106.4344</v>
      </c>
      <c r="F2487" s="83"/>
    </row>
    <row r="2488" spans="1:6" ht="14.5" x14ac:dyDescent="0.35">
      <c r="A2488" s="107" t="s">
        <v>80</v>
      </c>
      <c r="B2488" s="107" t="s">
        <v>34</v>
      </c>
      <c r="C2488" s="107">
        <v>3</v>
      </c>
      <c r="D2488" s="108">
        <v>2896.0131719999999</v>
      </c>
      <c r="E2488" s="108">
        <v>233639.69930000001</v>
      </c>
      <c r="F2488" s="83"/>
    </row>
    <row r="2489" spans="1:6" ht="14.5" x14ac:dyDescent="0.35">
      <c r="A2489" s="107" t="s">
        <v>80</v>
      </c>
      <c r="B2489" s="107" t="s">
        <v>34</v>
      </c>
      <c r="C2489" s="107">
        <v>4</v>
      </c>
      <c r="D2489" s="108">
        <v>2966.560297</v>
      </c>
      <c r="E2489" s="108">
        <v>233638.56630000001</v>
      </c>
      <c r="F2489" s="83"/>
    </row>
    <row r="2490" spans="1:6" ht="14.5" x14ac:dyDescent="0.35">
      <c r="A2490" s="107" t="s">
        <v>80</v>
      </c>
      <c r="B2490" s="107" t="s">
        <v>34</v>
      </c>
      <c r="C2490" s="107">
        <v>5</v>
      </c>
      <c r="D2490" s="108">
        <v>3659.1338340000002</v>
      </c>
      <c r="E2490" s="108">
        <v>277960.07179999998</v>
      </c>
      <c r="F2490" s="83"/>
    </row>
    <row r="2491" spans="1:6" ht="14.5" x14ac:dyDescent="0.35">
      <c r="A2491" s="107" t="s">
        <v>80</v>
      </c>
      <c r="B2491" s="107" t="s">
        <v>34</v>
      </c>
      <c r="C2491" s="107">
        <v>6</v>
      </c>
      <c r="D2491" s="108">
        <v>4280.5293529999999</v>
      </c>
      <c r="E2491" s="108">
        <v>307919.82069999998</v>
      </c>
      <c r="F2491" s="83"/>
    </row>
    <row r="2492" spans="1:6" ht="14.5" x14ac:dyDescent="0.35">
      <c r="A2492" s="107" t="s">
        <v>80</v>
      </c>
      <c r="B2492" s="107" t="s">
        <v>34</v>
      </c>
      <c r="C2492" s="107">
        <v>7</v>
      </c>
      <c r="D2492" s="108">
        <v>4510.3835429999999</v>
      </c>
      <c r="E2492" s="108">
        <v>323183.7451</v>
      </c>
      <c r="F2492" s="83"/>
    </row>
    <row r="2493" spans="1:6" ht="14.5" x14ac:dyDescent="0.35">
      <c r="A2493" s="107" t="s">
        <v>80</v>
      </c>
      <c r="B2493" s="107" t="s">
        <v>34</v>
      </c>
      <c r="C2493" s="107">
        <v>8</v>
      </c>
      <c r="D2493" s="108">
        <v>4299.7775750000001</v>
      </c>
      <c r="E2493" s="108">
        <v>301567.60749999998</v>
      </c>
      <c r="F2493" s="83"/>
    </row>
    <row r="2494" spans="1:6" ht="14.5" x14ac:dyDescent="0.35">
      <c r="A2494" s="107" t="s">
        <v>80</v>
      </c>
      <c r="B2494" s="107" t="s">
        <v>34</v>
      </c>
      <c r="C2494" s="107">
        <v>9</v>
      </c>
      <c r="D2494" s="108">
        <v>4339.3266020000001</v>
      </c>
      <c r="E2494" s="108">
        <v>267693.41489999997</v>
      </c>
      <c r="F2494" s="83"/>
    </row>
    <row r="2495" spans="1:6" ht="14.5" x14ac:dyDescent="0.35">
      <c r="A2495" s="107" t="s">
        <v>80</v>
      </c>
      <c r="B2495" s="107" t="s">
        <v>34</v>
      </c>
      <c r="C2495" s="107">
        <v>10</v>
      </c>
      <c r="D2495" s="108">
        <v>4193.580258</v>
      </c>
      <c r="E2495" s="108">
        <v>200410.1336</v>
      </c>
      <c r="F2495" s="83"/>
    </row>
    <row r="2496" spans="1:6" ht="14.5" x14ac:dyDescent="0.35">
      <c r="A2496" s="107" t="s">
        <v>80</v>
      </c>
      <c r="B2496" s="107" t="s">
        <v>34</v>
      </c>
      <c r="C2496" s="107">
        <v>11</v>
      </c>
      <c r="D2496" s="108">
        <v>4282.9903910000003</v>
      </c>
      <c r="E2496" s="108">
        <v>206667.11790000001</v>
      </c>
      <c r="F2496" s="83"/>
    </row>
    <row r="2497" spans="1:6" ht="14.5" x14ac:dyDescent="0.35">
      <c r="A2497" s="107" t="s">
        <v>80</v>
      </c>
      <c r="B2497" s="107" t="s">
        <v>34</v>
      </c>
      <c r="C2497" s="107">
        <v>12</v>
      </c>
      <c r="D2497" s="108">
        <v>4488.2299720000001</v>
      </c>
      <c r="E2497" s="108">
        <v>211714.81760000001</v>
      </c>
      <c r="F2497" s="83"/>
    </row>
    <row r="2498" spans="1:6" ht="14.5" x14ac:dyDescent="0.35">
      <c r="A2498" s="107" t="s">
        <v>80</v>
      </c>
      <c r="B2498" s="107" t="s">
        <v>35</v>
      </c>
      <c r="C2498" s="107">
        <v>1</v>
      </c>
      <c r="D2498" s="108">
        <v>956.03575260000002</v>
      </c>
      <c r="E2498" s="108">
        <v>78653.7834</v>
      </c>
      <c r="F2498" s="83"/>
    </row>
    <row r="2499" spans="1:6" ht="14.5" x14ac:dyDescent="0.35">
      <c r="A2499" s="107" t="s">
        <v>80</v>
      </c>
      <c r="B2499" s="107" t="s">
        <v>35</v>
      </c>
      <c r="C2499" s="107">
        <v>2</v>
      </c>
      <c r="D2499" s="108">
        <v>789.09817650000002</v>
      </c>
      <c r="E2499" s="108">
        <v>59760.543149999998</v>
      </c>
      <c r="F2499" s="83"/>
    </row>
    <row r="2500" spans="1:6" ht="14.5" x14ac:dyDescent="0.35">
      <c r="A2500" s="107" t="s">
        <v>80</v>
      </c>
      <c r="B2500" s="107" t="s">
        <v>35</v>
      </c>
      <c r="C2500" s="107">
        <v>3</v>
      </c>
      <c r="D2500" s="108">
        <v>900.22596420000002</v>
      </c>
      <c r="E2500" s="108">
        <v>71194.597420000006</v>
      </c>
      <c r="F2500" s="83"/>
    </row>
    <row r="2501" spans="1:6" ht="14.5" x14ac:dyDescent="0.35">
      <c r="A2501" s="107" t="s">
        <v>80</v>
      </c>
      <c r="B2501" s="107" t="s">
        <v>35</v>
      </c>
      <c r="C2501" s="107">
        <v>4</v>
      </c>
      <c r="D2501" s="108">
        <v>754.52206369999999</v>
      </c>
      <c r="E2501" s="108">
        <v>59343.968229999999</v>
      </c>
      <c r="F2501" s="83"/>
    </row>
    <row r="2502" spans="1:6" ht="14.5" x14ac:dyDescent="0.35">
      <c r="A2502" s="107" t="s">
        <v>80</v>
      </c>
      <c r="B2502" s="107" t="s">
        <v>35</v>
      </c>
      <c r="C2502" s="107">
        <v>5</v>
      </c>
      <c r="D2502" s="108">
        <v>985.31973029999995</v>
      </c>
      <c r="E2502" s="108">
        <v>75615.638990000007</v>
      </c>
      <c r="F2502" s="83"/>
    </row>
    <row r="2503" spans="1:6" ht="14.5" x14ac:dyDescent="0.35">
      <c r="A2503" s="107" t="s">
        <v>80</v>
      </c>
      <c r="B2503" s="107" t="s">
        <v>35</v>
      </c>
      <c r="C2503" s="107">
        <v>6</v>
      </c>
      <c r="D2503" s="108">
        <v>966.68184510000003</v>
      </c>
      <c r="E2503" s="108">
        <v>70422.680089999994</v>
      </c>
      <c r="F2503" s="83"/>
    </row>
    <row r="2504" spans="1:6" ht="14.5" x14ac:dyDescent="0.35">
      <c r="A2504" s="107" t="s">
        <v>80</v>
      </c>
      <c r="B2504" s="107" t="s">
        <v>35</v>
      </c>
      <c r="C2504" s="107">
        <v>7</v>
      </c>
      <c r="D2504" s="108">
        <v>990.33221909999997</v>
      </c>
      <c r="E2504" s="108">
        <v>72145.597259999995</v>
      </c>
      <c r="F2504" s="83"/>
    </row>
    <row r="2505" spans="1:6" ht="14.5" x14ac:dyDescent="0.35">
      <c r="A2505" s="107" t="s">
        <v>80</v>
      </c>
      <c r="B2505" s="107" t="s">
        <v>35</v>
      </c>
      <c r="C2505" s="107">
        <v>8</v>
      </c>
      <c r="D2505" s="108">
        <v>1052.5241080000001</v>
      </c>
      <c r="E2505" s="108">
        <v>75463.209579999995</v>
      </c>
      <c r="F2505" s="83"/>
    </row>
    <row r="2506" spans="1:6" ht="14.5" x14ac:dyDescent="0.35">
      <c r="A2506" s="107" t="s">
        <v>80</v>
      </c>
      <c r="B2506" s="107" t="s">
        <v>35</v>
      </c>
      <c r="C2506" s="107">
        <v>9</v>
      </c>
      <c r="D2506" s="108">
        <v>1017.843496</v>
      </c>
      <c r="E2506" s="108">
        <v>62363.255190000003</v>
      </c>
      <c r="F2506" s="83"/>
    </row>
    <row r="2507" spans="1:6" ht="14.5" x14ac:dyDescent="0.35">
      <c r="A2507" s="107" t="s">
        <v>80</v>
      </c>
      <c r="B2507" s="107" t="s">
        <v>35</v>
      </c>
      <c r="C2507" s="107">
        <v>10</v>
      </c>
      <c r="D2507" s="108">
        <v>1063.2726970000001</v>
      </c>
      <c r="E2507" s="108">
        <v>49834.090320000003</v>
      </c>
      <c r="F2507" s="83"/>
    </row>
    <row r="2508" spans="1:6" ht="14.5" x14ac:dyDescent="0.35">
      <c r="A2508" s="107" t="s">
        <v>80</v>
      </c>
      <c r="B2508" s="107" t="s">
        <v>35</v>
      </c>
      <c r="C2508" s="107">
        <v>11</v>
      </c>
      <c r="D2508" s="108">
        <v>1100.549029</v>
      </c>
      <c r="E2508" s="108">
        <v>52336.63048</v>
      </c>
      <c r="F2508" s="83"/>
    </row>
    <row r="2509" spans="1:6" ht="14.5" x14ac:dyDescent="0.35">
      <c r="A2509" s="107" t="s">
        <v>80</v>
      </c>
      <c r="B2509" s="107" t="s">
        <v>35</v>
      </c>
      <c r="C2509" s="107">
        <v>12</v>
      </c>
      <c r="D2509" s="108">
        <v>958.19597799999997</v>
      </c>
      <c r="E2509" s="108">
        <v>45272.544699999999</v>
      </c>
      <c r="F2509" s="83"/>
    </row>
    <row r="2510" spans="1:6" ht="14.5" x14ac:dyDescent="0.35">
      <c r="A2510" s="107" t="s">
        <v>80</v>
      </c>
      <c r="B2510" s="107" t="s">
        <v>36</v>
      </c>
      <c r="C2510" s="107">
        <v>1</v>
      </c>
      <c r="D2510" s="108">
        <v>86.854972599999996</v>
      </c>
      <c r="E2510" s="108">
        <v>7072.4771689999998</v>
      </c>
      <c r="F2510" s="83"/>
    </row>
    <row r="2511" spans="1:6" ht="14.5" x14ac:dyDescent="0.35">
      <c r="A2511" s="107" t="s">
        <v>80</v>
      </c>
      <c r="B2511" s="107" t="s">
        <v>36</v>
      </c>
      <c r="C2511" s="107">
        <v>2</v>
      </c>
      <c r="D2511" s="108">
        <v>57.212669470000002</v>
      </c>
      <c r="E2511" s="108">
        <v>4319.9045210000004</v>
      </c>
      <c r="F2511" s="83"/>
    </row>
    <row r="2512" spans="1:6" ht="14.5" x14ac:dyDescent="0.35">
      <c r="A2512" s="107" t="s">
        <v>80</v>
      </c>
      <c r="B2512" s="107" t="s">
        <v>36</v>
      </c>
      <c r="C2512" s="107">
        <v>3</v>
      </c>
      <c r="D2512" s="108">
        <v>75.481720920000001</v>
      </c>
      <c r="E2512" s="108">
        <v>5959.3408079999999</v>
      </c>
      <c r="F2512" s="83"/>
    </row>
    <row r="2513" spans="1:6" ht="14.5" x14ac:dyDescent="0.35">
      <c r="A2513" s="107" t="s">
        <v>80</v>
      </c>
      <c r="B2513" s="107" t="s">
        <v>36</v>
      </c>
      <c r="C2513" s="107">
        <v>4</v>
      </c>
      <c r="D2513" s="108">
        <v>68.391411129999995</v>
      </c>
      <c r="E2513" s="108">
        <v>5333.8956420000004</v>
      </c>
      <c r="F2513" s="83"/>
    </row>
    <row r="2514" spans="1:6" ht="14.5" x14ac:dyDescent="0.35">
      <c r="A2514" s="107" t="s">
        <v>80</v>
      </c>
      <c r="B2514" s="107" t="s">
        <v>36</v>
      </c>
      <c r="C2514" s="107">
        <v>5</v>
      </c>
      <c r="D2514" s="108">
        <v>94.763397839999996</v>
      </c>
      <c r="E2514" s="108">
        <v>7213.5358829999996</v>
      </c>
      <c r="F2514" s="83"/>
    </row>
    <row r="2515" spans="1:6" ht="14.5" x14ac:dyDescent="0.35">
      <c r="A2515" s="107" t="s">
        <v>80</v>
      </c>
      <c r="B2515" s="107" t="s">
        <v>36</v>
      </c>
      <c r="C2515" s="107">
        <v>6</v>
      </c>
      <c r="D2515" s="108">
        <v>92.207300169999996</v>
      </c>
      <c r="E2515" s="108">
        <v>6682.0285370000001</v>
      </c>
      <c r="F2515" s="83"/>
    </row>
    <row r="2516" spans="1:6" ht="14.5" x14ac:dyDescent="0.35">
      <c r="A2516" s="107" t="s">
        <v>80</v>
      </c>
      <c r="B2516" s="107" t="s">
        <v>36</v>
      </c>
      <c r="C2516" s="107">
        <v>7</v>
      </c>
      <c r="D2516" s="108">
        <v>88.612160360000004</v>
      </c>
      <c r="E2516" s="108">
        <v>6442.6216379999996</v>
      </c>
      <c r="F2516" s="83"/>
    </row>
    <row r="2517" spans="1:6" ht="14.5" x14ac:dyDescent="0.35">
      <c r="A2517" s="107" t="s">
        <v>80</v>
      </c>
      <c r="B2517" s="107" t="s">
        <v>36</v>
      </c>
      <c r="C2517" s="107">
        <v>8</v>
      </c>
      <c r="D2517" s="108">
        <v>101.705359</v>
      </c>
      <c r="E2517" s="108">
        <v>7339.3068659999999</v>
      </c>
      <c r="F2517" s="83"/>
    </row>
    <row r="2518" spans="1:6" ht="14.5" x14ac:dyDescent="0.35">
      <c r="A2518" s="107" t="s">
        <v>80</v>
      </c>
      <c r="B2518" s="107" t="s">
        <v>36</v>
      </c>
      <c r="C2518" s="107">
        <v>9</v>
      </c>
      <c r="D2518" s="108">
        <v>91.454909110000003</v>
      </c>
      <c r="E2518" s="108">
        <v>5738.5591139999997</v>
      </c>
      <c r="F2518" s="83"/>
    </row>
    <row r="2519" spans="1:6" ht="14.5" x14ac:dyDescent="0.35">
      <c r="A2519" s="107" t="s">
        <v>80</v>
      </c>
      <c r="B2519" s="107" t="s">
        <v>36</v>
      </c>
      <c r="C2519" s="107">
        <v>10</v>
      </c>
      <c r="D2519" s="108">
        <v>93.245544280000004</v>
      </c>
      <c r="E2519" s="108">
        <v>4763.8724519999996</v>
      </c>
      <c r="F2519" s="83"/>
    </row>
    <row r="2520" spans="1:6" ht="14.5" x14ac:dyDescent="0.35">
      <c r="A2520" s="107" t="s">
        <v>80</v>
      </c>
      <c r="B2520" s="107" t="s">
        <v>36</v>
      </c>
      <c r="C2520" s="107">
        <v>11</v>
      </c>
      <c r="D2520" s="108">
        <v>101.04854640000001</v>
      </c>
      <c r="E2520" s="108">
        <v>5136.6852339999996</v>
      </c>
      <c r="F2520" s="83"/>
    </row>
    <row r="2521" spans="1:6" ht="14.5" x14ac:dyDescent="0.35">
      <c r="A2521" s="107" t="s">
        <v>80</v>
      </c>
      <c r="B2521" s="107" t="s">
        <v>36</v>
      </c>
      <c r="C2521" s="107">
        <v>12</v>
      </c>
      <c r="D2521" s="108">
        <v>104.65843049999999</v>
      </c>
      <c r="E2521" s="108">
        <v>5230.1291780000001</v>
      </c>
      <c r="F2521" s="83"/>
    </row>
    <row r="2522" spans="1:6" ht="14.5" x14ac:dyDescent="0.35">
      <c r="A2522" s="107" t="s">
        <v>80</v>
      </c>
      <c r="B2522" s="107" t="s">
        <v>37</v>
      </c>
      <c r="C2522" s="107">
        <v>1</v>
      </c>
      <c r="D2522" s="108">
        <v>817494.57949999999</v>
      </c>
      <c r="E2522" s="108">
        <v>59702975.359999999</v>
      </c>
      <c r="F2522" s="83"/>
    </row>
    <row r="2523" spans="1:6" ht="14.5" x14ac:dyDescent="0.35">
      <c r="A2523" s="107" t="s">
        <v>80</v>
      </c>
      <c r="B2523" s="107" t="s">
        <v>37</v>
      </c>
      <c r="C2523" s="107">
        <v>2</v>
      </c>
      <c r="D2523" s="108">
        <v>763754.10199999996</v>
      </c>
      <c r="E2523" s="108">
        <v>57657857.649999999</v>
      </c>
      <c r="F2523" s="83"/>
    </row>
    <row r="2524" spans="1:6" ht="14.5" x14ac:dyDescent="0.35">
      <c r="A2524" s="107" t="s">
        <v>80</v>
      </c>
      <c r="B2524" s="107" t="s">
        <v>37</v>
      </c>
      <c r="C2524" s="107">
        <v>3</v>
      </c>
      <c r="D2524" s="108">
        <v>843607.38859999995</v>
      </c>
      <c r="E2524" s="108">
        <v>65909317.670000002</v>
      </c>
      <c r="F2524" s="83"/>
    </row>
    <row r="2525" spans="1:6" ht="14.5" x14ac:dyDescent="0.35">
      <c r="A2525" s="107" t="s">
        <v>80</v>
      </c>
      <c r="B2525" s="107" t="s">
        <v>37</v>
      </c>
      <c r="C2525" s="107">
        <v>4</v>
      </c>
      <c r="D2525" s="108">
        <v>816691.1054</v>
      </c>
      <c r="E2525" s="108">
        <v>60428960.369999997</v>
      </c>
      <c r="F2525" s="83"/>
    </row>
    <row r="2526" spans="1:6" ht="14.5" x14ac:dyDescent="0.35">
      <c r="A2526" s="107" t="s">
        <v>80</v>
      </c>
      <c r="B2526" s="107" t="s">
        <v>37</v>
      </c>
      <c r="C2526" s="107">
        <v>5</v>
      </c>
      <c r="D2526" s="108">
        <v>825763.07750000001</v>
      </c>
      <c r="E2526" s="108">
        <v>60075215.439999998</v>
      </c>
      <c r="F2526" s="83"/>
    </row>
    <row r="2527" spans="1:6" ht="14.5" x14ac:dyDescent="0.35">
      <c r="A2527" s="107" t="s">
        <v>80</v>
      </c>
      <c r="B2527" s="107" t="s">
        <v>37</v>
      </c>
      <c r="C2527" s="107">
        <v>6</v>
      </c>
      <c r="D2527" s="108">
        <v>833504.04429999995</v>
      </c>
      <c r="E2527" s="108">
        <v>60641005.280000001</v>
      </c>
      <c r="F2527" s="83"/>
    </row>
    <row r="2528" spans="1:6" ht="14.5" x14ac:dyDescent="0.35">
      <c r="A2528" s="107" t="s">
        <v>80</v>
      </c>
      <c r="B2528" s="107" t="s">
        <v>37</v>
      </c>
      <c r="C2528" s="107">
        <v>7</v>
      </c>
      <c r="D2528" s="108">
        <v>846092.70970000001</v>
      </c>
      <c r="E2528" s="108">
        <v>57009025.969999999</v>
      </c>
      <c r="F2528" s="83"/>
    </row>
    <row r="2529" spans="1:6" ht="14.5" x14ac:dyDescent="0.35">
      <c r="A2529" s="107" t="s">
        <v>80</v>
      </c>
      <c r="B2529" s="107" t="s">
        <v>37</v>
      </c>
      <c r="C2529" s="107">
        <v>8</v>
      </c>
      <c r="D2529" s="108">
        <v>831771.09629999998</v>
      </c>
      <c r="E2529" s="108">
        <v>51646963.020000003</v>
      </c>
      <c r="F2529" s="83"/>
    </row>
    <row r="2530" spans="1:6" ht="14.5" x14ac:dyDescent="0.35">
      <c r="A2530" s="107" t="s">
        <v>80</v>
      </c>
      <c r="B2530" s="107" t="s">
        <v>37</v>
      </c>
      <c r="C2530" s="107">
        <v>9</v>
      </c>
      <c r="D2530" s="108">
        <v>737795.57909999997</v>
      </c>
      <c r="E2530" s="108">
        <v>40676377.979999997</v>
      </c>
      <c r="F2530" s="83"/>
    </row>
    <row r="2531" spans="1:6" ht="14.5" x14ac:dyDescent="0.35">
      <c r="A2531" s="107" t="s">
        <v>80</v>
      </c>
      <c r="B2531" s="107" t="s">
        <v>37</v>
      </c>
      <c r="C2531" s="107">
        <v>10</v>
      </c>
      <c r="D2531" s="108">
        <v>775798.97290000005</v>
      </c>
      <c r="E2531" s="108">
        <v>35548967.359999999</v>
      </c>
      <c r="F2531" s="83"/>
    </row>
    <row r="2532" spans="1:6" ht="14.5" x14ac:dyDescent="0.35">
      <c r="A2532" s="107" t="s">
        <v>80</v>
      </c>
      <c r="B2532" s="107" t="s">
        <v>37</v>
      </c>
      <c r="C2532" s="107">
        <v>11</v>
      </c>
      <c r="D2532" s="108">
        <v>797078.21250000002</v>
      </c>
      <c r="E2532" s="108">
        <v>36770537.740000002</v>
      </c>
      <c r="F2532" s="83"/>
    </row>
    <row r="2533" spans="1:6" ht="14.5" x14ac:dyDescent="0.35">
      <c r="A2533" s="107" t="s">
        <v>80</v>
      </c>
      <c r="B2533" s="107" t="s">
        <v>37</v>
      </c>
      <c r="C2533" s="107">
        <v>12</v>
      </c>
      <c r="D2533" s="108">
        <v>839780.57880000002</v>
      </c>
      <c r="E2533" s="108">
        <v>39609699.770000003</v>
      </c>
      <c r="F2533" s="83"/>
    </row>
    <row r="2534" spans="1:6" ht="14.5" x14ac:dyDescent="0.35">
      <c r="A2534" s="107" t="s">
        <v>80</v>
      </c>
      <c r="B2534" s="107" t="s">
        <v>38</v>
      </c>
      <c r="C2534" s="107">
        <v>1</v>
      </c>
      <c r="D2534" s="108">
        <v>5402.0670529999998</v>
      </c>
      <c r="E2534" s="108">
        <v>365901.3921</v>
      </c>
      <c r="F2534" s="83"/>
    </row>
    <row r="2535" spans="1:6" ht="14.5" x14ac:dyDescent="0.35">
      <c r="A2535" s="107" t="s">
        <v>80</v>
      </c>
      <c r="B2535" s="107" t="s">
        <v>38</v>
      </c>
      <c r="C2535" s="107">
        <v>2</v>
      </c>
      <c r="D2535" s="108">
        <v>4295.2776949999998</v>
      </c>
      <c r="E2535" s="108">
        <v>286512.68780000001</v>
      </c>
      <c r="F2535" s="83"/>
    </row>
    <row r="2536" spans="1:6" ht="14.5" x14ac:dyDescent="0.35">
      <c r="A2536" s="107" t="s">
        <v>80</v>
      </c>
      <c r="B2536" s="107" t="s">
        <v>38</v>
      </c>
      <c r="C2536" s="107">
        <v>3</v>
      </c>
      <c r="D2536" s="108">
        <v>4294.099287</v>
      </c>
      <c r="E2536" s="108">
        <v>307902.8652</v>
      </c>
      <c r="F2536" s="83"/>
    </row>
    <row r="2537" spans="1:6" ht="14.5" x14ac:dyDescent="0.35">
      <c r="A2537" s="107" t="s">
        <v>80</v>
      </c>
      <c r="B2537" s="107" t="s">
        <v>38</v>
      </c>
      <c r="C2537" s="107">
        <v>4</v>
      </c>
      <c r="D2537" s="108">
        <v>4659.8650520000001</v>
      </c>
      <c r="E2537" s="108">
        <v>314977.33630000002</v>
      </c>
      <c r="F2537" s="83"/>
    </row>
    <row r="2538" spans="1:6" ht="14.5" x14ac:dyDescent="0.35">
      <c r="A2538" s="107" t="s">
        <v>80</v>
      </c>
      <c r="B2538" s="107" t="s">
        <v>38</v>
      </c>
      <c r="C2538" s="107">
        <v>5</v>
      </c>
      <c r="D2538" s="108">
        <v>5692.9574039999998</v>
      </c>
      <c r="E2538" s="108">
        <v>372237.43640000001</v>
      </c>
      <c r="F2538" s="83"/>
    </row>
    <row r="2539" spans="1:6" ht="14.5" x14ac:dyDescent="0.35">
      <c r="A2539" s="107" t="s">
        <v>80</v>
      </c>
      <c r="B2539" s="107" t="s">
        <v>38</v>
      </c>
      <c r="C2539" s="107">
        <v>6</v>
      </c>
      <c r="D2539" s="108">
        <v>5130.393419</v>
      </c>
      <c r="E2539" s="108">
        <v>345021.84940000001</v>
      </c>
      <c r="F2539" s="83"/>
    </row>
    <row r="2540" spans="1:6" ht="14.5" x14ac:dyDescent="0.35">
      <c r="A2540" s="107" t="s">
        <v>80</v>
      </c>
      <c r="B2540" s="107" t="s">
        <v>38</v>
      </c>
      <c r="C2540" s="107">
        <v>7</v>
      </c>
      <c r="D2540" s="108">
        <v>5516.7074009999997</v>
      </c>
      <c r="E2540" s="108">
        <v>348458.23019999999</v>
      </c>
      <c r="F2540" s="83"/>
    </row>
    <row r="2541" spans="1:6" ht="14.5" x14ac:dyDescent="0.35">
      <c r="A2541" s="107" t="s">
        <v>80</v>
      </c>
      <c r="B2541" s="107" t="s">
        <v>38</v>
      </c>
      <c r="C2541" s="107">
        <v>8</v>
      </c>
      <c r="D2541" s="108">
        <v>5059.0018719999998</v>
      </c>
      <c r="E2541" s="108">
        <v>312589.05609999999</v>
      </c>
      <c r="F2541" s="83"/>
    </row>
    <row r="2542" spans="1:6" ht="14.5" x14ac:dyDescent="0.35">
      <c r="A2542" s="107" t="s">
        <v>80</v>
      </c>
      <c r="B2542" s="107" t="s">
        <v>38</v>
      </c>
      <c r="C2542" s="107">
        <v>9</v>
      </c>
      <c r="D2542" s="108">
        <v>5651.5491540000003</v>
      </c>
      <c r="E2542" s="108">
        <v>309598.91509999998</v>
      </c>
      <c r="F2542" s="83"/>
    </row>
    <row r="2543" spans="1:6" ht="14.5" x14ac:dyDescent="0.35">
      <c r="A2543" s="107" t="s">
        <v>80</v>
      </c>
      <c r="B2543" s="107" t="s">
        <v>38</v>
      </c>
      <c r="C2543" s="107">
        <v>10</v>
      </c>
      <c r="D2543" s="108">
        <v>5608.7552660000001</v>
      </c>
      <c r="E2543" s="108">
        <v>261335.0889</v>
      </c>
      <c r="F2543" s="83"/>
    </row>
    <row r="2544" spans="1:6" ht="14.5" x14ac:dyDescent="0.35">
      <c r="A2544" s="107" t="s">
        <v>80</v>
      </c>
      <c r="B2544" s="107" t="s">
        <v>38</v>
      </c>
      <c r="C2544" s="107">
        <v>11</v>
      </c>
      <c r="D2544" s="108">
        <v>5626.5437400000001</v>
      </c>
      <c r="E2544" s="108">
        <v>265509.05920000002</v>
      </c>
      <c r="F2544" s="83"/>
    </row>
    <row r="2545" spans="1:6" ht="14.5" x14ac:dyDescent="0.35">
      <c r="A2545" s="107" t="s">
        <v>80</v>
      </c>
      <c r="B2545" s="107" t="s">
        <v>38</v>
      </c>
      <c r="C2545" s="107">
        <v>12</v>
      </c>
      <c r="D2545" s="108">
        <v>5900.1540990000003</v>
      </c>
      <c r="E2545" s="108">
        <v>277652.57380000001</v>
      </c>
      <c r="F2545" s="83"/>
    </row>
    <row r="2546" spans="1:6" ht="14.5" x14ac:dyDescent="0.35">
      <c r="A2546" s="107" t="s">
        <v>80</v>
      </c>
      <c r="B2546" s="107" t="s">
        <v>39</v>
      </c>
      <c r="C2546" s="107">
        <v>1</v>
      </c>
      <c r="D2546" s="108">
        <v>7583.9974410000004</v>
      </c>
      <c r="E2546" s="108">
        <v>551305.46299999999</v>
      </c>
      <c r="F2546" s="83"/>
    </row>
    <row r="2547" spans="1:6" ht="14.5" x14ac:dyDescent="0.35">
      <c r="A2547" s="107" t="s">
        <v>80</v>
      </c>
      <c r="B2547" s="107" t="s">
        <v>39</v>
      </c>
      <c r="C2547" s="107">
        <v>2</v>
      </c>
      <c r="D2547" s="108">
        <v>28717.06423</v>
      </c>
      <c r="E2547" s="108">
        <v>2100011.2689999999</v>
      </c>
      <c r="F2547" s="83"/>
    </row>
    <row r="2548" spans="1:6" ht="14.5" x14ac:dyDescent="0.35">
      <c r="A2548" s="107" t="s">
        <v>80</v>
      </c>
      <c r="B2548" s="107" t="s">
        <v>39</v>
      </c>
      <c r="C2548" s="107">
        <v>3</v>
      </c>
      <c r="D2548" s="108">
        <v>63638.037960000001</v>
      </c>
      <c r="E2548" s="108">
        <v>4847352.9380000001</v>
      </c>
      <c r="F2548" s="83"/>
    </row>
    <row r="2549" spans="1:6" ht="14.5" x14ac:dyDescent="0.35">
      <c r="A2549" s="107" t="s">
        <v>80</v>
      </c>
      <c r="B2549" s="107" t="s">
        <v>39</v>
      </c>
      <c r="C2549" s="107">
        <v>4</v>
      </c>
      <c r="D2549" s="108">
        <v>30799.70276</v>
      </c>
      <c r="E2549" s="108">
        <v>2322526.7889999999</v>
      </c>
      <c r="F2549" s="83"/>
    </row>
    <row r="2550" spans="1:6" ht="14.5" x14ac:dyDescent="0.35">
      <c r="A2550" s="107" t="s">
        <v>80</v>
      </c>
      <c r="B2550" s="107" t="s">
        <v>39</v>
      </c>
      <c r="C2550" s="107">
        <v>5</v>
      </c>
      <c r="D2550" s="108">
        <v>10064.309139999999</v>
      </c>
      <c r="E2550" s="108">
        <v>730847.47349999996</v>
      </c>
      <c r="F2550" s="83"/>
    </row>
    <row r="2551" spans="1:6" ht="14.5" x14ac:dyDescent="0.35">
      <c r="A2551" s="107" t="s">
        <v>80</v>
      </c>
      <c r="B2551" s="107" t="s">
        <v>39</v>
      </c>
      <c r="C2551" s="107">
        <v>6</v>
      </c>
      <c r="D2551" s="108">
        <v>4249.6191639999997</v>
      </c>
      <c r="E2551" s="108">
        <v>302463.9792</v>
      </c>
      <c r="F2551" s="83"/>
    </row>
    <row r="2552" spans="1:6" ht="14.5" x14ac:dyDescent="0.35">
      <c r="A2552" s="107" t="s">
        <v>80</v>
      </c>
      <c r="B2552" s="107" t="s">
        <v>39</v>
      </c>
      <c r="C2552" s="107">
        <v>7</v>
      </c>
      <c r="D2552" s="108">
        <v>27218.963759999999</v>
      </c>
      <c r="E2552" s="108">
        <v>1940614</v>
      </c>
      <c r="F2552" s="83"/>
    </row>
    <row r="2553" spans="1:6" ht="14.5" x14ac:dyDescent="0.35">
      <c r="A2553" s="107" t="s">
        <v>80</v>
      </c>
      <c r="B2553" s="107" t="s">
        <v>39</v>
      </c>
      <c r="C2553" s="107">
        <v>8</v>
      </c>
      <c r="D2553" s="108">
        <v>27411.460749999998</v>
      </c>
      <c r="E2553" s="108">
        <v>1863922.152</v>
      </c>
      <c r="F2553" s="83"/>
    </row>
    <row r="2554" spans="1:6" ht="14.5" x14ac:dyDescent="0.35">
      <c r="A2554" s="107" t="s">
        <v>80</v>
      </c>
      <c r="B2554" s="107" t="s">
        <v>39</v>
      </c>
      <c r="C2554" s="107">
        <v>9</v>
      </c>
      <c r="D2554" s="108">
        <v>27902.848000000002</v>
      </c>
      <c r="E2554" s="108">
        <v>1698737.466</v>
      </c>
      <c r="F2554" s="83"/>
    </row>
    <row r="2555" spans="1:6" ht="14.5" x14ac:dyDescent="0.35">
      <c r="A2555" s="107" t="s">
        <v>80</v>
      </c>
      <c r="B2555" s="107" t="s">
        <v>39</v>
      </c>
      <c r="C2555" s="107">
        <v>10</v>
      </c>
      <c r="D2555" s="108">
        <v>36365.594149999997</v>
      </c>
      <c r="E2555" s="108">
        <v>1636842.9550000001</v>
      </c>
      <c r="F2555" s="83"/>
    </row>
    <row r="2556" spans="1:6" ht="14.5" x14ac:dyDescent="0.35">
      <c r="A2556" s="107" t="s">
        <v>80</v>
      </c>
      <c r="B2556" s="107" t="s">
        <v>39</v>
      </c>
      <c r="C2556" s="107">
        <v>11</v>
      </c>
      <c r="D2556" s="108">
        <v>39233.935969999999</v>
      </c>
      <c r="E2556" s="108">
        <v>1750292.939</v>
      </c>
      <c r="F2556" s="83"/>
    </row>
    <row r="2557" spans="1:6" ht="14.5" x14ac:dyDescent="0.35">
      <c r="A2557" s="107" t="s">
        <v>80</v>
      </c>
      <c r="B2557" s="107" t="s">
        <v>39</v>
      </c>
      <c r="C2557" s="107">
        <v>12</v>
      </c>
      <c r="D2557" s="108">
        <v>29644.40582</v>
      </c>
      <c r="E2557" s="108">
        <v>1305079.2609999999</v>
      </c>
      <c r="F2557" s="83"/>
    </row>
    <row r="2558" spans="1:6" ht="14.5" x14ac:dyDescent="0.35">
      <c r="A2558" s="107" t="s">
        <v>80</v>
      </c>
      <c r="B2558" s="107" t="s">
        <v>40</v>
      </c>
      <c r="C2558" s="107">
        <v>1</v>
      </c>
      <c r="D2558" s="108">
        <v>119.4665748</v>
      </c>
      <c r="E2558" s="108">
        <v>7076.4585999999999</v>
      </c>
      <c r="F2558" s="83"/>
    </row>
    <row r="2559" spans="1:6" ht="14.5" x14ac:dyDescent="0.35">
      <c r="A2559" s="107" t="s">
        <v>80</v>
      </c>
      <c r="B2559" s="107" t="s">
        <v>40</v>
      </c>
      <c r="C2559" s="107">
        <v>2</v>
      </c>
      <c r="D2559" s="108">
        <v>115.08341590000001</v>
      </c>
      <c r="E2559" s="108">
        <v>7155.6554249999999</v>
      </c>
      <c r="F2559" s="83"/>
    </row>
    <row r="2560" spans="1:6" ht="14.5" x14ac:dyDescent="0.35">
      <c r="A2560" s="107" t="s">
        <v>80</v>
      </c>
      <c r="B2560" s="107" t="s">
        <v>40</v>
      </c>
      <c r="C2560" s="107">
        <v>3</v>
      </c>
      <c r="D2560" s="108">
        <v>122.0535623</v>
      </c>
      <c r="E2560" s="108">
        <v>8062.8149380000004</v>
      </c>
      <c r="F2560" s="83"/>
    </row>
    <row r="2561" spans="1:6" ht="14.5" x14ac:dyDescent="0.35">
      <c r="A2561" s="107" t="s">
        <v>80</v>
      </c>
      <c r="B2561" s="107" t="s">
        <v>40</v>
      </c>
      <c r="C2561" s="107">
        <v>4</v>
      </c>
      <c r="D2561" s="108">
        <v>119.431631</v>
      </c>
      <c r="E2561" s="108">
        <v>7873.1400640000002</v>
      </c>
      <c r="F2561" s="83"/>
    </row>
    <row r="2562" spans="1:6" ht="14.5" x14ac:dyDescent="0.35">
      <c r="A2562" s="107" t="s">
        <v>80</v>
      </c>
      <c r="B2562" s="107" t="s">
        <v>40</v>
      </c>
      <c r="C2562" s="107">
        <v>5</v>
      </c>
      <c r="D2562" s="108">
        <v>105.9534005</v>
      </c>
      <c r="E2562" s="108">
        <v>7461.4958290000004</v>
      </c>
      <c r="F2562" s="83"/>
    </row>
    <row r="2563" spans="1:6" ht="14.5" x14ac:dyDescent="0.35">
      <c r="A2563" s="107" t="s">
        <v>80</v>
      </c>
      <c r="B2563" s="107" t="s">
        <v>40</v>
      </c>
      <c r="C2563" s="107">
        <v>6</v>
      </c>
      <c r="D2563" s="108">
        <v>85.999392310000005</v>
      </c>
      <c r="E2563" s="108">
        <v>5798.6063260000001</v>
      </c>
      <c r="F2563" s="83"/>
    </row>
    <row r="2564" spans="1:6" ht="14.5" x14ac:dyDescent="0.35">
      <c r="A2564" s="107" t="s">
        <v>80</v>
      </c>
      <c r="B2564" s="107" t="s">
        <v>40</v>
      </c>
      <c r="C2564" s="107">
        <v>7</v>
      </c>
      <c r="D2564" s="108">
        <v>112.71053329999999</v>
      </c>
      <c r="E2564" s="108">
        <v>6520.1415530000004</v>
      </c>
      <c r="F2564" s="83"/>
    </row>
    <row r="2565" spans="1:6" ht="14.5" x14ac:dyDescent="0.35">
      <c r="A2565" s="107" t="s">
        <v>80</v>
      </c>
      <c r="B2565" s="107" t="s">
        <v>40</v>
      </c>
      <c r="C2565" s="107">
        <v>8</v>
      </c>
      <c r="D2565" s="108">
        <v>105.8981173</v>
      </c>
      <c r="E2565" s="108">
        <v>5032.4394499999999</v>
      </c>
      <c r="F2565" s="83"/>
    </row>
    <row r="2566" spans="1:6" ht="14.5" x14ac:dyDescent="0.35">
      <c r="A2566" s="107" t="s">
        <v>80</v>
      </c>
      <c r="B2566" s="107" t="s">
        <v>40</v>
      </c>
      <c r="C2566" s="107">
        <v>9</v>
      </c>
      <c r="D2566" s="108">
        <v>97.821734449999994</v>
      </c>
      <c r="E2566" s="108">
        <v>4243.5346970000001</v>
      </c>
      <c r="F2566" s="83"/>
    </row>
    <row r="2567" spans="1:6" ht="14.5" x14ac:dyDescent="0.35">
      <c r="A2567" s="107" t="s">
        <v>80</v>
      </c>
      <c r="B2567" s="107" t="s">
        <v>40</v>
      </c>
      <c r="C2567" s="107">
        <v>10</v>
      </c>
      <c r="D2567" s="108">
        <v>109.3252523</v>
      </c>
      <c r="E2567" s="108">
        <v>4088.8338020000001</v>
      </c>
      <c r="F2567" s="83"/>
    </row>
    <row r="2568" spans="1:6" ht="14.5" x14ac:dyDescent="0.35">
      <c r="A2568" s="107" t="s">
        <v>80</v>
      </c>
      <c r="B2568" s="107" t="s">
        <v>40</v>
      </c>
      <c r="C2568" s="107">
        <v>11</v>
      </c>
      <c r="D2568" s="108">
        <v>118.2016866</v>
      </c>
      <c r="E2568" s="108">
        <v>4465.0397910000002</v>
      </c>
      <c r="F2568" s="83"/>
    </row>
    <row r="2569" spans="1:6" ht="14.5" x14ac:dyDescent="0.35">
      <c r="A2569" s="107" t="s">
        <v>80</v>
      </c>
      <c r="B2569" s="107" t="s">
        <v>40</v>
      </c>
      <c r="C2569" s="107">
        <v>12</v>
      </c>
      <c r="D2569" s="108">
        <v>127.4321319</v>
      </c>
      <c r="E2569" s="108">
        <v>4804.8183490000001</v>
      </c>
      <c r="F2569" s="83"/>
    </row>
    <row r="2570" spans="1:6" ht="14.5" x14ac:dyDescent="0.35">
      <c r="A2570" s="107" t="s">
        <v>80</v>
      </c>
      <c r="B2570" s="107" t="s">
        <v>41</v>
      </c>
      <c r="C2570" s="107">
        <v>1</v>
      </c>
      <c r="D2570" s="108">
        <v>233282.9737</v>
      </c>
      <c r="E2570" s="108">
        <v>20333025.859999999</v>
      </c>
      <c r="F2570" s="83"/>
    </row>
    <row r="2571" spans="1:6" ht="14.5" x14ac:dyDescent="0.35">
      <c r="A2571" s="107" t="s">
        <v>80</v>
      </c>
      <c r="B2571" s="107" t="s">
        <v>41</v>
      </c>
      <c r="C2571" s="107">
        <v>2</v>
      </c>
      <c r="D2571" s="108">
        <v>209410.8216</v>
      </c>
      <c r="E2571" s="108">
        <v>17905226.84</v>
      </c>
      <c r="F2571" s="83"/>
    </row>
    <row r="2572" spans="1:6" ht="14.5" x14ac:dyDescent="0.35">
      <c r="A2572" s="107" t="s">
        <v>80</v>
      </c>
      <c r="B2572" s="107" t="s">
        <v>41</v>
      </c>
      <c r="C2572" s="107">
        <v>3</v>
      </c>
      <c r="D2572" s="108">
        <v>224112.8646</v>
      </c>
      <c r="E2572" s="108">
        <v>19836316.399999999</v>
      </c>
      <c r="F2572" s="83"/>
    </row>
    <row r="2573" spans="1:6" ht="14.5" x14ac:dyDescent="0.35">
      <c r="A2573" s="107" t="s">
        <v>80</v>
      </c>
      <c r="B2573" s="107" t="s">
        <v>41</v>
      </c>
      <c r="C2573" s="107">
        <v>4</v>
      </c>
      <c r="D2573" s="108">
        <v>209455.91680000001</v>
      </c>
      <c r="E2573" s="108">
        <v>16690766.369999999</v>
      </c>
      <c r="F2573" s="83"/>
    </row>
    <row r="2574" spans="1:6" ht="14.5" x14ac:dyDescent="0.35">
      <c r="A2574" s="107" t="s">
        <v>80</v>
      </c>
      <c r="B2574" s="107" t="s">
        <v>41</v>
      </c>
      <c r="C2574" s="107">
        <v>5</v>
      </c>
      <c r="D2574" s="108">
        <v>224034.91029999999</v>
      </c>
      <c r="E2574" s="108">
        <v>17220231.960000001</v>
      </c>
      <c r="F2574" s="83"/>
    </row>
    <row r="2575" spans="1:6" ht="14.5" x14ac:dyDescent="0.35">
      <c r="A2575" s="107" t="s">
        <v>80</v>
      </c>
      <c r="B2575" s="107" t="s">
        <v>41</v>
      </c>
      <c r="C2575" s="107">
        <v>6</v>
      </c>
      <c r="D2575" s="108">
        <v>242422.997</v>
      </c>
      <c r="E2575" s="108">
        <v>18432671.039999999</v>
      </c>
      <c r="F2575" s="83"/>
    </row>
    <row r="2576" spans="1:6" ht="14.5" x14ac:dyDescent="0.35">
      <c r="A2576" s="107" t="s">
        <v>80</v>
      </c>
      <c r="B2576" s="107" t="s">
        <v>41</v>
      </c>
      <c r="C2576" s="107">
        <v>7</v>
      </c>
      <c r="D2576" s="108">
        <v>244326.04089999999</v>
      </c>
      <c r="E2576" s="108">
        <v>18515491.379999999</v>
      </c>
      <c r="F2576" s="83"/>
    </row>
    <row r="2577" spans="1:6" ht="14.5" x14ac:dyDescent="0.35">
      <c r="A2577" s="107" t="s">
        <v>80</v>
      </c>
      <c r="B2577" s="107" t="s">
        <v>41</v>
      </c>
      <c r="C2577" s="107">
        <v>8</v>
      </c>
      <c r="D2577" s="108">
        <v>227756.35569999999</v>
      </c>
      <c r="E2577" s="108">
        <v>17282307.149999999</v>
      </c>
      <c r="F2577" s="83"/>
    </row>
    <row r="2578" spans="1:6" ht="14.5" x14ac:dyDescent="0.35">
      <c r="A2578" s="107" t="s">
        <v>80</v>
      </c>
      <c r="B2578" s="107" t="s">
        <v>41</v>
      </c>
      <c r="C2578" s="107">
        <v>9</v>
      </c>
      <c r="D2578" s="108">
        <v>210393.5324</v>
      </c>
      <c r="E2578" s="108">
        <v>14343413.689999999</v>
      </c>
      <c r="F2578" s="83"/>
    </row>
    <row r="2579" spans="1:6" ht="14.5" x14ac:dyDescent="0.35">
      <c r="A2579" s="107" t="s">
        <v>80</v>
      </c>
      <c r="B2579" s="107" t="s">
        <v>41</v>
      </c>
      <c r="C2579" s="107">
        <v>10</v>
      </c>
      <c r="D2579" s="108">
        <v>207632.2402</v>
      </c>
      <c r="E2579" s="108">
        <v>10654243.449999999</v>
      </c>
      <c r="F2579" s="83"/>
    </row>
    <row r="2580" spans="1:6" ht="14.5" x14ac:dyDescent="0.35">
      <c r="A2580" s="107" t="s">
        <v>80</v>
      </c>
      <c r="B2580" s="107" t="s">
        <v>41</v>
      </c>
      <c r="C2580" s="107">
        <v>11</v>
      </c>
      <c r="D2580" s="108">
        <v>212145.7237</v>
      </c>
      <c r="E2580" s="108">
        <v>11454718.130000001</v>
      </c>
      <c r="F2580" s="83"/>
    </row>
    <row r="2581" spans="1:6" ht="14.5" x14ac:dyDescent="0.35">
      <c r="A2581" s="107" t="s">
        <v>80</v>
      </c>
      <c r="B2581" s="107" t="s">
        <v>41</v>
      </c>
      <c r="C2581" s="107">
        <v>12</v>
      </c>
      <c r="D2581" s="108">
        <v>224672.92610000001</v>
      </c>
      <c r="E2581" s="108">
        <v>12402556.18</v>
      </c>
      <c r="F2581" s="83"/>
    </row>
    <row r="2582" spans="1:6" ht="14.5" x14ac:dyDescent="0.35">
      <c r="A2582" s="107" t="s">
        <v>80</v>
      </c>
      <c r="B2582" s="107" t="s">
        <v>42</v>
      </c>
      <c r="C2582" s="107">
        <v>1</v>
      </c>
      <c r="D2582" s="108">
        <v>4254.5330029999996</v>
      </c>
      <c r="E2582" s="108">
        <v>342259.81809999997</v>
      </c>
      <c r="F2582" s="83"/>
    </row>
    <row r="2583" spans="1:6" ht="14.5" x14ac:dyDescent="0.35">
      <c r="A2583" s="107" t="s">
        <v>80</v>
      </c>
      <c r="B2583" s="107" t="s">
        <v>42</v>
      </c>
      <c r="C2583" s="107">
        <v>2</v>
      </c>
      <c r="D2583" s="108">
        <v>3383.9370180000001</v>
      </c>
      <c r="E2583" s="108">
        <v>269661.87109999999</v>
      </c>
      <c r="F2583" s="83"/>
    </row>
    <row r="2584" spans="1:6" ht="14.5" x14ac:dyDescent="0.35">
      <c r="A2584" s="107" t="s">
        <v>80</v>
      </c>
      <c r="B2584" s="107" t="s">
        <v>42</v>
      </c>
      <c r="C2584" s="107">
        <v>3</v>
      </c>
      <c r="D2584" s="108">
        <v>3587.5355869999999</v>
      </c>
      <c r="E2584" s="108">
        <v>300267.55209999997</v>
      </c>
      <c r="F2584" s="83"/>
    </row>
    <row r="2585" spans="1:6" ht="14.5" x14ac:dyDescent="0.35">
      <c r="A2585" s="107" t="s">
        <v>80</v>
      </c>
      <c r="B2585" s="107" t="s">
        <v>42</v>
      </c>
      <c r="C2585" s="107">
        <v>4</v>
      </c>
      <c r="D2585" s="108">
        <v>3162.004406</v>
      </c>
      <c r="E2585" s="108">
        <v>257473.77499999999</v>
      </c>
      <c r="F2585" s="83"/>
    </row>
    <row r="2586" spans="1:6" ht="14.5" x14ac:dyDescent="0.35">
      <c r="A2586" s="107" t="s">
        <v>80</v>
      </c>
      <c r="B2586" s="107" t="s">
        <v>42</v>
      </c>
      <c r="C2586" s="107">
        <v>5</v>
      </c>
      <c r="D2586" s="108">
        <v>3906.5047009999998</v>
      </c>
      <c r="E2586" s="108">
        <v>306083.8774</v>
      </c>
      <c r="F2586" s="83"/>
    </row>
    <row r="2587" spans="1:6" ht="14.5" x14ac:dyDescent="0.35">
      <c r="A2587" s="107" t="s">
        <v>80</v>
      </c>
      <c r="B2587" s="107" t="s">
        <v>42</v>
      </c>
      <c r="C2587" s="107">
        <v>6</v>
      </c>
      <c r="D2587" s="108">
        <v>3812.27396</v>
      </c>
      <c r="E2587" s="108">
        <v>286050.1925</v>
      </c>
      <c r="F2587" s="83"/>
    </row>
    <row r="2588" spans="1:6" ht="14.5" x14ac:dyDescent="0.35">
      <c r="A2588" s="107" t="s">
        <v>80</v>
      </c>
      <c r="B2588" s="107" t="s">
        <v>42</v>
      </c>
      <c r="C2588" s="107">
        <v>7</v>
      </c>
      <c r="D2588" s="108">
        <v>3689.4014929999998</v>
      </c>
      <c r="E2588" s="108">
        <v>277185.44199999998</v>
      </c>
      <c r="F2588" s="83"/>
    </row>
    <row r="2589" spans="1:6" ht="14.5" x14ac:dyDescent="0.35">
      <c r="A2589" s="107" t="s">
        <v>80</v>
      </c>
      <c r="B2589" s="107" t="s">
        <v>42</v>
      </c>
      <c r="C2589" s="107">
        <v>8</v>
      </c>
      <c r="D2589" s="108">
        <v>3863.7225960000001</v>
      </c>
      <c r="E2589" s="108">
        <v>285450.86190000002</v>
      </c>
      <c r="F2589" s="83"/>
    </row>
    <row r="2590" spans="1:6" ht="14.5" x14ac:dyDescent="0.35">
      <c r="A2590" s="107" t="s">
        <v>80</v>
      </c>
      <c r="B2590" s="107" t="s">
        <v>42</v>
      </c>
      <c r="C2590" s="107">
        <v>9</v>
      </c>
      <c r="D2590" s="108">
        <v>3689.8095880000001</v>
      </c>
      <c r="E2590" s="108">
        <v>241780.8394</v>
      </c>
      <c r="F2590" s="83"/>
    </row>
    <row r="2591" spans="1:6" ht="14.5" x14ac:dyDescent="0.35">
      <c r="A2591" s="107" t="s">
        <v>80</v>
      </c>
      <c r="B2591" s="107" t="s">
        <v>42</v>
      </c>
      <c r="C2591" s="107">
        <v>10</v>
      </c>
      <c r="D2591" s="108">
        <v>3957.2556330000002</v>
      </c>
      <c r="E2591" s="108">
        <v>217069.62270000001</v>
      </c>
      <c r="F2591" s="83"/>
    </row>
    <row r="2592" spans="1:6" ht="14.5" x14ac:dyDescent="0.35">
      <c r="A2592" s="107" t="s">
        <v>80</v>
      </c>
      <c r="B2592" s="107" t="s">
        <v>42</v>
      </c>
      <c r="C2592" s="107">
        <v>11</v>
      </c>
      <c r="D2592" s="108">
        <v>4221.378549</v>
      </c>
      <c r="E2592" s="108">
        <v>228904.28959999999</v>
      </c>
      <c r="F2592" s="83"/>
    </row>
    <row r="2593" spans="1:6" ht="14.5" x14ac:dyDescent="0.35">
      <c r="A2593" s="107" t="s">
        <v>80</v>
      </c>
      <c r="B2593" s="107" t="s">
        <v>42</v>
      </c>
      <c r="C2593" s="107">
        <v>12</v>
      </c>
      <c r="D2593" s="108">
        <v>4453.9372409999996</v>
      </c>
      <c r="E2593" s="108">
        <v>244932.4491</v>
      </c>
      <c r="F2593" s="83"/>
    </row>
    <row r="2594" spans="1:6" ht="14.5" x14ac:dyDescent="0.35">
      <c r="A2594" s="107" t="s">
        <v>80</v>
      </c>
      <c r="B2594" s="107" t="s">
        <v>43</v>
      </c>
      <c r="C2594" s="107">
        <v>1</v>
      </c>
      <c r="D2594" s="108">
        <v>143503.90520000001</v>
      </c>
      <c r="E2594" s="108">
        <v>9743493.5099999998</v>
      </c>
    </row>
    <row r="2595" spans="1:6" ht="14.5" x14ac:dyDescent="0.35">
      <c r="A2595" s="107" t="s">
        <v>80</v>
      </c>
      <c r="B2595" s="107" t="s">
        <v>43</v>
      </c>
      <c r="C2595" s="107">
        <v>2</v>
      </c>
      <c r="D2595" s="108">
        <v>124683.43459999999</v>
      </c>
      <c r="E2595" s="108">
        <v>8868967.8859999999</v>
      </c>
    </row>
    <row r="2596" spans="1:6" ht="14.5" x14ac:dyDescent="0.35">
      <c r="A2596" s="107" t="s">
        <v>80</v>
      </c>
      <c r="B2596" s="107" t="s">
        <v>43</v>
      </c>
      <c r="C2596" s="107">
        <v>3</v>
      </c>
      <c r="D2596" s="108">
        <v>144223.9712</v>
      </c>
      <c r="E2596" s="108">
        <v>10739225.02</v>
      </c>
    </row>
    <row r="2597" spans="1:6" ht="14.5" x14ac:dyDescent="0.35">
      <c r="A2597" s="107" t="s">
        <v>80</v>
      </c>
      <c r="B2597" s="107" t="s">
        <v>43</v>
      </c>
      <c r="C2597" s="107">
        <v>4</v>
      </c>
      <c r="D2597" s="108">
        <v>153070.7107</v>
      </c>
      <c r="E2597" s="108">
        <v>10840017.01</v>
      </c>
    </row>
    <row r="2598" spans="1:6" ht="14.5" x14ac:dyDescent="0.35">
      <c r="A2598" s="107" t="s">
        <v>80</v>
      </c>
      <c r="B2598" s="107" t="s">
        <v>43</v>
      </c>
      <c r="C2598" s="107">
        <v>5</v>
      </c>
      <c r="D2598" s="108">
        <v>152225.7176</v>
      </c>
      <c r="E2598" s="108">
        <v>11122636.220000001</v>
      </c>
    </row>
    <row r="2599" spans="1:6" ht="14.5" x14ac:dyDescent="0.35">
      <c r="A2599" s="107" t="s">
        <v>80</v>
      </c>
      <c r="B2599" s="107" t="s">
        <v>43</v>
      </c>
      <c r="C2599" s="107">
        <v>6</v>
      </c>
      <c r="D2599" s="108">
        <v>128507.83809999999</v>
      </c>
      <c r="E2599" s="108">
        <v>9225542.0209999997</v>
      </c>
    </row>
    <row r="2600" spans="1:6" ht="14.5" x14ac:dyDescent="0.35">
      <c r="A2600" s="107" t="s">
        <v>80</v>
      </c>
      <c r="B2600" s="107" t="s">
        <v>43</v>
      </c>
      <c r="C2600" s="107">
        <v>7</v>
      </c>
      <c r="D2600" s="108">
        <v>149326.236</v>
      </c>
      <c r="E2600" s="108">
        <v>9528562.9639999997</v>
      </c>
    </row>
    <row r="2601" spans="1:6" ht="14.5" x14ac:dyDescent="0.35">
      <c r="A2601" s="107" t="s">
        <v>80</v>
      </c>
      <c r="B2601" s="107" t="s">
        <v>43</v>
      </c>
      <c r="C2601" s="107">
        <v>8</v>
      </c>
      <c r="D2601" s="108">
        <v>153108.26809999999</v>
      </c>
      <c r="E2601" s="108">
        <v>8693298.1830000002</v>
      </c>
    </row>
    <row r="2602" spans="1:6" ht="14.5" x14ac:dyDescent="0.35">
      <c r="A2602" s="107" t="s">
        <v>80</v>
      </c>
      <c r="B2602" s="107" t="s">
        <v>43</v>
      </c>
      <c r="C2602" s="107">
        <v>9</v>
      </c>
      <c r="D2602" s="108">
        <v>154411.4423</v>
      </c>
      <c r="E2602" s="108">
        <v>7919247.6050000004</v>
      </c>
    </row>
    <row r="2603" spans="1:6" ht="14.5" x14ac:dyDescent="0.35">
      <c r="A2603" s="107" t="s">
        <v>80</v>
      </c>
      <c r="B2603" s="107" t="s">
        <v>43</v>
      </c>
      <c r="C2603" s="107">
        <v>10</v>
      </c>
      <c r="D2603" s="108">
        <v>141385.71660000001</v>
      </c>
      <c r="E2603" s="108">
        <v>6265537.8870000001</v>
      </c>
    </row>
    <row r="2604" spans="1:6" ht="14.5" x14ac:dyDescent="0.35">
      <c r="A2604" s="107" t="s">
        <v>80</v>
      </c>
      <c r="B2604" s="107" t="s">
        <v>43</v>
      </c>
      <c r="C2604" s="107">
        <v>11</v>
      </c>
      <c r="D2604" s="108">
        <v>154191.86009999999</v>
      </c>
      <c r="E2604" s="108">
        <v>6785434.6840000004</v>
      </c>
    </row>
    <row r="2605" spans="1:6" ht="14.5" x14ac:dyDescent="0.35">
      <c r="A2605" s="107" t="s">
        <v>80</v>
      </c>
      <c r="B2605" s="107" t="s">
        <v>43</v>
      </c>
      <c r="C2605" s="107">
        <v>12</v>
      </c>
      <c r="D2605" s="108">
        <v>168282.0067</v>
      </c>
      <c r="E2605" s="108">
        <v>7495743.8700000001</v>
      </c>
    </row>
    <row r="2606" spans="1:6" ht="14.5" x14ac:dyDescent="0.35">
      <c r="A2606" s="107" t="s">
        <v>80</v>
      </c>
      <c r="B2606" s="107" t="s">
        <v>44</v>
      </c>
      <c r="C2606" s="107">
        <v>1</v>
      </c>
      <c r="D2606" s="108">
        <v>960.95016310000005</v>
      </c>
      <c r="E2606" s="108">
        <v>52902.877950000002</v>
      </c>
    </row>
    <row r="2607" spans="1:6" ht="14.5" x14ac:dyDescent="0.35">
      <c r="A2607" s="107" t="s">
        <v>80</v>
      </c>
      <c r="B2607" s="107" t="s">
        <v>44</v>
      </c>
      <c r="C2607" s="107">
        <v>2</v>
      </c>
      <c r="D2607" s="108">
        <v>713.87381649999998</v>
      </c>
      <c r="E2607" s="108">
        <v>42542.63809</v>
      </c>
    </row>
    <row r="2608" spans="1:6" ht="14.5" x14ac:dyDescent="0.35">
      <c r="A2608" s="107" t="s">
        <v>80</v>
      </c>
      <c r="B2608" s="107" t="s">
        <v>44</v>
      </c>
      <c r="C2608" s="107">
        <v>3</v>
      </c>
      <c r="D2608" s="108">
        <v>786.40733990000001</v>
      </c>
      <c r="E2608" s="108">
        <v>49806.917659999999</v>
      </c>
    </row>
    <row r="2609" spans="1:5" ht="14.5" x14ac:dyDescent="0.35">
      <c r="A2609" s="107" t="s">
        <v>80</v>
      </c>
      <c r="B2609" s="107" t="s">
        <v>44</v>
      </c>
      <c r="C2609" s="107">
        <v>4</v>
      </c>
      <c r="D2609" s="108">
        <v>720.58852119999995</v>
      </c>
      <c r="E2609" s="108">
        <v>45158.830399999999</v>
      </c>
    </row>
    <row r="2610" spans="1:5" ht="14.5" x14ac:dyDescent="0.35">
      <c r="A2610" s="107" t="s">
        <v>80</v>
      </c>
      <c r="B2610" s="107" t="s">
        <v>44</v>
      </c>
      <c r="C2610" s="107">
        <v>5</v>
      </c>
      <c r="D2610" s="108">
        <v>829.40347280000003</v>
      </c>
      <c r="E2610" s="108">
        <v>52234.900560000002</v>
      </c>
    </row>
    <row r="2611" spans="1:5" ht="14.5" x14ac:dyDescent="0.35">
      <c r="A2611" s="107" t="s">
        <v>80</v>
      </c>
      <c r="B2611" s="107" t="s">
        <v>44</v>
      </c>
      <c r="C2611" s="107">
        <v>6</v>
      </c>
      <c r="D2611" s="108">
        <v>750.67606450000005</v>
      </c>
      <c r="E2611" s="108">
        <v>49718.715750000003</v>
      </c>
    </row>
    <row r="2612" spans="1:5" ht="14.5" x14ac:dyDescent="0.35">
      <c r="A2612" s="107" t="s">
        <v>80</v>
      </c>
      <c r="B2612" s="107" t="s">
        <v>44</v>
      </c>
      <c r="C2612" s="107">
        <v>7</v>
      </c>
      <c r="D2612" s="108">
        <v>781.35428430000002</v>
      </c>
      <c r="E2612" s="108">
        <v>43977.223400000003</v>
      </c>
    </row>
    <row r="2613" spans="1:5" ht="14.5" x14ac:dyDescent="0.35">
      <c r="A2613" s="107" t="s">
        <v>80</v>
      </c>
      <c r="B2613" s="107" t="s">
        <v>44</v>
      </c>
      <c r="C2613" s="107">
        <v>8</v>
      </c>
      <c r="D2613" s="108">
        <v>763.47524480000004</v>
      </c>
      <c r="E2613" s="108">
        <v>36636.2621</v>
      </c>
    </row>
    <row r="2614" spans="1:5" ht="14.5" x14ac:dyDescent="0.35">
      <c r="A2614" s="107" t="s">
        <v>80</v>
      </c>
      <c r="B2614" s="107" t="s">
        <v>44</v>
      </c>
      <c r="C2614" s="107">
        <v>9</v>
      </c>
      <c r="D2614" s="108">
        <v>875.74259900000004</v>
      </c>
      <c r="E2614" s="108">
        <v>36175.188889999998</v>
      </c>
    </row>
    <row r="2615" spans="1:5" ht="14.5" x14ac:dyDescent="0.35">
      <c r="A2615" s="107" t="s">
        <v>80</v>
      </c>
      <c r="B2615" s="107" t="s">
        <v>44</v>
      </c>
      <c r="C2615" s="107">
        <v>10</v>
      </c>
      <c r="D2615" s="108">
        <v>887.3091786</v>
      </c>
      <c r="E2615" s="108">
        <v>33422.890679999997</v>
      </c>
    </row>
    <row r="2616" spans="1:5" ht="14.5" x14ac:dyDescent="0.35">
      <c r="A2616" s="107" t="s">
        <v>80</v>
      </c>
      <c r="B2616" s="107" t="s">
        <v>44</v>
      </c>
      <c r="C2616" s="107">
        <v>11</v>
      </c>
      <c r="D2616" s="108">
        <v>941.80317520000006</v>
      </c>
      <c r="E2616" s="108">
        <v>34646.356169999999</v>
      </c>
    </row>
    <row r="2617" spans="1:5" ht="14.5" x14ac:dyDescent="0.35">
      <c r="A2617" s="107" t="s">
        <v>80</v>
      </c>
      <c r="B2617" s="107" t="s">
        <v>44</v>
      </c>
      <c r="C2617" s="107">
        <v>12</v>
      </c>
      <c r="D2617" s="108">
        <v>1034.690333</v>
      </c>
      <c r="E2617" s="108">
        <v>38736.894650000002</v>
      </c>
    </row>
    <row r="2618" spans="1:5" ht="14.5" x14ac:dyDescent="0.35">
      <c r="A2618" s="107" t="s">
        <v>80</v>
      </c>
      <c r="B2618" s="107" t="s">
        <v>45</v>
      </c>
      <c r="C2618" s="107">
        <v>1</v>
      </c>
      <c r="D2618" s="108">
        <v>10004.74123</v>
      </c>
      <c r="E2618" s="108">
        <v>756355.90330000001</v>
      </c>
    </row>
    <row r="2619" spans="1:5" ht="14.5" x14ac:dyDescent="0.35">
      <c r="A2619" s="107" t="s">
        <v>80</v>
      </c>
      <c r="B2619" s="107" t="s">
        <v>45</v>
      </c>
      <c r="C2619" s="107">
        <v>2</v>
      </c>
      <c r="D2619" s="108">
        <v>10135.82919</v>
      </c>
      <c r="E2619" s="108">
        <v>753321.95959999994</v>
      </c>
    </row>
    <row r="2620" spans="1:5" ht="14.5" x14ac:dyDescent="0.35">
      <c r="A2620" s="107" t="s">
        <v>80</v>
      </c>
      <c r="B2620" s="107" t="s">
        <v>45</v>
      </c>
      <c r="C2620" s="107">
        <v>3</v>
      </c>
      <c r="D2620" s="108">
        <v>10796.988069999999</v>
      </c>
      <c r="E2620" s="108">
        <v>840120.06420000002</v>
      </c>
    </row>
    <row r="2621" spans="1:5" ht="14.5" x14ac:dyDescent="0.35">
      <c r="A2621" s="107" t="s">
        <v>80</v>
      </c>
      <c r="B2621" s="107" t="s">
        <v>45</v>
      </c>
      <c r="C2621" s="107">
        <v>4</v>
      </c>
      <c r="D2621" s="108">
        <v>11696.512640000001</v>
      </c>
      <c r="E2621" s="108">
        <v>893804.67180000001</v>
      </c>
    </row>
    <row r="2622" spans="1:5" ht="14.5" x14ac:dyDescent="0.35">
      <c r="A2622" s="107" t="s">
        <v>80</v>
      </c>
      <c r="B2622" s="107" t="s">
        <v>45</v>
      </c>
      <c r="C2622" s="107">
        <v>5</v>
      </c>
      <c r="D2622" s="108">
        <v>10395.30536</v>
      </c>
      <c r="E2622" s="108">
        <v>783639.3173</v>
      </c>
    </row>
    <row r="2623" spans="1:5" ht="14.5" x14ac:dyDescent="0.35">
      <c r="A2623" s="107" t="s">
        <v>80</v>
      </c>
      <c r="B2623" s="107" t="s">
        <v>45</v>
      </c>
      <c r="C2623" s="107">
        <v>6</v>
      </c>
      <c r="D2623" s="108">
        <v>9998.5376109999997</v>
      </c>
      <c r="E2623" s="108">
        <v>716968.28430000006</v>
      </c>
    </row>
    <row r="2624" spans="1:5" ht="14.5" x14ac:dyDescent="0.35">
      <c r="A2624" s="107" t="s">
        <v>80</v>
      </c>
      <c r="B2624" s="107" t="s">
        <v>45</v>
      </c>
      <c r="C2624" s="107">
        <v>7</v>
      </c>
      <c r="D2624" s="108">
        <v>10095.989299999999</v>
      </c>
      <c r="E2624" s="108">
        <v>722359.79310000001</v>
      </c>
    </row>
    <row r="2625" spans="1:5" ht="14.5" x14ac:dyDescent="0.35">
      <c r="A2625" s="107" t="s">
        <v>80</v>
      </c>
      <c r="B2625" s="107" t="s">
        <v>45</v>
      </c>
      <c r="C2625" s="107">
        <v>8</v>
      </c>
      <c r="D2625" s="108">
        <v>10944.804599999999</v>
      </c>
      <c r="E2625" s="108">
        <v>776256.58400000003</v>
      </c>
    </row>
    <row r="2626" spans="1:5" ht="14.5" x14ac:dyDescent="0.35">
      <c r="A2626" s="107" t="s">
        <v>80</v>
      </c>
      <c r="B2626" s="107" t="s">
        <v>45</v>
      </c>
      <c r="C2626" s="107">
        <v>9</v>
      </c>
      <c r="D2626" s="108">
        <v>9795.4921890000005</v>
      </c>
      <c r="E2626" s="108">
        <v>601880.34299999999</v>
      </c>
    </row>
    <row r="2627" spans="1:5" ht="14.5" x14ac:dyDescent="0.35">
      <c r="A2627" s="107" t="s">
        <v>80</v>
      </c>
      <c r="B2627" s="107" t="s">
        <v>45</v>
      </c>
      <c r="C2627" s="107">
        <v>10</v>
      </c>
      <c r="D2627" s="108">
        <v>9629.7152870000009</v>
      </c>
      <c r="E2627" s="108">
        <v>438091.77340000001</v>
      </c>
    </row>
    <row r="2628" spans="1:5" ht="14.5" x14ac:dyDescent="0.35">
      <c r="A2628" s="107" t="s">
        <v>80</v>
      </c>
      <c r="B2628" s="107" t="s">
        <v>45</v>
      </c>
      <c r="C2628" s="107">
        <v>11</v>
      </c>
      <c r="D2628" s="108">
        <v>10046.507509999999</v>
      </c>
      <c r="E2628" s="108">
        <v>461654.17920000001</v>
      </c>
    </row>
    <row r="2629" spans="1:5" ht="14.5" x14ac:dyDescent="0.35">
      <c r="A2629" s="107" t="s">
        <v>80</v>
      </c>
      <c r="B2629" s="107" t="s">
        <v>45</v>
      </c>
      <c r="C2629" s="107">
        <v>12</v>
      </c>
      <c r="D2629" s="108">
        <v>9818.2893189999995</v>
      </c>
      <c r="E2629" s="108">
        <v>433033.59049999999</v>
      </c>
    </row>
    <row r="2630" spans="1:5" ht="14.5" x14ac:dyDescent="0.35">
      <c r="A2630" s="107" t="s">
        <v>80</v>
      </c>
      <c r="B2630" s="107" t="s">
        <v>46</v>
      </c>
      <c r="C2630" s="107">
        <v>1</v>
      </c>
      <c r="D2630" s="113">
        <v>0</v>
      </c>
      <c r="E2630" s="113">
        <v>0</v>
      </c>
    </row>
    <row r="2631" spans="1:5" ht="14.5" x14ac:dyDescent="0.35">
      <c r="A2631" s="107" t="s">
        <v>80</v>
      </c>
      <c r="B2631" s="107" t="s">
        <v>46</v>
      </c>
      <c r="C2631" s="107">
        <v>2</v>
      </c>
      <c r="D2631" s="113">
        <v>0</v>
      </c>
      <c r="E2631" s="113">
        <v>0</v>
      </c>
    </row>
    <row r="2632" spans="1:5" ht="14.5" x14ac:dyDescent="0.35">
      <c r="A2632" s="107" t="s">
        <v>80</v>
      </c>
      <c r="B2632" s="107" t="s">
        <v>46</v>
      </c>
      <c r="C2632" s="107">
        <v>3</v>
      </c>
      <c r="D2632" s="113">
        <v>0</v>
      </c>
      <c r="E2632" s="113">
        <v>0</v>
      </c>
    </row>
    <row r="2633" spans="1:5" ht="14.5" x14ac:dyDescent="0.35">
      <c r="A2633" s="107" t="s">
        <v>80</v>
      </c>
      <c r="B2633" s="107" t="s">
        <v>46</v>
      </c>
      <c r="C2633" s="107">
        <v>4</v>
      </c>
      <c r="D2633" s="113">
        <v>0</v>
      </c>
      <c r="E2633" s="113">
        <v>0</v>
      </c>
    </row>
    <row r="2634" spans="1:5" ht="14.5" x14ac:dyDescent="0.35">
      <c r="A2634" s="107" t="s">
        <v>80</v>
      </c>
      <c r="B2634" s="107" t="s">
        <v>46</v>
      </c>
      <c r="C2634" s="107">
        <v>5</v>
      </c>
      <c r="D2634" s="113">
        <v>0</v>
      </c>
      <c r="E2634" s="113">
        <v>0</v>
      </c>
    </row>
    <row r="2635" spans="1:5" ht="14.5" x14ac:dyDescent="0.35">
      <c r="A2635" s="107" t="s">
        <v>80</v>
      </c>
      <c r="B2635" s="107" t="s">
        <v>46</v>
      </c>
      <c r="C2635" s="107">
        <v>6</v>
      </c>
      <c r="D2635" s="113">
        <v>0</v>
      </c>
      <c r="E2635" s="113">
        <v>0</v>
      </c>
    </row>
    <row r="2636" spans="1:5" ht="14.5" x14ac:dyDescent="0.35">
      <c r="A2636" s="107" t="s">
        <v>80</v>
      </c>
      <c r="B2636" s="107" t="s">
        <v>46</v>
      </c>
      <c r="C2636" s="107">
        <v>7</v>
      </c>
      <c r="D2636" s="113">
        <v>0</v>
      </c>
      <c r="E2636" s="113">
        <v>0</v>
      </c>
    </row>
    <row r="2637" spans="1:5" ht="14.5" x14ac:dyDescent="0.35">
      <c r="A2637" s="107" t="s">
        <v>80</v>
      </c>
      <c r="B2637" s="107" t="s">
        <v>46</v>
      </c>
      <c r="C2637" s="107">
        <v>8</v>
      </c>
      <c r="D2637" s="113">
        <v>0</v>
      </c>
      <c r="E2637" s="113">
        <v>0</v>
      </c>
    </row>
    <row r="2638" spans="1:5" ht="14.5" x14ac:dyDescent="0.35">
      <c r="A2638" s="107" t="s">
        <v>80</v>
      </c>
      <c r="B2638" s="107" t="s">
        <v>46</v>
      </c>
      <c r="C2638" s="107">
        <v>9</v>
      </c>
      <c r="D2638" s="113">
        <v>0</v>
      </c>
      <c r="E2638" s="113">
        <v>0</v>
      </c>
    </row>
    <row r="2639" spans="1:5" ht="14.5" x14ac:dyDescent="0.35">
      <c r="A2639" s="107" t="s">
        <v>80</v>
      </c>
      <c r="B2639" s="107" t="s">
        <v>46</v>
      </c>
      <c r="C2639" s="107">
        <v>10</v>
      </c>
      <c r="D2639" s="113">
        <v>0</v>
      </c>
      <c r="E2639" s="113">
        <v>0</v>
      </c>
    </row>
    <row r="2640" spans="1:5" ht="14.5" x14ac:dyDescent="0.35">
      <c r="A2640" s="107" t="s">
        <v>80</v>
      </c>
      <c r="B2640" s="107" t="s">
        <v>46</v>
      </c>
      <c r="C2640" s="107">
        <v>11</v>
      </c>
      <c r="D2640" s="113">
        <v>0</v>
      </c>
      <c r="E2640" s="113">
        <v>0</v>
      </c>
    </row>
    <row r="2641" spans="1:5" ht="14.5" x14ac:dyDescent="0.35">
      <c r="A2641" s="107" t="s">
        <v>80</v>
      </c>
      <c r="B2641" s="107" t="s">
        <v>46</v>
      </c>
      <c r="C2641" s="107">
        <v>12</v>
      </c>
      <c r="D2641" s="113">
        <v>0</v>
      </c>
      <c r="E2641" s="113">
        <v>0</v>
      </c>
    </row>
    <row r="2642" spans="1:5" ht="14.5" x14ac:dyDescent="0.35">
      <c r="A2642" s="107" t="s">
        <v>80</v>
      </c>
      <c r="B2642" s="107" t="s">
        <v>48</v>
      </c>
      <c r="C2642" s="107">
        <v>1</v>
      </c>
      <c r="D2642" s="108">
        <v>74678.615749999997</v>
      </c>
      <c r="E2642" s="108">
        <v>6496626.5120000001</v>
      </c>
    </row>
    <row r="2643" spans="1:5" ht="14.5" x14ac:dyDescent="0.35">
      <c r="A2643" s="107" t="s">
        <v>80</v>
      </c>
      <c r="B2643" s="107" t="s">
        <v>48</v>
      </c>
      <c r="C2643" s="107">
        <v>2</v>
      </c>
      <c r="D2643" s="108">
        <v>67709.271840000001</v>
      </c>
      <c r="E2643" s="108">
        <v>5774820.5599999996</v>
      </c>
    </row>
    <row r="2644" spans="1:5" ht="14.5" x14ac:dyDescent="0.35">
      <c r="A2644" s="107" t="s">
        <v>80</v>
      </c>
      <c r="B2644" s="107" t="s">
        <v>48</v>
      </c>
      <c r="C2644" s="107">
        <v>3</v>
      </c>
      <c r="D2644" s="108">
        <v>72130.560140000001</v>
      </c>
      <c r="E2644" s="108">
        <v>6364598.8229999999</v>
      </c>
    </row>
    <row r="2645" spans="1:5" ht="14.5" x14ac:dyDescent="0.35">
      <c r="A2645" s="107" t="s">
        <v>80</v>
      </c>
      <c r="B2645" s="107" t="s">
        <v>48</v>
      </c>
      <c r="C2645" s="107">
        <v>4</v>
      </c>
      <c r="D2645" s="108">
        <v>67386.989589999997</v>
      </c>
      <c r="E2645" s="108">
        <v>5349320.2570000002</v>
      </c>
    </row>
    <row r="2646" spans="1:5" ht="14.5" x14ac:dyDescent="0.35">
      <c r="A2646" s="107" t="s">
        <v>80</v>
      </c>
      <c r="B2646" s="107" t="s">
        <v>48</v>
      </c>
      <c r="C2646" s="107">
        <v>5</v>
      </c>
      <c r="D2646" s="108">
        <v>72317.210699999996</v>
      </c>
      <c r="E2646" s="108">
        <v>5530137.523</v>
      </c>
    </row>
    <row r="2647" spans="1:5" ht="14.5" x14ac:dyDescent="0.35">
      <c r="A2647" s="107" t="s">
        <v>80</v>
      </c>
      <c r="B2647" s="107" t="s">
        <v>48</v>
      </c>
      <c r="C2647" s="107">
        <v>6</v>
      </c>
      <c r="D2647" s="108">
        <v>78180.967640000003</v>
      </c>
      <c r="E2647" s="108">
        <v>5940071.6100000003</v>
      </c>
    </row>
    <row r="2648" spans="1:5" ht="14.5" x14ac:dyDescent="0.35">
      <c r="A2648" s="107" t="s">
        <v>80</v>
      </c>
      <c r="B2648" s="107" t="s">
        <v>48</v>
      </c>
      <c r="C2648" s="107">
        <v>7</v>
      </c>
      <c r="D2648" s="108">
        <v>76849.477960000004</v>
      </c>
      <c r="E2648" s="108">
        <v>5801550.1579999998</v>
      </c>
    </row>
    <row r="2649" spans="1:5" ht="14.5" x14ac:dyDescent="0.35">
      <c r="A2649" s="107" t="s">
        <v>80</v>
      </c>
      <c r="B2649" s="107" t="s">
        <v>48</v>
      </c>
      <c r="C2649" s="107">
        <v>8</v>
      </c>
      <c r="D2649" s="108">
        <v>71666.418250000002</v>
      </c>
      <c r="E2649" s="108">
        <v>5404545.5930000003</v>
      </c>
    </row>
    <row r="2650" spans="1:5" ht="14.5" x14ac:dyDescent="0.35">
      <c r="A2650" s="107" t="s">
        <v>80</v>
      </c>
      <c r="B2650" s="107" t="s">
        <v>48</v>
      </c>
      <c r="C2650" s="107">
        <v>9</v>
      </c>
      <c r="D2650" s="108">
        <v>67869.124230000001</v>
      </c>
      <c r="E2650" s="108">
        <v>4611066.4790000003</v>
      </c>
    </row>
    <row r="2651" spans="1:5" ht="14.5" x14ac:dyDescent="0.35">
      <c r="A2651" s="107" t="s">
        <v>80</v>
      </c>
      <c r="B2651" s="107" t="s">
        <v>48</v>
      </c>
      <c r="C2651" s="107">
        <v>10</v>
      </c>
      <c r="D2651" s="108">
        <v>86482.739400000006</v>
      </c>
      <c r="E2651" s="108">
        <v>4459007.7479999997</v>
      </c>
    </row>
    <row r="2652" spans="1:5" ht="14.5" x14ac:dyDescent="0.35">
      <c r="A2652" s="107" t="s">
        <v>80</v>
      </c>
      <c r="B2652" s="107" t="s">
        <v>48</v>
      </c>
      <c r="C2652" s="107">
        <v>11</v>
      </c>
      <c r="D2652" s="108">
        <v>88429.357749999996</v>
      </c>
      <c r="E2652" s="108">
        <v>4805149.7709999997</v>
      </c>
    </row>
    <row r="2653" spans="1:5" ht="14.5" x14ac:dyDescent="0.35">
      <c r="A2653" s="107" t="s">
        <v>80</v>
      </c>
      <c r="B2653" s="107" t="s">
        <v>48</v>
      </c>
      <c r="C2653" s="107">
        <v>12</v>
      </c>
      <c r="D2653" s="108">
        <v>103029.14260000001</v>
      </c>
      <c r="E2653" s="108">
        <v>5568615.4510000004</v>
      </c>
    </row>
    <row r="2654" spans="1:5" ht="14.5" x14ac:dyDescent="0.35">
      <c r="A2654" s="107" t="s">
        <v>80</v>
      </c>
      <c r="B2654" s="107" t="s">
        <v>49</v>
      </c>
      <c r="C2654" s="107">
        <v>1</v>
      </c>
      <c r="D2654" s="108">
        <v>41257.174950000001</v>
      </c>
      <c r="E2654" s="108">
        <v>3249948.463</v>
      </c>
    </row>
    <row r="2655" spans="1:5" ht="14.5" x14ac:dyDescent="0.35">
      <c r="A2655" s="107" t="s">
        <v>80</v>
      </c>
      <c r="B2655" s="107" t="s">
        <v>49</v>
      </c>
      <c r="C2655" s="107">
        <v>2</v>
      </c>
      <c r="D2655" s="108">
        <v>37226.911789999998</v>
      </c>
      <c r="E2655" s="108">
        <v>2799156.7340000002</v>
      </c>
    </row>
    <row r="2656" spans="1:5" ht="14.5" x14ac:dyDescent="0.35">
      <c r="A2656" s="107" t="s">
        <v>80</v>
      </c>
      <c r="B2656" s="107" t="s">
        <v>49</v>
      </c>
      <c r="C2656" s="107">
        <v>3</v>
      </c>
      <c r="D2656" s="108">
        <v>45601.766510000001</v>
      </c>
      <c r="E2656" s="108">
        <v>3592072.5950000002</v>
      </c>
    </row>
    <row r="2657" spans="1:5" ht="14.5" x14ac:dyDescent="0.35">
      <c r="A2657" s="107" t="s">
        <v>80</v>
      </c>
      <c r="B2657" s="107" t="s">
        <v>49</v>
      </c>
      <c r="C2657" s="107">
        <v>4</v>
      </c>
      <c r="D2657" s="108">
        <v>38592.677759999999</v>
      </c>
      <c r="E2657" s="108">
        <v>2910551.5419999999</v>
      </c>
    </row>
    <row r="2658" spans="1:5" ht="14.5" x14ac:dyDescent="0.35">
      <c r="A2658" s="107" t="s">
        <v>80</v>
      </c>
      <c r="B2658" s="107" t="s">
        <v>49</v>
      </c>
      <c r="C2658" s="107">
        <v>5</v>
      </c>
      <c r="D2658" s="108">
        <v>37578.274949999999</v>
      </c>
      <c r="E2658" s="108">
        <v>2773066.77</v>
      </c>
    </row>
    <row r="2659" spans="1:5" ht="14.5" x14ac:dyDescent="0.35">
      <c r="A2659" s="107" t="s">
        <v>80</v>
      </c>
      <c r="B2659" s="107" t="s">
        <v>49</v>
      </c>
      <c r="C2659" s="107">
        <v>6</v>
      </c>
      <c r="D2659" s="108">
        <v>36023.335120000003</v>
      </c>
      <c r="E2659" s="108">
        <v>2573925.7340000002</v>
      </c>
    </row>
    <row r="2660" spans="1:5" ht="14.5" x14ac:dyDescent="0.35">
      <c r="A2660" s="107" t="s">
        <v>80</v>
      </c>
      <c r="B2660" s="107" t="s">
        <v>49</v>
      </c>
      <c r="C2660" s="107">
        <v>7</v>
      </c>
      <c r="D2660" s="108">
        <v>38754.856590000003</v>
      </c>
      <c r="E2660" s="108">
        <v>2711992.378</v>
      </c>
    </row>
    <row r="2661" spans="1:5" ht="14.5" x14ac:dyDescent="0.35">
      <c r="A2661" s="107" t="s">
        <v>80</v>
      </c>
      <c r="B2661" s="107" t="s">
        <v>49</v>
      </c>
      <c r="C2661" s="107">
        <v>8</v>
      </c>
      <c r="D2661" s="108">
        <v>38532.602529999996</v>
      </c>
      <c r="E2661" s="108">
        <v>2623608.3220000002</v>
      </c>
    </row>
    <row r="2662" spans="1:5" ht="14.5" x14ac:dyDescent="0.35">
      <c r="A2662" s="107" t="s">
        <v>80</v>
      </c>
      <c r="B2662" s="107" t="s">
        <v>49</v>
      </c>
      <c r="C2662" s="107">
        <v>9</v>
      </c>
      <c r="D2662" s="108">
        <v>39065.262289999999</v>
      </c>
      <c r="E2662" s="108">
        <v>2384147.844</v>
      </c>
    </row>
    <row r="2663" spans="1:5" ht="14.5" x14ac:dyDescent="0.35">
      <c r="A2663" s="107" t="s">
        <v>80</v>
      </c>
      <c r="B2663" s="107" t="s">
        <v>49</v>
      </c>
      <c r="C2663" s="107">
        <v>10</v>
      </c>
      <c r="D2663" s="108">
        <v>39538.174650000001</v>
      </c>
      <c r="E2663" s="108">
        <v>1957068.4939999999</v>
      </c>
    </row>
    <row r="2664" spans="1:5" ht="14.5" x14ac:dyDescent="0.35">
      <c r="A2664" s="107" t="s">
        <v>80</v>
      </c>
      <c r="B2664" s="107" t="s">
        <v>49</v>
      </c>
      <c r="C2664" s="107">
        <v>11</v>
      </c>
      <c r="D2664" s="108">
        <v>41626.639510000001</v>
      </c>
      <c r="E2664" s="108">
        <v>2118532.804</v>
      </c>
    </row>
    <row r="2665" spans="1:5" ht="14.5" x14ac:dyDescent="0.35">
      <c r="A2665" s="107" t="s">
        <v>80</v>
      </c>
      <c r="B2665" s="107" t="s">
        <v>49</v>
      </c>
      <c r="C2665" s="107">
        <v>12</v>
      </c>
      <c r="D2665" s="108">
        <v>45971.319580000003</v>
      </c>
      <c r="E2665" s="108">
        <v>2324053.048</v>
      </c>
    </row>
    <row r="2666" spans="1:5" ht="14.5" x14ac:dyDescent="0.35">
      <c r="A2666" s="107" t="s">
        <v>80</v>
      </c>
      <c r="B2666" s="107" t="s">
        <v>50</v>
      </c>
      <c r="C2666" s="107">
        <v>1</v>
      </c>
      <c r="D2666" s="108">
        <v>17089.62386</v>
      </c>
      <c r="E2666" s="108">
        <v>1242746.0349999999</v>
      </c>
    </row>
    <row r="2667" spans="1:5" ht="14.5" x14ac:dyDescent="0.35">
      <c r="A2667" s="107" t="s">
        <v>80</v>
      </c>
      <c r="B2667" s="107" t="s">
        <v>50</v>
      </c>
      <c r="C2667" s="107">
        <v>2</v>
      </c>
      <c r="D2667" s="108">
        <v>2545.0347940000001</v>
      </c>
      <c r="E2667" s="108">
        <v>180000.12609999999</v>
      </c>
    </row>
    <row r="2668" spans="1:5" ht="14.5" x14ac:dyDescent="0.35">
      <c r="A2668" s="107" t="s">
        <v>80</v>
      </c>
      <c r="B2668" s="107" t="s">
        <v>50</v>
      </c>
      <c r="C2668" s="107">
        <v>3</v>
      </c>
      <c r="D2668" s="108">
        <v>5313.4631170000002</v>
      </c>
      <c r="E2668" s="108">
        <v>390342.30820000003</v>
      </c>
    </row>
    <row r="2669" spans="1:5" ht="14.5" x14ac:dyDescent="0.35">
      <c r="A2669" s="107" t="s">
        <v>80</v>
      </c>
      <c r="B2669" s="107" t="s">
        <v>50</v>
      </c>
      <c r="C2669" s="107">
        <v>4</v>
      </c>
      <c r="D2669" s="108">
        <v>5407.0256650000001</v>
      </c>
      <c r="E2669" s="108">
        <v>388507.01250000001</v>
      </c>
    </row>
    <row r="2670" spans="1:5" ht="14.5" x14ac:dyDescent="0.35">
      <c r="A2670" s="107" t="s">
        <v>80</v>
      </c>
      <c r="B2670" s="107" t="s">
        <v>50</v>
      </c>
      <c r="C2670" s="107">
        <v>5</v>
      </c>
      <c r="D2670" s="108">
        <v>4808.6967139999997</v>
      </c>
      <c r="E2670" s="108">
        <v>338666.51650000003</v>
      </c>
    </row>
    <row r="2671" spans="1:5" ht="14.5" x14ac:dyDescent="0.35">
      <c r="A2671" s="107" t="s">
        <v>80</v>
      </c>
      <c r="B2671" s="107" t="s">
        <v>50</v>
      </c>
      <c r="C2671" s="107">
        <v>6</v>
      </c>
      <c r="D2671" s="108">
        <v>5417.9806410000001</v>
      </c>
      <c r="E2671" s="108">
        <v>368167.38130000001</v>
      </c>
    </row>
    <row r="2672" spans="1:5" ht="14.5" x14ac:dyDescent="0.35">
      <c r="A2672" s="107" t="s">
        <v>80</v>
      </c>
      <c r="B2672" s="107" t="s">
        <v>50</v>
      </c>
      <c r="C2672" s="107">
        <v>7</v>
      </c>
      <c r="D2672" s="108">
        <v>5208.7271810000002</v>
      </c>
      <c r="E2672" s="108">
        <v>358171.92940000002</v>
      </c>
    </row>
    <row r="2673" spans="1:5" ht="14.5" x14ac:dyDescent="0.35">
      <c r="A2673" s="107" t="s">
        <v>80</v>
      </c>
      <c r="B2673" s="107" t="s">
        <v>50</v>
      </c>
      <c r="C2673" s="107">
        <v>8</v>
      </c>
      <c r="D2673" s="108">
        <v>4867.0198019999998</v>
      </c>
      <c r="E2673" s="108">
        <v>339155.02490000002</v>
      </c>
    </row>
    <row r="2674" spans="1:5" ht="14.5" x14ac:dyDescent="0.35">
      <c r="A2674" s="107" t="s">
        <v>80</v>
      </c>
      <c r="B2674" s="107" t="s">
        <v>50</v>
      </c>
      <c r="C2674" s="107">
        <v>9</v>
      </c>
      <c r="D2674" s="108">
        <v>4700.1907190000002</v>
      </c>
      <c r="E2674" s="108">
        <v>296847.26779999997</v>
      </c>
    </row>
    <row r="2675" spans="1:5" ht="14.5" x14ac:dyDescent="0.35">
      <c r="A2675" s="107" t="s">
        <v>80</v>
      </c>
      <c r="B2675" s="107" t="s">
        <v>50</v>
      </c>
      <c r="C2675" s="107">
        <v>10</v>
      </c>
      <c r="D2675" s="108">
        <v>12165.633019999999</v>
      </c>
      <c r="E2675" s="108">
        <v>663192.20889999997</v>
      </c>
    </row>
    <row r="2676" spans="1:5" ht="14.5" x14ac:dyDescent="0.35">
      <c r="A2676" s="107" t="s">
        <v>80</v>
      </c>
      <c r="B2676" s="107" t="s">
        <v>50</v>
      </c>
      <c r="C2676" s="107">
        <v>11</v>
      </c>
      <c r="D2676" s="108">
        <v>15581.816489999999</v>
      </c>
      <c r="E2676" s="108">
        <v>828565.72069999995</v>
      </c>
    </row>
    <row r="2677" spans="1:5" ht="14.5" x14ac:dyDescent="0.35">
      <c r="A2677" s="107" t="s">
        <v>80</v>
      </c>
      <c r="B2677" s="107" t="s">
        <v>50</v>
      </c>
      <c r="C2677" s="107">
        <v>12</v>
      </c>
      <c r="D2677" s="108">
        <v>13707.8807</v>
      </c>
      <c r="E2677" s="108">
        <v>750837.06709999999</v>
      </c>
    </row>
    <row r="2678" spans="1:5" ht="14.5" x14ac:dyDescent="0.35">
      <c r="A2678" s="107" t="s">
        <v>80</v>
      </c>
      <c r="B2678" s="107" t="s">
        <v>51</v>
      </c>
      <c r="C2678" s="107">
        <v>1</v>
      </c>
      <c r="D2678" s="108">
        <v>1394.015635</v>
      </c>
      <c r="E2678" s="108">
        <v>100879.5655</v>
      </c>
    </row>
    <row r="2679" spans="1:5" ht="14.5" x14ac:dyDescent="0.35">
      <c r="A2679" s="107" t="s">
        <v>80</v>
      </c>
      <c r="B2679" s="107" t="s">
        <v>51</v>
      </c>
      <c r="C2679" s="107">
        <v>2</v>
      </c>
      <c r="D2679" s="108">
        <v>1433.11166</v>
      </c>
      <c r="E2679" s="108">
        <v>100535.2966</v>
      </c>
    </row>
    <row r="2680" spans="1:5" ht="14.5" x14ac:dyDescent="0.35">
      <c r="A2680" s="107" t="s">
        <v>80</v>
      </c>
      <c r="B2680" s="107" t="s">
        <v>51</v>
      </c>
      <c r="C2680" s="107">
        <v>3</v>
      </c>
      <c r="D2680" s="108">
        <v>1606.408625</v>
      </c>
      <c r="E2680" s="108">
        <v>117013.7647</v>
      </c>
    </row>
    <row r="2681" spans="1:5" ht="14.5" x14ac:dyDescent="0.35">
      <c r="A2681" s="107" t="s">
        <v>80</v>
      </c>
      <c r="B2681" s="107" t="s">
        <v>51</v>
      </c>
      <c r="C2681" s="107">
        <v>4</v>
      </c>
      <c r="D2681" s="108">
        <v>1667.855088</v>
      </c>
      <c r="E2681" s="108">
        <v>118935.54790000001</v>
      </c>
    </row>
    <row r="2682" spans="1:5" ht="14.5" x14ac:dyDescent="0.35">
      <c r="A2682" s="107" t="s">
        <v>80</v>
      </c>
      <c r="B2682" s="107" t="s">
        <v>51</v>
      </c>
      <c r="C2682" s="107">
        <v>5</v>
      </c>
      <c r="D2682" s="108">
        <v>1628.70407</v>
      </c>
      <c r="E2682" s="108">
        <v>112860.93799999999</v>
      </c>
    </row>
    <row r="2683" spans="1:5" ht="14.5" x14ac:dyDescent="0.35">
      <c r="A2683" s="107" t="s">
        <v>80</v>
      </c>
      <c r="B2683" s="107" t="s">
        <v>51</v>
      </c>
      <c r="C2683" s="107">
        <v>6</v>
      </c>
      <c r="D2683" s="108">
        <v>1667.70092</v>
      </c>
      <c r="E2683" s="108">
        <v>110805.981</v>
      </c>
    </row>
    <row r="2684" spans="1:5" ht="14.5" x14ac:dyDescent="0.35">
      <c r="A2684" s="107" t="s">
        <v>80</v>
      </c>
      <c r="B2684" s="107" t="s">
        <v>51</v>
      </c>
      <c r="C2684" s="107">
        <v>7</v>
      </c>
      <c r="D2684" s="108">
        <v>1820.93272</v>
      </c>
      <c r="E2684" s="108">
        <v>122028.56449999999</v>
      </c>
    </row>
    <row r="2685" spans="1:5" ht="14.5" x14ac:dyDescent="0.35">
      <c r="A2685" s="107" t="s">
        <v>80</v>
      </c>
      <c r="B2685" s="107" t="s">
        <v>51</v>
      </c>
      <c r="C2685" s="107">
        <v>8</v>
      </c>
      <c r="D2685" s="108">
        <v>1826.440032</v>
      </c>
      <c r="E2685" s="108">
        <v>122774.79120000001</v>
      </c>
    </row>
    <row r="2686" spans="1:5" ht="14.5" x14ac:dyDescent="0.35">
      <c r="A2686" s="107" t="s">
        <v>80</v>
      </c>
      <c r="B2686" s="107" t="s">
        <v>51</v>
      </c>
      <c r="C2686" s="107">
        <v>9</v>
      </c>
      <c r="D2686" s="108">
        <v>1734.113769</v>
      </c>
      <c r="E2686" s="108">
        <v>105451.499</v>
      </c>
    </row>
    <row r="2687" spans="1:5" ht="14.5" x14ac:dyDescent="0.35">
      <c r="A2687" s="107" t="s">
        <v>80</v>
      </c>
      <c r="B2687" s="107" t="s">
        <v>51</v>
      </c>
      <c r="C2687" s="107">
        <v>10</v>
      </c>
      <c r="D2687" s="108">
        <v>1568.5362130000001</v>
      </c>
      <c r="E2687" s="108">
        <v>77262.580189999993</v>
      </c>
    </row>
    <row r="2688" spans="1:5" ht="14.5" x14ac:dyDescent="0.35">
      <c r="A2688" s="107" t="s">
        <v>80</v>
      </c>
      <c r="B2688" s="107" t="s">
        <v>51</v>
      </c>
      <c r="C2688" s="107">
        <v>11</v>
      </c>
      <c r="D2688" s="108">
        <v>1754.306049</v>
      </c>
      <c r="E2688" s="108">
        <v>87089.440159999998</v>
      </c>
    </row>
    <row r="2689" spans="1:5" ht="14.5" x14ac:dyDescent="0.35">
      <c r="A2689" s="107" t="s">
        <v>80</v>
      </c>
      <c r="B2689" s="107" t="s">
        <v>51</v>
      </c>
      <c r="C2689" s="107">
        <v>12</v>
      </c>
      <c r="D2689" s="108">
        <v>1744.8154529999999</v>
      </c>
      <c r="E2689" s="108">
        <v>85249.42959</v>
      </c>
    </row>
    <row r="2690" spans="1:5" ht="14.5" x14ac:dyDescent="0.35">
      <c r="A2690" s="107" t="s">
        <v>80</v>
      </c>
      <c r="B2690" s="107" t="s">
        <v>52</v>
      </c>
      <c r="C2690" s="107">
        <v>1</v>
      </c>
      <c r="D2690" s="108">
        <v>7688.8749550000002</v>
      </c>
      <c r="E2690" s="108">
        <v>633911.48789999995</v>
      </c>
    </row>
    <row r="2691" spans="1:5" ht="14.5" x14ac:dyDescent="0.35">
      <c r="A2691" s="107" t="s">
        <v>80</v>
      </c>
      <c r="B2691" s="107" t="s">
        <v>52</v>
      </c>
      <c r="C2691" s="107">
        <v>2</v>
      </c>
      <c r="D2691" s="108">
        <v>6073.3164479999996</v>
      </c>
      <c r="E2691" s="108">
        <v>483126.4816</v>
      </c>
    </row>
    <row r="2692" spans="1:5" ht="14.5" x14ac:dyDescent="0.35">
      <c r="A2692" s="107" t="s">
        <v>80</v>
      </c>
      <c r="B2692" s="107" t="s">
        <v>52</v>
      </c>
      <c r="C2692" s="107">
        <v>3</v>
      </c>
      <c r="D2692" s="108">
        <v>7407.3734850000001</v>
      </c>
      <c r="E2692" s="108">
        <v>606318.34069999994</v>
      </c>
    </row>
    <row r="2693" spans="1:5" ht="14.5" x14ac:dyDescent="0.35">
      <c r="A2693" s="107" t="s">
        <v>80</v>
      </c>
      <c r="B2693" s="107" t="s">
        <v>52</v>
      </c>
      <c r="C2693" s="107">
        <v>4</v>
      </c>
      <c r="D2693" s="108">
        <v>6278.6735449999996</v>
      </c>
      <c r="E2693" s="108">
        <v>475947.53600000002</v>
      </c>
    </row>
    <row r="2694" spans="1:5" ht="14.5" x14ac:dyDescent="0.35">
      <c r="A2694" s="107" t="s">
        <v>80</v>
      </c>
      <c r="B2694" s="107" t="s">
        <v>52</v>
      </c>
      <c r="C2694" s="107">
        <v>5</v>
      </c>
      <c r="D2694" s="108">
        <v>7216.6316219999999</v>
      </c>
      <c r="E2694" s="108">
        <v>551992.0577</v>
      </c>
    </row>
    <row r="2695" spans="1:5" ht="14.5" x14ac:dyDescent="0.35">
      <c r="A2695" s="107" t="s">
        <v>80</v>
      </c>
      <c r="B2695" s="107" t="s">
        <v>52</v>
      </c>
      <c r="C2695" s="107">
        <v>6</v>
      </c>
      <c r="D2695" s="108">
        <v>6735.7896739999996</v>
      </c>
      <c r="E2695" s="108">
        <v>502568.37969999999</v>
      </c>
    </row>
    <row r="2696" spans="1:5" ht="14.5" x14ac:dyDescent="0.35">
      <c r="A2696" s="107" t="s">
        <v>80</v>
      </c>
      <c r="B2696" s="107" t="s">
        <v>52</v>
      </c>
      <c r="C2696" s="107">
        <v>7</v>
      </c>
      <c r="D2696" s="108">
        <v>7613.999452</v>
      </c>
      <c r="E2696" s="108">
        <v>562551.35649999999</v>
      </c>
    </row>
    <row r="2697" spans="1:5" ht="14.5" x14ac:dyDescent="0.35">
      <c r="A2697" s="107" t="s">
        <v>80</v>
      </c>
      <c r="B2697" s="107" t="s">
        <v>52</v>
      </c>
      <c r="C2697" s="107">
        <v>8</v>
      </c>
      <c r="D2697" s="108">
        <v>7773.4555819999996</v>
      </c>
      <c r="E2697" s="108">
        <v>574786.25650000002</v>
      </c>
    </row>
    <row r="2698" spans="1:5" ht="14.5" x14ac:dyDescent="0.35">
      <c r="A2698" s="107" t="s">
        <v>80</v>
      </c>
      <c r="B2698" s="107" t="s">
        <v>52</v>
      </c>
      <c r="C2698" s="107">
        <v>9</v>
      </c>
      <c r="D2698" s="108">
        <v>8441.7555869999997</v>
      </c>
      <c r="E2698" s="108">
        <v>568304.57700000005</v>
      </c>
    </row>
    <row r="2699" spans="1:5" ht="14.5" x14ac:dyDescent="0.35">
      <c r="A2699" s="107" t="s">
        <v>80</v>
      </c>
      <c r="B2699" s="107" t="s">
        <v>52</v>
      </c>
      <c r="C2699" s="107">
        <v>10</v>
      </c>
      <c r="D2699" s="108">
        <v>8281.314128</v>
      </c>
      <c r="E2699" s="108">
        <v>422330.85200000001</v>
      </c>
    </row>
    <row r="2700" spans="1:5" ht="14.5" x14ac:dyDescent="0.35">
      <c r="A2700" s="107" t="s">
        <v>80</v>
      </c>
      <c r="B2700" s="107" t="s">
        <v>52</v>
      </c>
      <c r="C2700" s="107">
        <v>11</v>
      </c>
      <c r="D2700" s="108">
        <v>8839.9388529999997</v>
      </c>
      <c r="E2700" s="108">
        <v>472934.65990000003</v>
      </c>
    </row>
    <row r="2701" spans="1:5" ht="14.5" x14ac:dyDescent="0.35">
      <c r="A2701" s="107" t="s">
        <v>80</v>
      </c>
      <c r="B2701" s="107" t="s">
        <v>52</v>
      </c>
      <c r="C2701" s="107">
        <v>12</v>
      </c>
      <c r="D2701" s="108">
        <v>9362.2343839999994</v>
      </c>
      <c r="E2701" s="108">
        <v>508674.34220000001</v>
      </c>
    </row>
    <row r="2702" spans="1:5" ht="14.5" x14ac:dyDescent="0.35">
      <c r="A2702" s="107" t="s">
        <v>80</v>
      </c>
      <c r="B2702" s="107" t="s">
        <v>53</v>
      </c>
      <c r="C2702" s="107">
        <v>1</v>
      </c>
      <c r="D2702" s="108">
        <v>1594.6371099999999</v>
      </c>
      <c r="E2702" s="108">
        <v>113457.6943</v>
      </c>
    </row>
    <row r="2703" spans="1:5" ht="14.5" x14ac:dyDescent="0.35">
      <c r="A2703" s="107" t="s">
        <v>80</v>
      </c>
      <c r="B2703" s="107" t="s">
        <v>53</v>
      </c>
      <c r="C2703" s="107">
        <v>2</v>
      </c>
      <c r="D2703" s="108">
        <v>1251.270037</v>
      </c>
      <c r="E2703" s="108">
        <v>85214.72941</v>
      </c>
    </row>
    <row r="2704" spans="1:5" ht="14.5" x14ac:dyDescent="0.35">
      <c r="A2704" s="107" t="s">
        <v>80</v>
      </c>
      <c r="B2704" s="107" t="s">
        <v>53</v>
      </c>
      <c r="C2704" s="107">
        <v>3</v>
      </c>
      <c r="D2704" s="108">
        <v>1148.3430800000001</v>
      </c>
      <c r="E2704" s="108">
        <v>81159.055649999995</v>
      </c>
    </row>
    <row r="2705" spans="1:5" ht="14.5" x14ac:dyDescent="0.35">
      <c r="A2705" s="107" t="s">
        <v>80</v>
      </c>
      <c r="B2705" s="107" t="s">
        <v>53</v>
      </c>
      <c r="C2705" s="107">
        <v>4</v>
      </c>
      <c r="D2705" s="108">
        <v>917.07177960000001</v>
      </c>
      <c r="E2705" s="108">
        <v>62667.919569999998</v>
      </c>
    </row>
    <row r="2706" spans="1:5" ht="14.5" x14ac:dyDescent="0.35">
      <c r="A2706" s="107" t="s">
        <v>80</v>
      </c>
      <c r="B2706" s="107" t="s">
        <v>53</v>
      </c>
      <c r="C2706" s="107">
        <v>5</v>
      </c>
      <c r="D2706" s="108">
        <v>1178.9157620000001</v>
      </c>
      <c r="E2706" s="108">
        <v>79727.204899999997</v>
      </c>
    </row>
    <row r="2707" spans="1:5" ht="14.5" x14ac:dyDescent="0.35">
      <c r="A2707" s="107" t="s">
        <v>80</v>
      </c>
      <c r="B2707" s="107" t="s">
        <v>53</v>
      </c>
      <c r="C2707" s="107">
        <v>6</v>
      </c>
      <c r="D2707" s="108">
        <v>1285.5233330000001</v>
      </c>
      <c r="E2707" s="108">
        <v>84810.868780000004</v>
      </c>
    </row>
    <row r="2708" spans="1:5" ht="14.5" x14ac:dyDescent="0.35">
      <c r="A2708" s="107" t="s">
        <v>80</v>
      </c>
      <c r="B2708" s="107" t="s">
        <v>53</v>
      </c>
      <c r="C2708" s="107">
        <v>7</v>
      </c>
      <c r="D2708" s="108">
        <v>1398.1599670000001</v>
      </c>
      <c r="E2708" s="108">
        <v>94029.381550000006</v>
      </c>
    </row>
    <row r="2709" spans="1:5" ht="14.5" x14ac:dyDescent="0.35">
      <c r="A2709" s="107" t="s">
        <v>80</v>
      </c>
      <c r="B2709" s="107" t="s">
        <v>53</v>
      </c>
      <c r="C2709" s="107">
        <v>8</v>
      </c>
      <c r="D2709" s="108">
        <v>839.75188470000001</v>
      </c>
      <c r="E2709" s="108">
        <v>57634.811459999997</v>
      </c>
    </row>
    <row r="2710" spans="1:5" ht="14.5" x14ac:dyDescent="0.35">
      <c r="A2710" s="107" t="s">
        <v>80</v>
      </c>
      <c r="B2710" s="107" t="s">
        <v>53</v>
      </c>
      <c r="C2710" s="107">
        <v>9</v>
      </c>
      <c r="D2710" s="108">
        <v>790.42375749999997</v>
      </c>
      <c r="E2710" s="108">
        <v>51262.258620000001</v>
      </c>
    </row>
    <row r="2711" spans="1:5" ht="14.5" x14ac:dyDescent="0.35">
      <c r="A2711" s="107" t="s">
        <v>80</v>
      </c>
      <c r="B2711" s="107" t="s">
        <v>53</v>
      </c>
      <c r="C2711" s="107">
        <v>10</v>
      </c>
      <c r="D2711" s="108">
        <v>1498.8241869999999</v>
      </c>
      <c r="E2711" s="108">
        <v>77401.329029999994</v>
      </c>
    </row>
    <row r="2712" spans="1:5" ht="14.5" x14ac:dyDescent="0.35">
      <c r="A2712" s="107" t="s">
        <v>80</v>
      </c>
      <c r="B2712" s="107" t="s">
        <v>53</v>
      </c>
      <c r="C2712" s="107">
        <v>11</v>
      </c>
      <c r="D2712" s="108">
        <v>1007.688417</v>
      </c>
      <c r="E2712" s="108">
        <v>52985.015429999999</v>
      </c>
    </row>
    <row r="2713" spans="1:5" ht="14.5" x14ac:dyDescent="0.35">
      <c r="A2713" s="107" t="s">
        <v>80</v>
      </c>
      <c r="B2713" s="107" t="s">
        <v>53</v>
      </c>
      <c r="C2713" s="107">
        <v>12</v>
      </c>
      <c r="D2713" s="108">
        <v>1375.865832</v>
      </c>
      <c r="E2713" s="108">
        <v>69789.161949999994</v>
      </c>
    </row>
    <row r="2714" spans="1:5" ht="14.5" x14ac:dyDescent="0.35">
      <c r="A2714" s="107" t="s">
        <v>80</v>
      </c>
      <c r="B2714" s="107" t="s">
        <v>234</v>
      </c>
      <c r="C2714" s="107">
        <v>1</v>
      </c>
      <c r="D2714" s="108">
        <v>11267.04335</v>
      </c>
      <c r="E2714" s="108">
        <v>983579.57079999999</v>
      </c>
    </row>
    <row r="2715" spans="1:5" ht="14.5" x14ac:dyDescent="0.35">
      <c r="A2715" s="107" t="s">
        <v>80</v>
      </c>
      <c r="B2715" s="107" t="s">
        <v>234</v>
      </c>
      <c r="C2715" s="107">
        <v>2</v>
      </c>
      <c r="D2715" s="108">
        <v>10160.572690000001</v>
      </c>
      <c r="E2715" s="108">
        <v>869536.15599999996</v>
      </c>
    </row>
    <row r="2716" spans="1:5" ht="14.5" x14ac:dyDescent="0.35">
      <c r="A2716" s="107" t="s">
        <v>80</v>
      </c>
      <c r="B2716" s="107" t="s">
        <v>234</v>
      </c>
      <c r="C2716" s="107">
        <v>3</v>
      </c>
      <c r="D2716" s="108">
        <v>10855.35535</v>
      </c>
      <c r="E2716" s="108">
        <v>947464.3835</v>
      </c>
    </row>
    <row r="2717" spans="1:5" ht="14.5" x14ac:dyDescent="0.35">
      <c r="A2717" s="107" t="s">
        <v>80</v>
      </c>
      <c r="B2717" s="107" t="s">
        <v>234</v>
      </c>
      <c r="C2717" s="107">
        <v>4</v>
      </c>
      <c r="D2717" s="108">
        <v>9806.4444769999991</v>
      </c>
      <c r="E2717" s="108">
        <v>768119.16599999997</v>
      </c>
    </row>
    <row r="2718" spans="1:5" ht="14.5" x14ac:dyDescent="0.35">
      <c r="A2718" s="107" t="s">
        <v>80</v>
      </c>
      <c r="B2718" s="107" t="s">
        <v>234</v>
      </c>
      <c r="C2718" s="107">
        <v>5</v>
      </c>
      <c r="D2718" s="108">
        <v>10612.904490000001</v>
      </c>
      <c r="E2718" s="108">
        <v>802625.52639999997</v>
      </c>
    </row>
    <row r="2719" spans="1:5" ht="14.5" x14ac:dyDescent="0.35">
      <c r="A2719" s="107" t="s">
        <v>80</v>
      </c>
      <c r="B2719" s="107" t="s">
        <v>234</v>
      </c>
      <c r="C2719" s="107">
        <v>6</v>
      </c>
      <c r="D2719" s="108">
        <v>11669.15166</v>
      </c>
      <c r="E2719" s="108">
        <v>927274.53209999995</v>
      </c>
    </row>
    <row r="2720" spans="1:5" ht="14.5" x14ac:dyDescent="0.35">
      <c r="A2720" s="107" t="s">
        <v>80</v>
      </c>
      <c r="B2720" s="107" t="s">
        <v>234</v>
      </c>
      <c r="C2720" s="107">
        <v>7</v>
      </c>
      <c r="D2720" s="108">
        <v>11555.887580000001</v>
      </c>
      <c r="E2720" s="108">
        <v>892619.07409999997</v>
      </c>
    </row>
    <row r="2721" spans="1:5" ht="14.5" x14ac:dyDescent="0.35">
      <c r="A2721" s="107" t="s">
        <v>80</v>
      </c>
      <c r="B2721" s="107" t="s">
        <v>234</v>
      </c>
      <c r="C2721" s="107">
        <v>8</v>
      </c>
      <c r="D2721" s="108">
        <v>10696.055780000001</v>
      </c>
      <c r="E2721" s="108">
        <v>810465.62930000003</v>
      </c>
    </row>
    <row r="2722" spans="1:5" ht="14.5" x14ac:dyDescent="0.35">
      <c r="A2722" s="107" t="s">
        <v>80</v>
      </c>
      <c r="B2722" s="107" t="s">
        <v>234</v>
      </c>
      <c r="C2722" s="107">
        <v>9</v>
      </c>
      <c r="D2722" s="108">
        <v>10085.935009999999</v>
      </c>
      <c r="E2722" s="108">
        <v>675034.28929999995</v>
      </c>
    </row>
    <row r="2723" spans="1:5" ht="14.5" x14ac:dyDescent="0.35">
      <c r="A2723" s="107" t="s">
        <v>80</v>
      </c>
      <c r="B2723" s="107" t="s">
        <v>234</v>
      </c>
      <c r="C2723" s="107">
        <v>10</v>
      </c>
      <c r="D2723" s="108">
        <v>10035.569799999999</v>
      </c>
      <c r="E2723" s="108">
        <v>435574.3089</v>
      </c>
    </row>
    <row r="2724" spans="1:5" ht="14.5" x14ac:dyDescent="0.35">
      <c r="A2724" s="107" t="s">
        <v>80</v>
      </c>
      <c r="B2724" s="107" t="s">
        <v>234</v>
      </c>
      <c r="C2724" s="107">
        <v>11</v>
      </c>
      <c r="D2724" s="108">
        <v>10269.9028</v>
      </c>
      <c r="E2724" s="108">
        <v>504209.90749999997</v>
      </c>
    </row>
    <row r="2725" spans="1:5" ht="14.5" x14ac:dyDescent="0.35">
      <c r="A2725" s="107" t="s">
        <v>80</v>
      </c>
      <c r="B2725" s="107" t="s">
        <v>234</v>
      </c>
      <c r="C2725" s="107">
        <v>12</v>
      </c>
      <c r="D2725" s="108">
        <v>10719.88085</v>
      </c>
      <c r="E2725" s="108">
        <v>532686.65509999997</v>
      </c>
    </row>
    <row r="2726" spans="1:5" ht="14.5" x14ac:dyDescent="0.35">
      <c r="A2726" s="107" t="s">
        <v>80</v>
      </c>
      <c r="B2726" s="107" t="s">
        <v>230</v>
      </c>
      <c r="C2726" s="107">
        <v>1</v>
      </c>
      <c r="D2726" s="108">
        <v>16113.926820000001</v>
      </c>
      <c r="E2726" s="108">
        <v>1408039.517</v>
      </c>
    </row>
    <row r="2727" spans="1:5" ht="14.5" x14ac:dyDescent="0.35">
      <c r="A2727" s="107" t="s">
        <v>80</v>
      </c>
      <c r="B2727" s="107" t="s">
        <v>230</v>
      </c>
      <c r="C2727" s="107">
        <v>2</v>
      </c>
      <c r="D2727" s="108">
        <v>14528.99639</v>
      </c>
      <c r="E2727" s="108">
        <v>1244639.915</v>
      </c>
    </row>
    <row r="2728" spans="1:5" ht="14.5" x14ac:dyDescent="0.35">
      <c r="A2728" s="107" t="s">
        <v>80</v>
      </c>
      <c r="B2728" s="107" t="s">
        <v>230</v>
      </c>
      <c r="C2728" s="107">
        <v>3</v>
      </c>
      <c r="D2728" s="108">
        <v>15496.94837</v>
      </c>
      <c r="E2728" s="108">
        <v>1352560.9069999999</v>
      </c>
    </row>
    <row r="2729" spans="1:5" ht="14.5" x14ac:dyDescent="0.35">
      <c r="A2729" s="107" t="s">
        <v>80</v>
      </c>
      <c r="B2729" s="107" t="s">
        <v>230</v>
      </c>
      <c r="C2729" s="107">
        <v>4</v>
      </c>
      <c r="D2729" s="108">
        <v>14020.546050000001</v>
      </c>
      <c r="E2729" s="108">
        <v>1098198.0330000001</v>
      </c>
    </row>
    <row r="2730" spans="1:5" ht="14.5" x14ac:dyDescent="0.35">
      <c r="A2730" s="107" t="s">
        <v>80</v>
      </c>
      <c r="B2730" s="107" t="s">
        <v>230</v>
      </c>
      <c r="C2730" s="107">
        <v>5</v>
      </c>
      <c r="D2730" s="108">
        <v>15166.66473</v>
      </c>
      <c r="E2730" s="108">
        <v>1147026.335</v>
      </c>
    </row>
    <row r="2731" spans="1:5" ht="14.5" x14ac:dyDescent="0.35">
      <c r="A2731" s="107" t="s">
        <v>80</v>
      </c>
      <c r="B2731" s="107" t="s">
        <v>230</v>
      </c>
      <c r="C2731" s="107">
        <v>6</v>
      </c>
      <c r="D2731" s="108">
        <v>16614.758279999998</v>
      </c>
      <c r="E2731" s="108">
        <v>1318148.9369999999</v>
      </c>
    </row>
    <row r="2732" spans="1:5" ht="14.5" x14ac:dyDescent="0.35">
      <c r="A2732" s="107" t="s">
        <v>80</v>
      </c>
      <c r="B2732" s="107" t="s">
        <v>230</v>
      </c>
      <c r="C2732" s="107">
        <v>7</v>
      </c>
      <c r="D2732" s="108">
        <v>16134.70779</v>
      </c>
      <c r="E2732" s="108">
        <v>1239209.3089999999</v>
      </c>
    </row>
    <row r="2733" spans="1:5" ht="14.5" x14ac:dyDescent="0.35">
      <c r="A2733" s="107" t="s">
        <v>80</v>
      </c>
      <c r="B2733" s="107" t="s">
        <v>230</v>
      </c>
      <c r="C2733" s="107">
        <v>8</v>
      </c>
      <c r="D2733" s="108">
        <v>14937.567660000001</v>
      </c>
      <c r="E2733" s="108">
        <v>1123791.7390000001</v>
      </c>
    </row>
    <row r="2734" spans="1:5" ht="14.5" x14ac:dyDescent="0.35">
      <c r="A2734" s="107" t="s">
        <v>80</v>
      </c>
      <c r="B2734" s="107" t="s">
        <v>230</v>
      </c>
      <c r="C2734" s="107">
        <v>9</v>
      </c>
      <c r="D2734" s="108">
        <v>14377.951929999999</v>
      </c>
      <c r="E2734" s="108">
        <v>962300.21519999998</v>
      </c>
    </row>
    <row r="2735" spans="1:5" ht="14.5" x14ac:dyDescent="0.35">
      <c r="A2735" s="107" t="s">
        <v>80</v>
      </c>
      <c r="B2735" s="107" t="s">
        <v>230</v>
      </c>
      <c r="C2735" s="107">
        <v>10</v>
      </c>
      <c r="D2735" s="108">
        <v>14309.68974</v>
      </c>
      <c r="E2735" s="108">
        <v>621025.53339999996</v>
      </c>
    </row>
    <row r="2736" spans="1:5" ht="14.5" x14ac:dyDescent="0.35">
      <c r="A2736" s="107" t="s">
        <v>80</v>
      </c>
      <c r="B2736" s="107" t="s">
        <v>230</v>
      </c>
      <c r="C2736" s="107">
        <v>11</v>
      </c>
      <c r="D2736" s="108">
        <v>14644.842269999999</v>
      </c>
      <c r="E2736" s="108">
        <v>718907.69889999996</v>
      </c>
    </row>
    <row r="2737" spans="1:5" ht="14.5" x14ac:dyDescent="0.35">
      <c r="A2737" s="107" t="s">
        <v>80</v>
      </c>
      <c r="B2737" s="107" t="s">
        <v>230</v>
      </c>
      <c r="C2737" s="107">
        <v>12</v>
      </c>
      <c r="D2737" s="108">
        <v>15288.92965</v>
      </c>
      <c r="E2737" s="108">
        <v>759658.78709999996</v>
      </c>
    </row>
    <row r="2738" spans="1:5" ht="14.5" x14ac:dyDescent="0.35">
      <c r="A2738" s="107" t="s">
        <v>80</v>
      </c>
      <c r="B2738" s="107" t="s">
        <v>225</v>
      </c>
      <c r="C2738" s="107">
        <v>1</v>
      </c>
      <c r="D2738" s="108">
        <v>16406.663850000001</v>
      </c>
      <c r="E2738" s="108">
        <v>1271872.004</v>
      </c>
    </row>
    <row r="2739" spans="1:5" ht="14.5" x14ac:dyDescent="0.35">
      <c r="A2739" s="107" t="s">
        <v>80</v>
      </c>
      <c r="B2739" s="107" t="s">
        <v>225</v>
      </c>
      <c r="C2739" s="107">
        <v>2</v>
      </c>
      <c r="D2739" s="108">
        <v>14818.284309999999</v>
      </c>
      <c r="E2739" s="108">
        <v>1103783.774</v>
      </c>
    </row>
    <row r="2740" spans="1:5" ht="14.5" x14ac:dyDescent="0.35">
      <c r="A2740" s="107" t="s">
        <v>80</v>
      </c>
      <c r="B2740" s="107" t="s">
        <v>225</v>
      </c>
      <c r="C2740" s="107">
        <v>3</v>
      </c>
      <c r="D2740" s="108">
        <v>16313.98048</v>
      </c>
      <c r="E2740" s="108">
        <v>1282635.7450000001</v>
      </c>
    </row>
    <row r="2741" spans="1:5" ht="14.5" x14ac:dyDescent="0.35">
      <c r="A2741" s="107" t="s">
        <v>80</v>
      </c>
      <c r="B2741" s="107" t="s">
        <v>225</v>
      </c>
      <c r="C2741" s="107">
        <v>4</v>
      </c>
      <c r="D2741" s="108">
        <v>15968.189549999999</v>
      </c>
      <c r="E2741" s="108">
        <v>1233697.372</v>
      </c>
    </row>
    <row r="2742" spans="1:5" ht="14.5" x14ac:dyDescent="0.35">
      <c r="A2742" s="107" t="s">
        <v>80</v>
      </c>
      <c r="B2742" s="107" t="s">
        <v>225</v>
      </c>
      <c r="C2742" s="107">
        <v>5</v>
      </c>
      <c r="D2742" s="108">
        <v>17155.536380000001</v>
      </c>
      <c r="E2742" s="108">
        <v>1311305.919</v>
      </c>
    </row>
    <row r="2743" spans="1:5" ht="14.5" x14ac:dyDescent="0.35">
      <c r="A2743" s="107" t="s">
        <v>80</v>
      </c>
      <c r="B2743" s="107" t="s">
        <v>225</v>
      </c>
      <c r="C2743" s="107">
        <v>6</v>
      </c>
      <c r="D2743" s="108">
        <v>18852.41547</v>
      </c>
      <c r="E2743" s="108">
        <v>1360148.531</v>
      </c>
    </row>
    <row r="2744" spans="1:5" ht="14.5" x14ac:dyDescent="0.35">
      <c r="A2744" s="107" t="s">
        <v>80</v>
      </c>
      <c r="B2744" s="107" t="s">
        <v>225</v>
      </c>
      <c r="C2744" s="107">
        <v>7</v>
      </c>
      <c r="D2744" s="108">
        <v>19300.992440000002</v>
      </c>
      <c r="E2744" s="108">
        <v>1388736.6850000001</v>
      </c>
    </row>
    <row r="2745" spans="1:5" ht="14.5" x14ac:dyDescent="0.35">
      <c r="A2745" s="107" t="s">
        <v>80</v>
      </c>
      <c r="B2745" s="107" t="s">
        <v>225</v>
      </c>
      <c r="C2745" s="107">
        <v>8</v>
      </c>
      <c r="D2745" s="108">
        <v>17877.23935</v>
      </c>
      <c r="E2745" s="108">
        <v>1266472.3259999999</v>
      </c>
    </row>
    <row r="2746" spans="1:5" ht="14.5" x14ac:dyDescent="0.35">
      <c r="A2746" s="107" t="s">
        <v>80</v>
      </c>
      <c r="B2746" s="107" t="s">
        <v>225</v>
      </c>
      <c r="C2746" s="107">
        <v>9</v>
      </c>
      <c r="D2746" s="108">
        <v>16001.285389999999</v>
      </c>
      <c r="E2746" s="108">
        <v>980024.14419999998</v>
      </c>
    </row>
    <row r="2747" spans="1:5" ht="14.5" x14ac:dyDescent="0.35">
      <c r="A2747" s="107" t="s">
        <v>80</v>
      </c>
      <c r="B2747" s="107" t="s">
        <v>225</v>
      </c>
      <c r="C2747" s="107">
        <v>10</v>
      </c>
      <c r="D2747" s="108">
        <v>15562.487779999999</v>
      </c>
      <c r="E2747" s="108">
        <v>708750.82189999998</v>
      </c>
    </row>
    <row r="2748" spans="1:5" ht="14.5" x14ac:dyDescent="0.35">
      <c r="A2748" s="107" t="s">
        <v>80</v>
      </c>
      <c r="B2748" s="107" t="s">
        <v>225</v>
      </c>
      <c r="C2748" s="107">
        <v>11</v>
      </c>
      <c r="D2748" s="108">
        <v>15765.172710000001</v>
      </c>
      <c r="E2748" s="108">
        <v>718954.90520000004</v>
      </c>
    </row>
    <row r="2749" spans="1:5" ht="14.5" x14ac:dyDescent="0.35">
      <c r="A2749" s="107" t="s">
        <v>80</v>
      </c>
      <c r="B2749" s="107" t="s">
        <v>225</v>
      </c>
      <c r="C2749" s="107">
        <v>12</v>
      </c>
      <c r="D2749" s="108">
        <v>16555.473249999999</v>
      </c>
      <c r="E2749" s="108">
        <v>741382.3676</v>
      </c>
    </row>
    <row r="2750" spans="1:5" ht="14.5" x14ac:dyDescent="0.35">
      <c r="A2750" s="107" t="s">
        <v>80</v>
      </c>
      <c r="B2750" s="107" t="s">
        <v>54</v>
      </c>
      <c r="C2750" s="107">
        <v>1</v>
      </c>
      <c r="D2750" s="108">
        <v>6982.6649360000001</v>
      </c>
      <c r="E2750" s="108">
        <v>523106.64970000001</v>
      </c>
    </row>
    <row r="2751" spans="1:5" ht="14.5" x14ac:dyDescent="0.35">
      <c r="A2751" s="107" t="s">
        <v>80</v>
      </c>
      <c r="B2751" s="107" t="s">
        <v>54</v>
      </c>
      <c r="C2751" s="107">
        <v>2</v>
      </c>
      <c r="D2751" s="108">
        <v>5237.2676220000003</v>
      </c>
      <c r="E2751" s="108">
        <v>380161.9399</v>
      </c>
    </row>
    <row r="2752" spans="1:5" ht="14.5" x14ac:dyDescent="0.35">
      <c r="A2752" s="107" t="s">
        <v>80</v>
      </c>
      <c r="B2752" s="107" t="s">
        <v>54</v>
      </c>
      <c r="C2752" s="107">
        <v>3</v>
      </c>
      <c r="D2752" s="108">
        <v>7616.2382900000002</v>
      </c>
      <c r="E2752" s="108">
        <v>582905.66980000003</v>
      </c>
    </row>
    <row r="2753" spans="1:5" ht="14.5" x14ac:dyDescent="0.35">
      <c r="A2753" s="107" t="s">
        <v>80</v>
      </c>
      <c r="B2753" s="107" t="s">
        <v>54</v>
      </c>
      <c r="C2753" s="107">
        <v>4</v>
      </c>
      <c r="D2753" s="108">
        <v>7709.6972040000001</v>
      </c>
      <c r="E2753" s="108">
        <v>580338.24639999995</v>
      </c>
    </row>
    <row r="2754" spans="1:5" ht="14.5" x14ac:dyDescent="0.35">
      <c r="A2754" s="107" t="s">
        <v>80</v>
      </c>
      <c r="B2754" s="107" t="s">
        <v>54</v>
      </c>
      <c r="C2754" s="107">
        <v>5</v>
      </c>
      <c r="D2754" s="108">
        <v>7138.5445959999997</v>
      </c>
      <c r="E2754" s="108">
        <v>529140.7121</v>
      </c>
    </row>
    <row r="2755" spans="1:5" ht="14.5" x14ac:dyDescent="0.35">
      <c r="A2755" s="107" t="s">
        <v>80</v>
      </c>
      <c r="B2755" s="107" t="s">
        <v>54</v>
      </c>
      <c r="C2755" s="107">
        <v>6</v>
      </c>
      <c r="D2755" s="108">
        <v>4600.8347379999996</v>
      </c>
      <c r="E2755" s="108">
        <v>324709.47090000001</v>
      </c>
    </row>
    <row r="2756" spans="1:5" ht="14.5" x14ac:dyDescent="0.35">
      <c r="A2756" s="107" t="s">
        <v>80</v>
      </c>
      <c r="B2756" s="107" t="s">
        <v>54</v>
      </c>
      <c r="C2756" s="107">
        <v>7</v>
      </c>
      <c r="D2756" s="108">
        <v>7817.2188859999997</v>
      </c>
      <c r="E2756" s="108">
        <v>547304.89800000004</v>
      </c>
    </row>
    <row r="2757" spans="1:5" ht="14.5" x14ac:dyDescent="0.35">
      <c r="A2757" s="107" t="s">
        <v>80</v>
      </c>
      <c r="B2757" s="107" t="s">
        <v>54</v>
      </c>
      <c r="C2757" s="107">
        <v>8</v>
      </c>
      <c r="D2757" s="108">
        <v>7479.5149590000001</v>
      </c>
      <c r="E2757" s="108">
        <v>511958.46220000001</v>
      </c>
    </row>
    <row r="2758" spans="1:5" ht="14.5" x14ac:dyDescent="0.35">
      <c r="A2758" s="107" t="s">
        <v>80</v>
      </c>
      <c r="B2758" s="107" t="s">
        <v>54</v>
      </c>
      <c r="C2758" s="107">
        <v>9</v>
      </c>
      <c r="D2758" s="108">
        <v>7427.7976330000001</v>
      </c>
      <c r="E2758" s="108">
        <v>432755.58069999999</v>
      </c>
    </row>
    <row r="2759" spans="1:5" ht="14.5" x14ac:dyDescent="0.35">
      <c r="A2759" s="107" t="s">
        <v>80</v>
      </c>
      <c r="B2759" s="107" t="s">
        <v>54</v>
      </c>
      <c r="C2759" s="107">
        <v>10</v>
      </c>
      <c r="D2759" s="108">
        <v>7041.5163030000003</v>
      </c>
      <c r="E2759" s="108">
        <v>312454.3076</v>
      </c>
    </row>
    <row r="2760" spans="1:5" ht="14.5" x14ac:dyDescent="0.35">
      <c r="A2760" s="107" t="s">
        <v>80</v>
      </c>
      <c r="B2760" s="107" t="s">
        <v>54</v>
      </c>
      <c r="C2760" s="107">
        <v>11</v>
      </c>
      <c r="D2760" s="108">
        <v>7043.4415820000004</v>
      </c>
      <c r="E2760" s="108">
        <v>313643.8751</v>
      </c>
    </row>
    <row r="2761" spans="1:5" ht="14.5" x14ac:dyDescent="0.35">
      <c r="A2761" s="107" t="s">
        <v>80</v>
      </c>
      <c r="B2761" s="107" t="s">
        <v>54</v>
      </c>
      <c r="C2761" s="107">
        <v>12</v>
      </c>
      <c r="D2761" s="108">
        <v>3983.0074289999998</v>
      </c>
      <c r="E2761" s="108">
        <v>173641.13709999999</v>
      </c>
    </row>
    <row r="2762" spans="1:5" ht="14.5" x14ac:dyDescent="0.35">
      <c r="A2762" s="107" t="s">
        <v>80</v>
      </c>
      <c r="B2762" s="107" t="s">
        <v>55</v>
      </c>
      <c r="C2762" s="107">
        <v>1</v>
      </c>
      <c r="D2762" s="108">
        <v>3258.8905840000002</v>
      </c>
      <c r="E2762" s="108">
        <v>218072.6819</v>
      </c>
    </row>
    <row r="2763" spans="1:5" ht="14.5" x14ac:dyDescent="0.35">
      <c r="A2763" s="107" t="s">
        <v>80</v>
      </c>
      <c r="B2763" s="107" t="s">
        <v>55</v>
      </c>
      <c r="C2763" s="107">
        <v>2</v>
      </c>
      <c r="D2763" s="108">
        <v>3544.662652</v>
      </c>
      <c r="E2763" s="108">
        <v>251507.0454</v>
      </c>
    </row>
    <row r="2764" spans="1:5" ht="14.5" x14ac:dyDescent="0.35">
      <c r="A2764" s="107" t="s">
        <v>80</v>
      </c>
      <c r="B2764" s="107" t="s">
        <v>55</v>
      </c>
      <c r="C2764" s="107">
        <v>3</v>
      </c>
      <c r="D2764" s="108">
        <v>2818.9703549999999</v>
      </c>
      <c r="E2764" s="108">
        <v>215916.44560000001</v>
      </c>
    </row>
    <row r="2765" spans="1:5" ht="14.5" x14ac:dyDescent="0.35">
      <c r="A2765" s="107" t="s">
        <v>80</v>
      </c>
      <c r="B2765" s="107" t="s">
        <v>55</v>
      </c>
      <c r="C2765" s="107">
        <v>4</v>
      </c>
      <c r="D2765" s="108">
        <v>2930.1748219999999</v>
      </c>
      <c r="E2765" s="108">
        <v>209045.3389</v>
      </c>
    </row>
    <row r="2766" spans="1:5" ht="14.5" x14ac:dyDescent="0.35">
      <c r="A2766" s="107" t="s">
        <v>80</v>
      </c>
      <c r="B2766" s="107" t="s">
        <v>55</v>
      </c>
      <c r="C2766" s="107">
        <v>5</v>
      </c>
      <c r="D2766" s="108">
        <v>1885.3847880000001</v>
      </c>
      <c r="E2766" s="108">
        <v>137155.49179999999</v>
      </c>
    </row>
    <row r="2767" spans="1:5" ht="14.5" x14ac:dyDescent="0.35">
      <c r="A2767" s="107" t="s">
        <v>80</v>
      </c>
      <c r="B2767" s="107" t="s">
        <v>55</v>
      </c>
      <c r="C2767" s="107">
        <v>6</v>
      </c>
      <c r="D2767" s="108">
        <v>1861.4327900000001</v>
      </c>
      <c r="E2767" s="108">
        <v>135492.3529</v>
      </c>
    </row>
    <row r="2768" spans="1:5" ht="14.5" x14ac:dyDescent="0.35">
      <c r="A2768" s="107" t="s">
        <v>80</v>
      </c>
      <c r="B2768" s="107" t="s">
        <v>55</v>
      </c>
      <c r="C2768" s="107">
        <v>7</v>
      </c>
      <c r="D2768" s="108">
        <v>2817.7233769999998</v>
      </c>
      <c r="E2768" s="108">
        <v>177260.0551</v>
      </c>
    </row>
    <row r="2769" spans="1:5" ht="14.5" x14ac:dyDescent="0.35">
      <c r="A2769" s="107" t="s">
        <v>80</v>
      </c>
      <c r="B2769" s="107" t="s">
        <v>55</v>
      </c>
      <c r="C2769" s="107">
        <v>8</v>
      </c>
      <c r="D2769" s="108">
        <v>2983.9407930000002</v>
      </c>
      <c r="E2769" s="108">
        <v>152534.41940000001</v>
      </c>
    </row>
    <row r="2770" spans="1:5" ht="14.5" x14ac:dyDescent="0.35">
      <c r="A2770" s="107" t="s">
        <v>80</v>
      </c>
      <c r="B2770" s="107" t="s">
        <v>55</v>
      </c>
      <c r="C2770" s="107">
        <v>9</v>
      </c>
      <c r="D2770" s="108">
        <v>2718.9097470000002</v>
      </c>
      <c r="E2770" s="108">
        <v>114482.64810000001</v>
      </c>
    </row>
    <row r="2771" spans="1:5" ht="14.5" x14ac:dyDescent="0.35">
      <c r="A2771" s="107" t="s">
        <v>80</v>
      </c>
      <c r="B2771" s="107" t="s">
        <v>55</v>
      </c>
      <c r="C2771" s="107">
        <v>10</v>
      </c>
      <c r="D2771" s="108">
        <v>1881.3622089999999</v>
      </c>
      <c r="E2771" s="108">
        <v>79234.313970000003</v>
      </c>
    </row>
    <row r="2772" spans="1:5" ht="14.5" x14ac:dyDescent="0.35">
      <c r="A2772" s="107" t="s">
        <v>80</v>
      </c>
      <c r="B2772" s="107" t="s">
        <v>55</v>
      </c>
      <c r="C2772" s="107">
        <v>11</v>
      </c>
      <c r="D2772" s="108">
        <v>2204.5631010000002</v>
      </c>
      <c r="E2772" s="108">
        <v>88105.574290000004</v>
      </c>
    </row>
    <row r="2773" spans="1:5" ht="14.5" x14ac:dyDescent="0.35">
      <c r="A2773" s="107" t="s">
        <v>80</v>
      </c>
      <c r="B2773" s="107" t="s">
        <v>55</v>
      </c>
      <c r="C2773" s="107">
        <v>12</v>
      </c>
      <c r="D2773" s="108">
        <v>2631.9346409999998</v>
      </c>
      <c r="E2773" s="108">
        <v>97199.074959999998</v>
      </c>
    </row>
    <row r="2774" spans="1:5" ht="14.5" x14ac:dyDescent="0.35">
      <c r="A2774" s="107" t="s">
        <v>80</v>
      </c>
      <c r="B2774" s="107" t="s">
        <v>56</v>
      </c>
      <c r="C2774" s="107">
        <v>1</v>
      </c>
      <c r="D2774" s="108">
        <v>6034.5330219999996</v>
      </c>
      <c r="E2774" s="108">
        <v>506300.60720000003</v>
      </c>
    </row>
    <row r="2775" spans="1:5" ht="14.5" x14ac:dyDescent="0.35">
      <c r="A2775" s="107" t="s">
        <v>80</v>
      </c>
      <c r="B2775" s="107" t="s">
        <v>56</v>
      </c>
      <c r="C2775" s="107">
        <v>2</v>
      </c>
      <c r="D2775" s="108">
        <v>5007.8399250000002</v>
      </c>
      <c r="E2775" s="108">
        <v>407822.26280000003</v>
      </c>
    </row>
    <row r="2776" spans="1:5" ht="14.5" x14ac:dyDescent="0.35">
      <c r="A2776" s="107" t="s">
        <v>80</v>
      </c>
      <c r="B2776" s="107" t="s">
        <v>56</v>
      </c>
      <c r="C2776" s="107">
        <v>3</v>
      </c>
      <c r="D2776" s="108">
        <v>5470.0765069999998</v>
      </c>
      <c r="E2776" s="108">
        <v>461644.48300000001</v>
      </c>
    </row>
    <row r="2777" spans="1:5" ht="14.5" x14ac:dyDescent="0.35">
      <c r="A2777" s="107" t="s">
        <v>80</v>
      </c>
      <c r="B2777" s="107" t="s">
        <v>56</v>
      </c>
      <c r="C2777" s="107">
        <v>4</v>
      </c>
      <c r="D2777" s="108">
        <v>5147.1678890000003</v>
      </c>
      <c r="E2777" s="108">
        <v>405180.75420000002</v>
      </c>
    </row>
    <row r="2778" spans="1:5" ht="14.5" x14ac:dyDescent="0.35">
      <c r="A2778" s="107" t="s">
        <v>80</v>
      </c>
      <c r="B2778" s="107" t="s">
        <v>56</v>
      </c>
      <c r="C2778" s="107">
        <v>5</v>
      </c>
      <c r="D2778" s="108">
        <v>5531.3429910000004</v>
      </c>
      <c r="E2778" s="108">
        <v>419670.26319999999</v>
      </c>
    </row>
    <row r="2779" spans="1:5" ht="14.5" x14ac:dyDescent="0.35">
      <c r="A2779" s="107" t="s">
        <v>80</v>
      </c>
      <c r="B2779" s="107" t="s">
        <v>56</v>
      </c>
      <c r="C2779" s="107">
        <v>6</v>
      </c>
      <c r="D2779" s="108">
        <v>5353.0030450000004</v>
      </c>
      <c r="E2779" s="108">
        <v>397385.88789999997</v>
      </c>
    </row>
    <row r="2780" spans="1:5" ht="14.5" x14ac:dyDescent="0.35">
      <c r="A2780" s="107" t="s">
        <v>80</v>
      </c>
      <c r="B2780" s="107" t="s">
        <v>56</v>
      </c>
      <c r="C2780" s="107">
        <v>7</v>
      </c>
      <c r="D2780" s="108">
        <v>5556.103505</v>
      </c>
      <c r="E2780" s="108">
        <v>410533.81359999999</v>
      </c>
    </row>
    <row r="2781" spans="1:5" ht="14.5" x14ac:dyDescent="0.35">
      <c r="A2781" s="107" t="s">
        <v>80</v>
      </c>
      <c r="B2781" s="107" t="s">
        <v>56</v>
      </c>
      <c r="C2781" s="107">
        <v>8</v>
      </c>
      <c r="D2781" s="108">
        <v>5491.2105460000002</v>
      </c>
      <c r="E2781" s="108">
        <v>398235.97240000003</v>
      </c>
    </row>
    <row r="2782" spans="1:5" ht="14.5" x14ac:dyDescent="0.35">
      <c r="A2782" s="107" t="s">
        <v>80</v>
      </c>
      <c r="B2782" s="107" t="s">
        <v>56</v>
      </c>
      <c r="C2782" s="107">
        <v>9</v>
      </c>
      <c r="D2782" s="108">
        <v>5360.5255289999996</v>
      </c>
      <c r="E2782" s="108">
        <v>345024.90749999997</v>
      </c>
    </row>
    <row r="2783" spans="1:5" ht="14.5" x14ac:dyDescent="0.35">
      <c r="A2783" s="107" t="s">
        <v>80</v>
      </c>
      <c r="B2783" s="107" t="s">
        <v>56</v>
      </c>
      <c r="C2783" s="107">
        <v>10</v>
      </c>
      <c r="D2783" s="108">
        <v>5350.4466839999995</v>
      </c>
      <c r="E2783" s="108">
        <v>267602.90740000003</v>
      </c>
    </row>
    <row r="2784" spans="1:5" ht="14.5" x14ac:dyDescent="0.35">
      <c r="A2784" s="107" t="s">
        <v>80</v>
      </c>
      <c r="B2784" s="107" t="s">
        <v>56</v>
      </c>
      <c r="C2784" s="107">
        <v>11</v>
      </c>
      <c r="D2784" s="108">
        <v>5858.1999329999999</v>
      </c>
      <c r="E2784" s="108">
        <v>309352.95770000003</v>
      </c>
    </row>
    <row r="2785" spans="1:5" ht="14.5" x14ac:dyDescent="0.35">
      <c r="A2785" s="107" t="s">
        <v>80</v>
      </c>
      <c r="B2785" s="107" t="s">
        <v>56</v>
      </c>
      <c r="C2785" s="107">
        <v>12</v>
      </c>
      <c r="D2785" s="108">
        <v>6070.4856069999996</v>
      </c>
      <c r="E2785" s="108">
        <v>320588.43959999998</v>
      </c>
    </row>
    <row r="2786" spans="1:5" ht="14.5" x14ac:dyDescent="0.35">
      <c r="A2786" s="107" t="s">
        <v>80</v>
      </c>
      <c r="B2786" s="107" t="s">
        <v>57</v>
      </c>
      <c r="C2786" s="107">
        <v>1</v>
      </c>
      <c r="D2786" s="108">
        <v>5120.828297</v>
      </c>
      <c r="E2786" s="108">
        <v>384930.95939999999</v>
      </c>
    </row>
    <row r="2787" spans="1:5" ht="14.5" x14ac:dyDescent="0.35">
      <c r="A2787" s="107" t="s">
        <v>80</v>
      </c>
      <c r="B2787" s="107" t="s">
        <v>57</v>
      </c>
      <c r="C2787" s="107">
        <v>2</v>
      </c>
      <c r="D2787" s="108">
        <v>5046.4622559999998</v>
      </c>
      <c r="E2787" s="108">
        <v>368836.20789999998</v>
      </c>
    </row>
    <row r="2788" spans="1:5" ht="14.5" x14ac:dyDescent="0.35">
      <c r="A2788" s="107" t="s">
        <v>80</v>
      </c>
      <c r="B2788" s="107" t="s">
        <v>57</v>
      </c>
      <c r="C2788" s="107">
        <v>3</v>
      </c>
      <c r="D2788" s="108">
        <v>5442.7405859999999</v>
      </c>
      <c r="E2788" s="108">
        <v>415826.06290000002</v>
      </c>
    </row>
    <row r="2789" spans="1:5" ht="14.5" x14ac:dyDescent="0.35">
      <c r="A2789" s="107" t="s">
        <v>80</v>
      </c>
      <c r="B2789" s="107" t="s">
        <v>57</v>
      </c>
      <c r="C2789" s="107">
        <v>4</v>
      </c>
      <c r="D2789" s="108">
        <v>5518.6171000000004</v>
      </c>
      <c r="E2789" s="108">
        <v>413261.65299999999</v>
      </c>
    </row>
    <row r="2790" spans="1:5" ht="14.5" x14ac:dyDescent="0.35">
      <c r="A2790" s="107" t="s">
        <v>80</v>
      </c>
      <c r="B2790" s="107" t="s">
        <v>57</v>
      </c>
      <c r="C2790" s="107">
        <v>5</v>
      </c>
      <c r="D2790" s="108">
        <v>5479.7674900000002</v>
      </c>
      <c r="E2790" s="108">
        <v>404884.93030000001</v>
      </c>
    </row>
    <row r="2791" spans="1:5" ht="14.5" x14ac:dyDescent="0.35">
      <c r="A2791" s="107" t="s">
        <v>80</v>
      </c>
      <c r="B2791" s="107" t="s">
        <v>57</v>
      </c>
      <c r="C2791" s="107">
        <v>6</v>
      </c>
      <c r="D2791" s="108">
        <v>5164.3009400000001</v>
      </c>
      <c r="E2791" s="108">
        <v>366048.92090000003</v>
      </c>
    </row>
    <row r="2792" spans="1:5" ht="14.5" x14ac:dyDescent="0.35">
      <c r="A2792" s="107" t="s">
        <v>80</v>
      </c>
      <c r="B2792" s="107" t="s">
        <v>57</v>
      </c>
      <c r="C2792" s="107">
        <v>7</v>
      </c>
      <c r="D2792" s="108">
        <v>5499.6891020000003</v>
      </c>
      <c r="E2792" s="108">
        <v>389244.21460000001</v>
      </c>
    </row>
    <row r="2793" spans="1:5" ht="14.5" x14ac:dyDescent="0.35">
      <c r="A2793" s="107" t="s">
        <v>80</v>
      </c>
      <c r="B2793" s="107" t="s">
        <v>57</v>
      </c>
      <c r="C2793" s="107">
        <v>8</v>
      </c>
      <c r="D2793" s="108">
        <v>5046.2432570000001</v>
      </c>
      <c r="E2793" s="108">
        <v>352399.76650000003</v>
      </c>
    </row>
    <row r="2794" spans="1:5" ht="14.5" x14ac:dyDescent="0.35">
      <c r="A2794" s="107" t="s">
        <v>80</v>
      </c>
      <c r="B2794" s="107" t="s">
        <v>57</v>
      </c>
      <c r="C2794" s="107">
        <v>9</v>
      </c>
      <c r="D2794" s="108">
        <v>5129.925749</v>
      </c>
      <c r="E2794" s="108">
        <v>309653.92709999997</v>
      </c>
    </row>
    <row r="2795" spans="1:5" ht="14.5" x14ac:dyDescent="0.35">
      <c r="A2795" s="107" t="s">
        <v>80</v>
      </c>
      <c r="B2795" s="107" t="s">
        <v>57</v>
      </c>
      <c r="C2795" s="107">
        <v>10</v>
      </c>
      <c r="D2795" s="108">
        <v>4982.1481860000004</v>
      </c>
      <c r="E2795" s="108">
        <v>224895.79509999999</v>
      </c>
    </row>
    <row r="2796" spans="1:5" ht="14.5" x14ac:dyDescent="0.35">
      <c r="A2796" s="107" t="s">
        <v>80</v>
      </c>
      <c r="B2796" s="107" t="s">
        <v>57</v>
      </c>
      <c r="C2796" s="107">
        <v>11</v>
      </c>
      <c r="D2796" s="108">
        <v>5167.2585639999998</v>
      </c>
      <c r="E2796" s="108">
        <v>234520.0246</v>
      </c>
    </row>
    <row r="2797" spans="1:5" ht="14.5" x14ac:dyDescent="0.35">
      <c r="A2797" s="107" t="s">
        <v>80</v>
      </c>
      <c r="B2797" s="107" t="s">
        <v>57</v>
      </c>
      <c r="C2797" s="107">
        <v>12</v>
      </c>
      <c r="D2797" s="108">
        <v>5118.3448330000001</v>
      </c>
      <c r="E2797" s="108">
        <v>220200.2537</v>
      </c>
    </row>
    <row r="2798" spans="1:5" ht="14.5" x14ac:dyDescent="0.35">
      <c r="A2798" s="107" t="s">
        <v>80</v>
      </c>
      <c r="B2798" s="107" t="s">
        <v>58</v>
      </c>
      <c r="C2798" s="107">
        <v>1</v>
      </c>
      <c r="D2798" s="108">
        <v>16188.7448</v>
      </c>
      <c r="E2798" s="108">
        <v>1358596.912</v>
      </c>
    </row>
    <row r="2799" spans="1:5" ht="14.5" x14ac:dyDescent="0.35">
      <c r="A2799" s="107" t="s">
        <v>80</v>
      </c>
      <c r="B2799" s="107" t="s">
        <v>58</v>
      </c>
      <c r="C2799" s="107">
        <v>2</v>
      </c>
      <c r="D2799" s="108">
        <v>16837.132140000002</v>
      </c>
      <c r="E2799" s="108">
        <v>1633046.6980000001</v>
      </c>
    </row>
    <row r="2800" spans="1:5" ht="14.5" x14ac:dyDescent="0.35">
      <c r="A2800" s="107" t="s">
        <v>80</v>
      </c>
      <c r="B2800" s="107" t="s">
        <v>58</v>
      </c>
      <c r="C2800" s="107">
        <v>3</v>
      </c>
      <c r="D2800" s="108">
        <v>16724.64919</v>
      </c>
      <c r="E2800" s="108">
        <v>1748312.4639999999</v>
      </c>
    </row>
    <row r="2801" spans="1:5" ht="14.5" x14ac:dyDescent="0.35">
      <c r="A2801" s="107" t="s">
        <v>80</v>
      </c>
      <c r="B2801" s="107" t="s">
        <v>58</v>
      </c>
      <c r="C2801" s="107">
        <v>4</v>
      </c>
      <c r="D2801" s="108">
        <v>13099.625480000001</v>
      </c>
      <c r="E2801" s="108">
        <v>1260274.6299999999</v>
      </c>
    </row>
    <row r="2802" spans="1:5" ht="14.5" x14ac:dyDescent="0.35">
      <c r="A2802" s="107" t="s">
        <v>80</v>
      </c>
      <c r="B2802" s="107" t="s">
        <v>58</v>
      </c>
      <c r="C2802" s="107">
        <v>5</v>
      </c>
      <c r="D2802" s="108">
        <v>12114.35295</v>
      </c>
      <c r="E2802" s="108">
        <v>1196282.1070000001</v>
      </c>
    </row>
    <row r="2803" spans="1:5" ht="14.5" x14ac:dyDescent="0.35">
      <c r="A2803" s="107" t="s">
        <v>80</v>
      </c>
      <c r="B2803" s="107" t="s">
        <v>58</v>
      </c>
      <c r="C2803" s="107">
        <v>6</v>
      </c>
      <c r="D2803" s="108">
        <v>12222.92114</v>
      </c>
      <c r="E2803" s="108">
        <v>1065216.956</v>
      </c>
    </row>
    <row r="2804" spans="1:5" ht="14.5" x14ac:dyDescent="0.35">
      <c r="A2804" s="107" t="s">
        <v>80</v>
      </c>
      <c r="B2804" s="107" t="s">
        <v>58</v>
      </c>
      <c r="C2804" s="107">
        <v>7</v>
      </c>
      <c r="D2804" s="108">
        <v>12274.52152</v>
      </c>
      <c r="E2804" s="108">
        <v>930736.81559999997</v>
      </c>
    </row>
    <row r="2805" spans="1:5" ht="14.5" x14ac:dyDescent="0.35">
      <c r="A2805" s="107" t="s">
        <v>80</v>
      </c>
      <c r="B2805" s="107" t="s">
        <v>58</v>
      </c>
      <c r="C2805" s="107">
        <v>8</v>
      </c>
      <c r="D2805" s="108">
        <v>9510.6705330000004</v>
      </c>
      <c r="E2805" s="108">
        <v>568288.11640000006</v>
      </c>
    </row>
    <row r="2806" spans="1:5" ht="14.5" x14ac:dyDescent="0.35">
      <c r="A2806" s="107" t="s">
        <v>80</v>
      </c>
      <c r="B2806" s="107" t="s">
        <v>58</v>
      </c>
      <c r="C2806" s="107">
        <v>9</v>
      </c>
      <c r="D2806" s="108">
        <v>12226.285250000001</v>
      </c>
      <c r="E2806" s="108">
        <v>630316.24860000005</v>
      </c>
    </row>
    <row r="2807" spans="1:5" ht="14.5" x14ac:dyDescent="0.35">
      <c r="A2807" s="107" t="s">
        <v>80</v>
      </c>
      <c r="B2807" s="107" t="s">
        <v>58</v>
      </c>
      <c r="C2807" s="107">
        <v>10</v>
      </c>
      <c r="D2807" s="108">
        <v>17118.908230000001</v>
      </c>
      <c r="E2807" s="108">
        <v>771935.679</v>
      </c>
    </row>
    <row r="2808" spans="1:5" ht="14.5" x14ac:dyDescent="0.35">
      <c r="A2808" s="107" t="s">
        <v>80</v>
      </c>
      <c r="B2808" s="107" t="s">
        <v>58</v>
      </c>
      <c r="C2808" s="107">
        <v>11</v>
      </c>
      <c r="D2808" s="108">
        <v>17763.425360000001</v>
      </c>
      <c r="E2808" s="108">
        <v>788049.15170000005</v>
      </c>
    </row>
    <row r="2809" spans="1:5" ht="14.5" x14ac:dyDescent="0.35">
      <c r="A2809" s="107" t="s">
        <v>80</v>
      </c>
      <c r="B2809" s="107" t="s">
        <v>58</v>
      </c>
      <c r="C2809" s="107">
        <v>12</v>
      </c>
      <c r="D2809" s="108">
        <v>16918.363809999999</v>
      </c>
      <c r="E2809" s="108">
        <v>780017.20640000002</v>
      </c>
    </row>
    <row r="2810" spans="1:5" ht="14.5" x14ac:dyDescent="0.35">
      <c r="A2810" s="107" t="s">
        <v>80</v>
      </c>
      <c r="B2810" s="107" t="s">
        <v>59</v>
      </c>
      <c r="C2810" s="107">
        <v>1</v>
      </c>
      <c r="D2810" s="108">
        <v>1967.5470909999999</v>
      </c>
      <c r="E2810" s="108">
        <v>130648.6881</v>
      </c>
    </row>
    <row r="2811" spans="1:5" ht="14.5" x14ac:dyDescent="0.35">
      <c r="A2811" s="107" t="s">
        <v>80</v>
      </c>
      <c r="B2811" s="107" t="s">
        <v>59</v>
      </c>
      <c r="C2811" s="107">
        <v>2</v>
      </c>
      <c r="D2811" s="108">
        <v>1939.119287</v>
      </c>
      <c r="E2811" s="108">
        <v>138901.23629999999</v>
      </c>
    </row>
    <row r="2812" spans="1:5" ht="14.5" x14ac:dyDescent="0.35">
      <c r="A2812" s="107" t="s">
        <v>80</v>
      </c>
      <c r="B2812" s="107" t="s">
        <v>59</v>
      </c>
      <c r="C2812" s="107">
        <v>3</v>
      </c>
      <c r="D2812" s="108">
        <v>2280.8404099999998</v>
      </c>
      <c r="E2812" s="108">
        <v>175311.20670000001</v>
      </c>
    </row>
    <row r="2813" spans="1:5" ht="14.5" x14ac:dyDescent="0.35">
      <c r="A2813" s="107" t="s">
        <v>80</v>
      </c>
      <c r="B2813" s="107" t="s">
        <v>59</v>
      </c>
      <c r="C2813" s="107">
        <v>4</v>
      </c>
      <c r="D2813" s="108">
        <v>2218.713068</v>
      </c>
      <c r="E2813" s="108">
        <v>166216.2591</v>
      </c>
    </row>
    <row r="2814" spans="1:5" ht="14.5" x14ac:dyDescent="0.35">
      <c r="A2814" s="107" t="s">
        <v>80</v>
      </c>
      <c r="B2814" s="107" t="s">
        <v>59</v>
      </c>
      <c r="C2814" s="107">
        <v>5</v>
      </c>
      <c r="D2814" s="108">
        <v>2145.5647709999998</v>
      </c>
      <c r="E2814" s="108">
        <v>159263.57019999999</v>
      </c>
    </row>
    <row r="2815" spans="1:5" ht="14.5" x14ac:dyDescent="0.35">
      <c r="A2815" s="107" t="s">
        <v>80</v>
      </c>
      <c r="B2815" s="107" t="s">
        <v>59</v>
      </c>
      <c r="C2815" s="107">
        <v>6</v>
      </c>
      <c r="D2815" s="108">
        <v>1814.7479470000001</v>
      </c>
      <c r="E2815" s="108">
        <v>134638.2341</v>
      </c>
    </row>
    <row r="2816" spans="1:5" ht="14.5" x14ac:dyDescent="0.35">
      <c r="A2816" s="107" t="s">
        <v>80</v>
      </c>
      <c r="B2816" s="107" t="s">
        <v>59</v>
      </c>
      <c r="C2816" s="107">
        <v>7</v>
      </c>
      <c r="D2816" s="108">
        <v>1974.4548560000001</v>
      </c>
      <c r="E2816" s="108">
        <v>130544.6624</v>
      </c>
    </row>
    <row r="2817" spans="1:5" ht="14.5" x14ac:dyDescent="0.35">
      <c r="A2817" s="107" t="s">
        <v>80</v>
      </c>
      <c r="B2817" s="107" t="s">
        <v>59</v>
      </c>
      <c r="C2817" s="107">
        <v>8</v>
      </c>
      <c r="D2817" s="108">
        <v>2076.1039569999998</v>
      </c>
      <c r="E2817" s="108">
        <v>117876.2605</v>
      </c>
    </row>
    <row r="2818" spans="1:5" ht="14.5" x14ac:dyDescent="0.35">
      <c r="A2818" s="107" t="s">
        <v>80</v>
      </c>
      <c r="B2818" s="107" t="s">
        <v>59</v>
      </c>
      <c r="C2818" s="107">
        <v>9</v>
      </c>
      <c r="D2818" s="108">
        <v>1993.0835480000001</v>
      </c>
      <c r="E2818" s="108">
        <v>98384.328710000002</v>
      </c>
    </row>
    <row r="2819" spans="1:5" ht="14.5" x14ac:dyDescent="0.35">
      <c r="A2819" s="107" t="s">
        <v>80</v>
      </c>
      <c r="B2819" s="107" t="s">
        <v>59</v>
      </c>
      <c r="C2819" s="107">
        <v>10</v>
      </c>
      <c r="D2819" s="108">
        <v>1928.075407</v>
      </c>
      <c r="E2819" s="108">
        <v>85915.797460000002</v>
      </c>
    </row>
    <row r="2820" spans="1:5" ht="14.5" x14ac:dyDescent="0.35">
      <c r="A2820" s="107" t="s">
        <v>80</v>
      </c>
      <c r="B2820" s="107" t="s">
        <v>59</v>
      </c>
      <c r="C2820" s="107">
        <v>11</v>
      </c>
      <c r="D2820" s="108">
        <v>1969.0898460000001</v>
      </c>
      <c r="E2820" s="108">
        <v>85424.501449999996</v>
      </c>
    </row>
    <row r="2821" spans="1:5" ht="14.5" x14ac:dyDescent="0.35">
      <c r="A2821" s="107" t="s">
        <v>80</v>
      </c>
      <c r="B2821" s="107" t="s">
        <v>59</v>
      </c>
      <c r="C2821" s="107">
        <v>12</v>
      </c>
      <c r="D2821" s="108">
        <v>2051.1720650000002</v>
      </c>
      <c r="E2821" s="108">
        <v>90646.115999999995</v>
      </c>
    </row>
    <row r="2822" spans="1:5" ht="14.5" x14ac:dyDescent="0.35">
      <c r="A2822" s="107" t="s">
        <v>80</v>
      </c>
      <c r="B2822" s="107" t="s">
        <v>221</v>
      </c>
      <c r="C2822" s="107">
        <v>1</v>
      </c>
      <c r="D2822" s="108">
        <v>10112.298140000001</v>
      </c>
      <c r="E2822" s="108">
        <v>881632.13600000006</v>
      </c>
    </row>
    <row r="2823" spans="1:5" ht="14.5" x14ac:dyDescent="0.35">
      <c r="A2823" s="107" t="s">
        <v>80</v>
      </c>
      <c r="B2823" s="107" t="s">
        <v>221</v>
      </c>
      <c r="C2823" s="107">
        <v>2</v>
      </c>
      <c r="D2823" s="108">
        <v>9184.3059780000003</v>
      </c>
      <c r="E2823" s="108">
        <v>784985.85750000004</v>
      </c>
    </row>
    <row r="2824" spans="1:5" ht="14.5" x14ac:dyDescent="0.35">
      <c r="A2824" s="107" t="s">
        <v>80</v>
      </c>
      <c r="B2824" s="107" t="s">
        <v>221</v>
      </c>
      <c r="C2824" s="107">
        <v>3</v>
      </c>
      <c r="D2824" s="108">
        <v>9798.4500220000009</v>
      </c>
      <c r="E2824" s="108">
        <v>866156.83490000002</v>
      </c>
    </row>
    <row r="2825" spans="1:5" ht="14.5" x14ac:dyDescent="0.35">
      <c r="A2825" s="107" t="s">
        <v>80</v>
      </c>
      <c r="B2825" s="107" t="s">
        <v>221</v>
      </c>
      <c r="C2825" s="107">
        <v>4</v>
      </c>
      <c r="D2825" s="108">
        <v>9168.1696570000004</v>
      </c>
      <c r="E2825" s="108">
        <v>728351.4963</v>
      </c>
    </row>
    <row r="2826" spans="1:5" ht="14.5" x14ac:dyDescent="0.35">
      <c r="A2826" s="107" t="s">
        <v>80</v>
      </c>
      <c r="B2826" s="107" t="s">
        <v>221</v>
      </c>
      <c r="C2826" s="107">
        <v>5</v>
      </c>
      <c r="D2826" s="108">
        <v>9848.8059969999995</v>
      </c>
      <c r="E2826" s="108">
        <v>753323.02729999996</v>
      </c>
    </row>
    <row r="2827" spans="1:5" ht="14.5" x14ac:dyDescent="0.35">
      <c r="A2827" s="107" t="s">
        <v>80</v>
      </c>
      <c r="B2827" s="107" t="s">
        <v>221</v>
      </c>
      <c r="C2827" s="107">
        <v>6</v>
      </c>
      <c r="D2827" s="108">
        <v>10657.75776</v>
      </c>
      <c r="E2827" s="108">
        <v>810423.34569999995</v>
      </c>
    </row>
    <row r="2828" spans="1:5" ht="14.5" x14ac:dyDescent="0.35">
      <c r="A2828" s="107" t="s">
        <v>80</v>
      </c>
      <c r="B2828" s="107" t="s">
        <v>221</v>
      </c>
      <c r="C2828" s="107">
        <v>7</v>
      </c>
      <c r="D2828" s="108">
        <v>10473.221579999999</v>
      </c>
      <c r="E2828" s="108">
        <v>791325.18290000001</v>
      </c>
    </row>
    <row r="2829" spans="1:5" ht="14.5" x14ac:dyDescent="0.35">
      <c r="A2829" s="107" t="s">
        <v>80</v>
      </c>
      <c r="B2829" s="107" t="s">
        <v>221</v>
      </c>
      <c r="C2829" s="107">
        <v>8</v>
      </c>
      <c r="D2829" s="108">
        <v>9768.7706760000001</v>
      </c>
      <c r="E2829" s="108">
        <v>737451.62769999995</v>
      </c>
    </row>
    <row r="2830" spans="1:5" ht="14.5" x14ac:dyDescent="0.35">
      <c r="A2830" s="107" t="s">
        <v>80</v>
      </c>
      <c r="B2830" s="107" t="s">
        <v>221</v>
      </c>
      <c r="C2830" s="107">
        <v>9</v>
      </c>
      <c r="D2830" s="108">
        <v>9246.1653000000006</v>
      </c>
      <c r="E2830" s="108">
        <v>629237.72930000001</v>
      </c>
    </row>
    <row r="2831" spans="1:5" ht="14.5" x14ac:dyDescent="0.35">
      <c r="A2831" s="107" t="s">
        <v>80</v>
      </c>
      <c r="B2831" s="107" t="s">
        <v>221</v>
      </c>
      <c r="C2831" s="107">
        <v>10</v>
      </c>
      <c r="D2831" s="108">
        <v>9087.7418940000007</v>
      </c>
      <c r="E2831" s="108">
        <v>469192.1349</v>
      </c>
    </row>
    <row r="2832" spans="1:5" ht="14.5" x14ac:dyDescent="0.35">
      <c r="A2832" s="107" t="s">
        <v>80</v>
      </c>
      <c r="B2832" s="107" t="s">
        <v>221</v>
      </c>
      <c r="C2832" s="107">
        <v>11</v>
      </c>
      <c r="D2832" s="108">
        <v>9203.7778180000005</v>
      </c>
      <c r="E2832" s="108">
        <v>501395.90720000002</v>
      </c>
    </row>
    <row r="2833" spans="1:5" ht="14.5" x14ac:dyDescent="0.35">
      <c r="A2833" s="107" t="s">
        <v>80</v>
      </c>
      <c r="B2833" s="107" t="s">
        <v>221</v>
      </c>
      <c r="C2833" s="107">
        <v>12</v>
      </c>
      <c r="D2833" s="108">
        <v>9668.7090759999992</v>
      </c>
      <c r="E2833" s="108">
        <v>538287.37609999999</v>
      </c>
    </row>
    <row r="2834" spans="1:5" ht="14.5" x14ac:dyDescent="0.35">
      <c r="A2834" s="107" t="s">
        <v>80</v>
      </c>
      <c r="B2834" s="107" t="s">
        <v>60</v>
      </c>
      <c r="C2834" s="107">
        <v>1</v>
      </c>
      <c r="D2834" s="108">
        <v>424.4208749</v>
      </c>
      <c r="E2834" s="108">
        <v>34306.929429999997</v>
      </c>
    </row>
    <row r="2835" spans="1:5" ht="14.5" x14ac:dyDescent="0.35">
      <c r="A2835" s="107" t="s">
        <v>80</v>
      </c>
      <c r="B2835" s="107" t="s">
        <v>60</v>
      </c>
      <c r="C2835" s="107">
        <v>2</v>
      </c>
      <c r="D2835" s="108">
        <v>307.41629649999999</v>
      </c>
      <c r="E2835" s="108">
        <v>23154.437620000001</v>
      </c>
    </row>
    <row r="2836" spans="1:5" ht="14.5" x14ac:dyDescent="0.35">
      <c r="A2836" s="107" t="s">
        <v>80</v>
      </c>
      <c r="B2836" s="107" t="s">
        <v>60</v>
      </c>
      <c r="C2836" s="107">
        <v>3</v>
      </c>
      <c r="D2836" s="108">
        <v>228.18393599999999</v>
      </c>
      <c r="E2836" s="108">
        <v>18150.759300000002</v>
      </c>
    </row>
    <row r="2837" spans="1:5" ht="14.5" x14ac:dyDescent="0.35">
      <c r="A2837" s="107" t="s">
        <v>80</v>
      </c>
      <c r="B2837" s="107" t="s">
        <v>60</v>
      </c>
      <c r="C2837" s="107">
        <v>4</v>
      </c>
      <c r="D2837" s="108">
        <v>136.4652615</v>
      </c>
      <c r="E2837" s="108">
        <v>10669.6774</v>
      </c>
    </row>
    <row r="2838" spans="1:5" ht="14.5" x14ac:dyDescent="0.35">
      <c r="A2838" s="107" t="s">
        <v>80</v>
      </c>
      <c r="B2838" s="107" t="s">
        <v>60</v>
      </c>
      <c r="C2838" s="107">
        <v>5</v>
      </c>
      <c r="D2838" s="108">
        <v>243.76481200000001</v>
      </c>
      <c r="E2838" s="108">
        <v>18533.304899999999</v>
      </c>
    </row>
    <row r="2839" spans="1:5" ht="14.5" x14ac:dyDescent="0.35">
      <c r="A2839" s="107" t="s">
        <v>80</v>
      </c>
      <c r="B2839" s="107" t="s">
        <v>60</v>
      </c>
      <c r="C2839" s="107">
        <v>6</v>
      </c>
      <c r="D2839" s="108">
        <v>233.0273656</v>
      </c>
      <c r="E2839" s="108">
        <v>16808.733130000001</v>
      </c>
    </row>
    <row r="2840" spans="1:5" ht="14.5" x14ac:dyDescent="0.35">
      <c r="A2840" s="107" t="s">
        <v>80</v>
      </c>
      <c r="B2840" s="107" t="s">
        <v>60</v>
      </c>
      <c r="C2840" s="107">
        <v>7</v>
      </c>
      <c r="D2840" s="108">
        <v>295.08637140000002</v>
      </c>
      <c r="E2840" s="108">
        <v>21249.903859999999</v>
      </c>
    </row>
    <row r="2841" spans="1:5" ht="14.5" x14ac:dyDescent="0.35">
      <c r="A2841" s="107" t="s">
        <v>80</v>
      </c>
      <c r="B2841" s="107" t="s">
        <v>60</v>
      </c>
      <c r="C2841" s="107">
        <v>8</v>
      </c>
      <c r="D2841" s="108">
        <v>336.68875109999999</v>
      </c>
      <c r="E2841" s="108">
        <v>23870.97263</v>
      </c>
    </row>
    <row r="2842" spans="1:5" ht="14.5" x14ac:dyDescent="0.35">
      <c r="A2842" s="107" t="s">
        <v>80</v>
      </c>
      <c r="B2842" s="107" t="s">
        <v>60</v>
      </c>
      <c r="C2842" s="107">
        <v>9</v>
      </c>
      <c r="D2842" s="108">
        <v>375.82823860000002</v>
      </c>
      <c r="E2842" s="108">
        <v>23206.636149999998</v>
      </c>
    </row>
    <row r="2843" spans="1:5" ht="14.5" x14ac:dyDescent="0.35">
      <c r="A2843" s="107" t="s">
        <v>80</v>
      </c>
      <c r="B2843" s="107" t="s">
        <v>60</v>
      </c>
      <c r="C2843" s="107">
        <v>10</v>
      </c>
      <c r="D2843" s="108">
        <v>395.38935350000003</v>
      </c>
      <c r="E2843" s="108">
        <v>19665.698230000002</v>
      </c>
    </row>
    <row r="2844" spans="1:5" ht="14.5" x14ac:dyDescent="0.35">
      <c r="A2844" s="107" t="s">
        <v>80</v>
      </c>
      <c r="B2844" s="107" t="s">
        <v>60</v>
      </c>
      <c r="C2844" s="107">
        <v>11</v>
      </c>
      <c r="D2844" s="108">
        <v>565.64979430000005</v>
      </c>
      <c r="E2844" s="108">
        <v>27189.872739999999</v>
      </c>
    </row>
    <row r="2845" spans="1:5" ht="14.5" x14ac:dyDescent="0.35">
      <c r="A2845" s="107" t="s">
        <v>80</v>
      </c>
      <c r="B2845" s="107" t="s">
        <v>60</v>
      </c>
      <c r="C2845" s="107">
        <v>12</v>
      </c>
      <c r="D2845" s="108">
        <v>584.89528989999997</v>
      </c>
      <c r="E2845" s="108">
        <v>27794.237590000001</v>
      </c>
    </row>
    <row r="2846" spans="1:5" ht="14.5" x14ac:dyDescent="0.35">
      <c r="A2846" s="107" t="s">
        <v>80</v>
      </c>
      <c r="B2846" s="107" t="s">
        <v>61</v>
      </c>
      <c r="C2846" s="107">
        <v>1</v>
      </c>
      <c r="D2846" s="108">
        <v>174.2824755</v>
      </c>
      <c r="E2846" s="108">
        <v>14628.07027</v>
      </c>
    </row>
    <row r="2847" spans="1:5" ht="14.5" x14ac:dyDescent="0.35">
      <c r="A2847" s="107" t="s">
        <v>80</v>
      </c>
      <c r="B2847" s="107" t="s">
        <v>61</v>
      </c>
      <c r="C2847" s="107">
        <v>2</v>
      </c>
      <c r="D2847" s="108">
        <v>112.7666947</v>
      </c>
      <c r="E2847" s="108">
        <v>8733.9484319999992</v>
      </c>
    </row>
    <row r="2848" spans="1:5" ht="14.5" x14ac:dyDescent="0.35">
      <c r="A2848" s="107" t="s">
        <v>80</v>
      </c>
      <c r="B2848" s="107" t="s">
        <v>61</v>
      </c>
      <c r="C2848" s="107">
        <v>3</v>
      </c>
      <c r="D2848" s="108">
        <v>131.5880726</v>
      </c>
      <c r="E2848" s="108">
        <v>10590.9269</v>
      </c>
    </row>
    <row r="2849" spans="1:5" ht="14.5" x14ac:dyDescent="0.35">
      <c r="A2849" s="107" t="s">
        <v>80</v>
      </c>
      <c r="B2849" s="107" t="s">
        <v>61</v>
      </c>
      <c r="C2849" s="107">
        <v>4</v>
      </c>
      <c r="D2849" s="108">
        <v>144.93419489999999</v>
      </c>
      <c r="E2849" s="108">
        <v>11465.69327</v>
      </c>
    </row>
    <row r="2850" spans="1:5" ht="14.5" x14ac:dyDescent="0.35">
      <c r="A2850" s="107" t="s">
        <v>80</v>
      </c>
      <c r="B2850" s="107" t="s">
        <v>61</v>
      </c>
      <c r="C2850" s="107">
        <v>5</v>
      </c>
      <c r="D2850" s="108">
        <v>181.8230978</v>
      </c>
      <c r="E2850" s="108">
        <v>14091.59555</v>
      </c>
    </row>
    <row r="2851" spans="1:5" ht="14.5" x14ac:dyDescent="0.35">
      <c r="A2851" s="107" t="s">
        <v>80</v>
      </c>
      <c r="B2851" s="107" t="s">
        <v>61</v>
      </c>
      <c r="C2851" s="107">
        <v>6</v>
      </c>
      <c r="D2851" s="108">
        <v>214.3128974</v>
      </c>
      <c r="E2851" s="108">
        <v>15704.507390000001</v>
      </c>
    </row>
    <row r="2852" spans="1:5" ht="14.5" x14ac:dyDescent="0.35">
      <c r="A2852" s="107" t="s">
        <v>80</v>
      </c>
      <c r="B2852" s="107" t="s">
        <v>61</v>
      </c>
      <c r="C2852" s="107">
        <v>7</v>
      </c>
      <c r="D2852" s="108">
        <v>216.97409440000001</v>
      </c>
      <c r="E2852" s="108">
        <v>15906.999809999999</v>
      </c>
    </row>
    <row r="2853" spans="1:5" ht="14.5" x14ac:dyDescent="0.35">
      <c r="A2853" s="107" t="s">
        <v>80</v>
      </c>
      <c r="B2853" s="107" t="s">
        <v>61</v>
      </c>
      <c r="C2853" s="107">
        <v>8</v>
      </c>
      <c r="D2853" s="108">
        <v>210.7244843</v>
      </c>
      <c r="E2853" s="108">
        <v>15088.932720000001</v>
      </c>
    </row>
    <row r="2854" spans="1:5" ht="14.5" x14ac:dyDescent="0.35">
      <c r="A2854" s="107" t="s">
        <v>80</v>
      </c>
      <c r="B2854" s="107" t="s">
        <v>61</v>
      </c>
      <c r="C2854" s="107">
        <v>9</v>
      </c>
      <c r="D2854" s="108">
        <v>225.16563540000001</v>
      </c>
      <c r="E2854" s="108">
        <v>13597.614970000001</v>
      </c>
    </row>
    <row r="2855" spans="1:5" ht="14.5" x14ac:dyDescent="0.35">
      <c r="A2855" s="107" t="s">
        <v>80</v>
      </c>
      <c r="B2855" s="107" t="s">
        <v>61</v>
      </c>
      <c r="C2855" s="107">
        <v>10</v>
      </c>
      <c r="D2855" s="108">
        <v>232.37635839999999</v>
      </c>
      <c r="E2855" s="108">
        <v>11118.62234</v>
      </c>
    </row>
    <row r="2856" spans="1:5" ht="14.5" x14ac:dyDescent="0.35">
      <c r="A2856" s="107" t="s">
        <v>80</v>
      </c>
      <c r="B2856" s="107" t="s">
        <v>61</v>
      </c>
      <c r="C2856" s="107">
        <v>11</v>
      </c>
      <c r="D2856" s="108">
        <v>214.8214036</v>
      </c>
      <c r="E2856" s="108">
        <v>10481.71155</v>
      </c>
    </row>
    <row r="2857" spans="1:5" ht="14.5" x14ac:dyDescent="0.35">
      <c r="A2857" s="107" t="s">
        <v>80</v>
      </c>
      <c r="B2857" s="107" t="s">
        <v>61</v>
      </c>
      <c r="C2857" s="107">
        <v>12</v>
      </c>
      <c r="D2857" s="108">
        <v>193.39161250000001</v>
      </c>
      <c r="E2857" s="108">
        <v>9422.6502839999994</v>
      </c>
    </row>
    <row r="2858" spans="1:5" ht="14.5" x14ac:dyDescent="0.35">
      <c r="A2858" s="107" t="s">
        <v>80</v>
      </c>
      <c r="B2858" s="107" t="s">
        <v>62</v>
      </c>
      <c r="C2858" s="107">
        <v>1</v>
      </c>
      <c r="D2858" s="108">
        <v>31605.26455</v>
      </c>
      <c r="E2858" s="108">
        <v>2438670.213</v>
      </c>
    </row>
    <row r="2859" spans="1:5" ht="14.5" x14ac:dyDescent="0.35">
      <c r="A2859" s="107" t="s">
        <v>80</v>
      </c>
      <c r="B2859" s="107" t="s">
        <v>62</v>
      </c>
      <c r="C2859" s="107">
        <v>2</v>
      </c>
      <c r="D2859" s="108">
        <v>29803.85788</v>
      </c>
      <c r="E2859" s="108">
        <v>2235708.5729999999</v>
      </c>
    </row>
    <row r="2860" spans="1:5" ht="14.5" x14ac:dyDescent="0.35">
      <c r="A2860" s="107" t="s">
        <v>80</v>
      </c>
      <c r="B2860" s="107" t="s">
        <v>62</v>
      </c>
      <c r="C2860" s="107">
        <v>3</v>
      </c>
      <c r="D2860" s="108">
        <v>35886.490760000001</v>
      </c>
      <c r="E2860" s="108">
        <v>2863453.7749999999</v>
      </c>
    </row>
    <row r="2861" spans="1:5" ht="14.5" x14ac:dyDescent="0.35">
      <c r="A2861" s="107" t="s">
        <v>80</v>
      </c>
      <c r="B2861" s="107" t="s">
        <v>62</v>
      </c>
      <c r="C2861" s="107">
        <v>4</v>
      </c>
      <c r="D2861" s="108">
        <v>34941.499759999999</v>
      </c>
      <c r="E2861" s="108">
        <v>2713654.7850000001</v>
      </c>
    </row>
    <row r="2862" spans="1:5" ht="14.5" x14ac:dyDescent="0.35">
      <c r="A2862" s="107" t="s">
        <v>80</v>
      </c>
      <c r="B2862" s="107" t="s">
        <v>62</v>
      </c>
      <c r="C2862" s="107">
        <v>5</v>
      </c>
      <c r="D2862" s="108">
        <v>34471.640299999999</v>
      </c>
      <c r="E2862" s="108">
        <v>2651763.8309999998</v>
      </c>
    </row>
    <row r="2863" spans="1:5" ht="14.5" x14ac:dyDescent="0.35">
      <c r="A2863" s="107" t="s">
        <v>80</v>
      </c>
      <c r="B2863" s="107" t="s">
        <v>62</v>
      </c>
      <c r="C2863" s="107">
        <v>6</v>
      </c>
      <c r="D2863" s="108">
        <v>31449.139179999998</v>
      </c>
      <c r="E2863" s="108">
        <v>2294113.253</v>
      </c>
    </row>
    <row r="2864" spans="1:5" ht="14.5" x14ac:dyDescent="0.35">
      <c r="A2864" s="107" t="s">
        <v>80</v>
      </c>
      <c r="B2864" s="107" t="s">
        <v>62</v>
      </c>
      <c r="C2864" s="107">
        <v>7</v>
      </c>
      <c r="D2864" s="108">
        <v>35265.82415</v>
      </c>
      <c r="E2864" s="108">
        <v>2565960.1430000002</v>
      </c>
    </row>
    <row r="2865" spans="1:5" ht="14.5" x14ac:dyDescent="0.35">
      <c r="A2865" s="107" t="s">
        <v>80</v>
      </c>
      <c r="B2865" s="107" t="s">
        <v>62</v>
      </c>
      <c r="C2865" s="107">
        <v>8</v>
      </c>
      <c r="D2865" s="108">
        <v>34024.94268</v>
      </c>
      <c r="E2865" s="108">
        <v>2456597.9010000001</v>
      </c>
    </row>
    <row r="2866" spans="1:5" ht="14.5" x14ac:dyDescent="0.35">
      <c r="A2866" s="107" t="s">
        <v>80</v>
      </c>
      <c r="B2866" s="107" t="s">
        <v>62</v>
      </c>
      <c r="C2866" s="107">
        <v>9</v>
      </c>
      <c r="D2866" s="108">
        <v>25686.672170000002</v>
      </c>
      <c r="E2866" s="108">
        <v>1607860.5919999999</v>
      </c>
    </row>
    <row r="2867" spans="1:5" ht="14.5" x14ac:dyDescent="0.35">
      <c r="A2867" s="107" t="s">
        <v>80</v>
      </c>
      <c r="B2867" s="107" t="s">
        <v>62</v>
      </c>
      <c r="C2867" s="107">
        <v>10</v>
      </c>
      <c r="D2867" s="108">
        <v>30754.210060000001</v>
      </c>
      <c r="E2867" s="108">
        <v>1484036.1429999999</v>
      </c>
    </row>
    <row r="2868" spans="1:5" ht="14.5" x14ac:dyDescent="0.35">
      <c r="A2868" s="107" t="s">
        <v>80</v>
      </c>
      <c r="B2868" s="107" t="s">
        <v>62</v>
      </c>
      <c r="C2868" s="107">
        <v>11</v>
      </c>
      <c r="D2868" s="108">
        <v>30245.185949999999</v>
      </c>
      <c r="E2868" s="108">
        <v>1466256.58</v>
      </c>
    </row>
    <row r="2869" spans="1:5" ht="14.5" x14ac:dyDescent="0.35">
      <c r="A2869" s="107" t="s">
        <v>80</v>
      </c>
      <c r="B2869" s="107" t="s">
        <v>62</v>
      </c>
      <c r="C2869" s="107">
        <v>12</v>
      </c>
      <c r="D2869" s="108">
        <v>33374.723120000002</v>
      </c>
      <c r="E2869" s="108">
        <v>1606327.233</v>
      </c>
    </row>
    <row r="2870" spans="1:5" ht="14.5" x14ac:dyDescent="0.35">
      <c r="A2870" s="107" t="s">
        <v>80</v>
      </c>
      <c r="B2870" s="107" t="s">
        <v>63</v>
      </c>
      <c r="C2870" s="107">
        <v>1</v>
      </c>
      <c r="D2870" s="108">
        <v>1167.853869</v>
      </c>
      <c r="E2870" s="108">
        <v>96338.384109999999</v>
      </c>
    </row>
    <row r="2871" spans="1:5" ht="14.5" x14ac:dyDescent="0.35">
      <c r="A2871" s="107" t="s">
        <v>80</v>
      </c>
      <c r="B2871" s="107" t="s">
        <v>63</v>
      </c>
      <c r="C2871" s="107">
        <v>2</v>
      </c>
      <c r="D2871" s="108">
        <v>677.79744029999995</v>
      </c>
      <c r="E2871" s="108">
        <v>69183.49192</v>
      </c>
    </row>
    <row r="2872" spans="1:5" ht="14.5" x14ac:dyDescent="0.35">
      <c r="A2872" s="107" t="s">
        <v>80</v>
      </c>
      <c r="B2872" s="107" t="s">
        <v>63</v>
      </c>
      <c r="C2872" s="107">
        <v>3</v>
      </c>
      <c r="D2872" s="108">
        <v>2207.42913</v>
      </c>
      <c r="E2872" s="108">
        <v>270554.69</v>
      </c>
    </row>
    <row r="2873" spans="1:5" ht="14.5" x14ac:dyDescent="0.35">
      <c r="A2873" s="107" t="s">
        <v>80</v>
      </c>
      <c r="B2873" s="107" t="s">
        <v>63</v>
      </c>
      <c r="C2873" s="107">
        <v>4</v>
      </c>
      <c r="D2873" s="108">
        <v>1955.4292129999999</v>
      </c>
      <c r="E2873" s="108">
        <v>218266.83840000001</v>
      </c>
    </row>
    <row r="2874" spans="1:5" ht="14.5" x14ac:dyDescent="0.35">
      <c r="A2874" s="107" t="s">
        <v>80</v>
      </c>
      <c r="B2874" s="107" t="s">
        <v>63</v>
      </c>
      <c r="C2874" s="107">
        <v>5</v>
      </c>
      <c r="D2874" s="108">
        <v>1508.1086769999999</v>
      </c>
      <c r="E2874" s="108">
        <v>195126.54060000001</v>
      </c>
    </row>
    <row r="2875" spans="1:5" ht="14.5" x14ac:dyDescent="0.35">
      <c r="A2875" s="107" t="s">
        <v>80</v>
      </c>
      <c r="B2875" s="107" t="s">
        <v>63</v>
      </c>
      <c r="C2875" s="107">
        <v>6</v>
      </c>
      <c r="D2875" s="108">
        <v>1426.3648229999999</v>
      </c>
      <c r="E2875" s="108">
        <v>144054.17389999999</v>
      </c>
    </row>
    <row r="2876" spans="1:5" ht="14.5" x14ac:dyDescent="0.35">
      <c r="A2876" s="107" t="s">
        <v>80</v>
      </c>
      <c r="B2876" s="107" t="s">
        <v>63</v>
      </c>
      <c r="C2876" s="107">
        <v>7</v>
      </c>
      <c r="D2876" s="108">
        <v>1560.2517580000001</v>
      </c>
      <c r="E2876" s="108">
        <v>105223.2512</v>
      </c>
    </row>
    <row r="2877" spans="1:5" ht="14.5" x14ac:dyDescent="0.35">
      <c r="A2877" s="107" t="s">
        <v>80</v>
      </c>
      <c r="B2877" s="107" t="s">
        <v>63</v>
      </c>
      <c r="C2877" s="107">
        <v>8</v>
      </c>
      <c r="D2877" s="108">
        <v>1814.749873</v>
      </c>
      <c r="E2877" s="108">
        <v>48427.158389999997</v>
      </c>
    </row>
    <row r="2878" spans="1:5" ht="14.5" x14ac:dyDescent="0.35">
      <c r="A2878" s="107" t="s">
        <v>80</v>
      </c>
      <c r="B2878" s="107" t="s">
        <v>63</v>
      </c>
      <c r="C2878" s="107">
        <v>9</v>
      </c>
      <c r="D2878" s="108">
        <v>1923.17154</v>
      </c>
      <c r="E2878" s="108">
        <v>34783.795489999997</v>
      </c>
    </row>
    <row r="2879" spans="1:5" ht="14.5" x14ac:dyDescent="0.35">
      <c r="A2879" s="107" t="s">
        <v>80</v>
      </c>
      <c r="B2879" s="107" t="s">
        <v>63</v>
      </c>
      <c r="C2879" s="107">
        <v>10</v>
      </c>
      <c r="D2879" s="108">
        <v>2150.0060170000002</v>
      </c>
      <c r="E2879" s="108">
        <v>21040.165959999998</v>
      </c>
    </row>
    <row r="2880" spans="1:5" ht="14.5" x14ac:dyDescent="0.35">
      <c r="A2880" s="107" t="s">
        <v>80</v>
      </c>
      <c r="B2880" s="107" t="s">
        <v>63</v>
      </c>
      <c r="C2880" s="107">
        <v>11</v>
      </c>
      <c r="D2880" s="108">
        <v>2311.3253289999998</v>
      </c>
      <c r="E2880" s="108">
        <v>22793.620610000002</v>
      </c>
    </row>
    <row r="2881" spans="1:5" ht="14.5" x14ac:dyDescent="0.35">
      <c r="A2881" s="107" t="s">
        <v>80</v>
      </c>
      <c r="B2881" s="107" t="s">
        <v>63</v>
      </c>
      <c r="C2881" s="107">
        <v>12</v>
      </c>
      <c r="D2881" s="108">
        <v>2348.606886</v>
      </c>
      <c r="E2881" s="108">
        <v>25850.37557</v>
      </c>
    </row>
    <row r="2882" spans="1:5" ht="14.5" x14ac:dyDescent="0.35">
      <c r="A2882" s="107" t="s">
        <v>80</v>
      </c>
      <c r="B2882" s="107" t="s">
        <v>64</v>
      </c>
      <c r="C2882" s="107">
        <v>1</v>
      </c>
      <c r="D2882" s="108">
        <v>4968.8061049999997</v>
      </c>
      <c r="E2882" s="108">
        <v>411652.41399999999</v>
      </c>
    </row>
    <row r="2883" spans="1:5" ht="14.5" x14ac:dyDescent="0.35">
      <c r="A2883" s="107" t="s">
        <v>80</v>
      </c>
      <c r="B2883" s="107" t="s">
        <v>64</v>
      </c>
      <c r="C2883" s="107">
        <v>2</v>
      </c>
      <c r="D2883" s="108">
        <v>4580.8938740000003</v>
      </c>
      <c r="E2883" s="108">
        <v>467264.12920000002</v>
      </c>
    </row>
    <row r="2884" spans="1:5" ht="14.5" x14ac:dyDescent="0.35">
      <c r="A2884" s="107" t="s">
        <v>80</v>
      </c>
      <c r="B2884" s="107" t="s">
        <v>64</v>
      </c>
      <c r="C2884" s="107">
        <v>3</v>
      </c>
      <c r="D2884" s="108">
        <v>3962.314472</v>
      </c>
      <c r="E2884" s="108">
        <v>485035.46610000002</v>
      </c>
    </row>
    <row r="2885" spans="1:5" ht="14.5" x14ac:dyDescent="0.35">
      <c r="A2885" s="107" t="s">
        <v>80</v>
      </c>
      <c r="B2885" s="107" t="s">
        <v>64</v>
      </c>
      <c r="C2885" s="107">
        <v>4</v>
      </c>
      <c r="D2885" s="108">
        <v>3482.8972530000001</v>
      </c>
      <c r="E2885" s="108">
        <v>388357.02480000001</v>
      </c>
    </row>
    <row r="2886" spans="1:5" ht="14.5" x14ac:dyDescent="0.35">
      <c r="A2886" s="107" t="s">
        <v>80</v>
      </c>
      <c r="B2886" s="107" t="s">
        <v>64</v>
      </c>
      <c r="C2886" s="107">
        <v>5</v>
      </c>
      <c r="D2886" s="108">
        <v>3007.8051310000001</v>
      </c>
      <c r="E2886" s="108">
        <v>388858.44530000002</v>
      </c>
    </row>
    <row r="2887" spans="1:5" ht="14.5" x14ac:dyDescent="0.35">
      <c r="A2887" s="107" t="s">
        <v>80</v>
      </c>
      <c r="B2887" s="107" t="s">
        <v>64</v>
      </c>
      <c r="C2887" s="107">
        <v>6</v>
      </c>
      <c r="D2887" s="108">
        <v>2961.0959010000001</v>
      </c>
      <c r="E2887" s="108">
        <v>299623.29700000002</v>
      </c>
    </row>
    <row r="2888" spans="1:5" ht="14.5" x14ac:dyDescent="0.35">
      <c r="A2888" s="107" t="s">
        <v>80</v>
      </c>
      <c r="B2888" s="107" t="s">
        <v>64</v>
      </c>
      <c r="C2888" s="107">
        <v>7</v>
      </c>
      <c r="D2888" s="108">
        <v>2966.953837</v>
      </c>
      <c r="E2888" s="108">
        <v>200282.76980000001</v>
      </c>
    </row>
    <row r="2889" spans="1:5" ht="14.5" x14ac:dyDescent="0.35">
      <c r="A2889" s="107" t="s">
        <v>80</v>
      </c>
      <c r="B2889" s="107" t="s">
        <v>64</v>
      </c>
      <c r="C2889" s="107">
        <v>8</v>
      </c>
      <c r="D2889" s="108">
        <v>3631.917371</v>
      </c>
      <c r="E2889" s="108">
        <v>97123.602769999998</v>
      </c>
    </row>
    <row r="2890" spans="1:5" ht="14.5" x14ac:dyDescent="0.35">
      <c r="A2890" s="107" t="s">
        <v>80</v>
      </c>
      <c r="B2890" s="107" t="s">
        <v>64</v>
      </c>
      <c r="C2890" s="107">
        <v>9</v>
      </c>
      <c r="D2890" s="108">
        <v>3974.1596629999999</v>
      </c>
      <c r="E2890" s="108">
        <v>84381.126269999993</v>
      </c>
    </row>
    <row r="2891" spans="1:5" ht="14.5" x14ac:dyDescent="0.35">
      <c r="A2891" s="107" t="s">
        <v>80</v>
      </c>
      <c r="B2891" s="107" t="s">
        <v>64</v>
      </c>
      <c r="C2891" s="107">
        <v>10</v>
      </c>
      <c r="D2891" s="108">
        <v>3929.757572</v>
      </c>
      <c r="E2891" s="108">
        <v>38315.189480000001</v>
      </c>
    </row>
    <row r="2892" spans="1:5" ht="14.5" x14ac:dyDescent="0.35">
      <c r="A2892" s="107" t="s">
        <v>80</v>
      </c>
      <c r="B2892" s="107" t="s">
        <v>64</v>
      </c>
      <c r="C2892" s="107">
        <v>11</v>
      </c>
      <c r="D2892" s="108">
        <v>3941.5623190000001</v>
      </c>
      <c r="E2892" s="108">
        <v>38622.263299999999</v>
      </c>
    </row>
    <row r="2893" spans="1:5" ht="14.5" x14ac:dyDescent="0.35">
      <c r="A2893" s="107" t="s">
        <v>80</v>
      </c>
      <c r="B2893" s="107" t="s">
        <v>64</v>
      </c>
      <c r="C2893" s="107">
        <v>12</v>
      </c>
      <c r="D2893" s="108">
        <v>4026.5401350000002</v>
      </c>
      <c r="E2893" s="108">
        <v>44035.436520000003</v>
      </c>
    </row>
    <row r="2894" spans="1:5" ht="14.5" x14ac:dyDescent="0.35">
      <c r="A2894" s="107" t="s">
        <v>80</v>
      </c>
      <c r="B2894" s="107" t="s">
        <v>169</v>
      </c>
      <c r="C2894" s="107">
        <v>1</v>
      </c>
      <c r="D2894" s="108">
        <v>4474.5466260000003</v>
      </c>
      <c r="E2894" s="108">
        <v>346874.33600000001</v>
      </c>
    </row>
    <row r="2895" spans="1:5" ht="14.5" x14ac:dyDescent="0.35">
      <c r="A2895" s="107" t="s">
        <v>80</v>
      </c>
      <c r="B2895" s="107" t="s">
        <v>169</v>
      </c>
      <c r="C2895" s="107">
        <v>2</v>
      </c>
      <c r="D2895" s="108">
        <v>4041.3538619999999</v>
      </c>
      <c r="E2895" s="108">
        <v>301032.20699999999</v>
      </c>
    </row>
    <row r="2896" spans="1:5" ht="14.5" x14ac:dyDescent="0.35">
      <c r="A2896" s="107" t="s">
        <v>80</v>
      </c>
      <c r="B2896" s="107" t="s">
        <v>169</v>
      </c>
      <c r="C2896" s="107">
        <v>3</v>
      </c>
      <c r="D2896" s="108">
        <v>4449.2674749999996</v>
      </c>
      <c r="E2896" s="108">
        <v>349809.75189999997</v>
      </c>
    </row>
    <row r="2897" spans="1:5" ht="14.5" x14ac:dyDescent="0.35">
      <c r="A2897" s="107" t="s">
        <v>80</v>
      </c>
      <c r="B2897" s="107" t="s">
        <v>169</v>
      </c>
      <c r="C2897" s="107">
        <v>4</v>
      </c>
      <c r="D2897" s="108">
        <v>4354.9619089999997</v>
      </c>
      <c r="E2897" s="108">
        <v>336462.9988</v>
      </c>
    </row>
    <row r="2898" spans="1:5" ht="14.5" x14ac:dyDescent="0.35">
      <c r="A2898" s="107" t="s">
        <v>80</v>
      </c>
      <c r="B2898" s="107" t="s">
        <v>169</v>
      </c>
      <c r="C2898" s="107">
        <v>5</v>
      </c>
      <c r="D2898" s="108">
        <v>4678.7802590000001</v>
      </c>
      <c r="E2898" s="108">
        <v>357628.70449999999</v>
      </c>
    </row>
    <row r="2899" spans="1:5" ht="14.5" x14ac:dyDescent="0.35">
      <c r="A2899" s="107" t="s">
        <v>80</v>
      </c>
      <c r="B2899" s="107" t="s">
        <v>169</v>
      </c>
      <c r="C2899" s="107">
        <v>6</v>
      </c>
      <c r="D2899" s="108">
        <v>5141.5707080000002</v>
      </c>
      <c r="E2899" s="108">
        <v>370949.80200000003</v>
      </c>
    </row>
    <row r="2900" spans="1:5" ht="14.5" x14ac:dyDescent="0.35">
      <c r="A2900" s="107" t="s">
        <v>80</v>
      </c>
      <c r="B2900" s="107" t="s">
        <v>169</v>
      </c>
      <c r="C2900" s="107">
        <v>7</v>
      </c>
      <c r="D2900" s="108">
        <v>5263.9061339999998</v>
      </c>
      <c r="E2900" s="108">
        <v>378746.30959999998</v>
      </c>
    </row>
    <row r="2901" spans="1:5" ht="14.5" x14ac:dyDescent="0.35">
      <c r="A2901" s="107" t="s">
        <v>80</v>
      </c>
      <c r="B2901" s="107" t="s">
        <v>169</v>
      </c>
      <c r="C2901" s="107">
        <v>8</v>
      </c>
      <c r="D2901" s="108">
        <v>4875.6127660000002</v>
      </c>
      <c r="E2901" s="108">
        <v>345401.67959999997</v>
      </c>
    </row>
    <row r="2902" spans="1:5" ht="14.5" x14ac:dyDescent="0.35">
      <c r="A2902" s="107" t="s">
        <v>80</v>
      </c>
      <c r="B2902" s="107" t="s">
        <v>169</v>
      </c>
      <c r="C2902" s="107">
        <v>9</v>
      </c>
      <c r="D2902" s="108">
        <v>4363.9854830000004</v>
      </c>
      <c r="E2902" s="108">
        <v>267279.21830000001</v>
      </c>
    </row>
    <row r="2903" spans="1:5" ht="14.5" x14ac:dyDescent="0.35">
      <c r="A2903" s="107" t="s">
        <v>80</v>
      </c>
      <c r="B2903" s="107" t="s">
        <v>169</v>
      </c>
      <c r="C2903" s="107">
        <v>10</v>
      </c>
      <c r="D2903" s="108">
        <v>4244.3182649999999</v>
      </c>
      <c r="E2903" s="108">
        <v>193295.83300000001</v>
      </c>
    </row>
    <row r="2904" spans="1:5" ht="14.5" x14ac:dyDescent="0.35">
      <c r="A2904" s="107" t="s">
        <v>80</v>
      </c>
      <c r="B2904" s="107" t="s">
        <v>169</v>
      </c>
      <c r="C2904" s="107">
        <v>11</v>
      </c>
      <c r="D2904" s="108">
        <v>4299.5960649999997</v>
      </c>
      <c r="E2904" s="108">
        <v>196078.74609999999</v>
      </c>
    </row>
    <row r="2905" spans="1:5" ht="14.5" x14ac:dyDescent="0.35">
      <c r="A2905" s="107" t="s">
        <v>80</v>
      </c>
      <c r="B2905" s="107" t="s">
        <v>169</v>
      </c>
      <c r="C2905" s="107">
        <v>12</v>
      </c>
      <c r="D2905" s="108">
        <v>4515.1276289999996</v>
      </c>
      <c r="E2905" s="108">
        <v>202195.1201</v>
      </c>
    </row>
    <row r="2906" spans="1:5" ht="14.5" x14ac:dyDescent="0.35">
      <c r="A2906" s="107" t="s">
        <v>80</v>
      </c>
      <c r="B2906" s="107" t="s">
        <v>434</v>
      </c>
      <c r="C2906" s="107">
        <v>1</v>
      </c>
      <c r="D2906" s="108">
        <v>3722.4608680000001</v>
      </c>
      <c r="E2906" s="108">
        <v>317917.66090000002</v>
      </c>
    </row>
    <row r="2907" spans="1:5" ht="14.5" x14ac:dyDescent="0.35">
      <c r="A2907" s="107" t="s">
        <v>80</v>
      </c>
      <c r="B2907" s="107" t="s">
        <v>434</v>
      </c>
      <c r="C2907" s="107">
        <v>2</v>
      </c>
      <c r="D2907" s="108">
        <v>3355.4585550000002</v>
      </c>
      <c r="E2907" s="108">
        <v>280249.79759999999</v>
      </c>
    </row>
    <row r="2908" spans="1:5" ht="14.5" x14ac:dyDescent="0.35">
      <c r="A2908" s="107" t="s">
        <v>80</v>
      </c>
      <c r="B2908" s="107" t="s">
        <v>434</v>
      </c>
      <c r="C2908" s="107">
        <v>3</v>
      </c>
      <c r="D2908" s="108">
        <v>3562.0487889999999</v>
      </c>
      <c r="E2908" s="108">
        <v>312053.8236</v>
      </c>
    </row>
    <row r="2909" spans="1:5" ht="14.5" x14ac:dyDescent="0.35">
      <c r="A2909" s="107" t="s">
        <v>80</v>
      </c>
      <c r="B2909" s="107" t="s">
        <v>434</v>
      </c>
      <c r="C2909" s="107">
        <v>4</v>
      </c>
      <c r="D2909" s="108">
        <v>3376.0933869999999</v>
      </c>
      <c r="E2909" s="108">
        <v>265793.20010000002</v>
      </c>
    </row>
    <row r="2910" spans="1:5" ht="14.5" x14ac:dyDescent="0.35">
      <c r="A2910" s="107" t="s">
        <v>80</v>
      </c>
      <c r="B2910" s="107" t="s">
        <v>434</v>
      </c>
      <c r="C2910" s="107">
        <v>5</v>
      </c>
      <c r="D2910" s="108">
        <v>3536.7046519999999</v>
      </c>
      <c r="E2910" s="108">
        <v>267347.76490000001</v>
      </c>
    </row>
    <row r="2911" spans="1:5" ht="14.5" x14ac:dyDescent="0.35">
      <c r="A2911" s="107" t="s">
        <v>80</v>
      </c>
      <c r="B2911" s="107" t="s">
        <v>434</v>
      </c>
      <c r="C2911" s="107">
        <v>6</v>
      </c>
      <c r="D2911" s="108">
        <v>3772.4327130000001</v>
      </c>
      <c r="E2911" s="108">
        <v>273902.37319999997</v>
      </c>
    </row>
    <row r="2912" spans="1:5" ht="14.5" x14ac:dyDescent="0.35">
      <c r="A2912" s="107" t="s">
        <v>80</v>
      </c>
      <c r="B2912" s="107" t="s">
        <v>434</v>
      </c>
      <c r="C2912" s="107">
        <v>7</v>
      </c>
      <c r="D2912" s="108">
        <v>3842.8249759999999</v>
      </c>
      <c r="E2912" s="108">
        <v>277304.23300000001</v>
      </c>
    </row>
    <row r="2913" spans="1:5" ht="14.5" x14ac:dyDescent="0.35">
      <c r="A2913" s="107" t="s">
        <v>80</v>
      </c>
      <c r="B2913" s="107" t="s">
        <v>434</v>
      </c>
      <c r="C2913" s="107">
        <v>8</v>
      </c>
      <c r="D2913" s="108">
        <v>3610.537969</v>
      </c>
      <c r="E2913" s="108">
        <v>262349.7978</v>
      </c>
    </row>
    <row r="2914" spans="1:5" ht="14.5" x14ac:dyDescent="0.35">
      <c r="A2914" s="107" t="s">
        <v>80</v>
      </c>
      <c r="B2914" s="107" t="s">
        <v>434</v>
      </c>
      <c r="C2914" s="107">
        <v>9</v>
      </c>
      <c r="D2914" s="108">
        <v>3442.060755</v>
      </c>
      <c r="E2914" s="108">
        <v>229408.8934</v>
      </c>
    </row>
    <row r="2915" spans="1:5" ht="14.5" x14ac:dyDescent="0.35">
      <c r="A2915" s="107" t="s">
        <v>80</v>
      </c>
      <c r="B2915" s="107" t="s">
        <v>434</v>
      </c>
      <c r="C2915" s="107">
        <v>10</v>
      </c>
      <c r="D2915" s="108">
        <v>3396.4735300000002</v>
      </c>
      <c r="E2915" s="108">
        <v>188298.57490000001</v>
      </c>
    </row>
    <row r="2916" spans="1:5" ht="14.5" x14ac:dyDescent="0.35">
      <c r="A2916" s="107" t="s">
        <v>80</v>
      </c>
      <c r="B2916" s="107" t="s">
        <v>434</v>
      </c>
      <c r="C2916" s="107">
        <v>11</v>
      </c>
      <c r="D2916" s="108">
        <v>3462.9926409999998</v>
      </c>
      <c r="E2916" s="108">
        <v>193663.80040000001</v>
      </c>
    </row>
    <row r="2917" spans="1:5" ht="14.5" x14ac:dyDescent="0.35">
      <c r="A2917" s="107" t="s">
        <v>80</v>
      </c>
      <c r="B2917" s="107" t="s">
        <v>434</v>
      </c>
      <c r="C2917" s="107">
        <v>12</v>
      </c>
      <c r="D2917" s="108">
        <v>3660.0427989999998</v>
      </c>
      <c r="E2917" s="108">
        <v>210798.60879999999</v>
      </c>
    </row>
    <row r="2918" spans="1:5" ht="14.5" x14ac:dyDescent="0.35">
      <c r="A2918" s="107" t="s">
        <v>80</v>
      </c>
      <c r="B2918" s="107" t="s">
        <v>66</v>
      </c>
      <c r="C2918" s="107">
        <v>1</v>
      </c>
      <c r="D2918" s="108">
        <v>352.7180012</v>
      </c>
      <c r="E2918" s="108">
        <v>28455.16258</v>
      </c>
    </row>
    <row r="2919" spans="1:5" ht="14.5" x14ac:dyDescent="0.35">
      <c r="A2919" s="107" t="s">
        <v>80</v>
      </c>
      <c r="B2919" s="107" t="s">
        <v>66</v>
      </c>
      <c r="C2919" s="107">
        <v>2</v>
      </c>
      <c r="D2919" s="108">
        <v>282.62066490000001</v>
      </c>
      <c r="E2919" s="108">
        <v>21266.28486</v>
      </c>
    </row>
    <row r="2920" spans="1:5" ht="14.5" x14ac:dyDescent="0.35">
      <c r="A2920" s="107" t="s">
        <v>80</v>
      </c>
      <c r="B2920" s="107" t="s">
        <v>66</v>
      </c>
      <c r="C2920" s="107">
        <v>3</v>
      </c>
      <c r="D2920" s="108">
        <v>427.53419079999998</v>
      </c>
      <c r="E2920" s="108">
        <v>33914.81207</v>
      </c>
    </row>
    <row r="2921" spans="1:5" ht="14.5" x14ac:dyDescent="0.35">
      <c r="A2921" s="107" t="s">
        <v>80</v>
      </c>
      <c r="B2921" s="107" t="s">
        <v>66</v>
      </c>
      <c r="C2921" s="107">
        <v>4</v>
      </c>
      <c r="D2921" s="108">
        <v>384.2076313</v>
      </c>
      <c r="E2921" s="108">
        <v>30009.008229999999</v>
      </c>
    </row>
    <row r="2922" spans="1:5" ht="14.5" x14ac:dyDescent="0.35">
      <c r="A2922" s="107" t="s">
        <v>80</v>
      </c>
      <c r="B2922" s="107" t="s">
        <v>66</v>
      </c>
      <c r="C2922" s="107">
        <v>5</v>
      </c>
      <c r="D2922" s="108">
        <v>383.68846539999998</v>
      </c>
      <c r="E2922" s="108">
        <v>29145.180639999999</v>
      </c>
    </row>
    <row r="2923" spans="1:5" ht="14.5" x14ac:dyDescent="0.35">
      <c r="A2923" s="107" t="s">
        <v>80</v>
      </c>
      <c r="B2923" s="107" t="s">
        <v>66</v>
      </c>
      <c r="C2923" s="107">
        <v>6</v>
      </c>
      <c r="D2923" s="108">
        <v>406.76540199999999</v>
      </c>
      <c r="E2923" s="108">
        <v>29338.251329999999</v>
      </c>
    </row>
    <row r="2924" spans="1:5" ht="14.5" x14ac:dyDescent="0.35">
      <c r="A2924" s="107" t="s">
        <v>80</v>
      </c>
      <c r="B2924" s="107" t="s">
        <v>66</v>
      </c>
      <c r="C2924" s="107">
        <v>7</v>
      </c>
      <c r="D2924" s="108">
        <v>447.65694509999997</v>
      </c>
      <c r="E2924" s="108">
        <v>32295.34289</v>
      </c>
    </row>
    <row r="2925" spans="1:5" ht="14.5" x14ac:dyDescent="0.35">
      <c r="A2925" s="107" t="s">
        <v>80</v>
      </c>
      <c r="B2925" s="107" t="s">
        <v>66</v>
      </c>
      <c r="C2925" s="107">
        <v>8</v>
      </c>
      <c r="D2925" s="108">
        <v>414.37508489999999</v>
      </c>
      <c r="E2925" s="108">
        <v>29581.43619</v>
      </c>
    </row>
    <row r="2926" spans="1:5" ht="14.5" x14ac:dyDescent="0.35">
      <c r="A2926" s="107" t="s">
        <v>80</v>
      </c>
      <c r="B2926" s="107" t="s">
        <v>66</v>
      </c>
      <c r="C2926" s="107">
        <v>9</v>
      </c>
      <c r="D2926" s="108">
        <v>382.37582049999997</v>
      </c>
      <c r="E2926" s="108">
        <v>23674.836019999999</v>
      </c>
    </row>
    <row r="2927" spans="1:5" ht="14.5" x14ac:dyDescent="0.35">
      <c r="A2927" s="107" t="s">
        <v>80</v>
      </c>
      <c r="B2927" s="107" t="s">
        <v>66</v>
      </c>
      <c r="C2927" s="107">
        <v>10</v>
      </c>
      <c r="D2927" s="108">
        <v>455.37144540000003</v>
      </c>
      <c r="E2927" s="108">
        <v>22797.1348</v>
      </c>
    </row>
    <row r="2928" spans="1:5" ht="14.5" x14ac:dyDescent="0.35">
      <c r="A2928" s="107" t="s">
        <v>80</v>
      </c>
      <c r="B2928" s="107" t="s">
        <v>66</v>
      </c>
      <c r="C2928" s="107">
        <v>11</v>
      </c>
      <c r="D2928" s="108">
        <v>500.32672730000002</v>
      </c>
      <c r="E2928" s="108">
        <v>24886.024860000001</v>
      </c>
    </row>
    <row r="2929" spans="1:5" ht="14.5" x14ac:dyDescent="0.35">
      <c r="A2929" s="107" t="s">
        <v>80</v>
      </c>
      <c r="B2929" s="107" t="s">
        <v>66</v>
      </c>
      <c r="C2929" s="107">
        <v>12</v>
      </c>
      <c r="D2929" s="108">
        <v>389.22753110000002</v>
      </c>
      <c r="E2929" s="108">
        <v>19270.717840000001</v>
      </c>
    </row>
    <row r="2930" spans="1:5" ht="14.5" x14ac:dyDescent="0.35">
      <c r="A2930" s="107" t="s">
        <v>80</v>
      </c>
      <c r="B2930" s="107" t="s">
        <v>67</v>
      </c>
      <c r="C2930" s="107">
        <v>1</v>
      </c>
      <c r="D2930" s="108">
        <v>37406.788339999999</v>
      </c>
      <c r="E2930" s="108">
        <v>3856606.6490000002</v>
      </c>
    </row>
    <row r="2931" spans="1:5" ht="14.5" x14ac:dyDescent="0.35">
      <c r="A2931" s="107" t="s">
        <v>80</v>
      </c>
      <c r="B2931" s="107" t="s">
        <v>67</v>
      </c>
      <c r="C2931" s="107">
        <v>2</v>
      </c>
      <c r="D2931" s="108">
        <v>30031.07994</v>
      </c>
      <c r="E2931" s="108">
        <v>2930571.1129999999</v>
      </c>
    </row>
    <row r="2932" spans="1:5" ht="14.5" x14ac:dyDescent="0.35">
      <c r="A2932" s="107" t="s">
        <v>80</v>
      </c>
      <c r="B2932" s="107" t="s">
        <v>67</v>
      </c>
      <c r="C2932" s="107">
        <v>3</v>
      </c>
      <c r="D2932" s="108">
        <v>33447.941939999997</v>
      </c>
      <c r="E2932" s="108">
        <v>3344156.929</v>
      </c>
    </row>
    <row r="2933" spans="1:5" ht="14.5" x14ac:dyDescent="0.35">
      <c r="A2933" s="107" t="s">
        <v>80</v>
      </c>
      <c r="B2933" s="107" t="s">
        <v>67</v>
      </c>
      <c r="C2933" s="107">
        <v>4</v>
      </c>
      <c r="D2933" s="108">
        <v>32067.92784</v>
      </c>
      <c r="E2933" s="108">
        <v>2688155.3679999998</v>
      </c>
    </row>
    <row r="2934" spans="1:5" ht="14.5" x14ac:dyDescent="0.35">
      <c r="A2934" s="107" t="s">
        <v>80</v>
      </c>
      <c r="B2934" s="107" t="s">
        <v>67</v>
      </c>
      <c r="C2934" s="107">
        <v>5</v>
      </c>
      <c r="D2934" s="108">
        <v>36789.957719999999</v>
      </c>
      <c r="E2934" s="108">
        <v>2842810.2239999999</v>
      </c>
    </row>
    <row r="2935" spans="1:5" ht="14.5" x14ac:dyDescent="0.35">
      <c r="A2935" s="107" t="s">
        <v>80</v>
      </c>
      <c r="B2935" s="107" t="s">
        <v>67</v>
      </c>
      <c r="C2935" s="107">
        <v>6</v>
      </c>
      <c r="D2935" s="108">
        <v>33540.628199999999</v>
      </c>
      <c r="E2935" s="108">
        <v>2547583.3820000002</v>
      </c>
    </row>
    <row r="2936" spans="1:5" ht="14.5" x14ac:dyDescent="0.35">
      <c r="A2936" s="107" t="s">
        <v>80</v>
      </c>
      <c r="B2936" s="107" t="s">
        <v>67</v>
      </c>
      <c r="C2936" s="107">
        <v>7</v>
      </c>
      <c r="D2936" s="108">
        <v>35854.290309999997</v>
      </c>
      <c r="E2936" s="108">
        <v>2725284.1919999998</v>
      </c>
    </row>
    <row r="2937" spans="1:5" ht="14.5" x14ac:dyDescent="0.35">
      <c r="A2937" s="107" t="s">
        <v>80</v>
      </c>
      <c r="B2937" s="107" t="s">
        <v>67</v>
      </c>
      <c r="C2937" s="107">
        <v>8</v>
      </c>
      <c r="D2937" s="108">
        <v>40113.987009999997</v>
      </c>
      <c r="E2937" s="108">
        <v>3116240.2829999998</v>
      </c>
    </row>
    <row r="2938" spans="1:5" ht="14.5" x14ac:dyDescent="0.35">
      <c r="A2938" s="107" t="s">
        <v>80</v>
      </c>
      <c r="B2938" s="107" t="s">
        <v>67</v>
      </c>
      <c r="C2938" s="107">
        <v>9</v>
      </c>
      <c r="D2938" s="108">
        <v>40726.124369999998</v>
      </c>
      <c r="E2938" s="108">
        <v>2886148.4</v>
      </c>
    </row>
    <row r="2939" spans="1:5" ht="14.5" x14ac:dyDescent="0.35">
      <c r="A2939" s="107" t="s">
        <v>80</v>
      </c>
      <c r="B2939" s="107" t="s">
        <v>67</v>
      </c>
      <c r="C2939" s="107">
        <v>10</v>
      </c>
      <c r="D2939" s="108">
        <v>42282.00821</v>
      </c>
      <c r="E2939" s="108">
        <v>2323709.9640000002</v>
      </c>
    </row>
    <row r="2940" spans="1:5" ht="14.5" x14ac:dyDescent="0.35">
      <c r="A2940" s="107" t="s">
        <v>80</v>
      </c>
      <c r="B2940" s="107" t="s">
        <v>67</v>
      </c>
      <c r="C2940" s="107">
        <v>11</v>
      </c>
      <c r="D2940" s="108">
        <v>45017.127990000001</v>
      </c>
      <c r="E2940" s="108">
        <v>2599282.665</v>
      </c>
    </row>
    <row r="2941" spans="1:5" ht="14.5" x14ac:dyDescent="0.35">
      <c r="A2941" s="107" t="s">
        <v>80</v>
      </c>
      <c r="B2941" s="107" t="s">
        <v>67</v>
      </c>
      <c r="C2941" s="107">
        <v>12</v>
      </c>
      <c r="D2941" s="108">
        <v>44900.87803</v>
      </c>
      <c r="E2941" s="108">
        <v>2721363.5329999998</v>
      </c>
    </row>
    <row r="2942" spans="1:5" ht="14.5" x14ac:dyDescent="0.35">
      <c r="A2942" s="107" t="s">
        <v>80</v>
      </c>
      <c r="B2942" s="107" t="s">
        <v>68</v>
      </c>
      <c r="C2942" s="107">
        <v>1</v>
      </c>
      <c r="D2942" s="108">
        <v>3191.6556099999998</v>
      </c>
      <c r="E2942" s="108">
        <v>266105.12829999998</v>
      </c>
    </row>
    <row r="2943" spans="1:5" ht="14.5" x14ac:dyDescent="0.35">
      <c r="A2943" s="107" t="s">
        <v>80</v>
      </c>
      <c r="B2943" s="107" t="s">
        <v>68</v>
      </c>
      <c r="C2943" s="107">
        <v>2</v>
      </c>
      <c r="D2943" s="108">
        <v>2501.1218490000001</v>
      </c>
      <c r="E2943" s="108">
        <v>203620.20449999999</v>
      </c>
    </row>
    <row r="2944" spans="1:5" ht="14.5" x14ac:dyDescent="0.35">
      <c r="A2944" s="107" t="s">
        <v>80</v>
      </c>
      <c r="B2944" s="107" t="s">
        <v>68</v>
      </c>
      <c r="C2944" s="107">
        <v>3</v>
      </c>
      <c r="D2944" s="108">
        <v>2668.6594989999999</v>
      </c>
      <c r="E2944" s="108">
        <v>218938.32569999999</v>
      </c>
    </row>
    <row r="2945" spans="1:5" ht="14.5" x14ac:dyDescent="0.35">
      <c r="A2945" s="107" t="s">
        <v>80</v>
      </c>
      <c r="B2945" s="107" t="s">
        <v>68</v>
      </c>
      <c r="C2945" s="107">
        <v>4</v>
      </c>
      <c r="D2945" s="108">
        <v>2168.1020090000002</v>
      </c>
      <c r="E2945" s="108">
        <v>166140.58679999999</v>
      </c>
    </row>
    <row r="2946" spans="1:5" ht="14.5" x14ac:dyDescent="0.35">
      <c r="A2946" s="107" t="s">
        <v>80</v>
      </c>
      <c r="B2946" s="107" t="s">
        <v>68</v>
      </c>
      <c r="C2946" s="107">
        <v>5</v>
      </c>
      <c r="D2946" s="108">
        <v>2441.5301060000002</v>
      </c>
      <c r="E2946" s="108">
        <v>185256.70490000001</v>
      </c>
    </row>
    <row r="2947" spans="1:5" ht="14.5" x14ac:dyDescent="0.35">
      <c r="A2947" s="107" t="s">
        <v>80</v>
      </c>
      <c r="B2947" s="107" t="s">
        <v>68</v>
      </c>
      <c r="C2947" s="107">
        <v>6</v>
      </c>
      <c r="D2947" s="108">
        <v>2357.5558919999999</v>
      </c>
      <c r="E2947" s="108">
        <v>169486.55040000001</v>
      </c>
    </row>
    <row r="2948" spans="1:5" ht="14.5" x14ac:dyDescent="0.35">
      <c r="A2948" s="107" t="s">
        <v>80</v>
      </c>
      <c r="B2948" s="107" t="s">
        <v>68</v>
      </c>
      <c r="C2948" s="107">
        <v>7</v>
      </c>
      <c r="D2948" s="108">
        <v>2519.8811219999998</v>
      </c>
      <c r="E2948" s="108">
        <v>180415.6574</v>
      </c>
    </row>
    <row r="2949" spans="1:5" ht="14.5" x14ac:dyDescent="0.35">
      <c r="A2949" s="107" t="s">
        <v>80</v>
      </c>
      <c r="B2949" s="107" t="s">
        <v>68</v>
      </c>
      <c r="C2949" s="107">
        <v>8</v>
      </c>
      <c r="D2949" s="108">
        <v>2631.0351989999999</v>
      </c>
      <c r="E2949" s="108">
        <v>188292.16889999999</v>
      </c>
    </row>
    <row r="2950" spans="1:5" ht="14.5" x14ac:dyDescent="0.35">
      <c r="A2950" s="107" t="s">
        <v>80</v>
      </c>
      <c r="B2950" s="107" t="s">
        <v>68</v>
      </c>
      <c r="C2950" s="107">
        <v>9</v>
      </c>
      <c r="D2950" s="108">
        <v>2538.5774889999998</v>
      </c>
      <c r="E2950" s="108">
        <v>161576.35070000001</v>
      </c>
    </row>
    <row r="2951" spans="1:5" ht="14.5" x14ac:dyDescent="0.35">
      <c r="A2951" s="107" t="s">
        <v>80</v>
      </c>
      <c r="B2951" s="107" t="s">
        <v>68</v>
      </c>
      <c r="C2951" s="107">
        <v>10</v>
      </c>
      <c r="D2951" s="108">
        <v>2636.6308739999999</v>
      </c>
      <c r="E2951" s="108">
        <v>131191.39129999999</v>
      </c>
    </row>
    <row r="2952" spans="1:5" ht="14.5" x14ac:dyDescent="0.35">
      <c r="A2952" s="107" t="s">
        <v>80</v>
      </c>
      <c r="B2952" s="107" t="s">
        <v>68</v>
      </c>
      <c r="C2952" s="107">
        <v>11</v>
      </c>
      <c r="D2952" s="108">
        <v>2973.49298</v>
      </c>
      <c r="E2952" s="108">
        <v>150178.2188</v>
      </c>
    </row>
    <row r="2953" spans="1:5" ht="14.5" x14ac:dyDescent="0.35">
      <c r="A2953" s="107" t="s">
        <v>80</v>
      </c>
      <c r="B2953" s="107" t="s">
        <v>68</v>
      </c>
      <c r="C2953" s="107">
        <v>12</v>
      </c>
      <c r="D2953" s="108">
        <v>3387.8230669999998</v>
      </c>
      <c r="E2953" s="108">
        <v>184073.5986</v>
      </c>
    </row>
    <row r="2954" spans="1:5" ht="14.5" x14ac:dyDescent="0.35">
      <c r="A2954" s="107" t="s">
        <v>80</v>
      </c>
      <c r="B2954" s="107" t="s">
        <v>70</v>
      </c>
      <c r="C2954" s="107">
        <v>1</v>
      </c>
      <c r="D2954" s="108">
        <v>30276.58656</v>
      </c>
      <c r="E2954" s="108">
        <v>2611071.3250000002</v>
      </c>
    </row>
    <row r="2955" spans="1:5" ht="14.5" x14ac:dyDescent="0.35">
      <c r="A2955" s="107" t="s">
        <v>80</v>
      </c>
      <c r="B2955" s="107" t="s">
        <v>70</v>
      </c>
      <c r="C2955" s="107">
        <v>2</v>
      </c>
      <c r="D2955" s="108">
        <v>26955.516619999999</v>
      </c>
      <c r="E2955" s="108">
        <v>2267159.7489999998</v>
      </c>
    </row>
    <row r="2956" spans="1:5" ht="14.5" x14ac:dyDescent="0.35">
      <c r="A2956" s="107" t="s">
        <v>80</v>
      </c>
      <c r="B2956" s="107" t="s">
        <v>70</v>
      </c>
      <c r="C2956" s="107">
        <v>3</v>
      </c>
      <c r="D2956" s="108">
        <v>32429.549210000001</v>
      </c>
      <c r="E2956" s="108">
        <v>2820690.5070000002</v>
      </c>
    </row>
    <row r="2957" spans="1:5" ht="14.5" x14ac:dyDescent="0.35">
      <c r="A2957" s="107" t="s">
        <v>80</v>
      </c>
      <c r="B2957" s="107" t="s">
        <v>70</v>
      </c>
      <c r="C2957" s="107">
        <v>4</v>
      </c>
      <c r="D2957" s="108">
        <v>28456.445469999999</v>
      </c>
      <c r="E2957" s="108">
        <v>2269685.6609999998</v>
      </c>
    </row>
    <row r="2958" spans="1:5" ht="14.5" x14ac:dyDescent="0.35">
      <c r="A2958" s="107" t="s">
        <v>80</v>
      </c>
      <c r="B2958" s="107" t="s">
        <v>70</v>
      </c>
      <c r="C2958" s="107">
        <v>5</v>
      </c>
      <c r="D2958" s="108">
        <v>32237.128809999998</v>
      </c>
      <c r="E2958" s="108">
        <v>2489362.1979999999</v>
      </c>
    </row>
    <row r="2959" spans="1:5" ht="14.5" x14ac:dyDescent="0.35">
      <c r="A2959" s="107" t="s">
        <v>80</v>
      </c>
      <c r="B2959" s="107" t="s">
        <v>70</v>
      </c>
      <c r="C2959" s="107">
        <v>6</v>
      </c>
      <c r="D2959" s="108">
        <v>35306.852619999998</v>
      </c>
      <c r="E2959" s="108">
        <v>2641939.2170000002</v>
      </c>
    </row>
    <row r="2960" spans="1:5" ht="14.5" x14ac:dyDescent="0.35">
      <c r="A2960" s="107" t="s">
        <v>80</v>
      </c>
      <c r="B2960" s="107" t="s">
        <v>70</v>
      </c>
      <c r="C2960" s="107">
        <v>7</v>
      </c>
      <c r="D2960" s="108">
        <v>34934.744169999998</v>
      </c>
      <c r="E2960" s="108">
        <v>2620233.7429999998</v>
      </c>
    </row>
    <row r="2961" spans="1:5" ht="14.5" x14ac:dyDescent="0.35">
      <c r="A2961" s="107" t="s">
        <v>80</v>
      </c>
      <c r="B2961" s="107" t="s">
        <v>70</v>
      </c>
      <c r="C2961" s="107">
        <v>8</v>
      </c>
      <c r="D2961" s="108">
        <v>35231.047169999998</v>
      </c>
      <c r="E2961" s="108">
        <v>2650670.6510000001</v>
      </c>
    </row>
    <row r="2962" spans="1:5" ht="14.5" x14ac:dyDescent="0.35">
      <c r="A2962" s="107" t="s">
        <v>80</v>
      </c>
      <c r="B2962" s="107" t="s">
        <v>70</v>
      </c>
      <c r="C2962" s="107">
        <v>9</v>
      </c>
      <c r="D2962" s="108">
        <v>32827.19457</v>
      </c>
      <c r="E2962" s="108">
        <v>2223126.2549999999</v>
      </c>
    </row>
    <row r="2963" spans="1:5" ht="14.5" x14ac:dyDescent="0.35">
      <c r="A2963" s="107" t="s">
        <v>80</v>
      </c>
      <c r="B2963" s="107" t="s">
        <v>70</v>
      </c>
      <c r="C2963" s="107">
        <v>10</v>
      </c>
      <c r="D2963" s="108">
        <v>29731.455409999999</v>
      </c>
      <c r="E2963" s="108">
        <v>1639810.469</v>
      </c>
    </row>
    <row r="2964" spans="1:5" ht="14.5" x14ac:dyDescent="0.35">
      <c r="A2964" s="107" t="s">
        <v>80</v>
      </c>
      <c r="B2964" s="107" t="s">
        <v>70</v>
      </c>
      <c r="C2964" s="107">
        <v>11</v>
      </c>
      <c r="D2964" s="108">
        <v>29377.508119999999</v>
      </c>
      <c r="E2964" s="108">
        <v>1657850.236</v>
      </c>
    </row>
    <row r="2965" spans="1:5" ht="14.5" x14ac:dyDescent="0.35">
      <c r="A2965" s="107" t="s">
        <v>80</v>
      </c>
      <c r="B2965" s="107" t="s">
        <v>70</v>
      </c>
      <c r="C2965" s="107">
        <v>12</v>
      </c>
      <c r="D2965" s="108">
        <v>32604.986959999998</v>
      </c>
      <c r="E2965" s="108">
        <v>1855101.5379999999</v>
      </c>
    </row>
    <row r="2966" spans="1:5" ht="14.5" x14ac:dyDescent="0.35">
      <c r="A2966" s="107" t="s">
        <v>80</v>
      </c>
      <c r="B2966" s="107" t="s">
        <v>69</v>
      </c>
      <c r="C2966" s="107">
        <v>1</v>
      </c>
      <c r="D2966" s="108">
        <v>6686.0391049999998</v>
      </c>
      <c r="E2966" s="108">
        <v>586501.6041</v>
      </c>
    </row>
    <row r="2967" spans="1:5" ht="14.5" x14ac:dyDescent="0.35">
      <c r="A2967" s="107" t="s">
        <v>80</v>
      </c>
      <c r="B2967" s="107" t="s">
        <v>69</v>
      </c>
      <c r="C2967" s="107">
        <v>2</v>
      </c>
      <c r="D2967" s="108">
        <v>5951.9539199999999</v>
      </c>
      <c r="E2967" s="108">
        <v>513627.94699999999</v>
      </c>
    </row>
    <row r="2968" spans="1:5" ht="14.5" x14ac:dyDescent="0.35">
      <c r="A2968" s="107" t="s">
        <v>80</v>
      </c>
      <c r="B2968" s="107" t="s">
        <v>69</v>
      </c>
      <c r="C2968" s="107">
        <v>3</v>
      </c>
      <c r="D2968" s="108">
        <v>6348.0509110000003</v>
      </c>
      <c r="E2968" s="108">
        <v>559092.924</v>
      </c>
    </row>
    <row r="2969" spans="1:5" ht="14.5" x14ac:dyDescent="0.35">
      <c r="A2969" s="107" t="s">
        <v>80</v>
      </c>
      <c r="B2969" s="107" t="s">
        <v>69</v>
      </c>
      <c r="C2969" s="107">
        <v>4</v>
      </c>
      <c r="D2969" s="108">
        <v>5734.775568</v>
      </c>
      <c r="E2969" s="108">
        <v>453535.30379999999</v>
      </c>
    </row>
    <row r="2970" spans="1:5" ht="14.5" x14ac:dyDescent="0.35">
      <c r="A2970" s="107" t="s">
        <v>80</v>
      </c>
      <c r="B2970" s="107" t="s">
        <v>69</v>
      </c>
      <c r="C2970" s="107">
        <v>5</v>
      </c>
      <c r="D2970" s="108">
        <v>6152.1899940000003</v>
      </c>
      <c r="E2970" s="108">
        <v>470962.11379999999</v>
      </c>
    </row>
    <row r="2971" spans="1:5" ht="14.5" x14ac:dyDescent="0.35">
      <c r="A2971" s="107" t="s">
        <v>80</v>
      </c>
      <c r="B2971" s="107" t="s">
        <v>69</v>
      </c>
      <c r="C2971" s="107">
        <v>6</v>
      </c>
      <c r="D2971" s="108">
        <v>6747.5160830000004</v>
      </c>
      <c r="E2971" s="108">
        <v>539004.72629999998</v>
      </c>
    </row>
    <row r="2972" spans="1:5" ht="14.5" x14ac:dyDescent="0.35">
      <c r="A2972" s="107" t="s">
        <v>80</v>
      </c>
      <c r="B2972" s="107" t="s">
        <v>69</v>
      </c>
      <c r="C2972" s="107">
        <v>7</v>
      </c>
      <c r="D2972" s="108">
        <v>6719.1718730000002</v>
      </c>
      <c r="E2972" s="108">
        <v>523244.61790000001</v>
      </c>
    </row>
    <row r="2973" spans="1:5" ht="14.5" x14ac:dyDescent="0.35">
      <c r="A2973" s="107" t="s">
        <v>80</v>
      </c>
      <c r="B2973" s="107" t="s">
        <v>69</v>
      </c>
      <c r="C2973" s="107">
        <v>8</v>
      </c>
      <c r="D2973" s="108">
        <v>6211.1803630000004</v>
      </c>
      <c r="E2973" s="108">
        <v>477757.00270000001</v>
      </c>
    </row>
    <row r="2974" spans="1:5" ht="14.5" x14ac:dyDescent="0.35">
      <c r="A2974" s="107" t="s">
        <v>80</v>
      </c>
      <c r="B2974" s="107" t="s">
        <v>69</v>
      </c>
      <c r="C2974" s="107">
        <v>9</v>
      </c>
      <c r="D2974" s="108">
        <v>5714.3984540000001</v>
      </c>
      <c r="E2974" s="108">
        <v>384756.4069</v>
      </c>
    </row>
    <row r="2975" spans="1:5" ht="14.5" x14ac:dyDescent="0.35">
      <c r="A2975" s="107" t="s">
        <v>80</v>
      </c>
      <c r="B2975" s="107" t="s">
        <v>69</v>
      </c>
      <c r="C2975" s="107">
        <v>10</v>
      </c>
      <c r="D2975" s="108">
        <v>5771.5078759999997</v>
      </c>
      <c r="E2975" s="108">
        <v>251469.99249999999</v>
      </c>
    </row>
    <row r="2976" spans="1:5" ht="14.5" x14ac:dyDescent="0.35">
      <c r="A2976" s="107" t="s">
        <v>80</v>
      </c>
      <c r="B2976" s="107" t="s">
        <v>69</v>
      </c>
      <c r="C2976" s="107">
        <v>11</v>
      </c>
      <c r="D2976" s="108">
        <v>6151.0153950000004</v>
      </c>
      <c r="E2976" s="108">
        <v>299555.6827</v>
      </c>
    </row>
    <row r="2977" spans="1:5" ht="14.5" x14ac:dyDescent="0.35">
      <c r="A2977" s="107" t="s">
        <v>80</v>
      </c>
      <c r="B2977" s="107" t="s">
        <v>69</v>
      </c>
      <c r="C2977" s="107">
        <v>12</v>
      </c>
      <c r="D2977" s="108">
        <v>6300.3723520000003</v>
      </c>
      <c r="E2977" s="108">
        <v>309722.92830000003</v>
      </c>
    </row>
    <row r="2978" spans="1:5" ht="14.5" x14ac:dyDescent="0.35">
      <c r="A2978" s="107" t="s">
        <v>80</v>
      </c>
      <c r="B2978" s="107" t="s">
        <v>71</v>
      </c>
      <c r="C2978" s="107">
        <v>1</v>
      </c>
      <c r="D2978" s="108">
        <v>100.08747150000001</v>
      </c>
      <c r="E2978" s="108">
        <v>8086.1152840000004</v>
      </c>
    </row>
    <row r="2979" spans="1:5" ht="14.5" x14ac:dyDescent="0.35">
      <c r="A2979" s="107" t="s">
        <v>80</v>
      </c>
      <c r="B2979" s="107" t="s">
        <v>71</v>
      </c>
      <c r="C2979" s="107">
        <v>2</v>
      </c>
      <c r="D2979" s="108">
        <v>75.912757429999999</v>
      </c>
      <c r="E2979" s="108">
        <v>5850.8512129999999</v>
      </c>
    </row>
    <row r="2980" spans="1:5" ht="14.5" x14ac:dyDescent="0.35">
      <c r="A2980" s="107" t="s">
        <v>80</v>
      </c>
      <c r="B2980" s="107" t="s">
        <v>71</v>
      </c>
      <c r="C2980" s="107">
        <v>3</v>
      </c>
      <c r="D2980" s="108">
        <v>87.727050349999999</v>
      </c>
      <c r="E2980" s="108">
        <v>7118.5455840000004</v>
      </c>
    </row>
    <row r="2981" spans="1:5" ht="14.5" x14ac:dyDescent="0.35">
      <c r="A2981" s="107" t="s">
        <v>80</v>
      </c>
      <c r="B2981" s="107" t="s">
        <v>71</v>
      </c>
      <c r="C2981" s="107">
        <v>4</v>
      </c>
      <c r="D2981" s="108">
        <v>93.924177099999994</v>
      </c>
      <c r="E2981" s="108">
        <v>7400.686291</v>
      </c>
    </row>
    <row r="2982" spans="1:5" ht="14.5" x14ac:dyDescent="0.35">
      <c r="A2982" s="107" t="s">
        <v>80</v>
      </c>
      <c r="B2982" s="107" t="s">
        <v>71</v>
      </c>
      <c r="C2982" s="107">
        <v>5</v>
      </c>
      <c r="D2982" s="108">
        <v>103.7937333</v>
      </c>
      <c r="E2982" s="108">
        <v>8057.5906999999997</v>
      </c>
    </row>
    <row r="2983" spans="1:5" ht="14.5" x14ac:dyDescent="0.35">
      <c r="A2983" s="107" t="s">
        <v>80</v>
      </c>
      <c r="B2983" s="107" t="s">
        <v>71</v>
      </c>
      <c r="C2983" s="107">
        <v>6</v>
      </c>
      <c r="D2983" s="108">
        <v>106.2777602</v>
      </c>
      <c r="E2983" s="108">
        <v>7881.3735210000004</v>
      </c>
    </row>
    <row r="2984" spans="1:5" ht="14.5" x14ac:dyDescent="0.35">
      <c r="A2984" s="107" t="s">
        <v>80</v>
      </c>
      <c r="B2984" s="107" t="s">
        <v>71</v>
      </c>
      <c r="C2984" s="107">
        <v>7</v>
      </c>
      <c r="D2984" s="108">
        <v>129.45529160000001</v>
      </c>
      <c r="E2984" s="108">
        <v>9602.2612750000008</v>
      </c>
    </row>
    <row r="2985" spans="1:5" ht="14.5" x14ac:dyDescent="0.35">
      <c r="A2985" s="107" t="s">
        <v>80</v>
      </c>
      <c r="B2985" s="107" t="s">
        <v>71</v>
      </c>
      <c r="C2985" s="107">
        <v>8</v>
      </c>
      <c r="D2985" s="108">
        <v>122.198887</v>
      </c>
      <c r="E2985" s="108">
        <v>9028.13069</v>
      </c>
    </row>
    <row r="2986" spans="1:5" ht="14.5" x14ac:dyDescent="0.35">
      <c r="A2986" s="107" t="s">
        <v>80</v>
      </c>
      <c r="B2986" s="107" t="s">
        <v>71</v>
      </c>
      <c r="C2986" s="107">
        <v>9</v>
      </c>
      <c r="D2986" s="108">
        <v>126.23977240000001</v>
      </c>
      <c r="E2986" s="108">
        <v>8333.8173210000004</v>
      </c>
    </row>
    <row r="2987" spans="1:5" ht="14.5" x14ac:dyDescent="0.35">
      <c r="A2987" s="107" t="s">
        <v>80</v>
      </c>
      <c r="B2987" s="107" t="s">
        <v>71</v>
      </c>
      <c r="C2987" s="107">
        <v>10</v>
      </c>
      <c r="D2987" s="108">
        <v>118.16839969999999</v>
      </c>
      <c r="E2987" s="108">
        <v>6053.7817539999996</v>
      </c>
    </row>
    <row r="2988" spans="1:5" ht="14.5" x14ac:dyDescent="0.35">
      <c r="A2988" s="107" t="s">
        <v>80</v>
      </c>
      <c r="B2988" s="107" t="s">
        <v>71</v>
      </c>
      <c r="C2988" s="107">
        <v>11</v>
      </c>
      <c r="D2988" s="108">
        <v>115.9149268</v>
      </c>
      <c r="E2988" s="108">
        <v>6034.986089</v>
      </c>
    </row>
    <row r="2989" spans="1:5" ht="14.5" x14ac:dyDescent="0.35">
      <c r="A2989" s="107" t="s">
        <v>80</v>
      </c>
      <c r="B2989" s="107" t="s">
        <v>71</v>
      </c>
      <c r="C2989" s="107">
        <v>12</v>
      </c>
      <c r="D2989" s="108">
        <v>119.959174</v>
      </c>
      <c r="E2989" s="108">
        <v>6082.0900339999998</v>
      </c>
    </row>
    <row r="2990" spans="1:5" ht="14.5" x14ac:dyDescent="0.35">
      <c r="A2990" s="107" t="s">
        <v>80</v>
      </c>
      <c r="B2990" s="107" t="s">
        <v>72</v>
      </c>
      <c r="C2990" s="107">
        <v>1</v>
      </c>
      <c r="D2990" s="108">
        <v>10542.942789999999</v>
      </c>
      <c r="E2990" s="108">
        <v>1214960.76</v>
      </c>
    </row>
    <row r="2991" spans="1:5" ht="14.5" x14ac:dyDescent="0.35">
      <c r="A2991" s="107" t="s">
        <v>80</v>
      </c>
      <c r="B2991" s="107" t="s">
        <v>72</v>
      </c>
      <c r="C2991" s="107">
        <v>2</v>
      </c>
      <c r="D2991" s="108">
        <v>7648.7066349999996</v>
      </c>
      <c r="E2991" s="108">
        <v>925140.24919999996</v>
      </c>
    </row>
    <row r="2992" spans="1:5" ht="14.5" x14ac:dyDescent="0.35">
      <c r="A2992" s="107" t="s">
        <v>80</v>
      </c>
      <c r="B2992" s="107" t="s">
        <v>72</v>
      </c>
      <c r="C2992" s="107">
        <v>3</v>
      </c>
      <c r="D2992" s="108">
        <v>6759.9262909999998</v>
      </c>
      <c r="E2992" s="108">
        <v>776261.99470000004</v>
      </c>
    </row>
    <row r="2993" spans="1:5" ht="14.5" x14ac:dyDescent="0.35">
      <c r="A2993" s="107" t="s">
        <v>80</v>
      </c>
      <c r="B2993" s="107" t="s">
        <v>72</v>
      </c>
      <c r="C2993" s="107">
        <v>4</v>
      </c>
      <c r="D2993" s="108">
        <v>5945.9725259999996</v>
      </c>
      <c r="E2993" s="108">
        <v>484920.85470000003</v>
      </c>
    </row>
    <row r="2994" spans="1:5" ht="14.5" x14ac:dyDescent="0.35">
      <c r="A2994" s="107" t="s">
        <v>80</v>
      </c>
      <c r="B2994" s="107" t="s">
        <v>72</v>
      </c>
      <c r="C2994" s="107">
        <v>5</v>
      </c>
      <c r="D2994" s="108">
        <v>7718.4393890000001</v>
      </c>
      <c r="E2994" s="108">
        <v>621968.88729999994</v>
      </c>
    </row>
    <row r="2995" spans="1:5" ht="14.5" x14ac:dyDescent="0.35">
      <c r="A2995" s="107" t="s">
        <v>80</v>
      </c>
      <c r="B2995" s="107" t="s">
        <v>72</v>
      </c>
      <c r="C2995" s="107">
        <v>6</v>
      </c>
      <c r="D2995" s="108">
        <v>7742.1847950000001</v>
      </c>
      <c r="E2995" s="108">
        <v>691472.95299999998</v>
      </c>
    </row>
    <row r="2996" spans="1:5" ht="14.5" x14ac:dyDescent="0.35">
      <c r="A2996" s="107" t="s">
        <v>80</v>
      </c>
      <c r="B2996" s="107" t="s">
        <v>72</v>
      </c>
      <c r="C2996" s="107">
        <v>7</v>
      </c>
      <c r="D2996" s="108">
        <v>7978.2629969999998</v>
      </c>
      <c r="E2996" s="108">
        <v>697125.48190000001</v>
      </c>
    </row>
    <row r="2997" spans="1:5" ht="14.5" x14ac:dyDescent="0.35">
      <c r="A2997" s="107" t="s">
        <v>80</v>
      </c>
      <c r="B2997" s="107" t="s">
        <v>72</v>
      </c>
      <c r="C2997" s="107">
        <v>8</v>
      </c>
      <c r="D2997" s="108">
        <v>8970.0620760000002</v>
      </c>
      <c r="E2997" s="108">
        <v>827781.06680000003</v>
      </c>
    </row>
    <row r="2998" spans="1:5" ht="14.5" x14ac:dyDescent="0.35">
      <c r="A2998" s="107" t="s">
        <v>80</v>
      </c>
      <c r="B2998" s="107" t="s">
        <v>72</v>
      </c>
      <c r="C2998" s="107">
        <v>9</v>
      </c>
      <c r="D2998" s="108">
        <v>9880.5174779999998</v>
      </c>
      <c r="E2998" s="108">
        <v>882740.00190000003</v>
      </c>
    </row>
    <row r="2999" spans="1:5" ht="14.5" x14ac:dyDescent="0.35">
      <c r="A2999" s="107" t="s">
        <v>80</v>
      </c>
      <c r="B2999" s="107" t="s">
        <v>72</v>
      </c>
      <c r="C2999" s="107">
        <v>10</v>
      </c>
      <c r="D2999" s="108">
        <v>8923.9205860000002</v>
      </c>
      <c r="E2999" s="108">
        <v>581476.16339999996</v>
      </c>
    </row>
    <row r="3000" spans="1:5" ht="14.5" x14ac:dyDescent="0.35">
      <c r="A3000" s="107" t="s">
        <v>80</v>
      </c>
      <c r="B3000" s="107" t="s">
        <v>72</v>
      </c>
      <c r="C3000" s="107">
        <v>11</v>
      </c>
      <c r="D3000" s="108">
        <v>9963.2136210000008</v>
      </c>
      <c r="E3000" s="108">
        <v>737820.23289999994</v>
      </c>
    </row>
    <row r="3001" spans="1:5" ht="14.5" x14ac:dyDescent="0.35">
      <c r="A3001" s="107" t="s">
        <v>80</v>
      </c>
      <c r="B3001" s="107" t="s">
        <v>72</v>
      </c>
      <c r="C3001" s="107">
        <v>12</v>
      </c>
      <c r="D3001" s="108">
        <v>12391.679050000001</v>
      </c>
      <c r="E3001" s="108">
        <v>1063533.169</v>
      </c>
    </row>
    <row r="3002" spans="1:5" ht="14.5" x14ac:dyDescent="0.35">
      <c r="A3002" s="107" t="s">
        <v>80</v>
      </c>
      <c r="B3002" s="107" t="s">
        <v>73</v>
      </c>
      <c r="C3002" s="107">
        <v>1</v>
      </c>
      <c r="D3002" s="108">
        <v>1114.3615139999999</v>
      </c>
      <c r="E3002" s="108">
        <v>97753.612800000003</v>
      </c>
    </row>
    <row r="3003" spans="1:5" ht="14.5" x14ac:dyDescent="0.35">
      <c r="A3003" s="107" t="s">
        <v>80</v>
      </c>
      <c r="B3003" s="107" t="s">
        <v>73</v>
      </c>
      <c r="C3003" s="107">
        <v>2</v>
      </c>
      <c r="D3003" s="108">
        <v>992.12654280000004</v>
      </c>
      <c r="E3003" s="108">
        <v>85615.392540000001</v>
      </c>
    </row>
    <row r="3004" spans="1:5" ht="14.5" x14ac:dyDescent="0.35">
      <c r="A3004" s="107" t="s">
        <v>80</v>
      </c>
      <c r="B3004" s="107" t="s">
        <v>73</v>
      </c>
      <c r="C3004" s="107">
        <v>3</v>
      </c>
      <c r="D3004" s="108">
        <v>1058.092179</v>
      </c>
      <c r="E3004" s="108">
        <v>93189.411009999996</v>
      </c>
    </row>
    <row r="3005" spans="1:5" ht="14.5" x14ac:dyDescent="0.35">
      <c r="A3005" s="107" t="s">
        <v>80</v>
      </c>
      <c r="B3005" s="107" t="s">
        <v>73</v>
      </c>
      <c r="C3005" s="107">
        <v>4</v>
      </c>
      <c r="D3005" s="108">
        <v>955.94772929999999</v>
      </c>
      <c r="E3005" s="108">
        <v>75599.141510000001</v>
      </c>
    </row>
    <row r="3006" spans="1:5" ht="14.5" x14ac:dyDescent="0.35">
      <c r="A3006" s="107" t="s">
        <v>80</v>
      </c>
      <c r="B3006" s="107" t="s">
        <v>73</v>
      </c>
      <c r="C3006" s="107">
        <v>5</v>
      </c>
      <c r="D3006" s="108">
        <v>1025.519734</v>
      </c>
      <c r="E3006" s="108">
        <v>78504.057759999996</v>
      </c>
    </row>
    <row r="3007" spans="1:5" ht="14.5" x14ac:dyDescent="0.35">
      <c r="A3007" s="107" t="s">
        <v>80</v>
      </c>
      <c r="B3007" s="107" t="s">
        <v>73</v>
      </c>
      <c r="C3007" s="107">
        <v>6</v>
      </c>
      <c r="D3007" s="108">
        <v>1124.739959</v>
      </c>
      <c r="E3007" s="108">
        <v>89846.614329999997</v>
      </c>
    </row>
    <row r="3008" spans="1:5" ht="14.5" x14ac:dyDescent="0.35">
      <c r="A3008" s="107" t="s">
        <v>80</v>
      </c>
      <c r="B3008" s="107" t="s">
        <v>73</v>
      </c>
      <c r="C3008" s="107">
        <v>7</v>
      </c>
      <c r="D3008" s="108">
        <v>1119.950206</v>
      </c>
      <c r="E3008" s="108">
        <v>87214.232730000003</v>
      </c>
    </row>
    <row r="3009" spans="1:5" ht="14.5" x14ac:dyDescent="0.35">
      <c r="A3009" s="107" t="s">
        <v>80</v>
      </c>
      <c r="B3009" s="107" t="s">
        <v>73</v>
      </c>
      <c r="C3009" s="107">
        <v>8</v>
      </c>
      <c r="D3009" s="108">
        <v>1035.2865879999999</v>
      </c>
      <c r="E3009" s="108">
        <v>79632.274149999997</v>
      </c>
    </row>
    <row r="3010" spans="1:5" ht="14.5" x14ac:dyDescent="0.35">
      <c r="A3010" s="107" t="s">
        <v>80</v>
      </c>
      <c r="B3010" s="107" t="s">
        <v>73</v>
      </c>
      <c r="C3010" s="107">
        <v>9</v>
      </c>
      <c r="D3010" s="108">
        <v>952.50725020000004</v>
      </c>
      <c r="E3010" s="108">
        <v>64132.365689999999</v>
      </c>
    </row>
    <row r="3011" spans="1:5" ht="14.5" x14ac:dyDescent="0.35">
      <c r="A3011" s="107" t="s">
        <v>80</v>
      </c>
      <c r="B3011" s="107" t="s">
        <v>73</v>
      </c>
      <c r="C3011" s="107">
        <v>10</v>
      </c>
      <c r="D3011" s="108">
        <v>962.03497800000002</v>
      </c>
      <c r="E3011" s="108">
        <v>41914.214769999999</v>
      </c>
    </row>
    <row r="3012" spans="1:5" ht="14.5" x14ac:dyDescent="0.35">
      <c r="A3012" s="107" t="s">
        <v>80</v>
      </c>
      <c r="B3012" s="107" t="s">
        <v>73</v>
      </c>
      <c r="C3012" s="107">
        <v>11</v>
      </c>
      <c r="D3012" s="108">
        <v>1025.2692119999999</v>
      </c>
      <c r="E3012" s="108">
        <v>49929.039149999997</v>
      </c>
    </row>
    <row r="3013" spans="1:5" ht="14.5" x14ac:dyDescent="0.35">
      <c r="A3013" s="107" t="s">
        <v>80</v>
      </c>
      <c r="B3013" s="107" t="s">
        <v>73</v>
      </c>
      <c r="C3013" s="107">
        <v>12</v>
      </c>
      <c r="D3013" s="108">
        <v>1050.154601</v>
      </c>
      <c r="E3013" s="108">
        <v>51623.893949999998</v>
      </c>
    </row>
    <row r="3014" spans="1:5" ht="14.5" x14ac:dyDescent="0.35">
      <c r="A3014" s="107" t="s">
        <v>80</v>
      </c>
      <c r="B3014" s="107" t="s">
        <v>74</v>
      </c>
      <c r="C3014" s="107">
        <v>1</v>
      </c>
      <c r="D3014" s="108">
        <v>309.27448040000002</v>
      </c>
      <c r="E3014" s="108">
        <v>25689.273280000001</v>
      </c>
    </row>
    <row r="3015" spans="1:5" ht="14.5" x14ac:dyDescent="0.35">
      <c r="A3015" s="107" t="s">
        <v>80</v>
      </c>
      <c r="B3015" s="107" t="s">
        <v>74</v>
      </c>
      <c r="C3015" s="107">
        <v>2</v>
      </c>
      <c r="D3015" s="108">
        <v>261.95020849999997</v>
      </c>
      <c r="E3015" s="108">
        <v>20400.63121</v>
      </c>
    </row>
    <row r="3016" spans="1:5" ht="14.5" x14ac:dyDescent="0.35">
      <c r="A3016" s="107" t="s">
        <v>80</v>
      </c>
      <c r="B3016" s="107" t="s">
        <v>74</v>
      </c>
      <c r="C3016" s="107">
        <v>3</v>
      </c>
      <c r="D3016" s="108">
        <v>317.76946249999997</v>
      </c>
      <c r="E3016" s="108">
        <v>25962.01211</v>
      </c>
    </row>
    <row r="3017" spans="1:5" ht="14.5" x14ac:dyDescent="0.35">
      <c r="A3017" s="107" t="s">
        <v>80</v>
      </c>
      <c r="B3017" s="107" t="s">
        <v>74</v>
      </c>
      <c r="C3017" s="107">
        <v>4</v>
      </c>
      <c r="D3017" s="108">
        <v>263.80292839999998</v>
      </c>
      <c r="E3017" s="108">
        <v>21086.441070000001</v>
      </c>
    </row>
    <row r="3018" spans="1:5" ht="14.5" x14ac:dyDescent="0.35">
      <c r="A3018" s="107" t="s">
        <v>80</v>
      </c>
      <c r="B3018" s="107" t="s">
        <v>74</v>
      </c>
      <c r="C3018" s="107">
        <v>5</v>
      </c>
      <c r="D3018" s="108">
        <v>266.10763609999998</v>
      </c>
      <c r="E3018" s="108">
        <v>20784.55761</v>
      </c>
    </row>
    <row r="3019" spans="1:5" ht="14.5" x14ac:dyDescent="0.35">
      <c r="A3019" s="107" t="s">
        <v>80</v>
      </c>
      <c r="B3019" s="107" t="s">
        <v>74</v>
      </c>
      <c r="C3019" s="107">
        <v>6</v>
      </c>
      <c r="D3019" s="108">
        <v>256.28871029999999</v>
      </c>
      <c r="E3019" s="108">
        <v>18781.59174</v>
      </c>
    </row>
    <row r="3020" spans="1:5" ht="14.5" x14ac:dyDescent="0.35">
      <c r="A3020" s="107" t="s">
        <v>80</v>
      </c>
      <c r="B3020" s="107" t="s">
        <v>74</v>
      </c>
      <c r="C3020" s="107">
        <v>7</v>
      </c>
      <c r="D3020" s="108">
        <v>248.43830750000001</v>
      </c>
      <c r="E3020" s="108">
        <v>18179.26067</v>
      </c>
    </row>
    <row r="3021" spans="1:5" ht="14.5" x14ac:dyDescent="0.35">
      <c r="A3021" s="107" t="s">
        <v>80</v>
      </c>
      <c r="B3021" s="107" t="s">
        <v>74</v>
      </c>
      <c r="C3021" s="107">
        <v>8</v>
      </c>
      <c r="D3021" s="108">
        <v>224.2153783</v>
      </c>
      <c r="E3021" s="108">
        <v>16371.12053</v>
      </c>
    </row>
    <row r="3022" spans="1:5" ht="14.5" x14ac:dyDescent="0.35">
      <c r="A3022" s="107" t="s">
        <v>80</v>
      </c>
      <c r="B3022" s="107" t="s">
        <v>74</v>
      </c>
      <c r="C3022" s="107">
        <v>9</v>
      </c>
      <c r="D3022" s="108">
        <v>251.0673185</v>
      </c>
      <c r="E3022" s="108">
        <v>16211.347159999999</v>
      </c>
    </row>
    <row r="3023" spans="1:5" ht="14.5" x14ac:dyDescent="0.35">
      <c r="A3023" s="107" t="s">
        <v>80</v>
      </c>
      <c r="B3023" s="107" t="s">
        <v>74</v>
      </c>
      <c r="C3023" s="107">
        <v>10</v>
      </c>
      <c r="D3023" s="108">
        <v>342.70288010000002</v>
      </c>
      <c r="E3023" s="108">
        <v>17139.058969999998</v>
      </c>
    </row>
    <row r="3024" spans="1:5" ht="14.5" x14ac:dyDescent="0.35">
      <c r="A3024" s="107" t="s">
        <v>80</v>
      </c>
      <c r="B3024" s="107" t="s">
        <v>74</v>
      </c>
      <c r="C3024" s="107">
        <v>11</v>
      </c>
      <c r="D3024" s="108">
        <v>324.14078890000002</v>
      </c>
      <c r="E3024" s="108">
        <v>16372.79038</v>
      </c>
    </row>
    <row r="3025" spans="1:5" ht="14.5" x14ac:dyDescent="0.35">
      <c r="A3025" s="107" t="s">
        <v>80</v>
      </c>
      <c r="B3025" s="107" t="s">
        <v>74</v>
      </c>
      <c r="C3025" s="107">
        <v>12</v>
      </c>
      <c r="D3025" s="108">
        <v>388.8334504</v>
      </c>
      <c r="E3025" s="108">
        <v>19668.526249999999</v>
      </c>
    </row>
    <row r="3026" spans="1:5" ht="14.5" x14ac:dyDescent="0.35">
      <c r="A3026" s="107" t="s">
        <v>80</v>
      </c>
      <c r="B3026" s="107" t="s">
        <v>75</v>
      </c>
      <c r="C3026" s="107">
        <v>1</v>
      </c>
      <c r="D3026" s="108">
        <v>340341.56079999998</v>
      </c>
      <c r="E3026" s="108">
        <v>22059934.059999999</v>
      </c>
    </row>
    <row r="3027" spans="1:5" ht="14.5" x14ac:dyDescent="0.35">
      <c r="A3027" s="107" t="s">
        <v>80</v>
      </c>
      <c r="B3027" s="107" t="s">
        <v>75</v>
      </c>
      <c r="C3027" s="107">
        <v>2</v>
      </c>
      <c r="D3027" s="108">
        <v>335044.13549999997</v>
      </c>
      <c r="E3027" s="108">
        <v>23673457.120000001</v>
      </c>
    </row>
    <row r="3028" spans="1:5" ht="14.5" x14ac:dyDescent="0.35">
      <c r="A3028" s="107" t="s">
        <v>80</v>
      </c>
      <c r="B3028" s="107" t="s">
        <v>75</v>
      </c>
      <c r="C3028" s="107">
        <v>3</v>
      </c>
      <c r="D3028" s="108">
        <v>356891.70240000001</v>
      </c>
      <c r="E3028" s="108">
        <v>26768609.010000002</v>
      </c>
    </row>
    <row r="3029" spans="1:5" ht="14.5" x14ac:dyDescent="0.35">
      <c r="A3029" s="107" t="s">
        <v>80</v>
      </c>
      <c r="B3029" s="107" t="s">
        <v>75</v>
      </c>
      <c r="C3029" s="107">
        <v>4</v>
      </c>
      <c r="D3029" s="108">
        <v>367098.47090000001</v>
      </c>
      <c r="E3029" s="108">
        <v>27079581.100000001</v>
      </c>
    </row>
    <row r="3030" spans="1:5" ht="14.5" x14ac:dyDescent="0.35">
      <c r="A3030" s="107" t="s">
        <v>80</v>
      </c>
      <c r="B3030" s="107" t="s">
        <v>75</v>
      </c>
      <c r="C3030" s="107">
        <v>5</v>
      </c>
      <c r="D3030" s="108">
        <v>359592.52260000003</v>
      </c>
      <c r="E3030" s="108">
        <v>26206980.23</v>
      </c>
    </row>
    <row r="3031" spans="1:5" ht="14.5" x14ac:dyDescent="0.35">
      <c r="A3031" s="107" t="s">
        <v>80</v>
      </c>
      <c r="B3031" s="107" t="s">
        <v>75</v>
      </c>
      <c r="C3031" s="107">
        <v>6</v>
      </c>
      <c r="D3031" s="108">
        <v>317825.19189999998</v>
      </c>
      <c r="E3031" s="108">
        <v>23211498.170000002</v>
      </c>
    </row>
    <row r="3032" spans="1:5" ht="14.5" x14ac:dyDescent="0.35">
      <c r="A3032" s="107" t="s">
        <v>80</v>
      </c>
      <c r="B3032" s="107" t="s">
        <v>75</v>
      </c>
      <c r="C3032" s="107">
        <v>7</v>
      </c>
      <c r="D3032" s="108">
        <v>338107.40950000001</v>
      </c>
      <c r="E3032" s="108">
        <v>21805080.190000001</v>
      </c>
    </row>
    <row r="3033" spans="1:5" ht="14.5" x14ac:dyDescent="0.35">
      <c r="A3033" s="107" t="s">
        <v>80</v>
      </c>
      <c r="B3033" s="107" t="s">
        <v>75</v>
      </c>
      <c r="C3033" s="107">
        <v>8</v>
      </c>
      <c r="D3033" s="108">
        <v>272889.9607</v>
      </c>
      <c r="E3033" s="108">
        <v>14944314.99</v>
      </c>
    </row>
    <row r="3034" spans="1:5" ht="14.5" x14ac:dyDescent="0.35">
      <c r="A3034" s="107" t="s">
        <v>80</v>
      </c>
      <c r="B3034" s="107" t="s">
        <v>75</v>
      </c>
      <c r="C3034" s="107">
        <v>9</v>
      </c>
      <c r="D3034" s="108">
        <v>310997.5649</v>
      </c>
      <c r="E3034" s="108">
        <v>14978176.98</v>
      </c>
    </row>
    <row r="3035" spans="1:5" ht="14.5" x14ac:dyDescent="0.35">
      <c r="A3035" s="107" t="s">
        <v>80</v>
      </c>
      <c r="B3035" s="107" t="s">
        <v>75</v>
      </c>
      <c r="C3035" s="107">
        <v>10</v>
      </c>
      <c r="D3035" s="108">
        <v>320090.3824</v>
      </c>
      <c r="E3035" s="108">
        <v>14066859.789999999</v>
      </c>
    </row>
    <row r="3036" spans="1:5" ht="14.5" x14ac:dyDescent="0.35">
      <c r="A3036" s="107" t="s">
        <v>80</v>
      </c>
      <c r="B3036" s="107" t="s">
        <v>75</v>
      </c>
      <c r="C3036" s="107">
        <v>11</v>
      </c>
      <c r="D3036" s="108">
        <v>312562.63449999999</v>
      </c>
      <c r="E3036" s="108">
        <v>13371563.42</v>
      </c>
    </row>
    <row r="3037" spans="1:5" ht="14.5" x14ac:dyDescent="0.35">
      <c r="A3037" s="107" t="s">
        <v>80</v>
      </c>
      <c r="B3037" s="107" t="s">
        <v>75</v>
      </c>
      <c r="C3037" s="107">
        <v>12</v>
      </c>
      <c r="D3037" s="108">
        <v>329213.00959999999</v>
      </c>
      <c r="E3037" s="108">
        <v>14477675.26</v>
      </c>
    </row>
    <row r="3038" spans="1:5" ht="14.5" x14ac:dyDescent="0.35">
      <c r="A3038" s="107" t="s">
        <v>80</v>
      </c>
      <c r="B3038" s="107" t="s">
        <v>76</v>
      </c>
      <c r="C3038" s="107">
        <v>1</v>
      </c>
      <c r="D3038" s="108">
        <v>6087.9367179999999</v>
      </c>
      <c r="E3038" s="108">
        <v>462700.03909999999</v>
      </c>
    </row>
    <row r="3039" spans="1:5" ht="14.5" x14ac:dyDescent="0.35">
      <c r="A3039" s="107" t="s">
        <v>80</v>
      </c>
      <c r="B3039" s="107" t="s">
        <v>76</v>
      </c>
      <c r="C3039" s="107">
        <v>2</v>
      </c>
      <c r="D3039" s="108">
        <v>5993.2275330000002</v>
      </c>
      <c r="E3039" s="108">
        <v>433933.09779999999</v>
      </c>
    </row>
    <row r="3040" spans="1:5" ht="14.5" x14ac:dyDescent="0.35">
      <c r="A3040" s="107" t="s">
        <v>80</v>
      </c>
      <c r="B3040" s="107" t="s">
        <v>76</v>
      </c>
      <c r="C3040" s="107">
        <v>3</v>
      </c>
      <c r="D3040" s="108">
        <v>7135.3948350000001</v>
      </c>
      <c r="E3040" s="108">
        <v>540032.68079999997</v>
      </c>
    </row>
    <row r="3041" spans="1:5" ht="14.5" x14ac:dyDescent="0.35">
      <c r="A3041" s="107" t="s">
        <v>80</v>
      </c>
      <c r="B3041" s="107" t="s">
        <v>76</v>
      </c>
      <c r="C3041" s="107">
        <v>4</v>
      </c>
      <c r="D3041" s="108">
        <v>6241.1252130000003</v>
      </c>
      <c r="E3041" s="108">
        <v>456537.69420000003</v>
      </c>
    </row>
    <row r="3042" spans="1:5" ht="14.5" x14ac:dyDescent="0.35">
      <c r="A3042" s="107" t="s">
        <v>80</v>
      </c>
      <c r="B3042" s="107" t="s">
        <v>76</v>
      </c>
      <c r="C3042" s="107">
        <v>5</v>
      </c>
      <c r="D3042" s="108">
        <v>6360.5250390000001</v>
      </c>
      <c r="E3042" s="108">
        <v>455873.1495</v>
      </c>
    </row>
    <row r="3043" spans="1:5" ht="14.5" x14ac:dyDescent="0.35">
      <c r="A3043" s="107" t="s">
        <v>80</v>
      </c>
      <c r="B3043" s="107" t="s">
        <v>76</v>
      </c>
      <c r="C3043" s="107">
        <v>6</v>
      </c>
      <c r="D3043" s="108">
        <v>5877.675201</v>
      </c>
      <c r="E3043" s="108">
        <v>403489.51020000002</v>
      </c>
    </row>
    <row r="3044" spans="1:5" ht="14.5" x14ac:dyDescent="0.35">
      <c r="A3044" s="107" t="s">
        <v>80</v>
      </c>
      <c r="B3044" s="107" t="s">
        <v>76</v>
      </c>
      <c r="C3044" s="107">
        <v>7</v>
      </c>
      <c r="D3044" s="108">
        <v>5881.125462</v>
      </c>
      <c r="E3044" s="108">
        <v>407299.20120000001</v>
      </c>
    </row>
    <row r="3045" spans="1:5" ht="14.5" x14ac:dyDescent="0.35">
      <c r="A3045" s="107" t="s">
        <v>80</v>
      </c>
      <c r="B3045" s="107" t="s">
        <v>76</v>
      </c>
      <c r="C3045" s="107">
        <v>8</v>
      </c>
      <c r="D3045" s="108">
        <v>5817.9474060000002</v>
      </c>
      <c r="E3045" s="108">
        <v>405906.64860000001</v>
      </c>
    </row>
    <row r="3046" spans="1:5" ht="14.5" x14ac:dyDescent="0.35">
      <c r="A3046" s="107" t="s">
        <v>80</v>
      </c>
      <c r="B3046" s="107" t="s">
        <v>76</v>
      </c>
      <c r="C3046" s="107">
        <v>9</v>
      </c>
      <c r="D3046" s="108">
        <v>5181.8240290000003</v>
      </c>
      <c r="E3046" s="108">
        <v>327117.56219999999</v>
      </c>
    </row>
    <row r="3047" spans="1:5" ht="14.5" x14ac:dyDescent="0.35">
      <c r="A3047" s="107" t="s">
        <v>80</v>
      </c>
      <c r="B3047" s="107" t="s">
        <v>76</v>
      </c>
      <c r="C3047" s="107">
        <v>10</v>
      </c>
      <c r="D3047" s="108">
        <v>4889.0567689999998</v>
      </c>
      <c r="E3047" s="108">
        <v>250814.3566</v>
      </c>
    </row>
    <row r="3048" spans="1:5" ht="14.5" x14ac:dyDescent="0.35">
      <c r="A3048" s="107" t="s">
        <v>80</v>
      </c>
      <c r="B3048" s="107" t="s">
        <v>76</v>
      </c>
      <c r="C3048" s="107">
        <v>11</v>
      </c>
      <c r="D3048" s="108">
        <v>5066.0848969999997</v>
      </c>
      <c r="E3048" s="108">
        <v>264192.46990000003</v>
      </c>
    </row>
    <row r="3049" spans="1:5" ht="14.5" x14ac:dyDescent="0.35">
      <c r="A3049" s="107" t="s">
        <v>80</v>
      </c>
      <c r="B3049" s="107" t="s">
        <v>76</v>
      </c>
      <c r="C3049" s="107">
        <v>12</v>
      </c>
      <c r="D3049" s="108">
        <v>5960.176461</v>
      </c>
      <c r="E3049" s="108">
        <v>301466.71529999998</v>
      </c>
    </row>
    <row r="3050" spans="1:5" ht="14.5" x14ac:dyDescent="0.35">
      <c r="A3050" s="107" t="s">
        <v>80</v>
      </c>
      <c r="B3050" s="107" t="s">
        <v>77</v>
      </c>
      <c r="C3050" s="107">
        <v>1</v>
      </c>
      <c r="D3050" s="108">
        <v>76.211960239999996</v>
      </c>
      <c r="E3050" s="108">
        <v>6542.2281679999996</v>
      </c>
    </row>
    <row r="3051" spans="1:5" ht="14.5" x14ac:dyDescent="0.35">
      <c r="A3051" s="107" t="s">
        <v>80</v>
      </c>
      <c r="B3051" s="107" t="s">
        <v>77</v>
      </c>
      <c r="C3051" s="107">
        <v>2</v>
      </c>
      <c r="D3051" s="108">
        <v>61.674081749999999</v>
      </c>
      <c r="E3051" s="108">
        <v>4772.6639869999999</v>
      </c>
    </row>
    <row r="3052" spans="1:5" ht="14.5" x14ac:dyDescent="0.35">
      <c r="A3052" s="107" t="s">
        <v>80</v>
      </c>
      <c r="B3052" s="107" t="s">
        <v>77</v>
      </c>
      <c r="C3052" s="107">
        <v>3</v>
      </c>
      <c r="D3052" s="108">
        <v>64.029577169999996</v>
      </c>
      <c r="E3052" s="108">
        <v>5169.9583050000001</v>
      </c>
    </row>
    <row r="3053" spans="1:5" ht="14.5" x14ac:dyDescent="0.35">
      <c r="A3053" s="107" t="s">
        <v>80</v>
      </c>
      <c r="B3053" s="107" t="s">
        <v>77</v>
      </c>
      <c r="C3053" s="107">
        <v>4</v>
      </c>
      <c r="D3053" s="108">
        <v>64.232500659999999</v>
      </c>
      <c r="E3053" s="108">
        <v>5097.0368209999997</v>
      </c>
    </row>
    <row r="3054" spans="1:5" ht="14.5" x14ac:dyDescent="0.35">
      <c r="A3054" s="107" t="s">
        <v>80</v>
      </c>
      <c r="B3054" s="107" t="s">
        <v>77</v>
      </c>
      <c r="C3054" s="107">
        <v>5</v>
      </c>
      <c r="D3054" s="108">
        <v>77.764949189999996</v>
      </c>
      <c r="E3054" s="108">
        <v>5981.8278749999999</v>
      </c>
    </row>
    <row r="3055" spans="1:5" ht="14.5" x14ac:dyDescent="0.35">
      <c r="A3055" s="107" t="s">
        <v>80</v>
      </c>
      <c r="B3055" s="107" t="s">
        <v>77</v>
      </c>
      <c r="C3055" s="107">
        <v>6</v>
      </c>
      <c r="D3055" s="108">
        <v>96.302332079999999</v>
      </c>
      <c r="E3055" s="108">
        <v>7041.8767749999997</v>
      </c>
    </row>
    <row r="3056" spans="1:5" ht="14.5" x14ac:dyDescent="0.35">
      <c r="A3056" s="107" t="s">
        <v>80</v>
      </c>
      <c r="B3056" s="107" t="s">
        <v>77</v>
      </c>
      <c r="C3056" s="107">
        <v>7</v>
      </c>
      <c r="D3056" s="108">
        <v>120.2598498</v>
      </c>
      <c r="E3056" s="108">
        <v>8826.1072139999997</v>
      </c>
    </row>
    <row r="3057" spans="1:5" ht="14.5" x14ac:dyDescent="0.35">
      <c r="A3057" s="107" t="s">
        <v>80</v>
      </c>
      <c r="B3057" s="107" t="s">
        <v>77</v>
      </c>
      <c r="C3057" s="107">
        <v>8</v>
      </c>
      <c r="D3057" s="108">
        <v>117.3500691</v>
      </c>
      <c r="E3057" s="108">
        <v>8647.1971909999993</v>
      </c>
    </row>
    <row r="3058" spans="1:5" ht="14.5" x14ac:dyDescent="0.35">
      <c r="A3058" s="107" t="s">
        <v>80</v>
      </c>
      <c r="B3058" s="107" t="s">
        <v>77</v>
      </c>
      <c r="C3058" s="107">
        <v>9</v>
      </c>
      <c r="D3058" s="108">
        <v>119.0324627</v>
      </c>
      <c r="E3058" s="108">
        <v>7787.0015640000001</v>
      </c>
    </row>
    <row r="3059" spans="1:5" ht="14.5" x14ac:dyDescent="0.35">
      <c r="A3059" s="107" t="s">
        <v>80</v>
      </c>
      <c r="B3059" s="107" t="s">
        <v>77</v>
      </c>
      <c r="C3059" s="107">
        <v>10</v>
      </c>
      <c r="D3059" s="108">
        <v>112.3362345</v>
      </c>
      <c r="E3059" s="108">
        <v>6589.9621230000002</v>
      </c>
    </row>
    <row r="3060" spans="1:5" ht="14.5" x14ac:dyDescent="0.35">
      <c r="A3060" s="107" t="s">
        <v>80</v>
      </c>
      <c r="B3060" s="107" t="s">
        <v>77</v>
      </c>
      <c r="C3060" s="107">
        <v>11</v>
      </c>
      <c r="D3060" s="108">
        <v>132.33328270000001</v>
      </c>
      <c r="E3060" s="108">
        <v>7670.8405249999996</v>
      </c>
    </row>
    <row r="3061" spans="1:5" ht="14.5" x14ac:dyDescent="0.35">
      <c r="A3061" s="107" t="s">
        <v>80</v>
      </c>
      <c r="B3061" s="107" t="s">
        <v>77</v>
      </c>
      <c r="C3061" s="107">
        <v>12</v>
      </c>
      <c r="D3061" s="108">
        <v>104.2781165</v>
      </c>
      <c r="E3061" s="108">
        <v>5375.9976029999998</v>
      </c>
    </row>
    <row r="3062" spans="1:5" ht="14.5" x14ac:dyDescent="0.35">
      <c r="A3062" s="107" t="s">
        <v>80</v>
      </c>
      <c r="B3062" s="107" t="s">
        <v>435</v>
      </c>
      <c r="C3062" s="107">
        <v>1</v>
      </c>
      <c r="D3062" s="108">
        <v>597.98292279999998</v>
      </c>
      <c r="E3062" s="108">
        <v>54006.088989999997</v>
      </c>
    </row>
    <row r="3063" spans="1:5" ht="14.5" x14ac:dyDescent="0.35">
      <c r="A3063" s="107" t="s">
        <v>80</v>
      </c>
      <c r="B3063" s="107" t="s">
        <v>435</v>
      </c>
      <c r="C3063" s="107">
        <v>2</v>
      </c>
      <c r="D3063" s="108">
        <v>547.91595970000003</v>
      </c>
      <c r="E3063" s="108">
        <v>48825.318579999999</v>
      </c>
    </row>
    <row r="3064" spans="1:5" ht="14.5" x14ac:dyDescent="0.35">
      <c r="A3064" s="107" t="s">
        <v>80</v>
      </c>
      <c r="B3064" s="107" t="s">
        <v>435</v>
      </c>
      <c r="C3064" s="107">
        <v>3</v>
      </c>
      <c r="D3064" s="108">
        <v>598.84679800000004</v>
      </c>
      <c r="E3064" s="108">
        <v>54798.015460000002</v>
      </c>
    </row>
    <row r="3065" spans="1:5" ht="14.5" x14ac:dyDescent="0.35">
      <c r="A3065" s="107" t="s">
        <v>80</v>
      </c>
      <c r="B3065" s="107" t="s">
        <v>435</v>
      </c>
      <c r="C3065" s="107">
        <v>4</v>
      </c>
      <c r="D3065" s="108">
        <v>579.88373690000003</v>
      </c>
      <c r="E3065" s="108">
        <v>48390.356899999999</v>
      </c>
    </row>
    <row r="3066" spans="1:5" ht="14.5" x14ac:dyDescent="0.35">
      <c r="A3066" s="107" t="s">
        <v>80</v>
      </c>
      <c r="B3066" s="107" t="s">
        <v>435</v>
      </c>
      <c r="C3066" s="107">
        <v>5</v>
      </c>
      <c r="D3066" s="108">
        <v>650.56565490000003</v>
      </c>
      <c r="E3066" s="108">
        <v>52242.772250000002</v>
      </c>
    </row>
    <row r="3067" spans="1:5" ht="14.5" x14ac:dyDescent="0.35">
      <c r="A3067" s="107" t="s">
        <v>80</v>
      </c>
      <c r="B3067" s="107" t="s">
        <v>435</v>
      </c>
      <c r="C3067" s="107">
        <v>6</v>
      </c>
      <c r="D3067" s="108">
        <v>710.4028505</v>
      </c>
      <c r="E3067" s="108">
        <v>54289.949139999997</v>
      </c>
    </row>
    <row r="3068" spans="1:5" ht="14.5" x14ac:dyDescent="0.35">
      <c r="A3068" s="107" t="s">
        <v>80</v>
      </c>
      <c r="B3068" s="107" t="s">
        <v>435</v>
      </c>
      <c r="C3068" s="107">
        <v>7</v>
      </c>
      <c r="D3068" s="108">
        <v>700.51798080000003</v>
      </c>
      <c r="E3068" s="108">
        <v>56024.044990000002</v>
      </c>
    </row>
    <row r="3069" spans="1:5" ht="14.5" x14ac:dyDescent="0.35">
      <c r="A3069" s="107" t="s">
        <v>80</v>
      </c>
      <c r="B3069" s="107" t="s">
        <v>435</v>
      </c>
      <c r="C3069" s="107">
        <v>8</v>
      </c>
      <c r="D3069" s="108">
        <v>646.16700820000005</v>
      </c>
      <c r="E3069" s="108">
        <v>52769.561280000002</v>
      </c>
    </row>
    <row r="3070" spans="1:5" ht="14.5" x14ac:dyDescent="0.35">
      <c r="A3070" s="107" t="s">
        <v>80</v>
      </c>
      <c r="B3070" s="107" t="s">
        <v>435</v>
      </c>
      <c r="C3070" s="107">
        <v>9</v>
      </c>
      <c r="D3070" s="108">
        <v>591.33201359999998</v>
      </c>
      <c r="E3070" s="108">
        <v>43172.381959999999</v>
      </c>
    </row>
    <row r="3071" spans="1:5" ht="14.5" x14ac:dyDescent="0.35">
      <c r="A3071" s="107" t="s">
        <v>80</v>
      </c>
      <c r="B3071" s="107" t="s">
        <v>435</v>
      </c>
      <c r="C3071" s="107">
        <v>10</v>
      </c>
      <c r="D3071" s="108">
        <v>566.08591799999999</v>
      </c>
      <c r="E3071" s="108">
        <v>33384.502630000003</v>
      </c>
    </row>
    <row r="3072" spans="1:5" ht="14.5" x14ac:dyDescent="0.35">
      <c r="A3072" s="107" t="s">
        <v>80</v>
      </c>
      <c r="B3072" s="107" t="s">
        <v>435</v>
      </c>
      <c r="C3072" s="107">
        <v>11</v>
      </c>
      <c r="D3072" s="108">
        <v>562.81376639999996</v>
      </c>
      <c r="E3072" s="108">
        <v>34442.458030000002</v>
      </c>
    </row>
    <row r="3073" spans="1:5" ht="14.5" x14ac:dyDescent="0.35">
      <c r="A3073" s="107" t="s">
        <v>80</v>
      </c>
      <c r="B3073" s="107" t="s">
        <v>435</v>
      </c>
      <c r="C3073" s="107">
        <v>12</v>
      </c>
      <c r="D3073" s="108">
        <v>577.20691420000003</v>
      </c>
      <c r="E3073" s="108">
        <v>36191.39258</v>
      </c>
    </row>
    <row r="3074" spans="1:5" ht="14.5" x14ac:dyDescent="0.35">
      <c r="A3074" s="107" t="s">
        <v>80</v>
      </c>
      <c r="B3074" s="107" t="s">
        <v>104</v>
      </c>
      <c r="C3074" s="107">
        <v>1</v>
      </c>
      <c r="D3074" s="108">
        <v>33826.44872</v>
      </c>
      <c r="E3074" s="108">
        <v>2939912.8259999999</v>
      </c>
    </row>
    <row r="3075" spans="1:5" ht="14.5" x14ac:dyDescent="0.35">
      <c r="A3075" s="107" t="s">
        <v>80</v>
      </c>
      <c r="B3075" s="107" t="s">
        <v>104</v>
      </c>
      <c r="C3075" s="107">
        <v>2</v>
      </c>
      <c r="D3075" s="108">
        <v>30757.868999999999</v>
      </c>
      <c r="E3075" s="108">
        <v>2619192.1290000002</v>
      </c>
    </row>
    <row r="3076" spans="1:5" ht="14.5" x14ac:dyDescent="0.35">
      <c r="A3076" s="107" t="s">
        <v>80</v>
      </c>
      <c r="B3076" s="107" t="s">
        <v>104</v>
      </c>
      <c r="C3076" s="107">
        <v>3</v>
      </c>
      <c r="D3076" s="108">
        <v>32760.431929999999</v>
      </c>
      <c r="E3076" s="108">
        <v>2896417.8489999999</v>
      </c>
    </row>
    <row r="3077" spans="1:5" ht="14.5" x14ac:dyDescent="0.35">
      <c r="A3077" s="107" t="s">
        <v>80</v>
      </c>
      <c r="B3077" s="107" t="s">
        <v>104</v>
      </c>
      <c r="C3077" s="107">
        <v>4</v>
      </c>
      <c r="D3077" s="108">
        <v>30783.600040000001</v>
      </c>
      <c r="E3077" s="108">
        <v>2443167.7570000002</v>
      </c>
    </row>
    <row r="3078" spans="1:5" ht="14.5" x14ac:dyDescent="0.35">
      <c r="A3078" s="107" t="s">
        <v>80</v>
      </c>
      <c r="B3078" s="107" t="s">
        <v>104</v>
      </c>
      <c r="C3078" s="107">
        <v>5</v>
      </c>
      <c r="D3078" s="108">
        <v>32902.241929999997</v>
      </c>
      <c r="E3078" s="108">
        <v>2512193.6469999999</v>
      </c>
    </row>
    <row r="3079" spans="1:5" ht="14.5" x14ac:dyDescent="0.35">
      <c r="A3079" s="107" t="s">
        <v>80</v>
      </c>
      <c r="B3079" s="107" t="s">
        <v>104</v>
      </c>
      <c r="C3079" s="107">
        <v>6</v>
      </c>
      <c r="D3079" s="108">
        <v>35476.260540000003</v>
      </c>
      <c r="E3079" s="108">
        <v>2665626.7450000001</v>
      </c>
    </row>
    <row r="3080" spans="1:5" ht="14.5" x14ac:dyDescent="0.35">
      <c r="A3080" s="107" t="s">
        <v>80</v>
      </c>
      <c r="B3080" s="107" t="s">
        <v>104</v>
      </c>
      <c r="C3080" s="107">
        <v>7</v>
      </c>
      <c r="D3080" s="108">
        <v>34951.046269999999</v>
      </c>
      <c r="E3080" s="108">
        <v>2613966.727</v>
      </c>
    </row>
    <row r="3081" spans="1:5" ht="14.5" x14ac:dyDescent="0.35">
      <c r="A3081" s="107" t="s">
        <v>80</v>
      </c>
      <c r="B3081" s="107" t="s">
        <v>104</v>
      </c>
      <c r="C3081" s="107">
        <v>8</v>
      </c>
      <c r="D3081" s="108">
        <v>32688.854060000001</v>
      </c>
      <c r="E3081" s="108">
        <v>2448667.0929999999</v>
      </c>
    </row>
    <row r="3082" spans="1:5" ht="14.5" x14ac:dyDescent="0.35">
      <c r="A3082" s="107" t="s">
        <v>80</v>
      </c>
      <c r="B3082" s="107" t="s">
        <v>104</v>
      </c>
      <c r="C3082" s="107">
        <v>9</v>
      </c>
      <c r="D3082" s="108">
        <v>30905.244449999998</v>
      </c>
      <c r="E3082" s="108">
        <v>2099629.9709999999</v>
      </c>
    </row>
    <row r="3083" spans="1:5" ht="14.5" x14ac:dyDescent="0.35">
      <c r="A3083" s="107" t="s">
        <v>80</v>
      </c>
      <c r="B3083" s="107" t="s">
        <v>104</v>
      </c>
      <c r="C3083" s="107">
        <v>10</v>
      </c>
      <c r="D3083" s="108">
        <v>30346.362850000001</v>
      </c>
      <c r="E3083" s="108">
        <v>1609301.307</v>
      </c>
    </row>
    <row r="3084" spans="1:5" ht="14.5" x14ac:dyDescent="0.35">
      <c r="A3084" s="107" t="s">
        <v>80</v>
      </c>
      <c r="B3084" s="107" t="s">
        <v>104</v>
      </c>
      <c r="C3084" s="107">
        <v>11</v>
      </c>
      <c r="D3084" s="108">
        <v>30700.120599999998</v>
      </c>
      <c r="E3084" s="108">
        <v>1697048.5120000001</v>
      </c>
    </row>
    <row r="3085" spans="1:5" ht="14.5" x14ac:dyDescent="0.35">
      <c r="A3085" s="107" t="s">
        <v>80</v>
      </c>
      <c r="B3085" s="107" t="s">
        <v>104</v>
      </c>
      <c r="C3085" s="107">
        <v>12</v>
      </c>
      <c r="D3085" s="108">
        <v>32297.845929999999</v>
      </c>
      <c r="E3085" s="108">
        <v>1828309.4439999999</v>
      </c>
    </row>
    <row r="3086" spans="1:5" ht="14.5" x14ac:dyDescent="0.35">
      <c r="A3086" s="107" t="s">
        <v>80</v>
      </c>
      <c r="B3086" s="107" t="s">
        <v>78</v>
      </c>
      <c r="C3086" s="107">
        <v>1</v>
      </c>
      <c r="D3086" s="108">
        <v>5745.2564279999997</v>
      </c>
      <c r="E3086" s="108">
        <v>500787.41269999999</v>
      </c>
    </row>
    <row r="3087" spans="1:5" ht="14.5" x14ac:dyDescent="0.35">
      <c r="A3087" s="107" t="s">
        <v>80</v>
      </c>
      <c r="B3087" s="107" t="s">
        <v>78</v>
      </c>
      <c r="C3087" s="107">
        <v>2</v>
      </c>
      <c r="D3087" s="108">
        <v>5221.7039100000002</v>
      </c>
      <c r="E3087" s="108">
        <v>446195.15279999998</v>
      </c>
    </row>
    <row r="3088" spans="1:5" ht="14.5" x14ac:dyDescent="0.35">
      <c r="A3088" s="107" t="s">
        <v>80</v>
      </c>
      <c r="B3088" s="107" t="s">
        <v>78</v>
      </c>
      <c r="C3088" s="107">
        <v>3</v>
      </c>
      <c r="D3088" s="108">
        <v>5571.6015390000002</v>
      </c>
      <c r="E3088" s="108">
        <v>493093.21710000001</v>
      </c>
    </row>
    <row r="3089" spans="1:5" ht="14.5" x14ac:dyDescent="0.35">
      <c r="A3089" s="107" t="s">
        <v>80</v>
      </c>
      <c r="B3089" s="107" t="s">
        <v>78</v>
      </c>
      <c r="C3089" s="107">
        <v>4</v>
      </c>
      <c r="D3089" s="108">
        <v>5229.5341580000004</v>
      </c>
      <c r="E3089" s="108">
        <v>415945.53330000001</v>
      </c>
    </row>
    <row r="3090" spans="1:5" ht="14.5" x14ac:dyDescent="0.35">
      <c r="A3090" s="107" t="s">
        <v>80</v>
      </c>
      <c r="B3090" s="107" t="s">
        <v>78</v>
      </c>
      <c r="C3090" s="107">
        <v>5</v>
      </c>
      <c r="D3090" s="108">
        <v>5613.7909040000004</v>
      </c>
      <c r="E3090" s="108">
        <v>429783.07410000003</v>
      </c>
    </row>
    <row r="3091" spans="1:5" ht="14.5" x14ac:dyDescent="0.35">
      <c r="A3091" s="107" t="s">
        <v>80</v>
      </c>
      <c r="B3091" s="107" t="s">
        <v>78</v>
      </c>
      <c r="C3091" s="107">
        <v>6</v>
      </c>
      <c r="D3091" s="108">
        <v>6067.5375640000002</v>
      </c>
      <c r="E3091" s="108">
        <v>459170.82189999998</v>
      </c>
    </row>
    <row r="3092" spans="1:5" ht="14.5" x14ac:dyDescent="0.35">
      <c r="A3092" s="107" t="s">
        <v>80</v>
      </c>
      <c r="B3092" s="107" t="s">
        <v>78</v>
      </c>
      <c r="C3092" s="107">
        <v>7</v>
      </c>
      <c r="D3092" s="108">
        <v>5969.5565150000002</v>
      </c>
      <c r="E3092" s="108">
        <v>450009.6862</v>
      </c>
    </row>
    <row r="3093" spans="1:5" ht="14.5" x14ac:dyDescent="0.35">
      <c r="A3093" s="107" t="s">
        <v>80</v>
      </c>
      <c r="B3093" s="107" t="s">
        <v>78</v>
      </c>
      <c r="C3093" s="107">
        <v>8</v>
      </c>
      <c r="D3093" s="108">
        <v>5572.2946169999996</v>
      </c>
      <c r="E3093" s="108">
        <v>420436.93640000001</v>
      </c>
    </row>
    <row r="3094" spans="1:5" ht="14.5" x14ac:dyDescent="0.35">
      <c r="A3094" s="107" t="s">
        <v>80</v>
      </c>
      <c r="B3094" s="107" t="s">
        <v>78</v>
      </c>
      <c r="C3094" s="107">
        <v>9</v>
      </c>
      <c r="D3094" s="108">
        <v>5265.9002110000001</v>
      </c>
      <c r="E3094" s="108">
        <v>358945.28450000001</v>
      </c>
    </row>
    <row r="3095" spans="1:5" ht="14.5" x14ac:dyDescent="0.35">
      <c r="A3095" s="107" t="s">
        <v>80</v>
      </c>
      <c r="B3095" s="107" t="s">
        <v>78</v>
      </c>
      <c r="C3095" s="107">
        <v>10</v>
      </c>
      <c r="D3095" s="108">
        <v>5169.2634930000004</v>
      </c>
      <c r="E3095" s="108">
        <v>271111.05959999998</v>
      </c>
    </row>
    <row r="3096" spans="1:5" ht="14.5" x14ac:dyDescent="0.35">
      <c r="A3096" s="107" t="s">
        <v>80</v>
      </c>
      <c r="B3096" s="107" t="s">
        <v>78</v>
      </c>
      <c r="C3096" s="107">
        <v>11</v>
      </c>
      <c r="D3096" s="108">
        <v>5229.8515100000004</v>
      </c>
      <c r="E3096" s="108">
        <v>287743.89539999998</v>
      </c>
    </row>
    <row r="3097" spans="1:5" ht="14.5" x14ac:dyDescent="0.35">
      <c r="A3097" s="107" t="s">
        <v>80</v>
      </c>
      <c r="B3097" s="107" t="s">
        <v>78</v>
      </c>
      <c r="C3097" s="107">
        <v>12</v>
      </c>
      <c r="D3097" s="108">
        <v>5493.3701149999997</v>
      </c>
      <c r="E3097" s="108">
        <v>309147.06900000002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D96C8-3BAD-413F-B23E-25FA4850F18C}">
  <sheetPr codeName="Hoja2"/>
  <dimension ref="A1:E14185"/>
  <sheetViews>
    <sheetView topLeftCell="A13860" workbookViewId="0">
      <selection activeCell="C13897" sqref="C13897"/>
    </sheetView>
  </sheetViews>
  <sheetFormatPr baseColWidth="10" defaultColWidth="8.7265625" defaultRowHeight="14.5" x14ac:dyDescent="0.35"/>
  <cols>
    <col min="2" max="2" width="30.81640625" bestFit="1" customWidth="1"/>
    <col min="3" max="3" width="11" style="69" bestFit="1" customWidth="1"/>
    <col min="4" max="4" width="15.453125" style="69" bestFit="1" customWidth="1"/>
    <col min="5" max="5" width="10.81640625" style="69" bestFit="1" customWidth="1"/>
  </cols>
  <sheetData>
    <row r="1" spans="1: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35">
      <c r="A2" s="107" t="s">
        <v>79</v>
      </c>
      <c r="B2" s="107" t="s">
        <v>6</v>
      </c>
      <c r="C2" s="110">
        <v>1</v>
      </c>
      <c r="D2" s="109">
        <v>744</v>
      </c>
      <c r="E2" s="109">
        <v>58459.178081863451</v>
      </c>
    </row>
    <row r="3" spans="1:5" x14ac:dyDescent="0.35">
      <c r="A3" s="107" t="s">
        <v>79</v>
      </c>
      <c r="B3" s="107" t="s">
        <v>6</v>
      </c>
      <c r="C3" s="110">
        <v>2</v>
      </c>
      <c r="D3" s="109">
        <v>672</v>
      </c>
      <c r="E3" s="109">
        <v>51258.759031200803</v>
      </c>
    </row>
    <row r="4" spans="1:5" x14ac:dyDescent="0.35">
      <c r="A4" s="107" t="s">
        <v>79</v>
      </c>
      <c r="B4" s="107" t="s">
        <v>6</v>
      </c>
      <c r="C4" s="110">
        <v>3</v>
      </c>
      <c r="D4" s="109">
        <v>744</v>
      </c>
      <c r="E4" s="109">
        <v>59664.450867562562</v>
      </c>
    </row>
    <row r="5" spans="1:5" x14ac:dyDescent="0.35">
      <c r="A5" s="107" t="s">
        <v>79</v>
      </c>
      <c r="B5" s="107" t="s">
        <v>6</v>
      </c>
      <c r="C5" s="110">
        <v>4</v>
      </c>
      <c r="D5" s="109">
        <v>720</v>
      </c>
      <c r="E5" s="109">
        <v>56279.550820579243</v>
      </c>
    </row>
    <row r="6" spans="1:5" x14ac:dyDescent="0.35">
      <c r="A6" s="107" t="s">
        <v>79</v>
      </c>
      <c r="B6" s="107" t="s">
        <v>6</v>
      </c>
      <c r="C6" s="110">
        <v>5</v>
      </c>
      <c r="D6" s="109">
        <v>744</v>
      </c>
      <c r="E6" s="109">
        <v>54157.905350485657</v>
      </c>
    </row>
    <row r="7" spans="1:5" x14ac:dyDescent="0.35">
      <c r="A7" s="107" t="s">
        <v>79</v>
      </c>
      <c r="B7" s="107" t="s">
        <v>6</v>
      </c>
      <c r="C7" s="110">
        <v>6</v>
      </c>
      <c r="D7" s="109">
        <v>720</v>
      </c>
      <c r="E7" s="109">
        <v>47791.642256392777</v>
      </c>
    </row>
    <row r="8" spans="1:5" x14ac:dyDescent="0.35">
      <c r="A8" s="107" t="s">
        <v>79</v>
      </c>
      <c r="B8" s="107" t="s">
        <v>6</v>
      </c>
      <c r="C8" s="110">
        <v>7</v>
      </c>
      <c r="D8" s="109">
        <v>744</v>
      </c>
      <c r="E8" s="109">
        <v>48654.347908076386</v>
      </c>
    </row>
    <row r="9" spans="1:5" x14ac:dyDescent="0.35">
      <c r="A9" s="107" t="s">
        <v>79</v>
      </c>
      <c r="B9" s="107" t="s">
        <v>6</v>
      </c>
      <c r="C9" s="110">
        <v>8</v>
      </c>
      <c r="D9" s="109">
        <v>744</v>
      </c>
      <c r="E9" s="109">
        <v>48257.431207797243</v>
      </c>
    </row>
    <row r="10" spans="1:5" x14ac:dyDescent="0.35">
      <c r="A10" s="107" t="s">
        <v>79</v>
      </c>
      <c r="B10" s="107" t="s">
        <v>6</v>
      </c>
      <c r="C10" s="110">
        <v>9</v>
      </c>
      <c r="D10" s="109">
        <v>720</v>
      </c>
      <c r="E10" s="109">
        <v>42849.040397519449</v>
      </c>
    </row>
    <row r="11" spans="1:5" x14ac:dyDescent="0.35">
      <c r="A11" s="107" t="s">
        <v>79</v>
      </c>
      <c r="B11" s="107" t="s">
        <v>6</v>
      </c>
      <c r="C11" s="110">
        <v>10</v>
      </c>
      <c r="D11" s="109">
        <v>732</v>
      </c>
      <c r="E11" s="109">
        <v>29906.839973057351</v>
      </c>
    </row>
    <row r="12" spans="1:5" x14ac:dyDescent="0.35">
      <c r="A12" s="107" t="s">
        <v>79</v>
      </c>
      <c r="B12" s="107" t="s">
        <v>6</v>
      </c>
      <c r="C12" s="110">
        <v>11</v>
      </c>
      <c r="D12" s="109">
        <v>692</v>
      </c>
      <c r="E12" s="109">
        <v>29293.505336914659</v>
      </c>
    </row>
    <row r="13" spans="1:5" x14ac:dyDescent="0.35">
      <c r="A13" s="107" t="s">
        <v>79</v>
      </c>
      <c r="B13" s="107" t="s">
        <v>6</v>
      </c>
      <c r="C13" s="110">
        <v>12</v>
      </c>
      <c r="D13" s="109">
        <v>737</v>
      </c>
      <c r="E13" s="109">
        <v>31658.313831609241</v>
      </c>
    </row>
    <row r="14" spans="1:5" x14ac:dyDescent="0.35">
      <c r="A14" s="107" t="s">
        <v>79</v>
      </c>
      <c r="B14" s="107" t="s">
        <v>7</v>
      </c>
      <c r="C14" s="110">
        <v>1</v>
      </c>
      <c r="D14" s="109">
        <v>248.15999910980469</v>
      </c>
      <c r="E14" s="109">
        <v>17796.242372398359</v>
      </c>
    </row>
    <row r="15" spans="1:5" x14ac:dyDescent="0.35">
      <c r="A15" s="107" t="s">
        <v>79</v>
      </c>
      <c r="B15" s="107" t="s">
        <v>7</v>
      </c>
      <c r="C15" s="110">
        <v>2</v>
      </c>
      <c r="D15" s="109">
        <v>204.7199954390527</v>
      </c>
      <c r="E15" s="109">
        <v>14992.32782866191</v>
      </c>
    </row>
    <row r="16" spans="1:5" x14ac:dyDescent="0.35">
      <c r="A16" s="107" t="s">
        <v>79</v>
      </c>
      <c r="B16" s="107" t="s">
        <v>7</v>
      </c>
      <c r="C16" s="110">
        <v>3</v>
      </c>
      <c r="D16" s="109">
        <v>428.39998352527601</v>
      </c>
      <c r="E16" s="109">
        <v>33126.732210910042</v>
      </c>
    </row>
    <row r="17" spans="1:5" x14ac:dyDescent="0.35">
      <c r="A17" s="107" t="s">
        <v>79</v>
      </c>
      <c r="B17" s="107" t="s">
        <v>7</v>
      </c>
      <c r="C17" s="110">
        <v>4</v>
      </c>
      <c r="D17" s="109">
        <v>168.71999442577359</v>
      </c>
      <c r="E17" s="109">
        <v>12863.646630615051</v>
      </c>
    </row>
    <row r="18" spans="1:5" x14ac:dyDescent="0.35">
      <c r="A18" s="107" t="s">
        <v>79</v>
      </c>
      <c r="B18" s="107" t="s">
        <v>7</v>
      </c>
      <c r="C18" s="110">
        <v>5</v>
      </c>
      <c r="D18" s="109">
        <v>434.63998490571959</v>
      </c>
      <c r="E18" s="109">
        <v>31486.542202387591</v>
      </c>
    </row>
    <row r="19" spans="1:5" x14ac:dyDescent="0.35">
      <c r="A19" s="107" t="s">
        <v>79</v>
      </c>
      <c r="B19" s="107" t="s">
        <v>7</v>
      </c>
      <c r="C19" s="110">
        <v>6</v>
      </c>
      <c r="D19" s="109">
        <v>424.79998195171328</v>
      </c>
      <c r="E19" s="109">
        <v>26957.695307576061</v>
      </c>
    </row>
    <row r="20" spans="1:5" x14ac:dyDescent="0.35">
      <c r="A20" s="107" t="s">
        <v>79</v>
      </c>
      <c r="B20" s="107" t="s">
        <v>7</v>
      </c>
      <c r="C20" s="110">
        <v>7</v>
      </c>
      <c r="D20" s="109">
        <v>438.95998644828768</v>
      </c>
      <c r="E20" s="109">
        <v>27421.121678826719</v>
      </c>
    </row>
    <row r="21" spans="1:5" x14ac:dyDescent="0.35">
      <c r="A21" s="107" t="s">
        <v>79</v>
      </c>
      <c r="B21" s="107" t="s">
        <v>7</v>
      </c>
      <c r="C21" s="110">
        <v>8</v>
      </c>
      <c r="D21" s="109">
        <v>438.95998179912539</v>
      </c>
      <c r="E21" s="109">
        <v>26665.17704747184</v>
      </c>
    </row>
    <row r="22" spans="1:5" x14ac:dyDescent="0.35">
      <c r="A22" s="107" t="s">
        <v>79</v>
      </c>
      <c r="B22" s="107" t="s">
        <v>7</v>
      </c>
      <c r="C22" s="110">
        <v>9</v>
      </c>
      <c r="D22" s="109">
        <v>424.79997962713219</v>
      </c>
      <c r="E22" s="109">
        <v>22901.770485057419</v>
      </c>
    </row>
    <row r="23" spans="1:5" x14ac:dyDescent="0.35">
      <c r="A23" s="107" t="s">
        <v>79</v>
      </c>
      <c r="B23" s="107" t="s">
        <v>7</v>
      </c>
      <c r="C23" s="110">
        <v>10</v>
      </c>
      <c r="D23" s="109">
        <v>254.73999485373531</v>
      </c>
      <c r="E23" s="109">
        <v>6944.8613219064237</v>
      </c>
    </row>
    <row r="24" spans="1:5" x14ac:dyDescent="0.35">
      <c r="A24" s="107" t="s">
        <v>79</v>
      </c>
      <c r="B24" s="107" t="s">
        <v>7</v>
      </c>
      <c r="C24" s="110">
        <v>11</v>
      </c>
      <c r="D24" s="109">
        <v>210.859995186329</v>
      </c>
      <c r="E24" s="109">
        <v>5392.7746625539476</v>
      </c>
    </row>
    <row r="25" spans="1:5" x14ac:dyDescent="0.35">
      <c r="A25" s="107" t="s">
        <v>79</v>
      </c>
      <c r="B25" s="107" t="s">
        <v>7</v>
      </c>
      <c r="C25" s="110">
        <v>12</v>
      </c>
      <c r="D25" s="109">
        <v>272.36000335216551</v>
      </c>
      <c r="E25" s="109">
        <v>7702.8824609745552</v>
      </c>
    </row>
    <row r="26" spans="1:5" x14ac:dyDescent="0.35">
      <c r="A26" s="107" t="s">
        <v>79</v>
      </c>
      <c r="B26" s="107" t="s">
        <v>415</v>
      </c>
      <c r="C26" s="110">
        <v>1</v>
      </c>
      <c r="D26" s="109">
        <v>28.98778104607538</v>
      </c>
      <c r="E26" s="109">
        <v>2199.251930004817</v>
      </c>
    </row>
    <row r="27" spans="1:5" x14ac:dyDescent="0.35">
      <c r="A27" s="107" t="s">
        <v>79</v>
      </c>
      <c r="B27" s="107" t="s">
        <v>415</v>
      </c>
      <c r="C27" s="110">
        <v>2</v>
      </c>
      <c r="D27" s="109">
        <v>26.504511030685741</v>
      </c>
      <c r="E27" s="109">
        <v>1943.836672528068</v>
      </c>
    </row>
    <row r="28" spans="1:5" x14ac:dyDescent="0.35">
      <c r="A28" s="107" t="s">
        <v>79</v>
      </c>
      <c r="B28" s="107" t="s">
        <v>415</v>
      </c>
      <c r="C28" s="110">
        <v>3</v>
      </c>
      <c r="D28" s="109">
        <v>27.736623242454289</v>
      </c>
      <c r="E28" s="109">
        <v>2177.8371486843912</v>
      </c>
    </row>
    <row r="29" spans="1:5" x14ac:dyDescent="0.35">
      <c r="A29" s="107" t="s">
        <v>79</v>
      </c>
      <c r="B29" s="107" t="s">
        <v>415</v>
      </c>
      <c r="C29" s="110">
        <v>4</v>
      </c>
      <c r="D29" s="109">
        <v>16.49239698180671</v>
      </c>
      <c r="E29" s="109">
        <v>1259.559452904567</v>
      </c>
    </row>
    <row r="30" spans="1:5" x14ac:dyDescent="0.35">
      <c r="A30" s="107" t="s">
        <v>79</v>
      </c>
      <c r="B30" s="107" t="s">
        <v>415</v>
      </c>
      <c r="C30" s="110">
        <v>5</v>
      </c>
      <c r="D30" s="109">
        <v>8.1031316541130103</v>
      </c>
      <c r="E30" s="109">
        <v>589.65025676753862</v>
      </c>
    </row>
    <row r="31" spans="1:5" x14ac:dyDescent="0.35">
      <c r="A31" s="107" t="s">
        <v>79</v>
      </c>
      <c r="B31" s="107" t="s">
        <v>415</v>
      </c>
      <c r="C31" s="110">
        <v>6</v>
      </c>
      <c r="D31" s="109">
        <v>8.2026976000126108</v>
      </c>
      <c r="E31" s="109">
        <v>552.75759991746213</v>
      </c>
    </row>
    <row r="32" spans="1:5" x14ac:dyDescent="0.35">
      <c r="A32" s="107" t="s">
        <v>79</v>
      </c>
      <c r="B32" s="107" t="s">
        <v>415</v>
      </c>
      <c r="C32" s="110">
        <v>7</v>
      </c>
      <c r="D32" s="109">
        <v>12.057890105075611</v>
      </c>
      <c r="E32" s="109">
        <v>781.82911065146311</v>
      </c>
    </row>
    <row r="33" spans="1:5" x14ac:dyDescent="0.35">
      <c r="A33" s="107" t="s">
        <v>79</v>
      </c>
      <c r="B33" s="107" t="s">
        <v>415</v>
      </c>
      <c r="C33" s="110">
        <v>8</v>
      </c>
      <c r="D33" s="109">
        <v>17.582023947516209</v>
      </c>
      <c r="E33" s="109">
        <v>1100.7894201440929</v>
      </c>
    </row>
    <row r="34" spans="1:5" x14ac:dyDescent="0.35">
      <c r="A34" s="107" t="s">
        <v>79</v>
      </c>
      <c r="B34" s="107" t="s">
        <v>415</v>
      </c>
      <c r="C34" s="110">
        <v>9</v>
      </c>
      <c r="D34" s="109">
        <v>19.20446107051114</v>
      </c>
      <c r="E34" s="109">
        <v>1024.519047832217</v>
      </c>
    </row>
    <row r="35" spans="1:5" x14ac:dyDescent="0.35">
      <c r="A35" s="107" t="s">
        <v>79</v>
      </c>
      <c r="B35" s="107" t="s">
        <v>415</v>
      </c>
      <c r="C35" s="110">
        <v>10</v>
      </c>
      <c r="D35" s="109">
        <v>18.664338312753479</v>
      </c>
      <c r="E35" s="109">
        <v>317.3077368718445</v>
      </c>
    </row>
    <row r="36" spans="1:5" x14ac:dyDescent="0.35">
      <c r="A36" s="107" t="s">
        <v>79</v>
      </c>
      <c r="B36" s="107" t="s">
        <v>415</v>
      </c>
      <c r="C36" s="110">
        <v>11</v>
      </c>
      <c r="D36" s="109">
        <v>22.390186328858839</v>
      </c>
      <c r="E36" s="109">
        <v>426.5097577629669</v>
      </c>
    </row>
    <row r="37" spans="1:5" x14ac:dyDescent="0.35">
      <c r="A37" s="107" t="s">
        <v>79</v>
      </c>
      <c r="B37" s="107" t="s">
        <v>415</v>
      </c>
      <c r="C37" s="110">
        <v>12</v>
      </c>
      <c r="D37" s="109">
        <v>30.07724787822724</v>
      </c>
      <c r="E37" s="109">
        <v>681.35872886737036</v>
      </c>
    </row>
    <row r="38" spans="1:5" x14ac:dyDescent="0.35">
      <c r="A38" s="107" t="s">
        <v>79</v>
      </c>
      <c r="B38" s="107" t="s">
        <v>8</v>
      </c>
      <c r="C38" s="110">
        <v>1</v>
      </c>
      <c r="D38" s="109">
        <v>204279.70679306361</v>
      </c>
      <c r="E38" s="109">
        <v>10897349.07728827</v>
      </c>
    </row>
    <row r="39" spans="1:5" x14ac:dyDescent="0.35">
      <c r="A39" s="107" t="s">
        <v>79</v>
      </c>
      <c r="B39" s="107" t="s">
        <v>8</v>
      </c>
      <c r="C39" s="110">
        <v>2</v>
      </c>
      <c r="D39" s="109">
        <v>168190.54959777551</v>
      </c>
      <c r="E39" s="109">
        <v>8824895.8067990467</v>
      </c>
    </row>
    <row r="40" spans="1:5" x14ac:dyDescent="0.35">
      <c r="A40" s="107" t="s">
        <v>79</v>
      </c>
      <c r="B40" s="107" t="s">
        <v>8</v>
      </c>
      <c r="C40" s="110">
        <v>3</v>
      </c>
      <c r="D40" s="109">
        <v>184534.9465643029</v>
      </c>
      <c r="E40" s="109">
        <v>10889730.429233531</v>
      </c>
    </row>
    <row r="41" spans="1:5" x14ac:dyDescent="0.35">
      <c r="A41" s="107" t="s">
        <v>79</v>
      </c>
      <c r="B41" s="107" t="s">
        <v>8</v>
      </c>
      <c r="C41" s="110">
        <v>4</v>
      </c>
      <c r="D41" s="109">
        <v>152869.50537501089</v>
      </c>
      <c r="E41" s="109">
        <v>8733650.8061476499</v>
      </c>
    </row>
    <row r="42" spans="1:5" x14ac:dyDescent="0.35">
      <c r="A42" s="107" t="s">
        <v>79</v>
      </c>
      <c r="B42" s="107" t="s">
        <v>8</v>
      </c>
      <c r="C42" s="110">
        <v>5</v>
      </c>
      <c r="D42" s="109">
        <v>118193.01001582009</v>
      </c>
      <c r="E42" s="109">
        <v>7632574.7080678698</v>
      </c>
    </row>
    <row r="43" spans="1:5" x14ac:dyDescent="0.35">
      <c r="A43" s="107" t="s">
        <v>79</v>
      </c>
      <c r="B43" s="107" t="s">
        <v>8</v>
      </c>
      <c r="C43" s="110">
        <v>6</v>
      </c>
      <c r="D43" s="109">
        <v>110953.8703008958</v>
      </c>
      <c r="E43" s="109">
        <v>6733259.8140515722</v>
      </c>
    </row>
    <row r="44" spans="1:5" x14ac:dyDescent="0.35">
      <c r="A44" s="107" t="s">
        <v>79</v>
      </c>
      <c r="B44" s="107" t="s">
        <v>8</v>
      </c>
      <c r="C44" s="110">
        <v>7</v>
      </c>
      <c r="D44" s="109">
        <v>135557.70365047519</v>
      </c>
      <c r="E44" s="109">
        <v>5587838.5554633057</v>
      </c>
    </row>
    <row r="45" spans="1:5" x14ac:dyDescent="0.35">
      <c r="A45" s="107" t="s">
        <v>79</v>
      </c>
      <c r="B45" s="107" t="s">
        <v>8</v>
      </c>
      <c r="C45" s="110">
        <v>8</v>
      </c>
      <c r="D45" s="109">
        <v>154357.22196286509</v>
      </c>
      <c r="E45" s="109">
        <v>4624586.8643540023</v>
      </c>
    </row>
    <row r="46" spans="1:5" x14ac:dyDescent="0.35">
      <c r="A46" s="107" t="s">
        <v>79</v>
      </c>
      <c r="B46" s="107" t="s">
        <v>8</v>
      </c>
      <c r="C46" s="110">
        <v>9</v>
      </c>
      <c r="D46" s="109">
        <v>147394.89667750991</v>
      </c>
      <c r="E46" s="109">
        <v>3402779.4461388919</v>
      </c>
    </row>
    <row r="47" spans="1:5" x14ac:dyDescent="0.35">
      <c r="A47" s="107" t="s">
        <v>79</v>
      </c>
      <c r="B47" s="107" t="s">
        <v>8</v>
      </c>
      <c r="C47" s="110">
        <v>10</v>
      </c>
      <c r="D47" s="109">
        <v>153981.92984302429</v>
      </c>
      <c r="E47" s="109">
        <v>2255119.2305673761</v>
      </c>
    </row>
    <row r="48" spans="1:5" x14ac:dyDescent="0.35">
      <c r="A48" s="107" t="s">
        <v>79</v>
      </c>
      <c r="B48" s="107" t="s">
        <v>8</v>
      </c>
      <c r="C48" s="110">
        <v>11</v>
      </c>
      <c r="D48" s="109">
        <v>172042.83444608501</v>
      </c>
      <c r="E48" s="109">
        <v>2558011.5979070161</v>
      </c>
    </row>
    <row r="49" spans="1:5" x14ac:dyDescent="0.35">
      <c r="A49" s="107" t="s">
        <v>79</v>
      </c>
      <c r="B49" s="107" t="s">
        <v>8</v>
      </c>
      <c r="C49" s="110">
        <v>12</v>
      </c>
      <c r="D49" s="109">
        <v>212800.12403248451</v>
      </c>
      <c r="E49" s="109">
        <v>3806911.7082264521</v>
      </c>
    </row>
    <row r="50" spans="1:5" x14ac:dyDescent="0.35">
      <c r="A50" s="107" t="s">
        <v>79</v>
      </c>
      <c r="B50" s="107" t="s">
        <v>82</v>
      </c>
      <c r="C50" s="110">
        <v>1</v>
      </c>
      <c r="D50" s="109">
        <v>45051.727158233967</v>
      </c>
      <c r="E50" s="109">
        <v>4938258.8538025543</v>
      </c>
    </row>
    <row r="51" spans="1:5" x14ac:dyDescent="0.35">
      <c r="A51" s="107" t="s">
        <v>79</v>
      </c>
      <c r="B51" s="107" t="s">
        <v>82</v>
      </c>
      <c r="C51" s="110">
        <v>2</v>
      </c>
      <c r="D51" s="109">
        <v>43550.235503600641</v>
      </c>
      <c r="E51" s="109">
        <v>4986626.1563313939</v>
      </c>
    </row>
    <row r="52" spans="1:5" x14ac:dyDescent="0.35">
      <c r="A52" s="107" t="s">
        <v>79</v>
      </c>
      <c r="B52" s="107" t="s">
        <v>82</v>
      </c>
      <c r="C52" s="110">
        <v>3</v>
      </c>
      <c r="D52" s="109">
        <v>46237.499428941614</v>
      </c>
      <c r="E52" s="109">
        <v>4790466.4108844874</v>
      </c>
    </row>
    <row r="53" spans="1:5" x14ac:dyDescent="0.35">
      <c r="A53" s="107" t="s">
        <v>79</v>
      </c>
      <c r="B53" s="107" t="s">
        <v>82</v>
      </c>
      <c r="C53" s="110">
        <v>4</v>
      </c>
      <c r="D53" s="109">
        <v>34338.317864821343</v>
      </c>
      <c r="E53" s="109">
        <v>2807268.6803912111</v>
      </c>
    </row>
    <row r="54" spans="1:5" x14ac:dyDescent="0.35">
      <c r="A54" s="107" t="s">
        <v>79</v>
      </c>
      <c r="B54" s="107" t="s">
        <v>82</v>
      </c>
      <c r="C54" s="110">
        <v>5</v>
      </c>
      <c r="D54" s="109">
        <v>40810.841545667579</v>
      </c>
      <c r="E54" s="109">
        <v>3045175.3783069882</v>
      </c>
    </row>
    <row r="55" spans="1:5" x14ac:dyDescent="0.35">
      <c r="A55" s="107" t="s">
        <v>79</v>
      </c>
      <c r="B55" s="107" t="s">
        <v>82</v>
      </c>
      <c r="C55" s="110">
        <v>6</v>
      </c>
      <c r="D55" s="109">
        <v>65223.124033683831</v>
      </c>
      <c r="E55" s="109">
        <v>4365063.8710118942</v>
      </c>
    </row>
    <row r="56" spans="1:5" x14ac:dyDescent="0.35">
      <c r="A56" s="107" t="s">
        <v>79</v>
      </c>
      <c r="B56" s="107" t="s">
        <v>82</v>
      </c>
      <c r="C56" s="110">
        <v>7</v>
      </c>
      <c r="D56" s="109">
        <v>46717.312665969373</v>
      </c>
      <c r="E56" s="109">
        <v>3237462.5338144181</v>
      </c>
    </row>
    <row r="57" spans="1:5" x14ac:dyDescent="0.35">
      <c r="A57" s="107" t="s">
        <v>79</v>
      </c>
      <c r="B57" s="107" t="s">
        <v>82</v>
      </c>
      <c r="C57" s="110">
        <v>8</v>
      </c>
      <c r="D57" s="109">
        <v>63398.175717910548</v>
      </c>
      <c r="E57" s="109">
        <v>3611955.2019216539</v>
      </c>
    </row>
    <row r="58" spans="1:5" x14ac:dyDescent="0.35">
      <c r="A58" s="107" t="s">
        <v>79</v>
      </c>
      <c r="B58" s="107" t="s">
        <v>82</v>
      </c>
      <c r="C58" s="110">
        <v>9</v>
      </c>
      <c r="D58" s="109">
        <v>55493.86526194671</v>
      </c>
      <c r="E58" s="109">
        <v>3038457.005456612</v>
      </c>
    </row>
    <row r="59" spans="1:5" x14ac:dyDescent="0.35">
      <c r="A59" s="107" t="s">
        <v>79</v>
      </c>
      <c r="B59" s="107" t="s">
        <v>82</v>
      </c>
      <c r="C59" s="110">
        <v>10</v>
      </c>
      <c r="D59" s="109">
        <v>77522.855530183166</v>
      </c>
      <c r="E59" s="109">
        <v>3576118.9047187548</v>
      </c>
    </row>
    <row r="60" spans="1:5" x14ac:dyDescent="0.35">
      <c r="A60" s="107" t="s">
        <v>79</v>
      </c>
      <c r="B60" s="107" t="s">
        <v>82</v>
      </c>
      <c r="C60" s="110">
        <v>11</v>
      </c>
      <c r="D60" s="109">
        <v>67905.909732251763</v>
      </c>
      <c r="E60" s="109">
        <v>3372905.9507518681</v>
      </c>
    </row>
    <row r="61" spans="1:5" x14ac:dyDescent="0.35">
      <c r="A61" s="107" t="s">
        <v>79</v>
      </c>
      <c r="B61" s="107" t="s">
        <v>82</v>
      </c>
      <c r="C61" s="110">
        <v>12</v>
      </c>
      <c r="D61" s="109">
        <v>46380.415816732733</v>
      </c>
      <c r="E61" s="109">
        <v>2785035.8734287331</v>
      </c>
    </row>
    <row r="62" spans="1:5" x14ac:dyDescent="0.35">
      <c r="A62" s="107" t="s">
        <v>79</v>
      </c>
      <c r="B62" s="107" t="s">
        <v>83</v>
      </c>
      <c r="C62" s="110">
        <v>1</v>
      </c>
      <c r="D62" s="109">
        <v>457995.28822231211</v>
      </c>
      <c r="E62" s="109">
        <v>34444800.779161423</v>
      </c>
    </row>
    <row r="63" spans="1:5" x14ac:dyDescent="0.35">
      <c r="A63" s="107" t="s">
        <v>79</v>
      </c>
      <c r="B63" s="107" t="s">
        <v>83</v>
      </c>
      <c r="C63" s="110">
        <v>2</v>
      </c>
      <c r="D63" s="109">
        <v>511994.64038034569</v>
      </c>
      <c r="E63" s="109">
        <v>37116997.543909937</v>
      </c>
    </row>
    <row r="64" spans="1:5" x14ac:dyDescent="0.35">
      <c r="A64" s="107" t="s">
        <v>79</v>
      </c>
      <c r="B64" s="107" t="s">
        <v>83</v>
      </c>
      <c r="C64" s="110">
        <v>3</v>
      </c>
      <c r="D64" s="109">
        <v>640833.90390835679</v>
      </c>
      <c r="E64" s="109">
        <v>47899891.202566303</v>
      </c>
    </row>
    <row r="65" spans="1:5" x14ac:dyDescent="0.35">
      <c r="A65" s="107" t="s">
        <v>79</v>
      </c>
      <c r="B65" s="107" t="s">
        <v>83</v>
      </c>
      <c r="C65" s="110">
        <v>4</v>
      </c>
      <c r="D65" s="109">
        <v>543465.78334958747</v>
      </c>
      <c r="E65" s="109">
        <v>39646271.897450179</v>
      </c>
    </row>
    <row r="66" spans="1:5" x14ac:dyDescent="0.35">
      <c r="A66" s="107" t="s">
        <v>79</v>
      </c>
      <c r="B66" s="107" t="s">
        <v>83</v>
      </c>
      <c r="C66" s="110">
        <v>5</v>
      </c>
      <c r="D66" s="109">
        <v>559369.05744088255</v>
      </c>
      <c r="E66" s="109">
        <v>38269074.843846023</v>
      </c>
    </row>
    <row r="67" spans="1:5" x14ac:dyDescent="0.35">
      <c r="A67" s="107" t="s">
        <v>79</v>
      </c>
      <c r="B67" s="107" t="s">
        <v>83</v>
      </c>
      <c r="C67" s="110">
        <v>6</v>
      </c>
      <c r="D67" s="109">
        <v>514692.19257942669</v>
      </c>
      <c r="E67" s="109">
        <v>33632849.791509077</v>
      </c>
    </row>
    <row r="68" spans="1:5" x14ac:dyDescent="0.35">
      <c r="A68" s="107" t="s">
        <v>79</v>
      </c>
      <c r="B68" s="107" t="s">
        <v>83</v>
      </c>
      <c r="C68" s="110">
        <v>7</v>
      </c>
      <c r="D68" s="109">
        <v>577125.447365297</v>
      </c>
      <c r="E68" s="109">
        <v>37014946.963270403</v>
      </c>
    </row>
    <row r="69" spans="1:5" x14ac:dyDescent="0.35">
      <c r="A69" s="107" t="s">
        <v>79</v>
      </c>
      <c r="B69" s="107" t="s">
        <v>83</v>
      </c>
      <c r="C69" s="110">
        <v>8</v>
      </c>
      <c r="D69" s="109">
        <v>563879.5510722989</v>
      </c>
      <c r="E69" s="109">
        <v>35566549.739216067</v>
      </c>
    </row>
    <row r="70" spans="1:5" x14ac:dyDescent="0.35">
      <c r="A70" s="107" t="s">
        <v>79</v>
      </c>
      <c r="B70" s="107" t="s">
        <v>83</v>
      </c>
      <c r="C70" s="110">
        <v>9</v>
      </c>
      <c r="D70" s="109">
        <v>413161.89625478751</v>
      </c>
      <c r="E70" s="109">
        <v>24724232.09456471</v>
      </c>
    </row>
    <row r="71" spans="1:5" x14ac:dyDescent="0.35">
      <c r="A71" s="107" t="s">
        <v>79</v>
      </c>
      <c r="B71" s="107" t="s">
        <v>83</v>
      </c>
      <c r="C71" s="110">
        <v>10</v>
      </c>
      <c r="D71" s="109">
        <v>313305.64723661402</v>
      </c>
      <c r="E71" s="109">
        <v>16354816.70173624</v>
      </c>
    </row>
    <row r="72" spans="1:5" x14ac:dyDescent="0.35">
      <c r="A72" s="107" t="s">
        <v>79</v>
      </c>
      <c r="B72" s="107" t="s">
        <v>83</v>
      </c>
      <c r="C72" s="110">
        <v>11</v>
      </c>
      <c r="D72" s="109">
        <v>376599.46015835472</v>
      </c>
      <c r="E72" s="109">
        <v>19820567.124518961</v>
      </c>
    </row>
    <row r="73" spans="1:5" x14ac:dyDescent="0.35">
      <c r="A73" s="107" t="s">
        <v>79</v>
      </c>
      <c r="B73" s="107" t="s">
        <v>83</v>
      </c>
      <c r="C73" s="110">
        <v>12</v>
      </c>
      <c r="D73" s="109">
        <v>376845.39345871942</v>
      </c>
      <c r="E73" s="109">
        <v>20300456.110178929</v>
      </c>
    </row>
    <row r="74" spans="1:5" x14ac:dyDescent="0.35">
      <c r="A74" s="107" t="s">
        <v>79</v>
      </c>
      <c r="B74" s="107" t="s">
        <v>414</v>
      </c>
      <c r="C74" s="110">
        <v>1</v>
      </c>
      <c r="D74" s="109">
        <v>599.33413579479702</v>
      </c>
      <c r="E74" s="109">
        <v>57754.211891646562</v>
      </c>
    </row>
    <row r="75" spans="1:5" x14ac:dyDescent="0.35">
      <c r="A75" s="107" t="s">
        <v>79</v>
      </c>
      <c r="B75" s="107" t="s">
        <v>414</v>
      </c>
      <c r="C75" s="110">
        <v>2</v>
      </c>
      <c r="D75" s="109">
        <v>544.01859520619985</v>
      </c>
      <c r="E75" s="109">
        <v>48467.610695584211</v>
      </c>
    </row>
    <row r="76" spans="1:5" x14ac:dyDescent="0.35">
      <c r="A76" s="107" t="s">
        <v>79</v>
      </c>
      <c r="B76" s="107" t="s">
        <v>414</v>
      </c>
      <c r="C76" s="110">
        <v>3</v>
      </c>
      <c r="D76" s="109">
        <v>576.06874016205336</v>
      </c>
      <c r="E76" s="109">
        <v>51839.351603392977</v>
      </c>
    </row>
    <row r="77" spans="1:5" x14ac:dyDescent="0.35">
      <c r="A77" s="107" t="s">
        <v>79</v>
      </c>
      <c r="B77" s="107" t="s">
        <v>414</v>
      </c>
      <c r="C77" s="110">
        <v>4</v>
      </c>
      <c r="D77" s="109">
        <v>485.72429895015222</v>
      </c>
      <c r="E77" s="109">
        <v>42441.32471362262</v>
      </c>
    </row>
    <row r="78" spans="1:5" x14ac:dyDescent="0.35">
      <c r="A78" s="107" t="s">
        <v>79</v>
      </c>
      <c r="B78" s="107" t="s">
        <v>414</v>
      </c>
      <c r="C78" s="110">
        <v>5</v>
      </c>
      <c r="D78" s="109">
        <v>367.18315744100931</v>
      </c>
      <c r="E78" s="109">
        <v>25858.86651554878</v>
      </c>
    </row>
    <row r="79" spans="1:5" x14ac:dyDescent="0.35">
      <c r="A79" s="107" t="s">
        <v>79</v>
      </c>
      <c r="B79" s="107" t="s">
        <v>414</v>
      </c>
      <c r="C79" s="110">
        <v>6</v>
      </c>
      <c r="D79" s="109">
        <v>386.00133436787502</v>
      </c>
      <c r="E79" s="109">
        <v>25063.584327198019</v>
      </c>
    </row>
    <row r="80" spans="1:5" x14ac:dyDescent="0.35">
      <c r="A80" s="107" t="s">
        <v>79</v>
      </c>
      <c r="B80" s="107" t="s">
        <v>414</v>
      </c>
      <c r="C80" s="110">
        <v>7</v>
      </c>
      <c r="D80" s="109">
        <v>408.52861982707623</v>
      </c>
      <c r="E80" s="109">
        <v>28907.787610560361</v>
      </c>
    </row>
    <row r="81" spans="1:5" x14ac:dyDescent="0.35">
      <c r="A81" s="107" t="s">
        <v>79</v>
      </c>
      <c r="B81" s="107" t="s">
        <v>414</v>
      </c>
      <c r="C81" s="110">
        <v>8</v>
      </c>
      <c r="D81" s="109">
        <v>453.03943660559389</v>
      </c>
      <c r="E81" s="109">
        <v>27150.924447716621</v>
      </c>
    </row>
    <row r="82" spans="1:5" x14ac:dyDescent="0.35">
      <c r="A82" s="107" t="s">
        <v>79</v>
      </c>
      <c r="B82" s="107" t="s">
        <v>414</v>
      </c>
      <c r="C82" s="110">
        <v>9</v>
      </c>
      <c r="D82" s="109">
        <v>492.76270209379283</v>
      </c>
      <c r="E82" s="109">
        <v>28511.437720261911</v>
      </c>
    </row>
    <row r="83" spans="1:5" x14ac:dyDescent="0.35">
      <c r="A83" s="107" t="s">
        <v>79</v>
      </c>
      <c r="B83" s="107" t="s">
        <v>414</v>
      </c>
      <c r="C83" s="110">
        <v>10</v>
      </c>
      <c r="D83" s="109">
        <v>536.3389366152519</v>
      </c>
      <c r="E83" s="109">
        <v>9440.9728926671032</v>
      </c>
    </row>
    <row r="84" spans="1:5" x14ac:dyDescent="0.35">
      <c r="A84" s="107" t="s">
        <v>79</v>
      </c>
      <c r="B84" s="107" t="s">
        <v>414</v>
      </c>
      <c r="C84" s="110">
        <v>11</v>
      </c>
      <c r="D84" s="109">
        <v>546.45710841132609</v>
      </c>
      <c r="E84" s="109">
        <v>15325.8457257501</v>
      </c>
    </row>
    <row r="85" spans="1:5" x14ac:dyDescent="0.35">
      <c r="A85" s="107" t="s">
        <v>79</v>
      </c>
      <c r="B85" s="107" t="s">
        <v>414</v>
      </c>
      <c r="C85" s="110">
        <v>12</v>
      </c>
      <c r="D85" s="109">
        <v>596.55541000732376</v>
      </c>
      <c r="E85" s="109">
        <v>19519.74421826419</v>
      </c>
    </row>
    <row r="86" spans="1:5" x14ac:dyDescent="0.35">
      <c r="A86" s="107" t="s">
        <v>79</v>
      </c>
      <c r="B86" s="107" t="s">
        <v>413</v>
      </c>
      <c r="C86" s="110">
        <v>1</v>
      </c>
      <c r="D86" s="109">
        <v>599.33413579479702</v>
      </c>
      <c r="E86" s="109">
        <v>57754.211891646562</v>
      </c>
    </row>
    <row r="87" spans="1:5" x14ac:dyDescent="0.35">
      <c r="A87" s="107" t="s">
        <v>79</v>
      </c>
      <c r="B87" s="107" t="s">
        <v>413</v>
      </c>
      <c r="C87" s="110">
        <v>2</v>
      </c>
      <c r="D87" s="109">
        <v>544.01859520619985</v>
      </c>
      <c r="E87" s="109">
        <v>48467.610695584211</v>
      </c>
    </row>
    <row r="88" spans="1:5" x14ac:dyDescent="0.35">
      <c r="A88" s="107" t="s">
        <v>79</v>
      </c>
      <c r="B88" s="107" t="s">
        <v>413</v>
      </c>
      <c r="C88" s="110">
        <v>3</v>
      </c>
      <c r="D88" s="109">
        <v>576.06874016205336</v>
      </c>
      <c r="E88" s="109">
        <v>51839.351603392977</v>
      </c>
    </row>
    <row r="89" spans="1:5" x14ac:dyDescent="0.35">
      <c r="A89" s="107" t="s">
        <v>79</v>
      </c>
      <c r="B89" s="107" t="s">
        <v>413</v>
      </c>
      <c r="C89" s="110">
        <v>4</v>
      </c>
      <c r="D89" s="109">
        <v>485.72429895015222</v>
      </c>
      <c r="E89" s="109">
        <v>42441.32471362262</v>
      </c>
    </row>
    <row r="90" spans="1:5" x14ac:dyDescent="0.35">
      <c r="A90" s="107" t="s">
        <v>79</v>
      </c>
      <c r="B90" s="107" t="s">
        <v>413</v>
      </c>
      <c r="C90" s="110">
        <v>5</v>
      </c>
      <c r="D90" s="109">
        <v>367.18315744100931</v>
      </c>
      <c r="E90" s="109">
        <v>25858.86651554878</v>
      </c>
    </row>
    <row r="91" spans="1:5" x14ac:dyDescent="0.35">
      <c r="A91" s="107" t="s">
        <v>79</v>
      </c>
      <c r="B91" s="107" t="s">
        <v>413</v>
      </c>
      <c r="C91" s="110">
        <v>6</v>
      </c>
      <c r="D91" s="109">
        <v>386.00133436787502</v>
      </c>
      <c r="E91" s="109">
        <v>25063.584327198019</v>
      </c>
    </row>
    <row r="92" spans="1:5" x14ac:dyDescent="0.35">
      <c r="A92" s="107" t="s">
        <v>79</v>
      </c>
      <c r="B92" s="107" t="s">
        <v>413</v>
      </c>
      <c r="C92" s="110">
        <v>7</v>
      </c>
      <c r="D92" s="109">
        <v>408.52861982707623</v>
      </c>
      <c r="E92" s="109">
        <v>28907.787610560361</v>
      </c>
    </row>
    <row r="93" spans="1:5" x14ac:dyDescent="0.35">
      <c r="A93" s="107" t="s">
        <v>79</v>
      </c>
      <c r="B93" s="107" t="s">
        <v>413</v>
      </c>
      <c r="C93" s="110">
        <v>8</v>
      </c>
      <c r="D93" s="109">
        <v>453.03943660559389</v>
      </c>
      <c r="E93" s="109">
        <v>27150.924447716621</v>
      </c>
    </row>
    <row r="94" spans="1:5" x14ac:dyDescent="0.35">
      <c r="A94" s="107" t="s">
        <v>79</v>
      </c>
      <c r="B94" s="107" t="s">
        <v>413</v>
      </c>
      <c r="C94" s="110">
        <v>9</v>
      </c>
      <c r="D94" s="109">
        <v>492.76270209379283</v>
      </c>
      <c r="E94" s="109">
        <v>28511.437720261911</v>
      </c>
    </row>
    <row r="95" spans="1:5" x14ac:dyDescent="0.35">
      <c r="A95" s="107" t="s">
        <v>79</v>
      </c>
      <c r="B95" s="107" t="s">
        <v>413</v>
      </c>
      <c r="C95" s="110">
        <v>10</v>
      </c>
      <c r="D95" s="109">
        <v>521.53278331831859</v>
      </c>
      <c r="E95" s="109">
        <v>9440.9728926671032</v>
      </c>
    </row>
    <row r="96" spans="1:5" x14ac:dyDescent="0.35">
      <c r="A96" s="107" t="s">
        <v>79</v>
      </c>
      <c r="B96" s="107" t="s">
        <v>413</v>
      </c>
      <c r="C96" s="110">
        <v>11</v>
      </c>
      <c r="D96" s="109">
        <v>553.45802492269365</v>
      </c>
      <c r="E96" s="109">
        <v>15325.8457257501</v>
      </c>
    </row>
    <row r="97" spans="1:5" x14ac:dyDescent="0.35">
      <c r="A97" s="107" t="s">
        <v>79</v>
      </c>
      <c r="B97" s="107" t="s">
        <v>413</v>
      </c>
      <c r="C97" s="110">
        <v>12</v>
      </c>
      <c r="D97" s="109">
        <v>590.34221309579789</v>
      </c>
      <c r="E97" s="109">
        <v>19519.74421826419</v>
      </c>
    </row>
    <row r="98" spans="1:5" x14ac:dyDescent="0.35">
      <c r="A98" s="107" t="s">
        <v>79</v>
      </c>
      <c r="B98" s="107" t="s">
        <v>10</v>
      </c>
      <c r="C98" s="110">
        <v>1</v>
      </c>
      <c r="D98" s="109">
        <v>2.1599999349564292</v>
      </c>
      <c r="E98" s="109">
        <v>140.19300306865489</v>
      </c>
    </row>
    <row r="99" spans="1:5" x14ac:dyDescent="0.35">
      <c r="A99" s="107" t="s">
        <v>79</v>
      </c>
      <c r="B99" s="107" t="s">
        <v>10</v>
      </c>
      <c r="C99" s="110">
        <v>2</v>
      </c>
      <c r="D99" s="109">
        <v>28.079999499022939</v>
      </c>
      <c r="E99" s="109">
        <v>2740.0256768236718</v>
      </c>
    </row>
    <row r="100" spans="1:5" x14ac:dyDescent="0.35">
      <c r="A100" s="107" t="s">
        <v>79</v>
      </c>
      <c r="B100" s="107" t="s">
        <v>10</v>
      </c>
      <c r="C100" s="110">
        <v>3</v>
      </c>
      <c r="D100" s="109">
        <v>66.480002149939523</v>
      </c>
      <c r="E100" s="109">
        <v>6697.7534573733819</v>
      </c>
    </row>
    <row r="101" spans="1:5" x14ac:dyDescent="0.35">
      <c r="A101" s="107" t="s">
        <v>79</v>
      </c>
      <c r="B101" s="107" t="s">
        <v>10</v>
      </c>
      <c r="C101" s="110">
        <v>4</v>
      </c>
      <c r="D101" s="109">
        <v>141.94999863207329</v>
      </c>
      <c r="E101" s="109">
        <v>10261.22291123311</v>
      </c>
    </row>
    <row r="102" spans="1:5" x14ac:dyDescent="0.35">
      <c r="A102" s="107" t="s">
        <v>79</v>
      </c>
      <c r="B102" s="107" t="s">
        <v>10</v>
      </c>
      <c r="C102" s="110">
        <v>5</v>
      </c>
      <c r="D102" s="109">
        <v>459.60000926256191</v>
      </c>
      <c r="E102" s="109">
        <v>36877.139859600451</v>
      </c>
    </row>
    <row r="103" spans="1:5" x14ac:dyDescent="0.35">
      <c r="A103" s="107" t="s">
        <v>79</v>
      </c>
      <c r="B103" s="107" t="s">
        <v>10</v>
      </c>
      <c r="C103" s="110">
        <v>6</v>
      </c>
      <c r="D103" s="109">
        <v>678.23999047279358</v>
      </c>
      <c r="E103" s="109">
        <v>52223.6906600148</v>
      </c>
    </row>
    <row r="104" spans="1:5" x14ac:dyDescent="0.35">
      <c r="A104" s="107" t="s">
        <v>79</v>
      </c>
      <c r="B104" s="107" t="s">
        <v>10</v>
      </c>
      <c r="C104" s="110">
        <v>7</v>
      </c>
      <c r="D104" s="109">
        <v>746.1599953770658</v>
      </c>
      <c r="E104" s="109">
        <v>65475.898676605117</v>
      </c>
    </row>
    <row r="105" spans="1:5" x14ac:dyDescent="0.35">
      <c r="A105" s="107" t="s">
        <v>79</v>
      </c>
      <c r="B105" s="107" t="s">
        <v>10</v>
      </c>
      <c r="C105" s="110">
        <v>8</v>
      </c>
      <c r="D105" s="109">
        <v>658.55999493598927</v>
      </c>
      <c r="E105" s="109">
        <v>53336.960332169809</v>
      </c>
    </row>
    <row r="106" spans="1:5" x14ac:dyDescent="0.35">
      <c r="A106" s="107" t="s">
        <v>79</v>
      </c>
      <c r="B106" s="107" t="s">
        <v>10</v>
      </c>
      <c r="C106" s="110">
        <v>9</v>
      </c>
      <c r="D106" s="109">
        <v>496.80000597238512</v>
      </c>
      <c r="E106" s="109">
        <v>45872.204913816691</v>
      </c>
    </row>
    <row r="107" spans="1:5" x14ac:dyDescent="0.35">
      <c r="A107" s="107" t="s">
        <v>79</v>
      </c>
      <c r="B107" s="107" t="s">
        <v>10</v>
      </c>
      <c r="C107" s="110">
        <v>10</v>
      </c>
      <c r="D107" s="109">
        <v>212.800007224083</v>
      </c>
      <c r="E107" s="109">
        <v>16475.263835234669</v>
      </c>
    </row>
    <row r="108" spans="1:5" x14ac:dyDescent="0.35">
      <c r="A108" s="107" t="s">
        <v>79</v>
      </c>
      <c r="B108" s="107" t="s">
        <v>10</v>
      </c>
      <c r="C108" s="110">
        <v>11</v>
      </c>
      <c r="D108" s="109">
        <v>56.339999038726077</v>
      </c>
      <c r="E108" s="109">
        <v>4234.3108399630282</v>
      </c>
    </row>
    <row r="109" spans="1:5" x14ac:dyDescent="0.35">
      <c r="A109" s="107" t="s">
        <v>79</v>
      </c>
      <c r="B109" s="107" t="s">
        <v>10</v>
      </c>
      <c r="C109" s="110">
        <v>12</v>
      </c>
      <c r="D109" s="109">
        <v>111.75999704748379</v>
      </c>
      <c r="E109" s="109">
        <v>9765.6225193532446</v>
      </c>
    </row>
    <row r="110" spans="1:5" x14ac:dyDescent="0.35">
      <c r="A110" s="107" t="s">
        <v>79</v>
      </c>
      <c r="B110" s="107" t="s">
        <v>84</v>
      </c>
      <c r="C110" s="110">
        <v>1</v>
      </c>
      <c r="D110" s="109">
        <v>4417.6322004318235</v>
      </c>
      <c r="E110" s="109">
        <v>322913.54651190189</v>
      </c>
    </row>
    <row r="111" spans="1:5" x14ac:dyDescent="0.35">
      <c r="A111" s="107" t="s">
        <v>79</v>
      </c>
      <c r="B111" s="107" t="s">
        <v>84</v>
      </c>
      <c r="C111" s="110">
        <v>2</v>
      </c>
      <c r="D111" s="109">
        <v>4915.0798517704015</v>
      </c>
      <c r="E111" s="109">
        <v>354931.94371443213</v>
      </c>
    </row>
    <row r="112" spans="1:5" x14ac:dyDescent="0.35">
      <c r="A112" s="107" t="s">
        <v>79</v>
      </c>
      <c r="B112" s="107" t="s">
        <v>84</v>
      </c>
      <c r="C112" s="110">
        <v>3</v>
      </c>
      <c r="D112" s="109">
        <v>5360.6878623962411</v>
      </c>
      <c r="E112" s="109">
        <v>409650.53281346598</v>
      </c>
    </row>
    <row r="113" spans="1:5" x14ac:dyDescent="0.35">
      <c r="A113" s="107" t="s">
        <v>79</v>
      </c>
      <c r="B113" s="107" t="s">
        <v>84</v>
      </c>
      <c r="C113" s="110">
        <v>4</v>
      </c>
      <c r="D113" s="109">
        <v>3824.4959022045141</v>
      </c>
      <c r="E113" s="109">
        <v>285477.91005823069</v>
      </c>
    </row>
    <row r="114" spans="1:5" x14ac:dyDescent="0.35">
      <c r="A114" s="107" t="s">
        <v>79</v>
      </c>
      <c r="B114" s="107" t="s">
        <v>84</v>
      </c>
      <c r="C114" s="110">
        <v>5</v>
      </c>
      <c r="D114" s="109">
        <v>8353.8239824390403</v>
      </c>
      <c r="E114" s="109">
        <v>566572.50950465025</v>
      </c>
    </row>
    <row r="115" spans="1:5" x14ac:dyDescent="0.35">
      <c r="A115" s="107" t="s">
        <v>79</v>
      </c>
      <c r="B115" s="107" t="s">
        <v>84</v>
      </c>
      <c r="C115" s="110">
        <v>6</v>
      </c>
      <c r="D115" s="109">
        <v>18043.2</v>
      </c>
      <c r="E115" s="109">
        <v>1136069.4648537161</v>
      </c>
    </row>
    <row r="116" spans="1:5" x14ac:dyDescent="0.35">
      <c r="A116" s="107" t="s">
        <v>79</v>
      </c>
      <c r="B116" s="107" t="s">
        <v>84</v>
      </c>
      <c r="C116" s="110">
        <v>7</v>
      </c>
      <c r="D116" s="109">
        <v>18644.64</v>
      </c>
      <c r="E116" s="109">
        <v>1150484.600864378</v>
      </c>
    </row>
    <row r="117" spans="1:5" x14ac:dyDescent="0.35">
      <c r="A117" s="107" t="s">
        <v>79</v>
      </c>
      <c r="B117" s="107" t="s">
        <v>84</v>
      </c>
      <c r="C117" s="110">
        <v>8</v>
      </c>
      <c r="D117" s="109">
        <v>18644.64</v>
      </c>
      <c r="E117" s="109">
        <v>1137235.425267034</v>
      </c>
    </row>
    <row r="118" spans="1:5" x14ac:dyDescent="0.35">
      <c r="A118" s="107" t="s">
        <v>79</v>
      </c>
      <c r="B118" s="107" t="s">
        <v>84</v>
      </c>
      <c r="C118" s="110">
        <v>9</v>
      </c>
      <c r="D118" s="109">
        <v>18043.2</v>
      </c>
      <c r="E118" s="109">
        <v>962209.81376794656</v>
      </c>
    </row>
    <row r="119" spans="1:5" x14ac:dyDescent="0.35">
      <c r="A119" s="107" t="s">
        <v>79</v>
      </c>
      <c r="B119" s="107" t="s">
        <v>84</v>
      </c>
      <c r="C119" s="110">
        <v>10</v>
      </c>
      <c r="D119" s="109">
        <v>18644.64</v>
      </c>
      <c r="E119" s="109">
        <v>376019.97224208171</v>
      </c>
    </row>
    <row r="120" spans="1:5" x14ac:dyDescent="0.35">
      <c r="A120" s="107" t="s">
        <v>79</v>
      </c>
      <c r="B120" s="107" t="s">
        <v>84</v>
      </c>
      <c r="C120" s="110">
        <v>11</v>
      </c>
      <c r="D120" s="109">
        <v>18043.2</v>
      </c>
      <c r="E120" s="109">
        <v>346692.89207264868</v>
      </c>
    </row>
    <row r="121" spans="1:5" x14ac:dyDescent="0.35">
      <c r="A121" s="107" t="s">
        <v>79</v>
      </c>
      <c r="B121" s="107" t="s">
        <v>84</v>
      </c>
      <c r="C121" s="110">
        <v>12</v>
      </c>
      <c r="D121" s="109">
        <v>18322.05599842071</v>
      </c>
      <c r="E121" s="109">
        <v>444074.09813424182</v>
      </c>
    </row>
    <row r="122" spans="1:5" x14ac:dyDescent="0.35">
      <c r="A122" s="107" t="s">
        <v>79</v>
      </c>
      <c r="B122" s="107" t="s">
        <v>11</v>
      </c>
      <c r="C122" s="110">
        <v>1</v>
      </c>
      <c r="D122" s="109">
        <v>2576.40954902571</v>
      </c>
      <c r="E122" s="109">
        <v>399206.72613511601</v>
      </c>
    </row>
    <row r="123" spans="1:5" x14ac:dyDescent="0.35">
      <c r="A123" s="107" t="s">
        <v>79</v>
      </c>
      <c r="B123" s="107" t="s">
        <v>11</v>
      </c>
      <c r="C123" s="110">
        <v>2</v>
      </c>
      <c r="D123" s="109">
        <v>2967.1575621947659</v>
      </c>
      <c r="E123" s="109">
        <v>387837.74198989262</v>
      </c>
    </row>
    <row r="124" spans="1:5" x14ac:dyDescent="0.35">
      <c r="A124" s="107" t="s">
        <v>79</v>
      </c>
      <c r="B124" s="107" t="s">
        <v>11</v>
      </c>
      <c r="C124" s="110">
        <v>3</v>
      </c>
      <c r="D124" s="109">
        <v>2300.2068916546032</v>
      </c>
      <c r="E124" s="109">
        <v>331210.68682541861</v>
      </c>
    </row>
    <row r="125" spans="1:5" x14ac:dyDescent="0.35">
      <c r="A125" s="107" t="s">
        <v>79</v>
      </c>
      <c r="B125" s="107" t="s">
        <v>11</v>
      </c>
      <c r="C125" s="110">
        <v>4</v>
      </c>
      <c r="D125" s="109">
        <v>4002.3122596360599</v>
      </c>
      <c r="E125" s="109">
        <v>346989.43218829768</v>
      </c>
    </row>
    <row r="126" spans="1:5" x14ac:dyDescent="0.35">
      <c r="A126" s="107" t="s">
        <v>79</v>
      </c>
      <c r="B126" s="107" t="s">
        <v>11</v>
      </c>
      <c r="C126" s="110">
        <v>5</v>
      </c>
      <c r="D126" s="109">
        <v>9301.4602234987924</v>
      </c>
      <c r="E126" s="109">
        <v>746974.03843944694</v>
      </c>
    </row>
    <row r="127" spans="1:5" x14ac:dyDescent="0.35">
      <c r="A127" s="107" t="s">
        <v>79</v>
      </c>
      <c r="B127" s="107" t="s">
        <v>11</v>
      </c>
      <c r="C127" s="110">
        <v>6</v>
      </c>
      <c r="D127" s="109">
        <v>5680.3170832622936</v>
      </c>
      <c r="E127" s="109">
        <v>336550.55538039748</v>
      </c>
    </row>
    <row r="128" spans="1:5" x14ac:dyDescent="0.35">
      <c r="A128" s="107" t="s">
        <v>79</v>
      </c>
      <c r="B128" s="107" t="s">
        <v>11</v>
      </c>
      <c r="C128" s="110">
        <v>7</v>
      </c>
      <c r="D128" s="109">
        <v>5287.7877193508048</v>
      </c>
      <c r="E128" s="109">
        <v>332231.77491519402</v>
      </c>
    </row>
    <row r="129" spans="1:5" x14ac:dyDescent="0.35">
      <c r="A129" s="107" t="s">
        <v>79</v>
      </c>
      <c r="B129" s="107" t="s">
        <v>11</v>
      </c>
      <c r="C129" s="110">
        <v>8</v>
      </c>
      <c r="D129" s="109">
        <v>5421.690493689709</v>
      </c>
      <c r="E129" s="109">
        <v>316850.11293128319</v>
      </c>
    </row>
    <row r="130" spans="1:5" x14ac:dyDescent="0.35">
      <c r="A130" s="107" t="s">
        <v>79</v>
      </c>
      <c r="B130" s="107" t="s">
        <v>11</v>
      </c>
      <c r="C130" s="110">
        <v>9</v>
      </c>
      <c r="D130" s="109">
        <v>5144.6453181229617</v>
      </c>
      <c r="E130" s="109">
        <v>291718.644798194</v>
      </c>
    </row>
    <row r="131" spans="1:5" x14ac:dyDescent="0.35">
      <c r="A131" s="107" t="s">
        <v>79</v>
      </c>
      <c r="B131" s="107" t="s">
        <v>11</v>
      </c>
      <c r="C131" s="110">
        <v>10</v>
      </c>
      <c r="D131" s="109">
        <v>4937.3777141468254</v>
      </c>
      <c r="E131" s="109">
        <v>203033.9260230881</v>
      </c>
    </row>
    <row r="132" spans="1:5" x14ac:dyDescent="0.35">
      <c r="A132" s="107" t="s">
        <v>79</v>
      </c>
      <c r="B132" s="107" t="s">
        <v>11</v>
      </c>
      <c r="C132" s="110">
        <v>11</v>
      </c>
      <c r="D132" s="109">
        <v>4269.3091312762617</v>
      </c>
      <c r="E132" s="109">
        <v>155626.057836024</v>
      </c>
    </row>
    <row r="133" spans="1:5" x14ac:dyDescent="0.35">
      <c r="A133" s="107" t="s">
        <v>79</v>
      </c>
      <c r="B133" s="107" t="s">
        <v>11</v>
      </c>
      <c r="C133" s="110">
        <v>12</v>
      </c>
      <c r="D133" s="109">
        <v>3793.731562535947</v>
      </c>
      <c r="E133" s="109">
        <v>150548.406425008</v>
      </c>
    </row>
    <row r="134" spans="1:5" x14ac:dyDescent="0.35">
      <c r="A134" s="107" t="s">
        <v>79</v>
      </c>
      <c r="B134" s="107" t="s">
        <v>12</v>
      </c>
      <c r="C134" s="110">
        <v>1</v>
      </c>
      <c r="D134" s="109">
        <v>1848.480008602143</v>
      </c>
      <c r="E134" s="109">
        <v>140210.56711460539</v>
      </c>
    </row>
    <row r="135" spans="1:5" x14ac:dyDescent="0.35">
      <c r="A135" s="107" t="s">
        <v>79</v>
      </c>
      <c r="B135" s="107" t="s">
        <v>12</v>
      </c>
      <c r="C135" s="110">
        <v>2</v>
      </c>
      <c r="D135" s="109">
        <v>1760.639923095702</v>
      </c>
      <c r="E135" s="109">
        <v>129201.9895875927</v>
      </c>
    </row>
    <row r="136" spans="1:5" x14ac:dyDescent="0.35">
      <c r="A136" s="107" t="s">
        <v>79</v>
      </c>
      <c r="B136" s="107" t="s">
        <v>12</v>
      </c>
      <c r="C136" s="110">
        <v>3</v>
      </c>
      <c r="D136" s="109">
        <v>1949.279914855955</v>
      </c>
      <c r="E136" s="109">
        <v>150724.35245464669</v>
      </c>
    </row>
    <row r="137" spans="1:5" x14ac:dyDescent="0.35">
      <c r="A137" s="107" t="s">
        <v>79</v>
      </c>
      <c r="B137" s="107" t="s">
        <v>12</v>
      </c>
      <c r="C137" s="110">
        <v>4</v>
      </c>
      <c r="D137" s="109">
        <v>1887.3599219322191</v>
      </c>
      <c r="E137" s="109">
        <v>144345.2734925581</v>
      </c>
    </row>
    <row r="138" spans="1:5" x14ac:dyDescent="0.35">
      <c r="A138" s="107" t="s">
        <v>79</v>
      </c>
      <c r="B138" s="107" t="s">
        <v>12</v>
      </c>
      <c r="C138" s="110">
        <v>5</v>
      </c>
      <c r="D138" s="109">
        <v>1979.040065050126</v>
      </c>
      <c r="E138" s="109">
        <v>143427.397896296</v>
      </c>
    </row>
    <row r="139" spans="1:5" x14ac:dyDescent="0.35">
      <c r="A139" s="107" t="s">
        <v>79</v>
      </c>
      <c r="B139" s="107" t="s">
        <v>12</v>
      </c>
      <c r="C139" s="110">
        <v>6</v>
      </c>
      <c r="D139" s="109">
        <v>1915.200066089631</v>
      </c>
      <c r="E139" s="109">
        <v>121538.0932902381</v>
      </c>
    </row>
    <row r="140" spans="1:5" x14ac:dyDescent="0.35">
      <c r="A140" s="107" t="s">
        <v>79</v>
      </c>
      <c r="B140" s="107" t="s">
        <v>12</v>
      </c>
      <c r="C140" s="110">
        <v>7</v>
      </c>
      <c r="D140" s="109">
        <v>1979.040087699891</v>
      </c>
      <c r="E140" s="109">
        <v>123627.4392343167</v>
      </c>
    </row>
    <row r="141" spans="1:5" x14ac:dyDescent="0.35">
      <c r="A141" s="107" t="s">
        <v>79</v>
      </c>
      <c r="B141" s="107" t="s">
        <v>12</v>
      </c>
      <c r="C141" s="110">
        <v>8</v>
      </c>
      <c r="D141" s="109">
        <v>1979.0400691032421</v>
      </c>
      <c r="E141" s="109">
        <v>120219.28197596849</v>
      </c>
    </row>
    <row r="142" spans="1:5" x14ac:dyDescent="0.35">
      <c r="A142" s="107" t="s">
        <v>79</v>
      </c>
      <c r="B142" s="107" t="s">
        <v>12</v>
      </c>
      <c r="C142" s="110">
        <v>9</v>
      </c>
      <c r="D142" s="109">
        <v>1915.200055837631</v>
      </c>
      <c r="E142" s="109">
        <v>103252.05795436259</v>
      </c>
    </row>
    <row r="143" spans="1:5" x14ac:dyDescent="0.35">
      <c r="A143" s="107" t="s">
        <v>79</v>
      </c>
      <c r="B143" s="107" t="s">
        <v>12</v>
      </c>
      <c r="C143" s="110">
        <v>10</v>
      </c>
      <c r="D143" s="109">
        <v>1950.943497971874</v>
      </c>
      <c r="E143" s="109">
        <v>53013.473527155191</v>
      </c>
    </row>
    <row r="144" spans="1:5" x14ac:dyDescent="0.35">
      <c r="A144" s="107" t="s">
        <v>79</v>
      </c>
      <c r="B144" s="107" t="s">
        <v>12</v>
      </c>
      <c r="C144" s="110">
        <v>11</v>
      </c>
      <c r="D144" s="109">
        <v>1859.4799396991709</v>
      </c>
      <c r="E144" s="109">
        <v>47481.140799170331</v>
      </c>
    </row>
    <row r="145" spans="1:5" x14ac:dyDescent="0.35">
      <c r="A145" s="107" t="s">
        <v>79</v>
      </c>
      <c r="B145" s="107" t="s">
        <v>12</v>
      </c>
      <c r="C145" s="110">
        <v>12</v>
      </c>
      <c r="D145" s="109">
        <v>1944.039915084837</v>
      </c>
      <c r="E145" s="109">
        <v>55155.652875615691</v>
      </c>
    </row>
    <row r="146" spans="1:5" x14ac:dyDescent="0.35">
      <c r="A146" s="107" t="s">
        <v>79</v>
      </c>
      <c r="B146" s="107" t="s">
        <v>412</v>
      </c>
      <c r="C146" s="110">
        <v>1</v>
      </c>
      <c r="D146" s="109">
        <v>411.65003785335603</v>
      </c>
      <c r="E146" s="109">
        <v>31697.597792914021</v>
      </c>
    </row>
    <row r="147" spans="1:5" x14ac:dyDescent="0.35">
      <c r="A147" s="107" t="s">
        <v>79</v>
      </c>
      <c r="B147" s="107" t="s">
        <v>412</v>
      </c>
      <c r="C147" s="110">
        <v>2</v>
      </c>
      <c r="D147" s="109">
        <v>342.83493083361151</v>
      </c>
      <c r="E147" s="109">
        <v>25429.05901398151</v>
      </c>
    </row>
    <row r="148" spans="1:5" x14ac:dyDescent="0.35">
      <c r="A148" s="107" t="s">
        <v>79</v>
      </c>
      <c r="B148" s="107" t="s">
        <v>412</v>
      </c>
      <c r="C148" s="110">
        <v>3</v>
      </c>
      <c r="D148" s="109">
        <v>383.2518038636523</v>
      </c>
      <c r="E148" s="109">
        <v>30004.61483658139</v>
      </c>
    </row>
    <row r="149" spans="1:5" x14ac:dyDescent="0.35">
      <c r="A149" s="107" t="s">
        <v>79</v>
      </c>
      <c r="B149" s="107" t="s">
        <v>412</v>
      </c>
      <c r="C149" s="110">
        <v>4</v>
      </c>
      <c r="D149" s="109">
        <v>283.52794551111418</v>
      </c>
      <c r="E149" s="109">
        <v>21608.327596739229</v>
      </c>
    </row>
    <row r="150" spans="1:5" x14ac:dyDescent="0.35">
      <c r="A150" s="107" t="s">
        <v>79</v>
      </c>
      <c r="B150" s="107" t="s">
        <v>412</v>
      </c>
      <c r="C150" s="110">
        <v>5</v>
      </c>
      <c r="D150" s="109">
        <v>193.6095458395481</v>
      </c>
      <c r="E150" s="109">
        <v>13835.67672657064</v>
      </c>
    </row>
    <row r="151" spans="1:5" x14ac:dyDescent="0.35">
      <c r="A151" s="107" t="s">
        <v>79</v>
      </c>
      <c r="B151" s="107" t="s">
        <v>412</v>
      </c>
      <c r="C151" s="110">
        <v>6</v>
      </c>
      <c r="D151" s="109">
        <v>147.48143235513709</v>
      </c>
      <c r="E151" s="109">
        <v>9692.9876266831525</v>
      </c>
    </row>
    <row r="152" spans="1:5" x14ac:dyDescent="0.35">
      <c r="A152" s="107" t="s">
        <v>79</v>
      </c>
      <c r="B152" s="107" t="s">
        <v>412</v>
      </c>
      <c r="C152" s="110">
        <v>7</v>
      </c>
      <c r="D152" s="109">
        <v>231.02465909296339</v>
      </c>
      <c r="E152" s="109">
        <v>14673.19701479682</v>
      </c>
    </row>
    <row r="153" spans="1:5" x14ac:dyDescent="0.35">
      <c r="A153" s="107" t="s">
        <v>79</v>
      </c>
      <c r="B153" s="107" t="s">
        <v>412</v>
      </c>
      <c r="C153" s="110">
        <v>8</v>
      </c>
      <c r="D153" s="109">
        <v>289.16079882114479</v>
      </c>
      <c r="E153" s="109">
        <v>17804.391025451201</v>
      </c>
    </row>
    <row r="154" spans="1:5" x14ac:dyDescent="0.35">
      <c r="A154" s="107" t="s">
        <v>79</v>
      </c>
      <c r="B154" s="107" t="s">
        <v>412</v>
      </c>
      <c r="C154" s="110">
        <v>9</v>
      </c>
      <c r="D154" s="109">
        <v>307.47260728054118</v>
      </c>
      <c r="E154" s="109">
        <v>16552.205038820539</v>
      </c>
    </row>
    <row r="155" spans="1:5" x14ac:dyDescent="0.35">
      <c r="A155" s="107" t="s">
        <v>79</v>
      </c>
      <c r="B155" s="107" t="s">
        <v>412</v>
      </c>
      <c r="C155" s="110">
        <v>10</v>
      </c>
      <c r="D155" s="109">
        <v>374.67525713259681</v>
      </c>
      <c r="E155" s="109">
        <v>6066.9749016407804</v>
      </c>
    </row>
    <row r="156" spans="1:5" x14ac:dyDescent="0.35">
      <c r="A156" s="107" t="s">
        <v>79</v>
      </c>
      <c r="B156" s="107" t="s">
        <v>412</v>
      </c>
      <c r="C156" s="110">
        <v>11</v>
      </c>
      <c r="D156" s="109">
        <v>319.09349795568471</v>
      </c>
      <c r="E156" s="109">
        <v>6741.803040358097</v>
      </c>
    </row>
    <row r="157" spans="1:5" x14ac:dyDescent="0.35">
      <c r="A157" s="107" t="s">
        <v>79</v>
      </c>
      <c r="B157" s="107" t="s">
        <v>412</v>
      </c>
      <c r="C157" s="110">
        <v>12</v>
      </c>
      <c r="D157" s="109">
        <v>416.99777395906312</v>
      </c>
      <c r="E157" s="109">
        <v>10010.80179738377</v>
      </c>
    </row>
    <row r="158" spans="1:5" x14ac:dyDescent="0.35">
      <c r="A158" s="107" t="s">
        <v>79</v>
      </c>
      <c r="B158" s="107" t="s">
        <v>424</v>
      </c>
      <c r="C158" s="110">
        <v>1</v>
      </c>
      <c r="D158" s="109">
        <v>0</v>
      </c>
      <c r="E158" s="109">
        <v>0</v>
      </c>
    </row>
    <row r="159" spans="1:5" x14ac:dyDescent="0.35">
      <c r="A159" s="107" t="s">
        <v>79</v>
      </c>
      <c r="B159" s="107" t="s">
        <v>424</v>
      </c>
      <c r="C159" s="110">
        <v>2</v>
      </c>
      <c r="D159" s="109">
        <v>0</v>
      </c>
      <c r="E159" s="109">
        <v>0</v>
      </c>
    </row>
    <row r="160" spans="1:5" x14ac:dyDescent="0.35">
      <c r="A160" s="107" t="s">
        <v>79</v>
      </c>
      <c r="B160" s="107" t="s">
        <v>424</v>
      </c>
      <c r="C160" s="110">
        <v>3</v>
      </c>
      <c r="D160" s="109">
        <v>0</v>
      </c>
      <c r="E160" s="109">
        <v>0</v>
      </c>
    </row>
    <row r="161" spans="1:5" x14ac:dyDescent="0.35">
      <c r="A161" s="107" t="s">
        <v>79</v>
      </c>
      <c r="B161" s="107" t="s">
        <v>424</v>
      </c>
      <c r="C161" s="110">
        <v>4</v>
      </c>
      <c r="D161" s="109">
        <v>38007.599857330337</v>
      </c>
      <c r="E161" s="109">
        <v>2992777.3817854938</v>
      </c>
    </row>
    <row r="162" spans="1:5" x14ac:dyDescent="0.35">
      <c r="A162" s="107" t="s">
        <v>79</v>
      </c>
      <c r="B162" s="107" t="s">
        <v>424</v>
      </c>
      <c r="C162" s="110">
        <v>5</v>
      </c>
      <c r="D162" s="109">
        <v>32274.720083236691</v>
      </c>
      <c r="E162" s="109">
        <v>2404547.927444601</v>
      </c>
    </row>
    <row r="163" spans="1:5" x14ac:dyDescent="0.35">
      <c r="A163" s="107" t="s">
        <v>79</v>
      </c>
      <c r="B163" s="107" t="s">
        <v>424</v>
      </c>
      <c r="C163" s="110">
        <v>6</v>
      </c>
      <c r="D163" s="109">
        <v>18161.039818286888</v>
      </c>
      <c r="E163" s="109">
        <v>1252167.9433612069</v>
      </c>
    </row>
    <row r="164" spans="1:5" x14ac:dyDescent="0.35">
      <c r="A164" s="107" t="s">
        <v>79</v>
      </c>
      <c r="B164" s="107" t="s">
        <v>424</v>
      </c>
      <c r="C164" s="110">
        <v>7</v>
      </c>
      <c r="D164" s="109">
        <v>16894.319677352902</v>
      </c>
      <c r="E164" s="109">
        <v>1143860.6535025919</v>
      </c>
    </row>
    <row r="165" spans="1:5" x14ac:dyDescent="0.35">
      <c r="A165" s="107" t="s">
        <v>79</v>
      </c>
      <c r="B165" s="107" t="s">
        <v>424</v>
      </c>
      <c r="C165" s="110">
        <v>8</v>
      </c>
      <c r="D165" s="109">
        <v>16019.039874076851</v>
      </c>
      <c r="E165" s="109">
        <v>1073758.3856270851</v>
      </c>
    </row>
    <row r="166" spans="1:5" x14ac:dyDescent="0.35">
      <c r="A166" s="107" t="s">
        <v>79</v>
      </c>
      <c r="B166" s="107" t="s">
        <v>424</v>
      </c>
      <c r="C166" s="110">
        <v>9</v>
      </c>
      <c r="D166" s="109">
        <v>16217.759858131411</v>
      </c>
      <c r="E166" s="109">
        <v>979697.09912182519</v>
      </c>
    </row>
    <row r="167" spans="1:5" x14ac:dyDescent="0.35">
      <c r="A167" s="107" t="s">
        <v>79</v>
      </c>
      <c r="B167" s="107" t="s">
        <v>424</v>
      </c>
      <c r="C167" s="110">
        <v>10</v>
      </c>
      <c r="D167" s="109">
        <v>24715.719867229462</v>
      </c>
      <c r="E167" s="109">
        <v>1040916.602917566</v>
      </c>
    </row>
    <row r="168" spans="1:5" x14ac:dyDescent="0.35">
      <c r="A168" s="107" t="s">
        <v>79</v>
      </c>
      <c r="B168" s="107" t="s">
        <v>424</v>
      </c>
      <c r="C168" s="110">
        <v>11</v>
      </c>
      <c r="D168" s="109">
        <v>29181.43612068929</v>
      </c>
      <c r="E168" s="109">
        <v>1293642.4795428109</v>
      </c>
    </row>
    <row r="169" spans="1:5" x14ac:dyDescent="0.35">
      <c r="A169" s="107" t="s">
        <v>79</v>
      </c>
      <c r="B169" s="107" t="s">
        <v>424</v>
      </c>
      <c r="C169" s="110">
        <v>12</v>
      </c>
      <c r="D169" s="109">
        <v>46565.849638646752</v>
      </c>
      <c r="E169" s="109">
        <v>2063684.773773222</v>
      </c>
    </row>
    <row r="170" spans="1:5" x14ac:dyDescent="0.35">
      <c r="A170" s="107" t="s">
        <v>79</v>
      </c>
      <c r="B170" s="107" t="s">
        <v>411</v>
      </c>
      <c r="C170" s="110">
        <v>1</v>
      </c>
      <c r="D170" s="109">
        <v>25931.907674909311</v>
      </c>
      <c r="E170" s="109">
        <v>985257.78363740037</v>
      </c>
    </row>
    <row r="171" spans="1:5" x14ac:dyDescent="0.35">
      <c r="A171" s="107" t="s">
        <v>79</v>
      </c>
      <c r="B171" s="107" t="s">
        <v>411</v>
      </c>
      <c r="C171" s="110">
        <v>2</v>
      </c>
      <c r="D171" s="109">
        <v>21135.69700018585</v>
      </c>
      <c r="E171" s="109">
        <v>919228.96920458251</v>
      </c>
    </row>
    <row r="172" spans="1:5" x14ac:dyDescent="0.35">
      <c r="A172" s="107" t="s">
        <v>79</v>
      </c>
      <c r="B172" s="107" t="s">
        <v>411</v>
      </c>
      <c r="C172" s="110">
        <v>3</v>
      </c>
      <c r="D172" s="109">
        <v>21086.884971286221</v>
      </c>
      <c r="E172" s="109">
        <v>1041670.723200608</v>
      </c>
    </row>
    <row r="173" spans="1:5" x14ac:dyDescent="0.35">
      <c r="A173" s="107" t="s">
        <v>79</v>
      </c>
      <c r="B173" s="107" t="s">
        <v>411</v>
      </c>
      <c r="C173" s="110">
        <v>4</v>
      </c>
      <c r="D173" s="109">
        <v>18312.48696213025</v>
      </c>
      <c r="E173" s="109">
        <v>863281.88570234459</v>
      </c>
    </row>
    <row r="174" spans="1:5" x14ac:dyDescent="0.35">
      <c r="A174" s="107" t="s">
        <v>79</v>
      </c>
      <c r="B174" s="107" t="s">
        <v>411</v>
      </c>
      <c r="C174" s="110">
        <v>5</v>
      </c>
      <c r="D174" s="109">
        <v>14182.54390307046</v>
      </c>
      <c r="E174" s="109">
        <v>830939.30417622451</v>
      </c>
    </row>
    <row r="175" spans="1:5" x14ac:dyDescent="0.35">
      <c r="A175" s="107" t="s">
        <v>79</v>
      </c>
      <c r="B175" s="107" t="s">
        <v>411</v>
      </c>
      <c r="C175" s="110">
        <v>6</v>
      </c>
      <c r="D175" s="109">
        <v>12710.949832203791</v>
      </c>
      <c r="E175" s="109">
        <v>733427.70297780482</v>
      </c>
    </row>
    <row r="176" spans="1:5" x14ac:dyDescent="0.35">
      <c r="A176" s="107" t="s">
        <v>79</v>
      </c>
      <c r="B176" s="107" t="s">
        <v>411</v>
      </c>
      <c r="C176" s="110">
        <v>7</v>
      </c>
      <c r="D176" s="109">
        <v>14239.16739247519</v>
      </c>
      <c r="E176" s="109">
        <v>402092.5094876691</v>
      </c>
    </row>
    <row r="177" spans="1:5" x14ac:dyDescent="0.35">
      <c r="A177" s="107" t="s">
        <v>79</v>
      </c>
      <c r="B177" s="107" t="s">
        <v>411</v>
      </c>
      <c r="C177" s="110">
        <v>8</v>
      </c>
      <c r="D177" s="109">
        <v>17342.91420705949</v>
      </c>
      <c r="E177" s="109">
        <v>148691.178479589</v>
      </c>
    </row>
    <row r="178" spans="1:5" x14ac:dyDescent="0.35">
      <c r="A178" s="107" t="s">
        <v>79</v>
      </c>
      <c r="B178" s="107" t="s">
        <v>411</v>
      </c>
      <c r="C178" s="110">
        <v>9</v>
      </c>
      <c r="D178" s="109">
        <v>20505.414676029261</v>
      </c>
      <c r="E178" s="109">
        <v>136259.98097038601</v>
      </c>
    </row>
    <row r="179" spans="1:5" x14ac:dyDescent="0.35">
      <c r="A179" s="107" t="s">
        <v>79</v>
      </c>
      <c r="B179" s="107" t="s">
        <v>411</v>
      </c>
      <c r="C179" s="110">
        <v>10</v>
      </c>
      <c r="D179" s="109">
        <v>15234.41103342496</v>
      </c>
      <c r="E179" s="109">
        <v>117399.2812469121</v>
      </c>
    </row>
    <row r="180" spans="1:5" x14ac:dyDescent="0.35">
      <c r="A180" s="107" t="s">
        <v>79</v>
      </c>
      <c r="B180" s="107" t="s">
        <v>411</v>
      </c>
      <c r="C180" s="110">
        <v>11</v>
      </c>
      <c r="D180" s="109">
        <v>16115.05945950887</v>
      </c>
      <c r="E180" s="109">
        <v>164314.7046665955</v>
      </c>
    </row>
    <row r="181" spans="1:5" x14ac:dyDescent="0.35">
      <c r="A181" s="107" t="s">
        <v>79</v>
      </c>
      <c r="B181" s="107" t="s">
        <v>411</v>
      </c>
      <c r="C181" s="110">
        <v>12</v>
      </c>
      <c r="D181" s="109">
        <v>20958.05747367084</v>
      </c>
      <c r="E181" s="109">
        <v>212912.01210780849</v>
      </c>
    </row>
    <row r="182" spans="1:5" x14ac:dyDescent="0.35">
      <c r="A182" s="107" t="s">
        <v>79</v>
      </c>
      <c r="B182" s="107" t="s">
        <v>410</v>
      </c>
      <c r="C182" s="110">
        <v>1</v>
      </c>
      <c r="D182" s="109">
        <v>706.27413797318002</v>
      </c>
      <c r="E182" s="109">
        <v>67106.475246648071</v>
      </c>
    </row>
    <row r="183" spans="1:5" x14ac:dyDescent="0.35">
      <c r="A183" s="107" t="s">
        <v>79</v>
      </c>
      <c r="B183" s="107" t="s">
        <v>410</v>
      </c>
      <c r="C183" s="110">
        <v>2</v>
      </c>
      <c r="D183" s="109">
        <v>541.99543572965854</v>
      </c>
      <c r="E183" s="109">
        <v>47688.250731495333</v>
      </c>
    </row>
    <row r="184" spans="1:5" x14ac:dyDescent="0.35">
      <c r="A184" s="107" t="s">
        <v>79</v>
      </c>
      <c r="B184" s="107" t="s">
        <v>410</v>
      </c>
      <c r="C184" s="110">
        <v>3</v>
      </c>
      <c r="D184" s="109">
        <v>539.21097359081762</v>
      </c>
      <c r="E184" s="109">
        <v>48599.553463399912</v>
      </c>
    </row>
    <row r="185" spans="1:5" x14ac:dyDescent="0.35">
      <c r="A185" s="107" t="s">
        <v>79</v>
      </c>
      <c r="B185" s="107" t="s">
        <v>410</v>
      </c>
      <c r="C185" s="110">
        <v>4</v>
      </c>
      <c r="D185" s="109">
        <v>364.41845399431338</v>
      </c>
      <c r="E185" s="109">
        <v>31788.290669043119</v>
      </c>
    </row>
    <row r="186" spans="1:5" x14ac:dyDescent="0.35">
      <c r="A186" s="107" t="s">
        <v>79</v>
      </c>
      <c r="B186" s="107" t="s">
        <v>410</v>
      </c>
      <c r="C186" s="110">
        <v>5</v>
      </c>
      <c r="D186" s="109">
        <v>268.78955840735739</v>
      </c>
      <c r="E186" s="109">
        <v>18926.350069681419</v>
      </c>
    </row>
    <row r="187" spans="1:5" x14ac:dyDescent="0.35">
      <c r="A187" s="107" t="s">
        <v>79</v>
      </c>
      <c r="B187" s="107" t="s">
        <v>410</v>
      </c>
      <c r="C187" s="110">
        <v>6</v>
      </c>
      <c r="D187" s="109">
        <v>251.1009933325125</v>
      </c>
      <c r="E187" s="109">
        <v>16318.051205572399</v>
      </c>
    </row>
    <row r="188" spans="1:5" x14ac:dyDescent="0.35">
      <c r="A188" s="107" t="s">
        <v>79</v>
      </c>
      <c r="B188" s="107" t="s">
        <v>410</v>
      </c>
      <c r="C188" s="110">
        <v>7</v>
      </c>
      <c r="D188" s="109">
        <v>344.20242404962659</v>
      </c>
      <c r="E188" s="109">
        <v>24236.53743837999</v>
      </c>
    </row>
    <row r="189" spans="1:5" x14ac:dyDescent="0.35">
      <c r="A189" s="107" t="s">
        <v>79</v>
      </c>
      <c r="B189" s="107" t="s">
        <v>410</v>
      </c>
      <c r="C189" s="110">
        <v>8</v>
      </c>
      <c r="D189" s="109">
        <v>436.43903958893742</v>
      </c>
      <c r="E189" s="109">
        <v>25244.934168703199</v>
      </c>
    </row>
    <row r="190" spans="1:5" x14ac:dyDescent="0.35">
      <c r="A190" s="107" t="s">
        <v>79</v>
      </c>
      <c r="B190" s="107" t="s">
        <v>410</v>
      </c>
      <c r="C190" s="110">
        <v>9</v>
      </c>
      <c r="D190" s="109">
        <v>503.99123022633131</v>
      </c>
      <c r="E190" s="109">
        <v>28465.46095626026</v>
      </c>
    </row>
    <row r="191" spans="1:5" x14ac:dyDescent="0.35">
      <c r="A191" s="107" t="s">
        <v>79</v>
      </c>
      <c r="B191" s="107" t="s">
        <v>410</v>
      </c>
      <c r="C191" s="110">
        <v>10</v>
      </c>
      <c r="D191" s="109">
        <v>600.47418075826647</v>
      </c>
      <c r="E191" s="109">
        <v>10954.26900641748</v>
      </c>
    </row>
    <row r="192" spans="1:5" x14ac:dyDescent="0.35">
      <c r="A192" s="107" t="s">
        <v>79</v>
      </c>
      <c r="B192" s="107" t="s">
        <v>410</v>
      </c>
      <c r="C192" s="110">
        <v>11</v>
      </c>
      <c r="D192" s="109">
        <v>658.80707089557473</v>
      </c>
      <c r="E192" s="109">
        <v>19044.35940219144</v>
      </c>
    </row>
    <row r="193" spans="1:5" x14ac:dyDescent="0.35">
      <c r="A193" s="107" t="s">
        <v>79</v>
      </c>
      <c r="B193" s="107" t="s">
        <v>410</v>
      </c>
      <c r="C193" s="110">
        <v>12</v>
      </c>
      <c r="D193" s="109">
        <v>732.70584062847649</v>
      </c>
      <c r="E193" s="109">
        <v>24650.823583004309</v>
      </c>
    </row>
    <row r="194" spans="1:5" x14ac:dyDescent="0.35">
      <c r="A194" s="107" t="s">
        <v>79</v>
      </c>
      <c r="B194" s="107" t="s">
        <v>409</v>
      </c>
      <c r="C194" s="110">
        <v>1</v>
      </c>
      <c r="D194" s="109">
        <v>0</v>
      </c>
      <c r="E194" s="109">
        <v>0</v>
      </c>
    </row>
    <row r="195" spans="1:5" x14ac:dyDescent="0.35">
      <c r="A195" s="107" t="s">
        <v>79</v>
      </c>
      <c r="B195" s="107" t="s">
        <v>409</v>
      </c>
      <c r="C195" s="110">
        <v>2</v>
      </c>
      <c r="D195" s="109">
        <v>0</v>
      </c>
      <c r="E195" s="109">
        <v>0</v>
      </c>
    </row>
    <row r="196" spans="1:5" x14ac:dyDescent="0.35">
      <c r="A196" s="107" t="s">
        <v>79</v>
      </c>
      <c r="B196" s="107" t="s">
        <v>409</v>
      </c>
      <c r="C196" s="110">
        <v>3</v>
      </c>
      <c r="D196" s="109">
        <v>0</v>
      </c>
      <c r="E196" s="109">
        <v>0</v>
      </c>
    </row>
    <row r="197" spans="1:5" x14ac:dyDescent="0.35">
      <c r="A197" s="107" t="s">
        <v>79</v>
      </c>
      <c r="B197" s="107" t="s">
        <v>409</v>
      </c>
      <c r="C197" s="110">
        <v>4</v>
      </c>
      <c r="D197" s="109">
        <v>0</v>
      </c>
      <c r="E197" s="109">
        <v>0</v>
      </c>
    </row>
    <row r="198" spans="1:5" x14ac:dyDescent="0.35">
      <c r="A198" s="107" t="s">
        <v>79</v>
      </c>
      <c r="B198" s="107" t="s">
        <v>409</v>
      </c>
      <c r="C198" s="110">
        <v>5</v>
      </c>
      <c r="D198" s="109">
        <v>0</v>
      </c>
      <c r="E198" s="109">
        <v>0</v>
      </c>
    </row>
    <row r="199" spans="1:5" x14ac:dyDescent="0.35">
      <c r="A199" s="107" t="s">
        <v>79</v>
      </c>
      <c r="B199" s="107" t="s">
        <v>409</v>
      </c>
      <c r="C199" s="110">
        <v>6</v>
      </c>
      <c r="D199" s="109">
        <v>0</v>
      </c>
      <c r="E199" s="109">
        <v>0</v>
      </c>
    </row>
    <row r="200" spans="1:5" x14ac:dyDescent="0.35">
      <c r="A200" s="107" t="s">
        <v>79</v>
      </c>
      <c r="B200" s="107" t="s">
        <v>409</v>
      </c>
      <c r="C200" s="110">
        <v>7</v>
      </c>
      <c r="D200" s="109">
        <v>0</v>
      </c>
      <c r="E200" s="109">
        <v>0</v>
      </c>
    </row>
    <row r="201" spans="1:5" x14ac:dyDescent="0.35">
      <c r="A201" s="107" t="s">
        <v>79</v>
      </c>
      <c r="B201" s="107" t="s">
        <v>409</v>
      </c>
      <c r="C201" s="110">
        <v>8</v>
      </c>
      <c r="D201" s="109">
        <v>0</v>
      </c>
      <c r="E201" s="109">
        <v>0</v>
      </c>
    </row>
    <row r="202" spans="1:5" x14ac:dyDescent="0.35">
      <c r="A202" s="107" t="s">
        <v>79</v>
      </c>
      <c r="B202" s="107" t="s">
        <v>409</v>
      </c>
      <c r="C202" s="110">
        <v>9</v>
      </c>
      <c r="D202" s="109">
        <v>0</v>
      </c>
      <c r="E202" s="109">
        <v>0</v>
      </c>
    </row>
    <row r="203" spans="1:5" x14ac:dyDescent="0.35">
      <c r="A203" s="107" t="s">
        <v>79</v>
      </c>
      <c r="B203" s="107" t="s">
        <v>409</v>
      </c>
      <c r="C203" s="110">
        <v>10</v>
      </c>
      <c r="D203" s="109">
        <v>0</v>
      </c>
      <c r="E203" s="109">
        <v>0</v>
      </c>
    </row>
    <row r="204" spans="1:5" x14ac:dyDescent="0.35">
      <c r="A204" s="107" t="s">
        <v>79</v>
      </c>
      <c r="B204" s="107" t="s">
        <v>409</v>
      </c>
      <c r="C204" s="110">
        <v>11</v>
      </c>
      <c r="D204" s="109">
        <v>0</v>
      </c>
      <c r="E204" s="109">
        <v>0</v>
      </c>
    </row>
    <row r="205" spans="1:5" x14ac:dyDescent="0.35">
      <c r="A205" s="107" t="s">
        <v>79</v>
      </c>
      <c r="B205" s="107" t="s">
        <v>409</v>
      </c>
      <c r="C205" s="110">
        <v>12</v>
      </c>
      <c r="D205" s="109">
        <v>0</v>
      </c>
      <c r="E205" s="109">
        <v>0</v>
      </c>
    </row>
    <row r="206" spans="1:5" x14ac:dyDescent="0.35">
      <c r="A206" s="107" t="s">
        <v>79</v>
      </c>
      <c r="B206" s="107" t="s">
        <v>13</v>
      </c>
      <c r="C206" s="110">
        <v>1</v>
      </c>
      <c r="D206" s="109">
        <v>44785.605062194118</v>
      </c>
      <c r="E206" s="109">
        <v>3718509.620016817</v>
      </c>
    </row>
    <row r="207" spans="1:5" x14ac:dyDescent="0.35">
      <c r="A207" s="107" t="s">
        <v>79</v>
      </c>
      <c r="B207" s="107" t="s">
        <v>13</v>
      </c>
      <c r="C207" s="110">
        <v>2</v>
      </c>
      <c r="D207" s="109">
        <v>53586.143696582258</v>
      </c>
      <c r="E207" s="109">
        <v>4709127.0337139051</v>
      </c>
    </row>
    <row r="208" spans="1:5" x14ac:dyDescent="0.35">
      <c r="A208" s="107" t="s">
        <v>79</v>
      </c>
      <c r="B208" s="107" t="s">
        <v>13</v>
      </c>
      <c r="C208" s="110">
        <v>3</v>
      </c>
      <c r="D208" s="109">
        <v>64010.438076577637</v>
      </c>
      <c r="E208" s="109">
        <v>5729098.7332798559</v>
      </c>
    </row>
    <row r="209" spans="1:5" x14ac:dyDescent="0.35">
      <c r="A209" s="107" t="s">
        <v>79</v>
      </c>
      <c r="B209" s="107" t="s">
        <v>13</v>
      </c>
      <c r="C209" s="110">
        <v>4</v>
      </c>
      <c r="D209" s="109">
        <v>56312.49780639149</v>
      </c>
      <c r="E209" s="109">
        <v>4897322.1958896238</v>
      </c>
    </row>
    <row r="210" spans="1:5" x14ac:dyDescent="0.35">
      <c r="A210" s="107" t="s">
        <v>79</v>
      </c>
      <c r="B210" s="107" t="s">
        <v>13</v>
      </c>
      <c r="C210" s="110">
        <v>5</v>
      </c>
      <c r="D210" s="109">
        <v>42872.474264437937</v>
      </c>
      <c r="E210" s="109">
        <v>3409356.548580823</v>
      </c>
    </row>
    <row r="211" spans="1:5" x14ac:dyDescent="0.35">
      <c r="A211" s="107" t="s">
        <v>79</v>
      </c>
      <c r="B211" s="107" t="s">
        <v>13</v>
      </c>
      <c r="C211" s="110">
        <v>6</v>
      </c>
      <c r="D211" s="109">
        <v>2089.6713478151528</v>
      </c>
      <c r="E211" s="109">
        <v>159548.96250060029</v>
      </c>
    </row>
    <row r="212" spans="1:5" x14ac:dyDescent="0.35">
      <c r="A212" s="107" t="s">
        <v>79</v>
      </c>
      <c r="B212" s="107" t="s">
        <v>13</v>
      </c>
      <c r="C212" s="110">
        <v>7</v>
      </c>
      <c r="D212" s="109">
        <v>48896.526056569208</v>
      </c>
      <c r="E212" s="109">
        <v>3815186.6198326009</v>
      </c>
    </row>
    <row r="213" spans="1:5" x14ac:dyDescent="0.35">
      <c r="A213" s="107" t="s">
        <v>79</v>
      </c>
      <c r="B213" s="107" t="s">
        <v>13</v>
      </c>
      <c r="C213" s="110">
        <v>8</v>
      </c>
      <c r="D213" s="109">
        <v>55410.859964007999</v>
      </c>
      <c r="E213" s="109">
        <v>4241313.5423660045</v>
      </c>
    </row>
    <row r="214" spans="1:5" x14ac:dyDescent="0.35">
      <c r="A214" s="107" t="s">
        <v>79</v>
      </c>
      <c r="B214" s="107" t="s">
        <v>13</v>
      </c>
      <c r="C214" s="110">
        <v>9</v>
      </c>
      <c r="D214" s="109">
        <v>56365.538297418068</v>
      </c>
      <c r="E214" s="109">
        <v>4109177.0017146179</v>
      </c>
    </row>
    <row r="215" spans="1:5" x14ac:dyDescent="0.35">
      <c r="A215" s="107" t="s">
        <v>79</v>
      </c>
      <c r="B215" s="107" t="s">
        <v>13</v>
      </c>
      <c r="C215" s="110">
        <v>10</v>
      </c>
      <c r="D215" s="109">
        <v>49866.587860260654</v>
      </c>
      <c r="E215" s="109">
        <v>3608315.5958496951</v>
      </c>
    </row>
    <row r="216" spans="1:5" x14ac:dyDescent="0.35">
      <c r="A216" s="107" t="s">
        <v>79</v>
      </c>
      <c r="B216" s="107" t="s">
        <v>13</v>
      </c>
      <c r="C216" s="110">
        <v>11</v>
      </c>
      <c r="D216" s="109">
        <v>31856.385679069139</v>
      </c>
      <c r="E216" s="109">
        <v>2305686.6721902448</v>
      </c>
    </row>
    <row r="217" spans="1:5" x14ac:dyDescent="0.35">
      <c r="A217" s="107" t="s">
        <v>79</v>
      </c>
      <c r="B217" s="107" t="s">
        <v>13</v>
      </c>
      <c r="C217" s="110">
        <v>12</v>
      </c>
      <c r="D217" s="109">
        <v>51005.157586059053</v>
      </c>
      <c r="E217" s="109">
        <v>3833433.2207623329</v>
      </c>
    </row>
    <row r="218" spans="1:5" x14ac:dyDescent="0.35">
      <c r="A218" s="107" t="s">
        <v>79</v>
      </c>
      <c r="B218" s="107" t="s">
        <v>86</v>
      </c>
      <c r="C218" s="110">
        <v>1</v>
      </c>
      <c r="D218" s="109">
        <v>272584.70544115349</v>
      </c>
      <c r="E218" s="109">
        <v>19887882.434458639</v>
      </c>
    </row>
    <row r="219" spans="1:5" x14ac:dyDescent="0.35">
      <c r="A219" s="107" t="s">
        <v>79</v>
      </c>
      <c r="B219" s="107" t="s">
        <v>86</v>
      </c>
      <c r="C219" s="110">
        <v>2</v>
      </c>
      <c r="D219" s="109">
        <v>257633.55168796019</v>
      </c>
      <c r="E219" s="109">
        <v>20245656.309647929</v>
      </c>
    </row>
    <row r="220" spans="1:5" x14ac:dyDescent="0.35">
      <c r="A220" s="107" t="s">
        <v>79</v>
      </c>
      <c r="B220" s="107" t="s">
        <v>86</v>
      </c>
      <c r="C220" s="110">
        <v>3</v>
      </c>
      <c r="D220" s="109">
        <v>303113.19734379818</v>
      </c>
      <c r="E220" s="109">
        <v>24585214.055439591</v>
      </c>
    </row>
    <row r="221" spans="1:5" x14ac:dyDescent="0.35">
      <c r="A221" s="107" t="s">
        <v>79</v>
      </c>
      <c r="B221" s="107" t="s">
        <v>86</v>
      </c>
      <c r="C221" s="110">
        <v>4</v>
      </c>
      <c r="D221" s="109">
        <v>286901.13515051181</v>
      </c>
      <c r="E221" s="109">
        <v>22701624.767295081</v>
      </c>
    </row>
    <row r="222" spans="1:5" x14ac:dyDescent="0.35">
      <c r="A222" s="107" t="s">
        <v>79</v>
      </c>
      <c r="B222" s="107" t="s">
        <v>86</v>
      </c>
      <c r="C222" s="110">
        <v>5</v>
      </c>
      <c r="D222" s="109">
        <v>322981.46362221101</v>
      </c>
      <c r="E222" s="109">
        <v>23546381.166432019</v>
      </c>
    </row>
    <row r="223" spans="1:5" x14ac:dyDescent="0.35">
      <c r="A223" s="107" t="s">
        <v>79</v>
      </c>
      <c r="B223" s="107" t="s">
        <v>86</v>
      </c>
      <c r="C223" s="110">
        <v>6</v>
      </c>
      <c r="D223" s="109">
        <v>328434.36716313061</v>
      </c>
      <c r="E223" s="109">
        <v>23333171.261648111</v>
      </c>
    </row>
    <row r="224" spans="1:5" x14ac:dyDescent="0.35">
      <c r="A224" s="107" t="s">
        <v>79</v>
      </c>
      <c r="B224" s="107" t="s">
        <v>86</v>
      </c>
      <c r="C224" s="110">
        <v>7</v>
      </c>
      <c r="D224" s="109">
        <v>285668.01878060942</v>
      </c>
      <c r="E224" s="109">
        <v>20040658.518850401</v>
      </c>
    </row>
    <row r="225" spans="1:5" x14ac:dyDescent="0.35">
      <c r="A225" s="107" t="s">
        <v>79</v>
      </c>
      <c r="B225" s="107" t="s">
        <v>86</v>
      </c>
      <c r="C225" s="110">
        <v>8</v>
      </c>
      <c r="D225" s="109">
        <v>265117.29540681862</v>
      </c>
      <c r="E225" s="109">
        <v>17721769.369560368</v>
      </c>
    </row>
    <row r="226" spans="1:5" x14ac:dyDescent="0.35">
      <c r="A226" s="107" t="s">
        <v>79</v>
      </c>
      <c r="B226" s="107" t="s">
        <v>86</v>
      </c>
      <c r="C226" s="110">
        <v>9</v>
      </c>
      <c r="D226" s="109">
        <v>235704.4900800513</v>
      </c>
      <c r="E226" s="109">
        <v>14732288.720811561</v>
      </c>
    </row>
    <row r="227" spans="1:5" x14ac:dyDescent="0.35">
      <c r="A227" s="107" t="s">
        <v>79</v>
      </c>
      <c r="B227" s="107" t="s">
        <v>86</v>
      </c>
      <c r="C227" s="110">
        <v>10</v>
      </c>
      <c r="D227" s="109">
        <v>126728.94502806909</v>
      </c>
      <c r="E227" s="109">
        <v>7491139.0505478224</v>
      </c>
    </row>
    <row r="228" spans="1:5" x14ac:dyDescent="0.35">
      <c r="A228" s="107" t="s">
        <v>79</v>
      </c>
      <c r="B228" s="107" t="s">
        <v>86</v>
      </c>
      <c r="C228" s="110">
        <v>11</v>
      </c>
      <c r="D228" s="109">
        <v>179045.56076764999</v>
      </c>
      <c r="E228" s="109">
        <v>10458211.07705006</v>
      </c>
    </row>
    <row r="229" spans="1:5" x14ac:dyDescent="0.35">
      <c r="A229" s="107" t="s">
        <v>79</v>
      </c>
      <c r="B229" s="107" t="s">
        <v>86</v>
      </c>
      <c r="C229" s="110">
        <v>12</v>
      </c>
      <c r="D229" s="109">
        <v>244058.80779924541</v>
      </c>
      <c r="E229" s="109">
        <v>14749718.653916299</v>
      </c>
    </row>
    <row r="230" spans="1:5" x14ac:dyDescent="0.35">
      <c r="A230" s="107" t="s">
        <v>79</v>
      </c>
      <c r="B230" s="107" t="s">
        <v>408</v>
      </c>
      <c r="C230" s="110">
        <v>1</v>
      </c>
      <c r="D230" s="109">
        <v>415.15689464944592</v>
      </c>
      <c r="E230" s="109">
        <v>29066.240903586149</v>
      </c>
    </row>
    <row r="231" spans="1:5" x14ac:dyDescent="0.35">
      <c r="A231" s="107" t="s">
        <v>79</v>
      </c>
      <c r="B231" s="107" t="s">
        <v>408</v>
      </c>
      <c r="C231" s="110">
        <v>2</v>
      </c>
      <c r="D231" s="109">
        <v>578.73590218043773</v>
      </c>
      <c r="E231" s="109">
        <v>38747.289892019427</v>
      </c>
    </row>
    <row r="232" spans="1:5" x14ac:dyDescent="0.35">
      <c r="A232" s="107" t="s">
        <v>79</v>
      </c>
      <c r="B232" s="107" t="s">
        <v>408</v>
      </c>
      <c r="C232" s="110">
        <v>3</v>
      </c>
      <c r="D232" s="109">
        <v>707.18357224319652</v>
      </c>
      <c r="E232" s="109">
        <v>49540.342366804653</v>
      </c>
    </row>
    <row r="233" spans="1:5" x14ac:dyDescent="0.35">
      <c r="A233" s="107" t="s">
        <v>79</v>
      </c>
      <c r="B233" s="107" t="s">
        <v>408</v>
      </c>
      <c r="C233" s="110">
        <v>4</v>
      </c>
      <c r="D233" s="109">
        <v>541.94236432494245</v>
      </c>
      <c r="E233" s="109">
        <v>37198.755514147873</v>
      </c>
    </row>
    <row r="234" spans="1:5" x14ac:dyDescent="0.35">
      <c r="A234" s="107" t="s">
        <v>79</v>
      </c>
      <c r="B234" s="107" t="s">
        <v>408</v>
      </c>
      <c r="C234" s="110">
        <v>5</v>
      </c>
      <c r="D234" s="109">
        <v>438.12328432043222</v>
      </c>
      <c r="E234" s="109">
        <v>28630.643531502239</v>
      </c>
    </row>
    <row r="235" spans="1:5" x14ac:dyDescent="0.35">
      <c r="A235" s="107" t="s">
        <v>79</v>
      </c>
      <c r="B235" s="107" t="s">
        <v>408</v>
      </c>
      <c r="C235" s="110">
        <v>6</v>
      </c>
      <c r="D235" s="109">
        <v>330.11007009760891</v>
      </c>
      <c r="E235" s="109">
        <v>20194.230373973929</v>
      </c>
    </row>
    <row r="236" spans="1:5" x14ac:dyDescent="0.35">
      <c r="A236" s="107" t="s">
        <v>79</v>
      </c>
      <c r="B236" s="107" t="s">
        <v>408</v>
      </c>
      <c r="C236" s="110">
        <v>7</v>
      </c>
      <c r="D236" s="109">
        <v>438.88371616202448</v>
      </c>
      <c r="E236" s="109">
        <v>26285.899201090469</v>
      </c>
    </row>
    <row r="237" spans="1:5" x14ac:dyDescent="0.35">
      <c r="A237" s="107" t="s">
        <v>79</v>
      </c>
      <c r="B237" s="107" t="s">
        <v>408</v>
      </c>
      <c r="C237" s="110">
        <v>8</v>
      </c>
      <c r="D237" s="109">
        <v>525.77948396880299</v>
      </c>
      <c r="E237" s="109">
        <v>30208.462778656962</v>
      </c>
    </row>
    <row r="238" spans="1:5" x14ac:dyDescent="0.35">
      <c r="A238" s="107" t="s">
        <v>79</v>
      </c>
      <c r="B238" s="107" t="s">
        <v>408</v>
      </c>
      <c r="C238" s="110">
        <v>9</v>
      </c>
      <c r="D238" s="109">
        <v>645.7938029371104</v>
      </c>
      <c r="E238" s="109">
        <v>32896.988645372068</v>
      </c>
    </row>
    <row r="239" spans="1:5" x14ac:dyDescent="0.35">
      <c r="A239" s="107" t="s">
        <v>79</v>
      </c>
      <c r="B239" s="107" t="s">
        <v>408</v>
      </c>
      <c r="C239" s="110">
        <v>10</v>
      </c>
      <c r="D239" s="109">
        <v>695.68410968745638</v>
      </c>
      <c r="E239" s="109">
        <v>11114.864859761959</v>
      </c>
    </row>
    <row r="240" spans="1:5" x14ac:dyDescent="0.35">
      <c r="A240" s="107" t="s">
        <v>79</v>
      </c>
      <c r="B240" s="107" t="s">
        <v>408</v>
      </c>
      <c r="C240" s="110">
        <v>11</v>
      </c>
      <c r="D240" s="109">
        <v>758.79532992292275</v>
      </c>
      <c r="E240" s="109">
        <v>15168.70278402722</v>
      </c>
    </row>
    <row r="241" spans="1:5" x14ac:dyDescent="0.35">
      <c r="A241" s="107" t="s">
        <v>79</v>
      </c>
      <c r="B241" s="107" t="s">
        <v>408</v>
      </c>
      <c r="C241" s="110">
        <v>12</v>
      </c>
      <c r="D241" s="109">
        <v>661.74435686977051</v>
      </c>
      <c r="E241" s="109">
        <v>15868.42823015839</v>
      </c>
    </row>
    <row r="242" spans="1:5" x14ac:dyDescent="0.35">
      <c r="A242" s="107" t="s">
        <v>79</v>
      </c>
      <c r="B242" s="107" t="s">
        <v>407</v>
      </c>
      <c r="C242" s="110">
        <v>1</v>
      </c>
      <c r="D242" s="109">
        <v>34.54992831192277</v>
      </c>
      <c r="E242" s="109">
        <v>7224.4042448822493</v>
      </c>
    </row>
    <row r="243" spans="1:5" x14ac:dyDescent="0.35">
      <c r="A243" s="107" t="s">
        <v>79</v>
      </c>
      <c r="B243" s="107" t="s">
        <v>407</v>
      </c>
      <c r="C243" s="110">
        <v>2</v>
      </c>
      <c r="D243" s="109">
        <v>0</v>
      </c>
      <c r="E243" s="109">
        <v>0</v>
      </c>
    </row>
    <row r="244" spans="1:5" x14ac:dyDescent="0.35">
      <c r="A244" s="107" t="s">
        <v>79</v>
      </c>
      <c r="B244" s="107" t="s">
        <v>407</v>
      </c>
      <c r="C244" s="110">
        <v>3</v>
      </c>
      <c r="D244" s="109">
        <v>0</v>
      </c>
      <c r="E244" s="109">
        <v>0</v>
      </c>
    </row>
    <row r="245" spans="1:5" x14ac:dyDescent="0.35">
      <c r="A245" s="107" t="s">
        <v>79</v>
      </c>
      <c r="B245" s="107" t="s">
        <v>407</v>
      </c>
      <c r="C245" s="110">
        <v>4</v>
      </c>
      <c r="D245" s="109">
        <v>0</v>
      </c>
      <c r="E245" s="109">
        <v>0</v>
      </c>
    </row>
    <row r="246" spans="1:5" x14ac:dyDescent="0.35">
      <c r="A246" s="107" t="s">
        <v>79</v>
      </c>
      <c r="B246" s="107" t="s">
        <v>407</v>
      </c>
      <c r="C246" s="110">
        <v>5</v>
      </c>
      <c r="D246" s="109">
        <v>0</v>
      </c>
      <c r="E246" s="109">
        <v>0</v>
      </c>
    </row>
    <row r="247" spans="1:5" x14ac:dyDescent="0.35">
      <c r="A247" s="107" t="s">
        <v>79</v>
      </c>
      <c r="B247" s="107" t="s">
        <v>407</v>
      </c>
      <c r="C247" s="110">
        <v>6</v>
      </c>
      <c r="D247" s="109">
        <v>0</v>
      </c>
      <c r="E247" s="109">
        <v>0</v>
      </c>
    </row>
    <row r="248" spans="1:5" x14ac:dyDescent="0.35">
      <c r="A248" s="107" t="s">
        <v>79</v>
      </c>
      <c r="B248" s="107" t="s">
        <v>407</v>
      </c>
      <c r="C248" s="110">
        <v>7</v>
      </c>
      <c r="D248" s="109">
        <v>0</v>
      </c>
      <c r="E248" s="109">
        <v>0</v>
      </c>
    </row>
    <row r="249" spans="1:5" x14ac:dyDescent="0.35">
      <c r="A249" s="107" t="s">
        <v>79</v>
      </c>
      <c r="B249" s="107" t="s">
        <v>407</v>
      </c>
      <c r="C249" s="110">
        <v>8</v>
      </c>
      <c r="D249" s="109">
        <v>0</v>
      </c>
      <c r="E249" s="109">
        <v>0</v>
      </c>
    </row>
    <row r="250" spans="1:5" x14ac:dyDescent="0.35">
      <c r="A250" s="107" t="s">
        <v>79</v>
      </c>
      <c r="B250" s="107" t="s">
        <v>407</v>
      </c>
      <c r="C250" s="110">
        <v>9</v>
      </c>
      <c r="D250" s="109">
        <v>0</v>
      </c>
      <c r="E250" s="109">
        <v>0</v>
      </c>
    </row>
    <row r="251" spans="1:5" x14ac:dyDescent="0.35">
      <c r="A251" s="107" t="s">
        <v>79</v>
      </c>
      <c r="B251" s="107" t="s">
        <v>407</v>
      </c>
      <c r="C251" s="110">
        <v>10</v>
      </c>
      <c r="D251" s="109">
        <v>743.19011756878774</v>
      </c>
      <c r="E251" s="109">
        <v>155142.94341498599</v>
      </c>
    </row>
    <row r="252" spans="1:5" x14ac:dyDescent="0.35">
      <c r="A252" s="107" t="s">
        <v>79</v>
      </c>
      <c r="B252" s="107" t="s">
        <v>407</v>
      </c>
      <c r="C252" s="110">
        <v>11</v>
      </c>
      <c r="D252" s="109">
        <v>0</v>
      </c>
      <c r="E252" s="109">
        <v>0</v>
      </c>
    </row>
    <row r="253" spans="1:5" x14ac:dyDescent="0.35">
      <c r="A253" s="107" t="s">
        <v>79</v>
      </c>
      <c r="B253" s="107" t="s">
        <v>407</v>
      </c>
      <c r="C253" s="110">
        <v>12</v>
      </c>
      <c r="D253" s="109">
        <v>0</v>
      </c>
      <c r="E253" s="109">
        <v>0</v>
      </c>
    </row>
    <row r="254" spans="1:5" x14ac:dyDescent="0.35">
      <c r="A254" s="107" t="s">
        <v>79</v>
      </c>
      <c r="B254" s="107" t="s">
        <v>406</v>
      </c>
      <c r="C254" s="110">
        <v>1</v>
      </c>
      <c r="D254" s="109">
        <v>2551.3495325491158</v>
      </c>
      <c r="E254" s="109">
        <v>76268.217157760955</v>
      </c>
    </row>
    <row r="255" spans="1:5" x14ac:dyDescent="0.35">
      <c r="A255" s="107" t="s">
        <v>79</v>
      </c>
      <c r="B255" s="107" t="s">
        <v>406</v>
      </c>
      <c r="C255" s="110">
        <v>2</v>
      </c>
      <c r="D255" s="109">
        <v>2550.827944244284</v>
      </c>
      <c r="E255" s="109">
        <v>92236.375679060249</v>
      </c>
    </row>
    <row r="256" spans="1:5" x14ac:dyDescent="0.35">
      <c r="A256" s="107" t="s">
        <v>79</v>
      </c>
      <c r="B256" s="107" t="s">
        <v>406</v>
      </c>
      <c r="C256" s="110">
        <v>3</v>
      </c>
      <c r="D256" s="109">
        <v>1988.1813723076309</v>
      </c>
      <c r="E256" s="109">
        <v>82536.822076486715</v>
      </c>
    </row>
    <row r="257" spans="1:5" x14ac:dyDescent="0.35">
      <c r="A257" s="107" t="s">
        <v>79</v>
      </c>
      <c r="B257" s="107" t="s">
        <v>406</v>
      </c>
      <c r="C257" s="110">
        <v>4</v>
      </c>
      <c r="D257" s="109">
        <v>1887.5063788635309</v>
      </c>
      <c r="E257" s="109">
        <v>75088.052923535564</v>
      </c>
    </row>
    <row r="258" spans="1:5" x14ac:dyDescent="0.35">
      <c r="A258" s="107" t="s">
        <v>79</v>
      </c>
      <c r="B258" s="107" t="s">
        <v>406</v>
      </c>
      <c r="C258" s="110">
        <v>5</v>
      </c>
      <c r="D258" s="109">
        <v>1350.305992086252</v>
      </c>
      <c r="E258" s="109">
        <v>67159.43354828468</v>
      </c>
    </row>
    <row r="259" spans="1:5" x14ac:dyDescent="0.35">
      <c r="A259" s="107" t="s">
        <v>79</v>
      </c>
      <c r="B259" s="107" t="s">
        <v>406</v>
      </c>
      <c r="C259" s="110">
        <v>6</v>
      </c>
      <c r="D259" s="109">
        <v>1308.433349321575</v>
      </c>
      <c r="E259" s="109">
        <v>68622.100263175511</v>
      </c>
    </row>
    <row r="260" spans="1:5" x14ac:dyDescent="0.35">
      <c r="A260" s="107" t="s">
        <v>79</v>
      </c>
      <c r="B260" s="107" t="s">
        <v>406</v>
      </c>
      <c r="C260" s="110">
        <v>7</v>
      </c>
      <c r="D260" s="109">
        <v>712.2110562047053</v>
      </c>
      <c r="E260" s="109">
        <v>31404.95022289738</v>
      </c>
    </row>
    <row r="261" spans="1:5" x14ac:dyDescent="0.35">
      <c r="A261" s="107" t="s">
        <v>79</v>
      </c>
      <c r="B261" s="107" t="s">
        <v>406</v>
      </c>
      <c r="C261" s="110">
        <v>8</v>
      </c>
      <c r="D261" s="109">
        <v>231.49376789788761</v>
      </c>
      <c r="E261" s="109">
        <v>13458.511977672761</v>
      </c>
    </row>
    <row r="262" spans="1:5" x14ac:dyDescent="0.35">
      <c r="A262" s="107" t="s">
        <v>79</v>
      </c>
      <c r="B262" s="107" t="s">
        <v>406</v>
      </c>
      <c r="C262" s="110">
        <v>9</v>
      </c>
      <c r="D262" s="109">
        <v>393.32892274559958</v>
      </c>
      <c r="E262" s="109">
        <v>12475.007571782789</v>
      </c>
    </row>
    <row r="263" spans="1:5" x14ac:dyDescent="0.35">
      <c r="A263" s="107" t="s">
        <v>79</v>
      </c>
      <c r="B263" s="107" t="s">
        <v>406</v>
      </c>
      <c r="C263" s="110">
        <v>10</v>
      </c>
      <c r="D263" s="109">
        <v>807.28440287605986</v>
      </c>
      <c r="E263" s="109">
        <v>13738.354107129169</v>
      </c>
    </row>
    <row r="264" spans="1:5" x14ac:dyDescent="0.35">
      <c r="A264" s="107" t="s">
        <v>79</v>
      </c>
      <c r="B264" s="107" t="s">
        <v>406</v>
      </c>
      <c r="C264" s="110">
        <v>11</v>
      </c>
      <c r="D264" s="109">
        <v>823.97171076258223</v>
      </c>
      <c r="E264" s="109">
        <v>18877.30990331489</v>
      </c>
    </row>
    <row r="265" spans="1:5" x14ac:dyDescent="0.35">
      <c r="A265" s="107" t="s">
        <v>79</v>
      </c>
      <c r="B265" s="107" t="s">
        <v>406</v>
      </c>
      <c r="C265" s="110">
        <v>12</v>
      </c>
      <c r="D265" s="109">
        <v>861.71652205426415</v>
      </c>
      <c r="E265" s="109">
        <v>22593.031211848142</v>
      </c>
    </row>
    <row r="266" spans="1:5" x14ac:dyDescent="0.35">
      <c r="A266" s="107" t="s">
        <v>79</v>
      </c>
      <c r="B266" s="107" t="s">
        <v>14</v>
      </c>
      <c r="C266" s="110">
        <v>1</v>
      </c>
      <c r="D266" s="109">
        <v>83734.28</v>
      </c>
      <c r="E266" s="109">
        <v>6278545.4051615139</v>
      </c>
    </row>
    <row r="267" spans="1:5" x14ac:dyDescent="0.35">
      <c r="A267" s="107" t="s">
        <v>79</v>
      </c>
      <c r="B267" s="107" t="s">
        <v>14</v>
      </c>
      <c r="C267" s="110">
        <v>2</v>
      </c>
      <c r="D267" s="109">
        <v>91637.759999999995</v>
      </c>
      <c r="E267" s="109">
        <v>6682813.8798558954</v>
      </c>
    </row>
    <row r="268" spans="1:5" x14ac:dyDescent="0.35">
      <c r="A268" s="107" t="s">
        <v>79</v>
      </c>
      <c r="B268" s="107" t="s">
        <v>14</v>
      </c>
      <c r="C268" s="110">
        <v>3</v>
      </c>
      <c r="D268" s="109">
        <v>94608</v>
      </c>
      <c r="E268" s="109">
        <v>7028580.3432128252</v>
      </c>
    </row>
    <row r="269" spans="1:5" x14ac:dyDescent="0.35">
      <c r="A269" s="107" t="s">
        <v>79</v>
      </c>
      <c r="B269" s="107" t="s">
        <v>14</v>
      </c>
      <c r="C269" s="110">
        <v>4</v>
      </c>
      <c r="D269" s="109">
        <v>99360</v>
      </c>
      <c r="E269" s="109">
        <v>7265373.8005345846</v>
      </c>
    </row>
    <row r="270" spans="1:5" x14ac:dyDescent="0.35">
      <c r="A270" s="107" t="s">
        <v>79</v>
      </c>
      <c r="B270" s="107" t="s">
        <v>14</v>
      </c>
      <c r="C270" s="110">
        <v>5</v>
      </c>
      <c r="D270" s="109">
        <v>102672</v>
      </c>
      <c r="E270" s="109">
        <v>7206168.3142430568</v>
      </c>
    </row>
    <row r="271" spans="1:5" x14ac:dyDescent="0.35">
      <c r="A271" s="107" t="s">
        <v>79</v>
      </c>
      <c r="B271" s="107" t="s">
        <v>14</v>
      </c>
      <c r="C271" s="110">
        <v>6</v>
      </c>
      <c r="D271" s="109">
        <v>99360</v>
      </c>
      <c r="E271" s="109">
        <v>6432517.9233180564</v>
      </c>
    </row>
    <row r="272" spans="1:5" x14ac:dyDescent="0.35">
      <c r="A272" s="107" t="s">
        <v>79</v>
      </c>
      <c r="B272" s="107" t="s">
        <v>14</v>
      </c>
      <c r="C272" s="110">
        <v>7</v>
      </c>
      <c r="D272" s="109">
        <v>102235.9291196791</v>
      </c>
      <c r="E272" s="109">
        <v>6658543.0717940805</v>
      </c>
    </row>
    <row r="273" spans="1:5" x14ac:dyDescent="0.35">
      <c r="A273" s="107" t="s">
        <v>79</v>
      </c>
      <c r="B273" s="107" t="s">
        <v>14</v>
      </c>
      <c r="C273" s="110">
        <v>8</v>
      </c>
      <c r="D273" s="109">
        <v>99034.357632889267</v>
      </c>
      <c r="E273" s="109">
        <v>6245249.159449067</v>
      </c>
    </row>
    <row r="274" spans="1:5" x14ac:dyDescent="0.35">
      <c r="A274" s="107" t="s">
        <v>79</v>
      </c>
      <c r="B274" s="107" t="s">
        <v>14</v>
      </c>
      <c r="C274" s="110">
        <v>9</v>
      </c>
      <c r="D274" s="109">
        <v>91199</v>
      </c>
      <c r="E274" s="109">
        <v>5324152.5000038361</v>
      </c>
    </row>
    <row r="275" spans="1:5" x14ac:dyDescent="0.35">
      <c r="A275" s="107" t="s">
        <v>79</v>
      </c>
      <c r="B275" s="107" t="s">
        <v>14</v>
      </c>
      <c r="C275" s="110">
        <v>10</v>
      </c>
      <c r="D275" s="109">
        <v>72490.497992733479</v>
      </c>
      <c r="E275" s="109">
        <v>2840487.1103639482</v>
      </c>
    </row>
    <row r="276" spans="1:5" x14ac:dyDescent="0.35">
      <c r="A276" s="107" t="s">
        <v>79</v>
      </c>
      <c r="B276" s="107" t="s">
        <v>14</v>
      </c>
      <c r="C276" s="110">
        <v>11</v>
      </c>
      <c r="D276" s="109">
        <v>66213.985150782581</v>
      </c>
      <c r="E276" s="109">
        <v>2660221.5691605229</v>
      </c>
    </row>
    <row r="277" spans="1:5" x14ac:dyDescent="0.35">
      <c r="A277" s="107" t="s">
        <v>79</v>
      </c>
      <c r="B277" s="107" t="s">
        <v>14</v>
      </c>
      <c r="C277" s="110">
        <v>12</v>
      </c>
      <c r="D277" s="109">
        <v>83705.380878582568</v>
      </c>
      <c r="E277" s="109">
        <v>3519719.3697605538</v>
      </c>
    </row>
    <row r="278" spans="1:5" x14ac:dyDescent="0.35">
      <c r="A278" s="107" t="s">
        <v>79</v>
      </c>
      <c r="B278" s="107" t="s">
        <v>405</v>
      </c>
      <c r="C278" s="110">
        <v>1</v>
      </c>
      <c r="D278" s="109">
        <v>18009.104150360901</v>
      </c>
      <c r="E278" s="109">
        <v>1512915.0263935479</v>
      </c>
    </row>
    <row r="279" spans="1:5" x14ac:dyDescent="0.35">
      <c r="A279" s="107" t="s">
        <v>79</v>
      </c>
      <c r="B279" s="107" t="s">
        <v>405</v>
      </c>
      <c r="C279" s="110">
        <v>2</v>
      </c>
      <c r="D279" s="109">
        <v>15868.219846939721</v>
      </c>
      <c r="E279" s="109">
        <v>1244584.484620054</v>
      </c>
    </row>
    <row r="280" spans="1:5" x14ac:dyDescent="0.35">
      <c r="A280" s="107" t="s">
        <v>79</v>
      </c>
      <c r="B280" s="107" t="s">
        <v>405</v>
      </c>
      <c r="C280" s="110">
        <v>3</v>
      </c>
      <c r="D280" s="109">
        <v>19533.755065281941</v>
      </c>
      <c r="E280" s="109">
        <v>1587862.713469815</v>
      </c>
    </row>
    <row r="281" spans="1:5" x14ac:dyDescent="0.35">
      <c r="A281" s="107" t="s">
        <v>79</v>
      </c>
      <c r="B281" s="107" t="s">
        <v>405</v>
      </c>
      <c r="C281" s="110">
        <v>4</v>
      </c>
      <c r="D281" s="109">
        <v>18791.590250686939</v>
      </c>
      <c r="E281" s="109">
        <v>1486355.2249609691</v>
      </c>
    </row>
    <row r="282" spans="1:5" x14ac:dyDescent="0.35">
      <c r="A282" s="107" t="s">
        <v>79</v>
      </c>
      <c r="B282" s="107" t="s">
        <v>405</v>
      </c>
      <c r="C282" s="110">
        <v>5</v>
      </c>
      <c r="D282" s="109">
        <v>17588.69761256723</v>
      </c>
      <c r="E282" s="109">
        <v>1229765.1701186879</v>
      </c>
    </row>
    <row r="283" spans="1:5" x14ac:dyDescent="0.35">
      <c r="A283" s="107" t="s">
        <v>79</v>
      </c>
      <c r="B283" s="107" t="s">
        <v>405</v>
      </c>
      <c r="C283" s="110">
        <v>6</v>
      </c>
      <c r="D283" s="109">
        <v>25227.599501988501</v>
      </c>
      <c r="E283" s="109">
        <v>1622894.6685326919</v>
      </c>
    </row>
    <row r="284" spans="1:5" x14ac:dyDescent="0.35">
      <c r="A284" s="107" t="s">
        <v>79</v>
      </c>
      <c r="B284" s="107" t="s">
        <v>405</v>
      </c>
      <c r="C284" s="110">
        <v>7</v>
      </c>
      <c r="D284" s="109">
        <v>24624.006422760009</v>
      </c>
      <c r="E284" s="109">
        <v>1596857.5646386091</v>
      </c>
    </row>
    <row r="285" spans="1:5" x14ac:dyDescent="0.35">
      <c r="A285" s="107" t="s">
        <v>79</v>
      </c>
      <c r="B285" s="107" t="s">
        <v>405</v>
      </c>
      <c r="C285" s="110">
        <v>8</v>
      </c>
      <c r="D285" s="109">
        <v>27755.46461700667</v>
      </c>
      <c r="E285" s="109">
        <v>1601181.158014301</v>
      </c>
    </row>
    <row r="286" spans="1:5" x14ac:dyDescent="0.35">
      <c r="A286" s="107" t="s">
        <v>79</v>
      </c>
      <c r="B286" s="107" t="s">
        <v>405</v>
      </c>
      <c r="C286" s="110">
        <v>9</v>
      </c>
      <c r="D286" s="109">
        <v>24526.919067362429</v>
      </c>
      <c r="E286" s="109">
        <v>1323644.488056679</v>
      </c>
    </row>
    <row r="287" spans="1:5" x14ac:dyDescent="0.35">
      <c r="A287" s="107" t="s">
        <v>79</v>
      </c>
      <c r="B287" s="107" t="s">
        <v>405</v>
      </c>
      <c r="C287" s="110">
        <v>10</v>
      </c>
      <c r="D287" s="109">
        <v>33476.565868829421</v>
      </c>
      <c r="E287" s="109">
        <v>1385645.748434504</v>
      </c>
    </row>
    <row r="288" spans="1:5" x14ac:dyDescent="0.35">
      <c r="A288" s="107" t="s">
        <v>79</v>
      </c>
      <c r="B288" s="107" t="s">
        <v>405</v>
      </c>
      <c r="C288" s="110">
        <v>11</v>
      </c>
      <c r="D288" s="109">
        <v>26617.857880497519</v>
      </c>
      <c r="E288" s="109">
        <v>1175171.1236626999</v>
      </c>
    </row>
    <row r="289" spans="1:5" x14ac:dyDescent="0.35">
      <c r="A289" s="107" t="s">
        <v>79</v>
      </c>
      <c r="B289" s="107" t="s">
        <v>405</v>
      </c>
      <c r="C289" s="110">
        <v>12</v>
      </c>
      <c r="D289" s="109">
        <v>27136.835331335969</v>
      </c>
      <c r="E289" s="109">
        <v>1258583.765456168</v>
      </c>
    </row>
    <row r="290" spans="1:5" x14ac:dyDescent="0.35">
      <c r="A290" s="107" t="s">
        <v>79</v>
      </c>
      <c r="B290" s="107" t="s">
        <v>404</v>
      </c>
      <c r="C290" s="110">
        <v>1</v>
      </c>
      <c r="D290" s="109">
        <v>73.961283710343579</v>
      </c>
      <c r="E290" s="109">
        <v>2455.4350389721499</v>
      </c>
    </row>
    <row r="291" spans="1:5" x14ac:dyDescent="0.35">
      <c r="A291" s="107" t="s">
        <v>79</v>
      </c>
      <c r="B291" s="107" t="s">
        <v>404</v>
      </c>
      <c r="C291" s="110">
        <v>2</v>
      </c>
      <c r="D291" s="109">
        <v>88.063860109573795</v>
      </c>
      <c r="E291" s="109">
        <v>1703.684063675068</v>
      </c>
    </row>
    <row r="292" spans="1:5" x14ac:dyDescent="0.35">
      <c r="A292" s="107" t="s">
        <v>79</v>
      </c>
      <c r="B292" s="107" t="s">
        <v>404</v>
      </c>
      <c r="C292" s="110">
        <v>3</v>
      </c>
      <c r="D292" s="109">
        <v>160.31161440011979</v>
      </c>
      <c r="E292" s="109">
        <v>1884.3890323478729</v>
      </c>
    </row>
    <row r="293" spans="1:5" x14ac:dyDescent="0.35">
      <c r="A293" s="107" t="s">
        <v>79</v>
      </c>
      <c r="B293" s="107" t="s">
        <v>404</v>
      </c>
      <c r="C293" s="110">
        <v>4</v>
      </c>
      <c r="D293" s="109">
        <v>140.4969942037736</v>
      </c>
      <c r="E293" s="109">
        <v>2145.195109529011</v>
      </c>
    </row>
    <row r="294" spans="1:5" x14ac:dyDescent="0.35">
      <c r="A294" s="107" t="s">
        <v>79</v>
      </c>
      <c r="B294" s="107" t="s">
        <v>404</v>
      </c>
      <c r="C294" s="110">
        <v>5</v>
      </c>
      <c r="D294" s="109">
        <v>118.4892019565367</v>
      </c>
      <c r="E294" s="109">
        <v>1914.1029147712561</v>
      </c>
    </row>
    <row r="295" spans="1:5" x14ac:dyDescent="0.35">
      <c r="A295" s="107" t="s">
        <v>79</v>
      </c>
      <c r="B295" s="107" t="s">
        <v>404</v>
      </c>
      <c r="C295" s="110">
        <v>6</v>
      </c>
      <c r="D295" s="109">
        <v>109.7838105990764</v>
      </c>
      <c r="E295" s="109">
        <v>3806.4185753112429</v>
      </c>
    </row>
    <row r="296" spans="1:5" x14ac:dyDescent="0.35">
      <c r="A296" s="107" t="s">
        <v>79</v>
      </c>
      <c r="B296" s="107" t="s">
        <v>404</v>
      </c>
      <c r="C296" s="110">
        <v>7</v>
      </c>
      <c r="D296" s="109">
        <v>122.5605454456481</v>
      </c>
      <c r="E296" s="109">
        <v>1759.6677475565421</v>
      </c>
    </row>
    <row r="297" spans="1:5" x14ac:dyDescent="0.35">
      <c r="A297" s="107" t="s">
        <v>79</v>
      </c>
      <c r="B297" s="107" t="s">
        <v>404</v>
      </c>
      <c r="C297" s="110">
        <v>8</v>
      </c>
      <c r="D297" s="109">
        <v>134.86539536444781</v>
      </c>
      <c r="E297" s="109">
        <v>1075.5331081681311</v>
      </c>
    </row>
    <row r="298" spans="1:5" x14ac:dyDescent="0.35">
      <c r="A298" s="107" t="s">
        <v>79</v>
      </c>
      <c r="B298" s="107" t="s">
        <v>404</v>
      </c>
      <c r="C298" s="110">
        <v>9</v>
      </c>
      <c r="D298" s="109">
        <v>150.96905374959519</v>
      </c>
      <c r="E298" s="109">
        <v>874.33535380932551</v>
      </c>
    </row>
    <row r="299" spans="1:5" x14ac:dyDescent="0.35">
      <c r="A299" s="107" t="s">
        <v>79</v>
      </c>
      <c r="B299" s="107" t="s">
        <v>404</v>
      </c>
      <c r="C299" s="110">
        <v>10</v>
      </c>
      <c r="D299" s="109">
        <v>135.48068103703051</v>
      </c>
      <c r="E299" s="109">
        <v>982.43611105028242</v>
      </c>
    </row>
    <row r="300" spans="1:5" x14ac:dyDescent="0.35">
      <c r="A300" s="107" t="s">
        <v>79</v>
      </c>
      <c r="B300" s="107" t="s">
        <v>404</v>
      </c>
      <c r="C300" s="110">
        <v>11</v>
      </c>
      <c r="D300" s="109">
        <v>159.3067750729935</v>
      </c>
      <c r="E300" s="109">
        <v>1132.9690093544871</v>
      </c>
    </row>
    <row r="301" spans="1:5" x14ac:dyDescent="0.35">
      <c r="A301" s="107" t="s">
        <v>79</v>
      </c>
      <c r="B301" s="107" t="s">
        <v>404</v>
      </c>
      <c r="C301" s="110">
        <v>12</v>
      </c>
      <c r="D301" s="109">
        <v>163.95704517852579</v>
      </c>
      <c r="E301" s="109">
        <v>1258.5072072793339</v>
      </c>
    </row>
    <row r="302" spans="1:5" x14ac:dyDescent="0.35">
      <c r="A302" s="107" t="s">
        <v>79</v>
      </c>
      <c r="B302" s="107" t="s">
        <v>403</v>
      </c>
      <c r="C302" s="110">
        <v>1</v>
      </c>
      <c r="D302" s="109">
        <v>17871.868373857971</v>
      </c>
      <c r="E302" s="109">
        <v>239457.64254090691</v>
      </c>
    </row>
    <row r="303" spans="1:5" x14ac:dyDescent="0.35">
      <c r="A303" s="107" t="s">
        <v>79</v>
      </c>
      <c r="B303" s="107" t="s">
        <v>403</v>
      </c>
      <c r="C303" s="110">
        <v>2</v>
      </c>
      <c r="D303" s="109">
        <v>13510.38604042433</v>
      </c>
      <c r="E303" s="109">
        <v>188087.5292386064</v>
      </c>
    </row>
    <row r="304" spans="1:5" x14ac:dyDescent="0.35">
      <c r="A304" s="107" t="s">
        <v>79</v>
      </c>
      <c r="B304" s="107" t="s">
        <v>403</v>
      </c>
      <c r="C304" s="110">
        <v>3</v>
      </c>
      <c r="D304" s="109">
        <v>12777.973216165061</v>
      </c>
      <c r="E304" s="109">
        <v>163590.13240213669</v>
      </c>
    </row>
    <row r="305" spans="1:5" x14ac:dyDescent="0.35">
      <c r="A305" s="107" t="s">
        <v>79</v>
      </c>
      <c r="B305" s="107" t="s">
        <v>403</v>
      </c>
      <c r="C305" s="110">
        <v>4</v>
      </c>
      <c r="D305" s="109">
        <v>8960.67353280108</v>
      </c>
      <c r="E305" s="109">
        <v>216400.72447615041</v>
      </c>
    </row>
    <row r="306" spans="1:5" x14ac:dyDescent="0.35">
      <c r="A306" s="107" t="s">
        <v>79</v>
      </c>
      <c r="B306" s="107" t="s">
        <v>403</v>
      </c>
      <c r="C306" s="110">
        <v>5</v>
      </c>
      <c r="D306" s="109">
        <v>5315.6696587223068</v>
      </c>
      <c r="E306" s="109">
        <v>133841.11877552039</v>
      </c>
    </row>
    <row r="307" spans="1:5" x14ac:dyDescent="0.35">
      <c r="A307" s="107" t="s">
        <v>79</v>
      </c>
      <c r="B307" s="107" t="s">
        <v>403</v>
      </c>
      <c r="C307" s="110">
        <v>6</v>
      </c>
      <c r="D307" s="109">
        <v>11267.536359298671</v>
      </c>
      <c r="E307" s="109">
        <v>452836.10823473567</v>
      </c>
    </row>
    <row r="308" spans="1:5" x14ac:dyDescent="0.35">
      <c r="A308" s="107" t="s">
        <v>79</v>
      </c>
      <c r="B308" s="107" t="s">
        <v>403</v>
      </c>
      <c r="C308" s="110">
        <v>7</v>
      </c>
      <c r="D308" s="109">
        <v>10132.56855554974</v>
      </c>
      <c r="E308" s="109">
        <v>142064.53272666261</v>
      </c>
    </row>
    <row r="309" spans="1:5" x14ac:dyDescent="0.35">
      <c r="A309" s="107" t="s">
        <v>79</v>
      </c>
      <c r="B309" s="107" t="s">
        <v>403</v>
      </c>
      <c r="C309" s="110">
        <v>8</v>
      </c>
      <c r="D309" s="109">
        <v>10945.904944650651</v>
      </c>
      <c r="E309" s="109">
        <v>95818.391884449447</v>
      </c>
    </row>
    <row r="310" spans="1:5" x14ac:dyDescent="0.35">
      <c r="A310" s="107" t="s">
        <v>79</v>
      </c>
      <c r="B310" s="107" t="s">
        <v>403</v>
      </c>
      <c r="C310" s="110">
        <v>9</v>
      </c>
      <c r="D310" s="109">
        <v>9331.002558826709</v>
      </c>
      <c r="E310" s="109">
        <v>106077.93676966379</v>
      </c>
    </row>
    <row r="311" spans="1:5" x14ac:dyDescent="0.35">
      <c r="A311" s="107" t="s">
        <v>79</v>
      </c>
      <c r="B311" s="107" t="s">
        <v>403</v>
      </c>
      <c r="C311" s="110">
        <v>10</v>
      </c>
      <c r="D311" s="109">
        <v>7880.8753902640083</v>
      </c>
      <c r="E311" s="109">
        <v>79477.847654646801</v>
      </c>
    </row>
    <row r="312" spans="1:5" x14ac:dyDescent="0.35">
      <c r="A312" s="107" t="s">
        <v>79</v>
      </c>
      <c r="B312" s="107" t="s">
        <v>403</v>
      </c>
      <c r="C312" s="110">
        <v>11</v>
      </c>
      <c r="D312" s="109">
        <v>12566.146296797329</v>
      </c>
      <c r="E312" s="109">
        <v>92348.213680728993</v>
      </c>
    </row>
    <row r="313" spans="1:5" x14ac:dyDescent="0.35">
      <c r="A313" s="107" t="s">
        <v>79</v>
      </c>
      <c r="B313" s="107" t="s">
        <v>403</v>
      </c>
      <c r="C313" s="110">
        <v>12</v>
      </c>
      <c r="D313" s="109">
        <v>7157.8222796136724</v>
      </c>
      <c r="E313" s="109">
        <v>101633.7853958465</v>
      </c>
    </row>
    <row r="314" spans="1:5" x14ac:dyDescent="0.35">
      <c r="A314" s="107" t="s">
        <v>79</v>
      </c>
      <c r="B314" s="107" t="s">
        <v>402</v>
      </c>
      <c r="C314" s="110">
        <v>1</v>
      </c>
      <c r="D314" s="109">
        <v>615.48324767332338</v>
      </c>
      <c r="E314" s="109">
        <v>34485.901443498908</v>
      </c>
    </row>
    <row r="315" spans="1:5" x14ac:dyDescent="0.35">
      <c r="A315" s="107" t="s">
        <v>79</v>
      </c>
      <c r="B315" s="107" t="s">
        <v>402</v>
      </c>
      <c r="C315" s="110">
        <v>2</v>
      </c>
      <c r="D315" s="109">
        <v>692.96641033997162</v>
      </c>
      <c r="E315" s="109">
        <v>42034.815339545617</v>
      </c>
    </row>
    <row r="316" spans="1:5" x14ac:dyDescent="0.35">
      <c r="A316" s="107" t="s">
        <v>79</v>
      </c>
      <c r="B316" s="107" t="s">
        <v>402</v>
      </c>
      <c r="C316" s="110">
        <v>3</v>
      </c>
      <c r="D316" s="109">
        <v>792.37296328185073</v>
      </c>
      <c r="E316" s="109">
        <v>50471.827897108262</v>
      </c>
    </row>
    <row r="317" spans="1:5" x14ac:dyDescent="0.35">
      <c r="A317" s="107" t="s">
        <v>79</v>
      </c>
      <c r="B317" s="107" t="s">
        <v>402</v>
      </c>
      <c r="C317" s="110">
        <v>4</v>
      </c>
      <c r="D317" s="109">
        <v>648.43265323998628</v>
      </c>
      <c r="E317" s="109">
        <v>32780.041251286428</v>
      </c>
    </row>
    <row r="318" spans="1:5" x14ac:dyDescent="0.35">
      <c r="A318" s="107" t="s">
        <v>79</v>
      </c>
      <c r="B318" s="107" t="s">
        <v>402</v>
      </c>
      <c r="C318" s="110">
        <v>5</v>
      </c>
      <c r="D318" s="109">
        <v>699.33441654966509</v>
      </c>
      <c r="E318" s="109">
        <v>48066.870459057252</v>
      </c>
    </row>
    <row r="319" spans="1:5" x14ac:dyDescent="0.35">
      <c r="A319" s="107" t="s">
        <v>79</v>
      </c>
      <c r="B319" s="107" t="s">
        <v>402</v>
      </c>
      <c r="C319" s="110">
        <v>6</v>
      </c>
      <c r="D319" s="109">
        <v>489.68380335929987</v>
      </c>
      <c r="E319" s="109">
        <v>31253.018516972741</v>
      </c>
    </row>
    <row r="320" spans="1:5" x14ac:dyDescent="0.35">
      <c r="A320" s="107" t="s">
        <v>79</v>
      </c>
      <c r="B320" s="107" t="s">
        <v>402</v>
      </c>
      <c r="C320" s="110">
        <v>7</v>
      </c>
      <c r="D320" s="109">
        <v>350.51280368872551</v>
      </c>
      <c r="E320" s="109">
        <v>19453.233608354811</v>
      </c>
    </row>
    <row r="321" spans="1:5" x14ac:dyDescent="0.35">
      <c r="A321" s="107" t="s">
        <v>79</v>
      </c>
      <c r="B321" s="107" t="s">
        <v>402</v>
      </c>
      <c r="C321" s="110">
        <v>8</v>
      </c>
      <c r="D321" s="109">
        <v>199.78415365590391</v>
      </c>
      <c r="E321" s="109">
        <v>13045.65000903193</v>
      </c>
    </row>
    <row r="322" spans="1:5" x14ac:dyDescent="0.35">
      <c r="A322" s="107" t="s">
        <v>79</v>
      </c>
      <c r="B322" s="107" t="s">
        <v>402</v>
      </c>
      <c r="C322" s="110">
        <v>9</v>
      </c>
      <c r="D322" s="109">
        <v>208.6072705872262</v>
      </c>
      <c r="E322" s="109">
        <v>11815.28743704419</v>
      </c>
    </row>
    <row r="323" spans="1:5" x14ac:dyDescent="0.35">
      <c r="A323" s="107" t="s">
        <v>79</v>
      </c>
      <c r="B323" s="107" t="s">
        <v>402</v>
      </c>
      <c r="C323" s="110">
        <v>10</v>
      </c>
      <c r="D323" s="109">
        <v>442.38691818977838</v>
      </c>
      <c r="E323" s="109">
        <v>16100.97715180993</v>
      </c>
    </row>
    <row r="324" spans="1:5" x14ac:dyDescent="0.35">
      <c r="A324" s="107" t="s">
        <v>79</v>
      </c>
      <c r="B324" s="107" t="s">
        <v>402</v>
      </c>
      <c r="C324" s="110">
        <v>11</v>
      </c>
      <c r="D324" s="109">
        <v>495.87602637495888</v>
      </c>
      <c r="E324" s="109">
        <v>22463.04080473087</v>
      </c>
    </row>
    <row r="325" spans="1:5" x14ac:dyDescent="0.35">
      <c r="A325" s="107" t="s">
        <v>79</v>
      </c>
      <c r="B325" s="107" t="s">
        <v>402</v>
      </c>
      <c r="C325" s="110">
        <v>12</v>
      </c>
      <c r="D325" s="109">
        <v>602.99526526693649</v>
      </c>
      <c r="E325" s="109">
        <v>26041.714497964062</v>
      </c>
    </row>
    <row r="326" spans="1:5" x14ac:dyDescent="0.35">
      <c r="A326" s="107" t="s">
        <v>79</v>
      </c>
      <c r="B326" s="107" t="s">
        <v>16</v>
      </c>
      <c r="C326" s="110">
        <v>1</v>
      </c>
      <c r="D326" s="109">
        <v>56802.451997763012</v>
      </c>
      <c r="E326" s="109">
        <v>4209321.3288774677</v>
      </c>
    </row>
    <row r="327" spans="1:5" x14ac:dyDescent="0.35">
      <c r="A327" s="107" t="s">
        <v>79</v>
      </c>
      <c r="B327" s="107" t="s">
        <v>16</v>
      </c>
      <c r="C327" s="110">
        <v>2</v>
      </c>
      <c r="D327" s="109">
        <v>65716.800000000003</v>
      </c>
      <c r="E327" s="109">
        <v>4740030.9062893055</v>
      </c>
    </row>
    <row r="328" spans="1:5" x14ac:dyDescent="0.35">
      <c r="A328" s="107" t="s">
        <v>79</v>
      </c>
      <c r="B328" s="107" t="s">
        <v>16</v>
      </c>
      <c r="C328" s="110">
        <v>3</v>
      </c>
      <c r="D328" s="109">
        <v>77673.600000000006</v>
      </c>
      <c r="E328" s="109">
        <v>5912327.0774883106</v>
      </c>
    </row>
    <row r="329" spans="1:5" x14ac:dyDescent="0.35">
      <c r="A329" s="107" t="s">
        <v>79</v>
      </c>
      <c r="B329" s="107" t="s">
        <v>16</v>
      </c>
      <c r="C329" s="110">
        <v>4</v>
      </c>
      <c r="D329" s="109">
        <v>75168</v>
      </c>
      <c r="E329" s="109">
        <v>5630666.653966926</v>
      </c>
    </row>
    <row r="330" spans="1:5" x14ac:dyDescent="0.35">
      <c r="A330" s="107" t="s">
        <v>79</v>
      </c>
      <c r="B330" s="107" t="s">
        <v>16</v>
      </c>
      <c r="C330" s="110">
        <v>5</v>
      </c>
      <c r="D330" s="109">
        <v>77673.600000000006</v>
      </c>
      <c r="E330" s="109">
        <v>5478025.3460246399</v>
      </c>
    </row>
    <row r="331" spans="1:5" x14ac:dyDescent="0.35">
      <c r="A331" s="107" t="s">
        <v>79</v>
      </c>
      <c r="B331" s="107" t="s">
        <v>16</v>
      </c>
      <c r="C331" s="110">
        <v>6</v>
      </c>
      <c r="D331" s="109">
        <v>75168</v>
      </c>
      <c r="E331" s="109">
        <v>4800372.5662129829</v>
      </c>
    </row>
    <row r="332" spans="1:5" x14ac:dyDescent="0.35">
      <c r="A332" s="107" t="s">
        <v>79</v>
      </c>
      <c r="B332" s="107" t="s">
        <v>16</v>
      </c>
      <c r="C332" s="110">
        <v>7</v>
      </c>
      <c r="D332" s="109">
        <v>77673.600000000006</v>
      </c>
      <c r="E332" s="109">
        <v>4857059.1091292482</v>
      </c>
    </row>
    <row r="333" spans="1:5" x14ac:dyDescent="0.35">
      <c r="A333" s="107" t="s">
        <v>79</v>
      </c>
      <c r="B333" s="107" t="s">
        <v>16</v>
      </c>
      <c r="C333" s="110">
        <v>8</v>
      </c>
      <c r="D333" s="109">
        <v>77614.995227731124</v>
      </c>
      <c r="E333" s="109">
        <v>4791178.2862653602</v>
      </c>
    </row>
    <row r="334" spans="1:5" x14ac:dyDescent="0.35">
      <c r="A334" s="107" t="s">
        <v>79</v>
      </c>
      <c r="B334" s="107" t="s">
        <v>16</v>
      </c>
      <c r="C334" s="110">
        <v>9</v>
      </c>
      <c r="D334" s="109">
        <v>72271.824126516716</v>
      </c>
      <c r="E334" s="109">
        <v>4042286.3444922701</v>
      </c>
    </row>
    <row r="335" spans="1:5" x14ac:dyDescent="0.35">
      <c r="A335" s="107" t="s">
        <v>79</v>
      </c>
      <c r="B335" s="107" t="s">
        <v>16</v>
      </c>
      <c r="C335" s="110">
        <v>10</v>
      </c>
      <c r="D335" s="109">
        <v>42246.814922556892</v>
      </c>
      <c r="E335" s="109">
        <v>1407843.4495046141</v>
      </c>
    </row>
    <row r="336" spans="1:5" x14ac:dyDescent="0.35">
      <c r="A336" s="107" t="s">
        <v>79</v>
      </c>
      <c r="B336" s="107" t="s">
        <v>16</v>
      </c>
      <c r="C336" s="110">
        <v>11</v>
      </c>
      <c r="D336" s="109">
        <v>41552.664215466088</v>
      </c>
      <c r="E336" s="109">
        <v>1390461.433560509</v>
      </c>
    </row>
    <row r="337" spans="1:5" x14ac:dyDescent="0.35">
      <c r="A337" s="107" t="s">
        <v>79</v>
      </c>
      <c r="B337" s="107" t="s">
        <v>16</v>
      </c>
      <c r="C337" s="110">
        <v>12</v>
      </c>
      <c r="D337" s="109">
        <v>42866.245805192142</v>
      </c>
      <c r="E337" s="109">
        <v>1511365.9649593669</v>
      </c>
    </row>
    <row r="338" spans="1:5" x14ac:dyDescent="0.35">
      <c r="A338" s="107" t="s">
        <v>79</v>
      </c>
      <c r="B338" s="107" t="s">
        <v>401</v>
      </c>
      <c r="C338" s="110">
        <v>1</v>
      </c>
      <c r="D338" s="109">
        <v>471.2132254305352</v>
      </c>
      <c r="E338" s="109">
        <v>44982.873147968763</v>
      </c>
    </row>
    <row r="339" spans="1:5" x14ac:dyDescent="0.35">
      <c r="A339" s="107" t="s">
        <v>79</v>
      </c>
      <c r="B339" s="107" t="s">
        <v>401</v>
      </c>
      <c r="C339" s="110">
        <v>2</v>
      </c>
      <c r="D339" s="109">
        <v>309.80460071823359</v>
      </c>
      <c r="E339" s="109">
        <v>27454.194415803631</v>
      </c>
    </row>
    <row r="340" spans="1:5" x14ac:dyDescent="0.35">
      <c r="A340" s="107" t="s">
        <v>79</v>
      </c>
      <c r="B340" s="107" t="s">
        <v>401</v>
      </c>
      <c r="C340" s="110">
        <v>3</v>
      </c>
      <c r="D340" s="109">
        <v>274.90440924656411</v>
      </c>
      <c r="E340" s="109">
        <v>24757.48612783233</v>
      </c>
    </row>
    <row r="341" spans="1:5" x14ac:dyDescent="0.35">
      <c r="A341" s="107" t="s">
        <v>79</v>
      </c>
      <c r="B341" s="107" t="s">
        <v>401</v>
      </c>
      <c r="C341" s="110">
        <v>4</v>
      </c>
      <c r="D341" s="109">
        <v>119.9554783898469</v>
      </c>
      <c r="E341" s="109">
        <v>10526.3685548947</v>
      </c>
    </row>
    <row r="342" spans="1:5" x14ac:dyDescent="0.35">
      <c r="A342" s="107" t="s">
        <v>79</v>
      </c>
      <c r="B342" s="107" t="s">
        <v>401</v>
      </c>
      <c r="C342" s="110">
        <v>5</v>
      </c>
      <c r="D342" s="109">
        <v>139.4656931785579</v>
      </c>
      <c r="E342" s="109">
        <v>9815.3959145751287</v>
      </c>
    </row>
    <row r="343" spans="1:5" x14ac:dyDescent="0.35">
      <c r="A343" s="107" t="s">
        <v>79</v>
      </c>
      <c r="B343" s="107" t="s">
        <v>401</v>
      </c>
      <c r="C343" s="110">
        <v>6</v>
      </c>
      <c r="D343" s="109">
        <v>195.9618733509655</v>
      </c>
      <c r="E343" s="109">
        <v>12717.587340905369</v>
      </c>
    </row>
    <row r="344" spans="1:5" x14ac:dyDescent="0.35">
      <c r="A344" s="107" t="s">
        <v>79</v>
      </c>
      <c r="B344" s="107" t="s">
        <v>401</v>
      </c>
      <c r="C344" s="110">
        <v>7</v>
      </c>
      <c r="D344" s="109">
        <v>246.12962839076641</v>
      </c>
      <c r="E344" s="109">
        <v>17555.75404997517</v>
      </c>
    </row>
    <row r="345" spans="1:5" x14ac:dyDescent="0.35">
      <c r="A345" s="107" t="s">
        <v>79</v>
      </c>
      <c r="B345" s="107" t="s">
        <v>401</v>
      </c>
      <c r="C345" s="110">
        <v>8</v>
      </c>
      <c r="D345" s="109">
        <v>348.77641586731193</v>
      </c>
      <c r="E345" s="109">
        <v>20773.87644112308</v>
      </c>
    </row>
    <row r="346" spans="1:5" x14ac:dyDescent="0.35">
      <c r="A346" s="107" t="s">
        <v>79</v>
      </c>
      <c r="B346" s="107" t="s">
        <v>401</v>
      </c>
      <c r="C346" s="110">
        <v>9</v>
      </c>
      <c r="D346" s="109">
        <v>414.08960837100472</v>
      </c>
      <c r="E346" s="109">
        <v>24059.397646332989</v>
      </c>
    </row>
    <row r="347" spans="1:5" x14ac:dyDescent="0.35">
      <c r="A347" s="107" t="s">
        <v>79</v>
      </c>
      <c r="B347" s="107" t="s">
        <v>401</v>
      </c>
      <c r="C347" s="110">
        <v>10</v>
      </c>
      <c r="D347" s="109">
        <v>428.49808305198422</v>
      </c>
      <c r="E347" s="109">
        <v>7734.2543005236894</v>
      </c>
    </row>
    <row r="348" spans="1:5" x14ac:dyDescent="0.35">
      <c r="A348" s="107" t="s">
        <v>79</v>
      </c>
      <c r="B348" s="107" t="s">
        <v>401</v>
      </c>
      <c r="C348" s="110">
        <v>11</v>
      </c>
      <c r="D348" s="109">
        <v>558.68390889070622</v>
      </c>
      <c r="E348" s="109">
        <v>15598.200525692029</v>
      </c>
    </row>
    <row r="349" spans="1:5" x14ac:dyDescent="0.35">
      <c r="A349" s="107" t="s">
        <v>79</v>
      </c>
      <c r="B349" s="107" t="s">
        <v>401</v>
      </c>
      <c r="C349" s="110">
        <v>12</v>
      </c>
      <c r="D349" s="109">
        <v>599.76012896796453</v>
      </c>
      <c r="E349" s="109">
        <v>19639.091382049879</v>
      </c>
    </row>
    <row r="350" spans="1:5" x14ac:dyDescent="0.35">
      <c r="A350" s="107" t="s">
        <v>79</v>
      </c>
      <c r="B350" s="107" t="s">
        <v>400</v>
      </c>
      <c r="C350" s="110">
        <v>1</v>
      </c>
      <c r="D350" s="109">
        <v>2771.41125413695</v>
      </c>
      <c r="E350" s="109">
        <v>204485.50399855469</v>
      </c>
    </row>
    <row r="351" spans="1:5" x14ac:dyDescent="0.35">
      <c r="A351" s="107" t="s">
        <v>79</v>
      </c>
      <c r="B351" s="107" t="s">
        <v>400</v>
      </c>
      <c r="C351" s="110">
        <v>2</v>
      </c>
      <c r="D351" s="109">
        <v>2216.880014444137</v>
      </c>
      <c r="E351" s="109">
        <v>158599.261015014</v>
      </c>
    </row>
    <row r="352" spans="1:5" x14ac:dyDescent="0.35">
      <c r="A352" s="107" t="s">
        <v>79</v>
      </c>
      <c r="B352" s="107" t="s">
        <v>400</v>
      </c>
      <c r="C352" s="110">
        <v>3</v>
      </c>
      <c r="D352" s="109">
        <v>2011.163176763109</v>
      </c>
      <c r="E352" s="109">
        <v>152046.01672228289</v>
      </c>
    </row>
    <row r="353" spans="1:5" x14ac:dyDescent="0.35">
      <c r="A353" s="107" t="s">
        <v>79</v>
      </c>
      <c r="B353" s="107" t="s">
        <v>400</v>
      </c>
      <c r="C353" s="110">
        <v>4</v>
      </c>
      <c r="D353" s="109">
        <v>1318.8125607635659</v>
      </c>
      <c r="E353" s="109">
        <v>97383.231363212399</v>
      </c>
    </row>
    <row r="354" spans="1:5" x14ac:dyDescent="0.35">
      <c r="A354" s="107" t="s">
        <v>79</v>
      </c>
      <c r="B354" s="107" t="s">
        <v>400</v>
      </c>
      <c r="C354" s="110">
        <v>5</v>
      </c>
      <c r="D354" s="109">
        <v>708.934193606451</v>
      </c>
      <c r="E354" s="109">
        <v>49982.089491655803</v>
      </c>
    </row>
    <row r="355" spans="1:5" x14ac:dyDescent="0.35">
      <c r="A355" s="107" t="s">
        <v>79</v>
      </c>
      <c r="B355" s="107" t="s">
        <v>400</v>
      </c>
      <c r="C355" s="110">
        <v>6</v>
      </c>
      <c r="D355" s="109">
        <v>488.42394376742232</v>
      </c>
      <c r="E355" s="109">
        <v>31587.71603751128</v>
      </c>
    </row>
    <row r="356" spans="1:5" x14ac:dyDescent="0.35">
      <c r="A356" s="107" t="s">
        <v>79</v>
      </c>
      <c r="B356" s="107" t="s">
        <v>400</v>
      </c>
      <c r="C356" s="110">
        <v>7</v>
      </c>
      <c r="D356" s="109">
        <v>707.86169548578175</v>
      </c>
      <c r="E356" s="109">
        <v>44342.375819507462</v>
      </c>
    </row>
    <row r="357" spans="1:5" x14ac:dyDescent="0.35">
      <c r="A357" s="107" t="s">
        <v>79</v>
      </c>
      <c r="B357" s="107" t="s">
        <v>400</v>
      </c>
      <c r="C357" s="110">
        <v>8</v>
      </c>
      <c r="D357" s="109">
        <v>1092.057923114058</v>
      </c>
      <c r="E357" s="109">
        <v>65569.392147265666</v>
      </c>
    </row>
    <row r="358" spans="1:5" x14ac:dyDescent="0.35">
      <c r="A358" s="107" t="s">
        <v>79</v>
      </c>
      <c r="B358" s="107" t="s">
        <v>400</v>
      </c>
      <c r="C358" s="110">
        <v>9</v>
      </c>
      <c r="D358" s="109">
        <v>1587.6277910136221</v>
      </c>
      <c r="E358" s="109">
        <v>78649.397897329909</v>
      </c>
    </row>
    <row r="359" spans="1:5" x14ac:dyDescent="0.35">
      <c r="A359" s="107" t="s">
        <v>79</v>
      </c>
      <c r="B359" s="107" t="s">
        <v>400</v>
      </c>
      <c r="C359" s="110">
        <v>10</v>
      </c>
      <c r="D359" s="109">
        <v>2026.8116774944899</v>
      </c>
      <c r="E359" s="109">
        <v>32522.088593377081</v>
      </c>
    </row>
    <row r="360" spans="1:5" x14ac:dyDescent="0.35">
      <c r="A360" s="107" t="s">
        <v>79</v>
      </c>
      <c r="B360" s="107" t="s">
        <v>400</v>
      </c>
      <c r="C360" s="110">
        <v>11</v>
      </c>
      <c r="D360" s="109">
        <v>2485.682055473631</v>
      </c>
      <c r="E360" s="109">
        <v>44501.482458105907</v>
      </c>
    </row>
    <row r="361" spans="1:5" x14ac:dyDescent="0.35">
      <c r="A361" s="107" t="s">
        <v>79</v>
      </c>
      <c r="B361" s="107" t="s">
        <v>400</v>
      </c>
      <c r="C361" s="110">
        <v>12</v>
      </c>
      <c r="D361" s="109">
        <v>2766.934579138448</v>
      </c>
      <c r="E361" s="109">
        <v>60211.279504178063</v>
      </c>
    </row>
    <row r="362" spans="1:5" x14ac:dyDescent="0.35">
      <c r="A362" s="107" t="s">
        <v>79</v>
      </c>
      <c r="B362" s="107" t="s">
        <v>17</v>
      </c>
      <c r="C362" s="110">
        <v>1</v>
      </c>
      <c r="D362" s="109">
        <v>12297.076285837251</v>
      </c>
      <c r="E362" s="109">
        <v>918864.52004316018</v>
      </c>
    </row>
    <row r="363" spans="1:5" x14ac:dyDescent="0.35">
      <c r="A363" s="107" t="s">
        <v>79</v>
      </c>
      <c r="B363" s="107" t="s">
        <v>17</v>
      </c>
      <c r="C363" s="110">
        <v>2</v>
      </c>
      <c r="D363" s="109">
        <v>7817.4982808462491</v>
      </c>
      <c r="E363" s="109">
        <v>560795.90341908927</v>
      </c>
    </row>
    <row r="364" spans="1:5" x14ac:dyDescent="0.35">
      <c r="A364" s="107" t="s">
        <v>79</v>
      </c>
      <c r="B364" s="107" t="s">
        <v>17</v>
      </c>
      <c r="C364" s="110">
        <v>3</v>
      </c>
      <c r="D364" s="109">
        <v>3762.2407995213612</v>
      </c>
      <c r="E364" s="109">
        <v>283294.73974120338</v>
      </c>
    </row>
    <row r="365" spans="1:5" x14ac:dyDescent="0.35">
      <c r="A365" s="107" t="s">
        <v>79</v>
      </c>
      <c r="B365" s="107" t="s">
        <v>17</v>
      </c>
      <c r="C365" s="110">
        <v>4</v>
      </c>
      <c r="D365" s="109">
        <v>3305.2708493343612</v>
      </c>
      <c r="E365" s="109">
        <v>244282.8893478793</v>
      </c>
    </row>
    <row r="366" spans="1:5" x14ac:dyDescent="0.35">
      <c r="A366" s="107" t="s">
        <v>79</v>
      </c>
      <c r="B366" s="107" t="s">
        <v>17</v>
      </c>
      <c r="C366" s="110">
        <v>5</v>
      </c>
      <c r="D366" s="109">
        <v>3950.7032730607948</v>
      </c>
      <c r="E366" s="109">
        <v>270825.2507844959</v>
      </c>
    </row>
    <row r="367" spans="1:5" x14ac:dyDescent="0.35">
      <c r="A367" s="107" t="s">
        <v>79</v>
      </c>
      <c r="B367" s="107" t="s">
        <v>17</v>
      </c>
      <c r="C367" s="110">
        <v>6</v>
      </c>
      <c r="D367" s="109">
        <v>17444.60878843088</v>
      </c>
      <c r="E367" s="109">
        <v>1098689.7101568731</v>
      </c>
    </row>
    <row r="368" spans="1:5" x14ac:dyDescent="0.35">
      <c r="A368" s="107" t="s">
        <v>79</v>
      </c>
      <c r="B368" s="107" t="s">
        <v>17</v>
      </c>
      <c r="C368" s="110">
        <v>7</v>
      </c>
      <c r="D368" s="109">
        <v>21437.912459128849</v>
      </c>
      <c r="E368" s="109">
        <v>1333823.6102388159</v>
      </c>
    </row>
    <row r="369" spans="1:5" x14ac:dyDescent="0.35">
      <c r="A369" s="107" t="s">
        <v>79</v>
      </c>
      <c r="B369" s="107" t="s">
        <v>17</v>
      </c>
      <c r="C369" s="110">
        <v>8</v>
      </c>
      <c r="D369" s="109">
        <v>21671.596434434541</v>
      </c>
      <c r="E369" s="109">
        <v>1334399.955015928</v>
      </c>
    </row>
    <row r="370" spans="1:5" x14ac:dyDescent="0.35">
      <c r="A370" s="107" t="s">
        <v>79</v>
      </c>
      <c r="B370" s="107" t="s">
        <v>17</v>
      </c>
      <c r="C370" s="110">
        <v>9</v>
      </c>
      <c r="D370" s="109">
        <v>12922.742507153909</v>
      </c>
      <c r="E370" s="109">
        <v>699826.53644762619</v>
      </c>
    </row>
    <row r="371" spans="1:5" x14ac:dyDescent="0.35">
      <c r="A371" s="107" t="s">
        <v>79</v>
      </c>
      <c r="B371" s="107" t="s">
        <v>17</v>
      </c>
      <c r="C371" s="110">
        <v>10</v>
      </c>
      <c r="D371" s="109">
        <v>11618.1869435839</v>
      </c>
      <c r="E371" s="109">
        <v>265011.35973631562</v>
      </c>
    </row>
    <row r="372" spans="1:5" x14ac:dyDescent="0.35">
      <c r="A372" s="107" t="s">
        <v>79</v>
      </c>
      <c r="B372" s="107" t="s">
        <v>17</v>
      </c>
      <c r="C372" s="110">
        <v>11</v>
      </c>
      <c r="D372" s="109">
        <v>11379.61465254737</v>
      </c>
      <c r="E372" s="109">
        <v>245062.43412554721</v>
      </c>
    </row>
    <row r="373" spans="1:5" x14ac:dyDescent="0.35">
      <c r="A373" s="107" t="s">
        <v>79</v>
      </c>
      <c r="B373" s="107" t="s">
        <v>17</v>
      </c>
      <c r="C373" s="110">
        <v>12</v>
      </c>
      <c r="D373" s="109">
        <v>15643.507308517381</v>
      </c>
      <c r="E373" s="109">
        <v>399026.77777857252</v>
      </c>
    </row>
    <row r="374" spans="1:5" x14ac:dyDescent="0.35">
      <c r="A374" s="107" t="s">
        <v>79</v>
      </c>
      <c r="B374" s="107" t="s">
        <v>399</v>
      </c>
      <c r="C374" s="110">
        <v>1</v>
      </c>
      <c r="D374" s="109">
        <v>1732.6735216876059</v>
      </c>
      <c r="E374" s="109">
        <v>130991.7972291506</v>
      </c>
    </row>
    <row r="375" spans="1:5" x14ac:dyDescent="0.35">
      <c r="A375" s="107" t="s">
        <v>79</v>
      </c>
      <c r="B375" s="107" t="s">
        <v>399</v>
      </c>
      <c r="C375" s="110">
        <v>2</v>
      </c>
      <c r="D375" s="109">
        <v>1426.097560303856</v>
      </c>
      <c r="E375" s="109">
        <v>104417.0379093154</v>
      </c>
    </row>
    <row r="376" spans="1:5" x14ac:dyDescent="0.35">
      <c r="A376" s="107" t="s">
        <v>79</v>
      </c>
      <c r="B376" s="107" t="s">
        <v>399</v>
      </c>
      <c r="C376" s="110">
        <v>3</v>
      </c>
      <c r="D376" s="109">
        <v>1608.475564931487</v>
      </c>
      <c r="E376" s="109">
        <v>125414.54292933529</v>
      </c>
    </row>
    <row r="377" spans="1:5" x14ac:dyDescent="0.35">
      <c r="A377" s="107" t="s">
        <v>79</v>
      </c>
      <c r="B377" s="107" t="s">
        <v>399</v>
      </c>
      <c r="C377" s="110">
        <v>4</v>
      </c>
      <c r="D377" s="109">
        <v>1082.642560575925</v>
      </c>
      <c r="E377" s="109">
        <v>81748.862390148162</v>
      </c>
    </row>
    <row r="378" spans="1:5" x14ac:dyDescent="0.35">
      <c r="A378" s="107" t="s">
        <v>79</v>
      </c>
      <c r="B378" s="107" t="s">
        <v>399</v>
      </c>
      <c r="C378" s="110">
        <v>5</v>
      </c>
      <c r="D378" s="109">
        <v>843.99866412297627</v>
      </c>
      <c r="E378" s="109">
        <v>60509.976006019679</v>
      </c>
    </row>
    <row r="379" spans="1:5" x14ac:dyDescent="0.35">
      <c r="A379" s="107" t="s">
        <v>79</v>
      </c>
      <c r="B379" s="107" t="s">
        <v>399</v>
      </c>
      <c r="C379" s="110">
        <v>6</v>
      </c>
      <c r="D379" s="109">
        <v>576.60672870099802</v>
      </c>
      <c r="E379" s="109">
        <v>37884.852369471722</v>
      </c>
    </row>
    <row r="380" spans="1:5" x14ac:dyDescent="0.35">
      <c r="A380" s="107" t="s">
        <v>79</v>
      </c>
      <c r="B380" s="107" t="s">
        <v>399</v>
      </c>
      <c r="C380" s="110">
        <v>7</v>
      </c>
      <c r="D380" s="109">
        <v>877.54086357579013</v>
      </c>
      <c r="E380" s="109">
        <v>55782.224188878259</v>
      </c>
    </row>
    <row r="381" spans="1:5" x14ac:dyDescent="0.35">
      <c r="A381" s="107" t="s">
        <v>79</v>
      </c>
      <c r="B381" s="107" t="s">
        <v>399</v>
      </c>
      <c r="C381" s="110">
        <v>8</v>
      </c>
      <c r="D381" s="109">
        <v>1044.5505865793</v>
      </c>
      <c r="E381" s="109">
        <v>64244.733965818879</v>
      </c>
    </row>
    <row r="382" spans="1:5" x14ac:dyDescent="0.35">
      <c r="A382" s="107" t="s">
        <v>79</v>
      </c>
      <c r="B382" s="107" t="s">
        <v>399</v>
      </c>
      <c r="C382" s="110">
        <v>9</v>
      </c>
      <c r="D382" s="109">
        <v>1227.1040346677721</v>
      </c>
      <c r="E382" s="109">
        <v>64238.376678080422</v>
      </c>
    </row>
    <row r="383" spans="1:5" x14ac:dyDescent="0.35">
      <c r="A383" s="107" t="s">
        <v>79</v>
      </c>
      <c r="B383" s="107" t="s">
        <v>399</v>
      </c>
      <c r="C383" s="110">
        <v>10</v>
      </c>
      <c r="D383" s="109">
        <v>1489.098057101369</v>
      </c>
      <c r="E383" s="109">
        <v>24032.090014585061</v>
      </c>
    </row>
    <row r="384" spans="1:5" x14ac:dyDescent="0.35">
      <c r="A384" s="107" t="s">
        <v>79</v>
      </c>
      <c r="B384" s="107" t="s">
        <v>399</v>
      </c>
      <c r="C384" s="110">
        <v>11</v>
      </c>
      <c r="D384" s="109">
        <v>1499.1688306754311</v>
      </c>
      <c r="E384" s="109">
        <v>28080.981064404539</v>
      </c>
    </row>
    <row r="385" spans="1:5" x14ac:dyDescent="0.35">
      <c r="A385" s="107" t="s">
        <v>79</v>
      </c>
      <c r="B385" s="107" t="s">
        <v>399</v>
      </c>
      <c r="C385" s="110">
        <v>12</v>
      </c>
      <c r="D385" s="109">
        <v>1760.0243495797049</v>
      </c>
      <c r="E385" s="109">
        <v>39221.589895286786</v>
      </c>
    </row>
    <row r="386" spans="1:5" x14ac:dyDescent="0.35">
      <c r="A386" s="107" t="s">
        <v>79</v>
      </c>
      <c r="B386" s="107" t="s">
        <v>398</v>
      </c>
      <c r="C386" s="110">
        <v>1</v>
      </c>
      <c r="D386" s="109">
        <v>11449.440256742761</v>
      </c>
      <c r="E386" s="109">
        <v>859249.29941004352</v>
      </c>
    </row>
    <row r="387" spans="1:5" x14ac:dyDescent="0.35">
      <c r="A387" s="107" t="s">
        <v>79</v>
      </c>
      <c r="B387" s="107" t="s">
        <v>398</v>
      </c>
      <c r="C387" s="110">
        <v>2</v>
      </c>
      <c r="D387" s="109">
        <v>806.16001945361495</v>
      </c>
      <c r="E387" s="109">
        <v>58086.936768339547</v>
      </c>
    </row>
    <row r="388" spans="1:5" x14ac:dyDescent="0.35">
      <c r="A388" s="107" t="s">
        <v>79</v>
      </c>
      <c r="B388" s="107" t="s">
        <v>398</v>
      </c>
      <c r="C388" s="110">
        <v>3</v>
      </c>
      <c r="D388" s="109">
        <v>1721.7600371837621</v>
      </c>
      <c r="E388" s="109">
        <v>130060.7192452702</v>
      </c>
    </row>
    <row r="389" spans="1:5" x14ac:dyDescent="0.35">
      <c r="A389" s="107" t="s">
        <v>79</v>
      </c>
      <c r="B389" s="107" t="s">
        <v>398</v>
      </c>
      <c r="C389" s="110">
        <v>4</v>
      </c>
      <c r="D389" s="109">
        <v>2376.0000371933002</v>
      </c>
      <c r="E389" s="109">
        <v>177521.61627461051</v>
      </c>
    </row>
    <row r="390" spans="1:5" x14ac:dyDescent="0.35">
      <c r="A390" s="107" t="s">
        <v>79</v>
      </c>
      <c r="B390" s="107" t="s">
        <v>398</v>
      </c>
      <c r="C390" s="110">
        <v>5</v>
      </c>
      <c r="D390" s="109">
        <v>2455.2000550031689</v>
      </c>
      <c r="E390" s="109">
        <v>173149.5290726001</v>
      </c>
    </row>
    <row r="391" spans="1:5" x14ac:dyDescent="0.35">
      <c r="A391" s="107" t="s">
        <v>79</v>
      </c>
      <c r="B391" s="107" t="s">
        <v>398</v>
      </c>
      <c r="C391" s="110">
        <v>6</v>
      </c>
      <c r="D391" s="109">
        <v>2376.000057935717</v>
      </c>
      <c r="E391" s="109">
        <v>150449.7828184056</v>
      </c>
    </row>
    <row r="392" spans="1:5" x14ac:dyDescent="0.35">
      <c r="A392" s="107" t="s">
        <v>79</v>
      </c>
      <c r="B392" s="107" t="s">
        <v>398</v>
      </c>
      <c r="C392" s="110">
        <v>7</v>
      </c>
      <c r="D392" s="109">
        <v>2455.2000889778169</v>
      </c>
      <c r="E392" s="109">
        <v>152145.00336058659</v>
      </c>
    </row>
    <row r="393" spans="1:5" x14ac:dyDescent="0.35">
      <c r="A393" s="107" t="s">
        <v>79</v>
      </c>
      <c r="B393" s="107" t="s">
        <v>398</v>
      </c>
      <c r="C393" s="110">
        <v>8</v>
      </c>
      <c r="D393" s="109">
        <v>2455.2000610828431</v>
      </c>
      <c r="E393" s="109">
        <v>149472.43946796941</v>
      </c>
    </row>
    <row r="394" spans="1:5" x14ac:dyDescent="0.35">
      <c r="A394" s="107" t="s">
        <v>79</v>
      </c>
      <c r="B394" s="107" t="s">
        <v>398</v>
      </c>
      <c r="C394" s="110">
        <v>9</v>
      </c>
      <c r="D394" s="109">
        <v>2376.0000425577191</v>
      </c>
      <c r="E394" s="109">
        <v>127111.7109738319</v>
      </c>
    </row>
    <row r="395" spans="1:5" x14ac:dyDescent="0.35">
      <c r="A395" s="107" t="s">
        <v>79</v>
      </c>
      <c r="B395" s="107" t="s">
        <v>398</v>
      </c>
      <c r="C395" s="110">
        <v>10</v>
      </c>
      <c r="D395" s="109">
        <v>2376.0000598430661</v>
      </c>
      <c r="E395" s="109">
        <v>65052.744990857907</v>
      </c>
    </row>
    <row r="396" spans="1:5" x14ac:dyDescent="0.35">
      <c r="A396" s="107" t="s">
        <v>79</v>
      </c>
      <c r="B396" s="107" t="s">
        <v>398</v>
      </c>
      <c r="C396" s="110">
        <v>11</v>
      </c>
      <c r="D396" s="109">
        <v>2077.8600209355359</v>
      </c>
      <c r="E396" s="109">
        <v>52556.973309392459</v>
      </c>
    </row>
    <row r="397" spans="1:5" x14ac:dyDescent="0.35">
      <c r="A397" s="107" t="s">
        <v>79</v>
      </c>
      <c r="B397" s="107" t="s">
        <v>398</v>
      </c>
      <c r="C397" s="110">
        <v>12</v>
      </c>
      <c r="D397" s="109">
        <v>1196.0500157475469</v>
      </c>
      <c r="E397" s="109">
        <v>34790.787726474373</v>
      </c>
    </row>
    <row r="398" spans="1:5" x14ac:dyDescent="0.35">
      <c r="A398" s="107" t="s">
        <v>79</v>
      </c>
      <c r="B398" s="107" t="s">
        <v>87</v>
      </c>
      <c r="C398" s="110">
        <v>1</v>
      </c>
      <c r="D398" s="109">
        <v>18457.535265381241</v>
      </c>
      <c r="E398" s="109">
        <v>1059091.6761834701</v>
      </c>
    </row>
    <row r="399" spans="1:5" x14ac:dyDescent="0.35">
      <c r="A399" s="107" t="s">
        <v>79</v>
      </c>
      <c r="B399" s="107" t="s">
        <v>87</v>
      </c>
      <c r="C399" s="110">
        <v>2</v>
      </c>
      <c r="D399" s="109">
        <v>16654.512180164351</v>
      </c>
      <c r="E399" s="109">
        <v>1008423.831910298</v>
      </c>
    </row>
    <row r="400" spans="1:5" x14ac:dyDescent="0.35">
      <c r="A400" s="107" t="s">
        <v>79</v>
      </c>
      <c r="B400" s="107" t="s">
        <v>87</v>
      </c>
      <c r="C400" s="110">
        <v>3</v>
      </c>
      <c r="D400" s="109">
        <v>21696.493518080439</v>
      </c>
      <c r="E400" s="109">
        <v>1399169.240692242</v>
      </c>
    </row>
    <row r="401" spans="1:5" x14ac:dyDescent="0.35">
      <c r="A401" s="107" t="s">
        <v>79</v>
      </c>
      <c r="B401" s="107" t="s">
        <v>87</v>
      </c>
      <c r="C401" s="110">
        <v>4</v>
      </c>
      <c r="D401" s="109">
        <v>18796.090515663411</v>
      </c>
      <c r="E401" s="109">
        <v>1242840.242089204</v>
      </c>
    </row>
    <row r="402" spans="1:5" x14ac:dyDescent="0.35">
      <c r="A402" s="107" t="s">
        <v>79</v>
      </c>
      <c r="B402" s="107" t="s">
        <v>87</v>
      </c>
      <c r="C402" s="110">
        <v>5</v>
      </c>
      <c r="D402" s="109">
        <v>21130.65901760889</v>
      </c>
      <c r="E402" s="109">
        <v>1458944.9803424149</v>
      </c>
    </row>
    <row r="403" spans="1:5" x14ac:dyDescent="0.35">
      <c r="A403" s="107" t="s">
        <v>79</v>
      </c>
      <c r="B403" s="107" t="s">
        <v>87</v>
      </c>
      <c r="C403" s="110">
        <v>6</v>
      </c>
      <c r="D403" s="109">
        <v>32651.462222790469</v>
      </c>
      <c r="E403" s="109">
        <v>2100668.3278683098</v>
      </c>
    </row>
    <row r="404" spans="1:5" x14ac:dyDescent="0.35">
      <c r="A404" s="107" t="s">
        <v>79</v>
      </c>
      <c r="B404" s="107" t="s">
        <v>87</v>
      </c>
      <c r="C404" s="110">
        <v>7</v>
      </c>
      <c r="D404" s="109">
        <v>34022.805886469287</v>
      </c>
      <c r="E404" s="109">
        <v>1863820.7214980761</v>
      </c>
    </row>
    <row r="405" spans="1:5" x14ac:dyDescent="0.35">
      <c r="A405" s="107" t="s">
        <v>79</v>
      </c>
      <c r="B405" s="107" t="s">
        <v>87</v>
      </c>
      <c r="C405" s="110">
        <v>8</v>
      </c>
      <c r="D405" s="109">
        <v>57303.407595305012</v>
      </c>
      <c r="E405" s="109">
        <v>2388999.0441143368</v>
      </c>
    </row>
    <row r="406" spans="1:5" x14ac:dyDescent="0.35">
      <c r="A406" s="107" t="s">
        <v>79</v>
      </c>
      <c r="B406" s="107" t="s">
        <v>87</v>
      </c>
      <c r="C406" s="110">
        <v>9</v>
      </c>
      <c r="D406" s="109">
        <v>45650.674687812207</v>
      </c>
      <c r="E406" s="109">
        <v>1779076.6341919671</v>
      </c>
    </row>
    <row r="407" spans="1:5" x14ac:dyDescent="0.35">
      <c r="A407" s="107" t="s">
        <v>79</v>
      </c>
      <c r="B407" s="107" t="s">
        <v>87</v>
      </c>
      <c r="C407" s="110">
        <v>10</v>
      </c>
      <c r="D407" s="109">
        <v>55591.394793760141</v>
      </c>
      <c r="E407" s="109">
        <v>2070630.300825129</v>
      </c>
    </row>
    <row r="408" spans="1:5" x14ac:dyDescent="0.35">
      <c r="A408" s="107" t="s">
        <v>79</v>
      </c>
      <c r="B408" s="107" t="s">
        <v>87</v>
      </c>
      <c r="C408" s="110">
        <v>11</v>
      </c>
      <c r="D408" s="109">
        <v>40859.701261247283</v>
      </c>
      <c r="E408" s="109">
        <v>1547673.979697047</v>
      </c>
    </row>
    <row r="409" spans="1:5" x14ac:dyDescent="0.35">
      <c r="A409" s="107" t="s">
        <v>79</v>
      </c>
      <c r="B409" s="107" t="s">
        <v>87</v>
      </c>
      <c r="C409" s="110">
        <v>12</v>
      </c>
      <c r="D409" s="109">
        <v>36552.614976988407</v>
      </c>
      <c r="E409" s="109">
        <v>1400552.056504518</v>
      </c>
    </row>
    <row r="410" spans="1:5" x14ac:dyDescent="0.35">
      <c r="A410" s="107" t="s">
        <v>79</v>
      </c>
      <c r="B410" s="107" t="s">
        <v>397</v>
      </c>
      <c r="C410" s="110">
        <v>1</v>
      </c>
      <c r="D410" s="109">
        <v>65416.224272603416</v>
      </c>
      <c r="E410" s="109">
        <v>3183557.0733775408</v>
      </c>
    </row>
    <row r="411" spans="1:5" x14ac:dyDescent="0.35">
      <c r="A411" s="107" t="s">
        <v>79</v>
      </c>
      <c r="B411" s="107" t="s">
        <v>397</v>
      </c>
      <c r="C411" s="110">
        <v>2</v>
      </c>
      <c r="D411" s="109">
        <v>59235.889431594471</v>
      </c>
      <c r="E411" s="109">
        <v>3126162.078004431</v>
      </c>
    </row>
    <row r="412" spans="1:5" x14ac:dyDescent="0.35">
      <c r="A412" s="107" t="s">
        <v>79</v>
      </c>
      <c r="B412" s="107" t="s">
        <v>397</v>
      </c>
      <c r="C412" s="110">
        <v>3</v>
      </c>
      <c r="D412" s="109">
        <v>69674.330941546272</v>
      </c>
      <c r="E412" s="109">
        <v>4112991.720697477</v>
      </c>
    </row>
    <row r="413" spans="1:5" x14ac:dyDescent="0.35">
      <c r="A413" s="107" t="s">
        <v>79</v>
      </c>
      <c r="B413" s="107" t="s">
        <v>397</v>
      </c>
      <c r="C413" s="110">
        <v>4</v>
      </c>
      <c r="D413" s="109">
        <v>61295.210487834178</v>
      </c>
      <c r="E413" s="109">
        <v>3614129.1976316008</v>
      </c>
    </row>
    <row r="414" spans="1:5" x14ac:dyDescent="0.35">
      <c r="A414" s="107" t="s">
        <v>79</v>
      </c>
      <c r="B414" s="107" t="s">
        <v>397</v>
      </c>
      <c r="C414" s="110">
        <v>5</v>
      </c>
      <c r="D414" s="109">
        <v>61064.415984125633</v>
      </c>
      <c r="E414" s="109">
        <v>3960837.4063861081</v>
      </c>
    </row>
    <row r="415" spans="1:5" x14ac:dyDescent="0.35">
      <c r="A415" s="107" t="s">
        <v>79</v>
      </c>
      <c r="B415" s="107" t="s">
        <v>397</v>
      </c>
      <c r="C415" s="110">
        <v>6</v>
      </c>
      <c r="D415" s="109">
        <v>80327.866870577564</v>
      </c>
      <c r="E415" s="109">
        <v>5014803.9613453448</v>
      </c>
    </row>
    <row r="416" spans="1:5" x14ac:dyDescent="0.35">
      <c r="A416" s="107" t="s">
        <v>79</v>
      </c>
      <c r="B416" s="107" t="s">
        <v>397</v>
      </c>
      <c r="C416" s="110">
        <v>7</v>
      </c>
      <c r="D416" s="109">
        <v>84455.023831669561</v>
      </c>
      <c r="E416" s="109">
        <v>4068495.8667118661</v>
      </c>
    </row>
    <row r="417" spans="1:5" x14ac:dyDescent="0.35">
      <c r="A417" s="107" t="s">
        <v>79</v>
      </c>
      <c r="B417" s="107" t="s">
        <v>397</v>
      </c>
      <c r="C417" s="110">
        <v>8</v>
      </c>
      <c r="D417" s="109">
        <v>94239.94161274143</v>
      </c>
      <c r="E417" s="109">
        <v>3141138.809182324</v>
      </c>
    </row>
    <row r="418" spans="1:5" x14ac:dyDescent="0.35">
      <c r="A418" s="107" t="s">
        <v>79</v>
      </c>
      <c r="B418" s="107" t="s">
        <v>397</v>
      </c>
      <c r="C418" s="110">
        <v>9</v>
      </c>
      <c r="D418" s="109">
        <v>84077.457077534447</v>
      </c>
      <c r="E418" s="109">
        <v>2345189.33987673</v>
      </c>
    </row>
    <row r="419" spans="1:5" x14ac:dyDescent="0.35">
      <c r="A419" s="107" t="s">
        <v>79</v>
      </c>
      <c r="B419" s="107" t="s">
        <v>397</v>
      </c>
      <c r="C419" s="110">
        <v>10</v>
      </c>
      <c r="D419" s="109">
        <v>97396.211888385573</v>
      </c>
      <c r="E419" s="109">
        <v>2634288.4277260699</v>
      </c>
    </row>
    <row r="420" spans="1:5" x14ac:dyDescent="0.35">
      <c r="A420" s="107" t="s">
        <v>79</v>
      </c>
      <c r="B420" s="107" t="s">
        <v>397</v>
      </c>
      <c r="C420" s="110">
        <v>11</v>
      </c>
      <c r="D420" s="109">
        <v>81913.726074088248</v>
      </c>
      <c r="E420" s="109">
        <v>2072217.377941556</v>
      </c>
    </row>
    <row r="421" spans="1:5" x14ac:dyDescent="0.35">
      <c r="A421" s="107" t="s">
        <v>79</v>
      </c>
      <c r="B421" s="107" t="s">
        <v>397</v>
      </c>
      <c r="C421" s="110">
        <v>12</v>
      </c>
      <c r="D421" s="109">
        <v>75290.779682476787</v>
      </c>
      <c r="E421" s="109">
        <v>1942128.197734107</v>
      </c>
    </row>
    <row r="422" spans="1:5" x14ac:dyDescent="0.35">
      <c r="A422" s="107" t="s">
        <v>79</v>
      </c>
      <c r="B422" s="107" t="s">
        <v>396</v>
      </c>
      <c r="C422" s="110">
        <v>1</v>
      </c>
      <c r="D422" s="109">
        <v>30458.928325382381</v>
      </c>
      <c r="E422" s="109">
        <v>1747730.506325277</v>
      </c>
    </row>
    <row r="423" spans="1:5" x14ac:dyDescent="0.35">
      <c r="A423" s="107" t="s">
        <v>79</v>
      </c>
      <c r="B423" s="107" t="s">
        <v>396</v>
      </c>
      <c r="C423" s="110">
        <v>2</v>
      </c>
      <c r="D423" s="109">
        <v>27483.54997003746</v>
      </c>
      <c r="E423" s="109">
        <v>1664117.596208683</v>
      </c>
    </row>
    <row r="424" spans="1:5" x14ac:dyDescent="0.35">
      <c r="A424" s="107" t="s">
        <v>79</v>
      </c>
      <c r="B424" s="107" t="s">
        <v>396</v>
      </c>
      <c r="C424" s="110">
        <v>3</v>
      </c>
      <c r="D424" s="109">
        <v>35803.910515550917</v>
      </c>
      <c r="E424" s="109">
        <v>2308932.0976271979</v>
      </c>
    </row>
    <row r="425" spans="1:5" x14ac:dyDescent="0.35">
      <c r="A425" s="107" t="s">
        <v>79</v>
      </c>
      <c r="B425" s="107" t="s">
        <v>396</v>
      </c>
      <c r="C425" s="110">
        <v>4</v>
      </c>
      <c r="D425" s="109">
        <v>31017.61776870516</v>
      </c>
      <c r="E425" s="109">
        <v>2050955.4124865991</v>
      </c>
    </row>
    <row r="426" spans="1:5" x14ac:dyDescent="0.35">
      <c r="A426" s="107" t="s">
        <v>79</v>
      </c>
      <c r="B426" s="107" t="s">
        <v>396</v>
      </c>
      <c r="C426" s="110">
        <v>5</v>
      </c>
      <c r="D426" s="109">
        <v>34870.161114772782</v>
      </c>
      <c r="E426" s="109">
        <v>2407575.0065217698</v>
      </c>
    </row>
    <row r="427" spans="1:5" x14ac:dyDescent="0.35">
      <c r="A427" s="107" t="s">
        <v>79</v>
      </c>
      <c r="B427" s="107" t="s">
        <v>396</v>
      </c>
      <c r="C427" s="110">
        <v>6</v>
      </c>
      <c r="D427" s="109">
        <v>53881.980083669783</v>
      </c>
      <c r="E427" s="109">
        <v>3466557.4310969668</v>
      </c>
    </row>
    <row r="428" spans="1:5" x14ac:dyDescent="0.35">
      <c r="A428" s="107" t="s">
        <v>79</v>
      </c>
      <c r="B428" s="107" t="s">
        <v>396</v>
      </c>
      <c r="C428" s="110">
        <v>7</v>
      </c>
      <c r="D428" s="109">
        <v>56144.993956372688</v>
      </c>
      <c r="E428" s="109">
        <v>3075707.6148704169</v>
      </c>
    </row>
    <row r="429" spans="1:5" x14ac:dyDescent="0.35">
      <c r="A429" s="107" t="s">
        <v>79</v>
      </c>
      <c r="B429" s="107" t="s">
        <v>396</v>
      </c>
      <c r="C429" s="110">
        <v>8</v>
      </c>
      <c r="D429" s="109">
        <v>62233.786254502222</v>
      </c>
      <c r="E429" s="109">
        <v>2594548.2496193321</v>
      </c>
    </row>
    <row r="430" spans="1:5" x14ac:dyDescent="0.35">
      <c r="A430" s="107" t="s">
        <v>79</v>
      </c>
      <c r="B430" s="107" t="s">
        <v>396</v>
      </c>
      <c r="C430" s="110">
        <v>9</v>
      </c>
      <c r="D430" s="109">
        <v>49606.154987232898</v>
      </c>
      <c r="E430" s="109">
        <v>1932148.1850540659</v>
      </c>
    </row>
    <row r="431" spans="1:5" x14ac:dyDescent="0.35">
      <c r="A431" s="107" t="s">
        <v>79</v>
      </c>
      <c r="B431" s="107" t="s">
        <v>396</v>
      </c>
      <c r="C431" s="110">
        <v>10</v>
      </c>
      <c r="D431" s="109">
        <v>63569.91454220016</v>
      </c>
      <c r="E431" s="109">
        <v>2249975.2869032701</v>
      </c>
    </row>
    <row r="432" spans="1:5" x14ac:dyDescent="0.35">
      <c r="A432" s="107" t="s">
        <v>79</v>
      </c>
      <c r="B432" s="107" t="s">
        <v>396</v>
      </c>
      <c r="C432" s="110">
        <v>11</v>
      </c>
      <c r="D432" s="109">
        <v>46321.310207907343</v>
      </c>
      <c r="E432" s="109">
        <v>1686556.889746174</v>
      </c>
    </row>
    <row r="433" spans="1:5" x14ac:dyDescent="0.35">
      <c r="A433" s="107" t="s">
        <v>79</v>
      </c>
      <c r="B433" s="107" t="s">
        <v>396</v>
      </c>
      <c r="C433" s="110">
        <v>12</v>
      </c>
      <c r="D433" s="109">
        <v>40855.938404805638</v>
      </c>
      <c r="E433" s="109">
        <v>1522275.444405461</v>
      </c>
    </row>
    <row r="434" spans="1:5" x14ac:dyDescent="0.35">
      <c r="A434" s="107" t="s">
        <v>79</v>
      </c>
      <c r="B434" s="107" t="s">
        <v>395</v>
      </c>
      <c r="C434" s="110">
        <v>1</v>
      </c>
      <c r="D434" s="109">
        <v>2760.2319864959309</v>
      </c>
      <c r="E434" s="109">
        <v>108922.113303156</v>
      </c>
    </row>
    <row r="435" spans="1:5" x14ac:dyDescent="0.35">
      <c r="A435" s="107" t="s">
        <v>79</v>
      </c>
      <c r="B435" s="107" t="s">
        <v>395</v>
      </c>
      <c r="C435" s="110">
        <v>2</v>
      </c>
      <c r="D435" s="109">
        <v>2498.6949664520989</v>
      </c>
      <c r="E435" s="109">
        <v>113785.6655136511</v>
      </c>
    </row>
    <row r="436" spans="1:5" x14ac:dyDescent="0.35">
      <c r="A436" s="107" t="s">
        <v>79</v>
      </c>
      <c r="B436" s="107" t="s">
        <v>395</v>
      </c>
      <c r="C436" s="110">
        <v>3</v>
      </c>
      <c r="D436" s="109">
        <v>2577.3145021701062</v>
      </c>
      <c r="E436" s="109">
        <v>135109.54162351391</v>
      </c>
    </row>
    <row r="437" spans="1:5" x14ac:dyDescent="0.35">
      <c r="A437" s="107" t="s">
        <v>79</v>
      </c>
      <c r="B437" s="107" t="s">
        <v>395</v>
      </c>
      <c r="C437" s="110">
        <v>4</v>
      </c>
      <c r="D437" s="109">
        <v>2291.1528601763671</v>
      </c>
      <c r="E437" s="109">
        <v>116365.2669539715</v>
      </c>
    </row>
    <row r="438" spans="1:5" x14ac:dyDescent="0.35">
      <c r="A438" s="107" t="s">
        <v>79</v>
      </c>
      <c r="B438" s="107" t="s">
        <v>395</v>
      </c>
      <c r="C438" s="110">
        <v>5</v>
      </c>
      <c r="D438" s="109">
        <v>2003.9689942159509</v>
      </c>
      <c r="E438" s="109">
        <v>116504.827098674</v>
      </c>
    </row>
    <row r="439" spans="1:5" x14ac:dyDescent="0.35">
      <c r="A439" s="107" t="s">
        <v>79</v>
      </c>
      <c r="B439" s="107" t="s">
        <v>395</v>
      </c>
      <c r="C439" s="110">
        <v>6</v>
      </c>
      <c r="D439" s="109">
        <v>1825.622072149918</v>
      </c>
      <c r="E439" s="109">
        <v>104767.3720168341</v>
      </c>
    </row>
    <row r="440" spans="1:5" x14ac:dyDescent="0.35">
      <c r="A440" s="107" t="s">
        <v>79</v>
      </c>
      <c r="B440" s="107" t="s">
        <v>395</v>
      </c>
      <c r="C440" s="110">
        <v>7</v>
      </c>
      <c r="D440" s="109">
        <v>1980.3859890103979</v>
      </c>
      <c r="E440" s="109">
        <v>62689.305901724787</v>
      </c>
    </row>
    <row r="441" spans="1:5" x14ac:dyDescent="0.35">
      <c r="A441" s="107" t="s">
        <v>79</v>
      </c>
      <c r="B441" s="107" t="s">
        <v>395</v>
      </c>
      <c r="C441" s="110">
        <v>8</v>
      </c>
      <c r="D441" s="109">
        <v>2246.3867057093821</v>
      </c>
      <c r="E441" s="109">
        <v>28454.427822863479</v>
      </c>
    </row>
    <row r="442" spans="1:5" x14ac:dyDescent="0.35">
      <c r="A442" s="107" t="s">
        <v>79</v>
      </c>
      <c r="B442" s="107" t="s">
        <v>395</v>
      </c>
      <c r="C442" s="110">
        <v>9</v>
      </c>
      <c r="D442" s="109">
        <v>2334.4961980252069</v>
      </c>
      <c r="E442" s="109">
        <v>20920.820556659379</v>
      </c>
    </row>
    <row r="443" spans="1:5" x14ac:dyDescent="0.35">
      <c r="A443" s="107" t="s">
        <v>79</v>
      </c>
      <c r="B443" s="107" t="s">
        <v>395</v>
      </c>
      <c r="C443" s="110">
        <v>10</v>
      </c>
      <c r="D443" s="109">
        <v>1669.718234375667</v>
      </c>
      <c r="E443" s="109">
        <v>15501.524945249021</v>
      </c>
    </row>
    <row r="444" spans="1:5" x14ac:dyDescent="0.35">
      <c r="A444" s="107" t="s">
        <v>79</v>
      </c>
      <c r="B444" s="107" t="s">
        <v>395</v>
      </c>
      <c r="C444" s="110">
        <v>11</v>
      </c>
      <c r="D444" s="109">
        <v>2180.1275998619358</v>
      </c>
      <c r="E444" s="109">
        <v>57916.666233153162</v>
      </c>
    </row>
    <row r="445" spans="1:5" x14ac:dyDescent="0.35">
      <c r="A445" s="107" t="s">
        <v>79</v>
      </c>
      <c r="B445" s="107" t="s">
        <v>395</v>
      </c>
      <c r="C445" s="110">
        <v>12</v>
      </c>
      <c r="D445" s="109">
        <v>1835.582453096529</v>
      </c>
      <c r="E445" s="109">
        <v>23444.532873604399</v>
      </c>
    </row>
    <row r="446" spans="1:5" x14ac:dyDescent="0.35">
      <c r="A446" s="107" t="s">
        <v>79</v>
      </c>
      <c r="B446" s="107" t="s">
        <v>394</v>
      </c>
      <c r="C446" s="110">
        <v>1</v>
      </c>
      <c r="D446" s="109">
        <v>890.40103148273488</v>
      </c>
      <c r="E446" s="109">
        <v>65838.302428834737</v>
      </c>
    </row>
    <row r="447" spans="1:5" x14ac:dyDescent="0.35">
      <c r="A447" s="107" t="s">
        <v>79</v>
      </c>
      <c r="B447" s="107" t="s">
        <v>394</v>
      </c>
      <c r="C447" s="110">
        <v>2</v>
      </c>
      <c r="D447" s="109">
        <v>783.09136896365737</v>
      </c>
      <c r="E447" s="109">
        <v>55634.188606949901</v>
      </c>
    </row>
    <row r="448" spans="1:5" x14ac:dyDescent="0.35">
      <c r="A448" s="107" t="s">
        <v>79</v>
      </c>
      <c r="B448" s="107" t="s">
        <v>394</v>
      </c>
      <c r="C448" s="110">
        <v>3</v>
      </c>
      <c r="D448" s="109">
        <v>596.0055495376489</v>
      </c>
      <c r="E448" s="109">
        <v>44531.436501835808</v>
      </c>
    </row>
    <row r="449" spans="1:5" x14ac:dyDescent="0.35">
      <c r="A449" s="107" t="s">
        <v>79</v>
      </c>
      <c r="B449" s="107" t="s">
        <v>394</v>
      </c>
      <c r="C449" s="110">
        <v>4</v>
      </c>
      <c r="D449" s="109">
        <v>489.07327019990169</v>
      </c>
      <c r="E449" s="109">
        <v>35514.529779455523</v>
      </c>
    </row>
    <row r="450" spans="1:5" x14ac:dyDescent="0.35">
      <c r="A450" s="107" t="s">
        <v>79</v>
      </c>
      <c r="B450" s="107" t="s">
        <v>394</v>
      </c>
      <c r="C450" s="110">
        <v>5</v>
      </c>
      <c r="D450" s="109">
        <v>314.56537438424391</v>
      </c>
      <c r="E450" s="109">
        <v>21799.466228409448</v>
      </c>
    </row>
    <row r="451" spans="1:5" x14ac:dyDescent="0.35">
      <c r="A451" s="107" t="s">
        <v>79</v>
      </c>
      <c r="B451" s="107" t="s">
        <v>394</v>
      </c>
      <c r="C451" s="110">
        <v>6</v>
      </c>
      <c r="D451" s="109">
        <v>267.17338465679319</v>
      </c>
      <c r="E451" s="109">
        <v>17390.957579855451</v>
      </c>
    </row>
    <row r="452" spans="1:5" x14ac:dyDescent="0.35">
      <c r="A452" s="107" t="s">
        <v>79</v>
      </c>
      <c r="B452" s="107" t="s">
        <v>394</v>
      </c>
      <c r="C452" s="110">
        <v>7</v>
      </c>
      <c r="D452" s="109">
        <v>369.31110025312881</v>
      </c>
      <c r="E452" s="109">
        <v>23387.480198215711</v>
      </c>
    </row>
    <row r="453" spans="1:5" x14ac:dyDescent="0.35">
      <c r="A453" s="107" t="s">
        <v>79</v>
      </c>
      <c r="B453" s="107" t="s">
        <v>394</v>
      </c>
      <c r="C453" s="110">
        <v>8</v>
      </c>
      <c r="D453" s="109">
        <v>477.53091202335412</v>
      </c>
      <c r="E453" s="109">
        <v>29375.75930741891</v>
      </c>
    </row>
    <row r="454" spans="1:5" x14ac:dyDescent="0.35">
      <c r="A454" s="107" t="s">
        <v>79</v>
      </c>
      <c r="B454" s="107" t="s">
        <v>394</v>
      </c>
      <c r="C454" s="110">
        <v>9</v>
      </c>
      <c r="D454" s="109">
        <v>642.95075676431202</v>
      </c>
      <c r="E454" s="109">
        <v>34540.225116056557</v>
      </c>
    </row>
    <row r="455" spans="1:5" x14ac:dyDescent="0.35">
      <c r="A455" s="107" t="s">
        <v>79</v>
      </c>
      <c r="B455" s="107" t="s">
        <v>394</v>
      </c>
      <c r="C455" s="110">
        <v>10</v>
      </c>
      <c r="D455" s="109">
        <v>606.0179638505391</v>
      </c>
      <c r="E455" s="109">
        <v>12951.47533513985</v>
      </c>
    </row>
    <row r="456" spans="1:5" x14ac:dyDescent="0.35">
      <c r="A456" s="107" t="s">
        <v>79</v>
      </c>
      <c r="B456" s="107" t="s">
        <v>394</v>
      </c>
      <c r="C456" s="110">
        <v>11</v>
      </c>
      <c r="D456" s="109">
        <v>777.99459908210906</v>
      </c>
      <c r="E456" s="109">
        <v>18700.218150841982</v>
      </c>
    </row>
    <row r="457" spans="1:5" x14ac:dyDescent="0.35">
      <c r="A457" s="107" t="s">
        <v>79</v>
      </c>
      <c r="B457" s="107" t="s">
        <v>394</v>
      </c>
      <c r="C457" s="110">
        <v>12</v>
      </c>
      <c r="D457" s="109">
        <v>840.92808365664382</v>
      </c>
      <c r="E457" s="109">
        <v>24081.111678052701</v>
      </c>
    </row>
    <row r="458" spans="1:5" x14ac:dyDescent="0.35">
      <c r="A458" s="107" t="s">
        <v>79</v>
      </c>
      <c r="B458" s="107" t="s">
        <v>393</v>
      </c>
      <c r="C458" s="110">
        <v>1</v>
      </c>
      <c r="D458" s="109">
        <v>599.33413579479702</v>
      </c>
      <c r="E458" s="109">
        <v>57754.211891646562</v>
      </c>
    </row>
    <row r="459" spans="1:5" x14ac:dyDescent="0.35">
      <c r="A459" s="107" t="s">
        <v>79</v>
      </c>
      <c r="B459" s="107" t="s">
        <v>393</v>
      </c>
      <c r="C459" s="110">
        <v>2</v>
      </c>
      <c r="D459" s="109">
        <v>544.01859520619985</v>
      </c>
      <c r="E459" s="109">
        <v>48467.610695584211</v>
      </c>
    </row>
    <row r="460" spans="1:5" x14ac:dyDescent="0.35">
      <c r="A460" s="107" t="s">
        <v>79</v>
      </c>
      <c r="B460" s="107" t="s">
        <v>393</v>
      </c>
      <c r="C460" s="110">
        <v>3</v>
      </c>
      <c r="D460" s="109">
        <v>576.06874016205336</v>
      </c>
      <c r="E460" s="109">
        <v>51839.351603392977</v>
      </c>
    </row>
    <row r="461" spans="1:5" x14ac:dyDescent="0.35">
      <c r="A461" s="107" t="s">
        <v>79</v>
      </c>
      <c r="B461" s="107" t="s">
        <v>393</v>
      </c>
      <c r="C461" s="110">
        <v>4</v>
      </c>
      <c r="D461" s="109">
        <v>485.72429895015222</v>
      </c>
      <c r="E461" s="109">
        <v>42441.32471362262</v>
      </c>
    </row>
    <row r="462" spans="1:5" x14ac:dyDescent="0.35">
      <c r="A462" s="107" t="s">
        <v>79</v>
      </c>
      <c r="B462" s="107" t="s">
        <v>393</v>
      </c>
      <c r="C462" s="110">
        <v>5</v>
      </c>
      <c r="D462" s="109">
        <v>367.18315744100931</v>
      </c>
      <c r="E462" s="109">
        <v>25858.86651554878</v>
      </c>
    </row>
    <row r="463" spans="1:5" x14ac:dyDescent="0.35">
      <c r="A463" s="107" t="s">
        <v>79</v>
      </c>
      <c r="B463" s="107" t="s">
        <v>393</v>
      </c>
      <c r="C463" s="110">
        <v>6</v>
      </c>
      <c r="D463" s="109">
        <v>386.00133436787502</v>
      </c>
      <c r="E463" s="109">
        <v>25063.584327198019</v>
      </c>
    </row>
    <row r="464" spans="1:5" x14ac:dyDescent="0.35">
      <c r="A464" s="107" t="s">
        <v>79</v>
      </c>
      <c r="B464" s="107" t="s">
        <v>393</v>
      </c>
      <c r="C464" s="110">
        <v>7</v>
      </c>
      <c r="D464" s="109">
        <v>408.52861982707623</v>
      </c>
      <c r="E464" s="109">
        <v>28907.787610560361</v>
      </c>
    </row>
    <row r="465" spans="1:5" x14ac:dyDescent="0.35">
      <c r="A465" s="107" t="s">
        <v>79</v>
      </c>
      <c r="B465" s="107" t="s">
        <v>393</v>
      </c>
      <c r="C465" s="110">
        <v>8</v>
      </c>
      <c r="D465" s="109">
        <v>453.03943660559389</v>
      </c>
      <c r="E465" s="109">
        <v>27150.924447716621</v>
      </c>
    </row>
    <row r="466" spans="1:5" x14ac:dyDescent="0.35">
      <c r="A466" s="107" t="s">
        <v>79</v>
      </c>
      <c r="B466" s="107" t="s">
        <v>393</v>
      </c>
      <c r="C466" s="110">
        <v>9</v>
      </c>
      <c r="D466" s="109">
        <v>492.76270209379283</v>
      </c>
      <c r="E466" s="109">
        <v>28511.437720261911</v>
      </c>
    </row>
    <row r="467" spans="1:5" x14ac:dyDescent="0.35">
      <c r="A467" s="107" t="s">
        <v>79</v>
      </c>
      <c r="B467" s="107" t="s">
        <v>393</v>
      </c>
      <c r="C467" s="110">
        <v>10</v>
      </c>
      <c r="D467" s="109">
        <v>537.69309040699852</v>
      </c>
      <c r="E467" s="109">
        <v>9440.9728926671032</v>
      </c>
    </row>
    <row r="468" spans="1:5" x14ac:dyDescent="0.35">
      <c r="A468" s="107" t="s">
        <v>79</v>
      </c>
      <c r="B468" s="107" t="s">
        <v>393</v>
      </c>
      <c r="C468" s="110">
        <v>11</v>
      </c>
      <c r="D468" s="109">
        <v>561.53597794650102</v>
      </c>
      <c r="E468" s="109">
        <v>15325.8457257501</v>
      </c>
    </row>
    <row r="469" spans="1:5" x14ac:dyDescent="0.35">
      <c r="A469" s="107" t="s">
        <v>79</v>
      </c>
      <c r="B469" s="107" t="s">
        <v>393</v>
      </c>
      <c r="C469" s="110">
        <v>12</v>
      </c>
      <c r="D469" s="109">
        <v>589.27001060101804</v>
      </c>
      <c r="E469" s="109">
        <v>19519.74421826419</v>
      </c>
    </row>
    <row r="470" spans="1:5" x14ac:dyDescent="0.35">
      <c r="A470" s="107" t="s">
        <v>79</v>
      </c>
      <c r="B470" s="107" t="s">
        <v>392</v>
      </c>
      <c r="C470" s="110">
        <v>1</v>
      </c>
      <c r="D470" s="109">
        <v>647.4697496483559</v>
      </c>
      <c r="E470" s="109">
        <v>49263.947393800459</v>
      </c>
    </row>
    <row r="471" spans="1:5" x14ac:dyDescent="0.35">
      <c r="A471" s="107" t="s">
        <v>79</v>
      </c>
      <c r="B471" s="107" t="s">
        <v>392</v>
      </c>
      <c r="C471" s="110">
        <v>2</v>
      </c>
      <c r="D471" s="109">
        <v>559.08851812351986</v>
      </c>
      <c r="E471" s="109">
        <v>41070.40527189662</v>
      </c>
    </row>
    <row r="472" spans="1:5" x14ac:dyDescent="0.35">
      <c r="A472" s="107" t="s">
        <v>79</v>
      </c>
      <c r="B472" s="107" t="s">
        <v>392</v>
      </c>
      <c r="C472" s="110">
        <v>3</v>
      </c>
      <c r="D472" s="109">
        <v>578.17964760509517</v>
      </c>
      <c r="E472" s="109">
        <v>45433.210937935473</v>
      </c>
    </row>
    <row r="473" spans="1:5" x14ac:dyDescent="0.35">
      <c r="A473" s="107" t="s">
        <v>79</v>
      </c>
      <c r="B473" s="107" t="s">
        <v>392</v>
      </c>
      <c r="C473" s="110">
        <v>4</v>
      </c>
      <c r="D473" s="109">
        <v>481.5035951674264</v>
      </c>
      <c r="E473" s="109">
        <v>36645.259164314819</v>
      </c>
    </row>
    <row r="474" spans="1:5" x14ac:dyDescent="0.35">
      <c r="A474" s="107" t="s">
        <v>79</v>
      </c>
      <c r="B474" s="107" t="s">
        <v>392</v>
      </c>
      <c r="C474" s="110">
        <v>5</v>
      </c>
      <c r="D474" s="109">
        <v>335.82567367557289</v>
      </c>
      <c r="E474" s="109">
        <v>24433.70857166655</v>
      </c>
    </row>
    <row r="475" spans="1:5" x14ac:dyDescent="0.35">
      <c r="A475" s="107" t="s">
        <v>79</v>
      </c>
      <c r="B475" s="107" t="s">
        <v>392</v>
      </c>
      <c r="C475" s="110">
        <v>6</v>
      </c>
      <c r="D475" s="109">
        <v>330.03934951208078</v>
      </c>
      <c r="E475" s="109">
        <v>22227.197701106161</v>
      </c>
    </row>
    <row r="476" spans="1:5" x14ac:dyDescent="0.35">
      <c r="A476" s="107" t="s">
        <v>79</v>
      </c>
      <c r="B476" s="107" t="s">
        <v>392</v>
      </c>
      <c r="C476" s="110">
        <v>7</v>
      </c>
      <c r="D476" s="109">
        <v>345.02913390066112</v>
      </c>
      <c r="E476" s="109">
        <v>22401.539627481259</v>
      </c>
    </row>
    <row r="477" spans="1:5" x14ac:dyDescent="0.35">
      <c r="A477" s="107" t="s">
        <v>79</v>
      </c>
      <c r="B477" s="107" t="s">
        <v>392</v>
      </c>
      <c r="C477" s="110">
        <v>8</v>
      </c>
      <c r="D477" s="109">
        <v>503.35716597698212</v>
      </c>
      <c r="E477" s="109">
        <v>31556.749695536229</v>
      </c>
    </row>
    <row r="478" spans="1:5" x14ac:dyDescent="0.35">
      <c r="A478" s="107" t="s">
        <v>79</v>
      </c>
      <c r="B478" s="107" t="s">
        <v>392</v>
      </c>
      <c r="C478" s="110">
        <v>9</v>
      </c>
      <c r="D478" s="109">
        <v>548.86075556117635</v>
      </c>
      <c r="E478" s="109">
        <v>29300.507831304851</v>
      </c>
    </row>
    <row r="479" spans="1:5" x14ac:dyDescent="0.35">
      <c r="A479" s="107" t="s">
        <v>79</v>
      </c>
      <c r="B479" s="107" t="s">
        <v>392</v>
      </c>
      <c r="C479" s="110">
        <v>10</v>
      </c>
      <c r="D479" s="109">
        <v>492.33115565511719</v>
      </c>
      <c r="E479" s="109">
        <v>8208.3926402777197</v>
      </c>
    </row>
    <row r="480" spans="1:5" x14ac:dyDescent="0.35">
      <c r="A480" s="107" t="s">
        <v>79</v>
      </c>
      <c r="B480" s="107" t="s">
        <v>392</v>
      </c>
      <c r="C480" s="110">
        <v>11</v>
      </c>
      <c r="D480" s="109">
        <v>602.51637325323304</v>
      </c>
      <c r="E480" s="109">
        <v>11485.408940081001</v>
      </c>
    </row>
    <row r="481" spans="1:5" x14ac:dyDescent="0.35">
      <c r="A481" s="107" t="s">
        <v>79</v>
      </c>
      <c r="B481" s="107" t="s">
        <v>392</v>
      </c>
      <c r="C481" s="110">
        <v>12</v>
      </c>
      <c r="D481" s="109">
        <v>712.28351103235696</v>
      </c>
      <c r="E481" s="109">
        <v>16783.821089929159</v>
      </c>
    </row>
    <row r="482" spans="1:5" x14ac:dyDescent="0.35">
      <c r="A482" s="107" t="s">
        <v>79</v>
      </c>
      <c r="B482" s="107" t="s">
        <v>391</v>
      </c>
      <c r="C482" s="110">
        <v>1</v>
      </c>
      <c r="D482" s="109">
        <v>839.80051828066962</v>
      </c>
      <c r="E482" s="109">
        <v>59518.429114939761</v>
      </c>
    </row>
    <row r="483" spans="1:5" x14ac:dyDescent="0.35">
      <c r="A483" s="107" t="s">
        <v>79</v>
      </c>
      <c r="B483" s="107" t="s">
        <v>391</v>
      </c>
      <c r="C483" s="110">
        <v>2</v>
      </c>
      <c r="D483" s="109">
        <v>676.78540336207323</v>
      </c>
      <c r="E483" s="109">
        <v>45881.733348177309</v>
      </c>
    </row>
    <row r="484" spans="1:5" x14ac:dyDescent="0.35">
      <c r="A484" s="107" t="s">
        <v>79</v>
      </c>
      <c r="B484" s="107" t="s">
        <v>391</v>
      </c>
      <c r="C484" s="110">
        <v>3</v>
      </c>
      <c r="D484" s="109">
        <v>585.54555068027548</v>
      </c>
      <c r="E484" s="109">
        <v>41488.431766188893</v>
      </c>
    </row>
    <row r="485" spans="1:5" x14ac:dyDescent="0.35">
      <c r="A485" s="107" t="s">
        <v>79</v>
      </c>
      <c r="B485" s="107" t="s">
        <v>391</v>
      </c>
      <c r="C485" s="110">
        <v>4</v>
      </c>
      <c r="D485" s="109">
        <v>461.61649393507111</v>
      </c>
      <c r="E485" s="109">
        <v>31978.972339222411</v>
      </c>
    </row>
    <row r="486" spans="1:5" x14ac:dyDescent="0.35">
      <c r="A486" s="107" t="s">
        <v>79</v>
      </c>
      <c r="B486" s="107" t="s">
        <v>391</v>
      </c>
      <c r="C486" s="110">
        <v>5</v>
      </c>
      <c r="D486" s="109">
        <v>377.73896910304472</v>
      </c>
      <c r="E486" s="109">
        <v>24982.970352154429</v>
      </c>
    </row>
    <row r="487" spans="1:5" x14ac:dyDescent="0.35">
      <c r="A487" s="107" t="s">
        <v>79</v>
      </c>
      <c r="B487" s="107" t="s">
        <v>391</v>
      </c>
      <c r="C487" s="110">
        <v>6</v>
      </c>
      <c r="D487" s="109">
        <v>279.60550827981228</v>
      </c>
      <c r="E487" s="109">
        <v>17398.15387561468</v>
      </c>
    </row>
    <row r="488" spans="1:5" x14ac:dyDescent="0.35">
      <c r="A488" s="107" t="s">
        <v>79</v>
      </c>
      <c r="B488" s="107" t="s">
        <v>391</v>
      </c>
      <c r="C488" s="110">
        <v>7</v>
      </c>
      <c r="D488" s="109">
        <v>385.11479583360392</v>
      </c>
      <c r="E488" s="109">
        <v>23440.450335102771</v>
      </c>
    </row>
    <row r="489" spans="1:5" x14ac:dyDescent="0.35">
      <c r="A489" s="107" t="s">
        <v>79</v>
      </c>
      <c r="B489" s="107" t="s">
        <v>391</v>
      </c>
      <c r="C489" s="110">
        <v>8</v>
      </c>
      <c r="D489" s="109">
        <v>448.27334136849322</v>
      </c>
      <c r="E489" s="109">
        <v>26344.41287884397</v>
      </c>
    </row>
    <row r="490" spans="1:5" x14ac:dyDescent="0.35">
      <c r="A490" s="107" t="s">
        <v>79</v>
      </c>
      <c r="B490" s="107" t="s">
        <v>391</v>
      </c>
      <c r="C490" s="110">
        <v>9</v>
      </c>
      <c r="D490" s="109">
        <v>609.01488495098533</v>
      </c>
      <c r="E490" s="109">
        <v>31683.193705427759</v>
      </c>
    </row>
    <row r="491" spans="1:5" x14ac:dyDescent="0.35">
      <c r="A491" s="107" t="s">
        <v>79</v>
      </c>
      <c r="B491" s="107" t="s">
        <v>391</v>
      </c>
      <c r="C491" s="110">
        <v>10</v>
      </c>
      <c r="D491" s="109">
        <v>649.13151853676902</v>
      </c>
      <c r="E491" s="109">
        <v>11362.85492275272</v>
      </c>
    </row>
    <row r="492" spans="1:5" x14ac:dyDescent="0.35">
      <c r="A492" s="107" t="s">
        <v>79</v>
      </c>
      <c r="B492" s="107" t="s">
        <v>391</v>
      </c>
      <c r="C492" s="110">
        <v>11</v>
      </c>
      <c r="D492" s="109">
        <v>798.96611025230902</v>
      </c>
      <c r="E492" s="109">
        <v>17259.788727489518</v>
      </c>
    </row>
    <row r="493" spans="1:5" x14ac:dyDescent="0.35">
      <c r="A493" s="107" t="s">
        <v>79</v>
      </c>
      <c r="B493" s="107" t="s">
        <v>391</v>
      </c>
      <c r="C493" s="110">
        <v>12</v>
      </c>
      <c r="D493" s="109">
        <v>871.21637009471817</v>
      </c>
      <c r="E493" s="109">
        <v>22816.121452867559</v>
      </c>
    </row>
    <row r="494" spans="1:5" x14ac:dyDescent="0.35">
      <c r="A494" s="107" t="s">
        <v>79</v>
      </c>
      <c r="B494" s="107" t="s">
        <v>88</v>
      </c>
      <c r="C494" s="110">
        <v>1</v>
      </c>
      <c r="D494" s="109">
        <v>2829.1201029103258</v>
      </c>
      <c r="E494" s="109">
        <v>284579.51678852609</v>
      </c>
    </row>
    <row r="495" spans="1:5" x14ac:dyDescent="0.35">
      <c r="A495" s="107" t="s">
        <v>79</v>
      </c>
      <c r="B495" s="107" t="s">
        <v>88</v>
      </c>
      <c r="C495" s="110">
        <v>2</v>
      </c>
      <c r="D495" s="109">
        <v>4138.0800078213206</v>
      </c>
      <c r="E495" s="109">
        <v>413287.28237449197</v>
      </c>
    </row>
    <row r="496" spans="1:5" x14ac:dyDescent="0.35">
      <c r="A496" s="107" t="s">
        <v>79</v>
      </c>
      <c r="B496" s="107" t="s">
        <v>88</v>
      </c>
      <c r="C496" s="110">
        <v>3</v>
      </c>
      <c r="D496" s="109">
        <v>2932.560080379249</v>
      </c>
      <c r="E496" s="109">
        <v>292889.66976439551</v>
      </c>
    </row>
    <row r="497" spans="1:5" x14ac:dyDescent="0.35">
      <c r="A497" s="107" t="s">
        <v>79</v>
      </c>
      <c r="B497" s="107" t="s">
        <v>88</v>
      </c>
      <c r="C497" s="110">
        <v>4</v>
      </c>
      <c r="D497" s="109">
        <v>2403.1799253523368</v>
      </c>
      <c r="E497" s="109">
        <v>166873.46214971479</v>
      </c>
    </row>
    <row r="498" spans="1:5" x14ac:dyDescent="0.35">
      <c r="A498" s="107" t="s">
        <v>79</v>
      </c>
      <c r="B498" s="107" t="s">
        <v>88</v>
      </c>
      <c r="C498" s="110">
        <v>5</v>
      </c>
      <c r="D498" s="109">
        <v>7054.3200960755366</v>
      </c>
      <c r="E498" s="109">
        <v>568124.63351758162</v>
      </c>
    </row>
    <row r="499" spans="1:5" x14ac:dyDescent="0.35">
      <c r="A499" s="107" t="s">
        <v>79</v>
      </c>
      <c r="B499" s="107" t="s">
        <v>88</v>
      </c>
      <c r="C499" s="110">
        <v>6</v>
      </c>
      <c r="D499" s="109">
        <v>9046.0799778699875</v>
      </c>
      <c r="E499" s="109">
        <v>679754.4260306668</v>
      </c>
    </row>
    <row r="500" spans="1:5" x14ac:dyDescent="0.35">
      <c r="A500" s="107" t="s">
        <v>79</v>
      </c>
      <c r="B500" s="107" t="s">
        <v>88</v>
      </c>
      <c r="C500" s="110">
        <v>7</v>
      </c>
      <c r="D500" s="109">
        <v>9298.3201902985602</v>
      </c>
      <c r="E500" s="109">
        <v>767853.75046970672</v>
      </c>
    </row>
    <row r="501" spans="1:5" x14ac:dyDescent="0.35">
      <c r="A501" s="107" t="s">
        <v>79</v>
      </c>
      <c r="B501" s="107" t="s">
        <v>88</v>
      </c>
      <c r="C501" s="110">
        <v>8</v>
      </c>
      <c r="D501" s="109">
        <v>8893.2001950025569</v>
      </c>
      <c r="E501" s="109">
        <v>686009.16649483703</v>
      </c>
    </row>
    <row r="502" spans="1:5" x14ac:dyDescent="0.35">
      <c r="A502" s="107" t="s">
        <v>79</v>
      </c>
      <c r="B502" s="107" t="s">
        <v>88</v>
      </c>
      <c r="C502" s="110">
        <v>9</v>
      </c>
      <c r="D502" s="109">
        <v>7590.7198531031609</v>
      </c>
      <c r="E502" s="109">
        <v>632645.71393282828</v>
      </c>
    </row>
    <row r="503" spans="1:5" x14ac:dyDescent="0.35">
      <c r="A503" s="107" t="s">
        <v>79</v>
      </c>
      <c r="B503" s="107" t="s">
        <v>88</v>
      </c>
      <c r="C503" s="110">
        <v>10</v>
      </c>
      <c r="D503" s="109">
        <v>5225.1001199722295</v>
      </c>
      <c r="E503" s="109">
        <v>290585.79962048709</v>
      </c>
    </row>
    <row r="504" spans="1:5" x14ac:dyDescent="0.35">
      <c r="A504" s="107" t="s">
        <v>79</v>
      </c>
      <c r="B504" s="107" t="s">
        <v>88</v>
      </c>
      <c r="C504" s="110">
        <v>11</v>
      </c>
      <c r="D504" s="109">
        <v>6283.3498629391197</v>
      </c>
      <c r="E504" s="109">
        <v>377637.52193543973</v>
      </c>
    </row>
    <row r="505" spans="1:5" x14ac:dyDescent="0.35">
      <c r="A505" s="107" t="s">
        <v>79</v>
      </c>
      <c r="B505" s="107" t="s">
        <v>88</v>
      </c>
      <c r="C505" s="110">
        <v>12</v>
      </c>
      <c r="D505" s="109">
        <v>5386.5528074931699</v>
      </c>
      <c r="E505" s="109">
        <v>368781.64234079892</v>
      </c>
    </row>
    <row r="506" spans="1:5" x14ac:dyDescent="0.35">
      <c r="A506" s="107" t="s">
        <v>79</v>
      </c>
      <c r="B506" s="107" t="s">
        <v>390</v>
      </c>
      <c r="C506" s="110">
        <v>1</v>
      </c>
      <c r="D506" s="109">
        <v>4009.9200010299678</v>
      </c>
      <c r="E506" s="109">
        <v>313134.24719647761</v>
      </c>
    </row>
    <row r="507" spans="1:5" x14ac:dyDescent="0.35">
      <c r="A507" s="107" t="s">
        <v>79</v>
      </c>
      <c r="B507" s="107" t="s">
        <v>390</v>
      </c>
      <c r="C507" s="110">
        <v>2</v>
      </c>
      <c r="D507" s="109">
        <v>3682.560026168826</v>
      </c>
      <c r="E507" s="109">
        <v>279478.29472986207</v>
      </c>
    </row>
    <row r="508" spans="1:5" x14ac:dyDescent="0.35">
      <c r="A508" s="107" t="s">
        <v>79</v>
      </c>
      <c r="B508" s="107" t="s">
        <v>390</v>
      </c>
      <c r="C508" s="110">
        <v>3</v>
      </c>
      <c r="D508" s="109">
        <v>4077.120032310489</v>
      </c>
      <c r="E508" s="109">
        <v>327026.55647646851</v>
      </c>
    </row>
    <row r="509" spans="1:5" x14ac:dyDescent="0.35">
      <c r="A509" s="107" t="s">
        <v>79</v>
      </c>
      <c r="B509" s="107" t="s">
        <v>390</v>
      </c>
      <c r="C509" s="110">
        <v>4</v>
      </c>
      <c r="D509" s="109">
        <v>3957.8399982452388</v>
      </c>
      <c r="E509" s="109">
        <v>309830.82337017218</v>
      </c>
    </row>
    <row r="510" spans="1:5" x14ac:dyDescent="0.35">
      <c r="A510" s="107" t="s">
        <v>79</v>
      </c>
      <c r="B510" s="107" t="s">
        <v>390</v>
      </c>
      <c r="C510" s="110">
        <v>5</v>
      </c>
      <c r="D510" s="109">
        <v>4066.5599083900461</v>
      </c>
      <c r="E510" s="109">
        <v>299851.96541787311</v>
      </c>
    </row>
    <row r="511" spans="1:5" x14ac:dyDescent="0.35">
      <c r="A511" s="107" t="s">
        <v>79</v>
      </c>
      <c r="B511" s="107" t="s">
        <v>390</v>
      </c>
      <c r="C511" s="110">
        <v>6</v>
      </c>
      <c r="D511" s="109">
        <v>3945.6000223159822</v>
      </c>
      <c r="E511" s="109">
        <v>266958.3417638946</v>
      </c>
    </row>
    <row r="512" spans="1:5" x14ac:dyDescent="0.35">
      <c r="A512" s="107" t="s">
        <v>79</v>
      </c>
      <c r="B512" s="107" t="s">
        <v>390</v>
      </c>
      <c r="C512" s="110">
        <v>7</v>
      </c>
      <c r="D512" s="109">
        <v>4076.3999972343449</v>
      </c>
      <c r="E512" s="109">
        <v>271197.69447333331</v>
      </c>
    </row>
    <row r="513" spans="1:5" x14ac:dyDescent="0.35">
      <c r="A513" s="107" t="s">
        <v>79</v>
      </c>
      <c r="B513" s="107" t="s">
        <v>390</v>
      </c>
      <c r="C513" s="110">
        <v>8</v>
      </c>
      <c r="D513" s="109">
        <v>4055.5198917388898</v>
      </c>
      <c r="E513" s="109">
        <v>266663.39447180618</v>
      </c>
    </row>
    <row r="514" spans="1:5" x14ac:dyDescent="0.35">
      <c r="A514" s="107" t="s">
        <v>79</v>
      </c>
      <c r="B514" s="107" t="s">
        <v>390</v>
      </c>
      <c r="C514" s="110">
        <v>9</v>
      </c>
      <c r="D514" s="109">
        <v>3952.7998352050749</v>
      </c>
      <c r="E514" s="109">
        <v>234156.67590984009</v>
      </c>
    </row>
    <row r="515" spans="1:5" x14ac:dyDescent="0.35">
      <c r="A515" s="107" t="s">
        <v>79</v>
      </c>
      <c r="B515" s="107" t="s">
        <v>390</v>
      </c>
      <c r="C515" s="110">
        <v>10</v>
      </c>
      <c r="D515" s="109">
        <v>4042.339951992034</v>
      </c>
      <c r="E515" s="109">
        <v>169720.74331259189</v>
      </c>
    </row>
    <row r="516" spans="1:5" x14ac:dyDescent="0.35">
      <c r="A516" s="107" t="s">
        <v>79</v>
      </c>
      <c r="B516" s="107" t="s">
        <v>390</v>
      </c>
      <c r="C516" s="110">
        <v>11</v>
      </c>
      <c r="D516" s="109">
        <v>3900.0299215316768</v>
      </c>
      <c r="E516" s="109">
        <v>165268.3840148751</v>
      </c>
    </row>
    <row r="517" spans="1:5" x14ac:dyDescent="0.35">
      <c r="A517" s="107" t="s">
        <v>79</v>
      </c>
      <c r="B517" s="107" t="s">
        <v>390</v>
      </c>
      <c r="C517" s="110">
        <v>12</v>
      </c>
      <c r="D517" s="109">
        <v>4049.939874649046</v>
      </c>
      <c r="E517" s="109">
        <v>176079.26525555251</v>
      </c>
    </row>
    <row r="518" spans="1:5" x14ac:dyDescent="0.35">
      <c r="A518" s="107" t="s">
        <v>79</v>
      </c>
      <c r="B518" s="107" t="s">
        <v>389</v>
      </c>
      <c r="C518" s="110">
        <v>1</v>
      </c>
      <c r="D518" s="109">
        <v>52.056250043388239</v>
      </c>
      <c r="E518" s="109">
        <v>1574.546502537675</v>
      </c>
    </row>
    <row r="519" spans="1:5" x14ac:dyDescent="0.35">
      <c r="A519" s="107" t="s">
        <v>79</v>
      </c>
      <c r="B519" s="107" t="s">
        <v>389</v>
      </c>
      <c r="C519" s="110">
        <v>2</v>
      </c>
      <c r="D519" s="109">
        <v>41.701462086316383</v>
      </c>
      <c r="E519" s="109">
        <v>1539.1155055367039</v>
      </c>
    </row>
    <row r="520" spans="1:5" x14ac:dyDescent="0.35">
      <c r="A520" s="107" t="s">
        <v>79</v>
      </c>
      <c r="B520" s="107" t="s">
        <v>389</v>
      </c>
      <c r="C520" s="110">
        <v>3</v>
      </c>
      <c r="D520" s="109">
        <v>40.456620000033652</v>
      </c>
      <c r="E520" s="109">
        <v>1843.688314135248</v>
      </c>
    </row>
    <row r="521" spans="1:5" x14ac:dyDescent="0.35">
      <c r="A521" s="107" t="s">
        <v>79</v>
      </c>
      <c r="B521" s="107" t="s">
        <v>389</v>
      </c>
      <c r="C521" s="110">
        <v>4</v>
      </c>
      <c r="D521" s="109">
        <v>28.940065336923968</v>
      </c>
      <c r="E521" s="109">
        <v>1261.491077105871</v>
      </c>
    </row>
    <row r="522" spans="1:5" x14ac:dyDescent="0.35">
      <c r="A522" s="107" t="s">
        <v>79</v>
      </c>
      <c r="B522" s="107" t="s">
        <v>389</v>
      </c>
      <c r="C522" s="110">
        <v>5</v>
      </c>
      <c r="D522" s="109">
        <v>18.425054103534929</v>
      </c>
      <c r="E522" s="109">
        <v>1050.275834625307</v>
      </c>
    </row>
    <row r="523" spans="1:5" x14ac:dyDescent="0.35">
      <c r="A523" s="107" t="s">
        <v>79</v>
      </c>
      <c r="B523" s="107" t="s">
        <v>389</v>
      </c>
      <c r="C523" s="110">
        <v>6</v>
      </c>
      <c r="D523" s="109">
        <v>14.016360000023999</v>
      </c>
      <c r="E523" s="109">
        <v>788.30986203183625</v>
      </c>
    </row>
    <row r="524" spans="1:5" x14ac:dyDescent="0.35">
      <c r="A524" s="107" t="s">
        <v>79</v>
      </c>
      <c r="B524" s="107" t="s">
        <v>389</v>
      </c>
      <c r="C524" s="110">
        <v>7</v>
      </c>
      <c r="D524" s="109">
        <v>17.003600000023191</v>
      </c>
      <c r="E524" s="109">
        <v>399.74881727509279</v>
      </c>
    </row>
    <row r="525" spans="1:5" x14ac:dyDescent="0.35">
      <c r="A525" s="107" t="s">
        <v>79</v>
      </c>
      <c r="B525" s="107" t="s">
        <v>389</v>
      </c>
      <c r="C525" s="110">
        <v>8</v>
      </c>
      <c r="D525" s="109">
        <v>23.030900897867941</v>
      </c>
      <c r="E525" s="109">
        <v>111.0519701449324</v>
      </c>
    </row>
    <row r="526" spans="1:5" x14ac:dyDescent="0.35">
      <c r="A526" s="107" t="s">
        <v>79</v>
      </c>
      <c r="B526" s="107" t="s">
        <v>389</v>
      </c>
      <c r="C526" s="110">
        <v>9</v>
      </c>
      <c r="D526" s="109">
        <v>19.628758344005629</v>
      </c>
      <c r="E526" s="109">
        <v>95.147684566501411</v>
      </c>
    </row>
    <row r="527" spans="1:5" x14ac:dyDescent="0.35">
      <c r="A527" s="107" t="s">
        <v>79</v>
      </c>
      <c r="B527" s="107" t="s">
        <v>389</v>
      </c>
      <c r="C527" s="110">
        <v>10</v>
      </c>
      <c r="D527" s="109">
        <v>8.4287503599974656</v>
      </c>
      <c r="E527" s="109">
        <v>33.057913159797742</v>
      </c>
    </row>
    <row r="528" spans="1:5" x14ac:dyDescent="0.35">
      <c r="A528" s="107" t="s">
        <v>79</v>
      </c>
      <c r="B528" s="107" t="s">
        <v>389</v>
      </c>
      <c r="C528" s="110">
        <v>11</v>
      </c>
      <c r="D528" s="109">
        <v>10.81850831871861</v>
      </c>
      <c r="E528" s="109">
        <v>80.119887618866557</v>
      </c>
    </row>
    <row r="529" spans="1:5" x14ac:dyDescent="0.35">
      <c r="A529" s="107" t="s">
        <v>79</v>
      </c>
      <c r="B529" s="107" t="s">
        <v>389</v>
      </c>
      <c r="C529" s="110">
        <v>12</v>
      </c>
      <c r="D529" s="109">
        <v>11.913474398678691</v>
      </c>
      <c r="E529" s="109">
        <v>122.93185995959669</v>
      </c>
    </row>
    <row r="530" spans="1:5" x14ac:dyDescent="0.35">
      <c r="A530" s="107" t="s">
        <v>79</v>
      </c>
      <c r="B530" s="107" t="s">
        <v>18</v>
      </c>
      <c r="C530" s="110">
        <v>1</v>
      </c>
      <c r="D530" s="109">
        <v>9039.1200617551858</v>
      </c>
      <c r="E530" s="109">
        <v>817172.96040792123</v>
      </c>
    </row>
    <row r="531" spans="1:5" x14ac:dyDescent="0.35">
      <c r="A531" s="107" t="s">
        <v>79</v>
      </c>
      <c r="B531" s="107" t="s">
        <v>18</v>
      </c>
      <c r="C531" s="110">
        <v>2</v>
      </c>
      <c r="D531" s="109">
        <v>11474.639965772631</v>
      </c>
      <c r="E531" s="109">
        <v>1043198.26829762</v>
      </c>
    </row>
    <row r="532" spans="1:5" x14ac:dyDescent="0.35">
      <c r="A532" s="107" t="s">
        <v>79</v>
      </c>
      <c r="B532" s="107" t="s">
        <v>18</v>
      </c>
      <c r="C532" s="110">
        <v>3</v>
      </c>
      <c r="D532" s="109">
        <v>11066.880123615279</v>
      </c>
      <c r="E532" s="109">
        <v>954891.28475437383</v>
      </c>
    </row>
    <row r="533" spans="1:5" x14ac:dyDescent="0.35">
      <c r="A533" s="107" t="s">
        <v>79</v>
      </c>
      <c r="B533" s="107" t="s">
        <v>18</v>
      </c>
      <c r="C533" s="110">
        <v>4</v>
      </c>
      <c r="D533" s="109">
        <v>7946.8799118995639</v>
      </c>
      <c r="E533" s="109">
        <v>610776.66007726989</v>
      </c>
    </row>
    <row r="534" spans="1:5" x14ac:dyDescent="0.35">
      <c r="A534" s="107" t="s">
        <v>79</v>
      </c>
      <c r="B534" s="107" t="s">
        <v>18</v>
      </c>
      <c r="C534" s="110">
        <v>5</v>
      </c>
      <c r="D534" s="109">
        <v>12331.91997361185</v>
      </c>
      <c r="E534" s="109">
        <v>893692.70449246373</v>
      </c>
    </row>
    <row r="535" spans="1:5" x14ac:dyDescent="0.35">
      <c r="A535" s="107" t="s">
        <v>79</v>
      </c>
      <c r="B535" s="107" t="s">
        <v>18</v>
      </c>
      <c r="C535" s="110">
        <v>6</v>
      </c>
      <c r="D535" s="109">
        <v>19834.559922218319</v>
      </c>
      <c r="E535" s="109">
        <v>1244526.834229867</v>
      </c>
    </row>
    <row r="536" spans="1:5" x14ac:dyDescent="0.35">
      <c r="A536" s="107" t="s">
        <v>79</v>
      </c>
      <c r="B536" s="107" t="s">
        <v>18</v>
      </c>
      <c r="C536" s="110">
        <v>7</v>
      </c>
      <c r="D536" s="109">
        <v>14340.960115909589</v>
      </c>
      <c r="E536" s="109">
        <v>893557.01001609012</v>
      </c>
    </row>
    <row r="537" spans="1:5" x14ac:dyDescent="0.35">
      <c r="A537" s="107" t="s">
        <v>79</v>
      </c>
      <c r="B537" s="107" t="s">
        <v>18</v>
      </c>
      <c r="C537" s="110">
        <v>8</v>
      </c>
      <c r="D537" s="109">
        <v>15631.440099716199</v>
      </c>
      <c r="E537" s="109">
        <v>946709.83097871824</v>
      </c>
    </row>
    <row r="538" spans="1:5" x14ac:dyDescent="0.35">
      <c r="A538" s="107" t="s">
        <v>79</v>
      </c>
      <c r="B538" s="107" t="s">
        <v>18</v>
      </c>
      <c r="C538" s="110">
        <v>9</v>
      </c>
      <c r="D538" s="109">
        <v>13175.040063381201</v>
      </c>
      <c r="E538" s="109">
        <v>713621.89963067928</v>
      </c>
    </row>
    <row r="539" spans="1:5" x14ac:dyDescent="0.35">
      <c r="A539" s="107" t="s">
        <v>79</v>
      </c>
      <c r="B539" s="107" t="s">
        <v>18</v>
      </c>
      <c r="C539" s="110">
        <v>10</v>
      </c>
      <c r="D539" s="109">
        <v>14776.830045233421</v>
      </c>
      <c r="E539" s="109">
        <v>406755.29537571449</v>
      </c>
    </row>
    <row r="540" spans="1:5" x14ac:dyDescent="0.35">
      <c r="A540" s="107" t="s">
        <v>79</v>
      </c>
      <c r="B540" s="107" t="s">
        <v>18</v>
      </c>
      <c r="C540" s="110">
        <v>11</v>
      </c>
      <c r="D540" s="109">
        <v>14443.14006661667</v>
      </c>
      <c r="E540" s="109">
        <v>385704.4634293975</v>
      </c>
    </row>
    <row r="541" spans="1:5" x14ac:dyDescent="0.35">
      <c r="A541" s="107" t="s">
        <v>79</v>
      </c>
      <c r="B541" s="107" t="s">
        <v>18</v>
      </c>
      <c r="C541" s="110">
        <v>12</v>
      </c>
      <c r="D541" s="109">
        <v>15778.01524639239</v>
      </c>
      <c r="E541" s="109">
        <v>490434.47978626279</v>
      </c>
    </row>
    <row r="542" spans="1:5" x14ac:dyDescent="0.35">
      <c r="A542" s="107" t="s">
        <v>79</v>
      </c>
      <c r="B542" s="107" t="s">
        <v>388</v>
      </c>
      <c r="C542" s="110">
        <v>1</v>
      </c>
      <c r="D542" s="109">
        <v>0</v>
      </c>
      <c r="E542" s="109">
        <v>0</v>
      </c>
    </row>
    <row r="543" spans="1:5" x14ac:dyDescent="0.35">
      <c r="A543" s="107" t="s">
        <v>79</v>
      </c>
      <c r="B543" s="107" t="s">
        <v>388</v>
      </c>
      <c r="C543" s="110">
        <v>2</v>
      </c>
      <c r="D543" s="109">
        <v>0</v>
      </c>
      <c r="E543" s="109">
        <v>0</v>
      </c>
    </row>
    <row r="544" spans="1:5" x14ac:dyDescent="0.35">
      <c r="A544" s="107" t="s">
        <v>79</v>
      </c>
      <c r="B544" s="107" t="s">
        <v>388</v>
      </c>
      <c r="C544" s="110">
        <v>3</v>
      </c>
      <c r="D544" s="109">
        <v>0</v>
      </c>
      <c r="E544" s="109">
        <v>0</v>
      </c>
    </row>
    <row r="545" spans="1:5" x14ac:dyDescent="0.35">
      <c r="A545" s="107" t="s">
        <v>79</v>
      </c>
      <c r="B545" s="107" t="s">
        <v>388</v>
      </c>
      <c r="C545" s="110">
        <v>4</v>
      </c>
      <c r="D545" s="109">
        <v>0</v>
      </c>
      <c r="E545" s="109">
        <v>0</v>
      </c>
    </row>
    <row r="546" spans="1:5" x14ac:dyDescent="0.35">
      <c r="A546" s="107" t="s">
        <v>79</v>
      </c>
      <c r="B546" s="107" t="s">
        <v>388</v>
      </c>
      <c r="C546" s="110">
        <v>5</v>
      </c>
      <c r="D546" s="109">
        <v>0</v>
      </c>
      <c r="E546" s="109">
        <v>0</v>
      </c>
    </row>
    <row r="547" spans="1:5" x14ac:dyDescent="0.35">
      <c r="A547" s="107" t="s">
        <v>79</v>
      </c>
      <c r="B547" s="107" t="s">
        <v>388</v>
      </c>
      <c r="C547" s="110">
        <v>6</v>
      </c>
      <c r="D547" s="109">
        <v>0</v>
      </c>
      <c r="E547" s="109">
        <v>0</v>
      </c>
    </row>
    <row r="548" spans="1:5" x14ac:dyDescent="0.35">
      <c r="A548" s="107" t="s">
        <v>79</v>
      </c>
      <c r="B548" s="107" t="s">
        <v>388</v>
      </c>
      <c r="C548" s="110">
        <v>7</v>
      </c>
      <c r="D548" s="109">
        <v>0</v>
      </c>
      <c r="E548" s="109">
        <v>0</v>
      </c>
    </row>
    <row r="549" spans="1:5" x14ac:dyDescent="0.35">
      <c r="A549" s="107" t="s">
        <v>79</v>
      </c>
      <c r="B549" s="107" t="s">
        <v>388</v>
      </c>
      <c r="C549" s="110">
        <v>8</v>
      </c>
      <c r="D549" s="109">
        <v>0</v>
      </c>
      <c r="E549" s="109">
        <v>0</v>
      </c>
    </row>
    <row r="550" spans="1:5" x14ac:dyDescent="0.35">
      <c r="A550" s="107" t="s">
        <v>79</v>
      </c>
      <c r="B550" s="107" t="s">
        <v>388</v>
      </c>
      <c r="C550" s="110">
        <v>9</v>
      </c>
      <c r="D550" s="109">
        <v>129.6</v>
      </c>
      <c r="E550" s="109">
        <v>12032.81818170459</v>
      </c>
    </row>
    <row r="551" spans="1:5" x14ac:dyDescent="0.35">
      <c r="A551" s="107" t="s">
        <v>79</v>
      </c>
      <c r="B551" s="107" t="s">
        <v>388</v>
      </c>
      <c r="C551" s="110">
        <v>10</v>
      </c>
      <c r="D551" s="109">
        <v>133.74</v>
      </c>
      <c r="E551" s="109">
        <v>9993.9337757846497</v>
      </c>
    </row>
    <row r="552" spans="1:5" x14ac:dyDescent="0.35">
      <c r="A552" s="107" t="s">
        <v>79</v>
      </c>
      <c r="B552" s="107" t="s">
        <v>388</v>
      </c>
      <c r="C552" s="110">
        <v>11</v>
      </c>
      <c r="D552" s="109">
        <v>129.41999999999999</v>
      </c>
      <c r="E552" s="109">
        <v>9795.9988182911984</v>
      </c>
    </row>
    <row r="553" spans="1:5" x14ac:dyDescent="0.35">
      <c r="A553" s="107" t="s">
        <v>79</v>
      </c>
      <c r="B553" s="107" t="s">
        <v>388</v>
      </c>
      <c r="C553" s="110">
        <v>12</v>
      </c>
      <c r="D553" s="109">
        <v>133.74</v>
      </c>
      <c r="E553" s="109">
        <v>12069.98471016274</v>
      </c>
    </row>
    <row r="554" spans="1:5" x14ac:dyDescent="0.35">
      <c r="A554" s="107" t="s">
        <v>79</v>
      </c>
      <c r="B554" s="107" t="s">
        <v>387</v>
      </c>
      <c r="C554" s="110">
        <v>1</v>
      </c>
      <c r="D554" s="109">
        <v>1166.5469166754219</v>
      </c>
      <c r="E554" s="109">
        <v>91379.841375307791</v>
      </c>
    </row>
    <row r="555" spans="1:5" x14ac:dyDescent="0.35">
      <c r="A555" s="107" t="s">
        <v>79</v>
      </c>
      <c r="B555" s="107" t="s">
        <v>387</v>
      </c>
      <c r="C555" s="110">
        <v>2</v>
      </c>
      <c r="D555" s="109">
        <v>1127.440445271194</v>
      </c>
      <c r="E555" s="109">
        <v>85093.561722277591</v>
      </c>
    </row>
    <row r="556" spans="1:5" x14ac:dyDescent="0.35">
      <c r="A556" s="107" t="s">
        <v>79</v>
      </c>
      <c r="B556" s="107" t="s">
        <v>387</v>
      </c>
      <c r="C556" s="110">
        <v>3</v>
      </c>
      <c r="D556" s="109">
        <v>1232.207780197788</v>
      </c>
      <c r="E556" s="109">
        <v>98633.967443288479</v>
      </c>
    </row>
    <row r="557" spans="1:5" x14ac:dyDescent="0.35">
      <c r="A557" s="107" t="s">
        <v>79</v>
      </c>
      <c r="B557" s="107" t="s">
        <v>387</v>
      </c>
      <c r="C557" s="110">
        <v>4</v>
      </c>
      <c r="D557" s="109">
        <v>925.719270538675</v>
      </c>
      <c r="E557" s="109">
        <v>71762.275901309651</v>
      </c>
    </row>
    <row r="558" spans="1:5" x14ac:dyDescent="0.35">
      <c r="A558" s="107" t="s">
        <v>79</v>
      </c>
      <c r="B558" s="107" t="s">
        <v>387</v>
      </c>
      <c r="C558" s="110">
        <v>5</v>
      </c>
      <c r="D558" s="109">
        <v>677.54916105351128</v>
      </c>
      <c r="E558" s="109">
        <v>49715.855360595589</v>
      </c>
    </row>
    <row r="559" spans="1:5" x14ac:dyDescent="0.35">
      <c r="A559" s="107" t="s">
        <v>79</v>
      </c>
      <c r="B559" s="107" t="s">
        <v>387</v>
      </c>
      <c r="C559" s="110">
        <v>6</v>
      </c>
      <c r="D559" s="109">
        <v>451.35273038991897</v>
      </c>
      <c r="E559" s="109">
        <v>30550.56294742781</v>
      </c>
    </row>
    <row r="560" spans="1:5" x14ac:dyDescent="0.35">
      <c r="A560" s="107" t="s">
        <v>79</v>
      </c>
      <c r="B560" s="107" t="s">
        <v>387</v>
      </c>
      <c r="C560" s="110">
        <v>7</v>
      </c>
      <c r="D560" s="109">
        <v>658.62820211269252</v>
      </c>
      <c r="E560" s="109">
        <v>43240.357501998267</v>
      </c>
    </row>
    <row r="561" spans="1:5" x14ac:dyDescent="0.35">
      <c r="A561" s="107" t="s">
        <v>79</v>
      </c>
      <c r="B561" s="107" t="s">
        <v>387</v>
      </c>
      <c r="C561" s="110">
        <v>8</v>
      </c>
      <c r="D561" s="109">
        <v>888.87716723880749</v>
      </c>
      <c r="E561" s="109">
        <v>56361.061087934919</v>
      </c>
    </row>
    <row r="562" spans="1:5" x14ac:dyDescent="0.35">
      <c r="A562" s="107" t="s">
        <v>79</v>
      </c>
      <c r="B562" s="107" t="s">
        <v>387</v>
      </c>
      <c r="C562" s="110">
        <v>9</v>
      </c>
      <c r="D562" s="109">
        <v>1128.8943091465021</v>
      </c>
      <c r="E562" s="109">
        <v>61653.905337735152</v>
      </c>
    </row>
    <row r="563" spans="1:5" x14ac:dyDescent="0.35">
      <c r="A563" s="107" t="s">
        <v>79</v>
      </c>
      <c r="B563" s="107" t="s">
        <v>387</v>
      </c>
      <c r="C563" s="110">
        <v>10</v>
      </c>
      <c r="D563" s="109">
        <v>1511.281148750576</v>
      </c>
      <c r="E563" s="109">
        <v>24804.61377104382</v>
      </c>
    </row>
    <row r="564" spans="1:5" x14ac:dyDescent="0.35">
      <c r="A564" s="107" t="s">
        <v>79</v>
      </c>
      <c r="B564" s="107" t="s">
        <v>387</v>
      </c>
      <c r="C564" s="110">
        <v>11</v>
      </c>
      <c r="D564" s="109">
        <v>1455.310525470745</v>
      </c>
      <c r="E564" s="109">
        <v>30627.739431899521</v>
      </c>
    </row>
    <row r="565" spans="1:5" x14ac:dyDescent="0.35">
      <c r="A565" s="107" t="s">
        <v>79</v>
      </c>
      <c r="B565" s="107" t="s">
        <v>387</v>
      </c>
      <c r="C565" s="110">
        <v>12</v>
      </c>
      <c r="D565" s="109">
        <v>1728.874439169658</v>
      </c>
      <c r="E565" s="109">
        <v>41814.278104748977</v>
      </c>
    </row>
    <row r="566" spans="1:5" x14ac:dyDescent="0.35">
      <c r="A566" s="107" t="s">
        <v>79</v>
      </c>
      <c r="B566" s="107" t="s">
        <v>386</v>
      </c>
      <c r="C566" s="110">
        <v>1</v>
      </c>
      <c r="D566" s="109">
        <v>790.58856595523741</v>
      </c>
      <c r="E566" s="109">
        <v>58207.024360182702</v>
      </c>
    </row>
    <row r="567" spans="1:5" x14ac:dyDescent="0.35">
      <c r="A567" s="107" t="s">
        <v>79</v>
      </c>
      <c r="B567" s="107" t="s">
        <v>386</v>
      </c>
      <c r="C567" s="110">
        <v>2</v>
      </c>
      <c r="D567" s="109">
        <v>540.93378592290355</v>
      </c>
      <c r="E567" s="109">
        <v>38796.438406474786</v>
      </c>
    </row>
    <row r="568" spans="1:5" x14ac:dyDescent="0.35">
      <c r="A568" s="107" t="s">
        <v>79</v>
      </c>
      <c r="B568" s="107" t="s">
        <v>386</v>
      </c>
      <c r="C568" s="110">
        <v>3</v>
      </c>
      <c r="D568" s="109">
        <v>548.1554307887277</v>
      </c>
      <c r="E568" s="109">
        <v>41859.505263098647</v>
      </c>
    </row>
    <row r="569" spans="1:5" x14ac:dyDescent="0.35">
      <c r="A569" s="107" t="s">
        <v>79</v>
      </c>
      <c r="B569" s="107" t="s">
        <v>386</v>
      </c>
      <c r="C569" s="110">
        <v>4</v>
      </c>
      <c r="D569" s="109">
        <v>428.21460997659318</v>
      </c>
      <c r="E569" s="109">
        <v>31714.61269326738</v>
      </c>
    </row>
    <row r="570" spans="1:5" x14ac:dyDescent="0.35">
      <c r="A570" s="107" t="s">
        <v>79</v>
      </c>
      <c r="B570" s="107" t="s">
        <v>386</v>
      </c>
      <c r="C570" s="110">
        <v>5</v>
      </c>
      <c r="D570" s="109">
        <v>259.80740755374808</v>
      </c>
      <c r="E570" s="109">
        <v>18307.21299188038</v>
      </c>
    </row>
    <row r="571" spans="1:5" x14ac:dyDescent="0.35">
      <c r="A571" s="107" t="s">
        <v>79</v>
      </c>
      <c r="B571" s="107" t="s">
        <v>386</v>
      </c>
      <c r="C571" s="110">
        <v>6</v>
      </c>
      <c r="D571" s="109">
        <v>242.61403695753739</v>
      </c>
      <c r="E571" s="109">
        <v>15526.53085601087</v>
      </c>
    </row>
    <row r="572" spans="1:5" x14ac:dyDescent="0.35">
      <c r="A572" s="107" t="s">
        <v>79</v>
      </c>
      <c r="B572" s="107" t="s">
        <v>386</v>
      </c>
      <c r="C572" s="110">
        <v>7</v>
      </c>
      <c r="D572" s="109">
        <v>328.71474240923868</v>
      </c>
      <c r="E572" s="109">
        <v>20498.931064692089</v>
      </c>
    </row>
    <row r="573" spans="1:5" x14ac:dyDescent="0.35">
      <c r="A573" s="107" t="s">
        <v>79</v>
      </c>
      <c r="B573" s="107" t="s">
        <v>386</v>
      </c>
      <c r="C573" s="110">
        <v>8</v>
      </c>
      <c r="D573" s="109">
        <v>422.26366946562769</v>
      </c>
      <c r="E573" s="109">
        <v>25520.934472447621</v>
      </c>
    </row>
    <row r="574" spans="1:5" x14ac:dyDescent="0.35">
      <c r="A574" s="107" t="s">
        <v>79</v>
      </c>
      <c r="B574" s="107" t="s">
        <v>386</v>
      </c>
      <c r="C574" s="110">
        <v>9</v>
      </c>
      <c r="D574" s="109">
        <v>546.61806453558881</v>
      </c>
      <c r="E574" s="109">
        <v>27253.638813039601</v>
      </c>
    </row>
    <row r="575" spans="1:5" x14ac:dyDescent="0.35">
      <c r="A575" s="107" t="s">
        <v>79</v>
      </c>
      <c r="B575" s="107" t="s">
        <v>386</v>
      </c>
      <c r="C575" s="110">
        <v>10</v>
      </c>
      <c r="D575" s="109">
        <v>592.4218823468841</v>
      </c>
      <c r="E575" s="109">
        <v>9536.0174741551582</v>
      </c>
    </row>
    <row r="576" spans="1:5" x14ac:dyDescent="0.35">
      <c r="A576" s="107" t="s">
        <v>79</v>
      </c>
      <c r="B576" s="107" t="s">
        <v>386</v>
      </c>
      <c r="C576" s="110">
        <v>11</v>
      </c>
      <c r="D576" s="109">
        <v>776.472783690131</v>
      </c>
      <c r="E576" s="109">
        <v>12760.152066158391</v>
      </c>
    </row>
    <row r="577" spans="1:5" x14ac:dyDescent="0.35">
      <c r="A577" s="107" t="s">
        <v>79</v>
      </c>
      <c r="B577" s="107" t="s">
        <v>386</v>
      </c>
      <c r="C577" s="110">
        <v>12</v>
      </c>
      <c r="D577" s="109">
        <v>831.7294320311247</v>
      </c>
      <c r="E577" s="109">
        <v>16934.924319790622</v>
      </c>
    </row>
    <row r="578" spans="1:5" x14ac:dyDescent="0.35">
      <c r="A578" s="107" t="s">
        <v>79</v>
      </c>
      <c r="B578" s="107" t="s">
        <v>385</v>
      </c>
      <c r="C578" s="110">
        <v>1</v>
      </c>
      <c r="D578" s="109">
        <v>0</v>
      </c>
      <c r="E578" s="109">
        <v>0</v>
      </c>
    </row>
    <row r="579" spans="1:5" x14ac:dyDescent="0.35">
      <c r="A579" s="107" t="s">
        <v>79</v>
      </c>
      <c r="B579" s="107" t="s">
        <v>385</v>
      </c>
      <c r="C579" s="110">
        <v>2</v>
      </c>
      <c r="D579" s="109">
        <v>0</v>
      </c>
      <c r="E579" s="109">
        <v>0</v>
      </c>
    </row>
    <row r="580" spans="1:5" x14ac:dyDescent="0.35">
      <c r="A580" s="107" t="s">
        <v>79</v>
      </c>
      <c r="B580" s="107" t="s">
        <v>385</v>
      </c>
      <c r="C580" s="110">
        <v>3</v>
      </c>
      <c r="D580" s="109">
        <v>0</v>
      </c>
      <c r="E580" s="109">
        <v>0</v>
      </c>
    </row>
    <row r="581" spans="1:5" x14ac:dyDescent="0.35">
      <c r="A581" s="107" t="s">
        <v>79</v>
      </c>
      <c r="B581" s="107" t="s">
        <v>385</v>
      </c>
      <c r="C581" s="110">
        <v>4</v>
      </c>
      <c r="D581" s="109">
        <v>0</v>
      </c>
      <c r="E581" s="109">
        <v>0</v>
      </c>
    </row>
    <row r="582" spans="1:5" x14ac:dyDescent="0.35">
      <c r="A582" s="107" t="s">
        <v>79</v>
      </c>
      <c r="B582" s="107" t="s">
        <v>385</v>
      </c>
      <c r="C582" s="110">
        <v>5</v>
      </c>
      <c r="D582" s="109">
        <v>0</v>
      </c>
      <c r="E582" s="109">
        <v>0</v>
      </c>
    </row>
    <row r="583" spans="1:5" x14ac:dyDescent="0.35">
      <c r="A583" s="107" t="s">
        <v>79</v>
      </c>
      <c r="B583" s="107" t="s">
        <v>385</v>
      </c>
      <c r="C583" s="110">
        <v>6</v>
      </c>
      <c r="D583" s="109">
        <v>0</v>
      </c>
      <c r="E583" s="109">
        <v>0</v>
      </c>
    </row>
    <row r="584" spans="1:5" x14ac:dyDescent="0.35">
      <c r="A584" s="107" t="s">
        <v>79</v>
      </c>
      <c r="B584" s="107" t="s">
        <v>385</v>
      </c>
      <c r="C584" s="110">
        <v>7</v>
      </c>
      <c r="D584" s="109">
        <v>0</v>
      </c>
      <c r="E584" s="109">
        <v>0</v>
      </c>
    </row>
    <row r="585" spans="1:5" x14ac:dyDescent="0.35">
      <c r="A585" s="107" t="s">
        <v>79</v>
      </c>
      <c r="B585" s="107" t="s">
        <v>385</v>
      </c>
      <c r="C585" s="110">
        <v>8</v>
      </c>
      <c r="D585" s="109">
        <v>0</v>
      </c>
      <c r="E585" s="109">
        <v>0</v>
      </c>
    </row>
    <row r="586" spans="1:5" x14ac:dyDescent="0.35">
      <c r="A586" s="107" t="s">
        <v>79</v>
      </c>
      <c r="B586" s="107" t="s">
        <v>385</v>
      </c>
      <c r="C586" s="110">
        <v>9</v>
      </c>
      <c r="D586" s="109">
        <v>0</v>
      </c>
      <c r="E586" s="109">
        <v>0</v>
      </c>
    </row>
    <row r="587" spans="1:5" x14ac:dyDescent="0.35">
      <c r="A587" s="107" t="s">
        <v>79</v>
      </c>
      <c r="B587" s="107" t="s">
        <v>385</v>
      </c>
      <c r="C587" s="110">
        <v>10</v>
      </c>
      <c r="D587" s="109">
        <v>0</v>
      </c>
      <c r="E587" s="109">
        <v>0</v>
      </c>
    </row>
    <row r="588" spans="1:5" x14ac:dyDescent="0.35">
      <c r="A588" s="107" t="s">
        <v>79</v>
      </c>
      <c r="B588" s="107" t="s">
        <v>385</v>
      </c>
      <c r="C588" s="110">
        <v>11</v>
      </c>
      <c r="D588" s="109">
        <v>0</v>
      </c>
      <c r="E588" s="109">
        <v>0</v>
      </c>
    </row>
    <row r="589" spans="1:5" x14ac:dyDescent="0.35">
      <c r="A589" s="107" t="s">
        <v>79</v>
      </c>
      <c r="B589" s="107" t="s">
        <v>385</v>
      </c>
      <c r="C589" s="110">
        <v>12</v>
      </c>
      <c r="D589" s="109">
        <v>0</v>
      </c>
      <c r="E589" s="109">
        <v>0</v>
      </c>
    </row>
    <row r="590" spans="1:5" x14ac:dyDescent="0.35">
      <c r="A590" s="107" t="s">
        <v>79</v>
      </c>
      <c r="B590" s="107" t="s">
        <v>384</v>
      </c>
      <c r="C590" s="110">
        <v>1</v>
      </c>
      <c r="D590" s="109">
        <v>3532.4129098442099</v>
      </c>
      <c r="E590" s="109">
        <v>269132.75728232251</v>
      </c>
    </row>
    <row r="591" spans="1:5" x14ac:dyDescent="0.35">
      <c r="A591" s="107" t="s">
        <v>79</v>
      </c>
      <c r="B591" s="107" t="s">
        <v>384</v>
      </c>
      <c r="C591" s="110">
        <v>2</v>
      </c>
      <c r="D591" s="109">
        <v>3311.6603675656879</v>
      </c>
      <c r="E591" s="109">
        <v>243116.1276109051</v>
      </c>
    </row>
    <row r="592" spans="1:5" x14ac:dyDescent="0.35">
      <c r="A592" s="107" t="s">
        <v>79</v>
      </c>
      <c r="B592" s="107" t="s">
        <v>384</v>
      </c>
      <c r="C592" s="110">
        <v>3</v>
      </c>
      <c r="D592" s="109">
        <v>3110.878856241241</v>
      </c>
      <c r="E592" s="109">
        <v>241099.63383616289</v>
      </c>
    </row>
    <row r="593" spans="1:5" x14ac:dyDescent="0.35">
      <c r="A593" s="107" t="s">
        <v>79</v>
      </c>
      <c r="B593" s="107" t="s">
        <v>384</v>
      </c>
      <c r="C593" s="110">
        <v>4</v>
      </c>
      <c r="D593" s="109">
        <v>2251.998085106688</v>
      </c>
      <c r="E593" s="109">
        <v>169435.67893114351</v>
      </c>
    </row>
    <row r="594" spans="1:5" x14ac:dyDescent="0.35">
      <c r="A594" s="107" t="s">
        <v>79</v>
      </c>
      <c r="B594" s="107" t="s">
        <v>384</v>
      </c>
      <c r="C594" s="110">
        <v>5</v>
      </c>
      <c r="D594" s="109">
        <v>1469.3426368121379</v>
      </c>
      <c r="E594" s="109">
        <v>104968.5664337162</v>
      </c>
    </row>
    <row r="595" spans="1:5" x14ac:dyDescent="0.35">
      <c r="A595" s="107" t="s">
        <v>79</v>
      </c>
      <c r="B595" s="107" t="s">
        <v>384</v>
      </c>
      <c r="C595" s="110">
        <v>6</v>
      </c>
      <c r="D595" s="109">
        <v>1256.1171996632761</v>
      </c>
      <c r="E595" s="109">
        <v>84274.01175486602</v>
      </c>
    </row>
    <row r="596" spans="1:5" x14ac:dyDescent="0.35">
      <c r="A596" s="107" t="s">
        <v>79</v>
      </c>
      <c r="B596" s="107" t="s">
        <v>384</v>
      </c>
      <c r="C596" s="110">
        <v>7</v>
      </c>
      <c r="D596" s="109">
        <v>1601.0116211356481</v>
      </c>
      <c r="E596" s="109">
        <v>104590.1209311696</v>
      </c>
    </row>
    <row r="597" spans="1:5" x14ac:dyDescent="0.35">
      <c r="A597" s="107" t="s">
        <v>79</v>
      </c>
      <c r="B597" s="107" t="s">
        <v>384</v>
      </c>
      <c r="C597" s="110">
        <v>8</v>
      </c>
      <c r="D597" s="109">
        <v>1981.9020968386919</v>
      </c>
      <c r="E597" s="109">
        <v>125361.1235633391</v>
      </c>
    </row>
    <row r="598" spans="1:5" x14ac:dyDescent="0.35">
      <c r="A598" s="107" t="s">
        <v>79</v>
      </c>
      <c r="B598" s="107" t="s">
        <v>384</v>
      </c>
      <c r="C598" s="110">
        <v>9</v>
      </c>
      <c r="D598" s="109">
        <v>2264.35329858052</v>
      </c>
      <c r="E598" s="109">
        <v>123351.7838642398</v>
      </c>
    </row>
    <row r="599" spans="1:5" x14ac:dyDescent="0.35">
      <c r="A599" s="107" t="s">
        <v>79</v>
      </c>
      <c r="B599" s="107" t="s">
        <v>384</v>
      </c>
      <c r="C599" s="110">
        <v>10</v>
      </c>
      <c r="D599" s="109">
        <v>2377.0449774092581</v>
      </c>
      <c r="E599" s="109">
        <v>43632.701117278739</v>
      </c>
    </row>
    <row r="600" spans="1:5" x14ac:dyDescent="0.35">
      <c r="A600" s="107" t="s">
        <v>79</v>
      </c>
      <c r="B600" s="107" t="s">
        <v>384</v>
      </c>
      <c r="C600" s="110">
        <v>11</v>
      </c>
      <c r="D600" s="109">
        <v>3231.9653433299941</v>
      </c>
      <c r="E600" s="109">
        <v>74414.090740296655</v>
      </c>
    </row>
    <row r="601" spans="1:5" x14ac:dyDescent="0.35">
      <c r="A601" s="107" t="s">
        <v>79</v>
      </c>
      <c r="B601" s="107" t="s">
        <v>384</v>
      </c>
      <c r="C601" s="110">
        <v>12</v>
      </c>
      <c r="D601" s="109">
        <v>3775.341987833915</v>
      </c>
      <c r="E601" s="109">
        <v>100892.41588831801</v>
      </c>
    </row>
    <row r="602" spans="1:5" x14ac:dyDescent="0.35">
      <c r="A602" s="107" t="s">
        <v>79</v>
      </c>
      <c r="B602" s="107" t="s">
        <v>19</v>
      </c>
      <c r="C602" s="110">
        <v>1</v>
      </c>
      <c r="D602" s="109">
        <v>29463.931312276622</v>
      </c>
      <c r="E602" s="109">
        <v>1208448.1402383661</v>
      </c>
    </row>
    <row r="603" spans="1:5" x14ac:dyDescent="0.35">
      <c r="A603" s="107" t="s">
        <v>79</v>
      </c>
      <c r="B603" s="107" t="s">
        <v>19</v>
      </c>
      <c r="C603" s="110">
        <v>2</v>
      </c>
      <c r="D603" s="109">
        <v>88464.19987692876</v>
      </c>
      <c r="E603" s="109">
        <v>5485622.100833185</v>
      </c>
    </row>
    <row r="604" spans="1:5" x14ac:dyDescent="0.35">
      <c r="A604" s="107" t="s">
        <v>79</v>
      </c>
      <c r="B604" s="107" t="s">
        <v>19</v>
      </c>
      <c r="C604" s="110">
        <v>3</v>
      </c>
      <c r="D604" s="109">
        <v>96768.840375367407</v>
      </c>
      <c r="E604" s="109">
        <v>6522107.5879121143</v>
      </c>
    </row>
    <row r="605" spans="1:5" x14ac:dyDescent="0.35">
      <c r="A605" s="107" t="s">
        <v>79</v>
      </c>
      <c r="B605" s="107" t="s">
        <v>19</v>
      </c>
      <c r="C605" s="110">
        <v>4</v>
      </c>
      <c r="D605" s="109">
        <v>89457.531044335134</v>
      </c>
      <c r="E605" s="109">
        <v>5860532.6046322668</v>
      </c>
    </row>
    <row r="606" spans="1:5" x14ac:dyDescent="0.35">
      <c r="A606" s="107" t="s">
        <v>79</v>
      </c>
      <c r="B606" s="107" t="s">
        <v>19</v>
      </c>
      <c r="C606" s="110">
        <v>5</v>
      </c>
      <c r="D606" s="109">
        <v>81574.988439409528</v>
      </c>
      <c r="E606" s="109">
        <v>5419339.8713770192</v>
      </c>
    </row>
    <row r="607" spans="1:5" x14ac:dyDescent="0.35">
      <c r="A607" s="107" t="s">
        <v>79</v>
      </c>
      <c r="B607" s="107" t="s">
        <v>19</v>
      </c>
      <c r="C607" s="110">
        <v>6</v>
      </c>
      <c r="D607" s="109">
        <v>60075.099732251132</v>
      </c>
      <c r="E607" s="109">
        <v>3854266.3883052068</v>
      </c>
    </row>
    <row r="608" spans="1:5" x14ac:dyDescent="0.35">
      <c r="A608" s="107" t="s">
        <v>79</v>
      </c>
      <c r="B608" s="107" t="s">
        <v>19</v>
      </c>
      <c r="C608" s="110">
        <v>7</v>
      </c>
      <c r="D608" s="109">
        <v>80082.733650375609</v>
      </c>
      <c r="E608" s="109">
        <v>3970154.1554075871</v>
      </c>
    </row>
    <row r="609" spans="1:5" x14ac:dyDescent="0.35">
      <c r="A609" s="107" t="s">
        <v>79</v>
      </c>
      <c r="B609" s="107" t="s">
        <v>19</v>
      </c>
      <c r="C609" s="110">
        <v>8</v>
      </c>
      <c r="D609" s="109">
        <v>88226.15659574981</v>
      </c>
      <c r="E609" s="109">
        <v>3385233.790376897</v>
      </c>
    </row>
    <row r="610" spans="1:5" x14ac:dyDescent="0.35">
      <c r="A610" s="107" t="s">
        <v>79</v>
      </c>
      <c r="B610" s="107" t="s">
        <v>19</v>
      </c>
      <c r="C610" s="110">
        <v>9</v>
      </c>
      <c r="D610" s="109">
        <v>94886.676240187924</v>
      </c>
      <c r="E610" s="109">
        <v>3243032.0447291289</v>
      </c>
    </row>
    <row r="611" spans="1:5" x14ac:dyDescent="0.35">
      <c r="A611" s="107" t="s">
        <v>79</v>
      </c>
      <c r="B611" s="107" t="s">
        <v>19</v>
      </c>
      <c r="C611" s="110">
        <v>10</v>
      </c>
      <c r="D611" s="109">
        <v>73760.973182482718</v>
      </c>
      <c r="E611" s="109">
        <v>1796400.2879909959</v>
      </c>
    </row>
    <row r="612" spans="1:5" x14ac:dyDescent="0.35">
      <c r="A612" s="107" t="s">
        <v>79</v>
      </c>
      <c r="B612" s="107" t="s">
        <v>19</v>
      </c>
      <c r="C612" s="110">
        <v>11</v>
      </c>
      <c r="D612" s="109">
        <v>65193.479221898429</v>
      </c>
      <c r="E612" s="109">
        <v>1773856.8612844071</v>
      </c>
    </row>
    <row r="613" spans="1:5" x14ac:dyDescent="0.35">
      <c r="A613" s="107" t="s">
        <v>79</v>
      </c>
      <c r="B613" s="107" t="s">
        <v>19</v>
      </c>
      <c r="C613" s="110">
        <v>12</v>
      </c>
      <c r="D613" s="109">
        <v>69822.347144280851</v>
      </c>
      <c r="E613" s="109">
        <v>1876687.1554916799</v>
      </c>
    </row>
    <row r="614" spans="1:5" x14ac:dyDescent="0.35">
      <c r="A614" s="107" t="s">
        <v>79</v>
      </c>
      <c r="B614" s="107" t="s">
        <v>20</v>
      </c>
      <c r="C614" s="110">
        <v>1</v>
      </c>
      <c r="D614" s="109">
        <v>0</v>
      </c>
      <c r="E614" s="109">
        <v>0</v>
      </c>
    </row>
    <row r="615" spans="1:5" x14ac:dyDescent="0.35">
      <c r="A615" s="107" t="s">
        <v>79</v>
      </c>
      <c r="B615" s="107" t="s">
        <v>20</v>
      </c>
      <c r="C615" s="110">
        <v>2</v>
      </c>
      <c r="D615" s="109">
        <v>0</v>
      </c>
      <c r="E615" s="109">
        <v>0</v>
      </c>
    </row>
    <row r="616" spans="1:5" x14ac:dyDescent="0.35">
      <c r="A616" s="107" t="s">
        <v>79</v>
      </c>
      <c r="B616" s="107" t="s">
        <v>20</v>
      </c>
      <c r="C616" s="110">
        <v>3</v>
      </c>
      <c r="D616" s="109">
        <v>0</v>
      </c>
      <c r="E616" s="109">
        <v>0</v>
      </c>
    </row>
    <row r="617" spans="1:5" x14ac:dyDescent="0.35">
      <c r="A617" s="107" t="s">
        <v>79</v>
      </c>
      <c r="B617" s="107" t="s">
        <v>20</v>
      </c>
      <c r="C617" s="110">
        <v>4</v>
      </c>
      <c r="D617" s="109">
        <v>0</v>
      </c>
      <c r="E617" s="109">
        <v>0</v>
      </c>
    </row>
    <row r="618" spans="1:5" x14ac:dyDescent="0.35">
      <c r="A618" s="107" t="s">
        <v>79</v>
      </c>
      <c r="B618" s="107" t="s">
        <v>20</v>
      </c>
      <c r="C618" s="110">
        <v>5</v>
      </c>
      <c r="D618" s="109">
        <v>0</v>
      </c>
      <c r="E618" s="109">
        <v>0</v>
      </c>
    </row>
    <row r="619" spans="1:5" x14ac:dyDescent="0.35">
      <c r="A619" s="107" t="s">
        <v>79</v>
      </c>
      <c r="B619" s="107" t="s">
        <v>20</v>
      </c>
      <c r="C619" s="110">
        <v>6</v>
      </c>
      <c r="D619" s="109">
        <v>0</v>
      </c>
      <c r="E619" s="109">
        <v>0</v>
      </c>
    </row>
    <row r="620" spans="1:5" x14ac:dyDescent="0.35">
      <c r="A620" s="107" t="s">
        <v>79</v>
      </c>
      <c r="B620" s="107" t="s">
        <v>20</v>
      </c>
      <c r="C620" s="110">
        <v>7</v>
      </c>
      <c r="D620" s="109">
        <v>0</v>
      </c>
      <c r="E620" s="109">
        <v>0</v>
      </c>
    </row>
    <row r="621" spans="1:5" x14ac:dyDescent="0.35">
      <c r="A621" s="107" t="s">
        <v>79</v>
      </c>
      <c r="B621" s="107" t="s">
        <v>20</v>
      </c>
      <c r="C621" s="110">
        <v>8</v>
      </c>
      <c r="D621" s="109">
        <v>0</v>
      </c>
      <c r="E621" s="109">
        <v>0</v>
      </c>
    </row>
    <row r="622" spans="1:5" x14ac:dyDescent="0.35">
      <c r="A622" s="107" t="s">
        <v>79</v>
      </c>
      <c r="B622" s="107" t="s">
        <v>20</v>
      </c>
      <c r="C622" s="110">
        <v>9</v>
      </c>
      <c r="D622" s="109">
        <v>0</v>
      </c>
      <c r="E622" s="109">
        <v>0</v>
      </c>
    </row>
    <row r="623" spans="1:5" x14ac:dyDescent="0.35">
      <c r="A623" s="107" t="s">
        <v>79</v>
      </c>
      <c r="B623" s="107" t="s">
        <v>20</v>
      </c>
      <c r="C623" s="110">
        <v>10</v>
      </c>
      <c r="D623" s="109">
        <v>0.25</v>
      </c>
      <c r="E623" s="109">
        <v>0</v>
      </c>
    </row>
    <row r="624" spans="1:5" x14ac:dyDescent="0.35">
      <c r="A624" s="107" t="s">
        <v>79</v>
      </c>
      <c r="B624" s="107" t="s">
        <v>20</v>
      </c>
      <c r="C624" s="110">
        <v>11</v>
      </c>
      <c r="D624" s="109">
        <v>0</v>
      </c>
      <c r="E624" s="109">
        <v>0</v>
      </c>
    </row>
    <row r="625" spans="1:5" x14ac:dyDescent="0.35">
      <c r="A625" s="107" t="s">
        <v>79</v>
      </c>
      <c r="B625" s="107" t="s">
        <v>20</v>
      </c>
      <c r="C625" s="110">
        <v>12</v>
      </c>
      <c r="D625" s="109">
        <v>0</v>
      </c>
      <c r="E625" s="109">
        <v>0</v>
      </c>
    </row>
    <row r="626" spans="1:5" x14ac:dyDescent="0.35">
      <c r="A626" s="107" t="s">
        <v>79</v>
      </c>
      <c r="B626" s="107" t="s">
        <v>383</v>
      </c>
      <c r="C626" s="110">
        <v>1</v>
      </c>
      <c r="D626" s="109">
        <v>29.519999772310239</v>
      </c>
      <c r="E626" s="109">
        <v>1908.8123495377679</v>
      </c>
    </row>
    <row r="627" spans="1:5" x14ac:dyDescent="0.35">
      <c r="A627" s="107" t="s">
        <v>79</v>
      </c>
      <c r="B627" s="107" t="s">
        <v>383</v>
      </c>
      <c r="C627" s="110">
        <v>2</v>
      </c>
      <c r="D627" s="109">
        <v>258.95999199151981</v>
      </c>
      <c r="E627" s="109">
        <v>25510.255170367011</v>
      </c>
    </row>
    <row r="628" spans="1:5" x14ac:dyDescent="0.35">
      <c r="A628" s="107" t="s">
        <v>79</v>
      </c>
      <c r="B628" s="107" t="s">
        <v>383</v>
      </c>
      <c r="C628" s="110">
        <v>3</v>
      </c>
      <c r="D628" s="109">
        <v>202.07999485731139</v>
      </c>
      <c r="E628" s="109">
        <v>20009.091514014599</v>
      </c>
    </row>
    <row r="629" spans="1:5" x14ac:dyDescent="0.35">
      <c r="A629" s="107" t="s">
        <v>79</v>
      </c>
      <c r="B629" s="107" t="s">
        <v>383</v>
      </c>
      <c r="C629" s="110">
        <v>4</v>
      </c>
      <c r="D629" s="109">
        <v>292.79999047517759</v>
      </c>
      <c r="E629" s="109">
        <v>24804.397697500121</v>
      </c>
    </row>
    <row r="630" spans="1:5" x14ac:dyDescent="0.35">
      <c r="A630" s="107" t="s">
        <v>79</v>
      </c>
      <c r="B630" s="107" t="s">
        <v>383</v>
      </c>
      <c r="C630" s="110">
        <v>5</v>
      </c>
      <c r="D630" s="109">
        <v>841.44001328945228</v>
      </c>
      <c r="E630" s="109">
        <v>66987.735487878002</v>
      </c>
    </row>
    <row r="631" spans="1:5" x14ac:dyDescent="0.35">
      <c r="A631" s="107" t="s">
        <v>79</v>
      </c>
      <c r="B631" s="107" t="s">
        <v>383</v>
      </c>
      <c r="C631" s="110">
        <v>6</v>
      </c>
      <c r="D631" s="109">
        <v>1400.4000022411351</v>
      </c>
      <c r="E631" s="109">
        <v>108898.4123204658</v>
      </c>
    </row>
    <row r="632" spans="1:5" x14ac:dyDescent="0.35">
      <c r="A632" s="107" t="s">
        <v>79</v>
      </c>
      <c r="B632" s="107" t="s">
        <v>383</v>
      </c>
      <c r="C632" s="110">
        <v>7</v>
      </c>
      <c r="D632" s="109">
        <v>1364.64004397392</v>
      </c>
      <c r="E632" s="109">
        <v>120086.3751692777</v>
      </c>
    </row>
    <row r="633" spans="1:5" x14ac:dyDescent="0.35">
      <c r="A633" s="107" t="s">
        <v>79</v>
      </c>
      <c r="B633" s="107" t="s">
        <v>383</v>
      </c>
      <c r="C633" s="110">
        <v>8</v>
      </c>
      <c r="D633" s="109">
        <v>1328.8800318241131</v>
      </c>
      <c r="E633" s="109">
        <v>108128.91268022321</v>
      </c>
    </row>
    <row r="634" spans="1:5" x14ac:dyDescent="0.35">
      <c r="A634" s="107" t="s">
        <v>79</v>
      </c>
      <c r="B634" s="107" t="s">
        <v>383</v>
      </c>
      <c r="C634" s="110">
        <v>9</v>
      </c>
      <c r="D634" s="109">
        <v>809.76002609729721</v>
      </c>
      <c r="E634" s="109">
        <v>74451.653848452814</v>
      </c>
    </row>
    <row r="635" spans="1:5" x14ac:dyDescent="0.35">
      <c r="A635" s="107" t="s">
        <v>79</v>
      </c>
      <c r="B635" s="107" t="s">
        <v>383</v>
      </c>
      <c r="C635" s="110">
        <v>10</v>
      </c>
      <c r="D635" s="109">
        <v>631.88000655174267</v>
      </c>
      <c r="E635" s="109">
        <v>47582.241127285932</v>
      </c>
    </row>
    <row r="636" spans="1:5" x14ac:dyDescent="0.35">
      <c r="A636" s="107" t="s">
        <v>79</v>
      </c>
      <c r="B636" s="107" t="s">
        <v>383</v>
      </c>
      <c r="C636" s="110">
        <v>11</v>
      </c>
      <c r="D636" s="109">
        <v>494.12000554800022</v>
      </c>
      <c r="E636" s="109">
        <v>37584.17202296808</v>
      </c>
    </row>
    <row r="637" spans="1:5" x14ac:dyDescent="0.35">
      <c r="A637" s="107" t="s">
        <v>79</v>
      </c>
      <c r="B637" s="107" t="s">
        <v>383</v>
      </c>
      <c r="C637" s="110">
        <v>12</v>
      </c>
      <c r="D637" s="109">
        <v>443.30015206627291</v>
      </c>
      <c r="E637" s="109">
        <v>40737.105287361323</v>
      </c>
    </row>
    <row r="638" spans="1:5" x14ac:dyDescent="0.35">
      <c r="A638" s="107" t="s">
        <v>79</v>
      </c>
      <c r="B638" s="107" t="s">
        <v>382</v>
      </c>
      <c r="C638" s="110">
        <v>1</v>
      </c>
      <c r="D638" s="109">
        <v>62821.650819206247</v>
      </c>
      <c r="E638" s="109">
        <v>4583217.7591452776</v>
      </c>
    </row>
    <row r="639" spans="1:5" x14ac:dyDescent="0.35">
      <c r="A639" s="107" t="s">
        <v>79</v>
      </c>
      <c r="B639" s="107" t="s">
        <v>382</v>
      </c>
      <c r="C639" s="110">
        <v>2</v>
      </c>
      <c r="D639" s="109">
        <v>40554.729231014258</v>
      </c>
      <c r="E639" s="109">
        <v>2944151.361776412</v>
      </c>
    </row>
    <row r="640" spans="1:5" x14ac:dyDescent="0.35">
      <c r="A640" s="107" t="s">
        <v>79</v>
      </c>
      <c r="B640" s="107" t="s">
        <v>382</v>
      </c>
      <c r="C640" s="110">
        <v>3</v>
      </c>
      <c r="D640" s="109">
        <v>30823.53138023377</v>
      </c>
      <c r="E640" s="109">
        <v>2400917.4647014118</v>
      </c>
    </row>
    <row r="641" spans="1:5" x14ac:dyDescent="0.35">
      <c r="A641" s="107" t="s">
        <v>79</v>
      </c>
      <c r="B641" s="107" t="s">
        <v>382</v>
      </c>
      <c r="C641" s="110">
        <v>4</v>
      </c>
      <c r="D641" s="109">
        <v>20233.751786603942</v>
      </c>
      <c r="E641" s="109">
        <v>1547325.6382915881</v>
      </c>
    </row>
    <row r="642" spans="1:5" x14ac:dyDescent="0.35">
      <c r="A642" s="107" t="s">
        <v>79</v>
      </c>
      <c r="B642" s="107" t="s">
        <v>382</v>
      </c>
      <c r="C642" s="110">
        <v>5</v>
      </c>
      <c r="D642" s="109">
        <v>28250.006556177141</v>
      </c>
      <c r="E642" s="109">
        <v>1994867.6113099861</v>
      </c>
    </row>
    <row r="643" spans="1:5" x14ac:dyDescent="0.35">
      <c r="A643" s="107" t="s">
        <v>79</v>
      </c>
      <c r="B643" s="107" t="s">
        <v>382</v>
      </c>
      <c r="C643" s="110">
        <v>6</v>
      </c>
      <c r="D643" s="109">
        <v>32662.291389780039</v>
      </c>
      <c r="E643" s="109">
        <v>2115967.367268113</v>
      </c>
    </row>
    <row r="644" spans="1:5" x14ac:dyDescent="0.35">
      <c r="A644" s="107" t="s">
        <v>79</v>
      </c>
      <c r="B644" s="107" t="s">
        <v>382</v>
      </c>
      <c r="C644" s="110">
        <v>7</v>
      </c>
      <c r="D644" s="109">
        <v>33005.649246435183</v>
      </c>
      <c r="E644" s="109">
        <v>2111938.8087902311</v>
      </c>
    </row>
    <row r="645" spans="1:5" x14ac:dyDescent="0.35">
      <c r="A645" s="107" t="s">
        <v>79</v>
      </c>
      <c r="B645" s="107" t="s">
        <v>382</v>
      </c>
      <c r="C645" s="110">
        <v>8</v>
      </c>
      <c r="D645" s="109">
        <v>28480.63658569337</v>
      </c>
      <c r="E645" s="109">
        <v>1820830.114278055</v>
      </c>
    </row>
    <row r="646" spans="1:5" x14ac:dyDescent="0.35">
      <c r="A646" s="107" t="s">
        <v>79</v>
      </c>
      <c r="B646" s="107" t="s">
        <v>382</v>
      </c>
      <c r="C646" s="110">
        <v>9</v>
      </c>
      <c r="D646" s="109">
        <v>33895.646063442233</v>
      </c>
      <c r="E646" s="109">
        <v>1927652.122903195</v>
      </c>
    </row>
    <row r="647" spans="1:5" x14ac:dyDescent="0.35">
      <c r="A647" s="107" t="s">
        <v>79</v>
      </c>
      <c r="B647" s="107" t="s">
        <v>382</v>
      </c>
      <c r="C647" s="110">
        <v>10</v>
      </c>
      <c r="D647" s="109">
        <v>73735.199999999997</v>
      </c>
      <c r="E647" s="109">
        <v>2707298.217644338</v>
      </c>
    </row>
    <row r="648" spans="1:5" x14ac:dyDescent="0.35">
      <c r="A648" s="107" t="s">
        <v>79</v>
      </c>
      <c r="B648" s="107" t="s">
        <v>382</v>
      </c>
      <c r="C648" s="110">
        <v>11</v>
      </c>
      <c r="D648" s="109">
        <v>80438.399999999994</v>
      </c>
      <c r="E648" s="109">
        <v>3089465.8512233682</v>
      </c>
    </row>
    <row r="649" spans="1:5" x14ac:dyDescent="0.35">
      <c r="A649" s="107" t="s">
        <v>79</v>
      </c>
      <c r="B649" s="107" t="s">
        <v>382</v>
      </c>
      <c r="C649" s="110">
        <v>12</v>
      </c>
      <c r="D649" s="109">
        <v>82532.923202819817</v>
      </c>
      <c r="E649" s="109">
        <v>3266785.458547289</v>
      </c>
    </row>
    <row r="650" spans="1:5" x14ac:dyDescent="0.35">
      <c r="A650" s="107" t="s">
        <v>79</v>
      </c>
      <c r="B650" s="107" t="s">
        <v>381</v>
      </c>
      <c r="C650" s="110">
        <v>1</v>
      </c>
      <c r="D650" s="109">
        <v>521.5200079679488</v>
      </c>
      <c r="E650" s="109">
        <v>50767.579435886211</v>
      </c>
    </row>
    <row r="651" spans="1:5" x14ac:dyDescent="0.35">
      <c r="A651" s="107" t="s">
        <v>79</v>
      </c>
      <c r="B651" s="107" t="s">
        <v>381</v>
      </c>
      <c r="C651" s="110">
        <v>2</v>
      </c>
      <c r="D651" s="109">
        <v>960.24000126123383</v>
      </c>
      <c r="E651" s="109">
        <v>91794.00356996237</v>
      </c>
    </row>
    <row r="652" spans="1:5" x14ac:dyDescent="0.35">
      <c r="A652" s="107" t="s">
        <v>79</v>
      </c>
      <c r="B652" s="107" t="s">
        <v>381</v>
      </c>
      <c r="C652" s="110">
        <v>3</v>
      </c>
      <c r="D652" s="109">
        <v>960.96001601219143</v>
      </c>
      <c r="E652" s="109">
        <v>95605.585942658334</v>
      </c>
    </row>
    <row r="653" spans="1:5" x14ac:dyDescent="0.35">
      <c r="A653" s="107" t="s">
        <v>79</v>
      </c>
      <c r="B653" s="107" t="s">
        <v>381</v>
      </c>
      <c r="C653" s="110">
        <v>4</v>
      </c>
      <c r="D653" s="109">
        <v>2304.170122509905</v>
      </c>
      <c r="E653" s="109">
        <v>164920.63200646621</v>
      </c>
    </row>
    <row r="654" spans="1:5" x14ac:dyDescent="0.35">
      <c r="A654" s="107" t="s">
        <v>79</v>
      </c>
      <c r="B654" s="107" t="s">
        <v>381</v>
      </c>
      <c r="C654" s="110">
        <v>5</v>
      </c>
      <c r="D654" s="109">
        <v>2529.600073337554</v>
      </c>
      <c r="E654" s="109">
        <v>203809.94483794199</v>
      </c>
    </row>
    <row r="655" spans="1:5" x14ac:dyDescent="0.35">
      <c r="A655" s="107" t="s">
        <v>79</v>
      </c>
      <c r="B655" s="107" t="s">
        <v>381</v>
      </c>
      <c r="C655" s="110">
        <v>6</v>
      </c>
      <c r="D655" s="109">
        <v>2448.0000772476192</v>
      </c>
      <c r="E655" s="109">
        <v>190314.39686513759</v>
      </c>
    </row>
    <row r="656" spans="1:5" x14ac:dyDescent="0.35">
      <c r="A656" s="107" t="s">
        <v>79</v>
      </c>
      <c r="B656" s="107" t="s">
        <v>381</v>
      </c>
      <c r="C656" s="110">
        <v>7</v>
      </c>
      <c r="D656" s="109">
        <v>2383.4400920867911</v>
      </c>
      <c r="E656" s="109">
        <v>207221.86771561039</v>
      </c>
    </row>
    <row r="657" spans="1:5" x14ac:dyDescent="0.35">
      <c r="A657" s="107" t="s">
        <v>79</v>
      </c>
      <c r="B657" s="107" t="s">
        <v>381</v>
      </c>
      <c r="C657" s="110">
        <v>8</v>
      </c>
      <c r="D657" s="109">
        <v>2023.2000513076771</v>
      </c>
      <c r="E657" s="109">
        <v>159374.11243383129</v>
      </c>
    </row>
    <row r="658" spans="1:5" x14ac:dyDescent="0.35">
      <c r="A658" s="107" t="s">
        <v>79</v>
      </c>
      <c r="B658" s="107" t="s">
        <v>381</v>
      </c>
      <c r="C658" s="110">
        <v>9</v>
      </c>
      <c r="D658" s="109">
        <v>2111.0400552749629</v>
      </c>
      <c r="E658" s="109">
        <v>194716.69199949849</v>
      </c>
    </row>
    <row r="659" spans="1:5" x14ac:dyDescent="0.35">
      <c r="A659" s="107" t="s">
        <v>79</v>
      </c>
      <c r="B659" s="107" t="s">
        <v>381</v>
      </c>
      <c r="C659" s="110">
        <v>10</v>
      </c>
      <c r="D659" s="109">
        <v>1721.399984359741</v>
      </c>
      <c r="E659" s="109">
        <v>127813.0718827102</v>
      </c>
    </row>
    <row r="660" spans="1:5" x14ac:dyDescent="0.35">
      <c r="A660" s="107" t="s">
        <v>79</v>
      </c>
      <c r="B660" s="107" t="s">
        <v>381</v>
      </c>
      <c r="C660" s="110">
        <v>11</v>
      </c>
      <c r="D660" s="109">
        <v>1761.60003042221</v>
      </c>
      <c r="E660" s="109">
        <v>134139.87772582969</v>
      </c>
    </row>
    <row r="661" spans="1:5" x14ac:dyDescent="0.35">
      <c r="A661" s="107" t="s">
        <v>79</v>
      </c>
      <c r="B661" s="107" t="s">
        <v>381</v>
      </c>
      <c r="C661" s="110">
        <v>12</v>
      </c>
      <c r="D661" s="109">
        <v>1710.8599860668171</v>
      </c>
      <c r="E661" s="109">
        <v>155687.3335810657</v>
      </c>
    </row>
    <row r="662" spans="1:5" x14ac:dyDescent="0.35">
      <c r="A662" s="107" t="s">
        <v>79</v>
      </c>
      <c r="B662" s="107" t="s">
        <v>380</v>
      </c>
      <c r="C662" s="110">
        <v>1</v>
      </c>
      <c r="D662" s="109">
        <v>2034.526997641969</v>
      </c>
      <c r="E662" s="109">
        <v>157029.16527606139</v>
      </c>
    </row>
    <row r="663" spans="1:5" x14ac:dyDescent="0.35">
      <c r="A663" s="107" t="s">
        <v>79</v>
      </c>
      <c r="B663" s="107" t="s">
        <v>380</v>
      </c>
      <c r="C663" s="110">
        <v>2</v>
      </c>
      <c r="D663" s="109">
        <v>1528.138890953132</v>
      </c>
      <c r="E663" s="109">
        <v>113517.33789697661</v>
      </c>
    </row>
    <row r="664" spans="1:5" x14ac:dyDescent="0.35">
      <c r="A664" s="107" t="s">
        <v>79</v>
      </c>
      <c r="B664" s="107" t="s">
        <v>380</v>
      </c>
      <c r="C664" s="110">
        <v>3</v>
      </c>
      <c r="D664" s="109">
        <v>1701.0016002252239</v>
      </c>
      <c r="E664" s="109">
        <v>133202.2059099825</v>
      </c>
    </row>
    <row r="665" spans="1:5" x14ac:dyDescent="0.35">
      <c r="A665" s="107" t="s">
        <v>79</v>
      </c>
      <c r="B665" s="107" t="s">
        <v>380</v>
      </c>
      <c r="C665" s="110">
        <v>4</v>
      </c>
      <c r="D665" s="109">
        <v>1162.4067583949591</v>
      </c>
      <c r="E665" s="109">
        <v>88360.32495078769</v>
      </c>
    </row>
    <row r="666" spans="1:5" x14ac:dyDescent="0.35">
      <c r="A666" s="107" t="s">
        <v>79</v>
      </c>
      <c r="B666" s="107" t="s">
        <v>380</v>
      </c>
      <c r="C666" s="110">
        <v>5</v>
      </c>
      <c r="D666" s="109">
        <v>757.68387616768757</v>
      </c>
      <c r="E666" s="109">
        <v>53439.283959881774</v>
      </c>
    </row>
    <row r="667" spans="1:5" x14ac:dyDescent="0.35">
      <c r="A667" s="107" t="s">
        <v>79</v>
      </c>
      <c r="B667" s="107" t="s">
        <v>380</v>
      </c>
      <c r="C667" s="110">
        <v>6</v>
      </c>
      <c r="D667" s="109">
        <v>610.82693127100788</v>
      </c>
      <c r="E667" s="109">
        <v>39129.243978788028</v>
      </c>
    </row>
    <row r="668" spans="1:5" x14ac:dyDescent="0.35">
      <c r="A668" s="107" t="s">
        <v>79</v>
      </c>
      <c r="B668" s="107" t="s">
        <v>380</v>
      </c>
      <c r="C668" s="110">
        <v>7</v>
      </c>
      <c r="D668" s="109">
        <v>822.17201247214769</v>
      </c>
      <c r="E668" s="109">
        <v>50839.362699343583</v>
      </c>
    </row>
    <row r="669" spans="1:5" x14ac:dyDescent="0.35">
      <c r="A669" s="107" t="s">
        <v>79</v>
      </c>
      <c r="B669" s="107" t="s">
        <v>380</v>
      </c>
      <c r="C669" s="110">
        <v>8</v>
      </c>
      <c r="D669" s="109">
        <v>1193.4555750589</v>
      </c>
      <c r="E669" s="109">
        <v>71809.335934197909</v>
      </c>
    </row>
    <row r="670" spans="1:5" x14ac:dyDescent="0.35">
      <c r="A670" s="107" t="s">
        <v>79</v>
      </c>
      <c r="B670" s="107" t="s">
        <v>380</v>
      </c>
      <c r="C670" s="110">
        <v>9</v>
      </c>
      <c r="D670" s="109">
        <v>1391.608761272003</v>
      </c>
      <c r="E670" s="109">
        <v>74397.994974656118</v>
      </c>
    </row>
    <row r="671" spans="1:5" x14ac:dyDescent="0.35">
      <c r="A671" s="107" t="s">
        <v>79</v>
      </c>
      <c r="B671" s="107" t="s">
        <v>380</v>
      </c>
      <c r="C671" s="110">
        <v>10</v>
      </c>
      <c r="D671" s="109">
        <v>1926.570747354667</v>
      </c>
      <c r="E671" s="109">
        <v>33277.936074599107</v>
      </c>
    </row>
    <row r="672" spans="1:5" x14ac:dyDescent="0.35">
      <c r="A672" s="107" t="s">
        <v>79</v>
      </c>
      <c r="B672" s="107" t="s">
        <v>380</v>
      </c>
      <c r="C672" s="110">
        <v>11</v>
      </c>
      <c r="D672" s="109">
        <v>1470.363776284338</v>
      </c>
      <c r="E672" s="109">
        <v>31824.733936799341</v>
      </c>
    </row>
    <row r="673" spans="1:5" x14ac:dyDescent="0.35">
      <c r="A673" s="107" t="s">
        <v>79</v>
      </c>
      <c r="B673" s="107" t="s">
        <v>380</v>
      </c>
      <c r="C673" s="110">
        <v>12</v>
      </c>
      <c r="D673" s="109">
        <v>2395.334592505722</v>
      </c>
      <c r="E673" s="109">
        <v>61304.932494799687</v>
      </c>
    </row>
    <row r="674" spans="1:5" x14ac:dyDescent="0.35">
      <c r="A674" s="107" t="s">
        <v>79</v>
      </c>
      <c r="B674" s="107" t="s">
        <v>379</v>
      </c>
      <c r="C674" s="110">
        <v>1</v>
      </c>
      <c r="D674" s="109">
        <v>1565.161575985373</v>
      </c>
      <c r="E674" s="109">
        <v>115506.5922478174</v>
      </c>
    </row>
    <row r="675" spans="1:5" x14ac:dyDescent="0.35">
      <c r="A675" s="107" t="s">
        <v>79</v>
      </c>
      <c r="B675" s="107" t="s">
        <v>379</v>
      </c>
      <c r="C675" s="110">
        <v>2</v>
      </c>
      <c r="D675" s="109">
        <v>1367.4280957791991</v>
      </c>
      <c r="E675" s="109">
        <v>97023.492341224774</v>
      </c>
    </row>
    <row r="676" spans="1:5" x14ac:dyDescent="0.35">
      <c r="A676" s="107" t="s">
        <v>79</v>
      </c>
      <c r="B676" s="107" t="s">
        <v>379</v>
      </c>
      <c r="C676" s="110">
        <v>3</v>
      </c>
      <c r="D676" s="109">
        <v>1290.191912498598</v>
      </c>
      <c r="E676" s="109">
        <v>96357.777338978762</v>
      </c>
    </row>
    <row r="677" spans="1:5" x14ac:dyDescent="0.35">
      <c r="A677" s="107" t="s">
        <v>79</v>
      </c>
      <c r="B677" s="107" t="s">
        <v>379</v>
      </c>
      <c r="C677" s="110">
        <v>4</v>
      </c>
      <c r="D677" s="109">
        <v>928.52530847516539</v>
      </c>
      <c r="E677" s="109">
        <v>67524.883073495628</v>
      </c>
    </row>
    <row r="678" spans="1:5" x14ac:dyDescent="0.35">
      <c r="A678" s="107" t="s">
        <v>79</v>
      </c>
      <c r="B678" s="107" t="s">
        <v>379</v>
      </c>
      <c r="C678" s="110">
        <v>5</v>
      </c>
      <c r="D678" s="109">
        <v>686.49838337036897</v>
      </c>
      <c r="E678" s="109">
        <v>47549.162060909308</v>
      </c>
    </row>
    <row r="679" spans="1:5" x14ac:dyDescent="0.35">
      <c r="A679" s="107" t="s">
        <v>79</v>
      </c>
      <c r="B679" s="107" t="s">
        <v>379</v>
      </c>
      <c r="C679" s="110">
        <v>6</v>
      </c>
      <c r="D679" s="109">
        <v>502.94294890800842</v>
      </c>
      <c r="E679" s="109">
        <v>32730.767966114981</v>
      </c>
    </row>
    <row r="680" spans="1:5" x14ac:dyDescent="0.35">
      <c r="A680" s="107" t="s">
        <v>79</v>
      </c>
      <c r="B680" s="107" t="s">
        <v>379</v>
      </c>
      <c r="C680" s="110">
        <v>7</v>
      </c>
      <c r="D680" s="109">
        <v>577.91987781051739</v>
      </c>
      <c r="E680" s="109">
        <v>36562.698397860739</v>
      </c>
    </row>
    <row r="681" spans="1:5" x14ac:dyDescent="0.35">
      <c r="A681" s="107" t="s">
        <v>79</v>
      </c>
      <c r="B681" s="107" t="s">
        <v>379</v>
      </c>
      <c r="C681" s="110">
        <v>8</v>
      </c>
      <c r="D681" s="109">
        <v>775.14424139130392</v>
      </c>
      <c r="E681" s="109">
        <v>47625.41171047392</v>
      </c>
    </row>
    <row r="682" spans="1:5" x14ac:dyDescent="0.35">
      <c r="A682" s="107" t="s">
        <v>79</v>
      </c>
      <c r="B682" s="107" t="s">
        <v>379</v>
      </c>
      <c r="C682" s="110">
        <v>9</v>
      </c>
      <c r="D682" s="109">
        <v>1020.397340340665</v>
      </c>
      <c r="E682" s="109">
        <v>54711.302864118763</v>
      </c>
    </row>
    <row r="683" spans="1:5" x14ac:dyDescent="0.35">
      <c r="A683" s="107" t="s">
        <v>79</v>
      </c>
      <c r="B683" s="107" t="s">
        <v>379</v>
      </c>
      <c r="C683" s="110">
        <v>10</v>
      </c>
      <c r="D683" s="109">
        <v>1180.723936522299</v>
      </c>
      <c r="E683" s="109">
        <v>22368.805766316051</v>
      </c>
    </row>
    <row r="684" spans="1:5" x14ac:dyDescent="0.35">
      <c r="A684" s="107" t="s">
        <v>79</v>
      </c>
      <c r="B684" s="107" t="s">
        <v>379</v>
      </c>
      <c r="C684" s="110">
        <v>11</v>
      </c>
      <c r="D684" s="109">
        <v>1368.7731191575749</v>
      </c>
      <c r="E684" s="109">
        <v>30576.4539770956</v>
      </c>
    </row>
    <row r="685" spans="1:5" x14ac:dyDescent="0.35">
      <c r="A685" s="107" t="s">
        <v>79</v>
      </c>
      <c r="B685" s="107" t="s">
        <v>379</v>
      </c>
      <c r="C685" s="110">
        <v>12</v>
      </c>
      <c r="D685" s="109">
        <v>1469.315634637765</v>
      </c>
      <c r="E685" s="109">
        <v>38930.299983500117</v>
      </c>
    </row>
    <row r="686" spans="1:5" x14ac:dyDescent="0.35">
      <c r="A686" s="107" t="s">
        <v>79</v>
      </c>
      <c r="B686" s="107" t="s">
        <v>378</v>
      </c>
      <c r="C686" s="110">
        <v>1</v>
      </c>
      <c r="D686" s="109">
        <v>722.61129061166605</v>
      </c>
      <c r="E686" s="109">
        <v>55746.638417728223</v>
      </c>
    </row>
    <row r="687" spans="1:5" x14ac:dyDescent="0.35">
      <c r="A687" s="107" t="s">
        <v>79</v>
      </c>
      <c r="B687" s="107" t="s">
        <v>378</v>
      </c>
      <c r="C687" s="110">
        <v>2</v>
      </c>
      <c r="D687" s="109">
        <v>552.05464471332675</v>
      </c>
      <c r="E687" s="109">
        <v>40997.210099572483</v>
      </c>
    </row>
    <row r="688" spans="1:5" x14ac:dyDescent="0.35">
      <c r="A688" s="107" t="s">
        <v>79</v>
      </c>
      <c r="B688" s="107" t="s">
        <v>378</v>
      </c>
      <c r="C688" s="110">
        <v>3</v>
      </c>
      <c r="D688" s="109">
        <v>552.79163817634662</v>
      </c>
      <c r="E688" s="109">
        <v>43270.611403712028</v>
      </c>
    </row>
    <row r="689" spans="1:5" x14ac:dyDescent="0.35">
      <c r="A689" s="107" t="s">
        <v>79</v>
      </c>
      <c r="B689" s="107" t="s">
        <v>378</v>
      </c>
      <c r="C689" s="110">
        <v>4</v>
      </c>
      <c r="D689" s="109">
        <v>407.50435089148641</v>
      </c>
      <c r="E689" s="109">
        <v>30951.607835050501</v>
      </c>
    </row>
    <row r="690" spans="1:5" x14ac:dyDescent="0.35">
      <c r="A690" s="107" t="s">
        <v>79</v>
      </c>
      <c r="B690" s="107" t="s">
        <v>378</v>
      </c>
      <c r="C690" s="110">
        <v>5</v>
      </c>
      <c r="D690" s="109">
        <v>246.20584860423111</v>
      </c>
      <c r="E690" s="109">
        <v>17356.47803558837</v>
      </c>
    </row>
    <row r="691" spans="1:5" x14ac:dyDescent="0.35">
      <c r="A691" s="107" t="s">
        <v>79</v>
      </c>
      <c r="B691" s="107" t="s">
        <v>378</v>
      </c>
      <c r="C691" s="110">
        <v>6</v>
      </c>
      <c r="D691" s="109">
        <v>188.89100635030289</v>
      </c>
      <c r="E691" s="109">
        <v>12103.899906825211</v>
      </c>
    </row>
    <row r="692" spans="1:5" x14ac:dyDescent="0.35">
      <c r="A692" s="107" t="s">
        <v>79</v>
      </c>
      <c r="B692" s="107" t="s">
        <v>378</v>
      </c>
      <c r="C692" s="110">
        <v>7</v>
      </c>
      <c r="D692" s="109">
        <v>255.8737796943557</v>
      </c>
      <c r="E692" s="109">
        <v>15819.253098599371</v>
      </c>
    </row>
    <row r="693" spans="1:5" x14ac:dyDescent="0.35">
      <c r="A693" s="107" t="s">
        <v>79</v>
      </c>
      <c r="B693" s="107" t="s">
        <v>378</v>
      </c>
      <c r="C693" s="110">
        <v>8</v>
      </c>
      <c r="D693" s="109">
        <v>395.22599890322169</v>
      </c>
      <c r="E693" s="109">
        <v>23770.895306197599</v>
      </c>
    </row>
    <row r="694" spans="1:5" x14ac:dyDescent="0.35">
      <c r="A694" s="107" t="s">
        <v>79</v>
      </c>
      <c r="B694" s="107" t="s">
        <v>378</v>
      </c>
      <c r="C694" s="110">
        <v>9</v>
      </c>
      <c r="D694" s="109">
        <v>503.09486775632581</v>
      </c>
      <c r="E694" s="109">
        <v>26884.84684266867</v>
      </c>
    </row>
    <row r="695" spans="1:5" x14ac:dyDescent="0.35">
      <c r="A695" s="107" t="s">
        <v>79</v>
      </c>
      <c r="B695" s="107" t="s">
        <v>378</v>
      </c>
      <c r="C695" s="110">
        <v>10</v>
      </c>
      <c r="D695" s="109">
        <v>605.21822490583861</v>
      </c>
      <c r="E695" s="109">
        <v>10381.348546498341</v>
      </c>
    </row>
    <row r="696" spans="1:5" x14ac:dyDescent="0.35">
      <c r="A696" s="107" t="s">
        <v>79</v>
      </c>
      <c r="B696" s="107" t="s">
        <v>378</v>
      </c>
      <c r="C696" s="110">
        <v>11</v>
      </c>
      <c r="D696" s="109">
        <v>668.48660040230288</v>
      </c>
      <c r="E696" s="109">
        <v>14420.94477471682</v>
      </c>
    </row>
    <row r="697" spans="1:5" x14ac:dyDescent="0.35">
      <c r="A697" s="107" t="s">
        <v>79</v>
      </c>
      <c r="B697" s="107" t="s">
        <v>378</v>
      </c>
      <c r="C697" s="110">
        <v>12</v>
      </c>
      <c r="D697" s="109">
        <v>788.88377179983445</v>
      </c>
      <c r="E697" s="109">
        <v>20291.52176452893</v>
      </c>
    </row>
    <row r="698" spans="1:5" x14ac:dyDescent="0.35">
      <c r="A698" s="107" t="s">
        <v>79</v>
      </c>
      <c r="B698" s="107" t="s">
        <v>377</v>
      </c>
      <c r="C698" s="110">
        <v>1</v>
      </c>
      <c r="D698" s="109">
        <v>911.24347456140208</v>
      </c>
      <c r="E698" s="109">
        <v>70574.0769709749</v>
      </c>
    </row>
    <row r="699" spans="1:5" x14ac:dyDescent="0.35">
      <c r="A699" s="107" t="s">
        <v>79</v>
      </c>
      <c r="B699" s="107" t="s">
        <v>377</v>
      </c>
      <c r="C699" s="110">
        <v>2</v>
      </c>
      <c r="D699" s="109">
        <v>1026.9346023345799</v>
      </c>
      <c r="E699" s="109">
        <v>76756.203805881654</v>
      </c>
    </row>
    <row r="700" spans="1:5" x14ac:dyDescent="0.35">
      <c r="A700" s="107" t="s">
        <v>79</v>
      </c>
      <c r="B700" s="107" t="s">
        <v>377</v>
      </c>
      <c r="C700" s="110">
        <v>3</v>
      </c>
      <c r="D700" s="109">
        <v>663.79443719114863</v>
      </c>
      <c r="E700" s="109">
        <v>52275.273480013449</v>
      </c>
    </row>
    <row r="701" spans="1:5" x14ac:dyDescent="0.35">
      <c r="A701" s="107" t="s">
        <v>79</v>
      </c>
      <c r="B701" s="107" t="s">
        <v>377</v>
      </c>
      <c r="C701" s="110">
        <v>4</v>
      </c>
      <c r="D701" s="109">
        <v>434.93105665141633</v>
      </c>
      <c r="E701" s="109">
        <v>33331.612025537397</v>
      </c>
    </row>
    <row r="702" spans="1:5" x14ac:dyDescent="0.35">
      <c r="A702" s="107" t="s">
        <v>79</v>
      </c>
      <c r="B702" s="107" t="s">
        <v>377</v>
      </c>
      <c r="C702" s="110">
        <v>5</v>
      </c>
      <c r="D702" s="109">
        <v>234.726515379982</v>
      </c>
      <c r="E702" s="109">
        <v>17177.65971114314</v>
      </c>
    </row>
    <row r="703" spans="1:5" x14ac:dyDescent="0.35">
      <c r="A703" s="107" t="s">
        <v>79</v>
      </c>
      <c r="B703" s="107" t="s">
        <v>377</v>
      </c>
      <c r="C703" s="110">
        <v>6</v>
      </c>
      <c r="D703" s="109">
        <v>170.12193345755679</v>
      </c>
      <c r="E703" s="109">
        <v>11507.83507515159</v>
      </c>
    </row>
    <row r="704" spans="1:5" x14ac:dyDescent="0.35">
      <c r="A704" s="107" t="s">
        <v>79</v>
      </c>
      <c r="B704" s="107" t="s">
        <v>377</v>
      </c>
      <c r="C704" s="110">
        <v>7</v>
      </c>
      <c r="D704" s="109">
        <v>246.47131468579749</v>
      </c>
      <c r="E704" s="109">
        <v>16104.94304737186</v>
      </c>
    </row>
    <row r="705" spans="1:5" x14ac:dyDescent="0.35">
      <c r="A705" s="107" t="s">
        <v>79</v>
      </c>
      <c r="B705" s="107" t="s">
        <v>377</v>
      </c>
      <c r="C705" s="110">
        <v>8</v>
      </c>
      <c r="D705" s="109">
        <v>360.39660455015581</v>
      </c>
      <c r="E705" s="109">
        <v>22379.02094763903</v>
      </c>
    </row>
    <row r="706" spans="1:5" x14ac:dyDescent="0.35">
      <c r="A706" s="107" t="s">
        <v>79</v>
      </c>
      <c r="B706" s="107" t="s">
        <v>377</v>
      </c>
      <c r="C706" s="110">
        <v>9</v>
      </c>
      <c r="D706" s="109">
        <v>537.36026896438807</v>
      </c>
      <c r="E706" s="109">
        <v>27331.332098262668</v>
      </c>
    </row>
    <row r="707" spans="1:5" x14ac:dyDescent="0.35">
      <c r="A707" s="107" t="s">
        <v>79</v>
      </c>
      <c r="B707" s="107" t="s">
        <v>377</v>
      </c>
      <c r="C707" s="110">
        <v>10</v>
      </c>
      <c r="D707" s="109">
        <v>687.97457859810731</v>
      </c>
      <c r="E707" s="109">
        <v>11119.194065554009</v>
      </c>
    </row>
    <row r="708" spans="1:5" x14ac:dyDescent="0.35">
      <c r="A708" s="107" t="s">
        <v>79</v>
      </c>
      <c r="B708" s="107" t="s">
        <v>377</v>
      </c>
      <c r="C708" s="110">
        <v>11</v>
      </c>
      <c r="D708" s="109">
        <v>604.28690980000943</v>
      </c>
      <c r="E708" s="109">
        <v>11302.55074389177</v>
      </c>
    </row>
    <row r="709" spans="1:5" x14ac:dyDescent="0.35">
      <c r="A709" s="107" t="s">
        <v>79</v>
      </c>
      <c r="B709" s="107" t="s">
        <v>377</v>
      </c>
      <c r="C709" s="110">
        <v>12</v>
      </c>
      <c r="D709" s="109">
        <v>943.30977606009219</v>
      </c>
      <c r="E709" s="109">
        <v>21423.034619434799</v>
      </c>
    </row>
    <row r="710" spans="1:5" x14ac:dyDescent="0.35">
      <c r="A710" s="107" t="s">
        <v>79</v>
      </c>
      <c r="B710" s="107" t="s">
        <v>376</v>
      </c>
      <c r="C710" s="110">
        <v>1</v>
      </c>
      <c r="D710" s="109">
        <v>26200.783999999989</v>
      </c>
      <c r="E710" s="109">
        <v>1936484.0393396281</v>
      </c>
    </row>
    <row r="711" spans="1:5" x14ac:dyDescent="0.35">
      <c r="A711" s="107" t="s">
        <v>79</v>
      </c>
      <c r="B711" s="107" t="s">
        <v>376</v>
      </c>
      <c r="C711" s="110">
        <v>2</v>
      </c>
      <c r="D711" s="109">
        <v>22158.311521801839</v>
      </c>
      <c r="E711" s="109">
        <v>1573815.5147366051</v>
      </c>
    </row>
    <row r="712" spans="1:5" x14ac:dyDescent="0.35">
      <c r="A712" s="107" t="s">
        <v>79</v>
      </c>
      <c r="B712" s="107" t="s">
        <v>376</v>
      </c>
      <c r="C712" s="110">
        <v>3</v>
      </c>
      <c r="D712" s="109">
        <v>21174.36780705817</v>
      </c>
      <c r="E712" s="109">
        <v>1581636.2078947639</v>
      </c>
    </row>
    <row r="713" spans="1:5" x14ac:dyDescent="0.35">
      <c r="A713" s="107" t="s">
        <v>79</v>
      </c>
      <c r="B713" s="107" t="s">
        <v>376</v>
      </c>
      <c r="C713" s="110">
        <v>4</v>
      </c>
      <c r="D713" s="109">
        <v>15253.78148562866</v>
      </c>
      <c r="E713" s="109">
        <v>1113166.2381807531</v>
      </c>
    </row>
    <row r="714" spans="1:5" x14ac:dyDescent="0.35">
      <c r="A714" s="107" t="s">
        <v>79</v>
      </c>
      <c r="B714" s="107" t="s">
        <v>376</v>
      </c>
      <c r="C714" s="110">
        <v>5</v>
      </c>
      <c r="D714" s="109">
        <v>10427.75172989867</v>
      </c>
      <c r="E714" s="109">
        <v>723490.81723015709</v>
      </c>
    </row>
    <row r="715" spans="1:5" x14ac:dyDescent="0.35">
      <c r="A715" s="107" t="s">
        <v>79</v>
      </c>
      <c r="B715" s="107" t="s">
        <v>376</v>
      </c>
      <c r="C715" s="110">
        <v>6</v>
      </c>
      <c r="D715" s="109">
        <v>8364.8758034854054</v>
      </c>
      <c r="E715" s="109">
        <v>544735.47911098448</v>
      </c>
    </row>
    <row r="716" spans="1:5" x14ac:dyDescent="0.35">
      <c r="A716" s="107" t="s">
        <v>79</v>
      </c>
      <c r="B716" s="107" t="s">
        <v>376</v>
      </c>
      <c r="C716" s="110">
        <v>7</v>
      </c>
      <c r="D716" s="109">
        <v>10926.13054321725</v>
      </c>
      <c r="E716" s="109">
        <v>692831.43217169319</v>
      </c>
    </row>
    <row r="717" spans="1:5" x14ac:dyDescent="0.35">
      <c r="A717" s="107" t="s">
        <v>79</v>
      </c>
      <c r="B717" s="107" t="s">
        <v>376</v>
      </c>
      <c r="C717" s="110">
        <v>8</v>
      </c>
      <c r="D717" s="109">
        <v>11874.168604947599</v>
      </c>
      <c r="E717" s="109">
        <v>730126.54097816721</v>
      </c>
    </row>
    <row r="718" spans="1:5" x14ac:dyDescent="0.35">
      <c r="A718" s="107" t="s">
        <v>79</v>
      </c>
      <c r="B718" s="107" t="s">
        <v>376</v>
      </c>
      <c r="C718" s="110">
        <v>9</v>
      </c>
      <c r="D718" s="109">
        <v>14622.322999999969</v>
      </c>
      <c r="E718" s="109">
        <v>783681.51601362729</v>
      </c>
    </row>
    <row r="719" spans="1:5" x14ac:dyDescent="0.35">
      <c r="A719" s="107" t="s">
        <v>79</v>
      </c>
      <c r="B719" s="107" t="s">
        <v>376</v>
      </c>
      <c r="C719" s="110">
        <v>10</v>
      </c>
      <c r="D719" s="109">
        <v>17507.379584942821</v>
      </c>
      <c r="E719" s="109">
        <v>311407.96157244907</v>
      </c>
    </row>
    <row r="720" spans="1:5" x14ac:dyDescent="0.35">
      <c r="A720" s="107" t="s">
        <v>79</v>
      </c>
      <c r="B720" s="107" t="s">
        <v>376</v>
      </c>
      <c r="C720" s="110">
        <v>11</v>
      </c>
      <c r="D720" s="109">
        <v>21261.13692403341</v>
      </c>
      <c r="E720" s="109">
        <v>482587.71704180259</v>
      </c>
    </row>
    <row r="721" spans="1:5" x14ac:dyDescent="0.35">
      <c r="A721" s="107" t="s">
        <v>79</v>
      </c>
      <c r="B721" s="107" t="s">
        <v>376</v>
      </c>
      <c r="C721" s="110">
        <v>12</v>
      </c>
      <c r="D721" s="109">
        <v>25170.787661888451</v>
      </c>
      <c r="E721" s="109">
        <v>678880.5342210196</v>
      </c>
    </row>
    <row r="722" spans="1:5" x14ac:dyDescent="0.35">
      <c r="A722" s="107" t="s">
        <v>79</v>
      </c>
      <c r="B722" s="107" t="s">
        <v>375</v>
      </c>
      <c r="C722" s="110">
        <v>1</v>
      </c>
      <c r="D722" s="109">
        <v>2711.5951569716581</v>
      </c>
      <c r="E722" s="109">
        <v>91783.91928015399</v>
      </c>
    </row>
    <row r="723" spans="1:5" x14ac:dyDescent="0.35">
      <c r="A723" s="107" t="s">
        <v>79</v>
      </c>
      <c r="B723" s="107" t="s">
        <v>375</v>
      </c>
      <c r="C723" s="110">
        <v>2</v>
      </c>
      <c r="D723" s="109">
        <v>2337.5349339797958</v>
      </c>
      <c r="E723" s="109">
        <v>90885.871974089925</v>
      </c>
    </row>
    <row r="724" spans="1:5" x14ac:dyDescent="0.35">
      <c r="A724" s="107" t="s">
        <v>79</v>
      </c>
      <c r="B724" s="107" t="s">
        <v>375</v>
      </c>
      <c r="C724" s="110">
        <v>3</v>
      </c>
      <c r="D724" s="109">
        <v>2384.3863948349131</v>
      </c>
      <c r="E724" s="109">
        <v>106211.9809270593</v>
      </c>
    </row>
    <row r="725" spans="1:5" x14ac:dyDescent="0.35">
      <c r="A725" s="107" t="s">
        <v>79</v>
      </c>
      <c r="B725" s="107" t="s">
        <v>375</v>
      </c>
      <c r="C725" s="110">
        <v>4</v>
      </c>
      <c r="D725" s="109">
        <v>2037.2762415322479</v>
      </c>
      <c r="E725" s="109">
        <v>88174.059017590436</v>
      </c>
    </row>
    <row r="726" spans="1:5" x14ac:dyDescent="0.35">
      <c r="A726" s="107" t="s">
        <v>79</v>
      </c>
      <c r="B726" s="107" t="s">
        <v>375</v>
      </c>
      <c r="C726" s="110">
        <v>5</v>
      </c>
      <c r="D726" s="109">
        <v>1791.676106827719</v>
      </c>
      <c r="E726" s="109">
        <v>98049.452618804717</v>
      </c>
    </row>
    <row r="727" spans="1:5" x14ac:dyDescent="0.35">
      <c r="A727" s="107" t="s">
        <v>79</v>
      </c>
      <c r="B727" s="107" t="s">
        <v>375</v>
      </c>
      <c r="C727" s="110">
        <v>6</v>
      </c>
      <c r="D727" s="109">
        <v>310.77313461511147</v>
      </c>
      <c r="E727" s="109">
        <v>17009.090611763771</v>
      </c>
    </row>
    <row r="728" spans="1:5" x14ac:dyDescent="0.35">
      <c r="A728" s="107" t="s">
        <v>79</v>
      </c>
      <c r="B728" s="107" t="s">
        <v>375</v>
      </c>
      <c r="C728" s="110">
        <v>7</v>
      </c>
      <c r="D728" s="109">
        <v>1756.6115057381321</v>
      </c>
      <c r="E728" s="109">
        <v>41178.14569742747</v>
      </c>
    </row>
    <row r="729" spans="1:5" x14ac:dyDescent="0.35">
      <c r="A729" s="107" t="s">
        <v>79</v>
      </c>
      <c r="B729" s="107" t="s">
        <v>375</v>
      </c>
      <c r="C729" s="110">
        <v>8</v>
      </c>
      <c r="D729" s="109">
        <v>1450.9010860355991</v>
      </c>
      <c r="E729" s="109">
        <v>9902.5101749348178</v>
      </c>
    </row>
    <row r="730" spans="1:5" x14ac:dyDescent="0.35">
      <c r="A730" s="107" t="s">
        <v>79</v>
      </c>
      <c r="B730" s="107" t="s">
        <v>375</v>
      </c>
      <c r="C730" s="110">
        <v>9</v>
      </c>
      <c r="D730" s="109">
        <v>715.44553382701338</v>
      </c>
      <c r="E730" s="109">
        <v>8136.4646937992757</v>
      </c>
    </row>
    <row r="731" spans="1:5" x14ac:dyDescent="0.35">
      <c r="A731" s="107" t="s">
        <v>79</v>
      </c>
      <c r="B731" s="107" t="s">
        <v>375</v>
      </c>
      <c r="C731" s="110">
        <v>10</v>
      </c>
      <c r="D731" s="109">
        <v>791.86830691310581</v>
      </c>
      <c r="E731" s="109">
        <v>10858.914090645691</v>
      </c>
    </row>
    <row r="732" spans="1:5" x14ac:dyDescent="0.35">
      <c r="A732" s="107" t="s">
        <v>79</v>
      </c>
      <c r="B732" s="107" t="s">
        <v>375</v>
      </c>
      <c r="C732" s="110">
        <v>11</v>
      </c>
      <c r="D732" s="109">
        <v>881.35480646115013</v>
      </c>
      <c r="E732" s="109">
        <v>14040.792945864519</v>
      </c>
    </row>
    <row r="733" spans="1:5" x14ac:dyDescent="0.35">
      <c r="A733" s="107" t="s">
        <v>79</v>
      </c>
      <c r="B733" s="107" t="s">
        <v>375</v>
      </c>
      <c r="C733" s="110">
        <v>12</v>
      </c>
      <c r="D733" s="109">
        <v>810.36544446393191</v>
      </c>
      <c r="E733" s="109">
        <v>18133.98435133466</v>
      </c>
    </row>
    <row r="734" spans="1:5" x14ac:dyDescent="0.35">
      <c r="A734" s="107" t="s">
        <v>79</v>
      </c>
      <c r="B734" s="107" t="s">
        <v>89</v>
      </c>
      <c r="C734" s="110">
        <v>1</v>
      </c>
      <c r="D734" s="109">
        <v>522</v>
      </c>
      <c r="E734" s="109">
        <v>32812.237143343642</v>
      </c>
    </row>
    <row r="735" spans="1:5" x14ac:dyDescent="0.35">
      <c r="A735" s="107" t="s">
        <v>79</v>
      </c>
      <c r="B735" s="107" t="s">
        <v>89</v>
      </c>
      <c r="C735" s="110">
        <v>2</v>
      </c>
      <c r="D735" s="109">
        <v>3616.3201103210472</v>
      </c>
      <c r="E735" s="109">
        <v>262089.0898364032</v>
      </c>
    </row>
    <row r="736" spans="1:5" x14ac:dyDescent="0.35">
      <c r="A736" s="107" t="s">
        <v>79</v>
      </c>
      <c r="B736" s="107" t="s">
        <v>89</v>
      </c>
      <c r="C736" s="110">
        <v>3</v>
      </c>
      <c r="D736" s="109">
        <v>3772.0801458358792</v>
      </c>
      <c r="E736" s="109">
        <v>289721.22906354262</v>
      </c>
    </row>
    <row r="737" spans="1:5" x14ac:dyDescent="0.35">
      <c r="A737" s="107" t="s">
        <v>79</v>
      </c>
      <c r="B737" s="107" t="s">
        <v>89</v>
      </c>
      <c r="C737" s="110">
        <v>4</v>
      </c>
      <c r="D737" s="109">
        <v>3894.0001020431541</v>
      </c>
      <c r="E737" s="109">
        <v>291057.38240334758</v>
      </c>
    </row>
    <row r="738" spans="1:5" x14ac:dyDescent="0.35">
      <c r="A738" s="107" t="s">
        <v>79</v>
      </c>
      <c r="B738" s="107" t="s">
        <v>89</v>
      </c>
      <c r="C738" s="110">
        <v>5</v>
      </c>
      <c r="D738" s="109">
        <v>11587.67998218536</v>
      </c>
      <c r="E738" s="109">
        <v>817754.6605989082</v>
      </c>
    </row>
    <row r="739" spans="1:5" x14ac:dyDescent="0.35">
      <c r="A739" s="107" t="s">
        <v>79</v>
      </c>
      <c r="B739" s="107" t="s">
        <v>89</v>
      </c>
      <c r="C739" s="110">
        <v>6</v>
      </c>
      <c r="D739" s="109">
        <v>11275.19993972778</v>
      </c>
      <c r="E739" s="109">
        <v>716617.14745146502</v>
      </c>
    </row>
    <row r="740" spans="1:5" x14ac:dyDescent="0.35">
      <c r="A740" s="107" t="s">
        <v>79</v>
      </c>
      <c r="B740" s="107" t="s">
        <v>89</v>
      </c>
      <c r="C740" s="110">
        <v>7</v>
      </c>
      <c r="D740" s="109">
        <v>11651.039901733389</v>
      </c>
      <c r="E740" s="109">
        <v>724650.52234050969</v>
      </c>
    </row>
    <row r="741" spans="1:5" x14ac:dyDescent="0.35">
      <c r="A741" s="107" t="s">
        <v>79</v>
      </c>
      <c r="B741" s="107" t="s">
        <v>89</v>
      </c>
      <c r="C741" s="110">
        <v>8</v>
      </c>
      <c r="D741" s="109">
        <v>11395.43997192383</v>
      </c>
      <c r="E741" s="109">
        <v>698018.13573339686</v>
      </c>
    </row>
    <row r="742" spans="1:5" x14ac:dyDescent="0.35">
      <c r="A742" s="107" t="s">
        <v>79</v>
      </c>
      <c r="B742" s="107" t="s">
        <v>89</v>
      </c>
      <c r="C742" s="110">
        <v>9</v>
      </c>
      <c r="D742" s="109">
        <v>4056.4801039695772</v>
      </c>
      <c r="E742" s="109">
        <v>218484.29643532101</v>
      </c>
    </row>
    <row r="743" spans="1:5" x14ac:dyDescent="0.35">
      <c r="A743" s="107" t="s">
        <v>79</v>
      </c>
      <c r="B743" s="107" t="s">
        <v>89</v>
      </c>
      <c r="C743" s="110">
        <v>10</v>
      </c>
      <c r="D743" s="109">
        <v>7150.9158093857213</v>
      </c>
      <c r="E743" s="109">
        <v>153144.7966746678</v>
      </c>
    </row>
    <row r="744" spans="1:5" x14ac:dyDescent="0.35">
      <c r="A744" s="107" t="s">
        <v>79</v>
      </c>
      <c r="B744" s="107" t="s">
        <v>89</v>
      </c>
      <c r="C744" s="110">
        <v>11</v>
      </c>
      <c r="D744" s="109">
        <v>7145.5997791290438</v>
      </c>
      <c r="E744" s="109">
        <v>141311.93676558911</v>
      </c>
    </row>
    <row r="745" spans="1:5" x14ac:dyDescent="0.35">
      <c r="A745" s="107" t="s">
        <v>79</v>
      </c>
      <c r="B745" s="107" t="s">
        <v>89</v>
      </c>
      <c r="C745" s="110">
        <v>12</v>
      </c>
      <c r="D745" s="109">
        <v>7358.7497749328768</v>
      </c>
      <c r="E745" s="109">
        <v>180711.99181573509</v>
      </c>
    </row>
    <row r="746" spans="1:5" x14ac:dyDescent="0.35">
      <c r="A746" s="107" t="s">
        <v>79</v>
      </c>
      <c r="B746" s="107" t="s">
        <v>374</v>
      </c>
      <c r="C746" s="110">
        <v>1</v>
      </c>
      <c r="D746" s="109">
        <v>315.36001014709478</v>
      </c>
      <c r="E746" s="109">
        <v>19868.39987645307</v>
      </c>
    </row>
    <row r="747" spans="1:5" x14ac:dyDescent="0.35">
      <c r="A747" s="107" t="s">
        <v>79</v>
      </c>
      <c r="B747" s="107" t="s">
        <v>374</v>
      </c>
      <c r="C747" s="110">
        <v>2</v>
      </c>
      <c r="D747" s="109">
        <v>2756.8799529075632</v>
      </c>
      <c r="E747" s="109">
        <v>202620.10034267689</v>
      </c>
    </row>
    <row r="748" spans="1:5" x14ac:dyDescent="0.35">
      <c r="A748" s="107" t="s">
        <v>79</v>
      </c>
      <c r="B748" s="107" t="s">
        <v>374</v>
      </c>
      <c r="C748" s="110">
        <v>3</v>
      </c>
      <c r="D748" s="109">
        <v>408.71999955177301</v>
      </c>
      <c r="E748" s="109">
        <v>31482.406845828409</v>
      </c>
    </row>
    <row r="749" spans="1:5" x14ac:dyDescent="0.35">
      <c r="A749" s="107" t="s">
        <v>79</v>
      </c>
      <c r="B749" s="107" t="s">
        <v>374</v>
      </c>
      <c r="C749" s="110">
        <v>4</v>
      </c>
      <c r="D749" s="109">
        <v>1890.9600481987</v>
      </c>
      <c r="E749" s="109">
        <v>144639.77667903359</v>
      </c>
    </row>
    <row r="750" spans="1:5" x14ac:dyDescent="0.35">
      <c r="A750" s="107" t="s">
        <v>79</v>
      </c>
      <c r="B750" s="107" t="s">
        <v>374</v>
      </c>
      <c r="C750" s="110">
        <v>5</v>
      </c>
      <c r="D750" s="109">
        <v>2888.159971714022</v>
      </c>
      <c r="E750" s="109">
        <v>209052.30882185139</v>
      </c>
    </row>
    <row r="751" spans="1:5" x14ac:dyDescent="0.35">
      <c r="A751" s="107" t="s">
        <v>79</v>
      </c>
      <c r="B751" s="107" t="s">
        <v>374</v>
      </c>
      <c r="C751" s="110">
        <v>6</v>
      </c>
      <c r="D751" s="109">
        <v>3452.3999466896071</v>
      </c>
      <c r="E751" s="109">
        <v>218843.48215153129</v>
      </c>
    </row>
    <row r="752" spans="1:5" x14ac:dyDescent="0.35">
      <c r="A752" s="107" t="s">
        <v>79</v>
      </c>
      <c r="B752" s="107" t="s">
        <v>374</v>
      </c>
      <c r="C752" s="110">
        <v>7</v>
      </c>
      <c r="D752" s="109">
        <v>3608.3998813629159</v>
      </c>
      <c r="E752" s="109">
        <v>225410.91495885569</v>
      </c>
    </row>
    <row r="753" spans="1:5" x14ac:dyDescent="0.35">
      <c r="A753" s="107" t="s">
        <v>79</v>
      </c>
      <c r="B753" s="107" t="s">
        <v>374</v>
      </c>
      <c r="C753" s="110">
        <v>8</v>
      </c>
      <c r="D753" s="109">
        <v>3608.3999185562138</v>
      </c>
      <c r="E753" s="109">
        <v>219196.79861604131</v>
      </c>
    </row>
    <row r="754" spans="1:5" x14ac:dyDescent="0.35">
      <c r="A754" s="107" t="s">
        <v>79</v>
      </c>
      <c r="B754" s="107" t="s">
        <v>374</v>
      </c>
      <c r="C754" s="110">
        <v>9</v>
      </c>
      <c r="D754" s="109">
        <v>3491.9999432563791</v>
      </c>
      <c r="E754" s="109">
        <v>188260.3229473785</v>
      </c>
    </row>
    <row r="755" spans="1:5" x14ac:dyDescent="0.35">
      <c r="A755" s="107" t="s">
        <v>79</v>
      </c>
      <c r="B755" s="107" t="s">
        <v>374</v>
      </c>
      <c r="C755" s="110">
        <v>10</v>
      </c>
      <c r="D755" s="109">
        <v>3559.8999185562152</v>
      </c>
      <c r="E755" s="109">
        <v>96700.66508988975</v>
      </c>
    </row>
    <row r="756" spans="1:5" x14ac:dyDescent="0.35">
      <c r="A756" s="107" t="s">
        <v>79</v>
      </c>
      <c r="B756" s="107" t="s">
        <v>374</v>
      </c>
      <c r="C756" s="110">
        <v>11</v>
      </c>
      <c r="D756" s="109">
        <v>3443.4999299049391</v>
      </c>
      <c r="E756" s="109">
        <v>87821.690262951524</v>
      </c>
    </row>
    <row r="757" spans="1:5" x14ac:dyDescent="0.35">
      <c r="A757" s="107" t="s">
        <v>79</v>
      </c>
      <c r="B757" s="107" t="s">
        <v>374</v>
      </c>
      <c r="C757" s="110">
        <v>12</v>
      </c>
      <c r="D757" s="109">
        <v>3584.4899215698251</v>
      </c>
      <c r="E757" s="109">
        <v>101871.67111707581</v>
      </c>
    </row>
    <row r="758" spans="1:5" x14ac:dyDescent="0.35">
      <c r="A758" s="107" t="s">
        <v>79</v>
      </c>
      <c r="B758" s="107" t="s">
        <v>373</v>
      </c>
      <c r="C758" s="110">
        <v>1</v>
      </c>
      <c r="D758" s="109">
        <v>2578.1563960580029</v>
      </c>
      <c r="E758" s="109">
        <v>485386.253565058</v>
      </c>
    </row>
    <row r="759" spans="1:5" x14ac:dyDescent="0.35">
      <c r="A759" s="107" t="s">
        <v>79</v>
      </c>
      <c r="B759" s="107" t="s">
        <v>373</v>
      </c>
      <c r="C759" s="110">
        <v>2</v>
      </c>
      <c r="D759" s="109">
        <v>2103.4997189939158</v>
      </c>
      <c r="E759" s="109">
        <v>391483.89447320229</v>
      </c>
    </row>
    <row r="760" spans="1:5" x14ac:dyDescent="0.35">
      <c r="A760" s="107" t="s">
        <v>79</v>
      </c>
      <c r="B760" s="107" t="s">
        <v>373</v>
      </c>
      <c r="C760" s="110">
        <v>3</v>
      </c>
      <c r="D760" s="109">
        <v>1864.1382722742451</v>
      </c>
      <c r="E760" s="109">
        <v>359126.75200261042</v>
      </c>
    </row>
    <row r="761" spans="1:5" x14ac:dyDescent="0.35">
      <c r="A761" s="107" t="s">
        <v>79</v>
      </c>
      <c r="B761" s="107" t="s">
        <v>373</v>
      </c>
      <c r="C761" s="110">
        <v>4</v>
      </c>
      <c r="D761" s="109">
        <v>1197.478442027435</v>
      </c>
      <c r="E761" s="109">
        <v>137385.5410399356</v>
      </c>
    </row>
    <row r="762" spans="1:5" x14ac:dyDescent="0.35">
      <c r="A762" s="107" t="s">
        <v>79</v>
      </c>
      <c r="B762" s="107" t="s">
        <v>373</v>
      </c>
      <c r="C762" s="110">
        <v>5</v>
      </c>
      <c r="D762" s="109">
        <v>647.48769778846463</v>
      </c>
      <c r="E762" s="109">
        <v>57064.123754968648</v>
      </c>
    </row>
    <row r="763" spans="1:5" x14ac:dyDescent="0.35">
      <c r="A763" s="107" t="s">
        <v>79</v>
      </c>
      <c r="B763" s="107" t="s">
        <v>373</v>
      </c>
      <c r="C763" s="110">
        <v>6</v>
      </c>
      <c r="D763" s="109">
        <v>475.25356765598121</v>
      </c>
      <c r="E763" s="109">
        <v>50986.303441404227</v>
      </c>
    </row>
    <row r="764" spans="1:5" x14ac:dyDescent="0.35">
      <c r="A764" s="107" t="s">
        <v>79</v>
      </c>
      <c r="B764" s="107" t="s">
        <v>373</v>
      </c>
      <c r="C764" s="110">
        <v>7</v>
      </c>
      <c r="D764" s="109">
        <v>689.86522030495064</v>
      </c>
      <c r="E764" s="109">
        <v>78128.04284473756</v>
      </c>
    </row>
    <row r="765" spans="1:5" x14ac:dyDescent="0.35">
      <c r="A765" s="107" t="s">
        <v>79</v>
      </c>
      <c r="B765" s="107" t="s">
        <v>373</v>
      </c>
      <c r="C765" s="110">
        <v>8</v>
      </c>
      <c r="D765" s="109">
        <v>1013.971582640285</v>
      </c>
      <c r="E765" s="109">
        <v>113924.8552790769</v>
      </c>
    </row>
    <row r="766" spans="1:5" x14ac:dyDescent="0.35">
      <c r="A766" s="107" t="s">
        <v>79</v>
      </c>
      <c r="B766" s="107" t="s">
        <v>373</v>
      </c>
      <c r="C766" s="110">
        <v>9</v>
      </c>
      <c r="D766" s="109">
        <v>1551.449157870645</v>
      </c>
      <c r="E766" s="109">
        <v>178188.6625334915</v>
      </c>
    </row>
    <row r="767" spans="1:5" x14ac:dyDescent="0.35">
      <c r="A767" s="107" t="s">
        <v>79</v>
      </c>
      <c r="B767" s="107" t="s">
        <v>373</v>
      </c>
      <c r="C767" s="110">
        <v>10</v>
      </c>
      <c r="D767" s="109">
        <v>1947.114114678832</v>
      </c>
      <c r="E767" s="109">
        <v>177044.21713565729</v>
      </c>
    </row>
    <row r="768" spans="1:5" x14ac:dyDescent="0.35">
      <c r="A768" s="107" t="s">
        <v>79</v>
      </c>
      <c r="B768" s="107" t="s">
        <v>373</v>
      </c>
      <c r="C768" s="110">
        <v>11</v>
      </c>
      <c r="D768" s="109">
        <v>2214.9065705806811</v>
      </c>
      <c r="E768" s="109">
        <v>209716.09557658801</v>
      </c>
    </row>
    <row r="769" spans="1:5" x14ac:dyDescent="0.35">
      <c r="A769" s="107" t="s">
        <v>79</v>
      </c>
      <c r="B769" s="107" t="s">
        <v>373</v>
      </c>
      <c r="C769" s="110">
        <v>12</v>
      </c>
      <c r="D769" s="109">
        <v>2734.7514754892341</v>
      </c>
      <c r="E769" s="109">
        <v>306465.7483441981</v>
      </c>
    </row>
    <row r="770" spans="1:5" x14ac:dyDescent="0.35">
      <c r="A770" s="107" t="s">
        <v>79</v>
      </c>
      <c r="B770" s="107" t="s">
        <v>21</v>
      </c>
      <c r="C770" s="110">
        <v>1</v>
      </c>
      <c r="D770" s="109">
        <v>181692.7626496758</v>
      </c>
      <c r="E770" s="109">
        <v>14292991.24130326</v>
      </c>
    </row>
    <row r="771" spans="1:5" x14ac:dyDescent="0.35">
      <c r="A771" s="107" t="s">
        <v>79</v>
      </c>
      <c r="B771" s="107" t="s">
        <v>21</v>
      </c>
      <c r="C771" s="110">
        <v>2</v>
      </c>
      <c r="D771" s="109">
        <v>71122.136868956281</v>
      </c>
      <c r="E771" s="109">
        <v>6041698.4146125484</v>
      </c>
    </row>
    <row r="772" spans="1:5" x14ac:dyDescent="0.35">
      <c r="A772" s="107" t="s">
        <v>79</v>
      </c>
      <c r="B772" s="107" t="s">
        <v>21</v>
      </c>
      <c r="C772" s="110">
        <v>3</v>
      </c>
      <c r="D772" s="109">
        <v>161591.50315236751</v>
      </c>
      <c r="E772" s="109">
        <v>13692090.846572829</v>
      </c>
    </row>
    <row r="773" spans="1:5" x14ac:dyDescent="0.35">
      <c r="A773" s="107" t="s">
        <v>79</v>
      </c>
      <c r="B773" s="107" t="s">
        <v>21</v>
      </c>
      <c r="C773" s="110">
        <v>4</v>
      </c>
      <c r="D773" s="109">
        <v>182282.8174907252</v>
      </c>
      <c r="E773" s="109">
        <v>15043574.620942069</v>
      </c>
    </row>
    <row r="774" spans="1:5" x14ac:dyDescent="0.35">
      <c r="A774" s="107" t="s">
        <v>79</v>
      </c>
      <c r="B774" s="107" t="s">
        <v>21</v>
      </c>
      <c r="C774" s="110">
        <v>5</v>
      </c>
      <c r="D774" s="109">
        <v>158673.32686020149</v>
      </c>
      <c r="E774" s="109">
        <v>11952025.875258191</v>
      </c>
    </row>
    <row r="775" spans="1:5" x14ac:dyDescent="0.35">
      <c r="A775" s="107" t="s">
        <v>79</v>
      </c>
      <c r="B775" s="107" t="s">
        <v>21</v>
      </c>
      <c r="C775" s="110">
        <v>6</v>
      </c>
      <c r="D775" s="109">
        <v>159299.54786614401</v>
      </c>
      <c r="E775" s="109">
        <v>11629249.95807383</v>
      </c>
    </row>
    <row r="776" spans="1:5" x14ac:dyDescent="0.35">
      <c r="A776" s="107" t="s">
        <v>79</v>
      </c>
      <c r="B776" s="107" t="s">
        <v>21</v>
      </c>
      <c r="C776" s="110">
        <v>7</v>
      </c>
      <c r="D776" s="109">
        <v>178726.0135198698</v>
      </c>
      <c r="E776" s="109">
        <v>12916409.162186289</v>
      </c>
    </row>
    <row r="777" spans="1:5" x14ac:dyDescent="0.35">
      <c r="A777" s="107" t="s">
        <v>79</v>
      </c>
      <c r="B777" s="107" t="s">
        <v>21</v>
      </c>
      <c r="C777" s="110">
        <v>8</v>
      </c>
      <c r="D777" s="109">
        <v>190611.0329980308</v>
      </c>
      <c r="E777" s="109">
        <v>13600496.36754304</v>
      </c>
    </row>
    <row r="778" spans="1:5" x14ac:dyDescent="0.35">
      <c r="A778" s="107" t="s">
        <v>79</v>
      </c>
      <c r="B778" s="107" t="s">
        <v>21</v>
      </c>
      <c r="C778" s="110">
        <v>9</v>
      </c>
      <c r="D778" s="109">
        <v>156430.084614847</v>
      </c>
      <c r="E778" s="109">
        <v>10786226.660496309</v>
      </c>
    </row>
    <row r="779" spans="1:5" x14ac:dyDescent="0.35">
      <c r="A779" s="107" t="s">
        <v>79</v>
      </c>
      <c r="B779" s="107" t="s">
        <v>21</v>
      </c>
      <c r="C779" s="110">
        <v>10</v>
      </c>
      <c r="D779" s="109">
        <v>132773.103045875</v>
      </c>
      <c r="E779" s="109">
        <v>8917202.7996948753</v>
      </c>
    </row>
    <row r="780" spans="1:5" x14ac:dyDescent="0.35">
      <c r="A780" s="107" t="s">
        <v>79</v>
      </c>
      <c r="B780" s="107" t="s">
        <v>21</v>
      </c>
      <c r="C780" s="110">
        <v>11</v>
      </c>
      <c r="D780" s="109">
        <v>127189.9508461509</v>
      </c>
      <c r="E780" s="109">
        <v>8542515.1819565017</v>
      </c>
    </row>
    <row r="781" spans="1:5" x14ac:dyDescent="0.35">
      <c r="A781" s="107" t="s">
        <v>79</v>
      </c>
      <c r="B781" s="107" t="s">
        <v>21</v>
      </c>
      <c r="C781" s="110">
        <v>12</v>
      </c>
      <c r="D781" s="109">
        <v>156171.61627743061</v>
      </c>
      <c r="E781" s="109">
        <v>11040954.843635671</v>
      </c>
    </row>
    <row r="782" spans="1:5" x14ac:dyDescent="0.35">
      <c r="A782" s="107" t="s">
        <v>79</v>
      </c>
      <c r="B782" s="107" t="s">
        <v>22</v>
      </c>
      <c r="C782" s="110">
        <v>1</v>
      </c>
      <c r="D782" s="109">
        <v>1101170.2129649429</v>
      </c>
      <c r="E782" s="109">
        <v>86731389.934412241</v>
      </c>
    </row>
    <row r="783" spans="1:5" x14ac:dyDescent="0.35">
      <c r="A783" s="107" t="s">
        <v>79</v>
      </c>
      <c r="B783" s="107" t="s">
        <v>22</v>
      </c>
      <c r="C783" s="110">
        <v>2</v>
      </c>
      <c r="D783" s="109">
        <v>1017588.481629697</v>
      </c>
      <c r="E783" s="109">
        <v>76660766.009763584</v>
      </c>
    </row>
    <row r="784" spans="1:5" x14ac:dyDescent="0.35">
      <c r="A784" s="107" t="s">
        <v>79</v>
      </c>
      <c r="B784" s="107" t="s">
        <v>22</v>
      </c>
      <c r="C784" s="110">
        <v>3</v>
      </c>
      <c r="D784" s="109">
        <v>1051162.9173960169</v>
      </c>
      <c r="E784" s="109">
        <v>85368338.660342574</v>
      </c>
    </row>
    <row r="785" spans="1:5" x14ac:dyDescent="0.35">
      <c r="A785" s="107" t="s">
        <v>79</v>
      </c>
      <c r="B785" s="107" t="s">
        <v>22</v>
      </c>
      <c r="C785" s="110">
        <v>4</v>
      </c>
      <c r="D785" s="109">
        <v>982747.58306864521</v>
      </c>
      <c r="E785" s="109">
        <v>73248219.998156309</v>
      </c>
    </row>
    <row r="786" spans="1:5" x14ac:dyDescent="0.35">
      <c r="A786" s="107" t="s">
        <v>79</v>
      </c>
      <c r="B786" s="107" t="s">
        <v>22</v>
      </c>
      <c r="C786" s="110">
        <v>5</v>
      </c>
      <c r="D786" s="109">
        <v>954512.62878468528</v>
      </c>
      <c r="E786" s="109">
        <v>65878626.766051933</v>
      </c>
    </row>
    <row r="787" spans="1:5" x14ac:dyDescent="0.35">
      <c r="A787" s="107" t="s">
        <v>79</v>
      </c>
      <c r="B787" s="107" t="s">
        <v>22</v>
      </c>
      <c r="C787" s="110">
        <v>6</v>
      </c>
      <c r="D787" s="109">
        <v>878512.45136676938</v>
      </c>
      <c r="E787" s="109">
        <v>56904825.699772112</v>
      </c>
    </row>
    <row r="788" spans="1:5" x14ac:dyDescent="0.35">
      <c r="A788" s="107" t="s">
        <v>79</v>
      </c>
      <c r="B788" s="107" t="s">
        <v>22</v>
      </c>
      <c r="C788" s="110">
        <v>7</v>
      </c>
      <c r="D788" s="109">
        <v>811081.20529814507</v>
      </c>
      <c r="E788" s="109">
        <v>52258237.503482863</v>
      </c>
    </row>
    <row r="789" spans="1:5" x14ac:dyDescent="0.35">
      <c r="A789" s="107" t="s">
        <v>79</v>
      </c>
      <c r="B789" s="107" t="s">
        <v>22</v>
      </c>
      <c r="C789" s="110">
        <v>8</v>
      </c>
      <c r="D789" s="109">
        <v>756083.92725448427</v>
      </c>
      <c r="E789" s="109">
        <v>47978798.706567667</v>
      </c>
    </row>
    <row r="790" spans="1:5" x14ac:dyDescent="0.35">
      <c r="A790" s="107" t="s">
        <v>79</v>
      </c>
      <c r="B790" s="107" t="s">
        <v>22</v>
      </c>
      <c r="C790" s="110">
        <v>9</v>
      </c>
      <c r="D790" s="109">
        <v>768723.46352782694</v>
      </c>
      <c r="E790" s="109">
        <v>44948167.911655657</v>
      </c>
    </row>
    <row r="791" spans="1:5" x14ac:dyDescent="0.35">
      <c r="A791" s="107" t="s">
        <v>79</v>
      </c>
      <c r="B791" s="107" t="s">
        <v>22</v>
      </c>
      <c r="C791" s="110">
        <v>10</v>
      </c>
      <c r="D791" s="109">
        <v>724086.83508891251</v>
      </c>
      <c r="E791" s="109">
        <v>20589909.296872281</v>
      </c>
    </row>
    <row r="792" spans="1:5" x14ac:dyDescent="0.35">
      <c r="A792" s="107" t="s">
        <v>79</v>
      </c>
      <c r="B792" s="107" t="s">
        <v>22</v>
      </c>
      <c r="C792" s="110">
        <v>11</v>
      </c>
      <c r="D792" s="109">
        <v>738695.8618992581</v>
      </c>
      <c r="E792" s="109">
        <v>22583856.718553528</v>
      </c>
    </row>
    <row r="793" spans="1:5" x14ac:dyDescent="0.35">
      <c r="A793" s="107" t="s">
        <v>79</v>
      </c>
      <c r="B793" s="107" t="s">
        <v>22</v>
      </c>
      <c r="C793" s="110">
        <v>12</v>
      </c>
      <c r="D793" s="109">
        <v>733846.51871077507</v>
      </c>
      <c r="E793" s="109">
        <v>27896018.32690898</v>
      </c>
    </row>
    <row r="794" spans="1:5" x14ac:dyDescent="0.35">
      <c r="A794" s="107" t="s">
        <v>79</v>
      </c>
      <c r="B794" s="107" t="s">
        <v>372</v>
      </c>
      <c r="C794" s="110">
        <v>1</v>
      </c>
      <c r="D794" s="109">
        <v>224.8799956738948</v>
      </c>
      <c r="E794" s="109">
        <v>40888.053486630073</v>
      </c>
    </row>
    <row r="795" spans="1:5" x14ac:dyDescent="0.35">
      <c r="A795" s="107" t="s">
        <v>79</v>
      </c>
      <c r="B795" s="107" t="s">
        <v>372</v>
      </c>
      <c r="C795" s="110">
        <v>2</v>
      </c>
      <c r="D795" s="109">
        <v>970.80002319812593</v>
      </c>
      <c r="E795" s="109">
        <v>163219.48616419529</v>
      </c>
    </row>
    <row r="796" spans="1:5" x14ac:dyDescent="0.35">
      <c r="A796" s="107" t="s">
        <v>79</v>
      </c>
      <c r="B796" s="107" t="s">
        <v>372</v>
      </c>
      <c r="C796" s="110">
        <v>3</v>
      </c>
      <c r="D796" s="109">
        <v>1849.439997196198</v>
      </c>
      <c r="E796" s="109">
        <v>337060.59039401129</v>
      </c>
    </row>
    <row r="797" spans="1:5" x14ac:dyDescent="0.35">
      <c r="A797" s="107" t="s">
        <v>79</v>
      </c>
      <c r="B797" s="107" t="s">
        <v>372</v>
      </c>
      <c r="C797" s="110">
        <v>4</v>
      </c>
      <c r="D797" s="109">
        <v>3101.040159702301</v>
      </c>
      <c r="E797" s="109">
        <v>344719.25796796149</v>
      </c>
    </row>
    <row r="798" spans="1:5" x14ac:dyDescent="0.35">
      <c r="A798" s="107" t="s">
        <v>79</v>
      </c>
      <c r="B798" s="107" t="s">
        <v>372</v>
      </c>
      <c r="C798" s="110">
        <v>5</v>
      </c>
      <c r="D798" s="109">
        <v>5151.8400158882132</v>
      </c>
      <c r="E798" s="109">
        <v>427255.83917019347</v>
      </c>
    </row>
    <row r="799" spans="1:5" x14ac:dyDescent="0.35">
      <c r="A799" s="107" t="s">
        <v>79</v>
      </c>
      <c r="B799" s="107" t="s">
        <v>372</v>
      </c>
      <c r="C799" s="110">
        <v>6</v>
      </c>
      <c r="D799" s="109">
        <v>5040</v>
      </c>
      <c r="E799" s="109">
        <v>398644.76357316133</v>
      </c>
    </row>
    <row r="800" spans="1:5" x14ac:dyDescent="0.35">
      <c r="A800" s="107" t="s">
        <v>79</v>
      </c>
      <c r="B800" s="107" t="s">
        <v>372</v>
      </c>
      <c r="C800" s="110">
        <v>7</v>
      </c>
      <c r="D800" s="109">
        <v>5208</v>
      </c>
      <c r="E800" s="109">
        <v>462243.61111340619</v>
      </c>
    </row>
    <row r="801" spans="1:5" x14ac:dyDescent="0.35">
      <c r="A801" s="107" t="s">
        <v>79</v>
      </c>
      <c r="B801" s="107" t="s">
        <v>372</v>
      </c>
      <c r="C801" s="110">
        <v>8</v>
      </c>
      <c r="D801" s="109">
        <v>5143.200008392334</v>
      </c>
      <c r="E801" s="109">
        <v>422234.62380196783</v>
      </c>
    </row>
    <row r="802" spans="1:5" x14ac:dyDescent="0.35">
      <c r="A802" s="107" t="s">
        <v>79</v>
      </c>
      <c r="B802" s="107" t="s">
        <v>372</v>
      </c>
      <c r="C802" s="110">
        <v>9</v>
      </c>
      <c r="D802" s="109">
        <v>3737.2799439430241</v>
      </c>
      <c r="E802" s="109">
        <v>352673.47960101621</v>
      </c>
    </row>
    <row r="803" spans="1:5" x14ac:dyDescent="0.35">
      <c r="A803" s="107" t="s">
        <v>79</v>
      </c>
      <c r="B803" s="107" t="s">
        <v>372</v>
      </c>
      <c r="C803" s="110">
        <v>10</v>
      </c>
      <c r="D803" s="109">
        <v>2550.5299892425528</v>
      </c>
      <c r="E803" s="109">
        <v>200129.11061211099</v>
      </c>
    </row>
    <row r="804" spans="1:5" x14ac:dyDescent="0.35">
      <c r="A804" s="107" t="s">
        <v>79</v>
      </c>
      <c r="B804" s="107" t="s">
        <v>372</v>
      </c>
      <c r="C804" s="110">
        <v>11</v>
      </c>
      <c r="D804" s="109">
        <v>1883.7439033028979</v>
      </c>
      <c r="E804" s="109">
        <v>149331.32192080299</v>
      </c>
    </row>
    <row r="805" spans="1:5" x14ac:dyDescent="0.35">
      <c r="A805" s="107" t="s">
        <v>79</v>
      </c>
      <c r="B805" s="107" t="s">
        <v>372</v>
      </c>
      <c r="C805" s="110">
        <v>12</v>
      </c>
      <c r="D805" s="109">
        <v>1986.8600082397461</v>
      </c>
      <c r="E805" s="109">
        <v>187293.34537815399</v>
      </c>
    </row>
    <row r="806" spans="1:5" x14ac:dyDescent="0.35">
      <c r="A806" s="107" t="s">
        <v>79</v>
      </c>
      <c r="B806" s="107" t="s">
        <v>371</v>
      </c>
      <c r="C806" s="110">
        <v>1</v>
      </c>
      <c r="D806" s="109">
        <v>6293.7599999999993</v>
      </c>
      <c r="E806" s="109">
        <v>466719.80700633232</v>
      </c>
    </row>
    <row r="807" spans="1:5" x14ac:dyDescent="0.35">
      <c r="A807" s="107" t="s">
        <v>79</v>
      </c>
      <c r="B807" s="107" t="s">
        <v>371</v>
      </c>
      <c r="C807" s="110">
        <v>2</v>
      </c>
      <c r="D807" s="109">
        <v>0</v>
      </c>
      <c r="E807" s="109">
        <v>0</v>
      </c>
    </row>
    <row r="808" spans="1:5" x14ac:dyDescent="0.35">
      <c r="A808" s="107" t="s">
        <v>79</v>
      </c>
      <c r="B808" s="107" t="s">
        <v>371</v>
      </c>
      <c r="C808" s="110">
        <v>3</v>
      </c>
      <c r="D808" s="109">
        <v>0</v>
      </c>
      <c r="E808" s="109">
        <v>0</v>
      </c>
    </row>
    <row r="809" spans="1:5" x14ac:dyDescent="0.35">
      <c r="A809" s="107" t="s">
        <v>79</v>
      </c>
      <c r="B809" s="107" t="s">
        <v>371</v>
      </c>
      <c r="C809" s="110">
        <v>4</v>
      </c>
      <c r="D809" s="109">
        <v>0</v>
      </c>
      <c r="E809" s="109">
        <v>0</v>
      </c>
    </row>
    <row r="810" spans="1:5" x14ac:dyDescent="0.35">
      <c r="A810" s="107" t="s">
        <v>79</v>
      </c>
      <c r="B810" s="107" t="s">
        <v>371</v>
      </c>
      <c r="C810" s="110">
        <v>5</v>
      </c>
      <c r="D810" s="109">
        <v>0</v>
      </c>
      <c r="E810" s="109">
        <v>0</v>
      </c>
    </row>
    <row r="811" spans="1:5" x14ac:dyDescent="0.35">
      <c r="A811" s="107" t="s">
        <v>79</v>
      </c>
      <c r="B811" s="107" t="s">
        <v>371</v>
      </c>
      <c r="C811" s="110">
        <v>6</v>
      </c>
      <c r="D811" s="109">
        <v>0</v>
      </c>
      <c r="E811" s="109">
        <v>0</v>
      </c>
    </row>
    <row r="812" spans="1:5" x14ac:dyDescent="0.35">
      <c r="A812" s="107" t="s">
        <v>79</v>
      </c>
      <c r="B812" s="107" t="s">
        <v>371</v>
      </c>
      <c r="C812" s="110">
        <v>7</v>
      </c>
      <c r="D812" s="109">
        <v>0</v>
      </c>
      <c r="E812" s="109">
        <v>0</v>
      </c>
    </row>
    <row r="813" spans="1:5" x14ac:dyDescent="0.35">
      <c r="A813" s="107" t="s">
        <v>79</v>
      </c>
      <c r="B813" s="107" t="s">
        <v>371</v>
      </c>
      <c r="C813" s="110">
        <v>8</v>
      </c>
      <c r="D813" s="109">
        <v>0</v>
      </c>
      <c r="E813" s="109">
        <v>0</v>
      </c>
    </row>
    <row r="814" spans="1:5" x14ac:dyDescent="0.35">
      <c r="A814" s="107" t="s">
        <v>79</v>
      </c>
      <c r="B814" s="107" t="s">
        <v>371</v>
      </c>
      <c r="C814" s="110">
        <v>9</v>
      </c>
      <c r="D814" s="109">
        <v>0</v>
      </c>
      <c r="E814" s="109">
        <v>0</v>
      </c>
    </row>
    <row r="815" spans="1:5" x14ac:dyDescent="0.35">
      <c r="A815" s="107" t="s">
        <v>79</v>
      </c>
      <c r="B815" s="107" t="s">
        <v>371</v>
      </c>
      <c r="C815" s="110">
        <v>10</v>
      </c>
      <c r="D815" s="109">
        <v>0</v>
      </c>
      <c r="E815" s="109">
        <v>0</v>
      </c>
    </row>
    <row r="816" spans="1:5" x14ac:dyDescent="0.35">
      <c r="A816" s="107" t="s">
        <v>79</v>
      </c>
      <c r="B816" s="107" t="s">
        <v>371</v>
      </c>
      <c r="C816" s="110">
        <v>11</v>
      </c>
      <c r="D816" s="109">
        <v>0</v>
      </c>
      <c r="E816" s="109">
        <v>0</v>
      </c>
    </row>
    <row r="817" spans="1:5" x14ac:dyDescent="0.35">
      <c r="A817" s="107" t="s">
        <v>79</v>
      </c>
      <c r="B817" s="107" t="s">
        <v>371</v>
      </c>
      <c r="C817" s="110">
        <v>12</v>
      </c>
      <c r="D817" s="109">
        <v>0</v>
      </c>
      <c r="E817" s="109">
        <v>0</v>
      </c>
    </row>
    <row r="818" spans="1:5" x14ac:dyDescent="0.35">
      <c r="A818" s="107" t="s">
        <v>79</v>
      </c>
      <c r="B818" s="107" t="s">
        <v>23</v>
      </c>
      <c r="C818" s="110">
        <v>1</v>
      </c>
      <c r="D818" s="109">
        <v>20861.2</v>
      </c>
      <c r="E818" s="109">
        <v>1461940.0956219849</v>
      </c>
    </row>
    <row r="819" spans="1:5" x14ac:dyDescent="0.35">
      <c r="A819" s="107" t="s">
        <v>79</v>
      </c>
      <c r="B819" s="107" t="s">
        <v>23</v>
      </c>
      <c r="C819" s="110">
        <v>2</v>
      </c>
      <c r="D819" s="109">
        <v>28559.84</v>
      </c>
      <c r="E819" s="109">
        <v>2031509.16894617</v>
      </c>
    </row>
    <row r="820" spans="1:5" x14ac:dyDescent="0.35">
      <c r="A820" s="107" t="s">
        <v>79</v>
      </c>
      <c r="B820" s="107" t="s">
        <v>23</v>
      </c>
      <c r="C820" s="110">
        <v>3</v>
      </c>
      <c r="D820" s="109">
        <v>31798.560000000001</v>
      </c>
      <c r="E820" s="109">
        <v>2375736.6684871679</v>
      </c>
    </row>
    <row r="821" spans="1:5" x14ac:dyDescent="0.35">
      <c r="A821" s="107" t="s">
        <v>79</v>
      </c>
      <c r="B821" s="107" t="s">
        <v>23</v>
      </c>
      <c r="C821" s="110">
        <v>4</v>
      </c>
      <c r="D821" s="109">
        <v>30373.4</v>
      </c>
      <c r="E821" s="109">
        <v>2255650.1019166228</v>
      </c>
    </row>
    <row r="822" spans="1:5" x14ac:dyDescent="0.35">
      <c r="A822" s="107" t="s">
        <v>79</v>
      </c>
      <c r="B822" s="107" t="s">
        <v>23</v>
      </c>
      <c r="C822" s="110">
        <v>5</v>
      </c>
      <c r="D822" s="109">
        <v>31724.2</v>
      </c>
      <c r="E822" s="109">
        <v>2255776.042044594</v>
      </c>
    </row>
    <row r="823" spans="1:5" x14ac:dyDescent="0.35">
      <c r="A823" s="107" t="s">
        <v>79</v>
      </c>
      <c r="B823" s="107" t="s">
        <v>23</v>
      </c>
      <c r="C823" s="110">
        <v>6</v>
      </c>
      <c r="D823" s="109">
        <v>29516.546615593961</v>
      </c>
      <c r="E823" s="109">
        <v>1850715.3181061561</v>
      </c>
    </row>
    <row r="824" spans="1:5" x14ac:dyDescent="0.35">
      <c r="A824" s="107" t="s">
        <v>79</v>
      </c>
      <c r="B824" s="107" t="s">
        <v>23</v>
      </c>
      <c r="C824" s="110">
        <v>7</v>
      </c>
      <c r="D824" s="109">
        <v>30483.018506186982</v>
      </c>
      <c r="E824" s="109">
        <v>1887556.6062623861</v>
      </c>
    </row>
    <row r="825" spans="1:5" x14ac:dyDescent="0.35">
      <c r="A825" s="107" t="s">
        <v>79</v>
      </c>
      <c r="B825" s="107" t="s">
        <v>23</v>
      </c>
      <c r="C825" s="110">
        <v>8</v>
      </c>
      <c r="D825" s="109">
        <v>29820.639999999999</v>
      </c>
      <c r="E825" s="109">
        <v>1796238.934145404</v>
      </c>
    </row>
    <row r="826" spans="1:5" x14ac:dyDescent="0.35">
      <c r="A826" s="107" t="s">
        <v>79</v>
      </c>
      <c r="B826" s="107" t="s">
        <v>23</v>
      </c>
      <c r="C826" s="110">
        <v>9</v>
      </c>
      <c r="D826" s="109">
        <v>25957.394252415281</v>
      </c>
      <c r="E826" s="109">
        <v>1423536.4353097421</v>
      </c>
    </row>
    <row r="827" spans="1:5" x14ac:dyDescent="0.35">
      <c r="A827" s="107" t="s">
        <v>79</v>
      </c>
      <c r="B827" s="107" t="s">
        <v>23</v>
      </c>
      <c r="C827" s="110">
        <v>10</v>
      </c>
      <c r="D827" s="109">
        <v>12347.456545085861</v>
      </c>
      <c r="E827" s="109">
        <v>529580.84422937944</v>
      </c>
    </row>
    <row r="828" spans="1:5" x14ac:dyDescent="0.35">
      <c r="A828" s="107" t="s">
        <v>79</v>
      </c>
      <c r="B828" s="107" t="s">
        <v>23</v>
      </c>
      <c r="C828" s="110">
        <v>11</v>
      </c>
      <c r="D828" s="109">
        <v>10003.737424279479</v>
      </c>
      <c r="E828" s="109">
        <v>422423.95661732281</v>
      </c>
    </row>
    <row r="829" spans="1:5" x14ac:dyDescent="0.35">
      <c r="A829" s="107" t="s">
        <v>79</v>
      </c>
      <c r="B829" s="107" t="s">
        <v>23</v>
      </c>
      <c r="C829" s="110">
        <v>12</v>
      </c>
      <c r="D829" s="109">
        <v>14811.21253348047</v>
      </c>
      <c r="E829" s="109">
        <v>560455.46227564861</v>
      </c>
    </row>
    <row r="830" spans="1:5" x14ac:dyDescent="0.35">
      <c r="A830" s="107" t="s">
        <v>79</v>
      </c>
      <c r="B830" s="107" t="s">
        <v>370</v>
      </c>
      <c r="C830" s="110">
        <v>1</v>
      </c>
      <c r="D830" s="109">
        <v>521.61234893696314</v>
      </c>
      <c r="E830" s="109">
        <v>26833.30187153957</v>
      </c>
    </row>
    <row r="831" spans="1:5" x14ac:dyDescent="0.35">
      <c r="A831" s="107" t="s">
        <v>79</v>
      </c>
      <c r="B831" s="107" t="s">
        <v>370</v>
      </c>
      <c r="C831" s="110">
        <v>2</v>
      </c>
      <c r="D831" s="109">
        <v>463.23104194054599</v>
      </c>
      <c r="E831" s="109">
        <v>24428.077769559819</v>
      </c>
    </row>
    <row r="832" spans="1:5" x14ac:dyDescent="0.35">
      <c r="A832" s="107" t="s">
        <v>79</v>
      </c>
      <c r="B832" s="107" t="s">
        <v>370</v>
      </c>
      <c r="C832" s="110">
        <v>3</v>
      </c>
      <c r="D832" s="109">
        <v>496.86249336264848</v>
      </c>
      <c r="E832" s="109">
        <v>30108.422680347991</v>
      </c>
    </row>
    <row r="833" spans="1:5" x14ac:dyDescent="0.35">
      <c r="A833" s="107" t="s">
        <v>79</v>
      </c>
      <c r="B833" s="107" t="s">
        <v>370</v>
      </c>
      <c r="C833" s="110">
        <v>4</v>
      </c>
      <c r="D833" s="109">
        <v>416.31870922664251</v>
      </c>
      <c r="E833" s="109">
        <v>25028.075455643469</v>
      </c>
    </row>
    <row r="834" spans="1:5" x14ac:dyDescent="0.35">
      <c r="A834" s="107" t="s">
        <v>79</v>
      </c>
      <c r="B834" s="107" t="s">
        <v>370</v>
      </c>
      <c r="C834" s="110">
        <v>5</v>
      </c>
      <c r="D834" s="109">
        <v>339.61010128606529</v>
      </c>
      <c r="E834" s="109">
        <v>26094.697398643901</v>
      </c>
    </row>
    <row r="835" spans="1:5" x14ac:dyDescent="0.35">
      <c r="A835" s="107" t="s">
        <v>79</v>
      </c>
      <c r="B835" s="107" t="s">
        <v>370</v>
      </c>
      <c r="C835" s="110">
        <v>6</v>
      </c>
      <c r="D835" s="109">
        <v>330.65157888755942</v>
      </c>
      <c r="E835" s="109">
        <v>22736.34356194923</v>
      </c>
    </row>
    <row r="836" spans="1:5" x14ac:dyDescent="0.35">
      <c r="A836" s="107" t="s">
        <v>79</v>
      </c>
      <c r="B836" s="107" t="s">
        <v>370</v>
      </c>
      <c r="C836" s="110">
        <v>7</v>
      </c>
      <c r="D836" s="109">
        <v>381.10216207151291</v>
      </c>
      <c r="E836" s="109">
        <v>16607.69880304618</v>
      </c>
    </row>
    <row r="837" spans="1:5" x14ac:dyDescent="0.35">
      <c r="A837" s="107" t="s">
        <v>79</v>
      </c>
      <c r="B837" s="107" t="s">
        <v>370</v>
      </c>
      <c r="C837" s="110">
        <v>8</v>
      </c>
      <c r="D837" s="109">
        <v>462.83433793311838</v>
      </c>
      <c r="E837" s="109">
        <v>12172.46984144168</v>
      </c>
    </row>
    <row r="838" spans="1:5" x14ac:dyDescent="0.35">
      <c r="A838" s="107" t="s">
        <v>79</v>
      </c>
      <c r="B838" s="107" t="s">
        <v>370</v>
      </c>
      <c r="C838" s="110">
        <v>9</v>
      </c>
      <c r="D838" s="109">
        <v>494.00202492182689</v>
      </c>
      <c r="E838" s="109">
        <v>11951.697754676559</v>
      </c>
    </row>
    <row r="839" spans="1:5" x14ac:dyDescent="0.35">
      <c r="A839" s="107" t="s">
        <v>79</v>
      </c>
      <c r="B839" s="107" t="s">
        <v>370</v>
      </c>
      <c r="C839" s="110">
        <v>10</v>
      </c>
      <c r="D839" s="109">
        <v>482.26803756629192</v>
      </c>
      <c r="E839" s="109">
        <v>3548.632494255628</v>
      </c>
    </row>
    <row r="840" spans="1:5" x14ac:dyDescent="0.35">
      <c r="A840" s="107" t="s">
        <v>79</v>
      </c>
      <c r="B840" s="107" t="s">
        <v>370</v>
      </c>
      <c r="C840" s="110">
        <v>11</v>
      </c>
      <c r="D840" s="109">
        <v>494.79750948697603</v>
      </c>
      <c r="E840" s="109">
        <v>5109.9950850464111</v>
      </c>
    </row>
    <row r="841" spans="1:5" x14ac:dyDescent="0.35">
      <c r="A841" s="107" t="s">
        <v>79</v>
      </c>
      <c r="B841" s="107" t="s">
        <v>370</v>
      </c>
      <c r="C841" s="110">
        <v>12</v>
      </c>
      <c r="D841" s="109">
        <v>510.92340879972028</v>
      </c>
      <c r="E841" s="109">
        <v>6528.0215819154273</v>
      </c>
    </row>
    <row r="842" spans="1:5" x14ac:dyDescent="0.35">
      <c r="A842" s="107" t="s">
        <v>79</v>
      </c>
      <c r="B842" s="107" t="s">
        <v>369</v>
      </c>
      <c r="C842" s="110">
        <v>1</v>
      </c>
      <c r="D842" s="109">
        <v>153110.9784711063</v>
      </c>
      <c r="E842" s="109">
        <v>8112939.2482056972</v>
      </c>
    </row>
    <row r="843" spans="1:5" x14ac:dyDescent="0.35">
      <c r="A843" s="107" t="s">
        <v>79</v>
      </c>
      <c r="B843" s="107" t="s">
        <v>369</v>
      </c>
      <c r="C843" s="110">
        <v>2</v>
      </c>
      <c r="D843" s="109">
        <v>113419.4134003708</v>
      </c>
      <c r="E843" s="109">
        <v>6444692.0069073793</v>
      </c>
    </row>
    <row r="844" spans="1:5" x14ac:dyDescent="0.35">
      <c r="A844" s="107" t="s">
        <v>79</v>
      </c>
      <c r="B844" s="107" t="s">
        <v>369</v>
      </c>
      <c r="C844" s="110">
        <v>3</v>
      </c>
      <c r="D844" s="109">
        <v>126624.5749187545</v>
      </c>
      <c r="E844" s="109">
        <v>8080382.7473727968</v>
      </c>
    </row>
    <row r="845" spans="1:5" x14ac:dyDescent="0.35">
      <c r="A845" s="107" t="s">
        <v>79</v>
      </c>
      <c r="B845" s="107" t="s">
        <v>369</v>
      </c>
      <c r="C845" s="110">
        <v>4</v>
      </c>
      <c r="D845" s="109">
        <v>116062.1322591374</v>
      </c>
      <c r="E845" s="109">
        <v>7560827.4465132244</v>
      </c>
    </row>
    <row r="846" spans="1:5" x14ac:dyDescent="0.35">
      <c r="A846" s="107" t="s">
        <v>79</v>
      </c>
      <c r="B846" s="107" t="s">
        <v>369</v>
      </c>
      <c r="C846" s="110">
        <v>5</v>
      </c>
      <c r="D846" s="109">
        <v>105305.2584428241</v>
      </c>
      <c r="E846" s="109">
        <v>7173775.7168236496</v>
      </c>
    </row>
    <row r="847" spans="1:5" x14ac:dyDescent="0.35">
      <c r="A847" s="107" t="s">
        <v>79</v>
      </c>
      <c r="B847" s="107" t="s">
        <v>369</v>
      </c>
      <c r="C847" s="110">
        <v>6</v>
      </c>
      <c r="D847" s="109">
        <v>104984.6304911726</v>
      </c>
      <c r="E847" s="109">
        <v>6991211.8069920586</v>
      </c>
    </row>
    <row r="848" spans="1:5" x14ac:dyDescent="0.35">
      <c r="A848" s="107" t="s">
        <v>79</v>
      </c>
      <c r="B848" s="107" t="s">
        <v>369</v>
      </c>
      <c r="C848" s="110">
        <v>7</v>
      </c>
      <c r="D848" s="109">
        <v>117597.20591826329</v>
      </c>
      <c r="E848" s="109">
        <v>6631427.6128129615</v>
      </c>
    </row>
    <row r="849" spans="1:5" x14ac:dyDescent="0.35">
      <c r="A849" s="107" t="s">
        <v>79</v>
      </c>
      <c r="B849" s="107" t="s">
        <v>369</v>
      </c>
      <c r="C849" s="110">
        <v>8</v>
      </c>
      <c r="D849" s="109">
        <v>131756.94797250739</v>
      </c>
      <c r="E849" s="109">
        <v>5912843.9746813579</v>
      </c>
    </row>
    <row r="850" spans="1:5" x14ac:dyDescent="0.35">
      <c r="A850" s="107" t="s">
        <v>79</v>
      </c>
      <c r="B850" s="107" t="s">
        <v>369</v>
      </c>
      <c r="C850" s="110">
        <v>9</v>
      </c>
      <c r="D850" s="109">
        <v>127209.3314799478</v>
      </c>
      <c r="E850" s="109">
        <v>4074300.700033329</v>
      </c>
    </row>
    <row r="851" spans="1:5" x14ac:dyDescent="0.35">
      <c r="A851" s="107" t="s">
        <v>79</v>
      </c>
      <c r="B851" s="107" t="s">
        <v>369</v>
      </c>
      <c r="C851" s="110">
        <v>10</v>
      </c>
      <c r="D851" s="109">
        <v>136076.7080730368</v>
      </c>
      <c r="E851" s="109">
        <v>3827163.434623613</v>
      </c>
    </row>
    <row r="852" spans="1:5" x14ac:dyDescent="0.35">
      <c r="A852" s="107" t="s">
        <v>79</v>
      </c>
      <c r="B852" s="107" t="s">
        <v>369</v>
      </c>
      <c r="C852" s="110">
        <v>11</v>
      </c>
      <c r="D852" s="109">
        <v>143729.07054294221</v>
      </c>
      <c r="E852" s="109">
        <v>3795918.7222376019</v>
      </c>
    </row>
    <row r="853" spans="1:5" x14ac:dyDescent="0.35">
      <c r="A853" s="107" t="s">
        <v>79</v>
      </c>
      <c r="B853" s="107" t="s">
        <v>369</v>
      </c>
      <c r="C853" s="110">
        <v>12</v>
      </c>
      <c r="D853" s="109">
        <v>151750.5181800265</v>
      </c>
      <c r="E853" s="109">
        <v>3859194.845395897</v>
      </c>
    </row>
    <row r="854" spans="1:5" x14ac:dyDescent="0.35">
      <c r="A854" s="107" t="s">
        <v>79</v>
      </c>
      <c r="B854" s="107" t="s">
        <v>24</v>
      </c>
      <c r="C854" s="110">
        <v>1</v>
      </c>
      <c r="D854" s="109">
        <v>32035.171452692099</v>
      </c>
      <c r="E854" s="109">
        <v>1027280.483972579</v>
      </c>
    </row>
    <row r="855" spans="1:5" x14ac:dyDescent="0.35">
      <c r="A855" s="107" t="s">
        <v>79</v>
      </c>
      <c r="B855" s="107" t="s">
        <v>24</v>
      </c>
      <c r="C855" s="110">
        <v>2</v>
      </c>
      <c r="D855" s="109">
        <v>27305.2408275862</v>
      </c>
      <c r="E855" s="109">
        <v>1018664.19366673</v>
      </c>
    </row>
    <row r="856" spans="1:5" x14ac:dyDescent="0.35">
      <c r="A856" s="107" t="s">
        <v>79</v>
      </c>
      <c r="B856" s="107" t="s">
        <v>24</v>
      </c>
      <c r="C856" s="110">
        <v>3</v>
      </c>
      <c r="D856" s="109">
        <v>29164.234007291099</v>
      </c>
      <c r="E856" s="109">
        <v>1247170.8684453601</v>
      </c>
    </row>
    <row r="857" spans="1:5" x14ac:dyDescent="0.35">
      <c r="A857" s="107" t="s">
        <v>79</v>
      </c>
      <c r="B857" s="107" t="s">
        <v>24</v>
      </c>
      <c r="C857" s="110">
        <v>4</v>
      </c>
      <c r="D857" s="109">
        <v>23378.46378102255</v>
      </c>
      <c r="E857" s="109">
        <v>974416.53642172308</v>
      </c>
    </row>
    <row r="858" spans="1:5" x14ac:dyDescent="0.35">
      <c r="A858" s="107" t="s">
        <v>79</v>
      </c>
      <c r="B858" s="107" t="s">
        <v>24</v>
      </c>
      <c r="C858" s="110">
        <v>5</v>
      </c>
      <c r="D858" s="109">
        <v>19183.456861641091</v>
      </c>
      <c r="E858" s="109">
        <v>1022822.878676911</v>
      </c>
    </row>
    <row r="859" spans="1:5" x14ac:dyDescent="0.35">
      <c r="A859" s="107" t="s">
        <v>79</v>
      </c>
      <c r="B859" s="107" t="s">
        <v>24</v>
      </c>
      <c r="C859" s="110">
        <v>6</v>
      </c>
      <c r="D859" s="109">
        <v>16456.394166666701</v>
      </c>
      <c r="E859" s="109">
        <v>881562.85688897886</v>
      </c>
    </row>
    <row r="860" spans="1:5" x14ac:dyDescent="0.35">
      <c r="A860" s="107" t="s">
        <v>79</v>
      </c>
      <c r="B860" s="107" t="s">
        <v>24</v>
      </c>
      <c r="C860" s="110">
        <v>7</v>
      </c>
      <c r="D860" s="109">
        <v>18752.232942796942</v>
      </c>
      <c r="E860" s="109">
        <v>424811.42605793319</v>
      </c>
    </row>
    <row r="861" spans="1:5" x14ac:dyDescent="0.35">
      <c r="A861" s="107" t="s">
        <v>79</v>
      </c>
      <c r="B861" s="107" t="s">
        <v>24</v>
      </c>
      <c r="C861" s="110">
        <v>8</v>
      </c>
      <c r="D861" s="109">
        <v>13846.67298952495</v>
      </c>
      <c r="E861" s="109">
        <v>94747.67236221052</v>
      </c>
    </row>
    <row r="862" spans="1:5" x14ac:dyDescent="0.35">
      <c r="A862" s="107" t="s">
        <v>79</v>
      </c>
      <c r="B862" s="107" t="s">
        <v>24</v>
      </c>
      <c r="C862" s="110">
        <v>9</v>
      </c>
      <c r="D862" s="109">
        <v>11965.90839807597</v>
      </c>
      <c r="E862" s="109">
        <v>89289.180510082777</v>
      </c>
    </row>
    <row r="863" spans="1:5" x14ac:dyDescent="0.35">
      <c r="A863" s="107" t="s">
        <v>79</v>
      </c>
      <c r="B863" s="107" t="s">
        <v>24</v>
      </c>
      <c r="C863" s="110">
        <v>10</v>
      </c>
      <c r="D863" s="109">
        <v>17094.60545164939</v>
      </c>
      <c r="E863" s="109">
        <v>119381.4367045386</v>
      </c>
    </row>
    <row r="864" spans="1:5" x14ac:dyDescent="0.35">
      <c r="A864" s="107" t="s">
        <v>79</v>
      </c>
      <c r="B864" s="107" t="s">
        <v>24</v>
      </c>
      <c r="C864" s="110">
        <v>11</v>
      </c>
      <c r="D864" s="109">
        <v>17308.865488426189</v>
      </c>
      <c r="E864" s="109">
        <v>169609.8969533052</v>
      </c>
    </row>
    <row r="865" spans="1:5" x14ac:dyDescent="0.35">
      <c r="A865" s="107" t="s">
        <v>79</v>
      </c>
      <c r="B865" s="107" t="s">
        <v>24</v>
      </c>
      <c r="C865" s="110">
        <v>12</v>
      </c>
      <c r="D865" s="109">
        <v>22026.330215249389</v>
      </c>
      <c r="E865" s="109">
        <v>217332.81510816989</v>
      </c>
    </row>
    <row r="866" spans="1:5" x14ac:dyDescent="0.35">
      <c r="A866" s="107" t="s">
        <v>79</v>
      </c>
      <c r="B866" s="107" t="s">
        <v>25</v>
      </c>
      <c r="C866" s="110">
        <v>1</v>
      </c>
      <c r="D866" s="109">
        <v>8928</v>
      </c>
      <c r="E866" s="109">
        <v>707395.49896870391</v>
      </c>
    </row>
    <row r="867" spans="1:5" x14ac:dyDescent="0.35">
      <c r="A867" s="107" t="s">
        <v>79</v>
      </c>
      <c r="B867" s="107" t="s">
        <v>25</v>
      </c>
      <c r="C867" s="110">
        <v>2</v>
      </c>
      <c r="D867" s="109">
        <v>8064</v>
      </c>
      <c r="E867" s="109">
        <v>620379.4198532165</v>
      </c>
    </row>
    <row r="868" spans="1:5" x14ac:dyDescent="0.35">
      <c r="A868" s="107" t="s">
        <v>79</v>
      </c>
      <c r="B868" s="107" t="s">
        <v>25</v>
      </c>
      <c r="C868" s="110">
        <v>3</v>
      </c>
      <c r="D868" s="109">
        <v>8928</v>
      </c>
      <c r="E868" s="109">
        <v>725572.83879125502</v>
      </c>
    </row>
    <row r="869" spans="1:5" x14ac:dyDescent="0.35">
      <c r="A869" s="107" t="s">
        <v>79</v>
      </c>
      <c r="B869" s="107" t="s">
        <v>25</v>
      </c>
      <c r="C869" s="110">
        <v>4</v>
      </c>
      <c r="D869" s="109">
        <v>6230.4000015258798</v>
      </c>
      <c r="E869" s="109">
        <v>493557.99985378282</v>
      </c>
    </row>
    <row r="870" spans="1:5" x14ac:dyDescent="0.35">
      <c r="A870" s="107" t="s">
        <v>79</v>
      </c>
      <c r="B870" s="107" t="s">
        <v>25</v>
      </c>
      <c r="C870" s="110">
        <v>5</v>
      </c>
      <c r="D870" s="109">
        <v>6388.5600337982187</v>
      </c>
      <c r="E870" s="109">
        <v>478097.3410277997</v>
      </c>
    </row>
    <row r="871" spans="1:5" x14ac:dyDescent="0.35">
      <c r="A871" s="107" t="s">
        <v>79</v>
      </c>
      <c r="B871" s="107" t="s">
        <v>25</v>
      </c>
      <c r="C871" s="110">
        <v>6</v>
      </c>
      <c r="D871" s="109">
        <v>7459.1998758315913</v>
      </c>
      <c r="E871" s="109">
        <v>516114.7567082789</v>
      </c>
    </row>
    <row r="872" spans="1:5" x14ac:dyDescent="0.35">
      <c r="A872" s="107" t="s">
        <v>79</v>
      </c>
      <c r="B872" s="107" t="s">
        <v>25</v>
      </c>
      <c r="C872" s="110">
        <v>7</v>
      </c>
      <c r="D872" s="109">
        <v>6243.6000795364371</v>
      </c>
      <c r="E872" s="109">
        <v>425582.51578764583</v>
      </c>
    </row>
    <row r="873" spans="1:5" x14ac:dyDescent="0.35">
      <c r="A873" s="107" t="s">
        <v>79</v>
      </c>
      <c r="B873" s="107" t="s">
        <v>25</v>
      </c>
      <c r="C873" s="110">
        <v>8</v>
      </c>
      <c r="D873" s="109">
        <v>6171.3601589202872</v>
      </c>
      <c r="E873" s="109">
        <v>415796.10316503543</v>
      </c>
    </row>
    <row r="874" spans="1:5" x14ac:dyDescent="0.35">
      <c r="A874" s="107" t="s">
        <v>79</v>
      </c>
      <c r="B874" s="107" t="s">
        <v>25</v>
      </c>
      <c r="C874" s="110">
        <v>9</v>
      </c>
      <c r="D874" s="109">
        <v>8020.7999963760303</v>
      </c>
      <c r="E874" s="109">
        <v>486429.77586259128</v>
      </c>
    </row>
    <row r="875" spans="1:5" x14ac:dyDescent="0.35">
      <c r="A875" s="107" t="s">
        <v>79</v>
      </c>
      <c r="B875" s="107" t="s">
        <v>25</v>
      </c>
      <c r="C875" s="110">
        <v>10</v>
      </c>
      <c r="D875" s="109">
        <v>8868.2898610116281</v>
      </c>
      <c r="E875" s="109">
        <v>378059.90878560301</v>
      </c>
    </row>
    <row r="876" spans="1:5" x14ac:dyDescent="0.35">
      <c r="A876" s="107" t="s">
        <v>79</v>
      </c>
      <c r="B876" s="107" t="s">
        <v>25</v>
      </c>
      <c r="C876" s="110">
        <v>11</v>
      </c>
      <c r="D876" s="109">
        <v>8496</v>
      </c>
      <c r="E876" s="109">
        <v>368856.77759563312</v>
      </c>
    </row>
    <row r="877" spans="1:5" x14ac:dyDescent="0.35">
      <c r="A877" s="107" t="s">
        <v>79</v>
      </c>
      <c r="B877" s="107" t="s">
        <v>25</v>
      </c>
      <c r="C877" s="110">
        <v>12</v>
      </c>
      <c r="D877" s="109">
        <v>8820</v>
      </c>
      <c r="E877" s="109">
        <v>393196.19252569613</v>
      </c>
    </row>
    <row r="878" spans="1:5" x14ac:dyDescent="0.35">
      <c r="A878" s="107" t="s">
        <v>79</v>
      </c>
      <c r="B878" s="107" t="s">
        <v>368</v>
      </c>
      <c r="C878" s="110">
        <v>1</v>
      </c>
      <c r="D878" s="109">
        <v>798.78468099548331</v>
      </c>
      <c r="E878" s="109">
        <v>61650.033413368481</v>
      </c>
    </row>
    <row r="879" spans="1:5" x14ac:dyDescent="0.35">
      <c r="A879" s="107" t="s">
        <v>79</v>
      </c>
      <c r="B879" s="107" t="s">
        <v>368</v>
      </c>
      <c r="C879" s="110">
        <v>2</v>
      </c>
      <c r="D879" s="109">
        <v>608.45314509765001</v>
      </c>
      <c r="E879" s="109">
        <v>45219.024475687693</v>
      </c>
    </row>
    <row r="880" spans="1:5" x14ac:dyDescent="0.35">
      <c r="A880" s="107" t="s">
        <v>79</v>
      </c>
      <c r="B880" s="107" t="s">
        <v>368</v>
      </c>
      <c r="C880" s="110">
        <v>3</v>
      </c>
      <c r="D880" s="109">
        <v>607.57509001606422</v>
      </c>
      <c r="E880" s="109">
        <v>47582.147331309992</v>
      </c>
    </row>
    <row r="881" spans="1:5" x14ac:dyDescent="0.35">
      <c r="A881" s="107" t="s">
        <v>79</v>
      </c>
      <c r="B881" s="107" t="s">
        <v>368</v>
      </c>
      <c r="C881" s="110">
        <v>4</v>
      </c>
      <c r="D881" s="109">
        <v>331.11038292020783</v>
      </c>
      <c r="E881" s="109">
        <v>25151.209083045949</v>
      </c>
    </row>
    <row r="882" spans="1:5" x14ac:dyDescent="0.35">
      <c r="A882" s="107" t="s">
        <v>79</v>
      </c>
      <c r="B882" s="107" t="s">
        <v>368</v>
      </c>
      <c r="C882" s="110">
        <v>5</v>
      </c>
      <c r="D882" s="109">
        <v>229.2525718860102</v>
      </c>
      <c r="E882" s="109">
        <v>16178.28229406908</v>
      </c>
    </row>
    <row r="883" spans="1:5" x14ac:dyDescent="0.35">
      <c r="A883" s="107" t="s">
        <v>79</v>
      </c>
      <c r="B883" s="107" t="s">
        <v>368</v>
      </c>
      <c r="C883" s="110">
        <v>6</v>
      </c>
      <c r="D883" s="109">
        <v>215.17872075565899</v>
      </c>
      <c r="E883" s="109">
        <v>13786.542771316361</v>
      </c>
    </row>
    <row r="884" spans="1:5" x14ac:dyDescent="0.35">
      <c r="A884" s="107" t="s">
        <v>79</v>
      </c>
      <c r="B884" s="107" t="s">
        <v>368</v>
      </c>
      <c r="C884" s="110">
        <v>7</v>
      </c>
      <c r="D884" s="109">
        <v>299.72758108688248</v>
      </c>
      <c r="E884" s="109">
        <v>18551.046227138781</v>
      </c>
    </row>
    <row r="885" spans="1:5" x14ac:dyDescent="0.35">
      <c r="A885" s="107" t="s">
        <v>79</v>
      </c>
      <c r="B885" s="107" t="s">
        <v>368</v>
      </c>
      <c r="C885" s="110">
        <v>8</v>
      </c>
      <c r="D885" s="109">
        <v>402.30520990921968</v>
      </c>
      <c r="E885" s="109">
        <v>24214.730794543051</v>
      </c>
    </row>
    <row r="886" spans="1:5" x14ac:dyDescent="0.35">
      <c r="A886" s="107" t="s">
        <v>79</v>
      </c>
      <c r="B886" s="107" t="s">
        <v>368</v>
      </c>
      <c r="C886" s="110">
        <v>9</v>
      </c>
      <c r="D886" s="109">
        <v>523.76637875608299</v>
      </c>
      <c r="E886" s="109">
        <v>28049.926766971999</v>
      </c>
    </row>
    <row r="887" spans="1:5" x14ac:dyDescent="0.35">
      <c r="A887" s="107" t="s">
        <v>79</v>
      </c>
      <c r="B887" s="107" t="s">
        <v>368</v>
      </c>
      <c r="C887" s="110">
        <v>10</v>
      </c>
      <c r="D887" s="109">
        <v>682.14184250586504</v>
      </c>
      <c r="E887" s="109">
        <v>11939.074567521269</v>
      </c>
    </row>
    <row r="888" spans="1:5" x14ac:dyDescent="0.35">
      <c r="A888" s="107" t="s">
        <v>79</v>
      </c>
      <c r="B888" s="107" t="s">
        <v>368</v>
      </c>
      <c r="C888" s="110">
        <v>11</v>
      </c>
      <c r="D888" s="109">
        <v>728.88871214580365</v>
      </c>
      <c r="E888" s="109">
        <v>16156.63986120423</v>
      </c>
    </row>
    <row r="889" spans="1:5" x14ac:dyDescent="0.35">
      <c r="A889" s="107" t="s">
        <v>79</v>
      </c>
      <c r="B889" s="107" t="s">
        <v>368</v>
      </c>
      <c r="C889" s="110">
        <v>12</v>
      </c>
      <c r="D889" s="109">
        <v>830.64729404980937</v>
      </c>
      <c r="E889" s="109">
        <v>21718.844565711071</v>
      </c>
    </row>
    <row r="890" spans="1:5" x14ac:dyDescent="0.35">
      <c r="A890" s="107" t="s">
        <v>79</v>
      </c>
      <c r="B890" s="107" t="s">
        <v>91</v>
      </c>
      <c r="C890" s="110">
        <v>1</v>
      </c>
      <c r="D890" s="109">
        <v>808.07997894287257</v>
      </c>
      <c r="E890" s="109">
        <v>78354.977401402837</v>
      </c>
    </row>
    <row r="891" spans="1:5" x14ac:dyDescent="0.35">
      <c r="A891" s="107" t="s">
        <v>79</v>
      </c>
      <c r="B891" s="107" t="s">
        <v>91</v>
      </c>
      <c r="C891" s="110">
        <v>2</v>
      </c>
      <c r="D891" s="109">
        <v>1612.5600237846361</v>
      </c>
      <c r="E891" s="109">
        <v>160246.52292342021</v>
      </c>
    </row>
    <row r="892" spans="1:5" x14ac:dyDescent="0.35">
      <c r="A892" s="107" t="s">
        <v>79</v>
      </c>
      <c r="B892" s="107" t="s">
        <v>91</v>
      </c>
      <c r="C892" s="110">
        <v>3</v>
      </c>
      <c r="D892" s="109">
        <v>1421.279974222183</v>
      </c>
      <c r="E892" s="109">
        <v>144702.3692913377</v>
      </c>
    </row>
    <row r="893" spans="1:5" x14ac:dyDescent="0.35">
      <c r="A893" s="107" t="s">
        <v>79</v>
      </c>
      <c r="B893" s="107" t="s">
        <v>91</v>
      </c>
      <c r="C893" s="110">
        <v>4</v>
      </c>
      <c r="D893" s="109">
        <v>384.11000937223429</v>
      </c>
      <c r="E893" s="109">
        <v>26206.783697787971</v>
      </c>
    </row>
    <row r="894" spans="1:5" x14ac:dyDescent="0.35">
      <c r="A894" s="107" t="s">
        <v>79</v>
      </c>
      <c r="B894" s="107" t="s">
        <v>91</v>
      </c>
      <c r="C894" s="110">
        <v>5</v>
      </c>
      <c r="D894" s="109">
        <v>764.64000576734531</v>
      </c>
      <c r="E894" s="109">
        <v>61190.473551229923</v>
      </c>
    </row>
    <row r="895" spans="1:5" x14ac:dyDescent="0.35">
      <c r="A895" s="107" t="s">
        <v>79</v>
      </c>
      <c r="B895" s="107" t="s">
        <v>91</v>
      </c>
      <c r="C895" s="110">
        <v>6</v>
      </c>
      <c r="D895" s="109">
        <v>1370.1600003242511</v>
      </c>
      <c r="E895" s="109">
        <v>105372.8544110955</v>
      </c>
    </row>
    <row r="896" spans="1:5" x14ac:dyDescent="0.35">
      <c r="A896" s="107" t="s">
        <v>79</v>
      </c>
      <c r="B896" s="107" t="s">
        <v>91</v>
      </c>
      <c r="C896" s="110">
        <v>7</v>
      </c>
      <c r="D896" s="109">
        <v>998.39997076988379</v>
      </c>
      <c r="E896" s="109">
        <v>86054.57357151786</v>
      </c>
    </row>
    <row r="897" spans="1:5" x14ac:dyDescent="0.35">
      <c r="A897" s="107" t="s">
        <v>79</v>
      </c>
      <c r="B897" s="107" t="s">
        <v>91</v>
      </c>
      <c r="C897" s="110">
        <v>8</v>
      </c>
      <c r="D897" s="109">
        <v>1424.399986743927</v>
      </c>
      <c r="E897" s="109">
        <v>114526.4631422344</v>
      </c>
    </row>
    <row r="898" spans="1:5" x14ac:dyDescent="0.35">
      <c r="A898" s="107" t="s">
        <v>79</v>
      </c>
      <c r="B898" s="107" t="s">
        <v>91</v>
      </c>
      <c r="C898" s="110">
        <v>9</v>
      </c>
      <c r="D898" s="109">
        <v>644.63997763395298</v>
      </c>
      <c r="E898" s="109">
        <v>58544.280524141177</v>
      </c>
    </row>
    <row r="899" spans="1:5" x14ac:dyDescent="0.35">
      <c r="A899" s="107" t="s">
        <v>79</v>
      </c>
      <c r="B899" s="107" t="s">
        <v>91</v>
      </c>
      <c r="C899" s="110">
        <v>10</v>
      </c>
      <c r="D899" s="109">
        <v>819.43003416061617</v>
      </c>
      <c r="E899" s="109">
        <v>60060.546279590853</v>
      </c>
    </row>
    <row r="900" spans="1:5" x14ac:dyDescent="0.35">
      <c r="A900" s="107" t="s">
        <v>79</v>
      </c>
      <c r="B900" s="107" t="s">
        <v>91</v>
      </c>
      <c r="C900" s="110">
        <v>11</v>
      </c>
      <c r="D900" s="109">
        <v>1266.2387135659369</v>
      </c>
      <c r="E900" s="109">
        <v>95240.818167934412</v>
      </c>
    </row>
    <row r="901" spans="1:5" x14ac:dyDescent="0.35">
      <c r="A901" s="107" t="s">
        <v>79</v>
      </c>
      <c r="B901" s="107" t="s">
        <v>91</v>
      </c>
      <c r="C901" s="110">
        <v>12</v>
      </c>
      <c r="D901" s="109">
        <v>1536.779946088792</v>
      </c>
      <c r="E901" s="109">
        <v>138572.27802630819</v>
      </c>
    </row>
    <row r="902" spans="1:5" x14ac:dyDescent="0.35">
      <c r="A902" s="107" t="s">
        <v>79</v>
      </c>
      <c r="B902" s="107" t="s">
        <v>367</v>
      </c>
      <c r="C902" s="110">
        <v>1</v>
      </c>
      <c r="D902" s="109">
        <v>1799.520035266878</v>
      </c>
      <c r="E902" s="109">
        <v>131862.94692792889</v>
      </c>
    </row>
    <row r="903" spans="1:5" x14ac:dyDescent="0.35">
      <c r="A903" s="107" t="s">
        <v>79</v>
      </c>
      <c r="B903" s="107" t="s">
        <v>367</v>
      </c>
      <c r="C903" s="110">
        <v>2</v>
      </c>
      <c r="D903" s="109">
        <v>2444.8799428939819</v>
      </c>
      <c r="E903" s="109">
        <v>177179.9640703208</v>
      </c>
    </row>
    <row r="904" spans="1:5" x14ac:dyDescent="0.35">
      <c r="A904" s="107" t="s">
        <v>79</v>
      </c>
      <c r="B904" s="107" t="s">
        <v>367</v>
      </c>
      <c r="C904" s="110">
        <v>3</v>
      </c>
      <c r="D904" s="109">
        <v>1696.800020694732</v>
      </c>
      <c r="E904" s="109">
        <v>130345.70465926859</v>
      </c>
    </row>
    <row r="905" spans="1:5" x14ac:dyDescent="0.35">
      <c r="A905" s="107" t="s">
        <v>79</v>
      </c>
      <c r="B905" s="107" t="s">
        <v>367</v>
      </c>
      <c r="C905" s="110">
        <v>4</v>
      </c>
      <c r="D905" s="109">
        <v>1205.519982337951</v>
      </c>
      <c r="E905" s="109">
        <v>90269.211548041378</v>
      </c>
    </row>
    <row r="906" spans="1:5" x14ac:dyDescent="0.35">
      <c r="A906" s="107" t="s">
        <v>79</v>
      </c>
      <c r="B906" s="107" t="s">
        <v>367</v>
      </c>
      <c r="C906" s="110">
        <v>5</v>
      </c>
      <c r="D906" s="109">
        <v>1920.959965467451</v>
      </c>
      <c r="E906" s="109">
        <v>135457.2429126222</v>
      </c>
    </row>
    <row r="907" spans="1:5" x14ac:dyDescent="0.35">
      <c r="A907" s="107" t="s">
        <v>79</v>
      </c>
      <c r="B907" s="107" t="s">
        <v>367</v>
      </c>
      <c r="C907" s="110">
        <v>6</v>
      </c>
      <c r="D907" s="109">
        <v>2170.7999775409698</v>
      </c>
      <c r="E907" s="109">
        <v>137942.7261114291</v>
      </c>
    </row>
    <row r="908" spans="1:5" x14ac:dyDescent="0.35">
      <c r="A908" s="107" t="s">
        <v>79</v>
      </c>
      <c r="B908" s="107" t="s">
        <v>367</v>
      </c>
      <c r="C908" s="110">
        <v>7</v>
      </c>
      <c r="D908" s="109">
        <v>1842.96002602577</v>
      </c>
      <c r="E908" s="109">
        <v>114571.8174408288</v>
      </c>
    </row>
    <row r="909" spans="1:5" x14ac:dyDescent="0.35">
      <c r="A909" s="107" t="s">
        <v>79</v>
      </c>
      <c r="B909" s="107" t="s">
        <v>367</v>
      </c>
      <c r="C909" s="110">
        <v>8</v>
      </c>
      <c r="D909" s="109">
        <v>1855.9199962615969</v>
      </c>
      <c r="E909" s="109">
        <v>113625.28192971781</v>
      </c>
    </row>
    <row r="910" spans="1:5" x14ac:dyDescent="0.35">
      <c r="A910" s="107" t="s">
        <v>79</v>
      </c>
      <c r="B910" s="107" t="s">
        <v>367</v>
      </c>
      <c r="C910" s="110">
        <v>9</v>
      </c>
      <c r="D910" s="109">
        <v>2032.3199436664579</v>
      </c>
      <c r="E910" s="109">
        <v>107862.1142200522</v>
      </c>
    </row>
    <row r="911" spans="1:5" x14ac:dyDescent="0.35">
      <c r="A911" s="107" t="s">
        <v>79</v>
      </c>
      <c r="B911" s="107" t="s">
        <v>367</v>
      </c>
      <c r="C911" s="110">
        <v>10</v>
      </c>
      <c r="D911" s="109">
        <v>3460.0086257167168</v>
      </c>
      <c r="E911" s="109">
        <v>72380.134916903407</v>
      </c>
    </row>
    <row r="912" spans="1:5" x14ac:dyDescent="0.35">
      <c r="A912" s="107" t="s">
        <v>79</v>
      </c>
      <c r="B912" s="107" t="s">
        <v>367</v>
      </c>
      <c r="C912" s="110">
        <v>11</v>
      </c>
      <c r="D912" s="109">
        <v>3966.330101966857</v>
      </c>
      <c r="E912" s="109">
        <v>77686.817888424514</v>
      </c>
    </row>
    <row r="913" spans="1:5" x14ac:dyDescent="0.35">
      <c r="A913" s="107" t="s">
        <v>79</v>
      </c>
      <c r="B913" s="107" t="s">
        <v>367</v>
      </c>
      <c r="C913" s="110">
        <v>12</v>
      </c>
      <c r="D913" s="109">
        <v>4128.8647283227738</v>
      </c>
      <c r="E913" s="109">
        <v>99881.21444809722</v>
      </c>
    </row>
    <row r="914" spans="1:5" x14ac:dyDescent="0.35">
      <c r="A914" s="107" t="s">
        <v>79</v>
      </c>
      <c r="B914" s="107" t="s">
        <v>366</v>
      </c>
      <c r="C914" s="110">
        <v>1</v>
      </c>
      <c r="D914" s="109">
        <v>15.839999884366989</v>
      </c>
      <c r="E914" s="109">
        <v>1028.082044854536</v>
      </c>
    </row>
    <row r="915" spans="1:5" x14ac:dyDescent="0.35">
      <c r="A915" s="107" t="s">
        <v>79</v>
      </c>
      <c r="B915" s="107" t="s">
        <v>366</v>
      </c>
      <c r="C915" s="110">
        <v>2</v>
      </c>
      <c r="D915" s="109">
        <v>147.83999836444849</v>
      </c>
      <c r="E915" s="109">
        <v>14634.70278530814</v>
      </c>
    </row>
    <row r="916" spans="1:5" x14ac:dyDescent="0.35">
      <c r="A916" s="107" t="s">
        <v>79</v>
      </c>
      <c r="B916" s="107" t="s">
        <v>366</v>
      </c>
      <c r="C916" s="110">
        <v>3</v>
      </c>
      <c r="D916" s="109">
        <v>163.67999798059461</v>
      </c>
      <c r="E916" s="109">
        <v>16465.224091112919</v>
      </c>
    </row>
    <row r="917" spans="1:5" x14ac:dyDescent="0.35">
      <c r="A917" s="107" t="s">
        <v>79</v>
      </c>
      <c r="B917" s="107" t="s">
        <v>366</v>
      </c>
      <c r="C917" s="110">
        <v>4</v>
      </c>
      <c r="D917" s="109">
        <v>156.86000037193301</v>
      </c>
      <c r="E917" s="109">
        <v>11199.261787891201</v>
      </c>
    </row>
    <row r="918" spans="1:5" x14ac:dyDescent="0.35">
      <c r="A918" s="107" t="s">
        <v>79</v>
      </c>
      <c r="B918" s="107" t="s">
        <v>366</v>
      </c>
      <c r="C918" s="110">
        <v>5</v>
      </c>
      <c r="D918" s="109">
        <v>161.75999940931791</v>
      </c>
      <c r="E918" s="109">
        <v>13052.079866203499</v>
      </c>
    </row>
    <row r="919" spans="1:5" x14ac:dyDescent="0.35">
      <c r="A919" s="107" t="s">
        <v>79</v>
      </c>
      <c r="B919" s="107" t="s">
        <v>366</v>
      </c>
      <c r="C919" s="110">
        <v>6</v>
      </c>
      <c r="D919" s="109">
        <v>136.08000002801401</v>
      </c>
      <c r="E919" s="109">
        <v>10625.973253606549</v>
      </c>
    </row>
    <row r="920" spans="1:5" x14ac:dyDescent="0.35">
      <c r="A920" s="107" t="s">
        <v>79</v>
      </c>
      <c r="B920" s="107" t="s">
        <v>366</v>
      </c>
      <c r="C920" s="110">
        <v>7</v>
      </c>
      <c r="D920" s="109">
        <v>120.4799980223177</v>
      </c>
      <c r="E920" s="109">
        <v>10482.2409665831</v>
      </c>
    </row>
    <row r="921" spans="1:5" x14ac:dyDescent="0.35">
      <c r="A921" s="107" t="s">
        <v>79</v>
      </c>
      <c r="B921" s="107" t="s">
        <v>366</v>
      </c>
      <c r="C921" s="110">
        <v>8</v>
      </c>
      <c r="D921" s="109">
        <v>141.36000007390959</v>
      </c>
      <c r="E921" s="109">
        <v>11491.62143694004</v>
      </c>
    </row>
    <row r="922" spans="1:5" x14ac:dyDescent="0.35">
      <c r="A922" s="107" t="s">
        <v>79</v>
      </c>
      <c r="B922" s="107" t="s">
        <v>366</v>
      </c>
      <c r="C922" s="110">
        <v>9</v>
      </c>
      <c r="D922" s="109">
        <v>157.4399999082089</v>
      </c>
      <c r="E922" s="109">
        <v>14641.31837124531</v>
      </c>
    </row>
    <row r="923" spans="1:5" x14ac:dyDescent="0.35">
      <c r="A923" s="107" t="s">
        <v>79</v>
      </c>
      <c r="B923" s="107" t="s">
        <v>366</v>
      </c>
      <c r="C923" s="110">
        <v>10</v>
      </c>
      <c r="D923" s="109">
        <v>163.2813615716577</v>
      </c>
      <c r="E923" s="109">
        <v>12228.495078079921</v>
      </c>
    </row>
    <row r="924" spans="1:5" x14ac:dyDescent="0.35">
      <c r="A924" s="107" t="s">
        <v>79</v>
      </c>
      <c r="B924" s="107" t="s">
        <v>366</v>
      </c>
      <c r="C924" s="110">
        <v>11</v>
      </c>
      <c r="D924" s="109">
        <v>158.1799989938736</v>
      </c>
      <c r="E924" s="109">
        <v>11974.185379847901</v>
      </c>
    </row>
    <row r="925" spans="1:5" x14ac:dyDescent="0.35">
      <c r="A925" s="107" t="s">
        <v>79</v>
      </c>
      <c r="B925" s="107" t="s">
        <v>366</v>
      </c>
      <c r="C925" s="110">
        <v>12</v>
      </c>
      <c r="D925" s="109">
        <v>162.57999852299699</v>
      </c>
      <c r="E925" s="109">
        <v>14752.77260452349</v>
      </c>
    </row>
    <row r="926" spans="1:5" x14ac:dyDescent="0.35">
      <c r="A926" s="107" t="s">
        <v>79</v>
      </c>
      <c r="B926" s="107" t="s">
        <v>365</v>
      </c>
      <c r="C926" s="110">
        <v>1</v>
      </c>
      <c r="D926" s="109">
        <v>622.0978729548209</v>
      </c>
      <c r="E926" s="109">
        <v>59357.041311339228</v>
      </c>
    </row>
    <row r="927" spans="1:5" x14ac:dyDescent="0.35">
      <c r="A927" s="107" t="s">
        <v>79</v>
      </c>
      <c r="B927" s="107" t="s">
        <v>365</v>
      </c>
      <c r="C927" s="110">
        <v>2</v>
      </c>
      <c r="D927" s="109">
        <v>547.58644084621631</v>
      </c>
      <c r="E927" s="109">
        <v>48258.861680851507</v>
      </c>
    </row>
    <row r="928" spans="1:5" x14ac:dyDescent="0.35">
      <c r="A928" s="107" t="s">
        <v>79</v>
      </c>
      <c r="B928" s="107" t="s">
        <v>365</v>
      </c>
      <c r="C928" s="110">
        <v>3</v>
      </c>
      <c r="D928" s="109">
        <v>555.01831255070829</v>
      </c>
      <c r="E928" s="109">
        <v>49818.610611986289</v>
      </c>
    </row>
    <row r="929" spans="1:5" x14ac:dyDescent="0.35">
      <c r="A929" s="107" t="s">
        <v>79</v>
      </c>
      <c r="B929" s="107" t="s">
        <v>365</v>
      </c>
      <c r="C929" s="110">
        <v>4</v>
      </c>
      <c r="D929" s="109">
        <v>424.72442743543081</v>
      </c>
      <c r="E929" s="109">
        <v>37146.095901096298</v>
      </c>
    </row>
    <row r="930" spans="1:5" x14ac:dyDescent="0.35">
      <c r="A930" s="107" t="s">
        <v>79</v>
      </c>
      <c r="B930" s="107" t="s">
        <v>365</v>
      </c>
      <c r="C930" s="110">
        <v>5</v>
      </c>
      <c r="D930" s="109">
        <v>255.61471551706771</v>
      </c>
      <c r="E930" s="109">
        <v>18002.688199914672</v>
      </c>
    </row>
    <row r="931" spans="1:5" x14ac:dyDescent="0.35">
      <c r="A931" s="107" t="s">
        <v>79</v>
      </c>
      <c r="B931" s="107" t="s">
        <v>365</v>
      </c>
      <c r="C931" s="110">
        <v>6</v>
      </c>
      <c r="D931" s="109">
        <v>256.04446017738678</v>
      </c>
      <c r="E931" s="109">
        <v>16624.605038350379</v>
      </c>
    </row>
    <row r="932" spans="1:5" x14ac:dyDescent="0.35">
      <c r="A932" s="107" t="s">
        <v>79</v>
      </c>
      <c r="B932" s="107" t="s">
        <v>365</v>
      </c>
      <c r="C932" s="110">
        <v>7</v>
      </c>
      <c r="D932" s="109">
        <v>315.78048397187467</v>
      </c>
      <c r="E932" s="109">
        <v>22339.095703353749</v>
      </c>
    </row>
    <row r="933" spans="1:5" x14ac:dyDescent="0.35">
      <c r="A933" s="107" t="s">
        <v>79</v>
      </c>
      <c r="B933" s="107" t="s">
        <v>365</v>
      </c>
      <c r="C933" s="110">
        <v>8</v>
      </c>
      <c r="D933" s="109">
        <v>392.50031656064618</v>
      </c>
      <c r="E933" s="109">
        <v>23020.534735266421</v>
      </c>
    </row>
    <row r="934" spans="1:5" x14ac:dyDescent="0.35">
      <c r="A934" s="107" t="s">
        <v>79</v>
      </c>
      <c r="B934" s="107" t="s">
        <v>365</v>
      </c>
      <c r="C934" s="110">
        <v>9</v>
      </c>
      <c r="D934" s="109">
        <v>460.40394047922888</v>
      </c>
      <c r="E934" s="109">
        <v>26060.71846502279</v>
      </c>
    </row>
    <row r="935" spans="1:5" x14ac:dyDescent="0.35">
      <c r="A935" s="107" t="s">
        <v>79</v>
      </c>
      <c r="B935" s="107" t="s">
        <v>365</v>
      </c>
      <c r="C935" s="110">
        <v>10</v>
      </c>
      <c r="D935" s="109">
        <v>468.13147182075153</v>
      </c>
      <c r="E935" s="109">
        <v>8554.6325984019368</v>
      </c>
    </row>
    <row r="936" spans="1:5" x14ac:dyDescent="0.35">
      <c r="A936" s="107" t="s">
        <v>79</v>
      </c>
      <c r="B936" s="107" t="s">
        <v>365</v>
      </c>
      <c r="C936" s="110">
        <v>11</v>
      </c>
      <c r="D936" s="109">
        <v>531.88321281126161</v>
      </c>
      <c r="E936" s="109">
        <v>15270.752685510641</v>
      </c>
    </row>
    <row r="937" spans="1:5" x14ac:dyDescent="0.35">
      <c r="A937" s="107" t="s">
        <v>79</v>
      </c>
      <c r="B937" s="107" t="s">
        <v>365</v>
      </c>
      <c r="C937" s="110">
        <v>12</v>
      </c>
      <c r="D937" s="109">
        <v>591.77041508792729</v>
      </c>
      <c r="E937" s="109">
        <v>19937.42240906704</v>
      </c>
    </row>
    <row r="938" spans="1:5" x14ac:dyDescent="0.35">
      <c r="A938" s="107" t="s">
        <v>79</v>
      </c>
      <c r="B938" s="107" t="s">
        <v>364</v>
      </c>
      <c r="C938" s="110">
        <v>1</v>
      </c>
      <c r="D938" s="109">
        <v>638.39999181032169</v>
      </c>
      <c r="E938" s="109">
        <v>47402.35932331434</v>
      </c>
    </row>
    <row r="939" spans="1:5" x14ac:dyDescent="0.35">
      <c r="A939" s="107" t="s">
        <v>79</v>
      </c>
      <c r="B939" s="107" t="s">
        <v>364</v>
      </c>
      <c r="C939" s="110">
        <v>2</v>
      </c>
      <c r="D939" s="109">
        <v>376.32000327110308</v>
      </c>
      <c r="E939" s="109">
        <v>26955.47606563619</v>
      </c>
    </row>
    <row r="940" spans="1:5" x14ac:dyDescent="0.35">
      <c r="A940" s="107" t="s">
        <v>79</v>
      </c>
      <c r="B940" s="107" t="s">
        <v>364</v>
      </c>
      <c r="C940" s="110">
        <v>3</v>
      </c>
      <c r="D940" s="109">
        <v>416.6400040388109</v>
      </c>
      <c r="E940" s="109">
        <v>31451.04034599357</v>
      </c>
    </row>
    <row r="941" spans="1:5" x14ac:dyDescent="0.35">
      <c r="A941" s="107" t="s">
        <v>79</v>
      </c>
      <c r="B941" s="107" t="s">
        <v>364</v>
      </c>
      <c r="C941" s="110">
        <v>4</v>
      </c>
      <c r="D941" s="109">
        <v>403.19999933242809</v>
      </c>
      <c r="E941" s="109">
        <v>30045.166475781811</v>
      </c>
    </row>
    <row r="942" spans="1:5" x14ac:dyDescent="0.35">
      <c r="A942" s="107" t="s">
        <v>79</v>
      </c>
      <c r="B942" s="107" t="s">
        <v>364</v>
      </c>
      <c r="C942" s="110">
        <v>5</v>
      </c>
      <c r="D942" s="109">
        <v>393.60000097751629</v>
      </c>
      <c r="E942" s="109">
        <v>27770.3853197311</v>
      </c>
    </row>
    <row r="943" spans="1:5" x14ac:dyDescent="0.35">
      <c r="A943" s="107" t="s">
        <v>79</v>
      </c>
      <c r="B943" s="107" t="s">
        <v>364</v>
      </c>
      <c r="C943" s="110">
        <v>6</v>
      </c>
      <c r="D943" s="109">
        <v>130.55999934673309</v>
      </c>
      <c r="E943" s="109">
        <v>7863.8933292652291</v>
      </c>
    </row>
    <row r="944" spans="1:5" x14ac:dyDescent="0.35">
      <c r="A944" s="107" t="s">
        <v>79</v>
      </c>
      <c r="B944" s="107" t="s">
        <v>364</v>
      </c>
      <c r="C944" s="110">
        <v>7</v>
      </c>
      <c r="D944" s="109">
        <v>416.64000773429888</v>
      </c>
      <c r="E944" s="109">
        <v>25609.221688459322</v>
      </c>
    </row>
    <row r="945" spans="1:5" x14ac:dyDescent="0.35">
      <c r="A945" s="107" t="s">
        <v>79</v>
      </c>
      <c r="B945" s="107" t="s">
        <v>364</v>
      </c>
      <c r="C945" s="110">
        <v>8</v>
      </c>
      <c r="D945" s="109">
        <v>416.64000308513658</v>
      </c>
      <c r="E945" s="109">
        <v>25170.42996499181</v>
      </c>
    </row>
    <row r="946" spans="1:5" x14ac:dyDescent="0.35">
      <c r="A946" s="107" t="s">
        <v>79</v>
      </c>
      <c r="B946" s="107" t="s">
        <v>364</v>
      </c>
      <c r="C946" s="110">
        <v>9</v>
      </c>
      <c r="D946" s="109">
        <v>403.20000022649782</v>
      </c>
      <c r="E946" s="109">
        <v>21445.865923236332</v>
      </c>
    </row>
    <row r="947" spans="1:5" x14ac:dyDescent="0.35">
      <c r="A947" s="107" t="s">
        <v>79</v>
      </c>
      <c r="B947" s="107" t="s">
        <v>364</v>
      </c>
      <c r="C947" s="110">
        <v>10</v>
      </c>
      <c r="D947" s="109">
        <v>395.98734021985842</v>
      </c>
      <c r="E947" s="109">
        <v>10845.909053069299</v>
      </c>
    </row>
    <row r="948" spans="1:5" x14ac:dyDescent="0.35">
      <c r="A948" s="107" t="s">
        <v>79</v>
      </c>
      <c r="B948" s="107" t="s">
        <v>364</v>
      </c>
      <c r="C948" s="110">
        <v>11</v>
      </c>
      <c r="D948" s="109">
        <v>375.90557373032902</v>
      </c>
      <c r="E948" s="109">
        <v>9689.0915007710755</v>
      </c>
    </row>
    <row r="949" spans="1:5" x14ac:dyDescent="0.35">
      <c r="A949" s="107" t="s">
        <v>79</v>
      </c>
      <c r="B949" s="107" t="s">
        <v>364</v>
      </c>
      <c r="C949" s="110">
        <v>12</v>
      </c>
      <c r="D949" s="109">
        <v>407.68000298738502</v>
      </c>
      <c r="E949" s="109">
        <v>11684.30089242573</v>
      </c>
    </row>
    <row r="950" spans="1:5" x14ac:dyDescent="0.35">
      <c r="A950" s="107" t="s">
        <v>79</v>
      </c>
      <c r="B950" s="107" t="s">
        <v>363</v>
      </c>
      <c r="C950" s="110">
        <v>1</v>
      </c>
      <c r="D950" s="109">
        <v>1844.175555555556</v>
      </c>
      <c r="E950" s="109">
        <v>58429.352755772328</v>
      </c>
    </row>
    <row r="951" spans="1:5" x14ac:dyDescent="0.35">
      <c r="A951" s="107" t="s">
        <v>79</v>
      </c>
      <c r="B951" s="107" t="s">
        <v>363</v>
      </c>
      <c r="C951" s="110">
        <v>2</v>
      </c>
      <c r="D951" s="109">
        <v>1598.01440546443</v>
      </c>
      <c r="E951" s="109">
        <v>58883.703237031747</v>
      </c>
    </row>
    <row r="952" spans="1:5" x14ac:dyDescent="0.35">
      <c r="A952" s="107" t="s">
        <v>79</v>
      </c>
      <c r="B952" s="107" t="s">
        <v>363</v>
      </c>
      <c r="C952" s="110">
        <v>3</v>
      </c>
      <c r="D952" s="109">
        <v>1625.963810675531</v>
      </c>
      <c r="E952" s="109">
        <v>70761.605375428757</v>
      </c>
    </row>
    <row r="953" spans="1:5" x14ac:dyDescent="0.35">
      <c r="A953" s="107" t="s">
        <v>79</v>
      </c>
      <c r="B953" s="107" t="s">
        <v>363</v>
      </c>
      <c r="C953" s="110">
        <v>4</v>
      </c>
      <c r="D953" s="109">
        <v>1395.093538493933</v>
      </c>
      <c r="E953" s="109">
        <v>59364.539238891994</v>
      </c>
    </row>
    <row r="954" spans="1:5" x14ac:dyDescent="0.35">
      <c r="A954" s="107" t="s">
        <v>79</v>
      </c>
      <c r="B954" s="107" t="s">
        <v>363</v>
      </c>
      <c r="C954" s="110">
        <v>5</v>
      </c>
      <c r="D954" s="109">
        <v>1143.6824113253449</v>
      </c>
      <c r="E954" s="109">
        <v>62489.089892793891</v>
      </c>
    </row>
    <row r="955" spans="1:5" x14ac:dyDescent="0.35">
      <c r="A955" s="107" t="s">
        <v>79</v>
      </c>
      <c r="B955" s="107" t="s">
        <v>363</v>
      </c>
      <c r="C955" s="110">
        <v>6</v>
      </c>
      <c r="D955" s="109">
        <v>1012.437290672691</v>
      </c>
      <c r="E955" s="109">
        <v>55414.216345984489</v>
      </c>
    </row>
    <row r="956" spans="1:5" x14ac:dyDescent="0.35">
      <c r="A956" s="107" t="s">
        <v>79</v>
      </c>
      <c r="B956" s="107" t="s">
        <v>363</v>
      </c>
      <c r="C956" s="110">
        <v>7</v>
      </c>
      <c r="D956" s="109">
        <v>1172.588038789655</v>
      </c>
      <c r="E956" s="109">
        <v>26960.717894620371</v>
      </c>
    </row>
    <row r="957" spans="1:5" x14ac:dyDescent="0.35">
      <c r="A957" s="107" t="s">
        <v>79</v>
      </c>
      <c r="B957" s="107" t="s">
        <v>363</v>
      </c>
      <c r="C957" s="110">
        <v>8</v>
      </c>
      <c r="D957" s="109">
        <v>950.51798133885779</v>
      </c>
      <c r="E957" s="109">
        <v>6310.0076950485654</v>
      </c>
    </row>
    <row r="958" spans="1:5" x14ac:dyDescent="0.35">
      <c r="A958" s="107" t="s">
        <v>79</v>
      </c>
      <c r="B958" s="107" t="s">
        <v>363</v>
      </c>
      <c r="C958" s="110">
        <v>9</v>
      </c>
      <c r="D958" s="109">
        <v>501.05490324825632</v>
      </c>
      <c r="E958" s="109">
        <v>5071.2748984093387</v>
      </c>
    </row>
    <row r="959" spans="1:5" x14ac:dyDescent="0.35">
      <c r="A959" s="107" t="s">
        <v>79</v>
      </c>
      <c r="B959" s="107" t="s">
        <v>363</v>
      </c>
      <c r="C959" s="110">
        <v>10</v>
      </c>
      <c r="D959" s="109">
        <v>597.60438240469148</v>
      </c>
      <c r="E959" s="109">
        <v>6017.3546253629374</v>
      </c>
    </row>
    <row r="960" spans="1:5" x14ac:dyDescent="0.35">
      <c r="A960" s="107" t="s">
        <v>79</v>
      </c>
      <c r="B960" s="107" t="s">
        <v>363</v>
      </c>
      <c r="C960" s="110">
        <v>11</v>
      </c>
      <c r="D960" s="109">
        <v>532.80725941687604</v>
      </c>
      <c r="E960" s="109">
        <v>7855.9933841992352</v>
      </c>
    </row>
    <row r="961" spans="1:5" x14ac:dyDescent="0.35">
      <c r="A961" s="107" t="s">
        <v>79</v>
      </c>
      <c r="B961" s="107" t="s">
        <v>363</v>
      </c>
      <c r="C961" s="110">
        <v>12</v>
      </c>
      <c r="D961" s="109">
        <v>558.38376948626887</v>
      </c>
      <c r="E961" s="109">
        <v>10234.96710588629</v>
      </c>
    </row>
    <row r="962" spans="1:5" x14ac:dyDescent="0.35">
      <c r="A962" s="107" t="s">
        <v>79</v>
      </c>
      <c r="B962" s="107" t="s">
        <v>362</v>
      </c>
      <c r="C962" s="110">
        <v>1</v>
      </c>
      <c r="D962" s="109">
        <v>2331.6</v>
      </c>
      <c r="E962" s="109">
        <v>172909.03464845521</v>
      </c>
    </row>
    <row r="963" spans="1:5" x14ac:dyDescent="0.35">
      <c r="A963" s="107" t="s">
        <v>79</v>
      </c>
      <c r="B963" s="107" t="s">
        <v>362</v>
      </c>
      <c r="C963" s="110">
        <v>2</v>
      </c>
      <c r="D963" s="109">
        <v>2184</v>
      </c>
      <c r="E963" s="109">
        <v>157490.77178300329</v>
      </c>
    </row>
    <row r="964" spans="1:5" x14ac:dyDescent="0.35">
      <c r="A964" s="107" t="s">
        <v>79</v>
      </c>
      <c r="B964" s="107" t="s">
        <v>362</v>
      </c>
      <c r="C964" s="110">
        <v>3</v>
      </c>
      <c r="D964" s="109">
        <v>2418</v>
      </c>
      <c r="E964" s="109">
        <v>183924.1768053555</v>
      </c>
    </row>
    <row r="965" spans="1:5" x14ac:dyDescent="0.35">
      <c r="A965" s="107" t="s">
        <v>79</v>
      </c>
      <c r="B965" s="107" t="s">
        <v>362</v>
      </c>
      <c r="C965" s="110">
        <v>4</v>
      </c>
      <c r="D965" s="109">
        <v>1610.0726658972401</v>
      </c>
      <c r="E965" s="109">
        <v>121136.4565286631</v>
      </c>
    </row>
    <row r="966" spans="1:5" x14ac:dyDescent="0.35">
      <c r="A966" s="107" t="s">
        <v>79</v>
      </c>
      <c r="B966" s="107" t="s">
        <v>362</v>
      </c>
      <c r="C966" s="110">
        <v>5</v>
      </c>
      <c r="D966" s="109">
        <v>28.548000669479329</v>
      </c>
      <c r="E966" s="109">
        <v>2100.144188037702</v>
      </c>
    </row>
    <row r="967" spans="1:5" x14ac:dyDescent="0.35">
      <c r="A967" s="107" t="s">
        <v>79</v>
      </c>
      <c r="B967" s="107" t="s">
        <v>362</v>
      </c>
      <c r="C967" s="110">
        <v>6</v>
      </c>
      <c r="D967" s="109">
        <v>0</v>
      </c>
      <c r="E967" s="109">
        <v>0</v>
      </c>
    </row>
    <row r="968" spans="1:5" x14ac:dyDescent="0.35">
      <c r="A968" s="107" t="s">
        <v>79</v>
      </c>
      <c r="B968" s="107" t="s">
        <v>362</v>
      </c>
      <c r="C968" s="110">
        <v>7</v>
      </c>
      <c r="D968" s="109">
        <v>0</v>
      </c>
      <c r="E968" s="109">
        <v>0</v>
      </c>
    </row>
    <row r="969" spans="1:5" x14ac:dyDescent="0.35">
      <c r="A969" s="107" t="s">
        <v>79</v>
      </c>
      <c r="B969" s="107" t="s">
        <v>362</v>
      </c>
      <c r="C969" s="110">
        <v>8</v>
      </c>
      <c r="D969" s="109">
        <v>390</v>
      </c>
      <c r="E969" s="109">
        <v>23584.407207473469</v>
      </c>
    </row>
    <row r="970" spans="1:5" x14ac:dyDescent="0.35">
      <c r="A970" s="107" t="s">
        <v>79</v>
      </c>
      <c r="B970" s="107" t="s">
        <v>362</v>
      </c>
      <c r="C970" s="110">
        <v>9</v>
      </c>
      <c r="D970" s="109">
        <v>2340</v>
      </c>
      <c r="E970" s="109">
        <v>125196.1745303955</v>
      </c>
    </row>
    <row r="971" spans="1:5" x14ac:dyDescent="0.35">
      <c r="A971" s="107" t="s">
        <v>79</v>
      </c>
      <c r="B971" s="107" t="s">
        <v>362</v>
      </c>
      <c r="C971" s="110">
        <v>10</v>
      </c>
      <c r="D971" s="109">
        <v>2334.0915023803709</v>
      </c>
      <c r="E971" s="109">
        <v>64552.236442788351</v>
      </c>
    </row>
    <row r="972" spans="1:5" x14ac:dyDescent="0.35">
      <c r="A972" s="107" t="s">
        <v>79</v>
      </c>
      <c r="B972" s="107" t="s">
        <v>362</v>
      </c>
      <c r="C972" s="110">
        <v>11</v>
      </c>
      <c r="D972" s="109">
        <v>2299.2896845493319</v>
      </c>
      <c r="E972" s="109">
        <v>61007.331520788037</v>
      </c>
    </row>
    <row r="973" spans="1:5" x14ac:dyDescent="0.35">
      <c r="A973" s="107" t="s">
        <v>79</v>
      </c>
      <c r="B973" s="107" t="s">
        <v>362</v>
      </c>
      <c r="C973" s="110">
        <v>12</v>
      </c>
      <c r="D973" s="109">
        <v>2406.846</v>
      </c>
      <c r="E973" s="109">
        <v>71088.132562887724</v>
      </c>
    </row>
    <row r="974" spans="1:5" x14ac:dyDescent="0.35">
      <c r="A974" s="107" t="s">
        <v>79</v>
      </c>
      <c r="B974" s="107" t="s">
        <v>361</v>
      </c>
      <c r="C974" s="110">
        <v>1</v>
      </c>
      <c r="D974" s="109">
        <v>891.44396903386075</v>
      </c>
      <c r="E974" s="109">
        <v>83362.274381750351</v>
      </c>
    </row>
    <row r="975" spans="1:5" x14ac:dyDescent="0.35">
      <c r="A975" s="107" t="s">
        <v>79</v>
      </c>
      <c r="B975" s="107" t="s">
        <v>361</v>
      </c>
      <c r="C975" s="110">
        <v>2</v>
      </c>
      <c r="D975" s="109">
        <v>827.93560629259218</v>
      </c>
      <c r="E975" s="109">
        <v>71671.457527593171</v>
      </c>
    </row>
    <row r="976" spans="1:5" x14ac:dyDescent="0.35">
      <c r="A976" s="107" t="s">
        <v>79</v>
      </c>
      <c r="B976" s="107" t="s">
        <v>361</v>
      </c>
      <c r="C976" s="110">
        <v>3</v>
      </c>
      <c r="D976" s="109">
        <v>851.58516495517404</v>
      </c>
      <c r="E976" s="109">
        <v>75344.099459687277</v>
      </c>
    </row>
    <row r="977" spans="1:5" x14ac:dyDescent="0.35">
      <c r="A977" s="107" t="s">
        <v>79</v>
      </c>
      <c r="B977" s="107" t="s">
        <v>361</v>
      </c>
      <c r="C977" s="110">
        <v>4</v>
      </c>
      <c r="D977" s="109">
        <v>650.36771282084521</v>
      </c>
      <c r="E977" s="109">
        <v>56119.687504916787</v>
      </c>
    </row>
    <row r="978" spans="1:5" x14ac:dyDescent="0.35">
      <c r="A978" s="107" t="s">
        <v>79</v>
      </c>
      <c r="B978" s="107" t="s">
        <v>361</v>
      </c>
      <c r="C978" s="110">
        <v>5</v>
      </c>
      <c r="D978" s="109">
        <v>434.28396867978398</v>
      </c>
      <c r="E978" s="109">
        <v>30623.61308006167</v>
      </c>
    </row>
    <row r="979" spans="1:5" x14ac:dyDescent="0.35">
      <c r="A979" s="107" t="s">
        <v>79</v>
      </c>
      <c r="B979" s="107" t="s">
        <v>361</v>
      </c>
      <c r="C979" s="110">
        <v>6</v>
      </c>
      <c r="D979" s="109">
        <v>426.56254856193527</v>
      </c>
      <c r="E979" s="109">
        <v>27718.007836939589</v>
      </c>
    </row>
    <row r="980" spans="1:5" x14ac:dyDescent="0.35">
      <c r="A980" s="107" t="s">
        <v>79</v>
      </c>
      <c r="B980" s="107" t="s">
        <v>361</v>
      </c>
      <c r="C980" s="110">
        <v>7</v>
      </c>
      <c r="D980" s="109">
        <v>513.33803744654108</v>
      </c>
      <c r="E980" s="109">
        <v>35997.149862121791</v>
      </c>
    </row>
    <row r="981" spans="1:5" x14ac:dyDescent="0.35">
      <c r="A981" s="107" t="s">
        <v>79</v>
      </c>
      <c r="B981" s="107" t="s">
        <v>361</v>
      </c>
      <c r="C981" s="110">
        <v>8</v>
      </c>
      <c r="D981" s="109">
        <v>484.34618870336641</v>
      </c>
      <c r="E981" s="109">
        <v>28705.09888477419</v>
      </c>
    </row>
    <row r="982" spans="1:5" x14ac:dyDescent="0.35">
      <c r="A982" s="107" t="s">
        <v>79</v>
      </c>
      <c r="B982" s="107" t="s">
        <v>361</v>
      </c>
      <c r="C982" s="110">
        <v>9</v>
      </c>
      <c r="D982" s="109">
        <v>619.71104181489943</v>
      </c>
      <c r="E982" s="109">
        <v>33712.738381100477</v>
      </c>
    </row>
    <row r="983" spans="1:5" x14ac:dyDescent="0.35">
      <c r="A983" s="107" t="s">
        <v>79</v>
      </c>
      <c r="B983" s="107" t="s">
        <v>361</v>
      </c>
      <c r="C983" s="110">
        <v>10</v>
      </c>
      <c r="D983" s="109">
        <v>539.41075047602101</v>
      </c>
      <c r="E983" s="109">
        <v>11537.433126983849</v>
      </c>
    </row>
    <row r="984" spans="1:5" x14ac:dyDescent="0.35">
      <c r="A984" s="107" t="s">
        <v>79</v>
      </c>
      <c r="B984" s="107" t="s">
        <v>361</v>
      </c>
      <c r="C984" s="110">
        <v>11</v>
      </c>
      <c r="D984" s="109">
        <v>626.71557188735733</v>
      </c>
      <c r="E984" s="109">
        <v>19635.782718494091</v>
      </c>
    </row>
    <row r="985" spans="1:5" x14ac:dyDescent="0.35">
      <c r="A985" s="107" t="s">
        <v>79</v>
      </c>
      <c r="B985" s="107" t="s">
        <v>361</v>
      </c>
      <c r="C985" s="110">
        <v>12</v>
      </c>
      <c r="D985" s="109">
        <v>731.2759291030186</v>
      </c>
      <c r="E985" s="109">
        <v>25463.809262209561</v>
      </c>
    </row>
    <row r="986" spans="1:5" x14ac:dyDescent="0.35">
      <c r="A986" s="107" t="s">
        <v>79</v>
      </c>
      <c r="B986" s="107" t="s">
        <v>360</v>
      </c>
      <c r="C986" s="110">
        <v>1</v>
      </c>
      <c r="D986" s="109">
        <v>736.162837885371</v>
      </c>
      <c r="E986" s="109">
        <v>54921.128199298117</v>
      </c>
    </row>
    <row r="987" spans="1:5" x14ac:dyDescent="0.35">
      <c r="A987" s="107" t="s">
        <v>79</v>
      </c>
      <c r="B987" s="107" t="s">
        <v>360</v>
      </c>
      <c r="C987" s="110">
        <v>2</v>
      </c>
      <c r="D987" s="109">
        <v>523.99228475122527</v>
      </c>
      <c r="E987" s="109">
        <v>37824.447006931099</v>
      </c>
    </row>
    <row r="988" spans="1:5" x14ac:dyDescent="0.35">
      <c r="A988" s="107" t="s">
        <v>79</v>
      </c>
      <c r="B988" s="107" t="s">
        <v>360</v>
      </c>
      <c r="C988" s="110">
        <v>3</v>
      </c>
      <c r="D988" s="109">
        <v>565.49495558722856</v>
      </c>
      <c r="E988" s="109">
        <v>43766.771187567851</v>
      </c>
    </row>
    <row r="989" spans="1:5" x14ac:dyDescent="0.35">
      <c r="A989" s="107" t="s">
        <v>79</v>
      </c>
      <c r="B989" s="107" t="s">
        <v>360</v>
      </c>
      <c r="C989" s="110">
        <v>4</v>
      </c>
      <c r="D989" s="109">
        <v>423.80166923668202</v>
      </c>
      <c r="E989" s="109">
        <v>31652.282933559251</v>
      </c>
    </row>
    <row r="990" spans="1:5" x14ac:dyDescent="0.35">
      <c r="A990" s="107" t="s">
        <v>79</v>
      </c>
      <c r="B990" s="107" t="s">
        <v>360</v>
      </c>
      <c r="C990" s="110">
        <v>5</v>
      </c>
      <c r="D990" s="109">
        <v>167.20229565620281</v>
      </c>
      <c r="E990" s="109">
        <v>11959.234103635121</v>
      </c>
    </row>
    <row r="991" spans="1:5" x14ac:dyDescent="0.35">
      <c r="A991" s="107" t="s">
        <v>79</v>
      </c>
      <c r="B991" s="107" t="s">
        <v>360</v>
      </c>
      <c r="C991" s="110">
        <v>6</v>
      </c>
      <c r="D991" s="109">
        <v>160.73305729431621</v>
      </c>
      <c r="E991" s="109">
        <v>10546.79281348893</v>
      </c>
    </row>
    <row r="992" spans="1:5" x14ac:dyDescent="0.35">
      <c r="A992" s="107" t="s">
        <v>79</v>
      </c>
      <c r="B992" s="107" t="s">
        <v>360</v>
      </c>
      <c r="C992" s="110">
        <v>7</v>
      </c>
      <c r="D992" s="109">
        <v>248.68746922420249</v>
      </c>
      <c r="E992" s="109">
        <v>15768.467856091491</v>
      </c>
    </row>
    <row r="993" spans="1:5" x14ac:dyDescent="0.35">
      <c r="A993" s="107" t="s">
        <v>79</v>
      </c>
      <c r="B993" s="107" t="s">
        <v>360</v>
      </c>
      <c r="C993" s="110">
        <v>8</v>
      </c>
      <c r="D993" s="109">
        <v>301.77813398885309</v>
      </c>
      <c r="E993" s="109">
        <v>18523.71767897105</v>
      </c>
    </row>
    <row r="994" spans="1:5" x14ac:dyDescent="0.35">
      <c r="A994" s="107" t="s">
        <v>79</v>
      </c>
      <c r="B994" s="107" t="s">
        <v>360</v>
      </c>
      <c r="C994" s="110">
        <v>9</v>
      </c>
      <c r="D994" s="109">
        <v>145.17886509519511</v>
      </c>
      <c r="E994" s="109">
        <v>7547.4597744913744</v>
      </c>
    </row>
    <row r="995" spans="1:5" x14ac:dyDescent="0.35">
      <c r="A995" s="107" t="s">
        <v>79</v>
      </c>
      <c r="B995" s="107" t="s">
        <v>360</v>
      </c>
      <c r="C995" s="110">
        <v>10</v>
      </c>
      <c r="D995" s="109">
        <v>431.58832083555461</v>
      </c>
      <c r="E995" s="109">
        <v>7259.1011495391394</v>
      </c>
    </row>
    <row r="996" spans="1:5" x14ac:dyDescent="0.35">
      <c r="A996" s="107" t="s">
        <v>79</v>
      </c>
      <c r="B996" s="107" t="s">
        <v>360</v>
      </c>
      <c r="C996" s="110">
        <v>11</v>
      </c>
      <c r="D996" s="109">
        <v>693.39207073956675</v>
      </c>
      <c r="E996" s="109">
        <v>12702.92679897454</v>
      </c>
    </row>
    <row r="997" spans="1:5" x14ac:dyDescent="0.35">
      <c r="A997" s="107" t="s">
        <v>79</v>
      </c>
      <c r="B997" s="107" t="s">
        <v>360</v>
      </c>
      <c r="C997" s="110">
        <v>12</v>
      </c>
      <c r="D997" s="109">
        <v>771.05327490133163</v>
      </c>
      <c r="E997" s="109">
        <v>17576.693328394769</v>
      </c>
    </row>
    <row r="998" spans="1:5" x14ac:dyDescent="0.35">
      <c r="A998" s="107" t="s">
        <v>79</v>
      </c>
      <c r="B998" s="107" t="s">
        <v>359</v>
      </c>
      <c r="C998" s="110">
        <v>1</v>
      </c>
      <c r="D998" s="109">
        <v>288.23999881744379</v>
      </c>
      <c r="E998" s="109">
        <v>52467.292649511153</v>
      </c>
    </row>
    <row r="999" spans="1:5" x14ac:dyDescent="0.35">
      <c r="A999" s="107" t="s">
        <v>79</v>
      </c>
      <c r="B999" s="107" t="s">
        <v>359</v>
      </c>
      <c r="C999" s="110">
        <v>2</v>
      </c>
      <c r="D999" s="109">
        <v>2209.920057773591</v>
      </c>
      <c r="E999" s="109">
        <v>362263.12511872209</v>
      </c>
    </row>
    <row r="1000" spans="1:5" x14ac:dyDescent="0.35">
      <c r="A1000" s="107" t="s">
        <v>79</v>
      </c>
      <c r="B1000" s="107" t="s">
        <v>359</v>
      </c>
      <c r="C1000" s="110">
        <v>3</v>
      </c>
      <c r="D1000" s="109">
        <v>1075.6800098419201</v>
      </c>
      <c r="E1000" s="109">
        <v>198666.44296718799</v>
      </c>
    </row>
    <row r="1001" spans="1:5" x14ac:dyDescent="0.35">
      <c r="A1001" s="107" t="s">
        <v>79</v>
      </c>
      <c r="B1001" s="107" t="s">
        <v>359</v>
      </c>
      <c r="C1001" s="110">
        <v>4</v>
      </c>
      <c r="D1001" s="109">
        <v>992.3999972343438</v>
      </c>
      <c r="E1001" s="109">
        <v>108142.4415729591</v>
      </c>
    </row>
    <row r="1002" spans="1:5" x14ac:dyDescent="0.35">
      <c r="A1002" s="107" t="s">
        <v>79</v>
      </c>
      <c r="B1002" s="107" t="s">
        <v>359</v>
      </c>
      <c r="C1002" s="110">
        <v>5</v>
      </c>
      <c r="D1002" s="109">
        <v>4366.0800261497498</v>
      </c>
      <c r="E1002" s="109">
        <v>362013.16916431283</v>
      </c>
    </row>
    <row r="1003" spans="1:5" x14ac:dyDescent="0.35">
      <c r="A1003" s="107" t="s">
        <v>79</v>
      </c>
      <c r="B1003" s="107" t="s">
        <v>359</v>
      </c>
      <c r="C1003" s="110">
        <v>6</v>
      </c>
      <c r="D1003" s="109">
        <v>4320</v>
      </c>
      <c r="E1003" s="109">
        <v>341695.5116341383</v>
      </c>
    </row>
    <row r="1004" spans="1:5" x14ac:dyDescent="0.35">
      <c r="A1004" s="107" t="s">
        <v>79</v>
      </c>
      <c r="B1004" s="107" t="s">
        <v>359</v>
      </c>
      <c r="C1004" s="110">
        <v>7</v>
      </c>
      <c r="D1004" s="109">
        <v>4464</v>
      </c>
      <c r="E1004" s="109">
        <v>396208.80952577671</v>
      </c>
    </row>
    <row r="1005" spans="1:5" x14ac:dyDescent="0.35">
      <c r="A1005" s="107" t="s">
        <v>79</v>
      </c>
      <c r="B1005" s="107" t="s">
        <v>359</v>
      </c>
      <c r="C1005" s="110">
        <v>8</v>
      </c>
      <c r="D1005" s="109">
        <v>4352.4000225067139</v>
      </c>
      <c r="E1005" s="109">
        <v>356032.76665420528</v>
      </c>
    </row>
    <row r="1006" spans="1:5" x14ac:dyDescent="0.35">
      <c r="A1006" s="107" t="s">
        <v>79</v>
      </c>
      <c r="B1006" s="107" t="s">
        <v>359</v>
      </c>
      <c r="C1006" s="110">
        <v>9</v>
      </c>
      <c r="D1006" s="109">
        <v>2084.6400077342978</v>
      </c>
      <c r="E1006" s="109">
        <v>194317.48434332019</v>
      </c>
    </row>
    <row r="1007" spans="1:5" x14ac:dyDescent="0.35">
      <c r="A1007" s="107" t="s">
        <v>79</v>
      </c>
      <c r="B1007" s="107" t="s">
        <v>359</v>
      </c>
      <c r="C1007" s="110">
        <v>10</v>
      </c>
      <c r="D1007" s="109">
        <v>3759.4200096130371</v>
      </c>
      <c r="E1007" s="109">
        <v>297122.56609946588</v>
      </c>
    </row>
    <row r="1008" spans="1:5" x14ac:dyDescent="0.35">
      <c r="A1008" s="107" t="s">
        <v>79</v>
      </c>
      <c r="B1008" s="107" t="s">
        <v>359</v>
      </c>
      <c r="C1008" s="110">
        <v>11</v>
      </c>
      <c r="D1008" s="109">
        <v>2327.4300243854541</v>
      </c>
      <c r="E1008" s="109">
        <v>187408.2041940073</v>
      </c>
    </row>
    <row r="1009" spans="1:5" x14ac:dyDescent="0.35">
      <c r="A1009" s="107" t="s">
        <v>79</v>
      </c>
      <c r="B1009" s="107" t="s">
        <v>359</v>
      </c>
      <c r="C1009" s="110">
        <v>12</v>
      </c>
      <c r="D1009" s="109">
        <v>1194.0499840766031</v>
      </c>
      <c r="E1009" s="109">
        <v>114777.85108952819</v>
      </c>
    </row>
    <row r="1010" spans="1:5" x14ac:dyDescent="0.35">
      <c r="A1010" s="107" t="s">
        <v>79</v>
      </c>
      <c r="B1010" s="107" t="s">
        <v>358</v>
      </c>
      <c r="C1010" s="110">
        <v>1</v>
      </c>
      <c r="D1010" s="109">
        <v>19.440000802278529</v>
      </c>
      <c r="E1010" s="109">
        <v>1246.7242336464431</v>
      </c>
    </row>
    <row r="1011" spans="1:5" x14ac:dyDescent="0.35">
      <c r="A1011" s="107" t="s">
        <v>79</v>
      </c>
      <c r="B1011" s="107" t="s">
        <v>358</v>
      </c>
      <c r="C1011" s="110">
        <v>2</v>
      </c>
      <c r="D1011" s="109">
        <v>174.9600076973438</v>
      </c>
      <c r="E1011" s="109">
        <v>12921.62908291617</v>
      </c>
    </row>
    <row r="1012" spans="1:5" x14ac:dyDescent="0.35">
      <c r="A1012" s="107" t="s">
        <v>79</v>
      </c>
      <c r="B1012" s="107" t="s">
        <v>358</v>
      </c>
      <c r="C1012" s="110">
        <v>3</v>
      </c>
      <c r="D1012" s="109">
        <v>87.120000287890576</v>
      </c>
      <c r="E1012" s="109">
        <v>6853.6713219320054</v>
      </c>
    </row>
    <row r="1013" spans="1:5" x14ac:dyDescent="0.35">
      <c r="A1013" s="107" t="s">
        <v>79</v>
      </c>
      <c r="B1013" s="107" t="s">
        <v>358</v>
      </c>
      <c r="C1013" s="110">
        <v>4</v>
      </c>
      <c r="D1013" s="109">
        <v>64.560002446174622</v>
      </c>
      <c r="E1013" s="109">
        <v>4932.5031277815306</v>
      </c>
    </row>
    <row r="1014" spans="1:5" x14ac:dyDescent="0.35">
      <c r="A1014" s="107" t="s">
        <v>79</v>
      </c>
      <c r="B1014" s="107" t="s">
        <v>358</v>
      </c>
      <c r="C1014" s="110">
        <v>5</v>
      </c>
      <c r="D1014" s="109">
        <v>51.120000060647712</v>
      </c>
      <c r="E1014" s="109">
        <v>3695.3229072653348</v>
      </c>
    </row>
    <row r="1015" spans="1:5" x14ac:dyDescent="0.35">
      <c r="A1015" s="107" t="s">
        <v>79</v>
      </c>
      <c r="B1015" s="107" t="s">
        <v>358</v>
      </c>
      <c r="C1015" s="110">
        <v>6</v>
      </c>
      <c r="D1015" s="109">
        <v>30.239999216049899</v>
      </c>
      <c r="E1015" s="109">
        <v>1982.528527048664</v>
      </c>
    </row>
    <row r="1016" spans="1:5" x14ac:dyDescent="0.35">
      <c r="A1016" s="107" t="s">
        <v>79</v>
      </c>
      <c r="B1016" s="107" t="s">
        <v>358</v>
      </c>
      <c r="C1016" s="110">
        <v>7</v>
      </c>
      <c r="D1016" s="109">
        <v>29.279999310150721</v>
      </c>
      <c r="E1016" s="109">
        <v>1872.642707311599</v>
      </c>
    </row>
    <row r="1017" spans="1:5" x14ac:dyDescent="0.35">
      <c r="A1017" s="107" t="s">
        <v>79</v>
      </c>
      <c r="B1017" s="107" t="s">
        <v>358</v>
      </c>
      <c r="C1017" s="110">
        <v>8</v>
      </c>
      <c r="D1017" s="109">
        <v>16.079999528825301</v>
      </c>
      <c r="E1017" s="109">
        <v>1014.394865359408</v>
      </c>
    </row>
    <row r="1018" spans="1:5" x14ac:dyDescent="0.35">
      <c r="A1018" s="107" t="s">
        <v>79</v>
      </c>
      <c r="B1018" s="107" t="s">
        <v>358</v>
      </c>
      <c r="C1018" s="110">
        <v>9</v>
      </c>
      <c r="D1018" s="109">
        <v>21.11999923177062</v>
      </c>
      <c r="E1018" s="109">
        <v>1166.1662979914679</v>
      </c>
    </row>
    <row r="1019" spans="1:5" x14ac:dyDescent="0.35">
      <c r="A1019" s="107" t="s">
        <v>79</v>
      </c>
      <c r="B1019" s="107" t="s">
        <v>358</v>
      </c>
      <c r="C1019" s="110">
        <v>10</v>
      </c>
      <c r="D1019" s="109">
        <v>49.999998643994317</v>
      </c>
      <c r="E1019" s="109">
        <v>1057.8683933611351</v>
      </c>
    </row>
    <row r="1020" spans="1:5" x14ac:dyDescent="0.35">
      <c r="A1020" s="107" t="s">
        <v>79</v>
      </c>
      <c r="B1020" s="107" t="s">
        <v>358</v>
      </c>
      <c r="C1020" s="110">
        <v>11</v>
      </c>
      <c r="D1020" s="109">
        <v>161.99999582767481</v>
      </c>
      <c r="E1020" s="109">
        <v>3615.8648641414102</v>
      </c>
    </row>
    <row r="1021" spans="1:5" x14ac:dyDescent="0.35">
      <c r="A1021" s="107" t="s">
        <v>79</v>
      </c>
      <c r="B1021" s="107" t="s">
        <v>358</v>
      </c>
      <c r="C1021" s="110">
        <v>12</v>
      </c>
      <c r="D1021" s="109">
        <v>196.68000787496581</v>
      </c>
      <c r="E1021" s="109">
        <v>5231.8266575384423</v>
      </c>
    </row>
    <row r="1022" spans="1:5" x14ac:dyDescent="0.35">
      <c r="A1022" s="107" t="s">
        <v>79</v>
      </c>
      <c r="B1022" s="107" t="s">
        <v>357</v>
      </c>
      <c r="C1022" s="110">
        <v>1</v>
      </c>
      <c r="D1022" s="109">
        <v>343.67999839782698</v>
      </c>
      <c r="E1022" s="109">
        <v>23773.83745507917</v>
      </c>
    </row>
    <row r="1023" spans="1:5" x14ac:dyDescent="0.35">
      <c r="A1023" s="107" t="s">
        <v>79</v>
      </c>
      <c r="B1023" s="107" t="s">
        <v>357</v>
      </c>
      <c r="C1023" s="110">
        <v>2</v>
      </c>
      <c r="D1023" s="109">
        <v>2016</v>
      </c>
      <c r="E1023" s="109">
        <v>148803.480362292</v>
      </c>
    </row>
    <row r="1024" spans="1:5" x14ac:dyDescent="0.35">
      <c r="A1024" s="107" t="s">
        <v>79</v>
      </c>
      <c r="B1024" s="107" t="s">
        <v>357</v>
      </c>
      <c r="C1024" s="110">
        <v>3</v>
      </c>
      <c r="D1024" s="109">
        <v>1175.759989261629</v>
      </c>
      <c r="E1024" s="109">
        <v>92183.213624923897</v>
      </c>
    </row>
    <row r="1025" spans="1:5" x14ac:dyDescent="0.35">
      <c r="A1025" s="107" t="s">
        <v>79</v>
      </c>
      <c r="B1025" s="107" t="s">
        <v>357</v>
      </c>
      <c r="C1025" s="110">
        <v>4</v>
      </c>
      <c r="D1025" s="109">
        <v>543.36000514030445</v>
      </c>
      <c r="E1025" s="109">
        <v>41524.963273501271</v>
      </c>
    </row>
    <row r="1026" spans="1:5" x14ac:dyDescent="0.35">
      <c r="A1026" s="107" t="s">
        <v>79</v>
      </c>
      <c r="B1026" s="107" t="s">
        <v>357</v>
      </c>
      <c r="C1026" s="110">
        <v>5</v>
      </c>
      <c r="D1026" s="109">
        <v>220.32000660896301</v>
      </c>
      <c r="E1026" s="109">
        <v>15540.49365505686</v>
      </c>
    </row>
    <row r="1027" spans="1:5" x14ac:dyDescent="0.35">
      <c r="A1027" s="107" t="s">
        <v>79</v>
      </c>
      <c r="B1027" s="107" t="s">
        <v>357</v>
      </c>
      <c r="C1027" s="110">
        <v>6</v>
      </c>
      <c r="D1027" s="109">
        <v>260.63999786973022</v>
      </c>
      <c r="E1027" s="109">
        <v>17137.875000235748</v>
      </c>
    </row>
    <row r="1028" spans="1:5" x14ac:dyDescent="0.35">
      <c r="A1028" s="107" t="s">
        <v>79</v>
      </c>
      <c r="B1028" s="107" t="s">
        <v>357</v>
      </c>
      <c r="C1028" s="110">
        <v>7</v>
      </c>
      <c r="D1028" s="109">
        <v>179.52000000327831</v>
      </c>
      <c r="E1028" s="109">
        <v>11553.947493261339</v>
      </c>
    </row>
    <row r="1029" spans="1:5" x14ac:dyDescent="0.35">
      <c r="A1029" s="107" t="s">
        <v>79</v>
      </c>
      <c r="B1029" s="107" t="s">
        <v>357</v>
      </c>
      <c r="C1029" s="110">
        <v>8</v>
      </c>
      <c r="D1029" s="109">
        <v>9.6000000014901143</v>
      </c>
      <c r="E1029" s="109">
        <v>612.28672685104459</v>
      </c>
    </row>
    <row r="1030" spans="1:5" x14ac:dyDescent="0.35">
      <c r="A1030" s="107" t="s">
        <v>79</v>
      </c>
      <c r="B1030" s="107" t="s">
        <v>357</v>
      </c>
      <c r="C1030" s="110">
        <v>9</v>
      </c>
      <c r="D1030" s="109">
        <v>34.080000404268517</v>
      </c>
      <c r="E1030" s="109">
        <v>1905.146207671419</v>
      </c>
    </row>
    <row r="1031" spans="1:5" x14ac:dyDescent="0.35">
      <c r="A1031" s="107" t="s">
        <v>79</v>
      </c>
      <c r="B1031" s="107" t="s">
        <v>357</v>
      </c>
      <c r="C1031" s="110">
        <v>10</v>
      </c>
      <c r="D1031" s="109">
        <v>346.94376469402459</v>
      </c>
      <c r="E1031" s="109">
        <v>6764.1340570150578</v>
      </c>
    </row>
    <row r="1032" spans="1:5" x14ac:dyDescent="0.35">
      <c r="A1032" s="107" t="s">
        <v>79</v>
      </c>
      <c r="B1032" s="107" t="s">
        <v>357</v>
      </c>
      <c r="C1032" s="110">
        <v>11</v>
      </c>
      <c r="D1032" s="109">
        <v>1223.4199953079219</v>
      </c>
      <c r="E1032" s="109">
        <v>28885.915174959831</v>
      </c>
    </row>
    <row r="1033" spans="1:5" x14ac:dyDescent="0.35">
      <c r="A1033" s="107" t="s">
        <v>79</v>
      </c>
      <c r="B1033" s="107" t="s">
        <v>357</v>
      </c>
      <c r="C1033" s="110">
        <v>12</v>
      </c>
      <c r="D1033" s="109">
        <v>1884</v>
      </c>
      <c r="E1033" s="109">
        <v>40590.02145263378</v>
      </c>
    </row>
    <row r="1034" spans="1:5" x14ac:dyDescent="0.35">
      <c r="A1034" s="107" t="s">
        <v>79</v>
      </c>
      <c r="B1034" s="107" t="s">
        <v>27</v>
      </c>
      <c r="C1034" s="110">
        <v>1</v>
      </c>
      <c r="D1034" s="109">
        <v>28875.599489212029</v>
      </c>
      <c r="E1034" s="109">
        <v>2093746.985115417</v>
      </c>
    </row>
    <row r="1035" spans="1:5" x14ac:dyDescent="0.35">
      <c r="A1035" s="107" t="s">
        <v>79</v>
      </c>
      <c r="B1035" s="107" t="s">
        <v>27</v>
      </c>
      <c r="C1035" s="110">
        <v>2</v>
      </c>
      <c r="D1035" s="109">
        <v>9642.4798910617828</v>
      </c>
      <c r="E1035" s="109">
        <v>690550.26972145401</v>
      </c>
    </row>
    <row r="1036" spans="1:5" x14ac:dyDescent="0.35">
      <c r="A1036" s="107" t="s">
        <v>79</v>
      </c>
      <c r="B1036" s="107" t="s">
        <v>27</v>
      </c>
      <c r="C1036" s="110">
        <v>3</v>
      </c>
      <c r="D1036" s="109">
        <v>3973.9200191497812</v>
      </c>
      <c r="E1036" s="109">
        <v>300687.54061131692</v>
      </c>
    </row>
    <row r="1037" spans="1:5" x14ac:dyDescent="0.35">
      <c r="A1037" s="107" t="s">
        <v>79</v>
      </c>
      <c r="B1037" s="107" t="s">
        <v>27</v>
      </c>
      <c r="C1037" s="110">
        <v>4</v>
      </c>
      <c r="D1037" s="109">
        <v>3339.1200499534598</v>
      </c>
      <c r="E1037" s="109">
        <v>250089.3891315517</v>
      </c>
    </row>
    <row r="1038" spans="1:5" x14ac:dyDescent="0.35">
      <c r="A1038" s="107" t="s">
        <v>79</v>
      </c>
      <c r="B1038" s="107" t="s">
        <v>27</v>
      </c>
      <c r="C1038" s="110">
        <v>5</v>
      </c>
      <c r="D1038" s="109">
        <v>20344.079996228229</v>
      </c>
      <c r="E1038" s="109">
        <v>1389518.296009016</v>
      </c>
    </row>
    <row r="1039" spans="1:5" x14ac:dyDescent="0.35">
      <c r="A1039" s="107" t="s">
        <v>79</v>
      </c>
      <c r="B1039" s="107" t="s">
        <v>27</v>
      </c>
      <c r="C1039" s="110">
        <v>6</v>
      </c>
      <c r="D1039" s="109">
        <v>29895.840373039238</v>
      </c>
      <c r="E1039" s="109">
        <v>1867262.1010707701</v>
      </c>
    </row>
    <row r="1040" spans="1:5" x14ac:dyDescent="0.35">
      <c r="A1040" s="107" t="s">
        <v>79</v>
      </c>
      <c r="B1040" s="107" t="s">
        <v>27</v>
      </c>
      <c r="C1040" s="110">
        <v>7</v>
      </c>
      <c r="D1040" s="109">
        <v>25764.480276107792</v>
      </c>
      <c r="E1040" s="109">
        <v>1586625.4514559971</v>
      </c>
    </row>
    <row r="1041" spans="1:5" x14ac:dyDescent="0.35">
      <c r="A1041" s="107" t="s">
        <v>79</v>
      </c>
      <c r="B1041" s="107" t="s">
        <v>27</v>
      </c>
      <c r="C1041" s="110">
        <v>8</v>
      </c>
      <c r="D1041" s="109">
        <v>20542.56007194519</v>
      </c>
      <c r="E1041" s="109">
        <v>1256764.2549112779</v>
      </c>
    </row>
    <row r="1042" spans="1:5" x14ac:dyDescent="0.35">
      <c r="A1042" s="107" t="s">
        <v>79</v>
      </c>
      <c r="B1042" s="107" t="s">
        <v>27</v>
      </c>
      <c r="C1042" s="110">
        <v>9</v>
      </c>
      <c r="D1042" s="109">
        <v>29500.56027984618</v>
      </c>
      <c r="E1042" s="109">
        <v>1574446.7939360959</v>
      </c>
    </row>
    <row r="1043" spans="1:5" x14ac:dyDescent="0.35">
      <c r="A1043" s="107" t="s">
        <v>79</v>
      </c>
      <c r="B1043" s="107" t="s">
        <v>27</v>
      </c>
      <c r="C1043" s="110">
        <v>10</v>
      </c>
      <c r="D1043" s="109">
        <v>57096.400465836108</v>
      </c>
      <c r="E1043" s="109">
        <v>1451958.7254467991</v>
      </c>
    </row>
    <row r="1044" spans="1:5" x14ac:dyDescent="0.35">
      <c r="A1044" s="107" t="s">
        <v>79</v>
      </c>
      <c r="B1044" s="107" t="s">
        <v>27</v>
      </c>
      <c r="C1044" s="110">
        <v>11</v>
      </c>
      <c r="D1044" s="109">
        <v>44900.161869678028</v>
      </c>
      <c r="E1044" s="109">
        <v>1159494.0559047649</v>
      </c>
    </row>
    <row r="1045" spans="1:5" x14ac:dyDescent="0.35">
      <c r="A1045" s="107" t="s">
        <v>79</v>
      </c>
      <c r="B1045" s="107" t="s">
        <v>27</v>
      </c>
      <c r="C1045" s="110">
        <v>12</v>
      </c>
      <c r="D1045" s="109">
        <v>29648.4691429298</v>
      </c>
      <c r="E1045" s="109">
        <v>885399.04218024353</v>
      </c>
    </row>
    <row r="1046" spans="1:5" x14ac:dyDescent="0.35">
      <c r="A1046" s="107" t="s">
        <v>79</v>
      </c>
      <c r="B1046" s="107" t="s">
        <v>356</v>
      </c>
      <c r="C1046" s="110">
        <v>1</v>
      </c>
      <c r="D1046" s="109">
        <v>202.7760426412334</v>
      </c>
      <c r="E1046" s="109">
        <v>5057.5169874776911</v>
      </c>
    </row>
    <row r="1047" spans="1:5" x14ac:dyDescent="0.35">
      <c r="A1047" s="107" t="s">
        <v>79</v>
      </c>
      <c r="B1047" s="107" t="s">
        <v>356</v>
      </c>
      <c r="C1047" s="110">
        <v>2</v>
      </c>
      <c r="D1047" s="109">
        <v>262.62615462206691</v>
      </c>
      <c r="E1047" s="109">
        <v>7337.5329620914981</v>
      </c>
    </row>
    <row r="1048" spans="1:5" x14ac:dyDescent="0.35">
      <c r="A1048" s="107" t="s">
        <v>79</v>
      </c>
      <c r="B1048" s="107" t="s">
        <v>356</v>
      </c>
      <c r="C1048" s="110">
        <v>3</v>
      </c>
      <c r="D1048" s="109">
        <v>310.21013788714851</v>
      </c>
      <c r="E1048" s="109">
        <v>11289.95511252976</v>
      </c>
    </row>
    <row r="1049" spans="1:5" x14ac:dyDescent="0.35">
      <c r="A1049" s="107" t="s">
        <v>79</v>
      </c>
      <c r="B1049" s="107" t="s">
        <v>356</v>
      </c>
      <c r="C1049" s="110">
        <v>4</v>
      </c>
      <c r="D1049" s="109">
        <v>274.37417347104332</v>
      </c>
      <c r="E1049" s="109">
        <v>10154.459473048861</v>
      </c>
    </row>
    <row r="1050" spans="1:5" x14ac:dyDescent="0.35">
      <c r="A1050" s="107" t="s">
        <v>79</v>
      </c>
      <c r="B1050" s="107" t="s">
        <v>356</v>
      </c>
      <c r="C1050" s="110">
        <v>5</v>
      </c>
      <c r="D1050" s="109">
        <v>228.07198187818929</v>
      </c>
      <c r="E1050" s="109">
        <v>11009.608481300151</v>
      </c>
    </row>
    <row r="1051" spans="1:5" x14ac:dyDescent="0.35">
      <c r="A1051" s="107" t="s">
        <v>79</v>
      </c>
      <c r="B1051" s="107" t="s">
        <v>356</v>
      </c>
      <c r="C1051" s="110">
        <v>6</v>
      </c>
      <c r="D1051" s="109">
        <v>223.19699809666159</v>
      </c>
      <c r="E1051" s="109">
        <v>11655.546780764</v>
      </c>
    </row>
    <row r="1052" spans="1:5" x14ac:dyDescent="0.35">
      <c r="A1052" s="107" t="s">
        <v>79</v>
      </c>
      <c r="B1052" s="107" t="s">
        <v>356</v>
      </c>
      <c r="C1052" s="110">
        <v>7</v>
      </c>
      <c r="D1052" s="109">
        <v>75.185754454131853</v>
      </c>
      <c r="E1052" s="109">
        <v>3145.599816870345</v>
      </c>
    </row>
    <row r="1053" spans="1:5" x14ac:dyDescent="0.35">
      <c r="A1053" s="107" t="s">
        <v>79</v>
      </c>
      <c r="B1053" s="107" t="s">
        <v>356</v>
      </c>
      <c r="C1053" s="110">
        <v>8</v>
      </c>
      <c r="D1053" s="109">
        <v>9.1768088057484576</v>
      </c>
      <c r="E1053" s="109">
        <v>557.15723635425172</v>
      </c>
    </row>
    <row r="1054" spans="1:5" x14ac:dyDescent="0.35">
      <c r="A1054" s="107" t="s">
        <v>79</v>
      </c>
      <c r="B1054" s="107" t="s">
        <v>356</v>
      </c>
      <c r="C1054" s="110">
        <v>9</v>
      </c>
      <c r="D1054" s="109">
        <v>13.54922226226895</v>
      </c>
      <c r="E1054" s="109">
        <v>623.30762024660817</v>
      </c>
    </row>
    <row r="1055" spans="1:5" x14ac:dyDescent="0.35">
      <c r="A1055" s="107" t="s">
        <v>79</v>
      </c>
      <c r="B1055" s="107" t="s">
        <v>356</v>
      </c>
      <c r="C1055" s="110">
        <v>10</v>
      </c>
      <c r="D1055" s="109">
        <v>30.97534058777498</v>
      </c>
      <c r="E1055" s="109">
        <v>364.54567550015929</v>
      </c>
    </row>
    <row r="1056" spans="1:5" x14ac:dyDescent="0.35">
      <c r="A1056" s="107" t="s">
        <v>79</v>
      </c>
      <c r="B1056" s="107" t="s">
        <v>356</v>
      </c>
      <c r="C1056" s="110">
        <v>11</v>
      </c>
      <c r="D1056" s="109">
        <v>23.92882213907528</v>
      </c>
      <c r="E1056" s="109">
        <v>213.42812698063059</v>
      </c>
    </row>
    <row r="1057" spans="1:5" x14ac:dyDescent="0.35">
      <c r="A1057" s="107" t="s">
        <v>79</v>
      </c>
      <c r="B1057" s="107" t="s">
        <v>356</v>
      </c>
      <c r="C1057" s="110">
        <v>12</v>
      </c>
      <c r="D1057" s="109">
        <v>24.317304075762369</v>
      </c>
      <c r="E1057" s="109">
        <v>184.0562031086703</v>
      </c>
    </row>
    <row r="1058" spans="1:5" x14ac:dyDescent="0.35">
      <c r="A1058" s="107" t="s">
        <v>79</v>
      </c>
      <c r="B1058" s="107" t="s">
        <v>355</v>
      </c>
      <c r="C1058" s="110">
        <v>1</v>
      </c>
      <c r="D1058" s="109">
        <v>1848.682201307108</v>
      </c>
      <c r="E1058" s="109">
        <v>142356.7802985411</v>
      </c>
    </row>
    <row r="1059" spans="1:5" x14ac:dyDescent="0.35">
      <c r="A1059" s="107" t="s">
        <v>79</v>
      </c>
      <c r="B1059" s="107" t="s">
        <v>355</v>
      </c>
      <c r="C1059" s="110">
        <v>2</v>
      </c>
      <c r="D1059" s="109">
        <v>1493.160969838797</v>
      </c>
      <c r="E1059" s="109">
        <v>110748.5434096008</v>
      </c>
    </row>
    <row r="1060" spans="1:5" x14ac:dyDescent="0.35">
      <c r="A1060" s="107" t="s">
        <v>79</v>
      </c>
      <c r="B1060" s="107" t="s">
        <v>355</v>
      </c>
      <c r="C1060" s="110">
        <v>3</v>
      </c>
      <c r="D1060" s="109">
        <v>1589.111990496315</v>
      </c>
      <c r="E1060" s="109">
        <v>124405.04056283159</v>
      </c>
    </row>
    <row r="1061" spans="1:5" x14ac:dyDescent="0.35">
      <c r="A1061" s="107" t="s">
        <v>79</v>
      </c>
      <c r="B1061" s="107" t="s">
        <v>355</v>
      </c>
      <c r="C1061" s="110">
        <v>4</v>
      </c>
      <c r="D1061" s="109">
        <v>1128.8816669718681</v>
      </c>
      <c r="E1061" s="109">
        <v>85812.471081278432</v>
      </c>
    </row>
    <row r="1062" spans="1:5" x14ac:dyDescent="0.35">
      <c r="A1062" s="107" t="s">
        <v>79</v>
      </c>
      <c r="B1062" s="107" t="s">
        <v>355</v>
      </c>
      <c r="C1062" s="110">
        <v>5</v>
      </c>
      <c r="D1062" s="109">
        <v>962.82529616536806</v>
      </c>
      <c r="E1062" s="109">
        <v>68773.856432722838</v>
      </c>
    </row>
    <row r="1063" spans="1:5" x14ac:dyDescent="0.35">
      <c r="A1063" s="107" t="s">
        <v>79</v>
      </c>
      <c r="B1063" s="107" t="s">
        <v>355</v>
      </c>
      <c r="C1063" s="110">
        <v>6</v>
      </c>
      <c r="D1063" s="109">
        <v>672.72032052798704</v>
      </c>
      <c r="E1063" s="109">
        <v>44212.657208999794</v>
      </c>
    </row>
    <row r="1064" spans="1:5" x14ac:dyDescent="0.35">
      <c r="A1064" s="107" t="s">
        <v>79</v>
      </c>
      <c r="B1064" s="107" t="s">
        <v>355</v>
      </c>
      <c r="C1064" s="110">
        <v>7</v>
      </c>
      <c r="D1064" s="109">
        <v>927.47189454522595</v>
      </c>
      <c r="E1064" s="109">
        <v>58894.95684681947</v>
      </c>
    </row>
    <row r="1065" spans="1:5" x14ac:dyDescent="0.35">
      <c r="A1065" s="107" t="s">
        <v>79</v>
      </c>
      <c r="B1065" s="107" t="s">
        <v>355</v>
      </c>
      <c r="C1065" s="110">
        <v>8</v>
      </c>
      <c r="D1065" s="109">
        <v>1271.620353653283</v>
      </c>
      <c r="E1065" s="109">
        <v>78268.772218942919</v>
      </c>
    </row>
    <row r="1066" spans="1:5" x14ac:dyDescent="0.35">
      <c r="A1066" s="107" t="s">
        <v>79</v>
      </c>
      <c r="B1066" s="107" t="s">
        <v>355</v>
      </c>
      <c r="C1066" s="110">
        <v>9</v>
      </c>
      <c r="D1066" s="109">
        <v>1464.825900020832</v>
      </c>
      <c r="E1066" s="109">
        <v>78858.890549403994</v>
      </c>
    </row>
    <row r="1067" spans="1:5" x14ac:dyDescent="0.35">
      <c r="A1067" s="107" t="s">
        <v>79</v>
      </c>
      <c r="B1067" s="107" t="s">
        <v>355</v>
      </c>
      <c r="C1067" s="110">
        <v>10</v>
      </c>
      <c r="D1067" s="109">
        <v>1802.7868435937339</v>
      </c>
      <c r="E1067" s="109">
        <v>29316.41844361469</v>
      </c>
    </row>
    <row r="1068" spans="1:5" x14ac:dyDescent="0.35">
      <c r="A1068" s="107" t="s">
        <v>79</v>
      </c>
      <c r="B1068" s="107" t="s">
        <v>355</v>
      </c>
      <c r="C1068" s="110">
        <v>11</v>
      </c>
      <c r="D1068" s="109">
        <v>1559.9899556437131</v>
      </c>
      <c r="E1068" s="109">
        <v>33711.441920807592</v>
      </c>
    </row>
    <row r="1069" spans="1:5" x14ac:dyDescent="0.35">
      <c r="A1069" s="107" t="s">
        <v>79</v>
      </c>
      <c r="B1069" s="107" t="s">
        <v>355</v>
      </c>
      <c r="C1069" s="110">
        <v>12</v>
      </c>
      <c r="D1069" s="109">
        <v>1871.004530418702</v>
      </c>
      <c r="E1069" s="109">
        <v>45842.780434917608</v>
      </c>
    </row>
    <row r="1070" spans="1:5" x14ac:dyDescent="0.35">
      <c r="A1070" s="107" t="s">
        <v>79</v>
      </c>
      <c r="B1070" s="107" t="s">
        <v>28</v>
      </c>
      <c r="C1070" s="110">
        <v>1</v>
      </c>
      <c r="D1070" s="109">
        <v>441.51875707199571</v>
      </c>
      <c r="E1070" s="109">
        <v>33440.066847691203</v>
      </c>
    </row>
    <row r="1071" spans="1:5" x14ac:dyDescent="0.35">
      <c r="A1071" s="107" t="s">
        <v>79</v>
      </c>
      <c r="B1071" s="107" t="s">
        <v>28</v>
      </c>
      <c r="C1071" s="110">
        <v>2</v>
      </c>
      <c r="D1071" s="109">
        <v>391.17963500417551</v>
      </c>
      <c r="E1071" s="109">
        <v>28486.35542386867</v>
      </c>
    </row>
    <row r="1072" spans="1:5" x14ac:dyDescent="0.35">
      <c r="A1072" s="107" t="s">
        <v>79</v>
      </c>
      <c r="B1072" s="107" t="s">
        <v>28</v>
      </c>
      <c r="C1072" s="110">
        <v>3</v>
      </c>
      <c r="D1072" s="109">
        <v>368.15886317133391</v>
      </c>
      <c r="E1072" s="109">
        <v>28213.517080895119</v>
      </c>
    </row>
    <row r="1073" spans="1:5" x14ac:dyDescent="0.35">
      <c r="A1073" s="107" t="s">
        <v>79</v>
      </c>
      <c r="B1073" s="107" t="s">
        <v>28</v>
      </c>
      <c r="C1073" s="110">
        <v>4</v>
      </c>
      <c r="D1073" s="109">
        <v>308.71286947850223</v>
      </c>
      <c r="E1073" s="109">
        <v>23008.74951015304</v>
      </c>
    </row>
    <row r="1074" spans="1:5" x14ac:dyDescent="0.35">
      <c r="A1074" s="107" t="s">
        <v>79</v>
      </c>
      <c r="B1074" s="107" t="s">
        <v>28</v>
      </c>
      <c r="C1074" s="110">
        <v>5</v>
      </c>
      <c r="D1074" s="109">
        <v>244.57593417251741</v>
      </c>
      <c r="E1074" s="109">
        <v>17376.360457475061</v>
      </c>
    </row>
    <row r="1075" spans="1:5" x14ac:dyDescent="0.35">
      <c r="A1075" s="107" t="s">
        <v>79</v>
      </c>
      <c r="B1075" s="107" t="s">
        <v>28</v>
      </c>
      <c r="C1075" s="110">
        <v>6</v>
      </c>
      <c r="D1075" s="109">
        <v>176.68917361285099</v>
      </c>
      <c r="E1075" s="109">
        <v>11788.2969402953</v>
      </c>
    </row>
    <row r="1076" spans="1:5" x14ac:dyDescent="0.35">
      <c r="A1076" s="107" t="s">
        <v>79</v>
      </c>
      <c r="B1076" s="107" t="s">
        <v>28</v>
      </c>
      <c r="C1076" s="110">
        <v>7</v>
      </c>
      <c r="D1076" s="109">
        <v>243.80182967974631</v>
      </c>
      <c r="E1076" s="109">
        <v>15841.308519800599</v>
      </c>
    </row>
    <row r="1077" spans="1:5" x14ac:dyDescent="0.35">
      <c r="A1077" s="107" t="s">
        <v>79</v>
      </c>
      <c r="B1077" s="107" t="s">
        <v>28</v>
      </c>
      <c r="C1077" s="110">
        <v>8</v>
      </c>
      <c r="D1077" s="109">
        <v>289.1392715824374</v>
      </c>
      <c r="E1077" s="109">
        <v>18239.16638288687</v>
      </c>
    </row>
    <row r="1078" spans="1:5" x14ac:dyDescent="0.35">
      <c r="A1078" s="107" t="s">
        <v>79</v>
      </c>
      <c r="B1078" s="107" t="s">
        <v>28</v>
      </c>
      <c r="C1078" s="110">
        <v>9</v>
      </c>
      <c r="D1078" s="109">
        <v>343.46149125400132</v>
      </c>
      <c r="E1078" s="109">
        <v>18881.941871083491</v>
      </c>
    </row>
    <row r="1079" spans="1:5" x14ac:dyDescent="0.35">
      <c r="A1079" s="107" t="s">
        <v>79</v>
      </c>
      <c r="B1079" s="107" t="s">
        <v>28</v>
      </c>
      <c r="C1079" s="110">
        <v>10</v>
      </c>
      <c r="D1079" s="109">
        <v>398.79108455665983</v>
      </c>
      <c r="E1079" s="109">
        <v>6718.40945385747</v>
      </c>
    </row>
    <row r="1080" spans="1:5" x14ac:dyDescent="0.35">
      <c r="A1080" s="107" t="s">
        <v>79</v>
      </c>
      <c r="B1080" s="107" t="s">
        <v>28</v>
      </c>
      <c r="C1080" s="110">
        <v>11</v>
      </c>
      <c r="D1080" s="109">
        <v>396.43124563026112</v>
      </c>
      <c r="E1080" s="109">
        <v>8363.1448256266449</v>
      </c>
    </row>
    <row r="1081" spans="1:5" x14ac:dyDescent="0.35">
      <c r="A1081" s="107" t="s">
        <v>79</v>
      </c>
      <c r="B1081" s="107" t="s">
        <v>28</v>
      </c>
      <c r="C1081" s="110">
        <v>12</v>
      </c>
      <c r="D1081" s="109">
        <v>420.29361939484681</v>
      </c>
      <c r="E1081" s="109">
        <v>10434.717942071209</v>
      </c>
    </row>
    <row r="1082" spans="1:5" x14ac:dyDescent="0.35">
      <c r="A1082" s="107" t="s">
        <v>79</v>
      </c>
      <c r="B1082" s="107" t="s">
        <v>29</v>
      </c>
      <c r="C1082" s="110">
        <v>1</v>
      </c>
      <c r="D1082" s="109">
        <v>442538.01130105578</v>
      </c>
      <c r="E1082" s="109">
        <v>21989410.593355712</v>
      </c>
    </row>
    <row r="1083" spans="1:5" x14ac:dyDescent="0.35">
      <c r="A1083" s="107" t="s">
        <v>79</v>
      </c>
      <c r="B1083" s="107" t="s">
        <v>29</v>
      </c>
      <c r="C1083" s="110">
        <v>2</v>
      </c>
      <c r="D1083" s="109">
        <v>376587.76121048228</v>
      </c>
      <c r="E1083" s="109">
        <v>19893897.143247239</v>
      </c>
    </row>
    <row r="1084" spans="1:5" x14ac:dyDescent="0.35">
      <c r="A1084" s="107" t="s">
        <v>79</v>
      </c>
      <c r="B1084" s="107" t="s">
        <v>29</v>
      </c>
      <c r="C1084" s="110">
        <v>3</v>
      </c>
      <c r="D1084" s="109">
        <v>392007.41399173648</v>
      </c>
      <c r="E1084" s="109">
        <v>22856544.569927201</v>
      </c>
    </row>
    <row r="1085" spans="1:5" x14ac:dyDescent="0.35">
      <c r="A1085" s="107" t="s">
        <v>79</v>
      </c>
      <c r="B1085" s="107" t="s">
        <v>29</v>
      </c>
      <c r="C1085" s="110">
        <v>4</v>
      </c>
      <c r="D1085" s="109">
        <v>338997.13676475867</v>
      </c>
      <c r="E1085" s="109">
        <v>19244248.00269483</v>
      </c>
    </row>
    <row r="1086" spans="1:5" x14ac:dyDescent="0.35">
      <c r="A1086" s="107" t="s">
        <v>79</v>
      </c>
      <c r="B1086" s="107" t="s">
        <v>29</v>
      </c>
      <c r="C1086" s="110">
        <v>5</v>
      </c>
      <c r="D1086" s="109">
        <v>365725.29159822263</v>
      </c>
      <c r="E1086" s="109">
        <v>22748496.489329599</v>
      </c>
    </row>
    <row r="1087" spans="1:5" x14ac:dyDescent="0.35">
      <c r="A1087" s="107" t="s">
        <v>79</v>
      </c>
      <c r="B1087" s="107" t="s">
        <v>29</v>
      </c>
      <c r="C1087" s="110">
        <v>6</v>
      </c>
      <c r="D1087" s="109">
        <v>374715.55604560889</v>
      </c>
      <c r="E1087" s="109">
        <v>23390156.355270252</v>
      </c>
    </row>
    <row r="1088" spans="1:5" x14ac:dyDescent="0.35">
      <c r="A1088" s="107" t="s">
        <v>79</v>
      </c>
      <c r="B1088" s="107" t="s">
        <v>29</v>
      </c>
      <c r="C1088" s="110">
        <v>7</v>
      </c>
      <c r="D1088" s="109">
        <v>460724.09109320189</v>
      </c>
      <c r="E1088" s="109">
        <v>19469830.950315431</v>
      </c>
    </row>
    <row r="1089" spans="1:5" x14ac:dyDescent="0.35">
      <c r="A1089" s="107" t="s">
        <v>79</v>
      </c>
      <c r="B1089" s="107" t="s">
        <v>29</v>
      </c>
      <c r="C1089" s="110">
        <v>8</v>
      </c>
      <c r="D1089" s="109">
        <v>529926.321557138</v>
      </c>
      <c r="E1089" s="109">
        <v>15180327.19648082</v>
      </c>
    </row>
    <row r="1090" spans="1:5" x14ac:dyDescent="0.35">
      <c r="A1090" s="107" t="s">
        <v>79</v>
      </c>
      <c r="B1090" s="107" t="s">
        <v>29</v>
      </c>
      <c r="C1090" s="110">
        <v>9</v>
      </c>
      <c r="D1090" s="109">
        <v>539386.33253841731</v>
      </c>
      <c r="E1090" s="109">
        <v>13143331.4029937</v>
      </c>
    </row>
    <row r="1091" spans="1:5" x14ac:dyDescent="0.35">
      <c r="A1091" s="107" t="s">
        <v>79</v>
      </c>
      <c r="B1091" s="107" t="s">
        <v>29</v>
      </c>
      <c r="C1091" s="110">
        <v>10</v>
      </c>
      <c r="D1091" s="109">
        <v>529665.80483361857</v>
      </c>
      <c r="E1091" s="109">
        <v>10062762.401926991</v>
      </c>
    </row>
    <row r="1092" spans="1:5" x14ac:dyDescent="0.35">
      <c r="A1092" s="107" t="s">
        <v>79</v>
      </c>
      <c r="B1092" s="107" t="s">
        <v>29</v>
      </c>
      <c r="C1092" s="110">
        <v>11</v>
      </c>
      <c r="D1092" s="109">
        <v>562584.91288533923</v>
      </c>
      <c r="E1092" s="109">
        <v>10740194.46431892</v>
      </c>
    </row>
    <row r="1093" spans="1:5" x14ac:dyDescent="0.35">
      <c r="A1093" s="107" t="s">
        <v>79</v>
      </c>
      <c r="B1093" s="107" t="s">
        <v>29</v>
      </c>
      <c r="C1093" s="110">
        <v>12</v>
      </c>
      <c r="D1093" s="109">
        <v>633873.99112963106</v>
      </c>
      <c r="E1093" s="109">
        <v>13410005.934199469</v>
      </c>
    </row>
    <row r="1094" spans="1:5" x14ac:dyDescent="0.35">
      <c r="A1094" s="107" t="s">
        <v>79</v>
      </c>
      <c r="B1094" s="107" t="s">
        <v>354</v>
      </c>
      <c r="C1094" s="110">
        <v>1</v>
      </c>
      <c r="D1094" s="109">
        <v>200.159998178482</v>
      </c>
      <c r="E1094" s="109">
        <v>12610.53639970286</v>
      </c>
    </row>
    <row r="1095" spans="1:5" x14ac:dyDescent="0.35">
      <c r="A1095" s="107" t="s">
        <v>79</v>
      </c>
      <c r="B1095" s="107" t="s">
        <v>354</v>
      </c>
      <c r="C1095" s="110">
        <v>2</v>
      </c>
      <c r="D1095" s="109">
        <v>1908.4800419807409</v>
      </c>
      <c r="E1095" s="109">
        <v>140076.1561781686</v>
      </c>
    </row>
    <row r="1096" spans="1:5" x14ac:dyDescent="0.35">
      <c r="A1096" s="107" t="s">
        <v>79</v>
      </c>
      <c r="B1096" s="107" t="s">
        <v>354</v>
      </c>
      <c r="C1096" s="110">
        <v>3</v>
      </c>
      <c r="D1096" s="109">
        <v>1757.9999432563759</v>
      </c>
      <c r="E1096" s="109">
        <v>135928.126224223</v>
      </c>
    </row>
    <row r="1097" spans="1:5" x14ac:dyDescent="0.35">
      <c r="A1097" s="107" t="s">
        <v>79</v>
      </c>
      <c r="B1097" s="107" t="s">
        <v>354</v>
      </c>
      <c r="C1097" s="110">
        <v>4</v>
      </c>
      <c r="D1097" s="109">
        <v>1528.3199543952951</v>
      </c>
      <c r="E1097" s="109">
        <v>116847.6039706814</v>
      </c>
    </row>
    <row r="1098" spans="1:5" x14ac:dyDescent="0.35">
      <c r="A1098" s="107" t="s">
        <v>79</v>
      </c>
      <c r="B1098" s="107" t="s">
        <v>354</v>
      </c>
      <c r="C1098" s="110">
        <v>5</v>
      </c>
      <c r="D1098" s="109">
        <v>2029.6799547672299</v>
      </c>
      <c r="E1098" s="109">
        <v>146643.20356038969</v>
      </c>
    </row>
    <row r="1099" spans="1:5" x14ac:dyDescent="0.35">
      <c r="A1099" s="107" t="s">
        <v>79</v>
      </c>
      <c r="B1099" s="107" t="s">
        <v>354</v>
      </c>
      <c r="C1099" s="110">
        <v>6</v>
      </c>
      <c r="D1099" s="109">
        <v>3474.000001430511</v>
      </c>
      <c r="E1099" s="109">
        <v>220005.85897891421</v>
      </c>
    </row>
    <row r="1100" spans="1:5" x14ac:dyDescent="0.35">
      <c r="A1100" s="107" t="s">
        <v>79</v>
      </c>
      <c r="B1100" s="107" t="s">
        <v>354</v>
      </c>
      <c r="C1100" s="110">
        <v>7</v>
      </c>
      <c r="D1100" s="109">
        <v>2808.2399952411652</v>
      </c>
      <c r="E1100" s="109">
        <v>175293.35757723541</v>
      </c>
    </row>
    <row r="1101" spans="1:5" x14ac:dyDescent="0.35">
      <c r="A1101" s="107" t="s">
        <v>79</v>
      </c>
      <c r="B1101" s="107" t="s">
        <v>354</v>
      </c>
      <c r="C1101" s="110">
        <v>8</v>
      </c>
      <c r="D1101" s="109">
        <v>3012.9599456787118</v>
      </c>
      <c r="E1101" s="109">
        <v>183036.9848409947</v>
      </c>
    </row>
    <row r="1102" spans="1:5" x14ac:dyDescent="0.35">
      <c r="A1102" s="107" t="s">
        <v>79</v>
      </c>
      <c r="B1102" s="107" t="s">
        <v>354</v>
      </c>
      <c r="C1102" s="110">
        <v>9</v>
      </c>
      <c r="D1102" s="109">
        <v>1931.5199258327509</v>
      </c>
      <c r="E1102" s="109">
        <v>104487.8489982778</v>
      </c>
    </row>
    <row r="1103" spans="1:5" x14ac:dyDescent="0.35">
      <c r="A1103" s="107" t="s">
        <v>79</v>
      </c>
      <c r="B1103" s="107" t="s">
        <v>354</v>
      </c>
      <c r="C1103" s="110">
        <v>10</v>
      </c>
      <c r="D1103" s="109">
        <v>1673.3799691200229</v>
      </c>
      <c r="E1103" s="109">
        <v>45735.077687271441</v>
      </c>
    </row>
    <row r="1104" spans="1:5" x14ac:dyDescent="0.35">
      <c r="A1104" s="107" t="s">
        <v>79</v>
      </c>
      <c r="B1104" s="107" t="s">
        <v>354</v>
      </c>
      <c r="C1104" s="110">
        <v>11</v>
      </c>
      <c r="D1104" s="109">
        <v>1512.4964543192691</v>
      </c>
      <c r="E1104" s="109">
        <v>38612.044018681678</v>
      </c>
    </row>
    <row r="1105" spans="1:5" x14ac:dyDescent="0.35">
      <c r="A1105" s="107" t="s">
        <v>79</v>
      </c>
      <c r="B1105" s="107" t="s">
        <v>354</v>
      </c>
      <c r="C1105" s="110">
        <v>12</v>
      </c>
      <c r="D1105" s="109">
        <v>1721.079952716824</v>
      </c>
      <c r="E1105" s="109">
        <v>48838.221495570477</v>
      </c>
    </row>
    <row r="1106" spans="1:5" x14ac:dyDescent="0.35">
      <c r="A1106" s="107" t="s">
        <v>79</v>
      </c>
      <c r="B1106" s="107" t="s">
        <v>353</v>
      </c>
      <c r="C1106" s="110">
        <v>1</v>
      </c>
      <c r="D1106" s="109">
        <v>117.05882374035509</v>
      </c>
      <c r="E1106" s="109">
        <v>24974.110677857061</v>
      </c>
    </row>
    <row r="1107" spans="1:5" x14ac:dyDescent="0.35">
      <c r="A1107" s="107" t="s">
        <v>79</v>
      </c>
      <c r="B1107" s="107" t="s">
        <v>353</v>
      </c>
      <c r="C1107" s="110">
        <v>2</v>
      </c>
      <c r="D1107" s="109">
        <v>0</v>
      </c>
      <c r="E1107" s="109">
        <v>0</v>
      </c>
    </row>
    <row r="1108" spans="1:5" x14ac:dyDescent="0.35">
      <c r="A1108" s="107" t="s">
        <v>79</v>
      </c>
      <c r="B1108" s="107" t="s">
        <v>353</v>
      </c>
      <c r="C1108" s="110">
        <v>3</v>
      </c>
      <c r="D1108" s="109">
        <v>0</v>
      </c>
      <c r="E1108" s="109">
        <v>0</v>
      </c>
    </row>
    <row r="1109" spans="1:5" x14ac:dyDescent="0.35">
      <c r="A1109" s="107" t="s">
        <v>79</v>
      </c>
      <c r="B1109" s="107" t="s">
        <v>353</v>
      </c>
      <c r="C1109" s="110">
        <v>4</v>
      </c>
      <c r="D1109" s="109">
        <v>0</v>
      </c>
      <c r="E1109" s="109">
        <v>0</v>
      </c>
    </row>
    <row r="1110" spans="1:5" x14ac:dyDescent="0.35">
      <c r="A1110" s="107" t="s">
        <v>79</v>
      </c>
      <c r="B1110" s="107" t="s">
        <v>353</v>
      </c>
      <c r="C1110" s="110">
        <v>5</v>
      </c>
      <c r="D1110" s="109">
        <v>0</v>
      </c>
      <c r="E1110" s="109">
        <v>0</v>
      </c>
    </row>
    <row r="1111" spans="1:5" x14ac:dyDescent="0.35">
      <c r="A1111" s="107" t="s">
        <v>79</v>
      </c>
      <c r="B1111" s="107" t="s">
        <v>353</v>
      </c>
      <c r="C1111" s="110">
        <v>6</v>
      </c>
      <c r="D1111" s="109">
        <v>0</v>
      </c>
      <c r="E1111" s="109">
        <v>0</v>
      </c>
    </row>
    <row r="1112" spans="1:5" x14ac:dyDescent="0.35">
      <c r="A1112" s="107" t="s">
        <v>79</v>
      </c>
      <c r="B1112" s="107" t="s">
        <v>353</v>
      </c>
      <c r="C1112" s="110">
        <v>7</v>
      </c>
      <c r="D1112" s="109">
        <v>0</v>
      </c>
      <c r="E1112" s="109">
        <v>0</v>
      </c>
    </row>
    <row r="1113" spans="1:5" x14ac:dyDescent="0.35">
      <c r="A1113" s="107" t="s">
        <v>79</v>
      </c>
      <c r="B1113" s="107" t="s">
        <v>353</v>
      </c>
      <c r="C1113" s="110">
        <v>8</v>
      </c>
      <c r="D1113" s="109">
        <v>0</v>
      </c>
      <c r="E1113" s="109">
        <v>0</v>
      </c>
    </row>
    <row r="1114" spans="1:5" x14ac:dyDescent="0.35">
      <c r="A1114" s="107" t="s">
        <v>79</v>
      </c>
      <c r="B1114" s="107" t="s">
        <v>353</v>
      </c>
      <c r="C1114" s="110">
        <v>9</v>
      </c>
      <c r="D1114" s="109">
        <v>1</v>
      </c>
      <c r="E1114" s="109">
        <v>195.627640438306</v>
      </c>
    </row>
    <row r="1115" spans="1:5" x14ac:dyDescent="0.35">
      <c r="A1115" s="107" t="s">
        <v>79</v>
      </c>
      <c r="B1115" s="107" t="s">
        <v>353</v>
      </c>
      <c r="C1115" s="110">
        <v>10</v>
      </c>
      <c r="D1115" s="109">
        <v>76.999999999999972</v>
      </c>
      <c r="E1115" s="109">
        <v>15081.683577481221</v>
      </c>
    </row>
    <row r="1116" spans="1:5" x14ac:dyDescent="0.35">
      <c r="A1116" s="107" t="s">
        <v>79</v>
      </c>
      <c r="B1116" s="107" t="s">
        <v>353</v>
      </c>
      <c r="C1116" s="110">
        <v>11</v>
      </c>
      <c r="D1116" s="109">
        <v>78.495512748200937</v>
      </c>
      <c r="E1116" s="109">
        <v>15093.75429597838</v>
      </c>
    </row>
    <row r="1117" spans="1:5" x14ac:dyDescent="0.35">
      <c r="A1117" s="107" t="s">
        <v>79</v>
      </c>
      <c r="B1117" s="107" t="s">
        <v>353</v>
      </c>
      <c r="C1117" s="110">
        <v>12</v>
      </c>
      <c r="D1117" s="109">
        <v>124.8981707203467</v>
      </c>
      <c r="E1117" s="109">
        <v>24255.60906266846</v>
      </c>
    </row>
    <row r="1118" spans="1:5" x14ac:dyDescent="0.35">
      <c r="A1118" s="107" t="s">
        <v>79</v>
      </c>
      <c r="B1118" s="107" t="s">
        <v>352</v>
      </c>
      <c r="C1118" s="110">
        <v>1</v>
      </c>
      <c r="D1118" s="109">
        <v>279.83999633789063</v>
      </c>
      <c r="E1118" s="109">
        <v>19677.91865121726</v>
      </c>
    </row>
    <row r="1119" spans="1:5" x14ac:dyDescent="0.35">
      <c r="A1119" s="107" t="s">
        <v>79</v>
      </c>
      <c r="B1119" s="107" t="s">
        <v>352</v>
      </c>
      <c r="C1119" s="110">
        <v>2</v>
      </c>
      <c r="D1119" s="109">
        <v>1092.7199810743321</v>
      </c>
      <c r="E1119" s="109">
        <v>78374.643890801744</v>
      </c>
    </row>
    <row r="1120" spans="1:5" x14ac:dyDescent="0.35">
      <c r="A1120" s="107" t="s">
        <v>79</v>
      </c>
      <c r="B1120" s="107" t="s">
        <v>352</v>
      </c>
      <c r="C1120" s="110">
        <v>3</v>
      </c>
      <c r="D1120" s="109">
        <v>980.64002990722759</v>
      </c>
      <c r="E1120" s="109">
        <v>74190.200330559834</v>
      </c>
    </row>
    <row r="1121" spans="1:5" x14ac:dyDescent="0.35">
      <c r="A1121" s="107" t="s">
        <v>79</v>
      </c>
      <c r="B1121" s="107" t="s">
        <v>352</v>
      </c>
      <c r="C1121" s="110">
        <v>4</v>
      </c>
      <c r="D1121" s="109">
        <v>428.639993786812</v>
      </c>
      <c r="E1121" s="109">
        <v>31976.87263194118</v>
      </c>
    </row>
    <row r="1122" spans="1:5" x14ac:dyDescent="0.35">
      <c r="A1122" s="107" t="s">
        <v>79</v>
      </c>
      <c r="B1122" s="107" t="s">
        <v>352</v>
      </c>
      <c r="C1122" s="110">
        <v>5</v>
      </c>
      <c r="D1122" s="109">
        <v>551.03999018669117</v>
      </c>
      <c r="E1122" s="109">
        <v>38722.882101322859</v>
      </c>
    </row>
    <row r="1123" spans="1:5" x14ac:dyDescent="0.35">
      <c r="A1123" s="107" t="s">
        <v>79</v>
      </c>
      <c r="B1123" s="107" t="s">
        <v>352</v>
      </c>
      <c r="C1123" s="110">
        <v>6</v>
      </c>
      <c r="D1123" s="109">
        <v>1025.28001499176</v>
      </c>
      <c r="E1123" s="109">
        <v>64488.225401734337</v>
      </c>
    </row>
    <row r="1124" spans="1:5" x14ac:dyDescent="0.35">
      <c r="A1124" s="107" t="s">
        <v>79</v>
      </c>
      <c r="B1124" s="107" t="s">
        <v>352</v>
      </c>
      <c r="C1124" s="110">
        <v>7</v>
      </c>
      <c r="D1124" s="109">
        <v>1048.3200008869201</v>
      </c>
      <c r="E1124" s="109">
        <v>64682.358600478823</v>
      </c>
    </row>
    <row r="1125" spans="1:5" x14ac:dyDescent="0.35">
      <c r="A1125" s="107" t="s">
        <v>79</v>
      </c>
      <c r="B1125" s="107" t="s">
        <v>352</v>
      </c>
      <c r="C1125" s="110">
        <v>8</v>
      </c>
      <c r="D1125" s="109">
        <v>1265.9999904632559</v>
      </c>
      <c r="E1125" s="109">
        <v>76841.725920560028</v>
      </c>
    </row>
    <row r="1126" spans="1:5" x14ac:dyDescent="0.35">
      <c r="A1126" s="107" t="s">
        <v>79</v>
      </c>
      <c r="B1126" s="107" t="s">
        <v>352</v>
      </c>
      <c r="C1126" s="110">
        <v>9</v>
      </c>
      <c r="D1126" s="109">
        <v>786.71996021270661</v>
      </c>
      <c r="E1126" s="109">
        <v>42248.872702636829</v>
      </c>
    </row>
    <row r="1127" spans="1:5" x14ac:dyDescent="0.35">
      <c r="A1127" s="107" t="s">
        <v>79</v>
      </c>
      <c r="B1127" s="107" t="s">
        <v>352</v>
      </c>
      <c r="C1127" s="110">
        <v>10</v>
      </c>
      <c r="D1127" s="109">
        <v>746.45997381210475</v>
      </c>
      <c r="E1127" s="109">
        <v>20402.094446890249</v>
      </c>
    </row>
    <row r="1128" spans="1:5" x14ac:dyDescent="0.35">
      <c r="A1128" s="107" t="s">
        <v>79</v>
      </c>
      <c r="B1128" s="107" t="s">
        <v>352</v>
      </c>
      <c r="C1128" s="110">
        <v>11</v>
      </c>
      <c r="D1128" s="109">
        <v>706.05000412464244</v>
      </c>
      <c r="E1128" s="109">
        <v>18060.53111971488</v>
      </c>
    </row>
    <row r="1129" spans="1:5" x14ac:dyDescent="0.35">
      <c r="A1129" s="107" t="s">
        <v>79</v>
      </c>
      <c r="B1129" s="107" t="s">
        <v>352</v>
      </c>
      <c r="C1129" s="110">
        <v>12</v>
      </c>
      <c r="D1129" s="109">
        <v>910.48000168800218</v>
      </c>
      <c r="E1129" s="109">
        <v>25746.99029947985</v>
      </c>
    </row>
    <row r="1130" spans="1:5" x14ac:dyDescent="0.35">
      <c r="A1130" s="107" t="s">
        <v>79</v>
      </c>
      <c r="B1130" s="107" t="s">
        <v>351</v>
      </c>
      <c r="C1130" s="110">
        <v>1</v>
      </c>
      <c r="D1130" s="109">
        <v>90</v>
      </c>
      <c r="E1130" s="109">
        <v>5841.375300521835</v>
      </c>
    </row>
    <row r="1131" spans="1:5" x14ac:dyDescent="0.35">
      <c r="A1131" s="107" t="s">
        <v>79</v>
      </c>
      <c r="B1131" s="107" t="s">
        <v>351</v>
      </c>
      <c r="C1131" s="110">
        <v>2</v>
      </c>
      <c r="D1131" s="109">
        <v>880.32000720500866</v>
      </c>
      <c r="E1131" s="109">
        <v>87915.709288808008</v>
      </c>
    </row>
    <row r="1132" spans="1:5" x14ac:dyDescent="0.35">
      <c r="A1132" s="107" t="s">
        <v>79</v>
      </c>
      <c r="B1132" s="107" t="s">
        <v>351</v>
      </c>
      <c r="C1132" s="110">
        <v>3</v>
      </c>
      <c r="D1132" s="109">
        <v>525.84001314640068</v>
      </c>
      <c r="E1132" s="109">
        <v>52383.381794772729</v>
      </c>
    </row>
    <row r="1133" spans="1:5" x14ac:dyDescent="0.35">
      <c r="A1133" s="107" t="s">
        <v>79</v>
      </c>
      <c r="B1133" s="107" t="s">
        <v>351</v>
      </c>
      <c r="C1133" s="110">
        <v>4</v>
      </c>
      <c r="D1133" s="109">
        <v>437.34001100063318</v>
      </c>
      <c r="E1133" s="109">
        <v>31662.806584747861</v>
      </c>
    </row>
    <row r="1134" spans="1:5" x14ac:dyDescent="0.35">
      <c r="A1134" s="107" t="s">
        <v>79</v>
      </c>
      <c r="B1134" s="107" t="s">
        <v>351</v>
      </c>
      <c r="C1134" s="110">
        <v>5</v>
      </c>
      <c r="D1134" s="109">
        <v>2114.4000449180589</v>
      </c>
      <c r="E1134" s="109">
        <v>170308.2588050238</v>
      </c>
    </row>
    <row r="1135" spans="1:5" x14ac:dyDescent="0.35">
      <c r="A1135" s="107" t="s">
        <v>79</v>
      </c>
      <c r="B1135" s="107" t="s">
        <v>351</v>
      </c>
      <c r="C1135" s="110">
        <v>6</v>
      </c>
      <c r="D1135" s="109">
        <v>2088.0000772476192</v>
      </c>
      <c r="E1135" s="109">
        <v>162326.98641648761</v>
      </c>
    </row>
    <row r="1136" spans="1:5" x14ac:dyDescent="0.35">
      <c r="A1136" s="107" t="s">
        <v>79</v>
      </c>
      <c r="B1136" s="107" t="s">
        <v>351</v>
      </c>
      <c r="C1136" s="110">
        <v>7</v>
      </c>
      <c r="D1136" s="109">
        <v>2157.6001186370841</v>
      </c>
      <c r="E1136" s="109">
        <v>188607.57335479869</v>
      </c>
    </row>
    <row r="1137" spans="1:5" x14ac:dyDescent="0.35">
      <c r="A1137" s="107" t="s">
        <v>79</v>
      </c>
      <c r="B1137" s="107" t="s">
        <v>351</v>
      </c>
      <c r="C1137" s="110">
        <v>8</v>
      </c>
      <c r="D1137" s="109">
        <v>2157.6000814437862</v>
      </c>
      <c r="E1137" s="109">
        <v>175161.1488595299</v>
      </c>
    </row>
    <row r="1138" spans="1:5" x14ac:dyDescent="0.35">
      <c r="A1138" s="107" t="s">
        <v>79</v>
      </c>
      <c r="B1138" s="107" t="s">
        <v>351</v>
      </c>
      <c r="C1138" s="110">
        <v>9</v>
      </c>
      <c r="D1138" s="109">
        <v>2088.0000567436209</v>
      </c>
      <c r="E1138" s="109">
        <v>193767.41569713931</v>
      </c>
    </row>
    <row r="1139" spans="1:5" x14ac:dyDescent="0.35">
      <c r="A1139" s="107" t="s">
        <v>79</v>
      </c>
      <c r="B1139" s="107" t="s">
        <v>351</v>
      </c>
      <c r="C1139" s="110">
        <v>10</v>
      </c>
      <c r="D1139" s="109">
        <v>2131.6800708770738</v>
      </c>
      <c r="E1139" s="109">
        <v>160679.62938669531</v>
      </c>
    </row>
    <row r="1140" spans="1:5" x14ac:dyDescent="0.35">
      <c r="A1140" s="107" t="s">
        <v>79</v>
      </c>
      <c r="B1140" s="107" t="s">
        <v>351</v>
      </c>
      <c r="C1140" s="110">
        <v>11</v>
      </c>
      <c r="D1140" s="109">
        <v>1629.760012626647</v>
      </c>
      <c r="E1140" s="109">
        <v>124065.68011677401</v>
      </c>
    </row>
    <row r="1141" spans="1:5" x14ac:dyDescent="0.35">
      <c r="A1141" s="107" t="s">
        <v>79</v>
      </c>
      <c r="B1141" s="107" t="s">
        <v>351</v>
      </c>
      <c r="C1141" s="110">
        <v>12</v>
      </c>
      <c r="D1141" s="109">
        <v>1439.220041990282</v>
      </c>
      <c r="E1141" s="109">
        <v>129626.69796809769</v>
      </c>
    </row>
    <row r="1142" spans="1:5" x14ac:dyDescent="0.35">
      <c r="A1142" s="107" t="s">
        <v>79</v>
      </c>
      <c r="B1142" s="107" t="s">
        <v>350</v>
      </c>
      <c r="C1142" s="110">
        <v>1</v>
      </c>
      <c r="D1142" s="109">
        <v>613.89247667992208</v>
      </c>
      <c r="E1142" s="109">
        <v>42681.666783049979</v>
      </c>
    </row>
    <row r="1143" spans="1:5" x14ac:dyDescent="0.35">
      <c r="A1143" s="107" t="s">
        <v>79</v>
      </c>
      <c r="B1143" s="107" t="s">
        <v>350</v>
      </c>
      <c r="C1143" s="110">
        <v>2</v>
      </c>
      <c r="D1143" s="109">
        <v>497.58344608761621</v>
      </c>
      <c r="E1143" s="109">
        <v>33089.958162204377</v>
      </c>
    </row>
    <row r="1144" spans="1:5" x14ac:dyDescent="0.35">
      <c r="A1144" s="107" t="s">
        <v>79</v>
      </c>
      <c r="B1144" s="107" t="s">
        <v>350</v>
      </c>
      <c r="C1144" s="110">
        <v>3</v>
      </c>
      <c r="D1144" s="109">
        <v>507.58183338243379</v>
      </c>
      <c r="E1144" s="109">
        <v>35000.107646074357</v>
      </c>
    </row>
    <row r="1145" spans="1:5" x14ac:dyDescent="0.35">
      <c r="A1145" s="107" t="s">
        <v>79</v>
      </c>
      <c r="B1145" s="107" t="s">
        <v>350</v>
      </c>
      <c r="C1145" s="110">
        <v>4</v>
      </c>
      <c r="D1145" s="109">
        <v>379.92316347349748</v>
      </c>
      <c r="E1145" s="109">
        <v>25789.282184268672</v>
      </c>
    </row>
    <row r="1146" spans="1:5" x14ac:dyDescent="0.35">
      <c r="A1146" s="107" t="s">
        <v>79</v>
      </c>
      <c r="B1146" s="107" t="s">
        <v>350</v>
      </c>
      <c r="C1146" s="110">
        <v>5</v>
      </c>
      <c r="D1146" s="109">
        <v>393.73053659424028</v>
      </c>
      <c r="E1146" s="109">
        <v>25719.18819106742</v>
      </c>
    </row>
    <row r="1147" spans="1:5" x14ac:dyDescent="0.35">
      <c r="A1147" s="107" t="s">
        <v>79</v>
      </c>
      <c r="B1147" s="107" t="s">
        <v>350</v>
      </c>
      <c r="C1147" s="110">
        <v>6</v>
      </c>
      <c r="D1147" s="109">
        <v>315.40530971899659</v>
      </c>
      <c r="E1147" s="109">
        <v>19777.607846929772</v>
      </c>
    </row>
    <row r="1148" spans="1:5" x14ac:dyDescent="0.35">
      <c r="A1148" s="107" t="s">
        <v>79</v>
      </c>
      <c r="B1148" s="107" t="s">
        <v>350</v>
      </c>
      <c r="C1148" s="110">
        <v>7</v>
      </c>
      <c r="D1148" s="109">
        <v>462.12442164688531</v>
      </c>
      <c r="E1148" s="109">
        <v>28528.223490478911</v>
      </c>
    </row>
    <row r="1149" spans="1:5" x14ac:dyDescent="0.35">
      <c r="A1149" s="107" t="s">
        <v>79</v>
      </c>
      <c r="B1149" s="107" t="s">
        <v>350</v>
      </c>
      <c r="C1149" s="110">
        <v>8</v>
      </c>
      <c r="D1149" s="109">
        <v>424.45119382704422</v>
      </c>
      <c r="E1149" s="109">
        <v>25810.4208053031</v>
      </c>
    </row>
    <row r="1150" spans="1:5" x14ac:dyDescent="0.35">
      <c r="A1150" s="107" t="s">
        <v>79</v>
      </c>
      <c r="B1150" s="107" t="s">
        <v>350</v>
      </c>
      <c r="C1150" s="110">
        <v>9</v>
      </c>
      <c r="D1150" s="109">
        <v>475.16539408313793</v>
      </c>
      <c r="E1150" s="109">
        <v>25882.709314783511</v>
      </c>
    </row>
    <row r="1151" spans="1:5" x14ac:dyDescent="0.35">
      <c r="A1151" s="107" t="s">
        <v>79</v>
      </c>
      <c r="B1151" s="107" t="s">
        <v>350</v>
      </c>
      <c r="C1151" s="110">
        <v>10</v>
      </c>
      <c r="D1151" s="109">
        <v>539.08676948767015</v>
      </c>
      <c r="E1151" s="109">
        <v>9484.9434087059999</v>
      </c>
    </row>
    <row r="1152" spans="1:5" x14ac:dyDescent="0.35">
      <c r="A1152" s="107" t="s">
        <v>79</v>
      </c>
      <c r="B1152" s="107" t="s">
        <v>350</v>
      </c>
      <c r="C1152" s="110">
        <v>11</v>
      </c>
      <c r="D1152" s="109">
        <v>565.29696177360938</v>
      </c>
      <c r="E1152" s="109">
        <v>12672.3659963967</v>
      </c>
    </row>
    <row r="1153" spans="1:5" x14ac:dyDescent="0.35">
      <c r="A1153" s="107" t="s">
        <v>79</v>
      </c>
      <c r="B1153" s="107" t="s">
        <v>350</v>
      </c>
      <c r="C1153" s="110">
        <v>12</v>
      </c>
      <c r="D1153" s="109">
        <v>619.53941649064848</v>
      </c>
      <c r="E1153" s="109">
        <v>16781.94797946807</v>
      </c>
    </row>
    <row r="1154" spans="1:5" x14ac:dyDescent="0.35">
      <c r="A1154" s="107" t="s">
        <v>79</v>
      </c>
      <c r="B1154" s="107" t="s">
        <v>349</v>
      </c>
      <c r="C1154" s="110">
        <v>1</v>
      </c>
      <c r="D1154" s="109">
        <v>885.9836678485641</v>
      </c>
      <c r="E1154" s="109">
        <v>68644.658958607513</v>
      </c>
    </row>
    <row r="1155" spans="1:5" x14ac:dyDescent="0.35">
      <c r="A1155" s="107" t="s">
        <v>79</v>
      </c>
      <c r="B1155" s="107" t="s">
        <v>349</v>
      </c>
      <c r="C1155" s="110">
        <v>2</v>
      </c>
      <c r="D1155" s="109">
        <v>836.45258946817285</v>
      </c>
      <c r="E1155" s="109">
        <v>62500.508595995052</v>
      </c>
    </row>
    <row r="1156" spans="1:5" x14ac:dyDescent="0.35">
      <c r="A1156" s="107" t="s">
        <v>79</v>
      </c>
      <c r="B1156" s="107" t="s">
        <v>349</v>
      </c>
      <c r="C1156" s="110">
        <v>3</v>
      </c>
      <c r="D1156" s="109">
        <v>686.40246976812432</v>
      </c>
      <c r="E1156" s="109">
        <v>54050.228256314149</v>
      </c>
    </row>
    <row r="1157" spans="1:5" x14ac:dyDescent="0.35">
      <c r="A1157" s="107" t="s">
        <v>79</v>
      </c>
      <c r="B1157" s="107" t="s">
        <v>349</v>
      </c>
      <c r="C1157" s="110">
        <v>4</v>
      </c>
      <c r="D1157" s="109">
        <v>453.83158143308231</v>
      </c>
      <c r="E1157" s="109">
        <v>34767.582784334962</v>
      </c>
    </row>
    <row r="1158" spans="1:5" x14ac:dyDescent="0.35">
      <c r="A1158" s="107" t="s">
        <v>79</v>
      </c>
      <c r="B1158" s="107" t="s">
        <v>349</v>
      </c>
      <c r="C1158" s="110">
        <v>5</v>
      </c>
      <c r="D1158" s="109">
        <v>245.6840437118768</v>
      </c>
      <c r="E1158" s="109">
        <v>17979.625813855859</v>
      </c>
    </row>
    <row r="1159" spans="1:5" x14ac:dyDescent="0.35">
      <c r="A1159" s="107" t="s">
        <v>79</v>
      </c>
      <c r="B1159" s="107" t="s">
        <v>349</v>
      </c>
      <c r="C1159" s="110">
        <v>6</v>
      </c>
      <c r="D1159" s="109">
        <v>168.5326932138461</v>
      </c>
      <c r="E1159" s="109">
        <v>11404.827797089039</v>
      </c>
    </row>
    <row r="1160" spans="1:5" x14ac:dyDescent="0.35">
      <c r="A1160" s="107" t="s">
        <v>79</v>
      </c>
      <c r="B1160" s="107" t="s">
        <v>349</v>
      </c>
      <c r="C1160" s="110">
        <v>7</v>
      </c>
      <c r="D1160" s="109">
        <v>249.74034432449551</v>
      </c>
      <c r="E1160" s="109">
        <v>16313.19345384297</v>
      </c>
    </row>
    <row r="1161" spans="1:5" x14ac:dyDescent="0.35">
      <c r="A1161" s="107" t="s">
        <v>79</v>
      </c>
      <c r="B1161" s="107" t="s">
        <v>349</v>
      </c>
      <c r="C1161" s="110">
        <v>8</v>
      </c>
      <c r="D1161" s="109">
        <v>365.67872164163589</v>
      </c>
      <c r="E1161" s="109">
        <v>22709.22660995182</v>
      </c>
    </row>
    <row r="1162" spans="1:5" x14ac:dyDescent="0.35">
      <c r="A1162" s="107" t="s">
        <v>79</v>
      </c>
      <c r="B1162" s="107" t="s">
        <v>349</v>
      </c>
      <c r="C1162" s="110">
        <v>9</v>
      </c>
      <c r="D1162" s="109">
        <v>543.57354631650162</v>
      </c>
      <c r="E1162" s="109">
        <v>27659.37653644567</v>
      </c>
    </row>
    <row r="1163" spans="1:5" x14ac:dyDescent="0.35">
      <c r="A1163" s="107" t="s">
        <v>79</v>
      </c>
      <c r="B1163" s="107" t="s">
        <v>349</v>
      </c>
      <c r="C1163" s="110">
        <v>10</v>
      </c>
      <c r="D1163" s="109">
        <v>662.53397271025926</v>
      </c>
      <c r="E1163" s="109">
        <v>10571.78608269012</v>
      </c>
    </row>
    <row r="1164" spans="1:5" x14ac:dyDescent="0.35">
      <c r="A1164" s="107" t="s">
        <v>79</v>
      </c>
      <c r="B1164" s="107" t="s">
        <v>349</v>
      </c>
      <c r="C1164" s="110">
        <v>11</v>
      </c>
      <c r="D1164" s="109">
        <v>789.24495801468663</v>
      </c>
      <c r="E1164" s="109">
        <v>14861.135497720659</v>
      </c>
    </row>
    <row r="1165" spans="1:5" x14ac:dyDescent="0.35">
      <c r="A1165" s="107" t="s">
        <v>79</v>
      </c>
      <c r="B1165" s="107" t="s">
        <v>349</v>
      </c>
      <c r="C1165" s="110">
        <v>12</v>
      </c>
      <c r="D1165" s="109">
        <v>922.64984799375145</v>
      </c>
      <c r="E1165" s="109">
        <v>21074.683883519869</v>
      </c>
    </row>
    <row r="1166" spans="1:5" x14ac:dyDescent="0.35">
      <c r="A1166" s="107" t="s">
        <v>79</v>
      </c>
      <c r="B1166" s="107" t="s">
        <v>348</v>
      </c>
      <c r="C1166" s="110">
        <v>1</v>
      </c>
      <c r="D1166" s="109">
        <v>163.1999984681604</v>
      </c>
      <c r="E1166" s="109">
        <v>11434.546642349471</v>
      </c>
    </row>
    <row r="1167" spans="1:5" x14ac:dyDescent="0.35">
      <c r="A1167" s="107" t="s">
        <v>79</v>
      </c>
      <c r="B1167" s="107" t="s">
        <v>348</v>
      </c>
      <c r="C1167" s="110">
        <v>2</v>
      </c>
      <c r="D1167" s="109">
        <v>758.16002309322562</v>
      </c>
      <c r="E1167" s="109">
        <v>54698.53568702659</v>
      </c>
    </row>
    <row r="1168" spans="1:5" x14ac:dyDescent="0.35">
      <c r="A1168" s="107" t="s">
        <v>79</v>
      </c>
      <c r="B1168" s="107" t="s">
        <v>348</v>
      </c>
      <c r="C1168" s="110">
        <v>3</v>
      </c>
      <c r="D1168" s="109">
        <v>453.83998870849598</v>
      </c>
      <c r="E1168" s="109">
        <v>34555.983985245402</v>
      </c>
    </row>
    <row r="1169" spans="1:5" x14ac:dyDescent="0.35">
      <c r="A1169" s="107" t="s">
        <v>79</v>
      </c>
      <c r="B1169" s="107" t="s">
        <v>348</v>
      </c>
      <c r="C1169" s="110">
        <v>4</v>
      </c>
      <c r="D1169" s="109">
        <v>73.919997364282636</v>
      </c>
      <c r="E1169" s="109">
        <v>5510.353687956097</v>
      </c>
    </row>
    <row r="1170" spans="1:5" x14ac:dyDescent="0.35">
      <c r="A1170" s="107" t="s">
        <v>79</v>
      </c>
      <c r="B1170" s="107" t="s">
        <v>348</v>
      </c>
      <c r="C1170" s="110">
        <v>5</v>
      </c>
      <c r="D1170" s="109">
        <v>368.64000862836872</v>
      </c>
      <c r="E1170" s="109">
        <v>25580.41994159366</v>
      </c>
    </row>
    <row r="1171" spans="1:5" x14ac:dyDescent="0.35">
      <c r="A1171" s="107" t="s">
        <v>79</v>
      </c>
      <c r="B1171" s="107" t="s">
        <v>348</v>
      </c>
      <c r="C1171" s="110">
        <v>6</v>
      </c>
      <c r="D1171" s="109">
        <v>2008.800041675569</v>
      </c>
      <c r="E1171" s="109">
        <v>127826.7352595471</v>
      </c>
    </row>
    <row r="1172" spans="1:5" x14ac:dyDescent="0.35">
      <c r="A1172" s="107" t="s">
        <v>79</v>
      </c>
      <c r="B1172" s="107" t="s">
        <v>348</v>
      </c>
      <c r="C1172" s="110">
        <v>7</v>
      </c>
      <c r="D1172" s="109">
        <v>1887.600006341934</v>
      </c>
      <c r="E1172" s="109">
        <v>118012.2742697853</v>
      </c>
    </row>
    <row r="1173" spans="1:5" x14ac:dyDescent="0.35">
      <c r="A1173" s="107" t="s">
        <v>79</v>
      </c>
      <c r="B1173" s="107" t="s">
        <v>348</v>
      </c>
      <c r="C1173" s="110">
        <v>8</v>
      </c>
      <c r="D1173" s="109">
        <v>1797.1200251579271</v>
      </c>
      <c r="E1173" s="109">
        <v>110923.76076001721</v>
      </c>
    </row>
    <row r="1174" spans="1:5" x14ac:dyDescent="0.35">
      <c r="A1174" s="107" t="s">
        <v>79</v>
      </c>
      <c r="B1174" s="107" t="s">
        <v>348</v>
      </c>
      <c r="C1174" s="110">
        <v>9</v>
      </c>
      <c r="D1174" s="109">
        <v>1448.1599967479699</v>
      </c>
      <c r="E1174" s="109">
        <v>79035.977807405041</v>
      </c>
    </row>
    <row r="1175" spans="1:5" x14ac:dyDescent="0.35">
      <c r="A1175" s="107" t="s">
        <v>79</v>
      </c>
      <c r="B1175" s="107" t="s">
        <v>348</v>
      </c>
      <c r="C1175" s="110">
        <v>10</v>
      </c>
      <c r="D1175" s="109">
        <v>1931.627981829909</v>
      </c>
      <c r="E1175" s="109">
        <v>54835.158900441667</v>
      </c>
    </row>
    <row r="1176" spans="1:5" x14ac:dyDescent="0.35">
      <c r="A1176" s="107" t="s">
        <v>79</v>
      </c>
      <c r="B1176" s="107" t="s">
        <v>348</v>
      </c>
      <c r="C1176" s="110">
        <v>11</v>
      </c>
      <c r="D1176" s="109">
        <v>1765.954060420509</v>
      </c>
      <c r="E1176" s="109">
        <v>48632.092245610758</v>
      </c>
    </row>
    <row r="1177" spans="1:5" x14ac:dyDescent="0.35">
      <c r="A1177" s="107" t="s">
        <v>79</v>
      </c>
      <c r="B1177" s="107" t="s">
        <v>348</v>
      </c>
      <c r="C1177" s="110">
        <v>12</v>
      </c>
      <c r="D1177" s="109">
        <v>1082.0800449687561</v>
      </c>
      <c r="E1177" s="109">
        <v>34652.981066938577</v>
      </c>
    </row>
    <row r="1178" spans="1:5" x14ac:dyDescent="0.35">
      <c r="A1178" s="107" t="s">
        <v>79</v>
      </c>
      <c r="B1178" s="107" t="s">
        <v>347</v>
      </c>
      <c r="C1178" s="110">
        <v>1</v>
      </c>
      <c r="D1178" s="109">
        <v>6543.1399596786296</v>
      </c>
      <c r="E1178" s="109">
        <v>465824.94797061972</v>
      </c>
    </row>
    <row r="1179" spans="1:5" x14ac:dyDescent="0.35">
      <c r="A1179" s="107" t="s">
        <v>79</v>
      </c>
      <c r="B1179" s="107" t="s">
        <v>347</v>
      </c>
      <c r="C1179" s="110">
        <v>2</v>
      </c>
      <c r="D1179" s="109">
        <v>5020.7568397801351</v>
      </c>
      <c r="E1179" s="109">
        <v>342446.08922547242</v>
      </c>
    </row>
    <row r="1180" spans="1:5" x14ac:dyDescent="0.35">
      <c r="A1180" s="107" t="s">
        <v>79</v>
      </c>
      <c r="B1180" s="107" t="s">
        <v>347</v>
      </c>
      <c r="C1180" s="110">
        <v>3</v>
      </c>
      <c r="D1180" s="109">
        <v>4435.5492119930796</v>
      </c>
      <c r="E1180" s="109">
        <v>316391.74414610042</v>
      </c>
    </row>
    <row r="1181" spans="1:5" x14ac:dyDescent="0.35">
      <c r="A1181" s="107" t="s">
        <v>79</v>
      </c>
      <c r="B1181" s="107" t="s">
        <v>347</v>
      </c>
      <c r="C1181" s="110">
        <v>4</v>
      </c>
      <c r="D1181" s="109">
        <v>3914.8084204957222</v>
      </c>
      <c r="E1181" s="109">
        <v>273317.93742675101</v>
      </c>
    </row>
    <row r="1182" spans="1:5" x14ac:dyDescent="0.35">
      <c r="A1182" s="107" t="s">
        <v>79</v>
      </c>
      <c r="B1182" s="107" t="s">
        <v>347</v>
      </c>
      <c r="C1182" s="110">
        <v>5</v>
      </c>
      <c r="D1182" s="109">
        <v>3741.2313493443339</v>
      </c>
      <c r="E1182" s="109">
        <v>249256.11551364299</v>
      </c>
    </row>
    <row r="1183" spans="1:5" x14ac:dyDescent="0.35">
      <c r="A1183" s="107" t="s">
        <v>79</v>
      </c>
      <c r="B1183" s="107" t="s">
        <v>347</v>
      </c>
      <c r="C1183" s="110">
        <v>6</v>
      </c>
      <c r="D1183" s="109">
        <v>2692.0476000000021</v>
      </c>
      <c r="E1183" s="109">
        <v>169421.5060769117</v>
      </c>
    </row>
    <row r="1184" spans="1:5" x14ac:dyDescent="0.35">
      <c r="A1184" s="107" t="s">
        <v>79</v>
      </c>
      <c r="B1184" s="107" t="s">
        <v>347</v>
      </c>
      <c r="C1184" s="110">
        <v>7</v>
      </c>
      <c r="D1184" s="109">
        <v>3333.3242481159582</v>
      </c>
      <c r="E1184" s="109">
        <v>205020.750519261</v>
      </c>
    </row>
    <row r="1185" spans="1:5" x14ac:dyDescent="0.35">
      <c r="A1185" s="107" t="s">
        <v>79</v>
      </c>
      <c r="B1185" s="107" t="s">
        <v>347</v>
      </c>
      <c r="C1185" s="110">
        <v>8</v>
      </c>
      <c r="D1185" s="109">
        <v>3567.7542362318491</v>
      </c>
      <c r="E1185" s="109">
        <v>213038.4435666581</v>
      </c>
    </row>
    <row r="1186" spans="1:5" x14ac:dyDescent="0.35">
      <c r="A1186" s="107" t="s">
        <v>79</v>
      </c>
      <c r="B1186" s="107" t="s">
        <v>347</v>
      </c>
      <c r="C1186" s="110">
        <v>9</v>
      </c>
      <c r="D1186" s="109">
        <v>4524.7094649888786</v>
      </c>
      <c r="E1186" s="109">
        <v>238847.83570351329</v>
      </c>
    </row>
    <row r="1187" spans="1:5" x14ac:dyDescent="0.35">
      <c r="A1187" s="107" t="s">
        <v>79</v>
      </c>
      <c r="B1187" s="107" t="s">
        <v>347</v>
      </c>
      <c r="C1187" s="110">
        <v>10</v>
      </c>
      <c r="D1187" s="109">
        <v>5983.5375435154483</v>
      </c>
      <c r="E1187" s="109">
        <v>95478.048660101078</v>
      </c>
    </row>
    <row r="1188" spans="1:5" x14ac:dyDescent="0.35">
      <c r="A1188" s="107" t="s">
        <v>79</v>
      </c>
      <c r="B1188" s="107" t="s">
        <v>347</v>
      </c>
      <c r="C1188" s="110">
        <v>11</v>
      </c>
      <c r="D1188" s="109">
        <v>5919.6778804171781</v>
      </c>
      <c r="E1188" s="109">
        <v>120648.01864749</v>
      </c>
    </row>
    <row r="1189" spans="1:5" x14ac:dyDescent="0.35">
      <c r="A1189" s="107" t="s">
        <v>79</v>
      </c>
      <c r="B1189" s="107" t="s">
        <v>347</v>
      </c>
      <c r="C1189" s="110">
        <v>12</v>
      </c>
      <c r="D1189" s="109">
        <v>5470.0647970862801</v>
      </c>
      <c r="E1189" s="109">
        <v>133395.363391917</v>
      </c>
    </row>
    <row r="1190" spans="1:5" x14ac:dyDescent="0.35">
      <c r="A1190" s="107" t="s">
        <v>79</v>
      </c>
      <c r="B1190" s="107" t="s">
        <v>346</v>
      </c>
      <c r="C1190" s="110">
        <v>1</v>
      </c>
      <c r="D1190" s="109">
        <v>3016.0896781544529</v>
      </c>
      <c r="E1190" s="109">
        <v>222804.41676642219</v>
      </c>
    </row>
    <row r="1191" spans="1:5" x14ac:dyDescent="0.35">
      <c r="A1191" s="107" t="s">
        <v>79</v>
      </c>
      <c r="B1191" s="107" t="s">
        <v>346</v>
      </c>
      <c r="C1191" s="110">
        <v>2</v>
      </c>
      <c r="D1191" s="109">
        <v>2244.8215821616318</v>
      </c>
      <c r="E1191" s="109">
        <v>161241.73364552631</v>
      </c>
    </row>
    <row r="1192" spans="1:5" x14ac:dyDescent="0.35">
      <c r="A1192" s="107" t="s">
        <v>79</v>
      </c>
      <c r="B1192" s="107" t="s">
        <v>346</v>
      </c>
      <c r="C1192" s="110">
        <v>3</v>
      </c>
      <c r="D1192" s="109">
        <v>2282.1999304482028</v>
      </c>
      <c r="E1192" s="109">
        <v>172602.72790086959</v>
      </c>
    </row>
    <row r="1193" spans="1:5" x14ac:dyDescent="0.35">
      <c r="A1193" s="107" t="s">
        <v>79</v>
      </c>
      <c r="B1193" s="107" t="s">
        <v>346</v>
      </c>
      <c r="C1193" s="110">
        <v>4</v>
      </c>
      <c r="D1193" s="109">
        <v>1939.6379516665329</v>
      </c>
      <c r="E1193" s="109">
        <v>145114.29327631279</v>
      </c>
    </row>
    <row r="1194" spans="1:5" x14ac:dyDescent="0.35">
      <c r="A1194" s="107" t="s">
        <v>79</v>
      </c>
      <c r="B1194" s="107" t="s">
        <v>346</v>
      </c>
      <c r="C1194" s="110">
        <v>5</v>
      </c>
      <c r="D1194" s="109">
        <v>1850.3697929911091</v>
      </c>
      <c r="E1194" s="109">
        <v>130054.6926808159</v>
      </c>
    </row>
    <row r="1195" spans="1:5" x14ac:dyDescent="0.35">
      <c r="A1195" s="107" t="s">
        <v>79</v>
      </c>
      <c r="B1195" s="107" t="s">
        <v>346</v>
      </c>
      <c r="C1195" s="110">
        <v>6</v>
      </c>
      <c r="D1195" s="109">
        <v>1685.1998837483741</v>
      </c>
      <c r="E1195" s="109">
        <v>105770.6377315897</v>
      </c>
    </row>
    <row r="1196" spans="1:5" x14ac:dyDescent="0.35">
      <c r="A1196" s="107" t="s">
        <v>79</v>
      </c>
      <c r="B1196" s="107" t="s">
        <v>346</v>
      </c>
      <c r="C1196" s="110">
        <v>7</v>
      </c>
      <c r="D1196" s="109">
        <v>1998.817978494669</v>
      </c>
      <c r="E1196" s="109">
        <v>123000.8776380354</v>
      </c>
    </row>
    <row r="1197" spans="1:5" x14ac:dyDescent="0.35">
      <c r="A1197" s="107" t="s">
        <v>79</v>
      </c>
      <c r="B1197" s="107" t="s">
        <v>346</v>
      </c>
      <c r="C1197" s="110">
        <v>8</v>
      </c>
      <c r="D1197" s="109">
        <v>1337.3603289448461</v>
      </c>
      <c r="E1197" s="109">
        <v>81314.777864743141</v>
      </c>
    </row>
    <row r="1198" spans="1:5" x14ac:dyDescent="0.35">
      <c r="A1198" s="107" t="s">
        <v>79</v>
      </c>
      <c r="B1198" s="107" t="s">
        <v>346</v>
      </c>
      <c r="C1198" s="110">
        <v>9</v>
      </c>
      <c r="D1198" s="109">
        <v>2196.276402853377</v>
      </c>
      <c r="E1198" s="109">
        <v>119102.4236551264</v>
      </c>
    </row>
    <row r="1199" spans="1:5" x14ac:dyDescent="0.35">
      <c r="A1199" s="107" t="s">
        <v>79</v>
      </c>
      <c r="B1199" s="107" t="s">
        <v>346</v>
      </c>
      <c r="C1199" s="110">
        <v>10</v>
      </c>
      <c r="D1199" s="109">
        <v>1842.854719351112</v>
      </c>
      <c r="E1199" s="109">
        <v>56555.240687282247</v>
      </c>
    </row>
    <row r="1200" spans="1:5" x14ac:dyDescent="0.35">
      <c r="A1200" s="107" t="s">
        <v>79</v>
      </c>
      <c r="B1200" s="107" t="s">
        <v>346</v>
      </c>
      <c r="C1200" s="110">
        <v>11</v>
      </c>
      <c r="D1200" s="109">
        <v>2056.234583712348</v>
      </c>
      <c r="E1200" s="109">
        <v>56498.936830273837</v>
      </c>
    </row>
    <row r="1201" spans="1:5" x14ac:dyDescent="0.35">
      <c r="A1201" s="107" t="s">
        <v>79</v>
      </c>
      <c r="B1201" s="107" t="s">
        <v>346</v>
      </c>
      <c r="C1201" s="110">
        <v>12</v>
      </c>
      <c r="D1201" s="109">
        <v>2827.928900378563</v>
      </c>
      <c r="E1201" s="109">
        <v>84678.414996118052</v>
      </c>
    </row>
    <row r="1202" spans="1:5" x14ac:dyDescent="0.35">
      <c r="A1202" s="107" t="s">
        <v>79</v>
      </c>
      <c r="B1202" s="107" t="s">
        <v>30</v>
      </c>
      <c r="C1202" s="110">
        <v>1</v>
      </c>
      <c r="D1202" s="109">
        <v>22902.083772587081</v>
      </c>
      <c r="E1202" s="109">
        <v>745291.10677817871</v>
      </c>
    </row>
    <row r="1203" spans="1:5" x14ac:dyDescent="0.35">
      <c r="A1203" s="107" t="s">
        <v>79</v>
      </c>
      <c r="B1203" s="107" t="s">
        <v>30</v>
      </c>
      <c r="C1203" s="110">
        <v>2</v>
      </c>
      <c r="D1203" s="109">
        <v>20906.21257557478</v>
      </c>
      <c r="E1203" s="109">
        <v>834623.36941516772</v>
      </c>
    </row>
    <row r="1204" spans="1:5" x14ac:dyDescent="0.35">
      <c r="A1204" s="107" t="s">
        <v>79</v>
      </c>
      <c r="B1204" s="107" t="s">
        <v>30</v>
      </c>
      <c r="C1204" s="110">
        <v>3</v>
      </c>
      <c r="D1204" s="109">
        <v>25190.101791065859</v>
      </c>
      <c r="E1204" s="109">
        <v>1066078.8469479219</v>
      </c>
    </row>
    <row r="1205" spans="1:5" x14ac:dyDescent="0.35">
      <c r="A1205" s="107" t="s">
        <v>79</v>
      </c>
      <c r="B1205" s="107" t="s">
        <v>30</v>
      </c>
      <c r="C1205" s="110">
        <v>4</v>
      </c>
      <c r="D1205" s="109">
        <v>21134.890540352932</v>
      </c>
      <c r="E1205" s="109">
        <v>873999.74502309994</v>
      </c>
    </row>
    <row r="1206" spans="1:5" x14ac:dyDescent="0.35">
      <c r="A1206" s="107" t="s">
        <v>79</v>
      </c>
      <c r="B1206" s="107" t="s">
        <v>30</v>
      </c>
      <c r="C1206" s="110">
        <v>5</v>
      </c>
      <c r="D1206" s="109">
        <v>15754.85404909202</v>
      </c>
      <c r="E1206" s="109">
        <v>1051345.2825679251</v>
      </c>
    </row>
    <row r="1207" spans="1:5" x14ac:dyDescent="0.35">
      <c r="A1207" s="107" t="s">
        <v>79</v>
      </c>
      <c r="B1207" s="107" t="s">
        <v>30</v>
      </c>
      <c r="C1207" s="110">
        <v>6</v>
      </c>
      <c r="D1207" s="109">
        <v>14401.076411999509</v>
      </c>
      <c r="E1207" s="109">
        <v>900177.22639235575</v>
      </c>
    </row>
    <row r="1208" spans="1:5" x14ac:dyDescent="0.35">
      <c r="A1208" s="107" t="s">
        <v>79</v>
      </c>
      <c r="B1208" s="107" t="s">
        <v>30</v>
      </c>
      <c r="C1208" s="110">
        <v>7</v>
      </c>
      <c r="D1208" s="109">
        <v>16587.20959907143</v>
      </c>
      <c r="E1208" s="109">
        <v>473274.03231914662</v>
      </c>
    </row>
    <row r="1209" spans="1:5" x14ac:dyDescent="0.35">
      <c r="A1209" s="107" t="s">
        <v>79</v>
      </c>
      <c r="B1209" s="107" t="s">
        <v>30</v>
      </c>
      <c r="C1209" s="110">
        <v>8</v>
      </c>
      <c r="D1209" s="109">
        <v>14170.743738701431</v>
      </c>
      <c r="E1209" s="109">
        <v>111592.949175949</v>
      </c>
    </row>
    <row r="1210" spans="1:5" x14ac:dyDescent="0.35">
      <c r="A1210" s="107" t="s">
        <v>79</v>
      </c>
      <c r="B1210" s="107" t="s">
        <v>30</v>
      </c>
      <c r="C1210" s="110">
        <v>9</v>
      </c>
      <c r="D1210" s="109">
        <v>12995.469492600279</v>
      </c>
      <c r="E1210" s="109">
        <v>138854.77437952359</v>
      </c>
    </row>
    <row r="1211" spans="1:5" x14ac:dyDescent="0.35">
      <c r="A1211" s="107" t="s">
        <v>79</v>
      </c>
      <c r="B1211" s="107" t="s">
        <v>30</v>
      </c>
      <c r="C1211" s="110">
        <v>10</v>
      </c>
      <c r="D1211" s="109">
        <v>12370.144421442799</v>
      </c>
      <c r="E1211" s="109">
        <v>108446.3146738145</v>
      </c>
    </row>
    <row r="1212" spans="1:5" x14ac:dyDescent="0.35">
      <c r="A1212" s="107" t="s">
        <v>79</v>
      </c>
      <c r="B1212" s="107" t="s">
        <v>30</v>
      </c>
      <c r="C1212" s="110">
        <v>11</v>
      </c>
      <c r="D1212" s="109">
        <v>18953.125931492159</v>
      </c>
      <c r="E1212" s="109">
        <v>193055.88397008789</v>
      </c>
    </row>
    <row r="1213" spans="1:5" x14ac:dyDescent="0.35">
      <c r="A1213" s="107" t="s">
        <v>79</v>
      </c>
      <c r="B1213" s="107" t="s">
        <v>30</v>
      </c>
      <c r="C1213" s="110">
        <v>12</v>
      </c>
      <c r="D1213" s="109">
        <v>23591.987454355651</v>
      </c>
      <c r="E1213" s="109">
        <v>249898.08667064729</v>
      </c>
    </row>
    <row r="1214" spans="1:5" x14ac:dyDescent="0.35">
      <c r="A1214" s="107" t="s">
        <v>79</v>
      </c>
      <c r="B1214" s="107" t="s">
        <v>345</v>
      </c>
      <c r="C1214" s="110">
        <v>1</v>
      </c>
      <c r="D1214" s="109">
        <v>3128.3038590387559</v>
      </c>
      <c r="E1214" s="109">
        <v>234868.41613266739</v>
      </c>
    </row>
    <row r="1215" spans="1:5" x14ac:dyDescent="0.35">
      <c r="A1215" s="107" t="s">
        <v>79</v>
      </c>
      <c r="B1215" s="107" t="s">
        <v>345</v>
      </c>
      <c r="C1215" s="110">
        <v>2</v>
      </c>
      <c r="D1215" s="109">
        <v>2435.4739994238662</v>
      </c>
      <c r="E1215" s="109">
        <v>177464.49242827549</v>
      </c>
    </row>
    <row r="1216" spans="1:5" x14ac:dyDescent="0.35">
      <c r="A1216" s="107" t="s">
        <v>79</v>
      </c>
      <c r="B1216" s="107" t="s">
        <v>345</v>
      </c>
      <c r="C1216" s="110">
        <v>3</v>
      </c>
      <c r="D1216" s="109">
        <v>2421.2629012181442</v>
      </c>
      <c r="E1216" s="109">
        <v>188472.99888349939</v>
      </c>
    </row>
    <row r="1217" spans="1:5" x14ac:dyDescent="0.35">
      <c r="A1217" s="107" t="s">
        <v>79</v>
      </c>
      <c r="B1217" s="107" t="s">
        <v>345</v>
      </c>
      <c r="C1217" s="110">
        <v>4</v>
      </c>
      <c r="D1217" s="109">
        <v>1656.94621715634</v>
      </c>
      <c r="E1217" s="109">
        <v>124488.7890588125</v>
      </c>
    </row>
    <row r="1218" spans="1:5" x14ac:dyDescent="0.35">
      <c r="A1218" s="107" t="s">
        <v>79</v>
      </c>
      <c r="B1218" s="107" t="s">
        <v>345</v>
      </c>
      <c r="C1218" s="110">
        <v>5</v>
      </c>
      <c r="D1218" s="109">
        <v>1093.023836883166</v>
      </c>
      <c r="E1218" s="109">
        <v>78687.638713117572</v>
      </c>
    </row>
    <row r="1219" spans="1:5" x14ac:dyDescent="0.35">
      <c r="A1219" s="107" t="s">
        <v>79</v>
      </c>
      <c r="B1219" s="107" t="s">
        <v>345</v>
      </c>
      <c r="C1219" s="110">
        <v>6</v>
      </c>
      <c r="D1219" s="109">
        <v>761.50624155093885</v>
      </c>
      <c r="E1219" s="109">
        <v>50291.718407865432</v>
      </c>
    </row>
    <row r="1220" spans="1:5" x14ac:dyDescent="0.35">
      <c r="A1220" s="107" t="s">
        <v>79</v>
      </c>
      <c r="B1220" s="107" t="s">
        <v>345</v>
      </c>
      <c r="C1220" s="110">
        <v>7</v>
      </c>
      <c r="D1220" s="109">
        <v>1069.7851900514099</v>
      </c>
      <c r="E1220" s="109">
        <v>68468.204932836947</v>
      </c>
    </row>
    <row r="1221" spans="1:5" x14ac:dyDescent="0.35">
      <c r="A1221" s="107" t="s">
        <v>79</v>
      </c>
      <c r="B1221" s="107" t="s">
        <v>345</v>
      </c>
      <c r="C1221" s="110">
        <v>8</v>
      </c>
      <c r="D1221" s="109">
        <v>1683.9709681787981</v>
      </c>
      <c r="E1221" s="109">
        <v>104341.3761899563</v>
      </c>
    </row>
    <row r="1222" spans="1:5" x14ac:dyDescent="0.35">
      <c r="A1222" s="107" t="s">
        <v>79</v>
      </c>
      <c r="B1222" s="107" t="s">
        <v>345</v>
      </c>
      <c r="C1222" s="110">
        <v>9</v>
      </c>
      <c r="D1222" s="109">
        <v>2167.3605720899482</v>
      </c>
      <c r="E1222" s="109">
        <v>113057.52927736229</v>
      </c>
    </row>
    <row r="1223" spans="1:5" x14ac:dyDescent="0.35">
      <c r="A1223" s="107" t="s">
        <v>79</v>
      </c>
      <c r="B1223" s="107" t="s">
        <v>345</v>
      </c>
      <c r="C1223" s="110">
        <v>10</v>
      </c>
      <c r="D1223" s="109">
        <v>2742.3700037795488</v>
      </c>
      <c r="E1223" s="109">
        <v>45551.810294843737</v>
      </c>
    </row>
    <row r="1224" spans="1:5" x14ac:dyDescent="0.35">
      <c r="A1224" s="107" t="s">
        <v>79</v>
      </c>
      <c r="B1224" s="107" t="s">
        <v>345</v>
      </c>
      <c r="C1224" s="110">
        <v>11</v>
      </c>
      <c r="D1224" s="109">
        <v>3151.642809215969</v>
      </c>
      <c r="E1224" s="109">
        <v>57019.560038166717</v>
      </c>
    </row>
    <row r="1225" spans="1:5" x14ac:dyDescent="0.35">
      <c r="A1225" s="107" t="s">
        <v>79</v>
      </c>
      <c r="B1225" s="107" t="s">
        <v>345</v>
      </c>
      <c r="C1225" s="110">
        <v>12</v>
      </c>
      <c r="D1225" s="109">
        <v>3274.2828306968622</v>
      </c>
      <c r="E1225" s="109">
        <v>73361.743289203194</v>
      </c>
    </row>
    <row r="1226" spans="1:5" x14ac:dyDescent="0.35">
      <c r="A1226" s="107" t="s">
        <v>79</v>
      </c>
      <c r="B1226" s="107" t="s">
        <v>344</v>
      </c>
      <c r="C1226" s="110">
        <v>1</v>
      </c>
      <c r="D1226" s="109">
        <v>575.37827201350069</v>
      </c>
      <c r="E1226" s="109">
        <v>44284.854049644651</v>
      </c>
    </row>
    <row r="1227" spans="1:5" x14ac:dyDescent="0.35">
      <c r="A1227" s="107" t="s">
        <v>79</v>
      </c>
      <c r="B1227" s="107" t="s">
        <v>344</v>
      </c>
      <c r="C1227" s="110">
        <v>2</v>
      </c>
      <c r="D1227" s="109">
        <v>476.61719881336438</v>
      </c>
      <c r="E1227" s="109">
        <v>35355.475454903783</v>
      </c>
    </row>
    <row r="1228" spans="1:5" x14ac:dyDescent="0.35">
      <c r="A1228" s="107" t="s">
        <v>79</v>
      </c>
      <c r="B1228" s="107" t="s">
        <v>344</v>
      </c>
      <c r="C1228" s="110">
        <v>3</v>
      </c>
      <c r="D1228" s="109">
        <v>509.96766589366598</v>
      </c>
      <c r="E1228" s="109">
        <v>40107.282235501552</v>
      </c>
    </row>
    <row r="1229" spans="1:5" x14ac:dyDescent="0.35">
      <c r="A1229" s="107" t="s">
        <v>79</v>
      </c>
      <c r="B1229" s="107" t="s">
        <v>344</v>
      </c>
      <c r="C1229" s="110">
        <v>4</v>
      </c>
      <c r="D1229" s="109">
        <v>432.86204807276499</v>
      </c>
      <c r="E1229" s="109">
        <v>33002.130012393682</v>
      </c>
    </row>
    <row r="1230" spans="1:5" x14ac:dyDescent="0.35">
      <c r="A1230" s="107" t="s">
        <v>79</v>
      </c>
      <c r="B1230" s="107" t="s">
        <v>344</v>
      </c>
      <c r="C1230" s="110">
        <v>5</v>
      </c>
      <c r="D1230" s="109">
        <v>339.98071717035822</v>
      </c>
      <c r="E1230" s="109">
        <v>24639.50604872539</v>
      </c>
    </row>
    <row r="1231" spans="1:5" x14ac:dyDescent="0.35">
      <c r="A1231" s="107" t="s">
        <v>79</v>
      </c>
      <c r="B1231" s="107" t="s">
        <v>344</v>
      </c>
      <c r="C1231" s="110">
        <v>6</v>
      </c>
      <c r="D1231" s="109">
        <v>278.04632350018062</v>
      </c>
      <c r="E1231" s="109">
        <v>18670.58899675083</v>
      </c>
    </row>
    <row r="1232" spans="1:5" x14ac:dyDescent="0.35">
      <c r="A1232" s="107" t="s">
        <v>79</v>
      </c>
      <c r="B1232" s="107" t="s">
        <v>344</v>
      </c>
      <c r="C1232" s="110">
        <v>7</v>
      </c>
      <c r="D1232" s="109">
        <v>289.23883671418872</v>
      </c>
      <c r="E1232" s="109">
        <v>18819.580408722821</v>
      </c>
    </row>
    <row r="1233" spans="1:5" x14ac:dyDescent="0.35">
      <c r="A1233" s="107" t="s">
        <v>79</v>
      </c>
      <c r="B1233" s="107" t="s">
        <v>344</v>
      </c>
      <c r="C1233" s="110">
        <v>8</v>
      </c>
      <c r="D1233" s="109">
        <v>419.97923669987222</v>
      </c>
      <c r="E1233" s="109">
        <v>26424.346484509038</v>
      </c>
    </row>
    <row r="1234" spans="1:5" x14ac:dyDescent="0.35">
      <c r="A1234" s="107" t="s">
        <v>79</v>
      </c>
      <c r="B1234" s="107" t="s">
        <v>344</v>
      </c>
      <c r="C1234" s="110">
        <v>9</v>
      </c>
      <c r="D1234" s="109">
        <v>482.77654622538131</v>
      </c>
      <c r="E1234" s="109">
        <v>26097.130699686131</v>
      </c>
    </row>
    <row r="1235" spans="1:5" x14ac:dyDescent="0.35">
      <c r="A1235" s="107" t="s">
        <v>79</v>
      </c>
      <c r="B1235" s="107" t="s">
        <v>344</v>
      </c>
      <c r="C1235" s="110">
        <v>10</v>
      </c>
      <c r="D1235" s="109">
        <v>560.59860327599756</v>
      </c>
      <c r="E1235" s="109">
        <v>10295.662891395379</v>
      </c>
    </row>
    <row r="1236" spans="1:5" x14ac:dyDescent="0.35">
      <c r="A1236" s="107" t="s">
        <v>79</v>
      </c>
      <c r="B1236" s="107" t="s">
        <v>344</v>
      </c>
      <c r="C1236" s="110">
        <v>11</v>
      </c>
      <c r="D1236" s="109">
        <v>550.37147928754939</v>
      </c>
      <c r="E1236" s="109">
        <v>12525.867033846071</v>
      </c>
    </row>
    <row r="1237" spans="1:5" x14ac:dyDescent="0.35">
      <c r="A1237" s="107" t="s">
        <v>79</v>
      </c>
      <c r="B1237" s="107" t="s">
        <v>344</v>
      </c>
      <c r="C1237" s="110">
        <v>12</v>
      </c>
      <c r="D1237" s="109">
        <v>580.05671544867062</v>
      </c>
      <c r="E1237" s="109">
        <v>15209.624148570099</v>
      </c>
    </row>
    <row r="1238" spans="1:5" x14ac:dyDescent="0.35">
      <c r="A1238" s="107" t="s">
        <v>79</v>
      </c>
      <c r="B1238" s="107" t="s">
        <v>31</v>
      </c>
      <c r="C1238" s="110">
        <v>1</v>
      </c>
      <c r="D1238" s="109">
        <v>14846.6401347351</v>
      </c>
      <c r="E1238" s="109">
        <v>1111487.336362083</v>
      </c>
    </row>
    <row r="1239" spans="1:5" x14ac:dyDescent="0.35">
      <c r="A1239" s="107" t="s">
        <v>79</v>
      </c>
      <c r="B1239" s="107" t="s">
        <v>31</v>
      </c>
      <c r="C1239" s="110">
        <v>2</v>
      </c>
      <c r="D1239" s="109">
        <v>15394.800371704099</v>
      </c>
      <c r="E1239" s="109">
        <v>1128578.793568135</v>
      </c>
    </row>
    <row r="1240" spans="1:5" x14ac:dyDescent="0.35">
      <c r="A1240" s="107" t="s">
        <v>79</v>
      </c>
      <c r="B1240" s="107" t="s">
        <v>31</v>
      </c>
      <c r="C1240" s="110">
        <v>3</v>
      </c>
      <c r="D1240" s="109">
        <v>10798.319791793811</v>
      </c>
      <c r="E1240" s="109">
        <v>846082.59704770509</v>
      </c>
    </row>
    <row r="1241" spans="1:5" x14ac:dyDescent="0.35">
      <c r="A1241" s="107" t="s">
        <v>79</v>
      </c>
      <c r="B1241" s="107" t="s">
        <v>31</v>
      </c>
      <c r="C1241" s="110">
        <v>4</v>
      </c>
      <c r="D1241" s="109">
        <v>7782.0000197887339</v>
      </c>
      <c r="E1241" s="109">
        <v>593195.28259646264</v>
      </c>
    </row>
    <row r="1242" spans="1:5" x14ac:dyDescent="0.35">
      <c r="A1242" s="107" t="s">
        <v>79</v>
      </c>
      <c r="B1242" s="107" t="s">
        <v>31</v>
      </c>
      <c r="C1242" s="110">
        <v>5</v>
      </c>
      <c r="D1242" s="109">
        <v>227.5200065374369</v>
      </c>
      <c r="E1242" s="109">
        <v>17265.677805025451</v>
      </c>
    </row>
    <row r="1243" spans="1:5" x14ac:dyDescent="0.35">
      <c r="A1243" s="107" t="s">
        <v>79</v>
      </c>
      <c r="B1243" s="107" t="s">
        <v>31</v>
      </c>
      <c r="C1243" s="110">
        <v>6</v>
      </c>
      <c r="D1243" s="109">
        <v>0</v>
      </c>
      <c r="E1243" s="109">
        <v>0</v>
      </c>
    </row>
    <row r="1244" spans="1:5" x14ac:dyDescent="0.35">
      <c r="A1244" s="107" t="s">
        <v>79</v>
      </c>
      <c r="B1244" s="107" t="s">
        <v>31</v>
      </c>
      <c r="C1244" s="110">
        <v>7</v>
      </c>
      <c r="D1244" s="109">
        <v>2693.0399491190901</v>
      </c>
      <c r="E1244" s="109">
        <v>174853.69170941121</v>
      </c>
    </row>
    <row r="1245" spans="1:5" x14ac:dyDescent="0.35">
      <c r="A1245" s="107" t="s">
        <v>79</v>
      </c>
      <c r="B1245" s="107" t="s">
        <v>31</v>
      </c>
      <c r="C1245" s="110">
        <v>8</v>
      </c>
      <c r="D1245" s="109">
        <v>3791.039956092834</v>
      </c>
      <c r="E1245" s="109">
        <v>237420.10919467109</v>
      </c>
    </row>
    <row r="1246" spans="1:5" x14ac:dyDescent="0.35">
      <c r="A1246" s="107" t="s">
        <v>79</v>
      </c>
      <c r="B1246" s="107" t="s">
        <v>31</v>
      </c>
      <c r="C1246" s="110">
        <v>9</v>
      </c>
      <c r="D1246" s="109">
        <v>7508.6399869918896</v>
      </c>
      <c r="E1246" s="109">
        <v>401928.04304516251</v>
      </c>
    </row>
    <row r="1247" spans="1:5" x14ac:dyDescent="0.35">
      <c r="A1247" s="107" t="s">
        <v>79</v>
      </c>
      <c r="B1247" s="107" t="s">
        <v>31</v>
      </c>
      <c r="C1247" s="110">
        <v>10</v>
      </c>
      <c r="D1247" s="109">
        <v>15745.20021057128</v>
      </c>
      <c r="E1247" s="109">
        <v>313587.7456460931</v>
      </c>
    </row>
    <row r="1248" spans="1:5" x14ac:dyDescent="0.35">
      <c r="A1248" s="107" t="s">
        <v>79</v>
      </c>
      <c r="B1248" s="107" t="s">
        <v>31</v>
      </c>
      <c r="C1248" s="110">
        <v>11</v>
      </c>
      <c r="D1248" s="109">
        <v>16451.279575347919</v>
      </c>
      <c r="E1248" s="109">
        <v>324737.04941272928</v>
      </c>
    </row>
    <row r="1249" spans="1:5" x14ac:dyDescent="0.35">
      <c r="A1249" s="107" t="s">
        <v>79</v>
      </c>
      <c r="B1249" s="107" t="s">
        <v>31</v>
      </c>
      <c r="C1249" s="110">
        <v>12</v>
      </c>
      <c r="D1249" s="109">
        <v>16231.92022003175</v>
      </c>
      <c r="E1249" s="109">
        <v>395317.87824978662</v>
      </c>
    </row>
    <row r="1250" spans="1:5" x14ac:dyDescent="0.35">
      <c r="A1250" s="107" t="s">
        <v>79</v>
      </c>
      <c r="B1250" s="107" t="s">
        <v>343</v>
      </c>
      <c r="C1250" s="110">
        <v>1</v>
      </c>
      <c r="D1250" s="109">
        <v>0</v>
      </c>
      <c r="E1250" s="109">
        <v>0</v>
      </c>
    </row>
    <row r="1251" spans="1:5" x14ac:dyDescent="0.35">
      <c r="A1251" s="107" t="s">
        <v>79</v>
      </c>
      <c r="B1251" s="107" t="s">
        <v>343</v>
      </c>
      <c r="C1251" s="110">
        <v>2</v>
      </c>
      <c r="D1251" s="109">
        <v>0</v>
      </c>
      <c r="E1251" s="109">
        <v>0</v>
      </c>
    </row>
    <row r="1252" spans="1:5" x14ac:dyDescent="0.35">
      <c r="A1252" s="107" t="s">
        <v>79</v>
      </c>
      <c r="B1252" s="107" t="s">
        <v>343</v>
      </c>
      <c r="C1252" s="110">
        <v>3</v>
      </c>
      <c r="D1252" s="109">
        <v>0</v>
      </c>
      <c r="E1252" s="109">
        <v>0</v>
      </c>
    </row>
    <row r="1253" spans="1:5" x14ac:dyDescent="0.35">
      <c r="A1253" s="107" t="s">
        <v>79</v>
      </c>
      <c r="B1253" s="107" t="s">
        <v>343</v>
      </c>
      <c r="C1253" s="110">
        <v>4</v>
      </c>
      <c r="D1253" s="109">
        <v>0</v>
      </c>
      <c r="E1253" s="109">
        <v>0</v>
      </c>
    </row>
    <row r="1254" spans="1:5" x14ac:dyDescent="0.35">
      <c r="A1254" s="107" t="s">
        <v>79</v>
      </c>
      <c r="B1254" s="107" t="s">
        <v>343</v>
      </c>
      <c r="C1254" s="110">
        <v>5</v>
      </c>
      <c r="D1254" s="109">
        <v>0</v>
      </c>
      <c r="E1254" s="109">
        <v>0</v>
      </c>
    </row>
    <row r="1255" spans="1:5" x14ac:dyDescent="0.35">
      <c r="A1255" s="107" t="s">
        <v>79</v>
      </c>
      <c r="B1255" s="107" t="s">
        <v>343</v>
      </c>
      <c r="C1255" s="110">
        <v>6</v>
      </c>
      <c r="D1255" s="109">
        <v>0</v>
      </c>
      <c r="E1255" s="109">
        <v>0</v>
      </c>
    </row>
    <row r="1256" spans="1:5" x14ac:dyDescent="0.35">
      <c r="A1256" s="107" t="s">
        <v>79</v>
      </c>
      <c r="B1256" s="107" t="s">
        <v>343</v>
      </c>
      <c r="C1256" s="110">
        <v>7</v>
      </c>
      <c r="D1256" s="109">
        <v>0</v>
      </c>
      <c r="E1256" s="109">
        <v>0</v>
      </c>
    </row>
    <row r="1257" spans="1:5" x14ac:dyDescent="0.35">
      <c r="A1257" s="107" t="s">
        <v>79</v>
      </c>
      <c r="B1257" s="107" t="s">
        <v>343</v>
      </c>
      <c r="C1257" s="110">
        <v>8</v>
      </c>
      <c r="D1257" s="109">
        <v>0</v>
      </c>
      <c r="E1257" s="109">
        <v>0</v>
      </c>
    </row>
    <row r="1258" spans="1:5" x14ac:dyDescent="0.35">
      <c r="A1258" s="107" t="s">
        <v>79</v>
      </c>
      <c r="B1258" s="107" t="s">
        <v>343</v>
      </c>
      <c r="C1258" s="110">
        <v>9</v>
      </c>
      <c r="D1258" s="109">
        <v>141.64237387587269</v>
      </c>
      <c r="E1258" s="109">
        <v>12.47632374270666</v>
      </c>
    </row>
    <row r="1259" spans="1:5" x14ac:dyDescent="0.35">
      <c r="A1259" s="107" t="s">
        <v>79</v>
      </c>
      <c r="B1259" s="107" t="s">
        <v>343</v>
      </c>
      <c r="C1259" s="110">
        <v>10</v>
      </c>
      <c r="D1259" s="109">
        <v>791.24800805364032</v>
      </c>
      <c r="E1259" s="109">
        <v>44.652715565087803</v>
      </c>
    </row>
    <row r="1260" spans="1:5" x14ac:dyDescent="0.35">
      <c r="A1260" s="107" t="s">
        <v>79</v>
      </c>
      <c r="B1260" s="107" t="s">
        <v>343</v>
      </c>
      <c r="C1260" s="110">
        <v>11</v>
      </c>
      <c r="D1260" s="109">
        <v>453.11340397323858</v>
      </c>
      <c r="E1260" s="109">
        <v>0.2916649763777287</v>
      </c>
    </row>
    <row r="1261" spans="1:5" x14ac:dyDescent="0.35">
      <c r="A1261" s="107" t="s">
        <v>79</v>
      </c>
      <c r="B1261" s="107" t="s">
        <v>343</v>
      </c>
      <c r="C1261" s="110">
        <v>12</v>
      </c>
      <c r="D1261" s="109">
        <v>426.79622421913012</v>
      </c>
      <c r="E1261" s="109">
        <v>4.0098045275159357</v>
      </c>
    </row>
    <row r="1262" spans="1:5" x14ac:dyDescent="0.35">
      <c r="A1262" s="107" t="s">
        <v>79</v>
      </c>
      <c r="B1262" s="107" t="s">
        <v>32</v>
      </c>
      <c r="C1262" s="110">
        <v>1</v>
      </c>
      <c r="D1262" s="109">
        <v>17.721750892465788</v>
      </c>
      <c r="E1262" s="109">
        <v>411.09723906637117</v>
      </c>
    </row>
    <row r="1263" spans="1:5" x14ac:dyDescent="0.35">
      <c r="A1263" s="107" t="s">
        <v>79</v>
      </c>
      <c r="B1263" s="107" t="s">
        <v>32</v>
      </c>
      <c r="C1263" s="110">
        <v>2</v>
      </c>
      <c r="D1263" s="109">
        <v>24.593090798026651</v>
      </c>
      <c r="E1263" s="109">
        <v>691.61057833597897</v>
      </c>
    </row>
    <row r="1264" spans="1:5" x14ac:dyDescent="0.35">
      <c r="A1264" s="107" t="s">
        <v>79</v>
      </c>
      <c r="B1264" s="107" t="s">
        <v>32</v>
      </c>
      <c r="C1264" s="110">
        <v>3</v>
      </c>
      <c r="D1264" s="109">
        <v>23.424934420867999</v>
      </c>
      <c r="E1264" s="109">
        <v>894.14312944684514</v>
      </c>
    </row>
    <row r="1265" spans="1:5" x14ac:dyDescent="0.35">
      <c r="A1265" s="107" t="s">
        <v>79</v>
      </c>
      <c r="B1265" s="107" t="s">
        <v>32</v>
      </c>
      <c r="C1265" s="110">
        <v>4</v>
      </c>
      <c r="D1265" s="109">
        <v>20.549518830677581</v>
      </c>
      <c r="E1265" s="109">
        <v>789.74502547670033</v>
      </c>
    </row>
    <row r="1266" spans="1:5" x14ac:dyDescent="0.35">
      <c r="A1266" s="107" t="s">
        <v>79</v>
      </c>
      <c r="B1266" s="107" t="s">
        <v>32</v>
      </c>
      <c r="C1266" s="110">
        <v>5</v>
      </c>
      <c r="D1266" s="109">
        <v>18.182080819718209</v>
      </c>
      <c r="E1266" s="109">
        <v>881.29551122946282</v>
      </c>
    </row>
    <row r="1267" spans="1:5" x14ac:dyDescent="0.35">
      <c r="A1267" s="107" t="s">
        <v>79</v>
      </c>
      <c r="B1267" s="107" t="s">
        <v>32</v>
      </c>
      <c r="C1267" s="110">
        <v>6</v>
      </c>
      <c r="D1267" s="109">
        <v>28.058458637438971</v>
      </c>
      <c r="E1267" s="109">
        <v>1514.487884312751</v>
      </c>
    </row>
    <row r="1268" spans="1:5" x14ac:dyDescent="0.35">
      <c r="A1268" s="107" t="s">
        <v>79</v>
      </c>
      <c r="B1268" s="107" t="s">
        <v>32</v>
      </c>
      <c r="C1268" s="110">
        <v>7</v>
      </c>
      <c r="D1268" s="109">
        <v>13.124295287506561</v>
      </c>
      <c r="E1268" s="109">
        <v>619.26136158130225</v>
      </c>
    </row>
    <row r="1269" spans="1:5" x14ac:dyDescent="0.35">
      <c r="A1269" s="107" t="s">
        <v>79</v>
      </c>
      <c r="B1269" s="107" t="s">
        <v>32</v>
      </c>
      <c r="C1269" s="110">
        <v>8</v>
      </c>
      <c r="D1269" s="109">
        <v>5.231793313407854</v>
      </c>
      <c r="E1269" s="109">
        <v>367.60387795167441</v>
      </c>
    </row>
    <row r="1270" spans="1:5" x14ac:dyDescent="0.35">
      <c r="A1270" s="107" t="s">
        <v>79</v>
      </c>
      <c r="B1270" s="107" t="s">
        <v>32</v>
      </c>
      <c r="C1270" s="110">
        <v>9</v>
      </c>
      <c r="D1270" s="109">
        <v>4.3456290428464799</v>
      </c>
      <c r="E1270" s="109">
        <v>262.31800598415077</v>
      </c>
    </row>
    <row r="1271" spans="1:5" x14ac:dyDescent="0.35">
      <c r="A1271" s="107" t="s">
        <v>79</v>
      </c>
      <c r="B1271" s="107" t="s">
        <v>32</v>
      </c>
      <c r="C1271" s="110">
        <v>10</v>
      </c>
      <c r="D1271" s="109">
        <v>6.3459920627958173</v>
      </c>
      <c r="E1271" s="109">
        <v>156.9588000379743</v>
      </c>
    </row>
    <row r="1272" spans="1:5" x14ac:dyDescent="0.35">
      <c r="A1272" s="107" t="s">
        <v>79</v>
      </c>
      <c r="B1272" s="107" t="s">
        <v>32</v>
      </c>
      <c r="C1272" s="110">
        <v>11</v>
      </c>
      <c r="D1272" s="109">
        <v>5.6052638670300716</v>
      </c>
      <c r="E1272" s="109">
        <v>156.94097543741739</v>
      </c>
    </row>
    <row r="1273" spans="1:5" x14ac:dyDescent="0.35">
      <c r="A1273" s="107" t="s">
        <v>79</v>
      </c>
      <c r="B1273" s="107" t="s">
        <v>32</v>
      </c>
      <c r="C1273" s="110">
        <v>12</v>
      </c>
      <c r="D1273" s="109">
        <v>6.0835647332843257</v>
      </c>
      <c r="E1273" s="109">
        <v>143.22497517561379</v>
      </c>
    </row>
    <row r="1274" spans="1:5" x14ac:dyDescent="0.35">
      <c r="A1274" s="107" t="s">
        <v>79</v>
      </c>
      <c r="B1274" s="107" t="s">
        <v>342</v>
      </c>
      <c r="C1274" s="110">
        <v>1</v>
      </c>
      <c r="D1274" s="109">
        <v>1071.3600289821641</v>
      </c>
      <c r="E1274" s="109">
        <v>190373.46710302829</v>
      </c>
    </row>
    <row r="1275" spans="1:5" x14ac:dyDescent="0.35">
      <c r="A1275" s="107" t="s">
        <v>79</v>
      </c>
      <c r="B1275" s="107" t="s">
        <v>342</v>
      </c>
      <c r="C1275" s="110">
        <v>2</v>
      </c>
      <c r="D1275" s="109">
        <v>1720.319959640502</v>
      </c>
      <c r="E1275" s="109">
        <v>282859.0056910594</v>
      </c>
    </row>
    <row r="1276" spans="1:5" x14ac:dyDescent="0.35">
      <c r="A1276" s="107" t="s">
        <v>79</v>
      </c>
      <c r="B1276" s="107" t="s">
        <v>342</v>
      </c>
      <c r="C1276" s="110">
        <v>3</v>
      </c>
      <c r="D1276" s="109">
        <v>1904.639953613281</v>
      </c>
      <c r="E1276" s="109">
        <v>346557.46150842292</v>
      </c>
    </row>
    <row r="1277" spans="1:5" x14ac:dyDescent="0.35">
      <c r="A1277" s="107" t="s">
        <v>79</v>
      </c>
      <c r="B1277" s="107" t="s">
        <v>342</v>
      </c>
      <c r="C1277" s="110">
        <v>4</v>
      </c>
      <c r="D1277" s="109">
        <v>1507.1999359130859</v>
      </c>
      <c r="E1277" s="109">
        <v>163282.68526935379</v>
      </c>
    </row>
    <row r="1278" spans="1:5" x14ac:dyDescent="0.35">
      <c r="A1278" s="107" t="s">
        <v>79</v>
      </c>
      <c r="B1278" s="107" t="s">
        <v>342</v>
      </c>
      <c r="C1278" s="110">
        <v>5</v>
      </c>
      <c r="D1278" s="109">
        <v>1904.6399517059319</v>
      </c>
      <c r="E1278" s="109">
        <v>154858.4096449042</v>
      </c>
    </row>
    <row r="1279" spans="1:5" x14ac:dyDescent="0.35">
      <c r="A1279" s="107" t="s">
        <v>79</v>
      </c>
      <c r="B1279" s="107" t="s">
        <v>342</v>
      </c>
      <c r="C1279" s="110">
        <v>6</v>
      </c>
      <c r="D1279" s="109">
        <v>1843.199952602386</v>
      </c>
      <c r="E1279" s="109">
        <v>143383.8254535578</v>
      </c>
    </row>
    <row r="1280" spans="1:5" x14ac:dyDescent="0.35">
      <c r="A1280" s="107" t="s">
        <v>79</v>
      </c>
      <c r="B1280" s="107" t="s">
        <v>342</v>
      </c>
      <c r="C1280" s="110">
        <v>7</v>
      </c>
      <c r="D1280" s="109">
        <v>1904.639955520629</v>
      </c>
      <c r="E1280" s="109">
        <v>167021.29052118809</v>
      </c>
    </row>
    <row r="1281" spans="1:5" x14ac:dyDescent="0.35">
      <c r="A1281" s="107" t="s">
        <v>79</v>
      </c>
      <c r="B1281" s="107" t="s">
        <v>342</v>
      </c>
      <c r="C1281" s="110">
        <v>8</v>
      </c>
      <c r="D1281" s="109">
        <v>1904.6399455070491</v>
      </c>
      <c r="E1281" s="109">
        <v>154983.76954503529</v>
      </c>
    </row>
    <row r="1282" spans="1:5" x14ac:dyDescent="0.35">
      <c r="A1282" s="107" t="s">
        <v>79</v>
      </c>
      <c r="B1282" s="107" t="s">
        <v>342</v>
      </c>
      <c r="C1282" s="110">
        <v>9</v>
      </c>
      <c r="D1282" s="109">
        <v>1843.1999363899231</v>
      </c>
      <c r="E1282" s="109">
        <v>171727.80202917481</v>
      </c>
    </row>
    <row r="1283" spans="1:5" x14ac:dyDescent="0.35">
      <c r="A1283" s="107" t="s">
        <v>79</v>
      </c>
      <c r="B1283" s="107" t="s">
        <v>342</v>
      </c>
      <c r="C1283" s="110">
        <v>10</v>
      </c>
      <c r="D1283" s="109">
        <v>1889.279953002929</v>
      </c>
      <c r="E1283" s="109">
        <v>143126.7334656709</v>
      </c>
    </row>
    <row r="1284" spans="1:5" x14ac:dyDescent="0.35">
      <c r="A1284" s="107" t="s">
        <v>79</v>
      </c>
      <c r="B1284" s="107" t="s">
        <v>342</v>
      </c>
      <c r="C1284" s="110">
        <v>11</v>
      </c>
      <c r="D1284" s="109">
        <v>1830.399947166442</v>
      </c>
      <c r="E1284" s="109">
        <v>140368.29825324041</v>
      </c>
    </row>
    <row r="1285" spans="1:5" x14ac:dyDescent="0.35">
      <c r="A1285" s="107" t="s">
        <v>79</v>
      </c>
      <c r="B1285" s="107" t="s">
        <v>342</v>
      </c>
      <c r="C1285" s="110">
        <v>12</v>
      </c>
      <c r="D1285" s="109">
        <v>1879.039945602417</v>
      </c>
      <c r="E1285" s="109">
        <v>172570.19701859911</v>
      </c>
    </row>
    <row r="1286" spans="1:5" x14ac:dyDescent="0.35">
      <c r="A1286" s="107" t="s">
        <v>79</v>
      </c>
      <c r="B1286" s="107" t="s">
        <v>33</v>
      </c>
      <c r="C1286" s="110">
        <v>1</v>
      </c>
      <c r="D1286" s="109">
        <v>1271519.692607133</v>
      </c>
      <c r="E1286" s="109">
        <v>93430009.203830019</v>
      </c>
    </row>
    <row r="1287" spans="1:5" x14ac:dyDescent="0.35">
      <c r="A1287" s="107" t="s">
        <v>79</v>
      </c>
      <c r="B1287" s="107" t="s">
        <v>33</v>
      </c>
      <c r="C1287" s="110">
        <v>2</v>
      </c>
      <c r="D1287" s="109">
        <v>1113516.5185444211</v>
      </c>
      <c r="E1287" s="109">
        <v>80497593.253660709</v>
      </c>
    </row>
    <row r="1288" spans="1:5" x14ac:dyDescent="0.35">
      <c r="A1288" s="107" t="s">
        <v>79</v>
      </c>
      <c r="B1288" s="107" t="s">
        <v>33</v>
      </c>
      <c r="C1288" s="110">
        <v>3</v>
      </c>
      <c r="D1288" s="109">
        <v>1363731.7858787449</v>
      </c>
      <c r="E1288" s="109">
        <v>102695097.57932539</v>
      </c>
    </row>
    <row r="1289" spans="1:5" x14ac:dyDescent="0.35">
      <c r="A1289" s="107" t="s">
        <v>79</v>
      </c>
      <c r="B1289" s="107" t="s">
        <v>33</v>
      </c>
      <c r="C1289" s="110">
        <v>4</v>
      </c>
      <c r="D1289" s="109">
        <v>1153406.136515155</v>
      </c>
      <c r="E1289" s="109">
        <v>86081086.858066916</v>
      </c>
    </row>
    <row r="1290" spans="1:5" x14ac:dyDescent="0.35">
      <c r="A1290" s="107" t="s">
        <v>79</v>
      </c>
      <c r="B1290" s="107" t="s">
        <v>33</v>
      </c>
      <c r="C1290" s="110">
        <v>5</v>
      </c>
      <c r="D1290" s="109">
        <v>1222309.41457141</v>
      </c>
      <c r="E1290" s="109">
        <v>85063021.278112426</v>
      </c>
    </row>
    <row r="1291" spans="1:5" x14ac:dyDescent="0.35">
      <c r="A1291" s="107" t="s">
        <v>79</v>
      </c>
      <c r="B1291" s="107" t="s">
        <v>33</v>
      </c>
      <c r="C1291" s="110">
        <v>6</v>
      </c>
      <c r="D1291" s="109">
        <v>1144383.8988016101</v>
      </c>
      <c r="E1291" s="109">
        <v>74149505.202642262</v>
      </c>
    </row>
    <row r="1292" spans="1:5" x14ac:dyDescent="0.35">
      <c r="A1292" s="107" t="s">
        <v>79</v>
      </c>
      <c r="B1292" s="107" t="s">
        <v>33</v>
      </c>
      <c r="C1292" s="110">
        <v>7</v>
      </c>
      <c r="D1292" s="109">
        <v>1167825.783767466</v>
      </c>
      <c r="E1292" s="109">
        <v>74888325.592420876</v>
      </c>
    </row>
    <row r="1293" spans="1:5" x14ac:dyDescent="0.35">
      <c r="A1293" s="107" t="s">
        <v>79</v>
      </c>
      <c r="B1293" s="107" t="s">
        <v>33</v>
      </c>
      <c r="C1293" s="110">
        <v>8</v>
      </c>
      <c r="D1293" s="109">
        <v>854215.91731030913</v>
      </c>
      <c r="E1293" s="109">
        <v>54076116.909652486</v>
      </c>
    </row>
    <row r="1294" spans="1:5" x14ac:dyDescent="0.35">
      <c r="A1294" s="107" t="s">
        <v>79</v>
      </c>
      <c r="B1294" s="107" t="s">
        <v>33</v>
      </c>
      <c r="C1294" s="110">
        <v>9</v>
      </c>
      <c r="D1294" s="109">
        <v>825176.48437482608</v>
      </c>
      <c r="E1294" s="109">
        <v>47711650.615460277</v>
      </c>
    </row>
    <row r="1295" spans="1:5" x14ac:dyDescent="0.35">
      <c r="A1295" s="107" t="s">
        <v>79</v>
      </c>
      <c r="B1295" s="107" t="s">
        <v>33</v>
      </c>
      <c r="C1295" s="110">
        <v>10</v>
      </c>
      <c r="D1295" s="109">
        <v>791634.58667056577</v>
      </c>
      <c r="E1295" s="109">
        <v>29062168.405998949</v>
      </c>
    </row>
    <row r="1296" spans="1:5" x14ac:dyDescent="0.35">
      <c r="A1296" s="107" t="s">
        <v>79</v>
      </c>
      <c r="B1296" s="107" t="s">
        <v>33</v>
      </c>
      <c r="C1296" s="110">
        <v>11</v>
      </c>
      <c r="D1296" s="109">
        <v>868621.22924477223</v>
      </c>
      <c r="E1296" s="109">
        <v>28227171.883336991</v>
      </c>
    </row>
    <row r="1297" spans="1:5" x14ac:dyDescent="0.35">
      <c r="A1297" s="107" t="s">
        <v>79</v>
      </c>
      <c r="B1297" s="107" t="s">
        <v>33</v>
      </c>
      <c r="C1297" s="110">
        <v>12</v>
      </c>
      <c r="D1297" s="109">
        <v>1051899.234288418</v>
      </c>
      <c r="E1297" s="109">
        <v>37627686.848895483</v>
      </c>
    </row>
    <row r="1298" spans="1:5" x14ac:dyDescent="0.35">
      <c r="A1298" s="107" t="s">
        <v>79</v>
      </c>
      <c r="B1298" s="107" t="s">
        <v>341</v>
      </c>
      <c r="C1298" s="110">
        <v>1</v>
      </c>
      <c r="D1298" s="109">
        <v>1691.279985755682</v>
      </c>
      <c r="E1298" s="109">
        <v>155288.80693770311</v>
      </c>
    </row>
    <row r="1299" spans="1:5" x14ac:dyDescent="0.35">
      <c r="A1299" s="107" t="s">
        <v>79</v>
      </c>
      <c r="B1299" s="107" t="s">
        <v>341</v>
      </c>
      <c r="C1299" s="110">
        <v>2</v>
      </c>
      <c r="D1299" s="109">
        <v>3054.9599943459011</v>
      </c>
      <c r="E1299" s="109">
        <v>312881.94635454798</v>
      </c>
    </row>
    <row r="1300" spans="1:5" x14ac:dyDescent="0.35">
      <c r="A1300" s="107" t="s">
        <v>79</v>
      </c>
      <c r="B1300" s="107" t="s">
        <v>341</v>
      </c>
      <c r="C1300" s="110">
        <v>3</v>
      </c>
      <c r="D1300" s="109">
        <v>3355.4400271177269</v>
      </c>
      <c r="E1300" s="109">
        <v>358283.99079335411</v>
      </c>
    </row>
    <row r="1301" spans="1:5" x14ac:dyDescent="0.35">
      <c r="A1301" s="107" t="s">
        <v>79</v>
      </c>
      <c r="B1301" s="107" t="s">
        <v>341</v>
      </c>
      <c r="C1301" s="110">
        <v>4</v>
      </c>
      <c r="D1301" s="109">
        <v>4104.7200182378301</v>
      </c>
      <c r="E1301" s="109">
        <v>364499.39268084738</v>
      </c>
    </row>
    <row r="1302" spans="1:5" x14ac:dyDescent="0.35">
      <c r="A1302" s="107" t="s">
        <v>79</v>
      </c>
      <c r="B1302" s="107" t="s">
        <v>341</v>
      </c>
      <c r="C1302" s="110">
        <v>5</v>
      </c>
      <c r="D1302" s="109">
        <v>4477.2000061571607</v>
      </c>
      <c r="E1302" s="109">
        <v>344026.75371828763</v>
      </c>
    </row>
    <row r="1303" spans="1:5" x14ac:dyDescent="0.35">
      <c r="A1303" s="107" t="s">
        <v>79</v>
      </c>
      <c r="B1303" s="107" t="s">
        <v>341</v>
      </c>
      <c r="C1303" s="110">
        <v>6</v>
      </c>
      <c r="D1303" s="109">
        <v>4205.2800172567377</v>
      </c>
      <c r="E1303" s="109">
        <v>305275.43994186842</v>
      </c>
    </row>
    <row r="1304" spans="1:5" x14ac:dyDescent="0.35">
      <c r="A1304" s="107" t="s">
        <v>79</v>
      </c>
      <c r="B1304" s="107" t="s">
        <v>341</v>
      </c>
      <c r="C1304" s="110">
        <v>7</v>
      </c>
      <c r="D1304" s="109">
        <v>4544.4000511169452</v>
      </c>
      <c r="E1304" s="109">
        <v>351400.80146862823</v>
      </c>
    </row>
    <row r="1305" spans="1:5" x14ac:dyDescent="0.35">
      <c r="A1305" s="107" t="s">
        <v>79</v>
      </c>
      <c r="B1305" s="107" t="s">
        <v>341</v>
      </c>
      <c r="C1305" s="110">
        <v>8</v>
      </c>
      <c r="D1305" s="109">
        <v>4532.4000263810167</v>
      </c>
      <c r="E1305" s="109">
        <v>331672.9533456706</v>
      </c>
    </row>
    <row r="1306" spans="1:5" x14ac:dyDescent="0.35">
      <c r="A1306" s="107" t="s">
        <v>79</v>
      </c>
      <c r="B1306" s="107" t="s">
        <v>341</v>
      </c>
      <c r="C1306" s="110">
        <v>9</v>
      </c>
      <c r="D1306" s="109">
        <v>4395.3600132167339</v>
      </c>
      <c r="E1306" s="109">
        <v>337461.21361134562</v>
      </c>
    </row>
    <row r="1307" spans="1:5" x14ac:dyDescent="0.35">
      <c r="A1307" s="107" t="s">
        <v>79</v>
      </c>
      <c r="B1307" s="107" t="s">
        <v>341</v>
      </c>
      <c r="C1307" s="110">
        <v>10</v>
      </c>
      <c r="D1307" s="109">
        <v>3438.7028287185849</v>
      </c>
      <c r="E1307" s="109">
        <v>163577.73920902249</v>
      </c>
    </row>
    <row r="1308" spans="1:5" x14ac:dyDescent="0.35">
      <c r="A1308" s="107" t="s">
        <v>79</v>
      </c>
      <c r="B1308" s="107" t="s">
        <v>341</v>
      </c>
      <c r="C1308" s="110">
        <v>11</v>
      </c>
      <c r="D1308" s="109">
        <v>3714.5200071632889</v>
      </c>
      <c r="E1308" s="109">
        <v>186077.99685050969</v>
      </c>
    </row>
    <row r="1309" spans="1:5" x14ac:dyDescent="0.35">
      <c r="A1309" s="107" t="s">
        <v>79</v>
      </c>
      <c r="B1309" s="107" t="s">
        <v>341</v>
      </c>
      <c r="C1309" s="110">
        <v>12</v>
      </c>
      <c r="D1309" s="109">
        <v>3521.6962839444409</v>
      </c>
      <c r="E1309" s="109">
        <v>200482.56514310569</v>
      </c>
    </row>
    <row r="1310" spans="1:5" x14ac:dyDescent="0.35">
      <c r="A1310" s="107" t="s">
        <v>79</v>
      </c>
      <c r="B1310" s="107" t="s">
        <v>34</v>
      </c>
      <c r="C1310" s="110">
        <v>1</v>
      </c>
      <c r="D1310" s="109">
        <v>3047.52</v>
      </c>
      <c r="E1310" s="109">
        <v>214828.2153059112</v>
      </c>
    </row>
    <row r="1311" spans="1:5" x14ac:dyDescent="0.35">
      <c r="A1311" s="107" t="s">
        <v>79</v>
      </c>
      <c r="B1311" s="107" t="s">
        <v>34</v>
      </c>
      <c r="C1311" s="110">
        <v>2</v>
      </c>
      <c r="D1311" s="109">
        <v>9601.84</v>
      </c>
      <c r="E1311" s="109">
        <v>719660.88791206793</v>
      </c>
    </row>
    <row r="1312" spans="1:5" x14ac:dyDescent="0.35">
      <c r="A1312" s="107" t="s">
        <v>79</v>
      </c>
      <c r="B1312" s="107" t="s">
        <v>34</v>
      </c>
      <c r="C1312" s="110">
        <v>3</v>
      </c>
      <c r="D1312" s="109">
        <v>3090.96</v>
      </c>
      <c r="E1312" s="109">
        <v>248407.69844201961</v>
      </c>
    </row>
    <row r="1313" spans="1:5" x14ac:dyDescent="0.35">
      <c r="A1313" s="107" t="s">
        <v>79</v>
      </c>
      <c r="B1313" s="107" t="s">
        <v>34</v>
      </c>
      <c r="C1313" s="110">
        <v>4</v>
      </c>
      <c r="D1313" s="109">
        <v>0</v>
      </c>
      <c r="E1313" s="109">
        <v>0</v>
      </c>
    </row>
    <row r="1314" spans="1:5" x14ac:dyDescent="0.35">
      <c r="A1314" s="107" t="s">
        <v>79</v>
      </c>
      <c r="B1314" s="107" t="s">
        <v>34</v>
      </c>
      <c r="C1314" s="110">
        <v>5</v>
      </c>
      <c r="D1314" s="109">
        <v>8929.44</v>
      </c>
      <c r="E1314" s="109">
        <v>648191.70702121151</v>
      </c>
    </row>
    <row r="1315" spans="1:5" x14ac:dyDescent="0.35">
      <c r="A1315" s="107" t="s">
        <v>79</v>
      </c>
      <c r="B1315" s="107" t="s">
        <v>34</v>
      </c>
      <c r="C1315" s="110">
        <v>6</v>
      </c>
      <c r="D1315" s="109">
        <v>10257.950000000001</v>
      </c>
      <c r="E1315" s="109">
        <v>686149.02676451963</v>
      </c>
    </row>
    <row r="1316" spans="1:5" x14ac:dyDescent="0.35">
      <c r="A1316" s="107" t="s">
        <v>79</v>
      </c>
      <c r="B1316" s="107" t="s">
        <v>34</v>
      </c>
      <c r="C1316" s="110">
        <v>7</v>
      </c>
      <c r="D1316" s="109">
        <v>10506.00211165421</v>
      </c>
      <c r="E1316" s="109">
        <v>688357.479283105</v>
      </c>
    </row>
    <row r="1317" spans="1:5" x14ac:dyDescent="0.35">
      <c r="A1317" s="107" t="s">
        <v>79</v>
      </c>
      <c r="B1317" s="107" t="s">
        <v>34</v>
      </c>
      <c r="C1317" s="110">
        <v>8</v>
      </c>
      <c r="D1317" s="109">
        <v>10353.42</v>
      </c>
      <c r="E1317" s="109">
        <v>665132.10049988993</v>
      </c>
    </row>
    <row r="1318" spans="1:5" x14ac:dyDescent="0.35">
      <c r="A1318" s="107" t="s">
        <v>79</v>
      </c>
      <c r="B1318" s="107" t="s">
        <v>34</v>
      </c>
      <c r="C1318" s="110">
        <v>9</v>
      </c>
      <c r="D1318" s="109">
        <v>9734.86</v>
      </c>
      <c r="E1318" s="109">
        <v>563112.15700384765</v>
      </c>
    </row>
    <row r="1319" spans="1:5" x14ac:dyDescent="0.35">
      <c r="A1319" s="107" t="s">
        <v>79</v>
      </c>
      <c r="B1319" s="107" t="s">
        <v>34</v>
      </c>
      <c r="C1319" s="110">
        <v>10</v>
      </c>
      <c r="D1319" s="109">
        <v>9446.61</v>
      </c>
      <c r="E1319" s="109">
        <v>310347.46919740381</v>
      </c>
    </row>
    <row r="1320" spans="1:5" x14ac:dyDescent="0.35">
      <c r="A1320" s="107" t="s">
        <v>79</v>
      </c>
      <c r="B1320" s="107" t="s">
        <v>34</v>
      </c>
      <c r="C1320" s="110">
        <v>11</v>
      </c>
      <c r="D1320" s="109">
        <v>9018.1</v>
      </c>
      <c r="E1320" s="109">
        <v>289580.98604518111</v>
      </c>
    </row>
    <row r="1321" spans="1:5" x14ac:dyDescent="0.35">
      <c r="A1321" s="107" t="s">
        <v>79</v>
      </c>
      <c r="B1321" s="107" t="s">
        <v>34</v>
      </c>
      <c r="C1321" s="110">
        <v>12</v>
      </c>
      <c r="D1321" s="109">
        <v>9300</v>
      </c>
      <c r="E1321" s="109">
        <v>328309.70711291238</v>
      </c>
    </row>
    <row r="1322" spans="1:5" x14ac:dyDescent="0.35">
      <c r="A1322" s="107" t="s">
        <v>79</v>
      </c>
      <c r="B1322" s="107" t="s">
        <v>340</v>
      </c>
      <c r="C1322" s="110">
        <v>1</v>
      </c>
      <c r="D1322" s="109">
        <v>11.45960624997719</v>
      </c>
      <c r="E1322" s="109">
        <v>893.43445525840036</v>
      </c>
    </row>
    <row r="1323" spans="1:5" x14ac:dyDescent="0.35">
      <c r="A1323" s="107" t="s">
        <v>79</v>
      </c>
      <c r="B1323" s="107" t="s">
        <v>340</v>
      </c>
      <c r="C1323" s="110">
        <v>2</v>
      </c>
      <c r="D1323" s="109">
        <v>10.1712956896656</v>
      </c>
      <c r="E1323" s="109">
        <v>766.18404033747595</v>
      </c>
    </row>
    <row r="1324" spans="1:5" x14ac:dyDescent="0.35">
      <c r="A1324" s="107" t="s">
        <v>79</v>
      </c>
      <c r="B1324" s="107" t="s">
        <v>340</v>
      </c>
      <c r="C1324" s="110">
        <v>3</v>
      </c>
      <c r="D1324" s="109">
        <v>12.428587494317361</v>
      </c>
      <c r="E1324" s="109">
        <v>993.2296783143355</v>
      </c>
    </row>
    <row r="1325" spans="1:5" x14ac:dyDescent="0.35">
      <c r="A1325" s="107" t="s">
        <v>79</v>
      </c>
      <c r="B1325" s="107" t="s">
        <v>340</v>
      </c>
      <c r="C1325" s="110">
        <v>4</v>
      </c>
      <c r="D1325" s="109">
        <v>6.1639525503963331</v>
      </c>
      <c r="E1325" s="109">
        <v>474.35892589554152</v>
      </c>
    </row>
    <row r="1326" spans="1:5" x14ac:dyDescent="0.35">
      <c r="A1326" s="107" t="s">
        <v>79</v>
      </c>
      <c r="B1326" s="107" t="s">
        <v>340</v>
      </c>
      <c r="C1326" s="110">
        <v>5</v>
      </c>
      <c r="D1326" s="109">
        <v>4.8893086164554553</v>
      </c>
      <c r="E1326" s="109">
        <v>360.63517196458457</v>
      </c>
    </row>
    <row r="1327" spans="1:5" x14ac:dyDescent="0.35">
      <c r="A1327" s="107" t="s">
        <v>79</v>
      </c>
      <c r="B1327" s="107" t="s">
        <v>340</v>
      </c>
      <c r="C1327" s="110">
        <v>6</v>
      </c>
      <c r="D1327" s="109">
        <v>3.649890003065571</v>
      </c>
      <c r="E1327" s="109">
        <v>251.38196760595901</v>
      </c>
    </row>
    <row r="1328" spans="1:5" x14ac:dyDescent="0.35">
      <c r="A1328" s="107" t="s">
        <v>79</v>
      </c>
      <c r="B1328" s="107" t="s">
        <v>340</v>
      </c>
      <c r="C1328" s="110">
        <v>7</v>
      </c>
      <c r="D1328" s="109">
        <v>4.5789150018994791</v>
      </c>
      <c r="E1328" s="109">
        <v>305.53970088125919</v>
      </c>
    </row>
    <row r="1329" spans="1:5" x14ac:dyDescent="0.35">
      <c r="A1329" s="107" t="s">
        <v>79</v>
      </c>
      <c r="B1329" s="107" t="s">
        <v>340</v>
      </c>
      <c r="C1329" s="110">
        <v>8</v>
      </c>
      <c r="D1329" s="109">
        <v>5.8695449975753613</v>
      </c>
      <c r="E1329" s="109">
        <v>378.52018024248571</v>
      </c>
    </row>
    <row r="1330" spans="1:5" x14ac:dyDescent="0.35">
      <c r="A1330" s="107" t="s">
        <v>79</v>
      </c>
      <c r="B1330" s="107" t="s">
        <v>340</v>
      </c>
      <c r="C1330" s="110">
        <v>9</v>
      </c>
      <c r="D1330" s="109">
        <v>5.992124995018572</v>
      </c>
      <c r="E1330" s="109">
        <v>335.24677061209582</v>
      </c>
    </row>
    <row r="1331" spans="1:5" x14ac:dyDescent="0.35">
      <c r="A1331" s="107" t="s">
        <v>79</v>
      </c>
      <c r="B1331" s="107" t="s">
        <v>340</v>
      </c>
      <c r="C1331" s="110">
        <v>10</v>
      </c>
      <c r="D1331" s="109">
        <v>8.3316701936930144</v>
      </c>
      <c r="E1331" s="109">
        <v>192.9724581472272</v>
      </c>
    </row>
    <row r="1332" spans="1:5" x14ac:dyDescent="0.35">
      <c r="A1332" s="107" t="s">
        <v>79</v>
      </c>
      <c r="B1332" s="107" t="s">
        <v>340</v>
      </c>
      <c r="C1332" s="110">
        <v>11</v>
      </c>
      <c r="D1332" s="109">
        <v>10.0197424753805</v>
      </c>
      <c r="E1332" s="109">
        <v>238.9831203243412</v>
      </c>
    </row>
    <row r="1333" spans="1:5" x14ac:dyDescent="0.35">
      <c r="A1333" s="107" t="s">
        <v>79</v>
      </c>
      <c r="B1333" s="107" t="s">
        <v>340</v>
      </c>
      <c r="C1333" s="110">
        <v>12</v>
      </c>
      <c r="D1333" s="109">
        <v>11.135587716770329</v>
      </c>
      <c r="E1333" s="109">
        <v>306.73868216791192</v>
      </c>
    </row>
    <row r="1334" spans="1:5" x14ac:dyDescent="0.35">
      <c r="A1334" s="107" t="s">
        <v>79</v>
      </c>
      <c r="B1334" s="107" t="s">
        <v>35</v>
      </c>
      <c r="C1334" s="110">
        <v>1</v>
      </c>
      <c r="D1334" s="109">
        <v>5282.4</v>
      </c>
      <c r="E1334" s="109">
        <v>405933.37996644649</v>
      </c>
    </row>
    <row r="1335" spans="1:5" x14ac:dyDescent="0.35">
      <c r="A1335" s="107" t="s">
        <v>79</v>
      </c>
      <c r="B1335" s="107" t="s">
        <v>35</v>
      </c>
      <c r="C1335" s="110">
        <v>2</v>
      </c>
      <c r="D1335" s="109">
        <v>4771.2</v>
      </c>
      <c r="E1335" s="109">
        <v>356088.42326144967</v>
      </c>
    </row>
    <row r="1336" spans="1:5" x14ac:dyDescent="0.35">
      <c r="A1336" s="107" t="s">
        <v>79</v>
      </c>
      <c r="B1336" s="107" t="s">
        <v>35</v>
      </c>
      <c r="C1336" s="110">
        <v>3</v>
      </c>
      <c r="D1336" s="109">
        <v>5282.4</v>
      </c>
      <c r="E1336" s="109">
        <v>414619.92785251682</v>
      </c>
    </row>
    <row r="1337" spans="1:5" x14ac:dyDescent="0.35">
      <c r="A1337" s="107" t="s">
        <v>79</v>
      </c>
      <c r="B1337" s="107" t="s">
        <v>35</v>
      </c>
      <c r="C1337" s="110">
        <v>4</v>
      </c>
      <c r="D1337" s="109">
        <v>5112</v>
      </c>
      <c r="E1337" s="109">
        <v>395282.29701523739</v>
      </c>
    </row>
    <row r="1338" spans="1:5" x14ac:dyDescent="0.35">
      <c r="A1338" s="107" t="s">
        <v>79</v>
      </c>
      <c r="B1338" s="107" t="s">
        <v>35</v>
      </c>
      <c r="C1338" s="110">
        <v>5</v>
      </c>
      <c r="D1338" s="109">
        <v>5282.4</v>
      </c>
      <c r="E1338" s="109">
        <v>385685.88918966212</v>
      </c>
    </row>
    <row r="1339" spans="1:5" x14ac:dyDescent="0.35">
      <c r="A1339" s="107" t="s">
        <v>79</v>
      </c>
      <c r="B1339" s="107" t="s">
        <v>35</v>
      </c>
      <c r="C1339" s="110">
        <v>6</v>
      </c>
      <c r="D1339" s="109">
        <v>5112</v>
      </c>
      <c r="E1339" s="109">
        <v>338858.94298074732</v>
      </c>
    </row>
    <row r="1340" spans="1:5" x14ac:dyDescent="0.35">
      <c r="A1340" s="107" t="s">
        <v>79</v>
      </c>
      <c r="B1340" s="107" t="s">
        <v>35</v>
      </c>
      <c r="C1340" s="110">
        <v>7</v>
      </c>
      <c r="D1340" s="109">
        <v>5282.4</v>
      </c>
      <c r="E1340" s="109">
        <v>343565.16888086509</v>
      </c>
    </row>
    <row r="1341" spans="1:5" x14ac:dyDescent="0.35">
      <c r="A1341" s="107" t="s">
        <v>79</v>
      </c>
      <c r="B1341" s="107" t="s">
        <v>35</v>
      </c>
      <c r="C1341" s="110">
        <v>8</v>
      </c>
      <c r="D1341" s="109">
        <v>5282.4</v>
      </c>
      <c r="E1341" s="109">
        <v>339257.22075445222</v>
      </c>
    </row>
    <row r="1342" spans="1:5" x14ac:dyDescent="0.35">
      <c r="A1342" s="107" t="s">
        <v>79</v>
      </c>
      <c r="B1342" s="107" t="s">
        <v>35</v>
      </c>
      <c r="C1342" s="110">
        <v>9</v>
      </c>
      <c r="D1342" s="109">
        <v>5112</v>
      </c>
      <c r="E1342" s="109">
        <v>290850.12359293899</v>
      </c>
    </row>
    <row r="1343" spans="1:5" x14ac:dyDescent="0.35">
      <c r="A1343" s="107" t="s">
        <v>79</v>
      </c>
      <c r="B1343" s="107" t="s">
        <v>35</v>
      </c>
      <c r="C1343" s="110">
        <v>10</v>
      </c>
      <c r="D1343" s="109">
        <v>5204.3</v>
      </c>
      <c r="E1343" s="109">
        <v>152639.58838909151</v>
      </c>
    </row>
    <row r="1344" spans="1:5" x14ac:dyDescent="0.35">
      <c r="A1344" s="107" t="s">
        <v>79</v>
      </c>
      <c r="B1344" s="107" t="s">
        <v>35</v>
      </c>
      <c r="C1344" s="110">
        <v>11</v>
      </c>
      <c r="D1344" s="109">
        <v>5090.7</v>
      </c>
      <c r="E1344" s="109">
        <v>145405.2205434585</v>
      </c>
    </row>
    <row r="1345" spans="1:5" x14ac:dyDescent="0.35">
      <c r="A1345" s="107" t="s">
        <v>79</v>
      </c>
      <c r="B1345" s="107" t="s">
        <v>35</v>
      </c>
      <c r="C1345" s="110">
        <v>12</v>
      </c>
      <c r="D1345" s="109">
        <v>5261.0999999999995</v>
      </c>
      <c r="E1345" s="109">
        <v>167292.56039796531</v>
      </c>
    </row>
    <row r="1346" spans="1:5" x14ac:dyDescent="0.35">
      <c r="A1346" s="107" t="s">
        <v>79</v>
      </c>
      <c r="B1346" s="107" t="s">
        <v>339</v>
      </c>
      <c r="C1346" s="110">
        <v>1</v>
      </c>
      <c r="D1346" s="109">
        <v>8868.5531949998185</v>
      </c>
      <c r="E1346" s="109">
        <v>1768147.2800238971</v>
      </c>
    </row>
    <row r="1347" spans="1:5" x14ac:dyDescent="0.35">
      <c r="A1347" s="107" t="s">
        <v>79</v>
      </c>
      <c r="B1347" s="107" t="s">
        <v>339</v>
      </c>
      <c r="C1347" s="110">
        <v>2</v>
      </c>
      <c r="D1347" s="109">
        <v>5244.9905874371998</v>
      </c>
      <c r="E1347" s="109">
        <v>1078845.917026035</v>
      </c>
    </row>
    <row r="1348" spans="1:5" x14ac:dyDescent="0.35">
      <c r="A1348" s="107" t="s">
        <v>79</v>
      </c>
      <c r="B1348" s="107" t="s">
        <v>339</v>
      </c>
      <c r="C1348" s="110">
        <v>3</v>
      </c>
      <c r="D1348" s="109">
        <v>7903.8842093703224</v>
      </c>
      <c r="E1348" s="109">
        <v>1601815.581600724</v>
      </c>
    </row>
    <row r="1349" spans="1:5" x14ac:dyDescent="0.35">
      <c r="A1349" s="107" t="s">
        <v>79</v>
      </c>
      <c r="B1349" s="107" t="s">
        <v>339</v>
      </c>
      <c r="C1349" s="110">
        <v>4</v>
      </c>
      <c r="D1349" s="109">
        <v>0</v>
      </c>
      <c r="E1349" s="109">
        <v>0</v>
      </c>
    </row>
    <row r="1350" spans="1:5" x14ac:dyDescent="0.35">
      <c r="A1350" s="107" t="s">
        <v>79</v>
      </c>
      <c r="B1350" s="107" t="s">
        <v>339</v>
      </c>
      <c r="C1350" s="110">
        <v>5</v>
      </c>
      <c r="D1350" s="109">
        <v>0</v>
      </c>
      <c r="E1350" s="109">
        <v>0</v>
      </c>
    </row>
    <row r="1351" spans="1:5" x14ac:dyDescent="0.35">
      <c r="A1351" s="107" t="s">
        <v>79</v>
      </c>
      <c r="B1351" s="107" t="s">
        <v>339</v>
      </c>
      <c r="C1351" s="110">
        <v>6</v>
      </c>
      <c r="D1351" s="109">
        <v>1528.357552080093</v>
      </c>
      <c r="E1351" s="109">
        <v>303962.00511647691</v>
      </c>
    </row>
    <row r="1352" spans="1:5" x14ac:dyDescent="0.35">
      <c r="A1352" s="107" t="s">
        <v>79</v>
      </c>
      <c r="B1352" s="107" t="s">
        <v>339</v>
      </c>
      <c r="C1352" s="110">
        <v>7</v>
      </c>
      <c r="D1352" s="109">
        <v>2608.5474329888589</v>
      </c>
      <c r="E1352" s="109">
        <v>526195.04395322269</v>
      </c>
    </row>
    <row r="1353" spans="1:5" x14ac:dyDescent="0.35">
      <c r="A1353" s="107" t="s">
        <v>79</v>
      </c>
      <c r="B1353" s="107" t="s">
        <v>339</v>
      </c>
      <c r="C1353" s="110">
        <v>8</v>
      </c>
      <c r="D1353" s="109">
        <v>2462.0256379446132</v>
      </c>
      <c r="E1353" s="109">
        <v>482543.90168202767</v>
      </c>
    </row>
    <row r="1354" spans="1:5" x14ac:dyDescent="0.35">
      <c r="A1354" s="107" t="s">
        <v>79</v>
      </c>
      <c r="B1354" s="107" t="s">
        <v>339</v>
      </c>
      <c r="C1354" s="110">
        <v>9</v>
      </c>
      <c r="D1354" s="109">
        <v>2969.4403927294252</v>
      </c>
      <c r="E1354" s="109">
        <v>596235.5669939362</v>
      </c>
    </row>
    <row r="1355" spans="1:5" x14ac:dyDescent="0.35">
      <c r="A1355" s="107" t="s">
        <v>79</v>
      </c>
      <c r="B1355" s="107" t="s">
        <v>339</v>
      </c>
      <c r="C1355" s="110">
        <v>10</v>
      </c>
      <c r="D1355" s="109">
        <v>2175.7884685049148</v>
      </c>
      <c r="E1355" s="109">
        <v>430643.69278822298</v>
      </c>
    </row>
    <row r="1356" spans="1:5" x14ac:dyDescent="0.35">
      <c r="A1356" s="107" t="s">
        <v>79</v>
      </c>
      <c r="B1356" s="107" t="s">
        <v>339</v>
      </c>
      <c r="C1356" s="110">
        <v>11</v>
      </c>
      <c r="D1356" s="109">
        <v>2413.7490098351232</v>
      </c>
      <c r="E1356" s="109">
        <v>468864.61301175068</v>
      </c>
    </row>
    <row r="1357" spans="1:5" x14ac:dyDescent="0.35">
      <c r="A1357" s="107" t="s">
        <v>79</v>
      </c>
      <c r="B1357" s="107" t="s">
        <v>339</v>
      </c>
      <c r="C1357" s="110">
        <v>12</v>
      </c>
      <c r="D1357" s="109">
        <v>3450.711005084825</v>
      </c>
      <c r="E1357" s="109">
        <v>670862.82298231393</v>
      </c>
    </row>
    <row r="1358" spans="1:5" x14ac:dyDescent="0.35">
      <c r="A1358" s="107" t="s">
        <v>79</v>
      </c>
      <c r="B1358" s="107" t="s">
        <v>36</v>
      </c>
      <c r="C1358" s="110">
        <v>1</v>
      </c>
      <c r="D1358" s="109">
        <v>18</v>
      </c>
      <c r="E1358" s="109">
        <v>1136.91397921778</v>
      </c>
    </row>
    <row r="1359" spans="1:5" x14ac:dyDescent="0.35">
      <c r="A1359" s="107" t="s">
        <v>79</v>
      </c>
      <c r="B1359" s="107" t="s">
        <v>36</v>
      </c>
      <c r="C1359" s="110">
        <v>2</v>
      </c>
      <c r="D1359" s="109">
        <v>168</v>
      </c>
      <c r="E1359" s="109">
        <v>12360.70647021404</v>
      </c>
    </row>
    <row r="1360" spans="1:5" x14ac:dyDescent="0.35">
      <c r="A1360" s="107" t="s">
        <v>79</v>
      </c>
      <c r="B1360" s="107" t="s">
        <v>36</v>
      </c>
      <c r="C1360" s="110">
        <v>3</v>
      </c>
      <c r="D1360" s="109">
        <v>186</v>
      </c>
      <c r="E1360" s="109">
        <v>14418.039879109099</v>
      </c>
    </row>
    <row r="1361" spans="1:5" x14ac:dyDescent="0.35">
      <c r="A1361" s="107" t="s">
        <v>79</v>
      </c>
      <c r="B1361" s="107" t="s">
        <v>36</v>
      </c>
      <c r="C1361" s="110">
        <v>4</v>
      </c>
      <c r="D1361" s="109">
        <v>180</v>
      </c>
      <c r="E1361" s="109">
        <v>13800.383247584879</v>
      </c>
    </row>
    <row r="1362" spans="1:5" x14ac:dyDescent="0.35">
      <c r="A1362" s="107" t="s">
        <v>79</v>
      </c>
      <c r="B1362" s="107" t="s">
        <v>36</v>
      </c>
      <c r="C1362" s="110">
        <v>5</v>
      </c>
      <c r="D1362" s="109">
        <v>186</v>
      </c>
      <c r="E1362" s="109">
        <v>13520.02875692365</v>
      </c>
    </row>
    <row r="1363" spans="1:5" x14ac:dyDescent="0.35">
      <c r="A1363" s="107" t="s">
        <v>79</v>
      </c>
      <c r="B1363" s="107" t="s">
        <v>36</v>
      </c>
      <c r="C1363" s="110">
        <v>6</v>
      </c>
      <c r="D1363" s="109">
        <v>180</v>
      </c>
      <c r="E1363" s="109">
        <v>11461.655890534679</v>
      </c>
    </row>
    <row r="1364" spans="1:5" x14ac:dyDescent="0.35">
      <c r="A1364" s="107" t="s">
        <v>79</v>
      </c>
      <c r="B1364" s="107" t="s">
        <v>36</v>
      </c>
      <c r="C1364" s="110">
        <v>7</v>
      </c>
      <c r="D1364" s="109">
        <v>186</v>
      </c>
      <c r="E1364" s="109">
        <v>11660.923001976569</v>
      </c>
    </row>
    <row r="1365" spans="1:5" x14ac:dyDescent="0.35">
      <c r="A1365" s="107" t="s">
        <v>79</v>
      </c>
      <c r="B1365" s="107" t="s">
        <v>36</v>
      </c>
      <c r="C1365" s="110">
        <v>8</v>
      </c>
      <c r="D1365" s="109">
        <v>186</v>
      </c>
      <c r="E1365" s="109">
        <v>11339.68242427332</v>
      </c>
    </row>
    <row r="1366" spans="1:5" x14ac:dyDescent="0.35">
      <c r="A1366" s="107" t="s">
        <v>79</v>
      </c>
      <c r="B1366" s="107" t="s">
        <v>36</v>
      </c>
      <c r="C1366" s="110">
        <v>9</v>
      </c>
      <c r="D1366" s="109">
        <v>180</v>
      </c>
      <c r="E1366" s="109">
        <v>9739.6775194635047</v>
      </c>
    </row>
    <row r="1367" spans="1:5" x14ac:dyDescent="0.35">
      <c r="A1367" s="107" t="s">
        <v>79</v>
      </c>
      <c r="B1367" s="107" t="s">
        <v>36</v>
      </c>
      <c r="C1367" s="110">
        <v>10</v>
      </c>
      <c r="D1367" s="109">
        <v>182</v>
      </c>
      <c r="E1367" s="109">
        <v>5009.0454434565236</v>
      </c>
    </row>
    <row r="1368" spans="1:5" x14ac:dyDescent="0.35">
      <c r="A1368" s="107" t="s">
        <v>79</v>
      </c>
      <c r="B1368" s="107" t="s">
        <v>36</v>
      </c>
      <c r="C1368" s="110">
        <v>11</v>
      </c>
      <c r="D1368" s="109">
        <v>179.25</v>
      </c>
      <c r="E1368" s="109">
        <v>4551.7521040124502</v>
      </c>
    </row>
    <row r="1369" spans="1:5" x14ac:dyDescent="0.35">
      <c r="A1369" s="107" t="s">
        <v>79</v>
      </c>
      <c r="B1369" s="107" t="s">
        <v>36</v>
      </c>
      <c r="C1369" s="110">
        <v>12</v>
      </c>
      <c r="D1369" s="109">
        <v>186</v>
      </c>
      <c r="E1369" s="109">
        <v>5288.7265437394444</v>
      </c>
    </row>
    <row r="1370" spans="1:5" x14ac:dyDescent="0.35">
      <c r="A1370" s="107" t="s">
        <v>79</v>
      </c>
      <c r="B1370" s="107" t="s">
        <v>338</v>
      </c>
      <c r="C1370" s="110">
        <v>1</v>
      </c>
      <c r="D1370" s="109">
        <v>0</v>
      </c>
      <c r="E1370" s="109">
        <v>0</v>
      </c>
    </row>
    <row r="1371" spans="1:5" x14ac:dyDescent="0.35">
      <c r="A1371" s="107" t="s">
        <v>79</v>
      </c>
      <c r="B1371" s="107" t="s">
        <v>338</v>
      </c>
      <c r="C1371" s="110">
        <v>2</v>
      </c>
      <c r="D1371" s="109">
        <v>0</v>
      </c>
      <c r="E1371" s="109">
        <v>0</v>
      </c>
    </row>
    <row r="1372" spans="1:5" x14ac:dyDescent="0.35">
      <c r="A1372" s="107" t="s">
        <v>79</v>
      </c>
      <c r="B1372" s="107" t="s">
        <v>338</v>
      </c>
      <c r="C1372" s="110">
        <v>3</v>
      </c>
      <c r="D1372" s="109">
        <v>0</v>
      </c>
      <c r="E1372" s="109">
        <v>0</v>
      </c>
    </row>
    <row r="1373" spans="1:5" x14ac:dyDescent="0.35">
      <c r="A1373" s="107" t="s">
        <v>79</v>
      </c>
      <c r="B1373" s="107" t="s">
        <v>338</v>
      </c>
      <c r="C1373" s="110">
        <v>4</v>
      </c>
      <c r="D1373" s="109">
        <v>0</v>
      </c>
      <c r="E1373" s="109">
        <v>0</v>
      </c>
    </row>
    <row r="1374" spans="1:5" x14ac:dyDescent="0.35">
      <c r="A1374" s="107" t="s">
        <v>79</v>
      </c>
      <c r="B1374" s="107" t="s">
        <v>338</v>
      </c>
      <c r="C1374" s="110">
        <v>5</v>
      </c>
      <c r="D1374" s="109">
        <v>0</v>
      </c>
      <c r="E1374" s="109">
        <v>0</v>
      </c>
    </row>
    <row r="1375" spans="1:5" x14ac:dyDescent="0.35">
      <c r="A1375" s="107" t="s">
        <v>79</v>
      </c>
      <c r="B1375" s="107" t="s">
        <v>338</v>
      </c>
      <c r="C1375" s="110">
        <v>6</v>
      </c>
      <c r="D1375" s="109">
        <v>0</v>
      </c>
      <c r="E1375" s="109">
        <v>0</v>
      </c>
    </row>
    <row r="1376" spans="1:5" x14ac:dyDescent="0.35">
      <c r="A1376" s="107" t="s">
        <v>79</v>
      </c>
      <c r="B1376" s="107" t="s">
        <v>338</v>
      </c>
      <c r="C1376" s="110">
        <v>7</v>
      </c>
      <c r="D1376" s="109">
        <v>0</v>
      </c>
      <c r="E1376" s="109">
        <v>0</v>
      </c>
    </row>
    <row r="1377" spans="1:5" x14ac:dyDescent="0.35">
      <c r="A1377" s="107" t="s">
        <v>79</v>
      </c>
      <c r="B1377" s="107" t="s">
        <v>338</v>
      </c>
      <c r="C1377" s="110">
        <v>8</v>
      </c>
      <c r="D1377" s="109">
        <v>0</v>
      </c>
      <c r="E1377" s="109">
        <v>0</v>
      </c>
    </row>
    <row r="1378" spans="1:5" x14ac:dyDescent="0.35">
      <c r="A1378" s="107" t="s">
        <v>79</v>
      </c>
      <c r="B1378" s="107" t="s">
        <v>338</v>
      </c>
      <c r="C1378" s="110">
        <v>9</v>
      </c>
      <c r="D1378" s="109">
        <v>0</v>
      </c>
      <c r="E1378" s="109">
        <v>0</v>
      </c>
    </row>
    <row r="1379" spans="1:5" x14ac:dyDescent="0.35">
      <c r="A1379" s="107" t="s">
        <v>79</v>
      </c>
      <c r="B1379" s="107" t="s">
        <v>338</v>
      </c>
      <c r="C1379" s="110">
        <v>10</v>
      </c>
      <c r="D1379" s="109">
        <v>0</v>
      </c>
      <c r="E1379" s="109">
        <v>0</v>
      </c>
    </row>
    <row r="1380" spans="1:5" x14ac:dyDescent="0.35">
      <c r="A1380" s="107" t="s">
        <v>79</v>
      </c>
      <c r="B1380" s="107" t="s">
        <v>338</v>
      </c>
      <c r="C1380" s="110">
        <v>11</v>
      </c>
      <c r="D1380" s="109">
        <v>0</v>
      </c>
      <c r="E1380" s="109">
        <v>0</v>
      </c>
    </row>
    <row r="1381" spans="1:5" x14ac:dyDescent="0.35">
      <c r="A1381" s="107" t="s">
        <v>79</v>
      </c>
      <c r="B1381" s="107" t="s">
        <v>338</v>
      </c>
      <c r="C1381" s="110">
        <v>12</v>
      </c>
      <c r="D1381" s="109">
        <v>0</v>
      </c>
      <c r="E1381" s="109">
        <v>0</v>
      </c>
    </row>
    <row r="1382" spans="1:5" x14ac:dyDescent="0.35">
      <c r="A1382" s="107" t="s">
        <v>79</v>
      </c>
      <c r="B1382" s="107" t="s">
        <v>425</v>
      </c>
      <c r="C1382" s="110">
        <v>1</v>
      </c>
      <c r="D1382" s="109">
        <v>297.35999107360823</v>
      </c>
      <c r="E1382" s="109">
        <v>22375.37911160295</v>
      </c>
    </row>
    <row r="1383" spans="1:5" x14ac:dyDescent="0.35">
      <c r="A1383" s="107" t="s">
        <v>79</v>
      </c>
      <c r="B1383" s="107" t="s">
        <v>425</v>
      </c>
      <c r="C1383" s="110">
        <v>2</v>
      </c>
      <c r="D1383" s="109">
        <v>298.31999382376671</v>
      </c>
      <c r="E1383" s="109">
        <v>21852.217453355759</v>
      </c>
    </row>
    <row r="1384" spans="1:5" x14ac:dyDescent="0.35">
      <c r="A1384" s="107" t="s">
        <v>79</v>
      </c>
      <c r="B1384" s="107" t="s">
        <v>425</v>
      </c>
      <c r="C1384" s="110">
        <v>3</v>
      </c>
      <c r="D1384" s="109">
        <v>204.72000622749329</v>
      </c>
      <c r="E1384" s="109">
        <v>15729.189106008251</v>
      </c>
    </row>
    <row r="1385" spans="1:5" x14ac:dyDescent="0.35">
      <c r="A1385" s="107" t="s">
        <v>79</v>
      </c>
      <c r="B1385" s="107" t="s">
        <v>425</v>
      </c>
      <c r="C1385" s="110">
        <v>4</v>
      </c>
      <c r="D1385" s="109">
        <v>304.08000707626309</v>
      </c>
      <c r="E1385" s="109">
        <v>22785.817934926039</v>
      </c>
    </row>
    <row r="1386" spans="1:5" x14ac:dyDescent="0.35">
      <c r="A1386" s="107" t="s">
        <v>79</v>
      </c>
      <c r="B1386" s="107" t="s">
        <v>425</v>
      </c>
      <c r="C1386" s="110">
        <v>5</v>
      </c>
      <c r="D1386" s="109">
        <v>277.68000125885021</v>
      </c>
      <c r="E1386" s="109">
        <v>19640.708659271389</v>
      </c>
    </row>
    <row r="1387" spans="1:5" x14ac:dyDescent="0.35">
      <c r="A1387" s="107" t="s">
        <v>79</v>
      </c>
      <c r="B1387" s="107" t="s">
        <v>425</v>
      </c>
      <c r="C1387" s="110">
        <v>6</v>
      </c>
      <c r="D1387" s="109">
        <v>294.47999629378307</v>
      </c>
      <c r="E1387" s="109">
        <v>19427.822503862881</v>
      </c>
    </row>
    <row r="1388" spans="1:5" x14ac:dyDescent="0.35">
      <c r="A1388" s="107" t="s">
        <v>79</v>
      </c>
      <c r="B1388" s="107" t="s">
        <v>425</v>
      </c>
      <c r="C1388" s="110">
        <v>7</v>
      </c>
      <c r="D1388" s="109">
        <v>402.24002057313908</v>
      </c>
      <c r="E1388" s="109">
        <v>26295.928880643169</v>
      </c>
    </row>
    <row r="1389" spans="1:5" x14ac:dyDescent="0.35">
      <c r="A1389" s="107" t="s">
        <v>79</v>
      </c>
      <c r="B1389" s="107" t="s">
        <v>425</v>
      </c>
      <c r="C1389" s="110">
        <v>8</v>
      </c>
      <c r="D1389" s="109">
        <v>471.35999310016621</v>
      </c>
      <c r="E1389" s="109">
        <v>30732.087931205791</v>
      </c>
    </row>
    <row r="1390" spans="1:5" x14ac:dyDescent="0.35">
      <c r="A1390" s="107" t="s">
        <v>79</v>
      </c>
      <c r="B1390" s="107" t="s">
        <v>425</v>
      </c>
      <c r="C1390" s="110">
        <v>9</v>
      </c>
      <c r="D1390" s="109">
        <v>440.16001498699211</v>
      </c>
      <c r="E1390" s="109">
        <v>26326.28867845692</v>
      </c>
    </row>
    <row r="1391" spans="1:5" x14ac:dyDescent="0.35">
      <c r="A1391" s="107" t="s">
        <v>79</v>
      </c>
      <c r="B1391" s="107" t="s">
        <v>425</v>
      </c>
      <c r="C1391" s="110">
        <v>10</v>
      </c>
      <c r="D1391" s="109">
        <v>472.83899884464063</v>
      </c>
      <c r="E1391" s="109">
        <v>21365.155010514951</v>
      </c>
    </row>
    <row r="1392" spans="1:5" x14ac:dyDescent="0.35">
      <c r="A1392" s="107" t="s">
        <v>79</v>
      </c>
      <c r="B1392" s="107" t="s">
        <v>425</v>
      </c>
      <c r="C1392" s="110">
        <v>11</v>
      </c>
      <c r="D1392" s="109">
        <v>506.98000782728178</v>
      </c>
      <c r="E1392" s="109">
        <v>22714.9551438374</v>
      </c>
    </row>
    <row r="1393" spans="1:5" x14ac:dyDescent="0.35">
      <c r="A1393" s="107" t="s">
        <v>79</v>
      </c>
      <c r="B1393" s="107" t="s">
        <v>425</v>
      </c>
      <c r="C1393" s="110">
        <v>12</v>
      </c>
      <c r="D1393" s="109">
        <v>810.7427461653109</v>
      </c>
      <c r="E1393" s="109">
        <v>37760.028528237592</v>
      </c>
    </row>
    <row r="1394" spans="1:5" x14ac:dyDescent="0.35">
      <c r="A1394" s="107" t="s">
        <v>79</v>
      </c>
      <c r="B1394" s="107" t="s">
        <v>37</v>
      </c>
      <c r="C1394" s="110">
        <v>1</v>
      </c>
      <c r="D1394" s="109">
        <v>320935.28459410759</v>
      </c>
      <c r="E1394" s="109">
        <v>22805974.754237588</v>
      </c>
    </row>
    <row r="1395" spans="1:5" x14ac:dyDescent="0.35">
      <c r="A1395" s="107" t="s">
        <v>79</v>
      </c>
      <c r="B1395" s="107" t="s">
        <v>37</v>
      </c>
      <c r="C1395" s="110">
        <v>2</v>
      </c>
      <c r="D1395" s="109">
        <v>297082.42505868041</v>
      </c>
      <c r="E1395" s="109">
        <v>22896633.158421431</v>
      </c>
    </row>
    <row r="1396" spans="1:5" x14ac:dyDescent="0.35">
      <c r="A1396" s="107" t="s">
        <v>79</v>
      </c>
      <c r="B1396" s="107" t="s">
        <v>37</v>
      </c>
      <c r="C1396" s="110">
        <v>3</v>
      </c>
      <c r="D1396" s="109">
        <v>376008.37003575021</v>
      </c>
      <c r="E1396" s="109">
        <v>30224048.696205031</v>
      </c>
    </row>
    <row r="1397" spans="1:5" x14ac:dyDescent="0.35">
      <c r="A1397" s="107" t="s">
        <v>79</v>
      </c>
      <c r="B1397" s="107" t="s">
        <v>37</v>
      </c>
      <c r="C1397" s="110">
        <v>4</v>
      </c>
      <c r="D1397" s="109">
        <v>448248.77004266862</v>
      </c>
      <c r="E1397" s="109">
        <v>33487748.735150039</v>
      </c>
    </row>
    <row r="1398" spans="1:5" x14ac:dyDescent="0.35">
      <c r="A1398" s="107" t="s">
        <v>79</v>
      </c>
      <c r="B1398" s="107" t="s">
        <v>37</v>
      </c>
      <c r="C1398" s="110">
        <v>5</v>
      </c>
      <c r="D1398" s="109">
        <v>520224.20430696552</v>
      </c>
      <c r="E1398" s="109">
        <v>37804087.049161106</v>
      </c>
    </row>
    <row r="1399" spans="1:5" x14ac:dyDescent="0.35">
      <c r="A1399" s="107" t="s">
        <v>79</v>
      </c>
      <c r="B1399" s="107" t="s">
        <v>37</v>
      </c>
      <c r="C1399" s="110">
        <v>6</v>
      </c>
      <c r="D1399" s="109">
        <v>459563.33338631608</v>
      </c>
      <c r="E1399" s="109">
        <v>32318806.851748008</v>
      </c>
    </row>
    <row r="1400" spans="1:5" x14ac:dyDescent="0.35">
      <c r="A1400" s="107" t="s">
        <v>79</v>
      </c>
      <c r="B1400" s="107" t="s">
        <v>37</v>
      </c>
      <c r="C1400" s="110">
        <v>7</v>
      </c>
      <c r="D1400" s="109">
        <v>503842.5798045118</v>
      </c>
      <c r="E1400" s="109">
        <v>32687470.949696951</v>
      </c>
    </row>
    <row r="1401" spans="1:5" x14ac:dyDescent="0.35">
      <c r="A1401" s="107" t="s">
        <v>79</v>
      </c>
      <c r="B1401" s="107" t="s">
        <v>37</v>
      </c>
      <c r="C1401" s="110">
        <v>8</v>
      </c>
      <c r="D1401" s="109">
        <v>484665.5490837844</v>
      </c>
      <c r="E1401" s="109">
        <v>28335619.63211092</v>
      </c>
    </row>
    <row r="1402" spans="1:5" x14ac:dyDescent="0.35">
      <c r="A1402" s="107" t="s">
        <v>79</v>
      </c>
      <c r="B1402" s="107" t="s">
        <v>37</v>
      </c>
      <c r="C1402" s="110">
        <v>9</v>
      </c>
      <c r="D1402" s="109">
        <v>488042.35768079892</v>
      </c>
      <c r="E1402" s="109">
        <v>26340359.399986759</v>
      </c>
    </row>
    <row r="1403" spans="1:5" x14ac:dyDescent="0.35">
      <c r="A1403" s="107" t="s">
        <v>79</v>
      </c>
      <c r="B1403" s="107" t="s">
        <v>37</v>
      </c>
      <c r="C1403" s="110">
        <v>10</v>
      </c>
      <c r="D1403" s="109">
        <v>528099.48094801069</v>
      </c>
      <c r="E1403" s="109">
        <v>26652942.9905857</v>
      </c>
    </row>
    <row r="1404" spans="1:5" x14ac:dyDescent="0.35">
      <c r="A1404" s="107" t="s">
        <v>79</v>
      </c>
      <c r="B1404" s="107" t="s">
        <v>37</v>
      </c>
      <c r="C1404" s="110">
        <v>11</v>
      </c>
      <c r="D1404" s="109">
        <v>420899.20817136328</v>
      </c>
      <c r="E1404" s="109">
        <v>20303356.298177779</v>
      </c>
    </row>
    <row r="1405" spans="1:5" x14ac:dyDescent="0.35">
      <c r="A1405" s="107" t="s">
        <v>79</v>
      </c>
      <c r="B1405" s="107" t="s">
        <v>37</v>
      </c>
      <c r="C1405" s="110">
        <v>12</v>
      </c>
      <c r="D1405" s="109">
        <v>331473.23901659332</v>
      </c>
      <c r="E1405" s="109">
        <v>14725137.235215761</v>
      </c>
    </row>
    <row r="1406" spans="1:5" x14ac:dyDescent="0.35">
      <c r="A1406" s="107" t="s">
        <v>79</v>
      </c>
      <c r="B1406" s="107" t="s">
        <v>337</v>
      </c>
      <c r="C1406" s="110">
        <v>1</v>
      </c>
      <c r="D1406" s="109">
        <v>24440.18466001581</v>
      </c>
      <c r="E1406" s="109">
        <v>4874557.515235438</v>
      </c>
    </row>
    <row r="1407" spans="1:5" x14ac:dyDescent="0.35">
      <c r="A1407" s="107" t="s">
        <v>79</v>
      </c>
      <c r="B1407" s="107" t="s">
        <v>337</v>
      </c>
      <c r="C1407" s="110">
        <v>2</v>
      </c>
      <c r="D1407" s="109">
        <v>8972.4112303975562</v>
      </c>
      <c r="E1407" s="109">
        <v>1852720.058711306</v>
      </c>
    </row>
    <row r="1408" spans="1:5" x14ac:dyDescent="0.35">
      <c r="A1408" s="107" t="s">
        <v>79</v>
      </c>
      <c r="B1408" s="107" t="s">
        <v>337</v>
      </c>
      <c r="C1408" s="110">
        <v>3</v>
      </c>
      <c r="D1408" s="109">
        <v>14830.253791818939</v>
      </c>
      <c r="E1408" s="109">
        <v>3014977.1123765879</v>
      </c>
    </row>
    <row r="1409" spans="1:5" x14ac:dyDescent="0.35">
      <c r="A1409" s="107" t="s">
        <v>79</v>
      </c>
      <c r="B1409" s="107" t="s">
        <v>337</v>
      </c>
      <c r="C1409" s="110">
        <v>4</v>
      </c>
      <c r="D1409" s="109">
        <v>1.3</v>
      </c>
      <c r="E1409" s="109">
        <v>186.43309678388721</v>
      </c>
    </row>
    <row r="1410" spans="1:5" x14ac:dyDescent="0.35">
      <c r="A1410" s="107" t="s">
        <v>79</v>
      </c>
      <c r="B1410" s="107" t="s">
        <v>337</v>
      </c>
      <c r="C1410" s="110">
        <v>5</v>
      </c>
      <c r="D1410" s="109">
        <v>0</v>
      </c>
      <c r="E1410" s="109">
        <v>0</v>
      </c>
    </row>
    <row r="1411" spans="1:5" x14ac:dyDescent="0.35">
      <c r="A1411" s="107" t="s">
        <v>79</v>
      </c>
      <c r="B1411" s="107" t="s">
        <v>337</v>
      </c>
      <c r="C1411" s="110">
        <v>6</v>
      </c>
      <c r="D1411" s="109">
        <v>1516.372677767215</v>
      </c>
      <c r="E1411" s="109">
        <v>303426.26531995309</v>
      </c>
    </row>
    <row r="1412" spans="1:5" x14ac:dyDescent="0.35">
      <c r="A1412" s="107" t="s">
        <v>79</v>
      </c>
      <c r="B1412" s="107" t="s">
        <v>337</v>
      </c>
      <c r="C1412" s="110">
        <v>7</v>
      </c>
      <c r="D1412" s="109">
        <v>6652.9230540804201</v>
      </c>
      <c r="E1412" s="109">
        <v>1370162.692265362</v>
      </c>
    </row>
    <row r="1413" spans="1:5" x14ac:dyDescent="0.35">
      <c r="A1413" s="107" t="s">
        <v>79</v>
      </c>
      <c r="B1413" s="107" t="s">
        <v>337</v>
      </c>
      <c r="C1413" s="110">
        <v>8</v>
      </c>
      <c r="D1413" s="109">
        <v>4020.7063000279459</v>
      </c>
      <c r="E1413" s="109">
        <v>794897.33054461458</v>
      </c>
    </row>
    <row r="1414" spans="1:5" x14ac:dyDescent="0.35">
      <c r="A1414" s="107" t="s">
        <v>79</v>
      </c>
      <c r="B1414" s="107" t="s">
        <v>337</v>
      </c>
      <c r="C1414" s="110">
        <v>9</v>
      </c>
      <c r="D1414" s="109">
        <v>9047.220102709518</v>
      </c>
      <c r="E1414" s="109">
        <v>1802966.5790056051</v>
      </c>
    </row>
    <row r="1415" spans="1:5" x14ac:dyDescent="0.35">
      <c r="A1415" s="107" t="s">
        <v>79</v>
      </c>
      <c r="B1415" s="107" t="s">
        <v>337</v>
      </c>
      <c r="C1415" s="110">
        <v>10</v>
      </c>
      <c r="D1415" s="109">
        <v>5667.7163901434096</v>
      </c>
      <c r="E1415" s="109">
        <v>985068.24625925545</v>
      </c>
    </row>
    <row r="1416" spans="1:5" x14ac:dyDescent="0.35">
      <c r="A1416" s="107" t="s">
        <v>79</v>
      </c>
      <c r="B1416" s="107" t="s">
        <v>337</v>
      </c>
      <c r="C1416" s="110">
        <v>11</v>
      </c>
      <c r="D1416" s="109">
        <v>5959.9893253281434</v>
      </c>
      <c r="E1416" s="109">
        <v>1037155.9731855351</v>
      </c>
    </row>
    <row r="1417" spans="1:5" x14ac:dyDescent="0.35">
      <c r="A1417" s="107" t="s">
        <v>79</v>
      </c>
      <c r="B1417" s="107" t="s">
        <v>337</v>
      </c>
      <c r="C1417" s="110">
        <v>12</v>
      </c>
      <c r="D1417" s="109">
        <v>8849.0129718324333</v>
      </c>
      <c r="E1417" s="109">
        <v>1629405.576294092</v>
      </c>
    </row>
    <row r="1418" spans="1:5" x14ac:dyDescent="0.35">
      <c r="A1418" s="107" t="s">
        <v>79</v>
      </c>
      <c r="B1418" s="107" t="s">
        <v>38</v>
      </c>
      <c r="C1418" s="110">
        <v>1</v>
      </c>
      <c r="D1418" s="109">
        <v>1196.516562017388</v>
      </c>
      <c r="E1418" s="109">
        <v>177398.08082702701</v>
      </c>
    </row>
    <row r="1419" spans="1:5" x14ac:dyDescent="0.35">
      <c r="A1419" s="107" t="s">
        <v>79</v>
      </c>
      <c r="B1419" s="107" t="s">
        <v>38</v>
      </c>
      <c r="C1419" s="110">
        <v>2</v>
      </c>
      <c r="D1419" s="109">
        <v>2101.9170211149531</v>
      </c>
      <c r="E1419" s="109">
        <v>341079.53806111187</v>
      </c>
    </row>
    <row r="1420" spans="1:5" x14ac:dyDescent="0.35">
      <c r="A1420" s="107" t="s">
        <v>79</v>
      </c>
      <c r="B1420" s="107" t="s">
        <v>38</v>
      </c>
      <c r="C1420" s="110">
        <v>3</v>
      </c>
      <c r="D1420" s="109">
        <v>4909.5011729703083</v>
      </c>
      <c r="E1420" s="109">
        <v>807185.47463799745</v>
      </c>
    </row>
    <row r="1421" spans="1:5" x14ac:dyDescent="0.35">
      <c r="A1421" s="107" t="s">
        <v>79</v>
      </c>
      <c r="B1421" s="107" t="s">
        <v>38</v>
      </c>
      <c r="C1421" s="110">
        <v>4</v>
      </c>
      <c r="D1421" s="109">
        <v>1390.457951177729</v>
      </c>
      <c r="E1421" s="109">
        <v>214859.895745699</v>
      </c>
    </row>
    <row r="1422" spans="1:5" x14ac:dyDescent="0.35">
      <c r="A1422" s="107" t="s">
        <v>79</v>
      </c>
      <c r="B1422" s="107" t="s">
        <v>38</v>
      </c>
      <c r="C1422" s="110">
        <v>5</v>
      </c>
      <c r="D1422" s="109">
        <v>2934.9826447382661</v>
      </c>
      <c r="E1422" s="109">
        <v>434787.40258729889</v>
      </c>
    </row>
    <row r="1423" spans="1:5" x14ac:dyDescent="0.35">
      <c r="A1423" s="107" t="s">
        <v>79</v>
      </c>
      <c r="B1423" s="107" t="s">
        <v>38</v>
      </c>
      <c r="C1423" s="110">
        <v>6</v>
      </c>
      <c r="D1423" s="109">
        <v>787.68357094782539</v>
      </c>
      <c r="E1423" s="109">
        <v>111179.9036608473</v>
      </c>
    </row>
    <row r="1424" spans="1:5" x14ac:dyDescent="0.35">
      <c r="A1424" s="107" t="s">
        <v>79</v>
      </c>
      <c r="B1424" s="107" t="s">
        <v>38</v>
      </c>
      <c r="C1424" s="110">
        <v>7</v>
      </c>
      <c r="D1424" s="109">
        <v>1.2499999022111401</v>
      </c>
      <c r="E1424" s="109">
        <v>168.3104235531064</v>
      </c>
    </row>
    <row r="1425" spans="1:5" x14ac:dyDescent="0.35">
      <c r="A1425" s="107" t="s">
        <v>79</v>
      </c>
      <c r="B1425" s="107" t="s">
        <v>38</v>
      </c>
      <c r="C1425" s="110">
        <v>8</v>
      </c>
      <c r="D1425" s="109">
        <v>0</v>
      </c>
      <c r="E1425" s="109">
        <v>0</v>
      </c>
    </row>
    <row r="1426" spans="1:5" x14ac:dyDescent="0.35">
      <c r="A1426" s="107" t="s">
        <v>79</v>
      </c>
      <c r="B1426" s="107" t="s">
        <v>38</v>
      </c>
      <c r="C1426" s="110">
        <v>9</v>
      </c>
      <c r="D1426" s="109">
        <v>0</v>
      </c>
      <c r="E1426" s="109">
        <v>0</v>
      </c>
    </row>
    <row r="1427" spans="1:5" x14ac:dyDescent="0.35">
      <c r="A1427" s="107" t="s">
        <v>79</v>
      </c>
      <c r="B1427" s="107" t="s">
        <v>38</v>
      </c>
      <c r="C1427" s="110">
        <v>10</v>
      </c>
      <c r="D1427" s="109">
        <v>0</v>
      </c>
      <c r="E1427" s="109">
        <v>0</v>
      </c>
    </row>
    <row r="1428" spans="1:5" x14ac:dyDescent="0.35">
      <c r="A1428" s="107" t="s">
        <v>79</v>
      </c>
      <c r="B1428" s="107" t="s">
        <v>38</v>
      </c>
      <c r="C1428" s="110">
        <v>11</v>
      </c>
      <c r="D1428" s="109">
        <v>0</v>
      </c>
      <c r="E1428" s="109">
        <v>0</v>
      </c>
    </row>
    <row r="1429" spans="1:5" x14ac:dyDescent="0.35">
      <c r="A1429" s="107" t="s">
        <v>79</v>
      </c>
      <c r="B1429" s="107" t="s">
        <v>38</v>
      </c>
      <c r="C1429" s="110">
        <v>12</v>
      </c>
      <c r="D1429" s="109">
        <v>0</v>
      </c>
      <c r="E1429" s="109">
        <v>0</v>
      </c>
    </row>
    <row r="1430" spans="1:5" x14ac:dyDescent="0.35">
      <c r="A1430" s="107" t="s">
        <v>79</v>
      </c>
      <c r="B1430" s="107" t="s">
        <v>39</v>
      </c>
      <c r="C1430" s="110">
        <v>1</v>
      </c>
      <c r="D1430" s="109">
        <v>34863.839999999997</v>
      </c>
      <c r="E1430" s="109">
        <v>2542449.5735720652</v>
      </c>
    </row>
    <row r="1431" spans="1:5" x14ac:dyDescent="0.35">
      <c r="A1431" s="107" t="s">
        <v>79</v>
      </c>
      <c r="B1431" s="107" t="s">
        <v>39</v>
      </c>
      <c r="C1431" s="110">
        <v>2</v>
      </c>
      <c r="D1431" s="109">
        <v>25834.697718984618</v>
      </c>
      <c r="E1431" s="109">
        <v>1832721.2314412</v>
      </c>
    </row>
    <row r="1432" spans="1:5" x14ac:dyDescent="0.35">
      <c r="A1432" s="107" t="s">
        <v>79</v>
      </c>
      <c r="B1432" s="107" t="s">
        <v>39</v>
      </c>
      <c r="C1432" s="110">
        <v>3</v>
      </c>
      <c r="D1432" s="109">
        <v>15252</v>
      </c>
      <c r="E1432" s="109">
        <v>1181190.691893433</v>
      </c>
    </row>
    <row r="1433" spans="1:5" x14ac:dyDescent="0.35">
      <c r="A1433" s="107" t="s">
        <v>79</v>
      </c>
      <c r="B1433" s="107" t="s">
        <v>39</v>
      </c>
      <c r="C1433" s="110">
        <v>4</v>
      </c>
      <c r="D1433" s="109">
        <v>14760</v>
      </c>
      <c r="E1433" s="109">
        <v>1125213.3015620231</v>
      </c>
    </row>
    <row r="1434" spans="1:5" x14ac:dyDescent="0.35">
      <c r="A1434" s="107" t="s">
        <v>79</v>
      </c>
      <c r="B1434" s="107" t="s">
        <v>39</v>
      </c>
      <c r="C1434" s="110">
        <v>5</v>
      </c>
      <c r="D1434" s="109">
        <v>15252</v>
      </c>
      <c r="E1434" s="109">
        <v>1098171.2685119701</v>
      </c>
    </row>
    <row r="1435" spans="1:5" x14ac:dyDescent="0.35">
      <c r="A1435" s="107" t="s">
        <v>79</v>
      </c>
      <c r="B1435" s="107" t="s">
        <v>39</v>
      </c>
      <c r="C1435" s="110">
        <v>6</v>
      </c>
      <c r="D1435" s="109">
        <v>14760</v>
      </c>
      <c r="E1435" s="109">
        <v>966879.67142101913</v>
      </c>
    </row>
    <row r="1436" spans="1:5" x14ac:dyDescent="0.35">
      <c r="A1436" s="107" t="s">
        <v>79</v>
      </c>
      <c r="B1436" s="107" t="s">
        <v>39</v>
      </c>
      <c r="C1436" s="110">
        <v>7</v>
      </c>
      <c r="D1436" s="109">
        <v>15252</v>
      </c>
      <c r="E1436" s="109">
        <v>979720.4762147736</v>
      </c>
    </row>
    <row r="1437" spans="1:5" x14ac:dyDescent="0.35">
      <c r="A1437" s="107" t="s">
        <v>79</v>
      </c>
      <c r="B1437" s="107" t="s">
        <v>39</v>
      </c>
      <c r="C1437" s="110">
        <v>8</v>
      </c>
      <c r="D1437" s="109">
        <v>15252</v>
      </c>
      <c r="E1437" s="109">
        <v>967358.45400551124</v>
      </c>
    </row>
    <row r="1438" spans="1:5" x14ac:dyDescent="0.35">
      <c r="A1438" s="107" t="s">
        <v>79</v>
      </c>
      <c r="B1438" s="107" t="s">
        <v>39</v>
      </c>
      <c r="C1438" s="110">
        <v>9</v>
      </c>
      <c r="D1438" s="109">
        <v>14760</v>
      </c>
      <c r="E1438" s="109">
        <v>828493.8634344755</v>
      </c>
    </row>
    <row r="1439" spans="1:5" x14ac:dyDescent="0.35">
      <c r="A1439" s="107" t="s">
        <v>79</v>
      </c>
      <c r="B1439" s="107" t="s">
        <v>39</v>
      </c>
      <c r="C1439" s="110">
        <v>10</v>
      </c>
      <c r="D1439" s="109">
        <v>12063.728548298581</v>
      </c>
      <c r="E1439" s="109">
        <v>431549.70075098198</v>
      </c>
    </row>
    <row r="1440" spans="1:5" x14ac:dyDescent="0.35">
      <c r="A1440" s="107" t="s">
        <v>79</v>
      </c>
      <c r="B1440" s="107" t="s">
        <v>39</v>
      </c>
      <c r="C1440" s="110">
        <v>11</v>
      </c>
      <c r="D1440" s="109">
        <v>11926.476209393641</v>
      </c>
      <c r="E1440" s="109">
        <v>410176.1317462853</v>
      </c>
    </row>
    <row r="1441" spans="1:5" x14ac:dyDescent="0.35">
      <c r="A1441" s="107" t="s">
        <v>79</v>
      </c>
      <c r="B1441" s="107" t="s">
        <v>39</v>
      </c>
      <c r="C1441" s="110">
        <v>12</v>
      </c>
      <c r="D1441" s="109">
        <v>13181.5</v>
      </c>
      <c r="E1441" s="109">
        <v>474751.79358109209</v>
      </c>
    </row>
    <row r="1442" spans="1:5" x14ac:dyDescent="0.35">
      <c r="A1442" s="107" t="s">
        <v>79</v>
      </c>
      <c r="B1442" s="107" t="s">
        <v>336</v>
      </c>
      <c r="C1442" s="110">
        <v>1</v>
      </c>
      <c r="D1442" s="109">
        <v>5612.3050171846362</v>
      </c>
      <c r="E1442" s="109">
        <v>411148.63872960431</v>
      </c>
    </row>
    <row r="1443" spans="1:5" x14ac:dyDescent="0.35">
      <c r="A1443" s="107" t="s">
        <v>79</v>
      </c>
      <c r="B1443" s="107" t="s">
        <v>336</v>
      </c>
      <c r="C1443" s="110">
        <v>2</v>
      </c>
      <c r="D1443" s="109">
        <v>5305.2435978710773</v>
      </c>
      <c r="E1443" s="109">
        <v>383368.55626888509</v>
      </c>
    </row>
    <row r="1444" spans="1:5" x14ac:dyDescent="0.35">
      <c r="A1444" s="107" t="s">
        <v>79</v>
      </c>
      <c r="B1444" s="107" t="s">
        <v>336</v>
      </c>
      <c r="C1444" s="110">
        <v>3</v>
      </c>
      <c r="D1444" s="109">
        <v>5684.0251686699958</v>
      </c>
      <c r="E1444" s="109">
        <v>432649.01412432379</v>
      </c>
    </row>
    <row r="1445" spans="1:5" x14ac:dyDescent="0.35">
      <c r="A1445" s="107" t="s">
        <v>79</v>
      </c>
      <c r="B1445" s="107" t="s">
        <v>336</v>
      </c>
      <c r="C1445" s="110">
        <v>4</v>
      </c>
      <c r="D1445" s="109">
        <v>5570.1892986102102</v>
      </c>
      <c r="E1445" s="109">
        <v>417073.23469770199</v>
      </c>
    </row>
    <row r="1446" spans="1:5" x14ac:dyDescent="0.35">
      <c r="A1446" s="107" t="s">
        <v>79</v>
      </c>
      <c r="B1446" s="107" t="s">
        <v>336</v>
      </c>
      <c r="C1446" s="110">
        <v>5</v>
      </c>
      <c r="D1446" s="109">
        <v>5814.6779520680866</v>
      </c>
      <c r="E1446" s="109">
        <v>410856.09122594079</v>
      </c>
    </row>
    <row r="1447" spans="1:5" x14ac:dyDescent="0.35">
      <c r="A1447" s="107" t="s">
        <v>79</v>
      </c>
      <c r="B1447" s="107" t="s">
        <v>336</v>
      </c>
      <c r="C1447" s="110">
        <v>6</v>
      </c>
      <c r="D1447" s="109">
        <v>5599.593815007107</v>
      </c>
      <c r="E1447" s="109">
        <v>358218.76363091677</v>
      </c>
    </row>
    <row r="1448" spans="1:5" x14ac:dyDescent="0.35">
      <c r="A1448" s="107" t="s">
        <v>79</v>
      </c>
      <c r="B1448" s="107" t="s">
        <v>336</v>
      </c>
      <c r="C1448" s="110">
        <v>7</v>
      </c>
      <c r="D1448" s="109">
        <v>5860.7150580800462</v>
      </c>
      <c r="E1448" s="109">
        <v>366681.68775836518</v>
      </c>
    </row>
    <row r="1449" spans="1:5" x14ac:dyDescent="0.35">
      <c r="A1449" s="107" t="s">
        <v>79</v>
      </c>
      <c r="B1449" s="107" t="s">
        <v>336</v>
      </c>
      <c r="C1449" s="110">
        <v>8</v>
      </c>
      <c r="D1449" s="109">
        <v>1884.5408106465241</v>
      </c>
      <c r="E1449" s="109">
        <v>116119.2026762569</v>
      </c>
    </row>
    <row r="1450" spans="1:5" x14ac:dyDescent="0.35">
      <c r="A1450" s="107" t="s">
        <v>79</v>
      </c>
      <c r="B1450" s="107" t="s">
        <v>336</v>
      </c>
      <c r="C1450" s="110">
        <v>9</v>
      </c>
      <c r="D1450" s="109">
        <v>5699.171543821044</v>
      </c>
      <c r="E1450" s="109">
        <v>305106.13223819522</v>
      </c>
    </row>
    <row r="1451" spans="1:5" x14ac:dyDescent="0.35">
      <c r="A1451" s="107" t="s">
        <v>79</v>
      </c>
      <c r="B1451" s="107" t="s">
        <v>336</v>
      </c>
      <c r="C1451" s="110">
        <v>10</v>
      </c>
      <c r="D1451" s="109">
        <v>5775.1929437171157</v>
      </c>
      <c r="E1451" s="109">
        <v>154735.68801400621</v>
      </c>
    </row>
    <row r="1452" spans="1:5" x14ac:dyDescent="0.35">
      <c r="A1452" s="107" t="s">
        <v>79</v>
      </c>
      <c r="B1452" s="107" t="s">
        <v>336</v>
      </c>
      <c r="C1452" s="110">
        <v>11</v>
      </c>
      <c r="D1452" s="109">
        <v>5611.9998893564307</v>
      </c>
      <c r="E1452" s="109">
        <v>147839.61517521419</v>
      </c>
    </row>
    <row r="1453" spans="1:5" x14ac:dyDescent="0.35">
      <c r="A1453" s="107" t="s">
        <v>79</v>
      </c>
      <c r="B1453" s="107" t="s">
        <v>336</v>
      </c>
      <c r="C1453" s="110">
        <v>12</v>
      </c>
      <c r="D1453" s="109">
        <v>5823.342051108054</v>
      </c>
      <c r="E1453" s="109">
        <v>171436.27911702701</v>
      </c>
    </row>
    <row r="1454" spans="1:5" x14ac:dyDescent="0.35">
      <c r="A1454" s="107" t="s">
        <v>79</v>
      </c>
      <c r="B1454" s="107" t="s">
        <v>335</v>
      </c>
      <c r="C1454" s="110">
        <v>1</v>
      </c>
      <c r="D1454" s="109">
        <v>864.1371393745502</v>
      </c>
      <c r="E1454" s="109">
        <v>63759.399910462518</v>
      </c>
    </row>
    <row r="1455" spans="1:5" x14ac:dyDescent="0.35">
      <c r="A1455" s="107" t="s">
        <v>79</v>
      </c>
      <c r="B1455" s="107" t="s">
        <v>335</v>
      </c>
      <c r="C1455" s="110">
        <v>2</v>
      </c>
      <c r="D1455" s="109">
        <v>691.23207577322705</v>
      </c>
      <c r="E1455" s="109">
        <v>49451.885394436402</v>
      </c>
    </row>
    <row r="1456" spans="1:5" x14ac:dyDescent="0.35">
      <c r="A1456" s="107" t="s">
        <v>79</v>
      </c>
      <c r="B1456" s="107" t="s">
        <v>335</v>
      </c>
      <c r="C1456" s="110">
        <v>3</v>
      </c>
      <c r="D1456" s="109">
        <v>627.08874108426528</v>
      </c>
      <c r="E1456" s="109">
        <v>47408.557552604871</v>
      </c>
    </row>
    <row r="1457" spans="1:5" x14ac:dyDescent="0.35">
      <c r="A1457" s="107" t="s">
        <v>79</v>
      </c>
      <c r="B1457" s="107" t="s">
        <v>335</v>
      </c>
      <c r="C1457" s="110">
        <v>4</v>
      </c>
      <c r="D1457" s="109">
        <v>411.21104344520973</v>
      </c>
      <c r="E1457" s="109">
        <v>30364.481939531692</v>
      </c>
    </row>
    <row r="1458" spans="1:5" x14ac:dyDescent="0.35">
      <c r="A1458" s="107" t="s">
        <v>79</v>
      </c>
      <c r="B1458" s="107" t="s">
        <v>335</v>
      </c>
      <c r="C1458" s="110">
        <v>5</v>
      </c>
      <c r="D1458" s="109">
        <v>221.04852361893811</v>
      </c>
      <c r="E1458" s="109">
        <v>15584.615877130989</v>
      </c>
    </row>
    <row r="1459" spans="1:5" x14ac:dyDescent="0.35">
      <c r="A1459" s="107" t="s">
        <v>79</v>
      </c>
      <c r="B1459" s="107" t="s">
        <v>335</v>
      </c>
      <c r="C1459" s="110">
        <v>6</v>
      </c>
      <c r="D1459" s="109">
        <v>152.29254371367281</v>
      </c>
      <c r="E1459" s="109">
        <v>9849.1764927652075</v>
      </c>
    </row>
    <row r="1460" spans="1:5" x14ac:dyDescent="0.35">
      <c r="A1460" s="107" t="s">
        <v>79</v>
      </c>
      <c r="B1460" s="107" t="s">
        <v>335</v>
      </c>
      <c r="C1460" s="110">
        <v>7</v>
      </c>
      <c r="D1460" s="109">
        <v>220.71411440536639</v>
      </c>
      <c r="E1460" s="109">
        <v>13826.130545058009</v>
      </c>
    </row>
    <row r="1461" spans="1:5" x14ac:dyDescent="0.35">
      <c r="A1461" s="107" t="s">
        <v>79</v>
      </c>
      <c r="B1461" s="107" t="s">
        <v>335</v>
      </c>
      <c r="C1461" s="110">
        <v>8</v>
      </c>
      <c r="D1461" s="109">
        <v>340.50803838745662</v>
      </c>
      <c r="E1461" s="109">
        <v>20444.79933322312</v>
      </c>
    </row>
    <row r="1462" spans="1:5" x14ac:dyDescent="0.35">
      <c r="A1462" s="107" t="s">
        <v>79</v>
      </c>
      <c r="B1462" s="107" t="s">
        <v>335</v>
      </c>
      <c r="C1462" s="110">
        <v>9</v>
      </c>
      <c r="D1462" s="109">
        <v>495.0287098928892</v>
      </c>
      <c r="E1462" s="109">
        <v>24523.197562641861</v>
      </c>
    </row>
    <row r="1463" spans="1:5" x14ac:dyDescent="0.35">
      <c r="A1463" s="107" t="s">
        <v>79</v>
      </c>
      <c r="B1463" s="107" t="s">
        <v>335</v>
      </c>
      <c r="C1463" s="110">
        <v>10</v>
      </c>
      <c r="D1463" s="109">
        <v>648.944293086622</v>
      </c>
      <c r="E1463" s="109">
        <v>10140.51760149841</v>
      </c>
    </row>
    <row r="1464" spans="1:5" x14ac:dyDescent="0.35">
      <c r="A1464" s="107" t="s">
        <v>79</v>
      </c>
      <c r="B1464" s="107" t="s">
        <v>335</v>
      </c>
      <c r="C1464" s="110">
        <v>11</v>
      </c>
      <c r="D1464" s="109">
        <v>768.47847255137106</v>
      </c>
      <c r="E1464" s="109">
        <v>13875.74063281698</v>
      </c>
    </row>
    <row r="1465" spans="1:5" x14ac:dyDescent="0.35">
      <c r="A1465" s="107" t="s">
        <v>79</v>
      </c>
      <c r="B1465" s="107" t="s">
        <v>335</v>
      </c>
      <c r="C1465" s="110">
        <v>12</v>
      </c>
      <c r="D1465" s="109">
        <v>865.30257713589879</v>
      </c>
      <c r="E1465" s="109">
        <v>18774.118330924121</v>
      </c>
    </row>
    <row r="1466" spans="1:5" x14ac:dyDescent="0.35">
      <c r="A1466" s="107" t="s">
        <v>79</v>
      </c>
      <c r="B1466" s="107" t="s">
        <v>334</v>
      </c>
      <c r="C1466" s="110">
        <v>1</v>
      </c>
      <c r="D1466" s="109">
        <v>37.94294396916294</v>
      </c>
      <c r="E1466" s="109">
        <v>2647.271297380019</v>
      </c>
    </row>
    <row r="1467" spans="1:5" x14ac:dyDescent="0.35">
      <c r="A1467" s="107" t="s">
        <v>79</v>
      </c>
      <c r="B1467" s="107" t="s">
        <v>334</v>
      </c>
      <c r="C1467" s="110">
        <v>2</v>
      </c>
      <c r="D1467" s="109">
        <v>20.627124794629239</v>
      </c>
      <c r="E1467" s="109">
        <v>1374.8085917631349</v>
      </c>
    </row>
    <row r="1468" spans="1:5" x14ac:dyDescent="0.35">
      <c r="A1468" s="107" t="s">
        <v>79</v>
      </c>
      <c r="B1468" s="107" t="s">
        <v>334</v>
      </c>
      <c r="C1468" s="110">
        <v>3</v>
      </c>
      <c r="D1468" s="109">
        <v>25.443865524071189</v>
      </c>
      <c r="E1468" s="109">
        <v>1756.5859388210979</v>
      </c>
    </row>
    <row r="1469" spans="1:5" x14ac:dyDescent="0.35">
      <c r="A1469" s="107" t="s">
        <v>79</v>
      </c>
      <c r="B1469" s="107" t="s">
        <v>334</v>
      </c>
      <c r="C1469" s="110">
        <v>4</v>
      </c>
      <c r="D1469" s="109">
        <v>18.567228314012532</v>
      </c>
      <c r="E1469" s="109">
        <v>1260.528735153978</v>
      </c>
    </row>
    <row r="1470" spans="1:5" x14ac:dyDescent="0.35">
      <c r="A1470" s="107" t="s">
        <v>79</v>
      </c>
      <c r="B1470" s="107" t="s">
        <v>334</v>
      </c>
      <c r="C1470" s="110">
        <v>5</v>
      </c>
      <c r="D1470" s="109">
        <v>15.73665396037557</v>
      </c>
      <c r="E1470" s="109">
        <v>1028.320100459531</v>
      </c>
    </row>
    <row r="1471" spans="1:5" x14ac:dyDescent="0.35">
      <c r="A1471" s="107" t="s">
        <v>79</v>
      </c>
      <c r="B1471" s="107" t="s">
        <v>334</v>
      </c>
      <c r="C1471" s="110">
        <v>6</v>
      </c>
      <c r="D1471" s="109">
        <v>13.391559780662771</v>
      </c>
      <c r="E1471" s="109">
        <v>839.85779182171996</v>
      </c>
    </row>
    <row r="1472" spans="1:5" x14ac:dyDescent="0.35">
      <c r="A1472" s="107" t="s">
        <v>79</v>
      </c>
      <c r="B1472" s="107" t="s">
        <v>334</v>
      </c>
      <c r="C1472" s="110">
        <v>7</v>
      </c>
      <c r="D1472" s="109">
        <v>17.984492740669449</v>
      </c>
      <c r="E1472" s="109">
        <v>1112.5218574833971</v>
      </c>
    </row>
    <row r="1473" spans="1:5" x14ac:dyDescent="0.35">
      <c r="A1473" s="107" t="s">
        <v>79</v>
      </c>
      <c r="B1473" s="107" t="s">
        <v>334</v>
      </c>
      <c r="C1473" s="110">
        <v>8</v>
      </c>
      <c r="D1473" s="109">
        <v>22.41757245242772</v>
      </c>
      <c r="E1473" s="109">
        <v>1366.7018644200939</v>
      </c>
    </row>
    <row r="1474" spans="1:5" x14ac:dyDescent="0.35">
      <c r="A1474" s="107" t="s">
        <v>79</v>
      </c>
      <c r="B1474" s="107" t="s">
        <v>334</v>
      </c>
      <c r="C1474" s="110">
        <v>9</v>
      </c>
      <c r="D1474" s="109">
        <v>28.209510032456141</v>
      </c>
      <c r="E1474" s="109">
        <v>1540.8226351583451</v>
      </c>
    </row>
    <row r="1475" spans="1:5" x14ac:dyDescent="0.35">
      <c r="A1475" s="107" t="s">
        <v>79</v>
      </c>
      <c r="B1475" s="107" t="s">
        <v>334</v>
      </c>
      <c r="C1475" s="110">
        <v>10</v>
      </c>
      <c r="D1475" s="109">
        <v>30.40776357091859</v>
      </c>
      <c r="E1475" s="109">
        <v>600.67505296427942</v>
      </c>
    </row>
    <row r="1476" spans="1:5" x14ac:dyDescent="0.35">
      <c r="A1476" s="107" t="s">
        <v>79</v>
      </c>
      <c r="B1476" s="107" t="s">
        <v>334</v>
      </c>
      <c r="C1476" s="110">
        <v>11</v>
      </c>
      <c r="D1476" s="109">
        <v>34.793949642206421</v>
      </c>
      <c r="E1476" s="109">
        <v>869.31612239894071</v>
      </c>
    </row>
    <row r="1477" spans="1:5" x14ac:dyDescent="0.35">
      <c r="A1477" s="107" t="s">
        <v>79</v>
      </c>
      <c r="B1477" s="107" t="s">
        <v>334</v>
      </c>
      <c r="C1477" s="110">
        <v>12</v>
      </c>
      <c r="D1477" s="109">
        <v>32.719793328682883</v>
      </c>
      <c r="E1477" s="109">
        <v>993.89592635641077</v>
      </c>
    </row>
    <row r="1478" spans="1:5" x14ac:dyDescent="0.35">
      <c r="A1478" s="107" t="s">
        <v>79</v>
      </c>
      <c r="B1478" s="107" t="s">
        <v>333</v>
      </c>
      <c r="C1478" s="110">
        <v>1</v>
      </c>
      <c r="D1478" s="109">
        <v>864.1371393745502</v>
      </c>
      <c r="E1478" s="109">
        <v>63759.399910462518</v>
      </c>
    </row>
    <row r="1479" spans="1:5" x14ac:dyDescent="0.35">
      <c r="A1479" s="107" t="s">
        <v>79</v>
      </c>
      <c r="B1479" s="107" t="s">
        <v>333</v>
      </c>
      <c r="C1479" s="110">
        <v>2</v>
      </c>
      <c r="D1479" s="109">
        <v>691.23207577322705</v>
      </c>
      <c r="E1479" s="109">
        <v>49451.885394436402</v>
      </c>
    </row>
    <row r="1480" spans="1:5" x14ac:dyDescent="0.35">
      <c r="A1480" s="107" t="s">
        <v>79</v>
      </c>
      <c r="B1480" s="107" t="s">
        <v>333</v>
      </c>
      <c r="C1480" s="110">
        <v>3</v>
      </c>
      <c r="D1480" s="109">
        <v>627.08874108426528</v>
      </c>
      <c r="E1480" s="109">
        <v>47408.557552604871</v>
      </c>
    </row>
    <row r="1481" spans="1:5" x14ac:dyDescent="0.35">
      <c r="A1481" s="107" t="s">
        <v>79</v>
      </c>
      <c r="B1481" s="107" t="s">
        <v>333</v>
      </c>
      <c r="C1481" s="110">
        <v>4</v>
      </c>
      <c r="D1481" s="109">
        <v>411.21104344520973</v>
      </c>
      <c r="E1481" s="109">
        <v>30364.481939531692</v>
      </c>
    </row>
    <row r="1482" spans="1:5" x14ac:dyDescent="0.35">
      <c r="A1482" s="107" t="s">
        <v>79</v>
      </c>
      <c r="B1482" s="107" t="s">
        <v>333</v>
      </c>
      <c r="C1482" s="110">
        <v>5</v>
      </c>
      <c r="D1482" s="109">
        <v>221.04852361893811</v>
      </c>
      <c r="E1482" s="109">
        <v>15584.615877130989</v>
      </c>
    </row>
    <row r="1483" spans="1:5" x14ac:dyDescent="0.35">
      <c r="A1483" s="107" t="s">
        <v>79</v>
      </c>
      <c r="B1483" s="107" t="s">
        <v>333</v>
      </c>
      <c r="C1483" s="110">
        <v>6</v>
      </c>
      <c r="D1483" s="109">
        <v>152.29254371367281</v>
      </c>
      <c r="E1483" s="109">
        <v>9849.1764927652075</v>
      </c>
    </row>
    <row r="1484" spans="1:5" x14ac:dyDescent="0.35">
      <c r="A1484" s="107" t="s">
        <v>79</v>
      </c>
      <c r="B1484" s="107" t="s">
        <v>333</v>
      </c>
      <c r="C1484" s="110">
        <v>7</v>
      </c>
      <c r="D1484" s="109">
        <v>220.71411440536639</v>
      </c>
      <c r="E1484" s="109">
        <v>13826.130545058009</v>
      </c>
    </row>
    <row r="1485" spans="1:5" x14ac:dyDescent="0.35">
      <c r="A1485" s="107" t="s">
        <v>79</v>
      </c>
      <c r="B1485" s="107" t="s">
        <v>333</v>
      </c>
      <c r="C1485" s="110">
        <v>8</v>
      </c>
      <c r="D1485" s="109">
        <v>340.50803838745662</v>
      </c>
      <c r="E1485" s="109">
        <v>20444.79933322312</v>
      </c>
    </row>
    <row r="1486" spans="1:5" x14ac:dyDescent="0.35">
      <c r="A1486" s="107" t="s">
        <v>79</v>
      </c>
      <c r="B1486" s="107" t="s">
        <v>333</v>
      </c>
      <c r="C1486" s="110">
        <v>9</v>
      </c>
      <c r="D1486" s="109">
        <v>495.0287098928892</v>
      </c>
      <c r="E1486" s="109">
        <v>24523.197562641861</v>
      </c>
    </row>
    <row r="1487" spans="1:5" x14ac:dyDescent="0.35">
      <c r="A1487" s="107" t="s">
        <v>79</v>
      </c>
      <c r="B1487" s="107" t="s">
        <v>333</v>
      </c>
      <c r="C1487" s="110">
        <v>10</v>
      </c>
      <c r="D1487" s="109">
        <v>625.74367170320272</v>
      </c>
      <c r="E1487" s="109">
        <v>10140.51760149841</v>
      </c>
    </row>
    <row r="1488" spans="1:5" x14ac:dyDescent="0.35">
      <c r="A1488" s="107" t="s">
        <v>79</v>
      </c>
      <c r="B1488" s="107" t="s">
        <v>333</v>
      </c>
      <c r="C1488" s="110">
        <v>11</v>
      </c>
      <c r="D1488" s="109">
        <v>768.7852908210541</v>
      </c>
      <c r="E1488" s="109">
        <v>13875.74063281698</v>
      </c>
    </row>
    <row r="1489" spans="1:5" x14ac:dyDescent="0.35">
      <c r="A1489" s="107" t="s">
        <v>79</v>
      </c>
      <c r="B1489" s="107" t="s">
        <v>333</v>
      </c>
      <c r="C1489" s="110">
        <v>12</v>
      </c>
      <c r="D1489" s="109">
        <v>862.74129416343578</v>
      </c>
      <c r="E1489" s="109">
        <v>18774.118330924121</v>
      </c>
    </row>
    <row r="1490" spans="1:5" x14ac:dyDescent="0.35">
      <c r="A1490" s="107" t="s">
        <v>79</v>
      </c>
      <c r="B1490" s="107" t="s">
        <v>332</v>
      </c>
      <c r="C1490" s="110">
        <v>1</v>
      </c>
      <c r="D1490" s="109">
        <v>679.73768672256438</v>
      </c>
      <c r="E1490" s="109">
        <v>50857.697642762847</v>
      </c>
    </row>
    <row r="1491" spans="1:5" x14ac:dyDescent="0.35">
      <c r="A1491" s="107" t="s">
        <v>79</v>
      </c>
      <c r="B1491" s="107" t="s">
        <v>332</v>
      </c>
      <c r="C1491" s="110">
        <v>2</v>
      </c>
      <c r="D1491" s="109">
        <v>571.97634874804817</v>
      </c>
      <c r="E1491" s="109">
        <v>41607.604229699507</v>
      </c>
    </row>
    <row r="1492" spans="1:5" x14ac:dyDescent="0.35">
      <c r="A1492" s="107" t="s">
        <v>79</v>
      </c>
      <c r="B1492" s="107" t="s">
        <v>332</v>
      </c>
      <c r="C1492" s="110">
        <v>3</v>
      </c>
      <c r="D1492" s="109">
        <v>576.06463248412808</v>
      </c>
      <c r="E1492" s="109">
        <v>44809.946620113937</v>
      </c>
    </row>
    <row r="1493" spans="1:5" x14ac:dyDescent="0.35">
      <c r="A1493" s="107" t="s">
        <v>79</v>
      </c>
      <c r="B1493" s="107" t="s">
        <v>332</v>
      </c>
      <c r="C1493" s="110">
        <v>4</v>
      </c>
      <c r="D1493" s="109">
        <v>383.75354683128569</v>
      </c>
      <c r="E1493" s="109">
        <v>28829.378048027131</v>
      </c>
    </row>
    <row r="1494" spans="1:5" x14ac:dyDescent="0.35">
      <c r="A1494" s="107" t="s">
        <v>79</v>
      </c>
      <c r="B1494" s="107" t="s">
        <v>332</v>
      </c>
      <c r="C1494" s="110">
        <v>5</v>
      </c>
      <c r="D1494" s="109">
        <v>224.77903465283561</v>
      </c>
      <c r="E1494" s="109">
        <v>16103.193695822491</v>
      </c>
    </row>
    <row r="1495" spans="1:5" x14ac:dyDescent="0.35">
      <c r="A1495" s="107" t="s">
        <v>79</v>
      </c>
      <c r="B1495" s="107" t="s">
        <v>332</v>
      </c>
      <c r="C1495" s="110">
        <v>6</v>
      </c>
      <c r="D1495" s="109">
        <v>175.05317714574559</v>
      </c>
      <c r="E1495" s="109">
        <v>11460.035073216121</v>
      </c>
    </row>
    <row r="1496" spans="1:5" x14ac:dyDescent="0.35">
      <c r="A1496" s="107" t="s">
        <v>79</v>
      </c>
      <c r="B1496" s="107" t="s">
        <v>332</v>
      </c>
      <c r="C1496" s="110">
        <v>7</v>
      </c>
      <c r="D1496" s="109">
        <v>180.0471234546923</v>
      </c>
      <c r="E1496" s="109">
        <v>11415.720753502201</v>
      </c>
    </row>
    <row r="1497" spans="1:5" x14ac:dyDescent="0.35">
      <c r="A1497" s="107" t="s">
        <v>79</v>
      </c>
      <c r="B1497" s="107" t="s">
        <v>332</v>
      </c>
      <c r="C1497" s="110">
        <v>8</v>
      </c>
      <c r="D1497" s="109">
        <v>327.20791146595218</v>
      </c>
      <c r="E1497" s="109">
        <v>20054.291431863341</v>
      </c>
    </row>
    <row r="1498" spans="1:5" x14ac:dyDescent="0.35">
      <c r="A1498" s="107" t="s">
        <v>79</v>
      </c>
      <c r="B1498" s="107" t="s">
        <v>332</v>
      </c>
      <c r="C1498" s="110">
        <v>9</v>
      </c>
      <c r="D1498" s="109">
        <v>420.28341091171171</v>
      </c>
      <c r="E1498" s="109">
        <v>21509.905432920092</v>
      </c>
    </row>
    <row r="1499" spans="1:5" x14ac:dyDescent="0.35">
      <c r="A1499" s="107" t="s">
        <v>79</v>
      </c>
      <c r="B1499" s="107" t="s">
        <v>332</v>
      </c>
      <c r="C1499" s="110">
        <v>10</v>
      </c>
      <c r="D1499" s="109">
        <v>570.70197102985344</v>
      </c>
      <c r="E1499" s="109">
        <v>8919.1410893439279</v>
      </c>
    </row>
    <row r="1500" spans="1:5" x14ac:dyDescent="0.35">
      <c r="A1500" s="107" t="s">
        <v>79</v>
      </c>
      <c r="B1500" s="107" t="s">
        <v>332</v>
      </c>
      <c r="C1500" s="110">
        <v>11</v>
      </c>
      <c r="D1500" s="109">
        <v>630.97547973616167</v>
      </c>
      <c r="E1500" s="109">
        <v>11060.65558026755</v>
      </c>
    </row>
    <row r="1501" spans="1:5" x14ac:dyDescent="0.35">
      <c r="A1501" s="107" t="s">
        <v>79</v>
      </c>
      <c r="B1501" s="107" t="s">
        <v>332</v>
      </c>
      <c r="C1501" s="110">
        <v>12</v>
      </c>
      <c r="D1501" s="109">
        <v>759.48349818744919</v>
      </c>
      <c r="E1501" s="109">
        <v>16268.22276058663</v>
      </c>
    </row>
    <row r="1502" spans="1:5" x14ac:dyDescent="0.35">
      <c r="A1502" s="107" t="s">
        <v>79</v>
      </c>
      <c r="B1502" s="107" t="s">
        <v>331</v>
      </c>
      <c r="C1502" s="110">
        <v>1</v>
      </c>
      <c r="D1502" s="109">
        <v>776.9865890437751</v>
      </c>
      <c r="E1502" s="109">
        <v>58360.26872121833</v>
      </c>
    </row>
    <row r="1503" spans="1:5" x14ac:dyDescent="0.35">
      <c r="A1503" s="107" t="s">
        <v>79</v>
      </c>
      <c r="B1503" s="107" t="s">
        <v>331</v>
      </c>
      <c r="C1503" s="110">
        <v>2</v>
      </c>
      <c r="D1503" s="109">
        <v>557.44084771862231</v>
      </c>
      <c r="E1503" s="109">
        <v>40494.441189008903</v>
      </c>
    </row>
    <row r="1504" spans="1:5" x14ac:dyDescent="0.35">
      <c r="A1504" s="107" t="s">
        <v>79</v>
      </c>
      <c r="B1504" s="107" t="s">
        <v>331</v>
      </c>
      <c r="C1504" s="110">
        <v>3</v>
      </c>
      <c r="D1504" s="109">
        <v>585.86244039452242</v>
      </c>
      <c r="E1504" s="109">
        <v>45598.507269604983</v>
      </c>
    </row>
    <row r="1505" spans="1:5" x14ac:dyDescent="0.35">
      <c r="A1505" s="107" t="s">
        <v>79</v>
      </c>
      <c r="B1505" s="107" t="s">
        <v>331</v>
      </c>
      <c r="C1505" s="110">
        <v>4</v>
      </c>
      <c r="D1505" s="109">
        <v>398.50401891479521</v>
      </c>
      <c r="E1505" s="109">
        <v>29948.99737111904</v>
      </c>
    </row>
    <row r="1506" spans="1:5" x14ac:dyDescent="0.35">
      <c r="A1506" s="107" t="s">
        <v>79</v>
      </c>
      <c r="B1506" s="107" t="s">
        <v>331</v>
      </c>
      <c r="C1506" s="110">
        <v>5</v>
      </c>
      <c r="D1506" s="109">
        <v>273.92906894072308</v>
      </c>
      <c r="E1506" s="109">
        <v>19705.536207741559</v>
      </c>
    </row>
    <row r="1507" spans="1:5" x14ac:dyDescent="0.35">
      <c r="A1507" s="107" t="s">
        <v>79</v>
      </c>
      <c r="B1507" s="107" t="s">
        <v>331</v>
      </c>
      <c r="C1507" s="110">
        <v>6</v>
      </c>
      <c r="D1507" s="109">
        <v>181.20701969025501</v>
      </c>
      <c r="E1507" s="109">
        <v>11982.61479560039</v>
      </c>
    </row>
    <row r="1508" spans="1:5" x14ac:dyDescent="0.35">
      <c r="A1508" s="107" t="s">
        <v>79</v>
      </c>
      <c r="B1508" s="107" t="s">
        <v>331</v>
      </c>
      <c r="C1508" s="110">
        <v>7</v>
      </c>
      <c r="D1508" s="109">
        <v>235.17064322989191</v>
      </c>
      <c r="E1508" s="109">
        <v>15019.078958896471</v>
      </c>
    </row>
    <row r="1509" spans="1:5" x14ac:dyDescent="0.35">
      <c r="A1509" s="107" t="s">
        <v>79</v>
      </c>
      <c r="B1509" s="107" t="s">
        <v>331</v>
      </c>
      <c r="C1509" s="110">
        <v>8</v>
      </c>
      <c r="D1509" s="109">
        <v>364.6589709390243</v>
      </c>
      <c r="E1509" s="109">
        <v>22534.704279690341</v>
      </c>
    </row>
    <row r="1510" spans="1:5" x14ac:dyDescent="0.35">
      <c r="A1510" s="107" t="s">
        <v>79</v>
      </c>
      <c r="B1510" s="107" t="s">
        <v>331</v>
      </c>
      <c r="C1510" s="110">
        <v>9</v>
      </c>
      <c r="D1510" s="109">
        <v>446.2611618169102</v>
      </c>
      <c r="E1510" s="109">
        <v>23379.661605013709</v>
      </c>
    </row>
    <row r="1511" spans="1:5" x14ac:dyDescent="0.35">
      <c r="A1511" s="107" t="s">
        <v>79</v>
      </c>
      <c r="B1511" s="107" t="s">
        <v>331</v>
      </c>
      <c r="C1511" s="110">
        <v>10</v>
      </c>
      <c r="D1511" s="109">
        <v>652.74978365220602</v>
      </c>
      <c r="E1511" s="109">
        <v>10917.55041821857</v>
      </c>
    </row>
    <row r="1512" spans="1:5" x14ac:dyDescent="0.35">
      <c r="A1512" s="107" t="s">
        <v>79</v>
      </c>
      <c r="B1512" s="107" t="s">
        <v>331</v>
      </c>
      <c r="C1512" s="110">
        <v>11</v>
      </c>
      <c r="D1512" s="109">
        <v>338.68946996352003</v>
      </c>
      <c r="E1512" s="109">
        <v>6195.8154991039346</v>
      </c>
    </row>
    <row r="1513" spans="1:5" x14ac:dyDescent="0.35">
      <c r="A1513" s="107" t="s">
        <v>79</v>
      </c>
      <c r="B1513" s="107" t="s">
        <v>331</v>
      </c>
      <c r="C1513" s="110">
        <v>12</v>
      </c>
      <c r="D1513" s="109">
        <v>882.2400340081382</v>
      </c>
      <c r="E1513" s="109">
        <v>19844.32979167657</v>
      </c>
    </row>
    <row r="1514" spans="1:5" x14ac:dyDescent="0.35">
      <c r="A1514" s="107" t="s">
        <v>79</v>
      </c>
      <c r="B1514" s="107" t="s">
        <v>330</v>
      </c>
      <c r="C1514" s="110">
        <v>1</v>
      </c>
      <c r="D1514" s="109">
        <v>144.2116641928427</v>
      </c>
      <c r="E1514" s="109">
        <v>10831.887697554879</v>
      </c>
    </row>
    <row r="1515" spans="1:5" x14ac:dyDescent="0.35">
      <c r="A1515" s="107" t="s">
        <v>79</v>
      </c>
      <c r="B1515" s="107" t="s">
        <v>330</v>
      </c>
      <c r="C1515" s="110">
        <v>2</v>
      </c>
      <c r="D1515" s="109">
        <v>546.19658043122047</v>
      </c>
      <c r="E1515" s="109">
        <v>39677.61852119281</v>
      </c>
    </row>
    <row r="1516" spans="1:5" x14ac:dyDescent="0.35">
      <c r="A1516" s="107" t="s">
        <v>79</v>
      </c>
      <c r="B1516" s="107" t="s">
        <v>330</v>
      </c>
      <c r="C1516" s="110">
        <v>3</v>
      </c>
      <c r="D1516" s="109">
        <v>594.37820130664693</v>
      </c>
      <c r="E1516" s="109">
        <v>46261.301057164128</v>
      </c>
    </row>
    <row r="1517" spans="1:5" x14ac:dyDescent="0.35">
      <c r="A1517" s="107" t="s">
        <v>79</v>
      </c>
      <c r="B1517" s="107" t="s">
        <v>330</v>
      </c>
      <c r="C1517" s="110">
        <v>4</v>
      </c>
      <c r="D1517" s="109">
        <v>391.47620881079399</v>
      </c>
      <c r="E1517" s="109">
        <v>29420.83239325352</v>
      </c>
    </row>
    <row r="1518" spans="1:5" x14ac:dyDescent="0.35">
      <c r="A1518" s="107" t="s">
        <v>79</v>
      </c>
      <c r="B1518" s="107" t="s">
        <v>330</v>
      </c>
      <c r="C1518" s="110">
        <v>5</v>
      </c>
      <c r="D1518" s="109">
        <v>248.74812810184829</v>
      </c>
      <c r="E1518" s="109">
        <v>17894.103987845159</v>
      </c>
    </row>
    <row r="1519" spans="1:5" x14ac:dyDescent="0.35">
      <c r="A1519" s="107" t="s">
        <v>79</v>
      </c>
      <c r="B1519" s="107" t="s">
        <v>330</v>
      </c>
      <c r="C1519" s="110">
        <v>6</v>
      </c>
      <c r="D1519" s="109">
        <v>146.7780271260776</v>
      </c>
      <c r="E1519" s="109">
        <v>9705.9405453295367</v>
      </c>
    </row>
    <row r="1520" spans="1:5" x14ac:dyDescent="0.35">
      <c r="A1520" s="107" t="s">
        <v>79</v>
      </c>
      <c r="B1520" s="107" t="s">
        <v>330</v>
      </c>
      <c r="C1520" s="110">
        <v>7</v>
      </c>
      <c r="D1520" s="109">
        <v>243.4955099391214</v>
      </c>
      <c r="E1520" s="109">
        <v>15550.7432376984</v>
      </c>
    </row>
    <row r="1521" spans="1:5" x14ac:dyDescent="0.35">
      <c r="A1521" s="107" t="s">
        <v>79</v>
      </c>
      <c r="B1521" s="107" t="s">
        <v>330</v>
      </c>
      <c r="C1521" s="110">
        <v>8</v>
      </c>
      <c r="D1521" s="109">
        <v>208.66979843991751</v>
      </c>
      <c r="E1521" s="109">
        <v>12895.09534850417</v>
      </c>
    </row>
    <row r="1522" spans="1:5" x14ac:dyDescent="0.35">
      <c r="A1522" s="107" t="s">
        <v>79</v>
      </c>
      <c r="B1522" s="107" t="s">
        <v>330</v>
      </c>
      <c r="C1522" s="110">
        <v>9</v>
      </c>
      <c r="D1522" s="109">
        <v>163.73070494038899</v>
      </c>
      <c r="E1522" s="109">
        <v>8577.8660645067739</v>
      </c>
    </row>
    <row r="1523" spans="1:5" x14ac:dyDescent="0.35">
      <c r="A1523" s="107" t="s">
        <v>79</v>
      </c>
      <c r="B1523" s="107" t="s">
        <v>330</v>
      </c>
      <c r="C1523" s="110">
        <v>10</v>
      </c>
      <c r="D1523" s="109">
        <v>498.32133566020309</v>
      </c>
      <c r="E1523" s="109">
        <v>8334.6612175103146</v>
      </c>
    </row>
    <row r="1524" spans="1:5" x14ac:dyDescent="0.35">
      <c r="A1524" s="107" t="s">
        <v>79</v>
      </c>
      <c r="B1524" s="107" t="s">
        <v>330</v>
      </c>
      <c r="C1524" s="110">
        <v>11</v>
      </c>
      <c r="D1524" s="109">
        <v>550.42346217181944</v>
      </c>
      <c r="E1524" s="109">
        <v>10069.171085720291</v>
      </c>
    </row>
    <row r="1525" spans="1:5" x14ac:dyDescent="0.35">
      <c r="A1525" s="107" t="s">
        <v>79</v>
      </c>
      <c r="B1525" s="107" t="s">
        <v>330</v>
      </c>
      <c r="C1525" s="110">
        <v>12</v>
      </c>
      <c r="D1525" s="109">
        <v>867.44743267765421</v>
      </c>
      <c r="E1525" s="109">
        <v>19511.598054322421</v>
      </c>
    </row>
    <row r="1526" spans="1:5" x14ac:dyDescent="0.35">
      <c r="A1526" s="107" t="s">
        <v>79</v>
      </c>
      <c r="B1526" s="107" t="s">
        <v>329</v>
      </c>
      <c r="C1526" s="110">
        <v>1</v>
      </c>
      <c r="D1526" s="109">
        <v>804.06245748377842</v>
      </c>
      <c r="E1526" s="109">
        <v>60393.965287285981</v>
      </c>
    </row>
    <row r="1527" spans="1:5" x14ac:dyDescent="0.35">
      <c r="A1527" s="107" t="s">
        <v>79</v>
      </c>
      <c r="B1527" s="107" t="s">
        <v>329</v>
      </c>
      <c r="C1527" s="110">
        <v>2</v>
      </c>
      <c r="D1527" s="109">
        <v>556.86355126192598</v>
      </c>
      <c r="E1527" s="109">
        <v>40452.504367353329</v>
      </c>
    </row>
    <row r="1528" spans="1:5" x14ac:dyDescent="0.35">
      <c r="A1528" s="107" t="s">
        <v>79</v>
      </c>
      <c r="B1528" s="107" t="s">
        <v>329</v>
      </c>
      <c r="C1528" s="110">
        <v>3</v>
      </c>
      <c r="D1528" s="109">
        <v>593.34179661975043</v>
      </c>
      <c r="E1528" s="109">
        <v>46180.636205841904</v>
      </c>
    </row>
    <row r="1529" spans="1:5" x14ac:dyDescent="0.35">
      <c r="A1529" s="107" t="s">
        <v>79</v>
      </c>
      <c r="B1529" s="107" t="s">
        <v>329</v>
      </c>
      <c r="C1529" s="110">
        <v>4</v>
      </c>
      <c r="D1529" s="109">
        <v>406.64951743949001</v>
      </c>
      <c r="E1529" s="109">
        <v>30561.160617469381</v>
      </c>
    </row>
    <row r="1530" spans="1:5" x14ac:dyDescent="0.35">
      <c r="A1530" s="107" t="s">
        <v>79</v>
      </c>
      <c r="B1530" s="107" t="s">
        <v>329</v>
      </c>
      <c r="C1530" s="110">
        <v>5</v>
      </c>
      <c r="D1530" s="109">
        <v>271.32191349808357</v>
      </c>
      <c r="E1530" s="109">
        <v>19517.986211047839</v>
      </c>
    </row>
    <row r="1531" spans="1:5" x14ac:dyDescent="0.35">
      <c r="A1531" s="107" t="s">
        <v>79</v>
      </c>
      <c r="B1531" s="107" t="s">
        <v>329</v>
      </c>
      <c r="C1531" s="110">
        <v>6</v>
      </c>
      <c r="D1531" s="109">
        <v>192.61937441453</v>
      </c>
      <c r="E1531" s="109">
        <v>12737.27568459625</v>
      </c>
    </row>
    <row r="1532" spans="1:5" x14ac:dyDescent="0.35">
      <c r="A1532" s="107" t="s">
        <v>79</v>
      </c>
      <c r="B1532" s="107" t="s">
        <v>329</v>
      </c>
      <c r="C1532" s="110">
        <v>7</v>
      </c>
      <c r="D1532" s="109">
        <v>187.99654811853549</v>
      </c>
      <c r="E1532" s="109">
        <v>12006.324264853531</v>
      </c>
    </row>
    <row r="1533" spans="1:5" x14ac:dyDescent="0.35">
      <c r="A1533" s="107" t="s">
        <v>79</v>
      </c>
      <c r="B1533" s="107" t="s">
        <v>329</v>
      </c>
      <c r="C1533" s="110">
        <v>8</v>
      </c>
      <c r="D1533" s="109">
        <v>206.17266474021389</v>
      </c>
      <c r="E1533" s="109">
        <v>12740.78084110356</v>
      </c>
    </row>
    <row r="1534" spans="1:5" x14ac:dyDescent="0.35">
      <c r="A1534" s="107" t="s">
        <v>79</v>
      </c>
      <c r="B1534" s="107" t="s">
        <v>329</v>
      </c>
      <c r="C1534" s="110">
        <v>9</v>
      </c>
      <c r="D1534" s="109">
        <v>67.142754490504103</v>
      </c>
      <c r="E1534" s="109">
        <v>3517.614826316747</v>
      </c>
    </row>
    <row r="1535" spans="1:5" x14ac:dyDescent="0.35">
      <c r="A1535" s="107" t="s">
        <v>79</v>
      </c>
      <c r="B1535" s="107" t="s">
        <v>329</v>
      </c>
      <c r="C1535" s="110">
        <v>10</v>
      </c>
      <c r="D1535" s="109">
        <v>492.57531636335909</v>
      </c>
      <c r="E1535" s="109">
        <v>8238.556313382489</v>
      </c>
    </row>
    <row r="1536" spans="1:5" x14ac:dyDescent="0.35">
      <c r="A1536" s="107" t="s">
        <v>79</v>
      </c>
      <c r="B1536" s="107" t="s">
        <v>329</v>
      </c>
      <c r="C1536" s="110">
        <v>11</v>
      </c>
      <c r="D1536" s="109">
        <v>777.89951432542171</v>
      </c>
      <c r="E1536" s="109">
        <v>14230.50403108783</v>
      </c>
    </row>
    <row r="1537" spans="1:5" x14ac:dyDescent="0.35">
      <c r="A1537" s="107" t="s">
        <v>79</v>
      </c>
      <c r="B1537" s="107" t="s">
        <v>329</v>
      </c>
      <c r="C1537" s="110">
        <v>12</v>
      </c>
      <c r="D1537" s="109">
        <v>897.49909471280785</v>
      </c>
      <c r="E1537" s="109">
        <v>20128.25926605564</v>
      </c>
    </row>
    <row r="1538" spans="1:5" x14ac:dyDescent="0.35">
      <c r="A1538" s="107" t="s">
        <v>79</v>
      </c>
      <c r="B1538" s="107" t="s">
        <v>328</v>
      </c>
      <c r="C1538" s="110">
        <v>1</v>
      </c>
      <c r="D1538" s="109">
        <v>503.95784181750611</v>
      </c>
      <c r="E1538" s="109">
        <v>37852.796286781057</v>
      </c>
    </row>
    <row r="1539" spans="1:5" x14ac:dyDescent="0.35">
      <c r="A1539" s="107" t="s">
        <v>79</v>
      </c>
      <c r="B1539" s="107" t="s">
        <v>328</v>
      </c>
      <c r="C1539" s="110">
        <v>2</v>
      </c>
      <c r="D1539" s="109">
        <v>547.3286821801513</v>
      </c>
      <c r="E1539" s="109">
        <v>39759.85832812421</v>
      </c>
    </row>
    <row r="1540" spans="1:5" x14ac:dyDescent="0.35">
      <c r="A1540" s="107" t="s">
        <v>79</v>
      </c>
      <c r="B1540" s="107" t="s">
        <v>328</v>
      </c>
      <c r="C1540" s="110">
        <v>3</v>
      </c>
      <c r="D1540" s="109">
        <v>446.46907715929638</v>
      </c>
      <c r="E1540" s="109">
        <v>34749.323487596543</v>
      </c>
    </row>
    <row r="1541" spans="1:5" x14ac:dyDescent="0.35">
      <c r="A1541" s="107" t="s">
        <v>79</v>
      </c>
      <c r="B1541" s="107" t="s">
        <v>328</v>
      </c>
      <c r="C1541" s="110">
        <v>4</v>
      </c>
      <c r="D1541" s="109">
        <v>369.44419552736127</v>
      </c>
      <c r="E1541" s="109">
        <v>27765.048068410699</v>
      </c>
    </row>
    <row r="1542" spans="1:5" x14ac:dyDescent="0.35">
      <c r="A1542" s="107" t="s">
        <v>79</v>
      </c>
      <c r="B1542" s="107" t="s">
        <v>328</v>
      </c>
      <c r="C1542" s="110">
        <v>5</v>
      </c>
      <c r="D1542" s="109">
        <v>271.23662337449252</v>
      </c>
      <c r="E1542" s="109">
        <v>19511.8507263215</v>
      </c>
    </row>
    <row r="1543" spans="1:5" x14ac:dyDescent="0.35">
      <c r="A1543" s="107" t="s">
        <v>79</v>
      </c>
      <c r="B1543" s="107" t="s">
        <v>328</v>
      </c>
      <c r="C1543" s="110">
        <v>6</v>
      </c>
      <c r="D1543" s="109">
        <v>165.99751433985909</v>
      </c>
      <c r="E1543" s="109">
        <v>10976.86102206036</v>
      </c>
    </row>
    <row r="1544" spans="1:5" x14ac:dyDescent="0.35">
      <c r="A1544" s="107" t="s">
        <v>79</v>
      </c>
      <c r="B1544" s="107" t="s">
        <v>328</v>
      </c>
      <c r="C1544" s="110">
        <v>7</v>
      </c>
      <c r="D1544" s="109">
        <v>260.58441651671291</v>
      </c>
      <c r="E1544" s="109">
        <v>16642.119413249169</v>
      </c>
    </row>
    <row r="1545" spans="1:5" x14ac:dyDescent="0.35">
      <c r="A1545" s="107" t="s">
        <v>79</v>
      </c>
      <c r="B1545" s="107" t="s">
        <v>328</v>
      </c>
      <c r="C1545" s="110">
        <v>8</v>
      </c>
      <c r="D1545" s="109">
        <v>209.7826360661598</v>
      </c>
      <c r="E1545" s="109">
        <v>12963.864990326239</v>
      </c>
    </row>
    <row r="1546" spans="1:5" x14ac:dyDescent="0.35">
      <c r="A1546" s="107" t="s">
        <v>79</v>
      </c>
      <c r="B1546" s="107" t="s">
        <v>328</v>
      </c>
      <c r="C1546" s="110">
        <v>9</v>
      </c>
      <c r="D1546" s="109">
        <v>468.83708256463552</v>
      </c>
      <c r="E1546" s="109">
        <v>24562.41608302938</v>
      </c>
    </row>
    <row r="1547" spans="1:5" x14ac:dyDescent="0.35">
      <c r="A1547" s="107" t="s">
        <v>79</v>
      </c>
      <c r="B1547" s="107" t="s">
        <v>328</v>
      </c>
      <c r="C1547" s="110">
        <v>10</v>
      </c>
      <c r="D1547" s="109">
        <v>320.77142983160383</v>
      </c>
      <c r="E1547" s="109">
        <v>5365.0546436282366</v>
      </c>
    </row>
    <row r="1548" spans="1:5" x14ac:dyDescent="0.35">
      <c r="A1548" s="107" t="s">
        <v>79</v>
      </c>
      <c r="B1548" s="107" t="s">
        <v>328</v>
      </c>
      <c r="C1548" s="110">
        <v>11</v>
      </c>
      <c r="D1548" s="109">
        <v>709.23034003936436</v>
      </c>
      <c r="E1548" s="109">
        <v>12974.30455609958</v>
      </c>
    </row>
    <row r="1549" spans="1:5" x14ac:dyDescent="0.35">
      <c r="A1549" s="107" t="s">
        <v>79</v>
      </c>
      <c r="B1549" s="107" t="s">
        <v>328</v>
      </c>
      <c r="C1549" s="110">
        <v>12</v>
      </c>
      <c r="D1549" s="109">
        <v>741.41231045410063</v>
      </c>
      <c r="E1549" s="109">
        <v>16676.675091944831</v>
      </c>
    </row>
    <row r="1550" spans="1:5" x14ac:dyDescent="0.35">
      <c r="A1550" s="107" t="s">
        <v>79</v>
      </c>
      <c r="B1550" s="107" t="s">
        <v>327</v>
      </c>
      <c r="C1550" s="110">
        <v>1</v>
      </c>
      <c r="D1550" s="109">
        <v>621.16673670161458</v>
      </c>
      <c r="E1550" s="109">
        <v>47462.999535870898</v>
      </c>
    </row>
    <row r="1551" spans="1:5" x14ac:dyDescent="0.35">
      <c r="A1551" s="107" t="s">
        <v>79</v>
      </c>
      <c r="B1551" s="107" t="s">
        <v>327</v>
      </c>
      <c r="C1551" s="110">
        <v>2</v>
      </c>
      <c r="D1551" s="109">
        <v>567.95380780040853</v>
      </c>
      <c r="E1551" s="109">
        <v>40960.985878551372</v>
      </c>
    </row>
    <row r="1552" spans="1:5" x14ac:dyDescent="0.35">
      <c r="A1552" s="107" t="s">
        <v>79</v>
      </c>
      <c r="B1552" s="107" t="s">
        <v>327</v>
      </c>
      <c r="C1552" s="110">
        <v>3</v>
      </c>
      <c r="D1552" s="109">
        <v>594.35702207785152</v>
      </c>
      <c r="E1552" s="109">
        <v>46558.796308693563</v>
      </c>
    </row>
    <row r="1553" spans="1:5" x14ac:dyDescent="0.35">
      <c r="A1553" s="107" t="s">
        <v>79</v>
      </c>
      <c r="B1553" s="107" t="s">
        <v>327</v>
      </c>
      <c r="C1553" s="110">
        <v>4</v>
      </c>
      <c r="D1553" s="109">
        <v>353.40850675300032</v>
      </c>
      <c r="E1553" s="109">
        <v>27124.203192934601</v>
      </c>
    </row>
    <row r="1554" spans="1:5" x14ac:dyDescent="0.35">
      <c r="A1554" s="107" t="s">
        <v>79</v>
      </c>
      <c r="B1554" s="107" t="s">
        <v>327</v>
      </c>
      <c r="C1554" s="110">
        <v>5</v>
      </c>
      <c r="D1554" s="109">
        <v>173.63874757609011</v>
      </c>
      <c r="E1554" s="109">
        <v>12226.293061162231</v>
      </c>
    </row>
    <row r="1555" spans="1:5" x14ac:dyDescent="0.35">
      <c r="A1555" s="107" t="s">
        <v>79</v>
      </c>
      <c r="B1555" s="107" t="s">
        <v>327</v>
      </c>
      <c r="C1555" s="110">
        <v>6</v>
      </c>
      <c r="D1555" s="109">
        <v>175.77209142884161</v>
      </c>
      <c r="E1555" s="109">
        <v>11407.69947105746</v>
      </c>
    </row>
    <row r="1556" spans="1:5" x14ac:dyDescent="0.35">
      <c r="A1556" s="107" t="s">
        <v>79</v>
      </c>
      <c r="B1556" s="107" t="s">
        <v>327</v>
      </c>
      <c r="C1556" s="110">
        <v>7</v>
      </c>
      <c r="D1556" s="109">
        <v>258.38335939447711</v>
      </c>
      <c r="E1556" s="109">
        <v>15847.729530083099</v>
      </c>
    </row>
    <row r="1557" spans="1:5" x14ac:dyDescent="0.35">
      <c r="A1557" s="107" t="s">
        <v>79</v>
      </c>
      <c r="B1557" s="107" t="s">
        <v>327</v>
      </c>
      <c r="C1557" s="110">
        <v>8</v>
      </c>
      <c r="D1557" s="109">
        <v>376.75765601820422</v>
      </c>
      <c r="E1557" s="109">
        <v>21768.95046957818</v>
      </c>
    </row>
    <row r="1558" spans="1:5" x14ac:dyDescent="0.35">
      <c r="A1558" s="107" t="s">
        <v>79</v>
      </c>
      <c r="B1558" s="107" t="s">
        <v>327</v>
      </c>
      <c r="C1558" s="110">
        <v>9</v>
      </c>
      <c r="D1558" s="109">
        <v>411.52591344434228</v>
      </c>
      <c r="E1558" s="109">
        <v>20232.457155922079</v>
      </c>
    </row>
    <row r="1559" spans="1:5" x14ac:dyDescent="0.35">
      <c r="A1559" s="107" t="s">
        <v>79</v>
      </c>
      <c r="B1559" s="107" t="s">
        <v>327</v>
      </c>
      <c r="C1559" s="110">
        <v>10</v>
      </c>
      <c r="D1559" s="109">
        <v>398.32487741767778</v>
      </c>
      <c r="E1559" s="109">
        <v>6444.942732076056</v>
      </c>
    </row>
    <row r="1560" spans="1:5" x14ac:dyDescent="0.35">
      <c r="A1560" s="107" t="s">
        <v>79</v>
      </c>
      <c r="B1560" s="107" t="s">
        <v>327</v>
      </c>
      <c r="C1560" s="110">
        <v>11</v>
      </c>
      <c r="D1560" s="109">
        <v>475.39691109449569</v>
      </c>
      <c r="E1560" s="109">
        <v>8607.0934639588741</v>
      </c>
    </row>
    <row r="1561" spans="1:5" x14ac:dyDescent="0.35">
      <c r="A1561" s="107" t="s">
        <v>79</v>
      </c>
      <c r="B1561" s="107" t="s">
        <v>327</v>
      </c>
      <c r="C1561" s="110">
        <v>12</v>
      </c>
      <c r="D1561" s="109">
        <v>647.66443694732357</v>
      </c>
      <c r="E1561" s="109">
        <v>13574.47506315108</v>
      </c>
    </row>
    <row r="1562" spans="1:5" x14ac:dyDescent="0.35">
      <c r="A1562" s="107" t="s">
        <v>79</v>
      </c>
      <c r="B1562" s="107" t="s">
        <v>326</v>
      </c>
      <c r="C1562" s="110">
        <v>1</v>
      </c>
      <c r="D1562" s="109">
        <v>559.05006303145376</v>
      </c>
      <c r="E1562" s="109">
        <v>42716.699582283873</v>
      </c>
    </row>
    <row r="1563" spans="1:5" x14ac:dyDescent="0.35">
      <c r="A1563" s="107" t="s">
        <v>79</v>
      </c>
      <c r="B1563" s="107" t="s">
        <v>326</v>
      </c>
      <c r="C1563" s="110">
        <v>2</v>
      </c>
      <c r="D1563" s="109">
        <v>511.15842702036781</v>
      </c>
      <c r="E1563" s="109">
        <v>36864.887290696242</v>
      </c>
    </row>
    <row r="1564" spans="1:5" x14ac:dyDescent="0.35">
      <c r="A1564" s="107" t="s">
        <v>79</v>
      </c>
      <c r="B1564" s="107" t="s">
        <v>326</v>
      </c>
      <c r="C1564" s="110">
        <v>3</v>
      </c>
      <c r="D1564" s="109">
        <v>534.92131987006621</v>
      </c>
      <c r="E1564" s="109">
        <v>41902.916677824192</v>
      </c>
    </row>
    <row r="1565" spans="1:5" x14ac:dyDescent="0.35">
      <c r="A1565" s="107" t="s">
        <v>79</v>
      </c>
      <c r="B1565" s="107" t="s">
        <v>326</v>
      </c>
      <c r="C1565" s="110">
        <v>4</v>
      </c>
      <c r="D1565" s="109">
        <v>318.06765607770041</v>
      </c>
      <c r="E1565" s="109">
        <v>24411.782873641161</v>
      </c>
    </row>
    <row r="1566" spans="1:5" x14ac:dyDescent="0.35">
      <c r="A1566" s="107" t="s">
        <v>79</v>
      </c>
      <c r="B1566" s="107" t="s">
        <v>326</v>
      </c>
      <c r="C1566" s="110">
        <v>5</v>
      </c>
      <c r="D1566" s="109">
        <v>156.2748728184811</v>
      </c>
      <c r="E1566" s="109">
        <v>11003.663755046009</v>
      </c>
    </row>
    <row r="1567" spans="1:5" x14ac:dyDescent="0.35">
      <c r="A1567" s="107" t="s">
        <v>79</v>
      </c>
      <c r="B1567" s="107" t="s">
        <v>326</v>
      </c>
      <c r="C1567" s="110">
        <v>6</v>
      </c>
      <c r="D1567" s="109">
        <v>158.19488228595739</v>
      </c>
      <c r="E1567" s="109">
        <v>10266.929523951711</v>
      </c>
    </row>
    <row r="1568" spans="1:5" x14ac:dyDescent="0.35">
      <c r="A1568" s="107" t="s">
        <v>79</v>
      </c>
      <c r="B1568" s="107" t="s">
        <v>326</v>
      </c>
      <c r="C1568" s="110">
        <v>7</v>
      </c>
      <c r="D1568" s="109">
        <v>232.54502345502991</v>
      </c>
      <c r="E1568" s="109">
        <v>14262.95657707483</v>
      </c>
    </row>
    <row r="1569" spans="1:5" x14ac:dyDescent="0.35">
      <c r="A1569" s="107" t="s">
        <v>79</v>
      </c>
      <c r="B1569" s="107" t="s">
        <v>326</v>
      </c>
      <c r="C1569" s="110">
        <v>8</v>
      </c>
      <c r="D1569" s="109">
        <v>339.08189041638462</v>
      </c>
      <c r="E1569" s="109">
        <v>19592.055422620411</v>
      </c>
    </row>
    <row r="1570" spans="1:5" x14ac:dyDescent="0.35">
      <c r="A1570" s="107" t="s">
        <v>79</v>
      </c>
      <c r="B1570" s="107" t="s">
        <v>326</v>
      </c>
      <c r="C1570" s="110">
        <v>9</v>
      </c>
      <c r="D1570" s="109">
        <v>370.37332209990819</v>
      </c>
      <c r="E1570" s="109">
        <v>18209.21144032988</v>
      </c>
    </row>
    <row r="1571" spans="1:5" x14ac:dyDescent="0.35">
      <c r="A1571" s="107" t="s">
        <v>79</v>
      </c>
      <c r="B1571" s="107" t="s">
        <v>326</v>
      </c>
      <c r="C1571" s="110">
        <v>10</v>
      </c>
      <c r="D1571" s="109">
        <v>371.16501621592721</v>
      </c>
      <c r="E1571" s="109">
        <v>5800.4484588684427</v>
      </c>
    </row>
    <row r="1572" spans="1:5" x14ac:dyDescent="0.35">
      <c r="A1572" s="107" t="s">
        <v>79</v>
      </c>
      <c r="B1572" s="107" t="s">
        <v>326</v>
      </c>
      <c r="C1572" s="110">
        <v>11</v>
      </c>
      <c r="D1572" s="109">
        <v>427.05884541046152</v>
      </c>
      <c r="E1572" s="109">
        <v>7746.3841175629932</v>
      </c>
    </row>
    <row r="1573" spans="1:5" x14ac:dyDescent="0.35">
      <c r="A1573" s="107" t="s">
        <v>79</v>
      </c>
      <c r="B1573" s="107" t="s">
        <v>326</v>
      </c>
      <c r="C1573" s="110">
        <v>12</v>
      </c>
      <c r="D1573" s="109">
        <v>581.74737621962208</v>
      </c>
      <c r="E1573" s="109">
        <v>12217.027556835979</v>
      </c>
    </row>
    <row r="1574" spans="1:5" x14ac:dyDescent="0.35">
      <c r="A1574" s="107" t="s">
        <v>79</v>
      </c>
      <c r="B1574" s="107" t="s">
        <v>325</v>
      </c>
      <c r="C1574" s="110">
        <v>1</v>
      </c>
      <c r="D1574" s="109">
        <v>762.95403430054773</v>
      </c>
      <c r="E1574" s="109">
        <v>58749.678198488313</v>
      </c>
    </row>
    <row r="1575" spans="1:5" x14ac:dyDescent="0.35">
      <c r="A1575" s="107" t="s">
        <v>79</v>
      </c>
      <c r="B1575" s="107" t="s">
        <v>325</v>
      </c>
      <c r="C1575" s="110">
        <v>2</v>
      </c>
      <c r="D1575" s="109">
        <v>515.7083041864197</v>
      </c>
      <c r="E1575" s="109">
        <v>38258.84541046989</v>
      </c>
    </row>
    <row r="1576" spans="1:5" x14ac:dyDescent="0.35">
      <c r="A1576" s="107" t="s">
        <v>79</v>
      </c>
      <c r="B1576" s="107" t="s">
        <v>325</v>
      </c>
      <c r="C1576" s="110">
        <v>3</v>
      </c>
      <c r="D1576" s="109">
        <v>508.40459032710157</v>
      </c>
      <c r="E1576" s="109">
        <v>39794.949998519543</v>
      </c>
    </row>
    <row r="1577" spans="1:5" x14ac:dyDescent="0.35">
      <c r="A1577" s="107" t="s">
        <v>79</v>
      </c>
      <c r="B1577" s="107" t="s">
        <v>325</v>
      </c>
      <c r="C1577" s="110">
        <v>4</v>
      </c>
      <c r="D1577" s="109">
        <v>391.42331137065929</v>
      </c>
      <c r="E1577" s="109">
        <v>29787.877551596379</v>
      </c>
    </row>
    <row r="1578" spans="1:5" x14ac:dyDescent="0.35">
      <c r="A1578" s="107" t="s">
        <v>79</v>
      </c>
      <c r="B1578" s="107" t="s">
        <v>325</v>
      </c>
      <c r="C1578" s="110">
        <v>5</v>
      </c>
      <c r="D1578" s="109">
        <v>292.97608581207697</v>
      </c>
      <c r="E1578" s="109">
        <v>20658.19320530639</v>
      </c>
    </row>
    <row r="1579" spans="1:5" x14ac:dyDescent="0.35">
      <c r="A1579" s="107" t="s">
        <v>79</v>
      </c>
      <c r="B1579" s="107" t="s">
        <v>325</v>
      </c>
      <c r="C1579" s="110">
        <v>6</v>
      </c>
      <c r="D1579" s="109">
        <v>184.8062019986294</v>
      </c>
      <c r="E1579" s="109">
        <v>11837.61623617144</v>
      </c>
    </row>
    <row r="1580" spans="1:5" x14ac:dyDescent="0.35">
      <c r="A1580" s="107" t="s">
        <v>79</v>
      </c>
      <c r="B1580" s="107" t="s">
        <v>325</v>
      </c>
      <c r="C1580" s="110">
        <v>7</v>
      </c>
      <c r="D1580" s="109">
        <v>268.04057464545559</v>
      </c>
      <c r="E1580" s="109">
        <v>16565.70135864041</v>
      </c>
    </row>
    <row r="1581" spans="1:5" x14ac:dyDescent="0.35">
      <c r="A1581" s="107" t="s">
        <v>79</v>
      </c>
      <c r="B1581" s="107" t="s">
        <v>325</v>
      </c>
      <c r="C1581" s="110">
        <v>8</v>
      </c>
      <c r="D1581" s="109">
        <v>390.93447930424458</v>
      </c>
      <c r="E1581" s="109">
        <v>23497.923924157119</v>
      </c>
    </row>
    <row r="1582" spans="1:5" x14ac:dyDescent="0.35">
      <c r="A1582" s="107" t="s">
        <v>79</v>
      </c>
      <c r="B1582" s="107" t="s">
        <v>325</v>
      </c>
      <c r="C1582" s="110">
        <v>9</v>
      </c>
      <c r="D1582" s="109">
        <v>515.285856998349</v>
      </c>
      <c r="E1582" s="109">
        <v>27536.246034660249</v>
      </c>
    </row>
    <row r="1583" spans="1:5" x14ac:dyDescent="0.35">
      <c r="A1583" s="107" t="s">
        <v>79</v>
      </c>
      <c r="B1583" s="107" t="s">
        <v>325</v>
      </c>
      <c r="C1583" s="110">
        <v>10</v>
      </c>
      <c r="D1583" s="109">
        <v>676.41540257264978</v>
      </c>
      <c r="E1583" s="109">
        <v>10872.66694615821</v>
      </c>
    </row>
    <row r="1584" spans="1:5" x14ac:dyDescent="0.35">
      <c r="A1584" s="107" t="s">
        <v>79</v>
      </c>
      <c r="B1584" s="107" t="s">
        <v>325</v>
      </c>
      <c r="C1584" s="110">
        <v>11</v>
      </c>
      <c r="D1584" s="109">
        <v>693.94535030723421</v>
      </c>
      <c r="E1584" s="109">
        <v>14255.047767552151</v>
      </c>
    </row>
    <row r="1585" spans="1:5" x14ac:dyDescent="0.35">
      <c r="A1585" s="107" t="s">
        <v>79</v>
      </c>
      <c r="B1585" s="107" t="s">
        <v>325</v>
      </c>
      <c r="C1585" s="110">
        <v>12</v>
      </c>
      <c r="D1585" s="109">
        <v>792.34966045963688</v>
      </c>
      <c r="E1585" s="109">
        <v>18972.34270093928</v>
      </c>
    </row>
    <row r="1586" spans="1:5" x14ac:dyDescent="0.35">
      <c r="A1586" s="107" t="s">
        <v>79</v>
      </c>
      <c r="B1586" s="107" t="s">
        <v>324</v>
      </c>
      <c r="C1586" s="110">
        <v>1</v>
      </c>
      <c r="D1586" s="109">
        <v>455.10453746747208</v>
      </c>
      <c r="E1586" s="109">
        <v>34613.372727377027</v>
      </c>
    </row>
    <row r="1587" spans="1:5" x14ac:dyDescent="0.35">
      <c r="A1587" s="107" t="s">
        <v>79</v>
      </c>
      <c r="B1587" s="107" t="s">
        <v>324</v>
      </c>
      <c r="C1587" s="110">
        <v>2</v>
      </c>
      <c r="D1587" s="109">
        <v>567.93483082031969</v>
      </c>
      <c r="E1587" s="109">
        <v>41730.207108831433</v>
      </c>
    </row>
    <row r="1588" spans="1:5" x14ac:dyDescent="0.35">
      <c r="A1588" s="107" t="s">
        <v>79</v>
      </c>
      <c r="B1588" s="107" t="s">
        <v>324</v>
      </c>
      <c r="C1588" s="110">
        <v>3</v>
      </c>
      <c r="D1588" s="109">
        <v>410.21070360398397</v>
      </c>
      <c r="E1588" s="109">
        <v>32239.272514939879</v>
      </c>
    </row>
    <row r="1589" spans="1:5" x14ac:dyDescent="0.35">
      <c r="A1589" s="107" t="s">
        <v>79</v>
      </c>
      <c r="B1589" s="107" t="s">
        <v>324</v>
      </c>
      <c r="C1589" s="110">
        <v>4</v>
      </c>
      <c r="D1589" s="109">
        <v>375.11526874064009</v>
      </c>
      <c r="E1589" s="109">
        <v>28550.465914640568</v>
      </c>
    </row>
    <row r="1590" spans="1:5" x14ac:dyDescent="0.35">
      <c r="A1590" s="107" t="s">
        <v>79</v>
      </c>
      <c r="B1590" s="107" t="s">
        <v>324</v>
      </c>
      <c r="C1590" s="110">
        <v>5</v>
      </c>
      <c r="D1590" s="109">
        <v>261.67038465212983</v>
      </c>
      <c r="E1590" s="109">
        <v>19041.305743146469</v>
      </c>
    </row>
    <row r="1591" spans="1:5" x14ac:dyDescent="0.35">
      <c r="A1591" s="107" t="s">
        <v>79</v>
      </c>
      <c r="B1591" s="107" t="s">
        <v>324</v>
      </c>
      <c r="C1591" s="110">
        <v>6</v>
      </c>
      <c r="D1591" s="109">
        <v>135.78286053918379</v>
      </c>
      <c r="E1591" s="109">
        <v>9136.8430693915507</v>
      </c>
    </row>
    <row r="1592" spans="1:5" x14ac:dyDescent="0.35">
      <c r="A1592" s="107" t="s">
        <v>79</v>
      </c>
      <c r="B1592" s="107" t="s">
        <v>324</v>
      </c>
      <c r="C1592" s="110">
        <v>7</v>
      </c>
      <c r="D1592" s="109">
        <v>176.4915253663392</v>
      </c>
      <c r="E1592" s="109">
        <v>11459.07547175617</v>
      </c>
    </row>
    <row r="1593" spans="1:5" x14ac:dyDescent="0.35">
      <c r="A1593" s="107" t="s">
        <v>79</v>
      </c>
      <c r="B1593" s="107" t="s">
        <v>324</v>
      </c>
      <c r="C1593" s="110">
        <v>8</v>
      </c>
      <c r="D1593" s="109">
        <v>394.97707892822439</v>
      </c>
      <c r="E1593" s="109">
        <v>24774.28508246809</v>
      </c>
    </row>
    <row r="1594" spans="1:5" x14ac:dyDescent="0.35">
      <c r="A1594" s="107" t="s">
        <v>79</v>
      </c>
      <c r="B1594" s="107" t="s">
        <v>324</v>
      </c>
      <c r="C1594" s="110">
        <v>9</v>
      </c>
      <c r="D1594" s="109">
        <v>494.23149602841471</v>
      </c>
      <c r="E1594" s="109">
        <v>26407.205845644661</v>
      </c>
    </row>
    <row r="1595" spans="1:5" x14ac:dyDescent="0.35">
      <c r="A1595" s="107" t="s">
        <v>79</v>
      </c>
      <c r="B1595" s="107" t="s">
        <v>324</v>
      </c>
      <c r="C1595" s="110">
        <v>10</v>
      </c>
      <c r="D1595" s="109">
        <v>652.29533862412188</v>
      </c>
      <c r="E1595" s="109">
        <v>11054.42185052817</v>
      </c>
    </row>
    <row r="1596" spans="1:5" x14ac:dyDescent="0.35">
      <c r="A1596" s="107" t="s">
        <v>79</v>
      </c>
      <c r="B1596" s="107" t="s">
        <v>324</v>
      </c>
      <c r="C1596" s="110">
        <v>11</v>
      </c>
      <c r="D1596" s="109">
        <v>461.99570300078949</v>
      </c>
      <c r="E1596" s="109">
        <v>8870.5706458547174</v>
      </c>
    </row>
    <row r="1597" spans="1:5" x14ac:dyDescent="0.35">
      <c r="A1597" s="107" t="s">
        <v>79</v>
      </c>
      <c r="B1597" s="107" t="s">
        <v>324</v>
      </c>
      <c r="C1597" s="110">
        <v>12</v>
      </c>
      <c r="D1597" s="109">
        <v>506.53746182687689</v>
      </c>
      <c r="E1597" s="109">
        <v>11974.686585396301</v>
      </c>
    </row>
    <row r="1598" spans="1:5" x14ac:dyDescent="0.35">
      <c r="A1598" s="107" t="s">
        <v>79</v>
      </c>
      <c r="B1598" s="107" t="s">
        <v>323</v>
      </c>
      <c r="C1598" s="110">
        <v>1</v>
      </c>
      <c r="D1598" s="109">
        <v>611.42960120354803</v>
      </c>
      <c r="E1598" s="109">
        <v>43281.137280745163</v>
      </c>
    </row>
    <row r="1599" spans="1:5" x14ac:dyDescent="0.35">
      <c r="A1599" s="107" t="s">
        <v>79</v>
      </c>
      <c r="B1599" s="107" t="s">
        <v>323</v>
      </c>
      <c r="C1599" s="110">
        <v>2</v>
      </c>
      <c r="D1599" s="109">
        <v>502.22296443533872</v>
      </c>
      <c r="E1599" s="109">
        <v>34025.568278273036</v>
      </c>
    </row>
    <row r="1600" spans="1:5" x14ac:dyDescent="0.35">
      <c r="A1600" s="107" t="s">
        <v>79</v>
      </c>
      <c r="B1600" s="107" t="s">
        <v>323</v>
      </c>
      <c r="C1600" s="110">
        <v>3</v>
      </c>
      <c r="D1600" s="109">
        <v>260.71017434155482</v>
      </c>
      <c r="E1600" s="109">
        <v>18457.273881049769</v>
      </c>
    </row>
    <row r="1601" spans="1:5" x14ac:dyDescent="0.35">
      <c r="A1601" s="107" t="s">
        <v>79</v>
      </c>
      <c r="B1601" s="107" t="s">
        <v>323</v>
      </c>
      <c r="C1601" s="110">
        <v>4</v>
      </c>
      <c r="D1601" s="109">
        <v>346.17540643088847</v>
      </c>
      <c r="E1601" s="109">
        <v>23996.701291261081</v>
      </c>
    </row>
    <row r="1602" spans="1:5" x14ac:dyDescent="0.35">
      <c r="A1602" s="107" t="s">
        <v>79</v>
      </c>
      <c r="B1602" s="107" t="s">
        <v>323</v>
      </c>
      <c r="C1602" s="110">
        <v>5</v>
      </c>
      <c r="D1602" s="109">
        <v>172.72822901883831</v>
      </c>
      <c r="E1602" s="109">
        <v>11423.04634784392</v>
      </c>
    </row>
    <row r="1603" spans="1:5" x14ac:dyDescent="0.35">
      <c r="A1603" s="107" t="s">
        <v>79</v>
      </c>
      <c r="B1603" s="107" t="s">
        <v>323</v>
      </c>
      <c r="C1603" s="110">
        <v>6</v>
      </c>
      <c r="D1603" s="109">
        <v>114.168077608846</v>
      </c>
      <c r="E1603" s="109">
        <v>7105.2107716545588</v>
      </c>
    </row>
    <row r="1604" spans="1:5" x14ac:dyDescent="0.35">
      <c r="A1604" s="107" t="s">
        <v>79</v>
      </c>
      <c r="B1604" s="107" t="s">
        <v>323</v>
      </c>
      <c r="C1604" s="110">
        <v>7</v>
      </c>
      <c r="D1604" s="109">
        <v>165.73358037280639</v>
      </c>
      <c r="E1604" s="109">
        <v>10082.003051959429</v>
      </c>
    </row>
    <row r="1605" spans="1:5" x14ac:dyDescent="0.35">
      <c r="A1605" s="107" t="s">
        <v>79</v>
      </c>
      <c r="B1605" s="107" t="s">
        <v>323</v>
      </c>
      <c r="C1605" s="110">
        <v>8</v>
      </c>
      <c r="D1605" s="109">
        <v>356.58559610247482</v>
      </c>
      <c r="E1605" s="109">
        <v>20961.580114044322</v>
      </c>
    </row>
    <row r="1606" spans="1:5" x14ac:dyDescent="0.35">
      <c r="A1606" s="107" t="s">
        <v>79</v>
      </c>
      <c r="B1606" s="107" t="s">
        <v>323</v>
      </c>
      <c r="C1606" s="110">
        <v>9</v>
      </c>
      <c r="D1606" s="109">
        <v>404.6400037536477</v>
      </c>
      <c r="E1606" s="109">
        <v>21081.750715908151</v>
      </c>
    </row>
    <row r="1607" spans="1:5" x14ac:dyDescent="0.35">
      <c r="A1607" s="107" t="s">
        <v>79</v>
      </c>
      <c r="B1607" s="107" t="s">
        <v>323</v>
      </c>
      <c r="C1607" s="110">
        <v>10</v>
      </c>
      <c r="D1607" s="109">
        <v>311.46810707683159</v>
      </c>
      <c r="E1607" s="109">
        <v>5346.4511585532273</v>
      </c>
    </row>
    <row r="1608" spans="1:5" x14ac:dyDescent="0.35">
      <c r="A1608" s="107" t="s">
        <v>79</v>
      </c>
      <c r="B1608" s="107" t="s">
        <v>323</v>
      </c>
      <c r="C1608" s="110">
        <v>11</v>
      </c>
      <c r="D1608" s="109">
        <v>478.81089112066871</v>
      </c>
      <c r="E1608" s="109">
        <v>10340.033379182199</v>
      </c>
    </row>
    <row r="1609" spans="1:5" x14ac:dyDescent="0.35">
      <c r="A1609" s="107" t="s">
        <v>79</v>
      </c>
      <c r="B1609" s="107" t="s">
        <v>323</v>
      </c>
      <c r="C1609" s="110">
        <v>12</v>
      </c>
      <c r="D1609" s="109">
        <v>584.68298663007624</v>
      </c>
      <c r="E1609" s="109">
        <v>15307.04384260028</v>
      </c>
    </row>
    <row r="1610" spans="1:5" x14ac:dyDescent="0.35">
      <c r="A1610" s="107" t="s">
        <v>79</v>
      </c>
      <c r="B1610" s="107" t="s">
        <v>322</v>
      </c>
      <c r="C1610" s="110">
        <v>1</v>
      </c>
      <c r="D1610" s="109">
        <v>16019.046347005091</v>
      </c>
      <c r="E1610" s="109">
        <v>754413.36169205583</v>
      </c>
    </row>
    <row r="1611" spans="1:5" x14ac:dyDescent="0.35">
      <c r="A1611" s="107" t="s">
        <v>79</v>
      </c>
      <c r="B1611" s="107" t="s">
        <v>322</v>
      </c>
      <c r="C1611" s="110">
        <v>2</v>
      </c>
      <c r="D1611" s="109">
        <v>13762.2321586207</v>
      </c>
      <c r="E1611" s="109">
        <v>723310.22161395615</v>
      </c>
    </row>
    <row r="1612" spans="1:5" x14ac:dyDescent="0.35">
      <c r="A1612" s="107" t="s">
        <v>79</v>
      </c>
      <c r="B1612" s="107" t="s">
        <v>322</v>
      </c>
      <c r="C1612" s="110">
        <v>3</v>
      </c>
      <c r="D1612" s="109">
        <v>14049.450395316841</v>
      </c>
      <c r="E1612" s="109">
        <v>842423.23213184834</v>
      </c>
    </row>
    <row r="1613" spans="1:5" x14ac:dyDescent="0.35">
      <c r="A1613" s="107" t="s">
        <v>79</v>
      </c>
      <c r="B1613" s="107" t="s">
        <v>322</v>
      </c>
      <c r="C1613" s="110">
        <v>4</v>
      </c>
      <c r="D1613" s="109">
        <v>11685.18300472686</v>
      </c>
      <c r="E1613" s="109">
        <v>690116.43596462708</v>
      </c>
    </row>
    <row r="1614" spans="1:5" x14ac:dyDescent="0.35">
      <c r="A1614" s="107" t="s">
        <v>79</v>
      </c>
      <c r="B1614" s="107" t="s">
        <v>322</v>
      </c>
      <c r="C1614" s="110">
        <v>5</v>
      </c>
      <c r="D1614" s="109">
        <v>10341.98284265214</v>
      </c>
      <c r="E1614" s="109">
        <v>684608.96175749041</v>
      </c>
    </row>
    <row r="1615" spans="1:5" x14ac:dyDescent="0.35">
      <c r="A1615" s="107" t="s">
        <v>79</v>
      </c>
      <c r="B1615" s="107" t="s">
        <v>322</v>
      </c>
      <c r="C1615" s="110">
        <v>6</v>
      </c>
      <c r="D1615" s="109">
        <v>8959.9629514933113</v>
      </c>
      <c r="E1615" s="109">
        <v>586121.6480461543</v>
      </c>
    </row>
    <row r="1616" spans="1:5" x14ac:dyDescent="0.35">
      <c r="A1616" s="107" t="s">
        <v>79</v>
      </c>
      <c r="B1616" s="107" t="s">
        <v>322</v>
      </c>
      <c r="C1616" s="110">
        <v>7</v>
      </c>
      <c r="D1616" s="109">
        <v>9854.154204105902</v>
      </c>
      <c r="E1616" s="109">
        <v>389148.10069402843</v>
      </c>
    </row>
    <row r="1617" spans="1:5" x14ac:dyDescent="0.35">
      <c r="A1617" s="107" t="s">
        <v>79</v>
      </c>
      <c r="B1617" s="107" t="s">
        <v>322</v>
      </c>
      <c r="C1617" s="110">
        <v>8</v>
      </c>
      <c r="D1617" s="109">
        <v>11469.12315043009</v>
      </c>
      <c r="E1617" s="109">
        <v>220694.1867006697</v>
      </c>
    </row>
    <row r="1618" spans="1:5" x14ac:dyDescent="0.35">
      <c r="A1618" s="107" t="s">
        <v>79</v>
      </c>
      <c r="B1618" s="107" t="s">
        <v>322</v>
      </c>
      <c r="C1618" s="110">
        <v>9</v>
      </c>
      <c r="D1618" s="109">
        <v>13432.280101679011</v>
      </c>
      <c r="E1618" s="109">
        <v>176584.79880377991</v>
      </c>
    </row>
    <row r="1619" spans="1:5" x14ac:dyDescent="0.35">
      <c r="A1619" s="107" t="s">
        <v>79</v>
      </c>
      <c r="B1619" s="107" t="s">
        <v>322</v>
      </c>
      <c r="C1619" s="110">
        <v>10</v>
      </c>
      <c r="D1619" s="109">
        <v>14364.83040539327</v>
      </c>
      <c r="E1619" s="109">
        <v>101469.3204428295</v>
      </c>
    </row>
    <row r="1620" spans="1:5" x14ac:dyDescent="0.35">
      <c r="A1620" s="107" t="s">
        <v>79</v>
      </c>
      <c r="B1620" s="107" t="s">
        <v>322</v>
      </c>
      <c r="C1620" s="110">
        <v>11</v>
      </c>
      <c r="D1620" s="109">
        <v>15045.61513654438</v>
      </c>
      <c r="E1620" s="109">
        <v>132163.01486845949</v>
      </c>
    </row>
    <row r="1621" spans="1:5" x14ac:dyDescent="0.35">
      <c r="A1621" s="107" t="s">
        <v>79</v>
      </c>
      <c r="B1621" s="107" t="s">
        <v>322</v>
      </c>
      <c r="C1621" s="110">
        <v>12</v>
      </c>
      <c r="D1621" s="109">
        <v>16389.760475348048</v>
      </c>
      <c r="E1621" s="109">
        <v>170399.36225520811</v>
      </c>
    </row>
    <row r="1622" spans="1:5" x14ac:dyDescent="0.35">
      <c r="A1622" s="107" t="s">
        <v>79</v>
      </c>
      <c r="B1622" s="107" t="s">
        <v>40</v>
      </c>
      <c r="C1622" s="110">
        <v>1</v>
      </c>
      <c r="D1622" s="109">
        <v>0</v>
      </c>
      <c r="E1622" s="109">
        <v>0</v>
      </c>
    </row>
    <row r="1623" spans="1:5" x14ac:dyDescent="0.35">
      <c r="A1623" s="107" t="s">
        <v>79</v>
      </c>
      <c r="B1623" s="107" t="s">
        <v>40</v>
      </c>
      <c r="C1623" s="110">
        <v>2</v>
      </c>
      <c r="D1623" s="109">
        <v>0</v>
      </c>
      <c r="E1623" s="109">
        <v>0</v>
      </c>
    </row>
    <row r="1624" spans="1:5" x14ac:dyDescent="0.35">
      <c r="A1624" s="107" t="s">
        <v>79</v>
      </c>
      <c r="B1624" s="107" t="s">
        <v>40</v>
      </c>
      <c r="C1624" s="110">
        <v>3</v>
      </c>
      <c r="D1624" s="109">
        <v>0</v>
      </c>
      <c r="E1624" s="109">
        <v>0</v>
      </c>
    </row>
    <row r="1625" spans="1:5" x14ac:dyDescent="0.35">
      <c r="A1625" s="107" t="s">
        <v>79</v>
      </c>
      <c r="B1625" s="107" t="s">
        <v>40</v>
      </c>
      <c r="C1625" s="110">
        <v>4</v>
      </c>
      <c r="D1625" s="109">
        <v>0</v>
      </c>
      <c r="E1625" s="109">
        <v>0</v>
      </c>
    </row>
    <row r="1626" spans="1:5" x14ac:dyDescent="0.35">
      <c r="A1626" s="107" t="s">
        <v>79</v>
      </c>
      <c r="B1626" s="107" t="s">
        <v>40</v>
      </c>
      <c r="C1626" s="110">
        <v>5</v>
      </c>
      <c r="D1626" s="109">
        <v>0</v>
      </c>
      <c r="E1626" s="109">
        <v>0</v>
      </c>
    </row>
    <row r="1627" spans="1:5" x14ac:dyDescent="0.35">
      <c r="A1627" s="107" t="s">
        <v>79</v>
      </c>
      <c r="B1627" s="107" t="s">
        <v>40</v>
      </c>
      <c r="C1627" s="110">
        <v>6</v>
      </c>
      <c r="D1627" s="109">
        <v>0</v>
      </c>
      <c r="E1627" s="109">
        <v>0</v>
      </c>
    </row>
    <row r="1628" spans="1:5" x14ac:dyDescent="0.35">
      <c r="A1628" s="107" t="s">
        <v>79</v>
      </c>
      <c r="B1628" s="107" t="s">
        <v>40</v>
      </c>
      <c r="C1628" s="110">
        <v>7</v>
      </c>
      <c r="D1628" s="109">
        <v>0</v>
      </c>
      <c r="E1628" s="109">
        <v>0</v>
      </c>
    </row>
    <row r="1629" spans="1:5" x14ac:dyDescent="0.35">
      <c r="A1629" s="107" t="s">
        <v>79</v>
      </c>
      <c r="B1629" s="107" t="s">
        <v>40</v>
      </c>
      <c r="C1629" s="110">
        <v>8</v>
      </c>
      <c r="D1629" s="109">
        <v>0</v>
      </c>
      <c r="E1629" s="109">
        <v>0</v>
      </c>
    </row>
    <row r="1630" spans="1:5" x14ac:dyDescent="0.35">
      <c r="A1630" s="107" t="s">
        <v>79</v>
      </c>
      <c r="B1630" s="107" t="s">
        <v>40</v>
      </c>
      <c r="C1630" s="110">
        <v>9</v>
      </c>
      <c r="D1630" s="109">
        <v>0</v>
      </c>
      <c r="E1630" s="109">
        <v>0</v>
      </c>
    </row>
    <row r="1631" spans="1:5" x14ac:dyDescent="0.35">
      <c r="A1631" s="107" t="s">
        <v>79</v>
      </c>
      <c r="B1631" s="107" t="s">
        <v>40</v>
      </c>
      <c r="C1631" s="110">
        <v>10</v>
      </c>
      <c r="D1631" s="109">
        <v>0</v>
      </c>
      <c r="E1631" s="109">
        <v>0</v>
      </c>
    </row>
    <row r="1632" spans="1:5" x14ac:dyDescent="0.35">
      <c r="A1632" s="107" t="s">
        <v>79</v>
      </c>
      <c r="B1632" s="107" t="s">
        <v>40</v>
      </c>
      <c r="C1632" s="110">
        <v>11</v>
      </c>
      <c r="D1632" s="109">
        <v>0</v>
      </c>
      <c r="E1632" s="109">
        <v>0</v>
      </c>
    </row>
    <row r="1633" spans="1:5" x14ac:dyDescent="0.35">
      <c r="A1633" s="107" t="s">
        <v>79</v>
      </c>
      <c r="B1633" s="107" t="s">
        <v>40</v>
      </c>
      <c r="C1633" s="110">
        <v>12</v>
      </c>
      <c r="D1633" s="109">
        <v>0</v>
      </c>
      <c r="E1633" s="109">
        <v>0</v>
      </c>
    </row>
    <row r="1634" spans="1:5" x14ac:dyDescent="0.35">
      <c r="A1634" s="107" t="s">
        <v>79</v>
      </c>
      <c r="B1634" s="107" t="s">
        <v>321</v>
      </c>
      <c r="C1634" s="110">
        <v>1</v>
      </c>
      <c r="D1634" s="109">
        <v>5.7599998414516476</v>
      </c>
      <c r="E1634" s="109">
        <v>372.45118289274137</v>
      </c>
    </row>
    <row r="1635" spans="1:5" x14ac:dyDescent="0.35">
      <c r="A1635" s="107" t="s">
        <v>79</v>
      </c>
      <c r="B1635" s="107" t="s">
        <v>321</v>
      </c>
      <c r="C1635" s="110">
        <v>2</v>
      </c>
      <c r="D1635" s="109">
        <v>72.479999709874264</v>
      </c>
      <c r="E1635" s="109">
        <v>7121.088875624152</v>
      </c>
    </row>
    <row r="1636" spans="1:5" x14ac:dyDescent="0.35">
      <c r="A1636" s="107" t="s">
        <v>79</v>
      </c>
      <c r="B1636" s="107" t="s">
        <v>321</v>
      </c>
      <c r="C1636" s="110">
        <v>3</v>
      </c>
      <c r="D1636" s="109">
        <v>58.080000616610043</v>
      </c>
      <c r="E1636" s="109">
        <v>5862.6298768812794</v>
      </c>
    </row>
    <row r="1637" spans="1:5" x14ac:dyDescent="0.35">
      <c r="A1637" s="107" t="s">
        <v>79</v>
      </c>
      <c r="B1637" s="107" t="s">
        <v>321</v>
      </c>
      <c r="C1637" s="110">
        <v>4</v>
      </c>
      <c r="D1637" s="109">
        <v>45.599999904632568</v>
      </c>
      <c r="E1637" s="109">
        <v>3871.878330600628</v>
      </c>
    </row>
    <row r="1638" spans="1:5" x14ac:dyDescent="0.35">
      <c r="A1638" s="107" t="s">
        <v>79</v>
      </c>
      <c r="B1638" s="107" t="s">
        <v>321</v>
      </c>
      <c r="C1638" s="110">
        <v>5</v>
      </c>
      <c r="D1638" s="109">
        <v>219.5999983847141</v>
      </c>
      <c r="E1638" s="109">
        <v>17509.963779917209</v>
      </c>
    </row>
    <row r="1639" spans="1:5" x14ac:dyDescent="0.35">
      <c r="A1639" s="107" t="s">
        <v>79</v>
      </c>
      <c r="B1639" s="107" t="s">
        <v>321</v>
      </c>
      <c r="C1639" s="110">
        <v>6</v>
      </c>
      <c r="D1639" s="109">
        <v>306.96000346541399</v>
      </c>
      <c r="E1639" s="109">
        <v>24274.61431548918</v>
      </c>
    </row>
    <row r="1640" spans="1:5" x14ac:dyDescent="0.35">
      <c r="A1640" s="107" t="s">
        <v>79</v>
      </c>
      <c r="B1640" s="107" t="s">
        <v>321</v>
      </c>
      <c r="C1640" s="110">
        <v>7</v>
      </c>
      <c r="D1640" s="109">
        <v>263.04000085592281</v>
      </c>
      <c r="E1640" s="109">
        <v>23566.078582365979</v>
      </c>
    </row>
    <row r="1641" spans="1:5" x14ac:dyDescent="0.35">
      <c r="A1641" s="107" t="s">
        <v>79</v>
      </c>
      <c r="B1641" s="107" t="s">
        <v>321</v>
      </c>
      <c r="C1641" s="110">
        <v>8</v>
      </c>
      <c r="D1641" s="109">
        <v>238.320000052452</v>
      </c>
      <c r="E1641" s="109">
        <v>18888.670122918771</v>
      </c>
    </row>
    <row r="1642" spans="1:5" x14ac:dyDescent="0.35">
      <c r="A1642" s="107" t="s">
        <v>79</v>
      </c>
      <c r="B1642" s="107" t="s">
        <v>321</v>
      </c>
      <c r="C1642" s="110">
        <v>9</v>
      </c>
      <c r="D1642" s="109">
        <v>171.11999696493149</v>
      </c>
      <c r="E1642" s="109">
        <v>15729.100481456609</v>
      </c>
    </row>
    <row r="1643" spans="1:5" x14ac:dyDescent="0.35">
      <c r="A1643" s="107" t="s">
        <v>79</v>
      </c>
      <c r="B1643" s="107" t="s">
        <v>321</v>
      </c>
      <c r="C1643" s="110">
        <v>10</v>
      </c>
      <c r="D1643" s="109">
        <v>81.279998186975746</v>
      </c>
      <c r="E1643" s="109">
        <v>6187.8011562828733</v>
      </c>
    </row>
    <row r="1644" spans="1:5" x14ac:dyDescent="0.35">
      <c r="A1644" s="107" t="s">
        <v>79</v>
      </c>
      <c r="B1644" s="107" t="s">
        <v>321</v>
      </c>
      <c r="C1644" s="110">
        <v>11</v>
      </c>
      <c r="D1644" s="109">
        <v>86.800001882016502</v>
      </c>
      <c r="E1644" s="109">
        <v>6598.0213555387027</v>
      </c>
    </row>
    <row r="1645" spans="1:5" x14ac:dyDescent="0.35">
      <c r="A1645" s="107" t="s">
        <v>79</v>
      </c>
      <c r="B1645" s="107" t="s">
        <v>321</v>
      </c>
      <c r="C1645" s="110">
        <v>12</v>
      </c>
      <c r="D1645" s="109">
        <v>84.920000523328724</v>
      </c>
      <c r="E1645" s="109">
        <v>7814.1323443879164</v>
      </c>
    </row>
    <row r="1646" spans="1:5" x14ac:dyDescent="0.35">
      <c r="A1646" s="107" t="s">
        <v>79</v>
      </c>
      <c r="B1646" s="107" t="s">
        <v>320</v>
      </c>
      <c r="C1646" s="110">
        <v>1</v>
      </c>
      <c r="D1646" s="109">
        <v>800.39999514818317</v>
      </c>
      <c r="E1646" s="109">
        <v>83290.598719022892</v>
      </c>
    </row>
    <row r="1647" spans="1:5" x14ac:dyDescent="0.35">
      <c r="A1647" s="107" t="s">
        <v>79</v>
      </c>
      <c r="B1647" s="107" t="s">
        <v>320</v>
      </c>
      <c r="C1647" s="110">
        <v>2</v>
      </c>
      <c r="D1647" s="109">
        <v>399.60000950098038</v>
      </c>
      <c r="E1647" s="109">
        <v>39601.835833747107</v>
      </c>
    </row>
    <row r="1648" spans="1:5" x14ac:dyDescent="0.35">
      <c r="A1648" s="107" t="s">
        <v>79</v>
      </c>
      <c r="B1648" s="107" t="s">
        <v>320</v>
      </c>
      <c r="C1648" s="110">
        <v>3</v>
      </c>
      <c r="D1648" s="109">
        <v>458.39998960494972</v>
      </c>
      <c r="E1648" s="109">
        <v>45632.769785107521</v>
      </c>
    </row>
    <row r="1649" spans="1:5" x14ac:dyDescent="0.35">
      <c r="A1649" s="107" t="s">
        <v>79</v>
      </c>
      <c r="B1649" s="107" t="s">
        <v>320</v>
      </c>
      <c r="C1649" s="110">
        <v>4</v>
      </c>
      <c r="D1649" s="109">
        <v>1339.239980220794</v>
      </c>
      <c r="E1649" s="109">
        <v>96376.367284677908</v>
      </c>
    </row>
    <row r="1650" spans="1:5" x14ac:dyDescent="0.35">
      <c r="A1650" s="107" t="s">
        <v>79</v>
      </c>
      <c r="B1650" s="107" t="s">
        <v>320</v>
      </c>
      <c r="C1650" s="110">
        <v>5</v>
      </c>
      <c r="D1650" s="109">
        <v>2194.8000366687802</v>
      </c>
      <c r="E1650" s="109">
        <v>176835.09701525449</v>
      </c>
    </row>
    <row r="1651" spans="1:5" x14ac:dyDescent="0.35">
      <c r="A1651" s="107" t="s">
        <v>79</v>
      </c>
      <c r="B1651" s="107" t="s">
        <v>320</v>
      </c>
      <c r="C1651" s="110">
        <v>6</v>
      </c>
      <c r="D1651" s="109">
        <v>2124.0000376701382</v>
      </c>
      <c r="E1651" s="109">
        <v>165125.72451110571</v>
      </c>
    </row>
    <row r="1652" spans="1:5" x14ac:dyDescent="0.35">
      <c r="A1652" s="107" t="s">
        <v>79</v>
      </c>
      <c r="B1652" s="107" t="s">
        <v>320</v>
      </c>
      <c r="C1652" s="110">
        <v>7</v>
      </c>
      <c r="D1652" s="109">
        <v>1990.8000707626329</v>
      </c>
      <c r="E1652" s="109">
        <v>173433.94739816539</v>
      </c>
    </row>
    <row r="1653" spans="1:5" x14ac:dyDescent="0.35">
      <c r="A1653" s="107" t="s">
        <v>79</v>
      </c>
      <c r="B1653" s="107" t="s">
        <v>320</v>
      </c>
      <c r="C1653" s="110">
        <v>8</v>
      </c>
      <c r="D1653" s="109">
        <v>2178.0000281333951</v>
      </c>
      <c r="E1653" s="109">
        <v>176519.395653424</v>
      </c>
    </row>
    <row r="1654" spans="1:5" x14ac:dyDescent="0.35">
      <c r="A1654" s="107" t="s">
        <v>79</v>
      </c>
      <c r="B1654" s="107" t="s">
        <v>320</v>
      </c>
      <c r="C1654" s="110">
        <v>9</v>
      </c>
      <c r="D1654" s="109">
        <v>1803.839986324311</v>
      </c>
      <c r="E1654" s="109">
        <v>166811.83099577299</v>
      </c>
    </row>
    <row r="1655" spans="1:5" x14ac:dyDescent="0.35">
      <c r="A1655" s="107" t="s">
        <v>79</v>
      </c>
      <c r="B1655" s="107" t="s">
        <v>320</v>
      </c>
      <c r="C1655" s="110">
        <v>10</v>
      </c>
      <c r="D1655" s="109">
        <v>1305.7299604415859</v>
      </c>
      <c r="E1655" s="109">
        <v>99522.862262177863</v>
      </c>
    </row>
    <row r="1656" spans="1:5" x14ac:dyDescent="0.35">
      <c r="A1656" s="107" t="s">
        <v>79</v>
      </c>
      <c r="B1656" s="107" t="s">
        <v>320</v>
      </c>
      <c r="C1656" s="110">
        <v>11</v>
      </c>
      <c r="D1656" s="109">
        <v>856.0799785852422</v>
      </c>
      <c r="E1656" s="109">
        <v>64974.015505091164</v>
      </c>
    </row>
    <row r="1657" spans="1:5" x14ac:dyDescent="0.35">
      <c r="A1657" s="107" t="s">
        <v>79</v>
      </c>
      <c r="B1657" s="107" t="s">
        <v>320</v>
      </c>
      <c r="C1657" s="110">
        <v>12</v>
      </c>
      <c r="D1657" s="109">
        <v>874.80002486706019</v>
      </c>
      <c r="E1657" s="109">
        <v>78152.192159355502</v>
      </c>
    </row>
    <row r="1658" spans="1:5" x14ac:dyDescent="0.35">
      <c r="A1658" s="107" t="s">
        <v>79</v>
      </c>
      <c r="B1658" s="107" t="s">
        <v>319</v>
      </c>
      <c r="C1658" s="110">
        <v>1</v>
      </c>
      <c r="D1658" s="109">
        <v>2346.9357496088169</v>
      </c>
      <c r="E1658" s="109">
        <v>74429.91385503835</v>
      </c>
    </row>
    <row r="1659" spans="1:5" x14ac:dyDescent="0.35">
      <c r="A1659" s="107" t="s">
        <v>79</v>
      </c>
      <c r="B1659" s="107" t="s">
        <v>319</v>
      </c>
      <c r="C1659" s="110">
        <v>2</v>
      </c>
      <c r="D1659" s="109">
        <v>2007.9055862068899</v>
      </c>
      <c r="E1659" s="109">
        <v>76217.651045701175</v>
      </c>
    </row>
    <row r="1660" spans="1:5" x14ac:dyDescent="0.35">
      <c r="A1660" s="107" t="s">
        <v>79</v>
      </c>
      <c r="B1660" s="107" t="s">
        <v>319</v>
      </c>
      <c r="C1660" s="110">
        <v>3</v>
      </c>
      <c r="D1660" s="109">
        <v>2221.701948148554</v>
      </c>
      <c r="E1660" s="109">
        <v>102099.0416307336</v>
      </c>
    </row>
    <row r="1661" spans="1:5" x14ac:dyDescent="0.35">
      <c r="A1661" s="107" t="s">
        <v>79</v>
      </c>
      <c r="B1661" s="107" t="s">
        <v>319</v>
      </c>
      <c r="C1661" s="110">
        <v>4</v>
      </c>
      <c r="D1661" s="109">
        <v>2014.6119064393481</v>
      </c>
      <c r="E1661" s="109">
        <v>89672.521201507567</v>
      </c>
    </row>
    <row r="1662" spans="1:5" x14ac:dyDescent="0.35">
      <c r="A1662" s="107" t="s">
        <v>79</v>
      </c>
      <c r="B1662" s="107" t="s">
        <v>319</v>
      </c>
      <c r="C1662" s="110">
        <v>5</v>
      </c>
      <c r="D1662" s="109">
        <v>1774.6822511210121</v>
      </c>
      <c r="E1662" s="109">
        <v>101984.5877678086</v>
      </c>
    </row>
    <row r="1663" spans="1:5" x14ac:dyDescent="0.35">
      <c r="A1663" s="107" t="s">
        <v>79</v>
      </c>
      <c r="B1663" s="107" t="s">
        <v>319</v>
      </c>
      <c r="C1663" s="110">
        <v>6</v>
      </c>
      <c r="D1663" s="109">
        <v>1495.246500691552</v>
      </c>
      <c r="E1663" s="109">
        <v>85473.998166048725</v>
      </c>
    </row>
    <row r="1664" spans="1:5" x14ac:dyDescent="0.35">
      <c r="A1664" s="107" t="s">
        <v>79</v>
      </c>
      <c r="B1664" s="107" t="s">
        <v>319</v>
      </c>
      <c r="C1664" s="110">
        <v>7</v>
      </c>
      <c r="D1664" s="109">
        <v>1720.8609997849189</v>
      </c>
      <c r="E1664" s="109">
        <v>39092.361182274697</v>
      </c>
    </row>
    <row r="1665" spans="1:5" x14ac:dyDescent="0.35">
      <c r="A1665" s="107" t="s">
        <v>79</v>
      </c>
      <c r="B1665" s="107" t="s">
        <v>319</v>
      </c>
      <c r="C1665" s="110">
        <v>8</v>
      </c>
      <c r="D1665" s="109">
        <v>2055.0179008562332</v>
      </c>
      <c r="E1665" s="109">
        <v>12691.845942107549</v>
      </c>
    </row>
    <row r="1666" spans="1:5" x14ac:dyDescent="0.35">
      <c r="A1666" s="107" t="s">
        <v>79</v>
      </c>
      <c r="B1666" s="107" t="s">
        <v>319</v>
      </c>
      <c r="C1666" s="110">
        <v>9</v>
      </c>
      <c r="D1666" s="109">
        <v>1152.1817164145079</v>
      </c>
      <c r="E1666" s="109">
        <v>7129.4871043455651</v>
      </c>
    </row>
    <row r="1667" spans="1:5" x14ac:dyDescent="0.35">
      <c r="A1667" s="107" t="s">
        <v>79</v>
      </c>
      <c r="B1667" s="107" t="s">
        <v>319</v>
      </c>
      <c r="C1667" s="110">
        <v>10</v>
      </c>
      <c r="D1667" s="109">
        <v>537.65324676933392</v>
      </c>
      <c r="E1667" s="109">
        <v>4013.6735731468748</v>
      </c>
    </row>
    <row r="1668" spans="1:5" x14ac:dyDescent="0.35">
      <c r="A1668" s="107" t="s">
        <v>79</v>
      </c>
      <c r="B1668" s="107" t="s">
        <v>319</v>
      </c>
      <c r="C1668" s="110">
        <v>11</v>
      </c>
      <c r="D1668" s="109">
        <v>532.90474440895491</v>
      </c>
      <c r="E1668" s="109">
        <v>5005.3807179084843</v>
      </c>
    </row>
    <row r="1669" spans="1:5" x14ac:dyDescent="0.35">
      <c r="A1669" s="107" t="s">
        <v>79</v>
      </c>
      <c r="B1669" s="107" t="s">
        <v>319</v>
      </c>
      <c r="C1669" s="110">
        <v>12</v>
      </c>
      <c r="D1669" s="109">
        <v>670.12487858270777</v>
      </c>
      <c r="E1669" s="109">
        <v>6484.5384506040764</v>
      </c>
    </row>
    <row r="1670" spans="1:5" x14ac:dyDescent="0.35">
      <c r="A1670" s="107" t="s">
        <v>79</v>
      </c>
      <c r="B1670" s="107" t="s">
        <v>93</v>
      </c>
      <c r="C1670" s="110">
        <v>1</v>
      </c>
      <c r="D1670" s="109">
        <v>18297.713599999988</v>
      </c>
      <c r="E1670" s="109">
        <v>1167252.9628738619</v>
      </c>
    </row>
    <row r="1671" spans="1:5" x14ac:dyDescent="0.35">
      <c r="A1671" s="107" t="s">
        <v>79</v>
      </c>
      <c r="B1671" s="107" t="s">
        <v>93</v>
      </c>
      <c r="C1671" s="110">
        <v>2</v>
      </c>
      <c r="D1671" s="109">
        <v>18729.201255172411</v>
      </c>
      <c r="E1671" s="109">
        <v>1323142.7253393009</v>
      </c>
    </row>
    <row r="1672" spans="1:5" x14ac:dyDescent="0.35">
      <c r="A1672" s="107" t="s">
        <v>79</v>
      </c>
      <c r="B1672" s="107" t="s">
        <v>93</v>
      </c>
      <c r="C1672" s="110">
        <v>3</v>
      </c>
      <c r="D1672" s="109">
        <v>21265.880574193539</v>
      </c>
      <c r="E1672" s="109">
        <v>1583188.9768914841</v>
      </c>
    </row>
    <row r="1673" spans="1:5" x14ac:dyDescent="0.35">
      <c r="A1673" s="107" t="s">
        <v>79</v>
      </c>
      <c r="B1673" s="107" t="s">
        <v>93</v>
      </c>
      <c r="C1673" s="110">
        <v>4</v>
      </c>
      <c r="D1673" s="109">
        <v>17062.24764999999</v>
      </c>
      <c r="E1673" s="109">
        <v>1236530.829403548</v>
      </c>
    </row>
    <row r="1674" spans="1:5" x14ac:dyDescent="0.35">
      <c r="A1674" s="107" t="s">
        <v>79</v>
      </c>
      <c r="B1674" s="107" t="s">
        <v>93</v>
      </c>
      <c r="C1674" s="110">
        <v>5</v>
      </c>
      <c r="D1674" s="109">
        <v>25967.855299999981</v>
      </c>
      <c r="E1674" s="109">
        <v>1824558.929803255</v>
      </c>
    </row>
    <row r="1675" spans="1:5" x14ac:dyDescent="0.35">
      <c r="A1675" s="107" t="s">
        <v>79</v>
      </c>
      <c r="B1675" s="107" t="s">
        <v>93</v>
      </c>
      <c r="C1675" s="110">
        <v>6</v>
      </c>
      <c r="D1675" s="109">
        <v>22828.254599999989</v>
      </c>
      <c r="E1675" s="109">
        <v>1561392.129043777</v>
      </c>
    </row>
    <row r="1676" spans="1:5" x14ac:dyDescent="0.35">
      <c r="A1676" s="107" t="s">
        <v>79</v>
      </c>
      <c r="B1676" s="107" t="s">
        <v>93</v>
      </c>
      <c r="C1676" s="110">
        <v>7</v>
      </c>
      <c r="D1676" s="109">
        <v>14802.8159</v>
      </c>
      <c r="E1676" s="109">
        <v>885980.14670497156</v>
      </c>
    </row>
    <row r="1677" spans="1:5" x14ac:dyDescent="0.35">
      <c r="A1677" s="107" t="s">
        <v>79</v>
      </c>
      <c r="B1677" s="107" t="s">
        <v>93</v>
      </c>
      <c r="C1677" s="110">
        <v>8</v>
      </c>
      <c r="D1677" s="109">
        <v>17453.372299999999</v>
      </c>
      <c r="E1677" s="109">
        <v>909260.04037070286</v>
      </c>
    </row>
    <row r="1678" spans="1:5" x14ac:dyDescent="0.35">
      <c r="A1678" s="107" t="s">
        <v>79</v>
      </c>
      <c r="B1678" s="107" t="s">
        <v>93</v>
      </c>
      <c r="C1678" s="110">
        <v>9</v>
      </c>
      <c r="D1678" s="109">
        <v>18098.674587172281</v>
      </c>
      <c r="E1678" s="109">
        <v>846706.56551498023</v>
      </c>
    </row>
    <row r="1679" spans="1:5" x14ac:dyDescent="0.35">
      <c r="A1679" s="107" t="s">
        <v>79</v>
      </c>
      <c r="B1679" s="107" t="s">
        <v>93</v>
      </c>
      <c r="C1679" s="110">
        <v>10</v>
      </c>
      <c r="D1679" s="109">
        <v>16007.99329032258</v>
      </c>
      <c r="E1679" s="109">
        <v>834913.76303297805</v>
      </c>
    </row>
    <row r="1680" spans="1:5" x14ac:dyDescent="0.35">
      <c r="A1680" s="107" t="s">
        <v>79</v>
      </c>
      <c r="B1680" s="107" t="s">
        <v>93</v>
      </c>
      <c r="C1680" s="110">
        <v>11</v>
      </c>
      <c r="D1680" s="109">
        <v>16928.162130262641</v>
      </c>
      <c r="E1680" s="109">
        <v>911423.15420338477</v>
      </c>
    </row>
    <row r="1681" spans="1:5" x14ac:dyDescent="0.35">
      <c r="A1681" s="107" t="s">
        <v>79</v>
      </c>
      <c r="B1681" s="107" t="s">
        <v>93</v>
      </c>
      <c r="C1681" s="110">
        <v>12</v>
      </c>
      <c r="D1681" s="109">
        <v>21009.787506877019</v>
      </c>
      <c r="E1681" s="109">
        <v>1155111.0800094679</v>
      </c>
    </row>
    <row r="1682" spans="1:5" x14ac:dyDescent="0.35">
      <c r="A1682" s="107" t="s">
        <v>79</v>
      </c>
      <c r="B1682" s="107" t="s">
        <v>317</v>
      </c>
      <c r="C1682" s="110">
        <v>1</v>
      </c>
      <c r="D1682" s="109">
        <v>169.99348342392651</v>
      </c>
      <c r="E1682" s="109">
        <v>12540.992297379789</v>
      </c>
    </row>
    <row r="1683" spans="1:5" x14ac:dyDescent="0.35">
      <c r="A1683" s="107" t="s">
        <v>79</v>
      </c>
      <c r="B1683" s="107" t="s">
        <v>317</v>
      </c>
      <c r="C1683" s="110">
        <v>2</v>
      </c>
      <c r="D1683" s="109">
        <v>155.87386361601881</v>
      </c>
      <c r="E1683" s="109">
        <v>11057.69388479277</v>
      </c>
    </row>
    <row r="1684" spans="1:5" x14ac:dyDescent="0.35">
      <c r="A1684" s="107" t="s">
        <v>79</v>
      </c>
      <c r="B1684" s="107" t="s">
        <v>317</v>
      </c>
      <c r="C1684" s="110">
        <v>3</v>
      </c>
      <c r="D1684" s="109">
        <v>173.73520765312571</v>
      </c>
      <c r="E1684" s="109">
        <v>12973.66376836004</v>
      </c>
    </row>
    <row r="1685" spans="1:5" x14ac:dyDescent="0.35">
      <c r="A1685" s="107" t="s">
        <v>79</v>
      </c>
      <c r="B1685" s="107" t="s">
        <v>317</v>
      </c>
      <c r="C1685" s="110">
        <v>4</v>
      </c>
      <c r="D1685" s="109">
        <v>147.870152979274</v>
      </c>
      <c r="E1685" s="109">
        <v>10751.97893690067</v>
      </c>
    </row>
    <row r="1686" spans="1:5" x14ac:dyDescent="0.35">
      <c r="A1686" s="107" t="s">
        <v>79</v>
      </c>
      <c r="B1686" s="107" t="s">
        <v>317</v>
      </c>
      <c r="C1686" s="110">
        <v>5</v>
      </c>
      <c r="D1686" s="109">
        <v>103.6273375668267</v>
      </c>
      <c r="E1686" s="109">
        <v>7175.4616263443122</v>
      </c>
    </row>
    <row r="1687" spans="1:5" x14ac:dyDescent="0.35">
      <c r="A1687" s="107" t="s">
        <v>79</v>
      </c>
      <c r="B1687" s="107" t="s">
        <v>317</v>
      </c>
      <c r="C1687" s="110">
        <v>6</v>
      </c>
      <c r="D1687" s="109">
        <v>93.999253786201578</v>
      </c>
      <c r="E1687" s="109">
        <v>6117.5763545784012</v>
      </c>
    </row>
    <row r="1688" spans="1:5" x14ac:dyDescent="0.35">
      <c r="A1688" s="107" t="s">
        <v>79</v>
      </c>
      <c r="B1688" s="107" t="s">
        <v>317</v>
      </c>
      <c r="C1688" s="110">
        <v>7</v>
      </c>
      <c r="D1688" s="109">
        <v>114.43319174394939</v>
      </c>
      <c r="E1688" s="109">
        <v>7236.5802601061459</v>
      </c>
    </row>
    <row r="1689" spans="1:5" x14ac:dyDescent="0.35">
      <c r="A1689" s="107" t="s">
        <v>79</v>
      </c>
      <c r="B1689" s="107" t="s">
        <v>317</v>
      </c>
      <c r="C1689" s="110">
        <v>8</v>
      </c>
      <c r="D1689" s="109">
        <v>149.7368821697064</v>
      </c>
      <c r="E1689" s="109">
        <v>9192.9559305383918</v>
      </c>
    </row>
    <row r="1690" spans="1:5" x14ac:dyDescent="0.35">
      <c r="A1690" s="107" t="s">
        <v>79</v>
      </c>
      <c r="B1690" s="107" t="s">
        <v>317</v>
      </c>
      <c r="C1690" s="110">
        <v>9</v>
      </c>
      <c r="D1690" s="109">
        <v>152.69372831049441</v>
      </c>
      <c r="E1690" s="109">
        <v>8165.4092168363304</v>
      </c>
    </row>
    <row r="1691" spans="1:5" x14ac:dyDescent="0.35">
      <c r="A1691" s="107" t="s">
        <v>79</v>
      </c>
      <c r="B1691" s="107" t="s">
        <v>317</v>
      </c>
      <c r="C1691" s="110">
        <v>10</v>
      </c>
      <c r="D1691" s="109">
        <v>128.22627100850511</v>
      </c>
      <c r="E1691" s="109">
        <v>2650.7598812421538</v>
      </c>
    </row>
    <row r="1692" spans="1:5" x14ac:dyDescent="0.35">
      <c r="A1692" s="107" t="s">
        <v>79</v>
      </c>
      <c r="B1692" s="107" t="s">
        <v>317</v>
      </c>
      <c r="C1692" s="110">
        <v>11</v>
      </c>
      <c r="D1692" s="109">
        <v>153.73184462250711</v>
      </c>
      <c r="E1692" s="109">
        <v>3448.6723464668148</v>
      </c>
    </row>
    <row r="1693" spans="1:5" x14ac:dyDescent="0.35">
      <c r="A1693" s="107" t="s">
        <v>79</v>
      </c>
      <c r="B1693" s="107" t="s">
        <v>317</v>
      </c>
      <c r="C1693" s="110">
        <v>12</v>
      </c>
      <c r="D1693" s="109">
        <v>154.64011303843029</v>
      </c>
      <c r="E1693" s="109">
        <v>4237.8063457322078</v>
      </c>
    </row>
    <row r="1694" spans="1:5" x14ac:dyDescent="0.35">
      <c r="A1694" s="107" t="s">
        <v>79</v>
      </c>
      <c r="B1694" s="107" t="s">
        <v>94</v>
      </c>
      <c r="C1694" s="110">
        <v>1</v>
      </c>
      <c r="D1694" s="109">
        <v>0</v>
      </c>
      <c r="E1694" s="109">
        <v>0</v>
      </c>
    </row>
    <row r="1695" spans="1:5" x14ac:dyDescent="0.35">
      <c r="A1695" s="107" t="s">
        <v>79</v>
      </c>
      <c r="B1695" s="107" t="s">
        <v>94</v>
      </c>
      <c r="C1695" s="110">
        <v>2</v>
      </c>
      <c r="D1695" s="109">
        <v>0</v>
      </c>
      <c r="E1695" s="109">
        <v>0</v>
      </c>
    </row>
    <row r="1696" spans="1:5" x14ac:dyDescent="0.35">
      <c r="A1696" s="107" t="s">
        <v>79</v>
      </c>
      <c r="B1696" s="107" t="s">
        <v>94</v>
      </c>
      <c r="C1696" s="110">
        <v>3</v>
      </c>
      <c r="D1696" s="109">
        <v>0</v>
      </c>
      <c r="E1696" s="109">
        <v>0</v>
      </c>
    </row>
    <row r="1697" spans="1:5" x14ac:dyDescent="0.35">
      <c r="A1697" s="107" t="s">
        <v>79</v>
      </c>
      <c r="B1697" s="107" t="s">
        <v>94</v>
      </c>
      <c r="C1697" s="110">
        <v>4</v>
      </c>
      <c r="D1697" s="109">
        <v>0</v>
      </c>
      <c r="E1697" s="109">
        <v>0</v>
      </c>
    </row>
    <row r="1698" spans="1:5" x14ac:dyDescent="0.35">
      <c r="A1698" s="107" t="s">
        <v>79</v>
      </c>
      <c r="B1698" s="107" t="s">
        <v>94</v>
      </c>
      <c r="C1698" s="110">
        <v>5</v>
      </c>
      <c r="D1698" s="109">
        <v>46658.791645219128</v>
      </c>
      <c r="E1698" s="109">
        <v>3309331.5390789211</v>
      </c>
    </row>
    <row r="1699" spans="1:5" x14ac:dyDescent="0.35">
      <c r="A1699" s="107" t="s">
        <v>79</v>
      </c>
      <c r="B1699" s="107" t="s">
        <v>94</v>
      </c>
      <c r="C1699" s="110">
        <v>6</v>
      </c>
      <c r="D1699" s="109">
        <v>195583.74530756599</v>
      </c>
      <c r="E1699" s="109">
        <v>13527740.449068399</v>
      </c>
    </row>
    <row r="1700" spans="1:5" x14ac:dyDescent="0.35">
      <c r="A1700" s="107" t="s">
        <v>79</v>
      </c>
      <c r="B1700" s="107" t="s">
        <v>94</v>
      </c>
      <c r="C1700" s="110">
        <v>7</v>
      </c>
      <c r="D1700" s="109">
        <v>162147.72742146131</v>
      </c>
      <c r="E1700" s="109">
        <v>11097134.87416623</v>
      </c>
    </row>
    <row r="1701" spans="1:5" x14ac:dyDescent="0.35">
      <c r="A1701" s="107" t="s">
        <v>79</v>
      </c>
      <c r="B1701" s="107" t="s">
        <v>94</v>
      </c>
      <c r="C1701" s="110">
        <v>8</v>
      </c>
      <c r="D1701" s="109">
        <v>144786.73786924549</v>
      </c>
      <c r="E1701" s="109">
        <v>9847680.3557893652</v>
      </c>
    </row>
    <row r="1702" spans="1:5" x14ac:dyDescent="0.35">
      <c r="A1702" s="107" t="s">
        <v>79</v>
      </c>
      <c r="B1702" s="107" t="s">
        <v>94</v>
      </c>
      <c r="C1702" s="110">
        <v>9</v>
      </c>
      <c r="D1702" s="109">
        <v>43166.991115512559</v>
      </c>
      <c r="E1702" s="109">
        <v>2843544.8280849452</v>
      </c>
    </row>
    <row r="1703" spans="1:5" x14ac:dyDescent="0.35">
      <c r="A1703" s="107" t="s">
        <v>79</v>
      </c>
      <c r="B1703" s="107" t="s">
        <v>94</v>
      </c>
      <c r="C1703" s="110">
        <v>10</v>
      </c>
      <c r="D1703" s="109">
        <v>16771.385707504502</v>
      </c>
      <c r="E1703" s="109">
        <v>1092298.978612269</v>
      </c>
    </row>
    <row r="1704" spans="1:5" x14ac:dyDescent="0.35">
      <c r="A1704" s="107" t="s">
        <v>79</v>
      </c>
      <c r="B1704" s="107" t="s">
        <v>94</v>
      </c>
      <c r="C1704" s="110">
        <v>11</v>
      </c>
      <c r="D1704" s="109">
        <v>6666.1381595742032</v>
      </c>
      <c r="E1704" s="109">
        <v>431664.61713742139</v>
      </c>
    </row>
    <row r="1705" spans="1:5" x14ac:dyDescent="0.35">
      <c r="A1705" s="107" t="s">
        <v>79</v>
      </c>
      <c r="B1705" s="107" t="s">
        <v>94</v>
      </c>
      <c r="C1705" s="110">
        <v>12</v>
      </c>
      <c r="D1705" s="109">
        <v>1947.8761673583799</v>
      </c>
      <c r="E1705" s="109">
        <v>125957.1097030415</v>
      </c>
    </row>
    <row r="1706" spans="1:5" x14ac:dyDescent="0.35">
      <c r="A1706" s="107" t="s">
        <v>79</v>
      </c>
      <c r="B1706" s="107" t="s">
        <v>41</v>
      </c>
      <c r="C1706" s="110">
        <v>1</v>
      </c>
      <c r="D1706" s="109">
        <v>122.3999978974465</v>
      </c>
      <c r="E1706" s="109">
        <v>9608.4101354038594</v>
      </c>
    </row>
    <row r="1707" spans="1:5" x14ac:dyDescent="0.35">
      <c r="A1707" s="107" t="s">
        <v>79</v>
      </c>
      <c r="B1707" s="107" t="s">
        <v>41</v>
      </c>
      <c r="C1707" s="110">
        <v>2</v>
      </c>
      <c r="D1707" s="109">
        <v>766.07999372482607</v>
      </c>
      <c r="E1707" s="109">
        <v>75834.369229680859</v>
      </c>
    </row>
    <row r="1708" spans="1:5" x14ac:dyDescent="0.35">
      <c r="A1708" s="107" t="s">
        <v>79</v>
      </c>
      <c r="B1708" s="107" t="s">
        <v>41</v>
      </c>
      <c r="C1708" s="110">
        <v>3</v>
      </c>
      <c r="D1708" s="109">
        <v>848.15999388695104</v>
      </c>
      <c r="E1708" s="109">
        <v>85319.798088661817</v>
      </c>
    </row>
    <row r="1709" spans="1:5" x14ac:dyDescent="0.35">
      <c r="A1709" s="107" t="s">
        <v>79</v>
      </c>
      <c r="B1709" s="107" t="s">
        <v>41</v>
      </c>
      <c r="C1709" s="110">
        <v>4</v>
      </c>
      <c r="D1709" s="109">
        <v>812.81998491287516</v>
      </c>
      <c r="E1709" s="109">
        <v>58032.537061409101</v>
      </c>
    </row>
    <row r="1710" spans="1:5" x14ac:dyDescent="0.35">
      <c r="A1710" s="107" t="s">
        <v>79</v>
      </c>
      <c r="B1710" s="107" t="s">
        <v>41</v>
      </c>
      <c r="C1710" s="110">
        <v>5</v>
      </c>
      <c r="D1710" s="109">
        <v>841.43999612331709</v>
      </c>
      <c r="E1710" s="109">
        <v>67861.596229403745</v>
      </c>
    </row>
    <row r="1711" spans="1:5" x14ac:dyDescent="0.35">
      <c r="A1711" s="107" t="s">
        <v>79</v>
      </c>
      <c r="B1711" s="107" t="s">
        <v>41</v>
      </c>
      <c r="C1711" s="110">
        <v>6</v>
      </c>
      <c r="D1711" s="109">
        <v>709.2000088095665</v>
      </c>
      <c r="E1711" s="109">
        <v>55397.348121364354</v>
      </c>
    </row>
    <row r="1712" spans="1:5" x14ac:dyDescent="0.35">
      <c r="A1712" s="107" t="s">
        <v>79</v>
      </c>
      <c r="B1712" s="107" t="s">
        <v>41</v>
      </c>
      <c r="C1712" s="110">
        <v>7</v>
      </c>
      <c r="D1712" s="109">
        <v>625.91999375820126</v>
      </c>
      <c r="E1712" s="109">
        <v>54453.198542396691</v>
      </c>
    </row>
    <row r="1713" spans="1:5" x14ac:dyDescent="0.35">
      <c r="A1713" s="107" t="s">
        <v>79</v>
      </c>
      <c r="B1713" s="107" t="s">
        <v>41</v>
      </c>
      <c r="C1713" s="110">
        <v>8</v>
      </c>
      <c r="D1713" s="109">
        <v>735.35999512672402</v>
      </c>
      <c r="E1713" s="109">
        <v>59749.87195610239</v>
      </c>
    </row>
    <row r="1714" spans="1:5" x14ac:dyDescent="0.35">
      <c r="A1714" s="107" t="s">
        <v>79</v>
      </c>
      <c r="B1714" s="107" t="s">
        <v>41</v>
      </c>
      <c r="C1714" s="110">
        <v>9</v>
      </c>
      <c r="D1714" s="109">
        <v>815.51998555660509</v>
      </c>
      <c r="E1714" s="109">
        <v>75850.105239553173</v>
      </c>
    </row>
    <row r="1715" spans="1:5" x14ac:dyDescent="0.35">
      <c r="A1715" s="107" t="s">
        <v>79</v>
      </c>
      <c r="B1715" s="107" t="s">
        <v>41</v>
      </c>
      <c r="C1715" s="110">
        <v>10</v>
      </c>
      <c r="D1715" s="109">
        <v>843.59999227524145</v>
      </c>
      <c r="E1715" s="109">
        <v>63365.837998154697</v>
      </c>
    </row>
    <row r="1716" spans="1:5" x14ac:dyDescent="0.35">
      <c r="A1716" s="107" t="s">
        <v>79</v>
      </c>
      <c r="B1716" s="107" t="s">
        <v>41</v>
      </c>
      <c r="C1716" s="110">
        <v>11</v>
      </c>
      <c r="D1716" s="109">
        <v>819.65999031067213</v>
      </c>
      <c r="E1716" s="109">
        <v>62048.051550732867</v>
      </c>
    </row>
    <row r="1717" spans="1:5" x14ac:dyDescent="0.35">
      <c r="A1717" s="107" t="s">
        <v>79</v>
      </c>
      <c r="B1717" s="107" t="s">
        <v>41</v>
      </c>
      <c r="C1717" s="110">
        <v>12</v>
      </c>
      <c r="D1717" s="109">
        <v>842.45999181270918</v>
      </c>
      <c r="E1717" s="109">
        <v>76446.185969029772</v>
      </c>
    </row>
    <row r="1718" spans="1:5" x14ac:dyDescent="0.35">
      <c r="A1718" s="107" t="s">
        <v>79</v>
      </c>
      <c r="B1718" s="107" t="s">
        <v>316</v>
      </c>
      <c r="C1718" s="110">
        <v>1</v>
      </c>
      <c r="D1718" s="109">
        <v>865.37676813515247</v>
      </c>
      <c r="E1718" s="109">
        <v>67021.521353194417</v>
      </c>
    </row>
    <row r="1719" spans="1:5" x14ac:dyDescent="0.35">
      <c r="A1719" s="107" t="s">
        <v>79</v>
      </c>
      <c r="B1719" s="107" t="s">
        <v>316</v>
      </c>
      <c r="C1719" s="110">
        <v>2</v>
      </c>
      <c r="D1719" s="109">
        <v>703.69213283030706</v>
      </c>
      <c r="E1719" s="109">
        <v>52587.446181417843</v>
      </c>
    </row>
    <row r="1720" spans="1:5" x14ac:dyDescent="0.35">
      <c r="A1720" s="107" t="s">
        <v>79</v>
      </c>
      <c r="B1720" s="107" t="s">
        <v>316</v>
      </c>
      <c r="C1720" s="110">
        <v>3</v>
      </c>
      <c r="D1720" s="109">
        <v>640.31083011672729</v>
      </c>
      <c r="E1720" s="109">
        <v>50421.296367768853</v>
      </c>
    </row>
    <row r="1721" spans="1:5" x14ac:dyDescent="0.35">
      <c r="A1721" s="107" t="s">
        <v>79</v>
      </c>
      <c r="B1721" s="107" t="s">
        <v>316</v>
      </c>
      <c r="C1721" s="110">
        <v>4</v>
      </c>
      <c r="D1721" s="109">
        <v>402.82990628666391</v>
      </c>
      <c r="E1721" s="109">
        <v>30881.292915234961</v>
      </c>
    </row>
    <row r="1722" spans="1:5" x14ac:dyDescent="0.35">
      <c r="A1722" s="107" t="s">
        <v>79</v>
      </c>
      <c r="B1722" s="107" t="s">
        <v>316</v>
      </c>
      <c r="C1722" s="110">
        <v>5</v>
      </c>
      <c r="D1722" s="109">
        <v>219.03172523138639</v>
      </c>
      <c r="E1722" s="109">
        <v>16029.94437302782</v>
      </c>
    </row>
    <row r="1723" spans="1:5" x14ac:dyDescent="0.35">
      <c r="A1723" s="107" t="s">
        <v>79</v>
      </c>
      <c r="B1723" s="107" t="s">
        <v>316</v>
      </c>
      <c r="C1723" s="110">
        <v>6</v>
      </c>
      <c r="D1723" s="109">
        <v>165.69947372269741</v>
      </c>
      <c r="E1723" s="109">
        <v>11210.687588050239</v>
      </c>
    </row>
    <row r="1724" spans="1:5" x14ac:dyDescent="0.35">
      <c r="A1724" s="107" t="s">
        <v>79</v>
      </c>
      <c r="B1724" s="107" t="s">
        <v>316</v>
      </c>
      <c r="C1724" s="110">
        <v>7</v>
      </c>
      <c r="D1724" s="109">
        <v>213.16829721532241</v>
      </c>
      <c r="E1724" s="109">
        <v>13932.6754196494</v>
      </c>
    </row>
    <row r="1725" spans="1:5" x14ac:dyDescent="0.35">
      <c r="A1725" s="107" t="s">
        <v>79</v>
      </c>
      <c r="B1725" s="107" t="s">
        <v>316</v>
      </c>
      <c r="C1725" s="110">
        <v>8</v>
      </c>
      <c r="D1725" s="109">
        <v>351.42134558852439</v>
      </c>
      <c r="E1725" s="109">
        <v>21833.76295569793</v>
      </c>
    </row>
    <row r="1726" spans="1:5" x14ac:dyDescent="0.35">
      <c r="A1726" s="107" t="s">
        <v>79</v>
      </c>
      <c r="B1726" s="107" t="s">
        <v>316</v>
      </c>
      <c r="C1726" s="110">
        <v>9</v>
      </c>
      <c r="D1726" s="109">
        <v>476.53190525560922</v>
      </c>
      <c r="E1726" s="109">
        <v>24228.687806053491</v>
      </c>
    </row>
    <row r="1727" spans="1:5" x14ac:dyDescent="0.35">
      <c r="A1727" s="107" t="s">
        <v>79</v>
      </c>
      <c r="B1727" s="107" t="s">
        <v>316</v>
      </c>
      <c r="C1727" s="110">
        <v>10</v>
      </c>
      <c r="D1727" s="109">
        <v>667.23108372515026</v>
      </c>
      <c r="E1727" s="109">
        <v>10485.15648802294</v>
      </c>
    </row>
    <row r="1728" spans="1:5" x14ac:dyDescent="0.35">
      <c r="A1728" s="107" t="s">
        <v>79</v>
      </c>
      <c r="B1728" s="107" t="s">
        <v>316</v>
      </c>
      <c r="C1728" s="110">
        <v>11</v>
      </c>
      <c r="D1728" s="109">
        <v>759.10957406601779</v>
      </c>
      <c r="E1728" s="109">
        <v>14197.27461076253</v>
      </c>
    </row>
    <row r="1729" spans="1:5" x14ac:dyDescent="0.35">
      <c r="A1729" s="107" t="s">
        <v>79</v>
      </c>
      <c r="B1729" s="107" t="s">
        <v>316</v>
      </c>
      <c r="C1729" s="110">
        <v>12</v>
      </c>
      <c r="D1729" s="109">
        <v>925.95492808803635</v>
      </c>
      <c r="E1729" s="109">
        <v>20947.703247607831</v>
      </c>
    </row>
    <row r="1730" spans="1:5" x14ac:dyDescent="0.35">
      <c r="A1730" s="107" t="s">
        <v>79</v>
      </c>
      <c r="B1730" s="107" t="s">
        <v>315</v>
      </c>
      <c r="C1730" s="110">
        <v>1</v>
      </c>
      <c r="D1730" s="109">
        <v>2281.7465211366698</v>
      </c>
      <c r="E1730" s="109">
        <v>172172.54225741659</v>
      </c>
    </row>
    <row r="1731" spans="1:5" x14ac:dyDescent="0.35">
      <c r="A1731" s="107" t="s">
        <v>79</v>
      </c>
      <c r="B1731" s="107" t="s">
        <v>315</v>
      </c>
      <c r="C1731" s="110">
        <v>2</v>
      </c>
      <c r="D1731" s="109">
        <v>1626.753067893877</v>
      </c>
      <c r="E1731" s="109">
        <v>118645.6832832371</v>
      </c>
    </row>
    <row r="1732" spans="1:5" x14ac:dyDescent="0.35">
      <c r="A1732" s="107" t="s">
        <v>79</v>
      </c>
      <c r="B1732" s="107" t="s">
        <v>315</v>
      </c>
      <c r="C1732" s="110">
        <v>3</v>
      </c>
      <c r="D1732" s="109">
        <v>1676.828478870294</v>
      </c>
      <c r="E1732" s="109">
        <v>130950.80968065521</v>
      </c>
    </row>
    <row r="1733" spans="1:5" x14ac:dyDescent="0.35">
      <c r="A1733" s="107" t="s">
        <v>79</v>
      </c>
      <c r="B1733" s="107" t="s">
        <v>315</v>
      </c>
      <c r="C1733" s="110">
        <v>4</v>
      </c>
      <c r="D1733" s="109">
        <v>1160.5422744031659</v>
      </c>
      <c r="E1733" s="109">
        <v>87601.435946226382</v>
      </c>
    </row>
    <row r="1734" spans="1:5" x14ac:dyDescent="0.35">
      <c r="A1734" s="107" t="s">
        <v>79</v>
      </c>
      <c r="B1734" s="107" t="s">
        <v>315</v>
      </c>
      <c r="C1734" s="110">
        <v>5</v>
      </c>
      <c r="D1734" s="109">
        <v>660.29621280455206</v>
      </c>
      <c r="E1734" s="109">
        <v>47681.775767345498</v>
      </c>
    </row>
    <row r="1735" spans="1:5" x14ac:dyDescent="0.35">
      <c r="A1735" s="107" t="s">
        <v>79</v>
      </c>
      <c r="B1735" s="107" t="s">
        <v>315</v>
      </c>
      <c r="C1735" s="110">
        <v>6</v>
      </c>
      <c r="D1735" s="109">
        <v>546.88143330877233</v>
      </c>
      <c r="E1735" s="109">
        <v>36369.416927972539</v>
      </c>
    </row>
    <row r="1736" spans="1:5" x14ac:dyDescent="0.35">
      <c r="A1736" s="107" t="s">
        <v>79</v>
      </c>
      <c r="B1736" s="107" t="s">
        <v>315</v>
      </c>
      <c r="C1736" s="110">
        <v>7</v>
      </c>
      <c r="D1736" s="109">
        <v>593.45116983088951</v>
      </c>
      <c r="E1736" s="109">
        <v>38099.584567426107</v>
      </c>
    </row>
    <row r="1737" spans="1:5" x14ac:dyDescent="0.35">
      <c r="A1737" s="107" t="s">
        <v>79</v>
      </c>
      <c r="B1737" s="107" t="s">
        <v>315</v>
      </c>
      <c r="C1737" s="110">
        <v>8</v>
      </c>
      <c r="D1737" s="109">
        <v>648.06909983735216</v>
      </c>
      <c r="E1737" s="109">
        <v>40238.670232697128</v>
      </c>
    </row>
    <row r="1738" spans="1:5" x14ac:dyDescent="0.35">
      <c r="A1738" s="107" t="s">
        <v>79</v>
      </c>
      <c r="B1738" s="107" t="s">
        <v>315</v>
      </c>
      <c r="C1738" s="110">
        <v>9</v>
      </c>
      <c r="D1738" s="109">
        <v>512.42790463181598</v>
      </c>
      <c r="E1738" s="109">
        <v>27008.770751449531</v>
      </c>
    </row>
    <row r="1739" spans="1:5" x14ac:dyDescent="0.35">
      <c r="A1739" s="107" t="s">
        <v>79</v>
      </c>
      <c r="B1739" s="107" t="s">
        <v>315</v>
      </c>
      <c r="C1739" s="110">
        <v>10</v>
      </c>
      <c r="D1739" s="109">
        <v>822.10084706925602</v>
      </c>
      <c r="E1739" s="109">
        <v>13746.3840052703</v>
      </c>
    </row>
    <row r="1740" spans="1:5" x14ac:dyDescent="0.35">
      <c r="A1740" s="107" t="s">
        <v>79</v>
      </c>
      <c r="B1740" s="107" t="s">
        <v>315</v>
      </c>
      <c r="C1740" s="110">
        <v>11</v>
      </c>
      <c r="D1740" s="109">
        <v>866.8122665965177</v>
      </c>
      <c r="E1740" s="109">
        <v>16347.796133713569</v>
      </c>
    </row>
    <row r="1741" spans="1:5" x14ac:dyDescent="0.35">
      <c r="A1741" s="107" t="s">
        <v>79</v>
      </c>
      <c r="B1741" s="107" t="s">
        <v>315</v>
      </c>
      <c r="C1741" s="110">
        <v>12</v>
      </c>
      <c r="D1741" s="109">
        <v>2058.0473127065561</v>
      </c>
      <c r="E1741" s="109">
        <v>47154.374987854797</v>
      </c>
    </row>
    <row r="1742" spans="1:5" x14ac:dyDescent="0.35">
      <c r="A1742" s="107" t="s">
        <v>79</v>
      </c>
      <c r="B1742" s="107" t="s">
        <v>42</v>
      </c>
      <c r="C1742" s="110">
        <v>1</v>
      </c>
      <c r="D1742" s="109">
        <v>23.039999365806612</v>
      </c>
      <c r="E1742" s="109">
        <v>1495.392036659754</v>
      </c>
    </row>
    <row r="1743" spans="1:5" x14ac:dyDescent="0.35">
      <c r="A1743" s="107" t="s">
        <v>79</v>
      </c>
      <c r="B1743" s="107" t="s">
        <v>42</v>
      </c>
      <c r="C1743" s="110">
        <v>2</v>
      </c>
      <c r="D1743" s="109">
        <v>215.03999495506309</v>
      </c>
      <c r="E1743" s="109">
        <v>21286.84015997286</v>
      </c>
    </row>
    <row r="1744" spans="1:5" x14ac:dyDescent="0.35">
      <c r="A1744" s="107" t="s">
        <v>79</v>
      </c>
      <c r="B1744" s="107" t="s">
        <v>42</v>
      </c>
      <c r="C1744" s="110">
        <v>3</v>
      </c>
      <c r="D1744" s="109">
        <v>238.07999420166041</v>
      </c>
      <c r="E1744" s="109">
        <v>23949.416588778498</v>
      </c>
    </row>
    <row r="1745" spans="1:5" x14ac:dyDescent="0.35">
      <c r="A1745" s="107" t="s">
        <v>79</v>
      </c>
      <c r="B1745" s="107" t="s">
        <v>42</v>
      </c>
      <c r="C1745" s="110">
        <v>4</v>
      </c>
      <c r="D1745" s="109">
        <v>228.1599920392039</v>
      </c>
      <c r="E1745" s="109">
        <v>16289.834699778799</v>
      </c>
    </row>
    <row r="1746" spans="1:5" x14ac:dyDescent="0.35">
      <c r="A1746" s="107" t="s">
        <v>79</v>
      </c>
      <c r="B1746" s="107" t="s">
        <v>42</v>
      </c>
      <c r="C1746" s="110">
        <v>5</v>
      </c>
      <c r="D1746" s="109">
        <v>237.11999487876921</v>
      </c>
      <c r="E1746" s="109">
        <v>19114.300478044541</v>
      </c>
    </row>
    <row r="1747" spans="1:5" x14ac:dyDescent="0.35">
      <c r="A1747" s="107" t="s">
        <v>79</v>
      </c>
      <c r="B1747" s="107" t="s">
        <v>42</v>
      </c>
      <c r="C1747" s="110">
        <v>6</v>
      </c>
      <c r="D1747" s="109">
        <v>202.32000276446351</v>
      </c>
      <c r="E1747" s="109">
        <v>15823.85251654732</v>
      </c>
    </row>
    <row r="1748" spans="1:5" x14ac:dyDescent="0.35">
      <c r="A1748" s="107" t="s">
        <v>79</v>
      </c>
      <c r="B1748" s="107" t="s">
        <v>42</v>
      </c>
      <c r="C1748" s="110">
        <v>7</v>
      </c>
      <c r="D1748" s="109">
        <v>180.71999581158161</v>
      </c>
      <c r="E1748" s="109">
        <v>15723.361319404319</v>
      </c>
    </row>
    <row r="1749" spans="1:5" x14ac:dyDescent="0.35">
      <c r="A1749" s="107" t="s">
        <v>79</v>
      </c>
      <c r="B1749" s="107" t="s">
        <v>42</v>
      </c>
      <c r="C1749" s="110">
        <v>8</v>
      </c>
      <c r="D1749" s="109">
        <v>208.32000154256821</v>
      </c>
      <c r="E1749" s="109">
        <v>16927.656953654099</v>
      </c>
    </row>
    <row r="1750" spans="1:5" x14ac:dyDescent="0.35">
      <c r="A1750" s="107" t="s">
        <v>79</v>
      </c>
      <c r="B1750" s="107" t="s">
        <v>42</v>
      </c>
      <c r="C1750" s="110">
        <v>9</v>
      </c>
      <c r="D1750" s="109">
        <v>228.9599921107295</v>
      </c>
      <c r="E1750" s="109">
        <v>21293.813317371179</v>
      </c>
    </row>
    <row r="1751" spans="1:5" x14ac:dyDescent="0.35">
      <c r="A1751" s="107" t="s">
        <v>79</v>
      </c>
      <c r="B1751" s="107" t="s">
        <v>42</v>
      </c>
      <c r="C1751" s="110">
        <v>10</v>
      </c>
      <c r="D1751" s="109">
        <v>237.75999408960371</v>
      </c>
      <c r="E1751" s="109">
        <v>17786.901640370492</v>
      </c>
    </row>
    <row r="1752" spans="1:5" x14ac:dyDescent="0.35">
      <c r="A1752" s="107" t="s">
        <v>79</v>
      </c>
      <c r="B1752" s="107" t="s">
        <v>42</v>
      </c>
      <c r="C1752" s="110">
        <v>11</v>
      </c>
      <c r="D1752" s="109">
        <v>230.33712286308199</v>
      </c>
      <c r="E1752" s="109">
        <v>17416.996624598989</v>
      </c>
    </row>
    <row r="1753" spans="1:5" x14ac:dyDescent="0.35">
      <c r="A1753" s="107" t="s">
        <v>79</v>
      </c>
      <c r="B1753" s="107" t="s">
        <v>42</v>
      </c>
      <c r="C1753" s="110">
        <v>12</v>
      </c>
      <c r="D1753" s="109">
        <v>236.47999310493501</v>
      </c>
      <c r="E1753" s="109">
        <v>21458.578085852881</v>
      </c>
    </row>
    <row r="1754" spans="1:5" x14ac:dyDescent="0.35">
      <c r="A1754" s="107" t="s">
        <v>79</v>
      </c>
      <c r="B1754" s="107" t="s">
        <v>314</v>
      </c>
      <c r="C1754" s="110">
        <v>1</v>
      </c>
      <c r="D1754" s="109">
        <v>688.71614539322661</v>
      </c>
      <c r="E1754" s="109">
        <v>51357.881681157371</v>
      </c>
    </row>
    <row r="1755" spans="1:5" x14ac:dyDescent="0.35">
      <c r="A1755" s="107" t="s">
        <v>79</v>
      </c>
      <c r="B1755" s="107" t="s">
        <v>314</v>
      </c>
      <c r="C1755" s="110">
        <v>2</v>
      </c>
      <c r="D1755" s="109">
        <v>498.5440090359009</v>
      </c>
      <c r="E1755" s="109">
        <v>35992.157717194787</v>
      </c>
    </row>
    <row r="1756" spans="1:5" x14ac:dyDescent="0.35">
      <c r="A1756" s="107" t="s">
        <v>79</v>
      </c>
      <c r="B1756" s="107" t="s">
        <v>314</v>
      </c>
      <c r="C1756" s="110">
        <v>3</v>
      </c>
      <c r="D1756" s="109">
        <v>545.0996573482845</v>
      </c>
      <c r="E1756" s="109">
        <v>42185.260507881132</v>
      </c>
    </row>
    <row r="1757" spans="1:5" x14ac:dyDescent="0.35">
      <c r="A1757" s="107" t="s">
        <v>79</v>
      </c>
      <c r="B1757" s="107" t="s">
        <v>314</v>
      </c>
      <c r="C1757" s="110">
        <v>4</v>
      </c>
      <c r="D1757" s="109">
        <v>342.48828101915223</v>
      </c>
      <c r="E1757" s="109">
        <v>25575.44549718998</v>
      </c>
    </row>
    <row r="1758" spans="1:5" x14ac:dyDescent="0.35">
      <c r="A1758" s="107" t="s">
        <v>79</v>
      </c>
      <c r="B1758" s="107" t="s">
        <v>314</v>
      </c>
      <c r="C1758" s="110">
        <v>5</v>
      </c>
      <c r="D1758" s="109">
        <v>175.27628396821291</v>
      </c>
      <c r="E1758" s="109">
        <v>12537.70030535673</v>
      </c>
    </row>
    <row r="1759" spans="1:5" x14ac:dyDescent="0.35">
      <c r="A1759" s="107" t="s">
        <v>79</v>
      </c>
      <c r="B1759" s="107" t="s">
        <v>314</v>
      </c>
      <c r="C1759" s="110">
        <v>6</v>
      </c>
      <c r="D1759" s="109">
        <v>135.53984287821601</v>
      </c>
      <c r="E1759" s="109">
        <v>8893.4082594632509</v>
      </c>
    </row>
    <row r="1760" spans="1:5" x14ac:dyDescent="0.35">
      <c r="A1760" s="107" t="s">
        <v>79</v>
      </c>
      <c r="B1760" s="107" t="s">
        <v>314</v>
      </c>
      <c r="C1760" s="110">
        <v>7</v>
      </c>
      <c r="D1760" s="109">
        <v>202.14632266786521</v>
      </c>
      <c r="E1760" s="109">
        <v>12822.302532568479</v>
      </c>
    </row>
    <row r="1761" spans="1:5" x14ac:dyDescent="0.35">
      <c r="A1761" s="107" t="s">
        <v>79</v>
      </c>
      <c r="B1761" s="107" t="s">
        <v>314</v>
      </c>
      <c r="C1761" s="110">
        <v>8</v>
      </c>
      <c r="D1761" s="109">
        <v>277.33885541702222</v>
      </c>
      <c r="E1761" s="109">
        <v>17021.477524662601</v>
      </c>
    </row>
    <row r="1762" spans="1:5" x14ac:dyDescent="0.35">
      <c r="A1762" s="107" t="s">
        <v>79</v>
      </c>
      <c r="B1762" s="107" t="s">
        <v>314</v>
      </c>
      <c r="C1762" s="110">
        <v>9</v>
      </c>
      <c r="D1762" s="109">
        <v>398.03934529004221</v>
      </c>
      <c r="E1762" s="109">
        <v>20655.387904241379</v>
      </c>
    </row>
    <row r="1763" spans="1:5" x14ac:dyDescent="0.35">
      <c r="A1763" s="107" t="s">
        <v>79</v>
      </c>
      <c r="B1763" s="107" t="s">
        <v>314</v>
      </c>
      <c r="C1763" s="110">
        <v>10</v>
      </c>
      <c r="D1763" s="109">
        <v>462.7829541429623</v>
      </c>
      <c r="E1763" s="109">
        <v>7639.3775895001409</v>
      </c>
    </row>
    <row r="1764" spans="1:5" x14ac:dyDescent="0.35">
      <c r="A1764" s="107" t="s">
        <v>79</v>
      </c>
      <c r="B1764" s="107" t="s">
        <v>314</v>
      </c>
      <c r="C1764" s="110">
        <v>11</v>
      </c>
      <c r="D1764" s="109">
        <v>588.48985019189649</v>
      </c>
      <c r="E1764" s="109">
        <v>10731.42520217697</v>
      </c>
    </row>
    <row r="1765" spans="1:5" x14ac:dyDescent="0.35">
      <c r="A1765" s="107" t="s">
        <v>79</v>
      </c>
      <c r="B1765" s="107" t="s">
        <v>314</v>
      </c>
      <c r="C1765" s="110">
        <v>12</v>
      </c>
      <c r="D1765" s="109">
        <v>701.71599637208726</v>
      </c>
      <c r="E1765" s="109">
        <v>15905.394541023619</v>
      </c>
    </row>
    <row r="1766" spans="1:5" x14ac:dyDescent="0.35">
      <c r="A1766" s="107" t="s">
        <v>79</v>
      </c>
      <c r="B1766" s="107" t="s">
        <v>313</v>
      </c>
      <c r="C1766" s="110">
        <v>1</v>
      </c>
      <c r="D1766" s="109">
        <v>1408.5344198086491</v>
      </c>
      <c r="E1766" s="109">
        <v>103668.1766803035</v>
      </c>
    </row>
    <row r="1767" spans="1:5" x14ac:dyDescent="0.35">
      <c r="A1767" s="107" t="s">
        <v>79</v>
      </c>
      <c r="B1767" s="107" t="s">
        <v>313</v>
      </c>
      <c r="C1767" s="110">
        <v>2</v>
      </c>
      <c r="D1767" s="109">
        <v>1045.9062452155181</v>
      </c>
      <c r="E1767" s="109">
        <v>75012.365022022728</v>
      </c>
    </row>
    <row r="1768" spans="1:5" x14ac:dyDescent="0.35">
      <c r="A1768" s="107" t="s">
        <v>79</v>
      </c>
      <c r="B1768" s="107" t="s">
        <v>313</v>
      </c>
      <c r="C1768" s="110">
        <v>3</v>
      </c>
      <c r="D1768" s="109">
        <v>976.39453690345044</v>
      </c>
      <c r="E1768" s="109">
        <v>74553.862524376556</v>
      </c>
    </row>
    <row r="1769" spans="1:5" x14ac:dyDescent="0.35">
      <c r="A1769" s="107" t="s">
        <v>79</v>
      </c>
      <c r="B1769" s="107" t="s">
        <v>313</v>
      </c>
      <c r="C1769" s="110">
        <v>4</v>
      </c>
      <c r="D1769" s="109">
        <v>609.09923546666641</v>
      </c>
      <c r="E1769" s="109">
        <v>45222.996957777294</v>
      </c>
    </row>
    <row r="1770" spans="1:5" x14ac:dyDescent="0.35">
      <c r="A1770" s="107" t="s">
        <v>79</v>
      </c>
      <c r="B1770" s="107" t="s">
        <v>313</v>
      </c>
      <c r="C1770" s="110">
        <v>5</v>
      </c>
      <c r="D1770" s="109">
        <v>266.35939684573242</v>
      </c>
      <c r="E1770" s="109">
        <v>18774.537580710159</v>
      </c>
    </row>
    <row r="1771" spans="1:5" x14ac:dyDescent="0.35">
      <c r="A1771" s="107" t="s">
        <v>79</v>
      </c>
      <c r="B1771" s="107" t="s">
        <v>313</v>
      </c>
      <c r="C1771" s="110">
        <v>6</v>
      </c>
      <c r="D1771" s="109">
        <v>270.05258648890322</v>
      </c>
      <c r="E1771" s="109">
        <v>17272.999125251161</v>
      </c>
    </row>
    <row r="1772" spans="1:5" x14ac:dyDescent="0.35">
      <c r="A1772" s="107" t="s">
        <v>79</v>
      </c>
      <c r="B1772" s="107" t="s">
        <v>313</v>
      </c>
      <c r="C1772" s="110">
        <v>7</v>
      </c>
      <c r="D1772" s="109">
        <v>358.32271661687349</v>
      </c>
      <c r="E1772" s="109">
        <v>22344.348455828949</v>
      </c>
    </row>
    <row r="1773" spans="1:5" x14ac:dyDescent="0.35">
      <c r="A1773" s="107" t="s">
        <v>79</v>
      </c>
      <c r="B1773" s="107" t="s">
        <v>313</v>
      </c>
      <c r="C1773" s="110">
        <v>8</v>
      </c>
      <c r="D1773" s="109">
        <v>445.36102436732591</v>
      </c>
      <c r="E1773" s="109">
        <v>26932.68197404992</v>
      </c>
    </row>
    <row r="1774" spans="1:5" x14ac:dyDescent="0.35">
      <c r="A1774" s="107" t="s">
        <v>79</v>
      </c>
      <c r="B1774" s="107" t="s">
        <v>313</v>
      </c>
      <c r="C1774" s="110">
        <v>9</v>
      </c>
      <c r="D1774" s="109">
        <v>478.4633714759936</v>
      </c>
      <c r="E1774" s="109">
        <v>23814.58395512811</v>
      </c>
    </row>
    <row r="1775" spans="1:5" x14ac:dyDescent="0.35">
      <c r="A1775" s="107" t="s">
        <v>79</v>
      </c>
      <c r="B1775" s="107" t="s">
        <v>313</v>
      </c>
      <c r="C1775" s="110">
        <v>10</v>
      </c>
      <c r="D1775" s="109">
        <v>636.36650351929472</v>
      </c>
      <c r="E1775" s="109">
        <v>9716.8367301467752</v>
      </c>
    </row>
    <row r="1776" spans="1:5" x14ac:dyDescent="0.35">
      <c r="A1776" s="107" t="s">
        <v>79</v>
      </c>
      <c r="B1776" s="107" t="s">
        <v>313</v>
      </c>
      <c r="C1776" s="110">
        <v>11</v>
      </c>
      <c r="D1776" s="109">
        <v>711.48667344449473</v>
      </c>
      <c r="E1776" s="109">
        <v>11647.199358012371</v>
      </c>
    </row>
    <row r="1777" spans="1:5" x14ac:dyDescent="0.35">
      <c r="A1777" s="107" t="s">
        <v>79</v>
      </c>
      <c r="B1777" s="107" t="s">
        <v>313</v>
      </c>
      <c r="C1777" s="110">
        <v>12</v>
      </c>
      <c r="D1777" s="109">
        <v>1861.405343187017</v>
      </c>
      <c r="E1777" s="109">
        <v>37702.105585922502</v>
      </c>
    </row>
    <row r="1778" spans="1:5" x14ac:dyDescent="0.35">
      <c r="A1778" s="107" t="s">
        <v>79</v>
      </c>
      <c r="B1778" s="107" t="s">
        <v>312</v>
      </c>
      <c r="C1778" s="110">
        <v>1</v>
      </c>
      <c r="D1778" s="109">
        <v>1836.576387715271</v>
      </c>
      <c r="E1778" s="109">
        <v>136954.351149753</v>
      </c>
    </row>
    <row r="1779" spans="1:5" x14ac:dyDescent="0.35">
      <c r="A1779" s="107" t="s">
        <v>79</v>
      </c>
      <c r="B1779" s="107" t="s">
        <v>312</v>
      </c>
      <c r="C1779" s="110">
        <v>2</v>
      </c>
      <c r="D1779" s="109">
        <v>1329.4506907624029</v>
      </c>
      <c r="E1779" s="109">
        <v>95979.087245852876</v>
      </c>
    </row>
    <row r="1780" spans="1:5" x14ac:dyDescent="0.35">
      <c r="A1780" s="107" t="s">
        <v>79</v>
      </c>
      <c r="B1780" s="107" t="s">
        <v>312</v>
      </c>
      <c r="C1780" s="110">
        <v>3</v>
      </c>
      <c r="D1780" s="109">
        <v>1453.5990862620929</v>
      </c>
      <c r="E1780" s="109">
        <v>112494.02802101641</v>
      </c>
    </row>
    <row r="1781" spans="1:5" x14ac:dyDescent="0.35">
      <c r="A1781" s="107" t="s">
        <v>79</v>
      </c>
      <c r="B1781" s="107" t="s">
        <v>312</v>
      </c>
      <c r="C1781" s="110">
        <v>4</v>
      </c>
      <c r="D1781" s="109">
        <v>913.30208271773995</v>
      </c>
      <c r="E1781" s="109">
        <v>68201.18799250669</v>
      </c>
    </row>
    <row r="1782" spans="1:5" x14ac:dyDescent="0.35">
      <c r="A1782" s="107" t="s">
        <v>79</v>
      </c>
      <c r="B1782" s="107" t="s">
        <v>312</v>
      </c>
      <c r="C1782" s="110">
        <v>5</v>
      </c>
      <c r="D1782" s="109">
        <v>467.4034239152341</v>
      </c>
      <c r="E1782" s="109">
        <v>33433.867480951267</v>
      </c>
    </row>
    <row r="1783" spans="1:5" x14ac:dyDescent="0.35">
      <c r="A1783" s="107" t="s">
        <v>79</v>
      </c>
      <c r="B1783" s="107" t="s">
        <v>312</v>
      </c>
      <c r="C1783" s="110">
        <v>6</v>
      </c>
      <c r="D1783" s="109">
        <v>361.43958100857537</v>
      </c>
      <c r="E1783" s="109">
        <v>23715.755358568629</v>
      </c>
    </row>
    <row r="1784" spans="1:5" x14ac:dyDescent="0.35">
      <c r="A1784" s="107" t="s">
        <v>79</v>
      </c>
      <c r="B1784" s="107" t="s">
        <v>312</v>
      </c>
      <c r="C1784" s="110">
        <v>7</v>
      </c>
      <c r="D1784" s="109">
        <v>539.05686044764036</v>
      </c>
      <c r="E1784" s="109">
        <v>34192.80675351595</v>
      </c>
    </row>
    <row r="1785" spans="1:5" x14ac:dyDescent="0.35">
      <c r="A1785" s="107" t="s">
        <v>79</v>
      </c>
      <c r="B1785" s="107" t="s">
        <v>312</v>
      </c>
      <c r="C1785" s="110">
        <v>8</v>
      </c>
      <c r="D1785" s="109">
        <v>739.57028111205716</v>
      </c>
      <c r="E1785" s="109">
        <v>45390.606732433487</v>
      </c>
    </row>
    <row r="1786" spans="1:5" x14ac:dyDescent="0.35">
      <c r="A1786" s="107" t="s">
        <v>79</v>
      </c>
      <c r="B1786" s="107" t="s">
        <v>312</v>
      </c>
      <c r="C1786" s="110">
        <v>9</v>
      </c>
      <c r="D1786" s="109">
        <v>1061.438254106778</v>
      </c>
      <c r="E1786" s="109">
        <v>55081.034411310262</v>
      </c>
    </row>
    <row r="1787" spans="1:5" x14ac:dyDescent="0.35">
      <c r="A1787" s="107" t="s">
        <v>79</v>
      </c>
      <c r="B1787" s="107" t="s">
        <v>312</v>
      </c>
      <c r="C1787" s="110">
        <v>10</v>
      </c>
      <c r="D1787" s="109">
        <v>1234.087877714566</v>
      </c>
      <c r="E1787" s="109">
        <v>20371.673572000382</v>
      </c>
    </row>
    <row r="1788" spans="1:5" x14ac:dyDescent="0.35">
      <c r="A1788" s="107" t="s">
        <v>79</v>
      </c>
      <c r="B1788" s="107" t="s">
        <v>312</v>
      </c>
      <c r="C1788" s="110">
        <v>11</v>
      </c>
      <c r="D1788" s="109">
        <v>1569.306267178391</v>
      </c>
      <c r="E1788" s="109">
        <v>28617.133872471921</v>
      </c>
    </row>
    <row r="1789" spans="1:5" x14ac:dyDescent="0.35">
      <c r="A1789" s="107" t="s">
        <v>79</v>
      </c>
      <c r="B1789" s="107" t="s">
        <v>312</v>
      </c>
      <c r="C1789" s="110">
        <v>12</v>
      </c>
      <c r="D1789" s="109">
        <v>1871.242656992232</v>
      </c>
      <c r="E1789" s="109">
        <v>42414.385442729639</v>
      </c>
    </row>
    <row r="1790" spans="1:5" x14ac:dyDescent="0.35">
      <c r="A1790" s="107" t="s">
        <v>79</v>
      </c>
      <c r="B1790" s="107" t="s">
        <v>311</v>
      </c>
      <c r="C1790" s="110">
        <v>1</v>
      </c>
      <c r="D1790" s="109">
        <v>0</v>
      </c>
      <c r="E1790" s="109">
        <v>0</v>
      </c>
    </row>
    <row r="1791" spans="1:5" x14ac:dyDescent="0.35">
      <c r="A1791" s="107" t="s">
        <v>79</v>
      </c>
      <c r="B1791" s="107" t="s">
        <v>311</v>
      </c>
      <c r="C1791" s="110">
        <v>2</v>
      </c>
      <c r="D1791" s="109">
        <v>0</v>
      </c>
      <c r="E1791" s="109">
        <v>0</v>
      </c>
    </row>
    <row r="1792" spans="1:5" x14ac:dyDescent="0.35">
      <c r="A1792" s="107" t="s">
        <v>79</v>
      </c>
      <c r="B1792" s="107" t="s">
        <v>311</v>
      </c>
      <c r="C1792" s="110">
        <v>3</v>
      </c>
      <c r="D1792" s="109">
        <v>0</v>
      </c>
      <c r="E1792" s="109">
        <v>0</v>
      </c>
    </row>
    <row r="1793" spans="1:5" x14ac:dyDescent="0.35">
      <c r="A1793" s="107" t="s">
        <v>79</v>
      </c>
      <c r="B1793" s="107" t="s">
        <v>311</v>
      </c>
      <c r="C1793" s="110">
        <v>4</v>
      </c>
      <c r="D1793" s="109">
        <v>0</v>
      </c>
      <c r="E1793" s="109">
        <v>0</v>
      </c>
    </row>
    <row r="1794" spans="1:5" x14ac:dyDescent="0.35">
      <c r="A1794" s="107" t="s">
        <v>79</v>
      </c>
      <c r="B1794" s="107" t="s">
        <v>311</v>
      </c>
      <c r="C1794" s="110">
        <v>5</v>
      </c>
      <c r="D1794" s="109">
        <v>647.48769778846463</v>
      </c>
      <c r="E1794" s="109">
        <v>46870.982406314302</v>
      </c>
    </row>
    <row r="1795" spans="1:5" x14ac:dyDescent="0.35">
      <c r="A1795" s="107" t="s">
        <v>79</v>
      </c>
      <c r="B1795" s="107" t="s">
        <v>311</v>
      </c>
      <c r="C1795" s="110">
        <v>6</v>
      </c>
      <c r="D1795" s="109">
        <v>475.25356765598121</v>
      </c>
      <c r="E1795" s="109">
        <v>31534.71924970908</v>
      </c>
    </row>
    <row r="1796" spans="1:5" x14ac:dyDescent="0.35">
      <c r="A1796" s="107" t="s">
        <v>79</v>
      </c>
      <c r="B1796" s="107" t="s">
        <v>311</v>
      </c>
      <c r="C1796" s="110">
        <v>7</v>
      </c>
      <c r="D1796" s="109">
        <v>689.86522030495064</v>
      </c>
      <c r="E1796" s="109">
        <v>44217.277208200867</v>
      </c>
    </row>
    <row r="1797" spans="1:5" x14ac:dyDescent="0.35">
      <c r="A1797" s="107" t="s">
        <v>79</v>
      </c>
      <c r="B1797" s="107" t="s">
        <v>311</v>
      </c>
      <c r="C1797" s="110">
        <v>8</v>
      </c>
      <c r="D1797" s="109">
        <v>1013.971582640285</v>
      </c>
      <c r="E1797" s="109">
        <v>62294.014971181787</v>
      </c>
    </row>
    <row r="1798" spans="1:5" x14ac:dyDescent="0.35">
      <c r="A1798" s="107" t="s">
        <v>79</v>
      </c>
      <c r="B1798" s="107" t="s">
        <v>311</v>
      </c>
      <c r="C1798" s="110">
        <v>9</v>
      </c>
      <c r="D1798" s="109">
        <v>1551.449157870645</v>
      </c>
      <c r="E1798" s="109">
        <v>76982.285176849298</v>
      </c>
    </row>
    <row r="1799" spans="1:5" x14ac:dyDescent="0.35">
      <c r="A1799" s="107" t="s">
        <v>79</v>
      </c>
      <c r="B1799" s="107" t="s">
        <v>311</v>
      </c>
      <c r="C1799" s="110">
        <v>10</v>
      </c>
      <c r="D1799" s="109">
        <v>1800.933586347408</v>
      </c>
      <c r="E1799" s="109">
        <v>27955.43707384184</v>
      </c>
    </row>
    <row r="1800" spans="1:5" x14ac:dyDescent="0.35">
      <c r="A1800" s="107" t="s">
        <v>79</v>
      </c>
      <c r="B1800" s="107" t="s">
        <v>311</v>
      </c>
      <c r="C1800" s="110">
        <v>11</v>
      </c>
      <c r="D1800" s="109">
        <v>2156.6500014819831</v>
      </c>
      <c r="E1800" s="109">
        <v>36274.281062931594</v>
      </c>
    </row>
    <row r="1801" spans="1:5" x14ac:dyDescent="0.35">
      <c r="A1801" s="107" t="s">
        <v>79</v>
      </c>
      <c r="B1801" s="107" t="s">
        <v>311</v>
      </c>
      <c r="C1801" s="110">
        <v>12</v>
      </c>
      <c r="D1801" s="109">
        <v>2692.638657920887</v>
      </c>
      <c r="E1801" s="109">
        <v>54501.500386761181</v>
      </c>
    </row>
    <row r="1802" spans="1:5" x14ac:dyDescent="0.35">
      <c r="A1802" s="107" t="s">
        <v>79</v>
      </c>
      <c r="B1802" s="107" t="s">
        <v>310</v>
      </c>
      <c r="C1802" s="110">
        <v>1</v>
      </c>
      <c r="D1802" s="109">
        <v>1575.396360295744</v>
      </c>
      <c r="E1802" s="109">
        <v>113933.533261551</v>
      </c>
    </row>
    <row r="1803" spans="1:5" x14ac:dyDescent="0.35">
      <c r="A1803" s="107" t="s">
        <v>79</v>
      </c>
      <c r="B1803" s="107" t="s">
        <v>310</v>
      </c>
      <c r="C1803" s="110">
        <v>2</v>
      </c>
      <c r="D1803" s="109">
        <v>1111.9359782702379</v>
      </c>
      <c r="E1803" s="109">
        <v>77737.680745932128</v>
      </c>
    </row>
    <row r="1804" spans="1:5" x14ac:dyDescent="0.35">
      <c r="A1804" s="107" t="s">
        <v>79</v>
      </c>
      <c r="B1804" s="107" t="s">
        <v>310</v>
      </c>
      <c r="C1804" s="110">
        <v>3</v>
      </c>
      <c r="D1804" s="109">
        <v>1073.4566483675039</v>
      </c>
      <c r="E1804" s="109">
        <v>81562.469504255889</v>
      </c>
    </row>
    <row r="1805" spans="1:5" x14ac:dyDescent="0.35">
      <c r="A1805" s="107" t="s">
        <v>79</v>
      </c>
      <c r="B1805" s="107" t="s">
        <v>310</v>
      </c>
      <c r="C1805" s="110">
        <v>4</v>
      </c>
      <c r="D1805" s="109">
        <v>752.16067434711863</v>
      </c>
      <c r="E1805" s="109">
        <v>54890.375885805734</v>
      </c>
    </row>
    <row r="1806" spans="1:5" x14ac:dyDescent="0.35">
      <c r="A1806" s="107" t="s">
        <v>79</v>
      </c>
      <c r="B1806" s="107" t="s">
        <v>310</v>
      </c>
      <c r="C1806" s="110">
        <v>5</v>
      </c>
      <c r="D1806" s="109">
        <v>438.80710842125222</v>
      </c>
      <c r="E1806" s="109">
        <v>31919.09726209853</v>
      </c>
    </row>
    <row r="1807" spans="1:5" x14ac:dyDescent="0.35">
      <c r="A1807" s="107" t="s">
        <v>79</v>
      </c>
      <c r="B1807" s="107" t="s">
        <v>310</v>
      </c>
      <c r="C1807" s="110">
        <v>6</v>
      </c>
      <c r="D1807" s="109">
        <v>271.01596628184359</v>
      </c>
      <c r="E1807" s="109">
        <v>18394.842638021521</v>
      </c>
    </row>
    <row r="1808" spans="1:5" x14ac:dyDescent="0.35">
      <c r="A1808" s="107" t="s">
        <v>79</v>
      </c>
      <c r="B1808" s="107" t="s">
        <v>310</v>
      </c>
      <c r="C1808" s="110">
        <v>7</v>
      </c>
      <c r="D1808" s="109">
        <v>394.98387425119932</v>
      </c>
      <c r="E1808" s="109">
        <v>25844.719668084941</v>
      </c>
    </row>
    <row r="1809" spans="1:5" x14ac:dyDescent="0.35">
      <c r="A1809" s="107" t="s">
        <v>79</v>
      </c>
      <c r="B1809" s="107" t="s">
        <v>310</v>
      </c>
      <c r="C1809" s="110">
        <v>8</v>
      </c>
      <c r="D1809" s="109">
        <v>356.20184479100323</v>
      </c>
      <c r="E1809" s="109">
        <v>22184.931169375432</v>
      </c>
    </row>
    <row r="1810" spans="1:5" x14ac:dyDescent="0.35">
      <c r="A1810" s="107" t="s">
        <v>79</v>
      </c>
      <c r="B1810" s="107" t="s">
        <v>310</v>
      </c>
      <c r="C1810" s="110">
        <v>9</v>
      </c>
      <c r="D1810" s="109">
        <v>69.295825498393356</v>
      </c>
      <c r="E1810" s="109">
        <v>3480.5810971395781</v>
      </c>
    </row>
    <row r="1811" spans="1:5" x14ac:dyDescent="0.35">
      <c r="A1811" s="107" t="s">
        <v>79</v>
      </c>
      <c r="B1811" s="107" t="s">
        <v>310</v>
      </c>
      <c r="C1811" s="110">
        <v>10</v>
      </c>
      <c r="D1811" s="109">
        <v>1300.6865574049821</v>
      </c>
      <c r="E1811" s="109">
        <v>19416.89392385001</v>
      </c>
    </row>
    <row r="1812" spans="1:5" x14ac:dyDescent="0.35">
      <c r="A1812" s="107" t="s">
        <v>79</v>
      </c>
      <c r="B1812" s="107" t="s">
        <v>310</v>
      </c>
      <c r="C1812" s="110">
        <v>11</v>
      </c>
      <c r="D1812" s="109">
        <v>1438.7964835274649</v>
      </c>
      <c r="E1812" s="109">
        <v>26715.286602946391</v>
      </c>
    </row>
    <row r="1813" spans="1:5" x14ac:dyDescent="0.35">
      <c r="A1813" s="107" t="s">
        <v>79</v>
      </c>
      <c r="B1813" s="107" t="s">
        <v>310</v>
      </c>
      <c r="C1813" s="110">
        <v>12</v>
      </c>
      <c r="D1813" s="109">
        <v>1606.5705831738269</v>
      </c>
      <c r="E1813" s="109">
        <v>33193.822939855658</v>
      </c>
    </row>
    <row r="1814" spans="1:5" x14ac:dyDescent="0.35">
      <c r="A1814" s="107" t="s">
        <v>79</v>
      </c>
      <c r="B1814" s="107" t="s">
        <v>309</v>
      </c>
      <c r="C1814" s="110">
        <v>1</v>
      </c>
      <c r="D1814" s="109">
        <v>2418.3069878491269</v>
      </c>
      <c r="E1814" s="109">
        <v>186256.34527390171</v>
      </c>
    </row>
    <row r="1815" spans="1:5" x14ac:dyDescent="0.35">
      <c r="A1815" s="107" t="s">
        <v>79</v>
      </c>
      <c r="B1815" s="107" t="s">
        <v>309</v>
      </c>
      <c r="C1815" s="110">
        <v>2</v>
      </c>
      <c r="D1815" s="109">
        <v>1774.7302088517761</v>
      </c>
      <c r="E1815" s="109">
        <v>131661.8874556782</v>
      </c>
    </row>
    <row r="1816" spans="1:5" x14ac:dyDescent="0.35">
      <c r="A1816" s="107" t="s">
        <v>79</v>
      </c>
      <c r="B1816" s="107" t="s">
        <v>309</v>
      </c>
      <c r="C1816" s="110">
        <v>3</v>
      </c>
      <c r="D1816" s="109">
        <v>2006.4259297776571</v>
      </c>
      <c r="E1816" s="109">
        <v>157051.2711405525</v>
      </c>
    </row>
    <row r="1817" spans="1:5" x14ac:dyDescent="0.35">
      <c r="A1817" s="107" t="s">
        <v>79</v>
      </c>
      <c r="B1817" s="107" t="s">
        <v>309</v>
      </c>
      <c r="C1817" s="110">
        <v>4</v>
      </c>
      <c r="D1817" s="109">
        <v>1353.552834688249</v>
      </c>
      <c r="E1817" s="109">
        <v>103007.3195132957</v>
      </c>
    </row>
    <row r="1818" spans="1:5" x14ac:dyDescent="0.35">
      <c r="A1818" s="107" t="s">
        <v>79</v>
      </c>
      <c r="B1818" s="107" t="s">
        <v>309</v>
      </c>
      <c r="C1818" s="110">
        <v>5</v>
      </c>
      <c r="D1818" s="109">
        <v>855.16723097718193</v>
      </c>
      <c r="E1818" s="109">
        <v>60299.153193360296</v>
      </c>
    </row>
    <row r="1819" spans="1:5" x14ac:dyDescent="0.35">
      <c r="A1819" s="107" t="s">
        <v>79</v>
      </c>
      <c r="B1819" s="107" t="s">
        <v>309</v>
      </c>
      <c r="C1819" s="110">
        <v>6</v>
      </c>
      <c r="D1819" s="109">
        <v>549.28612133987463</v>
      </c>
      <c r="E1819" s="109">
        <v>35184.091431762441</v>
      </c>
    </row>
    <row r="1820" spans="1:5" x14ac:dyDescent="0.35">
      <c r="A1820" s="107" t="s">
        <v>79</v>
      </c>
      <c r="B1820" s="107" t="s">
        <v>309</v>
      </c>
      <c r="C1820" s="110">
        <v>7</v>
      </c>
      <c r="D1820" s="109">
        <v>572.50824961270666</v>
      </c>
      <c r="E1820" s="109">
        <v>35382.705401922081</v>
      </c>
    </row>
    <row r="1821" spans="1:5" x14ac:dyDescent="0.35">
      <c r="A1821" s="107" t="s">
        <v>79</v>
      </c>
      <c r="B1821" s="107" t="s">
        <v>309</v>
      </c>
      <c r="C1821" s="110">
        <v>8</v>
      </c>
      <c r="D1821" s="109">
        <v>1156.283370312703</v>
      </c>
      <c r="E1821" s="109">
        <v>69500.799005325534</v>
      </c>
    </row>
    <row r="1822" spans="1:5" x14ac:dyDescent="0.35">
      <c r="A1822" s="107" t="s">
        <v>79</v>
      </c>
      <c r="B1822" s="107" t="s">
        <v>309</v>
      </c>
      <c r="C1822" s="110">
        <v>9</v>
      </c>
      <c r="D1822" s="109">
        <v>1613.2485947322009</v>
      </c>
      <c r="E1822" s="109">
        <v>86210.03199736205</v>
      </c>
    </row>
    <row r="1823" spans="1:5" x14ac:dyDescent="0.35">
      <c r="A1823" s="107" t="s">
        <v>79</v>
      </c>
      <c r="B1823" s="107" t="s">
        <v>309</v>
      </c>
      <c r="C1823" s="110">
        <v>10</v>
      </c>
      <c r="D1823" s="109">
        <v>2105.9693949149218</v>
      </c>
      <c r="E1823" s="109">
        <v>34473.721367680642</v>
      </c>
    </row>
    <row r="1824" spans="1:5" x14ac:dyDescent="0.35">
      <c r="A1824" s="107" t="s">
        <v>79</v>
      </c>
      <c r="B1824" s="107" t="s">
        <v>309</v>
      </c>
      <c r="C1824" s="110">
        <v>11</v>
      </c>
      <c r="D1824" s="109">
        <v>2242.9062359334598</v>
      </c>
      <c r="E1824" s="109">
        <v>46084.289899253992</v>
      </c>
    </row>
    <row r="1825" spans="1:5" x14ac:dyDescent="0.35">
      <c r="A1825" s="107" t="s">
        <v>79</v>
      </c>
      <c r="B1825" s="107" t="s">
        <v>309</v>
      </c>
      <c r="C1825" s="110">
        <v>12</v>
      </c>
      <c r="D1825" s="109">
        <v>2473.9715922185719</v>
      </c>
      <c r="E1825" s="109">
        <v>58450.794534305467</v>
      </c>
    </row>
    <row r="1826" spans="1:5" x14ac:dyDescent="0.35">
      <c r="A1826" s="107" t="s">
        <v>79</v>
      </c>
      <c r="B1826" s="107" t="s">
        <v>308</v>
      </c>
      <c r="C1826" s="110">
        <v>1</v>
      </c>
      <c r="D1826" s="109">
        <v>2166.7073740337278</v>
      </c>
      <c r="E1826" s="109">
        <v>164912.67616328879</v>
      </c>
    </row>
    <row r="1827" spans="1:5" x14ac:dyDescent="0.35">
      <c r="A1827" s="107" t="s">
        <v>79</v>
      </c>
      <c r="B1827" s="107" t="s">
        <v>308</v>
      </c>
      <c r="C1827" s="110">
        <v>2</v>
      </c>
      <c r="D1827" s="109">
        <v>1723.9788817951389</v>
      </c>
      <c r="E1827" s="109">
        <v>126669.2081530038</v>
      </c>
    </row>
    <row r="1828" spans="1:5" x14ac:dyDescent="0.35">
      <c r="A1828" s="107" t="s">
        <v>79</v>
      </c>
      <c r="B1828" s="107" t="s">
        <v>308</v>
      </c>
      <c r="C1828" s="110">
        <v>3</v>
      </c>
      <c r="D1828" s="109">
        <v>1731.283627447036</v>
      </c>
      <c r="E1828" s="109">
        <v>136074.14311503569</v>
      </c>
    </row>
    <row r="1829" spans="1:5" x14ac:dyDescent="0.35">
      <c r="A1829" s="107" t="s">
        <v>79</v>
      </c>
      <c r="B1829" s="107" t="s">
        <v>308</v>
      </c>
      <c r="C1829" s="110">
        <v>4</v>
      </c>
      <c r="D1829" s="109">
        <v>1209.731867311219</v>
      </c>
      <c r="E1829" s="109">
        <v>92064.119278014201</v>
      </c>
    </row>
    <row r="1830" spans="1:5" x14ac:dyDescent="0.35">
      <c r="A1830" s="107" t="s">
        <v>79</v>
      </c>
      <c r="B1830" s="107" t="s">
        <v>308</v>
      </c>
      <c r="C1830" s="110">
        <v>5</v>
      </c>
      <c r="D1830" s="109">
        <v>862.26842339779068</v>
      </c>
      <c r="E1830" s="109">
        <v>62756.482384996089</v>
      </c>
    </row>
    <row r="1831" spans="1:5" x14ac:dyDescent="0.35">
      <c r="A1831" s="107" t="s">
        <v>79</v>
      </c>
      <c r="B1831" s="107" t="s">
        <v>308</v>
      </c>
      <c r="C1831" s="110">
        <v>6</v>
      </c>
      <c r="D1831" s="109">
        <v>513.54676022263095</v>
      </c>
      <c r="E1831" s="109">
        <v>34563.808566765343</v>
      </c>
    </row>
    <row r="1832" spans="1:5" x14ac:dyDescent="0.35">
      <c r="A1832" s="107" t="s">
        <v>79</v>
      </c>
      <c r="B1832" s="107" t="s">
        <v>308</v>
      </c>
      <c r="C1832" s="110">
        <v>7</v>
      </c>
      <c r="D1832" s="109">
        <v>797.93321176331972</v>
      </c>
      <c r="E1832" s="109">
        <v>51805.037347123463</v>
      </c>
    </row>
    <row r="1833" spans="1:5" x14ac:dyDescent="0.35">
      <c r="A1833" s="107" t="s">
        <v>79</v>
      </c>
      <c r="B1833" s="107" t="s">
        <v>308</v>
      </c>
      <c r="C1833" s="110">
        <v>8</v>
      </c>
      <c r="D1833" s="109">
        <v>1227.750985982987</v>
      </c>
      <c r="E1833" s="109">
        <v>77027.271047056071</v>
      </c>
    </row>
    <row r="1834" spans="1:5" x14ac:dyDescent="0.35">
      <c r="A1834" s="107" t="s">
        <v>79</v>
      </c>
      <c r="B1834" s="107" t="s">
        <v>308</v>
      </c>
      <c r="C1834" s="110">
        <v>9</v>
      </c>
      <c r="D1834" s="109">
        <v>1473.976790591372</v>
      </c>
      <c r="E1834" s="109">
        <v>78733.686648831979</v>
      </c>
    </row>
    <row r="1835" spans="1:5" x14ac:dyDescent="0.35">
      <c r="A1835" s="107" t="s">
        <v>79</v>
      </c>
      <c r="B1835" s="107" t="s">
        <v>308</v>
      </c>
      <c r="C1835" s="110">
        <v>10</v>
      </c>
      <c r="D1835" s="109">
        <v>1483.1683398930861</v>
      </c>
      <c r="E1835" s="109">
        <v>24877.575336310761</v>
      </c>
    </row>
    <row r="1836" spans="1:5" x14ac:dyDescent="0.35">
      <c r="A1836" s="107" t="s">
        <v>79</v>
      </c>
      <c r="B1836" s="107" t="s">
        <v>308</v>
      </c>
      <c r="C1836" s="110">
        <v>11</v>
      </c>
      <c r="D1836" s="109">
        <v>1989.005097405075</v>
      </c>
      <c r="E1836" s="109">
        <v>38573.428540392742</v>
      </c>
    </row>
    <row r="1837" spans="1:5" x14ac:dyDescent="0.35">
      <c r="A1837" s="107" t="s">
        <v>79</v>
      </c>
      <c r="B1837" s="107" t="s">
        <v>308</v>
      </c>
      <c r="C1837" s="110">
        <v>12</v>
      </c>
      <c r="D1837" s="109">
        <v>2260.9403992777029</v>
      </c>
      <c r="E1837" s="109">
        <v>53429.703392073097</v>
      </c>
    </row>
    <row r="1838" spans="1:5" x14ac:dyDescent="0.35">
      <c r="A1838" s="107" t="s">
        <v>79</v>
      </c>
      <c r="B1838" s="107" t="s">
        <v>306</v>
      </c>
      <c r="C1838" s="110">
        <v>1</v>
      </c>
      <c r="D1838" s="109">
        <v>2184.503453186649</v>
      </c>
      <c r="E1838" s="109">
        <v>168836.47770619209</v>
      </c>
    </row>
    <row r="1839" spans="1:5" x14ac:dyDescent="0.35">
      <c r="A1839" s="107" t="s">
        <v>79</v>
      </c>
      <c r="B1839" s="107" t="s">
        <v>306</v>
      </c>
      <c r="C1839" s="110">
        <v>2</v>
      </c>
      <c r="D1839" s="109">
        <v>1468.19255935144</v>
      </c>
      <c r="E1839" s="109">
        <v>109235.2822567792</v>
      </c>
    </row>
    <row r="1840" spans="1:5" x14ac:dyDescent="0.35">
      <c r="A1840" s="107" t="s">
        <v>79</v>
      </c>
      <c r="B1840" s="107" t="s">
        <v>306</v>
      </c>
      <c r="C1840" s="110">
        <v>3</v>
      </c>
      <c r="D1840" s="109">
        <v>1942.0303501467961</v>
      </c>
      <c r="E1840" s="109">
        <v>152176.934544677</v>
      </c>
    </row>
    <row r="1841" spans="1:5" x14ac:dyDescent="0.35">
      <c r="A1841" s="107" t="s">
        <v>79</v>
      </c>
      <c r="B1841" s="107" t="s">
        <v>306</v>
      </c>
      <c r="C1841" s="110">
        <v>4</v>
      </c>
      <c r="D1841" s="109">
        <v>1409.3718515472931</v>
      </c>
      <c r="E1841" s="109">
        <v>107174.9837512267</v>
      </c>
    </row>
    <row r="1842" spans="1:5" x14ac:dyDescent="0.35">
      <c r="A1842" s="107" t="s">
        <v>79</v>
      </c>
      <c r="B1842" s="107" t="s">
        <v>306</v>
      </c>
      <c r="C1842" s="110">
        <v>5</v>
      </c>
      <c r="D1842" s="109">
        <v>862.97322976622695</v>
      </c>
      <c r="E1842" s="109">
        <v>60900.769571620622</v>
      </c>
    </row>
    <row r="1843" spans="1:5" x14ac:dyDescent="0.35">
      <c r="A1843" s="107" t="s">
        <v>79</v>
      </c>
      <c r="B1843" s="107" t="s">
        <v>306</v>
      </c>
      <c r="C1843" s="110">
        <v>6</v>
      </c>
      <c r="D1843" s="109">
        <v>734.32309696296909</v>
      </c>
      <c r="E1843" s="109">
        <v>47058.940549951803</v>
      </c>
    </row>
    <row r="1844" spans="1:5" x14ac:dyDescent="0.35">
      <c r="A1844" s="107" t="s">
        <v>79</v>
      </c>
      <c r="B1844" s="107" t="s">
        <v>306</v>
      </c>
      <c r="C1844" s="110">
        <v>7</v>
      </c>
      <c r="D1844" s="109">
        <v>873.16690177564044</v>
      </c>
      <c r="E1844" s="109">
        <v>54052.880327376821</v>
      </c>
    </row>
    <row r="1845" spans="1:5" x14ac:dyDescent="0.35">
      <c r="A1845" s="107" t="s">
        <v>79</v>
      </c>
      <c r="B1845" s="107" t="s">
        <v>306</v>
      </c>
      <c r="C1845" s="110">
        <v>8</v>
      </c>
      <c r="D1845" s="109">
        <v>1334.169069842535</v>
      </c>
      <c r="E1845" s="109">
        <v>80329.50506466048</v>
      </c>
    </row>
    <row r="1846" spans="1:5" x14ac:dyDescent="0.35">
      <c r="A1846" s="107" t="s">
        <v>79</v>
      </c>
      <c r="B1846" s="107" t="s">
        <v>306</v>
      </c>
      <c r="C1846" s="110">
        <v>9</v>
      </c>
      <c r="D1846" s="109">
        <v>1579.8286395933389</v>
      </c>
      <c r="E1846" s="109">
        <v>84601.819168899121</v>
      </c>
    </row>
    <row r="1847" spans="1:5" x14ac:dyDescent="0.35">
      <c r="A1847" s="107" t="s">
        <v>79</v>
      </c>
      <c r="B1847" s="107" t="s">
        <v>306</v>
      </c>
      <c r="C1847" s="110">
        <v>10</v>
      </c>
      <c r="D1847" s="109">
        <v>1625.838902874093</v>
      </c>
      <c r="E1847" s="109">
        <v>29098.431980541071</v>
      </c>
    </row>
    <row r="1848" spans="1:5" x14ac:dyDescent="0.35">
      <c r="A1848" s="107" t="s">
        <v>79</v>
      </c>
      <c r="B1848" s="107" t="s">
        <v>306</v>
      </c>
      <c r="C1848" s="110">
        <v>11</v>
      </c>
      <c r="D1848" s="109">
        <v>1936.8936286804719</v>
      </c>
      <c r="E1848" s="109">
        <v>45015.417826640849</v>
      </c>
    </row>
    <row r="1849" spans="1:5" x14ac:dyDescent="0.35">
      <c r="A1849" s="107" t="s">
        <v>79</v>
      </c>
      <c r="B1849" s="107" t="s">
        <v>306</v>
      </c>
      <c r="C1849" s="110">
        <v>12</v>
      </c>
      <c r="D1849" s="109">
        <v>2356.3564965076339</v>
      </c>
      <c r="E1849" s="109">
        <v>64318.273132287162</v>
      </c>
    </row>
    <row r="1850" spans="1:5" x14ac:dyDescent="0.35">
      <c r="A1850" s="107" t="s">
        <v>79</v>
      </c>
      <c r="B1850" s="107" t="s">
        <v>305</v>
      </c>
      <c r="C1850" s="110">
        <v>1</v>
      </c>
      <c r="D1850" s="109">
        <v>2567.522188914053</v>
      </c>
      <c r="E1850" s="109">
        <v>198160.82168582719</v>
      </c>
    </row>
    <row r="1851" spans="1:5" x14ac:dyDescent="0.35">
      <c r="A1851" s="107" t="s">
        <v>79</v>
      </c>
      <c r="B1851" s="107" t="s">
        <v>305</v>
      </c>
      <c r="C1851" s="110">
        <v>2</v>
      </c>
      <c r="D1851" s="109">
        <v>1955.742252099591</v>
      </c>
      <c r="E1851" s="109">
        <v>145346.86438613909</v>
      </c>
    </row>
    <row r="1852" spans="1:5" x14ac:dyDescent="0.35">
      <c r="A1852" s="107" t="s">
        <v>79</v>
      </c>
      <c r="B1852" s="107" t="s">
        <v>305</v>
      </c>
      <c r="C1852" s="110">
        <v>3</v>
      </c>
      <c r="D1852" s="109">
        <v>1952.919932194493</v>
      </c>
      <c r="E1852" s="109">
        <v>152942.61642206789</v>
      </c>
    </row>
    <row r="1853" spans="1:5" x14ac:dyDescent="0.35">
      <c r="A1853" s="107" t="s">
        <v>79</v>
      </c>
      <c r="B1853" s="107" t="s">
        <v>305</v>
      </c>
      <c r="C1853" s="110">
        <v>4</v>
      </c>
      <c r="D1853" s="109">
        <v>1064.283373672095</v>
      </c>
      <c r="E1853" s="109">
        <v>80843.172052647584</v>
      </c>
    </row>
    <row r="1854" spans="1:5" x14ac:dyDescent="0.35">
      <c r="A1854" s="107" t="s">
        <v>79</v>
      </c>
      <c r="B1854" s="107" t="s">
        <v>305</v>
      </c>
      <c r="C1854" s="110">
        <v>5</v>
      </c>
      <c r="D1854" s="109">
        <v>736.88326677646182</v>
      </c>
      <c r="E1854" s="109">
        <v>52001.621659507779</v>
      </c>
    </row>
    <row r="1855" spans="1:5" x14ac:dyDescent="0.35">
      <c r="A1855" s="107" t="s">
        <v>79</v>
      </c>
      <c r="B1855" s="107" t="s">
        <v>305</v>
      </c>
      <c r="C1855" s="110">
        <v>6</v>
      </c>
      <c r="D1855" s="109">
        <v>691.64588814318984</v>
      </c>
      <c r="E1855" s="109">
        <v>44313.887479231184</v>
      </c>
    </row>
    <row r="1856" spans="1:5" x14ac:dyDescent="0.35">
      <c r="A1856" s="107" t="s">
        <v>79</v>
      </c>
      <c r="B1856" s="107" t="s">
        <v>305</v>
      </c>
      <c r="C1856" s="110">
        <v>7</v>
      </c>
      <c r="D1856" s="109">
        <v>963.41008206497838</v>
      </c>
      <c r="E1856" s="109">
        <v>59628.362872946003</v>
      </c>
    </row>
    <row r="1857" spans="1:5" x14ac:dyDescent="0.35">
      <c r="A1857" s="107" t="s">
        <v>79</v>
      </c>
      <c r="B1857" s="107" t="s">
        <v>305</v>
      </c>
      <c r="C1857" s="110">
        <v>8</v>
      </c>
      <c r="D1857" s="109">
        <v>1293.1238889939209</v>
      </c>
      <c r="E1857" s="109">
        <v>77833.063268174112</v>
      </c>
    </row>
    <row r="1858" spans="1:5" x14ac:dyDescent="0.35">
      <c r="A1858" s="107" t="s">
        <v>79</v>
      </c>
      <c r="B1858" s="107" t="s">
        <v>305</v>
      </c>
      <c r="C1858" s="110">
        <v>9</v>
      </c>
      <c r="D1858" s="109">
        <v>1683.534788858839</v>
      </c>
      <c r="E1858" s="109">
        <v>90160.478893838605</v>
      </c>
    </row>
    <row r="1859" spans="1:5" x14ac:dyDescent="0.35">
      <c r="A1859" s="107" t="s">
        <v>79</v>
      </c>
      <c r="B1859" s="107" t="s">
        <v>305</v>
      </c>
      <c r="C1859" s="110">
        <v>10</v>
      </c>
      <c r="D1859" s="109">
        <v>2196.7331218401791</v>
      </c>
      <c r="E1859" s="109">
        <v>38375.596824175504</v>
      </c>
    </row>
    <row r="1860" spans="1:5" x14ac:dyDescent="0.35">
      <c r="A1860" s="107" t="s">
        <v>79</v>
      </c>
      <c r="B1860" s="107" t="s">
        <v>305</v>
      </c>
      <c r="C1860" s="110">
        <v>11</v>
      </c>
      <c r="D1860" s="109">
        <v>2374.813994403763</v>
      </c>
      <c r="E1860" s="109">
        <v>51932.056696727886</v>
      </c>
    </row>
    <row r="1861" spans="1:5" x14ac:dyDescent="0.35">
      <c r="A1861" s="107" t="s">
        <v>79</v>
      </c>
      <c r="B1861" s="107" t="s">
        <v>305</v>
      </c>
      <c r="C1861" s="110">
        <v>12</v>
      </c>
      <c r="D1861" s="109">
        <v>2661.6993515939121</v>
      </c>
      <c r="E1861" s="109">
        <v>69810.571818356941</v>
      </c>
    </row>
    <row r="1862" spans="1:5" x14ac:dyDescent="0.35">
      <c r="A1862" s="107" t="s">
        <v>79</v>
      </c>
      <c r="B1862" s="107" t="s">
        <v>299</v>
      </c>
      <c r="C1862" s="110">
        <v>1</v>
      </c>
      <c r="D1862" s="109">
        <v>1326.8277489886591</v>
      </c>
      <c r="E1862" s="109">
        <v>92630.799645406427</v>
      </c>
    </row>
    <row r="1863" spans="1:5" x14ac:dyDescent="0.35">
      <c r="A1863" s="107" t="s">
        <v>79</v>
      </c>
      <c r="B1863" s="107" t="s">
        <v>299</v>
      </c>
      <c r="C1863" s="110">
        <v>2</v>
      </c>
      <c r="D1863" s="109">
        <v>602.16046190043119</v>
      </c>
      <c r="E1863" s="109">
        <v>39791.515546484501</v>
      </c>
    </row>
    <row r="1864" spans="1:5" x14ac:dyDescent="0.35">
      <c r="A1864" s="107" t="s">
        <v>79</v>
      </c>
      <c r="B1864" s="107" t="s">
        <v>299</v>
      </c>
      <c r="C1864" s="110">
        <v>3</v>
      </c>
      <c r="D1864" s="109">
        <v>1130.775305137365</v>
      </c>
      <c r="E1864" s="109">
        <v>78039.994368272426</v>
      </c>
    </row>
    <row r="1865" spans="1:5" x14ac:dyDescent="0.35">
      <c r="A1865" s="107" t="s">
        <v>79</v>
      </c>
      <c r="B1865" s="107" t="s">
        <v>299</v>
      </c>
      <c r="C1865" s="110">
        <v>4</v>
      </c>
      <c r="D1865" s="109">
        <v>897.64184356706664</v>
      </c>
      <c r="E1865" s="109">
        <v>60593.114507573919</v>
      </c>
    </row>
    <row r="1866" spans="1:5" x14ac:dyDescent="0.35">
      <c r="A1866" s="107" t="s">
        <v>79</v>
      </c>
      <c r="B1866" s="107" t="s">
        <v>299</v>
      </c>
      <c r="C1866" s="110">
        <v>5</v>
      </c>
      <c r="D1866" s="109">
        <v>603.76254424155456</v>
      </c>
      <c r="E1866" s="109">
        <v>39405.249679435627</v>
      </c>
    </row>
    <row r="1867" spans="1:5" x14ac:dyDescent="0.35">
      <c r="A1867" s="107" t="s">
        <v>79</v>
      </c>
      <c r="B1867" s="107" t="s">
        <v>299</v>
      </c>
      <c r="C1867" s="110">
        <v>6</v>
      </c>
      <c r="D1867" s="109">
        <v>432.97465097714382</v>
      </c>
      <c r="E1867" s="109">
        <v>27117.316890027862</v>
      </c>
    </row>
    <row r="1868" spans="1:5" x14ac:dyDescent="0.35">
      <c r="A1868" s="107" t="s">
        <v>79</v>
      </c>
      <c r="B1868" s="107" t="s">
        <v>299</v>
      </c>
      <c r="C1868" s="110">
        <v>7</v>
      </c>
      <c r="D1868" s="109">
        <v>657.93529168224381</v>
      </c>
      <c r="E1868" s="109">
        <v>40733.587477006731</v>
      </c>
    </row>
    <row r="1869" spans="1:5" x14ac:dyDescent="0.35">
      <c r="A1869" s="107" t="s">
        <v>79</v>
      </c>
      <c r="B1869" s="107" t="s">
        <v>299</v>
      </c>
      <c r="C1869" s="110">
        <v>8</v>
      </c>
      <c r="D1869" s="109">
        <v>358.76117221212508</v>
      </c>
      <c r="E1869" s="109">
        <v>21829.32092568414</v>
      </c>
    </row>
    <row r="1870" spans="1:5" x14ac:dyDescent="0.35">
      <c r="A1870" s="107" t="s">
        <v>79</v>
      </c>
      <c r="B1870" s="107" t="s">
        <v>299</v>
      </c>
      <c r="C1870" s="110">
        <v>9</v>
      </c>
      <c r="D1870" s="109">
        <v>629.21307566932387</v>
      </c>
      <c r="E1870" s="109">
        <v>34120.004378361788</v>
      </c>
    </row>
    <row r="1871" spans="1:5" x14ac:dyDescent="0.35">
      <c r="A1871" s="107" t="s">
        <v>79</v>
      </c>
      <c r="B1871" s="107" t="s">
        <v>299</v>
      </c>
      <c r="C1871" s="110">
        <v>10</v>
      </c>
      <c r="D1871" s="109">
        <v>1132.3439375413791</v>
      </c>
      <c r="E1871" s="109">
        <v>22204.83881193319</v>
      </c>
    </row>
    <row r="1872" spans="1:5" x14ac:dyDescent="0.35">
      <c r="A1872" s="107" t="s">
        <v>79</v>
      </c>
      <c r="B1872" s="107" t="s">
        <v>299</v>
      </c>
      <c r="C1872" s="110">
        <v>11</v>
      </c>
      <c r="D1872" s="109">
        <v>1230.648276627529</v>
      </c>
      <c r="E1872" s="109">
        <v>30227.202100264942</v>
      </c>
    </row>
    <row r="1873" spans="1:5" x14ac:dyDescent="0.35">
      <c r="A1873" s="107" t="s">
        <v>79</v>
      </c>
      <c r="B1873" s="107" t="s">
        <v>299</v>
      </c>
      <c r="C1873" s="110">
        <v>12</v>
      </c>
      <c r="D1873" s="109">
        <v>2671.7012038815392</v>
      </c>
      <c r="E1873" s="109">
        <v>77015.622326933284</v>
      </c>
    </row>
    <row r="1874" spans="1:5" x14ac:dyDescent="0.35">
      <c r="A1874" s="107" t="s">
        <v>79</v>
      </c>
      <c r="B1874" s="107" t="s">
        <v>296</v>
      </c>
      <c r="C1874" s="110">
        <v>1</v>
      </c>
      <c r="D1874" s="109">
        <v>464.99047228407102</v>
      </c>
      <c r="E1874" s="109">
        <v>35886.408556083174</v>
      </c>
    </row>
    <row r="1875" spans="1:5" x14ac:dyDescent="0.35">
      <c r="A1875" s="107" t="s">
        <v>79</v>
      </c>
      <c r="B1875" s="107" t="s">
        <v>296</v>
      </c>
      <c r="C1875" s="110">
        <v>2</v>
      </c>
      <c r="D1875" s="109">
        <v>324.84360916766218</v>
      </c>
      <c r="E1875" s="109">
        <v>24140.616462032162</v>
      </c>
    </row>
    <row r="1876" spans="1:5" x14ac:dyDescent="0.35">
      <c r="A1876" s="107" t="s">
        <v>79</v>
      </c>
      <c r="B1876" s="107" t="s">
        <v>296</v>
      </c>
      <c r="C1876" s="110">
        <v>3</v>
      </c>
      <c r="D1876" s="109">
        <v>501.4482759874009</v>
      </c>
      <c r="E1876" s="109">
        <v>39283.719358685848</v>
      </c>
    </row>
    <row r="1877" spans="1:5" x14ac:dyDescent="0.35">
      <c r="A1877" s="107" t="s">
        <v>79</v>
      </c>
      <c r="B1877" s="107" t="s">
        <v>296</v>
      </c>
      <c r="C1877" s="110">
        <v>4</v>
      </c>
      <c r="D1877" s="109">
        <v>412.56216480820478</v>
      </c>
      <c r="E1877" s="109">
        <v>31409.36673996368</v>
      </c>
    </row>
    <row r="1878" spans="1:5" x14ac:dyDescent="0.35">
      <c r="A1878" s="107" t="s">
        <v>79</v>
      </c>
      <c r="B1878" s="107" t="s">
        <v>296</v>
      </c>
      <c r="C1878" s="110">
        <v>5</v>
      </c>
      <c r="D1878" s="109">
        <v>312.69276066655021</v>
      </c>
      <c r="E1878" s="109">
        <v>22086.794933403969</v>
      </c>
    </row>
    <row r="1879" spans="1:5" x14ac:dyDescent="0.35">
      <c r="A1879" s="107" t="s">
        <v>79</v>
      </c>
      <c r="B1879" s="107" t="s">
        <v>296</v>
      </c>
      <c r="C1879" s="110">
        <v>6</v>
      </c>
      <c r="D1879" s="109">
        <v>388.66724137934011</v>
      </c>
      <c r="E1879" s="109">
        <v>24904.97705864831</v>
      </c>
    </row>
    <row r="1880" spans="1:5" x14ac:dyDescent="0.35">
      <c r="A1880" s="107" t="s">
        <v>79</v>
      </c>
      <c r="B1880" s="107" t="s">
        <v>296</v>
      </c>
      <c r="C1880" s="110">
        <v>7</v>
      </c>
      <c r="D1880" s="109">
        <v>333.61551710239121</v>
      </c>
      <c r="E1880" s="109">
        <v>20668.803429091909</v>
      </c>
    </row>
    <row r="1881" spans="1:5" x14ac:dyDescent="0.35">
      <c r="A1881" s="107" t="s">
        <v>79</v>
      </c>
      <c r="B1881" s="107" t="s">
        <v>296</v>
      </c>
      <c r="C1881" s="110">
        <v>8</v>
      </c>
      <c r="D1881" s="109">
        <v>390.77586190617649</v>
      </c>
      <c r="E1881" s="109">
        <v>23558.213615233741</v>
      </c>
    </row>
    <row r="1882" spans="1:5" x14ac:dyDescent="0.35">
      <c r="A1882" s="107" t="s">
        <v>79</v>
      </c>
      <c r="B1882" s="107" t="s">
        <v>296</v>
      </c>
      <c r="C1882" s="110">
        <v>9</v>
      </c>
      <c r="D1882" s="109">
        <v>469.8103448275952</v>
      </c>
      <c r="E1882" s="109">
        <v>25205.642641896509</v>
      </c>
    </row>
    <row r="1883" spans="1:5" x14ac:dyDescent="0.35">
      <c r="A1883" s="107" t="s">
        <v>79</v>
      </c>
      <c r="B1883" s="107" t="s">
        <v>296</v>
      </c>
      <c r="C1883" s="110">
        <v>10</v>
      </c>
      <c r="D1883" s="109">
        <v>399.34129856114362</v>
      </c>
      <c r="E1883" s="109">
        <v>7077.5804451159529</v>
      </c>
    </row>
    <row r="1884" spans="1:5" x14ac:dyDescent="0.35">
      <c r="A1884" s="107" t="s">
        <v>79</v>
      </c>
      <c r="B1884" s="107" t="s">
        <v>296</v>
      </c>
      <c r="C1884" s="110">
        <v>11</v>
      </c>
      <c r="D1884" s="109">
        <v>519.97213341491943</v>
      </c>
      <c r="E1884" s="109">
        <v>11488.189093039609</v>
      </c>
    </row>
    <row r="1885" spans="1:5" x14ac:dyDescent="0.35">
      <c r="A1885" s="107" t="s">
        <v>79</v>
      </c>
      <c r="B1885" s="107" t="s">
        <v>296</v>
      </c>
      <c r="C1885" s="110">
        <v>12</v>
      </c>
      <c r="D1885" s="109">
        <v>515.40403181009367</v>
      </c>
      <c r="E1885" s="109">
        <v>13252.71537770326</v>
      </c>
    </row>
    <row r="1886" spans="1:5" x14ac:dyDescent="0.35">
      <c r="A1886" s="107" t="s">
        <v>79</v>
      </c>
      <c r="B1886" s="107" t="s">
        <v>295</v>
      </c>
      <c r="C1886" s="110">
        <v>1</v>
      </c>
      <c r="D1886" s="109">
        <v>1978.6000206558699</v>
      </c>
      <c r="E1886" s="109">
        <v>150112.76299091501</v>
      </c>
    </row>
    <row r="1887" spans="1:5" x14ac:dyDescent="0.35">
      <c r="A1887" s="107" t="s">
        <v>79</v>
      </c>
      <c r="B1887" s="107" t="s">
        <v>295</v>
      </c>
      <c r="C1887" s="110">
        <v>2</v>
      </c>
      <c r="D1887" s="109">
        <v>1533.814355069238</v>
      </c>
      <c r="E1887" s="109">
        <v>112921.7355881413</v>
      </c>
    </row>
    <row r="1888" spans="1:5" x14ac:dyDescent="0.35">
      <c r="A1888" s="107" t="s">
        <v>79</v>
      </c>
      <c r="B1888" s="107" t="s">
        <v>295</v>
      </c>
      <c r="C1888" s="110">
        <v>3</v>
      </c>
      <c r="D1888" s="109">
        <v>1540.7641250675711</v>
      </c>
      <c r="E1888" s="109">
        <v>119660.70661153059</v>
      </c>
    </row>
    <row r="1889" spans="1:5" x14ac:dyDescent="0.35">
      <c r="A1889" s="107" t="s">
        <v>79</v>
      </c>
      <c r="B1889" s="107" t="s">
        <v>295</v>
      </c>
      <c r="C1889" s="110">
        <v>4</v>
      </c>
      <c r="D1889" s="109">
        <v>1113.728260282398</v>
      </c>
      <c r="E1889" s="109">
        <v>84523.052137803767</v>
      </c>
    </row>
    <row r="1890" spans="1:5" x14ac:dyDescent="0.35">
      <c r="A1890" s="107" t="s">
        <v>79</v>
      </c>
      <c r="B1890" s="107" t="s">
        <v>295</v>
      </c>
      <c r="C1890" s="110">
        <v>5</v>
      </c>
      <c r="D1890" s="109">
        <v>757.52392033923979</v>
      </c>
      <c r="E1890" s="109">
        <v>54933.381593153543</v>
      </c>
    </row>
    <row r="1891" spans="1:5" x14ac:dyDescent="0.35">
      <c r="A1891" s="107" t="s">
        <v>79</v>
      </c>
      <c r="B1891" s="107" t="s">
        <v>295</v>
      </c>
      <c r="C1891" s="110">
        <v>6</v>
      </c>
      <c r="D1891" s="109">
        <v>470.68860187721509</v>
      </c>
      <c r="E1891" s="109">
        <v>31297.47979928241</v>
      </c>
    </row>
    <row r="1892" spans="1:5" x14ac:dyDescent="0.35">
      <c r="A1892" s="107" t="s">
        <v>79</v>
      </c>
      <c r="B1892" s="107" t="s">
        <v>295</v>
      </c>
      <c r="C1892" s="110">
        <v>7</v>
      </c>
      <c r="D1892" s="109">
        <v>710.83138281156641</v>
      </c>
      <c r="E1892" s="109">
        <v>46136.221752785466</v>
      </c>
    </row>
    <row r="1893" spans="1:5" x14ac:dyDescent="0.35">
      <c r="A1893" s="107" t="s">
        <v>79</v>
      </c>
      <c r="B1893" s="107" t="s">
        <v>295</v>
      </c>
      <c r="C1893" s="110">
        <v>8</v>
      </c>
      <c r="D1893" s="109">
        <v>956.15164563004089</v>
      </c>
      <c r="E1893" s="109">
        <v>60216.836278870243</v>
      </c>
    </row>
    <row r="1894" spans="1:5" x14ac:dyDescent="0.35">
      <c r="A1894" s="107" t="s">
        <v>79</v>
      </c>
      <c r="B1894" s="107" t="s">
        <v>295</v>
      </c>
      <c r="C1894" s="110">
        <v>9</v>
      </c>
      <c r="D1894" s="109">
        <v>1262.600808587888</v>
      </c>
      <c r="E1894" s="109">
        <v>66952.4051852946</v>
      </c>
    </row>
    <row r="1895" spans="1:5" x14ac:dyDescent="0.35">
      <c r="A1895" s="107" t="s">
        <v>79</v>
      </c>
      <c r="B1895" s="107" t="s">
        <v>295</v>
      </c>
      <c r="C1895" s="110">
        <v>10</v>
      </c>
      <c r="D1895" s="109">
        <v>1657.41303366746</v>
      </c>
      <c r="E1895" s="109">
        <v>27518.428147490351</v>
      </c>
    </row>
    <row r="1896" spans="1:5" x14ac:dyDescent="0.35">
      <c r="A1896" s="107" t="s">
        <v>79</v>
      </c>
      <c r="B1896" s="107" t="s">
        <v>295</v>
      </c>
      <c r="C1896" s="110">
        <v>11</v>
      </c>
      <c r="D1896" s="109">
        <v>1977.7105219608329</v>
      </c>
      <c r="E1896" s="109">
        <v>37857.360667648361</v>
      </c>
    </row>
    <row r="1897" spans="1:5" x14ac:dyDescent="0.35">
      <c r="A1897" s="107" t="s">
        <v>79</v>
      </c>
      <c r="B1897" s="107" t="s">
        <v>295</v>
      </c>
      <c r="C1897" s="110">
        <v>12</v>
      </c>
      <c r="D1897" s="109">
        <v>2218.88930217905</v>
      </c>
      <c r="E1897" s="109">
        <v>51244.175646805037</v>
      </c>
    </row>
    <row r="1898" spans="1:5" x14ac:dyDescent="0.35">
      <c r="A1898" s="107" t="s">
        <v>79</v>
      </c>
      <c r="B1898" s="107" t="s">
        <v>294</v>
      </c>
      <c r="C1898" s="110">
        <v>1</v>
      </c>
      <c r="D1898" s="109">
        <v>2598.228468631859</v>
      </c>
      <c r="E1898" s="109">
        <v>194398.3987435301</v>
      </c>
    </row>
    <row r="1899" spans="1:5" x14ac:dyDescent="0.35">
      <c r="A1899" s="107" t="s">
        <v>79</v>
      </c>
      <c r="B1899" s="107" t="s">
        <v>294</v>
      </c>
      <c r="C1899" s="110">
        <v>2</v>
      </c>
      <c r="D1899" s="109">
        <v>1910.399838733452</v>
      </c>
      <c r="E1899" s="109">
        <v>138969.31330200299</v>
      </c>
    </row>
    <row r="1900" spans="1:5" x14ac:dyDescent="0.35">
      <c r="A1900" s="107" t="s">
        <v>79</v>
      </c>
      <c r="B1900" s="107" t="s">
        <v>294</v>
      </c>
      <c r="C1900" s="110">
        <v>3</v>
      </c>
      <c r="D1900" s="109">
        <v>1774.98545556923</v>
      </c>
      <c r="E1900" s="109">
        <v>138069.58287397941</v>
      </c>
    </row>
    <row r="1901" spans="1:5" x14ac:dyDescent="0.35">
      <c r="A1901" s="107" t="s">
        <v>79</v>
      </c>
      <c r="B1901" s="107" t="s">
        <v>294</v>
      </c>
      <c r="C1901" s="110">
        <v>4</v>
      </c>
      <c r="D1901" s="109">
        <v>1292.33611839896</v>
      </c>
      <c r="E1901" s="109">
        <v>97086.390028398702</v>
      </c>
    </row>
    <row r="1902" spans="1:5" x14ac:dyDescent="0.35">
      <c r="A1902" s="107" t="s">
        <v>79</v>
      </c>
      <c r="B1902" s="107" t="s">
        <v>294</v>
      </c>
      <c r="C1902" s="110">
        <v>5</v>
      </c>
      <c r="D1902" s="109">
        <v>807.10437429177784</v>
      </c>
      <c r="E1902" s="109">
        <v>57821.042305122101</v>
      </c>
    </row>
    <row r="1903" spans="1:5" x14ac:dyDescent="0.35">
      <c r="A1903" s="107" t="s">
        <v>79</v>
      </c>
      <c r="B1903" s="107" t="s">
        <v>294</v>
      </c>
      <c r="C1903" s="110">
        <v>6</v>
      </c>
      <c r="D1903" s="109">
        <v>503.68883788863769</v>
      </c>
      <c r="E1903" s="109">
        <v>32974.504332391341</v>
      </c>
    </row>
    <row r="1904" spans="1:5" x14ac:dyDescent="0.35">
      <c r="A1904" s="107" t="s">
        <v>79</v>
      </c>
      <c r="B1904" s="107" t="s">
        <v>294</v>
      </c>
      <c r="C1904" s="110">
        <v>7</v>
      </c>
      <c r="D1904" s="109">
        <v>748.26166200361615</v>
      </c>
      <c r="E1904" s="109">
        <v>47442.836186906672</v>
      </c>
    </row>
    <row r="1905" spans="1:5" x14ac:dyDescent="0.35">
      <c r="A1905" s="107" t="s">
        <v>79</v>
      </c>
      <c r="B1905" s="107" t="s">
        <v>294</v>
      </c>
      <c r="C1905" s="110">
        <v>8</v>
      </c>
      <c r="D1905" s="109">
        <v>1102.0594967014781</v>
      </c>
      <c r="E1905" s="109">
        <v>67544.278569205126</v>
      </c>
    </row>
    <row r="1906" spans="1:5" x14ac:dyDescent="0.35">
      <c r="A1906" s="107" t="s">
        <v>79</v>
      </c>
      <c r="B1906" s="107" t="s">
        <v>294</v>
      </c>
      <c r="C1906" s="110">
        <v>9</v>
      </c>
      <c r="D1906" s="109">
        <v>1585.6672687103021</v>
      </c>
      <c r="E1906" s="109">
        <v>81153.697986904866</v>
      </c>
    </row>
    <row r="1907" spans="1:5" x14ac:dyDescent="0.35">
      <c r="A1907" s="107" t="s">
        <v>79</v>
      </c>
      <c r="B1907" s="107" t="s">
        <v>294</v>
      </c>
      <c r="C1907" s="110">
        <v>10</v>
      </c>
      <c r="D1907" s="109">
        <v>2290.4278885207609</v>
      </c>
      <c r="E1907" s="109">
        <v>35582.666362880293</v>
      </c>
    </row>
    <row r="1908" spans="1:5" x14ac:dyDescent="0.35">
      <c r="A1908" s="107" t="s">
        <v>79</v>
      </c>
      <c r="B1908" s="107" t="s">
        <v>294</v>
      </c>
      <c r="C1908" s="110">
        <v>11</v>
      </c>
      <c r="D1908" s="109">
        <v>2489.4535835305392</v>
      </c>
      <c r="E1908" s="109">
        <v>43280.484940605063</v>
      </c>
    </row>
    <row r="1909" spans="1:5" x14ac:dyDescent="0.35">
      <c r="A1909" s="107" t="s">
        <v>79</v>
      </c>
      <c r="B1909" s="107" t="s">
        <v>294</v>
      </c>
      <c r="C1909" s="110">
        <v>12</v>
      </c>
      <c r="D1909" s="109">
        <v>2700.8691007695602</v>
      </c>
      <c r="E1909" s="109">
        <v>58015.234638554139</v>
      </c>
    </row>
    <row r="1910" spans="1:5" x14ac:dyDescent="0.35">
      <c r="A1910" s="107" t="s">
        <v>79</v>
      </c>
      <c r="B1910" s="107" t="s">
        <v>292</v>
      </c>
      <c r="C1910" s="110">
        <v>1</v>
      </c>
      <c r="D1910" s="109">
        <v>1764.214447942953</v>
      </c>
      <c r="E1910" s="109">
        <v>135846.84768391709</v>
      </c>
    </row>
    <row r="1911" spans="1:5" x14ac:dyDescent="0.35">
      <c r="A1911" s="107" t="s">
        <v>79</v>
      </c>
      <c r="B1911" s="107" t="s">
        <v>292</v>
      </c>
      <c r="C1911" s="110">
        <v>2</v>
      </c>
      <c r="D1911" s="109">
        <v>1469.292560715478</v>
      </c>
      <c r="E1911" s="109">
        <v>108981.68148849221</v>
      </c>
    </row>
    <row r="1912" spans="1:5" x14ac:dyDescent="0.35">
      <c r="A1912" s="107" t="s">
        <v>79</v>
      </c>
      <c r="B1912" s="107" t="s">
        <v>292</v>
      </c>
      <c r="C1912" s="110">
        <v>3</v>
      </c>
      <c r="D1912" s="109">
        <v>1642.5077308442239</v>
      </c>
      <c r="E1912" s="109">
        <v>128591.2064424917</v>
      </c>
    </row>
    <row r="1913" spans="1:5" x14ac:dyDescent="0.35">
      <c r="A1913" s="107" t="s">
        <v>79</v>
      </c>
      <c r="B1913" s="107" t="s">
        <v>292</v>
      </c>
      <c r="C1913" s="110">
        <v>4</v>
      </c>
      <c r="D1913" s="109">
        <v>1215.1197664762039</v>
      </c>
      <c r="E1913" s="109">
        <v>92607.118271739586</v>
      </c>
    </row>
    <row r="1914" spans="1:5" x14ac:dyDescent="0.35">
      <c r="A1914" s="107" t="s">
        <v>79</v>
      </c>
      <c r="B1914" s="107" t="s">
        <v>292</v>
      </c>
      <c r="C1914" s="110">
        <v>5</v>
      </c>
      <c r="D1914" s="109">
        <v>829.75519645520603</v>
      </c>
      <c r="E1914" s="109">
        <v>59295.757399588452</v>
      </c>
    </row>
    <row r="1915" spans="1:5" x14ac:dyDescent="0.35">
      <c r="A1915" s="107" t="s">
        <v>79</v>
      </c>
      <c r="B1915" s="107" t="s">
        <v>292</v>
      </c>
      <c r="C1915" s="110">
        <v>6</v>
      </c>
      <c r="D1915" s="109">
        <v>632.06328152201547</v>
      </c>
      <c r="E1915" s="109">
        <v>41541.375542927759</v>
      </c>
    </row>
    <row r="1916" spans="1:5" x14ac:dyDescent="0.35">
      <c r="A1916" s="107" t="s">
        <v>79</v>
      </c>
      <c r="B1916" s="107" t="s">
        <v>292</v>
      </c>
      <c r="C1916" s="110">
        <v>7</v>
      </c>
      <c r="D1916" s="109">
        <v>990.10568182698603</v>
      </c>
      <c r="E1916" s="109">
        <v>62885.13006341493</v>
      </c>
    </row>
    <row r="1917" spans="1:5" x14ac:dyDescent="0.35">
      <c r="A1917" s="107" t="s">
        <v>79</v>
      </c>
      <c r="B1917" s="107" t="s">
        <v>292</v>
      </c>
      <c r="C1917" s="110">
        <v>8</v>
      </c>
      <c r="D1917" s="109">
        <v>1239.2605663763361</v>
      </c>
      <c r="E1917" s="109">
        <v>76304.5329662195</v>
      </c>
    </row>
    <row r="1918" spans="1:5" x14ac:dyDescent="0.35">
      <c r="A1918" s="107" t="s">
        <v>79</v>
      </c>
      <c r="B1918" s="107" t="s">
        <v>292</v>
      </c>
      <c r="C1918" s="110">
        <v>9</v>
      </c>
      <c r="D1918" s="109">
        <v>1317.739745488032</v>
      </c>
      <c r="E1918" s="109">
        <v>70938.021594945065</v>
      </c>
    </row>
    <row r="1919" spans="1:5" x14ac:dyDescent="0.35">
      <c r="A1919" s="107" t="s">
        <v>79</v>
      </c>
      <c r="B1919" s="107" t="s">
        <v>292</v>
      </c>
      <c r="C1919" s="110">
        <v>10</v>
      </c>
      <c r="D1919" s="109">
        <v>1578.425361914012</v>
      </c>
      <c r="E1919" s="109">
        <v>26001.321007031951</v>
      </c>
    </row>
    <row r="1920" spans="1:5" x14ac:dyDescent="0.35">
      <c r="A1920" s="107" t="s">
        <v>79</v>
      </c>
      <c r="B1920" s="107" t="s">
        <v>292</v>
      </c>
      <c r="C1920" s="110">
        <v>11</v>
      </c>
      <c r="D1920" s="109">
        <v>1342.9505728646279</v>
      </c>
      <c r="E1920" s="109">
        <v>28893.441601534709</v>
      </c>
    </row>
    <row r="1921" spans="1:5" x14ac:dyDescent="0.35">
      <c r="A1921" s="107" t="s">
        <v>79</v>
      </c>
      <c r="B1921" s="107" t="s">
        <v>292</v>
      </c>
      <c r="C1921" s="110">
        <v>12</v>
      </c>
      <c r="D1921" s="109">
        <v>1767.562940329052</v>
      </c>
      <c r="E1921" s="109">
        <v>42903.436274501873</v>
      </c>
    </row>
    <row r="1922" spans="1:5" x14ac:dyDescent="0.35">
      <c r="A1922" s="107" t="s">
        <v>79</v>
      </c>
      <c r="B1922" s="107" t="s">
        <v>291</v>
      </c>
      <c r="C1922" s="110">
        <v>1</v>
      </c>
      <c r="D1922" s="109">
        <v>2012.0235526987919</v>
      </c>
      <c r="E1922" s="109">
        <v>150538.78502257809</v>
      </c>
    </row>
    <row r="1923" spans="1:5" x14ac:dyDescent="0.35">
      <c r="A1923" s="107" t="s">
        <v>79</v>
      </c>
      <c r="B1923" s="107" t="s">
        <v>291</v>
      </c>
      <c r="C1923" s="110">
        <v>2</v>
      </c>
      <c r="D1923" s="109">
        <v>1693.049992294222</v>
      </c>
      <c r="E1923" s="109">
        <v>123158.50851991049</v>
      </c>
    </row>
    <row r="1924" spans="1:5" x14ac:dyDescent="0.35">
      <c r="A1924" s="107" t="s">
        <v>79</v>
      </c>
      <c r="B1924" s="107" t="s">
        <v>291</v>
      </c>
      <c r="C1924" s="110">
        <v>3</v>
      </c>
      <c r="D1924" s="109">
        <v>1705.1513121530179</v>
      </c>
      <c r="E1924" s="109">
        <v>132637.44199553711</v>
      </c>
    </row>
    <row r="1925" spans="1:5" x14ac:dyDescent="0.35">
      <c r="A1925" s="107" t="s">
        <v>79</v>
      </c>
      <c r="B1925" s="107" t="s">
        <v>291</v>
      </c>
      <c r="C1925" s="110">
        <v>4</v>
      </c>
      <c r="D1925" s="109">
        <v>1135.9104986206059</v>
      </c>
      <c r="E1925" s="109">
        <v>85334.959022160314</v>
      </c>
    </row>
    <row r="1926" spans="1:5" x14ac:dyDescent="0.35">
      <c r="A1926" s="107" t="s">
        <v>79</v>
      </c>
      <c r="B1926" s="107" t="s">
        <v>291</v>
      </c>
      <c r="C1926" s="110">
        <v>5</v>
      </c>
      <c r="D1926" s="109">
        <v>665.3459425723936</v>
      </c>
      <c r="E1926" s="109">
        <v>47665.453339634587</v>
      </c>
    </row>
    <row r="1927" spans="1:5" x14ac:dyDescent="0.35">
      <c r="A1927" s="107" t="s">
        <v>79</v>
      </c>
      <c r="B1927" s="107" t="s">
        <v>291</v>
      </c>
      <c r="C1927" s="110">
        <v>6</v>
      </c>
      <c r="D1927" s="109">
        <v>518.15740435140708</v>
      </c>
      <c r="E1927" s="109">
        <v>33921.703816719717</v>
      </c>
    </row>
    <row r="1928" spans="1:5" x14ac:dyDescent="0.35">
      <c r="A1928" s="107" t="s">
        <v>79</v>
      </c>
      <c r="B1928" s="107" t="s">
        <v>291</v>
      </c>
      <c r="C1928" s="110">
        <v>7</v>
      </c>
      <c r="D1928" s="109">
        <v>532.93948542588896</v>
      </c>
      <c r="E1928" s="109">
        <v>33790.533430366493</v>
      </c>
    </row>
    <row r="1929" spans="1:5" x14ac:dyDescent="0.35">
      <c r="A1929" s="107" t="s">
        <v>79</v>
      </c>
      <c r="B1929" s="107" t="s">
        <v>291</v>
      </c>
      <c r="C1929" s="110">
        <v>8</v>
      </c>
      <c r="D1929" s="109">
        <v>968.53541793921886</v>
      </c>
      <c r="E1929" s="109">
        <v>59360.702638315517</v>
      </c>
    </row>
    <row r="1930" spans="1:5" x14ac:dyDescent="0.35">
      <c r="A1930" s="107" t="s">
        <v>79</v>
      </c>
      <c r="B1930" s="107" t="s">
        <v>291</v>
      </c>
      <c r="C1930" s="110">
        <v>9</v>
      </c>
      <c r="D1930" s="109">
        <v>1244.0388962986649</v>
      </c>
      <c r="E1930" s="109">
        <v>63669.32008144338</v>
      </c>
    </row>
    <row r="1931" spans="1:5" x14ac:dyDescent="0.35">
      <c r="A1931" s="107" t="s">
        <v>79</v>
      </c>
      <c r="B1931" s="107" t="s">
        <v>291</v>
      </c>
      <c r="C1931" s="110">
        <v>10</v>
      </c>
      <c r="D1931" s="109">
        <v>1615.3242475252059</v>
      </c>
      <c r="E1931" s="109">
        <v>26400.657624457988</v>
      </c>
    </row>
    <row r="1932" spans="1:5" x14ac:dyDescent="0.35">
      <c r="A1932" s="107" t="s">
        <v>79</v>
      </c>
      <c r="B1932" s="107" t="s">
        <v>291</v>
      </c>
      <c r="C1932" s="110">
        <v>11</v>
      </c>
      <c r="D1932" s="109">
        <v>1901.6226909494319</v>
      </c>
      <c r="E1932" s="109">
        <v>32739.54051759194</v>
      </c>
    </row>
    <row r="1933" spans="1:5" x14ac:dyDescent="0.35">
      <c r="A1933" s="107" t="s">
        <v>79</v>
      </c>
      <c r="B1933" s="107" t="s">
        <v>291</v>
      </c>
      <c r="C1933" s="110">
        <v>12</v>
      </c>
      <c r="D1933" s="109">
        <v>2250.0745295181141</v>
      </c>
      <c r="E1933" s="109">
        <v>48153.939371336433</v>
      </c>
    </row>
    <row r="1934" spans="1:5" x14ac:dyDescent="0.35">
      <c r="A1934" s="107" t="s">
        <v>79</v>
      </c>
      <c r="B1934" s="107" t="s">
        <v>43</v>
      </c>
      <c r="C1934" s="110">
        <v>1</v>
      </c>
      <c r="D1934" s="109">
        <v>150572.69825885459</v>
      </c>
      <c r="E1934" s="109">
        <v>10934125.287345439</v>
      </c>
    </row>
    <row r="1935" spans="1:5" x14ac:dyDescent="0.35">
      <c r="A1935" s="107" t="s">
        <v>79</v>
      </c>
      <c r="B1935" s="107" t="s">
        <v>43</v>
      </c>
      <c r="C1935" s="110">
        <v>2</v>
      </c>
      <c r="D1935" s="109">
        <v>143076.84516622941</v>
      </c>
      <c r="E1935" s="109">
        <v>10405541.07580406</v>
      </c>
    </row>
    <row r="1936" spans="1:5" x14ac:dyDescent="0.35">
      <c r="A1936" s="107" t="s">
        <v>79</v>
      </c>
      <c r="B1936" s="107" t="s">
        <v>43</v>
      </c>
      <c r="C1936" s="110">
        <v>3</v>
      </c>
      <c r="D1936" s="109">
        <v>212728.87563984611</v>
      </c>
      <c r="E1936" s="109">
        <v>15922412.529382041</v>
      </c>
    </row>
    <row r="1937" spans="1:5" x14ac:dyDescent="0.35">
      <c r="A1937" s="107" t="s">
        <v>79</v>
      </c>
      <c r="B1937" s="107" t="s">
        <v>43</v>
      </c>
      <c r="C1937" s="110">
        <v>4</v>
      </c>
      <c r="D1937" s="109">
        <v>216404.74515334601</v>
      </c>
      <c r="E1937" s="109">
        <v>15946361.549336011</v>
      </c>
    </row>
    <row r="1938" spans="1:5" x14ac:dyDescent="0.35">
      <c r="A1938" s="107" t="s">
        <v>79</v>
      </c>
      <c r="B1938" s="107" t="s">
        <v>43</v>
      </c>
      <c r="C1938" s="110">
        <v>5</v>
      </c>
      <c r="D1938" s="109">
        <v>255102.36679809031</v>
      </c>
      <c r="E1938" s="109">
        <v>17631187.6515451</v>
      </c>
    </row>
    <row r="1939" spans="1:5" x14ac:dyDescent="0.35">
      <c r="A1939" s="107" t="s">
        <v>79</v>
      </c>
      <c r="B1939" s="107" t="s">
        <v>43</v>
      </c>
      <c r="C1939" s="110">
        <v>6</v>
      </c>
      <c r="D1939" s="109">
        <v>101326.4240532736</v>
      </c>
      <c r="E1939" s="109">
        <v>6556168.2034426797</v>
      </c>
    </row>
    <row r="1940" spans="1:5" x14ac:dyDescent="0.35">
      <c r="A1940" s="107" t="s">
        <v>79</v>
      </c>
      <c r="B1940" s="107" t="s">
        <v>43</v>
      </c>
      <c r="C1940" s="110">
        <v>7</v>
      </c>
      <c r="D1940" s="109">
        <v>157554.6784420828</v>
      </c>
      <c r="E1940" s="109">
        <v>10064372.961183541</v>
      </c>
    </row>
    <row r="1941" spans="1:5" x14ac:dyDescent="0.35">
      <c r="A1941" s="107" t="s">
        <v>79</v>
      </c>
      <c r="B1941" s="107" t="s">
        <v>43</v>
      </c>
      <c r="C1941" s="110">
        <v>8</v>
      </c>
      <c r="D1941" s="109">
        <v>165175.75627992139</v>
      </c>
      <c r="E1941" s="109">
        <v>10540412.775530171</v>
      </c>
    </row>
    <row r="1942" spans="1:5" x14ac:dyDescent="0.35">
      <c r="A1942" s="107" t="s">
        <v>79</v>
      </c>
      <c r="B1942" s="107" t="s">
        <v>43</v>
      </c>
      <c r="C1942" s="110">
        <v>9</v>
      </c>
      <c r="D1942" s="109">
        <v>104806.0543597637</v>
      </c>
      <c r="E1942" s="109">
        <v>6467339.665224351</v>
      </c>
    </row>
    <row r="1943" spans="1:5" x14ac:dyDescent="0.35">
      <c r="A1943" s="107" t="s">
        <v>79</v>
      </c>
      <c r="B1943" s="107" t="s">
        <v>43</v>
      </c>
      <c r="C1943" s="110">
        <v>10</v>
      </c>
      <c r="D1943" s="109">
        <v>57419.991422023413</v>
      </c>
      <c r="E1943" s="109">
        <v>3290685.6857234328</v>
      </c>
    </row>
    <row r="1944" spans="1:5" x14ac:dyDescent="0.35">
      <c r="A1944" s="107" t="s">
        <v>79</v>
      </c>
      <c r="B1944" s="107" t="s">
        <v>43</v>
      </c>
      <c r="C1944" s="110">
        <v>11</v>
      </c>
      <c r="D1944" s="109">
        <v>54086.135132602751</v>
      </c>
      <c r="E1944" s="109">
        <v>3133198.3728078702</v>
      </c>
    </row>
    <row r="1945" spans="1:5" x14ac:dyDescent="0.35">
      <c r="A1945" s="107" t="s">
        <v>79</v>
      </c>
      <c r="B1945" s="107" t="s">
        <v>43</v>
      </c>
      <c r="C1945" s="110">
        <v>12</v>
      </c>
      <c r="D1945" s="109">
        <v>63470.456613629009</v>
      </c>
      <c r="E1945" s="109">
        <v>3712402.9843596122</v>
      </c>
    </row>
    <row r="1946" spans="1:5" x14ac:dyDescent="0.35">
      <c r="A1946" s="107" t="s">
        <v>79</v>
      </c>
      <c r="B1946" s="107" t="s">
        <v>44</v>
      </c>
      <c r="C1946" s="110">
        <v>1</v>
      </c>
      <c r="D1946" s="109">
        <v>38517.405248146773</v>
      </c>
      <c r="E1946" s="109">
        <v>1682756.145397801</v>
      </c>
    </row>
    <row r="1947" spans="1:5" x14ac:dyDescent="0.35">
      <c r="A1947" s="107" t="s">
        <v>79</v>
      </c>
      <c r="B1947" s="107" t="s">
        <v>44</v>
      </c>
      <c r="C1947" s="110">
        <v>2</v>
      </c>
      <c r="D1947" s="109">
        <v>32496.689820942469</v>
      </c>
      <c r="E1947" s="109">
        <v>1590958.046757224</v>
      </c>
    </row>
    <row r="1948" spans="1:5" x14ac:dyDescent="0.35">
      <c r="A1948" s="107" t="s">
        <v>79</v>
      </c>
      <c r="B1948" s="107" t="s">
        <v>44</v>
      </c>
      <c r="C1948" s="110">
        <v>3</v>
      </c>
      <c r="D1948" s="109">
        <v>32749.234683770621</v>
      </c>
      <c r="E1948" s="109">
        <v>1826987.9874789589</v>
      </c>
    </row>
    <row r="1949" spans="1:5" x14ac:dyDescent="0.35">
      <c r="A1949" s="107" t="s">
        <v>79</v>
      </c>
      <c r="B1949" s="107" t="s">
        <v>44</v>
      </c>
      <c r="C1949" s="110">
        <v>4</v>
      </c>
      <c r="D1949" s="109">
        <v>28106.40368412884</v>
      </c>
      <c r="E1949" s="109">
        <v>1517460.8172101311</v>
      </c>
    </row>
    <row r="1950" spans="1:5" x14ac:dyDescent="0.35">
      <c r="A1950" s="107" t="s">
        <v>79</v>
      </c>
      <c r="B1950" s="107" t="s">
        <v>44</v>
      </c>
      <c r="C1950" s="110">
        <v>5</v>
      </c>
      <c r="D1950" s="109">
        <v>23582.396359062459</v>
      </c>
      <c r="E1950" s="109">
        <v>1447922.834783169</v>
      </c>
    </row>
    <row r="1951" spans="1:5" x14ac:dyDescent="0.35">
      <c r="A1951" s="107" t="s">
        <v>79</v>
      </c>
      <c r="B1951" s="107" t="s">
        <v>44</v>
      </c>
      <c r="C1951" s="110">
        <v>6</v>
      </c>
      <c r="D1951" s="109">
        <v>21305.918450000019</v>
      </c>
      <c r="E1951" s="109">
        <v>1284694.4866488751</v>
      </c>
    </row>
    <row r="1952" spans="1:5" x14ac:dyDescent="0.35">
      <c r="A1952" s="107" t="s">
        <v>79</v>
      </c>
      <c r="B1952" s="107" t="s">
        <v>44</v>
      </c>
      <c r="C1952" s="110">
        <v>7</v>
      </c>
      <c r="D1952" s="109">
        <v>22989.16435708788</v>
      </c>
      <c r="E1952" s="109">
        <v>775044.01616803044</v>
      </c>
    </row>
    <row r="1953" spans="1:5" x14ac:dyDescent="0.35">
      <c r="A1953" s="107" t="s">
        <v>79</v>
      </c>
      <c r="B1953" s="107" t="s">
        <v>44</v>
      </c>
      <c r="C1953" s="110">
        <v>8</v>
      </c>
      <c r="D1953" s="109">
        <v>26242.061047716379</v>
      </c>
      <c r="E1953" s="109">
        <v>381929.240909393</v>
      </c>
    </row>
    <row r="1954" spans="1:5" x14ac:dyDescent="0.35">
      <c r="A1954" s="107" t="s">
        <v>79</v>
      </c>
      <c r="B1954" s="107" t="s">
        <v>44</v>
      </c>
      <c r="C1954" s="110">
        <v>9</v>
      </c>
      <c r="D1954" s="109">
        <v>31775.104056619799</v>
      </c>
      <c r="E1954" s="109">
        <v>315774.61284688569</v>
      </c>
    </row>
    <row r="1955" spans="1:5" x14ac:dyDescent="0.35">
      <c r="A1955" s="107" t="s">
        <v>79</v>
      </c>
      <c r="B1955" s="107" t="s">
        <v>44</v>
      </c>
      <c r="C1955" s="110">
        <v>10</v>
      </c>
      <c r="D1955" s="109">
        <v>35539.817343026043</v>
      </c>
      <c r="E1955" s="109">
        <v>218949.43974529239</v>
      </c>
    </row>
    <row r="1956" spans="1:5" x14ac:dyDescent="0.35">
      <c r="A1956" s="107" t="s">
        <v>79</v>
      </c>
      <c r="B1956" s="107" t="s">
        <v>44</v>
      </c>
      <c r="C1956" s="110">
        <v>11</v>
      </c>
      <c r="D1956" s="109">
        <v>37279.441460621849</v>
      </c>
      <c r="E1956" s="109">
        <v>274921.53471017181</v>
      </c>
    </row>
    <row r="1957" spans="1:5" x14ac:dyDescent="0.35">
      <c r="A1957" s="107" t="s">
        <v>79</v>
      </c>
      <c r="B1957" s="107" t="s">
        <v>44</v>
      </c>
      <c r="C1957" s="110">
        <v>12</v>
      </c>
      <c r="D1957" s="109">
        <v>39740.377776803289</v>
      </c>
      <c r="E1957" s="109">
        <v>350690.02109400212</v>
      </c>
    </row>
    <row r="1958" spans="1:5" x14ac:dyDescent="0.35">
      <c r="A1958" s="107" t="s">
        <v>79</v>
      </c>
      <c r="B1958" s="107" t="s">
        <v>288</v>
      </c>
      <c r="C1958" s="110">
        <v>1</v>
      </c>
      <c r="D1958" s="109">
        <v>0</v>
      </c>
      <c r="E1958" s="109">
        <v>0</v>
      </c>
    </row>
    <row r="1959" spans="1:5" x14ac:dyDescent="0.35">
      <c r="A1959" s="107" t="s">
        <v>79</v>
      </c>
      <c r="B1959" s="107" t="s">
        <v>288</v>
      </c>
      <c r="C1959" s="110">
        <v>2</v>
      </c>
      <c r="D1959" s="109">
        <v>0</v>
      </c>
      <c r="E1959" s="109">
        <v>0</v>
      </c>
    </row>
    <row r="1960" spans="1:5" x14ac:dyDescent="0.35">
      <c r="A1960" s="107" t="s">
        <v>79</v>
      </c>
      <c r="B1960" s="107" t="s">
        <v>288</v>
      </c>
      <c r="C1960" s="110">
        <v>3</v>
      </c>
      <c r="D1960" s="109">
        <v>0</v>
      </c>
      <c r="E1960" s="109">
        <v>0</v>
      </c>
    </row>
    <row r="1961" spans="1:5" x14ac:dyDescent="0.35">
      <c r="A1961" s="107" t="s">
        <v>79</v>
      </c>
      <c r="B1961" s="107" t="s">
        <v>288</v>
      </c>
      <c r="C1961" s="110">
        <v>4</v>
      </c>
      <c r="D1961" s="109">
        <v>0</v>
      </c>
      <c r="E1961" s="109">
        <v>0</v>
      </c>
    </row>
    <row r="1962" spans="1:5" x14ac:dyDescent="0.35">
      <c r="A1962" s="107" t="s">
        <v>79</v>
      </c>
      <c r="B1962" s="107" t="s">
        <v>288</v>
      </c>
      <c r="C1962" s="110">
        <v>5</v>
      </c>
      <c r="D1962" s="109">
        <v>0</v>
      </c>
      <c r="E1962" s="109">
        <v>0</v>
      </c>
    </row>
    <row r="1963" spans="1:5" x14ac:dyDescent="0.35">
      <c r="A1963" s="107" t="s">
        <v>79</v>
      </c>
      <c r="B1963" s="107" t="s">
        <v>288</v>
      </c>
      <c r="C1963" s="110">
        <v>6</v>
      </c>
      <c r="D1963" s="109">
        <v>0</v>
      </c>
      <c r="E1963" s="109">
        <v>0</v>
      </c>
    </row>
    <row r="1964" spans="1:5" x14ac:dyDescent="0.35">
      <c r="A1964" s="107" t="s">
        <v>79</v>
      </c>
      <c r="B1964" s="107" t="s">
        <v>288</v>
      </c>
      <c r="C1964" s="110">
        <v>7</v>
      </c>
      <c r="D1964" s="109">
        <v>0</v>
      </c>
      <c r="E1964" s="109">
        <v>0</v>
      </c>
    </row>
    <row r="1965" spans="1:5" x14ac:dyDescent="0.35">
      <c r="A1965" s="107" t="s">
        <v>79</v>
      </c>
      <c r="B1965" s="107" t="s">
        <v>288</v>
      </c>
      <c r="C1965" s="110">
        <v>8</v>
      </c>
      <c r="D1965" s="109">
        <v>0</v>
      </c>
      <c r="E1965" s="109">
        <v>0</v>
      </c>
    </row>
    <row r="1966" spans="1:5" x14ac:dyDescent="0.35">
      <c r="A1966" s="107" t="s">
        <v>79</v>
      </c>
      <c r="B1966" s="107" t="s">
        <v>288</v>
      </c>
      <c r="C1966" s="110">
        <v>9</v>
      </c>
      <c r="D1966" s="109">
        <v>0</v>
      </c>
      <c r="E1966" s="109">
        <v>0</v>
      </c>
    </row>
    <row r="1967" spans="1:5" x14ac:dyDescent="0.35">
      <c r="A1967" s="107" t="s">
        <v>79</v>
      </c>
      <c r="B1967" s="107" t="s">
        <v>288</v>
      </c>
      <c r="C1967" s="110">
        <v>10</v>
      </c>
      <c r="D1967" s="109">
        <v>0</v>
      </c>
      <c r="E1967" s="109">
        <v>0</v>
      </c>
    </row>
    <row r="1968" spans="1:5" x14ac:dyDescent="0.35">
      <c r="A1968" s="107" t="s">
        <v>79</v>
      </c>
      <c r="B1968" s="107" t="s">
        <v>288</v>
      </c>
      <c r="C1968" s="110">
        <v>11</v>
      </c>
      <c r="D1968" s="109">
        <v>0</v>
      </c>
      <c r="E1968" s="109">
        <v>0</v>
      </c>
    </row>
    <row r="1969" spans="1:5" x14ac:dyDescent="0.35">
      <c r="A1969" s="107" t="s">
        <v>79</v>
      </c>
      <c r="B1969" s="107" t="s">
        <v>288</v>
      </c>
      <c r="C1969" s="110">
        <v>12</v>
      </c>
      <c r="D1969" s="109">
        <v>0</v>
      </c>
      <c r="E1969" s="109">
        <v>0</v>
      </c>
    </row>
    <row r="1970" spans="1:5" x14ac:dyDescent="0.35">
      <c r="A1970" s="107" t="s">
        <v>79</v>
      </c>
      <c r="B1970" s="107" t="s">
        <v>287</v>
      </c>
      <c r="C1970" s="110">
        <v>1</v>
      </c>
      <c r="D1970" s="109">
        <v>24770.88002204895</v>
      </c>
      <c r="E1970" s="109">
        <v>1824568.5406104389</v>
      </c>
    </row>
    <row r="1971" spans="1:5" x14ac:dyDescent="0.35">
      <c r="A1971" s="107" t="s">
        <v>79</v>
      </c>
      <c r="B1971" s="107" t="s">
        <v>287</v>
      </c>
      <c r="C1971" s="110">
        <v>2</v>
      </c>
      <c r="D1971" s="109">
        <v>29171.279272079479</v>
      </c>
      <c r="E1971" s="109">
        <v>2148254.575607066</v>
      </c>
    </row>
    <row r="1972" spans="1:5" x14ac:dyDescent="0.35">
      <c r="A1972" s="107" t="s">
        <v>79</v>
      </c>
      <c r="B1972" s="107" t="s">
        <v>287</v>
      </c>
      <c r="C1972" s="110">
        <v>3</v>
      </c>
      <c r="D1972" s="109">
        <v>13650.240283966081</v>
      </c>
      <c r="E1972" s="109">
        <v>1073074.476679472</v>
      </c>
    </row>
    <row r="1973" spans="1:5" x14ac:dyDescent="0.35">
      <c r="A1973" s="107" t="s">
        <v>79</v>
      </c>
      <c r="B1973" s="107" t="s">
        <v>287</v>
      </c>
      <c r="C1973" s="110">
        <v>4</v>
      </c>
      <c r="D1973" s="109">
        <v>13522.559961318941</v>
      </c>
      <c r="E1973" s="109">
        <v>1032649.191020967</v>
      </c>
    </row>
    <row r="1974" spans="1:5" x14ac:dyDescent="0.35">
      <c r="A1974" s="107" t="s">
        <v>79</v>
      </c>
      <c r="B1974" s="107" t="s">
        <v>287</v>
      </c>
      <c r="C1974" s="110">
        <v>5</v>
      </c>
      <c r="D1974" s="109">
        <v>11351.999714851379</v>
      </c>
      <c r="E1974" s="109">
        <v>823549.82649062888</v>
      </c>
    </row>
    <row r="1975" spans="1:5" x14ac:dyDescent="0.35">
      <c r="A1975" s="107" t="s">
        <v>79</v>
      </c>
      <c r="B1975" s="107" t="s">
        <v>287</v>
      </c>
      <c r="C1975" s="110">
        <v>6</v>
      </c>
      <c r="D1975" s="109">
        <v>7682.3998661041396</v>
      </c>
      <c r="E1975" s="109">
        <v>506460.83013936522</v>
      </c>
    </row>
    <row r="1976" spans="1:5" x14ac:dyDescent="0.35">
      <c r="A1976" s="107" t="s">
        <v>79</v>
      </c>
      <c r="B1976" s="107" t="s">
        <v>287</v>
      </c>
      <c r="C1976" s="110">
        <v>7</v>
      </c>
      <c r="D1976" s="109">
        <v>7141.6801528930691</v>
      </c>
      <c r="E1976" s="109">
        <v>460648.32403210067</v>
      </c>
    </row>
    <row r="1977" spans="1:5" x14ac:dyDescent="0.35">
      <c r="A1977" s="107" t="s">
        <v>79</v>
      </c>
      <c r="B1977" s="107" t="s">
        <v>287</v>
      </c>
      <c r="C1977" s="110">
        <v>8</v>
      </c>
      <c r="D1977" s="109">
        <v>4546.3199768066424</v>
      </c>
      <c r="E1977" s="109">
        <v>289978.59076719917</v>
      </c>
    </row>
    <row r="1978" spans="1:5" x14ac:dyDescent="0.35">
      <c r="A1978" s="107" t="s">
        <v>79</v>
      </c>
      <c r="B1978" s="107" t="s">
        <v>287</v>
      </c>
      <c r="C1978" s="110">
        <v>9</v>
      </c>
      <c r="D1978" s="109">
        <v>5001.5999946594238</v>
      </c>
      <c r="E1978" s="109">
        <v>283536.72134274978</v>
      </c>
    </row>
    <row r="1979" spans="1:5" x14ac:dyDescent="0.35">
      <c r="A1979" s="107" t="s">
        <v>79</v>
      </c>
      <c r="B1979" s="107" t="s">
        <v>287</v>
      </c>
      <c r="C1979" s="110">
        <v>10</v>
      </c>
      <c r="D1979" s="109">
        <v>12394.01963806154</v>
      </c>
      <c r="E1979" s="109">
        <v>285305.90775887849</v>
      </c>
    </row>
    <row r="1980" spans="1:5" x14ac:dyDescent="0.35">
      <c r="A1980" s="107" t="s">
        <v>79</v>
      </c>
      <c r="B1980" s="107" t="s">
        <v>287</v>
      </c>
      <c r="C1980" s="110">
        <v>11</v>
      </c>
      <c r="D1980" s="109">
        <v>36415.920955657959</v>
      </c>
      <c r="E1980" s="109">
        <v>853123.47453305114</v>
      </c>
    </row>
    <row r="1981" spans="1:5" x14ac:dyDescent="0.35">
      <c r="A1981" s="107" t="s">
        <v>79</v>
      </c>
      <c r="B1981" s="107" t="s">
        <v>287</v>
      </c>
      <c r="C1981" s="110">
        <v>12</v>
      </c>
      <c r="D1981" s="109">
        <v>43541.960888232323</v>
      </c>
      <c r="E1981" s="109">
        <v>1221281.7470616701</v>
      </c>
    </row>
    <row r="1982" spans="1:5" x14ac:dyDescent="0.35">
      <c r="A1982" s="107" t="s">
        <v>79</v>
      </c>
      <c r="B1982" s="107" t="s">
        <v>96</v>
      </c>
      <c r="C1982" s="110">
        <v>1</v>
      </c>
      <c r="D1982" s="109">
        <v>2139.3599553108229</v>
      </c>
      <c r="E1982" s="109">
        <v>144804.808838934</v>
      </c>
    </row>
    <row r="1983" spans="1:5" x14ac:dyDescent="0.35">
      <c r="A1983" s="107" t="s">
        <v>79</v>
      </c>
      <c r="B1983" s="107" t="s">
        <v>96</v>
      </c>
      <c r="C1983" s="110">
        <v>2</v>
      </c>
      <c r="D1983" s="109">
        <v>2751.360066890717</v>
      </c>
      <c r="E1983" s="109">
        <v>198510.99327036439</v>
      </c>
    </row>
    <row r="1984" spans="1:5" x14ac:dyDescent="0.35">
      <c r="A1984" s="107" t="s">
        <v>79</v>
      </c>
      <c r="B1984" s="107" t="s">
        <v>96</v>
      </c>
      <c r="C1984" s="110">
        <v>3</v>
      </c>
      <c r="D1984" s="109">
        <v>2330.879997730256</v>
      </c>
      <c r="E1984" s="109">
        <v>177381.2714069116</v>
      </c>
    </row>
    <row r="1985" spans="1:5" x14ac:dyDescent="0.35">
      <c r="A1985" s="107" t="s">
        <v>79</v>
      </c>
      <c r="B1985" s="107" t="s">
        <v>96</v>
      </c>
      <c r="C1985" s="110">
        <v>4</v>
      </c>
      <c r="D1985" s="109">
        <v>2031.119996547699</v>
      </c>
      <c r="E1985" s="109">
        <v>151826.91161305309</v>
      </c>
    </row>
    <row r="1986" spans="1:5" x14ac:dyDescent="0.35">
      <c r="A1986" s="107" t="s">
        <v>79</v>
      </c>
      <c r="B1986" s="107" t="s">
        <v>96</v>
      </c>
      <c r="C1986" s="110">
        <v>5</v>
      </c>
      <c r="D1986" s="109">
        <v>4024.3198952674879</v>
      </c>
      <c r="E1986" s="109">
        <v>281512.08164387639</v>
      </c>
    </row>
    <row r="1987" spans="1:5" x14ac:dyDescent="0.35">
      <c r="A1987" s="107" t="s">
        <v>79</v>
      </c>
      <c r="B1987" s="107" t="s">
        <v>96</v>
      </c>
      <c r="C1987" s="110">
        <v>6</v>
      </c>
      <c r="D1987" s="109">
        <v>13191.83972644807</v>
      </c>
      <c r="E1987" s="109">
        <v>839421.08807438007</v>
      </c>
    </row>
    <row r="1988" spans="1:5" x14ac:dyDescent="0.35">
      <c r="A1988" s="107" t="s">
        <v>79</v>
      </c>
      <c r="B1988" s="107" t="s">
        <v>96</v>
      </c>
      <c r="C1988" s="110">
        <v>7</v>
      </c>
      <c r="D1988" s="109">
        <v>14247.599525451669</v>
      </c>
      <c r="E1988" s="109">
        <v>889465.37497458677</v>
      </c>
    </row>
    <row r="1989" spans="1:5" x14ac:dyDescent="0.35">
      <c r="A1989" s="107" t="s">
        <v>79</v>
      </c>
      <c r="B1989" s="107" t="s">
        <v>96</v>
      </c>
      <c r="C1989" s="110">
        <v>8</v>
      </c>
      <c r="D1989" s="109">
        <v>14247.59967422487</v>
      </c>
      <c r="E1989" s="109">
        <v>872837.50237472134</v>
      </c>
    </row>
    <row r="1990" spans="1:5" x14ac:dyDescent="0.35">
      <c r="A1990" s="107" t="s">
        <v>79</v>
      </c>
      <c r="B1990" s="107" t="s">
        <v>96</v>
      </c>
      <c r="C1990" s="110">
        <v>9</v>
      </c>
      <c r="D1990" s="109">
        <v>13787.99977302552</v>
      </c>
      <c r="E1990" s="109">
        <v>737694.37059311604</v>
      </c>
    </row>
    <row r="1991" spans="1:5" x14ac:dyDescent="0.35">
      <c r="A1991" s="107" t="s">
        <v>79</v>
      </c>
      <c r="B1991" s="107" t="s">
        <v>96</v>
      </c>
      <c r="C1991" s="110">
        <v>10</v>
      </c>
      <c r="D1991" s="109">
        <v>9263.7298622131148</v>
      </c>
      <c r="E1991" s="109">
        <v>256015.44360794689</v>
      </c>
    </row>
    <row r="1992" spans="1:5" x14ac:dyDescent="0.35">
      <c r="A1992" s="107" t="s">
        <v>79</v>
      </c>
      <c r="B1992" s="107" t="s">
        <v>96</v>
      </c>
      <c r="C1992" s="110">
        <v>11</v>
      </c>
      <c r="D1992" s="109">
        <v>3003.9499409198752</v>
      </c>
      <c r="E1992" s="109">
        <v>78539.479995935792</v>
      </c>
    </row>
    <row r="1993" spans="1:5" x14ac:dyDescent="0.35">
      <c r="A1993" s="107" t="s">
        <v>79</v>
      </c>
      <c r="B1993" s="107" t="s">
        <v>96</v>
      </c>
      <c r="C1993" s="110">
        <v>12</v>
      </c>
      <c r="D1993" s="109">
        <v>4254.0400409698477</v>
      </c>
      <c r="E1993" s="109">
        <v>125338.7284717282</v>
      </c>
    </row>
    <row r="1994" spans="1:5" x14ac:dyDescent="0.35">
      <c r="A1994" s="107" t="s">
        <v>79</v>
      </c>
      <c r="B1994" s="107" t="s">
        <v>286</v>
      </c>
      <c r="C1994" s="110">
        <v>1</v>
      </c>
      <c r="D1994" s="109">
        <v>29565.12014389037</v>
      </c>
      <c r="E1994" s="109">
        <v>2338733.1224618489</v>
      </c>
    </row>
    <row r="1995" spans="1:5" x14ac:dyDescent="0.35">
      <c r="A1995" s="107" t="s">
        <v>79</v>
      </c>
      <c r="B1995" s="107" t="s">
        <v>286</v>
      </c>
      <c r="C1995" s="110">
        <v>2</v>
      </c>
      <c r="D1995" s="109">
        <v>26694.239868164059</v>
      </c>
      <c r="E1995" s="109">
        <v>1964921.02461359</v>
      </c>
    </row>
    <row r="1996" spans="1:5" x14ac:dyDescent="0.35">
      <c r="A1996" s="107" t="s">
        <v>79</v>
      </c>
      <c r="B1996" s="107" t="s">
        <v>286</v>
      </c>
      <c r="C1996" s="110">
        <v>3</v>
      </c>
      <c r="D1996" s="109">
        <v>20409.599746704109</v>
      </c>
      <c r="E1996" s="109">
        <v>1608359.439916488</v>
      </c>
    </row>
    <row r="1997" spans="1:5" x14ac:dyDescent="0.35">
      <c r="A1997" s="107" t="s">
        <v>79</v>
      </c>
      <c r="B1997" s="107" t="s">
        <v>286</v>
      </c>
      <c r="C1997" s="110">
        <v>4</v>
      </c>
      <c r="D1997" s="109">
        <v>13266.48012351989</v>
      </c>
      <c r="E1997" s="109">
        <v>1010614.671147109</v>
      </c>
    </row>
    <row r="1998" spans="1:5" x14ac:dyDescent="0.35">
      <c r="A1998" s="107" t="s">
        <v>79</v>
      </c>
      <c r="B1998" s="107" t="s">
        <v>286</v>
      </c>
      <c r="C1998" s="110">
        <v>5</v>
      </c>
      <c r="D1998" s="109">
        <v>8988.2400445938056</v>
      </c>
      <c r="E1998" s="109">
        <v>653386.9159745673</v>
      </c>
    </row>
    <row r="1999" spans="1:5" x14ac:dyDescent="0.35">
      <c r="A1999" s="107" t="s">
        <v>79</v>
      </c>
      <c r="B1999" s="107" t="s">
        <v>286</v>
      </c>
      <c r="C1999" s="110">
        <v>6</v>
      </c>
      <c r="D1999" s="109">
        <v>6771.1201305389432</v>
      </c>
      <c r="E1999" s="109">
        <v>446626.59495549212</v>
      </c>
    </row>
    <row r="2000" spans="1:5" x14ac:dyDescent="0.35">
      <c r="A2000" s="107" t="s">
        <v>79</v>
      </c>
      <c r="B2000" s="107" t="s">
        <v>286</v>
      </c>
      <c r="C2000" s="110">
        <v>7</v>
      </c>
      <c r="D2000" s="109">
        <v>5772.4801030158997</v>
      </c>
      <c r="E2000" s="109">
        <v>371731.03855217842</v>
      </c>
    </row>
    <row r="2001" spans="1:5" x14ac:dyDescent="0.35">
      <c r="A2001" s="107" t="s">
        <v>79</v>
      </c>
      <c r="B2001" s="107" t="s">
        <v>286</v>
      </c>
      <c r="C2001" s="110">
        <v>8</v>
      </c>
      <c r="D2001" s="109">
        <v>4787.9999465942383</v>
      </c>
      <c r="E2001" s="109">
        <v>305451.73443534301</v>
      </c>
    </row>
    <row r="2002" spans="1:5" x14ac:dyDescent="0.35">
      <c r="A2002" s="107" t="s">
        <v>79</v>
      </c>
      <c r="B2002" s="107" t="s">
        <v>286</v>
      </c>
      <c r="C2002" s="110">
        <v>9</v>
      </c>
      <c r="D2002" s="109">
        <v>3747.120021820067</v>
      </c>
      <c r="E2002" s="109">
        <v>213155.4180879358</v>
      </c>
    </row>
    <row r="2003" spans="1:5" x14ac:dyDescent="0.35">
      <c r="A2003" s="107" t="s">
        <v>79</v>
      </c>
      <c r="B2003" s="107" t="s">
        <v>286</v>
      </c>
      <c r="C2003" s="110">
        <v>10</v>
      </c>
      <c r="D2003" s="109">
        <v>6342.4899225234931</v>
      </c>
      <c r="E2003" s="109">
        <v>125507.54372822429</v>
      </c>
    </row>
    <row r="2004" spans="1:5" x14ac:dyDescent="0.35">
      <c r="A2004" s="107" t="s">
        <v>79</v>
      </c>
      <c r="B2004" s="107" t="s">
        <v>286</v>
      </c>
      <c r="C2004" s="110">
        <v>11</v>
      </c>
      <c r="D2004" s="109">
        <v>22593.906161101178</v>
      </c>
      <c r="E2004" s="109">
        <v>571776.45421577489</v>
      </c>
    </row>
    <row r="2005" spans="1:5" x14ac:dyDescent="0.35">
      <c r="A2005" s="107" t="s">
        <v>79</v>
      </c>
      <c r="B2005" s="107" t="s">
        <v>286</v>
      </c>
      <c r="C2005" s="110">
        <v>12</v>
      </c>
      <c r="D2005" s="109">
        <v>28987.150816955011</v>
      </c>
      <c r="E2005" s="109">
        <v>820665.07256738073</v>
      </c>
    </row>
    <row r="2006" spans="1:5" x14ac:dyDescent="0.35">
      <c r="A2006" s="107" t="s">
        <v>79</v>
      </c>
      <c r="B2006" s="107" t="s">
        <v>285</v>
      </c>
      <c r="C2006" s="110">
        <v>1</v>
      </c>
      <c r="D2006" s="109">
        <v>0</v>
      </c>
      <c r="E2006" s="109">
        <v>0</v>
      </c>
    </row>
    <row r="2007" spans="1:5" x14ac:dyDescent="0.35">
      <c r="A2007" s="107" t="s">
        <v>79</v>
      </c>
      <c r="B2007" s="107" t="s">
        <v>285</v>
      </c>
      <c r="C2007" s="110">
        <v>2</v>
      </c>
      <c r="D2007" s="109">
        <v>0</v>
      </c>
      <c r="E2007" s="109">
        <v>0</v>
      </c>
    </row>
    <row r="2008" spans="1:5" x14ac:dyDescent="0.35">
      <c r="A2008" s="107" t="s">
        <v>79</v>
      </c>
      <c r="B2008" s="107" t="s">
        <v>285</v>
      </c>
      <c r="C2008" s="110">
        <v>3</v>
      </c>
      <c r="D2008" s="109">
        <v>0</v>
      </c>
      <c r="E2008" s="109">
        <v>0</v>
      </c>
    </row>
    <row r="2009" spans="1:5" x14ac:dyDescent="0.35">
      <c r="A2009" s="107" t="s">
        <v>79</v>
      </c>
      <c r="B2009" s="107" t="s">
        <v>285</v>
      </c>
      <c r="C2009" s="110">
        <v>4</v>
      </c>
      <c r="D2009" s="109">
        <v>0</v>
      </c>
      <c r="E2009" s="109">
        <v>0</v>
      </c>
    </row>
    <row r="2010" spans="1:5" x14ac:dyDescent="0.35">
      <c r="A2010" s="107" t="s">
        <v>79</v>
      </c>
      <c r="B2010" s="107" t="s">
        <v>285</v>
      </c>
      <c r="C2010" s="110">
        <v>5</v>
      </c>
      <c r="D2010" s="109">
        <v>0</v>
      </c>
      <c r="E2010" s="109">
        <v>0</v>
      </c>
    </row>
    <row r="2011" spans="1:5" x14ac:dyDescent="0.35">
      <c r="A2011" s="107" t="s">
        <v>79</v>
      </c>
      <c r="B2011" s="107" t="s">
        <v>285</v>
      </c>
      <c r="C2011" s="110">
        <v>6</v>
      </c>
      <c r="D2011" s="109">
        <v>0</v>
      </c>
      <c r="E2011" s="109">
        <v>0</v>
      </c>
    </row>
    <row r="2012" spans="1:5" x14ac:dyDescent="0.35">
      <c r="A2012" s="107" t="s">
        <v>79</v>
      </c>
      <c r="B2012" s="107" t="s">
        <v>285</v>
      </c>
      <c r="C2012" s="110">
        <v>7</v>
      </c>
      <c r="D2012" s="109">
        <v>0</v>
      </c>
      <c r="E2012" s="109">
        <v>0</v>
      </c>
    </row>
    <row r="2013" spans="1:5" x14ac:dyDescent="0.35">
      <c r="A2013" s="107" t="s">
        <v>79</v>
      </c>
      <c r="B2013" s="107" t="s">
        <v>285</v>
      </c>
      <c r="C2013" s="110">
        <v>8</v>
      </c>
      <c r="D2013" s="109">
        <v>0</v>
      </c>
      <c r="E2013" s="109">
        <v>0</v>
      </c>
    </row>
    <row r="2014" spans="1:5" x14ac:dyDescent="0.35">
      <c r="A2014" s="107" t="s">
        <v>79</v>
      </c>
      <c r="B2014" s="107" t="s">
        <v>285</v>
      </c>
      <c r="C2014" s="110">
        <v>9</v>
      </c>
      <c r="D2014" s="109">
        <v>4536</v>
      </c>
      <c r="E2014" s="109">
        <v>244279.93274835701</v>
      </c>
    </row>
    <row r="2015" spans="1:5" x14ac:dyDescent="0.35">
      <c r="A2015" s="107" t="s">
        <v>79</v>
      </c>
      <c r="B2015" s="107" t="s">
        <v>285</v>
      </c>
      <c r="C2015" s="110">
        <v>10</v>
      </c>
      <c r="D2015" s="109">
        <v>4526.2047422460364</v>
      </c>
      <c r="E2015" s="109">
        <v>124753.6583848789</v>
      </c>
    </row>
    <row r="2016" spans="1:5" x14ac:dyDescent="0.35">
      <c r="A2016" s="107" t="s">
        <v>79</v>
      </c>
      <c r="B2016" s="107" t="s">
        <v>285</v>
      </c>
      <c r="C2016" s="110">
        <v>11</v>
      </c>
      <c r="D2016" s="109">
        <v>4438.8488726533215</v>
      </c>
      <c r="E2016" s="109">
        <v>118791.9216951956</v>
      </c>
    </row>
    <row r="2017" spans="1:5" x14ac:dyDescent="0.35">
      <c r="A2017" s="107" t="s">
        <v>79</v>
      </c>
      <c r="B2017" s="107" t="s">
        <v>285</v>
      </c>
      <c r="C2017" s="110">
        <v>12</v>
      </c>
      <c r="D2017" s="109">
        <v>4586.833041258712</v>
      </c>
      <c r="E2017" s="109">
        <v>137536.3761093748</v>
      </c>
    </row>
    <row r="2018" spans="1:5" x14ac:dyDescent="0.35">
      <c r="A2018" s="107" t="s">
        <v>79</v>
      </c>
      <c r="B2018" s="107" t="s">
        <v>97</v>
      </c>
      <c r="C2018" s="110">
        <v>1</v>
      </c>
      <c r="D2018" s="109">
        <v>3041.7599841654319</v>
      </c>
      <c r="E2018" s="109">
        <v>300399.89237819432</v>
      </c>
    </row>
    <row r="2019" spans="1:5" x14ac:dyDescent="0.35">
      <c r="A2019" s="107" t="s">
        <v>79</v>
      </c>
      <c r="B2019" s="107" t="s">
        <v>97</v>
      </c>
      <c r="C2019" s="110">
        <v>2</v>
      </c>
      <c r="D2019" s="109">
        <v>4023.8399398624888</v>
      </c>
      <c r="E2019" s="109">
        <v>394332.69881600182</v>
      </c>
    </row>
    <row r="2020" spans="1:5" x14ac:dyDescent="0.35">
      <c r="A2020" s="107" t="s">
        <v>79</v>
      </c>
      <c r="B2020" s="107" t="s">
        <v>97</v>
      </c>
      <c r="C2020" s="110">
        <v>3</v>
      </c>
      <c r="D2020" s="109">
        <v>4111.4399750232706</v>
      </c>
      <c r="E2020" s="109">
        <v>410900.05558780552</v>
      </c>
    </row>
    <row r="2021" spans="1:5" x14ac:dyDescent="0.35">
      <c r="A2021" s="107" t="s">
        <v>79</v>
      </c>
      <c r="B2021" s="107" t="s">
        <v>97</v>
      </c>
      <c r="C2021" s="110">
        <v>4</v>
      </c>
      <c r="D2021" s="109">
        <v>2537.8300159573541</v>
      </c>
      <c r="E2021" s="109">
        <v>181225.5431665855</v>
      </c>
    </row>
    <row r="2022" spans="1:5" x14ac:dyDescent="0.35">
      <c r="A2022" s="107" t="s">
        <v>79</v>
      </c>
      <c r="B2022" s="107" t="s">
        <v>97</v>
      </c>
      <c r="C2022" s="110">
        <v>5</v>
      </c>
      <c r="D2022" s="109">
        <v>6258.0000735521344</v>
      </c>
      <c r="E2022" s="109">
        <v>501176.42795456998</v>
      </c>
    </row>
    <row r="2023" spans="1:5" x14ac:dyDescent="0.35">
      <c r="A2023" s="107" t="s">
        <v>79</v>
      </c>
      <c r="B2023" s="107" t="s">
        <v>97</v>
      </c>
      <c r="C2023" s="110">
        <v>6</v>
      </c>
      <c r="D2023" s="109">
        <v>10607.76006698608</v>
      </c>
      <c r="E2023" s="109">
        <v>816453.64902955561</v>
      </c>
    </row>
    <row r="2024" spans="1:5" x14ac:dyDescent="0.35">
      <c r="A2024" s="107" t="s">
        <v>79</v>
      </c>
      <c r="B2024" s="107" t="s">
        <v>97</v>
      </c>
      <c r="C2024" s="110">
        <v>7</v>
      </c>
      <c r="D2024" s="109">
        <v>7968.9601085185923</v>
      </c>
      <c r="E2024" s="109">
        <v>687941.36929355562</v>
      </c>
    </row>
    <row r="2025" spans="1:5" x14ac:dyDescent="0.35">
      <c r="A2025" s="107" t="s">
        <v>79</v>
      </c>
      <c r="B2025" s="107" t="s">
        <v>97</v>
      </c>
      <c r="C2025" s="110">
        <v>8</v>
      </c>
      <c r="D2025" s="109">
        <v>11032.55992126465</v>
      </c>
      <c r="E2025" s="109">
        <v>887776.63829091296</v>
      </c>
    </row>
    <row r="2026" spans="1:5" x14ac:dyDescent="0.35">
      <c r="A2026" s="107" t="s">
        <v>79</v>
      </c>
      <c r="B2026" s="107" t="s">
        <v>97</v>
      </c>
      <c r="C2026" s="110">
        <v>9</v>
      </c>
      <c r="D2026" s="109">
        <v>5555.5199996829024</v>
      </c>
      <c r="E2026" s="109">
        <v>506635.4055301706</v>
      </c>
    </row>
    <row r="2027" spans="1:5" x14ac:dyDescent="0.35">
      <c r="A2027" s="107" t="s">
        <v>79</v>
      </c>
      <c r="B2027" s="107" t="s">
        <v>97</v>
      </c>
      <c r="C2027" s="110">
        <v>10</v>
      </c>
      <c r="D2027" s="109">
        <v>7282.3778524500094</v>
      </c>
      <c r="E2027" s="109">
        <v>543997.83242652472</v>
      </c>
    </row>
    <row r="2028" spans="1:5" x14ac:dyDescent="0.35">
      <c r="A2028" s="107" t="s">
        <v>79</v>
      </c>
      <c r="B2028" s="107" t="s">
        <v>97</v>
      </c>
      <c r="C2028" s="110">
        <v>11</v>
      </c>
      <c r="D2028" s="109">
        <v>7336.2699390053758</v>
      </c>
      <c r="E2028" s="109">
        <v>555697.23579993157</v>
      </c>
    </row>
    <row r="2029" spans="1:5" x14ac:dyDescent="0.35">
      <c r="A2029" s="107" t="s">
        <v>79</v>
      </c>
      <c r="B2029" s="107" t="s">
        <v>97</v>
      </c>
      <c r="C2029" s="110">
        <v>12</v>
      </c>
      <c r="D2029" s="109">
        <v>6987.7401123046884</v>
      </c>
      <c r="E2029" s="109">
        <v>630624.33918852848</v>
      </c>
    </row>
    <row r="2030" spans="1:5" x14ac:dyDescent="0.35">
      <c r="A2030" s="107" t="s">
        <v>79</v>
      </c>
      <c r="B2030" s="107" t="s">
        <v>45</v>
      </c>
      <c r="C2030" s="110">
        <v>1</v>
      </c>
      <c r="D2030" s="109">
        <v>28979.520236730561</v>
      </c>
      <c r="E2030" s="109">
        <v>2170664.6552934721</v>
      </c>
    </row>
    <row r="2031" spans="1:5" x14ac:dyDescent="0.35">
      <c r="A2031" s="107" t="s">
        <v>79</v>
      </c>
      <c r="B2031" s="107" t="s">
        <v>45</v>
      </c>
      <c r="C2031" s="110">
        <v>2</v>
      </c>
      <c r="D2031" s="109">
        <v>14834.15961599352</v>
      </c>
      <c r="E2031" s="109">
        <v>1083556.7919464021</v>
      </c>
    </row>
    <row r="2032" spans="1:5" x14ac:dyDescent="0.35">
      <c r="A2032" s="107" t="s">
        <v>79</v>
      </c>
      <c r="B2032" s="107" t="s">
        <v>45</v>
      </c>
      <c r="C2032" s="110">
        <v>3</v>
      </c>
      <c r="D2032" s="109">
        <v>12972.48020601274</v>
      </c>
      <c r="E2032" s="109">
        <v>1008877.8527764539</v>
      </c>
    </row>
    <row r="2033" spans="1:5" x14ac:dyDescent="0.35">
      <c r="A2033" s="107" t="s">
        <v>79</v>
      </c>
      <c r="B2033" s="107" t="s">
        <v>45</v>
      </c>
      <c r="C2033" s="110">
        <v>4</v>
      </c>
      <c r="D2033" s="109">
        <v>23149.44026756287</v>
      </c>
      <c r="E2033" s="109">
        <v>1749505.2863353251</v>
      </c>
    </row>
    <row r="2034" spans="1:5" x14ac:dyDescent="0.35">
      <c r="A2034" s="107" t="s">
        <v>79</v>
      </c>
      <c r="B2034" s="107" t="s">
        <v>45</v>
      </c>
      <c r="C2034" s="110">
        <v>5</v>
      </c>
      <c r="D2034" s="109">
        <v>20395.199782133099</v>
      </c>
      <c r="E2034" s="109">
        <v>1462208.2723580671</v>
      </c>
    </row>
    <row r="2035" spans="1:5" x14ac:dyDescent="0.35">
      <c r="A2035" s="107" t="s">
        <v>79</v>
      </c>
      <c r="B2035" s="107" t="s">
        <v>45</v>
      </c>
      <c r="C2035" s="110">
        <v>6</v>
      </c>
      <c r="D2035" s="109">
        <v>19627.199847221371</v>
      </c>
      <c r="E2035" s="109">
        <v>1270519.212353436</v>
      </c>
    </row>
    <row r="2036" spans="1:5" x14ac:dyDescent="0.35">
      <c r="A2036" s="107" t="s">
        <v>79</v>
      </c>
      <c r="B2036" s="107" t="s">
        <v>45</v>
      </c>
      <c r="C2036" s="110">
        <v>7</v>
      </c>
      <c r="D2036" s="109">
        <v>20281.439958572391</v>
      </c>
      <c r="E2036" s="109">
        <v>1283769.663910755</v>
      </c>
    </row>
    <row r="2037" spans="1:5" x14ac:dyDescent="0.35">
      <c r="A2037" s="107" t="s">
        <v>79</v>
      </c>
      <c r="B2037" s="107" t="s">
        <v>45</v>
      </c>
      <c r="C2037" s="110">
        <v>8</v>
      </c>
      <c r="D2037" s="109">
        <v>20337.839823722839</v>
      </c>
      <c r="E2037" s="109">
        <v>1263437.288229391</v>
      </c>
    </row>
    <row r="2038" spans="1:5" x14ac:dyDescent="0.35">
      <c r="A2038" s="107" t="s">
        <v>79</v>
      </c>
      <c r="B2038" s="107" t="s">
        <v>45</v>
      </c>
      <c r="C2038" s="110">
        <v>9</v>
      </c>
      <c r="D2038" s="109">
        <v>20765.27971887587</v>
      </c>
      <c r="E2038" s="109">
        <v>1112535.7447404079</v>
      </c>
    </row>
    <row r="2039" spans="1:5" x14ac:dyDescent="0.35">
      <c r="A2039" s="107" t="s">
        <v>79</v>
      </c>
      <c r="B2039" s="107" t="s">
        <v>45</v>
      </c>
      <c r="C2039" s="110">
        <v>10</v>
      </c>
      <c r="D2039" s="109">
        <v>20192.787582703571</v>
      </c>
      <c r="E2039" s="109">
        <v>434675.03402537428</v>
      </c>
    </row>
    <row r="2040" spans="1:5" x14ac:dyDescent="0.35">
      <c r="A2040" s="107" t="s">
        <v>79</v>
      </c>
      <c r="B2040" s="107" t="s">
        <v>45</v>
      </c>
      <c r="C2040" s="110">
        <v>11</v>
      </c>
      <c r="D2040" s="109">
        <v>21458.12038583936</v>
      </c>
      <c r="E2040" s="109">
        <v>432694.99730125361</v>
      </c>
    </row>
    <row r="2041" spans="1:5" x14ac:dyDescent="0.35">
      <c r="A2041" s="107" t="s">
        <v>79</v>
      </c>
      <c r="B2041" s="107" t="s">
        <v>45</v>
      </c>
      <c r="C2041" s="110">
        <v>12</v>
      </c>
      <c r="D2041" s="109">
        <v>22919.468968687121</v>
      </c>
      <c r="E2041" s="109">
        <v>559280.98221883283</v>
      </c>
    </row>
    <row r="2042" spans="1:5" x14ac:dyDescent="0.35">
      <c r="A2042" s="107" t="s">
        <v>79</v>
      </c>
      <c r="B2042" s="107" t="s">
        <v>98</v>
      </c>
      <c r="C2042" s="110">
        <v>1</v>
      </c>
      <c r="D2042" s="109">
        <v>3429.1199860572792</v>
      </c>
      <c r="E2042" s="109">
        <v>347929.3919777085</v>
      </c>
    </row>
    <row r="2043" spans="1:5" x14ac:dyDescent="0.35">
      <c r="A2043" s="107" t="s">
        <v>79</v>
      </c>
      <c r="B2043" s="107" t="s">
        <v>98</v>
      </c>
      <c r="C2043" s="110">
        <v>2</v>
      </c>
      <c r="D2043" s="109">
        <v>3732.0000753402701</v>
      </c>
      <c r="E2043" s="109">
        <v>370652.07907194103</v>
      </c>
    </row>
    <row r="2044" spans="1:5" x14ac:dyDescent="0.35">
      <c r="A2044" s="107" t="s">
        <v>79</v>
      </c>
      <c r="B2044" s="107" t="s">
        <v>98</v>
      </c>
      <c r="C2044" s="110">
        <v>3</v>
      </c>
      <c r="D2044" s="109">
        <v>3390.9600887298602</v>
      </c>
      <c r="E2044" s="109">
        <v>341233.10890582349</v>
      </c>
    </row>
    <row r="2045" spans="1:5" x14ac:dyDescent="0.35">
      <c r="A2045" s="107" t="s">
        <v>79</v>
      </c>
      <c r="B2045" s="107" t="s">
        <v>98</v>
      </c>
      <c r="C2045" s="110">
        <v>4</v>
      </c>
      <c r="D2045" s="109">
        <v>1539.419984340668</v>
      </c>
      <c r="E2045" s="109">
        <v>109651.7359198264</v>
      </c>
    </row>
    <row r="2046" spans="1:5" x14ac:dyDescent="0.35">
      <c r="A2046" s="107" t="s">
        <v>79</v>
      </c>
      <c r="B2046" s="107" t="s">
        <v>98</v>
      </c>
      <c r="C2046" s="110">
        <v>5</v>
      </c>
      <c r="D2046" s="109">
        <v>4310.399950504303</v>
      </c>
      <c r="E2046" s="109">
        <v>345029.83103740402</v>
      </c>
    </row>
    <row r="2047" spans="1:5" x14ac:dyDescent="0.35">
      <c r="A2047" s="107" t="s">
        <v>79</v>
      </c>
      <c r="B2047" s="107" t="s">
        <v>98</v>
      </c>
      <c r="C2047" s="110">
        <v>6</v>
      </c>
      <c r="D2047" s="109">
        <v>7580.1597795486396</v>
      </c>
      <c r="E2047" s="109">
        <v>583128.59826380399</v>
      </c>
    </row>
    <row r="2048" spans="1:5" x14ac:dyDescent="0.35">
      <c r="A2048" s="107" t="s">
        <v>79</v>
      </c>
      <c r="B2048" s="107" t="s">
        <v>98</v>
      </c>
      <c r="C2048" s="110">
        <v>7</v>
      </c>
      <c r="D2048" s="109">
        <v>5593.1998414993259</v>
      </c>
      <c r="E2048" s="109">
        <v>482432.59193485521</v>
      </c>
    </row>
    <row r="2049" spans="1:5" x14ac:dyDescent="0.35">
      <c r="A2049" s="107" t="s">
        <v>79</v>
      </c>
      <c r="B2049" s="107" t="s">
        <v>98</v>
      </c>
      <c r="C2049" s="110">
        <v>8</v>
      </c>
      <c r="D2049" s="109">
        <v>7878.0000896453976</v>
      </c>
      <c r="E2049" s="109">
        <v>633583.40835285699</v>
      </c>
    </row>
    <row r="2050" spans="1:5" x14ac:dyDescent="0.35">
      <c r="A2050" s="107" t="s">
        <v>79</v>
      </c>
      <c r="B2050" s="107" t="s">
        <v>98</v>
      </c>
      <c r="C2050" s="110">
        <v>9</v>
      </c>
      <c r="D2050" s="109">
        <v>3711.360083103179</v>
      </c>
      <c r="E2050" s="109">
        <v>337606.96880122268</v>
      </c>
    </row>
    <row r="2051" spans="1:5" x14ac:dyDescent="0.35">
      <c r="A2051" s="107" t="s">
        <v>79</v>
      </c>
      <c r="B2051" s="107" t="s">
        <v>98</v>
      </c>
      <c r="C2051" s="110">
        <v>10</v>
      </c>
      <c r="D2051" s="109">
        <v>4506.1299781799307</v>
      </c>
      <c r="E2051" s="109">
        <v>336910.86908663658</v>
      </c>
    </row>
    <row r="2052" spans="1:5" x14ac:dyDescent="0.35">
      <c r="A2052" s="107" t="s">
        <v>79</v>
      </c>
      <c r="B2052" s="107" t="s">
        <v>98</v>
      </c>
      <c r="C2052" s="110">
        <v>11</v>
      </c>
      <c r="D2052" s="109">
        <v>4457.6100730895987</v>
      </c>
      <c r="E2052" s="109">
        <v>335872.74510625668</v>
      </c>
    </row>
    <row r="2053" spans="1:5" x14ac:dyDescent="0.35">
      <c r="A2053" s="107" t="s">
        <v>79</v>
      </c>
      <c r="B2053" s="107" t="s">
        <v>98</v>
      </c>
      <c r="C2053" s="110">
        <v>12</v>
      </c>
      <c r="D2053" s="109">
        <v>5339.7799773216248</v>
      </c>
      <c r="E2053" s="109">
        <v>477668.26966494758</v>
      </c>
    </row>
    <row r="2054" spans="1:5" x14ac:dyDescent="0.35">
      <c r="A2054" s="107" t="s">
        <v>79</v>
      </c>
      <c r="B2054" s="107" t="s">
        <v>284</v>
      </c>
      <c r="C2054" s="110">
        <v>1</v>
      </c>
      <c r="D2054" s="109">
        <v>0.7199999801814555</v>
      </c>
      <c r="E2054" s="109">
        <v>46.731001145617242</v>
      </c>
    </row>
    <row r="2055" spans="1:5" x14ac:dyDescent="0.35">
      <c r="A2055" s="107" t="s">
        <v>79</v>
      </c>
      <c r="B2055" s="107" t="s">
        <v>284</v>
      </c>
      <c r="C2055" s="110">
        <v>2</v>
      </c>
      <c r="D2055" s="109">
        <v>0.95999997854232766</v>
      </c>
      <c r="E2055" s="109">
        <v>85.380367121925133</v>
      </c>
    </row>
    <row r="2056" spans="1:5" x14ac:dyDescent="0.35">
      <c r="A2056" s="107" t="s">
        <v>79</v>
      </c>
      <c r="B2056" s="107" t="s">
        <v>284</v>
      </c>
      <c r="C2056" s="110">
        <v>3</v>
      </c>
      <c r="D2056" s="109">
        <v>1.4399999640882011</v>
      </c>
      <c r="E2056" s="109">
        <v>119.2130787971918</v>
      </c>
    </row>
    <row r="2057" spans="1:5" x14ac:dyDescent="0.35">
      <c r="A2057" s="107" t="s">
        <v>79</v>
      </c>
      <c r="B2057" s="107" t="s">
        <v>284</v>
      </c>
      <c r="C2057" s="110">
        <v>4</v>
      </c>
      <c r="D2057" s="109">
        <v>46.619998767972</v>
      </c>
      <c r="E2057" s="109">
        <v>3401.1648000733499</v>
      </c>
    </row>
    <row r="2058" spans="1:5" x14ac:dyDescent="0.35">
      <c r="A2058" s="107" t="s">
        <v>79</v>
      </c>
      <c r="B2058" s="107" t="s">
        <v>284</v>
      </c>
      <c r="C2058" s="110">
        <v>5</v>
      </c>
      <c r="D2058" s="109">
        <v>232.3200068175793</v>
      </c>
      <c r="E2058" s="109">
        <v>18579.62115199881</v>
      </c>
    </row>
    <row r="2059" spans="1:5" x14ac:dyDescent="0.35">
      <c r="A2059" s="107" t="s">
        <v>79</v>
      </c>
      <c r="B2059" s="107" t="s">
        <v>284</v>
      </c>
      <c r="C2059" s="110">
        <v>6</v>
      </c>
      <c r="D2059" s="109">
        <v>440.63999432325352</v>
      </c>
      <c r="E2059" s="109">
        <v>33865.171753925082</v>
      </c>
    </row>
    <row r="2060" spans="1:5" x14ac:dyDescent="0.35">
      <c r="A2060" s="107" t="s">
        <v>79</v>
      </c>
      <c r="B2060" s="107" t="s">
        <v>284</v>
      </c>
      <c r="C2060" s="110">
        <v>7</v>
      </c>
      <c r="D2060" s="109">
        <v>311.04000672697998</v>
      </c>
      <c r="E2060" s="109">
        <v>26754.3242951877</v>
      </c>
    </row>
    <row r="2061" spans="1:5" x14ac:dyDescent="0.35">
      <c r="A2061" s="107" t="s">
        <v>79</v>
      </c>
      <c r="B2061" s="107" t="s">
        <v>284</v>
      </c>
      <c r="C2061" s="110">
        <v>8</v>
      </c>
      <c r="D2061" s="109">
        <v>455.75998544692982</v>
      </c>
      <c r="E2061" s="109">
        <v>36637.27874482132</v>
      </c>
    </row>
    <row r="2062" spans="1:5" x14ac:dyDescent="0.35">
      <c r="A2062" s="107" t="s">
        <v>79</v>
      </c>
      <c r="B2062" s="107" t="s">
        <v>284</v>
      </c>
      <c r="C2062" s="110">
        <v>9</v>
      </c>
      <c r="D2062" s="109">
        <v>193.43999862670901</v>
      </c>
      <c r="E2062" s="109">
        <v>17519.983368742342</v>
      </c>
    </row>
    <row r="2063" spans="1:5" x14ac:dyDescent="0.35">
      <c r="A2063" s="107" t="s">
        <v>79</v>
      </c>
      <c r="B2063" s="107" t="s">
        <v>284</v>
      </c>
      <c r="C2063" s="110">
        <v>10</v>
      </c>
      <c r="D2063" s="109">
        <v>223.3000075817109</v>
      </c>
      <c r="E2063" s="109">
        <v>16689.503983092291</v>
      </c>
    </row>
    <row r="2064" spans="1:5" x14ac:dyDescent="0.35">
      <c r="A2064" s="107" t="s">
        <v>79</v>
      </c>
      <c r="B2064" s="107" t="s">
        <v>284</v>
      </c>
      <c r="C2064" s="110">
        <v>11</v>
      </c>
      <c r="D2064" s="109">
        <v>221.91999423503901</v>
      </c>
      <c r="E2064" s="109">
        <v>17065.588320549061</v>
      </c>
    </row>
    <row r="2065" spans="1:5" x14ac:dyDescent="0.35">
      <c r="A2065" s="107" t="s">
        <v>79</v>
      </c>
      <c r="B2065" s="107" t="s">
        <v>284</v>
      </c>
      <c r="C2065" s="110">
        <v>12</v>
      </c>
      <c r="D2065" s="109">
        <v>100.5399963185188</v>
      </c>
      <c r="E2065" s="109">
        <v>9325.9437140271584</v>
      </c>
    </row>
    <row r="2066" spans="1:5" x14ac:dyDescent="0.35">
      <c r="A2066" s="107" t="s">
        <v>79</v>
      </c>
      <c r="B2066" s="107" t="s">
        <v>283</v>
      </c>
      <c r="C2066" s="110">
        <v>1</v>
      </c>
      <c r="D2066" s="109">
        <v>151.68000163137901</v>
      </c>
      <c r="E2066" s="109">
        <v>11183.562272650939</v>
      </c>
    </row>
    <row r="2067" spans="1:5" x14ac:dyDescent="0.35">
      <c r="A2067" s="107" t="s">
        <v>79</v>
      </c>
      <c r="B2067" s="107" t="s">
        <v>283</v>
      </c>
      <c r="C2067" s="110">
        <v>2</v>
      </c>
      <c r="D2067" s="109">
        <v>161.27999573945999</v>
      </c>
      <c r="E2067" s="109">
        <v>11569.383658586181</v>
      </c>
    </row>
    <row r="2068" spans="1:5" x14ac:dyDescent="0.35">
      <c r="A2068" s="107" t="s">
        <v>79</v>
      </c>
      <c r="B2068" s="107" t="s">
        <v>283</v>
      </c>
      <c r="C2068" s="110">
        <v>3</v>
      </c>
      <c r="D2068" s="109">
        <v>178.5599949657917</v>
      </c>
      <c r="E2068" s="109">
        <v>13505.349961540949</v>
      </c>
    </row>
    <row r="2069" spans="1:5" x14ac:dyDescent="0.35">
      <c r="A2069" s="107" t="s">
        <v>79</v>
      </c>
      <c r="B2069" s="107" t="s">
        <v>283</v>
      </c>
      <c r="C2069" s="110">
        <v>4</v>
      </c>
      <c r="D2069" s="109">
        <v>172.79999387264249</v>
      </c>
      <c r="E2069" s="109">
        <v>12902.1905272443</v>
      </c>
    </row>
    <row r="2070" spans="1:5" x14ac:dyDescent="0.35">
      <c r="A2070" s="107" t="s">
        <v>79</v>
      </c>
      <c r="B2070" s="107" t="s">
        <v>283</v>
      </c>
      <c r="C2070" s="110">
        <v>5</v>
      </c>
      <c r="D2070" s="109">
        <v>171.83999602496621</v>
      </c>
      <c r="E2070" s="109">
        <v>12141.910107760659</v>
      </c>
    </row>
    <row r="2071" spans="1:5" x14ac:dyDescent="0.35">
      <c r="A2071" s="107" t="s">
        <v>79</v>
      </c>
      <c r="B2071" s="107" t="s">
        <v>283</v>
      </c>
      <c r="C2071" s="110">
        <v>6</v>
      </c>
      <c r="D2071" s="109">
        <v>60.480000838637316</v>
      </c>
      <c r="E2071" s="109">
        <v>3836.5503741500388</v>
      </c>
    </row>
    <row r="2072" spans="1:5" x14ac:dyDescent="0.35">
      <c r="A2072" s="107" t="s">
        <v>79</v>
      </c>
      <c r="B2072" s="107" t="s">
        <v>283</v>
      </c>
      <c r="C2072" s="110">
        <v>7</v>
      </c>
      <c r="D2072" s="109">
        <v>174.9599945545196</v>
      </c>
      <c r="E2072" s="109">
        <v>10814.34130332042</v>
      </c>
    </row>
    <row r="2073" spans="1:5" x14ac:dyDescent="0.35">
      <c r="A2073" s="107" t="s">
        <v>79</v>
      </c>
      <c r="B2073" s="107" t="s">
        <v>283</v>
      </c>
      <c r="C2073" s="110">
        <v>8</v>
      </c>
      <c r="D2073" s="109">
        <v>178.55999419093129</v>
      </c>
      <c r="E2073" s="109">
        <v>10836.60560558026</v>
      </c>
    </row>
    <row r="2074" spans="1:5" x14ac:dyDescent="0.35">
      <c r="A2074" s="107" t="s">
        <v>79</v>
      </c>
      <c r="B2074" s="107" t="s">
        <v>283</v>
      </c>
      <c r="C2074" s="110">
        <v>9</v>
      </c>
      <c r="D2074" s="109">
        <v>302.39999885857071</v>
      </c>
      <c r="E2074" s="109">
        <v>16177.18173598045</v>
      </c>
    </row>
    <row r="2075" spans="1:5" x14ac:dyDescent="0.35">
      <c r="A2075" s="107" t="s">
        <v>79</v>
      </c>
      <c r="B2075" s="107" t="s">
        <v>283</v>
      </c>
      <c r="C2075" s="110">
        <v>10</v>
      </c>
      <c r="D2075" s="109">
        <v>301.56000034511061</v>
      </c>
      <c r="E2075" s="109">
        <v>8248.0925355664858</v>
      </c>
    </row>
    <row r="2076" spans="1:5" x14ac:dyDescent="0.35">
      <c r="A2076" s="107" t="s">
        <v>79</v>
      </c>
      <c r="B2076" s="107" t="s">
        <v>283</v>
      </c>
      <c r="C2076" s="110">
        <v>11</v>
      </c>
      <c r="D2076" s="109">
        <v>288.1199996918437</v>
      </c>
      <c r="E2076" s="109">
        <v>7400.4848682085903</v>
      </c>
    </row>
    <row r="2077" spans="1:5" x14ac:dyDescent="0.35">
      <c r="A2077" s="107" t="s">
        <v>79</v>
      </c>
      <c r="B2077" s="107" t="s">
        <v>283</v>
      </c>
      <c r="C2077" s="110">
        <v>12</v>
      </c>
      <c r="D2077" s="109">
        <v>311.21999940276112</v>
      </c>
      <c r="E2077" s="109">
        <v>8850.4528020060279</v>
      </c>
    </row>
    <row r="2078" spans="1:5" x14ac:dyDescent="0.35">
      <c r="A2078" s="107" t="s">
        <v>79</v>
      </c>
      <c r="B2078" s="107" t="s">
        <v>282</v>
      </c>
      <c r="C2078" s="110">
        <v>1</v>
      </c>
      <c r="D2078" s="109">
        <v>1187.7599910050651</v>
      </c>
      <c r="E2078" s="109">
        <v>64700.288722822239</v>
      </c>
    </row>
    <row r="2079" spans="1:5" x14ac:dyDescent="0.35">
      <c r="A2079" s="107" t="s">
        <v>79</v>
      </c>
      <c r="B2079" s="107" t="s">
        <v>282</v>
      </c>
      <c r="C2079" s="110">
        <v>2</v>
      </c>
      <c r="D2079" s="109">
        <v>814.07998716831207</v>
      </c>
      <c r="E2079" s="109">
        <v>45914.06225272538</v>
      </c>
    </row>
    <row r="2080" spans="1:5" x14ac:dyDescent="0.35">
      <c r="A2080" s="107" t="s">
        <v>79</v>
      </c>
      <c r="B2080" s="107" t="s">
        <v>282</v>
      </c>
      <c r="C2080" s="110">
        <v>3</v>
      </c>
      <c r="D2080" s="109">
        <v>886.56002402305626</v>
      </c>
      <c r="E2080" s="109">
        <v>50779.215808353547</v>
      </c>
    </row>
    <row r="2081" spans="1:5" x14ac:dyDescent="0.35">
      <c r="A2081" s="107" t="s">
        <v>79</v>
      </c>
      <c r="B2081" s="107" t="s">
        <v>282</v>
      </c>
      <c r="C2081" s="110">
        <v>4</v>
      </c>
      <c r="D2081" s="109">
        <v>1477.680008888243</v>
      </c>
      <c r="E2081" s="109">
        <v>85981.596119790833</v>
      </c>
    </row>
    <row r="2082" spans="1:5" x14ac:dyDescent="0.35">
      <c r="A2082" s="107" t="s">
        <v>79</v>
      </c>
      <c r="B2082" s="107" t="s">
        <v>282</v>
      </c>
      <c r="C2082" s="110">
        <v>5</v>
      </c>
      <c r="D2082" s="109">
        <v>4303.6799335479691</v>
      </c>
      <c r="E2082" s="109">
        <v>235758.62913232559</v>
      </c>
    </row>
    <row r="2083" spans="1:5" x14ac:dyDescent="0.35">
      <c r="A2083" s="107" t="s">
        <v>79</v>
      </c>
      <c r="B2083" s="107" t="s">
        <v>282</v>
      </c>
      <c r="C2083" s="110">
        <v>6</v>
      </c>
      <c r="D2083" s="109">
        <v>7456.3199973106384</v>
      </c>
      <c r="E2083" s="109">
        <v>452092.20806518389</v>
      </c>
    </row>
    <row r="2084" spans="1:5" x14ac:dyDescent="0.35">
      <c r="A2084" s="107" t="s">
        <v>79</v>
      </c>
      <c r="B2084" s="107" t="s">
        <v>282</v>
      </c>
      <c r="C2084" s="110">
        <v>7</v>
      </c>
      <c r="D2084" s="109">
        <v>5548.5600843429575</v>
      </c>
      <c r="E2084" s="109">
        <v>293813.11087387352</v>
      </c>
    </row>
    <row r="2085" spans="1:5" x14ac:dyDescent="0.35">
      <c r="A2085" s="107" t="s">
        <v>79</v>
      </c>
      <c r="B2085" s="107" t="s">
        <v>282</v>
      </c>
      <c r="C2085" s="110">
        <v>8</v>
      </c>
      <c r="D2085" s="109">
        <v>7749.8400354385358</v>
      </c>
      <c r="E2085" s="109">
        <v>372736.57071370498</v>
      </c>
    </row>
    <row r="2086" spans="1:5" x14ac:dyDescent="0.35">
      <c r="A2086" s="107" t="s">
        <v>79</v>
      </c>
      <c r="B2086" s="107" t="s">
        <v>282</v>
      </c>
      <c r="C2086" s="110">
        <v>9</v>
      </c>
      <c r="D2086" s="109">
        <v>3725.7600376606001</v>
      </c>
      <c r="E2086" s="109">
        <v>163581.25750648361</v>
      </c>
    </row>
    <row r="2087" spans="1:5" x14ac:dyDescent="0.35">
      <c r="A2087" s="107" t="s">
        <v>79</v>
      </c>
      <c r="B2087" s="107" t="s">
        <v>282</v>
      </c>
      <c r="C2087" s="110">
        <v>10</v>
      </c>
      <c r="D2087" s="109">
        <v>3376.7600662708269</v>
      </c>
      <c r="E2087" s="109">
        <v>148094.84009436061</v>
      </c>
    </row>
    <row r="2088" spans="1:5" x14ac:dyDescent="0.35">
      <c r="A2088" s="107" t="s">
        <v>79</v>
      </c>
      <c r="B2088" s="107" t="s">
        <v>282</v>
      </c>
      <c r="C2088" s="110">
        <v>11</v>
      </c>
      <c r="D2088" s="109">
        <v>3454.8799097537958</v>
      </c>
      <c r="E2088" s="109">
        <v>146181.3141108093</v>
      </c>
    </row>
    <row r="2089" spans="1:5" x14ac:dyDescent="0.35">
      <c r="A2089" s="107" t="s">
        <v>79</v>
      </c>
      <c r="B2089" s="107" t="s">
        <v>282</v>
      </c>
      <c r="C2089" s="110">
        <v>12</v>
      </c>
      <c r="D2089" s="109">
        <v>1878.1200125217431</v>
      </c>
      <c r="E2089" s="109">
        <v>80644.13981210324</v>
      </c>
    </row>
    <row r="2090" spans="1:5" x14ac:dyDescent="0.35">
      <c r="A2090" s="107" t="s">
        <v>79</v>
      </c>
      <c r="B2090" s="107" t="s">
        <v>281</v>
      </c>
      <c r="C2090" s="110">
        <v>1</v>
      </c>
      <c r="D2090" s="109">
        <v>248.4000043869014</v>
      </c>
      <c r="E2090" s="109">
        <v>19881.750086042219</v>
      </c>
    </row>
    <row r="2091" spans="1:5" x14ac:dyDescent="0.35">
      <c r="A2091" s="107" t="s">
        <v>79</v>
      </c>
      <c r="B2091" s="107" t="s">
        <v>281</v>
      </c>
      <c r="C2091" s="110">
        <v>2</v>
      </c>
      <c r="D2091" s="109">
        <v>1212.4800131320951</v>
      </c>
      <c r="E2091" s="109">
        <v>99340.857630159342</v>
      </c>
    </row>
    <row r="2092" spans="1:5" x14ac:dyDescent="0.35">
      <c r="A2092" s="107" t="s">
        <v>79</v>
      </c>
      <c r="B2092" s="107" t="s">
        <v>281</v>
      </c>
      <c r="C2092" s="110">
        <v>3</v>
      </c>
      <c r="D2092" s="109">
        <v>1096.7999856472029</v>
      </c>
      <c r="E2092" s="109">
        <v>92515.323061079893</v>
      </c>
    </row>
    <row r="2093" spans="1:5" x14ac:dyDescent="0.35">
      <c r="A2093" s="107" t="s">
        <v>79</v>
      </c>
      <c r="B2093" s="107" t="s">
        <v>281</v>
      </c>
      <c r="C2093" s="110">
        <v>4</v>
      </c>
      <c r="D2093" s="109">
        <v>1571.0399935245521</v>
      </c>
      <c r="E2093" s="109">
        <v>128514.2241510103</v>
      </c>
    </row>
    <row r="2094" spans="1:5" x14ac:dyDescent="0.35">
      <c r="A2094" s="107" t="s">
        <v>79</v>
      </c>
      <c r="B2094" s="107" t="s">
        <v>281</v>
      </c>
      <c r="C2094" s="110">
        <v>5</v>
      </c>
      <c r="D2094" s="109">
        <v>970.31998431682575</v>
      </c>
      <c r="E2094" s="109">
        <v>70468.734154931793</v>
      </c>
    </row>
    <row r="2095" spans="1:5" x14ac:dyDescent="0.35">
      <c r="A2095" s="107" t="s">
        <v>79</v>
      </c>
      <c r="B2095" s="107" t="s">
        <v>281</v>
      </c>
      <c r="C2095" s="110">
        <v>6</v>
      </c>
      <c r="D2095" s="109">
        <v>568.07999837398552</v>
      </c>
      <c r="E2095" s="109">
        <v>38092.837381617173</v>
      </c>
    </row>
    <row r="2096" spans="1:5" x14ac:dyDescent="0.35">
      <c r="A2096" s="107" t="s">
        <v>79</v>
      </c>
      <c r="B2096" s="107" t="s">
        <v>281</v>
      </c>
      <c r="C2096" s="110">
        <v>7</v>
      </c>
      <c r="D2096" s="109">
        <v>562.80001223087299</v>
      </c>
      <c r="E2096" s="109">
        <v>38231.304100860587</v>
      </c>
    </row>
    <row r="2097" spans="1:5" x14ac:dyDescent="0.35">
      <c r="A2097" s="107" t="s">
        <v>79</v>
      </c>
      <c r="B2097" s="107" t="s">
        <v>281</v>
      </c>
      <c r="C2097" s="110">
        <v>8</v>
      </c>
      <c r="D2097" s="109">
        <v>958.31998348236095</v>
      </c>
      <c r="E2097" s="109">
        <v>60657.475944945683</v>
      </c>
    </row>
    <row r="2098" spans="1:5" x14ac:dyDescent="0.35">
      <c r="A2098" s="107" t="s">
        <v>79</v>
      </c>
      <c r="B2098" s="107" t="s">
        <v>281</v>
      </c>
      <c r="C2098" s="110">
        <v>9</v>
      </c>
      <c r="D2098" s="109">
        <v>1394.8800251483931</v>
      </c>
      <c r="E2098" s="109">
        <v>83910.679941892886</v>
      </c>
    </row>
    <row r="2099" spans="1:5" x14ac:dyDescent="0.35">
      <c r="A2099" s="107" t="s">
        <v>79</v>
      </c>
      <c r="B2099" s="107" t="s">
        <v>281</v>
      </c>
      <c r="C2099" s="110">
        <v>10</v>
      </c>
      <c r="D2099" s="109">
        <v>1654.8027087345499</v>
      </c>
      <c r="E2099" s="109">
        <v>69822.078213587127</v>
      </c>
    </row>
    <row r="2100" spans="1:5" x14ac:dyDescent="0.35">
      <c r="A2100" s="107" t="s">
        <v>79</v>
      </c>
      <c r="B2100" s="107" t="s">
        <v>281</v>
      </c>
      <c r="C2100" s="110">
        <v>11</v>
      </c>
      <c r="D2100" s="109">
        <v>1835.284887319996</v>
      </c>
      <c r="E2100" s="109">
        <v>83697.991325148236</v>
      </c>
    </row>
    <row r="2101" spans="1:5" x14ac:dyDescent="0.35">
      <c r="A2101" s="107" t="s">
        <v>79</v>
      </c>
      <c r="B2101" s="107" t="s">
        <v>281</v>
      </c>
      <c r="C2101" s="110">
        <v>12</v>
      </c>
      <c r="D2101" s="109">
        <v>1710.496048881316</v>
      </c>
      <c r="E2101" s="109">
        <v>81361.902106690482</v>
      </c>
    </row>
    <row r="2102" spans="1:5" x14ac:dyDescent="0.35">
      <c r="A2102" s="107" t="s">
        <v>79</v>
      </c>
      <c r="B2102" s="107" t="s">
        <v>280</v>
      </c>
      <c r="C2102" s="110">
        <v>1</v>
      </c>
      <c r="D2102" s="109">
        <v>458.15711715004528</v>
      </c>
      <c r="E2102" s="109">
        <v>33807.586738594269</v>
      </c>
    </row>
    <row r="2103" spans="1:5" x14ac:dyDescent="0.35">
      <c r="A2103" s="107" t="s">
        <v>79</v>
      </c>
      <c r="B2103" s="107" t="s">
        <v>280</v>
      </c>
      <c r="C2103" s="110">
        <v>2</v>
      </c>
      <c r="D2103" s="109">
        <v>367.03856445685273</v>
      </c>
      <c r="E2103" s="109">
        <v>26040.896080072009</v>
      </c>
    </row>
    <row r="2104" spans="1:5" x14ac:dyDescent="0.35">
      <c r="A2104" s="107" t="s">
        <v>79</v>
      </c>
      <c r="B2104" s="107" t="s">
        <v>280</v>
      </c>
      <c r="C2104" s="110">
        <v>3</v>
      </c>
      <c r="D2104" s="109">
        <v>438.11049342322428</v>
      </c>
      <c r="E2104" s="109">
        <v>32719.412959460129</v>
      </c>
    </row>
    <row r="2105" spans="1:5" x14ac:dyDescent="0.35">
      <c r="A2105" s="107" t="s">
        <v>79</v>
      </c>
      <c r="B2105" s="107" t="s">
        <v>280</v>
      </c>
      <c r="C2105" s="110">
        <v>4</v>
      </c>
      <c r="D2105" s="109">
        <v>367.82470090280742</v>
      </c>
      <c r="E2105" s="109">
        <v>26774.43112678191</v>
      </c>
    </row>
    <row r="2106" spans="1:5" x14ac:dyDescent="0.35">
      <c r="A2106" s="107" t="s">
        <v>79</v>
      </c>
      <c r="B2106" s="107" t="s">
        <v>280</v>
      </c>
      <c r="C2106" s="110">
        <v>5</v>
      </c>
      <c r="D2106" s="109">
        <v>193.57465439408529</v>
      </c>
      <c r="E2106" s="109">
        <v>13411.204123695819</v>
      </c>
    </row>
    <row r="2107" spans="1:5" x14ac:dyDescent="0.35">
      <c r="A2107" s="107" t="s">
        <v>79</v>
      </c>
      <c r="B2107" s="107" t="s">
        <v>280</v>
      </c>
      <c r="C2107" s="110">
        <v>6</v>
      </c>
      <c r="D2107" s="109">
        <v>231.7556640001734</v>
      </c>
      <c r="E2107" s="109">
        <v>15085.707231088951</v>
      </c>
    </row>
    <row r="2108" spans="1:5" x14ac:dyDescent="0.35">
      <c r="A2108" s="107" t="s">
        <v>79</v>
      </c>
      <c r="B2108" s="107" t="s">
        <v>280</v>
      </c>
      <c r="C2108" s="110">
        <v>7</v>
      </c>
      <c r="D2108" s="109">
        <v>297.46916422968582</v>
      </c>
      <c r="E2108" s="109">
        <v>18828.719081899351</v>
      </c>
    </row>
    <row r="2109" spans="1:5" x14ac:dyDescent="0.35">
      <c r="A2109" s="107" t="s">
        <v>79</v>
      </c>
      <c r="B2109" s="107" t="s">
        <v>280</v>
      </c>
      <c r="C2109" s="110">
        <v>8</v>
      </c>
      <c r="D2109" s="109">
        <v>367.18454628574108</v>
      </c>
      <c r="E2109" s="109">
        <v>22553.821803359519</v>
      </c>
    </row>
    <row r="2110" spans="1:5" x14ac:dyDescent="0.35">
      <c r="A2110" s="107" t="s">
        <v>79</v>
      </c>
      <c r="B2110" s="107" t="s">
        <v>280</v>
      </c>
      <c r="C2110" s="110">
        <v>9</v>
      </c>
      <c r="D2110" s="109">
        <v>373.8332864683822</v>
      </c>
      <c r="E2110" s="109">
        <v>20020.57456874194</v>
      </c>
    </row>
    <row r="2111" spans="1:5" x14ac:dyDescent="0.35">
      <c r="A2111" s="107" t="s">
        <v>79</v>
      </c>
      <c r="B2111" s="107" t="s">
        <v>280</v>
      </c>
      <c r="C2111" s="110">
        <v>10</v>
      </c>
      <c r="D2111" s="109">
        <v>343.93304221545782</v>
      </c>
      <c r="E2111" s="109">
        <v>6699.9381534839231</v>
      </c>
    </row>
    <row r="2112" spans="1:5" x14ac:dyDescent="0.35">
      <c r="A2112" s="107" t="s">
        <v>79</v>
      </c>
      <c r="B2112" s="107" t="s">
        <v>280</v>
      </c>
      <c r="C2112" s="110">
        <v>11</v>
      </c>
      <c r="D2112" s="109">
        <v>349.28251326575668</v>
      </c>
      <c r="E2112" s="109">
        <v>7857.1575494693398</v>
      </c>
    </row>
    <row r="2113" spans="1:5" x14ac:dyDescent="0.35">
      <c r="A2113" s="107" t="s">
        <v>79</v>
      </c>
      <c r="B2113" s="107" t="s">
        <v>280</v>
      </c>
      <c r="C2113" s="110">
        <v>12</v>
      </c>
      <c r="D2113" s="109">
        <v>428.09263573519848</v>
      </c>
      <c r="E2113" s="109">
        <v>11630.096032220899</v>
      </c>
    </row>
    <row r="2114" spans="1:5" x14ac:dyDescent="0.35">
      <c r="A2114" s="107" t="s">
        <v>79</v>
      </c>
      <c r="B2114" s="107" t="s">
        <v>46</v>
      </c>
      <c r="C2114" s="110">
        <v>1</v>
      </c>
      <c r="D2114" s="109">
        <v>5315.4300669842041</v>
      </c>
      <c r="E2114" s="109">
        <v>450349.456564705</v>
      </c>
    </row>
    <row r="2115" spans="1:5" x14ac:dyDescent="0.35">
      <c r="A2115" s="107" t="s">
        <v>79</v>
      </c>
      <c r="B2115" s="107" t="s">
        <v>46</v>
      </c>
      <c r="C2115" s="110">
        <v>2</v>
      </c>
      <c r="D2115" s="109">
        <v>36120.554529906993</v>
      </c>
      <c r="E2115" s="109">
        <v>3197763.4562498899</v>
      </c>
    </row>
    <row r="2116" spans="1:5" x14ac:dyDescent="0.35">
      <c r="A2116" s="107" t="s">
        <v>79</v>
      </c>
      <c r="B2116" s="107" t="s">
        <v>46</v>
      </c>
      <c r="C2116" s="110">
        <v>3</v>
      </c>
      <c r="D2116" s="109">
        <v>42217.343568051532</v>
      </c>
      <c r="E2116" s="109">
        <v>3827530.45225708</v>
      </c>
    </row>
    <row r="2117" spans="1:5" x14ac:dyDescent="0.35">
      <c r="A2117" s="107" t="s">
        <v>79</v>
      </c>
      <c r="B2117" s="107" t="s">
        <v>46</v>
      </c>
      <c r="C2117" s="110">
        <v>4</v>
      </c>
      <c r="D2117" s="109">
        <v>38282.618325143543</v>
      </c>
      <c r="E2117" s="109">
        <v>3400058.0384366298</v>
      </c>
    </row>
    <row r="2118" spans="1:5" x14ac:dyDescent="0.35">
      <c r="A2118" s="107" t="s">
        <v>79</v>
      </c>
      <c r="B2118" s="107" t="s">
        <v>46</v>
      </c>
      <c r="C2118" s="110">
        <v>5</v>
      </c>
      <c r="D2118" s="109">
        <v>14157.621244813199</v>
      </c>
      <c r="E2118" s="109">
        <v>1158088.544097194</v>
      </c>
    </row>
    <row r="2119" spans="1:5" x14ac:dyDescent="0.35">
      <c r="A2119" s="107" t="s">
        <v>79</v>
      </c>
      <c r="B2119" s="107" t="s">
        <v>46</v>
      </c>
      <c r="C2119" s="110">
        <v>6</v>
      </c>
      <c r="D2119" s="109">
        <v>26977.799118467719</v>
      </c>
      <c r="E2119" s="109">
        <v>2144876.4588568639</v>
      </c>
    </row>
    <row r="2120" spans="1:5" x14ac:dyDescent="0.35">
      <c r="A2120" s="107" t="s">
        <v>79</v>
      </c>
      <c r="B2120" s="107" t="s">
        <v>46</v>
      </c>
      <c r="C2120" s="110">
        <v>7</v>
      </c>
      <c r="D2120" s="109">
        <v>0</v>
      </c>
      <c r="E2120" s="109">
        <v>0</v>
      </c>
    </row>
    <row r="2121" spans="1:5" x14ac:dyDescent="0.35">
      <c r="A2121" s="107" t="s">
        <v>79</v>
      </c>
      <c r="B2121" s="107" t="s">
        <v>46</v>
      </c>
      <c r="C2121" s="110">
        <v>8</v>
      </c>
      <c r="D2121" s="109">
        <v>5144.0649013381026</v>
      </c>
      <c r="E2121" s="109">
        <v>394167.78276052192</v>
      </c>
    </row>
    <row r="2122" spans="1:5" x14ac:dyDescent="0.35">
      <c r="A2122" s="107" t="s">
        <v>79</v>
      </c>
      <c r="B2122" s="107" t="s">
        <v>46</v>
      </c>
      <c r="C2122" s="110">
        <v>9</v>
      </c>
      <c r="D2122" s="109">
        <v>18462.837557713348</v>
      </c>
      <c r="E2122" s="109">
        <v>1366038.3003529969</v>
      </c>
    </row>
    <row r="2123" spans="1:5" x14ac:dyDescent="0.35">
      <c r="A2123" s="107" t="s">
        <v>79</v>
      </c>
      <c r="B2123" s="107" t="s">
        <v>46</v>
      </c>
      <c r="C2123" s="110">
        <v>10</v>
      </c>
      <c r="D2123" s="109">
        <v>17460.672800892698</v>
      </c>
      <c r="E2123" s="109">
        <v>1290256.7280070281</v>
      </c>
    </row>
    <row r="2124" spans="1:5" x14ac:dyDescent="0.35">
      <c r="A2124" s="107" t="s">
        <v>79</v>
      </c>
      <c r="B2124" s="107" t="s">
        <v>46</v>
      </c>
      <c r="C2124" s="110">
        <v>11</v>
      </c>
      <c r="D2124" s="109">
        <v>26812.9892000943</v>
      </c>
      <c r="E2124" s="109">
        <v>1951129.7739014761</v>
      </c>
    </row>
    <row r="2125" spans="1:5" x14ac:dyDescent="0.35">
      <c r="A2125" s="107" t="s">
        <v>79</v>
      </c>
      <c r="B2125" s="107" t="s">
        <v>46</v>
      </c>
      <c r="C2125" s="110">
        <v>12</v>
      </c>
      <c r="D2125" s="109">
        <v>42429.78322198458</v>
      </c>
      <c r="E2125" s="109">
        <v>3211377.4686318999</v>
      </c>
    </row>
    <row r="2126" spans="1:5" x14ac:dyDescent="0.35">
      <c r="A2126" s="107" t="s">
        <v>79</v>
      </c>
      <c r="B2126" s="107" t="s">
        <v>48</v>
      </c>
      <c r="C2126" s="110">
        <v>1</v>
      </c>
      <c r="D2126" s="109">
        <v>137.75999617576579</v>
      </c>
      <c r="E2126" s="109">
        <v>9967.5443039291822</v>
      </c>
    </row>
    <row r="2127" spans="1:5" x14ac:dyDescent="0.35">
      <c r="A2127" s="107" t="s">
        <v>79</v>
      </c>
      <c r="B2127" s="107" t="s">
        <v>48</v>
      </c>
      <c r="C2127" s="110">
        <v>2</v>
      </c>
      <c r="D2127" s="109">
        <v>334.07998478412651</v>
      </c>
      <c r="E2127" s="109">
        <v>23965.491811477881</v>
      </c>
    </row>
    <row r="2128" spans="1:5" x14ac:dyDescent="0.35">
      <c r="A2128" s="107" t="s">
        <v>79</v>
      </c>
      <c r="B2128" s="107" t="s">
        <v>48</v>
      </c>
      <c r="C2128" s="110">
        <v>3</v>
      </c>
      <c r="D2128" s="109">
        <v>6954.5797922284264</v>
      </c>
      <c r="E2128" s="109">
        <v>345768.82672315952</v>
      </c>
    </row>
    <row r="2129" spans="1:5" x14ac:dyDescent="0.35">
      <c r="A2129" s="107" t="s">
        <v>79</v>
      </c>
      <c r="B2129" s="107" t="s">
        <v>48</v>
      </c>
      <c r="C2129" s="110">
        <v>4</v>
      </c>
      <c r="D2129" s="109">
        <v>76245.426811210535</v>
      </c>
      <c r="E2129" s="109">
        <v>5916561.1744246855</v>
      </c>
    </row>
    <row r="2130" spans="1:5" x14ac:dyDescent="0.35">
      <c r="A2130" s="107" t="s">
        <v>79</v>
      </c>
      <c r="B2130" s="107" t="s">
        <v>48</v>
      </c>
      <c r="C2130" s="110">
        <v>5</v>
      </c>
      <c r="D2130" s="109">
        <v>72725.156749949514</v>
      </c>
      <c r="E2130" s="109">
        <v>5195885.4513114542</v>
      </c>
    </row>
    <row r="2131" spans="1:5" x14ac:dyDescent="0.35">
      <c r="A2131" s="107" t="s">
        <v>79</v>
      </c>
      <c r="B2131" s="107" t="s">
        <v>48</v>
      </c>
      <c r="C2131" s="110">
        <v>6</v>
      </c>
      <c r="D2131" s="109">
        <v>74411.194167451205</v>
      </c>
      <c r="E2131" s="109">
        <v>5236470.9719379498</v>
      </c>
    </row>
    <row r="2132" spans="1:5" x14ac:dyDescent="0.35">
      <c r="A2132" s="107" t="s">
        <v>79</v>
      </c>
      <c r="B2132" s="107" t="s">
        <v>48</v>
      </c>
      <c r="C2132" s="110">
        <v>7</v>
      </c>
      <c r="D2132" s="109">
        <v>79509.139280851334</v>
      </c>
      <c r="E2132" s="109">
        <v>5112327.5908679375</v>
      </c>
    </row>
    <row r="2133" spans="1:5" x14ac:dyDescent="0.35">
      <c r="A2133" s="107" t="s">
        <v>79</v>
      </c>
      <c r="B2133" s="107" t="s">
        <v>48</v>
      </c>
      <c r="C2133" s="110">
        <v>8</v>
      </c>
      <c r="D2133" s="109">
        <v>120005.51221265001</v>
      </c>
      <c r="E2133" s="109">
        <v>5720770.5950118629</v>
      </c>
    </row>
    <row r="2134" spans="1:5" x14ac:dyDescent="0.35">
      <c r="A2134" s="107" t="s">
        <v>79</v>
      </c>
      <c r="B2134" s="107" t="s">
        <v>48</v>
      </c>
      <c r="C2134" s="110">
        <v>9</v>
      </c>
      <c r="D2134" s="109">
        <v>118814.9011046076</v>
      </c>
      <c r="E2134" s="109">
        <v>4947465.0648896713</v>
      </c>
    </row>
    <row r="2135" spans="1:5" x14ac:dyDescent="0.35">
      <c r="A2135" s="107" t="s">
        <v>79</v>
      </c>
      <c r="B2135" s="107" t="s">
        <v>48</v>
      </c>
      <c r="C2135" s="110">
        <v>10</v>
      </c>
      <c r="D2135" s="109">
        <v>139881.1849295322</v>
      </c>
      <c r="E2135" s="109">
        <v>4608478.179273759</v>
      </c>
    </row>
    <row r="2136" spans="1:5" x14ac:dyDescent="0.35">
      <c r="A2136" s="107" t="s">
        <v>79</v>
      </c>
      <c r="B2136" s="107" t="s">
        <v>48</v>
      </c>
      <c r="C2136" s="110">
        <v>11</v>
      </c>
      <c r="D2136" s="109">
        <v>131714.33819126981</v>
      </c>
      <c r="E2136" s="109">
        <v>4283688.7547361767</v>
      </c>
    </row>
    <row r="2137" spans="1:5" x14ac:dyDescent="0.35">
      <c r="A2137" s="107" t="s">
        <v>79</v>
      </c>
      <c r="B2137" s="107" t="s">
        <v>48</v>
      </c>
      <c r="C2137" s="110">
        <v>12</v>
      </c>
      <c r="D2137" s="109">
        <v>146311.11679794971</v>
      </c>
      <c r="E2137" s="109">
        <v>4891321.5754273776</v>
      </c>
    </row>
    <row r="2138" spans="1:5" x14ac:dyDescent="0.35">
      <c r="A2138" s="107" t="s">
        <v>79</v>
      </c>
      <c r="B2138" s="107" t="s">
        <v>279</v>
      </c>
      <c r="C2138" s="110">
        <v>1</v>
      </c>
      <c r="D2138" s="109">
        <v>0</v>
      </c>
      <c r="E2138" s="109">
        <v>0</v>
      </c>
    </row>
    <row r="2139" spans="1:5" x14ac:dyDescent="0.35">
      <c r="A2139" s="107" t="s">
        <v>79</v>
      </c>
      <c r="B2139" s="107" t="s">
        <v>279</v>
      </c>
      <c r="C2139" s="110">
        <v>2</v>
      </c>
      <c r="D2139" s="109">
        <v>0</v>
      </c>
      <c r="E2139" s="109">
        <v>0</v>
      </c>
    </row>
    <row r="2140" spans="1:5" x14ac:dyDescent="0.35">
      <c r="A2140" s="107" t="s">
        <v>79</v>
      </c>
      <c r="B2140" s="107" t="s">
        <v>279</v>
      </c>
      <c r="C2140" s="110">
        <v>3</v>
      </c>
      <c r="D2140" s="109">
        <v>0</v>
      </c>
      <c r="E2140" s="109">
        <v>0</v>
      </c>
    </row>
    <row r="2141" spans="1:5" x14ac:dyDescent="0.35">
      <c r="A2141" s="107" t="s">
        <v>79</v>
      </c>
      <c r="B2141" s="107" t="s">
        <v>279</v>
      </c>
      <c r="C2141" s="110">
        <v>4</v>
      </c>
      <c r="D2141" s="109">
        <v>0</v>
      </c>
      <c r="E2141" s="109">
        <v>0</v>
      </c>
    </row>
    <row r="2142" spans="1:5" x14ac:dyDescent="0.35">
      <c r="A2142" s="107" t="s">
        <v>79</v>
      </c>
      <c r="B2142" s="107" t="s">
        <v>279</v>
      </c>
      <c r="C2142" s="110">
        <v>5</v>
      </c>
      <c r="D2142" s="109">
        <v>736.88326677646182</v>
      </c>
      <c r="E2142" s="109">
        <v>52001.621659507779</v>
      </c>
    </row>
    <row r="2143" spans="1:5" x14ac:dyDescent="0.35">
      <c r="A2143" s="107" t="s">
        <v>79</v>
      </c>
      <c r="B2143" s="107" t="s">
        <v>279</v>
      </c>
      <c r="C2143" s="110">
        <v>6</v>
      </c>
      <c r="D2143" s="109">
        <v>691.64588814318984</v>
      </c>
      <c r="E2143" s="109">
        <v>44313.887479231184</v>
      </c>
    </row>
    <row r="2144" spans="1:5" x14ac:dyDescent="0.35">
      <c r="A2144" s="107" t="s">
        <v>79</v>
      </c>
      <c r="B2144" s="107" t="s">
        <v>279</v>
      </c>
      <c r="C2144" s="110">
        <v>7</v>
      </c>
      <c r="D2144" s="109">
        <v>963.41008206497838</v>
      </c>
      <c r="E2144" s="109">
        <v>59628.362872946003</v>
      </c>
    </row>
    <row r="2145" spans="1:5" x14ac:dyDescent="0.35">
      <c r="A2145" s="107" t="s">
        <v>79</v>
      </c>
      <c r="B2145" s="107" t="s">
        <v>279</v>
      </c>
      <c r="C2145" s="110">
        <v>8</v>
      </c>
      <c r="D2145" s="109">
        <v>1293.1238889939209</v>
      </c>
      <c r="E2145" s="109">
        <v>77833.063268174112</v>
      </c>
    </row>
    <row r="2146" spans="1:5" x14ac:dyDescent="0.35">
      <c r="A2146" s="107" t="s">
        <v>79</v>
      </c>
      <c r="B2146" s="107" t="s">
        <v>279</v>
      </c>
      <c r="C2146" s="110">
        <v>9</v>
      </c>
      <c r="D2146" s="109">
        <v>1683.534788858839</v>
      </c>
      <c r="E2146" s="109">
        <v>90160.478893838605</v>
      </c>
    </row>
    <row r="2147" spans="1:5" x14ac:dyDescent="0.35">
      <c r="A2147" s="107" t="s">
        <v>79</v>
      </c>
      <c r="B2147" s="107" t="s">
        <v>279</v>
      </c>
      <c r="C2147" s="110">
        <v>10</v>
      </c>
      <c r="D2147" s="109">
        <v>2183.8054533748232</v>
      </c>
      <c r="E2147" s="109">
        <v>38375.596824175504</v>
      </c>
    </row>
    <row r="2148" spans="1:5" x14ac:dyDescent="0.35">
      <c r="A2148" s="107" t="s">
        <v>79</v>
      </c>
      <c r="B2148" s="107" t="s">
        <v>279</v>
      </c>
      <c r="C2148" s="110">
        <v>11</v>
      </c>
      <c r="D2148" s="109">
        <v>2370.3350932750391</v>
      </c>
      <c r="E2148" s="109">
        <v>51932.056696727886</v>
      </c>
    </row>
    <row r="2149" spans="1:5" x14ac:dyDescent="0.35">
      <c r="A2149" s="107" t="s">
        <v>79</v>
      </c>
      <c r="B2149" s="107" t="s">
        <v>279</v>
      </c>
      <c r="C2149" s="110">
        <v>12</v>
      </c>
      <c r="D2149" s="109">
        <v>2711.9808355757768</v>
      </c>
      <c r="E2149" s="109">
        <v>69810.571818356941</v>
      </c>
    </row>
    <row r="2150" spans="1:5" x14ac:dyDescent="0.35">
      <c r="A2150" s="107" t="s">
        <v>79</v>
      </c>
      <c r="B2150" s="107" t="s">
        <v>426</v>
      </c>
      <c r="C2150" s="110">
        <v>1</v>
      </c>
      <c r="D2150" s="109">
        <v>14577.05531229219</v>
      </c>
      <c r="E2150" s="109">
        <v>1130587.635700309</v>
      </c>
    </row>
    <row r="2151" spans="1:5" x14ac:dyDescent="0.35">
      <c r="A2151" s="107" t="s">
        <v>79</v>
      </c>
      <c r="B2151" s="107" t="s">
        <v>426</v>
      </c>
      <c r="C2151" s="110">
        <v>2</v>
      </c>
      <c r="D2151" s="109">
        <v>12620.625441374559</v>
      </c>
      <c r="E2151" s="109">
        <v>928797.32776937832</v>
      </c>
    </row>
    <row r="2152" spans="1:5" x14ac:dyDescent="0.35">
      <c r="A2152" s="107" t="s">
        <v>79</v>
      </c>
      <c r="B2152" s="107" t="s">
        <v>426</v>
      </c>
      <c r="C2152" s="110">
        <v>3</v>
      </c>
      <c r="D2152" s="109">
        <v>11996.06201974207</v>
      </c>
      <c r="E2152" s="109">
        <v>931633.70852218266</v>
      </c>
    </row>
    <row r="2153" spans="1:5" x14ac:dyDescent="0.35">
      <c r="A2153" s="107" t="s">
        <v>79</v>
      </c>
      <c r="B2153" s="107" t="s">
        <v>426</v>
      </c>
      <c r="C2153" s="110">
        <v>4</v>
      </c>
      <c r="D2153" s="109">
        <v>9257.0533526633353</v>
      </c>
      <c r="E2153" s="109">
        <v>702574.68592158111</v>
      </c>
    </row>
    <row r="2154" spans="1:5" x14ac:dyDescent="0.35">
      <c r="A2154" s="107" t="s">
        <v>79</v>
      </c>
      <c r="B2154" s="107" t="s">
        <v>426</v>
      </c>
      <c r="C2154" s="110">
        <v>5</v>
      </c>
      <c r="D2154" s="109">
        <v>5939.1562513840736</v>
      </c>
      <c r="E2154" s="109">
        <v>417031.23597592802</v>
      </c>
    </row>
    <row r="2155" spans="1:5" x14ac:dyDescent="0.35">
      <c r="A2155" s="107" t="s">
        <v>79</v>
      </c>
      <c r="B2155" s="107" t="s">
        <v>426</v>
      </c>
      <c r="C2155" s="110">
        <v>6</v>
      </c>
      <c r="D2155" s="109">
        <v>7147.7898710058016</v>
      </c>
      <c r="E2155" s="109">
        <v>464428.65282950143</v>
      </c>
    </row>
    <row r="2156" spans="1:5" x14ac:dyDescent="0.35">
      <c r="A2156" s="107" t="s">
        <v>79</v>
      </c>
      <c r="B2156" s="107" t="s">
        <v>426</v>
      </c>
      <c r="C2156" s="110">
        <v>7</v>
      </c>
      <c r="D2156" s="109">
        <v>8515.3339065804594</v>
      </c>
      <c r="E2156" s="109">
        <v>544787.98210253101</v>
      </c>
    </row>
    <row r="2157" spans="1:5" x14ac:dyDescent="0.35">
      <c r="A2157" s="107" t="s">
        <v>79</v>
      </c>
      <c r="B2157" s="107" t="s">
        <v>426</v>
      </c>
      <c r="C2157" s="110">
        <v>8</v>
      </c>
      <c r="D2157" s="109">
        <v>10515.779509692189</v>
      </c>
      <c r="E2157" s="109">
        <v>646286.49321779946</v>
      </c>
    </row>
    <row r="2158" spans="1:5" x14ac:dyDescent="0.35">
      <c r="A2158" s="107" t="s">
        <v>79</v>
      </c>
      <c r="B2158" s="107" t="s">
        <v>426</v>
      </c>
      <c r="C2158" s="110">
        <v>9</v>
      </c>
      <c r="D2158" s="109">
        <v>11917.003910746191</v>
      </c>
      <c r="E2158" s="109">
        <v>646990.55669571506</v>
      </c>
    </row>
    <row r="2159" spans="1:5" x14ac:dyDescent="0.35">
      <c r="A2159" s="107" t="s">
        <v>79</v>
      </c>
      <c r="B2159" s="107" t="s">
        <v>426</v>
      </c>
      <c r="C2159" s="110">
        <v>10</v>
      </c>
      <c r="D2159" s="109">
        <v>11946.53259321957</v>
      </c>
      <c r="E2159" s="109">
        <v>248096.3578836607</v>
      </c>
    </row>
    <row r="2160" spans="1:5" x14ac:dyDescent="0.35">
      <c r="A2160" s="107" t="s">
        <v>79</v>
      </c>
      <c r="B2160" s="107" t="s">
        <v>426</v>
      </c>
      <c r="C2160" s="110">
        <v>11</v>
      </c>
      <c r="D2160" s="109">
        <v>13395.29559136547</v>
      </c>
      <c r="E2160" s="109">
        <v>304275.13768302533</v>
      </c>
    </row>
    <row r="2161" spans="1:5" x14ac:dyDescent="0.35">
      <c r="A2161" s="107" t="s">
        <v>79</v>
      </c>
      <c r="B2161" s="107" t="s">
        <v>426</v>
      </c>
      <c r="C2161" s="110">
        <v>12</v>
      </c>
      <c r="D2161" s="109">
        <v>16770.834029142668</v>
      </c>
      <c r="E2161" s="109">
        <v>443199.55560511933</v>
      </c>
    </row>
    <row r="2162" spans="1:5" x14ac:dyDescent="0.35">
      <c r="A2162" s="107" t="s">
        <v>79</v>
      </c>
      <c r="B2162" s="107" t="s">
        <v>278</v>
      </c>
      <c r="C2162" s="110">
        <v>1</v>
      </c>
      <c r="D2162" s="109">
        <v>810.37339753911408</v>
      </c>
      <c r="E2162" s="109">
        <v>57446.032258570267</v>
      </c>
    </row>
    <row r="2163" spans="1:5" x14ac:dyDescent="0.35">
      <c r="A2163" s="107" t="s">
        <v>79</v>
      </c>
      <c r="B2163" s="107" t="s">
        <v>278</v>
      </c>
      <c r="C2163" s="110">
        <v>2</v>
      </c>
      <c r="D2163" s="109">
        <v>728.79908857217265</v>
      </c>
      <c r="E2163" s="109">
        <v>49427.017049473259</v>
      </c>
    </row>
    <row r="2164" spans="1:5" x14ac:dyDescent="0.35">
      <c r="A2164" s="107" t="s">
        <v>79</v>
      </c>
      <c r="B2164" s="107" t="s">
        <v>278</v>
      </c>
      <c r="C2164" s="110">
        <v>3</v>
      </c>
      <c r="D2164" s="109">
        <v>681.18120452192522</v>
      </c>
      <c r="E2164" s="109">
        <v>48301.805441630313</v>
      </c>
    </row>
    <row r="2165" spans="1:5" x14ac:dyDescent="0.35">
      <c r="A2165" s="107" t="s">
        <v>79</v>
      </c>
      <c r="B2165" s="107" t="s">
        <v>278</v>
      </c>
      <c r="C2165" s="110">
        <v>4</v>
      </c>
      <c r="D2165" s="109">
        <v>521.86371142533221</v>
      </c>
      <c r="E2165" s="109">
        <v>36202.983829610901</v>
      </c>
    </row>
    <row r="2166" spans="1:5" x14ac:dyDescent="0.35">
      <c r="A2166" s="107" t="s">
        <v>79</v>
      </c>
      <c r="B2166" s="107" t="s">
        <v>278</v>
      </c>
      <c r="C2166" s="110">
        <v>5</v>
      </c>
      <c r="D2166" s="109">
        <v>339.7836417562209</v>
      </c>
      <c r="E2166" s="109">
        <v>22476.15842094546</v>
      </c>
    </row>
    <row r="2167" spans="1:5" x14ac:dyDescent="0.35">
      <c r="A2167" s="107" t="s">
        <v>79</v>
      </c>
      <c r="B2167" s="107" t="s">
        <v>278</v>
      </c>
      <c r="C2167" s="110">
        <v>6</v>
      </c>
      <c r="D2167" s="109">
        <v>320.56142795410301</v>
      </c>
      <c r="E2167" s="109">
        <v>19951.791170779019</v>
      </c>
    </row>
    <row r="2168" spans="1:5" x14ac:dyDescent="0.35">
      <c r="A2168" s="107" t="s">
        <v>79</v>
      </c>
      <c r="B2168" s="107" t="s">
        <v>278</v>
      </c>
      <c r="C2168" s="110">
        <v>7</v>
      </c>
      <c r="D2168" s="109">
        <v>381.28686394616739</v>
      </c>
      <c r="E2168" s="109">
        <v>23212.718117808199</v>
      </c>
    </row>
    <row r="2169" spans="1:5" x14ac:dyDescent="0.35">
      <c r="A2169" s="107" t="s">
        <v>79</v>
      </c>
      <c r="B2169" s="107" t="s">
        <v>278</v>
      </c>
      <c r="C2169" s="110">
        <v>8</v>
      </c>
      <c r="D2169" s="109">
        <v>501.96592053216489</v>
      </c>
      <c r="E2169" s="109">
        <v>29498.49111655993</v>
      </c>
    </row>
    <row r="2170" spans="1:5" x14ac:dyDescent="0.35">
      <c r="A2170" s="107" t="s">
        <v>79</v>
      </c>
      <c r="B2170" s="107" t="s">
        <v>278</v>
      </c>
      <c r="C2170" s="110">
        <v>9</v>
      </c>
      <c r="D2170" s="109">
        <v>573.92841634718434</v>
      </c>
      <c r="E2170" s="109">
        <v>29915.918085008681</v>
      </c>
    </row>
    <row r="2171" spans="1:5" x14ac:dyDescent="0.35">
      <c r="A2171" s="107" t="s">
        <v>79</v>
      </c>
      <c r="B2171" s="107" t="s">
        <v>278</v>
      </c>
      <c r="C2171" s="110">
        <v>10</v>
      </c>
      <c r="D2171" s="109">
        <v>651.12170205163056</v>
      </c>
      <c r="E2171" s="109">
        <v>11361.962903723001</v>
      </c>
    </row>
    <row r="2172" spans="1:5" x14ac:dyDescent="0.35">
      <c r="A2172" s="107" t="s">
        <v>79</v>
      </c>
      <c r="B2172" s="107" t="s">
        <v>278</v>
      </c>
      <c r="C2172" s="110">
        <v>11</v>
      </c>
      <c r="D2172" s="109">
        <v>760.10190428643546</v>
      </c>
      <c r="E2172" s="109">
        <v>16522.783393059039</v>
      </c>
    </row>
    <row r="2173" spans="1:5" x14ac:dyDescent="0.35">
      <c r="A2173" s="107" t="s">
        <v>79</v>
      </c>
      <c r="B2173" s="107" t="s">
        <v>278</v>
      </c>
      <c r="C2173" s="110">
        <v>12</v>
      </c>
      <c r="D2173" s="109">
        <v>822.91424156065341</v>
      </c>
      <c r="E2173" s="109">
        <v>21551.492420404069</v>
      </c>
    </row>
    <row r="2174" spans="1:5" x14ac:dyDescent="0.35">
      <c r="A2174" s="107" t="s">
        <v>79</v>
      </c>
      <c r="B2174" s="107" t="s">
        <v>49</v>
      </c>
      <c r="C2174" s="110">
        <v>1</v>
      </c>
      <c r="D2174" s="109">
        <v>24.480000227689761</v>
      </c>
      <c r="E2174" s="109">
        <v>1582.91758413755</v>
      </c>
    </row>
    <row r="2175" spans="1:5" x14ac:dyDescent="0.35">
      <c r="A2175" s="107" t="s">
        <v>79</v>
      </c>
      <c r="B2175" s="107" t="s">
        <v>49</v>
      </c>
      <c r="C2175" s="110">
        <v>2</v>
      </c>
      <c r="D2175" s="109">
        <v>230.75013283326541</v>
      </c>
      <c r="E2175" s="109">
        <v>22603.359071742299</v>
      </c>
    </row>
    <row r="2176" spans="1:5" x14ac:dyDescent="0.35">
      <c r="A2176" s="107" t="s">
        <v>79</v>
      </c>
      <c r="B2176" s="107" t="s">
        <v>49</v>
      </c>
      <c r="C2176" s="110">
        <v>3</v>
      </c>
      <c r="D2176" s="109">
        <v>272.76410086890962</v>
      </c>
      <c r="E2176" s="109">
        <v>26832.41282083777</v>
      </c>
    </row>
    <row r="2177" spans="1:5" x14ac:dyDescent="0.35">
      <c r="A2177" s="107" t="s">
        <v>79</v>
      </c>
      <c r="B2177" s="107" t="s">
        <v>49</v>
      </c>
      <c r="C2177" s="110">
        <v>4</v>
      </c>
      <c r="D2177" s="109">
        <v>282.47720011189909</v>
      </c>
      <c r="E2177" s="109">
        <v>23690.243489441549</v>
      </c>
    </row>
    <row r="2178" spans="1:5" x14ac:dyDescent="0.35">
      <c r="A2178" s="107" t="s">
        <v>79</v>
      </c>
      <c r="B2178" s="107" t="s">
        <v>49</v>
      </c>
      <c r="C2178" s="110">
        <v>5</v>
      </c>
      <c r="D2178" s="109">
        <v>305.6848427181888</v>
      </c>
      <c r="E2178" s="109">
        <v>24128.19143314231</v>
      </c>
    </row>
    <row r="2179" spans="1:5" x14ac:dyDescent="0.35">
      <c r="A2179" s="107" t="s">
        <v>79</v>
      </c>
      <c r="B2179" s="107" t="s">
        <v>49</v>
      </c>
      <c r="C2179" s="110">
        <v>6</v>
      </c>
      <c r="D2179" s="109">
        <v>255.06504648081301</v>
      </c>
      <c r="E2179" s="109">
        <v>19640.771851088321</v>
      </c>
    </row>
    <row r="2180" spans="1:5" x14ac:dyDescent="0.35">
      <c r="A2180" s="107" t="s">
        <v>79</v>
      </c>
      <c r="B2180" s="107" t="s">
        <v>49</v>
      </c>
      <c r="C2180" s="110">
        <v>7</v>
      </c>
      <c r="D2180" s="109">
        <v>255.08140373208661</v>
      </c>
      <c r="E2180" s="109">
        <v>20859.838666979609</v>
      </c>
    </row>
    <row r="2181" spans="1:5" x14ac:dyDescent="0.35">
      <c r="A2181" s="107" t="s">
        <v>79</v>
      </c>
      <c r="B2181" s="107" t="s">
        <v>49</v>
      </c>
      <c r="C2181" s="110">
        <v>8</v>
      </c>
      <c r="D2181" s="109">
        <v>283.84022925983851</v>
      </c>
      <c r="E2181" s="109">
        <v>21981.202836630149</v>
      </c>
    </row>
    <row r="2182" spans="1:5" x14ac:dyDescent="0.35">
      <c r="A2182" s="107" t="s">
        <v>79</v>
      </c>
      <c r="B2182" s="107" t="s">
        <v>49</v>
      </c>
      <c r="C2182" s="110">
        <v>9</v>
      </c>
      <c r="D2182" s="109">
        <v>313.5924651609136</v>
      </c>
      <c r="E2182" s="109">
        <v>26511.989952403121</v>
      </c>
    </row>
    <row r="2183" spans="1:5" x14ac:dyDescent="0.35">
      <c r="A2183" s="107" t="s">
        <v>79</v>
      </c>
      <c r="B2183" s="107" t="s">
        <v>49</v>
      </c>
      <c r="C2183" s="110">
        <v>10</v>
      </c>
      <c r="D2183" s="109">
        <v>325.58080031528942</v>
      </c>
      <c r="E2183" s="109">
        <v>20144.893923944619</v>
      </c>
    </row>
    <row r="2184" spans="1:5" x14ac:dyDescent="0.35">
      <c r="A2184" s="107" t="s">
        <v>79</v>
      </c>
      <c r="B2184" s="107" t="s">
        <v>49</v>
      </c>
      <c r="C2184" s="110">
        <v>11</v>
      </c>
      <c r="D2184" s="109">
        <v>319.94534665034689</v>
      </c>
      <c r="E2184" s="109">
        <v>20141.745056925851</v>
      </c>
    </row>
    <row r="2185" spans="1:5" x14ac:dyDescent="0.35">
      <c r="A2185" s="107" t="s">
        <v>79</v>
      </c>
      <c r="B2185" s="107" t="s">
        <v>49</v>
      </c>
      <c r="C2185" s="110">
        <v>12</v>
      </c>
      <c r="D2185" s="109">
        <v>311.71820939326369</v>
      </c>
      <c r="E2185" s="109">
        <v>24413.58951372531</v>
      </c>
    </row>
    <row r="2186" spans="1:5" x14ac:dyDescent="0.35">
      <c r="A2186" s="107" t="s">
        <v>79</v>
      </c>
      <c r="B2186" s="107" t="s">
        <v>277</v>
      </c>
      <c r="C2186" s="110">
        <v>1</v>
      </c>
      <c r="D2186" s="109">
        <v>0</v>
      </c>
      <c r="E2186" s="109">
        <v>0</v>
      </c>
    </row>
    <row r="2187" spans="1:5" x14ac:dyDescent="0.35">
      <c r="A2187" s="107" t="s">
        <v>79</v>
      </c>
      <c r="B2187" s="107" t="s">
        <v>277</v>
      </c>
      <c r="C2187" s="110">
        <v>2</v>
      </c>
      <c r="D2187" s="109">
        <v>0</v>
      </c>
      <c r="E2187" s="109">
        <v>0</v>
      </c>
    </row>
    <row r="2188" spans="1:5" x14ac:dyDescent="0.35">
      <c r="A2188" s="107" t="s">
        <v>79</v>
      </c>
      <c r="B2188" s="107" t="s">
        <v>277</v>
      </c>
      <c r="C2188" s="110">
        <v>3</v>
      </c>
      <c r="D2188" s="109">
        <v>0</v>
      </c>
      <c r="E2188" s="109">
        <v>0</v>
      </c>
    </row>
    <row r="2189" spans="1:5" x14ac:dyDescent="0.35">
      <c r="A2189" s="107" t="s">
        <v>79</v>
      </c>
      <c r="B2189" s="107" t="s">
        <v>277</v>
      </c>
      <c r="C2189" s="110">
        <v>4</v>
      </c>
      <c r="D2189" s="109">
        <v>0</v>
      </c>
      <c r="E2189" s="109">
        <v>0</v>
      </c>
    </row>
    <row r="2190" spans="1:5" x14ac:dyDescent="0.35">
      <c r="A2190" s="107" t="s">
        <v>79</v>
      </c>
      <c r="B2190" s="107" t="s">
        <v>277</v>
      </c>
      <c r="C2190" s="110">
        <v>5</v>
      </c>
      <c r="D2190" s="109">
        <v>252.6686443770021</v>
      </c>
      <c r="E2190" s="109">
        <v>18591.160303056931</v>
      </c>
    </row>
    <row r="2191" spans="1:5" x14ac:dyDescent="0.35">
      <c r="A2191" s="107" t="s">
        <v>79</v>
      </c>
      <c r="B2191" s="107" t="s">
        <v>277</v>
      </c>
      <c r="C2191" s="110">
        <v>6</v>
      </c>
      <c r="D2191" s="109">
        <v>175.19657699272719</v>
      </c>
      <c r="E2191" s="109">
        <v>11951.85566699441</v>
      </c>
    </row>
    <row r="2192" spans="1:5" x14ac:dyDescent="0.35">
      <c r="A2192" s="107" t="s">
        <v>79</v>
      </c>
      <c r="B2192" s="107" t="s">
        <v>277</v>
      </c>
      <c r="C2192" s="110">
        <v>7</v>
      </c>
      <c r="D2192" s="109">
        <v>246.38166326775161</v>
      </c>
      <c r="E2192" s="109">
        <v>16297.599480554731</v>
      </c>
    </row>
    <row r="2193" spans="1:5" x14ac:dyDescent="0.35">
      <c r="A2193" s="107" t="s">
        <v>79</v>
      </c>
      <c r="B2193" s="107" t="s">
        <v>277</v>
      </c>
      <c r="C2193" s="110">
        <v>8</v>
      </c>
      <c r="D2193" s="109">
        <v>348.06318514305008</v>
      </c>
      <c r="E2193" s="109">
        <v>22244.55164197227</v>
      </c>
    </row>
    <row r="2194" spans="1:5" x14ac:dyDescent="0.35">
      <c r="A2194" s="107" t="s">
        <v>79</v>
      </c>
      <c r="B2194" s="107" t="s">
        <v>277</v>
      </c>
      <c r="C2194" s="110">
        <v>9</v>
      </c>
      <c r="D2194" s="109">
        <v>462.74084880372789</v>
      </c>
      <c r="E2194" s="109">
        <v>25418.34781942784</v>
      </c>
    </row>
    <row r="2195" spans="1:5" x14ac:dyDescent="0.35">
      <c r="A2195" s="107" t="s">
        <v>79</v>
      </c>
      <c r="B2195" s="107" t="s">
        <v>277</v>
      </c>
      <c r="C2195" s="110">
        <v>10</v>
      </c>
      <c r="D2195" s="109">
        <v>597.2286526767017</v>
      </c>
      <c r="E2195" s="109">
        <v>10688.55886172897</v>
      </c>
    </row>
    <row r="2196" spans="1:5" x14ac:dyDescent="0.35">
      <c r="A2196" s="107" t="s">
        <v>79</v>
      </c>
      <c r="B2196" s="107" t="s">
        <v>277</v>
      </c>
      <c r="C2196" s="110">
        <v>11</v>
      </c>
      <c r="D2196" s="109">
        <v>602.70969927688873</v>
      </c>
      <c r="E2196" s="109">
        <v>13894.525820188541</v>
      </c>
    </row>
    <row r="2197" spans="1:5" x14ac:dyDescent="0.35">
      <c r="A2197" s="107" t="s">
        <v>79</v>
      </c>
      <c r="B2197" s="107" t="s">
        <v>277</v>
      </c>
      <c r="C2197" s="110">
        <v>12</v>
      </c>
      <c r="D2197" s="109">
        <v>685.41215029883006</v>
      </c>
      <c r="E2197" s="109">
        <v>18064.224430470509</v>
      </c>
    </row>
    <row r="2198" spans="1:5" x14ac:dyDescent="0.35">
      <c r="A2198" s="107" t="s">
        <v>79</v>
      </c>
      <c r="B2198" s="107" t="s">
        <v>276</v>
      </c>
      <c r="C2198" s="110">
        <v>1</v>
      </c>
      <c r="D2198" s="109">
        <v>0</v>
      </c>
      <c r="E2198" s="109">
        <v>0</v>
      </c>
    </row>
    <row r="2199" spans="1:5" x14ac:dyDescent="0.35">
      <c r="A2199" s="107" t="s">
        <v>79</v>
      </c>
      <c r="B2199" s="107" t="s">
        <v>276</v>
      </c>
      <c r="C2199" s="110">
        <v>2</v>
      </c>
      <c r="D2199" s="109">
        <v>0</v>
      </c>
      <c r="E2199" s="109">
        <v>0</v>
      </c>
    </row>
    <row r="2200" spans="1:5" x14ac:dyDescent="0.35">
      <c r="A2200" s="107" t="s">
        <v>79</v>
      </c>
      <c r="B2200" s="107" t="s">
        <v>276</v>
      </c>
      <c r="C2200" s="110">
        <v>3</v>
      </c>
      <c r="D2200" s="109">
        <v>0</v>
      </c>
      <c r="E2200" s="109">
        <v>0</v>
      </c>
    </row>
    <row r="2201" spans="1:5" x14ac:dyDescent="0.35">
      <c r="A2201" s="107" t="s">
        <v>79</v>
      </c>
      <c r="B2201" s="107" t="s">
        <v>276</v>
      </c>
      <c r="C2201" s="110">
        <v>4</v>
      </c>
      <c r="D2201" s="109">
        <v>0</v>
      </c>
      <c r="E2201" s="109">
        <v>0</v>
      </c>
    </row>
    <row r="2202" spans="1:5" x14ac:dyDescent="0.35">
      <c r="A2202" s="107" t="s">
        <v>79</v>
      </c>
      <c r="B2202" s="107" t="s">
        <v>276</v>
      </c>
      <c r="C2202" s="110">
        <v>5</v>
      </c>
      <c r="D2202" s="109">
        <v>0</v>
      </c>
      <c r="E2202" s="109">
        <v>0</v>
      </c>
    </row>
    <row r="2203" spans="1:5" x14ac:dyDescent="0.35">
      <c r="A2203" s="107" t="s">
        <v>79</v>
      </c>
      <c r="B2203" s="107" t="s">
        <v>276</v>
      </c>
      <c r="C2203" s="110">
        <v>6</v>
      </c>
      <c r="D2203" s="109">
        <v>0</v>
      </c>
      <c r="E2203" s="109">
        <v>0</v>
      </c>
    </row>
    <row r="2204" spans="1:5" x14ac:dyDescent="0.35">
      <c r="A2204" s="107" t="s">
        <v>79</v>
      </c>
      <c r="B2204" s="107" t="s">
        <v>276</v>
      </c>
      <c r="C2204" s="110">
        <v>7</v>
      </c>
      <c r="D2204" s="109">
        <v>0</v>
      </c>
      <c r="E2204" s="109">
        <v>0</v>
      </c>
    </row>
    <row r="2205" spans="1:5" x14ac:dyDescent="0.35">
      <c r="A2205" s="107" t="s">
        <v>79</v>
      </c>
      <c r="B2205" s="107" t="s">
        <v>276</v>
      </c>
      <c r="C2205" s="110">
        <v>8</v>
      </c>
      <c r="D2205" s="109">
        <v>0</v>
      </c>
      <c r="E2205" s="109">
        <v>0</v>
      </c>
    </row>
    <row r="2206" spans="1:5" x14ac:dyDescent="0.35">
      <c r="A2206" s="107" t="s">
        <v>79</v>
      </c>
      <c r="B2206" s="107" t="s">
        <v>276</v>
      </c>
      <c r="C2206" s="110">
        <v>9</v>
      </c>
      <c r="D2206" s="109">
        <v>0</v>
      </c>
      <c r="E2206" s="109">
        <v>0</v>
      </c>
    </row>
    <row r="2207" spans="1:5" x14ac:dyDescent="0.35">
      <c r="A2207" s="107" t="s">
        <v>79</v>
      </c>
      <c r="B2207" s="107" t="s">
        <v>276</v>
      </c>
      <c r="C2207" s="110">
        <v>10</v>
      </c>
      <c r="D2207" s="109">
        <v>0</v>
      </c>
      <c r="E2207" s="109">
        <v>0</v>
      </c>
    </row>
    <row r="2208" spans="1:5" x14ac:dyDescent="0.35">
      <c r="A2208" s="107" t="s">
        <v>79</v>
      </c>
      <c r="B2208" s="107" t="s">
        <v>276</v>
      </c>
      <c r="C2208" s="110">
        <v>11</v>
      </c>
      <c r="D2208" s="109">
        <v>0</v>
      </c>
      <c r="E2208" s="109">
        <v>0</v>
      </c>
    </row>
    <row r="2209" spans="1:5" x14ac:dyDescent="0.35">
      <c r="A2209" s="107" t="s">
        <v>79</v>
      </c>
      <c r="B2209" s="107" t="s">
        <v>276</v>
      </c>
      <c r="C2209" s="110">
        <v>12</v>
      </c>
      <c r="D2209" s="109">
        <v>0</v>
      </c>
      <c r="E2209" s="109">
        <v>0</v>
      </c>
    </row>
    <row r="2210" spans="1:5" x14ac:dyDescent="0.35">
      <c r="A2210" s="107" t="s">
        <v>79</v>
      </c>
      <c r="B2210" s="107" t="s">
        <v>275</v>
      </c>
      <c r="C2210" s="110">
        <v>1</v>
      </c>
      <c r="D2210" s="109">
        <v>925.86122075844594</v>
      </c>
      <c r="E2210" s="109">
        <v>71034.020739337022</v>
      </c>
    </row>
    <row r="2211" spans="1:5" x14ac:dyDescent="0.35">
      <c r="A2211" s="107" t="s">
        <v>79</v>
      </c>
      <c r="B2211" s="107" t="s">
        <v>275</v>
      </c>
      <c r="C2211" s="110">
        <v>2</v>
      </c>
      <c r="D2211" s="109">
        <v>740.60579547131533</v>
      </c>
      <c r="E2211" s="109">
        <v>54840.828998410623</v>
      </c>
    </row>
    <row r="2212" spans="1:5" x14ac:dyDescent="0.35">
      <c r="A2212" s="107" t="s">
        <v>79</v>
      </c>
      <c r="B2212" s="107" t="s">
        <v>275</v>
      </c>
      <c r="C2212" s="110">
        <v>3</v>
      </c>
      <c r="D2212" s="109">
        <v>671.88079401885591</v>
      </c>
      <c r="E2212" s="109">
        <v>52811.63352931531</v>
      </c>
    </row>
    <row r="2213" spans="1:5" x14ac:dyDescent="0.35">
      <c r="A2213" s="107" t="s">
        <v>79</v>
      </c>
      <c r="B2213" s="107" t="s">
        <v>275</v>
      </c>
      <c r="C2213" s="110">
        <v>4</v>
      </c>
      <c r="D2213" s="109">
        <v>440.58326083415358</v>
      </c>
      <c r="E2213" s="109">
        <v>33593.367824342648</v>
      </c>
    </row>
    <row r="2214" spans="1:5" x14ac:dyDescent="0.35">
      <c r="A2214" s="107" t="s">
        <v>79</v>
      </c>
      <c r="B2214" s="107" t="s">
        <v>275</v>
      </c>
      <c r="C2214" s="110">
        <v>5</v>
      </c>
      <c r="D2214" s="109">
        <v>236.83770387743371</v>
      </c>
      <c r="E2214" s="109">
        <v>17173.953635036811</v>
      </c>
    </row>
    <row r="2215" spans="1:5" x14ac:dyDescent="0.35">
      <c r="A2215" s="107" t="s">
        <v>79</v>
      </c>
      <c r="B2215" s="107" t="s">
        <v>275</v>
      </c>
      <c r="C2215" s="110">
        <v>6</v>
      </c>
      <c r="D2215" s="109">
        <v>163.1705825503638</v>
      </c>
      <c r="E2215" s="109">
        <v>10961.23374938563</v>
      </c>
    </row>
    <row r="2216" spans="1:5" x14ac:dyDescent="0.35">
      <c r="A2216" s="107" t="s">
        <v>79</v>
      </c>
      <c r="B2216" s="107" t="s">
        <v>275</v>
      </c>
      <c r="C2216" s="110">
        <v>7</v>
      </c>
      <c r="D2216" s="109">
        <v>236.4794082914637</v>
      </c>
      <c r="E2216" s="109">
        <v>15386.11331578805</v>
      </c>
    </row>
    <row r="2217" spans="1:5" x14ac:dyDescent="0.35">
      <c r="A2217" s="107" t="s">
        <v>79</v>
      </c>
      <c r="B2217" s="107" t="s">
        <v>275</v>
      </c>
      <c r="C2217" s="110">
        <v>8</v>
      </c>
      <c r="D2217" s="109">
        <v>1336.5991605985221</v>
      </c>
      <c r="E2217" s="109">
        <v>84063.165581421476</v>
      </c>
    </row>
    <row r="2218" spans="1:5" x14ac:dyDescent="0.35">
      <c r="A2218" s="107" t="s">
        <v>79</v>
      </c>
      <c r="B2218" s="107" t="s">
        <v>275</v>
      </c>
      <c r="C2218" s="110">
        <v>9</v>
      </c>
      <c r="D2218" s="109">
        <v>1619.3441591675739</v>
      </c>
      <c r="E2218" s="109">
        <v>87139.712773978594</v>
      </c>
    </row>
    <row r="2219" spans="1:5" x14ac:dyDescent="0.35">
      <c r="A2219" s="107" t="s">
        <v>79</v>
      </c>
      <c r="B2219" s="107" t="s">
        <v>275</v>
      </c>
      <c r="C2219" s="110">
        <v>10</v>
      </c>
      <c r="D2219" s="109">
        <v>1907.0730081526069</v>
      </c>
      <c r="E2219" s="109">
        <v>32373.07027147921</v>
      </c>
    </row>
    <row r="2220" spans="1:5" x14ac:dyDescent="0.35">
      <c r="A2220" s="107" t="s">
        <v>79</v>
      </c>
      <c r="B2220" s="107" t="s">
        <v>275</v>
      </c>
      <c r="C2220" s="110">
        <v>11</v>
      </c>
      <c r="D2220" s="109">
        <v>2178.4317116263469</v>
      </c>
      <c r="E2220" s="109">
        <v>45151.412331982006</v>
      </c>
    </row>
    <row r="2221" spans="1:5" x14ac:dyDescent="0.35">
      <c r="A2221" s="107" t="s">
        <v>79</v>
      </c>
      <c r="B2221" s="107" t="s">
        <v>275</v>
      </c>
      <c r="C2221" s="110">
        <v>12</v>
      </c>
      <c r="D2221" s="109">
        <v>2320.515748559736</v>
      </c>
      <c r="E2221" s="109">
        <v>57120.972062939072</v>
      </c>
    </row>
    <row r="2222" spans="1:5" x14ac:dyDescent="0.35">
      <c r="A2222" s="107" t="s">
        <v>79</v>
      </c>
      <c r="B2222" s="107" t="s">
        <v>274</v>
      </c>
      <c r="C2222" s="110">
        <v>1</v>
      </c>
      <c r="D2222" s="109">
        <v>0</v>
      </c>
      <c r="E2222" s="109">
        <v>0</v>
      </c>
    </row>
    <row r="2223" spans="1:5" x14ac:dyDescent="0.35">
      <c r="A2223" s="107" t="s">
        <v>79</v>
      </c>
      <c r="B2223" s="107" t="s">
        <v>274</v>
      </c>
      <c r="C2223" s="110">
        <v>2</v>
      </c>
      <c r="D2223" s="109">
        <v>0</v>
      </c>
      <c r="E2223" s="109">
        <v>0</v>
      </c>
    </row>
    <row r="2224" spans="1:5" x14ac:dyDescent="0.35">
      <c r="A2224" s="107" t="s">
        <v>79</v>
      </c>
      <c r="B2224" s="107" t="s">
        <v>274</v>
      </c>
      <c r="C2224" s="110">
        <v>3</v>
      </c>
      <c r="D2224" s="109">
        <v>0</v>
      </c>
      <c r="E2224" s="109">
        <v>0</v>
      </c>
    </row>
    <row r="2225" spans="1:5" x14ac:dyDescent="0.35">
      <c r="A2225" s="107" t="s">
        <v>79</v>
      </c>
      <c r="B2225" s="107" t="s">
        <v>274</v>
      </c>
      <c r="C2225" s="110">
        <v>4</v>
      </c>
      <c r="D2225" s="109">
        <v>0</v>
      </c>
      <c r="E2225" s="109">
        <v>0</v>
      </c>
    </row>
    <row r="2226" spans="1:5" x14ac:dyDescent="0.35">
      <c r="A2226" s="107" t="s">
        <v>79</v>
      </c>
      <c r="B2226" s="107" t="s">
        <v>274</v>
      </c>
      <c r="C2226" s="110">
        <v>5</v>
      </c>
      <c r="D2226" s="109">
        <v>0</v>
      </c>
      <c r="E2226" s="109">
        <v>0</v>
      </c>
    </row>
    <row r="2227" spans="1:5" x14ac:dyDescent="0.35">
      <c r="A2227" s="107" t="s">
        <v>79</v>
      </c>
      <c r="B2227" s="107" t="s">
        <v>274</v>
      </c>
      <c r="C2227" s="110">
        <v>6</v>
      </c>
      <c r="D2227" s="109">
        <v>0</v>
      </c>
      <c r="E2227" s="109">
        <v>0</v>
      </c>
    </row>
    <row r="2228" spans="1:5" x14ac:dyDescent="0.35">
      <c r="A2228" s="107" t="s">
        <v>79</v>
      </c>
      <c r="B2228" s="107" t="s">
        <v>274</v>
      </c>
      <c r="C2228" s="110">
        <v>7</v>
      </c>
      <c r="D2228" s="109">
        <v>0</v>
      </c>
      <c r="E2228" s="109">
        <v>0</v>
      </c>
    </row>
    <row r="2229" spans="1:5" x14ac:dyDescent="0.35">
      <c r="A2229" s="107" t="s">
        <v>79</v>
      </c>
      <c r="B2229" s="107" t="s">
        <v>274</v>
      </c>
      <c r="C2229" s="110">
        <v>8</v>
      </c>
      <c r="D2229" s="109">
        <v>0</v>
      </c>
      <c r="E2229" s="109">
        <v>0</v>
      </c>
    </row>
    <row r="2230" spans="1:5" x14ac:dyDescent="0.35">
      <c r="A2230" s="107" t="s">
        <v>79</v>
      </c>
      <c r="B2230" s="107" t="s">
        <v>274</v>
      </c>
      <c r="C2230" s="110">
        <v>9</v>
      </c>
      <c r="D2230" s="109">
        <v>0</v>
      </c>
      <c r="E2230" s="109">
        <v>0</v>
      </c>
    </row>
    <row r="2231" spans="1:5" x14ac:dyDescent="0.35">
      <c r="A2231" s="107" t="s">
        <v>79</v>
      </c>
      <c r="B2231" s="107" t="s">
        <v>274</v>
      </c>
      <c r="C2231" s="110">
        <v>10</v>
      </c>
      <c r="D2231" s="109">
        <v>0</v>
      </c>
      <c r="E2231" s="109">
        <v>0</v>
      </c>
    </row>
    <row r="2232" spans="1:5" x14ac:dyDescent="0.35">
      <c r="A2232" s="107" t="s">
        <v>79</v>
      </c>
      <c r="B2232" s="107" t="s">
        <v>274</v>
      </c>
      <c r="C2232" s="110">
        <v>11</v>
      </c>
      <c r="D2232" s="109">
        <v>0</v>
      </c>
      <c r="E2232" s="109">
        <v>0</v>
      </c>
    </row>
    <row r="2233" spans="1:5" x14ac:dyDescent="0.35">
      <c r="A2233" s="107" t="s">
        <v>79</v>
      </c>
      <c r="B2233" s="107" t="s">
        <v>274</v>
      </c>
      <c r="C2233" s="110">
        <v>12</v>
      </c>
      <c r="D2233" s="109">
        <v>0</v>
      </c>
      <c r="E2233" s="109">
        <v>0</v>
      </c>
    </row>
    <row r="2234" spans="1:5" x14ac:dyDescent="0.35">
      <c r="A2234" s="107" t="s">
        <v>79</v>
      </c>
      <c r="B2234" s="107" t="s">
        <v>273</v>
      </c>
      <c r="C2234" s="110">
        <v>1</v>
      </c>
      <c r="D2234" s="109">
        <v>17543.412750564072</v>
      </c>
      <c r="E2234" s="109">
        <v>607547.70826459629</v>
      </c>
    </row>
    <row r="2235" spans="1:5" x14ac:dyDescent="0.35">
      <c r="A2235" s="107" t="s">
        <v>79</v>
      </c>
      <c r="B2235" s="107" t="s">
        <v>273</v>
      </c>
      <c r="C2235" s="110">
        <v>2</v>
      </c>
      <c r="D2235" s="109">
        <v>15130.661104632511</v>
      </c>
      <c r="E2235" s="109">
        <v>599520.07624507183</v>
      </c>
    </row>
    <row r="2236" spans="1:5" x14ac:dyDescent="0.35">
      <c r="A2236" s="107" t="s">
        <v>79</v>
      </c>
      <c r="B2236" s="107" t="s">
        <v>273</v>
      </c>
      <c r="C2236" s="110">
        <v>3</v>
      </c>
      <c r="D2236" s="109">
        <v>15584.66624985714</v>
      </c>
      <c r="E2236" s="109">
        <v>714486.68960502103</v>
      </c>
    </row>
    <row r="2237" spans="1:5" x14ac:dyDescent="0.35">
      <c r="A2237" s="107" t="s">
        <v>79</v>
      </c>
      <c r="B2237" s="107" t="s">
        <v>273</v>
      </c>
      <c r="C2237" s="110">
        <v>4</v>
      </c>
      <c r="D2237" s="109">
        <v>12692.80076123887</v>
      </c>
      <c r="E2237" s="109">
        <v>565581.91508765914</v>
      </c>
    </row>
    <row r="2238" spans="1:5" x14ac:dyDescent="0.35">
      <c r="A2238" s="107" t="s">
        <v>79</v>
      </c>
      <c r="B2238" s="107" t="s">
        <v>273</v>
      </c>
      <c r="C2238" s="110">
        <v>5</v>
      </c>
      <c r="D2238" s="109">
        <v>10413.23175303397</v>
      </c>
      <c r="E2238" s="109">
        <v>576178.02017225325</v>
      </c>
    </row>
    <row r="2239" spans="1:5" x14ac:dyDescent="0.35">
      <c r="A2239" s="107" t="s">
        <v>79</v>
      </c>
      <c r="B2239" s="107" t="s">
        <v>273</v>
      </c>
      <c r="C2239" s="110">
        <v>6</v>
      </c>
      <c r="D2239" s="109">
        <v>9380.9000467658589</v>
      </c>
      <c r="E2239" s="109">
        <v>517134.56361617183</v>
      </c>
    </row>
    <row r="2240" spans="1:5" x14ac:dyDescent="0.35">
      <c r="A2240" s="107" t="s">
        <v>79</v>
      </c>
      <c r="B2240" s="107" t="s">
        <v>273</v>
      </c>
      <c r="C2240" s="110">
        <v>7</v>
      </c>
      <c r="D2240" s="109">
        <v>10663.149695556989</v>
      </c>
      <c r="E2240" s="109">
        <v>271713.54915606568</v>
      </c>
    </row>
    <row r="2241" spans="1:5" x14ac:dyDescent="0.35">
      <c r="A2241" s="107" t="s">
        <v>79</v>
      </c>
      <c r="B2241" s="107" t="s">
        <v>273</v>
      </c>
      <c r="C2241" s="110">
        <v>8</v>
      </c>
      <c r="D2241" s="109">
        <v>10633.219858560329</v>
      </c>
      <c r="E2241" s="109">
        <v>82269.073169724681</v>
      </c>
    </row>
    <row r="2242" spans="1:5" x14ac:dyDescent="0.35">
      <c r="A2242" s="107" t="s">
        <v>79</v>
      </c>
      <c r="B2242" s="107" t="s">
        <v>273</v>
      </c>
      <c r="C2242" s="110">
        <v>9</v>
      </c>
      <c r="D2242" s="109">
        <v>10280.002606581491</v>
      </c>
      <c r="E2242" s="109">
        <v>84214.563519746967</v>
      </c>
    </row>
    <row r="2243" spans="1:5" x14ac:dyDescent="0.35">
      <c r="A2243" s="107" t="s">
        <v>79</v>
      </c>
      <c r="B2243" s="107" t="s">
        <v>273</v>
      </c>
      <c r="C2243" s="110">
        <v>10</v>
      </c>
      <c r="D2243" s="109">
        <v>9165.728285553334</v>
      </c>
      <c r="E2243" s="109">
        <v>89298.910614830951</v>
      </c>
    </row>
    <row r="2244" spans="1:5" x14ac:dyDescent="0.35">
      <c r="A2244" s="107" t="s">
        <v>79</v>
      </c>
      <c r="B2244" s="107" t="s">
        <v>273</v>
      </c>
      <c r="C2244" s="110">
        <v>11</v>
      </c>
      <c r="D2244" s="109">
        <v>11126.43340819189</v>
      </c>
      <c r="E2244" s="109">
        <v>108131.4217765412</v>
      </c>
    </row>
    <row r="2245" spans="1:5" x14ac:dyDescent="0.35">
      <c r="A2245" s="107" t="s">
        <v>79</v>
      </c>
      <c r="B2245" s="107" t="s">
        <v>273</v>
      </c>
      <c r="C2245" s="110">
        <v>12</v>
      </c>
      <c r="D2245" s="109">
        <v>8591.8261166967677</v>
      </c>
      <c r="E2245" s="109">
        <v>124092.129098523</v>
      </c>
    </row>
    <row r="2246" spans="1:5" x14ac:dyDescent="0.35">
      <c r="A2246" s="107" t="s">
        <v>79</v>
      </c>
      <c r="B2246" s="107" t="s">
        <v>272</v>
      </c>
      <c r="C2246" s="110">
        <v>1</v>
      </c>
      <c r="D2246" s="109">
        <v>2471.1439887509518</v>
      </c>
      <c r="E2246" s="109">
        <v>182414.95777033659</v>
      </c>
    </row>
    <row r="2247" spans="1:5" x14ac:dyDescent="0.35">
      <c r="A2247" s="107" t="s">
        <v>79</v>
      </c>
      <c r="B2247" s="107" t="s">
        <v>272</v>
      </c>
      <c r="C2247" s="110">
        <v>2</v>
      </c>
      <c r="D2247" s="109">
        <v>2189.2777215902829</v>
      </c>
      <c r="E2247" s="109">
        <v>155346.54028228589</v>
      </c>
    </row>
    <row r="2248" spans="1:5" x14ac:dyDescent="0.35">
      <c r="A2248" s="107" t="s">
        <v>79</v>
      </c>
      <c r="B2248" s="107" t="s">
        <v>272</v>
      </c>
      <c r="C2248" s="110">
        <v>3</v>
      </c>
      <c r="D2248" s="109">
        <v>1663.060116691966</v>
      </c>
      <c r="E2248" s="109">
        <v>124205.3797370356</v>
      </c>
    </row>
    <row r="2249" spans="1:5" x14ac:dyDescent="0.35">
      <c r="A2249" s="107" t="s">
        <v>79</v>
      </c>
      <c r="B2249" s="107" t="s">
        <v>272</v>
      </c>
      <c r="C2249" s="110">
        <v>4</v>
      </c>
      <c r="D2249" s="109">
        <v>1465.980648309152</v>
      </c>
      <c r="E2249" s="109">
        <v>106610.0955585643</v>
      </c>
    </row>
    <row r="2250" spans="1:5" x14ac:dyDescent="0.35">
      <c r="A2250" s="107" t="s">
        <v>79</v>
      </c>
      <c r="B2250" s="107" t="s">
        <v>272</v>
      </c>
      <c r="C2250" s="110">
        <v>5</v>
      </c>
      <c r="D2250" s="109">
        <v>1338.9424503218329</v>
      </c>
      <c r="E2250" s="109">
        <v>92739.608865525894</v>
      </c>
    </row>
    <row r="2251" spans="1:5" x14ac:dyDescent="0.35">
      <c r="A2251" s="107" t="s">
        <v>79</v>
      </c>
      <c r="B2251" s="107" t="s">
        <v>272</v>
      </c>
      <c r="C2251" s="110">
        <v>6</v>
      </c>
      <c r="D2251" s="109">
        <v>486.34689088817868</v>
      </c>
      <c r="E2251" s="109">
        <v>31650.72156049655</v>
      </c>
    </row>
    <row r="2252" spans="1:5" x14ac:dyDescent="0.35">
      <c r="A2252" s="107" t="s">
        <v>79</v>
      </c>
      <c r="B2252" s="107" t="s">
        <v>272</v>
      </c>
      <c r="C2252" s="110">
        <v>7</v>
      </c>
      <c r="D2252" s="109">
        <v>1286.873506244832</v>
      </c>
      <c r="E2252" s="109">
        <v>81415.382463196991</v>
      </c>
    </row>
    <row r="2253" spans="1:5" x14ac:dyDescent="0.35">
      <c r="A2253" s="107" t="s">
        <v>79</v>
      </c>
      <c r="B2253" s="107" t="s">
        <v>272</v>
      </c>
      <c r="C2253" s="110">
        <v>8</v>
      </c>
      <c r="D2253" s="109">
        <v>1786.36985220269</v>
      </c>
      <c r="E2253" s="109">
        <v>109755.8301221819</v>
      </c>
    </row>
    <row r="2254" spans="1:5" x14ac:dyDescent="0.35">
      <c r="A2254" s="107" t="s">
        <v>79</v>
      </c>
      <c r="B2254" s="107" t="s">
        <v>272</v>
      </c>
      <c r="C2254" s="110">
        <v>9</v>
      </c>
      <c r="D2254" s="109">
        <v>2091.5992755248449</v>
      </c>
      <c r="E2254" s="109">
        <v>112179.90948864</v>
      </c>
    </row>
    <row r="2255" spans="1:5" x14ac:dyDescent="0.35">
      <c r="A2255" s="107" t="s">
        <v>79</v>
      </c>
      <c r="B2255" s="107" t="s">
        <v>272</v>
      </c>
      <c r="C2255" s="110">
        <v>10</v>
      </c>
      <c r="D2255" s="109">
        <v>2011.929371735408</v>
      </c>
      <c r="E2255" s="109">
        <v>38508.427455388068</v>
      </c>
    </row>
    <row r="2256" spans="1:5" x14ac:dyDescent="0.35">
      <c r="A2256" s="107" t="s">
        <v>79</v>
      </c>
      <c r="B2256" s="107" t="s">
        <v>272</v>
      </c>
      <c r="C2256" s="110">
        <v>11</v>
      </c>
      <c r="D2256" s="109">
        <v>2213.996963914838</v>
      </c>
      <c r="E2256" s="109">
        <v>48460.996193603023</v>
      </c>
    </row>
    <row r="2257" spans="1:5" x14ac:dyDescent="0.35">
      <c r="A2257" s="107" t="s">
        <v>79</v>
      </c>
      <c r="B2257" s="107" t="s">
        <v>272</v>
      </c>
      <c r="C2257" s="110">
        <v>12</v>
      </c>
      <c r="D2257" s="109">
        <v>2292.1760259986881</v>
      </c>
      <c r="E2257" s="109">
        <v>61189.956162397473</v>
      </c>
    </row>
    <row r="2258" spans="1:5" x14ac:dyDescent="0.35">
      <c r="A2258" s="107" t="s">
        <v>79</v>
      </c>
      <c r="B2258" s="107" t="s">
        <v>271</v>
      </c>
      <c r="C2258" s="110">
        <v>1</v>
      </c>
      <c r="D2258" s="109">
        <v>786.63038229113192</v>
      </c>
      <c r="E2258" s="109">
        <v>58170.146824754644</v>
      </c>
    </row>
    <row r="2259" spans="1:5" x14ac:dyDescent="0.35">
      <c r="A2259" s="107" t="s">
        <v>79</v>
      </c>
      <c r="B2259" s="107" t="s">
        <v>271</v>
      </c>
      <c r="C2259" s="110">
        <v>2</v>
      </c>
      <c r="D2259" s="109">
        <v>726.09354085712187</v>
      </c>
      <c r="E2259" s="109">
        <v>51584.591121465099</v>
      </c>
    </row>
    <row r="2260" spans="1:5" x14ac:dyDescent="0.35">
      <c r="A2260" s="107" t="s">
        <v>79</v>
      </c>
      <c r="B2260" s="107" t="s">
        <v>271</v>
      </c>
      <c r="C2260" s="110">
        <v>3</v>
      </c>
      <c r="D2260" s="109">
        <v>640.21603765441284</v>
      </c>
      <c r="E2260" s="109">
        <v>47836.149188053067</v>
      </c>
    </row>
    <row r="2261" spans="1:5" x14ac:dyDescent="0.35">
      <c r="A2261" s="107" t="s">
        <v>79</v>
      </c>
      <c r="B2261" s="107" t="s">
        <v>271</v>
      </c>
      <c r="C2261" s="110">
        <v>4</v>
      </c>
      <c r="D2261" s="109">
        <v>488.55734766069259</v>
      </c>
      <c r="E2261" s="109">
        <v>35467.929927104517</v>
      </c>
    </row>
    <row r="2262" spans="1:5" x14ac:dyDescent="0.35">
      <c r="A2262" s="107" t="s">
        <v>79</v>
      </c>
      <c r="B2262" s="107" t="s">
        <v>271</v>
      </c>
      <c r="C2262" s="110">
        <v>5</v>
      </c>
      <c r="D2262" s="109">
        <v>383.80694582269479</v>
      </c>
      <c r="E2262" s="109">
        <v>26597.19736416564</v>
      </c>
    </row>
    <row r="2263" spans="1:5" x14ac:dyDescent="0.35">
      <c r="A2263" s="107" t="s">
        <v>79</v>
      </c>
      <c r="B2263" s="107" t="s">
        <v>271</v>
      </c>
      <c r="C2263" s="110">
        <v>6</v>
      </c>
      <c r="D2263" s="109">
        <v>243.05787085212009</v>
      </c>
      <c r="E2263" s="109">
        <v>15820.51534699225</v>
      </c>
    </row>
    <row r="2264" spans="1:5" x14ac:dyDescent="0.35">
      <c r="A2264" s="107" t="s">
        <v>79</v>
      </c>
      <c r="B2264" s="107" t="s">
        <v>271</v>
      </c>
      <c r="C2264" s="110">
        <v>7</v>
      </c>
      <c r="D2264" s="109">
        <v>335.05720038767532</v>
      </c>
      <c r="E2264" s="109">
        <v>21211.07175973976</v>
      </c>
    </row>
    <row r="2265" spans="1:5" x14ac:dyDescent="0.35">
      <c r="A2265" s="107" t="s">
        <v>79</v>
      </c>
      <c r="B2265" s="107" t="s">
        <v>271</v>
      </c>
      <c r="C2265" s="110">
        <v>8</v>
      </c>
      <c r="D2265" s="109">
        <v>459.91580086812712</v>
      </c>
      <c r="E2265" s="109">
        <v>28287.754467937131</v>
      </c>
    </row>
    <row r="2266" spans="1:5" x14ac:dyDescent="0.35">
      <c r="A2266" s="107" t="s">
        <v>79</v>
      </c>
      <c r="B2266" s="107" t="s">
        <v>271</v>
      </c>
      <c r="C2266" s="110">
        <v>9</v>
      </c>
      <c r="D2266" s="109">
        <v>592.91934271414266</v>
      </c>
      <c r="E2266" s="109">
        <v>31827.218035760641</v>
      </c>
    </row>
    <row r="2267" spans="1:5" x14ac:dyDescent="0.35">
      <c r="A2267" s="107" t="s">
        <v>79</v>
      </c>
      <c r="B2267" s="107" t="s">
        <v>271</v>
      </c>
      <c r="C2267" s="110">
        <v>10</v>
      </c>
      <c r="D2267" s="109">
        <v>586.67411367404202</v>
      </c>
      <c r="E2267" s="109">
        <v>12027.91220238735</v>
      </c>
    </row>
    <row r="2268" spans="1:5" x14ac:dyDescent="0.35">
      <c r="A2268" s="107" t="s">
        <v>79</v>
      </c>
      <c r="B2268" s="107" t="s">
        <v>271</v>
      </c>
      <c r="C2268" s="110">
        <v>11</v>
      </c>
      <c r="D2268" s="109">
        <v>690.09520315995837</v>
      </c>
      <c r="E2268" s="109">
        <v>16530.72834925514</v>
      </c>
    </row>
    <row r="2269" spans="1:5" x14ac:dyDescent="0.35">
      <c r="A2269" s="107" t="s">
        <v>79</v>
      </c>
      <c r="B2269" s="107" t="s">
        <v>271</v>
      </c>
      <c r="C2269" s="110">
        <v>12</v>
      </c>
      <c r="D2269" s="109">
        <v>773.87302310648352</v>
      </c>
      <c r="E2269" s="109">
        <v>21860.288655533579</v>
      </c>
    </row>
    <row r="2270" spans="1:5" x14ac:dyDescent="0.35">
      <c r="A2270" s="107" t="s">
        <v>79</v>
      </c>
      <c r="B2270" s="107" t="s">
        <v>270</v>
      </c>
      <c r="C2270" s="110">
        <v>1</v>
      </c>
      <c r="D2270" s="109">
        <v>818.80564160242534</v>
      </c>
      <c r="E2270" s="109">
        <v>60165.912316658229</v>
      </c>
    </row>
    <row r="2271" spans="1:5" x14ac:dyDescent="0.35">
      <c r="A2271" s="107" t="s">
        <v>79</v>
      </c>
      <c r="B2271" s="107" t="s">
        <v>270</v>
      </c>
      <c r="C2271" s="110">
        <v>2</v>
      </c>
      <c r="D2271" s="109">
        <v>579.28047429425658</v>
      </c>
      <c r="E2271" s="109">
        <v>41377.304287991363</v>
      </c>
    </row>
    <row r="2272" spans="1:5" x14ac:dyDescent="0.35">
      <c r="A2272" s="107" t="s">
        <v>79</v>
      </c>
      <c r="B2272" s="107" t="s">
        <v>270</v>
      </c>
      <c r="C2272" s="110">
        <v>3</v>
      </c>
      <c r="D2272" s="109">
        <v>534.62900374627156</v>
      </c>
      <c r="E2272" s="109">
        <v>40435.469449896424</v>
      </c>
    </row>
    <row r="2273" spans="1:5" x14ac:dyDescent="0.35">
      <c r="A2273" s="107" t="s">
        <v>79</v>
      </c>
      <c r="B2273" s="107" t="s">
        <v>270</v>
      </c>
      <c r="C2273" s="110">
        <v>4</v>
      </c>
      <c r="D2273" s="109">
        <v>338.68650491840839</v>
      </c>
      <c r="E2273" s="109">
        <v>25053.095367326929</v>
      </c>
    </row>
    <row r="2274" spans="1:5" x14ac:dyDescent="0.35">
      <c r="A2274" s="107" t="s">
        <v>79</v>
      </c>
      <c r="B2274" s="107" t="s">
        <v>270</v>
      </c>
      <c r="C2274" s="110">
        <v>5</v>
      </c>
      <c r="D2274" s="109">
        <v>236.2603218857746</v>
      </c>
      <c r="E2274" s="109">
        <v>16624.80749731039</v>
      </c>
    </row>
    <row r="2275" spans="1:5" x14ac:dyDescent="0.35">
      <c r="A2275" s="107" t="s">
        <v>79</v>
      </c>
      <c r="B2275" s="107" t="s">
        <v>270</v>
      </c>
      <c r="C2275" s="110">
        <v>6</v>
      </c>
      <c r="D2275" s="109">
        <v>172.80312505972611</v>
      </c>
      <c r="E2275" s="109">
        <v>11092.01462932564</v>
      </c>
    </row>
    <row r="2276" spans="1:5" x14ac:dyDescent="0.35">
      <c r="A2276" s="107" t="s">
        <v>79</v>
      </c>
      <c r="B2276" s="107" t="s">
        <v>270</v>
      </c>
      <c r="C2276" s="110">
        <v>7</v>
      </c>
      <c r="D2276" s="109">
        <v>207.08539636539959</v>
      </c>
      <c r="E2276" s="109">
        <v>12948.4776054667</v>
      </c>
    </row>
    <row r="2277" spans="1:5" x14ac:dyDescent="0.35">
      <c r="A2277" s="107" t="s">
        <v>79</v>
      </c>
      <c r="B2277" s="107" t="s">
        <v>270</v>
      </c>
      <c r="C2277" s="110">
        <v>8</v>
      </c>
      <c r="D2277" s="109">
        <v>323.99578488193202</v>
      </c>
      <c r="E2277" s="109">
        <v>19674.332203404359</v>
      </c>
    </row>
    <row r="2278" spans="1:5" x14ac:dyDescent="0.35">
      <c r="A2278" s="107" t="s">
        <v>79</v>
      </c>
      <c r="B2278" s="107" t="s">
        <v>270</v>
      </c>
      <c r="C2278" s="110">
        <v>9</v>
      </c>
      <c r="D2278" s="109">
        <v>450.14849544615993</v>
      </c>
      <c r="E2278" s="109">
        <v>22952.913167832568</v>
      </c>
    </row>
    <row r="2279" spans="1:5" x14ac:dyDescent="0.35">
      <c r="A2279" s="107" t="s">
        <v>79</v>
      </c>
      <c r="B2279" s="107" t="s">
        <v>270</v>
      </c>
      <c r="C2279" s="110">
        <v>10</v>
      </c>
      <c r="D2279" s="109">
        <v>652.82531959677419</v>
      </c>
      <c r="E2279" s="109">
        <v>11355.027211286269</v>
      </c>
    </row>
    <row r="2280" spans="1:5" x14ac:dyDescent="0.35">
      <c r="A2280" s="107" t="s">
        <v>79</v>
      </c>
      <c r="B2280" s="107" t="s">
        <v>270</v>
      </c>
      <c r="C2280" s="110">
        <v>11</v>
      </c>
      <c r="D2280" s="109">
        <v>724.27115172944639</v>
      </c>
      <c r="E2280" s="109">
        <v>14102.60788623535</v>
      </c>
    </row>
    <row r="2281" spans="1:5" x14ac:dyDescent="0.35">
      <c r="A2281" s="107" t="s">
        <v>79</v>
      </c>
      <c r="B2281" s="107" t="s">
        <v>270</v>
      </c>
      <c r="C2281" s="110">
        <v>12</v>
      </c>
      <c r="D2281" s="109">
        <v>760.24383491592323</v>
      </c>
      <c r="E2281" s="109">
        <v>18335.781858183382</v>
      </c>
    </row>
    <row r="2282" spans="1:5" x14ac:dyDescent="0.35">
      <c r="A2282" s="107" t="s">
        <v>79</v>
      </c>
      <c r="B2282" s="107" t="s">
        <v>269</v>
      </c>
      <c r="C2282" s="110">
        <v>1</v>
      </c>
      <c r="D2282" s="109">
        <v>609.10776059897262</v>
      </c>
      <c r="E2282" s="109">
        <v>43124.530308686357</v>
      </c>
    </row>
    <row r="2283" spans="1:5" x14ac:dyDescent="0.35">
      <c r="A2283" s="107" t="s">
        <v>79</v>
      </c>
      <c r="B2283" s="107" t="s">
        <v>269</v>
      </c>
      <c r="C2283" s="110">
        <v>2</v>
      </c>
      <c r="D2283" s="109">
        <v>533.42212483902665</v>
      </c>
      <c r="E2283" s="109">
        <v>36149.653506508657</v>
      </c>
    </row>
    <row r="2284" spans="1:5" x14ac:dyDescent="0.35">
      <c r="A2284" s="107" t="s">
        <v>79</v>
      </c>
      <c r="B2284" s="107" t="s">
        <v>269</v>
      </c>
      <c r="C2284" s="110">
        <v>3</v>
      </c>
      <c r="D2284" s="109">
        <v>471.93796459385311</v>
      </c>
      <c r="E2284" s="109">
        <v>33407.236815052071</v>
      </c>
    </row>
    <row r="2285" spans="1:5" x14ac:dyDescent="0.35">
      <c r="A2285" s="107" t="s">
        <v>79</v>
      </c>
      <c r="B2285" s="107" t="s">
        <v>269</v>
      </c>
      <c r="C2285" s="110">
        <v>4</v>
      </c>
      <c r="D2285" s="109">
        <v>348.58941721533353</v>
      </c>
      <c r="E2285" s="109">
        <v>24174.541776124981</v>
      </c>
    </row>
    <row r="2286" spans="1:5" x14ac:dyDescent="0.35">
      <c r="A2286" s="107" t="s">
        <v>79</v>
      </c>
      <c r="B2286" s="107" t="s">
        <v>269</v>
      </c>
      <c r="C2286" s="110">
        <v>5</v>
      </c>
      <c r="D2286" s="109">
        <v>297.88193954342302</v>
      </c>
      <c r="E2286" s="109">
        <v>19703.024830941529</v>
      </c>
    </row>
    <row r="2287" spans="1:5" x14ac:dyDescent="0.35">
      <c r="A2287" s="107" t="s">
        <v>79</v>
      </c>
      <c r="B2287" s="107" t="s">
        <v>269</v>
      </c>
      <c r="C2287" s="110">
        <v>6</v>
      </c>
      <c r="D2287" s="109">
        <v>176.9959271561475</v>
      </c>
      <c r="E2287" s="109">
        <v>11014.80446041343</v>
      </c>
    </row>
    <row r="2288" spans="1:5" x14ac:dyDescent="0.35">
      <c r="A2288" s="107" t="s">
        <v>79</v>
      </c>
      <c r="B2288" s="107" t="s">
        <v>269</v>
      </c>
      <c r="C2288" s="110">
        <v>7</v>
      </c>
      <c r="D2288" s="109">
        <v>205.5516316431648</v>
      </c>
      <c r="E2288" s="109">
        <v>12508.48228688651</v>
      </c>
    </row>
    <row r="2289" spans="1:5" x14ac:dyDescent="0.35">
      <c r="A2289" s="107" t="s">
        <v>79</v>
      </c>
      <c r="B2289" s="107" t="s">
        <v>269</v>
      </c>
      <c r="C2289" s="110">
        <v>8</v>
      </c>
      <c r="D2289" s="109">
        <v>380.45028922547169</v>
      </c>
      <c r="E2289" s="109">
        <v>22357.825784552238</v>
      </c>
    </row>
    <row r="2290" spans="1:5" x14ac:dyDescent="0.35">
      <c r="A2290" s="107" t="s">
        <v>79</v>
      </c>
      <c r="B2290" s="107" t="s">
        <v>269</v>
      </c>
      <c r="C2290" s="110">
        <v>9</v>
      </c>
      <c r="D2290" s="109">
        <v>377.84044218479238</v>
      </c>
      <c r="E2290" s="109">
        <v>19653.214262480811</v>
      </c>
    </row>
    <row r="2291" spans="1:5" x14ac:dyDescent="0.35">
      <c r="A2291" s="107" t="s">
        <v>79</v>
      </c>
      <c r="B2291" s="107" t="s">
        <v>269</v>
      </c>
      <c r="C2291" s="110">
        <v>10</v>
      </c>
      <c r="D2291" s="109">
        <v>409.63660085550958</v>
      </c>
      <c r="E2291" s="109">
        <v>7119.1176982612114</v>
      </c>
    </row>
    <row r="2292" spans="1:5" x14ac:dyDescent="0.35">
      <c r="A2292" s="107" t="s">
        <v>79</v>
      </c>
      <c r="B2292" s="107" t="s">
        <v>269</v>
      </c>
      <c r="C2292" s="110">
        <v>11</v>
      </c>
      <c r="D2292" s="109">
        <v>407.86009411240173</v>
      </c>
      <c r="E2292" s="109">
        <v>8681.7876228370387</v>
      </c>
    </row>
    <row r="2293" spans="1:5" x14ac:dyDescent="0.35">
      <c r="A2293" s="107" t="s">
        <v>79</v>
      </c>
      <c r="B2293" s="107" t="s">
        <v>269</v>
      </c>
      <c r="C2293" s="110">
        <v>12</v>
      </c>
      <c r="D2293" s="109">
        <v>516.74480352136868</v>
      </c>
      <c r="E2293" s="109">
        <v>13474.593671868761</v>
      </c>
    </row>
    <row r="2294" spans="1:5" x14ac:dyDescent="0.35">
      <c r="A2294" s="107" t="s">
        <v>79</v>
      </c>
      <c r="B2294" s="107" t="s">
        <v>50</v>
      </c>
      <c r="C2294" s="110">
        <v>1</v>
      </c>
      <c r="D2294" s="109">
        <v>16314.422166666651</v>
      </c>
      <c r="E2294" s="109">
        <v>534758.18083398184</v>
      </c>
    </row>
    <row r="2295" spans="1:5" x14ac:dyDescent="0.35">
      <c r="A2295" s="107" t="s">
        <v>79</v>
      </c>
      <c r="B2295" s="107" t="s">
        <v>50</v>
      </c>
      <c r="C2295" s="110">
        <v>2</v>
      </c>
      <c r="D2295" s="109">
        <v>12419.191305170159</v>
      </c>
      <c r="E2295" s="109">
        <v>475205.15200550848</v>
      </c>
    </row>
    <row r="2296" spans="1:5" x14ac:dyDescent="0.35">
      <c r="A2296" s="107" t="s">
        <v>79</v>
      </c>
      <c r="B2296" s="107" t="s">
        <v>50</v>
      </c>
      <c r="C2296" s="110">
        <v>3</v>
      </c>
      <c r="D2296" s="109">
        <v>13414.332274535651</v>
      </c>
      <c r="E2296" s="109">
        <v>592452.90029784827</v>
      </c>
    </row>
    <row r="2297" spans="1:5" x14ac:dyDescent="0.35">
      <c r="A2297" s="107" t="s">
        <v>79</v>
      </c>
      <c r="B2297" s="107" t="s">
        <v>50</v>
      </c>
      <c r="C2297" s="110">
        <v>4</v>
      </c>
      <c r="D2297" s="109">
        <v>11426.230949105729</v>
      </c>
      <c r="E2297" s="109">
        <v>488417.38170196209</v>
      </c>
    </row>
    <row r="2298" spans="1:5" x14ac:dyDescent="0.35">
      <c r="A2298" s="107" t="s">
        <v>79</v>
      </c>
      <c r="B2298" s="107" t="s">
        <v>50</v>
      </c>
      <c r="C2298" s="110">
        <v>5</v>
      </c>
      <c r="D2298" s="109">
        <v>9809.918432685201</v>
      </c>
      <c r="E2298" s="109">
        <v>537920.93459502445</v>
      </c>
    </row>
    <row r="2299" spans="1:5" x14ac:dyDescent="0.35">
      <c r="A2299" s="107" t="s">
        <v>79</v>
      </c>
      <c r="B2299" s="107" t="s">
        <v>50</v>
      </c>
      <c r="C2299" s="110">
        <v>6</v>
      </c>
      <c r="D2299" s="109">
        <v>8611.8825707109118</v>
      </c>
      <c r="E2299" s="109">
        <v>473759.28827174898</v>
      </c>
    </row>
    <row r="2300" spans="1:5" x14ac:dyDescent="0.35">
      <c r="A2300" s="107" t="s">
        <v>79</v>
      </c>
      <c r="B2300" s="107" t="s">
        <v>50</v>
      </c>
      <c r="C2300" s="110">
        <v>7</v>
      </c>
      <c r="D2300" s="109">
        <v>9818.6295796107879</v>
      </c>
      <c r="E2300" s="109">
        <v>238500.56073766059</v>
      </c>
    </row>
    <row r="2301" spans="1:5" x14ac:dyDescent="0.35">
      <c r="A2301" s="107" t="s">
        <v>79</v>
      </c>
      <c r="B2301" s="107" t="s">
        <v>50</v>
      </c>
      <c r="C2301" s="110">
        <v>8</v>
      </c>
      <c r="D2301" s="109">
        <v>9537.1083558144219</v>
      </c>
      <c r="E2301" s="109">
        <v>46423.592986291813</v>
      </c>
    </row>
    <row r="2302" spans="1:5" x14ac:dyDescent="0.35">
      <c r="A2302" s="107" t="s">
        <v>79</v>
      </c>
      <c r="B2302" s="107" t="s">
        <v>50</v>
      </c>
      <c r="C2302" s="110">
        <v>9</v>
      </c>
      <c r="D2302" s="109">
        <v>8743.4154629994773</v>
      </c>
      <c r="E2302" s="109">
        <v>43941.829780823602</v>
      </c>
    </row>
    <row r="2303" spans="1:5" x14ac:dyDescent="0.35">
      <c r="A2303" s="107" t="s">
        <v>79</v>
      </c>
      <c r="B2303" s="107" t="s">
        <v>50</v>
      </c>
      <c r="C2303" s="110">
        <v>10</v>
      </c>
      <c r="D2303" s="109">
        <v>7326.2105346171275</v>
      </c>
      <c r="E2303" s="109">
        <v>61924.48148065494</v>
      </c>
    </row>
    <row r="2304" spans="1:5" x14ac:dyDescent="0.35">
      <c r="A2304" s="107" t="s">
        <v>79</v>
      </c>
      <c r="B2304" s="107" t="s">
        <v>50</v>
      </c>
      <c r="C2304" s="110">
        <v>11</v>
      </c>
      <c r="D2304" s="109">
        <v>9545.1696556766237</v>
      </c>
      <c r="E2304" s="109">
        <v>80249.801090350273</v>
      </c>
    </row>
    <row r="2305" spans="1:5" x14ac:dyDescent="0.35">
      <c r="A2305" s="107" t="s">
        <v>79</v>
      </c>
      <c r="B2305" s="107" t="s">
        <v>50</v>
      </c>
      <c r="C2305" s="110">
        <v>12</v>
      </c>
      <c r="D2305" s="109">
        <v>9071.9076412363574</v>
      </c>
      <c r="E2305" s="109">
        <v>97342.330090393225</v>
      </c>
    </row>
    <row r="2306" spans="1:5" x14ac:dyDescent="0.35">
      <c r="A2306" s="107" t="s">
        <v>79</v>
      </c>
      <c r="B2306" s="107" t="s">
        <v>268</v>
      </c>
      <c r="C2306" s="110">
        <v>1</v>
      </c>
      <c r="D2306" s="109">
        <v>768.79947422082932</v>
      </c>
      <c r="E2306" s="109">
        <v>53882.052819999197</v>
      </c>
    </row>
    <row r="2307" spans="1:5" x14ac:dyDescent="0.35">
      <c r="A2307" s="107" t="s">
        <v>79</v>
      </c>
      <c r="B2307" s="107" t="s">
        <v>268</v>
      </c>
      <c r="C2307" s="110">
        <v>2</v>
      </c>
      <c r="D2307" s="109">
        <v>609.4477119094721</v>
      </c>
      <c r="E2307" s="109">
        <v>40834.388571586816</v>
      </c>
    </row>
    <row r="2308" spans="1:5" x14ac:dyDescent="0.35">
      <c r="A2308" s="107" t="s">
        <v>79</v>
      </c>
      <c r="B2308" s="107" t="s">
        <v>268</v>
      </c>
      <c r="C2308" s="110">
        <v>3</v>
      </c>
      <c r="D2308" s="109">
        <v>554.26285598833044</v>
      </c>
      <c r="E2308" s="109">
        <v>38841.524346748127</v>
      </c>
    </row>
    <row r="2309" spans="1:5" x14ac:dyDescent="0.35">
      <c r="A2309" s="107" t="s">
        <v>79</v>
      </c>
      <c r="B2309" s="107" t="s">
        <v>268</v>
      </c>
      <c r="C2309" s="110">
        <v>4</v>
      </c>
      <c r="D2309" s="109">
        <v>481.77779556071351</v>
      </c>
      <c r="E2309" s="109">
        <v>33055.249123370973</v>
      </c>
    </row>
    <row r="2310" spans="1:5" x14ac:dyDescent="0.35">
      <c r="A2310" s="107" t="s">
        <v>79</v>
      </c>
      <c r="B2310" s="107" t="s">
        <v>268</v>
      </c>
      <c r="C2310" s="110">
        <v>5</v>
      </c>
      <c r="D2310" s="109">
        <v>363.07215948090669</v>
      </c>
      <c r="E2310" s="109">
        <v>23736.516215607619</v>
      </c>
    </row>
    <row r="2311" spans="1:5" x14ac:dyDescent="0.35">
      <c r="A2311" s="107" t="s">
        <v>79</v>
      </c>
      <c r="B2311" s="107" t="s">
        <v>268</v>
      </c>
      <c r="C2311" s="110">
        <v>6</v>
      </c>
      <c r="D2311" s="109">
        <v>137.51673396729649</v>
      </c>
      <c r="E2311" s="109">
        <v>8418.5711242452908</v>
      </c>
    </row>
    <row r="2312" spans="1:5" x14ac:dyDescent="0.35">
      <c r="A2312" s="107" t="s">
        <v>79</v>
      </c>
      <c r="B2312" s="107" t="s">
        <v>268</v>
      </c>
      <c r="C2312" s="110">
        <v>7</v>
      </c>
      <c r="D2312" s="109">
        <v>353.08301073712329</v>
      </c>
      <c r="E2312" s="109">
        <v>21141.805143222729</v>
      </c>
    </row>
    <row r="2313" spans="1:5" x14ac:dyDescent="0.35">
      <c r="A2313" s="107" t="s">
        <v>79</v>
      </c>
      <c r="B2313" s="107" t="s">
        <v>268</v>
      </c>
      <c r="C2313" s="110">
        <v>8</v>
      </c>
      <c r="D2313" s="109">
        <v>418.56320446215312</v>
      </c>
      <c r="E2313" s="109">
        <v>24079.637133091419</v>
      </c>
    </row>
    <row r="2314" spans="1:5" x14ac:dyDescent="0.35">
      <c r="A2314" s="107" t="s">
        <v>79</v>
      </c>
      <c r="B2314" s="107" t="s">
        <v>268</v>
      </c>
      <c r="C2314" s="110">
        <v>9</v>
      </c>
      <c r="D2314" s="109">
        <v>555.62057572171841</v>
      </c>
      <c r="E2314" s="109">
        <v>28353.7699096406</v>
      </c>
    </row>
    <row r="2315" spans="1:5" x14ac:dyDescent="0.35">
      <c r="A2315" s="107" t="s">
        <v>79</v>
      </c>
      <c r="B2315" s="107" t="s">
        <v>268</v>
      </c>
      <c r="C2315" s="110">
        <v>10</v>
      </c>
      <c r="D2315" s="109">
        <v>650.86518798235443</v>
      </c>
      <c r="E2315" s="109">
        <v>10532.283185851869</v>
      </c>
    </row>
    <row r="2316" spans="1:5" x14ac:dyDescent="0.35">
      <c r="A2316" s="107" t="s">
        <v>79</v>
      </c>
      <c r="B2316" s="107" t="s">
        <v>268</v>
      </c>
      <c r="C2316" s="110">
        <v>11</v>
      </c>
      <c r="D2316" s="109">
        <v>744.82026141994413</v>
      </c>
      <c r="E2316" s="109">
        <v>15125.16244287368</v>
      </c>
    </row>
    <row r="2317" spans="1:5" x14ac:dyDescent="0.35">
      <c r="A2317" s="107" t="s">
        <v>79</v>
      </c>
      <c r="B2317" s="107" t="s">
        <v>268</v>
      </c>
      <c r="C2317" s="110">
        <v>12</v>
      </c>
      <c r="D2317" s="109">
        <v>810.30075887321084</v>
      </c>
      <c r="E2317" s="109">
        <v>19783.110365409411</v>
      </c>
    </row>
    <row r="2318" spans="1:5" x14ac:dyDescent="0.35">
      <c r="A2318" s="107" t="s">
        <v>79</v>
      </c>
      <c r="B2318" s="107" t="s">
        <v>267</v>
      </c>
      <c r="C2318" s="110">
        <v>1</v>
      </c>
      <c r="D2318" s="109">
        <v>419.3219396415634</v>
      </c>
      <c r="E2318" s="109">
        <v>39710.860999166347</v>
      </c>
    </row>
    <row r="2319" spans="1:5" x14ac:dyDescent="0.35">
      <c r="A2319" s="107" t="s">
        <v>79</v>
      </c>
      <c r="B2319" s="107" t="s">
        <v>267</v>
      </c>
      <c r="C2319" s="110">
        <v>2</v>
      </c>
      <c r="D2319" s="109">
        <v>367.79127551268527</v>
      </c>
      <c r="E2319" s="109">
        <v>32321.11865974759</v>
      </c>
    </row>
    <row r="2320" spans="1:5" x14ac:dyDescent="0.35">
      <c r="A2320" s="107" t="s">
        <v>79</v>
      </c>
      <c r="B2320" s="107" t="s">
        <v>267</v>
      </c>
      <c r="C2320" s="110">
        <v>3</v>
      </c>
      <c r="D2320" s="109">
        <v>390.28617525194772</v>
      </c>
      <c r="E2320" s="109">
        <v>34693.668988667378</v>
      </c>
    </row>
    <row r="2321" spans="1:5" x14ac:dyDescent="0.35">
      <c r="A2321" s="107" t="s">
        <v>79</v>
      </c>
      <c r="B2321" s="107" t="s">
        <v>267</v>
      </c>
      <c r="C2321" s="110">
        <v>4</v>
      </c>
      <c r="D2321" s="109">
        <v>329.15965900303371</v>
      </c>
      <c r="E2321" s="109">
        <v>28493.53035616608</v>
      </c>
    </row>
    <row r="2322" spans="1:5" x14ac:dyDescent="0.35">
      <c r="A2322" s="107" t="s">
        <v>79</v>
      </c>
      <c r="B2322" s="107" t="s">
        <v>267</v>
      </c>
      <c r="C2322" s="110">
        <v>5</v>
      </c>
      <c r="D2322" s="109">
        <v>270.33465163232592</v>
      </c>
      <c r="E2322" s="109">
        <v>18833.995075225099</v>
      </c>
    </row>
    <row r="2323" spans="1:5" x14ac:dyDescent="0.35">
      <c r="A2323" s="107" t="s">
        <v>79</v>
      </c>
      <c r="B2323" s="107" t="s">
        <v>267</v>
      </c>
      <c r="C2323" s="110">
        <v>6</v>
      </c>
      <c r="D2323" s="109">
        <v>286.19008250579373</v>
      </c>
      <c r="E2323" s="109">
        <v>18517.614463085971</v>
      </c>
    </row>
    <row r="2324" spans="1:5" x14ac:dyDescent="0.35">
      <c r="A2324" s="107" t="s">
        <v>79</v>
      </c>
      <c r="B2324" s="107" t="s">
        <v>267</v>
      </c>
      <c r="C2324" s="110">
        <v>7</v>
      </c>
      <c r="D2324" s="109">
        <v>350.14637671346111</v>
      </c>
      <c r="E2324" s="109">
        <v>25166.707228162581</v>
      </c>
    </row>
    <row r="2325" spans="1:5" x14ac:dyDescent="0.35">
      <c r="A2325" s="107" t="s">
        <v>79</v>
      </c>
      <c r="B2325" s="107" t="s">
        <v>267</v>
      </c>
      <c r="C2325" s="110">
        <v>8</v>
      </c>
      <c r="D2325" s="109">
        <v>340.54709247088999</v>
      </c>
      <c r="E2325" s="109">
        <v>21379.254618842871</v>
      </c>
    </row>
    <row r="2326" spans="1:5" x14ac:dyDescent="0.35">
      <c r="A2326" s="107" t="s">
        <v>79</v>
      </c>
      <c r="B2326" s="107" t="s">
        <v>267</v>
      </c>
      <c r="C2326" s="110">
        <v>9</v>
      </c>
      <c r="D2326" s="109">
        <v>374.01557902840739</v>
      </c>
      <c r="E2326" s="109">
        <v>22393.573071196159</v>
      </c>
    </row>
    <row r="2327" spans="1:5" x14ac:dyDescent="0.35">
      <c r="A2327" s="107" t="s">
        <v>79</v>
      </c>
      <c r="B2327" s="107" t="s">
        <v>267</v>
      </c>
      <c r="C2327" s="110">
        <v>10</v>
      </c>
      <c r="D2327" s="109">
        <v>363.67307342051748</v>
      </c>
      <c r="E2327" s="109">
        <v>6532.975429974329</v>
      </c>
    </row>
    <row r="2328" spans="1:5" x14ac:dyDescent="0.35">
      <c r="A2328" s="107" t="s">
        <v>79</v>
      </c>
      <c r="B2328" s="107" t="s">
        <v>267</v>
      </c>
      <c r="C2328" s="110">
        <v>11</v>
      </c>
      <c r="D2328" s="109">
        <v>456.6586982615849</v>
      </c>
      <c r="E2328" s="109">
        <v>12850.34682436702</v>
      </c>
    </row>
    <row r="2329" spans="1:5" x14ac:dyDescent="0.35">
      <c r="A2329" s="107" t="s">
        <v>79</v>
      </c>
      <c r="B2329" s="107" t="s">
        <v>267</v>
      </c>
      <c r="C2329" s="110">
        <v>12</v>
      </c>
      <c r="D2329" s="109">
        <v>414.02471093768918</v>
      </c>
      <c r="E2329" s="109">
        <v>13853.142826973481</v>
      </c>
    </row>
    <row r="2330" spans="1:5" x14ac:dyDescent="0.35">
      <c r="A2330" s="107" t="s">
        <v>79</v>
      </c>
      <c r="B2330" s="107" t="s">
        <v>51</v>
      </c>
      <c r="C2330" s="110">
        <v>1</v>
      </c>
      <c r="D2330" s="109">
        <v>12372.72</v>
      </c>
      <c r="E2330" s="109">
        <v>957155.45078688243</v>
      </c>
    </row>
    <row r="2331" spans="1:5" x14ac:dyDescent="0.35">
      <c r="A2331" s="107" t="s">
        <v>79</v>
      </c>
      <c r="B2331" s="107" t="s">
        <v>51</v>
      </c>
      <c r="C2331" s="110">
        <v>2</v>
      </c>
      <c r="D2331" s="109">
        <v>12079.68</v>
      </c>
      <c r="E2331" s="109">
        <v>905650.22980780457</v>
      </c>
    </row>
    <row r="2332" spans="1:5" x14ac:dyDescent="0.35">
      <c r="A2332" s="107" t="s">
        <v>79</v>
      </c>
      <c r="B2332" s="107" t="s">
        <v>51</v>
      </c>
      <c r="C2332" s="110">
        <v>3</v>
      </c>
      <c r="D2332" s="109">
        <v>13540.8</v>
      </c>
      <c r="E2332" s="109">
        <v>1065170.8196582</v>
      </c>
    </row>
    <row r="2333" spans="1:5" x14ac:dyDescent="0.35">
      <c r="A2333" s="107" t="s">
        <v>79</v>
      </c>
      <c r="B2333" s="107" t="s">
        <v>51</v>
      </c>
      <c r="C2333" s="110">
        <v>4</v>
      </c>
      <c r="D2333" s="109">
        <v>13104</v>
      </c>
      <c r="E2333" s="109">
        <v>1004632.96425597</v>
      </c>
    </row>
    <row r="2334" spans="1:5" x14ac:dyDescent="0.35">
      <c r="A2334" s="107" t="s">
        <v>79</v>
      </c>
      <c r="B2334" s="107" t="s">
        <v>51</v>
      </c>
      <c r="C2334" s="110">
        <v>5</v>
      </c>
      <c r="D2334" s="109">
        <v>13540.8</v>
      </c>
      <c r="E2334" s="109">
        <v>979340.20727528306</v>
      </c>
    </row>
    <row r="2335" spans="1:5" x14ac:dyDescent="0.35">
      <c r="A2335" s="107" t="s">
        <v>79</v>
      </c>
      <c r="B2335" s="107" t="s">
        <v>51</v>
      </c>
      <c r="C2335" s="110">
        <v>6</v>
      </c>
      <c r="D2335" s="109">
        <v>13104</v>
      </c>
      <c r="E2335" s="109">
        <v>883087.36322889104</v>
      </c>
    </row>
    <row r="2336" spans="1:5" x14ac:dyDescent="0.35">
      <c r="A2336" s="107" t="s">
        <v>79</v>
      </c>
      <c r="B2336" s="107" t="s">
        <v>51</v>
      </c>
      <c r="C2336" s="110">
        <v>7</v>
      </c>
      <c r="D2336" s="109">
        <v>13540.8</v>
      </c>
      <c r="E2336" s="109">
        <v>905873.02105157333</v>
      </c>
    </row>
    <row r="2337" spans="1:5" x14ac:dyDescent="0.35">
      <c r="A2337" s="107" t="s">
        <v>79</v>
      </c>
      <c r="B2337" s="107" t="s">
        <v>51</v>
      </c>
      <c r="C2337" s="110">
        <v>8</v>
      </c>
      <c r="D2337" s="109">
        <v>13540.8</v>
      </c>
      <c r="E2337" s="109">
        <v>905593.37345027667</v>
      </c>
    </row>
    <row r="2338" spans="1:5" x14ac:dyDescent="0.35">
      <c r="A2338" s="107" t="s">
        <v>79</v>
      </c>
      <c r="B2338" s="107" t="s">
        <v>51</v>
      </c>
      <c r="C2338" s="110">
        <v>9</v>
      </c>
      <c r="D2338" s="109">
        <v>13104</v>
      </c>
      <c r="E2338" s="109">
        <v>803928.01098645909</v>
      </c>
    </row>
    <row r="2339" spans="1:5" x14ac:dyDescent="0.35">
      <c r="A2339" s="107" t="s">
        <v>79</v>
      </c>
      <c r="B2339" s="107" t="s">
        <v>51</v>
      </c>
      <c r="C2339" s="110">
        <v>10</v>
      </c>
      <c r="D2339" s="109">
        <v>9881.1318731686515</v>
      </c>
      <c r="E2339" s="109">
        <v>570700.63421107852</v>
      </c>
    </row>
    <row r="2340" spans="1:5" x14ac:dyDescent="0.35">
      <c r="A2340" s="107" t="s">
        <v>79</v>
      </c>
      <c r="B2340" s="107" t="s">
        <v>51</v>
      </c>
      <c r="C2340" s="110">
        <v>11</v>
      </c>
      <c r="D2340" s="109">
        <v>9989.3799306890214</v>
      </c>
      <c r="E2340" s="109">
        <v>556739.09925225331</v>
      </c>
    </row>
    <row r="2341" spans="1:5" x14ac:dyDescent="0.35">
      <c r="A2341" s="107" t="s">
        <v>79</v>
      </c>
      <c r="B2341" s="107" t="s">
        <v>51</v>
      </c>
      <c r="C2341" s="110">
        <v>12</v>
      </c>
      <c r="D2341" s="109">
        <v>11593.8</v>
      </c>
      <c r="E2341" s="109">
        <v>605986.96273752721</v>
      </c>
    </row>
    <row r="2342" spans="1:5" x14ac:dyDescent="0.35">
      <c r="A2342" s="107" t="s">
        <v>79</v>
      </c>
      <c r="B2342" s="107" t="s">
        <v>266</v>
      </c>
      <c r="C2342" s="110">
        <v>1</v>
      </c>
      <c r="D2342" s="109">
        <v>95.999998569488525</v>
      </c>
      <c r="E2342" s="109">
        <v>17550.674831863442</v>
      </c>
    </row>
    <row r="2343" spans="1:5" x14ac:dyDescent="0.35">
      <c r="A2343" s="107" t="s">
        <v>79</v>
      </c>
      <c r="B2343" s="107" t="s">
        <v>266</v>
      </c>
      <c r="C2343" s="110">
        <v>2</v>
      </c>
      <c r="D2343" s="109">
        <v>1629.83999979496</v>
      </c>
      <c r="E2343" s="109">
        <v>262644.86288398178</v>
      </c>
    </row>
    <row r="2344" spans="1:5" x14ac:dyDescent="0.35">
      <c r="A2344" s="107" t="s">
        <v>79</v>
      </c>
      <c r="B2344" s="107" t="s">
        <v>266</v>
      </c>
      <c r="C2344" s="110">
        <v>3</v>
      </c>
      <c r="D2344" s="109">
        <v>756.00000774860439</v>
      </c>
      <c r="E2344" s="109">
        <v>137702.40469145181</v>
      </c>
    </row>
    <row r="2345" spans="1:5" x14ac:dyDescent="0.35">
      <c r="A2345" s="107" t="s">
        <v>79</v>
      </c>
      <c r="B2345" s="107" t="s">
        <v>266</v>
      </c>
      <c r="C2345" s="110">
        <v>4</v>
      </c>
      <c r="D2345" s="109">
        <v>1077.839972019196</v>
      </c>
      <c r="E2345" s="109">
        <v>122795.7205993454</v>
      </c>
    </row>
    <row r="2346" spans="1:5" x14ac:dyDescent="0.35">
      <c r="A2346" s="107" t="s">
        <v>79</v>
      </c>
      <c r="B2346" s="107" t="s">
        <v>266</v>
      </c>
      <c r="C2346" s="110">
        <v>5</v>
      </c>
      <c r="D2346" s="109">
        <v>2088</v>
      </c>
      <c r="E2346" s="109">
        <v>170524.73970060289</v>
      </c>
    </row>
    <row r="2347" spans="1:5" x14ac:dyDescent="0.35">
      <c r="A2347" s="107" t="s">
        <v>79</v>
      </c>
      <c r="B2347" s="107" t="s">
        <v>266</v>
      </c>
      <c r="C2347" s="110">
        <v>6</v>
      </c>
      <c r="D2347" s="109">
        <v>2097.3600082397461</v>
      </c>
      <c r="E2347" s="109">
        <v>161038.80065789149</v>
      </c>
    </row>
    <row r="2348" spans="1:5" x14ac:dyDescent="0.35">
      <c r="A2348" s="107" t="s">
        <v>79</v>
      </c>
      <c r="B2348" s="107" t="s">
        <v>266</v>
      </c>
      <c r="C2348" s="110">
        <v>7</v>
      </c>
      <c r="D2348" s="109">
        <v>2069.0400009155269</v>
      </c>
      <c r="E2348" s="109">
        <v>180180.19385606001</v>
      </c>
    </row>
    <row r="2349" spans="1:5" x14ac:dyDescent="0.35">
      <c r="A2349" s="107" t="s">
        <v>79</v>
      </c>
      <c r="B2349" s="107" t="s">
        <v>266</v>
      </c>
      <c r="C2349" s="110">
        <v>8</v>
      </c>
      <c r="D2349" s="109">
        <v>2106.0000066757211</v>
      </c>
      <c r="E2349" s="109">
        <v>168533.55369146069</v>
      </c>
    </row>
    <row r="2350" spans="1:5" x14ac:dyDescent="0.35">
      <c r="A2350" s="107" t="s">
        <v>79</v>
      </c>
      <c r="B2350" s="107" t="s">
        <v>266</v>
      </c>
      <c r="C2350" s="110">
        <v>9</v>
      </c>
      <c r="D2350" s="109">
        <v>1988.64000248909</v>
      </c>
      <c r="E2350" s="109">
        <v>188109.56480581561</v>
      </c>
    </row>
    <row r="2351" spans="1:5" x14ac:dyDescent="0.35">
      <c r="A2351" s="107" t="s">
        <v>79</v>
      </c>
      <c r="B2351" s="107" t="s">
        <v>266</v>
      </c>
      <c r="C2351" s="110">
        <v>10</v>
      </c>
      <c r="D2351" s="109">
        <v>1317.6000055074701</v>
      </c>
      <c r="E2351" s="109">
        <v>98409.79653998182</v>
      </c>
    </row>
    <row r="2352" spans="1:5" x14ac:dyDescent="0.35">
      <c r="A2352" s="107" t="s">
        <v>79</v>
      </c>
      <c r="B2352" s="107" t="s">
        <v>266</v>
      </c>
      <c r="C2352" s="110">
        <v>11</v>
      </c>
      <c r="D2352" s="109">
        <v>1771.5600116252899</v>
      </c>
      <c r="E2352" s="109">
        <v>134442.0079316108</v>
      </c>
    </row>
    <row r="2353" spans="1:5" x14ac:dyDescent="0.35">
      <c r="A2353" s="107" t="s">
        <v>79</v>
      </c>
      <c r="B2353" s="107" t="s">
        <v>266</v>
      </c>
      <c r="C2353" s="110">
        <v>12</v>
      </c>
      <c r="D2353" s="109">
        <v>1021.02002131939</v>
      </c>
      <c r="E2353" s="109">
        <v>98339.437313837028</v>
      </c>
    </row>
    <row r="2354" spans="1:5" x14ac:dyDescent="0.35">
      <c r="A2354" s="107" t="s">
        <v>79</v>
      </c>
      <c r="B2354" s="107" t="s">
        <v>265</v>
      </c>
      <c r="C2354" s="110">
        <v>1</v>
      </c>
      <c r="D2354" s="109">
        <v>121420.8</v>
      </c>
      <c r="E2354" s="109">
        <v>9185489.8100243546</v>
      </c>
    </row>
    <row r="2355" spans="1:5" x14ac:dyDescent="0.35">
      <c r="A2355" s="107" t="s">
        <v>79</v>
      </c>
      <c r="B2355" s="107" t="s">
        <v>265</v>
      </c>
      <c r="C2355" s="110">
        <v>2</v>
      </c>
      <c r="D2355" s="109">
        <v>109670.39999999999</v>
      </c>
      <c r="E2355" s="109">
        <v>8071791.5238773348</v>
      </c>
    </row>
    <row r="2356" spans="1:5" x14ac:dyDescent="0.35">
      <c r="A2356" s="107" t="s">
        <v>79</v>
      </c>
      <c r="B2356" s="107" t="s">
        <v>265</v>
      </c>
      <c r="C2356" s="110">
        <v>3</v>
      </c>
      <c r="D2356" s="109">
        <v>121420.8</v>
      </c>
      <c r="E2356" s="109">
        <v>9545603.1086976342</v>
      </c>
    </row>
    <row r="2357" spans="1:5" x14ac:dyDescent="0.35">
      <c r="A2357" s="107" t="s">
        <v>79</v>
      </c>
      <c r="B2357" s="107" t="s">
        <v>265</v>
      </c>
      <c r="C2357" s="110">
        <v>4</v>
      </c>
      <c r="D2357" s="109">
        <v>117504</v>
      </c>
      <c r="E2357" s="109">
        <v>8971262.2788803969</v>
      </c>
    </row>
    <row r="2358" spans="1:5" x14ac:dyDescent="0.35">
      <c r="A2358" s="107" t="s">
        <v>79</v>
      </c>
      <c r="B2358" s="107" t="s">
        <v>265</v>
      </c>
      <c r="C2358" s="110">
        <v>5</v>
      </c>
      <c r="D2358" s="109">
        <v>64627.199999999997</v>
      </c>
      <c r="E2358" s="109">
        <v>4681733.8664059201</v>
      </c>
    </row>
    <row r="2359" spans="1:5" x14ac:dyDescent="0.35">
      <c r="A2359" s="107" t="s">
        <v>79</v>
      </c>
      <c r="B2359" s="107" t="s">
        <v>265</v>
      </c>
      <c r="C2359" s="110">
        <v>6</v>
      </c>
      <c r="D2359" s="109">
        <v>117504</v>
      </c>
      <c r="E2359" s="109">
        <v>7732871.128863479</v>
      </c>
    </row>
    <row r="2360" spans="1:5" x14ac:dyDescent="0.35">
      <c r="A2360" s="107" t="s">
        <v>79</v>
      </c>
      <c r="B2360" s="107" t="s">
        <v>265</v>
      </c>
      <c r="C2360" s="110">
        <v>7</v>
      </c>
      <c r="D2360" s="109">
        <v>121420.8</v>
      </c>
      <c r="E2360" s="109">
        <v>7827187.3910071859</v>
      </c>
    </row>
    <row r="2361" spans="1:5" x14ac:dyDescent="0.35">
      <c r="A2361" s="107" t="s">
        <v>79</v>
      </c>
      <c r="B2361" s="107" t="s">
        <v>265</v>
      </c>
      <c r="C2361" s="110">
        <v>8</v>
      </c>
      <c r="D2361" s="109">
        <v>113587.2</v>
      </c>
      <c r="E2361" s="109">
        <v>7253609.7772557633</v>
      </c>
    </row>
    <row r="2362" spans="1:5" x14ac:dyDescent="0.35">
      <c r="A2362" s="107" t="s">
        <v>79</v>
      </c>
      <c r="B2362" s="107" t="s">
        <v>265</v>
      </c>
      <c r="C2362" s="110">
        <v>9</v>
      </c>
      <c r="D2362" s="109">
        <v>117504</v>
      </c>
      <c r="E2362" s="109">
        <v>6667417.0671125241</v>
      </c>
    </row>
    <row r="2363" spans="1:5" x14ac:dyDescent="0.35">
      <c r="A2363" s="107" t="s">
        <v>79</v>
      </c>
      <c r="B2363" s="107" t="s">
        <v>265</v>
      </c>
      <c r="C2363" s="110">
        <v>10</v>
      </c>
      <c r="D2363" s="109">
        <v>116371.3820216945</v>
      </c>
      <c r="E2363" s="109">
        <v>2852267.5629127431</v>
      </c>
    </row>
    <row r="2364" spans="1:5" x14ac:dyDescent="0.35">
      <c r="A2364" s="107" t="s">
        <v>79</v>
      </c>
      <c r="B2364" s="107" t="s">
        <v>265</v>
      </c>
      <c r="C2364" s="110">
        <v>11</v>
      </c>
      <c r="D2364" s="109">
        <v>113511.4064996954</v>
      </c>
      <c r="E2364" s="109">
        <v>2650730.7101301872</v>
      </c>
    </row>
    <row r="2365" spans="1:5" x14ac:dyDescent="0.35">
      <c r="A2365" s="107" t="s">
        <v>79</v>
      </c>
      <c r="B2365" s="107" t="s">
        <v>265</v>
      </c>
      <c r="C2365" s="110">
        <v>12</v>
      </c>
      <c r="D2365" s="109">
        <v>118693.192718103</v>
      </c>
      <c r="E2365" s="109">
        <v>3348313.4960749131</v>
      </c>
    </row>
    <row r="2366" spans="1:5" x14ac:dyDescent="0.35">
      <c r="A2366" s="107" t="s">
        <v>79</v>
      </c>
      <c r="B2366" s="107" t="s">
        <v>264</v>
      </c>
      <c r="C2366" s="110">
        <v>1</v>
      </c>
      <c r="D2366" s="109">
        <v>115320</v>
      </c>
      <c r="E2366" s="109">
        <v>8723963.9739814643</v>
      </c>
    </row>
    <row r="2367" spans="1:5" x14ac:dyDescent="0.35">
      <c r="A2367" s="107" t="s">
        <v>79</v>
      </c>
      <c r="B2367" s="107" t="s">
        <v>264</v>
      </c>
      <c r="C2367" s="110">
        <v>2</v>
      </c>
      <c r="D2367" s="109">
        <v>104160</v>
      </c>
      <c r="E2367" s="109">
        <v>7666223.5674080094</v>
      </c>
    </row>
    <row r="2368" spans="1:5" x14ac:dyDescent="0.35">
      <c r="A2368" s="107" t="s">
        <v>79</v>
      </c>
      <c r="B2368" s="107" t="s">
        <v>264</v>
      </c>
      <c r="C2368" s="110">
        <v>3</v>
      </c>
      <c r="D2368" s="109">
        <v>68820</v>
      </c>
      <c r="E2368" s="109">
        <v>5391127.7872706763</v>
      </c>
    </row>
    <row r="2369" spans="1:5" x14ac:dyDescent="0.35">
      <c r="A2369" s="107" t="s">
        <v>79</v>
      </c>
      <c r="B2369" s="107" t="s">
        <v>264</v>
      </c>
      <c r="C2369" s="110">
        <v>4</v>
      </c>
      <c r="D2369" s="109">
        <v>111600</v>
      </c>
      <c r="E2369" s="109">
        <v>8520500.3261425328</v>
      </c>
    </row>
    <row r="2370" spans="1:5" x14ac:dyDescent="0.35">
      <c r="A2370" s="107" t="s">
        <v>79</v>
      </c>
      <c r="B2370" s="107" t="s">
        <v>264</v>
      </c>
      <c r="C2370" s="110">
        <v>5</v>
      </c>
      <c r="D2370" s="109">
        <v>115320</v>
      </c>
      <c r="E2370" s="109">
        <v>8355852.3129061302</v>
      </c>
    </row>
    <row r="2371" spans="1:5" x14ac:dyDescent="0.35">
      <c r="A2371" s="107" t="s">
        <v>79</v>
      </c>
      <c r="B2371" s="107" t="s">
        <v>264</v>
      </c>
      <c r="C2371" s="110">
        <v>6</v>
      </c>
      <c r="D2371" s="109">
        <v>111600</v>
      </c>
      <c r="E2371" s="109">
        <v>7344332.2608691137</v>
      </c>
    </row>
    <row r="2372" spans="1:5" x14ac:dyDescent="0.35">
      <c r="A2372" s="107" t="s">
        <v>79</v>
      </c>
      <c r="B2372" s="107" t="s">
        <v>264</v>
      </c>
      <c r="C2372" s="110">
        <v>7</v>
      </c>
      <c r="D2372" s="109">
        <v>115320</v>
      </c>
      <c r="E2372" s="109">
        <v>7433909.5931747174</v>
      </c>
    </row>
    <row r="2373" spans="1:5" x14ac:dyDescent="0.35">
      <c r="A2373" s="107" t="s">
        <v>79</v>
      </c>
      <c r="B2373" s="107" t="s">
        <v>264</v>
      </c>
      <c r="C2373" s="110">
        <v>8</v>
      </c>
      <c r="D2373" s="109">
        <v>115320</v>
      </c>
      <c r="E2373" s="109">
        <v>7355148.3305604067</v>
      </c>
    </row>
    <row r="2374" spans="1:5" x14ac:dyDescent="0.35">
      <c r="A2374" s="107" t="s">
        <v>79</v>
      </c>
      <c r="B2374" s="107" t="s">
        <v>264</v>
      </c>
      <c r="C2374" s="110">
        <v>9</v>
      </c>
      <c r="D2374" s="109">
        <v>111600</v>
      </c>
      <c r="E2374" s="109">
        <v>6332412.042907116</v>
      </c>
    </row>
    <row r="2375" spans="1:5" x14ac:dyDescent="0.35">
      <c r="A2375" s="107" t="s">
        <v>79</v>
      </c>
      <c r="B2375" s="107" t="s">
        <v>264</v>
      </c>
      <c r="C2375" s="110">
        <v>10</v>
      </c>
      <c r="D2375" s="109">
        <v>94805.100666441387</v>
      </c>
      <c r="E2375" s="109">
        <v>2143094.905675787</v>
      </c>
    </row>
    <row r="2376" spans="1:5" x14ac:dyDescent="0.35">
      <c r="A2376" s="107" t="s">
        <v>79</v>
      </c>
      <c r="B2376" s="107" t="s">
        <v>264</v>
      </c>
      <c r="C2376" s="110">
        <v>11</v>
      </c>
      <c r="D2376" s="109">
        <v>108948.56378905239</v>
      </c>
      <c r="E2376" s="109">
        <v>2517671.808499461</v>
      </c>
    </row>
    <row r="2377" spans="1:5" x14ac:dyDescent="0.35">
      <c r="A2377" s="107" t="s">
        <v>79</v>
      </c>
      <c r="B2377" s="107" t="s">
        <v>264</v>
      </c>
      <c r="C2377" s="110">
        <v>12</v>
      </c>
      <c r="D2377" s="109">
        <v>113272.2003678809</v>
      </c>
      <c r="E2377" s="109">
        <v>3180077.1561985998</v>
      </c>
    </row>
    <row r="2378" spans="1:5" x14ac:dyDescent="0.35">
      <c r="A2378" s="107" t="s">
        <v>79</v>
      </c>
      <c r="B2378" s="107" t="s">
        <v>263</v>
      </c>
      <c r="C2378" s="110">
        <v>1</v>
      </c>
      <c r="D2378" s="109">
        <v>908.76784673256248</v>
      </c>
      <c r="E2378" s="109">
        <v>66968.346999381974</v>
      </c>
    </row>
    <row r="2379" spans="1:5" x14ac:dyDescent="0.35">
      <c r="A2379" s="107" t="s">
        <v>79</v>
      </c>
      <c r="B2379" s="107" t="s">
        <v>263</v>
      </c>
      <c r="C2379" s="110">
        <v>2</v>
      </c>
      <c r="D2379" s="109">
        <v>749.83097661622094</v>
      </c>
      <c r="E2379" s="109">
        <v>53606.845980050377</v>
      </c>
    </row>
    <row r="2380" spans="1:5" x14ac:dyDescent="0.35">
      <c r="A2380" s="107" t="s">
        <v>79</v>
      </c>
      <c r="B2380" s="107" t="s">
        <v>263</v>
      </c>
      <c r="C2380" s="110">
        <v>3</v>
      </c>
      <c r="D2380" s="109">
        <v>671.71890306484318</v>
      </c>
      <c r="E2380" s="109">
        <v>50751.155934073169</v>
      </c>
    </row>
    <row r="2381" spans="1:5" x14ac:dyDescent="0.35">
      <c r="A2381" s="107" t="s">
        <v>79</v>
      </c>
      <c r="B2381" s="107" t="s">
        <v>263</v>
      </c>
      <c r="C2381" s="110">
        <v>4</v>
      </c>
      <c r="D2381" s="109">
        <v>446.47386551970811</v>
      </c>
      <c r="E2381" s="109">
        <v>32835.160432727578</v>
      </c>
    </row>
    <row r="2382" spans="1:5" x14ac:dyDescent="0.35">
      <c r="A2382" s="107" t="s">
        <v>79</v>
      </c>
      <c r="B2382" s="107" t="s">
        <v>263</v>
      </c>
      <c r="C2382" s="110">
        <v>5</v>
      </c>
      <c r="D2382" s="109">
        <v>293.88307188338479</v>
      </c>
      <c r="E2382" s="109">
        <v>20702.6172271</v>
      </c>
    </row>
    <row r="2383" spans="1:5" x14ac:dyDescent="0.35">
      <c r="A2383" s="107" t="s">
        <v>79</v>
      </c>
      <c r="B2383" s="107" t="s">
        <v>263</v>
      </c>
      <c r="C2383" s="110">
        <v>6</v>
      </c>
      <c r="D2383" s="109">
        <v>168.7473364278633</v>
      </c>
      <c r="E2383" s="109">
        <v>10909.68309371728</v>
      </c>
    </row>
    <row r="2384" spans="1:5" x14ac:dyDescent="0.35">
      <c r="A2384" s="107" t="s">
        <v>79</v>
      </c>
      <c r="B2384" s="107" t="s">
        <v>263</v>
      </c>
      <c r="C2384" s="110">
        <v>7</v>
      </c>
      <c r="D2384" s="109">
        <v>247.78139758797741</v>
      </c>
      <c r="E2384" s="109">
        <v>15519.359790766101</v>
      </c>
    </row>
    <row r="2385" spans="1:5" x14ac:dyDescent="0.35">
      <c r="A2385" s="107" t="s">
        <v>79</v>
      </c>
      <c r="B2385" s="107" t="s">
        <v>263</v>
      </c>
      <c r="C2385" s="110">
        <v>8</v>
      </c>
      <c r="D2385" s="109">
        <v>396.74218365572938</v>
      </c>
      <c r="E2385" s="109">
        <v>23821.423192258691</v>
      </c>
    </row>
    <row r="2386" spans="1:5" x14ac:dyDescent="0.35">
      <c r="A2386" s="107" t="s">
        <v>79</v>
      </c>
      <c r="B2386" s="107" t="s">
        <v>263</v>
      </c>
      <c r="C2386" s="110">
        <v>9</v>
      </c>
      <c r="D2386" s="109">
        <v>541.09677195110271</v>
      </c>
      <c r="E2386" s="109">
        <v>26790.944643394541</v>
      </c>
    </row>
    <row r="2387" spans="1:5" x14ac:dyDescent="0.35">
      <c r="A2387" s="107" t="s">
        <v>79</v>
      </c>
      <c r="B2387" s="107" t="s">
        <v>263</v>
      </c>
      <c r="C2387" s="110">
        <v>10</v>
      </c>
      <c r="D2387" s="109">
        <v>701.77992719713666</v>
      </c>
      <c r="E2387" s="109">
        <v>10980.165550096919</v>
      </c>
    </row>
    <row r="2388" spans="1:5" x14ac:dyDescent="0.35">
      <c r="A2388" s="107" t="s">
        <v>79</v>
      </c>
      <c r="B2388" s="107" t="s">
        <v>263</v>
      </c>
      <c r="C2388" s="110">
        <v>11</v>
      </c>
      <c r="D2388" s="109">
        <v>816.58418529753851</v>
      </c>
      <c r="E2388" s="109">
        <v>14658.08073297969</v>
      </c>
    </row>
    <row r="2389" spans="1:5" x14ac:dyDescent="0.35">
      <c r="A2389" s="107" t="s">
        <v>79</v>
      </c>
      <c r="B2389" s="107" t="s">
        <v>263</v>
      </c>
      <c r="C2389" s="110">
        <v>12</v>
      </c>
      <c r="D2389" s="109">
        <v>921.87412486117444</v>
      </c>
      <c r="E2389" s="109">
        <v>20212.810854199201</v>
      </c>
    </row>
    <row r="2390" spans="1:5" x14ac:dyDescent="0.35">
      <c r="A2390" s="107" t="s">
        <v>79</v>
      </c>
      <c r="B2390" s="107" t="s">
        <v>262</v>
      </c>
      <c r="C2390" s="110">
        <v>1</v>
      </c>
      <c r="D2390" s="109">
        <v>705.99487247065679</v>
      </c>
      <c r="E2390" s="109">
        <v>53757.728761928549</v>
      </c>
    </row>
    <row r="2391" spans="1:5" x14ac:dyDescent="0.35">
      <c r="A2391" s="107" t="s">
        <v>79</v>
      </c>
      <c r="B2391" s="107" t="s">
        <v>262</v>
      </c>
      <c r="C2391" s="110">
        <v>2</v>
      </c>
      <c r="D2391" s="109">
        <v>855.74572989851799</v>
      </c>
      <c r="E2391" s="109">
        <v>62914.726999813487</v>
      </c>
    </row>
    <row r="2392" spans="1:5" x14ac:dyDescent="0.35">
      <c r="A2392" s="107" t="s">
        <v>79</v>
      </c>
      <c r="B2392" s="107" t="s">
        <v>262</v>
      </c>
      <c r="C2392" s="110">
        <v>3</v>
      </c>
      <c r="D2392" s="109">
        <v>533.03734266396987</v>
      </c>
      <c r="E2392" s="109">
        <v>41909.862777224553</v>
      </c>
    </row>
    <row r="2393" spans="1:5" x14ac:dyDescent="0.35">
      <c r="A2393" s="107" t="s">
        <v>79</v>
      </c>
      <c r="B2393" s="107" t="s">
        <v>262</v>
      </c>
      <c r="C2393" s="110">
        <v>4</v>
      </c>
      <c r="D2393" s="109">
        <v>360.28444001676871</v>
      </c>
      <c r="E2393" s="109">
        <v>27442.37147083239</v>
      </c>
    </row>
    <row r="2394" spans="1:5" x14ac:dyDescent="0.35">
      <c r="A2394" s="107" t="s">
        <v>79</v>
      </c>
      <c r="B2394" s="107" t="s">
        <v>262</v>
      </c>
      <c r="C2394" s="110">
        <v>5</v>
      </c>
      <c r="D2394" s="109">
        <v>232.72926152910131</v>
      </c>
      <c r="E2394" s="109">
        <v>16939.0018602661</v>
      </c>
    </row>
    <row r="2395" spans="1:5" x14ac:dyDescent="0.35">
      <c r="A2395" s="107" t="s">
        <v>79</v>
      </c>
      <c r="B2395" s="107" t="s">
        <v>262</v>
      </c>
      <c r="C2395" s="110">
        <v>6</v>
      </c>
      <c r="D2395" s="109">
        <v>192.17003108838989</v>
      </c>
      <c r="E2395" s="109">
        <v>12939.224449022109</v>
      </c>
    </row>
    <row r="2396" spans="1:5" x14ac:dyDescent="0.35">
      <c r="A2396" s="107" t="s">
        <v>79</v>
      </c>
      <c r="B2396" s="107" t="s">
        <v>262</v>
      </c>
      <c r="C2396" s="110">
        <v>7</v>
      </c>
      <c r="D2396" s="109">
        <v>277.16299718527881</v>
      </c>
      <c r="E2396" s="109">
        <v>18000.718628420451</v>
      </c>
    </row>
    <row r="2397" spans="1:5" x14ac:dyDescent="0.35">
      <c r="A2397" s="107" t="s">
        <v>79</v>
      </c>
      <c r="B2397" s="107" t="s">
        <v>262</v>
      </c>
      <c r="C2397" s="110">
        <v>8</v>
      </c>
      <c r="D2397" s="109">
        <v>382.31080476752032</v>
      </c>
      <c r="E2397" s="109">
        <v>23981.488773011552</v>
      </c>
    </row>
    <row r="2398" spans="1:5" x14ac:dyDescent="0.35">
      <c r="A2398" s="107" t="s">
        <v>79</v>
      </c>
      <c r="B2398" s="107" t="s">
        <v>262</v>
      </c>
      <c r="C2398" s="110">
        <v>9</v>
      </c>
      <c r="D2398" s="109">
        <v>472.28507741098917</v>
      </c>
      <c r="E2398" s="109">
        <v>25243.851866817131</v>
      </c>
    </row>
    <row r="2399" spans="1:5" x14ac:dyDescent="0.35">
      <c r="A2399" s="107" t="s">
        <v>79</v>
      </c>
      <c r="B2399" s="107" t="s">
        <v>262</v>
      </c>
      <c r="C2399" s="110">
        <v>10</v>
      </c>
      <c r="D2399" s="109">
        <v>553.3152267028405</v>
      </c>
      <c r="E2399" s="109">
        <v>9466.4320876411475</v>
      </c>
    </row>
    <row r="2400" spans="1:5" x14ac:dyDescent="0.35">
      <c r="A2400" s="107" t="s">
        <v>79</v>
      </c>
      <c r="B2400" s="107" t="s">
        <v>262</v>
      </c>
      <c r="C2400" s="110">
        <v>11</v>
      </c>
      <c r="D2400" s="109">
        <v>656.69028201815513</v>
      </c>
      <c r="E2400" s="109">
        <v>12876.50990666472</v>
      </c>
    </row>
    <row r="2401" spans="1:5" x14ac:dyDescent="0.35">
      <c r="A2401" s="107" t="s">
        <v>79</v>
      </c>
      <c r="B2401" s="107" t="s">
        <v>262</v>
      </c>
      <c r="C2401" s="110">
        <v>12</v>
      </c>
      <c r="D2401" s="109">
        <v>778.05890680770767</v>
      </c>
      <c r="E2401" s="109">
        <v>18769.595872405971</v>
      </c>
    </row>
    <row r="2402" spans="1:5" x14ac:dyDescent="0.35">
      <c r="A2402" s="107" t="s">
        <v>79</v>
      </c>
      <c r="B2402" s="107" t="s">
        <v>261</v>
      </c>
      <c r="C2402" s="110">
        <v>1</v>
      </c>
      <c r="D2402" s="109">
        <v>464.99047228407102</v>
      </c>
      <c r="E2402" s="109">
        <v>35886.408556083174</v>
      </c>
    </row>
    <row r="2403" spans="1:5" x14ac:dyDescent="0.35">
      <c r="A2403" s="107" t="s">
        <v>79</v>
      </c>
      <c r="B2403" s="107" t="s">
        <v>261</v>
      </c>
      <c r="C2403" s="110">
        <v>2</v>
      </c>
      <c r="D2403" s="109">
        <v>324.84360916766218</v>
      </c>
      <c r="E2403" s="109">
        <v>24140.616462032162</v>
      </c>
    </row>
    <row r="2404" spans="1:5" x14ac:dyDescent="0.35">
      <c r="A2404" s="107" t="s">
        <v>79</v>
      </c>
      <c r="B2404" s="107" t="s">
        <v>261</v>
      </c>
      <c r="C2404" s="110">
        <v>3</v>
      </c>
      <c r="D2404" s="109">
        <v>501.4482759874009</v>
      </c>
      <c r="E2404" s="109">
        <v>39283.719358685848</v>
      </c>
    </row>
    <row r="2405" spans="1:5" x14ac:dyDescent="0.35">
      <c r="A2405" s="107" t="s">
        <v>79</v>
      </c>
      <c r="B2405" s="107" t="s">
        <v>261</v>
      </c>
      <c r="C2405" s="110">
        <v>4</v>
      </c>
      <c r="D2405" s="109">
        <v>412.56216480820478</v>
      </c>
      <c r="E2405" s="109">
        <v>31409.36673996368</v>
      </c>
    </row>
    <row r="2406" spans="1:5" x14ac:dyDescent="0.35">
      <c r="A2406" s="107" t="s">
        <v>79</v>
      </c>
      <c r="B2406" s="107" t="s">
        <v>261</v>
      </c>
      <c r="C2406" s="110">
        <v>5</v>
      </c>
      <c r="D2406" s="109">
        <v>312.69276066655021</v>
      </c>
      <c r="E2406" s="109">
        <v>22086.794933403969</v>
      </c>
    </row>
    <row r="2407" spans="1:5" x14ac:dyDescent="0.35">
      <c r="A2407" s="107" t="s">
        <v>79</v>
      </c>
      <c r="B2407" s="107" t="s">
        <v>261</v>
      </c>
      <c r="C2407" s="110">
        <v>6</v>
      </c>
      <c r="D2407" s="109">
        <v>388.66724137934011</v>
      </c>
      <c r="E2407" s="109">
        <v>24904.97705864831</v>
      </c>
    </row>
    <row r="2408" spans="1:5" x14ac:dyDescent="0.35">
      <c r="A2408" s="107" t="s">
        <v>79</v>
      </c>
      <c r="B2408" s="107" t="s">
        <v>261</v>
      </c>
      <c r="C2408" s="110">
        <v>7</v>
      </c>
      <c r="D2408" s="109">
        <v>333.61551710239121</v>
      </c>
      <c r="E2408" s="109">
        <v>20668.803429091909</v>
      </c>
    </row>
    <row r="2409" spans="1:5" x14ac:dyDescent="0.35">
      <c r="A2409" s="107" t="s">
        <v>79</v>
      </c>
      <c r="B2409" s="107" t="s">
        <v>261</v>
      </c>
      <c r="C2409" s="110">
        <v>8</v>
      </c>
      <c r="D2409" s="109">
        <v>390.77586190617649</v>
      </c>
      <c r="E2409" s="109">
        <v>23558.213615233741</v>
      </c>
    </row>
    <row r="2410" spans="1:5" x14ac:dyDescent="0.35">
      <c r="A2410" s="107" t="s">
        <v>79</v>
      </c>
      <c r="B2410" s="107" t="s">
        <v>261</v>
      </c>
      <c r="C2410" s="110">
        <v>9</v>
      </c>
      <c r="D2410" s="109">
        <v>469.8103448275952</v>
      </c>
      <c r="E2410" s="109">
        <v>25205.642641896509</v>
      </c>
    </row>
    <row r="2411" spans="1:5" x14ac:dyDescent="0.35">
      <c r="A2411" s="107" t="s">
        <v>79</v>
      </c>
      <c r="B2411" s="107" t="s">
        <v>261</v>
      </c>
      <c r="C2411" s="110">
        <v>10</v>
      </c>
      <c r="D2411" s="109">
        <v>398.17858877763422</v>
      </c>
      <c r="E2411" s="109">
        <v>7077.5804451159529</v>
      </c>
    </row>
    <row r="2412" spans="1:5" x14ac:dyDescent="0.35">
      <c r="A2412" s="107" t="s">
        <v>79</v>
      </c>
      <c r="B2412" s="107" t="s">
        <v>261</v>
      </c>
      <c r="C2412" s="110">
        <v>11</v>
      </c>
      <c r="D2412" s="109">
        <v>524.44469242867808</v>
      </c>
      <c r="E2412" s="109">
        <v>11488.189093039609</v>
      </c>
    </row>
    <row r="2413" spans="1:5" x14ac:dyDescent="0.35">
      <c r="A2413" s="107" t="s">
        <v>79</v>
      </c>
      <c r="B2413" s="107" t="s">
        <v>261</v>
      </c>
      <c r="C2413" s="110">
        <v>12</v>
      </c>
      <c r="D2413" s="109">
        <v>507.80106863592931</v>
      </c>
      <c r="E2413" s="109">
        <v>13252.71537770326</v>
      </c>
    </row>
    <row r="2414" spans="1:5" x14ac:dyDescent="0.35">
      <c r="A2414" s="107" t="s">
        <v>79</v>
      </c>
      <c r="B2414" s="107" t="s">
        <v>260</v>
      </c>
      <c r="C2414" s="110">
        <v>1</v>
      </c>
      <c r="D2414" s="109">
        <v>409.44000253081327</v>
      </c>
      <c r="E2414" s="109">
        <v>42106.336130812269</v>
      </c>
    </row>
    <row r="2415" spans="1:5" x14ac:dyDescent="0.35">
      <c r="A2415" s="107" t="s">
        <v>79</v>
      </c>
      <c r="B2415" s="107" t="s">
        <v>260</v>
      </c>
      <c r="C2415" s="110">
        <v>2</v>
      </c>
      <c r="D2415" s="109">
        <v>327.84000033140182</v>
      </c>
      <c r="E2415" s="109">
        <v>32590.065051582282</v>
      </c>
    </row>
    <row r="2416" spans="1:5" x14ac:dyDescent="0.35">
      <c r="A2416" s="107" t="s">
        <v>79</v>
      </c>
      <c r="B2416" s="107" t="s">
        <v>260</v>
      </c>
      <c r="C2416" s="110">
        <v>3</v>
      </c>
      <c r="D2416" s="109">
        <v>292.07999277114862</v>
      </c>
      <c r="E2416" s="109">
        <v>29343.008795080979</v>
      </c>
    </row>
    <row r="2417" spans="1:5" x14ac:dyDescent="0.35">
      <c r="A2417" s="107" t="s">
        <v>79</v>
      </c>
      <c r="B2417" s="107" t="s">
        <v>260</v>
      </c>
      <c r="C2417" s="110">
        <v>4</v>
      </c>
      <c r="D2417" s="109">
        <v>213.96999311447149</v>
      </c>
      <c r="E2417" s="109">
        <v>15293.310996637731</v>
      </c>
    </row>
    <row r="2418" spans="1:5" x14ac:dyDescent="0.35">
      <c r="A2418" s="107" t="s">
        <v>79</v>
      </c>
      <c r="B2418" s="107" t="s">
        <v>260</v>
      </c>
      <c r="C2418" s="110">
        <v>5</v>
      </c>
      <c r="D2418" s="109">
        <v>406.32000315189362</v>
      </c>
      <c r="E2418" s="109">
        <v>32702.07026849901</v>
      </c>
    </row>
    <row r="2419" spans="1:5" x14ac:dyDescent="0.35">
      <c r="A2419" s="107" t="s">
        <v>79</v>
      </c>
      <c r="B2419" s="107" t="s">
        <v>260</v>
      </c>
      <c r="C2419" s="110">
        <v>6</v>
      </c>
      <c r="D2419" s="109">
        <v>449.99999743699999</v>
      </c>
      <c r="E2419" s="109">
        <v>34863.773920342617</v>
      </c>
    </row>
    <row r="2420" spans="1:5" x14ac:dyDescent="0.35">
      <c r="A2420" s="107" t="s">
        <v>79</v>
      </c>
      <c r="B2420" s="107" t="s">
        <v>260</v>
      </c>
      <c r="C2420" s="110">
        <v>7</v>
      </c>
      <c r="D2420" s="109">
        <v>454.32001066207903</v>
      </c>
      <c r="E2420" s="109">
        <v>39725.35323106662</v>
      </c>
    </row>
    <row r="2421" spans="1:5" x14ac:dyDescent="0.35">
      <c r="A2421" s="107" t="s">
        <v>79</v>
      </c>
      <c r="B2421" s="107" t="s">
        <v>260</v>
      </c>
      <c r="C2421" s="110">
        <v>8</v>
      </c>
      <c r="D2421" s="109">
        <v>450.24000966548931</v>
      </c>
      <c r="E2421" s="109">
        <v>36471.490895420036</v>
      </c>
    </row>
    <row r="2422" spans="1:5" x14ac:dyDescent="0.35">
      <c r="A2422" s="107" t="s">
        <v>79</v>
      </c>
      <c r="B2422" s="107" t="s">
        <v>260</v>
      </c>
      <c r="C2422" s="110">
        <v>9</v>
      </c>
      <c r="D2422" s="109">
        <v>370.55999255180359</v>
      </c>
      <c r="E2422" s="109">
        <v>34280.311150511348</v>
      </c>
    </row>
    <row r="2423" spans="1:5" x14ac:dyDescent="0.35">
      <c r="A2423" s="107" t="s">
        <v>79</v>
      </c>
      <c r="B2423" s="107" t="s">
        <v>260</v>
      </c>
      <c r="C2423" s="110">
        <v>10</v>
      </c>
      <c r="D2423" s="109">
        <v>306.04999840259529</v>
      </c>
      <c r="E2423" s="109">
        <v>22818.033486564029</v>
      </c>
    </row>
    <row r="2424" spans="1:5" x14ac:dyDescent="0.35">
      <c r="A2424" s="107" t="s">
        <v>79</v>
      </c>
      <c r="B2424" s="107" t="s">
        <v>260</v>
      </c>
      <c r="C2424" s="110">
        <v>11</v>
      </c>
      <c r="D2424" s="109">
        <v>323.27999493479717</v>
      </c>
      <c r="E2424" s="109">
        <v>24370.37834012472</v>
      </c>
    </row>
    <row r="2425" spans="1:5" x14ac:dyDescent="0.35">
      <c r="A2425" s="107" t="s">
        <v>79</v>
      </c>
      <c r="B2425" s="107" t="s">
        <v>260</v>
      </c>
      <c r="C2425" s="110">
        <v>12</v>
      </c>
      <c r="D2425" s="109">
        <v>360.22000640630711</v>
      </c>
      <c r="E2425" s="109">
        <v>32358.890549798351</v>
      </c>
    </row>
    <row r="2426" spans="1:5" x14ac:dyDescent="0.35">
      <c r="A2426" s="107" t="s">
        <v>79</v>
      </c>
      <c r="B2426" s="107" t="s">
        <v>259</v>
      </c>
      <c r="C2426" s="110">
        <v>1</v>
      </c>
      <c r="D2426" s="109">
        <v>3214.819028254522</v>
      </c>
      <c r="E2426" s="109">
        <v>237977.31384246721</v>
      </c>
    </row>
    <row r="2427" spans="1:5" x14ac:dyDescent="0.35">
      <c r="A2427" s="107" t="s">
        <v>79</v>
      </c>
      <c r="B2427" s="107" t="s">
        <v>259</v>
      </c>
      <c r="C2427" s="110">
        <v>2</v>
      </c>
      <c r="D2427" s="109">
        <v>2134.5622323558541</v>
      </c>
      <c r="E2427" s="109">
        <v>154328.35143735501</v>
      </c>
    </row>
    <row r="2428" spans="1:5" x14ac:dyDescent="0.35">
      <c r="A2428" s="107" t="s">
        <v>79</v>
      </c>
      <c r="B2428" s="107" t="s">
        <v>259</v>
      </c>
      <c r="C2428" s="110">
        <v>3</v>
      </c>
      <c r="D2428" s="109">
        <v>3029.3219431372631</v>
      </c>
      <c r="E2428" s="109">
        <v>230633.7690232454</v>
      </c>
    </row>
    <row r="2429" spans="1:5" x14ac:dyDescent="0.35">
      <c r="A2429" s="107" t="s">
        <v>79</v>
      </c>
      <c r="B2429" s="107" t="s">
        <v>259</v>
      </c>
      <c r="C2429" s="110">
        <v>4</v>
      </c>
      <c r="D2429" s="109">
        <v>2354.7902522999038</v>
      </c>
      <c r="E2429" s="109">
        <v>176694.02003058759</v>
      </c>
    </row>
    <row r="2430" spans="1:5" x14ac:dyDescent="0.35">
      <c r="A2430" s="107" t="s">
        <v>79</v>
      </c>
      <c r="B2430" s="107" t="s">
        <v>259</v>
      </c>
      <c r="C2430" s="110">
        <v>5</v>
      </c>
      <c r="D2430" s="109">
        <v>1675.5088002153341</v>
      </c>
      <c r="E2430" s="109">
        <v>118502.3153900445</v>
      </c>
    </row>
    <row r="2431" spans="1:5" x14ac:dyDescent="0.35">
      <c r="A2431" s="107" t="s">
        <v>79</v>
      </c>
      <c r="B2431" s="107" t="s">
        <v>259</v>
      </c>
      <c r="C2431" s="110">
        <v>6</v>
      </c>
      <c r="D2431" s="109">
        <v>1747.3155842130641</v>
      </c>
      <c r="E2431" s="109">
        <v>111423.9338198308</v>
      </c>
    </row>
    <row r="2432" spans="1:5" x14ac:dyDescent="0.35">
      <c r="A2432" s="107" t="s">
        <v>79</v>
      </c>
      <c r="B2432" s="107" t="s">
        <v>259</v>
      </c>
      <c r="C2432" s="110">
        <v>7</v>
      </c>
      <c r="D2432" s="109">
        <v>2489.4756828193949</v>
      </c>
      <c r="E2432" s="109">
        <v>155481.95403079121</v>
      </c>
    </row>
    <row r="2433" spans="1:5" x14ac:dyDescent="0.35">
      <c r="A2433" s="107" t="s">
        <v>79</v>
      </c>
      <c r="B2433" s="107" t="s">
        <v>259</v>
      </c>
      <c r="C2433" s="110">
        <v>8</v>
      </c>
      <c r="D2433" s="109">
        <v>2539.6727339597928</v>
      </c>
      <c r="E2433" s="109">
        <v>155996.50402873949</v>
      </c>
    </row>
    <row r="2434" spans="1:5" x14ac:dyDescent="0.35">
      <c r="A2434" s="107" t="s">
        <v>79</v>
      </c>
      <c r="B2434" s="107" t="s">
        <v>259</v>
      </c>
      <c r="C2434" s="110">
        <v>9</v>
      </c>
      <c r="D2434" s="109">
        <v>1735.6842956361261</v>
      </c>
      <c r="E2434" s="109">
        <v>93998.691258122257</v>
      </c>
    </row>
    <row r="2435" spans="1:5" x14ac:dyDescent="0.35">
      <c r="A2435" s="107" t="s">
        <v>79</v>
      </c>
      <c r="B2435" s="107" t="s">
        <v>259</v>
      </c>
      <c r="C2435" s="110">
        <v>10</v>
      </c>
      <c r="D2435" s="109">
        <v>1891.987373774127</v>
      </c>
      <c r="E2435" s="109">
        <v>56357.431126774609</v>
      </c>
    </row>
    <row r="2436" spans="1:5" x14ac:dyDescent="0.35">
      <c r="A2436" s="107" t="s">
        <v>79</v>
      </c>
      <c r="B2436" s="107" t="s">
        <v>259</v>
      </c>
      <c r="C2436" s="110">
        <v>11</v>
      </c>
      <c r="D2436" s="109">
        <v>2117.493681849553</v>
      </c>
      <c r="E2436" s="109">
        <v>60724.962326554138</v>
      </c>
    </row>
    <row r="2437" spans="1:5" x14ac:dyDescent="0.35">
      <c r="A2437" s="107" t="s">
        <v>79</v>
      </c>
      <c r="B2437" s="107" t="s">
        <v>259</v>
      </c>
      <c r="C2437" s="110">
        <v>12</v>
      </c>
      <c r="D2437" s="109">
        <v>2809.7294037629249</v>
      </c>
      <c r="E2437" s="109">
        <v>87237.224766304236</v>
      </c>
    </row>
    <row r="2438" spans="1:5" x14ac:dyDescent="0.35">
      <c r="A2438" s="107" t="s">
        <v>79</v>
      </c>
      <c r="B2438" s="107" t="s">
        <v>258</v>
      </c>
      <c r="C2438" s="110">
        <v>1</v>
      </c>
      <c r="D2438" s="109">
        <v>855.84072963801771</v>
      </c>
      <c r="E2438" s="109">
        <v>66053.607228609078</v>
      </c>
    </row>
    <row r="2439" spans="1:5" x14ac:dyDescent="0.35">
      <c r="A2439" s="107" t="s">
        <v>79</v>
      </c>
      <c r="B2439" s="107" t="s">
        <v>258</v>
      </c>
      <c r="C2439" s="110">
        <v>2</v>
      </c>
      <c r="D2439" s="109">
        <v>651.91408403319713</v>
      </c>
      <c r="E2439" s="109">
        <v>48448.954795379723</v>
      </c>
    </row>
    <row r="2440" spans="1:5" x14ac:dyDescent="0.35">
      <c r="A2440" s="107" t="s">
        <v>79</v>
      </c>
      <c r="B2440" s="107" t="s">
        <v>258</v>
      </c>
      <c r="C2440" s="110">
        <v>3</v>
      </c>
      <c r="D2440" s="109">
        <v>650.97331073149826</v>
      </c>
      <c r="E2440" s="109">
        <v>50980.872140689353</v>
      </c>
    </row>
    <row r="2441" spans="1:5" x14ac:dyDescent="0.35">
      <c r="A2441" s="107" t="s">
        <v>79</v>
      </c>
      <c r="B2441" s="107" t="s">
        <v>258</v>
      </c>
      <c r="C2441" s="110">
        <v>4</v>
      </c>
      <c r="D2441" s="109">
        <v>354.76112455736552</v>
      </c>
      <c r="E2441" s="109">
        <v>26947.72401754923</v>
      </c>
    </row>
    <row r="2442" spans="1:5" x14ac:dyDescent="0.35">
      <c r="A2442" s="107" t="s">
        <v>79</v>
      </c>
      <c r="B2442" s="107" t="s">
        <v>258</v>
      </c>
      <c r="C2442" s="110">
        <v>5</v>
      </c>
      <c r="D2442" s="109">
        <v>245.62775559215399</v>
      </c>
      <c r="E2442" s="109">
        <v>17333.873886502592</v>
      </c>
    </row>
    <row r="2443" spans="1:5" x14ac:dyDescent="0.35">
      <c r="A2443" s="107" t="s">
        <v>79</v>
      </c>
      <c r="B2443" s="107" t="s">
        <v>258</v>
      </c>
      <c r="C2443" s="110">
        <v>6</v>
      </c>
      <c r="D2443" s="109">
        <v>230.54862938106311</v>
      </c>
      <c r="E2443" s="109">
        <v>14771.295826410391</v>
      </c>
    </row>
    <row r="2444" spans="1:5" x14ac:dyDescent="0.35">
      <c r="A2444" s="107" t="s">
        <v>79</v>
      </c>
      <c r="B2444" s="107" t="s">
        <v>258</v>
      </c>
      <c r="C2444" s="110">
        <v>7</v>
      </c>
      <c r="D2444" s="109">
        <v>321.13669402165931</v>
      </c>
      <c r="E2444" s="109">
        <v>19876.120957648651</v>
      </c>
    </row>
    <row r="2445" spans="1:5" x14ac:dyDescent="0.35">
      <c r="A2445" s="107" t="s">
        <v>79</v>
      </c>
      <c r="B2445" s="107" t="s">
        <v>258</v>
      </c>
      <c r="C2445" s="110">
        <v>8</v>
      </c>
      <c r="D2445" s="109">
        <v>431.04129633130668</v>
      </c>
      <c r="E2445" s="109">
        <v>25944.354422724689</v>
      </c>
    </row>
    <row r="2446" spans="1:5" x14ac:dyDescent="0.35">
      <c r="A2446" s="107" t="s">
        <v>79</v>
      </c>
      <c r="B2446" s="107" t="s">
        <v>258</v>
      </c>
      <c r="C2446" s="110">
        <v>9</v>
      </c>
      <c r="D2446" s="109">
        <v>561.17826295294583</v>
      </c>
      <c r="E2446" s="109">
        <v>30053.492964612829</v>
      </c>
    </row>
    <row r="2447" spans="1:5" x14ac:dyDescent="0.35">
      <c r="A2447" s="107" t="s">
        <v>79</v>
      </c>
      <c r="B2447" s="107" t="s">
        <v>258</v>
      </c>
      <c r="C2447" s="110">
        <v>10</v>
      </c>
      <c r="D2447" s="109">
        <v>738.62636972119628</v>
      </c>
      <c r="E2447" s="109">
        <v>12791.865608058501</v>
      </c>
    </row>
    <row r="2448" spans="1:5" x14ac:dyDescent="0.35">
      <c r="A2448" s="107" t="s">
        <v>79</v>
      </c>
      <c r="B2448" s="107" t="s">
        <v>258</v>
      </c>
      <c r="C2448" s="110">
        <v>11</v>
      </c>
      <c r="D2448" s="109">
        <v>779.3980968575745</v>
      </c>
      <c r="E2448" s="109">
        <v>17310.685565575961</v>
      </c>
    </row>
    <row r="2449" spans="1:5" x14ac:dyDescent="0.35">
      <c r="A2449" s="107" t="s">
        <v>79</v>
      </c>
      <c r="B2449" s="107" t="s">
        <v>258</v>
      </c>
      <c r="C2449" s="110">
        <v>12</v>
      </c>
      <c r="D2449" s="109">
        <v>895.71416616677971</v>
      </c>
      <c r="E2449" s="109">
        <v>23270.19060611898</v>
      </c>
    </row>
    <row r="2450" spans="1:5" x14ac:dyDescent="0.35">
      <c r="A2450" s="107" t="s">
        <v>79</v>
      </c>
      <c r="B2450" s="107" t="s">
        <v>257</v>
      </c>
      <c r="C2450" s="110">
        <v>1</v>
      </c>
      <c r="D2450" s="109">
        <v>606.53952655019066</v>
      </c>
      <c r="E2450" s="109">
        <v>46794.30537882034</v>
      </c>
    </row>
    <row r="2451" spans="1:5" x14ac:dyDescent="0.35">
      <c r="A2451" s="107" t="s">
        <v>79</v>
      </c>
      <c r="B2451" s="107" t="s">
        <v>257</v>
      </c>
      <c r="C2451" s="110">
        <v>2</v>
      </c>
      <c r="D2451" s="109">
        <v>651.25722464094133</v>
      </c>
      <c r="E2451" s="109">
        <v>48363.819379359637</v>
      </c>
    </row>
    <row r="2452" spans="1:5" x14ac:dyDescent="0.35">
      <c r="A2452" s="107" t="s">
        <v>79</v>
      </c>
      <c r="B2452" s="107" t="s">
        <v>257</v>
      </c>
      <c r="C2452" s="110">
        <v>3</v>
      </c>
      <c r="D2452" s="109">
        <v>518.31463251875232</v>
      </c>
      <c r="E2452" s="109">
        <v>40598.338582729833</v>
      </c>
    </row>
    <row r="2453" spans="1:5" x14ac:dyDescent="0.35">
      <c r="A2453" s="107" t="s">
        <v>79</v>
      </c>
      <c r="B2453" s="107" t="s">
        <v>257</v>
      </c>
      <c r="C2453" s="110">
        <v>4</v>
      </c>
      <c r="D2453" s="109">
        <v>430.87083435958732</v>
      </c>
      <c r="E2453" s="109">
        <v>32841.143908041653</v>
      </c>
    </row>
    <row r="2454" spans="1:5" x14ac:dyDescent="0.35">
      <c r="A2454" s="107" t="s">
        <v>79</v>
      </c>
      <c r="B2454" s="107" t="s">
        <v>257</v>
      </c>
      <c r="C2454" s="110">
        <v>5</v>
      </c>
      <c r="D2454" s="109">
        <v>335.1972726290611</v>
      </c>
      <c r="E2454" s="109">
        <v>23971.37852337418</v>
      </c>
    </row>
    <row r="2455" spans="1:5" x14ac:dyDescent="0.35">
      <c r="A2455" s="107" t="s">
        <v>79</v>
      </c>
      <c r="B2455" s="107" t="s">
        <v>257</v>
      </c>
      <c r="C2455" s="110">
        <v>6</v>
      </c>
      <c r="D2455" s="109">
        <v>227.11437838130399</v>
      </c>
      <c r="E2455" s="109">
        <v>14925.03472368763</v>
      </c>
    </row>
    <row r="2456" spans="1:5" x14ac:dyDescent="0.35">
      <c r="A2456" s="107" t="s">
        <v>79</v>
      </c>
      <c r="B2456" s="107" t="s">
        <v>257</v>
      </c>
      <c r="C2456" s="110">
        <v>7</v>
      </c>
      <c r="D2456" s="109">
        <v>222.34058640144929</v>
      </c>
      <c r="E2456" s="109">
        <v>14134.539747340061</v>
      </c>
    </row>
    <row r="2457" spans="1:5" x14ac:dyDescent="0.35">
      <c r="A2457" s="107" t="s">
        <v>79</v>
      </c>
      <c r="B2457" s="107" t="s">
        <v>257</v>
      </c>
      <c r="C2457" s="110">
        <v>8</v>
      </c>
      <c r="D2457" s="109">
        <v>412.31330748660002</v>
      </c>
      <c r="E2457" s="109">
        <v>25417.003190429328</v>
      </c>
    </row>
    <row r="2458" spans="1:5" x14ac:dyDescent="0.35">
      <c r="A2458" s="107" t="s">
        <v>79</v>
      </c>
      <c r="B2458" s="107" t="s">
        <v>257</v>
      </c>
      <c r="C2458" s="110">
        <v>9</v>
      </c>
      <c r="D2458" s="109">
        <v>499.28580401069468</v>
      </c>
      <c r="E2458" s="109">
        <v>26906.936446930369</v>
      </c>
    </row>
    <row r="2459" spans="1:5" x14ac:dyDescent="0.35">
      <c r="A2459" s="107" t="s">
        <v>79</v>
      </c>
      <c r="B2459" s="107" t="s">
        <v>257</v>
      </c>
      <c r="C2459" s="110">
        <v>10</v>
      </c>
      <c r="D2459" s="109">
        <v>669.17093444710383</v>
      </c>
      <c r="E2459" s="109">
        <v>11773.53956362351</v>
      </c>
    </row>
    <row r="2460" spans="1:5" x14ac:dyDescent="0.35">
      <c r="A2460" s="107" t="s">
        <v>79</v>
      </c>
      <c r="B2460" s="107" t="s">
        <v>257</v>
      </c>
      <c r="C2460" s="110">
        <v>11</v>
      </c>
      <c r="D2460" s="109">
        <v>698.96832752513728</v>
      </c>
      <c r="E2460" s="109">
        <v>15597.3784238351</v>
      </c>
    </row>
    <row r="2461" spans="1:5" x14ac:dyDescent="0.35">
      <c r="A2461" s="107" t="s">
        <v>79</v>
      </c>
      <c r="B2461" s="107" t="s">
        <v>257</v>
      </c>
      <c r="C2461" s="110">
        <v>12</v>
      </c>
      <c r="D2461" s="109">
        <v>854.09670778143288</v>
      </c>
      <c r="E2461" s="109">
        <v>22083.772065389829</v>
      </c>
    </row>
    <row r="2462" spans="1:5" x14ac:dyDescent="0.35">
      <c r="A2462" s="107" t="s">
        <v>79</v>
      </c>
      <c r="B2462" s="107" t="s">
        <v>256</v>
      </c>
      <c r="C2462" s="110">
        <v>1</v>
      </c>
      <c r="D2462" s="109">
        <v>1859.8908068559219</v>
      </c>
      <c r="E2462" s="109">
        <v>143489.30087316741</v>
      </c>
    </row>
    <row r="2463" spans="1:5" x14ac:dyDescent="0.35">
      <c r="A2463" s="107" t="s">
        <v>79</v>
      </c>
      <c r="B2463" s="107" t="s">
        <v>256</v>
      </c>
      <c r="C2463" s="110">
        <v>2</v>
      </c>
      <c r="D2463" s="109">
        <v>1506.862148329383</v>
      </c>
      <c r="E2463" s="109">
        <v>111889.5697124568</v>
      </c>
    </row>
    <row r="2464" spans="1:5" x14ac:dyDescent="0.35">
      <c r="A2464" s="107" t="s">
        <v>79</v>
      </c>
      <c r="B2464" s="107" t="s">
        <v>256</v>
      </c>
      <c r="C2464" s="110">
        <v>3</v>
      </c>
      <c r="D2464" s="109">
        <v>1356.162624403619</v>
      </c>
      <c r="E2464" s="109">
        <v>106225.275109558</v>
      </c>
    </row>
    <row r="2465" spans="1:5" x14ac:dyDescent="0.35">
      <c r="A2465" s="107" t="s">
        <v>79</v>
      </c>
      <c r="B2465" s="107" t="s">
        <v>256</v>
      </c>
      <c r="C2465" s="110">
        <v>4</v>
      </c>
      <c r="D2465" s="109">
        <v>944.2890081692226</v>
      </c>
      <c r="E2465" s="109">
        <v>71737.236814563934</v>
      </c>
    </row>
    <row r="2466" spans="1:5" x14ac:dyDescent="0.35">
      <c r="A2466" s="107" t="s">
        <v>79</v>
      </c>
      <c r="B2466" s="107" t="s">
        <v>256</v>
      </c>
      <c r="C2466" s="110">
        <v>5</v>
      </c>
      <c r="D2466" s="109">
        <v>733.96520909919627</v>
      </c>
      <c r="E2466" s="109">
        <v>52443.18008510628</v>
      </c>
    </row>
    <row r="2467" spans="1:5" x14ac:dyDescent="0.35">
      <c r="A2467" s="107" t="s">
        <v>79</v>
      </c>
      <c r="B2467" s="107" t="s">
        <v>256</v>
      </c>
      <c r="C2467" s="110">
        <v>6</v>
      </c>
      <c r="D2467" s="109">
        <v>448.64659764931213</v>
      </c>
      <c r="E2467" s="109">
        <v>29477.08874248459</v>
      </c>
    </row>
    <row r="2468" spans="1:5" x14ac:dyDescent="0.35">
      <c r="A2468" s="107" t="s">
        <v>79</v>
      </c>
      <c r="B2468" s="107" t="s">
        <v>256</v>
      </c>
      <c r="C2468" s="110">
        <v>7</v>
      </c>
      <c r="D2468" s="109">
        <v>688.40466906786344</v>
      </c>
      <c r="E2468" s="109">
        <v>43736.019512846513</v>
      </c>
    </row>
    <row r="2469" spans="1:5" x14ac:dyDescent="0.35">
      <c r="A2469" s="107" t="s">
        <v>79</v>
      </c>
      <c r="B2469" s="107" t="s">
        <v>256</v>
      </c>
      <c r="C2469" s="110">
        <v>8</v>
      </c>
      <c r="D2469" s="109">
        <v>877.88880885711262</v>
      </c>
      <c r="E2469" s="109">
        <v>54086.119453644831</v>
      </c>
    </row>
    <row r="2470" spans="1:5" x14ac:dyDescent="0.35">
      <c r="A2470" s="107" t="s">
        <v>79</v>
      </c>
      <c r="B2470" s="107" t="s">
        <v>256</v>
      </c>
      <c r="C2470" s="110">
        <v>9</v>
      </c>
      <c r="D2470" s="109">
        <v>1196.968535860392</v>
      </c>
      <c r="E2470" s="109">
        <v>64577.332167847198</v>
      </c>
    </row>
    <row r="2471" spans="1:5" x14ac:dyDescent="0.35">
      <c r="A2471" s="107" t="s">
        <v>79</v>
      </c>
      <c r="B2471" s="107" t="s">
        <v>256</v>
      </c>
      <c r="C2471" s="110">
        <v>10</v>
      </c>
      <c r="D2471" s="109">
        <v>1550.4800179796221</v>
      </c>
      <c r="E2471" s="109">
        <v>26843.036938555251</v>
      </c>
    </row>
    <row r="2472" spans="1:5" x14ac:dyDescent="0.35">
      <c r="A2472" s="107" t="s">
        <v>79</v>
      </c>
      <c r="B2472" s="107" t="s">
        <v>256</v>
      </c>
      <c r="C2472" s="110">
        <v>11</v>
      </c>
      <c r="D2472" s="109">
        <v>1686.1260669250371</v>
      </c>
      <c r="E2472" s="109">
        <v>37541.304307455313</v>
      </c>
    </row>
    <row r="2473" spans="1:5" x14ac:dyDescent="0.35">
      <c r="A2473" s="107" t="s">
        <v>79</v>
      </c>
      <c r="B2473" s="107" t="s">
        <v>256</v>
      </c>
      <c r="C2473" s="110">
        <v>12</v>
      </c>
      <c r="D2473" s="109">
        <v>1962.2567430991301</v>
      </c>
      <c r="E2473" s="109">
        <v>51020.835324111278</v>
      </c>
    </row>
    <row r="2474" spans="1:5" x14ac:dyDescent="0.35">
      <c r="A2474" s="107" t="s">
        <v>79</v>
      </c>
      <c r="B2474" s="107" t="s">
        <v>255</v>
      </c>
      <c r="C2474" s="110">
        <v>1</v>
      </c>
      <c r="D2474" s="109">
        <v>1442.3035876931999</v>
      </c>
      <c r="E2474" s="109">
        <v>108332.9186658718</v>
      </c>
    </row>
    <row r="2475" spans="1:5" x14ac:dyDescent="0.35">
      <c r="A2475" s="107" t="s">
        <v>79</v>
      </c>
      <c r="B2475" s="107" t="s">
        <v>255</v>
      </c>
      <c r="C2475" s="110">
        <v>2</v>
      </c>
      <c r="D2475" s="109">
        <v>1566.4288883943721</v>
      </c>
      <c r="E2475" s="109">
        <v>113790.8403330154</v>
      </c>
    </row>
    <row r="2476" spans="1:5" x14ac:dyDescent="0.35">
      <c r="A2476" s="107" t="s">
        <v>79</v>
      </c>
      <c r="B2476" s="107" t="s">
        <v>255</v>
      </c>
      <c r="C2476" s="110">
        <v>3</v>
      </c>
      <c r="D2476" s="109">
        <v>1277.7734531495021</v>
      </c>
      <c r="E2476" s="109">
        <v>99450.925806252737</v>
      </c>
    </row>
    <row r="2477" spans="1:5" x14ac:dyDescent="0.35">
      <c r="A2477" s="107" t="s">
        <v>79</v>
      </c>
      <c r="B2477" s="107" t="s">
        <v>255</v>
      </c>
      <c r="C2477" s="110">
        <v>4</v>
      </c>
      <c r="D2477" s="109">
        <v>1057.331872721403</v>
      </c>
      <c r="E2477" s="109">
        <v>79462.258781646698</v>
      </c>
    </row>
    <row r="2478" spans="1:5" x14ac:dyDescent="0.35">
      <c r="A2478" s="107" t="s">
        <v>79</v>
      </c>
      <c r="B2478" s="107" t="s">
        <v>255</v>
      </c>
      <c r="C2478" s="110">
        <v>5</v>
      </c>
      <c r="D2478" s="109">
        <v>776.26643053305884</v>
      </c>
      <c r="E2478" s="109">
        <v>55841.997028192811</v>
      </c>
    </row>
    <row r="2479" spans="1:5" x14ac:dyDescent="0.35">
      <c r="A2479" s="107" t="s">
        <v>79</v>
      </c>
      <c r="B2479" s="107" t="s">
        <v>255</v>
      </c>
      <c r="C2479" s="110">
        <v>6</v>
      </c>
      <c r="D2479" s="109">
        <v>475.07706124202099</v>
      </c>
      <c r="E2479" s="109">
        <v>31415.258817344471</v>
      </c>
    </row>
    <row r="2480" spans="1:5" x14ac:dyDescent="0.35">
      <c r="A2480" s="107" t="s">
        <v>79</v>
      </c>
      <c r="B2480" s="107" t="s">
        <v>255</v>
      </c>
      <c r="C2480" s="110">
        <v>7</v>
      </c>
      <c r="D2480" s="109">
        <v>745.78031663032289</v>
      </c>
      <c r="E2480" s="109">
        <v>47628.961283709723</v>
      </c>
    </row>
    <row r="2481" spans="1:5" x14ac:dyDescent="0.35">
      <c r="A2481" s="107" t="s">
        <v>79</v>
      </c>
      <c r="B2481" s="107" t="s">
        <v>255</v>
      </c>
      <c r="C2481" s="110">
        <v>8</v>
      </c>
      <c r="D2481" s="109">
        <v>600.38801567756173</v>
      </c>
      <c r="E2481" s="109">
        <v>37101.970511034713</v>
      </c>
    </row>
    <row r="2482" spans="1:5" x14ac:dyDescent="0.35">
      <c r="A2482" s="107" t="s">
        <v>79</v>
      </c>
      <c r="B2482" s="107" t="s">
        <v>255</v>
      </c>
      <c r="C2482" s="110">
        <v>9</v>
      </c>
      <c r="D2482" s="109">
        <v>1341.789630235487</v>
      </c>
      <c r="E2482" s="109">
        <v>70296.477005302833</v>
      </c>
    </row>
    <row r="2483" spans="1:5" x14ac:dyDescent="0.35">
      <c r="A2483" s="107" t="s">
        <v>79</v>
      </c>
      <c r="B2483" s="107" t="s">
        <v>255</v>
      </c>
      <c r="C2483" s="110">
        <v>10</v>
      </c>
      <c r="D2483" s="109">
        <v>918.03271163927093</v>
      </c>
      <c r="E2483" s="109">
        <v>15354.533491865341</v>
      </c>
    </row>
    <row r="2484" spans="1:5" x14ac:dyDescent="0.35">
      <c r="A2484" s="107" t="s">
        <v>79</v>
      </c>
      <c r="B2484" s="107" t="s">
        <v>255</v>
      </c>
      <c r="C2484" s="110">
        <v>11</v>
      </c>
      <c r="D2484" s="109">
        <v>2034.348527819461</v>
      </c>
      <c r="E2484" s="109">
        <v>37131.848056177238</v>
      </c>
    </row>
    <row r="2485" spans="1:5" x14ac:dyDescent="0.35">
      <c r="A2485" s="107" t="s">
        <v>79</v>
      </c>
      <c r="B2485" s="107" t="s">
        <v>255</v>
      </c>
      <c r="C2485" s="110">
        <v>12</v>
      </c>
      <c r="D2485" s="109">
        <v>2121.887083791195</v>
      </c>
      <c r="E2485" s="109">
        <v>47727.858007249459</v>
      </c>
    </row>
    <row r="2486" spans="1:5" x14ac:dyDescent="0.35">
      <c r="A2486" s="107" t="s">
        <v>79</v>
      </c>
      <c r="B2486" s="107" t="s">
        <v>254</v>
      </c>
      <c r="C2486" s="110">
        <v>1</v>
      </c>
      <c r="D2486" s="109">
        <v>738.81924820677193</v>
      </c>
      <c r="E2486" s="109">
        <v>69112.950515772085</v>
      </c>
    </row>
    <row r="2487" spans="1:5" x14ac:dyDescent="0.35">
      <c r="A2487" s="107" t="s">
        <v>79</v>
      </c>
      <c r="B2487" s="107" t="s">
        <v>254</v>
      </c>
      <c r="C2487" s="110">
        <v>2</v>
      </c>
      <c r="D2487" s="109">
        <v>588.76227743348272</v>
      </c>
      <c r="E2487" s="109">
        <v>50885.542068175811</v>
      </c>
    </row>
    <row r="2488" spans="1:5" x14ac:dyDescent="0.35">
      <c r="A2488" s="107" t="s">
        <v>79</v>
      </c>
      <c r="B2488" s="107" t="s">
        <v>254</v>
      </c>
      <c r="C2488" s="110">
        <v>3</v>
      </c>
      <c r="D2488" s="109">
        <v>558.76570330830589</v>
      </c>
      <c r="E2488" s="109">
        <v>49360.003468194998</v>
      </c>
    </row>
    <row r="2489" spans="1:5" x14ac:dyDescent="0.35">
      <c r="A2489" s="107" t="s">
        <v>79</v>
      </c>
      <c r="B2489" s="107" t="s">
        <v>254</v>
      </c>
      <c r="C2489" s="110">
        <v>4</v>
      </c>
      <c r="D2489" s="109">
        <v>368.90190666223702</v>
      </c>
      <c r="E2489" s="109">
        <v>31705.60083094348</v>
      </c>
    </row>
    <row r="2490" spans="1:5" x14ac:dyDescent="0.35">
      <c r="A2490" s="107" t="s">
        <v>79</v>
      </c>
      <c r="B2490" s="107" t="s">
        <v>254</v>
      </c>
      <c r="C2490" s="110">
        <v>5</v>
      </c>
      <c r="D2490" s="109">
        <v>322.88672157614491</v>
      </c>
      <c r="E2490" s="109">
        <v>22791.917925092919</v>
      </c>
    </row>
    <row r="2491" spans="1:5" x14ac:dyDescent="0.35">
      <c r="A2491" s="107" t="s">
        <v>79</v>
      </c>
      <c r="B2491" s="107" t="s">
        <v>254</v>
      </c>
      <c r="C2491" s="110">
        <v>6</v>
      </c>
      <c r="D2491" s="109">
        <v>276.69080678774208</v>
      </c>
      <c r="E2491" s="109">
        <v>18002.963070995491</v>
      </c>
    </row>
    <row r="2492" spans="1:5" x14ac:dyDescent="0.35">
      <c r="A2492" s="107" t="s">
        <v>79</v>
      </c>
      <c r="B2492" s="107" t="s">
        <v>254</v>
      </c>
      <c r="C2492" s="110">
        <v>7</v>
      </c>
      <c r="D2492" s="109">
        <v>343.09440807773109</v>
      </c>
      <c r="E2492" s="109">
        <v>23952.47400912581</v>
      </c>
    </row>
    <row r="2493" spans="1:5" x14ac:dyDescent="0.35">
      <c r="A2493" s="107" t="s">
        <v>79</v>
      </c>
      <c r="B2493" s="107" t="s">
        <v>254</v>
      </c>
      <c r="C2493" s="110">
        <v>8</v>
      </c>
      <c r="D2493" s="109">
        <v>453.34667918035188</v>
      </c>
      <c r="E2493" s="109">
        <v>26414.981244906568</v>
      </c>
    </row>
    <row r="2494" spans="1:5" x14ac:dyDescent="0.35">
      <c r="A2494" s="107" t="s">
        <v>79</v>
      </c>
      <c r="B2494" s="107" t="s">
        <v>254</v>
      </c>
      <c r="C2494" s="110">
        <v>9</v>
      </c>
      <c r="D2494" s="109">
        <v>550.10339011334861</v>
      </c>
      <c r="E2494" s="109">
        <v>31031.083944561011</v>
      </c>
    </row>
    <row r="2495" spans="1:5" x14ac:dyDescent="0.35">
      <c r="A2495" s="107" t="s">
        <v>79</v>
      </c>
      <c r="B2495" s="107" t="s">
        <v>254</v>
      </c>
      <c r="C2495" s="110">
        <v>10</v>
      </c>
      <c r="D2495" s="109">
        <v>642.67233733270723</v>
      </c>
      <c r="E2495" s="109">
        <v>12474.05843901864</v>
      </c>
    </row>
    <row r="2496" spans="1:5" x14ac:dyDescent="0.35">
      <c r="A2496" s="107" t="s">
        <v>79</v>
      </c>
      <c r="B2496" s="107" t="s">
        <v>254</v>
      </c>
      <c r="C2496" s="110">
        <v>11</v>
      </c>
      <c r="D2496" s="109">
        <v>662.64494296593705</v>
      </c>
      <c r="E2496" s="109">
        <v>19066.95608371514</v>
      </c>
    </row>
    <row r="2497" spans="1:5" x14ac:dyDescent="0.35">
      <c r="A2497" s="107" t="s">
        <v>79</v>
      </c>
      <c r="B2497" s="107" t="s">
        <v>254</v>
      </c>
      <c r="C2497" s="110">
        <v>12</v>
      </c>
      <c r="D2497" s="109">
        <v>769.25948686363404</v>
      </c>
      <c r="E2497" s="109">
        <v>25993.623502627641</v>
      </c>
    </row>
    <row r="2498" spans="1:5" x14ac:dyDescent="0.35">
      <c r="A2498" s="107" t="s">
        <v>79</v>
      </c>
      <c r="B2498" s="107" t="s">
        <v>99</v>
      </c>
      <c r="C2498" s="110">
        <v>1</v>
      </c>
      <c r="D2498" s="109">
        <v>9244.5024959563907</v>
      </c>
      <c r="E2498" s="109">
        <v>318624.60395275132</v>
      </c>
    </row>
    <row r="2499" spans="1:5" x14ac:dyDescent="0.35">
      <c r="A2499" s="107" t="s">
        <v>79</v>
      </c>
      <c r="B2499" s="107" t="s">
        <v>99</v>
      </c>
      <c r="C2499" s="110">
        <v>2</v>
      </c>
      <c r="D2499" s="109">
        <v>10141.558165000601</v>
      </c>
      <c r="E2499" s="109">
        <v>391863.70310745982</v>
      </c>
    </row>
    <row r="2500" spans="1:5" x14ac:dyDescent="0.35">
      <c r="A2500" s="107" t="s">
        <v>79</v>
      </c>
      <c r="B2500" s="107" t="s">
        <v>99</v>
      </c>
      <c r="C2500" s="110">
        <v>3</v>
      </c>
      <c r="D2500" s="109">
        <v>12710.450454431029</v>
      </c>
      <c r="E2500" s="109">
        <v>598744.97652489645</v>
      </c>
    </row>
    <row r="2501" spans="1:5" x14ac:dyDescent="0.35">
      <c r="A2501" s="107" t="s">
        <v>79</v>
      </c>
      <c r="B2501" s="107" t="s">
        <v>99</v>
      </c>
      <c r="C2501" s="110">
        <v>4</v>
      </c>
      <c r="D2501" s="109">
        <v>12674.567001157549</v>
      </c>
      <c r="E2501" s="109">
        <v>513530.96202194388</v>
      </c>
    </row>
    <row r="2502" spans="1:5" x14ac:dyDescent="0.35">
      <c r="A2502" s="107" t="s">
        <v>79</v>
      </c>
      <c r="B2502" s="107" t="s">
        <v>99</v>
      </c>
      <c r="C2502" s="110">
        <v>5</v>
      </c>
      <c r="D2502" s="109">
        <v>10819.606306987071</v>
      </c>
      <c r="E2502" s="109">
        <v>720590.97689424583</v>
      </c>
    </row>
    <row r="2503" spans="1:5" x14ac:dyDescent="0.35">
      <c r="A2503" s="107" t="s">
        <v>79</v>
      </c>
      <c r="B2503" s="107" t="s">
        <v>99</v>
      </c>
      <c r="C2503" s="110">
        <v>6</v>
      </c>
      <c r="D2503" s="109">
        <v>10467.56066150434</v>
      </c>
      <c r="E2503" s="109">
        <v>653544.87097478472</v>
      </c>
    </row>
    <row r="2504" spans="1:5" x14ac:dyDescent="0.35">
      <c r="A2504" s="107" t="s">
        <v>79</v>
      </c>
      <c r="B2504" s="107" t="s">
        <v>99</v>
      </c>
      <c r="C2504" s="110">
        <v>7</v>
      </c>
      <c r="D2504" s="109">
        <v>13339.78902301318</v>
      </c>
      <c r="E2504" s="109">
        <v>343726.99544316641</v>
      </c>
    </row>
    <row r="2505" spans="1:5" x14ac:dyDescent="0.35">
      <c r="A2505" s="107" t="s">
        <v>79</v>
      </c>
      <c r="B2505" s="107" t="s">
        <v>99</v>
      </c>
      <c r="C2505" s="110">
        <v>8</v>
      </c>
      <c r="D2505" s="109">
        <v>7237.2899083083284</v>
      </c>
      <c r="E2505" s="109">
        <v>61319.190781739722</v>
      </c>
    </row>
    <row r="2506" spans="1:5" x14ac:dyDescent="0.35">
      <c r="A2506" s="107" t="s">
        <v>79</v>
      </c>
      <c r="B2506" s="107" t="s">
        <v>99</v>
      </c>
      <c r="C2506" s="110">
        <v>9</v>
      </c>
      <c r="D2506" s="109">
        <v>7757.2841897333337</v>
      </c>
      <c r="E2506" s="109">
        <v>65635.728549486492</v>
      </c>
    </row>
    <row r="2507" spans="1:5" x14ac:dyDescent="0.35">
      <c r="A2507" s="107" t="s">
        <v>79</v>
      </c>
      <c r="B2507" s="107" t="s">
        <v>99</v>
      </c>
      <c r="C2507" s="110">
        <v>10</v>
      </c>
      <c r="D2507" s="109">
        <v>7208.620564717351</v>
      </c>
      <c r="E2507" s="109">
        <v>39859.409459907693</v>
      </c>
    </row>
    <row r="2508" spans="1:5" x14ac:dyDescent="0.35">
      <c r="A2508" s="107" t="s">
        <v>79</v>
      </c>
      <c r="B2508" s="107" t="s">
        <v>99</v>
      </c>
      <c r="C2508" s="110">
        <v>11</v>
      </c>
      <c r="D2508" s="109">
        <v>6141.7397161289</v>
      </c>
      <c r="E2508" s="109">
        <v>41930.062707663797</v>
      </c>
    </row>
    <row r="2509" spans="1:5" x14ac:dyDescent="0.35">
      <c r="A2509" s="107" t="s">
        <v>79</v>
      </c>
      <c r="B2509" s="107" t="s">
        <v>99</v>
      </c>
      <c r="C2509" s="110">
        <v>12</v>
      </c>
      <c r="D2509" s="109">
        <v>7628.8325568802175</v>
      </c>
      <c r="E2509" s="109">
        <v>61615.908117225401</v>
      </c>
    </row>
    <row r="2510" spans="1:5" x14ac:dyDescent="0.35">
      <c r="A2510" s="107" t="s">
        <v>79</v>
      </c>
      <c r="B2510" s="107" t="s">
        <v>100</v>
      </c>
      <c r="C2510" s="110">
        <v>1</v>
      </c>
      <c r="D2510" s="109">
        <v>2107.9200237989412</v>
      </c>
      <c r="E2510" s="109">
        <v>218910.36944237869</v>
      </c>
    </row>
    <row r="2511" spans="1:5" x14ac:dyDescent="0.35">
      <c r="A2511" s="107" t="s">
        <v>79</v>
      </c>
      <c r="B2511" s="107" t="s">
        <v>100</v>
      </c>
      <c r="C2511" s="110">
        <v>2</v>
      </c>
      <c r="D2511" s="109">
        <v>1365.840045213698</v>
      </c>
      <c r="E2511" s="109">
        <v>136393.382387925</v>
      </c>
    </row>
    <row r="2512" spans="1:5" x14ac:dyDescent="0.35">
      <c r="A2512" s="107" t="s">
        <v>79</v>
      </c>
      <c r="B2512" s="107" t="s">
        <v>100</v>
      </c>
      <c r="C2512" s="110">
        <v>3</v>
      </c>
      <c r="D2512" s="109">
        <v>1071.5999896526359</v>
      </c>
      <c r="E2512" s="109">
        <v>107101.4838042623</v>
      </c>
    </row>
    <row r="2513" spans="1:5" x14ac:dyDescent="0.35">
      <c r="A2513" s="107" t="s">
        <v>79</v>
      </c>
      <c r="B2513" s="107" t="s">
        <v>100</v>
      </c>
      <c r="C2513" s="110">
        <v>4</v>
      </c>
      <c r="D2513" s="109">
        <v>1165.789974927902</v>
      </c>
      <c r="E2513" s="109">
        <v>83467.67020709427</v>
      </c>
    </row>
    <row r="2514" spans="1:5" x14ac:dyDescent="0.35">
      <c r="A2514" s="107" t="s">
        <v>79</v>
      </c>
      <c r="B2514" s="107" t="s">
        <v>100</v>
      </c>
      <c r="C2514" s="110">
        <v>5</v>
      </c>
      <c r="D2514" s="109">
        <v>4394.1598992347717</v>
      </c>
      <c r="E2514" s="109">
        <v>352650.53849242738</v>
      </c>
    </row>
    <row r="2515" spans="1:5" x14ac:dyDescent="0.35">
      <c r="A2515" s="107" t="s">
        <v>79</v>
      </c>
      <c r="B2515" s="107" t="s">
        <v>100</v>
      </c>
      <c r="C2515" s="110">
        <v>6</v>
      </c>
      <c r="D2515" s="109">
        <v>6324.4799394607553</v>
      </c>
      <c r="E2515" s="109">
        <v>487752.64075329067</v>
      </c>
    </row>
    <row r="2516" spans="1:5" x14ac:dyDescent="0.35">
      <c r="A2516" s="107" t="s">
        <v>79</v>
      </c>
      <c r="B2516" s="107" t="s">
        <v>100</v>
      </c>
      <c r="C2516" s="110">
        <v>7</v>
      </c>
      <c r="D2516" s="109">
        <v>5724.9601087570181</v>
      </c>
      <c r="E2516" s="109">
        <v>503430.94511783659</v>
      </c>
    </row>
    <row r="2517" spans="1:5" x14ac:dyDescent="0.35">
      <c r="A2517" s="107" t="s">
        <v>79</v>
      </c>
      <c r="B2517" s="107" t="s">
        <v>100</v>
      </c>
      <c r="C2517" s="110">
        <v>8</v>
      </c>
      <c r="D2517" s="109">
        <v>4899.5999479293832</v>
      </c>
      <c r="E2517" s="109">
        <v>397026.85681715491</v>
      </c>
    </row>
    <row r="2518" spans="1:5" x14ac:dyDescent="0.35">
      <c r="A2518" s="107" t="s">
        <v>79</v>
      </c>
      <c r="B2518" s="107" t="s">
        <v>100</v>
      </c>
      <c r="C2518" s="110">
        <v>9</v>
      </c>
      <c r="D2518" s="109">
        <v>3771.3600559234651</v>
      </c>
      <c r="E2518" s="109">
        <v>348412.72072556242</v>
      </c>
    </row>
    <row r="2519" spans="1:5" x14ac:dyDescent="0.35">
      <c r="A2519" s="107" t="s">
        <v>79</v>
      </c>
      <c r="B2519" s="107" t="s">
        <v>100</v>
      </c>
      <c r="C2519" s="110">
        <v>10</v>
      </c>
      <c r="D2519" s="109">
        <v>2245.5899710655231</v>
      </c>
      <c r="E2519" s="109">
        <v>169018.41562586729</v>
      </c>
    </row>
    <row r="2520" spans="1:5" x14ac:dyDescent="0.35">
      <c r="A2520" s="107" t="s">
        <v>79</v>
      </c>
      <c r="B2520" s="107" t="s">
        <v>100</v>
      </c>
      <c r="C2520" s="110">
        <v>11</v>
      </c>
      <c r="D2520" s="109">
        <v>2195.152144324602</v>
      </c>
      <c r="E2520" s="109">
        <v>167346.0856163339</v>
      </c>
    </row>
    <row r="2521" spans="1:5" x14ac:dyDescent="0.35">
      <c r="A2521" s="107" t="s">
        <v>79</v>
      </c>
      <c r="B2521" s="107" t="s">
        <v>100</v>
      </c>
      <c r="C2521" s="110">
        <v>12</v>
      </c>
      <c r="D2521" s="109">
        <v>1861.7999773025531</v>
      </c>
      <c r="E2521" s="109">
        <v>168446.10281488259</v>
      </c>
    </row>
    <row r="2522" spans="1:5" x14ac:dyDescent="0.35">
      <c r="A2522" s="107" t="s">
        <v>79</v>
      </c>
      <c r="B2522" s="107" t="s">
        <v>253</v>
      </c>
      <c r="C2522" s="110">
        <v>1</v>
      </c>
      <c r="D2522" s="109">
        <v>810.37339753911408</v>
      </c>
      <c r="E2522" s="109">
        <v>57446.032258570267</v>
      </c>
    </row>
    <row r="2523" spans="1:5" x14ac:dyDescent="0.35">
      <c r="A2523" s="107" t="s">
        <v>79</v>
      </c>
      <c r="B2523" s="107" t="s">
        <v>253</v>
      </c>
      <c r="C2523" s="110">
        <v>2</v>
      </c>
      <c r="D2523" s="109">
        <v>728.79908857217265</v>
      </c>
      <c r="E2523" s="109">
        <v>49427.017049473259</v>
      </c>
    </row>
    <row r="2524" spans="1:5" x14ac:dyDescent="0.35">
      <c r="A2524" s="107" t="s">
        <v>79</v>
      </c>
      <c r="B2524" s="107" t="s">
        <v>253</v>
      </c>
      <c r="C2524" s="110">
        <v>3</v>
      </c>
      <c r="D2524" s="109">
        <v>681.18120452192522</v>
      </c>
      <c r="E2524" s="109">
        <v>48301.805441630313</v>
      </c>
    </row>
    <row r="2525" spans="1:5" x14ac:dyDescent="0.35">
      <c r="A2525" s="107" t="s">
        <v>79</v>
      </c>
      <c r="B2525" s="107" t="s">
        <v>253</v>
      </c>
      <c r="C2525" s="110">
        <v>4</v>
      </c>
      <c r="D2525" s="109">
        <v>521.86371142533221</v>
      </c>
      <c r="E2525" s="109">
        <v>36202.983829610901</v>
      </c>
    </row>
    <row r="2526" spans="1:5" x14ac:dyDescent="0.35">
      <c r="A2526" s="107" t="s">
        <v>79</v>
      </c>
      <c r="B2526" s="107" t="s">
        <v>253</v>
      </c>
      <c r="C2526" s="110">
        <v>5</v>
      </c>
      <c r="D2526" s="109">
        <v>339.7836417562209</v>
      </c>
      <c r="E2526" s="109">
        <v>22476.15842094546</v>
      </c>
    </row>
    <row r="2527" spans="1:5" x14ac:dyDescent="0.35">
      <c r="A2527" s="107" t="s">
        <v>79</v>
      </c>
      <c r="B2527" s="107" t="s">
        <v>253</v>
      </c>
      <c r="C2527" s="110">
        <v>6</v>
      </c>
      <c r="D2527" s="109">
        <v>320.56142795410301</v>
      </c>
      <c r="E2527" s="109">
        <v>19951.791170779019</v>
      </c>
    </row>
    <row r="2528" spans="1:5" x14ac:dyDescent="0.35">
      <c r="A2528" s="107" t="s">
        <v>79</v>
      </c>
      <c r="B2528" s="107" t="s">
        <v>253</v>
      </c>
      <c r="C2528" s="110">
        <v>7</v>
      </c>
      <c r="D2528" s="109">
        <v>381.28686394616739</v>
      </c>
      <c r="E2528" s="109">
        <v>23212.718117808199</v>
      </c>
    </row>
    <row r="2529" spans="1:5" x14ac:dyDescent="0.35">
      <c r="A2529" s="107" t="s">
        <v>79</v>
      </c>
      <c r="B2529" s="107" t="s">
        <v>253</v>
      </c>
      <c r="C2529" s="110">
        <v>8</v>
      </c>
      <c r="D2529" s="109">
        <v>501.96592053216489</v>
      </c>
      <c r="E2529" s="109">
        <v>29498.49111655993</v>
      </c>
    </row>
    <row r="2530" spans="1:5" x14ac:dyDescent="0.35">
      <c r="A2530" s="107" t="s">
        <v>79</v>
      </c>
      <c r="B2530" s="107" t="s">
        <v>253</v>
      </c>
      <c r="C2530" s="110">
        <v>9</v>
      </c>
      <c r="D2530" s="109">
        <v>573.92841634718434</v>
      </c>
      <c r="E2530" s="109">
        <v>29915.918085008681</v>
      </c>
    </row>
    <row r="2531" spans="1:5" x14ac:dyDescent="0.35">
      <c r="A2531" s="107" t="s">
        <v>79</v>
      </c>
      <c r="B2531" s="107" t="s">
        <v>253</v>
      </c>
      <c r="C2531" s="110">
        <v>10</v>
      </c>
      <c r="D2531" s="109">
        <v>660.73496327897055</v>
      </c>
      <c r="E2531" s="109">
        <v>11361.962903723001</v>
      </c>
    </row>
    <row r="2532" spans="1:5" x14ac:dyDescent="0.35">
      <c r="A2532" s="107" t="s">
        <v>79</v>
      </c>
      <c r="B2532" s="107" t="s">
        <v>253</v>
      </c>
      <c r="C2532" s="110">
        <v>11</v>
      </c>
      <c r="D2532" s="109">
        <v>760.89149187003704</v>
      </c>
      <c r="E2532" s="109">
        <v>16522.783393059039</v>
      </c>
    </row>
    <row r="2533" spans="1:5" x14ac:dyDescent="0.35">
      <c r="A2533" s="107" t="s">
        <v>79</v>
      </c>
      <c r="B2533" s="107" t="s">
        <v>253</v>
      </c>
      <c r="C2533" s="110">
        <v>12</v>
      </c>
      <c r="D2533" s="109">
        <v>825.07523817350773</v>
      </c>
      <c r="E2533" s="109">
        <v>21551.492420404069</v>
      </c>
    </row>
    <row r="2534" spans="1:5" x14ac:dyDescent="0.35">
      <c r="A2534" s="107" t="s">
        <v>79</v>
      </c>
      <c r="B2534" s="107" t="s">
        <v>252</v>
      </c>
      <c r="C2534" s="110">
        <v>1</v>
      </c>
      <c r="D2534" s="109">
        <v>445.95250810262371</v>
      </c>
      <c r="E2534" s="109">
        <v>34356.140625739172</v>
      </c>
    </row>
    <row r="2535" spans="1:5" x14ac:dyDescent="0.35">
      <c r="A2535" s="107" t="s">
        <v>79</v>
      </c>
      <c r="B2535" s="107" t="s">
        <v>252</v>
      </c>
      <c r="C2535" s="110">
        <v>2</v>
      </c>
      <c r="D2535" s="109">
        <v>362.26384257135578</v>
      </c>
      <c r="E2535" s="109">
        <v>26883.054759698622</v>
      </c>
    </row>
    <row r="2536" spans="1:5" x14ac:dyDescent="0.35">
      <c r="A2536" s="107" t="s">
        <v>79</v>
      </c>
      <c r="B2536" s="107" t="s">
        <v>252</v>
      </c>
      <c r="C2536" s="110">
        <v>3</v>
      </c>
      <c r="D2536" s="109">
        <v>421.55609810270857</v>
      </c>
      <c r="E2536" s="109">
        <v>32998.548959187487</v>
      </c>
    </row>
    <row r="2537" spans="1:5" x14ac:dyDescent="0.35">
      <c r="A2537" s="107" t="s">
        <v>79</v>
      </c>
      <c r="B2537" s="107" t="s">
        <v>252</v>
      </c>
      <c r="C2537" s="110">
        <v>4</v>
      </c>
      <c r="D2537" s="109">
        <v>313.64884875614018</v>
      </c>
      <c r="E2537" s="109">
        <v>23861.85832675195</v>
      </c>
    </row>
    <row r="2538" spans="1:5" x14ac:dyDescent="0.35">
      <c r="A2538" s="107" t="s">
        <v>79</v>
      </c>
      <c r="B2538" s="107" t="s">
        <v>252</v>
      </c>
      <c r="C2538" s="110">
        <v>5</v>
      </c>
      <c r="D2538" s="109">
        <v>231.70224626753549</v>
      </c>
      <c r="E2538" s="109">
        <v>16336.91387572241</v>
      </c>
    </row>
    <row r="2539" spans="1:5" x14ac:dyDescent="0.35">
      <c r="A2539" s="107" t="s">
        <v>79</v>
      </c>
      <c r="B2539" s="107" t="s">
        <v>252</v>
      </c>
      <c r="C2539" s="110">
        <v>6</v>
      </c>
      <c r="D2539" s="109">
        <v>163.43445579762229</v>
      </c>
      <c r="E2539" s="109">
        <v>10473.484493505979</v>
      </c>
    </row>
    <row r="2540" spans="1:5" x14ac:dyDescent="0.35">
      <c r="A2540" s="107" t="s">
        <v>79</v>
      </c>
      <c r="B2540" s="107" t="s">
        <v>252</v>
      </c>
      <c r="C2540" s="110">
        <v>7</v>
      </c>
      <c r="D2540" s="109">
        <v>264.59190300765869</v>
      </c>
      <c r="E2540" s="109">
        <v>16355.210785300151</v>
      </c>
    </row>
    <row r="2541" spans="1:5" x14ac:dyDescent="0.35">
      <c r="A2541" s="107" t="s">
        <v>79</v>
      </c>
      <c r="B2541" s="107" t="s">
        <v>252</v>
      </c>
      <c r="C2541" s="110">
        <v>8</v>
      </c>
      <c r="D2541" s="109">
        <v>321.70874641506049</v>
      </c>
      <c r="E2541" s="109">
        <v>19338.366867217959</v>
      </c>
    </row>
    <row r="2542" spans="1:5" x14ac:dyDescent="0.35">
      <c r="A2542" s="107" t="s">
        <v>79</v>
      </c>
      <c r="B2542" s="107" t="s">
        <v>252</v>
      </c>
      <c r="C2542" s="110">
        <v>9</v>
      </c>
      <c r="D2542" s="109">
        <v>376.62702636763271</v>
      </c>
      <c r="E2542" s="109">
        <v>20116.950442687699</v>
      </c>
    </row>
    <row r="2543" spans="1:5" x14ac:dyDescent="0.35">
      <c r="A2543" s="107" t="s">
        <v>79</v>
      </c>
      <c r="B2543" s="107" t="s">
        <v>252</v>
      </c>
      <c r="C2543" s="110">
        <v>10</v>
      </c>
      <c r="D2543" s="109">
        <v>486.75336405446501</v>
      </c>
      <c r="E2543" s="109">
        <v>7802.9780628194239</v>
      </c>
    </row>
    <row r="2544" spans="1:5" x14ac:dyDescent="0.35">
      <c r="A2544" s="107" t="s">
        <v>79</v>
      </c>
      <c r="B2544" s="107" t="s">
        <v>252</v>
      </c>
      <c r="C2544" s="110">
        <v>11</v>
      </c>
      <c r="D2544" s="109">
        <v>400.92076954741691</v>
      </c>
      <c r="E2544" s="109">
        <v>8250.7169607334181</v>
      </c>
    </row>
    <row r="2545" spans="1:5" x14ac:dyDescent="0.35">
      <c r="A2545" s="107" t="s">
        <v>79</v>
      </c>
      <c r="B2545" s="107" t="s">
        <v>252</v>
      </c>
      <c r="C2545" s="110">
        <v>12</v>
      </c>
      <c r="D2545" s="109">
        <v>454.82809442218547</v>
      </c>
      <c r="E2545" s="109">
        <v>10947.09383428601</v>
      </c>
    </row>
    <row r="2546" spans="1:5" x14ac:dyDescent="0.35">
      <c r="A2546" s="107" t="s">
        <v>79</v>
      </c>
      <c r="B2546" s="107" t="s">
        <v>251</v>
      </c>
      <c r="C2546" s="110">
        <v>1</v>
      </c>
      <c r="D2546" s="109">
        <v>179.2799951508639</v>
      </c>
      <c r="E2546" s="109">
        <v>12014.1319503699</v>
      </c>
    </row>
    <row r="2547" spans="1:5" x14ac:dyDescent="0.35">
      <c r="A2547" s="107" t="s">
        <v>79</v>
      </c>
      <c r="B2547" s="107" t="s">
        <v>251</v>
      </c>
      <c r="C2547" s="110">
        <v>2</v>
      </c>
      <c r="D2547" s="109">
        <v>1275.3600080013259</v>
      </c>
      <c r="E2547" s="109">
        <v>94193.519745656522</v>
      </c>
    </row>
    <row r="2548" spans="1:5" x14ac:dyDescent="0.35">
      <c r="A2548" s="107" t="s">
        <v>79</v>
      </c>
      <c r="B2548" s="107" t="s">
        <v>251</v>
      </c>
      <c r="C2548" s="110">
        <v>3</v>
      </c>
      <c r="D2548" s="109">
        <v>510.72000467777252</v>
      </c>
      <c r="E2548" s="109">
        <v>40179.404854755558</v>
      </c>
    </row>
    <row r="2549" spans="1:5" x14ac:dyDescent="0.35">
      <c r="A2549" s="107" t="s">
        <v>79</v>
      </c>
      <c r="B2549" s="107" t="s">
        <v>251</v>
      </c>
      <c r="C2549" s="110">
        <v>4</v>
      </c>
      <c r="D2549" s="109">
        <v>208.80000293254841</v>
      </c>
      <c r="E2549" s="109">
        <v>15842.43074100649</v>
      </c>
    </row>
    <row r="2550" spans="1:5" x14ac:dyDescent="0.35">
      <c r="A2550" s="107" t="s">
        <v>79</v>
      </c>
      <c r="B2550" s="107" t="s">
        <v>251</v>
      </c>
      <c r="C2550" s="110">
        <v>5</v>
      </c>
      <c r="D2550" s="109">
        <v>1445.5199922323211</v>
      </c>
      <c r="E2550" s="109">
        <v>104104.90458036269</v>
      </c>
    </row>
    <row r="2551" spans="1:5" x14ac:dyDescent="0.35">
      <c r="A2551" s="107" t="s">
        <v>79</v>
      </c>
      <c r="B2551" s="107" t="s">
        <v>251</v>
      </c>
      <c r="C2551" s="110">
        <v>6</v>
      </c>
      <c r="D2551" s="109">
        <v>2116.0800068378439</v>
      </c>
      <c r="E2551" s="109">
        <v>138059.67168035329</v>
      </c>
    </row>
    <row r="2552" spans="1:5" x14ac:dyDescent="0.35">
      <c r="A2552" s="107" t="s">
        <v>79</v>
      </c>
      <c r="B2552" s="107" t="s">
        <v>251</v>
      </c>
      <c r="C2552" s="110">
        <v>7</v>
      </c>
      <c r="D2552" s="109">
        <v>2232</v>
      </c>
      <c r="E2552" s="109">
        <v>142661.01374691649</v>
      </c>
    </row>
    <row r="2553" spans="1:5" x14ac:dyDescent="0.35">
      <c r="A2553" s="107" t="s">
        <v>79</v>
      </c>
      <c r="B2553" s="107" t="s">
        <v>251</v>
      </c>
      <c r="C2553" s="110">
        <v>8</v>
      </c>
      <c r="D2553" s="109">
        <v>2232</v>
      </c>
      <c r="E2553" s="109">
        <v>140730.33356361021</v>
      </c>
    </row>
    <row r="2554" spans="1:5" x14ac:dyDescent="0.35">
      <c r="A2554" s="107" t="s">
        <v>79</v>
      </c>
      <c r="B2554" s="107" t="s">
        <v>251</v>
      </c>
      <c r="C2554" s="110">
        <v>9</v>
      </c>
      <c r="D2554" s="109">
        <v>2160</v>
      </c>
      <c r="E2554" s="109">
        <v>119620.05548563199</v>
      </c>
    </row>
    <row r="2555" spans="1:5" x14ac:dyDescent="0.35">
      <c r="A2555" s="107" t="s">
        <v>79</v>
      </c>
      <c r="B2555" s="107" t="s">
        <v>251</v>
      </c>
      <c r="C2555" s="110">
        <v>10</v>
      </c>
      <c r="D2555" s="109">
        <v>2180.4564225214031</v>
      </c>
      <c r="E2555" s="109">
        <v>49598.878964146221</v>
      </c>
    </row>
    <row r="2556" spans="1:5" x14ac:dyDescent="0.35">
      <c r="A2556" s="107" t="s">
        <v>79</v>
      </c>
      <c r="B2556" s="107" t="s">
        <v>251</v>
      </c>
      <c r="C2556" s="110">
        <v>11</v>
      </c>
      <c r="D2556" s="109">
        <v>2142</v>
      </c>
      <c r="E2556" s="109">
        <v>46110.831722113136</v>
      </c>
    </row>
    <row r="2557" spans="1:5" x14ac:dyDescent="0.35">
      <c r="A2557" s="107" t="s">
        <v>79</v>
      </c>
      <c r="B2557" s="107" t="s">
        <v>251</v>
      </c>
      <c r="C2557" s="110">
        <v>12</v>
      </c>
      <c r="D2557" s="109">
        <v>2187.2399997711182</v>
      </c>
      <c r="E2557" s="109">
        <v>58008.612012048477</v>
      </c>
    </row>
    <row r="2558" spans="1:5" x14ac:dyDescent="0.35">
      <c r="A2558" s="107" t="s">
        <v>79</v>
      </c>
      <c r="B2558" s="107" t="s">
        <v>250</v>
      </c>
      <c r="C2558" s="110">
        <v>1</v>
      </c>
      <c r="D2558" s="109">
        <v>109.4399986267087</v>
      </c>
      <c r="E2558" s="109">
        <v>7018.5953057608886</v>
      </c>
    </row>
    <row r="2559" spans="1:5" x14ac:dyDescent="0.35">
      <c r="A2559" s="107" t="s">
        <v>79</v>
      </c>
      <c r="B2559" s="107" t="s">
        <v>250</v>
      </c>
      <c r="C2559" s="110">
        <v>2</v>
      </c>
      <c r="D2559" s="109">
        <v>954.48000848293464</v>
      </c>
      <c r="E2559" s="109">
        <v>70510.042015859392</v>
      </c>
    </row>
    <row r="2560" spans="1:5" x14ac:dyDescent="0.35">
      <c r="A2560" s="107" t="s">
        <v>79</v>
      </c>
      <c r="B2560" s="107" t="s">
        <v>250</v>
      </c>
      <c r="C2560" s="110">
        <v>3</v>
      </c>
      <c r="D2560" s="109">
        <v>348.47999620437628</v>
      </c>
      <c r="E2560" s="109">
        <v>27420.249564533438</v>
      </c>
    </row>
    <row r="2561" spans="1:5" x14ac:dyDescent="0.35">
      <c r="A2561" s="107" t="s">
        <v>79</v>
      </c>
      <c r="B2561" s="107" t="s">
        <v>250</v>
      </c>
      <c r="C2561" s="110">
        <v>4</v>
      </c>
      <c r="D2561" s="109">
        <v>83.519999682903261</v>
      </c>
      <c r="E2561" s="109">
        <v>6299.2807759824946</v>
      </c>
    </row>
    <row r="2562" spans="1:5" x14ac:dyDescent="0.35">
      <c r="A2562" s="107" t="s">
        <v>79</v>
      </c>
      <c r="B2562" s="107" t="s">
        <v>250</v>
      </c>
      <c r="C2562" s="110">
        <v>5</v>
      </c>
      <c r="D2562" s="109">
        <v>987.60002219676733</v>
      </c>
      <c r="E2562" s="109">
        <v>71143.614444042018</v>
      </c>
    </row>
    <row r="2563" spans="1:5" x14ac:dyDescent="0.35">
      <c r="A2563" s="107" t="s">
        <v>79</v>
      </c>
      <c r="B2563" s="107" t="s">
        <v>250</v>
      </c>
      <c r="C2563" s="110">
        <v>6</v>
      </c>
      <c r="D2563" s="109">
        <v>1344.959986686705</v>
      </c>
      <c r="E2563" s="109">
        <v>87771.971715570966</v>
      </c>
    </row>
    <row r="2564" spans="1:5" x14ac:dyDescent="0.35">
      <c r="A2564" s="107" t="s">
        <v>79</v>
      </c>
      <c r="B2564" s="107" t="s">
        <v>250</v>
      </c>
      <c r="C2564" s="110">
        <v>7</v>
      </c>
      <c r="D2564" s="109">
        <v>1413.5999703407269</v>
      </c>
      <c r="E2564" s="109">
        <v>90351.973474366809</v>
      </c>
    </row>
    <row r="2565" spans="1:5" x14ac:dyDescent="0.35">
      <c r="A2565" s="107" t="s">
        <v>79</v>
      </c>
      <c r="B2565" s="107" t="s">
        <v>250</v>
      </c>
      <c r="C2565" s="110">
        <v>8</v>
      </c>
      <c r="D2565" s="109">
        <v>1413.599979639052</v>
      </c>
      <c r="E2565" s="109">
        <v>89129.209986000365</v>
      </c>
    </row>
    <row r="2566" spans="1:5" x14ac:dyDescent="0.35">
      <c r="A2566" s="107" t="s">
        <v>79</v>
      </c>
      <c r="B2566" s="107" t="s">
        <v>250</v>
      </c>
      <c r="C2566" s="110">
        <v>9</v>
      </c>
      <c r="D2566" s="109">
        <v>1367.9999858140941</v>
      </c>
      <c r="E2566" s="109">
        <v>75759.367720388778</v>
      </c>
    </row>
    <row r="2567" spans="1:5" x14ac:dyDescent="0.35">
      <c r="A2567" s="107" t="s">
        <v>79</v>
      </c>
      <c r="B2567" s="107" t="s">
        <v>250</v>
      </c>
      <c r="C2567" s="110">
        <v>10</v>
      </c>
      <c r="D2567" s="109">
        <v>1388.5326791036109</v>
      </c>
      <c r="E2567" s="109">
        <v>31412.622903260661</v>
      </c>
    </row>
    <row r="2568" spans="1:5" x14ac:dyDescent="0.35">
      <c r="A2568" s="107" t="s">
        <v>79</v>
      </c>
      <c r="B2568" s="107" t="s">
        <v>250</v>
      </c>
      <c r="C2568" s="110">
        <v>11</v>
      </c>
      <c r="D2568" s="109">
        <v>1356.5999823808661</v>
      </c>
      <c r="E2568" s="109">
        <v>29203.526385725731</v>
      </c>
    </row>
    <row r="2569" spans="1:5" x14ac:dyDescent="0.35">
      <c r="A2569" s="107" t="s">
        <v>79</v>
      </c>
      <c r="B2569" s="107" t="s">
        <v>250</v>
      </c>
      <c r="C2569" s="110">
        <v>12</v>
      </c>
      <c r="D2569" s="109">
        <v>1400.939980745314</v>
      </c>
      <c r="E2569" s="109">
        <v>36939.478856831112</v>
      </c>
    </row>
    <row r="2570" spans="1:5" x14ac:dyDescent="0.35">
      <c r="A2570" s="107" t="s">
        <v>79</v>
      </c>
      <c r="B2570" s="107" t="s">
        <v>249</v>
      </c>
      <c r="C2570" s="110">
        <v>1</v>
      </c>
      <c r="D2570" s="109">
        <v>859.38546535266812</v>
      </c>
      <c r="E2570" s="109">
        <v>63738.701826867968</v>
      </c>
    </row>
    <row r="2571" spans="1:5" x14ac:dyDescent="0.35">
      <c r="A2571" s="107" t="s">
        <v>79</v>
      </c>
      <c r="B2571" s="107" t="s">
        <v>249</v>
      </c>
      <c r="C2571" s="110">
        <v>2</v>
      </c>
      <c r="D2571" s="109">
        <v>701.16657299797214</v>
      </c>
      <c r="E2571" s="109">
        <v>50739.260964668691</v>
      </c>
    </row>
    <row r="2572" spans="1:5" x14ac:dyDescent="0.35">
      <c r="A2572" s="107" t="s">
        <v>79</v>
      </c>
      <c r="B2572" s="107" t="s">
        <v>249</v>
      </c>
      <c r="C2572" s="110">
        <v>3</v>
      </c>
      <c r="D2572" s="109">
        <v>621.37942409141442</v>
      </c>
      <c r="E2572" s="109">
        <v>48255.328300571608</v>
      </c>
    </row>
    <row r="2573" spans="1:5" x14ac:dyDescent="0.35">
      <c r="A2573" s="107" t="s">
        <v>79</v>
      </c>
      <c r="B2573" s="107" t="s">
        <v>249</v>
      </c>
      <c r="C2573" s="110">
        <v>4</v>
      </c>
      <c r="D2573" s="109">
        <v>399.15948067581132</v>
      </c>
      <c r="E2573" s="109">
        <v>30035.47496961839</v>
      </c>
    </row>
    <row r="2574" spans="1:5" x14ac:dyDescent="0.35">
      <c r="A2574" s="107" t="s">
        <v>79</v>
      </c>
      <c r="B2574" s="107" t="s">
        <v>249</v>
      </c>
      <c r="C2574" s="110">
        <v>5</v>
      </c>
      <c r="D2574" s="109">
        <v>215.82923259615501</v>
      </c>
      <c r="E2574" s="109">
        <v>15623.66080210478</v>
      </c>
    </row>
    <row r="2575" spans="1:5" x14ac:dyDescent="0.35">
      <c r="A2575" s="107" t="s">
        <v>79</v>
      </c>
      <c r="B2575" s="107" t="s">
        <v>249</v>
      </c>
      <c r="C2575" s="110">
        <v>6</v>
      </c>
      <c r="D2575" s="109">
        <v>158.4178558853267</v>
      </c>
      <c r="E2575" s="109">
        <v>10511.573083236341</v>
      </c>
    </row>
    <row r="2576" spans="1:5" x14ac:dyDescent="0.35">
      <c r="A2576" s="107" t="s">
        <v>79</v>
      </c>
      <c r="B2576" s="107" t="s">
        <v>249</v>
      </c>
      <c r="C2576" s="110">
        <v>7</v>
      </c>
      <c r="D2576" s="109">
        <v>229.95507343498409</v>
      </c>
      <c r="E2576" s="109">
        <v>14739.09240273366</v>
      </c>
    </row>
    <row r="2577" spans="1:5" x14ac:dyDescent="0.35">
      <c r="A2577" s="107" t="s">
        <v>79</v>
      </c>
      <c r="B2577" s="107" t="s">
        <v>249</v>
      </c>
      <c r="C2577" s="110">
        <v>8</v>
      </c>
      <c r="D2577" s="109">
        <v>337.99052754676211</v>
      </c>
      <c r="E2577" s="109">
        <v>20764.671657060619</v>
      </c>
    </row>
    <row r="2578" spans="1:5" x14ac:dyDescent="0.35">
      <c r="A2578" s="107" t="s">
        <v>79</v>
      </c>
      <c r="B2578" s="107" t="s">
        <v>249</v>
      </c>
      <c r="C2578" s="110">
        <v>9</v>
      </c>
      <c r="D2578" s="109">
        <v>517.14971929021556</v>
      </c>
      <c r="E2578" s="109">
        <v>25660.76172561647</v>
      </c>
    </row>
    <row r="2579" spans="1:5" x14ac:dyDescent="0.35">
      <c r="A2579" s="107" t="s">
        <v>79</v>
      </c>
      <c r="B2579" s="107" t="s">
        <v>249</v>
      </c>
      <c r="C2579" s="110">
        <v>10</v>
      </c>
      <c r="D2579" s="109">
        <v>609.80170124179222</v>
      </c>
      <c r="E2579" s="109">
        <v>9318.4790246139401</v>
      </c>
    </row>
    <row r="2580" spans="1:5" x14ac:dyDescent="0.35">
      <c r="A2580" s="107" t="s">
        <v>79</v>
      </c>
      <c r="B2580" s="107" t="s">
        <v>249</v>
      </c>
      <c r="C2580" s="110">
        <v>11</v>
      </c>
      <c r="D2580" s="109">
        <v>721.062510260522</v>
      </c>
      <c r="E2580" s="109">
        <v>12091.427020977189</v>
      </c>
    </row>
    <row r="2581" spans="1:5" x14ac:dyDescent="0.35">
      <c r="A2581" s="107" t="s">
        <v>79</v>
      </c>
      <c r="B2581" s="107" t="s">
        <v>249</v>
      </c>
      <c r="C2581" s="110">
        <v>12</v>
      </c>
      <c r="D2581" s="109">
        <v>897.32307467598696</v>
      </c>
      <c r="E2581" s="109">
        <v>18167.166795587069</v>
      </c>
    </row>
    <row r="2582" spans="1:5" x14ac:dyDescent="0.35">
      <c r="A2582" s="107" t="s">
        <v>79</v>
      </c>
      <c r="B2582" s="107" t="s">
        <v>248</v>
      </c>
      <c r="C2582" s="110">
        <v>1</v>
      </c>
      <c r="D2582" s="109">
        <v>2546.640046119689</v>
      </c>
      <c r="E2582" s="109">
        <v>253486.97525023471</v>
      </c>
    </row>
    <row r="2583" spans="1:5" x14ac:dyDescent="0.35">
      <c r="A2583" s="107" t="s">
        <v>79</v>
      </c>
      <c r="B2583" s="107" t="s">
        <v>248</v>
      </c>
      <c r="C2583" s="110">
        <v>2</v>
      </c>
      <c r="D2583" s="109">
        <v>5907.1198902130154</v>
      </c>
      <c r="E2583" s="109">
        <v>597154.58512136713</v>
      </c>
    </row>
    <row r="2584" spans="1:5" x14ac:dyDescent="0.35">
      <c r="A2584" s="107" t="s">
        <v>79</v>
      </c>
      <c r="B2584" s="107" t="s">
        <v>248</v>
      </c>
      <c r="C2584" s="110">
        <v>3</v>
      </c>
      <c r="D2584" s="109">
        <v>3612.7200431823721</v>
      </c>
      <c r="E2584" s="109">
        <v>368369.02677902742</v>
      </c>
    </row>
    <row r="2585" spans="1:5" x14ac:dyDescent="0.35">
      <c r="A2585" s="107" t="s">
        <v>79</v>
      </c>
      <c r="B2585" s="107" t="s">
        <v>248</v>
      </c>
      <c r="C2585" s="110">
        <v>4</v>
      </c>
      <c r="D2585" s="109">
        <v>1631.7200231552131</v>
      </c>
      <c r="E2585" s="109">
        <v>118510.3027823169</v>
      </c>
    </row>
    <row r="2586" spans="1:5" x14ac:dyDescent="0.35">
      <c r="A2586" s="107" t="s">
        <v>79</v>
      </c>
      <c r="B2586" s="107" t="s">
        <v>248</v>
      </c>
      <c r="C2586" s="110">
        <v>5</v>
      </c>
      <c r="D2586" s="109">
        <v>12456.48001670837</v>
      </c>
      <c r="E2586" s="109">
        <v>1003401.6524363681</v>
      </c>
    </row>
    <row r="2587" spans="1:5" x14ac:dyDescent="0.35">
      <c r="A2587" s="107" t="s">
        <v>79</v>
      </c>
      <c r="B2587" s="107" t="s">
        <v>248</v>
      </c>
      <c r="C2587" s="110">
        <v>6</v>
      </c>
      <c r="D2587" s="109">
        <v>12240</v>
      </c>
      <c r="E2587" s="109">
        <v>951571.95525409922</v>
      </c>
    </row>
    <row r="2588" spans="1:5" x14ac:dyDescent="0.35">
      <c r="A2588" s="107" t="s">
        <v>79</v>
      </c>
      <c r="B2588" s="107" t="s">
        <v>248</v>
      </c>
      <c r="C2588" s="110">
        <v>7</v>
      </c>
      <c r="D2588" s="109">
        <v>12648</v>
      </c>
      <c r="E2588" s="109">
        <v>1105630.537226385</v>
      </c>
    </row>
    <row r="2589" spans="1:5" x14ac:dyDescent="0.35">
      <c r="A2589" s="107" t="s">
        <v>79</v>
      </c>
      <c r="B2589" s="107" t="s">
        <v>248</v>
      </c>
      <c r="C2589" s="110">
        <v>8</v>
      </c>
      <c r="D2589" s="109">
        <v>12648</v>
      </c>
      <c r="E2589" s="109">
        <v>1026806.698647061</v>
      </c>
    </row>
    <row r="2590" spans="1:5" x14ac:dyDescent="0.35">
      <c r="A2590" s="107" t="s">
        <v>79</v>
      </c>
      <c r="B2590" s="107" t="s">
        <v>248</v>
      </c>
      <c r="C2590" s="110">
        <v>9</v>
      </c>
      <c r="D2590" s="109">
        <v>12240</v>
      </c>
      <c r="E2590" s="109">
        <v>1135877.924737897</v>
      </c>
    </row>
    <row r="2591" spans="1:5" x14ac:dyDescent="0.35">
      <c r="A2591" s="107" t="s">
        <v>79</v>
      </c>
      <c r="B2591" s="107" t="s">
        <v>248</v>
      </c>
      <c r="C2591" s="110">
        <v>10</v>
      </c>
      <c r="D2591" s="109">
        <v>3876.168179993479</v>
      </c>
      <c r="E2591" s="109">
        <v>280294.80972459092</v>
      </c>
    </row>
    <row r="2592" spans="1:5" x14ac:dyDescent="0.35">
      <c r="A2592" s="107" t="s">
        <v>79</v>
      </c>
      <c r="B2592" s="107" t="s">
        <v>248</v>
      </c>
      <c r="C2592" s="110">
        <v>11</v>
      </c>
      <c r="D2592" s="109">
        <v>6924.6277579977423</v>
      </c>
      <c r="E2592" s="109">
        <v>522276.94047024922</v>
      </c>
    </row>
    <row r="2593" spans="1:5" x14ac:dyDescent="0.35">
      <c r="A2593" s="107" t="s">
        <v>79</v>
      </c>
      <c r="B2593" s="107" t="s">
        <v>248</v>
      </c>
      <c r="C2593" s="110">
        <v>12</v>
      </c>
      <c r="D2593" s="109">
        <v>7137.4198694229144</v>
      </c>
      <c r="E2593" s="109">
        <v>636682.28932091501</v>
      </c>
    </row>
    <row r="2594" spans="1:5" x14ac:dyDescent="0.35">
      <c r="A2594" s="107" t="s">
        <v>79</v>
      </c>
      <c r="B2594" s="107" t="s">
        <v>247</v>
      </c>
      <c r="C2594" s="110">
        <v>1</v>
      </c>
      <c r="D2594" s="109">
        <v>2578.1563960580029</v>
      </c>
      <c r="E2594" s="109">
        <v>191216.10548060379</v>
      </c>
    </row>
    <row r="2595" spans="1:5" x14ac:dyDescent="0.35">
      <c r="A2595" s="107" t="s">
        <v>79</v>
      </c>
      <c r="B2595" s="107" t="s">
        <v>247</v>
      </c>
      <c r="C2595" s="110">
        <v>2</v>
      </c>
      <c r="D2595" s="109">
        <v>2103.4997189939158</v>
      </c>
      <c r="E2595" s="109">
        <v>152217.78289400609</v>
      </c>
    </row>
    <row r="2596" spans="1:5" x14ac:dyDescent="0.35">
      <c r="A2596" s="107" t="s">
        <v>79</v>
      </c>
      <c r="B2596" s="107" t="s">
        <v>247</v>
      </c>
      <c r="C2596" s="110">
        <v>3</v>
      </c>
      <c r="D2596" s="109">
        <v>1864.1382722742451</v>
      </c>
      <c r="E2596" s="109">
        <v>144765.9849017149</v>
      </c>
    </row>
    <row r="2597" spans="1:5" x14ac:dyDescent="0.35">
      <c r="A2597" s="107" t="s">
        <v>79</v>
      </c>
      <c r="B2597" s="107" t="s">
        <v>247</v>
      </c>
      <c r="C2597" s="110">
        <v>4</v>
      </c>
      <c r="D2597" s="109">
        <v>1197.478442027435</v>
      </c>
      <c r="E2597" s="109">
        <v>90106.424908855217</v>
      </c>
    </row>
    <row r="2598" spans="1:5" x14ac:dyDescent="0.35">
      <c r="A2598" s="107" t="s">
        <v>79</v>
      </c>
      <c r="B2598" s="107" t="s">
        <v>247</v>
      </c>
      <c r="C2598" s="110">
        <v>5</v>
      </c>
      <c r="D2598" s="109">
        <v>647.48769778846463</v>
      </c>
      <c r="E2598" s="109">
        <v>46870.982406314302</v>
      </c>
    </row>
    <row r="2599" spans="1:5" x14ac:dyDescent="0.35">
      <c r="A2599" s="107" t="s">
        <v>79</v>
      </c>
      <c r="B2599" s="107" t="s">
        <v>247</v>
      </c>
      <c r="C2599" s="110">
        <v>6</v>
      </c>
      <c r="D2599" s="109">
        <v>475.25356765598121</v>
      </c>
      <c r="E2599" s="109">
        <v>31534.71924970908</v>
      </c>
    </row>
    <row r="2600" spans="1:5" x14ac:dyDescent="0.35">
      <c r="A2600" s="107" t="s">
        <v>79</v>
      </c>
      <c r="B2600" s="107" t="s">
        <v>247</v>
      </c>
      <c r="C2600" s="110">
        <v>7</v>
      </c>
      <c r="D2600" s="109">
        <v>689.86522030495064</v>
      </c>
      <c r="E2600" s="109">
        <v>44217.277208200867</v>
      </c>
    </row>
    <row r="2601" spans="1:5" x14ac:dyDescent="0.35">
      <c r="A2601" s="107" t="s">
        <v>79</v>
      </c>
      <c r="B2601" s="107" t="s">
        <v>247</v>
      </c>
      <c r="C2601" s="110">
        <v>8</v>
      </c>
      <c r="D2601" s="109">
        <v>1013.971582640285</v>
      </c>
      <c r="E2601" s="109">
        <v>62294.014971181787</v>
      </c>
    </row>
    <row r="2602" spans="1:5" x14ac:dyDescent="0.35">
      <c r="A2602" s="107" t="s">
        <v>79</v>
      </c>
      <c r="B2602" s="107" t="s">
        <v>247</v>
      </c>
      <c r="C2602" s="110">
        <v>9</v>
      </c>
      <c r="D2602" s="109">
        <v>1551.449157870645</v>
      </c>
      <c r="E2602" s="109">
        <v>76982.285176849298</v>
      </c>
    </row>
    <row r="2603" spans="1:5" x14ac:dyDescent="0.35">
      <c r="A2603" s="107" t="s">
        <v>79</v>
      </c>
      <c r="B2603" s="107" t="s">
        <v>247</v>
      </c>
      <c r="C2603" s="110">
        <v>10</v>
      </c>
      <c r="D2603" s="109">
        <v>2153.92541650356</v>
      </c>
      <c r="E2603" s="109">
        <v>32614.676586148809</v>
      </c>
    </row>
    <row r="2604" spans="1:5" x14ac:dyDescent="0.35">
      <c r="A2604" s="107" t="s">
        <v>79</v>
      </c>
      <c r="B2604" s="107" t="s">
        <v>247</v>
      </c>
      <c r="C2604" s="110">
        <v>11</v>
      </c>
      <c r="D2604" s="109">
        <v>2535.6327130260902</v>
      </c>
      <c r="E2604" s="109">
        <v>42319.99457342019</v>
      </c>
    </row>
    <row r="2605" spans="1:5" x14ac:dyDescent="0.35">
      <c r="A2605" s="107" t="s">
        <v>79</v>
      </c>
      <c r="B2605" s="107" t="s">
        <v>247</v>
      </c>
      <c r="C2605" s="110">
        <v>12</v>
      </c>
      <c r="D2605" s="109">
        <v>3128.9533784046398</v>
      </c>
      <c r="E2605" s="109">
        <v>63585.083784554707</v>
      </c>
    </row>
    <row r="2606" spans="1:5" x14ac:dyDescent="0.35">
      <c r="A2606" s="107" t="s">
        <v>79</v>
      </c>
      <c r="B2606" s="107" t="s">
        <v>246</v>
      </c>
      <c r="C2606" s="110">
        <v>1</v>
      </c>
      <c r="D2606" s="109">
        <v>773.77416606271697</v>
      </c>
      <c r="E2606" s="109">
        <v>53773.429581623161</v>
      </c>
    </row>
    <row r="2607" spans="1:5" x14ac:dyDescent="0.35">
      <c r="A2607" s="107" t="s">
        <v>79</v>
      </c>
      <c r="B2607" s="107" t="s">
        <v>246</v>
      </c>
      <c r="C2607" s="110">
        <v>2</v>
      </c>
      <c r="D2607" s="109">
        <v>626.43716870884384</v>
      </c>
      <c r="E2607" s="109">
        <v>41643.615713176921</v>
      </c>
    </row>
    <row r="2608" spans="1:5" x14ac:dyDescent="0.35">
      <c r="A2608" s="107" t="s">
        <v>79</v>
      </c>
      <c r="B2608" s="107" t="s">
        <v>246</v>
      </c>
      <c r="C2608" s="110">
        <v>3</v>
      </c>
      <c r="D2608" s="109">
        <v>638.88874032670299</v>
      </c>
      <c r="E2608" s="109">
        <v>44222.142974657298</v>
      </c>
    </row>
    <row r="2609" spans="1:5" x14ac:dyDescent="0.35">
      <c r="A2609" s="107" t="s">
        <v>79</v>
      </c>
      <c r="B2609" s="107" t="s">
        <v>246</v>
      </c>
      <c r="C2609" s="110">
        <v>4</v>
      </c>
      <c r="D2609" s="109">
        <v>409.62329793428029</v>
      </c>
      <c r="E2609" s="109">
        <v>27805.24734047371</v>
      </c>
    </row>
    <row r="2610" spans="1:5" x14ac:dyDescent="0.35">
      <c r="A2610" s="107" t="s">
        <v>79</v>
      </c>
      <c r="B2610" s="107" t="s">
        <v>246</v>
      </c>
      <c r="C2610" s="110">
        <v>5</v>
      </c>
      <c r="D2610" s="109">
        <v>305.41323056617011</v>
      </c>
      <c r="E2610" s="109">
        <v>19962.379313455411</v>
      </c>
    </row>
    <row r="2611" spans="1:5" x14ac:dyDescent="0.35">
      <c r="A2611" s="107" t="s">
        <v>79</v>
      </c>
      <c r="B2611" s="107" t="s">
        <v>246</v>
      </c>
      <c r="C2611" s="110">
        <v>6</v>
      </c>
      <c r="D2611" s="109">
        <v>266.07601048213519</v>
      </c>
      <c r="E2611" s="109">
        <v>16653.23323992786</v>
      </c>
    </row>
    <row r="2612" spans="1:5" x14ac:dyDescent="0.35">
      <c r="A2612" s="107" t="s">
        <v>79</v>
      </c>
      <c r="B2612" s="107" t="s">
        <v>246</v>
      </c>
      <c r="C2612" s="110">
        <v>7</v>
      </c>
      <c r="D2612" s="109">
        <v>326.44046322133579</v>
      </c>
      <c r="E2612" s="109">
        <v>20172.811944759909</v>
      </c>
    </row>
    <row r="2613" spans="1:5" x14ac:dyDescent="0.35">
      <c r="A2613" s="107" t="s">
        <v>79</v>
      </c>
      <c r="B2613" s="107" t="s">
        <v>246</v>
      </c>
      <c r="C2613" s="110">
        <v>8</v>
      </c>
      <c r="D2613" s="109">
        <v>439.97423615000088</v>
      </c>
      <c r="E2613" s="109">
        <v>26675.453034713599</v>
      </c>
    </row>
    <row r="2614" spans="1:5" x14ac:dyDescent="0.35">
      <c r="A2614" s="107" t="s">
        <v>79</v>
      </c>
      <c r="B2614" s="107" t="s">
        <v>246</v>
      </c>
      <c r="C2614" s="110">
        <v>9</v>
      </c>
      <c r="D2614" s="109">
        <v>562.4038706361107</v>
      </c>
      <c r="E2614" s="109">
        <v>30328.22943639545</v>
      </c>
    </row>
    <row r="2615" spans="1:5" x14ac:dyDescent="0.35">
      <c r="A2615" s="107" t="s">
        <v>79</v>
      </c>
      <c r="B2615" s="107" t="s">
        <v>246</v>
      </c>
      <c r="C2615" s="110">
        <v>10</v>
      </c>
      <c r="D2615" s="109">
        <v>671.01059877034334</v>
      </c>
      <c r="E2615" s="109">
        <v>11553.888948675551</v>
      </c>
    </row>
    <row r="2616" spans="1:5" x14ac:dyDescent="0.35">
      <c r="A2616" s="107" t="s">
        <v>79</v>
      </c>
      <c r="B2616" s="107" t="s">
        <v>246</v>
      </c>
      <c r="C2616" s="110">
        <v>11</v>
      </c>
      <c r="D2616" s="109">
        <v>591.33609570797148</v>
      </c>
      <c r="E2616" s="109">
        <v>12613.373593893089</v>
      </c>
    </row>
    <row r="2617" spans="1:5" x14ac:dyDescent="0.35">
      <c r="A2617" s="107" t="s">
        <v>79</v>
      </c>
      <c r="B2617" s="107" t="s">
        <v>246</v>
      </c>
      <c r="C2617" s="110">
        <v>12</v>
      </c>
      <c r="D2617" s="109">
        <v>785.02621708282163</v>
      </c>
      <c r="E2617" s="109">
        <v>19767.89097073202</v>
      </c>
    </row>
    <row r="2618" spans="1:5" x14ac:dyDescent="0.35">
      <c r="A2618" s="107" t="s">
        <v>79</v>
      </c>
      <c r="B2618" s="107" t="s">
        <v>245</v>
      </c>
      <c r="C2618" s="110">
        <v>1</v>
      </c>
      <c r="D2618" s="109">
        <v>1707.4324786123309</v>
      </c>
      <c r="E2618" s="109">
        <v>119127.2083821008</v>
      </c>
    </row>
    <row r="2619" spans="1:5" x14ac:dyDescent="0.35">
      <c r="A2619" s="107" t="s">
        <v>79</v>
      </c>
      <c r="B2619" s="107" t="s">
        <v>245</v>
      </c>
      <c r="C2619" s="110">
        <v>2</v>
      </c>
      <c r="D2619" s="109">
        <v>928.22061575831572</v>
      </c>
      <c r="E2619" s="109">
        <v>61866.386629341047</v>
      </c>
    </row>
    <row r="2620" spans="1:5" x14ac:dyDescent="0.35">
      <c r="A2620" s="107" t="s">
        <v>79</v>
      </c>
      <c r="B2620" s="107" t="s">
        <v>245</v>
      </c>
      <c r="C2620" s="110">
        <v>3</v>
      </c>
      <c r="D2620" s="109">
        <v>1144.973948583204</v>
      </c>
      <c r="E2620" s="109">
        <v>79046.367246949419</v>
      </c>
    </row>
    <row r="2621" spans="1:5" x14ac:dyDescent="0.35">
      <c r="A2621" s="107" t="s">
        <v>79</v>
      </c>
      <c r="B2621" s="107" t="s">
        <v>245</v>
      </c>
      <c r="C2621" s="110">
        <v>4</v>
      </c>
      <c r="D2621" s="109">
        <v>835.5252741305643</v>
      </c>
      <c r="E2621" s="109">
        <v>56723.793081929063</v>
      </c>
    </row>
    <row r="2622" spans="1:5" x14ac:dyDescent="0.35">
      <c r="A2622" s="107" t="s">
        <v>79</v>
      </c>
      <c r="B2622" s="107" t="s">
        <v>245</v>
      </c>
      <c r="C2622" s="110">
        <v>5</v>
      </c>
      <c r="D2622" s="109">
        <v>708.14942821690033</v>
      </c>
      <c r="E2622" s="109">
        <v>46274.40452067888</v>
      </c>
    </row>
    <row r="2623" spans="1:5" x14ac:dyDescent="0.35">
      <c r="A2623" s="107" t="s">
        <v>79</v>
      </c>
      <c r="B2623" s="107" t="s">
        <v>245</v>
      </c>
      <c r="C2623" s="110">
        <v>6</v>
      </c>
      <c r="D2623" s="109">
        <v>602.62019012982432</v>
      </c>
      <c r="E2623" s="109">
        <v>37793.600631977373</v>
      </c>
    </row>
    <row r="2624" spans="1:5" x14ac:dyDescent="0.35">
      <c r="A2624" s="107" t="s">
        <v>79</v>
      </c>
      <c r="B2624" s="107" t="s">
        <v>245</v>
      </c>
      <c r="C2624" s="110">
        <v>7</v>
      </c>
      <c r="D2624" s="109">
        <v>809.30217333012604</v>
      </c>
      <c r="E2624" s="109">
        <v>50063.483586752882</v>
      </c>
    </row>
    <row r="2625" spans="1:5" x14ac:dyDescent="0.35">
      <c r="A2625" s="107" t="s">
        <v>79</v>
      </c>
      <c r="B2625" s="107" t="s">
        <v>245</v>
      </c>
      <c r="C2625" s="110">
        <v>8</v>
      </c>
      <c r="D2625" s="109">
        <v>1008.791135767853</v>
      </c>
      <c r="E2625" s="109">
        <v>61501.609304694102</v>
      </c>
    </row>
    <row r="2626" spans="1:5" x14ac:dyDescent="0.35">
      <c r="A2626" s="107" t="s">
        <v>79</v>
      </c>
      <c r="B2626" s="107" t="s">
        <v>245</v>
      </c>
      <c r="C2626" s="110">
        <v>9</v>
      </c>
      <c r="D2626" s="109">
        <v>1692.572340726937</v>
      </c>
      <c r="E2626" s="109">
        <v>92449.473503315996</v>
      </c>
    </row>
    <row r="2627" spans="1:5" x14ac:dyDescent="0.35">
      <c r="A2627" s="107" t="s">
        <v>79</v>
      </c>
      <c r="B2627" s="107" t="s">
        <v>245</v>
      </c>
      <c r="C2627" s="110">
        <v>10</v>
      </c>
      <c r="D2627" s="109">
        <v>1845.7635252966811</v>
      </c>
      <c r="E2627" s="109">
        <v>36040.503177856757</v>
      </c>
    </row>
    <row r="2628" spans="1:5" x14ac:dyDescent="0.35">
      <c r="A2628" s="107" t="s">
        <v>79</v>
      </c>
      <c r="B2628" s="107" t="s">
        <v>245</v>
      </c>
      <c r="C2628" s="110">
        <v>11</v>
      </c>
      <c r="D2628" s="109">
        <v>2088.5129533448271</v>
      </c>
      <c r="E2628" s="109">
        <v>52158.967343936507</v>
      </c>
    </row>
    <row r="2629" spans="1:5" x14ac:dyDescent="0.35">
      <c r="A2629" s="107" t="s">
        <v>79</v>
      </c>
      <c r="B2629" s="107" t="s">
        <v>245</v>
      </c>
      <c r="C2629" s="110">
        <v>12</v>
      </c>
      <c r="D2629" s="109">
        <v>1996.8100533651241</v>
      </c>
      <c r="E2629" s="109">
        <v>59633.755581384663</v>
      </c>
    </row>
    <row r="2630" spans="1:5" x14ac:dyDescent="0.35">
      <c r="A2630" s="107" t="s">
        <v>79</v>
      </c>
      <c r="B2630" s="107" t="s">
        <v>244</v>
      </c>
      <c r="C2630" s="110">
        <v>1</v>
      </c>
      <c r="D2630" s="109">
        <v>773.77416606271697</v>
      </c>
      <c r="E2630" s="109">
        <v>53773.429581623161</v>
      </c>
    </row>
    <row r="2631" spans="1:5" x14ac:dyDescent="0.35">
      <c r="A2631" s="107" t="s">
        <v>79</v>
      </c>
      <c r="B2631" s="107" t="s">
        <v>244</v>
      </c>
      <c r="C2631" s="110">
        <v>2</v>
      </c>
      <c r="D2631" s="109">
        <v>626.43716870884384</v>
      </c>
      <c r="E2631" s="109">
        <v>41643.615713176921</v>
      </c>
    </row>
    <row r="2632" spans="1:5" x14ac:dyDescent="0.35">
      <c r="A2632" s="107" t="s">
        <v>79</v>
      </c>
      <c r="B2632" s="107" t="s">
        <v>244</v>
      </c>
      <c r="C2632" s="110">
        <v>3</v>
      </c>
      <c r="D2632" s="109">
        <v>638.88874032670299</v>
      </c>
      <c r="E2632" s="109">
        <v>44222.142974657298</v>
      </c>
    </row>
    <row r="2633" spans="1:5" x14ac:dyDescent="0.35">
      <c r="A2633" s="107" t="s">
        <v>79</v>
      </c>
      <c r="B2633" s="107" t="s">
        <v>244</v>
      </c>
      <c r="C2633" s="110">
        <v>4</v>
      </c>
      <c r="D2633" s="109">
        <v>409.62329793428029</v>
      </c>
      <c r="E2633" s="109">
        <v>27805.24734047371</v>
      </c>
    </row>
    <row r="2634" spans="1:5" x14ac:dyDescent="0.35">
      <c r="A2634" s="107" t="s">
        <v>79</v>
      </c>
      <c r="B2634" s="107" t="s">
        <v>244</v>
      </c>
      <c r="C2634" s="110">
        <v>5</v>
      </c>
      <c r="D2634" s="109">
        <v>305.41323056617011</v>
      </c>
      <c r="E2634" s="109">
        <v>19962.379313455411</v>
      </c>
    </row>
    <row r="2635" spans="1:5" x14ac:dyDescent="0.35">
      <c r="A2635" s="107" t="s">
        <v>79</v>
      </c>
      <c r="B2635" s="107" t="s">
        <v>244</v>
      </c>
      <c r="C2635" s="110">
        <v>6</v>
      </c>
      <c r="D2635" s="109">
        <v>266.07601048213519</v>
      </c>
      <c r="E2635" s="109">
        <v>16653.23323992786</v>
      </c>
    </row>
    <row r="2636" spans="1:5" x14ac:dyDescent="0.35">
      <c r="A2636" s="107" t="s">
        <v>79</v>
      </c>
      <c r="B2636" s="107" t="s">
        <v>244</v>
      </c>
      <c r="C2636" s="110">
        <v>7</v>
      </c>
      <c r="D2636" s="109">
        <v>326.44046322133579</v>
      </c>
      <c r="E2636" s="109">
        <v>20172.811944759909</v>
      </c>
    </row>
    <row r="2637" spans="1:5" x14ac:dyDescent="0.35">
      <c r="A2637" s="107" t="s">
        <v>79</v>
      </c>
      <c r="B2637" s="107" t="s">
        <v>244</v>
      </c>
      <c r="C2637" s="110">
        <v>8</v>
      </c>
      <c r="D2637" s="109">
        <v>439.97423615000088</v>
      </c>
      <c r="E2637" s="109">
        <v>26675.453034713599</v>
      </c>
    </row>
    <row r="2638" spans="1:5" x14ac:dyDescent="0.35">
      <c r="A2638" s="107" t="s">
        <v>79</v>
      </c>
      <c r="B2638" s="107" t="s">
        <v>244</v>
      </c>
      <c r="C2638" s="110">
        <v>9</v>
      </c>
      <c r="D2638" s="109">
        <v>562.4038706361107</v>
      </c>
      <c r="E2638" s="109">
        <v>30328.22943639545</v>
      </c>
    </row>
    <row r="2639" spans="1:5" x14ac:dyDescent="0.35">
      <c r="A2639" s="107" t="s">
        <v>79</v>
      </c>
      <c r="B2639" s="107" t="s">
        <v>244</v>
      </c>
      <c r="C2639" s="110">
        <v>10</v>
      </c>
      <c r="D2639" s="109">
        <v>671.47199812185499</v>
      </c>
      <c r="E2639" s="109">
        <v>11553.888948675551</v>
      </c>
    </row>
    <row r="2640" spans="1:5" x14ac:dyDescent="0.35">
      <c r="A2640" s="107" t="s">
        <v>79</v>
      </c>
      <c r="B2640" s="107" t="s">
        <v>244</v>
      </c>
      <c r="C2640" s="110">
        <v>11</v>
      </c>
      <c r="D2640" s="109">
        <v>592.23229804681012</v>
      </c>
      <c r="E2640" s="109">
        <v>12613.373593893089</v>
      </c>
    </row>
    <row r="2641" spans="1:5" x14ac:dyDescent="0.35">
      <c r="A2641" s="107" t="s">
        <v>79</v>
      </c>
      <c r="B2641" s="107" t="s">
        <v>244</v>
      </c>
      <c r="C2641" s="110">
        <v>12</v>
      </c>
      <c r="D2641" s="109">
        <v>786.0383964955156</v>
      </c>
      <c r="E2641" s="109">
        <v>19767.89097073202</v>
      </c>
    </row>
    <row r="2642" spans="1:5" x14ac:dyDescent="0.35">
      <c r="A2642" s="107" t="s">
        <v>79</v>
      </c>
      <c r="B2642" s="107" t="s">
        <v>243</v>
      </c>
      <c r="C2642" s="110">
        <v>1</v>
      </c>
      <c r="D2642" s="109">
        <v>2096.0689498303709</v>
      </c>
      <c r="E2642" s="109">
        <v>154885.48522122859</v>
      </c>
    </row>
    <row r="2643" spans="1:5" x14ac:dyDescent="0.35">
      <c r="A2643" s="107" t="s">
        <v>79</v>
      </c>
      <c r="B2643" s="107" t="s">
        <v>243</v>
      </c>
      <c r="C2643" s="110">
        <v>2</v>
      </c>
      <c r="D2643" s="109">
        <v>1968.186005928372</v>
      </c>
      <c r="E2643" s="109">
        <v>139790.7758066743</v>
      </c>
    </row>
    <row r="2644" spans="1:5" x14ac:dyDescent="0.35">
      <c r="A2644" s="107" t="s">
        <v>79</v>
      </c>
      <c r="B2644" s="107" t="s">
        <v>243</v>
      </c>
      <c r="C2644" s="110">
        <v>3</v>
      </c>
      <c r="D2644" s="109">
        <v>1836.519588533733</v>
      </c>
      <c r="E2644" s="109">
        <v>137184.1934456192</v>
      </c>
    </row>
    <row r="2645" spans="1:5" x14ac:dyDescent="0.35">
      <c r="A2645" s="107" t="s">
        <v>79</v>
      </c>
      <c r="B2645" s="107" t="s">
        <v>243</v>
      </c>
      <c r="C2645" s="110">
        <v>4</v>
      </c>
      <c r="D2645" s="109">
        <v>1346.742508332138</v>
      </c>
      <c r="E2645" s="109">
        <v>97931.251330797226</v>
      </c>
    </row>
    <row r="2646" spans="1:5" x14ac:dyDescent="0.35">
      <c r="A2646" s="107" t="s">
        <v>79</v>
      </c>
      <c r="B2646" s="107" t="s">
        <v>243</v>
      </c>
      <c r="C2646" s="110">
        <v>5</v>
      </c>
      <c r="D2646" s="109">
        <v>1019.369332183125</v>
      </c>
      <c r="E2646" s="109">
        <v>70608.313978104838</v>
      </c>
    </row>
    <row r="2647" spans="1:5" x14ac:dyDescent="0.35">
      <c r="A2647" s="107" t="s">
        <v>79</v>
      </c>
      <c r="B2647" s="107" t="s">
        <v>243</v>
      </c>
      <c r="C2647" s="110">
        <v>6</v>
      </c>
      <c r="D2647" s="109">
        <v>686.40997289077723</v>
      </c>
      <c r="E2647" s="109">
        <v>44670.699151042121</v>
      </c>
    </row>
    <row r="2648" spans="1:5" x14ac:dyDescent="0.35">
      <c r="A2648" s="107" t="s">
        <v>79</v>
      </c>
      <c r="B2648" s="107" t="s">
        <v>243</v>
      </c>
      <c r="C2648" s="110">
        <v>7</v>
      </c>
      <c r="D2648" s="109">
        <v>852.85280458664022</v>
      </c>
      <c r="E2648" s="109">
        <v>53961.641864278223</v>
      </c>
    </row>
    <row r="2649" spans="1:5" x14ac:dyDescent="0.35">
      <c r="A2649" s="107" t="s">
        <v>79</v>
      </c>
      <c r="B2649" s="107" t="s">
        <v>243</v>
      </c>
      <c r="C2649" s="110">
        <v>8</v>
      </c>
      <c r="D2649" s="109">
        <v>1212.886810826594</v>
      </c>
      <c r="E2649" s="109">
        <v>74560.920362989666</v>
      </c>
    </row>
    <row r="2650" spans="1:5" x14ac:dyDescent="0.35">
      <c r="A2650" s="107" t="s">
        <v>79</v>
      </c>
      <c r="B2650" s="107" t="s">
        <v>243</v>
      </c>
      <c r="C2650" s="110">
        <v>9</v>
      </c>
      <c r="D2650" s="109">
        <v>1590.322789848886</v>
      </c>
      <c r="E2650" s="109">
        <v>85168.446707724172</v>
      </c>
    </row>
    <row r="2651" spans="1:5" x14ac:dyDescent="0.35">
      <c r="A2651" s="107" t="s">
        <v>79</v>
      </c>
      <c r="B2651" s="107" t="s">
        <v>243</v>
      </c>
      <c r="C2651" s="110">
        <v>10</v>
      </c>
      <c r="D2651" s="109">
        <v>1613.3920673999669</v>
      </c>
      <c r="E2651" s="109">
        <v>32507.714202632611</v>
      </c>
    </row>
    <row r="2652" spans="1:5" x14ac:dyDescent="0.35">
      <c r="A2652" s="107" t="s">
        <v>79</v>
      </c>
      <c r="B2652" s="107" t="s">
        <v>243</v>
      </c>
      <c r="C2652" s="110">
        <v>11</v>
      </c>
      <c r="D2652" s="109">
        <v>2023.2348810988631</v>
      </c>
      <c r="E2652" s="109">
        <v>48216.494846868263</v>
      </c>
    </row>
    <row r="2653" spans="1:5" x14ac:dyDescent="0.35">
      <c r="A2653" s="107" t="s">
        <v>79</v>
      </c>
      <c r="B2653" s="107" t="s">
        <v>243</v>
      </c>
      <c r="C2653" s="110">
        <v>12</v>
      </c>
      <c r="D2653" s="109">
        <v>2170.925996266677</v>
      </c>
      <c r="E2653" s="109">
        <v>60392.716841480818</v>
      </c>
    </row>
    <row r="2654" spans="1:5" x14ac:dyDescent="0.35">
      <c r="A2654" s="107" t="s">
        <v>79</v>
      </c>
      <c r="B2654" s="107" t="s">
        <v>242</v>
      </c>
      <c r="C2654" s="110">
        <v>1</v>
      </c>
      <c r="D2654" s="109">
        <v>431.17563726244367</v>
      </c>
      <c r="E2654" s="109">
        <v>41549.792727803273</v>
      </c>
    </row>
    <row r="2655" spans="1:5" x14ac:dyDescent="0.35">
      <c r="A2655" s="107" t="s">
        <v>79</v>
      </c>
      <c r="B2655" s="107" t="s">
        <v>242</v>
      </c>
      <c r="C2655" s="110">
        <v>2</v>
      </c>
      <c r="D2655" s="109">
        <v>391.3802843210072</v>
      </c>
      <c r="E2655" s="109">
        <v>34868.784673082177</v>
      </c>
    </row>
    <row r="2656" spans="1:5" x14ac:dyDescent="0.35">
      <c r="A2656" s="107" t="s">
        <v>79</v>
      </c>
      <c r="B2656" s="107" t="s">
        <v>242</v>
      </c>
      <c r="C2656" s="110">
        <v>3</v>
      </c>
      <c r="D2656" s="109">
        <v>414.43794256262811</v>
      </c>
      <c r="E2656" s="109">
        <v>37294.497556397822</v>
      </c>
    </row>
    <row r="2657" spans="1:5" x14ac:dyDescent="0.35">
      <c r="A2657" s="107" t="s">
        <v>79</v>
      </c>
      <c r="B2657" s="107" t="s">
        <v>242</v>
      </c>
      <c r="C2657" s="110">
        <v>4</v>
      </c>
      <c r="D2657" s="109">
        <v>349.44194169075678</v>
      </c>
      <c r="E2657" s="109">
        <v>30533.327132102579</v>
      </c>
    </row>
    <row r="2658" spans="1:5" x14ac:dyDescent="0.35">
      <c r="A2658" s="107" t="s">
        <v>79</v>
      </c>
      <c r="B2658" s="107" t="s">
        <v>242</v>
      </c>
      <c r="C2658" s="110">
        <v>5</v>
      </c>
      <c r="D2658" s="109">
        <v>264.16054492158929</v>
      </c>
      <c r="E2658" s="109">
        <v>18603.501090322861</v>
      </c>
    </row>
    <row r="2659" spans="1:5" x14ac:dyDescent="0.35">
      <c r="A2659" s="107" t="s">
        <v>79</v>
      </c>
      <c r="B2659" s="107" t="s">
        <v>242</v>
      </c>
      <c r="C2659" s="110">
        <v>6</v>
      </c>
      <c r="D2659" s="109">
        <v>277.6988017035074</v>
      </c>
      <c r="E2659" s="109">
        <v>18031.355631077731</v>
      </c>
    </row>
    <row r="2660" spans="1:5" x14ac:dyDescent="0.35">
      <c r="A2660" s="107" t="s">
        <v>79</v>
      </c>
      <c r="B2660" s="107" t="s">
        <v>242</v>
      </c>
      <c r="C2660" s="110">
        <v>7</v>
      </c>
      <c r="D2660" s="109">
        <v>293.9054818899827</v>
      </c>
      <c r="E2660" s="109">
        <v>20796.969504000241</v>
      </c>
    </row>
    <row r="2661" spans="1:5" x14ac:dyDescent="0.35">
      <c r="A2661" s="107" t="s">
        <v>79</v>
      </c>
      <c r="B2661" s="107" t="s">
        <v>242</v>
      </c>
      <c r="C2661" s="110">
        <v>8</v>
      </c>
      <c r="D2661" s="109">
        <v>325.92765223423982</v>
      </c>
      <c r="E2661" s="109">
        <v>19533.0391710191</v>
      </c>
    </row>
    <row r="2662" spans="1:5" x14ac:dyDescent="0.35">
      <c r="A2662" s="107" t="s">
        <v>79</v>
      </c>
      <c r="B2662" s="107" t="s">
        <v>242</v>
      </c>
      <c r="C2662" s="110">
        <v>9</v>
      </c>
      <c r="D2662" s="109">
        <v>354.5055410746703</v>
      </c>
      <c r="E2662" s="109">
        <v>20511.825698030101</v>
      </c>
    </row>
    <row r="2663" spans="1:5" x14ac:dyDescent="0.35">
      <c r="A2663" s="107" t="s">
        <v>79</v>
      </c>
      <c r="B2663" s="107" t="s">
        <v>242</v>
      </c>
      <c r="C2663" s="110">
        <v>10</v>
      </c>
      <c r="D2663" s="109">
        <v>372.90421105064041</v>
      </c>
      <c r="E2663" s="109">
        <v>6792.0668292569062</v>
      </c>
    </row>
    <row r="2664" spans="1:5" x14ac:dyDescent="0.35">
      <c r="A2664" s="107" t="s">
        <v>79</v>
      </c>
      <c r="B2664" s="107" t="s">
        <v>242</v>
      </c>
      <c r="C2664" s="110">
        <v>11</v>
      </c>
      <c r="D2664" s="109">
        <v>385.0597927920893</v>
      </c>
      <c r="E2664" s="109">
        <v>11025.788291906551</v>
      </c>
    </row>
    <row r="2665" spans="1:5" x14ac:dyDescent="0.35">
      <c r="A2665" s="107" t="s">
        <v>79</v>
      </c>
      <c r="B2665" s="107" t="s">
        <v>242</v>
      </c>
      <c r="C2665" s="110">
        <v>12</v>
      </c>
      <c r="D2665" s="109">
        <v>429.17655396210358</v>
      </c>
      <c r="E2665" s="109">
        <v>14042.981451988629</v>
      </c>
    </row>
    <row r="2666" spans="1:5" x14ac:dyDescent="0.35">
      <c r="A2666" s="107" t="s">
        <v>79</v>
      </c>
      <c r="B2666" s="107" t="s">
        <v>241</v>
      </c>
      <c r="C2666" s="110">
        <v>1</v>
      </c>
      <c r="D2666" s="109">
        <v>1188.4800028800951</v>
      </c>
      <c r="E2666" s="109">
        <v>91529.546152776602</v>
      </c>
    </row>
    <row r="2667" spans="1:5" x14ac:dyDescent="0.35">
      <c r="A2667" s="107" t="s">
        <v>79</v>
      </c>
      <c r="B2667" s="107" t="s">
        <v>241</v>
      </c>
      <c r="C2667" s="110">
        <v>2</v>
      </c>
      <c r="D2667" s="109">
        <v>1747.1999378204359</v>
      </c>
      <c r="E2667" s="109">
        <v>132165.84861335601</v>
      </c>
    </row>
    <row r="2668" spans="1:5" x14ac:dyDescent="0.35">
      <c r="A2668" s="107" t="s">
        <v>79</v>
      </c>
      <c r="B2668" s="107" t="s">
        <v>241</v>
      </c>
      <c r="C2668" s="110">
        <v>3</v>
      </c>
      <c r="D2668" s="109">
        <v>1934.399932861329</v>
      </c>
      <c r="E2668" s="109">
        <v>154682.03889976029</v>
      </c>
    </row>
    <row r="2669" spans="1:5" x14ac:dyDescent="0.35">
      <c r="A2669" s="107" t="s">
        <v>79</v>
      </c>
      <c r="B2669" s="107" t="s">
        <v>241</v>
      </c>
      <c r="C2669" s="110">
        <v>4</v>
      </c>
      <c r="D2669" s="109">
        <v>1794.7199997901921</v>
      </c>
      <c r="E2669" s="109">
        <v>140139.26785456619</v>
      </c>
    </row>
    <row r="2670" spans="1:5" x14ac:dyDescent="0.35">
      <c r="A2670" s="107" t="s">
        <v>79</v>
      </c>
      <c r="B2670" s="107" t="s">
        <v>241</v>
      </c>
      <c r="C2670" s="110">
        <v>5</v>
      </c>
      <c r="D2670" s="109">
        <v>1588.799959421156</v>
      </c>
      <c r="E2670" s="109">
        <v>116905.59795439871</v>
      </c>
    </row>
    <row r="2671" spans="1:5" x14ac:dyDescent="0.35">
      <c r="A2671" s="107" t="s">
        <v>79</v>
      </c>
      <c r="B2671" s="107" t="s">
        <v>241</v>
      </c>
      <c r="C2671" s="110">
        <v>6</v>
      </c>
      <c r="D2671" s="109">
        <v>1578.240043401719</v>
      </c>
      <c r="E2671" s="109">
        <v>106584.3051692181</v>
      </c>
    </row>
    <row r="2672" spans="1:5" x14ac:dyDescent="0.35">
      <c r="A2672" s="107" t="s">
        <v>79</v>
      </c>
      <c r="B2672" s="107" t="s">
        <v>241</v>
      </c>
      <c r="C2672" s="110">
        <v>7</v>
      </c>
      <c r="D2672" s="109">
        <v>1785.6000528335601</v>
      </c>
      <c r="E2672" s="109">
        <v>118668.7181207551</v>
      </c>
    </row>
    <row r="2673" spans="1:5" x14ac:dyDescent="0.35">
      <c r="A2673" s="107" t="s">
        <v>79</v>
      </c>
      <c r="B2673" s="107" t="s">
        <v>241</v>
      </c>
      <c r="C2673" s="110">
        <v>8</v>
      </c>
      <c r="D2673" s="109">
        <v>1601.2799472808831</v>
      </c>
      <c r="E2673" s="109">
        <v>105195.7567506582</v>
      </c>
    </row>
    <row r="2674" spans="1:5" x14ac:dyDescent="0.35">
      <c r="A2674" s="107" t="s">
        <v>79</v>
      </c>
      <c r="B2674" s="107" t="s">
        <v>241</v>
      </c>
      <c r="C2674" s="110">
        <v>9</v>
      </c>
      <c r="D2674" s="109">
        <v>1787.0399990081789</v>
      </c>
      <c r="E2674" s="109">
        <v>105638.65727435829</v>
      </c>
    </row>
    <row r="2675" spans="1:5" x14ac:dyDescent="0.35">
      <c r="A2675" s="107" t="s">
        <v>79</v>
      </c>
      <c r="B2675" s="107" t="s">
        <v>241</v>
      </c>
      <c r="C2675" s="110">
        <v>10</v>
      </c>
      <c r="D2675" s="109">
        <v>1905.7999348640451</v>
      </c>
      <c r="E2675" s="109">
        <v>80349.125553059508</v>
      </c>
    </row>
    <row r="2676" spans="1:5" x14ac:dyDescent="0.35">
      <c r="A2676" s="107" t="s">
        <v>79</v>
      </c>
      <c r="B2676" s="107" t="s">
        <v>241</v>
      </c>
      <c r="C2676" s="110">
        <v>11</v>
      </c>
      <c r="D2676" s="109">
        <v>1851.199944019319</v>
      </c>
      <c r="E2676" s="109">
        <v>78307.721408747384</v>
      </c>
    </row>
    <row r="2677" spans="1:5" x14ac:dyDescent="0.35">
      <c r="A2677" s="107" t="s">
        <v>79</v>
      </c>
      <c r="B2677" s="107" t="s">
        <v>241</v>
      </c>
      <c r="C2677" s="110">
        <v>12</v>
      </c>
      <c r="D2677" s="109">
        <v>1910.9999427795419</v>
      </c>
      <c r="E2677" s="109">
        <v>83332.657314389275</v>
      </c>
    </row>
    <row r="2678" spans="1:5" x14ac:dyDescent="0.35">
      <c r="A2678" s="107" t="s">
        <v>79</v>
      </c>
      <c r="B2678" s="107" t="s">
        <v>53</v>
      </c>
      <c r="C2678" s="110">
        <v>1</v>
      </c>
      <c r="D2678" s="109">
        <v>16209.652926068249</v>
      </c>
      <c r="E2678" s="109">
        <v>1157604.3161521161</v>
      </c>
    </row>
    <row r="2679" spans="1:5" x14ac:dyDescent="0.35">
      <c r="A2679" s="107" t="s">
        <v>79</v>
      </c>
      <c r="B2679" s="107" t="s">
        <v>53</v>
      </c>
      <c r="C2679" s="110">
        <v>2</v>
      </c>
      <c r="D2679" s="109">
        <v>14726.01624652154</v>
      </c>
      <c r="E2679" s="109">
        <v>1005352.008508967</v>
      </c>
    </row>
    <row r="2680" spans="1:5" x14ac:dyDescent="0.35">
      <c r="A2680" s="107" t="s">
        <v>79</v>
      </c>
      <c r="B2680" s="107" t="s">
        <v>53</v>
      </c>
      <c r="C2680" s="110">
        <v>3</v>
      </c>
      <c r="D2680" s="109">
        <v>15966.964684734359</v>
      </c>
      <c r="E2680" s="109">
        <v>1145802.7334092159</v>
      </c>
    </row>
    <row r="2681" spans="1:5" x14ac:dyDescent="0.35">
      <c r="A2681" s="107" t="s">
        <v>79</v>
      </c>
      <c r="B2681" s="107" t="s">
        <v>53</v>
      </c>
      <c r="C2681" s="110">
        <v>4</v>
      </c>
      <c r="D2681" s="109">
        <v>14513.59942638037</v>
      </c>
      <c r="E2681" s="109">
        <v>1028667.306456632</v>
      </c>
    </row>
    <row r="2682" spans="1:5" x14ac:dyDescent="0.35">
      <c r="A2682" s="107" t="s">
        <v>79</v>
      </c>
      <c r="B2682" s="107" t="s">
        <v>53</v>
      </c>
      <c r="C2682" s="110">
        <v>5</v>
      </c>
      <c r="D2682" s="109">
        <v>14493.200759220539</v>
      </c>
      <c r="E2682" s="109">
        <v>962231.51418684341</v>
      </c>
    </row>
    <row r="2683" spans="1:5" x14ac:dyDescent="0.35">
      <c r="A2683" s="107" t="s">
        <v>79</v>
      </c>
      <c r="B2683" s="107" t="s">
        <v>53</v>
      </c>
      <c r="C2683" s="110">
        <v>6</v>
      </c>
      <c r="D2683" s="109">
        <v>18575.988485686288</v>
      </c>
      <c r="E2683" s="109">
        <v>1144550.933546287</v>
      </c>
    </row>
    <row r="2684" spans="1:5" x14ac:dyDescent="0.35">
      <c r="A2684" s="107" t="s">
        <v>79</v>
      </c>
      <c r="B2684" s="107" t="s">
        <v>53</v>
      </c>
      <c r="C2684" s="110">
        <v>7</v>
      </c>
      <c r="D2684" s="109">
        <v>17159.09086736499</v>
      </c>
      <c r="E2684" s="109">
        <v>1051168.7637188691</v>
      </c>
    </row>
    <row r="2685" spans="1:5" x14ac:dyDescent="0.35">
      <c r="A2685" s="107" t="s">
        <v>79</v>
      </c>
      <c r="B2685" s="107" t="s">
        <v>53</v>
      </c>
      <c r="C2685" s="110">
        <v>8</v>
      </c>
      <c r="D2685" s="109">
        <v>22278.924045313539</v>
      </c>
      <c r="E2685" s="109">
        <v>1346261.62157561</v>
      </c>
    </row>
    <row r="2686" spans="1:5" x14ac:dyDescent="0.35">
      <c r="A2686" s="107" t="s">
        <v>79</v>
      </c>
      <c r="B2686" s="107" t="s">
        <v>53</v>
      </c>
      <c r="C2686" s="110">
        <v>9</v>
      </c>
      <c r="D2686" s="109">
        <v>20697.480897861071</v>
      </c>
      <c r="E2686" s="109">
        <v>1144495.6945111649</v>
      </c>
    </row>
    <row r="2687" spans="1:5" x14ac:dyDescent="0.35">
      <c r="A2687" s="107" t="s">
        <v>79</v>
      </c>
      <c r="B2687" s="107" t="s">
        <v>53</v>
      </c>
      <c r="C2687" s="110">
        <v>10</v>
      </c>
      <c r="D2687" s="109">
        <v>28279.58709817431</v>
      </c>
      <c r="E2687" s="109">
        <v>1006700.789382793</v>
      </c>
    </row>
    <row r="2688" spans="1:5" x14ac:dyDescent="0.35">
      <c r="A2688" s="107" t="s">
        <v>79</v>
      </c>
      <c r="B2688" s="107" t="s">
        <v>53</v>
      </c>
      <c r="C2688" s="110">
        <v>11</v>
      </c>
      <c r="D2688" s="109">
        <v>25320.967718198739</v>
      </c>
      <c r="E2688" s="109">
        <v>922013.80037441396</v>
      </c>
    </row>
    <row r="2689" spans="1:5" x14ac:dyDescent="0.35">
      <c r="A2689" s="107" t="s">
        <v>79</v>
      </c>
      <c r="B2689" s="107" t="s">
        <v>53</v>
      </c>
      <c r="C2689" s="110">
        <v>12</v>
      </c>
      <c r="D2689" s="109">
        <v>22799.403924255039</v>
      </c>
      <c r="E2689" s="109">
        <v>860290.9947983732</v>
      </c>
    </row>
    <row r="2690" spans="1:5" x14ac:dyDescent="0.35">
      <c r="A2690" s="107" t="s">
        <v>79</v>
      </c>
      <c r="B2690" s="107" t="s">
        <v>240</v>
      </c>
      <c r="C2690" s="110">
        <v>1</v>
      </c>
      <c r="D2690" s="109">
        <v>0</v>
      </c>
      <c r="E2690" s="109">
        <v>0</v>
      </c>
    </row>
    <row r="2691" spans="1:5" x14ac:dyDescent="0.35">
      <c r="A2691" s="107" t="s">
        <v>79</v>
      </c>
      <c r="B2691" s="107" t="s">
        <v>240</v>
      </c>
      <c r="C2691" s="110">
        <v>2</v>
      </c>
      <c r="D2691" s="109">
        <v>0</v>
      </c>
      <c r="E2691" s="109">
        <v>0</v>
      </c>
    </row>
    <row r="2692" spans="1:5" x14ac:dyDescent="0.35">
      <c r="A2692" s="107" t="s">
        <v>79</v>
      </c>
      <c r="B2692" s="107" t="s">
        <v>240</v>
      </c>
      <c r="C2692" s="110">
        <v>3</v>
      </c>
      <c r="D2692" s="109">
        <v>0</v>
      </c>
      <c r="E2692" s="109">
        <v>0</v>
      </c>
    </row>
    <row r="2693" spans="1:5" x14ac:dyDescent="0.35">
      <c r="A2693" s="107" t="s">
        <v>79</v>
      </c>
      <c r="B2693" s="107" t="s">
        <v>240</v>
      </c>
      <c r="C2693" s="110">
        <v>4</v>
      </c>
      <c r="D2693" s="109">
        <v>0</v>
      </c>
      <c r="E2693" s="109">
        <v>0</v>
      </c>
    </row>
    <row r="2694" spans="1:5" x14ac:dyDescent="0.35">
      <c r="A2694" s="107" t="s">
        <v>79</v>
      </c>
      <c r="B2694" s="107" t="s">
        <v>240</v>
      </c>
      <c r="C2694" s="110">
        <v>5</v>
      </c>
      <c r="D2694" s="109">
        <v>0</v>
      </c>
      <c r="E2694" s="109">
        <v>0</v>
      </c>
    </row>
    <row r="2695" spans="1:5" x14ac:dyDescent="0.35">
      <c r="A2695" s="107" t="s">
        <v>79</v>
      </c>
      <c r="B2695" s="107" t="s">
        <v>240</v>
      </c>
      <c r="C2695" s="110">
        <v>6</v>
      </c>
      <c r="D2695" s="109">
        <v>0</v>
      </c>
      <c r="E2695" s="109">
        <v>0</v>
      </c>
    </row>
    <row r="2696" spans="1:5" x14ac:dyDescent="0.35">
      <c r="A2696" s="107" t="s">
        <v>79</v>
      </c>
      <c r="B2696" s="107" t="s">
        <v>240</v>
      </c>
      <c r="C2696" s="110">
        <v>7</v>
      </c>
      <c r="D2696" s="109">
        <v>0</v>
      </c>
      <c r="E2696" s="109">
        <v>0</v>
      </c>
    </row>
    <row r="2697" spans="1:5" x14ac:dyDescent="0.35">
      <c r="A2697" s="107" t="s">
        <v>79</v>
      </c>
      <c r="B2697" s="107" t="s">
        <v>240</v>
      </c>
      <c r="C2697" s="110">
        <v>8</v>
      </c>
      <c r="D2697" s="109">
        <v>0</v>
      </c>
      <c r="E2697" s="109">
        <v>0</v>
      </c>
    </row>
    <row r="2698" spans="1:5" x14ac:dyDescent="0.35">
      <c r="A2698" s="107" t="s">
        <v>79</v>
      </c>
      <c r="B2698" s="107" t="s">
        <v>240</v>
      </c>
      <c r="C2698" s="110">
        <v>9</v>
      </c>
      <c r="D2698" s="109">
        <v>0</v>
      </c>
      <c r="E2698" s="109">
        <v>0</v>
      </c>
    </row>
    <row r="2699" spans="1:5" x14ac:dyDescent="0.35">
      <c r="A2699" s="107" t="s">
        <v>79</v>
      </c>
      <c r="B2699" s="107" t="s">
        <v>240</v>
      </c>
      <c r="C2699" s="110">
        <v>10</v>
      </c>
      <c r="D2699" s="109">
        <v>0</v>
      </c>
      <c r="E2699" s="109">
        <v>0</v>
      </c>
    </row>
    <row r="2700" spans="1:5" x14ac:dyDescent="0.35">
      <c r="A2700" s="107" t="s">
        <v>79</v>
      </c>
      <c r="B2700" s="107" t="s">
        <v>240</v>
      </c>
      <c r="C2700" s="110">
        <v>11</v>
      </c>
      <c r="D2700" s="109">
        <v>0</v>
      </c>
      <c r="E2700" s="109">
        <v>0</v>
      </c>
    </row>
    <row r="2701" spans="1:5" x14ac:dyDescent="0.35">
      <c r="A2701" s="107" t="s">
        <v>79</v>
      </c>
      <c r="B2701" s="107" t="s">
        <v>240</v>
      </c>
      <c r="C2701" s="110">
        <v>12</v>
      </c>
      <c r="D2701" s="109">
        <v>0</v>
      </c>
      <c r="E2701" s="109">
        <v>0</v>
      </c>
    </row>
    <row r="2702" spans="1:5" x14ac:dyDescent="0.35">
      <c r="A2702" s="107" t="s">
        <v>79</v>
      </c>
      <c r="B2702" s="107" t="s">
        <v>239</v>
      </c>
      <c r="C2702" s="110">
        <v>1</v>
      </c>
      <c r="D2702" s="109">
        <v>554.71025694123068</v>
      </c>
      <c r="E2702" s="109">
        <v>42238.21545580103</v>
      </c>
    </row>
    <row r="2703" spans="1:5" x14ac:dyDescent="0.35">
      <c r="A2703" s="107" t="s">
        <v>79</v>
      </c>
      <c r="B2703" s="107" t="s">
        <v>239</v>
      </c>
      <c r="C2703" s="110">
        <v>2</v>
      </c>
      <c r="D2703" s="109">
        <v>672.37164492026398</v>
      </c>
      <c r="E2703" s="109">
        <v>49432.999785567721</v>
      </c>
    </row>
    <row r="2704" spans="1:5" x14ac:dyDescent="0.35">
      <c r="A2704" s="107" t="s">
        <v>79</v>
      </c>
      <c r="B2704" s="107" t="s">
        <v>239</v>
      </c>
      <c r="C2704" s="110">
        <v>3</v>
      </c>
      <c r="D2704" s="109">
        <v>418.81505495026238</v>
      </c>
      <c r="E2704" s="109">
        <v>32929.177896390742</v>
      </c>
    </row>
    <row r="2705" spans="1:5" x14ac:dyDescent="0.35">
      <c r="A2705" s="107" t="s">
        <v>79</v>
      </c>
      <c r="B2705" s="107" t="s">
        <v>239</v>
      </c>
      <c r="C2705" s="110">
        <v>4</v>
      </c>
      <c r="D2705" s="109">
        <v>283.08063144174753</v>
      </c>
      <c r="E2705" s="109">
        <v>21561.863298511209</v>
      </c>
    </row>
    <row r="2706" spans="1:5" x14ac:dyDescent="0.35">
      <c r="A2706" s="107" t="s">
        <v>79</v>
      </c>
      <c r="B2706" s="107" t="s">
        <v>239</v>
      </c>
      <c r="C2706" s="110">
        <v>5</v>
      </c>
      <c r="D2706" s="109">
        <v>182.85870548715101</v>
      </c>
      <c r="E2706" s="109">
        <v>13309.215747351929</v>
      </c>
    </row>
    <row r="2707" spans="1:5" x14ac:dyDescent="0.35">
      <c r="A2707" s="107" t="s">
        <v>79</v>
      </c>
      <c r="B2707" s="107" t="s">
        <v>239</v>
      </c>
      <c r="C2707" s="110">
        <v>6</v>
      </c>
      <c r="D2707" s="109">
        <v>150.9907387123065</v>
      </c>
      <c r="E2707" s="109">
        <v>10166.533495660229</v>
      </c>
    </row>
    <row r="2708" spans="1:5" x14ac:dyDescent="0.35">
      <c r="A2708" s="107" t="s">
        <v>79</v>
      </c>
      <c r="B2708" s="107" t="s">
        <v>239</v>
      </c>
      <c r="C2708" s="110">
        <v>7</v>
      </c>
      <c r="D2708" s="109">
        <v>217.77092635986159</v>
      </c>
      <c r="E2708" s="109">
        <v>14143.421779473199</v>
      </c>
    </row>
    <row r="2709" spans="1:5" x14ac:dyDescent="0.35">
      <c r="A2709" s="107" t="s">
        <v>79</v>
      </c>
      <c r="B2709" s="107" t="s">
        <v>239</v>
      </c>
      <c r="C2709" s="110">
        <v>8</v>
      </c>
      <c r="D2709" s="109">
        <v>300.38706088876631</v>
      </c>
      <c r="E2709" s="109">
        <v>18842.59832165196</v>
      </c>
    </row>
    <row r="2710" spans="1:5" x14ac:dyDescent="0.35">
      <c r="A2710" s="107" t="s">
        <v>79</v>
      </c>
      <c r="B2710" s="107" t="s">
        <v>239</v>
      </c>
      <c r="C2710" s="110">
        <v>9</v>
      </c>
      <c r="D2710" s="109">
        <v>371.08113225149208</v>
      </c>
      <c r="E2710" s="109">
        <v>19834.455038213491</v>
      </c>
    </row>
    <row r="2711" spans="1:5" x14ac:dyDescent="0.35">
      <c r="A2711" s="107" t="s">
        <v>79</v>
      </c>
      <c r="B2711" s="107" t="s">
        <v>239</v>
      </c>
      <c r="C2711" s="110">
        <v>10</v>
      </c>
      <c r="D2711" s="109">
        <v>436.05229607531362</v>
      </c>
      <c r="E2711" s="109">
        <v>7437.910926003764</v>
      </c>
    </row>
    <row r="2712" spans="1:5" x14ac:dyDescent="0.35">
      <c r="A2712" s="107" t="s">
        <v>79</v>
      </c>
      <c r="B2712" s="107" t="s">
        <v>239</v>
      </c>
      <c r="C2712" s="110">
        <v>11</v>
      </c>
      <c r="D2712" s="109">
        <v>517.22112000614038</v>
      </c>
      <c r="E2712" s="109">
        <v>10117.257783808</v>
      </c>
    </row>
    <row r="2713" spans="1:5" x14ac:dyDescent="0.35">
      <c r="A2713" s="107" t="s">
        <v>79</v>
      </c>
      <c r="B2713" s="107" t="s">
        <v>239</v>
      </c>
      <c r="C2713" s="110">
        <v>12</v>
      </c>
      <c r="D2713" s="109">
        <v>611.33199820605648</v>
      </c>
      <c r="E2713" s="109">
        <v>14747.53961403328</v>
      </c>
    </row>
    <row r="2714" spans="1:5" x14ac:dyDescent="0.35">
      <c r="A2714" s="107" t="s">
        <v>79</v>
      </c>
      <c r="B2714" s="107" t="s">
        <v>101</v>
      </c>
      <c r="C2714" s="110">
        <v>1</v>
      </c>
      <c r="D2714" s="109">
        <v>6134.2096731629736</v>
      </c>
      <c r="E2714" s="109">
        <v>135213.00008679379</v>
      </c>
    </row>
    <row r="2715" spans="1:5" x14ac:dyDescent="0.35">
      <c r="A2715" s="107" t="s">
        <v>79</v>
      </c>
      <c r="B2715" s="107" t="s">
        <v>101</v>
      </c>
      <c r="C2715" s="110">
        <v>2</v>
      </c>
      <c r="D2715" s="109">
        <v>5291.1368275862224</v>
      </c>
      <c r="E2715" s="109">
        <v>165577.66393624741</v>
      </c>
    </row>
    <row r="2716" spans="1:5" x14ac:dyDescent="0.35">
      <c r="A2716" s="107" t="s">
        <v>79</v>
      </c>
      <c r="B2716" s="107" t="s">
        <v>101</v>
      </c>
      <c r="C2716" s="110">
        <v>3</v>
      </c>
      <c r="D2716" s="109">
        <v>7798.5780032494422</v>
      </c>
      <c r="E2716" s="109">
        <v>304149.00133886148</v>
      </c>
    </row>
    <row r="2717" spans="1:5" x14ac:dyDescent="0.35">
      <c r="A2717" s="107" t="s">
        <v>79</v>
      </c>
      <c r="B2717" s="107" t="s">
        <v>101</v>
      </c>
      <c r="C2717" s="110">
        <v>4</v>
      </c>
      <c r="D2717" s="109">
        <v>6826.3452258829248</v>
      </c>
      <c r="E2717" s="109">
        <v>251672.53140640541</v>
      </c>
    </row>
    <row r="2718" spans="1:5" x14ac:dyDescent="0.35">
      <c r="A2718" s="107" t="s">
        <v>79</v>
      </c>
      <c r="B2718" s="107" t="s">
        <v>101</v>
      </c>
      <c r="C2718" s="110">
        <v>5</v>
      </c>
      <c r="D2718" s="109">
        <v>5767.9156811957901</v>
      </c>
      <c r="E2718" s="109">
        <v>281711.68357880361</v>
      </c>
    </row>
    <row r="2719" spans="1:5" x14ac:dyDescent="0.35">
      <c r="A2719" s="107" t="s">
        <v>79</v>
      </c>
      <c r="B2719" s="107" t="s">
        <v>101</v>
      </c>
      <c r="C2719" s="110">
        <v>6</v>
      </c>
      <c r="D2719" s="109">
        <v>5154.2025474448083</v>
      </c>
      <c r="E2719" s="109">
        <v>270279.49257939041</v>
      </c>
    </row>
    <row r="2720" spans="1:5" x14ac:dyDescent="0.35">
      <c r="A2720" s="107" t="s">
        <v>79</v>
      </c>
      <c r="B2720" s="107" t="s">
        <v>101</v>
      </c>
      <c r="C2720" s="110">
        <v>7</v>
      </c>
      <c r="D2720" s="109">
        <v>2729.4541431520852</v>
      </c>
      <c r="E2720" s="109">
        <v>114602.80579555911</v>
      </c>
    </row>
    <row r="2721" spans="1:5" x14ac:dyDescent="0.35">
      <c r="A2721" s="107" t="s">
        <v>79</v>
      </c>
      <c r="B2721" s="107" t="s">
        <v>101</v>
      </c>
      <c r="C2721" s="110">
        <v>8</v>
      </c>
      <c r="D2721" s="109">
        <v>631.47312558042768</v>
      </c>
      <c r="E2721" s="109">
        <v>33194.322564344853</v>
      </c>
    </row>
    <row r="2722" spans="1:5" x14ac:dyDescent="0.35">
      <c r="A2722" s="107" t="s">
        <v>79</v>
      </c>
      <c r="B2722" s="107" t="s">
        <v>101</v>
      </c>
      <c r="C2722" s="110">
        <v>9</v>
      </c>
      <c r="D2722" s="109">
        <v>795.41152428796113</v>
      </c>
      <c r="E2722" s="109">
        <v>22319.320018621969</v>
      </c>
    </row>
    <row r="2723" spans="1:5" x14ac:dyDescent="0.35">
      <c r="A2723" s="107" t="s">
        <v>79</v>
      </c>
      <c r="B2723" s="107" t="s">
        <v>101</v>
      </c>
      <c r="C2723" s="110">
        <v>10</v>
      </c>
      <c r="D2723" s="109">
        <v>1445.590255697628</v>
      </c>
      <c r="E2723" s="109">
        <v>15478.257058295691</v>
      </c>
    </row>
    <row r="2724" spans="1:5" x14ac:dyDescent="0.35">
      <c r="A2724" s="107" t="s">
        <v>79</v>
      </c>
      <c r="B2724" s="107" t="s">
        <v>101</v>
      </c>
      <c r="C2724" s="110">
        <v>11</v>
      </c>
      <c r="D2724" s="109">
        <v>1270.1383626409761</v>
      </c>
      <c r="E2724" s="109">
        <v>16685.911262101479</v>
      </c>
    </row>
    <row r="2725" spans="1:5" x14ac:dyDescent="0.35">
      <c r="A2725" s="107" t="s">
        <v>79</v>
      </c>
      <c r="B2725" s="107" t="s">
        <v>101</v>
      </c>
      <c r="C2725" s="110">
        <v>12</v>
      </c>
      <c r="D2725" s="109">
        <v>1176.4650659262261</v>
      </c>
      <c r="E2725" s="109">
        <v>15928.72848434636</v>
      </c>
    </row>
    <row r="2726" spans="1:5" x14ac:dyDescent="0.35">
      <c r="A2726" s="107" t="s">
        <v>79</v>
      </c>
      <c r="B2726" s="107" t="s">
        <v>238</v>
      </c>
      <c r="C2726" s="110">
        <v>1</v>
      </c>
      <c r="D2726" s="109">
        <v>67.199999503791332</v>
      </c>
      <c r="E2726" s="109">
        <v>4505.3437057130786</v>
      </c>
    </row>
    <row r="2727" spans="1:5" x14ac:dyDescent="0.35">
      <c r="A2727" s="107" t="s">
        <v>79</v>
      </c>
      <c r="B2727" s="107" t="s">
        <v>238</v>
      </c>
      <c r="C2727" s="110">
        <v>2</v>
      </c>
      <c r="D2727" s="109">
        <v>346.07998552918463</v>
      </c>
      <c r="E2727" s="109">
        <v>24770.97670814599</v>
      </c>
    </row>
    <row r="2728" spans="1:5" x14ac:dyDescent="0.35">
      <c r="A2728" s="107" t="s">
        <v>79</v>
      </c>
      <c r="B2728" s="107" t="s">
        <v>238</v>
      </c>
      <c r="C2728" s="110">
        <v>3</v>
      </c>
      <c r="D2728" s="109">
        <v>177.59999826550481</v>
      </c>
      <c r="E2728" s="109">
        <v>13439.56022003553</v>
      </c>
    </row>
    <row r="2729" spans="1:5" x14ac:dyDescent="0.35">
      <c r="A2729" s="107" t="s">
        <v>79</v>
      </c>
      <c r="B2729" s="107" t="s">
        <v>238</v>
      </c>
      <c r="C2729" s="110">
        <v>4</v>
      </c>
      <c r="D2729" s="109">
        <v>206.16000625491151</v>
      </c>
      <c r="E2729" s="109">
        <v>15391.69764129961</v>
      </c>
    </row>
    <row r="2730" spans="1:5" x14ac:dyDescent="0.35">
      <c r="A2730" s="107" t="s">
        <v>79</v>
      </c>
      <c r="B2730" s="107" t="s">
        <v>238</v>
      </c>
      <c r="C2730" s="110">
        <v>5</v>
      </c>
      <c r="D2730" s="109">
        <v>707.75999480485905</v>
      </c>
      <c r="E2730" s="109">
        <v>49321.889351673453</v>
      </c>
    </row>
    <row r="2731" spans="1:5" x14ac:dyDescent="0.35">
      <c r="A2731" s="107" t="s">
        <v>79</v>
      </c>
      <c r="B2731" s="107" t="s">
        <v>238</v>
      </c>
      <c r="C2731" s="110">
        <v>6</v>
      </c>
      <c r="D2731" s="109">
        <v>1533.600034475329</v>
      </c>
      <c r="E2731" s="109">
        <v>96681.094395471489</v>
      </c>
    </row>
    <row r="2732" spans="1:5" x14ac:dyDescent="0.35">
      <c r="A2732" s="107" t="s">
        <v>79</v>
      </c>
      <c r="B2732" s="107" t="s">
        <v>238</v>
      </c>
      <c r="C2732" s="110">
        <v>7</v>
      </c>
      <c r="D2732" s="109">
        <v>1635.8400588035611</v>
      </c>
      <c r="E2732" s="109">
        <v>101209.7944466394</v>
      </c>
    </row>
    <row r="2733" spans="1:5" x14ac:dyDescent="0.35">
      <c r="A2733" s="107" t="s">
        <v>79</v>
      </c>
      <c r="B2733" s="107" t="s">
        <v>238</v>
      </c>
      <c r="C2733" s="110">
        <v>8</v>
      </c>
      <c r="D2733" s="109">
        <v>1570.3200702667241</v>
      </c>
      <c r="E2733" s="109">
        <v>96092.761348136322</v>
      </c>
    </row>
    <row r="2734" spans="1:5" x14ac:dyDescent="0.35">
      <c r="A2734" s="107" t="s">
        <v>79</v>
      </c>
      <c r="B2734" s="107" t="s">
        <v>238</v>
      </c>
      <c r="C2734" s="110">
        <v>9</v>
      </c>
      <c r="D2734" s="109">
        <v>1115.5199890136689</v>
      </c>
      <c r="E2734" s="109">
        <v>60221.147659053328</v>
      </c>
    </row>
    <row r="2735" spans="1:5" x14ac:dyDescent="0.35">
      <c r="A2735" s="107" t="s">
        <v>79</v>
      </c>
      <c r="B2735" s="107" t="s">
        <v>238</v>
      </c>
      <c r="C2735" s="110">
        <v>10</v>
      </c>
      <c r="D2735" s="109">
        <v>803.69999122619936</v>
      </c>
      <c r="E2735" s="109">
        <v>22306.452283489911</v>
      </c>
    </row>
    <row r="2736" spans="1:5" x14ac:dyDescent="0.35">
      <c r="A2736" s="107" t="s">
        <v>79</v>
      </c>
      <c r="B2736" s="107" t="s">
        <v>238</v>
      </c>
      <c r="C2736" s="110">
        <v>11</v>
      </c>
      <c r="D2736" s="109">
        <v>537.82459195399167</v>
      </c>
      <c r="E2736" s="109">
        <v>14401.854970333679</v>
      </c>
    </row>
    <row r="2737" spans="1:5" x14ac:dyDescent="0.35">
      <c r="A2737" s="107" t="s">
        <v>79</v>
      </c>
      <c r="B2737" s="107" t="s">
        <v>238</v>
      </c>
      <c r="C2737" s="110">
        <v>12</v>
      </c>
      <c r="D2737" s="109">
        <v>689.12502502389862</v>
      </c>
      <c r="E2737" s="109">
        <v>20622.71559141422</v>
      </c>
    </row>
    <row r="2738" spans="1:5" x14ac:dyDescent="0.35">
      <c r="A2738" s="107" t="s">
        <v>79</v>
      </c>
      <c r="B2738" s="107" t="s">
        <v>237</v>
      </c>
      <c r="C2738" s="110">
        <v>1</v>
      </c>
      <c r="D2738" s="109">
        <v>387.87299340340701</v>
      </c>
      <c r="E2738" s="109">
        <v>9646.5856217891942</v>
      </c>
    </row>
    <row r="2739" spans="1:5" x14ac:dyDescent="0.35">
      <c r="A2739" s="107" t="s">
        <v>79</v>
      </c>
      <c r="B2739" s="107" t="s">
        <v>237</v>
      </c>
      <c r="C2739" s="110">
        <v>2</v>
      </c>
      <c r="D2739" s="109">
        <v>403.18882856815492</v>
      </c>
      <c r="E2739" s="109">
        <v>6692.336515219582</v>
      </c>
    </row>
    <row r="2740" spans="1:5" x14ac:dyDescent="0.35">
      <c r="A2740" s="107" t="s">
        <v>79</v>
      </c>
      <c r="B2740" s="107" t="s">
        <v>237</v>
      </c>
      <c r="C2740" s="110">
        <v>3</v>
      </c>
      <c r="D2740" s="109">
        <v>628.52333622528533</v>
      </c>
      <c r="E2740" s="109">
        <v>7388.0035091960826</v>
      </c>
    </row>
    <row r="2741" spans="1:5" x14ac:dyDescent="0.35">
      <c r="A2741" s="107" t="s">
        <v>79</v>
      </c>
      <c r="B2741" s="107" t="s">
        <v>237</v>
      </c>
      <c r="C2741" s="110">
        <v>4</v>
      </c>
      <c r="D2741" s="109">
        <v>550.8374217195568</v>
      </c>
      <c r="E2741" s="109">
        <v>8410.5268579946896</v>
      </c>
    </row>
    <row r="2742" spans="1:5" x14ac:dyDescent="0.35">
      <c r="A2742" s="107" t="s">
        <v>79</v>
      </c>
      <c r="B2742" s="107" t="s">
        <v>237</v>
      </c>
      <c r="C2742" s="110">
        <v>5</v>
      </c>
      <c r="D2742" s="109">
        <v>466.07808455030658</v>
      </c>
      <c r="E2742" s="109">
        <v>7504.4987293412851</v>
      </c>
    </row>
    <row r="2743" spans="1:5" x14ac:dyDescent="0.35">
      <c r="A2743" s="107" t="s">
        <v>79</v>
      </c>
      <c r="B2743" s="107" t="s">
        <v>237</v>
      </c>
      <c r="C2743" s="110">
        <v>6</v>
      </c>
      <c r="D2743" s="109">
        <v>432.74325900000332</v>
      </c>
      <c r="E2743" s="109">
        <v>14923.577588918641</v>
      </c>
    </row>
    <row r="2744" spans="1:5" x14ac:dyDescent="0.35">
      <c r="A2744" s="107" t="s">
        <v>79</v>
      </c>
      <c r="B2744" s="107" t="s">
        <v>237</v>
      </c>
      <c r="C2744" s="110">
        <v>7</v>
      </c>
      <c r="D2744" s="109">
        <v>482.13494373511321</v>
      </c>
      <c r="E2744" s="109">
        <v>6899.0148197851704</v>
      </c>
    </row>
    <row r="2745" spans="1:5" x14ac:dyDescent="0.35">
      <c r="A2745" s="107" t="s">
        <v>79</v>
      </c>
      <c r="B2745" s="107" t="s">
        <v>237</v>
      </c>
      <c r="C2745" s="110">
        <v>8</v>
      </c>
      <c r="D2745" s="109">
        <v>528.75797865108905</v>
      </c>
      <c r="E2745" s="109">
        <v>4216.7726621829815</v>
      </c>
    </row>
    <row r="2746" spans="1:5" x14ac:dyDescent="0.35">
      <c r="A2746" s="107" t="s">
        <v>79</v>
      </c>
      <c r="B2746" s="107" t="s">
        <v>237</v>
      </c>
      <c r="C2746" s="110">
        <v>9</v>
      </c>
      <c r="D2746" s="109">
        <v>591.89454406587424</v>
      </c>
      <c r="E2746" s="109">
        <v>3427.9497204905342</v>
      </c>
    </row>
    <row r="2747" spans="1:5" x14ac:dyDescent="0.35">
      <c r="A2747" s="107" t="s">
        <v>79</v>
      </c>
      <c r="B2747" s="107" t="s">
        <v>237</v>
      </c>
      <c r="C2747" s="110">
        <v>10</v>
      </c>
      <c r="D2747" s="109">
        <v>537.6348904365841</v>
      </c>
      <c r="E2747" s="109">
        <v>3868.339137283846</v>
      </c>
    </row>
    <row r="2748" spans="1:5" x14ac:dyDescent="0.35">
      <c r="A2748" s="107" t="s">
        <v>79</v>
      </c>
      <c r="B2748" s="107" t="s">
        <v>237</v>
      </c>
      <c r="C2748" s="110">
        <v>11</v>
      </c>
      <c r="D2748" s="109">
        <v>633.09680632812604</v>
      </c>
      <c r="E2748" s="109">
        <v>4441.9578620723596</v>
      </c>
    </row>
    <row r="2749" spans="1:5" x14ac:dyDescent="0.35">
      <c r="A2749" s="107" t="s">
        <v>79</v>
      </c>
      <c r="B2749" s="107" t="s">
        <v>237</v>
      </c>
      <c r="C2749" s="110">
        <v>12</v>
      </c>
      <c r="D2749" s="109">
        <v>641.17201585157966</v>
      </c>
      <c r="E2749" s="109">
        <v>4934.1473047300897</v>
      </c>
    </row>
    <row r="2750" spans="1:5" x14ac:dyDescent="0.35">
      <c r="A2750" s="107" t="s">
        <v>79</v>
      </c>
      <c r="B2750" s="107" t="s">
        <v>236</v>
      </c>
      <c r="C2750" s="110">
        <v>1</v>
      </c>
      <c r="D2750" s="109">
        <v>664.00151946035066</v>
      </c>
      <c r="E2750" s="109">
        <v>46327.247704150272</v>
      </c>
    </row>
    <row r="2751" spans="1:5" x14ac:dyDescent="0.35">
      <c r="A2751" s="107" t="s">
        <v>79</v>
      </c>
      <c r="B2751" s="107" t="s">
        <v>236</v>
      </c>
      <c r="C2751" s="110">
        <v>2</v>
      </c>
      <c r="D2751" s="109">
        <v>360.97468390601159</v>
      </c>
      <c r="E2751" s="109">
        <v>24059.15035585485</v>
      </c>
    </row>
    <row r="2752" spans="1:5" x14ac:dyDescent="0.35">
      <c r="A2752" s="107" t="s">
        <v>79</v>
      </c>
      <c r="B2752" s="107" t="s">
        <v>236</v>
      </c>
      <c r="C2752" s="110">
        <v>3</v>
      </c>
      <c r="D2752" s="109">
        <v>445.26764667124559</v>
      </c>
      <c r="E2752" s="109">
        <v>30740.253929369199</v>
      </c>
    </row>
    <row r="2753" spans="1:5" x14ac:dyDescent="0.35">
      <c r="A2753" s="107" t="s">
        <v>79</v>
      </c>
      <c r="B2753" s="107" t="s">
        <v>236</v>
      </c>
      <c r="C2753" s="110">
        <v>4</v>
      </c>
      <c r="D2753" s="109">
        <v>324.92649549521923</v>
      </c>
      <c r="E2753" s="109">
        <v>22059.25286519462</v>
      </c>
    </row>
    <row r="2754" spans="1:5" x14ac:dyDescent="0.35">
      <c r="A2754" s="107" t="s">
        <v>79</v>
      </c>
      <c r="B2754" s="107" t="s">
        <v>236</v>
      </c>
      <c r="C2754" s="110">
        <v>5</v>
      </c>
      <c r="D2754" s="109">
        <v>275.39144430657223</v>
      </c>
      <c r="E2754" s="109">
        <v>17995.601758041779</v>
      </c>
    </row>
    <row r="2755" spans="1:5" x14ac:dyDescent="0.35">
      <c r="A2755" s="107" t="s">
        <v>79</v>
      </c>
      <c r="B2755" s="107" t="s">
        <v>236</v>
      </c>
      <c r="C2755" s="110">
        <v>6</v>
      </c>
      <c r="D2755" s="109">
        <v>234.3522961615985</v>
      </c>
      <c r="E2755" s="109">
        <v>14697.511356880101</v>
      </c>
    </row>
    <row r="2756" spans="1:5" x14ac:dyDescent="0.35">
      <c r="A2756" s="107" t="s">
        <v>79</v>
      </c>
      <c r="B2756" s="107" t="s">
        <v>236</v>
      </c>
      <c r="C2756" s="110">
        <v>7</v>
      </c>
      <c r="D2756" s="109">
        <v>314.7286229617149</v>
      </c>
      <c r="E2756" s="109">
        <v>19469.132505959409</v>
      </c>
    </row>
    <row r="2757" spans="1:5" x14ac:dyDescent="0.35">
      <c r="A2757" s="107" t="s">
        <v>79</v>
      </c>
      <c r="B2757" s="107" t="s">
        <v>236</v>
      </c>
      <c r="C2757" s="110">
        <v>8</v>
      </c>
      <c r="D2757" s="109">
        <v>392.30766390972008</v>
      </c>
      <c r="E2757" s="109">
        <v>23917.292507381011</v>
      </c>
    </row>
    <row r="2758" spans="1:5" x14ac:dyDescent="0.35">
      <c r="A2758" s="107" t="s">
        <v>79</v>
      </c>
      <c r="B2758" s="107" t="s">
        <v>236</v>
      </c>
      <c r="C2758" s="110">
        <v>9</v>
      </c>
      <c r="D2758" s="109">
        <v>493.66693271202251</v>
      </c>
      <c r="E2758" s="109">
        <v>26964.429771800449</v>
      </c>
    </row>
    <row r="2759" spans="1:5" x14ac:dyDescent="0.35">
      <c r="A2759" s="107" t="s">
        <v>79</v>
      </c>
      <c r="B2759" s="107" t="s">
        <v>236</v>
      </c>
      <c r="C2759" s="110">
        <v>10</v>
      </c>
      <c r="D2759" s="109">
        <v>545.32459980896567</v>
      </c>
      <c r="E2759" s="109">
        <v>10511.81342687488</v>
      </c>
    </row>
    <row r="2760" spans="1:5" x14ac:dyDescent="0.35">
      <c r="A2760" s="107" t="s">
        <v>79</v>
      </c>
      <c r="B2760" s="107" t="s">
        <v>236</v>
      </c>
      <c r="C2760" s="110">
        <v>11</v>
      </c>
      <c r="D2760" s="109">
        <v>618.99404568311297</v>
      </c>
      <c r="E2760" s="109">
        <v>15213.032141981481</v>
      </c>
    </row>
    <row r="2761" spans="1:5" x14ac:dyDescent="0.35">
      <c r="A2761" s="107" t="s">
        <v>79</v>
      </c>
      <c r="B2761" s="107" t="s">
        <v>236</v>
      </c>
      <c r="C2761" s="110">
        <v>12</v>
      </c>
      <c r="D2761" s="109">
        <v>583.59420756588725</v>
      </c>
      <c r="E2761" s="109">
        <v>17393.178711237189</v>
      </c>
    </row>
    <row r="2762" spans="1:5" x14ac:dyDescent="0.35">
      <c r="A2762" s="107" t="s">
        <v>79</v>
      </c>
      <c r="B2762" s="107" t="s">
        <v>235</v>
      </c>
      <c r="C2762" s="110">
        <v>1</v>
      </c>
      <c r="D2762" s="109">
        <v>686.65379669526419</v>
      </c>
      <c r="E2762" s="109">
        <v>50690.57104223068</v>
      </c>
    </row>
    <row r="2763" spans="1:5" x14ac:dyDescent="0.35">
      <c r="A2763" s="107" t="s">
        <v>79</v>
      </c>
      <c r="B2763" s="107" t="s">
        <v>235</v>
      </c>
      <c r="C2763" s="110">
        <v>2</v>
      </c>
      <c r="D2763" s="109">
        <v>494.20744147938262</v>
      </c>
      <c r="E2763" s="109">
        <v>35378.268611475578</v>
      </c>
    </row>
    <row r="2764" spans="1:5" x14ac:dyDescent="0.35">
      <c r="A2764" s="107" t="s">
        <v>79</v>
      </c>
      <c r="B2764" s="107" t="s">
        <v>235</v>
      </c>
      <c r="C2764" s="110">
        <v>3</v>
      </c>
      <c r="D2764" s="109">
        <v>507.06060996468858</v>
      </c>
      <c r="E2764" s="109">
        <v>38340.777354891819</v>
      </c>
    </row>
    <row r="2765" spans="1:5" x14ac:dyDescent="0.35">
      <c r="A2765" s="107" t="s">
        <v>79</v>
      </c>
      <c r="B2765" s="107" t="s">
        <v>235</v>
      </c>
      <c r="C2765" s="110">
        <v>4</v>
      </c>
      <c r="D2765" s="109">
        <v>345.6515170022397</v>
      </c>
      <c r="E2765" s="109">
        <v>25511.120444978089</v>
      </c>
    </row>
    <row r="2766" spans="1:5" x14ac:dyDescent="0.35">
      <c r="A2766" s="107" t="s">
        <v>79</v>
      </c>
      <c r="B2766" s="107" t="s">
        <v>235</v>
      </c>
      <c r="C2766" s="110">
        <v>5</v>
      </c>
      <c r="D2766" s="109">
        <v>276.21988853367981</v>
      </c>
      <c r="E2766" s="109">
        <v>19467.56610805423</v>
      </c>
    </row>
    <row r="2767" spans="1:5" x14ac:dyDescent="0.35">
      <c r="A2767" s="107" t="s">
        <v>79</v>
      </c>
      <c r="B2767" s="107" t="s">
        <v>235</v>
      </c>
      <c r="C2767" s="110">
        <v>6</v>
      </c>
      <c r="D2767" s="109">
        <v>173.1519070021466</v>
      </c>
      <c r="E2767" s="109">
        <v>11193.71391452549</v>
      </c>
    </row>
    <row r="2768" spans="1:5" x14ac:dyDescent="0.35">
      <c r="A2768" s="107" t="s">
        <v>79</v>
      </c>
      <c r="B2768" s="107" t="s">
        <v>235</v>
      </c>
      <c r="C2768" s="110">
        <v>7</v>
      </c>
      <c r="D2768" s="109">
        <v>239.13249323094689</v>
      </c>
      <c r="E2768" s="109">
        <v>14976.294208692399</v>
      </c>
    </row>
    <row r="2769" spans="1:5" x14ac:dyDescent="0.35">
      <c r="A2769" s="107" t="s">
        <v>79</v>
      </c>
      <c r="B2769" s="107" t="s">
        <v>235</v>
      </c>
      <c r="C2769" s="110">
        <v>8</v>
      </c>
      <c r="D2769" s="109">
        <v>365.21161400021089</v>
      </c>
      <c r="E2769" s="109">
        <v>21929.29812871421</v>
      </c>
    </row>
    <row r="2770" spans="1:5" x14ac:dyDescent="0.35">
      <c r="A2770" s="107" t="s">
        <v>79</v>
      </c>
      <c r="B2770" s="107" t="s">
        <v>235</v>
      </c>
      <c r="C2770" s="110">
        <v>9</v>
      </c>
      <c r="D2770" s="109">
        <v>471.41367887405488</v>
      </c>
      <c r="E2770" s="109">
        <v>23341.071760464471</v>
      </c>
    </row>
    <row r="2771" spans="1:5" x14ac:dyDescent="0.35">
      <c r="A2771" s="107" t="s">
        <v>79</v>
      </c>
      <c r="B2771" s="107" t="s">
        <v>235</v>
      </c>
      <c r="C2771" s="110">
        <v>10</v>
      </c>
      <c r="D2771" s="109">
        <v>581.13274270495913</v>
      </c>
      <c r="E2771" s="109">
        <v>9089.2881135278876</v>
      </c>
    </row>
    <row r="2772" spans="1:5" x14ac:dyDescent="0.35">
      <c r="A2772" s="107" t="s">
        <v>79</v>
      </c>
      <c r="B2772" s="107" t="s">
        <v>235</v>
      </c>
      <c r="C2772" s="110">
        <v>11</v>
      </c>
      <c r="D2772" s="109">
        <v>682.12126970332599</v>
      </c>
      <c r="E2772" s="109">
        <v>12064.541413448171</v>
      </c>
    </row>
    <row r="2773" spans="1:5" x14ac:dyDescent="0.35">
      <c r="A2773" s="107" t="s">
        <v>79</v>
      </c>
      <c r="B2773" s="107" t="s">
        <v>235</v>
      </c>
      <c r="C2773" s="110">
        <v>12</v>
      </c>
      <c r="D2773" s="109">
        <v>711.63558952080609</v>
      </c>
      <c r="E2773" s="109">
        <v>15270.267999307431</v>
      </c>
    </row>
    <row r="2774" spans="1:5" x14ac:dyDescent="0.35">
      <c r="A2774" s="107" t="s">
        <v>79</v>
      </c>
      <c r="B2774" s="107" t="s">
        <v>234</v>
      </c>
      <c r="C2774" s="110">
        <v>1</v>
      </c>
      <c r="D2774" s="109">
        <v>37499.003333333399</v>
      </c>
      <c r="E2774" s="109">
        <v>1435407.1583628929</v>
      </c>
    </row>
    <row r="2775" spans="1:5" x14ac:dyDescent="0.35">
      <c r="A2775" s="107" t="s">
        <v>79</v>
      </c>
      <c r="B2775" s="107" t="s">
        <v>234</v>
      </c>
      <c r="C2775" s="110">
        <v>2</v>
      </c>
      <c r="D2775" s="109">
        <v>31190.007829087801</v>
      </c>
      <c r="E2775" s="109">
        <v>1362322.713352487</v>
      </c>
    </row>
    <row r="2776" spans="1:5" x14ac:dyDescent="0.35">
      <c r="A2776" s="107" t="s">
        <v>79</v>
      </c>
      <c r="B2776" s="107" t="s">
        <v>234</v>
      </c>
      <c r="C2776" s="110">
        <v>3</v>
      </c>
      <c r="D2776" s="109">
        <v>30335.405025279491</v>
      </c>
      <c r="E2776" s="109">
        <v>1489463.9454196731</v>
      </c>
    </row>
    <row r="2777" spans="1:5" x14ac:dyDescent="0.35">
      <c r="A2777" s="107" t="s">
        <v>79</v>
      </c>
      <c r="B2777" s="107" t="s">
        <v>234</v>
      </c>
      <c r="C2777" s="110">
        <v>4</v>
      </c>
      <c r="D2777" s="109">
        <v>24719.914697875389</v>
      </c>
      <c r="E2777" s="109">
        <v>1169581.0839677949</v>
      </c>
    </row>
    <row r="2778" spans="1:5" x14ac:dyDescent="0.35">
      <c r="A2778" s="107" t="s">
        <v>79</v>
      </c>
      <c r="B2778" s="107" t="s">
        <v>234</v>
      </c>
      <c r="C2778" s="110">
        <v>5</v>
      </c>
      <c r="D2778" s="109">
        <v>19734.435129858051</v>
      </c>
      <c r="E2778" s="109">
        <v>1138895.8915196401</v>
      </c>
    </row>
    <row r="2779" spans="1:5" x14ac:dyDescent="0.35">
      <c r="A2779" s="107" t="s">
        <v>79</v>
      </c>
      <c r="B2779" s="107" t="s">
        <v>234</v>
      </c>
      <c r="C2779" s="110">
        <v>6</v>
      </c>
      <c r="D2779" s="109">
        <v>17853.47000743894</v>
      </c>
      <c r="E2779" s="109">
        <v>1015166.893368128</v>
      </c>
    </row>
    <row r="2780" spans="1:5" x14ac:dyDescent="0.35">
      <c r="A2780" s="107" t="s">
        <v>79</v>
      </c>
      <c r="B2780" s="107" t="s">
        <v>234</v>
      </c>
      <c r="C2780" s="110">
        <v>7</v>
      </c>
      <c r="D2780" s="109">
        <v>20981.336675408911</v>
      </c>
      <c r="E2780" s="109">
        <v>574019.99958976568</v>
      </c>
    </row>
    <row r="2781" spans="1:5" x14ac:dyDescent="0.35">
      <c r="A2781" s="107" t="s">
        <v>79</v>
      </c>
      <c r="B2781" s="107" t="s">
        <v>234</v>
      </c>
      <c r="C2781" s="110">
        <v>8</v>
      </c>
      <c r="D2781" s="109">
        <v>25455.21800742441</v>
      </c>
      <c r="E2781" s="109">
        <v>210394.5774204022</v>
      </c>
    </row>
    <row r="2782" spans="1:5" x14ac:dyDescent="0.35">
      <c r="A2782" s="107" t="s">
        <v>79</v>
      </c>
      <c r="B2782" s="107" t="s">
        <v>234</v>
      </c>
      <c r="C2782" s="110">
        <v>9</v>
      </c>
      <c r="D2782" s="109">
        <v>24351.645709569981</v>
      </c>
      <c r="E2782" s="109">
        <v>169953.95465547399</v>
      </c>
    </row>
    <row r="2783" spans="1:5" x14ac:dyDescent="0.35">
      <c r="A2783" s="107" t="s">
        <v>79</v>
      </c>
      <c r="B2783" s="107" t="s">
        <v>234</v>
      </c>
      <c r="C2783" s="110">
        <v>10</v>
      </c>
      <c r="D2783" s="109">
        <v>17143.23631912834</v>
      </c>
      <c r="E2783" s="109">
        <v>169088.95992609209</v>
      </c>
    </row>
    <row r="2784" spans="1:5" x14ac:dyDescent="0.35">
      <c r="A2784" s="107" t="s">
        <v>79</v>
      </c>
      <c r="B2784" s="107" t="s">
        <v>234</v>
      </c>
      <c r="C2784" s="110">
        <v>11</v>
      </c>
      <c r="D2784" s="109">
        <v>18223.429419851411</v>
      </c>
      <c r="E2784" s="109">
        <v>226090.57317812319</v>
      </c>
    </row>
    <row r="2785" spans="1:5" x14ac:dyDescent="0.35">
      <c r="A2785" s="107" t="s">
        <v>79</v>
      </c>
      <c r="B2785" s="107" t="s">
        <v>234</v>
      </c>
      <c r="C2785" s="110">
        <v>12</v>
      </c>
      <c r="D2785" s="109">
        <v>21420.428403449288</v>
      </c>
      <c r="E2785" s="109">
        <v>306465.27984232671</v>
      </c>
    </row>
    <row r="2786" spans="1:5" x14ac:dyDescent="0.35">
      <c r="A2786" s="107" t="s">
        <v>79</v>
      </c>
      <c r="B2786" s="107" t="s">
        <v>233</v>
      </c>
      <c r="C2786" s="110">
        <v>1</v>
      </c>
      <c r="D2786" s="109">
        <v>1944.9599905014029</v>
      </c>
      <c r="E2786" s="109">
        <v>152103.0453735911</v>
      </c>
    </row>
    <row r="2787" spans="1:5" x14ac:dyDescent="0.35">
      <c r="A2787" s="107" t="s">
        <v>79</v>
      </c>
      <c r="B2787" s="107" t="s">
        <v>233</v>
      </c>
      <c r="C2787" s="110">
        <v>2</v>
      </c>
      <c r="D2787" s="109">
        <v>2284.800077438354</v>
      </c>
      <c r="E2787" s="109">
        <v>174279.78662250109</v>
      </c>
    </row>
    <row r="2788" spans="1:5" x14ac:dyDescent="0.35">
      <c r="A2788" s="107" t="s">
        <v>79</v>
      </c>
      <c r="B2788" s="107" t="s">
        <v>233</v>
      </c>
      <c r="C2788" s="110">
        <v>3</v>
      </c>
      <c r="D2788" s="109">
        <v>2529.6000890731798</v>
      </c>
      <c r="E2788" s="109">
        <v>202859.14010219119</v>
      </c>
    </row>
    <row r="2789" spans="1:5" x14ac:dyDescent="0.35">
      <c r="A2789" s="107" t="s">
        <v>79</v>
      </c>
      <c r="B2789" s="107" t="s">
        <v>233</v>
      </c>
      <c r="C2789" s="110">
        <v>4</v>
      </c>
      <c r="D2789" s="109">
        <v>2448.000049591064</v>
      </c>
      <c r="E2789" s="109">
        <v>191350.47661323869</v>
      </c>
    </row>
    <row r="2790" spans="1:5" x14ac:dyDescent="0.35">
      <c r="A2790" s="107" t="s">
        <v>79</v>
      </c>
      <c r="B2790" s="107" t="s">
        <v>233</v>
      </c>
      <c r="C2790" s="110">
        <v>5</v>
      </c>
      <c r="D2790" s="109">
        <v>2529.600073337554</v>
      </c>
      <c r="E2790" s="109">
        <v>184136.88351029289</v>
      </c>
    </row>
    <row r="2791" spans="1:5" x14ac:dyDescent="0.35">
      <c r="A2791" s="107" t="s">
        <v>79</v>
      </c>
      <c r="B2791" s="107" t="s">
        <v>233</v>
      </c>
      <c r="C2791" s="110">
        <v>6</v>
      </c>
      <c r="D2791" s="109">
        <v>2448.0000772476192</v>
      </c>
      <c r="E2791" s="109">
        <v>162491.58879366031</v>
      </c>
    </row>
    <row r="2792" spans="1:5" x14ac:dyDescent="0.35">
      <c r="A2792" s="107" t="s">
        <v>79</v>
      </c>
      <c r="B2792" s="107" t="s">
        <v>233</v>
      </c>
      <c r="C2792" s="110">
        <v>7</v>
      </c>
      <c r="D2792" s="109">
        <v>2529.6001186370841</v>
      </c>
      <c r="E2792" s="109">
        <v>165424.79063171009</v>
      </c>
    </row>
    <row r="2793" spans="1:5" x14ac:dyDescent="0.35">
      <c r="A2793" s="107" t="s">
        <v>79</v>
      </c>
      <c r="B2793" s="107" t="s">
        <v>233</v>
      </c>
      <c r="C2793" s="110">
        <v>8</v>
      </c>
      <c r="D2793" s="109">
        <v>2529.6000814437862</v>
      </c>
      <c r="E2793" s="109">
        <v>164075.2713305192</v>
      </c>
    </row>
    <row r="2794" spans="1:5" x14ac:dyDescent="0.35">
      <c r="A2794" s="107" t="s">
        <v>79</v>
      </c>
      <c r="B2794" s="107" t="s">
        <v>233</v>
      </c>
      <c r="C2794" s="110">
        <v>9</v>
      </c>
      <c r="D2794" s="109">
        <v>2448.0000567436209</v>
      </c>
      <c r="E2794" s="109">
        <v>145686.74059558311</v>
      </c>
    </row>
    <row r="2795" spans="1:5" x14ac:dyDescent="0.35">
      <c r="A2795" s="107" t="s">
        <v>79</v>
      </c>
      <c r="B2795" s="107" t="s">
        <v>233</v>
      </c>
      <c r="C2795" s="110">
        <v>10</v>
      </c>
      <c r="D2795" s="109">
        <v>2505.8000822067252</v>
      </c>
      <c r="E2795" s="109">
        <v>101683.25910272919</v>
      </c>
    </row>
    <row r="2796" spans="1:5" x14ac:dyDescent="0.35">
      <c r="A2796" s="107" t="s">
        <v>79</v>
      </c>
      <c r="B2796" s="107" t="s">
        <v>233</v>
      </c>
      <c r="C2796" s="110">
        <v>11</v>
      </c>
      <c r="D2796" s="109">
        <v>2380.0000686645499</v>
      </c>
      <c r="E2796" s="109">
        <v>99597.920892692884</v>
      </c>
    </row>
    <row r="2797" spans="1:5" x14ac:dyDescent="0.35">
      <c r="A2797" s="107" t="s">
        <v>79</v>
      </c>
      <c r="B2797" s="107" t="s">
        <v>233</v>
      </c>
      <c r="C2797" s="110">
        <v>12</v>
      </c>
      <c r="D2797" s="109">
        <v>2502.4000797271719</v>
      </c>
      <c r="E2797" s="109">
        <v>107638.2703416827</v>
      </c>
    </row>
    <row r="2798" spans="1:5" x14ac:dyDescent="0.35">
      <c r="A2798" s="107" t="s">
        <v>79</v>
      </c>
      <c r="B2798" s="107" t="s">
        <v>232</v>
      </c>
      <c r="C2798" s="110">
        <v>1</v>
      </c>
      <c r="D2798" s="109">
        <v>756.85380830830388</v>
      </c>
      <c r="E2798" s="109">
        <v>58424.79569602741</v>
      </c>
    </row>
    <row r="2799" spans="1:5" x14ac:dyDescent="0.35">
      <c r="A2799" s="107" t="s">
        <v>79</v>
      </c>
      <c r="B2799" s="107" t="s">
        <v>232</v>
      </c>
      <c r="C2799" s="110">
        <v>2</v>
      </c>
      <c r="D2799" s="109">
        <v>551.85039764294572</v>
      </c>
      <c r="E2799" s="109">
        <v>41021.913815239008</v>
      </c>
    </row>
    <row r="2800" spans="1:5" x14ac:dyDescent="0.35">
      <c r="A2800" s="107" t="s">
        <v>79</v>
      </c>
      <c r="B2800" s="107" t="s">
        <v>232</v>
      </c>
      <c r="C2800" s="110">
        <v>3</v>
      </c>
      <c r="D2800" s="109">
        <v>518.62704387165718</v>
      </c>
      <c r="E2800" s="109">
        <v>40632.511795921098</v>
      </c>
    </row>
    <row r="2801" spans="1:5" x14ac:dyDescent="0.35">
      <c r="A2801" s="107" t="s">
        <v>79</v>
      </c>
      <c r="B2801" s="107" t="s">
        <v>232</v>
      </c>
      <c r="C2801" s="110">
        <v>4</v>
      </c>
      <c r="D2801" s="109">
        <v>342.07903975477097</v>
      </c>
      <c r="E2801" s="109">
        <v>25990.319366938969</v>
      </c>
    </row>
    <row r="2802" spans="1:5" x14ac:dyDescent="0.35">
      <c r="A2802" s="107" t="s">
        <v>79</v>
      </c>
      <c r="B2802" s="107" t="s">
        <v>232</v>
      </c>
      <c r="C2802" s="110">
        <v>5</v>
      </c>
      <c r="D2802" s="109">
        <v>287.10259267453938</v>
      </c>
      <c r="E2802" s="109">
        <v>20264.046831674132</v>
      </c>
    </row>
    <row r="2803" spans="1:5" x14ac:dyDescent="0.35">
      <c r="A2803" s="107" t="s">
        <v>79</v>
      </c>
      <c r="B2803" s="107" t="s">
        <v>232</v>
      </c>
      <c r="C2803" s="110">
        <v>6</v>
      </c>
      <c r="D2803" s="109">
        <v>190.33613116102919</v>
      </c>
      <c r="E2803" s="109">
        <v>12198.5152022356</v>
      </c>
    </row>
    <row r="2804" spans="1:5" x14ac:dyDescent="0.35">
      <c r="A2804" s="107" t="s">
        <v>79</v>
      </c>
      <c r="B2804" s="107" t="s">
        <v>232</v>
      </c>
      <c r="C2804" s="110">
        <v>7</v>
      </c>
      <c r="D2804" s="109">
        <v>277.33935940705629</v>
      </c>
      <c r="E2804" s="109">
        <v>17163.06305687016</v>
      </c>
    </row>
    <row r="2805" spans="1:5" x14ac:dyDescent="0.35">
      <c r="A2805" s="107" t="s">
        <v>79</v>
      </c>
      <c r="B2805" s="107" t="s">
        <v>232</v>
      </c>
      <c r="C2805" s="110">
        <v>8</v>
      </c>
      <c r="D2805" s="109">
        <v>409.46972332536677</v>
      </c>
      <c r="E2805" s="109">
        <v>24650.521226222019</v>
      </c>
    </row>
    <row r="2806" spans="1:5" x14ac:dyDescent="0.35">
      <c r="A2806" s="107" t="s">
        <v>79</v>
      </c>
      <c r="B2806" s="107" t="s">
        <v>232</v>
      </c>
      <c r="C2806" s="110">
        <v>9</v>
      </c>
      <c r="D2806" s="109">
        <v>435.50741403275742</v>
      </c>
      <c r="E2806" s="109">
        <v>23352.497832261659</v>
      </c>
    </row>
    <row r="2807" spans="1:5" x14ac:dyDescent="0.35">
      <c r="A2807" s="107" t="s">
        <v>79</v>
      </c>
      <c r="B2807" s="107" t="s">
        <v>232</v>
      </c>
      <c r="C2807" s="110">
        <v>10</v>
      </c>
      <c r="D2807" s="109">
        <v>631.86809545934443</v>
      </c>
      <c r="E2807" s="109">
        <v>11061.429176002959</v>
      </c>
    </row>
    <row r="2808" spans="1:5" x14ac:dyDescent="0.35">
      <c r="A2808" s="107" t="s">
        <v>79</v>
      </c>
      <c r="B2808" s="107" t="s">
        <v>232</v>
      </c>
      <c r="C2808" s="110">
        <v>11</v>
      </c>
      <c r="D2808" s="109">
        <v>636.0084503529215</v>
      </c>
      <c r="E2808" s="109">
        <v>14192.34269194015</v>
      </c>
    </row>
    <row r="2809" spans="1:5" x14ac:dyDescent="0.35">
      <c r="A2809" s="107" t="s">
        <v>79</v>
      </c>
      <c r="B2809" s="107" t="s">
        <v>232</v>
      </c>
      <c r="C2809" s="110">
        <v>12</v>
      </c>
      <c r="D2809" s="109">
        <v>763.65913714853207</v>
      </c>
      <c r="E2809" s="109">
        <v>20137.836559269079</v>
      </c>
    </row>
    <row r="2810" spans="1:5" x14ac:dyDescent="0.35">
      <c r="A2810" s="107" t="s">
        <v>79</v>
      </c>
      <c r="B2810" s="107" t="s">
        <v>231</v>
      </c>
      <c r="C2810" s="110">
        <v>1</v>
      </c>
      <c r="D2810" s="109">
        <v>17896.05837440402</v>
      </c>
      <c r="E2810" s="109">
        <v>431878.33632918471</v>
      </c>
    </row>
    <row r="2811" spans="1:5" x14ac:dyDescent="0.35">
      <c r="A2811" s="107" t="s">
        <v>79</v>
      </c>
      <c r="B2811" s="107" t="s">
        <v>231</v>
      </c>
      <c r="C2811" s="110">
        <v>2</v>
      </c>
      <c r="D2811" s="109">
        <v>15824.918706019111</v>
      </c>
      <c r="E2811" s="109">
        <v>394915.82368639641</v>
      </c>
    </row>
    <row r="2812" spans="1:5" x14ac:dyDescent="0.35">
      <c r="A2812" s="107" t="s">
        <v>79</v>
      </c>
      <c r="B2812" s="107" t="s">
        <v>231</v>
      </c>
      <c r="C2812" s="110">
        <v>3</v>
      </c>
      <c r="D2812" s="109">
        <v>16349.7408710985</v>
      </c>
      <c r="E2812" s="109">
        <v>437280.23628184688</v>
      </c>
    </row>
    <row r="2813" spans="1:5" x14ac:dyDescent="0.35">
      <c r="A2813" s="107" t="s">
        <v>79</v>
      </c>
      <c r="B2813" s="107" t="s">
        <v>231</v>
      </c>
      <c r="C2813" s="110">
        <v>4</v>
      </c>
      <c r="D2813" s="109">
        <v>14149.4900816277</v>
      </c>
      <c r="E2813" s="109">
        <v>420563.41055366542</v>
      </c>
    </row>
    <row r="2814" spans="1:5" x14ac:dyDescent="0.35">
      <c r="A2814" s="107" t="s">
        <v>79</v>
      </c>
      <c r="B2814" s="107" t="s">
        <v>231</v>
      </c>
      <c r="C2814" s="110">
        <v>5</v>
      </c>
      <c r="D2814" s="109">
        <v>11860.24388740555</v>
      </c>
      <c r="E2814" s="109">
        <v>386802.00011903682</v>
      </c>
    </row>
    <row r="2815" spans="1:5" x14ac:dyDescent="0.35">
      <c r="A2815" s="107" t="s">
        <v>79</v>
      </c>
      <c r="B2815" s="107" t="s">
        <v>231</v>
      </c>
      <c r="C2815" s="110">
        <v>6</v>
      </c>
      <c r="D2815" s="109">
        <v>10818.85440598282</v>
      </c>
      <c r="E2815" s="109">
        <v>471761.58444349823</v>
      </c>
    </row>
    <row r="2816" spans="1:5" x14ac:dyDescent="0.35">
      <c r="A2816" s="107" t="s">
        <v>79</v>
      </c>
      <c r="B2816" s="107" t="s">
        <v>231</v>
      </c>
      <c r="C2816" s="110">
        <v>7</v>
      </c>
      <c r="D2816" s="109">
        <v>14236.6659054067</v>
      </c>
      <c r="E2816" s="109">
        <v>304435.78331411682</v>
      </c>
    </row>
    <row r="2817" spans="1:5" x14ac:dyDescent="0.35">
      <c r="A2817" s="107" t="s">
        <v>79</v>
      </c>
      <c r="B2817" s="107" t="s">
        <v>231</v>
      </c>
      <c r="C2817" s="110">
        <v>8</v>
      </c>
      <c r="D2817" s="109">
        <v>10934.40915613204</v>
      </c>
      <c r="E2817" s="109">
        <v>154563.38471412909</v>
      </c>
    </row>
    <row r="2818" spans="1:5" x14ac:dyDescent="0.35">
      <c r="A2818" s="107" t="s">
        <v>79</v>
      </c>
      <c r="B2818" s="107" t="s">
        <v>231</v>
      </c>
      <c r="C2818" s="110">
        <v>9</v>
      </c>
      <c r="D2818" s="109">
        <v>10058.92440789682</v>
      </c>
      <c r="E2818" s="109">
        <v>131977.59167460669</v>
      </c>
    </row>
    <row r="2819" spans="1:5" x14ac:dyDescent="0.35">
      <c r="A2819" s="107" t="s">
        <v>79</v>
      </c>
      <c r="B2819" s="107" t="s">
        <v>231</v>
      </c>
      <c r="C2819" s="110">
        <v>10</v>
      </c>
      <c r="D2819" s="109">
        <v>9062.1802167627866</v>
      </c>
      <c r="E2819" s="109">
        <v>108002.5565089103</v>
      </c>
    </row>
    <row r="2820" spans="1:5" x14ac:dyDescent="0.35">
      <c r="A2820" s="107" t="s">
        <v>79</v>
      </c>
      <c r="B2820" s="107" t="s">
        <v>231</v>
      </c>
      <c r="C2820" s="110">
        <v>11</v>
      </c>
      <c r="D2820" s="109">
        <v>10577.034446297361</v>
      </c>
      <c r="E2820" s="109">
        <v>121789.64500222589</v>
      </c>
    </row>
    <row r="2821" spans="1:5" x14ac:dyDescent="0.35">
      <c r="A2821" s="107" t="s">
        <v>79</v>
      </c>
      <c r="B2821" s="107" t="s">
        <v>231</v>
      </c>
      <c r="C2821" s="110">
        <v>12</v>
      </c>
      <c r="D2821" s="109">
        <v>9113.8482388123739</v>
      </c>
      <c r="E2821" s="109">
        <v>123221.0966451369</v>
      </c>
    </row>
    <row r="2822" spans="1:5" x14ac:dyDescent="0.35">
      <c r="A2822" s="107" t="s">
        <v>79</v>
      </c>
      <c r="B2822" s="107" t="s">
        <v>230</v>
      </c>
      <c r="C2822" s="110">
        <v>1</v>
      </c>
      <c r="D2822" s="109">
        <v>23715.10185681549</v>
      </c>
      <c r="E2822" s="109">
        <v>420609.92432499048</v>
      </c>
    </row>
    <row r="2823" spans="1:5" x14ac:dyDescent="0.35">
      <c r="A2823" s="107" t="s">
        <v>79</v>
      </c>
      <c r="B2823" s="107" t="s">
        <v>230</v>
      </c>
      <c r="C2823" s="110">
        <v>2</v>
      </c>
      <c r="D2823" s="109">
        <v>19449.236036533581</v>
      </c>
      <c r="E2823" s="109">
        <v>333576.90106753999</v>
      </c>
    </row>
    <row r="2824" spans="1:5" x14ac:dyDescent="0.35">
      <c r="A2824" s="107" t="s">
        <v>79</v>
      </c>
      <c r="B2824" s="107" t="s">
        <v>230</v>
      </c>
      <c r="C2824" s="110">
        <v>3</v>
      </c>
      <c r="D2824" s="109">
        <v>20123.600918288579</v>
      </c>
      <c r="E2824" s="109">
        <v>272639.19092067622</v>
      </c>
    </row>
    <row r="2825" spans="1:5" x14ac:dyDescent="0.35">
      <c r="A2825" s="107" t="s">
        <v>79</v>
      </c>
      <c r="B2825" s="107" t="s">
        <v>230</v>
      </c>
      <c r="C2825" s="110">
        <v>4</v>
      </c>
      <c r="D2825" s="109">
        <v>18161.436108416441</v>
      </c>
      <c r="E2825" s="109">
        <v>305121.35589347489</v>
      </c>
    </row>
    <row r="2826" spans="1:5" x14ac:dyDescent="0.35">
      <c r="A2826" s="107" t="s">
        <v>79</v>
      </c>
      <c r="B2826" s="107" t="s">
        <v>230</v>
      </c>
      <c r="C2826" s="110">
        <v>5</v>
      </c>
      <c r="D2826" s="109">
        <v>15529.72477019098</v>
      </c>
      <c r="E2826" s="109">
        <v>275623.79043681332</v>
      </c>
    </row>
    <row r="2827" spans="1:5" x14ac:dyDescent="0.35">
      <c r="A2827" s="107" t="s">
        <v>79</v>
      </c>
      <c r="B2827" s="107" t="s">
        <v>230</v>
      </c>
      <c r="C2827" s="110">
        <v>6</v>
      </c>
      <c r="D2827" s="109">
        <v>16180.631365026329</v>
      </c>
      <c r="E2827" s="109">
        <v>641232.48787459347</v>
      </c>
    </row>
    <row r="2828" spans="1:5" x14ac:dyDescent="0.35">
      <c r="A2828" s="107" t="s">
        <v>79</v>
      </c>
      <c r="B2828" s="107" t="s">
        <v>230</v>
      </c>
      <c r="C2828" s="110">
        <v>7</v>
      </c>
      <c r="D2828" s="109">
        <v>9265.3105326488585</v>
      </c>
      <c r="E2828" s="109">
        <v>158590.52601710599</v>
      </c>
    </row>
    <row r="2829" spans="1:5" x14ac:dyDescent="0.35">
      <c r="A2829" s="107" t="s">
        <v>79</v>
      </c>
      <c r="B2829" s="107" t="s">
        <v>230</v>
      </c>
      <c r="C2829" s="110">
        <v>8</v>
      </c>
      <c r="D2829" s="109">
        <v>14077.55807670556</v>
      </c>
      <c r="E2829" s="109">
        <v>118022.7294801283</v>
      </c>
    </row>
    <row r="2830" spans="1:5" x14ac:dyDescent="0.35">
      <c r="A2830" s="107" t="s">
        <v>79</v>
      </c>
      <c r="B2830" s="107" t="s">
        <v>230</v>
      </c>
      <c r="C2830" s="110">
        <v>9</v>
      </c>
      <c r="D2830" s="109">
        <v>15785.247063285011</v>
      </c>
      <c r="E2830" s="109">
        <v>105420.68655241669</v>
      </c>
    </row>
    <row r="2831" spans="1:5" x14ac:dyDescent="0.35">
      <c r="A2831" s="107" t="s">
        <v>79</v>
      </c>
      <c r="B2831" s="107" t="s">
        <v>230</v>
      </c>
      <c r="C2831" s="110">
        <v>10</v>
      </c>
      <c r="D2831" s="109">
        <v>13632.931206576501</v>
      </c>
      <c r="E2831" s="109">
        <v>143668.69646524399</v>
      </c>
    </row>
    <row r="2832" spans="1:5" x14ac:dyDescent="0.35">
      <c r="A2832" s="107" t="s">
        <v>79</v>
      </c>
      <c r="B2832" s="107" t="s">
        <v>230</v>
      </c>
      <c r="C2832" s="110">
        <v>11</v>
      </c>
      <c r="D2832" s="109">
        <v>16123.967801052149</v>
      </c>
      <c r="E2832" s="109">
        <v>188003.3955370386</v>
      </c>
    </row>
    <row r="2833" spans="1:5" x14ac:dyDescent="0.35">
      <c r="A2833" s="107" t="s">
        <v>79</v>
      </c>
      <c r="B2833" s="107" t="s">
        <v>230</v>
      </c>
      <c r="C2833" s="110">
        <v>12</v>
      </c>
      <c r="D2833" s="109">
        <v>15781.056226464691</v>
      </c>
      <c r="E2833" s="109">
        <v>211071.09280719201</v>
      </c>
    </row>
    <row r="2834" spans="1:5" x14ac:dyDescent="0.35">
      <c r="A2834" s="107" t="s">
        <v>79</v>
      </c>
      <c r="B2834" s="107" t="s">
        <v>229</v>
      </c>
      <c r="C2834" s="110">
        <v>1</v>
      </c>
      <c r="D2834" s="109">
        <v>1851.722441516893</v>
      </c>
      <c r="E2834" s="109">
        <v>136627.28552241961</v>
      </c>
    </row>
    <row r="2835" spans="1:5" x14ac:dyDescent="0.35">
      <c r="A2835" s="107" t="s">
        <v>79</v>
      </c>
      <c r="B2835" s="107" t="s">
        <v>229</v>
      </c>
      <c r="C2835" s="110">
        <v>2</v>
      </c>
      <c r="D2835" s="109">
        <v>1481.21159094263</v>
      </c>
      <c r="E2835" s="109">
        <v>105968.3258452209</v>
      </c>
    </row>
    <row r="2836" spans="1:5" x14ac:dyDescent="0.35">
      <c r="A2836" s="107" t="s">
        <v>79</v>
      </c>
      <c r="B2836" s="107" t="s">
        <v>229</v>
      </c>
      <c r="C2836" s="110">
        <v>3</v>
      </c>
      <c r="D2836" s="109">
        <v>1343.761588037712</v>
      </c>
      <c r="E2836" s="109">
        <v>101589.7661841534</v>
      </c>
    </row>
    <row r="2837" spans="1:5" x14ac:dyDescent="0.35">
      <c r="A2837" s="107" t="s">
        <v>79</v>
      </c>
      <c r="B2837" s="107" t="s">
        <v>229</v>
      </c>
      <c r="C2837" s="110">
        <v>4</v>
      </c>
      <c r="D2837" s="109">
        <v>881.16652166830636</v>
      </c>
      <c r="E2837" s="109">
        <v>65066.747013282184</v>
      </c>
    </row>
    <row r="2838" spans="1:5" x14ac:dyDescent="0.35">
      <c r="A2838" s="107" t="s">
        <v>79</v>
      </c>
      <c r="B2838" s="107" t="s">
        <v>229</v>
      </c>
      <c r="C2838" s="110">
        <v>5</v>
      </c>
      <c r="D2838" s="109">
        <v>473.67540775486731</v>
      </c>
      <c r="E2838" s="109">
        <v>33395.605450994983</v>
      </c>
    </row>
    <row r="2839" spans="1:5" x14ac:dyDescent="0.35">
      <c r="A2839" s="107" t="s">
        <v>79</v>
      </c>
      <c r="B2839" s="107" t="s">
        <v>229</v>
      </c>
      <c r="C2839" s="110">
        <v>6</v>
      </c>
      <c r="D2839" s="109">
        <v>326.34116510072732</v>
      </c>
      <c r="E2839" s="109">
        <v>21105.378198782571</v>
      </c>
    </row>
    <row r="2840" spans="1:5" x14ac:dyDescent="0.35">
      <c r="A2840" s="107" t="s">
        <v>79</v>
      </c>
      <c r="B2840" s="107" t="s">
        <v>229</v>
      </c>
      <c r="C2840" s="110">
        <v>7</v>
      </c>
      <c r="D2840" s="109">
        <v>472.95881658292762</v>
      </c>
      <c r="E2840" s="109">
        <v>29627.42259655286</v>
      </c>
    </row>
    <row r="2841" spans="1:5" x14ac:dyDescent="0.35">
      <c r="A2841" s="107" t="s">
        <v>79</v>
      </c>
      <c r="B2841" s="107" t="s">
        <v>229</v>
      </c>
      <c r="C2841" s="110">
        <v>8</v>
      </c>
      <c r="D2841" s="109">
        <v>729.66008225883593</v>
      </c>
      <c r="E2841" s="109">
        <v>43810.284285478148</v>
      </c>
    </row>
    <row r="2842" spans="1:5" x14ac:dyDescent="0.35">
      <c r="A2842" s="107" t="s">
        <v>79</v>
      </c>
      <c r="B2842" s="107" t="s">
        <v>229</v>
      </c>
      <c r="C2842" s="110">
        <v>9</v>
      </c>
      <c r="D2842" s="109">
        <v>1060.7758069133331</v>
      </c>
      <c r="E2842" s="109">
        <v>52549.709062803937</v>
      </c>
    </row>
    <row r="2843" spans="1:5" x14ac:dyDescent="0.35">
      <c r="A2843" s="107" t="s">
        <v>79</v>
      </c>
      <c r="B2843" s="107" t="s">
        <v>229</v>
      </c>
      <c r="C2843" s="110">
        <v>10</v>
      </c>
      <c r="D2843" s="109">
        <v>1353.7434594874089</v>
      </c>
      <c r="E2843" s="109">
        <v>21729.680574639471</v>
      </c>
    </row>
    <row r="2844" spans="1:5" x14ac:dyDescent="0.35">
      <c r="A2844" s="107" t="s">
        <v>79</v>
      </c>
      <c r="B2844" s="107" t="s">
        <v>229</v>
      </c>
      <c r="C2844" s="110">
        <v>11</v>
      </c>
      <c r="D2844" s="109">
        <v>1673.271404751021</v>
      </c>
      <c r="E2844" s="109">
        <v>29733.72992746497</v>
      </c>
    </row>
    <row r="2845" spans="1:5" x14ac:dyDescent="0.35">
      <c r="A2845" s="107" t="s">
        <v>79</v>
      </c>
      <c r="B2845" s="107" t="s">
        <v>229</v>
      </c>
      <c r="C2845" s="110">
        <v>12</v>
      </c>
      <c r="D2845" s="109">
        <v>1854.219808148355</v>
      </c>
      <c r="E2845" s="109">
        <v>40230.253566265987</v>
      </c>
    </row>
    <row r="2846" spans="1:5" x14ac:dyDescent="0.35">
      <c r="A2846" s="107" t="s">
        <v>79</v>
      </c>
      <c r="B2846" s="107" t="s">
        <v>228</v>
      </c>
      <c r="C2846" s="110">
        <v>1</v>
      </c>
      <c r="D2846" s="109">
        <v>36.971020367940532</v>
      </c>
      <c r="E2846" s="109">
        <v>2873.1258623481649</v>
      </c>
    </row>
    <row r="2847" spans="1:5" x14ac:dyDescent="0.35">
      <c r="A2847" s="107" t="s">
        <v>79</v>
      </c>
      <c r="B2847" s="107" t="s">
        <v>228</v>
      </c>
      <c r="C2847" s="110">
        <v>2</v>
      </c>
      <c r="D2847" s="109">
        <v>40.279893726743822</v>
      </c>
      <c r="E2847" s="109">
        <v>3008.4476645327391</v>
      </c>
    </row>
    <row r="2848" spans="1:5" x14ac:dyDescent="0.35">
      <c r="A2848" s="107" t="s">
        <v>79</v>
      </c>
      <c r="B2848" s="107" t="s">
        <v>228</v>
      </c>
      <c r="C2848" s="110">
        <v>3</v>
      </c>
      <c r="D2848" s="109">
        <v>38.182974496828727</v>
      </c>
      <c r="E2848" s="109">
        <v>3012.3436755994612</v>
      </c>
    </row>
    <row r="2849" spans="1:5" x14ac:dyDescent="0.35">
      <c r="A2849" s="107" t="s">
        <v>79</v>
      </c>
      <c r="B2849" s="107" t="s">
        <v>228</v>
      </c>
      <c r="C2849" s="110">
        <v>4</v>
      </c>
      <c r="D2849" s="109">
        <v>21.05221884064353</v>
      </c>
      <c r="E2849" s="109">
        <v>1612.718936467561</v>
      </c>
    </row>
    <row r="2850" spans="1:5" x14ac:dyDescent="0.35">
      <c r="A2850" s="107" t="s">
        <v>79</v>
      </c>
      <c r="B2850" s="107" t="s">
        <v>228</v>
      </c>
      <c r="C2850" s="110">
        <v>5</v>
      </c>
      <c r="D2850" s="109">
        <v>34.369967520374772</v>
      </c>
      <c r="E2850" s="109">
        <v>2468.402198430555</v>
      </c>
    </row>
    <row r="2851" spans="1:5" x14ac:dyDescent="0.35">
      <c r="A2851" s="107" t="s">
        <v>79</v>
      </c>
      <c r="B2851" s="107" t="s">
        <v>228</v>
      </c>
      <c r="C2851" s="110">
        <v>6</v>
      </c>
      <c r="D2851" s="109">
        <v>24.100396811893191</v>
      </c>
      <c r="E2851" s="109">
        <v>1624.482296525179</v>
      </c>
    </row>
    <row r="2852" spans="1:5" x14ac:dyDescent="0.35">
      <c r="A2852" s="107" t="s">
        <v>79</v>
      </c>
      <c r="B2852" s="107" t="s">
        <v>228</v>
      </c>
      <c r="C2852" s="110">
        <v>7</v>
      </c>
      <c r="D2852" s="109">
        <v>37.408172526546643</v>
      </c>
      <c r="E2852" s="109">
        <v>2444.7715573320102</v>
      </c>
    </row>
    <row r="2853" spans="1:5" x14ac:dyDescent="0.35">
      <c r="A2853" s="107" t="s">
        <v>79</v>
      </c>
      <c r="B2853" s="107" t="s">
        <v>228</v>
      </c>
      <c r="C2853" s="110">
        <v>8</v>
      </c>
      <c r="D2853" s="109">
        <v>49.668491480961507</v>
      </c>
      <c r="E2853" s="109">
        <v>3158.0216548783078</v>
      </c>
    </row>
    <row r="2854" spans="1:5" x14ac:dyDescent="0.35">
      <c r="A2854" s="107" t="s">
        <v>79</v>
      </c>
      <c r="B2854" s="107" t="s">
        <v>228</v>
      </c>
      <c r="C2854" s="110">
        <v>9</v>
      </c>
      <c r="D2854" s="109">
        <v>65.198323954857187</v>
      </c>
      <c r="E2854" s="109">
        <v>3595.753226188353</v>
      </c>
    </row>
    <row r="2855" spans="1:5" x14ac:dyDescent="0.35">
      <c r="A2855" s="107" t="s">
        <v>79</v>
      </c>
      <c r="B2855" s="107" t="s">
        <v>228</v>
      </c>
      <c r="C2855" s="110">
        <v>10</v>
      </c>
      <c r="D2855" s="109">
        <v>79.828578928617475</v>
      </c>
      <c r="E2855" s="109">
        <v>1361.2530103699969</v>
      </c>
    </row>
    <row r="2856" spans="1:5" x14ac:dyDescent="0.35">
      <c r="A2856" s="107" t="s">
        <v>79</v>
      </c>
      <c r="B2856" s="107" t="s">
        <v>228</v>
      </c>
      <c r="C2856" s="110">
        <v>11</v>
      </c>
      <c r="D2856" s="109">
        <v>78.268289949115811</v>
      </c>
      <c r="E2856" s="109">
        <v>1700.582889899988</v>
      </c>
    </row>
    <row r="2857" spans="1:5" x14ac:dyDescent="0.35">
      <c r="A2857" s="107" t="s">
        <v>79</v>
      </c>
      <c r="B2857" s="107" t="s">
        <v>228</v>
      </c>
      <c r="C2857" s="110">
        <v>12</v>
      </c>
      <c r="D2857" s="109">
        <v>92.725628361088809</v>
      </c>
      <c r="E2857" s="109">
        <v>2314.5316140754012</v>
      </c>
    </row>
    <row r="2858" spans="1:5" x14ac:dyDescent="0.35">
      <c r="A2858" s="107" t="s">
        <v>79</v>
      </c>
      <c r="B2858" s="107" t="s">
        <v>227</v>
      </c>
      <c r="C2858" s="110">
        <v>1</v>
      </c>
      <c r="D2858" s="109">
        <v>147.11999936401881</v>
      </c>
      <c r="E2858" s="109">
        <v>11416.74372771167</v>
      </c>
    </row>
    <row r="2859" spans="1:5" x14ac:dyDescent="0.35">
      <c r="A2859" s="107" t="s">
        <v>79</v>
      </c>
      <c r="B2859" s="107" t="s">
        <v>227</v>
      </c>
      <c r="C2859" s="110">
        <v>2</v>
      </c>
      <c r="D2859" s="109">
        <v>779.27999007701987</v>
      </c>
      <c r="E2859" s="109">
        <v>76352.204518005135</v>
      </c>
    </row>
    <row r="2860" spans="1:5" x14ac:dyDescent="0.35">
      <c r="A2860" s="107" t="s">
        <v>79</v>
      </c>
      <c r="B2860" s="107" t="s">
        <v>227</v>
      </c>
      <c r="C2860" s="110">
        <v>3</v>
      </c>
      <c r="D2860" s="109">
        <v>764.15999865531933</v>
      </c>
      <c r="E2860" s="109">
        <v>75897.230845535712</v>
      </c>
    </row>
    <row r="2861" spans="1:5" x14ac:dyDescent="0.35">
      <c r="A2861" s="107" t="s">
        <v>79</v>
      </c>
      <c r="B2861" s="107" t="s">
        <v>227</v>
      </c>
      <c r="C2861" s="110">
        <v>4</v>
      </c>
      <c r="D2861" s="109">
        <v>1236.0000269412981</v>
      </c>
      <c r="E2861" s="109">
        <v>104911.8328743014</v>
      </c>
    </row>
    <row r="2862" spans="1:5" x14ac:dyDescent="0.35">
      <c r="A2862" s="107" t="s">
        <v>79</v>
      </c>
      <c r="B2862" s="107" t="s">
        <v>227</v>
      </c>
      <c r="C2862" s="110">
        <v>5</v>
      </c>
      <c r="D2862" s="109">
        <v>1970.400038719177</v>
      </c>
      <c r="E2862" s="109">
        <v>157619.64971624161</v>
      </c>
    </row>
    <row r="2863" spans="1:5" x14ac:dyDescent="0.35">
      <c r="A2863" s="107" t="s">
        <v>79</v>
      </c>
      <c r="B2863" s="107" t="s">
        <v>227</v>
      </c>
      <c r="C2863" s="110">
        <v>6</v>
      </c>
      <c r="D2863" s="109">
        <v>2106.7200293540959</v>
      </c>
      <c r="E2863" s="109">
        <v>165173.8010177931</v>
      </c>
    </row>
    <row r="2864" spans="1:5" x14ac:dyDescent="0.35">
      <c r="A2864" s="107" t="s">
        <v>79</v>
      </c>
      <c r="B2864" s="107" t="s">
        <v>227</v>
      </c>
      <c r="C2864" s="110">
        <v>7</v>
      </c>
      <c r="D2864" s="109">
        <v>2228.400005102158</v>
      </c>
      <c r="E2864" s="109">
        <v>196039.0969069805</v>
      </c>
    </row>
    <row r="2865" spans="1:5" x14ac:dyDescent="0.35">
      <c r="A2865" s="107" t="s">
        <v>79</v>
      </c>
      <c r="B2865" s="107" t="s">
        <v>227</v>
      </c>
      <c r="C2865" s="110">
        <v>8</v>
      </c>
      <c r="D2865" s="109">
        <v>2177.5200467109671</v>
      </c>
      <c r="E2865" s="109">
        <v>178012.1484515809</v>
      </c>
    </row>
    <row r="2866" spans="1:5" x14ac:dyDescent="0.35">
      <c r="A2866" s="107" t="s">
        <v>79</v>
      </c>
      <c r="B2866" s="107" t="s">
        <v>227</v>
      </c>
      <c r="C2866" s="110">
        <v>9</v>
      </c>
      <c r="D2866" s="109">
        <v>2020.319978952406</v>
      </c>
      <c r="E2866" s="109">
        <v>187601.77148330669</v>
      </c>
    </row>
    <row r="2867" spans="1:5" x14ac:dyDescent="0.35">
      <c r="A2867" s="107" t="s">
        <v>79</v>
      </c>
      <c r="B2867" s="107" t="s">
        <v>227</v>
      </c>
      <c r="C2867" s="110">
        <v>10</v>
      </c>
      <c r="D2867" s="109">
        <v>2087.4999723434421</v>
      </c>
      <c r="E2867" s="109">
        <v>155517.86006590899</v>
      </c>
    </row>
    <row r="2868" spans="1:5" x14ac:dyDescent="0.35">
      <c r="A2868" s="107" t="s">
        <v>79</v>
      </c>
      <c r="B2868" s="107" t="s">
        <v>227</v>
      </c>
      <c r="C2868" s="110">
        <v>11</v>
      </c>
      <c r="D2868" s="109">
        <v>2132.6200251579289</v>
      </c>
      <c r="E2868" s="109">
        <v>161420.27413450819</v>
      </c>
    </row>
    <row r="2869" spans="1:5" x14ac:dyDescent="0.35">
      <c r="A2869" s="107" t="s">
        <v>79</v>
      </c>
      <c r="B2869" s="107" t="s">
        <v>227</v>
      </c>
      <c r="C2869" s="110">
        <v>12</v>
      </c>
      <c r="D2869" s="109">
        <v>2093.2200732231131</v>
      </c>
      <c r="E2869" s="109">
        <v>191406.5433674941</v>
      </c>
    </row>
    <row r="2870" spans="1:5" x14ac:dyDescent="0.35">
      <c r="A2870" s="107" t="s">
        <v>79</v>
      </c>
      <c r="B2870" s="107" t="s">
        <v>226</v>
      </c>
      <c r="C2870" s="110">
        <v>1</v>
      </c>
      <c r="D2870" s="109">
        <v>580.47246729947324</v>
      </c>
      <c r="E2870" s="109">
        <v>42831.562002994149</v>
      </c>
    </row>
    <row r="2871" spans="1:5" x14ac:dyDescent="0.35">
      <c r="A2871" s="107" t="s">
        <v>79</v>
      </c>
      <c r="B2871" s="107" t="s">
        <v>226</v>
      </c>
      <c r="C2871" s="110">
        <v>2</v>
      </c>
      <c r="D2871" s="109">
        <v>651.43635480687851</v>
      </c>
      <c r="E2871" s="109">
        <v>46219.639590849903</v>
      </c>
    </row>
    <row r="2872" spans="1:5" x14ac:dyDescent="0.35">
      <c r="A2872" s="107" t="s">
        <v>79</v>
      </c>
      <c r="B2872" s="107" t="s">
        <v>226</v>
      </c>
      <c r="C2872" s="110">
        <v>3</v>
      </c>
      <c r="D2872" s="109">
        <v>572.10351929876288</v>
      </c>
      <c r="E2872" s="109">
        <v>42727.46015023267</v>
      </c>
    </row>
    <row r="2873" spans="1:5" x14ac:dyDescent="0.35">
      <c r="A2873" s="107" t="s">
        <v>79</v>
      </c>
      <c r="B2873" s="107" t="s">
        <v>226</v>
      </c>
      <c r="C2873" s="110">
        <v>4</v>
      </c>
      <c r="D2873" s="109">
        <v>449.62448103033648</v>
      </c>
      <c r="E2873" s="109">
        <v>32697.913811755479</v>
      </c>
    </row>
    <row r="2874" spans="1:5" x14ac:dyDescent="0.35">
      <c r="A2874" s="107" t="s">
        <v>79</v>
      </c>
      <c r="B2874" s="107" t="s">
        <v>226</v>
      </c>
      <c r="C2874" s="110">
        <v>5</v>
      </c>
      <c r="D2874" s="109">
        <v>347.3692303294348</v>
      </c>
      <c r="E2874" s="109">
        <v>24059.948614615409</v>
      </c>
    </row>
    <row r="2875" spans="1:5" x14ac:dyDescent="0.35">
      <c r="A2875" s="107" t="s">
        <v>79</v>
      </c>
      <c r="B2875" s="107" t="s">
        <v>226</v>
      </c>
      <c r="C2875" s="110">
        <v>6</v>
      </c>
      <c r="D2875" s="109">
        <v>233.29586506182531</v>
      </c>
      <c r="E2875" s="109">
        <v>15182.542758322559</v>
      </c>
    </row>
    <row r="2876" spans="1:5" x14ac:dyDescent="0.35">
      <c r="A2876" s="107" t="s">
        <v>79</v>
      </c>
      <c r="B2876" s="107" t="s">
        <v>226</v>
      </c>
      <c r="C2876" s="110">
        <v>7</v>
      </c>
      <c r="D2876" s="109">
        <v>299.16476046736278</v>
      </c>
      <c r="E2876" s="109">
        <v>18926.967782587271</v>
      </c>
    </row>
    <row r="2877" spans="1:5" x14ac:dyDescent="0.35">
      <c r="A2877" s="107" t="s">
        <v>79</v>
      </c>
      <c r="B2877" s="107" t="s">
        <v>226</v>
      </c>
      <c r="C2877" s="110">
        <v>8</v>
      </c>
      <c r="D2877" s="109">
        <v>453.66066090320271</v>
      </c>
      <c r="E2877" s="109">
        <v>27873.232617429479</v>
      </c>
    </row>
    <row r="2878" spans="1:5" x14ac:dyDescent="0.35">
      <c r="A2878" s="107" t="s">
        <v>79</v>
      </c>
      <c r="B2878" s="107" t="s">
        <v>226</v>
      </c>
      <c r="C2878" s="110">
        <v>9</v>
      </c>
      <c r="D2878" s="109">
        <v>551.14856436056414</v>
      </c>
      <c r="E2878" s="109">
        <v>29551.288342037409</v>
      </c>
    </row>
    <row r="2879" spans="1:5" x14ac:dyDescent="0.35">
      <c r="A2879" s="107" t="s">
        <v>79</v>
      </c>
      <c r="B2879" s="107" t="s">
        <v>226</v>
      </c>
      <c r="C2879" s="110">
        <v>10</v>
      </c>
      <c r="D2879" s="109">
        <v>622.67272619434254</v>
      </c>
      <c r="E2879" s="109">
        <v>11578.69901678626</v>
      </c>
    </row>
    <row r="2880" spans="1:5" x14ac:dyDescent="0.35">
      <c r="A2880" s="107" t="s">
        <v>79</v>
      </c>
      <c r="B2880" s="107" t="s">
        <v>226</v>
      </c>
      <c r="C2880" s="110">
        <v>11</v>
      </c>
      <c r="D2880" s="109">
        <v>666.32899368480741</v>
      </c>
      <c r="E2880" s="109">
        <v>14663.961926560811</v>
      </c>
    </row>
    <row r="2881" spans="1:5" x14ac:dyDescent="0.35">
      <c r="A2881" s="107" t="s">
        <v>79</v>
      </c>
      <c r="B2881" s="107" t="s">
        <v>226</v>
      </c>
      <c r="C2881" s="110">
        <v>12</v>
      </c>
      <c r="D2881" s="109">
        <v>689.17526153583151</v>
      </c>
      <c r="E2881" s="109">
        <v>17838.06411486537</v>
      </c>
    </row>
    <row r="2882" spans="1:5" x14ac:dyDescent="0.35">
      <c r="A2882" s="107" t="s">
        <v>79</v>
      </c>
      <c r="B2882" s="107" t="s">
        <v>225</v>
      </c>
      <c r="C2882" s="110">
        <v>1</v>
      </c>
      <c r="D2882" s="109">
        <v>5674.8221640000056</v>
      </c>
      <c r="E2882" s="109">
        <v>408127.90765636862</v>
      </c>
    </row>
    <row r="2883" spans="1:5" x14ac:dyDescent="0.35">
      <c r="A2883" s="107" t="s">
        <v>79</v>
      </c>
      <c r="B2883" s="107" t="s">
        <v>225</v>
      </c>
      <c r="C2883" s="110">
        <v>2</v>
      </c>
      <c r="D2883" s="109">
        <v>6161.5992103448179</v>
      </c>
      <c r="E2883" s="109">
        <v>425106.65935926419</v>
      </c>
    </row>
    <row r="2884" spans="1:5" x14ac:dyDescent="0.35">
      <c r="A2884" s="107" t="s">
        <v>79</v>
      </c>
      <c r="B2884" s="107" t="s">
        <v>225</v>
      </c>
      <c r="C2884" s="110">
        <v>3</v>
      </c>
      <c r="D2884" s="109">
        <v>6420.6918269999906</v>
      </c>
      <c r="E2884" s="109">
        <v>464389.06553049292</v>
      </c>
    </row>
    <row r="2885" spans="1:5" x14ac:dyDescent="0.35">
      <c r="A2885" s="107" t="s">
        <v>79</v>
      </c>
      <c r="B2885" s="107" t="s">
        <v>225</v>
      </c>
      <c r="C2885" s="110">
        <v>4</v>
      </c>
      <c r="D2885" s="109">
        <v>6052.0232047183963</v>
      </c>
      <c r="E2885" s="109">
        <v>432475.52221252117</v>
      </c>
    </row>
    <row r="2886" spans="1:5" x14ac:dyDescent="0.35">
      <c r="A2886" s="107" t="s">
        <v>79</v>
      </c>
      <c r="B2886" s="107" t="s">
        <v>225</v>
      </c>
      <c r="C2886" s="110">
        <v>5</v>
      </c>
      <c r="D2886" s="109">
        <v>14516.14741945989</v>
      </c>
      <c r="E2886" s="109">
        <v>988360.99036464642</v>
      </c>
    </row>
    <row r="2887" spans="1:5" x14ac:dyDescent="0.35">
      <c r="A2887" s="107" t="s">
        <v>79</v>
      </c>
      <c r="B2887" s="107" t="s">
        <v>225</v>
      </c>
      <c r="C2887" s="110">
        <v>6</v>
      </c>
      <c r="D2887" s="109">
        <v>24099.739121928382</v>
      </c>
      <c r="E2887" s="109">
        <v>1510661.234541028</v>
      </c>
    </row>
    <row r="2888" spans="1:5" x14ac:dyDescent="0.35">
      <c r="A2888" s="107" t="s">
        <v>79</v>
      </c>
      <c r="B2888" s="107" t="s">
        <v>225</v>
      </c>
      <c r="C2888" s="110">
        <v>7</v>
      </c>
      <c r="D2888" s="109">
        <v>24941.783578945939</v>
      </c>
      <c r="E2888" s="109">
        <v>1548371.4118353699</v>
      </c>
    </row>
    <row r="2889" spans="1:5" x14ac:dyDescent="0.35">
      <c r="A2889" s="107" t="s">
        <v>79</v>
      </c>
      <c r="B2889" s="107" t="s">
        <v>225</v>
      </c>
      <c r="C2889" s="110">
        <v>8</v>
      </c>
      <c r="D2889" s="109">
        <v>22679.67431055443</v>
      </c>
      <c r="E2889" s="109">
        <v>1395808.129728419</v>
      </c>
    </row>
    <row r="2890" spans="1:5" x14ac:dyDescent="0.35">
      <c r="A2890" s="107" t="s">
        <v>79</v>
      </c>
      <c r="B2890" s="107" t="s">
        <v>225</v>
      </c>
      <c r="C2890" s="110">
        <v>9</v>
      </c>
      <c r="D2890" s="109">
        <v>13801.95982712419</v>
      </c>
      <c r="E2890" s="109">
        <v>774730.89508811862</v>
      </c>
    </row>
    <row r="2891" spans="1:5" x14ac:dyDescent="0.35">
      <c r="A2891" s="107" t="s">
        <v>79</v>
      </c>
      <c r="B2891" s="107" t="s">
        <v>225</v>
      </c>
      <c r="C2891" s="110">
        <v>10</v>
      </c>
      <c r="D2891" s="109">
        <v>15050.14480179476</v>
      </c>
      <c r="E2891" s="109">
        <v>533155.72568841022</v>
      </c>
    </row>
    <row r="2892" spans="1:5" x14ac:dyDescent="0.35">
      <c r="A2892" s="107" t="s">
        <v>79</v>
      </c>
      <c r="B2892" s="107" t="s">
        <v>225</v>
      </c>
      <c r="C2892" s="110">
        <v>11</v>
      </c>
      <c r="D2892" s="109">
        <v>10009.25352663657</v>
      </c>
      <c r="E2892" s="109">
        <v>390011.36358162458</v>
      </c>
    </row>
    <row r="2893" spans="1:5" x14ac:dyDescent="0.35">
      <c r="A2893" s="107" t="s">
        <v>79</v>
      </c>
      <c r="B2893" s="107" t="s">
        <v>225</v>
      </c>
      <c r="C2893" s="110">
        <v>12</v>
      </c>
      <c r="D2893" s="109">
        <v>9778.6479899592723</v>
      </c>
      <c r="E2893" s="109">
        <v>393860.45029692218</v>
      </c>
    </row>
    <row r="2894" spans="1:5" x14ac:dyDescent="0.35">
      <c r="A2894" s="107" t="s">
        <v>79</v>
      </c>
      <c r="B2894" s="107" t="s">
        <v>224</v>
      </c>
      <c r="C2894" s="110">
        <v>1</v>
      </c>
      <c r="D2894" s="109">
        <v>97.919997096061735</v>
      </c>
      <c r="E2894" s="109">
        <v>7345.2201763519861</v>
      </c>
    </row>
    <row r="2895" spans="1:5" x14ac:dyDescent="0.35">
      <c r="A2895" s="107" t="s">
        <v>79</v>
      </c>
      <c r="B2895" s="107" t="s">
        <v>224</v>
      </c>
      <c r="C2895" s="110">
        <v>2</v>
      </c>
      <c r="D2895" s="109">
        <v>127.67999866604799</v>
      </c>
      <c r="E2895" s="109">
        <v>9393.3717253478735</v>
      </c>
    </row>
    <row r="2896" spans="1:5" x14ac:dyDescent="0.35">
      <c r="A2896" s="107" t="s">
        <v>79</v>
      </c>
      <c r="B2896" s="107" t="s">
        <v>224</v>
      </c>
      <c r="C2896" s="110">
        <v>3</v>
      </c>
      <c r="D2896" s="109">
        <v>135.36000066995601</v>
      </c>
      <c r="E2896" s="109">
        <v>10504.898638702771</v>
      </c>
    </row>
    <row r="2897" spans="1:5" x14ac:dyDescent="0.35">
      <c r="A2897" s="107" t="s">
        <v>79</v>
      </c>
      <c r="B2897" s="107" t="s">
        <v>224</v>
      </c>
      <c r="C2897" s="110">
        <v>4</v>
      </c>
      <c r="D2897" s="109">
        <v>115.4399999976157</v>
      </c>
      <c r="E2897" s="109">
        <v>8839.1189794105376</v>
      </c>
    </row>
    <row r="2898" spans="1:5" x14ac:dyDescent="0.35">
      <c r="A2898" s="107" t="s">
        <v>79</v>
      </c>
      <c r="B2898" s="107" t="s">
        <v>224</v>
      </c>
      <c r="C2898" s="110">
        <v>5</v>
      </c>
      <c r="D2898" s="109">
        <v>295.19999587535852</v>
      </c>
      <c r="E2898" s="109">
        <v>21416.813857058649</v>
      </c>
    </row>
    <row r="2899" spans="1:5" x14ac:dyDescent="0.35">
      <c r="A2899" s="107" t="s">
        <v>79</v>
      </c>
      <c r="B2899" s="107" t="s">
        <v>224</v>
      </c>
      <c r="C2899" s="110">
        <v>6</v>
      </c>
      <c r="D2899" s="109">
        <v>309.35999459028233</v>
      </c>
      <c r="E2899" s="109">
        <v>19655.847552804091</v>
      </c>
    </row>
    <row r="2900" spans="1:5" x14ac:dyDescent="0.35">
      <c r="A2900" s="107" t="s">
        <v>79</v>
      </c>
      <c r="B2900" s="107" t="s">
        <v>224</v>
      </c>
      <c r="C2900" s="110">
        <v>7</v>
      </c>
      <c r="D2900" s="109">
        <v>352.55999478697782</v>
      </c>
      <c r="E2900" s="109">
        <v>22104.539373834748</v>
      </c>
    </row>
    <row r="2901" spans="1:5" x14ac:dyDescent="0.35">
      <c r="A2901" s="107" t="s">
        <v>79</v>
      </c>
      <c r="B2901" s="107" t="s">
        <v>224</v>
      </c>
      <c r="C2901" s="110">
        <v>8</v>
      </c>
      <c r="D2901" s="109">
        <v>349.91999500989908</v>
      </c>
      <c r="E2901" s="109">
        <v>21336.31334827594</v>
      </c>
    </row>
    <row r="2902" spans="1:5" x14ac:dyDescent="0.35">
      <c r="A2902" s="107" t="s">
        <v>79</v>
      </c>
      <c r="B2902" s="107" t="s">
        <v>224</v>
      </c>
      <c r="C2902" s="110">
        <v>9</v>
      </c>
      <c r="D2902" s="109">
        <v>336.71999850869167</v>
      </c>
      <c r="E2902" s="109">
        <v>18243.203828533318</v>
      </c>
    </row>
    <row r="2903" spans="1:5" x14ac:dyDescent="0.35">
      <c r="A2903" s="107" t="s">
        <v>79</v>
      </c>
      <c r="B2903" s="107" t="s">
        <v>224</v>
      </c>
      <c r="C2903" s="110">
        <v>10</v>
      </c>
      <c r="D2903" s="109">
        <v>314.14999896287901</v>
      </c>
      <c r="E2903" s="109">
        <v>8511.4247526109011</v>
      </c>
    </row>
    <row r="2904" spans="1:5" x14ac:dyDescent="0.35">
      <c r="A2904" s="107" t="s">
        <v>79</v>
      </c>
      <c r="B2904" s="107" t="s">
        <v>224</v>
      </c>
      <c r="C2904" s="110">
        <v>11</v>
      </c>
      <c r="D2904" s="109">
        <v>257.64000210165989</v>
      </c>
      <c r="E2904" s="109">
        <v>6518.8497601983654</v>
      </c>
    </row>
    <row r="2905" spans="1:5" x14ac:dyDescent="0.35">
      <c r="A2905" s="107" t="s">
        <v>79</v>
      </c>
      <c r="B2905" s="107" t="s">
        <v>224</v>
      </c>
      <c r="C2905" s="110">
        <v>12</v>
      </c>
      <c r="D2905" s="109">
        <v>243.360008329153</v>
      </c>
      <c r="E2905" s="109">
        <v>6936.4855894896782</v>
      </c>
    </row>
    <row r="2906" spans="1:5" x14ac:dyDescent="0.35">
      <c r="A2906" s="107" t="s">
        <v>79</v>
      </c>
      <c r="B2906" s="107" t="s">
        <v>54</v>
      </c>
      <c r="C2906" s="110">
        <v>1</v>
      </c>
      <c r="D2906" s="109">
        <v>8063.6</v>
      </c>
      <c r="E2906" s="109">
        <v>601377.07791510865</v>
      </c>
    </row>
    <row r="2907" spans="1:5" x14ac:dyDescent="0.35">
      <c r="A2907" s="107" t="s">
        <v>79</v>
      </c>
      <c r="B2907" s="107" t="s">
        <v>54</v>
      </c>
      <c r="C2907" s="110">
        <v>2</v>
      </c>
      <c r="D2907" s="109">
        <v>7392</v>
      </c>
      <c r="E2907" s="109">
        <v>534963.16821868054</v>
      </c>
    </row>
    <row r="2908" spans="1:5" x14ac:dyDescent="0.35">
      <c r="A2908" s="107" t="s">
        <v>79</v>
      </c>
      <c r="B2908" s="107" t="s">
        <v>54</v>
      </c>
      <c r="C2908" s="110">
        <v>3</v>
      </c>
      <c r="D2908" s="109">
        <v>8184</v>
      </c>
      <c r="E2908" s="109">
        <v>624889.62673029909</v>
      </c>
    </row>
    <row r="2909" spans="1:5" x14ac:dyDescent="0.35">
      <c r="A2909" s="107" t="s">
        <v>79</v>
      </c>
      <c r="B2909" s="107" t="s">
        <v>54</v>
      </c>
      <c r="C2909" s="110">
        <v>4</v>
      </c>
      <c r="D2909" s="109">
        <v>6072</v>
      </c>
      <c r="E2909" s="109">
        <v>448669.51643548382</v>
      </c>
    </row>
    <row r="2910" spans="1:5" x14ac:dyDescent="0.35">
      <c r="A2910" s="107" t="s">
        <v>79</v>
      </c>
      <c r="B2910" s="107" t="s">
        <v>54</v>
      </c>
      <c r="C2910" s="110">
        <v>5</v>
      </c>
      <c r="D2910" s="109">
        <v>8184</v>
      </c>
      <c r="E2910" s="109">
        <v>579315.49660546088</v>
      </c>
    </row>
    <row r="2911" spans="1:5" x14ac:dyDescent="0.35">
      <c r="A2911" s="107" t="s">
        <v>79</v>
      </c>
      <c r="B2911" s="107" t="s">
        <v>54</v>
      </c>
      <c r="C2911" s="110">
        <v>6</v>
      </c>
      <c r="D2911" s="109">
        <v>7920</v>
      </c>
      <c r="E2911" s="109">
        <v>507916.88777584012</v>
      </c>
    </row>
    <row r="2912" spans="1:5" x14ac:dyDescent="0.35">
      <c r="A2912" s="107" t="s">
        <v>79</v>
      </c>
      <c r="B2912" s="107" t="s">
        <v>54</v>
      </c>
      <c r="C2912" s="110">
        <v>7</v>
      </c>
      <c r="D2912" s="109">
        <v>8184</v>
      </c>
      <c r="E2912" s="109">
        <v>513030.01522399858</v>
      </c>
    </row>
    <row r="2913" spans="1:5" x14ac:dyDescent="0.35">
      <c r="A2913" s="107" t="s">
        <v>79</v>
      </c>
      <c r="B2913" s="107" t="s">
        <v>54</v>
      </c>
      <c r="C2913" s="110">
        <v>8</v>
      </c>
      <c r="D2913" s="109">
        <v>8149.8</v>
      </c>
      <c r="E2913" s="109">
        <v>501971.65184723231</v>
      </c>
    </row>
    <row r="2914" spans="1:5" x14ac:dyDescent="0.35">
      <c r="A2914" s="107" t="s">
        <v>79</v>
      </c>
      <c r="B2914" s="107" t="s">
        <v>54</v>
      </c>
      <c r="C2914" s="110">
        <v>9</v>
      </c>
      <c r="D2914" s="109">
        <v>7601.3</v>
      </c>
      <c r="E2914" s="109">
        <v>417813.62351528101</v>
      </c>
    </row>
    <row r="2915" spans="1:5" x14ac:dyDescent="0.35">
      <c r="A2915" s="107" t="s">
        <v>79</v>
      </c>
      <c r="B2915" s="107" t="s">
        <v>54</v>
      </c>
      <c r="C2915" s="110">
        <v>10</v>
      </c>
      <c r="D2915" s="109">
        <v>4388</v>
      </c>
      <c r="E2915" s="109">
        <v>144431.72271797521</v>
      </c>
    </row>
    <row r="2916" spans="1:5" x14ac:dyDescent="0.35">
      <c r="A2916" s="107" t="s">
        <v>79</v>
      </c>
      <c r="B2916" s="107" t="s">
        <v>54</v>
      </c>
      <c r="C2916" s="110">
        <v>11</v>
      </c>
      <c r="D2916" s="109">
        <v>1387.6</v>
      </c>
      <c r="E2916" s="109">
        <v>47603.083341107682</v>
      </c>
    </row>
    <row r="2917" spans="1:5" x14ac:dyDescent="0.35">
      <c r="A2917" s="107" t="s">
        <v>79</v>
      </c>
      <c r="B2917" s="107" t="s">
        <v>54</v>
      </c>
      <c r="C2917" s="110">
        <v>12</v>
      </c>
      <c r="D2917" s="109">
        <v>3492.8</v>
      </c>
      <c r="E2917" s="109">
        <v>104004.8915082063</v>
      </c>
    </row>
    <row r="2918" spans="1:5" x14ac:dyDescent="0.35">
      <c r="A2918" s="107" t="s">
        <v>79</v>
      </c>
      <c r="B2918" s="107" t="s">
        <v>55</v>
      </c>
      <c r="C2918" s="110">
        <v>1</v>
      </c>
      <c r="D2918" s="109">
        <v>13704.48</v>
      </c>
      <c r="E2918" s="109">
        <v>890572.920326191</v>
      </c>
    </row>
    <row r="2919" spans="1:5" x14ac:dyDescent="0.35">
      <c r="A2919" s="107" t="s">
        <v>79</v>
      </c>
      <c r="B2919" s="107" t="s">
        <v>55</v>
      </c>
      <c r="C2919" s="110">
        <v>2</v>
      </c>
      <c r="D2919" s="109">
        <v>12378.24</v>
      </c>
      <c r="E2919" s="109">
        <v>874489.14396758412</v>
      </c>
    </row>
    <row r="2920" spans="1:5" x14ac:dyDescent="0.35">
      <c r="A2920" s="107" t="s">
        <v>79</v>
      </c>
      <c r="B2920" s="107" t="s">
        <v>55</v>
      </c>
      <c r="C2920" s="110">
        <v>3</v>
      </c>
      <c r="D2920" s="109">
        <v>13704.48</v>
      </c>
      <c r="E2920" s="109">
        <v>1035082.656806764</v>
      </c>
    </row>
    <row r="2921" spans="1:5" x14ac:dyDescent="0.35">
      <c r="A2921" s="107" t="s">
        <v>79</v>
      </c>
      <c r="B2921" s="107" t="s">
        <v>55</v>
      </c>
      <c r="C2921" s="110">
        <v>4</v>
      </c>
      <c r="D2921" s="109">
        <v>13262.4</v>
      </c>
      <c r="E2921" s="109">
        <v>973188.76274197991</v>
      </c>
    </row>
    <row r="2922" spans="1:5" x14ac:dyDescent="0.35">
      <c r="A2922" s="107" t="s">
        <v>79</v>
      </c>
      <c r="B2922" s="107" t="s">
        <v>55</v>
      </c>
      <c r="C2922" s="110">
        <v>5</v>
      </c>
      <c r="D2922" s="109">
        <v>13704.48</v>
      </c>
      <c r="E2922" s="109">
        <v>989080.52100613329</v>
      </c>
    </row>
    <row r="2923" spans="1:5" x14ac:dyDescent="0.35">
      <c r="A2923" s="107" t="s">
        <v>79</v>
      </c>
      <c r="B2923" s="107" t="s">
        <v>55</v>
      </c>
      <c r="C2923" s="110">
        <v>6</v>
      </c>
      <c r="D2923" s="109">
        <v>13262.4</v>
      </c>
      <c r="E2923" s="109">
        <v>942896.82390740048</v>
      </c>
    </row>
    <row r="2924" spans="1:5" x14ac:dyDescent="0.35">
      <c r="A2924" s="107" t="s">
        <v>79</v>
      </c>
      <c r="B2924" s="107" t="s">
        <v>55</v>
      </c>
      <c r="C2924" s="110">
        <v>7</v>
      </c>
      <c r="D2924" s="109">
        <v>13704.48</v>
      </c>
      <c r="E2924" s="109">
        <v>844361.69958211086</v>
      </c>
    </row>
    <row r="2925" spans="1:5" x14ac:dyDescent="0.35">
      <c r="A2925" s="107" t="s">
        <v>79</v>
      </c>
      <c r="B2925" s="107" t="s">
        <v>55</v>
      </c>
      <c r="C2925" s="110">
        <v>8</v>
      </c>
      <c r="D2925" s="109">
        <v>13704.48</v>
      </c>
      <c r="E2925" s="109">
        <v>707606.77124371682</v>
      </c>
    </row>
    <row r="2926" spans="1:5" x14ac:dyDescent="0.35">
      <c r="A2926" s="107" t="s">
        <v>79</v>
      </c>
      <c r="B2926" s="107" t="s">
        <v>55</v>
      </c>
      <c r="C2926" s="110">
        <v>9</v>
      </c>
      <c r="D2926" s="109">
        <v>13262.4</v>
      </c>
      <c r="E2926" s="109">
        <v>609400.70339732512</v>
      </c>
    </row>
    <row r="2927" spans="1:5" x14ac:dyDescent="0.35">
      <c r="A2927" s="107" t="s">
        <v>79</v>
      </c>
      <c r="B2927" s="107" t="s">
        <v>55</v>
      </c>
      <c r="C2927" s="110">
        <v>10</v>
      </c>
      <c r="D2927" s="109">
        <v>12267.661856632631</v>
      </c>
      <c r="E2927" s="109">
        <v>565710.89299817989</v>
      </c>
    </row>
    <row r="2928" spans="1:5" x14ac:dyDescent="0.35">
      <c r="A2928" s="107" t="s">
        <v>79</v>
      </c>
      <c r="B2928" s="107" t="s">
        <v>55</v>
      </c>
      <c r="C2928" s="110">
        <v>11</v>
      </c>
      <c r="D2928" s="109">
        <v>12186.5210066736</v>
      </c>
      <c r="E2928" s="109">
        <v>537232.31335503026</v>
      </c>
    </row>
    <row r="2929" spans="1:5" x14ac:dyDescent="0.35">
      <c r="A2929" s="107" t="s">
        <v>79</v>
      </c>
      <c r="B2929" s="107" t="s">
        <v>55</v>
      </c>
      <c r="C2929" s="110">
        <v>12</v>
      </c>
      <c r="D2929" s="109">
        <v>12830.496460284519</v>
      </c>
      <c r="E2929" s="109">
        <v>571223.45408859954</v>
      </c>
    </row>
    <row r="2930" spans="1:5" x14ac:dyDescent="0.35">
      <c r="A2930" s="107" t="s">
        <v>79</v>
      </c>
      <c r="B2930" s="107" t="s">
        <v>56</v>
      </c>
      <c r="C2930" s="110">
        <v>1</v>
      </c>
      <c r="D2930" s="109">
        <v>4900.1830267985579</v>
      </c>
      <c r="E2930" s="109">
        <v>355701.85132186319</v>
      </c>
    </row>
    <row r="2931" spans="1:5" x14ac:dyDescent="0.35">
      <c r="A2931" s="107" t="s">
        <v>79</v>
      </c>
      <c r="B2931" s="107" t="s">
        <v>56</v>
      </c>
      <c r="C2931" s="110">
        <v>2</v>
      </c>
      <c r="D2931" s="109">
        <v>5201.352983243034</v>
      </c>
      <c r="E2931" s="109">
        <v>362289.70311731828</v>
      </c>
    </row>
    <row r="2932" spans="1:5" x14ac:dyDescent="0.35">
      <c r="A2932" s="107" t="s">
        <v>79</v>
      </c>
      <c r="B2932" s="107" t="s">
        <v>56</v>
      </c>
      <c r="C2932" s="110">
        <v>3</v>
      </c>
      <c r="D2932" s="109">
        <v>5518.301409954609</v>
      </c>
      <c r="E2932" s="109">
        <v>402711.86363804247</v>
      </c>
    </row>
    <row r="2933" spans="1:5" x14ac:dyDescent="0.35">
      <c r="A2933" s="107" t="s">
        <v>79</v>
      </c>
      <c r="B2933" s="107" t="s">
        <v>56</v>
      </c>
      <c r="C2933" s="110">
        <v>4</v>
      </c>
      <c r="D2933" s="109">
        <v>5163.7837389836968</v>
      </c>
      <c r="E2933" s="109">
        <v>370441.58035498683</v>
      </c>
    </row>
    <row r="2934" spans="1:5" x14ac:dyDescent="0.35">
      <c r="A2934" s="107" t="s">
        <v>79</v>
      </c>
      <c r="B2934" s="107" t="s">
        <v>56</v>
      </c>
      <c r="C2934" s="110">
        <v>5</v>
      </c>
      <c r="D2934" s="109">
        <v>5416.579946186147</v>
      </c>
      <c r="E2934" s="109">
        <v>362075.74809955002</v>
      </c>
    </row>
    <row r="2935" spans="1:5" x14ac:dyDescent="0.35">
      <c r="A2935" s="107" t="s">
        <v>79</v>
      </c>
      <c r="B2935" s="107" t="s">
        <v>56</v>
      </c>
      <c r="C2935" s="110">
        <v>6</v>
      </c>
      <c r="D2935" s="109">
        <v>6861.659706000004</v>
      </c>
      <c r="E2935" s="109">
        <v>426350.30397022673</v>
      </c>
    </row>
    <row r="2936" spans="1:5" x14ac:dyDescent="0.35">
      <c r="A2936" s="107" t="s">
        <v>79</v>
      </c>
      <c r="B2936" s="107" t="s">
        <v>56</v>
      </c>
      <c r="C2936" s="110">
        <v>7</v>
      </c>
      <c r="D2936" s="109">
        <v>6866.4101219999784</v>
      </c>
      <c r="E2936" s="109">
        <v>424954.25543780858</v>
      </c>
    </row>
    <row r="2937" spans="1:5" x14ac:dyDescent="0.35">
      <c r="A2937" s="107" t="s">
        <v>79</v>
      </c>
      <c r="B2937" s="107" t="s">
        <v>56</v>
      </c>
      <c r="C2937" s="110">
        <v>8</v>
      </c>
      <c r="D2937" s="109">
        <v>7842.1613600000092</v>
      </c>
      <c r="E2937" s="109">
        <v>483055.75607391453</v>
      </c>
    </row>
    <row r="2938" spans="1:5" x14ac:dyDescent="0.35">
      <c r="A2938" s="107" t="s">
        <v>79</v>
      </c>
      <c r="B2938" s="107" t="s">
        <v>56</v>
      </c>
      <c r="C2938" s="110">
        <v>9</v>
      </c>
      <c r="D2938" s="109">
        <v>7191.4913400000214</v>
      </c>
      <c r="E2938" s="109">
        <v>412556.25566576677</v>
      </c>
    </row>
    <row r="2939" spans="1:5" x14ac:dyDescent="0.35">
      <c r="A2939" s="107" t="s">
        <v>79</v>
      </c>
      <c r="B2939" s="107" t="s">
        <v>56</v>
      </c>
      <c r="C2939" s="110">
        <v>10</v>
      </c>
      <c r="D2939" s="109">
        <v>8478.1103655649258</v>
      </c>
      <c r="E2939" s="109">
        <v>351964.73901044688</v>
      </c>
    </row>
    <row r="2940" spans="1:5" x14ac:dyDescent="0.35">
      <c r="A2940" s="107" t="s">
        <v>79</v>
      </c>
      <c r="B2940" s="107" t="s">
        <v>56</v>
      </c>
      <c r="C2940" s="110">
        <v>11</v>
      </c>
      <c r="D2940" s="109">
        <v>7854.8180609293249</v>
      </c>
      <c r="E2940" s="109">
        <v>329704.5528114523</v>
      </c>
    </row>
    <row r="2941" spans="1:5" x14ac:dyDescent="0.35">
      <c r="A2941" s="107" t="s">
        <v>79</v>
      </c>
      <c r="B2941" s="107" t="s">
        <v>56</v>
      </c>
      <c r="C2941" s="110">
        <v>12</v>
      </c>
      <c r="D2941" s="109">
        <v>7539.3984641964653</v>
      </c>
      <c r="E2941" s="109">
        <v>326341.2974219764</v>
      </c>
    </row>
    <row r="2942" spans="1:5" x14ac:dyDescent="0.35">
      <c r="A2942" s="107" t="s">
        <v>79</v>
      </c>
      <c r="B2942" s="107" t="s">
        <v>223</v>
      </c>
      <c r="C2942" s="110">
        <v>1</v>
      </c>
      <c r="D2942" s="109">
        <v>1359.286047506029</v>
      </c>
      <c r="E2942" s="109">
        <v>284862.1758306952</v>
      </c>
    </row>
    <row r="2943" spans="1:5" x14ac:dyDescent="0.35">
      <c r="A2943" s="107" t="s">
        <v>79</v>
      </c>
      <c r="B2943" s="107" t="s">
        <v>223</v>
      </c>
      <c r="C2943" s="110">
        <v>2</v>
      </c>
      <c r="D2943" s="109">
        <v>0</v>
      </c>
      <c r="E2943" s="109">
        <v>0</v>
      </c>
    </row>
    <row r="2944" spans="1:5" x14ac:dyDescent="0.35">
      <c r="A2944" s="107" t="s">
        <v>79</v>
      </c>
      <c r="B2944" s="107" t="s">
        <v>223</v>
      </c>
      <c r="C2944" s="110">
        <v>3</v>
      </c>
      <c r="D2944" s="109">
        <v>0</v>
      </c>
      <c r="E2944" s="109">
        <v>0</v>
      </c>
    </row>
    <row r="2945" spans="1:5" x14ac:dyDescent="0.35">
      <c r="A2945" s="107" t="s">
        <v>79</v>
      </c>
      <c r="B2945" s="107" t="s">
        <v>223</v>
      </c>
      <c r="C2945" s="110">
        <v>4</v>
      </c>
      <c r="D2945" s="109">
        <v>0.49</v>
      </c>
      <c r="E2945" s="109">
        <v>70.24495710506099</v>
      </c>
    </row>
    <row r="2946" spans="1:5" x14ac:dyDescent="0.35">
      <c r="A2946" s="107" t="s">
        <v>79</v>
      </c>
      <c r="B2946" s="107" t="s">
        <v>223</v>
      </c>
      <c r="C2946" s="110">
        <v>5</v>
      </c>
      <c r="D2946" s="109">
        <v>0</v>
      </c>
      <c r="E2946" s="109">
        <v>0</v>
      </c>
    </row>
    <row r="2947" spans="1:5" x14ac:dyDescent="0.35">
      <c r="A2947" s="107" t="s">
        <v>79</v>
      </c>
      <c r="B2947" s="107" t="s">
        <v>223</v>
      </c>
      <c r="C2947" s="110">
        <v>6</v>
      </c>
      <c r="D2947" s="109">
        <v>0</v>
      </c>
      <c r="E2947" s="109">
        <v>0</v>
      </c>
    </row>
    <row r="2948" spans="1:5" x14ac:dyDescent="0.35">
      <c r="A2948" s="107" t="s">
        <v>79</v>
      </c>
      <c r="B2948" s="107" t="s">
        <v>223</v>
      </c>
      <c r="C2948" s="110">
        <v>7</v>
      </c>
      <c r="D2948" s="109">
        <v>336.17006341866443</v>
      </c>
      <c r="E2948" s="109">
        <v>71190.833583310116</v>
      </c>
    </row>
    <row r="2949" spans="1:5" x14ac:dyDescent="0.35">
      <c r="A2949" s="107" t="s">
        <v>79</v>
      </c>
      <c r="B2949" s="107" t="s">
        <v>223</v>
      </c>
      <c r="C2949" s="110">
        <v>8</v>
      </c>
      <c r="D2949" s="109">
        <v>0</v>
      </c>
      <c r="E2949" s="109">
        <v>0</v>
      </c>
    </row>
    <row r="2950" spans="1:5" x14ac:dyDescent="0.35">
      <c r="A2950" s="107" t="s">
        <v>79</v>
      </c>
      <c r="B2950" s="107" t="s">
        <v>223</v>
      </c>
      <c r="C2950" s="110">
        <v>9</v>
      </c>
      <c r="D2950" s="109">
        <v>613.72376714351549</v>
      </c>
      <c r="E2950" s="109">
        <v>125427.00265267619</v>
      </c>
    </row>
    <row r="2951" spans="1:5" x14ac:dyDescent="0.35">
      <c r="A2951" s="107" t="s">
        <v>79</v>
      </c>
      <c r="B2951" s="107" t="s">
        <v>223</v>
      </c>
      <c r="C2951" s="110">
        <v>10</v>
      </c>
      <c r="D2951" s="109">
        <v>1242.1771979844721</v>
      </c>
      <c r="E2951" s="109">
        <v>242905.7023790552</v>
      </c>
    </row>
    <row r="2952" spans="1:5" x14ac:dyDescent="0.35">
      <c r="A2952" s="107" t="s">
        <v>79</v>
      </c>
      <c r="B2952" s="107" t="s">
        <v>223</v>
      </c>
      <c r="C2952" s="110">
        <v>11</v>
      </c>
      <c r="D2952" s="109">
        <v>165.83</v>
      </c>
      <c r="E2952" s="109">
        <v>19583.36607384542</v>
      </c>
    </row>
    <row r="2953" spans="1:5" x14ac:dyDescent="0.35">
      <c r="A2953" s="107" t="s">
        <v>79</v>
      </c>
      <c r="B2953" s="107" t="s">
        <v>223</v>
      </c>
      <c r="C2953" s="110">
        <v>12</v>
      </c>
      <c r="D2953" s="109">
        <v>183.68</v>
      </c>
      <c r="E2953" s="109">
        <v>25706.773474724389</v>
      </c>
    </row>
    <row r="2954" spans="1:5" x14ac:dyDescent="0.35">
      <c r="A2954" s="107" t="s">
        <v>79</v>
      </c>
      <c r="B2954" s="107" t="s">
        <v>57</v>
      </c>
      <c r="C2954" s="110">
        <v>1</v>
      </c>
      <c r="D2954" s="109">
        <v>4759.5599999999986</v>
      </c>
      <c r="E2954" s="109">
        <v>370122.73367136082</v>
      </c>
    </row>
    <row r="2955" spans="1:5" x14ac:dyDescent="0.35">
      <c r="A2955" s="107" t="s">
        <v>79</v>
      </c>
      <c r="B2955" s="107" t="s">
        <v>57</v>
      </c>
      <c r="C2955" s="110">
        <v>2</v>
      </c>
      <c r="D2955" s="109">
        <v>8249.6071441836084</v>
      </c>
      <c r="E2955" s="109">
        <v>604181.9334407727</v>
      </c>
    </row>
    <row r="2956" spans="1:5" x14ac:dyDescent="0.35">
      <c r="A2956" s="107" t="s">
        <v>79</v>
      </c>
      <c r="B2956" s="107" t="s">
        <v>57</v>
      </c>
      <c r="C2956" s="110">
        <v>3</v>
      </c>
      <c r="D2956" s="109">
        <v>9262.7999999999993</v>
      </c>
      <c r="E2956" s="109">
        <v>709693.93643251143</v>
      </c>
    </row>
    <row r="2957" spans="1:5" x14ac:dyDescent="0.35">
      <c r="A2957" s="107" t="s">
        <v>79</v>
      </c>
      <c r="B2957" s="107" t="s">
        <v>57</v>
      </c>
      <c r="C2957" s="110">
        <v>4</v>
      </c>
      <c r="D2957" s="109">
        <v>8780.0597691850853</v>
      </c>
      <c r="E2957" s="109">
        <v>665590.32262891112</v>
      </c>
    </row>
    <row r="2958" spans="1:5" x14ac:dyDescent="0.35">
      <c r="A2958" s="107" t="s">
        <v>79</v>
      </c>
      <c r="B2958" s="107" t="s">
        <v>57</v>
      </c>
      <c r="C2958" s="110">
        <v>5</v>
      </c>
      <c r="D2958" s="109">
        <v>9237.9</v>
      </c>
      <c r="E2958" s="109">
        <v>658664.55678876152</v>
      </c>
    </row>
    <row r="2959" spans="1:5" x14ac:dyDescent="0.35">
      <c r="A2959" s="107" t="s">
        <v>79</v>
      </c>
      <c r="B2959" s="107" t="s">
        <v>57</v>
      </c>
      <c r="C2959" s="110">
        <v>6</v>
      </c>
      <c r="D2959" s="109">
        <v>7825.0596167917774</v>
      </c>
      <c r="E2959" s="109">
        <v>518012.24919671193</v>
      </c>
    </row>
    <row r="2960" spans="1:5" x14ac:dyDescent="0.35">
      <c r="A2960" s="107" t="s">
        <v>79</v>
      </c>
      <c r="B2960" s="107" t="s">
        <v>57</v>
      </c>
      <c r="C2960" s="110">
        <v>7</v>
      </c>
      <c r="D2960" s="109">
        <v>7606.9496361088723</v>
      </c>
      <c r="E2960" s="109">
        <v>493742.37668156199</v>
      </c>
    </row>
    <row r="2961" spans="1:5" x14ac:dyDescent="0.35">
      <c r="A2961" s="107" t="s">
        <v>79</v>
      </c>
      <c r="B2961" s="107" t="s">
        <v>57</v>
      </c>
      <c r="C2961" s="110">
        <v>8</v>
      </c>
      <c r="D2961" s="109">
        <v>7589.9932654298691</v>
      </c>
      <c r="E2961" s="109">
        <v>486320.11175788869</v>
      </c>
    </row>
    <row r="2962" spans="1:5" x14ac:dyDescent="0.35">
      <c r="A2962" s="107" t="s">
        <v>79</v>
      </c>
      <c r="B2962" s="107" t="s">
        <v>57</v>
      </c>
      <c r="C2962" s="110">
        <v>9</v>
      </c>
      <c r="D2962" s="109">
        <v>2141.2851046421938</v>
      </c>
      <c r="E2962" s="109">
        <v>132551.8249456241</v>
      </c>
    </row>
    <row r="2963" spans="1:5" x14ac:dyDescent="0.35">
      <c r="A2963" s="107" t="s">
        <v>79</v>
      </c>
      <c r="B2963" s="107" t="s">
        <v>57</v>
      </c>
      <c r="C2963" s="110">
        <v>10</v>
      </c>
      <c r="D2963" s="109">
        <v>7.45</v>
      </c>
      <c r="E2963" s="109">
        <v>448.72501823639328</v>
      </c>
    </row>
    <row r="2964" spans="1:5" x14ac:dyDescent="0.35">
      <c r="A2964" s="107" t="s">
        <v>79</v>
      </c>
      <c r="B2964" s="107" t="s">
        <v>57</v>
      </c>
      <c r="C2964" s="110">
        <v>11</v>
      </c>
      <c r="D2964" s="109">
        <v>0</v>
      </c>
      <c r="E2964" s="109">
        <v>0</v>
      </c>
    </row>
    <row r="2965" spans="1:5" x14ac:dyDescent="0.35">
      <c r="A2965" s="107" t="s">
        <v>79</v>
      </c>
      <c r="B2965" s="107" t="s">
        <v>57</v>
      </c>
      <c r="C2965" s="110">
        <v>12</v>
      </c>
      <c r="D2965" s="109">
        <v>0</v>
      </c>
      <c r="E2965" s="109">
        <v>0</v>
      </c>
    </row>
    <row r="2966" spans="1:5" x14ac:dyDescent="0.35">
      <c r="A2966" s="107" t="s">
        <v>79</v>
      </c>
      <c r="B2966" s="107" t="s">
        <v>58</v>
      </c>
      <c r="C2966" s="110">
        <v>1</v>
      </c>
      <c r="D2966" s="109">
        <v>37117.325174438229</v>
      </c>
      <c r="E2966" s="109">
        <v>600887.92577200138</v>
      </c>
    </row>
    <row r="2967" spans="1:5" x14ac:dyDescent="0.35">
      <c r="A2967" s="107" t="s">
        <v>79</v>
      </c>
      <c r="B2967" s="107" t="s">
        <v>58</v>
      </c>
      <c r="C2967" s="110">
        <v>2</v>
      </c>
      <c r="D2967" s="109">
        <v>32834.653519007326</v>
      </c>
      <c r="E2967" s="109">
        <v>476538.43009648571</v>
      </c>
    </row>
    <row r="2968" spans="1:5" x14ac:dyDescent="0.35">
      <c r="A2968" s="107" t="s">
        <v>79</v>
      </c>
      <c r="B2968" s="107" t="s">
        <v>58</v>
      </c>
      <c r="C2968" s="110">
        <v>3</v>
      </c>
      <c r="D2968" s="109">
        <v>34337.321482914398</v>
      </c>
      <c r="E2968" s="109">
        <v>389484.55845810869</v>
      </c>
    </row>
    <row r="2969" spans="1:5" x14ac:dyDescent="0.35">
      <c r="A2969" s="107" t="s">
        <v>79</v>
      </c>
      <c r="B2969" s="107" t="s">
        <v>58</v>
      </c>
      <c r="C2969" s="110">
        <v>4</v>
      </c>
      <c r="D2969" s="109">
        <v>34453.088226879328</v>
      </c>
      <c r="E2969" s="109">
        <v>435887.65127639269</v>
      </c>
    </row>
    <row r="2970" spans="1:5" x14ac:dyDescent="0.35">
      <c r="A2970" s="107" t="s">
        <v>79</v>
      </c>
      <c r="B2970" s="107" t="s">
        <v>58</v>
      </c>
      <c r="C2970" s="110">
        <v>5</v>
      </c>
      <c r="D2970" s="109">
        <v>30531.764039233691</v>
      </c>
      <c r="E2970" s="109">
        <v>396173.83378592908</v>
      </c>
    </row>
    <row r="2971" spans="1:5" x14ac:dyDescent="0.35">
      <c r="A2971" s="107" t="s">
        <v>79</v>
      </c>
      <c r="B2971" s="107" t="s">
        <v>58</v>
      </c>
      <c r="C2971" s="110">
        <v>6</v>
      </c>
      <c r="D2971" s="109">
        <v>26581.150934694691</v>
      </c>
      <c r="E2971" s="109">
        <v>916278.13512090326</v>
      </c>
    </row>
    <row r="2972" spans="1:5" x14ac:dyDescent="0.35">
      <c r="A2972" s="107" t="s">
        <v>79</v>
      </c>
      <c r="B2972" s="107" t="s">
        <v>58</v>
      </c>
      <c r="C2972" s="110">
        <v>7</v>
      </c>
      <c r="D2972" s="109">
        <v>20781.326151593072</v>
      </c>
      <c r="E2972" s="109">
        <v>226557.8943101514</v>
      </c>
    </row>
    <row r="2973" spans="1:5" x14ac:dyDescent="0.35">
      <c r="A2973" s="107" t="s">
        <v>79</v>
      </c>
      <c r="B2973" s="107" t="s">
        <v>58</v>
      </c>
      <c r="C2973" s="110">
        <v>8</v>
      </c>
      <c r="D2973" s="109">
        <v>25167.290011238289</v>
      </c>
      <c r="E2973" s="109">
        <v>168603.89925732621</v>
      </c>
    </row>
    <row r="2974" spans="1:5" x14ac:dyDescent="0.35">
      <c r="A2974" s="107" t="s">
        <v>79</v>
      </c>
      <c r="B2974" s="107" t="s">
        <v>58</v>
      </c>
      <c r="C2974" s="110">
        <v>9</v>
      </c>
      <c r="D2974" s="109">
        <v>26736.029872560601</v>
      </c>
      <c r="E2974" s="109">
        <v>150600.9807891667</v>
      </c>
    </row>
    <row r="2975" spans="1:5" x14ac:dyDescent="0.35">
      <c r="A2975" s="107" t="s">
        <v>79</v>
      </c>
      <c r="B2975" s="107" t="s">
        <v>58</v>
      </c>
      <c r="C2975" s="110">
        <v>10</v>
      </c>
      <c r="D2975" s="109">
        <v>23620.388208728451</v>
      </c>
      <c r="E2975" s="109">
        <v>208895.7157941086</v>
      </c>
    </row>
    <row r="2976" spans="1:5" x14ac:dyDescent="0.35">
      <c r="A2976" s="107" t="s">
        <v>79</v>
      </c>
      <c r="B2976" s="107" t="s">
        <v>58</v>
      </c>
      <c r="C2976" s="110">
        <v>11</v>
      </c>
      <c r="D2976" s="109">
        <v>29789.894456317259</v>
      </c>
      <c r="E2976" s="109">
        <v>268849.16467954777</v>
      </c>
    </row>
    <row r="2977" spans="1:5" x14ac:dyDescent="0.35">
      <c r="A2977" s="107" t="s">
        <v>79</v>
      </c>
      <c r="B2977" s="107" t="s">
        <v>58</v>
      </c>
      <c r="C2977" s="110">
        <v>12</v>
      </c>
      <c r="D2977" s="109">
        <v>27816.34999328593</v>
      </c>
      <c r="E2977" s="109">
        <v>304149.83245180902</v>
      </c>
    </row>
    <row r="2978" spans="1:5" x14ac:dyDescent="0.35">
      <c r="A2978" s="107" t="s">
        <v>79</v>
      </c>
      <c r="B2978" s="107" t="s">
        <v>222</v>
      </c>
      <c r="C2978" s="110">
        <v>1</v>
      </c>
      <c r="D2978" s="109">
        <v>2587.1558640441908</v>
      </c>
      <c r="E2978" s="109">
        <v>76325.041925916579</v>
      </c>
    </row>
    <row r="2979" spans="1:5" x14ac:dyDescent="0.35">
      <c r="A2979" s="107" t="s">
        <v>79</v>
      </c>
      <c r="B2979" s="107" t="s">
        <v>222</v>
      </c>
      <c r="C2979" s="110">
        <v>2</v>
      </c>
      <c r="D2979" s="109">
        <v>2497.957604584064</v>
      </c>
      <c r="E2979" s="109">
        <v>88373.601553464279</v>
      </c>
    </row>
    <row r="2980" spans="1:5" x14ac:dyDescent="0.35">
      <c r="A2980" s="107" t="s">
        <v>79</v>
      </c>
      <c r="B2980" s="107" t="s">
        <v>222</v>
      </c>
      <c r="C2980" s="110">
        <v>3</v>
      </c>
      <c r="D2980" s="109">
        <v>1972.7621359035741</v>
      </c>
      <c r="E2980" s="109">
        <v>81375.217384022122</v>
      </c>
    </row>
    <row r="2981" spans="1:5" x14ac:dyDescent="0.35">
      <c r="A2981" s="107" t="s">
        <v>79</v>
      </c>
      <c r="B2981" s="107" t="s">
        <v>222</v>
      </c>
      <c r="C2981" s="110">
        <v>4</v>
      </c>
      <c r="D2981" s="109">
        <v>1792.55584073356</v>
      </c>
      <c r="E2981" s="109">
        <v>70320.459739129437</v>
      </c>
    </row>
    <row r="2982" spans="1:5" x14ac:dyDescent="0.35">
      <c r="A2982" s="107" t="s">
        <v>79</v>
      </c>
      <c r="B2982" s="107" t="s">
        <v>222</v>
      </c>
      <c r="C2982" s="110">
        <v>5</v>
      </c>
      <c r="D2982" s="109">
        <v>1400.335759581671</v>
      </c>
      <c r="E2982" s="109">
        <v>69301.292334669633</v>
      </c>
    </row>
    <row r="2983" spans="1:5" x14ac:dyDescent="0.35">
      <c r="A2983" s="107" t="s">
        <v>79</v>
      </c>
      <c r="B2983" s="107" t="s">
        <v>222</v>
      </c>
      <c r="C2983" s="110">
        <v>6</v>
      </c>
      <c r="D2983" s="109">
        <v>1452.0781684463921</v>
      </c>
      <c r="E2983" s="109">
        <v>76013.429009507643</v>
      </c>
    </row>
    <row r="2984" spans="1:5" x14ac:dyDescent="0.35">
      <c r="A2984" s="107" t="s">
        <v>79</v>
      </c>
      <c r="B2984" s="107" t="s">
        <v>222</v>
      </c>
      <c r="C2984" s="110">
        <v>7</v>
      </c>
      <c r="D2984" s="109">
        <v>728.11936382097815</v>
      </c>
      <c r="E2984" s="109">
        <v>32157.800829789128</v>
      </c>
    </row>
    <row r="2985" spans="1:5" x14ac:dyDescent="0.35">
      <c r="A2985" s="107" t="s">
        <v>79</v>
      </c>
      <c r="B2985" s="107" t="s">
        <v>222</v>
      </c>
      <c r="C2985" s="110">
        <v>8</v>
      </c>
      <c r="D2985" s="109">
        <v>153.89035074006739</v>
      </c>
      <c r="E2985" s="109">
        <v>9045.0707439887938</v>
      </c>
    </row>
    <row r="2986" spans="1:5" x14ac:dyDescent="0.35">
      <c r="A2986" s="107" t="s">
        <v>79</v>
      </c>
      <c r="B2986" s="107" t="s">
        <v>222</v>
      </c>
      <c r="C2986" s="110">
        <v>9</v>
      </c>
      <c r="D2986" s="109">
        <v>332.90729538070389</v>
      </c>
      <c r="E2986" s="109">
        <v>9138.5649539069946</v>
      </c>
    </row>
    <row r="2987" spans="1:5" x14ac:dyDescent="0.35">
      <c r="A2987" s="107" t="s">
        <v>79</v>
      </c>
      <c r="B2987" s="107" t="s">
        <v>222</v>
      </c>
      <c r="C2987" s="110">
        <v>10</v>
      </c>
      <c r="D2987" s="109">
        <v>703.40975394904945</v>
      </c>
      <c r="E2987" s="109">
        <v>12024.54678775743</v>
      </c>
    </row>
    <row r="2988" spans="1:5" x14ac:dyDescent="0.35">
      <c r="A2988" s="107" t="s">
        <v>79</v>
      </c>
      <c r="B2988" s="107" t="s">
        <v>222</v>
      </c>
      <c r="C2988" s="110">
        <v>11</v>
      </c>
      <c r="D2988" s="109">
        <v>829.59567298373622</v>
      </c>
      <c r="E2988" s="109">
        <v>18212.627381474911</v>
      </c>
    </row>
    <row r="2989" spans="1:5" x14ac:dyDescent="0.35">
      <c r="A2989" s="107" t="s">
        <v>79</v>
      </c>
      <c r="B2989" s="107" t="s">
        <v>222</v>
      </c>
      <c r="C2989" s="110">
        <v>12</v>
      </c>
      <c r="D2989" s="109">
        <v>855.63713464706268</v>
      </c>
      <c r="E2989" s="109">
        <v>21294.280556922291</v>
      </c>
    </row>
    <row r="2990" spans="1:5" x14ac:dyDescent="0.35">
      <c r="A2990" s="107" t="s">
        <v>79</v>
      </c>
      <c r="B2990" s="107" t="s">
        <v>59</v>
      </c>
      <c r="C2990" s="110">
        <v>1</v>
      </c>
      <c r="D2990" s="109">
        <v>0</v>
      </c>
      <c r="E2990" s="109">
        <v>0</v>
      </c>
    </row>
    <row r="2991" spans="1:5" x14ac:dyDescent="0.35">
      <c r="A2991" s="107" t="s">
        <v>79</v>
      </c>
      <c r="B2991" s="107" t="s">
        <v>59</v>
      </c>
      <c r="C2991" s="110">
        <v>2</v>
      </c>
      <c r="D2991" s="109">
        <v>0</v>
      </c>
      <c r="E2991" s="109">
        <v>0</v>
      </c>
    </row>
    <row r="2992" spans="1:5" x14ac:dyDescent="0.35">
      <c r="A2992" s="107" t="s">
        <v>79</v>
      </c>
      <c r="B2992" s="107" t="s">
        <v>59</v>
      </c>
      <c r="C2992" s="110">
        <v>3</v>
      </c>
      <c r="D2992" s="109">
        <v>0</v>
      </c>
      <c r="E2992" s="109">
        <v>0</v>
      </c>
    </row>
    <row r="2993" spans="1:5" x14ac:dyDescent="0.35">
      <c r="A2993" s="107" t="s">
        <v>79</v>
      </c>
      <c r="B2993" s="107" t="s">
        <v>59</v>
      </c>
      <c r="C2993" s="110">
        <v>4</v>
      </c>
      <c r="D2993" s="109">
        <v>0</v>
      </c>
      <c r="E2993" s="109">
        <v>0</v>
      </c>
    </row>
    <row r="2994" spans="1:5" x14ac:dyDescent="0.35">
      <c r="A2994" s="107" t="s">
        <v>79</v>
      </c>
      <c r="B2994" s="107" t="s">
        <v>59</v>
      </c>
      <c r="C2994" s="110">
        <v>5</v>
      </c>
      <c r="D2994" s="109">
        <v>0</v>
      </c>
      <c r="E2994" s="109">
        <v>0</v>
      </c>
    </row>
    <row r="2995" spans="1:5" x14ac:dyDescent="0.35">
      <c r="A2995" s="107" t="s">
        <v>79</v>
      </c>
      <c r="B2995" s="107" t="s">
        <v>59</v>
      </c>
      <c r="C2995" s="110">
        <v>6</v>
      </c>
      <c r="D2995" s="109">
        <v>0</v>
      </c>
      <c r="E2995" s="109">
        <v>0</v>
      </c>
    </row>
    <row r="2996" spans="1:5" x14ac:dyDescent="0.35">
      <c r="A2996" s="107" t="s">
        <v>79</v>
      </c>
      <c r="B2996" s="107" t="s">
        <v>59</v>
      </c>
      <c r="C2996" s="110">
        <v>7</v>
      </c>
      <c r="D2996" s="109">
        <v>0</v>
      </c>
      <c r="E2996" s="109">
        <v>0</v>
      </c>
    </row>
    <row r="2997" spans="1:5" x14ac:dyDescent="0.35">
      <c r="A2997" s="107" t="s">
        <v>79</v>
      </c>
      <c r="B2997" s="107" t="s">
        <v>59</v>
      </c>
      <c r="C2997" s="110">
        <v>8</v>
      </c>
      <c r="D2997" s="109">
        <v>0</v>
      </c>
      <c r="E2997" s="109">
        <v>0</v>
      </c>
    </row>
    <row r="2998" spans="1:5" x14ac:dyDescent="0.35">
      <c r="A2998" s="107" t="s">
        <v>79</v>
      </c>
      <c r="B2998" s="107" t="s">
        <v>59</v>
      </c>
      <c r="C2998" s="110">
        <v>9</v>
      </c>
      <c r="D2998" s="109">
        <v>0</v>
      </c>
      <c r="E2998" s="109">
        <v>0</v>
      </c>
    </row>
    <row r="2999" spans="1:5" x14ac:dyDescent="0.35">
      <c r="A2999" s="107" t="s">
        <v>79</v>
      </c>
      <c r="B2999" s="107" t="s">
        <v>59</v>
      </c>
      <c r="C2999" s="110">
        <v>10</v>
      </c>
      <c r="D2999" s="109">
        <v>0</v>
      </c>
      <c r="E2999" s="109">
        <v>0</v>
      </c>
    </row>
    <row r="3000" spans="1:5" x14ac:dyDescent="0.35">
      <c r="A3000" s="107" t="s">
        <v>79</v>
      </c>
      <c r="B3000" s="107" t="s">
        <v>59</v>
      </c>
      <c r="C3000" s="110">
        <v>11</v>
      </c>
      <c r="D3000" s="109">
        <v>0</v>
      </c>
      <c r="E3000" s="109">
        <v>0</v>
      </c>
    </row>
    <row r="3001" spans="1:5" x14ac:dyDescent="0.35">
      <c r="A3001" s="107" t="s">
        <v>79</v>
      </c>
      <c r="B3001" s="107" t="s">
        <v>59</v>
      </c>
      <c r="C3001" s="110">
        <v>12</v>
      </c>
      <c r="D3001" s="109">
        <v>0</v>
      </c>
      <c r="E3001" s="109">
        <v>0</v>
      </c>
    </row>
    <row r="3002" spans="1:5" x14ac:dyDescent="0.35">
      <c r="A3002" s="107" t="s">
        <v>79</v>
      </c>
      <c r="B3002" s="107" t="s">
        <v>221</v>
      </c>
      <c r="C3002" s="110">
        <v>1</v>
      </c>
      <c r="D3002" s="109">
        <v>8622.5595542848205</v>
      </c>
      <c r="E3002" s="109">
        <v>683780.69084096653</v>
      </c>
    </row>
    <row r="3003" spans="1:5" x14ac:dyDescent="0.35">
      <c r="A3003" s="107" t="s">
        <v>79</v>
      </c>
      <c r="B3003" s="107" t="s">
        <v>221</v>
      </c>
      <c r="C3003" s="110">
        <v>2</v>
      </c>
      <c r="D3003" s="109">
        <v>6615.6076968367597</v>
      </c>
      <c r="E3003" s="109">
        <v>507126.04035142588</v>
      </c>
    </row>
    <row r="3004" spans="1:5" x14ac:dyDescent="0.35">
      <c r="A3004" s="107" t="s">
        <v>79</v>
      </c>
      <c r="B3004" s="107" t="s">
        <v>221</v>
      </c>
      <c r="C3004" s="110">
        <v>3</v>
      </c>
      <c r="D3004" s="109">
        <v>8368.3496001540279</v>
      </c>
      <c r="E3004" s="109">
        <v>676814.18385568273</v>
      </c>
    </row>
    <row r="3005" spans="1:5" x14ac:dyDescent="0.35">
      <c r="A3005" s="107" t="s">
        <v>79</v>
      </c>
      <c r="B3005" s="107" t="s">
        <v>221</v>
      </c>
      <c r="C3005" s="110">
        <v>4</v>
      </c>
      <c r="D3005" s="109">
        <v>10835.939985539309</v>
      </c>
      <c r="E3005" s="109">
        <v>852192.28848609864</v>
      </c>
    </row>
    <row r="3006" spans="1:5" x14ac:dyDescent="0.35">
      <c r="A3006" s="107" t="s">
        <v>79</v>
      </c>
      <c r="B3006" s="107" t="s">
        <v>221</v>
      </c>
      <c r="C3006" s="110">
        <v>5</v>
      </c>
      <c r="D3006" s="109">
        <v>12016.37803131321</v>
      </c>
      <c r="E3006" s="109">
        <v>865636.0841310682</v>
      </c>
    </row>
    <row r="3007" spans="1:5" x14ac:dyDescent="0.35">
      <c r="A3007" s="107" t="s">
        <v>79</v>
      </c>
      <c r="B3007" s="107" t="s">
        <v>221</v>
      </c>
      <c r="C3007" s="110">
        <v>6</v>
      </c>
      <c r="D3007" s="109">
        <v>14262.43540565856</v>
      </c>
      <c r="E3007" s="109">
        <v>924332.22325338505</v>
      </c>
    </row>
    <row r="3008" spans="1:5" x14ac:dyDescent="0.35">
      <c r="A3008" s="107" t="s">
        <v>79</v>
      </c>
      <c r="B3008" s="107" t="s">
        <v>221</v>
      </c>
      <c r="C3008" s="110">
        <v>7</v>
      </c>
      <c r="D3008" s="109">
        <v>13613.053753853461</v>
      </c>
      <c r="E3008" s="109">
        <v>872022.49042344186</v>
      </c>
    </row>
    <row r="3009" spans="1:5" x14ac:dyDescent="0.35">
      <c r="A3009" s="107" t="s">
        <v>79</v>
      </c>
      <c r="B3009" s="107" t="s">
        <v>221</v>
      </c>
      <c r="C3009" s="110">
        <v>8</v>
      </c>
      <c r="D3009" s="109">
        <v>15106.210449183271</v>
      </c>
      <c r="E3009" s="109">
        <v>965254.62572540075</v>
      </c>
    </row>
    <row r="3010" spans="1:5" x14ac:dyDescent="0.35">
      <c r="A3010" s="107" t="s">
        <v>79</v>
      </c>
      <c r="B3010" s="107" t="s">
        <v>221</v>
      </c>
      <c r="C3010" s="110">
        <v>9</v>
      </c>
      <c r="D3010" s="109">
        <v>12353.36793642335</v>
      </c>
      <c r="E3010" s="109">
        <v>741473.17614292249</v>
      </c>
    </row>
    <row r="3011" spans="1:5" x14ac:dyDescent="0.35">
      <c r="A3011" s="107" t="s">
        <v>79</v>
      </c>
      <c r="B3011" s="107" t="s">
        <v>221</v>
      </c>
      <c r="C3011" s="110">
        <v>10</v>
      </c>
      <c r="D3011" s="109">
        <v>12071.62122358797</v>
      </c>
      <c r="E3011" s="109">
        <v>549854.47557573731</v>
      </c>
    </row>
    <row r="3012" spans="1:5" x14ac:dyDescent="0.35">
      <c r="A3012" s="107" t="s">
        <v>79</v>
      </c>
      <c r="B3012" s="107" t="s">
        <v>221</v>
      </c>
      <c r="C3012" s="110">
        <v>11</v>
      </c>
      <c r="D3012" s="109">
        <v>11561.98752693162</v>
      </c>
      <c r="E3012" s="109">
        <v>527788.39862096903</v>
      </c>
    </row>
    <row r="3013" spans="1:5" x14ac:dyDescent="0.35">
      <c r="A3013" s="107" t="s">
        <v>79</v>
      </c>
      <c r="B3013" s="107" t="s">
        <v>221</v>
      </c>
      <c r="C3013" s="110">
        <v>12</v>
      </c>
      <c r="D3013" s="109">
        <v>9888.4833871615538</v>
      </c>
      <c r="E3013" s="109">
        <v>459136.01229340048</v>
      </c>
    </row>
    <row r="3014" spans="1:5" x14ac:dyDescent="0.35">
      <c r="A3014" s="107" t="s">
        <v>79</v>
      </c>
      <c r="B3014" s="107" t="s">
        <v>220</v>
      </c>
      <c r="C3014" s="110">
        <v>1</v>
      </c>
      <c r="D3014" s="109">
        <v>0</v>
      </c>
      <c r="E3014" s="109">
        <v>0</v>
      </c>
    </row>
    <row r="3015" spans="1:5" x14ac:dyDescent="0.35">
      <c r="A3015" s="107" t="s">
        <v>79</v>
      </c>
      <c r="B3015" s="107" t="s">
        <v>220</v>
      </c>
      <c r="C3015" s="110">
        <v>2</v>
      </c>
      <c r="D3015" s="109">
        <v>0</v>
      </c>
      <c r="E3015" s="109">
        <v>0</v>
      </c>
    </row>
    <row r="3016" spans="1:5" x14ac:dyDescent="0.35">
      <c r="A3016" s="107" t="s">
        <v>79</v>
      </c>
      <c r="B3016" s="107" t="s">
        <v>220</v>
      </c>
      <c r="C3016" s="110">
        <v>3</v>
      </c>
      <c r="D3016" s="109">
        <v>0</v>
      </c>
      <c r="E3016" s="109">
        <v>0</v>
      </c>
    </row>
    <row r="3017" spans="1:5" x14ac:dyDescent="0.35">
      <c r="A3017" s="107" t="s">
        <v>79</v>
      </c>
      <c r="B3017" s="107" t="s">
        <v>220</v>
      </c>
      <c r="C3017" s="110">
        <v>4</v>
      </c>
      <c r="D3017" s="109">
        <v>0</v>
      </c>
      <c r="E3017" s="109">
        <v>0</v>
      </c>
    </row>
    <row r="3018" spans="1:5" x14ac:dyDescent="0.35">
      <c r="A3018" s="107" t="s">
        <v>79</v>
      </c>
      <c r="B3018" s="107" t="s">
        <v>220</v>
      </c>
      <c r="C3018" s="110">
        <v>5</v>
      </c>
      <c r="D3018" s="109">
        <v>0</v>
      </c>
      <c r="E3018" s="109">
        <v>0</v>
      </c>
    </row>
    <row r="3019" spans="1:5" x14ac:dyDescent="0.35">
      <c r="A3019" s="107" t="s">
        <v>79</v>
      </c>
      <c r="B3019" s="107" t="s">
        <v>220</v>
      </c>
      <c r="C3019" s="110">
        <v>6</v>
      </c>
      <c r="D3019" s="109">
        <v>0</v>
      </c>
      <c r="E3019" s="109">
        <v>0</v>
      </c>
    </row>
    <row r="3020" spans="1:5" x14ac:dyDescent="0.35">
      <c r="A3020" s="107" t="s">
        <v>79</v>
      </c>
      <c r="B3020" s="107" t="s">
        <v>220</v>
      </c>
      <c r="C3020" s="110">
        <v>7</v>
      </c>
      <c r="D3020" s="109">
        <v>0</v>
      </c>
      <c r="E3020" s="109">
        <v>0</v>
      </c>
    </row>
    <row r="3021" spans="1:5" x14ac:dyDescent="0.35">
      <c r="A3021" s="107" t="s">
        <v>79</v>
      </c>
      <c r="B3021" s="107" t="s">
        <v>220</v>
      </c>
      <c r="C3021" s="110">
        <v>8</v>
      </c>
      <c r="D3021" s="109">
        <v>0</v>
      </c>
      <c r="E3021" s="109">
        <v>0</v>
      </c>
    </row>
    <row r="3022" spans="1:5" x14ac:dyDescent="0.35">
      <c r="A3022" s="107" t="s">
        <v>79</v>
      </c>
      <c r="B3022" s="107" t="s">
        <v>220</v>
      </c>
      <c r="C3022" s="110">
        <v>9</v>
      </c>
      <c r="D3022" s="109">
        <v>0</v>
      </c>
      <c r="E3022" s="109">
        <v>0</v>
      </c>
    </row>
    <row r="3023" spans="1:5" x14ac:dyDescent="0.35">
      <c r="A3023" s="107" t="s">
        <v>79</v>
      </c>
      <c r="B3023" s="107" t="s">
        <v>220</v>
      </c>
      <c r="C3023" s="110">
        <v>10</v>
      </c>
      <c r="D3023" s="109">
        <v>0</v>
      </c>
      <c r="E3023" s="109">
        <v>0</v>
      </c>
    </row>
    <row r="3024" spans="1:5" x14ac:dyDescent="0.35">
      <c r="A3024" s="107" t="s">
        <v>79</v>
      </c>
      <c r="B3024" s="107" t="s">
        <v>220</v>
      </c>
      <c r="C3024" s="110">
        <v>11</v>
      </c>
      <c r="D3024" s="109">
        <v>0</v>
      </c>
      <c r="E3024" s="109">
        <v>0</v>
      </c>
    </row>
    <row r="3025" spans="1:5" x14ac:dyDescent="0.35">
      <c r="A3025" s="107" t="s">
        <v>79</v>
      </c>
      <c r="B3025" s="107" t="s">
        <v>220</v>
      </c>
      <c r="C3025" s="110">
        <v>12</v>
      </c>
      <c r="D3025" s="109">
        <v>0</v>
      </c>
      <c r="E3025" s="109">
        <v>0</v>
      </c>
    </row>
    <row r="3026" spans="1:5" x14ac:dyDescent="0.35">
      <c r="A3026" s="107" t="s">
        <v>79</v>
      </c>
      <c r="B3026" s="107" t="s">
        <v>219</v>
      </c>
      <c r="C3026" s="110">
        <v>1</v>
      </c>
      <c r="D3026" s="109">
        <v>925.86122075844594</v>
      </c>
      <c r="E3026" s="109">
        <v>68313.64276120979</v>
      </c>
    </row>
    <row r="3027" spans="1:5" x14ac:dyDescent="0.35">
      <c r="A3027" s="107" t="s">
        <v>79</v>
      </c>
      <c r="B3027" s="107" t="s">
        <v>219</v>
      </c>
      <c r="C3027" s="110">
        <v>2</v>
      </c>
      <c r="D3027" s="109">
        <v>740.60579547131533</v>
      </c>
      <c r="E3027" s="109">
        <v>52984.162922610478</v>
      </c>
    </row>
    <row r="3028" spans="1:5" x14ac:dyDescent="0.35">
      <c r="A3028" s="107" t="s">
        <v>79</v>
      </c>
      <c r="B3028" s="107" t="s">
        <v>219</v>
      </c>
      <c r="C3028" s="110">
        <v>3</v>
      </c>
      <c r="D3028" s="109">
        <v>671.88079401885591</v>
      </c>
      <c r="E3028" s="109">
        <v>50794.883092076663</v>
      </c>
    </row>
    <row r="3029" spans="1:5" x14ac:dyDescent="0.35">
      <c r="A3029" s="107" t="s">
        <v>79</v>
      </c>
      <c r="B3029" s="107" t="s">
        <v>219</v>
      </c>
      <c r="C3029" s="110">
        <v>4</v>
      </c>
      <c r="D3029" s="109">
        <v>440.58326083415358</v>
      </c>
      <c r="E3029" s="109">
        <v>32533.373506641128</v>
      </c>
    </row>
    <row r="3030" spans="1:5" x14ac:dyDescent="0.35">
      <c r="A3030" s="107" t="s">
        <v>79</v>
      </c>
      <c r="B3030" s="107" t="s">
        <v>219</v>
      </c>
      <c r="C3030" s="110">
        <v>5</v>
      </c>
      <c r="D3030" s="109">
        <v>236.83770387743371</v>
      </c>
      <c r="E3030" s="109">
        <v>16697.802725497491</v>
      </c>
    </row>
    <row r="3031" spans="1:5" x14ac:dyDescent="0.35">
      <c r="A3031" s="107" t="s">
        <v>79</v>
      </c>
      <c r="B3031" s="107" t="s">
        <v>219</v>
      </c>
      <c r="C3031" s="110">
        <v>6</v>
      </c>
      <c r="D3031" s="109">
        <v>163.1705825503638</v>
      </c>
      <c r="E3031" s="109">
        <v>10552.6890993913</v>
      </c>
    </row>
    <row r="3032" spans="1:5" x14ac:dyDescent="0.35">
      <c r="A3032" s="107" t="s">
        <v>79</v>
      </c>
      <c r="B3032" s="107" t="s">
        <v>219</v>
      </c>
      <c r="C3032" s="110">
        <v>7</v>
      </c>
      <c r="D3032" s="109">
        <v>236.4794082914637</v>
      </c>
      <c r="E3032" s="109">
        <v>14813.71129827643</v>
      </c>
    </row>
    <row r="3033" spans="1:5" x14ac:dyDescent="0.35">
      <c r="A3033" s="107" t="s">
        <v>79</v>
      </c>
      <c r="B3033" s="107" t="s">
        <v>219</v>
      </c>
      <c r="C3033" s="110">
        <v>8</v>
      </c>
      <c r="D3033" s="109">
        <v>364.83004112941848</v>
      </c>
      <c r="E3033" s="109">
        <v>21905.142142739111</v>
      </c>
    </row>
    <row r="3034" spans="1:5" x14ac:dyDescent="0.35">
      <c r="A3034" s="107" t="s">
        <v>79</v>
      </c>
      <c r="B3034" s="107" t="s">
        <v>219</v>
      </c>
      <c r="C3034" s="110">
        <v>9</v>
      </c>
      <c r="D3034" s="109">
        <v>530.38790345666655</v>
      </c>
      <c r="E3034" s="109">
        <v>26274.854531401961</v>
      </c>
    </row>
    <row r="3035" spans="1:5" x14ac:dyDescent="0.35">
      <c r="A3035" s="107" t="s">
        <v>79</v>
      </c>
      <c r="B3035" s="107" t="s">
        <v>219</v>
      </c>
      <c r="C3035" s="110">
        <v>10</v>
      </c>
      <c r="D3035" s="109">
        <v>683.11355902098092</v>
      </c>
      <c r="E3035" s="109">
        <v>10864.84028731973</v>
      </c>
    </row>
    <row r="3036" spans="1:5" x14ac:dyDescent="0.35">
      <c r="A3036" s="107" t="s">
        <v>79</v>
      </c>
      <c r="B3036" s="107" t="s">
        <v>219</v>
      </c>
      <c r="C3036" s="110">
        <v>11</v>
      </c>
      <c r="D3036" s="109">
        <v>832.54976590943761</v>
      </c>
      <c r="E3036" s="109">
        <v>14866.864963732491</v>
      </c>
    </row>
    <row r="3037" spans="1:5" x14ac:dyDescent="0.35">
      <c r="A3037" s="107" t="s">
        <v>79</v>
      </c>
      <c r="B3037" s="107" t="s">
        <v>219</v>
      </c>
      <c r="C3037" s="110">
        <v>12</v>
      </c>
      <c r="D3037" s="109">
        <v>921.68845519977617</v>
      </c>
      <c r="E3037" s="109">
        <v>20115.126783132979</v>
      </c>
    </row>
    <row r="3038" spans="1:5" x14ac:dyDescent="0.35">
      <c r="A3038" s="107" t="s">
        <v>79</v>
      </c>
      <c r="B3038" s="107" t="s">
        <v>218</v>
      </c>
      <c r="C3038" s="110">
        <v>1</v>
      </c>
      <c r="D3038" s="109">
        <v>1972.824469465419</v>
      </c>
      <c r="E3038" s="109">
        <v>141043.85245652529</v>
      </c>
    </row>
    <row r="3039" spans="1:5" x14ac:dyDescent="0.35">
      <c r="A3039" s="107" t="s">
        <v>79</v>
      </c>
      <c r="B3039" s="107" t="s">
        <v>218</v>
      </c>
      <c r="C3039" s="110">
        <v>2</v>
      </c>
      <c r="D3039" s="109">
        <v>1815.2849983004201</v>
      </c>
      <c r="E3039" s="109">
        <v>124512.9123994252</v>
      </c>
    </row>
    <row r="3040" spans="1:5" x14ac:dyDescent="0.35">
      <c r="A3040" s="107" t="s">
        <v>79</v>
      </c>
      <c r="B3040" s="107" t="s">
        <v>218</v>
      </c>
      <c r="C3040" s="110">
        <v>3</v>
      </c>
      <c r="D3040" s="109">
        <v>1840.224450105964</v>
      </c>
      <c r="E3040" s="109">
        <v>131883.1578015516</v>
      </c>
    </row>
    <row r="3041" spans="1:5" x14ac:dyDescent="0.35">
      <c r="A3041" s="107" t="s">
        <v>79</v>
      </c>
      <c r="B3041" s="107" t="s">
        <v>218</v>
      </c>
      <c r="C3041" s="110">
        <v>4</v>
      </c>
      <c r="D3041" s="109">
        <v>1518.572649239399</v>
      </c>
      <c r="E3041" s="109">
        <v>106503.7891417629</v>
      </c>
    </row>
    <row r="3042" spans="1:5" x14ac:dyDescent="0.35">
      <c r="A3042" s="107" t="s">
        <v>79</v>
      </c>
      <c r="B3042" s="107" t="s">
        <v>218</v>
      </c>
      <c r="C3042" s="110">
        <v>5</v>
      </c>
      <c r="D3042" s="109">
        <v>1163.022733713701</v>
      </c>
      <c r="E3042" s="109">
        <v>78144.440376583458</v>
      </c>
    </row>
    <row r="3043" spans="1:5" x14ac:dyDescent="0.35">
      <c r="A3043" s="107" t="s">
        <v>79</v>
      </c>
      <c r="B3043" s="107" t="s">
        <v>218</v>
      </c>
      <c r="C3043" s="110">
        <v>6</v>
      </c>
      <c r="D3043" s="109">
        <v>945.00644233752189</v>
      </c>
      <c r="E3043" s="109">
        <v>60289.142008736788</v>
      </c>
    </row>
    <row r="3044" spans="1:5" x14ac:dyDescent="0.35">
      <c r="A3044" s="107" t="s">
        <v>79</v>
      </c>
      <c r="B3044" s="107" t="s">
        <v>218</v>
      </c>
      <c r="C3044" s="110">
        <v>7</v>
      </c>
      <c r="D3044" s="109">
        <v>1198.086096813385</v>
      </c>
      <c r="E3044" s="109">
        <v>75002.957171102506</v>
      </c>
    </row>
    <row r="3045" spans="1:5" x14ac:dyDescent="0.35">
      <c r="A3045" s="107" t="s">
        <v>79</v>
      </c>
      <c r="B3045" s="107" t="s">
        <v>218</v>
      </c>
      <c r="C3045" s="110">
        <v>8</v>
      </c>
      <c r="D3045" s="109">
        <v>1457.653679203657</v>
      </c>
      <c r="E3045" s="109">
        <v>89310.565570733044</v>
      </c>
    </row>
    <row r="3046" spans="1:5" x14ac:dyDescent="0.35">
      <c r="A3046" s="107" t="s">
        <v>79</v>
      </c>
      <c r="B3046" s="107" t="s">
        <v>218</v>
      </c>
      <c r="C3046" s="110">
        <v>9</v>
      </c>
      <c r="D3046" s="109">
        <v>1633.4343835663619</v>
      </c>
      <c r="E3046" s="109">
        <v>88399.003087086588</v>
      </c>
    </row>
    <row r="3047" spans="1:5" x14ac:dyDescent="0.35">
      <c r="A3047" s="107" t="s">
        <v>79</v>
      </c>
      <c r="B3047" s="107" t="s">
        <v>218</v>
      </c>
      <c r="C3047" s="110">
        <v>10</v>
      </c>
      <c r="D3047" s="109">
        <v>1771.100639327406</v>
      </c>
      <c r="E3047" s="109">
        <v>30141.905578116111</v>
      </c>
    </row>
    <row r="3048" spans="1:5" x14ac:dyDescent="0.35">
      <c r="A3048" s="107" t="s">
        <v>79</v>
      </c>
      <c r="B3048" s="107" t="s">
        <v>218</v>
      </c>
      <c r="C3048" s="110">
        <v>11</v>
      </c>
      <c r="D3048" s="109">
        <v>1943.5552419997821</v>
      </c>
      <c r="E3048" s="109">
        <v>42128.599908757496</v>
      </c>
    </row>
    <row r="3049" spans="1:5" x14ac:dyDescent="0.35">
      <c r="A3049" s="107" t="s">
        <v>79</v>
      </c>
      <c r="B3049" s="107" t="s">
        <v>218</v>
      </c>
      <c r="C3049" s="110">
        <v>12</v>
      </c>
      <c r="D3049" s="109">
        <v>2081.1455316615761</v>
      </c>
      <c r="E3049" s="109">
        <v>52080.039890502027</v>
      </c>
    </row>
    <row r="3050" spans="1:5" x14ac:dyDescent="0.35">
      <c r="A3050" s="107" t="s">
        <v>79</v>
      </c>
      <c r="B3050" s="107" t="s">
        <v>60</v>
      </c>
      <c r="C3050" s="110">
        <v>1</v>
      </c>
      <c r="D3050" s="109">
        <v>8877.6000146865863</v>
      </c>
      <c r="E3050" s="109">
        <v>676595.52094940562</v>
      </c>
    </row>
    <row r="3051" spans="1:5" x14ac:dyDescent="0.35">
      <c r="A3051" s="107" t="s">
        <v>79</v>
      </c>
      <c r="B3051" s="107" t="s">
        <v>60</v>
      </c>
      <c r="C3051" s="110">
        <v>2</v>
      </c>
      <c r="D3051" s="109">
        <v>7996.0800113678024</v>
      </c>
      <c r="E3051" s="109">
        <v>593667.98354192125</v>
      </c>
    </row>
    <row r="3052" spans="1:5" x14ac:dyDescent="0.35">
      <c r="A3052" s="107" t="s">
        <v>79</v>
      </c>
      <c r="B3052" s="107" t="s">
        <v>60</v>
      </c>
      <c r="C3052" s="110">
        <v>3</v>
      </c>
      <c r="D3052" s="109">
        <v>8779.4399623870795</v>
      </c>
      <c r="E3052" s="109">
        <v>695340.86828111822</v>
      </c>
    </row>
    <row r="3053" spans="1:5" x14ac:dyDescent="0.35">
      <c r="A3053" s="107" t="s">
        <v>79</v>
      </c>
      <c r="B3053" s="107" t="s">
        <v>60</v>
      </c>
      <c r="C3053" s="110">
        <v>4</v>
      </c>
      <c r="D3053" s="109">
        <v>8129.040002822876</v>
      </c>
      <c r="E3053" s="109">
        <v>630212.92558161088</v>
      </c>
    </row>
    <row r="3054" spans="1:5" x14ac:dyDescent="0.35">
      <c r="A3054" s="107" t="s">
        <v>79</v>
      </c>
      <c r="B3054" s="107" t="s">
        <v>60</v>
      </c>
      <c r="C3054" s="110">
        <v>5</v>
      </c>
      <c r="D3054" s="109">
        <v>8928</v>
      </c>
      <c r="E3054" s="109">
        <v>654565.33421554696</v>
      </c>
    </row>
    <row r="3055" spans="1:5" x14ac:dyDescent="0.35">
      <c r="A3055" s="107" t="s">
        <v>79</v>
      </c>
      <c r="B3055" s="107" t="s">
        <v>60</v>
      </c>
      <c r="C3055" s="110">
        <v>6</v>
      </c>
      <c r="D3055" s="109">
        <v>8635.6800355911255</v>
      </c>
      <c r="E3055" s="109">
        <v>578786.51981079439</v>
      </c>
    </row>
    <row r="3056" spans="1:5" x14ac:dyDescent="0.35">
      <c r="A3056" s="107" t="s">
        <v>79</v>
      </c>
      <c r="B3056" s="107" t="s">
        <v>60</v>
      </c>
      <c r="C3056" s="110">
        <v>7</v>
      </c>
      <c r="D3056" s="109">
        <v>7586.1599311828577</v>
      </c>
      <c r="E3056" s="109">
        <v>498209.22192649689</v>
      </c>
    </row>
    <row r="3057" spans="1:5" x14ac:dyDescent="0.35">
      <c r="A3057" s="107" t="s">
        <v>79</v>
      </c>
      <c r="B3057" s="107" t="s">
        <v>60</v>
      </c>
      <c r="C3057" s="110">
        <v>8</v>
      </c>
      <c r="D3057" s="109">
        <v>8884.8000411987341</v>
      </c>
      <c r="E3057" s="109">
        <v>578060.84641370771</v>
      </c>
    </row>
    <row r="3058" spans="1:5" x14ac:dyDescent="0.35">
      <c r="A3058" s="107" t="s">
        <v>79</v>
      </c>
      <c r="B3058" s="107" t="s">
        <v>60</v>
      </c>
      <c r="C3058" s="110">
        <v>9</v>
      </c>
      <c r="D3058" s="109">
        <v>8519.0397949218623</v>
      </c>
      <c r="E3058" s="109">
        <v>495163.02636345901</v>
      </c>
    </row>
    <row r="3059" spans="1:5" x14ac:dyDescent="0.35">
      <c r="A3059" s="107" t="s">
        <v>79</v>
      </c>
      <c r="B3059" s="107" t="s">
        <v>60</v>
      </c>
      <c r="C3059" s="110">
        <v>10</v>
      </c>
      <c r="D3059" s="109">
        <v>8423.8799858093262</v>
      </c>
      <c r="E3059" s="109">
        <v>264128.1643399371</v>
      </c>
    </row>
    <row r="3060" spans="1:5" x14ac:dyDescent="0.35">
      <c r="A3060" s="107" t="s">
        <v>79</v>
      </c>
      <c r="B3060" s="107" t="s">
        <v>60</v>
      </c>
      <c r="C3060" s="110">
        <v>11</v>
      </c>
      <c r="D3060" s="109">
        <v>4314.3800468444824</v>
      </c>
      <c r="E3060" s="109">
        <v>130038.6686857462</v>
      </c>
    </row>
    <row r="3061" spans="1:5" x14ac:dyDescent="0.35">
      <c r="A3061" s="107" t="s">
        <v>79</v>
      </c>
      <c r="B3061" s="107" t="s">
        <v>60</v>
      </c>
      <c r="C3061" s="110">
        <v>12</v>
      </c>
      <c r="D3061" s="109">
        <v>8638.0799999237061</v>
      </c>
      <c r="E3061" s="109">
        <v>287113.82985486358</v>
      </c>
    </row>
    <row r="3062" spans="1:5" x14ac:dyDescent="0.35">
      <c r="A3062" s="107" t="s">
        <v>79</v>
      </c>
      <c r="B3062" s="107" t="s">
        <v>217</v>
      </c>
      <c r="C3062" s="110">
        <v>1</v>
      </c>
      <c r="D3062" s="109">
        <v>2763.1895854423701</v>
      </c>
      <c r="E3062" s="109">
        <v>110153.65169137419</v>
      </c>
    </row>
    <row r="3063" spans="1:5" x14ac:dyDescent="0.35">
      <c r="A3063" s="107" t="s">
        <v>79</v>
      </c>
      <c r="B3063" s="107" t="s">
        <v>217</v>
      </c>
      <c r="C3063" s="110">
        <v>2</v>
      </c>
      <c r="D3063" s="109">
        <v>2511.0845924204991</v>
      </c>
      <c r="E3063" s="109">
        <v>112942.1253018109</v>
      </c>
    </row>
    <row r="3064" spans="1:5" x14ac:dyDescent="0.35">
      <c r="A3064" s="107" t="s">
        <v>79</v>
      </c>
      <c r="B3064" s="107" t="s">
        <v>217</v>
      </c>
      <c r="C3064" s="110">
        <v>3</v>
      </c>
      <c r="D3064" s="109">
        <v>2634.954550658746</v>
      </c>
      <c r="E3064" s="109">
        <v>137643.78652058149</v>
      </c>
    </row>
    <row r="3065" spans="1:5" x14ac:dyDescent="0.35">
      <c r="A3065" s="107" t="s">
        <v>79</v>
      </c>
      <c r="B3065" s="107" t="s">
        <v>217</v>
      </c>
      <c r="C3065" s="110">
        <v>4</v>
      </c>
      <c r="D3065" s="109">
        <v>2362.0982545500251</v>
      </c>
      <c r="E3065" s="109">
        <v>118926.5017363642</v>
      </c>
    </row>
    <row r="3066" spans="1:5" x14ac:dyDescent="0.35">
      <c r="A3066" s="107" t="s">
        <v>79</v>
      </c>
      <c r="B3066" s="107" t="s">
        <v>217</v>
      </c>
      <c r="C3066" s="110">
        <v>5</v>
      </c>
      <c r="D3066" s="109">
        <v>1989.4855326471641</v>
      </c>
      <c r="E3066" s="109">
        <v>115686.1587707624</v>
      </c>
    </row>
    <row r="3067" spans="1:5" x14ac:dyDescent="0.35">
      <c r="A3067" s="107" t="s">
        <v>79</v>
      </c>
      <c r="B3067" s="107" t="s">
        <v>217</v>
      </c>
      <c r="C3067" s="110">
        <v>6</v>
      </c>
      <c r="D3067" s="109">
        <v>1882.9670504707501</v>
      </c>
      <c r="E3067" s="109">
        <v>108137.012369181</v>
      </c>
    </row>
    <row r="3068" spans="1:5" x14ac:dyDescent="0.35">
      <c r="A3068" s="107" t="s">
        <v>79</v>
      </c>
      <c r="B3068" s="107" t="s">
        <v>217</v>
      </c>
      <c r="C3068" s="110">
        <v>7</v>
      </c>
      <c r="D3068" s="109">
        <v>2026.021133333323</v>
      </c>
      <c r="E3068" s="109">
        <v>63604.521092672963</v>
      </c>
    </row>
    <row r="3069" spans="1:5" x14ac:dyDescent="0.35">
      <c r="A3069" s="107" t="s">
        <v>79</v>
      </c>
      <c r="B3069" s="107" t="s">
        <v>217</v>
      </c>
      <c r="C3069" s="110">
        <v>8</v>
      </c>
      <c r="D3069" s="109">
        <v>2298.8867008620641</v>
      </c>
      <c r="E3069" s="109">
        <v>28956.34138228323</v>
      </c>
    </row>
    <row r="3070" spans="1:5" x14ac:dyDescent="0.35">
      <c r="A3070" s="107" t="s">
        <v>79</v>
      </c>
      <c r="B3070" s="107" t="s">
        <v>217</v>
      </c>
      <c r="C3070" s="110">
        <v>9</v>
      </c>
      <c r="D3070" s="109">
        <v>2476.8340591386859</v>
      </c>
      <c r="E3070" s="109">
        <v>21841.39814903665</v>
      </c>
    </row>
    <row r="3071" spans="1:5" x14ac:dyDescent="0.35">
      <c r="A3071" s="107" t="s">
        <v>79</v>
      </c>
      <c r="B3071" s="107" t="s">
        <v>217</v>
      </c>
      <c r="C3071" s="110">
        <v>10</v>
      </c>
      <c r="D3071" s="109">
        <v>1635.804233338944</v>
      </c>
      <c r="E3071" s="109">
        <v>16851.82259809125</v>
      </c>
    </row>
    <row r="3072" spans="1:5" x14ac:dyDescent="0.35">
      <c r="A3072" s="107" t="s">
        <v>79</v>
      </c>
      <c r="B3072" s="107" t="s">
        <v>217</v>
      </c>
      <c r="C3072" s="110">
        <v>11</v>
      </c>
      <c r="D3072" s="109">
        <v>2102.4386780672962</v>
      </c>
      <c r="E3072" s="109">
        <v>21071.06531313149</v>
      </c>
    </row>
    <row r="3073" spans="1:5" x14ac:dyDescent="0.35">
      <c r="A3073" s="107" t="s">
        <v>79</v>
      </c>
      <c r="B3073" s="107" t="s">
        <v>217</v>
      </c>
      <c r="C3073" s="110">
        <v>12</v>
      </c>
      <c r="D3073" s="109">
        <v>1937.219002324623</v>
      </c>
      <c r="E3073" s="109">
        <v>24756.947919670121</v>
      </c>
    </row>
    <row r="3074" spans="1:5" x14ac:dyDescent="0.35">
      <c r="A3074" s="107" t="s">
        <v>79</v>
      </c>
      <c r="B3074" s="107" t="s">
        <v>216</v>
      </c>
      <c r="C3074" s="110">
        <v>1</v>
      </c>
      <c r="D3074" s="109">
        <v>1198.560023784635</v>
      </c>
      <c r="E3074" s="109">
        <v>89646.29335946402</v>
      </c>
    </row>
    <row r="3075" spans="1:5" x14ac:dyDescent="0.35">
      <c r="A3075" s="107" t="s">
        <v>79</v>
      </c>
      <c r="B3075" s="107" t="s">
        <v>216</v>
      </c>
      <c r="C3075" s="110">
        <v>2</v>
      </c>
      <c r="D3075" s="109">
        <v>2027.999976634977</v>
      </c>
      <c r="E3075" s="109">
        <v>149690.95020216031</v>
      </c>
    </row>
    <row r="3076" spans="1:5" x14ac:dyDescent="0.35">
      <c r="A3076" s="107" t="s">
        <v>79</v>
      </c>
      <c r="B3076" s="107" t="s">
        <v>216</v>
      </c>
      <c r="C3076" s="110">
        <v>3</v>
      </c>
      <c r="D3076" s="109">
        <v>1331.2799863815319</v>
      </c>
      <c r="E3076" s="109">
        <v>104364.83131081839</v>
      </c>
    </row>
    <row r="3077" spans="1:5" x14ac:dyDescent="0.35">
      <c r="A3077" s="107" t="s">
        <v>79</v>
      </c>
      <c r="B3077" s="107" t="s">
        <v>216</v>
      </c>
      <c r="C3077" s="110">
        <v>4</v>
      </c>
      <c r="D3077" s="109">
        <v>747.59996843337888</v>
      </c>
      <c r="E3077" s="109">
        <v>57147.616777133728</v>
      </c>
    </row>
    <row r="3078" spans="1:5" x14ac:dyDescent="0.35">
      <c r="A3078" s="107" t="s">
        <v>79</v>
      </c>
      <c r="B3078" s="107" t="s">
        <v>216</v>
      </c>
      <c r="C3078" s="110">
        <v>5</v>
      </c>
      <c r="D3078" s="109">
        <v>362.16000390052801</v>
      </c>
      <c r="E3078" s="109">
        <v>25878.69002857701</v>
      </c>
    </row>
    <row r="3079" spans="1:5" x14ac:dyDescent="0.35">
      <c r="A3079" s="107" t="s">
        <v>79</v>
      </c>
      <c r="B3079" s="107" t="s">
        <v>216</v>
      </c>
      <c r="C3079" s="110">
        <v>6</v>
      </c>
      <c r="D3079" s="109">
        <v>329.03999859094608</v>
      </c>
      <c r="E3079" s="109">
        <v>21625.237136415919</v>
      </c>
    </row>
    <row r="3080" spans="1:5" x14ac:dyDescent="0.35">
      <c r="A3080" s="107" t="s">
        <v>79</v>
      </c>
      <c r="B3080" s="107" t="s">
        <v>216</v>
      </c>
      <c r="C3080" s="110">
        <v>7</v>
      </c>
      <c r="D3080" s="109">
        <v>313.43999865651102</v>
      </c>
      <c r="E3080" s="109">
        <v>20165.93946128614</v>
      </c>
    </row>
    <row r="3081" spans="1:5" x14ac:dyDescent="0.35">
      <c r="A3081" s="107" t="s">
        <v>79</v>
      </c>
      <c r="B3081" s="107" t="s">
        <v>216</v>
      </c>
      <c r="C3081" s="110">
        <v>8</v>
      </c>
      <c r="D3081" s="109">
        <v>178.3200000822543</v>
      </c>
      <c r="E3081" s="109">
        <v>11338.348378767239</v>
      </c>
    </row>
    <row r="3082" spans="1:5" x14ac:dyDescent="0.35">
      <c r="A3082" s="107" t="s">
        <v>79</v>
      </c>
      <c r="B3082" s="107" t="s">
        <v>216</v>
      </c>
      <c r="C3082" s="110">
        <v>9</v>
      </c>
      <c r="D3082" s="109">
        <v>165.60000057518471</v>
      </c>
      <c r="E3082" s="109">
        <v>9323.9235526637895</v>
      </c>
    </row>
    <row r="3083" spans="1:5" x14ac:dyDescent="0.35">
      <c r="A3083" s="107" t="s">
        <v>79</v>
      </c>
      <c r="B3083" s="107" t="s">
        <v>216</v>
      </c>
      <c r="C3083" s="110">
        <v>10</v>
      </c>
      <c r="D3083" s="109">
        <v>425.73303447061858</v>
      </c>
      <c r="E3083" s="109">
        <v>8637.0044863241474</v>
      </c>
    </row>
    <row r="3084" spans="1:5" x14ac:dyDescent="0.35">
      <c r="A3084" s="107" t="s">
        <v>79</v>
      </c>
      <c r="B3084" s="107" t="s">
        <v>216</v>
      </c>
      <c r="C3084" s="110">
        <v>11</v>
      </c>
      <c r="D3084" s="109">
        <v>1227.712657175671</v>
      </c>
      <c r="E3084" s="109">
        <v>29015.813013779141</v>
      </c>
    </row>
    <row r="3085" spans="1:5" x14ac:dyDescent="0.35">
      <c r="A3085" s="107" t="s">
        <v>79</v>
      </c>
      <c r="B3085" s="107" t="s">
        <v>216</v>
      </c>
      <c r="C3085" s="110">
        <v>12</v>
      </c>
      <c r="D3085" s="109">
        <v>1896.5599770545939</v>
      </c>
      <c r="E3085" s="109">
        <v>40860.620989796589</v>
      </c>
    </row>
    <row r="3086" spans="1:5" x14ac:dyDescent="0.35">
      <c r="A3086" s="107" t="s">
        <v>79</v>
      </c>
      <c r="B3086" s="107" t="s">
        <v>215</v>
      </c>
      <c r="C3086" s="110">
        <v>1</v>
      </c>
      <c r="D3086" s="109">
        <v>850.49390959064192</v>
      </c>
      <c r="E3086" s="109">
        <v>65869.138506243238</v>
      </c>
    </row>
    <row r="3087" spans="1:5" x14ac:dyDescent="0.35">
      <c r="A3087" s="107" t="s">
        <v>79</v>
      </c>
      <c r="B3087" s="107" t="s">
        <v>215</v>
      </c>
      <c r="C3087" s="110">
        <v>2</v>
      </c>
      <c r="D3087" s="109">
        <v>958.47229551227485</v>
      </c>
      <c r="E3087" s="109">
        <v>71639.123552156205</v>
      </c>
    </row>
    <row r="3088" spans="1:5" x14ac:dyDescent="0.35">
      <c r="A3088" s="107" t="s">
        <v>79</v>
      </c>
      <c r="B3088" s="107" t="s">
        <v>215</v>
      </c>
      <c r="C3088" s="110">
        <v>3</v>
      </c>
      <c r="D3088" s="109">
        <v>619.54147471173872</v>
      </c>
      <c r="E3088" s="109">
        <v>48790.25524801256</v>
      </c>
    </row>
    <row r="3089" spans="1:5" x14ac:dyDescent="0.35">
      <c r="A3089" s="107" t="s">
        <v>79</v>
      </c>
      <c r="B3089" s="107" t="s">
        <v>215</v>
      </c>
      <c r="C3089" s="110">
        <v>4</v>
      </c>
      <c r="D3089" s="109">
        <v>405.9356528746552</v>
      </c>
      <c r="E3089" s="109">
        <v>31109.504557168239</v>
      </c>
    </row>
    <row r="3090" spans="1:5" x14ac:dyDescent="0.35">
      <c r="A3090" s="107" t="s">
        <v>79</v>
      </c>
      <c r="B3090" s="107" t="s">
        <v>215</v>
      </c>
      <c r="C3090" s="110">
        <v>5</v>
      </c>
      <c r="D3090" s="109">
        <v>219.07808102131639</v>
      </c>
      <c r="E3090" s="109">
        <v>16032.48239706692</v>
      </c>
    </row>
    <row r="3091" spans="1:5" x14ac:dyDescent="0.35">
      <c r="A3091" s="107" t="s">
        <v>79</v>
      </c>
      <c r="B3091" s="107" t="s">
        <v>215</v>
      </c>
      <c r="C3091" s="110">
        <v>6</v>
      </c>
      <c r="D3091" s="109">
        <v>158.78047122705291</v>
      </c>
      <c r="E3091" s="109">
        <v>10740.64607014148</v>
      </c>
    </row>
    <row r="3092" spans="1:5" x14ac:dyDescent="0.35">
      <c r="A3092" s="107" t="s">
        <v>79</v>
      </c>
      <c r="B3092" s="107" t="s">
        <v>215</v>
      </c>
      <c r="C3092" s="110">
        <v>7</v>
      </c>
      <c r="D3092" s="109">
        <v>230.03989370674401</v>
      </c>
      <c r="E3092" s="109">
        <v>15031.280177547051</v>
      </c>
    </row>
    <row r="3093" spans="1:5" x14ac:dyDescent="0.35">
      <c r="A3093" s="107" t="s">
        <v>79</v>
      </c>
      <c r="B3093" s="107" t="s">
        <v>215</v>
      </c>
      <c r="C3093" s="110">
        <v>8</v>
      </c>
      <c r="D3093" s="109">
        <v>336.37016424681161</v>
      </c>
      <c r="E3093" s="109">
        <v>20887.08621779639</v>
      </c>
    </row>
    <row r="3094" spans="1:5" x14ac:dyDescent="0.35">
      <c r="A3094" s="107" t="s">
        <v>79</v>
      </c>
      <c r="B3094" s="107" t="s">
        <v>215</v>
      </c>
      <c r="C3094" s="110">
        <v>9</v>
      </c>
      <c r="D3094" s="109">
        <v>501.53625103342853</v>
      </c>
      <c r="E3094" s="109">
        <v>25509.243291711809</v>
      </c>
    </row>
    <row r="3095" spans="1:5" x14ac:dyDescent="0.35">
      <c r="A3095" s="107" t="s">
        <v>79</v>
      </c>
      <c r="B3095" s="107" t="s">
        <v>215</v>
      </c>
      <c r="C3095" s="110">
        <v>10</v>
      </c>
      <c r="D3095" s="109">
        <v>646.11289671805241</v>
      </c>
      <c r="E3095" s="109">
        <v>10377.914461183749</v>
      </c>
    </row>
    <row r="3096" spans="1:5" x14ac:dyDescent="0.35">
      <c r="A3096" s="107" t="s">
        <v>79</v>
      </c>
      <c r="B3096" s="107" t="s">
        <v>215</v>
      </c>
      <c r="C3096" s="110">
        <v>11</v>
      </c>
      <c r="D3096" s="109">
        <v>564.00111581334181</v>
      </c>
      <c r="E3096" s="109">
        <v>10549.047360965649</v>
      </c>
    </row>
    <row r="3097" spans="1:5" x14ac:dyDescent="0.35">
      <c r="A3097" s="107" t="s">
        <v>79</v>
      </c>
      <c r="B3097" s="107" t="s">
        <v>215</v>
      </c>
      <c r="C3097" s="110">
        <v>12</v>
      </c>
      <c r="D3097" s="109">
        <v>878.01896719798481</v>
      </c>
      <c r="E3097" s="109">
        <v>19994.832311472481</v>
      </c>
    </row>
    <row r="3098" spans="1:5" x14ac:dyDescent="0.35">
      <c r="A3098" s="107" t="s">
        <v>79</v>
      </c>
      <c r="B3098" s="107" t="s">
        <v>214</v>
      </c>
      <c r="C3098" s="110">
        <v>1</v>
      </c>
      <c r="D3098" s="109">
        <v>0</v>
      </c>
      <c r="E3098" s="109">
        <v>0</v>
      </c>
    </row>
    <row r="3099" spans="1:5" x14ac:dyDescent="0.35">
      <c r="A3099" s="107" t="s">
        <v>79</v>
      </c>
      <c r="B3099" s="107" t="s">
        <v>214</v>
      </c>
      <c r="C3099" s="110">
        <v>2</v>
      </c>
      <c r="D3099" s="109">
        <v>0</v>
      </c>
      <c r="E3099" s="109">
        <v>0</v>
      </c>
    </row>
    <row r="3100" spans="1:5" x14ac:dyDescent="0.35">
      <c r="A3100" s="107" t="s">
        <v>79</v>
      </c>
      <c r="B3100" s="107" t="s">
        <v>214</v>
      </c>
      <c r="C3100" s="110">
        <v>3</v>
      </c>
      <c r="D3100" s="109">
        <v>0</v>
      </c>
      <c r="E3100" s="109">
        <v>0</v>
      </c>
    </row>
    <row r="3101" spans="1:5" x14ac:dyDescent="0.35">
      <c r="A3101" s="107" t="s">
        <v>79</v>
      </c>
      <c r="B3101" s="107" t="s">
        <v>214</v>
      </c>
      <c r="C3101" s="110">
        <v>4</v>
      </c>
      <c r="D3101" s="109">
        <v>0</v>
      </c>
      <c r="E3101" s="109">
        <v>0</v>
      </c>
    </row>
    <row r="3102" spans="1:5" x14ac:dyDescent="0.35">
      <c r="A3102" s="107" t="s">
        <v>79</v>
      </c>
      <c r="B3102" s="107" t="s">
        <v>214</v>
      </c>
      <c r="C3102" s="110">
        <v>5</v>
      </c>
      <c r="D3102" s="109">
        <v>350.55256793642621</v>
      </c>
      <c r="E3102" s="109">
        <v>25075.400610713488</v>
      </c>
    </row>
    <row r="3103" spans="1:5" x14ac:dyDescent="0.35">
      <c r="A3103" s="107" t="s">
        <v>79</v>
      </c>
      <c r="B3103" s="107" t="s">
        <v>214</v>
      </c>
      <c r="C3103" s="110">
        <v>6</v>
      </c>
      <c r="D3103" s="109">
        <v>271.07968575643179</v>
      </c>
      <c r="E3103" s="109">
        <v>17786.816518926491</v>
      </c>
    </row>
    <row r="3104" spans="1:5" x14ac:dyDescent="0.35">
      <c r="A3104" s="107" t="s">
        <v>79</v>
      </c>
      <c r="B3104" s="107" t="s">
        <v>214</v>
      </c>
      <c r="C3104" s="110">
        <v>7</v>
      </c>
      <c r="D3104" s="109">
        <v>404.2926453357307</v>
      </c>
      <c r="E3104" s="109">
        <v>25644.605065136991</v>
      </c>
    </row>
    <row r="3105" spans="1:5" x14ac:dyDescent="0.35">
      <c r="A3105" s="107" t="s">
        <v>79</v>
      </c>
      <c r="B3105" s="107" t="s">
        <v>214</v>
      </c>
      <c r="C3105" s="110">
        <v>8</v>
      </c>
      <c r="D3105" s="109">
        <v>554.67771083404295</v>
      </c>
      <c r="E3105" s="109">
        <v>34042.95504932513</v>
      </c>
    </row>
    <row r="3106" spans="1:5" x14ac:dyDescent="0.35">
      <c r="A3106" s="107" t="s">
        <v>79</v>
      </c>
      <c r="B3106" s="107" t="s">
        <v>214</v>
      </c>
      <c r="C3106" s="110">
        <v>9</v>
      </c>
      <c r="D3106" s="109">
        <v>796.07869058008396</v>
      </c>
      <c r="E3106" s="109">
        <v>41310.775808482729</v>
      </c>
    </row>
    <row r="3107" spans="1:5" x14ac:dyDescent="0.35">
      <c r="A3107" s="107" t="s">
        <v>79</v>
      </c>
      <c r="B3107" s="107" t="s">
        <v>214</v>
      </c>
      <c r="C3107" s="110">
        <v>10</v>
      </c>
      <c r="D3107" s="109">
        <v>925.56590828592482</v>
      </c>
      <c r="E3107" s="109">
        <v>15278.755179000291</v>
      </c>
    </row>
    <row r="3108" spans="1:5" x14ac:dyDescent="0.35">
      <c r="A3108" s="107" t="s">
        <v>79</v>
      </c>
      <c r="B3108" s="107" t="s">
        <v>214</v>
      </c>
      <c r="C3108" s="110">
        <v>11</v>
      </c>
      <c r="D3108" s="109">
        <v>1176.979700383793</v>
      </c>
      <c r="E3108" s="109">
        <v>21462.85040435394</v>
      </c>
    </row>
    <row r="3109" spans="1:5" x14ac:dyDescent="0.35">
      <c r="A3109" s="107" t="s">
        <v>79</v>
      </c>
      <c r="B3109" s="107" t="s">
        <v>214</v>
      </c>
      <c r="C3109" s="110">
        <v>12</v>
      </c>
      <c r="D3109" s="109">
        <v>1403.4319927441741</v>
      </c>
      <c r="E3109" s="109">
        <v>31810.789082047238</v>
      </c>
    </row>
    <row r="3110" spans="1:5" x14ac:dyDescent="0.35">
      <c r="A3110" s="107" t="s">
        <v>79</v>
      </c>
      <c r="B3110" s="107" t="s">
        <v>213</v>
      </c>
      <c r="C3110" s="110">
        <v>1</v>
      </c>
      <c r="D3110" s="109">
        <v>2597.2079318493211</v>
      </c>
      <c r="E3110" s="109">
        <v>187831.50942088541</v>
      </c>
    </row>
    <row r="3111" spans="1:5" x14ac:dyDescent="0.35">
      <c r="A3111" s="107" t="s">
        <v>79</v>
      </c>
      <c r="B3111" s="107" t="s">
        <v>213</v>
      </c>
      <c r="C3111" s="110">
        <v>2</v>
      </c>
      <c r="D3111" s="109">
        <v>1893.116544175213</v>
      </c>
      <c r="E3111" s="109">
        <v>132351.5853447532</v>
      </c>
    </row>
    <row r="3112" spans="1:5" x14ac:dyDescent="0.35">
      <c r="A3112" s="107" t="s">
        <v>79</v>
      </c>
      <c r="B3112" s="107" t="s">
        <v>213</v>
      </c>
      <c r="C3112" s="110">
        <v>3</v>
      </c>
      <c r="D3112" s="109">
        <v>1752.13738722417</v>
      </c>
      <c r="E3112" s="109">
        <v>133129.41182121431</v>
      </c>
    </row>
    <row r="3113" spans="1:5" x14ac:dyDescent="0.35">
      <c r="A3113" s="107" t="s">
        <v>79</v>
      </c>
      <c r="B3113" s="107" t="s">
        <v>213</v>
      </c>
      <c r="C3113" s="110">
        <v>4</v>
      </c>
      <c r="D3113" s="109">
        <v>1047.542792621457</v>
      </c>
      <c r="E3113" s="109">
        <v>76446.455663703615</v>
      </c>
    </row>
    <row r="3114" spans="1:5" x14ac:dyDescent="0.35">
      <c r="A3114" s="107" t="s">
        <v>79</v>
      </c>
      <c r="B3114" s="107" t="s">
        <v>213</v>
      </c>
      <c r="C3114" s="110">
        <v>5</v>
      </c>
      <c r="D3114" s="109">
        <v>592.58825147320772</v>
      </c>
      <c r="E3114" s="109">
        <v>43105.231597552069</v>
      </c>
    </row>
    <row r="3115" spans="1:5" x14ac:dyDescent="0.35">
      <c r="A3115" s="107" t="s">
        <v>79</v>
      </c>
      <c r="B3115" s="107" t="s">
        <v>213</v>
      </c>
      <c r="C3115" s="110">
        <v>6</v>
      </c>
      <c r="D3115" s="109">
        <v>493.07187991927952</v>
      </c>
      <c r="E3115" s="109">
        <v>33466.587835331607</v>
      </c>
    </row>
    <row r="3116" spans="1:5" x14ac:dyDescent="0.35">
      <c r="A3116" s="107" t="s">
        <v>79</v>
      </c>
      <c r="B3116" s="107" t="s">
        <v>213</v>
      </c>
      <c r="C3116" s="110">
        <v>7</v>
      </c>
      <c r="D3116" s="109">
        <v>598.60484491871284</v>
      </c>
      <c r="E3116" s="109">
        <v>39168.116516682378</v>
      </c>
    </row>
    <row r="3117" spans="1:5" x14ac:dyDescent="0.35">
      <c r="A3117" s="107" t="s">
        <v>79</v>
      </c>
      <c r="B3117" s="107" t="s">
        <v>213</v>
      </c>
      <c r="C3117" s="110">
        <v>8</v>
      </c>
      <c r="D3117" s="109">
        <v>584.77509253001438</v>
      </c>
      <c r="E3117" s="109">
        <v>36420.909568717623</v>
      </c>
    </row>
    <row r="3118" spans="1:5" x14ac:dyDescent="0.35">
      <c r="A3118" s="107" t="s">
        <v>79</v>
      </c>
      <c r="B3118" s="107" t="s">
        <v>213</v>
      </c>
      <c r="C3118" s="110">
        <v>9</v>
      </c>
      <c r="D3118" s="109">
        <v>1040.661070209745</v>
      </c>
      <c r="E3118" s="109">
        <v>52270.179674604828</v>
      </c>
    </row>
    <row r="3119" spans="1:5" x14ac:dyDescent="0.35">
      <c r="A3119" s="107" t="s">
        <v>79</v>
      </c>
      <c r="B3119" s="107" t="s">
        <v>213</v>
      </c>
      <c r="C3119" s="110">
        <v>10</v>
      </c>
      <c r="D3119" s="109">
        <v>2226.6747155237358</v>
      </c>
      <c r="E3119" s="109">
        <v>33131.995250802072</v>
      </c>
    </row>
    <row r="3120" spans="1:5" x14ac:dyDescent="0.35">
      <c r="A3120" s="107" t="s">
        <v>79</v>
      </c>
      <c r="B3120" s="107" t="s">
        <v>213</v>
      </c>
      <c r="C3120" s="110">
        <v>11</v>
      </c>
      <c r="D3120" s="109">
        <v>2220.2134906273441</v>
      </c>
      <c r="E3120" s="109">
        <v>41257.577874262272</v>
      </c>
    </row>
    <row r="3121" spans="1:5" x14ac:dyDescent="0.35">
      <c r="A3121" s="107" t="s">
        <v>79</v>
      </c>
      <c r="B3121" s="107" t="s">
        <v>213</v>
      </c>
      <c r="C3121" s="110">
        <v>12</v>
      </c>
      <c r="D3121" s="109">
        <v>2756.2533687673672</v>
      </c>
      <c r="E3121" s="109">
        <v>56827.015526093477</v>
      </c>
    </row>
    <row r="3122" spans="1:5" x14ac:dyDescent="0.35">
      <c r="A3122" s="107" t="s">
        <v>79</v>
      </c>
      <c r="B3122" s="107" t="s">
        <v>212</v>
      </c>
      <c r="C3122" s="110">
        <v>1</v>
      </c>
      <c r="D3122" s="109">
        <v>2453.5681683694829</v>
      </c>
      <c r="E3122" s="109">
        <v>177443.40254025301</v>
      </c>
    </row>
    <row r="3123" spans="1:5" x14ac:dyDescent="0.35">
      <c r="A3123" s="107" t="s">
        <v>79</v>
      </c>
      <c r="B3123" s="107" t="s">
        <v>212</v>
      </c>
      <c r="C3123" s="110">
        <v>2</v>
      </c>
      <c r="D3123" s="109">
        <v>1976.384552586557</v>
      </c>
      <c r="E3123" s="109">
        <v>138173.01929484479</v>
      </c>
    </row>
    <row r="3124" spans="1:5" x14ac:dyDescent="0.35">
      <c r="A3124" s="107" t="s">
        <v>79</v>
      </c>
      <c r="B3124" s="107" t="s">
        <v>212</v>
      </c>
      <c r="C3124" s="110">
        <v>3</v>
      </c>
      <c r="D3124" s="109">
        <v>1766.8084619361371</v>
      </c>
      <c r="E3124" s="109">
        <v>134244.13693434239</v>
      </c>
    </row>
    <row r="3125" spans="1:5" x14ac:dyDescent="0.35">
      <c r="A3125" s="107" t="s">
        <v>79</v>
      </c>
      <c r="B3125" s="107" t="s">
        <v>212</v>
      </c>
      <c r="C3125" s="110">
        <v>4</v>
      </c>
      <c r="D3125" s="109">
        <v>1187.497523609886</v>
      </c>
      <c r="E3125" s="109">
        <v>86659.922085116676</v>
      </c>
    </row>
    <row r="3126" spans="1:5" x14ac:dyDescent="0.35">
      <c r="A3126" s="107" t="s">
        <v>79</v>
      </c>
      <c r="B3126" s="107" t="s">
        <v>212</v>
      </c>
      <c r="C3126" s="110">
        <v>5</v>
      </c>
      <c r="D3126" s="109">
        <v>741.26881669628006</v>
      </c>
      <c r="E3126" s="109">
        <v>53920.346784298643</v>
      </c>
    </row>
    <row r="3127" spans="1:5" x14ac:dyDescent="0.35">
      <c r="A3127" s="107" t="s">
        <v>79</v>
      </c>
      <c r="B3127" s="107" t="s">
        <v>212</v>
      </c>
      <c r="C3127" s="110">
        <v>6</v>
      </c>
      <c r="D3127" s="109">
        <v>470.939452187641</v>
      </c>
      <c r="E3127" s="109">
        <v>31964.379198304359</v>
      </c>
    </row>
    <row r="3128" spans="1:5" x14ac:dyDescent="0.35">
      <c r="A3128" s="107" t="s">
        <v>79</v>
      </c>
      <c r="B3128" s="107" t="s">
        <v>212</v>
      </c>
      <c r="C3128" s="110">
        <v>7</v>
      </c>
      <c r="D3128" s="109">
        <v>691.31189297455853</v>
      </c>
      <c r="E3128" s="109">
        <v>45234.155726007732</v>
      </c>
    </row>
    <row r="3129" spans="1:5" x14ac:dyDescent="0.35">
      <c r="A3129" s="107" t="s">
        <v>79</v>
      </c>
      <c r="B3129" s="107" t="s">
        <v>212</v>
      </c>
      <c r="C3129" s="110">
        <v>8</v>
      </c>
      <c r="D3129" s="109">
        <v>1025.4079052709069</v>
      </c>
      <c r="E3129" s="109">
        <v>63864.362668632319</v>
      </c>
    </row>
    <row r="3130" spans="1:5" x14ac:dyDescent="0.35">
      <c r="A3130" s="107" t="s">
        <v>79</v>
      </c>
      <c r="B3130" s="107" t="s">
        <v>212</v>
      </c>
      <c r="C3130" s="110">
        <v>9</v>
      </c>
      <c r="D3130" s="109">
        <v>1472.7569869243359</v>
      </c>
      <c r="E3130" s="109">
        <v>73973.433356211841</v>
      </c>
    </row>
    <row r="3131" spans="1:5" x14ac:dyDescent="0.35">
      <c r="A3131" s="107" t="s">
        <v>79</v>
      </c>
      <c r="B3131" s="107" t="s">
        <v>212</v>
      </c>
      <c r="C3131" s="110">
        <v>10</v>
      </c>
      <c r="D3131" s="109">
        <v>2059.3290250761452</v>
      </c>
      <c r="E3131" s="109">
        <v>31268.36729049484</v>
      </c>
    </row>
    <row r="3132" spans="1:5" x14ac:dyDescent="0.35">
      <c r="A3132" s="107" t="s">
        <v>79</v>
      </c>
      <c r="B3132" s="107" t="s">
        <v>212</v>
      </c>
      <c r="C3132" s="110">
        <v>11</v>
      </c>
      <c r="D3132" s="109">
        <v>2199.9378204652762</v>
      </c>
      <c r="E3132" s="109">
        <v>40880.801026361944</v>
      </c>
    </row>
    <row r="3133" spans="1:5" x14ac:dyDescent="0.35">
      <c r="A3133" s="107" t="s">
        <v>79</v>
      </c>
      <c r="B3133" s="107" t="s">
        <v>212</v>
      </c>
      <c r="C3133" s="110">
        <v>12</v>
      </c>
      <c r="D3133" s="109">
        <v>2064.2478158432959</v>
      </c>
      <c r="E3133" s="109">
        <v>42537.216441482567</v>
      </c>
    </row>
    <row r="3134" spans="1:5" x14ac:dyDescent="0.35">
      <c r="A3134" s="107" t="s">
        <v>79</v>
      </c>
      <c r="B3134" s="107" t="s">
        <v>211</v>
      </c>
      <c r="C3134" s="110">
        <v>1</v>
      </c>
      <c r="D3134" s="109">
        <v>687.37406114881196</v>
      </c>
      <c r="E3134" s="109">
        <v>50991.412206003573</v>
      </c>
    </row>
    <row r="3135" spans="1:5" x14ac:dyDescent="0.35">
      <c r="A3135" s="107" t="s">
        <v>79</v>
      </c>
      <c r="B3135" s="107" t="s">
        <v>211</v>
      </c>
      <c r="C3135" s="110">
        <v>2</v>
      </c>
      <c r="D3135" s="109">
        <v>597.95562079480521</v>
      </c>
      <c r="E3135" s="109">
        <v>43273.631304372429</v>
      </c>
    </row>
    <row r="3136" spans="1:5" x14ac:dyDescent="0.35">
      <c r="A3136" s="107" t="s">
        <v>79</v>
      </c>
      <c r="B3136" s="107" t="s">
        <v>211</v>
      </c>
      <c r="C3136" s="110">
        <v>3</v>
      </c>
      <c r="D3136" s="109">
        <v>556.25098475202753</v>
      </c>
      <c r="E3136" s="109">
        <v>43191.867215947706</v>
      </c>
    </row>
    <row r="3137" spans="1:5" x14ac:dyDescent="0.35">
      <c r="A3137" s="107" t="s">
        <v>79</v>
      </c>
      <c r="B3137" s="107" t="s">
        <v>211</v>
      </c>
      <c r="C3137" s="110">
        <v>4</v>
      </c>
      <c r="D3137" s="109">
        <v>367.49229223851682</v>
      </c>
      <c r="E3137" s="109">
        <v>27608.850398191898</v>
      </c>
    </row>
    <row r="3138" spans="1:5" x14ac:dyDescent="0.35">
      <c r="A3138" s="107" t="s">
        <v>79</v>
      </c>
      <c r="B3138" s="107" t="s">
        <v>211</v>
      </c>
      <c r="C3138" s="110">
        <v>5</v>
      </c>
      <c r="D3138" s="109">
        <v>234.0003313489546</v>
      </c>
      <c r="E3138" s="109">
        <v>16938.35102769731</v>
      </c>
    </row>
    <row r="3139" spans="1:5" x14ac:dyDescent="0.35">
      <c r="A3139" s="107" t="s">
        <v>79</v>
      </c>
      <c r="B3139" s="107" t="s">
        <v>211</v>
      </c>
      <c r="C3139" s="110">
        <v>6</v>
      </c>
      <c r="D3139" s="109">
        <v>144.25917122452799</v>
      </c>
      <c r="E3139" s="109">
        <v>9569.2133700765298</v>
      </c>
    </row>
    <row r="3140" spans="1:5" x14ac:dyDescent="0.35">
      <c r="A3140" s="107" t="s">
        <v>79</v>
      </c>
      <c r="B3140" s="107" t="s">
        <v>211</v>
      </c>
      <c r="C3140" s="110">
        <v>7</v>
      </c>
      <c r="D3140" s="109">
        <v>193.249092052224</v>
      </c>
      <c r="E3140" s="109">
        <v>12384.11653616587</v>
      </c>
    </row>
    <row r="3141" spans="1:5" x14ac:dyDescent="0.35">
      <c r="A3141" s="107" t="s">
        <v>79</v>
      </c>
      <c r="B3141" s="107" t="s">
        <v>211</v>
      </c>
      <c r="C3141" s="110">
        <v>8</v>
      </c>
      <c r="D3141" s="109">
        <v>310.23124284958078</v>
      </c>
      <c r="E3141" s="109">
        <v>19046.422165832271</v>
      </c>
    </row>
    <row r="3142" spans="1:5" x14ac:dyDescent="0.35">
      <c r="A3142" s="107" t="s">
        <v>79</v>
      </c>
      <c r="B3142" s="107" t="s">
        <v>211</v>
      </c>
      <c r="C3142" s="110">
        <v>9</v>
      </c>
      <c r="D3142" s="109">
        <v>454.05827058320688</v>
      </c>
      <c r="E3142" s="109">
        <v>22545.235581806701</v>
      </c>
    </row>
    <row r="3143" spans="1:5" x14ac:dyDescent="0.35">
      <c r="A3143" s="107" t="s">
        <v>79</v>
      </c>
      <c r="B3143" s="107" t="s">
        <v>211</v>
      </c>
      <c r="C3143" s="110">
        <v>10</v>
      </c>
      <c r="D3143" s="109">
        <v>616.30931295105324</v>
      </c>
      <c r="E3143" s="109">
        <v>9344.7876654038682</v>
      </c>
    </row>
    <row r="3144" spans="1:5" x14ac:dyDescent="0.35">
      <c r="A3144" s="107" t="s">
        <v>79</v>
      </c>
      <c r="B3144" s="107" t="s">
        <v>211</v>
      </c>
      <c r="C3144" s="110">
        <v>11</v>
      </c>
      <c r="D3144" s="109">
        <v>588.14041456287634</v>
      </c>
      <c r="E3144" s="109">
        <v>9850.1622662689952</v>
      </c>
    </row>
    <row r="3145" spans="1:5" x14ac:dyDescent="0.35">
      <c r="A3145" s="107" t="s">
        <v>79</v>
      </c>
      <c r="B3145" s="107" t="s">
        <v>211</v>
      </c>
      <c r="C3145" s="110">
        <v>12</v>
      </c>
      <c r="D3145" s="109">
        <v>610.6900347250039</v>
      </c>
      <c r="E3145" s="109">
        <v>12555.7611915251</v>
      </c>
    </row>
    <row r="3146" spans="1:5" x14ac:dyDescent="0.35">
      <c r="A3146" s="107" t="s">
        <v>79</v>
      </c>
      <c r="B3146" s="107" t="s">
        <v>210</v>
      </c>
      <c r="C3146" s="110">
        <v>1</v>
      </c>
      <c r="D3146" s="109">
        <v>615.5767799512372</v>
      </c>
      <c r="E3146" s="109">
        <v>32150.720220123021</v>
      </c>
    </row>
    <row r="3147" spans="1:5" x14ac:dyDescent="0.35">
      <c r="A3147" s="107" t="s">
        <v>79</v>
      </c>
      <c r="B3147" s="107" t="s">
        <v>210</v>
      </c>
      <c r="C3147" s="110">
        <v>2</v>
      </c>
      <c r="D3147" s="109">
        <v>484.43809041205469</v>
      </c>
      <c r="E3147" s="109">
        <v>25390.230316504509</v>
      </c>
    </row>
    <row r="3148" spans="1:5" x14ac:dyDescent="0.35">
      <c r="A3148" s="107" t="s">
        <v>79</v>
      </c>
      <c r="B3148" s="107" t="s">
        <v>210</v>
      </c>
      <c r="C3148" s="110">
        <v>3</v>
      </c>
      <c r="D3148" s="109">
        <v>488.87187516826452</v>
      </c>
      <c r="E3148" s="109">
        <v>29177.02729166664</v>
      </c>
    </row>
    <row r="3149" spans="1:5" x14ac:dyDescent="0.35">
      <c r="A3149" s="107" t="s">
        <v>79</v>
      </c>
      <c r="B3149" s="107" t="s">
        <v>210</v>
      </c>
      <c r="C3149" s="110">
        <v>4</v>
      </c>
      <c r="D3149" s="109">
        <v>391.6761556829901</v>
      </c>
      <c r="E3149" s="109">
        <v>23501.855646015101</v>
      </c>
    </row>
    <row r="3150" spans="1:5" x14ac:dyDescent="0.35">
      <c r="A3150" s="107" t="s">
        <v>79</v>
      </c>
      <c r="B3150" s="107" t="s">
        <v>210</v>
      </c>
      <c r="C3150" s="110">
        <v>5</v>
      </c>
      <c r="D3150" s="109">
        <v>261.07733884218248</v>
      </c>
      <c r="E3150" s="109">
        <v>20022.163281403049</v>
      </c>
    </row>
    <row r="3151" spans="1:5" x14ac:dyDescent="0.35">
      <c r="A3151" s="107" t="s">
        <v>79</v>
      </c>
      <c r="B3151" s="107" t="s">
        <v>210</v>
      </c>
      <c r="C3151" s="110">
        <v>6</v>
      </c>
      <c r="D3151" s="109">
        <v>251.79601661525851</v>
      </c>
      <c r="E3151" s="109">
        <v>17266.19304610536</v>
      </c>
    </row>
    <row r="3152" spans="1:5" x14ac:dyDescent="0.35">
      <c r="A3152" s="107" t="s">
        <v>79</v>
      </c>
      <c r="B3152" s="107" t="s">
        <v>210</v>
      </c>
      <c r="C3152" s="110">
        <v>7</v>
      </c>
      <c r="D3152" s="109">
        <v>269.00445504998169</v>
      </c>
      <c r="E3152" s="109">
        <v>11760.534105237901</v>
      </c>
    </row>
    <row r="3153" spans="1:5" x14ac:dyDescent="0.35">
      <c r="A3153" s="107" t="s">
        <v>79</v>
      </c>
      <c r="B3153" s="107" t="s">
        <v>210</v>
      </c>
      <c r="C3153" s="110">
        <v>8</v>
      </c>
      <c r="D3153" s="109">
        <v>270.31748837561958</v>
      </c>
      <c r="E3153" s="109">
        <v>7100.9044783017389</v>
      </c>
    </row>
    <row r="3154" spans="1:5" x14ac:dyDescent="0.35">
      <c r="A3154" s="107" t="s">
        <v>79</v>
      </c>
      <c r="B3154" s="107" t="s">
        <v>210</v>
      </c>
      <c r="C3154" s="110">
        <v>9</v>
      </c>
      <c r="D3154" s="109">
        <v>468.14681446376312</v>
      </c>
      <c r="E3154" s="109">
        <v>11284.12212913135</v>
      </c>
    </row>
    <row r="3155" spans="1:5" x14ac:dyDescent="0.35">
      <c r="A3155" s="107" t="s">
        <v>79</v>
      </c>
      <c r="B3155" s="107" t="s">
        <v>210</v>
      </c>
      <c r="C3155" s="110">
        <v>10</v>
      </c>
      <c r="D3155" s="109">
        <v>494.03768421587313</v>
      </c>
      <c r="E3155" s="109">
        <v>4196.4691263888126</v>
      </c>
    </row>
    <row r="3156" spans="1:5" x14ac:dyDescent="0.35">
      <c r="A3156" s="107" t="s">
        <v>79</v>
      </c>
      <c r="B3156" s="107" t="s">
        <v>210</v>
      </c>
      <c r="C3156" s="110">
        <v>11</v>
      </c>
      <c r="D3156" s="109">
        <v>530.57754201405305</v>
      </c>
      <c r="E3156" s="109">
        <v>6522.8393609142913</v>
      </c>
    </row>
    <row r="3157" spans="1:5" x14ac:dyDescent="0.35">
      <c r="A3157" s="107" t="s">
        <v>79</v>
      </c>
      <c r="B3157" s="107" t="s">
        <v>210</v>
      </c>
      <c r="C3157" s="110">
        <v>12</v>
      </c>
      <c r="D3157" s="109">
        <v>588.04973191183933</v>
      </c>
      <c r="E3157" s="109">
        <v>9181.0700777922302</v>
      </c>
    </row>
    <row r="3158" spans="1:5" x14ac:dyDescent="0.35">
      <c r="A3158" s="107" t="s">
        <v>79</v>
      </c>
      <c r="B3158" s="107" t="s">
        <v>209</v>
      </c>
      <c r="C3158" s="110">
        <v>1</v>
      </c>
      <c r="D3158" s="109">
        <v>591.84734083962542</v>
      </c>
      <c r="E3158" s="109">
        <v>45494.139411370961</v>
      </c>
    </row>
    <row r="3159" spans="1:5" x14ac:dyDescent="0.35">
      <c r="A3159" s="107" t="s">
        <v>79</v>
      </c>
      <c r="B3159" s="107" t="s">
        <v>209</v>
      </c>
      <c r="C3159" s="110">
        <v>2</v>
      </c>
      <c r="D3159" s="109">
        <v>544.58549949012581</v>
      </c>
      <c r="E3159" s="109">
        <v>40422.063422755768</v>
      </c>
    </row>
    <row r="3160" spans="1:5" x14ac:dyDescent="0.35">
      <c r="A3160" s="107" t="s">
        <v>79</v>
      </c>
      <c r="B3160" s="107" t="s">
        <v>209</v>
      </c>
      <c r="C3160" s="110">
        <v>3</v>
      </c>
      <c r="D3160" s="109">
        <v>552.06733503178918</v>
      </c>
      <c r="E3160" s="109">
        <v>43516.686745161198</v>
      </c>
    </row>
    <row r="3161" spans="1:5" x14ac:dyDescent="0.35">
      <c r="A3161" s="107" t="s">
        <v>79</v>
      </c>
      <c r="B3161" s="107" t="s">
        <v>209</v>
      </c>
      <c r="C3161" s="110">
        <v>4</v>
      </c>
      <c r="D3161" s="109">
        <v>455.57179477181973</v>
      </c>
      <c r="E3161" s="109">
        <v>34851.203764655882</v>
      </c>
    </row>
    <row r="3162" spans="1:5" x14ac:dyDescent="0.35">
      <c r="A3162" s="107" t="s">
        <v>79</v>
      </c>
      <c r="B3162" s="107" t="s">
        <v>209</v>
      </c>
      <c r="C3162" s="110">
        <v>5</v>
      </c>
      <c r="D3162" s="109">
        <v>348.90682011411059</v>
      </c>
      <c r="E3162" s="109">
        <v>25342.568576911661</v>
      </c>
    </row>
    <row r="3163" spans="1:5" x14ac:dyDescent="0.35">
      <c r="A3163" s="107" t="s">
        <v>79</v>
      </c>
      <c r="B3163" s="107" t="s">
        <v>209</v>
      </c>
      <c r="C3163" s="110">
        <v>6</v>
      </c>
      <c r="D3163" s="109">
        <v>283.50193270125641</v>
      </c>
      <c r="E3163" s="109">
        <v>19063.428577267088</v>
      </c>
    </row>
    <row r="3164" spans="1:5" x14ac:dyDescent="0.35">
      <c r="A3164" s="107" t="s">
        <v>79</v>
      </c>
      <c r="B3164" s="107" t="s">
        <v>209</v>
      </c>
      <c r="C3164" s="110">
        <v>7</v>
      </c>
      <c r="D3164" s="109">
        <v>359.42582904401507</v>
      </c>
      <c r="E3164" s="109">
        <v>23400.159660026791</v>
      </c>
    </row>
    <row r="3165" spans="1:5" x14ac:dyDescent="0.35">
      <c r="A3165" s="107" t="s">
        <v>79</v>
      </c>
      <c r="B3165" s="107" t="s">
        <v>209</v>
      </c>
      <c r="C3165" s="110">
        <v>8</v>
      </c>
      <c r="D3165" s="109">
        <v>437.29610376109702</v>
      </c>
      <c r="E3165" s="109">
        <v>27532.20472762232</v>
      </c>
    </row>
    <row r="3166" spans="1:5" x14ac:dyDescent="0.35">
      <c r="A3166" s="107" t="s">
        <v>79</v>
      </c>
      <c r="B3166" s="107" t="s">
        <v>209</v>
      </c>
      <c r="C3166" s="110">
        <v>9</v>
      </c>
      <c r="D3166" s="109">
        <v>490.03031506990828</v>
      </c>
      <c r="E3166" s="109">
        <v>26392.418702854451</v>
      </c>
    </row>
    <row r="3167" spans="1:5" x14ac:dyDescent="0.35">
      <c r="A3167" s="107" t="s">
        <v>79</v>
      </c>
      <c r="B3167" s="107" t="s">
        <v>209</v>
      </c>
      <c r="C3167" s="110">
        <v>10</v>
      </c>
      <c r="D3167" s="109">
        <v>543.82364287952703</v>
      </c>
      <c r="E3167" s="109">
        <v>8806.8205190941426</v>
      </c>
    </row>
    <row r="3168" spans="1:5" x14ac:dyDescent="0.35">
      <c r="A3168" s="107" t="s">
        <v>79</v>
      </c>
      <c r="B3168" s="107" t="s">
        <v>209</v>
      </c>
      <c r="C3168" s="110">
        <v>11</v>
      </c>
      <c r="D3168" s="109">
        <v>606.61825805862668</v>
      </c>
      <c r="E3168" s="109">
        <v>12079.51875452794</v>
      </c>
    </row>
    <row r="3169" spans="1:5" x14ac:dyDescent="0.35">
      <c r="A3169" s="107" t="s">
        <v>79</v>
      </c>
      <c r="B3169" s="107" t="s">
        <v>209</v>
      </c>
      <c r="C3169" s="110">
        <v>12</v>
      </c>
      <c r="D3169" s="109">
        <v>629.64405751306992</v>
      </c>
      <c r="E3169" s="109">
        <v>14859.72921395201</v>
      </c>
    </row>
    <row r="3170" spans="1:5" x14ac:dyDescent="0.35">
      <c r="A3170" s="107" t="s">
        <v>79</v>
      </c>
      <c r="B3170" s="107" t="s">
        <v>208</v>
      </c>
      <c r="C3170" s="110">
        <v>1</v>
      </c>
      <c r="D3170" s="109">
        <v>524.16829009953562</v>
      </c>
      <c r="E3170" s="109">
        <v>40336.014463153457</v>
      </c>
    </row>
    <row r="3171" spans="1:5" x14ac:dyDescent="0.35">
      <c r="A3171" s="107" t="s">
        <v>79</v>
      </c>
      <c r="B3171" s="107" t="s">
        <v>208</v>
      </c>
      <c r="C3171" s="110">
        <v>2</v>
      </c>
      <c r="D3171" s="109">
        <v>444.78867594094038</v>
      </c>
      <c r="E3171" s="109">
        <v>32973.903818078143</v>
      </c>
    </row>
    <row r="3172" spans="1:5" x14ac:dyDescent="0.35">
      <c r="A3172" s="107" t="s">
        <v>79</v>
      </c>
      <c r="B3172" s="107" t="s">
        <v>208</v>
      </c>
      <c r="C3172" s="110">
        <v>3</v>
      </c>
      <c r="D3172" s="109">
        <v>506.86953053753962</v>
      </c>
      <c r="E3172" s="109">
        <v>39673.755708807817</v>
      </c>
    </row>
    <row r="3173" spans="1:5" x14ac:dyDescent="0.35">
      <c r="A3173" s="107" t="s">
        <v>79</v>
      </c>
      <c r="B3173" s="107" t="s">
        <v>208</v>
      </c>
      <c r="C3173" s="110">
        <v>4</v>
      </c>
      <c r="D3173" s="109">
        <v>387.18082248258241</v>
      </c>
      <c r="E3173" s="109">
        <v>29392.474425943488</v>
      </c>
    </row>
    <row r="3174" spans="1:5" x14ac:dyDescent="0.35">
      <c r="A3174" s="107" t="s">
        <v>79</v>
      </c>
      <c r="B3174" s="107" t="s">
        <v>208</v>
      </c>
      <c r="C3174" s="110">
        <v>5</v>
      </c>
      <c r="D3174" s="109">
        <v>303.60360910127889</v>
      </c>
      <c r="E3174" s="109">
        <v>21681.972719485009</v>
      </c>
    </row>
    <row r="3175" spans="1:5" x14ac:dyDescent="0.35">
      <c r="A3175" s="107" t="s">
        <v>79</v>
      </c>
      <c r="B3175" s="107" t="s">
        <v>208</v>
      </c>
      <c r="C3175" s="110">
        <v>6</v>
      </c>
      <c r="D3175" s="109">
        <v>195.52038500512811</v>
      </c>
      <c r="E3175" s="109">
        <v>12850.709175036891</v>
      </c>
    </row>
    <row r="3176" spans="1:5" x14ac:dyDescent="0.35">
      <c r="A3176" s="107" t="s">
        <v>79</v>
      </c>
      <c r="B3176" s="107" t="s">
        <v>208</v>
      </c>
      <c r="C3176" s="110">
        <v>7</v>
      </c>
      <c r="D3176" s="109">
        <v>287.95383164426192</v>
      </c>
      <c r="E3176" s="109">
        <v>18286.01693306163</v>
      </c>
    </row>
    <row r="3177" spans="1:5" x14ac:dyDescent="0.35">
      <c r="A3177" s="107" t="s">
        <v>79</v>
      </c>
      <c r="B3177" s="107" t="s">
        <v>208</v>
      </c>
      <c r="C3177" s="110">
        <v>8</v>
      </c>
      <c r="D3177" s="109">
        <v>380.28206837625117</v>
      </c>
      <c r="E3177" s="109">
        <v>23403.648005703661</v>
      </c>
    </row>
    <row r="3178" spans="1:5" x14ac:dyDescent="0.35">
      <c r="A3178" s="107" t="s">
        <v>79</v>
      </c>
      <c r="B3178" s="107" t="s">
        <v>208</v>
      </c>
      <c r="C3178" s="110">
        <v>9</v>
      </c>
      <c r="D3178" s="109">
        <v>442.669700407341</v>
      </c>
      <c r="E3178" s="109">
        <v>23862.449340097119</v>
      </c>
    </row>
    <row r="3179" spans="1:5" x14ac:dyDescent="0.35">
      <c r="A3179" s="107" t="s">
        <v>79</v>
      </c>
      <c r="B3179" s="107" t="s">
        <v>208</v>
      </c>
      <c r="C3179" s="110">
        <v>10</v>
      </c>
      <c r="D3179" s="109">
        <v>523.85984726822949</v>
      </c>
      <c r="E3179" s="109">
        <v>8662.5023659820308</v>
      </c>
    </row>
    <row r="3180" spans="1:5" x14ac:dyDescent="0.35">
      <c r="A3180" s="107" t="s">
        <v>79</v>
      </c>
      <c r="B3180" s="107" t="s">
        <v>208</v>
      </c>
      <c r="C3180" s="110">
        <v>11</v>
      </c>
      <c r="D3180" s="109">
        <v>496.56701119348293</v>
      </c>
      <c r="E3180" s="109">
        <v>10466.84454276621</v>
      </c>
    </row>
    <row r="3181" spans="1:5" x14ac:dyDescent="0.35">
      <c r="A3181" s="107" t="s">
        <v>79</v>
      </c>
      <c r="B3181" s="107" t="s">
        <v>208</v>
      </c>
      <c r="C3181" s="110">
        <v>12</v>
      </c>
      <c r="D3181" s="109">
        <v>553.36437461061178</v>
      </c>
      <c r="E3181" s="109">
        <v>13172.54405122312</v>
      </c>
    </row>
    <row r="3182" spans="1:5" x14ac:dyDescent="0.35">
      <c r="A3182" s="107" t="s">
        <v>79</v>
      </c>
      <c r="B3182" s="107" t="s">
        <v>207</v>
      </c>
      <c r="C3182" s="110">
        <v>1</v>
      </c>
      <c r="D3182" s="109">
        <v>675.31116461592842</v>
      </c>
      <c r="E3182" s="109">
        <v>47871.693548808573</v>
      </c>
    </row>
    <row r="3183" spans="1:5" x14ac:dyDescent="0.35">
      <c r="A3183" s="107" t="s">
        <v>79</v>
      </c>
      <c r="B3183" s="107" t="s">
        <v>207</v>
      </c>
      <c r="C3183" s="110">
        <v>2</v>
      </c>
      <c r="D3183" s="109">
        <v>607.33257381014403</v>
      </c>
      <c r="E3183" s="109">
        <v>41189.180874561047</v>
      </c>
    </row>
    <row r="3184" spans="1:5" x14ac:dyDescent="0.35">
      <c r="A3184" s="107" t="s">
        <v>79</v>
      </c>
      <c r="B3184" s="107" t="s">
        <v>207</v>
      </c>
      <c r="C3184" s="110">
        <v>3</v>
      </c>
      <c r="D3184" s="109">
        <v>567.65100376827058</v>
      </c>
      <c r="E3184" s="109">
        <v>40251.504534691892</v>
      </c>
    </row>
    <row r="3185" spans="1:5" x14ac:dyDescent="0.35">
      <c r="A3185" s="107" t="s">
        <v>79</v>
      </c>
      <c r="B3185" s="107" t="s">
        <v>207</v>
      </c>
      <c r="C3185" s="110">
        <v>4</v>
      </c>
      <c r="D3185" s="109">
        <v>434.88642618777601</v>
      </c>
      <c r="E3185" s="109">
        <v>30169.153191342361</v>
      </c>
    </row>
    <row r="3186" spans="1:5" x14ac:dyDescent="0.35">
      <c r="A3186" s="107" t="s">
        <v>79</v>
      </c>
      <c r="B3186" s="107" t="s">
        <v>207</v>
      </c>
      <c r="C3186" s="110">
        <v>5</v>
      </c>
      <c r="D3186" s="109">
        <v>283.15303479685059</v>
      </c>
      <c r="E3186" s="109">
        <v>18730.13201745454</v>
      </c>
    </row>
    <row r="3187" spans="1:5" x14ac:dyDescent="0.35">
      <c r="A3187" s="107" t="s">
        <v>79</v>
      </c>
      <c r="B3187" s="107" t="s">
        <v>207</v>
      </c>
      <c r="C3187" s="110">
        <v>6</v>
      </c>
      <c r="D3187" s="109">
        <v>267.1345232950859</v>
      </c>
      <c r="E3187" s="109">
        <v>16626.492642315861</v>
      </c>
    </row>
    <row r="3188" spans="1:5" x14ac:dyDescent="0.35">
      <c r="A3188" s="107" t="s">
        <v>79</v>
      </c>
      <c r="B3188" s="107" t="s">
        <v>207</v>
      </c>
      <c r="C3188" s="110">
        <v>7</v>
      </c>
      <c r="D3188" s="109">
        <v>317.73905328847258</v>
      </c>
      <c r="E3188" s="109">
        <v>19343.931764840148</v>
      </c>
    </row>
    <row r="3189" spans="1:5" x14ac:dyDescent="0.35">
      <c r="A3189" s="107" t="s">
        <v>79</v>
      </c>
      <c r="B3189" s="107" t="s">
        <v>207</v>
      </c>
      <c r="C3189" s="110">
        <v>8</v>
      </c>
      <c r="D3189" s="109">
        <v>418.30493377680472</v>
      </c>
      <c r="E3189" s="109">
        <v>24582.07593046665</v>
      </c>
    </row>
    <row r="3190" spans="1:5" x14ac:dyDescent="0.35">
      <c r="A3190" s="107" t="s">
        <v>79</v>
      </c>
      <c r="B3190" s="107" t="s">
        <v>207</v>
      </c>
      <c r="C3190" s="110">
        <v>9</v>
      </c>
      <c r="D3190" s="109">
        <v>478.27368028932023</v>
      </c>
      <c r="E3190" s="109">
        <v>24929.931737507231</v>
      </c>
    </row>
    <row r="3191" spans="1:5" x14ac:dyDescent="0.35">
      <c r="A3191" s="107" t="s">
        <v>79</v>
      </c>
      <c r="B3191" s="107" t="s">
        <v>207</v>
      </c>
      <c r="C3191" s="110">
        <v>10</v>
      </c>
      <c r="D3191" s="109">
        <v>542.57892072526988</v>
      </c>
      <c r="E3191" s="109">
        <v>9468.3024197691739</v>
      </c>
    </row>
    <row r="3192" spans="1:5" x14ac:dyDescent="0.35">
      <c r="A3192" s="107" t="s">
        <v>79</v>
      </c>
      <c r="B3192" s="107" t="s">
        <v>207</v>
      </c>
      <c r="C3192" s="110">
        <v>11</v>
      </c>
      <c r="D3192" s="109">
        <v>633.94538289428317</v>
      </c>
      <c r="E3192" s="109">
        <v>13768.986160882539</v>
      </c>
    </row>
    <row r="3193" spans="1:5" x14ac:dyDescent="0.35">
      <c r="A3193" s="107" t="s">
        <v>79</v>
      </c>
      <c r="B3193" s="107" t="s">
        <v>207</v>
      </c>
      <c r="C3193" s="110">
        <v>12</v>
      </c>
      <c r="D3193" s="109">
        <v>687.58348771144301</v>
      </c>
      <c r="E3193" s="109">
        <v>17959.577017003401</v>
      </c>
    </row>
    <row r="3194" spans="1:5" x14ac:dyDescent="0.35">
      <c r="A3194" s="107" t="s">
        <v>79</v>
      </c>
      <c r="B3194" s="107" t="s">
        <v>206</v>
      </c>
      <c r="C3194" s="110">
        <v>1</v>
      </c>
      <c r="D3194" s="109">
        <v>812.06284501219034</v>
      </c>
      <c r="E3194" s="109">
        <v>56923.061659638857</v>
      </c>
    </row>
    <row r="3195" spans="1:5" x14ac:dyDescent="0.35">
      <c r="A3195" s="107" t="s">
        <v>79</v>
      </c>
      <c r="B3195" s="107" t="s">
        <v>206</v>
      </c>
      <c r="C3195" s="110">
        <v>2</v>
      </c>
      <c r="D3195" s="109">
        <v>564.14378484492261</v>
      </c>
      <c r="E3195" s="109">
        <v>37779.16831465203</v>
      </c>
    </row>
    <row r="3196" spans="1:5" x14ac:dyDescent="0.35">
      <c r="A3196" s="107" t="s">
        <v>79</v>
      </c>
      <c r="B3196" s="107" t="s">
        <v>206</v>
      </c>
      <c r="C3196" s="110">
        <v>3</v>
      </c>
      <c r="D3196" s="109">
        <v>537.13789089079182</v>
      </c>
      <c r="E3196" s="109">
        <v>37622.919780138931</v>
      </c>
    </row>
    <row r="3197" spans="1:5" x14ac:dyDescent="0.35">
      <c r="A3197" s="107" t="s">
        <v>79</v>
      </c>
      <c r="B3197" s="107" t="s">
        <v>206</v>
      </c>
      <c r="C3197" s="110">
        <v>4</v>
      </c>
      <c r="D3197" s="109">
        <v>489.56594959483863</v>
      </c>
      <c r="E3197" s="109">
        <v>33585.094754423211</v>
      </c>
    </row>
    <row r="3198" spans="1:5" x14ac:dyDescent="0.35">
      <c r="A3198" s="107" t="s">
        <v>79</v>
      </c>
      <c r="B3198" s="107" t="s">
        <v>206</v>
      </c>
      <c r="C3198" s="110">
        <v>5</v>
      </c>
      <c r="D3198" s="109">
        <v>401.91254132355567</v>
      </c>
      <c r="E3198" s="109">
        <v>26275.906030884071</v>
      </c>
    </row>
    <row r="3199" spans="1:5" x14ac:dyDescent="0.35">
      <c r="A3199" s="107" t="s">
        <v>79</v>
      </c>
      <c r="B3199" s="107" t="s">
        <v>206</v>
      </c>
      <c r="C3199" s="110">
        <v>6</v>
      </c>
      <c r="D3199" s="109">
        <v>316.44232866244789</v>
      </c>
      <c r="E3199" s="109">
        <v>19358.62952091841</v>
      </c>
    </row>
    <row r="3200" spans="1:5" x14ac:dyDescent="0.35">
      <c r="A3200" s="107" t="s">
        <v>79</v>
      </c>
      <c r="B3200" s="107" t="s">
        <v>206</v>
      </c>
      <c r="C3200" s="110">
        <v>7</v>
      </c>
      <c r="D3200" s="109">
        <v>413.74836576188278</v>
      </c>
      <c r="E3200" s="109">
        <v>24784.39435852367</v>
      </c>
    </row>
    <row r="3201" spans="1:5" x14ac:dyDescent="0.35">
      <c r="A3201" s="107" t="s">
        <v>79</v>
      </c>
      <c r="B3201" s="107" t="s">
        <v>206</v>
      </c>
      <c r="C3201" s="110">
        <v>8</v>
      </c>
      <c r="D3201" s="109">
        <v>490.1668477161997</v>
      </c>
      <c r="E3201" s="109">
        <v>28199.266165996189</v>
      </c>
    </row>
    <row r="3202" spans="1:5" x14ac:dyDescent="0.35">
      <c r="A3202" s="107" t="s">
        <v>79</v>
      </c>
      <c r="B3202" s="107" t="s">
        <v>206</v>
      </c>
      <c r="C3202" s="110">
        <v>9</v>
      </c>
      <c r="D3202" s="109">
        <v>592.19057990593831</v>
      </c>
      <c r="E3202" s="109">
        <v>30243.256658342299</v>
      </c>
    </row>
    <row r="3203" spans="1:5" x14ac:dyDescent="0.35">
      <c r="A3203" s="107" t="s">
        <v>79</v>
      </c>
      <c r="B3203" s="107" t="s">
        <v>206</v>
      </c>
      <c r="C3203" s="110">
        <v>10</v>
      </c>
      <c r="D3203" s="109">
        <v>673.8580857688579</v>
      </c>
      <c r="E3203" s="109">
        <v>11021.147700056439</v>
      </c>
    </row>
    <row r="3204" spans="1:5" x14ac:dyDescent="0.35">
      <c r="A3204" s="107" t="s">
        <v>79</v>
      </c>
      <c r="B3204" s="107" t="s">
        <v>206</v>
      </c>
      <c r="C3204" s="110">
        <v>11</v>
      </c>
      <c r="D3204" s="109">
        <v>722.93169337123027</v>
      </c>
      <c r="E3204" s="109">
        <v>14702.12341230803</v>
      </c>
    </row>
    <row r="3205" spans="1:5" x14ac:dyDescent="0.35">
      <c r="A3205" s="107" t="s">
        <v>79</v>
      </c>
      <c r="B3205" s="107" t="s">
        <v>206</v>
      </c>
      <c r="C3205" s="110">
        <v>12</v>
      </c>
      <c r="D3205" s="109">
        <v>804.85157041362879</v>
      </c>
      <c r="E3205" s="109">
        <v>19636.2862020463</v>
      </c>
    </row>
    <row r="3206" spans="1:5" x14ac:dyDescent="0.35">
      <c r="A3206" s="107" t="s">
        <v>79</v>
      </c>
      <c r="B3206" s="107" t="s">
        <v>205</v>
      </c>
      <c r="C3206" s="110">
        <v>1</v>
      </c>
      <c r="D3206" s="109">
        <v>897.5067187387948</v>
      </c>
      <c r="E3206" s="109">
        <v>66078.865405719174</v>
      </c>
    </row>
    <row r="3207" spans="1:5" x14ac:dyDescent="0.35">
      <c r="A3207" s="107" t="s">
        <v>79</v>
      </c>
      <c r="B3207" s="107" t="s">
        <v>205</v>
      </c>
      <c r="C3207" s="110">
        <v>2</v>
      </c>
      <c r="D3207" s="109">
        <v>731.855958988201</v>
      </c>
      <c r="E3207" s="109">
        <v>52489.612174721959</v>
      </c>
    </row>
    <row r="3208" spans="1:5" x14ac:dyDescent="0.35">
      <c r="A3208" s="107" t="s">
        <v>79</v>
      </c>
      <c r="B3208" s="107" t="s">
        <v>205</v>
      </c>
      <c r="C3208" s="110">
        <v>3</v>
      </c>
      <c r="D3208" s="109">
        <v>675.6908281404053</v>
      </c>
      <c r="E3208" s="109">
        <v>51598.656490684567</v>
      </c>
    </row>
    <row r="3209" spans="1:5" x14ac:dyDescent="0.35">
      <c r="A3209" s="107" t="s">
        <v>79</v>
      </c>
      <c r="B3209" s="107" t="s">
        <v>205</v>
      </c>
      <c r="C3209" s="110">
        <v>4</v>
      </c>
      <c r="D3209" s="109">
        <v>358.35672313675548</v>
      </c>
      <c r="E3209" s="109">
        <v>26540.768146448539</v>
      </c>
    </row>
    <row r="3210" spans="1:5" x14ac:dyDescent="0.35">
      <c r="A3210" s="107" t="s">
        <v>79</v>
      </c>
      <c r="B3210" s="107" t="s">
        <v>205</v>
      </c>
      <c r="C3210" s="110">
        <v>5</v>
      </c>
      <c r="D3210" s="109">
        <v>203.71662810423899</v>
      </c>
      <c r="E3210" s="109">
        <v>14354.801257621741</v>
      </c>
    </row>
    <row r="3211" spans="1:5" x14ac:dyDescent="0.35">
      <c r="A3211" s="107" t="s">
        <v>79</v>
      </c>
      <c r="B3211" s="107" t="s">
        <v>205</v>
      </c>
      <c r="C3211" s="110">
        <v>6</v>
      </c>
      <c r="D3211" s="109">
        <v>171.20139958891801</v>
      </c>
      <c r="E3211" s="109">
        <v>10956.34797822855</v>
      </c>
    </row>
    <row r="3212" spans="1:5" x14ac:dyDescent="0.35">
      <c r="A3212" s="107" t="s">
        <v>79</v>
      </c>
      <c r="B3212" s="107" t="s">
        <v>205</v>
      </c>
      <c r="C3212" s="110">
        <v>7</v>
      </c>
      <c r="D3212" s="109">
        <v>247.52507523491391</v>
      </c>
      <c r="E3212" s="109">
        <v>15435.87432931824</v>
      </c>
    </row>
    <row r="3213" spans="1:5" x14ac:dyDescent="0.35">
      <c r="A3213" s="107" t="s">
        <v>79</v>
      </c>
      <c r="B3213" s="107" t="s">
        <v>205</v>
      </c>
      <c r="C3213" s="110">
        <v>8</v>
      </c>
      <c r="D3213" s="109">
        <v>366.02289265095669</v>
      </c>
      <c r="E3213" s="109">
        <v>22121.832717889491</v>
      </c>
    </row>
    <row r="3214" spans="1:5" x14ac:dyDescent="0.35">
      <c r="A3214" s="107" t="s">
        <v>79</v>
      </c>
      <c r="B3214" s="107" t="s">
        <v>205</v>
      </c>
      <c r="C3214" s="110">
        <v>9</v>
      </c>
      <c r="D3214" s="109">
        <v>541.58589682395632</v>
      </c>
      <c r="E3214" s="109">
        <v>27002.741723906631</v>
      </c>
    </row>
    <row r="3215" spans="1:5" x14ac:dyDescent="0.35">
      <c r="A3215" s="107" t="s">
        <v>79</v>
      </c>
      <c r="B3215" s="107" t="s">
        <v>205</v>
      </c>
      <c r="C3215" s="110">
        <v>10</v>
      </c>
      <c r="D3215" s="109">
        <v>669.96521198857158</v>
      </c>
      <c r="E3215" s="109">
        <v>10662.78800919194</v>
      </c>
    </row>
    <row r="3216" spans="1:5" x14ac:dyDescent="0.35">
      <c r="A3216" s="107" t="s">
        <v>79</v>
      </c>
      <c r="B3216" s="107" t="s">
        <v>205</v>
      </c>
      <c r="C3216" s="110">
        <v>11</v>
      </c>
      <c r="D3216" s="109">
        <v>870.49393530303496</v>
      </c>
      <c r="E3216" s="109">
        <v>14266.01725760724</v>
      </c>
    </row>
    <row r="3217" spans="1:5" x14ac:dyDescent="0.35">
      <c r="A3217" s="107" t="s">
        <v>79</v>
      </c>
      <c r="B3217" s="107" t="s">
        <v>205</v>
      </c>
      <c r="C3217" s="110">
        <v>12</v>
      </c>
      <c r="D3217" s="109">
        <v>943.85034371837435</v>
      </c>
      <c r="E3217" s="109">
        <v>19275.042792772729</v>
      </c>
    </row>
    <row r="3218" spans="1:5" x14ac:dyDescent="0.35">
      <c r="A3218" s="107" t="s">
        <v>79</v>
      </c>
      <c r="B3218" s="107" t="s">
        <v>204</v>
      </c>
      <c r="C3218" s="110">
        <v>1</v>
      </c>
      <c r="D3218" s="109">
        <v>925.86122075844594</v>
      </c>
      <c r="E3218" s="109">
        <v>68313.64276120979</v>
      </c>
    </row>
    <row r="3219" spans="1:5" x14ac:dyDescent="0.35">
      <c r="A3219" s="107" t="s">
        <v>79</v>
      </c>
      <c r="B3219" s="107" t="s">
        <v>204</v>
      </c>
      <c r="C3219" s="110">
        <v>2</v>
      </c>
      <c r="D3219" s="109">
        <v>740.60579547131533</v>
      </c>
      <c r="E3219" s="109">
        <v>52984.162922610478</v>
      </c>
    </row>
    <row r="3220" spans="1:5" x14ac:dyDescent="0.35">
      <c r="A3220" s="107" t="s">
        <v>79</v>
      </c>
      <c r="B3220" s="107" t="s">
        <v>204</v>
      </c>
      <c r="C3220" s="110">
        <v>3</v>
      </c>
      <c r="D3220" s="109">
        <v>671.88079401885591</v>
      </c>
      <c r="E3220" s="109">
        <v>50794.883092076663</v>
      </c>
    </row>
    <row r="3221" spans="1:5" x14ac:dyDescent="0.35">
      <c r="A3221" s="107" t="s">
        <v>79</v>
      </c>
      <c r="B3221" s="107" t="s">
        <v>204</v>
      </c>
      <c r="C3221" s="110">
        <v>4</v>
      </c>
      <c r="D3221" s="109">
        <v>440.58326083415358</v>
      </c>
      <c r="E3221" s="109">
        <v>32533.373506641128</v>
      </c>
    </row>
    <row r="3222" spans="1:5" x14ac:dyDescent="0.35">
      <c r="A3222" s="107" t="s">
        <v>79</v>
      </c>
      <c r="B3222" s="107" t="s">
        <v>204</v>
      </c>
      <c r="C3222" s="110">
        <v>5</v>
      </c>
      <c r="D3222" s="109">
        <v>236.83770387743371</v>
      </c>
      <c r="E3222" s="109">
        <v>16697.802725497491</v>
      </c>
    </row>
    <row r="3223" spans="1:5" x14ac:dyDescent="0.35">
      <c r="A3223" s="107" t="s">
        <v>79</v>
      </c>
      <c r="B3223" s="107" t="s">
        <v>204</v>
      </c>
      <c r="C3223" s="110">
        <v>6</v>
      </c>
      <c r="D3223" s="109">
        <v>163.1705825503638</v>
      </c>
      <c r="E3223" s="109">
        <v>10552.6890993913</v>
      </c>
    </row>
    <row r="3224" spans="1:5" x14ac:dyDescent="0.35">
      <c r="A3224" s="107" t="s">
        <v>79</v>
      </c>
      <c r="B3224" s="107" t="s">
        <v>204</v>
      </c>
      <c r="C3224" s="110">
        <v>7</v>
      </c>
      <c r="D3224" s="109">
        <v>236.4794082914637</v>
      </c>
      <c r="E3224" s="109">
        <v>14813.71129827643</v>
      </c>
    </row>
    <row r="3225" spans="1:5" x14ac:dyDescent="0.35">
      <c r="A3225" s="107" t="s">
        <v>79</v>
      </c>
      <c r="B3225" s="107" t="s">
        <v>204</v>
      </c>
      <c r="C3225" s="110">
        <v>8</v>
      </c>
      <c r="D3225" s="109">
        <v>364.83004112941848</v>
      </c>
      <c r="E3225" s="109">
        <v>21905.142142739111</v>
      </c>
    </row>
    <row r="3226" spans="1:5" x14ac:dyDescent="0.35">
      <c r="A3226" s="107" t="s">
        <v>79</v>
      </c>
      <c r="B3226" s="107" t="s">
        <v>204</v>
      </c>
      <c r="C3226" s="110">
        <v>9</v>
      </c>
      <c r="D3226" s="109">
        <v>530.38790345666655</v>
      </c>
      <c r="E3226" s="109">
        <v>26274.854531401961</v>
      </c>
    </row>
    <row r="3227" spans="1:5" x14ac:dyDescent="0.35">
      <c r="A3227" s="107" t="s">
        <v>79</v>
      </c>
      <c r="B3227" s="107" t="s">
        <v>204</v>
      </c>
      <c r="C3227" s="110">
        <v>10</v>
      </c>
      <c r="D3227" s="109">
        <v>704.55514844826541</v>
      </c>
      <c r="E3227" s="109">
        <v>10864.84028731973</v>
      </c>
    </row>
    <row r="3228" spans="1:5" x14ac:dyDescent="0.35">
      <c r="A3228" s="107" t="s">
        <v>79</v>
      </c>
      <c r="B3228" s="107" t="s">
        <v>204</v>
      </c>
      <c r="C3228" s="110">
        <v>11</v>
      </c>
      <c r="D3228" s="109">
        <v>824.17934995663825</v>
      </c>
      <c r="E3228" s="109">
        <v>14866.864963732491</v>
      </c>
    </row>
    <row r="3229" spans="1:5" x14ac:dyDescent="0.35">
      <c r="A3229" s="107" t="s">
        <v>79</v>
      </c>
      <c r="B3229" s="107" t="s">
        <v>204</v>
      </c>
      <c r="C3229" s="110">
        <v>12</v>
      </c>
      <c r="D3229" s="109">
        <v>924.37138134567942</v>
      </c>
      <c r="E3229" s="109">
        <v>20115.126783132979</v>
      </c>
    </row>
    <row r="3230" spans="1:5" x14ac:dyDescent="0.35">
      <c r="A3230" s="107" t="s">
        <v>79</v>
      </c>
      <c r="B3230" s="107" t="s">
        <v>62</v>
      </c>
      <c r="C3230" s="110">
        <v>1</v>
      </c>
      <c r="D3230" s="109">
        <v>74414.29223310019</v>
      </c>
      <c r="E3230" s="109">
        <v>5384662.9017932285</v>
      </c>
    </row>
    <row r="3231" spans="1:5" x14ac:dyDescent="0.35">
      <c r="A3231" s="107" t="s">
        <v>79</v>
      </c>
      <c r="B3231" s="107" t="s">
        <v>62</v>
      </c>
      <c r="C3231" s="110">
        <v>2</v>
      </c>
      <c r="D3231" s="109">
        <v>84123.438778349941</v>
      </c>
      <c r="E3231" s="109">
        <v>6044484.3089431059</v>
      </c>
    </row>
    <row r="3232" spans="1:5" x14ac:dyDescent="0.35">
      <c r="A3232" s="107" t="s">
        <v>79</v>
      </c>
      <c r="B3232" s="107" t="s">
        <v>62</v>
      </c>
      <c r="C3232" s="110">
        <v>3</v>
      </c>
      <c r="D3232" s="109">
        <v>90128.442100207016</v>
      </c>
      <c r="E3232" s="109">
        <v>6858111.5061219074</v>
      </c>
    </row>
    <row r="3233" spans="1:5" x14ac:dyDescent="0.35">
      <c r="A3233" s="107" t="s">
        <v>79</v>
      </c>
      <c r="B3233" s="107" t="s">
        <v>62</v>
      </c>
      <c r="C3233" s="110">
        <v>4</v>
      </c>
      <c r="D3233" s="109">
        <v>115019.5316052265</v>
      </c>
      <c r="E3233" s="109">
        <v>8675413.2559288256</v>
      </c>
    </row>
    <row r="3234" spans="1:5" x14ac:dyDescent="0.35">
      <c r="A3234" s="107" t="s">
        <v>79</v>
      </c>
      <c r="B3234" s="107" t="s">
        <v>62</v>
      </c>
      <c r="C3234" s="110">
        <v>5</v>
      </c>
      <c r="D3234" s="109">
        <v>203235.14192350101</v>
      </c>
      <c r="E3234" s="109">
        <v>13867550.551297819</v>
      </c>
    </row>
    <row r="3235" spans="1:5" x14ac:dyDescent="0.35">
      <c r="A3235" s="107" t="s">
        <v>79</v>
      </c>
      <c r="B3235" s="107" t="s">
        <v>62</v>
      </c>
      <c r="C3235" s="110">
        <v>6</v>
      </c>
      <c r="D3235" s="109">
        <v>270920.50631248759</v>
      </c>
      <c r="E3235" s="109">
        <v>16734456.35940085</v>
      </c>
    </row>
    <row r="3236" spans="1:5" x14ac:dyDescent="0.35">
      <c r="A3236" s="107" t="s">
        <v>79</v>
      </c>
      <c r="B3236" s="107" t="s">
        <v>62</v>
      </c>
      <c r="C3236" s="110">
        <v>7</v>
      </c>
      <c r="D3236" s="109">
        <v>209085.1975711986</v>
      </c>
      <c r="E3236" s="109">
        <v>12763278.31383599</v>
      </c>
    </row>
    <row r="3237" spans="1:5" x14ac:dyDescent="0.35">
      <c r="A3237" s="107" t="s">
        <v>79</v>
      </c>
      <c r="B3237" s="107" t="s">
        <v>62</v>
      </c>
      <c r="C3237" s="110">
        <v>8</v>
      </c>
      <c r="D3237" s="109">
        <v>178393.78255266379</v>
      </c>
      <c r="E3237" s="109">
        <v>10860056.848794339</v>
      </c>
    </row>
    <row r="3238" spans="1:5" x14ac:dyDescent="0.35">
      <c r="A3238" s="107" t="s">
        <v>79</v>
      </c>
      <c r="B3238" s="107" t="s">
        <v>62</v>
      </c>
      <c r="C3238" s="110">
        <v>9</v>
      </c>
      <c r="D3238" s="109">
        <v>252935.29303862201</v>
      </c>
      <c r="E3238" s="109">
        <v>13716482.688869189</v>
      </c>
    </row>
    <row r="3239" spans="1:5" x14ac:dyDescent="0.35">
      <c r="A3239" s="107" t="s">
        <v>79</v>
      </c>
      <c r="B3239" s="107" t="s">
        <v>62</v>
      </c>
      <c r="C3239" s="110">
        <v>10</v>
      </c>
      <c r="D3239" s="109">
        <v>444707.3766679414</v>
      </c>
      <c r="E3239" s="109">
        <v>8182718.6488478296</v>
      </c>
    </row>
    <row r="3240" spans="1:5" x14ac:dyDescent="0.35">
      <c r="A3240" s="107" t="s">
        <v>79</v>
      </c>
      <c r="B3240" s="107" t="s">
        <v>62</v>
      </c>
      <c r="C3240" s="110">
        <v>11</v>
      </c>
      <c r="D3240" s="109">
        <v>430195.00182835298</v>
      </c>
      <c r="E3240" s="109">
        <v>7841949.666951295</v>
      </c>
    </row>
    <row r="3241" spans="1:5" x14ac:dyDescent="0.35">
      <c r="A3241" s="107" t="s">
        <v>79</v>
      </c>
      <c r="B3241" s="107" t="s">
        <v>62</v>
      </c>
      <c r="C3241" s="110">
        <v>12</v>
      </c>
      <c r="D3241" s="109">
        <v>326821.33495892677</v>
      </c>
      <c r="E3241" s="109">
        <v>7833932.4751284104</v>
      </c>
    </row>
    <row r="3242" spans="1:5" x14ac:dyDescent="0.35">
      <c r="A3242" s="107" t="s">
        <v>79</v>
      </c>
      <c r="B3242" s="107" t="s">
        <v>203</v>
      </c>
      <c r="C3242" s="110">
        <v>1</v>
      </c>
      <c r="D3242" s="109">
        <v>139.44000059366221</v>
      </c>
      <c r="E3242" s="109">
        <v>13765.300612428209</v>
      </c>
    </row>
    <row r="3243" spans="1:5" x14ac:dyDescent="0.35">
      <c r="A3243" s="107" t="s">
        <v>79</v>
      </c>
      <c r="B3243" s="107" t="s">
        <v>203</v>
      </c>
      <c r="C3243" s="110">
        <v>2</v>
      </c>
      <c r="D3243" s="109">
        <v>240.96000233292611</v>
      </c>
      <c r="E3243" s="109">
        <v>23837.614443805189</v>
      </c>
    </row>
    <row r="3244" spans="1:5" x14ac:dyDescent="0.35">
      <c r="A3244" s="107" t="s">
        <v>79</v>
      </c>
      <c r="B3244" s="107" t="s">
        <v>203</v>
      </c>
      <c r="C3244" s="110">
        <v>3</v>
      </c>
      <c r="D3244" s="109">
        <v>275.04000824689882</v>
      </c>
      <c r="E3244" s="109">
        <v>27539.16059622544</v>
      </c>
    </row>
    <row r="3245" spans="1:5" x14ac:dyDescent="0.35">
      <c r="A3245" s="107" t="s">
        <v>79</v>
      </c>
      <c r="B3245" s="107" t="s">
        <v>203</v>
      </c>
      <c r="C3245" s="110">
        <v>4</v>
      </c>
      <c r="D3245" s="109">
        <v>604.17000448703755</v>
      </c>
      <c r="E3245" s="109">
        <v>43347.461685782473</v>
      </c>
    </row>
    <row r="3246" spans="1:5" x14ac:dyDescent="0.35">
      <c r="A3246" s="107" t="s">
        <v>79</v>
      </c>
      <c r="B3246" s="107" t="s">
        <v>203</v>
      </c>
      <c r="C3246" s="110">
        <v>5</v>
      </c>
      <c r="D3246" s="109">
        <v>812.64000630378814</v>
      </c>
      <c r="E3246" s="109">
        <v>65467.892296144113</v>
      </c>
    </row>
    <row r="3247" spans="1:5" x14ac:dyDescent="0.35">
      <c r="A3247" s="107" t="s">
        <v>79</v>
      </c>
      <c r="B3247" s="107" t="s">
        <v>203</v>
      </c>
      <c r="C3247" s="110">
        <v>6</v>
      </c>
      <c r="D3247" s="109">
        <v>792.00001931190627</v>
      </c>
      <c r="E3247" s="109">
        <v>61572.304440609521</v>
      </c>
    </row>
    <row r="3248" spans="1:5" x14ac:dyDescent="0.35">
      <c r="A3248" s="107" t="s">
        <v>79</v>
      </c>
      <c r="B3248" s="107" t="s">
        <v>203</v>
      </c>
      <c r="C3248" s="110">
        <v>7</v>
      </c>
      <c r="D3248" s="109">
        <v>798.23999226093292</v>
      </c>
      <c r="E3248" s="109">
        <v>69708.583061293786</v>
      </c>
    </row>
    <row r="3249" spans="1:5" x14ac:dyDescent="0.35">
      <c r="A3249" s="107" t="s">
        <v>79</v>
      </c>
      <c r="B3249" s="107" t="s">
        <v>203</v>
      </c>
      <c r="C3249" s="110">
        <v>8</v>
      </c>
      <c r="D3249" s="109">
        <v>818.40002036094791</v>
      </c>
      <c r="E3249" s="109">
        <v>66440.434979156009</v>
      </c>
    </row>
    <row r="3250" spans="1:5" x14ac:dyDescent="0.35">
      <c r="A3250" s="107" t="s">
        <v>79</v>
      </c>
      <c r="B3250" s="107" t="s">
        <v>203</v>
      </c>
      <c r="C3250" s="110">
        <v>9</v>
      </c>
      <c r="D3250" s="109">
        <v>744.96001183986675</v>
      </c>
      <c r="E3250" s="109">
        <v>68861.710310026989</v>
      </c>
    </row>
    <row r="3251" spans="1:5" x14ac:dyDescent="0.35">
      <c r="A3251" s="107" t="s">
        <v>79</v>
      </c>
      <c r="B3251" s="107" t="s">
        <v>203</v>
      </c>
      <c r="C3251" s="110">
        <v>10</v>
      </c>
      <c r="D3251" s="109">
        <v>604.54999661445629</v>
      </c>
      <c r="E3251" s="109">
        <v>45651.36631834929</v>
      </c>
    </row>
    <row r="3252" spans="1:5" x14ac:dyDescent="0.35">
      <c r="A3252" s="107" t="s">
        <v>79</v>
      </c>
      <c r="B3252" s="107" t="s">
        <v>203</v>
      </c>
      <c r="C3252" s="110">
        <v>11</v>
      </c>
      <c r="D3252" s="109">
        <v>428.54000508785248</v>
      </c>
      <c r="E3252" s="109">
        <v>32560.253493904431</v>
      </c>
    </row>
    <row r="3253" spans="1:5" x14ac:dyDescent="0.35">
      <c r="A3253" s="107" t="s">
        <v>79</v>
      </c>
      <c r="B3253" s="107" t="s">
        <v>203</v>
      </c>
      <c r="C3253" s="110">
        <v>12</v>
      </c>
      <c r="D3253" s="109">
        <v>430.44000124931341</v>
      </c>
      <c r="E3253" s="109">
        <v>38833.165978526427</v>
      </c>
    </row>
    <row r="3254" spans="1:5" x14ac:dyDescent="0.35">
      <c r="A3254" s="107" t="s">
        <v>79</v>
      </c>
      <c r="B3254" s="107" t="s">
        <v>202</v>
      </c>
      <c r="C3254" s="110">
        <v>1</v>
      </c>
      <c r="D3254" s="109">
        <v>2567.522188914053</v>
      </c>
      <c r="E3254" s="109">
        <v>198160.82168582719</v>
      </c>
    </row>
    <row r="3255" spans="1:5" x14ac:dyDescent="0.35">
      <c r="A3255" s="107" t="s">
        <v>79</v>
      </c>
      <c r="B3255" s="107" t="s">
        <v>202</v>
      </c>
      <c r="C3255" s="110">
        <v>2</v>
      </c>
      <c r="D3255" s="109">
        <v>1955.742252099591</v>
      </c>
      <c r="E3255" s="109">
        <v>145346.86438613909</v>
      </c>
    </row>
    <row r="3256" spans="1:5" x14ac:dyDescent="0.35">
      <c r="A3256" s="107" t="s">
        <v>79</v>
      </c>
      <c r="B3256" s="107" t="s">
        <v>202</v>
      </c>
      <c r="C3256" s="110">
        <v>3</v>
      </c>
      <c r="D3256" s="109">
        <v>1952.919932194493</v>
      </c>
      <c r="E3256" s="109">
        <v>152942.61642206789</v>
      </c>
    </row>
    <row r="3257" spans="1:5" x14ac:dyDescent="0.35">
      <c r="A3257" s="107" t="s">
        <v>79</v>
      </c>
      <c r="B3257" s="107" t="s">
        <v>202</v>
      </c>
      <c r="C3257" s="110">
        <v>4</v>
      </c>
      <c r="D3257" s="109">
        <v>1064.283373672095</v>
      </c>
      <c r="E3257" s="109">
        <v>80843.172052647584</v>
      </c>
    </row>
    <row r="3258" spans="1:5" x14ac:dyDescent="0.35">
      <c r="A3258" s="107" t="s">
        <v>79</v>
      </c>
      <c r="B3258" s="107" t="s">
        <v>202</v>
      </c>
      <c r="C3258" s="110">
        <v>5</v>
      </c>
      <c r="D3258" s="109">
        <v>736.88326677646182</v>
      </c>
      <c r="E3258" s="109">
        <v>52001.621659507779</v>
      </c>
    </row>
    <row r="3259" spans="1:5" x14ac:dyDescent="0.35">
      <c r="A3259" s="107" t="s">
        <v>79</v>
      </c>
      <c r="B3259" s="107" t="s">
        <v>202</v>
      </c>
      <c r="C3259" s="110">
        <v>6</v>
      </c>
      <c r="D3259" s="109">
        <v>691.64588814318984</v>
      </c>
      <c r="E3259" s="109">
        <v>44313.887479231184</v>
      </c>
    </row>
    <row r="3260" spans="1:5" x14ac:dyDescent="0.35">
      <c r="A3260" s="107" t="s">
        <v>79</v>
      </c>
      <c r="B3260" s="107" t="s">
        <v>202</v>
      </c>
      <c r="C3260" s="110">
        <v>7</v>
      </c>
      <c r="D3260" s="109">
        <v>963.41008206497838</v>
      </c>
      <c r="E3260" s="109">
        <v>59628.362872946003</v>
      </c>
    </row>
    <row r="3261" spans="1:5" x14ac:dyDescent="0.35">
      <c r="A3261" s="107" t="s">
        <v>79</v>
      </c>
      <c r="B3261" s="107" t="s">
        <v>202</v>
      </c>
      <c r="C3261" s="110">
        <v>8</v>
      </c>
      <c r="D3261" s="109">
        <v>1293.1238889939209</v>
      </c>
      <c r="E3261" s="109">
        <v>77833.063268174112</v>
      </c>
    </row>
    <row r="3262" spans="1:5" x14ac:dyDescent="0.35">
      <c r="A3262" s="107" t="s">
        <v>79</v>
      </c>
      <c r="B3262" s="107" t="s">
        <v>202</v>
      </c>
      <c r="C3262" s="110">
        <v>9</v>
      </c>
      <c r="D3262" s="109">
        <v>1683.534788858839</v>
      </c>
      <c r="E3262" s="109">
        <v>90160.478893838605</v>
      </c>
    </row>
    <row r="3263" spans="1:5" x14ac:dyDescent="0.35">
      <c r="A3263" s="107" t="s">
        <v>79</v>
      </c>
      <c r="B3263" s="107" t="s">
        <v>202</v>
      </c>
      <c r="C3263" s="110">
        <v>10</v>
      </c>
      <c r="D3263" s="109">
        <v>2222.41737387376</v>
      </c>
      <c r="E3263" s="109">
        <v>38375.596824175504</v>
      </c>
    </row>
    <row r="3264" spans="1:5" x14ac:dyDescent="0.35">
      <c r="A3264" s="107" t="s">
        <v>79</v>
      </c>
      <c r="B3264" s="107" t="s">
        <v>202</v>
      </c>
      <c r="C3264" s="110">
        <v>11</v>
      </c>
      <c r="D3264" s="109">
        <v>2362.7962891494731</v>
      </c>
      <c r="E3264" s="109">
        <v>51932.056696727886</v>
      </c>
    </row>
    <row r="3265" spans="1:5" x14ac:dyDescent="0.35">
      <c r="A3265" s="107" t="s">
        <v>79</v>
      </c>
      <c r="B3265" s="107" t="s">
        <v>202</v>
      </c>
      <c r="C3265" s="110">
        <v>12</v>
      </c>
      <c r="D3265" s="109">
        <v>2719.0142912508159</v>
      </c>
      <c r="E3265" s="109">
        <v>69810.571818356941</v>
      </c>
    </row>
    <row r="3266" spans="1:5" x14ac:dyDescent="0.35">
      <c r="A3266" s="107" t="s">
        <v>79</v>
      </c>
      <c r="B3266" s="107" t="s">
        <v>201</v>
      </c>
      <c r="C3266" s="110">
        <v>1</v>
      </c>
      <c r="D3266" s="109">
        <v>1972.824469465419</v>
      </c>
      <c r="E3266" s="109">
        <v>150772.12184404311</v>
      </c>
    </row>
    <row r="3267" spans="1:5" x14ac:dyDescent="0.35">
      <c r="A3267" s="107" t="s">
        <v>79</v>
      </c>
      <c r="B3267" s="107" t="s">
        <v>201</v>
      </c>
      <c r="C3267" s="110">
        <v>2</v>
      </c>
      <c r="D3267" s="109">
        <v>1815.2849983004201</v>
      </c>
      <c r="E3267" s="109">
        <v>133856.01286745709</v>
      </c>
    </row>
    <row r="3268" spans="1:5" x14ac:dyDescent="0.35">
      <c r="A3268" s="107" t="s">
        <v>79</v>
      </c>
      <c r="B3268" s="107" t="s">
        <v>201</v>
      </c>
      <c r="C3268" s="110">
        <v>3</v>
      </c>
      <c r="D3268" s="109">
        <v>1840.224450105964</v>
      </c>
      <c r="E3268" s="109">
        <v>144761.5515900554</v>
      </c>
    </row>
    <row r="3269" spans="1:5" x14ac:dyDescent="0.35">
      <c r="A3269" s="107" t="s">
        <v>79</v>
      </c>
      <c r="B3269" s="107" t="s">
        <v>201</v>
      </c>
      <c r="C3269" s="110">
        <v>4</v>
      </c>
      <c r="D3269" s="109">
        <v>1518.572649239399</v>
      </c>
      <c r="E3269" s="109">
        <v>115856.0860862284</v>
      </c>
    </row>
    <row r="3270" spans="1:5" x14ac:dyDescent="0.35">
      <c r="A3270" s="107" t="s">
        <v>79</v>
      </c>
      <c r="B3270" s="107" t="s">
        <v>201</v>
      </c>
      <c r="C3270" s="110">
        <v>5</v>
      </c>
      <c r="D3270" s="109">
        <v>1163.022733713701</v>
      </c>
      <c r="E3270" s="109">
        <v>84452.935828102214</v>
      </c>
    </row>
    <row r="3271" spans="1:5" x14ac:dyDescent="0.35">
      <c r="A3271" s="107" t="s">
        <v>79</v>
      </c>
      <c r="B3271" s="107" t="s">
        <v>201</v>
      </c>
      <c r="C3271" s="110">
        <v>6</v>
      </c>
      <c r="D3271" s="109">
        <v>945.00644233752189</v>
      </c>
      <c r="E3271" s="109">
        <v>63581.020774622237</v>
      </c>
    </row>
    <row r="3272" spans="1:5" x14ac:dyDescent="0.35">
      <c r="A3272" s="107" t="s">
        <v>79</v>
      </c>
      <c r="B3272" s="107" t="s">
        <v>201</v>
      </c>
      <c r="C3272" s="110">
        <v>7</v>
      </c>
      <c r="D3272" s="109">
        <v>1198.086096813385</v>
      </c>
      <c r="E3272" s="109">
        <v>77758.14863157853</v>
      </c>
    </row>
    <row r="3273" spans="1:5" x14ac:dyDescent="0.35">
      <c r="A3273" s="107" t="s">
        <v>79</v>
      </c>
      <c r="B3273" s="107" t="s">
        <v>201</v>
      </c>
      <c r="C3273" s="110">
        <v>8</v>
      </c>
      <c r="D3273" s="109">
        <v>1457.653679203657</v>
      </c>
      <c r="E3273" s="109">
        <v>91380.176640952064</v>
      </c>
    </row>
    <row r="3274" spans="1:5" x14ac:dyDescent="0.35">
      <c r="A3274" s="107" t="s">
        <v>79</v>
      </c>
      <c r="B3274" s="107" t="s">
        <v>201</v>
      </c>
      <c r="C3274" s="110">
        <v>9</v>
      </c>
      <c r="D3274" s="109">
        <v>1633.4343835663619</v>
      </c>
      <c r="E3274" s="109">
        <v>87566.611045095226</v>
      </c>
    </row>
    <row r="3275" spans="1:5" x14ac:dyDescent="0.35">
      <c r="A3275" s="107" t="s">
        <v>79</v>
      </c>
      <c r="B3275" s="107" t="s">
        <v>201</v>
      </c>
      <c r="C3275" s="110">
        <v>10</v>
      </c>
      <c r="D3275" s="109">
        <v>1756.188406625794</v>
      </c>
      <c r="E3275" s="109">
        <v>28607.256188692631</v>
      </c>
    </row>
    <row r="3276" spans="1:5" x14ac:dyDescent="0.35">
      <c r="A3276" s="107" t="s">
        <v>79</v>
      </c>
      <c r="B3276" s="107" t="s">
        <v>201</v>
      </c>
      <c r="C3276" s="110">
        <v>11</v>
      </c>
      <c r="D3276" s="109">
        <v>2044.2101937291229</v>
      </c>
      <c r="E3276" s="109">
        <v>38655.265789678488</v>
      </c>
    </row>
    <row r="3277" spans="1:5" x14ac:dyDescent="0.35">
      <c r="A3277" s="107" t="s">
        <v>79</v>
      </c>
      <c r="B3277" s="107" t="s">
        <v>201</v>
      </c>
      <c r="C3277" s="110">
        <v>12</v>
      </c>
      <c r="D3277" s="109">
        <v>2125.617558079417</v>
      </c>
      <c r="E3277" s="109">
        <v>48170.297875921577</v>
      </c>
    </row>
    <row r="3278" spans="1:5" x14ac:dyDescent="0.35">
      <c r="A3278" s="107" t="s">
        <v>79</v>
      </c>
      <c r="B3278" s="107" t="s">
        <v>200</v>
      </c>
      <c r="C3278" s="110">
        <v>1</v>
      </c>
      <c r="D3278" s="109">
        <v>2338.617600974459</v>
      </c>
      <c r="E3278" s="109">
        <v>173265.79673669161</v>
      </c>
    </row>
    <row r="3279" spans="1:5" x14ac:dyDescent="0.35">
      <c r="A3279" s="107" t="s">
        <v>79</v>
      </c>
      <c r="B3279" s="107" t="s">
        <v>200</v>
      </c>
      <c r="C3279" s="110">
        <v>2</v>
      </c>
      <c r="D3279" s="109">
        <v>1331.926883313565</v>
      </c>
      <c r="E3279" s="109">
        <v>96282.348878779769</v>
      </c>
    </row>
    <row r="3280" spans="1:5" x14ac:dyDescent="0.35">
      <c r="A3280" s="107" t="s">
        <v>79</v>
      </c>
      <c r="B3280" s="107" t="s">
        <v>200</v>
      </c>
      <c r="C3280" s="110">
        <v>3</v>
      </c>
      <c r="D3280" s="109">
        <v>1627.520400678105</v>
      </c>
      <c r="E3280" s="109">
        <v>123934.6414831447</v>
      </c>
    </row>
    <row r="3281" spans="1:5" x14ac:dyDescent="0.35">
      <c r="A3281" s="107" t="s">
        <v>79</v>
      </c>
      <c r="B3281" s="107" t="s">
        <v>200</v>
      </c>
      <c r="C3281" s="110">
        <v>4</v>
      </c>
      <c r="D3281" s="109">
        <v>887.79240036991325</v>
      </c>
      <c r="E3281" s="109">
        <v>67373.154209346874</v>
      </c>
    </row>
    <row r="3282" spans="1:5" x14ac:dyDescent="0.35">
      <c r="A3282" s="107" t="s">
        <v>79</v>
      </c>
      <c r="B3282" s="107" t="s">
        <v>200</v>
      </c>
      <c r="C3282" s="110">
        <v>5</v>
      </c>
      <c r="D3282" s="109">
        <v>1501.770600625706</v>
      </c>
      <c r="E3282" s="109">
        <v>105672.55772474709</v>
      </c>
    </row>
    <row r="3283" spans="1:5" x14ac:dyDescent="0.35">
      <c r="A3283" s="107" t="s">
        <v>79</v>
      </c>
      <c r="B3283" s="107" t="s">
        <v>200</v>
      </c>
      <c r="C3283" s="110">
        <v>6</v>
      </c>
      <c r="D3283" s="109">
        <v>1167.086250486286</v>
      </c>
      <c r="E3283" s="109">
        <v>74729.297646002291</v>
      </c>
    </row>
    <row r="3284" spans="1:5" x14ac:dyDescent="0.35">
      <c r="A3284" s="107" t="s">
        <v>79</v>
      </c>
      <c r="B3284" s="107" t="s">
        <v>200</v>
      </c>
      <c r="C3284" s="110">
        <v>7</v>
      </c>
      <c r="D3284" s="109">
        <v>2150.4186008960369</v>
      </c>
      <c r="E3284" s="109">
        <v>133983.9993606309</v>
      </c>
    </row>
    <row r="3285" spans="1:5" x14ac:dyDescent="0.35">
      <c r="A3285" s="107" t="s">
        <v>79</v>
      </c>
      <c r="B3285" s="107" t="s">
        <v>200</v>
      </c>
      <c r="C3285" s="110">
        <v>8</v>
      </c>
      <c r="D3285" s="109">
        <v>3053.0907012721482</v>
      </c>
      <c r="E3285" s="109">
        <v>188437.31915733669</v>
      </c>
    </row>
    <row r="3286" spans="1:5" x14ac:dyDescent="0.35">
      <c r="A3286" s="107" t="s">
        <v>79</v>
      </c>
      <c r="B3286" s="107" t="s">
        <v>200</v>
      </c>
      <c r="C3286" s="110">
        <v>9</v>
      </c>
      <c r="D3286" s="109">
        <v>2217.5604009239842</v>
      </c>
      <c r="E3286" s="109">
        <v>123147.1079366334</v>
      </c>
    </row>
    <row r="3287" spans="1:5" x14ac:dyDescent="0.35">
      <c r="A3287" s="107" t="s">
        <v>79</v>
      </c>
      <c r="B3287" s="107" t="s">
        <v>200</v>
      </c>
      <c r="C3287" s="110">
        <v>10</v>
      </c>
      <c r="D3287" s="109">
        <v>2539.1556837473868</v>
      </c>
      <c r="E3287" s="109">
        <v>81886.459157595906</v>
      </c>
    </row>
    <row r="3288" spans="1:5" x14ac:dyDescent="0.35">
      <c r="A3288" s="107" t="s">
        <v>79</v>
      </c>
      <c r="B3288" s="107" t="s">
        <v>200</v>
      </c>
      <c r="C3288" s="110">
        <v>11</v>
      </c>
      <c r="D3288" s="109">
        <v>2196.2301914215259</v>
      </c>
      <c r="E3288" s="109">
        <v>66656.544601576767</v>
      </c>
    </row>
    <row r="3289" spans="1:5" x14ac:dyDescent="0.35">
      <c r="A3289" s="107" t="s">
        <v>79</v>
      </c>
      <c r="B3289" s="107" t="s">
        <v>200</v>
      </c>
      <c r="C3289" s="110">
        <v>12</v>
      </c>
      <c r="D3289" s="109">
        <v>1895.2734232437399</v>
      </c>
      <c r="E3289" s="109">
        <v>63309.790752357687</v>
      </c>
    </row>
    <row r="3290" spans="1:5" x14ac:dyDescent="0.35">
      <c r="A3290" s="107" t="s">
        <v>79</v>
      </c>
      <c r="B3290" s="107" t="s">
        <v>199</v>
      </c>
      <c r="C3290" s="110">
        <v>1</v>
      </c>
      <c r="D3290" s="109">
        <v>628.91390709586938</v>
      </c>
      <c r="E3290" s="109">
        <v>44483.866294099607</v>
      </c>
    </row>
    <row r="3291" spans="1:5" x14ac:dyDescent="0.35">
      <c r="A3291" s="107" t="s">
        <v>79</v>
      </c>
      <c r="B3291" s="107" t="s">
        <v>199</v>
      </c>
      <c r="C3291" s="110">
        <v>2</v>
      </c>
      <c r="D3291" s="109">
        <v>534.33403511233769</v>
      </c>
      <c r="E3291" s="109">
        <v>36198.88787083939</v>
      </c>
    </row>
    <row r="3292" spans="1:5" x14ac:dyDescent="0.35">
      <c r="A3292" s="107" t="s">
        <v>79</v>
      </c>
      <c r="B3292" s="107" t="s">
        <v>199</v>
      </c>
      <c r="C3292" s="110">
        <v>3</v>
      </c>
      <c r="D3292" s="109">
        <v>513.3522013247391</v>
      </c>
      <c r="E3292" s="109">
        <v>36389.472682797103</v>
      </c>
    </row>
    <row r="3293" spans="1:5" x14ac:dyDescent="0.35">
      <c r="A3293" s="107" t="s">
        <v>79</v>
      </c>
      <c r="B3293" s="107" t="s">
        <v>199</v>
      </c>
      <c r="C3293" s="110">
        <v>4</v>
      </c>
      <c r="D3293" s="109">
        <v>396.09469751977292</v>
      </c>
      <c r="E3293" s="109">
        <v>27471.661031288331</v>
      </c>
    </row>
    <row r="3294" spans="1:5" x14ac:dyDescent="0.35">
      <c r="A3294" s="107" t="s">
        <v>79</v>
      </c>
      <c r="B3294" s="107" t="s">
        <v>199</v>
      </c>
      <c r="C3294" s="110">
        <v>5</v>
      </c>
      <c r="D3294" s="109">
        <v>279.83995806330108</v>
      </c>
      <c r="E3294" s="109">
        <v>18501.442518244581</v>
      </c>
    </row>
    <row r="3295" spans="1:5" x14ac:dyDescent="0.35">
      <c r="A3295" s="107" t="s">
        <v>79</v>
      </c>
      <c r="B3295" s="107" t="s">
        <v>199</v>
      </c>
      <c r="C3295" s="110">
        <v>6</v>
      </c>
      <c r="D3295" s="109">
        <v>279.35943731757601</v>
      </c>
      <c r="E3295" s="109">
        <v>17374.088609150582</v>
      </c>
    </row>
    <row r="3296" spans="1:5" x14ac:dyDescent="0.35">
      <c r="A3296" s="107" t="s">
        <v>79</v>
      </c>
      <c r="B3296" s="107" t="s">
        <v>199</v>
      </c>
      <c r="C3296" s="110">
        <v>7</v>
      </c>
      <c r="D3296" s="109">
        <v>352.57044586339259</v>
      </c>
      <c r="E3296" s="109">
        <v>21432.38816192247</v>
      </c>
    </row>
    <row r="3297" spans="1:5" x14ac:dyDescent="0.35">
      <c r="A3297" s="107" t="s">
        <v>79</v>
      </c>
      <c r="B3297" s="107" t="s">
        <v>199</v>
      </c>
      <c r="C3297" s="110">
        <v>8</v>
      </c>
      <c r="D3297" s="109">
        <v>437.7991397981998</v>
      </c>
      <c r="E3297" s="109">
        <v>25695.640324413689</v>
      </c>
    </row>
    <row r="3298" spans="1:5" x14ac:dyDescent="0.35">
      <c r="A3298" s="107" t="s">
        <v>79</v>
      </c>
      <c r="B3298" s="107" t="s">
        <v>199</v>
      </c>
      <c r="C3298" s="110">
        <v>9</v>
      </c>
      <c r="D3298" s="109">
        <v>527.17952430734988</v>
      </c>
      <c r="E3298" s="109">
        <v>27448.04496292898</v>
      </c>
    </row>
    <row r="3299" spans="1:5" x14ac:dyDescent="0.35">
      <c r="A3299" s="107" t="s">
        <v>79</v>
      </c>
      <c r="B3299" s="107" t="s">
        <v>199</v>
      </c>
      <c r="C3299" s="110">
        <v>10</v>
      </c>
      <c r="D3299" s="109">
        <v>566.52168633946962</v>
      </c>
      <c r="E3299" s="109">
        <v>9259.3059818089005</v>
      </c>
    </row>
    <row r="3300" spans="1:5" x14ac:dyDescent="0.35">
      <c r="A3300" s="107" t="s">
        <v>79</v>
      </c>
      <c r="B3300" s="107" t="s">
        <v>199</v>
      </c>
      <c r="C3300" s="110">
        <v>11</v>
      </c>
      <c r="D3300" s="109">
        <v>599.99376540763478</v>
      </c>
      <c r="E3300" s="109">
        <v>12235.45981924411</v>
      </c>
    </row>
    <row r="3301" spans="1:5" x14ac:dyDescent="0.35">
      <c r="A3301" s="107" t="s">
        <v>79</v>
      </c>
      <c r="B3301" s="107" t="s">
        <v>199</v>
      </c>
      <c r="C3301" s="110">
        <v>12</v>
      </c>
      <c r="D3301" s="109">
        <v>582.34418573161008</v>
      </c>
      <c r="E3301" s="109">
        <v>14114.002765865311</v>
      </c>
    </row>
    <row r="3302" spans="1:5" x14ac:dyDescent="0.35">
      <c r="A3302" s="107" t="s">
        <v>79</v>
      </c>
      <c r="B3302" s="107" t="s">
        <v>198</v>
      </c>
      <c r="C3302" s="110">
        <v>1</v>
      </c>
      <c r="D3302" s="109">
        <v>757.83737302837926</v>
      </c>
      <c r="E3302" s="109">
        <v>58750.062591318063</v>
      </c>
    </row>
    <row r="3303" spans="1:5" x14ac:dyDescent="0.35">
      <c r="A3303" s="107" t="s">
        <v>79</v>
      </c>
      <c r="B3303" s="107" t="s">
        <v>198</v>
      </c>
      <c r="C3303" s="110">
        <v>2</v>
      </c>
      <c r="D3303" s="109">
        <v>573.89762367346782</v>
      </c>
      <c r="E3303" s="109">
        <v>43277.194785420499</v>
      </c>
    </row>
    <row r="3304" spans="1:5" x14ac:dyDescent="0.35">
      <c r="A3304" s="107" t="s">
        <v>79</v>
      </c>
      <c r="B3304" s="107" t="s">
        <v>198</v>
      </c>
      <c r="C3304" s="110">
        <v>3</v>
      </c>
      <c r="D3304" s="109">
        <v>526.55285824962493</v>
      </c>
      <c r="E3304" s="109">
        <v>42652.733584897564</v>
      </c>
    </row>
    <row r="3305" spans="1:5" x14ac:dyDescent="0.35">
      <c r="A3305" s="107" t="s">
        <v>79</v>
      </c>
      <c r="B3305" s="107" t="s">
        <v>198</v>
      </c>
      <c r="C3305" s="110">
        <v>4</v>
      </c>
      <c r="D3305" s="109">
        <v>360.73344857129553</v>
      </c>
      <c r="E3305" s="109">
        <v>28053.739408228081</v>
      </c>
    </row>
    <row r="3306" spans="1:5" x14ac:dyDescent="0.35">
      <c r="A3306" s="107" t="s">
        <v>79</v>
      </c>
      <c r="B3306" s="107" t="s">
        <v>198</v>
      </c>
      <c r="C3306" s="110">
        <v>5</v>
      </c>
      <c r="D3306" s="109">
        <v>233.51632437036449</v>
      </c>
      <c r="E3306" s="109">
        <v>17702.425439568731</v>
      </c>
    </row>
    <row r="3307" spans="1:5" x14ac:dyDescent="0.35">
      <c r="A3307" s="107" t="s">
        <v>79</v>
      </c>
      <c r="B3307" s="107" t="s">
        <v>198</v>
      </c>
      <c r="C3307" s="110">
        <v>6</v>
      </c>
      <c r="D3307" s="109">
        <v>150.58117502035199</v>
      </c>
      <c r="E3307" s="109">
        <v>10585.9842770092</v>
      </c>
    </row>
    <row r="3308" spans="1:5" x14ac:dyDescent="0.35">
      <c r="A3308" s="107" t="s">
        <v>79</v>
      </c>
      <c r="B3308" s="107" t="s">
        <v>198</v>
      </c>
      <c r="C3308" s="110">
        <v>7</v>
      </c>
      <c r="D3308" s="109">
        <v>198.6045322197493</v>
      </c>
      <c r="E3308" s="109">
        <v>13550.160528715371</v>
      </c>
    </row>
    <row r="3309" spans="1:5" x14ac:dyDescent="0.35">
      <c r="A3309" s="107" t="s">
        <v>79</v>
      </c>
      <c r="B3309" s="107" t="s">
        <v>198</v>
      </c>
      <c r="C3309" s="110">
        <v>8</v>
      </c>
      <c r="D3309" s="109">
        <v>318.10847695787749</v>
      </c>
      <c r="E3309" s="109">
        <v>20705.915071040319</v>
      </c>
    </row>
    <row r="3310" spans="1:5" x14ac:dyDescent="0.35">
      <c r="A3310" s="107" t="s">
        <v>79</v>
      </c>
      <c r="B3310" s="107" t="s">
        <v>198</v>
      </c>
      <c r="C3310" s="110">
        <v>9</v>
      </c>
      <c r="D3310" s="109">
        <v>438.94901336126992</v>
      </c>
      <c r="E3310" s="109">
        <v>23197.318438977309</v>
      </c>
    </row>
    <row r="3311" spans="1:5" x14ac:dyDescent="0.35">
      <c r="A3311" s="107" t="s">
        <v>79</v>
      </c>
      <c r="B3311" s="107" t="s">
        <v>198</v>
      </c>
      <c r="C3311" s="110">
        <v>10</v>
      </c>
      <c r="D3311" s="109">
        <v>601.3818664146346</v>
      </c>
      <c r="E3311" s="109">
        <v>9593.2890551518321</v>
      </c>
    </row>
    <row r="3312" spans="1:5" x14ac:dyDescent="0.35">
      <c r="A3312" s="107" t="s">
        <v>79</v>
      </c>
      <c r="B3312" s="107" t="s">
        <v>198</v>
      </c>
      <c r="C3312" s="110">
        <v>11</v>
      </c>
      <c r="D3312" s="109">
        <v>735.24729633954485</v>
      </c>
      <c r="E3312" s="109">
        <v>13441.093760951369</v>
      </c>
    </row>
    <row r="3313" spans="1:5" x14ac:dyDescent="0.35">
      <c r="A3313" s="107" t="s">
        <v>79</v>
      </c>
      <c r="B3313" s="107" t="s">
        <v>198</v>
      </c>
      <c r="C3313" s="110">
        <v>12</v>
      </c>
      <c r="D3313" s="109">
        <v>807.98486910146721</v>
      </c>
      <c r="E3313" s="109">
        <v>17482.826016546191</v>
      </c>
    </row>
    <row r="3314" spans="1:5" x14ac:dyDescent="0.35">
      <c r="A3314" s="107" t="s">
        <v>79</v>
      </c>
      <c r="B3314" s="107" t="s">
        <v>197</v>
      </c>
      <c r="C3314" s="110">
        <v>1</v>
      </c>
      <c r="D3314" s="109">
        <v>925.86122075844594</v>
      </c>
      <c r="E3314" s="109">
        <v>68313.64276120979</v>
      </c>
    </row>
    <row r="3315" spans="1:5" x14ac:dyDescent="0.35">
      <c r="A3315" s="107" t="s">
        <v>79</v>
      </c>
      <c r="B3315" s="107" t="s">
        <v>197</v>
      </c>
      <c r="C3315" s="110">
        <v>2</v>
      </c>
      <c r="D3315" s="109">
        <v>740.60579547131533</v>
      </c>
      <c r="E3315" s="109">
        <v>52984.162922610478</v>
      </c>
    </row>
    <row r="3316" spans="1:5" x14ac:dyDescent="0.35">
      <c r="A3316" s="107" t="s">
        <v>79</v>
      </c>
      <c r="B3316" s="107" t="s">
        <v>197</v>
      </c>
      <c r="C3316" s="110">
        <v>3</v>
      </c>
      <c r="D3316" s="109">
        <v>671.88079401885591</v>
      </c>
      <c r="E3316" s="109">
        <v>50794.883092076663</v>
      </c>
    </row>
    <row r="3317" spans="1:5" x14ac:dyDescent="0.35">
      <c r="A3317" s="107" t="s">
        <v>79</v>
      </c>
      <c r="B3317" s="107" t="s">
        <v>197</v>
      </c>
      <c r="C3317" s="110">
        <v>4</v>
      </c>
      <c r="D3317" s="109">
        <v>440.58326083415358</v>
      </c>
      <c r="E3317" s="109">
        <v>32533.373506641128</v>
      </c>
    </row>
    <row r="3318" spans="1:5" x14ac:dyDescent="0.35">
      <c r="A3318" s="107" t="s">
        <v>79</v>
      </c>
      <c r="B3318" s="107" t="s">
        <v>197</v>
      </c>
      <c r="C3318" s="110">
        <v>5</v>
      </c>
      <c r="D3318" s="109">
        <v>236.83770387743371</v>
      </c>
      <c r="E3318" s="109">
        <v>16697.802725497491</v>
      </c>
    </row>
    <row r="3319" spans="1:5" x14ac:dyDescent="0.35">
      <c r="A3319" s="107" t="s">
        <v>79</v>
      </c>
      <c r="B3319" s="107" t="s">
        <v>197</v>
      </c>
      <c r="C3319" s="110">
        <v>6</v>
      </c>
      <c r="D3319" s="109">
        <v>163.1705825503638</v>
      </c>
      <c r="E3319" s="109">
        <v>10552.6890993913</v>
      </c>
    </row>
    <row r="3320" spans="1:5" x14ac:dyDescent="0.35">
      <c r="A3320" s="107" t="s">
        <v>79</v>
      </c>
      <c r="B3320" s="107" t="s">
        <v>197</v>
      </c>
      <c r="C3320" s="110">
        <v>7</v>
      </c>
      <c r="D3320" s="109">
        <v>236.4794082914637</v>
      </c>
      <c r="E3320" s="109">
        <v>14813.71129827643</v>
      </c>
    </row>
    <row r="3321" spans="1:5" x14ac:dyDescent="0.35">
      <c r="A3321" s="107" t="s">
        <v>79</v>
      </c>
      <c r="B3321" s="107" t="s">
        <v>197</v>
      </c>
      <c r="C3321" s="110">
        <v>8</v>
      </c>
      <c r="D3321" s="109">
        <v>364.83004112941848</v>
      </c>
      <c r="E3321" s="109">
        <v>21905.142142739111</v>
      </c>
    </row>
    <row r="3322" spans="1:5" x14ac:dyDescent="0.35">
      <c r="A3322" s="107" t="s">
        <v>79</v>
      </c>
      <c r="B3322" s="107" t="s">
        <v>197</v>
      </c>
      <c r="C3322" s="110">
        <v>9</v>
      </c>
      <c r="D3322" s="109">
        <v>530.38790345666655</v>
      </c>
      <c r="E3322" s="109">
        <v>26274.854531401961</v>
      </c>
    </row>
    <row r="3323" spans="1:5" x14ac:dyDescent="0.35">
      <c r="A3323" s="107" t="s">
        <v>79</v>
      </c>
      <c r="B3323" s="107" t="s">
        <v>197</v>
      </c>
      <c r="C3323" s="110">
        <v>10</v>
      </c>
      <c r="D3323" s="109">
        <v>681.02889382072431</v>
      </c>
      <c r="E3323" s="109">
        <v>10864.84028731973</v>
      </c>
    </row>
    <row r="3324" spans="1:5" x14ac:dyDescent="0.35">
      <c r="A3324" s="107" t="s">
        <v>79</v>
      </c>
      <c r="B3324" s="107" t="s">
        <v>197</v>
      </c>
      <c r="C3324" s="110">
        <v>11</v>
      </c>
      <c r="D3324" s="109">
        <v>824.17633738263009</v>
      </c>
      <c r="E3324" s="109">
        <v>14866.864963732491</v>
      </c>
    </row>
    <row r="3325" spans="1:5" x14ac:dyDescent="0.35">
      <c r="A3325" s="107" t="s">
        <v>79</v>
      </c>
      <c r="B3325" s="107" t="s">
        <v>197</v>
      </c>
      <c r="C3325" s="110">
        <v>12</v>
      </c>
      <c r="D3325" s="109">
        <v>924.4269779282738</v>
      </c>
      <c r="E3325" s="109">
        <v>20115.126783132979</v>
      </c>
    </row>
    <row r="3326" spans="1:5" x14ac:dyDescent="0.35">
      <c r="A3326" s="107" t="s">
        <v>79</v>
      </c>
      <c r="B3326" s="107" t="s">
        <v>196</v>
      </c>
      <c r="C3326" s="110">
        <v>1</v>
      </c>
      <c r="D3326" s="109">
        <v>820.11912710526292</v>
      </c>
      <c r="E3326" s="109">
        <v>63516.669273877487</v>
      </c>
    </row>
    <row r="3327" spans="1:5" x14ac:dyDescent="0.35">
      <c r="A3327" s="107" t="s">
        <v>79</v>
      </c>
      <c r="B3327" s="107" t="s">
        <v>196</v>
      </c>
      <c r="C3327" s="110">
        <v>2</v>
      </c>
      <c r="D3327" s="109">
        <v>924.24114210112248</v>
      </c>
      <c r="E3327" s="109">
        <v>69080.583425293502</v>
      </c>
    </row>
    <row r="3328" spans="1:5" x14ac:dyDescent="0.35">
      <c r="A3328" s="107" t="s">
        <v>79</v>
      </c>
      <c r="B3328" s="107" t="s">
        <v>196</v>
      </c>
      <c r="C3328" s="110">
        <v>3</v>
      </c>
      <c r="D3328" s="109">
        <v>597.4149934720341</v>
      </c>
      <c r="E3328" s="109">
        <v>47047.746132012129</v>
      </c>
    </row>
    <row r="3329" spans="1:5" x14ac:dyDescent="0.35">
      <c r="A3329" s="107" t="s">
        <v>79</v>
      </c>
      <c r="B3329" s="107" t="s">
        <v>196</v>
      </c>
      <c r="C3329" s="110">
        <v>4</v>
      </c>
      <c r="D3329" s="109">
        <v>391.43795098627493</v>
      </c>
      <c r="E3329" s="109">
        <v>29998.450822983679</v>
      </c>
    </row>
    <row r="3330" spans="1:5" x14ac:dyDescent="0.35">
      <c r="A3330" s="107" t="s">
        <v>79</v>
      </c>
      <c r="B3330" s="107" t="s">
        <v>196</v>
      </c>
      <c r="C3330" s="110">
        <v>5</v>
      </c>
      <c r="D3330" s="109">
        <v>211.25386384198401</v>
      </c>
      <c r="E3330" s="109">
        <v>15459.89374002884</v>
      </c>
    </row>
    <row r="3331" spans="1:5" x14ac:dyDescent="0.35">
      <c r="A3331" s="107" t="s">
        <v>79</v>
      </c>
      <c r="B3331" s="107" t="s">
        <v>196</v>
      </c>
      <c r="C3331" s="110">
        <v>6</v>
      </c>
      <c r="D3331" s="109">
        <v>153.10974011180119</v>
      </c>
      <c r="E3331" s="109">
        <v>10357.05156763643</v>
      </c>
    </row>
    <row r="3332" spans="1:5" x14ac:dyDescent="0.35">
      <c r="A3332" s="107" t="s">
        <v>79</v>
      </c>
      <c r="B3332" s="107" t="s">
        <v>196</v>
      </c>
      <c r="C3332" s="110">
        <v>7</v>
      </c>
      <c r="D3332" s="109">
        <v>221.8241832172175</v>
      </c>
      <c r="E3332" s="109">
        <v>14494.44874263466</v>
      </c>
    </row>
    <row r="3333" spans="1:5" x14ac:dyDescent="0.35">
      <c r="A3333" s="107" t="s">
        <v>79</v>
      </c>
      <c r="B3333" s="107" t="s">
        <v>196</v>
      </c>
      <c r="C3333" s="110">
        <v>8</v>
      </c>
      <c r="D3333" s="109">
        <v>324.35694409514048</v>
      </c>
      <c r="E3333" s="109">
        <v>20141.118852875141</v>
      </c>
    </row>
    <row r="3334" spans="1:5" x14ac:dyDescent="0.35">
      <c r="A3334" s="107" t="s">
        <v>79</v>
      </c>
      <c r="B3334" s="107" t="s">
        <v>196</v>
      </c>
      <c r="C3334" s="110">
        <v>9</v>
      </c>
      <c r="D3334" s="109">
        <v>483.6242420679489</v>
      </c>
      <c r="E3334" s="109">
        <v>24598.198888436389</v>
      </c>
    </row>
    <row r="3335" spans="1:5" x14ac:dyDescent="0.35">
      <c r="A3335" s="107" t="s">
        <v>79</v>
      </c>
      <c r="B3335" s="107" t="s">
        <v>196</v>
      </c>
      <c r="C3335" s="110">
        <v>10</v>
      </c>
      <c r="D3335" s="109">
        <v>621.25780319275952</v>
      </c>
      <c r="E3335" s="109">
        <v>10007.274658998611</v>
      </c>
    </row>
    <row r="3336" spans="1:5" x14ac:dyDescent="0.35">
      <c r="A3336" s="107" t="s">
        <v>79</v>
      </c>
      <c r="B3336" s="107" t="s">
        <v>196</v>
      </c>
      <c r="C3336" s="110">
        <v>11</v>
      </c>
      <c r="D3336" s="109">
        <v>543.85821882000778</v>
      </c>
      <c r="E3336" s="109">
        <v>10172.29566950258</v>
      </c>
    </row>
    <row r="3337" spans="1:5" x14ac:dyDescent="0.35">
      <c r="A3337" s="107" t="s">
        <v>79</v>
      </c>
      <c r="B3337" s="107" t="s">
        <v>196</v>
      </c>
      <c r="C3337" s="110">
        <v>12</v>
      </c>
      <c r="D3337" s="109">
        <v>848.97879845408318</v>
      </c>
      <c r="E3337" s="109">
        <v>19280.731157491318</v>
      </c>
    </row>
    <row r="3338" spans="1:5" x14ac:dyDescent="0.35">
      <c r="A3338" s="107" t="s">
        <v>79</v>
      </c>
      <c r="B3338" s="107" t="s">
        <v>195</v>
      </c>
      <c r="C3338" s="110">
        <v>1</v>
      </c>
      <c r="D3338" s="109">
        <v>353.4635970957338</v>
      </c>
      <c r="E3338" s="109">
        <v>26446.002774236709</v>
      </c>
    </row>
    <row r="3339" spans="1:5" x14ac:dyDescent="0.35">
      <c r="A3339" s="107" t="s">
        <v>79</v>
      </c>
      <c r="B3339" s="107" t="s">
        <v>195</v>
      </c>
      <c r="C3339" s="110">
        <v>2</v>
      </c>
      <c r="D3339" s="109">
        <v>297.42770134898473</v>
      </c>
      <c r="E3339" s="109">
        <v>21635.95419944372</v>
      </c>
    </row>
    <row r="3340" spans="1:5" x14ac:dyDescent="0.35">
      <c r="A3340" s="107" t="s">
        <v>79</v>
      </c>
      <c r="B3340" s="107" t="s">
        <v>195</v>
      </c>
      <c r="C3340" s="110">
        <v>3</v>
      </c>
      <c r="D3340" s="109">
        <v>299.55360889174682</v>
      </c>
      <c r="E3340" s="109">
        <v>23301.172242459259</v>
      </c>
    </row>
    <row r="3341" spans="1:5" x14ac:dyDescent="0.35">
      <c r="A3341" s="107" t="s">
        <v>79</v>
      </c>
      <c r="B3341" s="107" t="s">
        <v>195</v>
      </c>
      <c r="C3341" s="110">
        <v>4</v>
      </c>
      <c r="D3341" s="109">
        <v>199.5518443522686</v>
      </c>
      <c r="E3341" s="109">
        <v>14991.27658497411</v>
      </c>
    </row>
    <row r="3342" spans="1:5" x14ac:dyDescent="0.35">
      <c r="A3342" s="107" t="s">
        <v>79</v>
      </c>
      <c r="B3342" s="107" t="s">
        <v>195</v>
      </c>
      <c r="C3342" s="110">
        <v>5</v>
      </c>
      <c r="D3342" s="109">
        <v>853.76836479593635</v>
      </c>
      <c r="E3342" s="109">
        <v>60375.28238133547</v>
      </c>
    </row>
    <row r="3343" spans="1:5" x14ac:dyDescent="0.35">
      <c r="A3343" s="107" t="s">
        <v>79</v>
      </c>
      <c r="B3343" s="107" t="s">
        <v>195</v>
      </c>
      <c r="C3343" s="110">
        <v>6</v>
      </c>
      <c r="D3343" s="109">
        <v>782.6735402589776</v>
      </c>
      <c r="E3343" s="109">
        <v>50273.105717303573</v>
      </c>
    </row>
    <row r="3344" spans="1:5" x14ac:dyDescent="0.35">
      <c r="A3344" s="107" t="s">
        <v>79</v>
      </c>
      <c r="B3344" s="107" t="s">
        <v>195</v>
      </c>
      <c r="C3344" s="110">
        <v>7</v>
      </c>
      <c r="D3344" s="109">
        <v>1057.0345862614181</v>
      </c>
      <c r="E3344" s="109">
        <v>65564.537664767151</v>
      </c>
    </row>
    <row r="3345" spans="1:5" x14ac:dyDescent="0.35">
      <c r="A3345" s="107" t="s">
        <v>79</v>
      </c>
      <c r="B3345" s="107" t="s">
        <v>195</v>
      </c>
      <c r="C3345" s="110">
        <v>8</v>
      </c>
      <c r="D3345" s="109">
        <v>1463.2720029562161</v>
      </c>
      <c r="E3345" s="109">
        <v>88261.294812743057</v>
      </c>
    </row>
    <row r="3346" spans="1:5" x14ac:dyDescent="0.35">
      <c r="A3346" s="107" t="s">
        <v>79</v>
      </c>
      <c r="B3346" s="107" t="s">
        <v>195</v>
      </c>
      <c r="C3346" s="110">
        <v>9</v>
      </c>
      <c r="D3346" s="109">
        <v>1902.082162532929</v>
      </c>
      <c r="E3346" s="109">
        <v>101345.629718957</v>
      </c>
    </row>
    <row r="3347" spans="1:5" x14ac:dyDescent="0.35">
      <c r="A3347" s="107" t="s">
        <v>79</v>
      </c>
      <c r="B3347" s="107" t="s">
        <v>195</v>
      </c>
      <c r="C3347" s="110">
        <v>10</v>
      </c>
      <c r="D3347" s="109">
        <v>2455.2239283662402</v>
      </c>
      <c r="E3347" s="109">
        <v>43013.550190634342</v>
      </c>
    </row>
    <row r="3348" spans="1:5" x14ac:dyDescent="0.35">
      <c r="A3348" s="107" t="s">
        <v>79</v>
      </c>
      <c r="B3348" s="107" t="s">
        <v>195</v>
      </c>
      <c r="C3348" s="110">
        <v>11</v>
      </c>
      <c r="D3348" s="109">
        <v>2703.4876397639919</v>
      </c>
      <c r="E3348" s="109">
        <v>57683.597598467022</v>
      </c>
    </row>
    <row r="3349" spans="1:5" x14ac:dyDescent="0.35">
      <c r="A3349" s="107" t="s">
        <v>79</v>
      </c>
      <c r="B3349" s="107" t="s">
        <v>195</v>
      </c>
      <c r="C3349" s="110">
        <v>12</v>
      </c>
      <c r="D3349" s="109">
        <v>3054.377048158171</v>
      </c>
      <c r="E3349" s="109">
        <v>78270.047653861999</v>
      </c>
    </row>
    <row r="3350" spans="1:5" x14ac:dyDescent="0.35">
      <c r="A3350" s="107" t="s">
        <v>79</v>
      </c>
      <c r="B3350" s="107" t="s">
        <v>194</v>
      </c>
      <c r="C3350" s="110">
        <v>1</v>
      </c>
      <c r="D3350" s="109">
        <v>925.86122075844594</v>
      </c>
      <c r="E3350" s="109">
        <v>68313.64276120979</v>
      </c>
    </row>
    <row r="3351" spans="1:5" x14ac:dyDescent="0.35">
      <c r="A3351" s="107" t="s">
        <v>79</v>
      </c>
      <c r="B3351" s="107" t="s">
        <v>194</v>
      </c>
      <c r="C3351" s="110">
        <v>2</v>
      </c>
      <c r="D3351" s="109">
        <v>740.60579547131533</v>
      </c>
      <c r="E3351" s="109">
        <v>52984.162922610478</v>
      </c>
    </row>
    <row r="3352" spans="1:5" x14ac:dyDescent="0.35">
      <c r="A3352" s="107" t="s">
        <v>79</v>
      </c>
      <c r="B3352" s="107" t="s">
        <v>194</v>
      </c>
      <c r="C3352" s="110">
        <v>3</v>
      </c>
      <c r="D3352" s="109">
        <v>671.88079401885591</v>
      </c>
      <c r="E3352" s="109">
        <v>50794.883092076663</v>
      </c>
    </row>
    <row r="3353" spans="1:5" x14ac:dyDescent="0.35">
      <c r="A3353" s="107" t="s">
        <v>79</v>
      </c>
      <c r="B3353" s="107" t="s">
        <v>194</v>
      </c>
      <c r="C3353" s="110">
        <v>4</v>
      </c>
      <c r="D3353" s="109">
        <v>440.58326083415358</v>
      </c>
      <c r="E3353" s="109">
        <v>32533.373506641128</v>
      </c>
    </row>
    <row r="3354" spans="1:5" x14ac:dyDescent="0.35">
      <c r="A3354" s="107" t="s">
        <v>79</v>
      </c>
      <c r="B3354" s="107" t="s">
        <v>194</v>
      </c>
      <c r="C3354" s="110">
        <v>5</v>
      </c>
      <c r="D3354" s="109">
        <v>236.83770387743371</v>
      </c>
      <c r="E3354" s="109">
        <v>16697.802725497491</v>
      </c>
    </row>
    <row r="3355" spans="1:5" x14ac:dyDescent="0.35">
      <c r="A3355" s="107" t="s">
        <v>79</v>
      </c>
      <c r="B3355" s="107" t="s">
        <v>194</v>
      </c>
      <c r="C3355" s="110">
        <v>6</v>
      </c>
      <c r="D3355" s="109">
        <v>163.1705825503638</v>
      </c>
      <c r="E3355" s="109">
        <v>10552.6890993913</v>
      </c>
    </row>
    <row r="3356" spans="1:5" x14ac:dyDescent="0.35">
      <c r="A3356" s="107" t="s">
        <v>79</v>
      </c>
      <c r="B3356" s="107" t="s">
        <v>194</v>
      </c>
      <c r="C3356" s="110">
        <v>7</v>
      </c>
      <c r="D3356" s="109">
        <v>236.4794082914637</v>
      </c>
      <c r="E3356" s="109">
        <v>14813.71129827643</v>
      </c>
    </row>
    <row r="3357" spans="1:5" x14ac:dyDescent="0.35">
      <c r="A3357" s="107" t="s">
        <v>79</v>
      </c>
      <c r="B3357" s="107" t="s">
        <v>194</v>
      </c>
      <c r="C3357" s="110">
        <v>8</v>
      </c>
      <c r="D3357" s="109">
        <v>364.83004112941848</v>
      </c>
      <c r="E3357" s="109">
        <v>21905.142142739111</v>
      </c>
    </row>
    <row r="3358" spans="1:5" x14ac:dyDescent="0.35">
      <c r="A3358" s="107" t="s">
        <v>79</v>
      </c>
      <c r="B3358" s="107" t="s">
        <v>194</v>
      </c>
      <c r="C3358" s="110">
        <v>9</v>
      </c>
      <c r="D3358" s="109">
        <v>530.38790345666655</v>
      </c>
      <c r="E3358" s="109">
        <v>26274.854531401961</v>
      </c>
    </row>
    <row r="3359" spans="1:5" x14ac:dyDescent="0.35">
      <c r="A3359" s="107" t="s">
        <v>79</v>
      </c>
      <c r="B3359" s="107" t="s">
        <v>194</v>
      </c>
      <c r="C3359" s="110">
        <v>10</v>
      </c>
      <c r="D3359" s="109">
        <v>693.59903807091246</v>
      </c>
      <c r="E3359" s="109">
        <v>10864.84028731973</v>
      </c>
    </row>
    <row r="3360" spans="1:5" x14ac:dyDescent="0.35">
      <c r="A3360" s="107" t="s">
        <v>79</v>
      </c>
      <c r="B3360" s="107" t="s">
        <v>194</v>
      </c>
      <c r="C3360" s="110">
        <v>11</v>
      </c>
      <c r="D3360" s="109">
        <v>831.69192719652904</v>
      </c>
      <c r="E3360" s="109">
        <v>14866.864963732491</v>
      </c>
    </row>
    <row r="3361" spans="1:5" x14ac:dyDescent="0.35">
      <c r="A3361" s="107" t="s">
        <v>79</v>
      </c>
      <c r="B3361" s="107" t="s">
        <v>194</v>
      </c>
      <c r="C3361" s="110">
        <v>12</v>
      </c>
      <c r="D3361" s="109">
        <v>927.10990407417705</v>
      </c>
      <c r="E3361" s="109">
        <v>20115.126783132979</v>
      </c>
    </row>
    <row r="3362" spans="1:5" x14ac:dyDescent="0.35">
      <c r="A3362" s="107" t="s">
        <v>79</v>
      </c>
      <c r="B3362" s="107" t="s">
        <v>193</v>
      </c>
      <c r="C3362" s="110">
        <v>1</v>
      </c>
      <c r="D3362" s="109">
        <v>1093.2483261544451</v>
      </c>
      <c r="E3362" s="109">
        <v>79048.482666644646</v>
      </c>
    </row>
    <row r="3363" spans="1:5" x14ac:dyDescent="0.35">
      <c r="A3363" s="107" t="s">
        <v>79</v>
      </c>
      <c r="B3363" s="107" t="s">
        <v>193</v>
      </c>
      <c r="C3363" s="110">
        <v>2</v>
      </c>
      <c r="D3363" s="109">
        <v>930.28079155887463</v>
      </c>
      <c r="E3363" s="109">
        <v>64711.535933599669</v>
      </c>
    </row>
    <row r="3364" spans="1:5" x14ac:dyDescent="0.35">
      <c r="A3364" s="107" t="s">
        <v>79</v>
      </c>
      <c r="B3364" s="107" t="s">
        <v>193</v>
      </c>
      <c r="C3364" s="110">
        <v>3</v>
      </c>
      <c r="D3364" s="109">
        <v>856.09639560617131</v>
      </c>
      <c r="E3364" s="109">
        <v>62851.662998104977</v>
      </c>
    </row>
    <row r="3365" spans="1:5" x14ac:dyDescent="0.35">
      <c r="A3365" s="107" t="s">
        <v>79</v>
      </c>
      <c r="B3365" s="107" t="s">
        <v>193</v>
      </c>
      <c r="C3365" s="110">
        <v>4</v>
      </c>
      <c r="D3365" s="109">
        <v>528.10314935170106</v>
      </c>
      <c r="E3365" s="109">
        <v>37872.357939429887</v>
      </c>
    </row>
    <row r="3366" spans="1:5" x14ac:dyDescent="0.35">
      <c r="A3366" s="107" t="s">
        <v>79</v>
      </c>
      <c r="B3366" s="107" t="s">
        <v>193</v>
      </c>
      <c r="C3366" s="110">
        <v>5</v>
      </c>
      <c r="D3366" s="109">
        <v>376.16963985895018</v>
      </c>
      <c r="E3366" s="109">
        <v>25608.68607750097</v>
      </c>
    </row>
    <row r="3367" spans="1:5" x14ac:dyDescent="0.35">
      <c r="A3367" s="107" t="s">
        <v>79</v>
      </c>
      <c r="B3367" s="107" t="s">
        <v>193</v>
      </c>
      <c r="C3367" s="110">
        <v>6</v>
      </c>
      <c r="D3367" s="109">
        <v>305.26048266122052</v>
      </c>
      <c r="E3367" s="109">
        <v>19250.789530836919</v>
      </c>
    </row>
    <row r="3368" spans="1:5" x14ac:dyDescent="0.35">
      <c r="A3368" s="107" t="s">
        <v>79</v>
      </c>
      <c r="B3368" s="107" t="s">
        <v>193</v>
      </c>
      <c r="C3368" s="110">
        <v>7</v>
      </c>
      <c r="D3368" s="109">
        <v>421.37164833800603</v>
      </c>
      <c r="E3368" s="109">
        <v>25931.506407660559</v>
      </c>
    </row>
    <row r="3369" spans="1:5" x14ac:dyDescent="0.35">
      <c r="A3369" s="107" t="s">
        <v>79</v>
      </c>
      <c r="B3369" s="107" t="s">
        <v>193</v>
      </c>
      <c r="C3369" s="110">
        <v>8</v>
      </c>
      <c r="D3369" s="109">
        <v>550.68528302161246</v>
      </c>
      <c r="E3369" s="109">
        <v>32785.792986920351</v>
      </c>
    </row>
    <row r="3370" spans="1:5" x14ac:dyDescent="0.35">
      <c r="A3370" s="107" t="s">
        <v>79</v>
      </c>
      <c r="B3370" s="107" t="s">
        <v>193</v>
      </c>
      <c r="C3370" s="110">
        <v>9</v>
      </c>
      <c r="D3370" s="109">
        <v>742.23625000205004</v>
      </c>
      <c r="E3370" s="109">
        <v>38387.659244018483</v>
      </c>
    </row>
    <row r="3371" spans="1:5" x14ac:dyDescent="0.35">
      <c r="A3371" s="107" t="s">
        <v>79</v>
      </c>
      <c r="B3371" s="107" t="s">
        <v>193</v>
      </c>
      <c r="C3371" s="110">
        <v>10</v>
      </c>
      <c r="D3371" s="109">
        <v>844.53127407569139</v>
      </c>
      <c r="E3371" s="109">
        <v>13722.516848980111</v>
      </c>
    </row>
    <row r="3372" spans="1:5" x14ac:dyDescent="0.35">
      <c r="A3372" s="107" t="s">
        <v>79</v>
      </c>
      <c r="B3372" s="107" t="s">
        <v>193</v>
      </c>
      <c r="C3372" s="110">
        <v>11</v>
      </c>
      <c r="D3372" s="109">
        <v>948.00869018001151</v>
      </c>
      <c r="E3372" s="109">
        <v>18358.1309154394</v>
      </c>
    </row>
    <row r="3373" spans="1:5" x14ac:dyDescent="0.35">
      <c r="A3373" s="107" t="s">
        <v>79</v>
      </c>
      <c r="B3373" s="107" t="s">
        <v>193</v>
      </c>
      <c r="C3373" s="110">
        <v>12</v>
      </c>
      <c r="D3373" s="109">
        <v>1071.330806933722</v>
      </c>
      <c r="E3373" s="109">
        <v>25112.565779841781</v>
      </c>
    </row>
    <row r="3374" spans="1:5" x14ac:dyDescent="0.35">
      <c r="A3374" s="107" t="s">
        <v>79</v>
      </c>
      <c r="B3374" s="107" t="s">
        <v>192</v>
      </c>
      <c r="C3374" s="110">
        <v>1</v>
      </c>
      <c r="D3374" s="109">
        <v>939.19944771113046</v>
      </c>
      <c r="E3374" s="109">
        <v>72754.719421600792</v>
      </c>
    </row>
    <row r="3375" spans="1:5" x14ac:dyDescent="0.35">
      <c r="A3375" s="107" t="s">
        <v>79</v>
      </c>
      <c r="B3375" s="107" t="s">
        <v>192</v>
      </c>
      <c r="C3375" s="110">
        <v>2</v>
      </c>
      <c r="D3375" s="109">
        <v>749.23068194411974</v>
      </c>
      <c r="E3375" s="109">
        <v>55981.530701311392</v>
      </c>
    </row>
    <row r="3376" spans="1:5" x14ac:dyDescent="0.35">
      <c r="A3376" s="107" t="s">
        <v>79</v>
      </c>
      <c r="B3376" s="107" t="s">
        <v>192</v>
      </c>
      <c r="C3376" s="110">
        <v>3</v>
      </c>
      <c r="D3376" s="109">
        <v>679.21794987231169</v>
      </c>
      <c r="E3376" s="109">
        <v>53491.600942071636</v>
      </c>
    </row>
    <row r="3377" spans="1:5" x14ac:dyDescent="0.35">
      <c r="A3377" s="107" t="s">
        <v>79</v>
      </c>
      <c r="B3377" s="107" t="s">
        <v>192</v>
      </c>
      <c r="C3377" s="110">
        <v>4</v>
      </c>
      <c r="D3377" s="109">
        <v>452.10031157499128</v>
      </c>
      <c r="E3377" s="109">
        <v>34579.586459061902</v>
      </c>
    </row>
    <row r="3378" spans="1:5" x14ac:dyDescent="0.35">
      <c r="A3378" s="107" t="s">
        <v>79</v>
      </c>
      <c r="B3378" s="107" t="s">
        <v>192</v>
      </c>
      <c r="C3378" s="110">
        <v>5</v>
      </c>
      <c r="D3378" s="109">
        <v>303.80969217356773</v>
      </c>
      <c r="E3378" s="109">
        <v>22237.033187122401</v>
      </c>
    </row>
    <row r="3379" spans="1:5" x14ac:dyDescent="0.35">
      <c r="A3379" s="107" t="s">
        <v>79</v>
      </c>
      <c r="B3379" s="107" t="s">
        <v>192</v>
      </c>
      <c r="C3379" s="110">
        <v>6</v>
      </c>
      <c r="D3379" s="109">
        <v>177.07150925584429</v>
      </c>
      <c r="E3379" s="109">
        <v>11977.837363666549</v>
      </c>
    </row>
    <row r="3380" spans="1:5" x14ac:dyDescent="0.35">
      <c r="A3380" s="107" t="s">
        <v>79</v>
      </c>
      <c r="B3380" s="107" t="s">
        <v>192</v>
      </c>
      <c r="C3380" s="110">
        <v>7</v>
      </c>
      <c r="D3380" s="109">
        <v>255.8271314788943</v>
      </c>
      <c r="E3380" s="109">
        <v>16713.5186590538</v>
      </c>
    </row>
    <row r="3381" spans="1:5" x14ac:dyDescent="0.35">
      <c r="A3381" s="107" t="s">
        <v>79</v>
      </c>
      <c r="B3381" s="107" t="s">
        <v>192</v>
      </c>
      <c r="C3381" s="110">
        <v>8</v>
      </c>
      <c r="D3381" s="109">
        <v>363.60919947028248</v>
      </c>
      <c r="E3381" s="109">
        <v>22581.341695215389</v>
      </c>
    </row>
    <row r="3382" spans="1:5" x14ac:dyDescent="0.35">
      <c r="A3382" s="107" t="s">
        <v>79</v>
      </c>
      <c r="B3382" s="107" t="s">
        <v>192</v>
      </c>
      <c r="C3382" s="110">
        <v>9</v>
      </c>
      <c r="D3382" s="109">
        <v>510.1119663236542</v>
      </c>
      <c r="E3382" s="109">
        <v>25997.741074584621</v>
      </c>
    </row>
    <row r="3383" spans="1:5" x14ac:dyDescent="0.35">
      <c r="A3383" s="107" t="s">
        <v>79</v>
      </c>
      <c r="B3383" s="107" t="s">
        <v>192</v>
      </c>
      <c r="C3383" s="110">
        <v>10</v>
      </c>
      <c r="D3383" s="109">
        <v>724.35191113833071</v>
      </c>
      <c r="E3383" s="109">
        <v>11632.958073774111</v>
      </c>
    </row>
    <row r="3384" spans="1:5" x14ac:dyDescent="0.35">
      <c r="A3384" s="107" t="s">
        <v>79</v>
      </c>
      <c r="B3384" s="107" t="s">
        <v>192</v>
      </c>
      <c r="C3384" s="110">
        <v>11</v>
      </c>
      <c r="D3384" s="109">
        <v>869.39168591065641</v>
      </c>
      <c r="E3384" s="109">
        <v>16400.065062418631</v>
      </c>
    </row>
    <row r="3385" spans="1:5" x14ac:dyDescent="0.35">
      <c r="A3385" s="107" t="s">
        <v>79</v>
      </c>
      <c r="B3385" s="107" t="s">
        <v>192</v>
      </c>
      <c r="C3385" s="110">
        <v>12</v>
      </c>
      <c r="D3385" s="109">
        <v>963.61306504965535</v>
      </c>
      <c r="E3385" s="109">
        <v>22095.5848029259</v>
      </c>
    </row>
    <row r="3386" spans="1:5" x14ac:dyDescent="0.35">
      <c r="A3386" s="107" t="s">
        <v>79</v>
      </c>
      <c r="B3386" s="107" t="s">
        <v>191</v>
      </c>
      <c r="C3386" s="110">
        <v>1</v>
      </c>
      <c r="D3386" s="109">
        <v>588.0714826476509</v>
      </c>
      <c r="E3386" s="109">
        <v>45282.282561305692</v>
      </c>
    </row>
    <row r="3387" spans="1:5" x14ac:dyDescent="0.35">
      <c r="A3387" s="107" t="s">
        <v>79</v>
      </c>
      <c r="B3387" s="107" t="s">
        <v>191</v>
      </c>
      <c r="C3387" s="110">
        <v>2</v>
      </c>
      <c r="D3387" s="109">
        <v>489.76418690515919</v>
      </c>
      <c r="E3387" s="109">
        <v>36327.227162830728</v>
      </c>
    </row>
    <row r="3388" spans="1:5" x14ac:dyDescent="0.35">
      <c r="A3388" s="107" t="s">
        <v>79</v>
      </c>
      <c r="B3388" s="107" t="s">
        <v>191</v>
      </c>
      <c r="C3388" s="110">
        <v>3</v>
      </c>
      <c r="D3388" s="109">
        <v>547.50257694807385</v>
      </c>
      <c r="E3388" s="109">
        <v>42863.735480830503</v>
      </c>
    </row>
    <row r="3389" spans="1:5" x14ac:dyDescent="0.35">
      <c r="A3389" s="107" t="s">
        <v>79</v>
      </c>
      <c r="B3389" s="107" t="s">
        <v>191</v>
      </c>
      <c r="C3389" s="110">
        <v>4</v>
      </c>
      <c r="D3389" s="109">
        <v>405.03992215873518</v>
      </c>
      <c r="E3389" s="109">
        <v>30869.039423913229</v>
      </c>
    </row>
    <row r="3390" spans="1:5" x14ac:dyDescent="0.35">
      <c r="A3390" s="107" t="s">
        <v>79</v>
      </c>
      <c r="B3390" s="107" t="s">
        <v>191</v>
      </c>
      <c r="C3390" s="110">
        <v>5</v>
      </c>
      <c r="D3390" s="109">
        <v>276.58506548506853</v>
      </c>
      <c r="E3390" s="109">
        <v>19765.25246652947</v>
      </c>
    </row>
    <row r="3391" spans="1:5" x14ac:dyDescent="0.35">
      <c r="A3391" s="107" t="s">
        <v>79</v>
      </c>
      <c r="B3391" s="107" t="s">
        <v>191</v>
      </c>
      <c r="C3391" s="110">
        <v>6</v>
      </c>
      <c r="D3391" s="109">
        <v>210.6877605073386</v>
      </c>
      <c r="E3391" s="109">
        <v>13847.125180975931</v>
      </c>
    </row>
    <row r="3392" spans="1:5" x14ac:dyDescent="0.35">
      <c r="A3392" s="107" t="s">
        <v>79</v>
      </c>
      <c r="B3392" s="107" t="s">
        <v>191</v>
      </c>
      <c r="C3392" s="110">
        <v>7</v>
      </c>
      <c r="D3392" s="109">
        <v>330.03522727566161</v>
      </c>
      <c r="E3392" s="109">
        <v>20961.710021138289</v>
      </c>
    </row>
    <row r="3393" spans="1:5" x14ac:dyDescent="0.35">
      <c r="A3393" s="107" t="s">
        <v>79</v>
      </c>
      <c r="B3393" s="107" t="s">
        <v>191</v>
      </c>
      <c r="C3393" s="110">
        <v>8</v>
      </c>
      <c r="D3393" s="109">
        <v>413.08685545877802</v>
      </c>
      <c r="E3393" s="109">
        <v>25434.844322073131</v>
      </c>
    </row>
    <row r="3394" spans="1:5" x14ac:dyDescent="0.35">
      <c r="A3394" s="107" t="s">
        <v>79</v>
      </c>
      <c r="B3394" s="107" t="s">
        <v>191</v>
      </c>
      <c r="C3394" s="110">
        <v>9</v>
      </c>
      <c r="D3394" s="109">
        <v>439.24658182934451</v>
      </c>
      <c r="E3394" s="109">
        <v>23646.007198315048</v>
      </c>
    </row>
    <row r="3395" spans="1:5" x14ac:dyDescent="0.35">
      <c r="A3395" s="107" t="s">
        <v>79</v>
      </c>
      <c r="B3395" s="107" t="s">
        <v>191</v>
      </c>
      <c r="C3395" s="110">
        <v>10</v>
      </c>
      <c r="D3395" s="109">
        <v>526.14178730467086</v>
      </c>
      <c r="E3395" s="109">
        <v>8667.1070023439879</v>
      </c>
    </row>
    <row r="3396" spans="1:5" x14ac:dyDescent="0.35">
      <c r="A3396" s="107" t="s">
        <v>79</v>
      </c>
      <c r="B3396" s="107" t="s">
        <v>191</v>
      </c>
      <c r="C3396" s="110">
        <v>11</v>
      </c>
      <c r="D3396" s="109">
        <v>457.67999017212372</v>
      </c>
      <c r="E3396" s="109">
        <v>9631.147200511572</v>
      </c>
    </row>
    <row r="3397" spans="1:5" x14ac:dyDescent="0.35">
      <c r="A3397" s="107" t="s">
        <v>79</v>
      </c>
      <c r="B3397" s="107" t="s">
        <v>191</v>
      </c>
      <c r="C3397" s="110">
        <v>12</v>
      </c>
      <c r="D3397" s="109">
        <v>594.65499117310071</v>
      </c>
      <c r="E3397" s="109">
        <v>14301.145424833951</v>
      </c>
    </row>
    <row r="3398" spans="1:5" x14ac:dyDescent="0.35">
      <c r="A3398" s="107" t="s">
        <v>79</v>
      </c>
      <c r="B3398" s="107" t="s">
        <v>190</v>
      </c>
      <c r="C3398" s="110">
        <v>1</v>
      </c>
      <c r="D3398" s="109">
        <v>25112.03645659719</v>
      </c>
      <c r="E3398" s="109">
        <v>605606.52857160463</v>
      </c>
    </row>
    <row r="3399" spans="1:5" x14ac:dyDescent="0.35">
      <c r="A3399" s="107" t="s">
        <v>79</v>
      </c>
      <c r="B3399" s="107" t="s">
        <v>190</v>
      </c>
      <c r="C3399" s="110">
        <v>2</v>
      </c>
      <c r="D3399" s="109">
        <v>22113.30838925804</v>
      </c>
      <c r="E3399" s="109">
        <v>544300.15826755471</v>
      </c>
    </row>
    <row r="3400" spans="1:5" x14ac:dyDescent="0.35">
      <c r="A3400" s="107" t="s">
        <v>79</v>
      </c>
      <c r="B3400" s="107" t="s">
        <v>190</v>
      </c>
      <c r="C3400" s="110">
        <v>3</v>
      </c>
      <c r="D3400" s="109">
        <v>22842.968627040249</v>
      </c>
      <c r="E3400" s="109">
        <v>603004.74837201135</v>
      </c>
    </row>
    <row r="3401" spans="1:5" x14ac:dyDescent="0.35">
      <c r="A3401" s="107" t="s">
        <v>79</v>
      </c>
      <c r="B3401" s="107" t="s">
        <v>190</v>
      </c>
      <c r="C3401" s="110">
        <v>4</v>
      </c>
      <c r="D3401" s="109">
        <v>19624.58940765027</v>
      </c>
      <c r="E3401" s="109">
        <v>573276.79010532529</v>
      </c>
    </row>
    <row r="3402" spans="1:5" x14ac:dyDescent="0.35">
      <c r="A3402" s="107" t="s">
        <v>79</v>
      </c>
      <c r="B3402" s="107" t="s">
        <v>190</v>
      </c>
      <c r="C3402" s="110">
        <v>5</v>
      </c>
      <c r="D3402" s="109">
        <v>16327.436438735031</v>
      </c>
      <c r="E3402" s="109">
        <v>517064.39638732013</v>
      </c>
    </row>
    <row r="3403" spans="1:5" x14ac:dyDescent="0.35">
      <c r="A3403" s="107" t="s">
        <v>79</v>
      </c>
      <c r="B3403" s="107" t="s">
        <v>190</v>
      </c>
      <c r="C3403" s="110">
        <v>6</v>
      </c>
      <c r="D3403" s="109">
        <v>14873.976535211261</v>
      </c>
      <c r="E3403" s="109">
        <v>637891.19048295228</v>
      </c>
    </row>
    <row r="3404" spans="1:5" x14ac:dyDescent="0.35">
      <c r="A3404" s="107" t="s">
        <v>79</v>
      </c>
      <c r="B3404" s="107" t="s">
        <v>190</v>
      </c>
      <c r="C3404" s="110">
        <v>7</v>
      </c>
      <c r="D3404" s="109">
        <v>19661.390668482731</v>
      </c>
      <c r="E3404" s="109">
        <v>399058.79193939228</v>
      </c>
    </row>
    <row r="3405" spans="1:5" x14ac:dyDescent="0.35">
      <c r="A3405" s="107" t="s">
        <v>79</v>
      </c>
      <c r="B3405" s="107" t="s">
        <v>190</v>
      </c>
      <c r="C3405" s="110">
        <v>8</v>
      </c>
      <c r="D3405" s="109">
        <v>15670.26210647247</v>
      </c>
      <c r="E3405" s="109">
        <v>191375.86136533431</v>
      </c>
    </row>
    <row r="3406" spans="1:5" x14ac:dyDescent="0.35">
      <c r="A3406" s="107" t="s">
        <v>79</v>
      </c>
      <c r="B3406" s="107" t="s">
        <v>190</v>
      </c>
      <c r="C3406" s="110">
        <v>9</v>
      </c>
      <c r="D3406" s="109">
        <v>12019.62753736896</v>
      </c>
      <c r="E3406" s="109">
        <v>156222.42665462149</v>
      </c>
    </row>
    <row r="3407" spans="1:5" x14ac:dyDescent="0.35">
      <c r="A3407" s="107" t="s">
        <v>79</v>
      </c>
      <c r="B3407" s="107" t="s">
        <v>190</v>
      </c>
      <c r="C3407" s="110">
        <v>10</v>
      </c>
      <c r="D3407" s="109">
        <v>13604.61014329948</v>
      </c>
      <c r="E3407" s="109">
        <v>133881.9934166467</v>
      </c>
    </row>
    <row r="3408" spans="1:5" x14ac:dyDescent="0.35">
      <c r="A3408" s="107" t="s">
        <v>79</v>
      </c>
      <c r="B3408" s="107" t="s">
        <v>190</v>
      </c>
      <c r="C3408" s="110">
        <v>11</v>
      </c>
      <c r="D3408" s="109">
        <v>14097.27663782424</v>
      </c>
      <c r="E3408" s="109">
        <v>159089.7935439508</v>
      </c>
    </row>
    <row r="3409" spans="1:5" x14ac:dyDescent="0.35">
      <c r="A3409" s="107" t="s">
        <v>79</v>
      </c>
      <c r="B3409" s="107" t="s">
        <v>190</v>
      </c>
      <c r="C3409" s="110">
        <v>12</v>
      </c>
      <c r="D3409" s="109">
        <v>11974.98256431616</v>
      </c>
      <c r="E3409" s="109">
        <v>158509.42519640361</v>
      </c>
    </row>
    <row r="3410" spans="1:5" x14ac:dyDescent="0.35">
      <c r="A3410" s="107" t="s">
        <v>79</v>
      </c>
      <c r="B3410" s="107" t="s">
        <v>189</v>
      </c>
      <c r="C3410" s="110">
        <v>1</v>
      </c>
      <c r="D3410" s="109">
        <v>864.60849953541424</v>
      </c>
      <c r="E3410" s="109">
        <v>60309.165777935879</v>
      </c>
    </row>
    <row r="3411" spans="1:5" x14ac:dyDescent="0.35">
      <c r="A3411" s="107" t="s">
        <v>79</v>
      </c>
      <c r="B3411" s="107" t="s">
        <v>189</v>
      </c>
      <c r="C3411" s="110">
        <v>2</v>
      </c>
      <c r="D3411" s="109">
        <v>684.21148678937891</v>
      </c>
      <c r="E3411" s="109">
        <v>45575.719239818107</v>
      </c>
    </row>
    <row r="3412" spans="1:5" x14ac:dyDescent="0.35">
      <c r="A3412" s="107" t="s">
        <v>79</v>
      </c>
      <c r="B3412" s="107" t="s">
        <v>189</v>
      </c>
      <c r="C3412" s="110">
        <v>3</v>
      </c>
      <c r="D3412" s="109">
        <v>602.31918071237897</v>
      </c>
      <c r="E3412" s="109">
        <v>41568.209314444728</v>
      </c>
    </row>
    <row r="3413" spans="1:5" x14ac:dyDescent="0.35">
      <c r="A3413" s="107" t="s">
        <v>79</v>
      </c>
      <c r="B3413" s="107" t="s">
        <v>189</v>
      </c>
      <c r="C3413" s="110">
        <v>4</v>
      </c>
      <c r="D3413" s="109">
        <v>511.99555789518729</v>
      </c>
      <c r="E3413" s="109">
        <v>34720.425825799961</v>
      </c>
    </row>
    <row r="3414" spans="1:5" x14ac:dyDescent="0.35">
      <c r="A3414" s="107" t="s">
        <v>79</v>
      </c>
      <c r="B3414" s="107" t="s">
        <v>189</v>
      </c>
      <c r="C3414" s="110">
        <v>5</v>
      </c>
      <c r="D3414" s="109">
        <v>301.53663881964422</v>
      </c>
      <c r="E3414" s="109">
        <v>19692.659065997032</v>
      </c>
    </row>
    <row r="3415" spans="1:5" x14ac:dyDescent="0.35">
      <c r="A3415" s="107" t="s">
        <v>79</v>
      </c>
      <c r="B3415" s="107" t="s">
        <v>189</v>
      </c>
      <c r="C3415" s="110">
        <v>6</v>
      </c>
      <c r="D3415" s="109">
        <v>264.03786736401622</v>
      </c>
      <c r="E3415" s="109">
        <v>16554.709455347442</v>
      </c>
    </row>
    <row r="3416" spans="1:5" x14ac:dyDescent="0.35">
      <c r="A3416" s="107" t="s">
        <v>79</v>
      </c>
      <c r="B3416" s="107" t="s">
        <v>189</v>
      </c>
      <c r="C3416" s="110">
        <v>7</v>
      </c>
      <c r="D3416" s="109">
        <v>367.07207455884901</v>
      </c>
      <c r="E3416" s="109">
        <v>22673.375324205619</v>
      </c>
    </row>
    <row r="3417" spans="1:5" x14ac:dyDescent="0.35">
      <c r="A3417" s="107" t="s">
        <v>79</v>
      </c>
      <c r="B3417" s="107" t="s">
        <v>189</v>
      </c>
      <c r="C3417" s="110">
        <v>8</v>
      </c>
      <c r="D3417" s="109">
        <v>474.72836108187101</v>
      </c>
      <c r="E3417" s="109">
        <v>28919.70947222424</v>
      </c>
    </row>
    <row r="3418" spans="1:5" x14ac:dyDescent="0.35">
      <c r="A3418" s="107" t="s">
        <v>79</v>
      </c>
      <c r="B3418" s="107" t="s">
        <v>189</v>
      </c>
      <c r="C3418" s="110">
        <v>9</v>
      </c>
      <c r="D3418" s="109">
        <v>634.95731566281597</v>
      </c>
      <c r="E3418" s="109">
        <v>34665.685718810149</v>
      </c>
    </row>
    <row r="3419" spans="1:5" x14ac:dyDescent="0.35">
      <c r="A3419" s="107" t="s">
        <v>79</v>
      </c>
      <c r="B3419" s="107" t="s">
        <v>189</v>
      </c>
      <c r="C3419" s="110">
        <v>10</v>
      </c>
      <c r="D3419" s="109">
        <v>736.29053935308389</v>
      </c>
      <c r="E3419" s="109">
        <v>14082.598139298851</v>
      </c>
    </row>
    <row r="3420" spans="1:5" x14ac:dyDescent="0.35">
      <c r="A3420" s="107" t="s">
        <v>79</v>
      </c>
      <c r="B3420" s="107" t="s">
        <v>189</v>
      </c>
      <c r="C3420" s="110">
        <v>11</v>
      </c>
      <c r="D3420" s="109">
        <v>777.43440841632707</v>
      </c>
      <c r="E3420" s="109">
        <v>19071.565605884651</v>
      </c>
    </row>
    <row r="3421" spans="1:5" x14ac:dyDescent="0.35">
      <c r="A3421" s="107" t="s">
        <v>79</v>
      </c>
      <c r="B3421" s="107" t="s">
        <v>189</v>
      </c>
      <c r="C3421" s="110">
        <v>12</v>
      </c>
      <c r="D3421" s="109">
        <v>850.33814260051906</v>
      </c>
      <c r="E3421" s="109">
        <v>25253.34798098242</v>
      </c>
    </row>
    <row r="3422" spans="1:5" x14ac:dyDescent="0.35">
      <c r="A3422" s="107" t="s">
        <v>79</v>
      </c>
      <c r="B3422" s="107" t="s">
        <v>188</v>
      </c>
      <c r="C3422" s="110">
        <v>1</v>
      </c>
      <c r="D3422" s="109">
        <v>925.86122075844594</v>
      </c>
      <c r="E3422" s="109">
        <v>68313.64276120979</v>
      </c>
    </row>
    <row r="3423" spans="1:5" x14ac:dyDescent="0.35">
      <c r="A3423" s="107" t="s">
        <v>79</v>
      </c>
      <c r="B3423" s="107" t="s">
        <v>188</v>
      </c>
      <c r="C3423" s="110">
        <v>2</v>
      </c>
      <c r="D3423" s="109">
        <v>740.60579547131533</v>
      </c>
      <c r="E3423" s="109">
        <v>52984.162922610478</v>
      </c>
    </row>
    <row r="3424" spans="1:5" x14ac:dyDescent="0.35">
      <c r="A3424" s="107" t="s">
        <v>79</v>
      </c>
      <c r="B3424" s="107" t="s">
        <v>188</v>
      </c>
      <c r="C3424" s="110">
        <v>3</v>
      </c>
      <c r="D3424" s="109">
        <v>671.88079401885591</v>
      </c>
      <c r="E3424" s="109">
        <v>50794.883092076663</v>
      </c>
    </row>
    <row r="3425" spans="1:5" x14ac:dyDescent="0.35">
      <c r="A3425" s="107" t="s">
        <v>79</v>
      </c>
      <c r="B3425" s="107" t="s">
        <v>188</v>
      </c>
      <c r="C3425" s="110">
        <v>4</v>
      </c>
      <c r="D3425" s="109">
        <v>440.58326083415358</v>
      </c>
      <c r="E3425" s="109">
        <v>32533.373506641128</v>
      </c>
    </row>
    <row r="3426" spans="1:5" x14ac:dyDescent="0.35">
      <c r="A3426" s="107" t="s">
        <v>79</v>
      </c>
      <c r="B3426" s="107" t="s">
        <v>188</v>
      </c>
      <c r="C3426" s="110">
        <v>5</v>
      </c>
      <c r="D3426" s="109">
        <v>236.83770387743371</v>
      </c>
      <c r="E3426" s="109">
        <v>16697.802725497491</v>
      </c>
    </row>
    <row r="3427" spans="1:5" x14ac:dyDescent="0.35">
      <c r="A3427" s="107" t="s">
        <v>79</v>
      </c>
      <c r="B3427" s="107" t="s">
        <v>188</v>
      </c>
      <c r="C3427" s="110">
        <v>6</v>
      </c>
      <c r="D3427" s="109">
        <v>163.1705825503638</v>
      </c>
      <c r="E3427" s="109">
        <v>10552.6890993913</v>
      </c>
    </row>
    <row r="3428" spans="1:5" x14ac:dyDescent="0.35">
      <c r="A3428" s="107" t="s">
        <v>79</v>
      </c>
      <c r="B3428" s="107" t="s">
        <v>188</v>
      </c>
      <c r="C3428" s="110">
        <v>7</v>
      </c>
      <c r="D3428" s="109">
        <v>236.4794082914637</v>
      </c>
      <c r="E3428" s="109">
        <v>14813.71129827643</v>
      </c>
    </row>
    <row r="3429" spans="1:5" x14ac:dyDescent="0.35">
      <c r="A3429" s="107" t="s">
        <v>79</v>
      </c>
      <c r="B3429" s="107" t="s">
        <v>188</v>
      </c>
      <c r="C3429" s="110">
        <v>8</v>
      </c>
      <c r="D3429" s="109">
        <v>364.83004112941848</v>
      </c>
      <c r="E3429" s="109">
        <v>21905.142142739111</v>
      </c>
    </row>
    <row r="3430" spans="1:5" x14ac:dyDescent="0.35">
      <c r="A3430" s="107" t="s">
        <v>79</v>
      </c>
      <c r="B3430" s="107" t="s">
        <v>188</v>
      </c>
      <c r="C3430" s="110">
        <v>9</v>
      </c>
      <c r="D3430" s="109">
        <v>530.38790345666655</v>
      </c>
      <c r="E3430" s="109">
        <v>26274.854531401961</v>
      </c>
    </row>
    <row r="3431" spans="1:5" x14ac:dyDescent="0.35">
      <c r="A3431" s="107" t="s">
        <v>79</v>
      </c>
      <c r="B3431" s="107" t="s">
        <v>188</v>
      </c>
      <c r="C3431" s="110">
        <v>10</v>
      </c>
      <c r="D3431" s="109">
        <v>674.837397176786</v>
      </c>
      <c r="E3431" s="109">
        <v>10864.84028731973</v>
      </c>
    </row>
    <row r="3432" spans="1:5" x14ac:dyDescent="0.35">
      <c r="A3432" s="107" t="s">
        <v>79</v>
      </c>
      <c r="B3432" s="107" t="s">
        <v>188</v>
      </c>
      <c r="C3432" s="110">
        <v>11</v>
      </c>
      <c r="D3432" s="109">
        <v>824.8365134246892</v>
      </c>
      <c r="E3432" s="109">
        <v>14866.864963732491</v>
      </c>
    </row>
    <row r="3433" spans="1:5" x14ac:dyDescent="0.35">
      <c r="A3433" s="107" t="s">
        <v>79</v>
      </c>
      <c r="B3433" s="107" t="s">
        <v>188</v>
      </c>
      <c r="C3433" s="110">
        <v>12</v>
      </c>
      <c r="D3433" s="109">
        <v>924.37138134567942</v>
      </c>
      <c r="E3433" s="109">
        <v>20115.126783132979</v>
      </c>
    </row>
    <row r="3434" spans="1:5" x14ac:dyDescent="0.35">
      <c r="A3434" s="107" t="s">
        <v>79</v>
      </c>
      <c r="B3434" s="107" t="s">
        <v>187</v>
      </c>
      <c r="C3434" s="110">
        <v>1</v>
      </c>
      <c r="D3434" s="109">
        <v>833.27509868260188</v>
      </c>
      <c r="E3434" s="109">
        <v>61482.278485088849</v>
      </c>
    </row>
    <row r="3435" spans="1:5" x14ac:dyDescent="0.35">
      <c r="A3435" s="107" t="s">
        <v>79</v>
      </c>
      <c r="B3435" s="107" t="s">
        <v>187</v>
      </c>
      <c r="C3435" s="110">
        <v>2</v>
      </c>
      <c r="D3435" s="109">
        <v>666.54521592418371</v>
      </c>
      <c r="E3435" s="109">
        <v>47685.746630349422</v>
      </c>
    </row>
    <row r="3436" spans="1:5" x14ac:dyDescent="0.35">
      <c r="A3436" s="107" t="s">
        <v>79</v>
      </c>
      <c r="B3436" s="107" t="s">
        <v>187</v>
      </c>
      <c r="C3436" s="110">
        <v>3</v>
      </c>
      <c r="D3436" s="109">
        <v>604.69271461697019</v>
      </c>
      <c r="E3436" s="109">
        <v>45715.394782868992</v>
      </c>
    </row>
    <row r="3437" spans="1:5" x14ac:dyDescent="0.35">
      <c r="A3437" s="107" t="s">
        <v>79</v>
      </c>
      <c r="B3437" s="107" t="s">
        <v>187</v>
      </c>
      <c r="C3437" s="110">
        <v>4</v>
      </c>
      <c r="D3437" s="109">
        <v>396.52493475073788</v>
      </c>
      <c r="E3437" s="109">
        <v>29280.036155976981</v>
      </c>
    </row>
    <row r="3438" spans="1:5" x14ac:dyDescent="0.35">
      <c r="A3438" s="107" t="s">
        <v>79</v>
      </c>
      <c r="B3438" s="107" t="s">
        <v>187</v>
      </c>
      <c r="C3438" s="110">
        <v>5</v>
      </c>
      <c r="D3438" s="109">
        <v>213.15393348969039</v>
      </c>
      <c r="E3438" s="109">
        <v>15028.022452947749</v>
      </c>
    </row>
    <row r="3439" spans="1:5" x14ac:dyDescent="0.35">
      <c r="A3439" s="107" t="s">
        <v>79</v>
      </c>
      <c r="B3439" s="107" t="s">
        <v>187</v>
      </c>
      <c r="C3439" s="110">
        <v>6</v>
      </c>
      <c r="D3439" s="109">
        <v>146.85352429532739</v>
      </c>
      <c r="E3439" s="109">
        <v>9497.4201894521648</v>
      </c>
    </row>
    <row r="3440" spans="1:5" x14ac:dyDescent="0.35">
      <c r="A3440" s="107" t="s">
        <v>79</v>
      </c>
      <c r="B3440" s="107" t="s">
        <v>187</v>
      </c>
      <c r="C3440" s="110">
        <v>7</v>
      </c>
      <c r="D3440" s="109">
        <v>212.83146746231759</v>
      </c>
      <c r="E3440" s="109">
        <v>13332.3401684488</v>
      </c>
    </row>
    <row r="3441" spans="1:5" x14ac:dyDescent="0.35">
      <c r="A3441" s="107" t="s">
        <v>79</v>
      </c>
      <c r="B3441" s="107" t="s">
        <v>187</v>
      </c>
      <c r="C3441" s="110">
        <v>8</v>
      </c>
      <c r="D3441" s="109">
        <v>328.34703701647669</v>
      </c>
      <c r="E3441" s="109">
        <v>19714.627928465201</v>
      </c>
    </row>
    <row r="3442" spans="1:5" x14ac:dyDescent="0.35">
      <c r="A3442" s="107" t="s">
        <v>79</v>
      </c>
      <c r="B3442" s="107" t="s">
        <v>187</v>
      </c>
      <c r="C3442" s="110">
        <v>9</v>
      </c>
      <c r="D3442" s="109">
        <v>477.34911311100029</v>
      </c>
      <c r="E3442" s="109">
        <v>23647.369078261789</v>
      </c>
    </row>
    <row r="3443" spans="1:5" x14ac:dyDescent="0.35">
      <c r="A3443" s="107" t="s">
        <v>79</v>
      </c>
      <c r="B3443" s="107" t="s">
        <v>187</v>
      </c>
      <c r="C3443" s="110">
        <v>10</v>
      </c>
      <c r="D3443" s="109">
        <v>607.35365745910735</v>
      </c>
      <c r="E3443" s="109">
        <v>9778.3562585877553</v>
      </c>
    </row>
    <row r="3444" spans="1:5" x14ac:dyDescent="0.35">
      <c r="A3444" s="107" t="s">
        <v>79</v>
      </c>
      <c r="B3444" s="107" t="s">
        <v>187</v>
      </c>
      <c r="C3444" s="110">
        <v>11</v>
      </c>
      <c r="D3444" s="109">
        <v>740.04249888927222</v>
      </c>
      <c r="E3444" s="109">
        <v>13380.17846735923</v>
      </c>
    </row>
    <row r="3445" spans="1:5" x14ac:dyDescent="0.35">
      <c r="A3445" s="107" t="s">
        <v>79</v>
      </c>
      <c r="B3445" s="107" t="s">
        <v>187</v>
      </c>
      <c r="C3445" s="110">
        <v>12</v>
      </c>
      <c r="D3445" s="109">
        <v>829.51447155485744</v>
      </c>
      <c r="E3445" s="109">
        <v>18103.614104819681</v>
      </c>
    </row>
    <row r="3446" spans="1:5" x14ac:dyDescent="0.35">
      <c r="A3446" s="107" t="s">
        <v>79</v>
      </c>
      <c r="B3446" s="107" t="s">
        <v>186</v>
      </c>
      <c r="C3446" s="110">
        <v>1</v>
      </c>
      <c r="D3446" s="109">
        <v>3108.4566541196541</v>
      </c>
      <c r="E3446" s="109">
        <v>182654.27391411009</v>
      </c>
    </row>
    <row r="3447" spans="1:5" x14ac:dyDescent="0.35">
      <c r="A3447" s="107" t="s">
        <v>79</v>
      </c>
      <c r="B3447" s="107" t="s">
        <v>186</v>
      </c>
      <c r="C3447" s="110">
        <v>2</v>
      </c>
      <c r="D3447" s="109">
        <v>2650.734660569397</v>
      </c>
      <c r="E3447" s="109">
        <v>167340.0783457561</v>
      </c>
    </row>
    <row r="3448" spans="1:5" x14ac:dyDescent="0.35">
      <c r="A3448" s="107" t="s">
        <v>79</v>
      </c>
      <c r="B3448" s="107" t="s">
        <v>186</v>
      </c>
      <c r="C3448" s="110">
        <v>3</v>
      </c>
      <c r="D3448" s="109">
        <v>2027.052319364376</v>
      </c>
      <c r="E3448" s="109">
        <v>138728.68127852969</v>
      </c>
    </row>
    <row r="3449" spans="1:5" x14ac:dyDescent="0.35">
      <c r="A3449" s="107" t="s">
        <v>79</v>
      </c>
      <c r="B3449" s="107" t="s">
        <v>186</v>
      </c>
      <c r="C3449" s="110">
        <v>4</v>
      </c>
      <c r="D3449" s="109">
        <v>6307.5851681207014</v>
      </c>
      <c r="E3449" s="109">
        <v>428019.73424234398</v>
      </c>
    </row>
    <row r="3450" spans="1:5" x14ac:dyDescent="0.35">
      <c r="A3450" s="107" t="s">
        <v>79</v>
      </c>
      <c r="B3450" s="107" t="s">
        <v>186</v>
      </c>
      <c r="C3450" s="110">
        <v>5</v>
      </c>
      <c r="D3450" s="109">
        <v>18996.704024196089</v>
      </c>
      <c r="E3450" s="109">
        <v>1266905.744462844</v>
      </c>
    </row>
    <row r="3451" spans="1:5" x14ac:dyDescent="0.35">
      <c r="A3451" s="107" t="s">
        <v>79</v>
      </c>
      <c r="B3451" s="107" t="s">
        <v>186</v>
      </c>
      <c r="C3451" s="110">
        <v>6</v>
      </c>
      <c r="D3451" s="109">
        <v>20577.031179312671</v>
      </c>
      <c r="E3451" s="109">
        <v>1275138.0449611631</v>
      </c>
    </row>
    <row r="3452" spans="1:5" x14ac:dyDescent="0.35">
      <c r="A3452" s="107" t="s">
        <v>79</v>
      </c>
      <c r="B3452" s="107" t="s">
        <v>186</v>
      </c>
      <c r="C3452" s="110">
        <v>7</v>
      </c>
      <c r="D3452" s="109">
        <v>24157.548876038582</v>
      </c>
      <c r="E3452" s="109">
        <v>1491034.503990883</v>
      </c>
    </row>
    <row r="3453" spans="1:5" x14ac:dyDescent="0.35">
      <c r="A3453" s="107" t="s">
        <v>79</v>
      </c>
      <c r="B3453" s="107" t="s">
        <v>186</v>
      </c>
      <c r="C3453" s="110">
        <v>8</v>
      </c>
      <c r="D3453" s="109">
        <v>32026.356994920661</v>
      </c>
      <c r="E3453" s="109">
        <v>1958350.267661104</v>
      </c>
    </row>
    <row r="3454" spans="1:5" x14ac:dyDescent="0.35">
      <c r="A3454" s="107" t="s">
        <v>79</v>
      </c>
      <c r="B3454" s="107" t="s">
        <v>186</v>
      </c>
      <c r="C3454" s="110">
        <v>9</v>
      </c>
      <c r="D3454" s="109">
        <v>19163.353298428101</v>
      </c>
      <c r="E3454" s="109">
        <v>1086708.6012388</v>
      </c>
    </row>
    <row r="3455" spans="1:5" x14ac:dyDescent="0.35">
      <c r="A3455" s="107" t="s">
        <v>79</v>
      </c>
      <c r="B3455" s="107" t="s">
        <v>186</v>
      </c>
      <c r="C3455" s="110">
        <v>10</v>
      </c>
      <c r="D3455" s="109">
        <v>29284.17251941147</v>
      </c>
      <c r="E3455" s="109">
        <v>1200067.3980973179</v>
      </c>
    </row>
    <row r="3456" spans="1:5" x14ac:dyDescent="0.35">
      <c r="A3456" s="107" t="s">
        <v>79</v>
      </c>
      <c r="B3456" s="107" t="s">
        <v>186</v>
      </c>
      <c r="C3456" s="110">
        <v>11</v>
      </c>
      <c r="D3456" s="109">
        <v>24296.21188503506</v>
      </c>
      <c r="E3456" s="109">
        <v>1004881.316157555</v>
      </c>
    </row>
    <row r="3457" spans="1:5" x14ac:dyDescent="0.35">
      <c r="A3457" s="107" t="s">
        <v>79</v>
      </c>
      <c r="B3457" s="107" t="s">
        <v>186</v>
      </c>
      <c r="C3457" s="110">
        <v>12</v>
      </c>
      <c r="D3457" s="109">
        <v>25035.938542302789</v>
      </c>
      <c r="E3457" s="109">
        <v>1067542.322349902</v>
      </c>
    </row>
    <row r="3458" spans="1:5" x14ac:dyDescent="0.35">
      <c r="A3458" s="107" t="s">
        <v>79</v>
      </c>
      <c r="B3458" s="107" t="s">
        <v>185</v>
      </c>
      <c r="C3458" s="110">
        <v>1</v>
      </c>
      <c r="D3458" s="109">
        <v>865.68449900266</v>
      </c>
      <c r="E3458" s="109">
        <v>66479.687902112681</v>
      </c>
    </row>
    <row r="3459" spans="1:5" x14ac:dyDescent="0.35">
      <c r="A3459" s="107" t="s">
        <v>79</v>
      </c>
      <c r="B3459" s="107" t="s">
        <v>185</v>
      </c>
      <c r="C3459" s="110">
        <v>2</v>
      </c>
      <c r="D3459" s="109">
        <v>692.75407530891391</v>
      </c>
      <c r="E3459" s="109">
        <v>50150.21957108612</v>
      </c>
    </row>
    <row r="3460" spans="1:5" x14ac:dyDescent="0.35">
      <c r="A3460" s="107" t="s">
        <v>79</v>
      </c>
      <c r="B3460" s="107" t="s">
        <v>185</v>
      </c>
      <c r="C3460" s="110">
        <v>3</v>
      </c>
      <c r="D3460" s="109">
        <v>656.80545822222825</v>
      </c>
      <c r="E3460" s="109">
        <v>51581.884539012914</v>
      </c>
    </row>
    <row r="3461" spans="1:5" x14ac:dyDescent="0.35">
      <c r="A3461" s="107" t="s">
        <v>79</v>
      </c>
      <c r="B3461" s="107" t="s">
        <v>185</v>
      </c>
      <c r="C3461" s="110">
        <v>4</v>
      </c>
      <c r="D3461" s="109">
        <v>459.94536201592479</v>
      </c>
      <c r="E3461" s="109">
        <v>35266.430470149462</v>
      </c>
    </row>
    <row r="3462" spans="1:5" x14ac:dyDescent="0.35">
      <c r="A3462" s="107" t="s">
        <v>79</v>
      </c>
      <c r="B3462" s="107" t="s">
        <v>185</v>
      </c>
      <c r="C3462" s="110">
        <v>5</v>
      </c>
      <c r="D3462" s="109">
        <v>290.23524929269172</v>
      </c>
      <c r="E3462" s="109">
        <v>20477.643426635979</v>
      </c>
    </row>
    <row r="3463" spans="1:5" x14ac:dyDescent="0.35">
      <c r="A3463" s="107" t="s">
        <v>79</v>
      </c>
      <c r="B3463" s="107" t="s">
        <v>185</v>
      </c>
      <c r="C3463" s="110">
        <v>6</v>
      </c>
      <c r="D3463" s="109">
        <v>243.3823138503362</v>
      </c>
      <c r="E3463" s="109">
        <v>15798.24165950685</v>
      </c>
    </row>
    <row r="3464" spans="1:5" x14ac:dyDescent="0.35">
      <c r="A3464" s="107" t="s">
        <v>79</v>
      </c>
      <c r="B3464" s="107" t="s">
        <v>185</v>
      </c>
      <c r="C3464" s="110">
        <v>7</v>
      </c>
      <c r="D3464" s="109">
        <v>317.73301145071378</v>
      </c>
      <c r="E3464" s="109">
        <v>19593.243279693608</v>
      </c>
    </row>
    <row r="3465" spans="1:5" x14ac:dyDescent="0.35">
      <c r="A3465" s="107" t="s">
        <v>79</v>
      </c>
      <c r="B3465" s="107" t="s">
        <v>185</v>
      </c>
      <c r="C3465" s="110">
        <v>8</v>
      </c>
      <c r="D3465" s="109">
        <v>419.49614491985182</v>
      </c>
      <c r="E3465" s="109">
        <v>24432.37635095288</v>
      </c>
    </row>
    <row r="3466" spans="1:5" x14ac:dyDescent="0.35">
      <c r="A3466" s="107" t="s">
        <v>79</v>
      </c>
      <c r="B3466" s="107" t="s">
        <v>185</v>
      </c>
      <c r="C3466" s="110">
        <v>9</v>
      </c>
      <c r="D3466" s="109">
        <v>506.08515249027471</v>
      </c>
      <c r="E3466" s="109">
        <v>25011.062358424311</v>
      </c>
    </row>
    <row r="3467" spans="1:5" x14ac:dyDescent="0.35">
      <c r="A3467" s="107" t="s">
        <v>79</v>
      </c>
      <c r="B3467" s="107" t="s">
        <v>185</v>
      </c>
      <c r="C3467" s="110">
        <v>10</v>
      </c>
      <c r="D3467" s="109">
        <v>676.14185909799176</v>
      </c>
      <c r="E3467" s="109">
        <v>11092.83400504233</v>
      </c>
    </row>
    <row r="3468" spans="1:5" x14ac:dyDescent="0.35">
      <c r="A3468" s="107" t="s">
        <v>79</v>
      </c>
      <c r="B3468" s="107" t="s">
        <v>185</v>
      </c>
      <c r="C3468" s="110">
        <v>11</v>
      </c>
      <c r="D3468" s="109">
        <v>771.04140372701249</v>
      </c>
      <c r="E3468" s="109">
        <v>14534.5243406927</v>
      </c>
    </row>
    <row r="3469" spans="1:5" x14ac:dyDescent="0.35">
      <c r="A3469" s="107" t="s">
        <v>79</v>
      </c>
      <c r="B3469" s="107" t="s">
        <v>185</v>
      </c>
      <c r="C3469" s="110">
        <v>12</v>
      </c>
      <c r="D3469" s="109">
        <v>933.50621616608794</v>
      </c>
      <c r="E3469" s="109">
        <v>20904.101449674141</v>
      </c>
    </row>
    <row r="3470" spans="1:5" x14ac:dyDescent="0.35">
      <c r="A3470" s="107" t="s">
        <v>79</v>
      </c>
      <c r="B3470" s="107" t="s">
        <v>184</v>
      </c>
      <c r="C3470" s="110">
        <v>1</v>
      </c>
      <c r="D3470" s="109">
        <v>747.29779372040105</v>
      </c>
      <c r="E3470" s="109">
        <v>57726.103256155111</v>
      </c>
    </row>
    <row r="3471" spans="1:5" x14ac:dyDescent="0.35">
      <c r="A3471" s="107" t="s">
        <v>79</v>
      </c>
      <c r="B3471" s="107" t="s">
        <v>184</v>
      </c>
      <c r="C3471" s="110">
        <v>2</v>
      </c>
      <c r="D3471" s="109">
        <v>600.37547227674247</v>
      </c>
      <c r="E3471" s="109">
        <v>44637.001066620876</v>
      </c>
    </row>
    <row r="3472" spans="1:5" x14ac:dyDescent="0.35">
      <c r="A3472" s="107" t="s">
        <v>79</v>
      </c>
      <c r="B3472" s="107" t="s">
        <v>184</v>
      </c>
      <c r="C3472" s="110">
        <v>3</v>
      </c>
      <c r="D3472" s="109">
        <v>587.84362860895908</v>
      </c>
      <c r="E3472" s="109">
        <v>46064.742092206368</v>
      </c>
    </row>
    <row r="3473" spans="1:5" x14ac:dyDescent="0.35">
      <c r="A3473" s="107" t="s">
        <v>79</v>
      </c>
      <c r="B3473" s="107" t="s">
        <v>184</v>
      </c>
      <c r="C3473" s="110">
        <v>4</v>
      </c>
      <c r="D3473" s="109">
        <v>401.10912911694578</v>
      </c>
      <c r="E3473" s="109">
        <v>30494.71295572308</v>
      </c>
    </row>
    <row r="3474" spans="1:5" x14ac:dyDescent="0.35">
      <c r="A3474" s="107" t="s">
        <v>79</v>
      </c>
      <c r="B3474" s="107" t="s">
        <v>184</v>
      </c>
      <c r="C3474" s="110">
        <v>5</v>
      </c>
      <c r="D3474" s="109">
        <v>315.75158790651102</v>
      </c>
      <c r="E3474" s="109">
        <v>22289.016920722559</v>
      </c>
    </row>
    <row r="3475" spans="1:5" x14ac:dyDescent="0.35">
      <c r="A3475" s="107" t="s">
        <v>79</v>
      </c>
      <c r="B3475" s="107" t="s">
        <v>184</v>
      </c>
      <c r="C3475" s="110">
        <v>6</v>
      </c>
      <c r="D3475" s="109">
        <v>211.3321676309271</v>
      </c>
      <c r="E3475" s="109">
        <v>13538.68313789796</v>
      </c>
    </row>
    <row r="3476" spans="1:5" x14ac:dyDescent="0.35">
      <c r="A3476" s="107" t="s">
        <v>79</v>
      </c>
      <c r="B3476" s="107" t="s">
        <v>184</v>
      </c>
      <c r="C3476" s="110">
        <v>7</v>
      </c>
      <c r="D3476" s="109">
        <v>281.09655043794538</v>
      </c>
      <c r="E3476" s="109">
        <v>17403.08226253368</v>
      </c>
    </row>
    <row r="3477" spans="1:5" x14ac:dyDescent="0.35">
      <c r="A3477" s="107" t="s">
        <v>79</v>
      </c>
      <c r="B3477" s="107" t="s">
        <v>184</v>
      </c>
      <c r="C3477" s="110">
        <v>8</v>
      </c>
      <c r="D3477" s="109">
        <v>403.92960398425117</v>
      </c>
      <c r="E3477" s="109">
        <v>24342.916578319771</v>
      </c>
    </row>
    <row r="3478" spans="1:5" x14ac:dyDescent="0.35">
      <c r="A3478" s="107" t="s">
        <v>79</v>
      </c>
      <c r="B3478" s="107" t="s">
        <v>184</v>
      </c>
      <c r="C3478" s="110">
        <v>9</v>
      </c>
      <c r="D3478" s="109">
        <v>518.92409546939484</v>
      </c>
      <c r="E3478" s="109">
        <v>27845.68452821617</v>
      </c>
    </row>
    <row r="3479" spans="1:5" x14ac:dyDescent="0.35">
      <c r="A3479" s="107" t="s">
        <v>79</v>
      </c>
      <c r="B3479" s="107" t="s">
        <v>184</v>
      </c>
      <c r="C3479" s="110">
        <v>10</v>
      </c>
      <c r="D3479" s="109">
        <v>636.18787522892228</v>
      </c>
      <c r="E3479" s="109">
        <v>11649.311626061861</v>
      </c>
    </row>
    <row r="3480" spans="1:5" x14ac:dyDescent="0.35">
      <c r="A3480" s="107" t="s">
        <v>79</v>
      </c>
      <c r="B3480" s="107" t="s">
        <v>184</v>
      </c>
      <c r="C3480" s="110">
        <v>11</v>
      </c>
      <c r="D3480" s="109">
        <v>718.66253354206515</v>
      </c>
      <c r="E3480" s="109">
        <v>16188.992953407</v>
      </c>
    </row>
    <row r="3481" spans="1:5" x14ac:dyDescent="0.35">
      <c r="A3481" s="107" t="s">
        <v>79</v>
      </c>
      <c r="B3481" s="107" t="s">
        <v>184</v>
      </c>
      <c r="C3481" s="110">
        <v>12</v>
      </c>
      <c r="D3481" s="109">
        <v>833.32975065348967</v>
      </c>
      <c r="E3481" s="109">
        <v>22526.31882116984</v>
      </c>
    </row>
    <row r="3482" spans="1:5" x14ac:dyDescent="0.35">
      <c r="A3482" s="107" t="s">
        <v>79</v>
      </c>
      <c r="B3482" s="107" t="s">
        <v>183</v>
      </c>
      <c r="C3482" s="110">
        <v>1</v>
      </c>
      <c r="D3482" s="109">
        <v>773.77416606271697</v>
      </c>
      <c r="E3482" s="109">
        <v>53773.429581623161</v>
      </c>
    </row>
    <row r="3483" spans="1:5" x14ac:dyDescent="0.35">
      <c r="A3483" s="107" t="s">
        <v>79</v>
      </c>
      <c r="B3483" s="107" t="s">
        <v>183</v>
      </c>
      <c r="C3483" s="110">
        <v>2</v>
      </c>
      <c r="D3483" s="109">
        <v>626.43716870884384</v>
      </c>
      <c r="E3483" s="109">
        <v>41643.615713176921</v>
      </c>
    </row>
    <row r="3484" spans="1:5" x14ac:dyDescent="0.35">
      <c r="A3484" s="107" t="s">
        <v>79</v>
      </c>
      <c r="B3484" s="107" t="s">
        <v>183</v>
      </c>
      <c r="C3484" s="110">
        <v>3</v>
      </c>
      <c r="D3484" s="109">
        <v>638.88874032670299</v>
      </c>
      <c r="E3484" s="109">
        <v>44222.142974657298</v>
      </c>
    </row>
    <row r="3485" spans="1:5" x14ac:dyDescent="0.35">
      <c r="A3485" s="107" t="s">
        <v>79</v>
      </c>
      <c r="B3485" s="107" t="s">
        <v>183</v>
      </c>
      <c r="C3485" s="110">
        <v>4</v>
      </c>
      <c r="D3485" s="109">
        <v>409.62329793428029</v>
      </c>
      <c r="E3485" s="109">
        <v>27805.24734047371</v>
      </c>
    </row>
    <row r="3486" spans="1:5" x14ac:dyDescent="0.35">
      <c r="A3486" s="107" t="s">
        <v>79</v>
      </c>
      <c r="B3486" s="107" t="s">
        <v>183</v>
      </c>
      <c r="C3486" s="110">
        <v>5</v>
      </c>
      <c r="D3486" s="109">
        <v>946.78101475512801</v>
      </c>
      <c r="E3486" s="109">
        <v>61883.375871711811</v>
      </c>
    </row>
    <row r="3487" spans="1:5" x14ac:dyDescent="0.35">
      <c r="A3487" s="107" t="s">
        <v>79</v>
      </c>
      <c r="B3487" s="107" t="s">
        <v>183</v>
      </c>
      <c r="C3487" s="110">
        <v>6</v>
      </c>
      <c r="D3487" s="109">
        <v>824.83563249461872</v>
      </c>
      <c r="E3487" s="109">
        <v>51625.02304377636</v>
      </c>
    </row>
    <row r="3488" spans="1:5" x14ac:dyDescent="0.35">
      <c r="A3488" s="107" t="s">
        <v>79</v>
      </c>
      <c r="B3488" s="107" t="s">
        <v>183</v>
      </c>
      <c r="C3488" s="110">
        <v>7</v>
      </c>
      <c r="D3488" s="109">
        <v>1011.9654359861401</v>
      </c>
      <c r="E3488" s="109">
        <v>62535.717028755658</v>
      </c>
    </row>
    <row r="3489" spans="1:5" x14ac:dyDescent="0.35">
      <c r="A3489" s="107" t="s">
        <v>79</v>
      </c>
      <c r="B3489" s="107" t="s">
        <v>183</v>
      </c>
      <c r="C3489" s="110">
        <v>8</v>
      </c>
      <c r="D3489" s="109">
        <v>1363.9201320650029</v>
      </c>
      <c r="E3489" s="109">
        <v>82693.904407612179</v>
      </c>
    </row>
    <row r="3490" spans="1:5" x14ac:dyDescent="0.35">
      <c r="A3490" s="107" t="s">
        <v>79</v>
      </c>
      <c r="B3490" s="107" t="s">
        <v>183</v>
      </c>
      <c r="C3490" s="110">
        <v>9</v>
      </c>
      <c r="D3490" s="109">
        <v>1743.4519989719431</v>
      </c>
      <c r="E3490" s="109">
        <v>94017.511252825861</v>
      </c>
    </row>
    <row r="3491" spans="1:5" x14ac:dyDescent="0.35">
      <c r="A3491" s="107" t="s">
        <v>79</v>
      </c>
      <c r="B3491" s="107" t="s">
        <v>183</v>
      </c>
      <c r="C3491" s="110">
        <v>10</v>
      </c>
      <c r="D3491" s="109">
        <v>2068.3987764409162</v>
      </c>
      <c r="E3491" s="109">
        <v>35817.055740894197</v>
      </c>
    </row>
    <row r="3492" spans="1:5" x14ac:dyDescent="0.35">
      <c r="A3492" s="107" t="s">
        <v>79</v>
      </c>
      <c r="B3492" s="107" t="s">
        <v>183</v>
      </c>
      <c r="C3492" s="110">
        <v>11</v>
      </c>
      <c r="D3492" s="109">
        <v>1834.6262128570461</v>
      </c>
      <c r="E3492" s="109">
        <v>39101.458141068622</v>
      </c>
    </row>
    <row r="3493" spans="1:5" x14ac:dyDescent="0.35">
      <c r="A3493" s="107" t="s">
        <v>79</v>
      </c>
      <c r="B3493" s="107" t="s">
        <v>183</v>
      </c>
      <c r="C3493" s="110">
        <v>12</v>
      </c>
      <c r="D3493" s="109">
        <v>2432.8723352882771</v>
      </c>
      <c r="E3493" s="109">
        <v>61280.462009269257</v>
      </c>
    </row>
    <row r="3494" spans="1:5" x14ac:dyDescent="0.35">
      <c r="A3494" s="107" t="s">
        <v>79</v>
      </c>
      <c r="B3494" s="107" t="s">
        <v>182</v>
      </c>
      <c r="C3494" s="110">
        <v>1</v>
      </c>
      <c r="D3494" s="109">
        <v>859.38546535266812</v>
      </c>
      <c r="E3494" s="109">
        <v>66547.079570150701</v>
      </c>
    </row>
    <row r="3495" spans="1:5" x14ac:dyDescent="0.35">
      <c r="A3495" s="107" t="s">
        <v>79</v>
      </c>
      <c r="B3495" s="107" t="s">
        <v>182</v>
      </c>
      <c r="C3495" s="110">
        <v>2</v>
      </c>
      <c r="D3495" s="109">
        <v>701.16657299797214</v>
      </c>
      <c r="E3495" s="109">
        <v>52404.3352142929</v>
      </c>
    </row>
    <row r="3496" spans="1:5" x14ac:dyDescent="0.35">
      <c r="A3496" s="107" t="s">
        <v>79</v>
      </c>
      <c r="B3496" s="107" t="s">
        <v>182</v>
      </c>
      <c r="C3496" s="110">
        <v>3</v>
      </c>
      <c r="D3496" s="109">
        <v>621.37942409141442</v>
      </c>
      <c r="E3496" s="109">
        <v>48934.057908955569</v>
      </c>
    </row>
    <row r="3497" spans="1:5" x14ac:dyDescent="0.35">
      <c r="A3497" s="107" t="s">
        <v>79</v>
      </c>
      <c r="B3497" s="107" t="s">
        <v>182</v>
      </c>
      <c r="C3497" s="110">
        <v>4</v>
      </c>
      <c r="D3497" s="109">
        <v>399.15948067581132</v>
      </c>
      <c r="E3497" s="109">
        <v>30616.86609353339</v>
      </c>
    </row>
    <row r="3498" spans="1:5" x14ac:dyDescent="0.35">
      <c r="A3498" s="107" t="s">
        <v>79</v>
      </c>
      <c r="B3498" s="107" t="s">
        <v>182</v>
      </c>
      <c r="C3498" s="110">
        <v>5</v>
      </c>
      <c r="D3498" s="109">
        <v>215.82923259615501</v>
      </c>
      <c r="E3498" s="109">
        <v>15795.217386417769</v>
      </c>
    </row>
    <row r="3499" spans="1:5" x14ac:dyDescent="0.35">
      <c r="A3499" s="107" t="s">
        <v>79</v>
      </c>
      <c r="B3499" s="107" t="s">
        <v>182</v>
      </c>
      <c r="C3499" s="110">
        <v>6</v>
      </c>
      <c r="D3499" s="109">
        <v>158.4178558853267</v>
      </c>
      <c r="E3499" s="109">
        <v>10720.225543327429</v>
      </c>
    </row>
    <row r="3500" spans="1:5" x14ac:dyDescent="0.35">
      <c r="A3500" s="107" t="s">
        <v>79</v>
      </c>
      <c r="B3500" s="107" t="s">
        <v>182</v>
      </c>
      <c r="C3500" s="110">
        <v>7</v>
      </c>
      <c r="D3500" s="109">
        <v>229.95507343498409</v>
      </c>
      <c r="E3500" s="109">
        <v>15029.522515666709</v>
      </c>
    </row>
    <row r="3501" spans="1:5" x14ac:dyDescent="0.35">
      <c r="A3501" s="107" t="s">
        <v>79</v>
      </c>
      <c r="B3501" s="107" t="s">
        <v>182</v>
      </c>
      <c r="C3501" s="110">
        <v>8</v>
      </c>
      <c r="D3501" s="109">
        <v>337.99052754676211</v>
      </c>
      <c r="E3501" s="109">
        <v>21000.905281332081</v>
      </c>
    </row>
    <row r="3502" spans="1:5" x14ac:dyDescent="0.35">
      <c r="A3502" s="107" t="s">
        <v>79</v>
      </c>
      <c r="B3502" s="107" t="s">
        <v>182</v>
      </c>
      <c r="C3502" s="110">
        <v>9</v>
      </c>
      <c r="D3502" s="109">
        <v>517.14971929021556</v>
      </c>
      <c r="E3502" s="109">
        <v>26276.228702518569</v>
      </c>
    </row>
    <row r="3503" spans="1:5" x14ac:dyDescent="0.35">
      <c r="A3503" s="107" t="s">
        <v>79</v>
      </c>
      <c r="B3503" s="107" t="s">
        <v>182</v>
      </c>
      <c r="C3503" s="110">
        <v>10</v>
      </c>
      <c r="D3503" s="109">
        <v>632.34675613649301</v>
      </c>
      <c r="E3503" s="109">
        <v>10091.213613214701</v>
      </c>
    </row>
    <row r="3504" spans="1:5" x14ac:dyDescent="0.35">
      <c r="A3504" s="107" t="s">
        <v>79</v>
      </c>
      <c r="B3504" s="107" t="s">
        <v>182</v>
      </c>
      <c r="C3504" s="110">
        <v>11</v>
      </c>
      <c r="D3504" s="109">
        <v>752.30059015373979</v>
      </c>
      <c r="E3504" s="109">
        <v>13994.97146122111</v>
      </c>
    </row>
    <row r="3505" spans="1:5" x14ac:dyDescent="0.35">
      <c r="A3505" s="107" t="s">
        <v>79</v>
      </c>
      <c r="B3505" s="107" t="s">
        <v>182</v>
      </c>
      <c r="C3505" s="110">
        <v>12</v>
      </c>
      <c r="D3505" s="109">
        <v>915.99958531053335</v>
      </c>
      <c r="E3505" s="109">
        <v>20721.07586790638</v>
      </c>
    </row>
    <row r="3506" spans="1:5" x14ac:dyDescent="0.35">
      <c r="A3506" s="107" t="s">
        <v>79</v>
      </c>
      <c r="B3506" s="107" t="s">
        <v>181</v>
      </c>
      <c r="C3506" s="110">
        <v>1</v>
      </c>
      <c r="D3506" s="109">
        <v>773.77416606271697</v>
      </c>
      <c r="E3506" s="109">
        <v>53773.429581623161</v>
      </c>
    </row>
    <row r="3507" spans="1:5" x14ac:dyDescent="0.35">
      <c r="A3507" s="107" t="s">
        <v>79</v>
      </c>
      <c r="B3507" s="107" t="s">
        <v>181</v>
      </c>
      <c r="C3507" s="110">
        <v>2</v>
      </c>
      <c r="D3507" s="109">
        <v>626.43716870884384</v>
      </c>
      <c r="E3507" s="109">
        <v>41643.615713176921</v>
      </c>
    </row>
    <row r="3508" spans="1:5" x14ac:dyDescent="0.35">
      <c r="A3508" s="107" t="s">
        <v>79</v>
      </c>
      <c r="B3508" s="107" t="s">
        <v>181</v>
      </c>
      <c r="C3508" s="110">
        <v>3</v>
      </c>
      <c r="D3508" s="109">
        <v>638.88874032670299</v>
      </c>
      <c r="E3508" s="109">
        <v>44222.142974657298</v>
      </c>
    </row>
    <row r="3509" spans="1:5" x14ac:dyDescent="0.35">
      <c r="A3509" s="107" t="s">
        <v>79</v>
      </c>
      <c r="B3509" s="107" t="s">
        <v>181</v>
      </c>
      <c r="C3509" s="110">
        <v>4</v>
      </c>
      <c r="D3509" s="109">
        <v>409.62329793428029</v>
      </c>
      <c r="E3509" s="109">
        <v>27805.24734047371</v>
      </c>
    </row>
    <row r="3510" spans="1:5" x14ac:dyDescent="0.35">
      <c r="A3510" s="107" t="s">
        <v>79</v>
      </c>
      <c r="B3510" s="107" t="s">
        <v>181</v>
      </c>
      <c r="C3510" s="110">
        <v>5</v>
      </c>
      <c r="D3510" s="109">
        <v>305.41323056617011</v>
      </c>
      <c r="E3510" s="109">
        <v>19962.379313455411</v>
      </c>
    </row>
    <row r="3511" spans="1:5" x14ac:dyDescent="0.35">
      <c r="A3511" s="107" t="s">
        <v>79</v>
      </c>
      <c r="B3511" s="107" t="s">
        <v>181</v>
      </c>
      <c r="C3511" s="110">
        <v>6</v>
      </c>
      <c r="D3511" s="109">
        <v>266.07601048213519</v>
      </c>
      <c r="E3511" s="109">
        <v>16653.23323992786</v>
      </c>
    </row>
    <row r="3512" spans="1:5" x14ac:dyDescent="0.35">
      <c r="A3512" s="107" t="s">
        <v>79</v>
      </c>
      <c r="B3512" s="107" t="s">
        <v>181</v>
      </c>
      <c r="C3512" s="110">
        <v>7</v>
      </c>
      <c r="D3512" s="109">
        <v>326.44046322133579</v>
      </c>
      <c r="E3512" s="109">
        <v>20172.811944759909</v>
      </c>
    </row>
    <row r="3513" spans="1:5" x14ac:dyDescent="0.35">
      <c r="A3513" s="107" t="s">
        <v>79</v>
      </c>
      <c r="B3513" s="107" t="s">
        <v>181</v>
      </c>
      <c r="C3513" s="110">
        <v>8</v>
      </c>
      <c r="D3513" s="109">
        <v>439.97423615000088</v>
      </c>
      <c r="E3513" s="109">
        <v>26675.453034713599</v>
      </c>
    </row>
    <row r="3514" spans="1:5" x14ac:dyDescent="0.35">
      <c r="A3514" s="107" t="s">
        <v>79</v>
      </c>
      <c r="B3514" s="107" t="s">
        <v>181</v>
      </c>
      <c r="C3514" s="110">
        <v>9</v>
      </c>
      <c r="D3514" s="109">
        <v>562.4038706361107</v>
      </c>
      <c r="E3514" s="109">
        <v>30328.22943639545</v>
      </c>
    </row>
    <row r="3515" spans="1:5" x14ac:dyDescent="0.35">
      <c r="A3515" s="107" t="s">
        <v>79</v>
      </c>
      <c r="B3515" s="107" t="s">
        <v>181</v>
      </c>
      <c r="C3515" s="110">
        <v>10</v>
      </c>
      <c r="D3515" s="109">
        <v>670.48440198913318</v>
      </c>
      <c r="E3515" s="109">
        <v>11553.888948675551</v>
      </c>
    </row>
    <row r="3516" spans="1:5" x14ac:dyDescent="0.35">
      <c r="A3516" s="107" t="s">
        <v>79</v>
      </c>
      <c r="B3516" s="107" t="s">
        <v>181</v>
      </c>
      <c r="C3516" s="110">
        <v>11</v>
      </c>
      <c r="D3516" s="109">
        <v>590.97458369167828</v>
      </c>
      <c r="E3516" s="109">
        <v>12613.373593893089</v>
      </c>
    </row>
    <row r="3517" spans="1:5" x14ac:dyDescent="0.35">
      <c r="A3517" s="107" t="s">
        <v>79</v>
      </c>
      <c r="B3517" s="107" t="s">
        <v>181</v>
      </c>
      <c r="C3517" s="110">
        <v>12</v>
      </c>
      <c r="D3517" s="109">
        <v>786.0383964955156</v>
      </c>
      <c r="E3517" s="109">
        <v>19767.89097073202</v>
      </c>
    </row>
    <row r="3518" spans="1:5" x14ac:dyDescent="0.35">
      <c r="A3518" s="107" t="s">
        <v>79</v>
      </c>
      <c r="B3518" s="107" t="s">
        <v>180</v>
      </c>
      <c r="C3518" s="110">
        <v>1</v>
      </c>
      <c r="D3518" s="109">
        <v>14711.800078951521</v>
      </c>
      <c r="E3518" s="109">
        <v>585709.09895206662</v>
      </c>
    </row>
    <row r="3519" spans="1:5" x14ac:dyDescent="0.35">
      <c r="A3519" s="107" t="s">
        <v>79</v>
      </c>
      <c r="B3519" s="107" t="s">
        <v>180</v>
      </c>
      <c r="C3519" s="110">
        <v>2</v>
      </c>
      <c r="D3519" s="109">
        <v>12859.576546871949</v>
      </c>
      <c r="E3519" s="109">
        <v>588751.23389155418</v>
      </c>
    </row>
    <row r="3520" spans="1:5" x14ac:dyDescent="0.35">
      <c r="A3520" s="107" t="s">
        <v>79</v>
      </c>
      <c r="B3520" s="107" t="s">
        <v>180</v>
      </c>
      <c r="C3520" s="110">
        <v>3</v>
      </c>
      <c r="D3520" s="109">
        <v>13750.182830106771</v>
      </c>
      <c r="E3520" s="109">
        <v>728618.02425887319</v>
      </c>
    </row>
    <row r="3521" spans="1:5" x14ac:dyDescent="0.35">
      <c r="A3521" s="107" t="s">
        <v>79</v>
      </c>
      <c r="B3521" s="107" t="s">
        <v>180</v>
      </c>
      <c r="C3521" s="110">
        <v>4</v>
      </c>
      <c r="D3521" s="109">
        <v>12410.228153220511</v>
      </c>
      <c r="E3521" s="109">
        <v>631809.34624206461</v>
      </c>
    </row>
    <row r="3522" spans="1:5" x14ac:dyDescent="0.35">
      <c r="A3522" s="107" t="s">
        <v>79</v>
      </c>
      <c r="B3522" s="107" t="s">
        <v>180</v>
      </c>
      <c r="C3522" s="110">
        <v>5</v>
      </c>
      <c r="D3522" s="109">
        <v>10037.554202167539</v>
      </c>
      <c r="E3522" s="109">
        <v>585500.82898564776</v>
      </c>
    </row>
    <row r="3523" spans="1:5" x14ac:dyDescent="0.35">
      <c r="A3523" s="107" t="s">
        <v>79</v>
      </c>
      <c r="B3523" s="107" t="s">
        <v>180</v>
      </c>
      <c r="C3523" s="110">
        <v>6</v>
      </c>
      <c r="D3523" s="109">
        <v>9799.4161216195444</v>
      </c>
      <c r="E3523" s="109">
        <v>564783.03027185262</v>
      </c>
    </row>
    <row r="3524" spans="1:5" x14ac:dyDescent="0.35">
      <c r="A3524" s="107" t="s">
        <v>79</v>
      </c>
      <c r="B3524" s="107" t="s">
        <v>180</v>
      </c>
      <c r="C3524" s="110">
        <v>7</v>
      </c>
      <c r="D3524" s="109">
        <v>10465.33887067105</v>
      </c>
      <c r="E3524" s="109">
        <v>332904.08818636142</v>
      </c>
    </row>
    <row r="3525" spans="1:5" x14ac:dyDescent="0.35">
      <c r="A3525" s="107" t="s">
        <v>79</v>
      </c>
      <c r="B3525" s="107" t="s">
        <v>180</v>
      </c>
      <c r="C3525" s="110">
        <v>8</v>
      </c>
      <c r="D3525" s="109">
        <v>12030.358355835169</v>
      </c>
      <c r="E3525" s="109">
        <v>158573.8033848035</v>
      </c>
    </row>
    <row r="3526" spans="1:5" x14ac:dyDescent="0.35">
      <c r="A3526" s="107" t="s">
        <v>79</v>
      </c>
      <c r="B3526" s="107" t="s">
        <v>180</v>
      </c>
      <c r="C3526" s="110">
        <v>9</v>
      </c>
      <c r="D3526" s="109">
        <v>13428.24007212763</v>
      </c>
      <c r="E3526" s="109">
        <v>122594.1066874907</v>
      </c>
    </row>
    <row r="3527" spans="1:5" x14ac:dyDescent="0.35">
      <c r="A3527" s="107" t="s">
        <v>79</v>
      </c>
      <c r="B3527" s="107" t="s">
        <v>180</v>
      </c>
      <c r="C3527" s="110">
        <v>10</v>
      </c>
      <c r="D3527" s="109">
        <v>10128.588800603789</v>
      </c>
      <c r="E3527" s="109">
        <v>94910.665540177462</v>
      </c>
    </row>
    <row r="3528" spans="1:5" x14ac:dyDescent="0.35">
      <c r="A3528" s="107" t="s">
        <v>79</v>
      </c>
      <c r="B3528" s="107" t="s">
        <v>180</v>
      </c>
      <c r="C3528" s="110">
        <v>11</v>
      </c>
      <c r="D3528" s="109">
        <v>11464.15083388602</v>
      </c>
      <c r="E3528" s="109">
        <v>110804.3363718153</v>
      </c>
    </row>
    <row r="3529" spans="1:5" x14ac:dyDescent="0.35">
      <c r="A3529" s="107" t="s">
        <v>79</v>
      </c>
      <c r="B3529" s="107" t="s">
        <v>180</v>
      </c>
      <c r="C3529" s="110">
        <v>12</v>
      </c>
      <c r="D3529" s="109">
        <v>11637.131722911279</v>
      </c>
      <c r="E3529" s="109">
        <v>134280.14235734509</v>
      </c>
    </row>
    <row r="3530" spans="1:5" x14ac:dyDescent="0.35">
      <c r="A3530" s="107" t="s">
        <v>79</v>
      </c>
      <c r="B3530" s="107" t="s">
        <v>179</v>
      </c>
      <c r="C3530" s="110">
        <v>1</v>
      </c>
      <c r="D3530" s="109">
        <v>1822.4869491228039</v>
      </c>
      <c r="E3530" s="109">
        <v>141148.1539419498</v>
      </c>
    </row>
    <row r="3531" spans="1:5" x14ac:dyDescent="0.35">
      <c r="A3531" s="107" t="s">
        <v>79</v>
      </c>
      <c r="B3531" s="107" t="s">
        <v>179</v>
      </c>
      <c r="C3531" s="110">
        <v>2</v>
      </c>
      <c r="D3531" s="109">
        <v>2053.8692046691608</v>
      </c>
      <c r="E3531" s="109">
        <v>153512.40761176331</v>
      </c>
    </row>
    <row r="3532" spans="1:5" x14ac:dyDescent="0.35">
      <c r="A3532" s="107" t="s">
        <v>79</v>
      </c>
      <c r="B3532" s="107" t="s">
        <v>179</v>
      </c>
      <c r="C3532" s="110">
        <v>3</v>
      </c>
      <c r="D3532" s="109">
        <v>1327.588874382297</v>
      </c>
      <c r="E3532" s="109">
        <v>104550.5469600269</v>
      </c>
    </row>
    <row r="3533" spans="1:5" x14ac:dyDescent="0.35">
      <c r="A3533" s="107" t="s">
        <v>79</v>
      </c>
      <c r="B3533" s="107" t="s">
        <v>179</v>
      </c>
      <c r="C3533" s="110">
        <v>4</v>
      </c>
      <c r="D3533" s="109">
        <v>869.86211330283254</v>
      </c>
      <c r="E3533" s="109">
        <v>66663.224051074794</v>
      </c>
    </row>
    <row r="3534" spans="1:5" x14ac:dyDescent="0.35">
      <c r="A3534" s="107" t="s">
        <v>79</v>
      </c>
      <c r="B3534" s="107" t="s">
        <v>179</v>
      </c>
      <c r="C3534" s="110">
        <v>5</v>
      </c>
      <c r="D3534" s="109">
        <v>705.50284016559749</v>
      </c>
      <c r="E3534" s="109">
        <v>49780.120929179247</v>
      </c>
    </row>
    <row r="3535" spans="1:5" x14ac:dyDescent="0.35">
      <c r="A3535" s="107" t="s">
        <v>79</v>
      </c>
      <c r="B3535" s="107" t="s">
        <v>179</v>
      </c>
      <c r="C3535" s="110">
        <v>6</v>
      </c>
      <c r="D3535" s="109">
        <v>541.1172636250551</v>
      </c>
      <c r="E3535" s="109">
        <v>35613.537027628983</v>
      </c>
    </row>
    <row r="3536" spans="1:5" x14ac:dyDescent="0.35">
      <c r="A3536" s="107" t="s">
        <v>79</v>
      </c>
      <c r="B3536" s="107" t="s">
        <v>179</v>
      </c>
      <c r="C3536" s="110">
        <v>7</v>
      </c>
      <c r="D3536" s="109">
        <v>762.71002048163666</v>
      </c>
      <c r="E3536" s="109">
        <v>48897.713956994667</v>
      </c>
    </row>
    <row r="3537" spans="1:5" x14ac:dyDescent="0.35">
      <c r="A3537" s="107" t="s">
        <v>79</v>
      </c>
      <c r="B3537" s="107" t="s">
        <v>179</v>
      </c>
      <c r="C3537" s="110">
        <v>8</v>
      </c>
      <c r="D3537" s="109">
        <v>1057.0569210229289</v>
      </c>
      <c r="E3537" s="109">
        <v>65258.578330176097</v>
      </c>
    </row>
    <row r="3538" spans="1:5" x14ac:dyDescent="0.35">
      <c r="A3538" s="107" t="s">
        <v>79</v>
      </c>
      <c r="B3538" s="107" t="s">
        <v>179</v>
      </c>
      <c r="C3538" s="110">
        <v>9</v>
      </c>
      <c r="D3538" s="109">
        <v>1497.8636231105099</v>
      </c>
      <c r="E3538" s="109">
        <v>77775.032572354336</v>
      </c>
    </row>
    <row r="3539" spans="1:5" x14ac:dyDescent="0.35">
      <c r="A3539" s="107" t="s">
        <v>79</v>
      </c>
      <c r="B3539" s="107" t="s">
        <v>179</v>
      </c>
      <c r="C3539" s="110">
        <v>10</v>
      </c>
      <c r="D3539" s="109">
        <v>1853.6261067515541</v>
      </c>
      <c r="E3539" s="109">
        <v>31248.513925572221</v>
      </c>
    </row>
    <row r="3540" spans="1:5" x14ac:dyDescent="0.35">
      <c r="A3540" s="107" t="s">
        <v>79</v>
      </c>
      <c r="B3540" s="107" t="s">
        <v>179</v>
      </c>
      <c r="C3540" s="110">
        <v>11</v>
      </c>
      <c r="D3540" s="109">
        <v>1725.8600473366951</v>
      </c>
      <c r="E3540" s="109">
        <v>35644.843323767673</v>
      </c>
    </row>
    <row r="3541" spans="1:5" x14ac:dyDescent="0.35">
      <c r="A3541" s="107" t="s">
        <v>79</v>
      </c>
      <c r="B3541" s="107" t="s">
        <v>179</v>
      </c>
      <c r="C3541" s="110">
        <v>12</v>
      </c>
      <c r="D3541" s="109">
        <v>2380.5292709293581</v>
      </c>
      <c r="E3541" s="109">
        <v>57754.508134215757</v>
      </c>
    </row>
    <row r="3542" spans="1:5" x14ac:dyDescent="0.35">
      <c r="A3542" s="107" t="s">
        <v>79</v>
      </c>
      <c r="B3542" s="107" t="s">
        <v>178</v>
      </c>
      <c r="C3542" s="110">
        <v>1</v>
      </c>
      <c r="D3542" s="109">
        <v>1972.824469465419</v>
      </c>
      <c r="E3542" s="109">
        <v>150772.12184404311</v>
      </c>
    </row>
    <row r="3543" spans="1:5" x14ac:dyDescent="0.35">
      <c r="A3543" s="107" t="s">
        <v>79</v>
      </c>
      <c r="B3543" s="107" t="s">
        <v>178</v>
      </c>
      <c r="C3543" s="110">
        <v>2</v>
      </c>
      <c r="D3543" s="109">
        <v>1815.2849983004201</v>
      </c>
      <c r="E3543" s="109">
        <v>133856.01286745709</v>
      </c>
    </row>
    <row r="3544" spans="1:5" x14ac:dyDescent="0.35">
      <c r="A3544" s="107" t="s">
        <v>79</v>
      </c>
      <c r="B3544" s="107" t="s">
        <v>178</v>
      </c>
      <c r="C3544" s="110">
        <v>3</v>
      </c>
      <c r="D3544" s="109">
        <v>1840.224450105964</v>
      </c>
      <c r="E3544" s="109">
        <v>144761.5515900554</v>
      </c>
    </row>
    <row r="3545" spans="1:5" x14ac:dyDescent="0.35">
      <c r="A3545" s="107" t="s">
        <v>79</v>
      </c>
      <c r="B3545" s="107" t="s">
        <v>178</v>
      </c>
      <c r="C3545" s="110">
        <v>4</v>
      </c>
      <c r="D3545" s="109">
        <v>1518.572649239399</v>
      </c>
      <c r="E3545" s="109">
        <v>115856.0860862284</v>
      </c>
    </row>
    <row r="3546" spans="1:5" x14ac:dyDescent="0.35">
      <c r="A3546" s="107" t="s">
        <v>79</v>
      </c>
      <c r="B3546" s="107" t="s">
        <v>178</v>
      </c>
      <c r="C3546" s="110">
        <v>5</v>
      </c>
      <c r="D3546" s="109">
        <v>1163.022733713701</v>
      </c>
      <c r="E3546" s="109">
        <v>84452.935828102214</v>
      </c>
    </row>
    <row r="3547" spans="1:5" x14ac:dyDescent="0.35">
      <c r="A3547" s="107" t="s">
        <v>79</v>
      </c>
      <c r="B3547" s="107" t="s">
        <v>178</v>
      </c>
      <c r="C3547" s="110">
        <v>6</v>
      </c>
      <c r="D3547" s="109">
        <v>945.00644233752189</v>
      </c>
      <c r="E3547" s="109">
        <v>63581.020774622237</v>
      </c>
    </row>
    <row r="3548" spans="1:5" x14ac:dyDescent="0.35">
      <c r="A3548" s="107" t="s">
        <v>79</v>
      </c>
      <c r="B3548" s="107" t="s">
        <v>178</v>
      </c>
      <c r="C3548" s="110">
        <v>7</v>
      </c>
      <c r="D3548" s="109">
        <v>1198.086096813385</v>
      </c>
      <c r="E3548" s="109">
        <v>77758.14863157853</v>
      </c>
    </row>
    <row r="3549" spans="1:5" x14ac:dyDescent="0.35">
      <c r="A3549" s="107" t="s">
        <v>79</v>
      </c>
      <c r="B3549" s="107" t="s">
        <v>178</v>
      </c>
      <c r="C3549" s="110">
        <v>8</v>
      </c>
      <c r="D3549" s="109">
        <v>1457.653679203657</v>
      </c>
      <c r="E3549" s="109">
        <v>91380.176640952064</v>
      </c>
    </row>
    <row r="3550" spans="1:5" x14ac:dyDescent="0.35">
      <c r="A3550" s="107" t="s">
        <v>79</v>
      </c>
      <c r="B3550" s="107" t="s">
        <v>178</v>
      </c>
      <c r="C3550" s="110">
        <v>9</v>
      </c>
      <c r="D3550" s="109">
        <v>1633.4343835663619</v>
      </c>
      <c r="E3550" s="109">
        <v>87566.611045095226</v>
      </c>
    </row>
    <row r="3551" spans="1:5" x14ac:dyDescent="0.35">
      <c r="A3551" s="107" t="s">
        <v>79</v>
      </c>
      <c r="B3551" s="107" t="s">
        <v>178</v>
      </c>
      <c r="C3551" s="110">
        <v>10</v>
      </c>
      <c r="D3551" s="109">
        <v>1756.188406625794</v>
      </c>
      <c r="E3551" s="109">
        <v>28607.256188692631</v>
      </c>
    </row>
    <row r="3552" spans="1:5" x14ac:dyDescent="0.35">
      <c r="A3552" s="107" t="s">
        <v>79</v>
      </c>
      <c r="B3552" s="107" t="s">
        <v>178</v>
      </c>
      <c r="C3552" s="110">
        <v>11</v>
      </c>
      <c r="D3552" s="109">
        <v>2048.8314080501032</v>
      </c>
      <c r="E3552" s="109">
        <v>38655.265789678488</v>
      </c>
    </row>
    <row r="3553" spans="1:5" x14ac:dyDescent="0.35">
      <c r="A3553" s="107" t="s">
        <v>79</v>
      </c>
      <c r="B3553" s="107" t="s">
        <v>178</v>
      </c>
      <c r="C3553" s="110">
        <v>12</v>
      </c>
      <c r="D3553" s="109">
        <v>2125.617558079417</v>
      </c>
      <c r="E3553" s="109">
        <v>48170.297875921577</v>
      </c>
    </row>
    <row r="3554" spans="1:5" x14ac:dyDescent="0.35">
      <c r="A3554" s="107" t="s">
        <v>79</v>
      </c>
      <c r="B3554" s="107" t="s">
        <v>177</v>
      </c>
      <c r="C3554" s="110">
        <v>1</v>
      </c>
      <c r="D3554" s="109">
        <v>756.92104880173417</v>
      </c>
      <c r="E3554" s="109">
        <v>58458.887931753692</v>
      </c>
    </row>
    <row r="3555" spans="1:5" x14ac:dyDescent="0.35">
      <c r="A3555" s="107" t="s">
        <v>79</v>
      </c>
      <c r="B3555" s="107" t="s">
        <v>177</v>
      </c>
      <c r="C3555" s="110">
        <v>2</v>
      </c>
      <c r="D3555" s="109">
        <v>576.70561549863362</v>
      </c>
      <c r="E3555" s="109">
        <v>42882.554151790733</v>
      </c>
    </row>
    <row r="3556" spans="1:5" x14ac:dyDescent="0.35">
      <c r="A3556" s="107" t="s">
        <v>79</v>
      </c>
      <c r="B3556" s="107" t="s">
        <v>177</v>
      </c>
      <c r="C3556" s="110">
        <v>3</v>
      </c>
      <c r="D3556" s="109">
        <v>587.66163765832448</v>
      </c>
      <c r="E3556" s="109">
        <v>46049.68244350129</v>
      </c>
    </row>
    <row r="3557" spans="1:5" x14ac:dyDescent="0.35">
      <c r="A3557" s="107" t="s">
        <v>79</v>
      </c>
      <c r="B3557" s="107" t="s">
        <v>177</v>
      </c>
      <c r="C3557" s="110">
        <v>4</v>
      </c>
      <c r="D3557" s="109">
        <v>397.62884315945979</v>
      </c>
      <c r="E3557" s="109">
        <v>30238.040554611969</v>
      </c>
    </row>
    <row r="3558" spans="1:5" x14ac:dyDescent="0.35">
      <c r="A3558" s="107" t="s">
        <v>79</v>
      </c>
      <c r="B3558" s="107" t="s">
        <v>177</v>
      </c>
      <c r="C3558" s="110">
        <v>5</v>
      </c>
      <c r="D3558" s="109">
        <v>299.11613750229611</v>
      </c>
      <c r="E3558" s="109">
        <v>21108.362300564899</v>
      </c>
    </row>
    <row r="3559" spans="1:5" x14ac:dyDescent="0.35">
      <c r="A3559" s="107" t="s">
        <v>79</v>
      </c>
      <c r="B3559" s="107" t="s">
        <v>177</v>
      </c>
      <c r="C3559" s="110">
        <v>6</v>
      </c>
      <c r="D3559" s="109">
        <v>187.64010259401621</v>
      </c>
      <c r="E3559" s="109">
        <v>12023.92616116263</v>
      </c>
    </row>
    <row r="3560" spans="1:5" x14ac:dyDescent="0.35">
      <c r="A3560" s="107" t="s">
        <v>79</v>
      </c>
      <c r="B3560" s="107" t="s">
        <v>177</v>
      </c>
      <c r="C3560" s="110">
        <v>7</v>
      </c>
      <c r="D3560" s="109">
        <v>279.04984377615898</v>
      </c>
      <c r="E3560" s="109">
        <v>17271.466100692309</v>
      </c>
    </row>
    <row r="3561" spans="1:5" x14ac:dyDescent="0.35">
      <c r="A3561" s="107" t="s">
        <v>79</v>
      </c>
      <c r="B3561" s="107" t="s">
        <v>177</v>
      </c>
      <c r="C3561" s="110">
        <v>8</v>
      </c>
      <c r="D3561" s="109">
        <v>386.49354968131581</v>
      </c>
      <c r="E3561" s="109">
        <v>23265.501924664019</v>
      </c>
    </row>
    <row r="3562" spans="1:5" x14ac:dyDescent="0.35">
      <c r="A3562" s="107" t="s">
        <v>79</v>
      </c>
      <c r="B3562" s="107" t="s">
        <v>177</v>
      </c>
      <c r="C3562" s="110">
        <v>9</v>
      </c>
      <c r="D3562" s="109">
        <v>359.50881593678457</v>
      </c>
      <c r="E3562" s="109">
        <v>19258.529449768579</v>
      </c>
    </row>
    <row r="3563" spans="1:5" x14ac:dyDescent="0.35">
      <c r="A3563" s="107" t="s">
        <v>79</v>
      </c>
      <c r="B3563" s="107" t="s">
        <v>177</v>
      </c>
      <c r="C3563" s="110">
        <v>10</v>
      </c>
      <c r="D3563" s="109">
        <v>434.73752365813732</v>
      </c>
      <c r="E3563" s="109">
        <v>7705.4879133687091</v>
      </c>
    </row>
    <row r="3564" spans="1:5" x14ac:dyDescent="0.35">
      <c r="A3564" s="107" t="s">
        <v>79</v>
      </c>
      <c r="B3564" s="107" t="s">
        <v>177</v>
      </c>
      <c r="C3564" s="110">
        <v>11</v>
      </c>
      <c r="D3564" s="109">
        <v>649.75402597672542</v>
      </c>
      <c r="E3564" s="109">
        <v>14714.526339718361</v>
      </c>
    </row>
    <row r="3565" spans="1:5" x14ac:dyDescent="0.35">
      <c r="A3565" s="107" t="s">
        <v>79</v>
      </c>
      <c r="B3565" s="107" t="s">
        <v>177</v>
      </c>
      <c r="C3565" s="110">
        <v>12</v>
      </c>
      <c r="D3565" s="109">
        <v>785.93637571919919</v>
      </c>
      <c r="E3565" s="109">
        <v>21063.919139716949</v>
      </c>
    </row>
    <row r="3566" spans="1:5" x14ac:dyDescent="0.35">
      <c r="A3566" s="107" t="s">
        <v>79</v>
      </c>
      <c r="B3566" s="107" t="s">
        <v>176</v>
      </c>
      <c r="C3566" s="110">
        <v>1</v>
      </c>
      <c r="D3566" s="109">
        <v>1835.443069283589</v>
      </c>
      <c r="E3566" s="109">
        <v>35236.118356007362</v>
      </c>
    </row>
    <row r="3567" spans="1:5" x14ac:dyDescent="0.35">
      <c r="A3567" s="107" t="s">
        <v>79</v>
      </c>
      <c r="B3567" s="107" t="s">
        <v>176</v>
      </c>
      <c r="C3567" s="110">
        <v>2</v>
      </c>
      <c r="D3567" s="109">
        <v>1723.765057648689</v>
      </c>
      <c r="E3567" s="109">
        <v>24546.09951355237</v>
      </c>
    </row>
    <row r="3568" spans="1:5" x14ac:dyDescent="0.35">
      <c r="A3568" s="107" t="s">
        <v>79</v>
      </c>
      <c r="B3568" s="107" t="s">
        <v>176</v>
      </c>
      <c r="C3568" s="110">
        <v>3</v>
      </c>
      <c r="D3568" s="109">
        <v>2290.16600244031</v>
      </c>
      <c r="E3568" s="109">
        <v>26919.85084322458</v>
      </c>
    </row>
    <row r="3569" spans="1:5" x14ac:dyDescent="0.35">
      <c r="A3569" s="107" t="s">
        <v>79</v>
      </c>
      <c r="B3569" s="107" t="s">
        <v>176</v>
      </c>
      <c r="C3569" s="110">
        <v>4</v>
      </c>
      <c r="D3569" s="109">
        <v>2007.0999171967651</v>
      </c>
      <c r="E3569" s="109">
        <v>30645.644421843019</v>
      </c>
    </row>
    <row r="3570" spans="1:5" x14ac:dyDescent="0.35">
      <c r="A3570" s="107" t="s">
        <v>79</v>
      </c>
      <c r="B3570" s="107" t="s">
        <v>176</v>
      </c>
      <c r="C3570" s="110">
        <v>5</v>
      </c>
      <c r="D3570" s="109">
        <v>1716.2112378571101</v>
      </c>
      <c r="E3570" s="109">
        <v>27344.327353875069</v>
      </c>
    </row>
    <row r="3571" spans="1:5" x14ac:dyDescent="0.35">
      <c r="A3571" s="107" t="s">
        <v>79</v>
      </c>
      <c r="B3571" s="107" t="s">
        <v>176</v>
      </c>
      <c r="C3571" s="110">
        <v>6</v>
      </c>
      <c r="D3571" s="109">
        <v>1576.7973000000129</v>
      </c>
      <c r="E3571" s="109">
        <v>54377.40821873198</v>
      </c>
    </row>
    <row r="3572" spans="1:5" x14ac:dyDescent="0.35">
      <c r="A3572" s="107" t="s">
        <v>79</v>
      </c>
      <c r="B3572" s="107" t="s">
        <v>176</v>
      </c>
      <c r="C3572" s="110">
        <v>7</v>
      </c>
      <c r="D3572" s="109">
        <v>1756.7670014639741</v>
      </c>
      <c r="E3572" s="109">
        <v>25138.11067937917</v>
      </c>
    </row>
    <row r="3573" spans="1:5" x14ac:dyDescent="0.35">
      <c r="A3573" s="107" t="s">
        <v>79</v>
      </c>
      <c r="B3573" s="107" t="s">
        <v>176</v>
      </c>
      <c r="C3573" s="110">
        <v>8</v>
      </c>
      <c r="D3573" s="109">
        <v>1926.648505206397</v>
      </c>
      <c r="E3573" s="109">
        <v>15364.758688116161</v>
      </c>
    </row>
    <row r="3574" spans="1:5" x14ac:dyDescent="0.35">
      <c r="A3574" s="107" t="s">
        <v>79</v>
      </c>
      <c r="B3574" s="107" t="s">
        <v>176</v>
      </c>
      <c r="C3574" s="110">
        <v>9</v>
      </c>
      <c r="D3574" s="109">
        <v>2156.700767851361</v>
      </c>
      <c r="E3574" s="109">
        <v>12490.50505441894</v>
      </c>
    </row>
    <row r="3575" spans="1:5" x14ac:dyDescent="0.35">
      <c r="A3575" s="107" t="s">
        <v>79</v>
      </c>
      <c r="B3575" s="107" t="s">
        <v>176</v>
      </c>
      <c r="C3575" s="110">
        <v>10</v>
      </c>
      <c r="D3575" s="109">
        <v>2028.871721655167</v>
      </c>
      <c r="E3575" s="109">
        <v>14230.408713267911</v>
      </c>
    </row>
    <row r="3576" spans="1:5" x14ac:dyDescent="0.35">
      <c r="A3576" s="107" t="s">
        <v>79</v>
      </c>
      <c r="B3576" s="107" t="s">
        <v>176</v>
      </c>
      <c r="C3576" s="110">
        <v>11</v>
      </c>
      <c r="D3576" s="109">
        <v>2275.0048091233839</v>
      </c>
      <c r="E3576" s="109">
        <v>16185.27156220699</v>
      </c>
    </row>
    <row r="3577" spans="1:5" x14ac:dyDescent="0.35">
      <c r="A3577" s="107" t="s">
        <v>79</v>
      </c>
      <c r="B3577" s="107" t="s">
        <v>176</v>
      </c>
      <c r="C3577" s="110">
        <v>12</v>
      </c>
      <c r="D3577" s="109">
        <v>2404.3151028021612</v>
      </c>
      <c r="E3577" s="109">
        <v>17978.6743897048</v>
      </c>
    </row>
    <row r="3578" spans="1:5" x14ac:dyDescent="0.35">
      <c r="A3578" s="107" t="s">
        <v>79</v>
      </c>
      <c r="B3578" s="107" t="s">
        <v>63</v>
      </c>
      <c r="C3578" s="110">
        <v>1</v>
      </c>
      <c r="D3578" s="109">
        <v>1448.6914454084861</v>
      </c>
      <c r="E3578" s="109">
        <v>29153.574538726349</v>
      </c>
    </row>
    <row r="3579" spans="1:5" x14ac:dyDescent="0.35">
      <c r="A3579" s="107" t="s">
        <v>79</v>
      </c>
      <c r="B3579" s="107" t="s">
        <v>63</v>
      </c>
      <c r="C3579" s="110">
        <v>2</v>
      </c>
      <c r="D3579" s="109">
        <v>1369.682268002678</v>
      </c>
      <c r="E3579" s="109">
        <v>20677.754255970231</v>
      </c>
    </row>
    <row r="3580" spans="1:5" x14ac:dyDescent="0.35">
      <c r="A3580" s="107" t="s">
        <v>79</v>
      </c>
      <c r="B3580" s="107" t="s">
        <v>63</v>
      </c>
      <c r="C3580" s="110">
        <v>3</v>
      </c>
      <c r="D3580" s="109">
        <v>1912.3218637226701</v>
      </c>
      <c r="E3580" s="109">
        <v>22513.3827821466</v>
      </c>
    </row>
    <row r="3581" spans="1:5" x14ac:dyDescent="0.35">
      <c r="A3581" s="107" t="s">
        <v>79</v>
      </c>
      <c r="B3581" s="107" t="s">
        <v>63</v>
      </c>
      <c r="C3581" s="110">
        <v>4</v>
      </c>
      <c r="D3581" s="109">
        <v>1666.344518958703</v>
      </c>
      <c r="E3581" s="109">
        <v>25456.965398796459</v>
      </c>
    </row>
    <row r="3582" spans="1:5" x14ac:dyDescent="0.35">
      <c r="A3582" s="107" t="s">
        <v>79</v>
      </c>
      <c r="B3582" s="107" t="s">
        <v>63</v>
      </c>
      <c r="C3582" s="110">
        <v>5</v>
      </c>
      <c r="D3582" s="109">
        <v>1382.141229859551</v>
      </c>
      <c r="E3582" s="109">
        <v>21917.53054388726</v>
      </c>
    </row>
    <row r="3583" spans="1:5" x14ac:dyDescent="0.35">
      <c r="A3583" s="107" t="s">
        <v>79</v>
      </c>
      <c r="B3583" s="107" t="s">
        <v>63</v>
      </c>
      <c r="C3583" s="110">
        <v>6</v>
      </c>
      <c r="D3583" s="109">
        <v>1323.208655987125</v>
      </c>
      <c r="E3583" s="109">
        <v>45668.841665877299</v>
      </c>
    </row>
    <row r="3584" spans="1:5" x14ac:dyDescent="0.35">
      <c r="A3584" s="107" t="s">
        <v>79</v>
      </c>
      <c r="B3584" s="107" t="s">
        <v>63</v>
      </c>
      <c r="C3584" s="110">
        <v>7</v>
      </c>
      <c r="D3584" s="109">
        <v>1446.422401422225</v>
      </c>
      <c r="E3584" s="109">
        <v>20528.459269625699</v>
      </c>
    </row>
    <row r="3585" spans="1:5" x14ac:dyDescent="0.35">
      <c r="A3585" s="107" t="s">
        <v>79</v>
      </c>
      <c r="B3585" s="107" t="s">
        <v>63</v>
      </c>
      <c r="C3585" s="110">
        <v>8</v>
      </c>
      <c r="D3585" s="109">
        <v>1589.798037723999</v>
      </c>
      <c r="E3585" s="109">
        <v>12655.65959663037</v>
      </c>
    </row>
    <row r="3586" spans="1:5" x14ac:dyDescent="0.35">
      <c r="A3586" s="107" t="s">
        <v>79</v>
      </c>
      <c r="B3586" s="107" t="s">
        <v>63</v>
      </c>
      <c r="C3586" s="110">
        <v>9</v>
      </c>
      <c r="D3586" s="109">
        <v>1782.6376578228051</v>
      </c>
      <c r="E3586" s="109">
        <v>10275.82289253389</v>
      </c>
    </row>
    <row r="3587" spans="1:5" x14ac:dyDescent="0.35">
      <c r="A3587" s="107" t="s">
        <v>79</v>
      </c>
      <c r="B3587" s="107" t="s">
        <v>63</v>
      </c>
      <c r="C3587" s="110">
        <v>10</v>
      </c>
      <c r="D3587" s="109">
        <v>1694.909228400157</v>
      </c>
      <c r="E3587" s="109">
        <v>11759.0813077735</v>
      </c>
    </row>
    <row r="3588" spans="1:5" x14ac:dyDescent="0.35">
      <c r="A3588" s="107" t="s">
        <v>79</v>
      </c>
      <c r="B3588" s="107" t="s">
        <v>63</v>
      </c>
      <c r="C3588" s="110">
        <v>11</v>
      </c>
      <c r="D3588" s="109">
        <v>1941.580765344318</v>
      </c>
      <c r="E3588" s="109">
        <v>13549.19509650096</v>
      </c>
    </row>
    <row r="3589" spans="1:5" x14ac:dyDescent="0.35">
      <c r="A3589" s="107" t="s">
        <v>79</v>
      </c>
      <c r="B3589" s="107" t="s">
        <v>63</v>
      </c>
      <c r="C3589" s="110">
        <v>12</v>
      </c>
      <c r="D3589" s="109">
        <v>1958.0502046120221</v>
      </c>
      <c r="E3589" s="109">
        <v>14885.052085797201</v>
      </c>
    </row>
    <row r="3590" spans="1:5" x14ac:dyDescent="0.35">
      <c r="A3590" s="107" t="s">
        <v>79</v>
      </c>
      <c r="B3590" s="107" t="s">
        <v>64</v>
      </c>
      <c r="C3590" s="110">
        <v>1</v>
      </c>
      <c r="D3590" s="109">
        <v>3481.232855741378</v>
      </c>
      <c r="E3590" s="109">
        <v>62641.687276447927</v>
      </c>
    </row>
    <row r="3591" spans="1:5" x14ac:dyDescent="0.35">
      <c r="A3591" s="107" t="s">
        <v>79</v>
      </c>
      <c r="B3591" s="107" t="s">
        <v>64</v>
      </c>
      <c r="C3591" s="110">
        <v>2</v>
      </c>
      <c r="D3591" s="109">
        <v>3482.677026155136</v>
      </c>
      <c r="E3591" s="109">
        <v>43773.763651425354</v>
      </c>
    </row>
    <row r="3592" spans="1:5" x14ac:dyDescent="0.35">
      <c r="A3592" s="107" t="s">
        <v>79</v>
      </c>
      <c r="B3592" s="107" t="s">
        <v>64</v>
      </c>
      <c r="C3592" s="110">
        <v>3</v>
      </c>
      <c r="D3592" s="109">
        <v>4071.4062265605562</v>
      </c>
      <c r="E3592" s="109">
        <v>47857.512610177073</v>
      </c>
    </row>
    <row r="3593" spans="1:5" x14ac:dyDescent="0.35">
      <c r="A3593" s="107" t="s">
        <v>79</v>
      </c>
      <c r="B3593" s="107" t="s">
        <v>64</v>
      </c>
      <c r="C3593" s="110">
        <v>4</v>
      </c>
      <c r="D3593" s="109">
        <v>3568.1776305720282</v>
      </c>
      <c r="E3593" s="109">
        <v>54481.145638831971</v>
      </c>
    </row>
    <row r="3594" spans="1:5" x14ac:dyDescent="0.35">
      <c r="A3594" s="107" t="s">
        <v>79</v>
      </c>
      <c r="B3594" s="107" t="s">
        <v>64</v>
      </c>
      <c r="C3594" s="110">
        <v>5</v>
      </c>
      <c r="D3594" s="109">
        <v>3050.6081611470099</v>
      </c>
      <c r="E3594" s="109">
        <v>48612.137518000112</v>
      </c>
    </row>
    <row r="3595" spans="1:5" x14ac:dyDescent="0.35">
      <c r="A3595" s="107" t="s">
        <v>79</v>
      </c>
      <c r="B3595" s="107" t="s">
        <v>64</v>
      </c>
      <c r="C3595" s="110">
        <v>6</v>
      </c>
      <c r="D3595" s="109">
        <v>2803.1952000000242</v>
      </c>
      <c r="E3595" s="109">
        <v>96670.94794441243</v>
      </c>
    </row>
    <row r="3596" spans="1:5" x14ac:dyDescent="0.35">
      <c r="A3596" s="107" t="s">
        <v>79</v>
      </c>
      <c r="B3596" s="107" t="s">
        <v>64</v>
      </c>
      <c r="C3596" s="110">
        <v>7</v>
      </c>
      <c r="D3596" s="109">
        <v>3123.1413359359608</v>
      </c>
      <c r="E3596" s="109">
        <v>44689.974541118543</v>
      </c>
    </row>
    <row r="3597" spans="1:5" x14ac:dyDescent="0.35">
      <c r="A3597" s="107" t="s">
        <v>79</v>
      </c>
      <c r="B3597" s="107" t="s">
        <v>64</v>
      </c>
      <c r="C3597" s="110">
        <v>8</v>
      </c>
      <c r="D3597" s="109">
        <v>3425.15289814471</v>
      </c>
      <c r="E3597" s="109">
        <v>27315.126556650961</v>
      </c>
    </row>
    <row r="3598" spans="1:5" x14ac:dyDescent="0.35">
      <c r="A3598" s="107" t="s">
        <v>79</v>
      </c>
      <c r="B3598" s="107" t="s">
        <v>64</v>
      </c>
      <c r="C3598" s="110">
        <v>9</v>
      </c>
      <c r="D3598" s="109">
        <v>3834.1346984024249</v>
      </c>
      <c r="E3598" s="109">
        <v>22205.34231896701</v>
      </c>
    </row>
    <row r="3599" spans="1:5" x14ac:dyDescent="0.35">
      <c r="A3599" s="107" t="s">
        <v>79</v>
      </c>
      <c r="B3599" s="107" t="s">
        <v>64</v>
      </c>
      <c r="C3599" s="110">
        <v>10</v>
      </c>
      <c r="D3599" s="109">
        <v>3648.6735352302881</v>
      </c>
      <c r="E3599" s="109">
        <v>25276.054293392011</v>
      </c>
    </row>
    <row r="3600" spans="1:5" x14ac:dyDescent="0.35">
      <c r="A3600" s="107" t="s">
        <v>79</v>
      </c>
      <c r="B3600" s="107" t="s">
        <v>64</v>
      </c>
      <c r="C3600" s="110">
        <v>11</v>
      </c>
      <c r="D3600" s="109">
        <v>4114.1321043831013</v>
      </c>
      <c r="E3600" s="109">
        <v>28773.81611059016</v>
      </c>
    </row>
    <row r="3601" spans="1:5" x14ac:dyDescent="0.35">
      <c r="A3601" s="107" t="s">
        <v>79</v>
      </c>
      <c r="B3601" s="107" t="s">
        <v>64</v>
      </c>
      <c r="C3601" s="110">
        <v>12</v>
      </c>
      <c r="D3601" s="109">
        <v>4242.3657704806683</v>
      </c>
      <c r="E3601" s="109">
        <v>31962.08780391961</v>
      </c>
    </row>
    <row r="3602" spans="1:5" x14ac:dyDescent="0.35">
      <c r="A3602" s="107" t="s">
        <v>79</v>
      </c>
      <c r="B3602" s="107" t="s">
        <v>175</v>
      </c>
      <c r="C3602" s="110">
        <v>1</v>
      </c>
      <c r="D3602" s="109">
        <v>640.29582133472923</v>
      </c>
      <c r="E3602" s="109">
        <v>61701.442200787882</v>
      </c>
    </row>
    <row r="3603" spans="1:5" x14ac:dyDescent="0.35">
      <c r="A3603" s="107" t="s">
        <v>79</v>
      </c>
      <c r="B3603" s="107" t="s">
        <v>175</v>
      </c>
      <c r="C3603" s="110">
        <v>2</v>
      </c>
      <c r="D3603" s="109">
        <v>581.1997222166957</v>
      </c>
      <c r="E3603" s="109">
        <v>51780.145239527039</v>
      </c>
    </row>
    <row r="3604" spans="1:5" x14ac:dyDescent="0.35">
      <c r="A3604" s="107" t="s">
        <v>79</v>
      </c>
      <c r="B3604" s="107" t="s">
        <v>175</v>
      </c>
      <c r="C3604" s="110">
        <v>3</v>
      </c>
      <c r="D3604" s="109">
        <v>615.44034470550321</v>
      </c>
      <c r="E3604" s="109">
        <v>55382.328871250793</v>
      </c>
    </row>
    <row r="3605" spans="1:5" x14ac:dyDescent="0.35">
      <c r="A3605" s="107" t="s">
        <v>79</v>
      </c>
      <c r="B3605" s="107" t="s">
        <v>175</v>
      </c>
      <c r="C3605" s="110">
        <v>4</v>
      </c>
      <c r="D3605" s="109">
        <v>518.92128341077398</v>
      </c>
      <c r="E3605" s="109">
        <v>45341.990791172349</v>
      </c>
    </row>
    <row r="3606" spans="1:5" x14ac:dyDescent="0.35">
      <c r="A3606" s="107" t="s">
        <v>79</v>
      </c>
      <c r="B3606" s="107" t="s">
        <v>175</v>
      </c>
      <c r="C3606" s="110">
        <v>5</v>
      </c>
      <c r="D3606" s="109">
        <v>392.27840920856039</v>
      </c>
      <c r="E3606" s="109">
        <v>27626.199119129469</v>
      </c>
    </row>
    <row r="3607" spans="1:5" x14ac:dyDescent="0.35">
      <c r="A3607" s="107" t="s">
        <v>79</v>
      </c>
      <c r="B3607" s="107" t="s">
        <v>175</v>
      </c>
      <c r="C3607" s="110">
        <v>6</v>
      </c>
      <c r="D3607" s="109">
        <v>412.38272052970819</v>
      </c>
      <c r="E3607" s="109">
        <v>26776.563112150408</v>
      </c>
    </row>
    <row r="3608" spans="1:5" x14ac:dyDescent="0.35">
      <c r="A3608" s="107" t="s">
        <v>79</v>
      </c>
      <c r="B3608" s="107" t="s">
        <v>175</v>
      </c>
      <c r="C3608" s="110">
        <v>7</v>
      </c>
      <c r="D3608" s="109">
        <v>436.44964060662511</v>
      </c>
      <c r="E3608" s="109">
        <v>30883.499713440429</v>
      </c>
    </row>
    <row r="3609" spans="1:5" x14ac:dyDescent="0.35">
      <c r="A3609" s="107" t="s">
        <v>79</v>
      </c>
      <c r="B3609" s="107" t="s">
        <v>175</v>
      </c>
      <c r="C3609" s="110">
        <v>8</v>
      </c>
      <c r="D3609" s="109">
        <v>484.00256356784752</v>
      </c>
      <c r="E3609" s="109">
        <v>29006.56316896345</v>
      </c>
    </row>
    <row r="3610" spans="1:5" x14ac:dyDescent="0.35">
      <c r="A3610" s="107" t="s">
        <v>79</v>
      </c>
      <c r="B3610" s="107" t="s">
        <v>175</v>
      </c>
      <c r="C3610" s="110">
        <v>9</v>
      </c>
      <c r="D3610" s="109">
        <v>526.4407284958852</v>
      </c>
      <c r="E3610" s="109">
        <v>30460.061161574689</v>
      </c>
    </row>
    <row r="3611" spans="1:5" x14ac:dyDescent="0.35">
      <c r="A3611" s="107" t="s">
        <v>79</v>
      </c>
      <c r="B3611" s="107" t="s">
        <v>175</v>
      </c>
      <c r="C3611" s="110">
        <v>10</v>
      </c>
      <c r="D3611" s="109">
        <v>561.53239283498203</v>
      </c>
      <c r="E3611" s="109">
        <v>10086.21924144651</v>
      </c>
    </row>
    <row r="3612" spans="1:5" x14ac:dyDescent="0.35">
      <c r="A3612" s="107" t="s">
        <v>79</v>
      </c>
      <c r="B3612" s="107" t="s">
        <v>175</v>
      </c>
      <c r="C3612" s="110">
        <v>11</v>
      </c>
      <c r="D3612" s="109">
        <v>581.64111631804201</v>
      </c>
      <c r="E3612" s="109">
        <v>16373.29561348123</v>
      </c>
    </row>
    <row r="3613" spans="1:5" x14ac:dyDescent="0.35">
      <c r="A3613" s="107" t="s">
        <v>79</v>
      </c>
      <c r="B3613" s="107" t="s">
        <v>175</v>
      </c>
      <c r="C3613" s="110">
        <v>12</v>
      </c>
      <c r="D3613" s="109">
        <v>645.11050502103626</v>
      </c>
      <c r="E3613" s="109">
        <v>20853.827456203129</v>
      </c>
    </row>
    <row r="3614" spans="1:5" x14ac:dyDescent="0.35">
      <c r="A3614" s="107" t="s">
        <v>79</v>
      </c>
      <c r="B3614" s="107" t="s">
        <v>174</v>
      </c>
      <c r="C3614" s="110">
        <v>1</v>
      </c>
      <c r="D3614" s="109">
        <v>391.25956105795791</v>
      </c>
      <c r="E3614" s="109">
        <v>28796.715744528741</v>
      </c>
    </row>
    <row r="3615" spans="1:5" x14ac:dyDescent="0.35">
      <c r="A3615" s="107" t="s">
        <v>79</v>
      </c>
      <c r="B3615" s="107" t="s">
        <v>174</v>
      </c>
      <c r="C3615" s="110">
        <v>2</v>
      </c>
      <c r="D3615" s="109">
        <v>290.52951255986602</v>
      </c>
      <c r="E3615" s="109">
        <v>20836.76806167297</v>
      </c>
    </row>
    <row r="3616" spans="1:5" x14ac:dyDescent="0.35">
      <c r="A3616" s="107" t="s">
        <v>79</v>
      </c>
      <c r="B3616" s="107" t="s">
        <v>174</v>
      </c>
      <c r="C3616" s="110">
        <v>3</v>
      </c>
      <c r="D3616" s="109">
        <v>271.2207046954029</v>
      </c>
      <c r="E3616" s="109">
        <v>20709.406256771261</v>
      </c>
    </row>
    <row r="3617" spans="1:5" x14ac:dyDescent="0.35">
      <c r="A3617" s="107" t="s">
        <v>79</v>
      </c>
      <c r="B3617" s="107" t="s">
        <v>174</v>
      </c>
      <c r="C3617" s="110">
        <v>4</v>
      </c>
      <c r="D3617" s="109">
        <v>169.19423207407411</v>
      </c>
      <c r="E3617" s="109">
        <v>12561.943599382579</v>
      </c>
    </row>
    <row r="3618" spans="1:5" x14ac:dyDescent="0.35">
      <c r="A3618" s="107" t="s">
        <v>79</v>
      </c>
      <c r="B3618" s="107" t="s">
        <v>174</v>
      </c>
      <c r="C3618" s="110">
        <v>5</v>
      </c>
      <c r="D3618" s="109">
        <v>73.988721346036783</v>
      </c>
      <c r="E3618" s="109">
        <v>5215.1493279750448</v>
      </c>
    </row>
    <row r="3619" spans="1:5" x14ac:dyDescent="0.35">
      <c r="A3619" s="107" t="s">
        <v>79</v>
      </c>
      <c r="B3619" s="107" t="s">
        <v>174</v>
      </c>
      <c r="C3619" s="110">
        <v>6</v>
      </c>
      <c r="D3619" s="109">
        <v>75.014607358028726</v>
      </c>
      <c r="E3619" s="109">
        <v>4798.0553125697706</v>
      </c>
    </row>
    <row r="3620" spans="1:5" x14ac:dyDescent="0.35">
      <c r="A3620" s="107" t="s">
        <v>79</v>
      </c>
      <c r="B3620" s="107" t="s">
        <v>174</v>
      </c>
      <c r="C3620" s="110">
        <v>7</v>
      </c>
      <c r="D3620" s="109">
        <v>99.534087949131461</v>
      </c>
      <c r="E3620" s="109">
        <v>6206.7634599524808</v>
      </c>
    </row>
    <row r="3621" spans="1:5" x14ac:dyDescent="0.35">
      <c r="A3621" s="107" t="s">
        <v>79</v>
      </c>
      <c r="B3621" s="107" t="s">
        <v>174</v>
      </c>
      <c r="C3621" s="110">
        <v>8</v>
      </c>
      <c r="D3621" s="109">
        <v>123.7113956575906</v>
      </c>
      <c r="E3621" s="109">
        <v>7481.300548347207</v>
      </c>
    </row>
    <row r="3622" spans="1:5" x14ac:dyDescent="0.35">
      <c r="A3622" s="107" t="s">
        <v>79</v>
      </c>
      <c r="B3622" s="107" t="s">
        <v>174</v>
      </c>
      <c r="C3622" s="110">
        <v>9</v>
      </c>
      <c r="D3622" s="109">
        <v>132.9064920766651</v>
      </c>
      <c r="E3622" s="109">
        <v>6615.162209757822</v>
      </c>
    </row>
    <row r="3623" spans="1:5" x14ac:dyDescent="0.35">
      <c r="A3623" s="107" t="s">
        <v>79</v>
      </c>
      <c r="B3623" s="107" t="s">
        <v>174</v>
      </c>
      <c r="C3623" s="110">
        <v>10</v>
      </c>
      <c r="D3623" s="109">
        <v>169.58581367723289</v>
      </c>
      <c r="E3623" s="109">
        <v>2699.121313929661</v>
      </c>
    </row>
    <row r="3624" spans="1:5" x14ac:dyDescent="0.35">
      <c r="A3624" s="107" t="s">
        <v>79</v>
      </c>
      <c r="B3624" s="107" t="s">
        <v>174</v>
      </c>
      <c r="C3624" s="110">
        <v>11</v>
      </c>
      <c r="D3624" s="109">
        <v>195.8844003381661</v>
      </c>
      <c r="E3624" s="109">
        <v>3235.3331550034359</v>
      </c>
    </row>
    <row r="3625" spans="1:5" x14ac:dyDescent="0.35">
      <c r="A3625" s="107" t="s">
        <v>79</v>
      </c>
      <c r="B3625" s="107" t="s">
        <v>174</v>
      </c>
      <c r="C3625" s="110">
        <v>12</v>
      </c>
      <c r="D3625" s="109">
        <v>513.88394530031405</v>
      </c>
      <c r="E3625" s="109">
        <v>10472.80710720071</v>
      </c>
    </row>
    <row r="3626" spans="1:5" x14ac:dyDescent="0.35">
      <c r="A3626" s="107" t="s">
        <v>79</v>
      </c>
      <c r="B3626" s="107" t="s">
        <v>173</v>
      </c>
      <c r="C3626" s="110">
        <v>1</v>
      </c>
      <c r="D3626" s="109">
        <v>1882.079965114594</v>
      </c>
      <c r="E3626" s="109">
        <v>160445.0966949625</v>
      </c>
    </row>
    <row r="3627" spans="1:5" x14ac:dyDescent="0.35">
      <c r="A3627" s="107" t="s">
        <v>79</v>
      </c>
      <c r="B3627" s="107" t="s">
        <v>173</v>
      </c>
      <c r="C3627" s="110">
        <v>2</v>
      </c>
      <c r="D3627" s="109">
        <v>2371.4399766921988</v>
      </c>
      <c r="E3627" s="109">
        <v>189584.03030423509</v>
      </c>
    </row>
    <row r="3628" spans="1:5" x14ac:dyDescent="0.35">
      <c r="A3628" s="107" t="s">
        <v>79</v>
      </c>
      <c r="B3628" s="107" t="s">
        <v>173</v>
      </c>
      <c r="C3628" s="110">
        <v>3</v>
      </c>
      <c r="D3628" s="109">
        <v>2354.6400613784799</v>
      </c>
      <c r="E3628" s="109">
        <v>193936.7850526426</v>
      </c>
    </row>
    <row r="3629" spans="1:5" x14ac:dyDescent="0.35">
      <c r="A3629" s="107" t="s">
        <v>79</v>
      </c>
      <c r="B3629" s="107" t="s">
        <v>173</v>
      </c>
      <c r="C3629" s="110">
        <v>4</v>
      </c>
      <c r="D3629" s="109">
        <v>3597.119948387146</v>
      </c>
      <c r="E3629" s="109">
        <v>288032.17902434879</v>
      </c>
    </row>
    <row r="3630" spans="1:5" x14ac:dyDescent="0.35">
      <c r="A3630" s="107" t="s">
        <v>79</v>
      </c>
      <c r="B3630" s="107" t="s">
        <v>173</v>
      </c>
      <c r="C3630" s="110">
        <v>5</v>
      </c>
      <c r="D3630" s="109">
        <v>3688.8000183105478</v>
      </c>
      <c r="E3630" s="109">
        <v>261932.77616713149</v>
      </c>
    </row>
    <row r="3631" spans="1:5" x14ac:dyDescent="0.35">
      <c r="A3631" s="107" t="s">
        <v>79</v>
      </c>
      <c r="B3631" s="107" t="s">
        <v>173</v>
      </c>
      <c r="C3631" s="110">
        <v>6</v>
      </c>
      <c r="D3631" s="109">
        <v>3035.519925117494</v>
      </c>
      <c r="E3631" s="109">
        <v>200108.81363109921</v>
      </c>
    </row>
    <row r="3632" spans="1:5" x14ac:dyDescent="0.35">
      <c r="A3632" s="107" t="s">
        <v>79</v>
      </c>
      <c r="B3632" s="107" t="s">
        <v>173</v>
      </c>
      <c r="C3632" s="110">
        <v>7</v>
      </c>
      <c r="D3632" s="109">
        <v>2400.7200844287881</v>
      </c>
      <c r="E3632" s="109">
        <v>161410.68972516531</v>
      </c>
    </row>
    <row r="3633" spans="1:5" x14ac:dyDescent="0.35">
      <c r="A3633" s="107" t="s">
        <v>79</v>
      </c>
      <c r="B3633" s="107" t="s">
        <v>173</v>
      </c>
      <c r="C3633" s="110">
        <v>8</v>
      </c>
      <c r="D3633" s="109">
        <v>2957.7600102424608</v>
      </c>
      <c r="E3633" s="109">
        <v>184286.19352118691</v>
      </c>
    </row>
    <row r="3634" spans="1:5" x14ac:dyDescent="0.35">
      <c r="A3634" s="107" t="s">
        <v>79</v>
      </c>
      <c r="B3634" s="107" t="s">
        <v>173</v>
      </c>
      <c r="C3634" s="110">
        <v>9</v>
      </c>
      <c r="D3634" s="109">
        <v>3249.6000070571909</v>
      </c>
      <c r="E3634" s="109">
        <v>192466.26034112601</v>
      </c>
    </row>
    <row r="3635" spans="1:5" x14ac:dyDescent="0.35">
      <c r="A3635" s="107" t="s">
        <v>79</v>
      </c>
      <c r="B3635" s="107" t="s">
        <v>173</v>
      </c>
      <c r="C3635" s="110">
        <v>10</v>
      </c>
      <c r="D3635" s="109">
        <v>3318.540001392365</v>
      </c>
      <c r="E3635" s="109">
        <v>135782.4729294212</v>
      </c>
    </row>
    <row r="3636" spans="1:5" x14ac:dyDescent="0.35">
      <c r="A3636" s="107" t="s">
        <v>79</v>
      </c>
      <c r="B3636" s="107" t="s">
        <v>173</v>
      </c>
      <c r="C3636" s="110">
        <v>11</v>
      </c>
      <c r="D3636" s="109">
        <v>3663.3264297546571</v>
      </c>
      <c r="E3636" s="109">
        <v>163727.87105115439</v>
      </c>
    </row>
    <row r="3637" spans="1:5" x14ac:dyDescent="0.35">
      <c r="A3637" s="107" t="s">
        <v>79</v>
      </c>
      <c r="B3637" s="107" t="s">
        <v>173</v>
      </c>
      <c r="C3637" s="110">
        <v>12</v>
      </c>
      <c r="D3637" s="109">
        <v>3964.720034122467</v>
      </c>
      <c r="E3637" s="109">
        <v>185955.43478080031</v>
      </c>
    </row>
    <row r="3638" spans="1:5" x14ac:dyDescent="0.35">
      <c r="A3638" s="107" t="s">
        <v>79</v>
      </c>
      <c r="B3638" s="107" t="s">
        <v>172</v>
      </c>
      <c r="C3638" s="110">
        <v>1</v>
      </c>
      <c r="D3638" s="109">
        <v>780.66678958735542</v>
      </c>
      <c r="E3638" s="109">
        <v>61195.127460585623</v>
      </c>
    </row>
    <row r="3639" spans="1:5" x14ac:dyDescent="0.35">
      <c r="A3639" s="107" t="s">
        <v>79</v>
      </c>
      <c r="B3639" s="107" t="s">
        <v>172</v>
      </c>
      <c r="C3639" s="110">
        <v>2</v>
      </c>
      <c r="D3639" s="109">
        <v>598.40581281033644</v>
      </c>
      <c r="E3639" s="109">
        <v>45169.357616381763</v>
      </c>
    </row>
    <row r="3640" spans="1:5" x14ac:dyDescent="0.35">
      <c r="A3640" s="107" t="s">
        <v>79</v>
      </c>
      <c r="B3640" s="107" t="s">
        <v>172</v>
      </c>
      <c r="C3640" s="110">
        <v>3</v>
      </c>
      <c r="D3640" s="109">
        <v>486.83067804219638</v>
      </c>
      <c r="E3640" s="109">
        <v>38958.870501789541</v>
      </c>
    </row>
    <row r="3641" spans="1:5" x14ac:dyDescent="0.35">
      <c r="A3641" s="107" t="s">
        <v>79</v>
      </c>
      <c r="B3641" s="107" t="s">
        <v>172</v>
      </c>
      <c r="C3641" s="110">
        <v>4</v>
      </c>
      <c r="D3641" s="109">
        <v>434.76451926453302</v>
      </c>
      <c r="E3641" s="109">
        <v>33632.889004417928</v>
      </c>
    </row>
    <row r="3642" spans="1:5" x14ac:dyDescent="0.35">
      <c r="A3642" s="107" t="s">
        <v>79</v>
      </c>
      <c r="B3642" s="107" t="s">
        <v>172</v>
      </c>
      <c r="C3642" s="110">
        <v>5</v>
      </c>
      <c r="D3642" s="109">
        <v>303.20237325240248</v>
      </c>
      <c r="E3642" s="109">
        <v>22309.392363668321</v>
      </c>
    </row>
    <row r="3643" spans="1:5" x14ac:dyDescent="0.35">
      <c r="A3643" s="107" t="s">
        <v>79</v>
      </c>
      <c r="B3643" s="107" t="s">
        <v>172</v>
      </c>
      <c r="C3643" s="110">
        <v>6</v>
      </c>
      <c r="D3643" s="109">
        <v>210.2358923912725</v>
      </c>
      <c r="E3643" s="109">
        <v>14342.22680039329</v>
      </c>
    </row>
    <row r="3644" spans="1:5" x14ac:dyDescent="0.35">
      <c r="A3644" s="107" t="s">
        <v>79</v>
      </c>
      <c r="B3644" s="107" t="s">
        <v>172</v>
      </c>
      <c r="C3644" s="110">
        <v>7</v>
      </c>
      <c r="D3644" s="109">
        <v>295.65799592130168</v>
      </c>
      <c r="E3644" s="109">
        <v>19557.119376665662</v>
      </c>
    </row>
    <row r="3645" spans="1:5" x14ac:dyDescent="0.35">
      <c r="A3645" s="107" t="s">
        <v>79</v>
      </c>
      <c r="B3645" s="107" t="s">
        <v>172</v>
      </c>
      <c r="C3645" s="110">
        <v>8</v>
      </c>
      <c r="D3645" s="109">
        <v>417.67582217166091</v>
      </c>
      <c r="E3645" s="109">
        <v>26693.46197036677</v>
      </c>
    </row>
    <row r="3646" spans="1:5" x14ac:dyDescent="0.35">
      <c r="A3646" s="107" t="s">
        <v>79</v>
      </c>
      <c r="B3646" s="107" t="s">
        <v>172</v>
      </c>
      <c r="C3646" s="110">
        <v>9</v>
      </c>
      <c r="D3646" s="109">
        <v>555.28901856447328</v>
      </c>
      <c r="E3646" s="109">
        <v>30502.017383313381</v>
      </c>
    </row>
    <row r="3647" spans="1:5" x14ac:dyDescent="0.35">
      <c r="A3647" s="107" t="s">
        <v>79</v>
      </c>
      <c r="B3647" s="107" t="s">
        <v>172</v>
      </c>
      <c r="C3647" s="110">
        <v>10</v>
      </c>
      <c r="D3647" s="109">
        <v>716.67438321204168</v>
      </c>
      <c r="E3647" s="109">
        <v>12826.270634074761</v>
      </c>
    </row>
    <row r="3648" spans="1:5" x14ac:dyDescent="0.35">
      <c r="A3648" s="107" t="s">
        <v>79</v>
      </c>
      <c r="B3648" s="107" t="s">
        <v>172</v>
      </c>
      <c r="C3648" s="110">
        <v>11</v>
      </c>
      <c r="D3648" s="109">
        <v>723.25163913226572</v>
      </c>
      <c r="E3648" s="109">
        <v>16673.430984226241</v>
      </c>
    </row>
    <row r="3649" spans="1:5" x14ac:dyDescent="0.35">
      <c r="A3649" s="107" t="s">
        <v>79</v>
      </c>
      <c r="B3649" s="107" t="s">
        <v>172</v>
      </c>
      <c r="C3649" s="110">
        <v>12</v>
      </c>
      <c r="D3649" s="109">
        <v>822.49458035859595</v>
      </c>
      <c r="E3649" s="109">
        <v>21677.069316564612</v>
      </c>
    </row>
    <row r="3650" spans="1:5" x14ac:dyDescent="0.35">
      <c r="A3650" s="107" t="s">
        <v>79</v>
      </c>
      <c r="B3650" s="107" t="s">
        <v>171</v>
      </c>
      <c r="C3650" s="110">
        <v>1</v>
      </c>
      <c r="D3650" s="109">
        <v>2763.1895854423701</v>
      </c>
      <c r="E3650" s="109">
        <v>110153.65169137419</v>
      </c>
    </row>
    <row r="3651" spans="1:5" x14ac:dyDescent="0.35">
      <c r="A3651" s="107" t="s">
        <v>79</v>
      </c>
      <c r="B3651" s="107" t="s">
        <v>171</v>
      </c>
      <c r="C3651" s="110">
        <v>2</v>
      </c>
      <c r="D3651" s="109">
        <v>2511.0845924204991</v>
      </c>
      <c r="E3651" s="109">
        <v>112942.1253018109</v>
      </c>
    </row>
    <row r="3652" spans="1:5" x14ac:dyDescent="0.35">
      <c r="A3652" s="107" t="s">
        <v>79</v>
      </c>
      <c r="B3652" s="107" t="s">
        <v>171</v>
      </c>
      <c r="C3652" s="110">
        <v>3</v>
      </c>
      <c r="D3652" s="109">
        <v>2634.954550658746</v>
      </c>
      <c r="E3652" s="109">
        <v>137643.78652058149</v>
      </c>
    </row>
    <row r="3653" spans="1:5" x14ac:dyDescent="0.35">
      <c r="A3653" s="107" t="s">
        <v>79</v>
      </c>
      <c r="B3653" s="107" t="s">
        <v>171</v>
      </c>
      <c r="C3653" s="110">
        <v>4</v>
      </c>
      <c r="D3653" s="109">
        <v>2362.0982545500251</v>
      </c>
      <c r="E3653" s="109">
        <v>118926.5017363642</v>
      </c>
    </row>
    <row r="3654" spans="1:5" x14ac:dyDescent="0.35">
      <c r="A3654" s="107" t="s">
        <v>79</v>
      </c>
      <c r="B3654" s="107" t="s">
        <v>171</v>
      </c>
      <c r="C3654" s="110">
        <v>5</v>
      </c>
      <c r="D3654" s="109">
        <v>1989.4855326471641</v>
      </c>
      <c r="E3654" s="109">
        <v>115686.1587707624</v>
      </c>
    </row>
    <row r="3655" spans="1:5" x14ac:dyDescent="0.35">
      <c r="A3655" s="107" t="s">
        <v>79</v>
      </c>
      <c r="B3655" s="107" t="s">
        <v>171</v>
      </c>
      <c r="C3655" s="110">
        <v>6</v>
      </c>
      <c r="D3655" s="109">
        <v>1882.9670504707501</v>
      </c>
      <c r="E3655" s="109">
        <v>108137.012369181</v>
      </c>
    </row>
    <row r="3656" spans="1:5" x14ac:dyDescent="0.35">
      <c r="A3656" s="107" t="s">
        <v>79</v>
      </c>
      <c r="B3656" s="107" t="s">
        <v>171</v>
      </c>
      <c r="C3656" s="110">
        <v>7</v>
      </c>
      <c r="D3656" s="109">
        <v>2026.021133333323</v>
      </c>
      <c r="E3656" s="109">
        <v>63604.521092672963</v>
      </c>
    </row>
    <row r="3657" spans="1:5" x14ac:dyDescent="0.35">
      <c r="A3657" s="107" t="s">
        <v>79</v>
      </c>
      <c r="B3657" s="107" t="s">
        <v>171</v>
      </c>
      <c r="C3657" s="110">
        <v>8</v>
      </c>
      <c r="D3657" s="109">
        <v>2298.8867008620641</v>
      </c>
      <c r="E3657" s="109">
        <v>28956.34138228323</v>
      </c>
    </row>
    <row r="3658" spans="1:5" x14ac:dyDescent="0.35">
      <c r="A3658" s="107" t="s">
        <v>79</v>
      </c>
      <c r="B3658" s="107" t="s">
        <v>171</v>
      </c>
      <c r="C3658" s="110">
        <v>9</v>
      </c>
      <c r="D3658" s="109">
        <v>2483.8480339950461</v>
      </c>
      <c r="E3658" s="109">
        <v>21881.69779149058</v>
      </c>
    </row>
    <row r="3659" spans="1:5" x14ac:dyDescent="0.35">
      <c r="A3659" s="107" t="s">
        <v>79</v>
      </c>
      <c r="B3659" s="107" t="s">
        <v>171</v>
      </c>
      <c r="C3659" s="110">
        <v>10</v>
      </c>
      <c r="D3659" s="109">
        <v>1626.022604946241</v>
      </c>
      <c r="E3659" s="109">
        <v>16894.644731949669</v>
      </c>
    </row>
    <row r="3660" spans="1:5" x14ac:dyDescent="0.35">
      <c r="A3660" s="107" t="s">
        <v>79</v>
      </c>
      <c r="B3660" s="107" t="s">
        <v>171</v>
      </c>
      <c r="C3660" s="110">
        <v>11</v>
      </c>
      <c r="D3660" s="109">
        <v>1986.9539435912161</v>
      </c>
      <c r="E3660" s="109">
        <v>21019.201944635181</v>
      </c>
    </row>
    <row r="3661" spans="1:5" x14ac:dyDescent="0.35">
      <c r="A3661" s="107" t="s">
        <v>79</v>
      </c>
      <c r="B3661" s="107" t="s">
        <v>171</v>
      </c>
      <c r="C3661" s="110">
        <v>12</v>
      </c>
      <c r="D3661" s="109">
        <v>1951.3083611159841</v>
      </c>
      <c r="E3661" s="109">
        <v>24686.83726457804</v>
      </c>
    </row>
    <row r="3662" spans="1:5" x14ac:dyDescent="0.35">
      <c r="A3662" s="107" t="s">
        <v>79</v>
      </c>
      <c r="B3662" s="107" t="s">
        <v>170</v>
      </c>
      <c r="C3662" s="110">
        <v>1</v>
      </c>
      <c r="D3662" s="109">
        <v>7161.8733469061708</v>
      </c>
      <c r="E3662" s="109">
        <v>517520.69114096073</v>
      </c>
    </row>
    <row r="3663" spans="1:5" x14ac:dyDescent="0.35">
      <c r="A3663" s="107" t="s">
        <v>79</v>
      </c>
      <c r="B3663" s="107" t="s">
        <v>170</v>
      </c>
      <c r="C3663" s="110">
        <v>2</v>
      </c>
      <c r="D3663" s="109">
        <v>6037.6018418652357</v>
      </c>
      <c r="E3663" s="109">
        <v>420652.42300597799</v>
      </c>
    </row>
    <row r="3664" spans="1:5" x14ac:dyDescent="0.35">
      <c r="A3664" s="107" t="s">
        <v>79</v>
      </c>
      <c r="B3664" s="107" t="s">
        <v>170</v>
      </c>
      <c r="C3664" s="110">
        <v>3</v>
      </c>
      <c r="D3664" s="109">
        <v>7148.8947060166502</v>
      </c>
      <c r="E3664" s="109">
        <v>519357.46088230627</v>
      </c>
    </row>
    <row r="3665" spans="1:5" x14ac:dyDescent="0.35">
      <c r="A3665" s="107" t="s">
        <v>79</v>
      </c>
      <c r="B3665" s="107" t="s">
        <v>170</v>
      </c>
      <c r="C3665" s="110">
        <v>4</v>
      </c>
      <c r="D3665" s="109">
        <v>6998.9625096615746</v>
      </c>
      <c r="E3665" s="109">
        <v>499895.55404066929</v>
      </c>
    </row>
    <row r="3666" spans="1:5" x14ac:dyDescent="0.35">
      <c r="A3666" s="107" t="s">
        <v>79</v>
      </c>
      <c r="B3666" s="107" t="s">
        <v>170</v>
      </c>
      <c r="C3666" s="110">
        <v>5</v>
      </c>
      <c r="D3666" s="109">
        <v>7179.1643850803584</v>
      </c>
      <c r="E3666" s="109">
        <v>479057.50726879551</v>
      </c>
    </row>
    <row r="3667" spans="1:5" x14ac:dyDescent="0.35">
      <c r="A3667" s="107" t="s">
        <v>79</v>
      </c>
      <c r="B3667" s="107" t="s">
        <v>170</v>
      </c>
      <c r="C3667" s="110">
        <v>6</v>
      </c>
      <c r="D3667" s="109">
        <v>9931.0208014285927</v>
      </c>
      <c r="E3667" s="109">
        <v>616651.83811560401</v>
      </c>
    </row>
    <row r="3668" spans="1:5" x14ac:dyDescent="0.35">
      <c r="A3668" s="107" t="s">
        <v>79</v>
      </c>
      <c r="B3668" s="107" t="s">
        <v>170</v>
      </c>
      <c r="C3668" s="110">
        <v>7</v>
      </c>
      <c r="D3668" s="109">
        <v>9456.0856780413069</v>
      </c>
      <c r="E3668" s="109">
        <v>585144.06070218305</v>
      </c>
    </row>
    <row r="3669" spans="1:5" x14ac:dyDescent="0.35">
      <c r="A3669" s="107" t="s">
        <v>79</v>
      </c>
      <c r="B3669" s="107" t="s">
        <v>170</v>
      </c>
      <c r="C3669" s="110">
        <v>8</v>
      </c>
      <c r="D3669" s="109">
        <v>11007.69516000001</v>
      </c>
      <c r="E3669" s="109">
        <v>676420.26544302946</v>
      </c>
    </row>
    <row r="3670" spans="1:5" x14ac:dyDescent="0.35">
      <c r="A3670" s="107" t="s">
        <v>79</v>
      </c>
      <c r="B3670" s="107" t="s">
        <v>170</v>
      </c>
      <c r="C3670" s="110">
        <v>9</v>
      </c>
      <c r="D3670" s="109">
        <v>9546.6630674648331</v>
      </c>
      <c r="E3670" s="109">
        <v>547855.09240326367</v>
      </c>
    </row>
    <row r="3671" spans="1:5" x14ac:dyDescent="0.35">
      <c r="A3671" s="107" t="s">
        <v>79</v>
      </c>
      <c r="B3671" s="107" t="s">
        <v>170</v>
      </c>
      <c r="C3671" s="110">
        <v>10</v>
      </c>
      <c r="D3671" s="109">
        <v>12255.351809826319</v>
      </c>
      <c r="E3671" s="109">
        <v>497054.31212758098</v>
      </c>
    </row>
    <row r="3672" spans="1:5" x14ac:dyDescent="0.35">
      <c r="A3672" s="107" t="s">
        <v>79</v>
      </c>
      <c r="B3672" s="107" t="s">
        <v>170</v>
      </c>
      <c r="C3672" s="110">
        <v>11</v>
      </c>
      <c r="D3672" s="109">
        <v>10692.440518617101</v>
      </c>
      <c r="E3672" s="109">
        <v>442165.79748067888</v>
      </c>
    </row>
    <row r="3673" spans="1:5" x14ac:dyDescent="0.35">
      <c r="A3673" s="107" t="s">
        <v>79</v>
      </c>
      <c r="B3673" s="107" t="s">
        <v>170</v>
      </c>
      <c r="C3673" s="110">
        <v>12</v>
      </c>
      <c r="D3673" s="109">
        <v>10816.813624718379</v>
      </c>
      <c r="E3673" s="109">
        <v>462979.97548908618</v>
      </c>
    </row>
    <row r="3674" spans="1:5" x14ac:dyDescent="0.35">
      <c r="A3674" s="107" t="s">
        <v>79</v>
      </c>
      <c r="B3674" s="107" t="s">
        <v>169</v>
      </c>
      <c r="C3674" s="110">
        <v>1</v>
      </c>
      <c r="D3674" s="109">
        <v>18696.959756612781</v>
      </c>
      <c r="E3674" s="109">
        <v>1472716.9879255509</v>
      </c>
    </row>
    <row r="3675" spans="1:5" x14ac:dyDescent="0.35">
      <c r="A3675" s="107" t="s">
        <v>79</v>
      </c>
      <c r="B3675" s="107" t="s">
        <v>169</v>
      </c>
      <c r="C3675" s="110">
        <v>2</v>
      </c>
      <c r="D3675" s="109">
        <v>12762.000042915341</v>
      </c>
      <c r="E3675" s="109">
        <v>981634.2717895715</v>
      </c>
    </row>
    <row r="3676" spans="1:5" x14ac:dyDescent="0.35">
      <c r="A3676" s="107" t="s">
        <v>79</v>
      </c>
      <c r="B3676" s="107" t="s">
        <v>169</v>
      </c>
      <c r="C3676" s="110">
        <v>3</v>
      </c>
      <c r="D3676" s="109">
        <v>15877.679846048361</v>
      </c>
      <c r="E3676" s="109">
        <v>1287236.962201338</v>
      </c>
    </row>
    <row r="3677" spans="1:5" x14ac:dyDescent="0.35">
      <c r="A3677" s="107" t="s">
        <v>79</v>
      </c>
      <c r="B3677" s="107" t="s">
        <v>169</v>
      </c>
      <c r="C3677" s="110">
        <v>4</v>
      </c>
      <c r="D3677" s="109">
        <v>14140.799763787551</v>
      </c>
      <c r="E3677" s="109">
        <v>1118643.9029499381</v>
      </c>
    </row>
    <row r="3678" spans="1:5" x14ac:dyDescent="0.35">
      <c r="A3678" s="107" t="s">
        <v>79</v>
      </c>
      <c r="B3678" s="107" t="s">
        <v>169</v>
      </c>
      <c r="C3678" s="110">
        <v>5</v>
      </c>
      <c r="D3678" s="109">
        <v>21091.679865896709</v>
      </c>
      <c r="E3678" s="109">
        <v>1519085.825236157</v>
      </c>
    </row>
    <row r="3679" spans="1:5" x14ac:dyDescent="0.35">
      <c r="A3679" s="107" t="s">
        <v>79</v>
      </c>
      <c r="B3679" s="107" t="s">
        <v>169</v>
      </c>
      <c r="C3679" s="110">
        <v>6</v>
      </c>
      <c r="D3679" s="109">
        <v>27645.599979639061</v>
      </c>
      <c r="E3679" s="109">
        <v>1839827.3996268329</v>
      </c>
    </row>
    <row r="3680" spans="1:5" x14ac:dyDescent="0.35">
      <c r="A3680" s="107" t="s">
        <v>79</v>
      </c>
      <c r="B3680" s="107" t="s">
        <v>169</v>
      </c>
      <c r="C3680" s="110">
        <v>7</v>
      </c>
      <c r="D3680" s="109">
        <v>27727.680151598459</v>
      </c>
      <c r="E3680" s="109">
        <v>1803668.8393340551</v>
      </c>
    </row>
    <row r="3681" spans="1:5" x14ac:dyDescent="0.35">
      <c r="A3681" s="107" t="s">
        <v>79</v>
      </c>
      <c r="B3681" s="107" t="s">
        <v>169</v>
      </c>
      <c r="C3681" s="110">
        <v>8</v>
      </c>
      <c r="D3681" s="109">
        <v>23056.079959511761</v>
      </c>
      <c r="E3681" s="109">
        <v>1464218.553134457</v>
      </c>
    </row>
    <row r="3682" spans="1:5" x14ac:dyDescent="0.35">
      <c r="A3682" s="107" t="s">
        <v>79</v>
      </c>
      <c r="B3682" s="107" t="s">
        <v>169</v>
      </c>
      <c r="C3682" s="110">
        <v>9</v>
      </c>
      <c r="D3682" s="109">
        <v>28634.639529466651</v>
      </c>
      <c r="E3682" s="109">
        <v>1628667.874285107</v>
      </c>
    </row>
    <row r="3683" spans="1:5" x14ac:dyDescent="0.35">
      <c r="A3683" s="107" t="s">
        <v>79</v>
      </c>
      <c r="B3683" s="107" t="s">
        <v>169</v>
      </c>
      <c r="C3683" s="110">
        <v>10</v>
      </c>
      <c r="D3683" s="109">
        <v>27975.349417708261</v>
      </c>
      <c r="E3683" s="109">
        <v>994724.51634283352</v>
      </c>
    </row>
    <row r="3684" spans="1:5" x14ac:dyDescent="0.35">
      <c r="A3684" s="107" t="s">
        <v>79</v>
      </c>
      <c r="B3684" s="107" t="s">
        <v>169</v>
      </c>
      <c r="C3684" s="110">
        <v>11</v>
      </c>
      <c r="D3684" s="109">
        <v>16399.892576980779</v>
      </c>
      <c r="E3684" s="109">
        <v>637365.78228645702</v>
      </c>
    </row>
    <row r="3685" spans="1:5" x14ac:dyDescent="0.35">
      <c r="A3685" s="107" t="s">
        <v>79</v>
      </c>
      <c r="B3685" s="107" t="s">
        <v>169</v>
      </c>
      <c r="C3685" s="110">
        <v>12</v>
      </c>
      <c r="D3685" s="109">
        <v>15188.40626153224</v>
      </c>
      <c r="E3685" s="109">
        <v>637050.00750881503</v>
      </c>
    </row>
    <row r="3686" spans="1:5" x14ac:dyDescent="0.35">
      <c r="A3686" s="107" t="s">
        <v>79</v>
      </c>
      <c r="B3686" s="107" t="s">
        <v>168</v>
      </c>
      <c r="C3686" s="110">
        <v>1</v>
      </c>
      <c r="D3686" s="109">
        <v>492.39191497372548</v>
      </c>
      <c r="E3686" s="109">
        <v>34215.94678731067</v>
      </c>
    </row>
    <row r="3687" spans="1:5" x14ac:dyDescent="0.35">
      <c r="A3687" s="107" t="s">
        <v>79</v>
      </c>
      <c r="B3687" s="107" t="s">
        <v>168</v>
      </c>
      <c r="C3687" s="110">
        <v>2</v>
      </c>
      <c r="D3687" s="109">
        <v>419.57142204688017</v>
      </c>
      <c r="E3687" s="109">
        <v>27891.783152051928</v>
      </c>
    </row>
    <row r="3688" spans="1:5" x14ac:dyDescent="0.35">
      <c r="A3688" s="107" t="s">
        <v>79</v>
      </c>
      <c r="B3688" s="107" t="s">
        <v>168</v>
      </c>
      <c r="C3688" s="110">
        <v>3</v>
      </c>
      <c r="D3688" s="109">
        <v>421.97084037492948</v>
      </c>
      <c r="E3688" s="109">
        <v>29207.675227856089</v>
      </c>
    </row>
    <row r="3689" spans="1:5" x14ac:dyDescent="0.35">
      <c r="A3689" s="107" t="s">
        <v>79</v>
      </c>
      <c r="B3689" s="107" t="s">
        <v>168</v>
      </c>
      <c r="C3689" s="110">
        <v>4</v>
      </c>
      <c r="D3689" s="109">
        <v>314.22469881610459</v>
      </c>
      <c r="E3689" s="109">
        <v>21329.58626896613</v>
      </c>
    </row>
    <row r="3690" spans="1:5" x14ac:dyDescent="0.35">
      <c r="A3690" s="107" t="s">
        <v>79</v>
      </c>
      <c r="B3690" s="107" t="s">
        <v>168</v>
      </c>
      <c r="C3690" s="110">
        <v>5</v>
      </c>
      <c r="D3690" s="109">
        <v>247.20173696596271</v>
      </c>
      <c r="E3690" s="109">
        <v>16157.567342815</v>
      </c>
    </row>
    <row r="3691" spans="1:5" x14ac:dyDescent="0.35">
      <c r="A3691" s="107" t="s">
        <v>79</v>
      </c>
      <c r="B3691" s="107" t="s">
        <v>168</v>
      </c>
      <c r="C3691" s="110">
        <v>6</v>
      </c>
      <c r="D3691" s="109">
        <v>146.29863957547411</v>
      </c>
      <c r="E3691" s="109">
        <v>9156.5765854644451</v>
      </c>
    </row>
    <row r="3692" spans="1:5" x14ac:dyDescent="0.35">
      <c r="A3692" s="107" t="s">
        <v>79</v>
      </c>
      <c r="B3692" s="107" t="s">
        <v>168</v>
      </c>
      <c r="C3692" s="110">
        <v>7</v>
      </c>
      <c r="D3692" s="109">
        <v>228.76212882830009</v>
      </c>
      <c r="E3692" s="109">
        <v>14136.652544226081</v>
      </c>
    </row>
    <row r="3693" spans="1:5" x14ac:dyDescent="0.35">
      <c r="A3693" s="107" t="s">
        <v>79</v>
      </c>
      <c r="B3693" s="107" t="s">
        <v>168</v>
      </c>
      <c r="C3693" s="110">
        <v>8</v>
      </c>
      <c r="D3693" s="109">
        <v>303.91319829571597</v>
      </c>
      <c r="E3693" s="109">
        <v>18426.129490461892</v>
      </c>
    </row>
    <row r="3694" spans="1:5" x14ac:dyDescent="0.35">
      <c r="A3694" s="107" t="s">
        <v>79</v>
      </c>
      <c r="B3694" s="107" t="s">
        <v>168</v>
      </c>
      <c r="C3694" s="110">
        <v>9</v>
      </c>
      <c r="D3694" s="109">
        <v>399.76500804458101</v>
      </c>
      <c r="E3694" s="109">
        <v>21557.75505404222</v>
      </c>
    </row>
    <row r="3695" spans="1:5" x14ac:dyDescent="0.35">
      <c r="A3695" s="107" t="s">
        <v>79</v>
      </c>
      <c r="B3695" s="107" t="s">
        <v>168</v>
      </c>
      <c r="C3695" s="110">
        <v>10</v>
      </c>
      <c r="D3695" s="109">
        <v>457.90984742979902</v>
      </c>
      <c r="E3695" s="109">
        <v>8077.3300906421828</v>
      </c>
    </row>
    <row r="3696" spans="1:5" x14ac:dyDescent="0.35">
      <c r="A3696" s="107" t="s">
        <v>79</v>
      </c>
      <c r="B3696" s="107" t="s">
        <v>168</v>
      </c>
      <c r="C3696" s="110">
        <v>11</v>
      </c>
      <c r="D3696" s="109">
        <v>484.85613441816088</v>
      </c>
      <c r="E3696" s="109">
        <v>10329.32303607205</v>
      </c>
    </row>
    <row r="3697" spans="1:5" x14ac:dyDescent="0.35">
      <c r="A3697" s="107" t="s">
        <v>79</v>
      </c>
      <c r="B3697" s="107" t="s">
        <v>168</v>
      </c>
      <c r="C3697" s="110">
        <v>12</v>
      </c>
      <c r="D3697" s="109">
        <v>523.54575390812261</v>
      </c>
      <c r="E3697" s="109">
        <v>13198.57086866889</v>
      </c>
    </row>
    <row r="3698" spans="1:5" x14ac:dyDescent="0.35">
      <c r="A3698" s="107" t="s">
        <v>79</v>
      </c>
      <c r="B3698" s="107" t="s">
        <v>167</v>
      </c>
      <c r="C3698" s="110">
        <v>1</v>
      </c>
      <c r="D3698" s="109">
        <v>667.77110816736206</v>
      </c>
      <c r="E3698" s="109">
        <v>50803.366285138793</v>
      </c>
    </row>
    <row r="3699" spans="1:5" x14ac:dyDescent="0.35">
      <c r="A3699" s="107" t="s">
        <v>79</v>
      </c>
      <c r="B3699" s="107" t="s">
        <v>167</v>
      </c>
      <c r="C3699" s="110">
        <v>2</v>
      </c>
      <c r="D3699" s="109">
        <v>569.49692863841472</v>
      </c>
      <c r="E3699" s="109">
        <v>41831.340335380337</v>
      </c>
    </row>
    <row r="3700" spans="1:5" x14ac:dyDescent="0.35">
      <c r="A3700" s="107" t="s">
        <v>79</v>
      </c>
      <c r="B3700" s="107" t="s">
        <v>167</v>
      </c>
      <c r="C3700" s="110">
        <v>3</v>
      </c>
      <c r="D3700" s="109">
        <v>551.36929217663453</v>
      </c>
      <c r="E3700" s="109">
        <v>43322.744166667013</v>
      </c>
    </row>
    <row r="3701" spans="1:5" x14ac:dyDescent="0.35">
      <c r="A3701" s="107" t="s">
        <v>79</v>
      </c>
      <c r="B3701" s="107" t="s">
        <v>167</v>
      </c>
      <c r="C3701" s="110">
        <v>4</v>
      </c>
      <c r="D3701" s="109">
        <v>373.61285607359957</v>
      </c>
      <c r="E3701" s="109">
        <v>28426.386097115381</v>
      </c>
    </row>
    <row r="3702" spans="1:5" x14ac:dyDescent="0.35">
      <c r="A3702" s="107" t="s">
        <v>79</v>
      </c>
      <c r="B3702" s="107" t="s">
        <v>167</v>
      </c>
      <c r="C3702" s="110">
        <v>5</v>
      </c>
      <c r="D3702" s="109">
        <v>213.05495428970701</v>
      </c>
      <c r="E3702" s="109">
        <v>15496.215142237261</v>
      </c>
    </row>
    <row r="3703" spans="1:5" x14ac:dyDescent="0.35">
      <c r="A3703" s="107" t="s">
        <v>79</v>
      </c>
      <c r="B3703" s="107" t="s">
        <v>167</v>
      </c>
      <c r="C3703" s="110">
        <v>6</v>
      </c>
      <c r="D3703" s="109">
        <v>169.81042495545961</v>
      </c>
      <c r="E3703" s="109">
        <v>11429.032344026131</v>
      </c>
    </row>
    <row r="3704" spans="1:5" x14ac:dyDescent="0.35">
      <c r="A3704" s="107" t="s">
        <v>79</v>
      </c>
      <c r="B3704" s="107" t="s">
        <v>167</v>
      </c>
      <c r="C3704" s="110">
        <v>7</v>
      </c>
      <c r="D3704" s="109">
        <v>244.8848406257124</v>
      </c>
      <c r="E3704" s="109">
        <v>15887.205602973911</v>
      </c>
    </row>
    <row r="3705" spans="1:5" x14ac:dyDescent="0.35">
      <c r="A3705" s="107" t="s">
        <v>79</v>
      </c>
      <c r="B3705" s="107" t="s">
        <v>167</v>
      </c>
      <c r="C3705" s="110">
        <v>8</v>
      </c>
      <c r="D3705" s="109">
        <v>332.71511440846308</v>
      </c>
      <c r="E3705" s="109">
        <v>20869.940677038299</v>
      </c>
    </row>
    <row r="3706" spans="1:5" x14ac:dyDescent="0.35">
      <c r="A3706" s="107" t="s">
        <v>79</v>
      </c>
      <c r="B3706" s="107" t="s">
        <v>167</v>
      </c>
      <c r="C3706" s="110">
        <v>9</v>
      </c>
      <c r="D3706" s="109">
        <v>395.28635728109361</v>
      </c>
      <c r="E3706" s="109">
        <v>21116.94489528369</v>
      </c>
    </row>
    <row r="3707" spans="1:5" x14ac:dyDescent="0.35">
      <c r="A3707" s="107" t="s">
        <v>79</v>
      </c>
      <c r="B3707" s="107" t="s">
        <v>167</v>
      </c>
      <c r="C3707" s="110">
        <v>10</v>
      </c>
      <c r="D3707" s="109">
        <v>521.52539780460643</v>
      </c>
      <c r="E3707" s="109">
        <v>8618.8583132124713</v>
      </c>
    </row>
    <row r="3708" spans="1:5" x14ac:dyDescent="0.35">
      <c r="A3708" s="107" t="s">
        <v>79</v>
      </c>
      <c r="B3708" s="107" t="s">
        <v>167</v>
      </c>
      <c r="C3708" s="110">
        <v>11</v>
      </c>
      <c r="D3708" s="109">
        <v>666.4016434979485</v>
      </c>
      <c r="E3708" s="109">
        <v>12790.62148431204</v>
      </c>
    </row>
    <row r="3709" spans="1:5" x14ac:dyDescent="0.35">
      <c r="A3709" s="107" t="s">
        <v>79</v>
      </c>
      <c r="B3709" s="107" t="s">
        <v>167</v>
      </c>
      <c r="C3709" s="110">
        <v>12</v>
      </c>
      <c r="D3709" s="109">
        <v>749.28933916790788</v>
      </c>
      <c r="E3709" s="109">
        <v>17700.430604374738</v>
      </c>
    </row>
    <row r="3710" spans="1:5" x14ac:dyDescent="0.35">
      <c r="A3710" s="107" t="s">
        <v>79</v>
      </c>
      <c r="B3710" s="107" t="s">
        <v>166</v>
      </c>
      <c r="C3710" s="110">
        <v>1</v>
      </c>
      <c r="D3710" s="109">
        <v>827.9250623919836</v>
      </c>
      <c r="E3710" s="109">
        <v>61752.600279917053</v>
      </c>
    </row>
    <row r="3711" spans="1:5" x14ac:dyDescent="0.35">
      <c r="A3711" s="107" t="s">
        <v>79</v>
      </c>
      <c r="B3711" s="107" t="s">
        <v>166</v>
      </c>
      <c r="C3711" s="110">
        <v>2</v>
      </c>
      <c r="D3711" s="109">
        <v>697.52255456405373</v>
      </c>
      <c r="E3711" s="109">
        <v>50362.616976448677</v>
      </c>
    </row>
    <row r="3712" spans="1:5" x14ac:dyDescent="0.35">
      <c r="A3712" s="107" t="s">
        <v>79</v>
      </c>
      <c r="B3712" s="107" t="s">
        <v>166</v>
      </c>
      <c r="C3712" s="110">
        <v>3</v>
      </c>
      <c r="D3712" s="109">
        <v>643.4177086741455</v>
      </c>
      <c r="E3712" s="109">
        <v>49799.067264235251</v>
      </c>
    </row>
    <row r="3713" spans="1:5" x14ac:dyDescent="0.35">
      <c r="A3713" s="107" t="s">
        <v>79</v>
      </c>
      <c r="B3713" s="107" t="s">
        <v>166</v>
      </c>
      <c r="C3713" s="110">
        <v>4</v>
      </c>
      <c r="D3713" s="109">
        <v>414.04277452084489</v>
      </c>
      <c r="E3713" s="109">
        <v>30950.401450550809</v>
      </c>
    </row>
    <row r="3714" spans="1:5" x14ac:dyDescent="0.35">
      <c r="A3714" s="107" t="s">
        <v>79</v>
      </c>
      <c r="B3714" s="107" t="s">
        <v>166</v>
      </c>
      <c r="C3714" s="110">
        <v>5</v>
      </c>
      <c r="D3714" s="109">
        <v>226.33137111744159</v>
      </c>
      <c r="E3714" s="109">
        <v>16191.450286282041</v>
      </c>
    </row>
    <row r="3715" spans="1:5" x14ac:dyDescent="0.35">
      <c r="A3715" s="107" t="s">
        <v>79</v>
      </c>
      <c r="B3715" s="107" t="s">
        <v>166</v>
      </c>
      <c r="C3715" s="110">
        <v>6</v>
      </c>
      <c r="D3715" s="109">
        <v>168.20957513858389</v>
      </c>
      <c r="E3715" s="109">
        <v>11038.02019465326</v>
      </c>
    </row>
    <row r="3716" spans="1:5" x14ac:dyDescent="0.35">
      <c r="A3716" s="107" t="s">
        <v>79</v>
      </c>
      <c r="B3716" s="107" t="s">
        <v>166</v>
      </c>
      <c r="C3716" s="110">
        <v>7</v>
      </c>
      <c r="D3716" s="109">
        <v>251.43419861356969</v>
      </c>
      <c r="E3716" s="109">
        <v>15954.71181714926</v>
      </c>
    </row>
    <row r="3717" spans="1:5" x14ac:dyDescent="0.35">
      <c r="A3717" s="107" t="s">
        <v>79</v>
      </c>
      <c r="B3717" s="107" t="s">
        <v>166</v>
      </c>
      <c r="C3717" s="110">
        <v>8</v>
      </c>
      <c r="D3717" s="109">
        <v>352.87275466006861</v>
      </c>
      <c r="E3717" s="109">
        <v>21652.409104430499</v>
      </c>
    </row>
    <row r="3718" spans="1:5" x14ac:dyDescent="0.35">
      <c r="A3718" s="107" t="s">
        <v>79</v>
      </c>
      <c r="B3718" s="107" t="s">
        <v>166</v>
      </c>
      <c r="C3718" s="110">
        <v>9</v>
      </c>
      <c r="D3718" s="109">
        <v>497.64491696744011</v>
      </c>
      <c r="E3718" s="109">
        <v>25810.902594496529</v>
      </c>
    </row>
    <row r="3719" spans="1:5" x14ac:dyDescent="0.35">
      <c r="A3719" s="107" t="s">
        <v>79</v>
      </c>
      <c r="B3719" s="107" t="s">
        <v>166</v>
      </c>
      <c r="C3719" s="110">
        <v>10</v>
      </c>
      <c r="D3719" s="109">
        <v>512.12024240089409</v>
      </c>
      <c r="E3719" s="109">
        <v>8439.87921917518</v>
      </c>
    </row>
    <row r="3720" spans="1:5" x14ac:dyDescent="0.35">
      <c r="A3720" s="107" t="s">
        <v>79</v>
      </c>
      <c r="B3720" s="107" t="s">
        <v>166</v>
      </c>
      <c r="C3720" s="110">
        <v>11</v>
      </c>
      <c r="D3720" s="109">
        <v>552.87824298464955</v>
      </c>
      <c r="E3720" s="109">
        <v>10098.529991393199</v>
      </c>
    </row>
    <row r="3721" spans="1:5" x14ac:dyDescent="0.35">
      <c r="A3721" s="107" t="s">
        <v>79</v>
      </c>
      <c r="B3721" s="107" t="s">
        <v>166</v>
      </c>
      <c r="C3721" s="110">
        <v>12</v>
      </c>
      <c r="D3721" s="109">
        <v>843.81223334434685</v>
      </c>
      <c r="E3721" s="109">
        <v>19179.453326818752</v>
      </c>
    </row>
    <row r="3722" spans="1:5" x14ac:dyDescent="0.35">
      <c r="A3722" s="107" t="s">
        <v>79</v>
      </c>
      <c r="B3722" s="107" t="s">
        <v>165</v>
      </c>
      <c r="C3722" s="110">
        <v>1</v>
      </c>
      <c r="D3722" s="109">
        <v>925.86122075844594</v>
      </c>
      <c r="E3722" s="109">
        <v>68313.64276120979</v>
      </c>
    </row>
    <row r="3723" spans="1:5" x14ac:dyDescent="0.35">
      <c r="A3723" s="107" t="s">
        <v>79</v>
      </c>
      <c r="B3723" s="107" t="s">
        <v>165</v>
      </c>
      <c r="C3723" s="110">
        <v>2</v>
      </c>
      <c r="D3723" s="109">
        <v>740.60579547131533</v>
      </c>
      <c r="E3723" s="109">
        <v>52984.162922610478</v>
      </c>
    </row>
    <row r="3724" spans="1:5" x14ac:dyDescent="0.35">
      <c r="A3724" s="107" t="s">
        <v>79</v>
      </c>
      <c r="B3724" s="107" t="s">
        <v>165</v>
      </c>
      <c r="C3724" s="110">
        <v>3</v>
      </c>
      <c r="D3724" s="109">
        <v>671.88079401885591</v>
      </c>
      <c r="E3724" s="109">
        <v>50794.883092076663</v>
      </c>
    </row>
    <row r="3725" spans="1:5" x14ac:dyDescent="0.35">
      <c r="A3725" s="107" t="s">
        <v>79</v>
      </c>
      <c r="B3725" s="107" t="s">
        <v>165</v>
      </c>
      <c r="C3725" s="110">
        <v>4</v>
      </c>
      <c r="D3725" s="109">
        <v>440.58326083415358</v>
      </c>
      <c r="E3725" s="109">
        <v>32533.373506641128</v>
      </c>
    </row>
    <row r="3726" spans="1:5" x14ac:dyDescent="0.35">
      <c r="A3726" s="107" t="s">
        <v>79</v>
      </c>
      <c r="B3726" s="107" t="s">
        <v>165</v>
      </c>
      <c r="C3726" s="110">
        <v>5</v>
      </c>
      <c r="D3726" s="109">
        <v>236.83770387743371</v>
      </c>
      <c r="E3726" s="109">
        <v>16697.802725497491</v>
      </c>
    </row>
    <row r="3727" spans="1:5" x14ac:dyDescent="0.35">
      <c r="A3727" s="107" t="s">
        <v>79</v>
      </c>
      <c r="B3727" s="107" t="s">
        <v>165</v>
      </c>
      <c r="C3727" s="110">
        <v>6</v>
      </c>
      <c r="D3727" s="109">
        <v>163.1705825503638</v>
      </c>
      <c r="E3727" s="109">
        <v>10552.6890993913</v>
      </c>
    </row>
    <row r="3728" spans="1:5" x14ac:dyDescent="0.35">
      <c r="A3728" s="107" t="s">
        <v>79</v>
      </c>
      <c r="B3728" s="107" t="s">
        <v>165</v>
      </c>
      <c r="C3728" s="110">
        <v>7</v>
      </c>
      <c r="D3728" s="109">
        <v>236.4794082914637</v>
      </c>
      <c r="E3728" s="109">
        <v>14813.71129827643</v>
      </c>
    </row>
    <row r="3729" spans="1:5" x14ac:dyDescent="0.35">
      <c r="A3729" s="107" t="s">
        <v>79</v>
      </c>
      <c r="B3729" s="107" t="s">
        <v>165</v>
      </c>
      <c r="C3729" s="110">
        <v>8</v>
      </c>
      <c r="D3729" s="109">
        <v>364.83004112941848</v>
      </c>
      <c r="E3729" s="109">
        <v>21905.142142739111</v>
      </c>
    </row>
    <row r="3730" spans="1:5" x14ac:dyDescent="0.35">
      <c r="A3730" s="107" t="s">
        <v>79</v>
      </c>
      <c r="B3730" s="107" t="s">
        <v>165</v>
      </c>
      <c r="C3730" s="110">
        <v>9</v>
      </c>
      <c r="D3730" s="109">
        <v>530.38790345666655</v>
      </c>
      <c r="E3730" s="109">
        <v>26274.854531401961</v>
      </c>
    </row>
    <row r="3731" spans="1:5" x14ac:dyDescent="0.35">
      <c r="A3731" s="107" t="s">
        <v>79</v>
      </c>
      <c r="B3731" s="107" t="s">
        <v>165</v>
      </c>
      <c r="C3731" s="110">
        <v>10</v>
      </c>
      <c r="D3731" s="109">
        <v>695.85772523998639</v>
      </c>
      <c r="E3731" s="109">
        <v>10864.84028731973</v>
      </c>
    </row>
    <row r="3732" spans="1:5" x14ac:dyDescent="0.35">
      <c r="A3732" s="107" t="s">
        <v>79</v>
      </c>
      <c r="B3732" s="107" t="s">
        <v>165</v>
      </c>
      <c r="C3732" s="110">
        <v>11</v>
      </c>
      <c r="D3732" s="109">
        <v>826.74340759701647</v>
      </c>
      <c r="E3732" s="109">
        <v>14866.864963732491</v>
      </c>
    </row>
    <row r="3733" spans="1:5" x14ac:dyDescent="0.35">
      <c r="A3733" s="107" t="s">
        <v>79</v>
      </c>
      <c r="B3733" s="107" t="s">
        <v>165</v>
      </c>
      <c r="C3733" s="110">
        <v>12</v>
      </c>
      <c r="D3733" s="109">
        <v>924.36567231796676</v>
      </c>
      <c r="E3733" s="109">
        <v>20115.126783132979</v>
      </c>
    </row>
    <row r="3734" spans="1:5" x14ac:dyDescent="0.35">
      <c r="A3734" s="107" t="s">
        <v>79</v>
      </c>
      <c r="B3734" s="107" t="s">
        <v>164</v>
      </c>
      <c r="C3734" s="110">
        <v>1</v>
      </c>
      <c r="D3734" s="109">
        <v>966.51462653164378</v>
      </c>
      <c r="E3734" s="109">
        <v>71094.42744393216</v>
      </c>
    </row>
    <row r="3735" spans="1:5" x14ac:dyDescent="0.35">
      <c r="A3735" s="107" t="s">
        <v>79</v>
      </c>
      <c r="B3735" s="107" t="s">
        <v>164</v>
      </c>
      <c r="C3735" s="110">
        <v>2</v>
      </c>
      <c r="D3735" s="109">
        <v>683.79994602998454</v>
      </c>
      <c r="E3735" s="109">
        <v>49049.258573341227</v>
      </c>
    </row>
    <row r="3736" spans="1:5" x14ac:dyDescent="0.35">
      <c r="A3736" s="107" t="s">
        <v>79</v>
      </c>
      <c r="B3736" s="107" t="s">
        <v>164</v>
      </c>
      <c r="C3736" s="110">
        <v>3</v>
      </c>
      <c r="D3736" s="109">
        <v>940.77974965761621</v>
      </c>
      <c r="E3736" s="109">
        <v>71850.383320237743</v>
      </c>
    </row>
    <row r="3737" spans="1:5" x14ac:dyDescent="0.35">
      <c r="A3737" s="107" t="s">
        <v>79</v>
      </c>
      <c r="B3737" s="107" t="s">
        <v>164</v>
      </c>
      <c r="C3737" s="110">
        <v>4</v>
      </c>
      <c r="D3737" s="109">
        <v>715.14993490061727</v>
      </c>
      <c r="E3737" s="109">
        <v>52986.009248930379</v>
      </c>
    </row>
    <row r="3738" spans="1:5" x14ac:dyDescent="0.35">
      <c r="A3738" s="107" t="s">
        <v>79</v>
      </c>
      <c r="B3738" s="107" t="s">
        <v>164</v>
      </c>
      <c r="C3738" s="110">
        <v>5</v>
      </c>
      <c r="D3738" s="109">
        <v>473.20183297915929</v>
      </c>
      <c r="E3738" s="109">
        <v>33329.083087421794</v>
      </c>
    </row>
    <row r="3739" spans="1:5" x14ac:dyDescent="0.35">
      <c r="A3739" s="107" t="s">
        <v>79</v>
      </c>
      <c r="B3739" s="107" t="s">
        <v>164</v>
      </c>
      <c r="C3739" s="110">
        <v>6</v>
      </c>
      <c r="D3739" s="109">
        <v>421.63864581232218</v>
      </c>
      <c r="E3739" s="109">
        <v>26976.41966772337</v>
      </c>
    </row>
    <row r="3740" spans="1:5" x14ac:dyDescent="0.35">
      <c r="A3740" s="107" t="s">
        <v>79</v>
      </c>
      <c r="B3740" s="107" t="s">
        <v>164</v>
      </c>
      <c r="C3740" s="110">
        <v>7</v>
      </c>
      <c r="D3740" s="109">
        <v>555.62704003875592</v>
      </c>
      <c r="E3740" s="109">
        <v>34646.440250547639</v>
      </c>
    </row>
    <row r="3741" spans="1:5" x14ac:dyDescent="0.35">
      <c r="A3741" s="107" t="s">
        <v>79</v>
      </c>
      <c r="B3741" s="107" t="s">
        <v>164</v>
      </c>
      <c r="C3741" s="110">
        <v>8</v>
      </c>
      <c r="D3741" s="109">
        <v>677.84813307505692</v>
      </c>
      <c r="E3741" s="109">
        <v>40965.817732771437</v>
      </c>
    </row>
    <row r="3742" spans="1:5" x14ac:dyDescent="0.35">
      <c r="A3742" s="107" t="s">
        <v>79</v>
      </c>
      <c r="B3742" s="107" t="s">
        <v>164</v>
      </c>
      <c r="C3742" s="110">
        <v>9</v>
      </c>
      <c r="D3742" s="109">
        <v>776.06021141801943</v>
      </c>
      <c r="E3742" s="109">
        <v>38646.242000790357</v>
      </c>
    </row>
    <row r="3743" spans="1:5" x14ac:dyDescent="0.35">
      <c r="A3743" s="107" t="s">
        <v>79</v>
      </c>
      <c r="B3743" s="107" t="s">
        <v>164</v>
      </c>
      <c r="C3743" s="110">
        <v>10</v>
      </c>
      <c r="D3743" s="109">
        <v>852.9976240116074</v>
      </c>
      <c r="E3743" s="109">
        <v>12855.667264382289</v>
      </c>
    </row>
    <row r="3744" spans="1:5" x14ac:dyDescent="0.35">
      <c r="A3744" s="107" t="s">
        <v>79</v>
      </c>
      <c r="B3744" s="107" t="s">
        <v>164</v>
      </c>
      <c r="C3744" s="110">
        <v>11</v>
      </c>
      <c r="D3744" s="109">
        <v>910.98429640136669</v>
      </c>
      <c r="E3744" s="109">
        <v>14844.96302012844</v>
      </c>
    </row>
    <row r="3745" spans="1:5" x14ac:dyDescent="0.35">
      <c r="A3745" s="107" t="s">
        <v>79</v>
      </c>
      <c r="B3745" s="107" t="s">
        <v>164</v>
      </c>
      <c r="C3745" s="110">
        <v>12</v>
      </c>
      <c r="D3745" s="109">
        <v>998.0376896861693</v>
      </c>
      <c r="E3745" s="109">
        <v>19920.728934774761</v>
      </c>
    </row>
    <row r="3746" spans="1:5" x14ac:dyDescent="0.35">
      <c r="A3746" s="107" t="s">
        <v>79</v>
      </c>
      <c r="B3746" s="107" t="s">
        <v>163</v>
      </c>
      <c r="C3746" s="110">
        <v>1</v>
      </c>
      <c r="D3746" s="109">
        <v>1295.6861721880459</v>
      </c>
      <c r="E3746" s="109">
        <v>98830.119256684178</v>
      </c>
    </row>
    <row r="3747" spans="1:5" x14ac:dyDescent="0.35">
      <c r="A3747" s="107" t="s">
        <v>79</v>
      </c>
      <c r="B3747" s="107" t="s">
        <v>163</v>
      </c>
      <c r="C3747" s="110">
        <v>2</v>
      </c>
      <c r="D3747" s="109">
        <v>1213.640953673417</v>
      </c>
      <c r="E3747" s="109">
        <v>89348.088861289245</v>
      </c>
    </row>
    <row r="3748" spans="1:5" x14ac:dyDescent="0.35">
      <c r="A3748" s="107" t="s">
        <v>79</v>
      </c>
      <c r="B3748" s="107" t="s">
        <v>163</v>
      </c>
      <c r="C3748" s="110">
        <v>3</v>
      </c>
      <c r="D3748" s="109">
        <v>1540.186520337217</v>
      </c>
      <c r="E3748" s="109">
        <v>121246.9972984217</v>
      </c>
    </row>
    <row r="3749" spans="1:5" x14ac:dyDescent="0.35">
      <c r="A3749" s="107" t="s">
        <v>79</v>
      </c>
      <c r="B3749" s="107" t="s">
        <v>163</v>
      </c>
      <c r="C3749" s="110">
        <v>4</v>
      </c>
      <c r="D3749" s="109">
        <v>1186.4937422432199</v>
      </c>
      <c r="E3749" s="109">
        <v>90410.260821865842</v>
      </c>
    </row>
    <row r="3750" spans="1:5" x14ac:dyDescent="0.35">
      <c r="A3750" s="107" t="s">
        <v>79</v>
      </c>
      <c r="B3750" s="107" t="s">
        <v>163</v>
      </c>
      <c r="C3750" s="110">
        <v>5</v>
      </c>
      <c r="D3750" s="109">
        <v>937.46221331169863</v>
      </c>
      <c r="E3750" s="109">
        <v>68257.38905439603</v>
      </c>
    </row>
    <row r="3751" spans="1:5" x14ac:dyDescent="0.35">
      <c r="A3751" s="107" t="s">
        <v>79</v>
      </c>
      <c r="B3751" s="107" t="s">
        <v>163</v>
      </c>
      <c r="C3751" s="110">
        <v>6</v>
      </c>
      <c r="D3751" s="109">
        <v>424.41037363649389</v>
      </c>
      <c r="E3751" s="109">
        <v>28561.339069597059</v>
      </c>
    </row>
    <row r="3752" spans="1:5" x14ac:dyDescent="0.35">
      <c r="A3752" s="107" t="s">
        <v>79</v>
      </c>
      <c r="B3752" s="107" t="s">
        <v>163</v>
      </c>
      <c r="C3752" s="110">
        <v>7</v>
      </c>
      <c r="D3752" s="109">
        <v>920.94746601678639</v>
      </c>
      <c r="E3752" s="109">
        <v>59790.360192336411</v>
      </c>
    </row>
    <row r="3753" spans="1:5" x14ac:dyDescent="0.35">
      <c r="A3753" s="107" t="s">
        <v>79</v>
      </c>
      <c r="B3753" s="107" t="s">
        <v>163</v>
      </c>
      <c r="C3753" s="110">
        <v>8</v>
      </c>
      <c r="D3753" s="109">
        <v>1238.6582863045919</v>
      </c>
      <c r="E3753" s="109">
        <v>77688.140006955902</v>
      </c>
    </row>
    <row r="3754" spans="1:5" x14ac:dyDescent="0.35">
      <c r="A3754" s="107" t="s">
        <v>79</v>
      </c>
      <c r="B3754" s="107" t="s">
        <v>163</v>
      </c>
      <c r="C3754" s="110">
        <v>9</v>
      </c>
      <c r="D3754" s="109">
        <v>809.96653292539042</v>
      </c>
      <c r="E3754" s="109">
        <v>43297.658451697287</v>
      </c>
    </row>
    <row r="3755" spans="1:5" x14ac:dyDescent="0.35">
      <c r="A3755" s="107" t="s">
        <v>79</v>
      </c>
      <c r="B3755" s="107" t="s">
        <v>163</v>
      </c>
      <c r="C3755" s="110">
        <v>10</v>
      </c>
      <c r="D3755" s="109">
        <v>848.2146663110293</v>
      </c>
      <c r="E3755" s="109">
        <v>14708.23181249721</v>
      </c>
    </row>
    <row r="3756" spans="1:5" x14ac:dyDescent="0.35">
      <c r="A3756" s="107" t="s">
        <v>79</v>
      </c>
      <c r="B3756" s="107" t="s">
        <v>163</v>
      </c>
      <c r="C3756" s="110">
        <v>11</v>
      </c>
      <c r="D3756" s="109">
        <v>1664.7575730888191</v>
      </c>
      <c r="E3756" s="109">
        <v>32326.179487307541</v>
      </c>
    </row>
    <row r="3757" spans="1:5" x14ac:dyDescent="0.35">
      <c r="A3757" s="107" t="s">
        <v>79</v>
      </c>
      <c r="B3757" s="107" t="s">
        <v>163</v>
      </c>
      <c r="C3757" s="110">
        <v>12</v>
      </c>
      <c r="D3757" s="109">
        <v>1483.709600790073</v>
      </c>
      <c r="E3757" s="109">
        <v>35290.658976719591</v>
      </c>
    </row>
    <row r="3758" spans="1:5" x14ac:dyDescent="0.35">
      <c r="A3758" s="107" t="s">
        <v>79</v>
      </c>
      <c r="B3758" s="107" t="s">
        <v>162</v>
      </c>
      <c r="C3758" s="110">
        <v>1</v>
      </c>
      <c r="D3758" s="109">
        <v>728.95962612747508</v>
      </c>
      <c r="E3758" s="109">
        <v>56281.215953554572</v>
      </c>
    </row>
    <row r="3759" spans="1:5" x14ac:dyDescent="0.35">
      <c r="A3759" s="107" t="s">
        <v>79</v>
      </c>
      <c r="B3759" s="107" t="s">
        <v>162</v>
      </c>
      <c r="C3759" s="110">
        <v>2</v>
      </c>
      <c r="D3759" s="109">
        <v>527.08048462211502</v>
      </c>
      <c r="E3759" s="109">
        <v>39184.09474992648</v>
      </c>
    </row>
    <row r="3760" spans="1:5" x14ac:dyDescent="0.35">
      <c r="A3760" s="107" t="s">
        <v>79</v>
      </c>
      <c r="B3760" s="107" t="s">
        <v>162</v>
      </c>
      <c r="C3760" s="110">
        <v>3</v>
      </c>
      <c r="D3760" s="109">
        <v>570.03370832454993</v>
      </c>
      <c r="E3760" s="109">
        <v>44661.495069088262</v>
      </c>
    </row>
    <row r="3761" spans="1:5" x14ac:dyDescent="0.35">
      <c r="A3761" s="107" t="s">
        <v>79</v>
      </c>
      <c r="B3761" s="107" t="s">
        <v>162</v>
      </c>
      <c r="C3761" s="110">
        <v>4</v>
      </c>
      <c r="D3761" s="109">
        <v>374.04355354952389</v>
      </c>
      <c r="E3761" s="109">
        <v>28445.298804183542</v>
      </c>
    </row>
    <row r="3762" spans="1:5" x14ac:dyDescent="0.35">
      <c r="A3762" s="107" t="s">
        <v>79</v>
      </c>
      <c r="B3762" s="107" t="s">
        <v>162</v>
      </c>
      <c r="C3762" s="110">
        <v>5</v>
      </c>
      <c r="D3762" s="109">
        <v>1297.754829107866</v>
      </c>
      <c r="E3762" s="109">
        <v>90198.308722179601</v>
      </c>
    </row>
    <row r="3763" spans="1:5" x14ac:dyDescent="0.35">
      <c r="A3763" s="107" t="s">
        <v>79</v>
      </c>
      <c r="B3763" s="107" t="s">
        <v>162</v>
      </c>
      <c r="C3763" s="110">
        <v>6</v>
      </c>
      <c r="D3763" s="109">
        <v>915.82682919345268</v>
      </c>
      <c r="E3763" s="109">
        <v>59400.529237269227</v>
      </c>
    </row>
    <row r="3764" spans="1:5" x14ac:dyDescent="0.35">
      <c r="A3764" s="107" t="s">
        <v>79</v>
      </c>
      <c r="B3764" s="107" t="s">
        <v>162</v>
      </c>
      <c r="C3764" s="110">
        <v>7</v>
      </c>
      <c r="D3764" s="109">
        <v>1089.6400258849801</v>
      </c>
      <c r="E3764" s="109">
        <v>68666.222720467442</v>
      </c>
    </row>
    <row r="3765" spans="1:5" x14ac:dyDescent="0.35">
      <c r="A3765" s="107" t="s">
        <v>79</v>
      </c>
      <c r="B3765" s="107" t="s">
        <v>162</v>
      </c>
      <c r="C3765" s="110">
        <v>8</v>
      </c>
      <c r="D3765" s="109">
        <v>1500.1637167618389</v>
      </c>
      <c r="E3765" s="109">
        <v>91916.707515118571</v>
      </c>
    </row>
    <row r="3766" spans="1:5" x14ac:dyDescent="0.35">
      <c r="A3766" s="107" t="s">
        <v>79</v>
      </c>
      <c r="B3766" s="107" t="s">
        <v>162</v>
      </c>
      <c r="C3766" s="110">
        <v>9</v>
      </c>
      <c r="D3766" s="109">
        <v>2135.920293247897</v>
      </c>
      <c r="E3766" s="109">
        <v>114393.65625265161</v>
      </c>
    </row>
    <row r="3767" spans="1:5" x14ac:dyDescent="0.35">
      <c r="A3767" s="107" t="s">
        <v>79</v>
      </c>
      <c r="B3767" s="107" t="s">
        <v>162</v>
      </c>
      <c r="C3767" s="110">
        <v>10</v>
      </c>
      <c r="D3767" s="109">
        <v>2374.9767810912931</v>
      </c>
      <c r="E3767" s="109">
        <v>44844.394341239989</v>
      </c>
    </row>
    <row r="3768" spans="1:5" x14ac:dyDescent="0.35">
      <c r="A3768" s="107" t="s">
        <v>79</v>
      </c>
      <c r="B3768" s="107" t="s">
        <v>162</v>
      </c>
      <c r="C3768" s="110">
        <v>11</v>
      </c>
      <c r="D3768" s="109">
        <v>2796.49540243706</v>
      </c>
      <c r="E3768" s="109">
        <v>64058.366415945413</v>
      </c>
    </row>
    <row r="3769" spans="1:5" x14ac:dyDescent="0.35">
      <c r="A3769" s="107" t="s">
        <v>79</v>
      </c>
      <c r="B3769" s="107" t="s">
        <v>162</v>
      </c>
      <c r="C3769" s="110">
        <v>12</v>
      </c>
      <c r="D3769" s="109">
        <v>2991.6695525066721</v>
      </c>
      <c r="E3769" s="109">
        <v>82509.089073891155</v>
      </c>
    </row>
    <row r="3770" spans="1:5" x14ac:dyDescent="0.35">
      <c r="A3770" s="107" t="s">
        <v>79</v>
      </c>
      <c r="B3770" s="107" t="s">
        <v>161</v>
      </c>
      <c r="C3770" s="110">
        <v>1</v>
      </c>
      <c r="D3770" s="109">
        <v>588.2801755427256</v>
      </c>
      <c r="E3770" s="109">
        <v>40917.66793923248</v>
      </c>
    </row>
    <row r="3771" spans="1:5" x14ac:dyDescent="0.35">
      <c r="A3771" s="107" t="s">
        <v>79</v>
      </c>
      <c r="B3771" s="107" t="s">
        <v>161</v>
      </c>
      <c r="C3771" s="110">
        <v>2</v>
      </c>
      <c r="D3771" s="109">
        <v>459.46772708855627</v>
      </c>
      <c r="E3771" s="109">
        <v>30564.267672247839</v>
      </c>
    </row>
    <row r="3772" spans="1:5" x14ac:dyDescent="0.35">
      <c r="A3772" s="107" t="s">
        <v>79</v>
      </c>
      <c r="B3772" s="107" t="s">
        <v>161</v>
      </c>
      <c r="C3772" s="110">
        <v>3</v>
      </c>
      <c r="D3772" s="109">
        <v>569.02953789912431</v>
      </c>
      <c r="E3772" s="109">
        <v>39247.539740328408</v>
      </c>
    </row>
    <row r="3773" spans="1:5" x14ac:dyDescent="0.35">
      <c r="A3773" s="107" t="s">
        <v>79</v>
      </c>
      <c r="B3773" s="107" t="s">
        <v>161</v>
      </c>
      <c r="C3773" s="110">
        <v>4</v>
      </c>
      <c r="D3773" s="109">
        <v>396.33467119871318</v>
      </c>
      <c r="E3773" s="109">
        <v>26903.25358392248</v>
      </c>
    </row>
    <row r="3774" spans="1:5" x14ac:dyDescent="0.35">
      <c r="A3774" s="107" t="s">
        <v>79</v>
      </c>
      <c r="B3774" s="107" t="s">
        <v>161</v>
      </c>
      <c r="C3774" s="110">
        <v>5</v>
      </c>
      <c r="D3774" s="109">
        <v>260.56182719994018</v>
      </c>
      <c r="E3774" s="109">
        <v>17023.26060937385</v>
      </c>
    </row>
    <row r="3775" spans="1:5" x14ac:dyDescent="0.35">
      <c r="A3775" s="107" t="s">
        <v>79</v>
      </c>
      <c r="B3775" s="107" t="s">
        <v>161</v>
      </c>
      <c r="C3775" s="110">
        <v>6</v>
      </c>
      <c r="D3775" s="109">
        <v>217.0439236179329</v>
      </c>
      <c r="E3775" s="109">
        <v>13613.018874365451</v>
      </c>
    </row>
    <row r="3776" spans="1:5" x14ac:dyDescent="0.35">
      <c r="A3776" s="107" t="s">
        <v>79</v>
      </c>
      <c r="B3776" s="107" t="s">
        <v>161</v>
      </c>
      <c r="C3776" s="110">
        <v>7</v>
      </c>
      <c r="D3776" s="109">
        <v>301.41885191162248</v>
      </c>
      <c r="E3776" s="109">
        <v>18618.328935136939</v>
      </c>
    </row>
    <row r="3777" spans="1:5" x14ac:dyDescent="0.35">
      <c r="A3777" s="107" t="s">
        <v>79</v>
      </c>
      <c r="B3777" s="107" t="s">
        <v>161</v>
      </c>
      <c r="C3777" s="110">
        <v>8</v>
      </c>
      <c r="D3777" s="109">
        <v>389.92132355100489</v>
      </c>
      <c r="E3777" s="109">
        <v>23724.05922732802</v>
      </c>
    </row>
    <row r="3778" spans="1:5" x14ac:dyDescent="0.35">
      <c r="A3778" s="107" t="s">
        <v>79</v>
      </c>
      <c r="B3778" s="107" t="s">
        <v>161</v>
      </c>
      <c r="C3778" s="110">
        <v>9</v>
      </c>
      <c r="D3778" s="109">
        <v>498.49632335120452</v>
      </c>
      <c r="E3778" s="109">
        <v>27196.592123607199</v>
      </c>
    </row>
    <row r="3779" spans="1:5" x14ac:dyDescent="0.35">
      <c r="A3779" s="107" t="s">
        <v>79</v>
      </c>
      <c r="B3779" s="107" t="s">
        <v>161</v>
      </c>
      <c r="C3779" s="110">
        <v>10</v>
      </c>
      <c r="D3779" s="109">
        <v>591.26301428112095</v>
      </c>
      <c r="E3779" s="109">
        <v>10415.526527757631</v>
      </c>
    </row>
    <row r="3780" spans="1:5" x14ac:dyDescent="0.35">
      <c r="A3780" s="107" t="s">
        <v>79</v>
      </c>
      <c r="B3780" s="107" t="s">
        <v>161</v>
      </c>
      <c r="C3780" s="110">
        <v>11</v>
      </c>
      <c r="D3780" s="109">
        <v>660.68863930456155</v>
      </c>
      <c r="E3780" s="109">
        <v>14803.03346570927</v>
      </c>
    </row>
    <row r="3781" spans="1:5" x14ac:dyDescent="0.35">
      <c r="A3781" s="107" t="s">
        <v>79</v>
      </c>
      <c r="B3781" s="107" t="s">
        <v>161</v>
      </c>
      <c r="C3781" s="110">
        <v>12</v>
      </c>
      <c r="D3781" s="109">
        <v>664.54340533131199</v>
      </c>
      <c r="E3781" s="109">
        <v>18163.271515933349</v>
      </c>
    </row>
    <row r="3782" spans="1:5" x14ac:dyDescent="0.35">
      <c r="A3782" s="107" t="s">
        <v>79</v>
      </c>
      <c r="B3782" s="107" t="s">
        <v>160</v>
      </c>
      <c r="C3782" s="110">
        <v>1</v>
      </c>
      <c r="D3782" s="109">
        <v>826.13347135577067</v>
      </c>
      <c r="E3782" s="109">
        <v>64221.161358081867</v>
      </c>
    </row>
    <row r="3783" spans="1:5" x14ac:dyDescent="0.35">
      <c r="A3783" s="107" t="s">
        <v>79</v>
      </c>
      <c r="B3783" s="107" t="s">
        <v>160</v>
      </c>
      <c r="C3783" s="110">
        <v>2</v>
      </c>
      <c r="D3783" s="109">
        <v>622.56765654573667</v>
      </c>
      <c r="E3783" s="109">
        <v>46498.686103414802</v>
      </c>
    </row>
    <row r="3784" spans="1:5" x14ac:dyDescent="0.35">
      <c r="A3784" s="107" t="s">
        <v>79</v>
      </c>
      <c r="B3784" s="107" t="s">
        <v>160</v>
      </c>
      <c r="C3784" s="110">
        <v>3</v>
      </c>
      <c r="D3784" s="109">
        <v>641.72157423180022</v>
      </c>
      <c r="E3784" s="109">
        <v>50626.907701846161</v>
      </c>
    </row>
    <row r="3785" spans="1:5" x14ac:dyDescent="0.35">
      <c r="A3785" s="107" t="s">
        <v>79</v>
      </c>
      <c r="B3785" s="107" t="s">
        <v>160</v>
      </c>
      <c r="C3785" s="110">
        <v>4</v>
      </c>
      <c r="D3785" s="109">
        <v>447.74847746175101</v>
      </c>
      <c r="E3785" s="109">
        <v>34300.063673040437</v>
      </c>
    </row>
    <row r="3786" spans="1:5" x14ac:dyDescent="0.35">
      <c r="A3786" s="107" t="s">
        <v>79</v>
      </c>
      <c r="B3786" s="107" t="s">
        <v>160</v>
      </c>
      <c r="C3786" s="110">
        <v>5</v>
      </c>
      <c r="D3786" s="109">
        <v>346.76469683651732</v>
      </c>
      <c r="E3786" s="109">
        <v>25240.449674339969</v>
      </c>
    </row>
    <row r="3787" spans="1:5" x14ac:dyDescent="0.35">
      <c r="A3787" s="107" t="s">
        <v>79</v>
      </c>
      <c r="B3787" s="107" t="s">
        <v>160</v>
      </c>
      <c r="C3787" s="110">
        <v>6</v>
      </c>
      <c r="D3787" s="109">
        <v>224.89362823201441</v>
      </c>
      <c r="E3787" s="109">
        <v>15270.05462563569</v>
      </c>
    </row>
    <row r="3788" spans="1:5" x14ac:dyDescent="0.35">
      <c r="A3788" s="107" t="s">
        <v>79</v>
      </c>
      <c r="B3788" s="107" t="s">
        <v>160</v>
      </c>
      <c r="C3788" s="110">
        <v>7</v>
      </c>
      <c r="D3788" s="109">
        <v>308.64245358193608</v>
      </c>
      <c r="E3788" s="109">
        <v>20366.685096491019</v>
      </c>
    </row>
    <row r="3789" spans="1:5" x14ac:dyDescent="0.35">
      <c r="A3789" s="107" t="s">
        <v>79</v>
      </c>
      <c r="B3789" s="107" t="s">
        <v>160</v>
      </c>
      <c r="C3789" s="110">
        <v>8</v>
      </c>
      <c r="D3789" s="109">
        <v>435.31721164417348</v>
      </c>
      <c r="E3789" s="109">
        <v>27801.513953025169</v>
      </c>
    </row>
    <row r="3790" spans="1:5" x14ac:dyDescent="0.35">
      <c r="A3790" s="107" t="s">
        <v>79</v>
      </c>
      <c r="B3790" s="107" t="s">
        <v>160</v>
      </c>
      <c r="C3790" s="110">
        <v>9</v>
      </c>
      <c r="D3790" s="109">
        <v>587.16163606888801</v>
      </c>
      <c r="E3790" s="109">
        <v>32550.637842643438</v>
      </c>
    </row>
    <row r="3791" spans="1:5" x14ac:dyDescent="0.35">
      <c r="A3791" s="107" t="s">
        <v>79</v>
      </c>
      <c r="B3791" s="107" t="s">
        <v>160</v>
      </c>
      <c r="C3791" s="110">
        <v>10</v>
      </c>
      <c r="D3791" s="109">
        <v>739.39308082974014</v>
      </c>
      <c r="E3791" s="109">
        <v>12764.59762201951</v>
      </c>
    </row>
    <row r="3792" spans="1:5" x14ac:dyDescent="0.35">
      <c r="A3792" s="107" t="s">
        <v>79</v>
      </c>
      <c r="B3792" s="107" t="s">
        <v>160</v>
      </c>
      <c r="C3792" s="110">
        <v>11</v>
      </c>
      <c r="D3792" s="109">
        <v>725.054814499955</v>
      </c>
      <c r="E3792" s="109">
        <v>15784.789273113989</v>
      </c>
    </row>
    <row r="3793" spans="1:5" x14ac:dyDescent="0.35">
      <c r="A3793" s="107" t="s">
        <v>79</v>
      </c>
      <c r="B3793" s="107" t="s">
        <v>160</v>
      </c>
      <c r="C3793" s="110">
        <v>12</v>
      </c>
      <c r="D3793" s="109">
        <v>827.53974388064421</v>
      </c>
      <c r="E3793" s="109">
        <v>20868.430065508139</v>
      </c>
    </row>
    <row r="3794" spans="1:5" x14ac:dyDescent="0.35">
      <c r="A3794" s="107" t="s">
        <v>79</v>
      </c>
      <c r="B3794" s="107" t="s">
        <v>159</v>
      </c>
      <c r="C3794" s="110">
        <v>1</v>
      </c>
      <c r="D3794" s="109">
        <v>0</v>
      </c>
      <c r="E3794" s="109">
        <v>0</v>
      </c>
    </row>
    <row r="3795" spans="1:5" x14ac:dyDescent="0.35">
      <c r="A3795" s="107" t="s">
        <v>79</v>
      </c>
      <c r="B3795" s="107" t="s">
        <v>159</v>
      </c>
      <c r="C3795" s="110">
        <v>2</v>
      </c>
      <c r="D3795" s="109">
        <v>0</v>
      </c>
      <c r="E3795" s="109">
        <v>0</v>
      </c>
    </row>
    <row r="3796" spans="1:5" x14ac:dyDescent="0.35">
      <c r="A3796" s="107" t="s">
        <v>79</v>
      </c>
      <c r="B3796" s="107" t="s">
        <v>159</v>
      </c>
      <c r="C3796" s="110">
        <v>3</v>
      </c>
      <c r="D3796" s="109">
        <v>0</v>
      </c>
      <c r="E3796" s="109">
        <v>0</v>
      </c>
    </row>
    <row r="3797" spans="1:5" x14ac:dyDescent="0.35">
      <c r="A3797" s="107" t="s">
        <v>79</v>
      </c>
      <c r="B3797" s="107" t="s">
        <v>159</v>
      </c>
      <c r="C3797" s="110">
        <v>4</v>
      </c>
      <c r="D3797" s="109">
        <v>0</v>
      </c>
      <c r="E3797" s="109">
        <v>0</v>
      </c>
    </row>
    <row r="3798" spans="1:5" x14ac:dyDescent="0.35">
      <c r="A3798" s="107" t="s">
        <v>79</v>
      </c>
      <c r="B3798" s="107" t="s">
        <v>159</v>
      </c>
      <c r="C3798" s="110">
        <v>5</v>
      </c>
      <c r="D3798" s="109">
        <v>0</v>
      </c>
      <c r="E3798" s="109">
        <v>0</v>
      </c>
    </row>
    <row r="3799" spans="1:5" x14ac:dyDescent="0.35">
      <c r="A3799" s="107" t="s">
        <v>79</v>
      </c>
      <c r="B3799" s="107" t="s">
        <v>159</v>
      </c>
      <c r="C3799" s="110">
        <v>6</v>
      </c>
      <c r="D3799" s="109">
        <v>0</v>
      </c>
      <c r="E3799" s="109">
        <v>0</v>
      </c>
    </row>
    <row r="3800" spans="1:5" x14ac:dyDescent="0.35">
      <c r="A3800" s="107" t="s">
        <v>79</v>
      </c>
      <c r="B3800" s="107" t="s">
        <v>159</v>
      </c>
      <c r="C3800" s="110">
        <v>7</v>
      </c>
      <c r="D3800" s="109">
        <v>0</v>
      </c>
      <c r="E3800" s="109">
        <v>0</v>
      </c>
    </row>
    <row r="3801" spans="1:5" x14ac:dyDescent="0.35">
      <c r="A3801" s="107" t="s">
        <v>79</v>
      </c>
      <c r="B3801" s="107" t="s">
        <v>159</v>
      </c>
      <c r="C3801" s="110">
        <v>8</v>
      </c>
      <c r="D3801" s="109">
        <v>0</v>
      </c>
      <c r="E3801" s="109">
        <v>0</v>
      </c>
    </row>
    <row r="3802" spans="1:5" x14ac:dyDescent="0.35">
      <c r="A3802" s="107" t="s">
        <v>79</v>
      </c>
      <c r="B3802" s="107" t="s">
        <v>159</v>
      </c>
      <c r="C3802" s="110">
        <v>9</v>
      </c>
      <c r="D3802" s="109">
        <v>4.5567476700330047</v>
      </c>
      <c r="E3802" s="109">
        <v>0</v>
      </c>
    </row>
    <row r="3803" spans="1:5" x14ac:dyDescent="0.35">
      <c r="A3803" s="107" t="s">
        <v>79</v>
      </c>
      <c r="B3803" s="107" t="s">
        <v>159</v>
      </c>
      <c r="C3803" s="110">
        <v>10</v>
      </c>
      <c r="D3803" s="109">
        <v>52.057944536843607</v>
      </c>
      <c r="E3803" s="109">
        <v>1.342171015926669E-2</v>
      </c>
    </row>
    <row r="3804" spans="1:5" x14ac:dyDescent="0.35">
      <c r="A3804" s="107" t="s">
        <v>79</v>
      </c>
      <c r="B3804" s="107" t="s">
        <v>159</v>
      </c>
      <c r="C3804" s="110">
        <v>11</v>
      </c>
      <c r="D3804" s="109">
        <v>5.1699999999999884</v>
      </c>
      <c r="E3804" s="109">
        <v>0</v>
      </c>
    </row>
    <row r="3805" spans="1:5" x14ac:dyDescent="0.35">
      <c r="A3805" s="107" t="s">
        <v>79</v>
      </c>
      <c r="B3805" s="107" t="s">
        <v>159</v>
      </c>
      <c r="C3805" s="110">
        <v>12</v>
      </c>
      <c r="D3805" s="109">
        <v>10.34000000000009</v>
      </c>
      <c r="E3805" s="109">
        <v>0.9551223291042743</v>
      </c>
    </row>
    <row r="3806" spans="1:5" x14ac:dyDescent="0.35">
      <c r="A3806" s="107" t="s">
        <v>79</v>
      </c>
      <c r="B3806" s="107" t="s">
        <v>158</v>
      </c>
      <c r="C3806" s="110">
        <v>1</v>
      </c>
      <c r="D3806" s="109">
        <v>529.26433438288564</v>
      </c>
      <c r="E3806" s="109">
        <v>40754.054305175108</v>
      </c>
    </row>
    <row r="3807" spans="1:5" x14ac:dyDescent="0.35">
      <c r="A3807" s="107" t="s">
        <v>79</v>
      </c>
      <c r="B3807" s="107" t="s">
        <v>158</v>
      </c>
      <c r="C3807" s="110">
        <v>2</v>
      </c>
      <c r="D3807" s="109">
        <v>440.78776821464368</v>
      </c>
      <c r="E3807" s="109">
        <v>32694.504446547679</v>
      </c>
    </row>
    <row r="3808" spans="1:5" x14ac:dyDescent="0.35">
      <c r="A3808" s="107" t="s">
        <v>79</v>
      </c>
      <c r="B3808" s="107" t="s">
        <v>158</v>
      </c>
      <c r="C3808" s="110">
        <v>3</v>
      </c>
      <c r="D3808" s="109">
        <v>492.7523192532675</v>
      </c>
      <c r="E3808" s="109">
        <v>38577.361932747517</v>
      </c>
    </row>
    <row r="3809" spans="1:5" x14ac:dyDescent="0.35">
      <c r="A3809" s="107" t="s">
        <v>79</v>
      </c>
      <c r="B3809" s="107" t="s">
        <v>158</v>
      </c>
      <c r="C3809" s="110">
        <v>4</v>
      </c>
      <c r="D3809" s="109">
        <v>364.53592994286078</v>
      </c>
      <c r="E3809" s="109">
        <v>27782.135481521829</v>
      </c>
    </row>
    <row r="3810" spans="1:5" x14ac:dyDescent="0.35">
      <c r="A3810" s="107" t="s">
        <v>79</v>
      </c>
      <c r="B3810" s="107" t="s">
        <v>158</v>
      </c>
      <c r="C3810" s="110">
        <v>5</v>
      </c>
      <c r="D3810" s="109">
        <v>248.92655893656149</v>
      </c>
      <c r="E3810" s="109">
        <v>17788.727219876509</v>
      </c>
    </row>
    <row r="3811" spans="1:5" x14ac:dyDescent="0.35">
      <c r="A3811" s="107" t="s">
        <v>79</v>
      </c>
      <c r="B3811" s="107" t="s">
        <v>158</v>
      </c>
      <c r="C3811" s="110">
        <v>6</v>
      </c>
      <c r="D3811" s="109">
        <v>189.61898445660481</v>
      </c>
      <c r="E3811" s="109">
        <v>12462.41266287834</v>
      </c>
    </row>
    <row r="3812" spans="1:5" x14ac:dyDescent="0.35">
      <c r="A3812" s="107" t="s">
        <v>79</v>
      </c>
      <c r="B3812" s="107" t="s">
        <v>158</v>
      </c>
      <c r="C3812" s="110">
        <v>7</v>
      </c>
      <c r="D3812" s="109">
        <v>297.03170454809572</v>
      </c>
      <c r="E3812" s="109">
        <v>18865.539019024469</v>
      </c>
    </row>
    <row r="3813" spans="1:5" x14ac:dyDescent="0.35">
      <c r="A3813" s="107" t="s">
        <v>79</v>
      </c>
      <c r="B3813" s="107" t="s">
        <v>158</v>
      </c>
      <c r="C3813" s="110">
        <v>8</v>
      </c>
      <c r="D3813" s="109">
        <v>371.77816991290132</v>
      </c>
      <c r="E3813" s="109">
        <v>22891.359889865878</v>
      </c>
    </row>
    <row r="3814" spans="1:5" x14ac:dyDescent="0.35">
      <c r="A3814" s="107" t="s">
        <v>79</v>
      </c>
      <c r="B3814" s="107" t="s">
        <v>158</v>
      </c>
      <c r="C3814" s="110">
        <v>9</v>
      </c>
      <c r="D3814" s="109">
        <v>395.3219236464098</v>
      </c>
      <c r="E3814" s="109">
        <v>21281.406478483528</v>
      </c>
    </row>
    <row r="3815" spans="1:5" x14ac:dyDescent="0.35">
      <c r="A3815" s="107" t="s">
        <v>79</v>
      </c>
      <c r="B3815" s="107" t="s">
        <v>158</v>
      </c>
      <c r="C3815" s="110">
        <v>10</v>
      </c>
      <c r="D3815" s="109">
        <v>473.02936113550442</v>
      </c>
      <c r="E3815" s="109">
        <v>7800.3963021095906</v>
      </c>
    </row>
    <row r="3816" spans="1:5" x14ac:dyDescent="0.35">
      <c r="A3816" s="107" t="s">
        <v>79</v>
      </c>
      <c r="B3816" s="107" t="s">
        <v>158</v>
      </c>
      <c r="C3816" s="110">
        <v>11</v>
      </c>
      <c r="D3816" s="109">
        <v>402.61799841938858</v>
      </c>
      <c r="E3816" s="109">
        <v>8668.032480460417</v>
      </c>
    </row>
    <row r="3817" spans="1:5" x14ac:dyDescent="0.35">
      <c r="A3817" s="107" t="s">
        <v>79</v>
      </c>
      <c r="B3817" s="107" t="s">
        <v>158</v>
      </c>
      <c r="C3817" s="110">
        <v>12</v>
      </c>
      <c r="D3817" s="109">
        <v>530.26888209871618</v>
      </c>
      <c r="E3817" s="109">
        <v>12871.030882350569</v>
      </c>
    </row>
    <row r="3818" spans="1:5" x14ac:dyDescent="0.35">
      <c r="A3818" s="107" t="s">
        <v>79</v>
      </c>
      <c r="B3818" s="107" t="s">
        <v>157</v>
      </c>
      <c r="C3818" s="110">
        <v>1</v>
      </c>
      <c r="D3818" s="109">
        <v>3596.475253421615</v>
      </c>
      <c r="E3818" s="109">
        <v>554649.79507786536</v>
      </c>
    </row>
    <row r="3819" spans="1:5" x14ac:dyDescent="0.35">
      <c r="A3819" s="107" t="s">
        <v>79</v>
      </c>
      <c r="B3819" s="107" t="s">
        <v>157</v>
      </c>
      <c r="C3819" s="110">
        <v>2</v>
      </c>
      <c r="D3819" s="109">
        <v>3081.2957273761558</v>
      </c>
      <c r="E3819" s="109">
        <v>399012.1053443944</v>
      </c>
    </row>
    <row r="3820" spans="1:5" x14ac:dyDescent="0.35">
      <c r="A3820" s="107" t="s">
        <v>79</v>
      </c>
      <c r="B3820" s="107" t="s">
        <v>157</v>
      </c>
      <c r="C3820" s="110">
        <v>3</v>
      </c>
      <c r="D3820" s="109">
        <v>2325.1048251364709</v>
      </c>
      <c r="E3820" s="109">
        <v>333176.4349583622</v>
      </c>
    </row>
    <row r="3821" spans="1:5" x14ac:dyDescent="0.35">
      <c r="A3821" s="107" t="s">
        <v>79</v>
      </c>
      <c r="B3821" s="107" t="s">
        <v>157</v>
      </c>
      <c r="C3821" s="110">
        <v>4</v>
      </c>
      <c r="D3821" s="109">
        <v>4461.3464487822148</v>
      </c>
      <c r="E3821" s="109">
        <v>384052.51028484211</v>
      </c>
    </row>
    <row r="3822" spans="1:5" x14ac:dyDescent="0.35">
      <c r="A3822" s="107" t="s">
        <v>79</v>
      </c>
      <c r="B3822" s="107" t="s">
        <v>157</v>
      </c>
      <c r="C3822" s="110">
        <v>5</v>
      </c>
      <c r="D3822" s="109">
        <v>11544.960245123069</v>
      </c>
      <c r="E3822" s="109">
        <v>936219.01974459225</v>
      </c>
    </row>
    <row r="3823" spans="1:5" x14ac:dyDescent="0.35">
      <c r="A3823" s="107" t="s">
        <v>79</v>
      </c>
      <c r="B3823" s="107" t="s">
        <v>157</v>
      </c>
      <c r="C3823" s="110">
        <v>6</v>
      </c>
      <c r="D3823" s="109">
        <v>7334.4498173522143</v>
      </c>
      <c r="E3823" s="109">
        <v>433634.97158824152</v>
      </c>
    </row>
    <row r="3824" spans="1:5" x14ac:dyDescent="0.35">
      <c r="A3824" s="107" t="s">
        <v>79</v>
      </c>
      <c r="B3824" s="107" t="s">
        <v>157</v>
      </c>
      <c r="C3824" s="110">
        <v>7</v>
      </c>
      <c r="D3824" s="109">
        <v>6724.1767293101284</v>
      </c>
      <c r="E3824" s="109">
        <v>421492.43011753779</v>
      </c>
    </row>
    <row r="3825" spans="1:5" x14ac:dyDescent="0.35">
      <c r="A3825" s="107" t="s">
        <v>79</v>
      </c>
      <c r="B3825" s="107" t="s">
        <v>157</v>
      </c>
      <c r="C3825" s="110">
        <v>8</v>
      </c>
      <c r="D3825" s="109">
        <v>7142.0873735438654</v>
      </c>
      <c r="E3825" s="109">
        <v>417991.79468012101</v>
      </c>
    </row>
    <row r="3826" spans="1:5" x14ac:dyDescent="0.35">
      <c r="A3826" s="107" t="s">
        <v>79</v>
      </c>
      <c r="B3826" s="107" t="s">
        <v>157</v>
      </c>
      <c r="C3826" s="110">
        <v>9</v>
      </c>
      <c r="D3826" s="109">
        <v>6769.9584667382487</v>
      </c>
      <c r="E3826" s="109">
        <v>383582.56068243179</v>
      </c>
    </row>
    <row r="3827" spans="1:5" x14ac:dyDescent="0.35">
      <c r="A3827" s="107" t="s">
        <v>79</v>
      </c>
      <c r="B3827" s="107" t="s">
        <v>157</v>
      </c>
      <c r="C3827" s="110">
        <v>10</v>
      </c>
      <c r="D3827" s="109">
        <v>7223.2355576798727</v>
      </c>
      <c r="E3827" s="109">
        <v>294135.88832887611</v>
      </c>
    </row>
    <row r="3828" spans="1:5" x14ac:dyDescent="0.35">
      <c r="A3828" s="107" t="s">
        <v>79</v>
      </c>
      <c r="B3828" s="107" t="s">
        <v>157</v>
      </c>
      <c r="C3828" s="110">
        <v>11</v>
      </c>
      <c r="D3828" s="109">
        <v>5789.8428106358188</v>
      </c>
      <c r="E3828" s="109">
        <v>210872.34270313711</v>
      </c>
    </row>
    <row r="3829" spans="1:5" x14ac:dyDescent="0.35">
      <c r="A3829" s="107" t="s">
        <v>79</v>
      </c>
      <c r="B3829" s="107" t="s">
        <v>157</v>
      </c>
      <c r="C3829" s="110">
        <v>12</v>
      </c>
      <c r="D3829" s="109">
        <v>3272.161469215534</v>
      </c>
      <c r="E3829" s="109">
        <v>132024.17780414311</v>
      </c>
    </row>
    <row r="3830" spans="1:5" x14ac:dyDescent="0.35">
      <c r="A3830" s="107" t="s">
        <v>79</v>
      </c>
      <c r="B3830" s="107" t="s">
        <v>156</v>
      </c>
      <c r="C3830" s="110">
        <v>1</v>
      </c>
      <c r="D3830" s="109">
        <v>756.48818037067406</v>
      </c>
      <c r="E3830" s="109">
        <v>55700.237970243492</v>
      </c>
    </row>
    <row r="3831" spans="1:5" x14ac:dyDescent="0.35">
      <c r="A3831" s="107" t="s">
        <v>79</v>
      </c>
      <c r="B3831" s="107" t="s">
        <v>156</v>
      </c>
      <c r="C3831" s="110">
        <v>2</v>
      </c>
      <c r="D3831" s="109">
        <v>563.00584578787129</v>
      </c>
      <c r="E3831" s="109">
        <v>40383.255769490977</v>
      </c>
    </row>
    <row r="3832" spans="1:5" x14ac:dyDescent="0.35">
      <c r="A3832" s="107" t="s">
        <v>79</v>
      </c>
      <c r="B3832" s="107" t="s">
        <v>156</v>
      </c>
      <c r="C3832" s="110">
        <v>3</v>
      </c>
      <c r="D3832" s="109">
        <v>543.02819424523216</v>
      </c>
      <c r="E3832" s="109">
        <v>41466.818678429947</v>
      </c>
    </row>
    <row r="3833" spans="1:5" x14ac:dyDescent="0.35">
      <c r="A3833" s="107" t="s">
        <v>79</v>
      </c>
      <c r="B3833" s="107" t="s">
        <v>156</v>
      </c>
      <c r="C3833" s="110">
        <v>4</v>
      </c>
      <c r="D3833" s="109">
        <v>366.79525926639872</v>
      </c>
      <c r="E3833" s="109">
        <v>27107.254346647489</v>
      </c>
    </row>
    <row r="3834" spans="1:5" x14ac:dyDescent="0.35">
      <c r="A3834" s="107" t="s">
        <v>79</v>
      </c>
      <c r="B3834" s="107" t="s">
        <v>156</v>
      </c>
      <c r="C3834" s="110">
        <v>5</v>
      </c>
      <c r="D3834" s="109">
        <v>235.66665502436729</v>
      </c>
      <c r="E3834" s="109">
        <v>16599.007261525701</v>
      </c>
    </row>
    <row r="3835" spans="1:5" x14ac:dyDescent="0.35">
      <c r="A3835" s="107" t="s">
        <v>79</v>
      </c>
      <c r="B3835" s="107" t="s">
        <v>156</v>
      </c>
      <c r="C3835" s="110">
        <v>6</v>
      </c>
      <c r="D3835" s="109">
        <v>108.20497889066399</v>
      </c>
      <c r="E3835" s="109">
        <v>6908.718013338259</v>
      </c>
    </row>
    <row r="3836" spans="1:5" x14ac:dyDescent="0.35">
      <c r="A3836" s="107" t="s">
        <v>79</v>
      </c>
      <c r="B3836" s="107" t="s">
        <v>156</v>
      </c>
      <c r="C3836" s="110">
        <v>7</v>
      </c>
      <c r="D3836" s="109">
        <v>288.67054924979601</v>
      </c>
      <c r="E3836" s="109">
        <v>17955.399537160822</v>
      </c>
    </row>
    <row r="3837" spans="1:5" x14ac:dyDescent="0.35">
      <c r="A3837" s="107" t="s">
        <v>79</v>
      </c>
      <c r="B3837" s="107" t="s">
        <v>156</v>
      </c>
      <c r="C3837" s="110">
        <v>8</v>
      </c>
      <c r="D3837" s="109">
        <v>236.21195461100399</v>
      </c>
      <c r="E3837" s="109">
        <v>14277.171468794841</v>
      </c>
    </row>
    <row r="3838" spans="1:5" x14ac:dyDescent="0.35">
      <c r="A3838" s="107" t="s">
        <v>79</v>
      </c>
      <c r="B3838" s="107" t="s">
        <v>156</v>
      </c>
      <c r="C3838" s="110">
        <v>9</v>
      </c>
      <c r="D3838" s="109">
        <v>114.9116853187442</v>
      </c>
      <c r="E3838" s="109">
        <v>5772.8951882480333</v>
      </c>
    </row>
    <row r="3839" spans="1:5" x14ac:dyDescent="0.35">
      <c r="A3839" s="107" t="s">
        <v>79</v>
      </c>
      <c r="B3839" s="107" t="s">
        <v>156</v>
      </c>
      <c r="C3839" s="110">
        <v>10</v>
      </c>
      <c r="D3839" s="109">
        <v>498.19904122298038</v>
      </c>
      <c r="E3839" s="109">
        <v>7962.2342703980639</v>
      </c>
    </row>
    <row r="3840" spans="1:5" x14ac:dyDescent="0.35">
      <c r="A3840" s="107" t="s">
        <v>79</v>
      </c>
      <c r="B3840" s="107" t="s">
        <v>156</v>
      </c>
      <c r="C3840" s="110">
        <v>11</v>
      </c>
      <c r="D3840" s="109">
        <v>629.4760977040421</v>
      </c>
      <c r="E3840" s="109">
        <v>10362.26254166851</v>
      </c>
    </row>
    <row r="3841" spans="1:5" x14ac:dyDescent="0.35">
      <c r="A3841" s="107" t="s">
        <v>79</v>
      </c>
      <c r="B3841" s="107" t="s">
        <v>156</v>
      </c>
      <c r="C3841" s="110">
        <v>12</v>
      </c>
      <c r="D3841" s="109">
        <v>762.8423327243753</v>
      </c>
      <c r="E3841" s="109">
        <v>15873.838096215361</v>
      </c>
    </row>
    <row r="3842" spans="1:5" x14ac:dyDescent="0.35">
      <c r="A3842" s="107" t="s">
        <v>79</v>
      </c>
      <c r="B3842" s="107" t="s">
        <v>155</v>
      </c>
      <c r="C3842" s="110">
        <v>1</v>
      </c>
      <c r="D3842" s="109">
        <v>928.66705799598572</v>
      </c>
      <c r="E3842" s="109">
        <v>69253.196343485659</v>
      </c>
    </row>
    <row r="3843" spans="1:5" x14ac:dyDescent="0.35">
      <c r="A3843" s="107" t="s">
        <v>79</v>
      </c>
      <c r="B3843" s="107" t="s">
        <v>155</v>
      </c>
      <c r="C3843" s="110">
        <v>2</v>
      </c>
      <c r="D3843" s="109">
        <v>771.51450270410294</v>
      </c>
      <c r="E3843" s="109">
        <v>55703.865072563167</v>
      </c>
    </row>
    <row r="3844" spans="1:5" x14ac:dyDescent="0.35">
      <c r="A3844" s="107" t="s">
        <v>79</v>
      </c>
      <c r="B3844" s="107" t="s">
        <v>155</v>
      </c>
      <c r="C3844" s="110">
        <v>3</v>
      </c>
      <c r="D3844" s="109">
        <v>646.5731255268621</v>
      </c>
      <c r="E3844" s="109">
        <v>50043.013108142783</v>
      </c>
    </row>
    <row r="3845" spans="1:5" x14ac:dyDescent="0.35">
      <c r="A3845" s="107" t="s">
        <v>79</v>
      </c>
      <c r="B3845" s="107" t="s">
        <v>155</v>
      </c>
      <c r="C3845" s="110">
        <v>4</v>
      </c>
      <c r="D3845" s="109">
        <v>516.96769282863693</v>
      </c>
      <c r="E3845" s="109">
        <v>38586.814272387572</v>
      </c>
    </row>
    <row r="3846" spans="1:5" x14ac:dyDescent="0.35">
      <c r="A3846" s="107" t="s">
        <v>79</v>
      </c>
      <c r="B3846" s="107" t="s">
        <v>155</v>
      </c>
      <c r="C3846" s="110">
        <v>5</v>
      </c>
      <c r="D3846" s="109">
        <v>351.1380551923715</v>
      </c>
      <c r="E3846" s="109">
        <v>25113.895187380429</v>
      </c>
    </row>
    <row r="3847" spans="1:5" x14ac:dyDescent="0.35">
      <c r="A3847" s="107" t="s">
        <v>79</v>
      </c>
      <c r="B3847" s="107" t="s">
        <v>155</v>
      </c>
      <c r="C3847" s="110">
        <v>6</v>
      </c>
      <c r="D3847" s="109">
        <v>297.28642621848542</v>
      </c>
      <c r="E3847" s="109">
        <v>19493.976688158389</v>
      </c>
    </row>
    <row r="3848" spans="1:5" x14ac:dyDescent="0.35">
      <c r="A3848" s="107" t="s">
        <v>79</v>
      </c>
      <c r="B3848" s="107" t="s">
        <v>155</v>
      </c>
      <c r="C3848" s="110">
        <v>7</v>
      </c>
      <c r="D3848" s="109">
        <v>403.21595392035942</v>
      </c>
      <c r="E3848" s="109">
        <v>25566.85920159064</v>
      </c>
    </row>
    <row r="3849" spans="1:5" x14ac:dyDescent="0.35">
      <c r="A3849" s="107" t="s">
        <v>79</v>
      </c>
      <c r="B3849" s="107" t="s">
        <v>155</v>
      </c>
      <c r="C3849" s="110">
        <v>8</v>
      </c>
      <c r="D3849" s="109">
        <v>472.81577490958102</v>
      </c>
      <c r="E3849" s="109">
        <v>29043.22876069113</v>
      </c>
    </row>
    <row r="3850" spans="1:5" x14ac:dyDescent="0.35">
      <c r="A3850" s="107" t="s">
        <v>79</v>
      </c>
      <c r="B3850" s="107" t="s">
        <v>155</v>
      </c>
      <c r="C3850" s="110">
        <v>9</v>
      </c>
      <c r="D3850" s="109">
        <v>559.70386457905499</v>
      </c>
      <c r="E3850" s="109">
        <v>29082.52568033342</v>
      </c>
    </row>
    <row r="3851" spans="1:5" x14ac:dyDescent="0.35">
      <c r="A3851" s="107" t="s">
        <v>79</v>
      </c>
      <c r="B3851" s="107" t="s">
        <v>155</v>
      </c>
      <c r="C3851" s="110">
        <v>10</v>
      </c>
      <c r="D3851" s="109">
        <v>683.58475198964607</v>
      </c>
      <c r="E3851" s="109">
        <v>11244.562834251559</v>
      </c>
    </row>
    <row r="3852" spans="1:5" x14ac:dyDescent="0.35">
      <c r="A3852" s="107" t="s">
        <v>79</v>
      </c>
      <c r="B3852" s="107" t="s">
        <v>155</v>
      </c>
      <c r="C3852" s="110">
        <v>11</v>
      </c>
      <c r="D3852" s="109">
        <v>839.31191759746082</v>
      </c>
      <c r="E3852" s="109">
        <v>15270.401203593359</v>
      </c>
    </row>
    <row r="3853" spans="1:5" x14ac:dyDescent="0.35">
      <c r="A3853" s="107" t="s">
        <v>79</v>
      </c>
      <c r="B3853" s="107" t="s">
        <v>155</v>
      </c>
      <c r="C3853" s="110">
        <v>12</v>
      </c>
      <c r="D3853" s="109">
        <v>934.8992974741459</v>
      </c>
      <c r="E3853" s="109">
        <v>21111.504735730708</v>
      </c>
    </row>
    <row r="3854" spans="1:5" x14ac:dyDescent="0.35">
      <c r="A3854" s="107" t="s">
        <v>79</v>
      </c>
      <c r="B3854" s="107" t="s">
        <v>154</v>
      </c>
      <c r="C3854" s="110">
        <v>1</v>
      </c>
      <c r="D3854" s="109">
        <v>2234.134416207748</v>
      </c>
      <c r="E3854" s="109">
        <v>172589.61567624679</v>
      </c>
    </row>
    <row r="3855" spans="1:5" x14ac:dyDescent="0.35">
      <c r="A3855" s="107" t="s">
        <v>79</v>
      </c>
      <c r="B3855" s="107" t="s">
        <v>154</v>
      </c>
      <c r="C3855" s="110">
        <v>2</v>
      </c>
      <c r="D3855" s="109">
        <v>1419.6888099366331</v>
      </c>
      <c r="E3855" s="109">
        <v>105587.5531802437</v>
      </c>
    </row>
    <row r="3856" spans="1:5" x14ac:dyDescent="0.35">
      <c r="A3856" s="107" t="s">
        <v>79</v>
      </c>
      <c r="B3856" s="107" t="s">
        <v>154</v>
      </c>
      <c r="C3856" s="110">
        <v>3</v>
      </c>
      <c r="D3856" s="109">
        <v>1463.9179441858239</v>
      </c>
      <c r="E3856" s="109">
        <v>114720.06769130789</v>
      </c>
    </row>
    <row r="3857" spans="1:5" x14ac:dyDescent="0.35">
      <c r="A3857" s="107" t="s">
        <v>79</v>
      </c>
      <c r="B3857" s="107" t="s">
        <v>154</v>
      </c>
      <c r="C3857" s="110">
        <v>4</v>
      </c>
      <c r="D3857" s="109">
        <v>981.77720126666543</v>
      </c>
      <c r="E3857" s="109">
        <v>74629.182195444504</v>
      </c>
    </row>
    <row r="3858" spans="1:5" x14ac:dyDescent="0.35">
      <c r="A3858" s="107" t="s">
        <v>79</v>
      </c>
      <c r="B3858" s="107" t="s">
        <v>154</v>
      </c>
      <c r="C3858" s="110">
        <v>5</v>
      </c>
      <c r="D3858" s="109">
        <v>718.93611866923936</v>
      </c>
      <c r="E3858" s="109">
        <v>50745.492967160157</v>
      </c>
    </row>
    <row r="3859" spans="1:5" x14ac:dyDescent="0.35">
      <c r="A3859" s="107" t="s">
        <v>79</v>
      </c>
      <c r="B3859" s="107" t="s">
        <v>154</v>
      </c>
      <c r="C3859" s="110">
        <v>6</v>
      </c>
      <c r="D3859" s="109">
        <v>434.56012387610332</v>
      </c>
      <c r="E3859" s="109">
        <v>27848.277202482808</v>
      </c>
    </row>
    <row r="3860" spans="1:5" x14ac:dyDescent="0.35">
      <c r="A3860" s="107" t="s">
        <v>79</v>
      </c>
      <c r="B3860" s="107" t="s">
        <v>154</v>
      </c>
      <c r="C3860" s="110">
        <v>7</v>
      </c>
      <c r="D3860" s="109">
        <v>695.57987120630219</v>
      </c>
      <c r="E3860" s="109">
        <v>43048.512201248377</v>
      </c>
    </row>
    <row r="3861" spans="1:5" x14ac:dyDescent="0.35">
      <c r="A3861" s="107" t="s">
        <v>79</v>
      </c>
      <c r="B3861" s="107" t="s">
        <v>154</v>
      </c>
      <c r="C3861" s="110">
        <v>8</v>
      </c>
      <c r="D3861" s="109">
        <v>1109.572613492325</v>
      </c>
      <c r="E3861" s="109">
        <v>66775.392291717595</v>
      </c>
    </row>
    <row r="3862" spans="1:5" x14ac:dyDescent="0.35">
      <c r="A3862" s="107" t="s">
        <v>79</v>
      </c>
      <c r="B3862" s="107" t="s">
        <v>154</v>
      </c>
      <c r="C3862" s="110">
        <v>9</v>
      </c>
      <c r="D3862" s="109">
        <v>1451.592568496299</v>
      </c>
      <c r="E3862" s="109">
        <v>77792.098348223793</v>
      </c>
    </row>
    <row r="3863" spans="1:5" x14ac:dyDescent="0.35">
      <c r="A3863" s="107" t="s">
        <v>79</v>
      </c>
      <c r="B3863" s="107" t="s">
        <v>154</v>
      </c>
      <c r="C3863" s="110">
        <v>10</v>
      </c>
      <c r="D3863" s="109">
        <v>1822.7331743118709</v>
      </c>
      <c r="E3863" s="109">
        <v>32691.109804739659</v>
      </c>
    </row>
    <row r="3864" spans="1:5" x14ac:dyDescent="0.35">
      <c r="A3864" s="107" t="s">
        <v>79</v>
      </c>
      <c r="B3864" s="107" t="s">
        <v>154</v>
      </c>
      <c r="C3864" s="110">
        <v>11</v>
      </c>
      <c r="D3864" s="109">
        <v>1987.068638795839</v>
      </c>
      <c r="E3864" s="109">
        <v>45612.955924810332</v>
      </c>
    </row>
    <row r="3865" spans="1:5" x14ac:dyDescent="0.35">
      <c r="A3865" s="107" t="s">
        <v>79</v>
      </c>
      <c r="B3865" s="107" t="s">
        <v>154</v>
      </c>
      <c r="C3865" s="110">
        <v>12</v>
      </c>
      <c r="D3865" s="109">
        <v>2260.6320126504352</v>
      </c>
      <c r="E3865" s="109">
        <v>61218.588251614201</v>
      </c>
    </row>
    <row r="3866" spans="1:5" x14ac:dyDescent="0.35">
      <c r="A3866" s="107" t="s">
        <v>79</v>
      </c>
      <c r="B3866" s="107" t="s">
        <v>153</v>
      </c>
      <c r="C3866" s="110">
        <v>1</v>
      </c>
      <c r="D3866" s="109">
        <v>873.53628968085741</v>
      </c>
      <c r="E3866" s="109">
        <v>81938.492447474622</v>
      </c>
    </row>
    <row r="3867" spans="1:5" x14ac:dyDescent="0.35">
      <c r="A3867" s="107" t="s">
        <v>79</v>
      </c>
      <c r="B3867" s="107" t="s">
        <v>153</v>
      </c>
      <c r="C3867" s="110">
        <v>2</v>
      </c>
      <c r="D3867" s="109">
        <v>507.43590129731552</v>
      </c>
      <c r="E3867" s="109">
        <v>43931.967903178258</v>
      </c>
    </row>
    <row r="3868" spans="1:5" x14ac:dyDescent="0.35">
      <c r="A3868" s="107" t="s">
        <v>79</v>
      </c>
      <c r="B3868" s="107" t="s">
        <v>153</v>
      </c>
      <c r="C3868" s="110">
        <v>3</v>
      </c>
      <c r="D3868" s="109">
        <v>768.27304388345567</v>
      </c>
      <c r="E3868" s="109">
        <v>68642.855254382142</v>
      </c>
    </row>
    <row r="3869" spans="1:5" x14ac:dyDescent="0.35">
      <c r="A3869" s="107" t="s">
        <v>79</v>
      </c>
      <c r="B3869" s="107" t="s">
        <v>153</v>
      </c>
      <c r="C3869" s="110">
        <v>4</v>
      </c>
      <c r="D3869" s="109">
        <v>564.67946048005786</v>
      </c>
      <c r="E3869" s="109">
        <v>49032.528167397257</v>
      </c>
    </row>
    <row r="3870" spans="1:5" x14ac:dyDescent="0.35">
      <c r="A3870" s="107" t="s">
        <v>79</v>
      </c>
      <c r="B3870" s="107" t="s">
        <v>153</v>
      </c>
      <c r="C3870" s="110">
        <v>5</v>
      </c>
      <c r="D3870" s="109">
        <v>397.82298413290408</v>
      </c>
      <c r="E3870" s="109">
        <v>28038.027146466029</v>
      </c>
    </row>
    <row r="3871" spans="1:5" x14ac:dyDescent="0.35">
      <c r="A3871" s="107" t="s">
        <v>79</v>
      </c>
      <c r="B3871" s="107" t="s">
        <v>153</v>
      </c>
      <c r="C3871" s="110">
        <v>6</v>
      </c>
      <c r="D3871" s="109">
        <v>413.37624415564801</v>
      </c>
      <c r="E3871" s="109">
        <v>26876.125229612189</v>
      </c>
    </row>
    <row r="3872" spans="1:5" x14ac:dyDescent="0.35">
      <c r="A3872" s="107" t="s">
        <v>79</v>
      </c>
      <c r="B3872" s="107" t="s">
        <v>153</v>
      </c>
      <c r="C3872" s="110">
        <v>7</v>
      </c>
      <c r="D3872" s="109">
        <v>455.16032016009342</v>
      </c>
      <c r="E3872" s="109">
        <v>31822.689249029321</v>
      </c>
    </row>
    <row r="3873" spans="1:5" x14ac:dyDescent="0.35">
      <c r="A3873" s="107" t="s">
        <v>79</v>
      </c>
      <c r="B3873" s="107" t="s">
        <v>153</v>
      </c>
      <c r="C3873" s="110">
        <v>8</v>
      </c>
      <c r="D3873" s="109">
        <v>444.7153485964011</v>
      </c>
      <c r="E3873" s="109">
        <v>25299.249190474209</v>
      </c>
    </row>
    <row r="3874" spans="1:5" x14ac:dyDescent="0.35">
      <c r="A3874" s="107" t="s">
        <v>79</v>
      </c>
      <c r="B3874" s="107" t="s">
        <v>153</v>
      </c>
      <c r="C3874" s="110">
        <v>9</v>
      </c>
      <c r="D3874" s="109">
        <v>515.60253600823955</v>
      </c>
      <c r="E3874" s="109">
        <v>28259.497717298858</v>
      </c>
    </row>
    <row r="3875" spans="1:5" x14ac:dyDescent="0.35">
      <c r="A3875" s="107" t="s">
        <v>79</v>
      </c>
      <c r="B3875" s="107" t="s">
        <v>153</v>
      </c>
      <c r="C3875" s="110">
        <v>10</v>
      </c>
      <c r="D3875" s="109">
        <v>931.48332335002601</v>
      </c>
      <c r="E3875" s="109">
        <v>18106.32401295708</v>
      </c>
    </row>
    <row r="3876" spans="1:5" x14ac:dyDescent="0.35">
      <c r="A3876" s="107" t="s">
        <v>79</v>
      </c>
      <c r="B3876" s="107" t="s">
        <v>153</v>
      </c>
      <c r="C3876" s="110">
        <v>11</v>
      </c>
      <c r="D3876" s="109">
        <v>641.4271354798118</v>
      </c>
      <c r="E3876" s="109">
        <v>18749.333420068091</v>
      </c>
    </row>
    <row r="3877" spans="1:5" x14ac:dyDescent="0.35">
      <c r="A3877" s="107" t="s">
        <v>79</v>
      </c>
      <c r="B3877" s="107" t="s">
        <v>153</v>
      </c>
      <c r="C3877" s="110">
        <v>12</v>
      </c>
      <c r="D3877" s="109">
        <v>891.62852166264929</v>
      </c>
      <c r="E3877" s="109">
        <v>30192.1016360006</v>
      </c>
    </row>
    <row r="3878" spans="1:5" x14ac:dyDescent="0.35">
      <c r="A3878" s="107" t="s">
        <v>79</v>
      </c>
      <c r="B3878" s="107" t="s">
        <v>152</v>
      </c>
      <c r="C3878" s="110">
        <v>1</v>
      </c>
      <c r="D3878" s="109">
        <v>472.47355672043028</v>
      </c>
      <c r="E3878" s="109">
        <v>45695.505200709187</v>
      </c>
    </row>
    <row r="3879" spans="1:5" x14ac:dyDescent="0.35">
      <c r="A3879" s="107" t="s">
        <v>79</v>
      </c>
      <c r="B3879" s="107" t="s">
        <v>152</v>
      </c>
      <c r="C3879" s="110">
        <v>2</v>
      </c>
      <c r="D3879" s="109">
        <v>468.8911441872674</v>
      </c>
      <c r="E3879" s="109">
        <v>41979.921770653047</v>
      </c>
    </row>
    <row r="3880" spans="1:5" x14ac:dyDescent="0.35">
      <c r="A3880" s="107" t="s">
        <v>79</v>
      </c>
      <c r="B3880" s="107" t="s">
        <v>152</v>
      </c>
      <c r="C3880" s="110">
        <v>3</v>
      </c>
      <c r="D3880" s="109">
        <v>475.25957397398759</v>
      </c>
      <c r="E3880" s="109">
        <v>43113.757528244758</v>
      </c>
    </row>
    <row r="3881" spans="1:5" x14ac:dyDescent="0.35">
      <c r="A3881" s="107" t="s">
        <v>79</v>
      </c>
      <c r="B3881" s="107" t="s">
        <v>152</v>
      </c>
      <c r="C3881" s="110">
        <v>4</v>
      </c>
      <c r="D3881" s="109">
        <v>373.66308067246217</v>
      </c>
      <c r="E3881" s="109">
        <v>32993.483714224967</v>
      </c>
    </row>
    <row r="3882" spans="1:5" x14ac:dyDescent="0.35">
      <c r="A3882" s="107" t="s">
        <v>79</v>
      </c>
      <c r="B3882" s="107" t="s">
        <v>152</v>
      </c>
      <c r="C3882" s="110">
        <v>5</v>
      </c>
      <c r="D3882" s="109">
        <v>288.52200659466621</v>
      </c>
      <c r="E3882" s="109">
        <v>20317.073462894688</v>
      </c>
    </row>
    <row r="3883" spans="1:5" x14ac:dyDescent="0.35">
      <c r="A3883" s="107" t="s">
        <v>79</v>
      </c>
      <c r="B3883" s="107" t="s">
        <v>152</v>
      </c>
      <c r="C3883" s="110">
        <v>6</v>
      </c>
      <c r="D3883" s="109">
        <v>297.41077670919242</v>
      </c>
      <c r="E3883" s="109">
        <v>19306.79215564379</v>
      </c>
    </row>
    <row r="3884" spans="1:5" x14ac:dyDescent="0.35">
      <c r="A3884" s="107" t="s">
        <v>79</v>
      </c>
      <c r="B3884" s="107" t="s">
        <v>152</v>
      </c>
      <c r="C3884" s="110">
        <v>7</v>
      </c>
      <c r="D3884" s="109">
        <v>331.21443900851108</v>
      </c>
      <c r="E3884" s="109">
        <v>23380.18613165514</v>
      </c>
    </row>
    <row r="3885" spans="1:5" x14ac:dyDescent="0.35">
      <c r="A3885" s="107" t="s">
        <v>79</v>
      </c>
      <c r="B3885" s="107" t="s">
        <v>152</v>
      </c>
      <c r="C3885" s="110">
        <v>8</v>
      </c>
      <c r="D3885" s="109">
        <v>395.2678581338929</v>
      </c>
      <c r="E3885" s="109">
        <v>23321.066012913121</v>
      </c>
    </row>
    <row r="3886" spans="1:5" x14ac:dyDescent="0.35">
      <c r="A3886" s="107" t="s">
        <v>79</v>
      </c>
      <c r="B3886" s="107" t="s">
        <v>152</v>
      </c>
      <c r="C3886" s="110">
        <v>9</v>
      </c>
      <c r="D3886" s="109">
        <v>358.13084418517428</v>
      </c>
      <c r="E3886" s="109">
        <v>21088.808859642832</v>
      </c>
    </row>
    <row r="3887" spans="1:5" x14ac:dyDescent="0.35">
      <c r="A3887" s="107" t="s">
        <v>79</v>
      </c>
      <c r="B3887" s="107" t="s">
        <v>152</v>
      </c>
      <c r="C3887" s="110">
        <v>10</v>
      </c>
      <c r="D3887" s="109">
        <v>480.26211274062427</v>
      </c>
      <c r="E3887" s="109">
        <v>8605.3177975188264</v>
      </c>
    </row>
    <row r="3888" spans="1:5" x14ac:dyDescent="0.35">
      <c r="A3888" s="107" t="s">
        <v>79</v>
      </c>
      <c r="B3888" s="107" t="s">
        <v>152</v>
      </c>
      <c r="C3888" s="110">
        <v>11</v>
      </c>
      <c r="D3888" s="109">
        <v>483.91412339433992</v>
      </c>
      <c r="E3888" s="109">
        <v>13553.8778619479</v>
      </c>
    </row>
    <row r="3889" spans="1:5" x14ac:dyDescent="0.35">
      <c r="A3889" s="107" t="s">
        <v>79</v>
      </c>
      <c r="B3889" s="107" t="s">
        <v>152</v>
      </c>
      <c r="C3889" s="110">
        <v>12</v>
      </c>
      <c r="D3889" s="109">
        <v>537.75865735804734</v>
      </c>
      <c r="E3889" s="109">
        <v>17455.752844275521</v>
      </c>
    </row>
    <row r="3890" spans="1:5" x14ac:dyDescent="0.35">
      <c r="A3890" s="107" t="s">
        <v>79</v>
      </c>
      <c r="B3890" s="107" t="s">
        <v>151</v>
      </c>
      <c r="C3890" s="110">
        <v>1</v>
      </c>
      <c r="D3890" s="109">
        <v>588.03303434606664</v>
      </c>
      <c r="E3890" s="109">
        <v>55520.797864227381</v>
      </c>
    </row>
    <row r="3891" spans="1:5" x14ac:dyDescent="0.35">
      <c r="A3891" s="107" t="s">
        <v>79</v>
      </c>
      <c r="B3891" s="107" t="s">
        <v>151</v>
      </c>
      <c r="C3891" s="110">
        <v>2</v>
      </c>
      <c r="D3891" s="109">
        <v>577.45964352884801</v>
      </c>
      <c r="E3891" s="109">
        <v>50375.021328006333</v>
      </c>
    </row>
    <row r="3892" spans="1:5" x14ac:dyDescent="0.35">
      <c r="A3892" s="107" t="s">
        <v>79</v>
      </c>
      <c r="B3892" s="107" t="s">
        <v>151</v>
      </c>
      <c r="C3892" s="110">
        <v>3</v>
      </c>
      <c r="D3892" s="109">
        <v>514.88537584011885</v>
      </c>
      <c r="E3892" s="109">
        <v>46030.799940976853</v>
      </c>
    </row>
    <row r="3893" spans="1:5" x14ac:dyDescent="0.35">
      <c r="A3893" s="107" t="s">
        <v>79</v>
      </c>
      <c r="B3893" s="107" t="s">
        <v>151</v>
      </c>
      <c r="C3893" s="110">
        <v>4</v>
      </c>
      <c r="D3893" s="109">
        <v>385.00520177850109</v>
      </c>
      <c r="E3893" s="109">
        <v>33527.695933252478</v>
      </c>
    </row>
    <row r="3894" spans="1:5" x14ac:dyDescent="0.35">
      <c r="A3894" s="107" t="s">
        <v>79</v>
      </c>
      <c r="B3894" s="107" t="s">
        <v>151</v>
      </c>
      <c r="C3894" s="110">
        <v>5</v>
      </c>
      <c r="D3894" s="109">
        <v>264.03212560186103</v>
      </c>
      <c r="E3894" s="109">
        <v>18613.531850925749</v>
      </c>
    </row>
    <row r="3895" spans="1:5" x14ac:dyDescent="0.35">
      <c r="A3895" s="107" t="s">
        <v>79</v>
      </c>
      <c r="B3895" s="107" t="s">
        <v>151</v>
      </c>
      <c r="C3895" s="110">
        <v>6</v>
      </c>
      <c r="D3895" s="109">
        <v>236.36730826481289</v>
      </c>
      <c r="E3895" s="109">
        <v>15359.54016546114</v>
      </c>
    </row>
    <row r="3896" spans="1:5" x14ac:dyDescent="0.35">
      <c r="A3896" s="107" t="s">
        <v>79</v>
      </c>
      <c r="B3896" s="107" t="s">
        <v>151</v>
      </c>
      <c r="C3896" s="110">
        <v>7</v>
      </c>
      <c r="D3896" s="109">
        <v>273.70920255589141</v>
      </c>
      <c r="E3896" s="109">
        <v>19176.151201274781</v>
      </c>
    </row>
    <row r="3897" spans="1:5" x14ac:dyDescent="0.35">
      <c r="A3897" s="107" t="s">
        <v>79</v>
      </c>
      <c r="B3897" s="107" t="s">
        <v>151</v>
      </c>
      <c r="C3897" s="110">
        <v>8</v>
      </c>
      <c r="D3897" s="109">
        <v>342.05838348141862</v>
      </c>
      <c r="E3897" s="109">
        <v>19984.387665593371</v>
      </c>
    </row>
    <row r="3898" spans="1:5" x14ac:dyDescent="0.35">
      <c r="A3898" s="107" t="s">
        <v>79</v>
      </c>
      <c r="B3898" s="107" t="s">
        <v>151</v>
      </c>
      <c r="C3898" s="110">
        <v>9</v>
      </c>
      <c r="D3898" s="109">
        <v>510.59108843484432</v>
      </c>
      <c r="E3898" s="109">
        <v>29288.597410208109</v>
      </c>
    </row>
    <row r="3899" spans="1:5" x14ac:dyDescent="0.35">
      <c r="A3899" s="107" t="s">
        <v>79</v>
      </c>
      <c r="B3899" s="107" t="s">
        <v>151</v>
      </c>
      <c r="C3899" s="110">
        <v>10</v>
      </c>
      <c r="D3899" s="109">
        <v>566.77832218844139</v>
      </c>
      <c r="E3899" s="109">
        <v>11035.668831191761</v>
      </c>
    </row>
    <row r="3900" spans="1:5" x14ac:dyDescent="0.35">
      <c r="A3900" s="107" t="s">
        <v>79</v>
      </c>
      <c r="B3900" s="107" t="s">
        <v>151</v>
      </c>
      <c r="C3900" s="110">
        <v>11</v>
      </c>
      <c r="D3900" s="109">
        <v>568.39058652209496</v>
      </c>
      <c r="E3900" s="109">
        <v>16645.350142092859</v>
      </c>
    </row>
    <row r="3901" spans="1:5" x14ac:dyDescent="0.35">
      <c r="A3901" s="107" t="s">
        <v>79</v>
      </c>
      <c r="B3901" s="107" t="s">
        <v>151</v>
      </c>
      <c r="C3901" s="110">
        <v>12</v>
      </c>
      <c r="D3901" s="109">
        <v>677.25536840072255</v>
      </c>
      <c r="E3901" s="109">
        <v>22627.55833689393</v>
      </c>
    </row>
    <row r="3902" spans="1:5" x14ac:dyDescent="0.35">
      <c r="A3902" s="107" t="s">
        <v>79</v>
      </c>
      <c r="B3902" s="107" t="s">
        <v>150</v>
      </c>
      <c r="C3902" s="110">
        <v>1</v>
      </c>
      <c r="D3902" s="109">
        <v>2133.071964838623</v>
      </c>
      <c r="E3902" s="109">
        <v>160398.64325021999</v>
      </c>
    </row>
    <row r="3903" spans="1:5" x14ac:dyDescent="0.35">
      <c r="A3903" s="107" t="s">
        <v>79</v>
      </c>
      <c r="B3903" s="107" t="s">
        <v>150</v>
      </c>
      <c r="C3903" s="110">
        <v>2</v>
      </c>
      <c r="D3903" s="109">
        <v>2246.5649652527759</v>
      </c>
      <c r="E3903" s="109">
        <v>163609.0845735672</v>
      </c>
    </row>
    <row r="3904" spans="1:5" x14ac:dyDescent="0.35">
      <c r="A3904" s="107" t="s">
        <v>79</v>
      </c>
      <c r="B3904" s="107" t="s">
        <v>150</v>
      </c>
      <c r="C3904" s="110">
        <v>3</v>
      </c>
      <c r="D3904" s="109">
        <v>2298.6529255088831</v>
      </c>
      <c r="E3904" s="109">
        <v>176627.85601231971</v>
      </c>
    </row>
    <row r="3905" spans="1:5" x14ac:dyDescent="0.35">
      <c r="A3905" s="107" t="s">
        <v>79</v>
      </c>
      <c r="B3905" s="107" t="s">
        <v>150</v>
      </c>
      <c r="C3905" s="110">
        <v>4</v>
      </c>
      <c r="D3905" s="109">
        <v>1725.1355383249611</v>
      </c>
      <c r="E3905" s="109">
        <v>129542.2605905911</v>
      </c>
    </row>
    <row r="3906" spans="1:5" x14ac:dyDescent="0.35">
      <c r="A3906" s="107" t="s">
        <v>79</v>
      </c>
      <c r="B3906" s="107" t="s">
        <v>150</v>
      </c>
      <c r="C3906" s="110">
        <v>5</v>
      </c>
      <c r="D3906" s="109">
        <v>896.94368250390414</v>
      </c>
      <c r="E3906" s="109">
        <v>63904.017311088159</v>
      </c>
    </row>
    <row r="3907" spans="1:5" x14ac:dyDescent="0.35">
      <c r="A3907" s="107" t="s">
        <v>79</v>
      </c>
      <c r="B3907" s="107" t="s">
        <v>150</v>
      </c>
      <c r="C3907" s="110">
        <v>6</v>
      </c>
      <c r="D3907" s="109">
        <v>765.00068441404301</v>
      </c>
      <c r="E3907" s="109">
        <v>50542.673098307838</v>
      </c>
    </row>
    <row r="3908" spans="1:5" x14ac:dyDescent="0.35">
      <c r="A3908" s="107" t="s">
        <v>79</v>
      </c>
      <c r="B3908" s="107" t="s">
        <v>150</v>
      </c>
      <c r="C3908" s="110">
        <v>7</v>
      </c>
      <c r="D3908" s="109">
        <v>1113.184609573575</v>
      </c>
      <c r="E3908" s="109">
        <v>71774.145417271415</v>
      </c>
    </row>
    <row r="3909" spans="1:5" x14ac:dyDescent="0.35">
      <c r="A3909" s="107" t="s">
        <v>79</v>
      </c>
      <c r="B3909" s="107" t="s">
        <v>150</v>
      </c>
      <c r="C3909" s="110">
        <v>8</v>
      </c>
      <c r="D3909" s="109">
        <v>1673.716256016319</v>
      </c>
      <c r="E3909" s="109">
        <v>104769.19031357051</v>
      </c>
    </row>
    <row r="3910" spans="1:5" x14ac:dyDescent="0.35">
      <c r="A3910" s="107" t="s">
        <v>79</v>
      </c>
      <c r="B3910" s="107" t="s">
        <v>150</v>
      </c>
      <c r="C3910" s="110">
        <v>9</v>
      </c>
      <c r="D3910" s="109">
        <v>2176.1915181120789</v>
      </c>
      <c r="E3910" s="109">
        <v>115708.1066497818</v>
      </c>
    </row>
    <row r="3911" spans="1:5" x14ac:dyDescent="0.35">
      <c r="A3911" s="107" t="s">
        <v>79</v>
      </c>
      <c r="B3911" s="107" t="s">
        <v>150</v>
      </c>
      <c r="C3911" s="110">
        <v>10</v>
      </c>
      <c r="D3911" s="109">
        <v>2708.514165609442</v>
      </c>
      <c r="E3911" s="109">
        <v>47267.689942123623</v>
      </c>
    </row>
    <row r="3912" spans="1:5" x14ac:dyDescent="0.35">
      <c r="A3912" s="107" t="s">
        <v>79</v>
      </c>
      <c r="B3912" s="107" t="s">
        <v>150</v>
      </c>
      <c r="C3912" s="110">
        <v>11</v>
      </c>
      <c r="D3912" s="109">
        <v>2904.4514412676081</v>
      </c>
      <c r="E3912" s="109">
        <v>59150.475196581647</v>
      </c>
    </row>
    <row r="3913" spans="1:5" x14ac:dyDescent="0.35">
      <c r="A3913" s="107" t="s">
        <v>79</v>
      </c>
      <c r="B3913" s="107" t="s">
        <v>150</v>
      </c>
      <c r="C3913" s="110">
        <v>12</v>
      </c>
      <c r="D3913" s="109">
        <v>3395.553737810897</v>
      </c>
      <c r="E3913" s="109">
        <v>81915.538191997242</v>
      </c>
    </row>
    <row r="3914" spans="1:5" x14ac:dyDescent="0.35">
      <c r="A3914" s="107" t="s">
        <v>79</v>
      </c>
      <c r="B3914" s="107" t="s">
        <v>149</v>
      </c>
      <c r="C3914" s="110">
        <v>1</v>
      </c>
      <c r="D3914" s="109">
        <v>1327.9199941158299</v>
      </c>
      <c r="E3914" s="109">
        <v>74973.080738652934</v>
      </c>
    </row>
    <row r="3915" spans="1:5" x14ac:dyDescent="0.35">
      <c r="A3915" s="107" t="s">
        <v>79</v>
      </c>
      <c r="B3915" s="107" t="s">
        <v>149</v>
      </c>
      <c r="C3915" s="110">
        <v>2</v>
      </c>
      <c r="D3915" s="109">
        <v>1387.439962148668</v>
      </c>
      <c r="E3915" s="109">
        <v>78345.12090954429</v>
      </c>
    </row>
    <row r="3916" spans="1:5" x14ac:dyDescent="0.35">
      <c r="A3916" s="107" t="s">
        <v>79</v>
      </c>
      <c r="B3916" s="107" t="s">
        <v>149</v>
      </c>
      <c r="C3916" s="110">
        <v>3</v>
      </c>
      <c r="D3916" s="109">
        <v>1390.560012102128</v>
      </c>
      <c r="E3916" s="109">
        <v>85184.767117527299</v>
      </c>
    </row>
    <row r="3917" spans="1:5" x14ac:dyDescent="0.35">
      <c r="A3917" s="107" t="s">
        <v>79</v>
      </c>
      <c r="B3917" s="107" t="s">
        <v>149</v>
      </c>
      <c r="C3917" s="110">
        <v>4</v>
      </c>
      <c r="D3917" s="109">
        <v>1532.400078058241</v>
      </c>
      <c r="E3917" s="109">
        <v>93301.229748906146</v>
      </c>
    </row>
    <row r="3918" spans="1:5" x14ac:dyDescent="0.35">
      <c r="A3918" s="107" t="s">
        <v>79</v>
      </c>
      <c r="B3918" s="107" t="s">
        <v>149</v>
      </c>
      <c r="C3918" s="110">
        <v>5</v>
      </c>
      <c r="D3918" s="109">
        <v>1271.279980659486</v>
      </c>
      <c r="E3918" s="109">
        <v>83940.412696058513</v>
      </c>
    </row>
    <row r="3919" spans="1:5" x14ac:dyDescent="0.35">
      <c r="A3919" s="107" t="s">
        <v>79</v>
      </c>
      <c r="B3919" s="107" t="s">
        <v>149</v>
      </c>
      <c r="C3919" s="110">
        <v>6</v>
      </c>
      <c r="D3919" s="109">
        <v>1349.7600048780439</v>
      </c>
      <c r="E3919" s="109">
        <v>80581.216274348597</v>
      </c>
    </row>
    <row r="3920" spans="1:5" x14ac:dyDescent="0.35">
      <c r="A3920" s="107" t="s">
        <v>79</v>
      </c>
      <c r="B3920" s="107" t="s">
        <v>149</v>
      </c>
      <c r="C3920" s="110">
        <v>7</v>
      </c>
      <c r="D3920" s="109">
        <v>1348.3199808597581</v>
      </c>
      <c r="E3920" s="109">
        <v>67639.800871683459</v>
      </c>
    </row>
    <row r="3921" spans="1:5" x14ac:dyDescent="0.35">
      <c r="A3921" s="107" t="s">
        <v>79</v>
      </c>
      <c r="B3921" s="107" t="s">
        <v>149</v>
      </c>
      <c r="C3921" s="110">
        <v>8</v>
      </c>
      <c r="D3921" s="109">
        <v>1464.480000495912</v>
      </c>
      <c r="E3921" s="109">
        <v>61332.576432325368</v>
      </c>
    </row>
    <row r="3922" spans="1:5" x14ac:dyDescent="0.35">
      <c r="A3922" s="107" t="s">
        <v>79</v>
      </c>
      <c r="B3922" s="107" t="s">
        <v>149</v>
      </c>
      <c r="C3922" s="110">
        <v>9</v>
      </c>
      <c r="D3922" s="109">
        <v>1559.760063648223</v>
      </c>
      <c r="E3922" s="109">
        <v>61563.527315709936</v>
      </c>
    </row>
    <row r="3923" spans="1:5" x14ac:dyDescent="0.35">
      <c r="A3923" s="107" t="s">
        <v>79</v>
      </c>
      <c r="B3923" s="107" t="s">
        <v>149</v>
      </c>
      <c r="C3923" s="110">
        <v>10</v>
      </c>
      <c r="D3923" s="109">
        <v>1688.343718822478</v>
      </c>
      <c r="E3923" s="109">
        <v>51306.067620248177</v>
      </c>
    </row>
    <row r="3924" spans="1:5" x14ac:dyDescent="0.35">
      <c r="A3924" s="107" t="s">
        <v>79</v>
      </c>
      <c r="B3924" s="107" t="s">
        <v>149</v>
      </c>
      <c r="C3924" s="110">
        <v>11</v>
      </c>
      <c r="D3924" s="109">
        <v>1717.1600143909459</v>
      </c>
      <c r="E3924" s="109">
        <v>53842.214178568873</v>
      </c>
    </row>
    <row r="3925" spans="1:5" x14ac:dyDescent="0.35">
      <c r="A3925" s="107" t="s">
        <v>79</v>
      </c>
      <c r="B3925" s="107" t="s">
        <v>149</v>
      </c>
      <c r="C3925" s="110">
        <v>12</v>
      </c>
      <c r="D3925" s="109">
        <v>1952.818621376156</v>
      </c>
      <c r="E3925" s="109">
        <v>62400.34248944046</v>
      </c>
    </row>
    <row r="3926" spans="1:5" x14ac:dyDescent="0.35">
      <c r="A3926" s="107" t="s">
        <v>79</v>
      </c>
      <c r="B3926" s="107" t="s">
        <v>66</v>
      </c>
      <c r="C3926" s="110">
        <v>1</v>
      </c>
      <c r="D3926" s="109">
        <v>2736.2400131225568</v>
      </c>
      <c r="E3926" s="109">
        <v>201176.05360179261</v>
      </c>
    </row>
    <row r="3927" spans="1:5" x14ac:dyDescent="0.35">
      <c r="A3927" s="107" t="s">
        <v>79</v>
      </c>
      <c r="B3927" s="107" t="s">
        <v>66</v>
      </c>
      <c r="C3927" s="110">
        <v>2</v>
      </c>
      <c r="D3927" s="109">
        <v>3462.480011701583</v>
      </c>
      <c r="E3927" s="109">
        <v>250086.19183727691</v>
      </c>
    </row>
    <row r="3928" spans="1:5" x14ac:dyDescent="0.35">
      <c r="A3928" s="107" t="s">
        <v>79</v>
      </c>
      <c r="B3928" s="107" t="s">
        <v>66</v>
      </c>
      <c r="C3928" s="110">
        <v>3</v>
      </c>
      <c r="D3928" s="109">
        <v>2139.1200170516959</v>
      </c>
      <c r="E3928" s="109">
        <v>163399.37860741161</v>
      </c>
    </row>
    <row r="3929" spans="1:5" x14ac:dyDescent="0.35">
      <c r="A3929" s="107" t="s">
        <v>79</v>
      </c>
      <c r="B3929" s="107" t="s">
        <v>66</v>
      </c>
      <c r="C3929" s="110">
        <v>4</v>
      </c>
      <c r="D3929" s="109">
        <v>2774.1599907875061</v>
      </c>
      <c r="E3929" s="109">
        <v>206336.7541814204</v>
      </c>
    </row>
    <row r="3930" spans="1:5" x14ac:dyDescent="0.35">
      <c r="A3930" s="107" t="s">
        <v>79</v>
      </c>
      <c r="B3930" s="107" t="s">
        <v>66</v>
      </c>
      <c r="C3930" s="110">
        <v>5</v>
      </c>
      <c r="D3930" s="109">
        <v>8600.1598100662195</v>
      </c>
      <c r="E3930" s="109">
        <v>598324.99465145695</v>
      </c>
    </row>
    <row r="3931" spans="1:5" x14ac:dyDescent="0.35">
      <c r="A3931" s="107" t="s">
        <v>79</v>
      </c>
      <c r="B3931" s="107" t="s">
        <v>66</v>
      </c>
      <c r="C3931" s="110">
        <v>6</v>
      </c>
      <c r="D3931" s="109">
        <v>9321.1199207305945</v>
      </c>
      <c r="E3931" s="109">
        <v>584874.28874685918</v>
      </c>
    </row>
    <row r="3932" spans="1:5" x14ac:dyDescent="0.35">
      <c r="A3932" s="107" t="s">
        <v>79</v>
      </c>
      <c r="B3932" s="107" t="s">
        <v>66</v>
      </c>
      <c r="C3932" s="110">
        <v>7</v>
      </c>
      <c r="D3932" s="109">
        <v>5020.7999200820941</v>
      </c>
      <c r="E3932" s="109">
        <v>307728.08993945637</v>
      </c>
    </row>
    <row r="3933" spans="1:5" x14ac:dyDescent="0.35">
      <c r="A3933" s="107" t="s">
        <v>79</v>
      </c>
      <c r="B3933" s="107" t="s">
        <v>66</v>
      </c>
      <c r="C3933" s="110">
        <v>8</v>
      </c>
      <c r="D3933" s="109">
        <v>3290.4000186920171</v>
      </c>
      <c r="E3933" s="109">
        <v>200600.1756015837</v>
      </c>
    </row>
    <row r="3934" spans="1:5" x14ac:dyDescent="0.35">
      <c r="A3934" s="107" t="s">
        <v>79</v>
      </c>
      <c r="B3934" s="107" t="s">
        <v>66</v>
      </c>
      <c r="C3934" s="110">
        <v>9</v>
      </c>
      <c r="D3934" s="109">
        <v>3469.6800780296321</v>
      </c>
      <c r="E3934" s="109">
        <v>185271.99034123751</v>
      </c>
    </row>
    <row r="3935" spans="1:5" x14ac:dyDescent="0.35">
      <c r="A3935" s="107" t="s">
        <v>79</v>
      </c>
      <c r="B3935" s="107" t="s">
        <v>66</v>
      </c>
      <c r="C3935" s="110">
        <v>10</v>
      </c>
      <c r="D3935" s="109">
        <v>7978.2945341988579</v>
      </c>
      <c r="E3935" s="109">
        <v>165972.8910461195</v>
      </c>
    </row>
    <row r="3936" spans="1:5" x14ac:dyDescent="0.35">
      <c r="A3936" s="107" t="s">
        <v>79</v>
      </c>
      <c r="B3936" s="107" t="s">
        <v>66</v>
      </c>
      <c r="C3936" s="110">
        <v>11</v>
      </c>
      <c r="D3936" s="109">
        <v>10309.099987030029</v>
      </c>
      <c r="E3936" s="109">
        <v>216360.29869885399</v>
      </c>
    </row>
    <row r="3937" spans="1:5" x14ac:dyDescent="0.35">
      <c r="A3937" s="107" t="s">
        <v>79</v>
      </c>
      <c r="B3937" s="107" t="s">
        <v>66</v>
      </c>
      <c r="C3937" s="110">
        <v>12</v>
      </c>
      <c r="D3937" s="109">
        <v>8615.891301440759</v>
      </c>
      <c r="E3937" s="109">
        <v>218439.73474120081</v>
      </c>
    </row>
    <row r="3938" spans="1:5" x14ac:dyDescent="0.35">
      <c r="A3938" s="107" t="s">
        <v>79</v>
      </c>
      <c r="B3938" s="107" t="s">
        <v>148</v>
      </c>
      <c r="C3938" s="110">
        <v>1</v>
      </c>
      <c r="D3938" s="109">
        <v>125.520001783967</v>
      </c>
      <c r="E3938" s="109">
        <v>8680.7261789087679</v>
      </c>
    </row>
    <row r="3939" spans="1:5" x14ac:dyDescent="0.35">
      <c r="A3939" s="107" t="s">
        <v>79</v>
      </c>
      <c r="B3939" s="107" t="s">
        <v>148</v>
      </c>
      <c r="C3939" s="110">
        <v>2</v>
      </c>
      <c r="D3939" s="109">
        <v>567.35999441146839</v>
      </c>
      <c r="E3939" s="109">
        <v>40714.799959312448</v>
      </c>
    </row>
    <row r="3940" spans="1:5" x14ac:dyDescent="0.35">
      <c r="A3940" s="107" t="s">
        <v>79</v>
      </c>
      <c r="B3940" s="107" t="s">
        <v>148</v>
      </c>
      <c r="C3940" s="110">
        <v>3</v>
      </c>
      <c r="D3940" s="109">
        <v>358.07999932765949</v>
      </c>
      <c r="E3940" s="109">
        <v>27084.10987319257</v>
      </c>
    </row>
    <row r="3941" spans="1:5" x14ac:dyDescent="0.35">
      <c r="A3941" s="107" t="s">
        <v>79</v>
      </c>
      <c r="B3941" s="107" t="s">
        <v>148</v>
      </c>
      <c r="C3941" s="110">
        <v>4</v>
      </c>
      <c r="D3941" s="109">
        <v>275.52000331878691</v>
      </c>
      <c r="E3941" s="109">
        <v>20549.52035954233</v>
      </c>
    </row>
    <row r="3942" spans="1:5" x14ac:dyDescent="0.35">
      <c r="A3942" s="107" t="s">
        <v>79</v>
      </c>
      <c r="B3942" s="107" t="s">
        <v>148</v>
      </c>
      <c r="C3942" s="110">
        <v>5</v>
      </c>
      <c r="D3942" s="109">
        <v>581.28001481294575</v>
      </c>
      <c r="E3942" s="109">
        <v>40755.244713966233</v>
      </c>
    </row>
    <row r="3943" spans="1:5" x14ac:dyDescent="0.35">
      <c r="A3943" s="107" t="s">
        <v>79</v>
      </c>
      <c r="B3943" s="107" t="s">
        <v>148</v>
      </c>
      <c r="C3943" s="110">
        <v>6</v>
      </c>
      <c r="D3943" s="109">
        <v>1381.6800041198719</v>
      </c>
      <c r="E3943" s="109">
        <v>86872.875403578859</v>
      </c>
    </row>
    <row r="3944" spans="1:5" x14ac:dyDescent="0.35">
      <c r="A3944" s="107" t="s">
        <v>79</v>
      </c>
      <c r="B3944" s="107" t="s">
        <v>148</v>
      </c>
      <c r="C3944" s="110">
        <v>7</v>
      </c>
      <c r="D3944" s="109">
        <v>1316.160004138947</v>
      </c>
      <c r="E3944" s="109">
        <v>81215.41299253967</v>
      </c>
    </row>
    <row r="3945" spans="1:5" x14ac:dyDescent="0.35">
      <c r="A3945" s="107" t="s">
        <v>79</v>
      </c>
      <c r="B3945" s="107" t="s">
        <v>148</v>
      </c>
      <c r="C3945" s="110">
        <v>8</v>
      </c>
      <c r="D3945" s="109">
        <v>1486.0800118446341</v>
      </c>
      <c r="E3945" s="109">
        <v>90189.426452708794</v>
      </c>
    </row>
    <row r="3946" spans="1:5" x14ac:dyDescent="0.35">
      <c r="A3946" s="107" t="s">
        <v>79</v>
      </c>
      <c r="B3946" s="107" t="s">
        <v>148</v>
      </c>
      <c r="C3946" s="110">
        <v>9</v>
      </c>
      <c r="D3946" s="109">
        <v>1303.679974794386</v>
      </c>
      <c r="E3946" s="109">
        <v>69794.696030044419</v>
      </c>
    </row>
    <row r="3947" spans="1:5" x14ac:dyDescent="0.35">
      <c r="A3947" s="107" t="s">
        <v>79</v>
      </c>
      <c r="B3947" s="107" t="s">
        <v>148</v>
      </c>
      <c r="C3947" s="110">
        <v>10</v>
      </c>
      <c r="D3947" s="109">
        <v>1805.5048717269531</v>
      </c>
      <c r="E3947" s="109">
        <v>49314.531000570852</v>
      </c>
    </row>
    <row r="3948" spans="1:5" x14ac:dyDescent="0.35">
      <c r="A3948" s="107" t="s">
        <v>79</v>
      </c>
      <c r="B3948" s="107" t="s">
        <v>148</v>
      </c>
      <c r="C3948" s="110">
        <v>11</v>
      </c>
      <c r="D3948" s="109">
        <v>1533.8284229641961</v>
      </c>
      <c r="E3948" s="109">
        <v>38438.89730936299</v>
      </c>
    </row>
    <row r="3949" spans="1:5" x14ac:dyDescent="0.35">
      <c r="A3949" s="107" t="s">
        <v>79</v>
      </c>
      <c r="B3949" s="107" t="s">
        <v>148</v>
      </c>
      <c r="C3949" s="110">
        <v>12</v>
      </c>
      <c r="D3949" s="109">
        <v>969.83997726440339</v>
      </c>
      <c r="E3949" s="109">
        <v>28077.661837790729</v>
      </c>
    </row>
    <row r="3950" spans="1:5" x14ac:dyDescent="0.35">
      <c r="A3950" s="107" t="s">
        <v>79</v>
      </c>
      <c r="B3950" s="107" t="s">
        <v>147</v>
      </c>
      <c r="C3950" s="110">
        <v>1</v>
      </c>
      <c r="D3950" s="109">
        <v>666.76641409913589</v>
      </c>
      <c r="E3950" s="109">
        <v>51401.380370389023</v>
      </c>
    </row>
    <row r="3951" spans="1:5" x14ac:dyDescent="0.35">
      <c r="A3951" s="107" t="s">
        <v>79</v>
      </c>
      <c r="B3951" s="107" t="s">
        <v>147</v>
      </c>
      <c r="C3951" s="110">
        <v>2</v>
      </c>
      <c r="D3951" s="109">
        <v>508.42018710357411</v>
      </c>
      <c r="E3951" s="109">
        <v>37741.861238193742</v>
      </c>
    </row>
    <row r="3952" spans="1:5" x14ac:dyDescent="0.35">
      <c r="A3952" s="107" t="s">
        <v>79</v>
      </c>
      <c r="B3952" s="107" t="s">
        <v>147</v>
      </c>
      <c r="C3952" s="110">
        <v>3</v>
      </c>
      <c r="D3952" s="109">
        <v>528.92158446515089</v>
      </c>
      <c r="E3952" s="109">
        <v>41426.490297753568</v>
      </c>
    </row>
    <row r="3953" spans="1:5" x14ac:dyDescent="0.35">
      <c r="A3953" s="107" t="s">
        <v>79</v>
      </c>
      <c r="B3953" s="107" t="s">
        <v>147</v>
      </c>
      <c r="C3953" s="110">
        <v>4</v>
      </c>
      <c r="D3953" s="109">
        <v>366.09448763299167</v>
      </c>
      <c r="E3953" s="109">
        <v>27839.568268061401</v>
      </c>
    </row>
    <row r="3954" spans="1:5" x14ac:dyDescent="0.35">
      <c r="A3954" s="107" t="s">
        <v>79</v>
      </c>
      <c r="B3954" s="107" t="s">
        <v>147</v>
      </c>
      <c r="C3954" s="110">
        <v>5</v>
      </c>
      <c r="D3954" s="109">
        <v>267.47923141397513</v>
      </c>
      <c r="E3954" s="109">
        <v>19119.33241692193</v>
      </c>
    </row>
    <row r="3955" spans="1:5" x14ac:dyDescent="0.35">
      <c r="A3955" s="107" t="s">
        <v>79</v>
      </c>
      <c r="B3955" s="107" t="s">
        <v>147</v>
      </c>
      <c r="C3955" s="110">
        <v>6</v>
      </c>
      <c r="D3955" s="109">
        <v>181.99829334369599</v>
      </c>
      <c r="E3955" s="109">
        <v>11962.560643215869</v>
      </c>
    </row>
    <row r="3956" spans="1:5" x14ac:dyDescent="0.35">
      <c r="A3956" s="107" t="s">
        <v>79</v>
      </c>
      <c r="B3956" s="107" t="s">
        <v>147</v>
      </c>
      <c r="C3956" s="110">
        <v>7</v>
      </c>
      <c r="D3956" s="109">
        <v>260.50772541633359</v>
      </c>
      <c r="E3956" s="109">
        <v>16558.286472751519</v>
      </c>
    </row>
    <row r="3957" spans="1:5" x14ac:dyDescent="0.35">
      <c r="A3957" s="107" t="s">
        <v>79</v>
      </c>
      <c r="B3957" s="107" t="s">
        <v>147</v>
      </c>
      <c r="C3957" s="110">
        <v>8</v>
      </c>
      <c r="D3957" s="109">
        <v>381.27170798652969</v>
      </c>
      <c r="E3957" s="109">
        <v>23490.442040522012</v>
      </c>
    </row>
    <row r="3958" spans="1:5" x14ac:dyDescent="0.35">
      <c r="A3958" s="107" t="s">
        <v>79</v>
      </c>
      <c r="B3958" s="107" t="s">
        <v>147</v>
      </c>
      <c r="C3958" s="110">
        <v>9</v>
      </c>
      <c r="D3958" s="109">
        <v>464.151483327535</v>
      </c>
      <c r="E3958" s="109">
        <v>25032.104113996629</v>
      </c>
    </row>
    <row r="3959" spans="1:5" x14ac:dyDescent="0.35">
      <c r="A3959" s="107" t="s">
        <v>79</v>
      </c>
      <c r="B3959" s="107" t="s">
        <v>147</v>
      </c>
      <c r="C3959" s="110">
        <v>10</v>
      </c>
      <c r="D3959" s="109">
        <v>565.05327344760803</v>
      </c>
      <c r="E3959" s="109">
        <v>9698.439191111087</v>
      </c>
    </row>
    <row r="3960" spans="1:5" x14ac:dyDescent="0.35">
      <c r="A3960" s="107" t="s">
        <v>79</v>
      </c>
      <c r="B3960" s="107" t="s">
        <v>147</v>
      </c>
      <c r="C3960" s="110">
        <v>11</v>
      </c>
      <c r="D3960" s="109">
        <v>625.9945653324329</v>
      </c>
      <c r="E3960" s="109">
        <v>14077.44234306147</v>
      </c>
    </row>
    <row r="3961" spans="1:5" x14ac:dyDescent="0.35">
      <c r="A3961" s="107" t="s">
        <v>79</v>
      </c>
      <c r="B3961" s="107" t="s">
        <v>147</v>
      </c>
      <c r="C3961" s="110">
        <v>12</v>
      </c>
      <c r="D3961" s="109">
        <v>712.15085947832085</v>
      </c>
      <c r="E3961" s="109">
        <v>18266.647263434661</v>
      </c>
    </row>
    <row r="3962" spans="1:5" x14ac:dyDescent="0.35">
      <c r="A3962" s="107" t="s">
        <v>79</v>
      </c>
      <c r="B3962" s="107" t="s">
        <v>146</v>
      </c>
      <c r="C3962" s="110">
        <v>1</v>
      </c>
      <c r="D3962" s="109">
        <v>2364.96</v>
      </c>
      <c r="E3962" s="109">
        <v>177486.94422862769</v>
      </c>
    </row>
    <row r="3963" spans="1:5" x14ac:dyDescent="0.35">
      <c r="A3963" s="107" t="s">
        <v>79</v>
      </c>
      <c r="B3963" s="107" t="s">
        <v>146</v>
      </c>
      <c r="C3963" s="110">
        <v>2</v>
      </c>
      <c r="D3963" s="109">
        <v>2110.08</v>
      </c>
      <c r="E3963" s="109">
        <v>154609.23114583461</v>
      </c>
    </row>
    <row r="3964" spans="1:5" x14ac:dyDescent="0.35">
      <c r="A3964" s="107" t="s">
        <v>79</v>
      </c>
      <c r="B3964" s="107" t="s">
        <v>146</v>
      </c>
      <c r="C3964" s="110">
        <v>3</v>
      </c>
      <c r="D3964" s="109">
        <v>1711.2</v>
      </c>
      <c r="E3964" s="109">
        <v>134050.0400623834</v>
      </c>
    </row>
    <row r="3965" spans="1:5" x14ac:dyDescent="0.35">
      <c r="A3965" s="107" t="s">
        <v>79</v>
      </c>
      <c r="B3965" s="107" t="s">
        <v>146</v>
      </c>
      <c r="C3965" s="110">
        <v>4</v>
      </c>
      <c r="D3965" s="109">
        <v>900</v>
      </c>
      <c r="E3965" s="109">
        <v>68540.807176381117</v>
      </c>
    </row>
    <row r="3966" spans="1:5" x14ac:dyDescent="0.35">
      <c r="A3966" s="107" t="s">
        <v>79</v>
      </c>
      <c r="B3966" s="107" t="s">
        <v>146</v>
      </c>
      <c r="C3966" s="110">
        <v>5</v>
      </c>
      <c r="D3966" s="109">
        <v>60.48</v>
      </c>
      <c r="E3966" s="109">
        <v>4589.610424152519</v>
      </c>
    </row>
    <row r="3967" spans="1:5" x14ac:dyDescent="0.35">
      <c r="A3967" s="107" t="s">
        <v>79</v>
      </c>
      <c r="B3967" s="107" t="s">
        <v>146</v>
      </c>
      <c r="C3967" s="110">
        <v>6</v>
      </c>
      <c r="D3967" s="109">
        <v>0</v>
      </c>
      <c r="E3967" s="109">
        <v>0</v>
      </c>
    </row>
    <row r="3968" spans="1:5" x14ac:dyDescent="0.35">
      <c r="A3968" s="107" t="s">
        <v>79</v>
      </c>
      <c r="B3968" s="107" t="s">
        <v>146</v>
      </c>
      <c r="C3968" s="110">
        <v>7</v>
      </c>
      <c r="D3968" s="109">
        <v>0</v>
      </c>
      <c r="E3968" s="109">
        <v>0</v>
      </c>
    </row>
    <row r="3969" spans="1:5" x14ac:dyDescent="0.35">
      <c r="A3969" s="107" t="s">
        <v>79</v>
      </c>
      <c r="B3969" s="107" t="s">
        <v>146</v>
      </c>
      <c r="C3969" s="110">
        <v>8</v>
      </c>
      <c r="D3969" s="109">
        <v>0</v>
      </c>
      <c r="E3969" s="109">
        <v>0</v>
      </c>
    </row>
    <row r="3970" spans="1:5" x14ac:dyDescent="0.35">
      <c r="A3970" s="107" t="s">
        <v>79</v>
      </c>
      <c r="B3970" s="107" t="s">
        <v>146</v>
      </c>
      <c r="C3970" s="110">
        <v>9</v>
      </c>
      <c r="D3970" s="109">
        <v>604.79999999999995</v>
      </c>
      <c r="E3970" s="109">
        <v>32500.39665597221</v>
      </c>
    </row>
    <row r="3971" spans="1:5" x14ac:dyDescent="0.35">
      <c r="A3971" s="107" t="s">
        <v>79</v>
      </c>
      <c r="B3971" s="107" t="s">
        <v>146</v>
      </c>
      <c r="C3971" s="110">
        <v>10</v>
      </c>
      <c r="D3971" s="109">
        <v>1554.96</v>
      </c>
      <c r="E3971" s="109">
        <v>31934.07725500442</v>
      </c>
    </row>
    <row r="3972" spans="1:5" x14ac:dyDescent="0.35">
      <c r="A3972" s="107" t="s">
        <v>79</v>
      </c>
      <c r="B3972" s="107" t="s">
        <v>146</v>
      </c>
      <c r="C3972" s="110">
        <v>11</v>
      </c>
      <c r="D3972" s="109">
        <v>2260.8000000000002</v>
      </c>
      <c r="E3972" s="109">
        <v>44656.555922903994</v>
      </c>
    </row>
    <row r="3973" spans="1:5" x14ac:dyDescent="0.35">
      <c r="A3973" s="107" t="s">
        <v>79</v>
      </c>
      <c r="B3973" s="107" t="s">
        <v>146</v>
      </c>
      <c r="C3973" s="110">
        <v>12</v>
      </c>
      <c r="D3973" s="109">
        <v>2336.16</v>
      </c>
      <c r="E3973" s="109">
        <v>56797.060866847627</v>
      </c>
    </row>
    <row r="3974" spans="1:5" x14ac:dyDescent="0.35">
      <c r="A3974" s="107" t="s">
        <v>79</v>
      </c>
      <c r="B3974" s="107" t="s">
        <v>145</v>
      </c>
      <c r="C3974" s="110">
        <v>1</v>
      </c>
      <c r="D3974" s="109">
        <v>446.39085339270798</v>
      </c>
      <c r="E3974" s="109">
        <v>15109.74156664037</v>
      </c>
    </row>
    <row r="3975" spans="1:5" x14ac:dyDescent="0.35">
      <c r="A3975" s="107" t="s">
        <v>79</v>
      </c>
      <c r="B3975" s="107" t="s">
        <v>145</v>
      </c>
      <c r="C3975" s="110">
        <v>2</v>
      </c>
      <c r="D3975" s="109">
        <v>311.84986480095608</v>
      </c>
      <c r="E3975" s="109">
        <v>12125.05810092074</v>
      </c>
    </row>
    <row r="3976" spans="1:5" x14ac:dyDescent="0.35">
      <c r="A3976" s="107" t="s">
        <v>79</v>
      </c>
      <c r="B3976" s="107" t="s">
        <v>145</v>
      </c>
      <c r="C3976" s="110">
        <v>3</v>
      </c>
      <c r="D3976" s="109">
        <v>481.39034494790479</v>
      </c>
      <c r="E3976" s="109">
        <v>21443.429742274391</v>
      </c>
    </row>
    <row r="3977" spans="1:5" x14ac:dyDescent="0.35">
      <c r="A3977" s="107" t="s">
        <v>79</v>
      </c>
      <c r="B3977" s="107" t="s">
        <v>145</v>
      </c>
      <c r="C3977" s="110">
        <v>4</v>
      </c>
      <c r="D3977" s="109">
        <v>396.05967821587609</v>
      </c>
      <c r="E3977" s="109">
        <v>17141.607372414721</v>
      </c>
    </row>
    <row r="3978" spans="1:5" x14ac:dyDescent="0.35">
      <c r="A3978" s="107" t="s">
        <v>79</v>
      </c>
      <c r="B3978" s="107" t="s">
        <v>145</v>
      </c>
      <c r="C3978" s="110">
        <v>5</v>
      </c>
      <c r="D3978" s="109">
        <v>300.1850502398882</v>
      </c>
      <c r="E3978" s="109">
        <v>16427.62313355982</v>
      </c>
    </row>
    <row r="3979" spans="1:5" x14ac:dyDescent="0.35">
      <c r="A3979" s="107" t="s">
        <v>79</v>
      </c>
      <c r="B3979" s="107" t="s">
        <v>145</v>
      </c>
      <c r="C3979" s="110">
        <v>6</v>
      </c>
      <c r="D3979" s="109">
        <v>373.12055172416677</v>
      </c>
      <c r="E3979" s="109">
        <v>20421.460436879868</v>
      </c>
    </row>
    <row r="3980" spans="1:5" x14ac:dyDescent="0.35">
      <c r="A3980" s="107" t="s">
        <v>79</v>
      </c>
      <c r="B3980" s="107" t="s">
        <v>145</v>
      </c>
      <c r="C3980" s="110">
        <v>7</v>
      </c>
      <c r="D3980" s="109">
        <v>320.27089641829582</v>
      </c>
      <c r="E3980" s="109">
        <v>7507.7281415258603</v>
      </c>
    </row>
    <row r="3981" spans="1:5" x14ac:dyDescent="0.35">
      <c r="A3981" s="107" t="s">
        <v>79</v>
      </c>
      <c r="B3981" s="107" t="s">
        <v>145</v>
      </c>
      <c r="C3981" s="110">
        <v>8</v>
      </c>
      <c r="D3981" s="109">
        <v>247.22824636831501</v>
      </c>
      <c r="E3981" s="109">
        <v>1974.5340818882189</v>
      </c>
    </row>
    <row r="3982" spans="1:5" x14ac:dyDescent="0.35">
      <c r="A3982" s="107" t="s">
        <v>79</v>
      </c>
      <c r="B3982" s="107" t="s">
        <v>145</v>
      </c>
      <c r="C3982" s="110">
        <v>9</v>
      </c>
      <c r="D3982" s="109">
        <v>140.3678443594786</v>
      </c>
      <c r="E3982" s="109">
        <v>1728.062824632327</v>
      </c>
    </row>
    <row r="3983" spans="1:5" x14ac:dyDescent="0.35">
      <c r="A3983" s="107" t="s">
        <v>79</v>
      </c>
      <c r="B3983" s="107" t="s">
        <v>145</v>
      </c>
      <c r="C3983" s="110">
        <v>10</v>
      </c>
      <c r="D3983" s="109">
        <v>93.489072018194577</v>
      </c>
      <c r="E3983" s="109">
        <v>1712.976951194865</v>
      </c>
    </row>
    <row r="3984" spans="1:5" x14ac:dyDescent="0.35">
      <c r="A3984" s="107" t="s">
        <v>79</v>
      </c>
      <c r="B3984" s="107" t="s">
        <v>145</v>
      </c>
      <c r="C3984" s="110">
        <v>11</v>
      </c>
      <c r="D3984" s="109">
        <v>150.65098407506869</v>
      </c>
      <c r="E3984" s="109">
        <v>2852.2588746088691</v>
      </c>
    </row>
    <row r="3985" spans="1:5" x14ac:dyDescent="0.35">
      <c r="A3985" s="107" t="s">
        <v>79</v>
      </c>
      <c r="B3985" s="107" t="s">
        <v>145</v>
      </c>
      <c r="C3985" s="110">
        <v>12</v>
      </c>
      <c r="D3985" s="109">
        <v>137.5490488028509</v>
      </c>
      <c r="E3985" s="109">
        <v>3436.3899751156032</v>
      </c>
    </row>
    <row r="3986" spans="1:5" x14ac:dyDescent="0.35">
      <c r="A3986" s="107" t="s">
        <v>79</v>
      </c>
      <c r="B3986" s="107" t="s">
        <v>67</v>
      </c>
      <c r="C3986" s="110">
        <v>1</v>
      </c>
      <c r="D3986" s="109">
        <v>9302.5911243366081</v>
      </c>
      <c r="E3986" s="109">
        <v>1449716.330831632</v>
      </c>
    </row>
    <row r="3987" spans="1:5" x14ac:dyDescent="0.35">
      <c r="A3987" s="107" t="s">
        <v>79</v>
      </c>
      <c r="B3987" s="107" t="s">
        <v>67</v>
      </c>
      <c r="C3987" s="110">
        <v>2</v>
      </c>
      <c r="D3987" s="109">
        <v>7949.8777192228026</v>
      </c>
      <c r="E3987" s="109">
        <v>1152170.034718689</v>
      </c>
    </row>
    <row r="3988" spans="1:5" x14ac:dyDescent="0.35">
      <c r="A3988" s="107" t="s">
        <v>79</v>
      </c>
      <c r="B3988" s="107" t="s">
        <v>67</v>
      </c>
      <c r="C3988" s="110">
        <v>3</v>
      </c>
      <c r="D3988" s="109">
        <v>6685.1244677891445</v>
      </c>
      <c r="E3988" s="109">
        <v>1092816.6766035659</v>
      </c>
    </row>
    <row r="3989" spans="1:5" x14ac:dyDescent="0.35">
      <c r="A3989" s="107" t="s">
        <v>79</v>
      </c>
      <c r="B3989" s="107" t="s">
        <v>67</v>
      </c>
      <c r="C3989" s="110">
        <v>4</v>
      </c>
      <c r="D3989" s="109">
        <v>5043.3309515485917</v>
      </c>
      <c r="E3989" s="109">
        <v>528196.01926662214</v>
      </c>
    </row>
    <row r="3990" spans="1:5" x14ac:dyDescent="0.35">
      <c r="A3990" s="107" t="s">
        <v>79</v>
      </c>
      <c r="B3990" s="107" t="s">
        <v>67</v>
      </c>
      <c r="C3990" s="110">
        <v>5</v>
      </c>
      <c r="D3990" s="109">
        <v>4072.1814744313679</v>
      </c>
      <c r="E3990" s="109">
        <v>353471.12145555462</v>
      </c>
    </row>
    <row r="3991" spans="1:5" x14ac:dyDescent="0.35">
      <c r="A3991" s="107" t="s">
        <v>79</v>
      </c>
      <c r="B3991" s="107" t="s">
        <v>67</v>
      </c>
      <c r="C3991" s="110">
        <v>6</v>
      </c>
      <c r="D3991" s="109">
        <v>21520.233764647961</v>
      </c>
      <c r="E3991" s="109">
        <v>1880414.5638019249</v>
      </c>
    </row>
    <row r="3992" spans="1:5" x14ac:dyDescent="0.35">
      <c r="A3992" s="107" t="s">
        <v>79</v>
      </c>
      <c r="B3992" s="107" t="s">
        <v>67</v>
      </c>
      <c r="C3992" s="110">
        <v>7</v>
      </c>
      <c r="D3992" s="109">
        <v>23623.174546808648</v>
      </c>
      <c r="E3992" s="109">
        <v>2458361.328661019</v>
      </c>
    </row>
    <row r="3993" spans="1:5" x14ac:dyDescent="0.35">
      <c r="A3993" s="107" t="s">
        <v>79</v>
      </c>
      <c r="B3993" s="107" t="s">
        <v>67</v>
      </c>
      <c r="C3993" s="110">
        <v>8</v>
      </c>
      <c r="D3993" s="109">
        <v>21821.39789760888</v>
      </c>
      <c r="E3993" s="109">
        <v>2226978.6103715491</v>
      </c>
    </row>
    <row r="3994" spans="1:5" x14ac:dyDescent="0.35">
      <c r="A3994" s="107" t="s">
        <v>79</v>
      </c>
      <c r="B3994" s="107" t="s">
        <v>67</v>
      </c>
      <c r="C3994" s="110">
        <v>9</v>
      </c>
      <c r="D3994" s="109">
        <v>22103.410540210341</v>
      </c>
      <c r="E3994" s="109">
        <v>2486356.6345231188</v>
      </c>
    </row>
    <row r="3995" spans="1:5" x14ac:dyDescent="0.35">
      <c r="A3995" s="107" t="s">
        <v>79</v>
      </c>
      <c r="B3995" s="107" t="s">
        <v>67</v>
      </c>
      <c r="C3995" s="110">
        <v>10</v>
      </c>
      <c r="D3995" s="109">
        <v>20250.276084466532</v>
      </c>
      <c r="E3995" s="109">
        <v>2087804.478756546</v>
      </c>
    </row>
    <row r="3996" spans="1:5" x14ac:dyDescent="0.35">
      <c r="A3996" s="107" t="s">
        <v>79</v>
      </c>
      <c r="B3996" s="107" t="s">
        <v>67</v>
      </c>
      <c r="C3996" s="110">
        <v>11</v>
      </c>
      <c r="D3996" s="109">
        <v>26901.84403943428</v>
      </c>
      <c r="E3996" s="109">
        <v>2346095.314907135</v>
      </c>
    </row>
    <row r="3997" spans="1:5" x14ac:dyDescent="0.35">
      <c r="A3997" s="107" t="s">
        <v>79</v>
      </c>
      <c r="B3997" s="107" t="s">
        <v>67</v>
      </c>
      <c r="C3997" s="110">
        <v>12</v>
      </c>
      <c r="D3997" s="109">
        <v>29457.995302018171</v>
      </c>
      <c r="E3997" s="109">
        <v>2907449.6304591079</v>
      </c>
    </row>
    <row r="3998" spans="1:5" x14ac:dyDescent="0.35">
      <c r="A3998" s="107" t="s">
        <v>79</v>
      </c>
      <c r="B3998" s="107" t="s">
        <v>68</v>
      </c>
      <c r="C3998" s="110">
        <v>1</v>
      </c>
      <c r="D3998" s="109">
        <v>2.1599999349564292</v>
      </c>
      <c r="E3998" s="109">
        <v>140.19300306865489</v>
      </c>
    </row>
    <row r="3999" spans="1:5" x14ac:dyDescent="0.35">
      <c r="A3999" s="107" t="s">
        <v>79</v>
      </c>
      <c r="B3999" s="107" t="s">
        <v>68</v>
      </c>
      <c r="C3999" s="110">
        <v>2</v>
      </c>
      <c r="D3999" s="109">
        <v>20.159999467432471</v>
      </c>
      <c r="E3999" s="109">
        <v>1995.64125898097</v>
      </c>
    </row>
    <row r="4000" spans="1:5" x14ac:dyDescent="0.35">
      <c r="A4000" s="107" t="s">
        <v>79</v>
      </c>
      <c r="B4000" s="107" t="s">
        <v>68</v>
      </c>
      <c r="C4000" s="110">
        <v>3</v>
      </c>
      <c r="D4000" s="109">
        <v>23.759999349713301</v>
      </c>
      <c r="E4000" s="109">
        <v>2364.4708761004422</v>
      </c>
    </row>
    <row r="4001" spans="1:5" x14ac:dyDescent="0.35">
      <c r="A4001" s="107" t="s">
        <v>79</v>
      </c>
      <c r="B4001" s="107" t="s">
        <v>68</v>
      </c>
      <c r="C4001" s="110">
        <v>4</v>
      </c>
      <c r="D4001" s="109">
        <v>70.820000648498478</v>
      </c>
      <c r="E4001" s="109">
        <v>5092.8393565361457</v>
      </c>
    </row>
    <row r="4002" spans="1:5" x14ac:dyDescent="0.35">
      <c r="A4002" s="107" t="s">
        <v>79</v>
      </c>
      <c r="B4002" s="107" t="s">
        <v>68</v>
      </c>
      <c r="C4002" s="110">
        <v>5</v>
      </c>
      <c r="D4002" s="109">
        <v>110.160003378987</v>
      </c>
      <c r="E4002" s="109">
        <v>8873.9607647130524</v>
      </c>
    </row>
    <row r="4003" spans="1:5" x14ac:dyDescent="0.35">
      <c r="A4003" s="107" t="s">
        <v>79</v>
      </c>
      <c r="B4003" s="107" t="s">
        <v>68</v>
      </c>
      <c r="C4003" s="110">
        <v>6</v>
      </c>
      <c r="D4003" s="109">
        <v>108.00000390410391</v>
      </c>
      <c r="E4003" s="109">
        <v>8396.2234467664694</v>
      </c>
    </row>
    <row r="4004" spans="1:5" x14ac:dyDescent="0.35">
      <c r="A4004" s="107" t="s">
        <v>79</v>
      </c>
      <c r="B4004" s="107" t="s">
        <v>68</v>
      </c>
      <c r="C4004" s="110">
        <v>7</v>
      </c>
      <c r="D4004" s="109">
        <v>98.159997195005104</v>
      </c>
      <c r="E4004" s="109">
        <v>8531.128180130514</v>
      </c>
    </row>
    <row r="4005" spans="1:5" x14ac:dyDescent="0.35">
      <c r="A4005" s="107" t="s">
        <v>79</v>
      </c>
      <c r="B4005" s="107" t="s">
        <v>68</v>
      </c>
      <c r="C4005" s="110">
        <v>8</v>
      </c>
      <c r="D4005" s="109">
        <v>110.400003224611</v>
      </c>
      <c r="E4005" s="109">
        <v>8935.809244223803</v>
      </c>
    </row>
    <row r="4006" spans="1:5" x14ac:dyDescent="0.35">
      <c r="A4006" s="107" t="s">
        <v>79</v>
      </c>
      <c r="B4006" s="107" t="s">
        <v>68</v>
      </c>
      <c r="C4006" s="110">
        <v>9</v>
      </c>
      <c r="D4006" s="109">
        <v>94.079996764659583</v>
      </c>
      <c r="E4006" s="109">
        <v>8715.2641546411251</v>
      </c>
    </row>
    <row r="4007" spans="1:5" x14ac:dyDescent="0.35">
      <c r="A4007" s="107" t="s">
        <v>79</v>
      </c>
      <c r="B4007" s="107" t="s">
        <v>68</v>
      </c>
      <c r="C4007" s="110">
        <v>10</v>
      </c>
      <c r="D4007" s="109">
        <v>65.142897585365375</v>
      </c>
      <c r="E4007" s="109">
        <v>4974.0010519536299</v>
      </c>
    </row>
    <row r="4008" spans="1:5" x14ac:dyDescent="0.35">
      <c r="A4008" s="107" t="s">
        <v>79</v>
      </c>
      <c r="B4008" s="107" t="s">
        <v>68</v>
      </c>
      <c r="C4008" s="110">
        <v>11</v>
      </c>
      <c r="D4008" s="109">
        <v>44.099998846650116</v>
      </c>
      <c r="E4008" s="109">
        <v>3349.152115787831</v>
      </c>
    </row>
    <row r="4009" spans="1:5" x14ac:dyDescent="0.35">
      <c r="A4009" s="107" t="s">
        <v>79</v>
      </c>
      <c r="B4009" s="107" t="s">
        <v>68</v>
      </c>
      <c r="C4009" s="110">
        <v>12</v>
      </c>
      <c r="D4009" s="109">
        <v>43.619998555630453</v>
      </c>
      <c r="E4009" s="109">
        <v>3916.558067714876</v>
      </c>
    </row>
    <row r="4010" spans="1:5" x14ac:dyDescent="0.35">
      <c r="A4010" s="107" t="s">
        <v>79</v>
      </c>
      <c r="B4010" s="107" t="s">
        <v>144</v>
      </c>
      <c r="C4010" s="110">
        <v>1</v>
      </c>
      <c r="D4010" s="109">
        <v>809.46565329517364</v>
      </c>
      <c r="E4010" s="109">
        <v>59884.292521279902</v>
      </c>
    </row>
    <row r="4011" spans="1:5" x14ac:dyDescent="0.35">
      <c r="A4011" s="107" t="s">
        <v>79</v>
      </c>
      <c r="B4011" s="107" t="s">
        <v>144</v>
      </c>
      <c r="C4011" s="110">
        <v>2</v>
      </c>
      <c r="D4011" s="109">
        <v>572.67271223006389</v>
      </c>
      <c r="E4011" s="109">
        <v>41153.935775335944</v>
      </c>
    </row>
    <row r="4012" spans="1:5" x14ac:dyDescent="0.35">
      <c r="A4012" s="107" t="s">
        <v>79</v>
      </c>
      <c r="B4012" s="107" t="s">
        <v>144</v>
      </c>
      <c r="C4012" s="110">
        <v>3</v>
      </c>
      <c r="D4012" s="109">
        <v>528.53057404574338</v>
      </c>
      <c r="E4012" s="109">
        <v>40220.019973030481</v>
      </c>
    </row>
    <row r="4013" spans="1:5" x14ac:dyDescent="0.35">
      <c r="A4013" s="107" t="s">
        <v>79</v>
      </c>
      <c r="B4013" s="107" t="s">
        <v>144</v>
      </c>
      <c r="C4013" s="110">
        <v>4</v>
      </c>
      <c r="D4013" s="109">
        <v>334.82316075584117</v>
      </c>
      <c r="E4013" s="109">
        <v>24944.88321465801</v>
      </c>
    </row>
    <row r="4014" spans="1:5" x14ac:dyDescent="0.35">
      <c r="A4014" s="107" t="s">
        <v>79</v>
      </c>
      <c r="B4014" s="107" t="s">
        <v>144</v>
      </c>
      <c r="C4014" s="110">
        <v>5</v>
      </c>
      <c r="D4014" s="109">
        <v>233.5653372254805</v>
      </c>
      <c r="E4014" s="109">
        <v>16578.228177756278</v>
      </c>
    </row>
    <row r="4015" spans="1:5" x14ac:dyDescent="0.35">
      <c r="A4015" s="107" t="s">
        <v>79</v>
      </c>
      <c r="B4015" s="107" t="s">
        <v>144</v>
      </c>
      <c r="C4015" s="110">
        <v>6</v>
      </c>
      <c r="D4015" s="109">
        <v>170.8319867510601</v>
      </c>
      <c r="E4015" s="109">
        <v>10995.296770880939</v>
      </c>
    </row>
    <row r="4016" spans="1:5" x14ac:dyDescent="0.35">
      <c r="A4016" s="107" t="s">
        <v>79</v>
      </c>
      <c r="B4016" s="107" t="s">
        <v>144</v>
      </c>
      <c r="C4016" s="110">
        <v>7</v>
      </c>
      <c r="D4016" s="109">
        <v>204.72320553233411</v>
      </c>
      <c r="E4016" s="109">
        <v>12855.6107995866</v>
      </c>
    </row>
    <row r="4017" spans="1:5" x14ac:dyDescent="0.35">
      <c r="A4017" s="107" t="s">
        <v>79</v>
      </c>
      <c r="B4017" s="107" t="s">
        <v>144</v>
      </c>
      <c r="C4017" s="110">
        <v>8</v>
      </c>
      <c r="D4017" s="109">
        <v>320.30001547263203</v>
      </c>
      <c r="E4017" s="109">
        <v>19494.318972600919</v>
      </c>
    </row>
    <row r="4018" spans="1:5" x14ac:dyDescent="0.35">
      <c r="A4018" s="107" t="s">
        <v>79</v>
      </c>
      <c r="B4018" s="107" t="s">
        <v>144</v>
      </c>
      <c r="C4018" s="110">
        <v>9</v>
      </c>
      <c r="D4018" s="109">
        <v>445.01372173384573</v>
      </c>
      <c r="E4018" s="109">
        <v>22776.654821845459</v>
      </c>
    </row>
    <row r="4019" spans="1:5" x14ac:dyDescent="0.35">
      <c r="A4019" s="107" t="s">
        <v>79</v>
      </c>
      <c r="B4019" s="107" t="s">
        <v>144</v>
      </c>
      <c r="C4019" s="110">
        <v>10</v>
      </c>
      <c r="D4019" s="109">
        <v>681.85404064962347</v>
      </c>
      <c r="E4019" s="109">
        <v>11281.1976727326</v>
      </c>
    </row>
    <row r="4020" spans="1:5" x14ac:dyDescent="0.35">
      <c r="A4020" s="107" t="s">
        <v>79</v>
      </c>
      <c r="B4020" s="107" t="s">
        <v>144</v>
      </c>
      <c r="C4020" s="110">
        <v>11</v>
      </c>
      <c r="D4020" s="109">
        <v>763.74842407703056</v>
      </c>
      <c r="E4020" s="109">
        <v>13992.91679553577</v>
      </c>
    </row>
    <row r="4021" spans="1:5" x14ac:dyDescent="0.35">
      <c r="A4021" s="107" t="s">
        <v>79</v>
      </c>
      <c r="B4021" s="107" t="s">
        <v>144</v>
      </c>
      <c r="C4021" s="110">
        <v>12</v>
      </c>
      <c r="D4021" s="109">
        <v>823.61114497475546</v>
      </c>
      <c r="E4021" s="109">
        <v>18150.409270197972</v>
      </c>
    </row>
    <row r="4022" spans="1:5" x14ac:dyDescent="0.35">
      <c r="A4022" s="107" t="s">
        <v>79</v>
      </c>
      <c r="B4022" s="107" t="s">
        <v>143</v>
      </c>
      <c r="C4022" s="110">
        <v>1</v>
      </c>
      <c r="D4022" s="109">
        <v>11457.6</v>
      </c>
      <c r="E4022" s="109">
        <v>894447.45392492809</v>
      </c>
    </row>
    <row r="4023" spans="1:5" x14ac:dyDescent="0.35">
      <c r="A4023" s="107" t="s">
        <v>79</v>
      </c>
      <c r="B4023" s="107" t="s">
        <v>143</v>
      </c>
      <c r="C4023" s="110">
        <v>2</v>
      </c>
      <c r="D4023" s="109">
        <v>10348.799999999999</v>
      </c>
      <c r="E4023" s="109">
        <v>784994.41439647158</v>
      </c>
    </row>
    <row r="4024" spans="1:5" x14ac:dyDescent="0.35">
      <c r="A4024" s="107" t="s">
        <v>79</v>
      </c>
      <c r="B4024" s="107" t="s">
        <v>143</v>
      </c>
      <c r="C4024" s="110">
        <v>3</v>
      </c>
      <c r="D4024" s="109">
        <v>11457.6</v>
      </c>
      <c r="E4024" s="109">
        <v>917655.41918038239</v>
      </c>
    </row>
    <row r="4025" spans="1:5" x14ac:dyDescent="0.35">
      <c r="A4025" s="107" t="s">
        <v>79</v>
      </c>
      <c r="B4025" s="107" t="s">
        <v>143</v>
      </c>
      <c r="C4025" s="110">
        <v>4</v>
      </c>
      <c r="D4025" s="109">
        <v>11088</v>
      </c>
      <c r="E4025" s="109">
        <v>866376.24223406124</v>
      </c>
    </row>
    <row r="4026" spans="1:5" x14ac:dyDescent="0.35">
      <c r="A4026" s="107" t="s">
        <v>79</v>
      </c>
      <c r="B4026" s="107" t="s">
        <v>143</v>
      </c>
      <c r="C4026" s="110">
        <v>5</v>
      </c>
      <c r="D4026" s="109">
        <v>11457.6</v>
      </c>
      <c r="E4026" s="109">
        <v>843203.62568296515</v>
      </c>
    </row>
    <row r="4027" spans="1:5" x14ac:dyDescent="0.35">
      <c r="A4027" s="107" t="s">
        <v>79</v>
      </c>
      <c r="B4027" s="107" t="s">
        <v>143</v>
      </c>
      <c r="C4027" s="110">
        <v>6</v>
      </c>
      <c r="D4027" s="109">
        <v>11088</v>
      </c>
      <c r="E4027" s="109">
        <v>749449.8336476977</v>
      </c>
    </row>
    <row r="4028" spans="1:5" x14ac:dyDescent="0.35">
      <c r="A4028" s="107" t="s">
        <v>79</v>
      </c>
      <c r="B4028" s="107" t="s">
        <v>143</v>
      </c>
      <c r="C4028" s="110">
        <v>7</v>
      </c>
      <c r="D4028" s="109">
        <v>11457.6</v>
      </c>
      <c r="E4028" s="109">
        <v>762236.25593424856</v>
      </c>
    </row>
    <row r="4029" spans="1:5" x14ac:dyDescent="0.35">
      <c r="A4029" s="107" t="s">
        <v>79</v>
      </c>
      <c r="B4029" s="107" t="s">
        <v>143</v>
      </c>
      <c r="C4029" s="110">
        <v>8</v>
      </c>
      <c r="D4029" s="109">
        <v>11457.6</v>
      </c>
      <c r="E4029" s="109">
        <v>753872.20023195783</v>
      </c>
    </row>
    <row r="4030" spans="1:5" x14ac:dyDescent="0.35">
      <c r="A4030" s="107" t="s">
        <v>79</v>
      </c>
      <c r="B4030" s="107" t="s">
        <v>143</v>
      </c>
      <c r="C4030" s="110">
        <v>9</v>
      </c>
      <c r="D4030" s="109">
        <v>11021.70446424096</v>
      </c>
      <c r="E4030" s="109">
        <v>658132.90042217553</v>
      </c>
    </row>
    <row r="4031" spans="1:5" x14ac:dyDescent="0.35">
      <c r="A4031" s="107" t="s">
        <v>79</v>
      </c>
      <c r="B4031" s="107" t="s">
        <v>143</v>
      </c>
      <c r="C4031" s="110">
        <v>10</v>
      </c>
      <c r="D4031" s="109">
        <v>7998.7392009262667</v>
      </c>
      <c r="E4031" s="109">
        <v>468730.52476412809</v>
      </c>
    </row>
    <row r="4032" spans="1:5" x14ac:dyDescent="0.35">
      <c r="A4032" s="107" t="s">
        <v>79</v>
      </c>
      <c r="B4032" s="107" t="s">
        <v>143</v>
      </c>
      <c r="C4032" s="110">
        <v>11</v>
      </c>
      <c r="D4032" s="109">
        <v>8071.6931932581838</v>
      </c>
      <c r="E4032" s="109">
        <v>457115.45599798171</v>
      </c>
    </row>
    <row r="4033" spans="1:5" x14ac:dyDescent="0.35">
      <c r="A4033" s="107" t="s">
        <v>79</v>
      </c>
      <c r="B4033" s="107" t="s">
        <v>143</v>
      </c>
      <c r="C4033" s="110">
        <v>12</v>
      </c>
      <c r="D4033" s="109">
        <v>9390.9314860984268</v>
      </c>
      <c r="E4033" s="109">
        <v>490877.90355911758</v>
      </c>
    </row>
    <row r="4034" spans="1:5" x14ac:dyDescent="0.35">
      <c r="A4034" s="107" t="s">
        <v>79</v>
      </c>
      <c r="B4034" s="107" t="s">
        <v>142</v>
      </c>
      <c r="C4034" s="110">
        <v>1</v>
      </c>
      <c r="D4034" s="109">
        <v>684.9786498519403</v>
      </c>
      <c r="E4034" s="109">
        <v>52861.004450456952</v>
      </c>
    </row>
    <row r="4035" spans="1:5" x14ac:dyDescent="0.35">
      <c r="A4035" s="107" t="s">
        <v>79</v>
      </c>
      <c r="B4035" s="107" t="s">
        <v>142</v>
      </c>
      <c r="C4035" s="110">
        <v>2</v>
      </c>
      <c r="D4035" s="109">
        <v>554.09459135538748</v>
      </c>
      <c r="E4035" s="109">
        <v>41153.221602201389</v>
      </c>
    </row>
    <row r="4036" spans="1:5" x14ac:dyDescent="0.35">
      <c r="A4036" s="107" t="s">
        <v>79</v>
      </c>
      <c r="B4036" s="107" t="s">
        <v>142</v>
      </c>
      <c r="C4036" s="110">
        <v>3</v>
      </c>
      <c r="D4036" s="109">
        <v>503.01151941374559</v>
      </c>
      <c r="E4036" s="109">
        <v>39404.438793907371</v>
      </c>
    </row>
    <row r="4037" spans="1:5" x14ac:dyDescent="0.35">
      <c r="A4037" s="107" t="s">
        <v>79</v>
      </c>
      <c r="B4037" s="107" t="s">
        <v>142</v>
      </c>
      <c r="C4037" s="110">
        <v>4</v>
      </c>
      <c r="D4037" s="109">
        <v>359.71882391414761</v>
      </c>
      <c r="E4037" s="109">
        <v>27339.69391211441</v>
      </c>
    </row>
    <row r="4038" spans="1:5" x14ac:dyDescent="0.35">
      <c r="A4038" s="107" t="s">
        <v>79</v>
      </c>
      <c r="B4038" s="107" t="s">
        <v>142</v>
      </c>
      <c r="C4038" s="110">
        <v>5</v>
      </c>
      <c r="D4038" s="109">
        <v>236.73756940483699</v>
      </c>
      <c r="E4038" s="109">
        <v>16918.880747533749</v>
      </c>
    </row>
    <row r="4039" spans="1:5" x14ac:dyDescent="0.35">
      <c r="A4039" s="107" t="s">
        <v>79</v>
      </c>
      <c r="B4039" s="107" t="s">
        <v>142</v>
      </c>
      <c r="C4039" s="110">
        <v>6</v>
      </c>
      <c r="D4039" s="109">
        <v>172.10947610124029</v>
      </c>
      <c r="E4039" s="109">
        <v>11304.14528933849</v>
      </c>
    </row>
    <row r="4040" spans="1:5" x14ac:dyDescent="0.35">
      <c r="A4040" s="107" t="s">
        <v>79</v>
      </c>
      <c r="B4040" s="107" t="s">
        <v>142</v>
      </c>
      <c r="C4040" s="110">
        <v>7</v>
      </c>
      <c r="D4040" s="109">
        <v>175.17591662478361</v>
      </c>
      <c r="E4040" s="109">
        <v>11131.93822580069</v>
      </c>
    </row>
    <row r="4041" spans="1:5" x14ac:dyDescent="0.35">
      <c r="A4041" s="107" t="s">
        <v>79</v>
      </c>
      <c r="B4041" s="107" t="s">
        <v>142</v>
      </c>
      <c r="C4041" s="110">
        <v>8</v>
      </c>
      <c r="D4041" s="109">
        <v>384.9594299363975</v>
      </c>
      <c r="E4041" s="109">
        <v>23726.923952474619</v>
      </c>
    </row>
    <row r="4042" spans="1:5" x14ac:dyDescent="0.35">
      <c r="A4042" s="107" t="s">
        <v>79</v>
      </c>
      <c r="B4042" s="107" t="s">
        <v>142</v>
      </c>
      <c r="C4042" s="110">
        <v>9</v>
      </c>
      <c r="D4042" s="109">
        <v>466.8227250946926</v>
      </c>
      <c r="E4042" s="109">
        <v>25200.23486243857</v>
      </c>
    </row>
    <row r="4043" spans="1:5" x14ac:dyDescent="0.35">
      <c r="A4043" s="107" t="s">
        <v>79</v>
      </c>
      <c r="B4043" s="107" t="s">
        <v>142</v>
      </c>
      <c r="C4043" s="110">
        <v>10</v>
      </c>
      <c r="D4043" s="109">
        <v>455.29931705200738</v>
      </c>
      <c r="E4043" s="109">
        <v>8001.3137453568606</v>
      </c>
    </row>
    <row r="4044" spans="1:5" x14ac:dyDescent="0.35">
      <c r="A4044" s="107" t="s">
        <v>79</v>
      </c>
      <c r="B4044" s="107" t="s">
        <v>142</v>
      </c>
      <c r="C4044" s="110">
        <v>11</v>
      </c>
      <c r="D4044" s="109">
        <v>356.84295078652138</v>
      </c>
      <c r="E4044" s="109">
        <v>8464.6521734737671</v>
      </c>
    </row>
    <row r="4045" spans="1:5" x14ac:dyDescent="0.35">
      <c r="A4045" s="107" t="s">
        <v>79</v>
      </c>
      <c r="B4045" s="107" t="s">
        <v>142</v>
      </c>
      <c r="C4045" s="110">
        <v>12</v>
      </c>
      <c r="D4045" s="109">
        <v>669.69301974387167</v>
      </c>
      <c r="E4045" s="109">
        <v>17884.979620053589</v>
      </c>
    </row>
    <row r="4046" spans="1:5" x14ac:dyDescent="0.35">
      <c r="A4046" s="107" t="s">
        <v>79</v>
      </c>
      <c r="B4046" s="107" t="s">
        <v>141</v>
      </c>
      <c r="C4046" s="110">
        <v>1</v>
      </c>
      <c r="D4046" s="109">
        <v>2113.7581211916031</v>
      </c>
      <c r="E4046" s="109">
        <v>155587.2387587968</v>
      </c>
    </row>
    <row r="4047" spans="1:5" x14ac:dyDescent="0.35">
      <c r="A4047" s="107" t="s">
        <v>79</v>
      </c>
      <c r="B4047" s="107" t="s">
        <v>141</v>
      </c>
      <c r="C4047" s="110">
        <v>2</v>
      </c>
      <c r="D4047" s="109">
        <v>1628.987811429015</v>
      </c>
      <c r="E4047" s="109">
        <v>116839.9942831774</v>
      </c>
    </row>
    <row r="4048" spans="1:5" x14ac:dyDescent="0.35">
      <c r="A4048" s="107" t="s">
        <v>79</v>
      </c>
      <c r="B4048" s="107" t="s">
        <v>141</v>
      </c>
      <c r="C4048" s="110">
        <v>3</v>
      </c>
      <c r="D4048" s="109">
        <v>1589.638529746918</v>
      </c>
      <c r="E4048" s="109">
        <v>121402.6523609388</v>
      </c>
    </row>
    <row r="4049" spans="1:5" x14ac:dyDescent="0.35">
      <c r="A4049" s="107" t="s">
        <v>79</v>
      </c>
      <c r="B4049" s="107" t="s">
        <v>141</v>
      </c>
      <c r="C4049" s="110">
        <v>4</v>
      </c>
      <c r="D4049" s="109">
        <v>1165.278074034095</v>
      </c>
      <c r="E4049" s="109">
        <v>86356.898532665713</v>
      </c>
    </row>
    <row r="4050" spans="1:5" x14ac:dyDescent="0.35">
      <c r="A4050" s="107" t="s">
        <v>79</v>
      </c>
      <c r="B4050" s="107" t="s">
        <v>141</v>
      </c>
      <c r="C4050" s="110">
        <v>5</v>
      </c>
      <c r="D4050" s="109">
        <v>666.5882848458765</v>
      </c>
      <c r="E4050" s="109">
        <v>46964.905264137531</v>
      </c>
    </row>
    <row r="4051" spans="1:5" x14ac:dyDescent="0.35">
      <c r="A4051" s="107" t="s">
        <v>79</v>
      </c>
      <c r="B4051" s="107" t="s">
        <v>141</v>
      </c>
      <c r="C4051" s="110">
        <v>6</v>
      </c>
      <c r="D4051" s="109">
        <v>440.86104931925428</v>
      </c>
      <c r="E4051" s="109">
        <v>28211.261922370591</v>
      </c>
    </row>
    <row r="4052" spans="1:5" x14ac:dyDescent="0.35">
      <c r="A4052" s="107" t="s">
        <v>79</v>
      </c>
      <c r="B4052" s="107" t="s">
        <v>141</v>
      </c>
      <c r="C4052" s="110">
        <v>7</v>
      </c>
      <c r="D4052" s="109">
        <v>601.76198398401334</v>
      </c>
      <c r="E4052" s="109">
        <v>37531.735930255738</v>
      </c>
    </row>
    <row r="4053" spans="1:5" x14ac:dyDescent="0.35">
      <c r="A4053" s="107" t="s">
        <v>79</v>
      </c>
      <c r="B4053" s="107" t="s">
        <v>141</v>
      </c>
      <c r="C4053" s="110">
        <v>8</v>
      </c>
      <c r="D4053" s="109">
        <v>674.9430405410094</v>
      </c>
      <c r="E4053" s="109">
        <v>40792.138135709538</v>
      </c>
    </row>
    <row r="4054" spans="1:5" x14ac:dyDescent="0.35">
      <c r="A4054" s="107" t="s">
        <v>79</v>
      </c>
      <c r="B4054" s="107" t="s">
        <v>141</v>
      </c>
      <c r="C4054" s="110">
        <v>9</v>
      </c>
      <c r="D4054" s="109">
        <v>1253.686224984117</v>
      </c>
      <c r="E4054" s="109">
        <v>62450.906420749263</v>
      </c>
    </row>
    <row r="4055" spans="1:5" x14ac:dyDescent="0.35">
      <c r="A4055" s="107" t="s">
        <v>79</v>
      </c>
      <c r="B4055" s="107" t="s">
        <v>141</v>
      </c>
      <c r="C4055" s="110">
        <v>10</v>
      </c>
      <c r="D4055" s="109">
        <v>1657.5249165276359</v>
      </c>
      <c r="E4055" s="109">
        <v>25032.22184137578</v>
      </c>
    </row>
    <row r="4056" spans="1:5" x14ac:dyDescent="0.35">
      <c r="A4056" s="107" t="s">
        <v>79</v>
      </c>
      <c r="B4056" s="107" t="s">
        <v>141</v>
      </c>
      <c r="C4056" s="110">
        <v>11</v>
      </c>
      <c r="D4056" s="109">
        <v>2127.2957369288351</v>
      </c>
      <c r="E4056" s="109">
        <v>34943.479826944647</v>
      </c>
    </row>
    <row r="4057" spans="1:5" x14ac:dyDescent="0.35">
      <c r="A4057" s="107" t="s">
        <v>79</v>
      </c>
      <c r="B4057" s="107" t="s">
        <v>141</v>
      </c>
      <c r="C4057" s="110">
        <v>12</v>
      </c>
      <c r="D4057" s="109">
        <v>2361.5350233369022</v>
      </c>
      <c r="E4057" s="109">
        <v>47810.701387300847</v>
      </c>
    </row>
    <row r="4058" spans="1:5" x14ac:dyDescent="0.35">
      <c r="A4058" s="107" t="s">
        <v>79</v>
      </c>
      <c r="B4058" s="107" t="s">
        <v>140</v>
      </c>
      <c r="C4058" s="110">
        <v>1</v>
      </c>
      <c r="D4058" s="109">
        <v>700.44384434844073</v>
      </c>
      <c r="E4058" s="109">
        <v>66437.660171964759</v>
      </c>
    </row>
    <row r="4059" spans="1:5" x14ac:dyDescent="0.35">
      <c r="A4059" s="107" t="s">
        <v>79</v>
      </c>
      <c r="B4059" s="107" t="s">
        <v>140</v>
      </c>
      <c r="C4059" s="110">
        <v>2</v>
      </c>
      <c r="D4059" s="109">
        <v>443.62156744043921</v>
      </c>
      <c r="E4059" s="109">
        <v>39205.715330152743</v>
      </c>
    </row>
    <row r="4060" spans="1:5" x14ac:dyDescent="0.35">
      <c r="A4060" s="107" t="s">
        <v>79</v>
      </c>
      <c r="B4060" s="107" t="s">
        <v>140</v>
      </c>
      <c r="C4060" s="110">
        <v>3</v>
      </c>
      <c r="D4060" s="109">
        <v>570.63478384313476</v>
      </c>
      <c r="E4060" s="109">
        <v>51656.203980854581</v>
      </c>
    </row>
    <row r="4061" spans="1:5" x14ac:dyDescent="0.35">
      <c r="A4061" s="107" t="s">
        <v>79</v>
      </c>
      <c r="B4061" s="107" t="s">
        <v>140</v>
      </c>
      <c r="C4061" s="110">
        <v>4</v>
      </c>
      <c r="D4061" s="109">
        <v>413.44180352543322</v>
      </c>
      <c r="E4061" s="109">
        <v>36173.209332411723</v>
      </c>
    </row>
    <row r="4062" spans="1:5" x14ac:dyDescent="0.35">
      <c r="A4062" s="107" t="s">
        <v>79</v>
      </c>
      <c r="B4062" s="107" t="s">
        <v>140</v>
      </c>
      <c r="C4062" s="110">
        <v>5</v>
      </c>
      <c r="D4062" s="109">
        <v>288.08547424535141</v>
      </c>
      <c r="E4062" s="109">
        <v>20292.703780603599</v>
      </c>
    </row>
    <row r="4063" spans="1:5" x14ac:dyDescent="0.35">
      <c r="A4063" s="107" t="s">
        <v>79</v>
      </c>
      <c r="B4063" s="107" t="s">
        <v>140</v>
      </c>
      <c r="C4063" s="110">
        <v>6</v>
      </c>
      <c r="D4063" s="109">
        <v>308.93047021692661</v>
      </c>
      <c r="E4063" s="109">
        <v>20078.136063556871</v>
      </c>
    </row>
    <row r="4064" spans="1:5" x14ac:dyDescent="0.35">
      <c r="A4064" s="107" t="s">
        <v>79</v>
      </c>
      <c r="B4064" s="107" t="s">
        <v>140</v>
      </c>
      <c r="C4064" s="110">
        <v>7</v>
      </c>
      <c r="D4064" s="109">
        <v>388.55842801116182</v>
      </c>
      <c r="E4064" s="109">
        <v>27224.771006952182</v>
      </c>
    </row>
    <row r="4065" spans="1:5" x14ac:dyDescent="0.35">
      <c r="A4065" s="107" t="s">
        <v>79</v>
      </c>
      <c r="B4065" s="107" t="s">
        <v>140</v>
      </c>
      <c r="C4065" s="110">
        <v>8</v>
      </c>
      <c r="D4065" s="109">
        <v>500.63479531122812</v>
      </c>
      <c r="E4065" s="109">
        <v>28972.584057810851</v>
      </c>
    </row>
    <row r="4066" spans="1:5" x14ac:dyDescent="0.35">
      <c r="A4066" s="107" t="s">
        <v>79</v>
      </c>
      <c r="B4066" s="107" t="s">
        <v>140</v>
      </c>
      <c r="C4066" s="110">
        <v>9</v>
      </c>
      <c r="D4066" s="109">
        <v>580.11242179210069</v>
      </c>
      <c r="E4066" s="109">
        <v>31783.108903430191</v>
      </c>
    </row>
    <row r="4067" spans="1:5" x14ac:dyDescent="0.35">
      <c r="A4067" s="107" t="s">
        <v>79</v>
      </c>
      <c r="B4067" s="107" t="s">
        <v>140</v>
      </c>
      <c r="C4067" s="110">
        <v>10</v>
      </c>
      <c r="D4067" s="109">
        <v>667.8123652074139</v>
      </c>
      <c r="E4067" s="109">
        <v>12043.9394129417</v>
      </c>
    </row>
    <row r="4068" spans="1:5" x14ac:dyDescent="0.35">
      <c r="A4068" s="107" t="s">
        <v>79</v>
      </c>
      <c r="B4068" s="107" t="s">
        <v>140</v>
      </c>
      <c r="C4068" s="110">
        <v>11</v>
      </c>
      <c r="D4068" s="109">
        <v>662.30236444373611</v>
      </c>
      <c r="E4068" s="109">
        <v>19502.475665000009</v>
      </c>
    </row>
    <row r="4069" spans="1:5" x14ac:dyDescent="0.35">
      <c r="A4069" s="107" t="s">
        <v>79</v>
      </c>
      <c r="B4069" s="107" t="s">
        <v>140</v>
      </c>
      <c r="C4069" s="110">
        <v>12</v>
      </c>
      <c r="D4069" s="109">
        <v>807.95431046328622</v>
      </c>
      <c r="E4069" s="109">
        <v>27344.162076577311</v>
      </c>
    </row>
    <row r="4070" spans="1:5" x14ac:dyDescent="0.35">
      <c r="A4070" s="107" t="s">
        <v>79</v>
      </c>
      <c r="B4070" s="107" t="s">
        <v>139</v>
      </c>
      <c r="C4070" s="110">
        <v>1</v>
      </c>
      <c r="D4070" s="109">
        <v>468.43541666675929</v>
      </c>
      <c r="E4070" s="109">
        <v>35509.599269305923</v>
      </c>
    </row>
    <row r="4071" spans="1:5" x14ac:dyDescent="0.35">
      <c r="A4071" s="107" t="s">
        <v>79</v>
      </c>
      <c r="B4071" s="107" t="s">
        <v>139</v>
      </c>
      <c r="C4071" s="110">
        <v>2</v>
      </c>
      <c r="D4071" s="109">
        <v>460.53060344821318</v>
      </c>
      <c r="E4071" s="109">
        <v>33590.711183346022</v>
      </c>
    </row>
    <row r="4072" spans="1:5" x14ac:dyDescent="0.35">
      <c r="A4072" s="107" t="s">
        <v>79</v>
      </c>
      <c r="B4072" s="107" t="s">
        <v>139</v>
      </c>
      <c r="C4072" s="110">
        <v>3</v>
      </c>
      <c r="D4072" s="109">
        <v>374.03541666658782</v>
      </c>
      <c r="E4072" s="109">
        <v>28750.014535837629</v>
      </c>
    </row>
    <row r="4073" spans="1:5" x14ac:dyDescent="0.35">
      <c r="A4073" s="107" t="s">
        <v>79</v>
      </c>
      <c r="B4073" s="107" t="s">
        <v>139</v>
      </c>
      <c r="C4073" s="110">
        <v>4</v>
      </c>
      <c r="D4073" s="109">
        <v>383.76631981717361</v>
      </c>
      <c r="E4073" s="109">
        <v>28712.590183940789</v>
      </c>
    </row>
    <row r="4074" spans="1:5" x14ac:dyDescent="0.35">
      <c r="A4074" s="107" t="s">
        <v>79</v>
      </c>
      <c r="B4074" s="107" t="s">
        <v>139</v>
      </c>
      <c r="C4074" s="110">
        <v>5</v>
      </c>
      <c r="D4074" s="109">
        <v>320.04410572593179</v>
      </c>
      <c r="E4074" s="109">
        <v>22764.967234738851</v>
      </c>
    </row>
    <row r="4075" spans="1:5" x14ac:dyDescent="0.35">
      <c r="A4075" s="107" t="s">
        <v>79</v>
      </c>
      <c r="B4075" s="107" t="s">
        <v>139</v>
      </c>
      <c r="C4075" s="110">
        <v>6</v>
      </c>
      <c r="D4075" s="109">
        <v>248.59895833344169</v>
      </c>
      <c r="E4075" s="109">
        <v>16600.983145864691</v>
      </c>
    </row>
    <row r="4076" spans="1:5" x14ac:dyDescent="0.35">
      <c r="A4076" s="107" t="s">
        <v>79</v>
      </c>
      <c r="B4076" s="107" t="s">
        <v>139</v>
      </c>
      <c r="C4076" s="110">
        <v>7</v>
      </c>
      <c r="D4076" s="109">
        <v>260.75892846275502</v>
      </c>
      <c r="E4076" s="109">
        <v>16988.869600718201</v>
      </c>
    </row>
    <row r="4077" spans="1:5" x14ac:dyDescent="0.35">
      <c r="A4077" s="107" t="s">
        <v>79</v>
      </c>
      <c r="B4077" s="107" t="s">
        <v>139</v>
      </c>
      <c r="C4077" s="110">
        <v>8</v>
      </c>
      <c r="D4077" s="109">
        <v>332.98125027738689</v>
      </c>
      <c r="E4077" s="109">
        <v>21032.239732914939</v>
      </c>
    </row>
    <row r="4078" spans="1:5" x14ac:dyDescent="0.35">
      <c r="A4078" s="107" t="s">
        <v>79</v>
      </c>
      <c r="B4078" s="107" t="s">
        <v>139</v>
      </c>
      <c r="C4078" s="110">
        <v>9</v>
      </c>
      <c r="D4078" s="109">
        <v>443.66770833338319</v>
      </c>
      <c r="E4078" s="109">
        <v>24503.72025831202</v>
      </c>
    </row>
    <row r="4079" spans="1:5" x14ac:dyDescent="0.35">
      <c r="A4079" s="107" t="s">
        <v>79</v>
      </c>
      <c r="B4079" s="107" t="s">
        <v>139</v>
      </c>
      <c r="C4079" s="110">
        <v>10</v>
      </c>
      <c r="D4079" s="109">
        <v>486.1063421671418</v>
      </c>
      <c r="E4079" s="109">
        <v>8847.2619423176711</v>
      </c>
    </row>
    <row r="4080" spans="1:5" x14ac:dyDescent="0.35">
      <c r="A4080" s="107" t="s">
        <v>79</v>
      </c>
      <c r="B4080" s="107" t="s">
        <v>139</v>
      </c>
      <c r="C4080" s="110">
        <v>11</v>
      </c>
      <c r="D4080" s="109">
        <v>474.93099992217611</v>
      </c>
      <c r="E4080" s="109">
        <v>10310.099870918961</v>
      </c>
    </row>
    <row r="4081" spans="1:5" x14ac:dyDescent="0.35">
      <c r="A4081" s="107" t="s">
        <v>79</v>
      </c>
      <c r="B4081" s="107" t="s">
        <v>139</v>
      </c>
      <c r="C4081" s="110">
        <v>12</v>
      </c>
      <c r="D4081" s="109">
        <v>509.42136551954002</v>
      </c>
      <c r="E4081" s="109">
        <v>12908.24519938415</v>
      </c>
    </row>
    <row r="4082" spans="1:5" x14ac:dyDescent="0.35">
      <c r="A4082" s="107" t="s">
        <v>79</v>
      </c>
      <c r="B4082" s="107" t="s">
        <v>69</v>
      </c>
      <c r="C4082" s="110">
        <v>1</v>
      </c>
      <c r="D4082" s="109">
        <v>19910.18295128267</v>
      </c>
      <c r="E4082" s="109">
        <v>1469120.9034189349</v>
      </c>
    </row>
    <row r="4083" spans="1:5" x14ac:dyDescent="0.35">
      <c r="A4083" s="107" t="s">
        <v>79</v>
      </c>
      <c r="B4083" s="107" t="s">
        <v>69</v>
      </c>
      <c r="C4083" s="110">
        <v>2</v>
      </c>
      <c r="D4083" s="109">
        <v>18320.25959951412</v>
      </c>
      <c r="E4083" s="109">
        <v>1299822.4913878019</v>
      </c>
    </row>
    <row r="4084" spans="1:5" x14ac:dyDescent="0.35">
      <c r="A4084" s="107" t="s">
        <v>79</v>
      </c>
      <c r="B4084" s="107" t="s">
        <v>69</v>
      </c>
      <c r="C4084" s="110">
        <v>3</v>
      </c>
      <c r="D4084" s="109">
        <v>18571.954089236078</v>
      </c>
      <c r="E4084" s="109">
        <v>1387043.430937869</v>
      </c>
    </row>
    <row r="4085" spans="1:5" x14ac:dyDescent="0.35">
      <c r="A4085" s="107" t="s">
        <v>79</v>
      </c>
      <c r="B4085" s="107" t="s">
        <v>69</v>
      </c>
      <c r="C4085" s="110">
        <v>4</v>
      </c>
      <c r="D4085" s="109">
        <v>15325.77263671274</v>
      </c>
      <c r="E4085" s="109">
        <v>1114531.823590768</v>
      </c>
    </row>
    <row r="4086" spans="1:5" x14ac:dyDescent="0.35">
      <c r="A4086" s="107" t="s">
        <v>79</v>
      </c>
      <c r="B4086" s="107" t="s">
        <v>69</v>
      </c>
      <c r="C4086" s="110">
        <v>5</v>
      </c>
      <c r="D4086" s="109">
        <v>11737.48387813505</v>
      </c>
      <c r="E4086" s="109">
        <v>812977.1848386894</v>
      </c>
    </row>
    <row r="4087" spans="1:5" x14ac:dyDescent="0.35">
      <c r="A4087" s="107" t="s">
        <v>79</v>
      </c>
      <c r="B4087" s="107" t="s">
        <v>69</v>
      </c>
      <c r="C4087" s="110">
        <v>6</v>
      </c>
      <c r="D4087" s="109">
        <v>9537.215017501896</v>
      </c>
      <c r="E4087" s="109">
        <v>620667.55773903488</v>
      </c>
    </row>
    <row r="4088" spans="1:5" x14ac:dyDescent="0.35">
      <c r="A4088" s="107" t="s">
        <v>79</v>
      </c>
      <c r="B4088" s="107" t="s">
        <v>69</v>
      </c>
      <c r="C4088" s="110">
        <v>7</v>
      </c>
      <c r="D4088" s="109">
        <v>12091.35113039554</v>
      </c>
      <c r="E4088" s="109">
        <v>764971.82667981077</v>
      </c>
    </row>
    <row r="4089" spans="1:5" x14ac:dyDescent="0.35">
      <c r="A4089" s="107" t="s">
        <v>79</v>
      </c>
      <c r="B4089" s="107" t="s">
        <v>69</v>
      </c>
      <c r="C4089" s="110">
        <v>8</v>
      </c>
      <c r="D4089" s="109">
        <v>14710.96485356312</v>
      </c>
      <c r="E4089" s="109">
        <v>903852.10957862798</v>
      </c>
    </row>
    <row r="4090" spans="1:5" x14ac:dyDescent="0.35">
      <c r="A4090" s="107" t="s">
        <v>79</v>
      </c>
      <c r="B4090" s="107" t="s">
        <v>69</v>
      </c>
      <c r="C4090" s="110">
        <v>9</v>
      </c>
      <c r="D4090" s="109">
        <v>16484.982784370299</v>
      </c>
      <c r="E4090" s="109">
        <v>883885.96301550348</v>
      </c>
    </row>
    <row r="4091" spans="1:5" x14ac:dyDescent="0.35">
      <c r="A4091" s="107" t="s">
        <v>79</v>
      </c>
      <c r="B4091" s="107" t="s">
        <v>69</v>
      </c>
      <c r="C4091" s="110">
        <v>10</v>
      </c>
      <c r="D4091" s="109">
        <v>16870.160018180981</v>
      </c>
      <c r="E4091" s="109">
        <v>298017.44271906011</v>
      </c>
    </row>
    <row r="4092" spans="1:5" x14ac:dyDescent="0.35">
      <c r="A4092" s="107" t="s">
        <v>79</v>
      </c>
      <c r="B4092" s="107" t="s">
        <v>69</v>
      </c>
      <c r="C4092" s="110">
        <v>11</v>
      </c>
      <c r="D4092" s="109">
        <v>19636.304930361821</v>
      </c>
      <c r="E4092" s="109">
        <v>412942.9490405437</v>
      </c>
    </row>
    <row r="4093" spans="1:5" x14ac:dyDescent="0.35">
      <c r="A4093" s="107" t="s">
        <v>79</v>
      </c>
      <c r="B4093" s="107" t="s">
        <v>69</v>
      </c>
      <c r="C4093" s="110">
        <v>12</v>
      </c>
      <c r="D4093" s="109">
        <v>20319.745063848441</v>
      </c>
      <c r="E4093" s="109">
        <v>509627.60407409392</v>
      </c>
    </row>
    <row r="4094" spans="1:5" x14ac:dyDescent="0.35">
      <c r="A4094" s="107" t="s">
        <v>79</v>
      </c>
      <c r="B4094" s="107" t="s">
        <v>138</v>
      </c>
      <c r="C4094" s="110">
        <v>1</v>
      </c>
      <c r="D4094" s="109">
        <v>9071.3009962202614</v>
      </c>
      <c r="E4094" s="109">
        <v>327973.02871215623</v>
      </c>
    </row>
    <row r="4095" spans="1:5" x14ac:dyDescent="0.35">
      <c r="A4095" s="107" t="s">
        <v>79</v>
      </c>
      <c r="B4095" s="107" t="s">
        <v>138</v>
      </c>
      <c r="C4095" s="110">
        <v>2</v>
      </c>
      <c r="D4095" s="109">
        <v>7861.8157208621633</v>
      </c>
      <c r="E4095" s="109">
        <v>325256.22389059438</v>
      </c>
    </row>
    <row r="4096" spans="1:5" x14ac:dyDescent="0.35">
      <c r="A4096" s="107" t="s">
        <v>79</v>
      </c>
      <c r="B4096" s="107" t="s">
        <v>138</v>
      </c>
      <c r="C4096" s="110">
        <v>3</v>
      </c>
      <c r="D4096" s="109">
        <v>8976.8703782540924</v>
      </c>
      <c r="E4096" s="109">
        <v>426444.14946917392</v>
      </c>
    </row>
    <row r="4097" spans="1:5" x14ac:dyDescent="0.35">
      <c r="A4097" s="107" t="s">
        <v>79</v>
      </c>
      <c r="B4097" s="107" t="s">
        <v>138</v>
      </c>
      <c r="C4097" s="110">
        <v>4</v>
      </c>
      <c r="D4097" s="109">
        <v>7607.0279902494976</v>
      </c>
      <c r="E4097" s="109">
        <v>347415.00522356603</v>
      </c>
    </row>
    <row r="4098" spans="1:5" x14ac:dyDescent="0.35">
      <c r="A4098" s="107" t="s">
        <v>79</v>
      </c>
      <c r="B4098" s="107" t="s">
        <v>138</v>
      </c>
      <c r="C4098" s="110">
        <v>5</v>
      </c>
      <c r="D4098" s="109">
        <v>6273.579072981719</v>
      </c>
      <c r="E4098" s="109">
        <v>358681.04849404423</v>
      </c>
    </row>
    <row r="4099" spans="1:5" x14ac:dyDescent="0.35">
      <c r="A4099" s="107" t="s">
        <v>79</v>
      </c>
      <c r="B4099" s="107" t="s">
        <v>138</v>
      </c>
      <c r="C4099" s="110">
        <v>6</v>
      </c>
      <c r="D4099" s="109">
        <v>5760.8613750000231</v>
      </c>
      <c r="E4099" s="109">
        <v>325818.84261119051</v>
      </c>
    </row>
    <row r="4100" spans="1:5" x14ac:dyDescent="0.35">
      <c r="A4100" s="107" t="s">
        <v>79</v>
      </c>
      <c r="B4100" s="107" t="s">
        <v>138</v>
      </c>
      <c r="C4100" s="110">
        <v>7</v>
      </c>
      <c r="D4100" s="109">
        <v>6373.6264026556546</v>
      </c>
      <c r="E4100" s="109">
        <v>163410.53840186959</v>
      </c>
    </row>
    <row r="4101" spans="1:5" x14ac:dyDescent="0.35">
      <c r="A4101" s="107" t="s">
        <v>79</v>
      </c>
      <c r="B4101" s="107" t="s">
        <v>138</v>
      </c>
      <c r="C4101" s="110">
        <v>8</v>
      </c>
      <c r="D4101" s="109">
        <v>7164.1332827292663</v>
      </c>
      <c r="E4101" s="109">
        <v>45982.443310366289</v>
      </c>
    </row>
    <row r="4102" spans="1:5" x14ac:dyDescent="0.35">
      <c r="A4102" s="107" t="s">
        <v>79</v>
      </c>
      <c r="B4102" s="107" t="s">
        <v>138</v>
      </c>
      <c r="C4102" s="110">
        <v>9</v>
      </c>
      <c r="D4102" s="109">
        <v>3867.7177243773131</v>
      </c>
      <c r="E4102" s="109">
        <v>31498.57562249215</v>
      </c>
    </row>
    <row r="4103" spans="1:5" x14ac:dyDescent="0.35">
      <c r="A4103" s="107" t="s">
        <v>79</v>
      </c>
      <c r="B4103" s="107" t="s">
        <v>138</v>
      </c>
      <c r="C4103" s="110">
        <v>10</v>
      </c>
      <c r="D4103" s="109">
        <v>2432.155033173055</v>
      </c>
      <c r="E4103" s="109">
        <v>33675.212730862637</v>
      </c>
    </row>
    <row r="4104" spans="1:5" x14ac:dyDescent="0.35">
      <c r="A4104" s="107" t="s">
        <v>79</v>
      </c>
      <c r="B4104" s="107" t="s">
        <v>138</v>
      </c>
      <c r="C4104" s="110">
        <v>11</v>
      </c>
      <c r="D4104" s="109">
        <v>2910.6742687284268</v>
      </c>
      <c r="E4104" s="109">
        <v>45214.340573634217</v>
      </c>
    </row>
    <row r="4105" spans="1:5" x14ac:dyDescent="0.35">
      <c r="A4105" s="107" t="s">
        <v>79</v>
      </c>
      <c r="B4105" s="107" t="s">
        <v>138</v>
      </c>
      <c r="C4105" s="110">
        <v>12</v>
      </c>
      <c r="D4105" s="109">
        <v>3223.7108789797212</v>
      </c>
      <c r="E4105" s="109">
        <v>60291.105533429007</v>
      </c>
    </row>
    <row r="4106" spans="1:5" x14ac:dyDescent="0.35">
      <c r="A4106" s="107" t="s">
        <v>79</v>
      </c>
      <c r="B4106" s="107" t="s">
        <v>137</v>
      </c>
      <c r="C4106" s="110">
        <v>1</v>
      </c>
      <c r="D4106" s="109">
        <v>749.62466333386612</v>
      </c>
      <c r="E4106" s="109">
        <v>56930.770587221203</v>
      </c>
    </row>
    <row r="4107" spans="1:5" x14ac:dyDescent="0.35">
      <c r="A4107" s="107" t="s">
        <v>79</v>
      </c>
      <c r="B4107" s="107" t="s">
        <v>137</v>
      </c>
      <c r="C4107" s="110">
        <v>2</v>
      </c>
      <c r="D4107" s="109">
        <v>723.56705615679004</v>
      </c>
      <c r="E4107" s="109">
        <v>52782.532668900873</v>
      </c>
    </row>
    <row r="4108" spans="1:5" x14ac:dyDescent="0.35">
      <c r="A4108" s="107" t="s">
        <v>79</v>
      </c>
      <c r="B4108" s="107" t="s">
        <v>137</v>
      </c>
      <c r="C4108" s="110">
        <v>3</v>
      </c>
      <c r="D4108" s="109">
        <v>685.71625086279596</v>
      </c>
      <c r="E4108" s="109">
        <v>52593.077191248783</v>
      </c>
    </row>
    <row r="4109" spans="1:5" x14ac:dyDescent="0.35">
      <c r="A4109" s="107" t="s">
        <v>79</v>
      </c>
      <c r="B4109" s="107" t="s">
        <v>137</v>
      </c>
      <c r="C4109" s="110">
        <v>4</v>
      </c>
      <c r="D4109" s="109">
        <v>488.82599018813607</v>
      </c>
      <c r="E4109" s="109">
        <v>36474.377010088458</v>
      </c>
    </row>
    <row r="4110" spans="1:5" x14ac:dyDescent="0.35">
      <c r="A4110" s="107" t="s">
        <v>79</v>
      </c>
      <c r="B4110" s="107" t="s">
        <v>137</v>
      </c>
      <c r="C4110" s="110">
        <v>5</v>
      </c>
      <c r="D4110" s="109">
        <v>298.65300776338478</v>
      </c>
      <c r="E4110" s="109">
        <v>21244.661863007841</v>
      </c>
    </row>
    <row r="4111" spans="1:5" x14ac:dyDescent="0.35">
      <c r="A4111" s="107" t="s">
        <v>79</v>
      </c>
      <c r="B4111" s="107" t="s">
        <v>137</v>
      </c>
      <c r="C4111" s="110">
        <v>6</v>
      </c>
      <c r="D4111" s="109">
        <v>285.09457505967288</v>
      </c>
      <c r="E4111" s="109">
        <v>19025.646345503941</v>
      </c>
    </row>
    <row r="4112" spans="1:5" x14ac:dyDescent="0.35">
      <c r="A4112" s="107" t="s">
        <v>79</v>
      </c>
      <c r="B4112" s="107" t="s">
        <v>137</v>
      </c>
      <c r="C4112" s="110">
        <v>7</v>
      </c>
      <c r="D4112" s="109">
        <v>365.18431190959672</v>
      </c>
      <c r="E4112" s="109">
        <v>23773.034710481621</v>
      </c>
    </row>
    <row r="4113" spans="1:5" x14ac:dyDescent="0.35">
      <c r="A4113" s="107" t="s">
        <v>79</v>
      </c>
      <c r="B4113" s="107" t="s">
        <v>137</v>
      </c>
      <c r="C4113" s="110">
        <v>8</v>
      </c>
      <c r="D4113" s="109">
        <v>470.61946325090241</v>
      </c>
      <c r="E4113" s="109">
        <v>29774.965906191152</v>
      </c>
    </row>
    <row r="4114" spans="1:5" x14ac:dyDescent="0.35">
      <c r="A4114" s="107" t="s">
        <v>79</v>
      </c>
      <c r="B4114" s="107" t="s">
        <v>137</v>
      </c>
      <c r="C4114" s="110">
        <v>9</v>
      </c>
      <c r="D4114" s="109">
        <v>499.35043004439979</v>
      </c>
      <c r="E4114" s="109">
        <v>27588.435958940448</v>
      </c>
    </row>
    <row r="4115" spans="1:5" x14ac:dyDescent="0.35">
      <c r="A4115" s="107" t="s">
        <v>79</v>
      </c>
      <c r="B4115" s="107" t="s">
        <v>137</v>
      </c>
      <c r="C4115" s="110">
        <v>10</v>
      </c>
      <c r="D4115" s="109">
        <v>611.70549682849605</v>
      </c>
      <c r="E4115" s="109">
        <v>11682.86249210932</v>
      </c>
    </row>
    <row r="4116" spans="1:5" x14ac:dyDescent="0.35">
      <c r="A4116" s="107" t="s">
        <v>79</v>
      </c>
      <c r="B4116" s="107" t="s">
        <v>137</v>
      </c>
      <c r="C4116" s="110">
        <v>11</v>
      </c>
      <c r="D4116" s="109">
        <v>727.64292500047316</v>
      </c>
      <c r="E4116" s="109">
        <v>17402.110641763062</v>
      </c>
    </row>
    <row r="4117" spans="1:5" x14ac:dyDescent="0.35">
      <c r="A4117" s="107" t="s">
        <v>79</v>
      </c>
      <c r="B4117" s="107" t="s">
        <v>137</v>
      </c>
      <c r="C4117" s="110">
        <v>12</v>
      </c>
      <c r="D4117" s="109">
        <v>698.75161131360608</v>
      </c>
      <c r="E4117" s="109">
        <v>19517.997777664201</v>
      </c>
    </row>
    <row r="4118" spans="1:5" x14ac:dyDescent="0.35">
      <c r="A4118" s="107" t="s">
        <v>79</v>
      </c>
      <c r="B4118" s="107" t="s">
        <v>70</v>
      </c>
      <c r="C4118" s="110">
        <v>1</v>
      </c>
      <c r="D4118" s="109">
        <v>24456.168828974249</v>
      </c>
      <c r="E4118" s="109">
        <v>1557213.5473591669</v>
      </c>
    </row>
    <row r="4119" spans="1:5" x14ac:dyDescent="0.35">
      <c r="A4119" s="107" t="s">
        <v>79</v>
      </c>
      <c r="B4119" s="107" t="s">
        <v>70</v>
      </c>
      <c r="C4119" s="110">
        <v>2</v>
      </c>
      <c r="D4119" s="109">
        <v>24918.304137930401</v>
      </c>
      <c r="E4119" s="109">
        <v>1773859.5960490841</v>
      </c>
    </row>
    <row r="4120" spans="1:5" x14ac:dyDescent="0.35">
      <c r="A4120" s="107" t="s">
        <v>79</v>
      </c>
      <c r="B4120" s="107" t="s">
        <v>70</v>
      </c>
      <c r="C4120" s="110">
        <v>3</v>
      </c>
      <c r="D4120" s="109">
        <v>33123.700840546568</v>
      </c>
      <c r="E4120" s="109">
        <v>2461448.9734445368</v>
      </c>
    </row>
    <row r="4121" spans="1:5" x14ac:dyDescent="0.35">
      <c r="A4121" s="107" t="s">
        <v>79</v>
      </c>
      <c r="B4121" s="107" t="s">
        <v>70</v>
      </c>
      <c r="C4121" s="110">
        <v>4</v>
      </c>
      <c r="D4121" s="109">
        <v>34259.110952069313</v>
      </c>
      <c r="E4121" s="109">
        <v>2299744.7657968812</v>
      </c>
    </row>
    <row r="4122" spans="1:5" x14ac:dyDescent="0.35">
      <c r="A4122" s="107" t="s">
        <v>79</v>
      </c>
      <c r="B4122" s="107" t="s">
        <v>70</v>
      </c>
      <c r="C4122" s="110">
        <v>5</v>
      </c>
      <c r="D4122" s="109">
        <v>37996.661669710942</v>
      </c>
      <c r="E4122" s="109">
        <v>2668765.7757770959</v>
      </c>
    </row>
    <row r="4123" spans="1:5" x14ac:dyDescent="0.35">
      <c r="A4123" s="107" t="s">
        <v>79</v>
      </c>
      <c r="B4123" s="107" t="s">
        <v>70</v>
      </c>
      <c r="C4123" s="110">
        <v>6</v>
      </c>
      <c r="D4123" s="109">
        <v>54705.340754412238</v>
      </c>
      <c r="E4123" s="109">
        <v>3552753.5238105692</v>
      </c>
    </row>
    <row r="4124" spans="1:5" x14ac:dyDescent="0.35">
      <c r="A4124" s="107" t="s">
        <v>79</v>
      </c>
      <c r="B4124" s="107" t="s">
        <v>70</v>
      </c>
      <c r="C4124" s="110">
        <v>7</v>
      </c>
      <c r="D4124" s="109">
        <v>52553.423735434168</v>
      </c>
      <c r="E4124" s="109">
        <v>3185997.314850348</v>
      </c>
    </row>
    <row r="4125" spans="1:5" x14ac:dyDescent="0.35">
      <c r="A4125" s="107" t="s">
        <v>79</v>
      </c>
      <c r="B4125" s="107" t="s">
        <v>70</v>
      </c>
      <c r="C4125" s="110">
        <v>8</v>
      </c>
      <c r="D4125" s="109">
        <v>42933.611219672741</v>
      </c>
      <c r="E4125" s="109">
        <v>2728606.6771051902</v>
      </c>
    </row>
    <row r="4126" spans="1:5" x14ac:dyDescent="0.35">
      <c r="A4126" s="107" t="s">
        <v>79</v>
      </c>
      <c r="B4126" s="107" t="s">
        <v>70</v>
      </c>
      <c r="C4126" s="110">
        <v>9</v>
      </c>
      <c r="D4126" s="109">
        <v>30998.852269334999</v>
      </c>
      <c r="E4126" s="109">
        <v>1853112.348753293</v>
      </c>
    </row>
    <row r="4127" spans="1:5" x14ac:dyDescent="0.35">
      <c r="A4127" s="107" t="s">
        <v>79</v>
      </c>
      <c r="B4127" s="107" t="s">
        <v>70</v>
      </c>
      <c r="C4127" s="110">
        <v>10</v>
      </c>
      <c r="D4127" s="109">
        <v>45893.446884862373</v>
      </c>
      <c r="E4127" s="109">
        <v>2299671.6887064208</v>
      </c>
    </row>
    <row r="4128" spans="1:5" x14ac:dyDescent="0.35">
      <c r="A4128" s="107" t="s">
        <v>79</v>
      </c>
      <c r="B4128" s="107" t="s">
        <v>70</v>
      </c>
      <c r="C4128" s="110">
        <v>11</v>
      </c>
      <c r="D4128" s="109">
        <v>31888.102408820811</v>
      </c>
      <c r="E4128" s="109">
        <v>1624690.16591736</v>
      </c>
    </row>
    <row r="4129" spans="1:5" x14ac:dyDescent="0.35">
      <c r="A4129" s="107" t="s">
        <v>79</v>
      </c>
      <c r="B4129" s="107" t="s">
        <v>70</v>
      </c>
      <c r="C4129" s="110">
        <v>12</v>
      </c>
      <c r="D4129" s="109">
        <v>30587.260596918451</v>
      </c>
      <c r="E4129" s="109">
        <v>1534619.334614225</v>
      </c>
    </row>
    <row r="4130" spans="1:5" x14ac:dyDescent="0.35">
      <c r="A4130" s="107" t="s">
        <v>79</v>
      </c>
      <c r="B4130" s="107" t="s">
        <v>71</v>
      </c>
      <c r="C4130" s="110">
        <v>1</v>
      </c>
      <c r="D4130" s="109">
        <v>31606.799856185891</v>
      </c>
      <c r="E4130" s="109">
        <v>2494314.6994552021</v>
      </c>
    </row>
    <row r="4131" spans="1:5" x14ac:dyDescent="0.35">
      <c r="A4131" s="107" t="s">
        <v>79</v>
      </c>
      <c r="B4131" s="107" t="s">
        <v>71</v>
      </c>
      <c r="C4131" s="110">
        <v>2</v>
      </c>
      <c r="D4131" s="109">
        <v>15922.799669742561</v>
      </c>
      <c r="E4131" s="109">
        <v>1225092.454656444</v>
      </c>
    </row>
    <row r="4132" spans="1:5" x14ac:dyDescent="0.35">
      <c r="A4132" s="107" t="s">
        <v>79</v>
      </c>
      <c r="B4132" s="107" t="s">
        <v>71</v>
      </c>
      <c r="C4132" s="110">
        <v>3</v>
      </c>
      <c r="D4132" s="109">
        <v>14071.680205166351</v>
      </c>
      <c r="E4132" s="109">
        <v>1144808.5287219421</v>
      </c>
    </row>
    <row r="4133" spans="1:5" x14ac:dyDescent="0.35">
      <c r="A4133" s="107" t="s">
        <v>79</v>
      </c>
      <c r="B4133" s="107" t="s">
        <v>71</v>
      </c>
      <c r="C4133" s="110">
        <v>4</v>
      </c>
      <c r="D4133" s="109">
        <v>8923.2000917196419</v>
      </c>
      <c r="E4133" s="109">
        <v>706401.63174560212</v>
      </c>
    </row>
    <row r="4134" spans="1:5" x14ac:dyDescent="0.35">
      <c r="A4134" s="107" t="s">
        <v>79</v>
      </c>
      <c r="B4134" s="107" t="s">
        <v>71</v>
      </c>
      <c r="C4134" s="110">
        <v>5</v>
      </c>
      <c r="D4134" s="109">
        <v>8003.9999897778016</v>
      </c>
      <c r="E4134" s="109">
        <v>595396.16005955497</v>
      </c>
    </row>
    <row r="4135" spans="1:5" x14ac:dyDescent="0.35">
      <c r="A4135" s="107" t="s">
        <v>79</v>
      </c>
      <c r="B4135" s="107" t="s">
        <v>71</v>
      </c>
      <c r="C4135" s="110">
        <v>6</v>
      </c>
      <c r="D4135" s="109">
        <v>10391.760079607389</v>
      </c>
      <c r="E4135" s="109">
        <v>719641.99440883717</v>
      </c>
    </row>
    <row r="4136" spans="1:5" x14ac:dyDescent="0.35">
      <c r="A4136" s="107" t="s">
        <v>79</v>
      </c>
      <c r="B4136" s="107" t="s">
        <v>71</v>
      </c>
      <c r="C4136" s="110">
        <v>7</v>
      </c>
      <c r="D4136" s="109">
        <v>9862.8000218123216</v>
      </c>
      <c r="E4136" s="109">
        <v>670521.91026761639</v>
      </c>
    </row>
    <row r="4137" spans="1:5" x14ac:dyDescent="0.35">
      <c r="A4137" s="107" t="s">
        <v>79</v>
      </c>
      <c r="B4137" s="107" t="s">
        <v>71</v>
      </c>
      <c r="C4137" s="110">
        <v>8</v>
      </c>
      <c r="D4137" s="109">
        <v>8969.2800330519694</v>
      </c>
      <c r="E4137" s="109">
        <v>604423.12874516565</v>
      </c>
    </row>
    <row r="4138" spans="1:5" x14ac:dyDescent="0.35">
      <c r="A4138" s="107" t="s">
        <v>79</v>
      </c>
      <c r="B4138" s="107" t="s">
        <v>71</v>
      </c>
      <c r="C4138" s="110">
        <v>9</v>
      </c>
      <c r="D4138" s="109">
        <v>10289.28005665542</v>
      </c>
      <c r="E4138" s="109">
        <v>621567.24277332402</v>
      </c>
    </row>
    <row r="4139" spans="1:5" x14ac:dyDescent="0.35">
      <c r="A4139" s="107" t="s">
        <v>79</v>
      </c>
      <c r="B4139" s="107" t="s">
        <v>71</v>
      </c>
      <c r="C4139" s="110">
        <v>10</v>
      </c>
      <c r="D4139" s="109">
        <v>17212.533085991909</v>
      </c>
      <c r="E4139" s="109">
        <v>731460.14980562939</v>
      </c>
    </row>
    <row r="4140" spans="1:5" x14ac:dyDescent="0.35">
      <c r="A4140" s="107" t="s">
        <v>79</v>
      </c>
      <c r="B4140" s="107" t="s">
        <v>71</v>
      </c>
      <c r="C4140" s="110">
        <v>11</v>
      </c>
      <c r="D4140" s="109">
        <v>17611.604833057601</v>
      </c>
      <c r="E4140" s="109">
        <v>767337.05098587938</v>
      </c>
    </row>
    <row r="4141" spans="1:5" x14ac:dyDescent="0.35">
      <c r="A4141" s="107" t="s">
        <v>79</v>
      </c>
      <c r="B4141" s="107" t="s">
        <v>71</v>
      </c>
      <c r="C4141" s="110">
        <v>12</v>
      </c>
      <c r="D4141" s="109">
        <v>18413.190605313372</v>
      </c>
      <c r="E4141" s="109">
        <v>822187.66175916966</v>
      </c>
    </row>
    <row r="4142" spans="1:5" x14ac:dyDescent="0.35">
      <c r="A4142" s="107" t="s">
        <v>79</v>
      </c>
      <c r="B4142" s="107" t="s">
        <v>72</v>
      </c>
      <c r="C4142" s="110">
        <v>1</v>
      </c>
      <c r="D4142" s="109">
        <v>2459.827093371634</v>
      </c>
      <c r="E4142" s="109">
        <v>185100.1489333068</v>
      </c>
    </row>
    <row r="4143" spans="1:5" x14ac:dyDescent="0.35">
      <c r="A4143" s="107" t="s">
        <v>79</v>
      </c>
      <c r="B4143" s="107" t="s">
        <v>72</v>
      </c>
      <c r="C4143" s="110">
        <v>2</v>
      </c>
      <c r="D4143" s="109">
        <v>1749.8239848874209</v>
      </c>
      <c r="E4143" s="109">
        <v>122880.6437922147</v>
      </c>
    </row>
    <row r="4144" spans="1:5" x14ac:dyDescent="0.35">
      <c r="A4144" s="107" t="s">
        <v>79</v>
      </c>
      <c r="B4144" s="107" t="s">
        <v>72</v>
      </c>
      <c r="C4144" s="110">
        <v>3</v>
      </c>
      <c r="D4144" s="109">
        <v>1923.850956420029</v>
      </c>
      <c r="E4144" s="109">
        <v>143006.74333525449</v>
      </c>
    </row>
    <row r="4145" spans="1:5" x14ac:dyDescent="0.35">
      <c r="A4145" s="107" t="s">
        <v>79</v>
      </c>
      <c r="B4145" s="107" t="s">
        <v>72</v>
      </c>
      <c r="C4145" s="110">
        <v>4</v>
      </c>
      <c r="D4145" s="109">
        <v>1424.8017026833959</v>
      </c>
      <c r="E4145" s="109">
        <v>105081.49119478989</v>
      </c>
    </row>
    <row r="4146" spans="1:5" x14ac:dyDescent="0.35">
      <c r="A4146" s="107" t="s">
        <v>79</v>
      </c>
      <c r="B4146" s="107" t="s">
        <v>72</v>
      </c>
      <c r="C4146" s="110">
        <v>5</v>
      </c>
      <c r="D4146" s="109">
        <v>1315.3263097284021</v>
      </c>
      <c r="E4146" s="109">
        <v>93614.531407270086</v>
      </c>
    </row>
    <row r="4147" spans="1:5" x14ac:dyDescent="0.35">
      <c r="A4147" s="107" t="s">
        <v>79</v>
      </c>
      <c r="B4147" s="107" t="s">
        <v>72</v>
      </c>
      <c r="C4147" s="110">
        <v>6</v>
      </c>
      <c r="D4147" s="109">
        <v>1624.1661038283239</v>
      </c>
      <c r="E4147" s="109">
        <v>105693.9459700179</v>
      </c>
    </row>
    <row r="4148" spans="1:5" x14ac:dyDescent="0.35">
      <c r="A4148" s="107" t="s">
        <v>79</v>
      </c>
      <c r="B4148" s="107" t="s">
        <v>72</v>
      </c>
      <c r="C4148" s="110">
        <v>7</v>
      </c>
      <c r="D4148" s="109">
        <v>1871.4052860177919</v>
      </c>
      <c r="E4148" s="109">
        <v>119263.19243790051</v>
      </c>
    </row>
    <row r="4149" spans="1:5" x14ac:dyDescent="0.35">
      <c r="A4149" s="107" t="s">
        <v>79</v>
      </c>
      <c r="B4149" s="107" t="s">
        <v>72</v>
      </c>
      <c r="C4149" s="110">
        <v>8</v>
      </c>
      <c r="D4149" s="109">
        <v>1739.4599287157059</v>
      </c>
      <c r="E4149" s="109">
        <v>110743.9858796433</v>
      </c>
    </row>
    <row r="4150" spans="1:5" x14ac:dyDescent="0.35">
      <c r="A4150" s="107" t="s">
        <v>79</v>
      </c>
      <c r="B4150" s="107" t="s">
        <v>72</v>
      </c>
      <c r="C4150" s="110">
        <v>9</v>
      </c>
      <c r="D4150" s="109">
        <v>1829.5133881027109</v>
      </c>
      <c r="E4150" s="109">
        <v>105284.1893179075</v>
      </c>
    </row>
    <row r="4151" spans="1:5" x14ac:dyDescent="0.35">
      <c r="A4151" s="107" t="s">
        <v>79</v>
      </c>
      <c r="B4151" s="107" t="s">
        <v>72</v>
      </c>
      <c r="C4151" s="110">
        <v>10</v>
      </c>
      <c r="D4151" s="109">
        <v>1992.173659226735</v>
      </c>
      <c r="E4151" s="109">
        <v>62004.029528239633</v>
      </c>
    </row>
    <row r="4152" spans="1:5" x14ac:dyDescent="0.35">
      <c r="A4152" s="107" t="s">
        <v>79</v>
      </c>
      <c r="B4152" s="107" t="s">
        <v>72</v>
      </c>
      <c r="C4152" s="110">
        <v>11</v>
      </c>
      <c r="D4152" s="109">
        <v>1960.8317412031399</v>
      </c>
      <c r="E4152" s="109">
        <v>56530.169875062391</v>
      </c>
    </row>
    <row r="4153" spans="1:5" x14ac:dyDescent="0.35">
      <c r="A4153" s="107" t="s">
        <v>79</v>
      </c>
      <c r="B4153" s="107" t="s">
        <v>72</v>
      </c>
      <c r="C4153" s="110">
        <v>12</v>
      </c>
      <c r="D4153" s="109">
        <v>1986.3709246395949</v>
      </c>
      <c r="E4153" s="109">
        <v>61658.274530470662</v>
      </c>
    </row>
    <row r="4154" spans="1:5" x14ac:dyDescent="0.35">
      <c r="A4154" s="107" t="s">
        <v>79</v>
      </c>
      <c r="B4154" s="107" t="s">
        <v>136</v>
      </c>
      <c r="C4154" s="110">
        <v>1</v>
      </c>
      <c r="D4154" s="109">
        <v>139614.5539700443</v>
      </c>
      <c r="E4154" s="109">
        <v>7157669.3572813338</v>
      </c>
    </row>
    <row r="4155" spans="1:5" x14ac:dyDescent="0.35">
      <c r="A4155" s="107" t="s">
        <v>79</v>
      </c>
      <c r="B4155" s="107" t="s">
        <v>136</v>
      </c>
      <c r="C4155" s="110">
        <v>2</v>
      </c>
      <c r="D4155" s="109">
        <v>151379.6538325171</v>
      </c>
      <c r="E4155" s="109">
        <v>8115293.8176948149</v>
      </c>
    </row>
    <row r="4156" spans="1:5" x14ac:dyDescent="0.35">
      <c r="A4156" s="107" t="s">
        <v>79</v>
      </c>
      <c r="B4156" s="107" t="s">
        <v>136</v>
      </c>
      <c r="C4156" s="110">
        <v>3</v>
      </c>
      <c r="D4156" s="109">
        <v>160523.1394421609</v>
      </c>
      <c r="E4156" s="109">
        <v>9439852.8705089148</v>
      </c>
    </row>
    <row r="4157" spans="1:5" x14ac:dyDescent="0.35">
      <c r="A4157" s="107" t="s">
        <v>79</v>
      </c>
      <c r="B4157" s="107" t="s">
        <v>136</v>
      </c>
      <c r="C4157" s="110">
        <v>4</v>
      </c>
      <c r="D4157" s="109">
        <v>139230.90792608989</v>
      </c>
      <c r="E4157" s="109">
        <v>8113294.4907250861</v>
      </c>
    </row>
    <row r="4158" spans="1:5" x14ac:dyDescent="0.35">
      <c r="A4158" s="107" t="s">
        <v>79</v>
      </c>
      <c r="B4158" s="107" t="s">
        <v>136</v>
      </c>
      <c r="C4158" s="110">
        <v>5</v>
      </c>
      <c r="D4158" s="109">
        <v>156886.77049561031</v>
      </c>
      <c r="E4158" s="109">
        <v>10021729.507177239</v>
      </c>
    </row>
    <row r="4159" spans="1:5" x14ac:dyDescent="0.35">
      <c r="A4159" s="107" t="s">
        <v>79</v>
      </c>
      <c r="B4159" s="107" t="s">
        <v>136</v>
      </c>
      <c r="C4159" s="110">
        <v>6</v>
      </c>
      <c r="D4159" s="109">
        <v>164821.64782604811</v>
      </c>
      <c r="E4159" s="109">
        <v>10041419.51829314</v>
      </c>
    </row>
    <row r="4160" spans="1:5" x14ac:dyDescent="0.35">
      <c r="A4160" s="107" t="s">
        <v>79</v>
      </c>
      <c r="B4160" s="107" t="s">
        <v>136</v>
      </c>
      <c r="C4160" s="110">
        <v>7</v>
      </c>
      <c r="D4160" s="109">
        <v>241541.5965032535</v>
      </c>
      <c r="E4160" s="109">
        <v>10513713.87459668</v>
      </c>
    </row>
    <row r="4161" spans="1:5" x14ac:dyDescent="0.35">
      <c r="A4161" s="107" t="s">
        <v>79</v>
      </c>
      <c r="B4161" s="107" t="s">
        <v>136</v>
      </c>
      <c r="C4161" s="110">
        <v>8</v>
      </c>
      <c r="D4161" s="109">
        <v>265836.2081212466</v>
      </c>
      <c r="E4161" s="109">
        <v>9977749.3018574473</v>
      </c>
    </row>
    <row r="4162" spans="1:5" x14ac:dyDescent="0.35">
      <c r="A4162" s="107" t="s">
        <v>79</v>
      </c>
      <c r="B4162" s="107" t="s">
        <v>136</v>
      </c>
      <c r="C4162" s="110">
        <v>9</v>
      </c>
      <c r="D4162" s="109">
        <v>328515.29245582048</v>
      </c>
      <c r="E4162" s="109">
        <v>12387099.74317343</v>
      </c>
    </row>
    <row r="4163" spans="1:5" x14ac:dyDescent="0.35">
      <c r="A4163" s="107" t="s">
        <v>79</v>
      </c>
      <c r="B4163" s="107" t="s">
        <v>136</v>
      </c>
      <c r="C4163" s="110">
        <v>10</v>
      </c>
      <c r="D4163" s="109">
        <v>459152.7159285688</v>
      </c>
      <c r="E4163" s="109">
        <v>6469811.6590041304</v>
      </c>
    </row>
    <row r="4164" spans="1:5" x14ac:dyDescent="0.35">
      <c r="A4164" s="107" t="s">
        <v>79</v>
      </c>
      <c r="B4164" s="107" t="s">
        <v>136</v>
      </c>
      <c r="C4164" s="110">
        <v>11</v>
      </c>
      <c r="D4164" s="109">
        <v>531783.73212031694</v>
      </c>
      <c r="E4164" s="109">
        <v>8770023.782353295</v>
      </c>
    </row>
    <row r="4165" spans="1:5" x14ac:dyDescent="0.35">
      <c r="A4165" s="107" t="s">
        <v>79</v>
      </c>
      <c r="B4165" s="107" t="s">
        <v>136</v>
      </c>
      <c r="C4165" s="110">
        <v>12</v>
      </c>
      <c r="D4165" s="109">
        <v>592601.04074332141</v>
      </c>
      <c r="E4165" s="109">
        <v>11364473.04095404</v>
      </c>
    </row>
    <row r="4166" spans="1:5" x14ac:dyDescent="0.35">
      <c r="A4166" s="107" t="s">
        <v>79</v>
      </c>
      <c r="B4166" s="107" t="s">
        <v>135</v>
      </c>
      <c r="C4166" s="110">
        <v>1</v>
      </c>
      <c r="D4166" s="109">
        <v>2336.59929406116</v>
      </c>
      <c r="E4166" s="109">
        <v>59036.799582870277</v>
      </c>
    </row>
    <row r="4167" spans="1:5" x14ac:dyDescent="0.35">
      <c r="A4167" s="107" t="s">
        <v>79</v>
      </c>
      <c r="B4167" s="107" t="s">
        <v>135</v>
      </c>
      <c r="C4167" s="110">
        <v>2</v>
      </c>
      <c r="D4167" s="109">
        <v>2183.6611829954209</v>
      </c>
      <c r="E4167" s="109">
        <v>70651.279603455478</v>
      </c>
    </row>
    <row r="4168" spans="1:5" x14ac:dyDescent="0.35">
      <c r="A4168" s="107" t="s">
        <v>79</v>
      </c>
      <c r="B4168" s="107" t="s">
        <v>135</v>
      </c>
      <c r="C4168" s="110">
        <v>3</v>
      </c>
      <c r="D4168" s="109">
        <v>1830.445265593944</v>
      </c>
      <c r="E4168" s="109">
        <v>67196.489303024209</v>
      </c>
    </row>
    <row r="4169" spans="1:5" x14ac:dyDescent="0.35">
      <c r="A4169" s="107" t="s">
        <v>79</v>
      </c>
      <c r="B4169" s="107" t="s">
        <v>135</v>
      </c>
      <c r="C4169" s="110">
        <v>4</v>
      </c>
      <c r="D4169" s="109">
        <v>1685.545946907522</v>
      </c>
      <c r="E4169" s="109">
        <v>58693.511616055192</v>
      </c>
    </row>
    <row r="4170" spans="1:5" x14ac:dyDescent="0.35">
      <c r="A4170" s="107" t="s">
        <v>79</v>
      </c>
      <c r="B4170" s="107" t="s">
        <v>135</v>
      </c>
      <c r="C4170" s="110">
        <v>5</v>
      </c>
      <c r="D4170" s="109">
        <v>1120.357893925375</v>
      </c>
      <c r="E4170" s="109">
        <v>54850.263994219422</v>
      </c>
    </row>
    <row r="4171" spans="1:5" x14ac:dyDescent="0.35">
      <c r="A4171" s="107" t="s">
        <v>79</v>
      </c>
      <c r="B4171" s="107" t="s">
        <v>135</v>
      </c>
      <c r="C4171" s="110">
        <v>6</v>
      </c>
      <c r="D4171" s="109">
        <v>1320.296767083528</v>
      </c>
      <c r="E4171" s="109">
        <v>69400.583373264351</v>
      </c>
    </row>
    <row r="4172" spans="1:5" x14ac:dyDescent="0.35">
      <c r="A4172" s="107" t="s">
        <v>79</v>
      </c>
      <c r="B4172" s="107" t="s">
        <v>135</v>
      </c>
      <c r="C4172" s="110">
        <v>7</v>
      </c>
      <c r="D4172" s="109">
        <v>602.99035047885184</v>
      </c>
      <c r="E4172" s="109">
        <v>26508.12395363165</v>
      </c>
    </row>
    <row r="4173" spans="1:5" x14ac:dyDescent="0.35">
      <c r="A4173" s="107" t="s">
        <v>79</v>
      </c>
      <c r="B4173" s="107" t="s">
        <v>135</v>
      </c>
      <c r="C4173" s="110">
        <v>8</v>
      </c>
      <c r="D4173" s="109">
        <v>97.769596782422767</v>
      </c>
      <c r="E4173" s="109">
        <v>5475.8543496285101</v>
      </c>
    </row>
    <row r="4174" spans="1:5" x14ac:dyDescent="0.35">
      <c r="A4174" s="107" t="s">
        <v>79</v>
      </c>
      <c r="B4174" s="107" t="s">
        <v>135</v>
      </c>
      <c r="C4174" s="110">
        <v>9</v>
      </c>
      <c r="D4174" s="109">
        <v>146.88141802678899</v>
      </c>
      <c r="E4174" s="109">
        <v>5316.5993165136233</v>
      </c>
    </row>
    <row r="4175" spans="1:5" x14ac:dyDescent="0.35">
      <c r="A4175" s="107" t="s">
        <v>79</v>
      </c>
      <c r="B4175" s="107" t="s">
        <v>135</v>
      </c>
      <c r="C4175" s="110">
        <v>10</v>
      </c>
      <c r="D4175" s="109">
        <v>644.81105777694097</v>
      </c>
      <c r="E4175" s="109">
        <v>8097.5989337192823</v>
      </c>
    </row>
    <row r="4176" spans="1:5" x14ac:dyDescent="0.35">
      <c r="A4176" s="107" t="s">
        <v>79</v>
      </c>
      <c r="B4176" s="107" t="s">
        <v>135</v>
      </c>
      <c r="C4176" s="110">
        <v>11</v>
      </c>
      <c r="D4176" s="109">
        <v>603.4996958154029</v>
      </c>
      <c r="E4176" s="109">
        <v>12708.52486209521</v>
      </c>
    </row>
    <row r="4177" spans="1:5" x14ac:dyDescent="0.35">
      <c r="A4177" s="107" t="s">
        <v>79</v>
      </c>
      <c r="B4177" s="107" t="s">
        <v>135</v>
      </c>
      <c r="C4177" s="110">
        <v>12</v>
      </c>
      <c r="D4177" s="109">
        <v>583.60636461798958</v>
      </c>
      <c r="E4177" s="109">
        <v>15081.807355438361</v>
      </c>
    </row>
    <row r="4178" spans="1:5" x14ac:dyDescent="0.35">
      <c r="A4178" s="107" t="s">
        <v>79</v>
      </c>
      <c r="B4178" s="107" t="s">
        <v>134</v>
      </c>
      <c r="C4178" s="110">
        <v>1</v>
      </c>
      <c r="D4178" s="109">
        <v>2404.800020277502</v>
      </c>
      <c r="E4178" s="109">
        <v>177320.80207022349</v>
      </c>
    </row>
    <row r="4179" spans="1:5" x14ac:dyDescent="0.35">
      <c r="A4179" s="107" t="s">
        <v>79</v>
      </c>
      <c r="B4179" s="107" t="s">
        <v>134</v>
      </c>
      <c r="C4179" s="110">
        <v>2</v>
      </c>
      <c r="D4179" s="109">
        <v>3064.3200042247781</v>
      </c>
      <c r="E4179" s="109">
        <v>221798.33433860651</v>
      </c>
    </row>
    <row r="4180" spans="1:5" x14ac:dyDescent="0.35">
      <c r="A4180" s="107" t="s">
        <v>79</v>
      </c>
      <c r="B4180" s="107" t="s">
        <v>134</v>
      </c>
      <c r="C4180" s="110">
        <v>3</v>
      </c>
      <c r="D4180" s="109">
        <v>3392.6400059461598</v>
      </c>
      <c r="E4180" s="109">
        <v>258967.05679412061</v>
      </c>
    </row>
    <row r="4181" spans="1:5" x14ac:dyDescent="0.35">
      <c r="A4181" s="107" t="s">
        <v>79</v>
      </c>
      <c r="B4181" s="107" t="s">
        <v>134</v>
      </c>
      <c r="C4181" s="110">
        <v>4</v>
      </c>
      <c r="D4181" s="109">
        <v>3297.6000119447722</v>
      </c>
      <c r="E4181" s="109">
        <v>247799.23230797329</v>
      </c>
    </row>
    <row r="4182" spans="1:5" x14ac:dyDescent="0.35">
      <c r="A4182" s="107" t="s">
        <v>79</v>
      </c>
      <c r="B4182" s="107" t="s">
        <v>134</v>
      </c>
      <c r="C4182" s="110">
        <v>5</v>
      </c>
      <c r="D4182" s="109">
        <v>3899.0400049686459</v>
      </c>
      <c r="E4182" s="109">
        <v>277050.75090390397</v>
      </c>
    </row>
    <row r="4183" spans="1:5" x14ac:dyDescent="0.35">
      <c r="A4183" s="107" t="s">
        <v>79</v>
      </c>
      <c r="B4183" s="107" t="s">
        <v>134</v>
      </c>
      <c r="C4183" s="110">
        <v>6</v>
      </c>
      <c r="D4183" s="109">
        <v>3787.1999897956871</v>
      </c>
      <c r="E4183" s="109">
        <v>241666.42927774359</v>
      </c>
    </row>
    <row r="4184" spans="1:5" x14ac:dyDescent="0.35">
      <c r="A4184" s="107" t="s">
        <v>79</v>
      </c>
      <c r="B4184" s="107" t="s">
        <v>134</v>
      </c>
      <c r="C4184" s="110">
        <v>7</v>
      </c>
      <c r="D4184" s="109">
        <v>3913.439969062807</v>
      </c>
      <c r="E4184" s="109">
        <v>244560.16845764479</v>
      </c>
    </row>
    <row r="4185" spans="1:5" x14ac:dyDescent="0.35">
      <c r="A4185" s="107" t="s">
        <v>79</v>
      </c>
      <c r="B4185" s="107" t="s">
        <v>134</v>
      </c>
      <c r="C4185" s="110">
        <v>8</v>
      </c>
      <c r="D4185" s="109">
        <v>3901.4399971961998</v>
      </c>
      <c r="E4185" s="109">
        <v>238741.14476835961</v>
      </c>
    </row>
    <row r="4186" spans="1:5" x14ac:dyDescent="0.35">
      <c r="A4186" s="107" t="s">
        <v>79</v>
      </c>
      <c r="B4186" s="107" t="s">
        <v>134</v>
      </c>
      <c r="C4186" s="110">
        <v>9</v>
      </c>
      <c r="D4186" s="109">
        <v>3547.2000558376321</v>
      </c>
      <c r="E4186" s="109">
        <v>190329.90142972209</v>
      </c>
    </row>
    <row r="4187" spans="1:5" x14ac:dyDescent="0.35">
      <c r="A4187" s="107" t="s">
        <v>79</v>
      </c>
      <c r="B4187" s="107" t="s">
        <v>134</v>
      </c>
      <c r="C4187" s="110">
        <v>10</v>
      </c>
      <c r="D4187" s="109">
        <v>3309.6757258161028</v>
      </c>
      <c r="E4187" s="109">
        <v>90717.875756296082</v>
      </c>
    </row>
    <row r="4188" spans="1:5" x14ac:dyDescent="0.35">
      <c r="A4188" s="107" t="s">
        <v>79</v>
      </c>
      <c r="B4188" s="107" t="s">
        <v>134</v>
      </c>
      <c r="C4188" s="110">
        <v>11</v>
      </c>
      <c r="D4188" s="109">
        <v>3223.920007348062</v>
      </c>
      <c r="E4188" s="109">
        <v>85123.817570994579</v>
      </c>
    </row>
    <row r="4189" spans="1:5" x14ac:dyDescent="0.35">
      <c r="A4189" s="107" t="s">
        <v>79</v>
      </c>
      <c r="B4189" s="107" t="s">
        <v>134</v>
      </c>
      <c r="C4189" s="110">
        <v>12</v>
      </c>
      <c r="D4189" s="109">
        <v>3361.6800091862692</v>
      </c>
      <c r="E4189" s="109">
        <v>99138.69168837514</v>
      </c>
    </row>
    <row r="4190" spans="1:5" x14ac:dyDescent="0.35">
      <c r="A4190" s="107" t="s">
        <v>79</v>
      </c>
      <c r="B4190" s="107" t="s">
        <v>133</v>
      </c>
      <c r="C4190" s="110">
        <v>1</v>
      </c>
      <c r="D4190" s="109">
        <v>6600.7367057549391</v>
      </c>
      <c r="E4190" s="109">
        <v>500946.7566638338</v>
      </c>
    </row>
    <row r="4191" spans="1:5" x14ac:dyDescent="0.35">
      <c r="A4191" s="107" t="s">
        <v>79</v>
      </c>
      <c r="B4191" s="107" t="s">
        <v>133</v>
      </c>
      <c r="C4191" s="110">
        <v>2</v>
      </c>
      <c r="D4191" s="109">
        <v>5692.7184886975492</v>
      </c>
      <c r="E4191" s="109">
        <v>412787.84125796543</v>
      </c>
    </row>
    <row r="4192" spans="1:5" x14ac:dyDescent="0.35">
      <c r="A4192" s="107" t="s">
        <v>79</v>
      </c>
      <c r="B4192" s="107" t="s">
        <v>133</v>
      </c>
      <c r="C4192" s="110">
        <v>3</v>
      </c>
      <c r="D4192" s="109">
        <v>5668.0350523124453</v>
      </c>
      <c r="E4192" s="109">
        <v>429010.44512161199</v>
      </c>
    </row>
    <row r="4193" spans="1:5" x14ac:dyDescent="0.35">
      <c r="A4193" s="107" t="s">
        <v>79</v>
      </c>
      <c r="B4193" s="107" t="s">
        <v>133</v>
      </c>
      <c r="C4193" s="110">
        <v>4</v>
      </c>
      <c r="D4193" s="109">
        <v>4226.0632709148886</v>
      </c>
      <c r="E4193" s="109">
        <v>313903.46762987517</v>
      </c>
    </row>
    <row r="4194" spans="1:5" x14ac:dyDescent="0.35">
      <c r="A4194" s="107" t="s">
        <v>79</v>
      </c>
      <c r="B4194" s="107" t="s">
        <v>133</v>
      </c>
      <c r="C4194" s="110">
        <v>5</v>
      </c>
      <c r="D4194" s="109">
        <v>4680.234861165145</v>
      </c>
      <c r="E4194" s="109">
        <v>307948.51185900922</v>
      </c>
    </row>
    <row r="4195" spans="1:5" x14ac:dyDescent="0.35">
      <c r="A4195" s="107" t="s">
        <v>79</v>
      </c>
      <c r="B4195" s="107" t="s">
        <v>133</v>
      </c>
      <c r="C4195" s="110">
        <v>6</v>
      </c>
      <c r="D4195" s="109">
        <v>4020.4500490602509</v>
      </c>
      <c r="E4195" s="109">
        <v>252644.54716281721</v>
      </c>
    </row>
    <row r="4196" spans="1:5" x14ac:dyDescent="0.35">
      <c r="A4196" s="107" t="s">
        <v>79</v>
      </c>
      <c r="B4196" s="107" t="s">
        <v>133</v>
      </c>
      <c r="C4196" s="110">
        <v>7</v>
      </c>
      <c r="D4196" s="109">
        <v>4898.7257076672067</v>
      </c>
      <c r="E4196" s="109">
        <v>266675.17397064442</v>
      </c>
    </row>
    <row r="4197" spans="1:5" x14ac:dyDescent="0.35">
      <c r="A4197" s="107" t="s">
        <v>79</v>
      </c>
      <c r="B4197" s="107" t="s">
        <v>133</v>
      </c>
      <c r="C4197" s="110">
        <v>8</v>
      </c>
      <c r="D4197" s="109">
        <v>6036.963326141823</v>
      </c>
      <c r="E4197" s="109">
        <v>282090.84955756908</v>
      </c>
    </row>
    <row r="4198" spans="1:5" x14ac:dyDescent="0.35">
      <c r="A4198" s="107" t="s">
        <v>79</v>
      </c>
      <c r="B4198" s="107" t="s">
        <v>133</v>
      </c>
      <c r="C4198" s="110">
        <v>9</v>
      </c>
      <c r="D4198" s="109">
        <v>7342.2817128202914</v>
      </c>
      <c r="E4198" s="109">
        <v>305128.90644826309</v>
      </c>
    </row>
    <row r="4199" spans="1:5" x14ac:dyDescent="0.35">
      <c r="A4199" s="107" t="s">
        <v>79</v>
      </c>
      <c r="B4199" s="107" t="s">
        <v>133</v>
      </c>
      <c r="C4199" s="110">
        <v>10</v>
      </c>
      <c r="D4199" s="109">
        <v>8013.8352203290551</v>
      </c>
      <c r="E4199" s="109">
        <v>118507.0972190983</v>
      </c>
    </row>
    <row r="4200" spans="1:5" x14ac:dyDescent="0.35">
      <c r="A4200" s="107" t="s">
        <v>79</v>
      </c>
      <c r="B4200" s="107" t="s">
        <v>133</v>
      </c>
      <c r="C4200" s="110">
        <v>11</v>
      </c>
      <c r="D4200" s="109">
        <v>8290.540760902566</v>
      </c>
      <c r="E4200" s="109">
        <v>160890.701024296</v>
      </c>
    </row>
    <row r="4201" spans="1:5" x14ac:dyDescent="0.35">
      <c r="A4201" s="107" t="s">
        <v>79</v>
      </c>
      <c r="B4201" s="107" t="s">
        <v>133</v>
      </c>
      <c r="C4201" s="110">
        <v>12</v>
      </c>
      <c r="D4201" s="109">
        <v>9396.6777315661475</v>
      </c>
      <c r="E4201" s="109">
        <v>211842.3692498556</v>
      </c>
    </row>
    <row r="4202" spans="1:5" x14ac:dyDescent="0.35">
      <c r="A4202" s="107" t="s">
        <v>79</v>
      </c>
      <c r="B4202" s="107" t="s">
        <v>132</v>
      </c>
      <c r="C4202" s="110">
        <v>1</v>
      </c>
      <c r="D4202" s="109">
        <v>925.86122075844594</v>
      </c>
      <c r="E4202" s="109">
        <v>66443.427753497366</v>
      </c>
    </row>
    <row r="4203" spans="1:5" x14ac:dyDescent="0.35">
      <c r="A4203" s="107" t="s">
        <v>79</v>
      </c>
      <c r="B4203" s="107" t="s">
        <v>132</v>
      </c>
      <c r="C4203" s="110">
        <v>2</v>
      </c>
      <c r="D4203" s="109">
        <v>740.60579547131533</v>
      </c>
      <c r="E4203" s="109">
        <v>50880.383709304093</v>
      </c>
    </row>
    <row r="4204" spans="1:5" x14ac:dyDescent="0.35">
      <c r="A4204" s="107" t="s">
        <v>79</v>
      </c>
      <c r="B4204" s="107" t="s">
        <v>132</v>
      </c>
      <c r="C4204" s="110">
        <v>3</v>
      </c>
      <c r="D4204" s="109">
        <v>671.88079401885591</v>
      </c>
      <c r="E4204" s="109">
        <v>48255.531339392852</v>
      </c>
    </row>
    <row r="4205" spans="1:5" x14ac:dyDescent="0.35">
      <c r="A4205" s="107" t="s">
        <v>79</v>
      </c>
      <c r="B4205" s="107" t="s">
        <v>132</v>
      </c>
      <c r="C4205" s="110">
        <v>4</v>
      </c>
      <c r="D4205" s="109">
        <v>440.58326083415358</v>
      </c>
      <c r="E4205" s="109">
        <v>30893.699900461299</v>
      </c>
    </row>
    <row r="4206" spans="1:5" x14ac:dyDescent="0.35">
      <c r="A4206" s="107" t="s">
        <v>79</v>
      </c>
      <c r="B4206" s="107" t="s">
        <v>132</v>
      </c>
      <c r="C4206" s="110">
        <v>5</v>
      </c>
      <c r="D4206" s="109">
        <v>236.83770387743371</v>
      </c>
      <c r="E4206" s="109">
        <v>15920.05593916097</v>
      </c>
    </row>
    <row r="4207" spans="1:5" x14ac:dyDescent="0.35">
      <c r="A4207" s="107" t="s">
        <v>79</v>
      </c>
      <c r="B4207" s="107" t="s">
        <v>132</v>
      </c>
      <c r="C4207" s="110">
        <v>6</v>
      </c>
      <c r="D4207" s="109">
        <v>163.1705825503638</v>
      </c>
      <c r="E4207" s="109">
        <v>10398.99844678714</v>
      </c>
    </row>
    <row r="4208" spans="1:5" x14ac:dyDescent="0.35">
      <c r="A4208" s="107" t="s">
        <v>79</v>
      </c>
      <c r="B4208" s="107" t="s">
        <v>132</v>
      </c>
      <c r="C4208" s="110">
        <v>7</v>
      </c>
      <c r="D4208" s="109">
        <v>236.4794082914637</v>
      </c>
      <c r="E4208" s="109">
        <v>14807.15392515745</v>
      </c>
    </row>
    <row r="4209" spans="1:5" x14ac:dyDescent="0.35">
      <c r="A4209" s="107" t="s">
        <v>79</v>
      </c>
      <c r="B4209" s="107" t="s">
        <v>132</v>
      </c>
      <c r="C4209" s="110">
        <v>8</v>
      </c>
      <c r="D4209" s="109">
        <v>364.83004112941848</v>
      </c>
      <c r="E4209" s="109">
        <v>22345.85798595929</v>
      </c>
    </row>
    <row r="4210" spans="1:5" x14ac:dyDescent="0.35">
      <c r="A4210" s="107" t="s">
        <v>79</v>
      </c>
      <c r="B4210" s="107" t="s">
        <v>132</v>
      </c>
      <c r="C4210" s="110">
        <v>9</v>
      </c>
      <c r="D4210" s="109">
        <v>530.38790345666655</v>
      </c>
      <c r="E4210" s="109">
        <v>28699.41790066248</v>
      </c>
    </row>
    <row r="4211" spans="1:5" x14ac:dyDescent="0.35">
      <c r="A4211" s="107" t="s">
        <v>79</v>
      </c>
      <c r="B4211" s="107" t="s">
        <v>132</v>
      </c>
      <c r="C4211" s="110">
        <v>10</v>
      </c>
      <c r="D4211" s="109">
        <v>709.5814512744405</v>
      </c>
      <c r="E4211" s="109">
        <v>13136.22258271327</v>
      </c>
    </row>
    <row r="4212" spans="1:5" x14ac:dyDescent="0.35">
      <c r="A4212" s="107" t="s">
        <v>79</v>
      </c>
      <c r="B4212" s="107" t="s">
        <v>132</v>
      </c>
      <c r="C4212" s="110">
        <v>11</v>
      </c>
      <c r="D4212" s="109">
        <v>792.04506851273936</v>
      </c>
      <c r="E4212" s="109">
        <v>19020.98248356755</v>
      </c>
    </row>
    <row r="4213" spans="1:5" x14ac:dyDescent="0.35">
      <c r="A4213" s="107" t="s">
        <v>79</v>
      </c>
      <c r="B4213" s="107" t="s">
        <v>132</v>
      </c>
      <c r="C4213" s="110">
        <v>12</v>
      </c>
      <c r="D4213" s="109">
        <v>909.08666822657779</v>
      </c>
      <c r="E4213" s="109">
        <v>25260.220858333909</v>
      </c>
    </row>
    <row r="4214" spans="1:5" x14ac:dyDescent="0.35">
      <c r="A4214" s="107" t="s">
        <v>79</v>
      </c>
      <c r="B4214" s="107" t="s">
        <v>131</v>
      </c>
      <c r="C4214" s="110">
        <v>1</v>
      </c>
      <c r="D4214" s="109">
        <v>689.63264235155759</v>
      </c>
      <c r="E4214" s="109">
        <v>54000.354521755631</v>
      </c>
    </row>
    <row r="4215" spans="1:5" x14ac:dyDescent="0.35">
      <c r="A4215" s="107" t="s">
        <v>79</v>
      </c>
      <c r="B4215" s="107" t="s">
        <v>131</v>
      </c>
      <c r="C4215" s="110">
        <v>2</v>
      </c>
      <c r="D4215" s="109">
        <v>632.12446396958364</v>
      </c>
      <c r="E4215" s="109">
        <v>47663.060275074953</v>
      </c>
    </row>
    <row r="4216" spans="1:5" x14ac:dyDescent="0.35">
      <c r="A4216" s="107" t="s">
        <v>79</v>
      </c>
      <c r="B4216" s="107" t="s">
        <v>131</v>
      </c>
      <c r="C4216" s="110">
        <v>3</v>
      </c>
      <c r="D4216" s="109">
        <v>605.40057249080746</v>
      </c>
      <c r="E4216" s="109">
        <v>48410.865125387398</v>
      </c>
    </row>
    <row r="4217" spans="1:5" x14ac:dyDescent="0.35">
      <c r="A4217" s="107" t="s">
        <v>79</v>
      </c>
      <c r="B4217" s="107" t="s">
        <v>131</v>
      </c>
      <c r="C4217" s="110">
        <v>4</v>
      </c>
      <c r="D4217" s="109">
        <v>342.05157582064669</v>
      </c>
      <c r="E4217" s="109">
        <v>26431.50568475623</v>
      </c>
    </row>
    <row r="4218" spans="1:5" x14ac:dyDescent="0.35">
      <c r="A4218" s="107" t="s">
        <v>79</v>
      </c>
      <c r="B4218" s="107" t="s">
        <v>131</v>
      </c>
      <c r="C4218" s="110">
        <v>5</v>
      </c>
      <c r="D4218" s="109">
        <v>264.80145176012809</v>
      </c>
      <c r="E4218" s="109">
        <v>19550.951227200869</v>
      </c>
    </row>
    <row r="4219" spans="1:5" x14ac:dyDescent="0.35">
      <c r="A4219" s="107" t="s">
        <v>79</v>
      </c>
      <c r="B4219" s="107" t="s">
        <v>131</v>
      </c>
      <c r="C4219" s="110">
        <v>6</v>
      </c>
      <c r="D4219" s="109">
        <v>240.53083486739709</v>
      </c>
      <c r="E4219" s="109">
        <v>16570.058726357151</v>
      </c>
    </row>
    <row r="4220" spans="1:5" x14ac:dyDescent="0.35">
      <c r="A4220" s="107" t="s">
        <v>79</v>
      </c>
      <c r="B4220" s="107" t="s">
        <v>131</v>
      </c>
      <c r="C4220" s="110">
        <v>7</v>
      </c>
      <c r="D4220" s="109">
        <v>318.0987209729638</v>
      </c>
      <c r="E4220" s="109">
        <v>21250.859912814121</v>
      </c>
    </row>
    <row r="4221" spans="1:5" x14ac:dyDescent="0.35">
      <c r="A4221" s="107" t="s">
        <v>79</v>
      </c>
      <c r="B4221" s="107" t="s">
        <v>131</v>
      </c>
      <c r="C4221" s="110">
        <v>8</v>
      </c>
      <c r="D4221" s="109">
        <v>448.13243179814509</v>
      </c>
      <c r="E4221" s="109">
        <v>28903.322982204249</v>
      </c>
    </row>
    <row r="4222" spans="1:5" x14ac:dyDescent="0.35">
      <c r="A4222" s="107" t="s">
        <v>79</v>
      </c>
      <c r="B4222" s="107" t="s">
        <v>131</v>
      </c>
      <c r="C4222" s="110">
        <v>9</v>
      </c>
      <c r="D4222" s="109">
        <v>500.33308137327532</v>
      </c>
      <c r="E4222" s="109">
        <v>27709.21917540154</v>
      </c>
    </row>
    <row r="4223" spans="1:5" x14ac:dyDescent="0.35">
      <c r="A4223" s="107" t="s">
        <v>79</v>
      </c>
      <c r="B4223" s="107" t="s">
        <v>131</v>
      </c>
      <c r="C4223" s="110">
        <v>10</v>
      </c>
      <c r="D4223" s="109">
        <v>461.81189232631169</v>
      </c>
      <c r="E4223" s="109">
        <v>8386.8172774125542</v>
      </c>
    </row>
    <row r="4224" spans="1:5" x14ac:dyDescent="0.35">
      <c r="A4224" s="107" t="s">
        <v>79</v>
      </c>
      <c r="B4224" s="107" t="s">
        <v>131</v>
      </c>
      <c r="C4224" s="110">
        <v>11</v>
      </c>
      <c r="D4224" s="109">
        <v>651.16370772247024</v>
      </c>
      <c r="E4224" s="109">
        <v>15012.2836887989</v>
      </c>
    </row>
    <row r="4225" spans="1:5" x14ac:dyDescent="0.35">
      <c r="A4225" s="107" t="s">
        <v>79</v>
      </c>
      <c r="B4225" s="107" t="s">
        <v>131</v>
      </c>
      <c r="C4225" s="110">
        <v>12</v>
      </c>
      <c r="D4225" s="109">
        <v>737.59696901432551</v>
      </c>
      <c r="E4225" s="109">
        <v>19572.01885027223</v>
      </c>
    </row>
    <row r="4226" spans="1:5" x14ac:dyDescent="0.35">
      <c r="A4226" s="107" t="s">
        <v>79</v>
      </c>
      <c r="B4226" s="107" t="s">
        <v>130</v>
      </c>
      <c r="C4226" s="110">
        <v>1</v>
      </c>
      <c r="D4226" s="109">
        <v>742.98390795209457</v>
      </c>
      <c r="E4226" s="109">
        <v>54929.215386697397</v>
      </c>
    </row>
    <row r="4227" spans="1:5" x14ac:dyDescent="0.35">
      <c r="A4227" s="107" t="s">
        <v>79</v>
      </c>
      <c r="B4227" s="107" t="s">
        <v>130</v>
      </c>
      <c r="C4227" s="110">
        <v>2</v>
      </c>
      <c r="D4227" s="109">
        <v>639.12681940590562</v>
      </c>
      <c r="E4227" s="109">
        <v>45406.703706650384</v>
      </c>
    </row>
    <row r="4228" spans="1:5" x14ac:dyDescent="0.35">
      <c r="A4228" s="107" t="s">
        <v>79</v>
      </c>
      <c r="B4228" s="107" t="s">
        <v>130</v>
      </c>
      <c r="C4228" s="110">
        <v>3</v>
      </c>
      <c r="D4228" s="109">
        <v>545.05685438472301</v>
      </c>
      <c r="E4228" s="109">
        <v>40713.692635934422</v>
      </c>
    </row>
    <row r="4229" spans="1:5" x14ac:dyDescent="0.35">
      <c r="A4229" s="107" t="s">
        <v>79</v>
      </c>
      <c r="B4229" s="107" t="s">
        <v>130</v>
      </c>
      <c r="C4229" s="110">
        <v>4</v>
      </c>
      <c r="D4229" s="109">
        <v>397.73548040928108</v>
      </c>
      <c r="E4229" s="109">
        <v>28812.80667841895</v>
      </c>
    </row>
    <row r="4230" spans="1:5" x14ac:dyDescent="0.35">
      <c r="A4230" s="107" t="s">
        <v>79</v>
      </c>
      <c r="B4230" s="107" t="s">
        <v>130</v>
      </c>
      <c r="C4230" s="110">
        <v>5</v>
      </c>
      <c r="D4230" s="109">
        <v>306.59640515016412</v>
      </c>
      <c r="E4230" s="109">
        <v>21246.87364159388</v>
      </c>
    </row>
    <row r="4231" spans="1:5" x14ac:dyDescent="0.35">
      <c r="A4231" s="107" t="s">
        <v>79</v>
      </c>
      <c r="B4231" s="107" t="s">
        <v>130</v>
      </c>
      <c r="C4231" s="110">
        <v>6</v>
      </c>
      <c r="D4231" s="109">
        <v>207.8886240740247</v>
      </c>
      <c r="E4231" s="109">
        <v>13532.4995005</v>
      </c>
    </row>
    <row r="4232" spans="1:5" x14ac:dyDescent="0.35">
      <c r="A4232" s="107" t="s">
        <v>79</v>
      </c>
      <c r="B4232" s="107" t="s">
        <v>130</v>
      </c>
      <c r="C4232" s="110">
        <v>7</v>
      </c>
      <c r="D4232" s="109">
        <v>287.06902738560223</v>
      </c>
      <c r="E4232" s="109">
        <v>18172.15588046913</v>
      </c>
    </row>
    <row r="4233" spans="1:5" x14ac:dyDescent="0.35">
      <c r="A4233" s="107" t="s">
        <v>79</v>
      </c>
      <c r="B4233" s="107" t="s">
        <v>130</v>
      </c>
      <c r="C4233" s="110">
        <v>8</v>
      </c>
      <c r="D4233" s="109">
        <v>391.83046128306768</v>
      </c>
      <c r="E4233" s="109">
        <v>24149.764373196202</v>
      </c>
    </row>
    <row r="4234" spans="1:5" x14ac:dyDescent="0.35">
      <c r="A4234" s="107" t="s">
        <v>79</v>
      </c>
      <c r="B4234" s="107" t="s">
        <v>130</v>
      </c>
      <c r="C4234" s="110">
        <v>9</v>
      </c>
      <c r="D4234" s="109">
        <v>515.59384572673196</v>
      </c>
      <c r="E4234" s="109">
        <v>27785.067208503831</v>
      </c>
    </row>
    <row r="4235" spans="1:5" x14ac:dyDescent="0.35">
      <c r="A4235" s="107" t="s">
        <v>79</v>
      </c>
      <c r="B4235" s="107" t="s">
        <v>130</v>
      </c>
      <c r="C4235" s="110">
        <v>10</v>
      </c>
      <c r="D4235" s="109">
        <v>513.05090024252695</v>
      </c>
      <c r="E4235" s="109">
        <v>10521.422515364449</v>
      </c>
    </row>
    <row r="4236" spans="1:5" x14ac:dyDescent="0.35">
      <c r="A4236" s="107" t="s">
        <v>79</v>
      </c>
      <c r="B4236" s="107" t="s">
        <v>130</v>
      </c>
      <c r="C4236" s="110">
        <v>11</v>
      </c>
      <c r="D4236" s="109">
        <v>608.67210466556196</v>
      </c>
      <c r="E4236" s="109">
        <v>14474.96996800761</v>
      </c>
    </row>
    <row r="4237" spans="1:5" x14ac:dyDescent="0.35">
      <c r="A4237" s="107" t="s">
        <v>79</v>
      </c>
      <c r="B4237" s="107" t="s">
        <v>130</v>
      </c>
      <c r="C4237" s="110">
        <v>12</v>
      </c>
      <c r="D4237" s="109">
        <v>703.42648900499626</v>
      </c>
      <c r="E4237" s="109">
        <v>19871.646014157399</v>
      </c>
    </row>
    <row r="4238" spans="1:5" x14ac:dyDescent="0.35">
      <c r="A4238" s="107" t="s">
        <v>79</v>
      </c>
      <c r="B4238" s="107" t="s">
        <v>129</v>
      </c>
      <c r="C4238" s="110">
        <v>1</v>
      </c>
      <c r="D4238" s="109">
        <v>728.62233694819838</v>
      </c>
      <c r="E4238" s="109">
        <v>57115.45229654658</v>
      </c>
    </row>
    <row r="4239" spans="1:5" x14ac:dyDescent="0.35">
      <c r="A4239" s="107" t="s">
        <v>79</v>
      </c>
      <c r="B4239" s="107" t="s">
        <v>129</v>
      </c>
      <c r="C4239" s="110">
        <v>2</v>
      </c>
      <c r="D4239" s="109">
        <v>558.51209195631372</v>
      </c>
      <c r="E4239" s="109">
        <v>42158.067108622963</v>
      </c>
    </row>
    <row r="4240" spans="1:5" x14ac:dyDescent="0.35">
      <c r="A4240" s="107" t="s">
        <v>79</v>
      </c>
      <c r="B4240" s="107" t="s">
        <v>129</v>
      </c>
      <c r="C4240" s="110">
        <v>3</v>
      </c>
      <c r="D4240" s="109">
        <v>454.37529950605028</v>
      </c>
      <c r="E4240" s="109">
        <v>36361.612468336927</v>
      </c>
    </row>
    <row r="4241" spans="1:5" x14ac:dyDescent="0.35">
      <c r="A4241" s="107" t="s">
        <v>79</v>
      </c>
      <c r="B4241" s="107" t="s">
        <v>129</v>
      </c>
      <c r="C4241" s="110">
        <v>4</v>
      </c>
      <c r="D4241" s="109">
        <v>405.78021798023002</v>
      </c>
      <c r="E4241" s="109">
        <v>31390.69640412333</v>
      </c>
    </row>
    <row r="4242" spans="1:5" x14ac:dyDescent="0.35">
      <c r="A4242" s="107" t="s">
        <v>79</v>
      </c>
      <c r="B4242" s="107" t="s">
        <v>129</v>
      </c>
      <c r="C4242" s="110">
        <v>5</v>
      </c>
      <c r="D4242" s="109">
        <v>282.98888170224251</v>
      </c>
      <c r="E4242" s="109">
        <v>20822.099539423769</v>
      </c>
    </row>
    <row r="4243" spans="1:5" x14ac:dyDescent="0.35">
      <c r="A4243" s="107" t="s">
        <v>79</v>
      </c>
      <c r="B4243" s="107" t="s">
        <v>129</v>
      </c>
      <c r="C4243" s="110">
        <v>6</v>
      </c>
      <c r="D4243" s="109">
        <v>196.22016623185439</v>
      </c>
      <c r="E4243" s="109">
        <v>13386.078347033739</v>
      </c>
    </row>
    <row r="4244" spans="1:5" x14ac:dyDescent="0.35">
      <c r="A4244" s="107" t="s">
        <v>79</v>
      </c>
      <c r="B4244" s="107" t="s">
        <v>129</v>
      </c>
      <c r="C4244" s="110">
        <v>7</v>
      </c>
      <c r="D4244" s="109">
        <v>275.94746285988128</v>
      </c>
      <c r="E4244" s="109">
        <v>18253.311418221259</v>
      </c>
    </row>
    <row r="4245" spans="1:5" x14ac:dyDescent="0.35">
      <c r="A4245" s="107" t="s">
        <v>79</v>
      </c>
      <c r="B4245" s="107" t="s">
        <v>129</v>
      </c>
      <c r="C4245" s="110">
        <v>8</v>
      </c>
      <c r="D4245" s="109">
        <v>389.83076736021633</v>
      </c>
      <c r="E4245" s="109">
        <v>24913.897839008951</v>
      </c>
    </row>
    <row r="4246" spans="1:5" x14ac:dyDescent="0.35">
      <c r="A4246" s="107" t="s">
        <v>79</v>
      </c>
      <c r="B4246" s="107" t="s">
        <v>129</v>
      </c>
      <c r="C4246" s="110">
        <v>9</v>
      </c>
      <c r="D4246" s="109">
        <v>518.26975066017542</v>
      </c>
      <c r="E4246" s="109">
        <v>28468.549557759179</v>
      </c>
    </row>
    <row r="4247" spans="1:5" x14ac:dyDescent="0.35">
      <c r="A4247" s="107" t="s">
        <v>79</v>
      </c>
      <c r="B4247" s="107" t="s">
        <v>129</v>
      </c>
      <c r="C4247" s="110">
        <v>10</v>
      </c>
      <c r="D4247" s="109">
        <v>668.92692958658938</v>
      </c>
      <c r="E4247" s="109">
        <v>11971.185925136449</v>
      </c>
    </row>
    <row r="4248" spans="1:5" x14ac:dyDescent="0.35">
      <c r="A4248" s="107" t="s">
        <v>79</v>
      </c>
      <c r="B4248" s="107" t="s">
        <v>129</v>
      </c>
      <c r="C4248" s="110">
        <v>11</v>
      </c>
      <c r="D4248" s="109">
        <v>675.03486319011506</v>
      </c>
      <c r="E4248" s="109">
        <v>15561.868918611161</v>
      </c>
    </row>
    <row r="4249" spans="1:5" x14ac:dyDescent="0.35">
      <c r="A4249" s="107" t="s">
        <v>79</v>
      </c>
      <c r="B4249" s="107" t="s">
        <v>129</v>
      </c>
      <c r="C4249" s="110">
        <v>12</v>
      </c>
      <c r="D4249" s="109">
        <v>767.66160833468939</v>
      </c>
      <c r="E4249" s="109">
        <v>20231.931362126961</v>
      </c>
    </row>
    <row r="4250" spans="1:5" x14ac:dyDescent="0.35">
      <c r="A4250" s="107" t="s">
        <v>79</v>
      </c>
      <c r="B4250" s="107" t="s">
        <v>128</v>
      </c>
      <c r="C4250" s="110">
        <v>1</v>
      </c>
      <c r="D4250" s="109">
        <v>0</v>
      </c>
      <c r="E4250" s="109">
        <v>0</v>
      </c>
    </row>
    <row r="4251" spans="1:5" x14ac:dyDescent="0.35">
      <c r="A4251" s="107" t="s">
        <v>79</v>
      </c>
      <c r="B4251" s="107" t="s">
        <v>128</v>
      </c>
      <c r="C4251" s="110">
        <v>2</v>
      </c>
      <c r="D4251" s="109">
        <v>0</v>
      </c>
      <c r="E4251" s="109">
        <v>0</v>
      </c>
    </row>
    <row r="4252" spans="1:5" x14ac:dyDescent="0.35">
      <c r="A4252" s="107" t="s">
        <v>79</v>
      </c>
      <c r="B4252" s="107" t="s">
        <v>128</v>
      </c>
      <c r="C4252" s="110">
        <v>3</v>
      </c>
      <c r="D4252" s="109">
        <v>0</v>
      </c>
      <c r="E4252" s="109">
        <v>0</v>
      </c>
    </row>
    <row r="4253" spans="1:5" x14ac:dyDescent="0.35">
      <c r="A4253" s="107" t="s">
        <v>79</v>
      </c>
      <c r="B4253" s="107" t="s">
        <v>128</v>
      </c>
      <c r="C4253" s="110">
        <v>4</v>
      </c>
      <c r="D4253" s="109">
        <v>0</v>
      </c>
      <c r="E4253" s="109">
        <v>0</v>
      </c>
    </row>
    <row r="4254" spans="1:5" x14ac:dyDescent="0.35">
      <c r="A4254" s="107" t="s">
        <v>79</v>
      </c>
      <c r="B4254" s="107" t="s">
        <v>128</v>
      </c>
      <c r="C4254" s="110">
        <v>5</v>
      </c>
      <c r="D4254" s="109">
        <v>39508.788857538733</v>
      </c>
      <c r="E4254" s="109">
        <v>1251181.6009372291</v>
      </c>
    </row>
    <row r="4255" spans="1:5" x14ac:dyDescent="0.35">
      <c r="A4255" s="107" t="s">
        <v>79</v>
      </c>
      <c r="B4255" s="107" t="s">
        <v>128</v>
      </c>
      <c r="C4255" s="110">
        <v>6</v>
      </c>
      <c r="D4255" s="109">
        <v>35991.737013136117</v>
      </c>
      <c r="E4255" s="109">
        <v>1543555.747617875</v>
      </c>
    </row>
    <row r="4256" spans="1:5" x14ac:dyDescent="0.35">
      <c r="A4256" s="107" t="s">
        <v>79</v>
      </c>
      <c r="B4256" s="107" t="s">
        <v>128</v>
      </c>
      <c r="C4256" s="110">
        <v>7</v>
      </c>
      <c r="D4256" s="109">
        <v>47576.221501851869</v>
      </c>
      <c r="E4256" s="109">
        <v>965634.10990068538</v>
      </c>
    </row>
    <row r="4257" spans="1:5" x14ac:dyDescent="0.35">
      <c r="A4257" s="107" t="s">
        <v>79</v>
      </c>
      <c r="B4257" s="107" t="s">
        <v>128</v>
      </c>
      <c r="C4257" s="110">
        <v>8</v>
      </c>
      <c r="D4257" s="109">
        <v>43845.681094758089</v>
      </c>
      <c r="E4257" s="109">
        <v>471152.73217149399</v>
      </c>
    </row>
    <row r="4258" spans="1:5" x14ac:dyDescent="0.35">
      <c r="A4258" s="107" t="s">
        <v>79</v>
      </c>
      <c r="B4258" s="107" t="s">
        <v>128</v>
      </c>
      <c r="C4258" s="110">
        <v>9</v>
      </c>
      <c r="D4258" s="109">
        <v>51558.047063914113</v>
      </c>
      <c r="E4258" s="109">
        <v>384866.7438151575</v>
      </c>
    </row>
    <row r="4259" spans="1:5" x14ac:dyDescent="0.35">
      <c r="A4259" s="107" t="s">
        <v>79</v>
      </c>
      <c r="B4259" s="107" t="s">
        <v>128</v>
      </c>
      <c r="C4259" s="110">
        <v>10</v>
      </c>
      <c r="D4259" s="109">
        <v>51807.500144524623</v>
      </c>
      <c r="E4259" s="109">
        <v>331198.04372364399</v>
      </c>
    </row>
    <row r="4260" spans="1:5" x14ac:dyDescent="0.35">
      <c r="A4260" s="107" t="s">
        <v>79</v>
      </c>
      <c r="B4260" s="107" t="s">
        <v>128</v>
      </c>
      <c r="C4260" s="110">
        <v>11</v>
      </c>
      <c r="D4260" s="109">
        <v>43428.920958672607</v>
      </c>
      <c r="E4260" s="109">
        <v>385417.59775508451</v>
      </c>
    </row>
    <row r="4261" spans="1:5" x14ac:dyDescent="0.35">
      <c r="A4261" s="107" t="s">
        <v>79</v>
      </c>
      <c r="B4261" s="107" t="s">
        <v>128</v>
      </c>
      <c r="C4261" s="110">
        <v>12</v>
      </c>
      <c r="D4261" s="109">
        <v>54697.969602347417</v>
      </c>
      <c r="E4261" s="109">
        <v>395314.58536973118</v>
      </c>
    </row>
    <row r="4262" spans="1:5" x14ac:dyDescent="0.35">
      <c r="A4262" s="107" t="s">
        <v>79</v>
      </c>
      <c r="B4262" s="107" t="s">
        <v>127</v>
      </c>
      <c r="C4262" s="110">
        <v>1</v>
      </c>
      <c r="D4262" s="109">
        <v>1928.121062336377</v>
      </c>
      <c r="E4262" s="109">
        <v>151306.25269037351</v>
      </c>
    </row>
    <row r="4263" spans="1:5" x14ac:dyDescent="0.35">
      <c r="A4263" s="107" t="s">
        <v>79</v>
      </c>
      <c r="B4263" s="107" t="s">
        <v>127</v>
      </c>
      <c r="C4263" s="110">
        <v>2</v>
      </c>
      <c r="D4263" s="109">
        <v>1725.5162509640311</v>
      </c>
      <c r="E4263" s="109">
        <v>130440.3236098972</v>
      </c>
    </row>
    <row r="4264" spans="1:5" x14ac:dyDescent="0.35">
      <c r="A4264" s="107" t="s">
        <v>79</v>
      </c>
      <c r="B4264" s="107" t="s">
        <v>127</v>
      </c>
      <c r="C4264" s="110">
        <v>3</v>
      </c>
      <c r="D4264" s="109">
        <v>1790.3879540612099</v>
      </c>
      <c r="E4264" s="109">
        <v>143538.5413716292</v>
      </c>
    </row>
    <row r="4265" spans="1:5" x14ac:dyDescent="0.35">
      <c r="A4265" s="107" t="s">
        <v>79</v>
      </c>
      <c r="B4265" s="107" t="s">
        <v>127</v>
      </c>
      <c r="C4265" s="110">
        <v>4</v>
      </c>
      <c r="D4265" s="109">
        <v>1487.8194637083379</v>
      </c>
      <c r="E4265" s="109">
        <v>115491.97507892871</v>
      </c>
    </row>
    <row r="4266" spans="1:5" x14ac:dyDescent="0.35">
      <c r="A4266" s="107" t="s">
        <v>79</v>
      </c>
      <c r="B4266" s="107" t="s">
        <v>127</v>
      </c>
      <c r="C4266" s="110">
        <v>5</v>
      </c>
      <c r="D4266" s="109">
        <v>1163.4472277534151</v>
      </c>
      <c r="E4266" s="109">
        <v>85436.016014475885</v>
      </c>
    </row>
    <row r="4267" spans="1:5" x14ac:dyDescent="0.35">
      <c r="A4267" s="107" t="s">
        <v>79</v>
      </c>
      <c r="B4267" s="107" t="s">
        <v>127</v>
      </c>
      <c r="C4267" s="110">
        <v>6</v>
      </c>
      <c r="D4267" s="109">
        <v>953.49122804693559</v>
      </c>
      <c r="E4267" s="109">
        <v>64454.78375616463</v>
      </c>
    </row>
    <row r="4268" spans="1:5" x14ac:dyDescent="0.35">
      <c r="A4268" s="107" t="s">
        <v>79</v>
      </c>
      <c r="B4268" s="107" t="s">
        <v>127</v>
      </c>
      <c r="C4268" s="110">
        <v>7</v>
      </c>
      <c r="D4268" s="109">
        <v>966.82191110415636</v>
      </c>
      <c r="E4268" s="109">
        <v>63474.633065155067</v>
      </c>
    </row>
    <row r="4269" spans="1:5" x14ac:dyDescent="0.35">
      <c r="A4269" s="107" t="s">
        <v>79</v>
      </c>
      <c r="B4269" s="107" t="s">
        <v>127</v>
      </c>
      <c r="C4269" s="110">
        <v>8</v>
      </c>
      <c r="D4269" s="109">
        <v>1272.239806276647</v>
      </c>
      <c r="E4269" s="109">
        <v>80682.93348524232</v>
      </c>
    </row>
    <row r="4270" spans="1:5" x14ac:dyDescent="0.35">
      <c r="A4270" s="107" t="s">
        <v>79</v>
      </c>
      <c r="B4270" s="107" t="s">
        <v>127</v>
      </c>
      <c r="C4270" s="110">
        <v>9</v>
      </c>
      <c r="D4270" s="109">
        <v>1605.074737252766</v>
      </c>
      <c r="E4270" s="109">
        <v>87778.4770014393</v>
      </c>
    </row>
    <row r="4271" spans="1:5" x14ac:dyDescent="0.35">
      <c r="A4271" s="107" t="s">
        <v>79</v>
      </c>
      <c r="B4271" s="107" t="s">
        <v>127</v>
      </c>
      <c r="C4271" s="110">
        <v>10</v>
      </c>
      <c r="D4271" s="109">
        <v>1929.1543361384929</v>
      </c>
      <c r="E4271" s="109">
        <v>31801.955070661392</v>
      </c>
    </row>
    <row r="4272" spans="1:5" x14ac:dyDescent="0.35">
      <c r="A4272" s="107" t="s">
        <v>79</v>
      </c>
      <c r="B4272" s="107" t="s">
        <v>127</v>
      </c>
      <c r="C4272" s="110">
        <v>11</v>
      </c>
      <c r="D4272" s="109">
        <v>1687.9998682828659</v>
      </c>
      <c r="E4272" s="109">
        <v>35597.3598220887</v>
      </c>
    </row>
    <row r="4273" spans="1:5" x14ac:dyDescent="0.35">
      <c r="A4273" s="107" t="s">
        <v>79</v>
      </c>
      <c r="B4273" s="107" t="s">
        <v>127</v>
      </c>
      <c r="C4273" s="110">
        <v>12</v>
      </c>
      <c r="D4273" s="109">
        <v>2057.6013135648468</v>
      </c>
      <c r="E4273" s="109">
        <v>50630.496806589523</v>
      </c>
    </row>
    <row r="4274" spans="1:5" x14ac:dyDescent="0.35">
      <c r="A4274" s="107" t="s">
        <v>79</v>
      </c>
      <c r="B4274" s="107" t="s">
        <v>102</v>
      </c>
      <c r="C4274" s="110">
        <v>1</v>
      </c>
      <c r="D4274" s="109">
        <v>2539.1999987512818</v>
      </c>
      <c r="E4274" s="109">
        <v>190748.39253894179</v>
      </c>
    </row>
    <row r="4275" spans="1:5" x14ac:dyDescent="0.35">
      <c r="A4275" s="107" t="s">
        <v>79</v>
      </c>
      <c r="B4275" s="107" t="s">
        <v>102</v>
      </c>
      <c r="C4275" s="110">
        <v>2</v>
      </c>
      <c r="D4275" s="109">
        <v>912.48000116646335</v>
      </c>
      <c r="E4275" s="109">
        <v>69849.810979130809</v>
      </c>
    </row>
    <row r="4276" spans="1:5" x14ac:dyDescent="0.35">
      <c r="A4276" s="107" t="s">
        <v>79</v>
      </c>
      <c r="B4276" s="107" t="s">
        <v>102</v>
      </c>
      <c r="C4276" s="110">
        <v>3</v>
      </c>
      <c r="D4276" s="109">
        <v>567.36000156402542</v>
      </c>
      <c r="E4276" s="109">
        <v>46424.35093086795</v>
      </c>
    </row>
    <row r="4277" spans="1:5" x14ac:dyDescent="0.35">
      <c r="A4277" s="107" t="s">
        <v>79</v>
      </c>
      <c r="B4277" s="107" t="s">
        <v>102</v>
      </c>
      <c r="C4277" s="110">
        <v>4</v>
      </c>
      <c r="D4277" s="109">
        <v>198.55999737977959</v>
      </c>
      <c r="E4277" s="109">
        <v>14434.264685438509</v>
      </c>
    </row>
    <row r="4278" spans="1:5" x14ac:dyDescent="0.35">
      <c r="A4278" s="107" t="s">
        <v>79</v>
      </c>
      <c r="B4278" s="107" t="s">
        <v>102</v>
      </c>
      <c r="C4278" s="110">
        <v>5</v>
      </c>
      <c r="D4278" s="109">
        <v>1355.280022516846</v>
      </c>
      <c r="E4278" s="109">
        <v>96443.085653249567</v>
      </c>
    </row>
    <row r="4279" spans="1:5" x14ac:dyDescent="0.35">
      <c r="A4279" s="107" t="s">
        <v>79</v>
      </c>
      <c r="B4279" s="107" t="s">
        <v>102</v>
      </c>
      <c r="C4279" s="110">
        <v>6</v>
      </c>
      <c r="D4279" s="109">
        <v>3812.8801267296062</v>
      </c>
      <c r="E4279" s="109">
        <v>241685.40334752941</v>
      </c>
    </row>
    <row r="4280" spans="1:5" x14ac:dyDescent="0.35">
      <c r="A4280" s="107" t="s">
        <v>79</v>
      </c>
      <c r="B4280" s="107" t="s">
        <v>102</v>
      </c>
      <c r="C4280" s="110">
        <v>7</v>
      </c>
      <c r="D4280" s="109">
        <v>4414.0802359580966</v>
      </c>
      <c r="E4280" s="109">
        <v>279215.7262150945</v>
      </c>
    </row>
    <row r="4281" spans="1:5" x14ac:dyDescent="0.35">
      <c r="A4281" s="107" t="s">
        <v>79</v>
      </c>
      <c r="B4281" s="107" t="s">
        <v>102</v>
      </c>
      <c r="C4281" s="110">
        <v>8</v>
      </c>
      <c r="D4281" s="109">
        <v>4439.5201182365399</v>
      </c>
      <c r="E4281" s="109">
        <v>272424.42091719282</v>
      </c>
    </row>
    <row r="4282" spans="1:5" x14ac:dyDescent="0.35">
      <c r="A4282" s="107" t="s">
        <v>79</v>
      </c>
      <c r="B4282" s="107" t="s">
        <v>102</v>
      </c>
      <c r="C4282" s="110">
        <v>9</v>
      </c>
      <c r="D4282" s="109">
        <v>4179.1200969964248</v>
      </c>
      <c r="E4282" s="109">
        <v>229600.2698443234</v>
      </c>
    </row>
    <row r="4283" spans="1:5" x14ac:dyDescent="0.35">
      <c r="A4283" s="107" t="s">
        <v>79</v>
      </c>
      <c r="B4283" s="107" t="s">
        <v>102</v>
      </c>
      <c r="C4283" s="110">
        <v>10</v>
      </c>
      <c r="D4283" s="109">
        <v>2682.8699688017359</v>
      </c>
      <c r="E4283" s="109">
        <v>87750.979630639369</v>
      </c>
    </row>
    <row r="4284" spans="1:5" x14ac:dyDescent="0.35">
      <c r="A4284" s="107" t="s">
        <v>79</v>
      </c>
      <c r="B4284" s="107" t="s">
        <v>102</v>
      </c>
      <c r="C4284" s="110">
        <v>11</v>
      </c>
      <c r="D4284" s="109">
        <v>1567.2426104081319</v>
      </c>
      <c r="E4284" s="109">
        <v>45669.259518762483</v>
      </c>
    </row>
    <row r="4285" spans="1:5" x14ac:dyDescent="0.35">
      <c r="A4285" s="107" t="s">
        <v>79</v>
      </c>
      <c r="B4285" s="107" t="s">
        <v>102</v>
      </c>
      <c r="C4285" s="110">
        <v>12</v>
      </c>
      <c r="D4285" s="109">
        <v>1605.630002588033</v>
      </c>
      <c r="E4285" s="109">
        <v>51212.003203537031</v>
      </c>
    </row>
    <row r="4286" spans="1:5" x14ac:dyDescent="0.35">
      <c r="A4286" s="107" t="s">
        <v>79</v>
      </c>
      <c r="B4286" s="107" t="s">
        <v>126</v>
      </c>
      <c r="C4286" s="110">
        <v>1</v>
      </c>
      <c r="D4286" s="109">
        <v>6384.0579551682886</v>
      </c>
      <c r="E4286" s="109">
        <v>81482.31933350426</v>
      </c>
    </row>
    <row r="4287" spans="1:5" x14ac:dyDescent="0.35">
      <c r="A4287" s="107" t="s">
        <v>79</v>
      </c>
      <c r="B4287" s="107" t="s">
        <v>126</v>
      </c>
      <c r="C4287" s="110">
        <v>2</v>
      </c>
      <c r="D4287" s="109">
        <v>3962.2824731441469</v>
      </c>
      <c r="E4287" s="109">
        <v>27900.797312606119</v>
      </c>
    </row>
    <row r="4288" spans="1:5" x14ac:dyDescent="0.35">
      <c r="A4288" s="107" t="s">
        <v>79</v>
      </c>
      <c r="B4288" s="107" t="s">
        <v>126</v>
      </c>
      <c r="C4288" s="110">
        <v>3</v>
      </c>
      <c r="D4288" s="109">
        <v>5338.532247011949</v>
      </c>
      <c r="E4288" s="109">
        <v>33810.29489908</v>
      </c>
    </row>
    <row r="4289" spans="1:5" x14ac:dyDescent="0.35">
      <c r="A4289" s="107" t="s">
        <v>79</v>
      </c>
      <c r="B4289" s="107" t="s">
        <v>126</v>
      </c>
      <c r="C4289" s="110">
        <v>4</v>
      </c>
      <c r="D4289" s="109">
        <v>4747.0972536310237</v>
      </c>
      <c r="E4289" s="109">
        <v>45292.450977245513</v>
      </c>
    </row>
    <row r="4290" spans="1:5" x14ac:dyDescent="0.35">
      <c r="A4290" s="107" t="s">
        <v>79</v>
      </c>
      <c r="B4290" s="107" t="s">
        <v>126</v>
      </c>
      <c r="C4290" s="110">
        <v>5</v>
      </c>
      <c r="D4290" s="109">
        <v>4287.4202377590827</v>
      </c>
      <c r="E4290" s="109">
        <v>45874.47881175403</v>
      </c>
    </row>
    <row r="4291" spans="1:5" x14ac:dyDescent="0.35">
      <c r="A4291" s="107" t="s">
        <v>79</v>
      </c>
      <c r="B4291" s="107" t="s">
        <v>126</v>
      </c>
      <c r="C4291" s="110">
        <v>6</v>
      </c>
      <c r="D4291" s="109">
        <v>4210.6531008589454</v>
      </c>
      <c r="E4291" s="109">
        <v>139729.13843739321</v>
      </c>
    </row>
    <row r="4292" spans="1:5" x14ac:dyDescent="0.35">
      <c r="A4292" s="107" t="s">
        <v>79</v>
      </c>
      <c r="B4292" s="107" t="s">
        <v>126</v>
      </c>
      <c r="C4292" s="110">
        <v>7</v>
      </c>
      <c r="D4292" s="109">
        <v>3495.4346511952108</v>
      </c>
      <c r="E4292" s="109">
        <v>31608.072866183971</v>
      </c>
    </row>
    <row r="4293" spans="1:5" x14ac:dyDescent="0.35">
      <c r="A4293" s="107" t="s">
        <v>79</v>
      </c>
      <c r="B4293" s="107" t="s">
        <v>126</v>
      </c>
      <c r="C4293" s="110">
        <v>8</v>
      </c>
      <c r="D4293" s="109">
        <v>4630.8054747199631</v>
      </c>
      <c r="E4293" s="109">
        <v>22350.165110974511</v>
      </c>
    </row>
    <row r="4294" spans="1:5" x14ac:dyDescent="0.35">
      <c r="A4294" s="107" t="s">
        <v>79</v>
      </c>
      <c r="B4294" s="107" t="s">
        <v>126</v>
      </c>
      <c r="C4294" s="110">
        <v>9</v>
      </c>
      <c r="D4294" s="109">
        <v>4947.2428117832669</v>
      </c>
      <c r="E4294" s="109">
        <v>15531.403329565461</v>
      </c>
    </row>
    <row r="4295" spans="1:5" x14ac:dyDescent="0.35">
      <c r="A4295" s="107" t="s">
        <v>79</v>
      </c>
      <c r="B4295" s="107" t="s">
        <v>126</v>
      </c>
      <c r="C4295" s="110">
        <v>10</v>
      </c>
      <c r="D4295" s="109">
        <v>4223.5634359897986</v>
      </c>
      <c r="E4295" s="109">
        <v>13236.754197621771</v>
      </c>
    </row>
    <row r="4296" spans="1:5" x14ac:dyDescent="0.35">
      <c r="A4296" s="107" t="s">
        <v>79</v>
      </c>
      <c r="B4296" s="107" t="s">
        <v>126</v>
      </c>
      <c r="C4296" s="110">
        <v>11</v>
      </c>
      <c r="D4296" s="109">
        <v>3214.8080358291581</v>
      </c>
      <c r="E4296" s="109">
        <v>8233.2125875429792</v>
      </c>
    </row>
    <row r="4297" spans="1:5" x14ac:dyDescent="0.35">
      <c r="A4297" s="107" t="s">
        <v>79</v>
      </c>
      <c r="B4297" s="107" t="s">
        <v>126</v>
      </c>
      <c r="C4297" s="110">
        <v>12</v>
      </c>
      <c r="D4297" s="109">
        <v>4265.8377015197711</v>
      </c>
      <c r="E4297" s="109">
        <v>15157.2604435863</v>
      </c>
    </row>
    <row r="4298" spans="1:5" x14ac:dyDescent="0.35">
      <c r="A4298" s="107" t="s">
        <v>79</v>
      </c>
      <c r="B4298" s="107" t="s">
        <v>73</v>
      </c>
      <c r="C4298" s="110">
        <v>1</v>
      </c>
      <c r="D4298" s="109">
        <v>4645.6646747837221</v>
      </c>
      <c r="E4298" s="109">
        <v>354563.70144640532</v>
      </c>
    </row>
    <row r="4299" spans="1:5" x14ac:dyDescent="0.35">
      <c r="A4299" s="107" t="s">
        <v>79</v>
      </c>
      <c r="B4299" s="107" t="s">
        <v>73</v>
      </c>
      <c r="C4299" s="110">
        <v>2</v>
      </c>
      <c r="D4299" s="109">
        <v>3590.2735926543451</v>
      </c>
      <c r="E4299" s="109">
        <v>264487.23193036491</v>
      </c>
    </row>
    <row r="4300" spans="1:5" x14ac:dyDescent="0.35">
      <c r="A4300" s="107" t="s">
        <v>79</v>
      </c>
      <c r="B4300" s="107" t="s">
        <v>73</v>
      </c>
      <c r="C4300" s="110">
        <v>3</v>
      </c>
      <c r="D4300" s="109">
        <v>3432.5970965406609</v>
      </c>
      <c r="E4300" s="109">
        <v>266870.70293125691</v>
      </c>
    </row>
    <row r="4301" spans="1:5" x14ac:dyDescent="0.35">
      <c r="A4301" s="107" t="s">
        <v>79</v>
      </c>
      <c r="B4301" s="107" t="s">
        <v>73</v>
      </c>
      <c r="C4301" s="110">
        <v>4</v>
      </c>
      <c r="D4301" s="109">
        <v>2651.614273152546</v>
      </c>
      <c r="E4301" s="109">
        <v>200216.15324909761</v>
      </c>
    </row>
    <row r="4302" spans="1:5" x14ac:dyDescent="0.35">
      <c r="A4302" s="107" t="s">
        <v>79</v>
      </c>
      <c r="B4302" s="107" t="s">
        <v>73</v>
      </c>
      <c r="C4302" s="110">
        <v>5</v>
      </c>
      <c r="D4302" s="109">
        <v>1986.596727726547</v>
      </c>
      <c r="E4302" s="109">
        <v>139032.30548474731</v>
      </c>
    </row>
    <row r="4303" spans="1:5" x14ac:dyDescent="0.35">
      <c r="A4303" s="107" t="s">
        <v>79</v>
      </c>
      <c r="B4303" s="107" t="s">
        <v>73</v>
      </c>
      <c r="C4303" s="110">
        <v>6</v>
      </c>
      <c r="D4303" s="109">
        <v>1550.822744237468</v>
      </c>
      <c r="E4303" s="109">
        <v>99653.279669575568</v>
      </c>
    </row>
    <row r="4304" spans="1:5" x14ac:dyDescent="0.35">
      <c r="A4304" s="107" t="s">
        <v>79</v>
      </c>
      <c r="B4304" s="107" t="s">
        <v>73</v>
      </c>
      <c r="C4304" s="110">
        <v>7</v>
      </c>
      <c r="D4304" s="109">
        <v>2075.5735437789072</v>
      </c>
      <c r="E4304" s="109">
        <v>132525.3744725048</v>
      </c>
    </row>
    <row r="4305" spans="1:5" x14ac:dyDescent="0.35">
      <c r="A4305" s="107" t="s">
        <v>79</v>
      </c>
      <c r="B4305" s="107" t="s">
        <v>73</v>
      </c>
      <c r="C4305" s="110">
        <v>8</v>
      </c>
      <c r="D4305" s="109">
        <v>2889.8735915995921</v>
      </c>
      <c r="E4305" s="109">
        <v>175112.5769147063</v>
      </c>
    </row>
    <row r="4306" spans="1:5" x14ac:dyDescent="0.35">
      <c r="A4306" s="107" t="s">
        <v>79</v>
      </c>
      <c r="B4306" s="107" t="s">
        <v>73</v>
      </c>
      <c r="C4306" s="110">
        <v>9</v>
      </c>
      <c r="D4306" s="109">
        <v>3484.4711320631518</v>
      </c>
      <c r="E4306" s="109">
        <v>182964.12931229989</v>
      </c>
    </row>
    <row r="4307" spans="1:5" x14ac:dyDescent="0.35">
      <c r="A4307" s="107" t="s">
        <v>79</v>
      </c>
      <c r="B4307" s="107" t="s">
        <v>73</v>
      </c>
      <c r="C4307" s="110">
        <v>10</v>
      </c>
      <c r="D4307" s="109">
        <v>4291.871636737219</v>
      </c>
      <c r="E4307" s="109">
        <v>70331.107116463449</v>
      </c>
    </row>
    <row r="4308" spans="1:5" x14ac:dyDescent="0.35">
      <c r="A4308" s="107" t="s">
        <v>79</v>
      </c>
      <c r="B4308" s="107" t="s">
        <v>73</v>
      </c>
      <c r="C4308" s="110">
        <v>11</v>
      </c>
      <c r="D4308" s="109">
        <v>4751.9496465123593</v>
      </c>
      <c r="E4308" s="109">
        <v>92853.327323925318</v>
      </c>
    </row>
    <row r="4309" spans="1:5" x14ac:dyDescent="0.35">
      <c r="A4309" s="107" t="s">
        <v>79</v>
      </c>
      <c r="B4309" s="107" t="s">
        <v>73</v>
      </c>
      <c r="C4309" s="110">
        <v>12</v>
      </c>
      <c r="D4309" s="109">
        <v>8213.3763060114688</v>
      </c>
      <c r="E4309" s="109">
        <v>188636.0588002463</v>
      </c>
    </row>
    <row r="4310" spans="1:5" x14ac:dyDescent="0.35">
      <c r="A4310" s="107" t="s">
        <v>79</v>
      </c>
      <c r="B4310" s="107" t="s">
        <v>125</v>
      </c>
      <c r="C4310" s="110">
        <v>1</v>
      </c>
      <c r="D4310" s="109">
        <v>0</v>
      </c>
      <c r="E4310" s="109">
        <v>0</v>
      </c>
    </row>
    <row r="4311" spans="1:5" x14ac:dyDescent="0.35">
      <c r="A4311" s="107" t="s">
        <v>79</v>
      </c>
      <c r="B4311" s="107" t="s">
        <v>125</v>
      </c>
      <c r="C4311" s="110">
        <v>2</v>
      </c>
      <c r="D4311" s="109">
        <v>0</v>
      </c>
      <c r="E4311" s="109">
        <v>0</v>
      </c>
    </row>
    <row r="4312" spans="1:5" x14ac:dyDescent="0.35">
      <c r="A4312" s="107" t="s">
        <v>79</v>
      </c>
      <c r="B4312" s="107" t="s">
        <v>125</v>
      </c>
      <c r="C4312" s="110">
        <v>3</v>
      </c>
      <c r="D4312" s="109">
        <v>0</v>
      </c>
      <c r="E4312" s="109">
        <v>0</v>
      </c>
    </row>
    <row r="4313" spans="1:5" x14ac:dyDescent="0.35">
      <c r="A4313" s="107" t="s">
        <v>79</v>
      </c>
      <c r="B4313" s="107" t="s">
        <v>125</v>
      </c>
      <c r="C4313" s="110">
        <v>4</v>
      </c>
      <c r="D4313" s="109">
        <v>0</v>
      </c>
      <c r="E4313" s="109">
        <v>0</v>
      </c>
    </row>
    <row r="4314" spans="1:5" x14ac:dyDescent="0.35">
      <c r="A4314" s="107" t="s">
        <v>79</v>
      </c>
      <c r="B4314" s="107" t="s">
        <v>125</v>
      </c>
      <c r="C4314" s="110">
        <v>5</v>
      </c>
      <c r="D4314" s="109">
        <v>0</v>
      </c>
      <c r="E4314" s="109">
        <v>0</v>
      </c>
    </row>
    <row r="4315" spans="1:5" x14ac:dyDescent="0.35">
      <c r="A4315" s="107" t="s">
        <v>79</v>
      </c>
      <c r="B4315" s="107" t="s">
        <v>125</v>
      </c>
      <c r="C4315" s="110">
        <v>6</v>
      </c>
      <c r="D4315" s="109">
        <v>0</v>
      </c>
      <c r="E4315" s="109">
        <v>0</v>
      </c>
    </row>
    <row r="4316" spans="1:5" x14ac:dyDescent="0.35">
      <c r="A4316" s="107" t="s">
        <v>79</v>
      </c>
      <c r="B4316" s="107" t="s">
        <v>125</v>
      </c>
      <c r="C4316" s="110">
        <v>7</v>
      </c>
      <c r="D4316" s="109">
        <v>0</v>
      </c>
      <c r="E4316" s="109">
        <v>0</v>
      </c>
    </row>
    <row r="4317" spans="1:5" x14ac:dyDescent="0.35">
      <c r="A4317" s="107" t="s">
        <v>79</v>
      </c>
      <c r="B4317" s="107" t="s">
        <v>125</v>
      </c>
      <c r="C4317" s="110">
        <v>8</v>
      </c>
      <c r="D4317" s="109">
        <v>0</v>
      </c>
      <c r="E4317" s="109">
        <v>0</v>
      </c>
    </row>
    <row r="4318" spans="1:5" x14ac:dyDescent="0.35">
      <c r="A4318" s="107" t="s">
        <v>79</v>
      </c>
      <c r="B4318" s="107" t="s">
        <v>125</v>
      </c>
      <c r="C4318" s="110">
        <v>9</v>
      </c>
      <c r="D4318" s="109">
        <v>0</v>
      </c>
      <c r="E4318" s="109">
        <v>0</v>
      </c>
    </row>
    <row r="4319" spans="1:5" x14ac:dyDescent="0.35">
      <c r="A4319" s="107" t="s">
        <v>79</v>
      </c>
      <c r="B4319" s="107" t="s">
        <v>125</v>
      </c>
      <c r="C4319" s="110">
        <v>10</v>
      </c>
      <c r="D4319" s="109">
        <v>0</v>
      </c>
      <c r="E4319" s="109">
        <v>0</v>
      </c>
    </row>
    <row r="4320" spans="1:5" x14ac:dyDescent="0.35">
      <c r="A4320" s="107" t="s">
        <v>79</v>
      </c>
      <c r="B4320" s="107" t="s">
        <v>125</v>
      </c>
      <c r="C4320" s="110">
        <v>11</v>
      </c>
      <c r="D4320" s="109">
        <v>0</v>
      </c>
      <c r="E4320" s="109">
        <v>0</v>
      </c>
    </row>
    <row r="4321" spans="1:5" x14ac:dyDescent="0.35">
      <c r="A4321" s="107" t="s">
        <v>79</v>
      </c>
      <c r="B4321" s="107" t="s">
        <v>125</v>
      </c>
      <c r="C4321" s="110">
        <v>12</v>
      </c>
      <c r="D4321" s="109">
        <v>0</v>
      </c>
      <c r="E4321" s="109">
        <v>0</v>
      </c>
    </row>
    <row r="4322" spans="1:5" x14ac:dyDescent="0.35">
      <c r="A4322" s="107" t="s">
        <v>79</v>
      </c>
      <c r="B4322" s="107" t="s">
        <v>124</v>
      </c>
      <c r="C4322" s="110">
        <v>1</v>
      </c>
      <c r="D4322" s="109">
        <v>476.3036454528912</v>
      </c>
      <c r="E4322" s="109">
        <v>40956.941184123993</v>
      </c>
    </row>
    <row r="4323" spans="1:5" x14ac:dyDescent="0.35">
      <c r="A4323" s="107" t="s">
        <v>79</v>
      </c>
      <c r="B4323" s="107" t="s">
        <v>124</v>
      </c>
      <c r="C4323" s="110">
        <v>2</v>
      </c>
      <c r="D4323" s="109">
        <v>335.13844918848861</v>
      </c>
      <c r="E4323" s="109">
        <v>29825.056801188071</v>
      </c>
    </row>
    <row r="4324" spans="1:5" x14ac:dyDescent="0.35">
      <c r="A4324" s="107" t="s">
        <v>79</v>
      </c>
      <c r="B4324" s="107" t="s">
        <v>124</v>
      </c>
      <c r="C4324" s="110">
        <v>3</v>
      </c>
      <c r="D4324" s="109">
        <v>457.21992368718469</v>
      </c>
      <c r="E4324" s="109">
        <v>41327.858760996147</v>
      </c>
    </row>
    <row r="4325" spans="1:5" x14ac:dyDescent="0.35">
      <c r="A4325" s="107" t="s">
        <v>79</v>
      </c>
      <c r="B4325" s="107" t="s">
        <v>124</v>
      </c>
      <c r="C4325" s="110">
        <v>4</v>
      </c>
      <c r="D4325" s="109">
        <v>345.22571711047021</v>
      </c>
      <c r="E4325" s="109">
        <v>29695.646456463281</v>
      </c>
    </row>
    <row r="4326" spans="1:5" x14ac:dyDescent="0.35">
      <c r="A4326" s="107" t="s">
        <v>79</v>
      </c>
      <c r="B4326" s="107" t="s">
        <v>124</v>
      </c>
      <c r="C4326" s="110">
        <v>5</v>
      </c>
      <c r="D4326" s="109">
        <v>301.30506673476452</v>
      </c>
      <c r="E4326" s="109">
        <v>20984.880303492671</v>
      </c>
    </row>
    <row r="4327" spans="1:5" x14ac:dyDescent="0.35">
      <c r="A4327" s="107" t="s">
        <v>79</v>
      </c>
      <c r="B4327" s="107" t="s">
        <v>124</v>
      </c>
      <c r="C4327" s="110">
        <v>6</v>
      </c>
      <c r="D4327" s="109">
        <v>256.79335662194819</v>
      </c>
      <c r="E4327" s="109">
        <v>16610.5957169953</v>
      </c>
    </row>
    <row r="4328" spans="1:5" x14ac:dyDescent="0.35">
      <c r="A4328" s="107" t="s">
        <v>79</v>
      </c>
      <c r="B4328" s="107" t="s">
        <v>124</v>
      </c>
      <c r="C4328" s="110">
        <v>7</v>
      </c>
      <c r="D4328" s="109">
        <v>298.15081612471567</v>
      </c>
      <c r="E4328" s="109">
        <v>21343.70593438005</v>
      </c>
    </row>
    <row r="4329" spans="1:5" x14ac:dyDescent="0.35">
      <c r="A4329" s="107" t="s">
        <v>79</v>
      </c>
      <c r="B4329" s="107" t="s">
        <v>124</v>
      </c>
      <c r="C4329" s="110">
        <v>8</v>
      </c>
      <c r="D4329" s="109">
        <v>404.30417267932393</v>
      </c>
      <c r="E4329" s="109">
        <v>25645.103399424919</v>
      </c>
    </row>
    <row r="4330" spans="1:5" x14ac:dyDescent="0.35">
      <c r="A4330" s="107" t="s">
        <v>79</v>
      </c>
      <c r="B4330" s="107" t="s">
        <v>124</v>
      </c>
      <c r="C4330" s="110">
        <v>9</v>
      </c>
      <c r="D4330" s="109">
        <v>470.8798343735042</v>
      </c>
      <c r="E4330" s="109">
        <v>27439.343399400721</v>
      </c>
    </row>
    <row r="4331" spans="1:5" x14ac:dyDescent="0.35">
      <c r="A4331" s="107" t="s">
        <v>79</v>
      </c>
      <c r="B4331" s="107" t="s">
        <v>124</v>
      </c>
      <c r="C4331" s="110">
        <v>10</v>
      </c>
      <c r="D4331" s="109">
        <v>511.30499496357652</v>
      </c>
      <c r="E4331" s="109">
        <v>8660.1719954634227</v>
      </c>
    </row>
    <row r="4332" spans="1:5" x14ac:dyDescent="0.35">
      <c r="A4332" s="107" t="s">
        <v>79</v>
      </c>
      <c r="B4332" s="107" t="s">
        <v>124</v>
      </c>
      <c r="C4332" s="110">
        <v>11</v>
      </c>
      <c r="D4332" s="109">
        <v>468.77040821150291</v>
      </c>
      <c r="E4332" s="109">
        <v>13289.48008382499</v>
      </c>
    </row>
    <row r="4333" spans="1:5" x14ac:dyDescent="0.35">
      <c r="A4333" s="107" t="s">
        <v>79</v>
      </c>
      <c r="B4333" s="107" t="s">
        <v>124</v>
      </c>
      <c r="C4333" s="110">
        <v>12</v>
      </c>
      <c r="D4333" s="109">
        <v>606.08163622095526</v>
      </c>
      <c r="E4333" s="109">
        <v>20850.155047858421</v>
      </c>
    </row>
    <row r="4334" spans="1:5" x14ac:dyDescent="0.35">
      <c r="A4334" s="107" t="s">
        <v>79</v>
      </c>
      <c r="B4334" s="107" t="s">
        <v>123</v>
      </c>
      <c r="C4334" s="110">
        <v>1</v>
      </c>
      <c r="D4334" s="109">
        <v>2147.19017639918</v>
      </c>
      <c r="E4334" s="109">
        <v>163318.59970881889</v>
      </c>
    </row>
    <row r="4335" spans="1:5" x14ac:dyDescent="0.35">
      <c r="A4335" s="107" t="s">
        <v>79</v>
      </c>
      <c r="B4335" s="107" t="s">
        <v>123</v>
      </c>
      <c r="C4335" s="110">
        <v>2</v>
      </c>
      <c r="D4335" s="109">
        <v>1923.8633570008119</v>
      </c>
      <c r="E4335" s="109">
        <v>141300.4726927997</v>
      </c>
    </row>
    <row r="4336" spans="1:5" x14ac:dyDescent="0.35">
      <c r="A4336" s="107" t="s">
        <v>79</v>
      </c>
      <c r="B4336" s="107" t="s">
        <v>123</v>
      </c>
      <c r="C4336" s="110">
        <v>3</v>
      </c>
      <c r="D4336" s="109">
        <v>1671.350975507112</v>
      </c>
      <c r="E4336" s="109">
        <v>131322.3302440077</v>
      </c>
    </row>
    <row r="4337" spans="1:5" x14ac:dyDescent="0.35">
      <c r="A4337" s="107" t="s">
        <v>79</v>
      </c>
      <c r="B4337" s="107" t="s">
        <v>123</v>
      </c>
      <c r="C4337" s="110">
        <v>4</v>
      </c>
      <c r="D4337" s="109">
        <v>1214.303878771047</v>
      </c>
      <c r="E4337" s="109">
        <v>92497.486512288349</v>
      </c>
    </row>
    <row r="4338" spans="1:5" x14ac:dyDescent="0.35">
      <c r="A4338" s="107" t="s">
        <v>79</v>
      </c>
      <c r="B4338" s="107" t="s">
        <v>123</v>
      </c>
      <c r="C4338" s="110">
        <v>5</v>
      </c>
      <c r="D4338" s="109">
        <v>737.92965131724065</v>
      </c>
      <c r="E4338" s="109">
        <v>53679.600347957603</v>
      </c>
    </row>
    <row r="4339" spans="1:5" x14ac:dyDescent="0.35">
      <c r="A4339" s="107" t="s">
        <v>79</v>
      </c>
      <c r="B4339" s="107" t="s">
        <v>123</v>
      </c>
      <c r="C4339" s="110">
        <v>6</v>
      </c>
      <c r="D4339" s="109">
        <v>372.55433100235211</v>
      </c>
      <c r="E4339" s="109">
        <v>25074.733668742181</v>
      </c>
    </row>
    <row r="4340" spans="1:5" x14ac:dyDescent="0.35">
      <c r="A4340" s="107" t="s">
        <v>79</v>
      </c>
      <c r="B4340" s="107" t="s">
        <v>123</v>
      </c>
      <c r="C4340" s="110">
        <v>7</v>
      </c>
      <c r="D4340" s="109">
        <v>783.42722097276794</v>
      </c>
      <c r="E4340" s="109">
        <v>50848.547537831037</v>
      </c>
    </row>
    <row r="4341" spans="1:5" x14ac:dyDescent="0.35">
      <c r="A4341" s="107" t="s">
        <v>79</v>
      </c>
      <c r="B4341" s="107" t="s">
        <v>123</v>
      </c>
      <c r="C4341" s="110">
        <v>8</v>
      </c>
      <c r="D4341" s="109">
        <v>1021.585163390092</v>
      </c>
      <c r="E4341" s="109">
        <v>64046.201762501369</v>
      </c>
    </row>
    <row r="4342" spans="1:5" x14ac:dyDescent="0.35">
      <c r="A4342" s="107" t="s">
        <v>79</v>
      </c>
      <c r="B4342" s="107" t="s">
        <v>123</v>
      </c>
      <c r="C4342" s="110">
        <v>9</v>
      </c>
      <c r="D4342" s="109">
        <v>1482.514100647277</v>
      </c>
      <c r="E4342" s="109">
        <v>79162.172447277859</v>
      </c>
    </row>
    <row r="4343" spans="1:5" x14ac:dyDescent="0.35">
      <c r="A4343" s="107" t="s">
        <v>79</v>
      </c>
      <c r="B4343" s="107" t="s">
        <v>123</v>
      </c>
      <c r="C4343" s="110">
        <v>10</v>
      </c>
      <c r="D4343" s="109">
        <v>1679.142758082814</v>
      </c>
      <c r="E4343" s="109">
        <v>28302.5148977055</v>
      </c>
    </row>
    <row r="4344" spans="1:5" x14ac:dyDescent="0.35">
      <c r="A4344" s="107" t="s">
        <v>79</v>
      </c>
      <c r="B4344" s="107" t="s">
        <v>123</v>
      </c>
      <c r="C4344" s="110">
        <v>11</v>
      </c>
      <c r="D4344" s="109">
        <v>2062.057304049481</v>
      </c>
      <c r="E4344" s="109">
        <v>39597.979640051708</v>
      </c>
    </row>
    <row r="4345" spans="1:5" x14ac:dyDescent="0.35">
      <c r="A4345" s="107" t="s">
        <v>79</v>
      </c>
      <c r="B4345" s="107" t="s">
        <v>123</v>
      </c>
      <c r="C4345" s="110">
        <v>12</v>
      </c>
      <c r="D4345" s="109">
        <v>2542.55840318948</v>
      </c>
      <c r="E4345" s="109">
        <v>59776.603762275146</v>
      </c>
    </row>
    <row r="4346" spans="1:5" x14ac:dyDescent="0.35">
      <c r="A4346" s="107" t="s">
        <v>79</v>
      </c>
      <c r="B4346" s="107" t="s">
        <v>103</v>
      </c>
      <c r="C4346" s="110">
        <v>1</v>
      </c>
      <c r="D4346" s="109">
        <v>14851.81170618826</v>
      </c>
      <c r="E4346" s="109">
        <v>1279440.2830568729</v>
      </c>
    </row>
    <row r="4347" spans="1:5" x14ac:dyDescent="0.35">
      <c r="A4347" s="107" t="s">
        <v>79</v>
      </c>
      <c r="B4347" s="107" t="s">
        <v>103</v>
      </c>
      <c r="C4347" s="110">
        <v>2</v>
      </c>
      <c r="D4347" s="109">
        <v>13414.711660761899</v>
      </c>
      <c r="E4347" s="109">
        <v>1070835.833446207</v>
      </c>
    </row>
    <row r="4348" spans="1:5" x14ac:dyDescent="0.35">
      <c r="A4348" s="107" t="s">
        <v>79</v>
      </c>
      <c r="B4348" s="107" t="s">
        <v>103</v>
      </c>
      <c r="C4348" s="110">
        <v>3</v>
      </c>
      <c r="D4348" s="109">
        <v>15087.05303128627</v>
      </c>
      <c r="E4348" s="109">
        <v>1248378.719703543</v>
      </c>
    </row>
    <row r="4349" spans="1:5" x14ac:dyDescent="0.35">
      <c r="A4349" s="107" t="s">
        <v>79</v>
      </c>
      <c r="B4349" s="107" t="s">
        <v>103</v>
      </c>
      <c r="C4349" s="110">
        <v>4</v>
      </c>
      <c r="D4349" s="109">
        <v>13420.224405591791</v>
      </c>
      <c r="E4349" s="109">
        <v>1076492.026007483</v>
      </c>
    </row>
    <row r="4350" spans="1:5" x14ac:dyDescent="0.35">
      <c r="A4350" s="107" t="s">
        <v>79</v>
      </c>
      <c r="B4350" s="107" t="s">
        <v>103</v>
      </c>
      <c r="C4350" s="110">
        <v>5</v>
      </c>
      <c r="D4350" s="109">
        <v>12935.450893813329</v>
      </c>
      <c r="E4350" s="109">
        <v>896730.92397542915</v>
      </c>
    </row>
    <row r="4351" spans="1:5" x14ac:dyDescent="0.35">
      <c r="A4351" s="107" t="s">
        <v>79</v>
      </c>
      <c r="B4351" s="107" t="s">
        <v>103</v>
      </c>
      <c r="C4351" s="110">
        <v>6</v>
      </c>
      <c r="D4351" s="109">
        <v>14778.3002944779</v>
      </c>
      <c r="E4351" s="109">
        <v>942143.09270452603</v>
      </c>
    </row>
    <row r="4352" spans="1:5" x14ac:dyDescent="0.35">
      <c r="A4352" s="107" t="s">
        <v>79</v>
      </c>
      <c r="B4352" s="107" t="s">
        <v>103</v>
      </c>
      <c r="C4352" s="110">
        <v>7</v>
      </c>
      <c r="D4352" s="109">
        <v>15076.2298858292</v>
      </c>
      <c r="E4352" s="109">
        <v>969891.16418185073</v>
      </c>
    </row>
    <row r="4353" spans="1:5" x14ac:dyDescent="0.35">
      <c r="A4353" s="107" t="s">
        <v>79</v>
      </c>
      <c r="B4353" s="107" t="s">
        <v>103</v>
      </c>
      <c r="C4353" s="110">
        <v>8</v>
      </c>
      <c r="D4353" s="109">
        <v>19235.57296279354</v>
      </c>
      <c r="E4353" s="109">
        <v>1014809.193235949</v>
      </c>
    </row>
    <row r="4354" spans="1:5" x14ac:dyDescent="0.35">
      <c r="A4354" s="107" t="s">
        <v>79</v>
      </c>
      <c r="B4354" s="107" t="s">
        <v>103</v>
      </c>
      <c r="C4354" s="110">
        <v>9</v>
      </c>
      <c r="D4354" s="109">
        <v>17949.08384145474</v>
      </c>
      <c r="E4354" s="109">
        <v>916532.52210047387</v>
      </c>
    </row>
    <row r="4355" spans="1:5" x14ac:dyDescent="0.35">
      <c r="A4355" s="107" t="s">
        <v>79</v>
      </c>
      <c r="B4355" s="107" t="s">
        <v>103</v>
      </c>
      <c r="C4355" s="110">
        <v>10</v>
      </c>
      <c r="D4355" s="109">
        <v>20718.202084497701</v>
      </c>
      <c r="E4355" s="109">
        <v>741791.3176189682</v>
      </c>
    </row>
    <row r="4356" spans="1:5" x14ac:dyDescent="0.35">
      <c r="A4356" s="107" t="s">
        <v>79</v>
      </c>
      <c r="B4356" s="107" t="s">
        <v>103</v>
      </c>
      <c r="C4356" s="110">
        <v>11</v>
      </c>
      <c r="D4356" s="109">
        <v>20491.16507335347</v>
      </c>
      <c r="E4356" s="109">
        <v>810916.04384410346</v>
      </c>
    </row>
    <row r="4357" spans="1:5" x14ac:dyDescent="0.35">
      <c r="A4357" s="107" t="s">
        <v>79</v>
      </c>
      <c r="B4357" s="107" t="s">
        <v>103</v>
      </c>
      <c r="C4357" s="110">
        <v>12</v>
      </c>
      <c r="D4357" s="109">
        <v>18882.666096206311</v>
      </c>
      <c r="E4357" s="109">
        <v>800098.77726161655</v>
      </c>
    </row>
    <row r="4358" spans="1:5" x14ac:dyDescent="0.35">
      <c r="A4358" s="107" t="s">
        <v>79</v>
      </c>
      <c r="B4358" s="107" t="s">
        <v>122</v>
      </c>
      <c r="C4358" s="110">
        <v>1</v>
      </c>
      <c r="D4358" s="109">
        <v>2273.5121190851369</v>
      </c>
      <c r="E4358" s="109">
        <v>176250.18777395409</v>
      </c>
    </row>
    <row r="4359" spans="1:5" x14ac:dyDescent="0.35">
      <c r="A4359" s="107" t="s">
        <v>79</v>
      </c>
      <c r="B4359" s="107" t="s">
        <v>122</v>
      </c>
      <c r="C4359" s="110">
        <v>2</v>
      </c>
      <c r="D4359" s="109">
        <v>1721.692871020404</v>
      </c>
      <c r="E4359" s="109">
        <v>129831.5843562615</v>
      </c>
    </row>
    <row r="4360" spans="1:5" x14ac:dyDescent="0.35">
      <c r="A4360" s="107" t="s">
        <v>79</v>
      </c>
      <c r="B4360" s="107" t="s">
        <v>122</v>
      </c>
      <c r="C4360" s="110">
        <v>3</v>
      </c>
      <c r="D4360" s="109">
        <v>1579.658574748875</v>
      </c>
      <c r="E4360" s="109">
        <v>127958.20075469271</v>
      </c>
    </row>
    <row r="4361" spans="1:5" x14ac:dyDescent="0.35">
      <c r="A4361" s="107" t="s">
        <v>79</v>
      </c>
      <c r="B4361" s="107" t="s">
        <v>122</v>
      </c>
      <c r="C4361" s="110">
        <v>4</v>
      </c>
      <c r="D4361" s="109">
        <v>1082.200345713886</v>
      </c>
      <c r="E4361" s="109">
        <v>84161.218224684213</v>
      </c>
    </row>
    <row r="4362" spans="1:5" x14ac:dyDescent="0.35">
      <c r="A4362" s="107" t="s">
        <v>79</v>
      </c>
      <c r="B4362" s="107" t="s">
        <v>122</v>
      </c>
      <c r="C4362" s="110">
        <v>5</v>
      </c>
      <c r="D4362" s="109">
        <v>700.54897311109357</v>
      </c>
      <c r="E4362" s="109">
        <v>53107.276318706186</v>
      </c>
    </row>
    <row r="4363" spans="1:5" x14ac:dyDescent="0.35">
      <c r="A4363" s="107" t="s">
        <v>79</v>
      </c>
      <c r="B4363" s="107" t="s">
        <v>122</v>
      </c>
      <c r="C4363" s="110">
        <v>6</v>
      </c>
      <c r="D4363" s="109">
        <v>451.74352506105691</v>
      </c>
      <c r="E4363" s="109">
        <v>31757.952831027651</v>
      </c>
    </row>
    <row r="4364" spans="1:5" x14ac:dyDescent="0.35">
      <c r="A4364" s="107" t="s">
        <v>79</v>
      </c>
      <c r="B4364" s="107" t="s">
        <v>122</v>
      </c>
      <c r="C4364" s="110">
        <v>7</v>
      </c>
      <c r="D4364" s="109">
        <v>595.81359665924788</v>
      </c>
      <c r="E4364" s="109">
        <v>40650.481586146103</v>
      </c>
    </row>
    <row r="4365" spans="1:5" x14ac:dyDescent="0.35">
      <c r="A4365" s="107" t="s">
        <v>79</v>
      </c>
      <c r="B4365" s="107" t="s">
        <v>122</v>
      </c>
      <c r="C4365" s="110">
        <v>8</v>
      </c>
      <c r="D4365" s="109">
        <v>954.32543087363126</v>
      </c>
      <c r="E4365" s="109">
        <v>62117.745213120863</v>
      </c>
    </row>
    <row r="4366" spans="1:5" x14ac:dyDescent="0.35">
      <c r="A4366" s="107" t="s">
        <v>79</v>
      </c>
      <c r="B4366" s="107" t="s">
        <v>122</v>
      </c>
      <c r="C4366" s="110">
        <v>9</v>
      </c>
      <c r="D4366" s="109">
        <v>1316.84704008381</v>
      </c>
      <c r="E4366" s="109">
        <v>69591.955316931912</v>
      </c>
    </row>
    <row r="4367" spans="1:5" x14ac:dyDescent="0.35">
      <c r="A4367" s="107" t="s">
        <v>79</v>
      </c>
      <c r="B4367" s="107" t="s">
        <v>122</v>
      </c>
      <c r="C4367" s="110">
        <v>10</v>
      </c>
      <c r="D4367" s="109">
        <v>1803.955345285362</v>
      </c>
      <c r="E4367" s="109">
        <v>28779.8671654555</v>
      </c>
    </row>
    <row r="4368" spans="1:5" x14ac:dyDescent="0.35">
      <c r="A4368" s="107" t="s">
        <v>79</v>
      </c>
      <c r="B4368" s="107" t="s">
        <v>122</v>
      </c>
      <c r="C4368" s="110">
        <v>11</v>
      </c>
      <c r="D4368" s="109">
        <v>2214.424610319667</v>
      </c>
      <c r="E4368" s="109">
        <v>40323.281282854106</v>
      </c>
    </row>
    <row r="4369" spans="1:5" x14ac:dyDescent="0.35">
      <c r="A4369" s="107" t="s">
        <v>79</v>
      </c>
      <c r="B4369" s="107" t="s">
        <v>122</v>
      </c>
      <c r="C4369" s="110">
        <v>12</v>
      </c>
      <c r="D4369" s="109">
        <v>2428.859919129402</v>
      </c>
      <c r="E4369" s="109">
        <v>52448.478049638601</v>
      </c>
    </row>
    <row r="4370" spans="1:5" x14ac:dyDescent="0.35">
      <c r="A4370" s="107" t="s">
        <v>79</v>
      </c>
      <c r="B4370" s="107" t="s">
        <v>75</v>
      </c>
      <c r="C4370" s="110">
        <v>1</v>
      </c>
      <c r="D4370" s="109">
        <v>30380.598750540132</v>
      </c>
      <c r="E4370" s="109">
        <v>2492089.007113677</v>
      </c>
    </row>
    <row r="4371" spans="1:5" x14ac:dyDescent="0.35">
      <c r="A4371" s="107" t="s">
        <v>79</v>
      </c>
      <c r="B4371" s="107" t="s">
        <v>75</v>
      </c>
      <c r="C4371" s="110">
        <v>2</v>
      </c>
      <c r="D4371" s="109">
        <v>0</v>
      </c>
      <c r="E4371" s="109">
        <v>0</v>
      </c>
    </row>
    <row r="4372" spans="1:5" x14ac:dyDescent="0.35">
      <c r="A4372" s="107" t="s">
        <v>79</v>
      </c>
      <c r="B4372" s="107" t="s">
        <v>75</v>
      </c>
      <c r="C4372" s="110">
        <v>3</v>
      </c>
      <c r="D4372" s="109">
        <v>0</v>
      </c>
      <c r="E4372" s="109">
        <v>0</v>
      </c>
    </row>
    <row r="4373" spans="1:5" x14ac:dyDescent="0.35">
      <c r="A4373" s="107" t="s">
        <v>79</v>
      </c>
      <c r="B4373" s="107" t="s">
        <v>75</v>
      </c>
      <c r="C4373" s="110">
        <v>4</v>
      </c>
      <c r="D4373" s="109">
        <v>0</v>
      </c>
      <c r="E4373" s="109">
        <v>0</v>
      </c>
    </row>
    <row r="4374" spans="1:5" x14ac:dyDescent="0.35">
      <c r="A4374" s="107" t="s">
        <v>79</v>
      </c>
      <c r="B4374" s="107" t="s">
        <v>75</v>
      </c>
      <c r="C4374" s="110">
        <v>5</v>
      </c>
      <c r="D4374" s="109">
        <v>0</v>
      </c>
      <c r="E4374" s="109">
        <v>0</v>
      </c>
    </row>
    <row r="4375" spans="1:5" x14ac:dyDescent="0.35">
      <c r="A4375" s="107" t="s">
        <v>79</v>
      </c>
      <c r="B4375" s="107" t="s">
        <v>75</v>
      </c>
      <c r="C4375" s="110">
        <v>6</v>
      </c>
      <c r="D4375" s="109">
        <v>0</v>
      </c>
      <c r="E4375" s="109">
        <v>0</v>
      </c>
    </row>
    <row r="4376" spans="1:5" x14ac:dyDescent="0.35">
      <c r="A4376" s="107" t="s">
        <v>79</v>
      </c>
      <c r="B4376" s="107" t="s">
        <v>75</v>
      </c>
      <c r="C4376" s="110">
        <v>7</v>
      </c>
      <c r="D4376" s="109">
        <v>0</v>
      </c>
      <c r="E4376" s="109">
        <v>0</v>
      </c>
    </row>
    <row r="4377" spans="1:5" x14ac:dyDescent="0.35">
      <c r="A4377" s="107" t="s">
        <v>79</v>
      </c>
      <c r="B4377" s="107" t="s">
        <v>75</v>
      </c>
      <c r="C4377" s="110">
        <v>8</v>
      </c>
      <c r="D4377" s="109">
        <v>0</v>
      </c>
      <c r="E4377" s="109">
        <v>0</v>
      </c>
    </row>
    <row r="4378" spans="1:5" x14ac:dyDescent="0.35">
      <c r="A4378" s="107" t="s">
        <v>79</v>
      </c>
      <c r="B4378" s="107" t="s">
        <v>75</v>
      </c>
      <c r="C4378" s="110">
        <v>9</v>
      </c>
      <c r="D4378" s="109">
        <v>0</v>
      </c>
      <c r="E4378" s="109">
        <v>0</v>
      </c>
    </row>
    <row r="4379" spans="1:5" x14ac:dyDescent="0.35">
      <c r="A4379" s="107" t="s">
        <v>79</v>
      </c>
      <c r="B4379" s="107" t="s">
        <v>75</v>
      </c>
      <c r="C4379" s="110">
        <v>10</v>
      </c>
      <c r="D4379" s="109">
        <v>0</v>
      </c>
      <c r="E4379" s="109">
        <v>0</v>
      </c>
    </row>
    <row r="4380" spans="1:5" x14ac:dyDescent="0.35">
      <c r="A4380" s="107" t="s">
        <v>79</v>
      </c>
      <c r="B4380" s="107" t="s">
        <v>75</v>
      </c>
      <c r="C4380" s="110">
        <v>11</v>
      </c>
      <c r="D4380" s="109">
        <v>0</v>
      </c>
      <c r="E4380" s="109">
        <v>0</v>
      </c>
    </row>
    <row r="4381" spans="1:5" x14ac:dyDescent="0.35">
      <c r="A4381" s="107" t="s">
        <v>79</v>
      </c>
      <c r="B4381" s="107" t="s">
        <v>75</v>
      </c>
      <c r="C4381" s="110">
        <v>12</v>
      </c>
      <c r="D4381" s="109">
        <v>0</v>
      </c>
      <c r="E4381" s="109">
        <v>0</v>
      </c>
    </row>
    <row r="4382" spans="1:5" x14ac:dyDescent="0.35">
      <c r="A4382" s="107" t="s">
        <v>79</v>
      </c>
      <c r="B4382" s="107" t="s">
        <v>121</v>
      </c>
      <c r="C4382" s="110">
        <v>1</v>
      </c>
      <c r="D4382" s="109">
        <v>716.51831030954418</v>
      </c>
      <c r="E4382" s="109">
        <v>36037.121844212394</v>
      </c>
    </row>
    <row r="4383" spans="1:5" x14ac:dyDescent="0.35">
      <c r="A4383" s="107" t="s">
        <v>79</v>
      </c>
      <c r="B4383" s="107" t="s">
        <v>121</v>
      </c>
      <c r="C4383" s="110">
        <v>2</v>
      </c>
      <c r="D4383" s="109">
        <v>609.77349183969204</v>
      </c>
      <c r="E4383" s="109">
        <v>28592.305805789128</v>
      </c>
    </row>
    <row r="4384" spans="1:5" x14ac:dyDescent="0.35">
      <c r="A4384" s="107" t="s">
        <v>79</v>
      </c>
      <c r="B4384" s="107" t="s">
        <v>121</v>
      </c>
      <c r="C4384" s="110">
        <v>3</v>
      </c>
      <c r="D4384" s="109">
        <v>581.59982557065609</v>
      </c>
      <c r="E4384" s="109">
        <v>23369.073507486541</v>
      </c>
    </row>
    <row r="4385" spans="1:5" x14ac:dyDescent="0.35">
      <c r="A4385" s="107" t="s">
        <v>79</v>
      </c>
      <c r="B4385" s="107" t="s">
        <v>121</v>
      </c>
      <c r="C4385" s="110">
        <v>4</v>
      </c>
      <c r="D4385" s="109">
        <v>483.98912382906781</v>
      </c>
      <c r="E4385" s="109">
        <v>26153.259076583581</v>
      </c>
    </row>
    <row r="4386" spans="1:5" x14ac:dyDescent="0.35">
      <c r="A4386" s="107" t="s">
        <v>79</v>
      </c>
      <c r="B4386" s="107" t="s">
        <v>121</v>
      </c>
      <c r="C4386" s="110">
        <v>5</v>
      </c>
      <c r="D4386" s="109">
        <v>603.11448962431075</v>
      </c>
      <c r="E4386" s="109">
        <v>23336.19856323953</v>
      </c>
    </row>
    <row r="4387" spans="1:5" x14ac:dyDescent="0.35">
      <c r="A4387" s="107" t="s">
        <v>79</v>
      </c>
      <c r="B4387" s="107" t="s">
        <v>121</v>
      </c>
      <c r="C4387" s="110">
        <v>6</v>
      </c>
      <c r="D4387" s="109">
        <v>1051.7610039765759</v>
      </c>
      <c r="E4387" s="109">
        <v>54957.455725779262</v>
      </c>
    </row>
    <row r="4388" spans="1:5" x14ac:dyDescent="0.35">
      <c r="A4388" s="107" t="s">
        <v>79</v>
      </c>
      <c r="B4388" s="107" t="s">
        <v>121</v>
      </c>
      <c r="C4388" s="110">
        <v>7</v>
      </c>
      <c r="D4388" s="109">
        <v>251.01849058399651</v>
      </c>
      <c r="E4388" s="109">
        <v>13593.473658609089</v>
      </c>
    </row>
    <row r="4389" spans="1:5" x14ac:dyDescent="0.35">
      <c r="A4389" s="107" t="s">
        <v>79</v>
      </c>
      <c r="B4389" s="107" t="s">
        <v>121</v>
      </c>
      <c r="C4389" s="110">
        <v>8</v>
      </c>
      <c r="D4389" s="109">
        <v>323.42468635010908</v>
      </c>
      <c r="E4389" s="109">
        <v>10111.80745605085</v>
      </c>
    </row>
    <row r="4390" spans="1:5" x14ac:dyDescent="0.35">
      <c r="A4390" s="107" t="s">
        <v>79</v>
      </c>
      <c r="B4390" s="107" t="s">
        <v>121</v>
      </c>
      <c r="C4390" s="110">
        <v>9</v>
      </c>
      <c r="D4390" s="109">
        <v>223.94371520936349</v>
      </c>
      <c r="E4390" s="109">
        <v>9036.0588473500065</v>
      </c>
    </row>
    <row r="4391" spans="1:5" x14ac:dyDescent="0.35">
      <c r="A4391" s="107" t="s">
        <v>79</v>
      </c>
      <c r="B4391" s="107" t="s">
        <v>121</v>
      </c>
      <c r="C4391" s="110">
        <v>10</v>
      </c>
      <c r="D4391" s="109">
        <v>542.47787164753856</v>
      </c>
      <c r="E4391" s="109">
        <v>12209.884575668049</v>
      </c>
    </row>
    <row r="4392" spans="1:5" x14ac:dyDescent="0.35">
      <c r="A4392" s="107" t="s">
        <v>79</v>
      </c>
      <c r="B4392" s="107" t="s">
        <v>121</v>
      </c>
      <c r="C4392" s="110">
        <v>11</v>
      </c>
      <c r="D4392" s="109">
        <v>429.60117127072579</v>
      </c>
      <c r="E4392" s="109">
        <v>16083.29472271584</v>
      </c>
    </row>
    <row r="4393" spans="1:5" x14ac:dyDescent="0.35">
      <c r="A4393" s="107" t="s">
        <v>79</v>
      </c>
      <c r="B4393" s="107" t="s">
        <v>121</v>
      </c>
      <c r="C4393" s="110">
        <v>12</v>
      </c>
      <c r="D4393" s="109">
        <v>569.7191299245178</v>
      </c>
      <c r="E4393" s="109">
        <v>17815.471838301659</v>
      </c>
    </row>
    <row r="4394" spans="1:5" x14ac:dyDescent="0.35">
      <c r="A4394" s="107" t="s">
        <v>79</v>
      </c>
      <c r="B4394" s="107" t="s">
        <v>120</v>
      </c>
      <c r="C4394" s="110">
        <v>1</v>
      </c>
      <c r="D4394" s="109">
        <v>223.80046892515199</v>
      </c>
      <c r="E4394" s="109">
        <v>17271.5059568084</v>
      </c>
    </row>
    <row r="4395" spans="1:5" x14ac:dyDescent="0.35">
      <c r="A4395" s="107" t="s">
        <v>79</v>
      </c>
      <c r="B4395" s="107" t="s">
        <v>120</v>
      </c>
      <c r="C4395" s="110">
        <v>2</v>
      </c>
      <c r="D4395" s="109">
        <v>166.1828811842434</v>
      </c>
      <c r="E4395" s="109">
        <v>12345.75474139662</v>
      </c>
    </row>
    <row r="4396" spans="1:5" x14ac:dyDescent="0.35">
      <c r="A4396" s="107" t="s">
        <v>79</v>
      </c>
      <c r="B4396" s="107" t="s">
        <v>120</v>
      </c>
      <c r="C4396" s="110">
        <v>3</v>
      </c>
      <c r="D4396" s="109">
        <v>155.13824308577051</v>
      </c>
      <c r="E4396" s="109">
        <v>12151.27885612243</v>
      </c>
    </row>
    <row r="4397" spans="1:5" x14ac:dyDescent="0.35">
      <c r="A4397" s="107" t="s">
        <v>79</v>
      </c>
      <c r="B4397" s="107" t="s">
        <v>120</v>
      </c>
      <c r="C4397" s="110">
        <v>4</v>
      </c>
      <c r="D4397" s="109">
        <v>96.779100746370389</v>
      </c>
      <c r="E4397" s="109">
        <v>7380.9077331692033</v>
      </c>
    </row>
    <row r="4398" spans="1:5" x14ac:dyDescent="0.35">
      <c r="A4398" s="107" t="s">
        <v>79</v>
      </c>
      <c r="B4398" s="107" t="s">
        <v>120</v>
      </c>
      <c r="C4398" s="110">
        <v>5</v>
      </c>
      <c r="D4398" s="109">
        <v>42.321548609933089</v>
      </c>
      <c r="E4398" s="109">
        <v>2987.526709937119</v>
      </c>
    </row>
    <row r="4399" spans="1:5" x14ac:dyDescent="0.35">
      <c r="A4399" s="107" t="s">
        <v>79</v>
      </c>
      <c r="B4399" s="107" t="s">
        <v>120</v>
      </c>
      <c r="C4399" s="110">
        <v>6</v>
      </c>
      <c r="D4399" s="109">
        <v>42.908355408792403</v>
      </c>
      <c r="E4399" s="109">
        <v>2748.447608194585</v>
      </c>
    </row>
    <row r="4400" spans="1:5" x14ac:dyDescent="0.35">
      <c r="A4400" s="107" t="s">
        <v>79</v>
      </c>
      <c r="B4400" s="107" t="s">
        <v>120</v>
      </c>
      <c r="C4400" s="110">
        <v>7</v>
      </c>
      <c r="D4400" s="109">
        <v>56.933498306903189</v>
      </c>
      <c r="E4400" s="109">
        <v>3521.6376314599438</v>
      </c>
    </row>
    <row r="4401" spans="1:5" x14ac:dyDescent="0.35">
      <c r="A4401" s="107" t="s">
        <v>79</v>
      </c>
      <c r="B4401" s="107" t="s">
        <v>120</v>
      </c>
      <c r="C4401" s="110">
        <v>8</v>
      </c>
      <c r="D4401" s="109">
        <v>70.762918316141779</v>
      </c>
      <c r="E4401" s="109">
        <v>4257.4493378366114</v>
      </c>
    </row>
    <row r="4402" spans="1:5" x14ac:dyDescent="0.35">
      <c r="A4402" s="107" t="s">
        <v>79</v>
      </c>
      <c r="B4402" s="107" t="s">
        <v>120</v>
      </c>
      <c r="C4402" s="110">
        <v>9</v>
      </c>
      <c r="D4402" s="109">
        <v>76.022513467852463</v>
      </c>
      <c r="E4402" s="109">
        <v>4061.226541270606</v>
      </c>
    </row>
    <row r="4403" spans="1:5" x14ac:dyDescent="0.35">
      <c r="A4403" s="107" t="s">
        <v>79</v>
      </c>
      <c r="B4403" s="107" t="s">
        <v>120</v>
      </c>
      <c r="C4403" s="110">
        <v>10</v>
      </c>
      <c r="D4403" s="109">
        <v>105.88482583158159</v>
      </c>
      <c r="E4403" s="109">
        <v>1834.4689700290839</v>
      </c>
    </row>
    <row r="4404" spans="1:5" x14ac:dyDescent="0.35">
      <c r="A4404" s="107" t="s">
        <v>79</v>
      </c>
      <c r="B4404" s="107" t="s">
        <v>120</v>
      </c>
      <c r="C4404" s="110">
        <v>11</v>
      </c>
      <c r="D4404" s="109">
        <v>109.3780766628547</v>
      </c>
      <c r="E4404" s="109">
        <v>2447.8423771091329</v>
      </c>
    </row>
    <row r="4405" spans="1:5" x14ac:dyDescent="0.35">
      <c r="A4405" s="107" t="s">
        <v>79</v>
      </c>
      <c r="B4405" s="107" t="s">
        <v>120</v>
      </c>
      <c r="C4405" s="110">
        <v>12</v>
      </c>
      <c r="D4405" s="109">
        <v>293.28283140461127</v>
      </c>
      <c r="E4405" s="109">
        <v>7649.4808957451196</v>
      </c>
    </row>
    <row r="4406" spans="1:5" x14ac:dyDescent="0.35">
      <c r="A4406" s="107" t="s">
        <v>79</v>
      </c>
      <c r="B4406" s="107" t="s">
        <v>76</v>
      </c>
      <c r="C4406" s="110">
        <v>1</v>
      </c>
      <c r="D4406" s="109">
        <v>0</v>
      </c>
      <c r="E4406" s="109">
        <v>0</v>
      </c>
    </row>
    <row r="4407" spans="1:5" x14ac:dyDescent="0.35">
      <c r="A4407" s="107" t="s">
        <v>79</v>
      </c>
      <c r="B4407" s="107" t="s">
        <v>76</v>
      </c>
      <c r="C4407" s="110">
        <v>2</v>
      </c>
      <c r="D4407" s="109">
        <v>0</v>
      </c>
      <c r="E4407" s="109">
        <v>0</v>
      </c>
    </row>
    <row r="4408" spans="1:5" x14ac:dyDescent="0.35">
      <c r="A4408" s="107" t="s">
        <v>79</v>
      </c>
      <c r="B4408" s="107" t="s">
        <v>76</v>
      </c>
      <c r="C4408" s="110">
        <v>3</v>
      </c>
      <c r="D4408" s="109">
        <v>0</v>
      </c>
      <c r="E4408" s="109">
        <v>0</v>
      </c>
    </row>
    <row r="4409" spans="1:5" x14ac:dyDescent="0.35">
      <c r="A4409" s="107" t="s">
        <v>79</v>
      </c>
      <c r="B4409" s="107" t="s">
        <v>76</v>
      </c>
      <c r="C4409" s="110">
        <v>4</v>
      </c>
      <c r="D4409" s="109">
        <v>0</v>
      </c>
      <c r="E4409" s="109">
        <v>0</v>
      </c>
    </row>
    <row r="4410" spans="1:5" x14ac:dyDescent="0.35">
      <c r="A4410" s="107" t="s">
        <v>79</v>
      </c>
      <c r="B4410" s="107" t="s">
        <v>76</v>
      </c>
      <c r="C4410" s="110">
        <v>5</v>
      </c>
      <c r="D4410" s="109">
        <v>0</v>
      </c>
      <c r="E4410" s="109">
        <v>0</v>
      </c>
    </row>
    <row r="4411" spans="1:5" x14ac:dyDescent="0.35">
      <c r="A4411" s="107" t="s">
        <v>79</v>
      </c>
      <c r="B4411" s="107" t="s">
        <v>76</v>
      </c>
      <c r="C4411" s="110">
        <v>6</v>
      </c>
      <c r="D4411" s="109">
        <v>0</v>
      </c>
      <c r="E4411" s="109">
        <v>0</v>
      </c>
    </row>
    <row r="4412" spans="1:5" x14ac:dyDescent="0.35">
      <c r="A4412" s="107" t="s">
        <v>79</v>
      </c>
      <c r="B4412" s="107" t="s">
        <v>76</v>
      </c>
      <c r="C4412" s="110">
        <v>7</v>
      </c>
      <c r="D4412" s="109">
        <v>0</v>
      </c>
      <c r="E4412" s="109">
        <v>0</v>
      </c>
    </row>
    <row r="4413" spans="1:5" x14ac:dyDescent="0.35">
      <c r="A4413" s="107" t="s">
        <v>79</v>
      </c>
      <c r="B4413" s="107" t="s">
        <v>76</v>
      </c>
      <c r="C4413" s="110">
        <v>8</v>
      </c>
      <c r="D4413" s="109">
        <v>0</v>
      </c>
      <c r="E4413" s="109">
        <v>0</v>
      </c>
    </row>
    <row r="4414" spans="1:5" x14ac:dyDescent="0.35">
      <c r="A4414" s="107" t="s">
        <v>79</v>
      </c>
      <c r="B4414" s="107" t="s">
        <v>76</v>
      </c>
      <c r="C4414" s="110">
        <v>9</v>
      </c>
      <c r="D4414" s="109">
        <v>0</v>
      </c>
      <c r="E4414" s="109">
        <v>0</v>
      </c>
    </row>
    <row r="4415" spans="1:5" x14ac:dyDescent="0.35">
      <c r="A4415" s="107" t="s">
        <v>79</v>
      </c>
      <c r="B4415" s="107" t="s">
        <v>76</v>
      </c>
      <c r="C4415" s="110">
        <v>10</v>
      </c>
      <c r="D4415" s="109">
        <v>0</v>
      </c>
      <c r="E4415" s="109">
        <v>0</v>
      </c>
    </row>
    <row r="4416" spans="1:5" x14ac:dyDescent="0.35">
      <c r="A4416" s="107" t="s">
        <v>79</v>
      </c>
      <c r="B4416" s="107" t="s">
        <v>76</v>
      </c>
      <c r="C4416" s="110">
        <v>11</v>
      </c>
      <c r="D4416" s="109">
        <v>0</v>
      </c>
      <c r="E4416" s="109">
        <v>0</v>
      </c>
    </row>
    <row r="4417" spans="1:5" x14ac:dyDescent="0.35">
      <c r="A4417" s="107" t="s">
        <v>79</v>
      </c>
      <c r="B4417" s="107" t="s">
        <v>76</v>
      </c>
      <c r="C4417" s="110">
        <v>12</v>
      </c>
      <c r="D4417" s="109">
        <v>0</v>
      </c>
      <c r="E4417" s="109">
        <v>0</v>
      </c>
    </row>
    <row r="4418" spans="1:5" x14ac:dyDescent="0.35">
      <c r="A4418" s="107" t="s">
        <v>79</v>
      </c>
      <c r="B4418" s="107" t="s">
        <v>119</v>
      </c>
      <c r="C4418" s="110">
        <v>1</v>
      </c>
      <c r="D4418" s="109">
        <v>569.14415953744299</v>
      </c>
      <c r="E4418" s="109">
        <v>39709.069460700208</v>
      </c>
    </row>
    <row r="4419" spans="1:5" x14ac:dyDescent="0.35">
      <c r="A4419" s="107" t="s">
        <v>79</v>
      </c>
      <c r="B4419" s="107" t="s">
        <v>119</v>
      </c>
      <c r="C4419" s="110">
        <v>2</v>
      </c>
      <c r="D4419" s="109">
        <v>309.40687191943829</v>
      </c>
      <c r="E4419" s="109">
        <v>20622.128876447001</v>
      </c>
    </row>
    <row r="4420" spans="1:5" x14ac:dyDescent="0.35">
      <c r="A4420" s="107" t="s">
        <v>79</v>
      </c>
      <c r="B4420" s="107" t="s">
        <v>119</v>
      </c>
      <c r="C4420" s="110">
        <v>3</v>
      </c>
      <c r="D4420" s="109">
        <v>381.65798286106809</v>
      </c>
      <c r="E4420" s="109">
        <v>26348.789082316482</v>
      </c>
    </row>
    <row r="4421" spans="1:5" x14ac:dyDescent="0.35">
      <c r="A4421" s="107" t="s">
        <v>79</v>
      </c>
      <c r="B4421" s="107" t="s">
        <v>119</v>
      </c>
      <c r="C4421" s="110">
        <v>4</v>
      </c>
      <c r="D4421" s="109">
        <v>278.50842471018819</v>
      </c>
      <c r="E4421" s="109">
        <v>18907.931027309689</v>
      </c>
    </row>
    <row r="4422" spans="1:5" x14ac:dyDescent="0.35">
      <c r="A4422" s="107" t="s">
        <v>79</v>
      </c>
      <c r="B4422" s="107" t="s">
        <v>119</v>
      </c>
      <c r="C4422" s="110">
        <v>5</v>
      </c>
      <c r="D4422" s="109">
        <v>236.0498094056334</v>
      </c>
      <c r="E4422" s="109">
        <v>15424.80150689296</v>
      </c>
    </row>
    <row r="4423" spans="1:5" x14ac:dyDescent="0.35">
      <c r="A4423" s="107" t="s">
        <v>79</v>
      </c>
      <c r="B4423" s="107" t="s">
        <v>119</v>
      </c>
      <c r="C4423" s="110">
        <v>6</v>
      </c>
      <c r="D4423" s="109">
        <v>200.87339670994149</v>
      </c>
      <c r="E4423" s="109">
        <v>12597.86687732579</v>
      </c>
    </row>
    <row r="4424" spans="1:5" x14ac:dyDescent="0.35">
      <c r="A4424" s="107" t="s">
        <v>79</v>
      </c>
      <c r="B4424" s="107" t="s">
        <v>119</v>
      </c>
      <c r="C4424" s="110">
        <v>7</v>
      </c>
      <c r="D4424" s="109">
        <v>269.76739111004167</v>
      </c>
      <c r="E4424" s="109">
        <v>16687.827862250939</v>
      </c>
    </row>
    <row r="4425" spans="1:5" x14ac:dyDescent="0.35">
      <c r="A4425" s="107" t="s">
        <v>79</v>
      </c>
      <c r="B4425" s="107" t="s">
        <v>119</v>
      </c>
      <c r="C4425" s="110">
        <v>8</v>
      </c>
      <c r="D4425" s="109">
        <v>336.26371192261792</v>
      </c>
      <c r="E4425" s="109">
        <v>20500.536434898051</v>
      </c>
    </row>
    <row r="4426" spans="1:5" x14ac:dyDescent="0.35">
      <c r="A4426" s="107" t="s">
        <v>79</v>
      </c>
      <c r="B4426" s="107" t="s">
        <v>119</v>
      </c>
      <c r="C4426" s="110">
        <v>9</v>
      </c>
      <c r="D4426" s="109">
        <v>423.14308518173419</v>
      </c>
      <c r="E4426" s="109">
        <v>23112.368375828999</v>
      </c>
    </row>
    <row r="4427" spans="1:5" x14ac:dyDescent="0.35">
      <c r="A4427" s="107" t="s">
        <v>79</v>
      </c>
      <c r="B4427" s="107" t="s">
        <v>119</v>
      </c>
      <c r="C4427" s="110">
        <v>10</v>
      </c>
      <c r="D4427" s="109">
        <v>460.62136240998188</v>
      </c>
      <c r="E4427" s="109">
        <v>9010.1257944641893</v>
      </c>
    </row>
    <row r="4428" spans="1:5" x14ac:dyDescent="0.35">
      <c r="A4428" s="107" t="s">
        <v>79</v>
      </c>
      <c r="B4428" s="107" t="s">
        <v>119</v>
      </c>
      <c r="C4428" s="110">
        <v>11</v>
      </c>
      <c r="D4428" s="109">
        <v>528.77004488922432</v>
      </c>
      <c r="E4428" s="109">
        <v>13039.741835984119</v>
      </c>
    </row>
    <row r="4429" spans="1:5" x14ac:dyDescent="0.35">
      <c r="A4429" s="107" t="s">
        <v>79</v>
      </c>
      <c r="B4429" s="107" t="s">
        <v>119</v>
      </c>
      <c r="C4429" s="110">
        <v>12</v>
      </c>
      <c r="D4429" s="109">
        <v>496.72429239306609</v>
      </c>
      <c r="E4429" s="109">
        <v>14908.43889534616</v>
      </c>
    </row>
    <row r="4430" spans="1:5" x14ac:dyDescent="0.35">
      <c r="A4430" s="107" t="s">
        <v>79</v>
      </c>
      <c r="B4430" s="107" t="s">
        <v>118</v>
      </c>
      <c r="C4430" s="110">
        <v>1</v>
      </c>
      <c r="D4430" s="109">
        <v>187.68000283837301</v>
      </c>
      <c r="E4430" s="109">
        <v>13788.23721052978</v>
      </c>
    </row>
    <row r="4431" spans="1:5" x14ac:dyDescent="0.35">
      <c r="A4431" s="107" t="s">
        <v>79</v>
      </c>
      <c r="B4431" s="107" t="s">
        <v>118</v>
      </c>
      <c r="C4431" s="110">
        <v>2</v>
      </c>
      <c r="D4431" s="109">
        <v>289.91999816894503</v>
      </c>
      <c r="E4431" s="109">
        <v>21385.568890317831</v>
      </c>
    </row>
    <row r="4432" spans="1:5" x14ac:dyDescent="0.35">
      <c r="A4432" s="107" t="s">
        <v>79</v>
      </c>
      <c r="B4432" s="107" t="s">
        <v>118</v>
      </c>
      <c r="C4432" s="110">
        <v>3</v>
      </c>
      <c r="D4432" s="109">
        <v>330.23999369144423</v>
      </c>
      <c r="E4432" s="109">
        <v>25513.832210894008</v>
      </c>
    </row>
    <row r="4433" spans="1:5" x14ac:dyDescent="0.35">
      <c r="A4433" s="107" t="s">
        <v>79</v>
      </c>
      <c r="B4433" s="107" t="s">
        <v>118</v>
      </c>
      <c r="C4433" s="110">
        <v>4</v>
      </c>
      <c r="D4433" s="109">
        <v>1732.320000529289</v>
      </c>
      <c r="E4433" s="109">
        <v>132963.1962966235</v>
      </c>
    </row>
    <row r="4434" spans="1:5" x14ac:dyDescent="0.35">
      <c r="A4434" s="107" t="s">
        <v>79</v>
      </c>
      <c r="B4434" s="107" t="s">
        <v>118</v>
      </c>
      <c r="C4434" s="110">
        <v>5</v>
      </c>
      <c r="D4434" s="109">
        <v>1027.1999992132201</v>
      </c>
      <c r="E4434" s="109">
        <v>74499.780857467806</v>
      </c>
    </row>
    <row r="4435" spans="1:5" x14ac:dyDescent="0.35">
      <c r="A4435" s="107" t="s">
        <v>79</v>
      </c>
      <c r="B4435" s="107" t="s">
        <v>118</v>
      </c>
      <c r="C4435" s="110">
        <v>6</v>
      </c>
      <c r="D4435" s="109">
        <v>1755.3599992990489</v>
      </c>
      <c r="E4435" s="109">
        <v>111497.33046101659</v>
      </c>
    </row>
    <row r="4436" spans="1:5" x14ac:dyDescent="0.35">
      <c r="A4436" s="107" t="s">
        <v>79</v>
      </c>
      <c r="B4436" s="107" t="s">
        <v>118</v>
      </c>
      <c r="C4436" s="110">
        <v>7</v>
      </c>
      <c r="D4436" s="109">
        <v>1829.7600010633471</v>
      </c>
      <c r="E4436" s="109">
        <v>114802.50049260281</v>
      </c>
    </row>
    <row r="4437" spans="1:5" x14ac:dyDescent="0.35">
      <c r="A4437" s="107" t="s">
        <v>79</v>
      </c>
      <c r="B4437" s="107" t="s">
        <v>118</v>
      </c>
      <c r="C4437" s="110">
        <v>8</v>
      </c>
      <c r="D4437" s="109">
        <v>1180.559983730318</v>
      </c>
      <c r="E4437" s="109">
        <v>71994.909607700087</v>
      </c>
    </row>
    <row r="4438" spans="1:5" x14ac:dyDescent="0.35">
      <c r="A4438" s="107" t="s">
        <v>79</v>
      </c>
      <c r="B4438" s="107" t="s">
        <v>118</v>
      </c>
      <c r="C4438" s="110">
        <v>9</v>
      </c>
      <c r="D4438" s="109">
        <v>1032.9599622487999</v>
      </c>
      <c r="E4438" s="109">
        <v>55915.701997164833</v>
      </c>
    </row>
    <row r="4439" spans="1:5" x14ac:dyDescent="0.35">
      <c r="A4439" s="107" t="s">
        <v>79</v>
      </c>
      <c r="B4439" s="107" t="s">
        <v>118</v>
      </c>
      <c r="C4439" s="110">
        <v>10</v>
      </c>
      <c r="D4439" s="109">
        <v>1260.640035152438</v>
      </c>
      <c r="E4439" s="109">
        <v>34421.660158210907</v>
      </c>
    </row>
    <row r="4440" spans="1:5" x14ac:dyDescent="0.35">
      <c r="A4440" s="107" t="s">
        <v>79</v>
      </c>
      <c r="B4440" s="107" t="s">
        <v>118</v>
      </c>
      <c r="C4440" s="110">
        <v>11</v>
      </c>
      <c r="D4440" s="109">
        <v>1549.6199954748161</v>
      </c>
      <c r="E4440" s="109">
        <v>39013.629490837367</v>
      </c>
    </row>
    <row r="4441" spans="1:5" x14ac:dyDescent="0.35">
      <c r="A4441" s="107" t="s">
        <v>79</v>
      </c>
      <c r="B4441" s="107" t="s">
        <v>118</v>
      </c>
      <c r="C4441" s="110">
        <v>12</v>
      </c>
      <c r="D4441" s="109">
        <v>702.24000465869892</v>
      </c>
      <c r="E4441" s="109">
        <v>20602.643388184621</v>
      </c>
    </row>
    <row r="4442" spans="1:5" x14ac:dyDescent="0.35">
      <c r="A4442" s="107" t="s">
        <v>79</v>
      </c>
      <c r="B4442" s="107" t="s">
        <v>117</v>
      </c>
      <c r="C4442" s="110">
        <v>1</v>
      </c>
      <c r="D4442" s="109">
        <v>2083.9157803565859</v>
      </c>
      <c r="E4442" s="109">
        <v>160865.7691288756</v>
      </c>
    </row>
    <row r="4443" spans="1:5" x14ac:dyDescent="0.35">
      <c r="A4443" s="107" t="s">
        <v>79</v>
      </c>
      <c r="B4443" s="107" t="s">
        <v>117</v>
      </c>
      <c r="C4443" s="110">
        <v>2</v>
      </c>
      <c r="D4443" s="109">
        <v>1885.4727772966171</v>
      </c>
      <c r="E4443" s="109">
        <v>140141.5251976602</v>
      </c>
    </row>
    <row r="4444" spans="1:5" x14ac:dyDescent="0.35">
      <c r="A4444" s="107" t="s">
        <v>79</v>
      </c>
      <c r="B4444" s="107" t="s">
        <v>117</v>
      </c>
      <c r="C4444" s="110">
        <v>3</v>
      </c>
      <c r="D4444" s="109">
        <v>1978.4750858981849</v>
      </c>
      <c r="E4444" s="109">
        <v>154985.74814288499</v>
      </c>
    </row>
    <row r="4445" spans="1:5" x14ac:dyDescent="0.35">
      <c r="A4445" s="107" t="s">
        <v>79</v>
      </c>
      <c r="B4445" s="107" t="s">
        <v>117</v>
      </c>
      <c r="C4445" s="110">
        <v>4</v>
      </c>
      <c r="D4445" s="109">
        <v>1393.221791717544</v>
      </c>
      <c r="E4445" s="109">
        <v>105847.26674990229</v>
      </c>
    </row>
    <row r="4446" spans="1:5" x14ac:dyDescent="0.35">
      <c r="A4446" s="107" t="s">
        <v>79</v>
      </c>
      <c r="B4446" s="107" t="s">
        <v>117</v>
      </c>
      <c r="C4446" s="110">
        <v>5</v>
      </c>
      <c r="D4446" s="109">
        <v>1025.4005215876209</v>
      </c>
      <c r="E4446" s="109">
        <v>72349.872366212512</v>
      </c>
    </row>
    <row r="4447" spans="1:5" x14ac:dyDescent="0.35">
      <c r="A4447" s="107" t="s">
        <v>79</v>
      </c>
      <c r="B4447" s="107" t="s">
        <v>117</v>
      </c>
      <c r="C4447" s="110">
        <v>6</v>
      </c>
      <c r="D4447" s="109">
        <v>623.64595917791064</v>
      </c>
      <c r="E4447" s="109">
        <v>39945.011556281519</v>
      </c>
    </row>
    <row r="4448" spans="1:5" x14ac:dyDescent="0.35">
      <c r="A4448" s="107" t="s">
        <v>79</v>
      </c>
      <c r="B4448" s="107" t="s">
        <v>117</v>
      </c>
      <c r="C4448" s="110">
        <v>7</v>
      </c>
      <c r="D4448" s="109">
        <v>934.32148615065978</v>
      </c>
      <c r="E4448" s="109">
        <v>57804.495018729533</v>
      </c>
    </row>
    <row r="4449" spans="1:5" x14ac:dyDescent="0.35">
      <c r="A4449" s="107" t="s">
        <v>79</v>
      </c>
      <c r="B4449" s="107" t="s">
        <v>117</v>
      </c>
      <c r="C4449" s="110">
        <v>8</v>
      </c>
      <c r="D4449" s="109">
        <v>1428.0234475885279</v>
      </c>
      <c r="E4449" s="109">
        <v>85935.574833453007</v>
      </c>
    </row>
    <row r="4450" spans="1:5" x14ac:dyDescent="0.35">
      <c r="A4450" s="107" t="s">
        <v>79</v>
      </c>
      <c r="B4450" s="107" t="s">
        <v>117</v>
      </c>
      <c r="C4450" s="110">
        <v>9</v>
      </c>
      <c r="D4450" s="109">
        <v>1798.9417850425809</v>
      </c>
      <c r="E4450" s="109">
        <v>96315.001303901794</v>
      </c>
    </row>
    <row r="4451" spans="1:5" x14ac:dyDescent="0.35">
      <c r="A4451" s="107" t="s">
        <v>79</v>
      </c>
      <c r="B4451" s="107" t="s">
        <v>117</v>
      </c>
      <c r="C4451" s="110">
        <v>10</v>
      </c>
      <c r="D4451" s="109">
        <v>2127.6602153282679</v>
      </c>
      <c r="E4451" s="109">
        <v>36912.790797368783</v>
      </c>
    </row>
    <row r="4452" spans="1:5" x14ac:dyDescent="0.35">
      <c r="A4452" s="107" t="s">
        <v>79</v>
      </c>
      <c r="B4452" s="107" t="s">
        <v>117</v>
      </c>
      <c r="C4452" s="110">
        <v>11</v>
      </c>
      <c r="D4452" s="109">
        <v>2449.09365747227</v>
      </c>
      <c r="E4452" s="109">
        <v>53902.097152308197</v>
      </c>
    </row>
    <row r="4453" spans="1:5" x14ac:dyDescent="0.35">
      <c r="A4453" s="107" t="s">
        <v>79</v>
      </c>
      <c r="B4453" s="107" t="s">
        <v>117</v>
      </c>
      <c r="C4453" s="110">
        <v>12</v>
      </c>
      <c r="D4453" s="109">
        <v>2724.836363602361</v>
      </c>
      <c r="E4453" s="109">
        <v>71129.744728559192</v>
      </c>
    </row>
    <row r="4454" spans="1:5" x14ac:dyDescent="0.35">
      <c r="A4454" s="107" t="s">
        <v>79</v>
      </c>
      <c r="B4454" s="107" t="s">
        <v>116</v>
      </c>
      <c r="C4454" s="110">
        <v>1</v>
      </c>
      <c r="D4454" s="109">
        <v>623.79550901410937</v>
      </c>
      <c r="E4454" s="109">
        <v>48368.610561880203</v>
      </c>
    </row>
    <row r="4455" spans="1:5" x14ac:dyDescent="0.35">
      <c r="A4455" s="107" t="s">
        <v>79</v>
      </c>
      <c r="B4455" s="107" t="s">
        <v>116</v>
      </c>
      <c r="C4455" s="110">
        <v>2</v>
      </c>
      <c r="D4455" s="109">
        <v>460.93140170649309</v>
      </c>
      <c r="E4455" s="109">
        <v>34752.302734796613</v>
      </c>
    </row>
    <row r="4456" spans="1:5" x14ac:dyDescent="0.35">
      <c r="A4456" s="107" t="s">
        <v>79</v>
      </c>
      <c r="B4456" s="107" t="s">
        <v>116</v>
      </c>
      <c r="C4456" s="110">
        <v>3</v>
      </c>
      <c r="D4456" s="109">
        <v>243.84791511846899</v>
      </c>
      <c r="E4456" s="109">
        <v>19752.56656280575</v>
      </c>
    </row>
    <row r="4457" spans="1:5" x14ac:dyDescent="0.35">
      <c r="A4457" s="107" t="s">
        <v>79</v>
      </c>
      <c r="B4457" s="107" t="s">
        <v>116</v>
      </c>
      <c r="C4457" s="110">
        <v>4</v>
      </c>
      <c r="D4457" s="109">
        <v>255.4829268938895</v>
      </c>
      <c r="E4457" s="109">
        <v>19859.361314697999</v>
      </c>
    </row>
    <row r="4458" spans="1:5" x14ac:dyDescent="0.35">
      <c r="A4458" s="107" t="s">
        <v>79</v>
      </c>
      <c r="B4458" s="107" t="s">
        <v>116</v>
      </c>
      <c r="C4458" s="110">
        <v>5</v>
      </c>
      <c r="D4458" s="109">
        <v>167.6530738283752</v>
      </c>
      <c r="E4458" s="109">
        <v>12711.783837854709</v>
      </c>
    </row>
    <row r="4459" spans="1:5" x14ac:dyDescent="0.35">
      <c r="A4459" s="107" t="s">
        <v>79</v>
      </c>
      <c r="B4459" s="107" t="s">
        <v>116</v>
      </c>
      <c r="C4459" s="110">
        <v>6</v>
      </c>
      <c r="D4459" s="109">
        <v>114.0053442730382</v>
      </c>
      <c r="E4459" s="109">
        <v>8016.1297017262232</v>
      </c>
    </row>
    <row r="4460" spans="1:5" x14ac:dyDescent="0.35">
      <c r="A4460" s="107" t="s">
        <v>79</v>
      </c>
      <c r="B4460" s="107" t="s">
        <v>116</v>
      </c>
      <c r="C4460" s="110">
        <v>7</v>
      </c>
      <c r="D4460" s="109">
        <v>146.7988166912701</v>
      </c>
      <c r="E4460" s="109">
        <v>10007.75881895483</v>
      </c>
    </row>
    <row r="4461" spans="1:5" x14ac:dyDescent="0.35">
      <c r="A4461" s="107" t="s">
        <v>79</v>
      </c>
      <c r="B4461" s="107" t="s">
        <v>116</v>
      </c>
      <c r="C4461" s="110">
        <v>8</v>
      </c>
      <c r="D4461" s="109">
        <v>207.84016292761109</v>
      </c>
      <c r="E4461" s="109">
        <v>13526.45053745288</v>
      </c>
    </row>
    <row r="4462" spans="1:5" x14ac:dyDescent="0.35">
      <c r="A4462" s="107" t="s">
        <v>79</v>
      </c>
      <c r="B4462" s="107" t="s">
        <v>116</v>
      </c>
      <c r="C4462" s="110">
        <v>9</v>
      </c>
      <c r="D4462" s="109">
        <v>366.04567975199939</v>
      </c>
      <c r="E4462" s="109">
        <v>19344.507150027301</v>
      </c>
    </row>
    <row r="4463" spans="1:5" x14ac:dyDescent="0.35">
      <c r="A4463" s="107" t="s">
        <v>79</v>
      </c>
      <c r="B4463" s="107" t="s">
        <v>116</v>
      </c>
      <c r="C4463" s="110">
        <v>10</v>
      </c>
      <c r="D4463" s="109">
        <v>514.23999289581468</v>
      </c>
      <c r="E4463" s="109">
        <v>8293.9099742171129</v>
      </c>
    </row>
    <row r="4464" spans="1:5" x14ac:dyDescent="0.35">
      <c r="A4464" s="107" t="s">
        <v>79</v>
      </c>
      <c r="B4464" s="107" t="s">
        <v>116</v>
      </c>
      <c r="C4464" s="110">
        <v>11</v>
      </c>
      <c r="D4464" s="109">
        <v>372.84521537101602</v>
      </c>
      <c r="E4464" s="109">
        <v>6810.2344295895819</v>
      </c>
    </row>
    <row r="4465" spans="1:5" x14ac:dyDescent="0.35">
      <c r="A4465" s="107" t="s">
        <v>79</v>
      </c>
      <c r="B4465" s="107" t="s">
        <v>116</v>
      </c>
      <c r="C4465" s="110">
        <v>12</v>
      </c>
      <c r="D4465" s="109">
        <v>674.88520473615711</v>
      </c>
      <c r="E4465" s="109">
        <v>14613.52356565248</v>
      </c>
    </row>
    <row r="4466" spans="1:5" x14ac:dyDescent="0.35">
      <c r="A4466" s="107" t="s">
        <v>79</v>
      </c>
      <c r="B4466" s="107" t="s">
        <v>115</v>
      </c>
      <c r="C4466" s="110">
        <v>1</v>
      </c>
      <c r="D4466" s="109">
        <v>39747.158090194338</v>
      </c>
      <c r="E4466" s="109">
        <v>635933.43157879554</v>
      </c>
    </row>
    <row r="4467" spans="1:5" x14ac:dyDescent="0.35">
      <c r="A4467" s="107" t="s">
        <v>79</v>
      </c>
      <c r="B4467" s="107" t="s">
        <v>115</v>
      </c>
      <c r="C4467" s="110">
        <v>2</v>
      </c>
      <c r="D4467" s="109">
        <v>38262.677667508651</v>
      </c>
      <c r="E4467" s="109">
        <v>504336.50518544752</v>
      </c>
    </row>
    <row r="4468" spans="1:5" x14ac:dyDescent="0.35">
      <c r="A4468" s="107" t="s">
        <v>79</v>
      </c>
      <c r="B4468" s="107" t="s">
        <v>115</v>
      </c>
      <c r="C4468" s="110">
        <v>3</v>
      </c>
      <c r="D4468" s="109">
        <v>40062.9821363261</v>
      </c>
      <c r="E4468" s="109">
        <v>412204.49103483168</v>
      </c>
    </row>
    <row r="4469" spans="1:5" x14ac:dyDescent="0.35">
      <c r="A4469" s="107" t="s">
        <v>79</v>
      </c>
      <c r="B4469" s="107" t="s">
        <v>115</v>
      </c>
      <c r="C4469" s="110">
        <v>4</v>
      </c>
      <c r="D4469" s="109">
        <v>37499.505313152171</v>
      </c>
      <c r="E4469" s="109">
        <v>461314.4309341826</v>
      </c>
    </row>
    <row r="4470" spans="1:5" x14ac:dyDescent="0.35">
      <c r="A4470" s="107" t="s">
        <v>79</v>
      </c>
      <c r="B4470" s="107" t="s">
        <v>115</v>
      </c>
      <c r="C4470" s="110">
        <v>5</v>
      </c>
      <c r="D4470" s="109">
        <v>32013.264122213041</v>
      </c>
      <c r="E4470" s="109">
        <v>419278.1633613148</v>
      </c>
    </row>
    <row r="4471" spans="1:5" x14ac:dyDescent="0.35">
      <c r="A4471" s="107" t="s">
        <v>79</v>
      </c>
      <c r="B4471" s="107" t="s">
        <v>115</v>
      </c>
      <c r="C4471" s="110">
        <v>6</v>
      </c>
      <c r="D4471" s="109">
        <v>27782.277214429389</v>
      </c>
      <c r="E4471" s="109">
        <v>969719.06608903862</v>
      </c>
    </row>
    <row r="4472" spans="1:5" x14ac:dyDescent="0.35">
      <c r="A4472" s="107" t="s">
        <v>79</v>
      </c>
      <c r="B4472" s="107" t="s">
        <v>115</v>
      </c>
      <c r="C4472" s="110">
        <v>7</v>
      </c>
      <c r="D4472" s="109">
        <v>22449.382162422971</v>
      </c>
      <c r="E4472" s="109">
        <v>239773.7714782434</v>
      </c>
    </row>
    <row r="4473" spans="1:5" x14ac:dyDescent="0.35">
      <c r="A4473" s="107" t="s">
        <v>79</v>
      </c>
      <c r="B4473" s="107" t="s">
        <v>115</v>
      </c>
      <c r="C4473" s="110">
        <v>8</v>
      </c>
      <c r="D4473" s="109">
        <v>29359.911124488019</v>
      </c>
      <c r="E4473" s="109">
        <v>178439.12671400359</v>
      </c>
    </row>
    <row r="4474" spans="1:5" x14ac:dyDescent="0.35">
      <c r="A4474" s="107" t="s">
        <v>79</v>
      </c>
      <c r="B4474" s="107" t="s">
        <v>115</v>
      </c>
      <c r="C4474" s="110">
        <v>9</v>
      </c>
      <c r="D4474" s="109">
        <v>29953.16570824146</v>
      </c>
      <c r="E4474" s="109">
        <v>159386.03800186809</v>
      </c>
    </row>
    <row r="4475" spans="1:5" x14ac:dyDescent="0.35">
      <c r="A4475" s="107" t="s">
        <v>79</v>
      </c>
      <c r="B4475" s="107" t="s">
        <v>115</v>
      </c>
      <c r="C4475" s="110">
        <v>10</v>
      </c>
      <c r="D4475" s="109">
        <v>27916.66545852926</v>
      </c>
      <c r="E4475" s="109">
        <v>222737.7236231431</v>
      </c>
    </row>
    <row r="4476" spans="1:5" x14ac:dyDescent="0.35">
      <c r="A4476" s="107" t="s">
        <v>79</v>
      </c>
      <c r="B4476" s="107" t="s">
        <v>115</v>
      </c>
      <c r="C4476" s="110">
        <v>11</v>
      </c>
      <c r="D4476" s="109">
        <v>29557.88104837474</v>
      </c>
      <c r="E4476" s="109">
        <v>284259.675427932</v>
      </c>
    </row>
    <row r="4477" spans="1:5" x14ac:dyDescent="0.35">
      <c r="A4477" s="107" t="s">
        <v>79</v>
      </c>
      <c r="B4477" s="107" t="s">
        <v>115</v>
      </c>
      <c r="C4477" s="110">
        <v>12</v>
      </c>
      <c r="D4477" s="109">
        <v>31126.37193264551</v>
      </c>
      <c r="E4477" s="109">
        <v>324600.09776418109</v>
      </c>
    </row>
    <row r="4478" spans="1:5" x14ac:dyDescent="0.35">
      <c r="A4478" s="107" t="s">
        <v>79</v>
      </c>
      <c r="B4478" s="107" t="s">
        <v>114</v>
      </c>
      <c r="C4478" s="110">
        <v>1</v>
      </c>
      <c r="D4478" s="109">
        <v>867.34929940460177</v>
      </c>
      <c r="E4478" s="109">
        <v>60426.577362576143</v>
      </c>
    </row>
    <row r="4479" spans="1:5" x14ac:dyDescent="0.35">
      <c r="A4479" s="107" t="s">
        <v>79</v>
      </c>
      <c r="B4479" s="107" t="s">
        <v>114</v>
      </c>
      <c r="C4479" s="110">
        <v>2</v>
      </c>
      <c r="D4479" s="109">
        <v>677.06111639167659</v>
      </c>
      <c r="E4479" s="109">
        <v>45057.272338474562</v>
      </c>
    </row>
    <row r="4480" spans="1:5" x14ac:dyDescent="0.35">
      <c r="A4480" s="107" t="s">
        <v>79</v>
      </c>
      <c r="B4480" s="107" t="s">
        <v>114</v>
      </c>
      <c r="C4480" s="110">
        <v>3</v>
      </c>
      <c r="D4480" s="109">
        <v>634.08573087767331</v>
      </c>
      <c r="E4480" s="109">
        <v>43908.525551674997</v>
      </c>
    </row>
    <row r="4481" spans="1:5" x14ac:dyDescent="0.35">
      <c r="A4481" s="107" t="s">
        <v>79</v>
      </c>
      <c r="B4481" s="107" t="s">
        <v>114</v>
      </c>
      <c r="C4481" s="110">
        <v>4</v>
      </c>
      <c r="D4481" s="109">
        <v>493.21473299418608</v>
      </c>
      <c r="E4481" s="109">
        <v>33422.849787450803</v>
      </c>
    </row>
    <row r="4482" spans="1:5" x14ac:dyDescent="0.35">
      <c r="A4482" s="107" t="s">
        <v>79</v>
      </c>
      <c r="B4482" s="107" t="s">
        <v>114</v>
      </c>
      <c r="C4482" s="110">
        <v>5</v>
      </c>
      <c r="D4482" s="109">
        <v>343.64433632844299</v>
      </c>
      <c r="E4482" s="109">
        <v>22463.820711129349</v>
      </c>
    </row>
    <row r="4483" spans="1:5" x14ac:dyDescent="0.35">
      <c r="A4483" s="107" t="s">
        <v>79</v>
      </c>
      <c r="B4483" s="107" t="s">
        <v>114</v>
      </c>
      <c r="C4483" s="110">
        <v>6</v>
      </c>
      <c r="D4483" s="109">
        <v>238.94173459468811</v>
      </c>
      <c r="E4483" s="109">
        <v>14953.62280717151</v>
      </c>
    </row>
    <row r="4484" spans="1:5" x14ac:dyDescent="0.35">
      <c r="A4484" s="107" t="s">
        <v>79</v>
      </c>
      <c r="B4484" s="107" t="s">
        <v>114</v>
      </c>
      <c r="C4484" s="110">
        <v>7</v>
      </c>
      <c r="D4484" s="109">
        <v>325.19033152741662</v>
      </c>
      <c r="E4484" s="109">
        <v>20104.009907955071</v>
      </c>
    </row>
    <row r="4485" spans="1:5" x14ac:dyDescent="0.35">
      <c r="A4485" s="107" t="s">
        <v>79</v>
      </c>
      <c r="B4485" s="107" t="s">
        <v>114</v>
      </c>
      <c r="C4485" s="110">
        <v>8</v>
      </c>
      <c r="D4485" s="109">
        <v>453.10004149012781</v>
      </c>
      <c r="E4485" s="109">
        <v>27497.345733167509</v>
      </c>
    </row>
    <row r="4486" spans="1:5" x14ac:dyDescent="0.35">
      <c r="A4486" s="107" t="s">
        <v>79</v>
      </c>
      <c r="B4486" s="107" t="s">
        <v>114</v>
      </c>
      <c r="C4486" s="110">
        <v>9</v>
      </c>
      <c r="D4486" s="109">
        <v>638.4895337663969</v>
      </c>
      <c r="E4486" s="109">
        <v>34458.601317108027</v>
      </c>
    </row>
    <row r="4487" spans="1:5" x14ac:dyDescent="0.35">
      <c r="A4487" s="107" t="s">
        <v>79</v>
      </c>
      <c r="B4487" s="107" t="s">
        <v>114</v>
      </c>
      <c r="C4487" s="110">
        <v>10</v>
      </c>
      <c r="D4487" s="109">
        <v>706.27752934408647</v>
      </c>
      <c r="E4487" s="109">
        <v>13034.398035021601</v>
      </c>
    </row>
    <row r="4488" spans="1:5" x14ac:dyDescent="0.35">
      <c r="A4488" s="107" t="s">
        <v>79</v>
      </c>
      <c r="B4488" s="107" t="s">
        <v>114</v>
      </c>
      <c r="C4488" s="110">
        <v>11</v>
      </c>
      <c r="D4488" s="109">
        <v>811.41579665635356</v>
      </c>
      <c r="E4488" s="109">
        <v>18919.917929894469</v>
      </c>
    </row>
    <row r="4489" spans="1:5" x14ac:dyDescent="0.35">
      <c r="A4489" s="107" t="s">
        <v>79</v>
      </c>
      <c r="B4489" s="107" t="s">
        <v>114</v>
      </c>
      <c r="C4489" s="110">
        <v>12</v>
      </c>
      <c r="D4489" s="109">
        <v>879.24733603141294</v>
      </c>
      <c r="E4489" s="109">
        <v>24167.157035794</v>
      </c>
    </row>
    <row r="4490" spans="1:5" x14ac:dyDescent="0.35">
      <c r="A4490" s="107" t="s">
        <v>79</v>
      </c>
      <c r="B4490" s="107" t="s">
        <v>113</v>
      </c>
      <c r="C4490" s="110">
        <v>1</v>
      </c>
      <c r="D4490" s="109">
        <v>1201.984801867304</v>
      </c>
      <c r="E4490" s="109">
        <v>95319.028303230734</v>
      </c>
    </row>
    <row r="4491" spans="1:5" x14ac:dyDescent="0.35">
      <c r="A4491" s="107" t="s">
        <v>79</v>
      </c>
      <c r="B4491" s="107" t="s">
        <v>113</v>
      </c>
      <c r="C4491" s="110">
        <v>2</v>
      </c>
      <c r="D4491" s="109">
        <v>922.21571293904401</v>
      </c>
      <c r="E4491" s="109">
        <v>70693.370024988748</v>
      </c>
    </row>
    <row r="4492" spans="1:5" x14ac:dyDescent="0.35">
      <c r="A4492" s="107" t="s">
        <v>79</v>
      </c>
      <c r="B4492" s="107" t="s">
        <v>113</v>
      </c>
      <c r="C4492" s="110">
        <v>3</v>
      </c>
      <c r="D4492" s="109">
        <v>1166.547934261471</v>
      </c>
      <c r="E4492" s="109">
        <v>94347.897229482172</v>
      </c>
    </row>
    <row r="4493" spans="1:5" x14ac:dyDescent="0.35">
      <c r="A4493" s="107" t="s">
        <v>79</v>
      </c>
      <c r="B4493" s="107" t="s">
        <v>113</v>
      </c>
      <c r="C4493" s="110">
        <v>4</v>
      </c>
      <c r="D4493" s="109">
        <v>1510.530033984179</v>
      </c>
      <c r="E4493" s="109">
        <v>118795.6050149621</v>
      </c>
    </row>
    <row r="4494" spans="1:5" x14ac:dyDescent="0.35">
      <c r="A4494" s="107" t="s">
        <v>79</v>
      </c>
      <c r="B4494" s="107" t="s">
        <v>113</v>
      </c>
      <c r="C4494" s="110">
        <v>5</v>
      </c>
      <c r="D4494" s="109">
        <v>1675.0830975650599</v>
      </c>
      <c r="E4494" s="109">
        <v>120669.67012787081</v>
      </c>
    </row>
    <row r="4495" spans="1:5" x14ac:dyDescent="0.35">
      <c r="A4495" s="107" t="s">
        <v>79</v>
      </c>
      <c r="B4495" s="107" t="s">
        <v>113</v>
      </c>
      <c r="C4495" s="110">
        <v>6</v>
      </c>
      <c r="D4495" s="109">
        <v>1988.1834955488021</v>
      </c>
      <c r="E4495" s="109">
        <v>128851.91192152179</v>
      </c>
    </row>
    <row r="4496" spans="1:5" x14ac:dyDescent="0.35">
      <c r="A4496" s="107" t="s">
        <v>79</v>
      </c>
      <c r="B4496" s="107" t="s">
        <v>113</v>
      </c>
      <c r="C4496" s="110">
        <v>7</v>
      </c>
      <c r="D4496" s="109">
        <v>1897.659693287171</v>
      </c>
      <c r="E4496" s="109">
        <v>121559.93516502769</v>
      </c>
    </row>
    <row r="4497" spans="1:5" x14ac:dyDescent="0.35">
      <c r="A4497" s="107" t="s">
        <v>79</v>
      </c>
      <c r="B4497" s="107" t="s">
        <v>113</v>
      </c>
      <c r="C4497" s="110">
        <v>8</v>
      </c>
      <c r="D4497" s="109">
        <v>2105.8057366161461</v>
      </c>
      <c r="E4497" s="109">
        <v>134556.4948261207</v>
      </c>
    </row>
    <row r="4498" spans="1:5" x14ac:dyDescent="0.35">
      <c r="A4498" s="107" t="s">
        <v>79</v>
      </c>
      <c r="B4498" s="107" t="s">
        <v>113</v>
      </c>
      <c r="C4498" s="110">
        <v>9</v>
      </c>
      <c r="D4498" s="109">
        <v>1722.0594903374131</v>
      </c>
      <c r="E4498" s="109">
        <v>103361.36075432329</v>
      </c>
    </row>
    <row r="4499" spans="1:5" x14ac:dyDescent="0.35">
      <c r="A4499" s="107" t="s">
        <v>79</v>
      </c>
      <c r="B4499" s="107" t="s">
        <v>113</v>
      </c>
      <c r="C4499" s="110">
        <v>10</v>
      </c>
      <c r="D4499" s="109">
        <v>1676.0739633205169</v>
      </c>
      <c r="E4499" s="109">
        <v>76649.713895257795</v>
      </c>
    </row>
    <row r="4500" spans="1:5" x14ac:dyDescent="0.35">
      <c r="A4500" s="107" t="s">
        <v>79</v>
      </c>
      <c r="B4500" s="107" t="s">
        <v>113</v>
      </c>
      <c r="C4500" s="110">
        <v>11</v>
      </c>
      <c r="D4500" s="109">
        <v>1602.120903074328</v>
      </c>
      <c r="E4500" s="109">
        <v>73573.70276776301</v>
      </c>
    </row>
    <row r="4501" spans="1:5" x14ac:dyDescent="0.35">
      <c r="A4501" s="107" t="s">
        <v>79</v>
      </c>
      <c r="B4501" s="107" t="s">
        <v>113</v>
      </c>
      <c r="C4501" s="110">
        <v>12</v>
      </c>
      <c r="D4501" s="109">
        <v>1373.885744884939</v>
      </c>
      <c r="E4501" s="109">
        <v>64003.560113700063</v>
      </c>
    </row>
    <row r="4502" spans="1:5" x14ac:dyDescent="0.35">
      <c r="A4502" s="107" t="s">
        <v>79</v>
      </c>
      <c r="B4502" s="107" t="s">
        <v>77</v>
      </c>
      <c r="C4502" s="110">
        <v>1</v>
      </c>
      <c r="D4502" s="109">
        <v>1428.9370156839329</v>
      </c>
      <c r="E4502" s="109">
        <v>113594.1087837136</v>
      </c>
    </row>
    <row r="4503" spans="1:5" x14ac:dyDescent="0.35">
      <c r="A4503" s="107" t="s">
        <v>79</v>
      </c>
      <c r="B4503" s="107" t="s">
        <v>77</v>
      </c>
      <c r="C4503" s="110">
        <v>2</v>
      </c>
      <c r="D4503" s="109">
        <v>1185.7359620685261</v>
      </c>
      <c r="E4503" s="109">
        <v>91264.891524403283</v>
      </c>
    </row>
    <row r="4504" spans="1:5" x14ac:dyDescent="0.35">
      <c r="A4504" s="107" t="s">
        <v>79</v>
      </c>
      <c r="B4504" s="107" t="s">
        <v>77</v>
      </c>
      <c r="C4504" s="110">
        <v>3</v>
      </c>
      <c r="D4504" s="109">
        <v>1450.049424640529</v>
      </c>
      <c r="E4504" s="109">
        <v>117350.4802565704</v>
      </c>
    </row>
    <row r="4505" spans="1:5" x14ac:dyDescent="0.35">
      <c r="A4505" s="107" t="s">
        <v>79</v>
      </c>
      <c r="B4505" s="107" t="s">
        <v>77</v>
      </c>
      <c r="C4505" s="110">
        <v>4</v>
      </c>
      <c r="D4505" s="109">
        <v>1809.815327894845</v>
      </c>
      <c r="E4505" s="109">
        <v>142895.33826631919</v>
      </c>
    </row>
    <row r="4506" spans="1:5" x14ac:dyDescent="0.35">
      <c r="A4506" s="107" t="s">
        <v>79</v>
      </c>
      <c r="B4506" s="107" t="s">
        <v>77</v>
      </c>
      <c r="C4506" s="110">
        <v>5</v>
      </c>
      <c r="D4506" s="109">
        <v>1931.9743822245439</v>
      </c>
      <c r="E4506" s="109">
        <v>139430.07253124539</v>
      </c>
    </row>
    <row r="4507" spans="1:5" x14ac:dyDescent="0.35">
      <c r="A4507" s="107" t="s">
        <v>79</v>
      </c>
      <c r="B4507" s="107" t="s">
        <v>77</v>
      </c>
      <c r="C4507" s="110">
        <v>6</v>
      </c>
      <c r="D4507" s="109">
        <v>2517.1799578606101</v>
      </c>
      <c r="E4507" s="109">
        <v>162907.5350328903</v>
      </c>
    </row>
    <row r="4508" spans="1:5" x14ac:dyDescent="0.35">
      <c r="A4508" s="107" t="s">
        <v>79</v>
      </c>
      <c r="B4508" s="107" t="s">
        <v>77</v>
      </c>
      <c r="C4508" s="110">
        <v>7</v>
      </c>
      <c r="D4508" s="109">
        <v>1875.428133853449</v>
      </c>
      <c r="E4508" s="109">
        <v>120482.8808551829</v>
      </c>
    </row>
    <row r="4509" spans="1:5" x14ac:dyDescent="0.35">
      <c r="A4509" s="107" t="s">
        <v>79</v>
      </c>
      <c r="B4509" s="107" t="s">
        <v>77</v>
      </c>
      <c r="C4509" s="110">
        <v>8</v>
      </c>
      <c r="D4509" s="109">
        <v>2346.648657301309</v>
      </c>
      <c r="E4509" s="109">
        <v>150094.4841380264</v>
      </c>
    </row>
    <row r="4510" spans="1:5" x14ac:dyDescent="0.35">
      <c r="A4510" s="107" t="s">
        <v>79</v>
      </c>
      <c r="B4510" s="107" t="s">
        <v>77</v>
      </c>
      <c r="C4510" s="110">
        <v>9</v>
      </c>
      <c r="D4510" s="109">
        <v>2037.3368990219531</v>
      </c>
      <c r="E4510" s="109">
        <v>123059.7959408617</v>
      </c>
    </row>
    <row r="4511" spans="1:5" x14ac:dyDescent="0.35">
      <c r="A4511" s="107" t="s">
        <v>79</v>
      </c>
      <c r="B4511" s="107" t="s">
        <v>77</v>
      </c>
      <c r="C4511" s="110">
        <v>10</v>
      </c>
      <c r="D4511" s="109">
        <v>1833.8394197864729</v>
      </c>
      <c r="E4511" s="109">
        <v>86877.673913072053</v>
      </c>
    </row>
    <row r="4512" spans="1:5" x14ac:dyDescent="0.35">
      <c r="A4512" s="107" t="s">
        <v>79</v>
      </c>
      <c r="B4512" s="107" t="s">
        <v>77</v>
      </c>
      <c r="C4512" s="110">
        <v>11</v>
      </c>
      <c r="D4512" s="109">
        <v>1718.6050282438639</v>
      </c>
      <c r="E4512" s="109">
        <v>81568.323936791756</v>
      </c>
    </row>
    <row r="4513" spans="1:5" x14ac:dyDescent="0.35">
      <c r="A4513" s="107" t="s">
        <v>79</v>
      </c>
      <c r="B4513" s="107" t="s">
        <v>77</v>
      </c>
      <c r="C4513" s="110">
        <v>12</v>
      </c>
      <c r="D4513" s="109">
        <v>1727.098832715584</v>
      </c>
      <c r="E4513" s="109">
        <v>84312.370697076418</v>
      </c>
    </row>
    <row r="4514" spans="1:5" x14ac:dyDescent="0.35">
      <c r="A4514" s="107" t="s">
        <v>79</v>
      </c>
      <c r="B4514" s="107" t="s">
        <v>112</v>
      </c>
      <c r="C4514" s="110">
        <v>1</v>
      </c>
      <c r="D4514" s="109">
        <v>705.45258446643334</v>
      </c>
      <c r="E4514" s="109">
        <v>54914.692857938113</v>
      </c>
    </row>
    <row r="4515" spans="1:5" x14ac:dyDescent="0.35">
      <c r="A4515" s="107" t="s">
        <v>79</v>
      </c>
      <c r="B4515" s="107" t="s">
        <v>112</v>
      </c>
      <c r="C4515" s="110">
        <v>2</v>
      </c>
      <c r="D4515" s="109">
        <v>646.1123745527085</v>
      </c>
      <c r="E4515" s="109">
        <v>48308.529513779002</v>
      </c>
    </row>
    <row r="4516" spans="1:5" x14ac:dyDescent="0.35">
      <c r="A4516" s="107" t="s">
        <v>79</v>
      </c>
      <c r="B4516" s="107" t="s">
        <v>112</v>
      </c>
      <c r="C4516" s="110">
        <v>3</v>
      </c>
      <c r="D4516" s="109">
        <v>568.97892932174022</v>
      </c>
      <c r="E4516" s="109">
        <v>44896.454062554323</v>
      </c>
    </row>
    <row r="4517" spans="1:5" x14ac:dyDescent="0.35">
      <c r="A4517" s="107" t="s">
        <v>79</v>
      </c>
      <c r="B4517" s="107" t="s">
        <v>112</v>
      </c>
      <c r="C4517" s="110">
        <v>4</v>
      </c>
      <c r="D4517" s="109">
        <v>410.67840534716919</v>
      </c>
      <c r="E4517" s="109">
        <v>31464.979670360499</v>
      </c>
    </row>
    <row r="4518" spans="1:5" x14ac:dyDescent="0.35">
      <c r="A4518" s="107" t="s">
        <v>79</v>
      </c>
      <c r="B4518" s="107" t="s">
        <v>112</v>
      </c>
      <c r="C4518" s="110">
        <v>5</v>
      </c>
      <c r="D4518" s="109">
        <v>259.01860979181248</v>
      </c>
      <c r="E4518" s="109">
        <v>18866.8032737498</v>
      </c>
    </row>
    <row r="4519" spans="1:5" x14ac:dyDescent="0.35">
      <c r="A4519" s="107" t="s">
        <v>79</v>
      </c>
      <c r="B4519" s="107" t="s">
        <v>112</v>
      </c>
      <c r="C4519" s="110">
        <v>6</v>
      </c>
      <c r="D4519" s="109">
        <v>229.51205134380339</v>
      </c>
      <c r="E4519" s="109">
        <v>15584.251766359899</v>
      </c>
    </row>
    <row r="4520" spans="1:5" x14ac:dyDescent="0.35">
      <c r="A4520" s="107" t="s">
        <v>79</v>
      </c>
      <c r="B4520" s="107" t="s">
        <v>112</v>
      </c>
      <c r="C4520" s="110">
        <v>7</v>
      </c>
      <c r="D4520" s="109">
        <v>298.0010965923039</v>
      </c>
      <c r="E4520" s="109">
        <v>19675.55755092984</v>
      </c>
    </row>
    <row r="4521" spans="1:5" x14ac:dyDescent="0.35">
      <c r="A4521" s="107" t="s">
        <v>79</v>
      </c>
      <c r="B4521" s="107" t="s">
        <v>112</v>
      </c>
      <c r="C4521" s="110">
        <v>8</v>
      </c>
      <c r="D4521" s="109">
        <v>395.48727655681688</v>
      </c>
      <c r="E4521" s="109">
        <v>25287.823810133999</v>
      </c>
    </row>
    <row r="4522" spans="1:5" x14ac:dyDescent="0.35">
      <c r="A4522" s="107" t="s">
        <v>79</v>
      </c>
      <c r="B4522" s="107" t="s">
        <v>112</v>
      </c>
      <c r="C4522" s="110">
        <v>9</v>
      </c>
      <c r="D4522" s="109">
        <v>452.28189432647798</v>
      </c>
      <c r="E4522" s="109">
        <v>25087.225454747469</v>
      </c>
    </row>
    <row r="4523" spans="1:5" x14ac:dyDescent="0.35">
      <c r="A4523" s="107" t="s">
        <v>79</v>
      </c>
      <c r="B4523" s="107" t="s">
        <v>112</v>
      </c>
      <c r="C4523" s="110">
        <v>10</v>
      </c>
      <c r="D4523" s="109">
        <v>558.41220740238032</v>
      </c>
      <c r="E4523" s="109">
        <v>10219.277181143299</v>
      </c>
    </row>
    <row r="4524" spans="1:5" x14ac:dyDescent="0.35">
      <c r="A4524" s="107" t="s">
        <v>79</v>
      </c>
      <c r="B4524" s="107" t="s">
        <v>112</v>
      </c>
      <c r="C4524" s="110">
        <v>11</v>
      </c>
      <c r="D4524" s="109">
        <v>679.78956325452293</v>
      </c>
      <c r="E4524" s="109">
        <v>16014.18511909587</v>
      </c>
    </row>
    <row r="4525" spans="1:5" x14ac:dyDescent="0.35">
      <c r="A4525" s="107" t="s">
        <v>79</v>
      </c>
      <c r="B4525" s="107" t="s">
        <v>112</v>
      </c>
      <c r="C4525" s="110">
        <v>12</v>
      </c>
      <c r="D4525" s="109">
        <v>753.2001547069508</v>
      </c>
      <c r="E4525" s="109">
        <v>20468.54158631984</v>
      </c>
    </row>
    <row r="4526" spans="1:5" x14ac:dyDescent="0.35">
      <c r="A4526" s="107" t="s">
        <v>79</v>
      </c>
      <c r="B4526" s="107" t="s">
        <v>111</v>
      </c>
      <c r="C4526" s="110">
        <v>1</v>
      </c>
      <c r="D4526" s="109">
        <v>2246.412567142947</v>
      </c>
      <c r="E4526" s="109">
        <v>57646.09221118132</v>
      </c>
    </row>
    <row r="4527" spans="1:5" x14ac:dyDescent="0.35">
      <c r="A4527" s="107" t="s">
        <v>79</v>
      </c>
      <c r="B4527" s="107" t="s">
        <v>111</v>
      </c>
      <c r="C4527" s="110">
        <v>2</v>
      </c>
      <c r="D4527" s="109">
        <v>2200.6100651227398</v>
      </c>
      <c r="E4527" s="109">
        <v>70485.87081478168</v>
      </c>
    </row>
    <row r="4528" spans="1:5" x14ac:dyDescent="0.35">
      <c r="A4528" s="107" t="s">
        <v>79</v>
      </c>
      <c r="B4528" s="107" t="s">
        <v>111</v>
      </c>
      <c r="C4528" s="110">
        <v>3</v>
      </c>
      <c r="D4528" s="109">
        <v>1902.9934159077691</v>
      </c>
      <c r="E4528" s="109">
        <v>69723.575762125227</v>
      </c>
    </row>
    <row r="4529" spans="1:5" x14ac:dyDescent="0.35">
      <c r="A4529" s="107" t="s">
        <v>79</v>
      </c>
      <c r="B4529" s="107" t="s">
        <v>111</v>
      </c>
      <c r="C4529" s="110">
        <v>4</v>
      </c>
      <c r="D4529" s="109">
        <v>1639.661400651112</v>
      </c>
      <c r="E4529" s="109">
        <v>57690.997153597113</v>
      </c>
    </row>
    <row r="4530" spans="1:5" x14ac:dyDescent="0.35">
      <c r="A4530" s="107" t="s">
        <v>79</v>
      </c>
      <c r="B4530" s="107" t="s">
        <v>111</v>
      </c>
      <c r="C4530" s="110">
        <v>5</v>
      </c>
      <c r="D4530" s="109">
        <v>1195.2981415164311</v>
      </c>
      <c r="E4530" s="109">
        <v>58484.76064254943</v>
      </c>
    </row>
    <row r="4531" spans="1:5" x14ac:dyDescent="0.35">
      <c r="A4531" s="107" t="s">
        <v>79</v>
      </c>
      <c r="B4531" s="107" t="s">
        <v>111</v>
      </c>
      <c r="C4531" s="110">
        <v>6</v>
      </c>
      <c r="D4531" s="109">
        <v>1347.00151483338</v>
      </c>
      <c r="E4531" s="109">
        <v>70892.160286747981</v>
      </c>
    </row>
    <row r="4532" spans="1:5" x14ac:dyDescent="0.35">
      <c r="A4532" s="107" t="s">
        <v>79</v>
      </c>
      <c r="B4532" s="107" t="s">
        <v>111</v>
      </c>
      <c r="C4532" s="110">
        <v>7</v>
      </c>
      <c r="D4532" s="109">
        <v>640.64549310206462</v>
      </c>
      <c r="E4532" s="109">
        <v>28181.86017810366</v>
      </c>
    </row>
    <row r="4533" spans="1:5" x14ac:dyDescent="0.35">
      <c r="A4533" s="107" t="s">
        <v>79</v>
      </c>
      <c r="B4533" s="107" t="s">
        <v>111</v>
      </c>
      <c r="C4533" s="110">
        <v>8</v>
      </c>
      <c r="D4533" s="109">
        <v>109.3749138177166</v>
      </c>
      <c r="E4533" s="109">
        <v>6272.9704616558747</v>
      </c>
    </row>
    <row r="4534" spans="1:5" x14ac:dyDescent="0.35">
      <c r="A4534" s="107" t="s">
        <v>79</v>
      </c>
      <c r="B4534" s="107" t="s">
        <v>111</v>
      </c>
      <c r="C4534" s="110">
        <v>9</v>
      </c>
      <c r="D4534" s="109">
        <v>160.62051110325311</v>
      </c>
      <c r="E4534" s="109">
        <v>5306.3659025921024</v>
      </c>
    </row>
    <row r="4535" spans="1:5" x14ac:dyDescent="0.35">
      <c r="A4535" s="107" t="s">
        <v>79</v>
      </c>
      <c r="B4535" s="107" t="s">
        <v>111</v>
      </c>
      <c r="C4535" s="110">
        <v>10</v>
      </c>
      <c r="D4535" s="109">
        <v>587.79572838681213</v>
      </c>
      <c r="E4535" s="109">
        <v>7692.093175770864</v>
      </c>
    </row>
    <row r="4536" spans="1:5" x14ac:dyDescent="0.35">
      <c r="A4536" s="107" t="s">
        <v>79</v>
      </c>
      <c r="B4536" s="107" t="s">
        <v>111</v>
      </c>
      <c r="C4536" s="110">
        <v>11</v>
      </c>
      <c r="D4536" s="109">
        <v>545.24920810160017</v>
      </c>
      <c r="E4536" s="109">
        <v>12763.349160316289</v>
      </c>
    </row>
    <row r="4537" spans="1:5" x14ac:dyDescent="0.35">
      <c r="A4537" s="107" t="s">
        <v>79</v>
      </c>
      <c r="B4537" s="107" t="s">
        <v>111</v>
      </c>
      <c r="C4537" s="110">
        <v>12</v>
      </c>
      <c r="D4537" s="109">
        <v>577.22743581583256</v>
      </c>
      <c r="E4537" s="109">
        <v>14931.707603703881</v>
      </c>
    </row>
    <row r="4538" spans="1:5" x14ac:dyDescent="0.35">
      <c r="A4538" s="107" t="s">
        <v>79</v>
      </c>
      <c r="B4538" s="107" t="s">
        <v>110</v>
      </c>
      <c r="C4538" s="110">
        <v>1</v>
      </c>
      <c r="D4538" s="109">
        <v>2777.5836622753391</v>
      </c>
      <c r="E4538" s="109">
        <v>204940.9282836295</v>
      </c>
    </row>
    <row r="4539" spans="1:5" x14ac:dyDescent="0.35">
      <c r="A4539" s="107" t="s">
        <v>79</v>
      </c>
      <c r="B4539" s="107" t="s">
        <v>110</v>
      </c>
      <c r="C4539" s="110">
        <v>2</v>
      </c>
      <c r="D4539" s="109">
        <v>2221.8173864139449</v>
      </c>
      <c r="E4539" s="109">
        <v>158952.48876783141</v>
      </c>
    </row>
    <row r="4540" spans="1:5" x14ac:dyDescent="0.35">
      <c r="A4540" s="107" t="s">
        <v>79</v>
      </c>
      <c r="B4540" s="107" t="s">
        <v>110</v>
      </c>
      <c r="C4540" s="110">
        <v>3</v>
      </c>
      <c r="D4540" s="109">
        <v>2015.6423820565681</v>
      </c>
      <c r="E4540" s="109">
        <v>152384.64927622999</v>
      </c>
    </row>
    <row r="4541" spans="1:5" x14ac:dyDescent="0.35">
      <c r="A4541" s="107" t="s">
        <v>79</v>
      </c>
      <c r="B4541" s="107" t="s">
        <v>110</v>
      </c>
      <c r="C4541" s="110">
        <v>4</v>
      </c>
      <c r="D4541" s="109">
        <v>1321.74978250246</v>
      </c>
      <c r="E4541" s="109">
        <v>97600.120519923323</v>
      </c>
    </row>
    <row r="4542" spans="1:5" x14ac:dyDescent="0.35">
      <c r="A4542" s="107" t="s">
        <v>79</v>
      </c>
      <c r="B4542" s="107" t="s">
        <v>110</v>
      </c>
      <c r="C4542" s="110">
        <v>5</v>
      </c>
      <c r="D4542" s="109">
        <v>710.51311163230162</v>
      </c>
      <c r="E4542" s="109">
        <v>50093.408176492521</v>
      </c>
    </row>
    <row r="4543" spans="1:5" x14ac:dyDescent="0.35">
      <c r="A4543" s="107" t="s">
        <v>79</v>
      </c>
      <c r="B4543" s="107" t="s">
        <v>110</v>
      </c>
      <c r="C4543" s="110">
        <v>6</v>
      </c>
      <c r="D4543" s="109">
        <v>489.51174765109113</v>
      </c>
      <c r="E4543" s="109">
        <v>31658.067298173872</v>
      </c>
    </row>
    <row r="4544" spans="1:5" x14ac:dyDescent="0.35">
      <c r="A4544" s="107" t="s">
        <v>79</v>
      </c>
      <c r="B4544" s="107" t="s">
        <v>110</v>
      </c>
      <c r="C4544" s="110">
        <v>7</v>
      </c>
      <c r="D4544" s="109">
        <v>709.43822487439093</v>
      </c>
      <c r="E4544" s="109">
        <v>44441.133894829261</v>
      </c>
    </row>
    <row r="4545" spans="1:5" x14ac:dyDescent="0.35">
      <c r="A4545" s="107" t="s">
        <v>79</v>
      </c>
      <c r="B4545" s="107" t="s">
        <v>110</v>
      </c>
      <c r="C4545" s="110">
        <v>8</v>
      </c>
      <c r="D4545" s="109">
        <v>1094.490123388254</v>
      </c>
      <c r="E4545" s="109">
        <v>65715.426428217252</v>
      </c>
    </row>
    <row r="4546" spans="1:5" x14ac:dyDescent="0.35">
      <c r="A4546" s="107" t="s">
        <v>79</v>
      </c>
      <c r="B4546" s="107" t="s">
        <v>110</v>
      </c>
      <c r="C4546" s="110">
        <v>9</v>
      </c>
      <c r="D4546" s="109">
        <v>1591.16371037</v>
      </c>
      <c r="E4546" s="109">
        <v>78824.563594205916</v>
      </c>
    </row>
    <row r="4547" spans="1:5" x14ac:dyDescent="0.35">
      <c r="A4547" s="107" t="s">
        <v>79</v>
      </c>
      <c r="B4547" s="107" t="s">
        <v>110</v>
      </c>
      <c r="C4547" s="110">
        <v>10</v>
      </c>
      <c r="D4547" s="109">
        <v>2081.507659664298</v>
      </c>
      <c r="E4547" s="109">
        <v>32594.52086195919</v>
      </c>
    </row>
    <row r="4548" spans="1:5" x14ac:dyDescent="0.35">
      <c r="A4548" s="107" t="s">
        <v>79</v>
      </c>
      <c r="B4548" s="107" t="s">
        <v>110</v>
      </c>
      <c r="C4548" s="110">
        <v>11</v>
      </c>
      <c r="D4548" s="109">
        <v>2498.5233364000569</v>
      </c>
      <c r="E4548" s="109">
        <v>44600.594891197463</v>
      </c>
    </row>
    <row r="4549" spans="1:5" x14ac:dyDescent="0.35">
      <c r="A4549" s="107" t="s">
        <v>79</v>
      </c>
      <c r="B4549" s="107" t="s">
        <v>110</v>
      </c>
      <c r="C4549" s="110">
        <v>12</v>
      </c>
      <c r="D4549" s="109">
        <v>2772.28094789752</v>
      </c>
      <c r="E4549" s="109">
        <v>60345.380349398947</v>
      </c>
    </row>
    <row r="4550" spans="1:5" x14ac:dyDescent="0.35">
      <c r="A4550" s="107" t="s">
        <v>79</v>
      </c>
      <c r="B4550" s="107" t="s">
        <v>109</v>
      </c>
      <c r="C4550" s="110">
        <v>1</v>
      </c>
      <c r="D4550" s="109">
        <v>2763.1895854423701</v>
      </c>
      <c r="E4550" s="109">
        <v>110153.65169137419</v>
      </c>
    </row>
    <row r="4551" spans="1:5" x14ac:dyDescent="0.35">
      <c r="A4551" s="107" t="s">
        <v>79</v>
      </c>
      <c r="B4551" s="107" t="s">
        <v>109</v>
      </c>
      <c r="C4551" s="110">
        <v>2</v>
      </c>
      <c r="D4551" s="109">
        <v>2511.0845924204991</v>
      </c>
      <c r="E4551" s="109">
        <v>112942.1253018109</v>
      </c>
    </row>
    <row r="4552" spans="1:5" x14ac:dyDescent="0.35">
      <c r="A4552" s="107" t="s">
        <v>79</v>
      </c>
      <c r="B4552" s="107" t="s">
        <v>109</v>
      </c>
      <c r="C4552" s="110">
        <v>3</v>
      </c>
      <c r="D4552" s="109">
        <v>2634.954550658746</v>
      </c>
      <c r="E4552" s="109">
        <v>137643.78652058149</v>
      </c>
    </row>
    <row r="4553" spans="1:5" x14ac:dyDescent="0.35">
      <c r="A4553" s="107" t="s">
        <v>79</v>
      </c>
      <c r="B4553" s="107" t="s">
        <v>109</v>
      </c>
      <c r="C4553" s="110">
        <v>4</v>
      </c>
      <c r="D4553" s="109">
        <v>2362.0982545500251</v>
      </c>
      <c r="E4553" s="109">
        <v>118926.5017363642</v>
      </c>
    </row>
    <row r="4554" spans="1:5" x14ac:dyDescent="0.35">
      <c r="A4554" s="107" t="s">
        <v>79</v>
      </c>
      <c r="B4554" s="107" t="s">
        <v>109</v>
      </c>
      <c r="C4554" s="110">
        <v>5</v>
      </c>
      <c r="D4554" s="109">
        <v>1989.4855326471641</v>
      </c>
      <c r="E4554" s="109">
        <v>115686.1587707624</v>
      </c>
    </row>
    <row r="4555" spans="1:5" x14ac:dyDescent="0.35">
      <c r="A4555" s="107" t="s">
        <v>79</v>
      </c>
      <c r="B4555" s="107" t="s">
        <v>109</v>
      </c>
      <c r="C4555" s="110">
        <v>6</v>
      </c>
      <c r="D4555" s="109">
        <v>1882.9670504707501</v>
      </c>
      <c r="E4555" s="109">
        <v>108137.012369181</v>
      </c>
    </row>
    <row r="4556" spans="1:5" x14ac:dyDescent="0.35">
      <c r="A4556" s="107" t="s">
        <v>79</v>
      </c>
      <c r="B4556" s="107" t="s">
        <v>109</v>
      </c>
      <c r="C4556" s="110">
        <v>7</v>
      </c>
      <c r="D4556" s="109">
        <v>2026.021133333323</v>
      </c>
      <c r="E4556" s="109">
        <v>63604.521092672963</v>
      </c>
    </row>
    <row r="4557" spans="1:5" x14ac:dyDescent="0.35">
      <c r="A4557" s="107" t="s">
        <v>79</v>
      </c>
      <c r="B4557" s="107" t="s">
        <v>109</v>
      </c>
      <c r="C4557" s="110">
        <v>8</v>
      </c>
      <c r="D4557" s="109">
        <v>2298.8867008620641</v>
      </c>
      <c r="E4557" s="109">
        <v>28956.34138228323</v>
      </c>
    </row>
    <row r="4558" spans="1:5" x14ac:dyDescent="0.35">
      <c r="A4558" s="107" t="s">
        <v>79</v>
      </c>
      <c r="B4558" s="107" t="s">
        <v>109</v>
      </c>
      <c r="C4558" s="110">
        <v>9</v>
      </c>
      <c r="D4558" s="109">
        <v>2509.509321782225</v>
      </c>
      <c r="E4558" s="109">
        <v>22072.188148906051</v>
      </c>
    </row>
    <row r="4559" spans="1:5" x14ac:dyDescent="0.35">
      <c r="A4559" s="107" t="s">
        <v>79</v>
      </c>
      <c r="B4559" s="107" t="s">
        <v>109</v>
      </c>
      <c r="C4559" s="110">
        <v>10</v>
      </c>
      <c r="D4559" s="109">
        <v>1694.4472639183059</v>
      </c>
      <c r="E4559" s="109">
        <v>16991.559513144359</v>
      </c>
    </row>
    <row r="4560" spans="1:5" x14ac:dyDescent="0.35">
      <c r="A4560" s="107" t="s">
        <v>79</v>
      </c>
      <c r="B4560" s="107" t="s">
        <v>109</v>
      </c>
      <c r="C4560" s="110">
        <v>11</v>
      </c>
      <c r="D4560" s="109">
        <v>1996.713812491224</v>
      </c>
      <c r="E4560" s="109">
        <v>21037.959705510741</v>
      </c>
    </row>
    <row r="4561" spans="1:5" x14ac:dyDescent="0.35">
      <c r="A4561" s="107" t="s">
        <v>79</v>
      </c>
      <c r="B4561" s="107" t="s">
        <v>109</v>
      </c>
      <c r="C4561" s="110">
        <v>12</v>
      </c>
      <c r="D4561" s="109">
        <v>1928.5514331725431</v>
      </c>
      <c r="E4561" s="109">
        <v>24747.587293934728</v>
      </c>
    </row>
    <row r="4562" spans="1:5" x14ac:dyDescent="0.35">
      <c r="A4562" s="107" t="s">
        <v>79</v>
      </c>
      <c r="B4562" s="107" t="s">
        <v>108</v>
      </c>
      <c r="C4562" s="110">
        <v>1</v>
      </c>
      <c r="D4562" s="109">
        <v>11123.555854634849</v>
      </c>
      <c r="E4562" s="109">
        <v>824775.86152955866</v>
      </c>
    </row>
    <row r="4563" spans="1:5" x14ac:dyDescent="0.35">
      <c r="A4563" s="107" t="s">
        <v>79</v>
      </c>
      <c r="B4563" s="107" t="s">
        <v>108</v>
      </c>
      <c r="C4563" s="110">
        <v>2</v>
      </c>
      <c r="D4563" s="109">
        <v>4949.7931262003422</v>
      </c>
      <c r="E4563" s="109">
        <v>357339.97522944631</v>
      </c>
    </row>
    <row r="4564" spans="1:5" x14ac:dyDescent="0.35">
      <c r="A4564" s="107" t="s">
        <v>79</v>
      </c>
      <c r="B4564" s="107" t="s">
        <v>108</v>
      </c>
      <c r="C4564" s="110">
        <v>3</v>
      </c>
      <c r="D4564" s="109">
        <v>3260.3323500000211</v>
      </c>
      <c r="E4564" s="109">
        <v>248665.53155899639</v>
      </c>
    </row>
    <row r="4565" spans="1:5" x14ac:dyDescent="0.35">
      <c r="A4565" s="107" t="s">
        <v>79</v>
      </c>
      <c r="B4565" s="107" t="s">
        <v>108</v>
      </c>
      <c r="C4565" s="110">
        <v>4</v>
      </c>
      <c r="D4565" s="109">
        <v>6623.6049027598347</v>
      </c>
      <c r="E4565" s="109">
        <v>494631.75022770971</v>
      </c>
    </row>
    <row r="4566" spans="1:5" x14ac:dyDescent="0.35">
      <c r="A4566" s="107" t="s">
        <v>79</v>
      </c>
      <c r="B4566" s="107" t="s">
        <v>108</v>
      </c>
      <c r="C4566" s="110">
        <v>5</v>
      </c>
      <c r="D4566" s="109">
        <v>4976.2746020734794</v>
      </c>
      <c r="E4566" s="109">
        <v>349742.5703800004</v>
      </c>
    </row>
    <row r="4567" spans="1:5" x14ac:dyDescent="0.35">
      <c r="A4567" s="107" t="s">
        <v>79</v>
      </c>
      <c r="B4567" s="107" t="s">
        <v>108</v>
      </c>
      <c r="C4567" s="110">
        <v>6</v>
      </c>
      <c r="D4567" s="109">
        <v>4163.8558499999963</v>
      </c>
      <c r="E4567" s="109">
        <v>265174.70153082861</v>
      </c>
    </row>
    <row r="4568" spans="1:5" x14ac:dyDescent="0.35">
      <c r="A4568" s="107" t="s">
        <v>79</v>
      </c>
      <c r="B4568" s="107" t="s">
        <v>108</v>
      </c>
      <c r="C4568" s="110">
        <v>7</v>
      </c>
      <c r="D4568" s="109">
        <v>3957.3319499999911</v>
      </c>
      <c r="E4568" s="109">
        <v>247013.28607142359</v>
      </c>
    </row>
    <row r="4569" spans="1:5" x14ac:dyDescent="0.35">
      <c r="A4569" s="107" t="s">
        <v>79</v>
      </c>
      <c r="B4569" s="107" t="s">
        <v>108</v>
      </c>
      <c r="C4569" s="110">
        <v>8</v>
      </c>
      <c r="D4569" s="109">
        <v>6980.5098029085548</v>
      </c>
      <c r="E4569" s="109">
        <v>427698.90458276978</v>
      </c>
    </row>
    <row r="4570" spans="1:5" x14ac:dyDescent="0.35">
      <c r="A4570" s="107" t="s">
        <v>79</v>
      </c>
      <c r="B4570" s="107" t="s">
        <v>108</v>
      </c>
      <c r="C4570" s="110">
        <v>9</v>
      </c>
      <c r="D4570" s="109">
        <v>6858.4626028576886</v>
      </c>
      <c r="E4570" s="109">
        <v>372254.23895448569</v>
      </c>
    </row>
    <row r="4571" spans="1:5" x14ac:dyDescent="0.35">
      <c r="A4571" s="107" t="s">
        <v>79</v>
      </c>
      <c r="B4571" s="107" t="s">
        <v>108</v>
      </c>
      <c r="C4571" s="110">
        <v>10</v>
      </c>
      <c r="D4571" s="109">
        <v>8593.8116650621923</v>
      </c>
      <c r="E4571" s="109">
        <v>252985.2666315533</v>
      </c>
    </row>
    <row r="4572" spans="1:5" x14ac:dyDescent="0.35">
      <c r="A4572" s="107" t="s">
        <v>79</v>
      </c>
      <c r="B4572" s="107" t="s">
        <v>108</v>
      </c>
      <c r="C4572" s="110">
        <v>11</v>
      </c>
      <c r="D4572" s="109">
        <v>9780.3700009455115</v>
      </c>
      <c r="E4572" s="109">
        <v>266269.62353769102</v>
      </c>
    </row>
    <row r="4573" spans="1:5" x14ac:dyDescent="0.35">
      <c r="A4573" s="107" t="s">
        <v>79</v>
      </c>
      <c r="B4573" s="107" t="s">
        <v>108</v>
      </c>
      <c r="C4573" s="110">
        <v>12</v>
      </c>
      <c r="D4573" s="109">
        <v>6112.0235594812511</v>
      </c>
      <c r="E4573" s="109">
        <v>194445.12150820691</v>
      </c>
    </row>
    <row r="4574" spans="1:5" x14ac:dyDescent="0.35">
      <c r="A4574" s="107" t="s">
        <v>79</v>
      </c>
      <c r="B4574" s="107" t="s">
        <v>107</v>
      </c>
      <c r="C4574" s="110">
        <v>1</v>
      </c>
      <c r="D4574" s="109">
        <v>817.85605612316101</v>
      </c>
      <c r="E4574" s="109">
        <v>59147.800846751023</v>
      </c>
    </row>
    <row r="4575" spans="1:5" x14ac:dyDescent="0.35">
      <c r="A4575" s="107" t="s">
        <v>79</v>
      </c>
      <c r="B4575" s="107" t="s">
        <v>107</v>
      </c>
      <c r="C4575" s="110">
        <v>2</v>
      </c>
      <c r="D4575" s="109">
        <v>658.7948508621854</v>
      </c>
      <c r="E4575" s="109">
        <v>46057.673098281593</v>
      </c>
    </row>
    <row r="4576" spans="1:5" x14ac:dyDescent="0.35">
      <c r="A4576" s="107" t="s">
        <v>79</v>
      </c>
      <c r="B4576" s="107" t="s">
        <v>107</v>
      </c>
      <c r="C4576" s="110">
        <v>3</v>
      </c>
      <c r="D4576" s="109">
        <v>588.93615397871281</v>
      </c>
      <c r="E4576" s="109">
        <v>44748.045644780817</v>
      </c>
    </row>
    <row r="4577" spans="1:5" x14ac:dyDescent="0.35">
      <c r="A4577" s="107" t="s">
        <v>79</v>
      </c>
      <c r="B4577" s="107" t="s">
        <v>107</v>
      </c>
      <c r="C4577" s="110">
        <v>4</v>
      </c>
      <c r="D4577" s="109">
        <v>395.83250786996251</v>
      </c>
      <c r="E4577" s="109">
        <v>28886.640695038921</v>
      </c>
    </row>
    <row r="4578" spans="1:5" x14ac:dyDescent="0.35">
      <c r="A4578" s="107" t="s">
        <v>79</v>
      </c>
      <c r="B4578" s="107" t="s">
        <v>107</v>
      </c>
      <c r="C4578" s="110">
        <v>5</v>
      </c>
      <c r="D4578" s="109">
        <v>247.08960556542681</v>
      </c>
      <c r="E4578" s="109">
        <v>17973.448928099551</v>
      </c>
    </row>
    <row r="4579" spans="1:5" x14ac:dyDescent="0.35">
      <c r="A4579" s="107" t="s">
        <v>79</v>
      </c>
      <c r="B4579" s="107" t="s">
        <v>107</v>
      </c>
      <c r="C4579" s="110">
        <v>6</v>
      </c>
      <c r="D4579" s="109">
        <v>156.97981739588019</v>
      </c>
      <c r="E4579" s="109">
        <v>10654.793066101451</v>
      </c>
    </row>
    <row r="4580" spans="1:5" x14ac:dyDescent="0.35">
      <c r="A4580" s="107" t="s">
        <v>79</v>
      </c>
      <c r="B4580" s="107" t="s">
        <v>107</v>
      </c>
      <c r="C4580" s="110">
        <v>7</v>
      </c>
      <c r="D4580" s="109">
        <v>230.43729765818659</v>
      </c>
      <c r="E4580" s="109">
        <v>15078.051908669269</v>
      </c>
    </row>
    <row r="4581" spans="1:5" x14ac:dyDescent="0.35">
      <c r="A4581" s="107" t="s">
        <v>79</v>
      </c>
      <c r="B4581" s="107" t="s">
        <v>107</v>
      </c>
      <c r="C4581" s="110">
        <v>8</v>
      </c>
      <c r="D4581" s="109">
        <v>341.80263509030209</v>
      </c>
      <c r="E4581" s="109">
        <v>21288.120889544101</v>
      </c>
    </row>
    <row r="4582" spans="1:5" x14ac:dyDescent="0.35">
      <c r="A4582" s="107" t="s">
        <v>79</v>
      </c>
      <c r="B4582" s="107" t="s">
        <v>107</v>
      </c>
      <c r="C4582" s="110">
        <v>9</v>
      </c>
      <c r="D4582" s="109">
        <v>490.91899564144529</v>
      </c>
      <c r="E4582" s="109">
        <v>24657.811118737271</v>
      </c>
    </row>
    <row r="4583" spans="1:5" x14ac:dyDescent="0.35">
      <c r="A4583" s="107" t="s">
        <v>79</v>
      </c>
      <c r="B4583" s="107" t="s">
        <v>107</v>
      </c>
      <c r="C4583" s="110">
        <v>10</v>
      </c>
      <c r="D4583" s="109">
        <v>695.77571160759135</v>
      </c>
      <c r="E4583" s="109">
        <v>10422.78909683161</v>
      </c>
    </row>
    <row r="4584" spans="1:5" x14ac:dyDescent="0.35">
      <c r="A4584" s="107" t="s">
        <v>79</v>
      </c>
      <c r="B4584" s="107" t="s">
        <v>107</v>
      </c>
      <c r="C4584" s="110">
        <v>11</v>
      </c>
      <c r="D4584" s="109">
        <v>733.457092472613</v>
      </c>
      <c r="E4584" s="109">
        <v>13626.93367545398</v>
      </c>
    </row>
    <row r="4585" spans="1:5" x14ac:dyDescent="0.35">
      <c r="A4585" s="107" t="s">
        <v>79</v>
      </c>
      <c r="B4585" s="107" t="s">
        <v>107</v>
      </c>
      <c r="C4585" s="110">
        <v>12</v>
      </c>
      <c r="D4585" s="109">
        <v>686.37930105238615</v>
      </c>
      <c r="E4585" s="109">
        <v>14179.072147160859</v>
      </c>
    </row>
    <row r="4586" spans="1:5" x14ac:dyDescent="0.35">
      <c r="A4586" s="107" t="s">
        <v>79</v>
      </c>
      <c r="B4586" s="107" t="s">
        <v>106</v>
      </c>
      <c r="C4586" s="110">
        <v>1</v>
      </c>
      <c r="D4586" s="109">
        <v>620.10337931124855</v>
      </c>
      <c r="E4586" s="109">
        <v>47875.758838364847</v>
      </c>
    </row>
    <row r="4587" spans="1:5" x14ac:dyDescent="0.35">
      <c r="A4587" s="107" t="s">
        <v>79</v>
      </c>
      <c r="B4587" s="107" t="s">
        <v>106</v>
      </c>
      <c r="C4587" s="110">
        <v>2</v>
      </c>
      <c r="D4587" s="109">
        <v>485.19665535261248</v>
      </c>
      <c r="E4587" s="109">
        <v>36068.03484428324</v>
      </c>
    </row>
    <row r="4588" spans="1:5" x14ac:dyDescent="0.35">
      <c r="A4588" s="107" t="s">
        <v>79</v>
      </c>
      <c r="B4588" s="107" t="s">
        <v>106</v>
      </c>
      <c r="C4588" s="110">
        <v>3</v>
      </c>
      <c r="D4588" s="109">
        <v>417.6759482779222</v>
      </c>
      <c r="E4588" s="109">
        <v>32722.938404925389</v>
      </c>
    </row>
    <row r="4589" spans="1:5" x14ac:dyDescent="0.35">
      <c r="A4589" s="107" t="s">
        <v>79</v>
      </c>
      <c r="B4589" s="107" t="s">
        <v>106</v>
      </c>
      <c r="C4589" s="110">
        <v>4</v>
      </c>
      <c r="D4589" s="109">
        <v>400.88977857234568</v>
      </c>
      <c r="E4589" s="109">
        <v>30475.927552414771</v>
      </c>
    </row>
    <row r="4590" spans="1:5" x14ac:dyDescent="0.35">
      <c r="A4590" s="107" t="s">
        <v>79</v>
      </c>
      <c r="B4590" s="107" t="s">
        <v>106</v>
      </c>
      <c r="C4590" s="110">
        <v>5</v>
      </c>
      <c r="D4590" s="109">
        <v>299.77000347951588</v>
      </c>
      <c r="E4590" s="109">
        <v>21149.509247376351</v>
      </c>
    </row>
    <row r="4591" spans="1:5" x14ac:dyDescent="0.35">
      <c r="A4591" s="107" t="s">
        <v>79</v>
      </c>
      <c r="B4591" s="107" t="s">
        <v>106</v>
      </c>
      <c r="C4591" s="110">
        <v>6</v>
      </c>
      <c r="D4591" s="109">
        <v>196.56734198788811</v>
      </c>
      <c r="E4591" s="109">
        <v>12595.40063991734</v>
      </c>
    </row>
    <row r="4592" spans="1:5" x14ac:dyDescent="0.35">
      <c r="A4592" s="107" t="s">
        <v>79</v>
      </c>
      <c r="B4592" s="107" t="s">
        <v>106</v>
      </c>
      <c r="C4592" s="110">
        <v>7</v>
      </c>
      <c r="D4592" s="109">
        <v>257.59749138690768</v>
      </c>
      <c r="E4592" s="109">
        <v>15940.68325531246</v>
      </c>
    </row>
    <row r="4593" spans="1:5" x14ac:dyDescent="0.35">
      <c r="A4593" s="107" t="s">
        <v>79</v>
      </c>
      <c r="B4593" s="107" t="s">
        <v>106</v>
      </c>
      <c r="C4593" s="110">
        <v>8</v>
      </c>
      <c r="D4593" s="109">
        <v>318.14368550719638</v>
      </c>
      <c r="E4593" s="109">
        <v>19148.27882714698</v>
      </c>
    </row>
    <row r="4594" spans="1:5" x14ac:dyDescent="0.35">
      <c r="A4594" s="107" t="s">
        <v>79</v>
      </c>
      <c r="B4594" s="107" t="s">
        <v>106</v>
      </c>
      <c r="C4594" s="110">
        <v>9</v>
      </c>
      <c r="D4594" s="109">
        <v>397.6495989723565</v>
      </c>
      <c r="E4594" s="109">
        <v>21310.836924548679</v>
      </c>
    </row>
    <row r="4595" spans="1:5" x14ac:dyDescent="0.35">
      <c r="A4595" s="107" t="s">
        <v>79</v>
      </c>
      <c r="B4595" s="107" t="s">
        <v>106</v>
      </c>
      <c r="C4595" s="110">
        <v>10</v>
      </c>
      <c r="D4595" s="109">
        <v>502.29520776203339</v>
      </c>
      <c r="E4595" s="109">
        <v>8917.6498691207798</v>
      </c>
    </row>
    <row r="4596" spans="1:5" x14ac:dyDescent="0.35">
      <c r="A4596" s="107" t="s">
        <v>79</v>
      </c>
      <c r="B4596" s="107" t="s">
        <v>106</v>
      </c>
      <c r="C4596" s="110">
        <v>11</v>
      </c>
      <c r="D4596" s="109">
        <v>739.64563112576297</v>
      </c>
      <c r="E4596" s="109">
        <v>16123.982031153781</v>
      </c>
    </row>
    <row r="4597" spans="1:5" x14ac:dyDescent="0.35">
      <c r="A4597" s="107" t="s">
        <v>79</v>
      </c>
      <c r="B4597" s="107" t="s">
        <v>106</v>
      </c>
      <c r="C4597" s="110">
        <v>12</v>
      </c>
      <c r="D4597" s="109">
        <v>768.72175829375612</v>
      </c>
      <c r="E4597" s="109">
        <v>20185.93861185955</v>
      </c>
    </row>
    <row r="4598" spans="1:5" x14ac:dyDescent="0.35">
      <c r="A4598" s="107" t="s">
        <v>79</v>
      </c>
      <c r="B4598" s="107" t="s">
        <v>105</v>
      </c>
      <c r="C4598" s="110">
        <v>1</v>
      </c>
      <c r="D4598" s="109">
        <v>0.7199999801814555</v>
      </c>
      <c r="E4598" s="109">
        <v>46.691706434037997</v>
      </c>
    </row>
    <row r="4599" spans="1:5" x14ac:dyDescent="0.35">
      <c r="A4599" s="107" t="s">
        <v>79</v>
      </c>
      <c r="B4599" s="107" t="s">
        <v>105</v>
      </c>
      <c r="C4599" s="110">
        <v>2</v>
      </c>
      <c r="D4599" s="109">
        <v>7.4399998243898162</v>
      </c>
      <c r="E4599" s="109">
        <v>544.27706599866053</v>
      </c>
    </row>
    <row r="4600" spans="1:5" x14ac:dyDescent="0.35">
      <c r="A4600" s="107" t="s">
        <v>79</v>
      </c>
      <c r="B4600" s="107" t="s">
        <v>105</v>
      </c>
      <c r="C4600" s="110">
        <v>3</v>
      </c>
      <c r="D4600" s="109">
        <v>14.879999637603779</v>
      </c>
      <c r="E4600" s="109">
        <v>1142.8384027623511</v>
      </c>
    </row>
    <row r="4601" spans="1:5" x14ac:dyDescent="0.35">
      <c r="A4601" s="107" t="s">
        <v>79</v>
      </c>
      <c r="B4601" s="107" t="s">
        <v>105</v>
      </c>
      <c r="C4601" s="110">
        <v>4</v>
      </c>
      <c r="D4601" s="109">
        <v>14.399999499321</v>
      </c>
      <c r="E4601" s="109">
        <v>1078.619008911036</v>
      </c>
    </row>
    <row r="4602" spans="1:5" x14ac:dyDescent="0.35">
      <c r="A4602" s="107" t="s">
        <v>79</v>
      </c>
      <c r="B4602" s="107" t="s">
        <v>105</v>
      </c>
      <c r="C4602" s="110">
        <v>5</v>
      </c>
      <c r="D4602" s="109">
        <v>14.87999962270262</v>
      </c>
      <c r="E4602" s="109">
        <v>1052.4882193036419</v>
      </c>
    </row>
    <row r="4603" spans="1:5" x14ac:dyDescent="0.35">
      <c r="A4603" s="107" t="s">
        <v>79</v>
      </c>
      <c r="B4603" s="107" t="s">
        <v>105</v>
      </c>
      <c r="C4603" s="110">
        <v>6</v>
      </c>
      <c r="D4603" s="109">
        <v>14.399999629706169</v>
      </c>
      <c r="E4603" s="109">
        <v>950.41119012442562</v>
      </c>
    </row>
    <row r="4604" spans="1:5" x14ac:dyDescent="0.35">
      <c r="A4604" s="107" t="s">
        <v>79</v>
      </c>
      <c r="B4604" s="107" t="s">
        <v>105</v>
      </c>
      <c r="C4604" s="110">
        <v>7</v>
      </c>
      <c r="D4604" s="109">
        <v>14.879999652504949</v>
      </c>
      <c r="E4604" s="109">
        <v>972.65498882265729</v>
      </c>
    </row>
    <row r="4605" spans="1:5" x14ac:dyDescent="0.35">
      <c r="A4605" s="107" t="s">
        <v>79</v>
      </c>
      <c r="B4605" s="107" t="s">
        <v>105</v>
      </c>
      <c r="C4605" s="110">
        <v>8</v>
      </c>
      <c r="D4605" s="109">
        <v>14.87999957427385</v>
      </c>
      <c r="E4605" s="109">
        <v>970.15735999131164</v>
      </c>
    </row>
    <row r="4606" spans="1:5" x14ac:dyDescent="0.35">
      <c r="A4606" s="107" t="s">
        <v>79</v>
      </c>
      <c r="B4606" s="107" t="s">
        <v>105</v>
      </c>
      <c r="C4606" s="110">
        <v>9</v>
      </c>
      <c r="D4606" s="109">
        <v>14.39999950304629</v>
      </c>
      <c r="E4606" s="109">
        <v>861.07985070372331</v>
      </c>
    </row>
    <row r="4607" spans="1:5" x14ac:dyDescent="0.35">
      <c r="A4607" s="107" t="s">
        <v>79</v>
      </c>
      <c r="B4607" s="107" t="s">
        <v>105</v>
      </c>
      <c r="C4607" s="110">
        <v>10</v>
      </c>
      <c r="D4607" s="109">
        <v>13.159999683499359</v>
      </c>
      <c r="E4607" s="109">
        <v>617.90743088008276</v>
      </c>
    </row>
    <row r="4608" spans="1:5" x14ac:dyDescent="0.35">
      <c r="A4608" s="107" t="s">
        <v>79</v>
      </c>
      <c r="B4608" s="107" t="s">
        <v>105</v>
      </c>
      <c r="C4608" s="110">
        <v>11</v>
      </c>
      <c r="D4608" s="109">
        <v>13.31999960914256</v>
      </c>
      <c r="E4608" s="109">
        <v>602.82716498237107</v>
      </c>
    </row>
    <row r="4609" spans="1:5" x14ac:dyDescent="0.35">
      <c r="A4609" s="107" t="s">
        <v>79</v>
      </c>
      <c r="B4609" s="107" t="s">
        <v>105</v>
      </c>
      <c r="C4609" s="110">
        <v>12</v>
      </c>
      <c r="D4609" s="109">
        <v>13.619999602437041</v>
      </c>
      <c r="E4609" s="109">
        <v>647.82939193764605</v>
      </c>
    </row>
    <row r="4610" spans="1:5" x14ac:dyDescent="0.35">
      <c r="A4610" s="107" t="s">
        <v>79</v>
      </c>
      <c r="B4610" s="107" t="s">
        <v>104</v>
      </c>
      <c r="C4610" s="110">
        <v>1</v>
      </c>
      <c r="D4610" s="109">
        <v>45291.613333619367</v>
      </c>
      <c r="E4610" s="109">
        <v>3345779.65844244</v>
      </c>
    </row>
    <row r="4611" spans="1:5" x14ac:dyDescent="0.35">
      <c r="A4611" s="107" t="s">
        <v>79</v>
      </c>
      <c r="B4611" s="107" t="s">
        <v>104</v>
      </c>
      <c r="C4611" s="110">
        <v>2</v>
      </c>
      <c r="D4611" s="109">
        <v>65648.560047215738</v>
      </c>
      <c r="E4611" s="109">
        <v>4712770.4239089796</v>
      </c>
    </row>
    <row r="4612" spans="1:5" x14ac:dyDescent="0.35">
      <c r="A4612" s="107" t="s">
        <v>79</v>
      </c>
      <c r="B4612" s="107" t="s">
        <v>104</v>
      </c>
      <c r="C4612" s="110">
        <v>3</v>
      </c>
      <c r="D4612" s="109">
        <v>69239.41011209799</v>
      </c>
      <c r="E4612" s="109">
        <v>5236574.983703604</v>
      </c>
    </row>
    <row r="4613" spans="1:5" x14ac:dyDescent="0.35">
      <c r="A4613" s="107" t="s">
        <v>79</v>
      </c>
      <c r="B4613" s="107" t="s">
        <v>104</v>
      </c>
      <c r="C4613" s="110">
        <v>4</v>
      </c>
      <c r="D4613" s="109">
        <v>58846.460300282983</v>
      </c>
      <c r="E4613" s="109">
        <v>4402606.419899689</v>
      </c>
    </row>
    <row r="4614" spans="1:5" x14ac:dyDescent="0.35">
      <c r="A4614" s="107" t="s">
        <v>79</v>
      </c>
      <c r="B4614" s="107" t="s">
        <v>104</v>
      </c>
      <c r="C4614" s="110">
        <v>5</v>
      </c>
      <c r="D4614" s="109">
        <v>56138.163552913589</v>
      </c>
      <c r="E4614" s="109">
        <v>3945714.8707218659</v>
      </c>
    </row>
    <row r="4615" spans="1:5" x14ac:dyDescent="0.35">
      <c r="A4615" s="107" t="s">
        <v>79</v>
      </c>
      <c r="B4615" s="107" t="s">
        <v>104</v>
      </c>
      <c r="C4615" s="110">
        <v>6</v>
      </c>
      <c r="D4615" s="109">
        <v>51127.092028610372</v>
      </c>
      <c r="E4615" s="109">
        <v>3208963.6258456171</v>
      </c>
    </row>
    <row r="4616" spans="1:5" x14ac:dyDescent="0.35">
      <c r="A4616" s="107" t="s">
        <v>79</v>
      </c>
      <c r="B4616" s="107" t="s">
        <v>104</v>
      </c>
      <c r="C4616" s="110">
        <v>7</v>
      </c>
      <c r="D4616" s="109">
        <v>60641.916558663252</v>
      </c>
      <c r="E4616" s="109">
        <v>3731709.9598961752</v>
      </c>
    </row>
    <row r="4617" spans="1:5" x14ac:dyDescent="0.35">
      <c r="A4617" s="107" t="s">
        <v>79</v>
      </c>
      <c r="B4617" s="107" t="s">
        <v>104</v>
      </c>
      <c r="C4617" s="110">
        <v>8</v>
      </c>
      <c r="D4617" s="109">
        <v>40574.026424265583</v>
      </c>
      <c r="E4617" s="109">
        <v>2467000.0106631238</v>
      </c>
    </row>
    <row r="4618" spans="1:5" x14ac:dyDescent="0.35">
      <c r="A4618" s="107" t="s">
        <v>79</v>
      </c>
      <c r="B4618" s="107" t="s">
        <v>104</v>
      </c>
      <c r="C4618" s="110">
        <v>9</v>
      </c>
      <c r="D4618" s="109">
        <v>66632.585755457229</v>
      </c>
      <c r="E4618" s="109">
        <v>3613435.1976702521</v>
      </c>
    </row>
    <row r="4619" spans="1:5" x14ac:dyDescent="0.35">
      <c r="A4619" s="107" t="s">
        <v>79</v>
      </c>
      <c r="B4619" s="107" t="s">
        <v>104</v>
      </c>
      <c r="C4619" s="110">
        <v>10</v>
      </c>
      <c r="D4619" s="109">
        <v>56163.028339977827</v>
      </c>
      <c r="E4619" s="109">
        <v>1715823.163295825</v>
      </c>
    </row>
    <row r="4620" spans="1:5" x14ac:dyDescent="0.35">
      <c r="A4620" s="107" t="s">
        <v>79</v>
      </c>
      <c r="B4620" s="107" t="s">
        <v>104</v>
      </c>
      <c r="C4620" s="110">
        <v>11</v>
      </c>
      <c r="D4620" s="109">
        <v>64070.179758692662</v>
      </c>
      <c r="E4620" s="109">
        <v>1714114.9668340301</v>
      </c>
    </row>
    <row r="4621" spans="1:5" x14ac:dyDescent="0.35">
      <c r="A4621" s="107" t="s">
        <v>79</v>
      </c>
      <c r="B4621" s="107" t="s">
        <v>104</v>
      </c>
      <c r="C4621" s="110">
        <v>12</v>
      </c>
      <c r="D4621" s="109">
        <v>85839.428785869328</v>
      </c>
      <c r="E4621" s="109">
        <v>2569049.023854448</v>
      </c>
    </row>
    <row r="4622" spans="1:5" x14ac:dyDescent="0.35">
      <c r="A4622" s="107" t="s">
        <v>79</v>
      </c>
      <c r="B4622" s="107" t="s">
        <v>78</v>
      </c>
      <c r="C4622" s="110">
        <v>1</v>
      </c>
      <c r="D4622" s="109">
        <v>11265.654912790569</v>
      </c>
      <c r="E4622" s="109">
        <v>833465.21262422903</v>
      </c>
    </row>
    <row r="4623" spans="1:5" x14ac:dyDescent="0.35">
      <c r="A4623" s="107" t="s">
        <v>79</v>
      </c>
      <c r="B4623" s="107" t="s">
        <v>78</v>
      </c>
      <c r="C4623" s="110">
        <v>2</v>
      </c>
      <c r="D4623" s="109">
        <v>8252.4426791952137</v>
      </c>
      <c r="E4623" s="109">
        <v>596303.28185521078</v>
      </c>
    </row>
    <row r="4624" spans="1:5" x14ac:dyDescent="0.35">
      <c r="A4624" s="107" t="s">
        <v>79</v>
      </c>
      <c r="B4624" s="107" t="s">
        <v>78</v>
      </c>
      <c r="C4624" s="110">
        <v>3</v>
      </c>
      <c r="D4624" s="109">
        <v>8472.9653492563721</v>
      </c>
      <c r="E4624" s="109">
        <v>644561.75380342675</v>
      </c>
    </row>
    <row r="4625" spans="1:5" x14ac:dyDescent="0.35">
      <c r="A4625" s="107" t="s">
        <v>79</v>
      </c>
      <c r="B4625" s="107" t="s">
        <v>78</v>
      </c>
      <c r="C4625" s="110">
        <v>4</v>
      </c>
      <c r="D4625" s="109">
        <v>6527.7952595601664</v>
      </c>
      <c r="E4625" s="109">
        <v>490416.93871984963</v>
      </c>
    </row>
    <row r="4626" spans="1:5" x14ac:dyDescent="0.35">
      <c r="A4626" s="107" t="s">
        <v>79</v>
      </c>
      <c r="B4626" s="107" t="s">
        <v>78</v>
      </c>
      <c r="C4626" s="110">
        <v>5</v>
      </c>
      <c r="D4626" s="109">
        <v>4967.892070570233</v>
      </c>
      <c r="E4626" s="109">
        <v>351483.51299519371</v>
      </c>
    </row>
    <row r="4627" spans="1:5" x14ac:dyDescent="0.35">
      <c r="A4627" s="107" t="s">
        <v>79</v>
      </c>
      <c r="B4627" s="107" t="s">
        <v>78</v>
      </c>
      <c r="C4627" s="110">
        <v>6</v>
      </c>
      <c r="D4627" s="109">
        <v>6305.8135447451568</v>
      </c>
      <c r="E4627" s="109">
        <v>401135.34628765588</v>
      </c>
    </row>
    <row r="4628" spans="1:5" x14ac:dyDescent="0.35">
      <c r="A4628" s="107" t="s">
        <v>79</v>
      </c>
      <c r="B4628" s="107" t="s">
        <v>78</v>
      </c>
      <c r="C4628" s="110">
        <v>7</v>
      </c>
      <c r="D4628" s="109">
        <v>7112.7719940726647</v>
      </c>
      <c r="E4628" s="109">
        <v>443404.41640285723</v>
      </c>
    </row>
    <row r="4629" spans="1:5" x14ac:dyDescent="0.35">
      <c r="A4629" s="107" t="s">
        <v>79</v>
      </c>
      <c r="B4629" s="107" t="s">
        <v>78</v>
      </c>
      <c r="C4629" s="110">
        <v>8</v>
      </c>
      <c r="D4629" s="109">
        <v>7481.9298794793476</v>
      </c>
      <c r="E4629" s="109">
        <v>459833.40578441869</v>
      </c>
    </row>
    <row r="4630" spans="1:5" x14ac:dyDescent="0.35">
      <c r="A4630" s="107" t="s">
        <v>79</v>
      </c>
      <c r="B4630" s="107" t="s">
        <v>78</v>
      </c>
      <c r="C4630" s="110">
        <v>9</v>
      </c>
      <c r="D4630" s="109">
        <v>8507.2705391500476</v>
      </c>
      <c r="E4630" s="109">
        <v>463025.24437863007</v>
      </c>
    </row>
    <row r="4631" spans="1:5" x14ac:dyDescent="0.35">
      <c r="A4631" s="107" t="s">
        <v>79</v>
      </c>
      <c r="B4631" s="107" t="s">
        <v>78</v>
      </c>
      <c r="C4631" s="110">
        <v>10</v>
      </c>
      <c r="D4631" s="109">
        <v>7641.3113361079704</v>
      </c>
      <c r="E4631" s="109">
        <v>235862.76132750689</v>
      </c>
    </row>
    <row r="4632" spans="1:5" x14ac:dyDescent="0.35">
      <c r="A4632" s="107" t="s">
        <v>79</v>
      </c>
      <c r="B4632" s="107" t="s">
        <v>78</v>
      </c>
      <c r="C4632" s="110">
        <v>11</v>
      </c>
      <c r="D4632" s="109">
        <v>9080.2268233768482</v>
      </c>
      <c r="E4632" s="109">
        <v>264678.34457063378</v>
      </c>
    </row>
    <row r="4633" spans="1:5" x14ac:dyDescent="0.35">
      <c r="A4633" s="107" t="s">
        <v>79</v>
      </c>
      <c r="B4633" s="107" t="s">
        <v>78</v>
      </c>
      <c r="C4633" s="110">
        <v>12</v>
      </c>
      <c r="D4633" s="109">
        <v>9337.1455306972966</v>
      </c>
      <c r="E4633" s="109">
        <v>301099.19540486927</v>
      </c>
    </row>
    <row r="4634" spans="1:5" x14ac:dyDescent="0.35">
      <c r="A4634" s="107" t="s">
        <v>80</v>
      </c>
      <c r="B4634" s="107" t="s">
        <v>6</v>
      </c>
      <c r="C4634" s="110">
        <v>1</v>
      </c>
      <c r="D4634" s="109">
        <v>744</v>
      </c>
      <c r="E4634" s="109">
        <v>58482.491364086891</v>
      </c>
    </row>
    <row r="4635" spans="1:5" x14ac:dyDescent="0.35">
      <c r="A4635" s="107" t="s">
        <v>80</v>
      </c>
      <c r="B4635" s="107" t="s">
        <v>6</v>
      </c>
      <c r="C4635" s="110">
        <v>2</v>
      </c>
      <c r="D4635" s="109">
        <v>672</v>
      </c>
      <c r="E4635" s="109">
        <v>51254.340353811851</v>
      </c>
    </row>
    <row r="4636" spans="1:5" x14ac:dyDescent="0.35">
      <c r="A4636" s="107" t="s">
        <v>80</v>
      </c>
      <c r="B4636" s="107" t="s">
        <v>6</v>
      </c>
      <c r="C4636" s="110">
        <v>3</v>
      </c>
      <c r="D4636" s="109">
        <v>744</v>
      </c>
      <c r="E4636" s="109">
        <v>59445.577953025837</v>
      </c>
    </row>
    <row r="4637" spans="1:5" x14ac:dyDescent="0.35">
      <c r="A4637" s="107" t="s">
        <v>80</v>
      </c>
      <c r="B4637" s="107" t="s">
        <v>6</v>
      </c>
      <c r="C4637" s="110">
        <v>4</v>
      </c>
      <c r="D4637" s="109">
        <v>720</v>
      </c>
      <c r="E4637" s="109">
        <v>55832.463475501398</v>
      </c>
    </row>
    <row r="4638" spans="1:5" x14ac:dyDescent="0.35">
      <c r="A4638" s="107" t="s">
        <v>80</v>
      </c>
      <c r="B4638" s="107" t="s">
        <v>6</v>
      </c>
      <c r="C4638" s="110">
        <v>5</v>
      </c>
      <c r="D4638" s="109">
        <v>744</v>
      </c>
      <c r="E4638" s="109">
        <v>56705.197982686259</v>
      </c>
    </row>
    <row r="4639" spans="1:5" x14ac:dyDescent="0.35">
      <c r="A4639" s="107" t="s">
        <v>80</v>
      </c>
      <c r="B4639" s="107" t="s">
        <v>6</v>
      </c>
      <c r="C4639" s="110">
        <v>6</v>
      </c>
      <c r="D4639" s="109">
        <v>720</v>
      </c>
      <c r="E4639" s="109">
        <v>51453.040781223433</v>
      </c>
    </row>
    <row r="4640" spans="1:5" x14ac:dyDescent="0.35">
      <c r="A4640" s="107" t="s">
        <v>80</v>
      </c>
      <c r="B4640" s="107" t="s">
        <v>6</v>
      </c>
      <c r="C4640" s="110">
        <v>7</v>
      </c>
      <c r="D4640" s="109">
        <v>744</v>
      </c>
      <c r="E4640" s="109">
        <v>52967.457618872148</v>
      </c>
    </row>
    <row r="4641" spans="1:5" x14ac:dyDescent="0.35">
      <c r="A4641" s="107" t="s">
        <v>80</v>
      </c>
      <c r="B4641" s="107" t="s">
        <v>6</v>
      </c>
      <c r="C4641" s="110">
        <v>8</v>
      </c>
      <c r="D4641" s="109">
        <v>744</v>
      </c>
      <c r="E4641" s="109">
        <v>53164.987398712343</v>
      </c>
    </row>
    <row r="4642" spans="1:5" x14ac:dyDescent="0.35">
      <c r="A4642" s="107" t="s">
        <v>80</v>
      </c>
      <c r="B4642" s="107" t="s">
        <v>6</v>
      </c>
      <c r="C4642" s="110">
        <v>9</v>
      </c>
      <c r="D4642" s="109">
        <v>720</v>
      </c>
      <c r="E4642" s="109">
        <v>45863.444613360698</v>
      </c>
    </row>
    <row r="4643" spans="1:5" x14ac:dyDescent="0.35">
      <c r="A4643" s="107" t="s">
        <v>80</v>
      </c>
      <c r="B4643" s="107" t="s">
        <v>6</v>
      </c>
      <c r="C4643" s="110">
        <v>10</v>
      </c>
      <c r="D4643" s="109">
        <v>744</v>
      </c>
      <c r="E4643" s="109">
        <v>37525.041433541133</v>
      </c>
    </row>
    <row r="4644" spans="1:5" x14ac:dyDescent="0.35">
      <c r="A4644" s="107" t="s">
        <v>80</v>
      </c>
      <c r="B4644" s="107" t="s">
        <v>6</v>
      </c>
      <c r="C4644" s="110">
        <v>11</v>
      </c>
      <c r="D4644" s="109">
        <v>720</v>
      </c>
      <c r="E4644" s="109">
        <v>36948.838695855593</v>
      </c>
    </row>
    <row r="4645" spans="1:5" x14ac:dyDescent="0.35">
      <c r="A4645" s="107" t="s">
        <v>80</v>
      </c>
      <c r="B4645" s="107" t="s">
        <v>6</v>
      </c>
      <c r="C4645" s="110">
        <v>12</v>
      </c>
      <c r="D4645" s="109">
        <v>743</v>
      </c>
      <c r="E4645" s="109">
        <v>37501.877651999013</v>
      </c>
    </row>
    <row r="4646" spans="1:5" x14ac:dyDescent="0.35">
      <c r="A4646" s="107" t="s">
        <v>80</v>
      </c>
      <c r="B4646" s="107" t="s">
        <v>7</v>
      </c>
      <c r="C4646" s="110">
        <v>1</v>
      </c>
      <c r="D4646" s="109">
        <v>239.5199987664819</v>
      </c>
      <c r="E4646" s="109">
        <v>17254.768170863561</v>
      </c>
    </row>
    <row r="4647" spans="1:5" x14ac:dyDescent="0.35">
      <c r="A4647" s="107" t="s">
        <v>80</v>
      </c>
      <c r="B4647" s="107" t="s">
        <v>7</v>
      </c>
      <c r="C4647" s="110">
        <v>2</v>
      </c>
      <c r="D4647" s="109">
        <v>121.92000098526459</v>
      </c>
      <c r="E4647" s="109">
        <v>8935.9376399680568</v>
      </c>
    </row>
    <row r="4648" spans="1:5" x14ac:dyDescent="0.35">
      <c r="A4648" s="107" t="s">
        <v>80</v>
      </c>
      <c r="B4648" s="107" t="s">
        <v>7</v>
      </c>
      <c r="C4648" s="110">
        <v>3</v>
      </c>
      <c r="D4648" s="109">
        <v>326.15999299287802</v>
      </c>
      <c r="E4648" s="109">
        <v>25119.256031928111</v>
      </c>
    </row>
    <row r="4649" spans="1:5" x14ac:dyDescent="0.35">
      <c r="A4649" s="107" t="s">
        <v>80</v>
      </c>
      <c r="B4649" s="107" t="s">
        <v>7</v>
      </c>
      <c r="C4649" s="110">
        <v>4</v>
      </c>
      <c r="D4649" s="109">
        <v>303.11998999118799</v>
      </c>
      <c r="E4649" s="109">
        <v>22839.929251112531</v>
      </c>
    </row>
    <row r="4650" spans="1:5" x14ac:dyDescent="0.35">
      <c r="A4650" s="107" t="s">
        <v>80</v>
      </c>
      <c r="B4650" s="107" t="s">
        <v>7</v>
      </c>
      <c r="C4650" s="110">
        <v>5</v>
      </c>
      <c r="D4650" s="109">
        <v>301.19999465346308</v>
      </c>
      <c r="E4650" s="109">
        <v>22710.872869789338</v>
      </c>
    </row>
    <row r="4651" spans="1:5" x14ac:dyDescent="0.35">
      <c r="A4651" s="107" t="s">
        <v>80</v>
      </c>
      <c r="B4651" s="107" t="s">
        <v>7</v>
      </c>
      <c r="C4651" s="110">
        <v>6</v>
      </c>
      <c r="D4651" s="109">
        <v>417.59998434782011</v>
      </c>
      <c r="E4651" s="109">
        <v>29037.426983861791</v>
      </c>
    </row>
    <row r="4652" spans="1:5" x14ac:dyDescent="0.35">
      <c r="A4652" s="107" t="s">
        <v>80</v>
      </c>
      <c r="B4652" s="107" t="s">
        <v>7</v>
      </c>
      <c r="C4652" s="110">
        <v>7</v>
      </c>
      <c r="D4652" s="109">
        <v>438.95998644828768</v>
      </c>
      <c r="E4652" s="109">
        <v>30397.019226362401</v>
      </c>
    </row>
    <row r="4653" spans="1:5" x14ac:dyDescent="0.35">
      <c r="A4653" s="107" t="s">
        <v>80</v>
      </c>
      <c r="B4653" s="107" t="s">
        <v>7</v>
      </c>
      <c r="C4653" s="110">
        <v>8</v>
      </c>
      <c r="D4653" s="109">
        <v>437.75998294353462</v>
      </c>
      <c r="E4653" s="109">
        <v>29686.506976078199</v>
      </c>
    </row>
    <row r="4654" spans="1:5" x14ac:dyDescent="0.35">
      <c r="A4654" s="107" t="s">
        <v>80</v>
      </c>
      <c r="B4654" s="107" t="s">
        <v>7</v>
      </c>
      <c r="C4654" s="110">
        <v>9</v>
      </c>
      <c r="D4654" s="109">
        <v>343.67999365925789</v>
      </c>
      <c r="E4654" s="109">
        <v>20135.409208816749</v>
      </c>
    </row>
    <row r="4655" spans="1:5" x14ac:dyDescent="0.35">
      <c r="A4655" s="107" t="s">
        <v>80</v>
      </c>
      <c r="B4655" s="107" t="s">
        <v>7</v>
      </c>
      <c r="C4655" s="110">
        <v>10</v>
      </c>
      <c r="D4655" s="109">
        <v>160.0799986571073</v>
      </c>
      <c r="E4655" s="109">
        <v>7007.739174574941</v>
      </c>
    </row>
    <row r="4656" spans="1:5" x14ac:dyDescent="0.35">
      <c r="A4656" s="107" t="s">
        <v>80</v>
      </c>
      <c r="B4656" s="107" t="s">
        <v>7</v>
      </c>
      <c r="C4656" s="110">
        <v>11</v>
      </c>
      <c r="D4656" s="109">
        <v>97.989997878670422</v>
      </c>
      <c r="E4656" s="109">
        <v>4003.402323106613</v>
      </c>
    </row>
    <row r="4657" spans="1:5" x14ac:dyDescent="0.35">
      <c r="A4657" s="107" t="s">
        <v>80</v>
      </c>
      <c r="B4657" s="107" t="s">
        <v>7</v>
      </c>
      <c r="C4657" s="110">
        <v>12</v>
      </c>
      <c r="D4657" s="109">
        <v>111.4500033855435</v>
      </c>
      <c r="E4657" s="109">
        <v>4529.6637873641494</v>
      </c>
    </row>
    <row r="4658" spans="1:5" x14ac:dyDescent="0.35">
      <c r="A4658" s="107" t="s">
        <v>80</v>
      </c>
      <c r="B4658" s="107" t="s">
        <v>415</v>
      </c>
      <c r="C4658" s="110">
        <v>1</v>
      </c>
      <c r="D4658" s="109">
        <v>28.98778104607538</v>
      </c>
      <c r="E4658" s="109">
        <v>2199.79220889721</v>
      </c>
    </row>
    <row r="4659" spans="1:5" x14ac:dyDescent="0.35">
      <c r="A4659" s="107" t="s">
        <v>80</v>
      </c>
      <c r="B4659" s="107" t="s">
        <v>415</v>
      </c>
      <c r="C4659" s="110">
        <v>2</v>
      </c>
      <c r="D4659" s="109">
        <v>26.504511030685741</v>
      </c>
      <c r="E4659" s="109">
        <v>1943.892318455735</v>
      </c>
    </row>
    <row r="4660" spans="1:5" x14ac:dyDescent="0.35">
      <c r="A4660" s="107" t="s">
        <v>80</v>
      </c>
      <c r="B4660" s="107" t="s">
        <v>415</v>
      </c>
      <c r="C4660" s="110">
        <v>3</v>
      </c>
      <c r="D4660" s="109">
        <v>27.736623242454289</v>
      </c>
      <c r="E4660" s="109">
        <v>2170.6116334674889</v>
      </c>
    </row>
    <row r="4661" spans="1:5" x14ac:dyDescent="0.35">
      <c r="A4661" s="107" t="s">
        <v>80</v>
      </c>
      <c r="B4661" s="107" t="s">
        <v>415</v>
      </c>
      <c r="C4661" s="110">
        <v>4</v>
      </c>
      <c r="D4661" s="109">
        <v>16.49239698180671</v>
      </c>
      <c r="E4661" s="109">
        <v>1249.8891673323949</v>
      </c>
    </row>
    <row r="4662" spans="1:5" x14ac:dyDescent="0.35">
      <c r="A4662" s="107" t="s">
        <v>80</v>
      </c>
      <c r="B4662" s="107" t="s">
        <v>415</v>
      </c>
      <c r="C4662" s="110">
        <v>5</v>
      </c>
      <c r="D4662" s="109">
        <v>8.1031316541130103</v>
      </c>
      <c r="E4662" s="109">
        <v>616.20397602080061</v>
      </c>
    </row>
    <row r="4663" spans="1:5" x14ac:dyDescent="0.35">
      <c r="A4663" s="107" t="s">
        <v>80</v>
      </c>
      <c r="B4663" s="107" t="s">
        <v>415</v>
      </c>
      <c r="C4663" s="110">
        <v>6</v>
      </c>
      <c r="D4663" s="109">
        <v>8.2026976000126108</v>
      </c>
      <c r="E4663" s="109">
        <v>597.88052813753802</v>
      </c>
    </row>
    <row r="4664" spans="1:5" x14ac:dyDescent="0.35">
      <c r="A4664" s="107" t="s">
        <v>80</v>
      </c>
      <c r="B4664" s="107" t="s">
        <v>415</v>
      </c>
      <c r="C4664" s="110">
        <v>7</v>
      </c>
      <c r="D4664" s="109">
        <v>12.057890105075611</v>
      </c>
      <c r="E4664" s="109">
        <v>859.43526663665466</v>
      </c>
    </row>
    <row r="4665" spans="1:5" x14ac:dyDescent="0.35">
      <c r="A4665" s="107" t="s">
        <v>80</v>
      </c>
      <c r="B4665" s="107" t="s">
        <v>415</v>
      </c>
      <c r="C4665" s="110">
        <v>8</v>
      </c>
      <c r="D4665" s="109">
        <v>17.582023947516209</v>
      </c>
      <c r="E4665" s="109">
        <v>1224.9541353787779</v>
      </c>
    </row>
    <row r="4666" spans="1:5" x14ac:dyDescent="0.35">
      <c r="A4666" s="107" t="s">
        <v>80</v>
      </c>
      <c r="B4666" s="107" t="s">
        <v>415</v>
      </c>
      <c r="C4666" s="110">
        <v>9</v>
      </c>
      <c r="D4666" s="109">
        <v>19.20446107051114</v>
      </c>
      <c r="E4666" s="109">
        <v>1119.8763633675669</v>
      </c>
    </row>
    <row r="4667" spans="1:5" x14ac:dyDescent="0.35">
      <c r="A4667" s="107" t="s">
        <v>80</v>
      </c>
      <c r="B4667" s="107" t="s">
        <v>415</v>
      </c>
      <c r="C4667" s="110">
        <v>10</v>
      </c>
      <c r="D4667" s="109">
        <v>19.941768055470241</v>
      </c>
      <c r="E4667" s="109">
        <v>728.77337195542077</v>
      </c>
    </row>
    <row r="4668" spans="1:5" x14ac:dyDescent="0.35">
      <c r="A4668" s="107" t="s">
        <v>80</v>
      </c>
      <c r="B4668" s="107" t="s">
        <v>415</v>
      </c>
      <c r="C4668" s="110">
        <v>11</v>
      </c>
      <c r="D4668" s="109">
        <v>22.644048711806491</v>
      </c>
      <c r="E4668" s="109">
        <v>909.34745913727045</v>
      </c>
    </row>
    <row r="4669" spans="1:5" x14ac:dyDescent="0.35">
      <c r="A4669" s="107" t="s">
        <v>80</v>
      </c>
      <c r="B4669" s="107" t="s">
        <v>415</v>
      </c>
      <c r="C4669" s="110">
        <v>12</v>
      </c>
      <c r="D4669" s="109">
        <v>30.204457085385052</v>
      </c>
      <c r="E4669" s="109">
        <v>1152.2259323001931</v>
      </c>
    </row>
    <row r="4670" spans="1:5" x14ac:dyDescent="0.35">
      <c r="A4670" s="107" t="s">
        <v>80</v>
      </c>
      <c r="B4670" s="107" t="s">
        <v>8</v>
      </c>
      <c r="C4670" s="110">
        <v>1</v>
      </c>
      <c r="D4670" s="109">
        <v>204506.20428419</v>
      </c>
      <c r="E4670" s="109">
        <v>10899202.03035634</v>
      </c>
    </row>
    <row r="4671" spans="1:5" x14ac:dyDescent="0.35">
      <c r="A4671" s="107" t="s">
        <v>80</v>
      </c>
      <c r="B4671" s="107" t="s">
        <v>8</v>
      </c>
      <c r="C4671" s="110">
        <v>2</v>
      </c>
      <c r="D4671" s="109">
        <v>167574.515981156</v>
      </c>
      <c r="E4671" s="109">
        <v>8815794.8623232991</v>
      </c>
    </row>
    <row r="4672" spans="1:5" x14ac:dyDescent="0.35">
      <c r="A4672" s="107" t="s">
        <v>80</v>
      </c>
      <c r="B4672" s="107" t="s">
        <v>8</v>
      </c>
      <c r="C4672" s="110">
        <v>3</v>
      </c>
      <c r="D4672" s="109">
        <v>184463.83566802309</v>
      </c>
      <c r="E4672" s="109">
        <v>10861557.02693408</v>
      </c>
    </row>
    <row r="4673" spans="1:5" x14ac:dyDescent="0.35">
      <c r="A4673" s="107" t="s">
        <v>80</v>
      </c>
      <c r="B4673" s="107" t="s">
        <v>8</v>
      </c>
      <c r="C4673" s="110">
        <v>4</v>
      </c>
      <c r="D4673" s="109">
        <v>152506.361735738</v>
      </c>
      <c r="E4673" s="109">
        <v>8676182.6362023279</v>
      </c>
    </row>
    <row r="4674" spans="1:5" x14ac:dyDescent="0.35">
      <c r="A4674" s="107" t="s">
        <v>80</v>
      </c>
      <c r="B4674" s="107" t="s">
        <v>8</v>
      </c>
      <c r="C4674" s="110">
        <v>5</v>
      </c>
      <c r="D4674" s="109">
        <v>118193.01001582009</v>
      </c>
      <c r="E4674" s="109">
        <v>7827847.6229651412</v>
      </c>
    </row>
    <row r="4675" spans="1:5" x14ac:dyDescent="0.35">
      <c r="A4675" s="107" t="s">
        <v>80</v>
      </c>
      <c r="B4675" s="107" t="s">
        <v>8</v>
      </c>
      <c r="C4675" s="110">
        <v>6</v>
      </c>
      <c r="D4675" s="109">
        <v>110953.8703008958</v>
      </c>
      <c r="E4675" s="109">
        <v>7165940.6234799232</v>
      </c>
    </row>
    <row r="4676" spans="1:5" x14ac:dyDescent="0.35">
      <c r="A4676" s="107" t="s">
        <v>80</v>
      </c>
      <c r="B4676" s="107" t="s">
        <v>8</v>
      </c>
      <c r="C4676" s="110">
        <v>7</v>
      </c>
      <c r="D4676" s="109">
        <v>135557.70365047519</v>
      </c>
      <c r="E4676" s="109">
        <v>6028048.3227688624</v>
      </c>
    </row>
    <row r="4677" spans="1:5" x14ac:dyDescent="0.35">
      <c r="A4677" s="107" t="s">
        <v>80</v>
      </c>
      <c r="B4677" s="107" t="s">
        <v>8</v>
      </c>
      <c r="C4677" s="110">
        <v>8</v>
      </c>
      <c r="D4677" s="109">
        <v>154656.85832556331</v>
      </c>
      <c r="E4677" s="109">
        <v>5102399.1906099236</v>
      </c>
    </row>
    <row r="4678" spans="1:5" x14ac:dyDescent="0.35">
      <c r="A4678" s="107" t="s">
        <v>80</v>
      </c>
      <c r="B4678" s="107" t="s">
        <v>8</v>
      </c>
      <c r="C4678" s="110">
        <v>9</v>
      </c>
      <c r="D4678" s="109">
        <v>146458.70872168889</v>
      </c>
      <c r="E4678" s="109">
        <v>3694974.9506862909</v>
      </c>
    </row>
    <row r="4679" spans="1:5" x14ac:dyDescent="0.35">
      <c r="A4679" s="107" t="s">
        <v>80</v>
      </c>
      <c r="B4679" s="107" t="s">
        <v>8</v>
      </c>
      <c r="C4679" s="110">
        <v>10</v>
      </c>
      <c r="D4679" s="109">
        <v>153252.46773193209</v>
      </c>
      <c r="E4679" s="109">
        <v>3438245.6532146651</v>
      </c>
    </row>
    <row r="4680" spans="1:5" x14ac:dyDescent="0.35">
      <c r="A4680" s="107" t="s">
        <v>80</v>
      </c>
      <c r="B4680" s="107" t="s">
        <v>8</v>
      </c>
      <c r="C4680" s="110">
        <v>11</v>
      </c>
      <c r="D4680" s="109">
        <v>174890.41786365031</v>
      </c>
      <c r="E4680" s="109">
        <v>3706372.6980604832</v>
      </c>
    </row>
    <row r="4681" spans="1:5" x14ac:dyDescent="0.35">
      <c r="A4681" s="107" t="s">
        <v>80</v>
      </c>
      <c r="B4681" s="107" t="s">
        <v>8</v>
      </c>
      <c r="C4681" s="110">
        <v>12</v>
      </c>
      <c r="D4681" s="109">
        <v>210045.76927764851</v>
      </c>
      <c r="E4681" s="109">
        <v>5211998.9994753674</v>
      </c>
    </row>
    <row r="4682" spans="1:5" x14ac:dyDescent="0.35">
      <c r="A4682" s="107" t="s">
        <v>80</v>
      </c>
      <c r="B4682" s="107" t="s">
        <v>82</v>
      </c>
      <c r="C4682" s="110">
        <v>1</v>
      </c>
      <c r="D4682" s="109">
        <v>45051.727158233967</v>
      </c>
      <c r="E4682" s="109">
        <v>4938928.312343373</v>
      </c>
    </row>
    <row r="4683" spans="1:5" x14ac:dyDescent="0.35">
      <c r="A4683" s="107" t="s">
        <v>80</v>
      </c>
      <c r="B4683" s="107" t="s">
        <v>82</v>
      </c>
      <c r="C4683" s="110">
        <v>2</v>
      </c>
      <c r="D4683" s="109">
        <v>43550.235503600641</v>
      </c>
      <c r="E4683" s="109">
        <v>5139315.7281615762</v>
      </c>
    </row>
    <row r="4684" spans="1:5" x14ac:dyDescent="0.35">
      <c r="A4684" s="107" t="s">
        <v>80</v>
      </c>
      <c r="B4684" s="107" t="s">
        <v>82</v>
      </c>
      <c r="C4684" s="110">
        <v>3</v>
      </c>
      <c r="D4684" s="109">
        <v>46237.499428941614</v>
      </c>
      <c r="E4684" s="109">
        <v>4778149.9102343153</v>
      </c>
    </row>
    <row r="4685" spans="1:5" x14ac:dyDescent="0.35">
      <c r="A4685" s="107" t="s">
        <v>80</v>
      </c>
      <c r="B4685" s="107" t="s">
        <v>82</v>
      </c>
      <c r="C4685" s="110">
        <v>4</v>
      </c>
      <c r="D4685" s="109">
        <v>34324.236711048186</v>
      </c>
      <c r="E4685" s="109">
        <v>2826074.9270233721</v>
      </c>
    </row>
    <row r="4686" spans="1:5" x14ac:dyDescent="0.35">
      <c r="A4686" s="107" t="s">
        <v>80</v>
      </c>
      <c r="B4686" s="107" t="s">
        <v>82</v>
      </c>
      <c r="C4686" s="110">
        <v>5</v>
      </c>
      <c r="D4686" s="109">
        <v>40810.841545667579</v>
      </c>
      <c r="E4686" s="109">
        <v>3095278.0947621078</v>
      </c>
    </row>
    <row r="4687" spans="1:5" x14ac:dyDescent="0.35">
      <c r="A4687" s="107" t="s">
        <v>80</v>
      </c>
      <c r="B4687" s="107" t="s">
        <v>82</v>
      </c>
      <c r="C4687" s="110">
        <v>6</v>
      </c>
      <c r="D4687" s="109">
        <v>65223.124033683831</v>
      </c>
      <c r="E4687" s="109">
        <v>4780938.5331569398</v>
      </c>
    </row>
    <row r="4688" spans="1:5" x14ac:dyDescent="0.35">
      <c r="A4688" s="107" t="s">
        <v>80</v>
      </c>
      <c r="B4688" s="107" t="s">
        <v>82</v>
      </c>
      <c r="C4688" s="110">
        <v>7</v>
      </c>
      <c r="D4688" s="109">
        <v>46717.312665969373</v>
      </c>
      <c r="E4688" s="109">
        <v>3389033.685941529</v>
      </c>
    </row>
    <row r="4689" spans="1:5" x14ac:dyDescent="0.35">
      <c r="A4689" s="107" t="s">
        <v>80</v>
      </c>
      <c r="B4689" s="107" t="s">
        <v>82</v>
      </c>
      <c r="C4689" s="110">
        <v>8</v>
      </c>
      <c r="D4689" s="109">
        <v>63398.175717910548</v>
      </c>
      <c r="E4689" s="109">
        <v>4025495.9106430481</v>
      </c>
    </row>
    <row r="4690" spans="1:5" x14ac:dyDescent="0.35">
      <c r="A4690" s="107" t="s">
        <v>80</v>
      </c>
      <c r="B4690" s="107" t="s">
        <v>82</v>
      </c>
      <c r="C4690" s="110">
        <v>9</v>
      </c>
      <c r="D4690" s="109">
        <v>55502.072048278111</v>
      </c>
      <c r="E4690" s="109">
        <v>3128028.2496324112</v>
      </c>
    </row>
    <row r="4691" spans="1:5" x14ac:dyDescent="0.35">
      <c r="A4691" s="107" t="s">
        <v>80</v>
      </c>
      <c r="B4691" s="107" t="s">
        <v>82</v>
      </c>
      <c r="C4691" s="110">
        <v>10</v>
      </c>
      <c r="D4691" s="109">
        <v>78273.893023473953</v>
      </c>
      <c r="E4691" s="109">
        <v>3576058.4649333451</v>
      </c>
    </row>
    <row r="4692" spans="1:5" x14ac:dyDescent="0.35">
      <c r="A4692" s="107" t="s">
        <v>80</v>
      </c>
      <c r="B4692" s="107" t="s">
        <v>82</v>
      </c>
      <c r="C4692" s="110">
        <v>11</v>
      </c>
      <c r="D4692" s="109">
        <v>68513.119489768753</v>
      </c>
      <c r="E4692" s="109">
        <v>3605114.657558227</v>
      </c>
    </row>
    <row r="4693" spans="1:5" x14ac:dyDescent="0.35">
      <c r="A4693" s="107" t="s">
        <v>80</v>
      </c>
      <c r="B4693" s="107" t="s">
        <v>82</v>
      </c>
      <c r="C4693" s="110">
        <v>12</v>
      </c>
      <c r="D4693" s="109">
        <v>46897.192564014818</v>
      </c>
      <c r="E4693" s="109">
        <v>2969489.7317192731</v>
      </c>
    </row>
    <row r="4694" spans="1:5" x14ac:dyDescent="0.35">
      <c r="A4694" s="107" t="s">
        <v>80</v>
      </c>
      <c r="B4694" s="107" t="s">
        <v>83</v>
      </c>
      <c r="C4694" s="110">
        <v>1</v>
      </c>
      <c r="D4694" s="109">
        <v>457571.15567923168</v>
      </c>
      <c r="E4694" s="109">
        <v>34431150.154213607</v>
      </c>
    </row>
    <row r="4695" spans="1:5" x14ac:dyDescent="0.35">
      <c r="A4695" s="107" t="s">
        <v>80</v>
      </c>
      <c r="B4695" s="107" t="s">
        <v>83</v>
      </c>
      <c r="C4695" s="110">
        <v>2</v>
      </c>
      <c r="D4695" s="109">
        <v>510638.07872269931</v>
      </c>
      <c r="E4695" s="109">
        <v>37022067.68122489</v>
      </c>
    </row>
    <row r="4696" spans="1:5" x14ac:dyDescent="0.35">
      <c r="A4696" s="107" t="s">
        <v>80</v>
      </c>
      <c r="B4696" s="107" t="s">
        <v>83</v>
      </c>
      <c r="C4696" s="110">
        <v>3</v>
      </c>
      <c r="D4696" s="109">
        <v>634998.56579120399</v>
      </c>
      <c r="E4696" s="109">
        <v>47343560.316889651</v>
      </c>
    </row>
    <row r="4697" spans="1:5" x14ac:dyDescent="0.35">
      <c r="A4697" s="107" t="s">
        <v>80</v>
      </c>
      <c r="B4697" s="107" t="s">
        <v>83</v>
      </c>
      <c r="C4697" s="110">
        <v>4</v>
      </c>
      <c r="D4697" s="109">
        <v>541407.6672760708</v>
      </c>
      <c r="E4697" s="109">
        <v>39272270.91953478</v>
      </c>
    </row>
    <row r="4698" spans="1:5" x14ac:dyDescent="0.35">
      <c r="A4698" s="107" t="s">
        <v>80</v>
      </c>
      <c r="B4698" s="107" t="s">
        <v>83</v>
      </c>
      <c r="C4698" s="110">
        <v>5</v>
      </c>
      <c r="D4698" s="109">
        <v>623572.02872497472</v>
      </c>
      <c r="E4698" s="109">
        <v>43496915.392144702</v>
      </c>
    </row>
    <row r="4699" spans="1:5" x14ac:dyDescent="0.35">
      <c r="A4699" s="107" t="s">
        <v>80</v>
      </c>
      <c r="B4699" s="107" t="s">
        <v>83</v>
      </c>
      <c r="C4699" s="110">
        <v>6</v>
      </c>
      <c r="D4699" s="109">
        <v>615623.20174503047</v>
      </c>
      <c r="E4699" s="109">
        <v>41716855.65440125</v>
      </c>
    </row>
    <row r="4700" spans="1:5" x14ac:dyDescent="0.35">
      <c r="A4700" s="107" t="s">
        <v>80</v>
      </c>
      <c r="B4700" s="107" t="s">
        <v>83</v>
      </c>
      <c r="C4700" s="110">
        <v>7</v>
      </c>
      <c r="D4700" s="109">
        <v>664260.38775046344</v>
      </c>
      <c r="E4700" s="109">
        <v>44930189.084668361</v>
      </c>
    </row>
    <row r="4701" spans="1:5" x14ac:dyDescent="0.35">
      <c r="A4701" s="107" t="s">
        <v>80</v>
      </c>
      <c r="B4701" s="107" t="s">
        <v>83</v>
      </c>
      <c r="C4701" s="110">
        <v>8</v>
      </c>
      <c r="D4701" s="109">
        <v>620491.85910321912</v>
      </c>
      <c r="E4701" s="109">
        <v>41645936.586053148</v>
      </c>
    </row>
    <row r="4702" spans="1:5" x14ac:dyDescent="0.35">
      <c r="A4702" s="107" t="s">
        <v>80</v>
      </c>
      <c r="B4702" s="107" t="s">
        <v>83</v>
      </c>
      <c r="C4702" s="110">
        <v>9</v>
      </c>
      <c r="D4702" s="109">
        <v>449881.26967382513</v>
      </c>
      <c r="E4702" s="109">
        <v>27931943.20496168</v>
      </c>
    </row>
    <row r="4703" spans="1:5" x14ac:dyDescent="0.35">
      <c r="A4703" s="107" t="s">
        <v>80</v>
      </c>
      <c r="B4703" s="107" t="s">
        <v>83</v>
      </c>
      <c r="C4703" s="110">
        <v>10</v>
      </c>
      <c r="D4703" s="109">
        <v>324170.01737015991</v>
      </c>
      <c r="E4703" s="109">
        <v>17812802.562626742</v>
      </c>
    </row>
    <row r="4704" spans="1:5" x14ac:dyDescent="0.35">
      <c r="A4704" s="107" t="s">
        <v>80</v>
      </c>
      <c r="B4704" s="107" t="s">
        <v>83</v>
      </c>
      <c r="C4704" s="110">
        <v>11</v>
      </c>
      <c r="D4704" s="109">
        <v>394360.22423327499</v>
      </c>
      <c r="E4704" s="109">
        <v>21906773.742680639</v>
      </c>
    </row>
    <row r="4705" spans="1:5" x14ac:dyDescent="0.35">
      <c r="A4705" s="107" t="s">
        <v>80</v>
      </c>
      <c r="B4705" s="107" t="s">
        <v>83</v>
      </c>
      <c r="C4705" s="110">
        <v>12</v>
      </c>
      <c r="D4705" s="109">
        <v>393552.74191252392</v>
      </c>
      <c r="E4705" s="109">
        <v>21883791.74231885</v>
      </c>
    </row>
    <row r="4706" spans="1:5" x14ac:dyDescent="0.35">
      <c r="A4706" s="107" t="s">
        <v>80</v>
      </c>
      <c r="B4706" s="107" t="s">
        <v>414</v>
      </c>
      <c r="C4706" s="110">
        <v>1</v>
      </c>
      <c r="D4706" s="109">
        <v>599.33413579479702</v>
      </c>
      <c r="E4706" s="109">
        <v>57786.887220062294</v>
      </c>
    </row>
    <row r="4707" spans="1:5" x14ac:dyDescent="0.35">
      <c r="A4707" s="107" t="s">
        <v>80</v>
      </c>
      <c r="B4707" s="107" t="s">
        <v>414</v>
      </c>
      <c r="C4707" s="110">
        <v>2</v>
      </c>
      <c r="D4707" s="109">
        <v>544.01859520619985</v>
      </c>
      <c r="E4707" s="109">
        <v>48561.15380063984</v>
      </c>
    </row>
    <row r="4708" spans="1:5" x14ac:dyDescent="0.35">
      <c r="A4708" s="107" t="s">
        <v>80</v>
      </c>
      <c r="B4708" s="107" t="s">
        <v>414</v>
      </c>
      <c r="C4708" s="110">
        <v>3</v>
      </c>
      <c r="D4708" s="109">
        <v>576.06874016205336</v>
      </c>
      <c r="E4708" s="109">
        <v>51681.212918594581</v>
      </c>
    </row>
    <row r="4709" spans="1:5" x14ac:dyDescent="0.35">
      <c r="A4709" s="107" t="s">
        <v>80</v>
      </c>
      <c r="B4709" s="107" t="s">
        <v>414</v>
      </c>
      <c r="C4709" s="110">
        <v>4</v>
      </c>
      <c r="D4709" s="109">
        <v>485.72429895015222</v>
      </c>
      <c r="E4709" s="109">
        <v>42071.723070237851</v>
      </c>
    </row>
    <row r="4710" spans="1:5" x14ac:dyDescent="0.35">
      <c r="A4710" s="107" t="s">
        <v>80</v>
      </c>
      <c r="B4710" s="107" t="s">
        <v>414</v>
      </c>
      <c r="C4710" s="110">
        <v>5</v>
      </c>
      <c r="D4710" s="109">
        <v>367.18315744100931</v>
      </c>
      <c r="E4710" s="109">
        <v>26699.573737373139</v>
      </c>
    </row>
    <row r="4711" spans="1:5" x14ac:dyDescent="0.35">
      <c r="A4711" s="107" t="s">
        <v>80</v>
      </c>
      <c r="B4711" s="107" t="s">
        <v>414</v>
      </c>
      <c r="C4711" s="110">
        <v>6</v>
      </c>
      <c r="D4711" s="109">
        <v>386.00133436787502</v>
      </c>
      <c r="E4711" s="109">
        <v>26576.348394603621</v>
      </c>
    </row>
    <row r="4712" spans="1:5" x14ac:dyDescent="0.35">
      <c r="A4712" s="107" t="s">
        <v>80</v>
      </c>
      <c r="B4712" s="107" t="s">
        <v>414</v>
      </c>
      <c r="C4712" s="110">
        <v>7</v>
      </c>
      <c r="D4712" s="109">
        <v>408.52861982707623</v>
      </c>
      <c r="E4712" s="109">
        <v>31195.4920995666</v>
      </c>
    </row>
    <row r="4713" spans="1:5" x14ac:dyDescent="0.35">
      <c r="A4713" s="107" t="s">
        <v>80</v>
      </c>
      <c r="B4713" s="107" t="s">
        <v>414</v>
      </c>
      <c r="C4713" s="110">
        <v>8</v>
      </c>
      <c r="D4713" s="109">
        <v>453.03943660559389</v>
      </c>
      <c r="E4713" s="109">
        <v>29996.207488011631</v>
      </c>
    </row>
    <row r="4714" spans="1:5" x14ac:dyDescent="0.35">
      <c r="A4714" s="107" t="s">
        <v>80</v>
      </c>
      <c r="B4714" s="107" t="s">
        <v>414</v>
      </c>
      <c r="C4714" s="110">
        <v>9</v>
      </c>
      <c r="D4714" s="109">
        <v>492.76270209379283</v>
      </c>
      <c r="E4714" s="109">
        <v>27085.352952599191</v>
      </c>
    </row>
    <row r="4715" spans="1:5" x14ac:dyDescent="0.35">
      <c r="A4715" s="107" t="s">
        <v>80</v>
      </c>
      <c r="B4715" s="107" t="s">
        <v>414</v>
      </c>
      <c r="C4715" s="110">
        <v>10</v>
      </c>
      <c r="D4715" s="109">
        <v>563.57047179055053</v>
      </c>
      <c r="E4715" s="109">
        <v>20432.282636808919</v>
      </c>
    </row>
    <row r="4716" spans="1:5" x14ac:dyDescent="0.35">
      <c r="A4716" s="107" t="s">
        <v>80</v>
      </c>
      <c r="B4716" s="107" t="s">
        <v>414</v>
      </c>
      <c r="C4716" s="110">
        <v>11</v>
      </c>
      <c r="D4716" s="109">
        <v>576.50890577505334</v>
      </c>
      <c r="E4716" s="109">
        <v>30710.865084121851</v>
      </c>
    </row>
    <row r="4717" spans="1:5" x14ac:dyDescent="0.35">
      <c r="A4717" s="107" t="s">
        <v>80</v>
      </c>
      <c r="B4717" s="107" t="s">
        <v>414</v>
      </c>
      <c r="C4717" s="110">
        <v>12</v>
      </c>
      <c r="D4717" s="109">
        <v>607.46059818583853</v>
      </c>
      <c r="E4717" s="109">
        <v>28485.641499733621</v>
      </c>
    </row>
    <row r="4718" spans="1:5" x14ac:dyDescent="0.35">
      <c r="A4718" s="107" t="s">
        <v>80</v>
      </c>
      <c r="B4718" s="107" t="s">
        <v>413</v>
      </c>
      <c r="C4718" s="110">
        <v>1</v>
      </c>
      <c r="D4718" s="109">
        <v>599.33413579479702</v>
      </c>
      <c r="E4718" s="109">
        <v>57786.887220062294</v>
      </c>
    </row>
    <row r="4719" spans="1:5" x14ac:dyDescent="0.35">
      <c r="A4719" s="107" t="s">
        <v>80</v>
      </c>
      <c r="B4719" s="107" t="s">
        <v>413</v>
      </c>
      <c r="C4719" s="110">
        <v>2</v>
      </c>
      <c r="D4719" s="109">
        <v>544.01859520619985</v>
      </c>
      <c r="E4719" s="109">
        <v>48561.15380063984</v>
      </c>
    </row>
    <row r="4720" spans="1:5" x14ac:dyDescent="0.35">
      <c r="A4720" s="107" t="s">
        <v>80</v>
      </c>
      <c r="B4720" s="107" t="s">
        <v>413</v>
      </c>
      <c r="C4720" s="110">
        <v>3</v>
      </c>
      <c r="D4720" s="109">
        <v>576.06874016205336</v>
      </c>
      <c r="E4720" s="109">
        <v>51681.212918594581</v>
      </c>
    </row>
    <row r="4721" spans="1:5" x14ac:dyDescent="0.35">
      <c r="A4721" s="107" t="s">
        <v>80</v>
      </c>
      <c r="B4721" s="107" t="s">
        <v>413</v>
      </c>
      <c r="C4721" s="110">
        <v>4</v>
      </c>
      <c r="D4721" s="109">
        <v>485.72429895015222</v>
      </c>
      <c r="E4721" s="109">
        <v>42071.723070237851</v>
      </c>
    </row>
    <row r="4722" spans="1:5" x14ac:dyDescent="0.35">
      <c r="A4722" s="107" t="s">
        <v>80</v>
      </c>
      <c r="B4722" s="107" t="s">
        <v>413</v>
      </c>
      <c r="C4722" s="110">
        <v>5</v>
      </c>
      <c r="D4722" s="109">
        <v>367.18315744100931</v>
      </c>
      <c r="E4722" s="109">
        <v>26699.573737373139</v>
      </c>
    </row>
    <row r="4723" spans="1:5" x14ac:dyDescent="0.35">
      <c r="A4723" s="107" t="s">
        <v>80</v>
      </c>
      <c r="B4723" s="107" t="s">
        <v>413</v>
      </c>
      <c r="C4723" s="110">
        <v>6</v>
      </c>
      <c r="D4723" s="109">
        <v>386.00133436787502</v>
      </c>
      <c r="E4723" s="109">
        <v>26576.348394603621</v>
      </c>
    </row>
    <row r="4724" spans="1:5" x14ac:dyDescent="0.35">
      <c r="A4724" s="107" t="s">
        <v>80</v>
      </c>
      <c r="B4724" s="107" t="s">
        <v>413</v>
      </c>
      <c r="C4724" s="110">
        <v>7</v>
      </c>
      <c r="D4724" s="109">
        <v>408.52861982707623</v>
      </c>
      <c r="E4724" s="109">
        <v>31195.4920995666</v>
      </c>
    </row>
    <row r="4725" spans="1:5" x14ac:dyDescent="0.35">
      <c r="A4725" s="107" t="s">
        <v>80</v>
      </c>
      <c r="B4725" s="107" t="s">
        <v>413</v>
      </c>
      <c r="C4725" s="110">
        <v>8</v>
      </c>
      <c r="D4725" s="109">
        <v>453.03943660559389</v>
      </c>
      <c r="E4725" s="109">
        <v>29996.207488011631</v>
      </c>
    </row>
    <row r="4726" spans="1:5" x14ac:dyDescent="0.35">
      <c r="A4726" s="107" t="s">
        <v>80</v>
      </c>
      <c r="B4726" s="107" t="s">
        <v>413</v>
      </c>
      <c r="C4726" s="110">
        <v>9</v>
      </c>
      <c r="D4726" s="109">
        <v>484.26677599089078</v>
      </c>
      <c r="E4726" s="109">
        <v>27082.74736526165</v>
      </c>
    </row>
    <row r="4727" spans="1:5" x14ac:dyDescent="0.35">
      <c r="A4727" s="107" t="s">
        <v>80</v>
      </c>
      <c r="B4727" s="107" t="s">
        <v>413</v>
      </c>
      <c r="C4727" s="110">
        <v>10</v>
      </c>
      <c r="D4727" s="109">
        <v>559.67796083622375</v>
      </c>
      <c r="E4727" s="109">
        <v>20432.282636808919</v>
      </c>
    </row>
    <row r="4728" spans="1:5" x14ac:dyDescent="0.35">
      <c r="A4728" s="107" t="s">
        <v>80</v>
      </c>
      <c r="B4728" s="107" t="s">
        <v>413</v>
      </c>
      <c r="C4728" s="110">
        <v>11</v>
      </c>
      <c r="D4728" s="109">
        <v>576.50890577505334</v>
      </c>
      <c r="E4728" s="109">
        <v>30710.865084121851</v>
      </c>
    </row>
    <row r="4729" spans="1:5" x14ac:dyDescent="0.35">
      <c r="A4729" s="107" t="s">
        <v>80</v>
      </c>
      <c r="B4729" s="107" t="s">
        <v>413</v>
      </c>
      <c r="C4729" s="110">
        <v>12</v>
      </c>
      <c r="D4729" s="109">
        <v>607.46059818583853</v>
      </c>
      <c r="E4729" s="109">
        <v>28485.641499733621</v>
      </c>
    </row>
    <row r="4730" spans="1:5" x14ac:dyDescent="0.35">
      <c r="A4730" s="107" t="s">
        <v>80</v>
      </c>
      <c r="B4730" s="107" t="s">
        <v>10</v>
      </c>
      <c r="C4730" s="110">
        <v>1</v>
      </c>
      <c r="D4730" s="109">
        <v>2.1599999349564292</v>
      </c>
      <c r="E4730" s="109">
        <v>140.78982813814741</v>
      </c>
    </row>
    <row r="4731" spans="1:5" x14ac:dyDescent="0.35">
      <c r="A4731" s="107" t="s">
        <v>80</v>
      </c>
      <c r="B4731" s="107" t="s">
        <v>10</v>
      </c>
      <c r="C4731" s="110">
        <v>2</v>
      </c>
      <c r="D4731" s="109">
        <v>25.919999383389928</v>
      </c>
      <c r="E4731" s="109">
        <v>2870.3221727592781</v>
      </c>
    </row>
    <row r="4732" spans="1:5" x14ac:dyDescent="0.35">
      <c r="A4732" s="107" t="s">
        <v>80</v>
      </c>
      <c r="B4732" s="107" t="s">
        <v>10</v>
      </c>
      <c r="C4732" s="110">
        <v>3</v>
      </c>
      <c r="D4732" s="109">
        <v>35.519999131560311</v>
      </c>
      <c r="E4732" s="109">
        <v>3474.1501615954699</v>
      </c>
    </row>
    <row r="4733" spans="1:5" x14ac:dyDescent="0.35">
      <c r="A4733" s="107" t="s">
        <v>80</v>
      </c>
      <c r="B4733" s="107" t="s">
        <v>10</v>
      </c>
      <c r="C4733" s="110">
        <v>4</v>
      </c>
      <c r="D4733" s="109">
        <v>212.2200049757958</v>
      </c>
      <c r="E4733" s="109">
        <v>13125.82069341134</v>
      </c>
    </row>
    <row r="4734" spans="1:5" x14ac:dyDescent="0.35">
      <c r="A4734" s="107" t="s">
        <v>80</v>
      </c>
      <c r="B4734" s="107" t="s">
        <v>10</v>
      </c>
      <c r="C4734" s="110">
        <v>5</v>
      </c>
      <c r="D4734" s="109">
        <v>348.71999731659878</v>
      </c>
      <c r="E4734" s="109">
        <v>28113.627833703191</v>
      </c>
    </row>
    <row r="4735" spans="1:5" x14ac:dyDescent="0.35">
      <c r="A4735" s="107" t="s">
        <v>80</v>
      </c>
      <c r="B4735" s="107" t="s">
        <v>10</v>
      </c>
      <c r="C4735" s="110">
        <v>6</v>
      </c>
      <c r="D4735" s="109">
        <v>380.87998884916323</v>
      </c>
      <c r="E4735" s="109">
        <v>34976.094703437433</v>
      </c>
    </row>
    <row r="4736" spans="1:5" x14ac:dyDescent="0.35">
      <c r="A4736" s="107" t="s">
        <v>80</v>
      </c>
      <c r="B4736" s="107" t="s">
        <v>10</v>
      </c>
      <c r="C4736" s="110">
        <v>7</v>
      </c>
      <c r="D4736" s="109">
        <v>670.56001138687145</v>
      </c>
      <c r="E4736" s="109">
        <v>59917.137472052382</v>
      </c>
    </row>
    <row r="4737" spans="1:5" x14ac:dyDescent="0.35">
      <c r="A4737" s="107" t="s">
        <v>80</v>
      </c>
      <c r="B4737" s="107" t="s">
        <v>10</v>
      </c>
      <c r="C4737" s="110">
        <v>8</v>
      </c>
      <c r="D4737" s="109">
        <v>699.59998810291279</v>
      </c>
      <c r="E4737" s="109">
        <v>66409.068247088624</v>
      </c>
    </row>
    <row r="4738" spans="1:5" x14ac:dyDescent="0.35">
      <c r="A4738" s="107" t="s">
        <v>80</v>
      </c>
      <c r="B4738" s="107" t="s">
        <v>10</v>
      </c>
      <c r="C4738" s="110">
        <v>9</v>
      </c>
      <c r="D4738" s="109">
        <v>567.3599801063541</v>
      </c>
      <c r="E4738" s="109">
        <v>53058.184470886408</v>
      </c>
    </row>
    <row r="4739" spans="1:5" x14ac:dyDescent="0.35">
      <c r="A4739" s="107" t="s">
        <v>80</v>
      </c>
      <c r="B4739" s="107" t="s">
        <v>10</v>
      </c>
      <c r="C4739" s="110">
        <v>10</v>
      </c>
      <c r="D4739" s="109">
        <v>462.37999892234768</v>
      </c>
      <c r="E4739" s="109">
        <v>30495.928882657081</v>
      </c>
    </row>
    <row r="4740" spans="1:5" x14ac:dyDescent="0.35">
      <c r="A4740" s="107" t="s">
        <v>80</v>
      </c>
      <c r="B4740" s="107" t="s">
        <v>10</v>
      </c>
      <c r="C4740" s="110">
        <v>11</v>
      </c>
      <c r="D4740" s="109">
        <v>415.60000908374798</v>
      </c>
      <c r="E4740" s="109">
        <v>32887.226929280907</v>
      </c>
    </row>
    <row r="4741" spans="1:5" x14ac:dyDescent="0.35">
      <c r="A4741" s="107" t="s">
        <v>80</v>
      </c>
      <c r="B4741" s="107" t="s">
        <v>10</v>
      </c>
      <c r="C4741" s="110">
        <v>12</v>
      </c>
      <c r="D4741" s="109">
        <v>247.7400073111057</v>
      </c>
      <c r="E4741" s="109">
        <v>23389.012792676709</v>
      </c>
    </row>
    <row r="4742" spans="1:5" x14ac:dyDescent="0.35">
      <c r="A4742" s="107" t="s">
        <v>80</v>
      </c>
      <c r="B4742" s="107" t="s">
        <v>84</v>
      </c>
      <c r="C4742" s="110">
        <v>1</v>
      </c>
      <c r="D4742" s="109">
        <v>4440.3122217178343</v>
      </c>
      <c r="E4742" s="109">
        <v>324509.29693429498</v>
      </c>
    </row>
    <row r="4743" spans="1:5" x14ac:dyDescent="0.35">
      <c r="A4743" s="107" t="s">
        <v>80</v>
      </c>
      <c r="B4743" s="107" t="s">
        <v>84</v>
      </c>
      <c r="C4743" s="110">
        <v>2</v>
      </c>
      <c r="D4743" s="109">
        <v>4701.0238756656654</v>
      </c>
      <c r="E4743" s="109">
        <v>339562.75971218827</v>
      </c>
    </row>
    <row r="4744" spans="1:5" x14ac:dyDescent="0.35">
      <c r="A4744" s="107" t="s">
        <v>80</v>
      </c>
      <c r="B4744" s="107" t="s">
        <v>84</v>
      </c>
      <c r="C4744" s="110">
        <v>3</v>
      </c>
      <c r="D4744" s="109">
        <v>6550.2000111579973</v>
      </c>
      <c r="E4744" s="109">
        <v>495819.8059083072</v>
      </c>
    </row>
    <row r="4745" spans="1:5" x14ac:dyDescent="0.35">
      <c r="A4745" s="107" t="s">
        <v>80</v>
      </c>
      <c r="B4745" s="107" t="s">
        <v>84</v>
      </c>
      <c r="C4745" s="110">
        <v>4</v>
      </c>
      <c r="D4745" s="109">
        <v>5338.4399475574501</v>
      </c>
      <c r="E4745" s="109">
        <v>396327.46743017313</v>
      </c>
    </row>
    <row r="4746" spans="1:5" x14ac:dyDescent="0.35">
      <c r="A4746" s="107" t="s">
        <v>80</v>
      </c>
      <c r="B4746" s="107" t="s">
        <v>84</v>
      </c>
      <c r="C4746" s="110">
        <v>5</v>
      </c>
      <c r="D4746" s="109">
        <v>4276.151983451844</v>
      </c>
      <c r="E4746" s="109">
        <v>312194.28598878608</v>
      </c>
    </row>
    <row r="4747" spans="1:5" x14ac:dyDescent="0.35">
      <c r="A4747" s="107" t="s">
        <v>80</v>
      </c>
      <c r="B4747" s="107" t="s">
        <v>84</v>
      </c>
      <c r="C4747" s="110">
        <v>6</v>
      </c>
      <c r="D4747" s="109">
        <v>6548.9040106773418</v>
      </c>
      <c r="E4747" s="109">
        <v>453988.98666464369</v>
      </c>
    </row>
    <row r="4748" spans="1:5" x14ac:dyDescent="0.35">
      <c r="A4748" s="107" t="s">
        <v>80</v>
      </c>
      <c r="B4748" s="107" t="s">
        <v>84</v>
      </c>
      <c r="C4748" s="110">
        <v>7</v>
      </c>
      <c r="D4748" s="109">
        <v>15898.27189066887</v>
      </c>
      <c r="E4748" s="109">
        <v>1095979.4139960101</v>
      </c>
    </row>
    <row r="4749" spans="1:5" x14ac:dyDescent="0.35">
      <c r="A4749" s="107" t="s">
        <v>80</v>
      </c>
      <c r="B4749" s="107" t="s">
        <v>84</v>
      </c>
      <c r="C4749" s="110">
        <v>8</v>
      </c>
      <c r="D4749" s="109">
        <v>14733.19212713241</v>
      </c>
      <c r="E4749" s="109">
        <v>999989.16481504636</v>
      </c>
    </row>
    <row r="4750" spans="1:5" x14ac:dyDescent="0.35">
      <c r="A4750" s="107" t="s">
        <v>80</v>
      </c>
      <c r="B4750" s="107" t="s">
        <v>84</v>
      </c>
      <c r="C4750" s="110">
        <v>9</v>
      </c>
      <c r="D4750" s="109">
        <v>18043.2</v>
      </c>
      <c r="E4750" s="109">
        <v>1053406.091068604</v>
      </c>
    </row>
    <row r="4751" spans="1:5" x14ac:dyDescent="0.35">
      <c r="A4751" s="107" t="s">
        <v>80</v>
      </c>
      <c r="B4751" s="107" t="s">
        <v>84</v>
      </c>
      <c r="C4751" s="110">
        <v>10</v>
      </c>
      <c r="D4751" s="109">
        <v>18644.64</v>
      </c>
      <c r="E4751" s="109">
        <v>794823.73099056061</v>
      </c>
    </row>
    <row r="4752" spans="1:5" x14ac:dyDescent="0.35">
      <c r="A4752" s="107" t="s">
        <v>80</v>
      </c>
      <c r="B4752" s="107" t="s">
        <v>84</v>
      </c>
      <c r="C4752" s="110">
        <v>11</v>
      </c>
      <c r="D4752" s="109">
        <v>18043.2</v>
      </c>
      <c r="E4752" s="109">
        <v>763818.22010085231</v>
      </c>
    </row>
    <row r="4753" spans="1:5" x14ac:dyDescent="0.35">
      <c r="A4753" s="107" t="s">
        <v>80</v>
      </c>
      <c r="B4753" s="107" t="s">
        <v>84</v>
      </c>
      <c r="C4753" s="110">
        <v>12</v>
      </c>
      <c r="D4753" s="109">
        <v>16488.5997902298</v>
      </c>
      <c r="E4753" s="109">
        <v>701650.67215809471</v>
      </c>
    </row>
    <row r="4754" spans="1:5" x14ac:dyDescent="0.35">
      <c r="A4754" s="107" t="s">
        <v>80</v>
      </c>
      <c r="B4754" s="107" t="s">
        <v>11</v>
      </c>
      <c r="C4754" s="110">
        <v>1</v>
      </c>
      <c r="D4754" s="109">
        <v>2576.40954902571</v>
      </c>
      <c r="E4754" s="109">
        <v>399206.72613511601</v>
      </c>
    </row>
    <row r="4755" spans="1:5" x14ac:dyDescent="0.35">
      <c r="A4755" s="107" t="s">
        <v>80</v>
      </c>
      <c r="B4755" s="107" t="s">
        <v>11</v>
      </c>
      <c r="C4755" s="110">
        <v>2</v>
      </c>
      <c r="D4755" s="109">
        <v>2967.1575621947659</v>
      </c>
      <c r="E4755" s="109">
        <v>423455.86362208432</v>
      </c>
    </row>
    <row r="4756" spans="1:5" x14ac:dyDescent="0.35">
      <c r="A4756" s="107" t="s">
        <v>80</v>
      </c>
      <c r="B4756" s="107" t="s">
        <v>11</v>
      </c>
      <c r="C4756" s="110">
        <v>3</v>
      </c>
      <c r="D4756" s="109">
        <v>2300.2068916546032</v>
      </c>
      <c r="E4756" s="109">
        <v>330226.32052237471</v>
      </c>
    </row>
    <row r="4757" spans="1:5" x14ac:dyDescent="0.35">
      <c r="A4757" s="107" t="s">
        <v>80</v>
      </c>
      <c r="B4757" s="107" t="s">
        <v>11</v>
      </c>
      <c r="C4757" s="110">
        <v>4</v>
      </c>
      <c r="D4757" s="109">
        <v>4002.3122596360599</v>
      </c>
      <c r="E4757" s="109">
        <v>333305.74895749841</v>
      </c>
    </row>
    <row r="4758" spans="1:5" x14ac:dyDescent="0.35">
      <c r="A4758" s="107" t="s">
        <v>80</v>
      </c>
      <c r="B4758" s="107" t="s">
        <v>11</v>
      </c>
      <c r="C4758" s="110">
        <v>5</v>
      </c>
      <c r="D4758" s="109">
        <v>9301.4602234987924</v>
      </c>
      <c r="E4758" s="109">
        <v>753997.93809321837</v>
      </c>
    </row>
    <row r="4759" spans="1:5" x14ac:dyDescent="0.35">
      <c r="A4759" s="107" t="s">
        <v>80</v>
      </c>
      <c r="B4759" s="107" t="s">
        <v>11</v>
      </c>
      <c r="C4759" s="110">
        <v>6</v>
      </c>
      <c r="D4759" s="109">
        <v>5680.3170832622936</v>
      </c>
      <c r="E4759" s="109">
        <v>381982.82654450112</v>
      </c>
    </row>
    <row r="4760" spans="1:5" x14ac:dyDescent="0.35">
      <c r="A4760" s="107" t="s">
        <v>80</v>
      </c>
      <c r="B4760" s="107" t="s">
        <v>11</v>
      </c>
      <c r="C4760" s="110">
        <v>7</v>
      </c>
      <c r="D4760" s="109">
        <v>5287.7877193508048</v>
      </c>
      <c r="E4760" s="109">
        <v>366851.86868689873</v>
      </c>
    </row>
    <row r="4761" spans="1:5" x14ac:dyDescent="0.35">
      <c r="A4761" s="107" t="s">
        <v>80</v>
      </c>
      <c r="B4761" s="107" t="s">
        <v>11</v>
      </c>
      <c r="C4761" s="110">
        <v>8</v>
      </c>
      <c r="D4761" s="109">
        <v>5421.690493689709</v>
      </c>
      <c r="E4761" s="109">
        <v>359863.77977133059</v>
      </c>
    </row>
    <row r="4762" spans="1:5" x14ac:dyDescent="0.35">
      <c r="A4762" s="107" t="s">
        <v>80</v>
      </c>
      <c r="B4762" s="107" t="s">
        <v>11</v>
      </c>
      <c r="C4762" s="110">
        <v>9</v>
      </c>
      <c r="D4762" s="109">
        <v>5144.6453181229617</v>
      </c>
      <c r="E4762" s="109">
        <v>310926.60424557579</v>
      </c>
    </row>
    <row r="4763" spans="1:5" x14ac:dyDescent="0.35">
      <c r="A4763" s="107" t="s">
        <v>80</v>
      </c>
      <c r="B4763" s="107" t="s">
        <v>11</v>
      </c>
      <c r="C4763" s="110">
        <v>10</v>
      </c>
      <c r="D4763" s="109">
        <v>5016.2426999860554</v>
      </c>
      <c r="E4763" s="109">
        <v>238111.12137626371</v>
      </c>
    </row>
    <row r="4764" spans="1:5" x14ac:dyDescent="0.35">
      <c r="A4764" s="107" t="s">
        <v>80</v>
      </c>
      <c r="B4764" s="107" t="s">
        <v>11</v>
      </c>
      <c r="C4764" s="110">
        <v>11</v>
      </c>
      <c r="D4764" s="109">
        <v>4330.064326088097</v>
      </c>
      <c r="E4764" s="109">
        <v>199804.3762476721</v>
      </c>
    </row>
    <row r="4765" spans="1:5" x14ac:dyDescent="0.35">
      <c r="A4765" s="107" t="s">
        <v>80</v>
      </c>
      <c r="B4765" s="107" t="s">
        <v>11</v>
      </c>
      <c r="C4765" s="110">
        <v>12</v>
      </c>
      <c r="D4765" s="109">
        <v>3815.1232204006419</v>
      </c>
      <c r="E4765" s="109">
        <v>188195.91359823101</v>
      </c>
    </row>
    <row r="4766" spans="1:5" x14ac:dyDescent="0.35">
      <c r="A4766" s="107" t="s">
        <v>80</v>
      </c>
      <c r="B4766" s="107" t="s">
        <v>12</v>
      </c>
      <c r="C4766" s="110">
        <v>1</v>
      </c>
      <c r="D4766" s="109">
        <v>1848.480008602143</v>
      </c>
      <c r="E4766" s="109">
        <v>140268.31847606189</v>
      </c>
    </row>
    <row r="4767" spans="1:5" x14ac:dyDescent="0.35">
      <c r="A4767" s="107" t="s">
        <v>80</v>
      </c>
      <c r="B4767" s="107" t="s">
        <v>12</v>
      </c>
      <c r="C4767" s="110">
        <v>2</v>
      </c>
      <c r="D4767" s="109">
        <v>1760.639923095702</v>
      </c>
      <c r="E4767" s="109">
        <v>129363.02299266341</v>
      </c>
    </row>
    <row r="4768" spans="1:5" x14ac:dyDescent="0.35">
      <c r="A4768" s="107" t="s">
        <v>80</v>
      </c>
      <c r="B4768" s="107" t="s">
        <v>12</v>
      </c>
      <c r="C4768" s="110">
        <v>3</v>
      </c>
      <c r="D4768" s="109">
        <v>1949.279914855955</v>
      </c>
      <c r="E4768" s="109">
        <v>150196.67503507409</v>
      </c>
    </row>
    <row r="4769" spans="1:5" x14ac:dyDescent="0.35">
      <c r="A4769" s="107" t="s">
        <v>80</v>
      </c>
      <c r="B4769" s="107" t="s">
        <v>12</v>
      </c>
      <c r="C4769" s="110">
        <v>4</v>
      </c>
      <c r="D4769" s="109">
        <v>1887.3599219322191</v>
      </c>
      <c r="E4769" s="109">
        <v>142215.1768315942</v>
      </c>
    </row>
    <row r="4770" spans="1:5" x14ac:dyDescent="0.35">
      <c r="A4770" s="107" t="s">
        <v>80</v>
      </c>
      <c r="B4770" s="107" t="s">
        <v>12</v>
      </c>
      <c r="C4770" s="110">
        <v>5</v>
      </c>
      <c r="D4770" s="109">
        <v>1979.040065050126</v>
      </c>
      <c r="E4770" s="109">
        <v>149477.96640186981</v>
      </c>
    </row>
    <row r="4771" spans="1:5" x14ac:dyDescent="0.35">
      <c r="A4771" s="107" t="s">
        <v>80</v>
      </c>
      <c r="B4771" s="107" t="s">
        <v>12</v>
      </c>
      <c r="C4771" s="110">
        <v>6</v>
      </c>
      <c r="D4771" s="109">
        <v>1915.200066089631</v>
      </c>
      <c r="E4771" s="109">
        <v>133306.0772461429</v>
      </c>
    </row>
    <row r="4772" spans="1:5" x14ac:dyDescent="0.35">
      <c r="A4772" s="107" t="s">
        <v>80</v>
      </c>
      <c r="B4772" s="107" t="s">
        <v>12</v>
      </c>
      <c r="C4772" s="110">
        <v>7</v>
      </c>
      <c r="D4772" s="109">
        <v>1979.040087699891</v>
      </c>
      <c r="E4772" s="109">
        <v>137044.19867731771</v>
      </c>
    </row>
    <row r="4773" spans="1:5" x14ac:dyDescent="0.35">
      <c r="A4773" s="107" t="s">
        <v>80</v>
      </c>
      <c r="B4773" s="107" t="s">
        <v>12</v>
      </c>
      <c r="C4773" s="110">
        <v>8</v>
      </c>
      <c r="D4773" s="109">
        <v>1979.0400691032421</v>
      </c>
      <c r="E4773" s="109">
        <v>134201.14813364181</v>
      </c>
    </row>
    <row r="4774" spans="1:5" x14ac:dyDescent="0.35">
      <c r="A4774" s="107" t="s">
        <v>80</v>
      </c>
      <c r="B4774" s="107" t="s">
        <v>12</v>
      </c>
      <c r="C4774" s="110">
        <v>9</v>
      </c>
      <c r="D4774" s="109">
        <v>1915.200055837631</v>
      </c>
      <c r="E4774" s="109">
        <v>111924.2435366892</v>
      </c>
    </row>
    <row r="4775" spans="1:5" x14ac:dyDescent="0.35">
      <c r="A4775" s="107" t="s">
        <v>80</v>
      </c>
      <c r="B4775" s="107" t="s">
        <v>12</v>
      </c>
      <c r="C4775" s="110">
        <v>10</v>
      </c>
      <c r="D4775" s="109">
        <v>1977.6000688076019</v>
      </c>
      <c r="E4775" s="109">
        <v>85673.446039543298</v>
      </c>
    </row>
    <row r="4776" spans="1:5" x14ac:dyDescent="0.35">
      <c r="A4776" s="107" t="s">
        <v>80</v>
      </c>
      <c r="B4776" s="107" t="s">
        <v>12</v>
      </c>
      <c r="C4776" s="110">
        <v>11</v>
      </c>
      <c r="D4776" s="109">
        <v>1875.219939231871</v>
      </c>
      <c r="E4776" s="109">
        <v>77233.362409007081</v>
      </c>
    </row>
    <row r="4777" spans="1:5" x14ac:dyDescent="0.35">
      <c r="A4777" s="107" t="s">
        <v>80</v>
      </c>
      <c r="B4777" s="107" t="s">
        <v>12</v>
      </c>
      <c r="C4777" s="110">
        <v>12</v>
      </c>
      <c r="D4777" s="109">
        <v>1946.6599149703959</v>
      </c>
      <c r="E4777" s="109">
        <v>79313.044562658615</v>
      </c>
    </row>
    <row r="4778" spans="1:5" x14ac:dyDescent="0.35">
      <c r="A4778" s="107" t="s">
        <v>80</v>
      </c>
      <c r="B4778" s="107" t="s">
        <v>412</v>
      </c>
      <c r="C4778" s="110">
        <v>1</v>
      </c>
      <c r="D4778" s="109">
        <v>411.65003785335603</v>
      </c>
      <c r="E4778" s="109">
        <v>31709.025225817189</v>
      </c>
    </row>
    <row r="4779" spans="1:5" x14ac:dyDescent="0.35">
      <c r="A4779" s="107" t="s">
        <v>80</v>
      </c>
      <c r="B4779" s="107" t="s">
        <v>412</v>
      </c>
      <c r="C4779" s="110">
        <v>2</v>
      </c>
      <c r="D4779" s="109">
        <v>342.83493083361151</v>
      </c>
      <c r="E4779" s="109">
        <v>25431.66042441193</v>
      </c>
    </row>
    <row r="4780" spans="1:5" x14ac:dyDescent="0.35">
      <c r="A4780" s="107" t="s">
        <v>80</v>
      </c>
      <c r="B4780" s="107" t="s">
        <v>412</v>
      </c>
      <c r="C4780" s="110">
        <v>3</v>
      </c>
      <c r="D4780" s="109">
        <v>383.2518038636523</v>
      </c>
      <c r="E4780" s="109">
        <v>29888.087055845092</v>
      </c>
    </row>
    <row r="4781" spans="1:5" x14ac:dyDescent="0.35">
      <c r="A4781" s="107" t="s">
        <v>80</v>
      </c>
      <c r="B4781" s="107" t="s">
        <v>412</v>
      </c>
      <c r="C4781" s="110">
        <v>4</v>
      </c>
      <c r="D4781" s="109">
        <v>283.52794551111418</v>
      </c>
      <c r="E4781" s="109">
        <v>21446.747407135001</v>
      </c>
    </row>
    <row r="4782" spans="1:5" x14ac:dyDescent="0.35">
      <c r="A4782" s="107" t="s">
        <v>80</v>
      </c>
      <c r="B4782" s="107" t="s">
        <v>412</v>
      </c>
      <c r="C4782" s="110">
        <v>5</v>
      </c>
      <c r="D4782" s="109">
        <v>193.6095458395481</v>
      </c>
      <c r="E4782" s="109">
        <v>14528.168503089541</v>
      </c>
    </row>
    <row r="4783" spans="1:5" x14ac:dyDescent="0.35">
      <c r="A4783" s="107" t="s">
        <v>80</v>
      </c>
      <c r="B4783" s="107" t="s">
        <v>412</v>
      </c>
      <c r="C4783" s="110">
        <v>6</v>
      </c>
      <c r="D4783" s="109">
        <v>147.48143235513709</v>
      </c>
      <c r="E4783" s="109">
        <v>10463.0984873007</v>
      </c>
    </row>
    <row r="4784" spans="1:5" x14ac:dyDescent="0.35">
      <c r="A4784" s="107" t="s">
        <v>80</v>
      </c>
      <c r="B4784" s="107" t="s">
        <v>412</v>
      </c>
      <c r="C4784" s="110">
        <v>7</v>
      </c>
      <c r="D4784" s="109">
        <v>231.02465909296339</v>
      </c>
      <c r="E4784" s="109">
        <v>16065.98825645031</v>
      </c>
    </row>
    <row r="4785" spans="1:5" x14ac:dyDescent="0.35">
      <c r="A4785" s="107" t="s">
        <v>80</v>
      </c>
      <c r="B4785" s="107" t="s">
        <v>412</v>
      </c>
      <c r="C4785" s="110">
        <v>8</v>
      </c>
      <c r="D4785" s="109">
        <v>289.16079882114479</v>
      </c>
      <c r="E4785" s="109">
        <v>19943.677484328149</v>
      </c>
    </row>
    <row r="4786" spans="1:5" x14ac:dyDescent="0.35">
      <c r="A4786" s="107" t="s">
        <v>80</v>
      </c>
      <c r="B4786" s="107" t="s">
        <v>412</v>
      </c>
      <c r="C4786" s="110">
        <v>9</v>
      </c>
      <c r="D4786" s="109">
        <v>307.47260728054118</v>
      </c>
      <c r="E4786" s="109">
        <v>18022.45654952899</v>
      </c>
    </row>
    <row r="4787" spans="1:5" x14ac:dyDescent="0.35">
      <c r="A4787" s="107" t="s">
        <v>80</v>
      </c>
      <c r="B4787" s="107" t="s">
        <v>412</v>
      </c>
      <c r="C4787" s="110">
        <v>10</v>
      </c>
      <c r="D4787" s="109">
        <v>382.01730655032242</v>
      </c>
      <c r="E4787" s="109">
        <v>13908.312207657411</v>
      </c>
    </row>
    <row r="4788" spans="1:5" x14ac:dyDescent="0.35">
      <c r="A4788" s="107" t="s">
        <v>80</v>
      </c>
      <c r="B4788" s="107" t="s">
        <v>412</v>
      </c>
      <c r="C4788" s="110">
        <v>11</v>
      </c>
      <c r="D4788" s="109">
        <v>345.28584579045258</v>
      </c>
      <c r="E4788" s="109">
        <v>13993.687102401829</v>
      </c>
    </row>
    <row r="4789" spans="1:5" x14ac:dyDescent="0.35">
      <c r="A4789" s="107" t="s">
        <v>80</v>
      </c>
      <c r="B4789" s="107" t="s">
        <v>412</v>
      </c>
      <c r="C4789" s="110">
        <v>12</v>
      </c>
      <c r="D4789" s="109">
        <v>426.87471143317578</v>
      </c>
      <c r="E4789" s="109">
        <v>16471.588672250859</v>
      </c>
    </row>
    <row r="4790" spans="1:5" x14ac:dyDescent="0.35">
      <c r="A4790" s="107" t="s">
        <v>80</v>
      </c>
      <c r="B4790" s="107" t="s">
        <v>424</v>
      </c>
      <c r="C4790" s="110">
        <v>1</v>
      </c>
      <c r="D4790" s="109">
        <v>0</v>
      </c>
      <c r="E4790" s="109">
        <v>0</v>
      </c>
    </row>
    <row r="4791" spans="1:5" x14ac:dyDescent="0.35">
      <c r="A4791" s="107" t="s">
        <v>80</v>
      </c>
      <c r="B4791" s="107" t="s">
        <v>424</v>
      </c>
      <c r="C4791" s="110">
        <v>2</v>
      </c>
      <c r="D4791" s="109">
        <v>0</v>
      </c>
      <c r="E4791" s="109">
        <v>0</v>
      </c>
    </row>
    <row r="4792" spans="1:5" x14ac:dyDescent="0.35">
      <c r="A4792" s="107" t="s">
        <v>80</v>
      </c>
      <c r="B4792" s="107" t="s">
        <v>424</v>
      </c>
      <c r="C4792" s="110">
        <v>3</v>
      </c>
      <c r="D4792" s="109">
        <v>0</v>
      </c>
      <c r="E4792" s="109">
        <v>0</v>
      </c>
    </row>
    <row r="4793" spans="1:5" x14ac:dyDescent="0.35">
      <c r="A4793" s="107" t="s">
        <v>80</v>
      </c>
      <c r="B4793" s="107" t="s">
        <v>424</v>
      </c>
      <c r="C4793" s="110">
        <v>4</v>
      </c>
      <c r="D4793" s="109">
        <v>39482.879585266121</v>
      </c>
      <c r="E4793" s="109">
        <v>3081074.8414047542</v>
      </c>
    </row>
    <row r="4794" spans="1:5" x14ac:dyDescent="0.35">
      <c r="A4794" s="107" t="s">
        <v>80</v>
      </c>
      <c r="B4794" s="107" t="s">
        <v>424</v>
      </c>
      <c r="C4794" s="110">
        <v>5</v>
      </c>
      <c r="D4794" s="109">
        <v>34165.919666290269</v>
      </c>
      <c r="E4794" s="109">
        <v>2638618.2190426439</v>
      </c>
    </row>
    <row r="4795" spans="1:5" x14ac:dyDescent="0.35">
      <c r="A4795" s="107" t="s">
        <v>80</v>
      </c>
      <c r="B4795" s="107" t="s">
        <v>424</v>
      </c>
      <c r="C4795" s="110">
        <v>6</v>
      </c>
      <c r="D4795" s="109">
        <v>20213.28019237519</v>
      </c>
      <c r="E4795" s="109">
        <v>1492671.640491978</v>
      </c>
    </row>
    <row r="4796" spans="1:5" x14ac:dyDescent="0.35">
      <c r="A4796" s="107" t="s">
        <v>80</v>
      </c>
      <c r="B4796" s="107" t="s">
        <v>424</v>
      </c>
      <c r="C4796" s="110">
        <v>7</v>
      </c>
      <c r="D4796" s="109">
        <v>18148.56001996994</v>
      </c>
      <c r="E4796" s="109">
        <v>1337387.7038510011</v>
      </c>
    </row>
    <row r="4797" spans="1:5" x14ac:dyDescent="0.35">
      <c r="A4797" s="107" t="s">
        <v>80</v>
      </c>
      <c r="B4797" s="107" t="s">
        <v>424</v>
      </c>
      <c r="C4797" s="110">
        <v>8</v>
      </c>
      <c r="D4797" s="109">
        <v>16637.760038375869</v>
      </c>
      <c r="E4797" s="109">
        <v>1220788.2057408751</v>
      </c>
    </row>
    <row r="4798" spans="1:5" x14ac:dyDescent="0.35">
      <c r="A4798" s="107" t="s">
        <v>80</v>
      </c>
      <c r="B4798" s="107" t="s">
        <v>424</v>
      </c>
      <c r="C4798" s="110">
        <v>9</v>
      </c>
      <c r="D4798" s="109">
        <v>16744.07991218568</v>
      </c>
      <c r="E4798" s="109">
        <v>1080998.752903736</v>
      </c>
    </row>
    <row r="4799" spans="1:5" x14ac:dyDescent="0.35">
      <c r="A4799" s="107" t="s">
        <v>80</v>
      </c>
      <c r="B4799" s="107" t="s">
        <v>424</v>
      </c>
      <c r="C4799" s="110">
        <v>10</v>
      </c>
      <c r="D4799" s="109">
        <v>20678.279905796058</v>
      </c>
      <c r="E4799" s="109">
        <v>1033092.25588084</v>
      </c>
    </row>
    <row r="4800" spans="1:5" x14ac:dyDescent="0.35">
      <c r="A4800" s="107" t="s">
        <v>80</v>
      </c>
      <c r="B4800" s="107" t="s">
        <v>424</v>
      </c>
      <c r="C4800" s="110">
        <v>11</v>
      </c>
      <c r="D4800" s="109">
        <v>28513.920364856731</v>
      </c>
      <c r="E4800" s="109">
        <v>1477420.6080692769</v>
      </c>
    </row>
    <row r="4801" spans="1:5" x14ac:dyDescent="0.35">
      <c r="A4801" s="107" t="s">
        <v>80</v>
      </c>
      <c r="B4801" s="107" t="s">
        <v>424</v>
      </c>
      <c r="C4801" s="110">
        <v>12</v>
      </c>
      <c r="D4801" s="109">
        <v>41277.120512008667</v>
      </c>
      <c r="E4801" s="109">
        <v>2068449.2904546659</v>
      </c>
    </row>
    <row r="4802" spans="1:5" x14ac:dyDescent="0.35">
      <c r="A4802" s="107" t="s">
        <v>80</v>
      </c>
      <c r="B4802" s="107" t="s">
        <v>411</v>
      </c>
      <c r="C4802" s="110">
        <v>1</v>
      </c>
      <c r="D4802" s="109">
        <v>25931.907674909311</v>
      </c>
      <c r="E4802" s="109">
        <v>985085.99629154941</v>
      </c>
    </row>
    <row r="4803" spans="1:5" x14ac:dyDescent="0.35">
      <c r="A4803" s="107" t="s">
        <v>80</v>
      </c>
      <c r="B4803" s="107" t="s">
        <v>411</v>
      </c>
      <c r="C4803" s="110">
        <v>2</v>
      </c>
      <c r="D4803" s="109">
        <v>21135.69700018585</v>
      </c>
      <c r="E4803" s="109">
        <v>917277.87579059671</v>
      </c>
    </row>
    <row r="4804" spans="1:5" x14ac:dyDescent="0.35">
      <c r="A4804" s="107" t="s">
        <v>80</v>
      </c>
      <c r="B4804" s="107" t="s">
        <v>411</v>
      </c>
      <c r="C4804" s="110">
        <v>3</v>
      </c>
      <c r="D4804" s="109">
        <v>21086.884971286221</v>
      </c>
      <c r="E4804" s="109">
        <v>1039233.327353996</v>
      </c>
    </row>
    <row r="4805" spans="1:5" x14ac:dyDescent="0.35">
      <c r="A4805" s="107" t="s">
        <v>80</v>
      </c>
      <c r="B4805" s="107" t="s">
        <v>411</v>
      </c>
      <c r="C4805" s="110">
        <v>4</v>
      </c>
      <c r="D4805" s="109">
        <v>18312.48696213025</v>
      </c>
      <c r="E4805" s="109">
        <v>860900.70760417939</v>
      </c>
    </row>
    <row r="4806" spans="1:5" x14ac:dyDescent="0.35">
      <c r="A4806" s="107" t="s">
        <v>80</v>
      </c>
      <c r="B4806" s="107" t="s">
        <v>411</v>
      </c>
      <c r="C4806" s="110">
        <v>5</v>
      </c>
      <c r="D4806" s="109">
        <v>14182.54390307046</v>
      </c>
      <c r="E4806" s="109">
        <v>840461.44716701692</v>
      </c>
    </row>
    <row r="4807" spans="1:5" x14ac:dyDescent="0.35">
      <c r="A4807" s="107" t="s">
        <v>80</v>
      </c>
      <c r="B4807" s="107" t="s">
        <v>411</v>
      </c>
      <c r="C4807" s="110">
        <v>6</v>
      </c>
      <c r="D4807" s="109">
        <v>12710.949832203791</v>
      </c>
      <c r="E4807" s="109">
        <v>767744.08986144932</v>
      </c>
    </row>
    <row r="4808" spans="1:5" x14ac:dyDescent="0.35">
      <c r="A4808" s="107" t="s">
        <v>80</v>
      </c>
      <c r="B4808" s="107" t="s">
        <v>411</v>
      </c>
      <c r="C4808" s="110">
        <v>7</v>
      </c>
      <c r="D4808" s="109">
        <v>14239.16739247519</v>
      </c>
      <c r="E4808" s="109">
        <v>418823.0092618622</v>
      </c>
    </row>
    <row r="4809" spans="1:5" x14ac:dyDescent="0.35">
      <c r="A4809" s="107" t="s">
        <v>80</v>
      </c>
      <c r="B4809" s="107" t="s">
        <v>411</v>
      </c>
      <c r="C4809" s="110">
        <v>8</v>
      </c>
      <c r="D4809" s="109">
        <v>17342.91420705949</v>
      </c>
      <c r="E4809" s="109">
        <v>160560.16929200309</v>
      </c>
    </row>
    <row r="4810" spans="1:5" x14ac:dyDescent="0.35">
      <c r="A4810" s="107" t="s">
        <v>80</v>
      </c>
      <c r="B4810" s="107" t="s">
        <v>411</v>
      </c>
      <c r="C4810" s="110">
        <v>9</v>
      </c>
      <c r="D4810" s="109">
        <v>20462.617507080249</v>
      </c>
      <c r="E4810" s="109">
        <v>150284.3190689802</v>
      </c>
    </row>
    <row r="4811" spans="1:5" x14ac:dyDescent="0.35">
      <c r="A4811" s="107" t="s">
        <v>80</v>
      </c>
      <c r="B4811" s="107" t="s">
        <v>411</v>
      </c>
      <c r="C4811" s="110">
        <v>10</v>
      </c>
      <c r="D4811" s="109">
        <v>14837.923337710759</v>
      </c>
      <c r="E4811" s="109">
        <v>146424.2172165518</v>
      </c>
    </row>
    <row r="4812" spans="1:5" x14ac:dyDescent="0.35">
      <c r="A4812" s="107" t="s">
        <v>80</v>
      </c>
      <c r="B4812" s="107" t="s">
        <v>411</v>
      </c>
      <c r="C4812" s="110">
        <v>11</v>
      </c>
      <c r="D4812" s="109">
        <v>14995.688708759009</v>
      </c>
      <c r="E4812" s="109">
        <v>182260.53105980041</v>
      </c>
    </row>
    <row r="4813" spans="1:5" x14ac:dyDescent="0.35">
      <c r="A4813" s="107" t="s">
        <v>80</v>
      </c>
      <c r="B4813" s="107" t="s">
        <v>411</v>
      </c>
      <c r="C4813" s="110">
        <v>12</v>
      </c>
      <c r="D4813" s="109">
        <v>22231.246211778129</v>
      </c>
      <c r="E4813" s="109">
        <v>243209.37842239169</v>
      </c>
    </row>
    <row r="4814" spans="1:5" x14ac:dyDescent="0.35">
      <c r="A4814" s="107" t="s">
        <v>80</v>
      </c>
      <c r="B4814" s="107" t="s">
        <v>410</v>
      </c>
      <c r="C4814" s="110">
        <v>1</v>
      </c>
      <c r="D4814" s="109">
        <v>706.27413797318002</v>
      </c>
      <c r="E4814" s="109">
        <v>67144.918060856347</v>
      </c>
    </row>
    <row r="4815" spans="1:5" x14ac:dyDescent="0.35">
      <c r="A4815" s="107" t="s">
        <v>80</v>
      </c>
      <c r="B4815" s="107" t="s">
        <v>410</v>
      </c>
      <c r="C4815" s="110">
        <v>2</v>
      </c>
      <c r="D4815" s="109">
        <v>541.99543572965854</v>
      </c>
      <c r="E4815" s="109">
        <v>47784.606653076</v>
      </c>
    </row>
    <row r="4816" spans="1:5" x14ac:dyDescent="0.35">
      <c r="A4816" s="107" t="s">
        <v>80</v>
      </c>
      <c r="B4816" s="107" t="s">
        <v>410</v>
      </c>
      <c r="C4816" s="110">
        <v>3</v>
      </c>
      <c r="D4816" s="109">
        <v>539.21097359081762</v>
      </c>
      <c r="E4816" s="109">
        <v>48450.617909436609</v>
      </c>
    </row>
    <row r="4817" spans="1:5" x14ac:dyDescent="0.35">
      <c r="A4817" s="107" t="s">
        <v>80</v>
      </c>
      <c r="B4817" s="107" t="s">
        <v>410</v>
      </c>
      <c r="C4817" s="110">
        <v>4</v>
      </c>
      <c r="D4817" s="109">
        <v>364.41845399431338</v>
      </c>
      <c r="E4817" s="109">
        <v>31518.442121286382</v>
      </c>
    </row>
    <row r="4818" spans="1:5" x14ac:dyDescent="0.35">
      <c r="A4818" s="107" t="s">
        <v>80</v>
      </c>
      <c r="B4818" s="107" t="s">
        <v>410</v>
      </c>
      <c r="C4818" s="110">
        <v>5</v>
      </c>
      <c r="D4818" s="109">
        <v>268.78955840735739</v>
      </c>
      <c r="E4818" s="109">
        <v>19541.585318279551</v>
      </c>
    </row>
    <row r="4819" spans="1:5" x14ac:dyDescent="0.35">
      <c r="A4819" s="107" t="s">
        <v>80</v>
      </c>
      <c r="B4819" s="107" t="s">
        <v>410</v>
      </c>
      <c r="C4819" s="110">
        <v>6</v>
      </c>
      <c r="D4819" s="109">
        <v>251.1009933325125</v>
      </c>
      <c r="E4819" s="109">
        <v>17301.00191001498</v>
      </c>
    </row>
    <row r="4820" spans="1:5" x14ac:dyDescent="0.35">
      <c r="A4820" s="107" t="s">
        <v>80</v>
      </c>
      <c r="B4820" s="107" t="s">
        <v>410</v>
      </c>
      <c r="C4820" s="110">
        <v>7</v>
      </c>
      <c r="D4820" s="109">
        <v>344.20242404962659</v>
      </c>
      <c r="E4820" s="109">
        <v>26166.711641719081</v>
      </c>
    </row>
    <row r="4821" spans="1:5" x14ac:dyDescent="0.35">
      <c r="A4821" s="107" t="s">
        <v>80</v>
      </c>
      <c r="B4821" s="107" t="s">
        <v>410</v>
      </c>
      <c r="C4821" s="110">
        <v>8</v>
      </c>
      <c r="D4821" s="109">
        <v>436.43903958893742</v>
      </c>
      <c r="E4821" s="109">
        <v>27878.657253454181</v>
      </c>
    </row>
    <row r="4822" spans="1:5" x14ac:dyDescent="0.35">
      <c r="A4822" s="107" t="s">
        <v>80</v>
      </c>
      <c r="B4822" s="107" t="s">
        <v>410</v>
      </c>
      <c r="C4822" s="110">
        <v>9</v>
      </c>
      <c r="D4822" s="109">
        <v>503.99123022633131</v>
      </c>
      <c r="E4822" s="109">
        <v>26846.5399186174</v>
      </c>
    </row>
    <row r="4823" spans="1:5" x14ac:dyDescent="0.35">
      <c r="A4823" s="107" t="s">
        <v>80</v>
      </c>
      <c r="B4823" s="107" t="s">
        <v>410</v>
      </c>
      <c r="C4823" s="110">
        <v>10</v>
      </c>
      <c r="D4823" s="109">
        <v>628.24529771441689</v>
      </c>
      <c r="E4823" s="109">
        <v>22753.377969280049</v>
      </c>
    </row>
    <row r="4824" spans="1:5" x14ac:dyDescent="0.35">
      <c r="A4824" s="107" t="s">
        <v>80</v>
      </c>
      <c r="B4824" s="107" t="s">
        <v>410</v>
      </c>
      <c r="C4824" s="110">
        <v>11</v>
      </c>
      <c r="D4824" s="109">
        <v>699.17197168962514</v>
      </c>
      <c r="E4824" s="109">
        <v>36273.190748924069</v>
      </c>
    </row>
    <row r="4825" spans="1:5" x14ac:dyDescent="0.35">
      <c r="A4825" s="107" t="s">
        <v>80</v>
      </c>
      <c r="B4825" s="107" t="s">
        <v>410</v>
      </c>
      <c r="C4825" s="110">
        <v>12</v>
      </c>
      <c r="D4825" s="109">
        <v>744.28126630083761</v>
      </c>
      <c r="E4825" s="109">
        <v>34901.311083042026</v>
      </c>
    </row>
    <row r="4826" spans="1:5" x14ac:dyDescent="0.35">
      <c r="A4826" s="107" t="s">
        <v>80</v>
      </c>
      <c r="B4826" s="107" t="s">
        <v>409</v>
      </c>
      <c r="C4826" s="110">
        <v>1</v>
      </c>
      <c r="D4826" s="109">
        <v>0</v>
      </c>
      <c r="E4826" s="109">
        <v>0</v>
      </c>
    </row>
    <row r="4827" spans="1:5" x14ac:dyDescent="0.35">
      <c r="A4827" s="107" t="s">
        <v>80</v>
      </c>
      <c r="B4827" s="107" t="s">
        <v>409</v>
      </c>
      <c r="C4827" s="110">
        <v>2</v>
      </c>
      <c r="D4827" s="109">
        <v>0</v>
      </c>
      <c r="E4827" s="109">
        <v>0</v>
      </c>
    </row>
    <row r="4828" spans="1:5" x14ac:dyDescent="0.35">
      <c r="A4828" s="107" t="s">
        <v>80</v>
      </c>
      <c r="B4828" s="107" t="s">
        <v>409</v>
      </c>
      <c r="C4828" s="110">
        <v>3</v>
      </c>
      <c r="D4828" s="109">
        <v>0</v>
      </c>
      <c r="E4828" s="109">
        <v>0</v>
      </c>
    </row>
    <row r="4829" spans="1:5" x14ac:dyDescent="0.35">
      <c r="A4829" s="107" t="s">
        <v>80</v>
      </c>
      <c r="B4829" s="107" t="s">
        <v>409</v>
      </c>
      <c r="C4829" s="110">
        <v>4</v>
      </c>
      <c r="D4829" s="109">
        <v>0</v>
      </c>
      <c r="E4829" s="109">
        <v>0</v>
      </c>
    </row>
    <row r="4830" spans="1:5" x14ac:dyDescent="0.35">
      <c r="A4830" s="107" t="s">
        <v>80</v>
      </c>
      <c r="B4830" s="107" t="s">
        <v>409</v>
      </c>
      <c r="C4830" s="110">
        <v>5</v>
      </c>
      <c r="D4830" s="109">
        <v>0</v>
      </c>
      <c r="E4830" s="109">
        <v>0</v>
      </c>
    </row>
    <row r="4831" spans="1:5" x14ac:dyDescent="0.35">
      <c r="A4831" s="107" t="s">
        <v>80</v>
      </c>
      <c r="B4831" s="107" t="s">
        <v>409</v>
      </c>
      <c r="C4831" s="110">
        <v>6</v>
      </c>
      <c r="D4831" s="109">
        <v>0</v>
      </c>
      <c r="E4831" s="109">
        <v>0</v>
      </c>
    </row>
    <row r="4832" spans="1:5" x14ac:dyDescent="0.35">
      <c r="A4832" s="107" t="s">
        <v>80</v>
      </c>
      <c r="B4832" s="107" t="s">
        <v>409</v>
      </c>
      <c r="C4832" s="110">
        <v>7</v>
      </c>
      <c r="D4832" s="109">
        <v>0</v>
      </c>
      <c r="E4832" s="109">
        <v>0</v>
      </c>
    </row>
    <row r="4833" spans="1:5" x14ac:dyDescent="0.35">
      <c r="A4833" s="107" t="s">
        <v>80</v>
      </c>
      <c r="B4833" s="107" t="s">
        <v>409</v>
      </c>
      <c r="C4833" s="110">
        <v>8</v>
      </c>
      <c r="D4833" s="109">
        <v>0</v>
      </c>
      <c r="E4833" s="109">
        <v>0</v>
      </c>
    </row>
    <row r="4834" spans="1:5" x14ac:dyDescent="0.35">
      <c r="A4834" s="107" t="s">
        <v>80</v>
      </c>
      <c r="B4834" s="107" t="s">
        <v>409</v>
      </c>
      <c r="C4834" s="110">
        <v>9</v>
      </c>
      <c r="D4834" s="109">
        <v>0</v>
      </c>
      <c r="E4834" s="109">
        <v>0</v>
      </c>
    </row>
    <row r="4835" spans="1:5" x14ac:dyDescent="0.35">
      <c r="A4835" s="107" t="s">
        <v>80</v>
      </c>
      <c r="B4835" s="107" t="s">
        <v>409</v>
      </c>
      <c r="C4835" s="110">
        <v>10</v>
      </c>
      <c r="D4835" s="109">
        <v>0</v>
      </c>
      <c r="E4835" s="109">
        <v>0</v>
      </c>
    </row>
    <row r="4836" spans="1:5" x14ac:dyDescent="0.35">
      <c r="A4836" s="107" t="s">
        <v>80</v>
      </c>
      <c r="B4836" s="107" t="s">
        <v>409</v>
      </c>
      <c r="C4836" s="110">
        <v>11</v>
      </c>
      <c r="D4836" s="109">
        <v>0</v>
      </c>
      <c r="E4836" s="109">
        <v>0</v>
      </c>
    </row>
    <row r="4837" spans="1:5" x14ac:dyDescent="0.35">
      <c r="A4837" s="107" t="s">
        <v>80</v>
      </c>
      <c r="B4837" s="107" t="s">
        <v>409</v>
      </c>
      <c r="C4837" s="110">
        <v>12</v>
      </c>
      <c r="D4837" s="109">
        <v>0</v>
      </c>
      <c r="E4837" s="109">
        <v>0</v>
      </c>
    </row>
    <row r="4838" spans="1:5" x14ac:dyDescent="0.35">
      <c r="A4838" s="107" t="s">
        <v>80</v>
      </c>
      <c r="B4838" s="107" t="s">
        <v>13</v>
      </c>
      <c r="C4838" s="110">
        <v>1</v>
      </c>
      <c r="D4838" s="109">
        <v>44796.364805436911</v>
      </c>
      <c r="E4838" s="109">
        <v>3719759.2711551981</v>
      </c>
    </row>
    <row r="4839" spans="1:5" x14ac:dyDescent="0.35">
      <c r="A4839" s="107" t="s">
        <v>80</v>
      </c>
      <c r="B4839" s="107" t="s">
        <v>13</v>
      </c>
      <c r="C4839" s="110">
        <v>2</v>
      </c>
      <c r="D4839" s="109">
        <v>52797.444675164297</v>
      </c>
      <c r="E4839" s="109">
        <v>4656737.6209773086</v>
      </c>
    </row>
    <row r="4840" spans="1:5" x14ac:dyDescent="0.35">
      <c r="A4840" s="107" t="s">
        <v>80</v>
      </c>
      <c r="B4840" s="107" t="s">
        <v>13</v>
      </c>
      <c r="C4840" s="110">
        <v>3</v>
      </c>
      <c r="D4840" s="109">
        <v>63414.428133305351</v>
      </c>
      <c r="E4840" s="109">
        <v>5677306.6095067123</v>
      </c>
    </row>
    <row r="4841" spans="1:5" x14ac:dyDescent="0.35">
      <c r="A4841" s="107" t="s">
        <v>80</v>
      </c>
      <c r="B4841" s="107" t="s">
        <v>13</v>
      </c>
      <c r="C4841" s="110">
        <v>4</v>
      </c>
      <c r="D4841" s="109">
        <v>55479.853398245221</v>
      </c>
      <c r="E4841" s="109">
        <v>4791607.451458714</v>
      </c>
    </row>
    <row r="4842" spans="1:5" x14ac:dyDescent="0.35">
      <c r="A4842" s="107" t="s">
        <v>80</v>
      </c>
      <c r="B4842" s="107" t="s">
        <v>13</v>
      </c>
      <c r="C4842" s="110">
        <v>5</v>
      </c>
      <c r="D4842" s="109">
        <v>49410.441586045883</v>
      </c>
      <c r="E4842" s="109">
        <v>3949548.2279160079</v>
      </c>
    </row>
    <row r="4843" spans="1:5" x14ac:dyDescent="0.35">
      <c r="A4843" s="107" t="s">
        <v>80</v>
      </c>
      <c r="B4843" s="107" t="s">
        <v>13</v>
      </c>
      <c r="C4843" s="110">
        <v>6</v>
      </c>
      <c r="D4843" s="109">
        <v>5396.6269703627959</v>
      </c>
      <c r="E4843" s="109">
        <v>425363.81877253938</v>
      </c>
    </row>
    <row r="4844" spans="1:5" x14ac:dyDescent="0.35">
      <c r="A4844" s="107" t="s">
        <v>80</v>
      </c>
      <c r="B4844" s="107" t="s">
        <v>13</v>
      </c>
      <c r="C4844" s="110">
        <v>7</v>
      </c>
      <c r="D4844" s="109">
        <v>65226.730795204887</v>
      </c>
      <c r="E4844" s="109">
        <v>5204816.1423767796</v>
      </c>
    </row>
    <row r="4845" spans="1:5" x14ac:dyDescent="0.35">
      <c r="A4845" s="107" t="s">
        <v>80</v>
      </c>
      <c r="B4845" s="107" t="s">
        <v>13</v>
      </c>
      <c r="C4845" s="110">
        <v>8</v>
      </c>
      <c r="D4845" s="109">
        <v>65665.421108613707</v>
      </c>
      <c r="E4845" s="109">
        <v>5180055.6286243889</v>
      </c>
    </row>
    <row r="4846" spans="1:5" x14ac:dyDescent="0.35">
      <c r="A4846" s="107" t="s">
        <v>80</v>
      </c>
      <c r="B4846" s="107" t="s">
        <v>13</v>
      </c>
      <c r="C4846" s="110">
        <v>9</v>
      </c>
      <c r="D4846" s="109">
        <v>57559.966909897303</v>
      </c>
      <c r="E4846" s="109">
        <v>4248658.3135266285</v>
      </c>
    </row>
    <row r="4847" spans="1:5" x14ac:dyDescent="0.35">
      <c r="A4847" s="107" t="s">
        <v>80</v>
      </c>
      <c r="B4847" s="107" t="s">
        <v>13</v>
      </c>
      <c r="C4847" s="110">
        <v>10</v>
      </c>
      <c r="D4847" s="109">
        <v>52441.592753146339</v>
      </c>
      <c r="E4847" s="109">
        <v>3809091.775323818</v>
      </c>
    </row>
    <row r="4848" spans="1:5" x14ac:dyDescent="0.35">
      <c r="A4848" s="107" t="s">
        <v>80</v>
      </c>
      <c r="B4848" s="107" t="s">
        <v>13</v>
      </c>
      <c r="C4848" s="110">
        <v>11</v>
      </c>
      <c r="D4848" s="109">
        <v>33015.544976062563</v>
      </c>
      <c r="E4848" s="109">
        <v>2425327.707924325</v>
      </c>
    </row>
    <row r="4849" spans="1:5" x14ac:dyDescent="0.35">
      <c r="A4849" s="107" t="s">
        <v>80</v>
      </c>
      <c r="B4849" s="107" t="s">
        <v>13</v>
      </c>
      <c r="C4849" s="110">
        <v>12</v>
      </c>
      <c r="D4849" s="109">
        <v>51381.43007997013</v>
      </c>
      <c r="E4849" s="109">
        <v>3877746.5790089429</v>
      </c>
    </row>
    <row r="4850" spans="1:5" x14ac:dyDescent="0.35">
      <c r="A4850" s="107" t="s">
        <v>80</v>
      </c>
      <c r="B4850" s="107" t="s">
        <v>86</v>
      </c>
      <c r="C4850" s="110">
        <v>1</v>
      </c>
      <c r="D4850" s="109">
        <v>272641.97616903589</v>
      </c>
      <c r="E4850" s="109">
        <v>19893904.998789549</v>
      </c>
    </row>
    <row r="4851" spans="1:5" x14ac:dyDescent="0.35">
      <c r="A4851" s="107" t="s">
        <v>80</v>
      </c>
      <c r="B4851" s="107" t="s">
        <v>86</v>
      </c>
      <c r="C4851" s="110">
        <v>2</v>
      </c>
      <c r="D4851" s="109">
        <v>257840.88477244979</v>
      </c>
      <c r="E4851" s="109">
        <v>20276563.070719648</v>
      </c>
    </row>
    <row r="4852" spans="1:5" x14ac:dyDescent="0.35">
      <c r="A4852" s="107" t="s">
        <v>80</v>
      </c>
      <c r="B4852" s="107" t="s">
        <v>86</v>
      </c>
      <c r="C4852" s="110">
        <v>3</v>
      </c>
      <c r="D4852" s="109">
        <v>303279.4956045188</v>
      </c>
      <c r="E4852" s="109">
        <v>24557047.300285589</v>
      </c>
    </row>
    <row r="4853" spans="1:5" x14ac:dyDescent="0.35">
      <c r="A4853" s="107" t="s">
        <v>80</v>
      </c>
      <c r="B4853" s="107" t="s">
        <v>86</v>
      </c>
      <c r="C4853" s="110">
        <v>4</v>
      </c>
      <c r="D4853" s="109">
        <v>286632.49067699001</v>
      </c>
      <c r="E4853" s="109">
        <v>22549609.762671761</v>
      </c>
    </row>
    <row r="4854" spans="1:5" x14ac:dyDescent="0.35">
      <c r="A4854" s="107" t="s">
        <v>80</v>
      </c>
      <c r="B4854" s="107" t="s">
        <v>86</v>
      </c>
      <c r="C4854" s="110">
        <v>5</v>
      </c>
      <c r="D4854" s="109">
        <v>328735.18035732571</v>
      </c>
      <c r="E4854" s="109">
        <v>24121393.029341541</v>
      </c>
    </row>
    <row r="4855" spans="1:5" x14ac:dyDescent="0.35">
      <c r="A4855" s="107" t="s">
        <v>80</v>
      </c>
      <c r="B4855" s="107" t="s">
        <v>86</v>
      </c>
      <c r="C4855" s="110">
        <v>6</v>
      </c>
      <c r="D4855" s="109">
        <v>333613.5474721255</v>
      </c>
      <c r="E4855" s="109">
        <v>24174069.407428458</v>
      </c>
    </row>
    <row r="4856" spans="1:5" x14ac:dyDescent="0.35">
      <c r="A4856" s="107" t="s">
        <v>80</v>
      </c>
      <c r="B4856" s="107" t="s">
        <v>86</v>
      </c>
      <c r="C4856" s="110">
        <v>7</v>
      </c>
      <c r="D4856" s="109">
        <v>287183.41052260419</v>
      </c>
      <c r="E4856" s="109">
        <v>20690213.288481981</v>
      </c>
    </row>
    <row r="4857" spans="1:5" x14ac:dyDescent="0.35">
      <c r="A4857" s="107" t="s">
        <v>80</v>
      </c>
      <c r="B4857" s="107" t="s">
        <v>86</v>
      </c>
      <c r="C4857" s="110">
        <v>8</v>
      </c>
      <c r="D4857" s="109">
        <v>265238.55760724988</v>
      </c>
      <c r="E4857" s="109">
        <v>18441741.30635706</v>
      </c>
    </row>
    <row r="4858" spans="1:5" x14ac:dyDescent="0.35">
      <c r="A4858" s="107" t="s">
        <v>80</v>
      </c>
      <c r="B4858" s="107" t="s">
        <v>86</v>
      </c>
      <c r="C4858" s="110">
        <v>9</v>
      </c>
      <c r="D4858" s="109">
        <v>235851.45240543681</v>
      </c>
      <c r="E4858" s="109">
        <v>14974872.875643151</v>
      </c>
    </row>
    <row r="4859" spans="1:5" x14ac:dyDescent="0.35">
      <c r="A4859" s="107" t="s">
        <v>80</v>
      </c>
      <c r="B4859" s="107" t="s">
        <v>86</v>
      </c>
      <c r="C4859" s="110">
        <v>10</v>
      </c>
      <c r="D4859" s="109">
        <v>128680.312326967</v>
      </c>
      <c r="E4859" s="109">
        <v>7628850.9226242509</v>
      </c>
    </row>
    <row r="4860" spans="1:5" x14ac:dyDescent="0.35">
      <c r="A4860" s="107" t="s">
        <v>80</v>
      </c>
      <c r="B4860" s="107" t="s">
        <v>86</v>
      </c>
      <c r="C4860" s="110">
        <v>11</v>
      </c>
      <c r="D4860" s="109">
        <v>179898.3907469</v>
      </c>
      <c r="E4860" s="109">
        <v>10673840.03961255</v>
      </c>
    </row>
    <row r="4861" spans="1:5" x14ac:dyDescent="0.35">
      <c r="A4861" s="107" t="s">
        <v>80</v>
      </c>
      <c r="B4861" s="107" t="s">
        <v>86</v>
      </c>
      <c r="C4861" s="110">
        <v>12</v>
      </c>
      <c r="D4861" s="109">
        <v>247399.0180047015</v>
      </c>
      <c r="E4861" s="109">
        <v>14992049.24175684</v>
      </c>
    </row>
    <row r="4862" spans="1:5" x14ac:dyDescent="0.35">
      <c r="A4862" s="107" t="s">
        <v>80</v>
      </c>
      <c r="B4862" s="107" t="s">
        <v>408</v>
      </c>
      <c r="C4862" s="110">
        <v>1</v>
      </c>
      <c r="D4862" s="109">
        <v>415.15689464944592</v>
      </c>
      <c r="E4862" s="109">
        <v>29077.396323780111</v>
      </c>
    </row>
    <row r="4863" spans="1:5" x14ac:dyDescent="0.35">
      <c r="A4863" s="107" t="s">
        <v>80</v>
      </c>
      <c r="B4863" s="107" t="s">
        <v>408</v>
      </c>
      <c r="C4863" s="110">
        <v>2</v>
      </c>
      <c r="D4863" s="109">
        <v>578.73590218043773</v>
      </c>
      <c r="E4863" s="109">
        <v>38750.779267399172</v>
      </c>
    </row>
    <row r="4864" spans="1:5" x14ac:dyDescent="0.35">
      <c r="A4864" s="107" t="s">
        <v>80</v>
      </c>
      <c r="B4864" s="107" t="s">
        <v>408</v>
      </c>
      <c r="C4864" s="110">
        <v>3</v>
      </c>
      <c r="D4864" s="109">
        <v>707.18357224319652</v>
      </c>
      <c r="E4864" s="109">
        <v>49355.321097289961</v>
      </c>
    </row>
    <row r="4865" spans="1:5" x14ac:dyDescent="0.35">
      <c r="A4865" s="107" t="s">
        <v>80</v>
      </c>
      <c r="B4865" s="107" t="s">
        <v>408</v>
      </c>
      <c r="C4865" s="110">
        <v>4</v>
      </c>
      <c r="D4865" s="109">
        <v>541.94236432494245</v>
      </c>
      <c r="E4865" s="109">
        <v>36950.276118000453</v>
      </c>
    </row>
    <row r="4866" spans="1:5" x14ac:dyDescent="0.35">
      <c r="A4866" s="107" t="s">
        <v>80</v>
      </c>
      <c r="B4866" s="107" t="s">
        <v>408</v>
      </c>
      <c r="C4866" s="110">
        <v>5</v>
      </c>
      <c r="D4866" s="109">
        <v>438.12328432043222</v>
      </c>
      <c r="E4866" s="109">
        <v>29371.21962217721</v>
      </c>
    </row>
    <row r="4867" spans="1:5" x14ac:dyDescent="0.35">
      <c r="A4867" s="107" t="s">
        <v>80</v>
      </c>
      <c r="B4867" s="107" t="s">
        <v>408</v>
      </c>
      <c r="C4867" s="110">
        <v>6</v>
      </c>
      <c r="D4867" s="109">
        <v>330.11007009760891</v>
      </c>
      <c r="E4867" s="109">
        <v>21234.728521388071</v>
      </c>
    </row>
    <row r="4868" spans="1:5" x14ac:dyDescent="0.35">
      <c r="A4868" s="107" t="s">
        <v>80</v>
      </c>
      <c r="B4868" s="107" t="s">
        <v>408</v>
      </c>
      <c r="C4868" s="110">
        <v>7</v>
      </c>
      <c r="D4868" s="109">
        <v>438.88371616202448</v>
      </c>
      <c r="E4868" s="109">
        <v>28128.708459044759</v>
      </c>
    </row>
    <row r="4869" spans="1:5" x14ac:dyDescent="0.35">
      <c r="A4869" s="107" t="s">
        <v>80</v>
      </c>
      <c r="B4869" s="107" t="s">
        <v>408</v>
      </c>
      <c r="C4869" s="110">
        <v>8</v>
      </c>
      <c r="D4869" s="109">
        <v>525.77948396880299</v>
      </c>
      <c r="E4869" s="109">
        <v>33069.455636157043</v>
      </c>
    </row>
    <row r="4870" spans="1:5" x14ac:dyDescent="0.35">
      <c r="A4870" s="107" t="s">
        <v>80</v>
      </c>
      <c r="B4870" s="107" t="s">
        <v>408</v>
      </c>
      <c r="C4870" s="110">
        <v>9</v>
      </c>
      <c r="D4870" s="109">
        <v>645.7938029371104</v>
      </c>
      <c r="E4870" s="109">
        <v>35351.243231325258</v>
      </c>
    </row>
    <row r="4871" spans="1:5" x14ac:dyDescent="0.35">
      <c r="A4871" s="107" t="s">
        <v>80</v>
      </c>
      <c r="B4871" s="107" t="s">
        <v>408</v>
      </c>
      <c r="C4871" s="110">
        <v>10</v>
      </c>
      <c r="D4871" s="109">
        <v>708.62245143666462</v>
      </c>
      <c r="E4871" s="109">
        <v>24565.521146386131</v>
      </c>
    </row>
    <row r="4872" spans="1:5" x14ac:dyDescent="0.35">
      <c r="A4872" s="107" t="s">
        <v>80</v>
      </c>
      <c r="B4872" s="107" t="s">
        <v>408</v>
      </c>
      <c r="C4872" s="110">
        <v>11</v>
      </c>
      <c r="D4872" s="109">
        <v>776.74006440258609</v>
      </c>
      <c r="E4872" s="109">
        <v>30110.070306064659</v>
      </c>
    </row>
    <row r="4873" spans="1:5" x14ac:dyDescent="0.35">
      <c r="A4873" s="107" t="s">
        <v>80</v>
      </c>
      <c r="B4873" s="107" t="s">
        <v>408</v>
      </c>
      <c r="C4873" s="110">
        <v>12</v>
      </c>
      <c r="D4873" s="109">
        <v>665.55144644314919</v>
      </c>
      <c r="E4873" s="109">
        <v>25027.768239968209</v>
      </c>
    </row>
    <row r="4874" spans="1:5" x14ac:dyDescent="0.35">
      <c r="A4874" s="107" t="s">
        <v>80</v>
      </c>
      <c r="B4874" s="107" t="s">
        <v>407</v>
      </c>
      <c r="C4874" s="110">
        <v>1</v>
      </c>
      <c r="D4874" s="109">
        <v>34.54992831192277</v>
      </c>
      <c r="E4874" s="109">
        <v>7224.4042448822493</v>
      </c>
    </row>
    <row r="4875" spans="1:5" x14ac:dyDescent="0.35">
      <c r="A4875" s="107" t="s">
        <v>80</v>
      </c>
      <c r="B4875" s="107" t="s">
        <v>407</v>
      </c>
      <c r="C4875" s="110">
        <v>2</v>
      </c>
      <c r="D4875" s="109">
        <v>0</v>
      </c>
      <c r="E4875" s="109">
        <v>0</v>
      </c>
    </row>
    <row r="4876" spans="1:5" x14ac:dyDescent="0.35">
      <c r="A4876" s="107" t="s">
        <v>80</v>
      </c>
      <c r="B4876" s="107" t="s">
        <v>407</v>
      </c>
      <c r="C4876" s="110">
        <v>3</v>
      </c>
      <c r="D4876" s="109">
        <v>0</v>
      </c>
      <c r="E4876" s="109">
        <v>0</v>
      </c>
    </row>
    <row r="4877" spans="1:5" x14ac:dyDescent="0.35">
      <c r="A4877" s="107" t="s">
        <v>80</v>
      </c>
      <c r="B4877" s="107" t="s">
        <v>407</v>
      </c>
      <c r="C4877" s="110">
        <v>4</v>
      </c>
      <c r="D4877" s="109">
        <v>0</v>
      </c>
      <c r="E4877" s="109">
        <v>0</v>
      </c>
    </row>
    <row r="4878" spans="1:5" x14ac:dyDescent="0.35">
      <c r="A4878" s="107" t="s">
        <v>80</v>
      </c>
      <c r="B4878" s="107" t="s">
        <v>407</v>
      </c>
      <c r="C4878" s="110">
        <v>5</v>
      </c>
      <c r="D4878" s="109">
        <v>0</v>
      </c>
      <c r="E4878" s="109">
        <v>0</v>
      </c>
    </row>
    <row r="4879" spans="1:5" x14ac:dyDescent="0.35">
      <c r="A4879" s="107" t="s">
        <v>80</v>
      </c>
      <c r="B4879" s="107" t="s">
        <v>407</v>
      </c>
      <c r="C4879" s="110">
        <v>6</v>
      </c>
      <c r="D4879" s="109">
        <v>0</v>
      </c>
      <c r="E4879" s="109">
        <v>0</v>
      </c>
    </row>
    <row r="4880" spans="1:5" x14ac:dyDescent="0.35">
      <c r="A4880" s="107" t="s">
        <v>80</v>
      </c>
      <c r="B4880" s="107" t="s">
        <v>407</v>
      </c>
      <c r="C4880" s="110">
        <v>7</v>
      </c>
      <c r="D4880" s="109">
        <v>0</v>
      </c>
      <c r="E4880" s="109">
        <v>0</v>
      </c>
    </row>
    <row r="4881" spans="1:5" x14ac:dyDescent="0.35">
      <c r="A4881" s="107" t="s">
        <v>80</v>
      </c>
      <c r="B4881" s="107" t="s">
        <v>407</v>
      </c>
      <c r="C4881" s="110">
        <v>8</v>
      </c>
      <c r="D4881" s="109">
        <v>0</v>
      </c>
      <c r="E4881" s="109">
        <v>0</v>
      </c>
    </row>
    <row r="4882" spans="1:5" x14ac:dyDescent="0.35">
      <c r="A4882" s="107" t="s">
        <v>80</v>
      </c>
      <c r="B4882" s="107" t="s">
        <v>407</v>
      </c>
      <c r="C4882" s="110">
        <v>9</v>
      </c>
      <c r="D4882" s="109">
        <v>0</v>
      </c>
      <c r="E4882" s="109">
        <v>0</v>
      </c>
    </row>
    <row r="4883" spans="1:5" x14ac:dyDescent="0.35">
      <c r="A4883" s="107" t="s">
        <v>80</v>
      </c>
      <c r="B4883" s="107" t="s">
        <v>407</v>
      </c>
      <c r="C4883" s="110">
        <v>10</v>
      </c>
      <c r="D4883" s="109">
        <v>476.95519812681363</v>
      </c>
      <c r="E4883" s="109">
        <v>98513.545036029158</v>
      </c>
    </row>
    <row r="4884" spans="1:5" x14ac:dyDescent="0.35">
      <c r="A4884" s="107" t="s">
        <v>80</v>
      </c>
      <c r="B4884" s="107" t="s">
        <v>407</v>
      </c>
      <c r="C4884" s="110">
        <v>11</v>
      </c>
      <c r="D4884" s="109">
        <v>0</v>
      </c>
      <c r="E4884" s="109">
        <v>0</v>
      </c>
    </row>
    <row r="4885" spans="1:5" x14ac:dyDescent="0.35">
      <c r="A4885" s="107" t="s">
        <v>80</v>
      </c>
      <c r="B4885" s="107" t="s">
        <v>407</v>
      </c>
      <c r="C4885" s="110">
        <v>12</v>
      </c>
      <c r="D4885" s="109">
        <v>0</v>
      </c>
      <c r="E4885" s="109">
        <v>0</v>
      </c>
    </row>
    <row r="4886" spans="1:5" x14ac:dyDescent="0.35">
      <c r="A4886" s="107" t="s">
        <v>80</v>
      </c>
      <c r="B4886" s="107" t="s">
        <v>406</v>
      </c>
      <c r="C4886" s="110">
        <v>1</v>
      </c>
      <c r="D4886" s="109">
        <v>2551.3495325491158</v>
      </c>
      <c r="E4886" s="109">
        <v>76229.066525218834</v>
      </c>
    </row>
    <row r="4887" spans="1:5" x14ac:dyDescent="0.35">
      <c r="A4887" s="107" t="s">
        <v>80</v>
      </c>
      <c r="B4887" s="107" t="s">
        <v>406</v>
      </c>
      <c r="C4887" s="110">
        <v>2</v>
      </c>
      <c r="D4887" s="109">
        <v>2550.827944244284</v>
      </c>
      <c r="E4887" s="109">
        <v>91914.799608407469</v>
      </c>
    </row>
    <row r="4888" spans="1:5" x14ac:dyDescent="0.35">
      <c r="A4888" s="107" t="s">
        <v>80</v>
      </c>
      <c r="B4888" s="107" t="s">
        <v>406</v>
      </c>
      <c r="C4888" s="110">
        <v>3</v>
      </c>
      <c r="D4888" s="109">
        <v>1988.1813723076309</v>
      </c>
      <c r="E4888" s="109">
        <v>82363.132834649368</v>
      </c>
    </row>
    <row r="4889" spans="1:5" x14ac:dyDescent="0.35">
      <c r="A4889" s="107" t="s">
        <v>80</v>
      </c>
      <c r="B4889" s="107" t="s">
        <v>406</v>
      </c>
      <c r="C4889" s="110">
        <v>4</v>
      </c>
      <c r="D4889" s="109">
        <v>1810.754720530409</v>
      </c>
      <c r="E4889" s="109">
        <v>74957.030779345514</v>
      </c>
    </row>
    <row r="4890" spans="1:5" x14ac:dyDescent="0.35">
      <c r="A4890" s="107" t="s">
        <v>80</v>
      </c>
      <c r="B4890" s="107" t="s">
        <v>406</v>
      </c>
      <c r="C4890" s="110">
        <v>5</v>
      </c>
      <c r="D4890" s="109">
        <v>1350.305992086252</v>
      </c>
      <c r="E4890" s="109">
        <v>66379.844626977894</v>
      </c>
    </row>
    <row r="4891" spans="1:5" x14ac:dyDescent="0.35">
      <c r="A4891" s="107" t="s">
        <v>80</v>
      </c>
      <c r="B4891" s="107" t="s">
        <v>406</v>
      </c>
      <c r="C4891" s="110">
        <v>6</v>
      </c>
      <c r="D4891" s="109">
        <v>1308.433349321575</v>
      </c>
      <c r="E4891" s="109">
        <v>71097.949974836069</v>
      </c>
    </row>
    <row r="4892" spans="1:5" x14ac:dyDescent="0.35">
      <c r="A4892" s="107" t="s">
        <v>80</v>
      </c>
      <c r="B4892" s="107" t="s">
        <v>406</v>
      </c>
      <c r="C4892" s="110">
        <v>7</v>
      </c>
      <c r="D4892" s="109">
        <v>712.2110562047053</v>
      </c>
      <c r="E4892" s="109">
        <v>31577.142291062191</v>
      </c>
    </row>
    <row r="4893" spans="1:5" x14ac:dyDescent="0.35">
      <c r="A4893" s="107" t="s">
        <v>80</v>
      </c>
      <c r="B4893" s="107" t="s">
        <v>406</v>
      </c>
      <c r="C4893" s="110">
        <v>8</v>
      </c>
      <c r="D4893" s="109">
        <v>236.58439100064919</v>
      </c>
      <c r="E4893" s="109">
        <v>13859.512913002911</v>
      </c>
    </row>
    <row r="4894" spans="1:5" x14ac:dyDescent="0.35">
      <c r="A4894" s="107" t="s">
        <v>80</v>
      </c>
      <c r="B4894" s="107" t="s">
        <v>406</v>
      </c>
      <c r="C4894" s="110">
        <v>9</v>
      </c>
      <c r="D4894" s="109">
        <v>387.20913116064122</v>
      </c>
      <c r="E4894" s="109">
        <v>13528.30794841846</v>
      </c>
    </row>
    <row r="4895" spans="1:5" x14ac:dyDescent="0.35">
      <c r="A4895" s="107" t="s">
        <v>80</v>
      </c>
      <c r="B4895" s="107" t="s">
        <v>406</v>
      </c>
      <c r="C4895" s="110">
        <v>10</v>
      </c>
      <c r="D4895" s="109">
        <v>673.95056794229242</v>
      </c>
      <c r="E4895" s="109">
        <v>15918.991868144571</v>
      </c>
    </row>
    <row r="4896" spans="1:5" x14ac:dyDescent="0.35">
      <c r="A4896" s="107" t="s">
        <v>80</v>
      </c>
      <c r="B4896" s="107" t="s">
        <v>406</v>
      </c>
      <c r="C4896" s="110">
        <v>11</v>
      </c>
      <c r="D4896" s="109">
        <v>690.83920975506533</v>
      </c>
      <c r="E4896" s="109">
        <v>19023.783294563571</v>
      </c>
    </row>
    <row r="4897" spans="1:5" x14ac:dyDescent="0.35">
      <c r="A4897" s="107" t="s">
        <v>80</v>
      </c>
      <c r="B4897" s="107" t="s">
        <v>406</v>
      </c>
      <c r="C4897" s="110">
        <v>12</v>
      </c>
      <c r="D4897" s="109">
        <v>745.13154300049189</v>
      </c>
      <c r="E4897" s="109">
        <v>24227.13019728387</v>
      </c>
    </row>
    <row r="4898" spans="1:5" x14ac:dyDescent="0.35">
      <c r="A4898" s="107" t="s">
        <v>80</v>
      </c>
      <c r="B4898" s="107" t="s">
        <v>14</v>
      </c>
      <c r="C4898" s="110">
        <v>1</v>
      </c>
      <c r="D4898" s="109">
        <v>83734.28</v>
      </c>
      <c r="E4898" s="109">
        <v>6281668.3983372729</v>
      </c>
    </row>
    <row r="4899" spans="1:5" x14ac:dyDescent="0.35">
      <c r="A4899" s="107" t="s">
        <v>80</v>
      </c>
      <c r="B4899" s="107" t="s">
        <v>14</v>
      </c>
      <c r="C4899" s="110">
        <v>2</v>
      </c>
      <c r="D4899" s="109">
        <v>91637.759999999995</v>
      </c>
      <c r="E4899" s="109">
        <v>6843340.3616484851</v>
      </c>
    </row>
    <row r="4900" spans="1:5" x14ac:dyDescent="0.35">
      <c r="A4900" s="107" t="s">
        <v>80</v>
      </c>
      <c r="B4900" s="107" t="s">
        <v>14</v>
      </c>
      <c r="C4900" s="110">
        <v>3</v>
      </c>
      <c r="D4900" s="109">
        <v>94608</v>
      </c>
      <c r="E4900" s="109">
        <v>7009079.4023008402</v>
      </c>
    </row>
    <row r="4901" spans="1:5" x14ac:dyDescent="0.35">
      <c r="A4901" s="107" t="s">
        <v>80</v>
      </c>
      <c r="B4901" s="107" t="s">
        <v>14</v>
      </c>
      <c r="C4901" s="110">
        <v>4</v>
      </c>
      <c r="D4901" s="109">
        <v>99360</v>
      </c>
      <c r="E4901" s="109">
        <v>7150305.5428957865</v>
      </c>
    </row>
    <row r="4902" spans="1:5" x14ac:dyDescent="0.35">
      <c r="A4902" s="107" t="s">
        <v>80</v>
      </c>
      <c r="B4902" s="107" t="s">
        <v>14</v>
      </c>
      <c r="C4902" s="110">
        <v>5</v>
      </c>
      <c r="D4902" s="109">
        <v>102672</v>
      </c>
      <c r="E4902" s="109">
        <v>7460342.0312631074</v>
      </c>
    </row>
    <row r="4903" spans="1:5" x14ac:dyDescent="0.35">
      <c r="A4903" s="107" t="s">
        <v>80</v>
      </c>
      <c r="B4903" s="107" t="s">
        <v>14</v>
      </c>
      <c r="C4903" s="110">
        <v>6</v>
      </c>
      <c r="D4903" s="109">
        <v>99360</v>
      </c>
      <c r="E4903" s="109">
        <v>7151383.1683826307</v>
      </c>
    </row>
    <row r="4904" spans="1:5" x14ac:dyDescent="0.35">
      <c r="A4904" s="107" t="s">
        <v>80</v>
      </c>
      <c r="B4904" s="107" t="s">
        <v>14</v>
      </c>
      <c r="C4904" s="110">
        <v>7</v>
      </c>
      <c r="D4904" s="109">
        <v>102163.66480588631</v>
      </c>
      <c r="E4904" s="109">
        <v>7298701.5328654619</v>
      </c>
    </row>
    <row r="4905" spans="1:5" x14ac:dyDescent="0.35">
      <c r="A4905" s="107" t="s">
        <v>80</v>
      </c>
      <c r="B4905" s="107" t="s">
        <v>14</v>
      </c>
      <c r="C4905" s="110">
        <v>8</v>
      </c>
      <c r="D4905" s="109">
        <v>99141.248156459755</v>
      </c>
      <c r="E4905" s="109">
        <v>7032319.4629814448</v>
      </c>
    </row>
    <row r="4906" spans="1:5" x14ac:dyDescent="0.35">
      <c r="A4906" s="107" t="s">
        <v>80</v>
      </c>
      <c r="B4906" s="107" t="s">
        <v>14</v>
      </c>
      <c r="C4906" s="110">
        <v>9</v>
      </c>
      <c r="D4906" s="109">
        <v>92256.824509697908</v>
      </c>
      <c r="E4906" s="109">
        <v>5732166.8787875334</v>
      </c>
    </row>
    <row r="4907" spans="1:5" x14ac:dyDescent="0.35">
      <c r="A4907" s="107" t="s">
        <v>80</v>
      </c>
      <c r="B4907" s="107" t="s">
        <v>14</v>
      </c>
      <c r="C4907" s="110">
        <v>10</v>
      </c>
      <c r="D4907" s="109">
        <v>86836.032953854854</v>
      </c>
      <c r="E4907" s="109">
        <v>4147104.1830896842</v>
      </c>
    </row>
    <row r="4908" spans="1:5" x14ac:dyDescent="0.35">
      <c r="A4908" s="107" t="s">
        <v>80</v>
      </c>
      <c r="B4908" s="107" t="s">
        <v>14</v>
      </c>
      <c r="C4908" s="110">
        <v>11</v>
      </c>
      <c r="D4908" s="109">
        <v>75156.576828174802</v>
      </c>
      <c r="E4908" s="109">
        <v>3885007.2554144361</v>
      </c>
    </row>
    <row r="4909" spans="1:5" x14ac:dyDescent="0.35">
      <c r="A4909" s="107" t="s">
        <v>80</v>
      </c>
      <c r="B4909" s="107" t="s">
        <v>14</v>
      </c>
      <c r="C4909" s="110">
        <v>12</v>
      </c>
      <c r="D4909" s="109">
        <v>92842.583742677074</v>
      </c>
      <c r="E4909" s="109">
        <v>4812894.8316145428</v>
      </c>
    </row>
    <row r="4910" spans="1:5" x14ac:dyDescent="0.35">
      <c r="A4910" s="107" t="s">
        <v>80</v>
      </c>
      <c r="B4910" s="107" t="s">
        <v>405</v>
      </c>
      <c r="C4910" s="110">
        <v>1</v>
      </c>
      <c r="D4910" s="109">
        <v>18009.104150360901</v>
      </c>
      <c r="E4910" s="109">
        <v>1513702.0802016689</v>
      </c>
    </row>
    <row r="4911" spans="1:5" x14ac:dyDescent="0.35">
      <c r="A4911" s="107" t="s">
        <v>80</v>
      </c>
      <c r="B4911" s="107" t="s">
        <v>405</v>
      </c>
      <c r="C4911" s="110">
        <v>2</v>
      </c>
      <c r="D4911" s="109">
        <v>15868.219846939721</v>
      </c>
      <c r="E4911" s="109">
        <v>1244616.5873252689</v>
      </c>
    </row>
    <row r="4912" spans="1:5" x14ac:dyDescent="0.35">
      <c r="A4912" s="107" t="s">
        <v>80</v>
      </c>
      <c r="B4912" s="107" t="s">
        <v>405</v>
      </c>
      <c r="C4912" s="110">
        <v>3</v>
      </c>
      <c r="D4912" s="109">
        <v>19533.755065281941</v>
      </c>
      <c r="E4912" s="109">
        <v>1581074.546703235</v>
      </c>
    </row>
    <row r="4913" spans="1:5" x14ac:dyDescent="0.35">
      <c r="A4913" s="107" t="s">
        <v>80</v>
      </c>
      <c r="B4913" s="107" t="s">
        <v>405</v>
      </c>
      <c r="C4913" s="110">
        <v>4</v>
      </c>
      <c r="D4913" s="109">
        <v>18791.590250686939</v>
      </c>
      <c r="E4913" s="109">
        <v>1474841.7141063421</v>
      </c>
    </row>
    <row r="4914" spans="1:5" x14ac:dyDescent="0.35">
      <c r="A4914" s="107" t="s">
        <v>80</v>
      </c>
      <c r="B4914" s="107" t="s">
        <v>405</v>
      </c>
      <c r="C4914" s="110">
        <v>5</v>
      </c>
      <c r="D4914" s="109">
        <v>17588.69761256723</v>
      </c>
      <c r="E4914" s="109">
        <v>1270287.0435627969</v>
      </c>
    </row>
    <row r="4915" spans="1:5" x14ac:dyDescent="0.35">
      <c r="A4915" s="107" t="s">
        <v>80</v>
      </c>
      <c r="B4915" s="107" t="s">
        <v>405</v>
      </c>
      <c r="C4915" s="110">
        <v>6</v>
      </c>
      <c r="D4915" s="109">
        <v>25227.599501988501</v>
      </c>
      <c r="E4915" s="109">
        <v>1718298.6978371521</v>
      </c>
    </row>
    <row r="4916" spans="1:5" x14ac:dyDescent="0.35">
      <c r="A4916" s="107" t="s">
        <v>80</v>
      </c>
      <c r="B4916" s="107" t="s">
        <v>405</v>
      </c>
      <c r="C4916" s="110">
        <v>7</v>
      </c>
      <c r="D4916" s="109">
        <v>24624.006422760009</v>
      </c>
      <c r="E4916" s="109">
        <v>1710862.6177685061</v>
      </c>
    </row>
    <row r="4917" spans="1:5" x14ac:dyDescent="0.35">
      <c r="A4917" s="107" t="s">
        <v>80</v>
      </c>
      <c r="B4917" s="107" t="s">
        <v>405</v>
      </c>
      <c r="C4917" s="110">
        <v>8</v>
      </c>
      <c r="D4917" s="109">
        <v>27755.46461700667</v>
      </c>
      <c r="E4917" s="109">
        <v>1727108.1976717471</v>
      </c>
    </row>
    <row r="4918" spans="1:5" x14ac:dyDescent="0.35">
      <c r="A4918" s="107" t="s">
        <v>80</v>
      </c>
      <c r="B4918" s="107" t="s">
        <v>405</v>
      </c>
      <c r="C4918" s="110">
        <v>9</v>
      </c>
      <c r="D4918" s="109">
        <v>24526.919067362429</v>
      </c>
      <c r="E4918" s="109">
        <v>1315323.0683864681</v>
      </c>
    </row>
    <row r="4919" spans="1:5" x14ac:dyDescent="0.35">
      <c r="A4919" s="107" t="s">
        <v>80</v>
      </c>
      <c r="B4919" s="107" t="s">
        <v>405</v>
      </c>
      <c r="C4919" s="110">
        <v>10</v>
      </c>
      <c r="D4919" s="109">
        <v>33928.387935040548</v>
      </c>
      <c r="E4919" s="109">
        <v>1628868.5935795731</v>
      </c>
    </row>
    <row r="4920" spans="1:5" x14ac:dyDescent="0.35">
      <c r="A4920" s="107" t="s">
        <v>80</v>
      </c>
      <c r="B4920" s="107" t="s">
        <v>405</v>
      </c>
      <c r="C4920" s="110">
        <v>11</v>
      </c>
      <c r="D4920" s="109">
        <v>26729.379382033108</v>
      </c>
      <c r="E4920" s="109">
        <v>1447335.296033269</v>
      </c>
    </row>
    <row r="4921" spans="1:5" x14ac:dyDescent="0.35">
      <c r="A4921" s="107" t="s">
        <v>80</v>
      </c>
      <c r="B4921" s="107" t="s">
        <v>405</v>
      </c>
      <c r="C4921" s="110">
        <v>12</v>
      </c>
      <c r="D4921" s="109">
        <v>27011.093063022679</v>
      </c>
      <c r="E4921" s="109">
        <v>1414622.031398572</v>
      </c>
    </row>
    <row r="4922" spans="1:5" x14ac:dyDescent="0.35">
      <c r="A4922" s="107" t="s">
        <v>80</v>
      </c>
      <c r="B4922" s="107" t="s">
        <v>404</v>
      </c>
      <c r="C4922" s="110">
        <v>1</v>
      </c>
      <c r="D4922" s="109">
        <v>72.842324766274231</v>
      </c>
      <c r="E4922" s="109">
        <v>2455.2278347919628</v>
      </c>
    </row>
    <row r="4923" spans="1:5" x14ac:dyDescent="0.35">
      <c r="A4923" s="107" t="s">
        <v>80</v>
      </c>
      <c r="B4923" s="107" t="s">
        <v>404</v>
      </c>
      <c r="C4923" s="110">
        <v>2</v>
      </c>
      <c r="D4923" s="109">
        <v>97.059301761329081</v>
      </c>
      <c r="E4923" s="109">
        <v>1703.5974447012729</v>
      </c>
    </row>
    <row r="4924" spans="1:5" x14ac:dyDescent="0.35">
      <c r="A4924" s="107" t="s">
        <v>80</v>
      </c>
      <c r="B4924" s="107" t="s">
        <v>404</v>
      </c>
      <c r="C4924" s="110">
        <v>3</v>
      </c>
      <c r="D4924" s="109">
        <v>160.31161440011979</v>
      </c>
      <c r="E4924" s="109">
        <v>1883.2728563093719</v>
      </c>
    </row>
    <row r="4925" spans="1:5" x14ac:dyDescent="0.35">
      <c r="A4925" s="107" t="s">
        <v>80</v>
      </c>
      <c r="B4925" s="107" t="s">
        <v>404</v>
      </c>
      <c r="C4925" s="110">
        <v>4</v>
      </c>
      <c r="D4925" s="109">
        <v>140.4969942037736</v>
      </c>
      <c r="E4925" s="109">
        <v>2132.0145445539438</v>
      </c>
    </row>
    <row r="4926" spans="1:5" x14ac:dyDescent="0.35">
      <c r="A4926" s="107" t="s">
        <v>80</v>
      </c>
      <c r="B4926" s="107" t="s">
        <v>404</v>
      </c>
      <c r="C4926" s="110">
        <v>5</v>
      </c>
      <c r="D4926" s="109">
        <v>106.2743048915961</v>
      </c>
      <c r="E4926" s="109">
        <v>2018.170234244207</v>
      </c>
    </row>
    <row r="4927" spans="1:5" x14ac:dyDescent="0.35">
      <c r="A4927" s="107" t="s">
        <v>80</v>
      </c>
      <c r="B4927" s="107" t="s">
        <v>404</v>
      </c>
      <c r="C4927" s="110">
        <v>6</v>
      </c>
      <c r="D4927" s="109">
        <v>105.9169189440252</v>
      </c>
      <c r="E4927" s="109">
        <v>4017.3809625595218</v>
      </c>
    </row>
    <row r="4928" spans="1:5" x14ac:dyDescent="0.35">
      <c r="A4928" s="107" t="s">
        <v>80</v>
      </c>
      <c r="B4928" s="107" t="s">
        <v>404</v>
      </c>
      <c r="C4928" s="110">
        <v>7</v>
      </c>
      <c r="D4928" s="109">
        <v>122.9736901024782</v>
      </c>
      <c r="E4928" s="109">
        <v>1800.549186334468</v>
      </c>
    </row>
    <row r="4929" spans="1:5" x14ac:dyDescent="0.35">
      <c r="A4929" s="107" t="s">
        <v>80</v>
      </c>
      <c r="B4929" s="107" t="s">
        <v>404</v>
      </c>
      <c r="C4929" s="110">
        <v>8</v>
      </c>
      <c r="D4929" s="109">
        <v>134.86539536444781</v>
      </c>
      <c r="E4929" s="109">
        <v>1116.4769921486079</v>
      </c>
    </row>
    <row r="4930" spans="1:5" x14ac:dyDescent="0.35">
      <c r="A4930" s="107" t="s">
        <v>80</v>
      </c>
      <c r="B4930" s="107" t="s">
        <v>404</v>
      </c>
      <c r="C4930" s="110">
        <v>9</v>
      </c>
      <c r="D4930" s="109">
        <v>150.96905374959519</v>
      </c>
      <c r="E4930" s="109">
        <v>890.04828262624869</v>
      </c>
    </row>
    <row r="4931" spans="1:5" x14ac:dyDescent="0.35">
      <c r="A4931" s="107" t="s">
        <v>80</v>
      </c>
      <c r="B4931" s="107" t="s">
        <v>404</v>
      </c>
      <c r="C4931" s="110">
        <v>10</v>
      </c>
      <c r="D4931" s="109">
        <v>137.60485764208099</v>
      </c>
      <c r="E4931" s="109">
        <v>1275.602699837669</v>
      </c>
    </row>
    <row r="4932" spans="1:5" x14ac:dyDescent="0.35">
      <c r="A4932" s="107" t="s">
        <v>80</v>
      </c>
      <c r="B4932" s="107" t="s">
        <v>404</v>
      </c>
      <c r="C4932" s="110">
        <v>11</v>
      </c>
      <c r="D4932" s="109">
        <v>168.56229209729531</v>
      </c>
      <c r="E4932" s="109">
        <v>1209.465209887032</v>
      </c>
    </row>
    <row r="4933" spans="1:5" x14ac:dyDescent="0.35">
      <c r="A4933" s="107" t="s">
        <v>80</v>
      </c>
      <c r="B4933" s="107" t="s">
        <v>404</v>
      </c>
      <c r="C4933" s="110">
        <v>12</v>
      </c>
      <c r="D4933" s="109">
        <v>179.18571310100839</v>
      </c>
      <c r="E4933" s="109">
        <v>1402.826831182806</v>
      </c>
    </row>
    <row r="4934" spans="1:5" x14ac:dyDescent="0.35">
      <c r="A4934" s="107" t="s">
        <v>80</v>
      </c>
      <c r="B4934" s="107" t="s">
        <v>403</v>
      </c>
      <c r="C4934" s="110">
        <v>1</v>
      </c>
      <c r="D4934" s="109">
        <v>17865.433634084169</v>
      </c>
      <c r="E4934" s="109">
        <v>239442.15491493221</v>
      </c>
    </row>
    <row r="4935" spans="1:5" x14ac:dyDescent="0.35">
      <c r="A4935" s="107" t="s">
        <v>80</v>
      </c>
      <c r="B4935" s="107" t="s">
        <v>403</v>
      </c>
      <c r="C4935" s="110">
        <v>2</v>
      </c>
      <c r="D4935" s="109">
        <v>12394.46087095284</v>
      </c>
      <c r="E4935" s="109">
        <v>187990.51482850331</v>
      </c>
    </row>
    <row r="4936" spans="1:5" x14ac:dyDescent="0.35">
      <c r="A4936" s="107" t="s">
        <v>80</v>
      </c>
      <c r="B4936" s="107" t="s">
        <v>403</v>
      </c>
      <c r="C4936" s="110">
        <v>3</v>
      </c>
      <c r="D4936" s="109">
        <v>12281.498062364981</v>
      </c>
      <c r="E4936" s="109">
        <v>163673.61436509629</v>
      </c>
    </row>
    <row r="4937" spans="1:5" x14ac:dyDescent="0.35">
      <c r="A4937" s="107" t="s">
        <v>80</v>
      </c>
      <c r="B4937" s="107" t="s">
        <v>403</v>
      </c>
      <c r="C4937" s="110">
        <v>4</v>
      </c>
      <c r="D4937" s="109">
        <v>11847.936588308519</v>
      </c>
      <c r="E4937" s="109">
        <v>215188.00995505971</v>
      </c>
    </row>
    <row r="4938" spans="1:5" x14ac:dyDescent="0.35">
      <c r="A4938" s="107" t="s">
        <v>80</v>
      </c>
      <c r="B4938" s="107" t="s">
        <v>403</v>
      </c>
      <c r="C4938" s="110">
        <v>5</v>
      </c>
      <c r="D4938" s="109">
        <v>4889.5646275905519</v>
      </c>
      <c r="E4938" s="109">
        <v>141282.31174036741</v>
      </c>
    </row>
    <row r="4939" spans="1:5" x14ac:dyDescent="0.35">
      <c r="A4939" s="107" t="s">
        <v>80</v>
      </c>
      <c r="B4939" s="107" t="s">
        <v>403</v>
      </c>
      <c r="C4939" s="110">
        <v>6</v>
      </c>
      <c r="D4939" s="109">
        <v>10878.26010917792</v>
      </c>
      <c r="E4939" s="109">
        <v>479052.79020828218</v>
      </c>
    </row>
    <row r="4940" spans="1:5" x14ac:dyDescent="0.35">
      <c r="A4940" s="107" t="s">
        <v>80</v>
      </c>
      <c r="B4940" s="107" t="s">
        <v>403</v>
      </c>
      <c r="C4940" s="110">
        <v>7</v>
      </c>
      <c r="D4940" s="109">
        <v>9644.4604587020622</v>
      </c>
      <c r="E4940" s="109">
        <v>144730.18819546819</v>
      </c>
    </row>
    <row r="4941" spans="1:5" x14ac:dyDescent="0.35">
      <c r="A4941" s="107" t="s">
        <v>80</v>
      </c>
      <c r="B4941" s="107" t="s">
        <v>403</v>
      </c>
      <c r="C4941" s="110">
        <v>8</v>
      </c>
      <c r="D4941" s="109">
        <v>10504.288780703009</v>
      </c>
      <c r="E4941" s="109">
        <v>98689.051390221866</v>
      </c>
    </row>
    <row r="4942" spans="1:5" x14ac:dyDescent="0.35">
      <c r="A4942" s="107" t="s">
        <v>80</v>
      </c>
      <c r="B4942" s="107" t="s">
        <v>403</v>
      </c>
      <c r="C4942" s="110">
        <v>9</v>
      </c>
      <c r="D4942" s="109">
        <v>7358.7413344400366</v>
      </c>
      <c r="E4942" s="109">
        <v>107646.53147759719</v>
      </c>
    </row>
    <row r="4943" spans="1:5" x14ac:dyDescent="0.35">
      <c r="A4943" s="107" t="s">
        <v>80</v>
      </c>
      <c r="B4943" s="107" t="s">
        <v>403</v>
      </c>
      <c r="C4943" s="110">
        <v>10</v>
      </c>
      <c r="D4943" s="109">
        <v>8975.4534464850785</v>
      </c>
      <c r="E4943" s="109">
        <v>98103.194563213445</v>
      </c>
    </row>
    <row r="4944" spans="1:5" x14ac:dyDescent="0.35">
      <c r="A4944" s="107" t="s">
        <v>80</v>
      </c>
      <c r="B4944" s="107" t="s">
        <v>403</v>
      </c>
      <c r="C4944" s="110">
        <v>11</v>
      </c>
      <c r="D4944" s="109">
        <v>13065.86154642128</v>
      </c>
      <c r="E4944" s="109">
        <v>94896.435355621885</v>
      </c>
    </row>
    <row r="4945" spans="1:5" x14ac:dyDescent="0.35">
      <c r="A4945" s="107" t="s">
        <v>80</v>
      </c>
      <c r="B4945" s="107" t="s">
        <v>403</v>
      </c>
      <c r="C4945" s="110">
        <v>12</v>
      </c>
      <c r="D4945" s="109">
        <v>8320.0489664562629</v>
      </c>
      <c r="E4945" s="109">
        <v>104167.9769961397</v>
      </c>
    </row>
    <row r="4946" spans="1:5" x14ac:dyDescent="0.35">
      <c r="A4946" s="107" t="s">
        <v>80</v>
      </c>
      <c r="B4946" s="107" t="s">
        <v>402</v>
      </c>
      <c r="C4946" s="110">
        <v>1</v>
      </c>
      <c r="D4946" s="109">
        <v>607.97297568313695</v>
      </c>
      <c r="E4946" s="109">
        <v>34411.818897127108</v>
      </c>
    </row>
    <row r="4947" spans="1:5" x14ac:dyDescent="0.35">
      <c r="A4947" s="107" t="s">
        <v>80</v>
      </c>
      <c r="B4947" s="107" t="s">
        <v>402</v>
      </c>
      <c r="C4947" s="110">
        <v>2</v>
      </c>
      <c r="D4947" s="109">
        <v>666.65421198906779</v>
      </c>
      <c r="E4947" s="109">
        <v>41859.901703746713</v>
      </c>
    </row>
    <row r="4948" spans="1:5" x14ac:dyDescent="0.35">
      <c r="A4948" s="107" t="s">
        <v>80</v>
      </c>
      <c r="B4948" s="107" t="s">
        <v>402</v>
      </c>
      <c r="C4948" s="110">
        <v>3</v>
      </c>
      <c r="D4948" s="109">
        <v>802.92880458726108</v>
      </c>
      <c r="E4948" s="109">
        <v>50309.283710298943</v>
      </c>
    </row>
    <row r="4949" spans="1:5" x14ac:dyDescent="0.35">
      <c r="A4949" s="107" t="s">
        <v>80</v>
      </c>
      <c r="B4949" s="107" t="s">
        <v>402</v>
      </c>
      <c r="C4949" s="110">
        <v>4</v>
      </c>
      <c r="D4949" s="109">
        <v>690.32694148470034</v>
      </c>
      <c r="E4949" s="109">
        <v>32899.063018283487</v>
      </c>
    </row>
    <row r="4950" spans="1:5" x14ac:dyDescent="0.35">
      <c r="A4950" s="107" t="s">
        <v>80</v>
      </c>
      <c r="B4950" s="107" t="s">
        <v>402</v>
      </c>
      <c r="C4950" s="110">
        <v>5</v>
      </c>
      <c r="D4950" s="109">
        <v>699.33441654966509</v>
      </c>
      <c r="E4950" s="109">
        <v>49614.622431002361</v>
      </c>
    </row>
    <row r="4951" spans="1:5" x14ac:dyDescent="0.35">
      <c r="A4951" s="107" t="s">
        <v>80</v>
      </c>
      <c r="B4951" s="107" t="s">
        <v>402</v>
      </c>
      <c r="C4951" s="110">
        <v>6</v>
      </c>
      <c r="D4951" s="109">
        <v>489.68380335929987</v>
      </c>
      <c r="E4951" s="109">
        <v>33024.81565517914</v>
      </c>
    </row>
    <row r="4952" spans="1:5" x14ac:dyDescent="0.35">
      <c r="A4952" s="107" t="s">
        <v>80</v>
      </c>
      <c r="B4952" s="107" t="s">
        <v>402</v>
      </c>
      <c r="C4952" s="110">
        <v>7</v>
      </c>
      <c r="D4952" s="109">
        <v>325.03291207225573</v>
      </c>
      <c r="E4952" s="109">
        <v>20518.332611184738</v>
      </c>
    </row>
    <row r="4953" spans="1:5" x14ac:dyDescent="0.35">
      <c r="A4953" s="107" t="s">
        <v>80</v>
      </c>
      <c r="B4953" s="107" t="s">
        <v>402</v>
      </c>
      <c r="C4953" s="110">
        <v>8</v>
      </c>
      <c r="D4953" s="109">
        <v>199.8732009784143</v>
      </c>
      <c r="E4953" s="109">
        <v>13829.5574543202</v>
      </c>
    </row>
    <row r="4954" spans="1:5" x14ac:dyDescent="0.35">
      <c r="A4954" s="107" t="s">
        <v>80</v>
      </c>
      <c r="B4954" s="107" t="s">
        <v>402</v>
      </c>
      <c r="C4954" s="110">
        <v>9</v>
      </c>
      <c r="D4954" s="109">
        <v>197.48656930932469</v>
      </c>
      <c r="E4954" s="109">
        <v>12275.58561365823</v>
      </c>
    </row>
    <row r="4955" spans="1:5" x14ac:dyDescent="0.35">
      <c r="A4955" s="107" t="s">
        <v>80</v>
      </c>
      <c r="B4955" s="107" t="s">
        <v>402</v>
      </c>
      <c r="C4955" s="110">
        <v>10</v>
      </c>
      <c r="D4955" s="109">
        <v>438.19674599784111</v>
      </c>
      <c r="E4955" s="109">
        <v>16804.697429212039</v>
      </c>
    </row>
    <row r="4956" spans="1:5" x14ac:dyDescent="0.35">
      <c r="A4956" s="107" t="s">
        <v>80</v>
      </c>
      <c r="B4956" s="107" t="s">
        <v>402</v>
      </c>
      <c r="C4956" s="110">
        <v>11</v>
      </c>
      <c r="D4956" s="109">
        <v>429.92822066643612</v>
      </c>
      <c r="E4956" s="109">
        <v>22942.486313866109</v>
      </c>
    </row>
    <row r="4957" spans="1:5" x14ac:dyDescent="0.35">
      <c r="A4957" s="107" t="s">
        <v>80</v>
      </c>
      <c r="B4957" s="107" t="s">
        <v>402</v>
      </c>
      <c r="C4957" s="110">
        <v>12</v>
      </c>
      <c r="D4957" s="109">
        <v>575.94146664959283</v>
      </c>
      <c r="E4957" s="109">
        <v>26613.17813572655</v>
      </c>
    </row>
    <row r="4958" spans="1:5" x14ac:dyDescent="0.35">
      <c r="A4958" s="107" t="s">
        <v>80</v>
      </c>
      <c r="B4958" s="107" t="s">
        <v>16</v>
      </c>
      <c r="C4958" s="110">
        <v>1</v>
      </c>
      <c r="D4958" s="109">
        <v>56802.451997763012</v>
      </c>
      <c r="E4958" s="109">
        <v>4211001.3182658954</v>
      </c>
    </row>
    <row r="4959" spans="1:5" x14ac:dyDescent="0.35">
      <c r="A4959" s="107" t="s">
        <v>80</v>
      </c>
      <c r="B4959" s="107" t="s">
        <v>16</v>
      </c>
      <c r="C4959" s="110">
        <v>2</v>
      </c>
      <c r="D4959" s="109">
        <v>65716.800000000003</v>
      </c>
      <c r="E4959" s="109">
        <v>4740202.4509141454</v>
      </c>
    </row>
    <row r="4960" spans="1:5" x14ac:dyDescent="0.35">
      <c r="A4960" s="107" t="s">
        <v>80</v>
      </c>
      <c r="B4960" s="107" t="s">
        <v>16</v>
      </c>
      <c r="C4960" s="110">
        <v>3</v>
      </c>
      <c r="D4960" s="109">
        <v>77673.600000000006</v>
      </c>
      <c r="E4960" s="109">
        <v>5894015.5912174806</v>
      </c>
    </row>
    <row r="4961" spans="1:5" x14ac:dyDescent="0.35">
      <c r="A4961" s="107" t="s">
        <v>80</v>
      </c>
      <c r="B4961" s="107" t="s">
        <v>16</v>
      </c>
      <c r="C4961" s="110">
        <v>4</v>
      </c>
      <c r="D4961" s="109">
        <v>75168</v>
      </c>
      <c r="E4961" s="109">
        <v>5584535.9967991319</v>
      </c>
    </row>
    <row r="4962" spans="1:5" x14ac:dyDescent="0.35">
      <c r="A4962" s="107" t="s">
        <v>80</v>
      </c>
      <c r="B4962" s="107" t="s">
        <v>16</v>
      </c>
      <c r="C4962" s="110">
        <v>5</v>
      </c>
      <c r="D4962" s="109">
        <v>77673.600000000006</v>
      </c>
      <c r="E4962" s="109">
        <v>5704659.0927627981</v>
      </c>
    </row>
    <row r="4963" spans="1:5" x14ac:dyDescent="0.35">
      <c r="A4963" s="107" t="s">
        <v>80</v>
      </c>
      <c r="B4963" s="107" t="s">
        <v>16</v>
      </c>
      <c r="C4963" s="110">
        <v>6</v>
      </c>
      <c r="D4963" s="109">
        <v>75168</v>
      </c>
      <c r="E4963" s="109">
        <v>5229474.6570044607</v>
      </c>
    </row>
    <row r="4964" spans="1:5" x14ac:dyDescent="0.35">
      <c r="A4964" s="107" t="s">
        <v>80</v>
      </c>
      <c r="B4964" s="107" t="s">
        <v>16</v>
      </c>
      <c r="C4964" s="110">
        <v>7</v>
      </c>
      <c r="D4964" s="109">
        <v>77673.600000000006</v>
      </c>
      <c r="E4964" s="109">
        <v>5387968.9189407732</v>
      </c>
    </row>
    <row r="4965" spans="1:5" x14ac:dyDescent="0.35">
      <c r="A4965" s="107" t="s">
        <v>80</v>
      </c>
      <c r="B4965" s="107" t="s">
        <v>16</v>
      </c>
      <c r="C4965" s="110">
        <v>8</v>
      </c>
      <c r="D4965" s="109">
        <v>77673.600000000006</v>
      </c>
      <c r="E4965" s="109">
        <v>5325626.6710103229</v>
      </c>
    </row>
    <row r="4966" spans="1:5" x14ac:dyDescent="0.35">
      <c r="A4966" s="107" t="s">
        <v>80</v>
      </c>
      <c r="B4966" s="107" t="s">
        <v>16</v>
      </c>
      <c r="C4966" s="110">
        <v>9</v>
      </c>
      <c r="D4966" s="109">
        <v>73058.038726624465</v>
      </c>
      <c r="E4966" s="109">
        <v>4391504.67461049</v>
      </c>
    </row>
    <row r="4967" spans="1:5" x14ac:dyDescent="0.35">
      <c r="A4967" s="107" t="s">
        <v>80</v>
      </c>
      <c r="B4967" s="107" t="s">
        <v>16</v>
      </c>
      <c r="C4967" s="110">
        <v>10</v>
      </c>
      <c r="D4967" s="109">
        <v>60650.283950880788</v>
      </c>
      <c r="E4967" s="109">
        <v>2923781.98978082</v>
      </c>
    </row>
    <row r="4968" spans="1:5" x14ac:dyDescent="0.35">
      <c r="A4968" s="107" t="s">
        <v>80</v>
      </c>
      <c r="B4968" s="107" t="s">
        <v>16</v>
      </c>
      <c r="C4968" s="110">
        <v>11</v>
      </c>
      <c r="D4968" s="109">
        <v>57507.796796309442</v>
      </c>
      <c r="E4968" s="109">
        <v>2738567.6051857639</v>
      </c>
    </row>
    <row r="4969" spans="1:5" x14ac:dyDescent="0.35">
      <c r="A4969" s="107" t="s">
        <v>80</v>
      </c>
      <c r="B4969" s="107" t="s">
        <v>16</v>
      </c>
      <c r="C4969" s="110">
        <v>12</v>
      </c>
      <c r="D4969" s="109">
        <v>58560.555242743227</v>
      </c>
      <c r="E4969" s="109">
        <v>2751334.7399293091</v>
      </c>
    </row>
    <row r="4970" spans="1:5" x14ac:dyDescent="0.35">
      <c r="A4970" s="107" t="s">
        <v>80</v>
      </c>
      <c r="B4970" s="107" t="s">
        <v>401</v>
      </c>
      <c r="C4970" s="110">
        <v>1</v>
      </c>
      <c r="D4970" s="109">
        <v>471.2132254305352</v>
      </c>
      <c r="E4970" s="109">
        <v>45008.285291904212</v>
      </c>
    </row>
    <row r="4971" spans="1:5" x14ac:dyDescent="0.35">
      <c r="A4971" s="107" t="s">
        <v>80</v>
      </c>
      <c r="B4971" s="107" t="s">
        <v>401</v>
      </c>
      <c r="C4971" s="110">
        <v>2</v>
      </c>
      <c r="D4971" s="109">
        <v>309.80460071823359</v>
      </c>
      <c r="E4971" s="109">
        <v>27508.494900441819</v>
      </c>
    </row>
    <row r="4972" spans="1:5" x14ac:dyDescent="0.35">
      <c r="A4972" s="107" t="s">
        <v>80</v>
      </c>
      <c r="B4972" s="107" t="s">
        <v>401</v>
      </c>
      <c r="C4972" s="110">
        <v>3</v>
      </c>
      <c r="D4972" s="109">
        <v>274.90440924656411</v>
      </c>
      <c r="E4972" s="109">
        <v>24681.77493564782</v>
      </c>
    </row>
    <row r="4973" spans="1:5" x14ac:dyDescent="0.35">
      <c r="A4973" s="107" t="s">
        <v>80</v>
      </c>
      <c r="B4973" s="107" t="s">
        <v>401</v>
      </c>
      <c r="C4973" s="110">
        <v>4</v>
      </c>
      <c r="D4973" s="109">
        <v>119.9554783898469</v>
      </c>
      <c r="E4973" s="109">
        <v>10434.93258881017</v>
      </c>
    </row>
    <row r="4974" spans="1:5" x14ac:dyDescent="0.35">
      <c r="A4974" s="107" t="s">
        <v>80</v>
      </c>
      <c r="B4974" s="107" t="s">
        <v>401</v>
      </c>
      <c r="C4974" s="110">
        <v>5</v>
      </c>
      <c r="D4974" s="109">
        <v>139.4656931785579</v>
      </c>
      <c r="E4974" s="109">
        <v>10132.445046049121</v>
      </c>
    </row>
    <row r="4975" spans="1:5" x14ac:dyDescent="0.35">
      <c r="A4975" s="107" t="s">
        <v>80</v>
      </c>
      <c r="B4975" s="107" t="s">
        <v>401</v>
      </c>
      <c r="C4975" s="110">
        <v>6</v>
      </c>
      <c r="D4975" s="109">
        <v>195.9618733509655</v>
      </c>
      <c r="E4975" s="109">
        <v>13485.459514719159</v>
      </c>
    </row>
    <row r="4976" spans="1:5" x14ac:dyDescent="0.35">
      <c r="A4976" s="107" t="s">
        <v>80</v>
      </c>
      <c r="B4976" s="107" t="s">
        <v>401</v>
      </c>
      <c r="C4976" s="110">
        <v>7</v>
      </c>
      <c r="D4976" s="109">
        <v>246.12962839076641</v>
      </c>
      <c r="E4976" s="109">
        <v>18956.259756584001</v>
      </c>
    </row>
    <row r="4977" spans="1:5" x14ac:dyDescent="0.35">
      <c r="A4977" s="107" t="s">
        <v>80</v>
      </c>
      <c r="B4977" s="107" t="s">
        <v>401</v>
      </c>
      <c r="C4977" s="110">
        <v>8</v>
      </c>
      <c r="D4977" s="109">
        <v>348.77641586731193</v>
      </c>
      <c r="E4977" s="109">
        <v>22958.207281154271</v>
      </c>
    </row>
    <row r="4978" spans="1:5" x14ac:dyDescent="0.35">
      <c r="A4978" s="107" t="s">
        <v>80</v>
      </c>
      <c r="B4978" s="107" t="s">
        <v>401</v>
      </c>
      <c r="C4978" s="110">
        <v>9</v>
      </c>
      <c r="D4978" s="109">
        <v>414.08960837100472</v>
      </c>
      <c r="E4978" s="109">
        <v>22826.378437645319</v>
      </c>
    </row>
    <row r="4979" spans="1:5" x14ac:dyDescent="0.35">
      <c r="A4979" s="107" t="s">
        <v>80</v>
      </c>
      <c r="B4979" s="107" t="s">
        <v>401</v>
      </c>
      <c r="C4979" s="110">
        <v>10</v>
      </c>
      <c r="D4979" s="109">
        <v>462.45283600855572</v>
      </c>
      <c r="E4979" s="109">
        <v>16677.962855334881</v>
      </c>
    </row>
    <row r="4980" spans="1:5" x14ac:dyDescent="0.35">
      <c r="A4980" s="107" t="s">
        <v>80</v>
      </c>
      <c r="B4980" s="107" t="s">
        <v>401</v>
      </c>
      <c r="C4980" s="110">
        <v>11</v>
      </c>
      <c r="D4980" s="109">
        <v>585.8800493075081</v>
      </c>
      <c r="E4980" s="109">
        <v>30730.68181983845</v>
      </c>
    </row>
    <row r="4981" spans="1:5" x14ac:dyDescent="0.35">
      <c r="A4981" s="107" t="s">
        <v>80</v>
      </c>
      <c r="B4981" s="107" t="s">
        <v>401</v>
      </c>
      <c r="C4981" s="110">
        <v>12</v>
      </c>
      <c r="D4981" s="109">
        <v>604.46391939002888</v>
      </c>
      <c r="E4981" s="109">
        <v>28411.632634251659</v>
      </c>
    </row>
    <row r="4982" spans="1:5" x14ac:dyDescent="0.35">
      <c r="A4982" s="107" t="s">
        <v>80</v>
      </c>
      <c r="B4982" s="107" t="s">
        <v>400</v>
      </c>
      <c r="C4982" s="110">
        <v>1</v>
      </c>
      <c r="D4982" s="109">
        <v>2771.41125413695</v>
      </c>
      <c r="E4982" s="109">
        <v>204559.50744801611</v>
      </c>
    </row>
    <row r="4983" spans="1:5" x14ac:dyDescent="0.35">
      <c r="A4983" s="107" t="s">
        <v>80</v>
      </c>
      <c r="B4983" s="107" t="s">
        <v>400</v>
      </c>
      <c r="C4983" s="110">
        <v>2</v>
      </c>
      <c r="D4983" s="109">
        <v>2216.880014444137</v>
      </c>
      <c r="E4983" s="109">
        <v>158753.70826942459</v>
      </c>
    </row>
    <row r="4984" spans="1:5" x14ac:dyDescent="0.35">
      <c r="A4984" s="107" t="s">
        <v>80</v>
      </c>
      <c r="B4984" s="107" t="s">
        <v>400</v>
      </c>
      <c r="C4984" s="110">
        <v>3</v>
      </c>
      <c r="D4984" s="109">
        <v>2011.163176763109</v>
      </c>
      <c r="E4984" s="109">
        <v>151692.98218121199</v>
      </c>
    </row>
    <row r="4985" spans="1:5" x14ac:dyDescent="0.35">
      <c r="A4985" s="107" t="s">
        <v>80</v>
      </c>
      <c r="B4985" s="107" t="s">
        <v>400</v>
      </c>
      <c r="C4985" s="110">
        <v>4</v>
      </c>
      <c r="D4985" s="109">
        <v>1318.8125607635659</v>
      </c>
      <c r="E4985" s="109">
        <v>96421.768214869648</v>
      </c>
    </row>
    <row r="4986" spans="1:5" x14ac:dyDescent="0.35">
      <c r="A4986" s="107" t="s">
        <v>80</v>
      </c>
      <c r="B4986" s="107" t="s">
        <v>400</v>
      </c>
      <c r="C4986" s="110">
        <v>5</v>
      </c>
      <c r="D4986" s="109">
        <v>708.934193606451</v>
      </c>
      <c r="E4986" s="109">
        <v>52424.441041247483</v>
      </c>
    </row>
    <row r="4987" spans="1:5" x14ac:dyDescent="0.35">
      <c r="A4987" s="107" t="s">
        <v>80</v>
      </c>
      <c r="B4987" s="107" t="s">
        <v>400</v>
      </c>
      <c r="C4987" s="110">
        <v>6</v>
      </c>
      <c r="D4987" s="109">
        <v>488.42394376742232</v>
      </c>
      <c r="E4987" s="109">
        <v>34579.630909651649</v>
      </c>
    </row>
    <row r="4988" spans="1:5" x14ac:dyDescent="0.35">
      <c r="A4988" s="107" t="s">
        <v>80</v>
      </c>
      <c r="B4988" s="107" t="s">
        <v>400</v>
      </c>
      <c r="C4988" s="110">
        <v>7</v>
      </c>
      <c r="D4988" s="109">
        <v>707.86169548578175</v>
      </c>
      <c r="E4988" s="109">
        <v>49153.931538017547</v>
      </c>
    </row>
    <row r="4989" spans="1:5" x14ac:dyDescent="0.35">
      <c r="A4989" s="107" t="s">
        <v>80</v>
      </c>
      <c r="B4989" s="107" t="s">
        <v>400</v>
      </c>
      <c r="C4989" s="110">
        <v>8</v>
      </c>
      <c r="D4989" s="109">
        <v>1092.057923114058</v>
      </c>
      <c r="E4989" s="109">
        <v>72933.002990618974</v>
      </c>
    </row>
    <row r="4990" spans="1:5" x14ac:dyDescent="0.35">
      <c r="A4990" s="107" t="s">
        <v>80</v>
      </c>
      <c r="B4990" s="107" t="s">
        <v>400</v>
      </c>
      <c r="C4990" s="110">
        <v>9</v>
      </c>
      <c r="D4990" s="109">
        <v>1587.6277910136221</v>
      </c>
      <c r="E4990" s="109">
        <v>86637.10351778334</v>
      </c>
    </row>
    <row r="4991" spans="1:5" x14ac:dyDescent="0.35">
      <c r="A4991" s="107" t="s">
        <v>80</v>
      </c>
      <c r="B4991" s="107" t="s">
        <v>400</v>
      </c>
      <c r="C4991" s="110">
        <v>10</v>
      </c>
      <c r="D4991" s="109">
        <v>2166.3301287393301</v>
      </c>
      <c r="E4991" s="109">
        <v>72800.822733957946</v>
      </c>
    </row>
    <row r="4992" spans="1:5" x14ac:dyDescent="0.35">
      <c r="A4992" s="107" t="s">
        <v>80</v>
      </c>
      <c r="B4992" s="107" t="s">
        <v>400</v>
      </c>
      <c r="C4992" s="110">
        <v>11</v>
      </c>
      <c r="D4992" s="109">
        <v>2512.6981231608161</v>
      </c>
      <c r="E4992" s="109">
        <v>93147.149871263842</v>
      </c>
    </row>
    <row r="4993" spans="1:5" x14ac:dyDescent="0.35">
      <c r="A4993" s="107" t="s">
        <v>80</v>
      </c>
      <c r="B4993" s="107" t="s">
        <v>400</v>
      </c>
      <c r="C4993" s="110">
        <v>12</v>
      </c>
      <c r="D4993" s="109">
        <v>2798.6120989842848</v>
      </c>
      <c r="E4993" s="109">
        <v>99098.772417057742</v>
      </c>
    </row>
    <row r="4994" spans="1:5" x14ac:dyDescent="0.35">
      <c r="A4994" s="107" t="s">
        <v>80</v>
      </c>
      <c r="B4994" s="107" t="s">
        <v>17</v>
      </c>
      <c r="C4994" s="110">
        <v>1</v>
      </c>
      <c r="D4994" s="109">
        <v>12140.368290803979</v>
      </c>
      <c r="E4994" s="109">
        <v>909263.90470868989</v>
      </c>
    </row>
    <row r="4995" spans="1:5" x14ac:dyDescent="0.35">
      <c r="A4995" s="107" t="s">
        <v>80</v>
      </c>
      <c r="B4995" s="107" t="s">
        <v>17</v>
      </c>
      <c r="C4995" s="110">
        <v>2</v>
      </c>
      <c r="D4995" s="109">
        <v>5704.0318577114458</v>
      </c>
      <c r="E4995" s="109">
        <v>408072.56701536308</v>
      </c>
    </row>
    <row r="4996" spans="1:5" x14ac:dyDescent="0.35">
      <c r="A4996" s="107" t="s">
        <v>80</v>
      </c>
      <c r="B4996" s="107" t="s">
        <v>17</v>
      </c>
      <c r="C4996" s="110">
        <v>3</v>
      </c>
      <c r="D4996" s="109">
        <v>4027.073633667384</v>
      </c>
      <c r="E4996" s="109">
        <v>301975.90059129399</v>
      </c>
    </row>
    <row r="4997" spans="1:5" x14ac:dyDescent="0.35">
      <c r="A4997" s="107" t="s">
        <v>80</v>
      </c>
      <c r="B4997" s="107" t="s">
        <v>17</v>
      </c>
      <c r="C4997" s="110">
        <v>4</v>
      </c>
      <c r="D4997" s="109">
        <v>3662.3644598904862</v>
      </c>
      <c r="E4997" s="109">
        <v>268992.87203819031</v>
      </c>
    </row>
    <row r="4998" spans="1:5" x14ac:dyDescent="0.35">
      <c r="A4998" s="107" t="s">
        <v>80</v>
      </c>
      <c r="B4998" s="107" t="s">
        <v>17</v>
      </c>
      <c r="C4998" s="110">
        <v>5</v>
      </c>
      <c r="D4998" s="109">
        <v>2176.5265025939889</v>
      </c>
      <c r="E4998" s="109">
        <v>159804.01810071699</v>
      </c>
    </row>
    <row r="4999" spans="1:5" x14ac:dyDescent="0.35">
      <c r="A4999" s="107" t="s">
        <v>80</v>
      </c>
      <c r="B4999" s="107" t="s">
        <v>17</v>
      </c>
      <c r="C4999" s="110">
        <v>6</v>
      </c>
      <c r="D4999" s="109">
        <v>2625.566412894917</v>
      </c>
      <c r="E4999" s="109">
        <v>183699.63923320951</v>
      </c>
    </row>
    <row r="5000" spans="1:5" x14ac:dyDescent="0.35">
      <c r="A5000" s="107" t="s">
        <v>80</v>
      </c>
      <c r="B5000" s="107" t="s">
        <v>17</v>
      </c>
      <c r="C5000" s="110">
        <v>7</v>
      </c>
      <c r="D5000" s="109">
        <v>6376.9332318634924</v>
      </c>
      <c r="E5000" s="109">
        <v>442477.24745374732</v>
      </c>
    </row>
    <row r="5001" spans="1:5" x14ac:dyDescent="0.35">
      <c r="A5001" s="107" t="s">
        <v>80</v>
      </c>
      <c r="B5001" s="107" t="s">
        <v>17</v>
      </c>
      <c r="C5001" s="110">
        <v>8</v>
      </c>
      <c r="D5001" s="109">
        <v>15765.965228774679</v>
      </c>
      <c r="E5001" s="109">
        <v>1081003.5459748609</v>
      </c>
    </row>
    <row r="5002" spans="1:5" x14ac:dyDescent="0.35">
      <c r="A5002" s="107" t="s">
        <v>80</v>
      </c>
      <c r="B5002" s="107" t="s">
        <v>17</v>
      </c>
      <c r="C5002" s="110">
        <v>9</v>
      </c>
      <c r="D5002" s="109">
        <v>15556.502694302981</v>
      </c>
      <c r="E5002" s="109">
        <v>916238.41820640292</v>
      </c>
    </row>
    <row r="5003" spans="1:5" x14ac:dyDescent="0.35">
      <c r="A5003" s="107" t="s">
        <v>80</v>
      </c>
      <c r="B5003" s="107" t="s">
        <v>17</v>
      </c>
      <c r="C5003" s="110">
        <v>10</v>
      </c>
      <c r="D5003" s="109">
        <v>16360.095777369979</v>
      </c>
      <c r="E5003" s="109">
        <v>710287.72064586473</v>
      </c>
    </row>
    <row r="5004" spans="1:5" x14ac:dyDescent="0.35">
      <c r="A5004" s="107" t="s">
        <v>80</v>
      </c>
      <c r="B5004" s="107" t="s">
        <v>17</v>
      </c>
      <c r="C5004" s="110">
        <v>11</v>
      </c>
      <c r="D5004" s="109">
        <v>17659.38615275643</v>
      </c>
      <c r="E5004" s="109">
        <v>765260.59651783993</v>
      </c>
    </row>
    <row r="5005" spans="1:5" x14ac:dyDescent="0.35">
      <c r="A5005" s="107" t="s">
        <v>80</v>
      </c>
      <c r="B5005" s="107" t="s">
        <v>17</v>
      </c>
      <c r="C5005" s="110">
        <v>12</v>
      </c>
      <c r="D5005" s="109">
        <v>20111.65896346913</v>
      </c>
      <c r="E5005" s="109">
        <v>859293.8153919311</v>
      </c>
    </row>
    <row r="5006" spans="1:5" x14ac:dyDescent="0.35">
      <c r="A5006" s="107" t="s">
        <v>80</v>
      </c>
      <c r="B5006" s="107" t="s">
        <v>399</v>
      </c>
      <c r="C5006" s="110">
        <v>1</v>
      </c>
      <c r="D5006" s="109">
        <v>1732.6735216876059</v>
      </c>
      <c r="E5006" s="109">
        <v>131034.84249441059</v>
      </c>
    </row>
    <row r="5007" spans="1:5" x14ac:dyDescent="0.35">
      <c r="A5007" s="107" t="s">
        <v>80</v>
      </c>
      <c r="B5007" s="107" t="s">
        <v>399</v>
      </c>
      <c r="C5007" s="110">
        <v>2</v>
      </c>
      <c r="D5007" s="109">
        <v>1426.097560303856</v>
      </c>
      <c r="E5007" s="109">
        <v>104460.2745011887</v>
      </c>
    </row>
    <row r="5008" spans="1:5" x14ac:dyDescent="0.35">
      <c r="A5008" s="107" t="s">
        <v>80</v>
      </c>
      <c r="B5008" s="107" t="s">
        <v>399</v>
      </c>
      <c r="C5008" s="110">
        <v>3</v>
      </c>
      <c r="D5008" s="109">
        <v>1608.475564931487</v>
      </c>
      <c r="E5008" s="109">
        <v>124857.46288855821</v>
      </c>
    </row>
    <row r="5009" spans="1:5" x14ac:dyDescent="0.35">
      <c r="A5009" s="107" t="s">
        <v>80</v>
      </c>
      <c r="B5009" s="107" t="s">
        <v>399</v>
      </c>
      <c r="C5009" s="110">
        <v>4</v>
      </c>
      <c r="D5009" s="109">
        <v>1082.642560575925</v>
      </c>
      <c r="E5009" s="109">
        <v>81137.627474145818</v>
      </c>
    </row>
    <row r="5010" spans="1:5" x14ac:dyDescent="0.35">
      <c r="A5010" s="107" t="s">
        <v>80</v>
      </c>
      <c r="B5010" s="107" t="s">
        <v>399</v>
      </c>
      <c r="C5010" s="110">
        <v>5</v>
      </c>
      <c r="D5010" s="109">
        <v>843.99866412297627</v>
      </c>
      <c r="E5010" s="109">
        <v>63358.893932154737</v>
      </c>
    </row>
    <row r="5011" spans="1:5" x14ac:dyDescent="0.35">
      <c r="A5011" s="107" t="s">
        <v>80</v>
      </c>
      <c r="B5011" s="107" t="s">
        <v>399</v>
      </c>
      <c r="C5011" s="110">
        <v>6</v>
      </c>
      <c r="D5011" s="109">
        <v>576.60672870099802</v>
      </c>
      <c r="E5011" s="109">
        <v>41100.591264796829</v>
      </c>
    </row>
    <row r="5012" spans="1:5" x14ac:dyDescent="0.35">
      <c r="A5012" s="107" t="s">
        <v>80</v>
      </c>
      <c r="B5012" s="107" t="s">
        <v>399</v>
      </c>
      <c r="C5012" s="110">
        <v>7</v>
      </c>
      <c r="D5012" s="109">
        <v>877.54086357579013</v>
      </c>
      <c r="E5012" s="109">
        <v>61478.855174820092</v>
      </c>
    </row>
    <row r="5013" spans="1:5" x14ac:dyDescent="0.35">
      <c r="A5013" s="107" t="s">
        <v>80</v>
      </c>
      <c r="B5013" s="107" t="s">
        <v>399</v>
      </c>
      <c r="C5013" s="110">
        <v>8</v>
      </c>
      <c r="D5013" s="109">
        <v>1044.5505865793</v>
      </c>
      <c r="E5013" s="109">
        <v>71623.261044061976</v>
      </c>
    </row>
    <row r="5014" spans="1:5" x14ac:dyDescent="0.35">
      <c r="A5014" s="107" t="s">
        <v>80</v>
      </c>
      <c r="B5014" s="107" t="s">
        <v>399</v>
      </c>
      <c r="C5014" s="110">
        <v>9</v>
      </c>
      <c r="D5014" s="109">
        <v>1227.1040346677721</v>
      </c>
      <c r="E5014" s="109">
        <v>70431.706616149182</v>
      </c>
    </row>
    <row r="5015" spans="1:5" x14ac:dyDescent="0.35">
      <c r="A5015" s="107" t="s">
        <v>80</v>
      </c>
      <c r="B5015" s="107" t="s">
        <v>399</v>
      </c>
      <c r="C5015" s="110">
        <v>10</v>
      </c>
      <c r="D5015" s="109">
        <v>1548.333481901702</v>
      </c>
      <c r="E5015" s="109">
        <v>55703.616681219653</v>
      </c>
    </row>
    <row r="5016" spans="1:5" x14ac:dyDescent="0.35">
      <c r="A5016" s="107" t="s">
        <v>80</v>
      </c>
      <c r="B5016" s="107" t="s">
        <v>399</v>
      </c>
      <c r="C5016" s="110">
        <v>11</v>
      </c>
      <c r="D5016" s="109">
        <v>1553.1921260881711</v>
      </c>
      <c r="E5016" s="109">
        <v>61097.195065226209</v>
      </c>
    </row>
    <row r="5017" spans="1:5" x14ac:dyDescent="0.35">
      <c r="A5017" s="107" t="s">
        <v>80</v>
      </c>
      <c r="B5017" s="107" t="s">
        <v>399</v>
      </c>
      <c r="C5017" s="110">
        <v>12</v>
      </c>
      <c r="D5017" s="109">
        <v>1762.3480756731769</v>
      </c>
      <c r="E5017" s="109">
        <v>66927.962792749327</v>
      </c>
    </row>
    <row r="5018" spans="1:5" x14ac:dyDescent="0.35">
      <c r="A5018" s="107" t="s">
        <v>80</v>
      </c>
      <c r="B5018" s="107" t="s">
        <v>398</v>
      </c>
      <c r="C5018" s="110">
        <v>1</v>
      </c>
      <c r="D5018" s="109">
        <v>11449.440256742761</v>
      </c>
      <c r="E5018" s="109">
        <v>859272.42509924108</v>
      </c>
    </row>
    <row r="5019" spans="1:5" x14ac:dyDescent="0.35">
      <c r="A5019" s="107" t="s">
        <v>80</v>
      </c>
      <c r="B5019" s="107" t="s">
        <v>398</v>
      </c>
      <c r="C5019" s="110">
        <v>2</v>
      </c>
      <c r="D5019" s="109">
        <v>805.20001845806837</v>
      </c>
      <c r="E5019" s="109">
        <v>58032.570475096472</v>
      </c>
    </row>
    <row r="5020" spans="1:5" x14ac:dyDescent="0.35">
      <c r="A5020" s="107" t="s">
        <v>80</v>
      </c>
      <c r="B5020" s="107" t="s">
        <v>398</v>
      </c>
      <c r="C5020" s="110">
        <v>3</v>
      </c>
      <c r="D5020" s="109">
        <v>1722.7200362682349</v>
      </c>
      <c r="E5020" s="109">
        <v>129573.2686473269</v>
      </c>
    </row>
    <row r="5021" spans="1:5" x14ac:dyDescent="0.35">
      <c r="A5021" s="107" t="s">
        <v>80</v>
      </c>
      <c r="B5021" s="107" t="s">
        <v>398</v>
      </c>
      <c r="C5021" s="110">
        <v>4</v>
      </c>
      <c r="D5021" s="109">
        <v>2376.0000371933002</v>
      </c>
      <c r="E5021" s="109">
        <v>175731.77369718879</v>
      </c>
    </row>
    <row r="5022" spans="1:5" x14ac:dyDescent="0.35">
      <c r="A5022" s="107" t="s">
        <v>80</v>
      </c>
      <c r="B5022" s="107" t="s">
        <v>398</v>
      </c>
      <c r="C5022" s="110">
        <v>5</v>
      </c>
      <c r="D5022" s="109">
        <v>2455.2000550031689</v>
      </c>
      <c r="E5022" s="109">
        <v>180442.94370344869</v>
      </c>
    </row>
    <row r="5023" spans="1:5" x14ac:dyDescent="0.35">
      <c r="A5023" s="107" t="s">
        <v>80</v>
      </c>
      <c r="B5023" s="107" t="s">
        <v>398</v>
      </c>
      <c r="C5023" s="110">
        <v>6</v>
      </c>
      <c r="D5023" s="109">
        <v>2376.000057935717</v>
      </c>
      <c r="E5023" s="109">
        <v>164352.18856344491</v>
      </c>
    </row>
    <row r="5024" spans="1:5" x14ac:dyDescent="0.35">
      <c r="A5024" s="107" t="s">
        <v>80</v>
      </c>
      <c r="B5024" s="107" t="s">
        <v>398</v>
      </c>
      <c r="C5024" s="110">
        <v>7</v>
      </c>
      <c r="D5024" s="109">
        <v>2455.2000889778169</v>
      </c>
      <c r="E5024" s="109">
        <v>168813.8178693275</v>
      </c>
    </row>
    <row r="5025" spans="1:5" x14ac:dyDescent="0.35">
      <c r="A5025" s="107" t="s">
        <v>80</v>
      </c>
      <c r="B5025" s="107" t="s">
        <v>398</v>
      </c>
      <c r="C5025" s="110">
        <v>8</v>
      </c>
      <c r="D5025" s="109">
        <v>2455.2000610828431</v>
      </c>
      <c r="E5025" s="109">
        <v>166355.92881600399</v>
      </c>
    </row>
    <row r="5026" spans="1:5" x14ac:dyDescent="0.35">
      <c r="A5026" s="107" t="s">
        <v>80</v>
      </c>
      <c r="B5026" s="107" t="s">
        <v>398</v>
      </c>
      <c r="C5026" s="110">
        <v>9</v>
      </c>
      <c r="D5026" s="109">
        <v>2376.0000425577191</v>
      </c>
      <c r="E5026" s="109">
        <v>138183.05745856109</v>
      </c>
    </row>
    <row r="5027" spans="1:5" x14ac:dyDescent="0.35">
      <c r="A5027" s="107" t="s">
        <v>80</v>
      </c>
      <c r="B5027" s="107" t="s">
        <v>398</v>
      </c>
      <c r="C5027" s="110">
        <v>10</v>
      </c>
      <c r="D5027" s="109">
        <v>2451.9000620842012</v>
      </c>
      <c r="E5027" s="109">
        <v>105754.604324541</v>
      </c>
    </row>
    <row r="5028" spans="1:5" x14ac:dyDescent="0.35">
      <c r="A5028" s="107" t="s">
        <v>80</v>
      </c>
      <c r="B5028" s="107" t="s">
        <v>398</v>
      </c>
      <c r="C5028" s="110">
        <v>11</v>
      </c>
      <c r="D5028" s="109">
        <v>2168.744940449265</v>
      </c>
      <c r="E5028" s="109">
        <v>87288.242435550201</v>
      </c>
    </row>
    <row r="5029" spans="1:5" x14ac:dyDescent="0.35">
      <c r="A5029" s="107" t="s">
        <v>80</v>
      </c>
      <c r="B5029" s="107" t="s">
        <v>398</v>
      </c>
      <c r="C5029" s="110">
        <v>12</v>
      </c>
      <c r="D5029" s="109">
        <v>1200.7200158238411</v>
      </c>
      <c r="E5029" s="109">
        <v>49966.627096748867</v>
      </c>
    </row>
    <row r="5030" spans="1:5" x14ac:dyDescent="0.35">
      <c r="A5030" s="107" t="s">
        <v>80</v>
      </c>
      <c r="B5030" s="107" t="s">
        <v>87</v>
      </c>
      <c r="C5030" s="110">
        <v>1</v>
      </c>
      <c r="D5030" s="109">
        <v>18457.535265381241</v>
      </c>
      <c r="E5030" s="109">
        <v>1059287.459604552</v>
      </c>
    </row>
    <row r="5031" spans="1:5" x14ac:dyDescent="0.35">
      <c r="A5031" s="107" t="s">
        <v>80</v>
      </c>
      <c r="B5031" s="107" t="s">
        <v>87</v>
      </c>
      <c r="C5031" s="110">
        <v>2</v>
      </c>
      <c r="D5031" s="109">
        <v>16654.512180164351</v>
      </c>
      <c r="E5031" s="109">
        <v>1007983.0339926709</v>
      </c>
    </row>
    <row r="5032" spans="1:5" x14ac:dyDescent="0.35">
      <c r="A5032" s="107" t="s">
        <v>80</v>
      </c>
      <c r="B5032" s="107" t="s">
        <v>87</v>
      </c>
      <c r="C5032" s="110">
        <v>3</v>
      </c>
      <c r="D5032" s="109">
        <v>21696.493518080439</v>
      </c>
      <c r="E5032" s="109">
        <v>1394233.059910377</v>
      </c>
    </row>
    <row r="5033" spans="1:5" x14ac:dyDescent="0.35">
      <c r="A5033" s="107" t="s">
        <v>80</v>
      </c>
      <c r="B5033" s="107" t="s">
        <v>87</v>
      </c>
      <c r="C5033" s="110">
        <v>4</v>
      </c>
      <c r="D5033" s="109">
        <v>18796.090515663411</v>
      </c>
      <c r="E5033" s="109">
        <v>1236467.749769646</v>
      </c>
    </row>
    <row r="5034" spans="1:5" x14ac:dyDescent="0.35">
      <c r="A5034" s="107" t="s">
        <v>80</v>
      </c>
      <c r="B5034" s="107" t="s">
        <v>87</v>
      </c>
      <c r="C5034" s="110">
        <v>5</v>
      </c>
      <c r="D5034" s="109">
        <v>21130.65901760889</v>
      </c>
      <c r="E5034" s="109">
        <v>1499242.7730370071</v>
      </c>
    </row>
    <row r="5035" spans="1:5" x14ac:dyDescent="0.35">
      <c r="A5035" s="107" t="s">
        <v>80</v>
      </c>
      <c r="B5035" s="107" t="s">
        <v>87</v>
      </c>
      <c r="C5035" s="110">
        <v>6</v>
      </c>
      <c r="D5035" s="109">
        <v>32651.462222790469</v>
      </c>
      <c r="E5035" s="109">
        <v>2203516.6546408562</v>
      </c>
    </row>
    <row r="5036" spans="1:5" x14ac:dyDescent="0.35">
      <c r="A5036" s="107" t="s">
        <v>80</v>
      </c>
      <c r="B5036" s="107" t="s">
        <v>87</v>
      </c>
      <c r="C5036" s="110">
        <v>7</v>
      </c>
      <c r="D5036" s="109">
        <v>34022.805886469287</v>
      </c>
      <c r="E5036" s="109">
        <v>1964070.6162516461</v>
      </c>
    </row>
    <row r="5037" spans="1:5" x14ac:dyDescent="0.35">
      <c r="A5037" s="107" t="s">
        <v>80</v>
      </c>
      <c r="B5037" s="107" t="s">
        <v>87</v>
      </c>
      <c r="C5037" s="110">
        <v>8</v>
      </c>
      <c r="D5037" s="109">
        <v>57303.407595305012</v>
      </c>
      <c r="E5037" s="109">
        <v>2527295.9793151878</v>
      </c>
    </row>
    <row r="5038" spans="1:5" x14ac:dyDescent="0.35">
      <c r="A5038" s="107" t="s">
        <v>80</v>
      </c>
      <c r="B5038" s="107" t="s">
        <v>87</v>
      </c>
      <c r="C5038" s="110">
        <v>9</v>
      </c>
      <c r="D5038" s="109">
        <v>45620.953090555668</v>
      </c>
      <c r="E5038" s="109">
        <v>1824815.1378047811</v>
      </c>
    </row>
    <row r="5039" spans="1:5" x14ac:dyDescent="0.35">
      <c r="A5039" s="107" t="s">
        <v>80</v>
      </c>
      <c r="B5039" s="107" t="s">
        <v>87</v>
      </c>
      <c r="C5039" s="110">
        <v>10</v>
      </c>
      <c r="D5039" s="109">
        <v>57626.087913616473</v>
      </c>
      <c r="E5039" s="109">
        <v>2174075.016411399</v>
      </c>
    </row>
    <row r="5040" spans="1:5" x14ac:dyDescent="0.35">
      <c r="A5040" s="107" t="s">
        <v>80</v>
      </c>
      <c r="B5040" s="107" t="s">
        <v>87</v>
      </c>
      <c r="C5040" s="110">
        <v>11</v>
      </c>
      <c r="D5040" s="109">
        <v>41015.824102515551</v>
      </c>
      <c r="E5040" s="109">
        <v>1623236.707126874</v>
      </c>
    </row>
    <row r="5041" spans="1:5" x14ac:dyDescent="0.35">
      <c r="A5041" s="107" t="s">
        <v>80</v>
      </c>
      <c r="B5041" s="107" t="s">
        <v>87</v>
      </c>
      <c r="C5041" s="110">
        <v>12</v>
      </c>
      <c r="D5041" s="109">
        <v>36766.083436368797</v>
      </c>
      <c r="E5041" s="109">
        <v>1438201.6791696851</v>
      </c>
    </row>
    <row r="5042" spans="1:5" x14ac:dyDescent="0.35">
      <c r="A5042" s="107" t="s">
        <v>80</v>
      </c>
      <c r="B5042" s="107" t="s">
        <v>397</v>
      </c>
      <c r="C5042" s="110">
        <v>1</v>
      </c>
      <c r="D5042" s="109">
        <v>65416.224272603416</v>
      </c>
      <c r="E5042" s="109">
        <v>3183774.2202321892</v>
      </c>
    </row>
    <row r="5043" spans="1:5" x14ac:dyDescent="0.35">
      <c r="A5043" s="107" t="s">
        <v>80</v>
      </c>
      <c r="B5043" s="107" t="s">
        <v>397</v>
      </c>
      <c r="C5043" s="110">
        <v>2</v>
      </c>
      <c r="D5043" s="109">
        <v>59235.889431594471</v>
      </c>
      <c r="E5043" s="109">
        <v>3122780.162233375</v>
      </c>
    </row>
    <row r="5044" spans="1:5" x14ac:dyDescent="0.35">
      <c r="A5044" s="107" t="s">
        <v>80</v>
      </c>
      <c r="B5044" s="107" t="s">
        <v>397</v>
      </c>
      <c r="C5044" s="110">
        <v>3</v>
      </c>
      <c r="D5044" s="109">
        <v>69674.330941546272</v>
      </c>
      <c r="E5044" s="109">
        <v>4100178.731042692</v>
      </c>
    </row>
    <row r="5045" spans="1:5" x14ac:dyDescent="0.35">
      <c r="A5045" s="107" t="s">
        <v>80</v>
      </c>
      <c r="B5045" s="107" t="s">
        <v>397</v>
      </c>
      <c r="C5045" s="110">
        <v>4</v>
      </c>
      <c r="D5045" s="109">
        <v>61295.210487834178</v>
      </c>
      <c r="E5045" s="109">
        <v>3598202.9191184142</v>
      </c>
    </row>
    <row r="5046" spans="1:5" x14ac:dyDescent="0.35">
      <c r="A5046" s="107" t="s">
        <v>80</v>
      </c>
      <c r="B5046" s="107" t="s">
        <v>397</v>
      </c>
      <c r="C5046" s="110">
        <v>5</v>
      </c>
      <c r="D5046" s="109">
        <v>61064.415984125633</v>
      </c>
      <c r="E5046" s="109">
        <v>4038027.8780688602</v>
      </c>
    </row>
    <row r="5047" spans="1:5" x14ac:dyDescent="0.35">
      <c r="A5047" s="107" t="s">
        <v>80</v>
      </c>
      <c r="B5047" s="107" t="s">
        <v>397</v>
      </c>
      <c r="C5047" s="110">
        <v>6</v>
      </c>
      <c r="D5047" s="109">
        <v>80327.866870577564</v>
      </c>
      <c r="E5047" s="109">
        <v>5245490.0212992234</v>
      </c>
    </row>
    <row r="5048" spans="1:5" x14ac:dyDescent="0.35">
      <c r="A5048" s="107" t="s">
        <v>80</v>
      </c>
      <c r="B5048" s="107" t="s">
        <v>397</v>
      </c>
      <c r="C5048" s="110">
        <v>7</v>
      </c>
      <c r="D5048" s="109">
        <v>84455.023831669561</v>
      </c>
      <c r="E5048" s="109">
        <v>4275426.2929919148</v>
      </c>
    </row>
    <row r="5049" spans="1:5" x14ac:dyDescent="0.35">
      <c r="A5049" s="107" t="s">
        <v>80</v>
      </c>
      <c r="B5049" s="107" t="s">
        <v>397</v>
      </c>
      <c r="C5049" s="110">
        <v>8</v>
      </c>
      <c r="D5049" s="109">
        <v>94239.94161274143</v>
      </c>
      <c r="E5049" s="109">
        <v>3322301.7927716961</v>
      </c>
    </row>
    <row r="5050" spans="1:5" x14ac:dyDescent="0.35">
      <c r="A5050" s="107" t="s">
        <v>80</v>
      </c>
      <c r="B5050" s="107" t="s">
        <v>397</v>
      </c>
      <c r="C5050" s="110">
        <v>9</v>
      </c>
      <c r="D5050" s="109">
        <v>84015.454140510396</v>
      </c>
      <c r="E5050" s="109">
        <v>2418751.525144137</v>
      </c>
    </row>
    <row r="5051" spans="1:5" x14ac:dyDescent="0.35">
      <c r="A5051" s="107" t="s">
        <v>80</v>
      </c>
      <c r="B5051" s="107" t="s">
        <v>397</v>
      </c>
      <c r="C5051" s="110">
        <v>10</v>
      </c>
      <c r="D5051" s="109">
        <v>97882.538014364036</v>
      </c>
      <c r="E5051" s="109">
        <v>2818814.705649592</v>
      </c>
    </row>
    <row r="5052" spans="1:5" x14ac:dyDescent="0.35">
      <c r="A5052" s="107" t="s">
        <v>80</v>
      </c>
      <c r="B5052" s="107" t="s">
        <v>397</v>
      </c>
      <c r="C5052" s="110">
        <v>11</v>
      </c>
      <c r="D5052" s="109">
        <v>80436.790006506795</v>
      </c>
      <c r="E5052" s="109">
        <v>2187892.168858171</v>
      </c>
    </row>
    <row r="5053" spans="1:5" x14ac:dyDescent="0.35">
      <c r="A5053" s="107" t="s">
        <v>80</v>
      </c>
      <c r="B5053" s="107" t="s">
        <v>397</v>
      </c>
      <c r="C5053" s="110">
        <v>12</v>
      </c>
      <c r="D5053" s="109">
        <v>73928.738780630301</v>
      </c>
      <c r="E5053" s="109">
        <v>2020589.4092507251</v>
      </c>
    </row>
    <row r="5054" spans="1:5" x14ac:dyDescent="0.35">
      <c r="A5054" s="107" t="s">
        <v>80</v>
      </c>
      <c r="B5054" s="107" t="s">
        <v>396</v>
      </c>
      <c r="C5054" s="110">
        <v>1</v>
      </c>
      <c r="D5054" s="109">
        <v>30458.928325382381</v>
      </c>
      <c r="E5054" s="109">
        <v>1748053.5913474259</v>
      </c>
    </row>
    <row r="5055" spans="1:5" x14ac:dyDescent="0.35">
      <c r="A5055" s="107" t="s">
        <v>80</v>
      </c>
      <c r="B5055" s="107" t="s">
        <v>396</v>
      </c>
      <c r="C5055" s="110">
        <v>2</v>
      </c>
      <c r="D5055" s="109">
        <v>27483.54997003746</v>
      </c>
      <c r="E5055" s="109">
        <v>1663390.1842337931</v>
      </c>
    </row>
    <row r="5056" spans="1:5" x14ac:dyDescent="0.35">
      <c r="A5056" s="107" t="s">
        <v>80</v>
      </c>
      <c r="B5056" s="107" t="s">
        <v>396</v>
      </c>
      <c r="C5056" s="110">
        <v>3</v>
      </c>
      <c r="D5056" s="109">
        <v>35803.910515550917</v>
      </c>
      <c r="E5056" s="109">
        <v>2300786.3308997219</v>
      </c>
    </row>
    <row r="5057" spans="1:5" x14ac:dyDescent="0.35">
      <c r="A5057" s="107" t="s">
        <v>80</v>
      </c>
      <c r="B5057" s="107" t="s">
        <v>396</v>
      </c>
      <c r="C5057" s="110">
        <v>4</v>
      </c>
      <c r="D5057" s="109">
        <v>31017.61776870516</v>
      </c>
      <c r="E5057" s="109">
        <v>2040439.4208319881</v>
      </c>
    </row>
    <row r="5058" spans="1:5" x14ac:dyDescent="0.35">
      <c r="A5058" s="107" t="s">
        <v>80</v>
      </c>
      <c r="B5058" s="107" t="s">
        <v>396</v>
      </c>
      <c r="C5058" s="110">
        <v>5</v>
      </c>
      <c r="D5058" s="109">
        <v>34870.161114772782</v>
      </c>
      <c r="E5058" s="109">
        <v>2474075.0869337982</v>
      </c>
    </row>
    <row r="5059" spans="1:5" x14ac:dyDescent="0.35">
      <c r="A5059" s="107" t="s">
        <v>80</v>
      </c>
      <c r="B5059" s="107" t="s">
        <v>396</v>
      </c>
      <c r="C5059" s="110">
        <v>6</v>
      </c>
      <c r="D5059" s="109">
        <v>53881.980083669783</v>
      </c>
      <c r="E5059" s="109">
        <v>3636279.431814258</v>
      </c>
    </row>
    <row r="5060" spans="1:5" x14ac:dyDescent="0.35">
      <c r="A5060" s="107" t="s">
        <v>80</v>
      </c>
      <c r="B5060" s="107" t="s">
        <v>396</v>
      </c>
      <c r="C5060" s="110">
        <v>7</v>
      </c>
      <c r="D5060" s="109">
        <v>56144.993956372688</v>
      </c>
      <c r="E5060" s="109">
        <v>3241141.6403252259</v>
      </c>
    </row>
    <row r="5061" spans="1:5" x14ac:dyDescent="0.35">
      <c r="A5061" s="107" t="s">
        <v>80</v>
      </c>
      <c r="B5061" s="107" t="s">
        <v>396</v>
      </c>
      <c r="C5061" s="110">
        <v>8</v>
      </c>
      <c r="D5061" s="109">
        <v>62233.786254502222</v>
      </c>
      <c r="E5061" s="109">
        <v>2744744.2373645301</v>
      </c>
    </row>
    <row r="5062" spans="1:5" x14ac:dyDescent="0.35">
      <c r="A5062" s="107" t="s">
        <v>80</v>
      </c>
      <c r="B5062" s="107" t="s">
        <v>396</v>
      </c>
      <c r="C5062" s="110">
        <v>9</v>
      </c>
      <c r="D5062" s="109">
        <v>49592.552054080523</v>
      </c>
      <c r="E5062" s="109">
        <v>1981822.0243053611</v>
      </c>
    </row>
    <row r="5063" spans="1:5" x14ac:dyDescent="0.35">
      <c r="A5063" s="107" t="s">
        <v>80</v>
      </c>
      <c r="B5063" s="107" t="s">
        <v>396</v>
      </c>
      <c r="C5063" s="110">
        <v>10</v>
      </c>
      <c r="D5063" s="109">
        <v>65137.876466090856</v>
      </c>
      <c r="E5063" s="109">
        <v>2363123.131480305</v>
      </c>
    </row>
    <row r="5064" spans="1:5" x14ac:dyDescent="0.35">
      <c r="A5064" s="107" t="s">
        <v>80</v>
      </c>
      <c r="B5064" s="107" t="s">
        <v>396</v>
      </c>
      <c r="C5064" s="110">
        <v>11</v>
      </c>
      <c r="D5064" s="109">
        <v>46931.521867504838</v>
      </c>
      <c r="E5064" s="109">
        <v>1769929.5389358569</v>
      </c>
    </row>
    <row r="5065" spans="1:5" x14ac:dyDescent="0.35">
      <c r="A5065" s="107" t="s">
        <v>80</v>
      </c>
      <c r="B5065" s="107" t="s">
        <v>396</v>
      </c>
      <c r="C5065" s="110">
        <v>12</v>
      </c>
      <c r="D5065" s="109">
        <v>40703.285464214867</v>
      </c>
      <c r="E5065" s="109">
        <v>1563439.389755182</v>
      </c>
    </row>
    <row r="5066" spans="1:5" x14ac:dyDescent="0.35">
      <c r="A5066" s="107" t="s">
        <v>80</v>
      </c>
      <c r="B5066" s="107" t="s">
        <v>395</v>
      </c>
      <c r="C5066" s="110">
        <v>1</v>
      </c>
      <c r="D5066" s="109">
        <v>2760.2319864959309</v>
      </c>
      <c r="E5066" s="109">
        <v>108912.2112245154</v>
      </c>
    </row>
    <row r="5067" spans="1:5" x14ac:dyDescent="0.35">
      <c r="A5067" s="107" t="s">
        <v>80</v>
      </c>
      <c r="B5067" s="107" t="s">
        <v>395</v>
      </c>
      <c r="C5067" s="110">
        <v>2</v>
      </c>
      <c r="D5067" s="109">
        <v>2498.6949664520989</v>
      </c>
      <c r="E5067" s="109">
        <v>113581.91170246041</v>
      </c>
    </row>
    <row r="5068" spans="1:5" x14ac:dyDescent="0.35">
      <c r="A5068" s="107" t="s">
        <v>80</v>
      </c>
      <c r="B5068" s="107" t="s">
        <v>395</v>
      </c>
      <c r="C5068" s="110">
        <v>3</v>
      </c>
      <c r="D5068" s="109">
        <v>2577.3145021701062</v>
      </c>
      <c r="E5068" s="109">
        <v>134770.1264742628</v>
      </c>
    </row>
    <row r="5069" spans="1:5" x14ac:dyDescent="0.35">
      <c r="A5069" s="107" t="s">
        <v>80</v>
      </c>
      <c r="B5069" s="107" t="s">
        <v>395</v>
      </c>
      <c r="C5069" s="110">
        <v>4</v>
      </c>
      <c r="D5069" s="109">
        <v>2291.1528601763671</v>
      </c>
      <c r="E5069" s="109">
        <v>115963.97733257611</v>
      </c>
    </row>
    <row r="5070" spans="1:5" x14ac:dyDescent="0.35">
      <c r="A5070" s="107" t="s">
        <v>80</v>
      </c>
      <c r="B5070" s="107" t="s">
        <v>395</v>
      </c>
      <c r="C5070" s="110">
        <v>5</v>
      </c>
      <c r="D5070" s="109">
        <v>2003.9689942159509</v>
      </c>
      <c r="E5070" s="109">
        <v>116969.0708998092</v>
      </c>
    </row>
    <row r="5071" spans="1:5" x14ac:dyDescent="0.35">
      <c r="A5071" s="107" t="s">
        <v>80</v>
      </c>
      <c r="B5071" s="107" t="s">
        <v>395</v>
      </c>
      <c r="C5071" s="110">
        <v>6</v>
      </c>
      <c r="D5071" s="109">
        <v>1825.622072149918</v>
      </c>
      <c r="E5071" s="109">
        <v>108731.85042287019</v>
      </c>
    </row>
    <row r="5072" spans="1:5" x14ac:dyDescent="0.35">
      <c r="A5072" s="107" t="s">
        <v>80</v>
      </c>
      <c r="B5072" s="107" t="s">
        <v>395</v>
      </c>
      <c r="C5072" s="110">
        <v>7</v>
      </c>
      <c r="D5072" s="109">
        <v>1980.3859890103979</v>
      </c>
      <c r="E5072" s="109">
        <v>65044.725715642642</v>
      </c>
    </row>
    <row r="5073" spans="1:5" x14ac:dyDescent="0.35">
      <c r="A5073" s="107" t="s">
        <v>80</v>
      </c>
      <c r="B5073" s="107" t="s">
        <v>395</v>
      </c>
      <c r="C5073" s="110">
        <v>8</v>
      </c>
      <c r="D5073" s="109">
        <v>2246.3867057093821</v>
      </c>
      <c r="E5073" s="109">
        <v>30055.208419227209</v>
      </c>
    </row>
    <row r="5074" spans="1:5" x14ac:dyDescent="0.35">
      <c r="A5074" s="107" t="s">
        <v>80</v>
      </c>
      <c r="B5074" s="107" t="s">
        <v>395</v>
      </c>
      <c r="C5074" s="110">
        <v>9</v>
      </c>
      <c r="D5074" s="109">
        <v>2526.3407431892192</v>
      </c>
      <c r="E5074" s="109">
        <v>22902.079560986909</v>
      </c>
    </row>
    <row r="5075" spans="1:5" x14ac:dyDescent="0.35">
      <c r="A5075" s="107" t="s">
        <v>80</v>
      </c>
      <c r="B5075" s="107" t="s">
        <v>395</v>
      </c>
      <c r="C5075" s="110">
        <v>10</v>
      </c>
      <c r="D5075" s="109">
        <v>1737.1152801751209</v>
      </c>
      <c r="E5075" s="109">
        <v>20029.459645921339</v>
      </c>
    </row>
    <row r="5076" spans="1:5" x14ac:dyDescent="0.35">
      <c r="A5076" s="107" t="s">
        <v>80</v>
      </c>
      <c r="B5076" s="107" t="s">
        <v>395</v>
      </c>
      <c r="C5076" s="110">
        <v>11</v>
      </c>
      <c r="D5076" s="109">
        <v>1890.513470452026</v>
      </c>
      <c r="E5076" s="109">
        <v>59753.277795631708</v>
      </c>
    </row>
    <row r="5077" spans="1:5" x14ac:dyDescent="0.35">
      <c r="A5077" s="107" t="s">
        <v>80</v>
      </c>
      <c r="B5077" s="107" t="s">
        <v>395</v>
      </c>
      <c r="C5077" s="110">
        <v>12</v>
      </c>
      <c r="D5077" s="109">
        <v>1852.5008978310179</v>
      </c>
      <c r="E5077" s="109">
        <v>25894.046483076039</v>
      </c>
    </row>
    <row r="5078" spans="1:5" x14ac:dyDescent="0.35">
      <c r="A5078" s="107" t="s">
        <v>80</v>
      </c>
      <c r="B5078" s="107" t="s">
        <v>394</v>
      </c>
      <c r="C5078" s="110">
        <v>1</v>
      </c>
      <c r="D5078" s="109">
        <v>890.40103148273488</v>
      </c>
      <c r="E5078" s="109">
        <v>65861.923059558598</v>
      </c>
    </row>
    <row r="5079" spans="1:5" x14ac:dyDescent="0.35">
      <c r="A5079" s="107" t="s">
        <v>80</v>
      </c>
      <c r="B5079" s="107" t="s">
        <v>394</v>
      </c>
      <c r="C5079" s="110">
        <v>2</v>
      </c>
      <c r="D5079" s="109">
        <v>783.09136896365737</v>
      </c>
      <c r="E5079" s="109">
        <v>55654.156628530312</v>
      </c>
    </row>
    <row r="5080" spans="1:5" x14ac:dyDescent="0.35">
      <c r="A5080" s="107" t="s">
        <v>80</v>
      </c>
      <c r="B5080" s="107" t="s">
        <v>394</v>
      </c>
      <c r="C5080" s="110">
        <v>3</v>
      </c>
      <c r="D5080" s="109">
        <v>596.0055495376489</v>
      </c>
      <c r="E5080" s="109">
        <v>44371.685135788342</v>
      </c>
    </row>
    <row r="5081" spans="1:5" x14ac:dyDescent="0.35">
      <c r="A5081" s="107" t="s">
        <v>80</v>
      </c>
      <c r="B5081" s="107" t="s">
        <v>394</v>
      </c>
      <c r="C5081" s="110">
        <v>4</v>
      </c>
      <c r="D5081" s="109">
        <v>489.07327019990169</v>
      </c>
      <c r="E5081" s="109">
        <v>35267.92117659677</v>
      </c>
    </row>
    <row r="5082" spans="1:5" x14ac:dyDescent="0.35">
      <c r="A5082" s="107" t="s">
        <v>80</v>
      </c>
      <c r="B5082" s="107" t="s">
        <v>394</v>
      </c>
      <c r="C5082" s="110">
        <v>5</v>
      </c>
      <c r="D5082" s="109">
        <v>314.56537438424391</v>
      </c>
      <c r="E5082" s="109">
        <v>22491.611526497141</v>
      </c>
    </row>
    <row r="5083" spans="1:5" x14ac:dyDescent="0.35">
      <c r="A5083" s="107" t="s">
        <v>80</v>
      </c>
      <c r="B5083" s="107" t="s">
        <v>394</v>
      </c>
      <c r="C5083" s="110">
        <v>6</v>
      </c>
      <c r="D5083" s="109">
        <v>267.17338465679319</v>
      </c>
      <c r="E5083" s="109">
        <v>18451.319277653911</v>
      </c>
    </row>
    <row r="5084" spans="1:5" x14ac:dyDescent="0.35">
      <c r="A5084" s="107" t="s">
        <v>80</v>
      </c>
      <c r="B5084" s="107" t="s">
        <v>394</v>
      </c>
      <c r="C5084" s="110">
        <v>7</v>
      </c>
      <c r="D5084" s="109">
        <v>369.31110025312881</v>
      </c>
      <c r="E5084" s="109">
        <v>25257.80082824819</v>
      </c>
    </row>
    <row r="5085" spans="1:5" x14ac:dyDescent="0.35">
      <c r="A5085" s="107" t="s">
        <v>80</v>
      </c>
      <c r="B5085" s="107" t="s">
        <v>394</v>
      </c>
      <c r="C5085" s="110">
        <v>8</v>
      </c>
      <c r="D5085" s="109">
        <v>477.53091202335412</v>
      </c>
      <c r="E5085" s="109">
        <v>32351.32600420478</v>
      </c>
    </row>
    <row r="5086" spans="1:5" x14ac:dyDescent="0.35">
      <c r="A5086" s="107" t="s">
        <v>80</v>
      </c>
      <c r="B5086" s="107" t="s">
        <v>394</v>
      </c>
      <c r="C5086" s="110">
        <v>9</v>
      </c>
      <c r="D5086" s="109">
        <v>642.95075676431202</v>
      </c>
      <c r="E5086" s="109">
        <v>37335.796808954547</v>
      </c>
    </row>
    <row r="5087" spans="1:5" x14ac:dyDescent="0.35">
      <c r="A5087" s="107" t="s">
        <v>80</v>
      </c>
      <c r="B5087" s="107" t="s">
        <v>394</v>
      </c>
      <c r="C5087" s="110">
        <v>10</v>
      </c>
      <c r="D5087" s="109">
        <v>730.65553684955671</v>
      </c>
      <c r="E5087" s="109">
        <v>27972.232034591121</v>
      </c>
    </row>
    <row r="5088" spans="1:5" x14ac:dyDescent="0.35">
      <c r="A5088" s="107" t="s">
        <v>80</v>
      </c>
      <c r="B5088" s="107" t="s">
        <v>394</v>
      </c>
      <c r="C5088" s="110">
        <v>11</v>
      </c>
      <c r="D5088" s="109">
        <v>875.53156693530491</v>
      </c>
      <c r="E5088" s="109">
        <v>36268.4938242098</v>
      </c>
    </row>
    <row r="5089" spans="1:5" x14ac:dyDescent="0.35">
      <c r="A5089" s="107" t="s">
        <v>80</v>
      </c>
      <c r="B5089" s="107" t="s">
        <v>394</v>
      </c>
      <c r="C5089" s="110">
        <v>12</v>
      </c>
      <c r="D5089" s="109">
        <v>922.95952453766483</v>
      </c>
      <c r="E5089" s="109">
        <v>37465.701033767073</v>
      </c>
    </row>
    <row r="5090" spans="1:5" x14ac:dyDescent="0.35">
      <c r="A5090" s="107" t="s">
        <v>80</v>
      </c>
      <c r="B5090" s="107" t="s">
        <v>393</v>
      </c>
      <c r="C5090" s="110">
        <v>1</v>
      </c>
      <c r="D5090" s="109">
        <v>599.33413579479702</v>
      </c>
      <c r="E5090" s="109">
        <v>57786.887220062294</v>
      </c>
    </row>
    <row r="5091" spans="1:5" x14ac:dyDescent="0.35">
      <c r="A5091" s="107" t="s">
        <v>80</v>
      </c>
      <c r="B5091" s="107" t="s">
        <v>393</v>
      </c>
      <c r="C5091" s="110">
        <v>2</v>
      </c>
      <c r="D5091" s="109">
        <v>544.01859520619985</v>
      </c>
      <c r="E5091" s="109">
        <v>48561.15380063984</v>
      </c>
    </row>
    <row r="5092" spans="1:5" x14ac:dyDescent="0.35">
      <c r="A5092" s="107" t="s">
        <v>80</v>
      </c>
      <c r="B5092" s="107" t="s">
        <v>393</v>
      </c>
      <c r="C5092" s="110">
        <v>3</v>
      </c>
      <c r="D5092" s="109">
        <v>576.06874016205336</v>
      </c>
      <c r="E5092" s="109">
        <v>51681.212918594581</v>
      </c>
    </row>
    <row r="5093" spans="1:5" x14ac:dyDescent="0.35">
      <c r="A5093" s="107" t="s">
        <v>80</v>
      </c>
      <c r="B5093" s="107" t="s">
        <v>393</v>
      </c>
      <c r="C5093" s="110">
        <v>4</v>
      </c>
      <c r="D5093" s="109">
        <v>485.72429895015222</v>
      </c>
      <c r="E5093" s="109">
        <v>42071.723070237851</v>
      </c>
    </row>
    <row r="5094" spans="1:5" x14ac:dyDescent="0.35">
      <c r="A5094" s="107" t="s">
        <v>80</v>
      </c>
      <c r="B5094" s="107" t="s">
        <v>393</v>
      </c>
      <c r="C5094" s="110">
        <v>5</v>
      </c>
      <c r="D5094" s="109">
        <v>367.18315744100931</v>
      </c>
      <c r="E5094" s="109">
        <v>26699.573737373139</v>
      </c>
    </row>
    <row r="5095" spans="1:5" x14ac:dyDescent="0.35">
      <c r="A5095" s="107" t="s">
        <v>80</v>
      </c>
      <c r="B5095" s="107" t="s">
        <v>393</v>
      </c>
      <c r="C5095" s="110">
        <v>6</v>
      </c>
      <c r="D5095" s="109">
        <v>386.00133436787502</v>
      </c>
      <c r="E5095" s="109">
        <v>26576.348394603621</v>
      </c>
    </row>
    <row r="5096" spans="1:5" x14ac:dyDescent="0.35">
      <c r="A5096" s="107" t="s">
        <v>80</v>
      </c>
      <c r="B5096" s="107" t="s">
        <v>393</v>
      </c>
      <c r="C5096" s="110">
        <v>7</v>
      </c>
      <c r="D5096" s="109">
        <v>408.52861982707623</v>
      </c>
      <c r="E5096" s="109">
        <v>31195.4920995666</v>
      </c>
    </row>
    <row r="5097" spans="1:5" x14ac:dyDescent="0.35">
      <c r="A5097" s="107" t="s">
        <v>80</v>
      </c>
      <c r="B5097" s="107" t="s">
        <v>393</v>
      </c>
      <c r="C5097" s="110">
        <v>8</v>
      </c>
      <c r="D5097" s="109">
        <v>453.03943660559389</v>
      </c>
      <c r="E5097" s="109">
        <v>29996.207488011631</v>
      </c>
    </row>
    <row r="5098" spans="1:5" x14ac:dyDescent="0.35">
      <c r="A5098" s="107" t="s">
        <v>80</v>
      </c>
      <c r="B5098" s="107" t="s">
        <v>393</v>
      </c>
      <c r="C5098" s="110">
        <v>9</v>
      </c>
      <c r="D5098" s="109">
        <v>492.76270209379283</v>
      </c>
      <c r="E5098" s="109">
        <v>27085.352952599191</v>
      </c>
    </row>
    <row r="5099" spans="1:5" x14ac:dyDescent="0.35">
      <c r="A5099" s="107" t="s">
        <v>80</v>
      </c>
      <c r="B5099" s="107" t="s">
        <v>393</v>
      </c>
      <c r="C5099" s="110">
        <v>10</v>
      </c>
      <c r="D5099" s="109">
        <v>563.57047179055053</v>
      </c>
      <c r="E5099" s="109">
        <v>20432.282636808919</v>
      </c>
    </row>
    <row r="5100" spans="1:5" x14ac:dyDescent="0.35">
      <c r="A5100" s="107" t="s">
        <v>80</v>
      </c>
      <c r="B5100" s="107" t="s">
        <v>393</v>
      </c>
      <c r="C5100" s="110">
        <v>11</v>
      </c>
      <c r="D5100" s="109">
        <v>576.50890577505334</v>
      </c>
      <c r="E5100" s="109">
        <v>30710.865084121851</v>
      </c>
    </row>
    <row r="5101" spans="1:5" x14ac:dyDescent="0.35">
      <c r="A5101" s="107" t="s">
        <v>80</v>
      </c>
      <c r="B5101" s="107" t="s">
        <v>393</v>
      </c>
      <c r="C5101" s="110">
        <v>12</v>
      </c>
      <c r="D5101" s="109">
        <v>607.46059818583853</v>
      </c>
      <c r="E5101" s="109">
        <v>28485.641499733621</v>
      </c>
    </row>
    <row r="5102" spans="1:5" x14ac:dyDescent="0.35">
      <c r="A5102" s="107" t="s">
        <v>80</v>
      </c>
      <c r="B5102" s="107" t="s">
        <v>392</v>
      </c>
      <c r="C5102" s="110">
        <v>1</v>
      </c>
      <c r="D5102" s="109">
        <v>647.4697496483559</v>
      </c>
      <c r="E5102" s="109">
        <v>49276.532552537661</v>
      </c>
    </row>
    <row r="5103" spans="1:5" x14ac:dyDescent="0.35">
      <c r="A5103" s="107" t="s">
        <v>80</v>
      </c>
      <c r="B5103" s="107" t="s">
        <v>392</v>
      </c>
      <c r="C5103" s="110">
        <v>2</v>
      </c>
      <c r="D5103" s="109">
        <v>559.08851812351986</v>
      </c>
      <c r="E5103" s="109">
        <v>41079.590043673154</v>
      </c>
    </row>
    <row r="5104" spans="1:5" x14ac:dyDescent="0.35">
      <c r="A5104" s="107" t="s">
        <v>80</v>
      </c>
      <c r="B5104" s="107" t="s">
        <v>392</v>
      </c>
      <c r="C5104" s="110">
        <v>3</v>
      </c>
      <c r="D5104" s="109">
        <v>578.17964760509517</v>
      </c>
      <c r="E5104" s="109">
        <v>45270.205207554332</v>
      </c>
    </row>
    <row r="5105" spans="1:5" x14ac:dyDescent="0.35">
      <c r="A5105" s="107" t="s">
        <v>80</v>
      </c>
      <c r="B5105" s="107" t="s">
        <v>392</v>
      </c>
      <c r="C5105" s="110">
        <v>4</v>
      </c>
      <c r="D5105" s="109">
        <v>481.5035951674264</v>
      </c>
      <c r="E5105" s="109">
        <v>36368.884653681598</v>
      </c>
    </row>
    <row r="5106" spans="1:5" x14ac:dyDescent="0.35">
      <c r="A5106" s="107" t="s">
        <v>80</v>
      </c>
      <c r="B5106" s="107" t="s">
        <v>392</v>
      </c>
      <c r="C5106" s="110">
        <v>5</v>
      </c>
      <c r="D5106" s="109">
        <v>335.82567367557289</v>
      </c>
      <c r="E5106" s="109">
        <v>25522.339805977212</v>
      </c>
    </row>
    <row r="5107" spans="1:5" x14ac:dyDescent="0.35">
      <c r="A5107" s="107" t="s">
        <v>80</v>
      </c>
      <c r="B5107" s="107" t="s">
        <v>392</v>
      </c>
      <c r="C5107" s="110">
        <v>6</v>
      </c>
      <c r="D5107" s="109">
        <v>330.03934951208078</v>
      </c>
      <c r="E5107" s="109">
        <v>24046.116736623331</v>
      </c>
    </row>
    <row r="5108" spans="1:5" x14ac:dyDescent="0.35">
      <c r="A5108" s="107" t="s">
        <v>80</v>
      </c>
      <c r="B5108" s="107" t="s">
        <v>392</v>
      </c>
      <c r="C5108" s="110">
        <v>7</v>
      </c>
      <c r="D5108" s="109">
        <v>345.02913390066112</v>
      </c>
      <c r="E5108" s="109">
        <v>24627.879257117551</v>
      </c>
    </row>
    <row r="5109" spans="1:5" x14ac:dyDescent="0.35">
      <c r="A5109" s="107" t="s">
        <v>80</v>
      </c>
      <c r="B5109" s="107" t="s">
        <v>392</v>
      </c>
      <c r="C5109" s="110">
        <v>8</v>
      </c>
      <c r="D5109" s="109">
        <v>503.35716597698212</v>
      </c>
      <c r="E5109" s="109">
        <v>35111.577246330213</v>
      </c>
    </row>
    <row r="5110" spans="1:5" x14ac:dyDescent="0.35">
      <c r="A5110" s="107" t="s">
        <v>80</v>
      </c>
      <c r="B5110" s="107" t="s">
        <v>392</v>
      </c>
      <c r="C5110" s="110">
        <v>9</v>
      </c>
      <c r="D5110" s="109">
        <v>548.86075556117635</v>
      </c>
      <c r="E5110" s="109">
        <v>32041.859518221991</v>
      </c>
    </row>
    <row r="5111" spans="1:5" x14ac:dyDescent="0.35">
      <c r="A5111" s="107" t="s">
        <v>80</v>
      </c>
      <c r="B5111" s="107" t="s">
        <v>392</v>
      </c>
      <c r="C5111" s="110">
        <v>10</v>
      </c>
      <c r="D5111" s="109">
        <v>516.85770076340339</v>
      </c>
      <c r="E5111" s="109">
        <v>18776.883623024711</v>
      </c>
    </row>
    <row r="5112" spans="1:5" x14ac:dyDescent="0.35">
      <c r="A5112" s="107" t="s">
        <v>80</v>
      </c>
      <c r="B5112" s="107" t="s">
        <v>392</v>
      </c>
      <c r="C5112" s="110">
        <v>11</v>
      </c>
      <c r="D5112" s="109">
        <v>600.9511476119601</v>
      </c>
      <c r="E5112" s="109">
        <v>24152.98710035874</v>
      </c>
    </row>
    <row r="5113" spans="1:5" x14ac:dyDescent="0.35">
      <c r="A5113" s="107" t="s">
        <v>80</v>
      </c>
      <c r="B5113" s="107" t="s">
        <v>392</v>
      </c>
      <c r="C5113" s="110">
        <v>12</v>
      </c>
      <c r="D5113" s="109">
        <v>720.43348908070743</v>
      </c>
      <c r="E5113" s="109">
        <v>27742.506522309359</v>
      </c>
    </row>
    <row r="5114" spans="1:5" x14ac:dyDescent="0.35">
      <c r="A5114" s="107" t="s">
        <v>80</v>
      </c>
      <c r="B5114" s="107" t="s">
        <v>391</v>
      </c>
      <c r="C5114" s="110">
        <v>1</v>
      </c>
      <c r="D5114" s="109">
        <v>839.80051828066962</v>
      </c>
      <c r="E5114" s="109">
        <v>59540.391897505688</v>
      </c>
    </row>
    <row r="5115" spans="1:5" x14ac:dyDescent="0.35">
      <c r="A5115" s="107" t="s">
        <v>80</v>
      </c>
      <c r="B5115" s="107" t="s">
        <v>391</v>
      </c>
      <c r="C5115" s="110">
        <v>2</v>
      </c>
      <c r="D5115" s="109">
        <v>676.78540336207323</v>
      </c>
      <c r="E5115" s="109">
        <v>45891.381383652937</v>
      </c>
    </row>
    <row r="5116" spans="1:5" x14ac:dyDescent="0.35">
      <c r="A5116" s="107" t="s">
        <v>80</v>
      </c>
      <c r="B5116" s="107" t="s">
        <v>391</v>
      </c>
      <c r="C5116" s="110">
        <v>3</v>
      </c>
      <c r="D5116" s="109">
        <v>585.54555068027548</v>
      </c>
      <c r="E5116" s="109">
        <v>41335.359203114123</v>
      </c>
    </row>
    <row r="5117" spans="1:5" x14ac:dyDescent="0.35">
      <c r="A5117" s="107" t="s">
        <v>80</v>
      </c>
      <c r="B5117" s="107" t="s">
        <v>391</v>
      </c>
      <c r="C5117" s="110">
        <v>4</v>
      </c>
      <c r="D5117" s="109">
        <v>461.61649393507111</v>
      </c>
      <c r="E5117" s="109">
        <v>31767.454941705571</v>
      </c>
    </row>
    <row r="5118" spans="1:5" x14ac:dyDescent="0.35">
      <c r="A5118" s="107" t="s">
        <v>80</v>
      </c>
      <c r="B5118" s="107" t="s">
        <v>391</v>
      </c>
      <c r="C5118" s="110">
        <v>5</v>
      </c>
      <c r="D5118" s="109">
        <v>377.73896910304472</v>
      </c>
      <c r="E5118" s="109">
        <v>25629.731949372599</v>
      </c>
    </row>
    <row r="5119" spans="1:5" x14ac:dyDescent="0.35">
      <c r="A5119" s="107" t="s">
        <v>80</v>
      </c>
      <c r="B5119" s="107" t="s">
        <v>391</v>
      </c>
      <c r="C5119" s="110">
        <v>6</v>
      </c>
      <c r="D5119" s="109">
        <v>279.60550827981228</v>
      </c>
      <c r="E5119" s="109">
        <v>18289.910303307279</v>
      </c>
    </row>
    <row r="5120" spans="1:5" x14ac:dyDescent="0.35">
      <c r="A5120" s="107" t="s">
        <v>80</v>
      </c>
      <c r="B5120" s="107" t="s">
        <v>391</v>
      </c>
      <c r="C5120" s="110">
        <v>7</v>
      </c>
      <c r="D5120" s="109">
        <v>385.11479583360392</v>
      </c>
      <c r="E5120" s="109">
        <v>25083.373805265921</v>
      </c>
    </row>
    <row r="5121" spans="1:5" x14ac:dyDescent="0.35">
      <c r="A5121" s="107" t="s">
        <v>80</v>
      </c>
      <c r="B5121" s="107" t="s">
        <v>391</v>
      </c>
      <c r="C5121" s="110">
        <v>8</v>
      </c>
      <c r="D5121" s="109">
        <v>448.27334136849322</v>
      </c>
      <c r="E5121" s="109">
        <v>28827.711651135731</v>
      </c>
    </row>
    <row r="5122" spans="1:5" x14ac:dyDescent="0.35">
      <c r="A5122" s="107" t="s">
        <v>80</v>
      </c>
      <c r="B5122" s="107" t="s">
        <v>391</v>
      </c>
      <c r="C5122" s="110">
        <v>9</v>
      </c>
      <c r="D5122" s="109">
        <v>609.01488495098533</v>
      </c>
      <c r="E5122" s="109">
        <v>34046.120591314539</v>
      </c>
    </row>
    <row r="5123" spans="1:5" x14ac:dyDescent="0.35">
      <c r="A5123" s="107" t="s">
        <v>80</v>
      </c>
      <c r="B5123" s="107" t="s">
        <v>391</v>
      </c>
      <c r="C5123" s="110">
        <v>10</v>
      </c>
      <c r="D5123" s="109">
        <v>682.9746321008115</v>
      </c>
      <c r="E5123" s="109">
        <v>24823.497053166171</v>
      </c>
    </row>
    <row r="5124" spans="1:5" x14ac:dyDescent="0.35">
      <c r="A5124" s="107" t="s">
        <v>80</v>
      </c>
      <c r="B5124" s="107" t="s">
        <v>391</v>
      </c>
      <c r="C5124" s="110">
        <v>11</v>
      </c>
      <c r="D5124" s="109">
        <v>825.43110690941069</v>
      </c>
      <c r="E5124" s="109">
        <v>33437.126884245277</v>
      </c>
    </row>
    <row r="5125" spans="1:5" x14ac:dyDescent="0.35">
      <c r="A5125" s="107" t="s">
        <v>80</v>
      </c>
      <c r="B5125" s="107" t="s">
        <v>391</v>
      </c>
      <c r="C5125" s="110">
        <v>12</v>
      </c>
      <c r="D5125" s="109">
        <v>905.10317290002433</v>
      </c>
      <c r="E5125" s="109">
        <v>35399.439043502272</v>
      </c>
    </row>
    <row r="5126" spans="1:5" x14ac:dyDescent="0.35">
      <c r="A5126" s="107" t="s">
        <v>80</v>
      </c>
      <c r="B5126" s="107" t="s">
        <v>88</v>
      </c>
      <c r="C5126" s="110">
        <v>1</v>
      </c>
      <c r="D5126" s="109">
        <v>2837.760105511175</v>
      </c>
      <c r="E5126" s="109">
        <v>285248.51329497178</v>
      </c>
    </row>
    <row r="5127" spans="1:5" x14ac:dyDescent="0.35">
      <c r="A5127" s="107" t="s">
        <v>80</v>
      </c>
      <c r="B5127" s="107" t="s">
        <v>88</v>
      </c>
      <c r="C5127" s="110">
        <v>2</v>
      </c>
      <c r="D5127" s="109">
        <v>2999.7600385621208</v>
      </c>
      <c r="E5127" s="109">
        <v>327617.79115163581</v>
      </c>
    </row>
    <row r="5128" spans="1:5" x14ac:dyDescent="0.35">
      <c r="A5128" s="107" t="s">
        <v>80</v>
      </c>
      <c r="B5128" s="107" t="s">
        <v>88</v>
      </c>
      <c r="C5128" s="110">
        <v>3</v>
      </c>
      <c r="D5128" s="109">
        <v>3349.4400614202</v>
      </c>
      <c r="E5128" s="109">
        <v>337140.5625684004</v>
      </c>
    </row>
    <row r="5129" spans="1:5" x14ac:dyDescent="0.35">
      <c r="A5129" s="107" t="s">
        <v>80</v>
      </c>
      <c r="B5129" s="107" t="s">
        <v>88</v>
      </c>
      <c r="C5129" s="110">
        <v>4</v>
      </c>
      <c r="D5129" s="109">
        <v>3682.3100790083399</v>
      </c>
      <c r="E5129" s="109">
        <v>226595.81155872581</v>
      </c>
    </row>
    <row r="5130" spans="1:5" x14ac:dyDescent="0.35">
      <c r="A5130" s="107" t="s">
        <v>80</v>
      </c>
      <c r="B5130" s="107" t="s">
        <v>88</v>
      </c>
      <c r="C5130" s="110">
        <v>5</v>
      </c>
      <c r="D5130" s="109">
        <v>4489.1998661160442</v>
      </c>
      <c r="E5130" s="109">
        <v>361452.27810741571</v>
      </c>
    </row>
    <row r="5131" spans="1:5" x14ac:dyDescent="0.35">
      <c r="A5131" s="107" t="s">
        <v>80</v>
      </c>
      <c r="B5131" s="107" t="s">
        <v>88</v>
      </c>
      <c r="C5131" s="110">
        <v>6</v>
      </c>
      <c r="D5131" s="109">
        <v>7831.4400528669339</v>
      </c>
      <c r="E5131" s="109">
        <v>678450.139538961</v>
      </c>
    </row>
    <row r="5132" spans="1:5" x14ac:dyDescent="0.35">
      <c r="A5132" s="107" t="s">
        <v>80</v>
      </c>
      <c r="B5132" s="107" t="s">
        <v>88</v>
      </c>
      <c r="C5132" s="110">
        <v>7</v>
      </c>
      <c r="D5132" s="109">
        <v>10515.840010571481</v>
      </c>
      <c r="E5132" s="109">
        <v>904967.96950978402</v>
      </c>
    </row>
    <row r="5133" spans="1:5" x14ac:dyDescent="0.35">
      <c r="A5133" s="107" t="s">
        <v>80</v>
      </c>
      <c r="B5133" s="107" t="s">
        <v>88</v>
      </c>
      <c r="C5133" s="110">
        <v>8</v>
      </c>
      <c r="D5133" s="109">
        <v>9527.0401621341698</v>
      </c>
      <c r="E5133" s="109">
        <v>857650.75502322509</v>
      </c>
    </row>
    <row r="5134" spans="1:5" x14ac:dyDescent="0.35">
      <c r="A5134" s="107" t="s">
        <v>80</v>
      </c>
      <c r="B5134" s="107" t="s">
        <v>88</v>
      </c>
      <c r="C5134" s="110">
        <v>9</v>
      </c>
      <c r="D5134" s="109">
        <v>9419.0397786498088</v>
      </c>
      <c r="E5134" s="109">
        <v>820437.44956002978</v>
      </c>
    </row>
    <row r="5135" spans="1:5" x14ac:dyDescent="0.35">
      <c r="A5135" s="107" t="s">
        <v>80</v>
      </c>
      <c r="B5135" s="107" t="s">
        <v>88</v>
      </c>
      <c r="C5135" s="110">
        <v>10</v>
      </c>
      <c r="D5135" s="109">
        <v>9351.5099981705498</v>
      </c>
      <c r="E5135" s="109">
        <v>593368.7517231867</v>
      </c>
    </row>
    <row r="5136" spans="1:5" x14ac:dyDescent="0.35">
      <c r="A5136" s="107" t="s">
        <v>80</v>
      </c>
      <c r="B5136" s="107" t="s">
        <v>88</v>
      </c>
      <c r="C5136" s="110">
        <v>11</v>
      </c>
      <c r="D5136" s="109">
        <v>9071.7233896704674</v>
      </c>
      <c r="E5136" s="109">
        <v>651061.66294299124</v>
      </c>
    </row>
    <row r="5137" spans="1:5" x14ac:dyDescent="0.35">
      <c r="A5137" s="107" t="s">
        <v>80</v>
      </c>
      <c r="B5137" s="107" t="s">
        <v>88</v>
      </c>
      <c r="C5137" s="110">
        <v>12</v>
      </c>
      <c r="D5137" s="109">
        <v>7167.5301212489603</v>
      </c>
      <c r="E5137" s="109">
        <v>581466.99479706562</v>
      </c>
    </row>
    <row r="5138" spans="1:5" x14ac:dyDescent="0.35">
      <c r="A5138" s="107" t="s">
        <v>80</v>
      </c>
      <c r="B5138" s="107" t="s">
        <v>390</v>
      </c>
      <c r="C5138" s="110">
        <v>1</v>
      </c>
      <c r="D5138" s="109">
        <v>4009.9200010299678</v>
      </c>
      <c r="E5138" s="109">
        <v>313251.53504980751</v>
      </c>
    </row>
    <row r="5139" spans="1:5" x14ac:dyDescent="0.35">
      <c r="A5139" s="107" t="s">
        <v>80</v>
      </c>
      <c r="B5139" s="107" t="s">
        <v>390</v>
      </c>
      <c r="C5139" s="110">
        <v>2</v>
      </c>
      <c r="D5139" s="109">
        <v>3682.560026168826</v>
      </c>
      <c r="E5139" s="109">
        <v>279424.80296919082</v>
      </c>
    </row>
    <row r="5140" spans="1:5" x14ac:dyDescent="0.35">
      <c r="A5140" s="107" t="s">
        <v>80</v>
      </c>
      <c r="B5140" s="107" t="s">
        <v>390</v>
      </c>
      <c r="C5140" s="110">
        <v>3</v>
      </c>
      <c r="D5140" s="109">
        <v>4078.5599937438978</v>
      </c>
      <c r="E5140" s="109">
        <v>325886.24535457598</v>
      </c>
    </row>
    <row r="5141" spans="1:5" x14ac:dyDescent="0.35">
      <c r="A5141" s="107" t="s">
        <v>80</v>
      </c>
      <c r="B5141" s="107" t="s">
        <v>390</v>
      </c>
      <c r="C5141" s="110">
        <v>4</v>
      </c>
      <c r="D5141" s="109">
        <v>3947.9999518394479</v>
      </c>
      <c r="E5141" s="109">
        <v>306501.94969079457</v>
      </c>
    </row>
    <row r="5142" spans="1:5" x14ac:dyDescent="0.35">
      <c r="A5142" s="107" t="s">
        <v>80</v>
      </c>
      <c r="B5142" s="107" t="s">
        <v>390</v>
      </c>
      <c r="C5142" s="110">
        <v>5</v>
      </c>
      <c r="D5142" s="109">
        <v>4056.000012397767</v>
      </c>
      <c r="E5142" s="109">
        <v>310808.43575740833</v>
      </c>
    </row>
    <row r="5143" spans="1:5" x14ac:dyDescent="0.35">
      <c r="A5143" s="107" t="s">
        <v>80</v>
      </c>
      <c r="B5143" s="107" t="s">
        <v>390</v>
      </c>
      <c r="C5143" s="110">
        <v>6</v>
      </c>
      <c r="D5143" s="109">
        <v>3683.2800498008728</v>
      </c>
      <c r="E5143" s="109">
        <v>267959.99701184768</v>
      </c>
    </row>
    <row r="5144" spans="1:5" x14ac:dyDescent="0.35">
      <c r="A5144" s="107" t="s">
        <v>80</v>
      </c>
      <c r="B5144" s="107" t="s">
        <v>390</v>
      </c>
      <c r="C5144" s="110">
        <v>7</v>
      </c>
      <c r="D5144" s="109">
        <v>3807.3600544929509</v>
      </c>
      <c r="E5144" s="109">
        <v>276358.43135778012</v>
      </c>
    </row>
    <row r="5145" spans="1:5" x14ac:dyDescent="0.35">
      <c r="A5145" s="107" t="s">
        <v>80</v>
      </c>
      <c r="B5145" s="107" t="s">
        <v>390</v>
      </c>
      <c r="C5145" s="110">
        <v>8</v>
      </c>
      <c r="D5145" s="109">
        <v>3713.2799215316759</v>
      </c>
      <c r="E5145" s="109">
        <v>268137.21677798318</v>
      </c>
    </row>
    <row r="5146" spans="1:5" x14ac:dyDescent="0.35">
      <c r="A5146" s="107" t="s">
        <v>80</v>
      </c>
      <c r="B5146" s="107" t="s">
        <v>390</v>
      </c>
      <c r="C5146" s="110">
        <v>9</v>
      </c>
      <c r="D5146" s="109">
        <v>3834.00006055832</v>
      </c>
      <c r="E5146" s="109">
        <v>243111.8826310318</v>
      </c>
    </row>
    <row r="5147" spans="1:5" x14ac:dyDescent="0.35">
      <c r="A5147" s="107" t="s">
        <v>80</v>
      </c>
      <c r="B5147" s="107" t="s">
        <v>390</v>
      </c>
      <c r="C5147" s="110">
        <v>10</v>
      </c>
      <c r="D5147" s="109">
        <v>4070.399872303009</v>
      </c>
      <c r="E5147" s="109">
        <v>201408.51787064361</v>
      </c>
    </row>
    <row r="5148" spans="1:5" x14ac:dyDescent="0.35">
      <c r="A5148" s="107" t="s">
        <v>80</v>
      </c>
      <c r="B5148" s="107" t="s">
        <v>390</v>
      </c>
      <c r="C5148" s="110">
        <v>11</v>
      </c>
      <c r="D5148" s="109">
        <v>3912.009874343873</v>
      </c>
      <c r="E5148" s="109">
        <v>198090.40485738029</v>
      </c>
    </row>
    <row r="5149" spans="1:5" x14ac:dyDescent="0.35">
      <c r="A5149" s="107" t="s">
        <v>80</v>
      </c>
      <c r="B5149" s="107" t="s">
        <v>390</v>
      </c>
      <c r="C5149" s="110">
        <v>12</v>
      </c>
      <c r="D5149" s="109">
        <v>4071.5998978614821</v>
      </c>
      <c r="E5149" s="109">
        <v>199945.89273224489</v>
      </c>
    </row>
    <row r="5150" spans="1:5" x14ac:dyDescent="0.35">
      <c r="A5150" s="107" t="s">
        <v>80</v>
      </c>
      <c r="B5150" s="107" t="s">
        <v>389</v>
      </c>
      <c r="C5150" s="110">
        <v>1</v>
      </c>
      <c r="D5150" s="109">
        <v>52.056250043388239</v>
      </c>
      <c r="E5150" s="109">
        <v>1574.420020487607</v>
      </c>
    </row>
    <row r="5151" spans="1:5" x14ac:dyDescent="0.35">
      <c r="A5151" s="107" t="s">
        <v>80</v>
      </c>
      <c r="B5151" s="107" t="s">
        <v>389</v>
      </c>
      <c r="C5151" s="110">
        <v>2</v>
      </c>
      <c r="D5151" s="109">
        <v>41.701462086316383</v>
      </c>
      <c r="E5151" s="109">
        <v>1533.865087865141</v>
      </c>
    </row>
    <row r="5152" spans="1:5" x14ac:dyDescent="0.35">
      <c r="A5152" s="107" t="s">
        <v>80</v>
      </c>
      <c r="B5152" s="107" t="s">
        <v>389</v>
      </c>
      <c r="C5152" s="110">
        <v>3</v>
      </c>
      <c r="D5152" s="109">
        <v>40.456620000033652</v>
      </c>
      <c r="E5152" s="109">
        <v>1839.766042208817</v>
      </c>
    </row>
    <row r="5153" spans="1:5" x14ac:dyDescent="0.35">
      <c r="A5153" s="107" t="s">
        <v>80</v>
      </c>
      <c r="B5153" s="107" t="s">
        <v>389</v>
      </c>
      <c r="C5153" s="110">
        <v>4</v>
      </c>
      <c r="D5153" s="109">
        <v>28.940065336923968</v>
      </c>
      <c r="E5153" s="109">
        <v>1258.206924080006</v>
      </c>
    </row>
    <row r="5154" spans="1:5" x14ac:dyDescent="0.35">
      <c r="A5154" s="107" t="s">
        <v>80</v>
      </c>
      <c r="B5154" s="107" t="s">
        <v>389</v>
      </c>
      <c r="C5154" s="110">
        <v>5</v>
      </c>
      <c r="D5154" s="109">
        <v>18.425054103534929</v>
      </c>
      <c r="E5154" s="109">
        <v>1062.6329221026531</v>
      </c>
    </row>
    <row r="5155" spans="1:5" x14ac:dyDescent="0.35">
      <c r="A5155" s="107" t="s">
        <v>80</v>
      </c>
      <c r="B5155" s="107" t="s">
        <v>389</v>
      </c>
      <c r="C5155" s="110">
        <v>6</v>
      </c>
      <c r="D5155" s="109">
        <v>14.016360000023999</v>
      </c>
      <c r="E5155" s="109">
        <v>824.49836028831294</v>
      </c>
    </row>
    <row r="5156" spans="1:5" x14ac:dyDescent="0.35">
      <c r="A5156" s="107" t="s">
        <v>80</v>
      </c>
      <c r="B5156" s="107" t="s">
        <v>389</v>
      </c>
      <c r="C5156" s="110">
        <v>7</v>
      </c>
      <c r="D5156" s="109">
        <v>17.003600000023191</v>
      </c>
      <c r="E5156" s="109">
        <v>416.24862620820147</v>
      </c>
    </row>
    <row r="5157" spans="1:5" x14ac:dyDescent="0.35">
      <c r="A5157" s="107" t="s">
        <v>80</v>
      </c>
      <c r="B5157" s="107" t="s">
        <v>389</v>
      </c>
      <c r="C5157" s="110">
        <v>8</v>
      </c>
      <c r="D5157" s="109">
        <v>23.030900897867941</v>
      </c>
      <c r="E5157" s="109">
        <v>123.63429762218431</v>
      </c>
    </row>
    <row r="5158" spans="1:5" x14ac:dyDescent="0.35">
      <c r="A5158" s="107" t="s">
        <v>80</v>
      </c>
      <c r="B5158" s="107" t="s">
        <v>389</v>
      </c>
      <c r="C5158" s="110">
        <v>9</v>
      </c>
      <c r="D5158" s="109">
        <v>21.391558345054989</v>
      </c>
      <c r="E5158" s="109">
        <v>110.4735621441304</v>
      </c>
    </row>
    <row r="5159" spans="1:5" x14ac:dyDescent="0.35">
      <c r="A5159" s="107" t="s">
        <v>80</v>
      </c>
      <c r="B5159" s="107" t="s">
        <v>389</v>
      </c>
      <c r="C5159" s="110">
        <v>10</v>
      </c>
      <c r="D5159" s="109">
        <v>5.6566516517518792</v>
      </c>
      <c r="E5159" s="109">
        <v>45.805430334335753</v>
      </c>
    </row>
    <row r="5160" spans="1:5" x14ac:dyDescent="0.35">
      <c r="A5160" s="107" t="s">
        <v>80</v>
      </c>
      <c r="B5160" s="107" t="s">
        <v>389</v>
      </c>
      <c r="C5160" s="110">
        <v>11</v>
      </c>
      <c r="D5160" s="109">
        <v>4.9884583206465791</v>
      </c>
      <c r="E5160" s="109">
        <v>88.942390914187385</v>
      </c>
    </row>
    <row r="5161" spans="1:5" x14ac:dyDescent="0.35">
      <c r="A5161" s="107" t="s">
        <v>80</v>
      </c>
      <c r="B5161" s="107" t="s">
        <v>389</v>
      </c>
      <c r="C5161" s="110">
        <v>12</v>
      </c>
      <c r="D5161" s="109">
        <v>10.25781975938717</v>
      </c>
      <c r="E5161" s="109">
        <v>138.3063663701918</v>
      </c>
    </row>
    <row r="5162" spans="1:5" x14ac:dyDescent="0.35">
      <c r="A5162" s="107" t="s">
        <v>80</v>
      </c>
      <c r="B5162" s="107" t="s">
        <v>18</v>
      </c>
      <c r="C5162" s="110">
        <v>1</v>
      </c>
      <c r="D5162" s="109">
        <v>8759.040088295942</v>
      </c>
      <c r="E5162" s="109">
        <v>799797.67996730772</v>
      </c>
    </row>
    <row r="5163" spans="1:5" x14ac:dyDescent="0.35">
      <c r="A5163" s="107" t="s">
        <v>80</v>
      </c>
      <c r="B5163" s="107" t="s">
        <v>18</v>
      </c>
      <c r="C5163" s="110">
        <v>2</v>
      </c>
      <c r="D5163" s="109">
        <v>9139.9200105667114</v>
      </c>
      <c r="E5163" s="109">
        <v>880204.45400575385</v>
      </c>
    </row>
    <row r="5164" spans="1:5" x14ac:dyDescent="0.35">
      <c r="A5164" s="107" t="s">
        <v>80</v>
      </c>
      <c r="B5164" s="107" t="s">
        <v>18</v>
      </c>
      <c r="C5164" s="110">
        <v>3</v>
      </c>
      <c r="D5164" s="109">
        <v>8583.1199774742181</v>
      </c>
      <c r="E5164" s="109">
        <v>757840.51766418153</v>
      </c>
    </row>
    <row r="5165" spans="1:5" x14ac:dyDescent="0.35">
      <c r="A5165" s="107" t="s">
        <v>80</v>
      </c>
      <c r="B5165" s="107" t="s">
        <v>18</v>
      </c>
      <c r="C5165" s="110">
        <v>4</v>
      </c>
      <c r="D5165" s="109">
        <v>8186.8798384666479</v>
      </c>
      <c r="E5165" s="109">
        <v>619785.11869696178</v>
      </c>
    </row>
    <row r="5166" spans="1:5" x14ac:dyDescent="0.35">
      <c r="A5166" s="107" t="s">
        <v>80</v>
      </c>
      <c r="B5166" s="107" t="s">
        <v>18</v>
      </c>
      <c r="C5166" s="110">
        <v>5</v>
      </c>
      <c r="D5166" s="109">
        <v>9941.0399751663153</v>
      </c>
      <c r="E5166" s="109">
        <v>752775.66514072625</v>
      </c>
    </row>
    <row r="5167" spans="1:5" x14ac:dyDescent="0.35">
      <c r="A5167" s="107" t="s">
        <v>80</v>
      </c>
      <c r="B5167" s="107" t="s">
        <v>18</v>
      </c>
      <c r="C5167" s="110">
        <v>6</v>
      </c>
      <c r="D5167" s="109">
        <v>10723.680153846741</v>
      </c>
      <c r="E5167" s="109">
        <v>743874.53132975986</v>
      </c>
    </row>
    <row r="5168" spans="1:5" x14ac:dyDescent="0.35">
      <c r="A5168" s="107" t="s">
        <v>80</v>
      </c>
      <c r="B5168" s="107" t="s">
        <v>18</v>
      </c>
      <c r="C5168" s="110">
        <v>7</v>
      </c>
      <c r="D5168" s="109">
        <v>12462.480253219601</v>
      </c>
      <c r="E5168" s="109">
        <v>862046.78998361819</v>
      </c>
    </row>
    <row r="5169" spans="1:5" x14ac:dyDescent="0.35">
      <c r="A5169" s="107" t="s">
        <v>80</v>
      </c>
      <c r="B5169" s="107" t="s">
        <v>18</v>
      </c>
      <c r="C5169" s="110">
        <v>8</v>
      </c>
      <c r="D5169" s="109">
        <v>10193.52017974853</v>
      </c>
      <c r="E5169" s="109">
        <v>690984.15674960474</v>
      </c>
    </row>
    <row r="5170" spans="1:5" x14ac:dyDescent="0.35">
      <c r="A5170" s="107" t="s">
        <v>80</v>
      </c>
      <c r="B5170" s="107" t="s">
        <v>18</v>
      </c>
      <c r="C5170" s="110">
        <v>9</v>
      </c>
      <c r="D5170" s="109">
        <v>11246.880092144011</v>
      </c>
      <c r="E5170" s="109">
        <v>658496.7933641884</v>
      </c>
    </row>
    <row r="5171" spans="1:5" x14ac:dyDescent="0.35">
      <c r="A5171" s="107" t="s">
        <v>80</v>
      </c>
      <c r="B5171" s="107" t="s">
        <v>18</v>
      </c>
      <c r="C5171" s="110">
        <v>10</v>
      </c>
      <c r="D5171" s="109">
        <v>15482.80048370363</v>
      </c>
      <c r="E5171" s="109">
        <v>674106.29507815838</v>
      </c>
    </row>
    <row r="5172" spans="1:5" x14ac:dyDescent="0.35">
      <c r="A5172" s="107" t="s">
        <v>80</v>
      </c>
      <c r="B5172" s="107" t="s">
        <v>18</v>
      </c>
      <c r="C5172" s="110">
        <v>11</v>
      </c>
      <c r="D5172" s="109">
        <v>15365.03994798661</v>
      </c>
      <c r="E5172" s="109">
        <v>621841.33964520169</v>
      </c>
    </row>
    <row r="5173" spans="1:5" x14ac:dyDescent="0.35">
      <c r="A5173" s="107" t="s">
        <v>80</v>
      </c>
      <c r="B5173" s="107" t="s">
        <v>18</v>
      </c>
      <c r="C5173" s="110">
        <v>12</v>
      </c>
      <c r="D5173" s="109">
        <v>13938.239848136889</v>
      </c>
      <c r="E5173" s="109">
        <v>594304.33622383222</v>
      </c>
    </row>
    <row r="5174" spans="1:5" x14ac:dyDescent="0.35">
      <c r="A5174" s="107" t="s">
        <v>80</v>
      </c>
      <c r="B5174" s="107" t="s">
        <v>388</v>
      </c>
      <c r="C5174" s="110">
        <v>1</v>
      </c>
      <c r="D5174" s="109">
        <v>0</v>
      </c>
      <c r="E5174" s="109">
        <v>0</v>
      </c>
    </row>
    <row r="5175" spans="1:5" x14ac:dyDescent="0.35">
      <c r="A5175" s="107" t="s">
        <v>80</v>
      </c>
      <c r="B5175" s="107" t="s">
        <v>388</v>
      </c>
      <c r="C5175" s="110">
        <v>2</v>
      </c>
      <c r="D5175" s="109">
        <v>0</v>
      </c>
      <c r="E5175" s="109">
        <v>0</v>
      </c>
    </row>
    <row r="5176" spans="1:5" x14ac:dyDescent="0.35">
      <c r="A5176" s="107" t="s">
        <v>80</v>
      </c>
      <c r="B5176" s="107" t="s">
        <v>388</v>
      </c>
      <c r="C5176" s="110">
        <v>3</v>
      </c>
      <c r="D5176" s="109">
        <v>0</v>
      </c>
      <c r="E5176" s="109">
        <v>0</v>
      </c>
    </row>
    <row r="5177" spans="1:5" x14ac:dyDescent="0.35">
      <c r="A5177" s="107" t="s">
        <v>80</v>
      </c>
      <c r="B5177" s="107" t="s">
        <v>388</v>
      </c>
      <c r="C5177" s="110">
        <v>4</v>
      </c>
      <c r="D5177" s="109">
        <v>0</v>
      </c>
      <c r="E5177" s="109">
        <v>0</v>
      </c>
    </row>
    <row r="5178" spans="1:5" x14ac:dyDescent="0.35">
      <c r="A5178" s="107" t="s">
        <v>80</v>
      </c>
      <c r="B5178" s="107" t="s">
        <v>388</v>
      </c>
      <c r="C5178" s="110">
        <v>5</v>
      </c>
      <c r="D5178" s="109">
        <v>0</v>
      </c>
      <c r="E5178" s="109">
        <v>0</v>
      </c>
    </row>
    <row r="5179" spans="1:5" x14ac:dyDescent="0.35">
      <c r="A5179" s="107" t="s">
        <v>80</v>
      </c>
      <c r="B5179" s="107" t="s">
        <v>388</v>
      </c>
      <c r="C5179" s="110">
        <v>6</v>
      </c>
      <c r="D5179" s="109">
        <v>0</v>
      </c>
      <c r="E5179" s="109">
        <v>0</v>
      </c>
    </row>
    <row r="5180" spans="1:5" x14ac:dyDescent="0.35">
      <c r="A5180" s="107" t="s">
        <v>80</v>
      </c>
      <c r="B5180" s="107" t="s">
        <v>388</v>
      </c>
      <c r="C5180" s="110">
        <v>7</v>
      </c>
      <c r="D5180" s="109">
        <v>0</v>
      </c>
      <c r="E5180" s="109">
        <v>0</v>
      </c>
    </row>
    <row r="5181" spans="1:5" x14ac:dyDescent="0.35">
      <c r="A5181" s="107" t="s">
        <v>80</v>
      </c>
      <c r="B5181" s="107" t="s">
        <v>388</v>
      </c>
      <c r="C5181" s="110">
        <v>8</v>
      </c>
      <c r="D5181" s="109">
        <v>0</v>
      </c>
      <c r="E5181" s="109">
        <v>0</v>
      </c>
    </row>
    <row r="5182" spans="1:5" x14ac:dyDescent="0.35">
      <c r="A5182" s="107" t="s">
        <v>80</v>
      </c>
      <c r="B5182" s="107" t="s">
        <v>388</v>
      </c>
      <c r="C5182" s="110">
        <v>9</v>
      </c>
      <c r="D5182" s="109">
        <v>129.6</v>
      </c>
      <c r="E5182" s="109">
        <v>12178.87831803564</v>
      </c>
    </row>
    <row r="5183" spans="1:5" x14ac:dyDescent="0.35">
      <c r="A5183" s="107" t="s">
        <v>80</v>
      </c>
      <c r="B5183" s="107" t="s">
        <v>388</v>
      </c>
      <c r="C5183" s="110">
        <v>10</v>
      </c>
      <c r="D5183" s="109">
        <v>133.74</v>
      </c>
      <c r="E5183" s="109">
        <v>8739.7104271016269</v>
      </c>
    </row>
    <row r="5184" spans="1:5" x14ac:dyDescent="0.35">
      <c r="A5184" s="107" t="s">
        <v>80</v>
      </c>
      <c r="B5184" s="107" t="s">
        <v>388</v>
      </c>
      <c r="C5184" s="110">
        <v>11</v>
      </c>
      <c r="D5184" s="109">
        <v>129.6</v>
      </c>
      <c r="E5184" s="109">
        <v>9994.0478099606298</v>
      </c>
    </row>
    <row r="5185" spans="1:5" x14ac:dyDescent="0.35">
      <c r="A5185" s="107" t="s">
        <v>80</v>
      </c>
      <c r="B5185" s="107" t="s">
        <v>388</v>
      </c>
      <c r="C5185" s="110">
        <v>12</v>
      </c>
      <c r="D5185" s="109">
        <v>133.91999999999999</v>
      </c>
      <c r="E5185" s="109">
        <v>12466.471466353571</v>
      </c>
    </row>
    <row r="5186" spans="1:5" x14ac:dyDescent="0.35">
      <c r="A5186" s="107" t="s">
        <v>80</v>
      </c>
      <c r="B5186" s="107" t="s">
        <v>387</v>
      </c>
      <c r="C5186" s="110">
        <v>1</v>
      </c>
      <c r="D5186" s="109">
        <v>1166.5469166754219</v>
      </c>
      <c r="E5186" s="109">
        <v>91411.564768583878</v>
      </c>
    </row>
    <row r="5187" spans="1:5" x14ac:dyDescent="0.35">
      <c r="A5187" s="107" t="s">
        <v>80</v>
      </c>
      <c r="B5187" s="107" t="s">
        <v>387</v>
      </c>
      <c r="C5187" s="110">
        <v>2</v>
      </c>
      <c r="D5187" s="109">
        <v>1127.440445271194</v>
      </c>
      <c r="E5187" s="109">
        <v>85107.840096918633</v>
      </c>
    </row>
    <row r="5188" spans="1:5" x14ac:dyDescent="0.35">
      <c r="A5188" s="107" t="s">
        <v>80</v>
      </c>
      <c r="B5188" s="107" t="s">
        <v>387</v>
      </c>
      <c r="C5188" s="110">
        <v>3</v>
      </c>
      <c r="D5188" s="109">
        <v>1232.207780197788</v>
      </c>
      <c r="E5188" s="109">
        <v>98266.665229729406</v>
      </c>
    </row>
    <row r="5189" spans="1:5" x14ac:dyDescent="0.35">
      <c r="A5189" s="107" t="s">
        <v>80</v>
      </c>
      <c r="B5189" s="107" t="s">
        <v>387</v>
      </c>
      <c r="C5189" s="110">
        <v>4</v>
      </c>
      <c r="D5189" s="109">
        <v>925.719270538675</v>
      </c>
      <c r="E5189" s="109">
        <v>71209.959093236568</v>
      </c>
    </row>
    <row r="5190" spans="1:5" x14ac:dyDescent="0.35">
      <c r="A5190" s="107" t="s">
        <v>80</v>
      </c>
      <c r="B5190" s="107" t="s">
        <v>387</v>
      </c>
      <c r="C5190" s="110">
        <v>5</v>
      </c>
      <c r="D5190" s="109">
        <v>677.54916105351128</v>
      </c>
      <c r="E5190" s="109">
        <v>51778.900323210983</v>
      </c>
    </row>
    <row r="5191" spans="1:5" x14ac:dyDescent="0.35">
      <c r="A5191" s="107" t="s">
        <v>80</v>
      </c>
      <c r="B5191" s="107" t="s">
        <v>387</v>
      </c>
      <c r="C5191" s="110">
        <v>6</v>
      </c>
      <c r="D5191" s="109">
        <v>451.35273038991897</v>
      </c>
      <c r="E5191" s="109">
        <v>32793.780916283737</v>
      </c>
    </row>
    <row r="5192" spans="1:5" x14ac:dyDescent="0.35">
      <c r="A5192" s="107" t="s">
        <v>80</v>
      </c>
      <c r="B5192" s="107" t="s">
        <v>387</v>
      </c>
      <c r="C5192" s="110">
        <v>7</v>
      </c>
      <c r="D5192" s="109">
        <v>658.62820211269252</v>
      </c>
      <c r="E5192" s="109">
        <v>47099.20636062228</v>
      </c>
    </row>
    <row r="5193" spans="1:5" x14ac:dyDescent="0.35">
      <c r="A5193" s="107" t="s">
        <v>80</v>
      </c>
      <c r="B5193" s="107" t="s">
        <v>387</v>
      </c>
      <c r="C5193" s="110">
        <v>8</v>
      </c>
      <c r="D5193" s="109">
        <v>888.87716723880749</v>
      </c>
      <c r="E5193" s="109">
        <v>62610.735411027468</v>
      </c>
    </row>
    <row r="5194" spans="1:5" x14ac:dyDescent="0.35">
      <c r="A5194" s="107" t="s">
        <v>80</v>
      </c>
      <c r="B5194" s="107" t="s">
        <v>387</v>
      </c>
      <c r="C5194" s="110">
        <v>9</v>
      </c>
      <c r="D5194" s="109">
        <v>1128.8943091465021</v>
      </c>
      <c r="E5194" s="109">
        <v>67177.062590223373</v>
      </c>
    </row>
    <row r="5195" spans="1:5" x14ac:dyDescent="0.35">
      <c r="A5195" s="107" t="s">
        <v>80</v>
      </c>
      <c r="B5195" s="107" t="s">
        <v>387</v>
      </c>
      <c r="C5195" s="110">
        <v>10</v>
      </c>
      <c r="D5195" s="109">
        <v>1531.13295297081</v>
      </c>
      <c r="E5195" s="109">
        <v>56635.621589328453</v>
      </c>
    </row>
    <row r="5196" spans="1:5" x14ac:dyDescent="0.35">
      <c r="A5196" s="107" t="s">
        <v>80</v>
      </c>
      <c r="B5196" s="107" t="s">
        <v>387</v>
      </c>
      <c r="C5196" s="110">
        <v>11</v>
      </c>
      <c r="D5196" s="109">
        <v>1555.461428934766</v>
      </c>
      <c r="E5196" s="109">
        <v>63527.689509570191</v>
      </c>
    </row>
    <row r="5197" spans="1:5" x14ac:dyDescent="0.35">
      <c r="A5197" s="107" t="s">
        <v>80</v>
      </c>
      <c r="B5197" s="107" t="s">
        <v>387</v>
      </c>
      <c r="C5197" s="110">
        <v>12</v>
      </c>
      <c r="D5197" s="109">
        <v>1780.6770874016511</v>
      </c>
      <c r="E5197" s="109">
        <v>68912.802517411852</v>
      </c>
    </row>
    <row r="5198" spans="1:5" x14ac:dyDescent="0.35">
      <c r="A5198" s="107" t="s">
        <v>80</v>
      </c>
      <c r="B5198" s="107" t="s">
        <v>386</v>
      </c>
      <c r="C5198" s="110">
        <v>1</v>
      </c>
      <c r="D5198" s="109">
        <v>790.58856595523741</v>
      </c>
      <c r="E5198" s="109">
        <v>58231.91692317753</v>
      </c>
    </row>
    <row r="5199" spans="1:5" x14ac:dyDescent="0.35">
      <c r="A5199" s="107" t="s">
        <v>80</v>
      </c>
      <c r="B5199" s="107" t="s">
        <v>386</v>
      </c>
      <c r="C5199" s="110">
        <v>2</v>
      </c>
      <c r="D5199" s="109">
        <v>540.93378592290355</v>
      </c>
      <c r="E5199" s="109">
        <v>38873.941163229661</v>
      </c>
    </row>
    <row r="5200" spans="1:5" x14ac:dyDescent="0.35">
      <c r="A5200" s="107" t="s">
        <v>80</v>
      </c>
      <c r="B5200" s="107" t="s">
        <v>386</v>
      </c>
      <c r="C5200" s="110">
        <v>3</v>
      </c>
      <c r="D5200" s="109">
        <v>548.1554307887277</v>
      </c>
      <c r="E5200" s="109">
        <v>41717.211818668497</v>
      </c>
    </row>
    <row r="5201" spans="1:5" x14ac:dyDescent="0.35">
      <c r="A5201" s="107" t="s">
        <v>80</v>
      </c>
      <c r="B5201" s="107" t="s">
        <v>386</v>
      </c>
      <c r="C5201" s="110">
        <v>4</v>
      </c>
      <c r="D5201" s="109">
        <v>428.21460997659318</v>
      </c>
      <c r="E5201" s="109">
        <v>31522.97495619113</v>
      </c>
    </row>
    <row r="5202" spans="1:5" x14ac:dyDescent="0.35">
      <c r="A5202" s="107" t="s">
        <v>80</v>
      </c>
      <c r="B5202" s="107" t="s">
        <v>386</v>
      </c>
      <c r="C5202" s="110">
        <v>5</v>
      </c>
      <c r="D5202" s="109">
        <v>259.80740755374808</v>
      </c>
      <c r="E5202" s="109">
        <v>19211.556024878089</v>
      </c>
    </row>
    <row r="5203" spans="1:5" x14ac:dyDescent="0.35">
      <c r="A5203" s="107" t="s">
        <v>80</v>
      </c>
      <c r="B5203" s="107" t="s">
        <v>386</v>
      </c>
      <c r="C5203" s="110">
        <v>6</v>
      </c>
      <c r="D5203" s="109">
        <v>242.61403695753739</v>
      </c>
      <c r="E5203" s="109">
        <v>17060.091462721659</v>
      </c>
    </row>
    <row r="5204" spans="1:5" x14ac:dyDescent="0.35">
      <c r="A5204" s="107" t="s">
        <v>80</v>
      </c>
      <c r="B5204" s="107" t="s">
        <v>386</v>
      </c>
      <c r="C5204" s="110">
        <v>7</v>
      </c>
      <c r="D5204" s="109">
        <v>328.71474240923868</v>
      </c>
      <c r="E5204" s="109">
        <v>22897.815632758779</v>
      </c>
    </row>
    <row r="5205" spans="1:5" x14ac:dyDescent="0.35">
      <c r="A5205" s="107" t="s">
        <v>80</v>
      </c>
      <c r="B5205" s="107" t="s">
        <v>386</v>
      </c>
      <c r="C5205" s="110">
        <v>8</v>
      </c>
      <c r="D5205" s="109">
        <v>422.26366946562769</v>
      </c>
      <c r="E5205" s="109">
        <v>28372.430959654452</v>
      </c>
    </row>
    <row r="5206" spans="1:5" x14ac:dyDescent="0.35">
      <c r="A5206" s="107" t="s">
        <v>80</v>
      </c>
      <c r="B5206" s="107" t="s">
        <v>386</v>
      </c>
      <c r="C5206" s="110">
        <v>9</v>
      </c>
      <c r="D5206" s="109">
        <v>546.61806453558881</v>
      </c>
      <c r="E5206" s="109">
        <v>30286.18231004796</v>
      </c>
    </row>
    <row r="5207" spans="1:5" x14ac:dyDescent="0.35">
      <c r="A5207" s="107" t="s">
        <v>80</v>
      </c>
      <c r="B5207" s="107" t="s">
        <v>386</v>
      </c>
      <c r="C5207" s="110">
        <v>10</v>
      </c>
      <c r="D5207" s="109">
        <v>654.63361782906975</v>
      </c>
      <c r="E5207" s="109">
        <v>22300.975269985691</v>
      </c>
    </row>
    <row r="5208" spans="1:5" x14ac:dyDescent="0.35">
      <c r="A5208" s="107" t="s">
        <v>80</v>
      </c>
      <c r="B5208" s="107" t="s">
        <v>386</v>
      </c>
      <c r="C5208" s="110">
        <v>11</v>
      </c>
      <c r="D5208" s="109">
        <v>768.50517978351229</v>
      </c>
      <c r="E5208" s="109">
        <v>29106.269119553239</v>
      </c>
    </row>
    <row r="5209" spans="1:5" x14ac:dyDescent="0.35">
      <c r="A5209" s="107" t="s">
        <v>80</v>
      </c>
      <c r="B5209" s="107" t="s">
        <v>386</v>
      </c>
      <c r="C5209" s="110">
        <v>12</v>
      </c>
      <c r="D5209" s="109">
        <v>828.39926564641803</v>
      </c>
      <c r="E5209" s="109">
        <v>30210.42225868113</v>
      </c>
    </row>
    <row r="5210" spans="1:5" x14ac:dyDescent="0.35">
      <c r="A5210" s="107" t="s">
        <v>80</v>
      </c>
      <c r="B5210" s="107" t="s">
        <v>385</v>
      </c>
      <c r="C5210" s="110">
        <v>1</v>
      </c>
      <c r="D5210" s="109">
        <v>0</v>
      </c>
      <c r="E5210" s="109">
        <v>0</v>
      </c>
    </row>
    <row r="5211" spans="1:5" x14ac:dyDescent="0.35">
      <c r="A5211" s="107" t="s">
        <v>80</v>
      </c>
      <c r="B5211" s="107" t="s">
        <v>385</v>
      </c>
      <c r="C5211" s="110">
        <v>2</v>
      </c>
      <c r="D5211" s="109">
        <v>0</v>
      </c>
      <c r="E5211" s="109">
        <v>0</v>
      </c>
    </row>
    <row r="5212" spans="1:5" x14ac:dyDescent="0.35">
      <c r="A5212" s="107" t="s">
        <v>80</v>
      </c>
      <c r="B5212" s="107" t="s">
        <v>385</v>
      </c>
      <c r="C5212" s="110">
        <v>3</v>
      </c>
      <c r="D5212" s="109">
        <v>0</v>
      </c>
      <c r="E5212" s="109">
        <v>0</v>
      </c>
    </row>
    <row r="5213" spans="1:5" x14ac:dyDescent="0.35">
      <c r="A5213" s="107" t="s">
        <v>80</v>
      </c>
      <c r="B5213" s="107" t="s">
        <v>385</v>
      </c>
      <c r="C5213" s="110">
        <v>4</v>
      </c>
      <c r="D5213" s="109">
        <v>0</v>
      </c>
      <c r="E5213" s="109">
        <v>0</v>
      </c>
    </row>
    <row r="5214" spans="1:5" x14ac:dyDescent="0.35">
      <c r="A5214" s="107" t="s">
        <v>80</v>
      </c>
      <c r="B5214" s="107" t="s">
        <v>385</v>
      </c>
      <c r="C5214" s="110">
        <v>5</v>
      </c>
      <c r="D5214" s="109">
        <v>0</v>
      </c>
      <c r="E5214" s="109">
        <v>0</v>
      </c>
    </row>
    <row r="5215" spans="1:5" x14ac:dyDescent="0.35">
      <c r="A5215" s="107" t="s">
        <v>80</v>
      </c>
      <c r="B5215" s="107" t="s">
        <v>385</v>
      </c>
      <c r="C5215" s="110">
        <v>6</v>
      </c>
      <c r="D5215" s="109">
        <v>0</v>
      </c>
      <c r="E5215" s="109">
        <v>0</v>
      </c>
    </row>
    <row r="5216" spans="1:5" x14ac:dyDescent="0.35">
      <c r="A5216" s="107" t="s">
        <v>80</v>
      </c>
      <c r="B5216" s="107" t="s">
        <v>385</v>
      </c>
      <c r="C5216" s="110">
        <v>7</v>
      </c>
      <c r="D5216" s="109">
        <v>0</v>
      </c>
      <c r="E5216" s="109">
        <v>0</v>
      </c>
    </row>
    <row r="5217" spans="1:5" x14ac:dyDescent="0.35">
      <c r="A5217" s="107" t="s">
        <v>80</v>
      </c>
      <c r="B5217" s="107" t="s">
        <v>385</v>
      </c>
      <c r="C5217" s="110">
        <v>8</v>
      </c>
      <c r="D5217" s="109">
        <v>0</v>
      </c>
      <c r="E5217" s="109">
        <v>0</v>
      </c>
    </row>
    <row r="5218" spans="1:5" x14ac:dyDescent="0.35">
      <c r="A5218" s="107" t="s">
        <v>80</v>
      </c>
      <c r="B5218" s="107" t="s">
        <v>385</v>
      </c>
      <c r="C5218" s="110">
        <v>9</v>
      </c>
      <c r="D5218" s="109">
        <v>0</v>
      </c>
      <c r="E5218" s="109">
        <v>0</v>
      </c>
    </row>
    <row r="5219" spans="1:5" x14ac:dyDescent="0.35">
      <c r="A5219" s="107" t="s">
        <v>80</v>
      </c>
      <c r="B5219" s="107" t="s">
        <v>385</v>
      </c>
      <c r="C5219" s="110">
        <v>10</v>
      </c>
      <c r="D5219" s="109">
        <v>0</v>
      </c>
      <c r="E5219" s="109">
        <v>0</v>
      </c>
    </row>
    <row r="5220" spans="1:5" x14ac:dyDescent="0.35">
      <c r="A5220" s="107" t="s">
        <v>80</v>
      </c>
      <c r="B5220" s="107" t="s">
        <v>385</v>
      </c>
      <c r="C5220" s="110">
        <v>11</v>
      </c>
      <c r="D5220" s="109">
        <v>0</v>
      </c>
      <c r="E5220" s="109">
        <v>0</v>
      </c>
    </row>
    <row r="5221" spans="1:5" x14ac:dyDescent="0.35">
      <c r="A5221" s="107" t="s">
        <v>80</v>
      </c>
      <c r="B5221" s="107" t="s">
        <v>385</v>
      </c>
      <c r="C5221" s="110">
        <v>12</v>
      </c>
      <c r="D5221" s="109">
        <v>0</v>
      </c>
      <c r="E5221" s="109">
        <v>0</v>
      </c>
    </row>
    <row r="5222" spans="1:5" x14ac:dyDescent="0.35">
      <c r="A5222" s="107" t="s">
        <v>80</v>
      </c>
      <c r="B5222" s="107" t="s">
        <v>384</v>
      </c>
      <c r="C5222" s="110">
        <v>1</v>
      </c>
      <c r="D5222" s="109">
        <v>3532.4129098442099</v>
      </c>
      <c r="E5222" s="109">
        <v>269224.12596245081</v>
      </c>
    </row>
    <row r="5223" spans="1:5" x14ac:dyDescent="0.35">
      <c r="A5223" s="107" t="s">
        <v>80</v>
      </c>
      <c r="B5223" s="107" t="s">
        <v>384</v>
      </c>
      <c r="C5223" s="110">
        <v>2</v>
      </c>
      <c r="D5223" s="109">
        <v>3311.6603675656879</v>
      </c>
      <c r="E5223" s="109">
        <v>243217.3620314853</v>
      </c>
    </row>
    <row r="5224" spans="1:5" x14ac:dyDescent="0.35">
      <c r="A5224" s="107" t="s">
        <v>80</v>
      </c>
      <c r="B5224" s="107" t="s">
        <v>384</v>
      </c>
      <c r="C5224" s="110">
        <v>3</v>
      </c>
      <c r="D5224" s="109">
        <v>3110.878856241241</v>
      </c>
      <c r="E5224" s="109">
        <v>240250.49426428069</v>
      </c>
    </row>
    <row r="5225" spans="1:5" x14ac:dyDescent="0.35">
      <c r="A5225" s="107" t="s">
        <v>80</v>
      </c>
      <c r="B5225" s="107" t="s">
        <v>384</v>
      </c>
      <c r="C5225" s="110">
        <v>4</v>
      </c>
      <c r="D5225" s="109">
        <v>2251.998085106688</v>
      </c>
      <c r="E5225" s="109">
        <v>168101.57688787591</v>
      </c>
    </row>
    <row r="5226" spans="1:5" x14ac:dyDescent="0.35">
      <c r="A5226" s="107" t="s">
        <v>80</v>
      </c>
      <c r="B5226" s="107" t="s">
        <v>384</v>
      </c>
      <c r="C5226" s="110">
        <v>5</v>
      </c>
      <c r="D5226" s="109">
        <v>1469.3426368121379</v>
      </c>
      <c r="E5226" s="109">
        <v>108715.05517428269</v>
      </c>
    </row>
    <row r="5227" spans="1:5" x14ac:dyDescent="0.35">
      <c r="A5227" s="107" t="s">
        <v>80</v>
      </c>
      <c r="B5227" s="107" t="s">
        <v>384</v>
      </c>
      <c r="C5227" s="110">
        <v>6</v>
      </c>
      <c r="D5227" s="109">
        <v>1256.1171996632761</v>
      </c>
      <c r="E5227" s="109">
        <v>89997.412432920712</v>
      </c>
    </row>
    <row r="5228" spans="1:5" x14ac:dyDescent="0.35">
      <c r="A5228" s="107" t="s">
        <v>80</v>
      </c>
      <c r="B5228" s="107" t="s">
        <v>384</v>
      </c>
      <c r="C5228" s="110">
        <v>7</v>
      </c>
      <c r="D5228" s="109">
        <v>1601.0116211356481</v>
      </c>
      <c r="E5228" s="109">
        <v>113648.1668609163</v>
      </c>
    </row>
    <row r="5229" spans="1:5" x14ac:dyDescent="0.35">
      <c r="A5229" s="107" t="s">
        <v>80</v>
      </c>
      <c r="B5229" s="107" t="s">
        <v>384</v>
      </c>
      <c r="C5229" s="110">
        <v>8</v>
      </c>
      <c r="D5229" s="109">
        <v>1981.9020968386919</v>
      </c>
      <c r="E5229" s="109">
        <v>138591.93170741579</v>
      </c>
    </row>
    <row r="5230" spans="1:5" x14ac:dyDescent="0.35">
      <c r="A5230" s="107" t="s">
        <v>80</v>
      </c>
      <c r="B5230" s="107" t="s">
        <v>384</v>
      </c>
      <c r="C5230" s="110">
        <v>9</v>
      </c>
      <c r="D5230" s="109">
        <v>2264.35329858052</v>
      </c>
      <c r="E5230" s="109">
        <v>133896.17021764189</v>
      </c>
    </row>
    <row r="5231" spans="1:5" x14ac:dyDescent="0.35">
      <c r="A5231" s="107" t="s">
        <v>80</v>
      </c>
      <c r="B5231" s="107" t="s">
        <v>384</v>
      </c>
      <c r="C5231" s="110">
        <v>10</v>
      </c>
      <c r="D5231" s="109">
        <v>2504.5587580903639</v>
      </c>
      <c r="E5231" s="109">
        <v>94518.415786289814</v>
      </c>
    </row>
    <row r="5232" spans="1:5" x14ac:dyDescent="0.35">
      <c r="A5232" s="107" t="s">
        <v>80</v>
      </c>
      <c r="B5232" s="107" t="s">
        <v>384</v>
      </c>
      <c r="C5232" s="110">
        <v>11</v>
      </c>
      <c r="D5232" s="109">
        <v>3457.341252876879</v>
      </c>
      <c r="E5232" s="109">
        <v>143744.67764822961</v>
      </c>
    </row>
    <row r="5233" spans="1:5" x14ac:dyDescent="0.35">
      <c r="A5233" s="107" t="s">
        <v>80</v>
      </c>
      <c r="B5233" s="107" t="s">
        <v>384</v>
      </c>
      <c r="C5233" s="110">
        <v>12</v>
      </c>
      <c r="D5233" s="109">
        <v>3921.554954138936</v>
      </c>
      <c r="E5233" s="109">
        <v>156804.8085984003</v>
      </c>
    </row>
    <row r="5234" spans="1:5" x14ac:dyDescent="0.35">
      <c r="A5234" s="107" t="s">
        <v>80</v>
      </c>
      <c r="B5234" s="107" t="s">
        <v>19</v>
      </c>
      <c r="C5234" s="110">
        <v>1</v>
      </c>
      <c r="D5234" s="109">
        <v>29463.931312276622</v>
      </c>
      <c r="E5234" s="109">
        <v>1208344.9139162409</v>
      </c>
    </row>
    <row r="5235" spans="1:5" x14ac:dyDescent="0.35">
      <c r="A5235" s="107" t="s">
        <v>80</v>
      </c>
      <c r="B5235" s="107" t="s">
        <v>19</v>
      </c>
      <c r="C5235" s="110">
        <v>2</v>
      </c>
      <c r="D5235" s="109">
        <v>88464.19987692876</v>
      </c>
      <c r="E5235" s="109">
        <v>5484090.8028136091</v>
      </c>
    </row>
    <row r="5236" spans="1:5" x14ac:dyDescent="0.35">
      <c r="A5236" s="107" t="s">
        <v>80</v>
      </c>
      <c r="B5236" s="107" t="s">
        <v>19</v>
      </c>
      <c r="C5236" s="110">
        <v>3</v>
      </c>
      <c r="D5236" s="109">
        <v>96768.840375367407</v>
      </c>
      <c r="E5236" s="109">
        <v>6508352.3823217452</v>
      </c>
    </row>
    <row r="5237" spans="1:5" x14ac:dyDescent="0.35">
      <c r="A5237" s="107" t="s">
        <v>80</v>
      </c>
      <c r="B5237" s="107" t="s">
        <v>19</v>
      </c>
      <c r="C5237" s="110">
        <v>4</v>
      </c>
      <c r="D5237" s="109">
        <v>89457.531044335134</v>
      </c>
      <c r="E5237" s="109">
        <v>5831314.4562528329</v>
      </c>
    </row>
    <row r="5238" spans="1:5" x14ac:dyDescent="0.35">
      <c r="A5238" s="107" t="s">
        <v>80</v>
      </c>
      <c r="B5238" s="107" t="s">
        <v>19</v>
      </c>
      <c r="C5238" s="110">
        <v>5</v>
      </c>
      <c r="D5238" s="109">
        <v>81574.988439409528</v>
      </c>
      <c r="E5238" s="109">
        <v>5473219.242995875</v>
      </c>
    </row>
    <row r="5239" spans="1:5" x14ac:dyDescent="0.35">
      <c r="A5239" s="107" t="s">
        <v>80</v>
      </c>
      <c r="B5239" s="107" t="s">
        <v>19</v>
      </c>
      <c r="C5239" s="110">
        <v>6</v>
      </c>
      <c r="D5239" s="109">
        <v>60075.099732251132</v>
      </c>
      <c r="E5239" s="109">
        <v>3997459.9131751559</v>
      </c>
    </row>
    <row r="5240" spans="1:5" x14ac:dyDescent="0.35">
      <c r="A5240" s="107" t="s">
        <v>80</v>
      </c>
      <c r="B5240" s="107" t="s">
        <v>19</v>
      </c>
      <c r="C5240" s="110">
        <v>7</v>
      </c>
      <c r="D5240" s="109">
        <v>80082.733650375609</v>
      </c>
      <c r="E5240" s="109">
        <v>4125606.00458107</v>
      </c>
    </row>
    <row r="5241" spans="1:5" x14ac:dyDescent="0.35">
      <c r="A5241" s="107" t="s">
        <v>80</v>
      </c>
      <c r="B5241" s="107" t="s">
        <v>19</v>
      </c>
      <c r="C5241" s="110">
        <v>8</v>
      </c>
      <c r="D5241" s="109">
        <v>88226.15659574981</v>
      </c>
      <c r="E5241" s="109">
        <v>3550733.6550391391</v>
      </c>
    </row>
    <row r="5242" spans="1:5" x14ac:dyDescent="0.35">
      <c r="A5242" s="107" t="s">
        <v>80</v>
      </c>
      <c r="B5242" s="107" t="s">
        <v>19</v>
      </c>
      <c r="C5242" s="110">
        <v>9</v>
      </c>
      <c r="D5242" s="109">
        <v>94886.676240187924</v>
      </c>
      <c r="E5242" s="109">
        <v>3324363.9425434358</v>
      </c>
    </row>
    <row r="5243" spans="1:5" x14ac:dyDescent="0.35">
      <c r="A5243" s="107" t="s">
        <v>80</v>
      </c>
      <c r="B5243" s="107" t="s">
        <v>19</v>
      </c>
      <c r="C5243" s="110">
        <v>10</v>
      </c>
      <c r="D5243" s="109">
        <v>75142.538931726667</v>
      </c>
      <c r="E5243" s="109">
        <v>1907667.648082742</v>
      </c>
    </row>
    <row r="5244" spans="1:5" x14ac:dyDescent="0.35">
      <c r="A5244" s="107" t="s">
        <v>80</v>
      </c>
      <c r="B5244" s="107" t="s">
        <v>19</v>
      </c>
      <c r="C5244" s="110">
        <v>11</v>
      </c>
      <c r="D5244" s="109">
        <v>66331.080364019042</v>
      </c>
      <c r="E5244" s="109">
        <v>1836362.2176206911</v>
      </c>
    </row>
    <row r="5245" spans="1:5" x14ac:dyDescent="0.35">
      <c r="A5245" s="107" t="s">
        <v>80</v>
      </c>
      <c r="B5245" s="107" t="s">
        <v>19</v>
      </c>
      <c r="C5245" s="110">
        <v>12</v>
      </c>
      <c r="D5245" s="109">
        <v>72801.38641084687</v>
      </c>
      <c r="E5245" s="109">
        <v>1950567.7035359771</v>
      </c>
    </row>
    <row r="5246" spans="1:5" x14ac:dyDescent="0.35">
      <c r="A5246" s="107" t="s">
        <v>80</v>
      </c>
      <c r="B5246" s="107" t="s">
        <v>20</v>
      </c>
      <c r="C5246" s="110">
        <v>1</v>
      </c>
      <c r="D5246" s="109">
        <v>0</v>
      </c>
      <c r="E5246" s="109">
        <v>0</v>
      </c>
    </row>
    <row r="5247" spans="1:5" x14ac:dyDescent="0.35">
      <c r="A5247" s="107" t="s">
        <v>80</v>
      </c>
      <c r="B5247" s="107" t="s">
        <v>20</v>
      </c>
      <c r="C5247" s="110">
        <v>2</v>
      </c>
      <c r="D5247" s="109">
        <v>0</v>
      </c>
      <c r="E5247" s="109">
        <v>0</v>
      </c>
    </row>
    <row r="5248" spans="1:5" x14ac:dyDescent="0.35">
      <c r="A5248" s="107" t="s">
        <v>80</v>
      </c>
      <c r="B5248" s="107" t="s">
        <v>20</v>
      </c>
      <c r="C5248" s="110">
        <v>3</v>
      </c>
      <c r="D5248" s="109">
        <v>0</v>
      </c>
      <c r="E5248" s="109">
        <v>0</v>
      </c>
    </row>
    <row r="5249" spans="1:5" x14ac:dyDescent="0.35">
      <c r="A5249" s="107" t="s">
        <v>80</v>
      </c>
      <c r="B5249" s="107" t="s">
        <v>20</v>
      </c>
      <c r="C5249" s="110">
        <v>4</v>
      </c>
      <c r="D5249" s="109">
        <v>0</v>
      </c>
      <c r="E5249" s="109">
        <v>0</v>
      </c>
    </row>
    <row r="5250" spans="1:5" x14ac:dyDescent="0.35">
      <c r="A5250" s="107" t="s">
        <v>80</v>
      </c>
      <c r="B5250" s="107" t="s">
        <v>20</v>
      </c>
      <c r="C5250" s="110">
        <v>5</v>
      </c>
      <c r="D5250" s="109">
        <v>0</v>
      </c>
      <c r="E5250" s="109">
        <v>0</v>
      </c>
    </row>
    <row r="5251" spans="1:5" x14ac:dyDescent="0.35">
      <c r="A5251" s="107" t="s">
        <v>80</v>
      </c>
      <c r="B5251" s="107" t="s">
        <v>20</v>
      </c>
      <c r="C5251" s="110">
        <v>6</v>
      </c>
      <c r="D5251" s="109">
        <v>0</v>
      </c>
      <c r="E5251" s="109">
        <v>0</v>
      </c>
    </row>
    <row r="5252" spans="1:5" x14ac:dyDescent="0.35">
      <c r="A5252" s="107" t="s">
        <v>80</v>
      </c>
      <c r="B5252" s="107" t="s">
        <v>20</v>
      </c>
      <c r="C5252" s="110">
        <v>7</v>
      </c>
      <c r="D5252" s="109">
        <v>0</v>
      </c>
      <c r="E5252" s="109">
        <v>0</v>
      </c>
    </row>
    <row r="5253" spans="1:5" x14ac:dyDescent="0.35">
      <c r="A5253" s="107" t="s">
        <v>80</v>
      </c>
      <c r="B5253" s="107" t="s">
        <v>20</v>
      </c>
      <c r="C5253" s="110">
        <v>8</v>
      </c>
      <c r="D5253" s="109">
        <v>0</v>
      </c>
      <c r="E5253" s="109">
        <v>0</v>
      </c>
    </row>
    <row r="5254" spans="1:5" x14ac:dyDescent="0.35">
      <c r="A5254" s="107" t="s">
        <v>80</v>
      </c>
      <c r="B5254" s="107" t="s">
        <v>20</v>
      </c>
      <c r="C5254" s="110">
        <v>9</v>
      </c>
      <c r="D5254" s="109">
        <v>0</v>
      </c>
      <c r="E5254" s="109">
        <v>0</v>
      </c>
    </row>
    <row r="5255" spans="1:5" x14ac:dyDescent="0.35">
      <c r="A5255" s="107" t="s">
        <v>80</v>
      </c>
      <c r="B5255" s="107" t="s">
        <v>20</v>
      </c>
      <c r="C5255" s="110">
        <v>10</v>
      </c>
      <c r="D5255" s="109">
        <v>7.75</v>
      </c>
      <c r="E5255" s="109">
        <v>0</v>
      </c>
    </row>
    <row r="5256" spans="1:5" x14ac:dyDescent="0.35">
      <c r="A5256" s="107" t="s">
        <v>80</v>
      </c>
      <c r="B5256" s="107" t="s">
        <v>20</v>
      </c>
      <c r="C5256" s="110">
        <v>11</v>
      </c>
      <c r="D5256" s="109">
        <v>1.75</v>
      </c>
      <c r="E5256" s="109">
        <v>0</v>
      </c>
    </row>
    <row r="5257" spans="1:5" x14ac:dyDescent="0.35">
      <c r="A5257" s="107" t="s">
        <v>80</v>
      </c>
      <c r="B5257" s="107" t="s">
        <v>20</v>
      </c>
      <c r="C5257" s="110">
        <v>12</v>
      </c>
      <c r="D5257" s="109">
        <v>0</v>
      </c>
      <c r="E5257" s="109">
        <v>0</v>
      </c>
    </row>
    <row r="5258" spans="1:5" x14ac:dyDescent="0.35">
      <c r="A5258" s="107" t="s">
        <v>80</v>
      </c>
      <c r="B5258" s="107" t="s">
        <v>383</v>
      </c>
      <c r="C5258" s="110">
        <v>1</v>
      </c>
      <c r="D5258" s="109">
        <v>10.800000369548769</v>
      </c>
      <c r="E5258" s="109">
        <v>701.47312024574717</v>
      </c>
    </row>
    <row r="5259" spans="1:5" x14ac:dyDescent="0.35">
      <c r="A5259" s="107" t="s">
        <v>80</v>
      </c>
      <c r="B5259" s="107" t="s">
        <v>383</v>
      </c>
      <c r="C5259" s="110">
        <v>2</v>
      </c>
      <c r="D5259" s="109">
        <v>14.40000057220454</v>
      </c>
      <c r="E5259" s="109">
        <v>1290.662038768598</v>
      </c>
    </row>
    <row r="5260" spans="1:5" x14ac:dyDescent="0.35">
      <c r="A5260" s="107" t="s">
        <v>80</v>
      </c>
      <c r="B5260" s="107" t="s">
        <v>383</v>
      </c>
      <c r="C5260" s="110">
        <v>3</v>
      </c>
      <c r="D5260" s="109">
        <v>8.6399997547268885</v>
      </c>
      <c r="E5260" s="109">
        <v>703.09089158504833</v>
      </c>
    </row>
    <row r="5261" spans="1:5" x14ac:dyDescent="0.35">
      <c r="A5261" s="107" t="s">
        <v>80</v>
      </c>
      <c r="B5261" s="107" t="s">
        <v>383</v>
      </c>
      <c r="C5261" s="110">
        <v>4</v>
      </c>
      <c r="D5261" s="109">
        <v>288.47999592870462</v>
      </c>
      <c r="E5261" s="109">
        <v>23325.772912616809</v>
      </c>
    </row>
    <row r="5262" spans="1:5" x14ac:dyDescent="0.35">
      <c r="A5262" s="107" t="s">
        <v>80</v>
      </c>
      <c r="B5262" s="107" t="s">
        <v>383</v>
      </c>
      <c r="C5262" s="110">
        <v>5</v>
      </c>
      <c r="D5262" s="109">
        <v>386.16000488400448</v>
      </c>
      <c r="E5262" s="109">
        <v>30761.587384240211</v>
      </c>
    </row>
    <row r="5263" spans="1:5" x14ac:dyDescent="0.35">
      <c r="A5263" s="107" t="s">
        <v>80</v>
      </c>
      <c r="B5263" s="107" t="s">
        <v>383</v>
      </c>
      <c r="C5263" s="110">
        <v>6</v>
      </c>
      <c r="D5263" s="109">
        <v>751.67997229099046</v>
      </c>
      <c r="E5263" s="109">
        <v>69026.04738818905</v>
      </c>
    </row>
    <row r="5264" spans="1:5" x14ac:dyDescent="0.35">
      <c r="A5264" s="107" t="s">
        <v>80</v>
      </c>
      <c r="B5264" s="107" t="s">
        <v>383</v>
      </c>
      <c r="C5264" s="110">
        <v>7</v>
      </c>
      <c r="D5264" s="109">
        <v>1443.840000391006</v>
      </c>
      <c r="E5264" s="109">
        <v>130292.06373518069</v>
      </c>
    </row>
    <row r="5265" spans="1:5" x14ac:dyDescent="0.35">
      <c r="A5265" s="107" t="s">
        <v>80</v>
      </c>
      <c r="B5265" s="107" t="s">
        <v>383</v>
      </c>
      <c r="C5265" s="110">
        <v>8</v>
      </c>
      <c r="D5265" s="109">
        <v>976.55998420715491</v>
      </c>
      <c r="E5265" s="109">
        <v>93542.148074635115</v>
      </c>
    </row>
    <row r="5266" spans="1:5" x14ac:dyDescent="0.35">
      <c r="A5266" s="107" t="s">
        <v>80</v>
      </c>
      <c r="B5266" s="107" t="s">
        <v>383</v>
      </c>
      <c r="C5266" s="110">
        <v>9</v>
      </c>
      <c r="D5266" s="109">
        <v>778.08003866672755</v>
      </c>
      <c r="E5266" s="109">
        <v>73059.518586782549</v>
      </c>
    </row>
    <row r="5267" spans="1:5" x14ac:dyDescent="0.35">
      <c r="A5267" s="107" t="s">
        <v>80</v>
      </c>
      <c r="B5267" s="107" t="s">
        <v>383</v>
      </c>
      <c r="C5267" s="110">
        <v>10</v>
      </c>
      <c r="D5267" s="109">
        <v>955.71995997428826</v>
      </c>
      <c r="E5267" s="109">
        <v>63427.031005670149</v>
      </c>
    </row>
    <row r="5268" spans="1:5" x14ac:dyDescent="0.35">
      <c r="A5268" s="107" t="s">
        <v>80</v>
      </c>
      <c r="B5268" s="107" t="s">
        <v>383</v>
      </c>
      <c r="C5268" s="110">
        <v>11</v>
      </c>
      <c r="D5268" s="109">
        <v>746.34997415542432</v>
      </c>
      <c r="E5268" s="109">
        <v>58303.643642626121</v>
      </c>
    </row>
    <row r="5269" spans="1:5" x14ac:dyDescent="0.35">
      <c r="A5269" s="107" t="s">
        <v>80</v>
      </c>
      <c r="B5269" s="107" t="s">
        <v>383</v>
      </c>
      <c r="C5269" s="110">
        <v>12</v>
      </c>
      <c r="D5269" s="109">
        <v>400.99998593330412</v>
      </c>
      <c r="E5269" s="109">
        <v>38276.485965371037</v>
      </c>
    </row>
    <row r="5270" spans="1:5" x14ac:dyDescent="0.35">
      <c r="A5270" s="107" t="s">
        <v>80</v>
      </c>
      <c r="B5270" s="107" t="s">
        <v>382</v>
      </c>
      <c r="C5270" s="110">
        <v>1</v>
      </c>
      <c r="D5270" s="109">
        <v>63410.423527679457</v>
      </c>
      <c r="E5270" s="109">
        <v>4619851.3777185706</v>
      </c>
    </row>
    <row r="5271" spans="1:5" x14ac:dyDescent="0.35">
      <c r="A5271" s="107" t="s">
        <v>80</v>
      </c>
      <c r="B5271" s="107" t="s">
        <v>382</v>
      </c>
      <c r="C5271" s="110">
        <v>2</v>
      </c>
      <c r="D5271" s="109">
        <v>43684.502349243172</v>
      </c>
      <c r="E5271" s="109">
        <v>3159363.0811864352</v>
      </c>
    </row>
    <row r="5272" spans="1:5" x14ac:dyDescent="0.35">
      <c r="A5272" s="107" t="s">
        <v>80</v>
      </c>
      <c r="B5272" s="107" t="s">
        <v>382</v>
      </c>
      <c r="C5272" s="110">
        <v>3</v>
      </c>
      <c r="D5272" s="109">
        <v>38717.448493175507</v>
      </c>
      <c r="E5272" s="109">
        <v>2982532.4632712239</v>
      </c>
    </row>
    <row r="5273" spans="1:5" x14ac:dyDescent="0.35">
      <c r="A5273" s="107" t="s">
        <v>80</v>
      </c>
      <c r="B5273" s="107" t="s">
        <v>382</v>
      </c>
      <c r="C5273" s="110">
        <v>4</v>
      </c>
      <c r="D5273" s="109">
        <v>26349.153577470781</v>
      </c>
      <c r="E5273" s="109">
        <v>1982518.3146452131</v>
      </c>
    </row>
    <row r="5274" spans="1:5" x14ac:dyDescent="0.35">
      <c r="A5274" s="107" t="s">
        <v>80</v>
      </c>
      <c r="B5274" s="107" t="s">
        <v>382</v>
      </c>
      <c r="C5274" s="110">
        <v>5</v>
      </c>
      <c r="D5274" s="109">
        <v>19924.766155233399</v>
      </c>
      <c r="E5274" s="109">
        <v>1497053.749450318</v>
      </c>
    </row>
    <row r="5275" spans="1:5" x14ac:dyDescent="0.35">
      <c r="A5275" s="107" t="s">
        <v>80</v>
      </c>
      <c r="B5275" s="107" t="s">
        <v>382</v>
      </c>
      <c r="C5275" s="110">
        <v>6</v>
      </c>
      <c r="D5275" s="109">
        <v>18019.478280363081</v>
      </c>
      <c r="E5275" s="109">
        <v>1287634.7478808339</v>
      </c>
    </row>
    <row r="5276" spans="1:5" x14ac:dyDescent="0.35">
      <c r="A5276" s="107" t="s">
        <v>80</v>
      </c>
      <c r="B5276" s="107" t="s">
        <v>382</v>
      </c>
      <c r="C5276" s="110">
        <v>7</v>
      </c>
      <c r="D5276" s="109">
        <v>22462.440088119522</v>
      </c>
      <c r="E5276" s="109">
        <v>1591108.2539224541</v>
      </c>
    </row>
    <row r="5277" spans="1:5" x14ac:dyDescent="0.35">
      <c r="A5277" s="107" t="s">
        <v>80</v>
      </c>
      <c r="B5277" s="107" t="s">
        <v>382</v>
      </c>
      <c r="C5277" s="110">
        <v>8</v>
      </c>
      <c r="D5277" s="109">
        <v>21256.43551593781</v>
      </c>
      <c r="E5277" s="109">
        <v>1501619.38821515</v>
      </c>
    </row>
    <row r="5278" spans="1:5" x14ac:dyDescent="0.35">
      <c r="A5278" s="107" t="s">
        <v>80</v>
      </c>
      <c r="B5278" s="107" t="s">
        <v>382</v>
      </c>
      <c r="C5278" s="110">
        <v>9</v>
      </c>
      <c r="D5278" s="109">
        <v>39559.531309738159</v>
      </c>
      <c r="E5278" s="109">
        <v>2402569.8835253692</v>
      </c>
    </row>
    <row r="5279" spans="1:5" x14ac:dyDescent="0.35">
      <c r="A5279" s="107" t="s">
        <v>80</v>
      </c>
      <c r="B5279" s="107" t="s">
        <v>382</v>
      </c>
      <c r="C5279" s="110">
        <v>10</v>
      </c>
      <c r="D5279" s="109">
        <v>66539.961809959481</v>
      </c>
      <c r="E5279" s="109">
        <v>2982193.3526230799</v>
      </c>
    </row>
    <row r="5280" spans="1:5" x14ac:dyDescent="0.35">
      <c r="A5280" s="107" t="s">
        <v>80</v>
      </c>
      <c r="B5280" s="107" t="s">
        <v>382</v>
      </c>
      <c r="C5280" s="110">
        <v>11</v>
      </c>
      <c r="D5280" s="109">
        <v>80438.399999999994</v>
      </c>
      <c r="E5280" s="109">
        <v>3694916.06708998</v>
      </c>
    </row>
    <row r="5281" spans="1:5" x14ac:dyDescent="0.35">
      <c r="A5281" s="107" t="s">
        <v>80</v>
      </c>
      <c r="B5281" s="107" t="s">
        <v>382</v>
      </c>
      <c r="C5281" s="110">
        <v>12</v>
      </c>
      <c r="D5281" s="109">
        <v>76485.426724624558</v>
      </c>
      <c r="E5281" s="109">
        <v>3462281.1633925848</v>
      </c>
    </row>
    <row r="5282" spans="1:5" x14ac:dyDescent="0.35">
      <c r="A5282" s="107" t="s">
        <v>80</v>
      </c>
      <c r="B5282" s="107" t="s">
        <v>381</v>
      </c>
      <c r="C5282" s="110">
        <v>1</v>
      </c>
      <c r="D5282" s="109">
        <v>478.32001072168367</v>
      </c>
      <c r="E5282" s="109">
        <v>47982.618934403326</v>
      </c>
    </row>
    <row r="5283" spans="1:5" x14ac:dyDescent="0.35">
      <c r="A5283" s="107" t="s">
        <v>80</v>
      </c>
      <c r="B5283" s="107" t="s">
        <v>381</v>
      </c>
      <c r="C5283" s="110">
        <v>2</v>
      </c>
      <c r="D5283" s="109">
        <v>308.64000423252588</v>
      </c>
      <c r="E5283" s="109">
        <v>30845.915908303159</v>
      </c>
    </row>
    <row r="5284" spans="1:5" x14ac:dyDescent="0.35">
      <c r="A5284" s="107" t="s">
        <v>80</v>
      </c>
      <c r="B5284" s="107" t="s">
        <v>381</v>
      </c>
      <c r="C5284" s="110">
        <v>3</v>
      </c>
      <c r="D5284" s="109">
        <v>644.8800053596492</v>
      </c>
      <c r="E5284" s="109">
        <v>69569.325853462826</v>
      </c>
    </row>
    <row r="5285" spans="1:5" x14ac:dyDescent="0.35">
      <c r="A5285" s="107" t="s">
        <v>80</v>
      </c>
      <c r="B5285" s="107" t="s">
        <v>381</v>
      </c>
      <c r="C5285" s="110">
        <v>4</v>
      </c>
      <c r="D5285" s="109">
        <v>1690.3500121831889</v>
      </c>
      <c r="E5285" s="109">
        <v>108337.12190643531</v>
      </c>
    </row>
    <row r="5286" spans="1:5" x14ac:dyDescent="0.35">
      <c r="A5286" s="107" t="s">
        <v>80</v>
      </c>
      <c r="B5286" s="107" t="s">
        <v>381</v>
      </c>
      <c r="C5286" s="110">
        <v>5</v>
      </c>
      <c r="D5286" s="109">
        <v>1758.4800074100481</v>
      </c>
      <c r="E5286" s="109">
        <v>140409.0532624542</v>
      </c>
    </row>
    <row r="5287" spans="1:5" x14ac:dyDescent="0.35">
      <c r="A5287" s="107" t="s">
        <v>80</v>
      </c>
      <c r="B5287" s="107" t="s">
        <v>381</v>
      </c>
      <c r="C5287" s="110">
        <v>6</v>
      </c>
      <c r="D5287" s="109">
        <v>2024.400052785873</v>
      </c>
      <c r="E5287" s="109">
        <v>187722.12988053149</v>
      </c>
    </row>
    <row r="5288" spans="1:5" x14ac:dyDescent="0.35">
      <c r="A5288" s="107" t="s">
        <v>80</v>
      </c>
      <c r="B5288" s="107" t="s">
        <v>381</v>
      </c>
      <c r="C5288" s="110">
        <v>7</v>
      </c>
      <c r="D5288" s="109">
        <v>2373.60008239746</v>
      </c>
      <c r="E5288" s="109">
        <v>213272.21768280631</v>
      </c>
    </row>
    <row r="5289" spans="1:5" x14ac:dyDescent="0.35">
      <c r="A5289" s="107" t="s">
        <v>80</v>
      </c>
      <c r="B5289" s="107" t="s">
        <v>381</v>
      </c>
      <c r="C5289" s="110">
        <v>8</v>
      </c>
      <c r="D5289" s="109">
        <v>1687.4399986267099</v>
      </c>
      <c r="E5289" s="109">
        <v>161722.84720748421</v>
      </c>
    </row>
    <row r="5290" spans="1:5" x14ac:dyDescent="0.35">
      <c r="A5290" s="107" t="s">
        <v>80</v>
      </c>
      <c r="B5290" s="107" t="s">
        <v>381</v>
      </c>
      <c r="C5290" s="110">
        <v>9</v>
      </c>
      <c r="D5290" s="109">
        <v>2384.640050411223</v>
      </c>
      <c r="E5290" s="109">
        <v>225285.48760003789</v>
      </c>
    </row>
    <row r="5291" spans="1:5" x14ac:dyDescent="0.35">
      <c r="A5291" s="107" t="s">
        <v>80</v>
      </c>
      <c r="B5291" s="107" t="s">
        <v>381</v>
      </c>
      <c r="C5291" s="110">
        <v>10</v>
      </c>
      <c r="D5291" s="109">
        <v>2469.7500777244559</v>
      </c>
      <c r="E5291" s="109">
        <v>164036.26176353931</v>
      </c>
    </row>
    <row r="5292" spans="1:5" x14ac:dyDescent="0.35">
      <c r="A5292" s="107" t="s">
        <v>80</v>
      </c>
      <c r="B5292" s="107" t="s">
        <v>381</v>
      </c>
      <c r="C5292" s="110">
        <v>11</v>
      </c>
      <c r="D5292" s="109">
        <v>2124.3000123500829</v>
      </c>
      <c r="E5292" s="109">
        <v>165609.18778500991</v>
      </c>
    </row>
    <row r="5293" spans="1:5" x14ac:dyDescent="0.35">
      <c r="A5293" s="107" t="s">
        <v>80</v>
      </c>
      <c r="B5293" s="107" t="s">
        <v>381</v>
      </c>
      <c r="C5293" s="110">
        <v>12</v>
      </c>
      <c r="D5293" s="109">
        <v>1272.4300171136849</v>
      </c>
      <c r="E5293" s="109">
        <v>121591.8208228078</v>
      </c>
    </row>
    <row r="5294" spans="1:5" x14ac:dyDescent="0.35">
      <c r="A5294" s="107" t="s">
        <v>80</v>
      </c>
      <c r="B5294" s="107" t="s">
        <v>380</v>
      </c>
      <c r="C5294" s="110">
        <v>1</v>
      </c>
      <c r="D5294" s="109">
        <v>2034.526997641969</v>
      </c>
      <c r="E5294" s="109">
        <v>157082.9274442126</v>
      </c>
    </row>
    <row r="5295" spans="1:5" x14ac:dyDescent="0.35">
      <c r="A5295" s="107" t="s">
        <v>80</v>
      </c>
      <c r="B5295" s="107" t="s">
        <v>380</v>
      </c>
      <c r="C5295" s="110">
        <v>2</v>
      </c>
      <c r="D5295" s="109">
        <v>1528.138890953132</v>
      </c>
      <c r="E5295" s="109">
        <v>113555.7039332234</v>
      </c>
    </row>
    <row r="5296" spans="1:5" x14ac:dyDescent="0.35">
      <c r="A5296" s="107" t="s">
        <v>80</v>
      </c>
      <c r="B5296" s="107" t="s">
        <v>380</v>
      </c>
      <c r="C5296" s="110">
        <v>3</v>
      </c>
      <c r="D5296" s="109">
        <v>1701.0016002252239</v>
      </c>
      <c r="E5296" s="109">
        <v>132704.44084554989</v>
      </c>
    </row>
    <row r="5297" spans="1:5" x14ac:dyDescent="0.35">
      <c r="A5297" s="107" t="s">
        <v>80</v>
      </c>
      <c r="B5297" s="107" t="s">
        <v>380</v>
      </c>
      <c r="C5297" s="110">
        <v>4</v>
      </c>
      <c r="D5297" s="109">
        <v>1162.4067583949591</v>
      </c>
      <c r="E5297" s="109">
        <v>87702.149013575516</v>
      </c>
    </row>
    <row r="5298" spans="1:5" x14ac:dyDescent="0.35">
      <c r="A5298" s="107" t="s">
        <v>80</v>
      </c>
      <c r="B5298" s="107" t="s">
        <v>380</v>
      </c>
      <c r="C5298" s="110">
        <v>5</v>
      </c>
      <c r="D5298" s="109">
        <v>757.68387616768757</v>
      </c>
      <c r="E5298" s="109">
        <v>56803.035807058222</v>
      </c>
    </row>
    <row r="5299" spans="1:5" x14ac:dyDescent="0.35">
      <c r="A5299" s="107" t="s">
        <v>80</v>
      </c>
      <c r="B5299" s="107" t="s">
        <v>380</v>
      </c>
      <c r="C5299" s="110">
        <v>6</v>
      </c>
      <c r="D5299" s="109">
        <v>610.82693127100788</v>
      </c>
      <c r="E5299" s="109">
        <v>42656.805423017831</v>
      </c>
    </row>
    <row r="5300" spans="1:5" x14ac:dyDescent="0.35">
      <c r="A5300" s="107" t="s">
        <v>80</v>
      </c>
      <c r="B5300" s="107" t="s">
        <v>380</v>
      </c>
      <c r="C5300" s="110">
        <v>7</v>
      </c>
      <c r="D5300" s="109">
        <v>822.17201247214769</v>
      </c>
      <c r="E5300" s="109">
        <v>56062.240428081474</v>
      </c>
    </row>
    <row r="5301" spans="1:5" x14ac:dyDescent="0.35">
      <c r="A5301" s="107" t="s">
        <v>80</v>
      </c>
      <c r="B5301" s="107" t="s">
        <v>380</v>
      </c>
      <c r="C5301" s="110">
        <v>8</v>
      </c>
      <c r="D5301" s="109">
        <v>1193.4555750589</v>
      </c>
      <c r="E5301" s="109">
        <v>81494.781931543446</v>
      </c>
    </row>
    <row r="5302" spans="1:5" x14ac:dyDescent="0.35">
      <c r="A5302" s="107" t="s">
        <v>80</v>
      </c>
      <c r="B5302" s="107" t="s">
        <v>380</v>
      </c>
      <c r="C5302" s="110">
        <v>9</v>
      </c>
      <c r="D5302" s="109">
        <v>1391.608761272003</v>
      </c>
      <c r="E5302" s="109">
        <v>81348.704878612916</v>
      </c>
    </row>
    <row r="5303" spans="1:5" x14ac:dyDescent="0.35">
      <c r="A5303" s="107" t="s">
        <v>80</v>
      </c>
      <c r="B5303" s="107" t="s">
        <v>380</v>
      </c>
      <c r="C5303" s="110">
        <v>10</v>
      </c>
      <c r="D5303" s="109">
        <v>1943.356508775973</v>
      </c>
      <c r="E5303" s="109">
        <v>72900.719582434889</v>
      </c>
    </row>
    <row r="5304" spans="1:5" x14ac:dyDescent="0.35">
      <c r="A5304" s="107" t="s">
        <v>80</v>
      </c>
      <c r="B5304" s="107" t="s">
        <v>380</v>
      </c>
      <c r="C5304" s="110">
        <v>11</v>
      </c>
      <c r="D5304" s="109">
        <v>1492.155045162297</v>
      </c>
      <c r="E5304" s="109">
        <v>62335.911032500968</v>
      </c>
    </row>
    <row r="5305" spans="1:5" x14ac:dyDescent="0.35">
      <c r="A5305" s="107" t="s">
        <v>80</v>
      </c>
      <c r="B5305" s="107" t="s">
        <v>380</v>
      </c>
      <c r="C5305" s="110">
        <v>12</v>
      </c>
      <c r="D5305" s="109">
        <v>2433.1179227374669</v>
      </c>
      <c r="E5305" s="109">
        <v>96303.522975724612</v>
      </c>
    </row>
    <row r="5306" spans="1:5" x14ac:dyDescent="0.35">
      <c r="A5306" s="107" t="s">
        <v>80</v>
      </c>
      <c r="B5306" s="107" t="s">
        <v>379</v>
      </c>
      <c r="C5306" s="110">
        <v>1</v>
      </c>
      <c r="D5306" s="109">
        <v>1565.161575985373</v>
      </c>
      <c r="E5306" s="109">
        <v>115549.8430789673</v>
      </c>
    </row>
    <row r="5307" spans="1:5" x14ac:dyDescent="0.35">
      <c r="A5307" s="107" t="s">
        <v>80</v>
      </c>
      <c r="B5307" s="107" t="s">
        <v>379</v>
      </c>
      <c r="C5307" s="110">
        <v>2</v>
      </c>
      <c r="D5307" s="109">
        <v>1367.4280957791991</v>
      </c>
      <c r="E5307" s="109">
        <v>97030.03648707697</v>
      </c>
    </row>
    <row r="5308" spans="1:5" x14ac:dyDescent="0.35">
      <c r="A5308" s="107" t="s">
        <v>80</v>
      </c>
      <c r="B5308" s="107" t="s">
        <v>379</v>
      </c>
      <c r="C5308" s="110">
        <v>3</v>
      </c>
      <c r="D5308" s="109">
        <v>1290.191912498598</v>
      </c>
      <c r="E5308" s="109">
        <v>96000.618644032496</v>
      </c>
    </row>
    <row r="5309" spans="1:5" x14ac:dyDescent="0.35">
      <c r="A5309" s="107" t="s">
        <v>80</v>
      </c>
      <c r="B5309" s="107" t="s">
        <v>379</v>
      </c>
      <c r="C5309" s="110">
        <v>4</v>
      </c>
      <c r="D5309" s="109">
        <v>928.52530847516539</v>
      </c>
      <c r="E5309" s="109">
        <v>67043.367029615969</v>
      </c>
    </row>
    <row r="5310" spans="1:5" x14ac:dyDescent="0.35">
      <c r="A5310" s="107" t="s">
        <v>80</v>
      </c>
      <c r="B5310" s="107" t="s">
        <v>379</v>
      </c>
      <c r="C5310" s="110">
        <v>5</v>
      </c>
      <c r="D5310" s="109">
        <v>686.49838337036897</v>
      </c>
      <c r="E5310" s="109">
        <v>49042.270761298751</v>
      </c>
    </row>
    <row r="5311" spans="1:5" x14ac:dyDescent="0.35">
      <c r="A5311" s="107" t="s">
        <v>80</v>
      </c>
      <c r="B5311" s="107" t="s">
        <v>379</v>
      </c>
      <c r="C5311" s="110">
        <v>6</v>
      </c>
      <c r="D5311" s="109">
        <v>502.94294890800842</v>
      </c>
      <c r="E5311" s="109">
        <v>34718.723672013854</v>
      </c>
    </row>
    <row r="5312" spans="1:5" x14ac:dyDescent="0.35">
      <c r="A5312" s="107" t="s">
        <v>80</v>
      </c>
      <c r="B5312" s="107" t="s">
        <v>379</v>
      </c>
      <c r="C5312" s="110">
        <v>7</v>
      </c>
      <c r="D5312" s="109">
        <v>577.91987781051739</v>
      </c>
      <c r="E5312" s="109">
        <v>39487.933942357173</v>
      </c>
    </row>
    <row r="5313" spans="1:5" x14ac:dyDescent="0.35">
      <c r="A5313" s="107" t="s">
        <v>80</v>
      </c>
      <c r="B5313" s="107" t="s">
        <v>379</v>
      </c>
      <c r="C5313" s="110">
        <v>8</v>
      </c>
      <c r="D5313" s="109">
        <v>775.14424139130392</v>
      </c>
      <c r="E5313" s="109">
        <v>52468.82435227235</v>
      </c>
    </row>
    <row r="5314" spans="1:5" x14ac:dyDescent="0.35">
      <c r="A5314" s="107" t="s">
        <v>80</v>
      </c>
      <c r="B5314" s="107" t="s">
        <v>379</v>
      </c>
      <c r="C5314" s="110">
        <v>9</v>
      </c>
      <c r="D5314" s="109">
        <v>1020.397340340665</v>
      </c>
      <c r="E5314" s="109">
        <v>59074.240633102439</v>
      </c>
    </row>
    <row r="5315" spans="1:5" x14ac:dyDescent="0.35">
      <c r="A5315" s="107" t="s">
        <v>80</v>
      </c>
      <c r="B5315" s="107" t="s">
        <v>379</v>
      </c>
      <c r="C5315" s="110">
        <v>10</v>
      </c>
      <c r="D5315" s="109">
        <v>1353.3790343841899</v>
      </c>
      <c r="E5315" s="109">
        <v>51054.121383694437</v>
      </c>
    </row>
    <row r="5316" spans="1:5" x14ac:dyDescent="0.35">
      <c r="A5316" s="107" t="s">
        <v>80</v>
      </c>
      <c r="B5316" s="107" t="s">
        <v>379</v>
      </c>
      <c r="C5316" s="110">
        <v>11</v>
      </c>
      <c r="D5316" s="109">
        <v>1503.112185789844</v>
      </c>
      <c r="E5316" s="109">
        <v>62919.786314253717</v>
      </c>
    </row>
    <row r="5317" spans="1:5" x14ac:dyDescent="0.35">
      <c r="A5317" s="107" t="s">
        <v>80</v>
      </c>
      <c r="B5317" s="107" t="s">
        <v>379</v>
      </c>
      <c r="C5317" s="110">
        <v>12</v>
      </c>
      <c r="D5317" s="109">
        <v>1631.4267650709769</v>
      </c>
      <c r="E5317" s="109">
        <v>63701.692122656037</v>
      </c>
    </row>
    <row r="5318" spans="1:5" x14ac:dyDescent="0.35">
      <c r="A5318" s="107" t="s">
        <v>80</v>
      </c>
      <c r="B5318" s="107" t="s">
        <v>378</v>
      </c>
      <c r="C5318" s="110">
        <v>1</v>
      </c>
      <c r="D5318" s="109">
        <v>722.61129061166605</v>
      </c>
      <c r="E5318" s="109">
        <v>55765.729922703817</v>
      </c>
    </row>
    <row r="5319" spans="1:5" x14ac:dyDescent="0.35">
      <c r="A5319" s="107" t="s">
        <v>80</v>
      </c>
      <c r="B5319" s="107" t="s">
        <v>378</v>
      </c>
      <c r="C5319" s="110">
        <v>2</v>
      </c>
      <c r="D5319" s="109">
        <v>552.05464471332675</v>
      </c>
      <c r="E5319" s="109">
        <v>41011.078561132374</v>
      </c>
    </row>
    <row r="5320" spans="1:5" x14ac:dyDescent="0.35">
      <c r="A5320" s="107" t="s">
        <v>80</v>
      </c>
      <c r="B5320" s="107" t="s">
        <v>378</v>
      </c>
      <c r="C5320" s="110">
        <v>3</v>
      </c>
      <c r="D5320" s="109">
        <v>552.79163817634662</v>
      </c>
      <c r="E5320" s="109">
        <v>43111.6221712767</v>
      </c>
    </row>
    <row r="5321" spans="1:5" x14ac:dyDescent="0.35">
      <c r="A5321" s="107" t="s">
        <v>80</v>
      </c>
      <c r="B5321" s="107" t="s">
        <v>378</v>
      </c>
      <c r="C5321" s="110">
        <v>4</v>
      </c>
      <c r="D5321" s="109">
        <v>407.50435089148641</v>
      </c>
      <c r="E5321" s="109">
        <v>30720.909361210259</v>
      </c>
    </row>
    <row r="5322" spans="1:5" x14ac:dyDescent="0.35">
      <c r="A5322" s="107" t="s">
        <v>80</v>
      </c>
      <c r="B5322" s="107" t="s">
        <v>378</v>
      </c>
      <c r="C5322" s="110">
        <v>5</v>
      </c>
      <c r="D5322" s="109">
        <v>246.20584860423111</v>
      </c>
      <c r="E5322" s="109">
        <v>18446.714360237591</v>
      </c>
    </row>
    <row r="5323" spans="1:5" x14ac:dyDescent="0.35">
      <c r="A5323" s="107" t="s">
        <v>80</v>
      </c>
      <c r="B5323" s="107" t="s">
        <v>378</v>
      </c>
      <c r="C5323" s="110">
        <v>6</v>
      </c>
      <c r="D5323" s="109">
        <v>188.89100635030289</v>
      </c>
      <c r="E5323" s="109">
        <v>13193.651988200259</v>
      </c>
    </row>
    <row r="5324" spans="1:5" x14ac:dyDescent="0.35">
      <c r="A5324" s="107" t="s">
        <v>80</v>
      </c>
      <c r="B5324" s="107" t="s">
        <v>378</v>
      </c>
      <c r="C5324" s="110">
        <v>7</v>
      </c>
      <c r="D5324" s="109">
        <v>255.8737796943557</v>
      </c>
      <c r="E5324" s="109">
        <v>17445.905897157769</v>
      </c>
    </row>
    <row r="5325" spans="1:5" x14ac:dyDescent="0.35">
      <c r="A5325" s="107" t="s">
        <v>80</v>
      </c>
      <c r="B5325" s="107" t="s">
        <v>378</v>
      </c>
      <c r="C5325" s="110">
        <v>8</v>
      </c>
      <c r="D5325" s="109">
        <v>395.22599890322169</v>
      </c>
      <c r="E5325" s="109">
        <v>26980.398626665399</v>
      </c>
    </row>
    <row r="5326" spans="1:5" x14ac:dyDescent="0.35">
      <c r="A5326" s="107" t="s">
        <v>80</v>
      </c>
      <c r="B5326" s="107" t="s">
        <v>378</v>
      </c>
      <c r="C5326" s="110">
        <v>9</v>
      </c>
      <c r="D5326" s="109">
        <v>503.09486775632581</v>
      </c>
      <c r="E5326" s="109">
        <v>29393.115135499291</v>
      </c>
    </row>
    <row r="5327" spans="1:5" x14ac:dyDescent="0.35">
      <c r="A5327" s="107" t="s">
        <v>80</v>
      </c>
      <c r="B5327" s="107" t="s">
        <v>378</v>
      </c>
      <c r="C5327" s="110">
        <v>10</v>
      </c>
      <c r="D5327" s="109">
        <v>615.77924611098865</v>
      </c>
      <c r="E5327" s="109">
        <v>22987.266282581058</v>
      </c>
    </row>
    <row r="5328" spans="1:5" x14ac:dyDescent="0.35">
      <c r="A5328" s="107" t="s">
        <v>80</v>
      </c>
      <c r="B5328" s="107" t="s">
        <v>378</v>
      </c>
      <c r="C5328" s="110">
        <v>11</v>
      </c>
      <c r="D5328" s="109">
        <v>678.31617846767631</v>
      </c>
      <c r="E5328" s="109">
        <v>28338.45133007906</v>
      </c>
    </row>
    <row r="5329" spans="1:5" x14ac:dyDescent="0.35">
      <c r="A5329" s="107" t="s">
        <v>80</v>
      </c>
      <c r="B5329" s="107" t="s">
        <v>378</v>
      </c>
      <c r="C5329" s="110">
        <v>12</v>
      </c>
      <c r="D5329" s="109">
        <v>804.82542217184653</v>
      </c>
      <c r="E5329" s="109">
        <v>31901.496525807041</v>
      </c>
    </row>
    <row r="5330" spans="1:5" x14ac:dyDescent="0.35">
      <c r="A5330" s="107" t="s">
        <v>80</v>
      </c>
      <c r="B5330" s="107" t="s">
        <v>377</v>
      </c>
      <c r="C5330" s="110">
        <v>1</v>
      </c>
      <c r="D5330" s="109">
        <v>911.24347456140208</v>
      </c>
      <c r="E5330" s="109">
        <v>70599.528473326514</v>
      </c>
    </row>
    <row r="5331" spans="1:5" x14ac:dyDescent="0.35">
      <c r="A5331" s="107" t="s">
        <v>80</v>
      </c>
      <c r="B5331" s="107" t="s">
        <v>377</v>
      </c>
      <c r="C5331" s="110">
        <v>2</v>
      </c>
      <c r="D5331" s="109">
        <v>1026.9346023345799</v>
      </c>
      <c r="E5331" s="109">
        <v>76854.831262270876</v>
      </c>
    </row>
    <row r="5332" spans="1:5" x14ac:dyDescent="0.35">
      <c r="A5332" s="107" t="s">
        <v>80</v>
      </c>
      <c r="B5332" s="107" t="s">
        <v>377</v>
      </c>
      <c r="C5332" s="110">
        <v>3</v>
      </c>
      <c r="D5332" s="109">
        <v>663.79443719114863</v>
      </c>
      <c r="E5332" s="109">
        <v>52141.951431509478</v>
      </c>
    </row>
    <row r="5333" spans="1:5" x14ac:dyDescent="0.35">
      <c r="A5333" s="107" t="s">
        <v>80</v>
      </c>
      <c r="B5333" s="107" t="s">
        <v>377</v>
      </c>
      <c r="C5333" s="110">
        <v>4</v>
      </c>
      <c r="D5333" s="109">
        <v>434.93105665141633</v>
      </c>
      <c r="E5333" s="109">
        <v>33057.636102694327</v>
      </c>
    </row>
    <row r="5334" spans="1:5" x14ac:dyDescent="0.35">
      <c r="A5334" s="107" t="s">
        <v>80</v>
      </c>
      <c r="B5334" s="107" t="s">
        <v>377</v>
      </c>
      <c r="C5334" s="110">
        <v>5</v>
      </c>
      <c r="D5334" s="109">
        <v>234.726515379982</v>
      </c>
      <c r="E5334" s="109">
        <v>17981.723289254391</v>
      </c>
    </row>
    <row r="5335" spans="1:5" x14ac:dyDescent="0.35">
      <c r="A5335" s="107" t="s">
        <v>80</v>
      </c>
      <c r="B5335" s="107" t="s">
        <v>377</v>
      </c>
      <c r="C5335" s="110">
        <v>6</v>
      </c>
      <c r="D5335" s="109">
        <v>170.12193345755679</v>
      </c>
      <c r="E5335" s="109">
        <v>12552.944348966759</v>
      </c>
    </row>
    <row r="5336" spans="1:5" x14ac:dyDescent="0.35">
      <c r="A5336" s="107" t="s">
        <v>80</v>
      </c>
      <c r="B5336" s="107" t="s">
        <v>377</v>
      </c>
      <c r="C5336" s="110">
        <v>7</v>
      </c>
      <c r="D5336" s="109">
        <v>246.47131468579749</v>
      </c>
      <c r="E5336" s="109">
        <v>17828.064298380588</v>
      </c>
    </row>
    <row r="5337" spans="1:5" x14ac:dyDescent="0.35">
      <c r="A5337" s="107" t="s">
        <v>80</v>
      </c>
      <c r="B5337" s="107" t="s">
        <v>377</v>
      </c>
      <c r="C5337" s="110">
        <v>8</v>
      </c>
      <c r="D5337" s="109">
        <v>360.39660455015581</v>
      </c>
      <c r="E5337" s="109">
        <v>24879.65406375314</v>
      </c>
    </row>
    <row r="5338" spans="1:5" x14ac:dyDescent="0.35">
      <c r="A5338" s="107" t="s">
        <v>80</v>
      </c>
      <c r="B5338" s="107" t="s">
        <v>377</v>
      </c>
      <c r="C5338" s="110">
        <v>9</v>
      </c>
      <c r="D5338" s="109">
        <v>537.36026896438807</v>
      </c>
      <c r="E5338" s="109">
        <v>30071.3594284309</v>
      </c>
    </row>
    <row r="5339" spans="1:5" x14ac:dyDescent="0.35">
      <c r="A5339" s="107" t="s">
        <v>80</v>
      </c>
      <c r="B5339" s="107" t="s">
        <v>377</v>
      </c>
      <c r="C5339" s="110">
        <v>10</v>
      </c>
      <c r="D5339" s="109">
        <v>725.70454247160728</v>
      </c>
      <c r="E5339" s="109">
        <v>25013.78841410371</v>
      </c>
    </row>
    <row r="5340" spans="1:5" x14ac:dyDescent="0.35">
      <c r="A5340" s="107" t="s">
        <v>80</v>
      </c>
      <c r="B5340" s="107" t="s">
        <v>377</v>
      </c>
      <c r="C5340" s="110">
        <v>11</v>
      </c>
      <c r="D5340" s="109">
        <v>607.62988145921963</v>
      </c>
      <c r="E5340" s="109">
        <v>23539.326582333459</v>
      </c>
    </row>
    <row r="5341" spans="1:5" x14ac:dyDescent="0.35">
      <c r="A5341" s="107" t="s">
        <v>80</v>
      </c>
      <c r="B5341" s="107" t="s">
        <v>377</v>
      </c>
      <c r="C5341" s="110">
        <v>12</v>
      </c>
      <c r="D5341" s="109">
        <v>943.30977606009219</v>
      </c>
      <c r="E5341" s="109">
        <v>35057.208827703384</v>
      </c>
    </row>
    <row r="5342" spans="1:5" x14ac:dyDescent="0.35">
      <c r="A5342" s="107" t="s">
        <v>80</v>
      </c>
      <c r="B5342" s="107" t="s">
        <v>376</v>
      </c>
      <c r="C5342" s="110">
        <v>1</v>
      </c>
      <c r="D5342" s="109">
        <v>26200.783999999989</v>
      </c>
      <c r="E5342" s="109">
        <v>1937178.504498983</v>
      </c>
    </row>
    <row r="5343" spans="1:5" x14ac:dyDescent="0.35">
      <c r="A5343" s="107" t="s">
        <v>80</v>
      </c>
      <c r="B5343" s="107" t="s">
        <v>376</v>
      </c>
      <c r="C5343" s="110">
        <v>2</v>
      </c>
      <c r="D5343" s="109">
        <v>22158.311521801839</v>
      </c>
      <c r="E5343" s="109">
        <v>1574333.16383455</v>
      </c>
    </row>
    <row r="5344" spans="1:5" x14ac:dyDescent="0.35">
      <c r="A5344" s="107" t="s">
        <v>80</v>
      </c>
      <c r="B5344" s="107" t="s">
        <v>376</v>
      </c>
      <c r="C5344" s="110">
        <v>3</v>
      </c>
      <c r="D5344" s="109">
        <v>21174.36780705817</v>
      </c>
      <c r="E5344" s="109">
        <v>1575929.192952011</v>
      </c>
    </row>
    <row r="5345" spans="1:5" x14ac:dyDescent="0.35">
      <c r="A5345" s="107" t="s">
        <v>80</v>
      </c>
      <c r="B5345" s="107" t="s">
        <v>376</v>
      </c>
      <c r="C5345" s="110">
        <v>4</v>
      </c>
      <c r="D5345" s="109">
        <v>15253.78148562866</v>
      </c>
      <c r="E5345" s="109">
        <v>1105333.782482041</v>
      </c>
    </row>
    <row r="5346" spans="1:5" x14ac:dyDescent="0.35">
      <c r="A5346" s="107" t="s">
        <v>80</v>
      </c>
      <c r="B5346" s="107" t="s">
        <v>376</v>
      </c>
      <c r="C5346" s="110">
        <v>5</v>
      </c>
      <c r="D5346" s="109">
        <v>10427.75172989867</v>
      </c>
      <c r="E5346" s="109">
        <v>747484.11861305614</v>
      </c>
    </row>
    <row r="5347" spans="1:5" x14ac:dyDescent="0.35">
      <c r="A5347" s="107" t="s">
        <v>80</v>
      </c>
      <c r="B5347" s="107" t="s">
        <v>376</v>
      </c>
      <c r="C5347" s="110">
        <v>6</v>
      </c>
      <c r="D5347" s="109">
        <v>8364.8758034854054</v>
      </c>
      <c r="E5347" s="109">
        <v>578178.02582581562</v>
      </c>
    </row>
    <row r="5348" spans="1:5" x14ac:dyDescent="0.35">
      <c r="A5348" s="107" t="s">
        <v>80</v>
      </c>
      <c r="B5348" s="107" t="s">
        <v>376</v>
      </c>
      <c r="C5348" s="110">
        <v>7</v>
      </c>
      <c r="D5348" s="109">
        <v>10926.13054321725</v>
      </c>
      <c r="E5348" s="109">
        <v>748581.34479689971</v>
      </c>
    </row>
    <row r="5349" spans="1:5" x14ac:dyDescent="0.35">
      <c r="A5349" s="107" t="s">
        <v>80</v>
      </c>
      <c r="B5349" s="107" t="s">
        <v>376</v>
      </c>
      <c r="C5349" s="110">
        <v>8</v>
      </c>
      <c r="D5349" s="109">
        <v>11874.168604947599</v>
      </c>
      <c r="E5349" s="109">
        <v>804239.7150697289</v>
      </c>
    </row>
    <row r="5350" spans="1:5" x14ac:dyDescent="0.35">
      <c r="A5350" s="107" t="s">
        <v>80</v>
      </c>
      <c r="B5350" s="107" t="s">
        <v>376</v>
      </c>
      <c r="C5350" s="110">
        <v>9</v>
      </c>
      <c r="D5350" s="109">
        <v>14622.322999999969</v>
      </c>
      <c r="E5350" s="109">
        <v>847175.68353172007</v>
      </c>
    </row>
    <row r="5351" spans="1:5" x14ac:dyDescent="0.35">
      <c r="A5351" s="107" t="s">
        <v>80</v>
      </c>
      <c r="B5351" s="107" t="s">
        <v>376</v>
      </c>
      <c r="C5351" s="110">
        <v>10</v>
      </c>
      <c r="D5351" s="109">
        <v>18070.973396202371</v>
      </c>
      <c r="E5351" s="109">
        <v>679859.05035262508</v>
      </c>
    </row>
    <row r="5352" spans="1:5" x14ac:dyDescent="0.35">
      <c r="A5352" s="107" t="s">
        <v>80</v>
      </c>
      <c r="B5352" s="107" t="s">
        <v>376</v>
      </c>
      <c r="C5352" s="110">
        <v>11</v>
      </c>
      <c r="D5352" s="109">
        <v>22797.437516950151</v>
      </c>
      <c r="E5352" s="109">
        <v>939964.25638362393</v>
      </c>
    </row>
    <row r="5353" spans="1:5" x14ac:dyDescent="0.35">
      <c r="A5353" s="107" t="s">
        <v>80</v>
      </c>
      <c r="B5353" s="107" t="s">
        <v>376</v>
      </c>
      <c r="C5353" s="110">
        <v>12</v>
      </c>
      <c r="D5353" s="109">
        <v>26386.68584824185</v>
      </c>
      <c r="E5353" s="109">
        <v>1059434.8539415379</v>
      </c>
    </row>
    <row r="5354" spans="1:5" x14ac:dyDescent="0.35">
      <c r="A5354" s="107" t="s">
        <v>80</v>
      </c>
      <c r="B5354" s="107" t="s">
        <v>375</v>
      </c>
      <c r="C5354" s="110">
        <v>1</v>
      </c>
      <c r="D5354" s="109">
        <v>2711.5951569716581</v>
      </c>
      <c r="E5354" s="109">
        <v>91765.17593873103</v>
      </c>
    </row>
    <row r="5355" spans="1:5" x14ac:dyDescent="0.35">
      <c r="A5355" s="107" t="s">
        <v>80</v>
      </c>
      <c r="B5355" s="107" t="s">
        <v>375</v>
      </c>
      <c r="C5355" s="110">
        <v>2</v>
      </c>
      <c r="D5355" s="109">
        <v>2337.5349339797958</v>
      </c>
      <c r="E5355" s="109">
        <v>90660.659970668421</v>
      </c>
    </row>
    <row r="5356" spans="1:5" x14ac:dyDescent="0.35">
      <c r="A5356" s="107" t="s">
        <v>80</v>
      </c>
      <c r="B5356" s="107" t="s">
        <v>375</v>
      </c>
      <c r="C5356" s="110">
        <v>3</v>
      </c>
      <c r="D5356" s="109">
        <v>2384.3863948349131</v>
      </c>
      <c r="E5356" s="109">
        <v>105987.0005834988</v>
      </c>
    </row>
    <row r="5357" spans="1:5" x14ac:dyDescent="0.35">
      <c r="A5357" s="107" t="s">
        <v>80</v>
      </c>
      <c r="B5357" s="107" t="s">
        <v>375</v>
      </c>
      <c r="C5357" s="110">
        <v>4</v>
      </c>
      <c r="D5357" s="109">
        <v>2037.2762415322479</v>
      </c>
      <c r="E5357" s="109">
        <v>87942.505864202147</v>
      </c>
    </row>
    <row r="5358" spans="1:5" x14ac:dyDescent="0.35">
      <c r="A5358" s="107" t="s">
        <v>80</v>
      </c>
      <c r="B5358" s="107" t="s">
        <v>375</v>
      </c>
      <c r="C5358" s="110">
        <v>5</v>
      </c>
      <c r="D5358" s="109">
        <v>1791.676106827719</v>
      </c>
      <c r="E5358" s="109">
        <v>99033.847206189763</v>
      </c>
    </row>
    <row r="5359" spans="1:5" x14ac:dyDescent="0.35">
      <c r="A5359" s="107" t="s">
        <v>80</v>
      </c>
      <c r="B5359" s="107" t="s">
        <v>375</v>
      </c>
      <c r="C5359" s="110">
        <v>6</v>
      </c>
      <c r="D5359" s="109">
        <v>310.77313461511147</v>
      </c>
      <c r="E5359" s="109">
        <v>17797.499063457039</v>
      </c>
    </row>
    <row r="5360" spans="1:5" x14ac:dyDescent="0.35">
      <c r="A5360" s="107" t="s">
        <v>80</v>
      </c>
      <c r="B5360" s="107" t="s">
        <v>375</v>
      </c>
      <c r="C5360" s="110">
        <v>7</v>
      </c>
      <c r="D5360" s="109">
        <v>1756.6115057381321</v>
      </c>
      <c r="E5360" s="109">
        <v>42824.166417272849</v>
      </c>
    </row>
    <row r="5361" spans="1:5" x14ac:dyDescent="0.35">
      <c r="A5361" s="107" t="s">
        <v>80</v>
      </c>
      <c r="B5361" s="107" t="s">
        <v>375</v>
      </c>
      <c r="C5361" s="110">
        <v>8</v>
      </c>
      <c r="D5361" s="109">
        <v>1174.3232023764331</v>
      </c>
      <c r="E5361" s="109">
        <v>10066.66650319614</v>
      </c>
    </row>
    <row r="5362" spans="1:5" x14ac:dyDescent="0.35">
      <c r="A5362" s="107" t="s">
        <v>80</v>
      </c>
      <c r="B5362" s="107" t="s">
        <v>375</v>
      </c>
      <c r="C5362" s="110">
        <v>9</v>
      </c>
      <c r="D5362" s="109">
        <v>761.30179532112265</v>
      </c>
      <c r="E5362" s="109">
        <v>8421.9460361386882</v>
      </c>
    </row>
    <row r="5363" spans="1:5" x14ac:dyDescent="0.35">
      <c r="A5363" s="107" t="s">
        <v>80</v>
      </c>
      <c r="B5363" s="107" t="s">
        <v>375</v>
      </c>
      <c r="C5363" s="110">
        <v>10</v>
      </c>
      <c r="D5363" s="109">
        <v>626.5861140046502</v>
      </c>
      <c r="E5363" s="109">
        <v>13491.54532723241</v>
      </c>
    </row>
    <row r="5364" spans="1:5" x14ac:dyDescent="0.35">
      <c r="A5364" s="107" t="s">
        <v>80</v>
      </c>
      <c r="B5364" s="107" t="s">
        <v>375</v>
      </c>
      <c r="C5364" s="110">
        <v>11</v>
      </c>
      <c r="D5364" s="109">
        <v>780.72791511873129</v>
      </c>
      <c r="E5364" s="109">
        <v>14253.43653648693</v>
      </c>
    </row>
    <row r="5365" spans="1:5" x14ac:dyDescent="0.35">
      <c r="A5365" s="107" t="s">
        <v>80</v>
      </c>
      <c r="B5365" s="107" t="s">
        <v>375</v>
      </c>
      <c r="C5365" s="110">
        <v>12</v>
      </c>
      <c r="D5365" s="109">
        <v>858.21005270618775</v>
      </c>
      <c r="E5365" s="109">
        <v>19082.309808333481</v>
      </c>
    </row>
    <row r="5366" spans="1:5" x14ac:dyDescent="0.35">
      <c r="A5366" s="107" t="s">
        <v>80</v>
      </c>
      <c r="B5366" s="107" t="s">
        <v>89</v>
      </c>
      <c r="C5366" s="110">
        <v>1</v>
      </c>
      <c r="D5366" s="109">
        <v>522</v>
      </c>
      <c r="E5366" s="109">
        <v>32988.719822899999</v>
      </c>
    </row>
    <row r="5367" spans="1:5" x14ac:dyDescent="0.35">
      <c r="A5367" s="107" t="s">
        <v>80</v>
      </c>
      <c r="B5367" s="107" t="s">
        <v>89</v>
      </c>
      <c r="C5367" s="110">
        <v>2</v>
      </c>
      <c r="D5367" s="109">
        <v>3616.3201103210472</v>
      </c>
      <c r="E5367" s="109">
        <v>262417.75717786333</v>
      </c>
    </row>
    <row r="5368" spans="1:5" x14ac:dyDescent="0.35">
      <c r="A5368" s="107" t="s">
        <v>80</v>
      </c>
      <c r="B5368" s="107" t="s">
        <v>89</v>
      </c>
      <c r="C5368" s="110">
        <v>3</v>
      </c>
      <c r="D5368" s="109">
        <v>3772.0801458358792</v>
      </c>
      <c r="E5368" s="109">
        <v>288556.34648620768</v>
      </c>
    </row>
    <row r="5369" spans="1:5" x14ac:dyDescent="0.35">
      <c r="A5369" s="107" t="s">
        <v>80</v>
      </c>
      <c r="B5369" s="107" t="s">
        <v>89</v>
      </c>
      <c r="C5369" s="110">
        <v>4</v>
      </c>
      <c r="D5369" s="109">
        <v>3894.0001020431541</v>
      </c>
      <c r="E5369" s="109">
        <v>289402.84565308341</v>
      </c>
    </row>
    <row r="5370" spans="1:5" x14ac:dyDescent="0.35">
      <c r="A5370" s="107" t="s">
        <v>80</v>
      </c>
      <c r="B5370" s="107" t="s">
        <v>89</v>
      </c>
      <c r="C5370" s="110">
        <v>5</v>
      </c>
      <c r="D5370" s="109">
        <v>11587.67998218536</v>
      </c>
      <c r="E5370" s="109">
        <v>853936.12461247074</v>
      </c>
    </row>
    <row r="5371" spans="1:5" x14ac:dyDescent="0.35">
      <c r="A5371" s="107" t="s">
        <v>80</v>
      </c>
      <c r="B5371" s="107" t="s">
        <v>89</v>
      </c>
      <c r="C5371" s="110">
        <v>6</v>
      </c>
      <c r="D5371" s="109">
        <v>11275.19993972778</v>
      </c>
      <c r="E5371" s="109">
        <v>787560.3169233381</v>
      </c>
    </row>
    <row r="5372" spans="1:5" x14ac:dyDescent="0.35">
      <c r="A5372" s="107" t="s">
        <v>80</v>
      </c>
      <c r="B5372" s="107" t="s">
        <v>89</v>
      </c>
      <c r="C5372" s="110">
        <v>7</v>
      </c>
      <c r="D5372" s="109">
        <v>11651.039901733389</v>
      </c>
      <c r="E5372" s="109">
        <v>811014.07547973108</v>
      </c>
    </row>
    <row r="5373" spans="1:5" x14ac:dyDescent="0.35">
      <c r="A5373" s="107" t="s">
        <v>80</v>
      </c>
      <c r="B5373" s="107" t="s">
        <v>89</v>
      </c>
      <c r="C5373" s="110">
        <v>8</v>
      </c>
      <c r="D5373" s="109">
        <v>11395.43997192383</v>
      </c>
      <c r="E5373" s="109">
        <v>777272.44049795112</v>
      </c>
    </row>
    <row r="5374" spans="1:5" x14ac:dyDescent="0.35">
      <c r="A5374" s="107" t="s">
        <v>80</v>
      </c>
      <c r="B5374" s="107" t="s">
        <v>89</v>
      </c>
      <c r="C5374" s="110">
        <v>9</v>
      </c>
      <c r="D5374" s="109">
        <v>4056.4801039695772</v>
      </c>
      <c r="E5374" s="109">
        <v>241297.83611406229</v>
      </c>
    </row>
    <row r="5375" spans="1:5" x14ac:dyDescent="0.35">
      <c r="A5375" s="107" t="s">
        <v>80</v>
      </c>
      <c r="B5375" s="107" t="s">
        <v>89</v>
      </c>
      <c r="C5375" s="110">
        <v>10</v>
      </c>
      <c r="D5375" s="109">
        <v>7521.1497364044371</v>
      </c>
      <c r="E5375" s="109">
        <v>322580.26515535748</v>
      </c>
    </row>
    <row r="5376" spans="1:5" x14ac:dyDescent="0.35">
      <c r="A5376" s="107" t="s">
        <v>80</v>
      </c>
      <c r="B5376" s="107" t="s">
        <v>89</v>
      </c>
      <c r="C5376" s="110">
        <v>11</v>
      </c>
      <c r="D5376" s="109">
        <v>7206.4997768402254</v>
      </c>
      <c r="E5376" s="109">
        <v>309936.08710602799</v>
      </c>
    </row>
    <row r="5377" spans="1:5" x14ac:dyDescent="0.35">
      <c r="A5377" s="107" t="s">
        <v>80</v>
      </c>
      <c r="B5377" s="107" t="s">
        <v>89</v>
      </c>
      <c r="C5377" s="110">
        <v>12</v>
      </c>
      <c r="D5377" s="109">
        <v>7463.8174359564409</v>
      </c>
      <c r="E5377" s="109">
        <v>320091.51493085228</v>
      </c>
    </row>
    <row r="5378" spans="1:5" x14ac:dyDescent="0.35">
      <c r="A5378" s="107" t="s">
        <v>80</v>
      </c>
      <c r="B5378" s="107" t="s">
        <v>374</v>
      </c>
      <c r="C5378" s="110">
        <v>1</v>
      </c>
      <c r="D5378" s="109">
        <v>349.19999265670788</v>
      </c>
      <c r="E5378" s="109">
        <v>22107.302108726559</v>
      </c>
    </row>
    <row r="5379" spans="1:5" x14ac:dyDescent="0.35">
      <c r="A5379" s="107" t="s">
        <v>80</v>
      </c>
      <c r="B5379" s="107" t="s">
        <v>374</v>
      </c>
      <c r="C5379" s="110">
        <v>2</v>
      </c>
      <c r="D5379" s="109">
        <v>3233.999930858613</v>
      </c>
      <c r="E5379" s="109">
        <v>237653.06742018531</v>
      </c>
    </row>
    <row r="5380" spans="1:5" x14ac:dyDescent="0.35">
      <c r="A5380" s="107" t="s">
        <v>80</v>
      </c>
      <c r="B5380" s="107" t="s">
        <v>374</v>
      </c>
      <c r="C5380" s="110">
        <v>3</v>
      </c>
      <c r="D5380" s="109">
        <v>3170.1600408554059</v>
      </c>
      <c r="E5380" s="109">
        <v>244260.51486978951</v>
      </c>
    </row>
    <row r="5381" spans="1:5" x14ac:dyDescent="0.35">
      <c r="A5381" s="107" t="s">
        <v>80</v>
      </c>
      <c r="B5381" s="107" t="s">
        <v>374</v>
      </c>
      <c r="C5381" s="110">
        <v>4</v>
      </c>
      <c r="D5381" s="109">
        <v>2256.479961395265</v>
      </c>
      <c r="E5381" s="109">
        <v>170001.16329493339</v>
      </c>
    </row>
    <row r="5382" spans="1:5" x14ac:dyDescent="0.35">
      <c r="A5382" s="107" t="s">
        <v>80</v>
      </c>
      <c r="B5382" s="107" t="s">
        <v>374</v>
      </c>
      <c r="C5382" s="110">
        <v>5</v>
      </c>
      <c r="D5382" s="109">
        <v>2168.4000599384308</v>
      </c>
      <c r="E5382" s="109">
        <v>163786.27128344961</v>
      </c>
    </row>
    <row r="5383" spans="1:5" x14ac:dyDescent="0.35">
      <c r="A5383" s="107" t="s">
        <v>80</v>
      </c>
      <c r="B5383" s="107" t="s">
        <v>374</v>
      </c>
      <c r="C5383" s="110">
        <v>6</v>
      </c>
      <c r="D5383" s="109">
        <v>2097.3599426746359</v>
      </c>
      <c r="E5383" s="109">
        <v>145961.3323897901</v>
      </c>
    </row>
    <row r="5384" spans="1:5" x14ac:dyDescent="0.35">
      <c r="A5384" s="107" t="s">
        <v>80</v>
      </c>
      <c r="B5384" s="107" t="s">
        <v>374</v>
      </c>
      <c r="C5384" s="110">
        <v>7</v>
      </c>
      <c r="D5384" s="109">
        <v>3109.6801488399542</v>
      </c>
      <c r="E5384" s="109">
        <v>215388.83886681439</v>
      </c>
    </row>
    <row r="5385" spans="1:5" x14ac:dyDescent="0.35">
      <c r="A5385" s="107" t="s">
        <v>80</v>
      </c>
      <c r="B5385" s="107" t="s">
        <v>374</v>
      </c>
      <c r="C5385" s="110">
        <v>8</v>
      </c>
      <c r="D5385" s="109">
        <v>2544.2399430274991</v>
      </c>
      <c r="E5385" s="109">
        <v>172502.36520918101</v>
      </c>
    </row>
    <row r="5386" spans="1:5" x14ac:dyDescent="0.35">
      <c r="A5386" s="107" t="s">
        <v>80</v>
      </c>
      <c r="B5386" s="107" t="s">
        <v>374</v>
      </c>
      <c r="C5386" s="110">
        <v>9</v>
      </c>
      <c r="D5386" s="109">
        <v>2713.9200143814101</v>
      </c>
      <c r="E5386" s="109">
        <v>158458.3702400779</v>
      </c>
    </row>
    <row r="5387" spans="1:5" x14ac:dyDescent="0.35">
      <c r="A5387" s="107" t="s">
        <v>80</v>
      </c>
      <c r="B5387" s="107" t="s">
        <v>374</v>
      </c>
      <c r="C5387" s="110">
        <v>10</v>
      </c>
      <c r="D5387" s="109">
        <v>3608.3999171257028</v>
      </c>
      <c r="E5387" s="109">
        <v>156267.9532738105</v>
      </c>
    </row>
    <row r="5388" spans="1:5" x14ac:dyDescent="0.35">
      <c r="A5388" s="107" t="s">
        <v>80</v>
      </c>
      <c r="B5388" s="107" t="s">
        <v>374</v>
      </c>
      <c r="C5388" s="110">
        <v>11</v>
      </c>
      <c r="D5388" s="109">
        <v>3475.1499409675612</v>
      </c>
      <c r="E5388" s="109">
        <v>142304.10054524409</v>
      </c>
    </row>
    <row r="5389" spans="1:5" x14ac:dyDescent="0.35">
      <c r="A5389" s="107" t="s">
        <v>80</v>
      </c>
      <c r="B5389" s="107" t="s">
        <v>374</v>
      </c>
      <c r="C5389" s="110">
        <v>12</v>
      </c>
      <c r="D5389" s="109">
        <v>3259.3899040222159</v>
      </c>
      <c r="E5389" s="109">
        <v>133043.00407917891</v>
      </c>
    </row>
    <row r="5390" spans="1:5" x14ac:dyDescent="0.35">
      <c r="A5390" s="107" t="s">
        <v>80</v>
      </c>
      <c r="B5390" s="107" t="s">
        <v>373</v>
      </c>
      <c r="C5390" s="110">
        <v>1</v>
      </c>
      <c r="D5390" s="109">
        <v>2578.1563960580029</v>
      </c>
      <c r="E5390" s="109">
        <v>485418.3643452283</v>
      </c>
    </row>
    <row r="5391" spans="1:5" x14ac:dyDescent="0.35">
      <c r="A5391" s="107" t="s">
        <v>80</v>
      </c>
      <c r="B5391" s="107" t="s">
        <v>373</v>
      </c>
      <c r="C5391" s="110">
        <v>2</v>
      </c>
      <c r="D5391" s="109">
        <v>2103.4997189939158</v>
      </c>
      <c r="E5391" s="109">
        <v>401067.96917078889</v>
      </c>
    </row>
    <row r="5392" spans="1:5" x14ac:dyDescent="0.35">
      <c r="A5392" s="107" t="s">
        <v>80</v>
      </c>
      <c r="B5392" s="107" t="s">
        <v>373</v>
      </c>
      <c r="C5392" s="110">
        <v>3</v>
      </c>
      <c r="D5392" s="109">
        <v>1864.1382722742451</v>
      </c>
      <c r="E5392" s="109">
        <v>359061.98375978618</v>
      </c>
    </row>
    <row r="5393" spans="1:5" x14ac:dyDescent="0.35">
      <c r="A5393" s="107" t="s">
        <v>80</v>
      </c>
      <c r="B5393" s="107" t="s">
        <v>373</v>
      </c>
      <c r="C5393" s="110">
        <v>4</v>
      </c>
      <c r="D5393" s="109">
        <v>1197.478442027435</v>
      </c>
      <c r="E5393" s="109">
        <v>151235.906070742</v>
      </c>
    </row>
    <row r="5394" spans="1:5" x14ac:dyDescent="0.35">
      <c r="A5394" s="107" t="s">
        <v>80</v>
      </c>
      <c r="B5394" s="107" t="s">
        <v>373</v>
      </c>
      <c r="C5394" s="110">
        <v>5</v>
      </c>
      <c r="D5394" s="109">
        <v>647.48769778846463</v>
      </c>
      <c r="E5394" s="109">
        <v>55965.220272497158</v>
      </c>
    </row>
    <row r="5395" spans="1:5" x14ac:dyDescent="0.35">
      <c r="A5395" s="107" t="s">
        <v>80</v>
      </c>
      <c r="B5395" s="107" t="s">
        <v>373</v>
      </c>
      <c r="C5395" s="110">
        <v>6</v>
      </c>
      <c r="D5395" s="109">
        <v>475.25356765598121</v>
      </c>
      <c r="E5395" s="109">
        <v>59087.129846169752</v>
      </c>
    </row>
    <row r="5396" spans="1:5" x14ac:dyDescent="0.35">
      <c r="A5396" s="107" t="s">
        <v>80</v>
      </c>
      <c r="B5396" s="107" t="s">
        <v>373</v>
      </c>
      <c r="C5396" s="110">
        <v>7</v>
      </c>
      <c r="D5396" s="109">
        <v>689.86522030495064</v>
      </c>
      <c r="E5396" s="109">
        <v>80495.511214776023</v>
      </c>
    </row>
    <row r="5397" spans="1:5" x14ac:dyDescent="0.35">
      <c r="A5397" s="107" t="s">
        <v>80</v>
      </c>
      <c r="B5397" s="107" t="s">
        <v>373</v>
      </c>
      <c r="C5397" s="110">
        <v>8</v>
      </c>
      <c r="D5397" s="109">
        <v>1013.971582640285</v>
      </c>
      <c r="E5397" s="109">
        <v>125250.9877044578</v>
      </c>
    </row>
    <row r="5398" spans="1:5" x14ac:dyDescent="0.35">
      <c r="A5398" s="107" t="s">
        <v>80</v>
      </c>
      <c r="B5398" s="107" t="s">
        <v>373</v>
      </c>
      <c r="C5398" s="110">
        <v>9</v>
      </c>
      <c r="D5398" s="109">
        <v>1551.449157870645</v>
      </c>
      <c r="E5398" s="109">
        <v>179154.31460064289</v>
      </c>
    </row>
    <row r="5399" spans="1:5" x14ac:dyDescent="0.35">
      <c r="A5399" s="107" t="s">
        <v>80</v>
      </c>
      <c r="B5399" s="107" t="s">
        <v>373</v>
      </c>
      <c r="C5399" s="110">
        <v>10</v>
      </c>
      <c r="D5399" s="109">
        <v>1961.9012389386271</v>
      </c>
      <c r="E5399" s="109">
        <v>154236.85574771359</v>
      </c>
    </row>
    <row r="5400" spans="1:5" x14ac:dyDescent="0.35">
      <c r="A5400" s="107" t="s">
        <v>80</v>
      </c>
      <c r="B5400" s="107" t="s">
        <v>373</v>
      </c>
      <c r="C5400" s="110">
        <v>11</v>
      </c>
      <c r="D5400" s="109">
        <v>2269.3114443614481</v>
      </c>
      <c r="E5400" s="109">
        <v>215967.92057819889</v>
      </c>
    </row>
    <row r="5401" spans="1:5" x14ac:dyDescent="0.35">
      <c r="A5401" s="107" t="s">
        <v>80</v>
      </c>
      <c r="B5401" s="107" t="s">
        <v>373</v>
      </c>
      <c r="C5401" s="110">
        <v>12</v>
      </c>
      <c r="D5401" s="109">
        <v>2748.929743909669</v>
      </c>
      <c r="E5401" s="109">
        <v>313520.05175295472</v>
      </c>
    </row>
    <row r="5402" spans="1:5" x14ac:dyDescent="0.35">
      <c r="A5402" s="107" t="s">
        <v>80</v>
      </c>
      <c r="B5402" s="107" t="s">
        <v>21</v>
      </c>
      <c r="C5402" s="110">
        <v>1</v>
      </c>
      <c r="D5402" s="109">
        <v>181793.0080573399</v>
      </c>
      <c r="E5402" s="109">
        <v>14304554.661641341</v>
      </c>
    </row>
    <row r="5403" spans="1:5" x14ac:dyDescent="0.35">
      <c r="A5403" s="107" t="s">
        <v>80</v>
      </c>
      <c r="B5403" s="107" t="s">
        <v>21</v>
      </c>
      <c r="C5403" s="110">
        <v>2</v>
      </c>
      <c r="D5403" s="109">
        <v>71187.216806891796</v>
      </c>
      <c r="E5403" s="109">
        <v>6053389.4104179647</v>
      </c>
    </row>
    <row r="5404" spans="1:5" x14ac:dyDescent="0.35">
      <c r="A5404" s="107" t="s">
        <v>80</v>
      </c>
      <c r="B5404" s="107" t="s">
        <v>21</v>
      </c>
      <c r="C5404" s="110">
        <v>3</v>
      </c>
      <c r="D5404" s="109">
        <v>159909.38518206851</v>
      </c>
      <c r="E5404" s="109">
        <v>13527094.10174386</v>
      </c>
    </row>
    <row r="5405" spans="1:5" x14ac:dyDescent="0.35">
      <c r="A5405" s="107" t="s">
        <v>80</v>
      </c>
      <c r="B5405" s="107" t="s">
        <v>21</v>
      </c>
      <c r="C5405" s="110">
        <v>4</v>
      </c>
      <c r="D5405" s="109">
        <v>181090.35012695621</v>
      </c>
      <c r="E5405" s="109">
        <v>14841581.37788054</v>
      </c>
    </row>
    <row r="5406" spans="1:5" x14ac:dyDescent="0.35">
      <c r="A5406" s="107" t="s">
        <v>80</v>
      </c>
      <c r="B5406" s="107" t="s">
        <v>21</v>
      </c>
      <c r="C5406" s="110">
        <v>5</v>
      </c>
      <c r="D5406" s="109">
        <v>169653.06091441811</v>
      </c>
      <c r="E5406" s="109">
        <v>12880530.441582561</v>
      </c>
    </row>
    <row r="5407" spans="1:5" x14ac:dyDescent="0.35">
      <c r="A5407" s="107" t="s">
        <v>80</v>
      </c>
      <c r="B5407" s="107" t="s">
        <v>21</v>
      </c>
      <c r="C5407" s="110">
        <v>6</v>
      </c>
      <c r="D5407" s="109">
        <v>181608.7804607974</v>
      </c>
      <c r="E5407" s="109">
        <v>13435303.812956329</v>
      </c>
    </row>
    <row r="5408" spans="1:5" x14ac:dyDescent="0.35">
      <c r="A5408" s="107" t="s">
        <v>80</v>
      </c>
      <c r="B5408" s="107" t="s">
        <v>21</v>
      </c>
      <c r="C5408" s="110">
        <v>7</v>
      </c>
      <c r="D5408" s="109">
        <v>195219.28709034721</v>
      </c>
      <c r="E5408" s="109">
        <v>14506721.731720829</v>
      </c>
    </row>
    <row r="5409" spans="1:5" x14ac:dyDescent="0.35">
      <c r="A5409" s="107" t="s">
        <v>80</v>
      </c>
      <c r="B5409" s="107" t="s">
        <v>21</v>
      </c>
      <c r="C5409" s="110">
        <v>8</v>
      </c>
      <c r="D5409" s="109">
        <v>196429.28709174041</v>
      </c>
      <c r="E5409" s="109">
        <v>14582538.33994332</v>
      </c>
    </row>
    <row r="5410" spans="1:5" x14ac:dyDescent="0.35">
      <c r="A5410" s="107" t="s">
        <v>80</v>
      </c>
      <c r="B5410" s="107" t="s">
        <v>21</v>
      </c>
      <c r="C5410" s="110">
        <v>9</v>
      </c>
      <c r="D5410" s="109">
        <v>172976.94243536651</v>
      </c>
      <c r="E5410" s="109">
        <v>12049129.234679591</v>
      </c>
    </row>
    <row r="5411" spans="1:5" x14ac:dyDescent="0.35">
      <c r="A5411" s="107" t="s">
        <v>80</v>
      </c>
      <c r="B5411" s="107" t="s">
        <v>21</v>
      </c>
      <c r="C5411" s="110">
        <v>10</v>
      </c>
      <c r="D5411" s="109">
        <v>137834.06563847329</v>
      </c>
      <c r="E5411" s="109">
        <v>9320973.6148171127</v>
      </c>
    </row>
    <row r="5412" spans="1:5" x14ac:dyDescent="0.35">
      <c r="A5412" s="107" t="s">
        <v>80</v>
      </c>
      <c r="B5412" s="107" t="s">
        <v>21</v>
      </c>
      <c r="C5412" s="110">
        <v>11</v>
      </c>
      <c r="D5412" s="109">
        <v>128947.0269085395</v>
      </c>
      <c r="E5412" s="109">
        <v>8831386.3890982363</v>
      </c>
    </row>
    <row r="5413" spans="1:5" x14ac:dyDescent="0.35">
      <c r="A5413" s="107" t="s">
        <v>80</v>
      </c>
      <c r="B5413" s="107" t="s">
        <v>21</v>
      </c>
      <c r="C5413" s="110">
        <v>12</v>
      </c>
      <c r="D5413" s="109">
        <v>157760.6823700394</v>
      </c>
      <c r="E5413" s="109">
        <v>11227685.042380409</v>
      </c>
    </row>
    <row r="5414" spans="1:5" x14ac:dyDescent="0.35">
      <c r="A5414" s="107" t="s">
        <v>80</v>
      </c>
      <c r="B5414" s="107" t="s">
        <v>22</v>
      </c>
      <c r="C5414" s="110">
        <v>1</v>
      </c>
      <c r="D5414" s="109">
        <v>1101026.670984827</v>
      </c>
      <c r="E5414" s="109">
        <v>86758168.417694986</v>
      </c>
    </row>
    <row r="5415" spans="1:5" x14ac:dyDescent="0.35">
      <c r="A5415" s="107" t="s">
        <v>80</v>
      </c>
      <c r="B5415" s="107" t="s">
        <v>22</v>
      </c>
      <c r="C5415" s="110">
        <v>2</v>
      </c>
      <c r="D5415" s="109">
        <v>1018411.325372788</v>
      </c>
      <c r="E5415" s="109">
        <v>76818183.722088292</v>
      </c>
    </row>
    <row r="5416" spans="1:5" x14ac:dyDescent="0.35">
      <c r="A5416" s="107" t="s">
        <v>80</v>
      </c>
      <c r="B5416" s="107" t="s">
        <v>22</v>
      </c>
      <c r="C5416" s="110">
        <v>3</v>
      </c>
      <c r="D5416" s="109">
        <v>1060212.935423322</v>
      </c>
      <c r="E5416" s="109">
        <v>85794347.559246823</v>
      </c>
    </row>
    <row r="5417" spans="1:5" x14ac:dyDescent="0.35">
      <c r="A5417" s="107" t="s">
        <v>80</v>
      </c>
      <c r="B5417" s="107" t="s">
        <v>22</v>
      </c>
      <c r="C5417" s="110">
        <v>4</v>
      </c>
      <c r="D5417" s="109">
        <v>978460.70587387227</v>
      </c>
      <c r="E5417" s="109">
        <v>73136652.521894053</v>
      </c>
    </row>
    <row r="5418" spans="1:5" x14ac:dyDescent="0.35">
      <c r="A5418" s="107" t="s">
        <v>80</v>
      </c>
      <c r="B5418" s="107" t="s">
        <v>22</v>
      </c>
      <c r="C5418" s="110">
        <v>5</v>
      </c>
      <c r="D5418" s="109">
        <v>940563.36157694156</v>
      </c>
      <c r="E5418" s="109">
        <v>67125376.642151698</v>
      </c>
    </row>
    <row r="5419" spans="1:5" x14ac:dyDescent="0.35">
      <c r="A5419" s="107" t="s">
        <v>80</v>
      </c>
      <c r="B5419" s="107" t="s">
        <v>22</v>
      </c>
      <c r="C5419" s="110">
        <v>6</v>
      </c>
      <c r="D5419" s="109">
        <v>824258.87812746712</v>
      </c>
      <c r="E5419" s="109">
        <v>58435976.028467298</v>
      </c>
    </row>
    <row r="5420" spans="1:5" x14ac:dyDescent="0.35">
      <c r="A5420" s="107" t="s">
        <v>80</v>
      </c>
      <c r="B5420" s="107" t="s">
        <v>22</v>
      </c>
      <c r="C5420" s="110">
        <v>7</v>
      </c>
      <c r="D5420" s="109">
        <v>663724.70845802815</v>
      </c>
      <c r="E5420" s="109">
        <v>47340711.375930794</v>
      </c>
    </row>
    <row r="5421" spans="1:5" x14ac:dyDescent="0.35">
      <c r="A5421" s="107" t="s">
        <v>80</v>
      </c>
      <c r="B5421" s="107" t="s">
        <v>22</v>
      </c>
      <c r="C5421" s="110">
        <v>8</v>
      </c>
      <c r="D5421" s="109">
        <v>796003.80638798117</v>
      </c>
      <c r="E5421" s="109">
        <v>56434087.633566082</v>
      </c>
    </row>
    <row r="5422" spans="1:5" x14ac:dyDescent="0.35">
      <c r="A5422" s="107" t="s">
        <v>80</v>
      </c>
      <c r="B5422" s="107" t="s">
        <v>22</v>
      </c>
      <c r="C5422" s="110">
        <v>9</v>
      </c>
      <c r="D5422" s="109">
        <v>742392.15865259781</v>
      </c>
      <c r="E5422" s="109">
        <v>46912274.247188278</v>
      </c>
    </row>
    <row r="5423" spans="1:5" x14ac:dyDescent="0.35">
      <c r="A5423" s="107" t="s">
        <v>80</v>
      </c>
      <c r="B5423" s="107" t="s">
        <v>22</v>
      </c>
      <c r="C5423" s="110">
        <v>10</v>
      </c>
      <c r="D5423" s="109">
        <v>656577.89762781723</v>
      </c>
      <c r="E5423" s="109">
        <v>32419350.2266725</v>
      </c>
    </row>
    <row r="5424" spans="1:5" x14ac:dyDescent="0.35">
      <c r="A5424" s="107" t="s">
        <v>80</v>
      </c>
      <c r="B5424" s="107" t="s">
        <v>22</v>
      </c>
      <c r="C5424" s="110">
        <v>11</v>
      </c>
      <c r="D5424" s="109">
        <v>657348.79001685965</v>
      </c>
      <c r="E5424" s="109">
        <v>32700891.248378851</v>
      </c>
    </row>
    <row r="5425" spans="1:5" x14ac:dyDescent="0.35">
      <c r="A5425" s="107" t="s">
        <v>80</v>
      </c>
      <c r="B5425" s="107" t="s">
        <v>22</v>
      </c>
      <c r="C5425" s="110">
        <v>12</v>
      </c>
      <c r="D5425" s="109">
        <v>791538.97982621845</v>
      </c>
      <c r="E5425" s="109">
        <v>41274767.53556928</v>
      </c>
    </row>
    <row r="5426" spans="1:5" x14ac:dyDescent="0.35">
      <c r="A5426" s="107" t="s">
        <v>80</v>
      </c>
      <c r="B5426" s="107" t="s">
        <v>372</v>
      </c>
      <c r="C5426" s="110">
        <v>1</v>
      </c>
      <c r="D5426" s="109">
        <v>197.5199970901011</v>
      </c>
      <c r="E5426" s="109">
        <v>35864.603304173012</v>
      </c>
    </row>
    <row r="5427" spans="1:5" x14ac:dyDescent="0.35">
      <c r="A5427" s="107" t="s">
        <v>80</v>
      </c>
      <c r="B5427" s="107" t="s">
        <v>372</v>
      </c>
      <c r="C5427" s="110">
        <v>2</v>
      </c>
      <c r="D5427" s="109">
        <v>959.5199979543687</v>
      </c>
      <c r="E5427" s="109">
        <v>165364.9944351762</v>
      </c>
    </row>
    <row r="5428" spans="1:5" x14ac:dyDescent="0.35">
      <c r="A5428" s="107" t="s">
        <v>80</v>
      </c>
      <c r="B5428" s="107" t="s">
        <v>372</v>
      </c>
      <c r="C5428" s="110">
        <v>3</v>
      </c>
      <c r="D5428" s="109">
        <v>772.3199911117556</v>
      </c>
      <c r="E5428" s="109">
        <v>139500.73121219579</v>
      </c>
    </row>
    <row r="5429" spans="1:5" x14ac:dyDescent="0.35">
      <c r="A5429" s="107" t="s">
        <v>80</v>
      </c>
      <c r="B5429" s="107" t="s">
        <v>372</v>
      </c>
      <c r="C5429" s="110">
        <v>4</v>
      </c>
      <c r="D5429" s="109">
        <v>3264.959902763364</v>
      </c>
      <c r="E5429" s="109">
        <v>374460.99412881187</v>
      </c>
    </row>
    <row r="5430" spans="1:5" x14ac:dyDescent="0.35">
      <c r="A5430" s="107" t="s">
        <v>80</v>
      </c>
      <c r="B5430" s="107" t="s">
        <v>372</v>
      </c>
      <c r="C5430" s="110">
        <v>5</v>
      </c>
      <c r="D5430" s="109">
        <v>2685.600047111513</v>
      </c>
      <c r="E5430" s="109">
        <v>225850.40437467009</v>
      </c>
    </row>
    <row r="5431" spans="1:5" x14ac:dyDescent="0.35">
      <c r="A5431" s="107" t="s">
        <v>80</v>
      </c>
      <c r="B5431" s="107" t="s">
        <v>372</v>
      </c>
      <c r="C5431" s="110">
        <v>6</v>
      </c>
      <c r="D5431" s="109">
        <v>4808.8800740242004</v>
      </c>
      <c r="E5431" s="109">
        <v>445308.94943110098</v>
      </c>
    </row>
    <row r="5432" spans="1:5" x14ac:dyDescent="0.35">
      <c r="A5432" s="107" t="s">
        <v>80</v>
      </c>
      <c r="B5432" s="107" t="s">
        <v>372</v>
      </c>
      <c r="C5432" s="110">
        <v>7</v>
      </c>
      <c r="D5432" s="109">
        <v>4620.4797902107257</v>
      </c>
      <c r="E5432" s="109">
        <v>423700.62390206708</v>
      </c>
    </row>
    <row r="5433" spans="1:5" x14ac:dyDescent="0.35">
      <c r="A5433" s="107" t="s">
        <v>80</v>
      </c>
      <c r="B5433" s="107" t="s">
        <v>372</v>
      </c>
      <c r="C5433" s="110">
        <v>8</v>
      </c>
      <c r="D5433" s="109">
        <v>4501.1999931335449</v>
      </c>
      <c r="E5433" s="109">
        <v>434822.8322667593</v>
      </c>
    </row>
    <row r="5434" spans="1:5" x14ac:dyDescent="0.35">
      <c r="A5434" s="107" t="s">
        <v>80</v>
      </c>
      <c r="B5434" s="107" t="s">
        <v>372</v>
      </c>
      <c r="C5434" s="110">
        <v>9</v>
      </c>
      <c r="D5434" s="109">
        <v>4923.3600969314584</v>
      </c>
      <c r="E5434" s="109">
        <v>468340.67828241951</v>
      </c>
    </row>
    <row r="5435" spans="1:5" x14ac:dyDescent="0.35">
      <c r="A5435" s="107" t="s">
        <v>80</v>
      </c>
      <c r="B5435" s="107" t="s">
        <v>372</v>
      </c>
      <c r="C5435" s="110">
        <v>10</v>
      </c>
      <c r="D5435" s="109">
        <v>4786.7999956607819</v>
      </c>
      <c r="E5435" s="109">
        <v>335921.51332482899</v>
      </c>
    </row>
    <row r="5436" spans="1:5" x14ac:dyDescent="0.35">
      <c r="A5436" s="107" t="s">
        <v>80</v>
      </c>
      <c r="B5436" s="107" t="s">
        <v>372</v>
      </c>
      <c r="C5436" s="110">
        <v>11</v>
      </c>
      <c r="D5436" s="109">
        <v>1323.3200163841229</v>
      </c>
      <c r="E5436" s="109">
        <v>109384.4413016183</v>
      </c>
    </row>
    <row r="5437" spans="1:5" x14ac:dyDescent="0.35">
      <c r="A5437" s="107" t="s">
        <v>80</v>
      </c>
      <c r="B5437" s="107" t="s">
        <v>372</v>
      </c>
      <c r="C5437" s="110">
        <v>12</v>
      </c>
      <c r="D5437" s="109">
        <v>1001.610018253328</v>
      </c>
      <c r="E5437" s="109">
        <v>97266.602461436836</v>
      </c>
    </row>
    <row r="5438" spans="1:5" x14ac:dyDescent="0.35">
      <c r="A5438" s="107" t="s">
        <v>80</v>
      </c>
      <c r="B5438" s="107" t="s">
        <v>371</v>
      </c>
      <c r="C5438" s="110">
        <v>1</v>
      </c>
      <c r="D5438" s="109">
        <v>6293.7599999999993</v>
      </c>
      <c r="E5438" s="109">
        <v>466719.80700633232</v>
      </c>
    </row>
    <row r="5439" spans="1:5" x14ac:dyDescent="0.35">
      <c r="A5439" s="107" t="s">
        <v>80</v>
      </c>
      <c r="B5439" s="107" t="s">
        <v>371</v>
      </c>
      <c r="C5439" s="110">
        <v>2</v>
      </c>
      <c r="D5439" s="109">
        <v>0</v>
      </c>
      <c r="E5439" s="109">
        <v>0</v>
      </c>
    </row>
    <row r="5440" spans="1:5" x14ac:dyDescent="0.35">
      <c r="A5440" s="107" t="s">
        <v>80</v>
      </c>
      <c r="B5440" s="107" t="s">
        <v>371</v>
      </c>
      <c r="C5440" s="110">
        <v>3</v>
      </c>
      <c r="D5440" s="109">
        <v>0</v>
      </c>
      <c r="E5440" s="109">
        <v>0</v>
      </c>
    </row>
    <row r="5441" spans="1:5" x14ac:dyDescent="0.35">
      <c r="A5441" s="107" t="s">
        <v>80</v>
      </c>
      <c r="B5441" s="107" t="s">
        <v>371</v>
      </c>
      <c r="C5441" s="110">
        <v>4</v>
      </c>
      <c r="D5441" s="109">
        <v>0</v>
      </c>
      <c r="E5441" s="109">
        <v>0</v>
      </c>
    </row>
    <row r="5442" spans="1:5" x14ac:dyDescent="0.35">
      <c r="A5442" s="107" t="s">
        <v>80</v>
      </c>
      <c r="B5442" s="107" t="s">
        <v>371</v>
      </c>
      <c r="C5442" s="110">
        <v>5</v>
      </c>
      <c r="D5442" s="109">
        <v>0</v>
      </c>
      <c r="E5442" s="109">
        <v>0</v>
      </c>
    </row>
    <row r="5443" spans="1:5" x14ac:dyDescent="0.35">
      <c r="A5443" s="107" t="s">
        <v>80</v>
      </c>
      <c r="B5443" s="107" t="s">
        <v>371</v>
      </c>
      <c r="C5443" s="110">
        <v>6</v>
      </c>
      <c r="D5443" s="109">
        <v>0</v>
      </c>
      <c r="E5443" s="109">
        <v>0</v>
      </c>
    </row>
    <row r="5444" spans="1:5" x14ac:dyDescent="0.35">
      <c r="A5444" s="107" t="s">
        <v>80</v>
      </c>
      <c r="B5444" s="107" t="s">
        <v>371</v>
      </c>
      <c r="C5444" s="110">
        <v>7</v>
      </c>
      <c r="D5444" s="109">
        <v>0</v>
      </c>
      <c r="E5444" s="109">
        <v>0</v>
      </c>
    </row>
    <row r="5445" spans="1:5" x14ac:dyDescent="0.35">
      <c r="A5445" s="107" t="s">
        <v>80</v>
      </c>
      <c r="B5445" s="107" t="s">
        <v>371</v>
      </c>
      <c r="C5445" s="110">
        <v>8</v>
      </c>
      <c r="D5445" s="109">
        <v>0</v>
      </c>
      <c r="E5445" s="109">
        <v>0</v>
      </c>
    </row>
    <row r="5446" spans="1:5" x14ac:dyDescent="0.35">
      <c r="A5446" s="107" t="s">
        <v>80</v>
      </c>
      <c r="B5446" s="107" t="s">
        <v>371</v>
      </c>
      <c r="C5446" s="110">
        <v>9</v>
      </c>
      <c r="D5446" s="109">
        <v>0</v>
      </c>
      <c r="E5446" s="109">
        <v>0</v>
      </c>
    </row>
    <row r="5447" spans="1:5" x14ac:dyDescent="0.35">
      <c r="A5447" s="107" t="s">
        <v>80</v>
      </c>
      <c r="B5447" s="107" t="s">
        <v>371</v>
      </c>
      <c r="C5447" s="110">
        <v>10</v>
      </c>
      <c r="D5447" s="109">
        <v>0</v>
      </c>
      <c r="E5447" s="109">
        <v>0</v>
      </c>
    </row>
    <row r="5448" spans="1:5" x14ac:dyDescent="0.35">
      <c r="A5448" s="107" t="s">
        <v>80</v>
      </c>
      <c r="B5448" s="107" t="s">
        <v>371</v>
      </c>
      <c r="C5448" s="110">
        <v>11</v>
      </c>
      <c r="D5448" s="109">
        <v>0</v>
      </c>
      <c r="E5448" s="109">
        <v>0</v>
      </c>
    </row>
    <row r="5449" spans="1:5" x14ac:dyDescent="0.35">
      <c r="A5449" s="107" t="s">
        <v>80</v>
      </c>
      <c r="B5449" s="107" t="s">
        <v>371</v>
      </c>
      <c r="C5449" s="110">
        <v>12</v>
      </c>
      <c r="D5449" s="109">
        <v>0</v>
      </c>
      <c r="E5449" s="109">
        <v>0</v>
      </c>
    </row>
    <row r="5450" spans="1:5" x14ac:dyDescent="0.35">
      <c r="A5450" s="107" t="s">
        <v>80</v>
      </c>
      <c r="B5450" s="107" t="s">
        <v>23</v>
      </c>
      <c r="C5450" s="110">
        <v>1</v>
      </c>
      <c r="D5450" s="109">
        <v>20888.8</v>
      </c>
      <c r="E5450" s="109">
        <v>1464726.5094000699</v>
      </c>
    </row>
    <row r="5451" spans="1:5" x14ac:dyDescent="0.35">
      <c r="A5451" s="107" t="s">
        <v>80</v>
      </c>
      <c r="B5451" s="107" t="s">
        <v>23</v>
      </c>
      <c r="C5451" s="110">
        <v>2</v>
      </c>
      <c r="D5451" s="109">
        <v>28561.200000000001</v>
      </c>
      <c r="E5451" s="109">
        <v>2034517.9484414449</v>
      </c>
    </row>
    <row r="5452" spans="1:5" x14ac:dyDescent="0.35">
      <c r="A5452" s="107" t="s">
        <v>80</v>
      </c>
      <c r="B5452" s="107" t="s">
        <v>23</v>
      </c>
      <c r="C5452" s="110">
        <v>3</v>
      </c>
      <c r="D5452" s="109">
        <v>31798.560000000001</v>
      </c>
      <c r="E5452" s="109">
        <v>2367272.168652242</v>
      </c>
    </row>
    <row r="5453" spans="1:5" x14ac:dyDescent="0.35">
      <c r="A5453" s="107" t="s">
        <v>80</v>
      </c>
      <c r="B5453" s="107" t="s">
        <v>23</v>
      </c>
      <c r="C5453" s="110">
        <v>4</v>
      </c>
      <c r="D5453" s="109">
        <v>30308.70609488538</v>
      </c>
      <c r="E5453" s="109">
        <v>2219687.966823196</v>
      </c>
    </row>
    <row r="5454" spans="1:5" x14ac:dyDescent="0.35">
      <c r="A5454" s="107" t="s">
        <v>80</v>
      </c>
      <c r="B5454" s="107" t="s">
        <v>23</v>
      </c>
      <c r="C5454" s="110">
        <v>5</v>
      </c>
      <c r="D5454" s="109">
        <v>31798.560000000001</v>
      </c>
      <c r="E5454" s="109">
        <v>2352990.0414059069</v>
      </c>
    </row>
    <row r="5455" spans="1:5" x14ac:dyDescent="0.35">
      <c r="A5455" s="107" t="s">
        <v>80</v>
      </c>
      <c r="B5455" s="107" t="s">
        <v>23</v>
      </c>
      <c r="C5455" s="110">
        <v>6</v>
      </c>
      <c r="D5455" s="109">
        <v>30618.472883652801</v>
      </c>
      <c r="E5455" s="109">
        <v>2088691.871572722</v>
      </c>
    </row>
    <row r="5456" spans="1:5" x14ac:dyDescent="0.35">
      <c r="A5456" s="107" t="s">
        <v>80</v>
      </c>
      <c r="B5456" s="107" t="s">
        <v>23</v>
      </c>
      <c r="C5456" s="110">
        <v>7</v>
      </c>
      <c r="D5456" s="109">
        <v>31588.28</v>
      </c>
      <c r="E5456" s="109">
        <v>2150431.3474623901</v>
      </c>
    </row>
    <row r="5457" spans="1:5" x14ac:dyDescent="0.35">
      <c r="A5457" s="107" t="s">
        <v>80</v>
      </c>
      <c r="B5457" s="107" t="s">
        <v>23</v>
      </c>
      <c r="C5457" s="110">
        <v>8</v>
      </c>
      <c r="D5457" s="109">
        <v>31410.933455992788</v>
      </c>
      <c r="E5457" s="109">
        <v>2091952.7141988331</v>
      </c>
    </row>
    <row r="5458" spans="1:5" x14ac:dyDescent="0.35">
      <c r="A5458" s="107" t="s">
        <v>80</v>
      </c>
      <c r="B5458" s="107" t="s">
        <v>23</v>
      </c>
      <c r="C5458" s="110">
        <v>9</v>
      </c>
      <c r="D5458" s="109">
        <v>27432.90897737171</v>
      </c>
      <c r="E5458" s="109">
        <v>1596129.663770722</v>
      </c>
    </row>
    <row r="5459" spans="1:5" x14ac:dyDescent="0.35">
      <c r="A5459" s="107" t="s">
        <v>80</v>
      </c>
      <c r="B5459" s="107" t="s">
        <v>23</v>
      </c>
      <c r="C5459" s="110">
        <v>10</v>
      </c>
      <c r="D5459" s="109">
        <v>22961.74947419047</v>
      </c>
      <c r="E5459" s="109">
        <v>1110540.3335914479</v>
      </c>
    </row>
    <row r="5460" spans="1:5" x14ac:dyDescent="0.35">
      <c r="A5460" s="107" t="s">
        <v>80</v>
      </c>
      <c r="B5460" s="107" t="s">
        <v>23</v>
      </c>
      <c r="C5460" s="110">
        <v>11</v>
      </c>
      <c r="D5460" s="109">
        <v>21053.748402581201</v>
      </c>
      <c r="E5460" s="109">
        <v>986704.4346865844</v>
      </c>
    </row>
    <row r="5461" spans="1:5" x14ac:dyDescent="0.35">
      <c r="A5461" s="107" t="s">
        <v>80</v>
      </c>
      <c r="B5461" s="107" t="s">
        <v>23</v>
      </c>
      <c r="C5461" s="110">
        <v>12</v>
      </c>
      <c r="D5461" s="109">
        <v>21827.30355851768</v>
      </c>
      <c r="E5461" s="109">
        <v>1018192.893204693</v>
      </c>
    </row>
    <row r="5462" spans="1:5" x14ac:dyDescent="0.35">
      <c r="A5462" s="107" t="s">
        <v>80</v>
      </c>
      <c r="B5462" s="107" t="s">
        <v>370</v>
      </c>
      <c r="C5462" s="110">
        <v>1</v>
      </c>
      <c r="D5462" s="109">
        <v>521.61234893696314</v>
      </c>
      <c r="E5462" s="109">
        <v>26837.015190974322</v>
      </c>
    </row>
    <row r="5463" spans="1:5" x14ac:dyDescent="0.35">
      <c r="A5463" s="107" t="s">
        <v>80</v>
      </c>
      <c r="B5463" s="107" t="s">
        <v>370</v>
      </c>
      <c r="C5463" s="110">
        <v>2</v>
      </c>
      <c r="D5463" s="109">
        <v>463.23104194054599</v>
      </c>
      <c r="E5463" s="109">
        <v>24398.164141544519</v>
      </c>
    </row>
    <row r="5464" spans="1:5" x14ac:dyDescent="0.35">
      <c r="A5464" s="107" t="s">
        <v>80</v>
      </c>
      <c r="B5464" s="107" t="s">
        <v>370</v>
      </c>
      <c r="C5464" s="110">
        <v>3</v>
      </c>
      <c r="D5464" s="109">
        <v>496.86249336264848</v>
      </c>
      <c r="E5464" s="109">
        <v>30039.325801972649</v>
      </c>
    </row>
    <row r="5465" spans="1:5" x14ac:dyDescent="0.35">
      <c r="A5465" s="107" t="s">
        <v>80</v>
      </c>
      <c r="B5465" s="107" t="s">
        <v>370</v>
      </c>
      <c r="C5465" s="110">
        <v>4</v>
      </c>
      <c r="D5465" s="109">
        <v>416.31870922664251</v>
      </c>
      <c r="E5465" s="109">
        <v>24863.606897134159</v>
      </c>
    </row>
    <row r="5466" spans="1:5" x14ac:dyDescent="0.35">
      <c r="A5466" s="107" t="s">
        <v>80</v>
      </c>
      <c r="B5466" s="107" t="s">
        <v>370</v>
      </c>
      <c r="C5466" s="110">
        <v>5</v>
      </c>
      <c r="D5466" s="109">
        <v>339.61010128606529</v>
      </c>
      <c r="E5466" s="109">
        <v>27107.32501433164</v>
      </c>
    </row>
    <row r="5467" spans="1:5" x14ac:dyDescent="0.35">
      <c r="A5467" s="107" t="s">
        <v>80</v>
      </c>
      <c r="B5467" s="107" t="s">
        <v>370</v>
      </c>
      <c r="C5467" s="110">
        <v>6</v>
      </c>
      <c r="D5467" s="109">
        <v>330.65157888755942</v>
      </c>
      <c r="E5467" s="109">
        <v>24055.027625553761</v>
      </c>
    </row>
    <row r="5468" spans="1:5" x14ac:dyDescent="0.35">
      <c r="A5468" s="107" t="s">
        <v>80</v>
      </c>
      <c r="B5468" s="107" t="s">
        <v>370</v>
      </c>
      <c r="C5468" s="110">
        <v>7</v>
      </c>
      <c r="D5468" s="109">
        <v>381.10216207151291</v>
      </c>
      <c r="E5468" s="109">
        <v>17565.439833308708</v>
      </c>
    </row>
    <row r="5469" spans="1:5" x14ac:dyDescent="0.35">
      <c r="A5469" s="107" t="s">
        <v>80</v>
      </c>
      <c r="B5469" s="107" t="s">
        <v>370</v>
      </c>
      <c r="C5469" s="110">
        <v>8</v>
      </c>
      <c r="D5469" s="109">
        <v>462.83433793311838</v>
      </c>
      <c r="E5469" s="109">
        <v>13343.539408894339</v>
      </c>
    </row>
    <row r="5470" spans="1:5" x14ac:dyDescent="0.35">
      <c r="A5470" s="107" t="s">
        <v>80</v>
      </c>
      <c r="B5470" s="107" t="s">
        <v>370</v>
      </c>
      <c r="C5470" s="110">
        <v>9</v>
      </c>
      <c r="D5470" s="109">
        <v>494.00202492182689</v>
      </c>
      <c r="E5470" s="109">
        <v>12745.448646289051</v>
      </c>
    </row>
    <row r="5471" spans="1:5" x14ac:dyDescent="0.35">
      <c r="A5471" s="107" t="s">
        <v>80</v>
      </c>
      <c r="B5471" s="107" t="s">
        <v>370</v>
      </c>
      <c r="C5471" s="110">
        <v>10</v>
      </c>
      <c r="D5471" s="109">
        <v>519.15770296833637</v>
      </c>
      <c r="E5471" s="109">
        <v>7440.6358554164926</v>
      </c>
    </row>
    <row r="5472" spans="1:5" x14ac:dyDescent="0.35">
      <c r="A5472" s="107" t="s">
        <v>80</v>
      </c>
      <c r="B5472" s="107" t="s">
        <v>370</v>
      </c>
      <c r="C5472" s="110">
        <v>11</v>
      </c>
      <c r="D5472" s="109">
        <v>530.09610106757157</v>
      </c>
      <c r="E5472" s="109">
        <v>9998.0165282790676</v>
      </c>
    </row>
    <row r="5473" spans="1:5" x14ac:dyDescent="0.35">
      <c r="A5473" s="107" t="s">
        <v>80</v>
      </c>
      <c r="B5473" s="107" t="s">
        <v>370</v>
      </c>
      <c r="C5473" s="110">
        <v>12</v>
      </c>
      <c r="D5473" s="109">
        <v>527.51238887863838</v>
      </c>
      <c r="E5473" s="109">
        <v>10105.46188945969</v>
      </c>
    </row>
    <row r="5474" spans="1:5" x14ac:dyDescent="0.35">
      <c r="A5474" s="107" t="s">
        <v>80</v>
      </c>
      <c r="B5474" s="107" t="s">
        <v>369</v>
      </c>
      <c r="C5474" s="110">
        <v>1</v>
      </c>
      <c r="D5474" s="109">
        <v>153110.9784711063</v>
      </c>
      <c r="E5474" s="109">
        <v>8113308.1886440516</v>
      </c>
    </row>
    <row r="5475" spans="1:5" x14ac:dyDescent="0.35">
      <c r="A5475" s="107" t="s">
        <v>80</v>
      </c>
      <c r="B5475" s="107" t="s">
        <v>369</v>
      </c>
      <c r="C5475" s="110">
        <v>2</v>
      </c>
      <c r="D5475" s="109">
        <v>113419.4134003708</v>
      </c>
      <c r="E5475" s="109">
        <v>6433487.1864821278</v>
      </c>
    </row>
    <row r="5476" spans="1:5" x14ac:dyDescent="0.35">
      <c r="A5476" s="107" t="s">
        <v>80</v>
      </c>
      <c r="B5476" s="107" t="s">
        <v>369</v>
      </c>
      <c r="C5476" s="110">
        <v>3</v>
      </c>
      <c r="D5476" s="109">
        <v>126624.5749187545</v>
      </c>
      <c r="E5476" s="109">
        <v>8054453.8450902076</v>
      </c>
    </row>
    <row r="5477" spans="1:5" x14ac:dyDescent="0.35">
      <c r="A5477" s="107" t="s">
        <v>80</v>
      </c>
      <c r="B5477" s="107" t="s">
        <v>369</v>
      </c>
      <c r="C5477" s="110">
        <v>4</v>
      </c>
      <c r="D5477" s="109">
        <v>116062.1322591374</v>
      </c>
      <c r="E5477" s="109">
        <v>7519520.6618864695</v>
      </c>
    </row>
    <row r="5478" spans="1:5" x14ac:dyDescent="0.35">
      <c r="A5478" s="107" t="s">
        <v>80</v>
      </c>
      <c r="B5478" s="107" t="s">
        <v>369</v>
      </c>
      <c r="C5478" s="110">
        <v>5</v>
      </c>
      <c r="D5478" s="109">
        <v>105305.2584428241</v>
      </c>
      <c r="E5478" s="109">
        <v>7248450.9809676921</v>
      </c>
    </row>
    <row r="5479" spans="1:5" x14ac:dyDescent="0.35">
      <c r="A5479" s="107" t="s">
        <v>80</v>
      </c>
      <c r="B5479" s="107" t="s">
        <v>369</v>
      </c>
      <c r="C5479" s="110">
        <v>6</v>
      </c>
      <c r="D5479" s="109">
        <v>104984.6304911726</v>
      </c>
      <c r="E5479" s="109">
        <v>7237862.2066423921</v>
      </c>
    </row>
    <row r="5480" spans="1:5" x14ac:dyDescent="0.35">
      <c r="A5480" s="107" t="s">
        <v>80</v>
      </c>
      <c r="B5480" s="107" t="s">
        <v>369</v>
      </c>
      <c r="C5480" s="110">
        <v>7</v>
      </c>
      <c r="D5480" s="109">
        <v>117597.20591826329</v>
      </c>
      <c r="E5480" s="109">
        <v>6910192.8468269575</v>
      </c>
    </row>
    <row r="5481" spans="1:5" x14ac:dyDescent="0.35">
      <c r="A5481" s="107" t="s">
        <v>80</v>
      </c>
      <c r="B5481" s="107" t="s">
        <v>369</v>
      </c>
      <c r="C5481" s="110">
        <v>8</v>
      </c>
      <c r="D5481" s="109">
        <v>131756.94797250739</v>
      </c>
      <c r="E5481" s="109">
        <v>6252402.9047782039</v>
      </c>
    </row>
    <row r="5482" spans="1:5" x14ac:dyDescent="0.35">
      <c r="A5482" s="107" t="s">
        <v>80</v>
      </c>
      <c r="B5482" s="107" t="s">
        <v>369</v>
      </c>
      <c r="C5482" s="110">
        <v>9</v>
      </c>
      <c r="D5482" s="109">
        <v>127845.1200430285</v>
      </c>
      <c r="E5482" s="109">
        <v>4263647.2085597999</v>
      </c>
    </row>
    <row r="5483" spans="1:5" x14ac:dyDescent="0.35">
      <c r="A5483" s="107" t="s">
        <v>80</v>
      </c>
      <c r="B5483" s="107" t="s">
        <v>369</v>
      </c>
      <c r="C5483" s="110">
        <v>10</v>
      </c>
      <c r="D5483" s="109">
        <v>140344.31483564011</v>
      </c>
      <c r="E5483" s="109">
        <v>4492348.1873528808</v>
      </c>
    </row>
    <row r="5484" spans="1:5" x14ac:dyDescent="0.35">
      <c r="A5484" s="107" t="s">
        <v>80</v>
      </c>
      <c r="B5484" s="107" t="s">
        <v>369</v>
      </c>
      <c r="C5484" s="110">
        <v>11</v>
      </c>
      <c r="D5484" s="109">
        <v>144691.71015152469</v>
      </c>
      <c r="E5484" s="109">
        <v>4436276.5746277766</v>
      </c>
    </row>
    <row r="5485" spans="1:5" x14ac:dyDescent="0.35">
      <c r="A5485" s="107" t="s">
        <v>80</v>
      </c>
      <c r="B5485" s="107" t="s">
        <v>369</v>
      </c>
      <c r="C5485" s="110">
        <v>12</v>
      </c>
      <c r="D5485" s="109">
        <v>152820.22799424309</v>
      </c>
      <c r="E5485" s="109">
        <v>4352536.8404579489</v>
      </c>
    </row>
    <row r="5486" spans="1:5" x14ac:dyDescent="0.35">
      <c r="A5486" s="107" t="s">
        <v>80</v>
      </c>
      <c r="B5486" s="107" t="s">
        <v>24</v>
      </c>
      <c r="C5486" s="110">
        <v>1</v>
      </c>
      <c r="D5486" s="109">
        <v>32035.171452692099</v>
      </c>
      <c r="E5486" s="109">
        <v>1027038.025865054</v>
      </c>
    </row>
    <row r="5487" spans="1:5" x14ac:dyDescent="0.35">
      <c r="A5487" s="107" t="s">
        <v>80</v>
      </c>
      <c r="B5487" s="107" t="s">
        <v>24</v>
      </c>
      <c r="C5487" s="110">
        <v>2</v>
      </c>
      <c r="D5487" s="109">
        <v>27305.2408275862</v>
      </c>
      <c r="E5487" s="109">
        <v>1016023.672677181</v>
      </c>
    </row>
    <row r="5488" spans="1:5" x14ac:dyDescent="0.35">
      <c r="A5488" s="107" t="s">
        <v>80</v>
      </c>
      <c r="B5488" s="107" t="s">
        <v>24</v>
      </c>
      <c r="C5488" s="110">
        <v>3</v>
      </c>
      <c r="D5488" s="109">
        <v>29164.234007291099</v>
      </c>
      <c r="E5488" s="109">
        <v>1244602.065770671</v>
      </c>
    </row>
    <row r="5489" spans="1:5" x14ac:dyDescent="0.35">
      <c r="A5489" s="107" t="s">
        <v>80</v>
      </c>
      <c r="B5489" s="107" t="s">
        <v>24</v>
      </c>
      <c r="C5489" s="110">
        <v>4</v>
      </c>
      <c r="D5489" s="109">
        <v>23378.46378102255</v>
      </c>
      <c r="E5489" s="109">
        <v>972015.89807449444</v>
      </c>
    </row>
    <row r="5490" spans="1:5" x14ac:dyDescent="0.35">
      <c r="A5490" s="107" t="s">
        <v>80</v>
      </c>
      <c r="B5490" s="107" t="s">
        <v>24</v>
      </c>
      <c r="C5490" s="110">
        <v>5</v>
      </c>
      <c r="D5490" s="109">
        <v>19183.456861641091</v>
      </c>
      <c r="E5490" s="109">
        <v>1032660.812832125</v>
      </c>
    </row>
    <row r="5491" spans="1:5" x14ac:dyDescent="0.35">
      <c r="A5491" s="107" t="s">
        <v>80</v>
      </c>
      <c r="B5491" s="107" t="s">
        <v>24</v>
      </c>
      <c r="C5491" s="110">
        <v>6</v>
      </c>
      <c r="D5491" s="109">
        <v>16456.394166666701</v>
      </c>
      <c r="E5491" s="109">
        <v>922317.7347543803</v>
      </c>
    </row>
    <row r="5492" spans="1:5" x14ac:dyDescent="0.35">
      <c r="A5492" s="107" t="s">
        <v>80</v>
      </c>
      <c r="B5492" s="107" t="s">
        <v>24</v>
      </c>
      <c r="C5492" s="110">
        <v>7</v>
      </c>
      <c r="D5492" s="109">
        <v>18587.944081839461</v>
      </c>
      <c r="E5492" s="109">
        <v>440850.00325204327</v>
      </c>
    </row>
    <row r="5493" spans="1:5" x14ac:dyDescent="0.35">
      <c r="A5493" s="107" t="s">
        <v>80</v>
      </c>
      <c r="B5493" s="107" t="s">
        <v>24</v>
      </c>
      <c r="C5493" s="110">
        <v>8</v>
      </c>
      <c r="D5493" s="109">
        <v>14069.532136062649</v>
      </c>
      <c r="E5493" s="109">
        <v>95587.227978329873</v>
      </c>
    </row>
    <row r="5494" spans="1:5" x14ac:dyDescent="0.35">
      <c r="A5494" s="107" t="s">
        <v>80</v>
      </c>
      <c r="B5494" s="107" t="s">
        <v>24</v>
      </c>
      <c r="C5494" s="110">
        <v>9</v>
      </c>
      <c r="D5494" s="109">
        <v>11186.21585565056</v>
      </c>
      <c r="E5494" s="109">
        <v>92075.287977749409</v>
      </c>
    </row>
    <row r="5495" spans="1:5" x14ac:dyDescent="0.35">
      <c r="A5495" s="107" t="s">
        <v>80</v>
      </c>
      <c r="B5495" s="107" t="s">
        <v>24</v>
      </c>
      <c r="C5495" s="110">
        <v>10</v>
      </c>
      <c r="D5495" s="109">
        <v>15410.39010587863</v>
      </c>
      <c r="E5495" s="109">
        <v>147644.86067819261</v>
      </c>
    </row>
    <row r="5496" spans="1:5" x14ac:dyDescent="0.35">
      <c r="A5496" s="107" t="s">
        <v>80</v>
      </c>
      <c r="B5496" s="107" t="s">
        <v>24</v>
      </c>
      <c r="C5496" s="110">
        <v>11</v>
      </c>
      <c r="D5496" s="109">
        <v>16031.291408404189</v>
      </c>
      <c r="E5496" s="109">
        <v>171417.5272953652</v>
      </c>
    </row>
    <row r="5497" spans="1:5" x14ac:dyDescent="0.35">
      <c r="A5497" s="107" t="s">
        <v>80</v>
      </c>
      <c r="B5497" s="107" t="s">
        <v>24</v>
      </c>
      <c r="C5497" s="110">
        <v>12</v>
      </c>
      <c r="D5497" s="109">
        <v>21045.422272734631</v>
      </c>
      <c r="E5497" s="109">
        <v>227788.01826667169</v>
      </c>
    </row>
    <row r="5498" spans="1:5" x14ac:dyDescent="0.35">
      <c r="A5498" s="107" t="s">
        <v>80</v>
      </c>
      <c r="B5498" s="107" t="s">
        <v>25</v>
      </c>
      <c r="C5498" s="110">
        <v>1</v>
      </c>
      <c r="D5498" s="109">
        <v>8928</v>
      </c>
      <c r="E5498" s="109">
        <v>707665.31748163828</v>
      </c>
    </row>
    <row r="5499" spans="1:5" x14ac:dyDescent="0.35">
      <c r="A5499" s="107" t="s">
        <v>80</v>
      </c>
      <c r="B5499" s="107" t="s">
        <v>25</v>
      </c>
      <c r="C5499" s="110">
        <v>2</v>
      </c>
      <c r="D5499" s="109">
        <v>8064</v>
      </c>
      <c r="E5499" s="109">
        <v>620334.33634331508</v>
      </c>
    </row>
    <row r="5500" spans="1:5" x14ac:dyDescent="0.35">
      <c r="A5500" s="107" t="s">
        <v>80</v>
      </c>
      <c r="B5500" s="107" t="s">
        <v>25</v>
      </c>
      <c r="C5500" s="110">
        <v>3</v>
      </c>
      <c r="D5500" s="109">
        <v>8727.1197395324871</v>
      </c>
      <c r="E5500" s="109">
        <v>706646.3206269755</v>
      </c>
    </row>
    <row r="5501" spans="1:5" x14ac:dyDescent="0.35">
      <c r="A5501" s="107" t="s">
        <v>80</v>
      </c>
      <c r="B5501" s="107" t="s">
        <v>25</v>
      </c>
      <c r="C5501" s="110">
        <v>4</v>
      </c>
      <c r="D5501" s="109">
        <v>8630.8799953460693</v>
      </c>
      <c r="E5501" s="109">
        <v>677880.84683951887</v>
      </c>
    </row>
    <row r="5502" spans="1:5" x14ac:dyDescent="0.35">
      <c r="A5502" s="107" t="s">
        <v>80</v>
      </c>
      <c r="B5502" s="107" t="s">
        <v>25</v>
      </c>
      <c r="C5502" s="110">
        <v>5</v>
      </c>
      <c r="D5502" s="109">
        <v>8629.1998176574471</v>
      </c>
      <c r="E5502" s="109">
        <v>670176.58031222841</v>
      </c>
    </row>
    <row r="5503" spans="1:5" x14ac:dyDescent="0.35">
      <c r="A5503" s="107" t="s">
        <v>80</v>
      </c>
      <c r="B5503" s="107" t="s">
        <v>25</v>
      </c>
      <c r="C5503" s="110">
        <v>6</v>
      </c>
      <c r="D5503" s="109">
        <v>7788.9602928161803</v>
      </c>
      <c r="E5503" s="109">
        <v>577824.82190336322</v>
      </c>
    </row>
    <row r="5504" spans="1:5" x14ac:dyDescent="0.35">
      <c r="A5504" s="107" t="s">
        <v>80</v>
      </c>
      <c r="B5504" s="107" t="s">
        <v>25</v>
      </c>
      <c r="C5504" s="110">
        <v>7</v>
      </c>
      <c r="D5504" s="109">
        <v>7954.3196840286046</v>
      </c>
      <c r="E5504" s="109">
        <v>590067.37201364571</v>
      </c>
    </row>
    <row r="5505" spans="1:5" x14ac:dyDescent="0.35">
      <c r="A5505" s="107" t="s">
        <v>80</v>
      </c>
      <c r="B5505" s="107" t="s">
        <v>25</v>
      </c>
      <c r="C5505" s="110">
        <v>8</v>
      </c>
      <c r="D5505" s="109">
        <v>7415.0398235321054</v>
      </c>
      <c r="E5505" s="109">
        <v>547115.28572636074</v>
      </c>
    </row>
    <row r="5506" spans="1:5" x14ac:dyDescent="0.35">
      <c r="A5506" s="107" t="s">
        <v>80</v>
      </c>
      <c r="B5506" s="107" t="s">
        <v>25</v>
      </c>
      <c r="C5506" s="110">
        <v>9</v>
      </c>
      <c r="D5506" s="109">
        <v>8086.5601301193392</v>
      </c>
      <c r="E5506" s="109">
        <v>523760.06078765029</v>
      </c>
    </row>
    <row r="5507" spans="1:5" x14ac:dyDescent="0.35">
      <c r="A5507" s="107" t="s">
        <v>80</v>
      </c>
      <c r="B5507" s="107" t="s">
        <v>25</v>
      </c>
      <c r="C5507" s="110">
        <v>10</v>
      </c>
      <c r="D5507" s="109">
        <v>8928</v>
      </c>
      <c r="E5507" s="109">
        <v>452802.8792492277</v>
      </c>
    </row>
    <row r="5508" spans="1:5" x14ac:dyDescent="0.35">
      <c r="A5508" s="107" t="s">
        <v>80</v>
      </c>
      <c r="B5508" s="107" t="s">
        <v>25</v>
      </c>
      <c r="C5508" s="110">
        <v>11</v>
      </c>
      <c r="D5508" s="109">
        <v>8640</v>
      </c>
      <c r="E5508" s="109">
        <v>445110.04269279202</v>
      </c>
    </row>
    <row r="5509" spans="1:5" x14ac:dyDescent="0.35">
      <c r="A5509" s="107" t="s">
        <v>80</v>
      </c>
      <c r="B5509" s="107" t="s">
        <v>25</v>
      </c>
      <c r="C5509" s="110">
        <v>12</v>
      </c>
      <c r="D5509" s="109">
        <v>8928</v>
      </c>
      <c r="E5509" s="109">
        <v>449517.93294770131</v>
      </c>
    </row>
    <row r="5510" spans="1:5" x14ac:dyDescent="0.35">
      <c r="A5510" s="107" t="s">
        <v>80</v>
      </c>
      <c r="B5510" s="107" t="s">
        <v>368</v>
      </c>
      <c r="C5510" s="110">
        <v>1</v>
      </c>
      <c r="D5510" s="109">
        <v>798.78468099548331</v>
      </c>
      <c r="E5510" s="109">
        <v>61671.040283673021</v>
      </c>
    </row>
    <row r="5511" spans="1:5" x14ac:dyDescent="0.35">
      <c r="A5511" s="107" t="s">
        <v>80</v>
      </c>
      <c r="B5511" s="107" t="s">
        <v>368</v>
      </c>
      <c r="C5511" s="110">
        <v>2</v>
      </c>
      <c r="D5511" s="109">
        <v>608.45314509765001</v>
      </c>
      <c r="E5511" s="109">
        <v>45238.528324369392</v>
      </c>
    </row>
    <row r="5512" spans="1:5" x14ac:dyDescent="0.35">
      <c r="A5512" s="107" t="s">
        <v>80</v>
      </c>
      <c r="B5512" s="107" t="s">
        <v>368</v>
      </c>
      <c r="C5512" s="110">
        <v>3</v>
      </c>
      <c r="D5512" s="109">
        <v>607.57509001606422</v>
      </c>
      <c r="E5512" s="109">
        <v>47404.432818998022</v>
      </c>
    </row>
    <row r="5513" spans="1:5" x14ac:dyDescent="0.35">
      <c r="A5513" s="107" t="s">
        <v>80</v>
      </c>
      <c r="B5513" s="107" t="s">
        <v>368</v>
      </c>
      <c r="C5513" s="110">
        <v>4</v>
      </c>
      <c r="D5513" s="109">
        <v>331.11038292020783</v>
      </c>
      <c r="E5513" s="109">
        <v>24965.444991691729</v>
      </c>
    </row>
    <row r="5514" spans="1:5" x14ac:dyDescent="0.35">
      <c r="A5514" s="107" t="s">
        <v>80</v>
      </c>
      <c r="B5514" s="107" t="s">
        <v>368</v>
      </c>
      <c r="C5514" s="110">
        <v>5</v>
      </c>
      <c r="D5514" s="109">
        <v>229.2525718860102</v>
      </c>
      <c r="E5514" s="109">
        <v>17202.22984224929</v>
      </c>
    </row>
    <row r="5515" spans="1:5" x14ac:dyDescent="0.35">
      <c r="A5515" s="107" t="s">
        <v>80</v>
      </c>
      <c r="B5515" s="107" t="s">
        <v>368</v>
      </c>
      <c r="C5515" s="110">
        <v>6</v>
      </c>
      <c r="D5515" s="109">
        <v>215.17872075565899</v>
      </c>
      <c r="E5515" s="109">
        <v>15028.910727465751</v>
      </c>
    </row>
    <row r="5516" spans="1:5" x14ac:dyDescent="0.35">
      <c r="A5516" s="107" t="s">
        <v>80</v>
      </c>
      <c r="B5516" s="107" t="s">
        <v>368</v>
      </c>
      <c r="C5516" s="110">
        <v>7</v>
      </c>
      <c r="D5516" s="109">
        <v>299.72758108688248</v>
      </c>
      <c r="E5516" s="109">
        <v>20453.407074939329</v>
      </c>
    </row>
    <row r="5517" spans="1:5" x14ac:dyDescent="0.35">
      <c r="A5517" s="107" t="s">
        <v>80</v>
      </c>
      <c r="B5517" s="107" t="s">
        <v>368</v>
      </c>
      <c r="C5517" s="110">
        <v>8</v>
      </c>
      <c r="D5517" s="109">
        <v>402.30520990921968</v>
      </c>
      <c r="E5517" s="109">
        <v>27477.745957812251</v>
      </c>
    </row>
    <row r="5518" spans="1:5" x14ac:dyDescent="0.35">
      <c r="A5518" s="107" t="s">
        <v>80</v>
      </c>
      <c r="B5518" s="107" t="s">
        <v>368</v>
      </c>
      <c r="C5518" s="110">
        <v>9</v>
      </c>
      <c r="D5518" s="109">
        <v>523.76637875608299</v>
      </c>
      <c r="E5518" s="109">
        <v>30666.08465112398</v>
      </c>
    </row>
    <row r="5519" spans="1:5" x14ac:dyDescent="0.35">
      <c r="A5519" s="107" t="s">
        <v>80</v>
      </c>
      <c r="B5519" s="107" t="s">
        <v>368</v>
      </c>
      <c r="C5519" s="110">
        <v>10</v>
      </c>
      <c r="D5519" s="109">
        <v>688.50203389646504</v>
      </c>
      <c r="E5519" s="109">
        <v>25825.79057782191</v>
      </c>
    </row>
    <row r="5520" spans="1:5" x14ac:dyDescent="0.35">
      <c r="A5520" s="107" t="s">
        <v>80</v>
      </c>
      <c r="B5520" s="107" t="s">
        <v>368</v>
      </c>
      <c r="C5520" s="110">
        <v>11</v>
      </c>
      <c r="D5520" s="109">
        <v>750.47621051990632</v>
      </c>
      <c r="E5520" s="109">
        <v>31313.014034200882</v>
      </c>
    </row>
    <row r="5521" spans="1:5" x14ac:dyDescent="0.35">
      <c r="A5521" s="107" t="s">
        <v>80</v>
      </c>
      <c r="B5521" s="107" t="s">
        <v>368</v>
      </c>
      <c r="C5521" s="110">
        <v>12</v>
      </c>
      <c r="D5521" s="109">
        <v>852.20403203241244</v>
      </c>
      <c r="E5521" s="109">
        <v>33880.55726408492</v>
      </c>
    </row>
    <row r="5522" spans="1:5" x14ac:dyDescent="0.35">
      <c r="A5522" s="107" t="s">
        <v>80</v>
      </c>
      <c r="B5522" s="107" t="s">
        <v>91</v>
      </c>
      <c r="C5522" s="110">
        <v>1</v>
      </c>
      <c r="D5522" s="109">
        <v>743.99997985363188</v>
      </c>
      <c r="E5522" s="109">
        <v>74222.178549277654</v>
      </c>
    </row>
    <row r="5523" spans="1:5" x14ac:dyDescent="0.35">
      <c r="A5523" s="107" t="s">
        <v>80</v>
      </c>
      <c r="B5523" s="107" t="s">
        <v>91</v>
      </c>
      <c r="C5523" s="110">
        <v>2</v>
      </c>
      <c r="D5523" s="109">
        <v>699.83999979496173</v>
      </c>
      <c r="E5523" s="109">
        <v>76648.787967664539</v>
      </c>
    </row>
    <row r="5524" spans="1:5" x14ac:dyDescent="0.35">
      <c r="A5524" s="107" t="s">
        <v>80</v>
      </c>
      <c r="B5524" s="107" t="s">
        <v>91</v>
      </c>
      <c r="C5524" s="110">
        <v>3</v>
      </c>
      <c r="D5524" s="109">
        <v>585.84000670909893</v>
      </c>
      <c r="E5524" s="109">
        <v>59273.05007736689</v>
      </c>
    </row>
    <row r="5525" spans="1:5" x14ac:dyDescent="0.35">
      <c r="A5525" s="107" t="s">
        <v>80</v>
      </c>
      <c r="B5525" s="107" t="s">
        <v>91</v>
      </c>
      <c r="C5525" s="110">
        <v>4</v>
      </c>
      <c r="D5525" s="109">
        <v>761.36998057365327</v>
      </c>
      <c r="E5525" s="109">
        <v>47185.69377833046</v>
      </c>
    </row>
    <row r="5526" spans="1:5" x14ac:dyDescent="0.35">
      <c r="A5526" s="107" t="s">
        <v>80</v>
      </c>
      <c r="B5526" s="107" t="s">
        <v>91</v>
      </c>
      <c r="C5526" s="110">
        <v>5</v>
      </c>
      <c r="D5526" s="109">
        <v>410.64000040292751</v>
      </c>
      <c r="E5526" s="109">
        <v>33088.665354861703</v>
      </c>
    </row>
    <row r="5527" spans="1:5" x14ac:dyDescent="0.35">
      <c r="A5527" s="107" t="s">
        <v>80</v>
      </c>
      <c r="B5527" s="107" t="s">
        <v>91</v>
      </c>
      <c r="C5527" s="110">
        <v>6</v>
      </c>
      <c r="D5527" s="109">
        <v>538.56000959873177</v>
      </c>
      <c r="E5527" s="109">
        <v>49153.950344179873</v>
      </c>
    </row>
    <row r="5528" spans="1:5" x14ac:dyDescent="0.35">
      <c r="A5528" s="107" t="s">
        <v>80</v>
      </c>
      <c r="B5528" s="107" t="s">
        <v>91</v>
      </c>
      <c r="C5528" s="110">
        <v>7</v>
      </c>
      <c r="D5528" s="109">
        <v>1256.639972329142</v>
      </c>
      <c r="E5528" s="109">
        <v>112644.49774455</v>
      </c>
    </row>
    <row r="5529" spans="1:5" x14ac:dyDescent="0.35">
      <c r="A5529" s="107" t="s">
        <v>80</v>
      </c>
      <c r="B5529" s="107" t="s">
        <v>91</v>
      </c>
      <c r="C5529" s="110">
        <v>8</v>
      </c>
      <c r="D5529" s="109">
        <v>667.92000162601471</v>
      </c>
      <c r="E5529" s="109">
        <v>64309.170885508538</v>
      </c>
    </row>
    <row r="5530" spans="1:5" x14ac:dyDescent="0.35">
      <c r="A5530" s="107" t="s">
        <v>80</v>
      </c>
      <c r="B5530" s="107" t="s">
        <v>91</v>
      </c>
      <c r="C5530" s="110">
        <v>9</v>
      </c>
      <c r="D5530" s="109">
        <v>960.96001303195681</v>
      </c>
      <c r="E5530" s="109">
        <v>90595.498882355954</v>
      </c>
    </row>
    <row r="5531" spans="1:5" x14ac:dyDescent="0.35">
      <c r="A5531" s="107" t="s">
        <v>80</v>
      </c>
      <c r="B5531" s="107" t="s">
        <v>91</v>
      </c>
      <c r="C5531" s="110">
        <v>10</v>
      </c>
      <c r="D5531" s="109">
        <v>1426.620030403139</v>
      </c>
      <c r="E5531" s="109">
        <v>94697.890744294607</v>
      </c>
    </row>
    <row r="5532" spans="1:5" x14ac:dyDescent="0.35">
      <c r="A5532" s="107" t="s">
        <v>80</v>
      </c>
      <c r="B5532" s="107" t="s">
        <v>91</v>
      </c>
      <c r="C5532" s="110">
        <v>11</v>
      </c>
      <c r="D5532" s="109">
        <v>1540.88001513481</v>
      </c>
      <c r="E5532" s="109">
        <v>119620.1962944253</v>
      </c>
    </row>
    <row r="5533" spans="1:5" x14ac:dyDescent="0.35">
      <c r="A5533" s="107" t="s">
        <v>80</v>
      </c>
      <c r="B5533" s="107" t="s">
        <v>91</v>
      </c>
      <c r="C5533" s="110">
        <v>12</v>
      </c>
      <c r="D5533" s="109">
        <v>1381.820013642312</v>
      </c>
      <c r="E5533" s="109">
        <v>129522.5351198765</v>
      </c>
    </row>
    <row r="5534" spans="1:5" x14ac:dyDescent="0.35">
      <c r="A5534" s="107" t="s">
        <v>80</v>
      </c>
      <c r="B5534" s="107" t="s">
        <v>367</v>
      </c>
      <c r="C5534" s="110">
        <v>1</v>
      </c>
      <c r="D5534" s="109">
        <v>1646.160028934481</v>
      </c>
      <c r="E5534" s="109">
        <v>122279.65541628801</v>
      </c>
    </row>
    <row r="5535" spans="1:5" x14ac:dyDescent="0.35">
      <c r="A5535" s="107" t="s">
        <v>80</v>
      </c>
      <c r="B5535" s="107" t="s">
        <v>367</v>
      </c>
      <c r="C5535" s="110">
        <v>2</v>
      </c>
      <c r="D5535" s="109">
        <v>1362.719982862473</v>
      </c>
      <c r="E5535" s="109">
        <v>98816.058633970009</v>
      </c>
    </row>
    <row r="5536" spans="1:5" x14ac:dyDescent="0.35">
      <c r="A5536" s="107" t="s">
        <v>80</v>
      </c>
      <c r="B5536" s="107" t="s">
        <v>367</v>
      </c>
      <c r="C5536" s="110">
        <v>3</v>
      </c>
      <c r="D5536" s="109">
        <v>1185.359968900679</v>
      </c>
      <c r="E5536" s="109">
        <v>90670.353211060588</v>
      </c>
    </row>
    <row r="5537" spans="1:5" x14ac:dyDescent="0.35">
      <c r="A5537" s="107" t="s">
        <v>80</v>
      </c>
      <c r="B5537" s="107" t="s">
        <v>367</v>
      </c>
      <c r="C5537" s="110">
        <v>4</v>
      </c>
      <c r="D5537" s="109">
        <v>1528.800042629241</v>
      </c>
      <c r="E5537" s="109">
        <v>113810.9544600814</v>
      </c>
    </row>
    <row r="5538" spans="1:5" x14ac:dyDescent="0.35">
      <c r="A5538" s="107" t="s">
        <v>80</v>
      </c>
      <c r="B5538" s="107" t="s">
        <v>367</v>
      </c>
      <c r="C5538" s="110">
        <v>5</v>
      </c>
      <c r="D5538" s="109">
        <v>1354.7999734878531</v>
      </c>
      <c r="E5538" s="109">
        <v>99845.484346313766</v>
      </c>
    </row>
    <row r="5539" spans="1:5" x14ac:dyDescent="0.35">
      <c r="A5539" s="107" t="s">
        <v>80</v>
      </c>
      <c r="B5539" s="107" t="s">
        <v>367</v>
      </c>
      <c r="C5539" s="110">
        <v>6</v>
      </c>
      <c r="D5539" s="109">
        <v>1321.9200251102459</v>
      </c>
      <c r="E5539" s="109">
        <v>92327.853166573695</v>
      </c>
    </row>
    <row r="5540" spans="1:5" x14ac:dyDescent="0.35">
      <c r="A5540" s="107" t="s">
        <v>80</v>
      </c>
      <c r="B5540" s="107" t="s">
        <v>367</v>
      </c>
      <c r="C5540" s="110">
        <v>7</v>
      </c>
      <c r="D5540" s="109">
        <v>1766.400074481965</v>
      </c>
      <c r="E5540" s="109">
        <v>122983.7561510321</v>
      </c>
    </row>
    <row r="5541" spans="1:5" x14ac:dyDescent="0.35">
      <c r="A5541" s="107" t="s">
        <v>80</v>
      </c>
      <c r="B5541" s="107" t="s">
        <v>367</v>
      </c>
      <c r="C5541" s="110">
        <v>8</v>
      </c>
      <c r="D5541" s="109">
        <v>1533.59998703003</v>
      </c>
      <c r="E5541" s="109">
        <v>104495.645786379</v>
      </c>
    </row>
    <row r="5542" spans="1:5" x14ac:dyDescent="0.35">
      <c r="A5542" s="107" t="s">
        <v>80</v>
      </c>
      <c r="B5542" s="107" t="s">
        <v>367</v>
      </c>
      <c r="C5542" s="110">
        <v>9</v>
      </c>
      <c r="D5542" s="109">
        <v>2077.9200508594508</v>
      </c>
      <c r="E5542" s="109">
        <v>121274.95976659541</v>
      </c>
    </row>
    <row r="5543" spans="1:5" x14ac:dyDescent="0.35">
      <c r="A5543" s="107" t="s">
        <v>80</v>
      </c>
      <c r="B5543" s="107" t="s">
        <v>367</v>
      </c>
      <c r="C5543" s="110">
        <v>10</v>
      </c>
      <c r="D5543" s="109">
        <v>3933.569985866548</v>
      </c>
      <c r="E5543" s="109">
        <v>168399.1953007156</v>
      </c>
    </row>
    <row r="5544" spans="1:5" x14ac:dyDescent="0.35">
      <c r="A5544" s="107" t="s">
        <v>80</v>
      </c>
      <c r="B5544" s="107" t="s">
        <v>367</v>
      </c>
      <c r="C5544" s="110">
        <v>11</v>
      </c>
      <c r="D5544" s="109">
        <v>3951.9400424957271</v>
      </c>
      <c r="E5544" s="109">
        <v>170005.1810386244</v>
      </c>
    </row>
    <row r="5545" spans="1:5" x14ac:dyDescent="0.35">
      <c r="A5545" s="107" t="s">
        <v>80</v>
      </c>
      <c r="B5545" s="107" t="s">
        <v>367</v>
      </c>
      <c r="C5545" s="110">
        <v>12</v>
      </c>
      <c r="D5545" s="109">
        <v>3700.659956932067</v>
      </c>
      <c r="E5545" s="109">
        <v>159018.3362010195</v>
      </c>
    </row>
    <row r="5546" spans="1:5" x14ac:dyDescent="0.35">
      <c r="A5546" s="107" t="s">
        <v>80</v>
      </c>
      <c r="B5546" s="107" t="s">
        <v>366</v>
      </c>
      <c r="C5546" s="110">
        <v>1</v>
      </c>
      <c r="D5546" s="109">
        <v>15.839999884366989</v>
      </c>
      <c r="E5546" s="109">
        <v>1032.4587621341041</v>
      </c>
    </row>
    <row r="5547" spans="1:5" x14ac:dyDescent="0.35">
      <c r="A5547" s="107" t="s">
        <v>80</v>
      </c>
      <c r="B5547" s="107" t="s">
        <v>366</v>
      </c>
      <c r="C5547" s="110">
        <v>2</v>
      </c>
      <c r="D5547" s="109">
        <v>147.83999836444849</v>
      </c>
      <c r="E5547" s="109">
        <v>16263.1824078114</v>
      </c>
    </row>
    <row r="5548" spans="1:5" x14ac:dyDescent="0.35">
      <c r="A5548" s="107" t="s">
        <v>80</v>
      </c>
      <c r="B5548" s="107" t="s">
        <v>366</v>
      </c>
      <c r="C5548" s="110">
        <v>3</v>
      </c>
      <c r="D5548" s="109">
        <v>163.67999798059461</v>
      </c>
      <c r="E5548" s="109">
        <v>16504.04372314128</v>
      </c>
    </row>
    <row r="5549" spans="1:5" x14ac:dyDescent="0.35">
      <c r="A5549" s="107" t="s">
        <v>80</v>
      </c>
      <c r="B5549" s="107" t="s">
        <v>366</v>
      </c>
      <c r="C5549" s="110">
        <v>4</v>
      </c>
      <c r="D5549" s="109">
        <v>142.60000145435319</v>
      </c>
      <c r="E5549" s="109">
        <v>8720.0754913663841</v>
      </c>
    </row>
    <row r="5550" spans="1:5" x14ac:dyDescent="0.35">
      <c r="A5550" s="107" t="s">
        <v>80</v>
      </c>
      <c r="B5550" s="107" t="s">
        <v>366</v>
      </c>
      <c r="C5550" s="110">
        <v>5</v>
      </c>
      <c r="D5550" s="109">
        <v>133.9200053215024</v>
      </c>
      <c r="E5550" s="109">
        <v>10803.68540621363</v>
      </c>
    </row>
    <row r="5551" spans="1:5" x14ac:dyDescent="0.35">
      <c r="A5551" s="107" t="s">
        <v>80</v>
      </c>
      <c r="B5551" s="107" t="s">
        <v>366</v>
      </c>
      <c r="C5551" s="110">
        <v>6</v>
      </c>
      <c r="D5551" s="109">
        <v>123.1200015097855</v>
      </c>
      <c r="E5551" s="109">
        <v>11389.391259822591</v>
      </c>
    </row>
    <row r="5552" spans="1:5" x14ac:dyDescent="0.35">
      <c r="A5552" s="107" t="s">
        <v>80</v>
      </c>
      <c r="B5552" s="107" t="s">
        <v>366</v>
      </c>
      <c r="C5552" s="110">
        <v>7</v>
      </c>
      <c r="D5552" s="109">
        <v>120.239997833967</v>
      </c>
      <c r="E5552" s="109">
        <v>10791.115267970879</v>
      </c>
    </row>
    <row r="5553" spans="1:5" x14ac:dyDescent="0.35">
      <c r="A5553" s="107" t="s">
        <v>80</v>
      </c>
      <c r="B5553" s="107" t="s">
        <v>366</v>
      </c>
      <c r="C5553" s="110">
        <v>8</v>
      </c>
      <c r="D5553" s="109">
        <v>135.12000417709331</v>
      </c>
      <c r="E5553" s="109">
        <v>12896.549566909431</v>
      </c>
    </row>
    <row r="5554" spans="1:5" x14ac:dyDescent="0.35">
      <c r="A5554" s="107" t="s">
        <v>80</v>
      </c>
      <c r="B5554" s="107" t="s">
        <v>366</v>
      </c>
      <c r="C5554" s="110">
        <v>9</v>
      </c>
      <c r="D5554" s="109">
        <v>143.52000157535059</v>
      </c>
      <c r="E5554" s="109">
        <v>13472.07945768955</v>
      </c>
    </row>
    <row r="5555" spans="1:5" x14ac:dyDescent="0.35">
      <c r="A5555" s="107" t="s">
        <v>80</v>
      </c>
      <c r="B5555" s="107" t="s">
        <v>366</v>
      </c>
      <c r="C5555" s="110">
        <v>10</v>
      </c>
      <c r="D5555" s="109">
        <v>159.38674731803849</v>
      </c>
      <c r="E5555" s="109">
        <v>10660.49849096429</v>
      </c>
    </row>
    <row r="5556" spans="1:5" x14ac:dyDescent="0.35">
      <c r="A5556" s="107" t="s">
        <v>80</v>
      </c>
      <c r="B5556" s="107" t="s">
        <v>366</v>
      </c>
      <c r="C5556" s="110">
        <v>11</v>
      </c>
      <c r="D5556" s="109">
        <v>155.75999900698659</v>
      </c>
      <c r="E5556" s="109">
        <v>12200.90347569408</v>
      </c>
    </row>
    <row r="5557" spans="1:5" x14ac:dyDescent="0.35">
      <c r="A5557" s="107" t="s">
        <v>80</v>
      </c>
      <c r="B5557" s="107" t="s">
        <v>366</v>
      </c>
      <c r="C5557" s="110">
        <v>12</v>
      </c>
      <c r="D5557" s="109">
        <v>163.23999848961839</v>
      </c>
      <c r="E5557" s="109">
        <v>15236.392143137809</v>
      </c>
    </row>
    <row r="5558" spans="1:5" x14ac:dyDescent="0.35">
      <c r="A5558" s="107" t="s">
        <v>80</v>
      </c>
      <c r="B5558" s="107" t="s">
        <v>365</v>
      </c>
      <c r="C5558" s="110">
        <v>1</v>
      </c>
      <c r="D5558" s="109">
        <v>622.0978729548209</v>
      </c>
      <c r="E5558" s="109">
        <v>59391.071343353789</v>
      </c>
    </row>
    <row r="5559" spans="1:5" x14ac:dyDescent="0.35">
      <c r="A5559" s="107" t="s">
        <v>80</v>
      </c>
      <c r="B5559" s="107" t="s">
        <v>365</v>
      </c>
      <c r="C5559" s="110">
        <v>2</v>
      </c>
      <c r="D5559" s="109">
        <v>547.58644084621631</v>
      </c>
      <c r="E5559" s="109">
        <v>48356.417520344199</v>
      </c>
    </row>
    <row r="5560" spans="1:5" x14ac:dyDescent="0.35">
      <c r="A5560" s="107" t="s">
        <v>80</v>
      </c>
      <c r="B5560" s="107" t="s">
        <v>365</v>
      </c>
      <c r="C5560" s="110">
        <v>3</v>
      </c>
      <c r="D5560" s="109">
        <v>555.01831255070829</v>
      </c>
      <c r="E5560" s="109">
        <v>49668.477288601978</v>
      </c>
    </row>
    <row r="5561" spans="1:5" x14ac:dyDescent="0.35">
      <c r="A5561" s="107" t="s">
        <v>80</v>
      </c>
      <c r="B5561" s="107" t="s">
        <v>365</v>
      </c>
      <c r="C5561" s="110">
        <v>4</v>
      </c>
      <c r="D5561" s="109">
        <v>424.72442743543081</v>
      </c>
      <c r="E5561" s="109">
        <v>36827.449003276997</v>
      </c>
    </row>
    <row r="5562" spans="1:5" x14ac:dyDescent="0.35">
      <c r="A5562" s="107" t="s">
        <v>80</v>
      </c>
      <c r="B5562" s="107" t="s">
        <v>365</v>
      </c>
      <c r="C5562" s="110">
        <v>5</v>
      </c>
      <c r="D5562" s="109">
        <v>255.61471551706771</v>
      </c>
      <c r="E5562" s="109">
        <v>18585.285512760209</v>
      </c>
    </row>
    <row r="5563" spans="1:5" x14ac:dyDescent="0.35">
      <c r="A5563" s="107" t="s">
        <v>80</v>
      </c>
      <c r="B5563" s="107" t="s">
        <v>365</v>
      </c>
      <c r="C5563" s="110">
        <v>6</v>
      </c>
      <c r="D5563" s="109">
        <v>256.04446017738678</v>
      </c>
      <c r="E5563" s="109">
        <v>17627.185551522249</v>
      </c>
    </row>
    <row r="5564" spans="1:5" x14ac:dyDescent="0.35">
      <c r="A5564" s="107" t="s">
        <v>80</v>
      </c>
      <c r="B5564" s="107" t="s">
        <v>365</v>
      </c>
      <c r="C5564" s="110">
        <v>7</v>
      </c>
      <c r="D5564" s="109">
        <v>315.78048397187467</v>
      </c>
      <c r="E5564" s="109">
        <v>24119.83387737862</v>
      </c>
    </row>
    <row r="5565" spans="1:5" x14ac:dyDescent="0.35">
      <c r="A5565" s="107" t="s">
        <v>80</v>
      </c>
      <c r="B5565" s="107" t="s">
        <v>365</v>
      </c>
      <c r="C5565" s="110">
        <v>8</v>
      </c>
      <c r="D5565" s="109">
        <v>392.50031656064618</v>
      </c>
      <c r="E5565" s="109">
        <v>25432.438558442991</v>
      </c>
    </row>
    <row r="5566" spans="1:5" x14ac:dyDescent="0.35">
      <c r="A5566" s="107" t="s">
        <v>80</v>
      </c>
      <c r="B5566" s="107" t="s">
        <v>365</v>
      </c>
      <c r="C5566" s="110">
        <v>9</v>
      </c>
      <c r="D5566" s="109">
        <v>453.01005273239838</v>
      </c>
      <c r="E5566" s="109">
        <v>24680.977816850562</v>
      </c>
    </row>
    <row r="5567" spans="1:5" x14ac:dyDescent="0.35">
      <c r="A5567" s="107" t="s">
        <v>80</v>
      </c>
      <c r="B5567" s="107" t="s">
        <v>365</v>
      </c>
      <c r="C5567" s="110">
        <v>10</v>
      </c>
      <c r="D5567" s="109">
        <v>492.1725114190516</v>
      </c>
      <c r="E5567" s="109">
        <v>18028.56778195102</v>
      </c>
    </row>
    <row r="5568" spans="1:5" x14ac:dyDescent="0.35">
      <c r="A5568" s="107" t="s">
        <v>80</v>
      </c>
      <c r="B5568" s="107" t="s">
        <v>365</v>
      </c>
      <c r="C5568" s="110">
        <v>11</v>
      </c>
      <c r="D5568" s="109">
        <v>562.59570383841572</v>
      </c>
      <c r="E5568" s="109">
        <v>29672.217910269719</v>
      </c>
    </row>
    <row r="5569" spans="1:5" x14ac:dyDescent="0.35">
      <c r="A5569" s="107" t="s">
        <v>80</v>
      </c>
      <c r="B5569" s="107" t="s">
        <v>365</v>
      </c>
      <c r="C5569" s="110">
        <v>12</v>
      </c>
      <c r="D5569" s="109">
        <v>608.50591633779027</v>
      </c>
      <c r="E5569" s="109">
        <v>28698.843500665309</v>
      </c>
    </row>
    <row r="5570" spans="1:5" x14ac:dyDescent="0.35">
      <c r="A5570" s="107" t="s">
        <v>80</v>
      </c>
      <c r="B5570" s="107" t="s">
        <v>364</v>
      </c>
      <c r="C5570" s="110">
        <v>1</v>
      </c>
      <c r="D5570" s="109">
        <v>638.39999181032169</v>
      </c>
      <c r="E5570" s="109">
        <v>47414.529124169982</v>
      </c>
    </row>
    <row r="5571" spans="1:5" x14ac:dyDescent="0.35">
      <c r="A5571" s="107" t="s">
        <v>80</v>
      </c>
      <c r="B5571" s="107" t="s">
        <v>364</v>
      </c>
      <c r="C5571" s="110">
        <v>2</v>
      </c>
      <c r="D5571" s="109">
        <v>376.32000327110308</v>
      </c>
      <c r="E5571" s="109">
        <v>26967.57786139458</v>
      </c>
    </row>
    <row r="5572" spans="1:5" x14ac:dyDescent="0.35">
      <c r="A5572" s="107" t="s">
        <v>80</v>
      </c>
      <c r="B5572" s="107" t="s">
        <v>364</v>
      </c>
      <c r="C5572" s="110">
        <v>3</v>
      </c>
      <c r="D5572" s="109">
        <v>416.6400040388109</v>
      </c>
      <c r="E5572" s="109">
        <v>31348.552154851201</v>
      </c>
    </row>
    <row r="5573" spans="1:5" x14ac:dyDescent="0.35">
      <c r="A5573" s="107" t="s">
        <v>80</v>
      </c>
      <c r="B5573" s="107" t="s">
        <v>364</v>
      </c>
      <c r="C5573" s="110">
        <v>4</v>
      </c>
      <c r="D5573" s="109">
        <v>403.19999933242809</v>
      </c>
      <c r="E5573" s="109">
        <v>29715.79712173358</v>
      </c>
    </row>
    <row r="5574" spans="1:5" x14ac:dyDescent="0.35">
      <c r="A5574" s="107" t="s">
        <v>80</v>
      </c>
      <c r="B5574" s="107" t="s">
        <v>364</v>
      </c>
      <c r="C5574" s="110">
        <v>5</v>
      </c>
      <c r="D5574" s="109">
        <v>393.60000097751629</v>
      </c>
      <c r="E5574" s="109">
        <v>28926.93903414431</v>
      </c>
    </row>
    <row r="5575" spans="1:5" x14ac:dyDescent="0.35">
      <c r="A5575" s="107" t="s">
        <v>80</v>
      </c>
      <c r="B5575" s="107" t="s">
        <v>364</v>
      </c>
      <c r="C5575" s="110">
        <v>6</v>
      </c>
      <c r="D5575" s="109">
        <v>130.55999934673309</v>
      </c>
      <c r="E5575" s="109">
        <v>8969.5173506123156</v>
      </c>
    </row>
    <row r="5576" spans="1:5" x14ac:dyDescent="0.35">
      <c r="A5576" s="107" t="s">
        <v>80</v>
      </c>
      <c r="B5576" s="107" t="s">
        <v>364</v>
      </c>
      <c r="C5576" s="110">
        <v>7</v>
      </c>
      <c r="D5576" s="109">
        <v>416.64000773429888</v>
      </c>
      <c r="E5576" s="109">
        <v>28410.739567670342</v>
      </c>
    </row>
    <row r="5577" spans="1:5" x14ac:dyDescent="0.35">
      <c r="A5577" s="107" t="s">
        <v>80</v>
      </c>
      <c r="B5577" s="107" t="s">
        <v>364</v>
      </c>
      <c r="C5577" s="110">
        <v>8</v>
      </c>
      <c r="D5577" s="109">
        <v>416.64000308513658</v>
      </c>
      <c r="E5577" s="109">
        <v>28044.370877593581</v>
      </c>
    </row>
    <row r="5578" spans="1:5" x14ac:dyDescent="0.35">
      <c r="A5578" s="107" t="s">
        <v>80</v>
      </c>
      <c r="B5578" s="107" t="s">
        <v>364</v>
      </c>
      <c r="C5578" s="110">
        <v>9</v>
      </c>
      <c r="D5578" s="109">
        <v>403.20000022649782</v>
      </c>
      <c r="E5578" s="109">
        <v>23309.182470456712</v>
      </c>
    </row>
    <row r="5579" spans="1:5" x14ac:dyDescent="0.35">
      <c r="A5579" s="107" t="s">
        <v>80</v>
      </c>
      <c r="B5579" s="107" t="s">
        <v>364</v>
      </c>
      <c r="C5579" s="110">
        <v>10</v>
      </c>
      <c r="D5579" s="109">
        <v>408.24000316858309</v>
      </c>
      <c r="E5579" s="109">
        <v>17742.528673450492</v>
      </c>
    </row>
    <row r="5580" spans="1:5" x14ac:dyDescent="0.35">
      <c r="A5580" s="107" t="s">
        <v>80</v>
      </c>
      <c r="B5580" s="107" t="s">
        <v>364</v>
      </c>
      <c r="C5580" s="110">
        <v>11</v>
      </c>
      <c r="D5580" s="109">
        <v>388.64000195264828</v>
      </c>
      <c r="E5580" s="109">
        <v>15503.52437240886</v>
      </c>
    </row>
    <row r="5581" spans="1:5" x14ac:dyDescent="0.35">
      <c r="A5581" s="107" t="s">
        <v>80</v>
      </c>
      <c r="B5581" s="107" t="s">
        <v>364</v>
      </c>
      <c r="C5581" s="110">
        <v>12</v>
      </c>
      <c r="D5581" s="109">
        <v>414.96000301837938</v>
      </c>
      <c r="E5581" s="109">
        <v>16825.099781511752</v>
      </c>
    </row>
    <row r="5582" spans="1:5" x14ac:dyDescent="0.35">
      <c r="A5582" s="107" t="s">
        <v>80</v>
      </c>
      <c r="B5582" s="107" t="s">
        <v>363</v>
      </c>
      <c r="C5582" s="110">
        <v>1</v>
      </c>
      <c r="D5582" s="109">
        <v>1844.175555555556</v>
      </c>
      <c r="E5582" s="109">
        <v>58418.656550529202</v>
      </c>
    </row>
    <row r="5583" spans="1:5" x14ac:dyDescent="0.35">
      <c r="A5583" s="107" t="s">
        <v>80</v>
      </c>
      <c r="B5583" s="107" t="s">
        <v>363</v>
      </c>
      <c r="C5583" s="110">
        <v>2</v>
      </c>
      <c r="D5583" s="109">
        <v>1598.01440546443</v>
      </c>
      <c r="E5583" s="109">
        <v>58712.60817632181</v>
      </c>
    </row>
    <row r="5584" spans="1:5" x14ac:dyDescent="0.35">
      <c r="A5584" s="107" t="s">
        <v>80</v>
      </c>
      <c r="B5584" s="107" t="s">
        <v>363</v>
      </c>
      <c r="C5584" s="110">
        <v>3</v>
      </c>
      <c r="D5584" s="109">
        <v>1625.963810675531</v>
      </c>
      <c r="E5584" s="109">
        <v>70590.927137715655</v>
      </c>
    </row>
    <row r="5585" spans="1:5" x14ac:dyDescent="0.35">
      <c r="A5585" s="107" t="s">
        <v>80</v>
      </c>
      <c r="B5585" s="107" t="s">
        <v>363</v>
      </c>
      <c r="C5585" s="110">
        <v>4</v>
      </c>
      <c r="D5585" s="109">
        <v>1395.093538493933</v>
      </c>
      <c r="E5585" s="109">
        <v>59213.14754864548</v>
      </c>
    </row>
    <row r="5586" spans="1:5" x14ac:dyDescent="0.35">
      <c r="A5586" s="107" t="s">
        <v>80</v>
      </c>
      <c r="B5586" s="107" t="s">
        <v>363</v>
      </c>
      <c r="C5586" s="110">
        <v>5</v>
      </c>
      <c r="D5586" s="109">
        <v>1143.6824113253449</v>
      </c>
      <c r="E5586" s="109">
        <v>63109.57813000305</v>
      </c>
    </row>
    <row r="5587" spans="1:5" x14ac:dyDescent="0.35">
      <c r="A5587" s="107" t="s">
        <v>80</v>
      </c>
      <c r="B5587" s="107" t="s">
        <v>363</v>
      </c>
      <c r="C5587" s="110">
        <v>6</v>
      </c>
      <c r="D5587" s="109">
        <v>1012.437290672691</v>
      </c>
      <c r="E5587" s="109">
        <v>57992.001920935123</v>
      </c>
    </row>
    <row r="5588" spans="1:5" x14ac:dyDescent="0.35">
      <c r="A5588" s="107" t="s">
        <v>80</v>
      </c>
      <c r="B5588" s="107" t="s">
        <v>363</v>
      </c>
      <c r="C5588" s="110">
        <v>7</v>
      </c>
      <c r="D5588" s="109">
        <v>1172.588038789655</v>
      </c>
      <c r="E5588" s="109">
        <v>28046.633547081128</v>
      </c>
    </row>
    <row r="5589" spans="1:5" x14ac:dyDescent="0.35">
      <c r="A5589" s="107" t="s">
        <v>80</v>
      </c>
      <c r="B5589" s="107" t="s">
        <v>363</v>
      </c>
      <c r="C5589" s="110">
        <v>8</v>
      </c>
      <c r="D5589" s="109">
        <v>765.82775309703163</v>
      </c>
      <c r="E5589" s="109">
        <v>6395.5373652746493</v>
      </c>
    </row>
    <row r="5590" spans="1:5" x14ac:dyDescent="0.35">
      <c r="A5590" s="107" t="s">
        <v>80</v>
      </c>
      <c r="B5590" s="107" t="s">
        <v>363</v>
      </c>
      <c r="C5590" s="110">
        <v>9</v>
      </c>
      <c r="D5590" s="109">
        <v>576.50301228957915</v>
      </c>
      <c r="E5590" s="109">
        <v>5253.4865415939475</v>
      </c>
    </row>
    <row r="5591" spans="1:5" x14ac:dyDescent="0.35">
      <c r="A5591" s="107" t="s">
        <v>80</v>
      </c>
      <c r="B5591" s="107" t="s">
        <v>363</v>
      </c>
      <c r="C5591" s="110">
        <v>10</v>
      </c>
      <c r="D5591" s="109">
        <v>401.66395057652937</v>
      </c>
      <c r="E5591" s="109">
        <v>7440.5895660121041</v>
      </c>
    </row>
    <row r="5592" spans="1:5" x14ac:dyDescent="0.35">
      <c r="A5592" s="107" t="s">
        <v>80</v>
      </c>
      <c r="B5592" s="107" t="s">
        <v>363</v>
      </c>
      <c r="C5592" s="110">
        <v>11</v>
      </c>
      <c r="D5592" s="109">
        <v>509.11112910730009</v>
      </c>
      <c r="E5592" s="109">
        <v>7993.6526979915679</v>
      </c>
    </row>
    <row r="5593" spans="1:5" x14ac:dyDescent="0.35">
      <c r="A5593" s="107" t="s">
        <v>80</v>
      </c>
      <c r="B5593" s="107" t="s">
        <v>363</v>
      </c>
      <c r="C5593" s="110">
        <v>12</v>
      </c>
      <c r="D5593" s="109">
        <v>558.96214264292496</v>
      </c>
      <c r="E5593" s="109">
        <v>10726.10988287022</v>
      </c>
    </row>
    <row r="5594" spans="1:5" x14ac:dyDescent="0.35">
      <c r="A5594" s="107" t="s">
        <v>80</v>
      </c>
      <c r="B5594" s="107" t="s">
        <v>362</v>
      </c>
      <c r="C5594" s="110">
        <v>1</v>
      </c>
      <c r="D5594" s="109">
        <v>2331.6</v>
      </c>
      <c r="E5594" s="109">
        <v>172974.20704383761</v>
      </c>
    </row>
    <row r="5595" spans="1:5" x14ac:dyDescent="0.35">
      <c r="A5595" s="107" t="s">
        <v>80</v>
      </c>
      <c r="B5595" s="107" t="s">
        <v>362</v>
      </c>
      <c r="C5595" s="110">
        <v>2</v>
      </c>
      <c r="D5595" s="109">
        <v>2184</v>
      </c>
      <c r="E5595" s="109">
        <v>157489.9707922269</v>
      </c>
    </row>
    <row r="5596" spans="1:5" x14ac:dyDescent="0.35">
      <c r="A5596" s="107" t="s">
        <v>80</v>
      </c>
      <c r="B5596" s="107" t="s">
        <v>362</v>
      </c>
      <c r="C5596" s="110">
        <v>3</v>
      </c>
      <c r="D5596" s="109">
        <v>2418</v>
      </c>
      <c r="E5596" s="109">
        <v>183367.69294967689</v>
      </c>
    </row>
    <row r="5597" spans="1:5" x14ac:dyDescent="0.35">
      <c r="A5597" s="107" t="s">
        <v>80</v>
      </c>
      <c r="B5597" s="107" t="s">
        <v>362</v>
      </c>
      <c r="C5597" s="110">
        <v>4</v>
      </c>
      <c r="D5597" s="109">
        <v>1822.2234764543171</v>
      </c>
      <c r="E5597" s="109">
        <v>135658.42809972569</v>
      </c>
    </row>
    <row r="5598" spans="1:5" x14ac:dyDescent="0.35">
      <c r="A5598" s="107" t="s">
        <v>80</v>
      </c>
      <c r="B5598" s="107" t="s">
        <v>362</v>
      </c>
      <c r="C5598" s="110">
        <v>5</v>
      </c>
      <c r="D5598" s="109">
        <v>33.696001338958801</v>
      </c>
      <c r="E5598" s="109">
        <v>2492.3618234298769</v>
      </c>
    </row>
    <row r="5599" spans="1:5" x14ac:dyDescent="0.35">
      <c r="A5599" s="107" t="s">
        <v>80</v>
      </c>
      <c r="B5599" s="107" t="s">
        <v>362</v>
      </c>
      <c r="C5599" s="110">
        <v>6</v>
      </c>
      <c r="D5599" s="109">
        <v>0</v>
      </c>
      <c r="E5599" s="109">
        <v>0</v>
      </c>
    </row>
    <row r="5600" spans="1:5" x14ac:dyDescent="0.35">
      <c r="A5600" s="107" t="s">
        <v>80</v>
      </c>
      <c r="B5600" s="107" t="s">
        <v>362</v>
      </c>
      <c r="C5600" s="110">
        <v>7</v>
      </c>
      <c r="D5600" s="109">
        <v>0</v>
      </c>
      <c r="E5600" s="109">
        <v>0</v>
      </c>
    </row>
    <row r="5601" spans="1:5" x14ac:dyDescent="0.35">
      <c r="A5601" s="107" t="s">
        <v>80</v>
      </c>
      <c r="B5601" s="107" t="s">
        <v>362</v>
      </c>
      <c r="C5601" s="110">
        <v>8</v>
      </c>
      <c r="D5601" s="109">
        <v>390</v>
      </c>
      <c r="E5601" s="109">
        <v>25976.776999227612</v>
      </c>
    </row>
    <row r="5602" spans="1:5" x14ac:dyDescent="0.35">
      <c r="A5602" s="107" t="s">
        <v>80</v>
      </c>
      <c r="B5602" s="107" t="s">
        <v>362</v>
      </c>
      <c r="C5602" s="110">
        <v>9</v>
      </c>
      <c r="D5602" s="109">
        <v>2340</v>
      </c>
      <c r="E5602" s="109">
        <v>136256.15741500689</v>
      </c>
    </row>
    <row r="5603" spans="1:5" x14ac:dyDescent="0.35">
      <c r="A5603" s="107" t="s">
        <v>80</v>
      </c>
      <c r="B5603" s="107" t="s">
        <v>362</v>
      </c>
      <c r="C5603" s="110">
        <v>10</v>
      </c>
      <c r="D5603" s="109">
        <v>2408.7228755950928</v>
      </c>
      <c r="E5603" s="109">
        <v>104672.6998262086</v>
      </c>
    </row>
    <row r="5604" spans="1:5" x14ac:dyDescent="0.35">
      <c r="A5604" s="107" t="s">
        <v>80</v>
      </c>
      <c r="B5604" s="107" t="s">
        <v>362</v>
      </c>
      <c r="C5604" s="110">
        <v>11</v>
      </c>
      <c r="D5604" s="109">
        <v>2331.7807492561342</v>
      </c>
      <c r="E5604" s="109">
        <v>101342.6928889166</v>
      </c>
    </row>
    <row r="5605" spans="1:5" x14ac:dyDescent="0.35">
      <c r="A5605" s="107" t="s">
        <v>80</v>
      </c>
      <c r="B5605" s="107" t="s">
        <v>362</v>
      </c>
      <c r="C5605" s="110">
        <v>12</v>
      </c>
      <c r="D5605" s="109">
        <v>2417.61</v>
      </c>
      <c r="E5605" s="109">
        <v>100889.5167209334</v>
      </c>
    </row>
    <row r="5606" spans="1:5" x14ac:dyDescent="0.35">
      <c r="A5606" s="107" t="s">
        <v>80</v>
      </c>
      <c r="B5606" s="107" t="s">
        <v>361</v>
      </c>
      <c r="C5606" s="110">
        <v>1</v>
      </c>
      <c r="D5606" s="109">
        <v>891.44396903386075</v>
      </c>
      <c r="E5606" s="109">
        <v>83408.339413901893</v>
      </c>
    </row>
    <row r="5607" spans="1:5" x14ac:dyDescent="0.35">
      <c r="A5607" s="107" t="s">
        <v>80</v>
      </c>
      <c r="B5607" s="107" t="s">
        <v>361</v>
      </c>
      <c r="C5607" s="110">
        <v>2</v>
      </c>
      <c r="D5607" s="109">
        <v>827.93560629259218</v>
      </c>
      <c r="E5607" s="109">
        <v>71827.028223672416</v>
      </c>
    </row>
    <row r="5608" spans="1:5" x14ac:dyDescent="0.35">
      <c r="A5608" s="107" t="s">
        <v>80</v>
      </c>
      <c r="B5608" s="107" t="s">
        <v>361</v>
      </c>
      <c r="C5608" s="110">
        <v>3</v>
      </c>
      <c r="D5608" s="109">
        <v>851.58516495517404</v>
      </c>
      <c r="E5608" s="109">
        <v>75133.610831553175</v>
      </c>
    </row>
    <row r="5609" spans="1:5" x14ac:dyDescent="0.35">
      <c r="A5609" s="107" t="s">
        <v>80</v>
      </c>
      <c r="B5609" s="107" t="s">
        <v>361</v>
      </c>
      <c r="C5609" s="110">
        <v>4</v>
      </c>
      <c r="D5609" s="109">
        <v>650.36771282084521</v>
      </c>
      <c r="E5609" s="109">
        <v>55639.541433435617</v>
      </c>
    </row>
    <row r="5610" spans="1:5" x14ac:dyDescent="0.35">
      <c r="A5610" s="107" t="s">
        <v>80</v>
      </c>
      <c r="B5610" s="107" t="s">
        <v>361</v>
      </c>
      <c r="C5610" s="110">
        <v>5</v>
      </c>
      <c r="D5610" s="109">
        <v>434.28396867978398</v>
      </c>
      <c r="E5610" s="109">
        <v>31621.716987478459</v>
      </c>
    </row>
    <row r="5611" spans="1:5" x14ac:dyDescent="0.35">
      <c r="A5611" s="107" t="s">
        <v>80</v>
      </c>
      <c r="B5611" s="107" t="s">
        <v>361</v>
      </c>
      <c r="C5611" s="110">
        <v>6</v>
      </c>
      <c r="D5611" s="109">
        <v>426.56254856193527</v>
      </c>
      <c r="E5611" s="109">
        <v>29386.01395555053</v>
      </c>
    </row>
    <row r="5612" spans="1:5" x14ac:dyDescent="0.35">
      <c r="A5612" s="107" t="s">
        <v>80</v>
      </c>
      <c r="B5612" s="107" t="s">
        <v>361</v>
      </c>
      <c r="C5612" s="110">
        <v>7</v>
      </c>
      <c r="D5612" s="109">
        <v>513.33803744654108</v>
      </c>
      <c r="E5612" s="109">
        <v>38874.406844039353</v>
      </c>
    </row>
    <row r="5613" spans="1:5" x14ac:dyDescent="0.35">
      <c r="A5613" s="107" t="s">
        <v>80</v>
      </c>
      <c r="B5613" s="107" t="s">
        <v>361</v>
      </c>
      <c r="C5613" s="110">
        <v>8</v>
      </c>
      <c r="D5613" s="109">
        <v>484.34618870336641</v>
      </c>
      <c r="E5613" s="109">
        <v>31697.14226488721</v>
      </c>
    </row>
    <row r="5614" spans="1:5" x14ac:dyDescent="0.35">
      <c r="A5614" s="107" t="s">
        <v>80</v>
      </c>
      <c r="B5614" s="107" t="s">
        <v>361</v>
      </c>
      <c r="C5614" s="110">
        <v>9</v>
      </c>
      <c r="D5614" s="109">
        <v>619.71104181489943</v>
      </c>
      <c r="E5614" s="109">
        <v>32676.897341922318</v>
      </c>
    </row>
    <row r="5615" spans="1:5" x14ac:dyDescent="0.35">
      <c r="A5615" s="107" t="s">
        <v>80</v>
      </c>
      <c r="B5615" s="107" t="s">
        <v>361</v>
      </c>
      <c r="C5615" s="110">
        <v>10</v>
      </c>
      <c r="D5615" s="109">
        <v>571.30424039066668</v>
      </c>
      <c r="E5615" s="109">
        <v>21475.962521704649</v>
      </c>
    </row>
    <row r="5616" spans="1:5" x14ac:dyDescent="0.35">
      <c r="A5616" s="107" t="s">
        <v>80</v>
      </c>
      <c r="B5616" s="107" t="s">
        <v>361</v>
      </c>
      <c r="C5616" s="110">
        <v>11</v>
      </c>
      <c r="D5616" s="109">
        <v>650.12324687404237</v>
      </c>
      <c r="E5616" s="109">
        <v>33964.051207919481</v>
      </c>
    </row>
    <row r="5617" spans="1:5" x14ac:dyDescent="0.35">
      <c r="A5617" s="107" t="s">
        <v>80</v>
      </c>
      <c r="B5617" s="107" t="s">
        <v>361</v>
      </c>
      <c r="C5617" s="110">
        <v>12</v>
      </c>
      <c r="D5617" s="109">
        <v>744.27011628271043</v>
      </c>
      <c r="E5617" s="109">
        <v>35654.442887290461</v>
      </c>
    </row>
    <row r="5618" spans="1:5" x14ac:dyDescent="0.35">
      <c r="A5618" s="107" t="s">
        <v>80</v>
      </c>
      <c r="B5618" s="107" t="s">
        <v>360</v>
      </c>
      <c r="C5618" s="110">
        <v>1</v>
      </c>
      <c r="D5618" s="109">
        <v>736.162837885371</v>
      </c>
      <c r="E5618" s="109">
        <v>54933.353686407077</v>
      </c>
    </row>
    <row r="5619" spans="1:5" x14ac:dyDescent="0.35">
      <c r="A5619" s="107" t="s">
        <v>80</v>
      </c>
      <c r="B5619" s="107" t="s">
        <v>360</v>
      </c>
      <c r="C5619" s="110">
        <v>2</v>
      </c>
      <c r="D5619" s="109">
        <v>523.99228475122527</v>
      </c>
      <c r="E5619" s="109">
        <v>37810.505748048461</v>
      </c>
    </row>
    <row r="5620" spans="1:5" x14ac:dyDescent="0.35">
      <c r="A5620" s="107" t="s">
        <v>80</v>
      </c>
      <c r="B5620" s="107" t="s">
        <v>360</v>
      </c>
      <c r="C5620" s="110">
        <v>3</v>
      </c>
      <c r="D5620" s="109">
        <v>565.49495558722856</v>
      </c>
      <c r="E5620" s="109">
        <v>43528.087214724947</v>
      </c>
    </row>
    <row r="5621" spans="1:5" x14ac:dyDescent="0.35">
      <c r="A5621" s="107" t="s">
        <v>80</v>
      </c>
      <c r="B5621" s="107" t="s">
        <v>360</v>
      </c>
      <c r="C5621" s="110">
        <v>4</v>
      </c>
      <c r="D5621" s="109">
        <v>423.80166923668202</v>
      </c>
      <c r="E5621" s="109">
        <v>31399.69255656315</v>
      </c>
    </row>
    <row r="5622" spans="1:5" x14ac:dyDescent="0.35">
      <c r="A5622" s="107" t="s">
        <v>80</v>
      </c>
      <c r="B5622" s="107" t="s">
        <v>360</v>
      </c>
      <c r="C5622" s="110">
        <v>5</v>
      </c>
      <c r="D5622" s="109">
        <v>167.20229565620281</v>
      </c>
      <c r="E5622" s="109">
        <v>12493.12380003563</v>
      </c>
    </row>
    <row r="5623" spans="1:5" x14ac:dyDescent="0.35">
      <c r="A5623" s="107" t="s">
        <v>80</v>
      </c>
      <c r="B5623" s="107" t="s">
        <v>360</v>
      </c>
      <c r="C5623" s="110">
        <v>6</v>
      </c>
      <c r="D5623" s="109">
        <v>160.73305729431621</v>
      </c>
      <c r="E5623" s="109">
        <v>11425.94899225892</v>
      </c>
    </row>
    <row r="5624" spans="1:5" x14ac:dyDescent="0.35">
      <c r="A5624" s="107" t="s">
        <v>80</v>
      </c>
      <c r="B5624" s="107" t="s">
        <v>360</v>
      </c>
      <c r="C5624" s="110">
        <v>7</v>
      </c>
      <c r="D5624" s="109">
        <v>248.68746922420249</v>
      </c>
      <c r="E5624" s="109">
        <v>17386.887467062501</v>
      </c>
    </row>
    <row r="5625" spans="1:5" x14ac:dyDescent="0.35">
      <c r="A5625" s="107" t="s">
        <v>80</v>
      </c>
      <c r="B5625" s="107" t="s">
        <v>360</v>
      </c>
      <c r="C5625" s="110">
        <v>8</v>
      </c>
      <c r="D5625" s="109">
        <v>301.77813398885309</v>
      </c>
      <c r="E5625" s="109">
        <v>20575.150642797518</v>
      </c>
    </row>
    <row r="5626" spans="1:5" x14ac:dyDescent="0.35">
      <c r="A5626" s="107" t="s">
        <v>80</v>
      </c>
      <c r="B5626" s="107" t="s">
        <v>360</v>
      </c>
      <c r="C5626" s="110">
        <v>9</v>
      </c>
      <c r="D5626" s="109">
        <v>145.17886509519511</v>
      </c>
      <c r="E5626" s="109">
        <v>8273.9621898180358</v>
      </c>
    </row>
    <row r="5627" spans="1:5" x14ac:dyDescent="0.35">
      <c r="A5627" s="107" t="s">
        <v>80</v>
      </c>
      <c r="B5627" s="107" t="s">
        <v>360</v>
      </c>
      <c r="C5627" s="110">
        <v>10</v>
      </c>
      <c r="D5627" s="109">
        <v>453.13439493271392</v>
      </c>
      <c r="E5627" s="109">
        <v>16829.772112908511</v>
      </c>
    </row>
    <row r="5628" spans="1:5" x14ac:dyDescent="0.35">
      <c r="A5628" s="107" t="s">
        <v>80</v>
      </c>
      <c r="B5628" s="107" t="s">
        <v>360</v>
      </c>
      <c r="C5628" s="110">
        <v>11</v>
      </c>
      <c r="D5628" s="109">
        <v>713.35327374611416</v>
      </c>
      <c r="E5628" s="109">
        <v>28218.309426876109</v>
      </c>
    </row>
    <row r="5629" spans="1:5" x14ac:dyDescent="0.35">
      <c r="A5629" s="107" t="s">
        <v>80</v>
      </c>
      <c r="B5629" s="107" t="s">
        <v>360</v>
      </c>
      <c r="C5629" s="110">
        <v>12</v>
      </c>
      <c r="D5629" s="109">
        <v>789.34478553704866</v>
      </c>
      <c r="E5629" s="109">
        <v>30389.025599552839</v>
      </c>
    </row>
    <row r="5630" spans="1:5" x14ac:dyDescent="0.35">
      <c r="A5630" s="107" t="s">
        <v>80</v>
      </c>
      <c r="B5630" s="107" t="s">
        <v>359</v>
      </c>
      <c r="C5630" s="110">
        <v>1</v>
      </c>
      <c r="D5630" s="109">
        <v>220.5599956512452</v>
      </c>
      <c r="E5630" s="109">
        <v>40001.395612469089</v>
      </c>
    </row>
    <row r="5631" spans="1:5" x14ac:dyDescent="0.35">
      <c r="A5631" s="107" t="s">
        <v>80</v>
      </c>
      <c r="B5631" s="107" t="s">
        <v>359</v>
      </c>
      <c r="C5631" s="110">
        <v>2</v>
      </c>
      <c r="D5631" s="109">
        <v>835.20000457763672</v>
      </c>
      <c r="E5631" s="109">
        <v>148416.02537864199</v>
      </c>
    </row>
    <row r="5632" spans="1:5" x14ac:dyDescent="0.35">
      <c r="A5632" s="107" t="s">
        <v>80</v>
      </c>
      <c r="B5632" s="107" t="s">
        <v>359</v>
      </c>
      <c r="C5632" s="110">
        <v>3</v>
      </c>
      <c r="D5632" s="109">
        <v>3336.479897499084</v>
      </c>
      <c r="E5632" s="109">
        <v>605719.33466221555</v>
      </c>
    </row>
    <row r="5633" spans="1:5" x14ac:dyDescent="0.35">
      <c r="A5633" s="107" t="s">
        <v>80</v>
      </c>
      <c r="B5633" s="107" t="s">
        <v>359</v>
      </c>
      <c r="C5633" s="110">
        <v>4</v>
      </c>
      <c r="D5633" s="109">
        <v>3582.240163803101</v>
      </c>
      <c r="E5633" s="109">
        <v>411245.25962331687</v>
      </c>
    </row>
    <row r="5634" spans="1:5" x14ac:dyDescent="0.35">
      <c r="A5634" s="107" t="s">
        <v>80</v>
      </c>
      <c r="B5634" s="107" t="s">
        <v>359</v>
      </c>
      <c r="C5634" s="110">
        <v>5</v>
      </c>
      <c r="D5634" s="109">
        <v>2717.0400373935699</v>
      </c>
      <c r="E5634" s="109">
        <v>228872.56960436911</v>
      </c>
    </row>
    <row r="5635" spans="1:5" x14ac:dyDescent="0.35">
      <c r="A5635" s="107" t="s">
        <v>80</v>
      </c>
      <c r="B5635" s="107" t="s">
        <v>359</v>
      </c>
      <c r="C5635" s="110">
        <v>6</v>
      </c>
      <c r="D5635" s="109">
        <v>4215.6000137329102</v>
      </c>
      <c r="E5635" s="109">
        <v>390787.7523565864</v>
      </c>
    </row>
    <row r="5636" spans="1:5" x14ac:dyDescent="0.35">
      <c r="A5636" s="107" t="s">
        <v>80</v>
      </c>
      <c r="B5636" s="107" t="s">
        <v>359</v>
      </c>
      <c r="C5636" s="110">
        <v>7</v>
      </c>
      <c r="D5636" s="109">
        <v>4455.8399963378906</v>
      </c>
      <c r="E5636" s="109">
        <v>408143.60475760739</v>
      </c>
    </row>
    <row r="5637" spans="1:5" x14ac:dyDescent="0.35">
      <c r="A5637" s="107" t="s">
        <v>80</v>
      </c>
      <c r="B5637" s="107" t="s">
        <v>359</v>
      </c>
      <c r="C5637" s="110">
        <v>8</v>
      </c>
      <c r="D5637" s="109">
        <v>4302.2400970458993</v>
      </c>
      <c r="E5637" s="109">
        <v>415027.11392276757</v>
      </c>
    </row>
    <row r="5638" spans="1:5" x14ac:dyDescent="0.35">
      <c r="A5638" s="107" t="s">
        <v>80</v>
      </c>
      <c r="B5638" s="107" t="s">
        <v>359</v>
      </c>
      <c r="C5638" s="110">
        <v>9</v>
      </c>
      <c r="D5638" s="109">
        <v>4311.8399963378906</v>
      </c>
      <c r="E5638" s="109">
        <v>409715.07466536772</v>
      </c>
    </row>
    <row r="5639" spans="1:5" x14ac:dyDescent="0.35">
      <c r="A5639" s="107" t="s">
        <v>80</v>
      </c>
      <c r="B5639" s="107" t="s">
        <v>359</v>
      </c>
      <c r="C5639" s="110">
        <v>10</v>
      </c>
      <c r="D5639" s="109">
        <v>1088.940009951594</v>
      </c>
      <c r="E5639" s="109">
        <v>74683.593194158224</v>
      </c>
    </row>
    <row r="5640" spans="1:5" x14ac:dyDescent="0.35">
      <c r="A5640" s="107" t="s">
        <v>80</v>
      </c>
      <c r="B5640" s="107" t="s">
        <v>359</v>
      </c>
      <c r="C5640" s="110">
        <v>11</v>
      </c>
      <c r="D5640" s="109">
        <v>986.92998254299073</v>
      </c>
      <c r="E5640" s="109">
        <v>81146.214121442201</v>
      </c>
    </row>
    <row r="5641" spans="1:5" x14ac:dyDescent="0.35">
      <c r="A5641" s="107" t="s">
        <v>80</v>
      </c>
      <c r="B5641" s="107" t="s">
        <v>359</v>
      </c>
      <c r="C5641" s="110">
        <v>12</v>
      </c>
      <c r="D5641" s="109">
        <v>709.73001682758354</v>
      </c>
      <c r="E5641" s="109">
        <v>70413.189545533489</v>
      </c>
    </row>
    <row r="5642" spans="1:5" x14ac:dyDescent="0.35">
      <c r="A5642" s="107" t="s">
        <v>80</v>
      </c>
      <c r="B5642" s="107" t="s">
        <v>358</v>
      </c>
      <c r="C5642" s="110">
        <v>1</v>
      </c>
      <c r="D5642" s="109">
        <v>18.719999313354499</v>
      </c>
      <c r="E5642" s="109">
        <v>1205.880545948299</v>
      </c>
    </row>
    <row r="5643" spans="1:5" x14ac:dyDescent="0.35">
      <c r="A5643" s="107" t="s">
        <v>80</v>
      </c>
      <c r="B5643" s="107" t="s">
        <v>358</v>
      </c>
      <c r="C5643" s="110">
        <v>2</v>
      </c>
      <c r="D5643" s="109">
        <v>168.23999436199671</v>
      </c>
      <c r="E5643" s="109">
        <v>12424.282977926299</v>
      </c>
    </row>
    <row r="5644" spans="1:5" x14ac:dyDescent="0.35">
      <c r="A5644" s="107" t="s">
        <v>80</v>
      </c>
      <c r="B5644" s="107" t="s">
        <v>358</v>
      </c>
      <c r="C5644" s="110">
        <v>3</v>
      </c>
      <c r="D5644" s="109">
        <v>87.599999219179381</v>
      </c>
      <c r="E5644" s="109">
        <v>6859.1564576173132</v>
      </c>
    </row>
    <row r="5645" spans="1:5" x14ac:dyDescent="0.35">
      <c r="A5645" s="107" t="s">
        <v>80</v>
      </c>
      <c r="B5645" s="107" t="s">
        <v>358</v>
      </c>
      <c r="C5645" s="110">
        <v>4</v>
      </c>
      <c r="D5645" s="109">
        <v>91.43999669700834</v>
      </c>
      <c r="E5645" s="109">
        <v>6933.9581146614364</v>
      </c>
    </row>
    <row r="5646" spans="1:5" x14ac:dyDescent="0.35">
      <c r="A5646" s="107" t="s">
        <v>80</v>
      </c>
      <c r="B5646" s="107" t="s">
        <v>358</v>
      </c>
      <c r="C5646" s="110">
        <v>5</v>
      </c>
      <c r="D5646" s="109">
        <v>37.680000059306643</v>
      </c>
      <c r="E5646" s="109">
        <v>2840.7867110080169</v>
      </c>
    </row>
    <row r="5647" spans="1:5" x14ac:dyDescent="0.35">
      <c r="A5647" s="107" t="s">
        <v>80</v>
      </c>
      <c r="B5647" s="107" t="s">
        <v>358</v>
      </c>
      <c r="C5647" s="110">
        <v>6</v>
      </c>
      <c r="D5647" s="109">
        <v>22.319999368861289</v>
      </c>
      <c r="E5647" s="109">
        <v>1591.968860163453</v>
      </c>
    </row>
    <row r="5648" spans="1:5" x14ac:dyDescent="0.35">
      <c r="A5648" s="107" t="s">
        <v>80</v>
      </c>
      <c r="B5648" s="107" t="s">
        <v>358</v>
      </c>
      <c r="C5648" s="110">
        <v>7</v>
      </c>
      <c r="D5648" s="109">
        <v>21.839999305084319</v>
      </c>
      <c r="E5648" s="109">
        <v>1550.196303059955</v>
      </c>
    </row>
    <row r="5649" spans="1:5" x14ac:dyDescent="0.35">
      <c r="A5649" s="107" t="s">
        <v>80</v>
      </c>
      <c r="B5649" s="107" t="s">
        <v>358</v>
      </c>
      <c r="C5649" s="110">
        <v>8</v>
      </c>
      <c r="D5649" s="109">
        <v>14.87999957427385</v>
      </c>
      <c r="E5649" s="109">
        <v>1039.295555963266</v>
      </c>
    </row>
    <row r="5650" spans="1:5" x14ac:dyDescent="0.35">
      <c r="A5650" s="107" t="s">
        <v>80</v>
      </c>
      <c r="B5650" s="107" t="s">
        <v>358</v>
      </c>
      <c r="C5650" s="110">
        <v>9</v>
      </c>
      <c r="D5650" s="109">
        <v>14.39999950304629</v>
      </c>
      <c r="E5650" s="109">
        <v>869.02156239540716</v>
      </c>
    </row>
    <row r="5651" spans="1:5" x14ac:dyDescent="0.35">
      <c r="A5651" s="107" t="s">
        <v>80</v>
      </c>
      <c r="B5651" s="107" t="s">
        <v>358</v>
      </c>
      <c r="C5651" s="110">
        <v>10</v>
      </c>
      <c r="D5651" s="109">
        <v>52.319999396800966</v>
      </c>
      <c r="E5651" s="109">
        <v>2197.3927708118372</v>
      </c>
    </row>
    <row r="5652" spans="1:5" x14ac:dyDescent="0.35">
      <c r="A5652" s="107" t="s">
        <v>80</v>
      </c>
      <c r="B5652" s="107" t="s">
        <v>358</v>
      </c>
      <c r="C5652" s="110">
        <v>11</v>
      </c>
      <c r="D5652" s="109">
        <v>184.23000746965411</v>
      </c>
      <c r="E5652" s="109">
        <v>8356.414066448544</v>
      </c>
    </row>
    <row r="5653" spans="1:5" x14ac:dyDescent="0.35">
      <c r="A5653" s="107" t="s">
        <v>80</v>
      </c>
      <c r="B5653" s="107" t="s">
        <v>358</v>
      </c>
      <c r="C5653" s="110">
        <v>12</v>
      </c>
      <c r="D5653" s="109">
        <v>197.64000841975221</v>
      </c>
      <c r="E5653" s="109">
        <v>8964.7357890018502</v>
      </c>
    </row>
    <row r="5654" spans="1:5" x14ac:dyDescent="0.35">
      <c r="A5654" s="107" t="s">
        <v>80</v>
      </c>
      <c r="B5654" s="107" t="s">
        <v>357</v>
      </c>
      <c r="C5654" s="110">
        <v>1</v>
      </c>
      <c r="D5654" s="109">
        <v>343.67999839782698</v>
      </c>
      <c r="E5654" s="109">
        <v>23831.350965215439</v>
      </c>
    </row>
    <row r="5655" spans="1:5" x14ac:dyDescent="0.35">
      <c r="A5655" s="107" t="s">
        <v>80</v>
      </c>
      <c r="B5655" s="107" t="s">
        <v>357</v>
      </c>
      <c r="C5655" s="110">
        <v>2</v>
      </c>
      <c r="D5655" s="109">
        <v>2003.039995908737</v>
      </c>
      <c r="E5655" s="109">
        <v>147804.46829597349</v>
      </c>
    </row>
    <row r="5656" spans="1:5" x14ac:dyDescent="0.35">
      <c r="A5656" s="107" t="s">
        <v>80</v>
      </c>
      <c r="B5656" s="107" t="s">
        <v>357</v>
      </c>
      <c r="C5656" s="110">
        <v>3</v>
      </c>
      <c r="D5656" s="109">
        <v>1233.3600087165819</v>
      </c>
      <c r="E5656" s="109">
        <v>96320.035266677543</v>
      </c>
    </row>
    <row r="5657" spans="1:5" x14ac:dyDescent="0.35">
      <c r="A5657" s="107" t="s">
        <v>80</v>
      </c>
      <c r="B5657" s="107" t="s">
        <v>357</v>
      </c>
      <c r="C5657" s="110">
        <v>4</v>
      </c>
      <c r="D5657" s="109">
        <v>948.48002672195412</v>
      </c>
      <c r="E5657" s="109">
        <v>71944.671441396786</v>
      </c>
    </row>
    <row r="5658" spans="1:5" x14ac:dyDescent="0.35">
      <c r="A5658" s="107" t="s">
        <v>80</v>
      </c>
      <c r="B5658" s="107" t="s">
        <v>357</v>
      </c>
      <c r="C5658" s="110">
        <v>5</v>
      </c>
      <c r="D5658" s="109">
        <v>146.16000014543519</v>
      </c>
      <c r="E5658" s="109">
        <v>10871.2575475959</v>
      </c>
    </row>
    <row r="5659" spans="1:5" x14ac:dyDescent="0.35">
      <c r="A5659" s="107" t="s">
        <v>80</v>
      </c>
      <c r="B5659" s="107" t="s">
        <v>357</v>
      </c>
      <c r="C5659" s="110">
        <v>6</v>
      </c>
      <c r="D5659" s="109">
        <v>118.0800029635427</v>
      </c>
      <c r="E5659" s="109">
        <v>8424.349277362935</v>
      </c>
    </row>
    <row r="5660" spans="1:5" x14ac:dyDescent="0.35">
      <c r="A5660" s="107" t="s">
        <v>80</v>
      </c>
      <c r="B5660" s="107" t="s">
        <v>357</v>
      </c>
      <c r="C5660" s="110">
        <v>7</v>
      </c>
      <c r="D5660" s="109">
        <v>106.3200040087101</v>
      </c>
      <c r="E5660" s="109">
        <v>7552.2758588790557</v>
      </c>
    </row>
    <row r="5661" spans="1:5" x14ac:dyDescent="0.35">
      <c r="A5661" s="107" t="s">
        <v>80</v>
      </c>
      <c r="B5661" s="107" t="s">
        <v>357</v>
      </c>
      <c r="C5661" s="110">
        <v>8</v>
      </c>
      <c r="D5661" s="109">
        <v>5.999999821186063</v>
      </c>
      <c r="E5661" s="109">
        <v>417.92320552673073</v>
      </c>
    </row>
    <row r="5662" spans="1:5" x14ac:dyDescent="0.35">
      <c r="A5662" s="107" t="s">
        <v>80</v>
      </c>
      <c r="B5662" s="107" t="s">
        <v>357</v>
      </c>
      <c r="C5662" s="110">
        <v>9</v>
      </c>
      <c r="D5662" s="109">
        <v>34.080000404268517</v>
      </c>
      <c r="E5662" s="109">
        <v>2063.4158597013302</v>
      </c>
    </row>
    <row r="5663" spans="1:5" x14ac:dyDescent="0.35">
      <c r="A5663" s="107" t="s">
        <v>80</v>
      </c>
      <c r="B5663" s="107" t="s">
        <v>357</v>
      </c>
      <c r="C5663" s="110">
        <v>10</v>
      </c>
      <c r="D5663" s="109">
        <v>585.60000920295715</v>
      </c>
      <c r="E5663" s="109">
        <v>21234.90703370039</v>
      </c>
    </row>
    <row r="5664" spans="1:5" x14ac:dyDescent="0.35">
      <c r="A5664" s="107" t="s">
        <v>80</v>
      </c>
      <c r="B5664" s="107" t="s">
        <v>357</v>
      </c>
      <c r="C5664" s="110">
        <v>11</v>
      </c>
      <c r="D5664" s="109">
        <v>2148</v>
      </c>
      <c r="E5664" s="109">
        <v>94932.205004572257</v>
      </c>
    </row>
    <row r="5665" spans="1:5" x14ac:dyDescent="0.35">
      <c r="A5665" s="107" t="s">
        <v>80</v>
      </c>
      <c r="B5665" s="107" t="s">
        <v>357</v>
      </c>
      <c r="C5665" s="110">
        <v>12</v>
      </c>
      <c r="D5665" s="109">
        <v>2229</v>
      </c>
      <c r="E5665" s="109">
        <v>99603.096999215515</v>
      </c>
    </row>
    <row r="5666" spans="1:5" x14ac:dyDescent="0.35">
      <c r="A5666" s="107" t="s">
        <v>80</v>
      </c>
      <c r="B5666" s="107" t="s">
        <v>27</v>
      </c>
      <c r="C5666" s="110">
        <v>1</v>
      </c>
      <c r="D5666" s="109">
        <v>28869.119559288021</v>
      </c>
      <c r="E5666" s="109">
        <v>2093878.2052765</v>
      </c>
    </row>
    <row r="5667" spans="1:5" x14ac:dyDescent="0.35">
      <c r="A5667" s="107" t="s">
        <v>80</v>
      </c>
      <c r="B5667" s="107" t="s">
        <v>27</v>
      </c>
      <c r="C5667" s="110">
        <v>2</v>
      </c>
      <c r="D5667" s="109">
        <v>11359.20013046265</v>
      </c>
      <c r="E5667" s="109">
        <v>812308.62959049421</v>
      </c>
    </row>
    <row r="5668" spans="1:5" x14ac:dyDescent="0.35">
      <c r="A5668" s="107" t="s">
        <v>80</v>
      </c>
      <c r="B5668" s="107" t="s">
        <v>27</v>
      </c>
      <c r="C5668" s="110">
        <v>3</v>
      </c>
      <c r="D5668" s="109">
        <v>4600.0799934864026</v>
      </c>
      <c r="E5668" s="109">
        <v>347354.26862211619</v>
      </c>
    </row>
    <row r="5669" spans="1:5" x14ac:dyDescent="0.35">
      <c r="A5669" s="107" t="s">
        <v>80</v>
      </c>
      <c r="B5669" s="107" t="s">
        <v>27</v>
      </c>
      <c r="C5669" s="110">
        <v>4</v>
      </c>
      <c r="D5669" s="109">
        <v>8809.199909925459</v>
      </c>
      <c r="E5669" s="109">
        <v>658401.5296650118</v>
      </c>
    </row>
    <row r="5670" spans="1:5" x14ac:dyDescent="0.35">
      <c r="A5670" s="107" t="s">
        <v>80</v>
      </c>
      <c r="B5670" s="107" t="s">
        <v>27</v>
      </c>
      <c r="C5670" s="110">
        <v>5</v>
      </c>
      <c r="D5670" s="109">
        <v>13574.15985345841</v>
      </c>
      <c r="E5670" s="109">
        <v>994626.00123401417</v>
      </c>
    </row>
    <row r="5671" spans="1:5" x14ac:dyDescent="0.35">
      <c r="A5671" s="107" t="s">
        <v>80</v>
      </c>
      <c r="B5671" s="107" t="s">
        <v>27</v>
      </c>
      <c r="C5671" s="110">
        <v>6</v>
      </c>
      <c r="D5671" s="109">
        <v>14159.52005529405</v>
      </c>
      <c r="E5671" s="109">
        <v>979227.0403459809</v>
      </c>
    </row>
    <row r="5672" spans="1:5" x14ac:dyDescent="0.35">
      <c r="A5672" s="107" t="s">
        <v>80</v>
      </c>
      <c r="B5672" s="107" t="s">
        <v>27</v>
      </c>
      <c r="C5672" s="110">
        <v>7</v>
      </c>
      <c r="D5672" s="109">
        <v>20429.52013874054</v>
      </c>
      <c r="E5672" s="109">
        <v>1404393.025121378</v>
      </c>
    </row>
    <row r="5673" spans="1:5" x14ac:dyDescent="0.35">
      <c r="A5673" s="107" t="s">
        <v>80</v>
      </c>
      <c r="B5673" s="107" t="s">
        <v>27</v>
      </c>
      <c r="C5673" s="110">
        <v>8</v>
      </c>
      <c r="D5673" s="109">
        <v>15628.079791069031</v>
      </c>
      <c r="E5673" s="109">
        <v>1065836.1028333229</v>
      </c>
    </row>
    <row r="5674" spans="1:5" x14ac:dyDescent="0.35">
      <c r="A5674" s="107" t="s">
        <v>80</v>
      </c>
      <c r="B5674" s="107" t="s">
        <v>27</v>
      </c>
      <c r="C5674" s="110">
        <v>9</v>
      </c>
      <c r="D5674" s="109">
        <v>21484.320228576671</v>
      </c>
      <c r="E5674" s="109">
        <v>1258750.3010973879</v>
      </c>
    </row>
    <row r="5675" spans="1:5" x14ac:dyDescent="0.35">
      <c r="A5675" s="107" t="s">
        <v>80</v>
      </c>
      <c r="B5675" s="107" t="s">
        <v>27</v>
      </c>
      <c r="C5675" s="110">
        <v>10</v>
      </c>
      <c r="D5675" s="109">
        <v>48488.51094575911</v>
      </c>
      <c r="E5675" s="109">
        <v>2087068.8362775359</v>
      </c>
    </row>
    <row r="5676" spans="1:5" x14ac:dyDescent="0.35">
      <c r="A5676" s="107" t="s">
        <v>80</v>
      </c>
      <c r="B5676" s="107" t="s">
        <v>27</v>
      </c>
      <c r="C5676" s="110">
        <v>11</v>
      </c>
      <c r="D5676" s="109">
        <v>45925.743909887096</v>
      </c>
      <c r="E5676" s="109">
        <v>2004218.7179375149</v>
      </c>
    </row>
    <row r="5677" spans="1:5" x14ac:dyDescent="0.35">
      <c r="A5677" s="107" t="s">
        <v>80</v>
      </c>
      <c r="B5677" s="107" t="s">
        <v>27</v>
      </c>
      <c r="C5677" s="110">
        <v>12</v>
      </c>
      <c r="D5677" s="109">
        <v>31142.09908706971</v>
      </c>
      <c r="E5677" s="109">
        <v>1305938.7672473809</v>
      </c>
    </row>
    <row r="5678" spans="1:5" x14ac:dyDescent="0.35">
      <c r="A5678" s="107" t="s">
        <v>80</v>
      </c>
      <c r="B5678" s="107" t="s">
        <v>356</v>
      </c>
      <c r="C5678" s="110">
        <v>1</v>
      </c>
      <c r="D5678" s="109">
        <v>202.7760426412334</v>
      </c>
      <c r="E5678" s="109">
        <v>5056.1574685280348</v>
      </c>
    </row>
    <row r="5679" spans="1:5" x14ac:dyDescent="0.35">
      <c r="A5679" s="107" t="s">
        <v>80</v>
      </c>
      <c r="B5679" s="107" t="s">
        <v>356</v>
      </c>
      <c r="C5679" s="110">
        <v>2</v>
      </c>
      <c r="D5679" s="109">
        <v>262.62615462206691</v>
      </c>
      <c r="E5679" s="109">
        <v>7297.3226805243157</v>
      </c>
    </row>
    <row r="5680" spans="1:5" x14ac:dyDescent="0.35">
      <c r="A5680" s="107" t="s">
        <v>80</v>
      </c>
      <c r="B5680" s="107" t="s">
        <v>356</v>
      </c>
      <c r="C5680" s="110">
        <v>3</v>
      </c>
      <c r="D5680" s="109">
        <v>310.21013788714851</v>
      </c>
      <c r="E5680" s="109">
        <v>11264.681298478219</v>
      </c>
    </row>
    <row r="5681" spans="1:5" x14ac:dyDescent="0.35">
      <c r="A5681" s="107" t="s">
        <v>80</v>
      </c>
      <c r="B5681" s="107" t="s">
        <v>356</v>
      </c>
      <c r="C5681" s="110">
        <v>4</v>
      </c>
      <c r="D5681" s="109">
        <v>271.01876596947102</v>
      </c>
      <c r="E5681" s="109">
        <v>10155.98045540042</v>
      </c>
    </row>
    <row r="5682" spans="1:5" x14ac:dyDescent="0.35">
      <c r="A5682" s="107" t="s">
        <v>80</v>
      </c>
      <c r="B5682" s="107" t="s">
        <v>356</v>
      </c>
      <c r="C5682" s="110">
        <v>5</v>
      </c>
      <c r="D5682" s="109">
        <v>228.07198187818929</v>
      </c>
      <c r="E5682" s="109">
        <v>10866.537699038539</v>
      </c>
    </row>
    <row r="5683" spans="1:5" x14ac:dyDescent="0.35">
      <c r="A5683" s="107" t="s">
        <v>80</v>
      </c>
      <c r="B5683" s="107" t="s">
        <v>356</v>
      </c>
      <c r="C5683" s="110">
        <v>6</v>
      </c>
      <c r="D5683" s="109">
        <v>223.19699809666159</v>
      </c>
      <c r="E5683" s="109">
        <v>12136.183103235489</v>
      </c>
    </row>
    <row r="5684" spans="1:5" x14ac:dyDescent="0.35">
      <c r="A5684" s="107" t="s">
        <v>80</v>
      </c>
      <c r="B5684" s="107" t="s">
        <v>356</v>
      </c>
      <c r="C5684" s="110">
        <v>7</v>
      </c>
      <c r="D5684" s="109">
        <v>75.185754454131853</v>
      </c>
      <c r="E5684" s="109">
        <v>3171.820346595649</v>
      </c>
    </row>
    <row r="5685" spans="1:5" x14ac:dyDescent="0.35">
      <c r="A5685" s="107" t="s">
        <v>80</v>
      </c>
      <c r="B5685" s="107" t="s">
        <v>356</v>
      </c>
      <c r="C5685" s="110">
        <v>8</v>
      </c>
      <c r="D5685" s="109">
        <v>8.3484009327389632</v>
      </c>
      <c r="E5685" s="109">
        <v>569.57575160056183</v>
      </c>
    </row>
    <row r="5686" spans="1:5" x14ac:dyDescent="0.35">
      <c r="A5686" s="107" t="s">
        <v>80</v>
      </c>
      <c r="B5686" s="107" t="s">
        <v>356</v>
      </c>
      <c r="C5686" s="110">
        <v>9</v>
      </c>
      <c r="D5686" s="109">
        <v>14.41133611187402</v>
      </c>
      <c r="E5686" s="109">
        <v>673.81455003454857</v>
      </c>
    </row>
    <row r="5687" spans="1:5" x14ac:dyDescent="0.35">
      <c r="A5687" s="107" t="s">
        <v>80</v>
      </c>
      <c r="B5687" s="107" t="s">
        <v>356</v>
      </c>
      <c r="C5687" s="110">
        <v>10</v>
      </c>
      <c r="D5687" s="109">
        <v>25.293849235194759</v>
      </c>
      <c r="E5687" s="109">
        <v>415.45177994798053</v>
      </c>
    </row>
    <row r="5688" spans="1:5" x14ac:dyDescent="0.35">
      <c r="A5688" s="107" t="s">
        <v>80</v>
      </c>
      <c r="B5688" s="107" t="s">
        <v>356</v>
      </c>
      <c r="C5688" s="110">
        <v>11</v>
      </c>
      <c r="D5688" s="109">
        <v>18.01444968012143</v>
      </c>
      <c r="E5688" s="109">
        <v>215.73310487221829</v>
      </c>
    </row>
    <row r="5689" spans="1:5" x14ac:dyDescent="0.35">
      <c r="A5689" s="107" t="s">
        <v>80</v>
      </c>
      <c r="B5689" s="107" t="s">
        <v>356</v>
      </c>
      <c r="C5689" s="110">
        <v>12</v>
      </c>
      <c r="D5689" s="109">
        <v>16.42143296782454</v>
      </c>
      <c r="E5689" s="109">
        <v>195.36782569444841</v>
      </c>
    </row>
    <row r="5690" spans="1:5" x14ac:dyDescent="0.35">
      <c r="A5690" s="107" t="s">
        <v>80</v>
      </c>
      <c r="B5690" s="107" t="s">
        <v>355</v>
      </c>
      <c r="C5690" s="110">
        <v>1</v>
      </c>
      <c r="D5690" s="109">
        <v>1848.682201307108</v>
      </c>
      <c r="E5690" s="109">
        <v>142407.95678341709</v>
      </c>
    </row>
    <row r="5691" spans="1:5" x14ac:dyDescent="0.35">
      <c r="A5691" s="107" t="s">
        <v>80</v>
      </c>
      <c r="B5691" s="107" t="s">
        <v>355</v>
      </c>
      <c r="C5691" s="110">
        <v>2</v>
      </c>
      <c r="D5691" s="109">
        <v>1493.160969838797</v>
      </c>
      <c r="E5691" s="109">
        <v>110761.3069347764</v>
      </c>
    </row>
    <row r="5692" spans="1:5" x14ac:dyDescent="0.35">
      <c r="A5692" s="107" t="s">
        <v>80</v>
      </c>
      <c r="B5692" s="107" t="s">
        <v>355</v>
      </c>
      <c r="C5692" s="110">
        <v>3</v>
      </c>
      <c r="D5692" s="109">
        <v>1589.111990496315</v>
      </c>
      <c r="E5692" s="109">
        <v>123918.7760950688</v>
      </c>
    </row>
    <row r="5693" spans="1:5" x14ac:dyDescent="0.35">
      <c r="A5693" s="107" t="s">
        <v>80</v>
      </c>
      <c r="B5693" s="107" t="s">
        <v>355</v>
      </c>
      <c r="C5693" s="110">
        <v>4</v>
      </c>
      <c r="D5693" s="109">
        <v>1128.8816669718681</v>
      </c>
      <c r="E5693" s="109">
        <v>85165.490181504807</v>
      </c>
    </row>
    <row r="5694" spans="1:5" x14ac:dyDescent="0.35">
      <c r="A5694" s="107" t="s">
        <v>80</v>
      </c>
      <c r="B5694" s="107" t="s">
        <v>355</v>
      </c>
      <c r="C5694" s="110">
        <v>5</v>
      </c>
      <c r="D5694" s="109">
        <v>962.82529616536806</v>
      </c>
      <c r="E5694" s="109">
        <v>72196.225674269925</v>
      </c>
    </row>
    <row r="5695" spans="1:5" x14ac:dyDescent="0.35">
      <c r="A5695" s="107" t="s">
        <v>80</v>
      </c>
      <c r="B5695" s="107" t="s">
        <v>355</v>
      </c>
      <c r="C5695" s="110">
        <v>6</v>
      </c>
      <c r="D5695" s="109">
        <v>672.72032052798704</v>
      </c>
      <c r="E5695" s="109">
        <v>47724.581409897182</v>
      </c>
    </row>
    <row r="5696" spans="1:5" x14ac:dyDescent="0.35">
      <c r="A5696" s="107" t="s">
        <v>80</v>
      </c>
      <c r="B5696" s="107" t="s">
        <v>355</v>
      </c>
      <c r="C5696" s="110">
        <v>7</v>
      </c>
      <c r="D5696" s="109">
        <v>927.47189454522595</v>
      </c>
      <c r="E5696" s="109">
        <v>64485.327266996857</v>
      </c>
    </row>
    <row r="5697" spans="1:5" x14ac:dyDescent="0.35">
      <c r="A5697" s="107" t="s">
        <v>80</v>
      </c>
      <c r="B5697" s="107" t="s">
        <v>355</v>
      </c>
      <c r="C5697" s="110">
        <v>8</v>
      </c>
      <c r="D5697" s="109">
        <v>1271.620353653283</v>
      </c>
      <c r="E5697" s="109">
        <v>87682.21502373254</v>
      </c>
    </row>
    <row r="5698" spans="1:5" x14ac:dyDescent="0.35">
      <c r="A5698" s="107" t="s">
        <v>80</v>
      </c>
      <c r="B5698" s="107" t="s">
        <v>355</v>
      </c>
      <c r="C5698" s="110">
        <v>9</v>
      </c>
      <c r="D5698" s="109">
        <v>1464.825900020832</v>
      </c>
      <c r="E5698" s="109">
        <v>85858.478013959771</v>
      </c>
    </row>
    <row r="5699" spans="1:5" x14ac:dyDescent="0.35">
      <c r="A5699" s="107" t="s">
        <v>80</v>
      </c>
      <c r="B5699" s="107" t="s">
        <v>355</v>
      </c>
      <c r="C5699" s="110">
        <v>10</v>
      </c>
      <c r="D5699" s="109">
        <v>1842.8342546576839</v>
      </c>
      <c r="E5699" s="109">
        <v>67080.872550261163</v>
      </c>
    </row>
    <row r="5700" spans="1:5" x14ac:dyDescent="0.35">
      <c r="A5700" s="107" t="s">
        <v>80</v>
      </c>
      <c r="B5700" s="107" t="s">
        <v>355</v>
      </c>
      <c r="C5700" s="110">
        <v>11</v>
      </c>
      <c r="D5700" s="109">
        <v>1719.8922148840891</v>
      </c>
      <c r="E5700" s="109">
        <v>69723.846906408638</v>
      </c>
    </row>
    <row r="5701" spans="1:5" x14ac:dyDescent="0.35">
      <c r="A5701" s="107" t="s">
        <v>80</v>
      </c>
      <c r="B5701" s="107" t="s">
        <v>355</v>
      </c>
      <c r="C5701" s="110">
        <v>12</v>
      </c>
      <c r="D5701" s="109">
        <v>1939.475755758951</v>
      </c>
      <c r="E5701" s="109">
        <v>75050.73738870502</v>
      </c>
    </row>
    <row r="5702" spans="1:5" x14ac:dyDescent="0.35">
      <c r="A5702" s="107" t="s">
        <v>80</v>
      </c>
      <c r="B5702" s="107" t="s">
        <v>28</v>
      </c>
      <c r="C5702" s="110">
        <v>1</v>
      </c>
      <c r="D5702" s="109">
        <v>441.51875707199571</v>
      </c>
      <c r="E5702" s="109">
        <v>33452.694834569273</v>
      </c>
    </row>
    <row r="5703" spans="1:5" x14ac:dyDescent="0.35">
      <c r="A5703" s="107" t="s">
        <v>80</v>
      </c>
      <c r="B5703" s="107" t="s">
        <v>28</v>
      </c>
      <c r="C5703" s="110">
        <v>2</v>
      </c>
      <c r="D5703" s="109">
        <v>391.17963500417551</v>
      </c>
      <c r="E5703" s="109">
        <v>28485.373702781199</v>
      </c>
    </row>
    <row r="5704" spans="1:5" x14ac:dyDescent="0.35">
      <c r="A5704" s="107" t="s">
        <v>80</v>
      </c>
      <c r="B5704" s="107" t="s">
        <v>28</v>
      </c>
      <c r="C5704" s="110">
        <v>3</v>
      </c>
      <c r="D5704" s="109">
        <v>368.15886317133391</v>
      </c>
      <c r="E5704" s="109">
        <v>28103.097600580291</v>
      </c>
    </row>
    <row r="5705" spans="1:5" x14ac:dyDescent="0.35">
      <c r="A5705" s="107" t="s">
        <v>80</v>
      </c>
      <c r="B5705" s="107" t="s">
        <v>28</v>
      </c>
      <c r="C5705" s="110">
        <v>4</v>
      </c>
      <c r="D5705" s="109">
        <v>308.71286947850223</v>
      </c>
      <c r="E5705" s="109">
        <v>22841.403888300581</v>
      </c>
    </row>
    <row r="5706" spans="1:5" x14ac:dyDescent="0.35">
      <c r="A5706" s="107" t="s">
        <v>80</v>
      </c>
      <c r="B5706" s="107" t="s">
        <v>28</v>
      </c>
      <c r="C5706" s="110">
        <v>5</v>
      </c>
      <c r="D5706" s="109">
        <v>244.57593417251741</v>
      </c>
      <c r="E5706" s="109">
        <v>17925.514439346502</v>
      </c>
    </row>
    <row r="5707" spans="1:5" x14ac:dyDescent="0.35">
      <c r="A5707" s="107" t="s">
        <v>80</v>
      </c>
      <c r="B5707" s="107" t="s">
        <v>28</v>
      </c>
      <c r="C5707" s="110">
        <v>6</v>
      </c>
      <c r="D5707" s="109">
        <v>176.68917361285099</v>
      </c>
      <c r="E5707" s="109">
        <v>12499.479009169971</v>
      </c>
    </row>
    <row r="5708" spans="1:5" x14ac:dyDescent="0.35">
      <c r="A5708" s="107" t="s">
        <v>80</v>
      </c>
      <c r="B5708" s="107" t="s">
        <v>28</v>
      </c>
      <c r="C5708" s="110">
        <v>7</v>
      </c>
      <c r="D5708" s="109">
        <v>243.80182967974631</v>
      </c>
      <c r="E5708" s="109">
        <v>17084.170496375351</v>
      </c>
    </row>
    <row r="5709" spans="1:5" x14ac:dyDescent="0.35">
      <c r="A5709" s="107" t="s">
        <v>80</v>
      </c>
      <c r="B5709" s="107" t="s">
        <v>28</v>
      </c>
      <c r="C5709" s="110">
        <v>8</v>
      </c>
      <c r="D5709" s="109">
        <v>289.1392715824374</v>
      </c>
      <c r="E5709" s="109">
        <v>20098.842083934229</v>
      </c>
    </row>
    <row r="5710" spans="1:5" x14ac:dyDescent="0.35">
      <c r="A5710" s="107" t="s">
        <v>80</v>
      </c>
      <c r="B5710" s="107" t="s">
        <v>28</v>
      </c>
      <c r="C5710" s="110">
        <v>9</v>
      </c>
      <c r="D5710" s="109">
        <v>343.46149125400132</v>
      </c>
      <c r="E5710" s="109">
        <v>20376.974588182071</v>
      </c>
    </row>
    <row r="5711" spans="1:5" x14ac:dyDescent="0.35">
      <c r="A5711" s="107" t="s">
        <v>80</v>
      </c>
      <c r="B5711" s="107" t="s">
        <v>28</v>
      </c>
      <c r="C5711" s="110">
        <v>10</v>
      </c>
      <c r="D5711" s="109">
        <v>422.90255834407589</v>
      </c>
      <c r="E5711" s="109">
        <v>15864.42539392138</v>
      </c>
    </row>
    <row r="5712" spans="1:5" x14ac:dyDescent="0.35">
      <c r="A5712" s="107" t="s">
        <v>80</v>
      </c>
      <c r="B5712" s="107" t="s">
        <v>28</v>
      </c>
      <c r="C5712" s="110">
        <v>11</v>
      </c>
      <c r="D5712" s="109">
        <v>425.53147085420721</v>
      </c>
      <c r="E5712" s="109">
        <v>17750.535659634821</v>
      </c>
    </row>
    <row r="5713" spans="1:5" x14ac:dyDescent="0.35">
      <c r="A5713" s="107" t="s">
        <v>80</v>
      </c>
      <c r="B5713" s="107" t="s">
        <v>28</v>
      </c>
      <c r="C5713" s="110">
        <v>12</v>
      </c>
      <c r="D5713" s="109">
        <v>442.3278385569252</v>
      </c>
      <c r="E5713" s="109">
        <v>17449.976463440758</v>
      </c>
    </row>
    <row r="5714" spans="1:5" x14ac:dyDescent="0.35">
      <c r="A5714" s="107" t="s">
        <v>80</v>
      </c>
      <c r="B5714" s="107" t="s">
        <v>29</v>
      </c>
      <c r="C5714" s="110">
        <v>1</v>
      </c>
      <c r="D5714" s="109">
        <v>442615.77129747003</v>
      </c>
      <c r="E5714" s="109">
        <v>21995386.5641919</v>
      </c>
    </row>
    <row r="5715" spans="1:5" x14ac:dyDescent="0.35">
      <c r="A5715" s="107" t="s">
        <v>80</v>
      </c>
      <c r="B5715" s="107" t="s">
        <v>29</v>
      </c>
      <c r="C5715" s="110">
        <v>2</v>
      </c>
      <c r="D5715" s="109">
        <v>378610.59429425379</v>
      </c>
      <c r="E5715" s="109">
        <v>20343895.66090994</v>
      </c>
    </row>
    <row r="5716" spans="1:5" x14ac:dyDescent="0.35">
      <c r="A5716" s="107" t="s">
        <v>80</v>
      </c>
      <c r="B5716" s="107" t="s">
        <v>29</v>
      </c>
      <c r="C5716" s="110">
        <v>3</v>
      </c>
      <c r="D5716" s="109">
        <v>392696.30563762062</v>
      </c>
      <c r="E5716" s="109">
        <v>22877249.98028677</v>
      </c>
    </row>
    <row r="5717" spans="1:5" x14ac:dyDescent="0.35">
      <c r="A5717" s="107" t="s">
        <v>80</v>
      </c>
      <c r="B5717" s="107" t="s">
        <v>29</v>
      </c>
      <c r="C5717" s="110">
        <v>4</v>
      </c>
      <c r="D5717" s="109">
        <v>339403.85914288042</v>
      </c>
      <c r="E5717" s="109">
        <v>19111471.254072819</v>
      </c>
    </row>
    <row r="5718" spans="1:5" x14ac:dyDescent="0.35">
      <c r="A5718" s="107" t="s">
        <v>80</v>
      </c>
      <c r="B5718" s="107" t="s">
        <v>29</v>
      </c>
      <c r="C5718" s="110">
        <v>5</v>
      </c>
      <c r="D5718" s="109">
        <v>372447.31282566028</v>
      </c>
      <c r="E5718" s="109">
        <v>23515909.08677562</v>
      </c>
    </row>
    <row r="5719" spans="1:5" x14ac:dyDescent="0.35">
      <c r="A5719" s="107" t="s">
        <v>80</v>
      </c>
      <c r="B5719" s="107" t="s">
        <v>29</v>
      </c>
      <c r="C5719" s="110">
        <v>6</v>
      </c>
      <c r="D5719" s="109">
        <v>369073.5444750397</v>
      </c>
      <c r="E5719" s="109">
        <v>24414922.956015781</v>
      </c>
    </row>
    <row r="5720" spans="1:5" x14ac:dyDescent="0.35">
      <c r="A5720" s="107" t="s">
        <v>80</v>
      </c>
      <c r="B5720" s="107" t="s">
        <v>29</v>
      </c>
      <c r="C5720" s="110">
        <v>7</v>
      </c>
      <c r="D5720" s="109">
        <v>458890.6726723031</v>
      </c>
      <c r="E5720" s="109">
        <v>20134403.055938009</v>
      </c>
    </row>
    <row r="5721" spans="1:5" x14ac:dyDescent="0.35">
      <c r="A5721" s="107" t="s">
        <v>80</v>
      </c>
      <c r="B5721" s="107" t="s">
        <v>29</v>
      </c>
      <c r="C5721" s="110">
        <v>8</v>
      </c>
      <c r="D5721" s="109">
        <v>519646.94996094488</v>
      </c>
      <c r="E5721" s="109">
        <v>15977263.61956954</v>
      </c>
    </row>
    <row r="5722" spans="1:5" x14ac:dyDescent="0.35">
      <c r="A5722" s="107" t="s">
        <v>80</v>
      </c>
      <c r="B5722" s="107" t="s">
        <v>29</v>
      </c>
      <c r="C5722" s="110">
        <v>9</v>
      </c>
      <c r="D5722" s="109">
        <v>540227.92233948805</v>
      </c>
      <c r="E5722" s="109">
        <v>13223239.021918019</v>
      </c>
    </row>
    <row r="5723" spans="1:5" x14ac:dyDescent="0.35">
      <c r="A5723" s="107" t="s">
        <v>80</v>
      </c>
      <c r="B5723" s="107" t="s">
        <v>29</v>
      </c>
      <c r="C5723" s="110">
        <v>10</v>
      </c>
      <c r="D5723" s="109">
        <v>543962.13513878454</v>
      </c>
      <c r="E5723" s="109">
        <v>11138967.81512126</v>
      </c>
    </row>
    <row r="5724" spans="1:5" x14ac:dyDescent="0.35">
      <c r="A5724" s="107" t="s">
        <v>80</v>
      </c>
      <c r="B5724" s="107" t="s">
        <v>29</v>
      </c>
      <c r="C5724" s="110">
        <v>11</v>
      </c>
      <c r="D5724" s="109">
        <v>575390.82593720837</v>
      </c>
      <c r="E5724" s="109">
        <v>12193912.48718136</v>
      </c>
    </row>
    <row r="5725" spans="1:5" x14ac:dyDescent="0.35">
      <c r="A5725" s="107" t="s">
        <v>80</v>
      </c>
      <c r="B5725" s="107" t="s">
        <v>29</v>
      </c>
      <c r="C5725" s="110">
        <v>12</v>
      </c>
      <c r="D5725" s="109">
        <v>634099.87640068727</v>
      </c>
      <c r="E5725" s="109">
        <v>14875259.60189227</v>
      </c>
    </row>
    <row r="5726" spans="1:5" x14ac:dyDescent="0.35">
      <c r="A5726" s="107" t="s">
        <v>80</v>
      </c>
      <c r="B5726" s="107" t="s">
        <v>354</v>
      </c>
      <c r="C5726" s="110">
        <v>1</v>
      </c>
      <c r="D5726" s="109">
        <v>271.43999814987171</v>
      </c>
      <c r="E5726" s="109">
        <v>17184.439201289031</v>
      </c>
    </row>
    <row r="5727" spans="1:5" x14ac:dyDescent="0.35">
      <c r="A5727" s="107" t="s">
        <v>80</v>
      </c>
      <c r="B5727" s="107" t="s">
        <v>354</v>
      </c>
      <c r="C5727" s="110">
        <v>2</v>
      </c>
      <c r="D5727" s="109">
        <v>2344.8000020980821</v>
      </c>
      <c r="E5727" s="109">
        <v>172365.31143930971</v>
      </c>
    </row>
    <row r="5728" spans="1:5" x14ac:dyDescent="0.35">
      <c r="A5728" s="107" t="s">
        <v>80</v>
      </c>
      <c r="B5728" s="107" t="s">
        <v>354</v>
      </c>
      <c r="C5728" s="110">
        <v>3</v>
      </c>
      <c r="D5728" s="109">
        <v>2134.5599803924579</v>
      </c>
      <c r="E5728" s="109">
        <v>164468.2040937175</v>
      </c>
    </row>
    <row r="5729" spans="1:5" x14ac:dyDescent="0.35">
      <c r="A5729" s="107" t="s">
        <v>80</v>
      </c>
      <c r="B5729" s="107" t="s">
        <v>354</v>
      </c>
      <c r="C5729" s="110">
        <v>4</v>
      </c>
      <c r="D5729" s="109">
        <v>1768.5600261688251</v>
      </c>
      <c r="E5729" s="109">
        <v>133260.1403109963</v>
      </c>
    </row>
    <row r="5730" spans="1:5" x14ac:dyDescent="0.35">
      <c r="A5730" s="107" t="s">
        <v>80</v>
      </c>
      <c r="B5730" s="107" t="s">
        <v>354</v>
      </c>
      <c r="C5730" s="110">
        <v>5</v>
      </c>
      <c r="D5730" s="109">
        <v>1632.720039129259</v>
      </c>
      <c r="E5730" s="109">
        <v>123271.3222576251</v>
      </c>
    </row>
    <row r="5731" spans="1:5" x14ac:dyDescent="0.35">
      <c r="A5731" s="107" t="s">
        <v>80</v>
      </c>
      <c r="B5731" s="107" t="s">
        <v>354</v>
      </c>
      <c r="C5731" s="110">
        <v>6</v>
      </c>
      <c r="D5731" s="109">
        <v>1795.6800155639651</v>
      </c>
      <c r="E5731" s="109">
        <v>124908.10320608241</v>
      </c>
    </row>
    <row r="5732" spans="1:5" x14ac:dyDescent="0.35">
      <c r="A5732" s="107" t="s">
        <v>80</v>
      </c>
      <c r="B5732" s="107" t="s">
        <v>354</v>
      </c>
      <c r="C5732" s="110">
        <v>7</v>
      </c>
      <c r="D5732" s="109">
        <v>2617.4399454593622</v>
      </c>
      <c r="E5732" s="109">
        <v>181288.36530967549</v>
      </c>
    </row>
    <row r="5733" spans="1:5" x14ac:dyDescent="0.35">
      <c r="A5733" s="107" t="s">
        <v>80</v>
      </c>
      <c r="B5733" s="107" t="s">
        <v>354</v>
      </c>
      <c r="C5733" s="110">
        <v>8</v>
      </c>
      <c r="D5733" s="109">
        <v>2185.2000513076769</v>
      </c>
      <c r="E5733" s="109">
        <v>148169.0797754956</v>
      </c>
    </row>
    <row r="5734" spans="1:5" x14ac:dyDescent="0.35">
      <c r="A5734" s="107" t="s">
        <v>80</v>
      </c>
      <c r="B5734" s="107" t="s">
        <v>354</v>
      </c>
      <c r="C5734" s="110">
        <v>9</v>
      </c>
      <c r="D5734" s="109">
        <v>2183.9999790191669</v>
      </c>
      <c r="E5734" s="109">
        <v>127586.7599843504</v>
      </c>
    </row>
    <row r="5735" spans="1:5" x14ac:dyDescent="0.35">
      <c r="A5735" s="107" t="s">
        <v>80</v>
      </c>
      <c r="B5735" s="107" t="s">
        <v>354</v>
      </c>
      <c r="C5735" s="110">
        <v>10</v>
      </c>
      <c r="D5735" s="109">
        <v>2177.2800242900848</v>
      </c>
      <c r="E5735" s="109">
        <v>94501.409587786577</v>
      </c>
    </row>
    <row r="5736" spans="1:5" x14ac:dyDescent="0.35">
      <c r="A5736" s="107" t="s">
        <v>80</v>
      </c>
      <c r="B5736" s="107" t="s">
        <v>354</v>
      </c>
      <c r="C5736" s="110">
        <v>11</v>
      </c>
      <c r="D5736" s="109">
        <v>1929.1116662460579</v>
      </c>
      <c r="E5736" s="109">
        <v>79047.953416630291</v>
      </c>
    </row>
    <row r="5737" spans="1:5" x14ac:dyDescent="0.35">
      <c r="A5737" s="107" t="s">
        <v>80</v>
      </c>
      <c r="B5737" s="107" t="s">
        <v>354</v>
      </c>
      <c r="C5737" s="110">
        <v>12</v>
      </c>
      <c r="D5737" s="109">
        <v>1653.32003259659</v>
      </c>
      <c r="E5737" s="109">
        <v>67494.921065160714</v>
      </c>
    </row>
    <row r="5738" spans="1:5" x14ac:dyDescent="0.35">
      <c r="A5738" s="107" t="s">
        <v>80</v>
      </c>
      <c r="B5738" s="107" t="s">
        <v>353</v>
      </c>
      <c r="C5738" s="110">
        <v>1</v>
      </c>
      <c r="D5738" s="109">
        <v>117.05882374035509</v>
      </c>
      <c r="E5738" s="109">
        <v>24974.110677857061</v>
      </c>
    </row>
    <row r="5739" spans="1:5" x14ac:dyDescent="0.35">
      <c r="A5739" s="107" t="s">
        <v>80</v>
      </c>
      <c r="B5739" s="107" t="s">
        <v>353</v>
      </c>
      <c r="C5739" s="110">
        <v>2</v>
      </c>
      <c r="D5739" s="109">
        <v>0</v>
      </c>
      <c r="E5739" s="109">
        <v>0</v>
      </c>
    </row>
    <row r="5740" spans="1:5" x14ac:dyDescent="0.35">
      <c r="A5740" s="107" t="s">
        <v>80</v>
      </c>
      <c r="B5740" s="107" t="s">
        <v>353</v>
      </c>
      <c r="C5740" s="110">
        <v>3</v>
      </c>
      <c r="D5740" s="109">
        <v>0</v>
      </c>
      <c r="E5740" s="109">
        <v>0</v>
      </c>
    </row>
    <row r="5741" spans="1:5" x14ac:dyDescent="0.35">
      <c r="A5741" s="107" t="s">
        <v>80</v>
      </c>
      <c r="B5741" s="107" t="s">
        <v>353</v>
      </c>
      <c r="C5741" s="110">
        <v>4</v>
      </c>
      <c r="D5741" s="109">
        <v>0</v>
      </c>
      <c r="E5741" s="109">
        <v>0</v>
      </c>
    </row>
    <row r="5742" spans="1:5" x14ac:dyDescent="0.35">
      <c r="A5742" s="107" t="s">
        <v>80</v>
      </c>
      <c r="B5742" s="107" t="s">
        <v>353</v>
      </c>
      <c r="C5742" s="110">
        <v>5</v>
      </c>
      <c r="D5742" s="109">
        <v>0</v>
      </c>
      <c r="E5742" s="109">
        <v>0</v>
      </c>
    </row>
    <row r="5743" spans="1:5" x14ac:dyDescent="0.35">
      <c r="A5743" s="107" t="s">
        <v>80</v>
      </c>
      <c r="B5743" s="107" t="s">
        <v>353</v>
      </c>
      <c r="C5743" s="110">
        <v>6</v>
      </c>
      <c r="D5743" s="109">
        <v>0</v>
      </c>
      <c r="E5743" s="109">
        <v>0</v>
      </c>
    </row>
    <row r="5744" spans="1:5" x14ac:dyDescent="0.35">
      <c r="A5744" s="107" t="s">
        <v>80</v>
      </c>
      <c r="B5744" s="107" t="s">
        <v>353</v>
      </c>
      <c r="C5744" s="110">
        <v>7</v>
      </c>
      <c r="D5744" s="109">
        <v>0</v>
      </c>
      <c r="E5744" s="109">
        <v>0</v>
      </c>
    </row>
    <row r="5745" spans="1:5" x14ac:dyDescent="0.35">
      <c r="A5745" s="107" t="s">
        <v>80</v>
      </c>
      <c r="B5745" s="107" t="s">
        <v>353</v>
      </c>
      <c r="C5745" s="110">
        <v>8</v>
      </c>
      <c r="D5745" s="109">
        <v>0</v>
      </c>
      <c r="E5745" s="109">
        <v>0</v>
      </c>
    </row>
    <row r="5746" spans="1:5" x14ac:dyDescent="0.35">
      <c r="A5746" s="107" t="s">
        <v>80</v>
      </c>
      <c r="B5746" s="107" t="s">
        <v>353</v>
      </c>
      <c r="C5746" s="110">
        <v>9</v>
      </c>
      <c r="D5746" s="109">
        <v>0</v>
      </c>
      <c r="E5746" s="109">
        <v>0</v>
      </c>
    </row>
    <row r="5747" spans="1:5" x14ac:dyDescent="0.35">
      <c r="A5747" s="107" t="s">
        <v>80</v>
      </c>
      <c r="B5747" s="107" t="s">
        <v>353</v>
      </c>
      <c r="C5747" s="110">
        <v>10</v>
      </c>
      <c r="D5747" s="109">
        <v>18</v>
      </c>
      <c r="E5747" s="109">
        <v>3724.1272826240802</v>
      </c>
    </row>
    <row r="5748" spans="1:5" x14ac:dyDescent="0.35">
      <c r="A5748" s="107" t="s">
        <v>80</v>
      </c>
      <c r="B5748" s="107" t="s">
        <v>353</v>
      </c>
      <c r="C5748" s="110">
        <v>11</v>
      </c>
      <c r="D5748" s="109">
        <v>46</v>
      </c>
      <c r="E5748" s="109">
        <v>8759.3189727671743</v>
      </c>
    </row>
    <row r="5749" spans="1:5" x14ac:dyDescent="0.35">
      <c r="A5749" s="107" t="s">
        <v>80</v>
      </c>
      <c r="B5749" s="107" t="s">
        <v>353</v>
      </c>
      <c r="C5749" s="110">
        <v>12</v>
      </c>
      <c r="D5749" s="109">
        <v>25</v>
      </c>
      <c r="E5749" s="109">
        <v>4800.6406011775307</v>
      </c>
    </row>
    <row r="5750" spans="1:5" x14ac:dyDescent="0.35">
      <c r="A5750" s="107" t="s">
        <v>80</v>
      </c>
      <c r="B5750" s="107" t="s">
        <v>352</v>
      </c>
      <c r="C5750" s="110">
        <v>1</v>
      </c>
      <c r="D5750" s="109">
        <v>233.03999429941189</v>
      </c>
      <c r="E5750" s="109">
        <v>16785.67629638041</v>
      </c>
    </row>
    <row r="5751" spans="1:5" x14ac:dyDescent="0.35">
      <c r="A5751" s="107" t="s">
        <v>80</v>
      </c>
      <c r="B5751" s="107" t="s">
        <v>352</v>
      </c>
      <c r="C5751" s="110">
        <v>2</v>
      </c>
      <c r="D5751" s="109">
        <v>514.07999634742748</v>
      </c>
      <c r="E5751" s="109">
        <v>36904.621855551348</v>
      </c>
    </row>
    <row r="5752" spans="1:5" x14ac:dyDescent="0.35">
      <c r="A5752" s="107" t="s">
        <v>80</v>
      </c>
      <c r="B5752" s="107" t="s">
        <v>352</v>
      </c>
      <c r="C5752" s="110">
        <v>3</v>
      </c>
      <c r="D5752" s="109">
        <v>534.72001326084114</v>
      </c>
      <c r="E5752" s="109">
        <v>40318.709068845688</v>
      </c>
    </row>
    <row r="5753" spans="1:5" x14ac:dyDescent="0.35">
      <c r="A5753" s="107" t="s">
        <v>80</v>
      </c>
      <c r="B5753" s="107" t="s">
        <v>352</v>
      </c>
      <c r="C5753" s="110">
        <v>4</v>
      </c>
      <c r="D5753" s="109">
        <v>419.51998639106739</v>
      </c>
      <c r="E5753" s="109">
        <v>30988.341268163509</v>
      </c>
    </row>
    <row r="5754" spans="1:5" x14ac:dyDescent="0.35">
      <c r="A5754" s="107" t="s">
        <v>80</v>
      </c>
      <c r="B5754" s="107" t="s">
        <v>352</v>
      </c>
      <c r="C5754" s="110">
        <v>5</v>
      </c>
      <c r="D5754" s="109">
        <v>398.63998913764982</v>
      </c>
      <c r="E5754" s="109">
        <v>29274.551541411081</v>
      </c>
    </row>
    <row r="5755" spans="1:5" x14ac:dyDescent="0.35">
      <c r="A5755" s="107" t="s">
        <v>80</v>
      </c>
      <c r="B5755" s="107" t="s">
        <v>352</v>
      </c>
      <c r="C5755" s="110">
        <v>6</v>
      </c>
      <c r="D5755" s="109">
        <v>438.47998571395863</v>
      </c>
      <c r="E5755" s="109">
        <v>30184.745863969791</v>
      </c>
    </row>
    <row r="5756" spans="1:5" x14ac:dyDescent="0.35">
      <c r="A5756" s="107" t="s">
        <v>80</v>
      </c>
      <c r="B5756" s="107" t="s">
        <v>352</v>
      </c>
      <c r="C5756" s="110">
        <v>7</v>
      </c>
      <c r="D5756" s="109">
        <v>996.95998668670768</v>
      </c>
      <c r="E5756" s="109">
        <v>68298.131697381526</v>
      </c>
    </row>
    <row r="5757" spans="1:5" x14ac:dyDescent="0.35">
      <c r="A5757" s="107" t="s">
        <v>80</v>
      </c>
      <c r="B5757" s="107" t="s">
        <v>352</v>
      </c>
      <c r="C5757" s="110">
        <v>8</v>
      </c>
      <c r="D5757" s="109">
        <v>743.52001476287842</v>
      </c>
      <c r="E5757" s="109">
        <v>50243.554817862423</v>
      </c>
    </row>
    <row r="5758" spans="1:5" x14ac:dyDescent="0.35">
      <c r="A5758" s="107" t="s">
        <v>80</v>
      </c>
      <c r="B5758" s="107" t="s">
        <v>352</v>
      </c>
      <c r="C5758" s="110">
        <v>9</v>
      </c>
      <c r="D5758" s="109">
        <v>698.88003039360024</v>
      </c>
      <c r="E5758" s="109">
        <v>40625.048929239252</v>
      </c>
    </row>
    <row r="5759" spans="1:5" x14ac:dyDescent="0.35">
      <c r="A5759" s="107" t="s">
        <v>80</v>
      </c>
      <c r="B5759" s="107" t="s">
        <v>352</v>
      </c>
      <c r="C5759" s="110">
        <v>10</v>
      </c>
      <c r="D5759" s="109">
        <v>986.64002847671281</v>
      </c>
      <c r="E5759" s="109">
        <v>42452.282117301773</v>
      </c>
    </row>
    <row r="5760" spans="1:5" x14ac:dyDescent="0.35">
      <c r="A5760" s="107" t="s">
        <v>80</v>
      </c>
      <c r="B5760" s="107" t="s">
        <v>352</v>
      </c>
      <c r="C5760" s="110">
        <v>11</v>
      </c>
      <c r="D5760" s="109">
        <v>885.53999292850597</v>
      </c>
      <c r="E5760" s="109">
        <v>34874.5355325583</v>
      </c>
    </row>
    <row r="5761" spans="1:5" x14ac:dyDescent="0.35">
      <c r="A5761" s="107" t="s">
        <v>80</v>
      </c>
      <c r="B5761" s="107" t="s">
        <v>352</v>
      </c>
      <c r="C5761" s="110">
        <v>12</v>
      </c>
      <c r="D5761" s="109">
        <v>680.21998023986805</v>
      </c>
      <c r="E5761" s="109">
        <v>27847.121512574198</v>
      </c>
    </row>
    <row r="5762" spans="1:5" x14ac:dyDescent="0.35">
      <c r="A5762" s="107" t="s">
        <v>80</v>
      </c>
      <c r="B5762" s="107" t="s">
        <v>351</v>
      </c>
      <c r="C5762" s="110">
        <v>1</v>
      </c>
      <c r="D5762" s="109">
        <v>63.359999537467942</v>
      </c>
      <c r="E5762" s="109">
        <v>4129.8350485364144</v>
      </c>
    </row>
    <row r="5763" spans="1:5" x14ac:dyDescent="0.35">
      <c r="A5763" s="107" t="s">
        <v>80</v>
      </c>
      <c r="B5763" s="107" t="s">
        <v>351</v>
      </c>
      <c r="C5763" s="110">
        <v>2</v>
      </c>
      <c r="D5763" s="109">
        <v>497.04000890254957</v>
      </c>
      <c r="E5763" s="109">
        <v>54622.541176519313</v>
      </c>
    </row>
    <row r="5764" spans="1:5" x14ac:dyDescent="0.35">
      <c r="A5764" s="107" t="s">
        <v>80</v>
      </c>
      <c r="B5764" s="107" t="s">
        <v>351</v>
      </c>
      <c r="C5764" s="110">
        <v>3</v>
      </c>
      <c r="D5764" s="109">
        <v>426.72001612186438</v>
      </c>
      <c r="E5764" s="109">
        <v>42567.150384263929</v>
      </c>
    </row>
    <row r="5765" spans="1:5" x14ac:dyDescent="0.35">
      <c r="A5765" s="107" t="s">
        <v>80</v>
      </c>
      <c r="B5765" s="107" t="s">
        <v>351</v>
      </c>
      <c r="C5765" s="110">
        <v>4</v>
      </c>
      <c r="D5765" s="109">
        <v>959.04999983310552</v>
      </c>
      <c r="E5765" s="109">
        <v>58894.921906769763</v>
      </c>
    </row>
    <row r="5766" spans="1:5" x14ac:dyDescent="0.35">
      <c r="A5766" s="107" t="s">
        <v>80</v>
      </c>
      <c r="B5766" s="107" t="s">
        <v>351</v>
      </c>
      <c r="C5766" s="110">
        <v>5</v>
      </c>
      <c r="D5766" s="109">
        <v>1016.880028605459</v>
      </c>
      <c r="E5766" s="109">
        <v>81844.490478787397</v>
      </c>
    </row>
    <row r="5767" spans="1:5" x14ac:dyDescent="0.35">
      <c r="A5767" s="107" t="s">
        <v>80</v>
      </c>
      <c r="B5767" s="107" t="s">
        <v>351</v>
      </c>
      <c r="C5767" s="110">
        <v>6</v>
      </c>
      <c r="D5767" s="109">
        <v>1398.9600158929841</v>
      </c>
      <c r="E5767" s="109">
        <v>128193.14900661381</v>
      </c>
    </row>
    <row r="5768" spans="1:5" x14ac:dyDescent="0.35">
      <c r="A5768" s="107" t="s">
        <v>80</v>
      </c>
      <c r="B5768" s="107" t="s">
        <v>351</v>
      </c>
      <c r="C5768" s="110">
        <v>7</v>
      </c>
      <c r="D5768" s="109">
        <v>2110.3201029300681</v>
      </c>
      <c r="E5768" s="109">
        <v>189308.82698571539</v>
      </c>
    </row>
    <row r="5769" spans="1:5" x14ac:dyDescent="0.35">
      <c r="A5769" s="107" t="s">
        <v>80</v>
      </c>
      <c r="B5769" s="107" t="s">
        <v>351</v>
      </c>
      <c r="C5769" s="110">
        <v>8</v>
      </c>
      <c r="D5769" s="109">
        <v>1600.079955577851</v>
      </c>
      <c r="E5769" s="109">
        <v>153372.67786453079</v>
      </c>
    </row>
    <row r="5770" spans="1:5" x14ac:dyDescent="0.35">
      <c r="A5770" s="107" t="s">
        <v>80</v>
      </c>
      <c r="B5770" s="107" t="s">
        <v>351</v>
      </c>
      <c r="C5770" s="110">
        <v>9</v>
      </c>
      <c r="D5770" s="109">
        <v>2060.1600499153128</v>
      </c>
      <c r="E5770" s="109">
        <v>193930.509922208</v>
      </c>
    </row>
    <row r="5771" spans="1:5" x14ac:dyDescent="0.35">
      <c r="A5771" s="107" t="s">
        <v>80</v>
      </c>
      <c r="B5771" s="107" t="s">
        <v>351</v>
      </c>
      <c r="C5771" s="110">
        <v>10</v>
      </c>
      <c r="D5771" s="109">
        <v>2117.0000805854779</v>
      </c>
      <c r="E5771" s="109">
        <v>140524.75934318861</v>
      </c>
    </row>
    <row r="5772" spans="1:5" x14ac:dyDescent="0.35">
      <c r="A5772" s="107" t="s">
        <v>80</v>
      </c>
      <c r="B5772" s="107" t="s">
        <v>351</v>
      </c>
      <c r="C5772" s="110">
        <v>11</v>
      </c>
      <c r="D5772" s="109">
        <v>2014.9700551033011</v>
      </c>
      <c r="E5772" s="109">
        <v>158685.2107881218</v>
      </c>
    </row>
    <row r="5773" spans="1:5" x14ac:dyDescent="0.35">
      <c r="A5773" s="107" t="s">
        <v>80</v>
      </c>
      <c r="B5773" s="107" t="s">
        <v>351</v>
      </c>
      <c r="C5773" s="110">
        <v>12</v>
      </c>
      <c r="D5773" s="109">
        <v>1167.439985752103</v>
      </c>
      <c r="E5773" s="109">
        <v>111315.1957398815</v>
      </c>
    </row>
    <row r="5774" spans="1:5" x14ac:dyDescent="0.35">
      <c r="A5774" s="107" t="s">
        <v>80</v>
      </c>
      <c r="B5774" s="107" t="s">
        <v>350</v>
      </c>
      <c r="C5774" s="110">
        <v>1</v>
      </c>
      <c r="D5774" s="109">
        <v>613.89247667992208</v>
      </c>
      <c r="E5774" s="109">
        <v>42699.434472317749</v>
      </c>
    </row>
    <row r="5775" spans="1:5" x14ac:dyDescent="0.35">
      <c r="A5775" s="107" t="s">
        <v>80</v>
      </c>
      <c r="B5775" s="107" t="s">
        <v>350</v>
      </c>
      <c r="C5775" s="110">
        <v>2</v>
      </c>
      <c r="D5775" s="109">
        <v>497.58344608761621</v>
      </c>
      <c r="E5775" s="109">
        <v>33082.639728854432</v>
      </c>
    </row>
    <row r="5776" spans="1:5" x14ac:dyDescent="0.35">
      <c r="A5776" s="107" t="s">
        <v>80</v>
      </c>
      <c r="B5776" s="107" t="s">
        <v>350</v>
      </c>
      <c r="C5776" s="110">
        <v>3</v>
      </c>
      <c r="D5776" s="109">
        <v>507.58183338243379</v>
      </c>
      <c r="E5776" s="109">
        <v>34861.290422814127</v>
      </c>
    </row>
    <row r="5777" spans="1:5" x14ac:dyDescent="0.35">
      <c r="A5777" s="107" t="s">
        <v>80</v>
      </c>
      <c r="B5777" s="107" t="s">
        <v>350</v>
      </c>
      <c r="C5777" s="110">
        <v>4</v>
      </c>
      <c r="D5777" s="109">
        <v>379.92316347349748</v>
      </c>
      <c r="E5777" s="109">
        <v>25622.062184810758</v>
      </c>
    </row>
    <row r="5778" spans="1:5" x14ac:dyDescent="0.35">
      <c r="A5778" s="107" t="s">
        <v>80</v>
      </c>
      <c r="B5778" s="107" t="s">
        <v>350</v>
      </c>
      <c r="C5778" s="110">
        <v>5</v>
      </c>
      <c r="D5778" s="109">
        <v>393.73053659424028</v>
      </c>
      <c r="E5778" s="109">
        <v>26114.1956500421</v>
      </c>
    </row>
    <row r="5779" spans="1:5" x14ac:dyDescent="0.35">
      <c r="A5779" s="107" t="s">
        <v>80</v>
      </c>
      <c r="B5779" s="107" t="s">
        <v>350</v>
      </c>
      <c r="C5779" s="110">
        <v>6</v>
      </c>
      <c r="D5779" s="109">
        <v>315.40530971899659</v>
      </c>
      <c r="E5779" s="109">
        <v>20544.21136669378</v>
      </c>
    </row>
    <row r="5780" spans="1:5" x14ac:dyDescent="0.35">
      <c r="A5780" s="107" t="s">
        <v>80</v>
      </c>
      <c r="B5780" s="107" t="s">
        <v>350</v>
      </c>
      <c r="C5780" s="110">
        <v>7</v>
      </c>
      <c r="D5780" s="109">
        <v>462.12442164688531</v>
      </c>
      <c r="E5780" s="109">
        <v>30239.32831738572</v>
      </c>
    </row>
    <row r="5781" spans="1:5" x14ac:dyDescent="0.35">
      <c r="A5781" s="107" t="s">
        <v>80</v>
      </c>
      <c r="B5781" s="107" t="s">
        <v>350</v>
      </c>
      <c r="C5781" s="110">
        <v>8</v>
      </c>
      <c r="D5781" s="109">
        <v>424.45119382704422</v>
      </c>
      <c r="E5781" s="109">
        <v>28052.20541355947</v>
      </c>
    </row>
    <row r="5782" spans="1:5" x14ac:dyDescent="0.35">
      <c r="A5782" s="107" t="s">
        <v>80</v>
      </c>
      <c r="B5782" s="107" t="s">
        <v>350</v>
      </c>
      <c r="C5782" s="110">
        <v>9</v>
      </c>
      <c r="D5782" s="109">
        <v>475.16539408313793</v>
      </c>
      <c r="E5782" s="109">
        <v>27531.143902944212</v>
      </c>
    </row>
    <row r="5783" spans="1:5" x14ac:dyDescent="0.35">
      <c r="A5783" s="107" t="s">
        <v>80</v>
      </c>
      <c r="B5783" s="107" t="s">
        <v>350</v>
      </c>
      <c r="C5783" s="110">
        <v>10</v>
      </c>
      <c r="D5783" s="109">
        <v>572.33970063562742</v>
      </c>
      <c r="E5783" s="109">
        <v>21880.156140651809</v>
      </c>
    </row>
    <row r="5784" spans="1:5" x14ac:dyDescent="0.35">
      <c r="A5784" s="107" t="s">
        <v>80</v>
      </c>
      <c r="B5784" s="107" t="s">
        <v>350</v>
      </c>
      <c r="C5784" s="110">
        <v>11</v>
      </c>
      <c r="D5784" s="109">
        <v>611.6020320008015</v>
      </c>
      <c r="E5784" s="109">
        <v>26066.624324266511</v>
      </c>
    </row>
    <row r="5785" spans="1:5" x14ac:dyDescent="0.35">
      <c r="A5785" s="107" t="s">
        <v>80</v>
      </c>
      <c r="B5785" s="107" t="s">
        <v>350</v>
      </c>
      <c r="C5785" s="110">
        <v>12</v>
      </c>
      <c r="D5785" s="109">
        <v>675.49448764454598</v>
      </c>
      <c r="E5785" s="109">
        <v>27385.28793629026</v>
      </c>
    </row>
    <row r="5786" spans="1:5" x14ac:dyDescent="0.35">
      <c r="A5786" s="107" t="s">
        <v>80</v>
      </c>
      <c r="B5786" s="107" t="s">
        <v>349</v>
      </c>
      <c r="C5786" s="110">
        <v>1</v>
      </c>
      <c r="D5786" s="109">
        <v>885.9836678485641</v>
      </c>
      <c r="E5786" s="109">
        <v>68669.427047050849</v>
      </c>
    </row>
    <row r="5787" spans="1:5" x14ac:dyDescent="0.35">
      <c r="A5787" s="107" t="s">
        <v>80</v>
      </c>
      <c r="B5787" s="107" t="s">
        <v>349</v>
      </c>
      <c r="C5787" s="110">
        <v>2</v>
      </c>
      <c r="D5787" s="109">
        <v>836.45258946817285</v>
      </c>
      <c r="E5787" s="109">
        <v>62562.62852299447</v>
      </c>
    </row>
    <row r="5788" spans="1:5" x14ac:dyDescent="0.35">
      <c r="A5788" s="107" t="s">
        <v>80</v>
      </c>
      <c r="B5788" s="107" t="s">
        <v>349</v>
      </c>
      <c r="C5788" s="110">
        <v>3</v>
      </c>
      <c r="D5788" s="109">
        <v>686.40246976812432</v>
      </c>
      <c r="E5788" s="109">
        <v>53911.922699323382</v>
      </c>
    </row>
    <row r="5789" spans="1:5" x14ac:dyDescent="0.35">
      <c r="A5789" s="107" t="s">
        <v>80</v>
      </c>
      <c r="B5789" s="107" t="s">
        <v>349</v>
      </c>
      <c r="C5789" s="110">
        <v>4</v>
      </c>
      <c r="D5789" s="109">
        <v>453.83158143308231</v>
      </c>
      <c r="E5789" s="109">
        <v>34480.001723935842</v>
      </c>
    </row>
    <row r="5790" spans="1:5" x14ac:dyDescent="0.35">
      <c r="A5790" s="107" t="s">
        <v>80</v>
      </c>
      <c r="B5790" s="107" t="s">
        <v>349</v>
      </c>
      <c r="C5790" s="110">
        <v>5</v>
      </c>
      <c r="D5790" s="109">
        <v>245.6840437118768</v>
      </c>
      <c r="E5790" s="109">
        <v>18816.90182317323</v>
      </c>
    </row>
    <row r="5791" spans="1:5" x14ac:dyDescent="0.35">
      <c r="A5791" s="107" t="s">
        <v>80</v>
      </c>
      <c r="B5791" s="107" t="s">
        <v>349</v>
      </c>
      <c r="C5791" s="110">
        <v>6</v>
      </c>
      <c r="D5791" s="109">
        <v>168.5326932138461</v>
      </c>
      <c r="E5791" s="109">
        <v>12439.47678182229</v>
      </c>
    </row>
    <row r="5792" spans="1:5" x14ac:dyDescent="0.35">
      <c r="A5792" s="107" t="s">
        <v>80</v>
      </c>
      <c r="B5792" s="107" t="s">
        <v>349</v>
      </c>
      <c r="C5792" s="110">
        <v>7</v>
      </c>
      <c r="D5792" s="109">
        <v>249.74034432449551</v>
      </c>
      <c r="E5792" s="109">
        <v>18058.726128829399</v>
      </c>
    </row>
    <row r="5793" spans="1:5" x14ac:dyDescent="0.35">
      <c r="A5793" s="107" t="s">
        <v>80</v>
      </c>
      <c r="B5793" s="107" t="s">
        <v>349</v>
      </c>
      <c r="C5793" s="110">
        <v>8</v>
      </c>
      <c r="D5793" s="109">
        <v>365.67872164163589</v>
      </c>
      <c r="E5793" s="109">
        <v>25246.14915758801</v>
      </c>
    </row>
    <row r="5794" spans="1:5" x14ac:dyDescent="0.35">
      <c r="A5794" s="107" t="s">
        <v>80</v>
      </c>
      <c r="B5794" s="107" t="s">
        <v>349</v>
      </c>
      <c r="C5794" s="110">
        <v>9</v>
      </c>
      <c r="D5794" s="109">
        <v>543.57354631650162</v>
      </c>
      <c r="E5794" s="109">
        <v>30458.22471941973</v>
      </c>
    </row>
    <row r="5795" spans="1:5" x14ac:dyDescent="0.35">
      <c r="A5795" s="107" t="s">
        <v>80</v>
      </c>
      <c r="B5795" s="107" t="s">
        <v>349</v>
      </c>
      <c r="C5795" s="110">
        <v>10</v>
      </c>
      <c r="D5795" s="109">
        <v>687.95382079228011</v>
      </c>
      <c r="E5795" s="109">
        <v>23749.371263492481</v>
      </c>
    </row>
    <row r="5796" spans="1:5" x14ac:dyDescent="0.35">
      <c r="A5796" s="107" t="s">
        <v>80</v>
      </c>
      <c r="B5796" s="107" t="s">
        <v>349</v>
      </c>
      <c r="C5796" s="110">
        <v>11</v>
      </c>
      <c r="D5796" s="109">
        <v>796.67875193072075</v>
      </c>
      <c r="E5796" s="109">
        <v>30895.848199564021</v>
      </c>
    </row>
    <row r="5797" spans="1:5" x14ac:dyDescent="0.35">
      <c r="A5797" s="107" t="s">
        <v>80</v>
      </c>
      <c r="B5797" s="107" t="s">
        <v>349</v>
      </c>
      <c r="C5797" s="110">
        <v>12</v>
      </c>
      <c r="D5797" s="109">
        <v>926.96878812415571</v>
      </c>
      <c r="E5797" s="109">
        <v>34447.916621763587</v>
      </c>
    </row>
    <row r="5798" spans="1:5" x14ac:dyDescent="0.35">
      <c r="A5798" s="107" t="s">
        <v>80</v>
      </c>
      <c r="B5798" s="107" t="s">
        <v>348</v>
      </c>
      <c r="C5798" s="110">
        <v>1</v>
      </c>
      <c r="D5798" s="109">
        <v>141.6000023782251</v>
      </c>
      <c r="E5798" s="109">
        <v>10091.661185651221</v>
      </c>
    </row>
    <row r="5799" spans="1:5" x14ac:dyDescent="0.35">
      <c r="A5799" s="107" t="s">
        <v>80</v>
      </c>
      <c r="B5799" s="107" t="s">
        <v>348</v>
      </c>
      <c r="C5799" s="110">
        <v>2</v>
      </c>
      <c r="D5799" s="109">
        <v>393.83999070525158</v>
      </c>
      <c r="E5799" s="109">
        <v>28436.666600773151</v>
      </c>
    </row>
    <row r="5800" spans="1:5" x14ac:dyDescent="0.35">
      <c r="A5800" s="107" t="s">
        <v>80</v>
      </c>
      <c r="B5800" s="107" t="s">
        <v>348</v>
      </c>
      <c r="C5800" s="110">
        <v>3</v>
      </c>
      <c r="D5800" s="109">
        <v>273.83999752998369</v>
      </c>
      <c r="E5800" s="109">
        <v>20781.07130584247</v>
      </c>
    </row>
    <row r="5801" spans="1:5" x14ac:dyDescent="0.35">
      <c r="A5801" s="107" t="s">
        <v>80</v>
      </c>
      <c r="B5801" s="107" t="s">
        <v>348</v>
      </c>
      <c r="C5801" s="110">
        <v>4</v>
      </c>
      <c r="D5801" s="109">
        <v>299.28000725060679</v>
      </c>
      <c r="E5801" s="109">
        <v>22251.053816502259</v>
      </c>
    </row>
    <row r="5802" spans="1:5" x14ac:dyDescent="0.35">
      <c r="A5802" s="107" t="s">
        <v>80</v>
      </c>
      <c r="B5802" s="107" t="s">
        <v>348</v>
      </c>
      <c r="C5802" s="110">
        <v>5</v>
      </c>
      <c r="D5802" s="109">
        <v>8.6399997808039206</v>
      </c>
      <c r="E5802" s="109">
        <v>638.32108892625604</v>
      </c>
    </row>
    <row r="5803" spans="1:5" x14ac:dyDescent="0.35">
      <c r="A5803" s="107" t="s">
        <v>80</v>
      </c>
      <c r="B5803" s="107" t="s">
        <v>348</v>
      </c>
      <c r="C5803" s="110">
        <v>6</v>
      </c>
      <c r="D5803" s="109">
        <v>38.880001634359367</v>
      </c>
      <c r="E5803" s="109">
        <v>2680.3553493830332</v>
      </c>
    </row>
    <row r="5804" spans="1:5" x14ac:dyDescent="0.35">
      <c r="A5804" s="107" t="s">
        <v>80</v>
      </c>
      <c r="B5804" s="107" t="s">
        <v>348</v>
      </c>
      <c r="C5804" s="110">
        <v>7</v>
      </c>
      <c r="D5804" s="109">
        <v>1334.1600039005309</v>
      </c>
      <c r="E5804" s="109">
        <v>92594.500537104133</v>
      </c>
    </row>
    <row r="5805" spans="1:5" x14ac:dyDescent="0.35">
      <c r="A5805" s="107" t="s">
        <v>80</v>
      </c>
      <c r="B5805" s="107" t="s">
        <v>348</v>
      </c>
      <c r="C5805" s="110">
        <v>8</v>
      </c>
      <c r="D5805" s="109">
        <v>737.52000248432216</v>
      </c>
      <c r="E5805" s="109">
        <v>50537.302610951643</v>
      </c>
    </row>
    <row r="5806" spans="1:5" x14ac:dyDescent="0.35">
      <c r="A5806" s="107" t="s">
        <v>80</v>
      </c>
      <c r="B5806" s="107" t="s">
        <v>348</v>
      </c>
      <c r="C5806" s="110">
        <v>9</v>
      </c>
      <c r="D5806" s="109">
        <v>923.51997637748536</v>
      </c>
      <c r="E5806" s="109">
        <v>54567.63692591733</v>
      </c>
    </row>
    <row r="5807" spans="1:5" x14ac:dyDescent="0.35">
      <c r="A5807" s="107" t="s">
        <v>80</v>
      </c>
      <c r="B5807" s="107" t="s">
        <v>348</v>
      </c>
      <c r="C5807" s="110">
        <v>10</v>
      </c>
      <c r="D5807" s="109">
        <v>1415.6744687363739</v>
      </c>
      <c r="E5807" s="109">
        <v>63066.943351007161</v>
      </c>
    </row>
    <row r="5808" spans="1:5" x14ac:dyDescent="0.35">
      <c r="A5808" s="107" t="s">
        <v>80</v>
      </c>
      <c r="B5808" s="107" t="s">
        <v>348</v>
      </c>
      <c r="C5808" s="110">
        <v>11</v>
      </c>
      <c r="D5808" s="109">
        <v>1354.8300132751469</v>
      </c>
      <c r="E5808" s="109">
        <v>61006.49209778518</v>
      </c>
    </row>
    <row r="5809" spans="1:5" x14ac:dyDescent="0.35">
      <c r="A5809" s="107" t="s">
        <v>80</v>
      </c>
      <c r="B5809" s="107" t="s">
        <v>348</v>
      </c>
      <c r="C5809" s="110">
        <v>12</v>
      </c>
      <c r="D5809" s="109">
        <v>1067.2800359725959</v>
      </c>
      <c r="E5809" s="109">
        <v>45975.717158238862</v>
      </c>
    </row>
    <row r="5810" spans="1:5" x14ac:dyDescent="0.35">
      <c r="A5810" s="107" t="s">
        <v>80</v>
      </c>
      <c r="B5810" s="107" t="s">
        <v>347</v>
      </c>
      <c r="C5810" s="110">
        <v>1</v>
      </c>
      <c r="D5810" s="109">
        <v>6543.1399596786296</v>
      </c>
      <c r="E5810" s="109">
        <v>466008.66606352222</v>
      </c>
    </row>
    <row r="5811" spans="1:5" x14ac:dyDescent="0.35">
      <c r="A5811" s="107" t="s">
        <v>80</v>
      </c>
      <c r="B5811" s="107" t="s">
        <v>347</v>
      </c>
      <c r="C5811" s="110">
        <v>2</v>
      </c>
      <c r="D5811" s="109">
        <v>5020.7568397801351</v>
      </c>
      <c r="E5811" s="109">
        <v>342425.03573306749</v>
      </c>
    </row>
    <row r="5812" spans="1:5" x14ac:dyDescent="0.35">
      <c r="A5812" s="107" t="s">
        <v>80</v>
      </c>
      <c r="B5812" s="107" t="s">
        <v>347</v>
      </c>
      <c r="C5812" s="110">
        <v>3</v>
      </c>
      <c r="D5812" s="109">
        <v>4435.5492119930796</v>
      </c>
      <c r="E5812" s="109">
        <v>315101.0949268337</v>
      </c>
    </row>
    <row r="5813" spans="1:5" x14ac:dyDescent="0.35">
      <c r="A5813" s="107" t="s">
        <v>80</v>
      </c>
      <c r="B5813" s="107" t="s">
        <v>347</v>
      </c>
      <c r="C5813" s="110">
        <v>4</v>
      </c>
      <c r="D5813" s="109">
        <v>3914.8084204957222</v>
      </c>
      <c r="E5813" s="109">
        <v>271432.36274529091</v>
      </c>
    </row>
    <row r="5814" spans="1:5" x14ac:dyDescent="0.35">
      <c r="A5814" s="107" t="s">
        <v>80</v>
      </c>
      <c r="B5814" s="107" t="s">
        <v>347</v>
      </c>
      <c r="C5814" s="110">
        <v>5</v>
      </c>
      <c r="D5814" s="109">
        <v>3741.2313493443339</v>
      </c>
      <c r="E5814" s="109">
        <v>255566.35457707479</v>
      </c>
    </row>
    <row r="5815" spans="1:5" x14ac:dyDescent="0.35">
      <c r="A5815" s="107" t="s">
        <v>80</v>
      </c>
      <c r="B5815" s="107" t="s">
        <v>347</v>
      </c>
      <c r="C5815" s="110">
        <v>6</v>
      </c>
      <c r="D5815" s="109">
        <v>2692.0476000000021</v>
      </c>
      <c r="E5815" s="109">
        <v>178214.5610504263</v>
      </c>
    </row>
    <row r="5816" spans="1:5" x14ac:dyDescent="0.35">
      <c r="A5816" s="107" t="s">
        <v>80</v>
      </c>
      <c r="B5816" s="107" t="s">
        <v>347</v>
      </c>
      <c r="C5816" s="110">
        <v>7</v>
      </c>
      <c r="D5816" s="109">
        <v>3333.3242481159582</v>
      </c>
      <c r="E5816" s="109">
        <v>219451.07226622471</v>
      </c>
    </row>
    <row r="5817" spans="1:5" x14ac:dyDescent="0.35">
      <c r="A5817" s="107" t="s">
        <v>80</v>
      </c>
      <c r="B5817" s="107" t="s">
        <v>347</v>
      </c>
      <c r="C5817" s="110">
        <v>8</v>
      </c>
      <c r="D5817" s="109">
        <v>3567.7542362318491</v>
      </c>
      <c r="E5817" s="109">
        <v>233205.23596397729</v>
      </c>
    </row>
    <row r="5818" spans="1:5" x14ac:dyDescent="0.35">
      <c r="A5818" s="107" t="s">
        <v>80</v>
      </c>
      <c r="B5818" s="107" t="s">
        <v>347</v>
      </c>
      <c r="C5818" s="110">
        <v>9</v>
      </c>
      <c r="D5818" s="109">
        <v>4524.7094649888786</v>
      </c>
      <c r="E5818" s="109">
        <v>256252.41524913241</v>
      </c>
    </row>
    <row r="5819" spans="1:5" x14ac:dyDescent="0.35">
      <c r="A5819" s="107" t="s">
        <v>80</v>
      </c>
      <c r="B5819" s="107" t="s">
        <v>347</v>
      </c>
      <c r="C5819" s="110">
        <v>10</v>
      </c>
      <c r="D5819" s="109">
        <v>6066.0171862800917</v>
      </c>
      <c r="E5819" s="109">
        <v>219211.6207237838</v>
      </c>
    </row>
    <row r="5820" spans="1:5" x14ac:dyDescent="0.35">
      <c r="A5820" s="107" t="s">
        <v>80</v>
      </c>
      <c r="B5820" s="107" t="s">
        <v>347</v>
      </c>
      <c r="C5820" s="110">
        <v>11</v>
      </c>
      <c r="D5820" s="109">
        <v>6093.472269266108</v>
      </c>
      <c r="E5820" s="109">
        <v>246830.0577934529</v>
      </c>
    </row>
    <row r="5821" spans="1:5" x14ac:dyDescent="0.35">
      <c r="A5821" s="107" t="s">
        <v>80</v>
      </c>
      <c r="B5821" s="107" t="s">
        <v>347</v>
      </c>
      <c r="C5821" s="110">
        <v>12</v>
      </c>
      <c r="D5821" s="109">
        <v>5529.1982405797198</v>
      </c>
      <c r="E5821" s="109">
        <v>214107.14586968161</v>
      </c>
    </row>
    <row r="5822" spans="1:5" x14ac:dyDescent="0.35">
      <c r="A5822" s="107" t="s">
        <v>80</v>
      </c>
      <c r="B5822" s="107" t="s">
        <v>346</v>
      </c>
      <c r="C5822" s="110">
        <v>1</v>
      </c>
      <c r="D5822" s="109">
        <v>3016.0896781544529</v>
      </c>
      <c r="E5822" s="109">
        <v>222892.75676402071</v>
      </c>
    </row>
    <row r="5823" spans="1:5" x14ac:dyDescent="0.35">
      <c r="A5823" s="107" t="s">
        <v>80</v>
      </c>
      <c r="B5823" s="107" t="s">
        <v>346</v>
      </c>
      <c r="C5823" s="110">
        <v>2</v>
      </c>
      <c r="D5823" s="109">
        <v>2244.8215821616318</v>
      </c>
      <c r="E5823" s="109">
        <v>161264.17365037181</v>
      </c>
    </row>
    <row r="5824" spans="1:5" x14ac:dyDescent="0.35">
      <c r="A5824" s="107" t="s">
        <v>80</v>
      </c>
      <c r="B5824" s="107" t="s">
        <v>346</v>
      </c>
      <c r="C5824" s="110">
        <v>3</v>
      </c>
      <c r="D5824" s="109">
        <v>2282.1999304482028</v>
      </c>
      <c r="E5824" s="109">
        <v>172010.4582619553</v>
      </c>
    </row>
    <row r="5825" spans="1:5" x14ac:dyDescent="0.35">
      <c r="A5825" s="107" t="s">
        <v>80</v>
      </c>
      <c r="B5825" s="107" t="s">
        <v>346</v>
      </c>
      <c r="C5825" s="110">
        <v>4</v>
      </c>
      <c r="D5825" s="109">
        <v>1939.6379516665329</v>
      </c>
      <c r="E5825" s="109">
        <v>143534.35851471301</v>
      </c>
    </row>
    <row r="5826" spans="1:5" x14ac:dyDescent="0.35">
      <c r="A5826" s="107" t="s">
        <v>80</v>
      </c>
      <c r="B5826" s="107" t="s">
        <v>346</v>
      </c>
      <c r="C5826" s="110">
        <v>5</v>
      </c>
      <c r="D5826" s="109">
        <v>1850.3697929911091</v>
      </c>
      <c r="E5826" s="109">
        <v>135309.24833610971</v>
      </c>
    </row>
    <row r="5827" spans="1:5" x14ac:dyDescent="0.35">
      <c r="A5827" s="107" t="s">
        <v>80</v>
      </c>
      <c r="B5827" s="107" t="s">
        <v>346</v>
      </c>
      <c r="C5827" s="110">
        <v>6</v>
      </c>
      <c r="D5827" s="109">
        <v>1685.1998837483741</v>
      </c>
      <c r="E5827" s="109">
        <v>115608.9040931277</v>
      </c>
    </row>
    <row r="5828" spans="1:5" x14ac:dyDescent="0.35">
      <c r="A5828" s="107" t="s">
        <v>80</v>
      </c>
      <c r="B5828" s="107" t="s">
        <v>346</v>
      </c>
      <c r="C5828" s="110">
        <v>7</v>
      </c>
      <c r="D5828" s="109">
        <v>1998.817978494669</v>
      </c>
      <c r="E5828" s="109">
        <v>136480.21985360139</v>
      </c>
    </row>
    <row r="5829" spans="1:5" x14ac:dyDescent="0.35">
      <c r="A5829" s="107" t="s">
        <v>80</v>
      </c>
      <c r="B5829" s="107" t="s">
        <v>346</v>
      </c>
      <c r="C5829" s="110">
        <v>8</v>
      </c>
      <c r="D5829" s="109">
        <v>1337.3603289448461</v>
      </c>
      <c r="E5829" s="109">
        <v>90574.591274757637</v>
      </c>
    </row>
    <row r="5830" spans="1:5" x14ac:dyDescent="0.35">
      <c r="A5830" s="107" t="s">
        <v>80</v>
      </c>
      <c r="B5830" s="107" t="s">
        <v>346</v>
      </c>
      <c r="C5830" s="110">
        <v>9</v>
      </c>
      <c r="D5830" s="109">
        <v>2196.276402853377</v>
      </c>
      <c r="E5830" s="109">
        <v>128998.38108762341</v>
      </c>
    </row>
    <row r="5831" spans="1:5" x14ac:dyDescent="0.35">
      <c r="A5831" s="107" t="s">
        <v>80</v>
      </c>
      <c r="B5831" s="107" t="s">
        <v>346</v>
      </c>
      <c r="C5831" s="110">
        <v>10</v>
      </c>
      <c r="D5831" s="109">
        <v>1879.3612029892049</v>
      </c>
      <c r="E5831" s="109">
        <v>86035.118539908523</v>
      </c>
    </row>
    <row r="5832" spans="1:5" x14ac:dyDescent="0.35">
      <c r="A5832" s="107" t="s">
        <v>80</v>
      </c>
      <c r="B5832" s="107" t="s">
        <v>346</v>
      </c>
      <c r="C5832" s="110">
        <v>11</v>
      </c>
      <c r="D5832" s="109">
        <v>2102.080802167643</v>
      </c>
      <c r="E5832" s="109">
        <v>84644.643809431916</v>
      </c>
    </row>
    <row r="5833" spans="1:5" x14ac:dyDescent="0.35">
      <c r="A5833" s="107" t="s">
        <v>80</v>
      </c>
      <c r="B5833" s="107" t="s">
        <v>346</v>
      </c>
      <c r="C5833" s="110">
        <v>12</v>
      </c>
      <c r="D5833" s="109">
        <v>2833.5688253163039</v>
      </c>
      <c r="E5833" s="109">
        <v>119064.1520745039</v>
      </c>
    </row>
    <row r="5834" spans="1:5" x14ac:dyDescent="0.35">
      <c r="A5834" s="107" t="s">
        <v>80</v>
      </c>
      <c r="B5834" s="107" t="s">
        <v>30</v>
      </c>
      <c r="C5834" s="110">
        <v>1</v>
      </c>
      <c r="D5834" s="109">
        <v>22643.783334494441</v>
      </c>
      <c r="E5834" s="109">
        <v>744653.93333405536</v>
      </c>
    </row>
    <row r="5835" spans="1:5" x14ac:dyDescent="0.35">
      <c r="A5835" s="107" t="s">
        <v>80</v>
      </c>
      <c r="B5835" s="107" t="s">
        <v>30</v>
      </c>
      <c r="C5835" s="110">
        <v>2</v>
      </c>
      <c r="D5835" s="109">
        <v>21855.6176894973</v>
      </c>
      <c r="E5835" s="109">
        <v>832129.70296045393</v>
      </c>
    </row>
    <row r="5836" spans="1:5" x14ac:dyDescent="0.35">
      <c r="A5836" s="107" t="s">
        <v>80</v>
      </c>
      <c r="B5836" s="107" t="s">
        <v>30</v>
      </c>
      <c r="C5836" s="110">
        <v>3</v>
      </c>
      <c r="D5836" s="109">
        <v>25301.52327913557</v>
      </c>
      <c r="E5836" s="109">
        <v>1066014.6321440791</v>
      </c>
    </row>
    <row r="5837" spans="1:5" x14ac:dyDescent="0.35">
      <c r="A5837" s="107" t="s">
        <v>80</v>
      </c>
      <c r="B5837" s="107" t="s">
        <v>30</v>
      </c>
      <c r="C5837" s="110">
        <v>4</v>
      </c>
      <c r="D5837" s="109">
        <v>21358.054239797391</v>
      </c>
      <c r="E5837" s="109">
        <v>874192.64856653323</v>
      </c>
    </row>
    <row r="5838" spans="1:5" x14ac:dyDescent="0.35">
      <c r="A5838" s="107" t="s">
        <v>80</v>
      </c>
      <c r="B5838" s="107" t="s">
        <v>30</v>
      </c>
      <c r="C5838" s="110">
        <v>5</v>
      </c>
      <c r="D5838" s="109">
        <v>15754.85404909202</v>
      </c>
      <c r="E5838" s="109">
        <v>1080749.317950197</v>
      </c>
    </row>
    <row r="5839" spans="1:5" x14ac:dyDescent="0.35">
      <c r="A5839" s="107" t="s">
        <v>80</v>
      </c>
      <c r="B5839" s="107" t="s">
        <v>30</v>
      </c>
      <c r="C5839" s="110">
        <v>6</v>
      </c>
      <c r="D5839" s="109">
        <v>14401.076411999509</v>
      </c>
      <c r="E5839" s="109">
        <v>949920.90950360906</v>
      </c>
    </row>
    <row r="5840" spans="1:5" x14ac:dyDescent="0.35">
      <c r="A5840" s="107" t="s">
        <v>80</v>
      </c>
      <c r="B5840" s="107" t="s">
        <v>30</v>
      </c>
      <c r="C5840" s="110">
        <v>7</v>
      </c>
      <c r="D5840" s="109">
        <v>16587.20959907143</v>
      </c>
      <c r="E5840" s="109">
        <v>490092.77093441982</v>
      </c>
    </row>
    <row r="5841" spans="1:5" x14ac:dyDescent="0.35">
      <c r="A5841" s="107" t="s">
        <v>80</v>
      </c>
      <c r="B5841" s="107" t="s">
        <v>30</v>
      </c>
      <c r="C5841" s="110">
        <v>8</v>
      </c>
      <c r="D5841" s="109">
        <v>14295.83888711727</v>
      </c>
      <c r="E5841" s="109">
        <v>118073.8407044779</v>
      </c>
    </row>
    <row r="5842" spans="1:5" x14ac:dyDescent="0.35">
      <c r="A5842" s="107" t="s">
        <v>80</v>
      </c>
      <c r="B5842" s="107" t="s">
        <v>30</v>
      </c>
      <c r="C5842" s="110">
        <v>9</v>
      </c>
      <c r="D5842" s="109">
        <v>13949.59902433251</v>
      </c>
      <c r="E5842" s="109">
        <v>155327.15136792211</v>
      </c>
    </row>
    <row r="5843" spans="1:5" x14ac:dyDescent="0.35">
      <c r="A5843" s="107" t="s">
        <v>80</v>
      </c>
      <c r="B5843" s="107" t="s">
        <v>30</v>
      </c>
      <c r="C5843" s="110">
        <v>10</v>
      </c>
      <c r="D5843" s="109">
        <v>11190.136311808739</v>
      </c>
      <c r="E5843" s="109">
        <v>137950.62503812011</v>
      </c>
    </row>
    <row r="5844" spans="1:5" x14ac:dyDescent="0.35">
      <c r="A5844" s="107" t="s">
        <v>80</v>
      </c>
      <c r="B5844" s="107" t="s">
        <v>30</v>
      </c>
      <c r="C5844" s="110">
        <v>11</v>
      </c>
      <c r="D5844" s="109">
        <v>18020.067950841971</v>
      </c>
      <c r="E5844" s="109">
        <v>225542.27186949979</v>
      </c>
    </row>
    <row r="5845" spans="1:5" x14ac:dyDescent="0.35">
      <c r="A5845" s="107" t="s">
        <v>80</v>
      </c>
      <c r="B5845" s="107" t="s">
        <v>30</v>
      </c>
      <c r="C5845" s="110">
        <v>12</v>
      </c>
      <c r="D5845" s="109">
        <v>21964.604577167749</v>
      </c>
      <c r="E5845" s="109">
        <v>294294.08892569138</v>
      </c>
    </row>
    <row r="5846" spans="1:5" x14ac:dyDescent="0.35">
      <c r="A5846" s="107" t="s">
        <v>80</v>
      </c>
      <c r="B5846" s="107" t="s">
        <v>345</v>
      </c>
      <c r="C5846" s="110">
        <v>1</v>
      </c>
      <c r="D5846" s="109">
        <v>3128.3038590387559</v>
      </c>
      <c r="E5846" s="109">
        <v>234941.233722498</v>
      </c>
    </row>
    <row r="5847" spans="1:5" x14ac:dyDescent="0.35">
      <c r="A5847" s="107" t="s">
        <v>80</v>
      </c>
      <c r="B5847" s="107" t="s">
        <v>345</v>
      </c>
      <c r="C5847" s="110">
        <v>2</v>
      </c>
      <c r="D5847" s="109">
        <v>2435.4739994238662</v>
      </c>
      <c r="E5847" s="109">
        <v>177615.8372512428</v>
      </c>
    </row>
    <row r="5848" spans="1:5" x14ac:dyDescent="0.35">
      <c r="A5848" s="107" t="s">
        <v>80</v>
      </c>
      <c r="B5848" s="107" t="s">
        <v>345</v>
      </c>
      <c r="C5848" s="110">
        <v>3</v>
      </c>
      <c r="D5848" s="109">
        <v>2421.2629012181442</v>
      </c>
      <c r="E5848" s="109">
        <v>187812.63630582349</v>
      </c>
    </row>
    <row r="5849" spans="1:5" x14ac:dyDescent="0.35">
      <c r="A5849" s="107" t="s">
        <v>80</v>
      </c>
      <c r="B5849" s="107" t="s">
        <v>345</v>
      </c>
      <c r="C5849" s="110">
        <v>4</v>
      </c>
      <c r="D5849" s="109">
        <v>1656.94621715634</v>
      </c>
      <c r="E5849" s="109">
        <v>123603.2738338936</v>
      </c>
    </row>
    <row r="5850" spans="1:5" x14ac:dyDescent="0.35">
      <c r="A5850" s="107" t="s">
        <v>80</v>
      </c>
      <c r="B5850" s="107" t="s">
        <v>345</v>
      </c>
      <c r="C5850" s="110">
        <v>5</v>
      </c>
      <c r="D5850" s="109">
        <v>1093.023836883166</v>
      </c>
      <c r="E5850" s="109">
        <v>82264.197077362303</v>
      </c>
    </row>
    <row r="5851" spans="1:5" x14ac:dyDescent="0.35">
      <c r="A5851" s="107" t="s">
        <v>80</v>
      </c>
      <c r="B5851" s="107" t="s">
        <v>345</v>
      </c>
      <c r="C5851" s="110">
        <v>6</v>
      </c>
      <c r="D5851" s="109">
        <v>761.50624155093885</v>
      </c>
      <c r="E5851" s="109">
        <v>54698.088215676296</v>
      </c>
    </row>
    <row r="5852" spans="1:5" x14ac:dyDescent="0.35">
      <c r="A5852" s="107" t="s">
        <v>80</v>
      </c>
      <c r="B5852" s="107" t="s">
        <v>345</v>
      </c>
      <c r="C5852" s="110">
        <v>7</v>
      </c>
      <c r="D5852" s="109">
        <v>1069.7851900514099</v>
      </c>
      <c r="E5852" s="109">
        <v>75650.666990012702</v>
      </c>
    </row>
    <row r="5853" spans="1:5" x14ac:dyDescent="0.35">
      <c r="A5853" s="107" t="s">
        <v>80</v>
      </c>
      <c r="B5853" s="107" t="s">
        <v>345</v>
      </c>
      <c r="C5853" s="110">
        <v>8</v>
      </c>
      <c r="D5853" s="109">
        <v>1683.9709681787981</v>
      </c>
      <c r="E5853" s="109">
        <v>116016.8832256536</v>
      </c>
    </row>
    <row r="5854" spans="1:5" x14ac:dyDescent="0.35">
      <c r="A5854" s="107" t="s">
        <v>80</v>
      </c>
      <c r="B5854" s="107" t="s">
        <v>345</v>
      </c>
      <c r="C5854" s="110">
        <v>9</v>
      </c>
      <c r="D5854" s="109">
        <v>2167.3605720899482</v>
      </c>
      <c r="E5854" s="109">
        <v>124334.9670644962</v>
      </c>
    </row>
    <row r="5855" spans="1:5" x14ac:dyDescent="0.35">
      <c r="A5855" s="107" t="s">
        <v>80</v>
      </c>
      <c r="B5855" s="107" t="s">
        <v>345</v>
      </c>
      <c r="C5855" s="110">
        <v>10</v>
      </c>
      <c r="D5855" s="109">
        <v>2923.0933528527289</v>
      </c>
      <c r="E5855" s="109">
        <v>104714.59740019569</v>
      </c>
    </row>
    <row r="5856" spans="1:5" x14ac:dyDescent="0.35">
      <c r="A5856" s="107" t="s">
        <v>80</v>
      </c>
      <c r="B5856" s="107" t="s">
        <v>345</v>
      </c>
      <c r="C5856" s="110">
        <v>11</v>
      </c>
      <c r="D5856" s="109">
        <v>3145.9526822111038</v>
      </c>
      <c r="E5856" s="109">
        <v>123747.3212800162</v>
      </c>
    </row>
    <row r="5857" spans="1:5" x14ac:dyDescent="0.35">
      <c r="A5857" s="107" t="s">
        <v>80</v>
      </c>
      <c r="B5857" s="107" t="s">
        <v>345</v>
      </c>
      <c r="C5857" s="110">
        <v>12</v>
      </c>
      <c r="D5857" s="109">
        <v>3279.266165200369</v>
      </c>
      <c r="E5857" s="109">
        <v>125077.63551087939</v>
      </c>
    </row>
    <row r="5858" spans="1:5" x14ac:dyDescent="0.35">
      <c r="A5858" s="107" t="s">
        <v>80</v>
      </c>
      <c r="B5858" s="107" t="s">
        <v>344</v>
      </c>
      <c r="C5858" s="110">
        <v>1</v>
      </c>
      <c r="D5858" s="109">
        <v>575.37827201350069</v>
      </c>
      <c r="E5858" s="109">
        <v>44298.977152370593</v>
      </c>
    </row>
    <row r="5859" spans="1:5" x14ac:dyDescent="0.35">
      <c r="A5859" s="107" t="s">
        <v>80</v>
      </c>
      <c r="B5859" s="107" t="s">
        <v>344</v>
      </c>
      <c r="C5859" s="110">
        <v>2</v>
      </c>
      <c r="D5859" s="109">
        <v>476.61719881336438</v>
      </c>
      <c r="E5859" s="109">
        <v>35370.974108493123</v>
      </c>
    </row>
    <row r="5860" spans="1:5" x14ac:dyDescent="0.35">
      <c r="A5860" s="107" t="s">
        <v>80</v>
      </c>
      <c r="B5860" s="107" t="s">
        <v>344</v>
      </c>
      <c r="C5860" s="110">
        <v>3</v>
      </c>
      <c r="D5860" s="109">
        <v>509.96766589366598</v>
      </c>
      <c r="E5860" s="109">
        <v>39960.825813152762</v>
      </c>
    </row>
    <row r="5861" spans="1:5" x14ac:dyDescent="0.35">
      <c r="A5861" s="107" t="s">
        <v>80</v>
      </c>
      <c r="B5861" s="107" t="s">
        <v>344</v>
      </c>
      <c r="C5861" s="110">
        <v>4</v>
      </c>
      <c r="D5861" s="109">
        <v>432.86204807276499</v>
      </c>
      <c r="E5861" s="109">
        <v>32748.922869890281</v>
      </c>
    </row>
    <row r="5862" spans="1:5" x14ac:dyDescent="0.35">
      <c r="A5862" s="107" t="s">
        <v>80</v>
      </c>
      <c r="B5862" s="107" t="s">
        <v>344</v>
      </c>
      <c r="C5862" s="110">
        <v>5</v>
      </c>
      <c r="D5862" s="109">
        <v>339.98071717035822</v>
      </c>
      <c r="E5862" s="109">
        <v>25653.766759319151</v>
      </c>
    </row>
    <row r="5863" spans="1:5" x14ac:dyDescent="0.35">
      <c r="A5863" s="107" t="s">
        <v>80</v>
      </c>
      <c r="B5863" s="107" t="s">
        <v>344</v>
      </c>
      <c r="C5863" s="110">
        <v>6</v>
      </c>
      <c r="D5863" s="109">
        <v>278.04632350018062</v>
      </c>
      <c r="E5863" s="109">
        <v>20077.020201305681</v>
      </c>
    </row>
    <row r="5864" spans="1:5" x14ac:dyDescent="0.35">
      <c r="A5864" s="107" t="s">
        <v>80</v>
      </c>
      <c r="B5864" s="107" t="s">
        <v>344</v>
      </c>
      <c r="C5864" s="110">
        <v>7</v>
      </c>
      <c r="D5864" s="109">
        <v>289.23883671418872</v>
      </c>
      <c r="E5864" s="109">
        <v>20566.733702109621</v>
      </c>
    </row>
    <row r="5865" spans="1:5" x14ac:dyDescent="0.35">
      <c r="A5865" s="107" t="s">
        <v>80</v>
      </c>
      <c r="B5865" s="107" t="s">
        <v>344</v>
      </c>
      <c r="C5865" s="110">
        <v>8</v>
      </c>
      <c r="D5865" s="109">
        <v>419.97923669987222</v>
      </c>
      <c r="E5865" s="109">
        <v>29321.574619349489</v>
      </c>
    </row>
    <row r="5866" spans="1:5" x14ac:dyDescent="0.35">
      <c r="A5866" s="107" t="s">
        <v>80</v>
      </c>
      <c r="B5866" s="107" t="s">
        <v>344</v>
      </c>
      <c r="C5866" s="110">
        <v>9</v>
      </c>
      <c r="D5866" s="109">
        <v>482.77654622538131</v>
      </c>
      <c r="E5866" s="109">
        <v>28455.268462181059</v>
      </c>
    </row>
    <row r="5867" spans="1:5" x14ac:dyDescent="0.35">
      <c r="A5867" s="107" t="s">
        <v>80</v>
      </c>
      <c r="B5867" s="107" t="s">
        <v>344</v>
      </c>
      <c r="C5867" s="110">
        <v>10</v>
      </c>
      <c r="D5867" s="109">
        <v>577.513863385018</v>
      </c>
      <c r="E5867" s="109">
        <v>21590.19684961448</v>
      </c>
    </row>
    <row r="5868" spans="1:5" x14ac:dyDescent="0.35">
      <c r="A5868" s="107" t="s">
        <v>80</v>
      </c>
      <c r="B5868" s="107" t="s">
        <v>344</v>
      </c>
      <c r="C5868" s="110">
        <v>11</v>
      </c>
      <c r="D5868" s="109">
        <v>565.90039699966599</v>
      </c>
      <c r="E5868" s="109">
        <v>23449.901708380821</v>
      </c>
    </row>
    <row r="5869" spans="1:5" x14ac:dyDescent="0.35">
      <c r="A5869" s="107" t="s">
        <v>80</v>
      </c>
      <c r="B5869" s="107" t="s">
        <v>344</v>
      </c>
      <c r="C5869" s="110">
        <v>12</v>
      </c>
      <c r="D5869" s="109">
        <v>583.47478434358482</v>
      </c>
      <c r="E5869" s="109">
        <v>23158.28307634333</v>
      </c>
    </row>
    <row r="5870" spans="1:5" x14ac:dyDescent="0.35">
      <c r="A5870" s="107" t="s">
        <v>80</v>
      </c>
      <c r="B5870" s="107" t="s">
        <v>31</v>
      </c>
      <c r="C5870" s="110">
        <v>1</v>
      </c>
      <c r="D5870" s="109">
        <v>13943.76011276244</v>
      </c>
      <c r="E5870" s="109">
        <v>1055119.832172337</v>
      </c>
    </row>
    <row r="5871" spans="1:5" x14ac:dyDescent="0.35">
      <c r="A5871" s="107" t="s">
        <v>80</v>
      </c>
      <c r="B5871" s="107" t="s">
        <v>31</v>
      </c>
      <c r="C5871" s="110">
        <v>2</v>
      </c>
      <c r="D5871" s="109">
        <v>7775.0397949218623</v>
      </c>
      <c r="E5871" s="109">
        <v>575125.02022101695</v>
      </c>
    </row>
    <row r="5872" spans="1:5" x14ac:dyDescent="0.35">
      <c r="A5872" s="107" t="s">
        <v>80</v>
      </c>
      <c r="B5872" s="107" t="s">
        <v>31</v>
      </c>
      <c r="C5872" s="110">
        <v>3</v>
      </c>
      <c r="D5872" s="109">
        <v>8547.5997505187897</v>
      </c>
      <c r="E5872" s="109">
        <v>667601.29208803864</v>
      </c>
    </row>
    <row r="5873" spans="1:5" x14ac:dyDescent="0.35">
      <c r="A5873" s="107" t="s">
        <v>80</v>
      </c>
      <c r="B5873" s="107" t="s">
        <v>31</v>
      </c>
      <c r="C5873" s="110">
        <v>4</v>
      </c>
      <c r="D5873" s="109">
        <v>9498.479968070973</v>
      </c>
      <c r="E5873" s="109">
        <v>713973.12732600688</v>
      </c>
    </row>
    <row r="5874" spans="1:5" x14ac:dyDescent="0.35">
      <c r="A5874" s="107" t="s">
        <v>80</v>
      </c>
      <c r="B5874" s="107" t="s">
        <v>31</v>
      </c>
      <c r="C5874" s="110">
        <v>5</v>
      </c>
      <c r="D5874" s="109">
        <v>4836.7199742794046</v>
      </c>
      <c r="E5874" s="109">
        <v>366091.96888175199</v>
      </c>
    </row>
    <row r="5875" spans="1:5" x14ac:dyDescent="0.35">
      <c r="A5875" s="107" t="s">
        <v>80</v>
      </c>
      <c r="B5875" s="107" t="s">
        <v>31</v>
      </c>
      <c r="C5875" s="110">
        <v>6</v>
      </c>
      <c r="D5875" s="109">
        <v>277.91999316215538</v>
      </c>
      <c r="E5875" s="109">
        <v>20842.937321328001</v>
      </c>
    </row>
    <row r="5876" spans="1:5" x14ac:dyDescent="0.35">
      <c r="A5876" s="107" t="s">
        <v>80</v>
      </c>
      <c r="B5876" s="107" t="s">
        <v>31</v>
      </c>
      <c r="C5876" s="110">
        <v>7</v>
      </c>
      <c r="D5876" s="109">
        <v>0</v>
      </c>
      <c r="E5876" s="109">
        <v>0</v>
      </c>
    </row>
    <row r="5877" spans="1:5" x14ac:dyDescent="0.35">
      <c r="A5877" s="107" t="s">
        <v>80</v>
      </c>
      <c r="B5877" s="107" t="s">
        <v>31</v>
      </c>
      <c r="C5877" s="110">
        <v>8</v>
      </c>
      <c r="D5877" s="109">
        <v>0</v>
      </c>
      <c r="E5877" s="109">
        <v>0</v>
      </c>
    </row>
    <row r="5878" spans="1:5" x14ac:dyDescent="0.35">
      <c r="A5878" s="107" t="s">
        <v>80</v>
      </c>
      <c r="B5878" s="107" t="s">
        <v>31</v>
      </c>
      <c r="C5878" s="110">
        <v>9</v>
      </c>
      <c r="D5878" s="109">
        <v>0</v>
      </c>
      <c r="E5878" s="109">
        <v>0</v>
      </c>
    </row>
    <row r="5879" spans="1:5" x14ac:dyDescent="0.35">
      <c r="A5879" s="107" t="s">
        <v>80</v>
      </c>
      <c r="B5879" s="107" t="s">
        <v>31</v>
      </c>
      <c r="C5879" s="110">
        <v>10</v>
      </c>
      <c r="D5879" s="109">
        <v>14916.959775924701</v>
      </c>
      <c r="E5879" s="109">
        <v>631948.02553862834</v>
      </c>
    </row>
    <row r="5880" spans="1:5" x14ac:dyDescent="0.35">
      <c r="A5880" s="107" t="s">
        <v>80</v>
      </c>
      <c r="B5880" s="107" t="s">
        <v>31</v>
      </c>
      <c r="C5880" s="110">
        <v>11</v>
      </c>
      <c r="D5880" s="109">
        <v>16268.15991210938</v>
      </c>
      <c r="E5880" s="109">
        <v>695562.10920993937</v>
      </c>
    </row>
    <row r="5881" spans="1:5" x14ac:dyDescent="0.35">
      <c r="A5881" s="107" t="s">
        <v>80</v>
      </c>
      <c r="B5881" s="107" t="s">
        <v>31</v>
      </c>
      <c r="C5881" s="110">
        <v>12</v>
      </c>
      <c r="D5881" s="109">
        <v>17908.560000000001</v>
      </c>
      <c r="E5881" s="109">
        <v>761698.03006997122</v>
      </c>
    </row>
    <row r="5882" spans="1:5" x14ac:dyDescent="0.35">
      <c r="A5882" s="107" t="s">
        <v>80</v>
      </c>
      <c r="B5882" s="107" t="s">
        <v>343</v>
      </c>
      <c r="C5882" s="110">
        <v>1</v>
      </c>
      <c r="D5882" s="109">
        <v>0</v>
      </c>
      <c r="E5882" s="109">
        <v>0</v>
      </c>
    </row>
    <row r="5883" spans="1:5" x14ac:dyDescent="0.35">
      <c r="A5883" s="107" t="s">
        <v>80</v>
      </c>
      <c r="B5883" s="107" t="s">
        <v>343</v>
      </c>
      <c r="C5883" s="110">
        <v>2</v>
      </c>
      <c r="D5883" s="109">
        <v>0</v>
      </c>
      <c r="E5883" s="109">
        <v>0</v>
      </c>
    </row>
    <row r="5884" spans="1:5" x14ac:dyDescent="0.35">
      <c r="A5884" s="107" t="s">
        <v>80</v>
      </c>
      <c r="B5884" s="107" t="s">
        <v>343</v>
      </c>
      <c r="C5884" s="110">
        <v>3</v>
      </c>
      <c r="D5884" s="109">
        <v>0</v>
      </c>
      <c r="E5884" s="109">
        <v>0</v>
      </c>
    </row>
    <row r="5885" spans="1:5" x14ac:dyDescent="0.35">
      <c r="A5885" s="107" t="s">
        <v>80</v>
      </c>
      <c r="B5885" s="107" t="s">
        <v>343</v>
      </c>
      <c r="C5885" s="110">
        <v>4</v>
      </c>
      <c r="D5885" s="109">
        <v>0</v>
      </c>
      <c r="E5885" s="109">
        <v>0</v>
      </c>
    </row>
    <row r="5886" spans="1:5" x14ac:dyDescent="0.35">
      <c r="A5886" s="107" t="s">
        <v>80</v>
      </c>
      <c r="B5886" s="107" t="s">
        <v>343</v>
      </c>
      <c r="C5886" s="110">
        <v>5</v>
      </c>
      <c r="D5886" s="109">
        <v>0</v>
      </c>
      <c r="E5886" s="109">
        <v>0</v>
      </c>
    </row>
    <row r="5887" spans="1:5" x14ac:dyDescent="0.35">
      <c r="A5887" s="107" t="s">
        <v>80</v>
      </c>
      <c r="B5887" s="107" t="s">
        <v>343</v>
      </c>
      <c r="C5887" s="110">
        <v>6</v>
      </c>
      <c r="D5887" s="109">
        <v>0</v>
      </c>
      <c r="E5887" s="109">
        <v>0</v>
      </c>
    </row>
    <row r="5888" spans="1:5" x14ac:dyDescent="0.35">
      <c r="A5888" s="107" t="s">
        <v>80</v>
      </c>
      <c r="B5888" s="107" t="s">
        <v>343</v>
      </c>
      <c r="C5888" s="110">
        <v>7</v>
      </c>
      <c r="D5888" s="109">
        <v>0</v>
      </c>
      <c r="E5888" s="109">
        <v>0</v>
      </c>
    </row>
    <row r="5889" spans="1:5" x14ac:dyDescent="0.35">
      <c r="A5889" s="107" t="s">
        <v>80</v>
      </c>
      <c r="B5889" s="107" t="s">
        <v>343</v>
      </c>
      <c r="C5889" s="110">
        <v>8</v>
      </c>
      <c r="D5889" s="109">
        <v>0</v>
      </c>
      <c r="E5889" s="109">
        <v>0</v>
      </c>
    </row>
    <row r="5890" spans="1:5" x14ac:dyDescent="0.35">
      <c r="A5890" s="107" t="s">
        <v>80</v>
      </c>
      <c r="B5890" s="107" t="s">
        <v>343</v>
      </c>
      <c r="C5890" s="110">
        <v>9</v>
      </c>
      <c r="D5890" s="109">
        <v>8.8443025113650204</v>
      </c>
      <c r="E5890" s="109">
        <v>0</v>
      </c>
    </row>
    <row r="5891" spans="1:5" x14ac:dyDescent="0.35">
      <c r="A5891" s="107" t="s">
        <v>80</v>
      </c>
      <c r="B5891" s="107" t="s">
        <v>343</v>
      </c>
      <c r="C5891" s="110">
        <v>10</v>
      </c>
      <c r="D5891" s="109">
        <v>401.73477797497247</v>
      </c>
      <c r="E5891" s="109">
        <v>48.383121280629233</v>
      </c>
    </row>
    <row r="5892" spans="1:5" x14ac:dyDescent="0.35">
      <c r="A5892" s="107" t="s">
        <v>80</v>
      </c>
      <c r="B5892" s="107" t="s">
        <v>343</v>
      </c>
      <c r="C5892" s="110">
        <v>11</v>
      </c>
      <c r="D5892" s="109">
        <v>334.7655178938266</v>
      </c>
      <c r="E5892" s="109">
        <v>13.21336214966135</v>
      </c>
    </row>
    <row r="5893" spans="1:5" x14ac:dyDescent="0.35">
      <c r="A5893" s="107" t="s">
        <v>80</v>
      </c>
      <c r="B5893" s="107" t="s">
        <v>343</v>
      </c>
      <c r="C5893" s="110">
        <v>12</v>
      </c>
      <c r="D5893" s="109">
        <v>435.6</v>
      </c>
      <c r="E5893" s="109">
        <v>118.0771505317793</v>
      </c>
    </row>
    <row r="5894" spans="1:5" x14ac:dyDescent="0.35">
      <c r="A5894" s="107" t="s">
        <v>80</v>
      </c>
      <c r="B5894" s="107" t="s">
        <v>32</v>
      </c>
      <c r="C5894" s="110">
        <v>1</v>
      </c>
      <c r="D5894" s="109">
        <v>17.721750892465788</v>
      </c>
      <c r="E5894" s="109">
        <v>411.0379841666516</v>
      </c>
    </row>
    <row r="5895" spans="1:5" x14ac:dyDescent="0.35">
      <c r="A5895" s="107" t="s">
        <v>80</v>
      </c>
      <c r="B5895" s="107" t="s">
        <v>32</v>
      </c>
      <c r="C5895" s="110">
        <v>2</v>
      </c>
      <c r="D5895" s="109">
        <v>24.593090798026651</v>
      </c>
      <c r="E5895" s="109">
        <v>688.41604637160549</v>
      </c>
    </row>
    <row r="5896" spans="1:5" x14ac:dyDescent="0.35">
      <c r="A5896" s="107" t="s">
        <v>80</v>
      </c>
      <c r="B5896" s="107" t="s">
        <v>32</v>
      </c>
      <c r="C5896" s="110">
        <v>3</v>
      </c>
      <c r="D5896" s="109">
        <v>23.424934420867999</v>
      </c>
      <c r="E5896" s="109">
        <v>893.09637367644257</v>
      </c>
    </row>
    <row r="5897" spans="1:5" x14ac:dyDescent="0.35">
      <c r="A5897" s="107" t="s">
        <v>80</v>
      </c>
      <c r="B5897" s="107" t="s">
        <v>32</v>
      </c>
      <c r="C5897" s="110">
        <v>4</v>
      </c>
      <c r="D5897" s="109">
        <v>20.254219009969859</v>
      </c>
      <c r="E5897" s="109">
        <v>789.22806467232863</v>
      </c>
    </row>
    <row r="5898" spans="1:5" x14ac:dyDescent="0.35">
      <c r="A5898" s="107" t="s">
        <v>80</v>
      </c>
      <c r="B5898" s="107" t="s">
        <v>32</v>
      </c>
      <c r="C5898" s="110">
        <v>5</v>
      </c>
      <c r="D5898" s="109">
        <v>18.182080819718209</v>
      </c>
      <c r="E5898" s="109">
        <v>871.57245432654599</v>
      </c>
    </row>
    <row r="5899" spans="1:5" x14ac:dyDescent="0.35">
      <c r="A5899" s="107" t="s">
        <v>80</v>
      </c>
      <c r="B5899" s="107" t="s">
        <v>32</v>
      </c>
      <c r="C5899" s="110">
        <v>6</v>
      </c>
      <c r="D5899" s="109">
        <v>28.058458637438971</v>
      </c>
      <c r="E5899" s="109">
        <v>1550.747831735719</v>
      </c>
    </row>
    <row r="5900" spans="1:5" x14ac:dyDescent="0.35">
      <c r="A5900" s="107" t="s">
        <v>80</v>
      </c>
      <c r="B5900" s="107" t="s">
        <v>32</v>
      </c>
      <c r="C5900" s="110">
        <v>7</v>
      </c>
      <c r="D5900" s="109">
        <v>13.124295287506561</v>
      </c>
      <c r="E5900" s="109">
        <v>616.2025712905064</v>
      </c>
    </row>
    <row r="5901" spans="1:5" x14ac:dyDescent="0.35">
      <c r="A5901" s="107" t="s">
        <v>80</v>
      </c>
      <c r="B5901" s="107" t="s">
        <v>32</v>
      </c>
      <c r="C5901" s="110">
        <v>8</v>
      </c>
      <c r="D5901" s="109">
        <v>5.1183066302830564</v>
      </c>
      <c r="E5901" s="109">
        <v>377.70108234268451</v>
      </c>
    </row>
    <row r="5902" spans="1:5" x14ac:dyDescent="0.35">
      <c r="A5902" s="107" t="s">
        <v>80</v>
      </c>
      <c r="B5902" s="107" t="s">
        <v>32</v>
      </c>
      <c r="C5902" s="110">
        <v>9</v>
      </c>
      <c r="D5902" s="109">
        <v>5.0944591598230442</v>
      </c>
      <c r="E5902" s="109">
        <v>278.55167590832377</v>
      </c>
    </row>
    <row r="5903" spans="1:5" x14ac:dyDescent="0.35">
      <c r="A5903" s="107" t="s">
        <v>80</v>
      </c>
      <c r="B5903" s="107" t="s">
        <v>32</v>
      </c>
      <c r="C5903" s="110">
        <v>10</v>
      </c>
      <c r="D5903" s="109">
        <v>6.1970043901944187</v>
      </c>
      <c r="E5903" s="109">
        <v>177.03112324641759</v>
      </c>
    </row>
    <row r="5904" spans="1:5" x14ac:dyDescent="0.35">
      <c r="A5904" s="107" t="s">
        <v>80</v>
      </c>
      <c r="B5904" s="107" t="s">
        <v>32</v>
      </c>
      <c r="C5904" s="110">
        <v>11</v>
      </c>
      <c r="D5904" s="109">
        <v>5.2410308512762684</v>
      </c>
      <c r="E5904" s="109">
        <v>158.9063608904834</v>
      </c>
    </row>
    <row r="5905" spans="1:5" x14ac:dyDescent="0.35">
      <c r="A5905" s="107" t="s">
        <v>80</v>
      </c>
      <c r="B5905" s="107" t="s">
        <v>32</v>
      </c>
      <c r="C5905" s="110">
        <v>12</v>
      </c>
      <c r="D5905" s="109">
        <v>5.8488939718823891</v>
      </c>
      <c r="E5905" s="109">
        <v>154.97102151142931</v>
      </c>
    </row>
    <row r="5906" spans="1:5" x14ac:dyDescent="0.35">
      <c r="A5906" s="107" t="s">
        <v>80</v>
      </c>
      <c r="B5906" s="107" t="s">
        <v>342</v>
      </c>
      <c r="C5906" s="110">
        <v>1</v>
      </c>
      <c r="D5906" s="109">
        <v>1071.3600289821641</v>
      </c>
      <c r="E5906" s="109">
        <v>190390.7062074694</v>
      </c>
    </row>
    <row r="5907" spans="1:5" x14ac:dyDescent="0.35">
      <c r="A5907" s="107" t="s">
        <v>80</v>
      </c>
      <c r="B5907" s="107" t="s">
        <v>342</v>
      </c>
      <c r="C5907" s="110">
        <v>2</v>
      </c>
      <c r="D5907" s="109">
        <v>1720.319959640502</v>
      </c>
      <c r="E5907" s="109">
        <v>294801.0152380974</v>
      </c>
    </row>
    <row r="5908" spans="1:5" x14ac:dyDescent="0.35">
      <c r="A5908" s="107" t="s">
        <v>80</v>
      </c>
      <c r="B5908" s="107" t="s">
        <v>342</v>
      </c>
      <c r="C5908" s="110">
        <v>3</v>
      </c>
      <c r="D5908" s="109">
        <v>1904.639953613281</v>
      </c>
      <c r="E5908" s="109">
        <v>345904.59318546782</v>
      </c>
    </row>
    <row r="5909" spans="1:5" x14ac:dyDescent="0.35">
      <c r="A5909" s="107" t="s">
        <v>80</v>
      </c>
      <c r="B5909" s="107" t="s">
        <v>342</v>
      </c>
      <c r="C5909" s="110">
        <v>4</v>
      </c>
      <c r="D5909" s="109">
        <v>1621.4399871826181</v>
      </c>
      <c r="E5909" s="109">
        <v>182200.28972352669</v>
      </c>
    </row>
    <row r="5910" spans="1:5" x14ac:dyDescent="0.35">
      <c r="A5910" s="107" t="s">
        <v>80</v>
      </c>
      <c r="B5910" s="107" t="s">
        <v>342</v>
      </c>
      <c r="C5910" s="110">
        <v>5</v>
      </c>
      <c r="D5910" s="109">
        <v>1904.6399517059319</v>
      </c>
      <c r="E5910" s="109">
        <v>155036.6699768801</v>
      </c>
    </row>
    <row r="5911" spans="1:5" x14ac:dyDescent="0.35">
      <c r="A5911" s="107" t="s">
        <v>80</v>
      </c>
      <c r="B5911" s="107" t="s">
        <v>342</v>
      </c>
      <c r="C5911" s="110">
        <v>6</v>
      </c>
      <c r="D5911" s="109">
        <v>1843.199952602386</v>
      </c>
      <c r="E5911" s="109">
        <v>169754.63776833739</v>
      </c>
    </row>
    <row r="5912" spans="1:5" x14ac:dyDescent="0.35">
      <c r="A5912" s="107" t="s">
        <v>80</v>
      </c>
      <c r="B5912" s="107" t="s">
        <v>342</v>
      </c>
      <c r="C5912" s="110">
        <v>7</v>
      </c>
      <c r="D5912" s="109">
        <v>1904.639955520629</v>
      </c>
      <c r="E5912" s="109">
        <v>171690.88910075219</v>
      </c>
    </row>
    <row r="5913" spans="1:5" x14ac:dyDescent="0.35">
      <c r="A5913" s="107" t="s">
        <v>80</v>
      </c>
      <c r="B5913" s="107" t="s">
        <v>342</v>
      </c>
      <c r="C5913" s="110">
        <v>8</v>
      </c>
      <c r="D5913" s="109">
        <v>1904.6399455070491</v>
      </c>
      <c r="E5913" s="109">
        <v>181459.3118462433</v>
      </c>
    </row>
    <row r="5914" spans="1:5" x14ac:dyDescent="0.35">
      <c r="A5914" s="107" t="s">
        <v>80</v>
      </c>
      <c r="B5914" s="107" t="s">
        <v>342</v>
      </c>
      <c r="C5914" s="110">
        <v>9</v>
      </c>
      <c r="D5914" s="109">
        <v>1359.359999775887</v>
      </c>
      <c r="E5914" s="109">
        <v>127133.0241918362</v>
      </c>
    </row>
    <row r="5915" spans="1:5" x14ac:dyDescent="0.35">
      <c r="A5915" s="107" t="s">
        <v>80</v>
      </c>
      <c r="B5915" s="107" t="s">
        <v>342</v>
      </c>
      <c r="C5915" s="110">
        <v>10</v>
      </c>
      <c r="D5915" s="109">
        <v>1889.279953002929</v>
      </c>
      <c r="E5915" s="109">
        <v>125414.4130139544</v>
      </c>
    </row>
    <row r="5916" spans="1:5" x14ac:dyDescent="0.35">
      <c r="A5916" s="107" t="s">
        <v>80</v>
      </c>
      <c r="B5916" s="107" t="s">
        <v>342</v>
      </c>
      <c r="C5916" s="110">
        <v>11</v>
      </c>
      <c r="D5916" s="109">
        <v>1838.079946994781</v>
      </c>
      <c r="E5916" s="109">
        <v>143430.14197988241</v>
      </c>
    </row>
    <row r="5917" spans="1:5" x14ac:dyDescent="0.35">
      <c r="A5917" s="107" t="s">
        <v>80</v>
      </c>
      <c r="B5917" s="107" t="s">
        <v>342</v>
      </c>
      <c r="C5917" s="110">
        <v>12</v>
      </c>
      <c r="D5917" s="109">
        <v>1904.639944553375</v>
      </c>
      <c r="E5917" s="109">
        <v>178353.29982068061</v>
      </c>
    </row>
    <row r="5918" spans="1:5" x14ac:dyDescent="0.35">
      <c r="A5918" s="107" t="s">
        <v>80</v>
      </c>
      <c r="B5918" s="107" t="s">
        <v>33</v>
      </c>
      <c r="C5918" s="110">
        <v>1</v>
      </c>
      <c r="D5918" s="109">
        <v>1271609.386341043</v>
      </c>
      <c r="E5918" s="109">
        <v>93466652.120138258</v>
      </c>
    </row>
    <row r="5919" spans="1:5" x14ac:dyDescent="0.35">
      <c r="A5919" s="107" t="s">
        <v>80</v>
      </c>
      <c r="B5919" s="107" t="s">
        <v>33</v>
      </c>
      <c r="C5919" s="110">
        <v>2</v>
      </c>
      <c r="D5919" s="109">
        <v>1121325.497764535</v>
      </c>
      <c r="E5919" s="109">
        <v>80995656.671257108</v>
      </c>
    </row>
    <row r="5920" spans="1:5" x14ac:dyDescent="0.35">
      <c r="A5920" s="107" t="s">
        <v>80</v>
      </c>
      <c r="B5920" s="107" t="s">
        <v>33</v>
      </c>
      <c r="C5920" s="110">
        <v>3</v>
      </c>
      <c r="D5920" s="109">
        <v>1338001.874061205</v>
      </c>
      <c r="E5920" s="109">
        <v>100403448.7094388</v>
      </c>
    </row>
    <row r="5921" spans="1:5" x14ac:dyDescent="0.35">
      <c r="A5921" s="107" t="s">
        <v>80</v>
      </c>
      <c r="B5921" s="107" t="s">
        <v>33</v>
      </c>
      <c r="C5921" s="110">
        <v>4</v>
      </c>
      <c r="D5921" s="109">
        <v>1127229.120186443</v>
      </c>
      <c r="E5921" s="109">
        <v>83540852.566522002</v>
      </c>
    </row>
    <row r="5922" spans="1:5" x14ac:dyDescent="0.35">
      <c r="A5922" s="107" t="s">
        <v>80</v>
      </c>
      <c r="B5922" s="107" t="s">
        <v>33</v>
      </c>
      <c r="C5922" s="110">
        <v>5</v>
      </c>
      <c r="D5922" s="109">
        <v>1186303.0792291909</v>
      </c>
      <c r="E5922" s="109">
        <v>85137026.176870078</v>
      </c>
    </row>
    <row r="5923" spans="1:5" x14ac:dyDescent="0.35">
      <c r="A5923" s="107" t="s">
        <v>80</v>
      </c>
      <c r="B5923" s="107" t="s">
        <v>33</v>
      </c>
      <c r="C5923" s="110">
        <v>6</v>
      </c>
      <c r="D5923" s="109">
        <v>1165748.597145187</v>
      </c>
      <c r="E5923" s="109">
        <v>80293033.483025715</v>
      </c>
    </row>
    <row r="5924" spans="1:5" x14ac:dyDescent="0.35">
      <c r="A5924" s="107" t="s">
        <v>80</v>
      </c>
      <c r="B5924" s="107" t="s">
        <v>33</v>
      </c>
      <c r="C5924" s="110">
        <v>7</v>
      </c>
      <c r="D5924" s="109">
        <v>1105153.4402195739</v>
      </c>
      <c r="E5924" s="109">
        <v>76467037.678206056</v>
      </c>
    </row>
    <row r="5925" spans="1:5" x14ac:dyDescent="0.35">
      <c r="A5925" s="107" t="s">
        <v>80</v>
      </c>
      <c r="B5925" s="107" t="s">
        <v>33</v>
      </c>
      <c r="C5925" s="110">
        <v>8</v>
      </c>
      <c r="D5925" s="109">
        <v>706026.57835871365</v>
      </c>
      <c r="E5925" s="109">
        <v>48927109.908586644</v>
      </c>
    </row>
    <row r="5926" spans="1:5" x14ac:dyDescent="0.35">
      <c r="A5926" s="107" t="s">
        <v>80</v>
      </c>
      <c r="B5926" s="107" t="s">
        <v>33</v>
      </c>
      <c r="C5926" s="110">
        <v>9</v>
      </c>
      <c r="D5926" s="109">
        <v>760902.54048307054</v>
      </c>
      <c r="E5926" s="109">
        <v>47053806.076486073</v>
      </c>
    </row>
    <row r="5927" spans="1:5" x14ac:dyDescent="0.35">
      <c r="A5927" s="107" t="s">
        <v>80</v>
      </c>
      <c r="B5927" s="107" t="s">
        <v>33</v>
      </c>
      <c r="C5927" s="110">
        <v>10</v>
      </c>
      <c r="D5927" s="109">
        <v>734806.7708124409</v>
      </c>
      <c r="E5927" s="109">
        <v>36226649.986684717</v>
      </c>
    </row>
    <row r="5928" spans="1:5" x14ac:dyDescent="0.35">
      <c r="A5928" s="107" t="s">
        <v>80</v>
      </c>
      <c r="B5928" s="107" t="s">
        <v>33</v>
      </c>
      <c r="C5928" s="110">
        <v>11</v>
      </c>
      <c r="D5928" s="109">
        <v>847958.55093643325</v>
      </c>
      <c r="E5928" s="109">
        <v>40604458.311250083</v>
      </c>
    </row>
    <row r="5929" spans="1:5" x14ac:dyDescent="0.35">
      <c r="A5929" s="107" t="s">
        <v>80</v>
      </c>
      <c r="B5929" s="107" t="s">
        <v>33</v>
      </c>
      <c r="C5929" s="110">
        <v>12</v>
      </c>
      <c r="D5929" s="109">
        <v>1002464.165842247</v>
      </c>
      <c r="E5929" s="109">
        <v>46619504.935339652</v>
      </c>
    </row>
    <row r="5930" spans="1:5" x14ac:dyDescent="0.35">
      <c r="A5930" s="107" t="s">
        <v>80</v>
      </c>
      <c r="B5930" s="107" t="s">
        <v>341</v>
      </c>
      <c r="C5930" s="110">
        <v>1</v>
      </c>
      <c r="D5930" s="109">
        <v>1661.759986400604</v>
      </c>
      <c r="E5930" s="109">
        <v>150792.93247995581</v>
      </c>
    </row>
    <row r="5931" spans="1:5" x14ac:dyDescent="0.35">
      <c r="A5931" s="107" t="s">
        <v>80</v>
      </c>
      <c r="B5931" s="107" t="s">
        <v>341</v>
      </c>
      <c r="C5931" s="110">
        <v>2</v>
      </c>
      <c r="D5931" s="109">
        <v>2739.1200098097311</v>
      </c>
      <c r="E5931" s="109">
        <v>275287.99460707832</v>
      </c>
    </row>
    <row r="5932" spans="1:5" x14ac:dyDescent="0.35">
      <c r="A5932" s="107" t="s">
        <v>80</v>
      </c>
      <c r="B5932" s="107" t="s">
        <v>341</v>
      </c>
      <c r="C5932" s="110">
        <v>3</v>
      </c>
      <c r="D5932" s="109">
        <v>3095.280015468596</v>
      </c>
      <c r="E5932" s="109">
        <v>315093.9941992797</v>
      </c>
    </row>
    <row r="5933" spans="1:5" x14ac:dyDescent="0.35">
      <c r="A5933" s="107" t="s">
        <v>80</v>
      </c>
      <c r="B5933" s="107" t="s">
        <v>341</v>
      </c>
      <c r="C5933" s="110">
        <v>4</v>
      </c>
      <c r="D5933" s="109">
        <v>4012.8000101447092</v>
      </c>
      <c r="E5933" s="109">
        <v>358343.6902267657</v>
      </c>
    </row>
    <row r="5934" spans="1:5" x14ac:dyDescent="0.35">
      <c r="A5934" s="107" t="s">
        <v>80</v>
      </c>
      <c r="B5934" s="107" t="s">
        <v>341</v>
      </c>
      <c r="C5934" s="110">
        <v>5</v>
      </c>
      <c r="D5934" s="109">
        <v>3805.9200512766852</v>
      </c>
      <c r="E5934" s="109">
        <v>295120.72018420842</v>
      </c>
    </row>
    <row r="5935" spans="1:5" x14ac:dyDescent="0.35">
      <c r="A5935" s="107" t="s">
        <v>80</v>
      </c>
      <c r="B5935" s="107" t="s">
        <v>341</v>
      </c>
      <c r="C5935" s="110">
        <v>6</v>
      </c>
      <c r="D5935" s="109">
        <v>4130.6400064229983</v>
      </c>
      <c r="E5935" s="109">
        <v>345466.69659317809</v>
      </c>
    </row>
    <row r="5936" spans="1:5" x14ac:dyDescent="0.35">
      <c r="A5936" s="107" t="s">
        <v>80</v>
      </c>
      <c r="B5936" s="107" t="s">
        <v>341</v>
      </c>
      <c r="C5936" s="110">
        <v>7</v>
      </c>
      <c r="D5936" s="109">
        <v>4533.8400480747241</v>
      </c>
      <c r="E5936" s="109">
        <v>370668.58800081682</v>
      </c>
    </row>
    <row r="5937" spans="1:5" x14ac:dyDescent="0.35">
      <c r="A5937" s="107" t="s">
        <v>80</v>
      </c>
      <c r="B5937" s="107" t="s">
        <v>341</v>
      </c>
      <c r="C5937" s="110">
        <v>8</v>
      </c>
      <c r="D5937" s="109">
        <v>4341.360001504424</v>
      </c>
      <c r="E5937" s="109">
        <v>364436.90409373387</v>
      </c>
    </row>
    <row r="5938" spans="1:5" x14ac:dyDescent="0.35">
      <c r="A5938" s="107" t="s">
        <v>80</v>
      </c>
      <c r="B5938" s="107" t="s">
        <v>341</v>
      </c>
      <c r="C5938" s="110">
        <v>9</v>
      </c>
      <c r="D5938" s="109">
        <v>4372.0800096988678</v>
      </c>
      <c r="E5938" s="109">
        <v>348087.66042056622</v>
      </c>
    </row>
    <row r="5939" spans="1:5" x14ac:dyDescent="0.35">
      <c r="A5939" s="107" t="s">
        <v>80</v>
      </c>
      <c r="B5939" s="107" t="s">
        <v>341</v>
      </c>
      <c r="C5939" s="110">
        <v>10</v>
      </c>
      <c r="D5939" s="109">
        <v>4337.1700324416161</v>
      </c>
      <c r="E5939" s="109">
        <v>246876.2094642845</v>
      </c>
    </row>
    <row r="5940" spans="1:5" x14ac:dyDescent="0.35">
      <c r="A5940" s="107" t="s">
        <v>80</v>
      </c>
      <c r="B5940" s="107" t="s">
        <v>341</v>
      </c>
      <c r="C5940" s="110">
        <v>11</v>
      </c>
      <c r="D5940" s="109">
        <v>3221.9431240838799</v>
      </c>
      <c r="E5940" s="109">
        <v>187549.8950748585</v>
      </c>
    </row>
    <row r="5941" spans="1:5" x14ac:dyDescent="0.35">
      <c r="A5941" s="107" t="s">
        <v>80</v>
      </c>
      <c r="B5941" s="107" t="s">
        <v>341</v>
      </c>
      <c r="C5941" s="110">
        <v>12</v>
      </c>
      <c r="D5941" s="109">
        <v>3246.0700388550781</v>
      </c>
      <c r="E5941" s="109">
        <v>206681.50283079169</v>
      </c>
    </row>
    <row r="5942" spans="1:5" x14ac:dyDescent="0.35">
      <c r="A5942" s="107" t="s">
        <v>80</v>
      </c>
      <c r="B5942" s="107" t="s">
        <v>34</v>
      </c>
      <c r="C5942" s="110">
        <v>1</v>
      </c>
      <c r="D5942" s="109">
        <v>3047.52</v>
      </c>
      <c r="E5942" s="109">
        <v>215090.65553869281</v>
      </c>
    </row>
    <row r="5943" spans="1:5" x14ac:dyDescent="0.35">
      <c r="A5943" s="107" t="s">
        <v>80</v>
      </c>
      <c r="B5943" s="107" t="s">
        <v>34</v>
      </c>
      <c r="C5943" s="110">
        <v>2</v>
      </c>
      <c r="D5943" s="109">
        <v>9587.36</v>
      </c>
      <c r="E5943" s="109">
        <v>718491.22848383919</v>
      </c>
    </row>
    <row r="5944" spans="1:5" x14ac:dyDescent="0.35">
      <c r="A5944" s="107" t="s">
        <v>80</v>
      </c>
      <c r="B5944" s="107" t="s">
        <v>34</v>
      </c>
      <c r="C5944" s="110">
        <v>3</v>
      </c>
      <c r="D5944" s="109">
        <v>3090.96</v>
      </c>
      <c r="E5944" s="109">
        <v>248844.61167833721</v>
      </c>
    </row>
    <row r="5945" spans="1:5" x14ac:dyDescent="0.35">
      <c r="A5945" s="107" t="s">
        <v>80</v>
      </c>
      <c r="B5945" s="107" t="s">
        <v>34</v>
      </c>
      <c r="C5945" s="110">
        <v>4</v>
      </c>
      <c r="D5945" s="109">
        <v>0</v>
      </c>
      <c r="E5945" s="109">
        <v>0</v>
      </c>
    </row>
    <row r="5946" spans="1:5" x14ac:dyDescent="0.35">
      <c r="A5946" s="107" t="s">
        <v>80</v>
      </c>
      <c r="B5946" s="107" t="s">
        <v>34</v>
      </c>
      <c r="C5946" s="110">
        <v>5</v>
      </c>
      <c r="D5946" s="109">
        <v>8929.44</v>
      </c>
      <c r="E5946" s="109">
        <v>678024.05599223729</v>
      </c>
    </row>
    <row r="5947" spans="1:5" x14ac:dyDescent="0.35">
      <c r="A5947" s="107" t="s">
        <v>80</v>
      </c>
      <c r="B5947" s="107" t="s">
        <v>34</v>
      </c>
      <c r="C5947" s="110">
        <v>6</v>
      </c>
      <c r="D5947" s="109">
        <v>10303.200000000001</v>
      </c>
      <c r="E5947" s="109">
        <v>740693.77171420492</v>
      </c>
    </row>
    <row r="5948" spans="1:5" x14ac:dyDescent="0.35">
      <c r="A5948" s="107" t="s">
        <v>80</v>
      </c>
      <c r="B5948" s="107" t="s">
        <v>34</v>
      </c>
      <c r="C5948" s="110">
        <v>7</v>
      </c>
      <c r="D5948" s="109">
        <v>10635.78</v>
      </c>
      <c r="E5948" s="109">
        <v>759785.68112234282</v>
      </c>
    </row>
    <row r="5949" spans="1:5" x14ac:dyDescent="0.35">
      <c r="A5949" s="107" t="s">
        <v>80</v>
      </c>
      <c r="B5949" s="107" t="s">
        <v>34</v>
      </c>
      <c r="C5949" s="110">
        <v>8</v>
      </c>
      <c r="D5949" s="109">
        <v>10554.33</v>
      </c>
      <c r="E5949" s="109">
        <v>742950.66274956369</v>
      </c>
    </row>
    <row r="5950" spans="1:5" x14ac:dyDescent="0.35">
      <c r="A5950" s="107" t="s">
        <v>80</v>
      </c>
      <c r="B5950" s="107" t="s">
        <v>34</v>
      </c>
      <c r="C5950" s="110">
        <v>9</v>
      </c>
      <c r="D5950" s="109">
        <v>9912.24</v>
      </c>
      <c r="E5950" s="109">
        <v>613290.93664264272</v>
      </c>
    </row>
    <row r="5951" spans="1:5" x14ac:dyDescent="0.35">
      <c r="A5951" s="107" t="s">
        <v>80</v>
      </c>
      <c r="B5951" s="107" t="s">
        <v>34</v>
      </c>
      <c r="C5951" s="110">
        <v>10</v>
      </c>
      <c r="D5951" s="109">
        <v>9674.67</v>
      </c>
      <c r="E5951" s="109">
        <v>469996.92739303858</v>
      </c>
    </row>
    <row r="5952" spans="1:5" x14ac:dyDescent="0.35">
      <c r="A5952" s="107" t="s">
        <v>80</v>
      </c>
      <c r="B5952" s="107" t="s">
        <v>34</v>
      </c>
      <c r="C5952" s="110">
        <v>11</v>
      </c>
      <c r="D5952" s="109">
        <v>9238.92</v>
      </c>
      <c r="E5952" s="109">
        <v>445652.92842362379</v>
      </c>
    </row>
    <row r="5953" spans="1:5" x14ac:dyDescent="0.35">
      <c r="A5953" s="107" t="s">
        <v>80</v>
      </c>
      <c r="B5953" s="107" t="s">
        <v>34</v>
      </c>
      <c r="C5953" s="110">
        <v>12</v>
      </c>
      <c r="D5953" s="109">
        <v>9614.6193194185344</v>
      </c>
      <c r="E5953" s="109">
        <v>459061.4755757316</v>
      </c>
    </row>
    <row r="5954" spans="1:5" x14ac:dyDescent="0.35">
      <c r="A5954" s="107" t="s">
        <v>80</v>
      </c>
      <c r="B5954" s="107" t="s">
        <v>340</v>
      </c>
      <c r="C5954" s="110">
        <v>1</v>
      </c>
      <c r="D5954" s="109">
        <v>11.45960624997719</v>
      </c>
      <c r="E5954" s="109">
        <v>893.7061666784341</v>
      </c>
    </row>
    <row r="5955" spans="1:5" x14ac:dyDescent="0.35">
      <c r="A5955" s="107" t="s">
        <v>80</v>
      </c>
      <c r="B5955" s="107" t="s">
        <v>340</v>
      </c>
      <c r="C5955" s="110">
        <v>2</v>
      </c>
      <c r="D5955" s="109">
        <v>10.1712956896656</v>
      </c>
      <c r="E5955" s="109">
        <v>766.61717829073814</v>
      </c>
    </row>
    <row r="5956" spans="1:5" x14ac:dyDescent="0.35">
      <c r="A5956" s="107" t="s">
        <v>80</v>
      </c>
      <c r="B5956" s="107" t="s">
        <v>340</v>
      </c>
      <c r="C5956" s="110">
        <v>3</v>
      </c>
      <c r="D5956" s="109">
        <v>12.428587494317361</v>
      </c>
      <c r="E5956" s="109">
        <v>990.43596466129316</v>
      </c>
    </row>
    <row r="5957" spans="1:5" x14ac:dyDescent="0.35">
      <c r="A5957" s="107" t="s">
        <v>80</v>
      </c>
      <c r="B5957" s="107" t="s">
        <v>340</v>
      </c>
      <c r="C5957" s="110">
        <v>4</v>
      </c>
      <c r="D5957" s="109">
        <v>6.1639525503963331</v>
      </c>
      <c r="E5957" s="109">
        <v>470.27119755011392</v>
      </c>
    </row>
    <row r="5958" spans="1:5" x14ac:dyDescent="0.35">
      <c r="A5958" s="107" t="s">
        <v>80</v>
      </c>
      <c r="B5958" s="107" t="s">
        <v>340</v>
      </c>
      <c r="C5958" s="110">
        <v>5</v>
      </c>
      <c r="D5958" s="109">
        <v>4.8893086164554553</v>
      </c>
      <c r="E5958" s="109">
        <v>374.50002546765973</v>
      </c>
    </row>
    <row r="5959" spans="1:5" x14ac:dyDescent="0.35">
      <c r="A5959" s="107" t="s">
        <v>80</v>
      </c>
      <c r="B5959" s="107" t="s">
        <v>340</v>
      </c>
      <c r="C5959" s="110">
        <v>6</v>
      </c>
      <c r="D5959" s="109">
        <v>3.649890003065571</v>
      </c>
      <c r="E5959" s="109">
        <v>269.79822088881031</v>
      </c>
    </row>
    <row r="5960" spans="1:5" x14ac:dyDescent="0.35">
      <c r="A5960" s="107" t="s">
        <v>80</v>
      </c>
      <c r="B5960" s="107" t="s">
        <v>340</v>
      </c>
      <c r="C5960" s="110">
        <v>7</v>
      </c>
      <c r="D5960" s="109">
        <v>4.5789150018994791</v>
      </c>
      <c r="E5960" s="109">
        <v>333.46291512978542</v>
      </c>
    </row>
    <row r="5961" spans="1:5" x14ac:dyDescent="0.35">
      <c r="A5961" s="107" t="s">
        <v>80</v>
      </c>
      <c r="B5961" s="107" t="s">
        <v>340</v>
      </c>
      <c r="C5961" s="110">
        <v>8</v>
      </c>
      <c r="D5961" s="109">
        <v>5.8695449975753613</v>
      </c>
      <c r="E5961" s="109">
        <v>419.50567815410528</v>
      </c>
    </row>
    <row r="5962" spans="1:5" x14ac:dyDescent="0.35">
      <c r="A5962" s="107" t="s">
        <v>80</v>
      </c>
      <c r="B5962" s="107" t="s">
        <v>340</v>
      </c>
      <c r="C5962" s="110">
        <v>9</v>
      </c>
      <c r="D5962" s="109">
        <v>5.992124995018572</v>
      </c>
      <c r="E5962" s="109">
        <v>364.52682943352141</v>
      </c>
    </row>
    <row r="5963" spans="1:5" x14ac:dyDescent="0.35">
      <c r="A5963" s="107" t="s">
        <v>80</v>
      </c>
      <c r="B5963" s="107" t="s">
        <v>340</v>
      </c>
      <c r="C5963" s="110">
        <v>10</v>
      </c>
      <c r="D5963" s="109">
        <v>8.4801570421446328</v>
      </c>
      <c r="E5963" s="109">
        <v>349.92712885958531</v>
      </c>
    </row>
    <row r="5964" spans="1:5" x14ac:dyDescent="0.35">
      <c r="A5964" s="107" t="s">
        <v>80</v>
      </c>
      <c r="B5964" s="107" t="s">
        <v>340</v>
      </c>
      <c r="C5964" s="110">
        <v>11</v>
      </c>
      <c r="D5964" s="109">
        <v>10.601887495582551</v>
      </c>
      <c r="E5964" s="109">
        <v>452.2613657106802</v>
      </c>
    </row>
    <row r="5965" spans="1:5" x14ac:dyDescent="0.35">
      <c r="A5965" s="107" t="s">
        <v>80</v>
      </c>
      <c r="B5965" s="107" t="s">
        <v>340</v>
      </c>
      <c r="C5965" s="110">
        <v>12</v>
      </c>
      <c r="D5965" s="109">
        <v>11.515312500006599</v>
      </c>
      <c r="E5965" s="109">
        <v>468.51190693789022</v>
      </c>
    </row>
    <row r="5966" spans="1:5" x14ac:dyDescent="0.35">
      <c r="A5966" s="107" t="s">
        <v>80</v>
      </c>
      <c r="B5966" s="107" t="s">
        <v>35</v>
      </c>
      <c r="C5966" s="110">
        <v>1</v>
      </c>
      <c r="D5966" s="109">
        <v>5282.4</v>
      </c>
      <c r="E5966" s="109">
        <v>406096.86873701168</v>
      </c>
    </row>
    <row r="5967" spans="1:5" x14ac:dyDescent="0.35">
      <c r="A5967" s="107" t="s">
        <v>80</v>
      </c>
      <c r="B5967" s="107" t="s">
        <v>35</v>
      </c>
      <c r="C5967" s="110">
        <v>2</v>
      </c>
      <c r="D5967" s="109">
        <v>4771.2</v>
      </c>
      <c r="E5967" s="109">
        <v>356174.74123825767</v>
      </c>
    </row>
    <row r="5968" spans="1:5" x14ac:dyDescent="0.35">
      <c r="A5968" s="107" t="s">
        <v>80</v>
      </c>
      <c r="B5968" s="107" t="s">
        <v>35</v>
      </c>
      <c r="C5968" s="110">
        <v>3</v>
      </c>
      <c r="D5968" s="109">
        <v>5282.4</v>
      </c>
      <c r="E5968" s="109">
        <v>413406.72473240271</v>
      </c>
    </row>
    <row r="5969" spans="1:5" x14ac:dyDescent="0.35">
      <c r="A5969" s="107" t="s">
        <v>80</v>
      </c>
      <c r="B5969" s="107" t="s">
        <v>35</v>
      </c>
      <c r="C5969" s="110">
        <v>4</v>
      </c>
      <c r="D5969" s="109">
        <v>5112</v>
      </c>
      <c r="E5969" s="109">
        <v>392122.41348501202</v>
      </c>
    </row>
    <row r="5970" spans="1:5" x14ac:dyDescent="0.35">
      <c r="A5970" s="107" t="s">
        <v>80</v>
      </c>
      <c r="B5970" s="107" t="s">
        <v>35</v>
      </c>
      <c r="C5970" s="110">
        <v>5</v>
      </c>
      <c r="D5970" s="109">
        <v>5282.4</v>
      </c>
      <c r="E5970" s="109">
        <v>400774.85539590142</v>
      </c>
    </row>
    <row r="5971" spans="1:5" x14ac:dyDescent="0.35">
      <c r="A5971" s="107" t="s">
        <v>80</v>
      </c>
      <c r="B5971" s="107" t="s">
        <v>35</v>
      </c>
      <c r="C5971" s="110">
        <v>6</v>
      </c>
      <c r="D5971" s="109">
        <v>5112</v>
      </c>
      <c r="E5971" s="109">
        <v>368438.27058280911</v>
      </c>
    </row>
    <row r="5972" spans="1:5" x14ac:dyDescent="0.35">
      <c r="A5972" s="107" t="s">
        <v>80</v>
      </c>
      <c r="B5972" s="107" t="s">
        <v>35</v>
      </c>
      <c r="C5972" s="110">
        <v>7</v>
      </c>
      <c r="D5972" s="109">
        <v>5282.4</v>
      </c>
      <c r="E5972" s="109">
        <v>380525.49160266243</v>
      </c>
    </row>
    <row r="5973" spans="1:5" x14ac:dyDescent="0.35">
      <c r="A5973" s="107" t="s">
        <v>80</v>
      </c>
      <c r="B5973" s="107" t="s">
        <v>35</v>
      </c>
      <c r="C5973" s="110">
        <v>8</v>
      </c>
      <c r="D5973" s="109">
        <v>5282.4</v>
      </c>
      <c r="E5973" s="109">
        <v>376362.10158076033</v>
      </c>
    </row>
    <row r="5974" spans="1:5" x14ac:dyDescent="0.35">
      <c r="A5974" s="107" t="s">
        <v>80</v>
      </c>
      <c r="B5974" s="107" t="s">
        <v>35</v>
      </c>
      <c r="C5974" s="110">
        <v>9</v>
      </c>
      <c r="D5974" s="109">
        <v>5112</v>
      </c>
      <c r="E5974" s="109">
        <v>315360.99042380077</v>
      </c>
    </row>
    <row r="5975" spans="1:5" x14ac:dyDescent="0.35">
      <c r="A5975" s="107" t="s">
        <v>80</v>
      </c>
      <c r="B5975" s="107" t="s">
        <v>35</v>
      </c>
      <c r="C5975" s="110">
        <v>10</v>
      </c>
      <c r="D5975" s="109">
        <v>5275.3</v>
      </c>
      <c r="E5975" s="109">
        <v>243488.5399836773</v>
      </c>
    </row>
    <row r="5976" spans="1:5" x14ac:dyDescent="0.35">
      <c r="A5976" s="107" t="s">
        <v>80</v>
      </c>
      <c r="B5976" s="107" t="s">
        <v>35</v>
      </c>
      <c r="C5976" s="110">
        <v>11</v>
      </c>
      <c r="D5976" s="109">
        <v>5076.5</v>
      </c>
      <c r="E5976" s="109">
        <v>236427.94729919321</v>
      </c>
    </row>
    <row r="5977" spans="1:5" x14ac:dyDescent="0.35">
      <c r="A5977" s="107" t="s">
        <v>80</v>
      </c>
      <c r="B5977" s="107" t="s">
        <v>35</v>
      </c>
      <c r="C5977" s="110">
        <v>12</v>
      </c>
      <c r="D5977" s="109">
        <v>5282.4</v>
      </c>
      <c r="E5977" s="109">
        <v>234792.79352726889</v>
      </c>
    </row>
    <row r="5978" spans="1:5" x14ac:dyDescent="0.35">
      <c r="A5978" s="107" t="s">
        <v>80</v>
      </c>
      <c r="B5978" s="107" t="s">
        <v>339</v>
      </c>
      <c r="C5978" s="110">
        <v>1</v>
      </c>
      <c r="D5978" s="109">
        <v>8903.1473615167033</v>
      </c>
      <c r="E5978" s="109">
        <v>1774918.602335993</v>
      </c>
    </row>
    <row r="5979" spans="1:5" x14ac:dyDescent="0.35">
      <c r="A5979" s="107" t="s">
        <v>80</v>
      </c>
      <c r="B5979" s="107" t="s">
        <v>339</v>
      </c>
      <c r="C5979" s="110">
        <v>2</v>
      </c>
      <c r="D5979" s="109">
        <v>6454.6748745665764</v>
      </c>
      <c r="E5979" s="109">
        <v>1333897.5785064721</v>
      </c>
    </row>
    <row r="5980" spans="1:5" x14ac:dyDescent="0.35">
      <c r="A5980" s="107" t="s">
        <v>80</v>
      </c>
      <c r="B5980" s="107" t="s">
        <v>339</v>
      </c>
      <c r="C5980" s="110">
        <v>3</v>
      </c>
      <c r="D5980" s="109">
        <v>7803.2476594797481</v>
      </c>
      <c r="E5980" s="109">
        <v>1578584.3555028611</v>
      </c>
    </row>
    <row r="5981" spans="1:5" x14ac:dyDescent="0.35">
      <c r="A5981" s="107" t="s">
        <v>80</v>
      </c>
      <c r="B5981" s="107" t="s">
        <v>339</v>
      </c>
      <c r="C5981" s="110">
        <v>4</v>
      </c>
      <c r="D5981" s="109">
        <v>433.35075069643489</v>
      </c>
      <c r="E5981" s="109">
        <v>83939.713984253394</v>
      </c>
    </row>
    <row r="5982" spans="1:5" x14ac:dyDescent="0.35">
      <c r="A5982" s="107" t="s">
        <v>80</v>
      </c>
      <c r="B5982" s="107" t="s">
        <v>339</v>
      </c>
      <c r="C5982" s="110">
        <v>5</v>
      </c>
      <c r="D5982" s="109">
        <v>0</v>
      </c>
      <c r="E5982" s="109">
        <v>0</v>
      </c>
    </row>
    <row r="5983" spans="1:5" x14ac:dyDescent="0.35">
      <c r="A5983" s="107" t="s">
        <v>80</v>
      </c>
      <c r="B5983" s="107" t="s">
        <v>339</v>
      </c>
      <c r="C5983" s="110">
        <v>6</v>
      </c>
      <c r="D5983" s="109">
        <v>2119.103133131001</v>
      </c>
      <c r="E5983" s="109">
        <v>421108.64053396467</v>
      </c>
    </row>
    <row r="5984" spans="1:5" x14ac:dyDescent="0.35">
      <c r="A5984" s="107" t="s">
        <v>80</v>
      </c>
      <c r="B5984" s="107" t="s">
        <v>339</v>
      </c>
      <c r="C5984" s="110">
        <v>7</v>
      </c>
      <c r="D5984" s="109">
        <v>2436.258260132684</v>
      </c>
      <c r="E5984" s="109">
        <v>489836.74969352089</v>
      </c>
    </row>
    <row r="5985" spans="1:5" x14ac:dyDescent="0.35">
      <c r="A5985" s="107" t="s">
        <v>80</v>
      </c>
      <c r="B5985" s="107" t="s">
        <v>339</v>
      </c>
      <c r="C5985" s="110">
        <v>8</v>
      </c>
      <c r="D5985" s="109">
        <v>3021.7698139484628</v>
      </c>
      <c r="E5985" s="109">
        <v>597424.056137437</v>
      </c>
    </row>
    <row r="5986" spans="1:5" x14ac:dyDescent="0.35">
      <c r="A5986" s="107" t="s">
        <v>80</v>
      </c>
      <c r="B5986" s="107" t="s">
        <v>339</v>
      </c>
      <c r="C5986" s="110">
        <v>9</v>
      </c>
      <c r="D5986" s="109">
        <v>2852.0875893767952</v>
      </c>
      <c r="E5986" s="109">
        <v>563215.66476823622</v>
      </c>
    </row>
    <row r="5987" spans="1:5" x14ac:dyDescent="0.35">
      <c r="A5987" s="107" t="s">
        <v>80</v>
      </c>
      <c r="B5987" s="107" t="s">
        <v>339</v>
      </c>
      <c r="C5987" s="110">
        <v>10</v>
      </c>
      <c r="D5987" s="109">
        <v>1273.6062596778661</v>
      </c>
      <c r="E5987" s="109">
        <v>251180.23789288831</v>
      </c>
    </row>
    <row r="5988" spans="1:5" x14ac:dyDescent="0.35">
      <c r="A5988" s="107" t="s">
        <v>80</v>
      </c>
      <c r="B5988" s="107" t="s">
        <v>339</v>
      </c>
      <c r="C5988" s="110">
        <v>11</v>
      </c>
      <c r="D5988" s="109">
        <v>2123.9804299597431</v>
      </c>
      <c r="E5988" s="109">
        <v>413887.6172435793</v>
      </c>
    </row>
    <row r="5989" spans="1:5" x14ac:dyDescent="0.35">
      <c r="A5989" s="107" t="s">
        <v>80</v>
      </c>
      <c r="B5989" s="107" t="s">
        <v>339</v>
      </c>
      <c r="C5989" s="110">
        <v>12</v>
      </c>
      <c r="D5989" s="109">
        <v>3366.669705236407</v>
      </c>
      <c r="E5989" s="109">
        <v>657231.38314865483</v>
      </c>
    </row>
    <row r="5990" spans="1:5" x14ac:dyDescent="0.35">
      <c r="A5990" s="107" t="s">
        <v>80</v>
      </c>
      <c r="B5990" s="107" t="s">
        <v>36</v>
      </c>
      <c r="C5990" s="110">
        <v>1</v>
      </c>
      <c r="D5990" s="109">
        <v>18</v>
      </c>
      <c r="E5990" s="109">
        <v>1142.449769093814</v>
      </c>
    </row>
    <row r="5991" spans="1:5" x14ac:dyDescent="0.35">
      <c r="A5991" s="107" t="s">
        <v>80</v>
      </c>
      <c r="B5991" s="107" t="s">
        <v>36</v>
      </c>
      <c r="C5991" s="110">
        <v>2</v>
      </c>
      <c r="D5991" s="109">
        <v>168</v>
      </c>
      <c r="E5991" s="109">
        <v>12375.968906359991</v>
      </c>
    </row>
    <row r="5992" spans="1:5" x14ac:dyDescent="0.35">
      <c r="A5992" s="107" t="s">
        <v>80</v>
      </c>
      <c r="B5992" s="107" t="s">
        <v>36</v>
      </c>
      <c r="C5992" s="110">
        <v>3</v>
      </c>
      <c r="D5992" s="109">
        <v>186</v>
      </c>
      <c r="E5992" s="109">
        <v>14367.39717991665</v>
      </c>
    </row>
    <row r="5993" spans="1:5" x14ac:dyDescent="0.35">
      <c r="A5993" s="107" t="s">
        <v>80</v>
      </c>
      <c r="B5993" s="107" t="s">
        <v>36</v>
      </c>
      <c r="C5993" s="110">
        <v>4</v>
      </c>
      <c r="D5993" s="109">
        <v>180</v>
      </c>
      <c r="E5993" s="109">
        <v>13597.06649306886</v>
      </c>
    </row>
    <row r="5994" spans="1:5" x14ac:dyDescent="0.35">
      <c r="A5994" s="107" t="s">
        <v>80</v>
      </c>
      <c r="B5994" s="107" t="s">
        <v>36</v>
      </c>
      <c r="C5994" s="110">
        <v>5</v>
      </c>
      <c r="D5994" s="109">
        <v>186</v>
      </c>
      <c r="E5994" s="109">
        <v>14089.4865519513</v>
      </c>
    </row>
    <row r="5995" spans="1:5" x14ac:dyDescent="0.35">
      <c r="A5995" s="107" t="s">
        <v>80</v>
      </c>
      <c r="B5995" s="107" t="s">
        <v>36</v>
      </c>
      <c r="C5995" s="110">
        <v>6</v>
      </c>
      <c r="D5995" s="109">
        <v>180</v>
      </c>
      <c r="E5995" s="109">
        <v>12569.47583946236</v>
      </c>
    </row>
    <row r="5996" spans="1:5" x14ac:dyDescent="0.35">
      <c r="A5996" s="107" t="s">
        <v>80</v>
      </c>
      <c r="B5996" s="107" t="s">
        <v>36</v>
      </c>
      <c r="C5996" s="110">
        <v>7</v>
      </c>
      <c r="D5996" s="109">
        <v>186</v>
      </c>
      <c r="E5996" s="109">
        <v>12924.39126348864</v>
      </c>
    </row>
    <row r="5997" spans="1:5" x14ac:dyDescent="0.35">
      <c r="A5997" s="107" t="s">
        <v>80</v>
      </c>
      <c r="B5997" s="107" t="s">
        <v>36</v>
      </c>
      <c r="C5997" s="110">
        <v>8</v>
      </c>
      <c r="D5997" s="109">
        <v>186</v>
      </c>
      <c r="E5997" s="109">
        <v>12656.354364696481</v>
      </c>
    </row>
    <row r="5998" spans="1:5" x14ac:dyDescent="0.35">
      <c r="A5998" s="107" t="s">
        <v>80</v>
      </c>
      <c r="B5998" s="107" t="s">
        <v>36</v>
      </c>
      <c r="C5998" s="110">
        <v>9</v>
      </c>
      <c r="D5998" s="109">
        <v>180</v>
      </c>
      <c r="E5998" s="109">
        <v>10555.69219816974</v>
      </c>
    </row>
    <row r="5999" spans="1:5" x14ac:dyDescent="0.35">
      <c r="A5999" s="107" t="s">
        <v>80</v>
      </c>
      <c r="B5999" s="107" t="s">
        <v>36</v>
      </c>
      <c r="C5999" s="110">
        <v>10</v>
      </c>
      <c r="D5999" s="109">
        <v>185.75</v>
      </c>
      <c r="E5999" s="109">
        <v>8084.195650547169</v>
      </c>
    </row>
    <row r="6000" spans="1:5" x14ac:dyDescent="0.35">
      <c r="A6000" s="107" t="s">
        <v>80</v>
      </c>
      <c r="B6000" s="107" t="s">
        <v>36</v>
      </c>
      <c r="C6000" s="110">
        <v>11</v>
      </c>
      <c r="D6000" s="109">
        <v>180</v>
      </c>
      <c r="E6000" s="109">
        <v>7393.3415101138544</v>
      </c>
    </row>
    <row r="6001" spans="1:5" x14ac:dyDescent="0.35">
      <c r="A6001" s="107" t="s">
        <v>80</v>
      </c>
      <c r="B6001" s="107" t="s">
        <v>36</v>
      </c>
      <c r="C6001" s="110">
        <v>12</v>
      </c>
      <c r="D6001" s="109">
        <v>185.75</v>
      </c>
      <c r="E6001" s="109">
        <v>7597.037118458753</v>
      </c>
    </row>
    <row r="6002" spans="1:5" x14ac:dyDescent="0.35">
      <c r="A6002" s="107" t="s">
        <v>80</v>
      </c>
      <c r="B6002" s="107" t="s">
        <v>338</v>
      </c>
      <c r="C6002" s="110">
        <v>1</v>
      </c>
      <c r="D6002" s="109">
        <v>0</v>
      </c>
      <c r="E6002" s="109">
        <v>0</v>
      </c>
    </row>
    <row r="6003" spans="1:5" x14ac:dyDescent="0.35">
      <c r="A6003" s="107" t="s">
        <v>80</v>
      </c>
      <c r="B6003" s="107" t="s">
        <v>338</v>
      </c>
      <c r="C6003" s="110">
        <v>2</v>
      </c>
      <c r="D6003" s="109">
        <v>0</v>
      </c>
      <c r="E6003" s="109">
        <v>0</v>
      </c>
    </row>
    <row r="6004" spans="1:5" x14ac:dyDescent="0.35">
      <c r="A6004" s="107" t="s">
        <v>80</v>
      </c>
      <c r="B6004" s="107" t="s">
        <v>338</v>
      </c>
      <c r="C6004" s="110">
        <v>3</v>
      </c>
      <c r="D6004" s="109">
        <v>0</v>
      </c>
      <c r="E6004" s="109">
        <v>0</v>
      </c>
    </row>
    <row r="6005" spans="1:5" x14ac:dyDescent="0.35">
      <c r="A6005" s="107" t="s">
        <v>80</v>
      </c>
      <c r="B6005" s="107" t="s">
        <v>338</v>
      </c>
      <c r="C6005" s="110">
        <v>4</v>
      </c>
      <c r="D6005" s="109">
        <v>0</v>
      </c>
      <c r="E6005" s="109">
        <v>0</v>
      </c>
    </row>
    <row r="6006" spans="1:5" x14ac:dyDescent="0.35">
      <c r="A6006" s="107" t="s">
        <v>80</v>
      </c>
      <c r="B6006" s="107" t="s">
        <v>338</v>
      </c>
      <c r="C6006" s="110">
        <v>5</v>
      </c>
      <c r="D6006" s="109">
        <v>0</v>
      </c>
      <c r="E6006" s="109">
        <v>0</v>
      </c>
    </row>
    <row r="6007" spans="1:5" x14ac:dyDescent="0.35">
      <c r="A6007" s="107" t="s">
        <v>80</v>
      </c>
      <c r="B6007" s="107" t="s">
        <v>338</v>
      </c>
      <c r="C6007" s="110">
        <v>6</v>
      </c>
      <c r="D6007" s="109">
        <v>0</v>
      </c>
      <c r="E6007" s="109">
        <v>0</v>
      </c>
    </row>
    <row r="6008" spans="1:5" x14ac:dyDescent="0.35">
      <c r="A6008" s="107" t="s">
        <v>80</v>
      </c>
      <c r="B6008" s="107" t="s">
        <v>338</v>
      </c>
      <c r="C6008" s="110">
        <v>7</v>
      </c>
      <c r="D6008" s="109">
        <v>0</v>
      </c>
      <c r="E6008" s="109">
        <v>0</v>
      </c>
    </row>
    <row r="6009" spans="1:5" x14ac:dyDescent="0.35">
      <c r="A6009" s="107" t="s">
        <v>80</v>
      </c>
      <c r="B6009" s="107" t="s">
        <v>338</v>
      </c>
      <c r="C6009" s="110">
        <v>8</v>
      </c>
      <c r="D6009" s="109">
        <v>0</v>
      </c>
      <c r="E6009" s="109">
        <v>0</v>
      </c>
    </row>
    <row r="6010" spans="1:5" x14ac:dyDescent="0.35">
      <c r="A6010" s="107" t="s">
        <v>80</v>
      </c>
      <c r="B6010" s="107" t="s">
        <v>338</v>
      </c>
      <c r="C6010" s="110">
        <v>9</v>
      </c>
      <c r="D6010" s="109">
        <v>0</v>
      </c>
      <c r="E6010" s="109">
        <v>0</v>
      </c>
    </row>
    <row r="6011" spans="1:5" x14ac:dyDescent="0.35">
      <c r="A6011" s="107" t="s">
        <v>80</v>
      </c>
      <c r="B6011" s="107" t="s">
        <v>338</v>
      </c>
      <c r="C6011" s="110">
        <v>10</v>
      </c>
      <c r="D6011" s="109">
        <v>0</v>
      </c>
      <c r="E6011" s="109">
        <v>0</v>
      </c>
    </row>
    <row r="6012" spans="1:5" x14ac:dyDescent="0.35">
      <c r="A6012" s="107" t="s">
        <v>80</v>
      </c>
      <c r="B6012" s="107" t="s">
        <v>338</v>
      </c>
      <c r="C6012" s="110">
        <v>11</v>
      </c>
      <c r="D6012" s="109">
        <v>0</v>
      </c>
      <c r="E6012" s="109">
        <v>0</v>
      </c>
    </row>
    <row r="6013" spans="1:5" x14ac:dyDescent="0.35">
      <c r="A6013" s="107" t="s">
        <v>80</v>
      </c>
      <c r="B6013" s="107" t="s">
        <v>338</v>
      </c>
      <c r="C6013" s="110">
        <v>12</v>
      </c>
      <c r="D6013" s="109">
        <v>0</v>
      </c>
      <c r="E6013" s="109">
        <v>0</v>
      </c>
    </row>
    <row r="6014" spans="1:5" x14ac:dyDescent="0.35">
      <c r="A6014" s="107" t="s">
        <v>80</v>
      </c>
      <c r="B6014" s="107" t="s">
        <v>425</v>
      </c>
      <c r="C6014" s="110">
        <v>1</v>
      </c>
      <c r="D6014" s="109">
        <v>297.35999107360823</v>
      </c>
      <c r="E6014" s="109">
        <v>22387.564332238919</v>
      </c>
    </row>
    <row r="6015" spans="1:5" x14ac:dyDescent="0.35">
      <c r="A6015" s="107" t="s">
        <v>80</v>
      </c>
      <c r="B6015" s="107" t="s">
        <v>425</v>
      </c>
      <c r="C6015" s="110">
        <v>2</v>
      </c>
      <c r="D6015" s="109">
        <v>298.31999382376671</v>
      </c>
      <c r="E6015" s="109">
        <v>21847.212263084941</v>
      </c>
    </row>
    <row r="6016" spans="1:5" x14ac:dyDescent="0.35">
      <c r="A6016" s="107" t="s">
        <v>80</v>
      </c>
      <c r="B6016" s="107" t="s">
        <v>425</v>
      </c>
      <c r="C6016" s="110">
        <v>3</v>
      </c>
      <c r="D6016" s="109">
        <v>204.72000622749329</v>
      </c>
      <c r="E6016" s="109">
        <v>15677.69584412804</v>
      </c>
    </row>
    <row r="6017" spans="1:5" x14ac:dyDescent="0.35">
      <c r="A6017" s="107" t="s">
        <v>80</v>
      </c>
      <c r="B6017" s="107" t="s">
        <v>425</v>
      </c>
      <c r="C6017" s="110">
        <v>4</v>
      </c>
      <c r="D6017" s="109">
        <v>423.36000978946691</v>
      </c>
      <c r="E6017" s="109">
        <v>31495.831009495749</v>
      </c>
    </row>
    <row r="6018" spans="1:5" x14ac:dyDescent="0.35">
      <c r="A6018" s="107" t="s">
        <v>80</v>
      </c>
      <c r="B6018" s="107" t="s">
        <v>425</v>
      </c>
      <c r="C6018" s="110">
        <v>5</v>
      </c>
      <c r="D6018" s="109">
        <v>434.87999010086043</v>
      </c>
      <c r="E6018" s="109">
        <v>31738.548383911952</v>
      </c>
    </row>
    <row r="6019" spans="1:5" x14ac:dyDescent="0.35">
      <c r="A6019" s="107" t="s">
        <v>80</v>
      </c>
      <c r="B6019" s="107" t="s">
        <v>425</v>
      </c>
      <c r="C6019" s="110">
        <v>6</v>
      </c>
      <c r="D6019" s="109">
        <v>447.84000051021587</v>
      </c>
      <c r="E6019" s="109">
        <v>31328.321628348582</v>
      </c>
    </row>
    <row r="6020" spans="1:5" x14ac:dyDescent="0.35">
      <c r="A6020" s="107" t="s">
        <v>80</v>
      </c>
      <c r="B6020" s="107" t="s">
        <v>425</v>
      </c>
      <c r="C6020" s="110">
        <v>7</v>
      </c>
      <c r="D6020" s="109">
        <v>552.47999936342239</v>
      </c>
      <c r="E6020" s="109">
        <v>38853.583516436411</v>
      </c>
    </row>
    <row r="6021" spans="1:5" x14ac:dyDescent="0.35">
      <c r="A6021" s="107" t="s">
        <v>80</v>
      </c>
      <c r="B6021" s="107" t="s">
        <v>425</v>
      </c>
      <c r="C6021" s="110">
        <v>8</v>
      </c>
      <c r="D6021" s="109">
        <v>501.84001529216772</v>
      </c>
      <c r="E6021" s="109">
        <v>35424.440423585758</v>
      </c>
    </row>
    <row r="6022" spans="1:5" x14ac:dyDescent="0.35">
      <c r="A6022" s="107" t="s">
        <v>80</v>
      </c>
      <c r="B6022" s="107" t="s">
        <v>425</v>
      </c>
      <c r="C6022" s="110">
        <v>9</v>
      </c>
      <c r="D6022" s="109">
        <v>625.92000067234017</v>
      </c>
      <c r="E6022" s="109">
        <v>39473.774812298383</v>
      </c>
    </row>
    <row r="6023" spans="1:5" x14ac:dyDescent="0.35">
      <c r="A6023" s="107" t="s">
        <v>80</v>
      </c>
      <c r="B6023" s="107" t="s">
        <v>425</v>
      </c>
      <c r="C6023" s="110">
        <v>10</v>
      </c>
      <c r="D6023" s="109">
        <v>752.52639833323485</v>
      </c>
      <c r="E6023" s="109">
        <v>38976.426461410752</v>
      </c>
    </row>
    <row r="6024" spans="1:5" x14ac:dyDescent="0.35">
      <c r="A6024" s="107" t="s">
        <v>80</v>
      </c>
      <c r="B6024" s="107" t="s">
        <v>425</v>
      </c>
      <c r="C6024" s="110">
        <v>11</v>
      </c>
      <c r="D6024" s="109">
        <v>743.48997235297975</v>
      </c>
      <c r="E6024" s="109">
        <v>38928.298650548422</v>
      </c>
    </row>
    <row r="6025" spans="1:5" x14ac:dyDescent="0.35">
      <c r="A6025" s="107" t="s">
        <v>80</v>
      </c>
      <c r="B6025" s="107" t="s">
        <v>425</v>
      </c>
      <c r="C6025" s="110">
        <v>12</v>
      </c>
      <c r="D6025" s="109">
        <v>773.03997087478388</v>
      </c>
      <c r="E6025" s="109">
        <v>39509.989550013248</v>
      </c>
    </row>
    <row r="6026" spans="1:5" x14ac:dyDescent="0.35">
      <c r="A6026" s="107" t="s">
        <v>80</v>
      </c>
      <c r="B6026" s="107" t="s">
        <v>37</v>
      </c>
      <c r="C6026" s="110">
        <v>1</v>
      </c>
      <c r="D6026" s="109">
        <v>320412.40775596793</v>
      </c>
      <c r="E6026" s="109">
        <v>22773969.995775402</v>
      </c>
    </row>
    <row r="6027" spans="1:5" x14ac:dyDescent="0.35">
      <c r="A6027" s="107" t="s">
        <v>80</v>
      </c>
      <c r="B6027" s="107" t="s">
        <v>37</v>
      </c>
      <c r="C6027" s="110">
        <v>2</v>
      </c>
      <c r="D6027" s="109">
        <v>297664.90807792358</v>
      </c>
      <c r="E6027" s="109">
        <v>22999505.420026738</v>
      </c>
    </row>
    <row r="6028" spans="1:5" x14ac:dyDescent="0.35">
      <c r="A6028" s="107" t="s">
        <v>80</v>
      </c>
      <c r="B6028" s="107" t="s">
        <v>37</v>
      </c>
      <c r="C6028" s="110">
        <v>3</v>
      </c>
      <c r="D6028" s="109">
        <v>374617.19687629462</v>
      </c>
      <c r="E6028" s="109">
        <v>30079662.392577</v>
      </c>
    </row>
    <row r="6029" spans="1:5" x14ac:dyDescent="0.35">
      <c r="A6029" s="107" t="s">
        <v>80</v>
      </c>
      <c r="B6029" s="107" t="s">
        <v>37</v>
      </c>
      <c r="C6029" s="110">
        <v>4</v>
      </c>
      <c r="D6029" s="109">
        <v>446986.90323428711</v>
      </c>
      <c r="E6029" s="109">
        <v>33213186.594240591</v>
      </c>
    </row>
    <row r="6030" spans="1:5" x14ac:dyDescent="0.35">
      <c r="A6030" s="107" t="s">
        <v>80</v>
      </c>
      <c r="B6030" s="107" t="s">
        <v>37</v>
      </c>
      <c r="C6030" s="110">
        <v>5</v>
      </c>
      <c r="D6030" s="109">
        <v>527953.29452863778</v>
      </c>
      <c r="E6030" s="109">
        <v>38774902.63692563</v>
      </c>
    </row>
    <row r="6031" spans="1:5" x14ac:dyDescent="0.35">
      <c r="A6031" s="107" t="s">
        <v>80</v>
      </c>
      <c r="B6031" s="107" t="s">
        <v>37</v>
      </c>
      <c r="C6031" s="110">
        <v>6</v>
      </c>
      <c r="D6031" s="109">
        <v>466071.95616301062</v>
      </c>
      <c r="E6031" s="109">
        <v>33648015.020883732</v>
      </c>
    </row>
    <row r="6032" spans="1:5" x14ac:dyDescent="0.35">
      <c r="A6032" s="107" t="s">
        <v>80</v>
      </c>
      <c r="B6032" s="107" t="s">
        <v>37</v>
      </c>
      <c r="C6032" s="110">
        <v>7</v>
      </c>
      <c r="D6032" s="109">
        <v>529271.86789205018</v>
      </c>
      <c r="E6032" s="109">
        <v>35840737.166704699</v>
      </c>
    </row>
    <row r="6033" spans="1:5" x14ac:dyDescent="0.35">
      <c r="A6033" s="107" t="s">
        <v>80</v>
      </c>
      <c r="B6033" s="107" t="s">
        <v>37</v>
      </c>
      <c r="C6033" s="110">
        <v>8</v>
      </c>
      <c r="D6033" s="109">
        <v>502517.74150464608</v>
      </c>
      <c r="E6033" s="109">
        <v>30984129.724645279</v>
      </c>
    </row>
    <row r="6034" spans="1:5" x14ac:dyDescent="0.35">
      <c r="A6034" s="107" t="s">
        <v>80</v>
      </c>
      <c r="B6034" s="107" t="s">
        <v>37</v>
      </c>
      <c r="C6034" s="110">
        <v>9</v>
      </c>
      <c r="D6034" s="109">
        <v>493929.78444203478</v>
      </c>
      <c r="E6034" s="109">
        <v>27152115.532340601</v>
      </c>
    </row>
    <row r="6035" spans="1:5" x14ac:dyDescent="0.35">
      <c r="A6035" s="107" t="s">
        <v>80</v>
      </c>
      <c r="B6035" s="107" t="s">
        <v>37</v>
      </c>
      <c r="C6035" s="110">
        <v>10</v>
      </c>
      <c r="D6035" s="109">
        <v>536107.62063371739</v>
      </c>
      <c r="E6035" s="109">
        <v>27324034.276736781</v>
      </c>
    </row>
    <row r="6036" spans="1:5" x14ac:dyDescent="0.35">
      <c r="A6036" s="107" t="s">
        <v>80</v>
      </c>
      <c r="B6036" s="107" t="s">
        <v>37</v>
      </c>
      <c r="C6036" s="110">
        <v>11</v>
      </c>
      <c r="D6036" s="109">
        <v>426241.51636475278</v>
      </c>
      <c r="E6036" s="109">
        <v>20994554.199053209</v>
      </c>
    </row>
    <row r="6037" spans="1:5" x14ac:dyDescent="0.35">
      <c r="A6037" s="107" t="s">
        <v>80</v>
      </c>
      <c r="B6037" s="107" t="s">
        <v>37</v>
      </c>
      <c r="C6037" s="110">
        <v>12</v>
      </c>
      <c r="D6037" s="109">
        <v>336205.24373469118</v>
      </c>
      <c r="E6037" s="109">
        <v>15374214.572695291</v>
      </c>
    </row>
    <row r="6038" spans="1:5" x14ac:dyDescent="0.35">
      <c r="A6038" s="107" t="s">
        <v>80</v>
      </c>
      <c r="B6038" s="107" t="s">
        <v>337</v>
      </c>
      <c r="C6038" s="110">
        <v>1</v>
      </c>
      <c r="D6038" s="109">
        <v>24551.120494558101</v>
      </c>
      <c r="E6038" s="109">
        <v>4896201.4437725069</v>
      </c>
    </row>
    <row r="6039" spans="1:5" x14ac:dyDescent="0.35">
      <c r="A6039" s="107" t="s">
        <v>80</v>
      </c>
      <c r="B6039" s="107" t="s">
        <v>337</v>
      </c>
      <c r="C6039" s="110">
        <v>2</v>
      </c>
      <c r="D6039" s="109">
        <v>11658.547848102929</v>
      </c>
      <c r="E6039" s="109">
        <v>2408828.7283182591</v>
      </c>
    </row>
    <row r="6040" spans="1:5" x14ac:dyDescent="0.35">
      <c r="A6040" s="107" t="s">
        <v>80</v>
      </c>
      <c r="B6040" s="107" t="s">
        <v>337</v>
      </c>
      <c r="C6040" s="110">
        <v>3</v>
      </c>
      <c r="D6040" s="109">
        <v>14629.840987787051</v>
      </c>
      <c r="E6040" s="109">
        <v>2974414.5854029749</v>
      </c>
    </row>
    <row r="6041" spans="1:5" x14ac:dyDescent="0.35">
      <c r="A6041" s="107" t="s">
        <v>80</v>
      </c>
      <c r="B6041" s="107" t="s">
        <v>337</v>
      </c>
      <c r="C6041" s="110">
        <v>4</v>
      </c>
      <c r="D6041" s="109">
        <v>2.6</v>
      </c>
      <c r="E6041" s="109">
        <v>372.99229455671951</v>
      </c>
    </row>
    <row r="6042" spans="1:5" x14ac:dyDescent="0.35">
      <c r="A6042" s="107" t="s">
        <v>80</v>
      </c>
      <c r="B6042" s="107" t="s">
        <v>337</v>
      </c>
      <c r="C6042" s="110">
        <v>5</v>
      </c>
      <c r="D6042" s="109">
        <v>0</v>
      </c>
      <c r="E6042" s="109">
        <v>0</v>
      </c>
    </row>
    <row r="6043" spans="1:5" x14ac:dyDescent="0.35">
      <c r="A6043" s="107" t="s">
        <v>80</v>
      </c>
      <c r="B6043" s="107" t="s">
        <v>337</v>
      </c>
      <c r="C6043" s="110">
        <v>6</v>
      </c>
      <c r="D6043" s="109">
        <v>4159.3482204706552</v>
      </c>
      <c r="E6043" s="109">
        <v>832285.83263641957</v>
      </c>
    </row>
    <row r="6044" spans="1:5" x14ac:dyDescent="0.35">
      <c r="A6044" s="107" t="s">
        <v>80</v>
      </c>
      <c r="B6044" s="107" t="s">
        <v>337</v>
      </c>
      <c r="C6044" s="110">
        <v>7</v>
      </c>
      <c r="D6044" s="109">
        <v>6404.2604218229117</v>
      </c>
      <c r="E6044" s="109">
        <v>1310892.047278885</v>
      </c>
    </row>
    <row r="6045" spans="1:5" x14ac:dyDescent="0.35">
      <c r="A6045" s="107" t="s">
        <v>80</v>
      </c>
      <c r="B6045" s="107" t="s">
        <v>337</v>
      </c>
      <c r="C6045" s="110">
        <v>8</v>
      </c>
      <c r="D6045" s="109">
        <v>7341.3238010700416</v>
      </c>
      <c r="E6045" s="109">
        <v>1465496.859044787</v>
      </c>
    </row>
    <row r="6046" spans="1:5" x14ac:dyDescent="0.35">
      <c r="A6046" s="107" t="s">
        <v>80</v>
      </c>
      <c r="B6046" s="107" t="s">
        <v>337</v>
      </c>
      <c r="C6046" s="110">
        <v>9</v>
      </c>
      <c r="D6046" s="109">
        <v>7759.483907452458</v>
      </c>
      <c r="E6046" s="109">
        <v>1536481.9049675909</v>
      </c>
    </row>
    <row r="6047" spans="1:5" x14ac:dyDescent="0.35">
      <c r="A6047" s="107" t="s">
        <v>80</v>
      </c>
      <c r="B6047" s="107" t="s">
        <v>337</v>
      </c>
      <c r="C6047" s="110">
        <v>10</v>
      </c>
      <c r="D6047" s="109">
        <v>2956.6262369799092</v>
      </c>
      <c r="E6047" s="109">
        <v>515660.15102231043</v>
      </c>
    </row>
    <row r="6048" spans="1:5" x14ac:dyDescent="0.35">
      <c r="A6048" s="107" t="s">
        <v>80</v>
      </c>
      <c r="B6048" s="107" t="s">
        <v>337</v>
      </c>
      <c r="C6048" s="110">
        <v>11</v>
      </c>
      <c r="D6048" s="109">
        <v>3893.2632409037851</v>
      </c>
      <c r="E6048" s="109">
        <v>689097.96498132055</v>
      </c>
    </row>
    <row r="6049" spans="1:5" x14ac:dyDescent="0.35">
      <c r="A6049" s="107" t="s">
        <v>80</v>
      </c>
      <c r="B6049" s="107" t="s">
        <v>337</v>
      </c>
      <c r="C6049" s="110">
        <v>12</v>
      </c>
      <c r="D6049" s="109">
        <v>8341.1925544790083</v>
      </c>
      <c r="E6049" s="109">
        <v>1553810.141632729</v>
      </c>
    </row>
    <row r="6050" spans="1:5" x14ac:dyDescent="0.35">
      <c r="A6050" s="107" t="s">
        <v>80</v>
      </c>
      <c r="B6050" s="107" t="s">
        <v>38</v>
      </c>
      <c r="C6050" s="110">
        <v>1</v>
      </c>
      <c r="D6050" s="109">
        <v>1201.2240620222781</v>
      </c>
      <c r="E6050" s="109">
        <v>178191.9191502374</v>
      </c>
    </row>
    <row r="6051" spans="1:5" x14ac:dyDescent="0.35">
      <c r="A6051" s="107" t="s">
        <v>80</v>
      </c>
      <c r="B6051" s="107" t="s">
        <v>38</v>
      </c>
      <c r="C6051" s="110">
        <v>2</v>
      </c>
      <c r="D6051" s="109">
        <v>2079.5139590260742</v>
      </c>
      <c r="E6051" s="109">
        <v>337664.1138313525</v>
      </c>
    </row>
    <row r="6052" spans="1:5" x14ac:dyDescent="0.35">
      <c r="A6052" s="107" t="s">
        <v>80</v>
      </c>
      <c r="B6052" s="107" t="s">
        <v>38</v>
      </c>
      <c r="C6052" s="110">
        <v>3</v>
      </c>
      <c r="D6052" s="109">
        <v>4873.3537999369664</v>
      </c>
      <c r="E6052" s="109">
        <v>801369.23001655471</v>
      </c>
    </row>
    <row r="6053" spans="1:5" x14ac:dyDescent="0.35">
      <c r="A6053" s="107" t="s">
        <v>80</v>
      </c>
      <c r="B6053" s="107" t="s">
        <v>38</v>
      </c>
      <c r="C6053" s="110">
        <v>4</v>
      </c>
      <c r="D6053" s="109">
        <v>1379.80815050713</v>
      </c>
      <c r="E6053" s="109">
        <v>213187.85331529879</v>
      </c>
    </row>
    <row r="6054" spans="1:5" x14ac:dyDescent="0.35">
      <c r="A6054" s="107" t="s">
        <v>80</v>
      </c>
      <c r="B6054" s="107" t="s">
        <v>38</v>
      </c>
      <c r="C6054" s="110">
        <v>5</v>
      </c>
      <c r="D6054" s="109">
        <v>3419.9053921278378</v>
      </c>
      <c r="E6054" s="109">
        <v>509698.35458883358</v>
      </c>
    </row>
    <row r="6055" spans="1:5" x14ac:dyDescent="0.35">
      <c r="A6055" s="107" t="s">
        <v>80</v>
      </c>
      <c r="B6055" s="107" t="s">
        <v>38</v>
      </c>
      <c r="C6055" s="110">
        <v>6</v>
      </c>
      <c r="D6055" s="109">
        <v>1222.862248220913</v>
      </c>
      <c r="E6055" s="109">
        <v>175329.32340526069</v>
      </c>
    </row>
    <row r="6056" spans="1:5" x14ac:dyDescent="0.35">
      <c r="A6056" s="107" t="s">
        <v>80</v>
      </c>
      <c r="B6056" s="107" t="s">
        <v>38</v>
      </c>
      <c r="C6056" s="110">
        <v>7</v>
      </c>
      <c r="D6056" s="109">
        <v>55.290231256455648</v>
      </c>
      <c r="E6056" s="109">
        <v>7501.7725317582208</v>
      </c>
    </row>
    <row r="6057" spans="1:5" x14ac:dyDescent="0.35">
      <c r="A6057" s="107" t="s">
        <v>80</v>
      </c>
      <c r="B6057" s="107" t="s">
        <v>38</v>
      </c>
      <c r="C6057" s="110">
        <v>8</v>
      </c>
      <c r="D6057" s="109">
        <v>0</v>
      </c>
      <c r="E6057" s="109">
        <v>0</v>
      </c>
    </row>
    <row r="6058" spans="1:5" x14ac:dyDescent="0.35">
      <c r="A6058" s="107" t="s">
        <v>80</v>
      </c>
      <c r="B6058" s="107" t="s">
        <v>38</v>
      </c>
      <c r="C6058" s="110">
        <v>9</v>
      </c>
      <c r="D6058" s="109">
        <v>0</v>
      </c>
      <c r="E6058" s="109">
        <v>0</v>
      </c>
    </row>
    <row r="6059" spans="1:5" x14ac:dyDescent="0.35">
      <c r="A6059" s="107" t="s">
        <v>80</v>
      </c>
      <c r="B6059" s="107" t="s">
        <v>38</v>
      </c>
      <c r="C6059" s="110">
        <v>10</v>
      </c>
      <c r="D6059" s="109">
        <v>0</v>
      </c>
      <c r="E6059" s="109">
        <v>0</v>
      </c>
    </row>
    <row r="6060" spans="1:5" x14ac:dyDescent="0.35">
      <c r="A6060" s="107" t="s">
        <v>80</v>
      </c>
      <c r="B6060" s="107" t="s">
        <v>38</v>
      </c>
      <c r="C6060" s="110">
        <v>11</v>
      </c>
      <c r="D6060" s="109">
        <v>0</v>
      </c>
      <c r="E6060" s="109">
        <v>0</v>
      </c>
    </row>
    <row r="6061" spans="1:5" x14ac:dyDescent="0.35">
      <c r="A6061" s="107" t="s">
        <v>80</v>
      </c>
      <c r="B6061" s="107" t="s">
        <v>38</v>
      </c>
      <c r="C6061" s="110">
        <v>12</v>
      </c>
      <c r="D6061" s="109">
        <v>0</v>
      </c>
      <c r="E6061" s="109">
        <v>0</v>
      </c>
    </row>
    <row r="6062" spans="1:5" x14ac:dyDescent="0.35">
      <c r="A6062" s="107" t="s">
        <v>80</v>
      </c>
      <c r="B6062" s="107" t="s">
        <v>39</v>
      </c>
      <c r="C6062" s="110">
        <v>1</v>
      </c>
      <c r="D6062" s="109">
        <v>34863.839999999997</v>
      </c>
      <c r="E6062" s="109">
        <v>2543660.767525285</v>
      </c>
    </row>
    <row r="6063" spans="1:5" x14ac:dyDescent="0.35">
      <c r="A6063" s="107" t="s">
        <v>80</v>
      </c>
      <c r="B6063" s="107" t="s">
        <v>39</v>
      </c>
      <c r="C6063" s="110">
        <v>2</v>
      </c>
      <c r="D6063" s="109">
        <v>25834.697718984618</v>
      </c>
      <c r="E6063" s="109">
        <v>1831227.672365454</v>
      </c>
    </row>
    <row r="6064" spans="1:5" x14ac:dyDescent="0.35">
      <c r="A6064" s="107" t="s">
        <v>80</v>
      </c>
      <c r="B6064" s="107" t="s">
        <v>39</v>
      </c>
      <c r="C6064" s="110">
        <v>3</v>
      </c>
      <c r="D6064" s="109">
        <v>15252</v>
      </c>
      <c r="E6064" s="109">
        <v>1177903.424231088</v>
      </c>
    </row>
    <row r="6065" spans="1:5" x14ac:dyDescent="0.35">
      <c r="A6065" s="107" t="s">
        <v>80</v>
      </c>
      <c r="B6065" s="107" t="s">
        <v>39</v>
      </c>
      <c r="C6065" s="110">
        <v>4</v>
      </c>
      <c r="D6065" s="109">
        <v>14760</v>
      </c>
      <c r="E6065" s="109">
        <v>1116132.3468938649</v>
      </c>
    </row>
    <row r="6066" spans="1:5" x14ac:dyDescent="0.35">
      <c r="A6066" s="107" t="s">
        <v>80</v>
      </c>
      <c r="B6066" s="107" t="s">
        <v>39</v>
      </c>
      <c r="C6066" s="110">
        <v>5</v>
      </c>
      <c r="D6066" s="109">
        <v>15252</v>
      </c>
      <c r="E6066" s="109">
        <v>1140454.6763078021</v>
      </c>
    </row>
    <row r="6067" spans="1:5" x14ac:dyDescent="0.35">
      <c r="A6067" s="107" t="s">
        <v>80</v>
      </c>
      <c r="B6067" s="107" t="s">
        <v>39</v>
      </c>
      <c r="C6067" s="110">
        <v>6</v>
      </c>
      <c r="D6067" s="109">
        <v>14760</v>
      </c>
      <c r="E6067" s="109">
        <v>1052012.7707074881</v>
      </c>
    </row>
    <row r="6068" spans="1:5" x14ac:dyDescent="0.35">
      <c r="A6068" s="107" t="s">
        <v>80</v>
      </c>
      <c r="B6068" s="107" t="s">
        <v>39</v>
      </c>
      <c r="C6068" s="110">
        <v>7</v>
      </c>
      <c r="D6068" s="109">
        <v>15252</v>
      </c>
      <c r="E6068" s="109">
        <v>1085629.960686709</v>
      </c>
    </row>
    <row r="6069" spans="1:5" x14ac:dyDescent="0.35">
      <c r="A6069" s="107" t="s">
        <v>80</v>
      </c>
      <c r="B6069" s="107" t="s">
        <v>39</v>
      </c>
      <c r="C6069" s="110">
        <v>8</v>
      </c>
      <c r="D6069" s="109">
        <v>15252</v>
      </c>
      <c r="E6069" s="109">
        <v>1073613.597437381</v>
      </c>
    </row>
    <row r="6070" spans="1:5" x14ac:dyDescent="0.35">
      <c r="A6070" s="107" t="s">
        <v>80</v>
      </c>
      <c r="B6070" s="107" t="s">
        <v>39</v>
      </c>
      <c r="C6070" s="110">
        <v>9</v>
      </c>
      <c r="D6070" s="109">
        <v>14760</v>
      </c>
      <c r="E6070" s="109">
        <v>898787.27457123529</v>
      </c>
    </row>
    <row r="6071" spans="1:5" x14ac:dyDescent="0.35">
      <c r="A6071" s="107" t="s">
        <v>80</v>
      </c>
      <c r="B6071" s="107" t="s">
        <v>39</v>
      </c>
      <c r="C6071" s="110">
        <v>10</v>
      </c>
      <c r="D6071" s="109">
        <v>13831.894626730609</v>
      </c>
      <c r="E6071" s="109">
        <v>692911.02761113504</v>
      </c>
    </row>
    <row r="6072" spans="1:5" x14ac:dyDescent="0.35">
      <c r="A6072" s="107" t="s">
        <v>80</v>
      </c>
      <c r="B6072" s="107" t="s">
        <v>39</v>
      </c>
      <c r="C6072" s="110">
        <v>11</v>
      </c>
      <c r="D6072" s="109">
        <v>13594.780169096841</v>
      </c>
      <c r="E6072" s="109">
        <v>671750.80629409489</v>
      </c>
    </row>
    <row r="6073" spans="1:5" x14ac:dyDescent="0.35">
      <c r="A6073" s="107" t="s">
        <v>80</v>
      </c>
      <c r="B6073" s="107" t="s">
        <v>39</v>
      </c>
      <c r="C6073" s="110">
        <v>12</v>
      </c>
      <c r="D6073" s="109">
        <v>14126.971899039831</v>
      </c>
      <c r="E6073" s="109">
        <v>667213.09713509458</v>
      </c>
    </row>
    <row r="6074" spans="1:5" x14ac:dyDescent="0.35">
      <c r="A6074" s="107" t="s">
        <v>80</v>
      </c>
      <c r="B6074" s="107" t="s">
        <v>336</v>
      </c>
      <c r="C6074" s="110">
        <v>1</v>
      </c>
      <c r="D6074" s="109">
        <v>5612.3050171846362</v>
      </c>
      <c r="E6074" s="109">
        <v>411316.25255089079</v>
      </c>
    </row>
    <row r="6075" spans="1:5" x14ac:dyDescent="0.35">
      <c r="A6075" s="107" t="s">
        <v>80</v>
      </c>
      <c r="B6075" s="107" t="s">
        <v>336</v>
      </c>
      <c r="C6075" s="110">
        <v>2</v>
      </c>
      <c r="D6075" s="109">
        <v>5305.2435978710773</v>
      </c>
      <c r="E6075" s="109">
        <v>383370.92867400509</v>
      </c>
    </row>
    <row r="6076" spans="1:5" x14ac:dyDescent="0.35">
      <c r="A6076" s="107" t="s">
        <v>80</v>
      </c>
      <c r="B6076" s="107" t="s">
        <v>336</v>
      </c>
      <c r="C6076" s="110">
        <v>3</v>
      </c>
      <c r="D6076" s="109">
        <v>5684.0251686699958</v>
      </c>
      <c r="E6076" s="109">
        <v>431336.33561803418</v>
      </c>
    </row>
    <row r="6077" spans="1:5" x14ac:dyDescent="0.35">
      <c r="A6077" s="107" t="s">
        <v>80</v>
      </c>
      <c r="B6077" s="107" t="s">
        <v>336</v>
      </c>
      <c r="C6077" s="110">
        <v>4</v>
      </c>
      <c r="D6077" s="109">
        <v>5570.3892986102101</v>
      </c>
      <c r="E6077" s="109">
        <v>413373.70621358912</v>
      </c>
    </row>
    <row r="6078" spans="1:5" x14ac:dyDescent="0.35">
      <c r="A6078" s="107" t="s">
        <v>80</v>
      </c>
      <c r="B6078" s="107" t="s">
        <v>336</v>
      </c>
      <c r="C6078" s="110">
        <v>5</v>
      </c>
      <c r="D6078" s="109">
        <v>5814.6779520680866</v>
      </c>
      <c r="E6078" s="109">
        <v>428314.82432420691</v>
      </c>
    </row>
    <row r="6079" spans="1:5" x14ac:dyDescent="0.35">
      <c r="A6079" s="107" t="s">
        <v>80</v>
      </c>
      <c r="B6079" s="107" t="s">
        <v>336</v>
      </c>
      <c r="C6079" s="110">
        <v>6</v>
      </c>
      <c r="D6079" s="109">
        <v>5599.593815007107</v>
      </c>
      <c r="E6079" s="109">
        <v>391054.2816748711</v>
      </c>
    </row>
    <row r="6080" spans="1:5" x14ac:dyDescent="0.35">
      <c r="A6080" s="107" t="s">
        <v>80</v>
      </c>
      <c r="B6080" s="107" t="s">
        <v>336</v>
      </c>
      <c r="C6080" s="110">
        <v>7</v>
      </c>
      <c r="D6080" s="109">
        <v>5860.7150580800462</v>
      </c>
      <c r="E6080" s="109">
        <v>406657.15544695163</v>
      </c>
    </row>
    <row r="6081" spans="1:5" x14ac:dyDescent="0.35">
      <c r="A6081" s="107" t="s">
        <v>80</v>
      </c>
      <c r="B6081" s="107" t="s">
        <v>336</v>
      </c>
      <c r="C6081" s="110">
        <v>8</v>
      </c>
      <c r="D6081" s="109">
        <v>1883.9408106465239</v>
      </c>
      <c r="E6081" s="109">
        <v>129876.8346881015</v>
      </c>
    </row>
    <row r="6082" spans="1:5" x14ac:dyDescent="0.35">
      <c r="A6082" s="107" t="s">
        <v>80</v>
      </c>
      <c r="B6082" s="107" t="s">
        <v>336</v>
      </c>
      <c r="C6082" s="110">
        <v>9</v>
      </c>
      <c r="D6082" s="109">
        <v>5698.9715438210442</v>
      </c>
      <c r="E6082" s="109">
        <v>332104.53228635312</v>
      </c>
    </row>
    <row r="6083" spans="1:5" x14ac:dyDescent="0.35">
      <c r="A6083" s="107" t="s">
        <v>80</v>
      </c>
      <c r="B6083" s="107" t="s">
        <v>336</v>
      </c>
      <c r="C6083" s="110">
        <v>10</v>
      </c>
      <c r="D6083" s="109">
        <v>5879.2889716571308</v>
      </c>
      <c r="E6083" s="109">
        <v>253718.611157987</v>
      </c>
    </row>
    <row r="6084" spans="1:5" x14ac:dyDescent="0.35">
      <c r="A6084" s="107" t="s">
        <v>80</v>
      </c>
      <c r="B6084" s="107" t="s">
        <v>336</v>
      </c>
      <c r="C6084" s="110">
        <v>11</v>
      </c>
      <c r="D6084" s="109">
        <v>5743.9008128150917</v>
      </c>
      <c r="E6084" s="109">
        <v>247916.71043973949</v>
      </c>
    </row>
    <row r="6085" spans="1:5" x14ac:dyDescent="0.35">
      <c r="A6085" s="107" t="s">
        <v>80</v>
      </c>
      <c r="B6085" s="107" t="s">
        <v>336</v>
      </c>
      <c r="C6085" s="110">
        <v>12</v>
      </c>
      <c r="D6085" s="109">
        <v>5818.8499913507439</v>
      </c>
      <c r="E6085" s="109">
        <v>243938.13218902549</v>
      </c>
    </row>
    <row r="6086" spans="1:5" x14ac:dyDescent="0.35">
      <c r="A6086" s="107" t="s">
        <v>80</v>
      </c>
      <c r="B6086" s="107" t="s">
        <v>335</v>
      </c>
      <c r="C6086" s="110">
        <v>1</v>
      </c>
      <c r="D6086" s="109">
        <v>864.1371393745502</v>
      </c>
      <c r="E6086" s="109">
        <v>63782.474482677637</v>
      </c>
    </row>
    <row r="6087" spans="1:5" x14ac:dyDescent="0.35">
      <c r="A6087" s="107" t="s">
        <v>80</v>
      </c>
      <c r="B6087" s="107" t="s">
        <v>335</v>
      </c>
      <c r="C6087" s="110">
        <v>2</v>
      </c>
      <c r="D6087" s="109">
        <v>691.23207577322705</v>
      </c>
      <c r="E6087" s="109">
        <v>49500.04266752657</v>
      </c>
    </row>
    <row r="6088" spans="1:5" x14ac:dyDescent="0.35">
      <c r="A6088" s="107" t="s">
        <v>80</v>
      </c>
      <c r="B6088" s="107" t="s">
        <v>335</v>
      </c>
      <c r="C6088" s="110">
        <v>3</v>
      </c>
      <c r="D6088" s="109">
        <v>627.08874108426528</v>
      </c>
      <c r="E6088" s="109">
        <v>47298.479967415748</v>
      </c>
    </row>
    <row r="6089" spans="1:5" x14ac:dyDescent="0.35">
      <c r="A6089" s="107" t="s">
        <v>80</v>
      </c>
      <c r="B6089" s="107" t="s">
        <v>335</v>
      </c>
      <c r="C6089" s="110">
        <v>4</v>
      </c>
      <c r="D6089" s="109">
        <v>411.21104344520973</v>
      </c>
      <c r="E6089" s="109">
        <v>30064.693875460449</v>
      </c>
    </row>
    <row r="6090" spans="1:5" x14ac:dyDescent="0.35">
      <c r="A6090" s="107" t="s">
        <v>80</v>
      </c>
      <c r="B6090" s="107" t="s">
        <v>335</v>
      </c>
      <c r="C6090" s="110">
        <v>5</v>
      </c>
      <c r="D6090" s="109">
        <v>221.04852361893811</v>
      </c>
      <c r="E6090" s="109">
        <v>16346.150881458019</v>
      </c>
    </row>
    <row r="6091" spans="1:5" x14ac:dyDescent="0.35">
      <c r="A6091" s="107" t="s">
        <v>80</v>
      </c>
      <c r="B6091" s="107" t="s">
        <v>335</v>
      </c>
      <c r="C6091" s="110">
        <v>6</v>
      </c>
      <c r="D6091" s="109">
        <v>152.29254371367281</v>
      </c>
      <c r="E6091" s="109">
        <v>10782.06754421209</v>
      </c>
    </row>
    <row r="6092" spans="1:5" x14ac:dyDescent="0.35">
      <c r="A6092" s="107" t="s">
        <v>80</v>
      </c>
      <c r="B6092" s="107" t="s">
        <v>335</v>
      </c>
      <c r="C6092" s="110">
        <v>7</v>
      </c>
      <c r="D6092" s="109">
        <v>220.71411440536639</v>
      </c>
      <c r="E6092" s="109">
        <v>15326.392907176971</v>
      </c>
    </row>
    <row r="6093" spans="1:5" x14ac:dyDescent="0.35">
      <c r="A6093" s="107" t="s">
        <v>80</v>
      </c>
      <c r="B6093" s="107" t="s">
        <v>335</v>
      </c>
      <c r="C6093" s="110">
        <v>8</v>
      </c>
      <c r="D6093" s="109">
        <v>340.50803838745662</v>
      </c>
      <c r="E6093" s="109">
        <v>22740.802714224159</v>
      </c>
    </row>
    <row r="6094" spans="1:5" x14ac:dyDescent="0.35">
      <c r="A6094" s="107" t="s">
        <v>80</v>
      </c>
      <c r="B6094" s="107" t="s">
        <v>335</v>
      </c>
      <c r="C6094" s="110">
        <v>9</v>
      </c>
      <c r="D6094" s="109">
        <v>495.0287098928892</v>
      </c>
      <c r="E6094" s="109">
        <v>27013.79619708168</v>
      </c>
    </row>
    <row r="6095" spans="1:5" x14ac:dyDescent="0.35">
      <c r="A6095" s="107" t="s">
        <v>80</v>
      </c>
      <c r="B6095" s="107" t="s">
        <v>335</v>
      </c>
      <c r="C6095" s="110">
        <v>10</v>
      </c>
      <c r="D6095" s="109">
        <v>675.47041876059188</v>
      </c>
      <c r="E6095" s="109">
        <v>22699.588380298661</v>
      </c>
    </row>
    <row r="6096" spans="1:5" x14ac:dyDescent="0.35">
      <c r="A6096" s="107" t="s">
        <v>80</v>
      </c>
      <c r="B6096" s="107" t="s">
        <v>335</v>
      </c>
      <c r="C6096" s="110">
        <v>11</v>
      </c>
      <c r="D6096" s="109">
        <v>785.74208953427467</v>
      </c>
      <c r="E6096" s="109">
        <v>29043.654748278252</v>
      </c>
    </row>
    <row r="6097" spans="1:5" x14ac:dyDescent="0.35">
      <c r="A6097" s="107" t="s">
        <v>80</v>
      </c>
      <c r="B6097" s="107" t="s">
        <v>335</v>
      </c>
      <c r="C6097" s="110">
        <v>12</v>
      </c>
      <c r="D6097" s="109">
        <v>872.61847184365229</v>
      </c>
      <c r="E6097" s="109">
        <v>30899.394517568118</v>
      </c>
    </row>
    <row r="6098" spans="1:5" x14ac:dyDescent="0.35">
      <c r="A6098" s="107" t="s">
        <v>80</v>
      </c>
      <c r="B6098" s="107" t="s">
        <v>334</v>
      </c>
      <c r="C6098" s="110">
        <v>1</v>
      </c>
      <c r="D6098" s="109">
        <v>37.94294396916294</v>
      </c>
      <c r="E6098" s="109">
        <v>2648.277859003053</v>
      </c>
    </row>
    <row r="6099" spans="1:5" x14ac:dyDescent="0.35">
      <c r="A6099" s="107" t="s">
        <v>80</v>
      </c>
      <c r="B6099" s="107" t="s">
        <v>334</v>
      </c>
      <c r="C6099" s="110">
        <v>2</v>
      </c>
      <c r="D6099" s="109">
        <v>20.627124794629239</v>
      </c>
      <c r="E6099" s="109">
        <v>1375.2533640080539</v>
      </c>
    </row>
    <row r="6100" spans="1:5" x14ac:dyDescent="0.35">
      <c r="A6100" s="107" t="s">
        <v>80</v>
      </c>
      <c r="B6100" s="107" t="s">
        <v>334</v>
      </c>
      <c r="C6100" s="110">
        <v>3</v>
      </c>
      <c r="D6100" s="109">
        <v>25.443865524071189</v>
      </c>
      <c r="E6100" s="109">
        <v>1750.8136147605931</v>
      </c>
    </row>
    <row r="6101" spans="1:5" x14ac:dyDescent="0.35">
      <c r="A6101" s="107" t="s">
        <v>80</v>
      </c>
      <c r="B6101" s="107" t="s">
        <v>334</v>
      </c>
      <c r="C6101" s="110">
        <v>4</v>
      </c>
      <c r="D6101" s="109">
        <v>18.567228314012532</v>
      </c>
      <c r="E6101" s="109">
        <v>1252.756122440949</v>
      </c>
    </row>
    <row r="6102" spans="1:5" x14ac:dyDescent="0.35">
      <c r="A6102" s="107" t="s">
        <v>80</v>
      </c>
      <c r="B6102" s="107" t="s">
        <v>334</v>
      </c>
      <c r="C6102" s="110">
        <v>5</v>
      </c>
      <c r="D6102" s="109">
        <v>15.73665396037557</v>
      </c>
      <c r="E6102" s="109">
        <v>1046.29010505101</v>
      </c>
    </row>
    <row r="6103" spans="1:5" x14ac:dyDescent="0.35">
      <c r="A6103" s="107" t="s">
        <v>80</v>
      </c>
      <c r="B6103" s="107" t="s">
        <v>334</v>
      </c>
      <c r="C6103" s="110">
        <v>6</v>
      </c>
      <c r="D6103" s="109">
        <v>13.391559780662771</v>
      </c>
      <c r="E6103" s="109">
        <v>872.78905793182878</v>
      </c>
    </row>
    <row r="6104" spans="1:5" x14ac:dyDescent="0.35">
      <c r="A6104" s="107" t="s">
        <v>80</v>
      </c>
      <c r="B6104" s="107" t="s">
        <v>334</v>
      </c>
      <c r="C6104" s="110">
        <v>7</v>
      </c>
      <c r="D6104" s="109">
        <v>17.984492740669449</v>
      </c>
      <c r="E6104" s="109">
        <v>1179.535969941523</v>
      </c>
    </row>
    <row r="6105" spans="1:5" x14ac:dyDescent="0.35">
      <c r="A6105" s="107" t="s">
        <v>80</v>
      </c>
      <c r="B6105" s="107" t="s">
        <v>334</v>
      </c>
      <c r="C6105" s="110">
        <v>8</v>
      </c>
      <c r="D6105" s="109">
        <v>22.41757245242772</v>
      </c>
      <c r="E6105" s="109">
        <v>1483.978016074145</v>
      </c>
    </row>
    <row r="6106" spans="1:5" x14ac:dyDescent="0.35">
      <c r="A6106" s="107" t="s">
        <v>80</v>
      </c>
      <c r="B6106" s="107" t="s">
        <v>334</v>
      </c>
      <c r="C6106" s="110">
        <v>9</v>
      </c>
      <c r="D6106" s="109">
        <v>28.209510032456141</v>
      </c>
      <c r="E6106" s="109">
        <v>1639.762752378241</v>
      </c>
    </row>
    <row r="6107" spans="1:5" x14ac:dyDescent="0.35">
      <c r="A6107" s="107" t="s">
        <v>80</v>
      </c>
      <c r="B6107" s="107" t="s">
        <v>334</v>
      </c>
      <c r="C6107" s="110">
        <v>10</v>
      </c>
      <c r="D6107" s="109">
        <v>32.688841293218033</v>
      </c>
      <c r="E6107" s="109">
        <v>1283.585589499949</v>
      </c>
    </row>
    <row r="6108" spans="1:5" x14ac:dyDescent="0.35">
      <c r="A6108" s="107" t="s">
        <v>80</v>
      </c>
      <c r="B6108" s="107" t="s">
        <v>334</v>
      </c>
      <c r="C6108" s="110">
        <v>11</v>
      </c>
      <c r="D6108" s="109">
        <v>37.794883861378921</v>
      </c>
      <c r="E6108" s="109">
        <v>1645.730995983088</v>
      </c>
    </row>
    <row r="6109" spans="1:5" x14ac:dyDescent="0.35">
      <c r="A6109" s="107" t="s">
        <v>80</v>
      </c>
      <c r="B6109" s="107" t="s">
        <v>334</v>
      </c>
      <c r="C6109" s="110">
        <v>12</v>
      </c>
      <c r="D6109" s="109">
        <v>35.715710047300142</v>
      </c>
      <c r="E6109" s="109">
        <v>1514.083410963897</v>
      </c>
    </row>
    <row r="6110" spans="1:5" x14ac:dyDescent="0.35">
      <c r="A6110" s="107" t="s">
        <v>80</v>
      </c>
      <c r="B6110" s="107" t="s">
        <v>333</v>
      </c>
      <c r="C6110" s="110">
        <v>1</v>
      </c>
      <c r="D6110" s="109">
        <v>864.1371393745502</v>
      </c>
      <c r="E6110" s="109">
        <v>63782.474482677637</v>
      </c>
    </row>
    <row r="6111" spans="1:5" x14ac:dyDescent="0.35">
      <c r="A6111" s="107" t="s">
        <v>80</v>
      </c>
      <c r="B6111" s="107" t="s">
        <v>333</v>
      </c>
      <c r="C6111" s="110">
        <v>2</v>
      </c>
      <c r="D6111" s="109">
        <v>691.23207577322705</v>
      </c>
      <c r="E6111" s="109">
        <v>49500.04266752657</v>
      </c>
    </row>
    <row r="6112" spans="1:5" x14ac:dyDescent="0.35">
      <c r="A6112" s="107" t="s">
        <v>80</v>
      </c>
      <c r="B6112" s="107" t="s">
        <v>333</v>
      </c>
      <c r="C6112" s="110">
        <v>3</v>
      </c>
      <c r="D6112" s="109">
        <v>627.08874108426528</v>
      </c>
      <c r="E6112" s="109">
        <v>47298.479967415748</v>
      </c>
    </row>
    <row r="6113" spans="1:5" x14ac:dyDescent="0.35">
      <c r="A6113" s="107" t="s">
        <v>80</v>
      </c>
      <c r="B6113" s="107" t="s">
        <v>333</v>
      </c>
      <c r="C6113" s="110">
        <v>4</v>
      </c>
      <c r="D6113" s="109">
        <v>411.21104344520973</v>
      </c>
      <c r="E6113" s="109">
        <v>30064.693875460449</v>
      </c>
    </row>
    <row r="6114" spans="1:5" x14ac:dyDescent="0.35">
      <c r="A6114" s="107" t="s">
        <v>80</v>
      </c>
      <c r="B6114" s="107" t="s">
        <v>333</v>
      </c>
      <c r="C6114" s="110">
        <v>5</v>
      </c>
      <c r="D6114" s="109">
        <v>221.04852361893811</v>
      </c>
      <c r="E6114" s="109">
        <v>16346.150881458019</v>
      </c>
    </row>
    <row r="6115" spans="1:5" x14ac:dyDescent="0.35">
      <c r="A6115" s="107" t="s">
        <v>80</v>
      </c>
      <c r="B6115" s="107" t="s">
        <v>333</v>
      </c>
      <c r="C6115" s="110">
        <v>6</v>
      </c>
      <c r="D6115" s="109">
        <v>152.29254371367281</v>
      </c>
      <c r="E6115" s="109">
        <v>10782.06754421209</v>
      </c>
    </row>
    <row r="6116" spans="1:5" x14ac:dyDescent="0.35">
      <c r="A6116" s="107" t="s">
        <v>80</v>
      </c>
      <c r="B6116" s="107" t="s">
        <v>333</v>
      </c>
      <c r="C6116" s="110">
        <v>7</v>
      </c>
      <c r="D6116" s="109">
        <v>220.71411440536639</v>
      </c>
      <c r="E6116" s="109">
        <v>15326.392907176971</v>
      </c>
    </row>
    <row r="6117" spans="1:5" x14ac:dyDescent="0.35">
      <c r="A6117" s="107" t="s">
        <v>80</v>
      </c>
      <c r="B6117" s="107" t="s">
        <v>333</v>
      </c>
      <c r="C6117" s="110">
        <v>8</v>
      </c>
      <c r="D6117" s="109">
        <v>340.50803838745662</v>
      </c>
      <c r="E6117" s="109">
        <v>22740.802714224159</v>
      </c>
    </row>
    <row r="6118" spans="1:5" x14ac:dyDescent="0.35">
      <c r="A6118" s="107" t="s">
        <v>80</v>
      </c>
      <c r="B6118" s="107" t="s">
        <v>333</v>
      </c>
      <c r="C6118" s="110">
        <v>9</v>
      </c>
      <c r="D6118" s="109">
        <v>495.0287098928892</v>
      </c>
      <c r="E6118" s="109">
        <v>27013.79619708168</v>
      </c>
    </row>
    <row r="6119" spans="1:5" x14ac:dyDescent="0.35">
      <c r="A6119" s="107" t="s">
        <v>80</v>
      </c>
      <c r="B6119" s="107" t="s">
        <v>333</v>
      </c>
      <c r="C6119" s="110">
        <v>10</v>
      </c>
      <c r="D6119" s="109">
        <v>675.47041876059188</v>
      </c>
      <c r="E6119" s="109">
        <v>22699.588380298661</v>
      </c>
    </row>
    <row r="6120" spans="1:5" x14ac:dyDescent="0.35">
      <c r="A6120" s="107" t="s">
        <v>80</v>
      </c>
      <c r="B6120" s="107" t="s">
        <v>333</v>
      </c>
      <c r="C6120" s="110">
        <v>11</v>
      </c>
      <c r="D6120" s="109">
        <v>783.46934797887332</v>
      </c>
      <c r="E6120" s="109">
        <v>29043.654748278252</v>
      </c>
    </row>
    <row r="6121" spans="1:5" x14ac:dyDescent="0.35">
      <c r="A6121" s="107" t="s">
        <v>80</v>
      </c>
      <c r="B6121" s="107" t="s">
        <v>333</v>
      </c>
      <c r="C6121" s="110">
        <v>12</v>
      </c>
      <c r="D6121" s="109">
        <v>874.83196633447494</v>
      </c>
      <c r="E6121" s="109">
        <v>30899.394517568118</v>
      </c>
    </row>
    <row r="6122" spans="1:5" x14ac:dyDescent="0.35">
      <c r="A6122" s="107" t="s">
        <v>80</v>
      </c>
      <c r="B6122" s="107" t="s">
        <v>332</v>
      </c>
      <c r="C6122" s="110">
        <v>1</v>
      </c>
      <c r="D6122" s="109">
        <v>679.73768672256438</v>
      </c>
      <c r="E6122" s="109">
        <v>50874.624241858408</v>
      </c>
    </row>
    <row r="6123" spans="1:5" x14ac:dyDescent="0.35">
      <c r="A6123" s="107" t="s">
        <v>80</v>
      </c>
      <c r="B6123" s="107" t="s">
        <v>332</v>
      </c>
      <c r="C6123" s="110">
        <v>2</v>
      </c>
      <c r="D6123" s="109">
        <v>571.97634874804817</v>
      </c>
      <c r="E6123" s="109">
        <v>41648.107918133428</v>
      </c>
    </row>
    <row r="6124" spans="1:5" x14ac:dyDescent="0.35">
      <c r="A6124" s="107" t="s">
        <v>80</v>
      </c>
      <c r="B6124" s="107" t="s">
        <v>332</v>
      </c>
      <c r="C6124" s="110">
        <v>3</v>
      </c>
      <c r="D6124" s="109">
        <v>576.06463248412808</v>
      </c>
      <c r="E6124" s="109">
        <v>44611.525050423472</v>
      </c>
    </row>
    <row r="6125" spans="1:5" x14ac:dyDescent="0.35">
      <c r="A6125" s="107" t="s">
        <v>80</v>
      </c>
      <c r="B6125" s="107" t="s">
        <v>332</v>
      </c>
      <c r="C6125" s="110">
        <v>4</v>
      </c>
      <c r="D6125" s="109">
        <v>383.75354683128569</v>
      </c>
      <c r="E6125" s="109">
        <v>28625.490658292591</v>
      </c>
    </row>
    <row r="6126" spans="1:5" x14ac:dyDescent="0.35">
      <c r="A6126" s="107" t="s">
        <v>80</v>
      </c>
      <c r="B6126" s="107" t="s">
        <v>332</v>
      </c>
      <c r="C6126" s="110">
        <v>5</v>
      </c>
      <c r="D6126" s="109">
        <v>224.77903465283561</v>
      </c>
      <c r="E6126" s="109">
        <v>16861.812039634809</v>
      </c>
    </row>
    <row r="6127" spans="1:5" x14ac:dyDescent="0.35">
      <c r="A6127" s="107" t="s">
        <v>80</v>
      </c>
      <c r="B6127" s="107" t="s">
        <v>332</v>
      </c>
      <c r="C6127" s="110">
        <v>6</v>
      </c>
      <c r="D6127" s="109">
        <v>175.05317714574559</v>
      </c>
      <c r="E6127" s="109">
        <v>12502.282420107969</v>
      </c>
    </row>
    <row r="6128" spans="1:5" x14ac:dyDescent="0.35">
      <c r="A6128" s="107" t="s">
        <v>80</v>
      </c>
      <c r="B6128" s="107" t="s">
        <v>332</v>
      </c>
      <c r="C6128" s="110">
        <v>7</v>
      </c>
      <c r="D6128" s="109">
        <v>180.0471234546923</v>
      </c>
      <c r="E6128" s="109">
        <v>12667.216214602509</v>
      </c>
    </row>
    <row r="6129" spans="1:5" x14ac:dyDescent="0.35">
      <c r="A6129" s="107" t="s">
        <v>80</v>
      </c>
      <c r="B6129" s="107" t="s">
        <v>332</v>
      </c>
      <c r="C6129" s="110">
        <v>8</v>
      </c>
      <c r="D6129" s="109">
        <v>327.20791146595218</v>
      </c>
      <c r="E6129" s="109">
        <v>22290.843806444711</v>
      </c>
    </row>
    <row r="6130" spans="1:5" x14ac:dyDescent="0.35">
      <c r="A6130" s="107" t="s">
        <v>80</v>
      </c>
      <c r="B6130" s="107" t="s">
        <v>332</v>
      </c>
      <c r="C6130" s="110">
        <v>9</v>
      </c>
      <c r="D6130" s="109">
        <v>420.28341091171171</v>
      </c>
      <c r="E6130" s="109">
        <v>23735.159079925859</v>
      </c>
    </row>
    <row r="6131" spans="1:5" x14ac:dyDescent="0.35">
      <c r="A6131" s="107" t="s">
        <v>80</v>
      </c>
      <c r="B6131" s="107" t="s">
        <v>332</v>
      </c>
      <c r="C6131" s="110">
        <v>10</v>
      </c>
      <c r="D6131" s="109">
        <v>585.90468652254378</v>
      </c>
      <c r="E6131" s="109">
        <v>20746.897873013411</v>
      </c>
    </row>
    <row r="6132" spans="1:5" x14ac:dyDescent="0.35">
      <c r="A6132" s="107" t="s">
        <v>80</v>
      </c>
      <c r="B6132" s="107" t="s">
        <v>332</v>
      </c>
      <c r="C6132" s="110">
        <v>11</v>
      </c>
      <c r="D6132" s="109">
        <v>649.88107075027585</v>
      </c>
      <c r="E6132" s="109">
        <v>24832.203785071091</v>
      </c>
    </row>
    <row r="6133" spans="1:5" x14ac:dyDescent="0.35">
      <c r="A6133" s="107" t="s">
        <v>80</v>
      </c>
      <c r="B6133" s="107" t="s">
        <v>332</v>
      </c>
      <c r="C6133" s="110">
        <v>12</v>
      </c>
      <c r="D6133" s="109">
        <v>752.87886894880864</v>
      </c>
      <c r="E6133" s="109">
        <v>28504.28643678379</v>
      </c>
    </row>
    <row r="6134" spans="1:5" x14ac:dyDescent="0.35">
      <c r="A6134" s="107" t="s">
        <v>80</v>
      </c>
      <c r="B6134" s="107" t="s">
        <v>331</v>
      </c>
      <c r="C6134" s="110">
        <v>1</v>
      </c>
      <c r="D6134" s="109">
        <v>776.9865890437751</v>
      </c>
      <c r="E6134" s="109">
        <v>58373.690294033389</v>
      </c>
    </row>
    <row r="6135" spans="1:5" x14ac:dyDescent="0.35">
      <c r="A6135" s="107" t="s">
        <v>80</v>
      </c>
      <c r="B6135" s="107" t="s">
        <v>331</v>
      </c>
      <c r="C6135" s="110">
        <v>2</v>
      </c>
      <c r="D6135" s="109">
        <v>557.44084771862231</v>
      </c>
      <c r="E6135" s="109">
        <v>40485.462640897204</v>
      </c>
    </row>
    <row r="6136" spans="1:5" x14ac:dyDescent="0.35">
      <c r="A6136" s="107" t="s">
        <v>80</v>
      </c>
      <c r="B6136" s="107" t="s">
        <v>331</v>
      </c>
      <c r="C6136" s="110">
        <v>3</v>
      </c>
      <c r="D6136" s="109">
        <v>585.86244039452242</v>
      </c>
      <c r="E6136" s="109">
        <v>45367.808853293143</v>
      </c>
    </row>
    <row r="6137" spans="1:5" x14ac:dyDescent="0.35">
      <c r="A6137" s="107" t="s">
        <v>80</v>
      </c>
      <c r="B6137" s="107" t="s">
        <v>331</v>
      </c>
      <c r="C6137" s="110">
        <v>4</v>
      </c>
      <c r="D6137" s="109">
        <v>398.50401891479521</v>
      </c>
      <c r="E6137" s="109">
        <v>29713.230299610499</v>
      </c>
    </row>
    <row r="6138" spans="1:5" x14ac:dyDescent="0.35">
      <c r="A6138" s="107" t="s">
        <v>80</v>
      </c>
      <c r="B6138" s="107" t="s">
        <v>331</v>
      </c>
      <c r="C6138" s="110">
        <v>5</v>
      </c>
      <c r="D6138" s="109">
        <v>273.92906894072308</v>
      </c>
      <c r="E6138" s="109">
        <v>20584.84027263285</v>
      </c>
    </row>
    <row r="6139" spans="1:5" x14ac:dyDescent="0.35">
      <c r="A6139" s="107" t="s">
        <v>80</v>
      </c>
      <c r="B6139" s="107" t="s">
        <v>331</v>
      </c>
      <c r="C6139" s="110">
        <v>6</v>
      </c>
      <c r="D6139" s="109">
        <v>181.20701969025501</v>
      </c>
      <c r="E6139" s="109">
        <v>12977.775252450059</v>
      </c>
    </row>
    <row r="6140" spans="1:5" x14ac:dyDescent="0.35">
      <c r="A6140" s="107" t="s">
        <v>80</v>
      </c>
      <c r="B6140" s="107" t="s">
        <v>331</v>
      </c>
      <c r="C6140" s="110">
        <v>7</v>
      </c>
      <c r="D6140" s="109">
        <v>235.17064322989191</v>
      </c>
      <c r="E6140" s="109">
        <v>16550.973545653818</v>
      </c>
    </row>
    <row r="6141" spans="1:5" x14ac:dyDescent="0.35">
      <c r="A6141" s="107" t="s">
        <v>80</v>
      </c>
      <c r="B6141" s="107" t="s">
        <v>331</v>
      </c>
      <c r="C6141" s="110">
        <v>8</v>
      </c>
      <c r="D6141" s="109">
        <v>364.6589709390243</v>
      </c>
      <c r="E6141" s="109">
        <v>25036.31252070086</v>
      </c>
    </row>
    <row r="6142" spans="1:5" x14ac:dyDescent="0.35">
      <c r="A6142" s="107" t="s">
        <v>80</v>
      </c>
      <c r="B6142" s="107" t="s">
        <v>331</v>
      </c>
      <c r="C6142" s="110">
        <v>9</v>
      </c>
      <c r="D6142" s="109">
        <v>446.2611618169102</v>
      </c>
      <c r="E6142" s="109">
        <v>25620.87783939224</v>
      </c>
    </row>
    <row r="6143" spans="1:5" x14ac:dyDescent="0.35">
      <c r="A6143" s="107" t="s">
        <v>80</v>
      </c>
      <c r="B6143" s="107" t="s">
        <v>331</v>
      </c>
      <c r="C6143" s="110">
        <v>10</v>
      </c>
      <c r="D6143" s="109">
        <v>693.50288857734745</v>
      </c>
      <c r="E6143" s="109">
        <v>25028.086071324749</v>
      </c>
    </row>
    <row r="6144" spans="1:5" x14ac:dyDescent="0.35">
      <c r="A6144" s="107" t="s">
        <v>80</v>
      </c>
      <c r="B6144" s="107" t="s">
        <v>331</v>
      </c>
      <c r="C6144" s="110">
        <v>11</v>
      </c>
      <c r="D6144" s="109">
        <v>340.33771145557751</v>
      </c>
      <c r="E6144" s="109">
        <v>13479.663881603939</v>
      </c>
    </row>
    <row r="6145" spans="1:5" x14ac:dyDescent="0.35">
      <c r="A6145" s="107" t="s">
        <v>80</v>
      </c>
      <c r="B6145" s="107" t="s">
        <v>331</v>
      </c>
      <c r="C6145" s="110">
        <v>12</v>
      </c>
      <c r="D6145" s="109">
        <v>887.4378887367676</v>
      </c>
      <c r="E6145" s="109">
        <v>33790.919015628999</v>
      </c>
    </row>
    <row r="6146" spans="1:5" x14ac:dyDescent="0.35">
      <c r="A6146" s="107" t="s">
        <v>80</v>
      </c>
      <c r="B6146" s="107" t="s">
        <v>330</v>
      </c>
      <c r="C6146" s="110">
        <v>1</v>
      </c>
      <c r="D6146" s="109">
        <v>144.2116641928427</v>
      </c>
      <c r="E6146" s="109">
        <v>10834.37879248372</v>
      </c>
    </row>
    <row r="6147" spans="1:5" x14ac:dyDescent="0.35">
      <c r="A6147" s="107" t="s">
        <v>80</v>
      </c>
      <c r="B6147" s="107" t="s">
        <v>330</v>
      </c>
      <c r="C6147" s="110">
        <v>2</v>
      </c>
      <c r="D6147" s="109">
        <v>546.19658043122047</v>
      </c>
      <c r="E6147" s="109">
        <v>39668.82108143589</v>
      </c>
    </row>
    <row r="6148" spans="1:5" x14ac:dyDescent="0.35">
      <c r="A6148" s="107" t="s">
        <v>80</v>
      </c>
      <c r="B6148" s="107" t="s">
        <v>330</v>
      </c>
      <c r="C6148" s="110">
        <v>3</v>
      </c>
      <c r="D6148" s="109">
        <v>594.37820130664693</v>
      </c>
      <c r="E6148" s="109">
        <v>46027.249340792987</v>
      </c>
    </row>
    <row r="6149" spans="1:5" x14ac:dyDescent="0.35">
      <c r="A6149" s="107" t="s">
        <v>80</v>
      </c>
      <c r="B6149" s="107" t="s">
        <v>330</v>
      </c>
      <c r="C6149" s="110">
        <v>4</v>
      </c>
      <c r="D6149" s="109">
        <v>391.47620881079399</v>
      </c>
      <c r="E6149" s="109">
        <v>29189.223187484578</v>
      </c>
    </row>
    <row r="6150" spans="1:5" x14ac:dyDescent="0.35">
      <c r="A6150" s="107" t="s">
        <v>80</v>
      </c>
      <c r="B6150" s="107" t="s">
        <v>330</v>
      </c>
      <c r="C6150" s="110">
        <v>5</v>
      </c>
      <c r="D6150" s="109">
        <v>248.74812810184829</v>
      </c>
      <c r="E6150" s="109">
        <v>18692.577990695099</v>
      </c>
    </row>
    <row r="6151" spans="1:5" x14ac:dyDescent="0.35">
      <c r="A6151" s="107" t="s">
        <v>80</v>
      </c>
      <c r="B6151" s="107" t="s">
        <v>330</v>
      </c>
      <c r="C6151" s="110">
        <v>6</v>
      </c>
      <c r="D6151" s="109">
        <v>146.7780271260776</v>
      </c>
      <c r="E6151" s="109">
        <v>10512.022389068041</v>
      </c>
    </row>
    <row r="6152" spans="1:5" x14ac:dyDescent="0.35">
      <c r="A6152" s="107" t="s">
        <v>80</v>
      </c>
      <c r="B6152" s="107" t="s">
        <v>330</v>
      </c>
      <c r="C6152" s="110">
        <v>7</v>
      </c>
      <c r="D6152" s="109">
        <v>243.4955099391214</v>
      </c>
      <c r="E6152" s="109">
        <v>17136.865758998068</v>
      </c>
    </row>
    <row r="6153" spans="1:5" x14ac:dyDescent="0.35">
      <c r="A6153" s="107" t="s">
        <v>80</v>
      </c>
      <c r="B6153" s="107" t="s">
        <v>330</v>
      </c>
      <c r="C6153" s="110">
        <v>8</v>
      </c>
      <c r="D6153" s="109">
        <v>208.66979843991751</v>
      </c>
      <c r="E6153" s="109">
        <v>14326.59746151427</v>
      </c>
    </row>
    <row r="6154" spans="1:5" x14ac:dyDescent="0.35">
      <c r="A6154" s="107" t="s">
        <v>80</v>
      </c>
      <c r="B6154" s="107" t="s">
        <v>330</v>
      </c>
      <c r="C6154" s="110">
        <v>9</v>
      </c>
      <c r="D6154" s="109">
        <v>163.73070494038899</v>
      </c>
      <c r="E6154" s="109">
        <v>9400.1556683894287</v>
      </c>
    </row>
    <row r="6155" spans="1:5" x14ac:dyDescent="0.35">
      <c r="A6155" s="107" t="s">
        <v>80</v>
      </c>
      <c r="B6155" s="107" t="s">
        <v>330</v>
      </c>
      <c r="C6155" s="110">
        <v>10</v>
      </c>
      <c r="D6155" s="109">
        <v>529.43301457179257</v>
      </c>
      <c r="E6155" s="109">
        <v>19106.906800181099</v>
      </c>
    </row>
    <row r="6156" spans="1:5" x14ac:dyDescent="0.35">
      <c r="A6156" s="107" t="s">
        <v>80</v>
      </c>
      <c r="B6156" s="107" t="s">
        <v>330</v>
      </c>
      <c r="C6156" s="110">
        <v>11</v>
      </c>
      <c r="D6156" s="109">
        <v>553.10211287994809</v>
      </c>
      <c r="E6156" s="109">
        <v>21906.566104414229</v>
      </c>
    </row>
    <row r="6157" spans="1:5" x14ac:dyDescent="0.35">
      <c r="A6157" s="107" t="s">
        <v>80</v>
      </c>
      <c r="B6157" s="107" t="s">
        <v>330</v>
      </c>
      <c r="C6157" s="110">
        <v>12</v>
      </c>
      <c r="D6157" s="109">
        <v>872.55813448892502</v>
      </c>
      <c r="E6157" s="109">
        <v>33224.343509734143</v>
      </c>
    </row>
    <row r="6158" spans="1:5" x14ac:dyDescent="0.35">
      <c r="A6158" s="107" t="s">
        <v>80</v>
      </c>
      <c r="B6158" s="107" t="s">
        <v>329</v>
      </c>
      <c r="C6158" s="110">
        <v>1</v>
      </c>
      <c r="D6158" s="109">
        <v>804.06245748377842</v>
      </c>
      <c r="E6158" s="109">
        <v>60407.854565393412</v>
      </c>
    </row>
    <row r="6159" spans="1:5" x14ac:dyDescent="0.35">
      <c r="A6159" s="107" t="s">
        <v>80</v>
      </c>
      <c r="B6159" s="107" t="s">
        <v>329</v>
      </c>
      <c r="C6159" s="110">
        <v>2</v>
      </c>
      <c r="D6159" s="109">
        <v>556.86355126192598</v>
      </c>
      <c r="E6159" s="109">
        <v>40443.535117598622</v>
      </c>
    </row>
    <row r="6160" spans="1:5" x14ac:dyDescent="0.35">
      <c r="A6160" s="107" t="s">
        <v>80</v>
      </c>
      <c r="B6160" s="107" t="s">
        <v>329</v>
      </c>
      <c r="C6160" s="110">
        <v>3</v>
      </c>
      <c r="D6160" s="109">
        <v>593.34179661975043</v>
      </c>
      <c r="E6160" s="109">
        <v>45946.992600493817</v>
      </c>
    </row>
    <row r="6161" spans="1:5" x14ac:dyDescent="0.35">
      <c r="A6161" s="107" t="s">
        <v>80</v>
      </c>
      <c r="B6161" s="107" t="s">
        <v>329</v>
      </c>
      <c r="C6161" s="110">
        <v>4</v>
      </c>
      <c r="D6161" s="109">
        <v>406.64951743949001</v>
      </c>
      <c r="E6161" s="109">
        <v>30320.57442183161</v>
      </c>
    </row>
    <row r="6162" spans="1:5" x14ac:dyDescent="0.35">
      <c r="A6162" s="107" t="s">
        <v>80</v>
      </c>
      <c r="B6162" s="107" t="s">
        <v>329</v>
      </c>
      <c r="C6162" s="110">
        <v>5</v>
      </c>
      <c r="D6162" s="109">
        <v>271.32191349808357</v>
      </c>
      <c r="E6162" s="109">
        <v>20388.92138545452</v>
      </c>
    </row>
    <row r="6163" spans="1:5" x14ac:dyDescent="0.35">
      <c r="A6163" s="107" t="s">
        <v>80</v>
      </c>
      <c r="B6163" s="107" t="s">
        <v>329</v>
      </c>
      <c r="C6163" s="110">
        <v>6</v>
      </c>
      <c r="D6163" s="109">
        <v>192.61937441453</v>
      </c>
      <c r="E6163" s="109">
        <v>13795.11099896829</v>
      </c>
    </row>
    <row r="6164" spans="1:5" x14ac:dyDescent="0.35">
      <c r="A6164" s="107" t="s">
        <v>80</v>
      </c>
      <c r="B6164" s="107" t="s">
        <v>329</v>
      </c>
      <c r="C6164" s="110">
        <v>7</v>
      </c>
      <c r="D6164" s="109">
        <v>187.99654811853549</v>
      </c>
      <c r="E6164" s="109">
        <v>13230.92819686015</v>
      </c>
    </row>
    <row r="6165" spans="1:5" x14ac:dyDescent="0.35">
      <c r="A6165" s="107" t="s">
        <v>80</v>
      </c>
      <c r="B6165" s="107" t="s">
        <v>329</v>
      </c>
      <c r="C6165" s="110">
        <v>8</v>
      </c>
      <c r="D6165" s="109">
        <v>206.17266474021389</v>
      </c>
      <c r="E6165" s="109">
        <v>14155.15229028823</v>
      </c>
    </row>
    <row r="6166" spans="1:5" x14ac:dyDescent="0.35">
      <c r="A6166" s="107" t="s">
        <v>80</v>
      </c>
      <c r="B6166" s="107" t="s">
        <v>329</v>
      </c>
      <c r="C6166" s="110">
        <v>9</v>
      </c>
      <c r="D6166" s="109">
        <v>67.142754490504103</v>
      </c>
      <c r="E6166" s="109">
        <v>3854.8196836077968</v>
      </c>
    </row>
    <row r="6167" spans="1:5" x14ac:dyDescent="0.35">
      <c r="A6167" s="107" t="s">
        <v>80</v>
      </c>
      <c r="B6167" s="107" t="s">
        <v>329</v>
      </c>
      <c r="C6167" s="110">
        <v>10</v>
      </c>
      <c r="D6167" s="109">
        <v>523.32825424864598</v>
      </c>
      <c r="E6167" s="109">
        <v>18886.589813288709</v>
      </c>
    </row>
    <row r="6168" spans="1:5" x14ac:dyDescent="0.35">
      <c r="A6168" s="107" t="s">
        <v>80</v>
      </c>
      <c r="B6168" s="107" t="s">
        <v>329</v>
      </c>
      <c r="C6168" s="110">
        <v>11</v>
      </c>
      <c r="D6168" s="109">
        <v>781.68518341132688</v>
      </c>
      <c r="E6168" s="109">
        <v>30959.99408513957</v>
      </c>
    </row>
    <row r="6169" spans="1:5" x14ac:dyDescent="0.35">
      <c r="A6169" s="107" t="s">
        <v>80</v>
      </c>
      <c r="B6169" s="107" t="s">
        <v>329</v>
      </c>
      <c r="C6169" s="110">
        <v>12</v>
      </c>
      <c r="D6169" s="109">
        <v>900.13520711124795</v>
      </c>
      <c r="E6169" s="109">
        <v>34274.394042279557</v>
      </c>
    </row>
    <row r="6170" spans="1:5" x14ac:dyDescent="0.35">
      <c r="A6170" s="107" t="s">
        <v>80</v>
      </c>
      <c r="B6170" s="107" t="s">
        <v>328</v>
      </c>
      <c r="C6170" s="110">
        <v>1</v>
      </c>
      <c r="D6170" s="109">
        <v>503.95784181750611</v>
      </c>
      <c r="E6170" s="109">
        <v>37861.501593880377</v>
      </c>
    </row>
    <row r="6171" spans="1:5" x14ac:dyDescent="0.35">
      <c r="A6171" s="107" t="s">
        <v>80</v>
      </c>
      <c r="B6171" s="107" t="s">
        <v>328</v>
      </c>
      <c r="C6171" s="110">
        <v>2</v>
      </c>
      <c r="D6171" s="109">
        <v>547.3286821801513</v>
      </c>
      <c r="E6171" s="109">
        <v>39751.042653912336</v>
      </c>
    </row>
    <row r="6172" spans="1:5" x14ac:dyDescent="0.35">
      <c r="A6172" s="107" t="s">
        <v>80</v>
      </c>
      <c r="B6172" s="107" t="s">
        <v>328</v>
      </c>
      <c r="C6172" s="110">
        <v>3</v>
      </c>
      <c r="D6172" s="109">
        <v>446.46907715929638</v>
      </c>
      <c r="E6172" s="109">
        <v>34573.514796116848</v>
      </c>
    </row>
    <row r="6173" spans="1:5" x14ac:dyDescent="0.35">
      <c r="A6173" s="107" t="s">
        <v>80</v>
      </c>
      <c r="B6173" s="107" t="s">
        <v>328</v>
      </c>
      <c r="C6173" s="110">
        <v>4</v>
      </c>
      <c r="D6173" s="109">
        <v>369.44419552736127</v>
      </c>
      <c r="E6173" s="109">
        <v>27546.47367033433</v>
      </c>
    </row>
    <row r="6174" spans="1:5" x14ac:dyDescent="0.35">
      <c r="A6174" s="107" t="s">
        <v>80</v>
      </c>
      <c r="B6174" s="107" t="s">
        <v>328</v>
      </c>
      <c r="C6174" s="110">
        <v>5</v>
      </c>
      <c r="D6174" s="109">
        <v>271.23662337449252</v>
      </c>
      <c r="E6174" s="109">
        <v>20382.51212199904</v>
      </c>
    </row>
    <row r="6175" spans="1:5" x14ac:dyDescent="0.35">
      <c r="A6175" s="107" t="s">
        <v>80</v>
      </c>
      <c r="B6175" s="107" t="s">
        <v>328</v>
      </c>
      <c r="C6175" s="110">
        <v>6</v>
      </c>
      <c r="D6175" s="109">
        <v>165.99751433985909</v>
      </c>
      <c r="E6175" s="109">
        <v>11888.49326726111</v>
      </c>
    </row>
    <row r="6176" spans="1:5" x14ac:dyDescent="0.35">
      <c r="A6176" s="107" t="s">
        <v>80</v>
      </c>
      <c r="B6176" s="107" t="s">
        <v>328</v>
      </c>
      <c r="C6176" s="110">
        <v>7</v>
      </c>
      <c r="D6176" s="109">
        <v>260.58441651671291</v>
      </c>
      <c r="E6176" s="109">
        <v>18339.558564551091</v>
      </c>
    </row>
    <row r="6177" spans="1:5" x14ac:dyDescent="0.35">
      <c r="A6177" s="107" t="s">
        <v>80</v>
      </c>
      <c r="B6177" s="107" t="s">
        <v>328</v>
      </c>
      <c r="C6177" s="110">
        <v>8</v>
      </c>
      <c r="D6177" s="109">
        <v>209.7826360661598</v>
      </c>
      <c r="E6177" s="109">
        <v>14403.00131502061</v>
      </c>
    </row>
    <row r="6178" spans="1:5" x14ac:dyDescent="0.35">
      <c r="A6178" s="107" t="s">
        <v>80</v>
      </c>
      <c r="B6178" s="107" t="s">
        <v>328</v>
      </c>
      <c r="C6178" s="110">
        <v>9</v>
      </c>
      <c r="D6178" s="109">
        <v>468.83708256463552</v>
      </c>
      <c r="E6178" s="109">
        <v>26917.013279981129</v>
      </c>
    </row>
    <row r="6179" spans="1:5" x14ac:dyDescent="0.35">
      <c r="A6179" s="107" t="s">
        <v>80</v>
      </c>
      <c r="B6179" s="107" t="s">
        <v>328</v>
      </c>
      <c r="C6179" s="110">
        <v>10</v>
      </c>
      <c r="D6179" s="109">
        <v>340.79814154305518</v>
      </c>
      <c r="E6179" s="109">
        <v>12299.19205813919</v>
      </c>
    </row>
    <row r="6180" spans="1:5" x14ac:dyDescent="0.35">
      <c r="A6180" s="107" t="s">
        <v>80</v>
      </c>
      <c r="B6180" s="107" t="s">
        <v>328</v>
      </c>
      <c r="C6180" s="110">
        <v>11</v>
      </c>
      <c r="D6180" s="109">
        <v>712.68182872605075</v>
      </c>
      <c r="E6180" s="109">
        <v>28226.99683989591</v>
      </c>
    </row>
    <row r="6181" spans="1:5" x14ac:dyDescent="0.35">
      <c r="A6181" s="107" t="s">
        <v>80</v>
      </c>
      <c r="B6181" s="107" t="s">
        <v>328</v>
      </c>
      <c r="C6181" s="110">
        <v>12</v>
      </c>
      <c r="D6181" s="109">
        <v>745.78045669005166</v>
      </c>
      <c r="E6181" s="109">
        <v>28397.03751135126</v>
      </c>
    </row>
    <row r="6182" spans="1:5" x14ac:dyDescent="0.35">
      <c r="A6182" s="107" t="s">
        <v>80</v>
      </c>
      <c r="B6182" s="107" t="s">
        <v>327</v>
      </c>
      <c r="C6182" s="110">
        <v>1</v>
      </c>
      <c r="D6182" s="109">
        <v>621.16673670161458</v>
      </c>
      <c r="E6182" s="109">
        <v>47475.33413062177</v>
      </c>
    </row>
    <row r="6183" spans="1:5" x14ac:dyDescent="0.35">
      <c r="A6183" s="107" t="s">
        <v>80</v>
      </c>
      <c r="B6183" s="107" t="s">
        <v>327</v>
      </c>
      <c r="C6183" s="110">
        <v>2</v>
      </c>
      <c r="D6183" s="109">
        <v>567.95380780040853</v>
      </c>
      <c r="E6183" s="109">
        <v>40957.955085676898</v>
      </c>
    </row>
    <row r="6184" spans="1:5" x14ac:dyDescent="0.35">
      <c r="A6184" s="107" t="s">
        <v>80</v>
      </c>
      <c r="B6184" s="107" t="s">
        <v>327</v>
      </c>
      <c r="C6184" s="110">
        <v>3</v>
      </c>
      <c r="D6184" s="109">
        <v>594.35702207785152</v>
      </c>
      <c r="E6184" s="109">
        <v>46381.717050172781</v>
      </c>
    </row>
    <row r="6185" spans="1:5" x14ac:dyDescent="0.35">
      <c r="A6185" s="107" t="s">
        <v>80</v>
      </c>
      <c r="B6185" s="107" t="s">
        <v>327</v>
      </c>
      <c r="C6185" s="110">
        <v>4</v>
      </c>
      <c r="D6185" s="109">
        <v>353.40850675300032</v>
      </c>
      <c r="E6185" s="109">
        <v>26907.030528788549</v>
      </c>
    </row>
    <row r="6186" spans="1:5" x14ac:dyDescent="0.35">
      <c r="A6186" s="107" t="s">
        <v>80</v>
      </c>
      <c r="B6186" s="107" t="s">
        <v>327</v>
      </c>
      <c r="C6186" s="110">
        <v>5</v>
      </c>
      <c r="D6186" s="109">
        <v>173.63874757609011</v>
      </c>
      <c r="E6186" s="109">
        <v>12751.39382104873</v>
      </c>
    </row>
    <row r="6187" spans="1:5" x14ac:dyDescent="0.35">
      <c r="A6187" s="107" t="s">
        <v>80</v>
      </c>
      <c r="B6187" s="107" t="s">
        <v>327</v>
      </c>
      <c r="C6187" s="110">
        <v>6</v>
      </c>
      <c r="D6187" s="109">
        <v>175.77209142884161</v>
      </c>
      <c r="E6187" s="109">
        <v>12295.36028187573</v>
      </c>
    </row>
    <row r="6188" spans="1:5" x14ac:dyDescent="0.35">
      <c r="A6188" s="107" t="s">
        <v>80</v>
      </c>
      <c r="B6188" s="107" t="s">
        <v>327</v>
      </c>
      <c r="C6188" s="110">
        <v>7</v>
      </c>
      <c r="D6188" s="109">
        <v>258.38335939447711</v>
      </c>
      <c r="E6188" s="109">
        <v>17362.918833919019</v>
      </c>
    </row>
    <row r="6189" spans="1:5" x14ac:dyDescent="0.35">
      <c r="A6189" s="107" t="s">
        <v>80</v>
      </c>
      <c r="B6189" s="107" t="s">
        <v>327</v>
      </c>
      <c r="C6189" s="110">
        <v>8</v>
      </c>
      <c r="D6189" s="109">
        <v>376.75765601820422</v>
      </c>
      <c r="E6189" s="109">
        <v>24175.83814060469</v>
      </c>
    </row>
    <row r="6190" spans="1:5" x14ac:dyDescent="0.35">
      <c r="A6190" s="107" t="s">
        <v>80</v>
      </c>
      <c r="B6190" s="107" t="s">
        <v>327</v>
      </c>
      <c r="C6190" s="110">
        <v>9</v>
      </c>
      <c r="D6190" s="109">
        <v>411.52591344434228</v>
      </c>
      <c r="E6190" s="109">
        <v>22062.586167279402</v>
      </c>
    </row>
    <row r="6191" spans="1:5" x14ac:dyDescent="0.35">
      <c r="A6191" s="107" t="s">
        <v>80</v>
      </c>
      <c r="B6191" s="107" t="s">
        <v>327</v>
      </c>
      <c r="C6191" s="110">
        <v>10</v>
      </c>
      <c r="D6191" s="109">
        <v>427.32360118864813</v>
      </c>
      <c r="E6191" s="109">
        <v>14632.310104740051</v>
      </c>
    </row>
    <row r="6192" spans="1:5" x14ac:dyDescent="0.35">
      <c r="A6192" s="107" t="s">
        <v>80</v>
      </c>
      <c r="B6192" s="107" t="s">
        <v>327</v>
      </c>
      <c r="C6192" s="110">
        <v>11</v>
      </c>
      <c r="D6192" s="109">
        <v>484.26066404758319</v>
      </c>
      <c r="E6192" s="109">
        <v>18097.44541189204</v>
      </c>
    </row>
    <row r="6193" spans="1:5" x14ac:dyDescent="0.35">
      <c r="A6193" s="107" t="s">
        <v>80</v>
      </c>
      <c r="B6193" s="107" t="s">
        <v>327</v>
      </c>
      <c r="C6193" s="110">
        <v>12</v>
      </c>
      <c r="D6193" s="109">
        <v>651.70903555374923</v>
      </c>
      <c r="E6193" s="109">
        <v>22752.837516115571</v>
      </c>
    </row>
    <row r="6194" spans="1:5" x14ac:dyDescent="0.35">
      <c r="A6194" s="107" t="s">
        <v>80</v>
      </c>
      <c r="B6194" s="107" t="s">
        <v>326</v>
      </c>
      <c r="C6194" s="110">
        <v>1</v>
      </c>
      <c r="D6194" s="109">
        <v>559.05006303145376</v>
      </c>
      <c r="E6194" s="109">
        <v>42727.800717559658</v>
      </c>
    </row>
    <row r="6195" spans="1:5" x14ac:dyDescent="0.35">
      <c r="A6195" s="107" t="s">
        <v>80</v>
      </c>
      <c r="B6195" s="107" t="s">
        <v>326</v>
      </c>
      <c r="C6195" s="110">
        <v>2</v>
      </c>
      <c r="D6195" s="109">
        <v>511.15842702036781</v>
      </c>
      <c r="E6195" s="109">
        <v>36862.159577109218</v>
      </c>
    </row>
    <row r="6196" spans="1:5" x14ac:dyDescent="0.35">
      <c r="A6196" s="107" t="s">
        <v>80</v>
      </c>
      <c r="B6196" s="107" t="s">
        <v>326</v>
      </c>
      <c r="C6196" s="110">
        <v>3</v>
      </c>
      <c r="D6196" s="109">
        <v>534.92131987006621</v>
      </c>
      <c r="E6196" s="109">
        <v>41743.545345155493</v>
      </c>
    </row>
    <row r="6197" spans="1:5" x14ac:dyDescent="0.35">
      <c r="A6197" s="107" t="s">
        <v>80</v>
      </c>
      <c r="B6197" s="107" t="s">
        <v>326</v>
      </c>
      <c r="C6197" s="110">
        <v>4</v>
      </c>
      <c r="D6197" s="109">
        <v>318.06765607770041</v>
      </c>
      <c r="E6197" s="109">
        <v>24216.327475909711</v>
      </c>
    </row>
    <row r="6198" spans="1:5" x14ac:dyDescent="0.35">
      <c r="A6198" s="107" t="s">
        <v>80</v>
      </c>
      <c r="B6198" s="107" t="s">
        <v>326</v>
      </c>
      <c r="C6198" s="110">
        <v>5</v>
      </c>
      <c r="D6198" s="109">
        <v>156.2748728184811</v>
      </c>
      <c r="E6198" s="109">
        <v>11476.25443894385</v>
      </c>
    </row>
    <row r="6199" spans="1:5" x14ac:dyDescent="0.35">
      <c r="A6199" s="107" t="s">
        <v>80</v>
      </c>
      <c r="B6199" s="107" t="s">
        <v>326</v>
      </c>
      <c r="C6199" s="110">
        <v>6</v>
      </c>
      <c r="D6199" s="109">
        <v>158.19488228595739</v>
      </c>
      <c r="E6199" s="109">
        <v>11065.82425368815</v>
      </c>
    </row>
    <row r="6200" spans="1:5" x14ac:dyDescent="0.35">
      <c r="A6200" s="107" t="s">
        <v>80</v>
      </c>
      <c r="B6200" s="107" t="s">
        <v>326</v>
      </c>
      <c r="C6200" s="110">
        <v>7</v>
      </c>
      <c r="D6200" s="109">
        <v>232.54502345502991</v>
      </c>
      <c r="E6200" s="109">
        <v>15626.626950527159</v>
      </c>
    </row>
    <row r="6201" spans="1:5" x14ac:dyDescent="0.35">
      <c r="A6201" s="107" t="s">
        <v>80</v>
      </c>
      <c r="B6201" s="107" t="s">
        <v>326</v>
      </c>
      <c r="C6201" s="110">
        <v>8</v>
      </c>
      <c r="D6201" s="109">
        <v>339.08189041638462</v>
      </c>
      <c r="E6201" s="109">
        <v>21758.25432654428</v>
      </c>
    </row>
    <row r="6202" spans="1:5" x14ac:dyDescent="0.35">
      <c r="A6202" s="107" t="s">
        <v>80</v>
      </c>
      <c r="B6202" s="107" t="s">
        <v>326</v>
      </c>
      <c r="C6202" s="110">
        <v>9</v>
      </c>
      <c r="D6202" s="109">
        <v>370.37332209990819</v>
      </c>
      <c r="E6202" s="109">
        <v>19856.327550551468</v>
      </c>
    </row>
    <row r="6203" spans="1:5" x14ac:dyDescent="0.35">
      <c r="A6203" s="107" t="s">
        <v>80</v>
      </c>
      <c r="B6203" s="107" t="s">
        <v>326</v>
      </c>
      <c r="C6203" s="110">
        <v>10</v>
      </c>
      <c r="D6203" s="109">
        <v>384.59124106978311</v>
      </c>
      <c r="E6203" s="109">
        <v>13169.07909426603</v>
      </c>
    </row>
    <row r="6204" spans="1:5" x14ac:dyDescent="0.35">
      <c r="A6204" s="107" t="s">
        <v>80</v>
      </c>
      <c r="B6204" s="107" t="s">
        <v>326</v>
      </c>
      <c r="C6204" s="110">
        <v>11</v>
      </c>
      <c r="D6204" s="109">
        <v>435.83459764282532</v>
      </c>
      <c r="E6204" s="109">
        <v>16287.700870702851</v>
      </c>
    </row>
    <row r="6205" spans="1:5" x14ac:dyDescent="0.35">
      <c r="A6205" s="107" t="s">
        <v>80</v>
      </c>
      <c r="B6205" s="107" t="s">
        <v>326</v>
      </c>
      <c r="C6205" s="110">
        <v>12</v>
      </c>
      <c r="D6205" s="109">
        <v>588.82312729592513</v>
      </c>
      <c r="E6205" s="109">
        <v>20477.55376450402</v>
      </c>
    </row>
    <row r="6206" spans="1:5" x14ac:dyDescent="0.35">
      <c r="A6206" s="107" t="s">
        <v>80</v>
      </c>
      <c r="B6206" s="107" t="s">
        <v>325</v>
      </c>
      <c r="C6206" s="110">
        <v>1</v>
      </c>
      <c r="D6206" s="109">
        <v>762.95403430054773</v>
      </c>
      <c r="E6206" s="109">
        <v>58770.380717702108</v>
      </c>
    </row>
    <row r="6207" spans="1:5" x14ac:dyDescent="0.35">
      <c r="A6207" s="107" t="s">
        <v>80</v>
      </c>
      <c r="B6207" s="107" t="s">
        <v>325</v>
      </c>
      <c r="C6207" s="110">
        <v>2</v>
      </c>
      <c r="D6207" s="109">
        <v>515.7083041864197</v>
      </c>
      <c r="E6207" s="109">
        <v>38263.429701101413</v>
      </c>
    </row>
    <row r="6208" spans="1:5" x14ac:dyDescent="0.35">
      <c r="A6208" s="107" t="s">
        <v>80</v>
      </c>
      <c r="B6208" s="107" t="s">
        <v>325</v>
      </c>
      <c r="C6208" s="110">
        <v>3</v>
      </c>
      <c r="D6208" s="109">
        <v>508.40459032710157</v>
      </c>
      <c r="E6208" s="109">
        <v>39647.67505304153</v>
      </c>
    </row>
    <row r="6209" spans="1:5" x14ac:dyDescent="0.35">
      <c r="A6209" s="107" t="s">
        <v>80</v>
      </c>
      <c r="B6209" s="107" t="s">
        <v>325</v>
      </c>
      <c r="C6209" s="110">
        <v>4</v>
      </c>
      <c r="D6209" s="109">
        <v>391.42331137065929</v>
      </c>
      <c r="E6209" s="109">
        <v>29563.543702517491</v>
      </c>
    </row>
    <row r="6210" spans="1:5" x14ac:dyDescent="0.35">
      <c r="A6210" s="107" t="s">
        <v>80</v>
      </c>
      <c r="B6210" s="107" t="s">
        <v>325</v>
      </c>
      <c r="C6210" s="110">
        <v>5</v>
      </c>
      <c r="D6210" s="109">
        <v>292.97608581207697</v>
      </c>
      <c r="E6210" s="109">
        <v>21957.203232509171</v>
      </c>
    </row>
    <row r="6211" spans="1:5" x14ac:dyDescent="0.35">
      <c r="A6211" s="107" t="s">
        <v>80</v>
      </c>
      <c r="B6211" s="107" t="s">
        <v>325</v>
      </c>
      <c r="C6211" s="110">
        <v>6</v>
      </c>
      <c r="D6211" s="109">
        <v>184.8062019986294</v>
      </c>
      <c r="E6211" s="109">
        <v>12903.043334638671</v>
      </c>
    </row>
    <row r="6212" spans="1:5" x14ac:dyDescent="0.35">
      <c r="A6212" s="107" t="s">
        <v>80</v>
      </c>
      <c r="B6212" s="107" t="s">
        <v>325</v>
      </c>
      <c r="C6212" s="110">
        <v>7</v>
      </c>
      <c r="D6212" s="109">
        <v>268.04057464545559</v>
      </c>
      <c r="E6212" s="109">
        <v>18267.99860232247</v>
      </c>
    </row>
    <row r="6213" spans="1:5" x14ac:dyDescent="0.35">
      <c r="A6213" s="107" t="s">
        <v>80</v>
      </c>
      <c r="B6213" s="107" t="s">
        <v>325</v>
      </c>
      <c r="C6213" s="110">
        <v>8</v>
      </c>
      <c r="D6213" s="109">
        <v>390.93447930424458</v>
      </c>
      <c r="E6213" s="109">
        <v>26675.27469626896</v>
      </c>
    </row>
    <row r="6214" spans="1:5" x14ac:dyDescent="0.35">
      <c r="A6214" s="107" t="s">
        <v>80</v>
      </c>
      <c r="B6214" s="107" t="s">
        <v>325</v>
      </c>
      <c r="C6214" s="110">
        <v>9</v>
      </c>
      <c r="D6214" s="109">
        <v>515.285856998349</v>
      </c>
      <c r="E6214" s="109">
        <v>30088.62546946725</v>
      </c>
    </row>
    <row r="6215" spans="1:5" x14ac:dyDescent="0.35">
      <c r="A6215" s="107" t="s">
        <v>80</v>
      </c>
      <c r="B6215" s="107" t="s">
        <v>325</v>
      </c>
      <c r="C6215" s="110">
        <v>10</v>
      </c>
      <c r="D6215" s="109">
        <v>671.85233254780394</v>
      </c>
      <c r="E6215" s="109">
        <v>24877.608262801288</v>
      </c>
    </row>
    <row r="6216" spans="1:5" x14ac:dyDescent="0.35">
      <c r="A6216" s="107" t="s">
        <v>80</v>
      </c>
      <c r="B6216" s="107" t="s">
        <v>325</v>
      </c>
      <c r="C6216" s="110">
        <v>11</v>
      </c>
      <c r="D6216" s="109">
        <v>714.47590669658791</v>
      </c>
      <c r="E6216" s="109">
        <v>29569.95121861513</v>
      </c>
    </row>
    <row r="6217" spans="1:5" x14ac:dyDescent="0.35">
      <c r="A6217" s="107" t="s">
        <v>80</v>
      </c>
      <c r="B6217" s="107" t="s">
        <v>325</v>
      </c>
      <c r="C6217" s="110">
        <v>12</v>
      </c>
      <c r="D6217" s="109">
        <v>809.89923634914703</v>
      </c>
      <c r="E6217" s="109">
        <v>31230.6871070833</v>
      </c>
    </row>
    <row r="6218" spans="1:5" x14ac:dyDescent="0.35">
      <c r="A6218" s="107" t="s">
        <v>80</v>
      </c>
      <c r="B6218" s="107" t="s">
        <v>324</v>
      </c>
      <c r="C6218" s="110">
        <v>1</v>
      </c>
      <c r="D6218" s="109">
        <v>455.10453746747208</v>
      </c>
      <c r="E6218" s="109">
        <v>34622.361181917928</v>
      </c>
    </row>
    <row r="6219" spans="1:5" x14ac:dyDescent="0.35">
      <c r="A6219" s="107" t="s">
        <v>80</v>
      </c>
      <c r="B6219" s="107" t="s">
        <v>324</v>
      </c>
      <c r="C6219" s="110">
        <v>2</v>
      </c>
      <c r="D6219" s="109">
        <v>567.93483082031969</v>
      </c>
      <c r="E6219" s="109">
        <v>41742.315152425777</v>
      </c>
    </row>
    <row r="6220" spans="1:5" x14ac:dyDescent="0.35">
      <c r="A6220" s="107" t="s">
        <v>80</v>
      </c>
      <c r="B6220" s="107" t="s">
        <v>324</v>
      </c>
      <c r="C6220" s="110">
        <v>3</v>
      </c>
      <c r="D6220" s="109">
        <v>410.21070360398397</v>
      </c>
      <c r="E6220" s="109">
        <v>32128.486368837639</v>
      </c>
    </row>
    <row r="6221" spans="1:5" x14ac:dyDescent="0.35">
      <c r="A6221" s="107" t="s">
        <v>80</v>
      </c>
      <c r="B6221" s="107" t="s">
        <v>324</v>
      </c>
      <c r="C6221" s="110">
        <v>4</v>
      </c>
      <c r="D6221" s="109">
        <v>375.11526874064009</v>
      </c>
      <c r="E6221" s="109">
        <v>28337.24570702601</v>
      </c>
    </row>
    <row r="6222" spans="1:5" x14ac:dyDescent="0.35">
      <c r="A6222" s="107" t="s">
        <v>80</v>
      </c>
      <c r="B6222" s="107" t="s">
        <v>324</v>
      </c>
      <c r="C6222" s="110">
        <v>5</v>
      </c>
      <c r="D6222" s="109">
        <v>261.67038465212983</v>
      </c>
      <c r="E6222" s="109">
        <v>19886.580800020001</v>
      </c>
    </row>
    <row r="6223" spans="1:5" x14ac:dyDescent="0.35">
      <c r="A6223" s="107" t="s">
        <v>80</v>
      </c>
      <c r="B6223" s="107" t="s">
        <v>324</v>
      </c>
      <c r="C6223" s="110">
        <v>6</v>
      </c>
      <c r="D6223" s="109">
        <v>135.78286053918379</v>
      </c>
      <c r="E6223" s="109">
        <v>9882.7158452470958</v>
      </c>
    </row>
    <row r="6224" spans="1:5" x14ac:dyDescent="0.35">
      <c r="A6224" s="107" t="s">
        <v>80</v>
      </c>
      <c r="B6224" s="107" t="s">
        <v>324</v>
      </c>
      <c r="C6224" s="110">
        <v>7</v>
      </c>
      <c r="D6224" s="109">
        <v>176.4915253663392</v>
      </c>
      <c r="E6224" s="109">
        <v>12596.724888787419</v>
      </c>
    </row>
    <row r="6225" spans="1:5" x14ac:dyDescent="0.35">
      <c r="A6225" s="107" t="s">
        <v>80</v>
      </c>
      <c r="B6225" s="107" t="s">
        <v>324</v>
      </c>
      <c r="C6225" s="110">
        <v>8</v>
      </c>
      <c r="D6225" s="109">
        <v>394.97707892822439</v>
      </c>
      <c r="E6225" s="109">
        <v>27562.961405338701</v>
      </c>
    </row>
    <row r="6226" spans="1:5" x14ac:dyDescent="0.35">
      <c r="A6226" s="107" t="s">
        <v>80</v>
      </c>
      <c r="B6226" s="107" t="s">
        <v>324</v>
      </c>
      <c r="C6226" s="110">
        <v>9</v>
      </c>
      <c r="D6226" s="109">
        <v>494.23149602841471</v>
      </c>
      <c r="E6226" s="109">
        <v>28885.362020682322</v>
      </c>
    </row>
    <row r="6227" spans="1:5" x14ac:dyDescent="0.35">
      <c r="A6227" s="107" t="s">
        <v>80</v>
      </c>
      <c r="B6227" s="107" t="s">
        <v>324</v>
      </c>
      <c r="C6227" s="110">
        <v>10</v>
      </c>
      <c r="D6227" s="109">
        <v>684.33754593419644</v>
      </c>
      <c r="E6227" s="109">
        <v>25021.345205103469</v>
      </c>
    </row>
    <row r="6228" spans="1:5" x14ac:dyDescent="0.35">
      <c r="A6228" s="107" t="s">
        <v>80</v>
      </c>
      <c r="B6228" s="107" t="s">
        <v>324</v>
      </c>
      <c r="C6228" s="110">
        <v>11</v>
      </c>
      <c r="D6228" s="109">
        <v>462.15134000722492</v>
      </c>
      <c r="E6228" s="109">
        <v>18606.290504954992</v>
      </c>
    </row>
    <row r="6229" spans="1:5" x14ac:dyDescent="0.35">
      <c r="A6229" s="107" t="s">
        <v>80</v>
      </c>
      <c r="B6229" s="107" t="s">
        <v>324</v>
      </c>
      <c r="C6229" s="110">
        <v>12</v>
      </c>
      <c r="D6229" s="109">
        <v>511.32797696038739</v>
      </c>
      <c r="E6229" s="109">
        <v>19760.956633690461</v>
      </c>
    </row>
    <row r="6230" spans="1:5" x14ac:dyDescent="0.35">
      <c r="A6230" s="107" t="s">
        <v>80</v>
      </c>
      <c r="B6230" s="107" t="s">
        <v>323</v>
      </c>
      <c r="C6230" s="110">
        <v>1</v>
      </c>
      <c r="D6230" s="109">
        <v>611.42960120354803</v>
      </c>
      <c r="E6230" s="109">
        <v>43297.636724878677</v>
      </c>
    </row>
    <row r="6231" spans="1:5" x14ac:dyDescent="0.35">
      <c r="A6231" s="107" t="s">
        <v>80</v>
      </c>
      <c r="B6231" s="107" t="s">
        <v>323</v>
      </c>
      <c r="C6231" s="110">
        <v>2</v>
      </c>
      <c r="D6231" s="109">
        <v>502.22296443533872</v>
      </c>
      <c r="E6231" s="109">
        <v>34032.709543564903</v>
      </c>
    </row>
    <row r="6232" spans="1:5" x14ac:dyDescent="0.35">
      <c r="A6232" s="107" t="s">
        <v>80</v>
      </c>
      <c r="B6232" s="107" t="s">
        <v>323</v>
      </c>
      <c r="C6232" s="110">
        <v>3</v>
      </c>
      <c r="D6232" s="109">
        <v>260.71017434155482</v>
      </c>
      <c r="E6232" s="109">
        <v>18382.41615095656</v>
      </c>
    </row>
    <row r="6233" spans="1:5" x14ac:dyDescent="0.35">
      <c r="A6233" s="107" t="s">
        <v>80</v>
      </c>
      <c r="B6233" s="107" t="s">
        <v>323</v>
      </c>
      <c r="C6233" s="110">
        <v>4</v>
      </c>
      <c r="D6233" s="109">
        <v>346.17540643088847</v>
      </c>
      <c r="E6233" s="109">
        <v>23835.96747571597</v>
      </c>
    </row>
    <row r="6234" spans="1:5" x14ac:dyDescent="0.35">
      <c r="A6234" s="107" t="s">
        <v>80</v>
      </c>
      <c r="B6234" s="107" t="s">
        <v>323</v>
      </c>
      <c r="C6234" s="110">
        <v>5</v>
      </c>
      <c r="D6234" s="109">
        <v>172.72822901883831</v>
      </c>
      <c r="E6234" s="109">
        <v>11714.554342946019</v>
      </c>
    </row>
    <row r="6235" spans="1:5" x14ac:dyDescent="0.35">
      <c r="A6235" s="107" t="s">
        <v>80</v>
      </c>
      <c r="B6235" s="107" t="s">
        <v>323</v>
      </c>
      <c r="C6235" s="110">
        <v>6</v>
      </c>
      <c r="D6235" s="109">
        <v>114.168077608846</v>
      </c>
      <c r="E6235" s="109">
        <v>7469.0129061329753</v>
      </c>
    </row>
    <row r="6236" spans="1:5" x14ac:dyDescent="0.35">
      <c r="A6236" s="107" t="s">
        <v>80</v>
      </c>
      <c r="B6236" s="107" t="s">
        <v>323</v>
      </c>
      <c r="C6236" s="110">
        <v>7</v>
      </c>
      <c r="D6236" s="109">
        <v>165.73358037280639</v>
      </c>
      <c r="E6236" s="109">
        <v>10788.757773078651</v>
      </c>
    </row>
    <row r="6237" spans="1:5" x14ac:dyDescent="0.35">
      <c r="A6237" s="107" t="s">
        <v>80</v>
      </c>
      <c r="B6237" s="107" t="s">
        <v>323</v>
      </c>
      <c r="C6237" s="110">
        <v>8</v>
      </c>
      <c r="D6237" s="109">
        <v>356.58559610247482</v>
      </c>
      <c r="E6237" s="109">
        <v>22938.12520009121</v>
      </c>
    </row>
    <row r="6238" spans="1:5" x14ac:dyDescent="0.35">
      <c r="A6238" s="107" t="s">
        <v>80</v>
      </c>
      <c r="B6238" s="107" t="s">
        <v>323</v>
      </c>
      <c r="C6238" s="110">
        <v>9</v>
      </c>
      <c r="D6238" s="109">
        <v>404.6400037536477</v>
      </c>
      <c r="E6238" s="109">
        <v>22638.353348310851</v>
      </c>
    </row>
    <row r="6239" spans="1:5" x14ac:dyDescent="0.35">
      <c r="A6239" s="107" t="s">
        <v>80</v>
      </c>
      <c r="B6239" s="107" t="s">
        <v>323</v>
      </c>
      <c r="C6239" s="110">
        <v>10</v>
      </c>
      <c r="D6239" s="109">
        <v>324.53133083673072</v>
      </c>
      <c r="E6239" s="109">
        <v>11783.978578844461</v>
      </c>
    </row>
    <row r="6240" spans="1:5" x14ac:dyDescent="0.35">
      <c r="A6240" s="107" t="s">
        <v>80</v>
      </c>
      <c r="B6240" s="107" t="s">
        <v>323</v>
      </c>
      <c r="C6240" s="110">
        <v>11</v>
      </c>
      <c r="D6240" s="109">
        <v>494.16260383227461</v>
      </c>
      <c r="E6240" s="109">
        <v>19979.252269142122</v>
      </c>
    </row>
    <row r="6241" spans="1:5" x14ac:dyDescent="0.35">
      <c r="A6241" s="107" t="s">
        <v>80</v>
      </c>
      <c r="B6241" s="107" t="s">
        <v>323</v>
      </c>
      <c r="C6241" s="110">
        <v>12</v>
      </c>
      <c r="D6241" s="109">
        <v>603.46800108185766</v>
      </c>
      <c r="E6241" s="109">
        <v>23629.650518125749</v>
      </c>
    </row>
    <row r="6242" spans="1:5" x14ac:dyDescent="0.35">
      <c r="A6242" s="107" t="s">
        <v>80</v>
      </c>
      <c r="B6242" s="107" t="s">
        <v>322</v>
      </c>
      <c r="C6242" s="110">
        <v>1</v>
      </c>
      <c r="D6242" s="109">
        <v>16019.046347005091</v>
      </c>
      <c r="E6242" s="109">
        <v>754371.07873653597</v>
      </c>
    </row>
    <row r="6243" spans="1:5" x14ac:dyDescent="0.35">
      <c r="A6243" s="107" t="s">
        <v>80</v>
      </c>
      <c r="B6243" s="107" t="s">
        <v>322</v>
      </c>
      <c r="C6243" s="110">
        <v>2</v>
      </c>
      <c r="D6243" s="109">
        <v>13762.2321586207</v>
      </c>
      <c r="E6243" s="109">
        <v>721084.61719747807</v>
      </c>
    </row>
    <row r="6244" spans="1:5" x14ac:dyDescent="0.35">
      <c r="A6244" s="107" t="s">
        <v>80</v>
      </c>
      <c r="B6244" s="107" t="s">
        <v>322</v>
      </c>
      <c r="C6244" s="110">
        <v>3</v>
      </c>
      <c r="D6244" s="109">
        <v>14049.450395316841</v>
      </c>
      <c r="E6244" s="109">
        <v>839445.78979438741</v>
      </c>
    </row>
    <row r="6245" spans="1:5" x14ac:dyDescent="0.35">
      <c r="A6245" s="107" t="s">
        <v>80</v>
      </c>
      <c r="B6245" s="107" t="s">
        <v>322</v>
      </c>
      <c r="C6245" s="110">
        <v>4</v>
      </c>
      <c r="D6245" s="109">
        <v>11685.18300472686</v>
      </c>
      <c r="E6245" s="109">
        <v>687761.48223956081</v>
      </c>
    </row>
    <row r="6246" spans="1:5" x14ac:dyDescent="0.35">
      <c r="A6246" s="107" t="s">
        <v>80</v>
      </c>
      <c r="B6246" s="107" t="s">
        <v>322</v>
      </c>
      <c r="C6246" s="110">
        <v>5</v>
      </c>
      <c r="D6246" s="109">
        <v>10341.98284265214</v>
      </c>
      <c r="E6246" s="109">
        <v>683484.6379467824</v>
      </c>
    </row>
    <row r="6247" spans="1:5" x14ac:dyDescent="0.35">
      <c r="A6247" s="107" t="s">
        <v>80</v>
      </c>
      <c r="B6247" s="107" t="s">
        <v>322</v>
      </c>
      <c r="C6247" s="110">
        <v>6</v>
      </c>
      <c r="D6247" s="109">
        <v>8959.9629514933113</v>
      </c>
      <c r="E6247" s="109">
        <v>605101.83629670041</v>
      </c>
    </row>
    <row r="6248" spans="1:5" x14ac:dyDescent="0.35">
      <c r="A6248" s="107" t="s">
        <v>80</v>
      </c>
      <c r="B6248" s="107" t="s">
        <v>322</v>
      </c>
      <c r="C6248" s="110">
        <v>7</v>
      </c>
      <c r="D6248" s="109">
        <v>9854.154204105902</v>
      </c>
      <c r="E6248" s="109">
        <v>407792.46608062752</v>
      </c>
    </row>
    <row r="6249" spans="1:5" x14ac:dyDescent="0.35">
      <c r="A6249" s="107" t="s">
        <v>80</v>
      </c>
      <c r="B6249" s="107" t="s">
        <v>322</v>
      </c>
      <c r="C6249" s="110">
        <v>8</v>
      </c>
      <c r="D6249" s="109">
        <v>11469.12315043009</v>
      </c>
      <c r="E6249" s="109">
        <v>237056.42547131181</v>
      </c>
    </row>
    <row r="6250" spans="1:5" x14ac:dyDescent="0.35">
      <c r="A6250" s="107" t="s">
        <v>80</v>
      </c>
      <c r="B6250" s="107" t="s">
        <v>322</v>
      </c>
      <c r="C6250" s="110">
        <v>9</v>
      </c>
      <c r="D6250" s="109">
        <v>13432.280101679011</v>
      </c>
      <c r="E6250" s="109">
        <v>191828.76091261889</v>
      </c>
    </row>
    <row r="6251" spans="1:5" x14ac:dyDescent="0.35">
      <c r="A6251" s="107" t="s">
        <v>80</v>
      </c>
      <c r="B6251" s="107" t="s">
        <v>322</v>
      </c>
      <c r="C6251" s="110">
        <v>10</v>
      </c>
      <c r="D6251" s="109">
        <v>14949.848703245711</v>
      </c>
      <c r="E6251" s="109">
        <v>156240.7400610187</v>
      </c>
    </row>
    <row r="6252" spans="1:5" x14ac:dyDescent="0.35">
      <c r="A6252" s="107" t="s">
        <v>80</v>
      </c>
      <c r="B6252" s="107" t="s">
        <v>322</v>
      </c>
      <c r="C6252" s="110">
        <v>11</v>
      </c>
      <c r="D6252" s="109">
        <v>15743.359075542619</v>
      </c>
      <c r="E6252" s="109">
        <v>174551.98477236909</v>
      </c>
    </row>
    <row r="6253" spans="1:5" x14ac:dyDescent="0.35">
      <c r="A6253" s="107" t="s">
        <v>80</v>
      </c>
      <c r="B6253" s="107" t="s">
        <v>322</v>
      </c>
      <c r="C6253" s="110">
        <v>12</v>
      </c>
      <c r="D6253" s="109">
        <v>16494.00186296949</v>
      </c>
      <c r="E6253" s="109">
        <v>212624.0330239957</v>
      </c>
    </row>
    <row r="6254" spans="1:5" x14ac:dyDescent="0.35">
      <c r="A6254" s="107" t="s">
        <v>80</v>
      </c>
      <c r="B6254" s="107" t="s">
        <v>40</v>
      </c>
      <c r="C6254" s="110">
        <v>1</v>
      </c>
      <c r="D6254" s="109">
        <v>0</v>
      </c>
      <c r="E6254" s="109">
        <v>0</v>
      </c>
    </row>
    <row r="6255" spans="1:5" x14ac:dyDescent="0.35">
      <c r="A6255" s="107" t="s">
        <v>80</v>
      </c>
      <c r="B6255" s="107" t="s">
        <v>40</v>
      </c>
      <c r="C6255" s="110">
        <v>2</v>
      </c>
      <c r="D6255" s="109">
        <v>0</v>
      </c>
      <c r="E6255" s="109">
        <v>0</v>
      </c>
    </row>
    <row r="6256" spans="1:5" x14ac:dyDescent="0.35">
      <c r="A6256" s="107" t="s">
        <v>80</v>
      </c>
      <c r="B6256" s="107" t="s">
        <v>40</v>
      </c>
      <c r="C6256" s="110">
        <v>3</v>
      </c>
      <c r="D6256" s="109">
        <v>0</v>
      </c>
      <c r="E6256" s="109">
        <v>0</v>
      </c>
    </row>
    <row r="6257" spans="1:5" x14ac:dyDescent="0.35">
      <c r="A6257" s="107" t="s">
        <v>80</v>
      </c>
      <c r="B6257" s="107" t="s">
        <v>40</v>
      </c>
      <c r="C6257" s="110">
        <v>4</v>
      </c>
      <c r="D6257" s="109">
        <v>0</v>
      </c>
      <c r="E6257" s="109">
        <v>0</v>
      </c>
    </row>
    <row r="6258" spans="1:5" x14ac:dyDescent="0.35">
      <c r="A6258" s="107" t="s">
        <v>80</v>
      </c>
      <c r="B6258" s="107" t="s">
        <v>40</v>
      </c>
      <c r="C6258" s="110">
        <v>5</v>
      </c>
      <c r="D6258" s="109">
        <v>0</v>
      </c>
      <c r="E6258" s="109">
        <v>0</v>
      </c>
    </row>
    <row r="6259" spans="1:5" x14ac:dyDescent="0.35">
      <c r="A6259" s="107" t="s">
        <v>80</v>
      </c>
      <c r="B6259" s="107" t="s">
        <v>40</v>
      </c>
      <c r="C6259" s="110">
        <v>6</v>
      </c>
      <c r="D6259" s="109">
        <v>0</v>
      </c>
      <c r="E6259" s="109">
        <v>0</v>
      </c>
    </row>
    <row r="6260" spans="1:5" x14ac:dyDescent="0.35">
      <c r="A6260" s="107" t="s">
        <v>80</v>
      </c>
      <c r="B6260" s="107" t="s">
        <v>40</v>
      </c>
      <c r="C6260" s="110">
        <v>7</v>
      </c>
      <c r="D6260" s="109">
        <v>0</v>
      </c>
      <c r="E6260" s="109">
        <v>0</v>
      </c>
    </row>
    <row r="6261" spans="1:5" x14ac:dyDescent="0.35">
      <c r="A6261" s="107" t="s">
        <v>80</v>
      </c>
      <c r="B6261" s="107" t="s">
        <v>40</v>
      </c>
      <c r="C6261" s="110">
        <v>8</v>
      </c>
      <c r="D6261" s="109">
        <v>0</v>
      </c>
      <c r="E6261" s="109">
        <v>0</v>
      </c>
    </row>
    <row r="6262" spans="1:5" x14ac:dyDescent="0.35">
      <c r="A6262" s="107" t="s">
        <v>80</v>
      </c>
      <c r="B6262" s="107" t="s">
        <v>40</v>
      </c>
      <c r="C6262" s="110">
        <v>9</v>
      </c>
      <c r="D6262" s="109">
        <v>0</v>
      </c>
      <c r="E6262" s="109">
        <v>0</v>
      </c>
    </row>
    <row r="6263" spans="1:5" x14ac:dyDescent="0.35">
      <c r="A6263" s="107" t="s">
        <v>80</v>
      </c>
      <c r="B6263" s="107" t="s">
        <v>40</v>
      </c>
      <c r="C6263" s="110">
        <v>10</v>
      </c>
      <c r="D6263" s="109">
        <v>0</v>
      </c>
      <c r="E6263" s="109">
        <v>0</v>
      </c>
    </row>
    <row r="6264" spans="1:5" x14ac:dyDescent="0.35">
      <c r="A6264" s="107" t="s">
        <v>80</v>
      </c>
      <c r="B6264" s="107" t="s">
        <v>40</v>
      </c>
      <c r="C6264" s="110">
        <v>11</v>
      </c>
      <c r="D6264" s="109">
        <v>0</v>
      </c>
      <c r="E6264" s="109">
        <v>0</v>
      </c>
    </row>
    <row r="6265" spans="1:5" x14ac:dyDescent="0.35">
      <c r="A6265" s="107" t="s">
        <v>80</v>
      </c>
      <c r="B6265" s="107" t="s">
        <v>40</v>
      </c>
      <c r="C6265" s="110">
        <v>12</v>
      </c>
      <c r="D6265" s="109">
        <v>0</v>
      </c>
      <c r="E6265" s="109">
        <v>0</v>
      </c>
    </row>
    <row r="6266" spans="1:5" x14ac:dyDescent="0.35">
      <c r="A6266" s="107" t="s">
        <v>80</v>
      </c>
      <c r="B6266" s="107" t="s">
        <v>321</v>
      </c>
      <c r="C6266" s="110">
        <v>1</v>
      </c>
      <c r="D6266" s="109">
        <v>2.1599999349564292</v>
      </c>
      <c r="E6266" s="109">
        <v>140.29461501405819</v>
      </c>
    </row>
    <row r="6267" spans="1:5" x14ac:dyDescent="0.35">
      <c r="A6267" s="107" t="s">
        <v>80</v>
      </c>
      <c r="B6267" s="107" t="s">
        <v>321</v>
      </c>
      <c r="C6267" s="110">
        <v>2</v>
      </c>
      <c r="D6267" s="109">
        <v>24.479999752715219</v>
      </c>
      <c r="E6267" s="109">
        <v>2774.6834926119082</v>
      </c>
    </row>
    <row r="6268" spans="1:5" x14ac:dyDescent="0.35">
      <c r="A6268" s="107" t="s">
        <v>80</v>
      </c>
      <c r="B6268" s="107" t="s">
        <v>321</v>
      </c>
      <c r="C6268" s="110">
        <v>3</v>
      </c>
      <c r="D6268" s="109">
        <v>19.439999505877498</v>
      </c>
      <c r="E6268" s="109">
        <v>1871.0011669252201</v>
      </c>
    </row>
    <row r="6269" spans="1:5" x14ac:dyDescent="0.35">
      <c r="A6269" s="107" t="s">
        <v>80</v>
      </c>
      <c r="B6269" s="107" t="s">
        <v>321</v>
      </c>
      <c r="C6269" s="110">
        <v>4</v>
      </c>
      <c r="D6269" s="109">
        <v>141.1199967041612</v>
      </c>
      <c r="E6269" s="109">
        <v>11393.16990841352</v>
      </c>
    </row>
    <row r="6270" spans="1:5" x14ac:dyDescent="0.35">
      <c r="A6270" s="107" t="s">
        <v>80</v>
      </c>
      <c r="B6270" s="107" t="s">
        <v>321</v>
      </c>
      <c r="C6270" s="110">
        <v>5</v>
      </c>
      <c r="D6270" s="109">
        <v>113.5200012549756</v>
      </c>
      <c r="E6270" s="109">
        <v>9102.2048039017536</v>
      </c>
    </row>
    <row r="6271" spans="1:5" x14ac:dyDescent="0.35">
      <c r="A6271" s="107" t="s">
        <v>80</v>
      </c>
      <c r="B6271" s="107" t="s">
        <v>321</v>
      </c>
      <c r="C6271" s="110">
        <v>6</v>
      </c>
      <c r="D6271" s="109">
        <v>203.27999697625631</v>
      </c>
      <c r="E6271" s="109">
        <v>18515.145289456159</v>
      </c>
    </row>
    <row r="6272" spans="1:5" x14ac:dyDescent="0.35">
      <c r="A6272" s="107" t="s">
        <v>80</v>
      </c>
      <c r="B6272" s="107" t="s">
        <v>321</v>
      </c>
      <c r="C6272" s="110">
        <v>7</v>
      </c>
      <c r="D6272" s="109">
        <v>325.44000387191772</v>
      </c>
      <c r="E6272" s="109">
        <v>29479.32368864592</v>
      </c>
    </row>
    <row r="6273" spans="1:5" x14ac:dyDescent="0.35">
      <c r="A6273" s="107" t="s">
        <v>80</v>
      </c>
      <c r="B6273" s="107" t="s">
        <v>321</v>
      </c>
      <c r="C6273" s="110">
        <v>8</v>
      </c>
      <c r="D6273" s="109">
        <v>285.83999919891352</v>
      </c>
      <c r="E6273" s="109">
        <v>26867.837290286661</v>
      </c>
    </row>
    <row r="6274" spans="1:5" x14ac:dyDescent="0.35">
      <c r="A6274" s="107" t="s">
        <v>80</v>
      </c>
      <c r="B6274" s="107" t="s">
        <v>321</v>
      </c>
      <c r="C6274" s="110">
        <v>9</v>
      </c>
      <c r="D6274" s="109">
        <v>213.5999972820282</v>
      </c>
      <c r="E6274" s="109">
        <v>19879.553806840071</v>
      </c>
    </row>
    <row r="6275" spans="1:5" x14ac:dyDescent="0.35">
      <c r="A6275" s="107" t="s">
        <v>80</v>
      </c>
      <c r="B6275" s="107" t="s">
        <v>321</v>
      </c>
      <c r="C6275" s="110">
        <v>10</v>
      </c>
      <c r="D6275" s="109">
        <v>220.129998087883</v>
      </c>
      <c r="E6275" s="109">
        <v>15242.45904503539</v>
      </c>
    </row>
    <row r="6276" spans="1:5" x14ac:dyDescent="0.35">
      <c r="A6276" s="107" t="s">
        <v>80</v>
      </c>
      <c r="B6276" s="107" t="s">
        <v>321</v>
      </c>
      <c r="C6276" s="110">
        <v>11</v>
      </c>
      <c r="D6276" s="109">
        <v>101.45999965816731</v>
      </c>
      <c r="E6276" s="109">
        <v>8021.2244374316206</v>
      </c>
    </row>
    <row r="6277" spans="1:5" x14ac:dyDescent="0.35">
      <c r="A6277" s="107" t="s">
        <v>80</v>
      </c>
      <c r="B6277" s="107" t="s">
        <v>321</v>
      </c>
      <c r="C6277" s="110">
        <v>12</v>
      </c>
      <c r="D6277" s="109">
        <v>79.570000812411351</v>
      </c>
      <c r="E6277" s="109">
        <v>7461.8859502460646</v>
      </c>
    </row>
    <row r="6278" spans="1:5" x14ac:dyDescent="0.35">
      <c r="A6278" s="107" t="s">
        <v>80</v>
      </c>
      <c r="B6278" s="107" t="s">
        <v>320</v>
      </c>
      <c r="C6278" s="110">
        <v>1</v>
      </c>
      <c r="D6278" s="109">
        <v>819.1199949383747</v>
      </c>
      <c r="E6278" s="109">
        <v>84522.116924892805</v>
      </c>
    </row>
    <row r="6279" spans="1:5" x14ac:dyDescent="0.35">
      <c r="A6279" s="107" t="s">
        <v>80</v>
      </c>
      <c r="B6279" s="107" t="s">
        <v>320</v>
      </c>
      <c r="C6279" s="110">
        <v>2</v>
      </c>
      <c r="D6279" s="109">
        <v>492.2400127053258</v>
      </c>
      <c r="E6279" s="109">
        <v>54002.976787637694</v>
      </c>
    </row>
    <row r="6280" spans="1:5" x14ac:dyDescent="0.35">
      <c r="A6280" s="107" t="s">
        <v>80</v>
      </c>
      <c r="B6280" s="107" t="s">
        <v>320</v>
      </c>
      <c r="C6280" s="110">
        <v>3</v>
      </c>
      <c r="D6280" s="109">
        <v>524.88000285625469</v>
      </c>
      <c r="E6280" s="109">
        <v>52433.574142611324</v>
      </c>
    </row>
    <row r="6281" spans="1:5" x14ac:dyDescent="0.35">
      <c r="A6281" s="107" t="s">
        <v>80</v>
      </c>
      <c r="B6281" s="107" t="s">
        <v>320</v>
      </c>
      <c r="C6281" s="110">
        <v>4</v>
      </c>
      <c r="D6281" s="109">
        <v>1285.5900455713261</v>
      </c>
      <c r="E6281" s="109">
        <v>79072.437353364585</v>
      </c>
    </row>
    <row r="6282" spans="1:5" x14ac:dyDescent="0.35">
      <c r="A6282" s="107" t="s">
        <v>80</v>
      </c>
      <c r="B6282" s="107" t="s">
        <v>320</v>
      </c>
      <c r="C6282" s="110">
        <v>5</v>
      </c>
      <c r="D6282" s="109">
        <v>1513.199975967405</v>
      </c>
      <c r="E6282" s="109">
        <v>122124.33587256599</v>
      </c>
    </row>
    <row r="6283" spans="1:5" x14ac:dyDescent="0.35">
      <c r="A6283" s="107" t="s">
        <v>80</v>
      </c>
      <c r="B6283" s="107" t="s">
        <v>320</v>
      </c>
      <c r="C6283" s="110">
        <v>6</v>
      </c>
      <c r="D6283" s="109">
        <v>1382.400001049042</v>
      </c>
      <c r="E6283" s="109">
        <v>127388.7442681456</v>
      </c>
    </row>
    <row r="6284" spans="1:5" x14ac:dyDescent="0.35">
      <c r="A6284" s="107" t="s">
        <v>80</v>
      </c>
      <c r="B6284" s="107" t="s">
        <v>320</v>
      </c>
      <c r="C6284" s="110">
        <v>7</v>
      </c>
      <c r="D6284" s="109">
        <v>2173.6800565719641</v>
      </c>
      <c r="E6284" s="109">
        <v>194467.88047750911</v>
      </c>
    </row>
    <row r="6285" spans="1:5" x14ac:dyDescent="0.35">
      <c r="A6285" s="107" t="s">
        <v>80</v>
      </c>
      <c r="B6285" s="107" t="s">
        <v>320</v>
      </c>
      <c r="C6285" s="110">
        <v>8</v>
      </c>
      <c r="D6285" s="109">
        <v>2194.800040721896</v>
      </c>
      <c r="E6285" s="109">
        <v>208913.74847870349</v>
      </c>
    </row>
    <row r="6286" spans="1:5" x14ac:dyDescent="0.35">
      <c r="A6286" s="107" t="s">
        <v>80</v>
      </c>
      <c r="B6286" s="107" t="s">
        <v>320</v>
      </c>
      <c r="C6286" s="110">
        <v>9</v>
      </c>
      <c r="D6286" s="109">
        <v>1868.6399514675149</v>
      </c>
      <c r="E6286" s="109">
        <v>174769.88524875799</v>
      </c>
    </row>
    <row r="6287" spans="1:5" x14ac:dyDescent="0.35">
      <c r="A6287" s="107" t="s">
        <v>80</v>
      </c>
      <c r="B6287" s="107" t="s">
        <v>320</v>
      </c>
      <c r="C6287" s="110">
        <v>10</v>
      </c>
      <c r="D6287" s="109">
        <v>2047.3599729537959</v>
      </c>
      <c r="E6287" s="109">
        <v>135653.84102814729</v>
      </c>
    </row>
    <row r="6288" spans="1:5" x14ac:dyDescent="0.35">
      <c r="A6288" s="107" t="s">
        <v>80</v>
      </c>
      <c r="B6288" s="107" t="s">
        <v>320</v>
      </c>
      <c r="C6288" s="110">
        <v>11</v>
      </c>
      <c r="D6288" s="109">
        <v>1601.6400170326219</v>
      </c>
      <c r="E6288" s="109">
        <v>125658.4705012419</v>
      </c>
    </row>
    <row r="6289" spans="1:5" x14ac:dyDescent="0.35">
      <c r="A6289" s="107" t="s">
        <v>80</v>
      </c>
      <c r="B6289" s="107" t="s">
        <v>320</v>
      </c>
      <c r="C6289" s="110">
        <v>12</v>
      </c>
      <c r="D6289" s="109">
        <v>1423.659971833227</v>
      </c>
      <c r="E6289" s="109">
        <v>132743.46374878689</v>
      </c>
    </row>
    <row r="6290" spans="1:5" x14ac:dyDescent="0.35">
      <c r="A6290" s="107" t="s">
        <v>80</v>
      </c>
      <c r="B6290" s="107" t="s">
        <v>319</v>
      </c>
      <c r="C6290" s="110">
        <v>1</v>
      </c>
      <c r="D6290" s="109">
        <v>2346.9357496088169</v>
      </c>
      <c r="E6290" s="109">
        <v>74424.454535262354</v>
      </c>
    </row>
    <row r="6291" spans="1:5" x14ac:dyDescent="0.35">
      <c r="A6291" s="107" t="s">
        <v>80</v>
      </c>
      <c r="B6291" s="107" t="s">
        <v>319</v>
      </c>
      <c r="C6291" s="110">
        <v>2</v>
      </c>
      <c r="D6291" s="109">
        <v>2007.9055862068899</v>
      </c>
      <c r="E6291" s="109">
        <v>75983.714961363876</v>
      </c>
    </row>
    <row r="6292" spans="1:5" x14ac:dyDescent="0.35">
      <c r="A6292" s="107" t="s">
        <v>80</v>
      </c>
      <c r="B6292" s="107" t="s">
        <v>319</v>
      </c>
      <c r="C6292" s="110">
        <v>3</v>
      </c>
      <c r="D6292" s="109">
        <v>2221.701948148554</v>
      </c>
      <c r="E6292" s="109">
        <v>101832.7151020809</v>
      </c>
    </row>
    <row r="6293" spans="1:5" x14ac:dyDescent="0.35">
      <c r="A6293" s="107" t="s">
        <v>80</v>
      </c>
      <c r="B6293" s="107" t="s">
        <v>319</v>
      </c>
      <c r="C6293" s="110">
        <v>4</v>
      </c>
      <c r="D6293" s="109">
        <v>2014.6119064393481</v>
      </c>
      <c r="E6293" s="109">
        <v>89426.344545479311</v>
      </c>
    </row>
    <row r="6294" spans="1:5" x14ac:dyDescent="0.35">
      <c r="A6294" s="107" t="s">
        <v>80</v>
      </c>
      <c r="B6294" s="107" t="s">
        <v>319</v>
      </c>
      <c r="C6294" s="110">
        <v>5</v>
      </c>
      <c r="D6294" s="109">
        <v>1774.6822511210121</v>
      </c>
      <c r="E6294" s="109">
        <v>103132.8399698159</v>
      </c>
    </row>
    <row r="6295" spans="1:5" x14ac:dyDescent="0.35">
      <c r="A6295" s="107" t="s">
        <v>80</v>
      </c>
      <c r="B6295" s="107" t="s">
        <v>319</v>
      </c>
      <c r="C6295" s="110">
        <v>6</v>
      </c>
      <c r="D6295" s="109">
        <v>1495.246500691552</v>
      </c>
      <c r="E6295" s="109">
        <v>89687.44520009328</v>
      </c>
    </row>
    <row r="6296" spans="1:5" x14ac:dyDescent="0.35">
      <c r="A6296" s="107" t="s">
        <v>80</v>
      </c>
      <c r="B6296" s="107" t="s">
        <v>319</v>
      </c>
      <c r="C6296" s="110">
        <v>7</v>
      </c>
      <c r="D6296" s="109">
        <v>1720.8609997849189</v>
      </c>
      <c r="E6296" s="109">
        <v>40871.208085758539</v>
      </c>
    </row>
    <row r="6297" spans="1:5" x14ac:dyDescent="0.35">
      <c r="A6297" s="107" t="s">
        <v>80</v>
      </c>
      <c r="B6297" s="107" t="s">
        <v>319</v>
      </c>
      <c r="C6297" s="110">
        <v>8</v>
      </c>
      <c r="D6297" s="109">
        <v>2055.0179008562332</v>
      </c>
      <c r="E6297" s="109">
        <v>13910.0797876424</v>
      </c>
    </row>
    <row r="6298" spans="1:5" x14ac:dyDescent="0.35">
      <c r="A6298" s="107" t="s">
        <v>80</v>
      </c>
      <c r="B6298" s="107" t="s">
        <v>319</v>
      </c>
      <c r="C6298" s="110">
        <v>9</v>
      </c>
      <c r="D6298" s="109">
        <v>1059.693874757055</v>
      </c>
      <c r="E6298" s="109">
        <v>7953.1518562263009</v>
      </c>
    </row>
    <row r="6299" spans="1:5" x14ac:dyDescent="0.35">
      <c r="A6299" s="107" t="s">
        <v>80</v>
      </c>
      <c r="B6299" s="107" t="s">
        <v>319</v>
      </c>
      <c r="C6299" s="110">
        <v>10</v>
      </c>
      <c r="D6299" s="109">
        <v>387.33742457161969</v>
      </c>
      <c r="E6299" s="109">
        <v>5103.8081294238464</v>
      </c>
    </row>
    <row r="6300" spans="1:5" x14ac:dyDescent="0.35">
      <c r="A6300" s="107" t="s">
        <v>80</v>
      </c>
      <c r="B6300" s="107" t="s">
        <v>319</v>
      </c>
      <c r="C6300" s="110">
        <v>11</v>
      </c>
      <c r="D6300" s="109">
        <v>260.474024090493</v>
      </c>
      <c r="E6300" s="109">
        <v>5531.2625337377722</v>
      </c>
    </row>
    <row r="6301" spans="1:5" x14ac:dyDescent="0.35">
      <c r="A6301" s="107" t="s">
        <v>80</v>
      </c>
      <c r="B6301" s="107" t="s">
        <v>319</v>
      </c>
      <c r="C6301" s="110">
        <v>12</v>
      </c>
      <c r="D6301" s="109">
        <v>578.75162474492527</v>
      </c>
      <c r="E6301" s="109">
        <v>7449.9539562865548</v>
      </c>
    </row>
    <row r="6302" spans="1:5" x14ac:dyDescent="0.35">
      <c r="A6302" s="107" t="s">
        <v>80</v>
      </c>
      <c r="B6302" s="107" t="s">
        <v>93</v>
      </c>
      <c r="C6302" s="110">
        <v>1</v>
      </c>
      <c r="D6302" s="109">
        <v>18297.713599999988</v>
      </c>
      <c r="E6302" s="109">
        <v>1167466.704050109</v>
      </c>
    </row>
    <row r="6303" spans="1:5" x14ac:dyDescent="0.35">
      <c r="A6303" s="107" t="s">
        <v>80</v>
      </c>
      <c r="B6303" s="107" t="s">
        <v>93</v>
      </c>
      <c r="C6303" s="110">
        <v>2</v>
      </c>
      <c r="D6303" s="109">
        <v>18729.201255172411</v>
      </c>
      <c r="E6303" s="109">
        <v>1324063.2946095821</v>
      </c>
    </row>
    <row r="6304" spans="1:5" x14ac:dyDescent="0.35">
      <c r="A6304" s="107" t="s">
        <v>80</v>
      </c>
      <c r="B6304" s="107" t="s">
        <v>93</v>
      </c>
      <c r="C6304" s="110">
        <v>3</v>
      </c>
      <c r="D6304" s="109">
        <v>21265.880574193539</v>
      </c>
      <c r="E6304" s="109">
        <v>1581322.5321298451</v>
      </c>
    </row>
    <row r="6305" spans="1:5" x14ac:dyDescent="0.35">
      <c r="A6305" s="107" t="s">
        <v>80</v>
      </c>
      <c r="B6305" s="107" t="s">
        <v>93</v>
      </c>
      <c r="C6305" s="110">
        <v>4</v>
      </c>
      <c r="D6305" s="109">
        <v>17062.24764999999</v>
      </c>
      <c r="E6305" s="109">
        <v>1229441.426753043</v>
      </c>
    </row>
    <row r="6306" spans="1:5" x14ac:dyDescent="0.35">
      <c r="A6306" s="107" t="s">
        <v>80</v>
      </c>
      <c r="B6306" s="107" t="s">
        <v>93</v>
      </c>
      <c r="C6306" s="110">
        <v>5</v>
      </c>
      <c r="D6306" s="109">
        <v>25967.855299999981</v>
      </c>
      <c r="E6306" s="109">
        <v>1843344.391538386</v>
      </c>
    </row>
    <row r="6307" spans="1:5" x14ac:dyDescent="0.35">
      <c r="A6307" s="107" t="s">
        <v>80</v>
      </c>
      <c r="B6307" s="107" t="s">
        <v>93</v>
      </c>
      <c r="C6307" s="110">
        <v>6</v>
      </c>
      <c r="D6307" s="109">
        <v>22828.254599999989</v>
      </c>
      <c r="E6307" s="109">
        <v>1602273.450188959</v>
      </c>
    </row>
    <row r="6308" spans="1:5" x14ac:dyDescent="0.35">
      <c r="A6308" s="107" t="s">
        <v>80</v>
      </c>
      <c r="B6308" s="107" t="s">
        <v>93</v>
      </c>
      <c r="C6308" s="110">
        <v>7</v>
      </c>
      <c r="D6308" s="109">
        <v>14802.8159</v>
      </c>
      <c r="E6308" s="109">
        <v>915855.07259066682</v>
      </c>
    </row>
    <row r="6309" spans="1:5" x14ac:dyDescent="0.35">
      <c r="A6309" s="107" t="s">
        <v>80</v>
      </c>
      <c r="B6309" s="107" t="s">
        <v>93</v>
      </c>
      <c r="C6309" s="110">
        <v>8</v>
      </c>
      <c r="D6309" s="109">
        <v>17453.372299999999</v>
      </c>
      <c r="E6309" s="109">
        <v>950869.37416729296</v>
      </c>
    </row>
    <row r="6310" spans="1:5" x14ac:dyDescent="0.35">
      <c r="A6310" s="107" t="s">
        <v>80</v>
      </c>
      <c r="B6310" s="107" t="s">
        <v>93</v>
      </c>
      <c r="C6310" s="110">
        <v>9</v>
      </c>
      <c r="D6310" s="109">
        <v>18127.920699999991</v>
      </c>
      <c r="E6310" s="109">
        <v>863722.70888193534</v>
      </c>
    </row>
    <row r="6311" spans="1:5" x14ac:dyDescent="0.35">
      <c r="A6311" s="107" t="s">
        <v>80</v>
      </c>
      <c r="B6311" s="107" t="s">
        <v>93</v>
      </c>
      <c r="C6311" s="110">
        <v>10</v>
      </c>
      <c r="D6311" s="109">
        <v>17149.917490322579</v>
      </c>
      <c r="E6311" s="109">
        <v>862181.52129315201</v>
      </c>
    </row>
    <row r="6312" spans="1:5" x14ac:dyDescent="0.35">
      <c r="A6312" s="107" t="s">
        <v>80</v>
      </c>
      <c r="B6312" s="107" t="s">
        <v>93</v>
      </c>
      <c r="C6312" s="110">
        <v>11</v>
      </c>
      <c r="D6312" s="109">
        <v>18239.66020008062</v>
      </c>
      <c r="E6312" s="109">
        <v>933810.30309151264</v>
      </c>
    </row>
    <row r="6313" spans="1:5" x14ac:dyDescent="0.35">
      <c r="A6313" s="107" t="s">
        <v>80</v>
      </c>
      <c r="B6313" s="107" t="s">
        <v>93</v>
      </c>
      <c r="C6313" s="110">
        <v>12</v>
      </c>
      <c r="D6313" s="109">
        <v>22156.0443330661</v>
      </c>
      <c r="E6313" s="109">
        <v>1177359.568956838</v>
      </c>
    </row>
    <row r="6314" spans="1:5" x14ac:dyDescent="0.35">
      <c r="A6314" s="107" t="s">
        <v>80</v>
      </c>
      <c r="B6314" s="107" t="s">
        <v>317</v>
      </c>
      <c r="C6314" s="110">
        <v>1</v>
      </c>
      <c r="D6314" s="109">
        <v>169.99348342392651</v>
      </c>
      <c r="E6314" s="109">
        <v>12545.79324949532</v>
      </c>
    </row>
    <row r="6315" spans="1:5" x14ac:dyDescent="0.35">
      <c r="A6315" s="107" t="s">
        <v>80</v>
      </c>
      <c r="B6315" s="107" t="s">
        <v>317</v>
      </c>
      <c r="C6315" s="110">
        <v>2</v>
      </c>
      <c r="D6315" s="109">
        <v>155.87386361601881</v>
      </c>
      <c r="E6315" s="109">
        <v>11057.755816552901</v>
      </c>
    </row>
    <row r="6316" spans="1:5" x14ac:dyDescent="0.35">
      <c r="A6316" s="107" t="s">
        <v>80</v>
      </c>
      <c r="B6316" s="107" t="s">
        <v>317</v>
      </c>
      <c r="C6316" s="110">
        <v>3</v>
      </c>
      <c r="D6316" s="109">
        <v>173.73520765312571</v>
      </c>
      <c r="E6316" s="109">
        <v>12923.486497306059</v>
      </c>
    </row>
    <row r="6317" spans="1:5" x14ac:dyDescent="0.35">
      <c r="A6317" s="107" t="s">
        <v>80</v>
      </c>
      <c r="B6317" s="107" t="s">
        <v>317</v>
      </c>
      <c r="C6317" s="110">
        <v>4</v>
      </c>
      <c r="D6317" s="109">
        <v>147.870152979274</v>
      </c>
      <c r="E6317" s="109">
        <v>10675.41175877649</v>
      </c>
    </row>
    <row r="6318" spans="1:5" x14ac:dyDescent="0.35">
      <c r="A6318" s="107" t="s">
        <v>80</v>
      </c>
      <c r="B6318" s="107" t="s">
        <v>317</v>
      </c>
      <c r="C6318" s="110">
        <v>5</v>
      </c>
      <c r="D6318" s="109">
        <v>103.6273375668267</v>
      </c>
      <c r="E6318" s="109">
        <v>7401.2556904587946</v>
      </c>
    </row>
    <row r="6319" spans="1:5" x14ac:dyDescent="0.35">
      <c r="A6319" s="107" t="s">
        <v>80</v>
      </c>
      <c r="B6319" s="107" t="s">
        <v>317</v>
      </c>
      <c r="C6319" s="110">
        <v>6</v>
      </c>
      <c r="D6319" s="109">
        <v>93.999253786201578</v>
      </c>
      <c r="E6319" s="109">
        <v>6491.1233863099324</v>
      </c>
    </row>
    <row r="6320" spans="1:5" x14ac:dyDescent="0.35">
      <c r="A6320" s="107" t="s">
        <v>80</v>
      </c>
      <c r="B6320" s="107" t="s">
        <v>317</v>
      </c>
      <c r="C6320" s="110">
        <v>7</v>
      </c>
      <c r="D6320" s="109">
        <v>114.43319174394939</v>
      </c>
      <c r="E6320" s="109">
        <v>7817.3459812496949</v>
      </c>
    </row>
    <row r="6321" spans="1:5" x14ac:dyDescent="0.35">
      <c r="A6321" s="107" t="s">
        <v>80</v>
      </c>
      <c r="B6321" s="107" t="s">
        <v>317</v>
      </c>
      <c r="C6321" s="110">
        <v>8</v>
      </c>
      <c r="D6321" s="109">
        <v>149.7368821697064</v>
      </c>
      <c r="E6321" s="109">
        <v>10130.235143377329</v>
      </c>
    </row>
    <row r="6322" spans="1:5" x14ac:dyDescent="0.35">
      <c r="A6322" s="107" t="s">
        <v>80</v>
      </c>
      <c r="B6322" s="107" t="s">
        <v>317</v>
      </c>
      <c r="C6322" s="110">
        <v>9</v>
      </c>
      <c r="D6322" s="109">
        <v>152.69372831049441</v>
      </c>
      <c r="E6322" s="109">
        <v>8815.7043573718802</v>
      </c>
    </row>
    <row r="6323" spans="1:5" x14ac:dyDescent="0.35">
      <c r="A6323" s="107" t="s">
        <v>80</v>
      </c>
      <c r="B6323" s="107" t="s">
        <v>317</v>
      </c>
      <c r="C6323" s="110">
        <v>10</v>
      </c>
      <c r="D6323" s="109">
        <v>163.7683708570024</v>
      </c>
      <c r="E6323" s="109">
        <v>6186.1219383830949</v>
      </c>
    </row>
    <row r="6324" spans="1:5" x14ac:dyDescent="0.35">
      <c r="A6324" s="107" t="s">
        <v>80</v>
      </c>
      <c r="B6324" s="107" t="s">
        <v>317</v>
      </c>
      <c r="C6324" s="110">
        <v>11</v>
      </c>
      <c r="D6324" s="109">
        <v>170.85925670948109</v>
      </c>
      <c r="E6324" s="109">
        <v>7221.728211584672</v>
      </c>
    </row>
    <row r="6325" spans="1:5" x14ac:dyDescent="0.35">
      <c r="A6325" s="107" t="s">
        <v>80</v>
      </c>
      <c r="B6325" s="107" t="s">
        <v>317</v>
      </c>
      <c r="C6325" s="110">
        <v>12</v>
      </c>
      <c r="D6325" s="109">
        <v>177.32775060304141</v>
      </c>
      <c r="E6325" s="109">
        <v>7006.5548169831254</v>
      </c>
    </row>
    <row r="6326" spans="1:5" x14ac:dyDescent="0.35">
      <c r="A6326" s="107" t="s">
        <v>80</v>
      </c>
      <c r="B6326" s="107" t="s">
        <v>94</v>
      </c>
      <c r="C6326" s="110">
        <v>1</v>
      </c>
      <c r="D6326" s="109">
        <v>0</v>
      </c>
      <c r="E6326" s="109">
        <v>0</v>
      </c>
    </row>
    <row r="6327" spans="1:5" x14ac:dyDescent="0.35">
      <c r="A6327" s="107" t="s">
        <v>80</v>
      </c>
      <c r="B6327" s="107" t="s">
        <v>94</v>
      </c>
      <c r="C6327" s="110">
        <v>2</v>
      </c>
      <c r="D6327" s="109">
        <v>0</v>
      </c>
      <c r="E6327" s="109">
        <v>0</v>
      </c>
    </row>
    <row r="6328" spans="1:5" x14ac:dyDescent="0.35">
      <c r="A6328" s="107" t="s">
        <v>80</v>
      </c>
      <c r="B6328" s="107" t="s">
        <v>94</v>
      </c>
      <c r="C6328" s="110">
        <v>3</v>
      </c>
      <c r="D6328" s="109">
        <v>0</v>
      </c>
      <c r="E6328" s="109">
        <v>0</v>
      </c>
    </row>
    <row r="6329" spans="1:5" x14ac:dyDescent="0.35">
      <c r="A6329" s="107" t="s">
        <v>80</v>
      </c>
      <c r="B6329" s="107" t="s">
        <v>94</v>
      </c>
      <c r="C6329" s="110">
        <v>4</v>
      </c>
      <c r="D6329" s="109">
        <v>0</v>
      </c>
      <c r="E6329" s="109">
        <v>0</v>
      </c>
    </row>
    <row r="6330" spans="1:5" x14ac:dyDescent="0.35">
      <c r="A6330" s="107" t="s">
        <v>80</v>
      </c>
      <c r="B6330" s="107" t="s">
        <v>94</v>
      </c>
      <c r="C6330" s="110">
        <v>5</v>
      </c>
      <c r="D6330" s="109">
        <v>52125.339964615159</v>
      </c>
      <c r="E6330" s="109">
        <v>3887272.1853503361</v>
      </c>
    </row>
    <row r="6331" spans="1:5" x14ac:dyDescent="0.35">
      <c r="A6331" s="107" t="s">
        <v>80</v>
      </c>
      <c r="B6331" s="107" t="s">
        <v>94</v>
      </c>
      <c r="C6331" s="110">
        <v>6</v>
      </c>
      <c r="D6331" s="109">
        <v>252007.3212169098</v>
      </c>
      <c r="E6331" s="109">
        <v>18410884.613845181</v>
      </c>
    </row>
    <row r="6332" spans="1:5" x14ac:dyDescent="0.35">
      <c r="A6332" s="107" t="s">
        <v>80</v>
      </c>
      <c r="B6332" s="107" t="s">
        <v>94</v>
      </c>
      <c r="C6332" s="110">
        <v>7</v>
      </c>
      <c r="D6332" s="109">
        <v>235334.5389825032</v>
      </c>
      <c r="E6332" s="109">
        <v>17274438.405507039</v>
      </c>
    </row>
    <row r="6333" spans="1:5" x14ac:dyDescent="0.35">
      <c r="A6333" s="107" t="s">
        <v>80</v>
      </c>
      <c r="B6333" s="107" t="s">
        <v>94</v>
      </c>
      <c r="C6333" s="110">
        <v>8</v>
      </c>
      <c r="D6333" s="109">
        <v>143151.00891195179</v>
      </c>
      <c r="E6333" s="109">
        <v>10645454.72617539</v>
      </c>
    </row>
    <row r="6334" spans="1:5" x14ac:dyDescent="0.35">
      <c r="A6334" s="107" t="s">
        <v>80</v>
      </c>
      <c r="B6334" s="107" t="s">
        <v>94</v>
      </c>
      <c r="C6334" s="110">
        <v>9</v>
      </c>
      <c r="D6334" s="109">
        <v>51608.992268725218</v>
      </c>
      <c r="E6334" s="109">
        <v>3572939.006869826</v>
      </c>
    </row>
    <row r="6335" spans="1:5" x14ac:dyDescent="0.35">
      <c r="A6335" s="107" t="s">
        <v>80</v>
      </c>
      <c r="B6335" s="107" t="s">
        <v>94</v>
      </c>
      <c r="C6335" s="110">
        <v>10</v>
      </c>
      <c r="D6335" s="109">
        <v>20223.575543532519</v>
      </c>
      <c r="E6335" s="109">
        <v>1300726.8536202919</v>
      </c>
    </row>
    <row r="6336" spans="1:5" x14ac:dyDescent="0.35">
      <c r="A6336" s="107" t="s">
        <v>80</v>
      </c>
      <c r="B6336" s="107" t="s">
        <v>94</v>
      </c>
      <c r="C6336" s="110">
        <v>11</v>
      </c>
      <c r="D6336" s="109">
        <v>8923.2562737404351</v>
      </c>
      <c r="E6336" s="109">
        <v>579718.46992466343</v>
      </c>
    </row>
    <row r="6337" spans="1:5" x14ac:dyDescent="0.35">
      <c r="A6337" s="107" t="s">
        <v>80</v>
      </c>
      <c r="B6337" s="107" t="s">
        <v>94</v>
      </c>
      <c r="C6337" s="110">
        <v>12</v>
      </c>
      <c r="D6337" s="109">
        <v>2821.658035411499</v>
      </c>
      <c r="E6337" s="109">
        <v>185469.7472072723</v>
      </c>
    </row>
    <row r="6338" spans="1:5" x14ac:dyDescent="0.35">
      <c r="A6338" s="107" t="s">
        <v>80</v>
      </c>
      <c r="B6338" s="107" t="s">
        <v>41</v>
      </c>
      <c r="C6338" s="110">
        <v>1</v>
      </c>
      <c r="D6338" s="109">
        <v>122.3999978974465</v>
      </c>
      <c r="E6338" s="109">
        <v>9631.0894884183763</v>
      </c>
    </row>
    <row r="6339" spans="1:5" x14ac:dyDescent="0.35">
      <c r="A6339" s="107" t="s">
        <v>80</v>
      </c>
      <c r="B6339" s="107" t="s">
        <v>41</v>
      </c>
      <c r="C6339" s="110">
        <v>2</v>
      </c>
      <c r="D6339" s="109">
        <v>766.07999372482607</v>
      </c>
      <c r="E6339" s="109">
        <v>84272.854708179409</v>
      </c>
    </row>
    <row r="6340" spans="1:5" x14ac:dyDescent="0.35">
      <c r="A6340" s="107" t="s">
        <v>80</v>
      </c>
      <c r="B6340" s="107" t="s">
        <v>41</v>
      </c>
      <c r="C6340" s="110">
        <v>3</v>
      </c>
      <c r="D6340" s="109">
        <v>846.71999382973024</v>
      </c>
      <c r="E6340" s="109">
        <v>85402.600615453193</v>
      </c>
    </row>
    <row r="6341" spans="1:5" x14ac:dyDescent="0.35">
      <c r="A6341" s="107" t="s">
        <v>80</v>
      </c>
      <c r="B6341" s="107" t="s">
        <v>41</v>
      </c>
      <c r="C6341" s="110">
        <v>4</v>
      </c>
      <c r="D6341" s="109">
        <v>755.29996275901726</v>
      </c>
      <c r="E6341" s="109">
        <v>46203.400193856403</v>
      </c>
    </row>
    <row r="6342" spans="1:5" x14ac:dyDescent="0.35">
      <c r="A6342" s="107" t="s">
        <v>80</v>
      </c>
      <c r="B6342" s="107" t="s">
        <v>41</v>
      </c>
      <c r="C6342" s="110">
        <v>5</v>
      </c>
      <c r="D6342" s="109">
        <v>706.79999935626984</v>
      </c>
      <c r="E6342" s="109">
        <v>57045.111419376073</v>
      </c>
    </row>
    <row r="6343" spans="1:5" x14ac:dyDescent="0.35">
      <c r="A6343" s="107" t="s">
        <v>80</v>
      </c>
      <c r="B6343" s="107" t="s">
        <v>41</v>
      </c>
      <c r="C6343" s="110">
        <v>6</v>
      </c>
      <c r="D6343" s="109">
        <v>630.00000590086006</v>
      </c>
      <c r="E6343" s="109">
        <v>58276.799023991858</v>
      </c>
    </row>
    <row r="6344" spans="1:5" x14ac:dyDescent="0.35">
      <c r="A6344" s="107" t="s">
        <v>80</v>
      </c>
      <c r="B6344" s="107" t="s">
        <v>41</v>
      </c>
      <c r="C6344" s="110">
        <v>7</v>
      </c>
      <c r="D6344" s="109">
        <v>629.51998889446247</v>
      </c>
      <c r="E6344" s="109">
        <v>56498.189193983213</v>
      </c>
    </row>
    <row r="6345" spans="1:5" x14ac:dyDescent="0.35">
      <c r="A6345" s="107" t="s">
        <v>80</v>
      </c>
      <c r="B6345" s="107" t="s">
        <v>41</v>
      </c>
      <c r="C6345" s="110">
        <v>8</v>
      </c>
      <c r="D6345" s="109">
        <v>705.59999811649323</v>
      </c>
      <c r="E6345" s="109">
        <v>67210.180600451844</v>
      </c>
    </row>
    <row r="6346" spans="1:5" x14ac:dyDescent="0.35">
      <c r="A6346" s="107" t="s">
        <v>80</v>
      </c>
      <c r="B6346" s="107" t="s">
        <v>41</v>
      </c>
      <c r="C6346" s="110">
        <v>9</v>
      </c>
      <c r="D6346" s="109">
        <v>745.43997669220153</v>
      </c>
      <c r="E6346" s="109">
        <v>69996.273107122135</v>
      </c>
    </row>
    <row r="6347" spans="1:5" x14ac:dyDescent="0.35">
      <c r="A6347" s="107" t="s">
        <v>80</v>
      </c>
      <c r="B6347" s="107" t="s">
        <v>41</v>
      </c>
      <c r="C6347" s="110">
        <v>10</v>
      </c>
      <c r="D6347" s="109">
        <v>829.00195328818097</v>
      </c>
      <c r="E6347" s="109">
        <v>54756.196903952907</v>
      </c>
    </row>
    <row r="6348" spans="1:5" x14ac:dyDescent="0.35">
      <c r="A6348" s="107" t="s">
        <v>80</v>
      </c>
      <c r="B6348" s="107" t="s">
        <v>41</v>
      </c>
      <c r="C6348" s="110">
        <v>11</v>
      </c>
      <c r="D6348" s="109">
        <v>807.33999133110331</v>
      </c>
      <c r="E6348" s="109">
        <v>63147.06964305009</v>
      </c>
    </row>
    <row r="6349" spans="1:5" x14ac:dyDescent="0.35">
      <c r="A6349" s="107" t="s">
        <v>80</v>
      </c>
      <c r="B6349" s="107" t="s">
        <v>41</v>
      </c>
      <c r="C6349" s="110">
        <v>12</v>
      </c>
      <c r="D6349" s="109">
        <v>845.87999188900324</v>
      </c>
      <c r="E6349" s="109">
        <v>78952.214467849859</v>
      </c>
    </row>
    <row r="6350" spans="1:5" x14ac:dyDescent="0.35">
      <c r="A6350" s="107" t="s">
        <v>80</v>
      </c>
      <c r="B6350" s="107" t="s">
        <v>316</v>
      </c>
      <c r="C6350" s="110">
        <v>1</v>
      </c>
      <c r="D6350" s="109">
        <v>865.37676813515247</v>
      </c>
      <c r="E6350" s="109">
        <v>67045.713126598333</v>
      </c>
    </row>
    <row r="6351" spans="1:5" x14ac:dyDescent="0.35">
      <c r="A6351" s="107" t="s">
        <v>80</v>
      </c>
      <c r="B6351" s="107" t="s">
        <v>316</v>
      </c>
      <c r="C6351" s="110">
        <v>2</v>
      </c>
      <c r="D6351" s="109">
        <v>703.69213283030706</v>
      </c>
      <c r="E6351" s="109">
        <v>52635.755872002766</v>
      </c>
    </row>
    <row r="6352" spans="1:5" x14ac:dyDescent="0.35">
      <c r="A6352" s="107" t="s">
        <v>80</v>
      </c>
      <c r="B6352" s="107" t="s">
        <v>316</v>
      </c>
      <c r="C6352" s="110">
        <v>3</v>
      </c>
      <c r="D6352" s="109">
        <v>640.31083011672729</v>
      </c>
      <c r="E6352" s="109">
        <v>50292.242132191583</v>
      </c>
    </row>
    <row r="6353" spans="1:5" x14ac:dyDescent="0.35">
      <c r="A6353" s="107" t="s">
        <v>80</v>
      </c>
      <c r="B6353" s="107" t="s">
        <v>316</v>
      </c>
      <c r="C6353" s="110">
        <v>4</v>
      </c>
      <c r="D6353" s="109">
        <v>402.82990628666391</v>
      </c>
      <c r="E6353" s="109">
        <v>30628.228253469901</v>
      </c>
    </row>
    <row r="6354" spans="1:5" x14ac:dyDescent="0.35">
      <c r="A6354" s="107" t="s">
        <v>80</v>
      </c>
      <c r="B6354" s="107" t="s">
        <v>316</v>
      </c>
      <c r="C6354" s="110">
        <v>5</v>
      </c>
      <c r="D6354" s="109">
        <v>219.03172523138639</v>
      </c>
      <c r="E6354" s="109">
        <v>16781.85081685544</v>
      </c>
    </row>
    <row r="6355" spans="1:5" x14ac:dyDescent="0.35">
      <c r="A6355" s="107" t="s">
        <v>80</v>
      </c>
      <c r="B6355" s="107" t="s">
        <v>316</v>
      </c>
      <c r="C6355" s="110">
        <v>6</v>
      </c>
      <c r="D6355" s="109">
        <v>165.69947372269741</v>
      </c>
      <c r="E6355" s="109">
        <v>12228.414826785451</v>
      </c>
    </row>
    <row r="6356" spans="1:5" x14ac:dyDescent="0.35">
      <c r="A6356" s="107" t="s">
        <v>80</v>
      </c>
      <c r="B6356" s="107" t="s">
        <v>316</v>
      </c>
      <c r="C6356" s="110">
        <v>7</v>
      </c>
      <c r="D6356" s="109">
        <v>213.16829721532241</v>
      </c>
      <c r="E6356" s="109">
        <v>15423.266580934591</v>
      </c>
    </row>
    <row r="6357" spans="1:5" x14ac:dyDescent="0.35">
      <c r="A6357" s="107" t="s">
        <v>80</v>
      </c>
      <c r="B6357" s="107" t="s">
        <v>316</v>
      </c>
      <c r="C6357" s="110">
        <v>8</v>
      </c>
      <c r="D6357" s="109">
        <v>351.42134558852439</v>
      </c>
      <c r="E6357" s="109">
        <v>24270.064255861209</v>
      </c>
    </row>
    <row r="6358" spans="1:5" x14ac:dyDescent="0.35">
      <c r="A6358" s="107" t="s">
        <v>80</v>
      </c>
      <c r="B6358" s="107" t="s">
        <v>316</v>
      </c>
      <c r="C6358" s="110">
        <v>9</v>
      </c>
      <c r="D6358" s="109">
        <v>476.53190525560922</v>
      </c>
      <c r="E6358" s="109">
        <v>26656.003722298181</v>
      </c>
    </row>
    <row r="6359" spans="1:5" x14ac:dyDescent="0.35">
      <c r="A6359" s="107" t="s">
        <v>80</v>
      </c>
      <c r="B6359" s="107" t="s">
        <v>316</v>
      </c>
      <c r="C6359" s="110">
        <v>10</v>
      </c>
      <c r="D6359" s="109">
        <v>683.8582357432125</v>
      </c>
      <c r="E6359" s="109">
        <v>23592.664487713959</v>
      </c>
    </row>
    <row r="6360" spans="1:5" x14ac:dyDescent="0.35">
      <c r="A6360" s="107" t="s">
        <v>80</v>
      </c>
      <c r="B6360" s="107" t="s">
        <v>316</v>
      </c>
      <c r="C6360" s="110">
        <v>11</v>
      </c>
      <c r="D6360" s="109">
        <v>765.26084311657803</v>
      </c>
      <c r="E6360" s="109">
        <v>29617.855854358</v>
      </c>
    </row>
    <row r="6361" spans="1:5" x14ac:dyDescent="0.35">
      <c r="A6361" s="107" t="s">
        <v>80</v>
      </c>
      <c r="B6361" s="107" t="s">
        <v>316</v>
      </c>
      <c r="C6361" s="110">
        <v>12</v>
      </c>
      <c r="D6361" s="109">
        <v>925.97893744953387</v>
      </c>
      <c r="E6361" s="109">
        <v>34350.953162367987</v>
      </c>
    </row>
    <row r="6362" spans="1:5" x14ac:dyDescent="0.35">
      <c r="A6362" s="107" t="s">
        <v>80</v>
      </c>
      <c r="B6362" s="107" t="s">
        <v>315</v>
      </c>
      <c r="C6362" s="110">
        <v>1</v>
      </c>
      <c r="D6362" s="109">
        <v>2281.7465211366698</v>
      </c>
      <c r="E6362" s="109">
        <v>172213.38615467909</v>
      </c>
    </row>
    <row r="6363" spans="1:5" x14ac:dyDescent="0.35">
      <c r="A6363" s="107" t="s">
        <v>80</v>
      </c>
      <c r="B6363" s="107" t="s">
        <v>315</v>
      </c>
      <c r="C6363" s="110">
        <v>2</v>
      </c>
      <c r="D6363" s="109">
        <v>1626.753067893877</v>
      </c>
      <c r="E6363" s="109">
        <v>118636.6210077671</v>
      </c>
    </row>
    <row r="6364" spans="1:5" x14ac:dyDescent="0.35">
      <c r="A6364" s="107" t="s">
        <v>80</v>
      </c>
      <c r="B6364" s="107" t="s">
        <v>315</v>
      </c>
      <c r="C6364" s="110">
        <v>3</v>
      </c>
      <c r="D6364" s="109">
        <v>1676.828478870294</v>
      </c>
      <c r="E6364" s="109">
        <v>130339.7549690286</v>
      </c>
    </row>
    <row r="6365" spans="1:5" x14ac:dyDescent="0.35">
      <c r="A6365" s="107" t="s">
        <v>80</v>
      </c>
      <c r="B6365" s="107" t="s">
        <v>315</v>
      </c>
      <c r="C6365" s="110">
        <v>4</v>
      </c>
      <c r="D6365" s="109">
        <v>1160.5422744031659</v>
      </c>
      <c r="E6365" s="109">
        <v>86921.354565817586</v>
      </c>
    </row>
    <row r="6366" spans="1:5" x14ac:dyDescent="0.35">
      <c r="A6366" s="107" t="s">
        <v>80</v>
      </c>
      <c r="B6366" s="107" t="s">
        <v>315</v>
      </c>
      <c r="C6366" s="110">
        <v>5</v>
      </c>
      <c r="D6366" s="109">
        <v>660.29621280455206</v>
      </c>
      <c r="E6366" s="109">
        <v>49809.771242754126</v>
      </c>
    </row>
    <row r="6367" spans="1:5" x14ac:dyDescent="0.35">
      <c r="A6367" s="107" t="s">
        <v>80</v>
      </c>
      <c r="B6367" s="107" t="s">
        <v>315</v>
      </c>
      <c r="C6367" s="110">
        <v>6</v>
      </c>
      <c r="D6367" s="109">
        <v>546.88143330877233</v>
      </c>
      <c r="E6367" s="109">
        <v>39379.940230382832</v>
      </c>
    </row>
    <row r="6368" spans="1:5" x14ac:dyDescent="0.35">
      <c r="A6368" s="107" t="s">
        <v>80</v>
      </c>
      <c r="B6368" s="107" t="s">
        <v>315</v>
      </c>
      <c r="C6368" s="110">
        <v>7</v>
      </c>
      <c r="D6368" s="109">
        <v>593.45116983088951</v>
      </c>
      <c r="E6368" s="109">
        <v>41962.111462570487</v>
      </c>
    </row>
    <row r="6369" spans="1:5" x14ac:dyDescent="0.35">
      <c r="A6369" s="107" t="s">
        <v>80</v>
      </c>
      <c r="B6369" s="107" t="s">
        <v>315</v>
      </c>
      <c r="C6369" s="110">
        <v>8</v>
      </c>
      <c r="D6369" s="109">
        <v>648.06909983735216</v>
      </c>
      <c r="E6369" s="109">
        <v>44717.177088102952</v>
      </c>
    </row>
    <row r="6370" spans="1:5" x14ac:dyDescent="0.35">
      <c r="A6370" s="107" t="s">
        <v>80</v>
      </c>
      <c r="B6370" s="107" t="s">
        <v>315</v>
      </c>
      <c r="C6370" s="110">
        <v>9</v>
      </c>
      <c r="D6370" s="109">
        <v>512.42790463181598</v>
      </c>
      <c r="E6370" s="109">
        <v>29588.486576972678</v>
      </c>
    </row>
    <row r="6371" spans="1:5" x14ac:dyDescent="0.35">
      <c r="A6371" s="107" t="s">
        <v>80</v>
      </c>
      <c r="B6371" s="107" t="s">
        <v>315</v>
      </c>
      <c r="C6371" s="110">
        <v>10</v>
      </c>
      <c r="D6371" s="109">
        <v>858.7658636192009</v>
      </c>
      <c r="E6371" s="109">
        <v>31175.253960157901</v>
      </c>
    </row>
    <row r="6372" spans="1:5" x14ac:dyDescent="0.35">
      <c r="A6372" s="107" t="s">
        <v>80</v>
      </c>
      <c r="B6372" s="107" t="s">
        <v>315</v>
      </c>
      <c r="C6372" s="110">
        <v>11</v>
      </c>
      <c r="D6372" s="109">
        <v>865.208328934527</v>
      </c>
      <c r="E6372" s="109">
        <v>34875.883570035207</v>
      </c>
    </row>
    <row r="6373" spans="1:5" x14ac:dyDescent="0.35">
      <c r="A6373" s="107" t="s">
        <v>80</v>
      </c>
      <c r="B6373" s="107" t="s">
        <v>315</v>
      </c>
      <c r="C6373" s="110">
        <v>12</v>
      </c>
      <c r="D6373" s="109">
        <v>2022.8434828026609</v>
      </c>
      <c r="E6373" s="109">
        <v>79139.964425106082</v>
      </c>
    </row>
    <row r="6374" spans="1:5" x14ac:dyDescent="0.35">
      <c r="A6374" s="107" t="s">
        <v>80</v>
      </c>
      <c r="B6374" s="107" t="s">
        <v>42</v>
      </c>
      <c r="C6374" s="110">
        <v>1</v>
      </c>
      <c r="D6374" s="109">
        <v>23.039999365806612</v>
      </c>
      <c r="E6374" s="109">
        <v>1501.758170744976</v>
      </c>
    </row>
    <row r="6375" spans="1:5" x14ac:dyDescent="0.35">
      <c r="A6375" s="107" t="s">
        <v>80</v>
      </c>
      <c r="B6375" s="107" t="s">
        <v>42</v>
      </c>
      <c r="C6375" s="110">
        <v>2</v>
      </c>
      <c r="D6375" s="109">
        <v>215.03999495506309</v>
      </c>
      <c r="E6375" s="109">
        <v>23655.537783725009</v>
      </c>
    </row>
    <row r="6376" spans="1:5" x14ac:dyDescent="0.35">
      <c r="A6376" s="107" t="s">
        <v>80</v>
      </c>
      <c r="B6376" s="107" t="s">
        <v>42</v>
      </c>
      <c r="C6376" s="110">
        <v>3</v>
      </c>
      <c r="D6376" s="109">
        <v>238.07999420166041</v>
      </c>
      <c r="E6376" s="109">
        <v>24005.881507395221</v>
      </c>
    </row>
    <row r="6377" spans="1:5" x14ac:dyDescent="0.35">
      <c r="A6377" s="107" t="s">
        <v>80</v>
      </c>
      <c r="B6377" s="107" t="s">
        <v>42</v>
      </c>
      <c r="C6377" s="110">
        <v>4</v>
      </c>
      <c r="D6377" s="109">
        <v>213.9000049829483</v>
      </c>
      <c r="E6377" s="109">
        <v>13087.468037829811</v>
      </c>
    </row>
    <row r="6378" spans="1:5" x14ac:dyDescent="0.35">
      <c r="A6378" s="107" t="s">
        <v>80</v>
      </c>
      <c r="B6378" s="107" t="s">
        <v>42</v>
      </c>
      <c r="C6378" s="110">
        <v>5</v>
      </c>
      <c r="D6378" s="109">
        <v>201.3600047826767</v>
      </c>
      <c r="E6378" s="109">
        <v>16253.524779528179</v>
      </c>
    </row>
    <row r="6379" spans="1:5" x14ac:dyDescent="0.35">
      <c r="A6379" s="107" t="s">
        <v>80</v>
      </c>
      <c r="B6379" s="107" t="s">
        <v>42</v>
      </c>
      <c r="C6379" s="110">
        <v>6</v>
      </c>
      <c r="D6379" s="109">
        <v>180.71999931335449</v>
      </c>
      <c r="E6379" s="109">
        <v>16708.763352964339</v>
      </c>
    </row>
    <row r="6380" spans="1:5" x14ac:dyDescent="0.35">
      <c r="A6380" s="107" t="s">
        <v>80</v>
      </c>
      <c r="B6380" s="107" t="s">
        <v>42</v>
      </c>
      <c r="C6380" s="110">
        <v>7</v>
      </c>
      <c r="D6380" s="109">
        <v>179.7599943727254</v>
      </c>
      <c r="E6380" s="109">
        <v>16136.645123553461</v>
      </c>
    </row>
    <row r="6381" spans="1:5" x14ac:dyDescent="0.35">
      <c r="A6381" s="107" t="s">
        <v>80</v>
      </c>
      <c r="B6381" s="107" t="s">
        <v>42</v>
      </c>
      <c r="C6381" s="110">
        <v>8</v>
      </c>
      <c r="D6381" s="109">
        <v>200.88000506162649</v>
      </c>
      <c r="E6381" s="109">
        <v>19148.300347885979</v>
      </c>
    </row>
    <row r="6382" spans="1:5" x14ac:dyDescent="0.35">
      <c r="A6382" s="107" t="s">
        <v>80</v>
      </c>
      <c r="B6382" s="107" t="s">
        <v>42</v>
      </c>
      <c r="C6382" s="110">
        <v>9</v>
      </c>
      <c r="D6382" s="109">
        <v>215.0400053858757</v>
      </c>
      <c r="E6382" s="109">
        <v>20191.85919100693</v>
      </c>
    </row>
    <row r="6383" spans="1:5" x14ac:dyDescent="0.35">
      <c r="A6383" s="107" t="s">
        <v>80</v>
      </c>
      <c r="B6383" s="107" t="s">
        <v>42</v>
      </c>
      <c r="C6383" s="110">
        <v>10</v>
      </c>
      <c r="D6383" s="109">
        <v>233.59999418258701</v>
      </c>
      <c r="E6383" s="109">
        <v>15506.179393830589</v>
      </c>
    </row>
    <row r="6384" spans="1:5" x14ac:dyDescent="0.35">
      <c r="A6384" s="107" t="s">
        <v>80</v>
      </c>
      <c r="B6384" s="107" t="s">
        <v>42</v>
      </c>
      <c r="C6384" s="110">
        <v>11</v>
      </c>
      <c r="D6384" s="109">
        <v>225.9199934601786</v>
      </c>
      <c r="E6384" s="109">
        <v>17746.768391112571</v>
      </c>
    </row>
    <row r="6385" spans="1:5" x14ac:dyDescent="0.35">
      <c r="A6385" s="107" t="s">
        <v>80</v>
      </c>
      <c r="B6385" s="107" t="s">
        <v>42</v>
      </c>
      <c r="C6385" s="110">
        <v>12</v>
      </c>
      <c r="D6385" s="109">
        <v>237.4399930834773</v>
      </c>
      <c r="E6385" s="109">
        <v>22162.024667366</v>
      </c>
    </row>
    <row r="6386" spans="1:5" x14ac:dyDescent="0.35">
      <c r="A6386" s="107" t="s">
        <v>80</v>
      </c>
      <c r="B6386" s="107" t="s">
        <v>314</v>
      </c>
      <c r="C6386" s="110">
        <v>1</v>
      </c>
      <c r="D6386" s="109">
        <v>688.71614539322661</v>
      </c>
      <c r="E6386" s="109">
        <v>51369.478362376241</v>
      </c>
    </row>
    <row r="6387" spans="1:5" x14ac:dyDescent="0.35">
      <c r="A6387" s="107" t="s">
        <v>80</v>
      </c>
      <c r="B6387" s="107" t="s">
        <v>314</v>
      </c>
      <c r="C6387" s="110">
        <v>2</v>
      </c>
      <c r="D6387" s="109">
        <v>498.5440090359009</v>
      </c>
      <c r="E6387" s="109">
        <v>35978.235356379082</v>
      </c>
    </row>
    <row r="6388" spans="1:5" x14ac:dyDescent="0.35">
      <c r="A6388" s="107" t="s">
        <v>80</v>
      </c>
      <c r="B6388" s="107" t="s">
        <v>314</v>
      </c>
      <c r="C6388" s="110">
        <v>3</v>
      </c>
      <c r="D6388" s="109">
        <v>545.0996573482845</v>
      </c>
      <c r="E6388" s="109">
        <v>41954.992547484821</v>
      </c>
    </row>
    <row r="6389" spans="1:5" x14ac:dyDescent="0.35">
      <c r="A6389" s="107" t="s">
        <v>80</v>
      </c>
      <c r="B6389" s="107" t="s">
        <v>314</v>
      </c>
      <c r="C6389" s="110">
        <v>4</v>
      </c>
      <c r="D6389" s="109">
        <v>342.48828101915223</v>
      </c>
      <c r="E6389" s="109">
        <v>25370.98182282945</v>
      </c>
    </row>
    <row r="6390" spans="1:5" x14ac:dyDescent="0.35">
      <c r="A6390" s="107" t="s">
        <v>80</v>
      </c>
      <c r="B6390" s="107" t="s">
        <v>314</v>
      </c>
      <c r="C6390" s="110">
        <v>5</v>
      </c>
      <c r="D6390" s="109">
        <v>175.27628396821291</v>
      </c>
      <c r="E6390" s="109">
        <v>13096.748814079139</v>
      </c>
    </row>
    <row r="6391" spans="1:5" x14ac:dyDescent="0.35">
      <c r="A6391" s="107" t="s">
        <v>80</v>
      </c>
      <c r="B6391" s="107" t="s">
        <v>314</v>
      </c>
      <c r="C6391" s="110">
        <v>6</v>
      </c>
      <c r="D6391" s="109">
        <v>135.53984287821601</v>
      </c>
      <c r="E6391" s="109">
        <v>9634.5453197811512</v>
      </c>
    </row>
    <row r="6392" spans="1:5" x14ac:dyDescent="0.35">
      <c r="A6392" s="107" t="s">
        <v>80</v>
      </c>
      <c r="B6392" s="107" t="s">
        <v>314</v>
      </c>
      <c r="C6392" s="110">
        <v>7</v>
      </c>
      <c r="D6392" s="109">
        <v>202.14632266786521</v>
      </c>
      <c r="E6392" s="109">
        <v>14138.736400063181</v>
      </c>
    </row>
    <row r="6393" spans="1:5" x14ac:dyDescent="0.35">
      <c r="A6393" s="107" t="s">
        <v>80</v>
      </c>
      <c r="B6393" s="107" t="s">
        <v>314</v>
      </c>
      <c r="C6393" s="110">
        <v>8</v>
      </c>
      <c r="D6393" s="109">
        <v>277.33885541702222</v>
      </c>
      <c r="E6393" s="109">
        <v>18904.878994001021</v>
      </c>
    </row>
    <row r="6394" spans="1:5" x14ac:dyDescent="0.35">
      <c r="A6394" s="107" t="s">
        <v>80</v>
      </c>
      <c r="B6394" s="107" t="s">
        <v>314</v>
      </c>
      <c r="C6394" s="110">
        <v>9</v>
      </c>
      <c r="D6394" s="109">
        <v>398.03934529004221</v>
      </c>
      <c r="E6394" s="109">
        <v>22614.42251531464</v>
      </c>
    </row>
    <row r="6395" spans="1:5" x14ac:dyDescent="0.35">
      <c r="A6395" s="107" t="s">
        <v>80</v>
      </c>
      <c r="B6395" s="107" t="s">
        <v>314</v>
      </c>
      <c r="C6395" s="110">
        <v>10</v>
      </c>
      <c r="D6395" s="109">
        <v>486.66166728546312</v>
      </c>
      <c r="E6395" s="109">
        <v>17916.244558126509</v>
      </c>
    </row>
    <row r="6396" spans="1:5" x14ac:dyDescent="0.35">
      <c r="A6396" s="107" t="s">
        <v>80</v>
      </c>
      <c r="B6396" s="107" t="s">
        <v>314</v>
      </c>
      <c r="C6396" s="110">
        <v>11</v>
      </c>
      <c r="D6396" s="109">
        <v>605.41046636238275</v>
      </c>
      <c r="E6396" s="109">
        <v>23857.224776999901</v>
      </c>
    </row>
    <row r="6397" spans="1:5" x14ac:dyDescent="0.35">
      <c r="A6397" s="107" t="s">
        <v>80</v>
      </c>
      <c r="B6397" s="107" t="s">
        <v>314</v>
      </c>
      <c r="C6397" s="110">
        <v>12</v>
      </c>
      <c r="D6397" s="109">
        <v>718.55254636618076</v>
      </c>
      <c r="E6397" s="109">
        <v>27517.548137069902</v>
      </c>
    </row>
    <row r="6398" spans="1:5" x14ac:dyDescent="0.35">
      <c r="A6398" s="107" t="s">
        <v>80</v>
      </c>
      <c r="B6398" s="107" t="s">
        <v>313</v>
      </c>
      <c r="C6398" s="110">
        <v>1</v>
      </c>
      <c r="D6398" s="109">
        <v>1408.5344198086491</v>
      </c>
      <c r="E6398" s="109">
        <v>103712.6538582049</v>
      </c>
    </row>
    <row r="6399" spans="1:5" x14ac:dyDescent="0.35">
      <c r="A6399" s="107" t="s">
        <v>80</v>
      </c>
      <c r="B6399" s="107" t="s">
        <v>313</v>
      </c>
      <c r="C6399" s="110">
        <v>2</v>
      </c>
      <c r="D6399" s="109">
        <v>1045.9062452155181</v>
      </c>
      <c r="E6399" s="109">
        <v>75154.922478401917</v>
      </c>
    </row>
    <row r="6400" spans="1:5" x14ac:dyDescent="0.35">
      <c r="A6400" s="107" t="s">
        <v>80</v>
      </c>
      <c r="B6400" s="107" t="s">
        <v>313</v>
      </c>
      <c r="C6400" s="110">
        <v>3</v>
      </c>
      <c r="D6400" s="109">
        <v>976.39453690345044</v>
      </c>
      <c r="E6400" s="109">
        <v>74299.892690182009</v>
      </c>
    </row>
    <row r="6401" spans="1:5" x14ac:dyDescent="0.35">
      <c r="A6401" s="107" t="s">
        <v>80</v>
      </c>
      <c r="B6401" s="107" t="s">
        <v>313</v>
      </c>
      <c r="C6401" s="110">
        <v>4</v>
      </c>
      <c r="D6401" s="109">
        <v>609.09923546666641</v>
      </c>
      <c r="E6401" s="109">
        <v>44952.322018233412</v>
      </c>
    </row>
    <row r="6402" spans="1:5" x14ac:dyDescent="0.35">
      <c r="A6402" s="107" t="s">
        <v>80</v>
      </c>
      <c r="B6402" s="107" t="s">
        <v>313</v>
      </c>
      <c r="C6402" s="110">
        <v>5</v>
      </c>
      <c r="D6402" s="109">
        <v>266.35939684573242</v>
      </c>
      <c r="E6402" s="109">
        <v>19706.222223410979</v>
      </c>
    </row>
    <row r="6403" spans="1:5" x14ac:dyDescent="0.35">
      <c r="A6403" s="107" t="s">
        <v>80</v>
      </c>
      <c r="B6403" s="107" t="s">
        <v>313</v>
      </c>
      <c r="C6403" s="110">
        <v>6</v>
      </c>
      <c r="D6403" s="109">
        <v>270.05258648890322</v>
      </c>
      <c r="E6403" s="109">
        <v>18981.590332139109</v>
      </c>
    </row>
    <row r="6404" spans="1:5" x14ac:dyDescent="0.35">
      <c r="A6404" s="107" t="s">
        <v>80</v>
      </c>
      <c r="B6404" s="107" t="s">
        <v>313</v>
      </c>
      <c r="C6404" s="110">
        <v>7</v>
      </c>
      <c r="D6404" s="109">
        <v>358.32271661687349</v>
      </c>
      <c r="E6404" s="109">
        <v>24958.35372068677</v>
      </c>
    </row>
    <row r="6405" spans="1:5" x14ac:dyDescent="0.35">
      <c r="A6405" s="107" t="s">
        <v>80</v>
      </c>
      <c r="B6405" s="107" t="s">
        <v>313</v>
      </c>
      <c r="C6405" s="110">
        <v>8</v>
      </c>
      <c r="D6405" s="109">
        <v>445.36102436732591</v>
      </c>
      <c r="E6405" s="109">
        <v>29930.554421558769</v>
      </c>
    </row>
    <row r="6406" spans="1:5" x14ac:dyDescent="0.35">
      <c r="A6406" s="107" t="s">
        <v>80</v>
      </c>
      <c r="B6406" s="107" t="s">
        <v>313</v>
      </c>
      <c r="C6406" s="110">
        <v>9</v>
      </c>
      <c r="D6406" s="109">
        <v>478.4633714759936</v>
      </c>
      <c r="E6406" s="109">
        <v>26438.610021115379</v>
      </c>
    </row>
    <row r="6407" spans="1:5" x14ac:dyDescent="0.35">
      <c r="A6407" s="107" t="s">
        <v>80</v>
      </c>
      <c r="B6407" s="107" t="s">
        <v>313</v>
      </c>
      <c r="C6407" s="110">
        <v>10</v>
      </c>
      <c r="D6407" s="109">
        <v>688.17060520718144</v>
      </c>
      <c r="E6407" s="109">
        <v>23088.337294331192</v>
      </c>
    </row>
    <row r="6408" spans="1:5" x14ac:dyDescent="0.35">
      <c r="A6408" s="107" t="s">
        <v>80</v>
      </c>
      <c r="B6408" s="107" t="s">
        <v>313</v>
      </c>
      <c r="C6408" s="110">
        <v>11</v>
      </c>
      <c r="D6408" s="109">
        <v>700.81818292954108</v>
      </c>
      <c r="E6408" s="109">
        <v>26506.401215974922</v>
      </c>
    </row>
    <row r="6409" spans="1:5" x14ac:dyDescent="0.35">
      <c r="A6409" s="107" t="s">
        <v>80</v>
      </c>
      <c r="B6409" s="107" t="s">
        <v>313</v>
      </c>
      <c r="C6409" s="110">
        <v>12</v>
      </c>
      <c r="D6409" s="109">
        <v>1851.0832607338141</v>
      </c>
      <c r="E6409" s="109">
        <v>67172.829735542822</v>
      </c>
    </row>
    <row r="6410" spans="1:5" x14ac:dyDescent="0.35">
      <c r="A6410" s="107" t="s">
        <v>80</v>
      </c>
      <c r="B6410" s="107" t="s">
        <v>312</v>
      </c>
      <c r="C6410" s="110">
        <v>1</v>
      </c>
      <c r="D6410" s="109">
        <v>1836.576387715271</v>
      </c>
      <c r="E6410" s="109">
        <v>136985.2756330033</v>
      </c>
    </row>
    <row r="6411" spans="1:5" x14ac:dyDescent="0.35">
      <c r="A6411" s="107" t="s">
        <v>80</v>
      </c>
      <c r="B6411" s="107" t="s">
        <v>312</v>
      </c>
      <c r="C6411" s="110">
        <v>2</v>
      </c>
      <c r="D6411" s="109">
        <v>1329.4506907624029</v>
      </c>
      <c r="E6411" s="109">
        <v>95941.960950344292</v>
      </c>
    </row>
    <row r="6412" spans="1:5" x14ac:dyDescent="0.35">
      <c r="A6412" s="107" t="s">
        <v>80</v>
      </c>
      <c r="B6412" s="107" t="s">
        <v>312</v>
      </c>
      <c r="C6412" s="110">
        <v>3</v>
      </c>
      <c r="D6412" s="109">
        <v>1453.5990862620929</v>
      </c>
      <c r="E6412" s="109">
        <v>111879.98012662629</v>
      </c>
    </row>
    <row r="6413" spans="1:5" x14ac:dyDescent="0.35">
      <c r="A6413" s="107" t="s">
        <v>80</v>
      </c>
      <c r="B6413" s="107" t="s">
        <v>312</v>
      </c>
      <c r="C6413" s="110">
        <v>4</v>
      </c>
      <c r="D6413" s="109">
        <v>913.30208271773995</v>
      </c>
      <c r="E6413" s="109">
        <v>67655.951527545272</v>
      </c>
    </row>
    <row r="6414" spans="1:5" x14ac:dyDescent="0.35">
      <c r="A6414" s="107" t="s">
        <v>80</v>
      </c>
      <c r="B6414" s="107" t="s">
        <v>312</v>
      </c>
      <c r="C6414" s="110">
        <v>5</v>
      </c>
      <c r="D6414" s="109">
        <v>467.4034239152341</v>
      </c>
      <c r="E6414" s="109">
        <v>34924.663504211021</v>
      </c>
    </row>
    <row r="6415" spans="1:5" x14ac:dyDescent="0.35">
      <c r="A6415" s="107" t="s">
        <v>80</v>
      </c>
      <c r="B6415" s="107" t="s">
        <v>312</v>
      </c>
      <c r="C6415" s="110">
        <v>6</v>
      </c>
      <c r="D6415" s="109">
        <v>361.43958100857537</v>
      </c>
      <c r="E6415" s="109">
        <v>25692.120852749689</v>
      </c>
    </row>
    <row r="6416" spans="1:5" x14ac:dyDescent="0.35">
      <c r="A6416" s="107" t="s">
        <v>80</v>
      </c>
      <c r="B6416" s="107" t="s">
        <v>312</v>
      </c>
      <c r="C6416" s="110">
        <v>7</v>
      </c>
      <c r="D6416" s="109">
        <v>539.05686044764036</v>
      </c>
      <c r="E6416" s="109">
        <v>37703.297066835163</v>
      </c>
    </row>
    <row r="6417" spans="1:5" x14ac:dyDescent="0.35">
      <c r="A6417" s="107" t="s">
        <v>80</v>
      </c>
      <c r="B6417" s="107" t="s">
        <v>312</v>
      </c>
      <c r="C6417" s="110">
        <v>8</v>
      </c>
      <c r="D6417" s="109">
        <v>739.57028111205716</v>
      </c>
      <c r="E6417" s="109">
        <v>50413.010650669261</v>
      </c>
    </row>
    <row r="6418" spans="1:5" x14ac:dyDescent="0.35">
      <c r="A6418" s="107" t="s">
        <v>80</v>
      </c>
      <c r="B6418" s="107" t="s">
        <v>312</v>
      </c>
      <c r="C6418" s="110">
        <v>9</v>
      </c>
      <c r="D6418" s="109">
        <v>1061.438254106778</v>
      </c>
      <c r="E6418" s="109">
        <v>60305.126707505617</v>
      </c>
    </row>
    <row r="6419" spans="1:5" x14ac:dyDescent="0.35">
      <c r="A6419" s="107" t="s">
        <v>80</v>
      </c>
      <c r="B6419" s="107" t="s">
        <v>312</v>
      </c>
      <c r="C6419" s="110">
        <v>10</v>
      </c>
      <c r="D6419" s="109">
        <v>1297.764446094568</v>
      </c>
      <c r="E6419" s="109">
        <v>47776.652155004042</v>
      </c>
    </row>
    <row r="6420" spans="1:5" x14ac:dyDescent="0.35">
      <c r="A6420" s="107" t="s">
        <v>80</v>
      </c>
      <c r="B6420" s="107" t="s">
        <v>312</v>
      </c>
      <c r="C6420" s="110">
        <v>11</v>
      </c>
      <c r="D6420" s="109">
        <v>1614.427910299687</v>
      </c>
      <c r="E6420" s="109">
        <v>63619.266071999729</v>
      </c>
    </row>
    <row r="6421" spans="1:5" x14ac:dyDescent="0.35">
      <c r="A6421" s="107" t="s">
        <v>80</v>
      </c>
      <c r="B6421" s="107" t="s">
        <v>312</v>
      </c>
      <c r="C6421" s="110">
        <v>12</v>
      </c>
      <c r="D6421" s="109">
        <v>1910.0719956547521</v>
      </c>
      <c r="E6421" s="109">
        <v>73380.128365519689</v>
      </c>
    </row>
    <row r="6422" spans="1:5" x14ac:dyDescent="0.35">
      <c r="A6422" s="107" t="s">
        <v>80</v>
      </c>
      <c r="B6422" s="107" t="s">
        <v>311</v>
      </c>
      <c r="C6422" s="110">
        <v>1</v>
      </c>
      <c r="D6422" s="109">
        <v>0</v>
      </c>
      <c r="E6422" s="109">
        <v>0</v>
      </c>
    </row>
    <row r="6423" spans="1:5" x14ac:dyDescent="0.35">
      <c r="A6423" s="107" t="s">
        <v>80</v>
      </c>
      <c r="B6423" s="107" t="s">
        <v>311</v>
      </c>
      <c r="C6423" s="110">
        <v>2</v>
      </c>
      <c r="D6423" s="109">
        <v>0</v>
      </c>
      <c r="E6423" s="109">
        <v>0</v>
      </c>
    </row>
    <row r="6424" spans="1:5" x14ac:dyDescent="0.35">
      <c r="A6424" s="107" t="s">
        <v>80</v>
      </c>
      <c r="B6424" s="107" t="s">
        <v>311</v>
      </c>
      <c r="C6424" s="110">
        <v>3</v>
      </c>
      <c r="D6424" s="109">
        <v>0</v>
      </c>
      <c r="E6424" s="109">
        <v>0</v>
      </c>
    </row>
    <row r="6425" spans="1:5" x14ac:dyDescent="0.35">
      <c r="A6425" s="107" t="s">
        <v>80</v>
      </c>
      <c r="B6425" s="107" t="s">
        <v>311</v>
      </c>
      <c r="C6425" s="110">
        <v>4</v>
      </c>
      <c r="D6425" s="109">
        <v>0</v>
      </c>
      <c r="E6425" s="109">
        <v>0</v>
      </c>
    </row>
    <row r="6426" spans="1:5" x14ac:dyDescent="0.35">
      <c r="A6426" s="107" t="s">
        <v>80</v>
      </c>
      <c r="B6426" s="107" t="s">
        <v>311</v>
      </c>
      <c r="C6426" s="110">
        <v>5</v>
      </c>
      <c r="D6426" s="109">
        <v>647.48769778846463</v>
      </c>
      <c r="E6426" s="109">
        <v>48969.574218767739</v>
      </c>
    </row>
    <row r="6427" spans="1:5" x14ac:dyDescent="0.35">
      <c r="A6427" s="107" t="s">
        <v>80</v>
      </c>
      <c r="B6427" s="107" t="s">
        <v>311</v>
      </c>
      <c r="C6427" s="110">
        <v>6</v>
      </c>
      <c r="D6427" s="109">
        <v>475.25356765598121</v>
      </c>
      <c r="E6427" s="109">
        <v>34589.348028472203</v>
      </c>
    </row>
    <row r="6428" spans="1:5" x14ac:dyDescent="0.35">
      <c r="A6428" s="107" t="s">
        <v>80</v>
      </c>
      <c r="B6428" s="107" t="s">
        <v>311</v>
      </c>
      <c r="C6428" s="110">
        <v>7</v>
      </c>
      <c r="D6428" s="109">
        <v>689.86522030495064</v>
      </c>
      <c r="E6428" s="109">
        <v>49455.30672986291</v>
      </c>
    </row>
    <row r="6429" spans="1:5" x14ac:dyDescent="0.35">
      <c r="A6429" s="107" t="s">
        <v>80</v>
      </c>
      <c r="B6429" s="107" t="s">
        <v>311</v>
      </c>
      <c r="C6429" s="110">
        <v>8</v>
      </c>
      <c r="D6429" s="109">
        <v>1013.971582640285</v>
      </c>
      <c r="E6429" s="109">
        <v>69462.549372635433</v>
      </c>
    </row>
    <row r="6430" spans="1:5" x14ac:dyDescent="0.35">
      <c r="A6430" s="107" t="s">
        <v>80</v>
      </c>
      <c r="B6430" s="107" t="s">
        <v>311</v>
      </c>
      <c r="C6430" s="110">
        <v>9</v>
      </c>
      <c r="D6430" s="109">
        <v>1551.449157870645</v>
      </c>
      <c r="E6430" s="109">
        <v>86196.270334367611</v>
      </c>
    </row>
    <row r="6431" spans="1:5" x14ac:dyDescent="0.35">
      <c r="A6431" s="107" t="s">
        <v>80</v>
      </c>
      <c r="B6431" s="107" t="s">
        <v>311</v>
      </c>
      <c r="C6431" s="110">
        <v>10</v>
      </c>
      <c r="D6431" s="109">
        <v>1994.226955508188</v>
      </c>
      <c r="E6431" s="109">
        <v>65817.223202667315</v>
      </c>
    </row>
    <row r="6432" spans="1:5" x14ac:dyDescent="0.35">
      <c r="A6432" s="107" t="s">
        <v>80</v>
      </c>
      <c r="B6432" s="107" t="s">
        <v>311</v>
      </c>
      <c r="C6432" s="110">
        <v>11</v>
      </c>
      <c r="D6432" s="109">
        <v>2227.9816291798502</v>
      </c>
      <c r="E6432" s="109">
        <v>82316.897495735218</v>
      </c>
    </row>
    <row r="6433" spans="1:5" x14ac:dyDescent="0.35">
      <c r="A6433" s="107" t="s">
        <v>80</v>
      </c>
      <c r="B6433" s="107" t="s">
        <v>311</v>
      </c>
      <c r="C6433" s="110">
        <v>12</v>
      </c>
      <c r="D6433" s="109">
        <v>2763.7017005381822</v>
      </c>
      <c r="E6433" s="109">
        <v>96916.178467673468</v>
      </c>
    </row>
    <row r="6434" spans="1:5" x14ac:dyDescent="0.35">
      <c r="A6434" s="107" t="s">
        <v>80</v>
      </c>
      <c r="B6434" s="107" t="s">
        <v>310</v>
      </c>
      <c r="C6434" s="110">
        <v>1</v>
      </c>
      <c r="D6434" s="109">
        <v>1575.396360295744</v>
      </c>
      <c r="E6434" s="109">
        <v>114016.4793918647</v>
      </c>
    </row>
    <row r="6435" spans="1:5" x14ac:dyDescent="0.35">
      <c r="A6435" s="107" t="s">
        <v>80</v>
      </c>
      <c r="B6435" s="107" t="s">
        <v>310</v>
      </c>
      <c r="C6435" s="110">
        <v>2</v>
      </c>
      <c r="D6435" s="109">
        <v>1111.9359782702379</v>
      </c>
      <c r="E6435" s="109">
        <v>78160.285592492655</v>
      </c>
    </row>
    <row r="6436" spans="1:5" x14ac:dyDescent="0.35">
      <c r="A6436" s="107" t="s">
        <v>80</v>
      </c>
      <c r="B6436" s="107" t="s">
        <v>310</v>
      </c>
      <c r="C6436" s="110">
        <v>3</v>
      </c>
      <c r="D6436" s="109">
        <v>1073.4566483675039</v>
      </c>
      <c r="E6436" s="109">
        <v>81241.469527698646</v>
      </c>
    </row>
    <row r="6437" spans="1:5" x14ac:dyDescent="0.35">
      <c r="A6437" s="107" t="s">
        <v>80</v>
      </c>
      <c r="B6437" s="107" t="s">
        <v>310</v>
      </c>
      <c r="C6437" s="110">
        <v>4</v>
      </c>
      <c r="D6437" s="109">
        <v>752.16067434711863</v>
      </c>
      <c r="E6437" s="109">
        <v>54528.494068118249</v>
      </c>
    </row>
    <row r="6438" spans="1:5" x14ac:dyDescent="0.35">
      <c r="A6438" s="107" t="s">
        <v>80</v>
      </c>
      <c r="B6438" s="107" t="s">
        <v>310</v>
      </c>
      <c r="C6438" s="110">
        <v>5</v>
      </c>
      <c r="D6438" s="109">
        <v>438.80710842125222</v>
      </c>
      <c r="E6438" s="109">
        <v>33430.197632357384</v>
      </c>
    </row>
    <row r="6439" spans="1:5" x14ac:dyDescent="0.35">
      <c r="A6439" s="107" t="s">
        <v>80</v>
      </c>
      <c r="B6439" s="107" t="s">
        <v>310</v>
      </c>
      <c r="C6439" s="110">
        <v>6</v>
      </c>
      <c r="D6439" s="109">
        <v>271.01596628184359</v>
      </c>
      <c r="E6439" s="109">
        <v>20160.603559610201</v>
      </c>
    </row>
    <row r="6440" spans="1:5" x14ac:dyDescent="0.35">
      <c r="A6440" s="107" t="s">
        <v>80</v>
      </c>
      <c r="B6440" s="107" t="s">
        <v>310</v>
      </c>
      <c r="C6440" s="110">
        <v>7</v>
      </c>
      <c r="D6440" s="109">
        <v>394.98387425119932</v>
      </c>
      <c r="E6440" s="109">
        <v>28842.756197267761</v>
      </c>
    </row>
    <row r="6441" spans="1:5" x14ac:dyDescent="0.35">
      <c r="A6441" s="107" t="s">
        <v>80</v>
      </c>
      <c r="B6441" s="107" t="s">
        <v>310</v>
      </c>
      <c r="C6441" s="110">
        <v>8</v>
      </c>
      <c r="D6441" s="109">
        <v>356.20184479100323</v>
      </c>
      <c r="E6441" s="109">
        <v>24691.825544790448</v>
      </c>
    </row>
    <row r="6442" spans="1:5" x14ac:dyDescent="0.35">
      <c r="A6442" s="107" t="s">
        <v>80</v>
      </c>
      <c r="B6442" s="107" t="s">
        <v>310</v>
      </c>
      <c r="C6442" s="110">
        <v>9</v>
      </c>
      <c r="D6442" s="109">
        <v>69.295825498393356</v>
      </c>
      <c r="E6442" s="109">
        <v>3864.8441885293551</v>
      </c>
    </row>
    <row r="6443" spans="1:5" x14ac:dyDescent="0.35">
      <c r="A6443" s="107" t="s">
        <v>80</v>
      </c>
      <c r="B6443" s="107" t="s">
        <v>310</v>
      </c>
      <c r="C6443" s="110">
        <v>10</v>
      </c>
      <c r="D6443" s="109">
        <v>1345.4612150565281</v>
      </c>
      <c r="E6443" s="109">
        <v>44577.882444497031</v>
      </c>
    </row>
    <row r="6444" spans="1:5" x14ac:dyDescent="0.35">
      <c r="A6444" s="107" t="s">
        <v>80</v>
      </c>
      <c r="B6444" s="107" t="s">
        <v>310</v>
      </c>
      <c r="C6444" s="110">
        <v>11</v>
      </c>
      <c r="D6444" s="109">
        <v>1478.216226774427</v>
      </c>
      <c r="E6444" s="109">
        <v>58955.39591467737</v>
      </c>
    </row>
    <row r="6445" spans="1:5" x14ac:dyDescent="0.35">
      <c r="A6445" s="107" t="s">
        <v>80</v>
      </c>
      <c r="B6445" s="107" t="s">
        <v>310</v>
      </c>
      <c r="C6445" s="110">
        <v>12</v>
      </c>
      <c r="D6445" s="109">
        <v>1624.3273788358849</v>
      </c>
      <c r="E6445" s="109">
        <v>58424.782923693747</v>
      </c>
    </row>
    <row r="6446" spans="1:5" x14ac:dyDescent="0.35">
      <c r="A6446" s="107" t="s">
        <v>80</v>
      </c>
      <c r="B6446" s="107" t="s">
        <v>309</v>
      </c>
      <c r="C6446" s="110">
        <v>1</v>
      </c>
      <c r="D6446" s="109">
        <v>2418.3069878491269</v>
      </c>
      <c r="E6446" s="109">
        <v>186321.64515578249</v>
      </c>
    </row>
    <row r="6447" spans="1:5" x14ac:dyDescent="0.35">
      <c r="A6447" s="107" t="s">
        <v>80</v>
      </c>
      <c r="B6447" s="107" t="s">
        <v>309</v>
      </c>
      <c r="C6447" s="110">
        <v>2</v>
      </c>
      <c r="D6447" s="109">
        <v>1774.7302088517761</v>
      </c>
      <c r="E6447" s="109">
        <v>131677.66358145291</v>
      </c>
    </row>
    <row r="6448" spans="1:5" x14ac:dyDescent="0.35">
      <c r="A6448" s="107" t="s">
        <v>80</v>
      </c>
      <c r="B6448" s="107" t="s">
        <v>309</v>
      </c>
      <c r="C6448" s="110">
        <v>3</v>
      </c>
      <c r="D6448" s="109">
        <v>2006.4259297776571</v>
      </c>
      <c r="E6448" s="109">
        <v>156470.00732688789</v>
      </c>
    </row>
    <row r="6449" spans="1:5" x14ac:dyDescent="0.35">
      <c r="A6449" s="107" t="s">
        <v>80</v>
      </c>
      <c r="B6449" s="107" t="s">
        <v>309</v>
      </c>
      <c r="C6449" s="110">
        <v>4</v>
      </c>
      <c r="D6449" s="109">
        <v>1353.552834688249</v>
      </c>
      <c r="E6449" s="109">
        <v>102231.56674508689</v>
      </c>
    </row>
    <row r="6450" spans="1:5" x14ac:dyDescent="0.35">
      <c r="A6450" s="107" t="s">
        <v>80</v>
      </c>
      <c r="B6450" s="107" t="s">
        <v>309</v>
      </c>
      <c r="C6450" s="110">
        <v>5</v>
      </c>
      <c r="D6450" s="109">
        <v>855.16723097718193</v>
      </c>
      <c r="E6450" s="109">
        <v>64090.83060926765</v>
      </c>
    </row>
    <row r="6451" spans="1:5" x14ac:dyDescent="0.35">
      <c r="A6451" s="107" t="s">
        <v>80</v>
      </c>
      <c r="B6451" s="107" t="s">
        <v>309</v>
      </c>
      <c r="C6451" s="110">
        <v>6</v>
      </c>
      <c r="D6451" s="109">
        <v>549.28612133987463</v>
      </c>
      <c r="E6451" s="109">
        <v>38350.783415897269</v>
      </c>
    </row>
    <row r="6452" spans="1:5" x14ac:dyDescent="0.35">
      <c r="A6452" s="107" t="s">
        <v>80</v>
      </c>
      <c r="B6452" s="107" t="s">
        <v>309</v>
      </c>
      <c r="C6452" s="110">
        <v>7</v>
      </c>
      <c r="D6452" s="109">
        <v>572.50824961270666</v>
      </c>
      <c r="E6452" s="109">
        <v>39018.644537592307</v>
      </c>
    </row>
    <row r="6453" spans="1:5" x14ac:dyDescent="0.35">
      <c r="A6453" s="107" t="s">
        <v>80</v>
      </c>
      <c r="B6453" s="107" t="s">
        <v>309</v>
      </c>
      <c r="C6453" s="110">
        <v>8</v>
      </c>
      <c r="D6453" s="109">
        <v>1156.283370312703</v>
      </c>
      <c r="E6453" s="109">
        <v>78898.583171055056</v>
      </c>
    </row>
    <row r="6454" spans="1:5" x14ac:dyDescent="0.35">
      <c r="A6454" s="107" t="s">
        <v>80</v>
      </c>
      <c r="B6454" s="107" t="s">
        <v>309</v>
      </c>
      <c r="C6454" s="110">
        <v>9</v>
      </c>
      <c r="D6454" s="109">
        <v>1613.2485947322009</v>
      </c>
      <c r="E6454" s="109">
        <v>94200.980090546291</v>
      </c>
    </row>
    <row r="6455" spans="1:5" x14ac:dyDescent="0.35">
      <c r="A6455" s="107" t="s">
        <v>80</v>
      </c>
      <c r="B6455" s="107" t="s">
        <v>309</v>
      </c>
      <c r="C6455" s="110">
        <v>10</v>
      </c>
      <c r="D6455" s="109">
        <v>2127.8069959546028</v>
      </c>
      <c r="E6455" s="109">
        <v>78794.595856346816</v>
      </c>
    </row>
    <row r="6456" spans="1:5" x14ac:dyDescent="0.35">
      <c r="A6456" s="107" t="s">
        <v>80</v>
      </c>
      <c r="B6456" s="107" t="s">
        <v>309</v>
      </c>
      <c r="C6456" s="110">
        <v>11</v>
      </c>
      <c r="D6456" s="109">
        <v>2311.3127133987318</v>
      </c>
      <c r="E6456" s="109">
        <v>95405.38283867987</v>
      </c>
    </row>
    <row r="6457" spans="1:5" x14ac:dyDescent="0.35">
      <c r="A6457" s="107" t="s">
        <v>80</v>
      </c>
      <c r="B6457" s="107" t="s">
        <v>309</v>
      </c>
      <c r="C6457" s="110">
        <v>12</v>
      </c>
      <c r="D6457" s="109">
        <v>2482.1595123327338</v>
      </c>
      <c r="E6457" s="109">
        <v>96135.263935277704</v>
      </c>
    </row>
    <row r="6458" spans="1:5" x14ac:dyDescent="0.35">
      <c r="A6458" s="107" t="s">
        <v>80</v>
      </c>
      <c r="B6458" s="107" t="s">
        <v>308</v>
      </c>
      <c r="C6458" s="110">
        <v>1</v>
      </c>
      <c r="D6458" s="109">
        <v>2166.7073740337278</v>
      </c>
      <c r="E6458" s="109">
        <v>164954.18789616949</v>
      </c>
    </row>
    <row r="6459" spans="1:5" x14ac:dyDescent="0.35">
      <c r="A6459" s="107" t="s">
        <v>80</v>
      </c>
      <c r="B6459" s="107" t="s">
        <v>308</v>
      </c>
      <c r="C6459" s="110">
        <v>2</v>
      </c>
      <c r="D6459" s="109">
        <v>1723.9788817951389</v>
      </c>
      <c r="E6459" s="109">
        <v>126705.71809266</v>
      </c>
    </row>
    <row r="6460" spans="1:5" x14ac:dyDescent="0.35">
      <c r="A6460" s="107" t="s">
        <v>80</v>
      </c>
      <c r="B6460" s="107" t="s">
        <v>308</v>
      </c>
      <c r="C6460" s="110">
        <v>3</v>
      </c>
      <c r="D6460" s="109">
        <v>1731.283627447036</v>
      </c>
      <c r="E6460" s="109">
        <v>135602.4752651295</v>
      </c>
    </row>
    <row r="6461" spans="1:5" x14ac:dyDescent="0.35">
      <c r="A6461" s="107" t="s">
        <v>80</v>
      </c>
      <c r="B6461" s="107" t="s">
        <v>308</v>
      </c>
      <c r="C6461" s="110">
        <v>4</v>
      </c>
      <c r="D6461" s="109">
        <v>1209.731867311219</v>
      </c>
      <c r="E6461" s="109">
        <v>91378.507821105086</v>
      </c>
    </row>
    <row r="6462" spans="1:5" x14ac:dyDescent="0.35">
      <c r="A6462" s="107" t="s">
        <v>80</v>
      </c>
      <c r="B6462" s="107" t="s">
        <v>308</v>
      </c>
      <c r="C6462" s="110">
        <v>5</v>
      </c>
      <c r="D6462" s="109">
        <v>862.26842339779068</v>
      </c>
      <c r="E6462" s="109">
        <v>65548.249042233307</v>
      </c>
    </row>
    <row r="6463" spans="1:5" x14ac:dyDescent="0.35">
      <c r="A6463" s="107" t="s">
        <v>80</v>
      </c>
      <c r="B6463" s="107" t="s">
        <v>308</v>
      </c>
      <c r="C6463" s="110">
        <v>6</v>
      </c>
      <c r="D6463" s="109">
        <v>513.54676022263095</v>
      </c>
      <c r="E6463" s="109">
        <v>37387.118475524083</v>
      </c>
    </row>
    <row r="6464" spans="1:5" x14ac:dyDescent="0.35">
      <c r="A6464" s="107" t="s">
        <v>80</v>
      </c>
      <c r="B6464" s="107" t="s">
        <v>308</v>
      </c>
      <c r="C6464" s="110">
        <v>7</v>
      </c>
      <c r="D6464" s="109">
        <v>797.93321176331972</v>
      </c>
      <c r="E6464" s="109">
        <v>56947.958156169727</v>
      </c>
    </row>
    <row r="6465" spans="1:5" x14ac:dyDescent="0.35">
      <c r="A6465" s="107" t="s">
        <v>80</v>
      </c>
      <c r="B6465" s="107" t="s">
        <v>308</v>
      </c>
      <c r="C6465" s="110">
        <v>8</v>
      </c>
      <c r="D6465" s="109">
        <v>1227.750985982987</v>
      </c>
      <c r="E6465" s="109">
        <v>85692.970945564914</v>
      </c>
    </row>
    <row r="6466" spans="1:5" x14ac:dyDescent="0.35">
      <c r="A6466" s="107" t="s">
        <v>80</v>
      </c>
      <c r="B6466" s="107" t="s">
        <v>308</v>
      </c>
      <c r="C6466" s="110">
        <v>9</v>
      </c>
      <c r="D6466" s="109">
        <v>1473.976790591372</v>
      </c>
      <c r="E6466" s="109">
        <v>86136.145779002472</v>
      </c>
    </row>
    <row r="6467" spans="1:5" x14ac:dyDescent="0.35">
      <c r="A6467" s="107" t="s">
        <v>80</v>
      </c>
      <c r="B6467" s="107" t="s">
        <v>308</v>
      </c>
      <c r="C6467" s="110">
        <v>10</v>
      </c>
      <c r="D6467" s="109">
        <v>1529.1541104104549</v>
      </c>
      <c r="E6467" s="109">
        <v>56024.679462711007</v>
      </c>
    </row>
    <row r="6468" spans="1:5" x14ac:dyDescent="0.35">
      <c r="A6468" s="107" t="s">
        <v>80</v>
      </c>
      <c r="B6468" s="107" t="s">
        <v>308</v>
      </c>
      <c r="C6468" s="110">
        <v>11</v>
      </c>
      <c r="D6468" s="109">
        <v>1987.4029040644909</v>
      </c>
      <c r="E6468" s="109">
        <v>80328.910608480772</v>
      </c>
    </row>
    <row r="6469" spans="1:5" x14ac:dyDescent="0.35">
      <c r="A6469" s="107" t="s">
        <v>80</v>
      </c>
      <c r="B6469" s="107" t="s">
        <v>308</v>
      </c>
      <c r="C6469" s="110">
        <v>12</v>
      </c>
      <c r="D6469" s="109">
        <v>2273.4043421300448</v>
      </c>
      <c r="E6469" s="109">
        <v>88291.526928277599</v>
      </c>
    </row>
    <row r="6470" spans="1:5" x14ac:dyDescent="0.35">
      <c r="A6470" s="107" t="s">
        <v>80</v>
      </c>
      <c r="B6470" s="107" t="s">
        <v>306</v>
      </c>
      <c r="C6470" s="110">
        <v>1</v>
      </c>
      <c r="D6470" s="109">
        <v>2184.503453186649</v>
      </c>
      <c r="E6470" s="109">
        <v>168892.3618557287</v>
      </c>
    </row>
    <row r="6471" spans="1:5" x14ac:dyDescent="0.35">
      <c r="A6471" s="107" t="s">
        <v>80</v>
      </c>
      <c r="B6471" s="107" t="s">
        <v>306</v>
      </c>
      <c r="C6471" s="110">
        <v>2</v>
      </c>
      <c r="D6471" s="109">
        <v>1468.19255935144</v>
      </c>
      <c r="E6471" s="109">
        <v>109301.26700109481</v>
      </c>
    </row>
    <row r="6472" spans="1:5" x14ac:dyDescent="0.35">
      <c r="A6472" s="107" t="s">
        <v>80</v>
      </c>
      <c r="B6472" s="107" t="s">
        <v>306</v>
      </c>
      <c r="C6472" s="110">
        <v>3</v>
      </c>
      <c r="D6472" s="109">
        <v>1942.0303501467961</v>
      </c>
      <c r="E6472" s="109">
        <v>151630.6114940611</v>
      </c>
    </row>
    <row r="6473" spans="1:5" x14ac:dyDescent="0.35">
      <c r="A6473" s="107" t="s">
        <v>80</v>
      </c>
      <c r="B6473" s="107" t="s">
        <v>306</v>
      </c>
      <c r="C6473" s="110">
        <v>4</v>
      </c>
      <c r="D6473" s="109">
        <v>1409.3718515472931</v>
      </c>
      <c r="E6473" s="109">
        <v>106388.5780486591</v>
      </c>
    </row>
    <row r="6474" spans="1:5" x14ac:dyDescent="0.35">
      <c r="A6474" s="107" t="s">
        <v>80</v>
      </c>
      <c r="B6474" s="107" t="s">
        <v>306</v>
      </c>
      <c r="C6474" s="110">
        <v>5</v>
      </c>
      <c r="D6474" s="109">
        <v>862.97322976622695</v>
      </c>
      <c r="E6474" s="109">
        <v>64756.37107504141</v>
      </c>
    </row>
    <row r="6475" spans="1:5" x14ac:dyDescent="0.35">
      <c r="A6475" s="107" t="s">
        <v>80</v>
      </c>
      <c r="B6475" s="107" t="s">
        <v>306</v>
      </c>
      <c r="C6475" s="110">
        <v>6</v>
      </c>
      <c r="D6475" s="109">
        <v>734.32309696296909</v>
      </c>
      <c r="E6475" s="109">
        <v>51298.160940640977</v>
      </c>
    </row>
    <row r="6476" spans="1:5" x14ac:dyDescent="0.35">
      <c r="A6476" s="107" t="s">
        <v>80</v>
      </c>
      <c r="B6476" s="107" t="s">
        <v>306</v>
      </c>
      <c r="C6476" s="110">
        <v>7</v>
      </c>
      <c r="D6476" s="109">
        <v>873.16690177564044</v>
      </c>
      <c r="E6476" s="109">
        <v>59595.867794653343</v>
      </c>
    </row>
    <row r="6477" spans="1:5" x14ac:dyDescent="0.35">
      <c r="A6477" s="107" t="s">
        <v>80</v>
      </c>
      <c r="B6477" s="107" t="s">
        <v>306</v>
      </c>
      <c r="C6477" s="110">
        <v>8</v>
      </c>
      <c r="D6477" s="109">
        <v>1334.169069842535</v>
      </c>
      <c r="E6477" s="109">
        <v>91144.707143861175</v>
      </c>
    </row>
    <row r="6478" spans="1:5" x14ac:dyDescent="0.35">
      <c r="A6478" s="107" t="s">
        <v>80</v>
      </c>
      <c r="B6478" s="107" t="s">
        <v>306</v>
      </c>
      <c r="C6478" s="110">
        <v>9</v>
      </c>
      <c r="D6478" s="109">
        <v>1579.8286395933389</v>
      </c>
      <c r="E6478" s="109">
        <v>92506.734513299481</v>
      </c>
    </row>
    <row r="6479" spans="1:5" x14ac:dyDescent="0.35">
      <c r="A6479" s="107" t="s">
        <v>80</v>
      </c>
      <c r="B6479" s="107" t="s">
        <v>306</v>
      </c>
      <c r="C6479" s="110">
        <v>10</v>
      </c>
      <c r="D6479" s="109">
        <v>1618.642294839615</v>
      </c>
      <c r="E6479" s="109">
        <v>61364.520653743559</v>
      </c>
    </row>
    <row r="6480" spans="1:5" x14ac:dyDescent="0.35">
      <c r="A6480" s="107" t="s">
        <v>80</v>
      </c>
      <c r="B6480" s="107" t="s">
        <v>306</v>
      </c>
      <c r="C6480" s="110">
        <v>11</v>
      </c>
      <c r="D6480" s="109">
        <v>1992.2033000347981</v>
      </c>
      <c r="E6480" s="109">
        <v>83920.091343280204</v>
      </c>
    </row>
    <row r="6481" spans="1:5" x14ac:dyDescent="0.35">
      <c r="A6481" s="107" t="s">
        <v>80</v>
      </c>
      <c r="B6481" s="107" t="s">
        <v>306</v>
      </c>
      <c r="C6481" s="110">
        <v>12</v>
      </c>
      <c r="D6481" s="109">
        <v>2385.7021615062922</v>
      </c>
      <c r="E6481" s="109">
        <v>96806.119468269666</v>
      </c>
    </row>
    <row r="6482" spans="1:5" x14ac:dyDescent="0.35">
      <c r="A6482" s="107" t="s">
        <v>80</v>
      </c>
      <c r="B6482" s="107" t="s">
        <v>305</v>
      </c>
      <c r="C6482" s="110">
        <v>1</v>
      </c>
      <c r="D6482" s="109">
        <v>2567.522188914053</v>
      </c>
      <c r="E6482" s="109">
        <v>198228.34376894901</v>
      </c>
    </row>
    <row r="6483" spans="1:5" x14ac:dyDescent="0.35">
      <c r="A6483" s="107" t="s">
        <v>80</v>
      </c>
      <c r="B6483" s="107" t="s">
        <v>305</v>
      </c>
      <c r="C6483" s="110">
        <v>2</v>
      </c>
      <c r="D6483" s="109">
        <v>1955.742252099591</v>
      </c>
      <c r="E6483" s="109">
        <v>145409.55532833029</v>
      </c>
    </row>
    <row r="6484" spans="1:5" x14ac:dyDescent="0.35">
      <c r="A6484" s="107" t="s">
        <v>80</v>
      </c>
      <c r="B6484" s="107" t="s">
        <v>305</v>
      </c>
      <c r="C6484" s="110">
        <v>3</v>
      </c>
      <c r="D6484" s="109">
        <v>1952.919932194493</v>
      </c>
      <c r="E6484" s="109">
        <v>152371.39120392231</v>
      </c>
    </row>
    <row r="6485" spans="1:5" x14ac:dyDescent="0.35">
      <c r="A6485" s="107" t="s">
        <v>80</v>
      </c>
      <c r="B6485" s="107" t="s">
        <v>305</v>
      </c>
      <c r="C6485" s="110">
        <v>4</v>
      </c>
      <c r="D6485" s="109">
        <v>1064.283373672095</v>
      </c>
      <c r="E6485" s="109">
        <v>80246.073187580449</v>
      </c>
    </row>
    <row r="6486" spans="1:5" x14ac:dyDescent="0.35">
      <c r="A6486" s="107" t="s">
        <v>80</v>
      </c>
      <c r="B6486" s="107" t="s">
        <v>305</v>
      </c>
      <c r="C6486" s="110">
        <v>5</v>
      </c>
      <c r="D6486" s="109">
        <v>736.88326677646182</v>
      </c>
      <c r="E6486" s="109">
        <v>55292.881635801306</v>
      </c>
    </row>
    <row r="6487" spans="1:5" x14ac:dyDescent="0.35">
      <c r="A6487" s="107" t="s">
        <v>80</v>
      </c>
      <c r="B6487" s="107" t="s">
        <v>305</v>
      </c>
      <c r="C6487" s="110">
        <v>6</v>
      </c>
      <c r="D6487" s="109">
        <v>691.64588814318984</v>
      </c>
      <c r="E6487" s="109">
        <v>48307.213052568521</v>
      </c>
    </row>
    <row r="6488" spans="1:5" x14ac:dyDescent="0.35">
      <c r="A6488" s="107" t="s">
        <v>80</v>
      </c>
      <c r="B6488" s="107" t="s">
        <v>305</v>
      </c>
      <c r="C6488" s="110">
        <v>7</v>
      </c>
      <c r="D6488" s="109">
        <v>963.41008206497838</v>
      </c>
      <c r="E6488" s="109">
        <v>65743.094169447781</v>
      </c>
    </row>
    <row r="6489" spans="1:5" x14ac:dyDescent="0.35">
      <c r="A6489" s="107" t="s">
        <v>80</v>
      </c>
      <c r="B6489" s="107" t="s">
        <v>305</v>
      </c>
      <c r="C6489" s="110">
        <v>8</v>
      </c>
      <c r="D6489" s="109">
        <v>1293.1238889939209</v>
      </c>
      <c r="E6489" s="109">
        <v>88321.326292967962</v>
      </c>
    </row>
    <row r="6490" spans="1:5" x14ac:dyDescent="0.35">
      <c r="A6490" s="107" t="s">
        <v>80</v>
      </c>
      <c r="B6490" s="107" t="s">
        <v>305</v>
      </c>
      <c r="C6490" s="110">
        <v>9</v>
      </c>
      <c r="D6490" s="109">
        <v>1683.534788858839</v>
      </c>
      <c r="E6490" s="109">
        <v>98569.557807184246</v>
      </c>
    </row>
    <row r="6491" spans="1:5" x14ac:dyDescent="0.35">
      <c r="A6491" s="107" t="s">
        <v>80</v>
      </c>
      <c r="B6491" s="107" t="s">
        <v>305</v>
      </c>
      <c r="C6491" s="110">
        <v>10</v>
      </c>
      <c r="D6491" s="109">
        <v>2213.0422518100659</v>
      </c>
      <c r="E6491" s="109">
        <v>83011.469714427541</v>
      </c>
    </row>
    <row r="6492" spans="1:5" x14ac:dyDescent="0.35">
      <c r="A6492" s="107" t="s">
        <v>80</v>
      </c>
      <c r="B6492" s="107" t="s">
        <v>305</v>
      </c>
      <c r="C6492" s="110">
        <v>11</v>
      </c>
      <c r="D6492" s="109">
        <v>2412.2449623854141</v>
      </c>
      <c r="E6492" s="109">
        <v>100648.97368136</v>
      </c>
    </row>
    <row r="6493" spans="1:5" x14ac:dyDescent="0.35">
      <c r="A6493" s="107" t="s">
        <v>80</v>
      </c>
      <c r="B6493" s="107" t="s">
        <v>305</v>
      </c>
      <c r="C6493" s="110">
        <v>12</v>
      </c>
      <c r="D6493" s="109">
        <v>2739.227245818468</v>
      </c>
      <c r="E6493" s="109">
        <v>108901.7912059872</v>
      </c>
    </row>
    <row r="6494" spans="1:5" x14ac:dyDescent="0.35">
      <c r="A6494" s="107" t="s">
        <v>80</v>
      </c>
      <c r="B6494" s="107" t="s">
        <v>299</v>
      </c>
      <c r="C6494" s="110">
        <v>1</v>
      </c>
      <c r="D6494" s="109">
        <v>1326.8277489886591</v>
      </c>
      <c r="E6494" s="109">
        <v>92664.375641380364</v>
      </c>
    </row>
    <row r="6495" spans="1:5" x14ac:dyDescent="0.35">
      <c r="A6495" s="107" t="s">
        <v>80</v>
      </c>
      <c r="B6495" s="107" t="s">
        <v>299</v>
      </c>
      <c r="C6495" s="110">
        <v>2</v>
      </c>
      <c r="D6495" s="109">
        <v>602.16046190043119</v>
      </c>
      <c r="E6495" s="109">
        <v>39865.841439965123</v>
      </c>
    </row>
    <row r="6496" spans="1:5" x14ac:dyDescent="0.35">
      <c r="A6496" s="107" t="s">
        <v>80</v>
      </c>
      <c r="B6496" s="107" t="s">
        <v>299</v>
      </c>
      <c r="C6496" s="110">
        <v>3</v>
      </c>
      <c r="D6496" s="109">
        <v>1130.775305137365</v>
      </c>
      <c r="E6496" s="109">
        <v>77788.197316535487</v>
      </c>
    </row>
    <row r="6497" spans="1:5" x14ac:dyDescent="0.35">
      <c r="A6497" s="107" t="s">
        <v>80</v>
      </c>
      <c r="B6497" s="107" t="s">
        <v>299</v>
      </c>
      <c r="C6497" s="110">
        <v>4</v>
      </c>
      <c r="D6497" s="109">
        <v>897.64184356706664</v>
      </c>
      <c r="E6497" s="109">
        <v>60212.061383575769</v>
      </c>
    </row>
    <row r="6498" spans="1:5" x14ac:dyDescent="0.35">
      <c r="A6498" s="107" t="s">
        <v>80</v>
      </c>
      <c r="B6498" s="107" t="s">
        <v>299</v>
      </c>
      <c r="C6498" s="110">
        <v>5</v>
      </c>
      <c r="D6498" s="109">
        <v>603.76254424155456</v>
      </c>
      <c r="E6498" s="109">
        <v>40228.426614842938</v>
      </c>
    </row>
    <row r="6499" spans="1:5" x14ac:dyDescent="0.35">
      <c r="A6499" s="107" t="s">
        <v>80</v>
      </c>
      <c r="B6499" s="107" t="s">
        <v>299</v>
      </c>
      <c r="C6499" s="110">
        <v>6</v>
      </c>
      <c r="D6499" s="109">
        <v>432.97465097714382</v>
      </c>
      <c r="E6499" s="109">
        <v>28316.642174008979</v>
      </c>
    </row>
    <row r="6500" spans="1:5" x14ac:dyDescent="0.35">
      <c r="A6500" s="107" t="s">
        <v>80</v>
      </c>
      <c r="B6500" s="107" t="s">
        <v>299</v>
      </c>
      <c r="C6500" s="110">
        <v>7</v>
      </c>
      <c r="D6500" s="109">
        <v>657.93529168224381</v>
      </c>
      <c r="E6500" s="109">
        <v>43305.778086452039</v>
      </c>
    </row>
    <row r="6501" spans="1:5" x14ac:dyDescent="0.35">
      <c r="A6501" s="107" t="s">
        <v>80</v>
      </c>
      <c r="B6501" s="107" t="s">
        <v>299</v>
      </c>
      <c r="C6501" s="110">
        <v>8</v>
      </c>
      <c r="D6501" s="109">
        <v>358.76117221212508</v>
      </c>
      <c r="E6501" s="109">
        <v>23740.060660809839</v>
      </c>
    </row>
    <row r="6502" spans="1:5" x14ac:dyDescent="0.35">
      <c r="A6502" s="107" t="s">
        <v>80</v>
      </c>
      <c r="B6502" s="107" t="s">
        <v>299</v>
      </c>
      <c r="C6502" s="110">
        <v>9</v>
      </c>
      <c r="D6502" s="109">
        <v>629.21307566932387</v>
      </c>
      <c r="E6502" s="109">
        <v>36421.648340560139</v>
      </c>
    </row>
    <row r="6503" spans="1:5" x14ac:dyDescent="0.35">
      <c r="A6503" s="107" t="s">
        <v>80</v>
      </c>
      <c r="B6503" s="107" t="s">
        <v>299</v>
      </c>
      <c r="C6503" s="110">
        <v>10</v>
      </c>
      <c r="D6503" s="109">
        <v>1207.7131149251111</v>
      </c>
      <c r="E6503" s="109">
        <v>46600.375608554663</v>
      </c>
    </row>
    <row r="6504" spans="1:5" x14ac:dyDescent="0.35">
      <c r="A6504" s="107" t="s">
        <v>80</v>
      </c>
      <c r="B6504" s="107" t="s">
        <v>299</v>
      </c>
      <c r="C6504" s="110">
        <v>11</v>
      </c>
      <c r="D6504" s="109">
        <v>1323.835041466049</v>
      </c>
      <c r="E6504" s="109">
        <v>56689.889287150188</v>
      </c>
    </row>
    <row r="6505" spans="1:5" x14ac:dyDescent="0.35">
      <c r="A6505" s="107" t="s">
        <v>80</v>
      </c>
      <c r="B6505" s="107" t="s">
        <v>299</v>
      </c>
      <c r="C6505" s="110">
        <v>12</v>
      </c>
      <c r="D6505" s="109">
        <v>2826.4176753760289</v>
      </c>
      <c r="E6505" s="109">
        <v>117358.21678421801</v>
      </c>
    </row>
    <row r="6506" spans="1:5" x14ac:dyDescent="0.35">
      <c r="A6506" s="107" t="s">
        <v>80</v>
      </c>
      <c r="B6506" s="107" t="s">
        <v>296</v>
      </c>
      <c r="C6506" s="110">
        <v>1</v>
      </c>
      <c r="D6506" s="109">
        <v>464.99047228407102</v>
      </c>
      <c r="E6506" s="109">
        <v>35898.416752924757</v>
      </c>
    </row>
    <row r="6507" spans="1:5" x14ac:dyDescent="0.35">
      <c r="A6507" s="107" t="s">
        <v>80</v>
      </c>
      <c r="B6507" s="107" t="s">
        <v>296</v>
      </c>
      <c r="C6507" s="110">
        <v>2</v>
      </c>
      <c r="D6507" s="109">
        <v>324.84360916766218</v>
      </c>
      <c r="E6507" s="109">
        <v>24152.031599898841</v>
      </c>
    </row>
    <row r="6508" spans="1:5" x14ac:dyDescent="0.35">
      <c r="A6508" s="107" t="s">
        <v>80</v>
      </c>
      <c r="B6508" s="107" t="s">
        <v>296</v>
      </c>
      <c r="C6508" s="110">
        <v>3</v>
      </c>
      <c r="D6508" s="109">
        <v>501.4482759874009</v>
      </c>
      <c r="E6508" s="109">
        <v>39146.603416387632</v>
      </c>
    </row>
    <row r="6509" spans="1:5" x14ac:dyDescent="0.35">
      <c r="A6509" s="107" t="s">
        <v>80</v>
      </c>
      <c r="B6509" s="107" t="s">
        <v>296</v>
      </c>
      <c r="C6509" s="110">
        <v>4</v>
      </c>
      <c r="D6509" s="109">
        <v>412.56216480820478</v>
      </c>
      <c r="E6509" s="109">
        <v>31179.46633349283</v>
      </c>
    </row>
    <row r="6510" spans="1:5" x14ac:dyDescent="0.35">
      <c r="A6510" s="107" t="s">
        <v>80</v>
      </c>
      <c r="B6510" s="107" t="s">
        <v>296</v>
      </c>
      <c r="C6510" s="110">
        <v>5</v>
      </c>
      <c r="D6510" s="109">
        <v>312.69276066655021</v>
      </c>
      <c r="E6510" s="109">
        <v>23489.834789665059</v>
      </c>
    </row>
    <row r="6511" spans="1:5" x14ac:dyDescent="0.35">
      <c r="A6511" s="107" t="s">
        <v>80</v>
      </c>
      <c r="B6511" s="107" t="s">
        <v>296</v>
      </c>
      <c r="C6511" s="110">
        <v>6</v>
      </c>
      <c r="D6511" s="109">
        <v>388.66724137934011</v>
      </c>
      <c r="E6511" s="109">
        <v>27149.080734836949</v>
      </c>
    </row>
    <row r="6512" spans="1:5" x14ac:dyDescent="0.35">
      <c r="A6512" s="107" t="s">
        <v>80</v>
      </c>
      <c r="B6512" s="107" t="s">
        <v>296</v>
      </c>
      <c r="C6512" s="110">
        <v>7</v>
      </c>
      <c r="D6512" s="109">
        <v>333.61551710239121</v>
      </c>
      <c r="E6512" s="109">
        <v>22780.727878983689</v>
      </c>
    </row>
    <row r="6513" spans="1:5" x14ac:dyDescent="0.35">
      <c r="A6513" s="107" t="s">
        <v>80</v>
      </c>
      <c r="B6513" s="107" t="s">
        <v>296</v>
      </c>
      <c r="C6513" s="110">
        <v>8</v>
      </c>
      <c r="D6513" s="109">
        <v>390.77586190617649</v>
      </c>
      <c r="E6513" s="109">
        <v>26719.282773677161</v>
      </c>
    </row>
    <row r="6514" spans="1:5" x14ac:dyDescent="0.35">
      <c r="A6514" s="107" t="s">
        <v>80</v>
      </c>
      <c r="B6514" s="107" t="s">
        <v>296</v>
      </c>
      <c r="C6514" s="110">
        <v>9</v>
      </c>
      <c r="D6514" s="109">
        <v>469.8103448275952</v>
      </c>
      <c r="E6514" s="109">
        <v>27575.289948037309</v>
      </c>
    </row>
    <row r="6515" spans="1:5" x14ac:dyDescent="0.35">
      <c r="A6515" s="107" t="s">
        <v>80</v>
      </c>
      <c r="B6515" s="107" t="s">
        <v>296</v>
      </c>
      <c r="C6515" s="110">
        <v>10</v>
      </c>
      <c r="D6515" s="109">
        <v>399.08094830335239</v>
      </c>
      <c r="E6515" s="109">
        <v>15082.597078319201</v>
      </c>
    </row>
    <row r="6516" spans="1:5" x14ac:dyDescent="0.35">
      <c r="A6516" s="107" t="s">
        <v>80</v>
      </c>
      <c r="B6516" s="107" t="s">
        <v>296</v>
      </c>
      <c r="C6516" s="110">
        <v>11</v>
      </c>
      <c r="D6516" s="109">
        <v>533.19370132384745</v>
      </c>
      <c r="E6516" s="109">
        <v>22332.002652325809</v>
      </c>
    </row>
    <row r="6517" spans="1:5" x14ac:dyDescent="0.35">
      <c r="A6517" s="107" t="s">
        <v>80</v>
      </c>
      <c r="B6517" s="107" t="s">
        <v>296</v>
      </c>
      <c r="C6517" s="110">
        <v>12</v>
      </c>
      <c r="D6517" s="109">
        <v>522.59622137351244</v>
      </c>
      <c r="E6517" s="109">
        <v>20752.035865284979</v>
      </c>
    </row>
    <row r="6518" spans="1:5" x14ac:dyDescent="0.35">
      <c r="A6518" s="107" t="s">
        <v>80</v>
      </c>
      <c r="B6518" s="107" t="s">
        <v>295</v>
      </c>
      <c r="C6518" s="110">
        <v>1</v>
      </c>
      <c r="D6518" s="109">
        <v>1978.6000206558699</v>
      </c>
      <c r="E6518" s="109">
        <v>150170.68810477541</v>
      </c>
    </row>
    <row r="6519" spans="1:5" x14ac:dyDescent="0.35">
      <c r="A6519" s="107" t="s">
        <v>80</v>
      </c>
      <c r="B6519" s="107" t="s">
        <v>295</v>
      </c>
      <c r="C6519" s="110">
        <v>2</v>
      </c>
      <c r="D6519" s="109">
        <v>1533.814355069238</v>
      </c>
      <c r="E6519" s="109">
        <v>113062.7761215418</v>
      </c>
    </row>
    <row r="6520" spans="1:5" x14ac:dyDescent="0.35">
      <c r="A6520" s="107" t="s">
        <v>80</v>
      </c>
      <c r="B6520" s="107" t="s">
        <v>295</v>
      </c>
      <c r="C6520" s="110">
        <v>3</v>
      </c>
      <c r="D6520" s="109">
        <v>1540.7641250675711</v>
      </c>
      <c r="E6520" s="109">
        <v>119387.23915776169</v>
      </c>
    </row>
    <row r="6521" spans="1:5" x14ac:dyDescent="0.35">
      <c r="A6521" s="107" t="s">
        <v>80</v>
      </c>
      <c r="B6521" s="107" t="s">
        <v>295</v>
      </c>
      <c r="C6521" s="110">
        <v>4</v>
      </c>
      <c r="D6521" s="109">
        <v>1113.728260282398</v>
      </c>
      <c r="E6521" s="109">
        <v>83874.913057687678</v>
      </c>
    </row>
    <row r="6522" spans="1:5" x14ac:dyDescent="0.35">
      <c r="A6522" s="107" t="s">
        <v>80</v>
      </c>
      <c r="B6522" s="107" t="s">
        <v>295</v>
      </c>
      <c r="C6522" s="110">
        <v>5</v>
      </c>
      <c r="D6522" s="109">
        <v>757.52392033923979</v>
      </c>
      <c r="E6522" s="109">
        <v>57301.716536488027</v>
      </c>
    </row>
    <row r="6523" spans="1:5" x14ac:dyDescent="0.35">
      <c r="A6523" s="107" t="s">
        <v>80</v>
      </c>
      <c r="B6523" s="107" t="s">
        <v>295</v>
      </c>
      <c r="C6523" s="110">
        <v>6</v>
      </c>
      <c r="D6523" s="109">
        <v>470.68860187721509</v>
      </c>
      <c r="E6523" s="109">
        <v>34057.935738912493</v>
      </c>
    </row>
    <row r="6524" spans="1:5" x14ac:dyDescent="0.35">
      <c r="A6524" s="107" t="s">
        <v>80</v>
      </c>
      <c r="B6524" s="107" t="s">
        <v>295</v>
      </c>
      <c r="C6524" s="110">
        <v>7</v>
      </c>
      <c r="D6524" s="109">
        <v>710.83138281156641</v>
      </c>
      <c r="E6524" s="109">
        <v>51046.291669956132</v>
      </c>
    </row>
    <row r="6525" spans="1:5" x14ac:dyDescent="0.35">
      <c r="A6525" s="107" t="s">
        <v>80</v>
      </c>
      <c r="B6525" s="107" t="s">
        <v>295</v>
      </c>
      <c r="C6525" s="110">
        <v>8</v>
      </c>
      <c r="D6525" s="109">
        <v>956.15164563004089</v>
      </c>
      <c r="E6525" s="109">
        <v>66885.895033690802</v>
      </c>
    </row>
    <row r="6526" spans="1:5" x14ac:dyDescent="0.35">
      <c r="A6526" s="107" t="s">
        <v>80</v>
      </c>
      <c r="B6526" s="107" t="s">
        <v>295</v>
      </c>
      <c r="C6526" s="110">
        <v>9</v>
      </c>
      <c r="D6526" s="109">
        <v>1262.600808587888</v>
      </c>
      <c r="E6526" s="109">
        <v>73509.626122872898</v>
      </c>
    </row>
    <row r="6527" spans="1:5" x14ac:dyDescent="0.35">
      <c r="A6527" s="107" t="s">
        <v>80</v>
      </c>
      <c r="B6527" s="107" t="s">
        <v>295</v>
      </c>
      <c r="C6527" s="110">
        <v>10</v>
      </c>
      <c r="D6527" s="109">
        <v>1725.4258810659189</v>
      </c>
      <c r="E6527" s="109">
        <v>61924.915906508089</v>
      </c>
    </row>
    <row r="6528" spans="1:5" x14ac:dyDescent="0.35">
      <c r="A6528" s="107" t="s">
        <v>80</v>
      </c>
      <c r="B6528" s="107" t="s">
        <v>295</v>
      </c>
      <c r="C6528" s="110">
        <v>11</v>
      </c>
      <c r="D6528" s="109">
        <v>1986.778883205106</v>
      </c>
      <c r="E6528" s="109">
        <v>79137.56219238427</v>
      </c>
    </row>
    <row r="6529" spans="1:5" x14ac:dyDescent="0.35">
      <c r="A6529" s="107" t="s">
        <v>80</v>
      </c>
      <c r="B6529" s="107" t="s">
        <v>295</v>
      </c>
      <c r="C6529" s="110">
        <v>12</v>
      </c>
      <c r="D6529" s="109">
        <v>2234.3022835676238</v>
      </c>
      <c r="E6529" s="109">
        <v>84170.071779715814</v>
      </c>
    </row>
    <row r="6530" spans="1:5" x14ac:dyDescent="0.35">
      <c r="A6530" s="107" t="s">
        <v>80</v>
      </c>
      <c r="B6530" s="107" t="s">
        <v>294</v>
      </c>
      <c r="C6530" s="110">
        <v>1</v>
      </c>
      <c r="D6530" s="109">
        <v>2598.228468631859</v>
      </c>
      <c r="E6530" s="109">
        <v>194463.09895437059</v>
      </c>
    </row>
    <row r="6531" spans="1:5" x14ac:dyDescent="0.35">
      <c r="A6531" s="107" t="s">
        <v>80</v>
      </c>
      <c r="B6531" s="107" t="s">
        <v>294</v>
      </c>
      <c r="C6531" s="110">
        <v>2</v>
      </c>
      <c r="D6531" s="109">
        <v>1910.399838733452</v>
      </c>
      <c r="E6531" s="109">
        <v>139104.59553879761</v>
      </c>
    </row>
    <row r="6532" spans="1:5" x14ac:dyDescent="0.35">
      <c r="A6532" s="107" t="s">
        <v>80</v>
      </c>
      <c r="B6532" s="107" t="s">
        <v>294</v>
      </c>
      <c r="C6532" s="110">
        <v>3</v>
      </c>
      <c r="D6532" s="109">
        <v>1774.98545556923</v>
      </c>
      <c r="E6532" s="109">
        <v>137458.2011289259</v>
      </c>
    </row>
    <row r="6533" spans="1:5" x14ac:dyDescent="0.35">
      <c r="A6533" s="107" t="s">
        <v>80</v>
      </c>
      <c r="B6533" s="107" t="s">
        <v>294</v>
      </c>
      <c r="C6533" s="110">
        <v>4</v>
      </c>
      <c r="D6533" s="109">
        <v>1292.33611839896</v>
      </c>
      <c r="E6533" s="109">
        <v>96399.774777502069</v>
      </c>
    </row>
    <row r="6534" spans="1:5" x14ac:dyDescent="0.35">
      <c r="A6534" s="107" t="s">
        <v>80</v>
      </c>
      <c r="B6534" s="107" t="s">
        <v>294</v>
      </c>
      <c r="C6534" s="110">
        <v>5</v>
      </c>
      <c r="D6534" s="109">
        <v>807.10437429177784</v>
      </c>
      <c r="E6534" s="109">
        <v>60544.980436872509</v>
      </c>
    </row>
    <row r="6535" spans="1:5" x14ac:dyDescent="0.35">
      <c r="A6535" s="107" t="s">
        <v>80</v>
      </c>
      <c r="B6535" s="107" t="s">
        <v>294</v>
      </c>
      <c r="C6535" s="110">
        <v>6</v>
      </c>
      <c r="D6535" s="109">
        <v>503.68883788863769</v>
      </c>
      <c r="E6535" s="109">
        <v>35973.41222717004</v>
      </c>
    </row>
    <row r="6536" spans="1:5" x14ac:dyDescent="0.35">
      <c r="A6536" s="107" t="s">
        <v>80</v>
      </c>
      <c r="B6536" s="107" t="s">
        <v>294</v>
      </c>
      <c r="C6536" s="110">
        <v>7</v>
      </c>
      <c r="D6536" s="109">
        <v>748.26166200361615</v>
      </c>
      <c r="E6536" s="109">
        <v>52643.9527376443</v>
      </c>
    </row>
    <row r="6537" spans="1:5" x14ac:dyDescent="0.35">
      <c r="A6537" s="107" t="s">
        <v>80</v>
      </c>
      <c r="B6537" s="107" t="s">
        <v>294</v>
      </c>
      <c r="C6537" s="110">
        <v>8</v>
      </c>
      <c r="D6537" s="109">
        <v>1102.0594967014781</v>
      </c>
      <c r="E6537" s="109">
        <v>75077.14589272067</v>
      </c>
    </row>
    <row r="6538" spans="1:5" x14ac:dyDescent="0.35">
      <c r="A6538" s="107" t="s">
        <v>80</v>
      </c>
      <c r="B6538" s="107" t="s">
        <v>294</v>
      </c>
      <c r="C6538" s="110">
        <v>9</v>
      </c>
      <c r="D6538" s="109">
        <v>1585.6672687103021</v>
      </c>
      <c r="E6538" s="109">
        <v>89549.251513466748</v>
      </c>
    </row>
    <row r="6539" spans="1:5" x14ac:dyDescent="0.35">
      <c r="A6539" s="107" t="s">
        <v>80</v>
      </c>
      <c r="B6539" s="107" t="s">
        <v>294</v>
      </c>
      <c r="C6539" s="110">
        <v>10</v>
      </c>
      <c r="D6539" s="109">
        <v>2337.4505204192469</v>
      </c>
      <c r="E6539" s="109">
        <v>82769.174484994001</v>
      </c>
    </row>
    <row r="6540" spans="1:5" x14ac:dyDescent="0.35">
      <c r="A6540" s="107" t="s">
        <v>80</v>
      </c>
      <c r="B6540" s="107" t="s">
        <v>294</v>
      </c>
      <c r="C6540" s="110">
        <v>11</v>
      </c>
      <c r="D6540" s="109">
        <v>2511.9220673459322</v>
      </c>
      <c r="E6540" s="109">
        <v>97168.726949529315</v>
      </c>
    </row>
    <row r="6541" spans="1:5" x14ac:dyDescent="0.35">
      <c r="A6541" s="107" t="s">
        <v>80</v>
      </c>
      <c r="B6541" s="107" t="s">
        <v>294</v>
      </c>
      <c r="C6541" s="110">
        <v>12</v>
      </c>
      <c r="D6541" s="109">
        <v>2692.2965605875038</v>
      </c>
      <c r="E6541" s="109">
        <v>101651.1078174428</v>
      </c>
    </row>
    <row r="6542" spans="1:5" x14ac:dyDescent="0.35">
      <c r="A6542" s="107" t="s">
        <v>80</v>
      </c>
      <c r="B6542" s="107" t="s">
        <v>292</v>
      </c>
      <c r="C6542" s="110">
        <v>1</v>
      </c>
      <c r="D6542" s="109">
        <v>1764.214447942953</v>
      </c>
      <c r="E6542" s="109">
        <v>135895.82239635929</v>
      </c>
    </row>
    <row r="6543" spans="1:5" x14ac:dyDescent="0.35">
      <c r="A6543" s="107" t="s">
        <v>80</v>
      </c>
      <c r="B6543" s="107" t="s">
        <v>292</v>
      </c>
      <c r="C6543" s="110">
        <v>2</v>
      </c>
      <c r="D6543" s="109">
        <v>1469.292560715478</v>
      </c>
      <c r="E6543" s="109">
        <v>108992.83039033681</v>
      </c>
    </row>
    <row r="6544" spans="1:5" x14ac:dyDescent="0.35">
      <c r="A6544" s="107" t="s">
        <v>80</v>
      </c>
      <c r="B6544" s="107" t="s">
        <v>292</v>
      </c>
      <c r="C6544" s="110">
        <v>3</v>
      </c>
      <c r="D6544" s="109">
        <v>1642.5077308442239</v>
      </c>
      <c r="E6544" s="109">
        <v>128091.80166790749</v>
      </c>
    </row>
    <row r="6545" spans="1:5" x14ac:dyDescent="0.35">
      <c r="A6545" s="107" t="s">
        <v>80</v>
      </c>
      <c r="B6545" s="107" t="s">
        <v>292</v>
      </c>
      <c r="C6545" s="110">
        <v>4</v>
      </c>
      <c r="D6545" s="109">
        <v>1215.1197664762039</v>
      </c>
      <c r="E6545" s="109">
        <v>91914.631744864339</v>
      </c>
    </row>
    <row r="6546" spans="1:5" x14ac:dyDescent="0.35">
      <c r="A6546" s="107" t="s">
        <v>80</v>
      </c>
      <c r="B6546" s="107" t="s">
        <v>292</v>
      </c>
      <c r="C6546" s="110">
        <v>5</v>
      </c>
      <c r="D6546" s="109">
        <v>829.75519645520603</v>
      </c>
      <c r="E6546" s="109">
        <v>62263.579298955126</v>
      </c>
    </row>
    <row r="6547" spans="1:5" x14ac:dyDescent="0.35">
      <c r="A6547" s="107" t="s">
        <v>80</v>
      </c>
      <c r="B6547" s="107" t="s">
        <v>292</v>
      </c>
      <c r="C6547" s="110">
        <v>6</v>
      </c>
      <c r="D6547" s="109">
        <v>632.06328152201547</v>
      </c>
      <c r="E6547" s="109">
        <v>44841.850659860087</v>
      </c>
    </row>
    <row r="6548" spans="1:5" x14ac:dyDescent="0.35">
      <c r="A6548" s="107" t="s">
        <v>80</v>
      </c>
      <c r="B6548" s="107" t="s">
        <v>292</v>
      </c>
      <c r="C6548" s="110">
        <v>7</v>
      </c>
      <c r="D6548" s="109">
        <v>990.10568182698603</v>
      </c>
      <c r="E6548" s="109">
        <v>68854.23538478704</v>
      </c>
    </row>
    <row r="6549" spans="1:5" x14ac:dyDescent="0.35">
      <c r="A6549" s="107" t="s">
        <v>80</v>
      </c>
      <c r="B6549" s="107" t="s">
        <v>292</v>
      </c>
      <c r="C6549" s="110">
        <v>8</v>
      </c>
      <c r="D6549" s="109">
        <v>1239.2605663763361</v>
      </c>
      <c r="E6549" s="109">
        <v>85472.903504263581</v>
      </c>
    </row>
    <row r="6550" spans="1:5" x14ac:dyDescent="0.35">
      <c r="A6550" s="107" t="s">
        <v>80</v>
      </c>
      <c r="B6550" s="107" t="s">
        <v>292</v>
      </c>
      <c r="C6550" s="110">
        <v>9</v>
      </c>
      <c r="D6550" s="109">
        <v>1317.739745488032</v>
      </c>
      <c r="E6550" s="109">
        <v>77239.099497981268</v>
      </c>
    </row>
    <row r="6551" spans="1:5" x14ac:dyDescent="0.35">
      <c r="A6551" s="107" t="s">
        <v>80</v>
      </c>
      <c r="B6551" s="107" t="s">
        <v>292</v>
      </c>
      <c r="C6551" s="110">
        <v>10</v>
      </c>
      <c r="D6551" s="109">
        <v>1637.217028072811</v>
      </c>
      <c r="E6551" s="109">
        <v>59607.052318531823</v>
      </c>
    </row>
    <row r="6552" spans="1:5" x14ac:dyDescent="0.35">
      <c r="A6552" s="107" t="s">
        <v>80</v>
      </c>
      <c r="B6552" s="107" t="s">
        <v>292</v>
      </c>
      <c r="C6552" s="110">
        <v>11</v>
      </c>
      <c r="D6552" s="109">
        <v>1479.796481959082</v>
      </c>
      <c r="E6552" s="109">
        <v>59972.944724579284</v>
      </c>
    </row>
    <row r="6553" spans="1:5" x14ac:dyDescent="0.35">
      <c r="A6553" s="107" t="s">
        <v>80</v>
      </c>
      <c r="B6553" s="107" t="s">
        <v>292</v>
      </c>
      <c r="C6553" s="110">
        <v>12</v>
      </c>
      <c r="D6553" s="109">
        <v>1826.969931607744</v>
      </c>
      <c r="E6553" s="109">
        <v>70592.522881075056</v>
      </c>
    </row>
    <row r="6554" spans="1:5" x14ac:dyDescent="0.35">
      <c r="A6554" s="107" t="s">
        <v>80</v>
      </c>
      <c r="B6554" s="107" t="s">
        <v>291</v>
      </c>
      <c r="C6554" s="110">
        <v>1</v>
      </c>
      <c r="D6554" s="109">
        <v>2012.0235526987919</v>
      </c>
      <c r="E6554" s="109">
        <v>150588.887755901</v>
      </c>
    </row>
    <row r="6555" spans="1:5" x14ac:dyDescent="0.35">
      <c r="A6555" s="107" t="s">
        <v>80</v>
      </c>
      <c r="B6555" s="107" t="s">
        <v>291</v>
      </c>
      <c r="C6555" s="110">
        <v>2</v>
      </c>
      <c r="D6555" s="109">
        <v>1693.049992294222</v>
      </c>
      <c r="E6555" s="109">
        <v>123278.3994376749</v>
      </c>
    </row>
    <row r="6556" spans="1:5" x14ac:dyDescent="0.35">
      <c r="A6556" s="107" t="s">
        <v>80</v>
      </c>
      <c r="B6556" s="107" t="s">
        <v>291</v>
      </c>
      <c r="C6556" s="110">
        <v>3</v>
      </c>
      <c r="D6556" s="109">
        <v>1705.1513121530179</v>
      </c>
      <c r="E6556" s="109">
        <v>132050.11414925329</v>
      </c>
    </row>
    <row r="6557" spans="1:5" x14ac:dyDescent="0.35">
      <c r="A6557" s="107" t="s">
        <v>80</v>
      </c>
      <c r="B6557" s="107" t="s">
        <v>291</v>
      </c>
      <c r="C6557" s="110">
        <v>4</v>
      </c>
      <c r="D6557" s="109">
        <v>1135.9104986206059</v>
      </c>
      <c r="E6557" s="109">
        <v>84731.452348546067</v>
      </c>
    </row>
    <row r="6558" spans="1:5" x14ac:dyDescent="0.35">
      <c r="A6558" s="107" t="s">
        <v>80</v>
      </c>
      <c r="B6558" s="107" t="s">
        <v>291</v>
      </c>
      <c r="C6558" s="110">
        <v>5</v>
      </c>
      <c r="D6558" s="109">
        <v>665.3459425723936</v>
      </c>
      <c r="E6558" s="109">
        <v>49910.963637319051</v>
      </c>
    </row>
    <row r="6559" spans="1:5" x14ac:dyDescent="0.35">
      <c r="A6559" s="107" t="s">
        <v>80</v>
      </c>
      <c r="B6559" s="107" t="s">
        <v>291</v>
      </c>
      <c r="C6559" s="110">
        <v>6</v>
      </c>
      <c r="D6559" s="109">
        <v>518.15740435140708</v>
      </c>
      <c r="E6559" s="109">
        <v>37006.755963519587</v>
      </c>
    </row>
    <row r="6560" spans="1:5" x14ac:dyDescent="0.35">
      <c r="A6560" s="107" t="s">
        <v>80</v>
      </c>
      <c r="B6560" s="107" t="s">
        <v>291</v>
      </c>
      <c r="C6560" s="110">
        <v>7</v>
      </c>
      <c r="D6560" s="109">
        <v>532.93948542588896</v>
      </c>
      <c r="E6560" s="109">
        <v>37494.959995223413</v>
      </c>
    </row>
    <row r="6561" spans="1:5" x14ac:dyDescent="0.35">
      <c r="A6561" s="107" t="s">
        <v>80</v>
      </c>
      <c r="B6561" s="107" t="s">
        <v>291</v>
      </c>
      <c r="C6561" s="110">
        <v>8</v>
      </c>
      <c r="D6561" s="109">
        <v>968.53541793921886</v>
      </c>
      <c r="E6561" s="109">
        <v>65980.897667076366</v>
      </c>
    </row>
    <row r="6562" spans="1:5" x14ac:dyDescent="0.35">
      <c r="A6562" s="107" t="s">
        <v>80</v>
      </c>
      <c r="B6562" s="107" t="s">
        <v>291</v>
      </c>
      <c r="C6562" s="110">
        <v>9</v>
      </c>
      <c r="D6562" s="109">
        <v>1244.0388962986649</v>
      </c>
      <c r="E6562" s="109">
        <v>70256.070876580459</v>
      </c>
    </row>
    <row r="6563" spans="1:5" x14ac:dyDescent="0.35">
      <c r="A6563" s="107" t="s">
        <v>80</v>
      </c>
      <c r="B6563" s="107" t="s">
        <v>291</v>
      </c>
      <c r="C6563" s="110">
        <v>10</v>
      </c>
      <c r="D6563" s="109">
        <v>1734.277872106728</v>
      </c>
      <c r="E6563" s="109">
        <v>61410.817704119618</v>
      </c>
    </row>
    <row r="6564" spans="1:5" x14ac:dyDescent="0.35">
      <c r="A6564" s="107" t="s">
        <v>80</v>
      </c>
      <c r="B6564" s="107" t="s">
        <v>291</v>
      </c>
      <c r="C6564" s="110">
        <v>11</v>
      </c>
      <c r="D6564" s="109">
        <v>1900.144474207357</v>
      </c>
      <c r="E6564" s="109">
        <v>73503.323203810389</v>
      </c>
    </row>
    <row r="6565" spans="1:5" x14ac:dyDescent="0.35">
      <c r="A6565" s="107" t="s">
        <v>80</v>
      </c>
      <c r="B6565" s="107" t="s">
        <v>291</v>
      </c>
      <c r="C6565" s="110">
        <v>12</v>
      </c>
      <c r="D6565" s="109">
        <v>2215.2239599679478</v>
      </c>
      <c r="E6565" s="109">
        <v>84372.68785288003</v>
      </c>
    </row>
    <row r="6566" spans="1:5" x14ac:dyDescent="0.35">
      <c r="A6566" s="107" t="s">
        <v>80</v>
      </c>
      <c r="B6566" s="107" t="s">
        <v>43</v>
      </c>
      <c r="C6566" s="110">
        <v>1</v>
      </c>
      <c r="D6566" s="109">
        <v>150400.41509191209</v>
      </c>
      <c r="E6566" s="109">
        <v>10925948.980836609</v>
      </c>
    </row>
    <row r="6567" spans="1:5" x14ac:dyDescent="0.35">
      <c r="A6567" s="107" t="s">
        <v>80</v>
      </c>
      <c r="B6567" s="107" t="s">
        <v>43</v>
      </c>
      <c r="C6567" s="110">
        <v>2</v>
      </c>
      <c r="D6567" s="109">
        <v>140940.33519427141</v>
      </c>
      <c r="E6567" s="109">
        <v>10238302.56769946</v>
      </c>
    </row>
    <row r="6568" spans="1:5" x14ac:dyDescent="0.35">
      <c r="A6568" s="107" t="s">
        <v>80</v>
      </c>
      <c r="B6568" s="107" t="s">
        <v>43</v>
      </c>
      <c r="C6568" s="110">
        <v>3</v>
      </c>
      <c r="D6568" s="109">
        <v>209145.82386354459</v>
      </c>
      <c r="E6568" s="109">
        <v>15612656.560706239</v>
      </c>
    </row>
    <row r="6569" spans="1:5" x14ac:dyDescent="0.35">
      <c r="A6569" s="107" t="s">
        <v>80</v>
      </c>
      <c r="B6569" s="107" t="s">
        <v>43</v>
      </c>
      <c r="C6569" s="110">
        <v>4</v>
      </c>
      <c r="D6569" s="109">
        <v>212446.06826984411</v>
      </c>
      <c r="E6569" s="109">
        <v>15571147.983230939</v>
      </c>
    </row>
    <row r="6570" spans="1:5" x14ac:dyDescent="0.35">
      <c r="A6570" s="107" t="s">
        <v>80</v>
      </c>
      <c r="B6570" s="107" t="s">
        <v>43</v>
      </c>
      <c r="C6570" s="110">
        <v>5</v>
      </c>
      <c r="D6570" s="109">
        <v>333419.18032850279</v>
      </c>
      <c r="E6570" s="109">
        <v>23435344.635290962</v>
      </c>
    </row>
    <row r="6571" spans="1:5" x14ac:dyDescent="0.35">
      <c r="A6571" s="107" t="s">
        <v>80</v>
      </c>
      <c r="B6571" s="107" t="s">
        <v>43</v>
      </c>
      <c r="C6571" s="110">
        <v>6</v>
      </c>
      <c r="D6571" s="109">
        <v>221492.51309526799</v>
      </c>
      <c r="E6571" s="109">
        <v>14929086.186433369</v>
      </c>
    </row>
    <row r="6572" spans="1:5" x14ac:dyDescent="0.35">
      <c r="A6572" s="107" t="s">
        <v>80</v>
      </c>
      <c r="B6572" s="107" t="s">
        <v>43</v>
      </c>
      <c r="C6572" s="110">
        <v>7</v>
      </c>
      <c r="D6572" s="109">
        <v>277193.10495837813</v>
      </c>
      <c r="E6572" s="109">
        <v>18497285.853520609</v>
      </c>
    </row>
    <row r="6573" spans="1:5" x14ac:dyDescent="0.35">
      <c r="A6573" s="107" t="s">
        <v>80</v>
      </c>
      <c r="B6573" s="107" t="s">
        <v>43</v>
      </c>
      <c r="C6573" s="110">
        <v>8</v>
      </c>
      <c r="D6573" s="109">
        <v>270594.73478965322</v>
      </c>
      <c r="E6573" s="109">
        <v>18047558.225588031</v>
      </c>
    </row>
    <row r="6574" spans="1:5" x14ac:dyDescent="0.35">
      <c r="A6574" s="107" t="s">
        <v>80</v>
      </c>
      <c r="B6574" s="107" t="s">
        <v>43</v>
      </c>
      <c r="C6574" s="110">
        <v>9</v>
      </c>
      <c r="D6574" s="109">
        <v>154846.74014567351</v>
      </c>
      <c r="E6574" s="109">
        <v>9841405.0715303477</v>
      </c>
    </row>
    <row r="6575" spans="1:5" x14ac:dyDescent="0.35">
      <c r="A6575" s="107" t="s">
        <v>80</v>
      </c>
      <c r="B6575" s="107" t="s">
        <v>43</v>
      </c>
      <c r="C6575" s="110">
        <v>10</v>
      </c>
      <c r="D6575" s="109">
        <v>77216.971964135679</v>
      </c>
      <c r="E6575" s="109">
        <v>4315480.4208102021</v>
      </c>
    </row>
    <row r="6576" spans="1:5" x14ac:dyDescent="0.35">
      <c r="A6576" s="107" t="s">
        <v>80</v>
      </c>
      <c r="B6576" s="107" t="s">
        <v>43</v>
      </c>
      <c r="C6576" s="110">
        <v>11</v>
      </c>
      <c r="D6576" s="109">
        <v>81219.176160503368</v>
      </c>
      <c r="E6576" s="109">
        <v>4525119.2518853741</v>
      </c>
    </row>
    <row r="6577" spans="1:5" x14ac:dyDescent="0.35">
      <c r="A6577" s="107" t="s">
        <v>80</v>
      </c>
      <c r="B6577" s="107" t="s">
        <v>43</v>
      </c>
      <c r="C6577" s="110">
        <v>12</v>
      </c>
      <c r="D6577" s="109">
        <v>94945.836501226368</v>
      </c>
      <c r="E6577" s="109">
        <v>5262711.1250795657</v>
      </c>
    </row>
    <row r="6578" spans="1:5" x14ac:dyDescent="0.35">
      <c r="A6578" s="107" t="s">
        <v>80</v>
      </c>
      <c r="B6578" s="107" t="s">
        <v>44</v>
      </c>
      <c r="C6578" s="110">
        <v>1</v>
      </c>
      <c r="D6578" s="109">
        <v>38517.405248146773</v>
      </c>
      <c r="E6578" s="109">
        <v>1682617.092248308</v>
      </c>
    </row>
    <row r="6579" spans="1:5" x14ac:dyDescent="0.35">
      <c r="A6579" s="107" t="s">
        <v>80</v>
      </c>
      <c r="B6579" s="107" t="s">
        <v>44</v>
      </c>
      <c r="C6579" s="110">
        <v>2</v>
      </c>
      <c r="D6579" s="109">
        <v>32496.689820942469</v>
      </c>
      <c r="E6579" s="109">
        <v>1587045.3019176801</v>
      </c>
    </row>
    <row r="6580" spans="1:5" x14ac:dyDescent="0.35">
      <c r="A6580" s="107" t="s">
        <v>80</v>
      </c>
      <c r="B6580" s="107" t="s">
        <v>44</v>
      </c>
      <c r="C6580" s="110">
        <v>3</v>
      </c>
      <c r="D6580" s="109">
        <v>32749.234683770621</v>
      </c>
      <c r="E6580" s="109">
        <v>1822099.264530099</v>
      </c>
    </row>
    <row r="6581" spans="1:5" x14ac:dyDescent="0.35">
      <c r="A6581" s="107" t="s">
        <v>80</v>
      </c>
      <c r="B6581" s="107" t="s">
        <v>44</v>
      </c>
      <c r="C6581" s="110">
        <v>4</v>
      </c>
      <c r="D6581" s="109">
        <v>28106.40368412884</v>
      </c>
      <c r="E6581" s="109">
        <v>1512573.2684296239</v>
      </c>
    </row>
    <row r="6582" spans="1:5" x14ac:dyDescent="0.35">
      <c r="A6582" s="107" t="s">
        <v>80</v>
      </c>
      <c r="B6582" s="107" t="s">
        <v>44</v>
      </c>
      <c r="C6582" s="110">
        <v>5</v>
      </c>
      <c r="D6582" s="109">
        <v>23582.396359062459</v>
      </c>
      <c r="E6582" s="109">
        <v>1450579.3808114531</v>
      </c>
    </row>
    <row r="6583" spans="1:5" x14ac:dyDescent="0.35">
      <c r="A6583" s="107" t="s">
        <v>80</v>
      </c>
      <c r="B6583" s="107" t="s">
        <v>44</v>
      </c>
      <c r="C6583" s="110">
        <v>6</v>
      </c>
      <c r="D6583" s="109">
        <v>21305.918450000019</v>
      </c>
      <c r="E6583" s="109">
        <v>1333097.8649350649</v>
      </c>
    </row>
    <row r="6584" spans="1:5" x14ac:dyDescent="0.35">
      <c r="A6584" s="107" t="s">
        <v>80</v>
      </c>
      <c r="B6584" s="107" t="s">
        <v>44</v>
      </c>
      <c r="C6584" s="110">
        <v>7</v>
      </c>
      <c r="D6584" s="109">
        <v>22989.16435708788</v>
      </c>
      <c r="E6584" s="109">
        <v>809101.2690254153</v>
      </c>
    </row>
    <row r="6585" spans="1:5" x14ac:dyDescent="0.35">
      <c r="A6585" s="107" t="s">
        <v>80</v>
      </c>
      <c r="B6585" s="107" t="s">
        <v>44</v>
      </c>
      <c r="C6585" s="110">
        <v>8</v>
      </c>
      <c r="D6585" s="109">
        <v>26242.061047716379</v>
      </c>
      <c r="E6585" s="109">
        <v>407849.88165968523</v>
      </c>
    </row>
    <row r="6586" spans="1:5" x14ac:dyDescent="0.35">
      <c r="A6586" s="107" t="s">
        <v>80</v>
      </c>
      <c r="B6586" s="107" t="s">
        <v>44</v>
      </c>
      <c r="C6586" s="110">
        <v>9</v>
      </c>
      <c r="D6586" s="109">
        <v>31775.104056619799</v>
      </c>
      <c r="E6586" s="109">
        <v>344272.21280318027</v>
      </c>
    </row>
    <row r="6587" spans="1:5" x14ac:dyDescent="0.35">
      <c r="A6587" s="107" t="s">
        <v>80</v>
      </c>
      <c r="B6587" s="107" t="s">
        <v>44</v>
      </c>
      <c r="C6587" s="110">
        <v>10</v>
      </c>
      <c r="D6587" s="109">
        <v>37123.802047823687</v>
      </c>
      <c r="E6587" s="109">
        <v>316724.70261848968</v>
      </c>
    </row>
    <row r="6588" spans="1:5" x14ac:dyDescent="0.35">
      <c r="A6588" s="107" t="s">
        <v>80</v>
      </c>
      <c r="B6588" s="107" t="s">
        <v>44</v>
      </c>
      <c r="C6588" s="110">
        <v>11</v>
      </c>
      <c r="D6588" s="109">
        <v>39228.26056146164</v>
      </c>
      <c r="E6588" s="109">
        <v>335668.8163050767</v>
      </c>
    </row>
    <row r="6589" spans="1:5" x14ac:dyDescent="0.35">
      <c r="A6589" s="107" t="s">
        <v>80</v>
      </c>
      <c r="B6589" s="107" t="s">
        <v>44</v>
      </c>
      <c r="C6589" s="110">
        <v>12</v>
      </c>
      <c r="D6589" s="109">
        <v>40786.971199496496</v>
      </c>
      <c r="E6589" s="109">
        <v>418634.25462656718</v>
      </c>
    </row>
    <row r="6590" spans="1:5" x14ac:dyDescent="0.35">
      <c r="A6590" s="107" t="s">
        <v>80</v>
      </c>
      <c r="B6590" s="107" t="s">
        <v>288</v>
      </c>
      <c r="C6590" s="110">
        <v>1</v>
      </c>
      <c r="D6590" s="109">
        <v>0</v>
      </c>
      <c r="E6590" s="109">
        <v>0</v>
      </c>
    </row>
    <row r="6591" spans="1:5" x14ac:dyDescent="0.35">
      <c r="A6591" s="107" t="s">
        <v>80</v>
      </c>
      <c r="B6591" s="107" t="s">
        <v>288</v>
      </c>
      <c r="C6591" s="110">
        <v>2</v>
      </c>
      <c r="D6591" s="109">
        <v>0</v>
      </c>
      <c r="E6591" s="109">
        <v>0</v>
      </c>
    </row>
    <row r="6592" spans="1:5" x14ac:dyDescent="0.35">
      <c r="A6592" s="107" t="s">
        <v>80</v>
      </c>
      <c r="B6592" s="107" t="s">
        <v>288</v>
      </c>
      <c r="C6592" s="110">
        <v>3</v>
      </c>
      <c r="D6592" s="109">
        <v>0</v>
      </c>
      <c r="E6592" s="109">
        <v>0</v>
      </c>
    </row>
    <row r="6593" spans="1:5" x14ac:dyDescent="0.35">
      <c r="A6593" s="107" t="s">
        <v>80</v>
      </c>
      <c r="B6593" s="107" t="s">
        <v>288</v>
      </c>
      <c r="C6593" s="110">
        <v>4</v>
      </c>
      <c r="D6593" s="109">
        <v>0</v>
      </c>
      <c r="E6593" s="109">
        <v>0</v>
      </c>
    </row>
    <row r="6594" spans="1:5" x14ac:dyDescent="0.35">
      <c r="A6594" s="107" t="s">
        <v>80</v>
      </c>
      <c r="B6594" s="107" t="s">
        <v>288</v>
      </c>
      <c r="C6594" s="110">
        <v>5</v>
      </c>
      <c r="D6594" s="109">
        <v>0</v>
      </c>
      <c r="E6594" s="109">
        <v>0</v>
      </c>
    </row>
    <row r="6595" spans="1:5" x14ac:dyDescent="0.35">
      <c r="A6595" s="107" t="s">
        <v>80</v>
      </c>
      <c r="B6595" s="107" t="s">
        <v>288</v>
      </c>
      <c r="C6595" s="110">
        <v>6</v>
      </c>
      <c r="D6595" s="109">
        <v>0</v>
      </c>
      <c r="E6595" s="109">
        <v>0</v>
      </c>
    </row>
    <row r="6596" spans="1:5" x14ac:dyDescent="0.35">
      <c r="A6596" s="107" t="s">
        <v>80</v>
      </c>
      <c r="B6596" s="107" t="s">
        <v>288</v>
      </c>
      <c r="C6596" s="110">
        <v>7</v>
      </c>
      <c r="D6596" s="109">
        <v>0</v>
      </c>
      <c r="E6596" s="109">
        <v>0</v>
      </c>
    </row>
    <row r="6597" spans="1:5" x14ac:dyDescent="0.35">
      <c r="A6597" s="107" t="s">
        <v>80</v>
      </c>
      <c r="B6597" s="107" t="s">
        <v>288</v>
      </c>
      <c r="C6597" s="110">
        <v>8</v>
      </c>
      <c r="D6597" s="109">
        <v>0</v>
      </c>
      <c r="E6597" s="109">
        <v>0</v>
      </c>
    </row>
    <row r="6598" spans="1:5" x14ac:dyDescent="0.35">
      <c r="A6598" s="107" t="s">
        <v>80</v>
      </c>
      <c r="B6598" s="107" t="s">
        <v>288</v>
      </c>
      <c r="C6598" s="110">
        <v>9</v>
      </c>
      <c r="D6598" s="109">
        <v>0</v>
      </c>
      <c r="E6598" s="109">
        <v>0</v>
      </c>
    </row>
    <row r="6599" spans="1:5" x14ac:dyDescent="0.35">
      <c r="A6599" s="107" t="s">
        <v>80</v>
      </c>
      <c r="B6599" s="107" t="s">
        <v>288</v>
      </c>
      <c r="C6599" s="110">
        <v>10</v>
      </c>
      <c r="D6599" s="109">
        <v>0</v>
      </c>
      <c r="E6599" s="109">
        <v>0</v>
      </c>
    </row>
    <row r="6600" spans="1:5" x14ac:dyDescent="0.35">
      <c r="A6600" s="107" t="s">
        <v>80</v>
      </c>
      <c r="B6600" s="107" t="s">
        <v>288</v>
      </c>
      <c r="C6600" s="110">
        <v>11</v>
      </c>
      <c r="D6600" s="109">
        <v>0</v>
      </c>
      <c r="E6600" s="109">
        <v>0</v>
      </c>
    </row>
    <row r="6601" spans="1:5" x14ac:dyDescent="0.35">
      <c r="A6601" s="107" t="s">
        <v>80</v>
      </c>
      <c r="B6601" s="107" t="s">
        <v>288</v>
      </c>
      <c r="C6601" s="110">
        <v>12</v>
      </c>
      <c r="D6601" s="109">
        <v>0</v>
      </c>
      <c r="E6601" s="109">
        <v>0</v>
      </c>
    </row>
    <row r="6602" spans="1:5" x14ac:dyDescent="0.35">
      <c r="A6602" s="107" t="s">
        <v>80</v>
      </c>
      <c r="B6602" s="107" t="s">
        <v>287</v>
      </c>
      <c r="C6602" s="110">
        <v>1</v>
      </c>
      <c r="D6602" s="109">
        <v>25886.160139083859</v>
      </c>
      <c r="E6602" s="109">
        <v>1897195.0358747919</v>
      </c>
    </row>
    <row r="6603" spans="1:5" x14ac:dyDescent="0.35">
      <c r="A6603" s="107" t="s">
        <v>80</v>
      </c>
      <c r="B6603" s="107" t="s">
        <v>287</v>
      </c>
      <c r="C6603" s="110">
        <v>2</v>
      </c>
      <c r="D6603" s="109">
        <v>39560.400066375732</v>
      </c>
      <c r="E6603" s="109">
        <v>2909045.9468502011</v>
      </c>
    </row>
    <row r="6604" spans="1:5" x14ac:dyDescent="0.35">
      <c r="A6604" s="107" t="s">
        <v>80</v>
      </c>
      <c r="B6604" s="107" t="s">
        <v>287</v>
      </c>
      <c r="C6604" s="110">
        <v>3</v>
      </c>
      <c r="D6604" s="109">
        <v>30860.159759521499</v>
      </c>
      <c r="E6604" s="109">
        <v>2413974.4034095621</v>
      </c>
    </row>
    <row r="6605" spans="1:5" x14ac:dyDescent="0.35">
      <c r="A6605" s="107" t="s">
        <v>80</v>
      </c>
      <c r="B6605" s="107" t="s">
        <v>287</v>
      </c>
      <c r="C6605" s="110">
        <v>4</v>
      </c>
      <c r="D6605" s="109">
        <v>19623.840383529689</v>
      </c>
      <c r="E6605" s="109">
        <v>1485568.7411733139</v>
      </c>
    </row>
    <row r="6606" spans="1:5" x14ac:dyDescent="0.35">
      <c r="A6606" s="107" t="s">
        <v>80</v>
      </c>
      <c r="B6606" s="107" t="s">
        <v>287</v>
      </c>
      <c r="C6606" s="110">
        <v>5</v>
      </c>
      <c r="D6606" s="109">
        <v>9138.2399396896435</v>
      </c>
      <c r="E6606" s="109">
        <v>689891.69051612099</v>
      </c>
    </row>
    <row r="6607" spans="1:5" x14ac:dyDescent="0.35">
      <c r="A6607" s="107" t="s">
        <v>80</v>
      </c>
      <c r="B6607" s="107" t="s">
        <v>287</v>
      </c>
      <c r="C6607" s="110">
        <v>6</v>
      </c>
      <c r="D6607" s="109">
        <v>5551.9200057983371</v>
      </c>
      <c r="E6607" s="109">
        <v>395771.79323930142</v>
      </c>
    </row>
    <row r="6608" spans="1:5" x14ac:dyDescent="0.35">
      <c r="A6608" s="107" t="s">
        <v>80</v>
      </c>
      <c r="B6608" s="107" t="s">
        <v>287</v>
      </c>
      <c r="C6608" s="110">
        <v>7</v>
      </c>
      <c r="D6608" s="109">
        <v>5549.7598853111276</v>
      </c>
      <c r="E6608" s="109">
        <v>394017.36421713838</v>
      </c>
    </row>
    <row r="6609" spans="1:5" x14ac:dyDescent="0.35">
      <c r="A6609" s="107" t="s">
        <v>80</v>
      </c>
      <c r="B6609" s="107" t="s">
        <v>287</v>
      </c>
      <c r="C6609" s="110">
        <v>8</v>
      </c>
      <c r="D6609" s="109">
        <v>3618.9598913192749</v>
      </c>
      <c r="E6609" s="109">
        <v>254330.63917071669</v>
      </c>
    </row>
    <row r="6610" spans="1:5" x14ac:dyDescent="0.35">
      <c r="A6610" s="107" t="s">
        <v>80</v>
      </c>
      <c r="B6610" s="107" t="s">
        <v>287</v>
      </c>
      <c r="C6610" s="110">
        <v>9</v>
      </c>
      <c r="D6610" s="109">
        <v>4630.079908847807</v>
      </c>
      <c r="E6610" s="109">
        <v>283014.07015061931</v>
      </c>
    </row>
    <row r="6611" spans="1:5" x14ac:dyDescent="0.35">
      <c r="A6611" s="107" t="s">
        <v>80</v>
      </c>
      <c r="B6611" s="107" t="s">
        <v>287</v>
      </c>
      <c r="C6611" s="110">
        <v>10</v>
      </c>
      <c r="D6611" s="109">
        <v>12823.00260259951</v>
      </c>
      <c r="E6611" s="109">
        <v>567466.12139914103</v>
      </c>
    </row>
    <row r="6612" spans="1:5" x14ac:dyDescent="0.35">
      <c r="A6612" s="107" t="s">
        <v>80</v>
      </c>
      <c r="B6612" s="107" t="s">
        <v>287</v>
      </c>
      <c r="C6612" s="110">
        <v>11</v>
      </c>
      <c r="D6612" s="109">
        <v>41076.299995422363</v>
      </c>
      <c r="E6612" s="109">
        <v>1912340.1990804439</v>
      </c>
    </row>
    <row r="6613" spans="1:5" x14ac:dyDescent="0.35">
      <c r="A6613" s="107" t="s">
        <v>80</v>
      </c>
      <c r="B6613" s="107" t="s">
        <v>287</v>
      </c>
      <c r="C6613" s="110">
        <v>12</v>
      </c>
      <c r="D6613" s="109">
        <v>44160</v>
      </c>
      <c r="E6613" s="109">
        <v>2042688.497265134</v>
      </c>
    </row>
    <row r="6614" spans="1:5" x14ac:dyDescent="0.35">
      <c r="A6614" s="107" t="s">
        <v>80</v>
      </c>
      <c r="B6614" s="107" t="s">
        <v>96</v>
      </c>
      <c r="C6614" s="110">
        <v>1</v>
      </c>
      <c r="D6614" s="109">
        <v>2227.9199542999281</v>
      </c>
      <c r="E6614" s="109">
        <v>150464.15995652581</v>
      </c>
    </row>
    <row r="6615" spans="1:5" x14ac:dyDescent="0.35">
      <c r="A6615" s="107" t="s">
        <v>80</v>
      </c>
      <c r="B6615" s="107" t="s">
        <v>96</v>
      </c>
      <c r="C6615" s="110">
        <v>2</v>
      </c>
      <c r="D6615" s="109">
        <v>3130.0799353122679</v>
      </c>
      <c r="E6615" s="109">
        <v>225965.21595460031</v>
      </c>
    </row>
    <row r="6616" spans="1:5" x14ac:dyDescent="0.35">
      <c r="A6616" s="107" t="s">
        <v>80</v>
      </c>
      <c r="B6616" s="107" t="s">
        <v>96</v>
      </c>
      <c r="C6616" s="110">
        <v>3</v>
      </c>
      <c r="D6616" s="109">
        <v>2372.6399788856502</v>
      </c>
      <c r="E6616" s="109">
        <v>180006.9294478439</v>
      </c>
    </row>
    <row r="6617" spans="1:5" x14ac:dyDescent="0.35">
      <c r="A6617" s="107" t="s">
        <v>80</v>
      </c>
      <c r="B6617" s="107" t="s">
        <v>96</v>
      </c>
      <c r="C6617" s="110">
        <v>4</v>
      </c>
      <c r="D6617" s="109">
        <v>1425.3599901199329</v>
      </c>
      <c r="E6617" s="109">
        <v>105610.2250028971</v>
      </c>
    </row>
    <row r="6618" spans="1:5" x14ac:dyDescent="0.35">
      <c r="A6618" s="107" t="s">
        <v>80</v>
      </c>
      <c r="B6618" s="107" t="s">
        <v>96</v>
      </c>
      <c r="C6618" s="110">
        <v>5</v>
      </c>
      <c r="D6618" s="109">
        <v>2281.439981937408</v>
      </c>
      <c r="E6618" s="109">
        <v>167033.21217242669</v>
      </c>
    </row>
    <row r="6619" spans="1:5" x14ac:dyDescent="0.35">
      <c r="A6619" s="107" t="s">
        <v>80</v>
      </c>
      <c r="B6619" s="107" t="s">
        <v>96</v>
      </c>
      <c r="C6619" s="110">
        <v>6</v>
      </c>
      <c r="D6619" s="109">
        <v>6024.9600358009347</v>
      </c>
      <c r="E6619" s="109">
        <v>419324.13257329859</v>
      </c>
    </row>
    <row r="6620" spans="1:5" x14ac:dyDescent="0.35">
      <c r="A6620" s="107" t="s">
        <v>80</v>
      </c>
      <c r="B6620" s="107" t="s">
        <v>96</v>
      </c>
      <c r="C6620" s="110">
        <v>7</v>
      </c>
      <c r="D6620" s="109">
        <v>14026.07954406739</v>
      </c>
      <c r="E6620" s="109">
        <v>971612.40906090802</v>
      </c>
    </row>
    <row r="6621" spans="1:5" x14ac:dyDescent="0.35">
      <c r="A6621" s="107" t="s">
        <v>80</v>
      </c>
      <c r="B6621" s="107" t="s">
        <v>96</v>
      </c>
      <c r="C6621" s="110">
        <v>8</v>
      </c>
      <c r="D6621" s="109">
        <v>14068.79972457887</v>
      </c>
      <c r="E6621" s="109">
        <v>958431.06576522079</v>
      </c>
    </row>
    <row r="6622" spans="1:5" x14ac:dyDescent="0.35">
      <c r="A6622" s="107" t="s">
        <v>80</v>
      </c>
      <c r="B6622" s="107" t="s">
        <v>96</v>
      </c>
      <c r="C6622" s="110">
        <v>9</v>
      </c>
      <c r="D6622" s="109">
        <v>10208.64021301271</v>
      </c>
      <c r="E6622" s="109">
        <v>596133.57896725181</v>
      </c>
    </row>
    <row r="6623" spans="1:5" x14ac:dyDescent="0.35">
      <c r="A6623" s="107" t="s">
        <v>80</v>
      </c>
      <c r="B6623" s="107" t="s">
        <v>96</v>
      </c>
      <c r="C6623" s="110">
        <v>10</v>
      </c>
      <c r="D6623" s="109">
        <v>3780.2499272823352</v>
      </c>
      <c r="E6623" s="109">
        <v>167824.7239004751</v>
      </c>
    </row>
    <row r="6624" spans="1:5" x14ac:dyDescent="0.35">
      <c r="A6624" s="107" t="s">
        <v>80</v>
      </c>
      <c r="B6624" s="107" t="s">
        <v>96</v>
      </c>
      <c r="C6624" s="110">
        <v>11</v>
      </c>
      <c r="D6624" s="109">
        <v>739.91999965906155</v>
      </c>
      <c r="E6624" s="109">
        <v>30464.42295889647</v>
      </c>
    </row>
    <row r="6625" spans="1:5" x14ac:dyDescent="0.35">
      <c r="A6625" s="107" t="s">
        <v>80</v>
      </c>
      <c r="B6625" s="107" t="s">
        <v>96</v>
      </c>
      <c r="C6625" s="110">
        <v>12</v>
      </c>
      <c r="D6625" s="109">
        <v>753.37996089458386</v>
      </c>
      <c r="E6625" s="109">
        <v>31885.805653253348</v>
      </c>
    </row>
    <row r="6626" spans="1:5" x14ac:dyDescent="0.35">
      <c r="A6626" s="107" t="s">
        <v>80</v>
      </c>
      <c r="B6626" s="107" t="s">
        <v>286</v>
      </c>
      <c r="C6626" s="110">
        <v>1</v>
      </c>
      <c r="D6626" s="109">
        <v>29565.12014389037</v>
      </c>
      <c r="E6626" s="109">
        <v>2339338.7749284068</v>
      </c>
    </row>
    <row r="6627" spans="1:5" x14ac:dyDescent="0.35">
      <c r="A6627" s="107" t="s">
        <v>80</v>
      </c>
      <c r="B6627" s="107" t="s">
        <v>286</v>
      </c>
      <c r="C6627" s="110">
        <v>2</v>
      </c>
      <c r="D6627" s="109">
        <v>26880</v>
      </c>
      <c r="E6627" s="109">
        <v>1976253.2005166139</v>
      </c>
    </row>
    <row r="6628" spans="1:5" x14ac:dyDescent="0.35">
      <c r="A6628" s="107" t="s">
        <v>80</v>
      </c>
      <c r="B6628" s="107" t="s">
        <v>286</v>
      </c>
      <c r="C6628" s="110">
        <v>3</v>
      </c>
      <c r="D6628" s="109">
        <v>24783.359321594231</v>
      </c>
      <c r="E6628" s="109">
        <v>1942340.128685303</v>
      </c>
    </row>
    <row r="6629" spans="1:5" x14ac:dyDescent="0.35">
      <c r="A6629" s="107" t="s">
        <v>80</v>
      </c>
      <c r="B6629" s="107" t="s">
        <v>286</v>
      </c>
      <c r="C6629" s="110">
        <v>4</v>
      </c>
      <c r="D6629" s="109">
        <v>13561.9199142456</v>
      </c>
      <c r="E6629" s="109">
        <v>1023445.875050328</v>
      </c>
    </row>
    <row r="6630" spans="1:5" x14ac:dyDescent="0.35">
      <c r="A6630" s="107" t="s">
        <v>80</v>
      </c>
      <c r="B6630" s="107" t="s">
        <v>286</v>
      </c>
      <c r="C6630" s="110">
        <v>5</v>
      </c>
      <c r="D6630" s="109">
        <v>9113.7600822448767</v>
      </c>
      <c r="E6630" s="109">
        <v>687889.96940911876</v>
      </c>
    </row>
    <row r="6631" spans="1:5" x14ac:dyDescent="0.35">
      <c r="A6631" s="107" t="s">
        <v>80</v>
      </c>
      <c r="B6631" s="107" t="s">
        <v>286</v>
      </c>
      <c r="C6631" s="110">
        <v>6</v>
      </c>
      <c r="D6631" s="109">
        <v>6760.079987525939</v>
      </c>
      <c r="E6631" s="109">
        <v>481555.67879565043</v>
      </c>
    </row>
    <row r="6632" spans="1:5" x14ac:dyDescent="0.35">
      <c r="A6632" s="107" t="s">
        <v>80</v>
      </c>
      <c r="B6632" s="107" t="s">
        <v>286</v>
      </c>
      <c r="C6632" s="110">
        <v>7</v>
      </c>
      <c r="D6632" s="109">
        <v>5772.4801030158997</v>
      </c>
      <c r="E6632" s="109">
        <v>409246.16538475</v>
      </c>
    </row>
    <row r="6633" spans="1:5" x14ac:dyDescent="0.35">
      <c r="A6633" s="107" t="s">
        <v>80</v>
      </c>
      <c r="B6633" s="107" t="s">
        <v>286</v>
      </c>
      <c r="C6633" s="110">
        <v>8</v>
      </c>
      <c r="D6633" s="109">
        <v>4824.2399349212656</v>
      </c>
      <c r="E6633" s="109">
        <v>339153.37240782648</v>
      </c>
    </row>
    <row r="6634" spans="1:5" x14ac:dyDescent="0.35">
      <c r="A6634" s="107" t="s">
        <v>80</v>
      </c>
      <c r="B6634" s="107" t="s">
        <v>286</v>
      </c>
      <c r="C6634" s="110">
        <v>9</v>
      </c>
      <c r="D6634" s="109">
        <v>4255.1999135017404</v>
      </c>
      <c r="E6634" s="109">
        <v>261478.96254171751</v>
      </c>
    </row>
    <row r="6635" spans="1:5" x14ac:dyDescent="0.35">
      <c r="A6635" s="107" t="s">
        <v>80</v>
      </c>
      <c r="B6635" s="107" t="s">
        <v>286</v>
      </c>
      <c r="C6635" s="110">
        <v>10</v>
      </c>
      <c r="D6635" s="109">
        <v>6074.2500233650198</v>
      </c>
      <c r="E6635" s="109">
        <v>276026.92973332183</v>
      </c>
    </row>
    <row r="6636" spans="1:5" x14ac:dyDescent="0.35">
      <c r="A6636" s="107" t="s">
        <v>80</v>
      </c>
      <c r="B6636" s="107" t="s">
        <v>286</v>
      </c>
      <c r="C6636" s="110">
        <v>11</v>
      </c>
      <c r="D6636" s="109">
        <v>17445.250255584731</v>
      </c>
      <c r="E6636" s="109">
        <v>833720.18697632884</v>
      </c>
    </row>
    <row r="6637" spans="1:5" x14ac:dyDescent="0.35">
      <c r="A6637" s="107" t="s">
        <v>80</v>
      </c>
      <c r="B6637" s="107" t="s">
        <v>286</v>
      </c>
      <c r="C6637" s="110">
        <v>12</v>
      </c>
      <c r="D6637" s="109">
        <v>29093.299716949459</v>
      </c>
      <c r="E6637" s="109">
        <v>1348942.9791188261</v>
      </c>
    </row>
    <row r="6638" spans="1:5" x14ac:dyDescent="0.35">
      <c r="A6638" s="107" t="s">
        <v>80</v>
      </c>
      <c r="B6638" s="107" t="s">
        <v>285</v>
      </c>
      <c r="C6638" s="110">
        <v>1</v>
      </c>
      <c r="D6638" s="109">
        <v>0</v>
      </c>
      <c r="E6638" s="109">
        <v>0</v>
      </c>
    </row>
    <row r="6639" spans="1:5" x14ac:dyDescent="0.35">
      <c r="A6639" s="107" t="s">
        <v>80</v>
      </c>
      <c r="B6639" s="107" t="s">
        <v>285</v>
      </c>
      <c r="C6639" s="110">
        <v>2</v>
      </c>
      <c r="D6639" s="109">
        <v>0</v>
      </c>
      <c r="E6639" s="109">
        <v>0</v>
      </c>
    </row>
    <row r="6640" spans="1:5" x14ac:dyDescent="0.35">
      <c r="A6640" s="107" t="s">
        <v>80</v>
      </c>
      <c r="B6640" s="107" t="s">
        <v>285</v>
      </c>
      <c r="C6640" s="110">
        <v>3</v>
      </c>
      <c r="D6640" s="109">
        <v>0</v>
      </c>
      <c r="E6640" s="109">
        <v>0</v>
      </c>
    </row>
    <row r="6641" spans="1:5" x14ac:dyDescent="0.35">
      <c r="A6641" s="107" t="s">
        <v>80</v>
      </c>
      <c r="B6641" s="107" t="s">
        <v>285</v>
      </c>
      <c r="C6641" s="110">
        <v>4</v>
      </c>
      <c r="D6641" s="109">
        <v>0</v>
      </c>
      <c r="E6641" s="109">
        <v>0</v>
      </c>
    </row>
    <row r="6642" spans="1:5" x14ac:dyDescent="0.35">
      <c r="A6642" s="107" t="s">
        <v>80</v>
      </c>
      <c r="B6642" s="107" t="s">
        <v>285</v>
      </c>
      <c r="C6642" s="110">
        <v>5</v>
      </c>
      <c r="D6642" s="109">
        <v>0</v>
      </c>
      <c r="E6642" s="109">
        <v>0</v>
      </c>
    </row>
    <row r="6643" spans="1:5" x14ac:dyDescent="0.35">
      <c r="A6643" s="107" t="s">
        <v>80</v>
      </c>
      <c r="B6643" s="107" t="s">
        <v>285</v>
      </c>
      <c r="C6643" s="110">
        <v>6</v>
      </c>
      <c r="D6643" s="109">
        <v>0</v>
      </c>
      <c r="E6643" s="109">
        <v>0</v>
      </c>
    </row>
    <row r="6644" spans="1:5" x14ac:dyDescent="0.35">
      <c r="A6644" s="107" t="s">
        <v>80</v>
      </c>
      <c r="B6644" s="107" t="s">
        <v>285</v>
      </c>
      <c r="C6644" s="110">
        <v>7</v>
      </c>
      <c r="D6644" s="109">
        <v>0</v>
      </c>
      <c r="E6644" s="109">
        <v>0</v>
      </c>
    </row>
    <row r="6645" spans="1:5" x14ac:dyDescent="0.35">
      <c r="A6645" s="107" t="s">
        <v>80</v>
      </c>
      <c r="B6645" s="107" t="s">
        <v>285</v>
      </c>
      <c r="C6645" s="110">
        <v>8</v>
      </c>
      <c r="D6645" s="109">
        <v>0</v>
      </c>
      <c r="E6645" s="109">
        <v>0</v>
      </c>
    </row>
    <row r="6646" spans="1:5" x14ac:dyDescent="0.35">
      <c r="A6646" s="107" t="s">
        <v>80</v>
      </c>
      <c r="B6646" s="107" t="s">
        <v>285</v>
      </c>
      <c r="C6646" s="110">
        <v>9</v>
      </c>
      <c r="D6646" s="109">
        <v>4536</v>
      </c>
      <c r="E6646" s="109">
        <v>266487.34225141979</v>
      </c>
    </row>
    <row r="6647" spans="1:5" x14ac:dyDescent="0.35">
      <c r="A6647" s="107" t="s">
        <v>80</v>
      </c>
      <c r="B6647" s="107" t="s">
        <v>285</v>
      </c>
      <c r="C6647" s="110">
        <v>10</v>
      </c>
      <c r="D6647" s="109">
        <v>4567.5</v>
      </c>
      <c r="E6647" s="109">
        <v>203303.1150207202</v>
      </c>
    </row>
    <row r="6648" spans="1:5" x14ac:dyDescent="0.35">
      <c r="A6648" s="107" t="s">
        <v>80</v>
      </c>
      <c r="B6648" s="107" t="s">
        <v>285</v>
      </c>
      <c r="C6648" s="110">
        <v>11</v>
      </c>
      <c r="D6648" s="109">
        <v>4466.7</v>
      </c>
      <c r="E6648" s="109">
        <v>197116.7072044097</v>
      </c>
    </row>
    <row r="6649" spans="1:5" x14ac:dyDescent="0.35">
      <c r="A6649" s="107" t="s">
        <v>80</v>
      </c>
      <c r="B6649" s="107" t="s">
        <v>285</v>
      </c>
      <c r="C6649" s="110">
        <v>12</v>
      </c>
      <c r="D6649" s="109">
        <v>4660.2625102343127</v>
      </c>
      <c r="E6649" s="109">
        <v>195388.4969197087</v>
      </c>
    </row>
    <row r="6650" spans="1:5" x14ac:dyDescent="0.35">
      <c r="A6650" s="107" t="s">
        <v>80</v>
      </c>
      <c r="B6650" s="107" t="s">
        <v>97</v>
      </c>
      <c r="C6650" s="110">
        <v>1</v>
      </c>
      <c r="D6650" s="109">
        <v>2911.4399889409569</v>
      </c>
      <c r="E6650" s="109">
        <v>292034.08913834888</v>
      </c>
    </row>
    <row r="6651" spans="1:5" x14ac:dyDescent="0.35">
      <c r="A6651" s="107" t="s">
        <v>80</v>
      </c>
      <c r="B6651" s="107" t="s">
        <v>97</v>
      </c>
      <c r="C6651" s="110">
        <v>2</v>
      </c>
      <c r="D6651" s="109">
        <v>2408.640017807485</v>
      </c>
      <c r="E6651" s="109">
        <v>260897.84354148721</v>
      </c>
    </row>
    <row r="6652" spans="1:5" x14ac:dyDescent="0.35">
      <c r="A6652" s="107" t="s">
        <v>80</v>
      </c>
      <c r="B6652" s="107" t="s">
        <v>97</v>
      </c>
      <c r="C6652" s="110">
        <v>3</v>
      </c>
      <c r="D6652" s="109">
        <v>2445.1199878752209</v>
      </c>
      <c r="E6652" s="109">
        <v>242436.9511504999</v>
      </c>
    </row>
    <row r="6653" spans="1:5" x14ac:dyDescent="0.35">
      <c r="A6653" s="107" t="s">
        <v>80</v>
      </c>
      <c r="B6653" s="107" t="s">
        <v>97</v>
      </c>
      <c r="C6653" s="110">
        <v>4</v>
      </c>
      <c r="D6653" s="109">
        <v>5229.5200419425992</v>
      </c>
      <c r="E6653" s="109">
        <v>320180.11008282588</v>
      </c>
    </row>
    <row r="6654" spans="1:5" x14ac:dyDescent="0.35">
      <c r="A6654" s="107" t="s">
        <v>80</v>
      </c>
      <c r="B6654" s="107" t="s">
        <v>97</v>
      </c>
      <c r="C6654" s="110">
        <v>5</v>
      </c>
      <c r="D6654" s="109">
        <v>3690.7200014293189</v>
      </c>
      <c r="E6654" s="109">
        <v>297354.88343152491</v>
      </c>
    </row>
    <row r="6655" spans="1:5" x14ac:dyDescent="0.35">
      <c r="A6655" s="107" t="s">
        <v>80</v>
      </c>
      <c r="B6655" s="107" t="s">
        <v>97</v>
      </c>
      <c r="C6655" s="110">
        <v>6</v>
      </c>
      <c r="D6655" s="109">
        <v>4667.0400625169286</v>
      </c>
      <c r="E6655" s="109">
        <v>426788.05290058738</v>
      </c>
    </row>
    <row r="6656" spans="1:5" x14ac:dyDescent="0.35">
      <c r="A6656" s="107" t="s">
        <v>80</v>
      </c>
      <c r="B6656" s="107" t="s">
        <v>97</v>
      </c>
      <c r="C6656" s="110">
        <v>7</v>
      </c>
      <c r="D6656" s="109">
        <v>9834.7199738621675</v>
      </c>
      <c r="E6656" s="109">
        <v>881750.32770587737</v>
      </c>
    </row>
    <row r="6657" spans="1:5" x14ac:dyDescent="0.35">
      <c r="A6657" s="107" t="s">
        <v>80</v>
      </c>
      <c r="B6657" s="107" t="s">
        <v>97</v>
      </c>
      <c r="C6657" s="110">
        <v>8</v>
      </c>
      <c r="D6657" s="109">
        <v>5609.9999866485623</v>
      </c>
      <c r="E6657" s="109">
        <v>539416.7209125153</v>
      </c>
    </row>
    <row r="6658" spans="1:5" x14ac:dyDescent="0.35">
      <c r="A6658" s="107" t="s">
        <v>80</v>
      </c>
      <c r="B6658" s="107" t="s">
        <v>97</v>
      </c>
      <c r="C6658" s="110">
        <v>9</v>
      </c>
      <c r="D6658" s="109">
        <v>7791.3599903583518</v>
      </c>
      <c r="E6658" s="109">
        <v>734224.90143570455</v>
      </c>
    </row>
    <row r="6659" spans="1:5" x14ac:dyDescent="0.35">
      <c r="A6659" s="107" t="s">
        <v>80</v>
      </c>
      <c r="B6659" s="107" t="s">
        <v>97</v>
      </c>
      <c r="C6659" s="110">
        <v>10</v>
      </c>
      <c r="D6659" s="109">
        <v>9893.8503229618127</v>
      </c>
      <c r="E6659" s="109">
        <v>658822.78796995152</v>
      </c>
    </row>
    <row r="6660" spans="1:5" x14ac:dyDescent="0.35">
      <c r="A6660" s="107" t="s">
        <v>80</v>
      </c>
      <c r="B6660" s="107" t="s">
        <v>97</v>
      </c>
      <c r="C6660" s="110">
        <v>11</v>
      </c>
      <c r="D6660" s="109">
        <v>7664.6899547576886</v>
      </c>
      <c r="E6660" s="109">
        <v>603224.96148735355</v>
      </c>
    </row>
    <row r="6661" spans="1:5" x14ac:dyDescent="0.35">
      <c r="A6661" s="107" t="s">
        <v>80</v>
      </c>
      <c r="B6661" s="107" t="s">
        <v>97</v>
      </c>
      <c r="C6661" s="110">
        <v>12</v>
      </c>
      <c r="D6661" s="109">
        <v>6243.3701744079599</v>
      </c>
      <c r="E6661" s="109">
        <v>585483.13426866126</v>
      </c>
    </row>
    <row r="6662" spans="1:5" x14ac:dyDescent="0.35">
      <c r="A6662" s="107" t="s">
        <v>80</v>
      </c>
      <c r="B6662" s="107" t="s">
        <v>45</v>
      </c>
      <c r="C6662" s="110">
        <v>1</v>
      </c>
      <c r="D6662" s="109">
        <v>28656.240244388569</v>
      </c>
      <c r="E6662" s="109">
        <v>2151045.0485485289</v>
      </c>
    </row>
    <row r="6663" spans="1:5" x14ac:dyDescent="0.35">
      <c r="A6663" s="107" t="s">
        <v>80</v>
      </c>
      <c r="B6663" s="107" t="s">
        <v>45</v>
      </c>
      <c r="C6663" s="110">
        <v>2</v>
      </c>
      <c r="D6663" s="109">
        <v>12386.400325536721</v>
      </c>
      <c r="E6663" s="109">
        <v>908325.60241739487</v>
      </c>
    </row>
    <row r="6664" spans="1:5" x14ac:dyDescent="0.35">
      <c r="A6664" s="107" t="s">
        <v>80</v>
      </c>
      <c r="B6664" s="107" t="s">
        <v>45</v>
      </c>
      <c r="C6664" s="110">
        <v>3</v>
      </c>
      <c r="D6664" s="109">
        <v>16860.239807128899</v>
      </c>
      <c r="E6664" s="109">
        <v>1304457.730338345</v>
      </c>
    </row>
    <row r="6665" spans="1:5" x14ac:dyDescent="0.35">
      <c r="A6665" s="107" t="s">
        <v>80</v>
      </c>
      <c r="B6665" s="107" t="s">
        <v>45</v>
      </c>
      <c r="C6665" s="110">
        <v>4</v>
      </c>
      <c r="D6665" s="109">
        <v>23663.279714584361</v>
      </c>
      <c r="E6665" s="109">
        <v>1774780.927283007</v>
      </c>
    </row>
    <row r="6666" spans="1:5" x14ac:dyDescent="0.35">
      <c r="A6666" s="107" t="s">
        <v>80</v>
      </c>
      <c r="B6666" s="107" t="s">
        <v>45</v>
      </c>
      <c r="C6666" s="110">
        <v>5</v>
      </c>
      <c r="D6666" s="109">
        <v>20435.040240764611</v>
      </c>
      <c r="E6666" s="109">
        <v>1526689.8936486959</v>
      </c>
    </row>
    <row r="6667" spans="1:5" x14ac:dyDescent="0.35">
      <c r="A6667" s="107" t="s">
        <v>80</v>
      </c>
      <c r="B6667" s="107" t="s">
        <v>45</v>
      </c>
      <c r="C6667" s="110">
        <v>6</v>
      </c>
      <c r="D6667" s="109">
        <v>19656.000313282009</v>
      </c>
      <c r="E6667" s="109">
        <v>1397098.628241021</v>
      </c>
    </row>
    <row r="6668" spans="1:5" x14ac:dyDescent="0.35">
      <c r="A6668" s="107" t="s">
        <v>80</v>
      </c>
      <c r="B6668" s="107" t="s">
        <v>45</v>
      </c>
      <c r="C6668" s="110">
        <v>7</v>
      </c>
      <c r="D6668" s="109">
        <v>20311.200251579281</v>
      </c>
      <c r="E6668" s="109">
        <v>1438972.2017518389</v>
      </c>
    </row>
    <row r="6669" spans="1:5" x14ac:dyDescent="0.35">
      <c r="A6669" s="107" t="s">
        <v>80</v>
      </c>
      <c r="B6669" s="107" t="s">
        <v>45</v>
      </c>
      <c r="C6669" s="110">
        <v>8</v>
      </c>
      <c r="D6669" s="109">
        <v>20367.600296497341</v>
      </c>
      <c r="E6669" s="109">
        <v>1409705.2314714419</v>
      </c>
    </row>
    <row r="6670" spans="1:5" x14ac:dyDescent="0.35">
      <c r="A6670" s="107" t="s">
        <v>80</v>
      </c>
      <c r="B6670" s="107" t="s">
        <v>45</v>
      </c>
      <c r="C6670" s="110">
        <v>9</v>
      </c>
      <c r="D6670" s="109">
        <v>20780.640063762661</v>
      </c>
      <c r="E6670" s="109">
        <v>1228953.597493228</v>
      </c>
    </row>
    <row r="6671" spans="1:5" x14ac:dyDescent="0.35">
      <c r="A6671" s="107" t="s">
        <v>80</v>
      </c>
      <c r="B6671" s="107" t="s">
        <v>45</v>
      </c>
      <c r="C6671" s="110">
        <v>10</v>
      </c>
      <c r="D6671" s="109">
        <v>21216.71996164319</v>
      </c>
      <c r="E6671" s="109">
        <v>907917.30538750044</v>
      </c>
    </row>
    <row r="6672" spans="1:5" x14ac:dyDescent="0.35">
      <c r="A6672" s="107" t="s">
        <v>80</v>
      </c>
      <c r="B6672" s="107" t="s">
        <v>45</v>
      </c>
      <c r="C6672" s="110">
        <v>11</v>
      </c>
      <c r="D6672" s="109">
        <v>21668.54535609801</v>
      </c>
      <c r="E6672" s="109">
        <v>936791.84984088631</v>
      </c>
    </row>
    <row r="6673" spans="1:5" x14ac:dyDescent="0.35">
      <c r="A6673" s="107" t="s">
        <v>80</v>
      </c>
      <c r="B6673" s="107" t="s">
        <v>45</v>
      </c>
      <c r="C6673" s="110">
        <v>12</v>
      </c>
      <c r="D6673" s="109">
        <v>22960.28001785278</v>
      </c>
      <c r="E6673" s="109">
        <v>981389.05780973018</v>
      </c>
    </row>
    <row r="6674" spans="1:5" x14ac:dyDescent="0.35">
      <c r="A6674" s="107" t="s">
        <v>80</v>
      </c>
      <c r="B6674" s="107" t="s">
        <v>98</v>
      </c>
      <c r="C6674" s="110">
        <v>1</v>
      </c>
      <c r="D6674" s="109">
        <v>3251.999984264372</v>
      </c>
      <c r="E6674" s="109">
        <v>336492.84991261642</v>
      </c>
    </row>
    <row r="6675" spans="1:5" x14ac:dyDescent="0.35">
      <c r="A6675" s="107" t="s">
        <v>80</v>
      </c>
      <c r="B6675" s="107" t="s">
        <v>98</v>
      </c>
      <c r="C6675" s="110">
        <v>2</v>
      </c>
      <c r="D6675" s="109">
        <v>1231.4399805068961</v>
      </c>
      <c r="E6675" s="109">
        <v>133645.84585778989</v>
      </c>
    </row>
    <row r="6676" spans="1:5" x14ac:dyDescent="0.35">
      <c r="A6676" s="107" t="s">
        <v>80</v>
      </c>
      <c r="B6676" s="107" t="s">
        <v>98</v>
      </c>
      <c r="C6676" s="110">
        <v>3</v>
      </c>
      <c r="D6676" s="109">
        <v>953.75999975204695</v>
      </c>
      <c r="E6676" s="109">
        <v>94216.783078637149</v>
      </c>
    </row>
    <row r="6677" spans="1:5" x14ac:dyDescent="0.35">
      <c r="A6677" s="107" t="s">
        <v>80</v>
      </c>
      <c r="B6677" s="107" t="s">
        <v>98</v>
      </c>
      <c r="C6677" s="110">
        <v>4</v>
      </c>
      <c r="D6677" s="109">
        <v>3587.2899847030631</v>
      </c>
      <c r="E6677" s="109">
        <v>219627.60407493979</v>
      </c>
    </row>
    <row r="6678" spans="1:5" x14ac:dyDescent="0.35">
      <c r="A6678" s="107" t="s">
        <v>80</v>
      </c>
      <c r="B6678" s="107" t="s">
        <v>98</v>
      </c>
      <c r="C6678" s="110">
        <v>5</v>
      </c>
      <c r="D6678" s="109">
        <v>2390.1599605083452</v>
      </c>
      <c r="E6678" s="109">
        <v>192529.62978726099</v>
      </c>
    </row>
    <row r="6679" spans="1:5" x14ac:dyDescent="0.35">
      <c r="A6679" s="107" t="s">
        <v>80</v>
      </c>
      <c r="B6679" s="107" t="s">
        <v>98</v>
      </c>
      <c r="C6679" s="110">
        <v>6</v>
      </c>
      <c r="D6679" s="109">
        <v>3139.1999709606148</v>
      </c>
      <c r="E6679" s="109">
        <v>286747.31465703022</v>
      </c>
    </row>
    <row r="6680" spans="1:5" x14ac:dyDescent="0.35">
      <c r="A6680" s="107" t="s">
        <v>80</v>
      </c>
      <c r="B6680" s="107" t="s">
        <v>98</v>
      </c>
      <c r="C6680" s="110">
        <v>7</v>
      </c>
      <c r="D6680" s="109">
        <v>6991.6799144744864</v>
      </c>
      <c r="E6680" s="109">
        <v>626797.6985013613</v>
      </c>
    </row>
    <row r="6681" spans="1:5" x14ac:dyDescent="0.35">
      <c r="A6681" s="107" t="s">
        <v>80</v>
      </c>
      <c r="B6681" s="107" t="s">
        <v>98</v>
      </c>
      <c r="C6681" s="110">
        <v>8</v>
      </c>
      <c r="D6681" s="109">
        <v>3830.1600189208989</v>
      </c>
      <c r="E6681" s="109">
        <v>368469.0872650441</v>
      </c>
    </row>
    <row r="6682" spans="1:5" x14ac:dyDescent="0.35">
      <c r="A6682" s="107" t="s">
        <v>80</v>
      </c>
      <c r="B6682" s="107" t="s">
        <v>98</v>
      </c>
      <c r="C6682" s="110">
        <v>9</v>
      </c>
      <c r="D6682" s="109">
        <v>5382.2400250434857</v>
      </c>
      <c r="E6682" s="109">
        <v>507280.87279315322</v>
      </c>
    </row>
    <row r="6683" spans="1:5" x14ac:dyDescent="0.35">
      <c r="A6683" s="107" t="s">
        <v>80</v>
      </c>
      <c r="B6683" s="107" t="s">
        <v>98</v>
      </c>
      <c r="C6683" s="110">
        <v>10</v>
      </c>
      <c r="D6683" s="109">
        <v>7739.1000881194923</v>
      </c>
      <c r="E6683" s="109">
        <v>518559.55120501848</v>
      </c>
    </row>
    <row r="6684" spans="1:5" x14ac:dyDescent="0.35">
      <c r="A6684" s="107" t="s">
        <v>80</v>
      </c>
      <c r="B6684" s="107" t="s">
        <v>98</v>
      </c>
      <c r="C6684" s="110">
        <v>11</v>
      </c>
      <c r="D6684" s="109">
        <v>5543.0399513244647</v>
      </c>
      <c r="E6684" s="109">
        <v>431773.56101075083</v>
      </c>
    </row>
    <row r="6685" spans="1:5" x14ac:dyDescent="0.35">
      <c r="A6685" s="107" t="s">
        <v>80</v>
      </c>
      <c r="B6685" s="107" t="s">
        <v>98</v>
      </c>
      <c r="C6685" s="110">
        <v>12</v>
      </c>
      <c r="D6685" s="109">
        <v>4749.2999300956744</v>
      </c>
      <c r="E6685" s="109">
        <v>444316.36039965297</v>
      </c>
    </row>
    <row r="6686" spans="1:5" x14ac:dyDescent="0.35">
      <c r="A6686" s="107" t="s">
        <v>80</v>
      </c>
      <c r="B6686" s="107" t="s">
        <v>284</v>
      </c>
      <c r="C6686" s="110">
        <v>1</v>
      </c>
      <c r="D6686" s="109">
        <v>0</v>
      </c>
      <c r="E6686" s="109">
        <v>0</v>
      </c>
    </row>
    <row r="6687" spans="1:5" x14ac:dyDescent="0.35">
      <c r="A6687" s="107" t="s">
        <v>80</v>
      </c>
      <c r="B6687" s="107" t="s">
        <v>284</v>
      </c>
      <c r="C6687" s="110">
        <v>2</v>
      </c>
      <c r="D6687" s="109">
        <v>0</v>
      </c>
      <c r="E6687" s="109">
        <v>0</v>
      </c>
    </row>
    <row r="6688" spans="1:5" x14ac:dyDescent="0.35">
      <c r="A6688" s="107" t="s">
        <v>80</v>
      </c>
      <c r="B6688" s="107" t="s">
        <v>284</v>
      </c>
      <c r="C6688" s="110">
        <v>3</v>
      </c>
      <c r="D6688" s="109">
        <v>5.7599998563528034</v>
      </c>
      <c r="E6688" s="109">
        <v>473.41497317107218</v>
      </c>
    </row>
    <row r="6689" spans="1:5" x14ac:dyDescent="0.35">
      <c r="A6689" s="107" t="s">
        <v>80</v>
      </c>
      <c r="B6689" s="107" t="s">
        <v>284</v>
      </c>
      <c r="C6689" s="110">
        <v>4</v>
      </c>
      <c r="D6689" s="109">
        <v>177.6999934911729</v>
      </c>
      <c r="E6689" s="109">
        <v>10885.4402589194</v>
      </c>
    </row>
    <row r="6690" spans="1:5" x14ac:dyDescent="0.35">
      <c r="A6690" s="107" t="s">
        <v>80</v>
      </c>
      <c r="B6690" s="107" t="s">
        <v>284</v>
      </c>
      <c r="C6690" s="110">
        <v>5</v>
      </c>
      <c r="D6690" s="109">
        <v>109.91999992728211</v>
      </c>
      <c r="E6690" s="109">
        <v>8850.5140856978778</v>
      </c>
    </row>
    <row r="6691" spans="1:5" x14ac:dyDescent="0.35">
      <c r="A6691" s="107" t="s">
        <v>80</v>
      </c>
      <c r="B6691" s="107" t="s">
        <v>284</v>
      </c>
      <c r="C6691" s="110">
        <v>6</v>
      </c>
      <c r="D6691" s="109">
        <v>162.00000075995919</v>
      </c>
      <c r="E6691" s="109">
        <v>14747.44140054606</v>
      </c>
    </row>
    <row r="6692" spans="1:5" x14ac:dyDescent="0.35">
      <c r="A6692" s="107" t="s">
        <v>80</v>
      </c>
      <c r="B6692" s="107" t="s">
        <v>284</v>
      </c>
      <c r="C6692" s="110">
        <v>7</v>
      </c>
      <c r="D6692" s="109">
        <v>399.12000760436081</v>
      </c>
      <c r="E6692" s="109">
        <v>35776.356569404626</v>
      </c>
    </row>
    <row r="6693" spans="1:5" x14ac:dyDescent="0.35">
      <c r="A6693" s="107" t="s">
        <v>80</v>
      </c>
      <c r="B6693" s="107" t="s">
        <v>284</v>
      </c>
      <c r="C6693" s="110">
        <v>8</v>
      </c>
      <c r="D6693" s="109">
        <v>202.80000162124639</v>
      </c>
      <c r="E6693" s="109">
        <v>19547.904532168781</v>
      </c>
    </row>
    <row r="6694" spans="1:5" x14ac:dyDescent="0.35">
      <c r="A6694" s="107" t="s">
        <v>80</v>
      </c>
      <c r="B6694" s="107" t="s">
        <v>284</v>
      </c>
      <c r="C6694" s="110">
        <v>9</v>
      </c>
      <c r="D6694" s="109">
        <v>303.36000639200188</v>
      </c>
      <c r="E6694" s="109">
        <v>28612.122991963861</v>
      </c>
    </row>
    <row r="6695" spans="1:5" x14ac:dyDescent="0.35">
      <c r="A6695" s="107" t="s">
        <v>80</v>
      </c>
      <c r="B6695" s="107" t="s">
        <v>284</v>
      </c>
      <c r="C6695" s="110">
        <v>10</v>
      </c>
      <c r="D6695" s="109">
        <v>273.76999753713579</v>
      </c>
      <c r="E6695" s="109">
        <v>18333.9323344861</v>
      </c>
    </row>
    <row r="6696" spans="1:5" x14ac:dyDescent="0.35">
      <c r="A6696" s="107" t="s">
        <v>80</v>
      </c>
      <c r="B6696" s="107" t="s">
        <v>284</v>
      </c>
      <c r="C6696" s="110">
        <v>11</v>
      </c>
      <c r="D6696" s="109">
        <v>203.04999628663069</v>
      </c>
      <c r="E6696" s="109">
        <v>16096.334804602049</v>
      </c>
    </row>
    <row r="6697" spans="1:5" x14ac:dyDescent="0.35">
      <c r="A6697" s="107" t="s">
        <v>80</v>
      </c>
      <c r="B6697" s="107" t="s">
        <v>284</v>
      </c>
      <c r="C6697" s="110">
        <v>12</v>
      </c>
      <c r="D6697" s="109">
        <v>72.300001975148916</v>
      </c>
      <c r="E6697" s="109">
        <v>7083.2755350661164</v>
      </c>
    </row>
    <row r="6698" spans="1:5" x14ac:dyDescent="0.35">
      <c r="A6698" s="107" t="s">
        <v>80</v>
      </c>
      <c r="B6698" s="107" t="s">
        <v>283</v>
      </c>
      <c r="C6698" s="110">
        <v>1</v>
      </c>
      <c r="D6698" s="109">
        <v>151.68000163137901</v>
      </c>
      <c r="E6698" s="109">
        <v>11188.78700862068</v>
      </c>
    </row>
    <row r="6699" spans="1:5" x14ac:dyDescent="0.35">
      <c r="A6699" s="107" t="s">
        <v>80</v>
      </c>
      <c r="B6699" s="107" t="s">
        <v>283</v>
      </c>
      <c r="C6699" s="110">
        <v>2</v>
      </c>
      <c r="D6699" s="109">
        <v>161.27999573945999</v>
      </c>
      <c r="E6699" s="109">
        <v>11574.81841072201</v>
      </c>
    </row>
    <row r="6700" spans="1:5" x14ac:dyDescent="0.35">
      <c r="A6700" s="107" t="s">
        <v>80</v>
      </c>
      <c r="B6700" s="107" t="s">
        <v>283</v>
      </c>
      <c r="C6700" s="110">
        <v>3</v>
      </c>
      <c r="D6700" s="109">
        <v>178.5599949657917</v>
      </c>
      <c r="E6700" s="109">
        <v>13461.748341843941</v>
      </c>
    </row>
    <row r="6701" spans="1:5" x14ac:dyDescent="0.35">
      <c r="A6701" s="107" t="s">
        <v>80</v>
      </c>
      <c r="B6701" s="107" t="s">
        <v>283</v>
      </c>
      <c r="C6701" s="110">
        <v>4</v>
      </c>
      <c r="D6701" s="109">
        <v>172.79999387264249</v>
      </c>
      <c r="E6701" s="109">
        <v>12764.63291850765</v>
      </c>
    </row>
    <row r="6702" spans="1:5" x14ac:dyDescent="0.35">
      <c r="A6702" s="107" t="s">
        <v>80</v>
      </c>
      <c r="B6702" s="107" t="s">
        <v>283</v>
      </c>
      <c r="C6702" s="110">
        <v>5</v>
      </c>
      <c r="D6702" s="109">
        <v>171.83999602496621</v>
      </c>
      <c r="E6702" s="109">
        <v>12647.19340005945</v>
      </c>
    </row>
    <row r="6703" spans="1:5" x14ac:dyDescent="0.35">
      <c r="A6703" s="107" t="s">
        <v>80</v>
      </c>
      <c r="B6703" s="107" t="s">
        <v>283</v>
      </c>
      <c r="C6703" s="110">
        <v>6</v>
      </c>
      <c r="D6703" s="109">
        <v>60.480000838637316</v>
      </c>
      <c r="E6703" s="109">
        <v>4188.2299764336331</v>
      </c>
    </row>
    <row r="6704" spans="1:5" x14ac:dyDescent="0.35">
      <c r="A6704" s="107" t="s">
        <v>80</v>
      </c>
      <c r="B6704" s="107" t="s">
        <v>283</v>
      </c>
      <c r="C6704" s="110">
        <v>7</v>
      </c>
      <c r="D6704" s="109">
        <v>174.9599945545196</v>
      </c>
      <c r="E6704" s="109">
        <v>11978.386503231841</v>
      </c>
    </row>
    <row r="6705" spans="1:5" x14ac:dyDescent="0.35">
      <c r="A6705" s="107" t="s">
        <v>80</v>
      </c>
      <c r="B6705" s="107" t="s">
        <v>283</v>
      </c>
      <c r="C6705" s="110">
        <v>8</v>
      </c>
      <c r="D6705" s="109">
        <v>178.55999419093129</v>
      </c>
      <c r="E6705" s="109">
        <v>12067.456395300191</v>
      </c>
    </row>
    <row r="6706" spans="1:5" x14ac:dyDescent="0.35">
      <c r="A6706" s="107" t="s">
        <v>80</v>
      </c>
      <c r="B6706" s="107" t="s">
        <v>283</v>
      </c>
      <c r="C6706" s="110">
        <v>9</v>
      </c>
      <c r="D6706" s="109">
        <v>302.39999885857071</v>
      </c>
      <c r="E6706" s="109">
        <v>17576.157335527401</v>
      </c>
    </row>
    <row r="6707" spans="1:5" x14ac:dyDescent="0.35">
      <c r="A6707" s="107" t="s">
        <v>80</v>
      </c>
      <c r="B6707" s="107" t="s">
        <v>283</v>
      </c>
      <c r="C6707" s="110">
        <v>10</v>
      </c>
      <c r="D6707" s="109">
        <v>312.48000036179991</v>
      </c>
      <c r="E6707" s="109">
        <v>13426.048137275089</v>
      </c>
    </row>
    <row r="6708" spans="1:5" x14ac:dyDescent="0.35">
      <c r="A6708" s="107" t="s">
        <v>80</v>
      </c>
      <c r="B6708" s="107" t="s">
        <v>283</v>
      </c>
      <c r="C6708" s="110">
        <v>11</v>
      </c>
      <c r="D6708" s="109">
        <v>298.62527135454548</v>
      </c>
      <c r="E6708" s="109">
        <v>11800.296115461249</v>
      </c>
    </row>
    <row r="6709" spans="1:5" x14ac:dyDescent="0.35">
      <c r="A6709" s="107" t="s">
        <v>80</v>
      </c>
      <c r="B6709" s="107" t="s">
        <v>283</v>
      </c>
      <c r="C6709" s="110">
        <v>12</v>
      </c>
      <c r="D6709" s="109">
        <v>312.0599994063374</v>
      </c>
      <c r="E6709" s="109">
        <v>12721.27768883229</v>
      </c>
    </row>
    <row r="6710" spans="1:5" x14ac:dyDescent="0.35">
      <c r="A6710" s="107" t="s">
        <v>80</v>
      </c>
      <c r="B6710" s="107" t="s">
        <v>282</v>
      </c>
      <c r="C6710" s="110">
        <v>1</v>
      </c>
      <c r="D6710" s="109">
        <v>1170.479991272093</v>
      </c>
      <c r="E6710" s="109">
        <v>63799.150260757648</v>
      </c>
    </row>
    <row r="6711" spans="1:5" x14ac:dyDescent="0.35">
      <c r="A6711" s="107" t="s">
        <v>80</v>
      </c>
      <c r="B6711" s="107" t="s">
        <v>282</v>
      </c>
      <c r="C6711" s="110">
        <v>2</v>
      </c>
      <c r="D6711" s="109">
        <v>691.92000240087498</v>
      </c>
      <c r="E6711" s="109">
        <v>39084.402172360511</v>
      </c>
    </row>
    <row r="6712" spans="1:5" x14ac:dyDescent="0.35">
      <c r="A6712" s="107" t="s">
        <v>80</v>
      </c>
      <c r="B6712" s="107" t="s">
        <v>282</v>
      </c>
      <c r="C6712" s="110">
        <v>3</v>
      </c>
      <c r="D6712" s="109">
        <v>755.99998211860657</v>
      </c>
      <c r="E6712" s="109">
        <v>43141.851715410448</v>
      </c>
    </row>
    <row r="6713" spans="1:5" x14ac:dyDescent="0.35">
      <c r="A6713" s="107" t="s">
        <v>80</v>
      </c>
      <c r="B6713" s="107" t="s">
        <v>282</v>
      </c>
      <c r="C6713" s="110">
        <v>4</v>
      </c>
      <c r="D6713" s="109">
        <v>3479.0399987697601</v>
      </c>
      <c r="E6713" s="109">
        <v>201538.33600306101</v>
      </c>
    </row>
    <row r="6714" spans="1:5" x14ac:dyDescent="0.35">
      <c r="A6714" s="107" t="s">
        <v>80</v>
      </c>
      <c r="B6714" s="107" t="s">
        <v>282</v>
      </c>
      <c r="C6714" s="110">
        <v>5</v>
      </c>
      <c r="D6714" s="109">
        <v>2443.9200222492241</v>
      </c>
      <c r="E6714" s="109">
        <v>136803.68284211939</v>
      </c>
    </row>
    <row r="6715" spans="1:5" x14ac:dyDescent="0.35">
      <c r="A6715" s="107" t="s">
        <v>80</v>
      </c>
      <c r="B6715" s="107" t="s">
        <v>282</v>
      </c>
      <c r="C6715" s="110">
        <v>6</v>
      </c>
      <c r="D6715" s="109">
        <v>3166.559959769249</v>
      </c>
      <c r="E6715" s="109">
        <v>197899.3721208685</v>
      </c>
    </row>
    <row r="6716" spans="1:5" x14ac:dyDescent="0.35">
      <c r="A6716" s="107" t="s">
        <v>80</v>
      </c>
      <c r="B6716" s="107" t="s">
        <v>282</v>
      </c>
      <c r="C6716" s="110">
        <v>7</v>
      </c>
      <c r="D6716" s="109">
        <v>6896.8799431323969</v>
      </c>
      <c r="E6716" s="109">
        <v>378463.9717235284</v>
      </c>
    </row>
    <row r="6717" spans="1:5" x14ac:dyDescent="0.35">
      <c r="A6717" s="107" t="s">
        <v>80</v>
      </c>
      <c r="B6717" s="107" t="s">
        <v>282</v>
      </c>
      <c r="C6717" s="110">
        <v>8</v>
      </c>
      <c r="D6717" s="109">
        <v>3837.8399410247789</v>
      </c>
      <c r="E6717" s="109">
        <v>192943.17482599741</v>
      </c>
    </row>
    <row r="6718" spans="1:5" x14ac:dyDescent="0.35">
      <c r="A6718" s="107" t="s">
        <v>80</v>
      </c>
      <c r="B6718" s="107" t="s">
        <v>282</v>
      </c>
      <c r="C6718" s="110">
        <v>9</v>
      </c>
      <c r="D6718" s="109">
        <v>5335.1999912261972</v>
      </c>
      <c r="E6718" s="109">
        <v>236877.04679970749</v>
      </c>
    </row>
    <row r="6719" spans="1:5" x14ac:dyDescent="0.35">
      <c r="A6719" s="107" t="s">
        <v>80</v>
      </c>
      <c r="B6719" s="107" t="s">
        <v>282</v>
      </c>
      <c r="C6719" s="110">
        <v>10</v>
      </c>
      <c r="D6719" s="109">
        <v>4292.2899971008264</v>
      </c>
      <c r="E6719" s="109">
        <v>186518.4907180786</v>
      </c>
    </row>
    <row r="6720" spans="1:5" x14ac:dyDescent="0.35">
      <c r="A6720" s="107" t="s">
        <v>80</v>
      </c>
      <c r="B6720" s="107" t="s">
        <v>282</v>
      </c>
      <c r="C6720" s="110">
        <v>11</v>
      </c>
      <c r="D6720" s="109">
        <v>3362.6500834226599</v>
      </c>
      <c r="E6720" s="109">
        <v>141533.84272688479</v>
      </c>
    </row>
    <row r="6721" spans="1:5" x14ac:dyDescent="0.35">
      <c r="A6721" s="107" t="s">
        <v>80</v>
      </c>
      <c r="B6721" s="107" t="s">
        <v>282</v>
      </c>
      <c r="C6721" s="110">
        <v>12</v>
      </c>
      <c r="D6721" s="109">
        <v>1583.3199729919411</v>
      </c>
      <c r="E6721" s="109">
        <v>68229.070402000289</v>
      </c>
    </row>
    <row r="6722" spans="1:5" x14ac:dyDescent="0.35">
      <c r="A6722" s="107" t="s">
        <v>80</v>
      </c>
      <c r="B6722" s="107" t="s">
        <v>281</v>
      </c>
      <c r="C6722" s="110">
        <v>1</v>
      </c>
      <c r="D6722" s="109">
        <v>248.4000043869014</v>
      </c>
      <c r="E6722" s="109">
        <v>19948.978695084821</v>
      </c>
    </row>
    <row r="6723" spans="1:5" x14ac:dyDescent="0.35">
      <c r="A6723" s="107" t="s">
        <v>80</v>
      </c>
      <c r="B6723" s="107" t="s">
        <v>281</v>
      </c>
      <c r="C6723" s="110">
        <v>2</v>
      </c>
      <c r="D6723" s="109">
        <v>1212.4800131320951</v>
      </c>
      <c r="E6723" s="109">
        <v>99494.899695421263</v>
      </c>
    </row>
    <row r="6724" spans="1:5" x14ac:dyDescent="0.35">
      <c r="A6724" s="107" t="s">
        <v>80</v>
      </c>
      <c r="B6724" s="107" t="s">
        <v>281</v>
      </c>
      <c r="C6724" s="110">
        <v>3</v>
      </c>
      <c r="D6724" s="109">
        <v>1096.7999856472029</v>
      </c>
      <c r="E6724" s="109">
        <v>92307.173176754048</v>
      </c>
    </row>
    <row r="6725" spans="1:5" x14ac:dyDescent="0.35">
      <c r="A6725" s="107" t="s">
        <v>80</v>
      </c>
      <c r="B6725" s="107" t="s">
        <v>281</v>
      </c>
      <c r="C6725" s="110">
        <v>4</v>
      </c>
      <c r="D6725" s="109">
        <v>1498.5599243640879</v>
      </c>
      <c r="E6725" s="109">
        <v>121528.4526918394</v>
      </c>
    </row>
    <row r="6726" spans="1:5" x14ac:dyDescent="0.35">
      <c r="A6726" s="107" t="s">
        <v>80</v>
      </c>
      <c r="B6726" s="107" t="s">
        <v>281</v>
      </c>
      <c r="C6726" s="110">
        <v>5</v>
      </c>
      <c r="D6726" s="109">
        <v>1037.759991526603</v>
      </c>
      <c r="E6726" s="109">
        <v>77568.477692006461</v>
      </c>
    </row>
    <row r="6727" spans="1:5" x14ac:dyDescent="0.35">
      <c r="A6727" s="107" t="s">
        <v>80</v>
      </c>
      <c r="B6727" s="107" t="s">
        <v>281</v>
      </c>
      <c r="C6727" s="110">
        <v>6</v>
      </c>
      <c r="D6727" s="109">
        <v>709.19998461008061</v>
      </c>
      <c r="E6727" s="109">
        <v>50239.501780204133</v>
      </c>
    </row>
    <row r="6728" spans="1:5" x14ac:dyDescent="0.35">
      <c r="A6728" s="107" t="s">
        <v>80</v>
      </c>
      <c r="B6728" s="107" t="s">
        <v>281</v>
      </c>
      <c r="C6728" s="110">
        <v>7</v>
      </c>
      <c r="D6728" s="109">
        <v>707.51998424530029</v>
      </c>
      <c r="E6728" s="109">
        <v>51719.75057922642</v>
      </c>
    </row>
    <row r="6729" spans="1:5" x14ac:dyDescent="0.35">
      <c r="A6729" s="107" t="s">
        <v>80</v>
      </c>
      <c r="B6729" s="107" t="s">
        <v>281</v>
      </c>
      <c r="C6729" s="110">
        <v>8</v>
      </c>
      <c r="D6729" s="109">
        <v>757.43998634815262</v>
      </c>
      <c r="E6729" s="109">
        <v>51768.492118662078</v>
      </c>
    </row>
    <row r="6730" spans="1:5" x14ac:dyDescent="0.35">
      <c r="A6730" s="107" t="s">
        <v>80</v>
      </c>
      <c r="B6730" s="107" t="s">
        <v>281</v>
      </c>
      <c r="C6730" s="110">
        <v>9</v>
      </c>
      <c r="D6730" s="109">
        <v>1555.2000272274031</v>
      </c>
      <c r="E6730" s="109">
        <v>94188.47038874976</v>
      </c>
    </row>
    <row r="6731" spans="1:5" x14ac:dyDescent="0.35">
      <c r="A6731" s="107" t="s">
        <v>80</v>
      </c>
      <c r="B6731" s="107" t="s">
        <v>281</v>
      </c>
      <c r="C6731" s="110">
        <v>10</v>
      </c>
      <c r="D6731" s="109">
        <v>1939.919933795928</v>
      </c>
      <c r="E6731" s="109">
        <v>97341.956295186945</v>
      </c>
    </row>
    <row r="6732" spans="1:5" x14ac:dyDescent="0.35">
      <c r="A6732" s="107" t="s">
        <v>80</v>
      </c>
      <c r="B6732" s="107" t="s">
        <v>281</v>
      </c>
      <c r="C6732" s="110">
        <v>11</v>
      </c>
      <c r="D6732" s="109">
        <v>2063.5500569343558</v>
      </c>
      <c r="E6732" s="109">
        <v>117541.3215897561</v>
      </c>
    </row>
    <row r="6733" spans="1:5" x14ac:dyDescent="0.35">
      <c r="A6733" s="107" t="s">
        <v>80</v>
      </c>
      <c r="B6733" s="107" t="s">
        <v>281</v>
      </c>
      <c r="C6733" s="110">
        <v>12</v>
      </c>
      <c r="D6733" s="109">
        <v>2212.60002756119</v>
      </c>
      <c r="E6733" s="109">
        <v>120340.0346313648</v>
      </c>
    </row>
    <row r="6734" spans="1:5" x14ac:dyDescent="0.35">
      <c r="A6734" s="107" t="s">
        <v>80</v>
      </c>
      <c r="B6734" s="107" t="s">
        <v>280</v>
      </c>
      <c r="C6734" s="110">
        <v>1</v>
      </c>
      <c r="D6734" s="109">
        <v>458.15711715004528</v>
      </c>
      <c r="E6734" s="109">
        <v>33820.146667864363</v>
      </c>
    </row>
    <row r="6735" spans="1:5" x14ac:dyDescent="0.35">
      <c r="A6735" s="107" t="s">
        <v>80</v>
      </c>
      <c r="B6735" s="107" t="s">
        <v>280</v>
      </c>
      <c r="C6735" s="110">
        <v>2</v>
      </c>
      <c r="D6735" s="109">
        <v>367.03856445685273</v>
      </c>
      <c r="E6735" s="109">
        <v>26042.32318817791</v>
      </c>
    </row>
    <row r="6736" spans="1:5" x14ac:dyDescent="0.35">
      <c r="A6736" s="107" t="s">
        <v>80</v>
      </c>
      <c r="B6736" s="107" t="s">
        <v>280</v>
      </c>
      <c r="C6736" s="110">
        <v>3</v>
      </c>
      <c r="D6736" s="109">
        <v>438.11049342322428</v>
      </c>
      <c r="E6736" s="109">
        <v>32597.444706174541</v>
      </c>
    </row>
    <row r="6737" spans="1:5" x14ac:dyDescent="0.35">
      <c r="A6737" s="107" t="s">
        <v>80</v>
      </c>
      <c r="B6737" s="107" t="s">
        <v>280</v>
      </c>
      <c r="C6737" s="110">
        <v>4</v>
      </c>
      <c r="D6737" s="109">
        <v>367.82470090280742</v>
      </c>
      <c r="E6737" s="109">
        <v>26584.248912687352</v>
      </c>
    </row>
    <row r="6738" spans="1:5" x14ac:dyDescent="0.35">
      <c r="A6738" s="107" t="s">
        <v>80</v>
      </c>
      <c r="B6738" s="107" t="s">
        <v>280</v>
      </c>
      <c r="C6738" s="110">
        <v>5</v>
      </c>
      <c r="D6738" s="109">
        <v>193.57465439408529</v>
      </c>
      <c r="E6738" s="109">
        <v>13838.428583666289</v>
      </c>
    </row>
    <row r="6739" spans="1:5" x14ac:dyDescent="0.35">
      <c r="A6739" s="107" t="s">
        <v>80</v>
      </c>
      <c r="B6739" s="107" t="s">
        <v>280</v>
      </c>
      <c r="C6739" s="110">
        <v>6</v>
      </c>
      <c r="D6739" s="109">
        <v>231.7556640001734</v>
      </c>
      <c r="E6739" s="109">
        <v>16007.940607590141</v>
      </c>
    </row>
    <row r="6740" spans="1:5" x14ac:dyDescent="0.35">
      <c r="A6740" s="107" t="s">
        <v>80</v>
      </c>
      <c r="B6740" s="107" t="s">
        <v>280</v>
      </c>
      <c r="C6740" s="110">
        <v>7</v>
      </c>
      <c r="D6740" s="109">
        <v>297.46916422968582</v>
      </c>
      <c r="E6740" s="109">
        <v>20339.870356861789</v>
      </c>
    </row>
    <row r="6741" spans="1:5" x14ac:dyDescent="0.35">
      <c r="A6741" s="107" t="s">
        <v>80</v>
      </c>
      <c r="B6741" s="107" t="s">
        <v>280</v>
      </c>
      <c r="C6741" s="110">
        <v>8</v>
      </c>
      <c r="D6741" s="109">
        <v>367.18454628574108</v>
      </c>
      <c r="E6741" s="109">
        <v>24849.369561514279</v>
      </c>
    </row>
    <row r="6742" spans="1:5" x14ac:dyDescent="0.35">
      <c r="A6742" s="107" t="s">
        <v>80</v>
      </c>
      <c r="B6742" s="107" t="s">
        <v>280</v>
      </c>
      <c r="C6742" s="110">
        <v>9</v>
      </c>
      <c r="D6742" s="109">
        <v>373.8332864683822</v>
      </c>
      <c r="E6742" s="109">
        <v>21617.112136385309</v>
      </c>
    </row>
    <row r="6743" spans="1:5" x14ac:dyDescent="0.35">
      <c r="A6743" s="107" t="s">
        <v>80</v>
      </c>
      <c r="B6743" s="107" t="s">
        <v>280</v>
      </c>
      <c r="C6743" s="110">
        <v>10</v>
      </c>
      <c r="D6743" s="109">
        <v>402.13703283221452</v>
      </c>
      <c r="E6743" s="109">
        <v>15300.199894399721</v>
      </c>
    </row>
    <row r="6744" spans="1:5" x14ac:dyDescent="0.35">
      <c r="A6744" s="107" t="s">
        <v>80</v>
      </c>
      <c r="B6744" s="107" t="s">
        <v>280</v>
      </c>
      <c r="C6744" s="110">
        <v>11</v>
      </c>
      <c r="D6744" s="109">
        <v>392.74501262388111</v>
      </c>
      <c r="E6744" s="109">
        <v>16206.01655537254</v>
      </c>
    </row>
    <row r="6745" spans="1:5" x14ac:dyDescent="0.35">
      <c r="A6745" s="107" t="s">
        <v>80</v>
      </c>
      <c r="B6745" s="107" t="s">
        <v>280</v>
      </c>
      <c r="C6745" s="110">
        <v>12</v>
      </c>
      <c r="D6745" s="109">
        <v>486.53514400709781</v>
      </c>
      <c r="E6745" s="109">
        <v>19010.47792101475</v>
      </c>
    </row>
    <row r="6746" spans="1:5" x14ac:dyDescent="0.35">
      <c r="A6746" s="107" t="s">
        <v>80</v>
      </c>
      <c r="B6746" s="107" t="s">
        <v>46</v>
      </c>
      <c r="C6746" s="110">
        <v>1</v>
      </c>
      <c r="D6746" s="109">
        <v>5487.5963574925336</v>
      </c>
      <c r="E6746" s="109">
        <v>464154.40008530149</v>
      </c>
    </row>
    <row r="6747" spans="1:5" x14ac:dyDescent="0.35">
      <c r="A6747" s="107" t="s">
        <v>80</v>
      </c>
      <c r="B6747" s="107" t="s">
        <v>46</v>
      </c>
      <c r="C6747" s="110">
        <v>2</v>
      </c>
      <c r="D6747" s="109">
        <v>35736.759839814003</v>
      </c>
      <c r="E6747" s="109">
        <v>3166578.7443266362</v>
      </c>
    </row>
    <row r="6748" spans="1:5" x14ac:dyDescent="0.35">
      <c r="A6748" s="107" t="s">
        <v>80</v>
      </c>
      <c r="B6748" s="107" t="s">
        <v>46</v>
      </c>
      <c r="C6748" s="110">
        <v>3</v>
      </c>
      <c r="D6748" s="109">
        <v>40543.10494733604</v>
      </c>
      <c r="E6748" s="109">
        <v>3678544.3434684132</v>
      </c>
    </row>
    <row r="6749" spans="1:5" x14ac:dyDescent="0.35">
      <c r="A6749" s="107" t="s">
        <v>80</v>
      </c>
      <c r="B6749" s="107" t="s">
        <v>46</v>
      </c>
      <c r="C6749" s="110">
        <v>4</v>
      </c>
      <c r="D6749" s="109">
        <v>36166.896658584599</v>
      </c>
      <c r="E6749" s="109">
        <v>3190160.6911154189</v>
      </c>
    </row>
    <row r="6750" spans="1:5" x14ac:dyDescent="0.35">
      <c r="A6750" s="107" t="s">
        <v>80</v>
      </c>
      <c r="B6750" s="107" t="s">
        <v>46</v>
      </c>
      <c r="C6750" s="110">
        <v>5</v>
      </c>
      <c r="D6750" s="109">
        <v>22800.54944531298</v>
      </c>
      <c r="E6750" s="109">
        <v>1858999.1561465</v>
      </c>
    </row>
    <row r="6751" spans="1:5" x14ac:dyDescent="0.35">
      <c r="A6751" s="107" t="s">
        <v>80</v>
      </c>
      <c r="B6751" s="107" t="s">
        <v>46</v>
      </c>
      <c r="C6751" s="110">
        <v>6</v>
      </c>
      <c r="D6751" s="109">
        <v>37939.253585321312</v>
      </c>
      <c r="E6751" s="109">
        <v>3044105.1254547201</v>
      </c>
    </row>
    <row r="6752" spans="1:5" x14ac:dyDescent="0.35">
      <c r="A6752" s="107" t="s">
        <v>80</v>
      </c>
      <c r="B6752" s="107" t="s">
        <v>46</v>
      </c>
      <c r="C6752" s="110">
        <v>7</v>
      </c>
      <c r="D6752" s="109">
        <v>0</v>
      </c>
      <c r="E6752" s="109">
        <v>0</v>
      </c>
    </row>
    <row r="6753" spans="1:5" x14ac:dyDescent="0.35">
      <c r="A6753" s="107" t="s">
        <v>80</v>
      </c>
      <c r="B6753" s="107" t="s">
        <v>46</v>
      </c>
      <c r="C6753" s="110">
        <v>8</v>
      </c>
      <c r="D6753" s="109">
        <v>11939.37838852733</v>
      </c>
      <c r="E6753" s="109">
        <v>932798.28835979174</v>
      </c>
    </row>
    <row r="6754" spans="1:5" x14ac:dyDescent="0.35">
      <c r="A6754" s="107" t="s">
        <v>80</v>
      </c>
      <c r="B6754" s="107" t="s">
        <v>46</v>
      </c>
      <c r="C6754" s="110">
        <v>9</v>
      </c>
      <c r="D6754" s="109">
        <v>26942.82343966631</v>
      </c>
      <c r="E6754" s="109">
        <v>2021098.8631572591</v>
      </c>
    </row>
    <row r="6755" spans="1:5" x14ac:dyDescent="0.35">
      <c r="A6755" s="107" t="s">
        <v>80</v>
      </c>
      <c r="B6755" s="107" t="s">
        <v>46</v>
      </c>
      <c r="C6755" s="110">
        <v>10</v>
      </c>
      <c r="D6755" s="109">
        <v>24052.099313806601</v>
      </c>
      <c r="E6755" s="109">
        <v>1785647.8254018561</v>
      </c>
    </row>
    <row r="6756" spans="1:5" x14ac:dyDescent="0.35">
      <c r="A6756" s="107" t="s">
        <v>80</v>
      </c>
      <c r="B6756" s="107" t="s">
        <v>46</v>
      </c>
      <c r="C6756" s="110">
        <v>11</v>
      </c>
      <c r="D6756" s="109">
        <v>37712.324951066752</v>
      </c>
      <c r="E6756" s="109">
        <v>2772973.4325865442</v>
      </c>
    </row>
    <row r="6757" spans="1:5" x14ac:dyDescent="0.35">
      <c r="A6757" s="107" t="s">
        <v>80</v>
      </c>
      <c r="B6757" s="107" t="s">
        <v>46</v>
      </c>
      <c r="C6757" s="110">
        <v>12</v>
      </c>
      <c r="D6757" s="109">
        <v>44139.585196551387</v>
      </c>
      <c r="E6757" s="109">
        <v>3353849.7030209438</v>
      </c>
    </row>
    <row r="6758" spans="1:5" x14ac:dyDescent="0.35">
      <c r="A6758" s="107" t="s">
        <v>80</v>
      </c>
      <c r="B6758" s="107" t="s">
        <v>48</v>
      </c>
      <c r="C6758" s="110">
        <v>1</v>
      </c>
      <c r="D6758" s="109">
        <v>128.3999965190886</v>
      </c>
      <c r="E6758" s="109">
        <v>9391.8824058236041</v>
      </c>
    </row>
    <row r="6759" spans="1:5" x14ac:dyDescent="0.35">
      <c r="A6759" s="107" t="s">
        <v>80</v>
      </c>
      <c r="B6759" s="107" t="s">
        <v>48</v>
      </c>
      <c r="C6759" s="110">
        <v>2</v>
      </c>
      <c r="D6759" s="109">
        <v>184.08000011742121</v>
      </c>
      <c r="E6759" s="109">
        <v>13218.321036418371</v>
      </c>
    </row>
    <row r="6760" spans="1:5" x14ac:dyDescent="0.35">
      <c r="A6760" s="107" t="s">
        <v>80</v>
      </c>
      <c r="B6760" s="107" t="s">
        <v>48</v>
      </c>
      <c r="C6760" s="110">
        <v>3</v>
      </c>
      <c r="D6760" s="109">
        <v>6891.6997932166714</v>
      </c>
      <c r="E6760" s="109">
        <v>339877.49146030378</v>
      </c>
    </row>
    <row r="6761" spans="1:5" x14ac:dyDescent="0.35">
      <c r="A6761" s="107" t="s">
        <v>80</v>
      </c>
      <c r="B6761" s="107" t="s">
        <v>48</v>
      </c>
      <c r="C6761" s="110">
        <v>4</v>
      </c>
      <c r="D6761" s="109">
        <v>76335.426809452198</v>
      </c>
      <c r="E6761" s="109">
        <v>6017148.5525152516</v>
      </c>
    </row>
    <row r="6762" spans="1:5" x14ac:dyDescent="0.35">
      <c r="A6762" s="107" t="s">
        <v>80</v>
      </c>
      <c r="B6762" s="107" t="s">
        <v>48</v>
      </c>
      <c r="C6762" s="110">
        <v>5</v>
      </c>
      <c r="D6762" s="109">
        <v>72595.556751013457</v>
      </c>
      <c r="E6762" s="109">
        <v>5220160.8922577538</v>
      </c>
    </row>
    <row r="6763" spans="1:5" x14ac:dyDescent="0.35">
      <c r="A6763" s="107" t="s">
        <v>80</v>
      </c>
      <c r="B6763" s="107" t="s">
        <v>48</v>
      </c>
      <c r="C6763" s="110">
        <v>6</v>
      </c>
      <c r="D6763" s="109">
        <v>74029.59416955823</v>
      </c>
      <c r="E6763" s="109">
        <v>5912113.7874793978</v>
      </c>
    </row>
    <row r="6764" spans="1:5" x14ac:dyDescent="0.35">
      <c r="A6764" s="107" t="s">
        <v>80</v>
      </c>
      <c r="B6764" s="107" t="s">
        <v>48</v>
      </c>
      <c r="C6764" s="110">
        <v>7</v>
      </c>
      <c r="D6764" s="109">
        <v>79489.21928244397</v>
      </c>
      <c r="E6764" s="109">
        <v>5276622.206338645</v>
      </c>
    </row>
    <row r="6765" spans="1:5" x14ac:dyDescent="0.35">
      <c r="A6765" s="107" t="s">
        <v>80</v>
      </c>
      <c r="B6765" s="107" t="s">
        <v>48</v>
      </c>
      <c r="C6765" s="110">
        <v>8</v>
      </c>
      <c r="D6765" s="109">
        <v>119846.3922288577</v>
      </c>
      <c r="E6765" s="109">
        <v>6451081.9088585386</v>
      </c>
    </row>
    <row r="6766" spans="1:5" x14ac:dyDescent="0.35">
      <c r="A6766" s="107" t="s">
        <v>80</v>
      </c>
      <c r="B6766" s="107" t="s">
        <v>48</v>
      </c>
      <c r="C6766" s="110">
        <v>9</v>
      </c>
      <c r="D6766" s="109">
        <v>119106.2639953068</v>
      </c>
      <c r="E6766" s="109">
        <v>5065112.6603133483</v>
      </c>
    </row>
    <row r="6767" spans="1:5" x14ac:dyDescent="0.35">
      <c r="A6767" s="107" t="s">
        <v>80</v>
      </c>
      <c r="B6767" s="107" t="s">
        <v>48</v>
      </c>
      <c r="C6767" s="110">
        <v>10</v>
      </c>
      <c r="D6767" s="109">
        <v>140034.3203676453</v>
      </c>
      <c r="E6767" s="109">
        <v>4551039.5445718877</v>
      </c>
    </row>
    <row r="6768" spans="1:5" x14ac:dyDescent="0.35">
      <c r="A6768" s="107" t="s">
        <v>80</v>
      </c>
      <c r="B6768" s="107" t="s">
        <v>48</v>
      </c>
      <c r="C6768" s="110">
        <v>11</v>
      </c>
      <c r="D6768" s="109">
        <v>135844.39275936951</v>
      </c>
      <c r="E6768" s="109">
        <v>4495460.0010745907</v>
      </c>
    </row>
    <row r="6769" spans="1:5" x14ac:dyDescent="0.35">
      <c r="A6769" s="107" t="s">
        <v>80</v>
      </c>
      <c r="B6769" s="107" t="s">
        <v>48</v>
      </c>
      <c r="C6769" s="110">
        <v>12</v>
      </c>
      <c r="D6769" s="109">
        <v>147967.0346689508</v>
      </c>
      <c r="E6769" s="109">
        <v>5174952.0765649099</v>
      </c>
    </row>
    <row r="6770" spans="1:5" x14ac:dyDescent="0.35">
      <c r="A6770" s="107" t="s">
        <v>80</v>
      </c>
      <c r="B6770" s="107" t="s">
        <v>279</v>
      </c>
      <c r="C6770" s="110">
        <v>1</v>
      </c>
      <c r="D6770" s="109">
        <v>0</v>
      </c>
      <c r="E6770" s="109">
        <v>0</v>
      </c>
    </row>
    <row r="6771" spans="1:5" x14ac:dyDescent="0.35">
      <c r="A6771" s="107" t="s">
        <v>80</v>
      </c>
      <c r="B6771" s="107" t="s">
        <v>279</v>
      </c>
      <c r="C6771" s="110">
        <v>2</v>
      </c>
      <c r="D6771" s="109">
        <v>0</v>
      </c>
      <c r="E6771" s="109">
        <v>0</v>
      </c>
    </row>
    <row r="6772" spans="1:5" x14ac:dyDescent="0.35">
      <c r="A6772" s="107" t="s">
        <v>80</v>
      </c>
      <c r="B6772" s="107" t="s">
        <v>279</v>
      </c>
      <c r="C6772" s="110">
        <v>3</v>
      </c>
      <c r="D6772" s="109">
        <v>0</v>
      </c>
      <c r="E6772" s="109">
        <v>0</v>
      </c>
    </row>
    <row r="6773" spans="1:5" x14ac:dyDescent="0.35">
      <c r="A6773" s="107" t="s">
        <v>80</v>
      </c>
      <c r="B6773" s="107" t="s">
        <v>279</v>
      </c>
      <c r="C6773" s="110">
        <v>4</v>
      </c>
      <c r="D6773" s="109">
        <v>0</v>
      </c>
      <c r="E6773" s="109">
        <v>0</v>
      </c>
    </row>
    <row r="6774" spans="1:5" x14ac:dyDescent="0.35">
      <c r="A6774" s="107" t="s">
        <v>80</v>
      </c>
      <c r="B6774" s="107" t="s">
        <v>279</v>
      </c>
      <c r="C6774" s="110">
        <v>5</v>
      </c>
      <c r="D6774" s="109">
        <v>736.88326677646182</v>
      </c>
      <c r="E6774" s="109">
        <v>55292.881635801306</v>
      </c>
    </row>
    <row r="6775" spans="1:5" x14ac:dyDescent="0.35">
      <c r="A6775" s="107" t="s">
        <v>80</v>
      </c>
      <c r="B6775" s="107" t="s">
        <v>279</v>
      </c>
      <c r="C6775" s="110">
        <v>6</v>
      </c>
      <c r="D6775" s="109">
        <v>691.64588814318984</v>
      </c>
      <c r="E6775" s="109">
        <v>48307.213052568521</v>
      </c>
    </row>
    <row r="6776" spans="1:5" x14ac:dyDescent="0.35">
      <c r="A6776" s="107" t="s">
        <v>80</v>
      </c>
      <c r="B6776" s="107" t="s">
        <v>279</v>
      </c>
      <c r="C6776" s="110">
        <v>7</v>
      </c>
      <c r="D6776" s="109">
        <v>963.41008206497838</v>
      </c>
      <c r="E6776" s="109">
        <v>65743.094169447781</v>
      </c>
    </row>
    <row r="6777" spans="1:5" x14ac:dyDescent="0.35">
      <c r="A6777" s="107" t="s">
        <v>80</v>
      </c>
      <c r="B6777" s="107" t="s">
        <v>279</v>
      </c>
      <c r="C6777" s="110">
        <v>8</v>
      </c>
      <c r="D6777" s="109">
        <v>1293.1238889939209</v>
      </c>
      <c r="E6777" s="109">
        <v>88321.326292967962</v>
      </c>
    </row>
    <row r="6778" spans="1:5" x14ac:dyDescent="0.35">
      <c r="A6778" s="107" t="s">
        <v>80</v>
      </c>
      <c r="B6778" s="107" t="s">
        <v>279</v>
      </c>
      <c r="C6778" s="110">
        <v>9</v>
      </c>
      <c r="D6778" s="109">
        <v>1683.534788858839</v>
      </c>
      <c r="E6778" s="109">
        <v>98569.557807184246</v>
      </c>
    </row>
    <row r="6779" spans="1:5" x14ac:dyDescent="0.35">
      <c r="A6779" s="107" t="s">
        <v>80</v>
      </c>
      <c r="B6779" s="107" t="s">
        <v>279</v>
      </c>
      <c r="C6779" s="110">
        <v>10</v>
      </c>
      <c r="D6779" s="109">
        <v>2212.4309887587251</v>
      </c>
      <c r="E6779" s="109">
        <v>83011.469714427541</v>
      </c>
    </row>
    <row r="6780" spans="1:5" x14ac:dyDescent="0.35">
      <c r="A6780" s="107" t="s">
        <v>80</v>
      </c>
      <c r="B6780" s="107" t="s">
        <v>279</v>
      </c>
      <c r="C6780" s="110">
        <v>11</v>
      </c>
      <c r="D6780" s="109">
        <v>2412.2449623854141</v>
      </c>
      <c r="E6780" s="109">
        <v>100648.97368136</v>
      </c>
    </row>
    <row r="6781" spans="1:5" x14ac:dyDescent="0.35">
      <c r="A6781" s="107" t="s">
        <v>80</v>
      </c>
      <c r="B6781" s="107" t="s">
        <v>279</v>
      </c>
      <c r="C6781" s="110">
        <v>12</v>
      </c>
      <c r="D6781" s="109">
        <v>2730.9888665379931</v>
      </c>
      <c r="E6781" s="109">
        <v>108901.7912059872</v>
      </c>
    </row>
    <row r="6782" spans="1:5" x14ac:dyDescent="0.35">
      <c r="A6782" s="107" t="s">
        <v>80</v>
      </c>
      <c r="B6782" s="107" t="s">
        <v>426</v>
      </c>
      <c r="C6782" s="110">
        <v>1</v>
      </c>
      <c r="D6782" s="109">
        <v>14577.05531229219</v>
      </c>
      <c r="E6782" s="109">
        <v>1130999.2678980429</v>
      </c>
    </row>
    <row r="6783" spans="1:5" x14ac:dyDescent="0.35">
      <c r="A6783" s="107" t="s">
        <v>80</v>
      </c>
      <c r="B6783" s="107" t="s">
        <v>426</v>
      </c>
      <c r="C6783" s="110">
        <v>2</v>
      </c>
      <c r="D6783" s="109">
        <v>12620.625441374559</v>
      </c>
      <c r="E6783" s="109">
        <v>929284.94890412467</v>
      </c>
    </row>
    <row r="6784" spans="1:5" x14ac:dyDescent="0.35">
      <c r="A6784" s="107" t="s">
        <v>80</v>
      </c>
      <c r="B6784" s="107" t="s">
        <v>426</v>
      </c>
      <c r="C6784" s="110">
        <v>3</v>
      </c>
      <c r="D6784" s="109">
        <v>11996.06201974207</v>
      </c>
      <c r="E6784" s="109">
        <v>928446.6157175164</v>
      </c>
    </row>
    <row r="6785" spans="1:5" x14ac:dyDescent="0.35">
      <c r="A6785" s="107" t="s">
        <v>80</v>
      </c>
      <c r="B6785" s="107" t="s">
        <v>426</v>
      </c>
      <c r="C6785" s="110">
        <v>4</v>
      </c>
      <c r="D6785" s="109">
        <v>9257.0533526633353</v>
      </c>
      <c r="E6785" s="109">
        <v>697090.63505268563</v>
      </c>
    </row>
    <row r="6786" spans="1:5" x14ac:dyDescent="0.35">
      <c r="A6786" s="107" t="s">
        <v>80</v>
      </c>
      <c r="B6786" s="107" t="s">
        <v>426</v>
      </c>
      <c r="C6786" s="110">
        <v>5</v>
      </c>
      <c r="D6786" s="109">
        <v>5939.1562513840736</v>
      </c>
      <c r="E6786" s="109">
        <v>431848.62024980702</v>
      </c>
    </row>
    <row r="6787" spans="1:5" x14ac:dyDescent="0.35">
      <c r="A6787" s="107" t="s">
        <v>80</v>
      </c>
      <c r="B6787" s="107" t="s">
        <v>426</v>
      </c>
      <c r="C6787" s="110">
        <v>6</v>
      </c>
      <c r="D6787" s="109">
        <v>7147.7898710058016</v>
      </c>
      <c r="E6787" s="109">
        <v>499787.01551826042</v>
      </c>
    </row>
    <row r="6788" spans="1:5" x14ac:dyDescent="0.35">
      <c r="A6788" s="107" t="s">
        <v>80</v>
      </c>
      <c r="B6788" s="107" t="s">
        <v>426</v>
      </c>
      <c r="C6788" s="110">
        <v>7</v>
      </c>
      <c r="D6788" s="109">
        <v>8515.3339065804594</v>
      </c>
      <c r="E6788" s="109">
        <v>596604.75118296652</v>
      </c>
    </row>
    <row r="6789" spans="1:5" x14ac:dyDescent="0.35">
      <c r="A6789" s="107" t="s">
        <v>80</v>
      </c>
      <c r="B6789" s="107" t="s">
        <v>426</v>
      </c>
      <c r="C6789" s="110">
        <v>8</v>
      </c>
      <c r="D6789" s="109">
        <v>10515.779509692189</v>
      </c>
      <c r="E6789" s="109">
        <v>715513.29507002386</v>
      </c>
    </row>
    <row r="6790" spans="1:5" x14ac:dyDescent="0.35">
      <c r="A6790" s="107" t="s">
        <v>80</v>
      </c>
      <c r="B6790" s="107" t="s">
        <v>426</v>
      </c>
      <c r="C6790" s="110">
        <v>9</v>
      </c>
      <c r="D6790" s="109">
        <v>11917.003910746191</v>
      </c>
      <c r="E6790" s="109">
        <v>692340.90862266149</v>
      </c>
    </row>
    <row r="6791" spans="1:5" x14ac:dyDescent="0.35">
      <c r="A6791" s="107" t="s">
        <v>80</v>
      </c>
      <c r="B6791" s="107" t="s">
        <v>426</v>
      </c>
      <c r="C6791" s="110">
        <v>10</v>
      </c>
      <c r="D6791" s="109">
        <v>12501.722943616871</v>
      </c>
      <c r="E6791" s="109">
        <v>490918.12893143902</v>
      </c>
    </row>
    <row r="6792" spans="1:5" x14ac:dyDescent="0.35">
      <c r="A6792" s="107" t="s">
        <v>80</v>
      </c>
      <c r="B6792" s="107" t="s">
        <v>426</v>
      </c>
      <c r="C6792" s="110">
        <v>11</v>
      </c>
      <c r="D6792" s="109">
        <v>13880.114845988361</v>
      </c>
      <c r="E6792" s="109">
        <v>587062.13284025993</v>
      </c>
    </row>
    <row r="6793" spans="1:5" x14ac:dyDescent="0.35">
      <c r="A6793" s="107" t="s">
        <v>80</v>
      </c>
      <c r="B6793" s="107" t="s">
        <v>426</v>
      </c>
      <c r="C6793" s="110">
        <v>12</v>
      </c>
      <c r="D6793" s="109">
        <v>17158.88427369724</v>
      </c>
      <c r="E6793" s="109">
        <v>688655.28887925204</v>
      </c>
    </row>
    <row r="6794" spans="1:5" x14ac:dyDescent="0.35">
      <c r="A6794" s="107" t="s">
        <v>80</v>
      </c>
      <c r="B6794" s="107" t="s">
        <v>278</v>
      </c>
      <c r="C6794" s="110">
        <v>1</v>
      </c>
      <c r="D6794" s="109">
        <v>810.37339753911408</v>
      </c>
      <c r="E6794" s="109">
        <v>57467.119522398047</v>
      </c>
    </row>
    <row r="6795" spans="1:5" x14ac:dyDescent="0.35">
      <c r="A6795" s="107" t="s">
        <v>80</v>
      </c>
      <c r="B6795" s="107" t="s">
        <v>278</v>
      </c>
      <c r="C6795" s="110">
        <v>2</v>
      </c>
      <c r="D6795" s="109">
        <v>728.79908857217265</v>
      </c>
      <c r="E6795" s="109">
        <v>49438.849246919832</v>
      </c>
    </row>
    <row r="6796" spans="1:5" x14ac:dyDescent="0.35">
      <c r="A6796" s="107" t="s">
        <v>80</v>
      </c>
      <c r="B6796" s="107" t="s">
        <v>278</v>
      </c>
      <c r="C6796" s="110">
        <v>3</v>
      </c>
      <c r="D6796" s="109">
        <v>681.18120452192522</v>
      </c>
      <c r="E6796" s="109">
        <v>48134.402647977317</v>
      </c>
    </row>
    <row r="6797" spans="1:5" x14ac:dyDescent="0.35">
      <c r="A6797" s="107" t="s">
        <v>80</v>
      </c>
      <c r="B6797" s="107" t="s">
        <v>278</v>
      </c>
      <c r="C6797" s="110">
        <v>4</v>
      </c>
      <c r="D6797" s="109">
        <v>521.86371142533221</v>
      </c>
      <c r="E6797" s="109">
        <v>35964.233583113208</v>
      </c>
    </row>
    <row r="6798" spans="1:5" x14ac:dyDescent="0.35">
      <c r="A6798" s="107" t="s">
        <v>80</v>
      </c>
      <c r="B6798" s="107" t="s">
        <v>278</v>
      </c>
      <c r="C6798" s="110">
        <v>5</v>
      </c>
      <c r="D6798" s="109">
        <v>339.7836417562209</v>
      </c>
      <c r="E6798" s="109">
        <v>23059.875301206332</v>
      </c>
    </row>
    <row r="6799" spans="1:5" x14ac:dyDescent="0.35">
      <c r="A6799" s="107" t="s">
        <v>80</v>
      </c>
      <c r="B6799" s="107" t="s">
        <v>278</v>
      </c>
      <c r="C6799" s="110">
        <v>6</v>
      </c>
      <c r="D6799" s="109">
        <v>320.56142795410301</v>
      </c>
      <c r="E6799" s="109">
        <v>20974.2852693165</v>
      </c>
    </row>
    <row r="6800" spans="1:5" x14ac:dyDescent="0.35">
      <c r="A6800" s="107" t="s">
        <v>80</v>
      </c>
      <c r="B6800" s="107" t="s">
        <v>278</v>
      </c>
      <c r="C6800" s="110">
        <v>7</v>
      </c>
      <c r="D6800" s="109">
        <v>381.28686394616739</v>
      </c>
      <c r="E6800" s="109">
        <v>24836.819750384369</v>
      </c>
    </row>
    <row r="6801" spans="1:5" x14ac:dyDescent="0.35">
      <c r="A6801" s="107" t="s">
        <v>80</v>
      </c>
      <c r="B6801" s="107" t="s">
        <v>278</v>
      </c>
      <c r="C6801" s="110">
        <v>8</v>
      </c>
      <c r="D6801" s="109">
        <v>501.96592053216489</v>
      </c>
      <c r="E6801" s="109">
        <v>32274.08511225586</v>
      </c>
    </row>
    <row r="6802" spans="1:5" x14ac:dyDescent="0.35">
      <c r="A6802" s="107" t="s">
        <v>80</v>
      </c>
      <c r="B6802" s="107" t="s">
        <v>278</v>
      </c>
      <c r="C6802" s="110">
        <v>9</v>
      </c>
      <c r="D6802" s="109">
        <v>573.92841634718434</v>
      </c>
      <c r="E6802" s="109">
        <v>32137.02155649809</v>
      </c>
    </row>
    <row r="6803" spans="1:5" x14ac:dyDescent="0.35">
      <c r="A6803" s="107" t="s">
        <v>80</v>
      </c>
      <c r="B6803" s="107" t="s">
        <v>278</v>
      </c>
      <c r="C6803" s="110">
        <v>10</v>
      </c>
      <c r="D6803" s="109">
        <v>677.39052074811002</v>
      </c>
      <c r="E6803" s="109">
        <v>24709.98079521432</v>
      </c>
    </row>
    <row r="6804" spans="1:5" x14ac:dyDescent="0.35">
      <c r="A6804" s="107" t="s">
        <v>80</v>
      </c>
      <c r="B6804" s="107" t="s">
        <v>278</v>
      </c>
      <c r="C6804" s="110">
        <v>11</v>
      </c>
      <c r="D6804" s="109">
        <v>786.17342507507931</v>
      </c>
      <c r="E6804" s="109">
        <v>31933.255670244242</v>
      </c>
    </row>
    <row r="6805" spans="1:5" x14ac:dyDescent="0.35">
      <c r="A6805" s="107" t="s">
        <v>80</v>
      </c>
      <c r="B6805" s="107" t="s">
        <v>278</v>
      </c>
      <c r="C6805" s="110">
        <v>12</v>
      </c>
      <c r="D6805" s="109">
        <v>852.19769379596676</v>
      </c>
      <c r="E6805" s="109">
        <v>33454.8554836966</v>
      </c>
    </row>
    <row r="6806" spans="1:5" x14ac:dyDescent="0.35">
      <c r="A6806" s="107" t="s">
        <v>80</v>
      </c>
      <c r="B6806" s="107" t="s">
        <v>49</v>
      </c>
      <c r="C6806" s="110">
        <v>1</v>
      </c>
      <c r="D6806" s="109">
        <v>24.480000227689761</v>
      </c>
      <c r="E6806" s="109">
        <v>1590.0056981006269</v>
      </c>
    </row>
    <row r="6807" spans="1:5" x14ac:dyDescent="0.35">
      <c r="A6807" s="107" t="s">
        <v>80</v>
      </c>
      <c r="B6807" s="107" t="s">
        <v>49</v>
      </c>
      <c r="C6807" s="110">
        <v>2</v>
      </c>
      <c r="D6807" s="109">
        <v>230.75013283326541</v>
      </c>
      <c r="E6807" s="109">
        <v>25101.4973189919</v>
      </c>
    </row>
    <row r="6808" spans="1:5" x14ac:dyDescent="0.35">
      <c r="A6808" s="107" t="s">
        <v>80</v>
      </c>
      <c r="B6808" s="107" t="s">
        <v>49</v>
      </c>
      <c r="C6808" s="110">
        <v>3</v>
      </c>
      <c r="D6808" s="109">
        <v>271.32410224220058</v>
      </c>
      <c r="E6808" s="109">
        <v>26766.41223974069</v>
      </c>
    </row>
    <row r="6809" spans="1:5" x14ac:dyDescent="0.35">
      <c r="A6809" s="107" t="s">
        <v>80</v>
      </c>
      <c r="B6809" s="107" t="s">
        <v>49</v>
      </c>
      <c r="C6809" s="110">
        <v>4</v>
      </c>
      <c r="D6809" s="109">
        <v>260.87719520047642</v>
      </c>
      <c r="E6809" s="109">
        <v>20912.310086053931</v>
      </c>
    </row>
    <row r="6810" spans="1:5" x14ac:dyDescent="0.35">
      <c r="A6810" s="107" t="s">
        <v>80</v>
      </c>
      <c r="B6810" s="107" t="s">
        <v>49</v>
      </c>
      <c r="C6810" s="110">
        <v>5</v>
      </c>
      <c r="D6810" s="109">
        <v>263.44484190398919</v>
      </c>
      <c r="E6810" s="109">
        <v>20905.293857547309</v>
      </c>
    </row>
    <row r="6811" spans="1:5" x14ac:dyDescent="0.35">
      <c r="A6811" s="107" t="s">
        <v>80</v>
      </c>
      <c r="B6811" s="107" t="s">
        <v>49</v>
      </c>
      <c r="C6811" s="110">
        <v>6</v>
      </c>
      <c r="D6811" s="109">
        <v>233.46504526487831</v>
      </c>
      <c r="E6811" s="109">
        <v>20806.463817880162</v>
      </c>
    </row>
    <row r="6812" spans="1:5" x14ac:dyDescent="0.35">
      <c r="A6812" s="107" t="s">
        <v>80</v>
      </c>
      <c r="B6812" s="107" t="s">
        <v>49</v>
      </c>
      <c r="C6812" s="110">
        <v>7</v>
      </c>
      <c r="D6812" s="109">
        <v>254.1214038131489</v>
      </c>
      <c r="E6812" s="109">
        <v>21697.459119652351</v>
      </c>
    </row>
    <row r="6813" spans="1:5" x14ac:dyDescent="0.35">
      <c r="A6813" s="107" t="s">
        <v>80</v>
      </c>
      <c r="B6813" s="107" t="s">
        <v>49</v>
      </c>
      <c r="C6813" s="110">
        <v>8</v>
      </c>
      <c r="D6813" s="109">
        <v>276.40023313652449</v>
      </c>
      <c r="E6813" s="109">
        <v>24790.212885774381</v>
      </c>
    </row>
    <row r="6814" spans="1:5" x14ac:dyDescent="0.35">
      <c r="A6814" s="107" t="s">
        <v>80</v>
      </c>
      <c r="B6814" s="107" t="s">
        <v>49</v>
      </c>
      <c r="C6814" s="110">
        <v>9</v>
      </c>
      <c r="D6814" s="109">
        <v>292.95246031744023</v>
      </c>
      <c r="E6814" s="109">
        <v>25176.994032050668</v>
      </c>
    </row>
    <row r="6815" spans="1:5" x14ac:dyDescent="0.35">
      <c r="A6815" s="107" t="s">
        <v>80</v>
      </c>
      <c r="B6815" s="107" t="s">
        <v>49</v>
      </c>
      <c r="C6815" s="110">
        <v>10</v>
      </c>
      <c r="D6815" s="109">
        <v>317.59989887590439</v>
      </c>
      <c r="E6815" s="109">
        <v>18855.507763357698</v>
      </c>
    </row>
    <row r="6816" spans="1:5" x14ac:dyDescent="0.35">
      <c r="A6816" s="107" t="s">
        <v>80</v>
      </c>
      <c r="B6816" s="107" t="s">
        <v>49</v>
      </c>
      <c r="C6816" s="110">
        <v>11</v>
      </c>
      <c r="D6816" s="109">
        <v>324.2683769043511</v>
      </c>
      <c r="E6816" s="109">
        <v>22212.150659356979</v>
      </c>
    </row>
    <row r="6817" spans="1:5" x14ac:dyDescent="0.35">
      <c r="A6817" s="107" t="s">
        <v>80</v>
      </c>
      <c r="B6817" s="107" t="s">
        <v>49</v>
      </c>
      <c r="C6817" s="110">
        <v>12</v>
      </c>
      <c r="D6817" s="109">
        <v>317.8626128288771</v>
      </c>
      <c r="E6817" s="109">
        <v>26177.24767682888</v>
      </c>
    </row>
    <row r="6818" spans="1:5" x14ac:dyDescent="0.35">
      <c r="A6818" s="107" t="s">
        <v>80</v>
      </c>
      <c r="B6818" s="107" t="s">
        <v>277</v>
      </c>
      <c r="C6818" s="110">
        <v>1</v>
      </c>
      <c r="D6818" s="109">
        <v>0</v>
      </c>
      <c r="E6818" s="109">
        <v>0</v>
      </c>
    </row>
    <row r="6819" spans="1:5" x14ac:dyDescent="0.35">
      <c r="A6819" s="107" t="s">
        <v>80</v>
      </c>
      <c r="B6819" s="107" t="s">
        <v>277</v>
      </c>
      <c r="C6819" s="110">
        <v>2</v>
      </c>
      <c r="D6819" s="109">
        <v>0</v>
      </c>
      <c r="E6819" s="109">
        <v>0</v>
      </c>
    </row>
    <row r="6820" spans="1:5" x14ac:dyDescent="0.35">
      <c r="A6820" s="107" t="s">
        <v>80</v>
      </c>
      <c r="B6820" s="107" t="s">
        <v>277</v>
      </c>
      <c r="C6820" s="110">
        <v>3</v>
      </c>
      <c r="D6820" s="109">
        <v>0</v>
      </c>
      <c r="E6820" s="109">
        <v>0</v>
      </c>
    </row>
    <row r="6821" spans="1:5" x14ac:dyDescent="0.35">
      <c r="A6821" s="107" t="s">
        <v>80</v>
      </c>
      <c r="B6821" s="107" t="s">
        <v>277</v>
      </c>
      <c r="C6821" s="110">
        <v>4</v>
      </c>
      <c r="D6821" s="109">
        <v>0</v>
      </c>
      <c r="E6821" s="109">
        <v>0</v>
      </c>
    </row>
    <row r="6822" spans="1:5" x14ac:dyDescent="0.35">
      <c r="A6822" s="107" t="s">
        <v>80</v>
      </c>
      <c r="B6822" s="107" t="s">
        <v>277</v>
      </c>
      <c r="C6822" s="110">
        <v>5</v>
      </c>
      <c r="D6822" s="109">
        <v>252.6686443770021</v>
      </c>
      <c r="E6822" s="109">
        <v>19353.713645572629</v>
      </c>
    </row>
    <row r="6823" spans="1:5" x14ac:dyDescent="0.35">
      <c r="A6823" s="107" t="s">
        <v>80</v>
      </c>
      <c r="B6823" s="107" t="s">
        <v>277</v>
      </c>
      <c r="C6823" s="110">
        <v>6</v>
      </c>
      <c r="D6823" s="109">
        <v>175.19657699272719</v>
      </c>
      <c r="E6823" s="109">
        <v>12842.753943288189</v>
      </c>
    </row>
    <row r="6824" spans="1:5" x14ac:dyDescent="0.35">
      <c r="A6824" s="107" t="s">
        <v>80</v>
      </c>
      <c r="B6824" s="107" t="s">
        <v>277</v>
      </c>
      <c r="C6824" s="110">
        <v>7</v>
      </c>
      <c r="D6824" s="109">
        <v>246.38166326775161</v>
      </c>
      <c r="E6824" s="109">
        <v>17790.116435532411</v>
      </c>
    </row>
    <row r="6825" spans="1:5" x14ac:dyDescent="0.35">
      <c r="A6825" s="107" t="s">
        <v>80</v>
      </c>
      <c r="B6825" s="107" t="s">
        <v>277</v>
      </c>
      <c r="C6825" s="110">
        <v>8</v>
      </c>
      <c r="D6825" s="109">
        <v>348.06318514305008</v>
      </c>
      <c r="E6825" s="109">
        <v>24691.56014363467</v>
      </c>
    </row>
    <row r="6826" spans="1:5" x14ac:dyDescent="0.35">
      <c r="A6826" s="107" t="s">
        <v>80</v>
      </c>
      <c r="B6826" s="107" t="s">
        <v>277</v>
      </c>
      <c r="C6826" s="110">
        <v>9</v>
      </c>
      <c r="D6826" s="109">
        <v>462.74084880372789</v>
      </c>
      <c r="E6826" s="109">
        <v>27710.57295511954</v>
      </c>
    </row>
    <row r="6827" spans="1:5" x14ac:dyDescent="0.35">
      <c r="A6827" s="107" t="s">
        <v>80</v>
      </c>
      <c r="B6827" s="107" t="s">
        <v>277</v>
      </c>
      <c r="C6827" s="110">
        <v>10</v>
      </c>
      <c r="D6827" s="109">
        <v>604.20202660308928</v>
      </c>
      <c r="E6827" s="109">
        <v>22827.20080595434</v>
      </c>
    </row>
    <row r="6828" spans="1:5" x14ac:dyDescent="0.35">
      <c r="A6828" s="107" t="s">
        <v>80</v>
      </c>
      <c r="B6828" s="107" t="s">
        <v>277</v>
      </c>
      <c r="C6828" s="110">
        <v>11</v>
      </c>
      <c r="D6828" s="109">
        <v>645.62567537734674</v>
      </c>
      <c r="E6828" s="109">
        <v>26739.136221980381</v>
      </c>
    </row>
    <row r="6829" spans="1:5" x14ac:dyDescent="0.35">
      <c r="A6829" s="107" t="s">
        <v>80</v>
      </c>
      <c r="B6829" s="107" t="s">
        <v>277</v>
      </c>
      <c r="C6829" s="110">
        <v>12</v>
      </c>
      <c r="D6829" s="109">
        <v>699.05296567033054</v>
      </c>
      <c r="E6829" s="109">
        <v>27962.242398126629</v>
      </c>
    </row>
    <row r="6830" spans="1:5" x14ac:dyDescent="0.35">
      <c r="A6830" s="107" t="s">
        <v>80</v>
      </c>
      <c r="B6830" s="107" t="s">
        <v>276</v>
      </c>
      <c r="C6830" s="110">
        <v>1</v>
      </c>
      <c r="D6830" s="109">
        <v>0</v>
      </c>
      <c r="E6830" s="109">
        <v>0</v>
      </c>
    </row>
    <row r="6831" spans="1:5" x14ac:dyDescent="0.35">
      <c r="A6831" s="107" t="s">
        <v>80</v>
      </c>
      <c r="B6831" s="107" t="s">
        <v>276</v>
      </c>
      <c r="C6831" s="110">
        <v>2</v>
      </c>
      <c r="D6831" s="109">
        <v>0</v>
      </c>
      <c r="E6831" s="109">
        <v>0</v>
      </c>
    </row>
    <row r="6832" spans="1:5" x14ac:dyDescent="0.35">
      <c r="A6832" s="107" t="s">
        <v>80</v>
      </c>
      <c r="B6832" s="107" t="s">
        <v>276</v>
      </c>
      <c r="C6832" s="110">
        <v>3</v>
      </c>
      <c r="D6832" s="109">
        <v>0</v>
      </c>
      <c r="E6832" s="109">
        <v>0</v>
      </c>
    </row>
    <row r="6833" spans="1:5" x14ac:dyDescent="0.35">
      <c r="A6833" s="107" t="s">
        <v>80</v>
      </c>
      <c r="B6833" s="107" t="s">
        <v>276</v>
      </c>
      <c r="C6833" s="110">
        <v>4</v>
      </c>
      <c r="D6833" s="109">
        <v>0</v>
      </c>
      <c r="E6833" s="109">
        <v>0</v>
      </c>
    </row>
    <row r="6834" spans="1:5" x14ac:dyDescent="0.35">
      <c r="A6834" s="107" t="s">
        <v>80</v>
      </c>
      <c r="B6834" s="107" t="s">
        <v>276</v>
      </c>
      <c r="C6834" s="110">
        <v>5</v>
      </c>
      <c r="D6834" s="109">
        <v>0</v>
      </c>
      <c r="E6834" s="109">
        <v>0</v>
      </c>
    </row>
    <row r="6835" spans="1:5" x14ac:dyDescent="0.35">
      <c r="A6835" s="107" t="s">
        <v>80</v>
      </c>
      <c r="B6835" s="107" t="s">
        <v>276</v>
      </c>
      <c r="C6835" s="110">
        <v>6</v>
      </c>
      <c r="D6835" s="109">
        <v>0</v>
      </c>
      <c r="E6835" s="109">
        <v>0</v>
      </c>
    </row>
    <row r="6836" spans="1:5" x14ac:dyDescent="0.35">
      <c r="A6836" s="107" t="s">
        <v>80</v>
      </c>
      <c r="B6836" s="107" t="s">
        <v>276</v>
      </c>
      <c r="C6836" s="110">
        <v>7</v>
      </c>
      <c r="D6836" s="109">
        <v>0</v>
      </c>
      <c r="E6836" s="109">
        <v>0</v>
      </c>
    </row>
    <row r="6837" spans="1:5" x14ac:dyDescent="0.35">
      <c r="A6837" s="107" t="s">
        <v>80</v>
      </c>
      <c r="B6837" s="107" t="s">
        <v>276</v>
      </c>
      <c r="C6837" s="110">
        <v>8</v>
      </c>
      <c r="D6837" s="109">
        <v>0</v>
      </c>
      <c r="E6837" s="109">
        <v>0</v>
      </c>
    </row>
    <row r="6838" spans="1:5" x14ac:dyDescent="0.35">
      <c r="A6838" s="107" t="s">
        <v>80</v>
      </c>
      <c r="B6838" s="107" t="s">
        <v>276</v>
      </c>
      <c r="C6838" s="110">
        <v>9</v>
      </c>
      <c r="D6838" s="109">
        <v>0</v>
      </c>
      <c r="E6838" s="109">
        <v>0</v>
      </c>
    </row>
    <row r="6839" spans="1:5" x14ac:dyDescent="0.35">
      <c r="A6839" s="107" t="s">
        <v>80</v>
      </c>
      <c r="B6839" s="107" t="s">
        <v>276</v>
      </c>
      <c r="C6839" s="110">
        <v>10</v>
      </c>
      <c r="D6839" s="109">
        <v>0</v>
      </c>
      <c r="E6839" s="109">
        <v>0</v>
      </c>
    </row>
    <row r="6840" spans="1:5" x14ac:dyDescent="0.35">
      <c r="A6840" s="107" t="s">
        <v>80</v>
      </c>
      <c r="B6840" s="107" t="s">
        <v>276</v>
      </c>
      <c r="C6840" s="110">
        <v>11</v>
      </c>
      <c r="D6840" s="109">
        <v>0</v>
      </c>
      <c r="E6840" s="109">
        <v>0</v>
      </c>
    </row>
    <row r="6841" spans="1:5" x14ac:dyDescent="0.35">
      <c r="A6841" s="107" t="s">
        <v>80</v>
      </c>
      <c r="B6841" s="107" t="s">
        <v>276</v>
      </c>
      <c r="C6841" s="110">
        <v>12</v>
      </c>
      <c r="D6841" s="109">
        <v>0</v>
      </c>
      <c r="E6841" s="109">
        <v>0</v>
      </c>
    </row>
    <row r="6842" spans="1:5" x14ac:dyDescent="0.35">
      <c r="A6842" s="107" t="s">
        <v>80</v>
      </c>
      <c r="B6842" s="107" t="s">
        <v>275</v>
      </c>
      <c r="C6842" s="110">
        <v>1</v>
      </c>
      <c r="D6842" s="109">
        <v>925.86122075844594</v>
      </c>
      <c r="E6842" s="109">
        <v>71055.702756503219</v>
      </c>
    </row>
    <row r="6843" spans="1:5" x14ac:dyDescent="0.35">
      <c r="A6843" s="107" t="s">
        <v>80</v>
      </c>
      <c r="B6843" s="107" t="s">
        <v>275</v>
      </c>
      <c r="C6843" s="110">
        <v>2</v>
      </c>
      <c r="D6843" s="109">
        <v>740.60579547131533</v>
      </c>
      <c r="E6843" s="109">
        <v>54861.771666181812</v>
      </c>
    </row>
    <row r="6844" spans="1:5" x14ac:dyDescent="0.35">
      <c r="A6844" s="107" t="s">
        <v>80</v>
      </c>
      <c r="B6844" s="107" t="s">
        <v>275</v>
      </c>
      <c r="C6844" s="110">
        <v>3</v>
      </c>
      <c r="D6844" s="109">
        <v>671.88079401885591</v>
      </c>
      <c r="E6844" s="109">
        <v>52611.389731146191</v>
      </c>
    </row>
    <row r="6845" spans="1:5" x14ac:dyDescent="0.35">
      <c r="A6845" s="107" t="s">
        <v>80</v>
      </c>
      <c r="B6845" s="107" t="s">
        <v>275</v>
      </c>
      <c r="C6845" s="110">
        <v>4</v>
      </c>
      <c r="D6845" s="109">
        <v>440.58326083415358</v>
      </c>
      <c r="E6845" s="109">
        <v>33324.977882579267</v>
      </c>
    </row>
    <row r="6846" spans="1:5" x14ac:dyDescent="0.35">
      <c r="A6846" s="107" t="s">
        <v>80</v>
      </c>
      <c r="B6846" s="107" t="s">
        <v>275</v>
      </c>
      <c r="C6846" s="110">
        <v>5</v>
      </c>
      <c r="D6846" s="109">
        <v>236.83770387743371</v>
      </c>
      <c r="E6846" s="109">
        <v>17890.693716915179</v>
      </c>
    </row>
    <row r="6847" spans="1:5" x14ac:dyDescent="0.35">
      <c r="A6847" s="107" t="s">
        <v>80</v>
      </c>
      <c r="B6847" s="107" t="s">
        <v>275</v>
      </c>
      <c r="C6847" s="110">
        <v>6</v>
      </c>
      <c r="D6847" s="109">
        <v>163.1705825503638</v>
      </c>
      <c r="E6847" s="109">
        <v>11808.31964236599</v>
      </c>
    </row>
    <row r="6848" spans="1:5" x14ac:dyDescent="0.35">
      <c r="A6848" s="107" t="s">
        <v>80</v>
      </c>
      <c r="B6848" s="107" t="s">
        <v>275</v>
      </c>
      <c r="C6848" s="110">
        <v>7</v>
      </c>
      <c r="D6848" s="109">
        <v>236.4794082914637</v>
      </c>
      <c r="E6848" s="109">
        <v>16848.31889812346</v>
      </c>
    </row>
    <row r="6849" spans="1:5" x14ac:dyDescent="0.35">
      <c r="A6849" s="107" t="s">
        <v>80</v>
      </c>
      <c r="B6849" s="107" t="s">
        <v>275</v>
      </c>
      <c r="C6849" s="110">
        <v>8</v>
      </c>
      <c r="D6849" s="109">
        <v>1336.5991605985221</v>
      </c>
      <c r="E6849" s="109">
        <v>93312.989524208955</v>
      </c>
    </row>
    <row r="6850" spans="1:5" x14ac:dyDescent="0.35">
      <c r="A6850" s="107" t="s">
        <v>80</v>
      </c>
      <c r="B6850" s="107" t="s">
        <v>275</v>
      </c>
      <c r="C6850" s="110">
        <v>9</v>
      </c>
      <c r="D6850" s="109">
        <v>1619.3441591675739</v>
      </c>
      <c r="E6850" s="109">
        <v>94988.351101228385</v>
      </c>
    </row>
    <row r="6851" spans="1:5" x14ac:dyDescent="0.35">
      <c r="A6851" s="107" t="s">
        <v>80</v>
      </c>
      <c r="B6851" s="107" t="s">
        <v>275</v>
      </c>
      <c r="C6851" s="110">
        <v>10</v>
      </c>
      <c r="D6851" s="109">
        <v>1953.78845632139</v>
      </c>
      <c r="E6851" s="109">
        <v>71343.976072391582</v>
      </c>
    </row>
    <row r="6852" spans="1:5" x14ac:dyDescent="0.35">
      <c r="A6852" s="107" t="s">
        <v>80</v>
      </c>
      <c r="B6852" s="107" t="s">
        <v>275</v>
      </c>
      <c r="C6852" s="110">
        <v>11</v>
      </c>
      <c r="D6852" s="109">
        <v>2204.178140173904</v>
      </c>
      <c r="E6852" s="109">
        <v>89689.335668951229</v>
      </c>
    </row>
    <row r="6853" spans="1:5" x14ac:dyDescent="0.35">
      <c r="A6853" s="107" t="s">
        <v>80</v>
      </c>
      <c r="B6853" s="107" t="s">
        <v>275</v>
      </c>
      <c r="C6853" s="110">
        <v>12</v>
      </c>
      <c r="D6853" s="109">
        <v>2369.3019942778751</v>
      </c>
      <c r="E6853" s="109">
        <v>90969.962440330855</v>
      </c>
    </row>
    <row r="6854" spans="1:5" x14ac:dyDescent="0.35">
      <c r="A6854" s="107" t="s">
        <v>80</v>
      </c>
      <c r="B6854" s="107" t="s">
        <v>274</v>
      </c>
      <c r="C6854" s="110">
        <v>1</v>
      </c>
      <c r="D6854" s="109">
        <v>0</v>
      </c>
      <c r="E6854" s="109">
        <v>0</v>
      </c>
    </row>
    <row r="6855" spans="1:5" x14ac:dyDescent="0.35">
      <c r="A6855" s="107" t="s">
        <v>80</v>
      </c>
      <c r="B6855" s="107" t="s">
        <v>274</v>
      </c>
      <c r="C6855" s="110">
        <v>2</v>
      </c>
      <c r="D6855" s="109">
        <v>0</v>
      </c>
      <c r="E6855" s="109">
        <v>0</v>
      </c>
    </row>
    <row r="6856" spans="1:5" x14ac:dyDescent="0.35">
      <c r="A6856" s="107" t="s">
        <v>80</v>
      </c>
      <c r="B6856" s="107" t="s">
        <v>274</v>
      </c>
      <c r="C6856" s="110">
        <v>3</v>
      </c>
      <c r="D6856" s="109">
        <v>0</v>
      </c>
      <c r="E6856" s="109">
        <v>0</v>
      </c>
    </row>
    <row r="6857" spans="1:5" x14ac:dyDescent="0.35">
      <c r="A6857" s="107" t="s">
        <v>80</v>
      </c>
      <c r="B6857" s="107" t="s">
        <v>274</v>
      </c>
      <c r="C6857" s="110">
        <v>4</v>
      </c>
      <c r="D6857" s="109">
        <v>0</v>
      </c>
      <c r="E6857" s="109">
        <v>0</v>
      </c>
    </row>
    <row r="6858" spans="1:5" x14ac:dyDescent="0.35">
      <c r="A6858" s="107" t="s">
        <v>80</v>
      </c>
      <c r="B6858" s="107" t="s">
        <v>274</v>
      </c>
      <c r="C6858" s="110">
        <v>5</v>
      </c>
      <c r="D6858" s="109">
        <v>0</v>
      </c>
      <c r="E6858" s="109">
        <v>0</v>
      </c>
    </row>
    <row r="6859" spans="1:5" x14ac:dyDescent="0.35">
      <c r="A6859" s="107" t="s">
        <v>80</v>
      </c>
      <c r="B6859" s="107" t="s">
        <v>274</v>
      </c>
      <c r="C6859" s="110">
        <v>6</v>
      </c>
      <c r="D6859" s="109">
        <v>0</v>
      </c>
      <c r="E6859" s="109">
        <v>0</v>
      </c>
    </row>
    <row r="6860" spans="1:5" x14ac:dyDescent="0.35">
      <c r="A6860" s="107" t="s">
        <v>80</v>
      </c>
      <c r="B6860" s="107" t="s">
        <v>274</v>
      </c>
      <c r="C6860" s="110">
        <v>7</v>
      </c>
      <c r="D6860" s="109">
        <v>0</v>
      </c>
      <c r="E6860" s="109">
        <v>0</v>
      </c>
    </row>
    <row r="6861" spans="1:5" x14ac:dyDescent="0.35">
      <c r="A6861" s="107" t="s">
        <v>80</v>
      </c>
      <c r="B6861" s="107" t="s">
        <v>274</v>
      </c>
      <c r="C6861" s="110">
        <v>8</v>
      </c>
      <c r="D6861" s="109">
        <v>0</v>
      </c>
      <c r="E6861" s="109">
        <v>0</v>
      </c>
    </row>
    <row r="6862" spans="1:5" x14ac:dyDescent="0.35">
      <c r="A6862" s="107" t="s">
        <v>80</v>
      </c>
      <c r="B6862" s="107" t="s">
        <v>274</v>
      </c>
      <c r="C6862" s="110">
        <v>9</v>
      </c>
      <c r="D6862" s="109">
        <v>0</v>
      </c>
      <c r="E6862" s="109">
        <v>0</v>
      </c>
    </row>
    <row r="6863" spans="1:5" x14ac:dyDescent="0.35">
      <c r="A6863" s="107" t="s">
        <v>80</v>
      </c>
      <c r="B6863" s="107" t="s">
        <v>274</v>
      </c>
      <c r="C6863" s="110">
        <v>10</v>
      </c>
      <c r="D6863" s="109">
        <v>0</v>
      </c>
      <c r="E6863" s="109">
        <v>0</v>
      </c>
    </row>
    <row r="6864" spans="1:5" x14ac:dyDescent="0.35">
      <c r="A6864" s="107" t="s">
        <v>80</v>
      </c>
      <c r="B6864" s="107" t="s">
        <v>274</v>
      </c>
      <c r="C6864" s="110">
        <v>11</v>
      </c>
      <c r="D6864" s="109">
        <v>0</v>
      </c>
      <c r="E6864" s="109">
        <v>0</v>
      </c>
    </row>
    <row r="6865" spans="1:5" x14ac:dyDescent="0.35">
      <c r="A6865" s="107" t="s">
        <v>80</v>
      </c>
      <c r="B6865" s="107" t="s">
        <v>274</v>
      </c>
      <c r="C6865" s="110">
        <v>12</v>
      </c>
      <c r="D6865" s="109">
        <v>0</v>
      </c>
      <c r="E6865" s="109">
        <v>0</v>
      </c>
    </row>
    <row r="6866" spans="1:5" x14ac:dyDescent="0.35">
      <c r="A6866" s="107" t="s">
        <v>80</v>
      </c>
      <c r="B6866" s="107" t="s">
        <v>273</v>
      </c>
      <c r="C6866" s="110">
        <v>1</v>
      </c>
      <c r="D6866" s="109">
        <v>17543.412750564072</v>
      </c>
      <c r="E6866" s="109">
        <v>607429.53666839364</v>
      </c>
    </row>
    <row r="6867" spans="1:5" x14ac:dyDescent="0.35">
      <c r="A6867" s="107" t="s">
        <v>80</v>
      </c>
      <c r="B6867" s="107" t="s">
        <v>273</v>
      </c>
      <c r="C6867" s="110">
        <v>2</v>
      </c>
      <c r="D6867" s="109">
        <v>15130.661104632511</v>
      </c>
      <c r="E6867" s="109">
        <v>598152.35607159883</v>
      </c>
    </row>
    <row r="6868" spans="1:5" x14ac:dyDescent="0.35">
      <c r="A6868" s="107" t="s">
        <v>80</v>
      </c>
      <c r="B6868" s="107" t="s">
        <v>273</v>
      </c>
      <c r="C6868" s="110">
        <v>3</v>
      </c>
      <c r="D6868" s="109">
        <v>15584.66624985714</v>
      </c>
      <c r="E6868" s="109">
        <v>712883.29467750853</v>
      </c>
    </row>
    <row r="6869" spans="1:5" x14ac:dyDescent="0.35">
      <c r="A6869" s="107" t="s">
        <v>80</v>
      </c>
      <c r="B6869" s="107" t="s">
        <v>273</v>
      </c>
      <c r="C6869" s="110">
        <v>4</v>
      </c>
      <c r="D6869" s="109">
        <v>12692.80076123887</v>
      </c>
      <c r="E6869" s="109">
        <v>564056.46313198505</v>
      </c>
    </row>
    <row r="6870" spans="1:5" x14ac:dyDescent="0.35">
      <c r="A6870" s="107" t="s">
        <v>80</v>
      </c>
      <c r="B6870" s="107" t="s">
        <v>273</v>
      </c>
      <c r="C6870" s="110">
        <v>5</v>
      </c>
      <c r="D6870" s="109">
        <v>10413.23175303397</v>
      </c>
      <c r="E6870" s="109">
        <v>581953.69811854942</v>
      </c>
    </row>
    <row r="6871" spans="1:5" x14ac:dyDescent="0.35">
      <c r="A6871" s="107" t="s">
        <v>80</v>
      </c>
      <c r="B6871" s="107" t="s">
        <v>273</v>
      </c>
      <c r="C6871" s="110">
        <v>6</v>
      </c>
      <c r="D6871" s="109">
        <v>9380.9000467658589</v>
      </c>
      <c r="E6871" s="109">
        <v>540386.69029375981</v>
      </c>
    </row>
    <row r="6872" spans="1:5" x14ac:dyDescent="0.35">
      <c r="A6872" s="107" t="s">
        <v>80</v>
      </c>
      <c r="B6872" s="107" t="s">
        <v>273</v>
      </c>
      <c r="C6872" s="110">
        <v>7</v>
      </c>
      <c r="D6872" s="109">
        <v>10663.149695556989</v>
      </c>
      <c r="E6872" s="109">
        <v>282234.92024715128</v>
      </c>
    </row>
    <row r="6873" spans="1:5" x14ac:dyDescent="0.35">
      <c r="A6873" s="107" t="s">
        <v>80</v>
      </c>
      <c r="B6873" s="107" t="s">
        <v>273</v>
      </c>
      <c r="C6873" s="110">
        <v>8</v>
      </c>
      <c r="D6873" s="109">
        <v>11180.26886188254</v>
      </c>
      <c r="E6873" s="109">
        <v>84295.467682634815</v>
      </c>
    </row>
    <row r="6874" spans="1:5" x14ac:dyDescent="0.35">
      <c r="A6874" s="107" t="s">
        <v>80</v>
      </c>
      <c r="B6874" s="107" t="s">
        <v>273</v>
      </c>
      <c r="C6874" s="110">
        <v>9</v>
      </c>
      <c r="D6874" s="109">
        <v>9503.4367530081545</v>
      </c>
      <c r="E6874" s="109">
        <v>86669.228189218586</v>
      </c>
    </row>
    <row r="6875" spans="1:5" x14ac:dyDescent="0.35">
      <c r="A6875" s="107" t="s">
        <v>80</v>
      </c>
      <c r="B6875" s="107" t="s">
        <v>273</v>
      </c>
      <c r="C6875" s="110">
        <v>10</v>
      </c>
      <c r="D6875" s="109">
        <v>7237.4188331811711</v>
      </c>
      <c r="E6875" s="109">
        <v>109454.1051622137</v>
      </c>
    </row>
    <row r="6876" spans="1:5" x14ac:dyDescent="0.35">
      <c r="A6876" s="107" t="s">
        <v>80</v>
      </c>
      <c r="B6876" s="107" t="s">
        <v>273</v>
      </c>
      <c r="C6876" s="110">
        <v>11</v>
      </c>
      <c r="D6876" s="109">
        <v>9974.9590245178988</v>
      </c>
      <c r="E6876" s="109">
        <v>109784.49584646089</v>
      </c>
    </row>
    <row r="6877" spans="1:5" x14ac:dyDescent="0.35">
      <c r="A6877" s="107" t="s">
        <v>80</v>
      </c>
      <c r="B6877" s="107" t="s">
        <v>273</v>
      </c>
      <c r="C6877" s="110">
        <v>12</v>
      </c>
      <c r="D6877" s="109">
        <v>9247.6613823220523</v>
      </c>
      <c r="E6877" s="109">
        <v>130292.5558324867</v>
      </c>
    </row>
    <row r="6878" spans="1:5" x14ac:dyDescent="0.35">
      <c r="A6878" s="107" t="s">
        <v>80</v>
      </c>
      <c r="B6878" s="107" t="s">
        <v>272</v>
      </c>
      <c r="C6878" s="110">
        <v>1</v>
      </c>
      <c r="D6878" s="109">
        <v>2471.1439887509518</v>
      </c>
      <c r="E6878" s="109">
        <v>182482.68336404909</v>
      </c>
    </row>
    <row r="6879" spans="1:5" x14ac:dyDescent="0.35">
      <c r="A6879" s="107" t="s">
        <v>80</v>
      </c>
      <c r="B6879" s="107" t="s">
        <v>272</v>
      </c>
      <c r="C6879" s="110">
        <v>2</v>
      </c>
      <c r="D6879" s="109">
        <v>2189.2777215902829</v>
      </c>
      <c r="E6879" s="109">
        <v>155366.9079048461</v>
      </c>
    </row>
    <row r="6880" spans="1:5" x14ac:dyDescent="0.35">
      <c r="A6880" s="107" t="s">
        <v>80</v>
      </c>
      <c r="B6880" s="107" t="s">
        <v>272</v>
      </c>
      <c r="C6880" s="110">
        <v>3</v>
      </c>
      <c r="D6880" s="109">
        <v>1663.060116691966</v>
      </c>
      <c r="E6880" s="109">
        <v>123745.0014203365</v>
      </c>
    </row>
    <row r="6881" spans="1:5" x14ac:dyDescent="0.35">
      <c r="A6881" s="107" t="s">
        <v>80</v>
      </c>
      <c r="B6881" s="107" t="s">
        <v>272</v>
      </c>
      <c r="C6881" s="110">
        <v>4</v>
      </c>
      <c r="D6881" s="109">
        <v>1465.980648309152</v>
      </c>
      <c r="E6881" s="109">
        <v>105849.8651203254</v>
      </c>
    </row>
    <row r="6882" spans="1:5" x14ac:dyDescent="0.35">
      <c r="A6882" s="107" t="s">
        <v>80</v>
      </c>
      <c r="B6882" s="107" t="s">
        <v>272</v>
      </c>
      <c r="C6882" s="110">
        <v>5</v>
      </c>
      <c r="D6882" s="109">
        <v>1338.9424503218329</v>
      </c>
      <c r="E6882" s="109">
        <v>95651.759382299555</v>
      </c>
    </row>
    <row r="6883" spans="1:5" x14ac:dyDescent="0.35">
      <c r="A6883" s="107" t="s">
        <v>80</v>
      </c>
      <c r="B6883" s="107" t="s">
        <v>272</v>
      </c>
      <c r="C6883" s="110">
        <v>6</v>
      </c>
      <c r="D6883" s="109">
        <v>486.34689088817868</v>
      </c>
      <c r="E6883" s="109">
        <v>33573.078915116042</v>
      </c>
    </row>
    <row r="6884" spans="1:5" x14ac:dyDescent="0.35">
      <c r="A6884" s="107" t="s">
        <v>80</v>
      </c>
      <c r="B6884" s="107" t="s">
        <v>272</v>
      </c>
      <c r="C6884" s="110">
        <v>7</v>
      </c>
      <c r="D6884" s="109">
        <v>1286.873506244832</v>
      </c>
      <c r="E6884" s="109">
        <v>87929.10221272317</v>
      </c>
    </row>
    <row r="6885" spans="1:5" x14ac:dyDescent="0.35">
      <c r="A6885" s="107" t="s">
        <v>80</v>
      </c>
      <c r="B6885" s="107" t="s">
        <v>272</v>
      </c>
      <c r="C6885" s="110">
        <v>8</v>
      </c>
      <c r="D6885" s="109">
        <v>1786.36985220269</v>
      </c>
      <c r="E6885" s="109">
        <v>120917.7866498553</v>
      </c>
    </row>
    <row r="6886" spans="1:5" x14ac:dyDescent="0.35">
      <c r="A6886" s="107" t="s">
        <v>80</v>
      </c>
      <c r="B6886" s="107" t="s">
        <v>272</v>
      </c>
      <c r="C6886" s="110">
        <v>9</v>
      </c>
      <c r="D6886" s="109">
        <v>2091.5992755248449</v>
      </c>
      <c r="E6886" s="109">
        <v>121193.7766657616</v>
      </c>
    </row>
    <row r="6887" spans="1:5" x14ac:dyDescent="0.35">
      <c r="A6887" s="107" t="s">
        <v>80</v>
      </c>
      <c r="B6887" s="107" t="s">
        <v>272</v>
      </c>
      <c r="C6887" s="110">
        <v>10</v>
      </c>
      <c r="D6887" s="109">
        <v>2303.3714167458161</v>
      </c>
      <c r="E6887" s="109">
        <v>87176.58658071261</v>
      </c>
    </row>
    <row r="6888" spans="1:5" x14ac:dyDescent="0.35">
      <c r="A6888" s="107" t="s">
        <v>80</v>
      </c>
      <c r="B6888" s="107" t="s">
        <v>272</v>
      </c>
      <c r="C6888" s="110">
        <v>11</v>
      </c>
      <c r="D6888" s="109">
        <v>2394.0617698159322</v>
      </c>
      <c r="E6888" s="109">
        <v>99439.251188493756</v>
      </c>
    </row>
    <row r="6889" spans="1:5" x14ac:dyDescent="0.35">
      <c r="A6889" s="107" t="s">
        <v>80</v>
      </c>
      <c r="B6889" s="107" t="s">
        <v>272</v>
      </c>
      <c r="C6889" s="110">
        <v>12</v>
      </c>
      <c r="D6889" s="109">
        <v>2549.3832909512171</v>
      </c>
      <c r="E6889" s="109">
        <v>99969.298604560405</v>
      </c>
    </row>
    <row r="6890" spans="1:5" x14ac:dyDescent="0.35">
      <c r="A6890" s="107" t="s">
        <v>80</v>
      </c>
      <c r="B6890" s="107" t="s">
        <v>271</v>
      </c>
      <c r="C6890" s="110">
        <v>1</v>
      </c>
      <c r="D6890" s="109">
        <v>786.63038229113192</v>
      </c>
      <c r="E6890" s="109">
        <v>58191.03036276385</v>
      </c>
    </row>
    <row r="6891" spans="1:5" x14ac:dyDescent="0.35">
      <c r="A6891" s="107" t="s">
        <v>80</v>
      </c>
      <c r="B6891" s="107" t="s">
        <v>271</v>
      </c>
      <c r="C6891" s="110">
        <v>2</v>
      </c>
      <c r="D6891" s="109">
        <v>726.09354085712187</v>
      </c>
      <c r="E6891" s="109">
        <v>51602.171974451681</v>
      </c>
    </row>
    <row r="6892" spans="1:5" x14ac:dyDescent="0.35">
      <c r="A6892" s="107" t="s">
        <v>80</v>
      </c>
      <c r="B6892" s="107" t="s">
        <v>271</v>
      </c>
      <c r="C6892" s="110">
        <v>3</v>
      </c>
      <c r="D6892" s="109">
        <v>640.21603765441284</v>
      </c>
      <c r="E6892" s="109">
        <v>47660.193320873208</v>
      </c>
    </row>
    <row r="6893" spans="1:5" x14ac:dyDescent="0.35">
      <c r="A6893" s="107" t="s">
        <v>80</v>
      </c>
      <c r="B6893" s="107" t="s">
        <v>271</v>
      </c>
      <c r="C6893" s="110">
        <v>4</v>
      </c>
      <c r="D6893" s="109">
        <v>488.55734766069259</v>
      </c>
      <c r="E6893" s="109">
        <v>35221.52869786934</v>
      </c>
    </row>
    <row r="6894" spans="1:5" x14ac:dyDescent="0.35">
      <c r="A6894" s="107" t="s">
        <v>80</v>
      </c>
      <c r="B6894" s="107" t="s">
        <v>271</v>
      </c>
      <c r="C6894" s="110">
        <v>5</v>
      </c>
      <c r="D6894" s="109">
        <v>383.80694582269479</v>
      </c>
      <c r="E6894" s="109">
        <v>27445.019046189769</v>
      </c>
    </row>
    <row r="6895" spans="1:5" x14ac:dyDescent="0.35">
      <c r="A6895" s="107" t="s">
        <v>80</v>
      </c>
      <c r="B6895" s="107" t="s">
        <v>271</v>
      </c>
      <c r="C6895" s="110">
        <v>6</v>
      </c>
      <c r="D6895" s="109">
        <v>243.05787085212009</v>
      </c>
      <c r="E6895" s="109">
        <v>16784.022525661781</v>
      </c>
    </row>
    <row r="6896" spans="1:5" x14ac:dyDescent="0.35">
      <c r="A6896" s="107" t="s">
        <v>80</v>
      </c>
      <c r="B6896" s="107" t="s">
        <v>271</v>
      </c>
      <c r="C6896" s="110">
        <v>7</v>
      </c>
      <c r="D6896" s="109">
        <v>335.05720038767532</v>
      </c>
      <c r="E6896" s="109">
        <v>22907.022900161679</v>
      </c>
    </row>
    <row r="6897" spans="1:5" x14ac:dyDescent="0.35">
      <c r="A6897" s="107" t="s">
        <v>80</v>
      </c>
      <c r="B6897" s="107" t="s">
        <v>271</v>
      </c>
      <c r="C6897" s="110">
        <v>8</v>
      </c>
      <c r="D6897" s="109">
        <v>459.91580086812712</v>
      </c>
      <c r="E6897" s="109">
        <v>31154.376582502151</v>
      </c>
    </row>
    <row r="6898" spans="1:5" x14ac:dyDescent="0.35">
      <c r="A6898" s="107" t="s">
        <v>80</v>
      </c>
      <c r="B6898" s="107" t="s">
        <v>271</v>
      </c>
      <c r="C6898" s="110">
        <v>9</v>
      </c>
      <c r="D6898" s="109">
        <v>592.91934271414266</v>
      </c>
      <c r="E6898" s="109">
        <v>34392.119899754631</v>
      </c>
    </row>
    <row r="6899" spans="1:5" x14ac:dyDescent="0.35">
      <c r="A6899" s="107" t="s">
        <v>80</v>
      </c>
      <c r="B6899" s="107" t="s">
        <v>271</v>
      </c>
      <c r="C6899" s="110">
        <v>10</v>
      </c>
      <c r="D6899" s="109">
        <v>684.00276960581198</v>
      </c>
      <c r="E6899" s="109">
        <v>26089.777178095221</v>
      </c>
    </row>
    <row r="6900" spans="1:5" x14ac:dyDescent="0.35">
      <c r="A6900" s="107" t="s">
        <v>80</v>
      </c>
      <c r="B6900" s="107" t="s">
        <v>271</v>
      </c>
      <c r="C6900" s="110">
        <v>11</v>
      </c>
      <c r="D6900" s="109">
        <v>774.68535056975168</v>
      </c>
      <c r="E6900" s="109">
        <v>32122.14554276341</v>
      </c>
    </row>
    <row r="6901" spans="1:5" x14ac:dyDescent="0.35">
      <c r="A6901" s="107" t="s">
        <v>80</v>
      </c>
      <c r="B6901" s="107" t="s">
        <v>271</v>
      </c>
      <c r="C6901" s="110">
        <v>12</v>
      </c>
      <c r="D6901" s="109">
        <v>835.825088371079</v>
      </c>
      <c r="E6901" s="109">
        <v>33995.581516507897</v>
      </c>
    </row>
    <row r="6902" spans="1:5" x14ac:dyDescent="0.35">
      <c r="A6902" s="107" t="s">
        <v>80</v>
      </c>
      <c r="B6902" s="107" t="s">
        <v>270</v>
      </c>
      <c r="C6902" s="110">
        <v>1</v>
      </c>
      <c r="D6902" s="109">
        <v>818.80564160242534</v>
      </c>
      <c r="E6902" s="109">
        <v>60188.538901890868</v>
      </c>
    </row>
    <row r="6903" spans="1:5" x14ac:dyDescent="0.35">
      <c r="A6903" s="107" t="s">
        <v>80</v>
      </c>
      <c r="B6903" s="107" t="s">
        <v>270</v>
      </c>
      <c r="C6903" s="110">
        <v>2</v>
      </c>
      <c r="D6903" s="109">
        <v>579.28047429425658</v>
      </c>
      <c r="E6903" s="109">
        <v>41420.114243406497</v>
      </c>
    </row>
    <row r="6904" spans="1:5" x14ac:dyDescent="0.35">
      <c r="A6904" s="107" t="s">
        <v>80</v>
      </c>
      <c r="B6904" s="107" t="s">
        <v>270</v>
      </c>
      <c r="C6904" s="110">
        <v>3</v>
      </c>
      <c r="D6904" s="109">
        <v>534.62900374627156</v>
      </c>
      <c r="E6904" s="109">
        <v>40331.443095596733</v>
      </c>
    </row>
    <row r="6905" spans="1:5" x14ac:dyDescent="0.35">
      <c r="A6905" s="107" t="s">
        <v>80</v>
      </c>
      <c r="B6905" s="107" t="s">
        <v>270</v>
      </c>
      <c r="C6905" s="110">
        <v>4</v>
      </c>
      <c r="D6905" s="109">
        <v>338.68650491840839</v>
      </c>
      <c r="E6905" s="109">
        <v>24862.198906575079</v>
      </c>
    </row>
    <row r="6906" spans="1:5" x14ac:dyDescent="0.35">
      <c r="A6906" s="107" t="s">
        <v>80</v>
      </c>
      <c r="B6906" s="107" t="s">
        <v>270</v>
      </c>
      <c r="C6906" s="110">
        <v>5</v>
      </c>
      <c r="D6906" s="109">
        <v>236.2603218857746</v>
      </c>
      <c r="E6906" s="109">
        <v>17394.05472300743</v>
      </c>
    </row>
    <row r="6907" spans="1:5" x14ac:dyDescent="0.35">
      <c r="A6907" s="107" t="s">
        <v>80</v>
      </c>
      <c r="B6907" s="107" t="s">
        <v>270</v>
      </c>
      <c r="C6907" s="110">
        <v>6</v>
      </c>
      <c r="D6907" s="109">
        <v>172.80312505972611</v>
      </c>
      <c r="E6907" s="109">
        <v>12089.7517681966</v>
      </c>
    </row>
    <row r="6908" spans="1:5" x14ac:dyDescent="0.35">
      <c r="A6908" s="107" t="s">
        <v>80</v>
      </c>
      <c r="B6908" s="107" t="s">
        <v>270</v>
      </c>
      <c r="C6908" s="110">
        <v>7</v>
      </c>
      <c r="D6908" s="109">
        <v>207.08539636539959</v>
      </c>
      <c r="E6908" s="109">
        <v>14346.421403878439</v>
      </c>
    </row>
    <row r="6909" spans="1:5" x14ac:dyDescent="0.35">
      <c r="A6909" s="107" t="s">
        <v>80</v>
      </c>
      <c r="B6909" s="107" t="s">
        <v>270</v>
      </c>
      <c r="C6909" s="110">
        <v>8</v>
      </c>
      <c r="D6909" s="109">
        <v>323.99578488193202</v>
      </c>
      <c r="E6909" s="109">
        <v>21869.59866471231</v>
      </c>
    </row>
    <row r="6910" spans="1:5" x14ac:dyDescent="0.35">
      <c r="A6910" s="107" t="s">
        <v>80</v>
      </c>
      <c r="B6910" s="107" t="s">
        <v>270</v>
      </c>
      <c r="C6910" s="110">
        <v>9</v>
      </c>
      <c r="D6910" s="109">
        <v>450.14849544615993</v>
      </c>
      <c r="E6910" s="109">
        <v>25246.973282315739</v>
      </c>
    </row>
    <row r="6911" spans="1:5" x14ac:dyDescent="0.35">
      <c r="A6911" s="107" t="s">
        <v>80</v>
      </c>
      <c r="B6911" s="107" t="s">
        <v>270</v>
      </c>
      <c r="C6911" s="110">
        <v>10</v>
      </c>
      <c r="D6911" s="109">
        <v>715.67573815875789</v>
      </c>
      <c r="E6911" s="109">
        <v>25418.129335635349</v>
      </c>
    </row>
    <row r="6912" spans="1:5" x14ac:dyDescent="0.35">
      <c r="A6912" s="107" t="s">
        <v>80</v>
      </c>
      <c r="B6912" s="107" t="s">
        <v>270</v>
      </c>
      <c r="C6912" s="110">
        <v>11</v>
      </c>
      <c r="D6912" s="109">
        <v>740.31783473091946</v>
      </c>
      <c r="E6912" s="109">
        <v>29514.31075506243</v>
      </c>
    </row>
    <row r="6913" spans="1:5" x14ac:dyDescent="0.35">
      <c r="A6913" s="107" t="s">
        <v>80</v>
      </c>
      <c r="B6913" s="107" t="s">
        <v>270</v>
      </c>
      <c r="C6913" s="110">
        <v>12</v>
      </c>
      <c r="D6913" s="109">
        <v>823.44898217139803</v>
      </c>
      <c r="E6913" s="109">
        <v>30161.982594155728</v>
      </c>
    </row>
    <row r="6914" spans="1:5" x14ac:dyDescent="0.35">
      <c r="A6914" s="107" t="s">
        <v>80</v>
      </c>
      <c r="B6914" s="107" t="s">
        <v>269</v>
      </c>
      <c r="C6914" s="110">
        <v>1</v>
      </c>
      <c r="D6914" s="109">
        <v>609.10776059897262</v>
      </c>
      <c r="E6914" s="109">
        <v>43141.073937523703</v>
      </c>
    </row>
    <row r="6915" spans="1:5" x14ac:dyDescent="0.35">
      <c r="A6915" s="107" t="s">
        <v>80</v>
      </c>
      <c r="B6915" s="107" t="s">
        <v>269</v>
      </c>
      <c r="C6915" s="110">
        <v>2</v>
      </c>
      <c r="D6915" s="109">
        <v>533.42212483902665</v>
      </c>
      <c r="E6915" s="109">
        <v>36158.541530414746</v>
      </c>
    </row>
    <row r="6916" spans="1:5" x14ac:dyDescent="0.35">
      <c r="A6916" s="107" t="s">
        <v>80</v>
      </c>
      <c r="B6916" s="107" t="s">
        <v>269</v>
      </c>
      <c r="C6916" s="110">
        <v>3</v>
      </c>
      <c r="D6916" s="109">
        <v>471.93796459385311</v>
      </c>
      <c r="E6916" s="109">
        <v>33267.035892449217</v>
      </c>
    </row>
    <row r="6917" spans="1:5" x14ac:dyDescent="0.35">
      <c r="A6917" s="107" t="s">
        <v>80</v>
      </c>
      <c r="B6917" s="107" t="s">
        <v>269</v>
      </c>
      <c r="C6917" s="110">
        <v>4</v>
      </c>
      <c r="D6917" s="109">
        <v>348.58941721533353</v>
      </c>
      <c r="E6917" s="109">
        <v>24013.680207039291</v>
      </c>
    </row>
    <row r="6918" spans="1:5" x14ac:dyDescent="0.35">
      <c r="A6918" s="107" t="s">
        <v>80</v>
      </c>
      <c r="B6918" s="107" t="s">
        <v>269</v>
      </c>
      <c r="C6918" s="110">
        <v>5</v>
      </c>
      <c r="D6918" s="109">
        <v>297.88193954342302</v>
      </c>
      <c r="E6918" s="109">
        <v>20214.230505690659</v>
      </c>
    </row>
    <row r="6919" spans="1:5" x14ac:dyDescent="0.35">
      <c r="A6919" s="107" t="s">
        <v>80</v>
      </c>
      <c r="B6919" s="107" t="s">
        <v>269</v>
      </c>
      <c r="C6919" s="110">
        <v>6</v>
      </c>
      <c r="D6919" s="109">
        <v>176.9959271561475</v>
      </c>
      <c r="E6919" s="109">
        <v>11580.428866160521</v>
      </c>
    </row>
    <row r="6920" spans="1:5" x14ac:dyDescent="0.35">
      <c r="A6920" s="107" t="s">
        <v>80</v>
      </c>
      <c r="B6920" s="107" t="s">
        <v>269</v>
      </c>
      <c r="C6920" s="110">
        <v>7</v>
      </c>
      <c r="D6920" s="109">
        <v>205.5516316431648</v>
      </c>
      <c r="E6920" s="109">
        <v>13386.145728016359</v>
      </c>
    </row>
    <row r="6921" spans="1:5" x14ac:dyDescent="0.35">
      <c r="A6921" s="107" t="s">
        <v>80</v>
      </c>
      <c r="B6921" s="107" t="s">
        <v>269</v>
      </c>
      <c r="C6921" s="110">
        <v>8</v>
      </c>
      <c r="D6921" s="109">
        <v>380.45028922547169</v>
      </c>
      <c r="E6921" s="109">
        <v>24468.010557071619</v>
      </c>
    </row>
    <row r="6922" spans="1:5" x14ac:dyDescent="0.35">
      <c r="A6922" s="107" t="s">
        <v>80</v>
      </c>
      <c r="B6922" s="107" t="s">
        <v>269</v>
      </c>
      <c r="C6922" s="110">
        <v>9</v>
      </c>
      <c r="D6922" s="109">
        <v>377.84044218479238</v>
      </c>
      <c r="E6922" s="109">
        <v>21089.561907128871</v>
      </c>
    </row>
    <row r="6923" spans="1:5" x14ac:dyDescent="0.35">
      <c r="A6923" s="107" t="s">
        <v>80</v>
      </c>
      <c r="B6923" s="107" t="s">
        <v>269</v>
      </c>
      <c r="C6923" s="110">
        <v>10</v>
      </c>
      <c r="D6923" s="109">
        <v>432.12921511561979</v>
      </c>
      <c r="E6923" s="109">
        <v>15626.509467541609</v>
      </c>
    </row>
    <row r="6924" spans="1:5" x14ac:dyDescent="0.35">
      <c r="A6924" s="107" t="s">
        <v>80</v>
      </c>
      <c r="B6924" s="107" t="s">
        <v>269</v>
      </c>
      <c r="C6924" s="110">
        <v>11</v>
      </c>
      <c r="D6924" s="109">
        <v>422.18958071394178</v>
      </c>
      <c r="E6924" s="109">
        <v>16955.054186826888</v>
      </c>
    </row>
    <row r="6925" spans="1:5" x14ac:dyDescent="0.35">
      <c r="A6925" s="107" t="s">
        <v>80</v>
      </c>
      <c r="B6925" s="107" t="s">
        <v>269</v>
      </c>
      <c r="C6925" s="110">
        <v>12</v>
      </c>
      <c r="D6925" s="109">
        <v>532.78867085132879</v>
      </c>
      <c r="E6925" s="109">
        <v>20795.65240721338</v>
      </c>
    </row>
    <row r="6926" spans="1:5" x14ac:dyDescent="0.35">
      <c r="A6926" s="107" t="s">
        <v>80</v>
      </c>
      <c r="B6926" s="107" t="s">
        <v>50</v>
      </c>
      <c r="C6926" s="110">
        <v>1</v>
      </c>
      <c r="D6926" s="109">
        <v>16314.422166666651</v>
      </c>
      <c r="E6926" s="109">
        <v>534659.20972078457</v>
      </c>
    </row>
    <row r="6927" spans="1:5" x14ac:dyDescent="0.35">
      <c r="A6927" s="107" t="s">
        <v>80</v>
      </c>
      <c r="B6927" s="107" t="s">
        <v>50</v>
      </c>
      <c r="C6927" s="110">
        <v>2</v>
      </c>
      <c r="D6927" s="109">
        <v>12419.191305170159</v>
      </c>
      <c r="E6927" s="109">
        <v>473960.15779297019</v>
      </c>
    </row>
    <row r="6928" spans="1:5" x14ac:dyDescent="0.35">
      <c r="A6928" s="107" t="s">
        <v>80</v>
      </c>
      <c r="B6928" s="107" t="s">
        <v>50</v>
      </c>
      <c r="C6928" s="110">
        <v>3</v>
      </c>
      <c r="D6928" s="109">
        <v>13414.332274535651</v>
      </c>
      <c r="E6928" s="109">
        <v>591092.55695318745</v>
      </c>
    </row>
    <row r="6929" spans="1:5" x14ac:dyDescent="0.35">
      <c r="A6929" s="107" t="s">
        <v>80</v>
      </c>
      <c r="B6929" s="107" t="s">
        <v>50</v>
      </c>
      <c r="C6929" s="110">
        <v>4</v>
      </c>
      <c r="D6929" s="109">
        <v>11426.230949105729</v>
      </c>
      <c r="E6929" s="109">
        <v>487286.82540396543</v>
      </c>
    </row>
    <row r="6930" spans="1:5" x14ac:dyDescent="0.35">
      <c r="A6930" s="107" t="s">
        <v>80</v>
      </c>
      <c r="B6930" s="107" t="s">
        <v>50</v>
      </c>
      <c r="C6930" s="110">
        <v>5</v>
      </c>
      <c r="D6930" s="109">
        <v>9809.918432685201</v>
      </c>
      <c r="E6930" s="109">
        <v>543598.2844481389</v>
      </c>
    </row>
    <row r="6931" spans="1:5" x14ac:dyDescent="0.35">
      <c r="A6931" s="107" t="s">
        <v>80</v>
      </c>
      <c r="B6931" s="107" t="s">
        <v>50</v>
      </c>
      <c r="C6931" s="110">
        <v>6</v>
      </c>
      <c r="D6931" s="109">
        <v>8611.8825707109118</v>
      </c>
      <c r="E6931" s="109">
        <v>496691.82274770871</v>
      </c>
    </row>
    <row r="6932" spans="1:5" x14ac:dyDescent="0.35">
      <c r="A6932" s="107" t="s">
        <v>80</v>
      </c>
      <c r="B6932" s="107" t="s">
        <v>50</v>
      </c>
      <c r="C6932" s="110">
        <v>7</v>
      </c>
      <c r="D6932" s="109">
        <v>9818.6295796107879</v>
      </c>
      <c r="E6932" s="109">
        <v>248755.9461136467</v>
      </c>
    </row>
    <row r="6933" spans="1:5" x14ac:dyDescent="0.35">
      <c r="A6933" s="107" t="s">
        <v>80</v>
      </c>
      <c r="B6933" s="107" t="s">
        <v>50</v>
      </c>
      <c r="C6933" s="110">
        <v>8</v>
      </c>
      <c r="D6933" s="109">
        <v>8886.6864227763253</v>
      </c>
      <c r="E6933" s="109">
        <v>47219.512477575787</v>
      </c>
    </row>
    <row r="6934" spans="1:5" x14ac:dyDescent="0.35">
      <c r="A6934" s="107" t="s">
        <v>80</v>
      </c>
      <c r="B6934" s="107" t="s">
        <v>50</v>
      </c>
      <c r="C6934" s="110">
        <v>9</v>
      </c>
      <c r="D6934" s="109">
        <v>7670.3330651184779</v>
      </c>
      <c r="E6934" s="109">
        <v>45631.470876549007</v>
      </c>
    </row>
    <row r="6935" spans="1:5" x14ac:dyDescent="0.35">
      <c r="A6935" s="107" t="s">
        <v>80</v>
      </c>
      <c r="B6935" s="107" t="s">
        <v>50</v>
      </c>
      <c r="C6935" s="110">
        <v>10</v>
      </c>
      <c r="D6935" s="109">
        <v>8237.2743315613534</v>
      </c>
      <c r="E6935" s="109">
        <v>76377.068856325568</v>
      </c>
    </row>
    <row r="6936" spans="1:5" x14ac:dyDescent="0.35">
      <c r="A6936" s="107" t="s">
        <v>80</v>
      </c>
      <c r="B6936" s="107" t="s">
        <v>50</v>
      </c>
      <c r="C6936" s="110">
        <v>11</v>
      </c>
      <c r="D6936" s="109">
        <v>7455.0422146903229</v>
      </c>
      <c r="E6936" s="109">
        <v>81381.40974831018</v>
      </c>
    </row>
    <row r="6937" spans="1:5" x14ac:dyDescent="0.35">
      <c r="A6937" s="107" t="s">
        <v>80</v>
      </c>
      <c r="B6937" s="107" t="s">
        <v>50</v>
      </c>
      <c r="C6937" s="110">
        <v>12</v>
      </c>
      <c r="D6937" s="109">
        <v>8031.8837025606172</v>
      </c>
      <c r="E6937" s="109">
        <v>101968.85049118839</v>
      </c>
    </row>
    <row r="6938" spans="1:5" x14ac:dyDescent="0.35">
      <c r="A6938" s="107" t="s">
        <v>80</v>
      </c>
      <c r="B6938" s="107" t="s">
        <v>268</v>
      </c>
      <c r="C6938" s="110">
        <v>1</v>
      </c>
      <c r="D6938" s="109">
        <v>768.79947422082932</v>
      </c>
      <c r="E6938" s="109">
        <v>53902.142959872202</v>
      </c>
    </row>
    <row r="6939" spans="1:5" x14ac:dyDescent="0.35">
      <c r="A6939" s="107" t="s">
        <v>80</v>
      </c>
      <c r="B6939" s="107" t="s">
        <v>268</v>
      </c>
      <c r="C6939" s="110">
        <v>2</v>
      </c>
      <c r="D6939" s="109">
        <v>609.4477119094721</v>
      </c>
      <c r="E6939" s="109">
        <v>40842.949614517507</v>
      </c>
    </row>
    <row r="6940" spans="1:5" x14ac:dyDescent="0.35">
      <c r="A6940" s="107" t="s">
        <v>80</v>
      </c>
      <c r="B6940" s="107" t="s">
        <v>268</v>
      </c>
      <c r="C6940" s="110">
        <v>3</v>
      </c>
      <c r="D6940" s="109">
        <v>554.26285598833044</v>
      </c>
      <c r="E6940" s="109">
        <v>38701.349832147447</v>
      </c>
    </row>
    <row r="6941" spans="1:5" x14ac:dyDescent="0.35">
      <c r="A6941" s="107" t="s">
        <v>80</v>
      </c>
      <c r="B6941" s="107" t="s">
        <v>268</v>
      </c>
      <c r="C6941" s="110">
        <v>4</v>
      </c>
      <c r="D6941" s="109">
        <v>481.77779556071351</v>
      </c>
      <c r="E6941" s="109">
        <v>32835.692028614532</v>
      </c>
    </row>
    <row r="6942" spans="1:5" x14ac:dyDescent="0.35">
      <c r="A6942" s="107" t="s">
        <v>80</v>
      </c>
      <c r="B6942" s="107" t="s">
        <v>268</v>
      </c>
      <c r="C6942" s="110">
        <v>5</v>
      </c>
      <c r="D6942" s="109">
        <v>363.07215948090669</v>
      </c>
      <c r="E6942" s="109">
        <v>24345.71748259979</v>
      </c>
    </row>
    <row r="6943" spans="1:5" x14ac:dyDescent="0.35">
      <c r="A6943" s="107" t="s">
        <v>80</v>
      </c>
      <c r="B6943" s="107" t="s">
        <v>268</v>
      </c>
      <c r="C6943" s="110">
        <v>6</v>
      </c>
      <c r="D6943" s="109">
        <v>137.51673396729649</v>
      </c>
      <c r="E6943" s="109">
        <v>8849.8736621320259</v>
      </c>
    </row>
    <row r="6944" spans="1:5" x14ac:dyDescent="0.35">
      <c r="A6944" s="107" t="s">
        <v>80</v>
      </c>
      <c r="B6944" s="107" t="s">
        <v>268</v>
      </c>
      <c r="C6944" s="110">
        <v>7</v>
      </c>
      <c r="D6944" s="109">
        <v>353.08301073712329</v>
      </c>
      <c r="E6944" s="109">
        <v>22624.231948653629</v>
      </c>
    </row>
    <row r="6945" spans="1:5" x14ac:dyDescent="0.35">
      <c r="A6945" s="107" t="s">
        <v>80</v>
      </c>
      <c r="B6945" s="107" t="s">
        <v>268</v>
      </c>
      <c r="C6945" s="110">
        <v>8</v>
      </c>
      <c r="D6945" s="109">
        <v>418.56320446215312</v>
      </c>
      <c r="E6945" s="109">
        <v>26355.5990321061</v>
      </c>
    </row>
    <row r="6946" spans="1:5" x14ac:dyDescent="0.35">
      <c r="A6946" s="107" t="s">
        <v>80</v>
      </c>
      <c r="B6946" s="107" t="s">
        <v>268</v>
      </c>
      <c r="C6946" s="110">
        <v>9</v>
      </c>
      <c r="D6946" s="109">
        <v>555.62057572171841</v>
      </c>
      <c r="E6946" s="109">
        <v>30485.40232479756</v>
      </c>
    </row>
    <row r="6947" spans="1:5" x14ac:dyDescent="0.35">
      <c r="A6947" s="107" t="s">
        <v>80</v>
      </c>
      <c r="B6947" s="107" t="s">
        <v>268</v>
      </c>
      <c r="C6947" s="110">
        <v>10</v>
      </c>
      <c r="D6947" s="109">
        <v>664.0614413547039</v>
      </c>
      <c r="E6947" s="109">
        <v>23145.374400156328</v>
      </c>
    </row>
    <row r="6948" spans="1:5" x14ac:dyDescent="0.35">
      <c r="A6948" s="107" t="s">
        <v>80</v>
      </c>
      <c r="B6948" s="107" t="s">
        <v>268</v>
      </c>
      <c r="C6948" s="110">
        <v>11</v>
      </c>
      <c r="D6948" s="109">
        <v>761.6633457606971</v>
      </c>
      <c r="E6948" s="109">
        <v>29689.500065581851</v>
      </c>
    </row>
    <row r="6949" spans="1:5" x14ac:dyDescent="0.35">
      <c r="A6949" s="107" t="s">
        <v>80</v>
      </c>
      <c r="B6949" s="107" t="s">
        <v>268</v>
      </c>
      <c r="C6949" s="110">
        <v>12</v>
      </c>
      <c r="D6949" s="109">
        <v>816.12834578368074</v>
      </c>
      <c r="E6949" s="109">
        <v>31009.118073368489</v>
      </c>
    </row>
    <row r="6950" spans="1:5" x14ac:dyDescent="0.35">
      <c r="A6950" s="107" t="s">
        <v>80</v>
      </c>
      <c r="B6950" s="107" t="s">
        <v>267</v>
      </c>
      <c r="C6950" s="110">
        <v>1</v>
      </c>
      <c r="D6950" s="109">
        <v>419.3219396415634</v>
      </c>
      <c r="E6950" s="109">
        <v>39729.737713423507</v>
      </c>
    </row>
    <row r="6951" spans="1:5" x14ac:dyDescent="0.35">
      <c r="A6951" s="107" t="s">
        <v>80</v>
      </c>
      <c r="B6951" s="107" t="s">
        <v>267</v>
      </c>
      <c r="C6951" s="110">
        <v>2</v>
      </c>
      <c r="D6951" s="109">
        <v>367.79127551268527</v>
      </c>
      <c r="E6951" s="109">
        <v>32347.468215600191</v>
      </c>
    </row>
    <row r="6952" spans="1:5" x14ac:dyDescent="0.35">
      <c r="A6952" s="107" t="s">
        <v>80</v>
      </c>
      <c r="B6952" s="107" t="s">
        <v>267</v>
      </c>
      <c r="C6952" s="110">
        <v>3</v>
      </c>
      <c r="D6952" s="109">
        <v>390.28617525194772</v>
      </c>
      <c r="E6952" s="109">
        <v>34551.540699434772</v>
      </c>
    </row>
    <row r="6953" spans="1:5" x14ac:dyDescent="0.35">
      <c r="A6953" s="107" t="s">
        <v>80</v>
      </c>
      <c r="B6953" s="107" t="s">
        <v>267</v>
      </c>
      <c r="C6953" s="110">
        <v>4</v>
      </c>
      <c r="D6953" s="109">
        <v>329.15965900303371</v>
      </c>
      <c r="E6953" s="109">
        <v>28257.972765056242</v>
      </c>
    </row>
    <row r="6954" spans="1:5" x14ac:dyDescent="0.35">
      <c r="A6954" s="107" t="s">
        <v>80</v>
      </c>
      <c r="B6954" s="107" t="s">
        <v>267</v>
      </c>
      <c r="C6954" s="110">
        <v>5</v>
      </c>
      <c r="D6954" s="109">
        <v>270.33465163232592</v>
      </c>
      <c r="E6954" s="109">
        <v>19449.937878672859</v>
      </c>
    </row>
    <row r="6955" spans="1:5" x14ac:dyDescent="0.35">
      <c r="A6955" s="107" t="s">
        <v>80</v>
      </c>
      <c r="B6955" s="107" t="s">
        <v>267</v>
      </c>
      <c r="C6955" s="110">
        <v>6</v>
      </c>
      <c r="D6955" s="109">
        <v>286.19008250579373</v>
      </c>
      <c r="E6955" s="109">
        <v>19649.316288576771</v>
      </c>
    </row>
    <row r="6956" spans="1:5" x14ac:dyDescent="0.35">
      <c r="A6956" s="107" t="s">
        <v>80</v>
      </c>
      <c r="B6956" s="107" t="s">
        <v>267</v>
      </c>
      <c r="C6956" s="110">
        <v>7</v>
      </c>
      <c r="D6956" s="109">
        <v>350.14637671346111</v>
      </c>
      <c r="E6956" s="109">
        <v>27197.930711331861</v>
      </c>
    </row>
    <row r="6957" spans="1:5" x14ac:dyDescent="0.35">
      <c r="A6957" s="107" t="s">
        <v>80</v>
      </c>
      <c r="B6957" s="107" t="s">
        <v>267</v>
      </c>
      <c r="C6957" s="110">
        <v>8</v>
      </c>
      <c r="D6957" s="109">
        <v>340.54709247088999</v>
      </c>
      <c r="E6957" s="109">
        <v>23646.419490620439</v>
      </c>
    </row>
    <row r="6958" spans="1:5" x14ac:dyDescent="0.35">
      <c r="A6958" s="107" t="s">
        <v>80</v>
      </c>
      <c r="B6958" s="107" t="s">
        <v>267</v>
      </c>
      <c r="C6958" s="110">
        <v>9</v>
      </c>
      <c r="D6958" s="109">
        <v>374.01557902840739</v>
      </c>
      <c r="E6958" s="109">
        <v>21481.936698699152</v>
      </c>
    </row>
    <row r="6959" spans="1:5" x14ac:dyDescent="0.35">
      <c r="A6959" s="107" t="s">
        <v>80</v>
      </c>
      <c r="B6959" s="107" t="s">
        <v>267</v>
      </c>
      <c r="C6959" s="110">
        <v>10</v>
      </c>
      <c r="D6959" s="109">
        <v>379.71053269733909</v>
      </c>
      <c r="E6959" s="109">
        <v>14367.89566312746</v>
      </c>
    </row>
    <row r="6960" spans="1:5" x14ac:dyDescent="0.35">
      <c r="A6960" s="107" t="s">
        <v>80</v>
      </c>
      <c r="B6960" s="107" t="s">
        <v>267</v>
      </c>
      <c r="C6960" s="110">
        <v>11</v>
      </c>
      <c r="D6960" s="109">
        <v>471.65509061322223</v>
      </c>
      <c r="E6960" s="109">
        <v>26032.25127351184</v>
      </c>
    </row>
    <row r="6961" spans="1:5" x14ac:dyDescent="0.35">
      <c r="A6961" s="107" t="s">
        <v>80</v>
      </c>
      <c r="B6961" s="107" t="s">
        <v>267</v>
      </c>
      <c r="C6961" s="110">
        <v>12</v>
      </c>
      <c r="D6961" s="109">
        <v>430.39391123489412</v>
      </c>
      <c r="E6961" s="109">
        <v>20451.637969860141</v>
      </c>
    </row>
    <row r="6962" spans="1:5" x14ac:dyDescent="0.35">
      <c r="A6962" s="107" t="s">
        <v>80</v>
      </c>
      <c r="B6962" s="107" t="s">
        <v>51</v>
      </c>
      <c r="C6962" s="110">
        <v>1</v>
      </c>
      <c r="D6962" s="109">
        <v>12372.72</v>
      </c>
      <c r="E6962" s="109">
        <v>957574.50989600096</v>
      </c>
    </row>
    <row r="6963" spans="1:5" x14ac:dyDescent="0.35">
      <c r="A6963" s="107" t="s">
        <v>80</v>
      </c>
      <c r="B6963" s="107" t="s">
        <v>51</v>
      </c>
      <c r="C6963" s="110">
        <v>2</v>
      </c>
      <c r="D6963" s="109">
        <v>12079.68</v>
      </c>
      <c r="E6963" s="109">
        <v>905641.58621241839</v>
      </c>
    </row>
    <row r="6964" spans="1:5" x14ac:dyDescent="0.35">
      <c r="A6964" s="107" t="s">
        <v>80</v>
      </c>
      <c r="B6964" s="107" t="s">
        <v>51</v>
      </c>
      <c r="C6964" s="110">
        <v>3</v>
      </c>
      <c r="D6964" s="109">
        <v>13540.8</v>
      </c>
      <c r="E6964" s="109">
        <v>1061414.4462251561</v>
      </c>
    </row>
    <row r="6965" spans="1:5" x14ac:dyDescent="0.35">
      <c r="A6965" s="107" t="s">
        <v>80</v>
      </c>
      <c r="B6965" s="107" t="s">
        <v>51</v>
      </c>
      <c r="C6965" s="110">
        <v>4</v>
      </c>
      <c r="D6965" s="109">
        <v>13104</v>
      </c>
      <c r="E6965" s="109">
        <v>997210.85060456744</v>
      </c>
    </row>
    <row r="6966" spans="1:5" x14ac:dyDescent="0.35">
      <c r="A6966" s="107" t="s">
        <v>80</v>
      </c>
      <c r="B6966" s="107" t="s">
        <v>51</v>
      </c>
      <c r="C6966" s="110">
        <v>5</v>
      </c>
      <c r="D6966" s="109">
        <v>13540.8</v>
      </c>
      <c r="E6966" s="109">
        <v>1011395.35540917</v>
      </c>
    </row>
    <row r="6967" spans="1:5" x14ac:dyDescent="0.35">
      <c r="A6967" s="107" t="s">
        <v>80</v>
      </c>
      <c r="B6967" s="107" t="s">
        <v>51</v>
      </c>
      <c r="C6967" s="110">
        <v>6</v>
      </c>
      <c r="D6967" s="109">
        <v>13104</v>
      </c>
      <c r="E6967" s="109">
        <v>936107.9861010554</v>
      </c>
    </row>
    <row r="6968" spans="1:5" x14ac:dyDescent="0.35">
      <c r="A6968" s="107" t="s">
        <v>80</v>
      </c>
      <c r="B6968" s="107" t="s">
        <v>51</v>
      </c>
      <c r="C6968" s="110">
        <v>7</v>
      </c>
      <c r="D6968" s="109">
        <v>13540.8</v>
      </c>
      <c r="E6968" s="109">
        <v>974103.85172750673</v>
      </c>
    </row>
    <row r="6969" spans="1:5" x14ac:dyDescent="0.35">
      <c r="A6969" s="107" t="s">
        <v>80</v>
      </c>
      <c r="B6969" s="107" t="s">
        <v>51</v>
      </c>
      <c r="C6969" s="110">
        <v>8</v>
      </c>
      <c r="D6969" s="109">
        <v>13540.8</v>
      </c>
      <c r="E6969" s="109">
        <v>980915.74686562933</v>
      </c>
    </row>
    <row r="6970" spans="1:5" x14ac:dyDescent="0.35">
      <c r="A6970" s="107" t="s">
        <v>80</v>
      </c>
      <c r="B6970" s="107" t="s">
        <v>51</v>
      </c>
      <c r="C6970" s="110">
        <v>9</v>
      </c>
      <c r="D6970" s="109">
        <v>13104</v>
      </c>
      <c r="E6970" s="109">
        <v>849225.65291785647</v>
      </c>
    </row>
    <row r="6971" spans="1:5" x14ac:dyDescent="0.35">
      <c r="A6971" s="107" t="s">
        <v>80</v>
      </c>
      <c r="B6971" s="107" t="s">
        <v>51</v>
      </c>
      <c r="C6971" s="110">
        <v>10</v>
      </c>
      <c r="D6971" s="109">
        <v>12166.790310578481</v>
      </c>
      <c r="E6971" s="109">
        <v>706469.46405838861</v>
      </c>
    </row>
    <row r="6972" spans="1:5" x14ac:dyDescent="0.35">
      <c r="A6972" s="107" t="s">
        <v>80</v>
      </c>
      <c r="B6972" s="107" t="s">
        <v>51</v>
      </c>
      <c r="C6972" s="110">
        <v>11</v>
      </c>
      <c r="D6972" s="109">
        <v>12043.23114500759</v>
      </c>
      <c r="E6972" s="109">
        <v>693803.15807730425</v>
      </c>
    </row>
    <row r="6973" spans="1:5" x14ac:dyDescent="0.35">
      <c r="A6973" s="107" t="s">
        <v>80</v>
      </c>
      <c r="B6973" s="107" t="s">
        <v>51</v>
      </c>
      <c r="C6973" s="110">
        <v>12</v>
      </c>
      <c r="D6973" s="109">
        <v>11872.28603891682</v>
      </c>
      <c r="E6973" s="109">
        <v>700182.03416418342</v>
      </c>
    </row>
    <row r="6974" spans="1:5" x14ac:dyDescent="0.35">
      <c r="A6974" s="107" t="s">
        <v>80</v>
      </c>
      <c r="B6974" s="107" t="s">
        <v>266</v>
      </c>
      <c r="C6974" s="110">
        <v>1</v>
      </c>
      <c r="D6974" s="109">
        <v>47.039999023079893</v>
      </c>
      <c r="E6974" s="109">
        <v>8541.031545610902</v>
      </c>
    </row>
    <row r="6975" spans="1:5" x14ac:dyDescent="0.35">
      <c r="A6975" s="107" t="s">
        <v>80</v>
      </c>
      <c r="B6975" s="107" t="s">
        <v>266</v>
      </c>
      <c r="C6975" s="110">
        <v>2</v>
      </c>
      <c r="D6975" s="109">
        <v>163.92000114917749</v>
      </c>
      <c r="E6975" s="109">
        <v>28328.64614114799</v>
      </c>
    </row>
    <row r="6976" spans="1:5" x14ac:dyDescent="0.35">
      <c r="A6976" s="107" t="s">
        <v>80</v>
      </c>
      <c r="B6976" s="107" t="s">
        <v>266</v>
      </c>
      <c r="C6976" s="110">
        <v>3</v>
      </c>
      <c r="D6976" s="109">
        <v>617.03999841213204</v>
      </c>
      <c r="E6976" s="109">
        <v>112673.6795134093</v>
      </c>
    </row>
    <row r="6977" spans="1:5" x14ac:dyDescent="0.35">
      <c r="A6977" s="107" t="s">
        <v>80</v>
      </c>
      <c r="B6977" s="107" t="s">
        <v>266</v>
      </c>
      <c r="C6977" s="110">
        <v>4</v>
      </c>
      <c r="D6977" s="109">
        <v>1651.1999686956401</v>
      </c>
      <c r="E6977" s="109">
        <v>187462.1622337515</v>
      </c>
    </row>
    <row r="6978" spans="1:5" x14ac:dyDescent="0.35">
      <c r="A6978" s="107" t="s">
        <v>80</v>
      </c>
      <c r="B6978" s="107" t="s">
        <v>266</v>
      </c>
      <c r="C6978" s="110">
        <v>5</v>
      </c>
      <c r="D6978" s="109">
        <v>1717.199970841406</v>
      </c>
      <c r="E6978" s="109">
        <v>139705.75283866891</v>
      </c>
    </row>
    <row r="6979" spans="1:5" x14ac:dyDescent="0.35">
      <c r="A6979" s="107" t="s">
        <v>80</v>
      </c>
      <c r="B6979" s="107" t="s">
        <v>266</v>
      </c>
      <c r="C6979" s="110">
        <v>6</v>
      </c>
      <c r="D6979" s="109">
        <v>2124</v>
      </c>
      <c r="E6979" s="109">
        <v>194639.09698382259</v>
      </c>
    </row>
    <row r="6980" spans="1:5" x14ac:dyDescent="0.35">
      <c r="A6980" s="107" t="s">
        <v>80</v>
      </c>
      <c r="B6980" s="107" t="s">
        <v>266</v>
      </c>
      <c r="C6980" s="110">
        <v>7</v>
      </c>
      <c r="D6980" s="109">
        <v>2232</v>
      </c>
      <c r="E6980" s="109">
        <v>201200.26525565379</v>
      </c>
    </row>
    <row r="6981" spans="1:5" x14ac:dyDescent="0.35">
      <c r="A6981" s="107" t="s">
        <v>80</v>
      </c>
      <c r="B6981" s="107" t="s">
        <v>266</v>
      </c>
      <c r="C6981" s="110">
        <v>8</v>
      </c>
      <c r="D6981" s="109">
        <v>2232</v>
      </c>
      <c r="E6981" s="109">
        <v>212647.63765232981</v>
      </c>
    </row>
    <row r="6982" spans="1:5" x14ac:dyDescent="0.35">
      <c r="A6982" s="107" t="s">
        <v>80</v>
      </c>
      <c r="B6982" s="107" t="s">
        <v>266</v>
      </c>
      <c r="C6982" s="110">
        <v>9</v>
      </c>
      <c r="D6982" s="109">
        <v>2160</v>
      </c>
      <c r="E6982" s="109">
        <v>203441.36123823709</v>
      </c>
    </row>
    <row r="6983" spans="1:5" x14ac:dyDescent="0.35">
      <c r="A6983" s="107" t="s">
        <v>80</v>
      </c>
      <c r="B6983" s="107" t="s">
        <v>266</v>
      </c>
      <c r="C6983" s="110">
        <v>10</v>
      </c>
      <c r="D6983" s="109">
        <v>2029.199995398521</v>
      </c>
      <c r="E6983" s="109">
        <v>133758.396578866</v>
      </c>
    </row>
    <row r="6984" spans="1:5" x14ac:dyDescent="0.35">
      <c r="A6984" s="107" t="s">
        <v>80</v>
      </c>
      <c r="B6984" s="107" t="s">
        <v>266</v>
      </c>
      <c r="C6984" s="110">
        <v>11</v>
      </c>
      <c r="D6984" s="109">
        <v>2154</v>
      </c>
      <c r="E6984" s="109">
        <v>168082.20212990211</v>
      </c>
    </row>
    <row r="6985" spans="1:5" x14ac:dyDescent="0.35">
      <c r="A6985" s="107" t="s">
        <v>80</v>
      </c>
      <c r="B6985" s="107" t="s">
        <v>266</v>
      </c>
      <c r="C6985" s="110">
        <v>12</v>
      </c>
      <c r="D6985" s="109">
        <v>1953.839995861053</v>
      </c>
      <c r="E6985" s="109">
        <v>185698.06247266091</v>
      </c>
    </row>
    <row r="6986" spans="1:5" x14ac:dyDescent="0.35">
      <c r="A6986" s="107" t="s">
        <v>80</v>
      </c>
      <c r="B6986" s="107" t="s">
        <v>265</v>
      </c>
      <c r="C6986" s="110">
        <v>1</v>
      </c>
      <c r="D6986" s="109">
        <v>121420.8</v>
      </c>
      <c r="E6986" s="109">
        <v>9187960.8720879126</v>
      </c>
    </row>
    <row r="6987" spans="1:5" x14ac:dyDescent="0.35">
      <c r="A6987" s="107" t="s">
        <v>80</v>
      </c>
      <c r="B6987" s="107" t="s">
        <v>265</v>
      </c>
      <c r="C6987" s="110">
        <v>2</v>
      </c>
      <c r="D6987" s="109">
        <v>109670.39999999999</v>
      </c>
      <c r="E6987" s="109">
        <v>8063113.0581077831</v>
      </c>
    </row>
    <row r="6988" spans="1:5" x14ac:dyDescent="0.35">
      <c r="A6988" s="107" t="s">
        <v>80</v>
      </c>
      <c r="B6988" s="107" t="s">
        <v>265</v>
      </c>
      <c r="C6988" s="110">
        <v>3</v>
      </c>
      <c r="D6988" s="109">
        <v>121420.8</v>
      </c>
      <c r="E6988" s="109">
        <v>9490616.0271784607</v>
      </c>
    </row>
    <row r="6989" spans="1:5" x14ac:dyDescent="0.35">
      <c r="A6989" s="107" t="s">
        <v>80</v>
      </c>
      <c r="B6989" s="107" t="s">
        <v>265</v>
      </c>
      <c r="C6989" s="110">
        <v>4</v>
      </c>
      <c r="D6989" s="109">
        <v>117504</v>
      </c>
      <c r="E6989" s="109">
        <v>8894775.8921872042</v>
      </c>
    </row>
    <row r="6990" spans="1:5" x14ac:dyDescent="0.35">
      <c r="A6990" s="107" t="s">
        <v>80</v>
      </c>
      <c r="B6990" s="107" t="s">
        <v>265</v>
      </c>
      <c r="C6990" s="110">
        <v>5</v>
      </c>
      <c r="D6990" s="109">
        <v>64627.199999999997</v>
      </c>
      <c r="E6990" s="109">
        <v>4861963.7858199719</v>
      </c>
    </row>
    <row r="6991" spans="1:5" x14ac:dyDescent="0.35">
      <c r="A6991" s="107" t="s">
        <v>80</v>
      </c>
      <c r="B6991" s="107" t="s">
        <v>265</v>
      </c>
      <c r="C6991" s="110">
        <v>6</v>
      </c>
      <c r="D6991" s="109">
        <v>117504</v>
      </c>
      <c r="E6991" s="109">
        <v>8366184.8201557565</v>
      </c>
    </row>
    <row r="6992" spans="1:5" x14ac:dyDescent="0.35">
      <c r="A6992" s="107" t="s">
        <v>80</v>
      </c>
      <c r="B6992" s="107" t="s">
        <v>265</v>
      </c>
      <c r="C6992" s="110">
        <v>7</v>
      </c>
      <c r="D6992" s="109">
        <v>121420.8</v>
      </c>
      <c r="E6992" s="109">
        <v>8614053.6390153319</v>
      </c>
    </row>
    <row r="6993" spans="1:5" x14ac:dyDescent="0.35">
      <c r="A6993" s="107" t="s">
        <v>80</v>
      </c>
      <c r="B6993" s="107" t="s">
        <v>265</v>
      </c>
      <c r="C6993" s="110">
        <v>8</v>
      </c>
      <c r="D6993" s="109">
        <v>113587.2</v>
      </c>
      <c r="E6993" s="109">
        <v>7985257.0502509577</v>
      </c>
    </row>
    <row r="6994" spans="1:5" x14ac:dyDescent="0.35">
      <c r="A6994" s="107" t="s">
        <v>80</v>
      </c>
      <c r="B6994" s="107" t="s">
        <v>265</v>
      </c>
      <c r="C6994" s="110">
        <v>9</v>
      </c>
      <c r="D6994" s="109">
        <v>117504</v>
      </c>
      <c r="E6994" s="109">
        <v>7197502.6791918194</v>
      </c>
    </row>
    <row r="6995" spans="1:5" x14ac:dyDescent="0.35">
      <c r="A6995" s="107" t="s">
        <v>80</v>
      </c>
      <c r="B6995" s="107" t="s">
        <v>265</v>
      </c>
      <c r="C6995" s="110">
        <v>10</v>
      </c>
      <c r="D6995" s="109">
        <v>120272.2807995099</v>
      </c>
      <c r="E6995" s="109">
        <v>5643945.1136133159</v>
      </c>
    </row>
    <row r="6996" spans="1:5" x14ac:dyDescent="0.35">
      <c r="A6996" s="107" t="s">
        <v>80</v>
      </c>
      <c r="B6996" s="107" t="s">
        <v>265</v>
      </c>
      <c r="C6996" s="110">
        <v>11</v>
      </c>
      <c r="D6996" s="109">
        <v>116408.04713783669</v>
      </c>
      <c r="E6996" s="109">
        <v>5385451.0825056229</v>
      </c>
    </row>
    <row r="6997" spans="1:5" x14ac:dyDescent="0.35">
      <c r="A6997" s="107" t="s">
        <v>80</v>
      </c>
      <c r="B6997" s="107" t="s">
        <v>265</v>
      </c>
      <c r="C6997" s="110">
        <v>12</v>
      </c>
      <c r="D6997" s="109">
        <v>120433.7287590315</v>
      </c>
      <c r="E6997" s="109">
        <v>5556101.8343875324</v>
      </c>
    </row>
    <row r="6998" spans="1:5" x14ac:dyDescent="0.35">
      <c r="A6998" s="107" t="s">
        <v>80</v>
      </c>
      <c r="B6998" s="107" t="s">
        <v>264</v>
      </c>
      <c r="C6998" s="110">
        <v>1</v>
      </c>
      <c r="D6998" s="109">
        <v>115320</v>
      </c>
      <c r="E6998" s="109">
        <v>8726310.877289379</v>
      </c>
    </row>
    <row r="6999" spans="1:5" x14ac:dyDescent="0.35">
      <c r="A6999" s="107" t="s">
        <v>80</v>
      </c>
      <c r="B6999" s="107" t="s">
        <v>264</v>
      </c>
      <c r="C6999" s="110">
        <v>2</v>
      </c>
      <c r="D6999" s="109">
        <v>104160</v>
      </c>
      <c r="E6999" s="109">
        <v>7657981.1520018782</v>
      </c>
    </row>
    <row r="7000" spans="1:5" x14ac:dyDescent="0.35">
      <c r="A7000" s="107" t="s">
        <v>80</v>
      </c>
      <c r="B7000" s="107" t="s">
        <v>264</v>
      </c>
      <c r="C7000" s="110">
        <v>3</v>
      </c>
      <c r="D7000" s="109">
        <v>68820</v>
      </c>
      <c r="E7000" s="109">
        <v>5357646.5492359363</v>
      </c>
    </row>
    <row r="7001" spans="1:5" x14ac:dyDescent="0.35">
      <c r="A7001" s="107" t="s">
        <v>80</v>
      </c>
      <c r="B7001" s="107" t="s">
        <v>264</v>
      </c>
      <c r="C7001" s="110">
        <v>4</v>
      </c>
      <c r="D7001" s="109">
        <v>111600</v>
      </c>
      <c r="E7001" s="109">
        <v>8447857.0054474063</v>
      </c>
    </row>
    <row r="7002" spans="1:5" x14ac:dyDescent="0.35">
      <c r="A7002" s="107" t="s">
        <v>80</v>
      </c>
      <c r="B7002" s="107" t="s">
        <v>264</v>
      </c>
      <c r="C7002" s="110">
        <v>5</v>
      </c>
      <c r="D7002" s="109">
        <v>115320</v>
      </c>
      <c r="E7002" s="109">
        <v>8697187.9612117112</v>
      </c>
    </row>
    <row r="7003" spans="1:5" x14ac:dyDescent="0.35">
      <c r="A7003" s="107" t="s">
        <v>80</v>
      </c>
      <c r="B7003" s="107" t="s">
        <v>264</v>
      </c>
      <c r="C7003" s="110">
        <v>6</v>
      </c>
      <c r="D7003" s="109">
        <v>111600</v>
      </c>
      <c r="E7003" s="109">
        <v>7945825.0436528334</v>
      </c>
    </row>
    <row r="7004" spans="1:5" x14ac:dyDescent="0.35">
      <c r="A7004" s="107" t="s">
        <v>80</v>
      </c>
      <c r="B7004" s="107" t="s">
        <v>264</v>
      </c>
      <c r="C7004" s="110">
        <v>7</v>
      </c>
      <c r="D7004" s="109">
        <v>115320</v>
      </c>
      <c r="E7004" s="109">
        <v>8181239.6694079433</v>
      </c>
    </row>
    <row r="7005" spans="1:5" x14ac:dyDescent="0.35">
      <c r="A7005" s="107" t="s">
        <v>80</v>
      </c>
      <c r="B7005" s="107" t="s">
        <v>264</v>
      </c>
      <c r="C7005" s="110">
        <v>8</v>
      </c>
      <c r="D7005" s="109">
        <v>115320</v>
      </c>
      <c r="E7005" s="109">
        <v>8108242.7233868577</v>
      </c>
    </row>
    <row r="7006" spans="1:5" x14ac:dyDescent="0.35">
      <c r="A7006" s="107" t="s">
        <v>80</v>
      </c>
      <c r="B7006" s="107" t="s">
        <v>264</v>
      </c>
      <c r="C7006" s="110">
        <v>9</v>
      </c>
      <c r="D7006" s="109">
        <v>111600</v>
      </c>
      <c r="E7006" s="109">
        <v>6835863.4514383096</v>
      </c>
    </row>
    <row r="7007" spans="1:5" x14ac:dyDescent="0.35">
      <c r="A7007" s="107" t="s">
        <v>80</v>
      </c>
      <c r="B7007" s="107" t="s">
        <v>264</v>
      </c>
      <c r="C7007" s="110">
        <v>10</v>
      </c>
      <c r="D7007" s="109">
        <v>95403.308166934614</v>
      </c>
      <c r="E7007" s="109">
        <v>4381101.259777531</v>
      </c>
    </row>
    <row r="7008" spans="1:5" x14ac:dyDescent="0.35">
      <c r="A7008" s="107" t="s">
        <v>80</v>
      </c>
      <c r="B7008" s="107" t="s">
        <v>264</v>
      </c>
      <c r="C7008" s="110">
        <v>11</v>
      </c>
      <c r="D7008" s="109">
        <v>111286.0221627445</v>
      </c>
      <c r="E7008" s="109">
        <v>5114858.5648797275</v>
      </c>
    </row>
    <row r="7009" spans="1:5" x14ac:dyDescent="0.35">
      <c r="A7009" s="107" t="s">
        <v>80</v>
      </c>
      <c r="B7009" s="107" t="s">
        <v>264</v>
      </c>
      <c r="C7009" s="110">
        <v>12</v>
      </c>
      <c r="D7009" s="109">
        <v>114248.612113208</v>
      </c>
      <c r="E7009" s="109">
        <v>5276945.2846015953</v>
      </c>
    </row>
    <row r="7010" spans="1:5" x14ac:dyDescent="0.35">
      <c r="A7010" s="107" t="s">
        <v>80</v>
      </c>
      <c r="B7010" s="107" t="s">
        <v>263</v>
      </c>
      <c r="C7010" s="110">
        <v>1</v>
      </c>
      <c r="D7010" s="109">
        <v>908.76784673256248</v>
      </c>
      <c r="E7010" s="109">
        <v>66992.275004284355</v>
      </c>
    </row>
    <row r="7011" spans="1:5" x14ac:dyDescent="0.35">
      <c r="A7011" s="107" t="s">
        <v>80</v>
      </c>
      <c r="B7011" s="107" t="s">
        <v>263</v>
      </c>
      <c r="C7011" s="110">
        <v>2</v>
      </c>
      <c r="D7011" s="109">
        <v>749.83097661622094</v>
      </c>
      <c r="E7011" s="109">
        <v>53659.684764845457</v>
      </c>
    </row>
    <row r="7012" spans="1:5" x14ac:dyDescent="0.35">
      <c r="A7012" s="107" t="s">
        <v>80</v>
      </c>
      <c r="B7012" s="107" t="s">
        <v>263</v>
      </c>
      <c r="C7012" s="110">
        <v>3</v>
      </c>
      <c r="D7012" s="109">
        <v>671.71890306484318</v>
      </c>
      <c r="E7012" s="109">
        <v>50641.970567330463</v>
      </c>
    </row>
    <row r="7013" spans="1:5" x14ac:dyDescent="0.35">
      <c r="A7013" s="107" t="s">
        <v>80</v>
      </c>
      <c r="B7013" s="107" t="s">
        <v>263</v>
      </c>
      <c r="C7013" s="110">
        <v>4</v>
      </c>
      <c r="D7013" s="109">
        <v>446.47386551970811</v>
      </c>
      <c r="E7013" s="109">
        <v>32506.67091003008</v>
      </c>
    </row>
    <row r="7014" spans="1:5" x14ac:dyDescent="0.35">
      <c r="A7014" s="107" t="s">
        <v>80</v>
      </c>
      <c r="B7014" s="107" t="s">
        <v>263</v>
      </c>
      <c r="C7014" s="110">
        <v>5</v>
      </c>
      <c r="D7014" s="109">
        <v>293.88307188338479</v>
      </c>
      <c r="E7014" s="109">
        <v>21705.153783497</v>
      </c>
    </row>
    <row r="7015" spans="1:5" x14ac:dyDescent="0.35">
      <c r="A7015" s="107" t="s">
        <v>80</v>
      </c>
      <c r="B7015" s="107" t="s">
        <v>263</v>
      </c>
      <c r="C7015" s="110">
        <v>6</v>
      </c>
      <c r="D7015" s="109">
        <v>168.7473364278633</v>
      </c>
      <c r="E7015" s="109">
        <v>11942.259164664139</v>
      </c>
    </row>
    <row r="7016" spans="1:5" x14ac:dyDescent="0.35">
      <c r="A7016" s="107" t="s">
        <v>80</v>
      </c>
      <c r="B7016" s="107" t="s">
        <v>263</v>
      </c>
      <c r="C7016" s="110">
        <v>7</v>
      </c>
      <c r="D7016" s="109">
        <v>247.78139758797741</v>
      </c>
      <c r="E7016" s="109">
        <v>17203.643378172648</v>
      </c>
    </row>
    <row r="7017" spans="1:5" x14ac:dyDescent="0.35">
      <c r="A7017" s="107" t="s">
        <v>80</v>
      </c>
      <c r="B7017" s="107" t="s">
        <v>263</v>
      </c>
      <c r="C7017" s="110">
        <v>8</v>
      </c>
      <c r="D7017" s="109">
        <v>396.74218365572938</v>
      </c>
      <c r="E7017" s="109">
        <v>26493.383275531422</v>
      </c>
    </row>
    <row r="7018" spans="1:5" x14ac:dyDescent="0.35">
      <c r="A7018" s="107" t="s">
        <v>80</v>
      </c>
      <c r="B7018" s="107" t="s">
        <v>263</v>
      </c>
      <c r="C7018" s="110">
        <v>9</v>
      </c>
      <c r="D7018" s="109">
        <v>541.09677195110271</v>
      </c>
      <c r="E7018" s="109">
        <v>29507.412571603429</v>
      </c>
    </row>
    <row r="7019" spans="1:5" x14ac:dyDescent="0.35">
      <c r="A7019" s="107" t="s">
        <v>80</v>
      </c>
      <c r="B7019" s="107" t="s">
        <v>263</v>
      </c>
      <c r="C7019" s="110">
        <v>10</v>
      </c>
      <c r="D7019" s="109">
        <v>733.27430670741455</v>
      </c>
      <c r="E7019" s="109">
        <v>24581.40890629217</v>
      </c>
    </row>
    <row r="7020" spans="1:5" x14ac:dyDescent="0.35">
      <c r="A7020" s="107" t="s">
        <v>80</v>
      </c>
      <c r="B7020" s="107" t="s">
        <v>263</v>
      </c>
      <c r="C7020" s="110">
        <v>11</v>
      </c>
      <c r="D7020" s="109">
        <v>820.88930123795728</v>
      </c>
      <c r="E7020" s="109">
        <v>30482.243926737821</v>
      </c>
    </row>
    <row r="7021" spans="1:5" x14ac:dyDescent="0.35">
      <c r="A7021" s="107" t="s">
        <v>80</v>
      </c>
      <c r="B7021" s="107" t="s">
        <v>263</v>
      </c>
      <c r="C7021" s="110">
        <v>12</v>
      </c>
      <c r="D7021" s="109">
        <v>935.12657317467904</v>
      </c>
      <c r="E7021" s="109">
        <v>33099.589449169187</v>
      </c>
    </row>
    <row r="7022" spans="1:5" x14ac:dyDescent="0.35">
      <c r="A7022" s="107" t="s">
        <v>80</v>
      </c>
      <c r="B7022" s="107" t="s">
        <v>262</v>
      </c>
      <c r="C7022" s="110">
        <v>1</v>
      </c>
      <c r="D7022" s="109">
        <v>705.99487247065679</v>
      </c>
      <c r="E7022" s="109">
        <v>53771.307108742258</v>
      </c>
    </row>
    <row r="7023" spans="1:5" x14ac:dyDescent="0.35">
      <c r="A7023" s="107" t="s">
        <v>80</v>
      </c>
      <c r="B7023" s="107" t="s">
        <v>262</v>
      </c>
      <c r="C7023" s="110">
        <v>2</v>
      </c>
      <c r="D7023" s="109">
        <v>855.74572989851799</v>
      </c>
      <c r="E7023" s="109">
        <v>62940.362286180287</v>
      </c>
    </row>
    <row r="7024" spans="1:5" x14ac:dyDescent="0.35">
      <c r="A7024" s="107" t="s">
        <v>80</v>
      </c>
      <c r="B7024" s="107" t="s">
        <v>262</v>
      </c>
      <c r="C7024" s="110">
        <v>3</v>
      </c>
      <c r="D7024" s="109">
        <v>533.03734266396987</v>
      </c>
      <c r="E7024" s="109">
        <v>41762.613138872373</v>
      </c>
    </row>
    <row r="7025" spans="1:5" x14ac:dyDescent="0.35">
      <c r="A7025" s="107" t="s">
        <v>80</v>
      </c>
      <c r="B7025" s="107" t="s">
        <v>262</v>
      </c>
      <c r="C7025" s="110">
        <v>4</v>
      </c>
      <c r="D7025" s="109">
        <v>360.28444001676871</v>
      </c>
      <c r="E7025" s="109">
        <v>27237.854966402629</v>
      </c>
    </row>
    <row r="7026" spans="1:5" x14ac:dyDescent="0.35">
      <c r="A7026" s="107" t="s">
        <v>80</v>
      </c>
      <c r="B7026" s="107" t="s">
        <v>262</v>
      </c>
      <c r="C7026" s="110">
        <v>5</v>
      </c>
      <c r="D7026" s="109">
        <v>232.72926152910131</v>
      </c>
      <c r="E7026" s="109">
        <v>17696.055586211751</v>
      </c>
    </row>
    <row r="7027" spans="1:5" x14ac:dyDescent="0.35">
      <c r="A7027" s="107" t="s">
        <v>80</v>
      </c>
      <c r="B7027" s="107" t="s">
        <v>262</v>
      </c>
      <c r="C7027" s="110">
        <v>6</v>
      </c>
      <c r="D7027" s="109">
        <v>192.17003108838989</v>
      </c>
      <c r="E7027" s="109">
        <v>13997.34305670647</v>
      </c>
    </row>
    <row r="7028" spans="1:5" x14ac:dyDescent="0.35">
      <c r="A7028" s="107" t="s">
        <v>80</v>
      </c>
      <c r="B7028" s="107" t="s">
        <v>262</v>
      </c>
      <c r="C7028" s="110">
        <v>7</v>
      </c>
      <c r="D7028" s="109">
        <v>277.16299718527881</v>
      </c>
      <c r="E7028" s="109">
        <v>19789.2593358419</v>
      </c>
    </row>
    <row r="7029" spans="1:5" x14ac:dyDescent="0.35">
      <c r="A7029" s="107" t="s">
        <v>80</v>
      </c>
      <c r="B7029" s="107" t="s">
        <v>262</v>
      </c>
      <c r="C7029" s="110">
        <v>8</v>
      </c>
      <c r="D7029" s="109">
        <v>382.31080476752032</v>
      </c>
      <c r="E7029" s="109">
        <v>26680.900620150751</v>
      </c>
    </row>
    <row r="7030" spans="1:5" x14ac:dyDescent="0.35">
      <c r="A7030" s="107" t="s">
        <v>80</v>
      </c>
      <c r="B7030" s="107" t="s">
        <v>262</v>
      </c>
      <c r="C7030" s="110">
        <v>9</v>
      </c>
      <c r="D7030" s="109">
        <v>472.28507741098917</v>
      </c>
      <c r="E7030" s="109">
        <v>27610.231879637791</v>
      </c>
    </row>
    <row r="7031" spans="1:5" x14ac:dyDescent="0.35">
      <c r="A7031" s="107" t="s">
        <v>80</v>
      </c>
      <c r="B7031" s="107" t="s">
        <v>262</v>
      </c>
      <c r="C7031" s="110">
        <v>10</v>
      </c>
      <c r="D7031" s="109">
        <v>580.18896923362252</v>
      </c>
      <c r="E7031" s="109">
        <v>21264.85315740959</v>
      </c>
    </row>
    <row r="7032" spans="1:5" x14ac:dyDescent="0.35">
      <c r="A7032" s="107" t="s">
        <v>80</v>
      </c>
      <c r="B7032" s="107" t="s">
        <v>262</v>
      </c>
      <c r="C7032" s="110">
        <v>11</v>
      </c>
      <c r="D7032" s="109">
        <v>655.81086291615486</v>
      </c>
      <c r="E7032" s="109">
        <v>26589.134786666731</v>
      </c>
    </row>
    <row r="7033" spans="1:5" x14ac:dyDescent="0.35">
      <c r="A7033" s="107" t="s">
        <v>80</v>
      </c>
      <c r="B7033" s="107" t="s">
        <v>262</v>
      </c>
      <c r="C7033" s="110">
        <v>12</v>
      </c>
      <c r="D7033" s="109">
        <v>784.81317768293604</v>
      </c>
      <c r="E7033" s="109">
        <v>30655.633554488591</v>
      </c>
    </row>
    <row r="7034" spans="1:5" x14ac:dyDescent="0.35">
      <c r="A7034" s="107" t="s">
        <v>80</v>
      </c>
      <c r="B7034" s="107" t="s">
        <v>261</v>
      </c>
      <c r="C7034" s="110">
        <v>1</v>
      </c>
      <c r="D7034" s="109">
        <v>464.99047228407102</v>
      </c>
      <c r="E7034" s="109">
        <v>35898.416752924757</v>
      </c>
    </row>
    <row r="7035" spans="1:5" x14ac:dyDescent="0.35">
      <c r="A7035" s="107" t="s">
        <v>80</v>
      </c>
      <c r="B7035" s="107" t="s">
        <v>261</v>
      </c>
      <c r="C7035" s="110">
        <v>2</v>
      </c>
      <c r="D7035" s="109">
        <v>324.84360916766218</v>
      </c>
      <c r="E7035" s="109">
        <v>24152.031599898841</v>
      </c>
    </row>
    <row r="7036" spans="1:5" x14ac:dyDescent="0.35">
      <c r="A7036" s="107" t="s">
        <v>80</v>
      </c>
      <c r="B7036" s="107" t="s">
        <v>261</v>
      </c>
      <c r="C7036" s="110">
        <v>3</v>
      </c>
      <c r="D7036" s="109">
        <v>501.4482759874009</v>
      </c>
      <c r="E7036" s="109">
        <v>39146.603416387632</v>
      </c>
    </row>
    <row r="7037" spans="1:5" x14ac:dyDescent="0.35">
      <c r="A7037" s="107" t="s">
        <v>80</v>
      </c>
      <c r="B7037" s="107" t="s">
        <v>261</v>
      </c>
      <c r="C7037" s="110">
        <v>4</v>
      </c>
      <c r="D7037" s="109">
        <v>412.56216480820478</v>
      </c>
      <c r="E7037" s="109">
        <v>31179.46633349283</v>
      </c>
    </row>
    <row r="7038" spans="1:5" x14ac:dyDescent="0.35">
      <c r="A7038" s="107" t="s">
        <v>80</v>
      </c>
      <c r="B7038" s="107" t="s">
        <v>261</v>
      </c>
      <c r="C7038" s="110">
        <v>5</v>
      </c>
      <c r="D7038" s="109">
        <v>312.69276066655021</v>
      </c>
      <c r="E7038" s="109">
        <v>23489.834789665059</v>
      </c>
    </row>
    <row r="7039" spans="1:5" x14ac:dyDescent="0.35">
      <c r="A7039" s="107" t="s">
        <v>80</v>
      </c>
      <c r="B7039" s="107" t="s">
        <v>261</v>
      </c>
      <c r="C7039" s="110">
        <v>6</v>
      </c>
      <c r="D7039" s="109">
        <v>388.66724137934011</v>
      </c>
      <c r="E7039" s="109">
        <v>27149.080734836949</v>
      </c>
    </row>
    <row r="7040" spans="1:5" x14ac:dyDescent="0.35">
      <c r="A7040" s="107" t="s">
        <v>80</v>
      </c>
      <c r="B7040" s="107" t="s">
        <v>261</v>
      </c>
      <c r="C7040" s="110">
        <v>7</v>
      </c>
      <c r="D7040" s="109">
        <v>333.61551710239121</v>
      </c>
      <c r="E7040" s="109">
        <v>22780.727878983689</v>
      </c>
    </row>
    <row r="7041" spans="1:5" x14ac:dyDescent="0.35">
      <c r="A7041" s="107" t="s">
        <v>80</v>
      </c>
      <c r="B7041" s="107" t="s">
        <v>261</v>
      </c>
      <c r="C7041" s="110">
        <v>8</v>
      </c>
      <c r="D7041" s="109">
        <v>390.77586190617649</v>
      </c>
      <c r="E7041" s="109">
        <v>26719.282773677161</v>
      </c>
    </row>
    <row r="7042" spans="1:5" x14ac:dyDescent="0.35">
      <c r="A7042" s="107" t="s">
        <v>80</v>
      </c>
      <c r="B7042" s="107" t="s">
        <v>261</v>
      </c>
      <c r="C7042" s="110">
        <v>9</v>
      </c>
      <c r="D7042" s="109">
        <v>469.8103448275952</v>
      </c>
      <c r="E7042" s="109">
        <v>27575.289948037309</v>
      </c>
    </row>
    <row r="7043" spans="1:5" x14ac:dyDescent="0.35">
      <c r="A7043" s="107" t="s">
        <v>80</v>
      </c>
      <c r="B7043" s="107" t="s">
        <v>261</v>
      </c>
      <c r="C7043" s="110">
        <v>10</v>
      </c>
      <c r="D7043" s="109">
        <v>399.08094830335239</v>
      </c>
      <c r="E7043" s="109">
        <v>15082.597078319201</v>
      </c>
    </row>
    <row r="7044" spans="1:5" x14ac:dyDescent="0.35">
      <c r="A7044" s="107" t="s">
        <v>80</v>
      </c>
      <c r="B7044" s="107" t="s">
        <v>261</v>
      </c>
      <c r="C7044" s="110">
        <v>11</v>
      </c>
      <c r="D7044" s="109">
        <v>534.84891413888408</v>
      </c>
      <c r="E7044" s="109">
        <v>22332.002652325809</v>
      </c>
    </row>
    <row r="7045" spans="1:5" x14ac:dyDescent="0.35">
      <c r="A7045" s="107" t="s">
        <v>80</v>
      </c>
      <c r="B7045" s="107" t="s">
        <v>261</v>
      </c>
      <c r="C7045" s="110">
        <v>12</v>
      </c>
      <c r="D7045" s="109">
        <v>521.05690399812511</v>
      </c>
      <c r="E7045" s="109">
        <v>20752.035865284979</v>
      </c>
    </row>
    <row r="7046" spans="1:5" x14ac:dyDescent="0.35">
      <c r="A7046" s="107" t="s">
        <v>80</v>
      </c>
      <c r="B7046" s="107" t="s">
        <v>260</v>
      </c>
      <c r="C7046" s="110">
        <v>1</v>
      </c>
      <c r="D7046" s="109">
        <v>390.7200024276973</v>
      </c>
      <c r="E7046" s="109">
        <v>40895.308894604917</v>
      </c>
    </row>
    <row r="7047" spans="1:5" x14ac:dyDescent="0.35">
      <c r="A7047" s="107" t="s">
        <v>80</v>
      </c>
      <c r="B7047" s="107" t="s">
        <v>260</v>
      </c>
      <c r="C7047" s="110">
        <v>2</v>
      </c>
      <c r="D7047" s="109">
        <v>105.6000036597249</v>
      </c>
      <c r="E7047" s="109">
        <v>11521.63426064343</v>
      </c>
    </row>
    <row r="7048" spans="1:5" x14ac:dyDescent="0.35">
      <c r="A7048" s="107" t="s">
        <v>80</v>
      </c>
      <c r="B7048" s="107" t="s">
        <v>260</v>
      </c>
      <c r="C7048" s="110">
        <v>3</v>
      </c>
      <c r="D7048" s="109">
        <v>116.6400008797643</v>
      </c>
      <c r="E7048" s="109">
        <v>11529.02569586479</v>
      </c>
    </row>
    <row r="7049" spans="1:5" x14ac:dyDescent="0.35">
      <c r="A7049" s="107" t="s">
        <v>80</v>
      </c>
      <c r="B7049" s="107" t="s">
        <v>260</v>
      </c>
      <c r="C7049" s="110">
        <v>4</v>
      </c>
      <c r="D7049" s="109">
        <v>463.07001322507858</v>
      </c>
      <c r="E7049" s="109">
        <v>28388.535956364169</v>
      </c>
    </row>
    <row r="7050" spans="1:5" x14ac:dyDescent="0.35">
      <c r="A7050" s="107" t="s">
        <v>80</v>
      </c>
      <c r="B7050" s="107" t="s">
        <v>260</v>
      </c>
      <c r="C7050" s="110">
        <v>5</v>
      </c>
      <c r="D7050" s="109">
        <v>366.23998937010782</v>
      </c>
      <c r="E7050" s="109">
        <v>29516.463181578751</v>
      </c>
    </row>
    <row r="7051" spans="1:5" x14ac:dyDescent="0.35">
      <c r="A7051" s="107" t="s">
        <v>80</v>
      </c>
      <c r="B7051" s="107" t="s">
        <v>260</v>
      </c>
      <c r="C7051" s="110">
        <v>6</v>
      </c>
      <c r="D7051" s="109">
        <v>438.48000973463058</v>
      </c>
      <c r="E7051" s="109">
        <v>40171.686106256071</v>
      </c>
    </row>
    <row r="7052" spans="1:5" x14ac:dyDescent="0.35">
      <c r="A7052" s="107" t="s">
        <v>80</v>
      </c>
      <c r="B7052" s="107" t="s">
        <v>260</v>
      </c>
      <c r="C7052" s="110">
        <v>7</v>
      </c>
      <c r="D7052" s="109">
        <v>834.23998934030601</v>
      </c>
      <c r="E7052" s="109">
        <v>74806.27936512095</v>
      </c>
    </row>
    <row r="7053" spans="1:5" x14ac:dyDescent="0.35">
      <c r="A7053" s="107" t="s">
        <v>80</v>
      </c>
      <c r="B7053" s="107" t="s">
        <v>260</v>
      </c>
      <c r="C7053" s="110">
        <v>8</v>
      </c>
      <c r="D7053" s="109">
        <v>512.3999924659729</v>
      </c>
      <c r="E7053" s="109">
        <v>49203.604292489319</v>
      </c>
    </row>
    <row r="7054" spans="1:5" x14ac:dyDescent="0.35">
      <c r="A7054" s="107" t="s">
        <v>80</v>
      </c>
      <c r="B7054" s="107" t="s">
        <v>260</v>
      </c>
      <c r="C7054" s="110">
        <v>9</v>
      </c>
      <c r="D7054" s="109">
        <v>673.91999369859695</v>
      </c>
      <c r="E7054" s="109">
        <v>63463.916917702307</v>
      </c>
    </row>
    <row r="7055" spans="1:5" x14ac:dyDescent="0.35">
      <c r="A7055" s="107" t="s">
        <v>80</v>
      </c>
      <c r="B7055" s="107" t="s">
        <v>260</v>
      </c>
      <c r="C7055" s="110">
        <v>10</v>
      </c>
      <c r="D7055" s="109">
        <v>635.83181513276247</v>
      </c>
      <c r="E7055" s="109">
        <v>42029.977151141276</v>
      </c>
    </row>
    <row r="7056" spans="1:5" x14ac:dyDescent="0.35">
      <c r="A7056" s="107" t="s">
        <v>80</v>
      </c>
      <c r="B7056" s="107" t="s">
        <v>260</v>
      </c>
      <c r="C7056" s="110">
        <v>11</v>
      </c>
      <c r="D7056" s="109">
        <v>514.57000935077644</v>
      </c>
      <c r="E7056" s="109">
        <v>40417.851128063361</v>
      </c>
    </row>
    <row r="7057" spans="1:5" x14ac:dyDescent="0.35">
      <c r="A7057" s="107" t="s">
        <v>80</v>
      </c>
      <c r="B7057" s="107" t="s">
        <v>260</v>
      </c>
      <c r="C7057" s="110">
        <v>12</v>
      </c>
      <c r="D7057" s="109">
        <v>305.20000389218308</v>
      </c>
      <c r="E7057" s="109">
        <v>29005.866644690581</v>
      </c>
    </row>
    <row r="7058" spans="1:5" x14ac:dyDescent="0.35">
      <c r="A7058" s="107" t="s">
        <v>80</v>
      </c>
      <c r="B7058" s="107" t="s">
        <v>259</v>
      </c>
      <c r="C7058" s="110">
        <v>1</v>
      </c>
      <c r="D7058" s="109">
        <v>3214.819028254522</v>
      </c>
      <c r="E7058" s="109">
        <v>238070.6735824995</v>
      </c>
    </row>
    <row r="7059" spans="1:5" x14ac:dyDescent="0.35">
      <c r="A7059" s="107" t="s">
        <v>80</v>
      </c>
      <c r="B7059" s="107" t="s">
        <v>259</v>
      </c>
      <c r="C7059" s="110">
        <v>2</v>
      </c>
      <c r="D7059" s="109">
        <v>2134.5622323558541</v>
      </c>
      <c r="E7059" s="109">
        <v>154284.22670919879</v>
      </c>
    </row>
    <row r="7060" spans="1:5" x14ac:dyDescent="0.35">
      <c r="A7060" s="107" t="s">
        <v>80</v>
      </c>
      <c r="B7060" s="107" t="s">
        <v>259</v>
      </c>
      <c r="C7060" s="110">
        <v>3</v>
      </c>
      <c r="D7060" s="109">
        <v>3029.3219431372631</v>
      </c>
      <c r="E7060" s="109">
        <v>229914.10903016769</v>
      </c>
    </row>
    <row r="7061" spans="1:5" x14ac:dyDescent="0.35">
      <c r="A7061" s="107" t="s">
        <v>80</v>
      </c>
      <c r="B7061" s="107" t="s">
        <v>259</v>
      </c>
      <c r="C7061" s="110">
        <v>4</v>
      </c>
      <c r="D7061" s="109">
        <v>2354.7902522999038</v>
      </c>
      <c r="E7061" s="109">
        <v>175104.6644638351</v>
      </c>
    </row>
    <row r="7062" spans="1:5" x14ac:dyDescent="0.35">
      <c r="A7062" s="107" t="s">
        <v>80</v>
      </c>
      <c r="B7062" s="107" t="s">
        <v>259</v>
      </c>
      <c r="C7062" s="110">
        <v>5</v>
      </c>
      <c r="D7062" s="109">
        <v>1675.5088002153341</v>
      </c>
      <c r="E7062" s="109">
        <v>123467.7296329028</v>
      </c>
    </row>
    <row r="7063" spans="1:5" x14ac:dyDescent="0.35">
      <c r="A7063" s="107" t="s">
        <v>80</v>
      </c>
      <c r="B7063" s="107" t="s">
        <v>259</v>
      </c>
      <c r="C7063" s="110">
        <v>6</v>
      </c>
      <c r="D7063" s="109">
        <v>1747.3155842130641</v>
      </c>
      <c r="E7063" s="109">
        <v>121701.0245899954</v>
      </c>
    </row>
    <row r="7064" spans="1:5" x14ac:dyDescent="0.35">
      <c r="A7064" s="107" t="s">
        <v>80</v>
      </c>
      <c r="B7064" s="107" t="s">
        <v>259</v>
      </c>
      <c r="C7064" s="110">
        <v>7</v>
      </c>
      <c r="D7064" s="109">
        <v>2489.4756828193949</v>
      </c>
      <c r="E7064" s="109">
        <v>172586.58046092099</v>
      </c>
    </row>
    <row r="7065" spans="1:5" x14ac:dyDescent="0.35">
      <c r="A7065" s="107" t="s">
        <v>80</v>
      </c>
      <c r="B7065" s="107" t="s">
        <v>259</v>
      </c>
      <c r="C7065" s="110">
        <v>8</v>
      </c>
      <c r="D7065" s="109">
        <v>2539.6727339597928</v>
      </c>
      <c r="E7065" s="109">
        <v>173423.18055578819</v>
      </c>
    </row>
    <row r="7066" spans="1:5" x14ac:dyDescent="0.35">
      <c r="A7066" s="107" t="s">
        <v>80</v>
      </c>
      <c r="B7066" s="107" t="s">
        <v>259</v>
      </c>
      <c r="C7066" s="110">
        <v>9</v>
      </c>
      <c r="D7066" s="109">
        <v>1735.6842956361261</v>
      </c>
      <c r="E7066" s="109">
        <v>102041.4195453438</v>
      </c>
    </row>
    <row r="7067" spans="1:5" x14ac:dyDescent="0.35">
      <c r="A7067" s="107" t="s">
        <v>80</v>
      </c>
      <c r="B7067" s="107" t="s">
        <v>259</v>
      </c>
      <c r="C7067" s="110">
        <v>10</v>
      </c>
      <c r="D7067" s="109">
        <v>1932.980335126246</v>
      </c>
      <c r="E7067" s="109">
        <v>87549.668756137849</v>
      </c>
    </row>
    <row r="7068" spans="1:5" x14ac:dyDescent="0.35">
      <c r="A7068" s="107" t="s">
        <v>80</v>
      </c>
      <c r="B7068" s="107" t="s">
        <v>259</v>
      </c>
      <c r="C7068" s="110">
        <v>11</v>
      </c>
      <c r="D7068" s="109">
        <v>2167.0942348554549</v>
      </c>
      <c r="E7068" s="109">
        <v>96952.53224371087</v>
      </c>
    </row>
    <row r="7069" spans="1:5" x14ac:dyDescent="0.35">
      <c r="A7069" s="107" t="s">
        <v>80</v>
      </c>
      <c r="B7069" s="107" t="s">
        <v>259</v>
      </c>
      <c r="C7069" s="110">
        <v>12</v>
      </c>
      <c r="D7069" s="109">
        <v>2813.680223574263</v>
      </c>
      <c r="E7069" s="109">
        <v>121381.0730666415</v>
      </c>
    </row>
    <row r="7070" spans="1:5" x14ac:dyDescent="0.35">
      <c r="A7070" s="107" t="s">
        <v>80</v>
      </c>
      <c r="B7070" s="107" t="s">
        <v>258</v>
      </c>
      <c r="C7070" s="110">
        <v>1</v>
      </c>
      <c r="D7070" s="109">
        <v>855.84072963801771</v>
      </c>
      <c r="E7070" s="109">
        <v>66076.114589649645</v>
      </c>
    </row>
    <row r="7071" spans="1:5" x14ac:dyDescent="0.35">
      <c r="A7071" s="107" t="s">
        <v>80</v>
      </c>
      <c r="B7071" s="107" t="s">
        <v>258</v>
      </c>
      <c r="C7071" s="110">
        <v>2</v>
      </c>
      <c r="D7071" s="109">
        <v>651.91408403319713</v>
      </c>
      <c r="E7071" s="109">
        <v>48469.851776110103</v>
      </c>
    </row>
    <row r="7072" spans="1:5" x14ac:dyDescent="0.35">
      <c r="A7072" s="107" t="s">
        <v>80</v>
      </c>
      <c r="B7072" s="107" t="s">
        <v>258</v>
      </c>
      <c r="C7072" s="110">
        <v>3</v>
      </c>
      <c r="D7072" s="109">
        <v>650.97331073149826</v>
      </c>
      <c r="E7072" s="109">
        <v>50790.463734640813</v>
      </c>
    </row>
    <row r="7073" spans="1:5" x14ac:dyDescent="0.35">
      <c r="A7073" s="107" t="s">
        <v>80</v>
      </c>
      <c r="B7073" s="107" t="s">
        <v>258</v>
      </c>
      <c r="C7073" s="110">
        <v>4</v>
      </c>
      <c r="D7073" s="109">
        <v>354.76112455736552</v>
      </c>
      <c r="E7073" s="109">
        <v>26748.69106252685</v>
      </c>
    </row>
    <row r="7074" spans="1:5" x14ac:dyDescent="0.35">
      <c r="A7074" s="107" t="s">
        <v>80</v>
      </c>
      <c r="B7074" s="107" t="s">
        <v>258</v>
      </c>
      <c r="C7074" s="110">
        <v>5</v>
      </c>
      <c r="D7074" s="109">
        <v>245.62775559215399</v>
      </c>
      <c r="E7074" s="109">
        <v>18430.960545267098</v>
      </c>
    </row>
    <row r="7075" spans="1:5" x14ac:dyDescent="0.35">
      <c r="A7075" s="107" t="s">
        <v>80</v>
      </c>
      <c r="B7075" s="107" t="s">
        <v>258</v>
      </c>
      <c r="C7075" s="110">
        <v>6</v>
      </c>
      <c r="D7075" s="109">
        <v>230.54862938106311</v>
      </c>
      <c r="E7075" s="109">
        <v>16102.404350856161</v>
      </c>
    </row>
    <row r="7076" spans="1:5" x14ac:dyDescent="0.35">
      <c r="A7076" s="107" t="s">
        <v>80</v>
      </c>
      <c r="B7076" s="107" t="s">
        <v>258</v>
      </c>
      <c r="C7076" s="110">
        <v>7</v>
      </c>
      <c r="D7076" s="109">
        <v>321.13669402165931</v>
      </c>
      <c r="E7076" s="109">
        <v>21914.36472314925</v>
      </c>
    </row>
    <row r="7077" spans="1:5" x14ac:dyDescent="0.35">
      <c r="A7077" s="107" t="s">
        <v>80</v>
      </c>
      <c r="B7077" s="107" t="s">
        <v>258</v>
      </c>
      <c r="C7077" s="110">
        <v>8</v>
      </c>
      <c r="D7077" s="109">
        <v>431.04129633130668</v>
      </c>
      <c r="E7077" s="109">
        <v>29440.44209765597</v>
      </c>
    </row>
    <row r="7078" spans="1:5" x14ac:dyDescent="0.35">
      <c r="A7078" s="107" t="s">
        <v>80</v>
      </c>
      <c r="B7078" s="107" t="s">
        <v>258</v>
      </c>
      <c r="C7078" s="110">
        <v>9</v>
      </c>
      <c r="D7078" s="109">
        <v>561.17826295294583</v>
      </c>
      <c r="E7078" s="109">
        <v>32856.519269061377</v>
      </c>
    </row>
    <row r="7079" spans="1:5" x14ac:dyDescent="0.35">
      <c r="A7079" s="107" t="s">
        <v>80</v>
      </c>
      <c r="B7079" s="107" t="s">
        <v>258</v>
      </c>
      <c r="C7079" s="110">
        <v>10</v>
      </c>
      <c r="D7079" s="109">
        <v>737.68075060335536</v>
      </c>
      <c r="E7079" s="109">
        <v>27670.489904809168</v>
      </c>
    </row>
    <row r="7080" spans="1:5" x14ac:dyDescent="0.35">
      <c r="A7080" s="107" t="s">
        <v>80</v>
      </c>
      <c r="B7080" s="107" t="s">
        <v>258</v>
      </c>
      <c r="C7080" s="110">
        <v>11</v>
      </c>
      <c r="D7080" s="109">
        <v>796.41017801271244</v>
      </c>
      <c r="E7080" s="109">
        <v>33549.657893786658</v>
      </c>
    </row>
    <row r="7081" spans="1:5" x14ac:dyDescent="0.35">
      <c r="A7081" s="107" t="s">
        <v>80</v>
      </c>
      <c r="B7081" s="107" t="s">
        <v>258</v>
      </c>
      <c r="C7081" s="110">
        <v>12</v>
      </c>
      <c r="D7081" s="109">
        <v>913.07574860615591</v>
      </c>
      <c r="E7081" s="109">
        <v>36300.597068662377</v>
      </c>
    </row>
    <row r="7082" spans="1:5" x14ac:dyDescent="0.35">
      <c r="A7082" s="107" t="s">
        <v>80</v>
      </c>
      <c r="B7082" s="107" t="s">
        <v>257</v>
      </c>
      <c r="C7082" s="110">
        <v>1</v>
      </c>
      <c r="D7082" s="109">
        <v>606.53952655019066</v>
      </c>
      <c r="E7082" s="109">
        <v>46810.427414898899</v>
      </c>
    </row>
    <row r="7083" spans="1:5" x14ac:dyDescent="0.35">
      <c r="A7083" s="107" t="s">
        <v>80</v>
      </c>
      <c r="B7083" s="107" t="s">
        <v>257</v>
      </c>
      <c r="C7083" s="110">
        <v>2</v>
      </c>
      <c r="D7083" s="109">
        <v>651.25722464094133</v>
      </c>
      <c r="E7083" s="109">
        <v>48380.693176730732</v>
      </c>
    </row>
    <row r="7084" spans="1:5" x14ac:dyDescent="0.35">
      <c r="A7084" s="107" t="s">
        <v>80</v>
      </c>
      <c r="B7084" s="107" t="s">
        <v>257</v>
      </c>
      <c r="C7084" s="110">
        <v>3</v>
      </c>
      <c r="D7084" s="109">
        <v>518.31463251875232</v>
      </c>
      <c r="E7084" s="109">
        <v>40445.957725512068</v>
      </c>
    </row>
    <row r="7085" spans="1:5" x14ac:dyDescent="0.35">
      <c r="A7085" s="107" t="s">
        <v>80</v>
      </c>
      <c r="B7085" s="107" t="s">
        <v>257</v>
      </c>
      <c r="C7085" s="110">
        <v>4</v>
      </c>
      <c r="D7085" s="109">
        <v>430.87083435958732</v>
      </c>
      <c r="E7085" s="109">
        <v>32598.881771525619</v>
      </c>
    </row>
    <row r="7086" spans="1:5" x14ac:dyDescent="0.35">
      <c r="A7086" s="107" t="s">
        <v>80</v>
      </c>
      <c r="B7086" s="107" t="s">
        <v>257</v>
      </c>
      <c r="C7086" s="110">
        <v>5</v>
      </c>
      <c r="D7086" s="109">
        <v>335.1972726290611</v>
      </c>
      <c r="E7086" s="109">
        <v>25175.742195383369</v>
      </c>
    </row>
    <row r="7087" spans="1:5" x14ac:dyDescent="0.35">
      <c r="A7087" s="107" t="s">
        <v>80</v>
      </c>
      <c r="B7087" s="107" t="s">
        <v>257</v>
      </c>
      <c r="C7087" s="110">
        <v>6</v>
      </c>
      <c r="D7087" s="109">
        <v>227.11437838130399</v>
      </c>
      <c r="E7087" s="109">
        <v>16110.00894526967</v>
      </c>
    </row>
    <row r="7088" spans="1:5" x14ac:dyDescent="0.35">
      <c r="A7088" s="107" t="s">
        <v>80</v>
      </c>
      <c r="B7088" s="107" t="s">
        <v>257</v>
      </c>
      <c r="C7088" s="110">
        <v>7</v>
      </c>
      <c r="D7088" s="109">
        <v>222.34058640144929</v>
      </c>
      <c r="E7088" s="109">
        <v>15474.61366803368</v>
      </c>
    </row>
    <row r="7089" spans="1:5" x14ac:dyDescent="0.35">
      <c r="A7089" s="107" t="s">
        <v>80</v>
      </c>
      <c r="B7089" s="107" t="s">
        <v>257</v>
      </c>
      <c r="C7089" s="110">
        <v>8</v>
      </c>
      <c r="D7089" s="109">
        <v>412.31330748660002</v>
      </c>
      <c r="E7089" s="109">
        <v>28462.514175605149</v>
      </c>
    </row>
    <row r="7090" spans="1:5" x14ac:dyDescent="0.35">
      <c r="A7090" s="107" t="s">
        <v>80</v>
      </c>
      <c r="B7090" s="107" t="s">
        <v>257</v>
      </c>
      <c r="C7090" s="110">
        <v>9</v>
      </c>
      <c r="D7090" s="109">
        <v>499.28580401069468</v>
      </c>
      <c r="E7090" s="109">
        <v>29325.5073121928</v>
      </c>
    </row>
    <row r="7091" spans="1:5" x14ac:dyDescent="0.35">
      <c r="A7091" s="107" t="s">
        <v>80</v>
      </c>
      <c r="B7091" s="107" t="s">
        <v>257</v>
      </c>
      <c r="C7091" s="110">
        <v>10</v>
      </c>
      <c r="D7091" s="109">
        <v>691.59932897570297</v>
      </c>
      <c r="E7091" s="109">
        <v>25719.208074866481</v>
      </c>
    </row>
    <row r="7092" spans="1:5" x14ac:dyDescent="0.35">
      <c r="A7092" s="107" t="s">
        <v>80</v>
      </c>
      <c r="B7092" s="107" t="s">
        <v>257</v>
      </c>
      <c r="C7092" s="110">
        <v>11</v>
      </c>
      <c r="D7092" s="109">
        <v>743.70030021181276</v>
      </c>
      <c r="E7092" s="109">
        <v>30559.135717300549</v>
      </c>
    </row>
    <row r="7093" spans="1:5" x14ac:dyDescent="0.35">
      <c r="A7093" s="107" t="s">
        <v>80</v>
      </c>
      <c r="B7093" s="107" t="s">
        <v>257</v>
      </c>
      <c r="C7093" s="110">
        <v>12</v>
      </c>
      <c r="D7093" s="109">
        <v>869.67059018794157</v>
      </c>
      <c r="E7093" s="109">
        <v>34597.228509720248</v>
      </c>
    </row>
    <row r="7094" spans="1:5" x14ac:dyDescent="0.35">
      <c r="A7094" s="107" t="s">
        <v>80</v>
      </c>
      <c r="B7094" s="107" t="s">
        <v>256</v>
      </c>
      <c r="C7094" s="110">
        <v>1</v>
      </c>
      <c r="D7094" s="109">
        <v>1859.8908068559219</v>
      </c>
      <c r="E7094" s="109">
        <v>143538.4411046349</v>
      </c>
    </row>
    <row r="7095" spans="1:5" x14ac:dyDescent="0.35">
      <c r="A7095" s="107" t="s">
        <v>80</v>
      </c>
      <c r="B7095" s="107" t="s">
        <v>256</v>
      </c>
      <c r="C7095" s="110">
        <v>2</v>
      </c>
      <c r="D7095" s="109">
        <v>1506.862148329383</v>
      </c>
      <c r="E7095" s="109">
        <v>111930.1552368962</v>
      </c>
    </row>
    <row r="7096" spans="1:5" x14ac:dyDescent="0.35">
      <c r="A7096" s="107" t="s">
        <v>80</v>
      </c>
      <c r="B7096" s="107" t="s">
        <v>256</v>
      </c>
      <c r="C7096" s="110">
        <v>3</v>
      </c>
      <c r="D7096" s="109">
        <v>1356.162624403619</v>
      </c>
      <c r="E7096" s="109">
        <v>105826.554276194</v>
      </c>
    </row>
    <row r="7097" spans="1:5" x14ac:dyDescent="0.35">
      <c r="A7097" s="107" t="s">
        <v>80</v>
      </c>
      <c r="B7097" s="107" t="s">
        <v>256</v>
      </c>
      <c r="C7097" s="110">
        <v>4</v>
      </c>
      <c r="D7097" s="109">
        <v>944.2890081692226</v>
      </c>
      <c r="E7097" s="109">
        <v>71207.436551676161</v>
      </c>
    </row>
    <row r="7098" spans="1:5" x14ac:dyDescent="0.35">
      <c r="A7098" s="107" t="s">
        <v>80</v>
      </c>
      <c r="B7098" s="107" t="s">
        <v>256</v>
      </c>
      <c r="C7098" s="110">
        <v>5</v>
      </c>
      <c r="D7098" s="109">
        <v>733.96520909919627</v>
      </c>
      <c r="E7098" s="109">
        <v>55061.330692612159</v>
      </c>
    </row>
    <row r="7099" spans="1:5" x14ac:dyDescent="0.35">
      <c r="A7099" s="107" t="s">
        <v>80</v>
      </c>
      <c r="B7099" s="107" t="s">
        <v>256</v>
      </c>
      <c r="C7099" s="110">
        <v>6</v>
      </c>
      <c r="D7099" s="109">
        <v>448.64659764931213</v>
      </c>
      <c r="E7099" s="109">
        <v>31819.427186977991</v>
      </c>
    </row>
    <row r="7100" spans="1:5" x14ac:dyDescent="0.35">
      <c r="A7100" s="107" t="s">
        <v>80</v>
      </c>
      <c r="B7100" s="107" t="s">
        <v>256</v>
      </c>
      <c r="C7100" s="110">
        <v>7</v>
      </c>
      <c r="D7100" s="109">
        <v>688.40466906786344</v>
      </c>
      <c r="E7100" s="109">
        <v>47882.26254749886</v>
      </c>
    </row>
    <row r="7101" spans="1:5" x14ac:dyDescent="0.35">
      <c r="A7101" s="107" t="s">
        <v>80</v>
      </c>
      <c r="B7101" s="107" t="s">
        <v>256</v>
      </c>
      <c r="C7101" s="110">
        <v>8</v>
      </c>
      <c r="D7101" s="109">
        <v>877.88880885711262</v>
      </c>
      <c r="E7101" s="109">
        <v>60575.113712498263</v>
      </c>
    </row>
    <row r="7102" spans="1:5" x14ac:dyDescent="0.35">
      <c r="A7102" s="107" t="s">
        <v>80</v>
      </c>
      <c r="B7102" s="107" t="s">
        <v>256</v>
      </c>
      <c r="C7102" s="110">
        <v>9</v>
      </c>
      <c r="D7102" s="109">
        <v>1196.968535860392</v>
      </c>
      <c r="E7102" s="109">
        <v>70354.026509244519</v>
      </c>
    </row>
    <row r="7103" spans="1:5" x14ac:dyDescent="0.35">
      <c r="A7103" s="107" t="s">
        <v>80</v>
      </c>
      <c r="B7103" s="107" t="s">
        <v>256</v>
      </c>
      <c r="C7103" s="110">
        <v>10</v>
      </c>
      <c r="D7103" s="109">
        <v>1584.1657353770661</v>
      </c>
      <c r="E7103" s="109">
        <v>58646.638911081427</v>
      </c>
    </row>
    <row r="7104" spans="1:5" x14ac:dyDescent="0.35">
      <c r="A7104" s="107" t="s">
        <v>80</v>
      </c>
      <c r="B7104" s="107" t="s">
        <v>256</v>
      </c>
      <c r="C7104" s="110">
        <v>11</v>
      </c>
      <c r="D7104" s="109">
        <v>1790.347067729281</v>
      </c>
      <c r="E7104" s="109">
        <v>73513.045992659143</v>
      </c>
    </row>
    <row r="7105" spans="1:5" x14ac:dyDescent="0.35">
      <c r="A7105" s="107" t="s">
        <v>80</v>
      </c>
      <c r="B7105" s="107" t="s">
        <v>256</v>
      </c>
      <c r="C7105" s="110">
        <v>12</v>
      </c>
      <c r="D7105" s="109">
        <v>1998.5239981100051</v>
      </c>
      <c r="E7105" s="109">
        <v>79584.367525781665</v>
      </c>
    </row>
    <row r="7106" spans="1:5" x14ac:dyDescent="0.35">
      <c r="A7106" s="107" t="s">
        <v>80</v>
      </c>
      <c r="B7106" s="107" t="s">
        <v>255</v>
      </c>
      <c r="C7106" s="110">
        <v>1</v>
      </c>
      <c r="D7106" s="109">
        <v>1442.3035876931999</v>
      </c>
      <c r="E7106" s="109">
        <v>108357.8328444389</v>
      </c>
    </row>
    <row r="7107" spans="1:5" x14ac:dyDescent="0.35">
      <c r="A7107" s="107" t="s">
        <v>80</v>
      </c>
      <c r="B7107" s="107" t="s">
        <v>255</v>
      </c>
      <c r="C7107" s="110">
        <v>2</v>
      </c>
      <c r="D7107" s="109">
        <v>1566.4288883943721</v>
      </c>
      <c r="E7107" s="109">
        <v>113765.6102889747</v>
      </c>
    </row>
    <row r="7108" spans="1:5" x14ac:dyDescent="0.35">
      <c r="A7108" s="107" t="s">
        <v>80</v>
      </c>
      <c r="B7108" s="107" t="s">
        <v>255</v>
      </c>
      <c r="C7108" s="110">
        <v>3</v>
      </c>
      <c r="D7108" s="109">
        <v>1277.7734531495021</v>
      </c>
      <c r="E7108" s="109">
        <v>98947.769618516249</v>
      </c>
    </row>
    <row r="7109" spans="1:5" x14ac:dyDescent="0.35">
      <c r="A7109" s="107" t="s">
        <v>80</v>
      </c>
      <c r="B7109" s="107" t="s">
        <v>255</v>
      </c>
      <c r="C7109" s="110">
        <v>4</v>
      </c>
      <c r="D7109" s="109">
        <v>1057.331872721403</v>
      </c>
      <c r="E7109" s="109">
        <v>78836.709157522404</v>
      </c>
    </row>
    <row r="7110" spans="1:5" x14ac:dyDescent="0.35">
      <c r="A7110" s="107" t="s">
        <v>80</v>
      </c>
      <c r="B7110" s="107" t="s">
        <v>255</v>
      </c>
      <c r="C7110" s="110">
        <v>5</v>
      </c>
      <c r="D7110" s="109">
        <v>776.26643053305884</v>
      </c>
      <c r="E7110" s="109">
        <v>58333.788901344029</v>
      </c>
    </row>
    <row r="7111" spans="1:5" x14ac:dyDescent="0.35">
      <c r="A7111" s="107" t="s">
        <v>80</v>
      </c>
      <c r="B7111" s="107" t="s">
        <v>255</v>
      </c>
      <c r="C7111" s="110">
        <v>6</v>
      </c>
      <c r="D7111" s="109">
        <v>475.07706124202099</v>
      </c>
      <c r="E7111" s="109">
        <v>34024.307330545264</v>
      </c>
    </row>
    <row r="7112" spans="1:5" x14ac:dyDescent="0.35">
      <c r="A7112" s="107" t="s">
        <v>80</v>
      </c>
      <c r="B7112" s="107" t="s">
        <v>255</v>
      </c>
      <c r="C7112" s="110">
        <v>7</v>
      </c>
      <c r="D7112" s="109">
        <v>745.78031663032289</v>
      </c>
      <c r="E7112" s="109">
        <v>52486.952120769092</v>
      </c>
    </row>
    <row r="7113" spans="1:5" x14ac:dyDescent="0.35">
      <c r="A7113" s="107" t="s">
        <v>80</v>
      </c>
      <c r="B7113" s="107" t="s">
        <v>255</v>
      </c>
      <c r="C7113" s="110">
        <v>8</v>
      </c>
      <c r="D7113" s="109">
        <v>600.38801567756173</v>
      </c>
      <c r="E7113" s="109">
        <v>41220.710834234058</v>
      </c>
    </row>
    <row r="7114" spans="1:5" x14ac:dyDescent="0.35">
      <c r="A7114" s="107" t="s">
        <v>80</v>
      </c>
      <c r="B7114" s="107" t="s">
        <v>255</v>
      </c>
      <c r="C7114" s="110">
        <v>9</v>
      </c>
      <c r="D7114" s="109">
        <v>1341.789630235487</v>
      </c>
      <c r="E7114" s="109">
        <v>77035.223191865065</v>
      </c>
    </row>
    <row r="7115" spans="1:5" x14ac:dyDescent="0.35">
      <c r="A7115" s="107" t="s">
        <v>80</v>
      </c>
      <c r="B7115" s="107" t="s">
        <v>255</v>
      </c>
      <c r="C7115" s="110">
        <v>10</v>
      </c>
      <c r="D7115" s="109">
        <v>975.34821653736412</v>
      </c>
      <c r="E7115" s="109">
        <v>35199.707910499397</v>
      </c>
    </row>
    <row r="7116" spans="1:5" x14ac:dyDescent="0.35">
      <c r="A7116" s="107" t="s">
        <v>80</v>
      </c>
      <c r="B7116" s="107" t="s">
        <v>255</v>
      </c>
      <c r="C7116" s="110">
        <v>11</v>
      </c>
      <c r="D7116" s="109">
        <v>2039.6617993843211</v>
      </c>
      <c r="E7116" s="109">
        <v>80784.334390274511</v>
      </c>
    </row>
    <row r="7117" spans="1:5" x14ac:dyDescent="0.35">
      <c r="A7117" s="107" t="s">
        <v>80</v>
      </c>
      <c r="B7117" s="107" t="s">
        <v>255</v>
      </c>
      <c r="C7117" s="110">
        <v>12</v>
      </c>
      <c r="D7117" s="109">
        <v>2134.3885124126041</v>
      </c>
      <c r="E7117" s="109">
        <v>81270.982776594421</v>
      </c>
    </row>
    <row r="7118" spans="1:5" x14ac:dyDescent="0.35">
      <c r="A7118" s="107" t="s">
        <v>80</v>
      </c>
      <c r="B7118" s="107" t="s">
        <v>254</v>
      </c>
      <c r="C7118" s="110">
        <v>1</v>
      </c>
      <c r="D7118" s="109">
        <v>738.81924820677193</v>
      </c>
      <c r="E7118" s="109">
        <v>69150.899551612558</v>
      </c>
    </row>
    <row r="7119" spans="1:5" x14ac:dyDescent="0.35">
      <c r="A7119" s="107" t="s">
        <v>80</v>
      </c>
      <c r="B7119" s="107" t="s">
        <v>254</v>
      </c>
      <c r="C7119" s="110">
        <v>2</v>
      </c>
      <c r="D7119" s="109">
        <v>588.76227743348272</v>
      </c>
      <c r="E7119" s="109">
        <v>50997.262379514679</v>
      </c>
    </row>
    <row r="7120" spans="1:5" x14ac:dyDescent="0.35">
      <c r="A7120" s="107" t="s">
        <v>80</v>
      </c>
      <c r="B7120" s="107" t="s">
        <v>254</v>
      </c>
      <c r="C7120" s="110">
        <v>3</v>
      </c>
      <c r="D7120" s="109">
        <v>558.76570330830589</v>
      </c>
      <c r="E7120" s="109">
        <v>49227.104685714607</v>
      </c>
    </row>
    <row r="7121" spans="1:5" x14ac:dyDescent="0.35">
      <c r="A7121" s="107" t="s">
        <v>80</v>
      </c>
      <c r="B7121" s="107" t="s">
        <v>254</v>
      </c>
      <c r="C7121" s="110">
        <v>4</v>
      </c>
      <c r="D7121" s="109">
        <v>368.90190666223702</v>
      </c>
      <c r="E7121" s="109">
        <v>31434.653914962219</v>
      </c>
    </row>
    <row r="7122" spans="1:5" x14ac:dyDescent="0.35">
      <c r="A7122" s="107" t="s">
        <v>80</v>
      </c>
      <c r="B7122" s="107" t="s">
        <v>254</v>
      </c>
      <c r="C7122" s="110">
        <v>5</v>
      </c>
      <c r="D7122" s="109">
        <v>322.88672157614491</v>
      </c>
      <c r="E7122" s="109">
        <v>23530.07367706428</v>
      </c>
    </row>
    <row r="7123" spans="1:5" x14ac:dyDescent="0.35">
      <c r="A7123" s="107" t="s">
        <v>80</v>
      </c>
      <c r="B7123" s="107" t="s">
        <v>254</v>
      </c>
      <c r="C7123" s="110">
        <v>6</v>
      </c>
      <c r="D7123" s="109">
        <v>276.69080678774208</v>
      </c>
      <c r="E7123" s="109">
        <v>19080.647125401989</v>
      </c>
    </row>
    <row r="7124" spans="1:5" x14ac:dyDescent="0.35">
      <c r="A7124" s="107" t="s">
        <v>80</v>
      </c>
      <c r="B7124" s="107" t="s">
        <v>254</v>
      </c>
      <c r="C7124" s="110">
        <v>7</v>
      </c>
      <c r="D7124" s="109">
        <v>343.09440807773109</v>
      </c>
      <c r="E7124" s="109">
        <v>25850.51752341678</v>
      </c>
    </row>
    <row r="7125" spans="1:5" x14ac:dyDescent="0.35">
      <c r="A7125" s="107" t="s">
        <v>80</v>
      </c>
      <c r="B7125" s="107" t="s">
        <v>254</v>
      </c>
      <c r="C7125" s="110">
        <v>8</v>
      </c>
      <c r="D7125" s="109">
        <v>453.34667918035188</v>
      </c>
      <c r="E7125" s="109">
        <v>29142.77930835024</v>
      </c>
    </row>
    <row r="7126" spans="1:5" x14ac:dyDescent="0.35">
      <c r="A7126" s="107" t="s">
        <v>80</v>
      </c>
      <c r="B7126" s="107" t="s">
        <v>254</v>
      </c>
      <c r="C7126" s="110">
        <v>9</v>
      </c>
      <c r="D7126" s="109">
        <v>549.41789752324644</v>
      </c>
      <c r="E7126" s="109">
        <v>29872.406226222189</v>
      </c>
    </row>
    <row r="7127" spans="1:5" x14ac:dyDescent="0.35">
      <c r="A7127" s="107" t="s">
        <v>80</v>
      </c>
      <c r="B7127" s="107" t="s">
        <v>254</v>
      </c>
      <c r="C7127" s="110">
        <v>10</v>
      </c>
      <c r="D7127" s="109">
        <v>672.43850978267517</v>
      </c>
      <c r="E7127" s="109">
        <v>25217.243736299952</v>
      </c>
    </row>
    <row r="7128" spans="1:5" x14ac:dyDescent="0.35">
      <c r="A7128" s="107" t="s">
        <v>80</v>
      </c>
      <c r="B7128" s="107" t="s">
        <v>254</v>
      </c>
      <c r="C7128" s="110">
        <v>11</v>
      </c>
      <c r="D7128" s="109">
        <v>682.65910060555802</v>
      </c>
      <c r="E7128" s="109">
        <v>36150.726592506981</v>
      </c>
    </row>
    <row r="7129" spans="1:5" x14ac:dyDescent="0.35">
      <c r="A7129" s="107" t="s">
        <v>80</v>
      </c>
      <c r="B7129" s="107" t="s">
        <v>254</v>
      </c>
      <c r="C7129" s="110">
        <v>12</v>
      </c>
      <c r="D7129" s="109">
        <v>782.53009822920978</v>
      </c>
      <c r="E7129" s="109">
        <v>37188.553359093807</v>
      </c>
    </row>
    <row r="7130" spans="1:5" x14ac:dyDescent="0.35">
      <c r="A7130" s="107" t="s">
        <v>80</v>
      </c>
      <c r="B7130" s="107" t="s">
        <v>99</v>
      </c>
      <c r="C7130" s="110">
        <v>1</v>
      </c>
      <c r="D7130" s="109">
        <v>9268.0822856163959</v>
      </c>
      <c r="E7130" s="109">
        <v>318336.87411260378</v>
      </c>
    </row>
    <row r="7131" spans="1:5" x14ac:dyDescent="0.35">
      <c r="A7131" s="107" t="s">
        <v>80</v>
      </c>
      <c r="B7131" s="107" t="s">
        <v>99</v>
      </c>
      <c r="C7131" s="110">
        <v>2</v>
      </c>
      <c r="D7131" s="109">
        <v>9705.6911864416452</v>
      </c>
      <c r="E7131" s="109">
        <v>389989.09857644519</v>
      </c>
    </row>
    <row r="7132" spans="1:5" x14ac:dyDescent="0.35">
      <c r="A7132" s="107" t="s">
        <v>80</v>
      </c>
      <c r="B7132" s="107" t="s">
        <v>99</v>
      </c>
      <c r="C7132" s="110">
        <v>3</v>
      </c>
      <c r="D7132" s="109">
        <v>12679.349956215599</v>
      </c>
      <c r="E7132" s="109">
        <v>598561.71703719138</v>
      </c>
    </row>
    <row r="7133" spans="1:5" x14ac:dyDescent="0.35">
      <c r="A7133" s="107" t="s">
        <v>80</v>
      </c>
      <c r="B7133" s="107" t="s">
        <v>99</v>
      </c>
      <c r="C7133" s="110">
        <v>4</v>
      </c>
      <c r="D7133" s="109">
        <v>13033.54773429536</v>
      </c>
      <c r="E7133" s="109">
        <v>513783.07647495781</v>
      </c>
    </row>
    <row r="7134" spans="1:5" x14ac:dyDescent="0.35">
      <c r="A7134" s="107" t="s">
        <v>80</v>
      </c>
      <c r="B7134" s="107" t="s">
        <v>99</v>
      </c>
      <c r="C7134" s="110">
        <v>5</v>
      </c>
      <c r="D7134" s="109">
        <v>10819.606306987071</v>
      </c>
      <c r="E7134" s="109">
        <v>740457.52602100128</v>
      </c>
    </row>
    <row r="7135" spans="1:5" x14ac:dyDescent="0.35">
      <c r="A7135" s="107" t="s">
        <v>80</v>
      </c>
      <c r="B7135" s="107" t="s">
        <v>99</v>
      </c>
      <c r="C7135" s="110">
        <v>6</v>
      </c>
      <c r="D7135" s="109">
        <v>10467.56066150434</v>
      </c>
      <c r="E7135" s="109">
        <v>689836.07162353385</v>
      </c>
    </row>
    <row r="7136" spans="1:5" x14ac:dyDescent="0.35">
      <c r="A7136" s="107" t="s">
        <v>80</v>
      </c>
      <c r="B7136" s="107" t="s">
        <v>99</v>
      </c>
      <c r="C7136" s="110">
        <v>7</v>
      </c>
      <c r="D7136" s="109">
        <v>13339.78902301318</v>
      </c>
      <c r="E7136" s="109">
        <v>355172.74455869751</v>
      </c>
    </row>
    <row r="7137" spans="1:5" x14ac:dyDescent="0.35">
      <c r="A7137" s="107" t="s">
        <v>80</v>
      </c>
      <c r="B7137" s="107" t="s">
        <v>99</v>
      </c>
      <c r="C7137" s="110">
        <v>8</v>
      </c>
      <c r="D7137" s="109">
        <v>5965.1203001759641</v>
      </c>
      <c r="E7137" s="109">
        <v>64871.030866014771</v>
      </c>
    </row>
    <row r="7138" spans="1:5" x14ac:dyDescent="0.35">
      <c r="A7138" s="107" t="s">
        <v>80</v>
      </c>
      <c r="B7138" s="107" t="s">
        <v>99</v>
      </c>
      <c r="C7138" s="110">
        <v>9</v>
      </c>
      <c r="D7138" s="109">
        <v>6287.8197512554216</v>
      </c>
      <c r="E7138" s="109">
        <v>71716.277176654054</v>
      </c>
    </row>
    <row r="7139" spans="1:5" x14ac:dyDescent="0.35">
      <c r="A7139" s="107" t="s">
        <v>80</v>
      </c>
      <c r="B7139" s="107" t="s">
        <v>99</v>
      </c>
      <c r="C7139" s="110">
        <v>10</v>
      </c>
      <c r="D7139" s="109">
        <v>6795.1124753481217</v>
      </c>
      <c r="E7139" s="109">
        <v>51368.03859787307</v>
      </c>
    </row>
    <row r="7140" spans="1:5" x14ac:dyDescent="0.35">
      <c r="A7140" s="107" t="s">
        <v>80</v>
      </c>
      <c r="B7140" s="107" t="s">
        <v>99</v>
      </c>
      <c r="C7140" s="110">
        <v>11</v>
      </c>
      <c r="D7140" s="109">
        <v>5081.0489884195886</v>
      </c>
      <c r="E7140" s="109">
        <v>51396.895811803319</v>
      </c>
    </row>
    <row r="7141" spans="1:5" x14ac:dyDescent="0.35">
      <c r="A7141" s="107" t="s">
        <v>80</v>
      </c>
      <c r="B7141" s="107" t="s">
        <v>99</v>
      </c>
      <c r="C7141" s="110">
        <v>12</v>
      </c>
      <c r="D7141" s="109">
        <v>8008.0424518714608</v>
      </c>
      <c r="E7141" s="109">
        <v>76133.367461832429</v>
      </c>
    </row>
    <row r="7142" spans="1:5" x14ac:dyDescent="0.35">
      <c r="A7142" s="107" t="s">
        <v>80</v>
      </c>
      <c r="B7142" s="107" t="s">
        <v>100</v>
      </c>
      <c r="C7142" s="110">
        <v>1</v>
      </c>
      <c r="D7142" s="109">
        <v>2162.640032052992</v>
      </c>
      <c r="E7142" s="109">
        <v>222509.87111755379</v>
      </c>
    </row>
    <row r="7143" spans="1:5" x14ac:dyDescent="0.35">
      <c r="A7143" s="107" t="s">
        <v>80</v>
      </c>
      <c r="B7143" s="107" t="s">
        <v>100</v>
      </c>
      <c r="C7143" s="110">
        <v>2</v>
      </c>
      <c r="D7143" s="109">
        <v>1198.319991707803</v>
      </c>
      <c r="E7143" s="109">
        <v>130083.6408792579</v>
      </c>
    </row>
    <row r="7144" spans="1:5" x14ac:dyDescent="0.35">
      <c r="A7144" s="107" t="s">
        <v>80</v>
      </c>
      <c r="B7144" s="107" t="s">
        <v>100</v>
      </c>
      <c r="C7144" s="110">
        <v>3</v>
      </c>
      <c r="D7144" s="109">
        <v>1445.2799534797689</v>
      </c>
      <c r="E7144" s="109">
        <v>145408.16476069979</v>
      </c>
    </row>
    <row r="7145" spans="1:5" x14ac:dyDescent="0.35">
      <c r="A7145" s="107" t="s">
        <v>80</v>
      </c>
      <c r="B7145" s="107" t="s">
        <v>100</v>
      </c>
      <c r="C7145" s="110">
        <v>4</v>
      </c>
      <c r="D7145" s="109">
        <v>2138.1599602699289</v>
      </c>
      <c r="E7145" s="109">
        <v>131808.31452534281</v>
      </c>
    </row>
    <row r="7146" spans="1:5" x14ac:dyDescent="0.35">
      <c r="A7146" s="107" t="s">
        <v>80</v>
      </c>
      <c r="B7146" s="107" t="s">
        <v>100</v>
      </c>
      <c r="C7146" s="110">
        <v>5</v>
      </c>
      <c r="D7146" s="109">
        <v>3027.8400058746338</v>
      </c>
      <c r="E7146" s="109">
        <v>243433.42591843189</v>
      </c>
    </row>
    <row r="7147" spans="1:5" x14ac:dyDescent="0.35">
      <c r="A7147" s="107" t="s">
        <v>80</v>
      </c>
      <c r="B7147" s="107" t="s">
        <v>100</v>
      </c>
      <c r="C7147" s="110">
        <v>6</v>
      </c>
      <c r="D7147" s="109">
        <v>4685.0400376319876</v>
      </c>
      <c r="E7147" s="109">
        <v>428963.82997856202</v>
      </c>
    </row>
    <row r="7148" spans="1:5" x14ac:dyDescent="0.35">
      <c r="A7148" s="107" t="s">
        <v>80</v>
      </c>
      <c r="B7148" s="107" t="s">
        <v>100</v>
      </c>
      <c r="C7148" s="110">
        <v>7</v>
      </c>
      <c r="D7148" s="109">
        <v>6637.6799793243408</v>
      </c>
      <c r="E7148" s="109">
        <v>594512.40872068959</v>
      </c>
    </row>
    <row r="7149" spans="1:5" x14ac:dyDescent="0.35">
      <c r="A7149" s="107" t="s">
        <v>80</v>
      </c>
      <c r="B7149" s="107" t="s">
        <v>100</v>
      </c>
      <c r="C7149" s="110">
        <v>8</v>
      </c>
      <c r="D7149" s="109">
        <v>6507.5999450683594</v>
      </c>
      <c r="E7149" s="109">
        <v>619169.20036790147</v>
      </c>
    </row>
    <row r="7150" spans="1:5" x14ac:dyDescent="0.35">
      <c r="A7150" s="107" t="s">
        <v>80</v>
      </c>
      <c r="B7150" s="107" t="s">
        <v>100</v>
      </c>
      <c r="C7150" s="110">
        <v>9</v>
      </c>
      <c r="D7150" s="109">
        <v>6073.919961929324</v>
      </c>
      <c r="E7150" s="109">
        <v>569324.14485152042</v>
      </c>
    </row>
    <row r="7151" spans="1:5" x14ac:dyDescent="0.35">
      <c r="A7151" s="107" t="s">
        <v>80</v>
      </c>
      <c r="B7151" s="107" t="s">
        <v>100</v>
      </c>
      <c r="C7151" s="110">
        <v>10</v>
      </c>
      <c r="D7151" s="109">
        <v>5804.0951392038014</v>
      </c>
      <c r="E7151" s="109">
        <v>394563.22405182268</v>
      </c>
    </row>
    <row r="7152" spans="1:5" x14ac:dyDescent="0.35">
      <c r="A7152" s="107" t="s">
        <v>80</v>
      </c>
      <c r="B7152" s="107" t="s">
        <v>100</v>
      </c>
      <c r="C7152" s="110">
        <v>11</v>
      </c>
      <c r="D7152" s="109">
        <v>5082.310050010683</v>
      </c>
      <c r="E7152" s="109">
        <v>398664.58340986702</v>
      </c>
    </row>
    <row r="7153" spans="1:5" x14ac:dyDescent="0.35">
      <c r="A7153" s="107" t="s">
        <v>80</v>
      </c>
      <c r="B7153" s="107" t="s">
        <v>100</v>
      </c>
      <c r="C7153" s="110">
        <v>12</v>
      </c>
      <c r="D7153" s="109">
        <v>3066.639999389648</v>
      </c>
      <c r="E7153" s="109">
        <v>291916.97903402022</v>
      </c>
    </row>
    <row r="7154" spans="1:5" x14ac:dyDescent="0.35">
      <c r="A7154" s="107" t="s">
        <v>80</v>
      </c>
      <c r="B7154" s="107" t="s">
        <v>253</v>
      </c>
      <c r="C7154" s="110">
        <v>1</v>
      </c>
      <c r="D7154" s="109">
        <v>810.37339753911408</v>
      </c>
      <c r="E7154" s="109">
        <v>57467.119522398047</v>
      </c>
    </row>
    <row r="7155" spans="1:5" x14ac:dyDescent="0.35">
      <c r="A7155" s="107" t="s">
        <v>80</v>
      </c>
      <c r="B7155" s="107" t="s">
        <v>253</v>
      </c>
      <c r="C7155" s="110">
        <v>2</v>
      </c>
      <c r="D7155" s="109">
        <v>728.79908857217265</v>
      </c>
      <c r="E7155" s="109">
        <v>49438.849246919832</v>
      </c>
    </row>
    <row r="7156" spans="1:5" x14ac:dyDescent="0.35">
      <c r="A7156" s="107" t="s">
        <v>80</v>
      </c>
      <c r="B7156" s="107" t="s">
        <v>253</v>
      </c>
      <c r="C7156" s="110">
        <v>3</v>
      </c>
      <c r="D7156" s="109">
        <v>681.18120452192522</v>
      </c>
      <c r="E7156" s="109">
        <v>48134.402647977317</v>
      </c>
    </row>
    <row r="7157" spans="1:5" x14ac:dyDescent="0.35">
      <c r="A7157" s="107" t="s">
        <v>80</v>
      </c>
      <c r="B7157" s="107" t="s">
        <v>253</v>
      </c>
      <c r="C7157" s="110">
        <v>4</v>
      </c>
      <c r="D7157" s="109">
        <v>521.86371142533221</v>
      </c>
      <c r="E7157" s="109">
        <v>35964.233583113208</v>
      </c>
    </row>
    <row r="7158" spans="1:5" x14ac:dyDescent="0.35">
      <c r="A7158" s="107" t="s">
        <v>80</v>
      </c>
      <c r="B7158" s="107" t="s">
        <v>253</v>
      </c>
      <c r="C7158" s="110">
        <v>5</v>
      </c>
      <c r="D7158" s="109">
        <v>339.7836417562209</v>
      </c>
      <c r="E7158" s="109">
        <v>23059.875301206332</v>
      </c>
    </row>
    <row r="7159" spans="1:5" x14ac:dyDescent="0.35">
      <c r="A7159" s="107" t="s">
        <v>80</v>
      </c>
      <c r="B7159" s="107" t="s">
        <v>253</v>
      </c>
      <c r="C7159" s="110">
        <v>6</v>
      </c>
      <c r="D7159" s="109">
        <v>320.56142795410301</v>
      </c>
      <c r="E7159" s="109">
        <v>20974.2852693165</v>
      </c>
    </row>
    <row r="7160" spans="1:5" x14ac:dyDescent="0.35">
      <c r="A7160" s="107" t="s">
        <v>80</v>
      </c>
      <c r="B7160" s="107" t="s">
        <v>253</v>
      </c>
      <c r="C7160" s="110">
        <v>7</v>
      </c>
      <c r="D7160" s="109">
        <v>381.28686394616739</v>
      </c>
      <c r="E7160" s="109">
        <v>24836.819750384369</v>
      </c>
    </row>
    <row r="7161" spans="1:5" x14ac:dyDescent="0.35">
      <c r="A7161" s="107" t="s">
        <v>80</v>
      </c>
      <c r="B7161" s="107" t="s">
        <v>253</v>
      </c>
      <c r="C7161" s="110">
        <v>8</v>
      </c>
      <c r="D7161" s="109">
        <v>501.96592053216489</v>
      </c>
      <c r="E7161" s="109">
        <v>32274.08511225586</v>
      </c>
    </row>
    <row r="7162" spans="1:5" x14ac:dyDescent="0.35">
      <c r="A7162" s="107" t="s">
        <v>80</v>
      </c>
      <c r="B7162" s="107" t="s">
        <v>253</v>
      </c>
      <c r="C7162" s="110">
        <v>9</v>
      </c>
      <c r="D7162" s="109">
        <v>573.92841634718434</v>
      </c>
      <c r="E7162" s="109">
        <v>32137.02155649809</v>
      </c>
    </row>
    <row r="7163" spans="1:5" x14ac:dyDescent="0.35">
      <c r="A7163" s="107" t="s">
        <v>80</v>
      </c>
      <c r="B7163" s="107" t="s">
        <v>253</v>
      </c>
      <c r="C7163" s="110">
        <v>10</v>
      </c>
      <c r="D7163" s="109">
        <v>677.39052074811002</v>
      </c>
      <c r="E7163" s="109">
        <v>24709.98079521432</v>
      </c>
    </row>
    <row r="7164" spans="1:5" x14ac:dyDescent="0.35">
      <c r="A7164" s="107" t="s">
        <v>80</v>
      </c>
      <c r="B7164" s="107" t="s">
        <v>253</v>
      </c>
      <c r="C7164" s="110">
        <v>11</v>
      </c>
      <c r="D7164" s="109">
        <v>786.17342507507931</v>
      </c>
      <c r="E7164" s="109">
        <v>31933.255670244242</v>
      </c>
    </row>
    <row r="7165" spans="1:5" x14ac:dyDescent="0.35">
      <c r="A7165" s="107" t="s">
        <v>80</v>
      </c>
      <c r="B7165" s="107" t="s">
        <v>253</v>
      </c>
      <c r="C7165" s="110">
        <v>12</v>
      </c>
      <c r="D7165" s="109">
        <v>852.65423759442172</v>
      </c>
      <c r="E7165" s="109">
        <v>33454.8554836966</v>
      </c>
    </row>
    <row r="7166" spans="1:5" x14ac:dyDescent="0.35">
      <c r="A7166" s="107" t="s">
        <v>80</v>
      </c>
      <c r="B7166" s="107" t="s">
        <v>252</v>
      </c>
      <c r="C7166" s="110">
        <v>1</v>
      </c>
      <c r="D7166" s="109">
        <v>445.95250810262371</v>
      </c>
      <c r="E7166" s="109">
        <v>34368.480799373407</v>
      </c>
    </row>
    <row r="7167" spans="1:5" x14ac:dyDescent="0.35">
      <c r="A7167" s="107" t="s">
        <v>80</v>
      </c>
      <c r="B7167" s="107" t="s">
        <v>252</v>
      </c>
      <c r="C7167" s="110">
        <v>2</v>
      </c>
      <c r="D7167" s="109">
        <v>362.26384257135578</v>
      </c>
      <c r="E7167" s="109">
        <v>26886.023963687068</v>
      </c>
    </row>
    <row r="7168" spans="1:5" x14ac:dyDescent="0.35">
      <c r="A7168" s="107" t="s">
        <v>80</v>
      </c>
      <c r="B7168" s="107" t="s">
        <v>252</v>
      </c>
      <c r="C7168" s="110">
        <v>3</v>
      </c>
      <c r="D7168" s="109">
        <v>421.55609810270857</v>
      </c>
      <c r="E7168" s="109">
        <v>32871.467056761066</v>
      </c>
    </row>
    <row r="7169" spans="1:5" x14ac:dyDescent="0.35">
      <c r="A7169" s="107" t="s">
        <v>80</v>
      </c>
      <c r="B7169" s="107" t="s">
        <v>252</v>
      </c>
      <c r="C7169" s="110">
        <v>4</v>
      </c>
      <c r="D7169" s="109">
        <v>313.64884875614018</v>
      </c>
      <c r="E7169" s="109">
        <v>23682.173752712031</v>
      </c>
    </row>
    <row r="7170" spans="1:5" x14ac:dyDescent="0.35">
      <c r="A7170" s="107" t="s">
        <v>80</v>
      </c>
      <c r="B7170" s="107" t="s">
        <v>252</v>
      </c>
      <c r="C7170" s="110">
        <v>5</v>
      </c>
      <c r="D7170" s="109">
        <v>231.70224626753549</v>
      </c>
      <c r="E7170" s="109">
        <v>17364.987793722568</v>
      </c>
    </row>
    <row r="7171" spans="1:5" x14ac:dyDescent="0.35">
      <c r="A7171" s="107" t="s">
        <v>80</v>
      </c>
      <c r="B7171" s="107" t="s">
        <v>252</v>
      </c>
      <c r="C7171" s="110">
        <v>6</v>
      </c>
      <c r="D7171" s="109">
        <v>163.43445579762229</v>
      </c>
      <c r="E7171" s="109">
        <v>11414.96947025533</v>
      </c>
    </row>
    <row r="7172" spans="1:5" x14ac:dyDescent="0.35">
      <c r="A7172" s="107" t="s">
        <v>80</v>
      </c>
      <c r="B7172" s="107" t="s">
        <v>252</v>
      </c>
      <c r="C7172" s="110">
        <v>7</v>
      </c>
      <c r="D7172" s="109">
        <v>264.59190300765869</v>
      </c>
      <c r="E7172" s="109">
        <v>18036.468343742421</v>
      </c>
    </row>
    <row r="7173" spans="1:5" x14ac:dyDescent="0.35">
      <c r="A7173" s="107" t="s">
        <v>80</v>
      </c>
      <c r="B7173" s="107" t="s">
        <v>252</v>
      </c>
      <c r="C7173" s="110">
        <v>8</v>
      </c>
      <c r="D7173" s="109">
        <v>321.70874641506049</v>
      </c>
      <c r="E7173" s="109">
        <v>21952.681441804591</v>
      </c>
    </row>
    <row r="7174" spans="1:5" x14ac:dyDescent="0.35">
      <c r="A7174" s="107" t="s">
        <v>80</v>
      </c>
      <c r="B7174" s="107" t="s">
        <v>252</v>
      </c>
      <c r="C7174" s="110">
        <v>9</v>
      </c>
      <c r="D7174" s="109">
        <v>376.62702636763271</v>
      </c>
      <c r="E7174" s="109">
        <v>21974.705149862391</v>
      </c>
    </row>
    <row r="7175" spans="1:5" x14ac:dyDescent="0.35">
      <c r="A7175" s="107" t="s">
        <v>80</v>
      </c>
      <c r="B7175" s="107" t="s">
        <v>252</v>
      </c>
      <c r="C7175" s="110">
        <v>10</v>
      </c>
      <c r="D7175" s="109">
        <v>484.25978036944241</v>
      </c>
      <c r="E7175" s="109">
        <v>17858.803682622511</v>
      </c>
    </row>
    <row r="7176" spans="1:5" x14ac:dyDescent="0.35">
      <c r="A7176" s="107" t="s">
        <v>80</v>
      </c>
      <c r="B7176" s="107" t="s">
        <v>252</v>
      </c>
      <c r="C7176" s="110">
        <v>11</v>
      </c>
      <c r="D7176" s="109">
        <v>410.58234522914989</v>
      </c>
      <c r="E7176" s="109">
        <v>17070.399208315732</v>
      </c>
    </row>
    <row r="7177" spans="1:5" x14ac:dyDescent="0.35">
      <c r="A7177" s="107" t="s">
        <v>80</v>
      </c>
      <c r="B7177" s="107" t="s">
        <v>252</v>
      </c>
      <c r="C7177" s="110">
        <v>12</v>
      </c>
      <c r="D7177" s="109">
        <v>464.6744944335129</v>
      </c>
      <c r="E7177" s="109">
        <v>17974.263959364191</v>
      </c>
    </row>
    <row r="7178" spans="1:5" x14ac:dyDescent="0.35">
      <c r="A7178" s="107" t="s">
        <v>80</v>
      </c>
      <c r="B7178" s="107" t="s">
        <v>251</v>
      </c>
      <c r="C7178" s="110">
        <v>1</v>
      </c>
      <c r="D7178" s="109">
        <v>169.91999513655881</v>
      </c>
      <c r="E7178" s="109">
        <v>11450.766878198499</v>
      </c>
    </row>
    <row r="7179" spans="1:5" x14ac:dyDescent="0.35">
      <c r="A7179" s="107" t="s">
        <v>80</v>
      </c>
      <c r="B7179" s="107" t="s">
        <v>251</v>
      </c>
      <c r="C7179" s="110">
        <v>2</v>
      </c>
      <c r="D7179" s="109">
        <v>870.47999387979462</v>
      </c>
      <c r="E7179" s="109">
        <v>64369.955700455408</v>
      </c>
    </row>
    <row r="7180" spans="1:5" x14ac:dyDescent="0.35">
      <c r="A7180" s="107" t="s">
        <v>80</v>
      </c>
      <c r="B7180" s="107" t="s">
        <v>251</v>
      </c>
      <c r="C7180" s="110">
        <v>3</v>
      </c>
      <c r="D7180" s="109">
        <v>539.51999390125275</v>
      </c>
      <c r="E7180" s="109">
        <v>42242.48068509053</v>
      </c>
    </row>
    <row r="7181" spans="1:5" x14ac:dyDescent="0.35">
      <c r="A7181" s="107" t="s">
        <v>80</v>
      </c>
      <c r="B7181" s="107" t="s">
        <v>251</v>
      </c>
      <c r="C7181" s="110">
        <v>4</v>
      </c>
      <c r="D7181" s="109">
        <v>346.55998915433901</v>
      </c>
      <c r="E7181" s="109">
        <v>26267.774703093532</v>
      </c>
    </row>
    <row r="7182" spans="1:5" x14ac:dyDescent="0.35">
      <c r="A7182" s="107" t="s">
        <v>80</v>
      </c>
      <c r="B7182" s="107" t="s">
        <v>251</v>
      </c>
      <c r="C7182" s="110">
        <v>5</v>
      </c>
      <c r="D7182" s="109">
        <v>224.64000833034521</v>
      </c>
      <c r="E7182" s="109">
        <v>16924.38869675712</v>
      </c>
    </row>
    <row r="7183" spans="1:5" x14ac:dyDescent="0.35">
      <c r="A7183" s="107" t="s">
        <v>80</v>
      </c>
      <c r="B7183" s="107" t="s">
        <v>251</v>
      </c>
      <c r="C7183" s="110">
        <v>6</v>
      </c>
      <c r="D7183" s="109">
        <v>199.4399969577789</v>
      </c>
      <c r="E7183" s="109">
        <v>14199.57935917446</v>
      </c>
    </row>
    <row r="7184" spans="1:5" x14ac:dyDescent="0.35">
      <c r="A7184" s="107" t="s">
        <v>80</v>
      </c>
      <c r="B7184" s="107" t="s">
        <v>251</v>
      </c>
      <c r="C7184" s="110">
        <v>7</v>
      </c>
      <c r="D7184" s="109">
        <v>1017.839960694316</v>
      </c>
      <c r="E7184" s="109">
        <v>72192.547177066299</v>
      </c>
    </row>
    <row r="7185" spans="1:5" x14ac:dyDescent="0.35">
      <c r="A7185" s="107" t="s">
        <v>80</v>
      </c>
      <c r="B7185" s="107" t="s">
        <v>251</v>
      </c>
      <c r="C7185" s="110">
        <v>8</v>
      </c>
      <c r="D7185" s="109">
        <v>788.40000057220436</v>
      </c>
      <c r="E7185" s="109">
        <v>55013.861558832643</v>
      </c>
    </row>
    <row r="7186" spans="1:5" x14ac:dyDescent="0.35">
      <c r="A7186" s="107" t="s">
        <v>80</v>
      </c>
      <c r="B7186" s="107" t="s">
        <v>251</v>
      </c>
      <c r="C7186" s="110">
        <v>9</v>
      </c>
      <c r="D7186" s="109">
        <v>1316.6400212049491</v>
      </c>
      <c r="E7186" s="109">
        <v>79173.631612821409</v>
      </c>
    </row>
    <row r="7187" spans="1:5" x14ac:dyDescent="0.35">
      <c r="A7187" s="107" t="s">
        <v>80</v>
      </c>
      <c r="B7187" s="107" t="s">
        <v>251</v>
      </c>
      <c r="C7187" s="110">
        <v>10</v>
      </c>
      <c r="D7187" s="109">
        <v>1834.1200029850031</v>
      </c>
      <c r="E7187" s="109">
        <v>83189.598963262863</v>
      </c>
    </row>
    <row r="7188" spans="1:5" x14ac:dyDescent="0.35">
      <c r="A7188" s="107" t="s">
        <v>80</v>
      </c>
      <c r="B7188" s="107" t="s">
        <v>251</v>
      </c>
      <c r="C7188" s="110">
        <v>11</v>
      </c>
      <c r="D7188" s="109">
        <v>1895.7764404561819</v>
      </c>
      <c r="E7188" s="109">
        <v>84840.530940719153</v>
      </c>
    </row>
    <row r="7189" spans="1:5" x14ac:dyDescent="0.35">
      <c r="A7189" s="107" t="s">
        <v>80</v>
      </c>
      <c r="B7189" s="107" t="s">
        <v>251</v>
      </c>
      <c r="C7189" s="110">
        <v>12</v>
      </c>
      <c r="D7189" s="109">
        <v>1250.100022196769</v>
      </c>
      <c r="E7189" s="109">
        <v>56421.706000329621</v>
      </c>
    </row>
    <row r="7190" spans="1:5" x14ac:dyDescent="0.35">
      <c r="A7190" s="107" t="s">
        <v>80</v>
      </c>
      <c r="B7190" s="107" t="s">
        <v>250</v>
      </c>
      <c r="C7190" s="110">
        <v>1</v>
      </c>
      <c r="D7190" s="109">
        <v>36</v>
      </c>
      <c r="E7190" s="109">
        <v>2319.0011349610281</v>
      </c>
    </row>
    <row r="7191" spans="1:5" x14ac:dyDescent="0.35">
      <c r="A7191" s="107" t="s">
        <v>80</v>
      </c>
      <c r="B7191" s="107" t="s">
        <v>250</v>
      </c>
      <c r="C7191" s="110">
        <v>2</v>
      </c>
      <c r="D7191" s="109">
        <v>256.08000320196169</v>
      </c>
      <c r="E7191" s="109">
        <v>18929.7272352769</v>
      </c>
    </row>
    <row r="7192" spans="1:5" x14ac:dyDescent="0.35">
      <c r="A7192" s="107" t="s">
        <v>80</v>
      </c>
      <c r="B7192" s="107" t="s">
        <v>250</v>
      </c>
      <c r="C7192" s="110">
        <v>3</v>
      </c>
      <c r="D7192" s="109">
        <v>190.80000114440921</v>
      </c>
      <c r="E7192" s="109">
        <v>14932.99234800382</v>
      </c>
    </row>
    <row r="7193" spans="1:5" x14ac:dyDescent="0.35">
      <c r="A7193" s="107" t="s">
        <v>80</v>
      </c>
      <c r="B7193" s="107" t="s">
        <v>250</v>
      </c>
      <c r="C7193" s="110">
        <v>4</v>
      </c>
      <c r="D7193" s="109">
        <v>178.80000004172331</v>
      </c>
      <c r="E7193" s="109">
        <v>13554.154588253339</v>
      </c>
    </row>
    <row r="7194" spans="1:5" x14ac:dyDescent="0.35">
      <c r="A7194" s="107" t="s">
        <v>80</v>
      </c>
      <c r="B7194" s="107" t="s">
        <v>250</v>
      </c>
      <c r="C7194" s="110">
        <v>5</v>
      </c>
      <c r="D7194" s="109">
        <v>148.55999927222709</v>
      </c>
      <c r="E7194" s="109">
        <v>11164.53118491764</v>
      </c>
    </row>
    <row r="7195" spans="1:5" x14ac:dyDescent="0.35">
      <c r="A7195" s="107" t="s">
        <v>80</v>
      </c>
      <c r="B7195" s="107" t="s">
        <v>250</v>
      </c>
      <c r="C7195" s="110">
        <v>6</v>
      </c>
      <c r="D7195" s="109">
        <v>250.56000700592989</v>
      </c>
      <c r="E7195" s="109">
        <v>17822.5980800203</v>
      </c>
    </row>
    <row r="7196" spans="1:5" x14ac:dyDescent="0.35">
      <c r="A7196" s="107" t="s">
        <v>80</v>
      </c>
      <c r="B7196" s="107" t="s">
        <v>250</v>
      </c>
      <c r="C7196" s="110">
        <v>7</v>
      </c>
      <c r="D7196" s="109">
        <v>880.80001819133804</v>
      </c>
      <c r="E7196" s="109">
        <v>62464.122890181883</v>
      </c>
    </row>
    <row r="7197" spans="1:5" x14ac:dyDescent="0.35">
      <c r="A7197" s="107" t="s">
        <v>80</v>
      </c>
      <c r="B7197" s="107" t="s">
        <v>250</v>
      </c>
      <c r="C7197" s="110">
        <v>8</v>
      </c>
      <c r="D7197" s="109">
        <v>750.48001241684028</v>
      </c>
      <c r="E7197" s="109">
        <v>52382.508136435034</v>
      </c>
    </row>
    <row r="7198" spans="1:5" x14ac:dyDescent="0.35">
      <c r="A7198" s="107" t="s">
        <v>80</v>
      </c>
      <c r="B7198" s="107" t="s">
        <v>250</v>
      </c>
      <c r="C7198" s="110">
        <v>9</v>
      </c>
      <c r="D7198" s="109">
        <v>1109.7600365877181</v>
      </c>
      <c r="E7198" s="109">
        <v>66775.69385168227</v>
      </c>
    </row>
    <row r="7199" spans="1:5" x14ac:dyDescent="0.35">
      <c r="A7199" s="107" t="s">
        <v>80</v>
      </c>
      <c r="B7199" s="107" t="s">
        <v>250</v>
      </c>
      <c r="C7199" s="110">
        <v>10</v>
      </c>
      <c r="D7199" s="109">
        <v>1405.999979376792</v>
      </c>
      <c r="E7199" s="109">
        <v>63576.508640236592</v>
      </c>
    </row>
    <row r="7200" spans="1:5" x14ac:dyDescent="0.35">
      <c r="A7200" s="107" t="s">
        <v>80</v>
      </c>
      <c r="B7200" s="107" t="s">
        <v>250</v>
      </c>
      <c r="C7200" s="110">
        <v>11</v>
      </c>
      <c r="D7200" s="109">
        <v>1339.799983978271</v>
      </c>
      <c r="E7200" s="109">
        <v>60167.83729201313</v>
      </c>
    </row>
    <row r="7201" spans="1:5" x14ac:dyDescent="0.35">
      <c r="A7201" s="107" t="s">
        <v>80</v>
      </c>
      <c r="B7201" s="107" t="s">
        <v>250</v>
      </c>
      <c r="C7201" s="110">
        <v>12</v>
      </c>
      <c r="D7201" s="109">
        <v>1039.6799795627601</v>
      </c>
      <c r="E7201" s="109">
        <v>47216.2711188268</v>
      </c>
    </row>
    <row r="7202" spans="1:5" x14ac:dyDescent="0.35">
      <c r="A7202" s="107" t="s">
        <v>80</v>
      </c>
      <c r="B7202" s="107" t="s">
        <v>249</v>
      </c>
      <c r="C7202" s="110">
        <v>1</v>
      </c>
      <c r="D7202" s="109">
        <v>859.38546535266812</v>
      </c>
      <c r="E7202" s="109">
        <v>63814.677091001628</v>
      </c>
    </row>
    <row r="7203" spans="1:5" x14ac:dyDescent="0.35">
      <c r="A7203" s="107" t="s">
        <v>80</v>
      </c>
      <c r="B7203" s="107" t="s">
        <v>249</v>
      </c>
      <c r="C7203" s="110">
        <v>2</v>
      </c>
      <c r="D7203" s="109">
        <v>701.16657299797214</v>
      </c>
      <c r="E7203" s="109">
        <v>51265.181109202778</v>
      </c>
    </row>
    <row r="7204" spans="1:5" x14ac:dyDescent="0.35">
      <c r="A7204" s="107" t="s">
        <v>80</v>
      </c>
      <c r="B7204" s="107" t="s">
        <v>249</v>
      </c>
      <c r="C7204" s="110">
        <v>3</v>
      </c>
      <c r="D7204" s="109">
        <v>621.37942409141442</v>
      </c>
      <c r="E7204" s="109">
        <v>48130.758619851171</v>
      </c>
    </row>
    <row r="7205" spans="1:5" x14ac:dyDescent="0.35">
      <c r="A7205" s="107" t="s">
        <v>80</v>
      </c>
      <c r="B7205" s="107" t="s">
        <v>249</v>
      </c>
      <c r="C7205" s="110">
        <v>4</v>
      </c>
      <c r="D7205" s="109">
        <v>399.15948067581132</v>
      </c>
      <c r="E7205" s="109">
        <v>29806.151917032668</v>
      </c>
    </row>
    <row r="7206" spans="1:5" x14ac:dyDescent="0.35">
      <c r="A7206" s="107" t="s">
        <v>80</v>
      </c>
      <c r="B7206" s="107" t="s">
        <v>249</v>
      </c>
      <c r="C7206" s="110">
        <v>5</v>
      </c>
      <c r="D7206" s="109">
        <v>215.82923259615501</v>
      </c>
      <c r="E7206" s="109">
        <v>16323.191406255921</v>
      </c>
    </row>
    <row r="7207" spans="1:5" x14ac:dyDescent="0.35">
      <c r="A7207" s="107" t="s">
        <v>80</v>
      </c>
      <c r="B7207" s="107" t="s">
        <v>249</v>
      </c>
      <c r="C7207" s="110">
        <v>6</v>
      </c>
      <c r="D7207" s="109">
        <v>158.4178558853267</v>
      </c>
      <c r="E7207" s="109">
        <v>11529.782676157371</v>
      </c>
    </row>
    <row r="7208" spans="1:5" x14ac:dyDescent="0.35">
      <c r="A7208" s="107" t="s">
        <v>80</v>
      </c>
      <c r="B7208" s="107" t="s">
        <v>249</v>
      </c>
      <c r="C7208" s="110">
        <v>7</v>
      </c>
      <c r="D7208" s="109">
        <v>229.95507343498409</v>
      </c>
      <c r="E7208" s="109">
        <v>16485.102243287671</v>
      </c>
    </row>
    <row r="7209" spans="1:5" x14ac:dyDescent="0.35">
      <c r="A7209" s="107" t="s">
        <v>80</v>
      </c>
      <c r="B7209" s="107" t="s">
        <v>249</v>
      </c>
      <c r="C7209" s="110">
        <v>8</v>
      </c>
      <c r="D7209" s="109">
        <v>337.99052754676211</v>
      </c>
      <c r="E7209" s="109">
        <v>23154.183124211839</v>
      </c>
    </row>
    <row r="7210" spans="1:5" x14ac:dyDescent="0.35">
      <c r="A7210" s="107" t="s">
        <v>80</v>
      </c>
      <c r="B7210" s="107" t="s">
        <v>249</v>
      </c>
      <c r="C7210" s="110">
        <v>9</v>
      </c>
      <c r="D7210" s="109">
        <v>517.14971929021556</v>
      </c>
      <c r="E7210" s="109">
        <v>28732.090111455909</v>
      </c>
    </row>
    <row r="7211" spans="1:5" x14ac:dyDescent="0.35">
      <c r="A7211" s="107" t="s">
        <v>80</v>
      </c>
      <c r="B7211" s="107" t="s">
        <v>249</v>
      </c>
      <c r="C7211" s="110">
        <v>10</v>
      </c>
      <c r="D7211" s="109">
        <v>655.68130694813738</v>
      </c>
      <c r="E7211" s="109">
        <v>21939.074400889091</v>
      </c>
    </row>
    <row r="7212" spans="1:5" x14ac:dyDescent="0.35">
      <c r="A7212" s="107" t="s">
        <v>80</v>
      </c>
      <c r="B7212" s="107" t="s">
        <v>249</v>
      </c>
      <c r="C7212" s="110">
        <v>11</v>
      </c>
      <c r="D7212" s="109">
        <v>742.66054305994919</v>
      </c>
      <c r="E7212" s="109">
        <v>27438.965831911719</v>
      </c>
    </row>
    <row r="7213" spans="1:5" x14ac:dyDescent="0.35">
      <c r="A7213" s="107" t="s">
        <v>80</v>
      </c>
      <c r="B7213" s="107" t="s">
        <v>249</v>
      </c>
      <c r="C7213" s="110">
        <v>12</v>
      </c>
      <c r="D7213" s="109">
        <v>921.23390017939414</v>
      </c>
      <c r="E7213" s="109">
        <v>32305.392822557831</v>
      </c>
    </row>
    <row r="7214" spans="1:5" x14ac:dyDescent="0.35">
      <c r="A7214" s="107" t="s">
        <v>80</v>
      </c>
      <c r="B7214" s="107" t="s">
        <v>248</v>
      </c>
      <c r="C7214" s="110">
        <v>1</v>
      </c>
      <c r="D7214" s="109">
        <v>3018.24002790451</v>
      </c>
      <c r="E7214" s="109">
        <v>284339.2853161766</v>
      </c>
    </row>
    <row r="7215" spans="1:5" x14ac:dyDescent="0.35">
      <c r="A7215" s="107" t="s">
        <v>80</v>
      </c>
      <c r="B7215" s="107" t="s">
        <v>248</v>
      </c>
      <c r="C7215" s="110">
        <v>2</v>
      </c>
      <c r="D7215" s="109">
        <v>5596.8000211715744</v>
      </c>
      <c r="E7215" s="109">
        <v>612287.97110802098</v>
      </c>
    </row>
    <row r="7216" spans="1:5" x14ac:dyDescent="0.35">
      <c r="A7216" s="107" t="s">
        <v>80</v>
      </c>
      <c r="B7216" s="107" t="s">
        <v>248</v>
      </c>
      <c r="C7216" s="110">
        <v>3</v>
      </c>
      <c r="D7216" s="109">
        <v>6805.9200439453152</v>
      </c>
      <c r="E7216" s="109">
        <v>689621.22435592499</v>
      </c>
    </row>
    <row r="7217" spans="1:5" x14ac:dyDescent="0.35">
      <c r="A7217" s="107" t="s">
        <v>80</v>
      </c>
      <c r="B7217" s="107" t="s">
        <v>248</v>
      </c>
      <c r="C7217" s="110">
        <v>4</v>
      </c>
      <c r="D7217" s="109">
        <v>11968.60033398658</v>
      </c>
      <c r="E7217" s="109">
        <v>734894.37889099494</v>
      </c>
    </row>
    <row r="7218" spans="1:5" x14ac:dyDescent="0.35">
      <c r="A7218" s="107" t="s">
        <v>80</v>
      </c>
      <c r="B7218" s="107" t="s">
        <v>248</v>
      </c>
      <c r="C7218" s="110">
        <v>5</v>
      </c>
      <c r="D7218" s="109">
        <v>12648</v>
      </c>
      <c r="E7218" s="109">
        <v>1020348.025597413</v>
      </c>
    </row>
    <row r="7219" spans="1:5" x14ac:dyDescent="0.35">
      <c r="A7219" s="107" t="s">
        <v>80</v>
      </c>
      <c r="B7219" s="107" t="s">
        <v>248</v>
      </c>
      <c r="C7219" s="110">
        <v>6</v>
      </c>
      <c r="D7219" s="109">
        <v>12240</v>
      </c>
      <c r="E7219" s="109">
        <v>1130366.6228141759</v>
      </c>
    </row>
    <row r="7220" spans="1:5" x14ac:dyDescent="0.35">
      <c r="A7220" s="107" t="s">
        <v>80</v>
      </c>
      <c r="B7220" s="107" t="s">
        <v>248</v>
      </c>
      <c r="C7220" s="110">
        <v>7</v>
      </c>
      <c r="D7220" s="109">
        <v>12648</v>
      </c>
      <c r="E7220" s="109">
        <v>1135925.159553336</v>
      </c>
    </row>
    <row r="7221" spans="1:5" x14ac:dyDescent="0.35">
      <c r="A7221" s="107" t="s">
        <v>80</v>
      </c>
      <c r="B7221" s="107" t="s">
        <v>248</v>
      </c>
      <c r="C7221" s="110">
        <v>8</v>
      </c>
      <c r="D7221" s="109">
        <v>12648</v>
      </c>
      <c r="E7221" s="109">
        <v>1203909.715814562</v>
      </c>
    </row>
    <row r="7222" spans="1:5" x14ac:dyDescent="0.35">
      <c r="A7222" s="107" t="s">
        <v>80</v>
      </c>
      <c r="B7222" s="107" t="s">
        <v>248</v>
      </c>
      <c r="C7222" s="110">
        <v>9</v>
      </c>
      <c r="D7222" s="109">
        <v>12240</v>
      </c>
      <c r="E7222" s="109">
        <v>1147890.989867779</v>
      </c>
    </row>
    <row r="7223" spans="1:5" x14ac:dyDescent="0.35">
      <c r="A7223" s="107" t="s">
        <v>80</v>
      </c>
      <c r="B7223" s="107" t="s">
        <v>248</v>
      </c>
      <c r="C7223" s="110">
        <v>10</v>
      </c>
      <c r="D7223" s="109">
        <v>12042.556933194899</v>
      </c>
      <c r="E7223" s="109">
        <v>815162.96042410389</v>
      </c>
    </row>
    <row r="7224" spans="1:5" x14ac:dyDescent="0.35">
      <c r="A7224" s="107" t="s">
        <v>80</v>
      </c>
      <c r="B7224" s="107" t="s">
        <v>248</v>
      </c>
      <c r="C7224" s="110">
        <v>11</v>
      </c>
      <c r="D7224" s="109">
        <v>5678.8001222610437</v>
      </c>
      <c r="E7224" s="109">
        <v>431296.67229393963</v>
      </c>
    </row>
    <row r="7225" spans="1:5" x14ac:dyDescent="0.35">
      <c r="A7225" s="107" t="s">
        <v>80</v>
      </c>
      <c r="B7225" s="107" t="s">
        <v>248</v>
      </c>
      <c r="C7225" s="110">
        <v>12</v>
      </c>
      <c r="D7225" s="109">
        <v>12286.59678199442</v>
      </c>
      <c r="E7225" s="109">
        <v>1126408.929710662</v>
      </c>
    </row>
    <row r="7226" spans="1:5" x14ac:dyDescent="0.35">
      <c r="A7226" s="107" t="s">
        <v>80</v>
      </c>
      <c r="B7226" s="107" t="s">
        <v>247</v>
      </c>
      <c r="C7226" s="110">
        <v>1</v>
      </c>
      <c r="D7226" s="109">
        <v>2578.1563960580029</v>
      </c>
      <c r="E7226" s="109">
        <v>191444.0312730048</v>
      </c>
    </row>
    <row r="7227" spans="1:5" x14ac:dyDescent="0.35">
      <c r="A7227" s="107" t="s">
        <v>80</v>
      </c>
      <c r="B7227" s="107" t="s">
        <v>247</v>
      </c>
      <c r="C7227" s="110">
        <v>2</v>
      </c>
      <c r="D7227" s="109">
        <v>2103.4997189939158</v>
      </c>
      <c r="E7227" s="109">
        <v>153795.54332760829</v>
      </c>
    </row>
    <row r="7228" spans="1:5" x14ac:dyDescent="0.35">
      <c r="A7228" s="107" t="s">
        <v>80</v>
      </c>
      <c r="B7228" s="107" t="s">
        <v>247</v>
      </c>
      <c r="C7228" s="110">
        <v>3</v>
      </c>
      <c r="D7228" s="109">
        <v>1864.1382722742451</v>
      </c>
      <c r="E7228" s="109">
        <v>144392.2758595536</v>
      </c>
    </row>
    <row r="7229" spans="1:5" x14ac:dyDescent="0.35">
      <c r="A7229" s="107" t="s">
        <v>80</v>
      </c>
      <c r="B7229" s="107" t="s">
        <v>247</v>
      </c>
      <c r="C7229" s="110">
        <v>4</v>
      </c>
      <c r="D7229" s="109">
        <v>1197.478442027435</v>
      </c>
      <c r="E7229" s="109">
        <v>89418.455751098067</v>
      </c>
    </row>
    <row r="7230" spans="1:5" x14ac:dyDescent="0.35">
      <c r="A7230" s="107" t="s">
        <v>80</v>
      </c>
      <c r="B7230" s="107" t="s">
        <v>247</v>
      </c>
      <c r="C7230" s="110">
        <v>5</v>
      </c>
      <c r="D7230" s="109">
        <v>647.48769778846463</v>
      </c>
      <c r="E7230" s="109">
        <v>48969.574218767739</v>
      </c>
    </row>
    <row r="7231" spans="1:5" x14ac:dyDescent="0.35">
      <c r="A7231" s="107" t="s">
        <v>80</v>
      </c>
      <c r="B7231" s="107" t="s">
        <v>247</v>
      </c>
      <c r="C7231" s="110">
        <v>6</v>
      </c>
      <c r="D7231" s="109">
        <v>475.25356765598121</v>
      </c>
      <c r="E7231" s="109">
        <v>34589.348028472203</v>
      </c>
    </row>
    <row r="7232" spans="1:5" x14ac:dyDescent="0.35">
      <c r="A7232" s="107" t="s">
        <v>80</v>
      </c>
      <c r="B7232" s="107" t="s">
        <v>247</v>
      </c>
      <c r="C7232" s="110">
        <v>7</v>
      </c>
      <c r="D7232" s="109">
        <v>689.86522030495064</v>
      </c>
      <c r="E7232" s="109">
        <v>49455.30672986291</v>
      </c>
    </row>
    <row r="7233" spans="1:5" x14ac:dyDescent="0.35">
      <c r="A7233" s="107" t="s">
        <v>80</v>
      </c>
      <c r="B7233" s="107" t="s">
        <v>247</v>
      </c>
      <c r="C7233" s="110">
        <v>8</v>
      </c>
      <c r="D7233" s="109">
        <v>1013.971582640285</v>
      </c>
      <c r="E7233" s="109">
        <v>69462.549372635433</v>
      </c>
    </row>
    <row r="7234" spans="1:5" x14ac:dyDescent="0.35">
      <c r="A7234" s="107" t="s">
        <v>80</v>
      </c>
      <c r="B7234" s="107" t="s">
        <v>247</v>
      </c>
      <c r="C7234" s="110">
        <v>9</v>
      </c>
      <c r="D7234" s="109">
        <v>1551.449157870645</v>
      </c>
      <c r="E7234" s="109">
        <v>86196.270334367611</v>
      </c>
    </row>
    <row r="7235" spans="1:5" x14ac:dyDescent="0.35">
      <c r="A7235" s="107" t="s">
        <v>80</v>
      </c>
      <c r="B7235" s="107" t="s">
        <v>247</v>
      </c>
      <c r="C7235" s="110">
        <v>10</v>
      </c>
      <c r="D7235" s="109">
        <v>2299.4150800957782</v>
      </c>
      <c r="E7235" s="109">
        <v>76786.760403111868</v>
      </c>
    </row>
    <row r="7236" spans="1:5" x14ac:dyDescent="0.35">
      <c r="A7236" s="107" t="s">
        <v>80</v>
      </c>
      <c r="B7236" s="107" t="s">
        <v>247</v>
      </c>
      <c r="C7236" s="110">
        <v>11</v>
      </c>
      <c r="D7236" s="109">
        <v>2599.2056994280638</v>
      </c>
      <c r="E7236" s="109">
        <v>96036.380411691091</v>
      </c>
    </row>
    <row r="7237" spans="1:5" x14ac:dyDescent="0.35">
      <c r="A7237" s="107" t="s">
        <v>80</v>
      </c>
      <c r="B7237" s="107" t="s">
        <v>247</v>
      </c>
      <c r="C7237" s="110">
        <v>12</v>
      </c>
      <c r="D7237" s="109">
        <v>3224.3186506278789</v>
      </c>
      <c r="E7237" s="109">
        <v>113068.8748789524</v>
      </c>
    </row>
    <row r="7238" spans="1:5" x14ac:dyDescent="0.35">
      <c r="A7238" s="107" t="s">
        <v>80</v>
      </c>
      <c r="B7238" s="107" t="s">
        <v>246</v>
      </c>
      <c r="C7238" s="110">
        <v>1</v>
      </c>
      <c r="D7238" s="109">
        <v>773.77416606271697</v>
      </c>
      <c r="E7238" s="109">
        <v>53794.465830023692</v>
      </c>
    </row>
    <row r="7239" spans="1:5" x14ac:dyDescent="0.35">
      <c r="A7239" s="107" t="s">
        <v>80</v>
      </c>
      <c r="B7239" s="107" t="s">
        <v>246</v>
      </c>
      <c r="C7239" s="110">
        <v>2</v>
      </c>
      <c r="D7239" s="109">
        <v>626.43716870884384</v>
      </c>
      <c r="E7239" s="109">
        <v>41639.690115271267</v>
      </c>
    </row>
    <row r="7240" spans="1:5" x14ac:dyDescent="0.35">
      <c r="A7240" s="107" t="s">
        <v>80</v>
      </c>
      <c r="B7240" s="107" t="s">
        <v>246</v>
      </c>
      <c r="C7240" s="110">
        <v>3</v>
      </c>
      <c r="D7240" s="109">
        <v>638.88874032670299</v>
      </c>
      <c r="E7240" s="109">
        <v>44070.854062623177</v>
      </c>
    </row>
    <row r="7241" spans="1:5" x14ac:dyDescent="0.35">
      <c r="A7241" s="107" t="s">
        <v>80</v>
      </c>
      <c r="B7241" s="107" t="s">
        <v>246</v>
      </c>
      <c r="C7241" s="110">
        <v>4</v>
      </c>
      <c r="D7241" s="109">
        <v>409.62329793428029</v>
      </c>
      <c r="E7241" s="109">
        <v>27617.82904097443</v>
      </c>
    </row>
    <row r="7242" spans="1:5" x14ac:dyDescent="0.35">
      <c r="A7242" s="107" t="s">
        <v>80</v>
      </c>
      <c r="B7242" s="107" t="s">
        <v>246</v>
      </c>
      <c r="C7242" s="110">
        <v>5</v>
      </c>
      <c r="D7242" s="109">
        <v>305.41323056617011</v>
      </c>
      <c r="E7242" s="109">
        <v>20381.836142607921</v>
      </c>
    </row>
    <row r="7243" spans="1:5" x14ac:dyDescent="0.35">
      <c r="A7243" s="107" t="s">
        <v>80</v>
      </c>
      <c r="B7243" s="107" t="s">
        <v>246</v>
      </c>
      <c r="C7243" s="110">
        <v>6</v>
      </c>
      <c r="D7243" s="109">
        <v>266.07601048213519</v>
      </c>
      <c r="E7243" s="109">
        <v>17422.277182524889</v>
      </c>
    </row>
    <row r="7244" spans="1:5" x14ac:dyDescent="0.35">
      <c r="A7244" s="107" t="s">
        <v>80</v>
      </c>
      <c r="B7244" s="107" t="s">
        <v>246</v>
      </c>
      <c r="C7244" s="110">
        <v>7</v>
      </c>
      <c r="D7244" s="109">
        <v>326.44046322133579</v>
      </c>
      <c r="E7244" s="109">
        <v>21495.19586805009</v>
      </c>
    </row>
    <row r="7245" spans="1:5" x14ac:dyDescent="0.35">
      <c r="A7245" s="107" t="s">
        <v>80</v>
      </c>
      <c r="B7245" s="107" t="s">
        <v>246</v>
      </c>
      <c r="C7245" s="110">
        <v>8</v>
      </c>
      <c r="D7245" s="109">
        <v>439.97423615000088</v>
      </c>
      <c r="E7245" s="109">
        <v>29098.157128248211</v>
      </c>
    </row>
    <row r="7246" spans="1:5" x14ac:dyDescent="0.35">
      <c r="A7246" s="107" t="s">
        <v>80</v>
      </c>
      <c r="B7246" s="107" t="s">
        <v>246</v>
      </c>
      <c r="C7246" s="110">
        <v>9</v>
      </c>
      <c r="D7246" s="109">
        <v>562.4038706361107</v>
      </c>
      <c r="E7246" s="109">
        <v>32377.429776296689</v>
      </c>
    </row>
    <row r="7247" spans="1:5" x14ac:dyDescent="0.35">
      <c r="A7247" s="107" t="s">
        <v>80</v>
      </c>
      <c r="B7247" s="107" t="s">
        <v>246</v>
      </c>
      <c r="C7247" s="110">
        <v>10</v>
      </c>
      <c r="D7247" s="109">
        <v>703.18212441104231</v>
      </c>
      <c r="E7247" s="109">
        <v>26403.49024413255</v>
      </c>
    </row>
    <row r="7248" spans="1:5" x14ac:dyDescent="0.35">
      <c r="A7248" s="107" t="s">
        <v>80</v>
      </c>
      <c r="B7248" s="107" t="s">
        <v>246</v>
      </c>
      <c r="C7248" s="110">
        <v>11</v>
      </c>
      <c r="D7248" s="109">
        <v>616.43569949779828</v>
      </c>
      <c r="E7248" s="109">
        <v>25877.360672347069</v>
      </c>
    </row>
    <row r="7249" spans="1:5" x14ac:dyDescent="0.35">
      <c r="A7249" s="107" t="s">
        <v>80</v>
      </c>
      <c r="B7249" s="107" t="s">
        <v>246</v>
      </c>
      <c r="C7249" s="110">
        <v>12</v>
      </c>
      <c r="D7249" s="109">
        <v>806.13348603095744</v>
      </c>
      <c r="E7249" s="109">
        <v>32218.589956176311</v>
      </c>
    </row>
    <row r="7250" spans="1:5" x14ac:dyDescent="0.35">
      <c r="A7250" s="107" t="s">
        <v>80</v>
      </c>
      <c r="B7250" s="107" t="s">
        <v>245</v>
      </c>
      <c r="C7250" s="110">
        <v>1</v>
      </c>
      <c r="D7250" s="109">
        <v>1707.4324786123309</v>
      </c>
      <c r="E7250" s="109">
        <v>119172.50365513731</v>
      </c>
    </row>
    <row r="7251" spans="1:5" x14ac:dyDescent="0.35">
      <c r="A7251" s="107" t="s">
        <v>80</v>
      </c>
      <c r="B7251" s="107" t="s">
        <v>245</v>
      </c>
      <c r="C7251" s="110">
        <v>2</v>
      </c>
      <c r="D7251" s="109">
        <v>928.22061575831572</v>
      </c>
      <c r="E7251" s="109">
        <v>61886.401380362397</v>
      </c>
    </row>
    <row r="7252" spans="1:5" x14ac:dyDescent="0.35">
      <c r="A7252" s="107" t="s">
        <v>80</v>
      </c>
      <c r="B7252" s="107" t="s">
        <v>245</v>
      </c>
      <c r="C7252" s="110">
        <v>3</v>
      </c>
      <c r="D7252" s="109">
        <v>1144.973948583204</v>
      </c>
      <c r="E7252" s="109">
        <v>78786.61266422669</v>
      </c>
    </row>
    <row r="7253" spans="1:5" x14ac:dyDescent="0.35">
      <c r="A7253" s="107" t="s">
        <v>80</v>
      </c>
      <c r="B7253" s="107" t="s">
        <v>245</v>
      </c>
      <c r="C7253" s="110">
        <v>4</v>
      </c>
      <c r="D7253" s="109">
        <v>835.5252741305643</v>
      </c>
      <c r="E7253" s="109">
        <v>56374.025509842722</v>
      </c>
    </row>
    <row r="7254" spans="1:5" x14ac:dyDescent="0.35">
      <c r="A7254" s="107" t="s">
        <v>80</v>
      </c>
      <c r="B7254" s="107" t="s">
        <v>245</v>
      </c>
      <c r="C7254" s="110">
        <v>5</v>
      </c>
      <c r="D7254" s="109">
        <v>708.14942821690033</v>
      </c>
      <c r="E7254" s="109">
        <v>47083.054727295443</v>
      </c>
    </row>
    <row r="7255" spans="1:5" x14ac:dyDescent="0.35">
      <c r="A7255" s="107" t="s">
        <v>80</v>
      </c>
      <c r="B7255" s="107" t="s">
        <v>245</v>
      </c>
      <c r="C7255" s="110">
        <v>6</v>
      </c>
      <c r="D7255" s="109">
        <v>602.62019012982432</v>
      </c>
      <c r="E7255" s="109">
        <v>39275.507606932268</v>
      </c>
    </row>
    <row r="7256" spans="1:5" x14ac:dyDescent="0.35">
      <c r="A7256" s="107" t="s">
        <v>80</v>
      </c>
      <c r="B7256" s="107" t="s">
        <v>245</v>
      </c>
      <c r="C7256" s="110">
        <v>7</v>
      </c>
      <c r="D7256" s="109">
        <v>809.30217333012604</v>
      </c>
      <c r="E7256" s="109">
        <v>53079.118647368581</v>
      </c>
    </row>
    <row r="7257" spans="1:5" x14ac:dyDescent="0.35">
      <c r="A7257" s="107" t="s">
        <v>80</v>
      </c>
      <c r="B7257" s="107" t="s">
        <v>245</v>
      </c>
      <c r="C7257" s="110">
        <v>8</v>
      </c>
      <c r="D7257" s="109">
        <v>1008.791135767853</v>
      </c>
      <c r="E7257" s="109">
        <v>66779.037359288632</v>
      </c>
    </row>
    <row r="7258" spans="1:5" x14ac:dyDescent="0.35">
      <c r="A7258" s="107" t="s">
        <v>80</v>
      </c>
      <c r="B7258" s="107" t="s">
        <v>245</v>
      </c>
      <c r="C7258" s="110">
        <v>9</v>
      </c>
      <c r="D7258" s="109">
        <v>1692.572340726937</v>
      </c>
      <c r="E7258" s="109">
        <v>98385.882723523537</v>
      </c>
    </row>
    <row r="7259" spans="1:5" x14ac:dyDescent="0.35">
      <c r="A7259" s="107" t="s">
        <v>80</v>
      </c>
      <c r="B7259" s="107" t="s">
        <v>245</v>
      </c>
      <c r="C7259" s="110">
        <v>10</v>
      </c>
      <c r="D7259" s="109">
        <v>1961.3304775930831</v>
      </c>
      <c r="E7259" s="109">
        <v>77015.135369996919</v>
      </c>
    </row>
    <row r="7260" spans="1:5" x14ac:dyDescent="0.35">
      <c r="A7260" s="107" t="s">
        <v>80</v>
      </c>
      <c r="B7260" s="107" t="s">
        <v>245</v>
      </c>
      <c r="C7260" s="110">
        <v>11</v>
      </c>
      <c r="D7260" s="109">
        <v>2267.693031682737</v>
      </c>
      <c r="E7260" s="109">
        <v>98743.859758985374</v>
      </c>
    </row>
    <row r="7261" spans="1:5" x14ac:dyDescent="0.35">
      <c r="A7261" s="107" t="s">
        <v>80</v>
      </c>
      <c r="B7261" s="107" t="s">
        <v>245</v>
      </c>
      <c r="C7261" s="110">
        <v>12</v>
      </c>
      <c r="D7261" s="109">
        <v>2147.1569403893641</v>
      </c>
      <c r="E7261" s="109">
        <v>90845.004657833852</v>
      </c>
    </row>
    <row r="7262" spans="1:5" x14ac:dyDescent="0.35">
      <c r="A7262" s="107" t="s">
        <v>80</v>
      </c>
      <c r="B7262" s="107" t="s">
        <v>244</v>
      </c>
      <c r="C7262" s="110">
        <v>1</v>
      </c>
      <c r="D7262" s="109">
        <v>773.77416606271697</v>
      </c>
      <c r="E7262" s="109">
        <v>53794.465830023692</v>
      </c>
    </row>
    <row r="7263" spans="1:5" x14ac:dyDescent="0.35">
      <c r="A7263" s="107" t="s">
        <v>80</v>
      </c>
      <c r="B7263" s="107" t="s">
        <v>244</v>
      </c>
      <c r="C7263" s="110">
        <v>2</v>
      </c>
      <c r="D7263" s="109">
        <v>626.43716870884384</v>
      </c>
      <c r="E7263" s="109">
        <v>41639.690115271267</v>
      </c>
    </row>
    <row r="7264" spans="1:5" x14ac:dyDescent="0.35">
      <c r="A7264" s="107" t="s">
        <v>80</v>
      </c>
      <c r="B7264" s="107" t="s">
        <v>244</v>
      </c>
      <c r="C7264" s="110">
        <v>3</v>
      </c>
      <c r="D7264" s="109">
        <v>638.88874032670299</v>
      </c>
      <c r="E7264" s="109">
        <v>44070.854062623177</v>
      </c>
    </row>
    <row r="7265" spans="1:5" x14ac:dyDescent="0.35">
      <c r="A7265" s="107" t="s">
        <v>80</v>
      </c>
      <c r="B7265" s="107" t="s">
        <v>244</v>
      </c>
      <c r="C7265" s="110">
        <v>4</v>
      </c>
      <c r="D7265" s="109">
        <v>409.62329793428029</v>
      </c>
      <c r="E7265" s="109">
        <v>27617.82904097443</v>
      </c>
    </row>
    <row r="7266" spans="1:5" x14ac:dyDescent="0.35">
      <c r="A7266" s="107" t="s">
        <v>80</v>
      </c>
      <c r="B7266" s="107" t="s">
        <v>244</v>
      </c>
      <c r="C7266" s="110">
        <v>5</v>
      </c>
      <c r="D7266" s="109">
        <v>305.41323056617011</v>
      </c>
      <c r="E7266" s="109">
        <v>20381.836142607921</v>
      </c>
    </row>
    <row r="7267" spans="1:5" x14ac:dyDescent="0.35">
      <c r="A7267" s="107" t="s">
        <v>80</v>
      </c>
      <c r="B7267" s="107" t="s">
        <v>244</v>
      </c>
      <c r="C7267" s="110">
        <v>6</v>
      </c>
      <c r="D7267" s="109">
        <v>266.07601048213519</v>
      </c>
      <c r="E7267" s="109">
        <v>17422.277182524889</v>
      </c>
    </row>
    <row r="7268" spans="1:5" x14ac:dyDescent="0.35">
      <c r="A7268" s="107" t="s">
        <v>80</v>
      </c>
      <c r="B7268" s="107" t="s">
        <v>244</v>
      </c>
      <c r="C7268" s="110">
        <v>7</v>
      </c>
      <c r="D7268" s="109">
        <v>326.44046322133579</v>
      </c>
      <c r="E7268" s="109">
        <v>21495.19586805009</v>
      </c>
    </row>
    <row r="7269" spans="1:5" x14ac:dyDescent="0.35">
      <c r="A7269" s="107" t="s">
        <v>80</v>
      </c>
      <c r="B7269" s="107" t="s">
        <v>244</v>
      </c>
      <c r="C7269" s="110">
        <v>8</v>
      </c>
      <c r="D7269" s="109">
        <v>439.97423615000088</v>
      </c>
      <c r="E7269" s="109">
        <v>29098.157128248211</v>
      </c>
    </row>
    <row r="7270" spans="1:5" x14ac:dyDescent="0.35">
      <c r="A7270" s="107" t="s">
        <v>80</v>
      </c>
      <c r="B7270" s="107" t="s">
        <v>244</v>
      </c>
      <c r="C7270" s="110">
        <v>9</v>
      </c>
      <c r="D7270" s="109">
        <v>562.4038706361107</v>
      </c>
      <c r="E7270" s="109">
        <v>32377.429776296689</v>
      </c>
    </row>
    <row r="7271" spans="1:5" x14ac:dyDescent="0.35">
      <c r="A7271" s="107" t="s">
        <v>80</v>
      </c>
      <c r="B7271" s="107" t="s">
        <v>244</v>
      </c>
      <c r="C7271" s="110">
        <v>10</v>
      </c>
      <c r="D7271" s="109">
        <v>703.18212441104231</v>
      </c>
      <c r="E7271" s="109">
        <v>26403.49024413255</v>
      </c>
    </row>
    <row r="7272" spans="1:5" x14ac:dyDescent="0.35">
      <c r="A7272" s="107" t="s">
        <v>80</v>
      </c>
      <c r="B7272" s="107" t="s">
        <v>244</v>
      </c>
      <c r="C7272" s="110">
        <v>11</v>
      </c>
      <c r="D7272" s="109">
        <v>618.19311351003091</v>
      </c>
      <c r="E7272" s="109">
        <v>25877.360672347069</v>
      </c>
    </row>
    <row r="7273" spans="1:5" x14ac:dyDescent="0.35">
      <c r="A7273" s="107" t="s">
        <v>80</v>
      </c>
      <c r="B7273" s="107" t="s">
        <v>244</v>
      </c>
      <c r="C7273" s="110">
        <v>12</v>
      </c>
      <c r="D7273" s="109">
        <v>806.13348603095744</v>
      </c>
      <c r="E7273" s="109">
        <v>32218.589956176311</v>
      </c>
    </row>
    <row r="7274" spans="1:5" x14ac:dyDescent="0.35">
      <c r="A7274" s="107" t="s">
        <v>80</v>
      </c>
      <c r="B7274" s="107" t="s">
        <v>243</v>
      </c>
      <c r="C7274" s="110">
        <v>1</v>
      </c>
      <c r="D7274" s="109">
        <v>2096.0689498303709</v>
      </c>
      <c r="E7274" s="109">
        <v>154941.79581050499</v>
      </c>
    </row>
    <row r="7275" spans="1:5" x14ac:dyDescent="0.35">
      <c r="A7275" s="107" t="s">
        <v>80</v>
      </c>
      <c r="B7275" s="107" t="s">
        <v>243</v>
      </c>
      <c r="C7275" s="110">
        <v>2</v>
      </c>
      <c r="D7275" s="109">
        <v>1968.186005928372</v>
      </c>
      <c r="E7275" s="109">
        <v>139835.85019547571</v>
      </c>
    </row>
    <row r="7276" spans="1:5" x14ac:dyDescent="0.35">
      <c r="A7276" s="107" t="s">
        <v>80</v>
      </c>
      <c r="B7276" s="107" t="s">
        <v>243</v>
      </c>
      <c r="C7276" s="110">
        <v>3</v>
      </c>
      <c r="D7276" s="109">
        <v>1836.519588533733</v>
      </c>
      <c r="E7276" s="109">
        <v>136676.00135412131</v>
      </c>
    </row>
    <row r="7277" spans="1:5" x14ac:dyDescent="0.35">
      <c r="A7277" s="107" t="s">
        <v>80</v>
      </c>
      <c r="B7277" s="107" t="s">
        <v>243</v>
      </c>
      <c r="C7277" s="110">
        <v>4</v>
      </c>
      <c r="D7277" s="109">
        <v>1346.742508332138</v>
      </c>
      <c r="E7277" s="109">
        <v>97244.998272448545</v>
      </c>
    </row>
    <row r="7278" spans="1:5" x14ac:dyDescent="0.35">
      <c r="A7278" s="107" t="s">
        <v>80</v>
      </c>
      <c r="B7278" s="107" t="s">
        <v>243</v>
      </c>
      <c r="C7278" s="110">
        <v>5</v>
      </c>
      <c r="D7278" s="109">
        <v>1019.369332183125</v>
      </c>
      <c r="E7278" s="109">
        <v>72838.978925022428</v>
      </c>
    </row>
    <row r="7279" spans="1:5" x14ac:dyDescent="0.35">
      <c r="A7279" s="107" t="s">
        <v>80</v>
      </c>
      <c r="B7279" s="107" t="s">
        <v>243</v>
      </c>
      <c r="C7279" s="110">
        <v>6</v>
      </c>
      <c r="D7279" s="109">
        <v>686.40997289077723</v>
      </c>
      <c r="E7279" s="109">
        <v>47391.140400779623</v>
      </c>
    </row>
    <row r="7280" spans="1:5" x14ac:dyDescent="0.35">
      <c r="A7280" s="107" t="s">
        <v>80</v>
      </c>
      <c r="B7280" s="107" t="s">
        <v>243</v>
      </c>
      <c r="C7280" s="110">
        <v>7</v>
      </c>
      <c r="D7280" s="109">
        <v>852.85280458664022</v>
      </c>
      <c r="E7280" s="109">
        <v>58287.491250079533</v>
      </c>
    </row>
    <row r="7281" spans="1:5" x14ac:dyDescent="0.35">
      <c r="A7281" s="107" t="s">
        <v>80</v>
      </c>
      <c r="B7281" s="107" t="s">
        <v>243</v>
      </c>
      <c r="C7281" s="110">
        <v>8</v>
      </c>
      <c r="D7281" s="109">
        <v>1212.886810826594</v>
      </c>
      <c r="E7281" s="109">
        <v>82130.815153886477</v>
      </c>
    </row>
    <row r="7282" spans="1:5" x14ac:dyDescent="0.35">
      <c r="A7282" s="107" t="s">
        <v>80</v>
      </c>
      <c r="B7282" s="107" t="s">
        <v>243</v>
      </c>
      <c r="C7282" s="110">
        <v>9</v>
      </c>
      <c r="D7282" s="109">
        <v>1590.322789848886</v>
      </c>
      <c r="E7282" s="109">
        <v>92030.048001928939</v>
      </c>
    </row>
    <row r="7283" spans="1:5" x14ac:dyDescent="0.35">
      <c r="A7283" s="107" t="s">
        <v>80</v>
      </c>
      <c r="B7283" s="107" t="s">
        <v>243</v>
      </c>
      <c r="C7283" s="110">
        <v>10</v>
      </c>
      <c r="D7283" s="109">
        <v>1869.5680870486101</v>
      </c>
      <c r="E7283" s="109">
        <v>71084.759162091766</v>
      </c>
    </row>
    <row r="7284" spans="1:5" x14ac:dyDescent="0.35">
      <c r="A7284" s="107" t="s">
        <v>80</v>
      </c>
      <c r="B7284" s="107" t="s">
        <v>243</v>
      </c>
      <c r="C7284" s="110">
        <v>11</v>
      </c>
      <c r="D7284" s="109">
        <v>2258.047264879307</v>
      </c>
      <c r="E7284" s="109">
        <v>94334.846165337047</v>
      </c>
    </row>
    <row r="7285" spans="1:5" x14ac:dyDescent="0.35">
      <c r="A7285" s="107" t="s">
        <v>80</v>
      </c>
      <c r="B7285" s="107" t="s">
        <v>243</v>
      </c>
      <c r="C7285" s="110">
        <v>12</v>
      </c>
      <c r="D7285" s="109">
        <v>2354.7327850957722</v>
      </c>
      <c r="E7285" s="109">
        <v>94559.19696503102</v>
      </c>
    </row>
    <row r="7286" spans="1:5" x14ac:dyDescent="0.35">
      <c r="A7286" s="107" t="s">
        <v>80</v>
      </c>
      <c r="B7286" s="107" t="s">
        <v>242</v>
      </c>
      <c r="C7286" s="110">
        <v>1</v>
      </c>
      <c r="D7286" s="109">
        <v>431.17563726244367</v>
      </c>
      <c r="E7286" s="109">
        <v>41573.300158318183</v>
      </c>
    </row>
    <row r="7287" spans="1:5" x14ac:dyDescent="0.35">
      <c r="A7287" s="107" t="s">
        <v>80</v>
      </c>
      <c r="B7287" s="107" t="s">
        <v>242</v>
      </c>
      <c r="C7287" s="110">
        <v>2</v>
      </c>
      <c r="D7287" s="109">
        <v>391.3802843210072</v>
      </c>
      <c r="E7287" s="109">
        <v>34936.081870963921</v>
      </c>
    </row>
    <row r="7288" spans="1:5" x14ac:dyDescent="0.35">
      <c r="A7288" s="107" t="s">
        <v>80</v>
      </c>
      <c r="B7288" s="107" t="s">
        <v>242</v>
      </c>
      <c r="C7288" s="110">
        <v>3</v>
      </c>
      <c r="D7288" s="109">
        <v>414.43794256262811</v>
      </c>
      <c r="E7288" s="109">
        <v>37180.728718413353</v>
      </c>
    </row>
    <row r="7289" spans="1:5" x14ac:dyDescent="0.35">
      <c r="A7289" s="107" t="s">
        <v>80</v>
      </c>
      <c r="B7289" s="107" t="s">
        <v>242</v>
      </c>
      <c r="C7289" s="110">
        <v>4</v>
      </c>
      <c r="D7289" s="109">
        <v>349.44194169075678</v>
      </c>
      <c r="E7289" s="109">
        <v>30267.42666923584</v>
      </c>
    </row>
    <row r="7290" spans="1:5" x14ac:dyDescent="0.35">
      <c r="A7290" s="107" t="s">
        <v>80</v>
      </c>
      <c r="B7290" s="107" t="s">
        <v>242</v>
      </c>
      <c r="C7290" s="110">
        <v>5</v>
      </c>
      <c r="D7290" s="109">
        <v>264.16054492158929</v>
      </c>
      <c r="E7290" s="109">
        <v>19208.326429764838</v>
      </c>
    </row>
    <row r="7291" spans="1:5" x14ac:dyDescent="0.35">
      <c r="A7291" s="107" t="s">
        <v>80</v>
      </c>
      <c r="B7291" s="107" t="s">
        <v>242</v>
      </c>
      <c r="C7291" s="110">
        <v>6</v>
      </c>
      <c r="D7291" s="109">
        <v>277.6988017035074</v>
      </c>
      <c r="E7291" s="109">
        <v>19119.675104031401</v>
      </c>
    </row>
    <row r="7292" spans="1:5" x14ac:dyDescent="0.35">
      <c r="A7292" s="107" t="s">
        <v>80</v>
      </c>
      <c r="B7292" s="107" t="s">
        <v>242</v>
      </c>
      <c r="C7292" s="110">
        <v>7</v>
      </c>
      <c r="D7292" s="109">
        <v>293.9054818899827</v>
      </c>
      <c r="E7292" s="109">
        <v>22442.80007163062</v>
      </c>
    </row>
    <row r="7293" spans="1:5" x14ac:dyDescent="0.35">
      <c r="A7293" s="107" t="s">
        <v>80</v>
      </c>
      <c r="B7293" s="107" t="s">
        <v>242</v>
      </c>
      <c r="C7293" s="110">
        <v>8</v>
      </c>
      <c r="D7293" s="109">
        <v>325.92765223423982</v>
      </c>
      <c r="E7293" s="109">
        <v>21580.005387058671</v>
      </c>
    </row>
    <row r="7294" spans="1:5" x14ac:dyDescent="0.35">
      <c r="A7294" s="107" t="s">
        <v>80</v>
      </c>
      <c r="B7294" s="107" t="s">
        <v>242</v>
      </c>
      <c r="C7294" s="110">
        <v>9</v>
      </c>
      <c r="D7294" s="109">
        <v>354.5055410746703</v>
      </c>
      <c r="E7294" s="109">
        <v>19485.865433524541</v>
      </c>
    </row>
    <row r="7295" spans="1:5" x14ac:dyDescent="0.35">
      <c r="A7295" s="107" t="s">
        <v>80</v>
      </c>
      <c r="B7295" s="107" t="s">
        <v>242</v>
      </c>
      <c r="C7295" s="110">
        <v>10</v>
      </c>
      <c r="D7295" s="109">
        <v>405.44638258312989</v>
      </c>
      <c r="E7295" s="109">
        <v>14699.48391137332</v>
      </c>
    </row>
    <row r="7296" spans="1:5" x14ac:dyDescent="0.35">
      <c r="A7296" s="107" t="s">
        <v>80</v>
      </c>
      <c r="B7296" s="107" t="s">
        <v>242</v>
      </c>
      <c r="C7296" s="110">
        <v>11</v>
      </c>
      <c r="D7296" s="109">
        <v>411.61990955528597</v>
      </c>
      <c r="E7296" s="109">
        <v>22094.147542533708</v>
      </c>
    </row>
    <row r="7297" spans="1:5" x14ac:dyDescent="0.35">
      <c r="A7297" s="107" t="s">
        <v>80</v>
      </c>
      <c r="B7297" s="107" t="s">
        <v>242</v>
      </c>
      <c r="C7297" s="110">
        <v>12</v>
      </c>
      <c r="D7297" s="109">
        <v>437.0220130833373</v>
      </c>
      <c r="E7297" s="109">
        <v>20493.26726599543</v>
      </c>
    </row>
    <row r="7298" spans="1:5" x14ac:dyDescent="0.35">
      <c r="A7298" s="107" t="s">
        <v>80</v>
      </c>
      <c r="B7298" s="107" t="s">
        <v>241</v>
      </c>
      <c r="C7298" s="110">
        <v>1</v>
      </c>
      <c r="D7298" s="109">
        <v>1158.2400133609749</v>
      </c>
      <c r="E7298" s="109">
        <v>89567.535305557321</v>
      </c>
    </row>
    <row r="7299" spans="1:5" x14ac:dyDescent="0.35">
      <c r="A7299" s="107" t="s">
        <v>80</v>
      </c>
      <c r="B7299" s="107" t="s">
        <v>241</v>
      </c>
      <c r="C7299" s="110">
        <v>2</v>
      </c>
      <c r="D7299" s="109">
        <v>1344.0000002384199</v>
      </c>
      <c r="E7299" s="109">
        <v>101679.99275311449</v>
      </c>
    </row>
    <row r="7300" spans="1:5" x14ac:dyDescent="0.35">
      <c r="A7300" s="107" t="s">
        <v>80</v>
      </c>
      <c r="B7300" s="107" t="s">
        <v>241</v>
      </c>
      <c r="C7300" s="110">
        <v>3</v>
      </c>
      <c r="D7300" s="109">
        <v>1107.600038051607</v>
      </c>
      <c r="E7300" s="109">
        <v>88227.34102185721</v>
      </c>
    </row>
    <row r="7301" spans="1:5" x14ac:dyDescent="0.35">
      <c r="A7301" s="107" t="s">
        <v>80</v>
      </c>
      <c r="B7301" s="107" t="s">
        <v>241</v>
      </c>
      <c r="C7301" s="110">
        <v>4</v>
      </c>
      <c r="D7301" s="109">
        <v>1272.7200093269339</v>
      </c>
      <c r="E7301" s="109">
        <v>98530.636960492688</v>
      </c>
    </row>
    <row r="7302" spans="1:5" x14ac:dyDescent="0.35">
      <c r="A7302" s="107" t="s">
        <v>80</v>
      </c>
      <c r="B7302" s="107" t="s">
        <v>241</v>
      </c>
      <c r="C7302" s="110">
        <v>5</v>
      </c>
      <c r="D7302" s="109">
        <v>1504.7999887466419</v>
      </c>
      <c r="E7302" s="109">
        <v>114962.6477397507</v>
      </c>
    </row>
    <row r="7303" spans="1:5" x14ac:dyDescent="0.35">
      <c r="A7303" s="107" t="s">
        <v>80</v>
      </c>
      <c r="B7303" s="107" t="s">
        <v>241</v>
      </c>
      <c r="C7303" s="110">
        <v>6</v>
      </c>
      <c r="D7303" s="109">
        <v>1581.1200208663961</v>
      </c>
      <c r="E7303" s="109">
        <v>114823.09663765811</v>
      </c>
    </row>
    <row r="7304" spans="1:5" x14ac:dyDescent="0.35">
      <c r="A7304" s="107" t="s">
        <v>80</v>
      </c>
      <c r="B7304" s="107" t="s">
        <v>241</v>
      </c>
      <c r="C7304" s="110">
        <v>7</v>
      </c>
      <c r="D7304" s="109">
        <v>1786.3200523853341</v>
      </c>
      <c r="E7304" s="109">
        <v>129552.9937341347</v>
      </c>
    </row>
    <row r="7305" spans="1:5" x14ac:dyDescent="0.35">
      <c r="A7305" s="107" t="s">
        <v>80</v>
      </c>
      <c r="B7305" s="107" t="s">
        <v>241</v>
      </c>
      <c r="C7305" s="110">
        <v>8</v>
      </c>
      <c r="D7305" s="109">
        <v>1583.760054111478</v>
      </c>
      <c r="E7305" s="109">
        <v>114268.85138776011</v>
      </c>
    </row>
    <row r="7306" spans="1:5" x14ac:dyDescent="0.35">
      <c r="A7306" s="107" t="s">
        <v>80</v>
      </c>
      <c r="B7306" s="107" t="s">
        <v>241</v>
      </c>
      <c r="C7306" s="110">
        <v>9</v>
      </c>
      <c r="D7306" s="109">
        <v>1184.160020709038</v>
      </c>
      <c r="E7306" s="109">
        <v>75104.417707152417</v>
      </c>
    </row>
    <row r="7307" spans="1:5" x14ac:dyDescent="0.35">
      <c r="A7307" s="107" t="s">
        <v>80</v>
      </c>
      <c r="B7307" s="107" t="s">
        <v>241</v>
      </c>
      <c r="C7307" s="110">
        <v>10</v>
      </c>
      <c r="D7307" s="109">
        <v>1366.5599668025941</v>
      </c>
      <c r="E7307" s="109">
        <v>67067.609700967048</v>
      </c>
    </row>
    <row r="7308" spans="1:5" x14ac:dyDescent="0.35">
      <c r="A7308" s="107" t="s">
        <v>80</v>
      </c>
      <c r="B7308" s="107" t="s">
        <v>241</v>
      </c>
      <c r="C7308" s="110">
        <v>11</v>
      </c>
      <c r="D7308" s="109">
        <v>1725.830037117006</v>
      </c>
      <c r="E7308" s="109">
        <v>87286.025660428902</v>
      </c>
    </row>
    <row r="7309" spans="1:5" x14ac:dyDescent="0.35">
      <c r="A7309" s="107" t="s">
        <v>80</v>
      </c>
      <c r="B7309" s="107" t="s">
        <v>241</v>
      </c>
      <c r="C7309" s="110">
        <v>12</v>
      </c>
      <c r="D7309" s="109">
        <v>1815.120054721833</v>
      </c>
      <c r="E7309" s="109">
        <v>88904.078257507877</v>
      </c>
    </row>
    <row r="7310" spans="1:5" x14ac:dyDescent="0.35">
      <c r="A7310" s="107" t="s">
        <v>80</v>
      </c>
      <c r="B7310" s="107" t="s">
        <v>53</v>
      </c>
      <c r="C7310" s="110">
        <v>1</v>
      </c>
      <c r="D7310" s="109">
        <v>16209.652926068249</v>
      </c>
      <c r="E7310" s="109">
        <v>1158136.549019811</v>
      </c>
    </row>
    <row r="7311" spans="1:5" x14ac:dyDescent="0.35">
      <c r="A7311" s="107" t="s">
        <v>80</v>
      </c>
      <c r="B7311" s="107" t="s">
        <v>53</v>
      </c>
      <c r="C7311" s="110">
        <v>2</v>
      </c>
      <c r="D7311" s="109">
        <v>14726.01624652154</v>
      </c>
      <c r="E7311" s="109">
        <v>1005348.174323224</v>
      </c>
    </row>
    <row r="7312" spans="1:5" x14ac:dyDescent="0.35">
      <c r="A7312" s="107" t="s">
        <v>80</v>
      </c>
      <c r="B7312" s="107" t="s">
        <v>53</v>
      </c>
      <c r="C7312" s="110">
        <v>3</v>
      </c>
      <c r="D7312" s="109">
        <v>15966.964684734359</v>
      </c>
      <c r="E7312" s="109">
        <v>1140628.4415756259</v>
      </c>
    </row>
    <row r="7313" spans="1:5" x14ac:dyDescent="0.35">
      <c r="A7313" s="107" t="s">
        <v>80</v>
      </c>
      <c r="B7313" s="107" t="s">
        <v>53</v>
      </c>
      <c r="C7313" s="110">
        <v>4</v>
      </c>
      <c r="D7313" s="109">
        <v>14513.59942638037</v>
      </c>
      <c r="E7313" s="109">
        <v>1021823.695413601</v>
      </c>
    </row>
    <row r="7314" spans="1:5" x14ac:dyDescent="0.35">
      <c r="A7314" s="107" t="s">
        <v>80</v>
      </c>
      <c r="B7314" s="107" t="s">
        <v>53</v>
      </c>
      <c r="C7314" s="110">
        <v>5</v>
      </c>
      <c r="D7314" s="109">
        <v>14493.200759220539</v>
      </c>
      <c r="E7314" s="109">
        <v>993082.15600108716</v>
      </c>
    </row>
    <row r="7315" spans="1:5" x14ac:dyDescent="0.35">
      <c r="A7315" s="107" t="s">
        <v>80</v>
      </c>
      <c r="B7315" s="107" t="s">
        <v>53</v>
      </c>
      <c r="C7315" s="110">
        <v>6</v>
      </c>
      <c r="D7315" s="109">
        <v>18575.988485686288</v>
      </c>
      <c r="E7315" s="109">
        <v>1206792.793188412</v>
      </c>
    </row>
    <row r="7316" spans="1:5" x14ac:dyDescent="0.35">
      <c r="A7316" s="107" t="s">
        <v>80</v>
      </c>
      <c r="B7316" s="107" t="s">
        <v>53</v>
      </c>
      <c r="C7316" s="110">
        <v>7</v>
      </c>
      <c r="D7316" s="109">
        <v>17159.09086736499</v>
      </c>
      <c r="E7316" s="109">
        <v>1125241.2307660561</v>
      </c>
    </row>
    <row r="7317" spans="1:5" x14ac:dyDescent="0.35">
      <c r="A7317" s="107" t="s">
        <v>80</v>
      </c>
      <c r="B7317" s="107" t="s">
        <v>53</v>
      </c>
      <c r="C7317" s="110">
        <v>8</v>
      </c>
      <c r="D7317" s="109">
        <v>22278.924045313539</v>
      </c>
      <c r="E7317" s="109">
        <v>1449088.5238633321</v>
      </c>
    </row>
    <row r="7318" spans="1:5" x14ac:dyDescent="0.35">
      <c r="A7318" s="107" t="s">
        <v>80</v>
      </c>
      <c r="B7318" s="107" t="s">
        <v>53</v>
      </c>
      <c r="C7318" s="110">
        <v>9</v>
      </c>
      <c r="D7318" s="109">
        <v>20697.480897861071</v>
      </c>
      <c r="E7318" s="109">
        <v>1204465.007451809</v>
      </c>
    </row>
    <row r="7319" spans="1:5" x14ac:dyDescent="0.35">
      <c r="A7319" s="107" t="s">
        <v>80</v>
      </c>
      <c r="B7319" s="107" t="s">
        <v>53</v>
      </c>
      <c r="C7319" s="110">
        <v>10</v>
      </c>
      <c r="D7319" s="109">
        <v>28885.232840606979</v>
      </c>
      <c r="E7319" s="109">
        <v>1302049.647999516</v>
      </c>
    </row>
    <row r="7320" spans="1:5" x14ac:dyDescent="0.35">
      <c r="A7320" s="107" t="s">
        <v>80</v>
      </c>
      <c r="B7320" s="107" t="s">
        <v>53</v>
      </c>
      <c r="C7320" s="110">
        <v>11</v>
      </c>
      <c r="D7320" s="109">
        <v>25563.430824937161</v>
      </c>
      <c r="E7320" s="109">
        <v>1188117.7990749651</v>
      </c>
    </row>
    <row r="7321" spans="1:5" x14ac:dyDescent="0.35">
      <c r="A7321" s="107" t="s">
        <v>80</v>
      </c>
      <c r="B7321" s="107" t="s">
        <v>53</v>
      </c>
      <c r="C7321" s="110">
        <v>12</v>
      </c>
      <c r="D7321" s="109">
        <v>22813.862010770099</v>
      </c>
      <c r="E7321" s="109">
        <v>1036942.442523928</v>
      </c>
    </row>
    <row r="7322" spans="1:5" x14ac:dyDescent="0.35">
      <c r="A7322" s="107" t="s">
        <v>80</v>
      </c>
      <c r="B7322" s="107" t="s">
        <v>240</v>
      </c>
      <c r="C7322" s="110">
        <v>1</v>
      </c>
      <c r="D7322" s="109">
        <v>0</v>
      </c>
      <c r="E7322" s="109">
        <v>0</v>
      </c>
    </row>
    <row r="7323" spans="1:5" x14ac:dyDescent="0.35">
      <c r="A7323" s="107" t="s">
        <v>80</v>
      </c>
      <c r="B7323" s="107" t="s">
        <v>240</v>
      </c>
      <c r="C7323" s="110">
        <v>2</v>
      </c>
      <c r="D7323" s="109">
        <v>0</v>
      </c>
      <c r="E7323" s="109">
        <v>0</v>
      </c>
    </row>
    <row r="7324" spans="1:5" x14ac:dyDescent="0.35">
      <c r="A7324" s="107" t="s">
        <v>80</v>
      </c>
      <c r="B7324" s="107" t="s">
        <v>240</v>
      </c>
      <c r="C7324" s="110">
        <v>3</v>
      </c>
      <c r="D7324" s="109">
        <v>0</v>
      </c>
      <c r="E7324" s="109">
        <v>0</v>
      </c>
    </row>
    <row r="7325" spans="1:5" x14ac:dyDescent="0.35">
      <c r="A7325" s="107" t="s">
        <v>80</v>
      </c>
      <c r="B7325" s="107" t="s">
        <v>240</v>
      </c>
      <c r="C7325" s="110">
        <v>4</v>
      </c>
      <c r="D7325" s="109">
        <v>0</v>
      </c>
      <c r="E7325" s="109">
        <v>0</v>
      </c>
    </row>
    <row r="7326" spans="1:5" x14ac:dyDescent="0.35">
      <c r="A7326" s="107" t="s">
        <v>80</v>
      </c>
      <c r="B7326" s="107" t="s">
        <v>240</v>
      </c>
      <c r="C7326" s="110">
        <v>5</v>
      </c>
      <c r="D7326" s="109">
        <v>0</v>
      </c>
      <c r="E7326" s="109">
        <v>0</v>
      </c>
    </row>
    <row r="7327" spans="1:5" x14ac:dyDescent="0.35">
      <c r="A7327" s="107" t="s">
        <v>80</v>
      </c>
      <c r="B7327" s="107" t="s">
        <v>240</v>
      </c>
      <c r="C7327" s="110">
        <v>6</v>
      </c>
      <c r="D7327" s="109">
        <v>0</v>
      </c>
      <c r="E7327" s="109">
        <v>0</v>
      </c>
    </row>
    <row r="7328" spans="1:5" x14ac:dyDescent="0.35">
      <c r="A7328" s="107" t="s">
        <v>80</v>
      </c>
      <c r="B7328" s="107" t="s">
        <v>240</v>
      </c>
      <c r="C7328" s="110">
        <v>7</v>
      </c>
      <c r="D7328" s="109">
        <v>0</v>
      </c>
      <c r="E7328" s="109">
        <v>0</v>
      </c>
    </row>
    <row r="7329" spans="1:5" x14ac:dyDescent="0.35">
      <c r="A7329" s="107" t="s">
        <v>80</v>
      </c>
      <c r="B7329" s="107" t="s">
        <v>240</v>
      </c>
      <c r="C7329" s="110">
        <v>8</v>
      </c>
      <c r="D7329" s="109">
        <v>0</v>
      </c>
      <c r="E7329" s="109">
        <v>0</v>
      </c>
    </row>
    <row r="7330" spans="1:5" x14ac:dyDescent="0.35">
      <c r="A7330" s="107" t="s">
        <v>80</v>
      </c>
      <c r="B7330" s="107" t="s">
        <v>240</v>
      </c>
      <c r="C7330" s="110">
        <v>9</v>
      </c>
      <c r="D7330" s="109">
        <v>0</v>
      </c>
      <c r="E7330" s="109">
        <v>0</v>
      </c>
    </row>
    <row r="7331" spans="1:5" x14ac:dyDescent="0.35">
      <c r="A7331" s="107" t="s">
        <v>80</v>
      </c>
      <c r="B7331" s="107" t="s">
        <v>240</v>
      </c>
      <c r="C7331" s="110">
        <v>10</v>
      </c>
      <c r="D7331" s="109">
        <v>0</v>
      </c>
      <c r="E7331" s="109">
        <v>0</v>
      </c>
    </row>
    <row r="7332" spans="1:5" x14ac:dyDescent="0.35">
      <c r="A7332" s="107" t="s">
        <v>80</v>
      </c>
      <c r="B7332" s="107" t="s">
        <v>240</v>
      </c>
      <c r="C7332" s="110">
        <v>11</v>
      </c>
      <c r="D7332" s="109">
        <v>0</v>
      </c>
      <c r="E7332" s="109">
        <v>0</v>
      </c>
    </row>
    <row r="7333" spans="1:5" x14ac:dyDescent="0.35">
      <c r="A7333" s="107" t="s">
        <v>80</v>
      </c>
      <c r="B7333" s="107" t="s">
        <v>240</v>
      </c>
      <c r="C7333" s="110">
        <v>12</v>
      </c>
      <c r="D7333" s="109">
        <v>0</v>
      </c>
      <c r="E7333" s="109">
        <v>0</v>
      </c>
    </row>
    <row r="7334" spans="1:5" x14ac:dyDescent="0.35">
      <c r="A7334" s="107" t="s">
        <v>80</v>
      </c>
      <c r="B7334" s="107" t="s">
        <v>239</v>
      </c>
      <c r="C7334" s="110">
        <v>1</v>
      </c>
      <c r="D7334" s="109">
        <v>554.71025694123068</v>
      </c>
      <c r="E7334" s="109">
        <v>42248.884156868953</v>
      </c>
    </row>
    <row r="7335" spans="1:5" x14ac:dyDescent="0.35">
      <c r="A7335" s="107" t="s">
        <v>80</v>
      </c>
      <c r="B7335" s="107" t="s">
        <v>239</v>
      </c>
      <c r="C7335" s="110">
        <v>2</v>
      </c>
      <c r="D7335" s="109">
        <v>672.37164492026398</v>
      </c>
      <c r="E7335" s="109">
        <v>49453.141796284493</v>
      </c>
    </row>
    <row r="7336" spans="1:5" x14ac:dyDescent="0.35">
      <c r="A7336" s="107" t="s">
        <v>80</v>
      </c>
      <c r="B7336" s="107" t="s">
        <v>239</v>
      </c>
      <c r="C7336" s="110">
        <v>3</v>
      </c>
      <c r="D7336" s="109">
        <v>418.81505495026238</v>
      </c>
      <c r="E7336" s="109">
        <v>32813.481751971172</v>
      </c>
    </row>
    <row r="7337" spans="1:5" x14ac:dyDescent="0.35">
      <c r="A7337" s="107" t="s">
        <v>80</v>
      </c>
      <c r="B7337" s="107" t="s">
        <v>239</v>
      </c>
      <c r="C7337" s="110">
        <v>4</v>
      </c>
      <c r="D7337" s="109">
        <v>283.08063144174753</v>
      </c>
      <c r="E7337" s="109">
        <v>21401.171759316399</v>
      </c>
    </row>
    <row r="7338" spans="1:5" x14ac:dyDescent="0.35">
      <c r="A7338" s="107" t="s">
        <v>80</v>
      </c>
      <c r="B7338" s="107" t="s">
        <v>239</v>
      </c>
      <c r="C7338" s="110">
        <v>5</v>
      </c>
      <c r="D7338" s="109">
        <v>182.85870548715101</v>
      </c>
      <c r="E7338" s="109">
        <v>13904.043674880661</v>
      </c>
    </row>
    <row r="7339" spans="1:5" x14ac:dyDescent="0.35">
      <c r="A7339" s="107" t="s">
        <v>80</v>
      </c>
      <c r="B7339" s="107" t="s">
        <v>239</v>
      </c>
      <c r="C7339" s="110">
        <v>6</v>
      </c>
      <c r="D7339" s="109">
        <v>150.9907387123065</v>
      </c>
      <c r="E7339" s="109">
        <v>10997.91240169794</v>
      </c>
    </row>
    <row r="7340" spans="1:5" x14ac:dyDescent="0.35">
      <c r="A7340" s="107" t="s">
        <v>80</v>
      </c>
      <c r="B7340" s="107" t="s">
        <v>239</v>
      </c>
      <c r="C7340" s="110">
        <v>7</v>
      </c>
      <c r="D7340" s="109">
        <v>217.77092635986159</v>
      </c>
      <c r="E7340" s="109">
        <v>15548.703763875759</v>
      </c>
    </row>
    <row r="7341" spans="1:5" x14ac:dyDescent="0.35">
      <c r="A7341" s="107" t="s">
        <v>80</v>
      </c>
      <c r="B7341" s="107" t="s">
        <v>239</v>
      </c>
      <c r="C7341" s="110">
        <v>8</v>
      </c>
      <c r="D7341" s="109">
        <v>300.38706088876631</v>
      </c>
      <c r="E7341" s="109">
        <v>20963.564772975609</v>
      </c>
    </row>
    <row r="7342" spans="1:5" x14ac:dyDescent="0.35">
      <c r="A7342" s="107" t="s">
        <v>80</v>
      </c>
      <c r="B7342" s="107" t="s">
        <v>239</v>
      </c>
      <c r="C7342" s="110">
        <v>9</v>
      </c>
      <c r="D7342" s="109">
        <v>371.08113225149208</v>
      </c>
      <c r="E7342" s="109">
        <v>21693.75361971544</v>
      </c>
    </row>
    <row r="7343" spans="1:5" x14ac:dyDescent="0.35">
      <c r="A7343" s="107" t="s">
        <v>80</v>
      </c>
      <c r="B7343" s="107" t="s">
        <v>239</v>
      </c>
      <c r="C7343" s="110">
        <v>10</v>
      </c>
      <c r="D7343" s="109">
        <v>455.86276154070367</v>
      </c>
      <c r="E7343" s="109">
        <v>16708.098909393259</v>
      </c>
    </row>
    <row r="7344" spans="1:5" x14ac:dyDescent="0.35">
      <c r="A7344" s="107" t="s">
        <v>80</v>
      </c>
      <c r="B7344" s="107" t="s">
        <v>239</v>
      </c>
      <c r="C7344" s="110">
        <v>11</v>
      </c>
      <c r="D7344" s="109">
        <v>515.27996371983625</v>
      </c>
      <c r="E7344" s="109">
        <v>20891.463046666729</v>
      </c>
    </row>
    <row r="7345" spans="1:5" x14ac:dyDescent="0.35">
      <c r="A7345" s="107" t="s">
        <v>80</v>
      </c>
      <c r="B7345" s="107" t="s">
        <v>239</v>
      </c>
      <c r="C7345" s="110">
        <v>12</v>
      </c>
      <c r="D7345" s="109">
        <v>616.68786727315148</v>
      </c>
      <c r="E7345" s="109">
        <v>24086.569221383921</v>
      </c>
    </row>
    <row r="7346" spans="1:5" x14ac:dyDescent="0.35">
      <c r="A7346" s="107" t="s">
        <v>80</v>
      </c>
      <c r="B7346" s="107" t="s">
        <v>101</v>
      </c>
      <c r="C7346" s="110">
        <v>1</v>
      </c>
      <c r="D7346" s="109">
        <v>6134.2096731629736</v>
      </c>
      <c r="E7346" s="109">
        <v>135172.2247164337</v>
      </c>
    </row>
    <row r="7347" spans="1:5" x14ac:dyDescent="0.35">
      <c r="A7347" s="107" t="s">
        <v>80</v>
      </c>
      <c r="B7347" s="107" t="s">
        <v>101</v>
      </c>
      <c r="C7347" s="110">
        <v>2</v>
      </c>
      <c r="D7347" s="109">
        <v>5291.1368275862224</v>
      </c>
      <c r="E7347" s="109">
        <v>164856.23278101039</v>
      </c>
    </row>
    <row r="7348" spans="1:5" x14ac:dyDescent="0.35">
      <c r="A7348" s="107" t="s">
        <v>80</v>
      </c>
      <c r="B7348" s="107" t="s">
        <v>101</v>
      </c>
      <c r="C7348" s="110">
        <v>3</v>
      </c>
      <c r="D7348" s="109">
        <v>7798.5780032494422</v>
      </c>
      <c r="E7348" s="109">
        <v>303616.67739335721</v>
      </c>
    </row>
    <row r="7349" spans="1:5" x14ac:dyDescent="0.35">
      <c r="A7349" s="107" t="s">
        <v>80</v>
      </c>
      <c r="B7349" s="107" t="s">
        <v>101</v>
      </c>
      <c r="C7349" s="110">
        <v>4</v>
      </c>
      <c r="D7349" s="109">
        <v>6826.3452258829248</v>
      </c>
      <c r="E7349" s="109">
        <v>251866.90338949591</v>
      </c>
    </row>
    <row r="7350" spans="1:5" x14ac:dyDescent="0.35">
      <c r="A7350" s="107" t="s">
        <v>80</v>
      </c>
      <c r="B7350" s="107" t="s">
        <v>101</v>
      </c>
      <c r="C7350" s="110">
        <v>5</v>
      </c>
      <c r="D7350" s="109">
        <v>5767.9156811957901</v>
      </c>
      <c r="E7350" s="109">
        <v>278348.73752373841</v>
      </c>
    </row>
    <row r="7351" spans="1:5" x14ac:dyDescent="0.35">
      <c r="A7351" s="107" t="s">
        <v>80</v>
      </c>
      <c r="B7351" s="107" t="s">
        <v>101</v>
      </c>
      <c r="C7351" s="110">
        <v>6</v>
      </c>
      <c r="D7351" s="109">
        <v>5154.2025474448083</v>
      </c>
      <c r="E7351" s="109">
        <v>280479.20874550211</v>
      </c>
    </row>
    <row r="7352" spans="1:5" x14ac:dyDescent="0.35">
      <c r="A7352" s="107" t="s">
        <v>80</v>
      </c>
      <c r="B7352" s="107" t="s">
        <v>101</v>
      </c>
      <c r="C7352" s="110">
        <v>7</v>
      </c>
      <c r="D7352" s="109">
        <v>2680.559616661536</v>
      </c>
      <c r="E7352" s="109">
        <v>115171.3652191287</v>
      </c>
    </row>
    <row r="7353" spans="1:5" x14ac:dyDescent="0.35">
      <c r="A7353" s="107" t="s">
        <v>80</v>
      </c>
      <c r="B7353" s="107" t="s">
        <v>101</v>
      </c>
      <c r="C7353" s="110">
        <v>8</v>
      </c>
      <c r="D7353" s="109">
        <v>579.1690874516778</v>
      </c>
      <c r="E7353" s="109">
        <v>34135.549611394468</v>
      </c>
    </row>
    <row r="7354" spans="1:5" x14ac:dyDescent="0.35">
      <c r="A7354" s="107" t="s">
        <v>80</v>
      </c>
      <c r="B7354" s="107" t="s">
        <v>101</v>
      </c>
      <c r="C7354" s="110">
        <v>9</v>
      </c>
      <c r="D7354" s="109">
        <v>831.85791712018738</v>
      </c>
      <c r="E7354" s="109">
        <v>24698.60458231239</v>
      </c>
    </row>
    <row r="7355" spans="1:5" x14ac:dyDescent="0.35">
      <c r="A7355" s="107" t="s">
        <v>80</v>
      </c>
      <c r="B7355" s="107" t="s">
        <v>101</v>
      </c>
      <c r="C7355" s="110">
        <v>10</v>
      </c>
      <c r="D7355" s="109">
        <v>1146.154260556011</v>
      </c>
      <c r="E7355" s="109">
        <v>18228.27901676395</v>
      </c>
    </row>
    <row r="7356" spans="1:5" x14ac:dyDescent="0.35">
      <c r="A7356" s="107" t="s">
        <v>80</v>
      </c>
      <c r="B7356" s="107" t="s">
        <v>101</v>
      </c>
      <c r="C7356" s="110">
        <v>11</v>
      </c>
      <c r="D7356" s="109">
        <v>1010.0589770737</v>
      </c>
      <c r="E7356" s="109">
        <v>16872.341167020091</v>
      </c>
    </row>
    <row r="7357" spans="1:5" x14ac:dyDescent="0.35">
      <c r="A7357" s="107" t="s">
        <v>80</v>
      </c>
      <c r="B7357" s="107" t="s">
        <v>101</v>
      </c>
      <c r="C7357" s="110">
        <v>12</v>
      </c>
      <c r="D7357" s="109">
        <v>906.43831347091782</v>
      </c>
      <c r="E7357" s="109">
        <v>17495.666110398652</v>
      </c>
    </row>
    <row r="7358" spans="1:5" x14ac:dyDescent="0.35">
      <c r="A7358" s="107" t="s">
        <v>80</v>
      </c>
      <c r="B7358" s="107" t="s">
        <v>238</v>
      </c>
      <c r="C7358" s="110">
        <v>1</v>
      </c>
      <c r="D7358" s="109">
        <v>52.079998813569553</v>
      </c>
      <c r="E7358" s="109">
        <v>3574.323137500081</v>
      </c>
    </row>
    <row r="7359" spans="1:5" x14ac:dyDescent="0.35">
      <c r="A7359" s="107" t="s">
        <v>80</v>
      </c>
      <c r="B7359" s="107" t="s">
        <v>238</v>
      </c>
      <c r="C7359" s="110">
        <v>2</v>
      </c>
      <c r="D7359" s="109">
        <v>207.840000331402</v>
      </c>
      <c r="E7359" s="109">
        <v>14871.756972997189</v>
      </c>
    </row>
    <row r="7360" spans="1:5" x14ac:dyDescent="0.35">
      <c r="A7360" s="107" t="s">
        <v>80</v>
      </c>
      <c r="B7360" s="107" t="s">
        <v>238</v>
      </c>
      <c r="C7360" s="110">
        <v>3</v>
      </c>
      <c r="D7360" s="109">
        <v>162.9599974453449</v>
      </c>
      <c r="E7360" s="109">
        <v>12296.12542653683</v>
      </c>
    </row>
    <row r="7361" spans="1:5" x14ac:dyDescent="0.35">
      <c r="A7361" s="107" t="s">
        <v>80</v>
      </c>
      <c r="B7361" s="107" t="s">
        <v>238</v>
      </c>
      <c r="C7361" s="110">
        <v>4</v>
      </c>
      <c r="D7361" s="109">
        <v>247.6799969971182</v>
      </c>
      <c r="E7361" s="109">
        <v>18378.063483113201</v>
      </c>
    </row>
    <row r="7362" spans="1:5" x14ac:dyDescent="0.35">
      <c r="A7362" s="107" t="s">
        <v>80</v>
      </c>
      <c r="B7362" s="107" t="s">
        <v>238</v>
      </c>
      <c r="C7362" s="110">
        <v>5</v>
      </c>
      <c r="D7362" s="109">
        <v>223.19999828934681</v>
      </c>
      <c r="E7362" s="109">
        <v>16290.897721885231</v>
      </c>
    </row>
    <row r="7363" spans="1:5" x14ac:dyDescent="0.35">
      <c r="A7363" s="107" t="s">
        <v>80</v>
      </c>
      <c r="B7363" s="107" t="s">
        <v>238</v>
      </c>
      <c r="C7363" s="110">
        <v>6</v>
      </c>
      <c r="D7363" s="109">
        <v>460.08001121878641</v>
      </c>
      <c r="E7363" s="109">
        <v>31797.569243311569</v>
      </c>
    </row>
    <row r="7364" spans="1:5" x14ac:dyDescent="0.35">
      <c r="A7364" s="107" t="s">
        <v>80</v>
      </c>
      <c r="B7364" s="107" t="s">
        <v>238</v>
      </c>
      <c r="C7364" s="110">
        <v>7</v>
      </c>
      <c r="D7364" s="109">
        <v>1596.7200534343749</v>
      </c>
      <c r="E7364" s="109">
        <v>110046.7822118358</v>
      </c>
    </row>
    <row r="7365" spans="1:5" x14ac:dyDescent="0.35">
      <c r="A7365" s="107" t="s">
        <v>80</v>
      </c>
      <c r="B7365" s="107" t="s">
        <v>238</v>
      </c>
      <c r="C7365" s="110">
        <v>8</v>
      </c>
      <c r="D7365" s="109">
        <v>1454.160026073456</v>
      </c>
      <c r="E7365" s="109">
        <v>99208.352363591155</v>
      </c>
    </row>
    <row r="7366" spans="1:5" x14ac:dyDescent="0.35">
      <c r="A7366" s="107" t="s">
        <v>80</v>
      </c>
      <c r="B7366" s="107" t="s">
        <v>238</v>
      </c>
      <c r="C7366" s="110">
        <v>9</v>
      </c>
      <c r="D7366" s="109">
        <v>1376.159992575645</v>
      </c>
      <c r="E7366" s="109">
        <v>80857.817701426873</v>
      </c>
    </row>
    <row r="7367" spans="1:5" x14ac:dyDescent="0.35">
      <c r="A7367" s="107" t="s">
        <v>80</v>
      </c>
      <c r="B7367" s="107" t="s">
        <v>238</v>
      </c>
      <c r="C7367" s="110">
        <v>10</v>
      </c>
      <c r="D7367" s="109">
        <v>1171.019994735721</v>
      </c>
      <c r="E7367" s="109">
        <v>52431.691840788299</v>
      </c>
    </row>
    <row r="7368" spans="1:5" x14ac:dyDescent="0.35">
      <c r="A7368" s="107" t="s">
        <v>80</v>
      </c>
      <c r="B7368" s="107" t="s">
        <v>238</v>
      </c>
      <c r="C7368" s="110">
        <v>11</v>
      </c>
      <c r="D7368" s="109">
        <v>804.16999948024863</v>
      </c>
      <c r="E7368" s="109">
        <v>35301.276755759063</v>
      </c>
    </row>
    <row r="7369" spans="1:5" x14ac:dyDescent="0.35">
      <c r="A7369" s="107" t="s">
        <v>80</v>
      </c>
      <c r="B7369" s="107" t="s">
        <v>238</v>
      </c>
      <c r="C7369" s="110">
        <v>12</v>
      </c>
      <c r="D7369" s="109">
        <v>484.15636269367928</v>
      </c>
      <c r="E7369" s="109">
        <v>20558.107505300821</v>
      </c>
    </row>
    <row r="7370" spans="1:5" x14ac:dyDescent="0.35">
      <c r="A7370" s="107" t="s">
        <v>80</v>
      </c>
      <c r="B7370" s="107" t="s">
        <v>237</v>
      </c>
      <c r="C7370" s="110">
        <v>1</v>
      </c>
      <c r="D7370" s="109">
        <v>394.20128298782259</v>
      </c>
      <c r="E7370" s="109">
        <v>9651.2937048963922</v>
      </c>
    </row>
    <row r="7371" spans="1:5" x14ac:dyDescent="0.35">
      <c r="A7371" s="107" t="s">
        <v>80</v>
      </c>
      <c r="B7371" s="107" t="s">
        <v>237</v>
      </c>
      <c r="C7371" s="110">
        <v>2</v>
      </c>
      <c r="D7371" s="109">
        <v>417.94792769676422</v>
      </c>
      <c r="E7371" s="109">
        <v>6690.6526496555134</v>
      </c>
    </row>
    <row r="7372" spans="1:5" x14ac:dyDescent="0.35">
      <c r="A7372" s="107" t="s">
        <v>80</v>
      </c>
      <c r="B7372" s="107" t="s">
        <v>237</v>
      </c>
      <c r="C7372" s="110">
        <v>3</v>
      </c>
      <c r="D7372" s="109">
        <v>628.52333622528533</v>
      </c>
      <c r="E7372" s="109">
        <v>7383.6273929579684</v>
      </c>
    </row>
    <row r="7373" spans="1:5" x14ac:dyDescent="0.35">
      <c r="A7373" s="107" t="s">
        <v>80</v>
      </c>
      <c r="B7373" s="107" t="s">
        <v>237</v>
      </c>
      <c r="C7373" s="110">
        <v>4</v>
      </c>
      <c r="D7373" s="109">
        <v>550.8374217195568</v>
      </c>
      <c r="E7373" s="109">
        <v>8358.8506746797466</v>
      </c>
    </row>
    <row r="7374" spans="1:5" x14ac:dyDescent="0.35">
      <c r="A7374" s="107" t="s">
        <v>80</v>
      </c>
      <c r="B7374" s="107" t="s">
        <v>237</v>
      </c>
      <c r="C7374" s="110">
        <v>5</v>
      </c>
      <c r="D7374" s="109">
        <v>438.66113890253632</v>
      </c>
      <c r="E7374" s="109">
        <v>7912.5086961638062</v>
      </c>
    </row>
    <row r="7375" spans="1:5" x14ac:dyDescent="0.35">
      <c r="A7375" s="107" t="s">
        <v>80</v>
      </c>
      <c r="B7375" s="107" t="s">
        <v>237</v>
      </c>
      <c r="C7375" s="110">
        <v>6</v>
      </c>
      <c r="D7375" s="109">
        <v>423.14046049774652</v>
      </c>
      <c r="E7375" s="109">
        <v>15750.684091304751</v>
      </c>
    </row>
    <row r="7376" spans="1:5" x14ac:dyDescent="0.35">
      <c r="A7376" s="107" t="s">
        <v>80</v>
      </c>
      <c r="B7376" s="107" t="s">
        <v>237</v>
      </c>
      <c r="C7376" s="110">
        <v>7</v>
      </c>
      <c r="D7376" s="109">
        <v>482.13494373511321</v>
      </c>
      <c r="E7376" s="109">
        <v>7059.2960162637046</v>
      </c>
    </row>
    <row r="7377" spans="1:5" x14ac:dyDescent="0.35">
      <c r="A7377" s="107" t="s">
        <v>80</v>
      </c>
      <c r="B7377" s="107" t="s">
        <v>237</v>
      </c>
      <c r="C7377" s="110">
        <v>8</v>
      </c>
      <c r="D7377" s="109">
        <v>528.75797865108905</v>
      </c>
      <c r="E7377" s="109">
        <v>4377.2986835032661</v>
      </c>
    </row>
    <row r="7378" spans="1:5" x14ac:dyDescent="0.35">
      <c r="A7378" s="107" t="s">
        <v>80</v>
      </c>
      <c r="B7378" s="107" t="s">
        <v>237</v>
      </c>
      <c r="C7378" s="110">
        <v>9</v>
      </c>
      <c r="D7378" s="109">
        <v>591.89454406587424</v>
      </c>
      <c r="E7378" s="109">
        <v>3489.5543779156128</v>
      </c>
    </row>
    <row r="7379" spans="1:5" x14ac:dyDescent="0.35">
      <c r="A7379" s="107" t="s">
        <v>80</v>
      </c>
      <c r="B7379" s="107" t="s">
        <v>237</v>
      </c>
      <c r="C7379" s="110">
        <v>10</v>
      </c>
      <c r="D7379" s="109">
        <v>606.94994969767083</v>
      </c>
      <c r="E7379" s="109">
        <v>5135.4466751387718</v>
      </c>
    </row>
    <row r="7380" spans="1:5" x14ac:dyDescent="0.35">
      <c r="A7380" s="107" t="s">
        <v>80</v>
      </c>
      <c r="B7380" s="107" t="s">
        <v>237</v>
      </c>
      <c r="C7380" s="110">
        <v>11</v>
      </c>
      <c r="D7380" s="109">
        <v>662.87443517324971</v>
      </c>
      <c r="E7380" s="109">
        <v>4741.8715371761464</v>
      </c>
    </row>
    <row r="7381" spans="1:5" x14ac:dyDescent="0.35">
      <c r="A7381" s="107" t="s">
        <v>80</v>
      </c>
      <c r="B7381" s="107" t="s">
        <v>237</v>
      </c>
      <c r="C7381" s="110">
        <v>12</v>
      </c>
      <c r="D7381" s="109">
        <v>702.70181485599244</v>
      </c>
      <c r="E7381" s="109">
        <v>5499.9718619389396</v>
      </c>
    </row>
    <row r="7382" spans="1:5" x14ac:dyDescent="0.35">
      <c r="A7382" s="107" t="s">
        <v>80</v>
      </c>
      <c r="B7382" s="107" t="s">
        <v>236</v>
      </c>
      <c r="C7382" s="110">
        <v>1</v>
      </c>
      <c r="D7382" s="109">
        <v>664.00151946035066</v>
      </c>
      <c r="E7382" s="109">
        <v>46344.862532553372</v>
      </c>
    </row>
    <row r="7383" spans="1:5" x14ac:dyDescent="0.35">
      <c r="A7383" s="107" t="s">
        <v>80</v>
      </c>
      <c r="B7383" s="107" t="s">
        <v>236</v>
      </c>
      <c r="C7383" s="110">
        <v>2</v>
      </c>
      <c r="D7383" s="109">
        <v>360.97468390601159</v>
      </c>
      <c r="E7383" s="109">
        <v>24066.933870140929</v>
      </c>
    </row>
    <row r="7384" spans="1:5" x14ac:dyDescent="0.35">
      <c r="A7384" s="107" t="s">
        <v>80</v>
      </c>
      <c r="B7384" s="107" t="s">
        <v>236</v>
      </c>
      <c r="C7384" s="110">
        <v>3</v>
      </c>
      <c r="D7384" s="109">
        <v>445.26764667124559</v>
      </c>
      <c r="E7384" s="109">
        <v>30639.238258310361</v>
      </c>
    </row>
    <row r="7385" spans="1:5" x14ac:dyDescent="0.35">
      <c r="A7385" s="107" t="s">
        <v>80</v>
      </c>
      <c r="B7385" s="107" t="s">
        <v>236</v>
      </c>
      <c r="C7385" s="110">
        <v>4</v>
      </c>
      <c r="D7385" s="109">
        <v>324.92649549521923</v>
      </c>
      <c r="E7385" s="109">
        <v>21923.232142716599</v>
      </c>
    </row>
    <row r="7386" spans="1:5" x14ac:dyDescent="0.35">
      <c r="A7386" s="107" t="s">
        <v>80</v>
      </c>
      <c r="B7386" s="107" t="s">
        <v>236</v>
      </c>
      <c r="C7386" s="110">
        <v>5</v>
      </c>
      <c r="D7386" s="109">
        <v>275.39144430657223</v>
      </c>
      <c r="E7386" s="109">
        <v>18310.076838392659</v>
      </c>
    </row>
    <row r="7387" spans="1:5" x14ac:dyDescent="0.35">
      <c r="A7387" s="107" t="s">
        <v>80</v>
      </c>
      <c r="B7387" s="107" t="s">
        <v>236</v>
      </c>
      <c r="C7387" s="110">
        <v>6</v>
      </c>
      <c r="D7387" s="109">
        <v>234.3522961615985</v>
      </c>
      <c r="E7387" s="109">
        <v>15273.808513807</v>
      </c>
    </row>
    <row r="7388" spans="1:5" x14ac:dyDescent="0.35">
      <c r="A7388" s="107" t="s">
        <v>80</v>
      </c>
      <c r="B7388" s="107" t="s">
        <v>236</v>
      </c>
      <c r="C7388" s="110">
        <v>7</v>
      </c>
      <c r="D7388" s="109">
        <v>314.7286229617149</v>
      </c>
      <c r="E7388" s="109">
        <v>20641.87947397662</v>
      </c>
    </row>
    <row r="7389" spans="1:5" x14ac:dyDescent="0.35">
      <c r="A7389" s="107" t="s">
        <v>80</v>
      </c>
      <c r="B7389" s="107" t="s">
        <v>236</v>
      </c>
      <c r="C7389" s="110">
        <v>8</v>
      </c>
      <c r="D7389" s="109">
        <v>392.30766390972008</v>
      </c>
      <c r="E7389" s="109">
        <v>25969.62563972333</v>
      </c>
    </row>
    <row r="7390" spans="1:5" x14ac:dyDescent="0.35">
      <c r="A7390" s="107" t="s">
        <v>80</v>
      </c>
      <c r="B7390" s="107" t="s">
        <v>236</v>
      </c>
      <c r="C7390" s="110">
        <v>9</v>
      </c>
      <c r="D7390" s="109">
        <v>493.66693271202251</v>
      </c>
      <c r="E7390" s="109">
        <v>28695.88246102765</v>
      </c>
    </row>
    <row r="7391" spans="1:5" x14ac:dyDescent="0.35">
      <c r="A7391" s="107" t="s">
        <v>80</v>
      </c>
      <c r="B7391" s="107" t="s">
        <v>236</v>
      </c>
      <c r="C7391" s="110">
        <v>10</v>
      </c>
      <c r="D7391" s="109">
        <v>572.0547226313156</v>
      </c>
      <c r="E7391" s="109">
        <v>22462.747816249092</v>
      </c>
    </row>
    <row r="7392" spans="1:5" x14ac:dyDescent="0.35">
      <c r="A7392" s="107" t="s">
        <v>80</v>
      </c>
      <c r="B7392" s="107" t="s">
        <v>236</v>
      </c>
      <c r="C7392" s="110">
        <v>11</v>
      </c>
      <c r="D7392" s="109">
        <v>661.41046757413164</v>
      </c>
      <c r="E7392" s="109">
        <v>28800.29242970407</v>
      </c>
    </row>
    <row r="7393" spans="1:5" x14ac:dyDescent="0.35">
      <c r="A7393" s="107" t="s">
        <v>80</v>
      </c>
      <c r="B7393" s="107" t="s">
        <v>236</v>
      </c>
      <c r="C7393" s="110">
        <v>12</v>
      </c>
      <c r="D7393" s="109">
        <v>625.02492582775267</v>
      </c>
      <c r="E7393" s="109">
        <v>26496.459691868211</v>
      </c>
    </row>
    <row r="7394" spans="1:5" x14ac:dyDescent="0.35">
      <c r="A7394" s="107" t="s">
        <v>80</v>
      </c>
      <c r="B7394" s="107" t="s">
        <v>235</v>
      </c>
      <c r="C7394" s="110">
        <v>1</v>
      </c>
      <c r="D7394" s="109">
        <v>686.65379669526419</v>
      </c>
      <c r="E7394" s="109">
        <v>50709.647065226229</v>
      </c>
    </row>
    <row r="7395" spans="1:5" x14ac:dyDescent="0.35">
      <c r="A7395" s="107" t="s">
        <v>80</v>
      </c>
      <c r="B7395" s="107" t="s">
        <v>235</v>
      </c>
      <c r="C7395" s="110">
        <v>2</v>
      </c>
      <c r="D7395" s="109">
        <v>494.20744147938262</v>
      </c>
      <c r="E7395" s="109">
        <v>35410.671653485093</v>
      </c>
    </row>
    <row r="7396" spans="1:5" x14ac:dyDescent="0.35">
      <c r="A7396" s="107" t="s">
        <v>80</v>
      </c>
      <c r="B7396" s="107" t="s">
        <v>235</v>
      </c>
      <c r="C7396" s="110">
        <v>3</v>
      </c>
      <c r="D7396" s="109">
        <v>507.06060996468858</v>
      </c>
      <c r="E7396" s="109">
        <v>38248.043627060921</v>
      </c>
    </row>
    <row r="7397" spans="1:5" x14ac:dyDescent="0.35">
      <c r="A7397" s="107" t="s">
        <v>80</v>
      </c>
      <c r="B7397" s="107" t="s">
        <v>235</v>
      </c>
      <c r="C7397" s="110">
        <v>4</v>
      </c>
      <c r="D7397" s="109">
        <v>345.6515170022397</v>
      </c>
      <c r="E7397" s="109">
        <v>25257.547485545489</v>
      </c>
    </row>
    <row r="7398" spans="1:5" x14ac:dyDescent="0.35">
      <c r="A7398" s="107" t="s">
        <v>80</v>
      </c>
      <c r="B7398" s="107" t="s">
        <v>235</v>
      </c>
      <c r="C7398" s="110">
        <v>5</v>
      </c>
      <c r="D7398" s="109">
        <v>276.21988853367981</v>
      </c>
      <c r="E7398" s="109">
        <v>20412.960368442309</v>
      </c>
    </row>
    <row r="7399" spans="1:5" x14ac:dyDescent="0.35">
      <c r="A7399" s="107" t="s">
        <v>80</v>
      </c>
      <c r="B7399" s="107" t="s">
        <v>235</v>
      </c>
      <c r="C7399" s="110">
        <v>6</v>
      </c>
      <c r="D7399" s="109">
        <v>173.1519070021466</v>
      </c>
      <c r="E7399" s="109">
        <v>12254.59842308047</v>
      </c>
    </row>
    <row r="7400" spans="1:5" x14ac:dyDescent="0.35">
      <c r="A7400" s="107" t="s">
        <v>80</v>
      </c>
      <c r="B7400" s="107" t="s">
        <v>235</v>
      </c>
      <c r="C7400" s="110">
        <v>7</v>
      </c>
      <c r="D7400" s="109">
        <v>239.13249323094689</v>
      </c>
      <c r="E7400" s="109">
        <v>16601.862257866069</v>
      </c>
    </row>
    <row r="7401" spans="1:5" x14ac:dyDescent="0.35">
      <c r="A7401" s="107" t="s">
        <v>80</v>
      </c>
      <c r="B7401" s="107" t="s">
        <v>235</v>
      </c>
      <c r="C7401" s="110">
        <v>8</v>
      </c>
      <c r="D7401" s="109">
        <v>365.21161400021089</v>
      </c>
      <c r="E7401" s="109">
        <v>24393.366568757981</v>
      </c>
    </row>
    <row r="7402" spans="1:5" x14ac:dyDescent="0.35">
      <c r="A7402" s="107" t="s">
        <v>80</v>
      </c>
      <c r="B7402" s="107" t="s">
        <v>235</v>
      </c>
      <c r="C7402" s="110">
        <v>9</v>
      </c>
      <c r="D7402" s="109">
        <v>471.41367887405488</v>
      </c>
      <c r="E7402" s="109">
        <v>25707.969145545128</v>
      </c>
    </row>
    <row r="7403" spans="1:5" x14ac:dyDescent="0.35">
      <c r="A7403" s="107" t="s">
        <v>80</v>
      </c>
      <c r="B7403" s="107" t="s">
        <v>235</v>
      </c>
      <c r="C7403" s="110">
        <v>10</v>
      </c>
      <c r="D7403" s="109">
        <v>626.5058934604009</v>
      </c>
      <c r="E7403" s="109">
        <v>20781.610944819819</v>
      </c>
    </row>
    <row r="7404" spans="1:5" x14ac:dyDescent="0.35">
      <c r="A7404" s="107" t="s">
        <v>80</v>
      </c>
      <c r="B7404" s="107" t="s">
        <v>235</v>
      </c>
      <c r="C7404" s="110">
        <v>11</v>
      </c>
      <c r="D7404" s="109">
        <v>694.29995172471342</v>
      </c>
      <c r="E7404" s="109">
        <v>25498.47308287102</v>
      </c>
    </row>
    <row r="7405" spans="1:5" x14ac:dyDescent="0.35">
      <c r="A7405" s="107" t="s">
        <v>80</v>
      </c>
      <c r="B7405" s="107" t="s">
        <v>235</v>
      </c>
      <c r="C7405" s="110">
        <v>12</v>
      </c>
      <c r="D7405" s="109">
        <v>722.03862792109715</v>
      </c>
      <c r="E7405" s="109">
        <v>25287.123656237189</v>
      </c>
    </row>
    <row r="7406" spans="1:5" x14ac:dyDescent="0.35">
      <c r="A7406" s="107" t="s">
        <v>80</v>
      </c>
      <c r="B7406" s="107" t="s">
        <v>234</v>
      </c>
      <c r="C7406" s="110">
        <v>1</v>
      </c>
      <c r="D7406" s="109">
        <v>37499.003333333399</v>
      </c>
      <c r="E7406" s="109">
        <v>1435205.207543354</v>
      </c>
    </row>
    <row r="7407" spans="1:5" x14ac:dyDescent="0.35">
      <c r="A7407" s="107" t="s">
        <v>80</v>
      </c>
      <c r="B7407" s="107" t="s">
        <v>234</v>
      </c>
      <c r="C7407" s="110">
        <v>2</v>
      </c>
      <c r="D7407" s="109">
        <v>31190.007829087801</v>
      </c>
      <c r="E7407" s="109">
        <v>1359651.769829605</v>
      </c>
    </row>
    <row r="7408" spans="1:5" x14ac:dyDescent="0.35">
      <c r="A7408" s="107" t="s">
        <v>80</v>
      </c>
      <c r="B7408" s="107" t="s">
        <v>234</v>
      </c>
      <c r="C7408" s="110">
        <v>3</v>
      </c>
      <c r="D7408" s="109">
        <v>30335.405025279491</v>
      </c>
      <c r="E7408" s="109">
        <v>1486055.7434161401</v>
      </c>
    </row>
    <row r="7409" spans="1:5" x14ac:dyDescent="0.35">
      <c r="A7409" s="107" t="s">
        <v>80</v>
      </c>
      <c r="B7409" s="107" t="s">
        <v>234</v>
      </c>
      <c r="C7409" s="110">
        <v>4</v>
      </c>
      <c r="D7409" s="109">
        <v>24719.914697875389</v>
      </c>
      <c r="E7409" s="109">
        <v>1166070.9740399781</v>
      </c>
    </row>
    <row r="7410" spans="1:5" x14ac:dyDescent="0.35">
      <c r="A7410" s="107" t="s">
        <v>80</v>
      </c>
      <c r="B7410" s="107" t="s">
        <v>234</v>
      </c>
      <c r="C7410" s="110">
        <v>5</v>
      </c>
      <c r="D7410" s="109">
        <v>19734.435129858051</v>
      </c>
      <c r="E7410" s="109">
        <v>1150969.670934167</v>
      </c>
    </row>
    <row r="7411" spans="1:5" x14ac:dyDescent="0.35">
      <c r="A7411" s="107" t="s">
        <v>80</v>
      </c>
      <c r="B7411" s="107" t="s">
        <v>234</v>
      </c>
      <c r="C7411" s="110">
        <v>6</v>
      </c>
      <c r="D7411" s="109">
        <v>17853.47000743894</v>
      </c>
      <c r="E7411" s="109">
        <v>1060947.4346384171</v>
      </c>
    </row>
    <row r="7412" spans="1:5" x14ac:dyDescent="0.35">
      <c r="A7412" s="107" t="s">
        <v>80</v>
      </c>
      <c r="B7412" s="107" t="s">
        <v>234</v>
      </c>
      <c r="C7412" s="110">
        <v>7</v>
      </c>
      <c r="D7412" s="109">
        <v>20981.336675408911</v>
      </c>
      <c r="E7412" s="109">
        <v>597639.71958900522</v>
      </c>
    </row>
    <row r="7413" spans="1:5" x14ac:dyDescent="0.35">
      <c r="A7413" s="107" t="s">
        <v>80</v>
      </c>
      <c r="B7413" s="107" t="s">
        <v>234</v>
      </c>
      <c r="C7413" s="110">
        <v>8</v>
      </c>
      <c r="D7413" s="109">
        <v>25455.21800742441</v>
      </c>
      <c r="E7413" s="109">
        <v>218357.0700661056</v>
      </c>
    </row>
    <row r="7414" spans="1:5" x14ac:dyDescent="0.35">
      <c r="A7414" s="107" t="s">
        <v>80</v>
      </c>
      <c r="B7414" s="107" t="s">
        <v>234</v>
      </c>
      <c r="C7414" s="110">
        <v>9</v>
      </c>
      <c r="D7414" s="109">
        <v>23429.306547258591</v>
      </c>
      <c r="E7414" s="109">
        <v>175598.71773840921</v>
      </c>
    </row>
    <row r="7415" spans="1:5" x14ac:dyDescent="0.35">
      <c r="A7415" s="107" t="s">
        <v>80</v>
      </c>
      <c r="B7415" s="107" t="s">
        <v>234</v>
      </c>
      <c r="C7415" s="110">
        <v>10</v>
      </c>
      <c r="D7415" s="109">
        <v>14206.313023049321</v>
      </c>
      <c r="E7415" s="109">
        <v>210357.18605884971</v>
      </c>
    </row>
    <row r="7416" spans="1:5" x14ac:dyDescent="0.35">
      <c r="A7416" s="107" t="s">
        <v>80</v>
      </c>
      <c r="B7416" s="107" t="s">
        <v>234</v>
      </c>
      <c r="C7416" s="110">
        <v>11</v>
      </c>
      <c r="D7416" s="109">
        <v>19550.380029193901</v>
      </c>
      <c r="E7416" s="109">
        <v>232962.36364501729</v>
      </c>
    </row>
    <row r="7417" spans="1:5" x14ac:dyDescent="0.35">
      <c r="A7417" s="107" t="s">
        <v>80</v>
      </c>
      <c r="B7417" s="107" t="s">
        <v>234</v>
      </c>
      <c r="C7417" s="110">
        <v>12</v>
      </c>
      <c r="D7417" s="109">
        <v>22878.191254961981</v>
      </c>
      <c r="E7417" s="109">
        <v>324287.16357783292</v>
      </c>
    </row>
    <row r="7418" spans="1:5" x14ac:dyDescent="0.35">
      <c r="A7418" s="107" t="s">
        <v>80</v>
      </c>
      <c r="B7418" s="107" t="s">
        <v>233</v>
      </c>
      <c r="C7418" s="110">
        <v>1</v>
      </c>
      <c r="D7418" s="109">
        <v>1944.9599905014029</v>
      </c>
      <c r="E7418" s="109">
        <v>152182.31053531781</v>
      </c>
    </row>
    <row r="7419" spans="1:5" x14ac:dyDescent="0.35">
      <c r="A7419" s="107" t="s">
        <v>80</v>
      </c>
      <c r="B7419" s="107" t="s">
        <v>233</v>
      </c>
      <c r="C7419" s="110">
        <v>2</v>
      </c>
      <c r="D7419" s="109">
        <v>2284.800077438354</v>
      </c>
      <c r="E7419" s="109">
        <v>174264.76312095969</v>
      </c>
    </row>
    <row r="7420" spans="1:5" x14ac:dyDescent="0.35">
      <c r="A7420" s="107" t="s">
        <v>80</v>
      </c>
      <c r="B7420" s="107" t="s">
        <v>233</v>
      </c>
      <c r="C7420" s="110">
        <v>3</v>
      </c>
      <c r="D7420" s="109">
        <v>2529.6000890731798</v>
      </c>
      <c r="E7420" s="109">
        <v>202114.97216327279</v>
      </c>
    </row>
    <row r="7421" spans="1:5" x14ac:dyDescent="0.35">
      <c r="A7421" s="107" t="s">
        <v>80</v>
      </c>
      <c r="B7421" s="107" t="s">
        <v>233</v>
      </c>
      <c r="C7421" s="110">
        <v>4</v>
      </c>
      <c r="D7421" s="109">
        <v>2448.000049591064</v>
      </c>
      <c r="E7421" s="109">
        <v>189830.3796072547</v>
      </c>
    </row>
    <row r="7422" spans="1:5" x14ac:dyDescent="0.35">
      <c r="A7422" s="107" t="s">
        <v>80</v>
      </c>
      <c r="B7422" s="107" t="s">
        <v>233</v>
      </c>
      <c r="C7422" s="110">
        <v>5</v>
      </c>
      <c r="D7422" s="109">
        <v>2529.600073337554</v>
      </c>
      <c r="E7422" s="109">
        <v>192797.67870800081</v>
      </c>
    </row>
    <row r="7423" spans="1:5" x14ac:dyDescent="0.35">
      <c r="A7423" s="107" t="s">
        <v>80</v>
      </c>
      <c r="B7423" s="107" t="s">
        <v>233</v>
      </c>
      <c r="C7423" s="110">
        <v>6</v>
      </c>
      <c r="D7423" s="109">
        <v>2448.0000772476192</v>
      </c>
      <c r="E7423" s="109">
        <v>174940.34416313239</v>
      </c>
    </row>
    <row r="7424" spans="1:5" x14ac:dyDescent="0.35">
      <c r="A7424" s="107" t="s">
        <v>80</v>
      </c>
      <c r="B7424" s="107" t="s">
        <v>233</v>
      </c>
      <c r="C7424" s="110">
        <v>7</v>
      </c>
      <c r="D7424" s="109">
        <v>2529.6001186370841</v>
      </c>
      <c r="E7424" s="109">
        <v>180089.36434771569</v>
      </c>
    </row>
    <row r="7425" spans="1:5" x14ac:dyDescent="0.35">
      <c r="A7425" s="107" t="s">
        <v>80</v>
      </c>
      <c r="B7425" s="107" t="s">
        <v>233</v>
      </c>
      <c r="C7425" s="110">
        <v>8</v>
      </c>
      <c r="D7425" s="109">
        <v>2529.6000814437862</v>
      </c>
      <c r="E7425" s="109">
        <v>180760.96291216309</v>
      </c>
    </row>
    <row r="7426" spans="1:5" x14ac:dyDescent="0.35">
      <c r="A7426" s="107" t="s">
        <v>80</v>
      </c>
      <c r="B7426" s="107" t="s">
        <v>233</v>
      </c>
      <c r="C7426" s="110">
        <v>9</v>
      </c>
      <c r="D7426" s="109">
        <v>2448.0000567436209</v>
      </c>
      <c r="E7426" s="109">
        <v>155935.7151816439</v>
      </c>
    </row>
    <row r="7427" spans="1:5" x14ac:dyDescent="0.35">
      <c r="A7427" s="107" t="s">
        <v>80</v>
      </c>
      <c r="B7427" s="107" t="s">
        <v>233</v>
      </c>
      <c r="C7427" s="110">
        <v>10</v>
      </c>
      <c r="D7427" s="109">
        <v>2529.6000828742972</v>
      </c>
      <c r="E7427" s="109">
        <v>127585.14494981219</v>
      </c>
    </row>
    <row r="7428" spans="1:5" x14ac:dyDescent="0.35">
      <c r="A7428" s="107" t="s">
        <v>80</v>
      </c>
      <c r="B7428" s="107" t="s">
        <v>233</v>
      </c>
      <c r="C7428" s="110">
        <v>11</v>
      </c>
      <c r="D7428" s="109">
        <v>2448.0000710487361</v>
      </c>
      <c r="E7428" s="109">
        <v>125626.0551389491</v>
      </c>
    </row>
    <row r="7429" spans="1:5" x14ac:dyDescent="0.35">
      <c r="A7429" s="107" t="s">
        <v>80</v>
      </c>
      <c r="B7429" s="107" t="s">
        <v>233</v>
      </c>
      <c r="C7429" s="110">
        <v>12</v>
      </c>
      <c r="D7429" s="109">
        <v>2526.2000808715811</v>
      </c>
      <c r="E7429" s="109">
        <v>127506.3880824901</v>
      </c>
    </row>
    <row r="7430" spans="1:5" x14ac:dyDescent="0.35">
      <c r="A7430" s="107" t="s">
        <v>80</v>
      </c>
      <c r="B7430" s="107" t="s">
        <v>232</v>
      </c>
      <c r="C7430" s="110">
        <v>1</v>
      </c>
      <c r="D7430" s="109">
        <v>756.85380830830388</v>
      </c>
      <c r="E7430" s="109">
        <v>58444.630058435221</v>
      </c>
    </row>
    <row r="7431" spans="1:5" x14ac:dyDescent="0.35">
      <c r="A7431" s="107" t="s">
        <v>80</v>
      </c>
      <c r="B7431" s="107" t="s">
        <v>232</v>
      </c>
      <c r="C7431" s="110">
        <v>2</v>
      </c>
      <c r="D7431" s="109">
        <v>551.85039764294572</v>
      </c>
      <c r="E7431" s="109">
        <v>41041.070231250043</v>
      </c>
    </row>
    <row r="7432" spans="1:5" x14ac:dyDescent="0.35">
      <c r="A7432" s="107" t="s">
        <v>80</v>
      </c>
      <c r="B7432" s="107" t="s">
        <v>232</v>
      </c>
      <c r="C7432" s="110">
        <v>3</v>
      </c>
      <c r="D7432" s="109">
        <v>518.62704387165718</v>
      </c>
      <c r="E7432" s="109">
        <v>40486.366756837277</v>
      </c>
    </row>
    <row r="7433" spans="1:5" x14ac:dyDescent="0.35">
      <c r="A7433" s="107" t="s">
        <v>80</v>
      </c>
      <c r="B7433" s="107" t="s">
        <v>232</v>
      </c>
      <c r="C7433" s="110">
        <v>4</v>
      </c>
      <c r="D7433" s="109">
        <v>342.07903975477097</v>
      </c>
      <c r="E7433" s="109">
        <v>25799.80124149736</v>
      </c>
    </row>
    <row r="7434" spans="1:5" x14ac:dyDescent="0.35">
      <c r="A7434" s="107" t="s">
        <v>80</v>
      </c>
      <c r="B7434" s="107" t="s">
        <v>232</v>
      </c>
      <c r="C7434" s="110">
        <v>5</v>
      </c>
      <c r="D7434" s="109">
        <v>287.10259267453938</v>
      </c>
      <c r="E7434" s="109">
        <v>21545.631008709999</v>
      </c>
    </row>
    <row r="7435" spans="1:5" x14ac:dyDescent="0.35">
      <c r="A7435" s="107" t="s">
        <v>80</v>
      </c>
      <c r="B7435" s="107" t="s">
        <v>232</v>
      </c>
      <c r="C7435" s="110">
        <v>6</v>
      </c>
      <c r="D7435" s="109">
        <v>190.33613116102919</v>
      </c>
      <c r="E7435" s="109">
        <v>13297.0728005973</v>
      </c>
    </row>
    <row r="7436" spans="1:5" x14ac:dyDescent="0.35">
      <c r="A7436" s="107" t="s">
        <v>80</v>
      </c>
      <c r="B7436" s="107" t="s">
        <v>232</v>
      </c>
      <c r="C7436" s="110">
        <v>7</v>
      </c>
      <c r="D7436" s="109">
        <v>277.33935940705629</v>
      </c>
      <c r="E7436" s="109">
        <v>18923.467468872481</v>
      </c>
    </row>
    <row r="7437" spans="1:5" x14ac:dyDescent="0.35">
      <c r="A7437" s="107" t="s">
        <v>80</v>
      </c>
      <c r="B7437" s="107" t="s">
        <v>232</v>
      </c>
      <c r="C7437" s="110">
        <v>8</v>
      </c>
      <c r="D7437" s="109">
        <v>409.46972332536677</v>
      </c>
      <c r="E7437" s="109">
        <v>27970.557706855849</v>
      </c>
    </row>
    <row r="7438" spans="1:5" x14ac:dyDescent="0.35">
      <c r="A7438" s="107" t="s">
        <v>80</v>
      </c>
      <c r="B7438" s="107" t="s">
        <v>232</v>
      </c>
      <c r="C7438" s="110">
        <v>9</v>
      </c>
      <c r="D7438" s="109">
        <v>435.50741403275742</v>
      </c>
      <c r="E7438" s="109">
        <v>25528.937219312331</v>
      </c>
    </row>
    <row r="7439" spans="1:5" x14ac:dyDescent="0.35">
      <c r="A7439" s="107" t="s">
        <v>80</v>
      </c>
      <c r="B7439" s="107" t="s">
        <v>232</v>
      </c>
      <c r="C7439" s="110">
        <v>10</v>
      </c>
      <c r="D7439" s="109">
        <v>627.81749777711343</v>
      </c>
      <c r="E7439" s="109">
        <v>23671.10336259977</v>
      </c>
    </row>
    <row r="7440" spans="1:5" x14ac:dyDescent="0.35">
      <c r="A7440" s="107" t="s">
        <v>80</v>
      </c>
      <c r="B7440" s="107" t="s">
        <v>232</v>
      </c>
      <c r="C7440" s="110">
        <v>11</v>
      </c>
      <c r="D7440" s="109">
        <v>648.49649566133257</v>
      </c>
      <c r="E7440" s="109">
        <v>27364.85814573491</v>
      </c>
    </row>
    <row r="7441" spans="1:5" x14ac:dyDescent="0.35">
      <c r="A7441" s="107" t="s">
        <v>80</v>
      </c>
      <c r="B7441" s="107" t="s">
        <v>232</v>
      </c>
      <c r="C7441" s="110">
        <v>12</v>
      </c>
      <c r="D7441" s="109">
        <v>782.70500371102628</v>
      </c>
      <c r="E7441" s="109">
        <v>31304.929022742359</v>
      </c>
    </row>
    <row r="7442" spans="1:5" x14ac:dyDescent="0.35">
      <c r="A7442" s="107" t="s">
        <v>80</v>
      </c>
      <c r="B7442" s="107" t="s">
        <v>231</v>
      </c>
      <c r="C7442" s="110">
        <v>1</v>
      </c>
      <c r="D7442" s="109">
        <v>17898.218373945962</v>
      </c>
      <c r="E7442" s="109">
        <v>431997.71916038101</v>
      </c>
    </row>
    <row r="7443" spans="1:5" x14ac:dyDescent="0.35">
      <c r="A7443" s="107" t="s">
        <v>80</v>
      </c>
      <c r="B7443" s="107" t="s">
        <v>231</v>
      </c>
      <c r="C7443" s="110">
        <v>2</v>
      </c>
      <c r="D7443" s="109">
        <v>15833.558704186869</v>
      </c>
      <c r="E7443" s="109">
        <v>395725.2794767592</v>
      </c>
    </row>
    <row r="7444" spans="1:5" x14ac:dyDescent="0.35">
      <c r="A7444" s="107" t="s">
        <v>80</v>
      </c>
      <c r="B7444" s="107" t="s">
        <v>231</v>
      </c>
      <c r="C7444" s="110">
        <v>3</v>
      </c>
      <c r="D7444" s="109">
        <v>16355.74086913155</v>
      </c>
      <c r="E7444" s="109">
        <v>437079.92580309091</v>
      </c>
    </row>
    <row r="7445" spans="1:5" x14ac:dyDescent="0.35">
      <c r="A7445" s="107" t="s">
        <v>80</v>
      </c>
      <c r="B7445" s="107" t="s">
        <v>231</v>
      </c>
      <c r="C7445" s="110">
        <v>4</v>
      </c>
      <c r="D7445" s="109">
        <v>14128.100081969829</v>
      </c>
      <c r="E7445" s="109">
        <v>416050.0218543192</v>
      </c>
    </row>
    <row r="7446" spans="1:5" x14ac:dyDescent="0.35">
      <c r="A7446" s="107" t="s">
        <v>80</v>
      </c>
      <c r="B7446" s="107" t="s">
        <v>231</v>
      </c>
      <c r="C7446" s="110">
        <v>5</v>
      </c>
      <c r="D7446" s="109">
        <v>11814.643883447799</v>
      </c>
      <c r="E7446" s="109">
        <v>390215.15452758281</v>
      </c>
    </row>
    <row r="7447" spans="1:5" x14ac:dyDescent="0.35">
      <c r="A7447" s="107" t="s">
        <v>80</v>
      </c>
      <c r="B7447" s="107" t="s">
        <v>231</v>
      </c>
      <c r="C7447" s="110">
        <v>6</v>
      </c>
      <c r="D7447" s="109">
        <v>10763.41440488252</v>
      </c>
      <c r="E7447" s="109">
        <v>489807.45281514898</v>
      </c>
    </row>
    <row r="7448" spans="1:5" x14ac:dyDescent="0.35">
      <c r="A7448" s="107" t="s">
        <v>80</v>
      </c>
      <c r="B7448" s="107" t="s">
        <v>231</v>
      </c>
      <c r="C7448" s="110">
        <v>7</v>
      </c>
      <c r="D7448" s="109">
        <v>14234.985905161129</v>
      </c>
      <c r="E7448" s="109">
        <v>312470.31337318523</v>
      </c>
    </row>
    <row r="7449" spans="1:5" x14ac:dyDescent="0.35">
      <c r="A7449" s="107" t="s">
        <v>80</v>
      </c>
      <c r="B7449" s="107" t="s">
        <v>231</v>
      </c>
      <c r="C7449" s="110">
        <v>8</v>
      </c>
      <c r="D7449" s="109">
        <v>11036.042327214071</v>
      </c>
      <c r="E7449" s="109">
        <v>159601.7627360067</v>
      </c>
    </row>
    <row r="7450" spans="1:5" x14ac:dyDescent="0.35">
      <c r="A7450" s="107" t="s">
        <v>80</v>
      </c>
      <c r="B7450" s="107" t="s">
        <v>231</v>
      </c>
      <c r="C7450" s="110">
        <v>9</v>
      </c>
      <c r="D7450" s="109">
        <v>9108.9238433275987</v>
      </c>
      <c r="E7450" s="109">
        <v>134352.39286746981</v>
      </c>
    </row>
    <row r="7451" spans="1:5" x14ac:dyDescent="0.35">
      <c r="A7451" s="107" t="s">
        <v>80</v>
      </c>
      <c r="B7451" s="107" t="s">
        <v>231</v>
      </c>
      <c r="C7451" s="110">
        <v>10</v>
      </c>
      <c r="D7451" s="109">
        <v>8551.1642174769331</v>
      </c>
      <c r="E7451" s="109">
        <v>131009.4105431995</v>
      </c>
    </row>
    <row r="7452" spans="1:5" x14ac:dyDescent="0.35">
      <c r="A7452" s="107" t="s">
        <v>80</v>
      </c>
      <c r="B7452" s="107" t="s">
        <v>231</v>
      </c>
      <c r="C7452" s="110">
        <v>11</v>
      </c>
      <c r="D7452" s="109">
        <v>9316.3824165374463</v>
      </c>
      <c r="E7452" s="109">
        <v>132099.18162780529</v>
      </c>
    </row>
    <row r="7453" spans="1:5" x14ac:dyDescent="0.35">
      <c r="A7453" s="107" t="s">
        <v>80</v>
      </c>
      <c r="B7453" s="107" t="s">
        <v>231</v>
      </c>
      <c r="C7453" s="110">
        <v>12</v>
      </c>
      <c r="D7453" s="109">
        <v>8371.5214738875566</v>
      </c>
      <c r="E7453" s="109">
        <v>137183.18937364939</v>
      </c>
    </row>
    <row r="7454" spans="1:5" x14ac:dyDescent="0.35">
      <c r="A7454" s="107" t="s">
        <v>80</v>
      </c>
      <c r="B7454" s="107" t="s">
        <v>230</v>
      </c>
      <c r="C7454" s="110">
        <v>1</v>
      </c>
      <c r="D7454" s="109">
        <v>23112.437927514249</v>
      </c>
      <c r="E7454" s="109">
        <v>420575.30553094018</v>
      </c>
    </row>
    <row r="7455" spans="1:5" x14ac:dyDescent="0.35">
      <c r="A7455" s="107" t="s">
        <v>80</v>
      </c>
      <c r="B7455" s="107" t="s">
        <v>230</v>
      </c>
      <c r="C7455" s="110">
        <v>2</v>
      </c>
      <c r="D7455" s="109">
        <v>19558.31348661875</v>
      </c>
      <c r="E7455" s="109">
        <v>332320.46028751059</v>
      </c>
    </row>
    <row r="7456" spans="1:5" x14ac:dyDescent="0.35">
      <c r="A7456" s="107" t="s">
        <v>80</v>
      </c>
      <c r="B7456" s="107" t="s">
        <v>230</v>
      </c>
      <c r="C7456" s="110">
        <v>3</v>
      </c>
      <c r="D7456" s="109">
        <v>19750.007286598699</v>
      </c>
      <c r="E7456" s="109">
        <v>272524.73130040849</v>
      </c>
    </row>
    <row r="7457" spans="1:5" x14ac:dyDescent="0.35">
      <c r="A7457" s="107" t="s">
        <v>80</v>
      </c>
      <c r="B7457" s="107" t="s">
        <v>230</v>
      </c>
      <c r="C7457" s="110">
        <v>4</v>
      </c>
      <c r="D7457" s="109">
        <v>14760.580304727029</v>
      </c>
      <c r="E7457" s="109">
        <v>303843.09131495218</v>
      </c>
    </row>
    <row r="7458" spans="1:5" x14ac:dyDescent="0.35">
      <c r="A7458" s="107" t="s">
        <v>80</v>
      </c>
      <c r="B7458" s="107" t="s">
        <v>230</v>
      </c>
      <c r="C7458" s="110">
        <v>5</v>
      </c>
      <c r="D7458" s="109">
        <v>17554.920155304571</v>
      </c>
      <c r="E7458" s="109">
        <v>297856.83579445363</v>
      </c>
    </row>
    <row r="7459" spans="1:5" x14ac:dyDescent="0.35">
      <c r="A7459" s="107" t="s">
        <v>80</v>
      </c>
      <c r="B7459" s="107" t="s">
        <v>230</v>
      </c>
      <c r="C7459" s="110">
        <v>6</v>
      </c>
      <c r="D7459" s="109">
        <v>16228.72414222973</v>
      </c>
      <c r="E7459" s="109">
        <v>679707.20976792218</v>
      </c>
    </row>
    <row r="7460" spans="1:5" x14ac:dyDescent="0.35">
      <c r="A7460" s="107" t="s">
        <v>80</v>
      </c>
      <c r="B7460" s="107" t="s">
        <v>230</v>
      </c>
      <c r="C7460" s="110">
        <v>7</v>
      </c>
      <c r="D7460" s="109">
        <v>8929.9030619647074</v>
      </c>
      <c r="E7460" s="109">
        <v>162551.29109566699</v>
      </c>
    </row>
    <row r="7461" spans="1:5" x14ac:dyDescent="0.35">
      <c r="A7461" s="107" t="s">
        <v>80</v>
      </c>
      <c r="B7461" s="107" t="s">
        <v>230</v>
      </c>
      <c r="C7461" s="110">
        <v>8</v>
      </c>
      <c r="D7461" s="109">
        <v>11572.970087430689</v>
      </c>
      <c r="E7461" s="109">
        <v>120971.9565020247</v>
      </c>
    </row>
    <row r="7462" spans="1:5" x14ac:dyDescent="0.35">
      <c r="A7462" s="107" t="s">
        <v>80</v>
      </c>
      <c r="B7462" s="107" t="s">
        <v>230</v>
      </c>
      <c r="C7462" s="110">
        <v>9</v>
      </c>
      <c r="D7462" s="109">
        <v>16133.79740787246</v>
      </c>
      <c r="E7462" s="109">
        <v>107006.6182032167</v>
      </c>
    </row>
    <row r="7463" spans="1:5" x14ac:dyDescent="0.35">
      <c r="A7463" s="107" t="s">
        <v>80</v>
      </c>
      <c r="B7463" s="107" t="s">
        <v>230</v>
      </c>
      <c r="C7463" s="110">
        <v>10</v>
      </c>
      <c r="D7463" s="109">
        <v>13081.456257578309</v>
      </c>
      <c r="E7463" s="109">
        <v>179605.25670012209</v>
      </c>
    </row>
    <row r="7464" spans="1:5" x14ac:dyDescent="0.35">
      <c r="A7464" s="107" t="s">
        <v>80</v>
      </c>
      <c r="B7464" s="107" t="s">
        <v>230</v>
      </c>
      <c r="C7464" s="110">
        <v>11</v>
      </c>
      <c r="D7464" s="109">
        <v>17500.923791753848</v>
      </c>
      <c r="E7464" s="109">
        <v>191718.4107355735</v>
      </c>
    </row>
    <row r="7465" spans="1:5" x14ac:dyDescent="0.35">
      <c r="A7465" s="107" t="s">
        <v>80</v>
      </c>
      <c r="B7465" s="107" t="s">
        <v>230</v>
      </c>
      <c r="C7465" s="110">
        <v>12</v>
      </c>
      <c r="D7465" s="109">
        <v>16100.01230196014</v>
      </c>
      <c r="E7465" s="109">
        <v>217690.91033914141</v>
      </c>
    </row>
    <row r="7466" spans="1:5" x14ac:dyDescent="0.35">
      <c r="A7466" s="107" t="s">
        <v>80</v>
      </c>
      <c r="B7466" s="107" t="s">
        <v>229</v>
      </c>
      <c r="C7466" s="110">
        <v>1</v>
      </c>
      <c r="D7466" s="109">
        <v>1851.722441516893</v>
      </c>
      <c r="E7466" s="109">
        <v>136676.7310343092</v>
      </c>
    </row>
    <row r="7467" spans="1:5" x14ac:dyDescent="0.35">
      <c r="A7467" s="107" t="s">
        <v>80</v>
      </c>
      <c r="B7467" s="107" t="s">
        <v>229</v>
      </c>
      <c r="C7467" s="110">
        <v>2</v>
      </c>
      <c r="D7467" s="109">
        <v>1481.21159094263</v>
      </c>
      <c r="E7467" s="109">
        <v>106071.5200018427</v>
      </c>
    </row>
    <row r="7468" spans="1:5" x14ac:dyDescent="0.35">
      <c r="A7468" s="107" t="s">
        <v>80</v>
      </c>
      <c r="B7468" s="107" t="s">
        <v>229</v>
      </c>
      <c r="C7468" s="110">
        <v>3</v>
      </c>
      <c r="D7468" s="109">
        <v>1343.761588037712</v>
      </c>
      <c r="E7468" s="109">
        <v>101353.8856444624</v>
      </c>
    </row>
    <row r="7469" spans="1:5" x14ac:dyDescent="0.35">
      <c r="A7469" s="107" t="s">
        <v>80</v>
      </c>
      <c r="B7469" s="107" t="s">
        <v>229</v>
      </c>
      <c r="C7469" s="110">
        <v>4</v>
      </c>
      <c r="D7469" s="109">
        <v>881.16652166830636</v>
      </c>
      <c r="E7469" s="109">
        <v>64424.344018843818</v>
      </c>
    </row>
    <row r="7470" spans="1:5" x14ac:dyDescent="0.35">
      <c r="A7470" s="107" t="s">
        <v>80</v>
      </c>
      <c r="B7470" s="107" t="s">
        <v>229</v>
      </c>
      <c r="C7470" s="110">
        <v>5</v>
      </c>
      <c r="D7470" s="109">
        <v>473.67540775486731</v>
      </c>
      <c r="E7470" s="109">
        <v>35027.466174552908</v>
      </c>
    </row>
    <row r="7471" spans="1:5" x14ac:dyDescent="0.35">
      <c r="A7471" s="107" t="s">
        <v>80</v>
      </c>
      <c r="B7471" s="107" t="s">
        <v>229</v>
      </c>
      <c r="C7471" s="110">
        <v>6</v>
      </c>
      <c r="D7471" s="109">
        <v>326.34116510072732</v>
      </c>
      <c r="E7471" s="109">
        <v>23104.430451883039</v>
      </c>
    </row>
    <row r="7472" spans="1:5" x14ac:dyDescent="0.35">
      <c r="A7472" s="107" t="s">
        <v>80</v>
      </c>
      <c r="B7472" s="107" t="s">
        <v>229</v>
      </c>
      <c r="C7472" s="110">
        <v>7</v>
      </c>
      <c r="D7472" s="109">
        <v>472.95881658292762</v>
      </c>
      <c r="E7472" s="109">
        <v>32842.270515379198</v>
      </c>
    </row>
    <row r="7473" spans="1:5" x14ac:dyDescent="0.35">
      <c r="A7473" s="107" t="s">
        <v>80</v>
      </c>
      <c r="B7473" s="107" t="s">
        <v>229</v>
      </c>
      <c r="C7473" s="110">
        <v>8</v>
      </c>
      <c r="D7473" s="109">
        <v>729.66008225883593</v>
      </c>
      <c r="E7473" s="109">
        <v>48730.291530480361</v>
      </c>
    </row>
    <row r="7474" spans="1:5" x14ac:dyDescent="0.35">
      <c r="A7474" s="107" t="s">
        <v>80</v>
      </c>
      <c r="B7474" s="107" t="s">
        <v>229</v>
      </c>
      <c r="C7474" s="110">
        <v>9</v>
      </c>
      <c r="D7474" s="109">
        <v>1060.7758069133331</v>
      </c>
      <c r="E7474" s="109">
        <v>57886.706136603563</v>
      </c>
    </row>
    <row r="7475" spans="1:5" x14ac:dyDescent="0.35">
      <c r="A7475" s="107" t="s">
        <v>80</v>
      </c>
      <c r="B7475" s="107" t="s">
        <v>229</v>
      </c>
      <c r="C7475" s="110">
        <v>10</v>
      </c>
      <c r="D7475" s="109">
        <v>1447.436611629842</v>
      </c>
      <c r="E7475" s="109">
        <v>48641.975100640047</v>
      </c>
    </row>
    <row r="7476" spans="1:5" x14ac:dyDescent="0.35">
      <c r="A7476" s="107" t="s">
        <v>80</v>
      </c>
      <c r="B7476" s="107" t="s">
        <v>229</v>
      </c>
      <c r="C7476" s="110">
        <v>11</v>
      </c>
      <c r="D7476" s="109">
        <v>1682.6339015608221</v>
      </c>
      <c r="E7476" s="109">
        <v>62236.403032024828</v>
      </c>
    </row>
    <row r="7477" spans="1:5" x14ac:dyDescent="0.35">
      <c r="A7477" s="107" t="s">
        <v>80</v>
      </c>
      <c r="B7477" s="107" t="s">
        <v>229</v>
      </c>
      <c r="C7477" s="110">
        <v>12</v>
      </c>
      <c r="D7477" s="109">
        <v>1875.262577671062</v>
      </c>
      <c r="E7477" s="109">
        <v>66212.988251931718</v>
      </c>
    </row>
    <row r="7478" spans="1:5" x14ac:dyDescent="0.35">
      <c r="A7478" s="107" t="s">
        <v>80</v>
      </c>
      <c r="B7478" s="107" t="s">
        <v>228</v>
      </c>
      <c r="C7478" s="110">
        <v>1</v>
      </c>
      <c r="D7478" s="109">
        <v>36.971020367940532</v>
      </c>
      <c r="E7478" s="109">
        <v>2874.1565999150621</v>
      </c>
    </row>
    <row r="7479" spans="1:5" x14ac:dyDescent="0.35">
      <c r="A7479" s="107" t="s">
        <v>80</v>
      </c>
      <c r="B7479" s="107" t="s">
        <v>228</v>
      </c>
      <c r="C7479" s="110">
        <v>2</v>
      </c>
      <c r="D7479" s="109">
        <v>40.279893726743822</v>
      </c>
      <c r="E7479" s="109">
        <v>3008.7653617350988</v>
      </c>
    </row>
    <row r="7480" spans="1:5" x14ac:dyDescent="0.35">
      <c r="A7480" s="107" t="s">
        <v>80</v>
      </c>
      <c r="B7480" s="107" t="s">
        <v>228</v>
      </c>
      <c r="C7480" s="110">
        <v>3</v>
      </c>
      <c r="D7480" s="109">
        <v>38.182974496828727</v>
      </c>
      <c r="E7480" s="109">
        <v>3001.2495095936561</v>
      </c>
    </row>
    <row r="7481" spans="1:5" x14ac:dyDescent="0.35">
      <c r="A7481" s="107" t="s">
        <v>80</v>
      </c>
      <c r="B7481" s="107" t="s">
        <v>228</v>
      </c>
      <c r="C7481" s="110">
        <v>4</v>
      </c>
      <c r="D7481" s="109">
        <v>21.05221884064353</v>
      </c>
      <c r="E7481" s="109">
        <v>1600.7397271972111</v>
      </c>
    </row>
    <row r="7482" spans="1:5" x14ac:dyDescent="0.35">
      <c r="A7482" s="107" t="s">
        <v>80</v>
      </c>
      <c r="B7482" s="107" t="s">
        <v>228</v>
      </c>
      <c r="C7482" s="110">
        <v>5</v>
      </c>
      <c r="D7482" s="109">
        <v>34.369967520374772</v>
      </c>
      <c r="E7482" s="109">
        <v>2554.4439386255799</v>
      </c>
    </row>
    <row r="7483" spans="1:5" x14ac:dyDescent="0.35">
      <c r="A7483" s="107" t="s">
        <v>80</v>
      </c>
      <c r="B7483" s="107" t="s">
        <v>228</v>
      </c>
      <c r="C7483" s="110">
        <v>6</v>
      </c>
      <c r="D7483" s="109">
        <v>24.100396811893191</v>
      </c>
      <c r="E7483" s="109">
        <v>1731.690389807334</v>
      </c>
    </row>
    <row r="7484" spans="1:5" x14ac:dyDescent="0.35">
      <c r="A7484" s="107" t="s">
        <v>80</v>
      </c>
      <c r="B7484" s="107" t="s">
        <v>228</v>
      </c>
      <c r="C7484" s="110">
        <v>7</v>
      </c>
      <c r="D7484" s="109">
        <v>37.408172526546643</v>
      </c>
      <c r="E7484" s="109">
        <v>2646.1321855954211</v>
      </c>
    </row>
    <row r="7485" spans="1:5" x14ac:dyDescent="0.35">
      <c r="A7485" s="107" t="s">
        <v>80</v>
      </c>
      <c r="B7485" s="107" t="s">
        <v>228</v>
      </c>
      <c r="C7485" s="110">
        <v>8</v>
      </c>
      <c r="D7485" s="109">
        <v>49.668491480961507</v>
      </c>
      <c r="E7485" s="109">
        <v>3490.3558012875551</v>
      </c>
    </row>
    <row r="7486" spans="1:5" x14ac:dyDescent="0.35">
      <c r="A7486" s="107" t="s">
        <v>80</v>
      </c>
      <c r="B7486" s="107" t="s">
        <v>228</v>
      </c>
      <c r="C7486" s="110">
        <v>9</v>
      </c>
      <c r="D7486" s="109">
        <v>65.198323954857187</v>
      </c>
      <c r="E7486" s="109">
        <v>3893.2914377042798</v>
      </c>
    </row>
    <row r="7487" spans="1:5" x14ac:dyDescent="0.35">
      <c r="A7487" s="107" t="s">
        <v>80</v>
      </c>
      <c r="B7487" s="107" t="s">
        <v>228</v>
      </c>
      <c r="C7487" s="110">
        <v>10</v>
      </c>
      <c r="D7487" s="109">
        <v>82.138297414297313</v>
      </c>
      <c r="E7487" s="109">
        <v>3106.4944444105381</v>
      </c>
    </row>
    <row r="7488" spans="1:5" x14ac:dyDescent="0.35">
      <c r="A7488" s="107" t="s">
        <v>80</v>
      </c>
      <c r="B7488" s="107" t="s">
        <v>228</v>
      </c>
      <c r="C7488" s="110">
        <v>11</v>
      </c>
      <c r="D7488" s="109">
        <v>84.159023551878576</v>
      </c>
      <c r="E7488" s="109">
        <v>3509.7788082811471</v>
      </c>
    </row>
    <row r="7489" spans="1:5" x14ac:dyDescent="0.35">
      <c r="A7489" s="107" t="s">
        <v>80</v>
      </c>
      <c r="B7489" s="107" t="s">
        <v>228</v>
      </c>
      <c r="C7489" s="110">
        <v>12</v>
      </c>
      <c r="D7489" s="109">
        <v>95.999382254479059</v>
      </c>
      <c r="E7489" s="109">
        <v>3801.2837105300609</v>
      </c>
    </row>
    <row r="7490" spans="1:5" x14ac:dyDescent="0.35">
      <c r="A7490" s="107" t="s">
        <v>80</v>
      </c>
      <c r="B7490" s="107" t="s">
        <v>227</v>
      </c>
      <c r="C7490" s="110">
        <v>1</v>
      </c>
      <c r="D7490" s="109">
        <v>144.96000118553599</v>
      </c>
      <c r="E7490" s="109">
        <v>11305.427099854831</v>
      </c>
    </row>
    <row r="7491" spans="1:5" x14ac:dyDescent="0.35">
      <c r="A7491" s="107" t="s">
        <v>80</v>
      </c>
      <c r="B7491" s="107" t="s">
        <v>227</v>
      </c>
      <c r="C7491" s="110">
        <v>2</v>
      </c>
      <c r="D7491" s="109">
        <v>746.16001600026993</v>
      </c>
      <c r="E7491" s="109">
        <v>81234.045701299401</v>
      </c>
    </row>
    <row r="7492" spans="1:5" x14ac:dyDescent="0.35">
      <c r="A7492" s="107" t="s">
        <v>80</v>
      </c>
      <c r="B7492" s="107" t="s">
        <v>227</v>
      </c>
      <c r="C7492" s="110">
        <v>3</v>
      </c>
      <c r="D7492" s="109">
        <v>613.20001196861267</v>
      </c>
      <c r="E7492" s="109">
        <v>60870.203472106041</v>
      </c>
    </row>
    <row r="7493" spans="1:5" x14ac:dyDescent="0.35">
      <c r="A7493" s="107" t="s">
        <v>80</v>
      </c>
      <c r="B7493" s="107" t="s">
        <v>227</v>
      </c>
      <c r="C7493" s="110">
        <v>4</v>
      </c>
      <c r="D7493" s="109">
        <v>993.36000204086463</v>
      </c>
      <c r="E7493" s="109">
        <v>80254.487601739078</v>
      </c>
    </row>
    <row r="7494" spans="1:5" x14ac:dyDescent="0.35">
      <c r="A7494" s="107" t="s">
        <v>80</v>
      </c>
      <c r="B7494" s="107" t="s">
        <v>227</v>
      </c>
      <c r="C7494" s="110">
        <v>5</v>
      </c>
      <c r="D7494" s="109">
        <v>1482.720012545584</v>
      </c>
      <c r="E7494" s="109">
        <v>118458.1661170867</v>
      </c>
    </row>
    <row r="7495" spans="1:5" x14ac:dyDescent="0.35">
      <c r="A7495" s="107" t="s">
        <v>80</v>
      </c>
      <c r="B7495" s="107" t="s">
        <v>227</v>
      </c>
      <c r="C7495" s="110">
        <v>6</v>
      </c>
      <c r="D7495" s="109">
        <v>2031.83995079994</v>
      </c>
      <c r="E7495" s="109">
        <v>187999.57791818629</v>
      </c>
    </row>
    <row r="7496" spans="1:5" x14ac:dyDescent="0.35">
      <c r="A7496" s="107" t="s">
        <v>80</v>
      </c>
      <c r="B7496" s="107" t="s">
        <v>227</v>
      </c>
      <c r="C7496" s="110">
        <v>7</v>
      </c>
      <c r="D7496" s="109">
        <v>2215.4400599002861</v>
      </c>
      <c r="E7496" s="109">
        <v>200267.91872732781</v>
      </c>
    </row>
    <row r="7497" spans="1:5" x14ac:dyDescent="0.35">
      <c r="A7497" s="107" t="s">
        <v>80</v>
      </c>
      <c r="B7497" s="107" t="s">
        <v>227</v>
      </c>
      <c r="C7497" s="110">
        <v>8</v>
      </c>
      <c r="D7497" s="109">
        <v>2230.8000011444092</v>
      </c>
      <c r="E7497" s="109">
        <v>213802.81498884119</v>
      </c>
    </row>
    <row r="7498" spans="1:5" x14ac:dyDescent="0.35">
      <c r="A7498" s="107" t="s">
        <v>80</v>
      </c>
      <c r="B7498" s="107" t="s">
        <v>227</v>
      </c>
      <c r="C7498" s="110">
        <v>9</v>
      </c>
      <c r="D7498" s="109">
        <v>2160</v>
      </c>
      <c r="E7498" s="109">
        <v>203368.7042497131</v>
      </c>
    </row>
    <row r="7499" spans="1:5" x14ac:dyDescent="0.35">
      <c r="A7499" s="107" t="s">
        <v>80</v>
      </c>
      <c r="B7499" s="107" t="s">
        <v>227</v>
      </c>
      <c r="C7499" s="110">
        <v>10</v>
      </c>
      <c r="D7499" s="109">
        <v>2203.850005626678</v>
      </c>
      <c r="E7499" s="109">
        <v>145629.65670874011</v>
      </c>
    </row>
    <row r="7500" spans="1:5" x14ac:dyDescent="0.35">
      <c r="A7500" s="107" t="s">
        <v>80</v>
      </c>
      <c r="B7500" s="107" t="s">
        <v>227</v>
      </c>
      <c r="C7500" s="110">
        <v>11</v>
      </c>
      <c r="D7500" s="109">
        <v>1975.9799926280971</v>
      </c>
      <c r="E7500" s="109">
        <v>154351.2549367013</v>
      </c>
    </row>
    <row r="7501" spans="1:5" x14ac:dyDescent="0.35">
      <c r="A7501" s="107" t="s">
        <v>80</v>
      </c>
      <c r="B7501" s="107" t="s">
        <v>227</v>
      </c>
      <c r="C7501" s="110">
        <v>12</v>
      </c>
      <c r="D7501" s="109">
        <v>1067.6000106334659</v>
      </c>
      <c r="E7501" s="109">
        <v>102635.5637555892</v>
      </c>
    </row>
    <row r="7502" spans="1:5" x14ac:dyDescent="0.35">
      <c r="A7502" s="107" t="s">
        <v>80</v>
      </c>
      <c r="B7502" s="107" t="s">
        <v>226</v>
      </c>
      <c r="C7502" s="110">
        <v>1</v>
      </c>
      <c r="D7502" s="109">
        <v>580.47246729947324</v>
      </c>
      <c r="E7502" s="109">
        <v>42847.627093876523</v>
      </c>
    </row>
    <row r="7503" spans="1:5" x14ac:dyDescent="0.35">
      <c r="A7503" s="107" t="s">
        <v>80</v>
      </c>
      <c r="B7503" s="107" t="s">
        <v>226</v>
      </c>
      <c r="C7503" s="110">
        <v>2</v>
      </c>
      <c r="D7503" s="109">
        <v>651.43635480687851</v>
      </c>
      <c r="E7503" s="109">
        <v>46222.509530261479</v>
      </c>
    </row>
    <row r="7504" spans="1:5" x14ac:dyDescent="0.35">
      <c r="A7504" s="107" t="s">
        <v>80</v>
      </c>
      <c r="B7504" s="107" t="s">
        <v>226</v>
      </c>
      <c r="C7504" s="110">
        <v>3</v>
      </c>
      <c r="D7504" s="109">
        <v>572.10351929876288</v>
      </c>
      <c r="E7504" s="109">
        <v>42569.08700872754</v>
      </c>
    </row>
    <row r="7505" spans="1:5" x14ac:dyDescent="0.35">
      <c r="A7505" s="107" t="s">
        <v>80</v>
      </c>
      <c r="B7505" s="107" t="s">
        <v>226</v>
      </c>
      <c r="C7505" s="110">
        <v>4</v>
      </c>
      <c r="D7505" s="109">
        <v>449.62448103033648</v>
      </c>
      <c r="E7505" s="109">
        <v>32464.746875581481</v>
      </c>
    </row>
    <row r="7506" spans="1:5" x14ac:dyDescent="0.35">
      <c r="A7506" s="107" t="s">
        <v>80</v>
      </c>
      <c r="B7506" s="107" t="s">
        <v>226</v>
      </c>
      <c r="C7506" s="110">
        <v>5</v>
      </c>
      <c r="D7506" s="109">
        <v>347.3692303294348</v>
      </c>
      <c r="E7506" s="109">
        <v>24815.463897122121</v>
      </c>
    </row>
    <row r="7507" spans="1:5" x14ac:dyDescent="0.35">
      <c r="A7507" s="107" t="s">
        <v>80</v>
      </c>
      <c r="B7507" s="107" t="s">
        <v>226</v>
      </c>
      <c r="C7507" s="110">
        <v>6</v>
      </c>
      <c r="D7507" s="109">
        <v>233.29586506182531</v>
      </c>
      <c r="E7507" s="109">
        <v>16104.678851728841</v>
      </c>
    </row>
    <row r="7508" spans="1:5" x14ac:dyDescent="0.35">
      <c r="A7508" s="107" t="s">
        <v>80</v>
      </c>
      <c r="B7508" s="107" t="s">
        <v>226</v>
      </c>
      <c r="C7508" s="110">
        <v>7</v>
      </c>
      <c r="D7508" s="109">
        <v>299.16476046736278</v>
      </c>
      <c r="E7508" s="109">
        <v>20441.238920474691</v>
      </c>
    </row>
    <row r="7509" spans="1:5" x14ac:dyDescent="0.35">
      <c r="A7509" s="107" t="s">
        <v>80</v>
      </c>
      <c r="B7509" s="107" t="s">
        <v>226</v>
      </c>
      <c r="C7509" s="110">
        <v>8</v>
      </c>
      <c r="D7509" s="109">
        <v>453.66066090320271</v>
      </c>
      <c r="E7509" s="109">
        <v>30707.886689246279</v>
      </c>
    </row>
    <row r="7510" spans="1:5" x14ac:dyDescent="0.35">
      <c r="A7510" s="107" t="s">
        <v>80</v>
      </c>
      <c r="B7510" s="107" t="s">
        <v>226</v>
      </c>
      <c r="C7510" s="110">
        <v>9</v>
      </c>
      <c r="D7510" s="109">
        <v>551.14856436056414</v>
      </c>
      <c r="E7510" s="109">
        <v>31907.847686818772</v>
      </c>
    </row>
    <row r="7511" spans="1:5" x14ac:dyDescent="0.35">
      <c r="A7511" s="107" t="s">
        <v>80</v>
      </c>
      <c r="B7511" s="107" t="s">
        <v>226</v>
      </c>
      <c r="C7511" s="110">
        <v>10</v>
      </c>
      <c r="D7511" s="109">
        <v>704.47605090048955</v>
      </c>
      <c r="E7511" s="109">
        <v>26400.484730101281</v>
      </c>
    </row>
    <row r="7512" spans="1:5" x14ac:dyDescent="0.35">
      <c r="A7512" s="107" t="s">
        <v>80</v>
      </c>
      <c r="B7512" s="107" t="s">
        <v>226</v>
      </c>
      <c r="C7512" s="110">
        <v>11</v>
      </c>
      <c r="D7512" s="109">
        <v>712.81537428352794</v>
      </c>
      <c r="E7512" s="109">
        <v>30208.604307523208</v>
      </c>
    </row>
    <row r="7513" spans="1:5" x14ac:dyDescent="0.35">
      <c r="A7513" s="107" t="s">
        <v>80</v>
      </c>
      <c r="B7513" s="107" t="s">
        <v>226</v>
      </c>
      <c r="C7513" s="110">
        <v>12</v>
      </c>
      <c r="D7513" s="109">
        <v>737.28284186418728</v>
      </c>
      <c r="E7513" s="109">
        <v>29247.22812340577</v>
      </c>
    </row>
    <row r="7514" spans="1:5" x14ac:dyDescent="0.35">
      <c r="A7514" s="107" t="s">
        <v>80</v>
      </c>
      <c r="B7514" s="107" t="s">
        <v>225</v>
      </c>
      <c r="C7514" s="110">
        <v>1</v>
      </c>
      <c r="D7514" s="109">
        <v>5674.8221640000056</v>
      </c>
      <c r="E7514" s="109">
        <v>408325.6546502139</v>
      </c>
    </row>
    <row r="7515" spans="1:5" x14ac:dyDescent="0.35">
      <c r="A7515" s="107" t="s">
        <v>80</v>
      </c>
      <c r="B7515" s="107" t="s">
        <v>225</v>
      </c>
      <c r="C7515" s="110">
        <v>2</v>
      </c>
      <c r="D7515" s="109">
        <v>6161.5992103448179</v>
      </c>
      <c r="E7515" s="109">
        <v>425043.32928676187</v>
      </c>
    </row>
    <row r="7516" spans="1:5" x14ac:dyDescent="0.35">
      <c r="A7516" s="107" t="s">
        <v>80</v>
      </c>
      <c r="B7516" s="107" t="s">
        <v>225</v>
      </c>
      <c r="C7516" s="110">
        <v>3</v>
      </c>
      <c r="D7516" s="109">
        <v>6420.6918269999906</v>
      </c>
      <c r="E7516" s="109">
        <v>462426.66536942677</v>
      </c>
    </row>
    <row r="7517" spans="1:5" x14ac:dyDescent="0.35">
      <c r="A7517" s="107" t="s">
        <v>80</v>
      </c>
      <c r="B7517" s="107" t="s">
        <v>225</v>
      </c>
      <c r="C7517" s="110">
        <v>4</v>
      </c>
      <c r="D7517" s="109">
        <v>5674.9553617551774</v>
      </c>
      <c r="E7517" s="109">
        <v>401310.55678169552</v>
      </c>
    </row>
    <row r="7518" spans="1:5" x14ac:dyDescent="0.35">
      <c r="A7518" s="107" t="s">
        <v>80</v>
      </c>
      <c r="B7518" s="107" t="s">
        <v>225</v>
      </c>
      <c r="C7518" s="110">
        <v>5</v>
      </c>
      <c r="D7518" s="109">
        <v>9665.5806433839043</v>
      </c>
      <c r="E7518" s="109">
        <v>679870.82511007786</v>
      </c>
    </row>
    <row r="7519" spans="1:5" x14ac:dyDescent="0.35">
      <c r="A7519" s="107" t="s">
        <v>80</v>
      </c>
      <c r="B7519" s="107" t="s">
        <v>225</v>
      </c>
      <c r="C7519" s="110">
        <v>6</v>
      </c>
      <c r="D7519" s="109">
        <v>13972.377903715649</v>
      </c>
      <c r="E7519" s="109">
        <v>936794.19396225666</v>
      </c>
    </row>
    <row r="7520" spans="1:5" x14ac:dyDescent="0.35">
      <c r="A7520" s="107" t="s">
        <v>80</v>
      </c>
      <c r="B7520" s="107" t="s">
        <v>225</v>
      </c>
      <c r="C7520" s="110">
        <v>7</v>
      </c>
      <c r="D7520" s="109">
        <v>18399.773950346829</v>
      </c>
      <c r="E7520" s="109">
        <v>1249666.4893651509</v>
      </c>
    </row>
    <row r="7521" spans="1:5" x14ac:dyDescent="0.35">
      <c r="A7521" s="107" t="s">
        <v>80</v>
      </c>
      <c r="B7521" s="107" t="s">
        <v>225</v>
      </c>
      <c r="C7521" s="110">
        <v>8</v>
      </c>
      <c r="D7521" s="109">
        <v>18903.85622224275</v>
      </c>
      <c r="E7521" s="109">
        <v>1269207.479097063</v>
      </c>
    </row>
    <row r="7522" spans="1:5" x14ac:dyDescent="0.35">
      <c r="A7522" s="107" t="s">
        <v>80</v>
      </c>
      <c r="B7522" s="107" t="s">
        <v>225</v>
      </c>
      <c r="C7522" s="110">
        <v>9</v>
      </c>
      <c r="D7522" s="109">
        <v>10078.806588657981</v>
      </c>
      <c r="E7522" s="109">
        <v>603460.43246534164</v>
      </c>
    </row>
    <row r="7523" spans="1:5" x14ac:dyDescent="0.35">
      <c r="A7523" s="107" t="s">
        <v>80</v>
      </c>
      <c r="B7523" s="107" t="s">
        <v>225</v>
      </c>
      <c r="C7523" s="110">
        <v>10</v>
      </c>
      <c r="D7523" s="109">
        <v>12813.844494271751</v>
      </c>
      <c r="E7523" s="109">
        <v>612084.01676957833</v>
      </c>
    </row>
    <row r="7524" spans="1:5" x14ac:dyDescent="0.35">
      <c r="A7524" s="107" t="s">
        <v>80</v>
      </c>
      <c r="B7524" s="107" t="s">
        <v>225</v>
      </c>
      <c r="C7524" s="110">
        <v>11</v>
      </c>
      <c r="D7524" s="109">
        <v>9519.2384405234297</v>
      </c>
      <c r="E7524" s="109">
        <v>461921.33056933532</v>
      </c>
    </row>
    <row r="7525" spans="1:5" x14ac:dyDescent="0.35">
      <c r="A7525" s="107" t="s">
        <v>80</v>
      </c>
      <c r="B7525" s="107" t="s">
        <v>225</v>
      </c>
      <c r="C7525" s="110">
        <v>12</v>
      </c>
      <c r="D7525" s="109">
        <v>8790.9768382518487</v>
      </c>
      <c r="E7525" s="109">
        <v>425031.13629206817</v>
      </c>
    </row>
    <row r="7526" spans="1:5" x14ac:dyDescent="0.35">
      <c r="A7526" s="107" t="s">
        <v>80</v>
      </c>
      <c r="B7526" s="107" t="s">
        <v>224</v>
      </c>
      <c r="C7526" s="110">
        <v>1</v>
      </c>
      <c r="D7526" s="109">
        <v>97.919997096061735</v>
      </c>
      <c r="E7526" s="109">
        <v>7350.5345344768994</v>
      </c>
    </row>
    <row r="7527" spans="1:5" x14ac:dyDescent="0.35">
      <c r="A7527" s="107" t="s">
        <v>80</v>
      </c>
      <c r="B7527" s="107" t="s">
        <v>224</v>
      </c>
      <c r="C7527" s="110">
        <v>2</v>
      </c>
      <c r="D7527" s="109">
        <v>145.67999878525731</v>
      </c>
      <c r="E7527" s="109">
        <v>10736.912583906271</v>
      </c>
    </row>
    <row r="7528" spans="1:5" x14ac:dyDescent="0.35">
      <c r="A7528" s="107" t="s">
        <v>80</v>
      </c>
      <c r="B7528" s="107" t="s">
        <v>224</v>
      </c>
      <c r="C7528" s="110">
        <v>3</v>
      </c>
      <c r="D7528" s="109">
        <v>141.36000201106049</v>
      </c>
      <c r="E7528" s="109">
        <v>10911.52231294446</v>
      </c>
    </row>
    <row r="7529" spans="1:5" x14ac:dyDescent="0.35">
      <c r="A7529" s="107" t="s">
        <v>80</v>
      </c>
      <c r="B7529" s="107" t="s">
        <v>224</v>
      </c>
      <c r="C7529" s="110">
        <v>4</v>
      </c>
      <c r="D7529" s="109">
        <v>126.9600003063677</v>
      </c>
      <c r="E7529" s="109">
        <v>9618.4496703946879</v>
      </c>
    </row>
    <row r="7530" spans="1:5" x14ac:dyDescent="0.35">
      <c r="A7530" s="107" t="s">
        <v>80</v>
      </c>
      <c r="B7530" s="107" t="s">
        <v>224</v>
      </c>
      <c r="C7530" s="110">
        <v>5</v>
      </c>
      <c r="D7530" s="109">
        <v>299.51999896764738</v>
      </c>
      <c r="E7530" s="109">
        <v>22685.979087516211</v>
      </c>
    </row>
    <row r="7531" spans="1:5" x14ac:dyDescent="0.35">
      <c r="A7531" s="107" t="s">
        <v>80</v>
      </c>
      <c r="B7531" s="107" t="s">
        <v>224</v>
      </c>
      <c r="C7531" s="110">
        <v>6</v>
      </c>
      <c r="D7531" s="109">
        <v>302.15999990701658</v>
      </c>
      <c r="E7531" s="109">
        <v>21097.94801949965</v>
      </c>
    </row>
    <row r="7532" spans="1:5" x14ac:dyDescent="0.35">
      <c r="A7532" s="107" t="s">
        <v>80</v>
      </c>
      <c r="B7532" s="107" t="s">
        <v>224</v>
      </c>
      <c r="C7532" s="110">
        <v>7</v>
      </c>
      <c r="D7532" s="109">
        <v>360.95998987555498</v>
      </c>
      <c r="E7532" s="109">
        <v>25073.02360685138</v>
      </c>
    </row>
    <row r="7533" spans="1:5" x14ac:dyDescent="0.35">
      <c r="A7533" s="107" t="s">
        <v>80</v>
      </c>
      <c r="B7533" s="107" t="s">
        <v>224</v>
      </c>
      <c r="C7533" s="110">
        <v>8</v>
      </c>
      <c r="D7533" s="109">
        <v>366.24000132083893</v>
      </c>
      <c r="E7533" s="109">
        <v>24921.80000711912</v>
      </c>
    </row>
    <row r="7534" spans="1:5" x14ac:dyDescent="0.35">
      <c r="A7534" s="107" t="s">
        <v>80</v>
      </c>
      <c r="B7534" s="107" t="s">
        <v>224</v>
      </c>
      <c r="C7534" s="110">
        <v>9</v>
      </c>
      <c r="D7534" s="109">
        <v>333.11999386549002</v>
      </c>
      <c r="E7534" s="109">
        <v>19577.10181707827</v>
      </c>
    </row>
    <row r="7535" spans="1:5" x14ac:dyDescent="0.35">
      <c r="A7535" s="107" t="s">
        <v>80</v>
      </c>
      <c r="B7535" s="107" t="s">
        <v>224</v>
      </c>
      <c r="C7535" s="110">
        <v>10</v>
      </c>
      <c r="D7535" s="109">
        <v>320.00999939441658</v>
      </c>
      <c r="E7535" s="109">
        <v>13985.54074704722</v>
      </c>
    </row>
    <row r="7536" spans="1:5" x14ac:dyDescent="0.35">
      <c r="A7536" s="107" t="s">
        <v>80</v>
      </c>
      <c r="B7536" s="107" t="s">
        <v>224</v>
      </c>
      <c r="C7536" s="110">
        <v>11</v>
      </c>
      <c r="D7536" s="109">
        <v>243.1199998557569</v>
      </c>
      <c r="E7536" s="109">
        <v>9955.0447725978556</v>
      </c>
    </row>
    <row r="7537" spans="1:5" x14ac:dyDescent="0.35">
      <c r="A7537" s="107" t="s">
        <v>80</v>
      </c>
      <c r="B7537" s="107" t="s">
        <v>224</v>
      </c>
      <c r="C7537" s="110">
        <v>12</v>
      </c>
      <c r="D7537" s="109">
        <v>249.9600036144258</v>
      </c>
      <c r="E7537" s="109">
        <v>10237.233454148651</v>
      </c>
    </row>
    <row r="7538" spans="1:5" x14ac:dyDescent="0.35">
      <c r="A7538" s="107" t="s">
        <v>80</v>
      </c>
      <c r="B7538" s="107" t="s">
        <v>54</v>
      </c>
      <c r="C7538" s="110">
        <v>1</v>
      </c>
      <c r="D7538" s="109">
        <v>8063.6</v>
      </c>
      <c r="E7538" s="109">
        <v>601609.14737506513</v>
      </c>
    </row>
    <row r="7539" spans="1:5" x14ac:dyDescent="0.35">
      <c r="A7539" s="107" t="s">
        <v>80</v>
      </c>
      <c r="B7539" s="107" t="s">
        <v>54</v>
      </c>
      <c r="C7539" s="110">
        <v>2</v>
      </c>
      <c r="D7539" s="109">
        <v>7392</v>
      </c>
      <c r="E7539" s="109">
        <v>534960.22134018305</v>
      </c>
    </row>
    <row r="7540" spans="1:5" x14ac:dyDescent="0.35">
      <c r="A7540" s="107" t="s">
        <v>80</v>
      </c>
      <c r="B7540" s="107" t="s">
        <v>54</v>
      </c>
      <c r="C7540" s="110">
        <v>3</v>
      </c>
      <c r="D7540" s="109">
        <v>8184</v>
      </c>
      <c r="E7540" s="109">
        <v>622996.8722097578</v>
      </c>
    </row>
    <row r="7541" spans="1:5" x14ac:dyDescent="0.35">
      <c r="A7541" s="107" t="s">
        <v>80</v>
      </c>
      <c r="B7541" s="107" t="s">
        <v>54</v>
      </c>
      <c r="C7541" s="110">
        <v>4</v>
      </c>
      <c r="D7541" s="109">
        <v>6072</v>
      </c>
      <c r="E7541" s="109">
        <v>445823.3767250778</v>
      </c>
    </row>
    <row r="7542" spans="1:5" x14ac:dyDescent="0.35">
      <c r="A7542" s="107" t="s">
        <v>80</v>
      </c>
      <c r="B7542" s="107" t="s">
        <v>54</v>
      </c>
      <c r="C7542" s="110">
        <v>5</v>
      </c>
      <c r="D7542" s="109">
        <v>8184</v>
      </c>
      <c r="E7542" s="109">
        <v>603930.81780560047</v>
      </c>
    </row>
    <row r="7543" spans="1:5" x14ac:dyDescent="0.35">
      <c r="A7543" s="107" t="s">
        <v>80</v>
      </c>
      <c r="B7543" s="107" t="s">
        <v>54</v>
      </c>
      <c r="C7543" s="110">
        <v>6</v>
      </c>
      <c r="D7543" s="109">
        <v>7920</v>
      </c>
      <c r="E7543" s="109">
        <v>554685.64974903804</v>
      </c>
    </row>
    <row r="7544" spans="1:5" x14ac:dyDescent="0.35">
      <c r="A7544" s="107" t="s">
        <v>80</v>
      </c>
      <c r="B7544" s="107" t="s">
        <v>54</v>
      </c>
      <c r="C7544" s="110">
        <v>7</v>
      </c>
      <c r="D7544" s="109">
        <v>8184</v>
      </c>
      <c r="E7544" s="109">
        <v>569353.18237740023</v>
      </c>
    </row>
    <row r="7545" spans="1:5" x14ac:dyDescent="0.35">
      <c r="A7545" s="107" t="s">
        <v>80</v>
      </c>
      <c r="B7545" s="107" t="s">
        <v>54</v>
      </c>
      <c r="C7545" s="110">
        <v>8</v>
      </c>
      <c r="D7545" s="109">
        <v>8184</v>
      </c>
      <c r="E7545" s="109">
        <v>559653.98983763019</v>
      </c>
    </row>
    <row r="7546" spans="1:5" x14ac:dyDescent="0.35">
      <c r="A7546" s="107" t="s">
        <v>80</v>
      </c>
      <c r="B7546" s="107" t="s">
        <v>54</v>
      </c>
      <c r="C7546" s="110">
        <v>9</v>
      </c>
      <c r="D7546" s="109">
        <v>7611.9</v>
      </c>
      <c r="E7546" s="109">
        <v>452599.92822432303</v>
      </c>
    </row>
    <row r="7547" spans="1:5" x14ac:dyDescent="0.35">
      <c r="A7547" s="107" t="s">
        <v>80</v>
      </c>
      <c r="B7547" s="107" t="s">
        <v>54</v>
      </c>
      <c r="C7547" s="110">
        <v>10</v>
      </c>
      <c r="D7547" s="109">
        <v>6720.53553152735</v>
      </c>
      <c r="E7547" s="109">
        <v>320176.95477705752</v>
      </c>
    </row>
    <row r="7548" spans="1:5" x14ac:dyDescent="0.35">
      <c r="A7548" s="107" t="s">
        <v>80</v>
      </c>
      <c r="B7548" s="107" t="s">
        <v>54</v>
      </c>
      <c r="C7548" s="110">
        <v>11</v>
      </c>
      <c r="D7548" s="109">
        <v>1937.4</v>
      </c>
      <c r="E7548" s="109">
        <v>89622.223871386668</v>
      </c>
    </row>
    <row r="7549" spans="1:5" x14ac:dyDescent="0.35">
      <c r="A7549" s="107" t="s">
        <v>80</v>
      </c>
      <c r="B7549" s="107" t="s">
        <v>54</v>
      </c>
      <c r="C7549" s="110">
        <v>12</v>
      </c>
      <c r="D7549" s="109">
        <v>6641.2202666273297</v>
      </c>
      <c r="E7549" s="109">
        <v>301466.17115403299</v>
      </c>
    </row>
    <row r="7550" spans="1:5" x14ac:dyDescent="0.35">
      <c r="A7550" s="107" t="s">
        <v>80</v>
      </c>
      <c r="B7550" s="107" t="s">
        <v>55</v>
      </c>
      <c r="C7550" s="110">
        <v>1</v>
      </c>
      <c r="D7550" s="109">
        <v>13704.48</v>
      </c>
      <c r="E7550" s="109">
        <v>890628.38127117604</v>
      </c>
    </row>
    <row r="7551" spans="1:5" x14ac:dyDescent="0.35">
      <c r="A7551" s="107" t="s">
        <v>80</v>
      </c>
      <c r="B7551" s="107" t="s">
        <v>55</v>
      </c>
      <c r="C7551" s="110">
        <v>2</v>
      </c>
      <c r="D7551" s="109">
        <v>12378.24</v>
      </c>
      <c r="E7551" s="109">
        <v>875097.62449880072</v>
      </c>
    </row>
    <row r="7552" spans="1:5" x14ac:dyDescent="0.35">
      <c r="A7552" s="107" t="s">
        <v>80</v>
      </c>
      <c r="B7552" s="107" t="s">
        <v>55</v>
      </c>
      <c r="C7552" s="110">
        <v>3</v>
      </c>
      <c r="D7552" s="109">
        <v>13704.48</v>
      </c>
      <c r="E7552" s="109">
        <v>1033512.028476959</v>
      </c>
    </row>
    <row r="7553" spans="1:5" x14ac:dyDescent="0.35">
      <c r="A7553" s="107" t="s">
        <v>80</v>
      </c>
      <c r="B7553" s="107" t="s">
        <v>55</v>
      </c>
      <c r="C7553" s="110">
        <v>4</v>
      </c>
      <c r="D7553" s="109">
        <v>13262.4</v>
      </c>
      <c r="E7553" s="109">
        <v>967601.92660372111</v>
      </c>
    </row>
    <row r="7554" spans="1:5" x14ac:dyDescent="0.35">
      <c r="A7554" s="107" t="s">
        <v>80</v>
      </c>
      <c r="B7554" s="107" t="s">
        <v>55</v>
      </c>
      <c r="C7554" s="110">
        <v>5</v>
      </c>
      <c r="D7554" s="109">
        <v>13704.48</v>
      </c>
      <c r="E7554" s="109">
        <v>997749.37057385547</v>
      </c>
    </row>
    <row r="7555" spans="1:5" x14ac:dyDescent="0.35">
      <c r="A7555" s="107" t="s">
        <v>80</v>
      </c>
      <c r="B7555" s="107" t="s">
        <v>55</v>
      </c>
      <c r="C7555" s="110">
        <v>6</v>
      </c>
      <c r="D7555" s="109">
        <v>13262.4</v>
      </c>
      <c r="E7555" s="109">
        <v>964590.54545912589</v>
      </c>
    </row>
    <row r="7556" spans="1:5" x14ac:dyDescent="0.35">
      <c r="A7556" s="107" t="s">
        <v>80</v>
      </c>
      <c r="B7556" s="107" t="s">
        <v>55</v>
      </c>
      <c r="C7556" s="110">
        <v>7</v>
      </c>
      <c r="D7556" s="109">
        <v>13704.48</v>
      </c>
      <c r="E7556" s="109">
        <v>871109.1246539969</v>
      </c>
    </row>
    <row r="7557" spans="1:5" x14ac:dyDescent="0.35">
      <c r="A7557" s="107" t="s">
        <v>80</v>
      </c>
      <c r="B7557" s="107" t="s">
        <v>55</v>
      </c>
      <c r="C7557" s="110">
        <v>8</v>
      </c>
      <c r="D7557" s="109">
        <v>13704.48</v>
      </c>
      <c r="E7557" s="109">
        <v>733957.31661770516</v>
      </c>
    </row>
    <row r="7558" spans="1:5" x14ac:dyDescent="0.35">
      <c r="A7558" s="107" t="s">
        <v>80</v>
      </c>
      <c r="B7558" s="107" t="s">
        <v>55</v>
      </c>
      <c r="C7558" s="110">
        <v>9</v>
      </c>
      <c r="D7558" s="109">
        <v>13262.4</v>
      </c>
      <c r="E7558" s="109">
        <v>622463.90370827098</v>
      </c>
    </row>
    <row r="7559" spans="1:5" x14ac:dyDescent="0.35">
      <c r="A7559" s="107" t="s">
        <v>80</v>
      </c>
      <c r="B7559" s="107" t="s">
        <v>55</v>
      </c>
      <c r="C7559" s="110">
        <v>10</v>
      </c>
      <c r="D7559" s="109">
        <v>13168.597019695309</v>
      </c>
      <c r="E7559" s="109">
        <v>591531.62730391906</v>
      </c>
    </row>
    <row r="7560" spans="1:5" x14ac:dyDescent="0.35">
      <c r="A7560" s="107" t="s">
        <v>80</v>
      </c>
      <c r="B7560" s="107" t="s">
        <v>55</v>
      </c>
      <c r="C7560" s="110">
        <v>11</v>
      </c>
      <c r="D7560" s="109">
        <v>12744.05</v>
      </c>
      <c r="E7560" s="109">
        <v>557016.58895510517</v>
      </c>
    </row>
    <row r="7561" spans="1:5" x14ac:dyDescent="0.35">
      <c r="A7561" s="107" t="s">
        <v>80</v>
      </c>
      <c r="B7561" s="107" t="s">
        <v>55</v>
      </c>
      <c r="C7561" s="110">
        <v>12</v>
      </c>
      <c r="D7561" s="109">
        <v>13393.78</v>
      </c>
      <c r="E7561" s="109">
        <v>587883.15036411316</v>
      </c>
    </row>
    <row r="7562" spans="1:5" x14ac:dyDescent="0.35">
      <c r="A7562" s="107" t="s">
        <v>80</v>
      </c>
      <c r="B7562" s="107" t="s">
        <v>56</v>
      </c>
      <c r="C7562" s="110">
        <v>1</v>
      </c>
      <c r="D7562" s="109">
        <v>4900.1830267985579</v>
      </c>
      <c r="E7562" s="109">
        <v>355880.19843326643</v>
      </c>
    </row>
    <row r="7563" spans="1:5" x14ac:dyDescent="0.35">
      <c r="A7563" s="107" t="s">
        <v>80</v>
      </c>
      <c r="B7563" s="107" t="s">
        <v>56</v>
      </c>
      <c r="C7563" s="110">
        <v>2</v>
      </c>
      <c r="D7563" s="109">
        <v>5201.352983243034</v>
      </c>
      <c r="E7563" s="109">
        <v>362158.1870591694</v>
      </c>
    </row>
    <row r="7564" spans="1:5" x14ac:dyDescent="0.35">
      <c r="A7564" s="107" t="s">
        <v>80</v>
      </c>
      <c r="B7564" s="107" t="s">
        <v>56</v>
      </c>
      <c r="C7564" s="110">
        <v>3</v>
      </c>
      <c r="D7564" s="109">
        <v>5518.301409954609</v>
      </c>
      <c r="E7564" s="109">
        <v>400997.48376255721</v>
      </c>
    </row>
    <row r="7565" spans="1:5" x14ac:dyDescent="0.35">
      <c r="A7565" s="107" t="s">
        <v>80</v>
      </c>
      <c r="B7565" s="107" t="s">
        <v>56</v>
      </c>
      <c r="C7565" s="110">
        <v>4</v>
      </c>
      <c r="D7565" s="109">
        <v>5163.7837389836968</v>
      </c>
      <c r="E7565" s="109">
        <v>367899.9248631568</v>
      </c>
    </row>
    <row r="7566" spans="1:5" x14ac:dyDescent="0.35">
      <c r="A7566" s="107" t="s">
        <v>80</v>
      </c>
      <c r="B7566" s="107" t="s">
        <v>56</v>
      </c>
      <c r="C7566" s="110">
        <v>5</v>
      </c>
      <c r="D7566" s="109">
        <v>5416.579946186147</v>
      </c>
      <c r="E7566" s="109">
        <v>373103.01227922249</v>
      </c>
    </row>
    <row r="7567" spans="1:5" x14ac:dyDescent="0.35">
      <c r="A7567" s="107" t="s">
        <v>80</v>
      </c>
      <c r="B7567" s="107" t="s">
        <v>56</v>
      </c>
      <c r="C7567" s="110">
        <v>6</v>
      </c>
      <c r="D7567" s="109">
        <v>6861.659706000004</v>
      </c>
      <c r="E7567" s="109">
        <v>449393.51008751983</v>
      </c>
    </row>
    <row r="7568" spans="1:5" x14ac:dyDescent="0.35">
      <c r="A7568" s="107" t="s">
        <v>80</v>
      </c>
      <c r="B7568" s="107" t="s">
        <v>56</v>
      </c>
      <c r="C7568" s="110">
        <v>7</v>
      </c>
      <c r="D7568" s="109">
        <v>6866.4101219999784</v>
      </c>
      <c r="E7568" s="109">
        <v>454476.50486988208</v>
      </c>
    </row>
    <row r="7569" spans="1:5" x14ac:dyDescent="0.35">
      <c r="A7569" s="107" t="s">
        <v>80</v>
      </c>
      <c r="B7569" s="107" t="s">
        <v>56</v>
      </c>
      <c r="C7569" s="110">
        <v>8</v>
      </c>
      <c r="D7569" s="109">
        <v>7842.1613600000092</v>
      </c>
      <c r="E7569" s="109">
        <v>518570.52298966702</v>
      </c>
    </row>
    <row r="7570" spans="1:5" x14ac:dyDescent="0.35">
      <c r="A7570" s="107" t="s">
        <v>80</v>
      </c>
      <c r="B7570" s="107" t="s">
        <v>56</v>
      </c>
      <c r="C7570" s="110">
        <v>9</v>
      </c>
      <c r="D7570" s="109">
        <v>7191.4913400000214</v>
      </c>
      <c r="E7570" s="109">
        <v>432231.24003898649</v>
      </c>
    </row>
    <row r="7571" spans="1:5" x14ac:dyDescent="0.35">
      <c r="A7571" s="107" t="s">
        <v>80</v>
      </c>
      <c r="B7571" s="107" t="s">
        <v>56</v>
      </c>
      <c r="C7571" s="110">
        <v>10</v>
      </c>
      <c r="D7571" s="109">
        <v>8536.521399999996</v>
      </c>
      <c r="E7571" s="109">
        <v>419224.51132294477</v>
      </c>
    </row>
    <row r="7572" spans="1:5" x14ac:dyDescent="0.35">
      <c r="A7572" s="107" t="s">
        <v>80</v>
      </c>
      <c r="B7572" s="107" t="s">
        <v>56</v>
      </c>
      <c r="C7572" s="110">
        <v>11</v>
      </c>
      <c r="D7572" s="109">
        <v>7914.6465555555342</v>
      </c>
      <c r="E7572" s="109">
        <v>393973.25502435322</v>
      </c>
    </row>
    <row r="7573" spans="1:5" x14ac:dyDescent="0.35">
      <c r="A7573" s="107" t="s">
        <v>80</v>
      </c>
      <c r="B7573" s="107" t="s">
        <v>56</v>
      </c>
      <c r="C7573" s="110">
        <v>12</v>
      </c>
      <c r="D7573" s="109">
        <v>7554.4195977033587</v>
      </c>
      <c r="E7573" s="109">
        <v>371517.28295628901</v>
      </c>
    </row>
    <row r="7574" spans="1:5" x14ac:dyDescent="0.35">
      <c r="A7574" s="107" t="s">
        <v>80</v>
      </c>
      <c r="B7574" s="107" t="s">
        <v>223</v>
      </c>
      <c r="C7574" s="110">
        <v>1</v>
      </c>
      <c r="D7574" s="109">
        <v>1359.286047506029</v>
      </c>
      <c r="E7574" s="109">
        <v>284862.1758306952</v>
      </c>
    </row>
    <row r="7575" spans="1:5" x14ac:dyDescent="0.35">
      <c r="A7575" s="107" t="s">
        <v>80</v>
      </c>
      <c r="B7575" s="107" t="s">
        <v>223</v>
      </c>
      <c r="C7575" s="110">
        <v>2</v>
      </c>
      <c r="D7575" s="109">
        <v>2.46955990364444</v>
      </c>
      <c r="E7575" s="109">
        <v>539.35317386225722</v>
      </c>
    </row>
    <row r="7576" spans="1:5" x14ac:dyDescent="0.35">
      <c r="A7576" s="107" t="s">
        <v>80</v>
      </c>
      <c r="B7576" s="107" t="s">
        <v>223</v>
      </c>
      <c r="C7576" s="110">
        <v>3</v>
      </c>
      <c r="D7576" s="109">
        <v>0</v>
      </c>
      <c r="E7576" s="109">
        <v>0</v>
      </c>
    </row>
    <row r="7577" spans="1:5" x14ac:dyDescent="0.35">
      <c r="A7577" s="107" t="s">
        <v>80</v>
      </c>
      <c r="B7577" s="107" t="s">
        <v>223</v>
      </c>
      <c r="C7577" s="110">
        <v>4</v>
      </c>
      <c r="D7577" s="109">
        <v>0.98</v>
      </c>
      <c r="E7577" s="109">
        <v>140.45358473909209</v>
      </c>
    </row>
    <row r="7578" spans="1:5" x14ac:dyDescent="0.35">
      <c r="A7578" s="107" t="s">
        <v>80</v>
      </c>
      <c r="B7578" s="107" t="s">
        <v>223</v>
      </c>
      <c r="C7578" s="110">
        <v>5</v>
      </c>
      <c r="D7578" s="109">
        <v>0</v>
      </c>
      <c r="E7578" s="109">
        <v>0</v>
      </c>
    </row>
    <row r="7579" spans="1:5" x14ac:dyDescent="0.35">
      <c r="A7579" s="107" t="s">
        <v>80</v>
      </c>
      <c r="B7579" s="107" t="s">
        <v>223</v>
      </c>
      <c r="C7579" s="110">
        <v>6</v>
      </c>
      <c r="D7579" s="109">
        <v>0</v>
      </c>
      <c r="E7579" s="109">
        <v>0</v>
      </c>
    </row>
    <row r="7580" spans="1:5" x14ac:dyDescent="0.35">
      <c r="A7580" s="107" t="s">
        <v>80</v>
      </c>
      <c r="B7580" s="107" t="s">
        <v>223</v>
      </c>
      <c r="C7580" s="110">
        <v>7</v>
      </c>
      <c r="D7580" s="109">
        <v>67.160738043807115</v>
      </c>
      <c r="E7580" s="109">
        <v>14143.990376809381</v>
      </c>
    </row>
    <row r="7581" spans="1:5" x14ac:dyDescent="0.35">
      <c r="A7581" s="107" t="s">
        <v>80</v>
      </c>
      <c r="B7581" s="107" t="s">
        <v>223</v>
      </c>
      <c r="C7581" s="110">
        <v>8</v>
      </c>
      <c r="D7581" s="109">
        <v>0</v>
      </c>
      <c r="E7581" s="109">
        <v>0</v>
      </c>
    </row>
    <row r="7582" spans="1:5" x14ac:dyDescent="0.35">
      <c r="A7582" s="107" t="s">
        <v>80</v>
      </c>
      <c r="B7582" s="107" t="s">
        <v>223</v>
      </c>
      <c r="C7582" s="110">
        <v>9</v>
      </c>
      <c r="D7582" s="109">
        <v>175.23990807996901</v>
      </c>
      <c r="E7582" s="109">
        <v>33122.401694276807</v>
      </c>
    </row>
    <row r="7583" spans="1:5" x14ac:dyDescent="0.35">
      <c r="A7583" s="107" t="s">
        <v>80</v>
      </c>
      <c r="B7583" s="107" t="s">
        <v>223</v>
      </c>
      <c r="C7583" s="110">
        <v>10</v>
      </c>
      <c r="D7583" s="109">
        <v>363.02366061099713</v>
      </c>
      <c r="E7583" s="109">
        <v>63946.331400023148</v>
      </c>
    </row>
    <row r="7584" spans="1:5" x14ac:dyDescent="0.35">
      <c r="A7584" s="107" t="s">
        <v>80</v>
      </c>
      <c r="B7584" s="107" t="s">
        <v>223</v>
      </c>
      <c r="C7584" s="110">
        <v>11</v>
      </c>
      <c r="D7584" s="109">
        <v>92.951174399289442</v>
      </c>
      <c r="E7584" s="109">
        <v>10653.25058746023</v>
      </c>
    </row>
    <row r="7585" spans="1:5" x14ac:dyDescent="0.35">
      <c r="A7585" s="107" t="s">
        <v>80</v>
      </c>
      <c r="B7585" s="107" t="s">
        <v>223</v>
      </c>
      <c r="C7585" s="110">
        <v>12</v>
      </c>
      <c r="D7585" s="109">
        <v>115.5976008400043</v>
      </c>
      <c r="E7585" s="109">
        <v>15496.36379084464</v>
      </c>
    </row>
    <row r="7586" spans="1:5" x14ac:dyDescent="0.35">
      <c r="A7586" s="107" t="s">
        <v>80</v>
      </c>
      <c r="B7586" s="107" t="s">
        <v>57</v>
      </c>
      <c r="C7586" s="110">
        <v>1</v>
      </c>
      <c r="D7586" s="109">
        <v>4759.5599999999986</v>
      </c>
      <c r="E7586" s="109">
        <v>370262.82105228829</v>
      </c>
    </row>
    <row r="7587" spans="1:5" x14ac:dyDescent="0.35">
      <c r="A7587" s="107" t="s">
        <v>80</v>
      </c>
      <c r="B7587" s="107" t="s">
        <v>57</v>
      </c>
      <c r="C7587" s="110">
        <v>2</v>
      </c>
      <c r="D7587" s="109">
        <v>8071.177877737322</v>
      </c>
      <c r="E7587" s="109">
        <v>593760.09979158745</v>
      </c>
    </row>
    <row r="7588" spans="1:5" x14ac:dyDescent="0.35">
      <c r="A7588" s="107" t="s">
        <v>80</v>
      </c>
      <c r="B7588" s="107" t="s">
        <v>57</v>
      </c>
      <c r="C7588" s="110">
        <v>3</v>
      </c>
      <c r="D7588" s="109">
        <v>9262.7999999999993</v>
      </c>
      <c r="E7588" s="109">
        <v>707879.54645319039</v>
      </c>
    </row>
    <row r="7589" spans="1:5" x14ac:dyDescent="0.35">
      <c r="A7589" s="107" t="s">
        <v>80</v>
      </c>
      <c r="B7589" s="107" t="s">
        <v>57</v>
      </c>
      <c r="C7589" s="110">
        <v>4</v>
      </c>
      <c r="D7589" s="109">
        <v>8634.925030343371</v>
      </c>
      <c r="E7589" s="109">
        <v>651766.93766586657</v>
      </c>
    </row>
    <row r="7590" spans="1:5" x14ac:dyDescent="0.35">
      <c r="A7590" s="107" t="s">
        <v>80</v>
      </c>
      <c r="B7590" s="107" t="s">
        <v>57</v>
      </c>
      <c r="C7590" s="110">
        <v>5</v>
      </c>
      <c r="D7590" s="109">
        <v>9262.7999999999993</v>
      </c>
      <c r="E7590" s="109">
        <v>684631.47576958511</v>
      </c>
    </row>
    <row r="7591" spans="1:5" x14ac:dyDescent="0.35">
      <c r="A7591" s="107" t="s">
        <v>80</v>
      </c>
      <c r="B7591" s="107" t="s">
        <v>57</v>
      </c>
      <c r="C7591" s="110">
        <v>6</v>
      </c>
      <c r="D7591" s="109">
        <v>8964</v>
      </c>
      <c r="E7591" s="109">
        <v>635368.08848126722</v>
      </c>
    </row>
    <row r="7592" spans="1:5" x14ac:dyDescent="0.35">
      <c r="A7592" s="107" t="s">
        <v>80</v>
      </c>
      <c r="B7592" s="107" t="s">
        <v>57</v>
      </c>
      <c r="C7592" s="110">
        <v>7</v>
      </c>
      <c r="D7592" s="109">
        <v>9237.9</v>
      </c>
      <c r="E7592" s="109">
        <v>653791.9403925176</v>
      </c>
    </row>
    <row r="7593" spans="1:5" x14ac:dyDescent="0.35">
      <c r="A7593" s="107" t="s">
        <v>80</v>
      </c>
      <c r="B7593" s="107" t="s">
        <v>57</v>
      </c>
      <c r="C7593" s="110">
        <v>8</v>
      </c>
      <c r="D7593" s="109">
        <v>9018.1225330066518</v>
      </c>
      <c r="E7593" s="109">
        <v>633417.00437879667</v>
      </c>
    </row>
    <row r="7594" spans="1:5" x14ac:dyDescent="0.35">
      <c r="A7594" s="107" t="s">
        <v>80</v>
      </c>
      <c r="B7594" s="107" t="s">
        <v>57</v>
      </c>
      <c r="C7594" s="110">
        <v>9</v>
      </c>
      <c r="D7594" s="109">
        <v>5987.0050033192529</v>
      </c>
      <c r="E7594" s="109">
        <v>382126.29618314351</v>
      </c>
    </row>
    <row r="7595" spans="1:5" x14ac:dyDescent="0.35">
      <c r="A7595" s="107" t="s">
        <v>80</v>
      </c>
      <c r="B7595" s="107" t="s">
        <v>57</v>
      </c>
      <c r="C7595" s="110">
        <v>10</v>
      </c>
      <c r="D7595" s="109">
        <v>99.6</v>
      </c>
      <c r="E7595" s="109">
        <v>6084.9873943384482</v>
      </c>
    </row>
    <row r="7596" spans="1:5" x14ac:dyDescent="0.35">
      <c r="A7596" s="107" t="s">
        <v>80</v>
      </c>
      <c r="B7596" s="107" t="s">
        <v>57</v>
      </c>
      <c r="C7596" s="110">
        <v>11</v>
      </c>
      <c r="D7596" s="109">
        <v>0</v>
      </c>
      <c r="E7596" s="109">
        <v>0</v>
      </c>
    </row>
    <row r="7597" spans="1:5" x14ac:dyDescent="0.35">
      <c r="A7597" s="107" t="s">
        <v>80</v>
      </c>
      <c r="B7597" s="107" t="s">
        <v>57</v>
      </c>
      <c r="C7597" s="110">
        <v>12</v>
      </c>
      <c r="D7597" s="109">
        <v>0</v>
      </c>
      <c r="E7597" s="109">
        <v>0</v>
      </c>
    </row>
    <row r="7598" spans="1:5" x14ac:dyDescent="0.35">
      <c r="A7598" s="107" t="s">
        <v>80</v>
      </c>
      <c r="B7598" s="107" t="s">
        <v>58</v>
      </c>
      <c r="C7598" s="110">
        <v>1</v>
      </c>
      <c r="D7598" s="109">
        <v>37736.872748865833</v>
      </c>
      <c r="E7598" s="109">
        <v>600840.18878183106</v>
      </c>
    </row>
    <row r="7599" spans="1:5" x14ac:dyDescent="0.35">
      <c r="A7599" s="107" t="s">
        <v>80</v>
      </c>
      <c r="B7599" s="107" t="s">
        <v>58</v>
      </c>
      <c r="C7599" s="110">
        <v>2</v>
      </c>
      <c r="D7599" s="109">
        <v>34089.395163371453</v>
      </c>
      <c r="E7599" s="109">
        <v>474743.51469644369</v>
      </c>
    </row>
    <row r="7600" spans="1:5" x14ac:dyDescent="0.35">
      <c r="A7600" s="107" t="s">
        <v>80</v>
      </c>
      <c r="B7600" s="107" t="s">
        <v>58</v>
      </c>
      <c r="C7600" s="110">
        <v>3</v>
      </c>
      <c r="D7600" s="109">
        <v>36010.255383144213</v>
      </c>
      <c r="E7600" s="109">
        <v>389321.04471486929</v>
      </c>
    </row>
    <row r="7601" spans="1:5" x14ac:dyDescent="0.35">
      <c r="A7601" s="107" t="s">
        <v>80</v>
      </c>
      <c r="B7601" s="107" t="s">
        <v>58</v>
      </c>
      <c r="C7601" s="110">
        <v>4</v>
      </c>
      <c r="D7601" s="109">
        <v>34201.001671367238</v>
      </c>
      <c r="E7601" s="109">
        <v>434070.34051313682</v>
      </c>
    </row>
    <row r="7602" spans="1:5" x14ac:dyDescent="0.35">
      <c r="A7602" s="107" t="s">
        <v>80</v>
      </c>
      <c r="B7602" s="107" t="s">
        <v>58</v>
      </c>
      <c r="C7602" s="110">
        <v>5</v>
      </c>
      <c r="D7602" s="109">
        <v>30268.37303685987</v>
      </c>
      <c r="E7602" s="109">
        <v>426096.09543747117</v>
      </c>
    </row>
    <row r="7603" spans="1:5" x14ac:dyDescent="0.35">
      <c r="A7603" s="107" t="s">
        <v>80</v>
      </c>
      <c r="B7603" s="107" t="s">
        <v>58</v>
      </c>
      <c r="C7603" s="110">
        <v>6</v>
      </c>
      <c r="D7603" s="109">
        <v>26985.565542828899</v>
      </c>
      <c r="E7603" s="109">
        <v>971457.95967631496</v>
      </c>
    </row>
    <row r="7604" spans="1:5" x14ac:dyDescent="0.35">
      <c r="A7604" s="107" t="s">
        <v>80</v>
      </c>
      <c r="B7604" s="107" t="s">
        <v>58</v>
      </c>
      <c r="C7604" s="110">
        <v>7</v>
      </c>
      <c r="D7604" s="109">
        <v>20991.520447193001</v>
      </c>
      <c r="E7604" s="109">
        <v>232216.13013666711</v>
      </c>
    </row>
    <row r="7605" spans="1:5" x14ac:dyDescent="0.35">
      <c r="A7605" s="107" t="s">
        <v>80</v>
      </c>
      <c r="B7605" s="107" t="s">
        <v>58</v>
      </c>
      <c r="C7605" s="110">
        <v>8</v>
      </c>
      <c r="D7605" s="109">
        <v>24753.33357002971</v>
      </c>
      <c r="E7605" s="109">
        <v>172816.87502594851</v>
      </c>
    </row>
    <row r="7606" spans="1:5" x14ac:dyDescent="0.35">
      <c r="A7606" s="107" t="s">
        <v>80</v>
      </c>
      <c r="B7606" s="107" t="s">
        <v>58</v>
      </c>
      <c r="C7606" s="110">
        <v>9</v>
      </c>
      <c r="D7606" s="109">
        <v>26126.284057774261</v>
      </c>
      <c r="E7606" s="109">
        <v>152866.59743316669</v>
      </c>
    </row>
    <row r="7607" spans="1:5" x14ac:dyDescent="0.35">
      <c r="A7607" s="107" t="s">
        <v>80</v>
      </c>
      <c r="B7607" s="107" t="s">
        <v>58</v>
      </c>
      <c r="C7607" s="110">
        <v>10</v>
      </c>
      <c r="D7607" s="109">
        <v>21260.479467809251</v>
      </c>
      <c r="E7607" s="109">
        <v>259912.0022940785</v>
      </c>
    </row>
    <row r="7608" spans="1:5" x14ac:dyDescent="0.35">
      <c r="A7608" s="107" t="s">
        <v>80</v>
      </c>
      <c r="B7608" s="107" t="s">
        <v>58</v>
      </c>
      <c r="C7608" s="110">
        <v>11</v>
      </c>
      <c r="D7608" s="109">
        <v>29089.453908104759</v>
      </c>
      <c r="E7608" s="109">
        <v>274277.72221416607</v>
      </c>
    </row>
    <row r="7609" spans="1:5" x14ac:dyDescent="0.35">
      <c r="A7609" s="107" t="s">
        <v>80</v>
      </c>
      <c r="B7609" s="107" t="s">
        <v>58</v>
      </c>
      <c r="C7609" s="110">
        <v>12</v>
      </c>
      <c r="D7609" s="109">
        <v>28437.246970568391</v>
      </c>
      <c r="E7609" s="109">
        <v>315436.55591012217</v>
      </c>
    </row>
    <row r="7610" spans="1:5" x14ac:dyDescent="0.35">
      <c r="A7610" s="107" t="s">
        <v>80</v>
      </c>
      <c r="B7610" s="107" t="s">
        <v>222</v>
      </c>
      <c r="C7610" s="110">
        <v>1</v>
      </c>
      <c r="D7610" s="109">
        <v>2587.1558640441908</v>
      </c>
      <c r="E7610" s="109">
        <v>76288.031707476694</v>
      </c>
    </row>
    <row r="7611" spans="1:5" x14ac:dyDescent="0.35">
      <c r="A7611" s="107" t="s">
        <v>80</v>
      </c>
      <c r="B7611" s="107" t="s">
        <v>222</v>
      </c>
      <c r="C7611" s="110">
        <v>2</v>
      </c>
      <c r="D7611" s="109">
        <v>2497.957604584064</v>
      </c>
      <c r="E7611" s="109">
        <v>87949.37810210156</v>
      </c>
    </row>
    <row r="7612" spans="1:5" x14ac:dyDescent="0.35">
      <c r="A7612" s="107" t="s">
        <v>80</v>
      </c>
      <c r="B7612" s="107" t="s">
        <v>222</v>
      </c>
      <c r="C7612" s="110">
        <v>3</v>
      </c>
      <c r="D7612" s="109">
        <v>1972.7621359035741</v>
      </c>
      <c r="E7612" s="109">
        <v>81145.19680518868</v>
      </c>
    </row>
    <row r="7613" spans="1:5" x14ac:dyDescent="0.35">
      <c r="A7613" s="107" t="s">
        <v>80</v>
      </c>
      <c r="B7613" s="107" t="s">
        <v>222</v>
      </c>
      <c r="C7613" s="110">
        <v>4</v>
      </c>
      <c r="D7613" s="109">
        <v>1777.017769459844</v>
      </c>
      <c r="E7613" s="109">
        <v>70294.586584051693</v>
      </c>
    </row>
    <row r="7614" spans="1:5" x14ac:dyDescent="0.35">
      <c r="A7614" s="107" t="s">
        <v>80</v>
      </c>
      <c r="B7614" s="107" t="s">
        <v>222</v>
      </c>
      <c r="C7614" s="110">
        <v>5</v>
      </c>
      <c r="D7614" s="109">
        <v>1400.335759581671</v>
      </c>
      <c r="E7614" s="109">
        <v>68508.156891119317</v>
      </c>
    </row>
    <row r="7615" spans="1:5" x14ac:dyDescent="0.35">
      <c r="A7615" s="107" t="s">
        <v>80</v>
      </c>
      <c r="B7615" s="107" t="s">
        <v>222</v>
      </c>
      <c r="C7615" s="110">
        <v>6</v>
      </c>
      <c r="D7615" s="109">
        <v>1452.0781684463921</v>
      </c>
      <c r="E7615" s="109">
        <v>79070.7114455915</v>
      </c>
    </row>
    <row r="7616" spans="1:5" x14ac:dyDescent="0.35">
      <c r="A7616" s="107" t="s">
        <v>80</v>
      </c>
      <c r="B7616" s="107" t="s">
        <v>222</v>
      </c>
      <c r="C7616" s="110">
        <v>7</v>
      </c>
      <c r="D7616" s="109">
        <v>762.12954224705993</v>
      </c>
      <c r="E7616" s="109">
        <v>32575.50443815743</v>
      </c>
    </row>
    <row r="7617" spans="1:5" x14ac:dyDescent="0.35">
      <c r="A7617" s="107" t="s">
        <v>80</v>
      </c>
      <c r="B7617" s="107" t="s">
        <v>222</v>
      </c>
      <c r="C7617" s="110">
        <v>8</v>
      </c>
      <c r="D7617" s="109">
        <v>168.35598650858091</v>
      </c>
      <c r="E7617" s="109">
        <v>9325.4254477610302</v>
      </c>
    </row>
    <row r="7618" spans="1:5" x14ac:dyDescent="0.35">
      <c r="A7618" s="107" t="s">
        <v>80</v>
      </c>
      <c r="B7618" s="107" t="s">
        <v>222</v>
      </c>
      <c r="C7618" s="110">
        <v>9</v>
      </c>
      <c r="D7618" s="109">
        <v>279.1385347752144</v>
      </c>
      <c r="E7618" s="109">
        <v>10120.158171029711</v>
      </c>
    </row>
    <row r="7619" spans="1:5" x14ac:dyDescent="0.35">
      <c r="A7619" s="107" t="s">
        <v>80</v>
      </c>
      <c r="B7619" s="107" t="s">
        <v>222</v>
      </c>
      <c r="C7619" s="110">
        <v>10</v>
      </c>
      <c r="D7619" s="109">
        <v>655.21525189701674</v>
      </c>
      <c r="E7619" s="109">
        <v>13726.089936063279</v>
      </c>
    </row>
    <row r="7620" spans="1:5" x14ac:dyDescent="0.35">
      <c r="A7620" s="107" t="s">
        <v>80</v>
      </c>
      <c r="B7620" s="107" t="s">
        <v>222</v>
      </c>
      <c r="C7620" s="110">
        <v>11</v>
      </c>
      <c r="D7620" s="109">
        <v>671.7084045834174</v>
      </c>
      <c r="E7620" s="109">
        <v>18343.67158000519</v>
      </c>
    </row>
    <row r="7621" spans="1:5" x14ac:dyDescent="0.35">
      <c r="A7621" s="107" t="s">
        <v>80</v>
      </c>
      <c r="B7621" s="107" t="s">
        <v>222</v>
      </c>
      <c r="C7621" s="110">
        <v>12</v>
      </c>
      <c r="D7621" s="109">
        <v>721.11491738810093</v>
      </c>
      <c r="E7621" s="109">
        <v>22862.729542370689</v>
      </c>
    </row>
    <row r="7622" spans="1:5" x14ac:dyDescent="0.35">
      <c r="A7622" s="107" t="s">
        <v>80</v>
      </c>
      <c r="B7622" s="107" t="s">
        <v>59</v>
      </c>
      <c r="C7622" s="110">
        <v>1</v>
      </c>
      <c r="D7622" s="109">
        <v>0</v>
      </c>
      <c r="E7622" s="109">
        <v>0</v>
      </c>
    </row>
    <row r="7623" spans="1:5" x14ac:dyDescent="0.35">
      <c r="A7623" s="107" t="s">
        <v>80</v>
      </c>
      <c r="B7623" s="107" t="s">
        <v>59</v>
      </c>
      <c r="C7623" s="110">
        <v>2</v>
      </c>
      <c r="D7623" s="109">
        <v>0</v>
      </c>
      <c r="E7623" s="109">
        <v>0</v>
      </c>
    </row>
    <row r="7624" spans="1:5" x14ac:dyDescent="0.35">
      <c r="A7624" s="107" t="s">
        <v>80</v>
      </c>
      <c r="B7624" s="107" t="s">
        <v>59</v>
      </c>
      <c r="C7624" s="110">
        <v>3</v>
      </c>
      <c r="D7624" s="109">
        <v>0</v>
      </c>
      <c r="E7624" s="109">
        <v>0</v>
      </c>
    </row>
    <row r="7625" spans="1:5" x14ac:dyDescent="0.35">
      <c r="A7625" s="107" t="s">
        <v>80</v>
      </c>
      <c r="B7625" s="107" t="s">
        <v>59</v>
      </c>
      <c r="C7625" s="110">
        <v>4</v>
      </c>
      <c r="D7625" s="109">
        <v>0</v>
      </c>
      <c r="E7625" s="109">
        <v>0</v>
      </c>
    </row>
    <row r="7626" spans="1:5" x14ac:dyDescent="0.35">
      <c r="A7626" s="107" t="s">
        <v>80</v>
      </c>
      <c r="B7626" s="107" t="s">
        <v>59</v>
      </c>
      <c r="C7626" s="110">
        <v>5</v>
      </c>
      <c r="D7626" s="109">
        <v>0</v>
      </c>
      <c r="E7626" s="109">
        <v>0</v>
      </c>
    </row>
    <row r="7627" spans="1:5" x14ac:dyDescent="0.35">
      <c r="A7627" s="107" t="s">
        <v>80</v>
      </c>
      <c r="B7627" s="107" t="s">
        <v>59</v>
      </c>
      <c r="C7627" s="110">
        <v>6</v>
      </c>
      <c r="D7627" s="109">
        <v>0</v>
      </c>
      <c r="E7627" s="109">
        <v>0</v>
      </c>
    </row>
    <row r="7628" spans="1:5" x14ac:dyDescent="0.35">
      <c r="A7628" s="107" t="s">
        <v>80</v>
      </c>
      <c r="B7628" s="107" t="s">
        <v>59</v>
      </c>
      <c r="C7628" s="110">
        <v>7</v>
      </c>
      <c r="D7628" s="109">
        <v>0</v>
      </c>
      <c r="E7628" s="109">
        <v>0</v>
      </c>
    </row>
    <row r="7629" spans="1:5" x14ac:dyDescent="0.35">
      <c r="A7629" s="107" t="s">
        <v>80</v>
      </c>
      <c r="B7629" s="107" t="s">
        <v>59</v>
      </c>
      <c r="C7629" s="110">
        <v>8</v>
      </c>
      <c r="D7629" s="109">
        <v>0</v>
      </c>
      <c r="E7629" s="109">
        <v>0</v>
      </c>
    </row>
    <row r="7630" spans="1:5" x14ac:dyDescent="0.35">
      <c r="A7630" s="107" t="s">
        <v>80</v>
      </c>
      <c r="B7630" s="107" t="s">
        <v>59</v>
      </c>
      <c r="C7630" s="110">
        <v>9</v>
      </c>
      <c r="D7630" s="109">
        <v>0</v>
      </c>
      <c r="E7630" s="109">
        <v>0</v>
      </c>
    </row>
    <row r="7631" spans="1:5" x14ac:dyDescent="0.35">
      <c r="A7631" s="107" t="s">
        <v>80</v>
      </c>
      <c r="B7631" s="107" t="s">
        <v>59</v>
      </c>
      <c r="C7631" s="110">
        <v>10</v>
      </c>
      <c r="D7631" s="109">
        <v>0</v>
      </c>
      <c r="E7631" s="109">
        <v>0</v>
      </c>
    </row>
    <row r="7632" spans="1:5" x14ac:dyDescent="0.35">
      <c r="A7632" s="107" t="s">
        <v>80</v>
      </c>
      <c r="B7632" s="107" t="s">
        <v>59</v>
      </c>
      <c r="C7632" s="110">
        <v>11</v>
      </c>
      <c r="D7632" s="109">
        <v>0</v>
      </c>
      <c r="E7632" s="109">
        <v>0</v>
      </c>
    </row>
    <row r="7633" spans="1:5" x14ac:dyDescent="0.35">
      <c r="A7633" s="107" t="s">
        <v>80</v>
      </c>
      <c r="B7633" s="107" t="s">
        <v>59</v>
      </c>
      <c r="C7633" s="110">
        <v>12</v>
      </c>
      <c r="D7633" s="109">
        <v>0</v>
      </c>
      <c r="E7633" s="109">
        <v>0</v>
      </c>
    </row>
    <row r="7634" spans="1:5" x14ac:dyDescent="0.35">
      <c r="A7634" s="107" t="s">
        <v>80</v>
      </c>
      <c r="B7634" s="107" t="s">
        <v>221</v>
      </c>
      <c r="C7634" s="110">
        <v>1</v>
      </c>
      <c r="D7634" s="109">
        <v>8622.5595542848205</v>
      </c>
      <c r="E7634" s="109">
        <v>684062.38203214726</v>
      </c>
    </row>
    <row r="7635" spans="1:5" x14ac:dyDescent="0.35">
      <c r="A7635" s="107" t="s">
        <v>80</v>
      </c>
      <c r="B7635" s="107" t="s">
        <v>221</v>
      </c>
      <c r="C7635" s="110">
        <v>2</v>
      </c>
      <c r="D7635" s="109">
        <v>6615.6076968367597</v>
      </c>
      <c r="E7635" s="109">
        <v>507064.1381145753</v>
      </c>
    </row>
    <row r="7636" spans="1:5" x14ac:dyDescent="0.35">
      <c r="A7636" s="107" t="s">
        <v>80</v>
      </c>
      <c r="B7636" s="107" t="s">
        <v>221</v>
      </c>
      <c r="C7636" s="110">
        <v>3</v>
      </c>
      <c r="D7636" s="109">
        <v>8368.3496001540279</v>
      </c>
      <c r="E7636" s="109">
        <v>674112.91310316965</v>
      </c>
    </row>
    <row r="7637" spans="1:5" x14ac:dyDescent="0.35">
      <c r="A7637" s="107" t="s">
        <v>80</v>
      </c>
      <c r="B7637" s="107" t="s">
        <v>221</v>
      </c>
      <c r="C7637" s="110">
        <v>4</v>
      </c>
      <c r="D7637" s="109">
        <v>10835.939985539309</v>
      </c>
      <c r="E7637" s="109">
        <v>845201.35510480648</v>
      </c>
    </row>
    <row r="7638" spans="1:5" x14ac:dyDescent="0.35">
      <c r="A7638" s="107" t="s">
        <v>80</v>
      </c>
      <c r="B7638" s="107" t="s">
        <v>221</v>
      </c>
      <c r="C7638" s="110">
        <v>5</v>
      </c>
      <c r="D7638" s="109">
        <v>12016.37803131321</v>
      </c>
      <c r="E7638" s="109">
        <v>915962.3572467271</v>
      </c>
    </row>
    <row r="7639" spans="1:5" x14ac:dyDescent="0.35">
      <c r="A7639" s="107" t="s">
        <v>80</v>
      </c>
      <c r="B7639" s="107" t="s">
        <v>221</v>
      </c>
      <c r="C7639" s="110">
        <v>6</v>
      </c>
      <c r="D7639" s="109">
        <v>14262.43540565856</v>
      </c>
      <c r="E7639" s="109">
        <v>1003784.0250975169</v>
      </c>
    </row>
    <row r="7640" spans="1:5" x14ac:dyDescent="0.35">
      <c r="A7640" s="107" t="s">
        <v>80</v>
      </c>
      <c r="B7640" s="107" t="s">
        <v>221</v>
      </c>
      <c r="C7640" s="110">
        <v>7</v>
      </c>
      <c r="D7640" s="109">
        <v>13613.053753853461</v>
      </c>
      <c r="E7640" s="109">
        <v>952512.46257144306</v>
      </c>
    </row>
    <row r="7641" spans="1:5" x14ac:dyDescent="0.35">
      <c r="A7641" s="107" t="s">
        <v>80</v>
      </c>
      <c r="B7641" s="107" t="s">
        <v>221</v>
      </c>
      <c r="C7641" s="110">
        <v>8</v>
      </c>
      <c r="D7641" s="109">
        <v>15106.210449183271</v>
      </c>
      <c r="E7641" s="109">
        <v>1070255.432856631</v>
      </c>
    </row>
    <row r="7642" spans="1:5" x14ac:dyDescent="0.35">
      <c r="A7642" s="107" t="s">
        <v>80</v>
      </c>
      <c r="B7642" s="107" t="s">
        <v>221</v>
      </c>
      <c r="C7642" s="110">
        <v>9</v>
      </c>
      <c r="D7642" s="109">
        <v>12353.36793642335</v>
      </c>
      <c r="E7642" s="109">
        <v>795185.22010151332</v>
      </c>
    </row>
    <row r="7643" spans="1:5" x14ac:dyDescent="0.35">
      <c r="A7643" s="107" t="s">
        <v>80</v>
      </c>
      <c r="B7643" s="107" t="s">
        <v>221</v>
      </c>
      <c r="C7643" s="110">
        <v>10</v>
      </c>
      <c r="D7643" s="109">
        <v>12032.53976960153</v>
      </c>
      <c r="E7643" s="109">
        <v>648750.78882658819</v>
      </c>
    </row>
    <row r="7644" spans="1:5" x14ac:dyDescent="0.35">
      <c r="A7644" s="107" t="s">
        <v>80</v>
      </c>
      <c r="B7644" s="107" t="s">
        <v>221</v>
      </c>
      <c r="C7644" s="110">
        <v>11</v>
      </c>
      <c r="D7644" s="109">
        <v>11534.78635310358</v>
      </c>
      <c r="E7644" s="109">
        <v>625005.1106540286</v>
      </c>
    </row>
    <row r="7645" spans="1:5" x14ac:dyDescent="0.35">
      <c r="A7645" s="107" t="s">
        <v>80</v>
      </c>
      <c r="B7645" s="107" t="s">
        <v>221</v>
      </c>
      <c r="C7645" s="110">
        <v>12</v>
      </c>
      <c r="D7645" s="109">
        <v>9953.8777331528745</v>
      </c>
      <c r="E7645" s="109">
        <v>526162.2213490085</v>
      </c>
    </row>
    <row r="7646" spans="1:5" x14ac:dyDescent="0.35">
      <c r="A7646" s="107" t="s">
        <v>80</v>
      </c>
      <c r="B7646" s="107" t="s">
        <v>220</v>
      </c>
      <c r="C7646" s="110">
        <v>1</v>
      </c>
      <c r="D7646" s="109">
        <v>0</v>
      </c>
      <c r="E7646" s="109">
        <v>0</v>
      </c>
    </row>
    <row r="7647" spans="1:5" x14ac:dyDescent="0.35">
      <c r="A7647" s="107" t="s">
        <v>80</v>
      </c>
      <c r="B7647" s="107" t="s">
        <v>220</v>
      </c>
      <c r="C7647" s="110">
        <v>2</v>
      </c>
      <c r="D7647" s="109">
        <v>0</v>
      </c>
      <c r="E7647" s="109">
        <v>0</v>
      </c>
    </row>
    <row r="7648" spans="1:5" x14ac:dyDescent="0.35">
      <c r="A7648" s="107" t="s">
        <v>80</v>
      </c>
      <c r="B7648" s="107" t="s">
        <v>220</v>
      </c>
      <c r="C7648" s="110">
        <v>3</v>
      </c>
      <c r="D7648" s="109">
        <v>0</v>
      </c>
      <c r="E7648" s="109">
        <v>0</v>
      </c>
    </row>
    <row r="7649" spans="1:5" x14ac:dyDescent="0.35">
      <c r="A7649" s="107" t="s">
        <v>80</v>
      </c>
      <c r="B7649" s="107" t="s">
        <v>220</v>
      </c>
      <c r="C7649" s="110">
        <v>4</v>
      </c>
      <c r="D7649" s="109">
        <v>0</v>
      </c>
      <c r="E7649" s="109">
        <v>0</v>
      </c>
    </row>
    <row r="7650" spans="1:5" x14ac:dyDescent="0.35">
      <c r="A7650" s="107" t="s">
        <v>80</v>
      </c>
      <c r="B7650" s="107" t="s">
        <v>220</v>
      </c>
      <c r="C7650" s="110">
        <v>5</v>
      </c>
      <c r="D7650" s="109">
        <v>0</v>
      </c>
      <c r="E7650" s="109">
        <v>0</v>
      </c>
    </row>
    <row r="7651" spans="1:5" x14ac:dyDescent="0.35">
      <c r="A7651" s="107" t="s">
        <v>80</v>
      </c>
      <c r="B7651" s="107" t="s">
        <v>220</v>
      </c>
      <c r="C7651" s="110">
        <v>6</v>
      </c>
      <c r="D7651" s="109">
        <v>0</v>
      </c>
      <c r="E7651" s="109">
        <v>0</v>
      </c>
    </row>
    <row r="7652" spans="1:5" x14ac:dyDescent="0.35">
      <c r="A7652" s="107" t="s">
        <v>80</v>
      </c>
      <c r="B7652" s="107" t="s">
        <v>220</v>
      </c>
      <c r="C7652" s="110">
        <v>7</v>
      </c>
      <c r="D7652" s="109">
        <v>0</v>
      </c>
      <c r="E7652" s="109">
        <v>0</v>
      </c>
    </row>
    <row r="7653" spans="1:5" x14ac:dyDescent="0.35">
      <c r="A7653" s="107" t="s">
        <v>80</v>
      </c>
      <c r="B7653" s="107" t="s">
        <v>220</v>
      </c>
      <c r="C7653" s="110">
        <v>8</v>
      </c>
      <c r="D7653" s="109">
        <v>0</v>
      </c>
      <c r="E7653" s="109">
        <v>0</v>
      </c>
    </row>
    <row r="7654" spans="1:5" x14ac:dyDescent="0.35">
      <c r="A7654" s="107" t="s">
        <v>80</v>
      </c>
      <c r="B7654" s="107" t="s">
        <v>220</v>
      </c>
      <c r="C7654" s="110">
        <v>9</v>
      </c>
      <c r="D7654" s="109">
        <v>0</v>
      </c>
      <c r="E7654" s="109">
        <v>0</v>
      </c>
    </row>
    <row r="7655" spans="1:5" x14ac:dyDescent="0.35">
      <c r="A7655" s="107" t="s">
        <v>80</v>
      </c>
      <c r="B7655" s="107" t="s">
        <v>220</v>
      </c>
      <c r="C7655" s="110">
        <v>10</v>
      </c>
      <c r="D7655" s="109">
        <v>0</v>
      </c>
      <c r="E7655" s="109">
        <v>0</v>
      </c>
    </row>
    <row r="7656" spans="1:5" x14ac:dyDescent="0.35">
      <c r="A7656" s="107" t="s">
        <v>80</v>
      </c>
      <c r="B7656" s="107" t="s">
        <v>220</v>
      </c>
      <c r="C7656" s="110">
        <v>11</v>
      </c>
      <c r="D7656" s="109">
        <v>0</v>
      </c>
      <c r="E7656" s="109">
        <v>0</v>
      </c>
    </row>
    <row r="7657" spans="1:5" x14ac:dyDescent="0.35">
      <c r="A7657" s="107" t="s">
        <v>80</v>
      </c>
      <c r="B7657" s="107" t="s">
        <v>220</v>
      </c>
      <c r="C7657" s="110">
        <v>12</v>
      </c>
      <c r="D7657" s="109">
        <v>0</v>
      </c>
      <c r="E7657" s="109">
        <v>0</v>
      </c>
    </row>
    <row r="7658" spans="1:5" x14ac:dyDescent="0.35">
      <c r="A7658" s="107" t="s">
        <v>80</v>
      </c>
      <c r="B7658" s="107" t="s">
        <v>219</v>
      </c>
      <c r="C7658" s="110">
        <v>1</v>
      </c>
      <c r="D7658" s="109">
        <v>925.86122075844594</v>
      </c>
      <c r="E7658" s="109">
        <v>68338.365517154554</v>
      </c>
    </row>
    <row r="7659" spans="1:5" x14ac:dyDescent="0.35">
      <c r="A7659" s="107" t="s">
        <v>80</v>
      </c>
      <c r="B7659" s="107" t="s">
        <v>219</v>
      </c>
      <c r="C7659" s="110">
        <v>2</v>
      </c>
      <c r="D7659" s="109">
        <v>740.60579547131533</v>
      </c>
      <c r="E7659" s="109">
        <v>53035.760000921371</v>
      </c>
    </row>
    <row r="7660" spans="1:5" x14ac:dyDescent="0.35">
      <c r="A7660" s="107" t="s">
        <v>80</v>
      </c>
      <c r="B7660" s="107" t="s">
        <v>219</v>
      </c>
      <c r="C7660" s="110">
        <v>3</v>
      </c>
      <c r="D7660" s="109">
        <v>671.88079401885591</v>
      </c>
      <c r="E7660" s="109">
        <v>50676.942822231184</v>
      </c>
    </row>
    <row r="7661" spans="1:5" x14ac:dyDescent="0.35">
      <c r="A7661" s="107" t="s">
        <v>80</v>
      </c>
      <c r="B7661" s="107" t="s">
        <v>219</v>
      </c>
      <c r="C7661" s="110">
        <v>4</v>
      </c>
      <c r="D7661" s="109">
        <v>440.58326083415358</v>
      </c>
      <c r="E7661" s="109">
        <v>32212.172009421949</v>
      </c>
    </row>
    <row r="7662" spans="1:5" x14ac:dyDescent="0.35">
      <c r="A7662" s="107" t="s">
        <v>80</v>
      </c>
      <c r="B7662" s="107" t="s">
        <v>219</v>
      </c>
      <c r="C7662" s="110">
        <v>5</v>
      </c>
      <c r="D7662" s="109">
        <v>236.83770387743371</v>
      </c>
      <c r="E7662" s="109">
        <v>17513.733087276451</v>
      </c>
    </row>
    <row r="7663" spans="1:5" x14ac:dyDescent="0.35">
      <c r="A7663" s="107" t="s">
        <v>80</v>
      </c>
      <c r="B7663" s="107" t="s">
        <v>219</v>
      </c>
      <c r="C7663" s="110">
        <v>6</v>
      </c>
      <c r="D7663" s="109">
        <v>163.1705825503638</v>
      </c>
      <c r="E7663" s="109">
        <v>11552.215225941531</v>
      </c>
    </row>
    <row r="7664" spans="1:5" x14ac:dyDescent="0.35">
      <c r="A7664" s="107" t="s">
        <v>80</v>
      </c>
      <c r="B7664" s="107" t="s">
        <v>219</v>
      </c>
      <c r="C7664" s="110">
        <v>7</v>
      </c>
      <c r="D7664" s="109">
        <v>236.4794082914637</v>
      </c>
      <c r="E7664" s="109">
        <v>16421.135257689599</v>
      </c>
    </row>
    <row r="7665" spans="1:5" x14ac:dyDescent="0.35">
      <c r="A7665" s="107" t="s">
        <v>80</v>
      </c>
      <c r="B7665" s="107" t="s">
        <v>219</v>
      </c>
      <c r="C7665" s="110">
        <v>8</v>
      </c>
      <c r="D7665" s="109">
        <v>364.83004112941848</v>
      </c>
      <c r="E7665" s="109">
        <v>24365.14576524022</v>
      </c>
    </row>
    <row r="7666" spans="1:5" x14ac:dyDescent="0.35">
      <c r="A7666" s="107" t="s">
        <v>80</v>
      </c>
      <c r="B7666" s="107" t="s">
        <v>219</v>
      </c>
      <c r="C7666" s="110">
        <v>9</v>
      </c>
      <c r="D7666" s="109">
        <v>530.38790345666655</v>
      </c>
      <c r="E7666" s="109">
        <v>28943.353068301771</v>
      </c>
    </row>
    <row r="7667" spans="1:5" x14ac:dyDescent="0.35">
      <c r="A7667" s="107" t="s">
        <v>80</v>
      </c>
      <c r="B7667" s="107" t="s">
        <v>219</v>
      </c>
      <c r="C7667" s="110">
        <v>10</v>
      </c>
      <c r="D7667" s="109">
        <v>723.71830581492043</v>
      </c>
      <c r="E7667" s="109">
        <v>24320.987550320009</v>
      </c>
    </row>
    <row r="7668" spans="1:5" x14ac:dyDescent="0.35">
      <c r="A7668" s="107" t="s">
        <v>80</v>
      </c>
      <c r="B7668" s="107" t="s">
        <v>219</v>
      </c>
      <c r="C7668" s="110">
        <v>11</v>
      </c>
      <c r="D7668" s="109">
        <v>841.86652450100894</v>
      </c>
      <c r="E7668" s="109">
        <v>31118.201516012421</v>
      </c>
    </row>
    <row r="7669" spans="1:5" x14ac:dyDescent="0.35">
      <c r="A7669" s="107" t="s">
        <v>80</v>
      </c>
      <c r="B7669" s="107" t="s">
        <v>219</v>
      </c>
      <c r="C7669" s="110">
        <v>12</v>
      </c>
      <c r="D7669" s="109">
        <v>937.63128883553054</v>
      </c>
      <c r="E7669" s="109">
        <v>33106.49412596583</v>
      </c>
    </row>
    <row r="7670" spans="1:5" x14ac:dyDescent="0.35">
      <c r="A7670" s="107" t="s">
        <v>80</v>
      </c>
      <c r="B7670" s="107" t="s">
        <v>218</v>
      </c>
      <c r="C7670" s="110">
        <v>1</v>
      </c>
      <c r="D7670" s="109">
        <v>1972.824469465419</v>
      </c>
      <c r="E7670" s="109">
        <v>141098.8261559596</v>
      </c>
    </row>
    <row r="7671" spans="1:5" x14ac:dyDescent="0.35">
      <c r="A7671" s="107" t="s">
        <v>80</v>
      </c>
      <c r="B7671" s="107" t="s">
        <v>218</v>
      </c>
      <c r="C7671" s="110">
        <v>2</v>
      </c>
      <c r="D7671" s="109">
        <v>1815.2849983004201</v>
      </c>
      <c r="E7671" s="109">
        <v>124511.57462047051</v>
      </c>
    </row>
    <row r="7672" spans="1:5" x14ac:dyDescent="0.35">
      <c r="A7672" s="107" t="s">
        <v>80</v>
      </c>
      <c r="B7672" s="107" t="s">
        <v>218</v>
      </c>
      <c r="C7672" s="110">
        <v>3</v>
      </c>
      <c r="D7672" s="109">
        <v>1840.224450105964</v>
      </c>
      <c r="E7672" s="109">
        <v>131408.19112788091</v>
      </c>
    </row>
    <row r="7673" spans="1:5" x14ac:dyDescent="0.35">
      <c r="A7673" s="107" t="s">
        <v>80</v>
      </c>
      <c r="B7673" s="107" t="s">
        <v>218</v>
      </c>
      <c r="C7673" s="110">
        <v>4</v>
      </c>
      <c r="D7673" s="109">
        <v>1518.572649239399</v>
      </c>
      <c r="E7673" s="109">
        <v>105774.0307785693</v>
      </c>
    </row>
    <row r="7674" spans="1:5" x14ac:dyDescent="0.35">
      <c r="A7674" s="107" t="s">
        <v>80</v>
      </c>
      <c r="B7674" s="107" t="s">
        <v>218</v>
      </c>
      <c r="C7674" s="110">
        <v>5</v>
      </c>
      <c r="D7674" s="109">
        <v>1163.022733713701</v>
      </c>
      <c r="E7674" s="109">
        <v>80007.418586396787</v>
      </c>
    </row>
    <row r="7675" spans="1:5" x14ac:dyDescent="0.35">
      <c r="A7675" s="107" t="s">
        <v>80</v>
      </c>
      <c r="B7675" s="107" t="s">
        <v>218</v>
      </c>
      <c r="C7675" s="110">
        <v>6</v>
      </c>
      <c r="D7675" s="109">
        <v>945.00644233752189</v>
      </c>
      <c r="E7675" s="109">
        <v>63293.225985726218</v>
      </c>
    </row>
    <row r="7676" spans="1:5" x14ac:dyDescent="0.35">
      <c r="A7676" s="107" t="s">
        <v>80</v>
      </c>
      <c r="B7676" s="107" t="s">
        <v>218</v>
      </c>
      <c r="C7676" s="110">
        <v>7</v>
      </c>
      <c r="D7676" s="109">
        <v>1198.086096813385</v>
      </c>
      <c r="E7676" s="109">
        <v>80243.368167398119</v>
      </c>
    </row>
    <row r="7677" spans="1:5" x14ac:dyDescent="0.35">
      <c r="A7677" s="107" t="s">
        <v>80</v>
      </c>
      <c r="B7677" s="107" t="s">
        <v>218</v>
      </c>
      <c r="C7677" s="110">
        <v>8</v>
      </c>
      <c r="D7677" s="109">
        <v>1457.653679203657</v>
      </c>
      <c r="E7677" s="109">
        <v>97709.330105602538</v>
      </c>
    </row>
    <row r="7678" spans="1:5" x14ac:dyDescent="0.35">
      <c r="A7678" s="107" t="s">
        <v>80</v>
      </c>
      <c r="B7678" s="107" t="s">
        <v>218</v>
      </c>
      <c r="C7678" s="110">
        <v>9</v>
      </c>
      <c r="D7678" s="109">
        <v>1633.4343835663619</v>
      </c>
      <c r="E7678" s="109">
        <v>94728.401806141599</v>
      </c>
    </row>
    <row r="7679" spans="1:5" x14ac:dyDescent="0.35">
      <c r="A7679" s="107" t="s">
        <v>80</v>
      </c>
      <c r="B7679" s="107" t="s">
        <v>218</v>
      </c>
      <c r="C7679" s="110">
        <v>10</v>
      </c>
      <c r="D7679" s="109">
        <v>1838.06407968082</v>
      </c>
      <c r="E7679" s="109">
        <v>68846.763679598036</v>
      </c>
    </row>
    <row r="7680" spans="1:5" x14ac:dyDescent="0.35">
      <c r="A7680" s="107" t="s">
        <v>80</v>
      </c>
      <c r="B7680" s="107" t="s">
        <v>218</v>
      </c>
      <c r="C7680" s="110">
        <v>11</v>
      </c>
      <c r="D7680" s="109">
        <v>2074.9431222030912</v>
      </c>
      <c r="E7680" s="109">
        <v>86496.433420062502</v>
      </c>
    </row>
    <row r="7681" spans="1:5" x14ac:dyDescent="0.35">
      <c r="A7681" s="107" t="s">
        <v>80</v>
      </c>
      <c r="B7681" s="107" t="s">
        <v>218</v>
      </c>
      <c r="C7681" s="110">
        <v>12</v>
      </c>
      <c r="D7681" s="109">
        <v>2139.6035500032572</v>
      </c>
      <c r="E7681" s="109">
        <v>85086.812312858165</v>
      </c>
    </row>
    <row r="7682" spans="1:5" x14ac:dyDescent="0.35">
      <c r="A7682" s="107" t="s">
        <v>80</v>
      </c>
      <c r="B7682" s="107" t="s">
        <v>60</v>
      </c>
      <c r="C7682" s="110">
        <v>1</v>
      </c>
      <c r="D7682" s="109">
        <v>8928</v>
      </c>
      <c r="E7682" s="109">
        <v>680064.67259641294</v>
      </c>
    </row>
    <row r="7683" spans="1:5" x14ac:dyDescent="0.35">
      <c r="A7683" s="107" t="s">
        <v>80</v>
      </c>
      <c r="B7683" s="107" t="s">
        <v>60</v>
      </c>
      <c r="C7683" s="110">
        <v>2</v>
      </c>
      <c r="D7683" s="109">
        <v>8064</v>
      </c>
      <c r="E7683" s="109">
        <v>598949.67324544815</v>
      </c>
    </row>
    <row r="7684" spans="1:5" x14ac:dyDescent="0.35">
      <c r="A7684" s="107" t="s">
        <v>80</v>
      </c>
      <c r="B7684" s="107" t="s">
        <v>60</v>
      </c>
      <c r="C7684" s="110">
        <v>3</v>
      </c>
      <c r="D7684" s="109">
        <v>8928</v>
      </c>
      <c r="E7684" s="109">
        <v>705665.45433596196</v>
      </c>
    </row>
    <row r="7685" spans="1:5" x14ac:dyDescent="0.35">
      <c r="A7685" s="107" t="s">
        <v>80</v>
      </c>
      <c r="B7685" s="107" t="s">
        <v>60</v>
      </c>
      <c r="C7685" s="110">
        <v>4</v>
      </c>
      <c r="D7685" s="109">
        <v>7484.1597824096652</v>
      </c>
      <c r="E7685" s="109">
        <v>575914.85164578236</v>
      </c>
    </row>
    <row r="7686" spans="1:5" x14ac:dyDescent="0.35">
      <c r="A7686" s="107" t="s">
        <v>80</v>
      </c>
      <c r="B7686" s="107" t="s">
        <v>60</v>
      </c>
      <c r="C7686" s="110">
        <v>5</v>
      </c>
      <c r="D7686" s="109">
        <v>8743.6799964904822</v>
      </c>
      <c r="E7686" s="109">
        <v>670636.12114303524</v>
      </c>
    </row>
    <row r="7687" spans="1:5" x14ac:dyDescent="0.35">
      <c r="A7687" s="107" t="s">
        <v>80</v>
      </c>
      <c r="B7687" s="107" t="s">
        <v>60</v>
      </c>
      <c r="C7687" s="110">
        <v>6</v>
      </c>
      <c r="D7687" s="109">
        <v>5404.3199520111139</v>
      </c>
      <c r="E7687" s="109">
        <v>393639.98625938297</v>
      </c>
    </row>
    <row r="7688" spans="1:5" x14ac:dyDescent="0.35">
      <c r="A7688" s="107" t="s">
        <v>80</v>
      </c>
      <c r="B7688" s="107" t="s">
        <v>60</v>
      </c>
      <c r="C7688" s="110">
        <v>7</v>
      </c>
      <c r="D7688" s="109">
        <v>7140.0001831054678</v>
      </c>
      <c r="E7688" s="109">
        <v>516054.7301376884</v>
      </c>
    </row>
    <row r="7689" spans="1:5" x14ac:dyDescent="0.35">
      <c r="A7689" s="107" t="s">
        <v>80</v>
      </c>
      <c r="B7689" s="107" t="s">
        <v>60</v>
      </c>
      <c r="C7689" s="110">
        <v>8</v>
      </c>
      <c r="D7689" s="109">
        <v>7084.79978179932</v>
      </c>
      <c r="E7689" s="109">
        <v>509304.44774837932</v>
      </c>
    </row>
    <row r="7690" spans="1:5" x14ac:dyDescent="0.35">
      <c r="A7690" s="107" t="s">
        <v>80</v>
      </c>
      <c r="B7690" s="107" t="s">
        <v>60</v>
      </c>
      <c r="C7690" s="110">
        <v>9</v>
      </c>
      <c r="D7690" s="109">
        <v>8393.2803115844927</v>
      </c>
      <c r="E7690" s="109">
        <v>525265.63557919173</v>
      </c>
    </row>
    <row r="7691" spans="1:5" x14ac:dyDescent="0.35">
      <c r="A7691" s="107" t="s">
        <v>80</v>
      </c>
      <c r="B7691" s="107" t="s">
        <v>60</v>
      </c>
      <c r="C7691" s="110">
        <v>10</v>
      </c>
      <c r="D7691" s="109">
        <v>8441.2798452377119</v>
      </c>
      <c r="E7691" s="109">
        <v>410073.63896683819</v>
      </c>
    </row>
    <row r="7692" spans="1:5" x14ac:dyDescent="0.35">
      <c r="A7692" s="107" t="s">
        <v>80</v>
      </c>
      <c r="B7692" s="107" t="s">
        <v>60</v>
      </c>
      <c r="C7692" s="110">
        <v>11</v>
      </c>
      <c r="D7692" s="109">
        <v>4296.6400690078726</v>
      </c>
      <c r="E7692" s="109">
        <v>205068.2070315142</v>
      </c>
    </row>
    <row r="7693" spans="1:5" x14ac:dyDescent="0.35">
      <c r="A7693" s="107" t="s">
        <v>80</v>
      </c>
      <c r="B7693" s="107" t="s">
        <v>60</v>
      </c>
      <c r="C7693" s="110">
        <v>12</v>
      </c>
      <c r="D7693" s="109">
        <v>8626.0799999237061</v>
      </c>
      <c r="E7693" s="109">
        <v>407478.57482685358</v>
      </c>
    </row>
    <row r="7694" spans="1:5" x14ac:dyDescent="0.35">
      <c r="A7694" s="107" t="s">
        <v>80</v>
      </c>
      <c r="B7694" s="107" t="s">
        <v>217</v>
      </c>
      <c r="C7694" s="110">
        <v>1</v>
      </c>
      <c r="D7694" s="109">
        <v>2763.1895854423701</v>
      </c>
      <c r="E7694" s="109">
        <v>110142.4837021525</v>
      </c>
    </row>
    <row r="7695" spans="1:5" x14ac:dyDescent="0.35">
      <c r="A7695" s="107" t="s">
        <v>80</v>
      </c>
      <c r="B7695" s="107" t="s">
        <v>217</v>
      </c>
      <c r="C7695" s="110">
        <v>2</v>
      </c>
      <c r="D7695" s="109">
        <v>2511.0845924204991</v>
      </c>
      <c r="E7695" s="109">
        <v>112721.6358581199</v>
      </c>
    </row>
    <row r="7696" spans="1:5" x14ac:dyDescent="0.35">
      <c r="A7696" s="107" t="s">
        <v>80</v>
      </c>
      <c r="B7696" s="107" t="s">
        <v>217</v>
      </c>
      <c r="C7696" s="110">
        <v>3</v>
      </c>
      <c r="D7696" s="109">
        <v>2634.954550658746</v>
      </c>
      <c r="E7696" s="109">
        <v>137302.30557108531</v>
      </c>
    </row>
    <row r="7697" spans="1:5" x14ac:dyDescent="0.35">
      <c r="A7697" s="107" t="s">
        <v>80</v>
      </c>
      <c r="B7697" s="107" t="s">
        <v>217</v>
      </c>
      <c r="C7697" s="110">
        <v>4</v>
      </c>
      <c r="D7697" s="109">
        <v>2362.0982545500251</v>
      </c>
      <c r="E7697" s="109">
        <v>118537.87382790531</v>
      </c>
    </row>
    <row r="7698" spans="1:5" x14ac:dyDescent="0.35">
      <c r="A7698" s="107" t="s">
        <v>80</v>
      </c>
      <c r="B7698" s="107" t="s">
        <v>217</v>
      </c>
      <c r="C7698" s="110">
        <v>5</v>
      </c>
      <c r="D7698" s="109">
        <v>1989.4855326471641</v>
      </c>
      <c r="E7698" s="109">
        <v>116146.5191153449</v>
      </c>
    </row>
    <row r="7699" spans="1:5" x14ac:dyDescent="0.35">
      <c r="A7699" s="107" t="s">
        <v>80</v>
      </c>
      <c r="B7699" s="107" t="s">
        <v>217</v>
      </c>
      <c r="C7699" s="110">
        <v>6</v>
      </c>
      <c r="D7699" s="109">
        <v>1882.9670504707501</v>
      </c>
      <c r="E7699" s="109">
        <v>112171.5669692009</v>
      </c>
    </row>
    <row r="7700" spans="1:5" x14ac:dyDescent="0.35">
      <c r="A7700" s="107" t="s">
        <v>80</v>
      </c>
      <c r="B7700" s="107" t="s">
        <v>217</v>
      </c>
      <c r="C7700" s="110">
        <v>7</v>
      </c>
      <c r="D7700" s="109">
        <v>2026.021133333323</v>
      </c>
      <c r="E7700" s="109">
        <v>66015.004467730236</v>
      </c>
    </row>
    <row r="7701" spans="1:5" x14ac:dyDescent="0.35">
      <c r="A7701" s="107" t="s">
        <v>80</v>
      </c>
      <c r="B7701" s="107" t="s">
        <v>217</v>
      </c>
      <c r="C7701" s="110">
        <v>8</v>
      </c>
      <c r="D7701" s="109">
        <v>2298.8867008620641</v>
      </c>
      <c r="E7701" s="109">
        <v>30575.317700193042</v>
      </c>
    </row>
    <row r="7702" spans="1:5" x14ac:dyDescent="0.35">
      <c r="A7702" s="107" t="s">
        <v>80</v>
      </c>
      <c r="B7702" s="107" t="s">
        <v>217</v>
      </c>
      <c r="C7702" s="110">
        <v>9</v>
      </c>
      <c r="D7702" s="109">
        <v>2593.6133500000078</v>
      </c>
      <c r="E7702" s="109">
        <v>23767.01442494091</v>
      </c>
    </row>
    <row r="7703" spans="1:5" x14ac:dyDescent="0.35">
      <c r="A7703" s="107" t="s">
        <v>80</v>
      </c>
      <c r="B7703" s="107" t="s">
        <v>217</v>
      </c>
      <c r="C7703" s="110">
        <v>10</v>
      </c>
      <c r="D7703" s="109">
        <v>1754.316248812868</v>
      </c>
      <c r="E7703" s="109">
        <v>21630.223341903969</v>
      </c>
    </row>
    <row r="7704" spans="1:5" x14ac:dyDescent="0.35">
      <c r="A7704" s="107" t="s">
        <v>80</v>
      </c>
      <c r="B7704" s="107" t="s">
        <v>217</v>
      </c>
      <c r="C7704" s="110">
        <v>11</v>
      </c>
      <c r="D7704" s="109">
        <v>1907.9540096468179</v>
      </c>
      <c r="E7704" s="109">
        <v>22865.376462618209</v>
      </c>
    </row>
    <row r="7705" spans="1:5" x14ac:dyDescent="0.35">
      <c r="A7705" s="107" t="s">
        <v>80</v>
      </c>
      <c r="B7705" s="107" t="s">
        <v>217</v>
      </c>
      <c r="C7705" s="110">
        <v>12</v>
      </c>
      <c r="D7705" s="109">
        <v>2038.968130812716</v>
      </c>
      <c r="E7705" s="109">
        <v>27631.094498507038</v>
      </c>
    </row>
    <row r="7706" spans="1:5" x14ac:dyDescent="0.35">
      <c r="A7706" s="107" t="s">
        <v>80</v>
      </c>
      <c r="B7706" s="107" t="s">
        <v>216</v>
      </c>
      <c r="C7706" s="110">
        <v>1</v>
      </c>
      <c r="D7706" s="109">
        <v>1198.560023784635</v>
      </c>
      <c r="E7706" s="109">
        <v>89704.190292647618</v>
      </c>
    </row>
    <row r="7707" spans="1:5" x14ac:dyDescent="0.35">
      <c r="A7707" s="107" t="s">
        <v>80</v>
      </c>
      <c r="B7707" s="107" t="s">
        <v>216</v>
      </c>
      <c r="C7707" s="110">
        <v>2</v>
      </c>
      <c r="D7707" s="109">
        <v>2013.5999724864939</v>
      </c>
      <c r="E7707" s="109">
        <v>148585.71431842129</v>
      </c>
    </row>
    <row r="7708" spans="1:5" x14ac:dyDescent="0.35">
      <c r="A7708" s="107" t="s">
        <v>80</v>
      </c>
      <c r="B7708" s="107" t="s">
        <v>216</v>
      </c>
      <c r="C7708" s="110">
        <v>3</v>
      </c>
      <c r="D7708" s="109">
        <v>1385.520008563997</v>
      </c>
      <c r="E7708" s="109">
        <v>108170.9015733331</v>
      </c>
    </row>
    <row r="7709" spans="1:5" x14ac:dyDescent="0.35">
      <c r="A7709" s="107" t="s">
        <v>80</v>
      </c>
      <c r="B7709" s="107" t="s">
        <v>216</v>
      </c>
      <c r="C7709" s="110">
        <v>4</v>
      </c>
      <c r="D7709" s="109">
        <v>1087.199972629546</v>
      </c>
      <c r="E7709" s="109">
        <v>82460.357779614234</v>
      </c>
    </row>
    <row r="7710" spans="1:5" x14ac:dyDescent="0.35">
      <c r="A7710" s="107" t="s">
        <v>80</v>
      </c>
      <c r="B7710" s="107" t="s">
        <v>216</v>
      </c>
      <c r="C7710" s="110">
        <v>5</v>
      </c>
      <c r="D7710" s="109">
        <v>324.71999716758722</v>
      </c>
      <c r="E7710" s="109">
        <v>24258.875405350449</v>
      </c>
    </row>
    <row r="7711" spans="1:5" x14ac:dyDescent="0.35">
      <c r="A7711" s="107" t="s">
        <v>80</v>
      </c>
      <c r="B7711" s="107" t="s">
        <v>216</v>
      </c>
      <c r="C7711" s="110">
        <v>6</v>
      </c>
      <c r="D7711" s="109">
        <v>257.04000130295759</v>
      </c>
      <c r="E7711" s="109">
        <v>18313.337923223051</v>
      </c>
    </row>
    <row r="7712" spans="1:5" x14ac:dyDescent="0.35">
      <c r="A7712" s="107" t="s">
        <v>80</v>
      </c>
      <c r="B7712" s="107" t="s">
        <v>216</v>
      </c>
      <c r="C7712" s="110">
        <v>7</v>
      </c>
      <c r="D7712" s="109">
        <v>239.0400058925151</v>
      </c>
      <c r="E7712" s="109">
        <v>16965.175993323261</v>
      </c>
    </row>
    <row r="7713" spans="1:5" x14ac:dyDescent="0.35">
      <c r="A7713" s="107" t="s">
        <v>80</v>
      </c>
      <c r="B7713" s="107" t="s">
        <v>216</v>
      </c>
      <c r="C7713" s="110">
        <v>8</v>
      </c>
      <c r="D7713" s="109">
        <v>107.5199967622754</v>
      </c>
      <c r="E7713" s="109">
        <v>7540.4956293158939</v>
      </c>
    </row>
    <row r="7714" spans="1:5" x14ac:dyDescent="0.35">
      <c r="A7714" s="107" t="s">
        <v>80</v>
      </c>
      <c r="B7714" s="107" t="s">
        <v>216</v>
      </c>
      <c r="C7714" s="110">
        <v>9</v>
      </c>
      <c r="D7714" s="109">
        <v>162.24000026285631</v>
      </c>
      <c r="E7714" s="109">
        <v>9877.0857437358027</v>
      </c>
    </row>
    <row r="7715" spans="1:5" x14ac:dyDescent="0.35">
      <c r="A7715" s="107" t="s">
        <v>80</v>
      </c>
      <c r="B7715" s="107" t="s">
        <v>216</v>
      </c>
      <c r="C7715" s="110">
        <v>10</v>
      </c>
      <c r="D7715" s="109">
        <v>708.00000905990555</v>
      </c>
      <c r="E7715" s="109">
        <v>27088.503376616001</v>
      </c>
    </row>
    <row r="7716" spans="1:5" x14ac:dyDescent="0.35">
      <c r="A7716" s="107" t="s">
        <v>80</v>
      </c>
      <c r="B7716" s="107" t="s">
        <v>216</v>
      </c>
      <c r="C7716" s="110">
        <v>11</v>
      </c>
      <c r="D7716" s="109">
        <v>2162.3199839591962</v>
      </c>
      <c r="E7716" s="109">
        <v>95565.085696289636</v>
      </c>
    </row>
    <row r="7717" spans="1:5" x14ac:dyDescent="0.35">
      <c r="A7717" s="107" t="s">
        <v>80</v>
      </c>
      <c r="B7717" s="107" t="s">
        <v>216</v>
      </c>
      <c r="C7717" s="110">
        <v>12</v>
      </c>
      <c r="D7717" s="109">
        <v>2243.859975814818</v>
      </c>
      <c r="E7717" s="109">
        <v>100267.11652471581</v>
      </c>
    </row>
    <row r="7718" spans="1:5" x14ac:dyDescent="0.35">
      <c r="A7718" s="107" t="s">
        <v>80</v>
      </c>
      <c r="B7718" s="107" t="s">
        <v>215</v>
      </c>
      <c r="C7718" s="110">
        <v>1</v>
      </c>
      <c r="D7718" s="109">
        <v>850.49390959064192</v>
      </c>
      <c r="E7718" s="109">
        <v>65892.89324177141</v>
      </c>
    </row>
    <row r="7719" spans="1:5" x14ac:dyDescent="0.35">
      <c r="A7719" s="107" t="s">
        <v>80</v>
      </c>
      <c r="B7719" s="107" t="s">
        <v>215</v>
      </c>
      <c r="C7719" s="110">
        <v>2</v>
      </c>
      <c r="D7719" s="109">
        <v>958.47229551227485</v>
      </c>
      <c r="E7719" s="109">
        <v>71731.17584478615</v>
      </c>
    </row>
    <row r="7720" spans="1:5" x14ac:dyDescent="0.35">
      <c r="A7720" s="107" t="s">
        <v>80</v>
      </c>
      <c r="B7720" s="107" t="s">
        <v>215</v>
      </c>
      <c r="C7720" s="110">
        <v>3</v>
      </c>
      <c r="D7720" s="109">
        <v>619.54147471173872</v>
      </c>
      <c r="E7720" s="109">
        <v>48665.821336075518</v>
      </c>
    </row>
    <row r="7721" spans="1:5" x14ac:dyDescent="0.35">
      <c r="A7721" s="107" t="s">
        <v>80</v>
      </c>
      <c r="B7721" s="107" t="s">
        <v>215</v>
      </c>
      <c r="C7721" s="110">
        <v>4</v>
      </c>
      <c r="D7721" s="109">
        <v>405.9356528746552</v>
      </c>
      <c r="E7721" s="109">
        <v>30853.79369584805</v>
      </c>
    </row>
    <row r="7722" spans="1:5" x14ac:dyDescent="0.35">
      <c r="A7722" s="107" t="s">
        <v>80</v>
      </c>
      <c r="B7722" s="107" t="s">
        <v>215</v>
      </c>
      <c r="C7722" s="110">
        <v>5</v>
      </c>
      <c r="D7722" s="109">
        <v>219.07808102131639</v>
      </c>
      <c r="E7722" s="109">
        <v>16782.941736637411</v>
      </c>
    </row>
    <row r="7723" spans="1:5" x14ac:dyDescent="0.35">
      <c r="A7723" s="107" t="s">
        <v>80</v>
      </c>
      <c r="B7723" s="107" t="s">
        <v>215</v>
      </c>
      <c r="C7723" s="110">
        <v>6</v>
      </c>
      <c r="D7723" s="109">
        <v>158.78047122705291</v>
      </c>
      <c r="E7723" s="109">
        <v>11716.08139236898</v>
      </c>
    </row>
    <row r="7724" spans="1:5" x14ac:dyDescent="0.35">
      <c r="A7724" s="107" t="s">
        <v>80</v>
      </c>
      <c r="B7724" s="107" t="s">
        <v>215</v>
      </c>
      <c r="C7724" s="110">
        <v>7</v>
      </c>
      <c r="D7724" s="109">
        <v>230.03989370674401</v>
      </c>
      <c r="E7724" s="109">
        <v>16639.526678488532</v>
      </c>
    </row>
    <row r="7725" spans="1:5" x14ac:dyDescent="0.35">
      <c r="A7725" s="107" t="s">
        <v>80</v>
      </c>
      <c r="B7725" s="107" t="s">
        <v>215</v>
      </c>
      <c r="C7725" s="110">
        <v>8</v>
      </c>
      <c r="D7725" s="109">
        <v>336.37016424681161</v>
      </c>
      <c r="E7725" s="109">
        <v>23221.010459502901</v>
      </c>
    </row>
    <row r="7726" spans="1:5" x14ac:dyDescent="0.35">
      <c r="A7726" s="107" t="s">
        <v>80</v>
      </c>
      <c r="B7726" s="107" t="s">
        <v>215</v>
      </c>
      <c r="C7726" s="110">
        <v>9</v>
      </c>
      <c r="D7726" s="109">
        <v>501.53625103342853</v>
      </c>
      <c r="E7726" s="109">
        <v>28066.602133202159</v>
      </c>
    </row>
    <row r="7727" spans="1:5" x14ac:dyDescent="0.35">
      <c r="A7727" s="107" t="s">
        <v>80</v>
      </c>
      <c r="B7727" s="107" t="s">
        <v>215</v>
      </c>
      <c r="C7727" s="110">
        <v>10</v>
      </c>
      <c r="D7727" s="109">
        <v>677.32423964016664</v>
      </c>
      <c r="E7727" s="109">
        <v>23346.20251983012</v>
      </c>
    </row>
    <row r="7728" spans="1:5" x14ac:dyDescent="0.35">
      <c r="A7728" s="107" t="s">
        <v>80</v>
      </c>
      <c r="B7728" s="107" t="s">
        <v>215</v>
      </c>
      <c r="C7728" s="110">
        <v>11</v>
      </c>
      <c r="D7728" s="109">
        <v>567.1212226952714</v>
      </c>
      <c r="E7728" s="109">
        <v>21970.03814351121</v>
      </c>
    </row>
    <row r="7729" spans="1:5" x14ac:dyDescent="0.35">
      <c r="A7729" s="107" t="s">
        <v>80</v>
      </c>
      <c r="B7729" s="107" t="s">
        <v>215</v>
      </c>
      <c r="C7729" s="110">
        <v>12</v>
      </c>
      <c r="D7729" s="109">
        <v>882.97902890674925</v>
      </c>
      <c r="E7729" s="109">
        <v>32720.06157252314</v>
      </c>
    </row>
    <row r="7730" spans="1:5" x14ac:dyDescent="0.35">
      <c r="A7730" s="107" t="s">
        <v>80</v>
      </c>
      <c r="B7730" s="107" t="s">
        <v>214</v>
      </c>
      <c r="C7730" s="110">
        <v>1</v>
      </c>
      <c r="D7730" s="109">
        <v>0</v>
      </c>
      <c r="E7730" s="109">
        <v>0</v>
      </c>
    </row>
    <row r="7731" spans="1:5" x14ac:dyDescent="0.35">
      <c r="A7731" s="107" t="s">
        <v>80</v>
      </c>
      <c r="B7731" s="107" t="s">
        <v>214</v>
      </c>
      <c r="C7731" s="110">
        <v>2</v>
      </c>
      <c r="D7731" s="109">
        <v>0</v>
      </c>
      <c r="E7731" s="109">
        <v>0</v>
      </c>
    </row>
    <row r="7732" spans="1:5" x14ac:dyDescent="0.35">
      <c r="A7732" s="107" t="s">
        <v>80</v>
      </c>
      <c r="B7732" s="107" t="s">
        <v>214</v>
      </c>
      <c r="C7732" s="110">
        <v>3</v>
      </c>
      <c r="D7732" s="109">
        <v>0</v>
      </c>
      <c r="E7732" s="109">
        <v>0</v>
      </c>
    </row>
    <row r="7733" spans="1:5" x14ac:dyDescent="0.35">
      <c r="A7733" s="107" t="s">
        <v>80</v>
      </c>
      <c r="B7733" s="107" t="s">
        <v>214</v>
      </c>
      <c r="C7733" s="110">
        <v>4</v>
      </c>
      <c r="D7733" s="109">
        <v>0</v>
      </c>
      <c r="E7733" s="109">
        <v>0</v>
      </c>
    </row>
    <row r="7734" spans="1:5" x14ac:dyDescent="0.35">
      <c r="A7734" s="107" t="s">
        <v>80</v>
      </c>
      <c r="B7734" s="107" t="s">
        <v>214</v>
      </c>
      <c r="C7734" s="110">
        <v>5</v>
      </c>
      <c r="D7734" s="109">
        <v>350.55256793642621</v>
      </c>
      <c r="E7734" s="109">
        <v>26193.497628158311</v>
      </c>
    </row>
    <row r="7735" spans="1:5" x14ac:dyDescent="0.35">
      <c r="A7735" s="107" t="s">
        <v>80</v>
      </c>
      <c r="B7735" s="107" t="s">
        <v>214</v>
      </c>
      <c r="C7735" s="110">
        <v>6</v>
      </c>
      <c r="D7735" s="109">
        <v>271.07968575643179</v>
      </c>
      <c r="E7735" s="109">
        <v>19269.090639562281</v>
      </c>
    </row>
    <row r="7736" spans="1:5" x14ac:dyDescent="0.35">
      <c r="A7736" s="107" t="s">
        <v>80</v>
      </c>
      <c r="B7736" s="107" t="s">
        <v>214</v>
      </c>
      <c r="C7736" s="110">
        <v>7</v>
      </c>
      <c r="D7736" s="109">
        <v>404.2926453357307</v>
      </c>
      <c r="E7736" s="109">
        <v>28277.472800126401</v>
      </c>
    </row>
    <row r="7737" spans="1:5" x14ac:dyDescent="0.35">
      <c r="A7737" s="107" t="s">
        <v>80</v>
      </c>
      <c r="B7737" s="107" t="s">
        <v>214</v>
      </c>
      <c r="C7737" s="110">
        <v>8</v>
      </c>
      <c r="D7737" s="109">
        <v>554.67771083404295</v>
      </c>
      <c r="E7737" s="109">
        <v>37809.757988001948</v>
      </c>
    </row>
    <row r="7738" spans="1:5" x14ac:dyDescent="0.35">
      <c r="A7738" s="107" t="s">
        <v>80</v>
      </c>
      <c r="B7738" s="107" t="s">
        <v>214</v>
      </c>
      <c r="C7738" s="110">
        <v>9</v>
      </c>
      <c r="D7738" s="109">
        <v>796.07869058008396</v>
      </c>
      <c r="E7738" s="109">
        <v>45228.845030629258</v>
      </c>
    </row>
    <row r="7739" spans="1:5" x14ac:dyDescent="0.35">
      <c r="A7739" s="107" t="s">
        <v>80</v>
      </c>
      <c r="B7739" s="107" t="s">
        <v>214</v>
      </c>
      <c r="C7739" s="110">
        <v>10</v>
      </c>
      <c r="D7739" s="109">
        <v>973.32333457092648</v>
      </c>
      <c r="E7739" s="109">
        <v>35832.489116253048</v>
      </c>
    </row>
    <row r="7740" spans="1:5" x14ac:dyDescent="0.35">
      <c r="A7740" s="107" t="s">
        <v>80</v>
      </c>
      <c r="B7740" s="107" t="s">
        <v>214</v>
      </c>
      <c r="C7740" s="110">
        <v>11</v>
      </c>
      <c r="D7740" s="109">
        <v>1210.820932724765</v>
      </c>
      <c r="E7740" s="109">
        <v>47714.449553999802</v>
      </c>
    </row>
    <row r="7741" spans="1:5" x14ac:dyDescent="0.35">
      <c r="A7741" s="107" t="s">
        <v>80</v>
      </c>
      <c r="B7741" s="107" t="s">
        <v>214</v>
      </c>
      <c r="C7741" s="110">
        <v>12</v>
      </c>
      <c r="D7741" s="109">
        <v>1437.1050927323611</v>
      </c>
      <c r="E7741" s="109">
        <v>55035.096274139789</v>
      </c>
    </row>
    <row r="7742" spans="1:5" x14ac:dyDescent="0.35">
      <c r="A7742" s="107" t="s">
        <v>80</v>
      </c>
      <c r="B7742" s="107" t="s">
        <v>213</v>
      </c>
      <c r="C7742" s="110">
        <v>1</v>
      </c>
      <c r="D7742" s="109">
        <v>2597.2079318493211</v>
      </c>
      <c r="E7742" s="109">
        <v>187968.25491109749</v>
      </c>
    </row>
    <row r="7743" spans="1:5" x14ac:dyDescent="0.35">
      <c r="A7743" s="107" t="s">
        <v>80</v>
      </c>
      <c r="B7743" s="107" t="s">
        <v>213</v>
      </c>
      <c r="C7743" s="110">
        <v>2</v>
      </c>
      <c r="D7743" s="109">
        <v>1893.116544175213</v>
      </c>
      <c r="E7743" s="109">
        <v>133071.08740450029</v>
      </c>
    </row>
    <row r="7744" spans="1:5" x14ac:dyDescent="0.35">
      <c r="A7744" s="107" t="s">
        <v>80</v>
      </c>
      <c r="B7744" s="107" t="s">
        <v>213</v>
      </c>
      <c r="C7744" s="110">
        <v>3</v>
      </c>
      <c r="D7744" s="109">
        <v>1752.13738722417</v>
      </c>
      <c r="E7744" s="109">
        <v>132605.46326578889</v>
      </c>
    </row>
    <row r="7745" spans="1:5" x14ac:dyDescent="0.35">
      <c r="A7745" s="107" t="s">
        <v>80</v>
      </c>
      <c r="B7745" s="107" t="s">
        <v>213</v>
      </c>
      <c r="C7745" s="110">
        <v>4</v>
      </c>
      <c r="D7745" s="109">
        <v>1047.542792621457</v>
      </c>
      <c r="E7745" s="109">
        <v>75942.458708228209</v>
      </c>
    </row>
    <row r="7746" spans="1:5" x14ac:dyDescent="0.35">
      <c r="A7746" s="107" t="s">
        <v>80</v>
      </c>
      <c r="B7746" s="107" t="s">
        <v>213</v>
      </c>
      <c r="C7746" s="110">
        <v>5</v>
      </c>
      <c r="D7746" s="109">
        <v>592.58825147320772</v>
      </c>
      <c r="E7746" s="109">
        <v>45145.901197080457</v>
      </c>
    </row>
    <row r="7747" spans="1:5" x14ac:dyDescent="0.35">
      <c r="A7747" s="107" t="s">
        <v>80</v>
      </c>
      <c r="B7747" s="107" t="s">
        <v>213</v>
      </c>
      <c r="C7747" s="110">
        <v>6</v>
      </c>
      <c r="D7747" s="109">
        <v>493.07187991927952</v>
      </c>
      <c r="E7747" s="109">
        <v>36679.118333222272</v>
      </c>
    </row>
    <row r="7748" spans="1:5" x14ac:dyDescent="0.35">
      <c r="A7748" s="107" t="s">
        <v>80</v>
      </c>
      <c r="B7748" s="107" t="s">
        <v>213</v>
      </c>
      <c r="C7748" s="110">
        <v>7</v>
      </c>
      <c r="D7748" s="109">
        <v>598.60484491871284</v>
      </c>
      <c r="E7748" s="109">
        <v>43711.692365226452</v>
      </c>
    </row>
    <row r="7749" spans="1:5" x14ac:dyDescent="0.35">
      <c r="A7749" s="107" t="s">
        <v>80</v>
      </c>
      <c r="B7749" s="107" t="s">
        <v>213</v>
      </c>
      <c r="C7749" s="110">
        <v>8</v>
      </c>
      <c r="D7749" s="109">
        <v>584.77509253001438</v>
      </c>
      <c r="E7749" s="109">
        <v>40536.467676527063</v>
      </c>
    </row>
    <row r="7750" spans="1:5" x14ac:dyDescent="0.35">
      <c r="A7750" s="107" t="s">
        <v>80</v>
      </c>
      <c r="B7750" s="107" t="s">
        <v>213</v>
      </c>
      <c r="C7750" s="110">
        <v>9</v>
      </c>
      <c r="D7750" s="109">
        <v>1040.661070209745</v>
      </c>
      <c r="E7750" s="109">
        <v>58040.91170718681</v>
      </c>
    </row>
    <row r="7751" spans="1:5" x14ac:dyDescent="0.35">
      <c r="A7751" s="107" t="s">
        <v>80</v>
      </c>
      <c r="B7751" s="107" t="s">
        <v>213</v>
      </c>
      <c r="C7751" s="110">
        <v>10</v>
      </c>
      <c r="D7751" s="109">
        <v>2310.296349389615</v>
      </c>
      <c r="E7751" s="109">
        <v>76065.419898479595</v>
      </c>
    </row>
    <row r="7752" spans="1:5" x14ac:dyDescent="0.35">
      <c r="A7752" s="107" t="s">
        <v>80</v>
      </c>
      <c r="B7752" s="107" t="s">
        <v>213</v>
      </c>
      <c r="C7752" s="110">
        <v>11</v>
      </c>
      <c r="D7752" s="109">
        <v>2282.8735471779601</v>
      </c>
      <c r="E7752" s="109">
        <v>91047.379510033177</v>
      </c>
    </row>
    <row r="7753" spans="1:5" x14ac:dyDescent="0.35">
      <c r="A7753" s="107" t="s">
        <v>80</v>
      </c>
      <c r="B7753" s="107" t="s">
        <v>213</v>
      </c>
      <c r="C7753" s="110">
        <v>12</v>
      </c>
      <c r="D7753" s="109">
        <v>2780.8088674756</v>
      </c>
      <c r="E7753" s="109">
        <v>100021.8038256435</v>
      </c>
    </row>
    <row r="7754" spans="1:5" x14ac:dyDescent="0.35">
      <c r="A7754" s="107" t="s">
        <v>80</v>
      </c>
      <c r="B7754" s="107" t="s">
        <v>212</v>
      </c>
      <c r="C7754" s="110">
        <v>1</v>
      </c>
      <c r="D7754" s="109">
        <v>2453.5681683694829</v>
      </c>
      <c r="E7754" s="109">
        <v>177572.58525906349</v>
      </c>
    </row>
    <row r="7755" spans="1:5" x14ac:dyDescent="0.35">
      <c r="A7755" s="107" t="s">
        <v>80</v>
      </c>
      <c r="B7755" s="107" t="s">
        <v>212</v>
      </c>
      <c r="C7755" s="110">
        <v>2</v>
      </c>
      <c r="D7755" s="109">
        <v>1976.384552586557</v>
      </c>
      <c r="E7755" s="109">
        <v>138924.16837798691</v>
      </c>
    </row>
    <row r="7756" spans="1:5" x14ac:dyDescent="0.35">
      <c r="A7756" s="107" t="s">
        <v>80</v>
      </c>
      <c r="B7756" s="107" t="s">
        <v>212</v>
      </c>
      <c r="C7756" s="110">
        <v>3</v>
      </c>
      <c r="D7756" s="109">
        <v>1766.8084619361371</v>
      </c>
      <c r="E7756" s="109">
        <v>133715.80122956549</v>
      </c>
    </row>
    <row r="7757" spans="1:5" x14ac:dyDescent="0.35">
      <c r="A7757" s="107" t="s">
        <v>80</v>
      </c>
      <c r="B7757" s="107" t="s">
        <v>212</v>
      </c>
      <c r="C7757" s="110">
        <v>4</v>
      </c>
      <c r="D7757" s="109">
        <v>1187.497523609886</v>
      </c>
      <c r="E7757" s="109">
        <v>86088.589686335865</v>
      </c>
    </row>
    <row r="7758" spans="1:5" x14ac:dyDescent="0.35">
      <c r="A7758" s="107" t="s">
        <v>80</v>
      </c>
      <c r="B7758" s="107" t="s">
        <v>212</v>
      </c>
      <c r="C7758" s="110">
        <v>5</v>
      </c>
      <c r="D7758" s="109">
        <v>741.26881669628006</v>
      </c>
      <c r="E7758" s="109">
        <v>56473.020981854643</v>
      </c>
    </row>
    <row r="7759" spans="1:5" x14ac:dyDescent="0.35">
      <c r="A7759" s="107" t="s">
        <v>80</v>
      </c>
      <c r="B7759" s="107" t="s">
        <v>212</v>
      </c>
      <c r="C7759" s="110">
        <v>6</v>
      </c>
      <c r="D7759" s="109">
        <v>470.939452187641</v>
      </c>
      <c r="E7759" s="109">
        <v>35032.7094244377</v>
      </c>
    </row>
    <row r="7760" spans="1:5" x14ac:dyDescent="0.35">
      <c r="A7760" s="107" t="s">
        <v>80</v>
      </c>
      <c r="B7760" s="107" t="s">
        <v>212</v>
      </c>
      <c r="C7760" s="110">
        <v>7</v>
      </c>
      <c r="D7760" s="109">
        <v>691.31189297455853</v>
      </c>
      <c r="E7760" s="109">
        <v>50481.403634863243</v>
      </c>
    </row>
    <row r="7761" spans="1:5" x14ac:dyDescent="0.35">
      <c r="A7761" s="107" t="s">
        <v>80</v>
      </c>
      <c r="B7761" s="107" t="s">
        <v>212</v>
      </c>
      <c r="C7761" s="110">
        <v>8</v>
      </c>
      <c r="D7761" s="109">
        <v>1025.4079052709069</v>
      </c>
      <c r="E7761" s="109">
        <v>71081.027455245072</v>
      </c>
    </row>
    <row r="7762" spans="1:5" x14ac:dyDescent="0.35">
      <c r="A7762" s="107" t="s">
        <v>80</v>
      </c>
      <c r="B7762" s="107" t="s">
        <v>212</v>
      </c>
      <c r="C7762" s="110">
        <v>9</v>
      </c>
      <c r="D7762" s="109">
        <v>1472.7569869243359</v>
      </c>
      <c r="E7762" s="109">
        <v>82140.24785897808</v>
      </c>
    </row>
    <row r="7763" spans="1:5" x14ac:dyDescent="0.35">
      <c r="A7763" s="107" t="s">
        <v>80</v>
      </c>
      <c r="B7763" s="107" t="s">
        <v>212</v>
      </c>
      <c r="C7763" s="110">
        <v>10</v>
      </c>
      <c r="D7763" s="109">
        <v>2195.2324365699628</v>
      </c>
      <c r="E7763" s="109">
        <v>71786.847411002134</v>
      </c>
    </row>
    <row r="7764" spans="1:5" x14ac:dyDescent="0.35">
      <c r="A7764" s="107" t="s">
        <v>80</v>
      </c>
      <c r="B7764" s="107" t="s">
        <v>212</v>
      </c>
      <c r="C7764" s="110">
        <v>11</v>
      </c>
      <c r="D7764" s="109">
        <v>2262.025646172182</v>
      </c>
      <c r="E7764" s="109">
        <v>90215.906931445963</v>
      </c>
    </row>
    <row r="7765" spans="1:5" x14ac:dyDescent="0.35">
      <c r="A7765" s="107" t="s">
        <v>80</v>
      </c>
      <c r="B7765" s="107" t="s">
        <v>212</v>
      </c>
      <c r="C7765" s="110">
        <v>12</v>
      </c>
      <c r="D7765" s="109">
        <v>2081.542864482984</v>
      </c>
      <c r="E7765" s="109">
        <v>74870.184168747728</v>
      </c>
    </row>
    <row r="7766" spans="1:5" x14ac:dyDescent="0.35">
      <c r="A7766" s="107" t="s">
        <v>80</v>
      </c>
      <c r="B7766" s="107" t="s">
        <v>211</v>
      </c>
      <c r="C7766" s="110">
        <v>1</v>
      </c>
      <c r="D7766" s="109">
        <v>687.37406114881196</v>
      </c>
      <c r="E7766" s="109">
        <v>51052.391432209071</v>
      </c>
    </row>
    <row r="7767" spans="1:5" x14ac:dyDescent="0.35">
      <c r="A7767" s="107" t="s">
        <v>80</v>
      </c>
      <c r="B7767" s="107" t="s">
        <v>211</v>
      </c>
      <c r="C7767" s="110">
        <v>2</v>
      </c>
      <c r="D7767" s="109">
        <v>597.95562079480521</v>
      </c>
      <c r="E7767" s="109">
        <v>43723.88339060529</v>
      </c>
    </row>
    <row r="7768" spans="1:5" x14ac:dyDescent="0.35">
      <c r="A7768" s="107" t="s">
        <v>80</v>
      </c>
      <c r="B7768" s="107" t="s">
        <v>211</v>
      </c>
      <c r="C7768" s="110">
        <v>3</v>
      </c>
      <c r="D7768" s="109">
        <v>556.25098475202753</v>
      </c>
      <c r="E7768" s="109">
        <v>43079.915401740604</v>
      </c>
    </row>
    <row r="7769" spans="1:5" x14ac:dyDescent="0.35">
      <c r="A7769" s="107" t="s">
        <v>80</v>
      </c>
      <c r="B7769" s="107" t="s">
        <v>211</v>
      </c>
      <c r="C7769" s="110">
        <v>4</v>
      </c>
      <c r="D7769" s="109">
        <v>367.49229223851682</v>
      </c>
      <c r="E7769" s="109">
        <v>27395.243732540719</v>
      </c>
    </row>
    <row r="7770" spans="1:5" x14ac:dyDescent="0.35">
      <c r="A7770" s="107" t="s">
        <v>80</v>
      </c>
      <c r="B7770" s="107" t="s">
        <v>211</v>
      </c>
      <c r="C7770" s="110">
        <v>5</v>
      </c>
      <c r="D7770" s="109">
        <v>234.0003313489546</v>
      </c>
      <c r="E7770" s="109">
        <v>17691.530234904079</v>
      </c>
    </row>
    <row r="7771" spans="1:5" x14ac:dyDescent="0.35">
      <c r="A7771" s="107" t="s">
        <v>80</v>
      </c>
      <c r="B7771" s="107" t="s">
        <v>211</v>
      </c>
      <c r="C7771" s="110">
        <v>6</v>
      </c>
      <c r="D7771" s="109">
        <v>144.25917122452799</v>
      </c>
      <c r="E7771" s="109">
        <v>10496.15164020367</v>
      </c>
    </row>
    <row r="7772" spans="1:5" x14ac:dyDescent="0.35">
      <c r="A7772" s="107" t="s">
        <v>80</v>
      </c>
      <c r="B7772" s="107" t="s">
        <v>211</v>
      </c>
      <c r="C7772" s="110">
        <v>7</v>
      </c>
      <c r="D7772" s="109">
        <v>193.249092052224</v>
      </c>
      <c r="E7772" s="109">
        <v>13851.056693008921</v>
      </c>
    </row>
    <row r="7773" spans="1:5" x14ac:dyDescent="0.35">
      <c r="A7773" s="107" t="s">
        <v>80</v>
      </c>
      <c r="B7773" s="107" t="s">
        <v>211</v>
      </c>
      <c r="C7773" s="110">
        <v>8</v>
      </c>
      <c r="D7773" s="109">
        <v>310.23124284958078</v>
      </c>
      <c r="E7773" s="109">
        <v>21244.447201579918</v>
      </c>
    </row>
    <row r="7774" spans="1:5" x14ac:dyDescent="0.35">
      <c r="A7774" s="107" t="s">
        <v>80</v>
      </c>
      <c r="B7774" s="107" t="s">
        <v>211</v>
      </c>
      <c r="C7774" s="110">
        <v>9</v>
      </c>
      <c r="D7774" s="109">
        <v>454.05827058320688</v>
      </c>
      <c r="E7774" s="109">
        <v>25246.299814892049</v>
      </c>
    </row>
    <row r="7775" spans="1:5" x14ac:dyDescent="0.35">
      <c r="A7775" s="107" t="s">
        <v>80</v>
      </c>
      <c r="B7775" s="107" t="s">
        <v>211</v>
      </c>
      <c r="C7775" s="110">
        <v>10</v>
      </c>
      <c r="D7775" s="109">
        <v>654.46374367229453</v>
      </c>
      <c r="E7775" s="109">
        <v>21946.547637714229</v>
      </c>
    </row>
    <row r="7776" spans="1:5" x14ac:dyDescent="0.35">
      <c r="A7776" s="107" t="s">
        <v>80</v>
      </c>
      <c r="B7776" s="107" t="s">
        <v>211</v>
      </c>
      <c r="C7776" s="110">
        <v>11</v>
      </c>
      <c r="D7776" s="109">
        <v>605.72667029678473</v>
      </c>
      <c r="E7776" s="109">
        <v>22451.656127173599</v>
      </c>
    </row>
    <row r="7777" spans="1:5" x14ac:dyDescent="0.35">
      <c r="A7777" s="107" t="s">
        <v>80</v>
      </c>
      <c r="B7777" s="107" t="s">
        <v>211</v>
      </c>
      <c r="C7777" s="110">
        <v>12</v>
      </c>
      <c r="D7777" s="109">
        <v>629.87704980600734</v>
      </c>
      <c r="E7777" s="109">
        <v>22360.533398772819</v>
      </c>
    </row>
    <row r="7778" spans="1:5" x14ac:dyDescent="0.35">
      <c r="A7778" s="107" t="s">
        <v>80</v>
      </c>
      <c r="B7778" s="107" t="s">
        <v>210</v>
      </c>
      <c r="C7778" s="110">
        <v>1</v>
      </c>
      <c r="D7778" s="109">
        <v>615.5767799512372</v>
      </c>
      <c r="E7778" s="109">
        <v>32151.120079000058</v>
      </c>
    </row>
    <row r="7779" spans="1:5" x14ac:dyDescent="0.35">
      <c r="A7779" s="107" t="s">
        <v>80</v>
      </c>
      <c r="B7779" s="107" t="s">
        <v>210</v>
      </c>
      <c r="C7779" s="110">
        <v>2</v>
      </c>
      <c r="D7779" s="109">
        <v>484.43809041205469</v>
      </c>
      <c r="E7779" s="109">
        <v>25388.0139861916</v>
      </c>
    </row>
    <row r="7780" spans="1:5" x14ac:dyDescent="0.35">
      <c r="A7780" s="107" t="s">
        <v>80</v>
      </c>
      <c r="B7780" s="107" t="s">
        <v>210</v>
      </c>
      <c r="C7780" s="110">
        <v>3</v>
      </c>
      <c r="D7780" s="109">
        <v>488.87187516826452</v>
      </c>
      <c r="E7780" s="109">
        <v>29118.979585961999</v>
      </c>
    </row>
    <row r="7781" spans="1:5" x14ac:dyDescent="0.35">
      <c r="A7781" s="107" t="s">
        <v>80</v>
      </c>
      <c r="B7781" s="107" t="s">
        <v>210</v>
      </c>
      <c r="C7781" s="110">
        <v>4</v>
      </c>
      <c r="D7781" s="109">
        <v>391.6761556829901</v>
      </c>
      <c r="E7781" s="109">
        <v>23343.980777498211</v>
      </c>
    </row>
    <row r="7782" spans="1:5" x14ac:dyDescent="0.35">
      <c r="A7782" s="107" t="s">
        <v>80</v>
      </c>
      <c r="B7782" s="107" t="s">
        <v>210</v>
      </c>
      <c r="C7782" s="110">
        <v>5</v>
      </c>
      <c r="D7782" s="109">
        <v>261.07733884218248</v>
      </c>
      <c r="E7782" s="109">
        <v>20804.288766663809</v>
      </c>
    </row>
    <row r="7783" spans="1:5" x14ac:dyDescent="0.35">
      <c r="A7783" s="107" t="s">
        <v>80</v>
      </c>
      <c r="B7783" s="107" t="s">
        <v>210</v>
      </c>
      <c r="C7783" s="110">
        <v>6</v>
      </c>
      <c r="D7783" s="109">
        <v>251.79601661525851</v>
      </c>
      <c r="E7783" s="109">
        <v>18272.746030344078</v>
      </c>
    </row>
    <row r="7784" spans="1:5" x14ac:dyDescent="0.35">
      <c r="A7784" s="107" t="s">
        <v>80</v>
      </c>
      <c r="B7784" s="107" t="s">
        <v>210</v>
      </c>
      <c r="C7784" s="110">
        <v>7</v>
      </c>
      <c r="D7784" s="109">
        <v>269.00445504998169</v>
      </c>
      <c r="E7784" s="109">
        <v>12444.498152506359</v>
      </c>
    </row>
    <row r="7785" spans="1:5" x14ac:dyDescent="0.35">
      <c r="A7785" s="107" t="s">
        <v>80</v>
      </c>
      <c r="B7785" s="107" t="s">
        <v>210</v>
      </c>
      <c r="C7785" s="110">
        <v>8</v>
      </c>
      <c r="D7785" s="109">
        <v>270.31748837561958</v>
      </c>
      <c r="E7785" s="109">
        <v>7780.9361319106847</v>
      </c>
    </row>
    <row r="7786" spans="1:5" x14ac:dyDescent="0.35">
      <c r="A7786" s="107" t="s">
        <v>80</v>
      </c>
      <c r="B7786" s="107" t="s">
        <v>210</v>
      </c>
      <c r="C7786" s="110">
        <v>9</v>
      </c>
      <c r="D7786" s="109">
        <v>468.14681446376312</v>
      </c>
      <c r="E7786" s="109">
        <v>12039.82915720034</v>
      </c>
    </row>
    <row r="7787" spans="1:5" x14ac:dyDescent="0.35">
      <c r="A7787" s="107" t="s">
        <v>80</v>
      </c>
      <c r="B7787" s="107" t="s">
        <v>210</v>
      </c>
      <c r="C7787" s="110">
        <v>10</v>
      </c>
      <c r="D7787" s="109">
        <v>527.38158262627383</v>
      </c>
      <c r="E7787" s="109">
        <v>8049.9821891156244</v>
      </c>
    </row>
    <row r="7788" spans="1:5" x14ac:dyDescent="0.35">
      <c r="A7788" s="107" t="s">
        <v>80</v>
      </c>
      <c r="B7788" s="107" t="s">
        <v>210</v>
      </c>
      <c r="C7788" s="110">
        <v>11</v>
      </c>
      <c r="D7788" s="109">
        <v>568.97219474831934</v>
      </c>
      <c r="E7788" s="109">
        <v>11456.28100184769</v>
      </c>
    </row>
    <row r="7789" spans="1:5" x14ac:dyDescent="0.35">
      <c r="A7789" s="107" t="s">
        <v>80</v>
      </c>
      <c r="B7789" s="107" t="s">
        <v>210</v>
      </c>
      <c r="C7789" s="110">
        <v>12</v>
      </c>
      <c r="D7789" s="109">
        <v>608.12601396941955</v>
      </c>
      <c r="E7789" s="109">
        <v>13063.075868169029</v>
      </c>
    </row>
    <row r="7790" spans="1:5" x14ac:dyDescent="0.35">
      <c r="A7790" s="107" t="s">
        <v>80</v>
      </c>
      <c r="B7790" s="107" t="s">
        <v>209</v>
      </c>
      <c r="C7790" s="110">
        <v>1</v>
      </c>
      <c r="D7790" s="109">
        <v>591.84734083962542</v>
      </c>
      <c r="E7790" s="109">
        <v>45509.358365378699</v>
      </c>
    </row>
    <row r="7791" spans="1:5" x14ac:dyDescent="0.35">
      <c r="A7791" s="107" t="s">
        <v>80</v>
      </c>
      <c r="B7791" s="107" t="s">
        <v>209</v>
      </c>
      <c r="C7791" s="110">
        <v>2</v>
      </c>
      <c r="D7791" s="109">
        <v>544.58549949012581</v>
      </c>
      <c r="E7791" s="109">
        <v>40426.139160033177</v>
      </c>
    </row>
    <row r="7792" spans="1:5" x14ac:dyDescent="0.35">
      <c r="A7792" s="107" t="s">
        <v>80</v>
      </c>
      <c r="B7792" s="107" t="s">
        <v>209</v>
      </c>
      <c r="C7792" s="110">
        <v>3</v>
      </c>
      <c r="D7792" s="109">
        <v>552.06733503178918</v>
      </c>
      <c r="E7792" s="109">
        <v>43352.690659629821</v>
      </c>
    </row>
    <row r="7793" spans="1:5" x14ac:dyDescent="0.35">
      <c r="A7793" s="107" t="s">
        <v>80</v>
      </c>
      <c r="B7793" s="107" t="s">
        <v>209</v>
      </c>
      <c r="C7793" s="110">
        <v>4</v>
      </c>
      <c r="D7793" s="109">
        <v>455.57179477181973</v>
      </c>
      <c r="E7793" s="109">
        <v>34576.919906218223</v>
      </c>
    </row>
    <row r="7794" spans="1:5" x14ac:dyDescent="0.35">
      <c r="A7794" s="107" t="s">
        <v>80</v>
      </c>
      <c r="B7794" s="107" t="s">
        <v>209</v>
      </c>
      <c r="C7794" s="110">
        <v>5</v>
      </c>
      <c r="D7794" s="109">
        <v>348.90682011411059</v>
      </c>
      <c r="E7794" s="109">
        <v>26395.490377869111</v>
      </c>
    </row>
    <row r="7795" spans="1:5" x14ac:dyDescent="0.35">
      <c r="A7795" s="107" t="s">
        <v>80</v>
      </c>
      <c r="B7795" s="107" t="s">
        <v>209</v>
      </c>
      <c r="C7795" s="110">
        <v>6</v>
      </c>
      <c r="D7795" s="109">
        <v>283.50193270125641</v>
      </c>
      <c r="E7795" s="109">
        <v>20531.033625030708</v>
      </c>
    </row>
    <row r="7796" spans="1:5" x14ac:dyDescent="0.35">
      <c r="A7796" s="107" t="s">
        <v>80</v>
      </c>
      <c r="B7796" s="107" t="s">
        <v>209</v>
      </c>
      <c r="C7796" s="110">
        <v>7</v>
      </c>
      <c r="D7796" s="109">
        <v>359.42582904401507</v>
      </c>
      <c r="E7796" s="109">
        <v>25619.677866076931</v>
      </c>
    </row>
    <row r="7797" spans="1:5" x14ac:dyDescent="0.35">
      <c r="A7797" s="107" t="s">
        <v>80</v>
      </c>
      <c r="B7797" s="107" t="s">
        <v>209</v>
      </c>
      <c r="C7797" s="110">
        <v>8</v>
      </c>
      <c r="D7797" s="109">
        <v>437.29610376109702</v>
      </c>
      <c r="E7797" s="109">
        <v>30568.017478545898</v>
      </c>
    </row>
    <row r="7798" spans="1:5" x14ac:dyDescent="0.35">
      <c r="A7798" s="107" t="s">
        <v>80</v>
      </c>
      <c r="B7798" s="107" t="s">
        <v>209</v>
      </c>
      <c r="C7798" s="110">
        <v>9</v>
      </c>
      <c r="D7798" s="109">
        <v>490.03031506990828</v>
      </c>
      <c r="E7798" s="109">
        <v>28770.686819279999</v>
      </c>
    </row>
    <row r="7799" spans="1:5" x14ac:dyDescent="0.35">
      <c r="A7799" s="107" t="s">
        <v>80</v>
      </c>
      <c r="B7799" s="107" t="s">
        <v>209</v>
      </c>
      <c r="C7799" s="110">
        <v>10</v>
      </c>
      <c r="D7799" s="109">
        <v>552.59177331195144</v>
      </c>
      <c r="E7799" s="109">
        <v>20043.675361449619</v>
      </c>
    </row>
    <row r="7800" spans="1:5" x14ac:dyDescent="0.35">
      <c r="A7800" s="107" t="s">
        <v>80</v>
      </c>
      <c r="B7800" s="107" t="s">
        <v>209</v>
      </c>
      <c r="C7800" s="110">
        <v>11</v>
      </c>
      <c r="D7800" s="109">
        <v>616.71400678305793</v>
      </c>
      <c r="E7800" s="109">
        <v>24961.441427326328</v>
      </c>
    </row>
    <row r="7801" spans="1:5" x14ac:dyDescent="0.35">
      <c r="A7801" s="107" t="s">
        <v>80</v>
      </c>
      <c r="B7801" s="107" t="s">
        <v>209</v>
      </c>
      <c r="C7801" s="110">
        <v>12</v>
      </c>
      <c r="D7801" s="109">
        <v>644.25181744905478</v>
      </c>
      <c r="E7801" s="109">
        <v>24434.867153030849</v>
      </c>
    </row>
    <row r="7802" spans="1:5" x14ac:dyDescent="0.35">
      <c r="A7802" s="107" t="s">
        <v>80</v>
      </c>
      <c r="B7802" s="107" t="s">
        <v>208</v>
      </c>
      <c r="C7802" s="110">
        <v>1</v>
      </c>
      <c r="D7802" s="109">
        <v>524.16829009953562</v>
      </c>
      <c r="E7802" s="109">
        <v>40350.211655927822</v>
      </c>
    </row>
    <row r="7803" spans="1:5" x14ac:dyDescent="0.35">
      <c r="A7803" s="107" t="s">
        <v>80</v>
      </c>
      <c r="B7803" s="107" t="s">
        <v>208</v>
      </c>
      <c r="C7803" s="110">
        <v>2</v>
      </c>
      <c r="D7803" s="109">
        <v>444.78867594094038</v>
      </c>
      <c r="E7803" s="109">
        <v>32976.88279254119</v>
      </c>
    </row>
    <row r="7804" spans="1:5" x14ac:dyDescent="0.35">
      <c r="A7804" s="107" t="s">
        <v>80</v>
      </c>
      <c r="B7804" s="107" t="s">
        <v>208</v>
      </c>
      <c r="C7804" s="110">
        <v>3</v>
      </c>
      <c r="D7804" s="109">
        <v>506.86953053753962</v>
      </c>
      <c r="E7804" s="109">
        <v>39521.647060364579</v>
      </c>
    </row>
    <row r="7805" spans="1:5" x14ac:dyDescent="0.35">
      <c r="A7805" s="107" t="s">
        <v>80</v>
      </c>
      <c r="B7805" s="107" t="s">
        <v>208</v>
      </c>
      <c r="C7805" s="110">
        <v>4</v>
      </c>
      <c r="D7805" s="109">
        <v>387.18082248258241</v>
      </c>
      <c r="E7805" s="109">
        <v>29169.210238558859</v>
      </c>
    </row>
    <row r="7806" spans="1:5" x14ac:dyDescent="0.35">
      <c r="A7806" s="107" t="s">
        <v>80</v>
      </c>
      <c r="B7806" s="107" t="s">
        <v>208</v>
      </c>
      <c r="C7806" s="110">
        <v>5</v>
      </c>
      <c r="D7806" s="109">
        <v>303.60360910127889</v>
      </c>
      <c r="E7806" s="109">
        <v>22756.674034790471</v>
      </c>
    </row>
    <row r="7807" spans="1:5" x14ac:dyDescent="0.35">
      <c r="A7807" s="107" t="s">
        <v>80</v>
      </c>
      <c r="B7807" s="107" t="s">
        <v>208</v>
      </c>
      <c r="C7807" s="110">
        <v>6</v>
      </c>
      <c r="D7807" s="109">
        <v>195.52038500512811</v>
      </c>
      <c r="E7807" s="109">
        <v>13870.368756371679</v>
      </c>
    </row>
    <row r="7808" spans="1:5" x14ac:dyDescent="0.35">
      <c r="A7808" s="107" t="s">
        <v>80</v>
      </c>
      <c r="B7808" s="107" t="s">
        <v>208</v>
      </c>
      <c r="C7808" s="110">
        <v>7</v>
      </c>
      <c r="D7808" s="109">
        <v>287.95383164426192</v>
      </c>
      <c r="E7808" s="109">
        <v>20020.169644155179</v>
      </c>
    </row>
    <row r="7809" spans="1:5" x14ac:dyDescent="0.35">
      <c r="A7809" s="107" t="s">
        <v>80</v>
      </c>
      <c r="B7809" s="107" t="s">
        <v>208</v>
      </c>
      <c r="C7809" s="110">
        <v>8</v>
      </c>
      <c r="D7809" s="109">
        <v>380.28206837625117</v>
      </c>
      <c r="E7809" s="109">
        <v>26218.944660720648</v>
      </c>
    </row>
    <row r="7810" spans="1:5" x14ac:dyDescent="0.35">
      <c r="A7810" s="107" t="s">
        <v>80</v>
      </c>
      <c r="B7810" s="107" t="s">
        <v>208</v>
      </c>
      <c r="C7810" s="110">
        <v>9</v>
      </c>
      <c r="D7810" s="109">
        <v>442.669700407341</v>
      </c>
      <c r="E7810" s="109">
        <v>25991.740555333199</v>
      </c>
    </row>
    <row r="7811" spans="1:5" x14ac:dyDescent="0.35">
      <c r="A7811" s="107" t="s">
        <v>80</v>
      </c>
      <c r="B7811" s="107" t="s">
        <v>208</v>
      </c>
      <c r="C7811" s="110">
        <v>10</v>
      </c>
      <c r="D7811" s="109">
        <v>543.51351899963072</v>
      </c>
      <c r="E7811" s="109">
        <v>19878.517622744461</v>
      </c>
    </row>
    <row r="7812" spans="1:5" x14ac:dyDescent="0.35">
      <c r="A7812" s="107" t="s">
        <v>80</v>
      </c>
      <c r="B7812" s="107" t="s">
        <v>208</v>
      </c>
      <c r="C7812" s="110">
        <v>11</v>
      </c>
      <c r="D7812" s="109">
        <v>537.38004263162361</v>
      </c>
      <c r="E7812" s="109">
        <v>21832.232907129681</v>
      </c>
    </row>
    <row r="7813" spans="1:5" x14ac:dyDescent="0.35">
      <c r="A7813" s="107" t="s">
        <v>80</v>
      </c>
      <c r="B7813" s="107" t="s">
        <v>208</v>
      </c>
      <c r="C7813" s="110">
        <v>12</v>
      </c>
      <c r="D7813" s="109">
        <v>566.00109179023877</v>
      </c>
      <c r="E7813" s="109">
        <v>21811.11560644336</v>
      </c>
    </row>
    <row r="7814" spans="1:5" x14ac:dyDescent="0.35">
      <c r="A7814" s="107" t="s">
        <v>80</v>
      </c>
      <c r="B7814" s="107" t="s">
        <v>207</v>
      </c>
      <c r="C7814" s="110">
        <v>1</v>
      </c>
      <c r="D7814" s="109">
        <v>675.31116461592842</v>
      </c>
      <c r="E7814" s="109">
        <v>47889.266268665051</v>
      </c>
    </row>
    <row r="7815" spans="1:5" x14ac:dyDescent="0.35">
      <c r="A7815" s="107" t="s">
        <v>80</v>
      </c>
      <c r="B7815" s="107" t="s">
        <v>207</v>
      </c>
      <c r="C7815" s="110">
        <v>2</v>
      </c>
      <c r="D7815" s="109">
        <v>607.33257381014403</v>
      </c>
      <c r="E7815" s="109">
        <v>41199.041039099873</v>
      </c>
    </row>
    <row r="7816" spans="1:5" x14ac:dyDescent="0.35">
      <c r="A7816" s="107" t="s">
        <v>80</v>
      </c>
      <c r="B7816" s="107" t="s">
        <v>207</v>
      </c>
      <c r="C7816" s="110">
        <v>3</v>
      </c>
      <c r="D7816" s="109">
        <v>567.65100376827058</v>
      </c>
      <c r="E7816" s="109">
        <v>40112.002206647747</v>
      </c>
    </row>
    <row r="7817" spans="1:5" x14ac:dyDescent="0.35">
      <c r="A7817" s="107" t="s">
        <v>80</v>
      </c>
      <c r="B7817" s="107" t="s">
        <v>207</v>
      </c>
      <c r="C7817" s="110">
        <v>4</v>
      </c>
      <c r="D7817" s="109">
        <v>434.88642618777601</v>
      </c>
      <c r="E7817" s="109">
        <v>29970.194652594291</v>
      </c>
    </row>
    <row r="7818" spans="1:5" x14ac:dyDescent="0.35">
      <c r="A7818" s="107" t="s">
        <v>80</v>
      </c>
      <c r="B7818" s="107" t="s">
        <v>207</v>
      </c>
      <c r="C7818" s="110">
        <v>5</v>
      </c>
      <c r="D7818" s="109">
        <v>283.15303479685059</v>
      </c>
      <c r="E7818" s="109">
        <v>19216.562751005269</v>
      </c>
    </row>
    <row r="7819" spans="1:5" x14ac:dyDescent="0.35">
      <c r="A7819" s="107" t="s">
        <v>80</v>
      </c>
      <c r="B7819" s="107" t="s">
        <v>207</v>
      </c>
      <c r="C7819" s="110">
        <v>6</v>
      </c>
      <c r="D7819" s="109">
        <v>267.1345232950859</v>
      </c>
      <c r="E7819" s="109">
        <v>17478.571057763758</v>
      </c>
    </row>
    <row r="7820" spans="1:5" x14ac:dyDescent="0.35">
      <c r="A7820" s="107" t="s">
        <v>80</v>
      </c>
      <c r="B7820" s="107" t="s">
        <v>207</v>
      </c>
      <c r="C7820" s="110">
        <v>7</v>
      </c>
      <c r="D7820" s="109">
        <v>317.73905328847258</v>
      </c>
      <c r="E7820" s="109">
        <v>20697.349791986959</v>
      </c>
    </row>
    <row r="7821" spans="1:5" x14ac:dyDescent="0.35">
      <c r="A7821" s="107" t="s">
        <v>80</v>
      </c>
      <c r="B7821" s="107" t="s">
        <v>207</v>
      </c>
      <c r="C7821" s="110">
        <v>8</v>
      </c>
      <c r="D7821" s="109">
        <v>418.30493377680472</v>
      </c>
      <c r="E7821" s="109">
        <v>26895.070926879918</v>
      </c>
    </row>
    <row r="7822" spans="1:5" x14ac:dyDescent="0.35">
      <c r="A7822" s="107" t="s">
        <v>80</v>
      </c>
      <c r="B7822" s="107" t="s">
        <v>207</v>
      </c>
      <c r="C7822" s="110">
        <v>9</v>
      </c>
      <c r="D7822" s="109">
        <v>478.27368028932023</v>
      </c>
      <c r="E7822" s="109">
        <v>26780.851297081728</v>
      </c>
    </row>
    <row r="7823" spans="1:5" x14ac:dyDescent="0.35">
      <c r="A7823" s="107" t="s">
        <v>80</v>
      </c>
      <c r="B7823" s="107" t="s">
        <v>207</v>
      </c>
      <c r="C7823" s="110">
        <v>10</v>
      </c>
      <c r="D7823" s="109">
        <v>562.14679802342539</v>
      </c>
      <c r="E7823" s="109">
        <v>20591.65066267861</v>
      </c>
    </row>
    <row r="7824" spans="1:5" x14ac:dyDescent="0.35">
      <c r="A7824" s="107" t="s">
        <v>80</v>
      </c>
      <c r="B7824" s="107" t="s">
        <v>207</v>
      </c>
      <c r="C7824" s="110">
        <v>11</v>
      </c>
      <c r="D7824" s="109">
        <v>655.14452089589963</v>
      </c>
      <c r="E7824" s="109">
        <v>26611.046391870212</v>
      </c>
    </row>
    <row r="7825" spans="1:5" x14ac:dyDescent="0.35">
      <c r="A7825" s="107" t="s">
        <v>80</v>
      </c>
      <c r="B7825" s="107" t="s">
        <v>207</v>
      </c>
      <c r="C7825" s="110">
        <v>12</v>
      </c>
      <c r="D7825" s="109">
        <v>712.64478472771998</v>
      </c>
      <c r="E7825" s="109">
        <v>27879.04623641384</v>
      </c>
    </row>
    <row r="7826" spans="1:5" x14ac:dyDescent="0.35">
      <c r="A7826" s="107" t="s">
        <v>80</v>
      </c>
      <c r="B7826" s="107" t="s">
        <v>206</v>
      </c>
      <c r="C7826" s="110">
        <v>1</v>
      </c>
      <c r="D7826" s="109">
        <v>812.06284501219034</v>
      </c>
      <c r="E7826" s="109">
        <v>56943.985444795428</v>
      </c>
    </row>
    <row r="7827" spans="1:5" x14ac:dyDescent="0.35">
      <c r="A7827" s="107" t="s">
        <v>80</v>
      </c>
      <c r="B7827" s="107" t="s">
        <v>206</v>
      </c>
      <c r="C7827" s="110">
        <v>2</v>
      </c>
      <c r="D7827" s="109">
        <v>564.14378484492261</v>
      </c>
      <c r="E7827" s="109">
        <v>37786.728059479661</v>
      </c>
    </row>
    <row r="7828" spans="1:5" x14ac:dyDescent="0.35">
      <c r="A7828" s="107" t="s">
        <v>80</v>
      </c>
      <c r="B7828" s="107" t="s">
        <v>206</v>
      </c>
      <c r="C7828" s="110">
        <v>3</v>
      </c>
      <c r="D7828" s="109">
        <v>537.13789089079182</v>
      </c>
      <c r="E7828" s="109">
        <v>37482.113176778163</v>
      </c>
    </row>
    <row r="7829" spans="1:5" x14ac:dyDescent="0.35">
      <c r="A7829" s="107" t="s">
        <v>80</v>
      </c>
      <c r="B7829" s="107" t="s">
        <v>206</v>
      </c>
      <c r="C7829" s="110">
        <v>4</v>
      </c>
      <c r="D7829" s="109">
        <v>489.56594959483863</v>
      </c>
      <c r="E7829" s="109">
        <v>33363.231279434993</v>
      </c>
    </row>
    <row r="7830" spans="1:5" x14ac:dyDescent="0.35">
      <c r="A7830" s="107" t="s">
        <v>80</v>
      </c>
      <c r="B7830" s="107" t="s">
        <v>206</v>
      </c>
      <c r="C7830" s="110">
        <v>5</v>
      </c>
      <c r="D7830" s="109">
        <v>401.91254132355567</v>
      </c>
      <c r="E7830" s="109">
        <v>26953.544053629441</v>
      </c>
    </row>
    <row r="7831" spans="1:5" x14ac:dyDescent="0.35">
      <c r="A7831" s="107" t="s">
        <v>80</v>
      </c>
      <c r="B7831" s="107" t="s">
        <v>206</v>
      </c>
      <c r="C7831" s="110">
        <v>6</v>
      </c>
      <c r="D7831" s="109">
        <v>316.44232866244789</v>
      </c>
      <c r="E7831" s="109">
        <v>20355.52577555511</v>
      </c>
    </row>
    <row r="7832" spans="1:5" x14ac:dyDescent="0.35">
      <c r="A7832" s="107" t="s">
        <v>80</v>
      </c>
      <c r="B7832" s="107" t="s">
        <v>206</v>
      </c>
      <c r="C7832" s="110">
        <v>7</v>
      </c>
      <c r="D7832" s="109">
        <v>413.74836576188278</v>
      </c>
      <c r="E7832" s="109">
        <v>26521.508560736031</v>
      </c>
    </row>
    <row r="7833" spans="1:5" x14ac:dyDescent="0.35">
      <c r="A7833" s="107" t="s">
        <v>80</v>
      </c>
      <c r="B7833" s="107" t="s">
        <v>206</v>
      </c>
      <c r="C7833" s="110">
        <v>8</v>
      </c>
      <c r="D7833" s="109">
        <v>490.1668477161997</v>
      </c>
      <c r="E7833" s="109">
        <v>30861.694554091209</v>
      </c>
    </row>
    <row r="7834" spans="1:5" x14ac:dyDescent="0.35">
      <c r="A7834" s="107" t="s">
        <v>80</v>
      </c>
      <c r="B7834" s="107" t="s">
        <v>206</v>
      </c>
      <c r="C7834" s="110">
        <v>9</v>
      </c>
      <c r="D7834" s="109">
        <v>592.19057990593831</v>
      </c>
      <c r="E7834" s="109">
        <v>32509.163366002031</v>
      </c>
    </row>
    <row r="7835" spans="1:5" x14ac:dyDescent="0.35">
      <c r="A7835" s="107" t="s">
        <v>80</v>
      </c>
      <c r="B7835" s="107" t="s">
        <v>206</v>
      </c>
      <c r="C7835" s="110">
        <v>10</v>
      </c>
      <c r="D7835" s="109">
        <v>694.91263479362158</v>
      </c>
      <c r="E7835" s="109">
        <v>24255.008244835812</v>
      </c>
    </row>
    <row r="7836" spans="1:5" x14ac:dyDescent="0.35">
      <c r="A7836" s="107" t="s">
        <v>80</v>
      </c>
      <c r="B7836" s="107" t="s">
        <v>206</v>
      </c>
      <c r="C7836" s="110">
        <v>11</v>
      </c>
      <c r="D7836" s="109">
        <v>739.24087358644852</v>
      </c>
      <c r="E7836" s="109">
        <v>28865.128133116501</v>
      </c>
    </row>
    <row r="7837" spans="1:5" x14ac:dyDescent="0.35">
      <c r="A7837" s="107" t="s">
        <v>80</v>
      </c>
      <c r="B7837" s="107" t="s">
        <v>206</v>
      </c>
      <c r="C7837" s="110">
        <v>12</v>
      </c>
      <c r="D7837" s="109">
        <v>809.16654169429899</v>
      </c>
      <c r="E7837" s="109">
        <v>30695.59219381907</v>
      </c>
    </row>
    <row r="7838" spans="1:5" x14ac:dyDescent="0.35">
      <c r="A7838" s="107" t="s">
        <v>80</v>
      </c>
      <c r="B7838" s="107" t="s">
        <v>205</v>
      </c>
      <c r="C7838" s="110">
        <v>1</v>
      </c>
      <c r="D7838" s="109">
        <v>897.5067187387948</v>
      </c>
      <c r="E7838" s="109">
        <v>66107.124406034331</v>
      </c>
    </row>
    <row r="7839" spans="1:5" x14ac:dyDescent="0.35">
      <c r="A7839" s="107" t="s">
        <v>80</v>
      </c>
      <c r="B7839" s="107" t="s">
        <v>205</v>
      </c>
      <c r="C7839" s="110">
        <v>2</v>
      </c>
      <c r="D7839" s="109">
        <v>731.855958988201</v>
      </c>
      <c r="E7839" s="109">
        <v>52594.469471206583</v>
      </c>
    </row>
    <row r="7840" spans="1:5" x14ac:dyDescent="0.35">
      <c r="A7840" s="107" t="s">
        <v>80</v>
      </c>
      <c r="B7840" s="107" t="s">
        <v>205</v>
      </c>
      <c r="C7840" s="110">
        <v>3</v>
      </c>
      <c r="D7840" s="109">
        <v>675.6908281404053</v>
      </c>
      <c r="E7840" s="109">
        <v>51423.256649862757</v>
      </c>
    </row>
    <row r="7841" spans="1:5" x14ac:dyDescent="0.35">
      <c r="A7841" s="107" t="s">
        <v>80</v>
      </c>
      <c r="B7841" s="107" t="s">
        <v>205</v>
      </c>
      <c r="C7841" s="110">
        <v>4</v>
      </c>
      <c r="D7841" s="109">
        <v>358.35672313675548</v>
      </c>
      <c r="E7841" s="109">
        <v>26380.39372229766</v>
      </c>
    </row>
    <row r="7842" spans="1:5" x14ac:dyDescent="0.35">
      <c r="A7842" s="107" t="s">
        <v>80</v>
      </c>
      <c r="B7842" s="107" t="s">
        <v>205</v>
      </c>
      <c r="C7842" s="110">
        <v>5</v>
      </c>
      <c r="D7842" s="109">
        <v>203.71662810423899</v>
      </c>
      <c r="E7842" s="109">
        <v>15063.90233778915</v>
      </c>
    </row>
    <row r="7843" spans="1:5" x14ac:dyDescent="0.35">
      <c r="A7843" s="107" t="s">
        <v>80</v>
      </c>
      <c r="B7843" s="107" t="s">
        <v>205</v>
      </c>
      <c r="C7843" s="110">
        <v>6</v>
      </c>
      <c r="D7843" s="109">
        <v>171.20139958891801</v>
      </c>
      <c r="E7843" s="109">
        <v>12038.51010501955</v>
      </c>
    </row>
    <row r="7844" spans="1:5" x14ac:dyDescent="0.35">
      <c r="A7844" s="107" t="s">
        <v>80</v>
      </c>
      <c r="B7844" s="107" t="s">
        <v>205</v>
      </c>
      <c r="C7844" s="110">
        <v>7</v>
      </c>
      <c r="D7844" s="109">
        <v>247.52507523491391</v>
      </c>
      <c r="E7844" s="109">
        <v>17242.25538432836</v>
      </c>
    </row>
    <row r="7845" spans="1:5" x14ac:dyDescent="0.35">
      <c r="A7845" s="107" t="s">
        <v>80</v>
      </c>
      <c r="B7845" s="107" t="s">
        <v>205</v>
      </c>
      <c r="C7845" s="110">
        <v>8</v>
      </c>
      <c r="D7845" s="109">
        <v>366.02289265095669</v>
      </c>
      <c r="E7845" s="109">
        <v>24593.541908387211</v>
      </c>
    </row>
    <row r="7846" spans="1:5" x14ac:dyDescent="0.35">
      <c r="A7846" s="107" t="s">
        <v>80</v>
      </c>
      <c r="B7846" s="107" t="s">
        <v>205</v>
      </c>
      <c r="C7846" s="110">
        <v>9</v>
      </c>
      <c r="D7846" s="109">
        <v>541.58589682395632</v>
      </c>
      <c r="E7846" s="109">
        <v>30007.367615442639</v>
      </c>
    </row>
    <row r="7847" spans="1:5" x14ac:dyDescent="0.35">
      <c r="A7847" s="107" t="s">
        <v>80</v>
      </c>
      <c r="B7847" s="107" t="s">
        <v>205</v>
      </c>
      <c r="C7847" s="110">
        <v>10</v>
      </c>
      <c r="D7847" s="109">
        <v>731.98476298095875</v>
      </c>
      <c r="E7847" s="109">
        <v>24936.046137347959</v>
      </c>
    </row>
    <row r="7848" spans="1:5" x14ac:dyDescent="0.35">
      <c r="A7848" s="107" t="s">
        <v>80</v>
      </c>
      <c r="B7848" s="107" t="s">
        <v>205</v>
      </c>
      <c r="C7848" s="110">
        <v>11</v>
      </c>
      <c r="D7848" s="109">
        <v>859.19886381517404</v>
      </c>
      <c r="E7848" s="109">
        <v>32541.190372280369</v>
      </c>
    </row>
    <row r="7849" spans="1:5" x14ac:dyDescent="0.35">
      <c r="A7849" s="107" t="s">
        <v>80</v>
      </c>
      <c r="B7849" s="107" t="s">
        <v>205</v>
      </c>
      <c r="C7849" s="110">
        <v>12</v>
      </c>
      <c r="D7849" s="109">
        <v>942.86995284509351</v>
      </c>
      <c r="E7849" s="109">
        <v>34384.988726717384</v>
      </c>
    </row>
    <row r="7850" spans="1:5" x14ac:dyDescent="0.35">
      <c r="A7850" s="107" t="s">
        <v>80</v>
      </c>
      <c r="B7850" s="107" t="s">
        <v>204</v>
      </c>
      <c r="C7850" s="110">
        <v>1</v>
      </c>
      <c r="D7850" s="109">
        <v>925.86122075844594</v>
      </c>
      <c r="E7850" s="109">
        <v>68338.365517154554</v>
      </c>
    </row>
    <row r="7851" spans="1:5" x14ac:dyDescent="0.35">
      <c r="A7851" s="107" t="s">
        <v>80</v>
      </c>
      <c r="B7851" s="107" t="s">
        <v>204</v>
      </c>
      <c r="C7851" s="110">
        <v>2</v>
      </c>
      <c r="D7851" s="109">
        <v>740.60579547131533</v>
      </c>
      <c r="E7851" s="109">
        <v>53035.760000921371</v>
      </c>
    </row>
    <row r="7852" spans="1:5" x14ac:dyDescent="0.35">
      <c r="A7852" s="107" t="s">
        <v>80</v>
      </c>
      <c r="B7852" s="107" t="s">
        <v>204</v>
      </c>
      <c r="C7852" s="110">
        <v>3</v>
      </c>
      <c r="D7852" s="109">
        <v>671.88079401885591</v>
      </c>
      <c r="E7852" s="109">
        <v>50676.942822231184</v>
      </c>
    </row>
    <row r="7853" spans="1:5" x14ac:dyDescent="0.35">
      <c r="A7853" s="107" t="s">
        <v>80</v>
      </c>
      <c r="B7853" s="107" t="s">
        <v>204</v>
      </c>
      <c r="C7853" s="110">
        <v>4</v>
      </c>
      <c r="D7853" s="109">
        <v>440.58326083415358</v>
      </c>
      <c r="E7853" s="109">
        <v>32212.172009421949</v>
      </c>
    </row>
    <row r="7854" spans="1:5" x14ac:dyDescent="0.35">
      <c r="A7854" s="107" t="s">
        <v>80</v>
      </c>
      <c r="B7854" s="107" t="s">
        <v>204</v>
      </c>
      <c r="C7854" s="110">
        <v>5</v>
      </c>
      <c r="D7854" s="109">
        <v>236.83770387743371</v>
      </c>
      <c r="E7854" s="109">
        <v>17513.733087276451</v>
      </c>
    </row>
    <row r="7855" spans="1:5" x14ac:dyDescent="0.35">
      <c r="A7855" s="107" t="s">
        <v>80</v>
      </c>
      <c r="B7855" s="107" t="s">
        <v>204</v>
      </c>
      <c r="C7855" s="110">
        <v>6</v>
      </c>
      <c r="D7855" s="109">
        <v>163.1705825503638</v>
      </c>
      <c r="E7855" s="109">
        <v>11552.215225941531</v>
      </c>
    </row>
    <row r="7856" spans="1:5" x14ac:dyDescent="0.35">
      <c r="A7856" s="107" t="s">
        <v>80</v>
      </c>
      <c r="B7856" s="107" t="s">
        <v>204</v>
      </c>
      <c r="C7856" s="110">
        <v>7</v>
      </c>
      <c r="D7856" s="109">
        <v>236.4794082914637</v>
      </c>
      <c r="E7856" s="109">
        <v>16421.135257689599</v>
      </c>
    </row>
    <row r="7857" spans="1:5" x14ac:dyDescent="0.35">
      <c r="A7857" s="107" t="s">
        <v>80</v>
      </c>
      <c r="B7857" s="107" t="s">
        <v>204</v>
      </c>
      <c r="C7857" s="110">
        <v>8</v>
      </c>
      <c r="D7857" s="109">
        <v>364.83004112941848</v>
      </c>
      <c r="E7857" s="109">
        <v>24365.14576524022</v>
      </c>
    </row>
    <row r="7858" spans="1:5" x14ac:dyDescent="0.35">
      <c r="A7858" s="107" t="s">
        <v>80</v>
      </c>
      <c r="B7858" s="107" t="s">
        <v>204</v>
      </c>
      <c r="C7858" s="110">
        <v>9</v>
      </c>
      <c r="D7858" s="109">
        <v>530.38790345666655</v>
      </c>
      <c r="E7858" s="109">
        <v>28943.353068301771</v>
      </c>
    </row>
    <row r="7859" spans="1:5" x14ac:dyDescent="0.35">
      <c r="A7859" s="107" t="s">
        <v>80</v>
      </c>
      <c r="B7859" s="107" t="s">
        <v>204</v>
      </c>
      <c r="C7859" s="110">
        <v>10</v>
      </c>
      <c r="D7859" s="109">
        <v>723.71830581492043</v>
      </c>
      <c r="E7859" s="109">
        <v>24320.987550320009</v>
      </c>
    </row>
    <row r="7860" spans="1:5" x14ac:dyDescent="0.35">
      <c r="A7860" s="107" t="s">
        <v>80</v>
      </c>
      <c r="B7860" s="107" t="s">
        <v>204</v>
      </c>
      <c r="C7860" s="110">
        <v>11</v>
      </c>
      <c r="D7860" s="109">
        <v>839.4314442630789</v>
      </c>
      <c r="E7860" s="109">
        <v>31118.201516012421</v>
      </c>
    </row>
    <row r="7861" spans="1:5" x14ac:dyDescent="0.35">
      <c r="A7861" s="107" t="s">
        <v>80</v>
      </c>
      <c r="B7861" s="107" t="s">
        <v>204</v>
      </c>
      <c r="C7861" s="110">
        <v>12</v>
      </c>
      <c r="D7861" s="109">
        <v>937.63128883553054</v>
      </c>
      <c r="E7861" s="109">
        <v>33106.49412596583</v>
      </c>
    </row>
    <row r="7862" spans="1:5" x14ac:dyDescent="0.35">
      <c r="A7862" s="107" t="s">
        <v>80</v>
      </c>
      <c r="B7862" s="107" t="s">
        <v>62</v>
      </c>
      <c r="C7862" s="110">
        <v>1</v>
      </c>
      <c r="D7862" s="109">
        <v>75537.278328714121</v>
      </c>
      <c r="E7862" s="109">
        <v>5458547.4414080661</v>
      </c>
    </row>
    <row r="7863" spans="1:5" x14ac:dyDescent="0.35">
      <c r="A7863" s="107" t="s">
        <v>80</v>
      </c>
      <c r="B7863" s="107" t="s">
        <v>62</v>
      </c>
      <c r="C7863" s="110">
        <v>2</v>
      </c>
      <c r="D7863" s="109">
        <v>90104.457489475128</v>
      </c>
      <c r="E7863" s="109">
        <v>6485000.7984533906</v>
      </c>
    </row>
    <row r="7864" spans="1:5" x14ac:dyDescent="0.35">
      <c r="A7864" s="107" t="s">
        <v>80</v>
      </c>
      <c r="B7864" s="107" t="s">
        <v>62</v>
      </c>
      <c r="C7864" s="110">
        <v>3</v>
      </c>
      <c r="D7864" s="109">
        <v>94600.883900130895</v>
      </c>
      <c r="E7864" s="109">
        <v>7154722.5943832844</v>
      </c>
    </row>
    <row r="7865" spans="1:5" x14ac:dyDescent="0.35">
      <c r="A7865" s="107" t="s">
        <v>80</v>
      </c>
      <c r="B7865" s="107" t="s">
        <v>62</v>
      </c>
      <c r="C7865" s="110">
        <v>4</v>
      </c>
      <c r="D7865" s="109">
        <v>97496.83190427495</v>
      </c>
      <c r="E7865" s="109">
        <v>7316656.0085642859</v>
      </c>
    </row>
    <row r="7866" spans="1:5" x14ac:dyDescent="0.35">
      <c r="A7866" s="107" t="s">
        <v>80</v>
      </c>
      <c r="B7866" s="107" t="s">
        <v>62</v>
      </c>
      <c r="C7866" s="110">
        <v>5</v>
      </c>
      <c r="D7866" s="109">
        <v>111827.06907057911</v>
      </c>
      <c r="E7866" s="109">
        <v>8179772.0794385932</v>
      </c>
    </row>
    <row r="7867" spans="1:5" x14ac:dyDescent="0.35">
      <c r="A7867" s="107" t="s">
        <v>80</v>
      </c>
      <c r="B7867" s="107" t="s">
        <v>62</v>
      </c>
      <c r="C7867" s="110">
        <v>6</v>
      </c>
      <c r="D7867" s="109">
        <v>105209.7280441574</v>
      </c>
      <c r="E7867" s="109">
        <v>7282399.0812231814</v>
      </c>
    </row>
    <row r="7868" spans="1:5" x14ac:dyDescent="0.35">
      <c r="A7868" s="107" t="s">
        <v>80</v>
      </c>
      <c r="B7868" s="107" t="s">
        <v>62</v>
      </c>
      <c r="C7868" s="110">
        <v>7</v>
      </c>
      <c r="D7868" s="109">
        <v>115112.63246053171</v>
      </c>
      <c r="E7868" s="109">
        <v>7859906.7255505417</v>
      </c>
    </row>
    <row r="7869" spans="1:5" x14ac:dyDescent="0.35">
      <c r="A7869" s="107" t="s">
        <v>80</v>
      </c>
      <c r="B7869" s="107" t="s">
        <v>62</v>
      </c>
      <c r="C7869" s="110">
        <v>8</v>
      </c>
      <c r="D7869" s="109">
        <v>130877.3342937018</v>
      </c>
      <c r="E7869" s="109">
        <v>8931513.9671298079</v>
      </c>
    </row>
    <row r="7870" spans="1:5" x14ac:dyDescent="0.35">
      <c r="A7870" s="107" t="s">
        <v>80</v>
      </c>
      <c r="B7870" s="107" t="s">
        <v>62</v>
      </c>
      <c r="C7870" s="110">
        <v>9</v>
      </c>
      <c r="D7870" s="109">
        <v>195998.34465273979</v>
      </c>
      <c r="E7870" s="109">
        <v>11711591.713316239</v>
      </c>
    </row>
    <row r="7871" spans="1:5" x14ac:dyDescent="0.35">
      <c r="A7871" s="107" t="s">
        <v>80</v>
      </c>
      <c r="B7871" s="107" t="s">
        <v>62</v>
      </c>
      <c r="C7871" s="110">
        <v>10</v>
      </c>
      <c r="D7871" s="109">
        <v>399510.98069199978</v>
      </c>
      <c r="E7871" s="109">
        <v>18324916.888496831</v>
      </c>
    </row>
    <row r="7872" spans="1:5" x14ac:dyDescent="0.35">
      <c r="A7872" s="107" t="s">
        <v>80</v>
      </c>
      <c r="B7872" s="107" t="s">
        <v>62</v>
      </c>
      <c r="C7872" s="110">
        <v>11</v>
      </c>
      <c r="D7872" s="109">
        <v>349556.19181558682</v>
      </c>
      <c r="E7872" s="109">
        <v>15373263.604650579</v>
      </c>
    </row>
    <row r="7873" spans="1:5" x14ac:dyDescent="0.35">
      <c r="A7873" s="107" t="s">
        <v>80</v>
      </c>
      <c r="B7873" s="107" t="s">
        <v>62</v>
      </c>
      <c r="C7873" s="110">
        <v>12</v>
      </c>
      <c r="D7873" s="109">
        <v>198795.33798867921</v>
      </c>
      <c r="E7873" s="109">
        <v>9315589.277282035</v>
      </c>
    </row>
    <row r="7874" spans="1:5" x14ac:dyDescent="0.35">
      <c r="A7874" s="107" t="s">
        <v>80</v>
      </c>
      <c r="B7874" s="107" t="s">
        <v>203</v>
      </c>
      <c r="C7874" s="110">
        <v>1</v>
      </c>
      <c r="D7874" s="109">
        <v>145.2000015079974</v>
      </c>
      <c r="E7874" s="109">
        <v>14147.70318352679</v>
      </c>
    </row>
    <row r="7875" spans="1:5" x14ac:dyDescent="0.35">
      <c r="A7875" s="107" t="s">
        <v>80</v>
      </c>
      <c r="B7875" s="107" t="s">
        <v>203</v>
      </c>
      <c r="C7875" s="110">
        <v>2</v>
      </c>
      <c r="D7875" s="109">
        <v>274.31999900937058</v>
      </c>
      <c r="E7875" s="109">
        <v>30006.359546740801</v>
      </c>
    </row>
    <row r="7876" spans="1:5" x14ac:dyDescent="0.35">
      <c r="A7876" s="107" t="s">
        <v>80</v>
      </c>
      <c r="B7876" s="107" t="s">
        <v>203</v>
      </c>
      <c r="C7876" s="110">
        <v>3</v>
      </c>
      <c r="D7876" s="109">
        <v>294.24000024795521</v>
      </c>
      <c r="E7876" s="109">
        <v>29729.944821046141</v>
      </c>
    </row>
    <row r="7877" spans="1:5" x14ac:dyDescent="0.35">
      <c r="A7877" s="107" t="s">
        <v>80</v>
      </c>
      <c r="B7877" s="107" t="s">
        <v>203</v>
      </c>
      <c r="C7877" s="110">
        <v>4</v>
      </c>
      <c r="D7877" s="109">
        <v>557.76000168919597</v>
      </c>
      <c r="E7877" s="109">
        <v>33539.009820908817</v>
      </c>
    </row>
    <row r="7878" spans="1:5" x14ac:dyDescent="0.35">
      <c r="A7878" s="107" t="s">
        <v>80</v>
      </c>
      <c r="B7878" s="107" t="s">
        <v>203</v>
      </c>
      <c r="C7878" s="110">
        <v>5</v>
      </c>
      <c r="D7878" s="109">
        <v>649.19999253749882</v>
      </c>
      <c r="E7878" s="109">
        <v>52574.922889504909</v>
      </c>
    </row>
    <row r="7879" spans="1:5" x14ac:dyDescent="0.35">
      <c r="A7879" s="107" t="s">
        <v>80</v>
      </c>
      <c r="B7879" s="107" t="s">
        <v>203</v>
      </c>
      <c r="C7879" s="110">
        <v>6</v>
      </c>
      <c r="D7879" s="109">
        <v>630.48000460863102</v>
      </c>
      <c r="E7879" s="109">
        <v>57336.557931965814</v>
      </c>
    </row>
    <row r="7880" spans="1:5" x14ac:dyDescent="0.35">
      <c r="A7880" s="107" t="s">
        <v>80</v>
      </c>
      <c r="B7880" s="107" t="s">
        <v>203</v>
      </c>
      <c r="C7880" s="110">
        <v>7</v>
      </c>
      <c r="D7880" s="109">
        <v>814.56002831459193</v>
      </c>
      <c r="E7880" s="109">
        <v>73019.487912795943</v>
      </c>
    </row>
    <row r="7881" spans="1:5" x14ac:dyDescent="0.35">
      <c r="A7881" s="107" t="s">
        <v>80</v>
      </c>
      <c r="B7881" s="107" t="s">
        <v>203</v>
      </c>
      <c r="C7881" s="110">
        <v>8</v>
      </c>
      <c r="D7881" s="109">
        <v>818.40002036094791</v>
      </c>
      <c r="E7881" s="109">
        <v>77900.042272854073</v>
      </c>
    </row>
    <row r="7882" spans="1:5" x14ac:dyDescent="0.35">
      <c r="A7882" s="107" t="s">
        <v>80</v>
      </c>
      <c r="B7882" s="107" t="s">
        <v>203</v>
      </c>
      <c r="C7882" s="110">
        <v>9</v>
      </c>
      <c r="D7882" s="109">
        <v>706.32001668214809</v>
      </c>
      <c r="E7882" s="109">
        <v>65833.562983468495</v>
      </c>
    </row>
    <row r="7883" spans="1:5" x14ac:dyDescent="0.35">
      <c r="A7883" s="107" t="s">
        <v>80</v>
      </c>
      <c r="B7883" s="107" t="s">
        <v>203</v>
      </c>
      <c r="C7883" s="110">
        <v>10</v>
      </c>
      <c r="D7883" s="109">
        <v>778.44001096487034</v>
      </c>
      <c r="E7883" s="109">
        <v>51188.261269834227</v>
      </c>
    </row>
    <row r="7884" spans="1:5" x14ac:dyDescent="0.35">
      <c r="A7884" s="107" t="s">
        <v>80</v>
      </c>
      <c r="B7884" s="107" t="s">
        <v>203</v>
      </c>
      <c r="C7884" s="110">
        <v>11</v>
      </c>
      <c r="D7884" s="109">
        <v>685.38868914206012</v>
      </c>
      <c r="E7884" s="109">
        <v>54015.001377252513</v>
      </c>
    </row>
    <row r="7885" spans="1:5" x14ac:dyDescent="0.35">
      <c r="A7885" s="107" t="s">
        <v>80</v>
      </c>
      <c r="B7885" s="107" t="s">
        <v>203</v>
      </c>
      <c r="C7885" s="110">
        <v>12</v>
      </c>
      <c r="D7885" s="109">
        <v>646.22000688314461</v>
      </c>
      <c r="E7885" s="109">
        <v>60069.154356714709</v>
      </c>
    </row>
    <row r="7886" spans="1:5" x14ac:dyDescent="0.35">
      <c r="A7886" s="107" t="s">
        <v>80</v>
      </c>
      <c r="B7886" s="107" t="s">
        <v>202</v>
      </c>
      <c r="C7886" s="110">
        <v>1</v>
      </c>
      <c r="D7886" s="109">
        <v>2567.522188914053</v>
      </c>
      <c r="E7886" s="109">
        <v>198228.34376894901</v>
      </c>
    </row>
    <row r="7887" spans="1:5" x14ac:dyDescent="0.35">
      <c r="A7887" s="107" t="s">
        <v>80</v>
      </c>
      <c r="B7887" s="107" t="s">
        <v>202</v>
      </c>
      <c r="C7887" s="110">
        <v>2</v>
      </c>
      <c r="D7887" s="109">
        <v>1955.742252099591</v>
      </c>
      <c r="E7887" s="109">
        <v>145409.55532833029</v>
      </c>
    </row>
    <row r="7888" spans="1:5" x14ac:dyDescent="0.35">
      <c r="A7888" s="107" t="s">
        <v>80</v>
      </c>
      <c r="B7888" s="107" t="s">
        <v>202</v>
      </c>
      <c r="C7888" s="110">
        <v>3</v>
      </c>
      <c r="D7888" s="109">
        <v>1952.919932194493</v>
      </c>
      <c r="E7888" s="109">
        <v>152371.39120392231</v>
      </c>
    </row>
    <row r="7889" spans="1:5" x14ac:dyDescent="0.35">
      <c r="A7889" s="107" t="s">
        <v>80</v>
      </c>
      <c r="B7889" s="107" t="s">
        <v>202</v>
      </c>
      <c r="C7889" s="110">
        <v>4</v>
      </c>
      <c r="D7889" s="109">
        <v>1064.283373672095</v>
      </c>
      <c r="E7889" s="109">
        <v>80246.073187580449</v>
      </c>
    </row>
    <row r="7890" spans="1:5" x14ac:dyDescent="0.35">
      <c r="A7890" s="107" t="s">
        <v>80</v>
      </c>
      <c r="B7890" s="107" t="s">
        <v>202</v>
      </c>
      <c r="C7890" s="110">
        <v>5</v>
      </c>
      <c r="D7890" s="109">
        <v>736.88326677646182</v>
      </c>
      <c r="E7890" s="109">
        <v>55292.881635801306</v>
      </c>
    </row>
    <row r="7891" spans="1:5" x14ac:dyDescent="0.35">
      <c r="A7891" s="107" t="s">
        <v>80</v>
      </c>
      <c r="B7891" s="107" t="s">
        <v>202</v>
      </c>
      <c r="C7891" s="110">
        <v>6</v>
      </c>
      <c r="D7891" s="109">
        <v>691.64588814318984</v>
      </c>
      <c r="E7891" s="109">
        <v>48307.213052568521</v>
      </c>
    </row>
    <row r="7892" spans="1:5" x14ac:dyDescent="0.35">
      <c r="A7892" s="107" t="s">
        <v>80</v>
      </c>
      <c r="B7892" s="107" t="s">
        <v>202</v>
      </c>
      <c r="C7892" s="110">
        <v>7</v>
      </c>
      <c r="D7892" s="109">
        <v>963.41008206497838</v>
      </c>
      <c r="E7892" s="109">
        <v>65743.094169447781</v>
      </c>
    </row>
    <row r="7893" spans="1:5" x14ac:dyDescent="0.35">
      <c r="A7893" s="107" t="s">
        <v>80</v>
      </c>
      <c r="B7893" s="107" t="s">
        <v>202</v>
      </c>
      <c r="C7893" s="110">
        <v>8</v>
      </c>
      <c r="D7893" s="109">
        <v>1293.1238889939209</v>
      </c>
      <c r="E7893" s="109">
        <v>88321.326292967962</v>
      </c>
    </row>
    <row r="7894" spans="1:5" x14ac:dyDescent="0.35">
      <c r="A7894" s="107" t="s">
        <v>80</v>
      </c>
      <c r="B7894" s="107" t="s">
        <v>202</v>
      </c>
      <c r="C7894" s="110">
        <v>9</v>
      </c>
      <c r="D7894" s="109">
        <v>1683.534788858839</v>
      </c>
      <c r="E7894" s="109">
        <v>98569.557807184246</v>
      </c>
    </row>
    <row r="7895" spans="1:5" x14ac:dyDescent="0.35">
      <c r="A7895" s="107" t="s">
        <v>80</v>
      </c>
      <c r="B7895" s="107" t="s">
        <v>202</v>
      </c>
      <c r="C7895" s="110">
        <v>10</v>
      </c>
      <c r="D7895" s="109">
        <v>2213.0422518100659</v>
      </c>
      <c r="E7895" s="109">
        <v>83011.469714427541</v>
      </c>
    </row>
    <row r="7896" spans="1:5" x14ac:dyDescent="0.35">
      <c r="A7896" s="107" t="s">
        <v>80</v>
      </c>
      <c r="B7896" s="107" t="s">
        <v>202</v>
      </c>
      <c r="C7896" s="110">
        <v>11</v>
      </c>
      <c r="D7896" s="109">
        <v>2412.2449623854141</v>
      </c>
      <c r="E7896" s="109">
        <v>100648.97368136</v>
      </c>
    </row>
    <row r="7897" spans="1:5" x14ac:dyDescent="0.35">
      <c r="A7897" s="107" t="s">
        <v>80</v>
      </c>
      <c r="B7897" s="107" t="s">
        <v>202</v>
      </c>
      <c r="C7897" s="110">
        <v>12</v>
      </c>
      <c r="D7897" s="109">
        <v>2730.9888665379931</v>
      </c>
      <c r="E7897" s="109">
        <v>108901.7912059872</v>
      </c>
    </row>
    <row r="7898" spans="1:5" x14ac:dyDescent="0.35">
      <c r="A7898" s="107" t="s">
        <v>80</v>
      </c>
      <c r="B7898" s="107" t="s">
        <v>201</v>
      </c>
      <c r="C7898" s="110">
        <v>1</v>
      </c>
      <c r="D7898" s="109">
        <v>1972.824469465419</v>
      </c>
      <c r="E7898" s="109">
        <v>150814.95616282651</v>
      </c>
    </row>
    <row r="7899" spans="1:5" x14ac:dyDescent="0.35">
      <c r="A7899" s="107" t="s">
        <v>80</v>
      </c>
      <c r="B7899" s="107" t="s">
        <v>201</v>
      </c>
      <c r="C7899" s="110">
        <v>2</v>
      </c>
      <c r="D7899" s="109">
        <v>1815.2849983004201</v>
      </c>
      <c r="E7899" s="109">
        <v>133828.84706029919</v>
      </c>
    </row>
    <row r="7900" spans="1:5" x14ac:dyDescent="0.35">
      <c r="A7900" s="107" t="s">
        <v>80</v>
      </c>
      <c r="B7900" s="107" t="s">
        <v>201</v>
      </c>
      <c r="C7900" s="110">
        <v>3</v>
      </c>
      <c r="D7900" s="109">
        <v>1840.224450105964</v>
      </c>
      <c r="E7900" s="109">
        <v>144179.13401619971</v>
      </c>
    </row>
    <row r="7901" spans="1:5" x14ac:dyDescent="0.35">
      <c r="A7901" s="107" t="s">
        <v>80</v>
      </c>
      <c r="B7901" s="107" t="s">
        <v>201</v>
      </c>
      <c r="C7901" s="110">
        <v>4</v>
      </c>
      <c r="D7901" s="109">
        <v>1518.572649239399</v>
      </c>
      <c r="E7901" s="109">
        <v>114936.45930910741</v>
      </c>
    </row>
    <row r="7902" spans="1:5" x14ac:dyDescent="0.35">
      <c r="A7902" s="107" t="s">
        <v>80</v>
      </c>
      <c r="B7902" s="107" t="s">
        <v>201</v>
      </c>
      <c r="C7902" s="110">
        <v>5</v>
      </c>
      <c r="D7902" s="109">
        <v>1163.022733713701</v>
      </c>
      <c r="E7902" s="109">
        <v>87985.988395774635</v>
      </c>
    </row>
    <row r="7903" spans="1:5" x14ac:dyDescent="0.35">
      <c r="A7903" s="107" t="s">
        <v>80</v>
      </c>
      <c r="B7903" s="107" t="s">
        <v>201</v>
      </c>
      <c r="C7903" s="110">
        <v>6</v>
      </c>
      <c r="D7903" s="109">
        <v>945.00644233752189</v>
      </c>
      <c r="E7903" s="109">
        <v>68481.110879704633</v>
      </c>
    </row>
    <row r="7904" spans="1:5" x14ac:dyDescent="0.35">
      <c r="A7904" s="107" t="s">
        <v>80</v>
      </c>
      <c r="B7904" s="107" t="s">
        <v>201</v>
      </c>
      <c r="C7904" s="110">
        <v>7</v>
      </c>
      <c r="D7904" s="109">
        <v>1198.086096813385</v>
      </c>
      <c r="E7904" s="109">
        <v>85176.532623982523</v>
      </c>
    </row>
    <row r="7905" spans="1:5" x14ac:dyDescent="0.35">
      <c r="A7905" s="107" t="s">
        <v>80</v>
      </c>
      <c r="B7905" s="107" t="s">
        <v>201</v>
      </c>
      <c r="C7905" s="110">
        <v>8</v>
      </c>
      <c r="D7905" s="109">
        <v>1457.653679203657</v>
      </c>
      <c r="E7905" s="109">
        <v>101494.1946655361</v>
      </c>
    </row>
    <row r="7906" spans="1:5" x14ac:dyDescent="0.35">
      <c r="A7906" s="107" t="s">
        <v>80</v>
      </c>
      <c r="B7906" s="107" t="s">
        <v>201</v>
      </c>
      <c r="C7906" s="110">
        <v>9</v>
      </c>
      <c r="D7906" s="109">
        <v>1633.4343835663619</v>
      </c>
      <c r="E7906" s="109">
        <v>95452.758449095738</v>
      </c>
    </row>
    <row r="7907" spans="1:5" x14ac:dyDescent="0.35">
      <c r="A7907" s="107" t="s">
        <v>80</v>
      </c>
      <c r="B7907" s="107" t="s">
        <v>201</v>
      </c>
      <c r="C7907" s="110">
        <v>10</v>
      </c>
      <c r="D7907" s="109">
        <v>1841.972577706505</v>
      </c>
      <c r="E7907" s="109">
        <v>66690.480993908583</v>
      </c>
    </row>
    <row r="7908" spans="1:5" x14ac:dyDescent="0.35">
      <c r="A7908" s="107" t="s">
        <v>80</v>
      </c>
      <c r="B7908" s="107" t="s">
        <v>201</v>
      </c>
      <c r="C7908" s="110">
        <v>11</v>
      </c>
      <c r="D7908" s="109">
        <v>2028.8231722986079</v>
      </c>
      <c r="E7908" s="109">
        <v>82662.830816659683</v>
      </c>
    </row>
    <row r="7909" spans="1:5" x14ac:dyDescent="0.35">
      <c r="A7909" s="107" t="s">
        <v>80</v>
      </c>
      <c r="B7909" s="107" t="s">
        <v>201</v>
      </c>
      <c r="C7909" s="110">
        <v>12</v>
      </c>
      <c r="D7909" s="109">
        <v>2136.509088565188</v>
      </c>
      <c r="E7909" s="109">
        <v>81039.515694564354</v>
      </c>
    </row>
    <row r="7910" spans="1:5" x14ac:dyDescent="0.35">
      <c r="A7910" s="107" t="s">
        <v>80</v>
      </c>
      <c r="B7910" s="107" t="s">
        <v>200</v>
      </c>
      <c r="C7910" s="110">
        <v>1</v>
      </c>
      <c r="D7910" s="109">
        <v>2338.617600974459</v>
      </c>
      <c r="E7910" s="109">
        <v>173331.4035087373</v>
      </c>
    </row>
    <row r="7911" spans="1:5" x14ac:dyDescent="0.35">
      <c r="A7911" s="107" t="s">
        <v>80</v>
      </c>
      <c r="B7911" s="107" t="s">
        <v>200</v>
      </c>
      <c r="C7911" s="110">
        <v>2</v>
      </c>
      <c r="D7911" s="109">
        <v>1331.926883313565</v>
      </c>
      <c r="E7911" s="109">
        <v>96267.82128592454</v>
      </c>
    </row>
    <row r="7912" spans="1:5" x14ac:dyDescent="0.35">
      <c r="A7912" s="107" t="s">
        <v>80</v>
      </c>
      <c r="B7912" s="107" t="s">
        <v>200</v>
      </c>
      <c r="C7912" s="110">
        <v>3</v>
      </c>
      <c r="D7912" s="109">
        <v>1627.520400678105</v>
      </c>
      <c r="E7912" s="109">
        <v>123563.6658149124</v>
      </c>
    </row>
    <row r="7913" spans="1:5" x14ac:dyDescent="0.35">
      <c r="A7913" s="107" t="s">
        <v>80</v>
      </c>
      <c r="B7913" s="107" t="s">
        <v>200</v>
      </c>
      <c r="C7913" s="110">
        <v>4</v>
      </c>
      <c r="D7913" s="109">
        <v>887.79240036991325</v>
      </c>
      <c r="E7913" s="109">
        <v>66817.773381632811</v>
      </c>
    </row>
    <row r="7914" spans="1:5" x14ac:dyDescent="0.35">
      <c r="A7914" s="107" t="s">
        <v>80</v>
      </c>
      <c r="B7914" s="107" t="s">
        <v>200</v>
      </c>
      <c r="C7914" s="110">
        <v>5</v>
      </c>
      <c r="D7914" s="109">
        <v>1501.770600625706</v>
      </c>
      <c r="E7914" s="109">
        <v>109877.1173775463</v>
      </c>
    </row>
    <row r="7915" spans="1:5" x14ac:dyDescent="0.35">
      <c r="A7915" s="107" t="s">
        <v>80</v>
      </c>
      <c r="B7915" s="107" t="s">
        <v>200</v>
      </c>
      <c r="C7915" s="110">
        <v>6</v>
      </c>
      <c r="D7915" s="109">
        <v>1167.086250486286</v>
      </c>
      <c r="E7915" s="109">
        <v>81299.144269054275</v>
      </c>
    </row>
    <row r="7916" spans="1:5" x14ac:dyDescent="0.35">
      <c r="A7916" s="107" t="s">
        <v>80</v>
      </c>
      <c r="B7916" s="107" t="s">
        <v>200</v>
      </c>
      <c r="C7916" s="110">
        <v>7</v>
      </c>
      <c r="D7916" s="109">
        <v>2150.4186008960369</v>
      </c>
      <c r="E7916" s="109">
        <v>148640.67481246131</v>
      </c>
    </row>
    <row r="7917" spans="1:5" x14ac:dyDescent="0.35">
      <c r="A7917" s="107" t="s">
        <v>80</v>
      </c>
      <c r="B7917" s="107" t="s">
        <v>200</v>
      </c>
      <c r="C7917" s="110">
        <v>8</v>
      </c>
      <c r="D7917" s="109">
        <v>3053.0907012721482</v>
      </c>
      <c r="E7917" s="109">
        <v>209269.4623019326</v>
      </c>
    </row>
    <row r="7918" spans="1:5" x14ac:dyDescent="0.35">
      <c r="A7918" s="107" t="s">
        <v>80</v>
      </c>
      <c r="B7918" s="107" t="s">
        <v>200</v>
      </c>
      <c r="C7918" s="110">
        <v>9</v>
      </c>
      <c r="D7918" s="109">
        <v>2217.5604009239842</v>
      </c>
      <c r="E7918" s="109">
        <v>133325.17714712271</v>
      </c>
    </row>
    <row r="7919" spans="1:5" x14ac:dyDescent="0.35">
      <c r="A7919" s="107" t="s">
        <v>80</v>
      </c>
      <c r="B7919" s="107" t="s">
        <v>200</v>
      </c>
      <c r="C7919" s="110">
        <v>10</v>
      </c>
      <c r="D7919" s="109">
        <v>2597.8652759078991</v>
      </c>
      <c r="E7919" s="109">
        <v>123931.1436139685</v>
      </c>
    </row>
    <row r="7920" spans="1:5" x14ac:dyDescent="0.35">
      <c r="A7920" s="107" t="s">
        <v>80</v>
      </c>
      <c r="B7920" s="107" t="s">
        <v>200</v>
      </c>
      <c r="C7920" s="110">
        <v>11</v>
      </c>
      <c r="D7920" s="109">
        <v>2225.8388335442919</v>
      </c>
      <c r="E7920" s="109">
        <v>104158.5373995148</v>
      </c>
    </row>
    <row r="7921" spans="1:5" x14ac:dyDescent="0.35">
      <c r="A7921" s="107" t="s">
        <v>80</v>
      </c>
      <c r="B7921" s="107" t="s">
        <v>200</v>
      </c>
      <c r="C7921" s="110">
        <v>12</v>
      </c>
      <c r="D7921" s="109">
        <v>1948.2401535420479</v>
      </c>
      <c r="E7921" s="109">
        <v>86819.638148718615</v>
      </c>
    </row>
    <row r="7922" spans="1:5" x14ac:dyDescent="0.35">
      <c r="A7922" s="107" t="s">
        <v>80</v>
      </c>
      <c r="B7922" s="107" t="s">
        <v>199</v>
      </c>
      <c r="C7922" s="110">
        <v>1</v>
      </c>
      <c r="D7922" s="109">
        <v>628.91390709586938</v>
      </c>
      <c r="E7922" s="109">
        <v>44500.967238330311</v>
      </c>
    </row>
    <row r="7923" spans="1:5" x14ac:dyDescent="0.35">
      <c r="A7923" s="107" t="s">
        <v>80</v>
      </c>
      <c r="B7923" s="107" t="s">
        <v>199</v>
      </c>
      <c r="C7923" s="110">
        <v>2</v>
      </c>
      <c r="D7923" s="109">
        <v>534.33403511233769</v>
      </c>
      <c r="E7923" s="109">
        <v>36195.967545017753</v>
      </c>
    </row>
    <row r="7924" spans="1:5" x14ac:dyDescent="0.35">
      <c r="A7924" s="107" t="s">
        <v>80</v>
      </c>
      <c r="B7924" s="107" t="s">
        <v>199</v>
      </c>
      <c r="C7924" s="110">
        <v>3</v>
      </c>
      <c r="D7924" s="109">
        <v>513.3522013247391</v>
      </c>
      <c r="E7924" s="109">
        <v>36261.685206367372</v>
      </c>
    </row>
    <row r="7925" spans="1:5" x14ac:dyDescent="0.35">
      <c r="A7925" s="107" t="s">
        <v>80</v>
      </c>
      <c r="B7925" s="107" t="s">
        <v>199</v>
      </c>
      <c r="C7925" s="110">
        <v>4</v>
      </c>
      <c r="D7925" s="109">
        <v>396.09469751977292</v>
      </c>
      <c r="E7925" s="109">
        <v>27282.895921160591</v>
      </c>
    </row>
    <row r="7926" spans="1:5" x14ac:dyDescent="0.35">
      <c r="A7926" s="107" t="s">
        <v>80</v>
      </c>
      <c r="B7926" s="107" t="s">
        <v>199</v>
      </c>
      <c r="C7926" s="110">
        <v>5</v>
      </c>
      <c r="D7926" s="109">
        <v>279.83995806330108</v>
      </c>
      <c r="E7926" s="109">
        <v>18963.29035746455</v>
      </c>
    </row>
    <row r="7927" spans="1:5" x14ac:dyDescent="0.35">
      <c r="A7927" s="107" t="s">
        <v>80</v>
      </c>
      <c r="B7927" s="107" t="s">
        <v>199</v>
      </c>
      <c r="C7927" s="110">
        <v>6</v>
      </c>
      <c r="D7927" s="109">
        <v>279.35943731757601</v>
      </c>
      <c r="E7927" s="109">
        <v>18266.265341319631</v>
      </c>
    </row>
    <row r="7928" spans="1:5" x14ac:dyDescent="0.35">
      <c r="A7928" s="107" t="s">
        <v>80</v>
      </c>
      <c r="B7928" s="107" t="s">
        <v>199</v>
      </c>
      <c r="C7928" s="110">
        <v>7</v>
      </c>
      <c r="D7928" s="109">
        <v>352.57044586339259</v>
      </c>
      <c r="E7928" s="109">
        <v>22934.41772653173</v>
      </c>
    </row>
    <row r="7929" spans="1:5" x14ac:dyDescent="0.35">
      <c r="A7929" s="107" t="s">
        <v>80</v>
      </c>
      <c r="B7929" s="107" t="s">
        <v>199</v>
      </c>
      <c r="C7929" s="110">
        <v>8</v>
      </c>
      <c r="D7929" s="109">
        <v>437.7991397981998</v>
      </c>
      <c r="E7929" s="109">
        <v>28131.623218553719</v>
      </c>
    </row>
    <row r="7930" spans="1:5" x14ac:dyDescent="0.35">
      <c r="A7930" s="107" t="s">
        <v>80</v>
      </c>
      <c r="B7930" s="107" t="s">
        <v>199</v>
      </c>
      <c r="C7930" s="110">
        <v>9</v>
      </c>
      <c r="D7930" s="109">
        <v>527.17952430734988</v>
      </c>
      <c r="E7930" s="109">
        <v>29468.85303942037</v>
      </c>
    </row>
    <row r="7931" spans="1:5" x14ac:dyDescent="0.35">
      <c r="A7931" s="107" t="s">
        <v>80</v>
      </c>
      <c r="B7931" s="107" t="s">
        <v>199</v>
      </c>
      <c r="C7931" s="110">
        <v>10</v>
      </c>
      <c r="D7931" s="109">
        <v>583.90208554751518</v>
      </c>
      <c r="E7931" s="109">
        <v>21123.532287566719</v>
      </c>
    </row>
    <row r="7932" spans="1:5" x14ac:dyDescent="0.35">
      <c r="A7932" s="107" t="s">
        <v>80</v>
      </c>
      <c r="B7932" s="107" t="s">
        <v>199</v>
      </c>
      <c r="C7932" s="110">
        <v>11</v>
      </c>
      <c r="D7932" s="109">
        <v>627.05018841110325</v>
      </c>
      <c r="E7932" s="109">
        <v>25126.781247961972</v>
      </c>
    </row>
    <row r="7933" spans="1:5" x14ac:dyDescent="0.35">
      <c r="A7933" s="107" t="s">
        <v>80</v>
      </c>
      <c r="B7933" s="107" t="s">
        <v>199</v>
      </c>
      <c r="C7933" s="110">
        <v>12</v>
      </c>
      <c r="D7933" s="109">
        <v>607.96097825961658</v>
      </c>
      <c r="E7933" s="109">
        <v>23075.386654605951</v>
      </c>
    </row>
    <row r="7934" spans="1:5" x14ac:dyDescent="0.35">
      <c r="A7934" s="107" t="s">
        <v>80</v>
      </c>
      <c r="B7934" s="107" t="s">
        <v>198</v>
      </c>
      <c r="C7934" s="110">
        <v>1</v>
      </c>
      <c r="D7934" s="109">
        <v>757.83737302837926</v>
      </c>
      <c r="E7934" s="109">
        <v>58791.903574665841</v>
      </c>
    </row>
    <row r="7935" spans="1:5" x14ac:dyDescent="0.35">
      <c r="A7935" s="107" t="s">
        <v>80</v>
      </c>
      <c r="B7935" s="107" t="s">
        <v>198</v>
      </c>
      <c r="C7935" s="110">
        <v>2</v>
      </c>
      <c r="D7935" s="109">
        <v>573.89762367346782</v>
      </c>
      <c r="E7935" s="109">
        <v>43498.052676877633</v>
      </c>
    </row>
    <row r="7936" spans="1:5" x14ac:dyDescent="0.35">
      <c r="A7936" s="107" t="s">
        <v>80</v>
      </c>
      <c r="B7936" s="107" t="s">
        <v>198</v>
      </c>
      <c r="C7936" s="110">
        <v>3</v>
      </c>
      <c r="D7936" s="109">
        <v>526.55285824962493</v>
      </c>
      <c r="E7936" s="109">
        <v>42487.598142003939</v>
      </c>
    </row>
    <row r="7937" spans="1:5" x14ac:dyDescent="0.35">
      <c r="A7937" s="107" t="s">
        <v>80</v>
      </c>
      <c r="B7937" s="107" t="s">
        <v>198</v>
      </c>
      <c r="C7937" s="110">
        <v>4</v>
      </c>
      <c r="D7937" s="109">
        <v>360.73344857129553</v>
      </c>
      <c r="E7937" s="109">
        <v>27868.859724504331</v>
      </c>
    </row>
    <row r="7938" spans="1:5" x14ac:dyDescent="0.35">
      <c r="A7938" s="107" t="s">
        <v>80</v>
      </c>
      <c r="B7938" s="107" t="s">
        <v>198</v>
      </c>
      <c r="C7938" s="110">
        <v>5</v>
      </c>
      <c r="D7938" s="109">
        <v>233.51632437036449</v>
      </c>
      <c r="E7938" s="109">
        <v>18529.902735821081</v>
      </c>
    </row>
    <row r="7939" spans="1:5" x14ac:dyDescent="0.35">
      <c r="A7939" s="107" t="s">
        <v>80</v>
      </c>
      <c r="B7939" s="107" t="s">
        <v>198</v>
      </c>
      <c r="C7939" s="110">
        <v>6</v>
      </c>
      <c r="D7939" s="109">
        <v>150.58117502035199</v>
      </c>
      <c r="E7939" s="109">
        <v>11587.39689490407</v>
      </c>
    </row>
    <row r="7940" spans="1:5" x14ac:dyDescent="0.35">
      <c r="A7940" s="107" t="s">
        <v>80</v>
      </c>
      <c r="B7940" s="107" t="s">
        <v>198</v>
      </c>
      <c r="C7940" s="110">
        <v>7</v>
      </c>
      <c r="D7940" s="109">
        <v>198.6045322197493</v>
      </c>
      <c r="E7940" s="109">
        <v>15095.891785190261</v>
      </c>
    </row>
    <row r="7941" spans="1:5" x14ac:dyDescent="0.35">
      <c r="A7941" s="107" t="s">
        <v>80</v>
      </c>
      <c r="B7941" s="107" t="s">
        <v>198</v>
      </c>
      <c r="C7941" s="110">
        <v>8</v>
      </c>
      <c r="D7941" s="109">
        <v>318.10847695787749</v>
      </c>
      <c r="E7941" s="109">
        <v>23022.718738051579</v>
      </c>
    </row>
    <row r="7942" spans="1:5" x14ac:dyDescent="0.35">
      <c r="A7942" s="107" t="s">
        <v>80</v>
      </c>
      <c r="B7942" s="107" t="s">
        <v>198</v>
      </c>
      <c r="C7942" s="110">
        <v>9</v>
      </c>
      <c r="D7942" s="109">
        <v>438.94901336126992</v>
      </c>
      <c r="E7942" s="109">
        <v>25768.632659320501</v>
      </c>
    </row>
    <row r="7943" spans="1:5" x14ac:dyDescent="0.35">
      <c r="A7943" s="107" t="s">
        <v>80</v>
      </c>
      <c r="B7943" s="107" t="s">
        <v>198</v>
      </c>
      <c r="C7943" s="110">
        <v>10</v>
      </c>
      <c r="D7943" s="109">
        <v>633.89886643558907</v>
      </c>
      <c r="E7943" s="109">
        <v>22297.995856253849</v>
      </c>
    </row>
    <row r="7944" spans="1:5" x14ac:dyDescent="0.35">
      <c r="A7944" s="107" t="s">
        <v>80</v>
      </c>
      <c r="B7944" s="107" t="s">
        <v>198</v>
      </c>
      <c r="C7944" s="110">
        <v>11</v>
      </c>
      <c r="D7944" s="109">
        <v>754.14838878053979</v>
      </c>
      <c r="E7944" s="109">
        <v>29962.810453047419</v>
      </c>
    </row>
    <row r="7945" spans="1:5" x14ac:dyDescent="0.35">
      <c r="A7945" s="107" t="s">
        <v>80</v>
      </c>
      <c r="B7945" s="107" t="s">
        <v>198</v>
      </c>
      <c r="C7945" s="110">
        <v>12</v>
      </c>
      <c r="D7945" s="109">
        <v>807.35472479542659</v>
      </c>
      <c r="E7945" s="109">
        <v>30758.32335223327</v>
      </c>
    </row>
    <row r="7946" spans="1:5" x14ac:dyDescent="0.35">
      <c r="A7946" s="107" t="s">
        <v>80</v>
      </c>
      <c r="B7946" s="107" t="s">
        <v>197</v>
      </c>
      <c r="C7946" s="110">
        <v>1</v>
      </c>
      <c r="D7946" s="109">
        <v>925.86122075844594</v>
      </c>
      <c r="E7946" s="109">
        <v>68338.365517154554</v>
      </c>
    </row>
    <row r="7947" spans="1:5" x14ac:dyDescent="0.35">
      <c r="A7947" s="107" t="s">
        <v>80</v>
      </c>
      <c r="B7947" s="107" t="s">
        <v>197</v>
      </c>
      <c r="C7947" s="110">
        <v>2</v>
      </c>
      <c r="D7947" s="109">
        <v>740.60579547131533</v>
      </c>
      <c r="E7947" s="109">
        <v>53035.760000921371</v>
      </c>
    </row>
    <row r="7948" spans="1:5" x14ac:dyDescent="0.35">
      <c r="A7948" s="107" t="s">
        <v>80</v>
      </c>
      <c r="B7948" s="107" t="s">
        <v>197</v>
      </c>
      <c r="C7948" s="110">
        <v>3</v>
      </c>
      <c r="D7948" s="109">
        <v>671.88079401885591</v>
      </c>
      <c r="E7948" s="109">
        <v>50676.942822231184</v>
      </c>
    </row>
    <row r="7949" spans="1:5" x14ac:dyDescent="0.35">
      <c r="A7949" s="107" t="s">
        <v>80</v>
      </c>
      <c r="B7949" s="107" t="s">
        <v>197</v>
      </c>
      <c r="C7949" s="110">
        <v>4</v>
      </c>
      <c r="D7949" s="109">
        <v>440.58326083415358</v>
      </c>
      <c r="E7949" s="109">
        <v>32212.172009421949</v>
      </c>
    </row>
    <row r="7950" spans="1:5" x14ac:dyDescent="0.35">
      <c r="A7950" s="107" t="s">
        <v>80</v>
      </c>
      <c r="B7950" s="107" t="s">
        <v>197</v>
      </c>
      <c r="C7950" s="110">
        <v>5</v>
      </c>
      <c r="D7950" s="109">
        <v>236.83770387743371</v>
      </c>
      <c r="E7950" s="109">
        <v>17513.733087276451</v>
      </c>
    </row>
    <row r="7951" spans="1:5" x14ac:dyDescent="0.35">
      <c r="A7951" s="107" t="s">
        <v>80</v>
      </c>
      <c r="B7951" s="107" t="s">
        <v>197</v>
      </c>
      <c r="C7951" s="110">
        <v>6</v>
      </c>
      <c r="D7951" s="109">
        <v>163.1705825503638</v>
      </c>
      <c r="E7951" s="109">
        <v>11552.215225941531</v>
      </c>
    </row>
    <row r="7952" spans="1:5" x14ac:dyDescent="0.35">
      <c r="A7952" s="107" t="s">
        <v>80</v>
      </c>
      <c r="B7952" s="107" t="s">
        <v>197</v>
      </c>
      <c r="C7952" s="110">
        <v>7</v>
      </c>
      <c r="D7952" s="109">
        <v>236.4794082914637</v>
      </c>
      <c r="E7952" s="109">
        <v>16421.135257689599</v>
      </c>
    </row>
    <row r="7953" spans="1:5" x14ac:dyDescent="0.35">
      <c r="A7953" s="107" t="s">
        <v>80</v>
      </c>
      <c r="B7953" s="107" t="s">
        <v>197</v>
      </c>
      <c r="C7953" s="110">
        <v>8</v>
      </c>
      <c r="D7953" s="109">
        <v>364.83004112941848</v>
      </c>
      <c r="E7953" s="109">
        <v>24365.14576524022</v>
      </c>
    </row>
    <row r="7954" spans="1:5" x14ac:dyDescent="0.35">
      <c r="A7954" s="107" t="s">
        <v>80</v>
      </c>
      <c r="B7954" s="107" t="s">
        <v>197</v>
      </c>
      <c r="C7954" s="110">
        <v>9</v>
      </c>
      <c r="D7954" s="109">
        <v>530.38790345666655</v>
      </c>
      <c r="E7954" s="109">
        <v>28943.353068301771</v>
      </c>
    </row>
    <row r="7955" spans="1:5" x14ac:dyDescent="0.35">
      <c r="A7955" s="107" t="s">
        <v>80</v>
      </c>
      <c r="B7955" s="107" t="s">
        <v>197</v>
      </c>
      <c r="C7955" s="110">
        <v>10</v>
      </c>
      <c r="D7955" s="109">
        <v>723.71830581492043</v>
      </c>
      <c r="E7955" s="109">
        <v>24320.987550320009</v>
      </c>
    </row>
    <row r="7956" spans="1:5" x14ac:dyDescent="0.35">
      <c r="A7956" s="107" t="s">
        <v>80</v>
      </c>
      <c r="B7956" s="107" t="s">
        <v>197</v>
      </c>
      <c r="C7956" s="110">
        <v>11</v>
      </c>
      <c r="D7956" s="109">
        <v>839.4314442630789</v>
      </c>
      <c r="E7956" s="109">
        <v>31118.201516012421</v>
      </c>
    </row>
    <row r="7957" spans="1:5" x14ac:dyDescent="0.35">
      <c r="A7957" s="107" t="s">
        <v>80</v>
      </c>
      <c r="B7957" s="107" t="s">
        <v>197</v>
      </c>
      <c r="C7957" s="110">
        <v>12</v>
      </c>
      <c r="D7957" s="109">
        <v>934.94836268962729</v>
      </c>
      <c r="E7957" s="109">
        <v>33106.49412596583</v>
      </c>
    </row>
    <row r="7958" spans="1:5" x14ac:dyDescent="0.35">
      <c r="A7958" s="107" t="s">
        <v>80</v>
      </c>
      <c r="B7958" s="107" t="s">
        <v>196</v>
      </c>
      <c r="C7958" s="110">
        <v>1</v>
      </c>
      <c r="D7958" s="109">
        <v>820.11912710526292</v>
      </c>
      <c r="E7958" s="109">
        <v>63539.575625993937</v>
      </c>
    </row>
    <row r="7959" spans="1:5" x14ac:dyDescent="0.35">
      <c r="A7959" s="107" t="s">
        <v>80</v>
      </c>
      <c r="B7959" s="107" t="s">
        <v>196</v>
      </c>
      <c r="C7959" s="110">
        <v>2</v>
      </c>
      <c r="D7959" s="109">
        <v>924.24114210112248</v>
      </c>
      <c r="E7959" s="109">
        <v>69169.348136043802</v>
      </c>
    </row>
    <row r="7960" spans="1:5" x14ac:dyDescent="0.35">
      <c r="A7960" s="107" t="s">
        <v>80</v>
      </c>
      <c r="B7960" s="107" t="s">
        <v>196</v>
      </c>
      <c r="C7960" s="110">
        <v>3</v>
      </c>
      <c r="D7960" s="109">
        <v>597.4149934720341</v>
      </c>
      <c r="E7960" s="109">
        <v>46927.756288358563</v>
      </c>
    </row>
    <row r="7961" spans="1:5" x14ac:dyDescent="0.35">
      <c r="A7961" s="107" t="s">
        <v>80</v>
      </c>
      <c r="B7961" s="107" t="s">
        <v>196</v>
      </c>
      <c r="C7961" s="110">
        <v>4</v>
      </c>
      <c r="D7961" s="109">
        <v>391.43795098627493</v>
      </c>
      <c r="E7961" s="109">
        <v>29751.872492424929</v>
      </c>
    </row>
    <row r="7962" spans="1:5" x14ac:dyDescent="0.35">
      <c r="A7962" s="107" t="s">
        <v>80</v>
      </c>
      <c r="B7962" s="107" t="s">
        <v>196</v>
      </c>
      <c r="C7962" s="110">
        <v>5</v>
      </c>
      <c r="D7962" s="109">
        <v>211.25386384198401</v>
      </c>
      <c r="E7962" s="109">
        <v>16183.550960328959</v>
      </c>
    </row>
    <row r="7963" spans="1:5" x14ac:dyDescent="0.35">
      <c r="A7963" s="107" t="s">
        <v>80</v>
      </c>
      <c r="B7963" s="107" t="s">
        <v>196</v>
      </c>
      <c r="C7963" s="110">
        <v>6</v>
      </c>
      <c r="D7963" s="109">
        <v>153.10974011180119</v>
      </c>
      <c r="E7963" s="109">
        <v>11297.649914070091</v>
      </c>
    </row>
    <row r="7964" spans="1:5" x14ac:dyDescent="0.35">
      <c r="A7964" s="107" t="s">
        <v>80</v>
      </c>
      <c r="B7964" s="107" t="s">
        <v>196</v>
      </c>
      <c r="C7964" s="110">
        <v>7</v>
      </c>
      <c r="D7964" s="109">
        <v>221.8241832172175</v>
      </c>
      <c r="E7964" s="109">
        <v>16045.257868542511</v>
      </c>
    </row>
    <row r="7965" spans="1:5" x14ac:dyDescent="0.35">
      <c r="A7965" s="107" t="s">
        <v>80</v>
      </c>
      <c r="B7965" s="107" t="s">
        <v>196</v>
      </c>
      <c r="C7965" s="110">
        <v>8</v>
      </c>
      <c r="D7965" s="109">
        <v>324.35694409514048</v>
      </c>
      <c r="E7965" s="109">
        <v>22391.68865737785</v>
      </c>
    </row>
    <row r="7966" spans="1:5" x14ac:dyDescent="0.35">
      <c r="A7966" s="107" t="s">
        <v>80</v>
      </c>
      <c r="B7966" s="107" t="s">
        <v>196</v>
      </c>
      <c r="C7966" s="110">
        <v>9</v>
      </c>
      <c r="D7966" s="109">
        <v>483.6242420679489</v>
      </c>
      <c r="E7966" s="109">
        <v>27064.22348558779</v>
      </c>
    </row>
    <row r="7967" spans="1:5" x14ac:dyDescent="0.35">
      <c r="A7967" s="107" t="s">
        <v>80</v>
      </c>
      <c r="B7967" s="107" t="s">
        <v>196</v>
      </c>
      <c r="C7967" s="110">
        <v>10</v>
      </c>
      <c r="D7967" s="109">
        <v>653.13408822444626</v>
      </c>
      <c r="E7967" s="109">
        <v>22512.40957269333</v>
      </c>
    </row>
    <row r="7968" spans="1:5" x14ac:dyDescent="0.35">
      <c r="A7968" s="107" t="s">
        <v>80</v>
      </c>
      <c r="B7968" s="107" t="s">
        <v>196</v>
      </c>
      <c r="C7968" s="110">
        <v>11</v>
      </c>
      <c r="D7968" s="109">
        <v>546.86689331329694</v>
      </c>
      <c r="E7968" s="109">
        <v>21185.393924100081</v>
      </c>
    </row>
    <row r="7969" spans="1:5" x14ac:dyDescent="0.35">
      <c r="A7969" s="107" t="s">
        <v>80</v>
      </c>
      <c r="B7969" s="107" t="s">
        <v>196</v>
      </c>
      <c r="C7969" s="110">
        <v>12</v>
      </c>
      <c r="D7969" s="109">
        <v>851.44406358865115</v>
      </c>
      <c r="E7969" s="109">
        <v>31551.48794493304</v>
      </c>
    </row>
    <row r="7970" spans="1:5" x14ac:dyDescent="0.35">
      <c r="A7970" s="107" t="s">
        <v>80</v>
      </c>
      <c r="B7970" s="107" t="s">
        <v>195</v>
      </c>
      <c r="C7970" s="110">
        <v>1</v>
      </c>
      <c r="D7970" s="109">
        <v>353.4635970957338</v>
      </c>
      <c r="E7970" s="109">
        <v>26454.8046057664</v>
      </c>
    </row>
    <row r="7971" spans="1:5" x14ac:dyDescent="0.35">
      <c r="A7971" s="107" t="s">
        <v>80</v>
      </c>
      <c r="B7971" s="107" t="s">
        <v>195</v>
      </c>
      <c r="C7971" s="110">
        <v>2</v>
      </c>
      <c r="D7971" s="109">
        <v>297.42770134898473</v>
      </c>
      <c r="E7971" s="109">
        <v>21657.016117429361</v>
      </c>
    </row>
    <row r="7972" spans="1:5" x14ac:dyDescent="0.35">
      <c r="A7972" s="107" t="s">
        <v>80</v>
      </c>
      <c r="B7972" s="107" t="s">
        <v>195</v>
      </c>
      <c r="C7972" s="110">
        <v>3</v>
      </c>
      <c r="D7972" s="109">
        <v>299.55360889174682</v>
      </c>
      <c r="E7972" s="109">
        <v>23197.993026220222</v>
      </c>
    </row>
    <row r="7973" spans="1:5" x14ac:dyDescent="0.35">
      <c r="A7973" s="107" t="s">
        <v>80</v>
      </c>
      <c r="B7973" s="107" t="s">
        <v>195</v>
      </c>
      <c r="C7973" s="110">
        <v>4</v>
      </c>
      <c r="D7973" s="109">
        <v>199.5518443522686</v>
      </c>
      <c r="E7973" s="109">
        <v>14885.255142312149</v>
      </c>
    </row>
    <row r="7974" spans="1:5" x14ac:dyDescent="0.35">
      <c r="A7974" s="107" t="s">
        <v>80</v>
      </c>
      <c r="B7974" s="107" t="s">
        <v>195</v>
      </c>
      <c r="C7974" s="110">
        <v>5</v>
      </c>
      <c r="D7974" s="109">
        <v>853.76836479593635</v>
      </c>
      <c r="E7974" s="109">
        <v>64061.023896411403</v>
      </c>
    </row>
    <row r="7975" spans="1:5" x14ac:dyDescent="0.35">
      <c r="A7975" s="107" t="s">
        <v>80</v>
      </c>
      <c r="B7975" s="107" t="s">
        <v>195</v>
      </c>
      <c r="C7975" s="110">
        <v>6</v>
      </c>
      <c r="D7975" s="109">
        <v>782.6735402589776</v>
      </c>
      <c r="E7975" s="109">
        <v>54808.399911024673</v>
      </c>
    </row>
    <row r="7976" spans="1:5" x14ac:dyDescent="0.35">
      <c r="A7976" s="107" t="s">
        <v>80</v>
      </c>
      <c r="B7976" s="107" t="s">
        <v>195</v>
      </c>
      <c r="C7976" s="110">
        <v>7</v>
      </c>
      <c r="D7976" s="109">
        <v>1057.0345862614181</v>
      </c>
      <c r="E7976" s="109">
        <v>72330.046601041089</v>
      </c>
    </row>
    <row r="7977" spans="1:5" x14ac:dyDescent="0.35">
      <c r="A7977" s="107" t="s">
        <v>80</v>
      </c>
      <c r="B7977" s="107" t="s">
        <v>195</v>
      </c>
      <c r="C7977" s="110">
        <v>8</v>
      </c>
      <c r="D7977" s="109">
        <v>1463.2720029562161</v>
      </c>
      <c r="E7977" s="109">
        <v>99912.565072319223</v>
      </c>
    </row>
    <row r="7978" spans="1:5" x14ac:dyDescent="0.35">
      <c r="A7978" s="107" t="s">
        <v>80</v>
      </c>
      <c r="B7978" s="107" t="s">
        <v>195</v>
      </c>
      <c r="C7978" s="110">
        <v>9</v>
      </c>
      <c r="D7978" s="109">
        <v>1902.082162532929</v>
      </c>
      <c r="E7978" s="109">
        <v>110911.8405287457</v>
      </c>
    </row>
    <row r="7979" spans="1:5" x14ac:dyDescent="0.35">
      <c r="A7979" s="107" t="s">
        <v>80</v>
      </c>
      <c r="B7979" s="107" t="s">
        <v>195</v>
      </c>
      <c r="C7979" s="110">
        <v>10</v>
      </c>
      <c r="D7979" s="109">
        <v>2517.7126888017892</v>
      </c>
      <c r="E7979" s="109">
        <v>93799.856608394504</v>
      </c>
    </row>
    <row r="7980" spans="1:5" x14ac:dyDescent="0.35">
      <c r="A7980" s="107" t="s">
        <v>80</v>
      </c>
      <c r="B7980" s="107" t="s">
        <v>195</v>
      </c>
      <c r="C7980" s="110">
        <v>11</v>
      </c>
      <c r="D7980" s="109">
        <v>2746.0541267731928</v>
      </c>
      <c r="E7980" s="109">
        <v>113561.719649597</v>
      </c>
    </row>
    <row r="7981" spans="1:5" x14ac:dyDescent="0.35">
      <c r="A7981" s="107" t="s">
        <v>80</v>
      </c>
      <c r="B7981" s="107" t="s">
        <v>195</v>
      </c>
      <c r="C7981" s="110">
        <v>12</v>
      </c>
      <c r="D7981" s="109">
        <v>3120.1498324783079</v>
      </c>
      <c r="E7981" s="109">
        <v>123724.0201531147</v>
      </c>
    </row>
    <row r="7982" spans="1:5" x14ac:dyDescent="0.35">
      <c r="A7982" s="107" t="s">
        <v>80</v>
      </c>
      <c r="B7982" s="107" t="s">
        <v>194</v>
      </c>
      <c r="C7982" s="110">
        <v>1</v>
      </c>
      <c r="D7982" s="109">
        <v>925.86122075844594</v>
      </c>
      <c r="E7982" s="109">
        <v>68338.365517154554</v>
      </c>
    </row>
    <row r="7983" spans="1:5" x14ac:dyDescent="0.35">
      <c r="A7983" s="107" t="s">
        <v>80</v>
      </c>
      <c r="B7983" s="107" t="s">
        <v>194</v>
      </c>
      <c r="C7983" s="110">
        <v>2</v>
      </c>
      <c r="D7983" s="109">
        <v>740.60579547131533</v>
      </c>
      <c r="E7983" s="109">
        <v>53035.760000921371</v>
      </c>
    </row>
    <row r="7984" spans="1:5" x14ac:dyDescent="0.35">
      <c r="A7984" s="107" t="s">
        <v>80</v>
      </c>
      <c r="B7984" s="107" t="s">
        <v>194</v>
      </c>
      <c r="C7984" s="110">
        <v>3</v>
      </c>
      <c r="D7984" s="109">
        <v>671.88079401885591</v>
      </c>
      <c r="E7984" s="109">
        <v>50676.942822231184</v>
      </c>
    </row>
    <row r="7985" spans="1:5" x14ac:dyDescent="0.35">
      <c r="A7985" s="107" t="s">
        <v>80</v>
      </c>
      <c r="B7985" s="107" t="s">
        <v>194</v>
      </c>
      <c r="C7985" s="110">
        <v>4</v>
      </c>
      <c r="D7985" s="109">
        <v>440.58326083415358</v>
      </c>
      <c r="E7985" s="109">
        <v>32212.172009421949</v>
      </c>
    </row>
    <row r="7986" spans="1:5" x14ac:dyDescent="0.35">
      <c r="A7986" s="107" t="s">
        <v>80</v>
      </c>
      <c r="B7986" s="107" t="s">
        <v>194</v>
      </c>
      <c r="C7986" s="110">
        <v>5</v>
      </c>
      <c r="D7986" s="109">
        <v>236.83770387743371</v>
      </c>
      <c r="E7986" s="109">
        <v>17513.733087276451</v>
      </c>
    </row>
    <row r="7987" spans="1:5" x14ac:dyDescent="0.35">
      <c r="A7987" s="107" t="s">
        <v>80</v>
      </c>
      <c r="B7987" s="107" t="s">
        <v>194</v>
      </c>
      <c r="C7987" s="110">
        <v>6</v>
      </c>
      <c r="D7987" s="109">
        <v>163.1705825503638</v>
      </c>
      <c r="E7987" s="109">
        <v>11552.215225941531</v>
      </c>
    </row>
    <row r="7988" spans="1:5" x14ac:dyDescent="0.35">
      <c r="A7988" s="107" t="s">
        <v>80</v>
      </c>
      <c r="B7988" s="107" t="s">
        <v>194</v>
      </c>
      <c r="C7988" s="110">
        <v>7</v>
      </c>
      <c r="D7988" s="109">
        <v>236.4794082914637</v>
      </c>
      <c r="E7988" s="109">
        <v>16421.135257689599</v>
      </c>
    </row>
    <row r="7989" spans="1:5" x14ac:dyDescent="0.35">
      <c r="A7989" s="107" t="s">
        <v>80</v>
      </c>
      <c r="B7989" s="107" t="s">
        <v>194</v>
      </c>
      <c r="C7989" s="110">
        <v>8</v>
      </c>
      <c r="D7989" s="109">
        <v>364.83004112941848</v>
      </c>
      <c r="E7989" s="109">
        <v>24365.14576524022</v>
      </c>
    </row>
    <row r="7990" spans="1:5" x14ac:dyDescent="0.35">
      <c r="A7990" s="107" t="s">
        <v>80</v>
      </c>
      <c r="B7990" s="107" t="s">
        <v>194</v>
      </c>
      <c r="C7990" s="110">
        <v>9</v>
      </c>
      <c r="D7990" s="109">
        <v>530.38790345666655</v>
      </c>
      <c r="E7990" s="109">
        <v>28943.353068301771</v>
      </c>
    </row>
    <row r="7991" spans="1:5" x14ac:dyDescent="0.35">
      <c r="A7991" s="107" t="s">
        <v>80</v>
      </c>
      <c r="B7991" s="107" t="s">
        <v>194</v>
      </c>
      <c r="C7991" s="110">
        <v>10</v>
      </c>
      <c r="D7991" s="109">
        <v>723.71830581492043</v>
      </c>
      <c r="E7991" s="109">
        <v>24320.987550320009</v>
      </c>
    </row>
    <row r="7992" spans="1:5" x14ac:dyDescent="0.35">
      <c r="A7992" s="107" t="s">
        <v>80</v>
      </c>
      <c r="B7992" s="107" t="s">
        <v>194</v>
      </c>
      <c r="C7992" s="110">
        <v>11</v>
      </c>
      <c r="D7992" s="109">
        <v>841.86652450100894</v>
      </c>
      <c r="E7992" s="109">
        <v>31118.201516012421</v>
      </c>
    </row>
    <row r="7993" spans="1:5" x14ac:dyDescent="0.35">
      <c r="A7993" s="107" t="s">
        <v>80</v>
      </c>
      <c r="B7993" s="107" t="s">
        <v>194</v>
      </c>
      <c r="C7993" s="110">
        <v>12</v>
      </c>
      <c r="D7993" s="109">
        <v>937.63128883553054</v>
      </c>
      <c r="E7993" s="109">
        <v>33106.49412596583</v>
      </c>
    </row>
    <row r="7994" spans="1:5" x14ac:dyDescent="0.35">
      <c r="A7994" s="107" t="s">
        <v>80</v>
      </c>
      <c r="B7994" s="107" t="s">
        <v>193</v>
      </c>
      <c r="C7994" s="110">
        <v>1</v>
      </c>
      <c r="D7994" s="109">
        <v>1093.2483261544451</v>
      </c>
      <c r="E7994" s="109">
        <v>79077.257984984273</v>
      </c>
    </row>
    <row r="7995" spans="1:5" x14ac:dyDescent="0.35">
      <c r="A7995" s="107" t="s">
        <v>80</v>
      </c>
      <c r="B7995" s="107" t="s">
        <v>193</v>
      </c>
      <c r="C7995" s="110">
        <v>2</v>
      </c>
      <c r="D7995" s="109">
        <v>930.28079155887463</v>
      </c>
      <c r="E7995" s="109">
        <v>64731.556242417108</v>
      </c>
    </row>
    <row r="7996" spans="1:5" x14ac:dyDescent="0.35">
      <c r="A7996" s="107" t="s">
        <v>80</v>
      </c>
      <c r="B7996" s="107" t="s">
        <v>193</v>
      </c>
      <c r="C7996" s="110">
        <v>3</v>
      </c>
      <c r="D7996" s="109">
        <v>856.09639560617131</v>
      </c>
      <c r="E7996" s="109">
        <v>62607.535389364901</v>
      </c>
    </row>
    <row r="7997" spans="1:5" x14ac:dyDescent="0.35">
      <c r="A7997" s="107" t="s">
        <v>80</v>
      </c>
      <c r="B7997" s="107" t="s">
        <v>193</v>
      </c>
      <c r="C7997" s="110">
        <v>4</v>
      </c>
      <c r="D7997" s="109">
        <v>528.10314935170106</v>
      </c>
      <c r="E7997" s="109">
        <v>37608.642846764793</v>
      </c>
    </row>
    <row r="7998" spans="1:5" x14ac:dyDescent="0.35">
      <c r="A7998" s="107" t="s">
        <v>80</v>
      </c>
      <c r="B7998" s="107" t="s">
        <v>193</v>
      </c>
      <c r="C7998" s="110">
        <v>5</v>
      </c>
      <c r="D7998" s="109">
        <v>376.16963985895018</v>
      </c>
      <c r="E7998" s="109">
        <v>26460.507202826429</v>
      </c>
    </row>
    <row r="7999" spans="1:5" x14ac:dyDescent="0.35">
      <c r="A7999" s="107" t="s">
        <v>80</v>
      </c>
      <c r="B7999" s="107" t="s">
        <v>193</v>
      </c>
      <c r="C7999" s="110">
        <v>6</v>
      </c>
      <c r="D7999" s="109">
        <v>305.26048266122052</v>
      </c>
      <c r="E7999" s="109">
        <v>20451.672229792199</v>
      </c>
    </row>
    <row r="8000" spans="1:5" x14ac:dyDescent="0.35">
      <c r="A8000" s="107" t="s">
        <v>80</v>
      </c>
      <c r="B8000" s="107" t="s">
        <v>193</v>
      </c>
      <c r="C8000" s="110">
        <v>7</v>
      </c>
      <c r="D8000" s="109">
        <v>421.37164833800603</v>
      </c>
      <c r="E8000" s="109">
        <v>28051.5419906186</v>
      </c>
    </row>
    <row r="8001" spans="1:5" x14ac:dyDescent="0.35">
      <c r="A8001" s="107" t="s">
        <v>80</v>
      </c>
      <c r="B8001" s="107" t="s">
        <v>193</v>
      </c>
      <c r="C8001" s="110">
        <v>8</v>
      </c>
      <c r="D8001" s="109">
        <v>550.68528302161246</v>
      </c>
      <c r="E8001" s="109">
        <v>36074.804972320737</v>
      </c>
    </row>
    <row r="8002" spans="1:5" x14ac:dyDescent="0.35">
      <c r="A8002" s="107" t="s">
        <v>80</v>
      </c>
      <c r="B8002" s="107" t="s">
        <v>193</v>
      </c>
      <c r="C8002" s="110">
        <v>9</v>
      </c>
      <c r="D8002" s="109">
        <v>742.23625000205004</v>
      </c>
      <c r="E8002" s="109">
        <v>41594.565208020387</v>
      </c>
    </row>
    <row r="8003" spans="1:5" x14ac:dyDescent="0.35">
      <c r="A8003" s="107" t="s">
        <v>80</v>
      </c>
      <c r="B8003" s="107" t="s">
        <v>193</v>
      </c>
      <c r="C8003" s="110">
        <v>10</v>
      </c>
      <c r="D8003" s="109">
        <v>879.90094661605713</v>
      </c>
      <c r="E8003" s="109">
        <v>31613.12810429122</v>
      </c>
    </row>
    <row r="8004" spans="1:5" x14ac:dyDescent="0.35">
      <c r="A8004" s="107" t="s">
        <v>80</v>
      </c>
      <c r="B8004" s="107" t="s">
        <v>193</v>
      </c>
      <c r="C8004" s="110">
        <v>11</v>
      </c>
      <c r="D8004" s="109">
        <v>979.48019441549297</v>
      </c>
      <c r="E8004" s="109">
        <v>38774.32447849898</v>
      </c>
    </row>
    <row r="8005" spans="1:5" x14ac:dyDescent="0.35">
      <c r="A8005" s="107" t="s">
        <v>80</v>
      </c>
      <c r="B8005" s="107" t="s">
        <v>193</v>
      </c>
      <c r="C8005" s="110">
        <v>12</v>
      </c>
      <c r="D8005" s="109">
        <v>1102.813962382178</v>
      </c>
      <c r="E8005" s="109">
        <v>41946.311044816532</v>
      </c>
    </row>
    <row r="8006" spans="1:5" x14ac:dyDescent="0.35">
      <c r="A8006" s="107" t="s">
        <v>80</v>
      </c>
      <c r="B8006" s="107" t="s">
        <v>192</v>
      </c>
      <c r="C8006" s="110">
        <v>1</v>
      </c>
      <c r="D8006" s="109">
        <v>939.19944771113046</v>
      </c>
      <c r="E8006" s="109">
        <v>72780.985029926393</v>
      </c>
    </row>
    <row r="8007" spans="1:5" x14ac:dyDescent="0.35">
      <c r="A8007" s="107" t="s">
        <v>80</v>
      </c>
      <c r="B8007" s="107" t="s">
        <v>192</v>
      </c>
      <c r="C8007" s="110">
        <v>2</v>
      </c>
      <c r="D8007" s="109">
        <v>749.23068194411974</v>
      </c>
      <c r="E8007" s="109">
        <v>56038.163136660609</v>
      </c>
    </row>
    <row r="8008" spans="1:5" x14ac:dyDescent="0.35">
      <c r="A8008" s="107" t="s">
        <v>80</v>
      </c>
      <c r="B8008" s="107" t="s">
        <v>192</v>
      </c>
      <c r="C8008" s="110">
        <v>3</v>
      </c>
      <c r="D8008" s="109">
        <v>679.21794987231169</v>
      </c>
      <c r="E8008" s="109">
        <v>53356.417367786038</v>
      </c>
    </row>
    <row r="8009" spans="1:5" x14ac:dyDescent="0.35">
      <c r="A8009" s="107" t="s">
        <v>80</v>
      </c>
      <c r="B8009" s="107" t="s">
        <v>192</v>
      </c>
      <c r="C8009" s="110">
        <v>4</v>
      </c>
      <c r="D8009" s="109">
        <v>452.10031157499128</v>
      </c>
      <c r="E8009" s="109">
        <v>34294.322133460053</v>
      </c>
    </row>
    <row r="8010" spans="1:5" x14ac:dyDescent="0.35">
      <c r="A8010" s="107" t="s">
        <v>80</v>
      </c>
      <c r="B8010" s="107" t="s">
        <v>192</v>
      </c>
      <c r="C8010" s="110">
        <v>5</v>
      </c>
      <c r="D8010" s="109">
        <v>303.80969217356773</v>
      </c>
      <c r="E8010" s="109">
        <v>23272.934115217678</v>
      </c>
    </row>
    <row r="8011" spans="1:5" x14ac:dyDescent="0.35">
      <c r="A8011" s="107" t="s">
        <v>80</v>
      </c>
      <c r="B8011" s="107" t="s">
        <v>192</v>
      </c>
      <c r="C8011" s="110">
        <v>6</v>
      </c>
      <c r="D8011" s="109">
        <v>177.07150925584429</v>
      </c>
      <c r="E8011" s="109">
        <v>13065.285127589579</v>
      </c>
    </row>
    <row r="8012" spans="1:5" x14ac:dyDescent="0.35">
      <c r="A8012" s="107" t="s">
        <v>80</v>
      </c>
      <c r="B8012" s="107" t="s">
        <v>192</v>
      </c>
      <c r="C8012" s="110">
        <v>7</v>
      </c>
      <c r="D8012" s="109">
        <v>255.8271314788943</v>
      </c>
      <c r="E8012" s="109">
        <v>18502.193768747649</v>
      </c>
    </row>
    <row r="8013" spans="1:5" x14ac:dyDescent="0.35">
      <c r="A8013" s="107" t="s">
        <v>80</v>
      </c>
      <c r="B8013" s="107" t="s">
        <v>192</v>
      </c>
      <c r="C8013" s="110">
        <v>8</v>
      </c>
      <c r="D8013" s="109">
        <v>363.60919947028248</v>
      </c>
      <c r="E8013" s="109">
        <v>25104.70323144236</v>
      </c>
    </row>
    <row r="8014" spans="1:5" x14ac:dyDescent="0.35">
      <c r="A8014" s="107" t="s">
        <v>80</v>
      </c>
      <c r="B8014" s="107" t="s">
        <v>192</v>
      </c>
      <c r="C8014" s="110">
        <v>9</v>
      </c>
      <c r="D8014" s="109">
        <v>510.1119663236542</v>
      </c>
      <c r="E8014" s="109">
        <v>28613.024927430979</v>
      </c>
    </row>
    <row r="8015" spans="1:5" x14ac:dyDescent="0.35">
      <c r="A8015" s="107" t="s">
        <v>80</v>
      </c>
      <c r="B8015" s="107" t="s">
        <v>192</v>
      </c>
      <c r="C8015" s="110">
        <v>10</v>
      </c>
      <c r="D8015" s="109">
        <v>743.08735888667547</v>
      </c>
      <c r="E8015" s="109">
        <v>25828.35747436139</v>
      </c>
    </row>
    <row r="8016" spans="1:5" x14ac:dyDescent="0.35">
      <c r="A8016" s="107" t="s">
        <v>80</v>
      </c>
      <c r="B8016" s="107" t="s">
        <v>192</v>
      </c>
      <c r="C8016" s="110">
        <v>11</v>
      </c>
      <c r="D8016" s="109">
        <v>874.12654981980006</v>
      </c>
      <c r="E8016" s="109">
        <v>33957.7693070561</v>
      </c>
    </row>
    <row r="8017" spans="1:5" x14ac:dyDescent="0.35">
      <c r="A8017" s="107" t="s">
        <v>80</v>
      </c>
      <c r="B8017" s="107" t="s">
        <v>192</v>
      </c>
      <c r="C8017" s="110">
        <v>12</v>
      </c>
      <c r="D8017" s="109">
        <v>963.6670477724108</v>
      </c>
      <c r="E8017" s="109">
        <v>35981.300120667387</v>
      </c>
    </row>
    <row r="8018" spans="1:5" x14ac:dyDescent="0.35">
      <c r="A8018" s="107" t="s">
        <v>80</v>
      </c>
      <c r="B8018" s="107" t="s">
        <v>191</v>
      </c>
      <c r="C8018" s="110">
        <v>1</v>
      </c>
      <c r="D8018" s="109">
        <v>588.0714826476509</v>
      </c>
      <c r="E8018" s="109">
        <v>45298.607465453068</v>
      </c>
    </row>
    <row r="8019" spans="1:5" x14ac:dyDescent="0.35">
      <c r="A8019" s="107" t="s">
        <v>80</v>
      </c>
      <c r="B8019" s="107" t="s">
        <v>191</v>
      </c>
      <c r="C8019" s="110">
        <v>2</v>
      </c>
      <c r="D8019" s="109">
        <v>489.76418690515919</v>
      </c>
      <c r="E8019" s="109">
        <v>36330.943463445597</v>
      </c>
    </row>
    <row r="8020" spans="1:5" x14ac:dyDescent="0.35">
      <c r="A8020" s="107" t="s">
        <v>80</v>
      </c>
      <c r="B8020" s="107" t="s">
        <v>191</v>
      </c>
      <c r="C8020" s="110">
        <v>3</v>
      </c>
      <c r="D8020" s="109">
        <v>547.50257694807385</v>
      </c>
      <c r="E8020" s="109">
        <v>42697.267222635783</v>
      </c>
    </row>
    <row r="8021" spans="1:5" x14ac:dyDescent="0.35">
      <c r="A8021" s="107" t="s">
        <v>80</v>
      </c>
      <c r="B8021" s="107" t="s">
        <v>191</v>
      </c>
      <c r="C8021" s="110">
        <v>4</v>
      </c>
      <c r="D8021" s="109">
        <v>405.03992215873518</v>
      </c>
      <c r="E8021" s="109">
        <v>30638.210581621479</v>
      </c>
    </row>
    <row r="8022" spans="1:5" x14ac:dyDescent="0.35">
      <c r="A8022" s="107" t="s">
        <v>80</v>
      </c>
      <c r="B8022" s="107" t="s">
        <v>191</v>
      </c>
      <c r="C8022" s="110">
        <v>5</v>
      </c>
      <c r="D8022" s="109">
        <v>276.58506548506853</v>
      </c>
      <c r="E8022" s="109">
        <v>20754.52643298504</v>
      </c>
    </row>
    <row r="8023" spans="1:5" x14ac:dyDescent="0.35">
      <c r="A8023" s="107" t="s">
        <v>80</v>
      </c>
      <c r="B8023" s="107" t="s">
        <v>191</v>
      </c>
      <c r="C8023" s="110">
        <v>6</v>
      </c>
      <c r="D8023" s="109">
        <v>210.6877605073386</v>
      </c>
      <c r="E8023" s="109">
        <v>14947.28355328671</v>
      </c>
    </row>
    <row r="8024" spans="1:5" x14ac:dyDescent="0.35">
      <c r="A8024" s="107" t="s">
        <v>80</v>
      </c>
      <c r="B8024" s="107" t="s">
        <v>191</v>
      </c>
      <c r="C8024" s="110">
        <v>7</v>
      </c>
      <c r="D8024" s="109">
        <v>330.03522727566161</v>
      </c>
      <c r="E8024" s="109">
        <v>22951.411794928979</v>
      </c>
    </row>
    <row r="8025" spans="1:5" x14ac:dyDescent="0.35">
      <c r="A8025" s="107" t="s">
        <v>80</v>
      </c>
      <c r="B8025" s="107" t="s">
        <v>191</v>
      </c>
      <c r="C8025" s="110">
        <v>8</v>
      </c>
      <c r="D8025" s="109">
        <v>413.08685545877802</v>
      </c>
      <c r="E8025" s="109">
        <v>28490.96783475448</v>
      </c>
    </row>
    <row r="8026" spans="1:5" x14ac:dyDescent="0.35">
      <c r="A8026" s="107" t="s">
        <v>80</v>
      </c>
      <c r="B8026" s="107" t="s">
        <v>191</v>
      </c>
      <c r="C8026" s="110">
        <v>9</v>
      </c>
      <c r="D8026" s="109">
        <v>439.24658182934451</v>
      </c>
      <c r="E8026" s="109">
        <v>25746.36649932712</v>
      </c>
    </row>
    <row r="8027" spans="1:5" x14ac:dyDescent="0.35">
      <c r="A8027" s="107" t="s">
        <v>80</v>
      </c>
      <c r="B8027" s="107" t="s">
        <v>191</v>
      </c>
      <c r="C8027" s="110">
        <v>10</v>
      </c>
      <c r="D8027" s="109">
        <v>545.739009357604</v>
      </c>
      <c r="E8027" s="109">
        <v>19869.017439510619</v>
      </c>
    </row>
    <row r="8028" spans="1:5" x14ac:dyDescent="0.35">
      <c r="A8028" s="107" t="s">
        <v>80</v>
      </c>
      <c r="B8028" s="107" t="s">
        <v>191</v>
      </c>
      <c r="C8028" s="110">
        <v>11</v>
      </c>
      <c r="D8028" s="109">
        <v>493.26549398636081</v>
      </c>
      <c r="E8028" s="109">
        <v>19990.981574859761</v>
      </c>
    </row>
    <row r="8029" spans="1:5" x14ac:dyDescent="0.35">
      <c r="A8029" s="107" t="s">
        <v>80</v>
      </c>
      <c r="B8029" s="107" t="s">
        <v>191</v>
      </c>
      <c r="C8029" s="110">
        <v>12</v>
      </c>
      <c r="D8029" s="109">
        <v>610.02340215970798</v>
      </c>
      <c r="E8029" s="109">
        <v>23530.84096035835</v>
      </c>
    </row>
    <row r="8030" spans="1:5" x14ac:dyDescent="0.35">
      <c r="A8030" s="107" t="s">
        <v>80</v>
      </c>
      <c r="B8030" s="107" t="s">
        <v>190</v>
      </c>
      <c r="C8030" s="110">
        <v>1</v>
      </c>
      <c r="D8030" s="109">
        <v>25112.03645659719</v>
      </c>
      <c r="E8030" s="109">
        <v>605573.68517049693</v>
      </c>
    </row>
    <row r="8031" spans="1:5" x14ac:dyDescent="0.35">
      <c r="A8031" s="107" t="s">
        <v>80</v>
      </c>
      <c r="B8031" s="107" t="s">
        <v>190</v>
      </c>
      <c r="C8031" s="110">
        <v>2</v>
      </c>
      <c r="D8031" s="109">
        <v>22113.30838925804</v>
      </c>
      <c r="E8031" s="109">
        <v>543019.06604449172</v>
      </c>
    </row>
    <row r="8032" spans="1:5" x14ac:dyDescent="0.35">
      <c r="A8032" s="107" t="s">
        <v>80</v>
      </c>
      <c r="B8032" s="107" t="s">
        <v>190</v>
      </c>
      <c r="C8032" s="110">
        <v>3</v>
      </c>
      <c r="D8032" s="109">
        <v>22842.968627040249</v>
      </c>
      <c r="E8032" s="109">
        <v>601814.24824345019</v>
      </c>
    </row>
    <row r="8033" spans="1:5" x14ac:dyDescent="0.35">
      <c r="A8033" s="107" t="s">
        <v>80</v>
      </c>
      <c r="B8033" s="107" t="s">
        <v>190</v>
      </c>
      <c r="C8033" s="110">
        <v>4</v>
      </c>
      <c r="D8033" s="109">
        <v>19624.58940765027</v>
      </c>
      <c r="E8033" s="109">
        <v>571241.55528269231</v>
      </c>
    </row>
    <row r="8034" spans="1:5" x14ac:dyDescent="0.35">
      <c r="A8034" s="107" t="s">
        <v>80</v>
      </c>
      <c r="B8034" s="107" t="s">
        <v>190</v>
      </c>
      <c r="C8034" s="110">
        <v>5</v>
      </c>
      <c r="D8034" s="109">
        <v>16327.436438735031</v>
      </c>
      <c r="E8034" s="109">
        <v>526977.49194058101</v>
      </c>
    </row>
    <row r="8035" spans="1:5" x14ac:dyDescent="0.35">
      <c r="A8035" s="107" t="s">
        <v>80</v>
      </c>
      <c r="B8035" s="107" t="s">
        <v>190</v>
      </c>
      <c r="C8035" s="110">
        <v>6</v>
      </c>
      <c r="D8035" s="109">
        <v>14873.976535211261</v>
      </c>
      <c r="E8035" s="109">
        <v>665839.88318231516</v>
      </c>
    </row>
    <row r="8036" spans="1:5" x14ac:dyDescent="0.35">
      <c r="A8036" s="107" t="s">
        <v>80</v>
      </c>
      <c r="B8036" s="107" t="s">
        <v>190</v>
      </c>
      <c r="C8036" s="110">
        <v>7</v>
      </c>
      <c r="D8036" s="109">
        <v>19661.390668482731</v>
      </c>
      <c r="E8036" s="109">
        <v>409857.76737062848</v>
      </c>
    </row>
    <row r="8037" spans="1:5" x14ac:dyDescent="0.35">
      <c r="A8037" s="107" t="s">
        <v>80</v>
      </c>
      <c r="B8037" s="107" t="s">
        <v>190</v>
      </c>
      <c r="C8037" s="110">
        <v>8</v>
      </c>
      <c r="D8037" s="109">
        <v>16747.54493351814</v>
      </c>
      <c r="E8037" s="109">
        <v>194641.2459471951</v>
      </c>
    </row>
    <row r="8038" spans="1:5" x14ac:dyDescent="0.35">
      <c r="A8038" s="107" t="s">
        <v>80</v>
      </c>
      <c r="B8038" s="107" t="s">
        <v>190</v>
      </c>
      <c r="C8038" s="110">
        <v>9</v>
      </c>
      <c r="D8038" s="109">
        <v>11759.826504784571</v>
      </c>
      <c r="E8038" s="109">
        <v>161669.72097305261</v>
      </c>
    </row>
    <row r="8039" spans="1:5" x14ac:dyDescent="0.35">
      <c r="A8039" s="107" t="s">
        <v>80</v>
      </c>
      <c r="B8039" s="107" t="s">
        <v>190</v>
      </c>
      <c r="C8039" s="110">
        <v>10</v>
      </c>
      <c r="D8039" s="109">
        <v>11356.103818666341</v>
      </c>
      <c r="E8039" s="109">
        <v>162956.2353609787</v>
      </c>
    </row>
    <row r="8040" spans="1:5" x14ac:dyDescent="0.35">
      <c r="A8040" s="107" t="s">
        <v>80</v>
      </c>
      <c r="B8040" s="107" t="s">
        <v>190</v>
      </c>
      <c r="C8040" s="110">
        <v>11</v>
      </c>
      <c r="D8040" s="109">
        <v>12966.69591841645</v>
      </c>
      <c r="E8040" s="109">
        <v>163567.09759741099</v>
      </c>
    </row>
    <row r="8041" spans="1:5" x14ac:dyDescent="0.35">
      <c r="A8041" s="107" t="s">
        <v>80</v>
      </c>
      <c r="B8041" s="107" t="s">
        <v>190</v>
      </c>
      <c r="C8041" s="110">
        <v>12</v>
      </c>
      <c r="D8041" s="109">
        <v>12149.472083526511</v>
      </c>
      <c r="E8041" s="109">
        <v>168869.72007218489</v>
      </c>
    </row>
    <row r="8042" spans="1:5" x14ac:dyDescent="0.35">
      <c r="A8042" s="107" t="s">
        <v>80</v>
      </c>
      <c r="B8042" s="107" t="s">
        <v>189</v>
      </c>
      <c r="C8042" s="110">
        <v>1</v>
      </c>
      <c r="D8042" s="109">
        <v>864.60849953541424</v>
      </c>
      <c r="E8042" s="109">
        <v>60332.254807461351</v>
      </c>
    </row>
    <row r="8043" spans="1:5" x14ac:dyDescent="0.35">
      <c r="A8043" s="107" t="s">
        <v>80</v>
      </c>
      <c r="B8043" s="107" t="s">
        <v>189</v>
      </c>
      <c r="C8043" s="110">
        <v>2</v>
      </c>
      <c r="D8043" s="109">
        <v>684.21148678937891</v>
      </c>
      <c r="E8043" s="109">
        <v>45585.122357007123</v>
      </c>
    </row>
    <row r="8044" spans="1:5" x14ac:dyDescent="0.35">
      <c r="A8044" s="107" t="s">
        <v>80</v>
      </c>
      <c r="B8044" s="107" t="s">
        <v>189</v>
      </c>
      <c r="C8044" s="110">
        <v>3</v>
      </c>
      <c r="D8044" s="109">
        <v>602.31918071237897</v>
      </c>
      <c r="E8044" s="109">
        <v>41421.308506985151</v>
      </c>
    </row>
    <row r="8045" spans="1:5" x14ac:dyDescent="0.35">
      <c r="A8045" s="107" t="s">
        <v>80</v>
      </c>
      <c r="B8045" s="107" t="s">
        <v>189</v>
      </c>
      <c r="C8045" s="110">
        <v>4</v>
      </c>
      <c r="D8045" s="109">
        <v>511.99555789518729</v>
      </c>
      <c r="E8045" s="109">
        <v>34506.657081227888</v>
      </c>
    </row>
    <row r="8046" spans="1:5" x14ac:dyDescent="0.35">
      <c r="A8046" s="107" t="s">
        <v>80</v>
      </c>
      <c r="B8046" s="107" t="s">
        <v>189</v>
      </c>
      <c r="C8046" s="110">
        <v>5</v>
      </c>
      <c r="D8046" s="109">
        <v>301.53663881964422</v>
      </c>
      <c r="E8046" s="109">
        <v>20017.3947261047</v>
      </c>
    </row>
    <row r="8047" spans="1:5" x14ac:dyDescent="0.35">
      <c r="A8047" s="107" t="s">
        <v>80</v>
      </c>
      <c r="B8047" s="107" t="s">
        <v>189</v>
      </c>
      <c r="C8047" s="110">
        <v>6</v>
      </c>
      <c r="D8047" s="109">
        <v>264.03786736401622</v>
      </c>
      <c r="E8047" s="109">
        <v>17197.996026890469</v>
      </c>
    </row>
    <row r="8048" spans="1:5" x14ac:dyDescent="0.35">
      <c r="A8048" s="107" t="s">
        <v>80</v>
      </c>
      <c r="B8048" s="107" t="s">
        <v>189</v>
      </c>
      <c r="C8048" s="110">
        <v>7</v>
      </c>
      <c r="D8048" s="109">
        <v>367.07207455884901</v>
      </c>
      <c r="E8048" s="109">
        <v>24037.435775223079</v>
      </c>
    </row>
    <row r="8049" spans="1:5" x14ac:dyDescent="0.35">
      <c r="A8049" s="107" t="s">
        <v>80</v>
      </c>
      <c r="B8049" s="107" t="s">
        <v>189</v>
      </c>
      <c r="C8049" s="110">
        <v>8</v>
      </c>
      <c r="D8049" s="109">
        <v>474.72836108187101</v>
      </c>
      <c r="E8049" s="109">
        <v>31409.965202993</v>
      </c>
    </row>
    <row r="8050" spans="1:5" x14ac:dyDescent="0.35">
      <c r="A8050" s="107" t="s">
        <v>80</v>
      </c>
      <c r="B8050" s="107" t="s">
        <v>189</v>
      </c>
      <c r="C8050" s="110">
        <v>9</v>
      </c>
      <c r="D8050" s="109">
        <v>634.95731566281597</v>
      </c>
      <c r="E8050" s="109">
        <v>36906.706010466121</v>
      </c>
    </row>
    <row r="8051" spans="1:5" x14ac:dyDescent="0.35">
      <c r="A8051" s="107" t="s">
        <v>80</v>
      </c>
      <c r="B8051" s="107" t="s">
        <v>189</v>
      </c>
      <c r="C8051" s="110">
        <v>10</v>
      </c>
      <c r="D8051" s="109">
        <v>775.42986164727938</v>
      </c>
      <c r="E8051" s="109">
        <v>30350.530849486739</v>
      </c>
    </row>
    <row r="8052" spans="1:5" x14ac:dyDescent="0.35">
      <c r="A8052" s="107" t="s">
        <v>80</v>
      </c>
      <c r="B8052" s="107" t="s">
        <v>189</v>
      </c>
      <c r="C8052" s="110">
        <v>11</v>
      </c>
      <c r="D8052" s="109">
        <v>840.49405635515313</v>
      </c>
      <c r="E8052" s="109">
        <v>36433.862533750747</v>
      </c>
    </row>
    <row r="8053" spans="1:5" x14ac:dyDescent="0.35">
      <c r="A8053" s="107" t="s">
        <v>80</v>
      </c>
      <c r="B8053" s="107" t="s">
        <v>189</v>
      </c>
      <c r="C8053" s="110">
        <v>12</v>
      </c>
      <c r="D8053" s="109">
        <v>916.04300008004896</v>
      </c>
      <c r="E8053" s="109">
        <v>38692.617002522653</v>
      </c>
    </row>
    <row r="8054" spans="1:5" x14ac:dyDescent="0.35">
      <c r="A8054" s="107" t="s">
        <v>80</v>
      </c>
      <c r="B8054" s="107" t="s">
        <v>188</v>
      </c>
      <c r="C8054" s="110">
        <v>1</v>
      </c>
      <c r="D8054" s="109">
        <v>925.86122075844594</v>
      </c>
      <c r="E8054" s="109">
        <v>68338.365517154554</v>
      </c>
    </row>
    <row r="8055" spans="1:5" x14ac:dyDescent="0.35">
      <c r="A8055" s="107" t="s">
        <v>80</v>
      </c>
      <c r="B8055" s="107" t="s">
        <v>188</v>
      </c>
      <c r="C8055" s="110">
        <v>2</v>
      </c>
      <c r="D8055" s="109">
        <v>740.60579547131533</v>
      </c>
      <c r="E8055" s="109">
        <v>53035.760000921371</v>
      </c>
    </row>
    <row r="8056" spans="1:5" x14ac:dyDescent="0.35">
      <c r="A8056" s="107" t="s">
        <v>80</v>
      </c>
      <c r="B8056" s="107" t="s">
        <v>188</v>
      </c>
      <c r="C8056" s="110">
        <v>3</v>
      </c>
      <c r="D8056" s="109">
        <v>671.88079401885591</v>
      </c>
      <c r="E8056" s="109">
        <v>50676.942822231184</v>
      </c>
    </row>
    <row r="8057" spans="1:5" x14ac:dyDescent="0.35">
      <c r="A8057" s="107" t="s">
        <v>80</v>
      </c>
      <c r="B8057" s="107" t="s">
        <v>188</v>
      </c>
      <c r="C8057" s="110">
        <v>4</v>
      </c>
      <c r="D8057" s="109">
        <v>440.58326083415358</v>
      </c>
      <c r="E8057" s="109">
        <v>32212.172009421949</v>
      </c>
    </row>
    <row r="8058" spans="1:5" x14ac:dyDescent="0.35">
      <c r="A8058" s="107" t="s">
        <v>80</v>
      </c>
      <c r="B8058" s="107" t="s">
        <v>188</v>
      </c>
      <c r="C8058" s="110">
        <v>5</v>
      </c>
      <c r="D8058" s="109">
        <v>236.83770387743371</v>
      </c>
      <c r="E8058" s="109">
        <v>17513.733087276451</v>
      </c>
    </row>
    <row r="8059" spans="1:5" x14ac:dyDescent="0.35">
      <c r="A8059" s="107" t="s">
        <v>80</v>
      </c>
      <c r="B8059" s="107" t="s">
        <v>188</v>
      </c>
      <c r="C8059" s="110">
        <v>6</v>
      </c>
      <c r="D8059" s="109">
        <v>163.1705825503638</v>
      </c>
      <c r="E8059" s="109">
        <v>11552.215225941531</v>
      </c>
    </row>
    <row r="8060" spans="1:5" x14ac:dyDescent="0.35">
      <c r="A8060" s="107" t="s">
        <v>80</v>
      </c>
      <c r="B8060" s="107" t="s">
        <v>188</v>
      </c>
      <c r="C8060" s="110">
        <v>7</v>
      </c>
      <c r="D8060" s="109">
        <v>236.4794082914637</v>
      </c>
      <c r="E8060" s="109">
        <v>16421.135257689599</v>
      </c>
    </row>
    <row r="8061" spans="1:5" x14ac:dyDescent="0.35">
      <c r="A8061" s="107" t="s">
        <v>80</v>
      </c>
      <c r="B8061" s="107" t="s">
        <v>188</v>
      </c>
      <c r="C8061" s="110">
        <v>8</v>
      </c>
      <c r="D8061" s="109">
        <v>364.83004112941848</v>
      </c>
      <c r="E8061" s="109">
        <v>24365.14576524022</v>
      </c>
    </row>
    <row r="8062" spans="1:5" x14ac:dyDescent="0.35">
      <c r="A8062" s="107" t="s">
        <v>80</v>
      </c>
      <c r="B8062" s="107" t="s">
        <v>188</v>
      </c>
      <c r="C8062" s="110">
        <v>9</v>
      </c>
      <c r="D8062" s="109">
        <v>530.38790345666655</v>
      </c>
      <c r="E8062" s="109">
        <v>28943.353068301771</v>
      </c>
    </row>
    <row r="8063" spans="1:5" x14ac:dyDescent="0.35">
      <c r="A8063" s="107" t="s">
        <v>80</v>
      </c>
      <c r="B8063" s="107" t="s">
        <v>188</v>
      </c>
      <c r="C8063" s="110">
        <v>10</v>
      </c>
      <c r="D8063" s="109">
        <v>723.71830581492043</v>
      </c>
      <c r="E8063" s="109">
        <v>24320.987550320009</v>
      </c>
    </row>
    <row r="8064" spans="1:5" x14ac:dyDescent="0.35">
      <c r="A8064" s="107" t="s">
        <v>80</v>
      </c>
      <c r="B8064" s="107" t="s">
        <v>188</v>
      </c>
      <c r="C8064" s="110">
        <v>11</v>
      </c>
      <c r="D8064" s="109">
        <v>839.4314442630789</v>
      </c>
      <c r="E8064" s="109">
        <v>31118.201516012421</v>
      </c>
    </row>
    <row r="8065" spans="1:5" x14ac:dyDescent="0.35">
      <c r="A8065" s="107" t="s">
        <v>80</v>
      </c>
      <c r="B8065" s="107" t="s">
        <v>188</v>
      </c>
      <c r="C8065" s="110">
        <v>12</v>
      </c>
      <c r="D8065" s="109">
        <v>934.94836268962729</v>
      </c>
      <c r="E8065" s="109">
        <v>33106.49412596583</v>
      </c>
    </row>
    <row r="8066" spans="1:5" x14ac:dyDescent="0.35">
      <c r="A8066" s="107" t="s">
        <v>80</v>
      </c>
      <c r="B8066" s="107" t="s">
        <v>187</v>
      </c>
      <c r="C8066" s="110">
        <v>1</v>
      </c>
      <c r="D8066" s="109">
        <v>833.27509868260188</v>
      </c>
      <c r="E8066" s="109">
        <v>61504.528965439153</v>
      </c>
    </row>
    <row r="8067" spans="1:5" x14ac:dyDescent="0.35">
      <c r="A8067" s="107" t="s">
        <v>80</v>
      </c>
      <c r="B8067" s="107" t="s">
        <v>187</v>
      </c>
      <c r="C8067" s="110">
        <v>2</v>
      </c>
      <c r="D8067" s="109">
        <v>666.54521592418371</v>
      </c>
      <c r="E8067" s="109">
        <v>47732.184000829227</v>
      </c>
    </row>
    <row r="8068" spans="1:5" x14ac:dyDescent="0.35">
      <c r="A8068" s="107" t="s">
        <v>80</v>
      </c>
      <c r="B8068" s="107" t="s">
        <v>187</v>
      </c>
      <c r="C8068" s="110">
        <v>3</v>
      </c>
      <c r="D8068" s="109">
        <v>604.69271461697019</v>
      </c>
      <c r="E8068" s="109">
        <v>45609.248540008048</v>
      </c>
    </row>
    <row r="8069" spans="1:5" x14ac:dyDescent="0.35">
      <c r="A8069" s="107" t="s">
        <v>80</v>
      </c>
      <c r="B8069" s="107" t="s">
        <v>187</v>
      </c>
      <c r="C8069" s="110">
        <v>4</v>
      </c>
      <c r="D8069" s="109">
        <v>396.52493475073788</v>
      </c>
      <c r="E8069" s="109">
        <v>28990.954808479721</v>
      </c>
    </row>
    <row r="8070" spans="1:5" x14ac:dyDescent="0.35">
      <c r="A8070" s="107" t="s">
        <v>80</v>
      </c>
      <c r="B8070" s="107" t="s">
        <v>187</v>
      </c>
      <c r="C8070" s="110">
        <v>5</v>
      </c>
      <c r="D8070" s="109">
        <v>213.15393348969039</v>
      </c>
      <c r="E8070" s="109">
        <v>15762.359778548809</v>
      </c>
    </row>
    <row r="8071" spans="1:5" x14ac:dyDescent="0.35">
      <c r="A8071" s="107" t="s">
        <v>80</v>
      </c>
      <c r="B8071" s="107" t="s">
        <v>187</v>
      </c>
      <c r="C8071" s="110">
        <v>6</v>
      </c>
      <c r="D8071" s="109">
        <v>146.85352429532739</v>
      </c>
      <c r="E8071" s="109">
        <v>10396.99370334738</v>
      </c>
    </row>
    <row r="8072" spans="1:5" x14ac:dyDescent="0.35">
      <c r="A8072" s="107" t="s">
        <v>80</v>
      </c>
      <c r="B8072" s="107" t="s">
        <v>187</v>
      </c>
      <c r="C8072" s="110">
        <v>7</v>
      </c>
      <c r="D8072" s="109">
        <v>212.83146746231759</v>
      </c>
      <c r="E8072" s="109">
        <v>14779.021731920649</v>
      </c>
    </row>
    <row r="8073" spans="1:5" x14ac:dyDescent="0.35">
      <c r="A8073" s="107" t="s">
        <v>80</v>
      </c>
      <c r="B8073" s="107" t="s">
        <v>187</v>
      </c>
      <c r="C8073" s="110">
        <v>8</v>
      </c>
      <c r="D8073" s="109">
        <v>328.34703701647669</v>
      </c>
      <c r="E8073" s="109">
        <v>21928.631188716201</v>
      </c>
    </row>
    <row r="8074" spans="1:5" x14ac:dyDescent="0.35">
      <c r="A8074" s="107" t="s">
        <v>80</v>
      </c>
      <c r="B8074" s="107" t="s">
        <v>187</v>
      </c>
      <c r="C8074" s="110">
        <v>9</v>
      </c>
      <c r="D8074" s="109">
        <v>477.34911311100029</v>
      </c>
      <c r="E8074" s="109">
        <v>26049.017761471619</v>
      </c>
    </row>
    <row r="8075" spans="1:5" x14ac:dyDescent="0.35">
      <c r="A8075" s="107" t="s">
        <v>80</v>
      </c>
      <c r="B8075" s="107" t="s">
        <v>187</v>
      </c>
      <c r="C8075" s="110">
        <v>10</v>
      </c>
      <c r="D8075" s="109">
        <v>651.34647523342846</v>
      </c>
      <c r="E8075" s="109">
        <v>21888.88879528801</v>
      </c>
    </row>
    <row r="8076" spans="1:5" x14ac:dyDescent="0.35">
      <c r="A8076" s="107" t="s">
        <v>80</v>
      </c>
      <c r="B8076" s="107" t="s">
        <v>187</v>
      </c>
      <c r="C8076" s="110">
        <v>11</v>
      </c>
      <c r="D8076" s="109">
        <v>757.67987205090765</v>
      </c>
      <c r="E8076" s="109">
        <v>28006.381364411169</v>
      </c>
    </row>
    <row r="8077" spans="1:5" x14ac:dyDescent="0.35">
      <c r="A8077" s="107" t="s">
        <v>80</v>
      </c>
      <c r="B8077" s="107" t="s">
        <v>187</v>
      </c>
      <c r="C8077" s="110">
        <v>12</v>
      </c>
      <c r="D8077" s="109">
        <v>841.45352642066484</v>
      </c>
      <c r="E8077" s="109">
        <v>29795.844713369261</v>
      </c>
    </row>
    <row r="8078" spans="1:5" x14ac:dyDescent="0.35">
      <c r="A8078" s="107" t="s">
        <v>80</v>
      </c>
      <c r="B8078" s="107" t="s">
        <v>186</v>
      </c>
      <c r="C8078" s="110">
        <v>1</v>
      </c>
      <c r="D8078" s="109">
        <v>3108.4566541196541</v>
      </c>
      <c r="E8078" s="109">
        <v>182880.7817051083</v>
      </c>
    </row>
    <row r="8079" spans="1:5" x14ac:dyDescent="0.35">
      <c r="A8079" s="107" t="s">
        <v>80</v>
      </c>
      <c r="B8079" s="107" t="s">
        <v>186</v>
      </c>
      <c r="C8079" s="110">
        <v>2</v>
      </c>
      <c r="D8079" s="109">
        <v>2650.734660569397</v>
      </c>
      <c r="E8079" s="109">
        <v>167022.04140146129</v>
      </c>
    </row>
    <row r="8080" spans="1:5" x14ac:dyDescent="0.35">
      <c r="A8080" s="107" t="s">
        <v>80</v>
      </c>
      <c r="B8080" s="107" t="s">
        <v>186</v>
      </c>
      <c r="C8080" s="110">
        <v>3</v>
      </c>
      <c r="D8080" s="109">
        <v>2027.052319364376</v>
      </c>
      <c r="E8080" s="109">
        <v>138637.74069920991</v>
      </c>
    </row>
    <row r="8081" spans="1:5" x14ac:dyDescent="0.35">
      <c r="A8081" s="107" t="s">
        <v>80</v>
      </c>
      <c r="B8081" s="107" t="s">
        <v>186</v>
      </c>
      <c r="C8081" s="110">
        <v>4</v>
      </c>
      <c r="D8081" s="109">
        <v>6307.5851681207014</v>
      </c>
      <c r="E8081" s="109">
        <v>426625.35648758837</v>
      </c>
    </row>
    <row r="8082" spans="1:5" x14ac:dyDescent="0.35">
      <c r="A8082" s="107" t="s">
        <v>80</v>
      </c>
      <c r="B8082" s="107" t="s">
        <v>186</v>
      </c>
      <c r="C8082" s="110">
        <v>5</v>
      </c>
      <c r="D8082" s="109">
        <v>18996.704024196089</v>
      </c>
      <c r="E8082" s="109">
        <v>1307256.571670352</v>
      </c>
    </row>
    <row r="8083" spans="1:5" x14ac:dyDescent="0.35">
      <c r="A8083" s="107" t="s">
        <v>80</v>
      </c>
      <c r="B8083" s="107" t="s">
        <v>186</v>
      </c>
      <c r="C8083" s="110">
        <v>6</v>
      </c>
      <c r="D8083" s="109">
        <v>20577.031179312671</v>
      </c>
      <c r="E8083" s="109">
        <v>1344555.313756492</v>
      </c>
    </row>
    <row r="8084" spans="1:5" x14ac:dyDescent="0.35">
      <c r="A8084" s="107" t="s">
        <v>80</v>
      </c>
      <c r="B8084" s="107" t="s">
        <v>186</v>
      </c>
      <c r="C8084" s="110">
        <v>7</v>
      </c>
      <c r="D8084" s="109">
        <v>24157.548876038582</v>
      </c>
      <c r="E8084" s="109">
        <v>1595198.174830053</v>
      </c>
    </row>
    <row r="8085" spans="1:5" x14ac:dyDescent="0.35">
      <c r="A8085" s="107" t="s">
        <v>80</v>
      </c>
      <c r="B8085" s="107" t="s">
        <v>186</v>
      </c>
      <c r="C8085" s="110">
        <v>8</v>
      </c>
      <c r="D8085" s="109">
        <v>32026.356994920661</v>
      </c>
      <c r="E8085" s="109">
        <v>2105593.448311497</v>
      </c>
    </row>
    <row r="8086" spans="1:5" x14ac:dyDescent="0.35">
      <c r="A8086" s="107" t="s">
        <v>80</v>
      </c>
      <c r="B8086" s="107" t="s">
        <v>186</v>
      </c>
      <c r="C8086" s="110">
        <v>9</v>
      </c>
      <c r="D8086" s="109">
        <v>19163.353298428101</v>
      </c>
      <c r="E8086" s="109">
        <v>1140004.68008295</v>
      </c>
    </row>
    <row r="8087" spans="1:5" x14ac:dyDescent="0.35">
      <c r="A8087" s="107" t="s">
        <v>80</v>
      </c>
      <c r="B8087" s="107" t="s">
        <v>186</v>
      </c>
      <c r="C8087" s="110">
        <v>10</v>
      </c>
      <c r="D8087" s="109">
        <v>29829.23111304652</v>
      </c>
      <c r="E8087" s="109">
        <v>1446042.179057128</v>
      </c>
    </row>
    <row r="8088" spans="1:5" x14ac:dyDescent="0.35">
      <c r="A8088" s="107" t="s">
        <v>80</v>
      </c>
      <c r="B8088" s="107" t="s">
        <v>186</v>
      </c>
      <c r="C8088" s="110">
        <v>11</v>
      </c>
      <c r="D8088" s="109">
        <v>24632.05680130827</v>
      </c>
      <c r="E8088" s="109">
        <v>1213507.85687022</v>
      </c>
    </row>
    <row r="8089" spans="1:5" x14ac:dyDescent="0.35">
      <c r="A8089" s="107" t="s">
        <v>80</v>
      </c>
      <c r="B8089" s="107" t="s">
        <v>186</v>
      </c>
      <c r="C8089" s="110">
        <v>12</v>
      </c>
      <c r="D8089" s="109">
        <v>25139.412210996299</v>
      </c>
      <c r="E8089" s="109">
        <v>1224177.537414006</v>
      </c>
    </row>
    <row r="8090" spans="1:5" x14ac:dyDescent="0.35">
      <c r="A8090" s="107" t="s">
        <v>80</v>
      </c>
      <c r="B8090" s="107" t="s">
        <v>185</v>
      </c>
      <c r="C8090" s="110">
        <v>1</v>
      </c>
      <c r="D8090" s="109">
        <v>865.68449900266</v>
      </c>
      <c r="E8090" s="109">
        <v>66497.377274961997</v>
      </c>
    </row>
    <row r="8091" spans="1:5" x14ac:dyDescent="0.35">
      <c r="A8091" s="107" t="s">
        <v>80</v>
      </c>
      <c r="B8091" s="107" t="s">
        <v>185</v>
      </c>
      <c r="C8091" s="110">
        <v>2</v>
      </c>
      <c r="D8091" s="109">
        <v>692.75407530891391</v>
      </c>
      <c r="E8091" s="109">
        <v>50159.241395118494</v>
      </c>
    </row>
    <row r="8092" spans="1:5" x14ac:dyDescent="0.35">
      <c r="A8092" s="107" t="s">
        <v>80</v>
      </c>
      <c r="B8092" s="107" t="s">
        <v>185</v>
      </c>
      <c r="C8092" s="110">
        <v>3</v>
      </c>
      <c r="D8092" s="109">
        <v>656.80545822222825</v>
      </c>
      <c r="E8092" s="109">
        <v>51373.171724963977</v>
      </c>
    </row>
    <row r="8093" spans="1:5" x14ac:dyDescent="0.35">
      <c r="A8093" s="107" t="s">
        <v>80</v>
      </c>
      <c r="B8093" s="107" t="s">
        <v>185</v>
      </c>
      <c r="C8093" s="110">
        <v>4</v>
      </c>
      <c r="D8093" s="109">
        <v>459.94536201592479</v>
      </c>
      <c r="E8093" s="109">
        <v>34992.309038891071</v>
      </c>
    </row>
    <row r="8094" spans="1:5" x14ac:dyDescent="0.35">
      <c r="A8094" s="107" t="s">
        <v>80</v>
      </c>
      <c r="B8094" s="107" t="s">
        <v>185</v>
      </c>
      <c r="C8094" s="110">
        <v>5</v>
      </c>
      <c r="D8094" s="109">
        <v>290.23524929269172</v>
      </c>
      <c r="E8094" s="109">
        <v>21350.504349607381</v>
      </c>
    </row>
    <row r="8095" spans="1:5" x14ac:dyDescent="0.35">
      <c r="A8095" s="107" t="s">
        <v>80</v>
      </c>
      <c r="B8095" s="107" t="s">
        <v>185</v>
      </c>
      <c r="C8095" s="110">
        <v>6</v>
      </c>
      <c r="D8095" s="109">
        <v>243.3823138503362</v>
      </c>
      <c r="E8095" s="109">
        <v>17028.527070222281</v>
      </c>
    </row>
    <row r="8096" spans="1:5" x14ac:dyDescent="0.35">
      <c r="A8096" s="107" t="s">
        <v>80</v>
      </c>
      <c r="B8096" s="107" t="s">
        <v>185</v>
      </c>
      <c r="C8096" s="110">
        <v>7</v>
      </c>
      <c r="D8096" s="109">
        <v>317.73301145071378</v>
      </c>
      <c r="E8096" s="109">
        <v>21466.046819534309</v>
      </c>
    </row>
    <row r="8097" spans="1:5" x14ac:dyDescent="0.35">
      <c r="A8097" s="107" t="s">
        <v>80</v>
      </c>
      <c r="B8097" s="107" t="s">
        <v>185</v>
      </c>
      <c r="C8097" s="110">
        <v>8</v>
      </c>
      <c r="D8097" s="109">
        <v>419.49614491985182</v>
      </c>
      <c r="E8097" s="109">
        <v>27124.044587075859</v>
      </c>
    </row>
    <row r="8098" spans="1:5" x14ac:dyDescent="0.35">
      <c r="A8098" s="107" t="s">
        <v>80</v>
      </c>
      <c r="B8098" s="107" t="s">
        <v>185</v>
      </c>
      <c r="C8098" s="110">
        <v>9</v>
      </c>
      <c r="D8098" s="109">
        <v>506.08515249027471</v>
      </c>
      <c r="E8098" s="109">
        <v>27291.154459516361</v>
      </c>
    </row>
    <row r="8099" spans="1:5" x14ac:dyDescent="0.35">
      <c r="A8099" s="107" t="s">
        <v>80</v>
      </c>
      <c r="B8099" s="107" t="s">
        <v>185</v>
      </c>
      <c r="C8099" s="110">
        <v>10</v>
      </c>
      <c r="D8099" s="109">
        <v>720.39439707414647</v>
      </c>
      <c r="E8099" s="109">
        <v>24734.705322756119</v>
      </c>
    </row>
    <row r="8100" spans="1:5" x14ac:dyDescent="0.35">
      <c r="A8100" s="107" t="s">
        <v>80</v>
      </c>
      <c r="B8100" s="107" t="s">
        <v>185</v>
      </c>
      <c r="C8100" s="110">
        <v>11</v>
      </c>
      <c r="D8100" s="109">
        <v>787.64562517198863</v>
      </c>
      <c r="E8100" s="109">
        <v>29641.756042810019</v>
      </c>
    </row>
    <row r="8101" spans="1:5" x14ac:dyDescent="0.35">
      <c r="A8101" s="107" t="s">
        <v>80</v>
      </c>
      <c r="B8101" s="107" t="s">
        <v>185</v>
      </c>
      <c r="C8101" s="110">
        <v>12</v>
      </c>
      <c r="D8101" s="109">
        <v>936.39971972390947</v>
      </c>
      <c r="E8101" s="109">
        <v>33802.123441834898</v>
      </c>
    </row>
    <row r="8102" spans="1:5" x14ac:dyDescent="0.35">
      <c r="A8102" s="107" t="s">
        <v>80</v>
      </c>
      <c r="B8102" s="107" t="s">
        <v>184</v>
      </c>
      <c r="C8102" s="110">
        <v>1</v>
      </c>
      <c r="D8102" s="109">
        <v>747.29779372040105</v>
      </c>
      <c r="E8102" s="109">
        <v>57745.753656191497</v>
      </c>
    </row>
    <row r="8103" spans="1:5" x14ac:dyDescent="0.35">
      <c r="A8103" s="107" t="s">
        <v>80</v>
      </c>
      <c r="B8103" s="107" t="s">
        <v>184</v>
      </c>
      <c r="C8103" s="110">
        <v>2</v>
      </c>
      <c r="D8103" s="109">
        <v>600.37547227674247</v>
      </c>
      <c r="E8103" s="109">
        <v>44656.720746473162</v>
      </c>
    </row>
    <row r="8104" spans="1:5" x14ac:dyDescent="0.35">
      <c r="A8104" s="107" t="s">
        <v>80</v>
      </c>
      <c r="B8104" s="107" t="s">
        <v>184</v>
      </c>
      <c r="C8104" s="110">
        <v>3</v>
      </c>
      <c r="D8104" s="109">
        <v>587.84362860895908</v>
      </c>
      <c r="E8104" s="109">
        <v>45897.110921548752</v>
      </c>
    </row>
    <row r="8105" spans="1:5" x14ac:dyDescent="0.35">
      <c r="A8105" s="107" t="s">
        <v>80</v>
      </c>
      <c r="B8105" s="107" t="s">
        <v>184</v>
      </c>
      <c r="C8105" s="110">
        <v>4</v>
      </c>
      <c r="D8105" s="109">
        <v>401.10912911694578</v>
      </c>
      <c r="E8105" s="109">
        <v>30271.884118093159</v>
      </c>
    </row>
    <row r="8106" spans="1:5" x14ac:dyDescent="0.35">
      <c r="A8106" s="107" t="s">
        <v>80</v>
      </c>
      <c r="B8106" s="107" t="s">
        <v>184</v>
      </c>
      <c r="C8106" s="110">
        <v>5</v>
      </c>
      <c r="D8106" s="109">
        <v>315.75158790651102</v>
      </c>
      <c r="E8106" s="109">
        <v>23699.115932808319</v>
      </c>
    </row>
    <row r="8107" spans="1:5" x14ac:dyDescent="0.35">
      <c r="A8107" s="107" t="s">
        <v>80</v>
      </c>
      <c r="B8107" s="107" t="s">
        <v>184</v>
      </c>
      <c r="C8107" s="110">
        <v>6</v>
      </c>
      <c r="D8107" s="109">
        <v>211.3321676309271</v>
      </c>
      <c r="E8107" s="109">
        <v>14758.62800903899</v>
      </c>
    </row>
    <row r="8108" spans="1:5" x14ac:dyDescent="0.35">
      <c r="A8108" s="107" t="s">
        <v>80</v>
      </c>
      <c r="B8108" s="107" t="s">
        <v>184</v>
      </c>
      <c r="C8108" s="110">
        <v>7</v>
      </c>
      <c r="D8108" s="109">
        <v>281.09655043794538</v>
      </c>
      <c r="E8108" s="109">
        <v>19185.93655427295</v>
      </c>
    </row>
    <row r="8109" spans="1:5" x14ac:dyDescent="0.35">
      <c r="A8109" s="107" t="s">
        <v>80</v>
      </c>
      <c r="B8109" s="107" t="s">
        <v>184</v>
      </c>
      <c r="C8109" s="110">
        <v>8</v>
      </c>
      <c r="D8109" s="109">
        <v>403.92960398425117</v>
      </c>
      <c r="E8109" s="109">
        <v>27612.123500496691</v>
      </c>
    </row>
    <row r="8110" spans="1:5" x14ac:dyDescent="0.35">
      <c r="A8110" s="107" t="s">
        <v>80</v>
      </c>
      <c r="B8110" s="107" t="s">
        <v>184</v>
      </c>
      <c r="C8110" s="110">
        <v>9</v>
      </c>
      <c r="D8110" s="109">
        <v>518.92409546939484</v>
      </c>
      <c r="E8110" s="109">
        <v>30454.254794976699</v>
      </c>
    </row>
    <row r="8111" spans="1:5" x14ac:dyDescent="0.35">
      <c r="A8111" s="107" t="s">
        <v>80</v>
      </c>
      <c r="B8111" s="107" t="s">
        <v>184</v>
      </c>
      <c r="C8111" s="110">
        <v>10</v>
      </c>
      <c r="D8111" s="109">
        <v>636.26185071233851</v>
      </c>
      <c r="E8111" s="109">
        <v>24251.479344888059</v>
      </c>
    </row>
    <row r="8112" spans="1:5" x14ac:dyDescent="0.35">
      <c r="A8112" s="107" t="s">
        <v>80</v>
      </c>
      <c r="B8112" s="107" t="s">
        <v>184</v>
      </c>
      <c r="C8112" s="110">
        <v>11</v>
      </c>
      <c r="D8112" s="109">
        <v>730.63691187211498</v>
      </c>
      <c r="E8112" s="109">
        <v>30683.157323759238</v>
      </c>
    </row>
    <row r="8113" spans="1:5" x14ac:dyDescent="0.35">
      <c r="A8113" s="107" t="s">
        <v>80</v>
      </c>
      <c r="B8113" s="107" t="s">
        <v>184</v>
      </c>
      <c r="C8113" s="110">
        <v>12</v>
      </c>
      <c r="D8113" s="109">
        <v>847.91070184845819</v>
      </c>
      <c r="E8113" s="109">
        <v>34259.768732559372</v>
      </c>
    </row>
    <row r="8114" spans="1:5" x14ac:dyDescent="0.35">
      <c r="A8114" s="107" t="s">
        <v>80</v>
      </c>
      <c r="B8114" s="107" t="s">
        <v>183</v>
      </c>
      <c r="C8114" s="110">
        <v>1</v>
      </c>
      <c r="D8114" s="109">
        <v>773.77416606271697</v>
      </c>
      <c r="E8114" s="109">
        <v>53794.465830023692</v>
      </c>
    </row>
    <row r="8115" spans="1:5" x14ac:dyDescent="0.35">
      <c r="A8115" s="107" t="s">
        <v>80</v>
      </c>
      <c r="B8115" s="107" t="s">
        <v>183</v>
      </c>
      <c r="C8115" s="110">
        <v>2</v>
      </c>
      <c r="D8115" s="109">
        <v>626.43716870884384</v>
      </c>
      <c r="E8115" s="109">
        <v>41639.690115271267</v>
      </c>
    </row>
    <row r="8116" spans="1:5" x14ac:dyDescent="0.35">
      <c r="A8116" s="107" t="s">
        <v>80</v>
      </c>
      <c r="B8116" s="107" t="s">
        <v>183</v>
      </c>
      <c r="C8116" s="110">
        <v>3</v>
      </c>
      <c r="D8116" s="109">
        <v>638.88874032670299</v>
      </c>
      <c r="E8116" s="109">
        <v>44070.854062623177</v>
      </c>
    </row>
    <row r="8117" spans="1:5" x14ac:dyDescent="0.35">
      <c r="A8117" s="107" t="s">
        <v>80</v>
      </c>
      <c r="B8117" s="107" t="s">
        <v>183</v>
      </c>
      <c r="C8117" s="110">
        <v>4</v>
      </c>
      <c r="D8117" s="109">
        <v>409.62329793428029</v>
      </c>
      <c r="E8117" s="109">
        <v>27617.82904097443</v>
      </c>
    </row>
    <row r="8118" spans="1:5" x14ac:dyDescent="0.35">
      <c r="A8118" s="107" t="s">
        <v>80</v>
      </c>
      <c r="B8118" s="107" t="s">
        <v>183</v>
      </c>
      <c r="C8118" s="110">
        <v>5</v>
      </c>
      <c r="D8118" s="109">
        <v>946.78101475512801</v>
      </c>
      <c r="E8118" s="109">
        <v>63183.692042084593</v>
      </c>
    </row>
    <row r="8119" spans="1:5" x14ac:dyDescent="0.35">
      <c r="A8119" s="107" t="s">
        <v>80</v>
      </c>
      <c r="B8119" s="107" t="s">
        <v>183</v>
      </c>
      <c r="C8119" s="110">
        <v>6</v>
      </c>
      <c r="D8119" s="109">
        <v>824.83563249461872</v>
      </c>
      <c r="E8119" s="109">
        <v>54009.059265827142</v>
      </c>
    </row>
    <row r="8120" spans="1:5" x14ac:dyDescent="0.35">
      <c r="A8120" s="107" t="s">
        <v>80</v>
      </c>
      <c r="B8120" s="107" t="s">
        <v>183</v>
      </c>
      <c r="C8120" s="110">
        <v>7</v>
      </c>
      <c r="D8120" s="109">
        <v>1011.9654359861401</v>
      </c>
      <c r="E8120" s="109">
        <v>66635.107190955227</v>
      </c>
    </row>
    <row r="8121" spans="1:5" x14ac:dyDescent="0.35">
      <c r="A8121" s="107" t="s">
        <v>80</v>
      </c>
      <c r="B8121" s="107" t="s">
        <v>183</v>
      </c>
      <c r="C8121" s="110">
        <v>8</v>
      </c>
      <c r="D8121" s="109">
        <v>1363.9201320650029</v>
      </c>
      <c r="E8121" s="109">
        <v>90204.287097569482</v>
      </c>
    </row>
    <row r="8122" spans="1:5" x14ac:dyDescent="0.35">
      <c r="A8122" s="107" t="s">
        <v>80</v>
      </c>
      <c r="B8122" s="107" t="s">
        <v>183</v>
      </c>
      <c r="C8122" s="110">
        <v>9</v>
      </c>
      <c r="D8122" s="109">
        <v>1743.4519989719431</v>
      </c>
      <c r="E8122" s="109">
        <v>100370.0323065197</v>
      </c>
    </row>
    <row r="8123" spans="1:5" x14ac:dyDescent="0.35">
      <c r="A8123" s="107" t="s">
        <v>80</v>
      </c>
      <c r="B8123" s="107" t="s">
        <v>183</v>
      </c>
      <c r="C8123" s="110">
        <v>10</v>
      </c>
      <c r="D8123" s="109">
        <v>2179.864585674231</v>
      </c>
      <c r="E8123" s="109">
        <v>81850.819756810917</v>
      </c>
    </row>
    <row r="8124" spans="1:5" x14ac:dyDescent="0.35">
      <c r="A8124" s="107" t="s">
        <v>80</v>
      </c>
      <c r="B8124" s="107" t="s">
        <v>183</v>
      </c>
      <c r="C8124" s="110">
        <v>11</v>
      </c>
      <c r="D8124" s="109">
        <v>1915.1833323376991</v>
      </c>
      <c r="E8124" s="109">
        <v>80219.818084275976</v>
      </c>
    </row>
    <row r="8125" spans="1:5" x14ac:dyDescent="0.35">
      <c r="A8125" s="107" t="s">
        <v>80</v>
      </c>
      <c r="B8125" s="107" t="s">
        <v>183</v>
      </c>
      <c r="C8125" s="110">
        <v>12</v>
      </c>
      <c r="D8125" s="109">
        <v>2499.013806695968</v>
      </c>
      <c r="E8125" s="109">
        <v>99877.628864146565</v>
      </c>
    </row>
    <row r="8126" spans="1:5" x14ac:dyDescent="0.35">
      <c r="A8126" s="107" t="s">
        <v>80</v>
      </c>
      <c r="B8126" s="107" t="s">
        <v>182</v>
      </c>
      <c r="C8126" s="110">
        <v>1</v>
      </c>
      <c r="D8126" s="109">
        <v>859.38546535266812</v>
      </c>
      <c r="E8126" s="109">
        <v>66571.12321910102</v>
      </c>
    </row>
    <row r="8127" spans="1:5" x14ac:dyDescent="0.35">
      <c r="A8127" s="107" t="s">
        <v>80</v>
      </c>
      <c r="B8127" s="107" t="s">
        <v>182</v>
      </c>
      <c r="C8127" s="110">
        <v>2</v>
      </c>
      <c r="D8127" s="109">
        <v>701.16657299797214</v>
      </c>
      <c r="E8127" s="109">
        <v>52451.851680447158</v>
      </c>
    </row>
    <row r="8128" spans="1:5" x14ac:dyDescent="0.35">
      <c r="A8128" s="107" t="s">
        <v>80</v>
      </c>
      <c r="B8128" s="107" t="s">
        <v>182</v>
      </c>
      <c r="C8128" s="110">
        <v>3</v>
      </c>
      <c r="D8128" s="109">
        <v>621.37942409141442</v>
      </c>
      <c r="E8128" s="109">
        <v>48808.121133826142</v>
      </c>
    </row>
    <row r="8129" spans="1:5" x14ac:dyDescent="0.35">
      <c r="A8129" s="107" t="s">
        <v>80</v>
      </c>
      <c r="B8129" s="107" t="s">
        <v>182</v>
      </c>
      <c r="C8129" s="110">
        <v>4</v>
      </c>
      <c r="D8129" s="109">
        <v>399.15948067581132</v>
      </c>
      <c r="E8129" s="109">
        <v>30365.683894730919</v>
      </c>
    </row>
    <row r="8130" spans="1:5" x14ac:dyDescent="0.35">
      <c r="A8130" s="107" t="s">
        <v>80</v>
      </c>
      <c r="B8130" s="107" t="s">
        <v>182</v>
      </c>
      <c r="C8130" s="110">
        <v>5</v>
      </c>
      <c r="D8130" s="109">
        <v>215.82923259615501</v>
      </c>
      <c r="E8130" s="109">
        <v>16537.8902423566</v>
      </c>
    </row>
    <row r="8131" spans="1:5" x14ac:dyDescent="0.35">
      <c r="A8131" s="107" t="s">
        <v>80</v>
      </c>
      <c r="B8131" s="107" t="s">
        <v>182</v>
      </c>
      <c r="C8131" s="110">
        <v>6</v>
      </c>
      <c r="D8131" s="109">
        <v>158.4178558853267</v>
      </c>
      <c r="E8131" s="109">
        <v>11693.507886274339</v>
      </c>
    </row>
    <row r="8132" spans="1:5" x14ac:dyDescent="0.35">
      <c r="A8132" s="107" t="s">
        <v>80</v>
      </c>
      <c r="B8132" s="107" t="s">
        <v>182</v>
      </c>
      <c r="C8132" s="110">
        <v>7</v>
      </c>
      <c r="D8132" s="109">
        <v>229.95507343498409</v>
      </c>
      <c r="E8132" s="109">
        <v>16637.246945684561</v>
      </c>
    </row>
    <row r="8133" spans="1:5" x14ac:dyDescent="0.35">
      <c r="A8133" s="107" t="s">
        <v>80</v>
      </c>
      <c r="B8133" s="107" t="s">
        <v>182</v>
      </c>
      <c r="C8133" s="110">
        <v>8</v>
      </c>
      <c r="D8133" s="109">
        <v>337.99052754676211</v>
      </c>
      <c r="E8133" s="109">
        <v>23343.579278779409</v>
      </c>
    </row>
    <row r="8134" spans="1:5" x14ac:dyDescent="0.35">
      <c r="A8134" s="107" t="s">
        <v>80</v>
      </c>
      <c r="B8134" s="107" t="s">
        <v>182</v>
      </c>
      <c r="C8134" s="110">
        <v>9</v>
      </c>
      <c r="D8134" s="109">
        <v>517.14971929021556</v>
      </c>
      <c r="E8134" s="109">
        <v>28909.91771741768</v>
      </c>
    </row>
    <row r="8135" spans="1:5" x14ac:dyDescent="0.35">
      <c r="A8135" s="107" t="s">
        <v>80</v>
      </c>
      <c r="B8135" s="107" t="s">
        <v>182</v>
      </c>
      <c r="C8135" s="110">
        <v>10</v>
      </c>
      <c r="D8135" s="109">
        <v>663.02809120080019</v>
      </c>
      <c r="E8135" s="109">
        <v>22800.359441677949</v>
      </c>
    </row>
    <row r="8136" spans="1:5" x14ac:dyDescent="0.35">
      <c r="A8136" s="107" t="s">
        <v>80</v>
      </c>
      <c r="B8136" s="107" t="s">
        <v>182</v>
      </c>
      <c r="C8136" s="110">
        <v>11</v>
      </c>
      <c r="D8136" s="109">
        <v>756.43714812048211</v>
      </c>
      <c r="E8136" s="109">
        <v>29242.59397830669</v>
      </c>
    </row>
    <row r="8137" spans="1:5" x14ac:dyDescent="0.35">
      <c r="A8137" s="107" t="s">
        <v>80</v>
      </c>
      <c r="B8137" s="107" t="s">
        <v>182</v>
      </c>
      <c r="C8137" s="110">
        <v>12</v>
      </c>
      <c r="D8137" s="109">
        <v>921.23390017939414</v>
      </c>
      <c r="E8137" s="109">
        <v>34014.545035123912</v>
      </c>
    </row>
    <row r="8138" spans="1:5" x14ac:dyDescent="0.35">
      <c r="A8138" s="107" t="s">
        <v>80</v>
      </c>
      <c r="B8138" s="107" t="s">
        <v>181</v>
      </c>
      <c r="C8138" s="110">
        <v>1</v>
      </c>
      <c r="D8138" s="109">
        <v>773.77416606271697</v>
      </c>
      <c r="E8138" s="109">
        <v>53794.465830023692</v>
      </c>
    </row>
    <row r="8139" spans="1:5" x14ac:dyDescent="0.35">
      <c r="A8139" s="107" t="s">
        <v>80</v>
      </c>
      <c r="B8139" s="107" t="s">
        <v>181</v>
      </c>
      <c r="C8139" s="110">
        <v>2</v>
      </c>
      <c r="D8139" s="109">
        <v>626.43716870884384</v>
      </c>
      <c r="E8139" s="109">
        <v>41639.690115271267</v>
      </c>
    </row>
    <row r="8140" spans="1:5" x14ac:dyDescent="0.35">
      <c r="A8140" s="107" t="s">
        <v>80</v>
      </c>
      <c r="B8140" s="107" t="s">
        <v>181</v>
      </c>
      <c r="C8140" s="110">
        <v>3</v>
      </c>
      <c r="D8140" s="109">
        <v>638.88874032670299</v>
      </c>
      <c r="E8140" s="109">
        <v>44070.854062623177</v>
      </c>
    </row>
    <row r="8141" spans="1:5" x14ac:dyDescent="0.35">
      <c r="A8141" s="107" t="s">
        <v>80</v>
      </c>
      <c r="B8141" s="107" t="s">
        <v>181</v>
      </c>
      <c r="C8141" s="110">
        <v>4</v>
      </c>
      <c r="D8141" s="109">
        <v>409.62329793428029</v>
      </c>
      <c r="E8141" s="109">
        <v>27617.82904097443</v>
      </c>
    </row>
    <row r="8142" spans="1:5" x14ac:dyDescent="0.35">
      <c r="A8142" s="107" t="s">
        <v>80</v>
      </c>
      <c r="B8142" s="107" t="s">
        <v>181</v>
      </c>
      <c r="C8142" s="110">
        <v>5</v>
      </c>
      <c r="D8142" s="109">
        <v>305.41323056617011</v>
      </c>
      <c r="E8142" s="109">
        <v>20381.836142607921</v>
      </c>
    </row>
    <row r="8143" spans="1:5" x14ac:dyDescent="0.35">
      <c r="A8143" s="107" t="s">
        <v>80</v>
      </c>
      <c r="B8143" s="107" t="s">
        <v>181</v>
      </c>
      <c r="C8143" s="110">
        <v>6</v>
      </c>
      <c r="D8143" s="109">
        <v>266.07601048213519</v>
      </c>
      <c r="E8143" s="109">
        <v>17422.277182524889</v>
      </c>
    </row>
    <row r="8144" spans="1:5" x14ac:dyDescent="0.35">
      <c r="A8144" s="107" t="s">
        <v>80</v>
      </c>
      <c r="B8144" s="107" t="s">
        <v>181</v>
      </c>
      <c r="C8144" s="110">
        <v>7</v>
      </c>
      <c r="D8144" s="109">
        <v>326.44046322133579</v>
      </c>
      <c r="E8144" s="109">
        <v>21495.19586805009</v>
      </c>
    </row>
    <row r="8145" spans="1:5" x14ac:dyDescent="0.35">
      <c r="A8145" s="107" t="s">
        <v>80</v>
      </c>
      <c r="B8145" s="107" t="s">
        <v>181</v>
      </c>
      <c r="C8145" s="110">
        <v>8</v>
      </c>
      <c r="D8145" s="109">
        <v>439.97423615000088</v>
      </c>
      <c r="E8145" s="109">
        <v>29098.157128248211</v>
      </c>
    </row>
    <row r="8146" spans="1:5" x14ac:dyDescent="0.35">
      <c r="A8146" s="107" t="s">
        <v>80</v>
      </c>
      <c r="B8146" s="107" t="s">
        <v>181</v>
      </c>
      <c r="C8146" s="110">
        <v>9</v>
      </c>
      <c r="D8146" s="109">
        <v>562.4038706361107</v>
      </c>
      <c r="E8146" s="109">
        <v>32377.429776296689</v>
      </c>
    </row>
    <row r="8147" spans="1:5" x14ac:dyDescent="0.35">
      <c r="A8147" s="107" t="s">
        <v>80</v>
      </c>
      <c r="B8147" s="107" t="s">
        <v>181</v>
      </c>
      <c r="C8147" s="110">
        <v>10</v>
      </c>
      <c r="D8147" s="109">
        <v>703.18212441104231</v>
      </c>
      <c r="E8147" s="109">
        <v>26403.49024413255</v>
      </c>
    </row>
    <row r="8148" spans="1:5" x14ac:dyDescent="0.35">
      <c r="A8148" s="107" t="s">
        <v>80</v>
      </c>
      <c r="B8148" s="107" t="s">
        <v>181</v>
      </c>
      <c r="C8148" s="110">
        <v>11</v>
      </c>
      <c r="D8148" s="109">
        <v>618.4512537332854</v>
      </c>
      <c r="E8148" s="109">
        <v>25877.360672347069</v>
      </c>
    </row>
    <row r="8149" spans="1:5" x14ac:dyDescent="0.35">
      <c r="A8149" s="107" t="s">
        <v>80</v>
      </c>
      <c r="B8149" s="107" t="s">
        <v>181</v>
      </c>
      <c r="C8149" s="110">
        <v>12</v>
      </c>
      <c r="D8149" s="109">
        <v>806.13348603095744</v>
      </c>
      <c r="E8149" s="109">
        <v>32218.589956176311</v>
      </c>
    </row>
    <row r="8150" spans="1:5" x14ac:dyDescent="0.35">
      <c r="A8150" s="107" t="s">
        <v>80</v>
      </c>
      <c r="B8150" s="107" t="s">
        <v>180</v>
      </c>
      <c r="C8150" s="110">
        <v>1</v>
      </c>
      <c r="D8150" s="109">
        <v>14711.800078951521</v>
      </c>
      <c r="E8150" s="109">
        <v>585649.08007114485</v>
      </c>
    </row>
    <row r="8151" spans="1:5" x14ac:dyDescent="0.35">
      <c r="A8151" s="107" t="s">
        <v>80</v>
      </c>
      <c r="B8151" s="107" t="s">
        <v>180</v>
      </c>
      <c r="C8151" s="110">
        <v>2</v>
      </c>
      <c r="D8151" s="109">
        <v>12859.576546871949</v>
      </c>
      <c r="E8151" s="109">
        <v>587740.88967165456</v>
      </c>
    </row>
    <row r="8152" spans="1:5" x14ac:dyDescent="0.35">
      <c r="A8152" s="107" t="s">
        <v>80</v>
      </c>
      <c r="B8152" s="107" t="s">
        <v>180</v>
      </c>
      <c r="C8152" s="110">
        <v>3</v>
      </c>
      <c r="D8152" s="109">
        <v>13750.182830106771</v>
      </c>
      <c r="E8152" s="109">
        <v>726791.22966292733</v>
      </c>
    </row>
    <row r="8153" spans="1:5" x14ac:dyDescent="0.35">
      <c r="A8153" s="107" t="s">
        <v>80</v>
      </c>
      <c r="B8153" s="107" t="s">
        <v>180</v>
      </c>
      <c r="C8153" s="110">
        <v>4</v>
      </c>
      <c r="D8153" s="109">
        <v>12410.228153220511</v>
      </c>
      <c r="E8153" s="109">
        <v>629762.28406545904</v>
      </c>
    </row>
    <row r="8154" spans="1:5" x14ac:dyDescent="0.35">
      <c r="A8154" s="107" t="s">
        <v>80</v>
      </c>
      <c r="B8154" s="107" t="s">
        <v>180</v>
      </c>
      <c r="C8154" s="110">
        <v>5</v>
      </c>
      <c r="D8154" s="109">
        <v>10037.554202167539</v>
      </c>
      <c r="E8154" s="109">
        <v>587884.75828418357</v>
      </c>
    </row>
    <row r="8155" spans="1:5" x14ac:dyDescent="0.35">
      <c r="A8155" s="107" t="s">
        <v>80</v>
      </c>
      <c r="B8155" s="107" t="s">
        <v>180</v>
      </c>
      <c r="C8155" s="110">
        <v>6</v>
      </c>
      <c r="D8155" s="109">
        <v>9799.4161216195444</v>
      </c>
      <c r="E8155" s="109">
        <v>585360.32286452432</v>
      </c>
    </row>
    <row r="8156" spans="1:5" x14ac:dyDescent="0.35">
      <c r="A8156" s="107" t="s">
        <v>80</v>
      </c>
      <c r="B8156" s="107" t="s">
        <v>180</v>
      </c>
      <c r="C8156" s="110">
        <v>7</v>
      </c>
      <c r="D8156" s="109">
        <v>10465.33887067105</v>
      </c>
      <c r="E8156" s="109">
        <v>345113.33717288612</v>
      </c>
    </row>
    <row r="8157" spans="1:5" x14ac:dyDescent="0.35">
      <c r="A8157" s="107" t="s">
        <v>80</v>
      </c>
      <c r="B8157" s="107" t="s">
        <v>180</v>
      </c>
      <c r="C8157" s="110">
        <v>8</v>
      </c>
      <c r="D8157" s="109">
        <v>12030.358355835169</v>
      </c>
      <c r="E8157" s="109">
        <v>167179.1162192348</v>
      </c>
    </row>
    <row r="8158" spans="1:5" x14ac:dyDescent="0.35">
      <c r="A8158" s="107" t="s">
        <v>80</v>
      </c>
      <c r="B8158" s="107" t="s">
        <v>180</v>
      </c>
      <c r="C8158" s="110">
        <v>9</v>
      </c>
      <c r="D8158" s="109">
        <v>13650.389233065551</v>
      </c>
      <c r="E8158" s="109">
        <v>131805.28216945479</v>
      </c>
    </row>
    <row r="8159" spans="1:5" x14ac:dyDescent="0.35">
      <c r="A8159" s="107" t="s">
        <v>80</v>
      </c>
      <c r="B8159" s="107" t="s">
        <v>180</v>
      </c>
      <c r="C8159" s="110">
        <v>10</v>
      </c>
      <c r="D8159" s="109">
        <v>10855.94855221032</v>
      </c>
      <c r="E8159" s="109">
        <v>121920.7673035786</v>
      </c>
    </row>
    <row r="8160" spans="1:5" x14ac:dyDescent="0.35">
      <c r="A8160" s="107" t="s">
        <v>80</v>
      </c>
      <c r="B8160" s="107" t="s">
        <v>180</v>
      </c>
      <c r="C8160" s="110">
        <v>11</v>
      </c>
      <c r="D8160" s="109">
        <v>10351.93013560181</v>
      </c>
      <c r="E8160" s="109">
        <v>120221.36267580171</v>
      </c>
    </row>
    <row r="8161" spans="1:5" x14ac:dyDescent="0.35">
      <c r="A8161" s="107" t="s">
        <v>80</v>
      </c>
      <c r="B8161" s="107" t="s">
        <v>180</v>
      </c>
      <c r="C8161" s="110">
        <v>12</v>
      </c>
      <c r="D8161" s="109">
        <v>12050.26109712196</v>
      </c>
      <c r="E8161" s="109">
        <v>149869.73125594039</v>
      </c>
    </row>
    <row r="8162" spans="1:5" x14ac:dyDescent="0.35">
      <c r="A8162" s="107" t="s">
        <v>80</v>
      </c>
      <c r="B8162" s="107" t="s">
        <v>179</v>
      </c>
      <c r="C8162" s="110">
        <v>1</v>
      </c>
      <c r="D8162" s="109">
        <v>1822.4869491228039</v>
      </c>
      <c r="E8162" s="109">
        <v>141199.056946653</v>
      </c>
    </row>
    <row r="8163" spans="1:5" x14ac:dyDescent="0.35">
      <c r="A8163" s="107" t="s">
        <v>80</v>
      </c>
      <c r="B8163" s="107" t="s">
        <v>179</v>
      </c>
      <c r="C8163" s="110">
        <v>2</v>
      </c>
      <c r="D8163" s="109">
        <v>2053.8692046691608</v>
      </c>
      <c r="E8163" s="109">
        <v>153709.66252454181</v>
      </c>
    </row>
    <row r="8164" spans="1:5" x14ac:dyDescent="0.35">
      <c r="A8164" s="107" t="s">
        <v>80</v>
      </c>
      <c r="B8164" s="107" t="s">
        <v>179</v>
      </c>
      <c r="C8164" s="110">
        <v>3</v>
      </c>
      <c r="D8164" s="109">
        <v>1327.588874382297</v>
      </c>
      <c r="E8164" s="109">
        <v>104283.902863019</v>
      </c>
    </row>
    <row r="8165" spans="1:5" x14ac:dyDescent="0.35">
      <c r="A8165" s="107" t="s">
        <v>80</v>
      </c>
      <c r="B8165" s="107" t="s">
        <v>179</v>
      </c>
      <c r="C8165" s="110">
        <v>4</v>
      </c>
      <c r="D8165" s="109">
        <v>869.86211330283254</v>
      </c>
      <c r="E8165" s="109">
        <v>66115.272205388668</v>
      </c>
    </row>
    <row r="8166" spans="1:5" x14ac:dyDescent="0.35">
      <c r="A8166" s="107" t="s">
        <v>80</v>
      </c>
      <c r="B8166" s="107" t="s">
        <v>179</v>
      </c>
      <c r="C8166" s="110">
        <v>5</v>
      </c>
      <c r="D8166" s="109">
        <v>705.50284016559749</v>
      </c>
      <c r="E8166" s="109">
        <v>51657.798154273922</v>
      </c>
    </row>
    <row r="8167" spans="1:5" x14ac:dyDescent="0.35">
      <c r="A8167" s="107" t="s">
        <v>80</v>
      </c>
      <c r="B8167" s="107" t="s">
        <v>179</v>
      </c>
      <c r="C8167" s="110">
        <v>6</v>
      </c>
      <c r="D8167" s="109">
        <v>541.1172636250551</v>
      </c>
      <c r="E8167" s="109">
        <v>38197.724566910947</v>
      </c>
    </row>
    <row r="8168" spans="1:5" x14ac:dyDescent="0.35">
      <c r="A8168" s="107" t="s">
        <v>80</v>
      </c>
      <c r="B8168" s="107" t="s">
        <v>179</v>
      </c>
      <c r="C8168" s="110">
        <v>7</v>
      </c>
      <c r="D8168" s="109">
        <v>762.71002048163666</v>
      </c>
      <c r="E8168" s="109">
        <v>53349.168145884018</v>
      </c>
    </row>
    <row r="8169" spans="1:5" x14ac:dyDescent="0.35">
      <c r="A8169" s="107" t="s">
        <v>80</v>
      </c>
      <c r="B8169" s="107" t="s">
        <v>179</v>
      </c>
      <c r="C8169" s="110">
        <v>8</v>
      </c>
      <c r="D8169" s="109">
        <v>1057.0569210229289</v>
      </c>
      <c r="E8169" s="109">
        <v>72018.987247269179</v>
      </c>
    </row>
    <row r="8170" spans="1:5" x14ac:dyDescent="0.35">
      <c r="A8170" s="107" t="s">
        <v>80</v>
      </c>
      <c r="B8170" s="107" t="s">
        <v>179</v>
      </c>
      <c r="C8170" s="110">
        <v>9</v>
      </c>
      <c r="D8170" s="109">
        <v>1497.8636231105099</v>
      </c>
      <c r="E8170" s="109">
        <v>84739.189537742699</v>
      </c>
    </row>
    <row r="8171" spans="1:5" x14ac:dyDescent="0.35">
      <c r="A8171" s="107" t="s">
        <v>80</v>
      </c>
      <c r="B8171" s="107" t="s">
        <v>179</v>
      </c>
      <c r="C8171" s="110">
        <v>10</v>
      </c>
      <c r="D8171" s="109">
        <v>1941.741704341485</v>
      </c>
      <c r="E8171" s="109">
        <v>69281.360670706636</v>
      </c>
    </row>
    <row r="8172" spans="1:5" x14ac:dyDescent="0.35">
      <c r="A8172" s="107" t="s">
        <v>80</v>
      </c>
      <c r="B8172" s="107" t="s">
        <v>179</v>
      </c>
      <c r="C8172" s="110">
        <v>11</v>
      </c>
      <c r="D8172" s="109">
        <v>1782.1830208391241</v>
      </c>
      <c r="E8172" s="109">
        <v>71764.618104413268</v>
      </c>
    </row>
    <row r="8173" spans="1:5" x14ac:dyDescent="0.35">
      <c r="A8173" s="107" t="s">
        <v>80</v>
      </c>
      <c r="B8173" s="107" t="s">
        <v>179</v>
      </c>
      <c r="C8173" s="110">
        <v>12</v>
      </c>
      <c r="D8173" s="109">
        <v>2427.833569795393</v>
      </c>
      <c r="E8173" s="109">
        <v>92825.668819865197</v>
      </c>
    </row>
    <row r="8174" spans="1:5" x14ac:dyDescent="0.35">
      <c r="A8174" s="107" t="s">
        <v>80</v>
      </c>
      <c r="B8174" s="107" t="s">
        <v>178</v>
      </c>
      <c r="C8174" s="110">
        <v>1</v>
      </c>
      <c r="D8174" s="109">
        <v>1972.824469465419</v>
      </c>
      <c r="E8174" s="109">
        <v>150814.95616282651</v>
      </c>
    </row>
    <row r="8175" spans="1:5" x14ac:dyDescent="0.35">
      <c r="A8175" s="107" t="s">
        <v>80</v>
      </c>
      <c r="B8175" s="107" t="s">
        <v>178</v>
      </c>
      <c r="C8175" s="110">
        <v>2</v>
      </c>
      <c r="D8175" s="109">
        <v>1815.2849983004201</v>
      </c>
      <c r="E8175" s="109">
        <v>133828.84706029919</v>
      </c>
    </row>
    <row r="8176" spans="1:5" x14ac:dyDescent="0.35">
      <c r="A8176" s="107" t="s">
        <v>80</v>
      </c>
      <c r="B8176" s="107" t="s">
        <v>178</v>
      </c>
      <c r="C8176" s="110">
        <v>3</v>
      </c>
      <c r="D8176" s="109">
        <v>1840.224450105964</v>
      </c>
      <c r="E8176" s="109">
        <v>144179.13401619971</v>
      </c>
    </row>
    <row r="8177" spans="1:5" x14ac:dyDescent="0.35">
      <c r="A8177" s="107" t="s">
        <v>80</v>
      </c>
      <c r="B8177" s="107" t="s">
        <v>178</v>
      </c>
      <c r="C8177" s="110">
        <v>4</v>
      </c>
      <c r="D8177" s="109">
        <v>1518.572649239399</v>
      </c>
      <c r="E8177" s="109">
        <v>114936.45930910741</v>
      </c>
    </row>
    <row r="8178" spans="1:5" x14ac:dyDescent="0.35">
      <c r="A8178" s="107" t="s">
        <v>80</v>
      </c>
      <c r="B8178" s="107" t="s">
        <v>178</v>
      </c>
      <c r="C8178" s="110">
        <v>5</v>
      </c>
      <c r="D8178" s="109">
        <v>1163.022733713701</v>
      </c>
      <c r="E8178" s="109">
        <v>87985.988395774635</v>
      </c>
    </row>
    <row r="8179" spans="1:5" x14ac:dyDescent="0.35">
      <c r="A8179" s="107" t="s">
        <v>80</v>
      </c>
      <c r="B8179" s="107" t="s">
        <v>178</v>
      </c>
      <c r="C8179" s="110">
        <v>6</v>
      </c>
      <c r="D8179" s="109">
        <v>945.00644233752189</v>
      </c>
      <c r="E8179" s="109">
        <v>68481.110879704633</v>
      </c>
    </row>
    <row r="8180" spans="1:5" x14ac:dyDescent="0.35">
      <c r="A8180" s="107" t="s">
        <v>80</v>
      </c>
      <c r="B8180" s="107" t="s">
        <v>178</v>
      </c>
      <c r="C8180" s="110">
        <v>7</v>
      </c>
      <c r="D8180" s="109">
        <v>1198.086096813385</v>
      </c>
      <c r="E8180" s="109">
        <v>85176.532623982523</v>
      </c>
    </row>
    <row r="8181" spans="1:5" x14ac:dyDescent="0.35">
      <c r="A8181" s="107" t="s">
        <v>80</v>
      </c>
      <c r="B8181" s="107" t="s">
        <v>178</v>
      </c>
      <c r="C8181" s="110">
        <v>8</v>
      </c>
      <c r="D8181" s="109">
        <v>1457.653679203657</v>
      </c>
      <c r="E8181" s="109">
        <v>101494.1946655361</v>
      </c>
    </row>
    <row r="8182" spans="1:5" x14ac:dyDescent="0.35">
      <c r="A8182" s="107" t="s">
        <v>80</v>
      </c>
      <c r="B8182" s="107" t="s">
        <v>178</v>
      </c>
      <c r="C8182" s="110">
        <v>9</v>
      </c>
      <c r="D8182" s="109">
        <v>1633.4343835663619</v>
      </c>
      <c r="E8182" s="109">
        <v>95452.758449095738</v>
      </c>
    </row>
    <row r="8183" spans="1:5" x14ac:dyDescent="0.35">
      <c r="A8183" s="107" t="s">
        <v>80</v>
      </c>
      <c r="B8183" s="107" t="s">
        <v>178</v>
      </c>
      <c r="C8183" s="110">
        <v>10</v>
      </c>
      <c r="D8183" s="109">
        <v>1841.972577706505</v>
      </c>
      <c r="E8183" s="109">
        <v>66690.480993908583</v>
      </c>
    </row>
    <row r="8184" spans="1:5" x14ac:dyDescent="0.35">
      <c r="A8184" s="107" t="s">
        <v>80</v>
      </c>
      <c r="B8184" s="107" t="s">
        <v>178</v>
      </c>
      <c r="C8184" s="110">
        <v>11</v>
      </c>
      <c r="D8184" s="109">
        <v>2028.8231722986079</v>
      </c>
      <c r="E8184" s="109">
        <v>82662.830816659683</v>
      </c>
    </row>
    <row r="8185" spans="1:5" x14ac:dyDescent="0.35">
      <c r="A8185" s="107" t="s">
        <v>80</v>
      </c>
      <c r="B8185" s="107" t="s">
        <v>178</v>
      </c>
      <c r="C8185" s="110">
        <v>12</v>
      </c>
      <c r="D8185" s="109">
        <v>2136.509088565188</v>
      </c>
      <c r="E8185" s="109">
        <v>81039.515694564354</v>
      </c>
    </row>
    <row r="8186" spans="1:5" x14ac:dyDescent="0.35">
      <c r="A8186" s="107" t="s">
        <v>80</v>
      </c>
      <c r="B8186" s="107" t="s">
        <v>177</v>
      </c>
      <c r="C8186" s="110">
        <v>1</v>
      </c>
      <c r="D8186" s="109">
        <v>756.92104880173417</v>
      </c>
      <c r="E8186" s="109">
        <v>58478.50972637011</v>
      </c>
    </row>
    <row r="8187" spans="1:5" x14ac:dyDescent="0.35">
      <c r="A8187" s="107" t="s">
        <v>80</v>
      </c>
      <c r="B8187" s="107" t="s">
        <v>177</v>
      </c>
      <c r="C8187" s="110">
        <v>2</v>
      </c>
      <c r="D8187" s="109">
        <v>576.70561549863362</v>
      </c>
      <c r="E8187" s="109">
        <v>42904.57516398593</v>
      </c>
    </row>
    <row r="8188" spans="1:5" x14ac:dyDescent="0.35">
      <c r="A8188" s="107" t="s">
        <v>80</v>
      </c>
      <c r="B8188" s="107" t="s">
        <v>177</v>
      </c>
      <c r="C8188" s="110">
        <v>3</v>
      </c>
      <c r="D8188" s="109">
        <v>587.66163765832448</v>
      </c>
      <c r="E8188" s="109">
        <v>45884.872053176921</v>
      </c>
    </row>
    <row r="8189" spans="1:5" x14ac:dyDescent="0.35">
      <c r="A8189" s="107" t="s">
        <v>80</v>
      </c>
      <c r="B8189" s="107" t="s">
        <v>177</v>
      </c>
      <c r="C8189" s="110">
        <v>4</v>
      </c>
      <c r="D8189" s="109">
        <v>397.62884315945979</v>
      </c>
      <c r="E8189" s="109">
        <v>30016.229953252641</v>
      </c>
    </row>
    <row r="8190" spans="1:5" x14ac:dyDescent="0.35">
      <c r="A8190" s="107" t="s">
        <v>80</v>
      </c>
      <c r="B8190" s="107" t="s">
        <v>177</v>
      </c>
      <c r="C8190" s="110">
        <v>5</v>
      </c>
      <c r="D8190" s="109">
        <v>299.11613750229611</v>
      </c>
      <c r="E8190" s="109">
        <v>22442.526867690231</v>
      </c>
    </row>
    <row r="8191" spans="1:5" x14ac:dyDescent="0.35">
      <c r="A8191" s="107" t="s">
        <v>80</v>
      </c>
      <c r="B8191" s="107" t="s">
        <v>177</v>
      </c>
      <c r="C8191" s="110">
        <v>6</v>
      </c>
      <c r="D8191" s="109">
        <v>187.64010259401621</v>
      </c>
      <c r="E8191" s="109">
        <v>13106.903049044789</v>
      </c>
    </row>
    <row r="8192" spans="1:5" x14ac:dyDescent="0.35">
      <c r="A8192" s="107" t="s">
        <v>80</v>
      </c>
      <c r="B8192" s="107" t="s">
        <v>177</v>
      </c>
      <c r="C8192" s="110">
        <v>7</v>
      </c>
      <c r="D8192" s="109">
        <v>279.04984377615898</v>
      </c>
      <c r="E8192" s="109">
        <v>19043.21569412094</v>
      </c>
    </row>
    <row r="8193" spans="1:5" x14ac:dyDescent="0.35">
      <c r="A8193" s="107" t="s">
        <v>80</v>
      </c>
      <c r="B8193" s="107" t="s">
        <v>177</v>
      </c>
      <c r="C8193" s="110">
        <v>8</v>
      </c>
      <c r="D8193" s="109">
        <v>386.49354968131581</v>
      </c>
      <c r="E8193" s="109">
        <v>26399.620646698739</v>
      </c>
    </row>
    <row r="8194" spans="1:5" x14ac:dyDescent="0.35">
      <c r="A8194" s="107" t="s">
        <v>80</v>
      </c>
      <c r="B8194" s="107" t="s">
        <v>177</v>
      </c>
      <c r="C8194" s="110">
        <v>9</v>
      </c>
      <c r="D8194" s="109">
        <v>359.50881593678457</v>
      </c>
      <c r="E8194" s="109">
        <v>21048.72403650987</v>
      </c>
    </row>
    <row r="8195" spans="1:5" x14ac:dyDescent="0.35">
      <c r="A8195" s="107" t="s">
        <v>80</v>
      </c>
      <c r="B8195" s="107" t="s">
        <v>177</v>
      </c>
      <c r="C8195" s="110">
        <v>10</v>
      </c>
      <c r="D8195" s="109">
        <v>434.88323295677662</v>
      </c>
      <c r="E8195" s="109">
        <v>16426.363109917151</v>
      </c>
    </row>
    <row r="8196" spans="1:5" x14ac:dyDescent="0.35">
      <c r="A8196" s="107" t="s">
        <v>80</v>
      </c>
      <c r="B8196" s="107" t="s">
        <v>177</v>
      </c>
      <c r="C8196" s="110">
        <v>11</v>
      </c>
      <c r="D8196" s="109">
        <v>664.78988504830761</v>
      </c>
      <c r="E8196" s="109">
        <v>27961.923310403541</v>
      </c>
    </row>
    <row r="8197" spans="1:5" x14ac:dyDescent="0.35">
      <c r="A8197" s="107" t="s">
        <v>80</v>
      </c>
      <c r="B8197" s="107" t="s">
        <v>177</v>
      </c>
      <c r="C8197" s="110">
        <v>12</v>
      </c>
      <c r="D8197" s="109">
        <v>807.47575664931901</v>
      </c>
      <c r="E8197" s="109">
        <v>32382.545276530211</v>
      </c>
    </row>
    <row r="8198" spans="1:5" x14ac:dyDescent="0.35">
      <c r="A8198" s="107" t="s">
        <v>80</v>
      </c>
      <c r="B8198" s="107" t="s">
        <v>176</v>
      </c>
      <c r="C8198" s="110">
        <v>1</v>
      </c>
      <c r="D8198" s="109">
        <v>1731.8629965728101</v>
      </c>
      <c r="E8198" s="109">
        <v>35220.137667130773</v>
      </c>
    </row>
    <row r="8199" spans="1:5" x14ac:dyDescent="0.35">
      <c r="A8199" s="107" t="s">
        <v>80</v>
      </c>
      <c r="B8199" s="107" t="s">
        <v>176</v>
      </c>
      <c r="C8199" s="110">
        <v>2</v>
      </c>
      <c r="D8199" s="109">
        <v>1679.6889549676321</v>
      </c>
      <c r="E8199" s="109">
        <v>24469.69427481596</v>
      </c>
    </row>
    <row r="8200" spans="1:5" x14ac:dyDescent="0.35">
      <c r="A8200" s="107" t="s">
        <v>80</v>
      </c>
      <c r="B8200" s="107" t="s">
        <v>176</v>
      </c>
      <c r="C8200" s="110">
        <v>3</v>
      </c>
      <c r="D8200" s="109">
        <v>2290.16600244031</v>
      </c>
      <c r="E8200" s="109">
        <v>26903.905480413639</v>
      </c>
    </row>
    <row r="8201" spans="1:5" x14ac:dyDescent="0.35">
      <c r="A8201" s="107" t="s">
        <v>80</v>
      </c>
      <c r="B8201" s="107" t="s">
        <v>176</v>
      </c>
      <c r="C8201" s="110">
        <v>4</v>
      </c>
      <c r="D8201" s="109">
        <v>2007.0999171967651</v>
      </c>
      <c r="E8201" s="109">
        <v>30457.35063648492</v>
      </c>
    </row>
    <row r="8202" spans="1:5" x14ac:dyDescent="0.35">
      <c r="A8202" s="107" t="s">
        <v>80</v>
      </c>
      <c r="B8202" s="107" t="s">
        <v>176</v>
      </c>
      <c r="C8202" s="110">
        <v>5</v>
      </c>
      <c r="D8202" s="109">
        <v>1715.096226994965</v>
      </c>
      <c r="E8202" s="109">
        <v>28831.003346345798</v>
      </c>
    </row>
    <row r="8203" spans="1:5" x14ac:dyDescent="0.35">
      <c r="A8203" s="107" t="s">
        <v>80</v>
      </c>
      <c r="B8203" s="107" t="s">
        <v>176</v>
      </c>
      <c r="C8203" s="110">
        <v>6</v>
      </c>
      <c r="D8203" s="109">
        <v>1576.7973000000129</v>
      </c>
      <c r="E8203" s="109">
        <v>57391.156607993107</v>
      </c>
    </row>
    <row r="8204" spans="1:5" x14ac:dyDescent="0.35">
      <c r="A8204" s="107" t="s">
        <v>80</v>
      </c>
      <c r="B8204" s="107" t="s">
        <v>176</v>
      </c>
      <c r="C8204" s="110">
        <v>7</v>
      </c>
      <c r="D8204" s="109">
        <v>1756.7670014639741</v>
      </c>
      <c r="E8204" s="109">
        <v>25722.13123334953</v>
      </c>
    </row>
    <row r="8205" spans="1:5" x14ac:dyDescent="0.35">
      <c r="A8205" s="107" t="s">
        <v>80</v>
      </c>
      <c r="B8205" s="107" t="s">
        <v>176</v>
      </c>
      <c r="C8205" s="110">
        <v>8</v>
      </c>
      <c r="D8205" s="109">
        <v>1926.648505206397</v>
      </c>
      <c r="E8205" s="109">
        <v>15949.67131640869</v>
      </c>
    </row>
    <row r="8206" spans="1:5" x14ac:dyDescent="0.35">
      <c r="A8206" s="107" t="s">
        <v>80</v>
      </c>
      <c r="B8206" s="107" t="s">
        <v>176</v>
      </c>
      <c r="C8206" s="110">
        <v>9</v>
      </c>
      <c r="D8206" s="109">
        <v>2156.700767851361</v>
      </c>
      <c r="E8206" s="109">
        <v>12714.97546608927</v>
      </c>
    </row>
    <row r="8207" spans="1:5" x14ac:dyDescent="0.35">
      <c r="A8207" s="107" t="s">
        <v>80</v>
      </c>
      <c r="B8207" s="107" t="s">
        <v>176</v>
      </c>
      <c r="C8207" s="110">
        <v>10</v>
      </c>
      <c r="D8207" s="109">
        <v>2199.0928080317831</v>
      </c>
      <c r="E8207" s="109">
        <v>18666.03549022667</v>
      </c>
    </row>
    <row r="8208" spans="1:5" x14ac:dyDescent="0.35">
      <c r="A8208" s="107" t="s">
        <v>80</v>
      </c>
      <c r="B8208" s="107" t="s">
        <v>176</v>
      </c>
      <c r="C8208" s="110">
        <v>11</v>
      </c>
      <c r="D8208" s="109">
        <v>2422.9442881946611</v>
      </c>
      <c r="E8208" s="109">
        <v>17278.074426957621</v>
      </c>
    </row>
    <row r="8209" spans="1:5" x14ac:dyDescent="0.35">
      <c r="A8209" s="107" t="s">
        <v>80</v>
      </c>
      <c r="B8209" s="107" t="s">
        <v>176</v>
      </c>
      <c r="C8209" s="110">
        <v>12</v>
      </c>
      <c r="D8209" s="109">
        <v>2566.9606513070089</v>
      </c>
      <c r="E8209" s="109">
        <v>20040.383302611539</v>
      </c>
    </row>
    <row r="8210" spans="1:5" x14ac:dyDescent="0.35">
      <c r="A8210" s="107" t="s">
        <v>80</v>
      </c>
      <c r="B8210" s="107" t="s">
        <v>63</v>
      </c>
      <c r="C8210" s="110">
        <v>1</v>
      </c>
      <c r="D8210" s="109">
        <v>1438.593624590882</v>
      </c>
      <c r="E8210" s="109">
        <v>29166.39811029374</v>
      </c>
    </row>
    <row r="8211" spans="1:5" x14ac:dyDescent="0.35">
      <c r="A8211" s="107" t="s">
        <v>80</v>
      </c>
      <c r="B8211" s="107" t="s">
        <v>63</v>
      </c>
      <c r="C8211" s="110">
        <v>2</v>
      </c>
      <c r="D8211" s="109">
        <v>1295.066959636119</v>
      </c>
      <c r="E8211" s="109">
        <v>20599.123301358632</v>
      </c>
    </row>
    <row r="8212" spans="1:5" x14ac:dyDescent="0.35">
      <c r="A8212" s="107" t="s">
        <v>80</v>
      </c>
      <c r="B8212" s="107" t="s">
        <v>63</v>
      </c>
      <c r="C8212" s="110">
        <v>3</v>
      </c>
      <c r="D8212" s="109">
        <v>1912.3218637226701</v>
      </c>
      <c r="E8212" s="109">
        <v>22500.087800581641</v>
      </c>
    </row>
    <row r="8213" spans="1:5" x14ac:dyDescent="0.35">
      <c r="A8213" s="107" t="s">
        <v>80</v>
      </c>
      <c r="B8213" s="107" t="s">
        <v>63</v>
      </c>
      <c r="C8213" s="110">
        <v>4</v>
      </c>
      <c r="D8213" s="109">
        <v>1666.344518958703</v>
      </c>
      <c r="E8213" s="109">
        <v>25300.71228491962</v>
      </c>
    </row>
    <row r="8214" spans="1:5" x14ac:dyDescent="0.35">
      <c r="A8214" s="107" t="s">
        <v>80</v>
      </c>
      <c r="B8214" s="107" t="s">
        <v>63</v>
      </c>
      <c r="C8214" s="110">
        <v>5</v>
      </c>
      <c r="D8214" s="109">
        <v>1363.567008071984</v>
      </c>
      <c r="E8214" s="109">
        <v>23106.13221920652</v>
      </c>
    </row>
    <row r="8215" spans="1:5" x14ac:dyDescent="0.35">
      <c r="A8215" s="107" t="s">
        <v>80</v>
      </c>
      <c r="B8215" s="107" t="s">
        <v>63</v>
      </c>
      <c r="C8215" s="110">
        <v>6</v>
      </c>
      <c r="D8215" s="109">
        <v>1320.247197935307</v>
      </c>
      <c r="E8215" s="109">
        <v>48195.210197488981</v>
      </c>
    </row>
    <row r="8216" spans="1:5" x14ac:dyDescent="0.35">
      <c r="A8216" s="107" t="s">
        <v>80</v>
      </c>
      <c r="B8216" s="107" t="s">
        <v>63</v>
      </c>
      <c r="C8216" s="110">
        <v>7</v>
      </c>
      <c r="D8216" s="109">
        <v>1446.422401422225</v>
      </c>
      <c r="E8216" s="109">
        <v>21006.139045917069</v>
      </c>
    </row>
    <row r="8217" spans="1:5" x14ac:dyDescent="0.35">
      <c r="A8217" s="107" t="s">
        <v>80</v>
      </c>
      <c r="B8217" s="107" t="s">
        <v>63</v>
      </c>
      <c r="C8217" s="110">
        <v>8</v>
      </c>
      <c r="D8217" s="109">
        <v>1589.798037723999</v>
      </c>
      <c r="E8217" s="109">
        <v>13136.26728365151</v>
      </c>
    </row>
    <row r="8218" spans="1:5" x14ac:dyDescent="0.35">
      <c r="A8218" s="107" t="s">
        <v>80</v>
      </c>
      <c r="B8218" s="107" t="s">
        <v>63</v>
      </c>
      <c r="C8218" s="110">
        <v>9</v>
      </c>
      <c r="D8218" s="109">
        <v>1782.6376578228051</v>
      </c>
      <c r="E8218" s="109">
        <v>10461.46253007925</v>
      </c>
    </row>
    <row r="8219" spans="1:5" x14ac:dyDescent="0.35">
      <c r="A8219" s="107" t="s">
        <v>80</v>
      </c>
      <c r="B8219" s="107" t="s">
        <v>63</v>
      </c>
      <c r="C8219" s="110">
        <v>10</v>
      </c>
      <c r="D8219" s="109">
        <v>1850.3312630482301</v>
      </c>
      <c r="E8219" s="109">
        <v>15484.97743358556</v>
      </c>
    </row>
    <row r="8220" spans="1:5" x14ac:dyDescent="0.35">
      <c r="A8220" s="107" t="s">
        <v>80</v>
      </c>
      <c r="B8220" s="107" t="s">
        <v>63</v>
      </c>
      <c r="C8220" s="110">
        <v>11</v>
      </c>
      <c r="D8220" s="109">
        <v>2035.18109024559</v>
      </c>
      <c r="E8220" s="109">
        <v>14465.62386489882</v>
      </c>
    </row>
    <row r="8221" spans="1:5" x14ac:dyDescent="0.35">
      <c r="A8221" s="107" t="s">
        <v>80</v>
      </c>
      <c r="B8221" s="107" t="s">
        <v>63</v>
      </c>
      <c r="C8221" s="110">
        <v>12</v>
      </c>
      <c r="D8221" s="109">
        <v>2113.528471071606</v>
      </c>
      <c r="E8221" s="109">
        <v>16574.936163870079</v>
      </c>
    </row>
    <row r="8222" spans="1:5" x14ac:dyDescent="0.35">
      <c r="A8222" s="107" t="s">
        <v>80</v>
      </c>
      <c r="B8222" s="107" t="s">
        <v>64</v>
      </c>
      <c r="C8222" s="110">
        <v>1</v>
      </c>
      <c r="D8222" s="109">
        <v>3422.6464579779122</v>
      </c>
      <c r="E8222" s="109">
        <v>62666.647838115561</v>
      </c>
    </row>
    <row r="8223" spans="1:5" x14ac:dyDescent="0.35">
      <c r="A8223" s="107" t="s">
        <v>80</v>
      </c>
      <c r="B8223" s="107" t="s">
        <v>64</v>
      </c>
      <c r="C8223" s="110">
        <v>2</v>
      </c>
      <c r="D8223" s="109">
        <v>3309.6786903098091</v>
      </c>
      <c r="E8223" s="109">
        <v>43660.636130352119</v>
      </c>
    </row>
    <row r="8224" spans="1:5" x14ac:dyDescent="0.35">
      <c r="A8224" s="107" t="s">
        <v>80</v>
      </c>
      <c r="B8224" s="107" t="s">
        <v>64</v>
      </c>
      <c r="C8224" s="110">
        <v>3</v>
      </c>
      <c r="D8224" s="109">
        <v>4071.4062265605562</v>
      </c>
      <c r="E8224" s="109">
        <v>47829.165298513173</v>
      </c>
    </row>
    <row r="8225" spans="1:5" x14ac:dyDescent="0.35">
      <c r="A8225" s="107" t="s">
        <v>80</v>
      </c>
      <c r="B8225" s="107" t="s">
        <v>64</v>
      </c>
      <c r="C8225" s="110">
        <v>4</v>
      </c>
      <c r="D8225" s="109">
        <v>3568.1776305720282</v>
      </c>
      <c r="E8225" s="109">
        <v>54146.401131528677</v>
      </c>
    </row>
    <row r="8226" spans="1:5" x14ac:dyDescent="0.35">
      <c r="A8226" s="107" t="s">
        <v>80</v>
      </c>
      <c r="B8226" s="107" t="s">
        <v>64</v>
      </c>
      <c r="C8226" s="110">
        <v>5</v>
      </c>
      <c r="D8226" s="109">
        <v>3048.8412117943749</v>
      </c>
      <c r="E8226" s="109">
        <v>51255.117060170298</v>
      </c>
    </row>
    <row r="8227" spans="1:5" x14ac:dyDescent="0.35">
      <c r="A8227" s="107" t="s">
        <v>80</v>
      </c>
      <c r="B8227" s="107" t="s">
        <v>64</v>
      </c>
      <c r="C8227" s="110">
        <v>6</v>
      </c>
      <c r="D8227" s="109">
        <v>2802.7170963542271</v>
      </c>
      <c r="E8227" s="109">
        <v>102028.72285865439</v>
      </c>
    </row>
    <row r="8228" spans="1:5" x14ac:dyDescent="0.35">
      <c r="A8228" s="107" t="s">
        <v>80</v>
      </c>
      <c r="B8228" s="107" t="s">
        <v>64</v>
      </c>
      <c r="C8228" s="110">
        <v>7</v>
      </c>
      <c r="D8228" s="109">
        <v>3123.1413359359608</v>
      </c>
      <c r="E8228" s="109">
        <v>45728.233303732522</v>
      </c>
    </row>
    <row r="8229" spans="1:5" x14ac:dyDescent="0.35">
      <c r="A8229" s="107" t="s">
        <v>80</v>
      </c>
      <c r="B8229" s="107" t="s">
        <v>64</v>
      </c>
      <c r="C8229" s="110">
        <v>8</v>
      </c>
      <c r="D8229" s="109">
        <v>3425.15289814471</v>
      </c>
      <c r="E8229" s="109">
        <v>28354.971229171009</v>
      </c>
    </row>
    <row r="8230" spans="1:5" x14ac:dyDescent="0.35">
      <c r="A8230" s="107" t="s">
        <v>80</v>
      </c>
      <c r="B8230" s="107" t="s">
        <v>64</v>
      </c>
      <c r="C8230" s="110">
        <v>9</v>
      </c>
      <c r="D8230" s="109">
        <v>3834.1346984024249</v>
      </c>
      <c r="E8230" s="109">
        <v>22604.400828603149</v>
      </c>
    </row>
    <row r="8231" spans="1:5" x14ac:dyDescent="0.35">
      <c r="A8231" s="107" t="s">
        <v>80</v>
      </c>
      <c r="B8231" s="107" t="s">
        <v>64</v>
      </c>
      <c r="C8231" s="110">
        <v>10</v>
      </c>
      <c r="D8231" s="109">
        <v>3923.5619796792221</v>
      </c>
      <c r="E8231" s="109">
        <v>33189.830925556613</v>
      </c>
    </row>
    <row r="8232" spans="1:5" x14ac:dyDescent="0.35">
      <c r="A8232" s="107" t="s">
        <v>80</v>
      </c>
      <c r="B8232" s="107" t="s">
        <v>64</v>
      </c>
      <c r="C8232" s="110">
        <v>11</v>
      </c>
      <c r="D8232" s="109">
        <v>4294.5361284505216</v>
      </c>
      <c r="E8232" s="109">
        <v>30716.576759035739</v>
      </c>
    </row>
    <row r="8233" spans="1:5" x14ac:dyDescent="0.35">
      <c r="A8233" s="107" t="s">
        <v>80</v>
      </c>
      <c r="B8233" s="107" t="s">
        <v>64</v>
      </c>
      <c r="C8233" s="110">
        <v>12</v>
      </c>
      <c r="D8233" s="109">
        <v>4566.6856180315099</v>
      </c>
      <c r="E8233" s="109">
        <v>35627.348093531589</v>
      </c>
    </row>
    <row r="8234" spans="1:5" x14ac:dyDescent="0.35">
      <c r="A8234" s="107" t="s">
        <v>80</v>
      </c>
      <c r="B8234" s="107" t="s">
        <v>175</v>
      </c>
      <c r="C8234" s="110">
        <v>1</v>
      </c>
      <c r="D8234" s="109">
        <v>640.29582133472923</v>
      </c>
      <c r="E8234" s="109">
        <v>61736.350735102518</v>
      </c>
    </row>
    <row r="8235" spans="1:5" x14ac:dyDescent="0.35">
      <c r="A8235" s="107" t="s">
        <v>80</v>
      </c>
      <c r="B8235" s="107" t="s">
        <v>175</v>
      </c>
      <c r="C8235" s="110">
        <v>2</v>
      </c>
      <c r="D8235" s="109">
        <v>581.1997222166957</v>
      </c>
      <c r="E8235" s="109">
        <v>51880.081578381432</v>
      </c>
    </row>
    <row r="8236" spans="1:5" x14ac:dyDescent="0.35">
      <c r="A8236" s="107" t="s">
        <v>80</v>
      </c>
      <c r="B8236" s="107" t="s">
        <v>175</v>
      </c>
      <c r="C8236" s="110">
        <v>3</v>
      </c>
      <c r="D8236" s="109">
        <v>615.44034470550321</v>
      </c>
      <c r="E8236" s="109">
        <v>55213.382146843862</v>
      </c>
    </row>
    <row r="8237" spans="1:5" x14ac:dyDescent="0.35">
      <c r="A8237" s="107" t="s">
        <v>80</v>
      </c>
      <c r="B8237" s="107" t="s">
        <v>175</v>
      </c>
      <c r="C8237" s="110">
        <v>4</v>
      </c>
      <c r="D8237" s="109">
        <v>518.92128341077398</v>
      </c>
      <c r="E8237" s="109">
        <v>44947.128603815239</v>
      </c>
    </row>
    <row r="8238" spans="1:5" x14ac:dyDescent="0.35">
      <c r="A8238" s="107" t="s">
        <v>80</v>
      </c>
      <c r="B8238" s="107" t="s">
        <v>175</v>
      </c>
      <c r="C8238" s="110">
        <v>5</v>
      </c>
      <c r="D8238" s="109">
        <v>392.27840920856039</v>
      </c>
      <c r="E8238" s="109">
        <v>28524.364748200809</v>
      </c>
    </row>
    <row r="8239" spans="1:5" x14ac:dyDescent="0.35">
      <c r="A8239" s="107" t="s">
        <v>80</v>
      </c>
      <c r="B8239" s="107" t="s">
        <v>175</v>
      </c>
      <c r="C8239" s="110">
        <v>6</v>
      </c>
      <c r="D8239" s="109">
        <v>412.38272052970819</v>
      </c>
      <c r="E8239" s="109">
        <v>28392.71752948661</v>
      </c>
    </row>
    <row r="8240" spans="1:5" x14ac:dyDescent="0.35">
      <c r="A8240" s="107" t="s">
        <v>80</v>
      </c>
      <c r="B8240" s="107" t="s">
        <v>175</v>
      </c>
      <c r="C8240" s="110">
        <v>7</v>
      </c>
      <c r="D8240" s="109">
        <v>436.44964060662511</v>
      </c>
      <c r="E8240" s="109">
        <v>33327.558106371558</v>
      </c>
    </row>
    <row r="8241" spans="1:5" x14ac:dyDescent="0.35">
      <c r="A8241" s="107" t="s">
        <v>80</v>
      </c>
      <c r="B8241" s="107" t="s">
        <v>175</v>
      </c>
      <c r="C8241" s="110">
        <v>8</v>
      </c>
      <c r="D8241" s="109">
        <v>484.00256356784752</v>
      </c>
      <c r="E8241" s="109">
        <v>32046.307999782231</v>
      </c>
    </row>
    <row r="8242" spans="1:5" x14ac:dyDescent="0.35">
      <c r="A8242" s="107" t="s">
        <v>80</v>
      </c>
      <c r="B8242" s="107" t="s">
        <v>175</v>
      </c>
      <c r="C8242" s="110">
        <v>9</v>
      </c>
      <c r="D8242" s="109">
        <v>526.4407284958852</v>
      </c>
      <c r="E8242" s="109">
        <v>28936.510168783949</v>
      </c>
    </row>
    <row r="8243" spans="1:5" x14ac:dyDescent="0.35">
      <c r="A8243" s="107" t="s">
        <v>80</v>
      </c>
      <c r="B8243" s="107" t="s">
        <v>175</v>
      </c>
      <c r="C8243" s="110">
        <v>10</v>
      </c>
      <c r="D8243" s="109">
        <v>597.92933226028265</v>
      </c>
      <c r="E8243" s="109">
        <v>21828.733608389401</v>
      </c>
    </row>
    <row r="8244" spans="1:5" x14ac:dyDescent="0.35">
      <c r="A8244" s="107" t="s">
        <v>80</v>
      </c>
      <c r="B8244" s="107" t="s">
        <v>175</v>
      </c>
      <c r="C8244" s="110">
        <v>11</v>
      </c>
      <c r="D8244" s="109">
        <v>620.5656214700474</v>
      </c>
      <c r="E8244" s="109">
        <v>32809.809100662569</v>
      </c>
    </row>
    <row r="8245" spans="1:5" x14ac:dyDescent="0.35">
      <c r="A8245" s="107" t="s">
        <v>80</v>
      </c>
      <c r="B8245" s="107" t="s">
        <v>175</v>
      </c>
      <c r="C8245" s="110">
        <v>12</v>
      </c>
      <c r="D8245" s="109">
        <v>648.97768942875598</v>
      </c>
      <c r="E8245" s="109">
        <v>30432.501890003208</v>
      </c>
    </row>
    <row r="8246" spans="1:5" x14ac:dyDescent="0.35">
      <c r="A8246" s="107" t="s">
        <v>80</v>
      </c>
      <c r="B8246" s="107" t="s">
        <v>174</v>
      </c>
      <c r="C8246" s="110">
        <v>1</v>
      </c>
      <c r="D8246" s="109">
        <v>391.25956105795791</v>
      </c>
      <c r="E8246" s="109">
        <v>28809.070516168009</v>
      </c>
    </row>
    <row r="8247" spans="1:5" x14ac:dyDescent="0.35">
      <c r="A8247" s="107" t="s">
        <v>80</v>
      </c>
      <c r="B8247" s="107" t="s">
        <v>174</v>
      </c>
      <c r="C8247" s="110">
        <v>2</v>
      </c>
      <c r="D8247" s="109">
        <v>290.52951255986602</v>
      </c>
      <c r="E8247" s="109">
        <v>20876.367355111641</v>
      </c>
    </row>
    <row r="8248" spans="1:5" x14ac:dyDescent="0.35">
      <c r="A8248" s="107" t="s">
        <v>80</v>
      </c>
      <c r="B8248" s="107" t="s">
        <v>174</v>
      </c>
      <c r="C8248" s="110">
        <v>3</v>
      </c>
      <c r="D8248" s="109">
        <v>271.2207046954029</v>
      </c>
      <c r="E8248" s="109">
        <v>20638.859080606111</v>
      </c>
    </row>
    <row r="8249" spans="1:5" x14ac:dyDescent="0.35">
      <c r="A8249" s="107" t="s">
        <v>80</v>
      </c>
      <c r="B8249" s="107" t="s">
        <v>174</v>
      </c>
      <c r="C8249" s="110">
        <v>4</v>
      </c>
      <c r="D8249" s="109">
        <v>169.19423207407411</v>
      </c>
      <c r="E8249" s="109">
        <v>12486.75611617595</v>
      </c>
    </row>
    <row r="8250" spans="1:5" x14ac:dyDescent="0.35">
      <c r="A8250" s="107" t="s">
        <v>80</v>
      </c>
      <c r="B8250" s="107" t="s">
        <v>174</v>
      </c>
      <c r="C8250" s="110">
        <v>5</v>
      </c>
      <c r="D8250" s="109">
        <v>73.988721346036783</v>
      </c>
      <c r="E8250" s="109">
        <v>5473.9506176141613</v>
      </c>
    </row>
    <row r="8251" spans="1:5" x14ac:dyDescent="0.35">
      <c r="A8251" s="107" t="s">
        <v>80</v>
      </c>
      <c r="B8251" s="107" t="s">
        <v>174</v>
      </c>
      <c r="C8251" s="110">
        <v>6</v>
      </c>
      <c r="D8251" s="109">
        <v>75.014607358028726</v>
      </c>
      <c r="E8251" s="109">
        <v>5272.6639811497571</v>
      </c>
    </row>
    <row r="8252" spans="1:5" x14ac:dyDescent="0.35">
      <c r="A8252" s="107" t="s">
        <v>80</v>
      </c>
      <c r="B8252" s="107" t="s">
        <v>174</v>
      </c>
      <c r="C8252" s="110">
        <v>7</v>
      </c>
      <c r="D8252" s="109">
        <v>99.534087949131461</v>
      </c>
      <c r="E8252" s="109">
        <v>6932.8760335240977</v>
      </c>
    </row>
    <row r="8253" spans="1:5" x14ac:dyDescent="0.35">
      <c r="A8253" s="107" t="s">
        <v>80</v>
      </c>
      <c r="B8253" s="107" t="s">
        <v>174</v>
      </c>
      <c r="C8253" s="110">
        <v>8</v>
      </c>
      <c r="D8253" s="109">
        <v>123.7113956575906</v>
      </c>
      <c r="E8253" s="109">
        <v>8314.0428948774443</v>
      </c>
    </row>
    <row r="8254" spans="1:5" x14ac:dyDescent="0.35">
      <c r="A8254" s="107" t="s">
        <v>80</v>
      </c>
      <c r="B8254" s="107" t="s">
        <v>174</v>
      </c>
      <c r="C8254" s="110">
        <v>9</v>
      </c>
      <c r="D8254" s="109">
        <v>132.9064920766651</v>
      </c>
      <c r="E8254" s="109">
        <v>7344.058339198732</v>
      </c>
    </row>
    <row r="8255" spans="1:5" x14ac:dyDescent="0.35">
      <c r="A8255" s="107" t="s">
        <v>80</v>
      </c>
      <c r="B8255" s="107" t="s">
        <v>174</v>
      </c>
      <c r="C8255" s="110">
        <v>10</v>
      </c>
      <c r="D8255" s="109">
        <v>191.15850144643929</v>
      </c>
      <c r="E8255" s="109">
        <v>6413.4270262031096</v>
      </c>
    </row>
    <row r="8256" spans="1:5" x14ac:dyDescent="0.35">
      <c r="A8256" s="107" t="s">
        <v>80</v>
      </c>
      <c r="B8256" s="107" t="s">
        <v>174</v>
      </c>
      <c r="C8256" s="110">
        <v>11</v>
      </c>
      <c r="D8256" s="109">
        <v>194.6717174804281</v>
      </c>
      <c r="E8256" s="109">
        <v>7362.8892266597013</v>
      </c>
    </row>
    <row r="8257" spans="1:5" x14ac:dyDescent="0.35">
      <c r="A8257" s="107" t="s">
        <v>80</v>
      </c>
      <c r="B8257" s="107" t="s">
        <v>174</v>
      </c>
      <c r="C8257" s="110">
        <v>12</v>
      </c>
      <c r="D8257" s="109">
        <v>514.18979464828226</v>
      </c>
      <c r="E8257" s="109">
        <v>18659.11937098415</v>
      </c>
    </row>
    <row r="8258" spans="1:5" x14ac:dyDescent="0.35">
      <c r="A8258" s="107" t="s">
        <v>80</v>
      </c>
      <c r="B8258" s="107" t="s">
        <v>173</v>
      </c>
      <c r="C8258" s="110">
        <v>1</v>
      </c>
      <c r="D8258" s="109">
        <v>1882.079965114594</v>
      </c>
      <c r="E8258" s="109">
        <v>160553.80961343649</v>
      </c>
    </row>
    <row r="8259" spans="1:5" x14ac:dyDescent="0.35">
      <c r="A8259" s="107" t="s">
        <v>80</v>
      </c>
      <c r="B8259" s="107" t="s">
        <v>173</v>
      </c>
      <c r="C8259" s="110">
        <v>2</v>
      </c>
      <c r="D8259" s="109">
        <v>2371.4399766921988</v>
      </c>
      <c r="E8259" s="109">
        <v>189651.21835013971</v>
      </c>
    </row>
    <row r="8260" spans="1:5" x14ac:dyDescent="0.35">
      <c r="A8260" s="107" t="s">
        <v>80</v>
      </c>
      <c r="B8260" s="107" t="s">
        <v>173</v>
      </c>
      <c r="C8260" s="110">
        <v>3</v>
      </c>
      <c r="D8260" s="109">
        <v>2354.6400613784799</v>
      </c>
      <c r="E8260" s="109">
        <v>193280.5936978941</v>
      </c>
    </row>
    <row r="8261" spans="1:5" x14ac:dyDescent="0.35">
      <c r="A8261" s="107" t="s">
        <v>80</v>
      </c>
      <c r="B8261" s="107" t="s">
        <v>173</v>
      </c>
      <c r="C8261" s="110">
        <v>4</v>
      </c>
      <c r="D8261" s="109">
        <v>3883.4398393630991</v>
      </c>
      <c r="E8261" s="109">
        <v>308521.46382011002</v>
      </c>
    </row>
    <row r="8262" spans="1:5" x14ac:dyDescent="0.35">
      <c r="A8262" s="107" t="s">
        <v>80</v>
      </c>
      <c r="B8262" s="107" t="s">
        <v>173</v>
      </c>
      <c r="C8262" s="110">
        <v>5</v>
      </c>
      <c r="D8262" s="109">
        <v>4047.8400235176068</v>
      </c>
      <c r="E8262" s="109">
        <v>296198.71616786427</v>
      </c>
    </row>
    <row r="8263" spans="1:5" x14ac:dyDescent="0.35">
      <c r="A8263" s="107" t="s">
        <v>80</v>
      </c>
      <c r="B8263" s="107" t="s">
        <v>173</v>
      </c>
      <c r="C8263" s="110">
        <v>6</v>
      </c>
      <c r="D8263" s="109">
        <v>3691.439965724946</v>
      </c>
      <c r="E8263" s="109">
        <v>257386.519240945</v>
      </c>
    </row>
    <row r="8264" spans="1:5" x14ac:dyDescent="0.35">
      <c r="A8264" s="107" t="s">
        <v>80</v>
      </c>
      <c r="B8264" s="107" t="s">
        <v>173</v>
      </c>
      <c r="C8264" s="110">
        <v>7</v>
      </c>
      <c r="D8264" s="109">
        <v>3960.2400956153861</v>
      </c>
      <c r="E8264" s="109">
        <v>286068.59196616779</v>
      </c>
    </row>
    <row r="8265" spans="1:5" x14ac:dyDescent="0.35">
      <c r="A8265" s="107" t="s">
        <v>80</v>
      </c>
      <c r="B8265" s="107" t="s">
        <v>173</v>
      </c>
      <c r="C8265" s="110">
        <v>8</v>
      </c>
      <c r="D8265" s="109">
        <v>3812.879924774169</v>
      </c>
      <c r="E8265" s="109">
        <v>257109.96473864999</v>
      </c>
    </row>
    <row r="8266" spans="1:5" x14ac:dyDescent="0.35">
      <c r="A8266" s="107" t="s">
        <v>80</v>
      </c>
      <c r="B8266" s="107" t="s">
        <v>173</v>
      </c>
      <c r="C8266" s="110">
        <v>9</v>
      </c>
      <c r="D8266" s="109">
        <v>3611.0401611328148</v>
      </c>
      <c r="E8266" s="109">
        <v>216437.75725506089</v>
      </c>
    </row>
    <row r="8267" spans="1:5" x14ac:dyDescent="0.35">
      <c r="A8267" s="107" t="s">
        <v>80</v>
      </c>
      <c r="B8267" s="107" t="s">
        <v>173</v>
      </c>
      <c r="C8267" s="110">
        <v>10</v>
      </c>
      <c r="D8267" s="109">
        <v>3986.1437179971949</v>
      </c>
      <c r="E8267" s="109">
        <v>199689.88844215771</v>
      </c>
    </row>
    <row r="8268" spans="1:5" x14ac:dyDescent="0.35">
      <c r="A8268" s="107" t="s">
        <v>80</v>
      </c>
      <c r="B8268" s="107" t="s">
        <v>173</v>
      </c>
      <c r="C8268" s="110">
        <v>11</v>
      </c>
      <c r="D8268" s="109">
        <v>3960.6631769731248</v>
      </c>
      <c r="E8268" s="109">
        <v>224907.55254455109</v>
      </c>
    </row>
    <row r="8269" spans="1:5" x14ac:dyDescent="0.35">
      <c r="A8269" s="107" t="s">
        <v>80</v>
      </c>
      <c r="B8269" s="107" t="s">
        <v>173</v>
      </c>
      <c r="C8269" s="110">
        <v>12</v>
      </c>
      <c r="D8269" s="109">
        <v>4155.1999192237863</v>
      </c>
      <c r="E8269" s="109">
        <v>222937.51490674721</v>
      </c>
    </row>
    <row r="8270" spans="1:5" x14ac:dyDescent="0.35">
      <c r="A8270" s="107" t="s">
        <v>80</v>
      </c>
      <c r="B8270" s="107" t="s">
        <v>172</v>
      </c>
      <c r="C8270" s="110">
        <v>1</v>
      </c>
      <c r="D8270" s="109">
        <v>780.66678958735542</v>
      </c>
      <c r="E8270" s="109">
        <v>61215.167654150893</v>
      </c>
    </row>
    <row r="8271" spans="1:5" x14ac:dyDescent="0.35">
      <c r="A8271" s="107" t="s">
        <v>80</v>
      </c>
      <c r="B8271" s="107" t="s">
        <v>172</v>
      </c>
      <c r="C8271" s="110">
        <v>2</v>
      </c>
      <c r="D8271" s="109">
        <v>598.40581281033644</v>
      </c>
      <c r="E8271" s="109">
        <v>45188.582080816137</v>
      </c>
    </row>
    <row r="8272" spans="1:5" x14ac:dyDescent="0.35">
      <c r="A8272" s="107" t="s">
        <v>80</v>
      </c>
      <c r="B8272" s="107" t="s">
        <v>172</v>
      </c>
      <c r="C8272" s="110">
        <v>3</v>
      </c>
      <c r="D8272" s="109">
        <v>486.83067804219638</v>
      </c>
      <c r="E8272" s="109">
        <v>38816.772384983487</v>
      </c>
    </row>
    <row r="8273" spans="1:5" x14ac:dyDescent="0.35">
      <c r="A8273" s="107" t="s">
        <v>80</v>
      </c>
      <c r="B8273" s="107" t="s">
        <v>172</v>
      </c>
      <c r="C8273" s="110">
        <v>4</v>
      </c>
      <c r="D8273" s="109">
        <v>434.76451926453302</v>
      </c>
      <c r="E8273" s="109">
        <v>33374.345379790713</v>
      </c>
    </row>
    <row r="8274" spans="1:5" x14ac:dyDescent="0.35">
      <c r="A8274" s="107" t="s">
        <v>80</v>
      </c>
      <c r="B8274" s="107" t="s">
        <v>172</v>
      </c>
      <c r="C8274" s="110">
        <v>5</v>
      </c>
      <c r="D8274" s="109">
        <v>303.20237325240248</v>
      </c>
      <c r="E8274" s="109">
        <v>23224.45637468715</v>
      </c>
    </row>
    <row r="8275" spans="1:5" x14ac:dyDescent="0.35">
      <c r="A8275" s="107" t="s">
        <v>80</v>
      </c>
      <c r="B8275" s="107" t="s">
        <v>172</v>
      </c>
      <c r="C8275" s="110">
        <v>6</v>
      </c>
      <c r="D8275" s="109">
        <v>210.2358923912725</v>
      </c>
      <c r="E8275" s="109">
        <v>15411.30473194582</v>
      </c>
    </row>
    <row r="8276" spans="1:5" x14ac:dyDescent="0.35">
      <c r="A8276" s="107" t="s">
        <v>80</v>
      </c>
      <c r="B8276" s="107" t="s">
        <v>172</v>
      </c>
      <c r="C8276" s="110">
        <v>7</v>
      </c>
      <c r="D8276" s="109">
        <v>295.65799592130168</v>
      </c>
      <c r="E8276" s="109">
        <v>21348.139722638869</v>
      </c>
    </row>
    <row r="8277" spans="1:5" x14ac:dyDescent="0.35">
      <c r="A8277" s="107" t="s">
        <v>80</v>
      </c>
      <c r="B8277" s="107" t="s">
        <v>172</v>
      </c>
      <c r="C8277" s="110">
        <v>8</v>
      </c>
      <c r="D8277" s="109">
        <v>417.67582217166091</v>
      </c>
      <c r="E8277" s="109">
        <v>29629.872172361662</v>
      </c>
    </row>
    <row r="8278" spans="1:5" x14ac:dyDescent="0.35">
      <c r="A8278" s="107" t="s">
        <v>80</v>
      </c>
      <c r="B8278" s="107" t="s">
        <v>172</v>
      </c>
      <c r="C8278" s="110">
        <v>9</v>
      </c>
      <c r="D8278" s="109">
        <v>555.28901856447328</v>
      </c>
      <c r="E8278" s="109">
        <v>33252.687546143417</v>
      </c>
    </row>
    <row r="8279" spans="1:5" x14ac:dyDescent="0.35">
      <c r="A8279" s="107" t="s">
        <v>80</v>
      </c>
      <c r="B8279" s="107" t="s">
        <v>172</v>
      </c>
      <c r="C8279" s="110">
        <v>10</v>
      </c>
      <c r="D8279" s="109">
        <v>725.04243192370677</v>
      </c>
      <c r="E8279" s="109">
        <v>27392.640967145191</v>
      </c>
    </row>
    <row r="8280" spans="1:5" x14ac:dyDescent="0.35">
      <c r="A8280" s="107" t="s">
        <v>80</v>
      </c>
      <c r="B8280" s="107" t="s">
        <v>172</v>
      </c>
      <c r="C8280" s="110">
        <v>11</v>
      </c>
      <c r="D8280" s="109">
        <v>774.75081045281536</v>
      </c>
      <c r="E8280" s="109">
        <v>32086.963466376419</v>
      </c>
    </row>
    <row r="8281" spans="1:5" x14ac:dyDescent="0.35">
      <c r="A8281" s="107" t="s">
        <v>80</v>
      </c>
      <c r="B8281" s="107" t="s">
        <v>172</v>
      </c>
      <c r="C8281" s="110">
        <v>12</v>
      </c>
      <c r="D8281" s="109">
        <v>838.86355880439635</v>
      </c>
      <c r="E8281" s="109">
        <v>33554.690877751957</v>
      </c>
    </row>
    <row r="8282" spans="1:5" x14ac:dyDescent="0.35">
      <c r="A8282" s="107" t="s">
        <v>80</v>
      </c>
      <c r="B8282" s="107" t="s">
        <v>171</v>
      </c>
      <c r="C8282" s="110">
        <v>1</v>
      </c>
      <c r="D8282" s="109">
        <v>2763.1895854423701</v>
      </c>
      <c r="E8282" s="109">
        <v>110142.4837021525</v>
      </c>
    </row>
    <row r="8283" spans="1:5" x14ac:dyDescent="0.35">
      <c r="A8283" s="107" t="s">
        <v>80</v>
      </c>
      <c r="B8283" s="107" t="s">
        <v>171</v>
      </c>
      <c r="C8283" s="110">
        <v>2</v>
      </c>
      <c r="D8283" s="109">
        <v>2511.0845924204991</v>
      </c>
      <c r="E8283" s="109">
        <v>112721.6358581199</v>
      </c>
    </row>
    <row r="8284" spans="1:5" x14ac:dyDescent="0.35">
      <c r="A8284" s="107" t="s">
        <v>80</v>
      </c>
      <c r="B8284" s="107" t="s">
        <v>171</v>
      </c>
      <c r="C8284" s="110">
        <v>3</v>
      </c>
      <c r="D8284" s="109">
        <v>2634.954550658746</v>
      </c>
      <c r="E8284" s="109">
        <v>137302.30557108531</v>
      </c>
    </row>
    <row r="8285" spans="1:5" x14ac:dyDescent="0.35">
      <c r="A8285" s="107" t="s">
        <v>80</v>
      </c>
      <c r="B8285" s="107" t="s">
        <v>171</v>
      </c>
      <c r="C8285" s="110">
        <v>4</v>
      </c>
      <c r="D8285" s="109">
        <v>2362.0982545500251</v>
      </c>
      <c r="E8285" s="109">
        <v>118537.87382790531</v>
      </c>
    </row>
    <row r="8286" spans="1:5" x14ac:dyDescent="0.35">
      <c r="A8286" s="107" t="s">
        <v>80</v>
      </c>
      <c r="B8286" s="107" t="s">
        <v>171</v>
      </c>
      <c r="C8286" s="110">
        <v>5</v>
      </c>
      <c r="D8286" s="109">
        <v>1989.4855326471641</v>
      </c>
      <c r="E8286" s="109">
        <v>116146.5191153449</v>
      </c>
    </row>
    <row r="8287" spans="1:5" x14ac:dyDescent="0.35">
      <c r="A8287" s="107" t="s">
        <v>80</v>
      </c>
      <c r="B8287" s="107" t="s">
        <v>171</v>
      </c>
      <c r="C8287" s="110">
        <v>6</v>
      </c>
      <c r="D8287" s="109">
        <v>1882.9670504707501</v>
      </c>
      <c r="E8287" s="109">
        <v>112171.5669692009</v>
      </c>
    </row>
    <row r="8288" spans="1:5" x14ac:dyDescent="0.35">
      <c r="A8288" s="107" t="s">
        <v>80</v>
      </c>
      <c r="B8288" s="107" t="s">
        <v>171</v>
      </c>
      <c r="C8288" s="110">
        <v>7</v>
      </c>
      <c r="D8288" s="109">
        <v>2026.021133333323</v>
      </c>
      <c r="E8288" s="109">
        <v>66015.004467730236</v>
      </c>
    </row>
    <row r="8289" spans="1:5" x14ac:dyDescent="0.35">
      <c r="A8289" s="107" t="s">
        <v>80</v>
      </c>
      <c r="B8289" s="107" t="s">
        <v>171</v>
      </c>
      <c r="C8289" s="110">
        <v>8</v>
      </c>
      <c r="D8289" s="109">
        <v>2298.8867008620641</v>
      </c>
      <c r="E8289" s="109">
        <v>30575.317700193042</v>
      </c>
    </row>
    <row r="8290" spans="1:5" x14ac:dyDescent="0.35">
      <c r="A8290" s="107" t="s">
        <v>80</v>
      </c>
      <c r="B8290" s="107" t="s">
        <v>171</v>
      </c>
      <c r="C8290" s="110">
        <v>9</v>
      </c>
      <c r="D8290" s="109">
        <v>2593.6133500000078</v>
      </c>
      <c r="E8290" s="109">
        <v>23767.01442494091</v>
      </c>
    </row>
    <row r="8291" spans="1:5" x14ac:dyDescent="0.35">
      <c r="A8291" s="107" t="s">
        <v>80</v>
      </c>
      <c r="B8291" s="107" t="s">
        <v>171</v>
      </c>
      <c r="C8291" s="110">
        <v>10</v>
      </c>
      <c r="D8291" s="109">
        <v>1744.2029645763989</v>
      </c>
      <c r="E8291" s="109">
        <v>21641.545037594089</v>
      </c>
    </row>
    <row r="8292" spans="1:5" x14ac:dyDescent="0.35">
      <c r="A8292" s="107" t="s">
        <v>80</v>
      </c>
      <c r="B8292" s="107" t="s">
        <v>171</v>
      </c>
      <c r="C8292" s="110">
        <v>11</v>
      </c>
      <c r="D8292" s="109">
        <v>1673.781285098114</v>
      </c>
      <c r="E8292" s="109">
        <v>22523.30789219166</v>
      </c>
    </row>
    <row r="8293" spans="1:5" x14ac:dyDescent="0.35">
      <c r="A8293" s="107" t="s">
        <v>80</v>
      </c>
      <c r="B8293" s="107" t="s">
        <v>171</v>
      </c>
      <c r="C8293" s="110">
        <v>12</v>
      </c>
      <c r="D8293" s="109">
        <v>1998.811550011505</v>
      </c>
      <c r="E8293" s="109">
        <v>27592.2266765979</v>
      </c>
    </row>
    <row r="8294" spans="1:5" x14ac:dyDescent="0.35">
      <c r="A8294" s="107" t="s">
        <v>80</v>
      </c>
      <c r="B8294" s="107" t="s">
        <v>170</v>
      </c>
      <c r="C8294" s="110">
        <v>1</v>
      </c>
      <c r="D8294" s="109">
        <v>7161.8733469061708</v>
      </c>
      <c r="E8294" s="109">
        <v>517773.47038091673</v>
      </c>
    </row>
    <row r="8295" spans="1:5" x14ac:dyDescent="0.35">
      <c r="A8295" s="107" t="s">
        <v>80</v>
      </c>
      <c r="B8295" s="107" t="s">
        <v>170</v>
      </c>
      <c r="C8295" s="110">
        <v>2</v>
      </c>
      <c r="D8295" s="109">
        <v>6037.6018418652357</v>
      </c>
      <c r="E8295" s="109">
        <v>420508.80069728917</v>
      </c>
    </row>
    <row r="8296" spans="1:5" x14ac:dyDescent="0.35">
      <c r="A8296" s="107" t="s">
        <v>80</v>
      </c>
      <c r="B8296" s="107" t="s">
        <v>170</v>
      </c>
      <c r="C8296" s="110">
        <v>3</v>
      </c>
      <c r="D8296" s="109">
        <v>7148.8947060166502</v>
      </c>
      <c r="E8296" s="109">
        <v>517219.87317955412</v>
      </c>
    </row>
    <row r="8297" spans="1:5" x14ac:dyDescent="0.35">
      <c r="A8297" s="107" t="s">
        <v>80</v>
      </c>
      <c r="B8297" s="107" t="s">
        <v>170</v>
      </c>
      <c r="C8297" s="110">
        <v>4</v>
      </c>
      <c r="D8297" s="109">
        <v>6998.9625096615746</v>
      </c>
      <c r="E8297" s="109">
        <v>496503.29106861382</v>
      </c>
    </row>
    <row r="8298" spans="1:5" x14ac:dyDescent="0.35">
      <c r="A8298" s="107" t="s">
        <v>80</v>
      </c>
      <c r="B8298" s="107" t="s">
        <v>170</v>
      </c>
      <c r="C8298" s="110">
        <v>5</v>
      </c>
      <c r="D8298" s="109">
        <v>7179.1643850803584</v>
      </c>
      <c r="E8298" s="109">
        <v>493604.94262561639</v>
      </c>
    </row>
    <row r="8299" spans="1:5" x14ac:dyDescent="0.35">
      <c r="A8299" s="107" t="s">
        <v>80</v>
      </c>
      <c r="B8299" s="107" t="s">
        <v>170</v>
      </c>
      <c r="C8299" s="110">
        <v>6</v>
      </c>
      <c r="D8299" s="109">
        <v>9931.0208014285927</v>
      </c>
      <c r="E8299" s="109">
        <v>649919.68343499349</v>
      </c>
    </row>
    <row r="8300" spans="1:5" x14ac:dyDescent="0.35">
      <c r="A8300" s="107" t="s">
        <v>80</v>
      </c>
      <c r="B8300" s="107" t="s">
        <v>170</v>
      </c>
      <c r="C8300" s="110">
        <v>7</v>
      </c>
      <c r="D8300" s="109">
        <v>9456.0856780413069</v>
      </c>
      <c r="E8300" s="109">
        <v>625831.38514412625</v>
      </c>
    </row>
    <row r="8301" spans="1:5" x14ac:dyDescent="0.35">
      <c r="A8301" s="107" t="s">
        <v>80</v>
      </c>
      <c r="B8301" s="107" t="s">
        <v>170</v>
      </c>
      <c r="C8301" s="110">
        <v>8</v>
      </c>
      <c r="D8301" s="109">
        <v>11007.69516000001</v>
      </c>
      <c r="E8301" s="109">
        <v>726574.33907537092</v>
      </c>
    </row>
    <row r="8302" spans="1:5" x14ac:dyDescent="0.35">
      <c r="A8302" s="107" t="s">
        <v>80</v>
      </c>
      <c r="B8302" s="107" t="s">
        <v>170</v>
      </c>
      <c r="C8302" s="110">
        <v>9</v>
      </c>
      <c r="D8302" s="109">
        <v>9546.6630674648331</v>
      </c>
      <c r="E8302" s="109">
        <v>573986.26017143868</v>
      </c>
    </row>
    <row r="8303" spans="1:5" x14ac:dyDescent="0.35">
      <c r="A8303" s="107" t="s">
        <v>80</v>
      </c>
      <c r="B8303" s="107" t="s">
        <v>170</v>
      </c>
      <c r="C8303" s="110">
        <v>10</v>
      </c>
      <c r="D8303" s="109">
        <v>12283.627101428539</v>
      </c>
      <c r="E8303" s="109">
        <v>597693.09251084365</v>
      </c>
    </row>
    <row r="8304" spans="1:5" x14ac:dyDescent="0.35">
      <c r="A8304" s="107" t="s">
        <v>80</v>
      </c>
      <c r="B8304" s="107" t="s">
        <v>170</v>
      </c>
      <c r="C8304" s="110">
        <v>11</v>
      </c>
      <c r="D8304" s="109">
        <v>10776.17165857142</v>
      </c>
      <c r="E8304" s="109">
        <v>532971.03640476533</v>
      </c>
    </row>
    <row r="8305" spans="1:5" x14ac:dyDescent="0.35">
      <c r="A8305" s="107" t="s">
        <v>80</v>
      </c>
      <c r="B8305" s="107" t="s">
        <v>170</v>
      </c>
      <c r="C8305" s="110">
        <v>12</v>
      </c>
      <c r="D8305" s="109">
        <v>10835.95086480564</v>
      </c>
      <c r="E8305" s="109">
        <v>530253.32695544546</v>
      </c>
    </row>
    <row r="8306" spans="1:5" x14ac:dyDescent="0.35">
      <c r="A8306" s="107" t="s">
        <v>80</v>
      </c>
      <c r="B8306" s="107" t="s">
        <v>169</v>
      </c>
      <c r="C8306" s="110">
        <v>1</v>
      </c>
      <c r="D8306" s="109">
        <v>18888.479704499248</v>
      </c>
      <c r="E8306" s="109">
        <v>1486121.17363015</v>
      </c>
    </row>
    <row r="8307" spans="1:5" x14ac:dyDescent="0.35">
      <c r="A8307" s="107" t="s">
        <v>80</v>
      </c>
      <c r="B8307" s="107" t="s">
        <v>169</v>
      </c>
      <c r="C8307" s="110">
        <v>2</v>
      </c>
      <c r="D8307" s="109">
        <v>13760.87968218328</v>
      </c>
      <c r="E8307" s="109">
        <v>1058563.3388089491</v>
      </c>
    </row>
    <row r="8308" spans="1:5" x14ac:dyDescent="0.35">
      <c r="A8308" s="107" t="s">
        <v>80</v>
      </c>
      <c r="B8308" s="107" t="s">
        <v>169</v>
      </c>
      <c r="C8308" s="110">
        <v>3</v>
      </c>
      <c r="D8308" s="109">
        <v>15431.279414773009</v>
      </c>
      <c r="E8308" s="109">
        <v>1249569.9693389561</v>
      </c>
    </row>
    <row r="8309" spans="1:5" x14ac:dyDescent="0.35">
      <c r="A8309" s="107" t="s">
        <v>80</v>
      </c>
      <c r="B8309" s="107" t="s">
        <v>169</v>
      </c>
      <c r="C8309" s="110">
        <v>4</v>
      </c>
      <c r="D8309" s="109">
        <v>19568.399313151869</v>
      </c>
      <c r="E8309" s="109">
        <v>1517518.567278171</v>
      </c>
    </row>
    <row r="8310" spans="1:5" x14ac:dyDescent="0.35">
      <c r="A8310" s="107" t="s">
        <v>80</v>
      </c>
      <c r="B8310" s="107" t="s">
        <v>169</v>
      </c>
      <c r="C8310" s="110">
        <v>5</v>
      </c>
      <c r="D8310" s="109">
        <v>19537.919332861929</v>
      </c>
      <c r="E8310" s="109">
        <v>1501730.092770797</v>
      </c>
    </row>
    <row r="8311" spans="1:5" x14ac:dyDescent="0.35">
      <c r="A8311" s="107" t="s">
        <v>80</v>
      </c>
      <c r="B8311" s="107" t="s">
        <v>169</v>
      </c>
      <c r="C8311" s="110">
        <v>6</v>
      </c>
      <c r="D8311" s="109">
        <v>22971.8399525881</v>
      </c>
      <c r="E8311" s="109">
        <v>1666491.047694125</v>
      </c>
    </row>
    <row r="8312" spans="1:5" x14ac:dyDescent="0.35">
      <c r="A8312" s="107" t="s">
        <v>80</v>
      </c>
      <c r="B8312" s="107" t="s">
        <v>169</v>
      </c>
      <c r="C8312" s="110">
        <v>7</v>
      </c>
      <c r="D8312" s="109">
        <v>28295.03998251439</v>
      </c>
      <c r="E8312" s="109">
        <v>2026288.4572283879</v>
      </c>
    </row>
    <row r="8313" spans="1:5" x14ac:dyDescent="0.35">
      <c r="A8313" s="107" t="s">
        <v>80</v>
      </c>
      <c r="B8313" s="107" t="s">
        <v>169</v>
      </c>
      <c r="C8313" s="110">
        <v>8</v>
      </c>
      <c r="D8313" s="109">
        <v>23251.200144171718</v>
      </c>
      <c r="E8313" s="109">
        <v>1633814.355139514</v>
      </c>
    </row>
    <row r="8314" spans="1:5" x14ac:dyDescent="0.35">
      <c r="A8314" s="107" t="s">
        <v>80</v>
      </c>
      <c r="B8314" s="107" t="s">
        <v>169</v>
      </c>
      <c r="C8314" s="110">
        <v>9</v>
      </c>
      <c r="D8314" s="109">
        <v>29191.43947958948</v>
      </c>
      <c r="E8314" s="109">
        <v>1792818.6233066579</v>
      </c>
    </row>
    <row r="8315" spans="1:5" x14ac:dyDescent="0.35">
      <c r="A8315" s="107" t="s">
        <v>80</v>
      </c>
      <c r="B8315" s="107" t="s">
        <v>169</v>
      </c>
      <c r="C8315" s="110">
        <v>10</v>
      </c>
      <c r="D8315" s="109">
        <v>29931.817350611</v>
      </c>
      <c r="E8315" s="109">
        <v>1412441.411507806</v>
      </c>
    </row>
    <row r="8316" spans="1:5" x14ac:dyDescent="0.35">
      <c r="A8316" s="107" t="s">
        <v>80</v>
      </c>
      <c r="B8316" s="107" t="s">
        <v>169</v>
      </c>
      <c r="C8316" s="110">
        <v>11</v>
      </c>
      <c r="D8316" s="109">
        <v>19026.899713769559</v>
      </c>
      <c r="E8316" s="109">
        <v>920952.1524446347</v>
      </c>
    </row>
    <row r="8317" spans="1:5" x14ac:dyDescent="0.35">
      <c r="A8317" s="107" t="s">
        <v>80</v>
      </c>
      <c r="B8317" s="107" t="s">
        <v>169</v>
      </c>
      <c r="C8317" s="110">
        <v>12</v>
      </c>
      <c r="D8317" s="109">
        <v>14340.959904104469</v>
      </c>
      <c r="E8317" s="109">
        <v>721726.55174222484</v>
      </c>
    </row>
    <row r="8318" spans="1:5" x14ac:dyDescent="0.35">
      <c r="A8318" s="107" t="s">
        <v>80</v>
      </c>
      <c r="B8318" s="107" t="s">
        <v>168</v>
      </c>
      <c r="C8318" s="110">
        <v>1</v>
      </c>
      <c r="D8318" s="109">
        <v>492.39191497372548</v>
      </c>
      <c r="E8318" s="109">
        <v>34229.357552281268</v>
      </c>
    </row>
    <row r="8319" spans="1:5" x14ac:dyDescent="0.35">
      <c r="A8319" s="107" t="s">
        <v>80</v>
      </c>
      <c r="B8319" s="107" t="s">
        <v>168</v>
      </c>
      <c r="C8319" s="110">
        <v>2</v>
      </c>
      <c r="D8319" s="109">
        <v>419.57142204688017</v>
      </c>
      <c r="E8319" s="109">
        <v>27889.213024359331</v>
      </c>
    </row>
    <row r="8320" spans="1:5" x14ac:dyDescent="0.35">
      <c r="A8320" s="107" t="s">
        <v>80</v>
      </c>
      <c r="B8320" s="107" t="s">
        <v>168</v>
      </c>
      <c r="C8320" s="110">
        <v>3</v>
      </c>
      <c r="D8320" s="109">
        <v>421.97084037492948</v>
      </c>
      <c r="E8320" s="109">
        <v>29107.752494333188</v>
      </c>
    </row>
    <row r="8321" spans="1:5" x14ac:dyDescent="0.35">
      <c r="A8321" s="107" t="s">
        <v>80</v>
      </c>
      <c r="B8321" s="107" t="s">
        <v>168</v>
      </c>
      <c r="C8321" s="110">
        <v>4</v>
      </c>
      <c r="D8321" s="109">
        <v>314.22469881610459</v>
      </c>
      <c r="E8321" s="109">
        <v>21185.816471179289</v>
      </c>
    </row>
    <row r="8322" spans="1:5" x14ac:dyDescent="0.35">
      <c r="A8322" s="107" t="s">
        <v>80</v>
      </c>
      <c r="B8322" s="107" t="s">
        <v>168</v>
      </c>
      <c r="C8322" s="110">
        <v>5</v>
      </c>
      <c r="D8322" s="109">
        <v>247.20173696596271</v>
      </c>
      <c r="E8322" s="109">
        <v>16497.076068604369</v>
      </c>
    </row>
    <row r="8323" spans="1:5" x14ac:dyDescent="0.35">
      <c r="A8323" s="107" t="s">
        <v>80</v>
      </c>
      <c r="B8323" s="107" t="s">
        <v>168</v>
      </c>
      <c r="C8323" s="110">
        <v>6</v>
      </c>
      <c r="D8323" s="109">
        <v>146.29863957547411</v>
      </c>
      <c r="E8323" s="109">
        <v>9579.4259899328663</v>
      </c>
    </row>
    <row r="8324" spans="1:5" x14ac:dyDescent="0.35">
      <c r="A8324" s="107" t="s">
        <v>80</v>
      </c>
      <c r="B8324" s="107" t="s">
        <v>168</v>
      </c>
      <c r="C8324" s="110">
        <v>7</v>
      </c>
      <c r="D8324" s="109">
        <v>228.76212882830009</v>
      </c>
      <c r="E8324" s="109">
        <v>15063.349432335421</v>
      </c>
    </row>
    <row r="8325" spans="1:5" x14ac:dyDescent="0.35">
      <c r="A8325" s="107" t="s">
        <v>80</v>
      </c>
      <c r="B8325" s="107" t="s">
        <v>168</v>
      </c>
      <c r="C8325" s="110">
        <v>8</v>
      </c>
      <c r="D8325" s="109">
        <v>303.91319829571597</v>
      </c>
      <c r="E8325" s="109">
        <v>20099.617820217642</v>
      </c>
    </row>
    <row r="8326" spans="1:5" x14ac:dyDescent="0.35">
      <c r="A8326" s="107" t="s">
        <v>80</v>
      </c>
      <c r="B8326" s="107" t="s">
        <v>168</v>
      </c>
      <c r="C8326" s="110">
        <v>9</v>
      </c>
      <c r="D8326" s="109">
        <v>399.76500804458101</v>
      </c>
      <c r="E8326" s="109">
        <v>23014.357031974941</v>
      </c>
    </row>
    <row r="8327" spans="1:5" x14ac:dyDescent="0.35">
      <c r="A8327" s="107" t="s">
        <v>80</v>
      </c>
      <c r="B8327" s="107" t="s">
        <v>168</v>
      </c>
      <c r="C8327" s="110">
        <v>10</v>
      </c>
      <c r="D8327" s="109">
        <v>490.37033534661759</v>
      </c>
      <c r="E8327" s="109">
        <v>18424.421566870249</v>
      </c>
    </row>
    <row r="8328" spans="1:5" x14ac:dyDescent="0.35">
      <c r="A8328" s="107" t="s">
        <v>80</v>
      </c>
      <c r="B8328" s="107" t="s">
        <v>168</v>
      </c>
      <c r="C8328" s="110">
        <v>11</v>
      </c>
      <c r="D8328" s="109">
        <v>503.975151726967</v>
      </c>
      <c r="E8328" s="109">
        <v>21163.012750910271</v>
      </c>
    </row>
    <row r="8329" spans="1:5" x14ac:dyDescent="0.35">
      <c r="A8329" s="107" t="s">
        <v>80</v>
      </c>
      <c r="B8329" s="107" t="s">
        <v>168</v>
      </c>
      <c r="C8329" s="110">
        <v>12</v>
      </c>
      <c r="D8329" s="109">
        <v>538.18567240494622</v>
      </c>
      <c r="E8329" s="109">
        <v>21510.489082096741</v>
      </c>
    </row>
    <row r="8330" spans="1:5" x14ac:dyDescent="0.35">
      <c r="A8330" s="107" t="s">
        <v>80</v>
      </c>
      <c r="B8330" s="107" t="s">
        <v>167</v>
      </c>
      <c r="C8330" s="110">
        <v>1</v>
      </c>
      <c r="D8330" s="109">
        <v>667.77110816736206</v>
      </c>
      <c r="E8330" s="109">
        <v>50816.114212625493</v>
      </c>
    </row>
    <row r="8331" spans="1:5" x14ac:dyDescent="0.35">
      <c r="A8331" s="107" t="s">
        <v>80</v>
      </c>
      <c r="B8331" s="107" t="s">
        <v>167</v>
      </c>
      <c r="C8331" s="110">
        <v>2</v>
      </c>
      <c r="D8331" s="109">
        <v>569.49692863841472</v>
      </c>
      <c r="E8331" s="109">
        <v>41841.927884127523</v>
      </c>
    </row>
    <row r="8332" spans="1:5" x14ac:dyDescent="0.35">
      <c r="A8332" s="107" t="s">
        <v>80</v>
      </c>
      <c r="B8332" s="107" t="s">
        <v>167</v>
      </c>
      <c r="C8332" s="110">
        <v>3</v>
      </c>
      <c r="D8332" s="109">
        <v>551.36929217663453</v>
      </c>
      <c r="E8332" s="109">
        <v>43175.09869351107</v>
      </c>
    </row>
    <row r="8333" spans="1:5" x14ac:dyDescent="0.35">
      <c r="A8333" s="107" t="s">
        <v>80</v>
      </c>
      <c r="B8333" s="107" t="s">
        <v>167</v>
      </c>
      <c r="C8333" s="110">
        <v>4</v>
      </c>
      <c r="D8333" s="109">
        <v>373.61285607359957</v>
      </c>
      <c r="E8333" s="109">
        <v>28212.293847050321</v>
      </c>
    </row>
    <row r="8334" spans="1:5" x14ac:dyDescent="0.35">
      <c r="A8334" s="107" t="s">
        <v>80</v>
      </c>
      <c r="B8334" s="107" t="s">
        <v>167</v>
      </c>
      <c r="C8334" s="110">
        <v>5</v>
      </c>
      <c r="D8334" s="109">
        <v>213.05495428970701</v>
      </c>
      <c r="E8334" s="109">
        <v>16181.754191350839</v>
      </c>
    </row>
    <row r="8335" spans="1:5" x14ac:dyDescent="0.35">
      <c r="A8335" s="107" t="s">
        <v>80</v>
      </c>
      <c r="B8335" s="107" t="s">
        <v>167</v>
      </c>
      <c r="C8335" s="110">
        <v>6</v>
      </c>
      <c r="D8335" s="109">
        <v>169.81042495545961</v>
      </c>
      <c r="E8335" s="109">
        <v>12362.71938275303</v>
      </c>
    </row>
    <row r="8336" spans="1:5" x14ac:dyDescent="0.35">
      <c r="A8336" s="107" t="s">
        <v>80</v>
      </c>
      <c r="B8336" s="107" t="s">
        <v>167</v>
      </c>
      <c r="C8336" s="110">
        <v>7</v>
      </c>
      <c r="D8336" s="109">
        <v>244.8848406257124</v>
      </c>
      <c r="E8336" s="109">
        <v>17464.895928739021</v>
      </c>
    </row>
    <row r="8337" spans="1:5" x14ac:dyDescent="0.35">
      <c r="A8337" s="107" t="s">
        <v>80</v>
      </c>
      <c r="B8337" s="107" t="s">
        <v>167</v>
      </c>
      <c r="C8337" s="110">
        <v>8</v>
      </c>
      <c r="D8337" s="109">
        <v>332.71511440846308</v>
      </c>
      <c r="E8337" s="109">
        <v>23218.441695244019</v>
      </c>
    </row>
    <row r="8338" spans="1:5" x14ac:dyDescent="0.35">
      <c r="A8338" s="107" t="s">
        <v>80</v>
      </c>
      <c r="B8338" s="107" t="s">
        <v>167</v>
      </c>
      <c r="C8338" s="110">
        <v>9</v>
      </c>
      <c r="D8338" s="109">
        <v>395.28635728109361</v>
      </c>
      <c r="E8338" s="109">
        <v>23104.930838758832</v>
      </c>
    </row>
    <row r="8339" spans="1:5" x14ac:dyDescent="0.35">
      <c r="A8339" s="107" t="s">
        <v>80</v>
      </c>
      <c r="B8339" s="107" t="s">
        <v>167</v>
      </c>
      <c r="C8339" s="110">
        <v>10</v>
      </c>
      <c r="D8339" s="109">
        <v>537.73479636475338</v>
      </c>
      <c r="E8339" s="109">
        <v>19608.683790846761</v>
      </c>
    </row>
    <row r="8340" spans="1:5" x14ac:dyDescent="0.35">
      <c r="A8340" s="107" t="s">
        <v>80</v>
      </c>
      <c r="B8340" s="107" t="s">
        <v>167</v>
      </c>
      <c r="C8340" s="110">
        <v>11</v>
      </c>
      <c r="D8340" s="109">
        <v>664.9102497268085</v>
      </c>
      <c r="E8340" s="109">
        <v>26824.930003773901</v>
      </c>
    </row>
    <row r="8341" spans="1:5" x14ac:dyDescent="0.35">
      <c r="A8341" s="107" t="s">
        <v>80</v>
      </c>
      <c r="B8341" s="107" t="s">
        <v>167</v>
      </c>
      <c r="C8341" s="110">
        <v>12</v>
      </c>
      <c r="D8341" s="109">
        <v>758.19968985916921</v>
      </c>
      <c r="E8341" s="109">
        <v>29256.447952352941</v>
      </c>
    </row>
    <row r="8342" spans="1:5" x14ac:dyDescent="0.35">
      <c r="A8342" s="107" t="s">
        <v>80</v>
      </c>
      <c r="B8342" s="107" t="s">
        <v>166</v>
      </c>
      <c r="C8342" s="110">
        <v>1</v>
      </c>
      <c r="D8342" s="109">
        <v>827.9250623919836</v>
      </c>
      <c r="E8342" s="109">
        <v>61766.540659210441</v>
      </c>
    </row>
    <row r="8343" spans="1:5" x14ac:dyDescent="0.35">
      <c r="A8343" s="107" t="s">
        <v>80</v>
      </c>
      <c r="B8343" s="107" t="s">
        <v>166</v>
      </c>
      <c r="C8343" s="110">
        <v>2</v>
      </c>
      <c r="D8343" s="109">
        <v>697.52255456405373</v>
      </c>
      <c r="E8343" s="109">
        <v>50343.071725804199</v>
      </c>
    </row>
    <row r="8344" spans="1:5" x14ac:dyDescent="0.35">
      <c r="A8344" s="107" t="s">
        <v>80</v>
      </c>
      <c r="B8344" s="107" t="s">
        <v>166</v>
      </c>
      <c r="C8344" s="110">
        <v>3</v>
      </c>
      <c r="D8344" s="109">
        <v>643.4177086741455</v>
      </c>
      <c r="E8344" s="109">
        <v>49525.509653495486</v>
      </c>
    </row>
    <row r="8345" spans="1:5" x14ac:dyDescent="0.35">
      <c r="A8345" s="107" t="s">
        <v>80</v>
      </c>
      <c r="B8345" s="107" t="s">
        <v>166</v>
      </c>
      <c r="C8345" s="110">
        <v>4</v>
      </c>
      <c r="D8345" s="109">
        <v>414.04277452084489</v>
      </c>
      <c r="E8345" s="109">
        <v>30704.695969226759</v>
      </c>
    </row>
    <row r="8346" spans="1:5" x14ac:dyDescent="0.35">
      <c r="A8346" s="107" t="s">
        <v>80</v>
      </c>
      <c r="B8346" s="107" t="s">
        <v>166</v>
      </c>
      <c r="C8346" s="110">
        <v>5</v>
      </c>
      <c r="D8346" s="109">
        <v>226.33137111744159</v>
      </c>
      <c r="E8346" s="109">
        <v>16916.678595242181</v>
      </c>
    </row>
    <row r="8347" spans="1:5" x14ac:dyDescent="0.35">
      <c r="A8347" s="107" t="s">
        <v>80</v>
      </c>
      <c r="B8347" s="107" t="s">
        <v>166</v>
      </c>
      <c r="C8347" s="110">
        <v>6</v>
      </c>
      <c r="D8347" s="109">
        <v>168.20957513858389</v>
      </c>
      <c r="E8347" s="109">
        <v>11957.75059998796</v>
      </c>
    </row>
    <row r="8348" spans="1:5" x14ac:dyDescent="0.35">
      <c r="A8348" s="107" t="s">
        <v>80</v>
      </c>
      <c r="B8348" s="107" t="s">
        <v>166</v>
      </c>
      <c r="C8348" s="110">
        <v>7</v>
      </c>
      <c r="D8348" s="109">
        <v>251.43419861356969</v>
      </c>
      <c r="E8348" s="109">
        <v>17592.566331367751</v>
      </c>
    </row>
    <row r="8349" spans="1:5" x14ac:dyDescent="0.35">
      <c r="A8349" s="107" t="s">
        <v>80</v>
      </c>
      <c r="B8349" s="107" t="s">
        <v>166</v>
      </c>
      <c r="C8349" s="110">
        <v>8</v>
      </c>
      <c r="D8349" s="109">
        <v>352.87275466006861</v>
      </c>
      <c r="E8349" s="109">
        <v>24048.620749832491</v>
      </c>
    </row>
    <row r="8350" spans="1:5" x14ac:dyDescent="0.35">
      <c r="A8350" s="107" t="s">
        <v>80</v>
      </c>
      <c r="B8350" s="107" t="s">
        <v>166</v>
      </c>
      <c r="C8350" s="110">
        <v>9</v>
      </c>
      <c r="D8350" s="109">
        <v>497.64491696744011</v>
      </c>
      <c r="E8350" s="109">
        <v>28255.331540883461</v>
      </c>
    </row>
    <row r="8351" spans="1:5" x14ac:dyDescent="0.35">
      <c r="A8351" s="107" t="s">
        <v>80</v>
      </c>
      <c r="B8351" s="107" t="s">
        <v>166</v>
      </c>
      <c r="C8351" s="110">
        <v>10</v>
      </c>
      <c r="D8351" s="109">
        <v>538.48888007694336</v>
      </c>
      <c r="E8351" s="109">
        <v>19812.796611683039</v>
      </c>
    </row>
    <row r="8352" spans="1:5" x14ac:dyDescent="0.35">
      <c r="A8352" s="107" t="s">
        <v>80</v>
      </c>
      <c r="B8352" s="107" t="s">
        <v>166</v>
      </c>
      <c r="C8352" s="110">
        <v>11</v>
      </c>
      <c r="D8352" s="109">
        <v>568.8578721556255</v>
      </c>
      <c r="E8352" s="109">
        <v>22431.651436265391</v>
      </c>
    </row>
    <row r="8353" spans="1:5" x14ac:dyDescent="0.35">
      <c r="A8353" s="107" t="s">
        <v>80</v>
      </c>
      <c r="B8353" s="107" t="s">
        <v>166</v>
      </c>
      <c r="C8353" s="110">
        <v>12</v>
      </c>
      <c r="D8353" s="109">
        <v>863.73717820464435</v>
      </c>
      <c r="E8353" s="109">
        <v>33138.634590222959</v>
      </c>
    </row>
    <row r="8354" spans="1:5" x14ac:dyDescent="0.35">
      <c r="A8354" s="107" t="s">
        <v>80</v>
      </c>
      <c r="B8354" s="107" t="s">
        <v>165</v>
      </c>
      <c r="C8354" s="110">
        <v>1</v>
      </c>
      <c r="D8354" s="109">
        <v>925.86122075844594</v>
      </c>
      <c r="E8354" s="109">
        <v>68338.365517154554</v>
      </c>
    </row>
    <row r="8355" spans="1:5" x14ac:dyDescent="0.35">
      <c r="A8355" s="107" t="s">
        <v>80</v>
      </c>
      <c r="B8355" s="107" t="s">
        <v>165</v>
      </c>
      <c r="C8355" s="110">
        <v>2</v>
      </c>
      <c r="D8355" s="109">
        <v>740.60579547131533</v>
      </c>
      <c r="E8355" s="109">
        <v>53035.760000921371</v>
      </c>
    </row>
    <row r="8356" spans="1:5" x14ac:dyDescent="0.35">
      <c r="A8356" s="107" t="s">
        <v>80</v>
      </c>
      <c r="B8356" s="107" t="s">
        <v>165</v>
      </c>
      <c r="C8356" s="110">
        <v>3</v>
      </c>
      <c r="D8356" s="109">
        <v>671.88079401885591</v>
      </c>
      <c r="E8356" s="109">
        <v>50676.942822231184</v>
      </c>
    </row>
    <row r="8357" spans="1:5" x14ac:dyDescent="0.35">
      <c r="A8357" s="107" t="s">
        <v>80</v>
      </c>
      <c r="B8357" s="107" t="s">
        <v>165</v>
      </c>
      <c r="C8357" s="110">
        <v>4</v>
      </c>
      <c r="D8357" s="109">
        <v>440.58326083415358</v>
      </c>
      <c r="E8357" s="109">
        <v>32212.172009421949</v>
      </c>
    </row>
    <row r="8358" spans="1:5" x14ac:dyDescent="0.35">
      <c r="A8358" s="107" t="s">
        <v>80</v>
      </c>
      <c r="B8358" s="107" t="s">
        <v>165</v>
      </c>
      <c r="C8358" s="110">
        <v>5</v>
      </c>
      <c r="D8358" s="109">
        <v>236.83770387743371</v>
      </c>
      <c r="E8358" s="109">
        <v>17513.733087276451</v>
      </c>
    </row>
    <row r="8359" spans="1:5" x14ac:dyDescent="0.35">
      <c r="A8359" s="107" t="s">
        <v>80</v>
      </c>
      <c r="B8359" s="107" t="s">
        <v>165</v>
      </c>
      <c r="C8359" s="110">
        <v>6</v>
      </c>
      <c r="D8359" s="109">
        <v>163.1705825503638</v>
      </c>
      <c r="E8359" s="109">
        <v>11552.215225941531</v>
      </c>
    </row>
    <row r="8360" spans="1:5" x14ac:dyDescent="0.35">
      <c r="A8360" s="107" t="s">
        <v>80</v>
      </c>
      <c r="B8360" s="107" t="s">
        <v>165</v>
      </c>
      <c r="C8360" s="110">
        <v>7</v>
      </c>
      <c r="D8360" s="109">
        <v>236.4794082914637</v>
      </c>
      <c r="E8360" s="109">
        <v>16421.135257689599</v>
      </c>
    </row>
    <row r="8361" spans="1:5" x14ac:dyDescent="0.35">
      <c r="A8361" s="107" t="s">
        <v>80</v>
      </c>
      <c r="B8361" s="107" t="s">
        <v>165</v>
      </c>
      <c r="C8361" s="110">
        <v>8</v>
      </c>
      <c r="D8361" s="109">
        <v>364.83004112941848</v>
      </c>
      <c r="E8361" s="109">
        <v>24365.14576524022</v>
      </c>
    </row>
    <row r="8362" spans="1:5" x14ac:dyDescent="0.35">
      <c r="A8362" s="107" t="s">
        <v>80</v>
      </c>
      <c r="B8362" s="107" t="s">
        <v>165</v>
      </c>
      <c r="C8362" s="110">
        <v>9</v>
      </c>
      <c r="D8362" s="109">
        <v>530.38790345666655</v>
      </c>
      <c r="E8362" s="109">
        <v>28943.353068301771</v>
      </c>
    </row>
    <row r="8363" spans="1:5" x14ac:dyDescent="0.35">
      <c r="A8363" s="107" t="s">
        <v>80</v>
      </c>
      <c r="B8363" s="107" t="s">
        <v>165</v>
      </c>
      <c r="C8363" s="110">
        <v>10</v>
      </c>
      <c r="D8363" s="109">
        <v>723.71830581492043</v>
      </c>
      <c r="E8363" s="109">
        <v>24320.987550320009</v>
      </c>
    </row>
    <row r="8364" spans="1:5" x14ac:dyDescent="0.35">
      <c r="A8364" s="107" t="s">
        <v>80</v>
      </c>
      <c r="B8364" s="107" t="s">
        <v>165</v>
      </c>
      <c r="C8364" s="110">
        <v>11</v>
      </c>
      <c r="D8364" s="109">
        <v>841.86652450100894</v>
      </c>
      <c r="E8364" s="109">
        <v>31118.201516012421</v>
      </c>
    </row>
    <row r="8365" spans="1:5" x14ac:dyDescent="0.35">
      <c r="A8365" s="107" t="s">
        <v>80</v>
      </c>
      <c r="B8365" s="107" t="s">
        <v>165</v>
      </c>
      <c r="C8365" s="110">
        <v>12</v>
      </c>
      <c r="D8365" s="109">
        <v>934.94836268962729</v>
      </c>
      <c r="E8365" s="109">
        <v>33106.49412596583</v>
      </c>
    </row>
    <row r="8366" spans="1:5" x14ac:dyDescent="0.35">
      <c r="A8366" s="107" t="s">
        <v>80</v>
      </c>
      <c r="B8366" s="107" t="s">
        <v>164</v>
      </c>
      <c r="C8366" s="110">
        <v>1</v>
      </c>
      <c r="D8366" s="109">
        <v>966.51462653164378</v>
      </c>
      <c r="E8366" s="109">
        <v>71125.546225102851</v>
      </c>
    </row>
    <row r="8367" spans="1:5" x14ac:dyDescent="0.35">
      <c r="A8367" s="107" t="s">
        <v>80</v>
      </c>
      <c r="B8367" s="107" t="s">
        <v>164</v>
      </c>
      <c r="C8367" s="110">
        <v>2</v>
      </c>
      <c r="D8367" s="109">
        <v>683.79994602998454</v>
      </c>
      <c r="E8367" s="109">
        <v>49126.921531181048</v>
      </c>
    </row>
    <row r="8368" spans="1:5" x14ac:dyDescent="0.35">
      <c r="A8368" s="107" t="s">
        <v>80</v>
      </c>
      <c r="B8368" s="107" t="s">
        <v>164</v>
      </c>
      <c r="C8368" s="110">
        <v>3</v>
      </c>
      <c r="D8368" s="109">
        <v>940.77974965761621</v>
      </c>
      <c r="E8368" s="109">
        <v>71598.383463958337</v>
      </c>
    </row>
    <row r="8369" spans="1:5" x14ac:dyDescent="0.35">
      <c r="A8369" s="107" t="s">
        <v>80</v>
      </c>
      <c r="B8369" s="107" t="s">
        <v>164</v>
      </c>
      <c r="C8369" s="110">
        <v>4</v>
      </c>
      <c r="D8369" s="109">
        <v>715.14993490061727</v>
      </c>
      <c r="E8369" s="109">
        <v>52662.457770716763</v>
      </c>
    </row>
    <row r="8370" spans="1:5" x14ac:dyDescent="0.35">
      <c r="A8370" s="107" t="s">
        <v>80</v>
      </c>
      <c r="B8370" s="107" t="s">
        <v>164</v>
      </c>
      <c r="C8370" s="110">
        <v>5</v>
      </c>
      <c r="D8370" s="109">
        <v>473.20183297915929</v>
      </c>
      <c r="E8370" s="109">
        <v>34973.094409365207</v>
      </c>
    </row>
    <row r="8371" spans="1:5" x14ac:dyDescent="0.35">
      <c r="A8371" s="107" t="s">
        <v>80</v>
      </c>
      <c r="B8371" s="107" t="s">
        <v>164</v>
      </c>
      <c r="C8371" s="110">
        <v>6</v>
      </c>
      <c r="D8371" s="109">
        <v>421.63864581232218</v>
      </c>
      <c r="E8371" s="109">
        <v>29639.88393515622</v>
      </c>
    </row>
    <row r="8372" spans="1:5" x14ac:dyDescent="0.35">
      <c r="A8372" s="107" t="s">
        <v>80</v>
      </c>
      <c r="B8372" s="107" t="s">
        <v>164</v>
      </c>
      <c r="C8372" s="110">
        <v>7</v>
      </c>
      <c r="D8372" s="109">
        <v>555.62704003875592</v>
      </c>
      <c r="E8372" s="109">
        <v>38695.569586002814</v>
      </c>
    </row>
    <row r="8373" spans="1:5" x14ac:dyDescent="0.35">
      <c r="A8373" s="107" t="s">
        <v>80</v>
      </c>
      <c r="B8373" s="107" t="s">
        <v>164</v>
      </c>
      <c r="C8373" s="110">
        <v>8</v>
      </c>
      <c r="D8373" s="109">
        <v>677.84813307505692</v>
      </c>
      <c r="E8373" s="109">
        <v>45529.226876178858</v>
      </c>
    </row>
    <row r="8374" spans="1:5" x14ac:dyDescent="0.35">
      <c r="A8374" s="107" t="s">
        <v>80</v>
      </c>
      <c r="B8374" s="107" t="s">
        <v>164</v>
      </c>
      <c r="C8374" s="110">
        <v>9</v>
      </c>
      <c r="D8374" s="109">
        <v>776.06021141801943</v>
      </c>
      <c r="E8374" s="109">
        <v>42866.215520585247</v>
      </c>
    </row>
    <row r="8375" spans="1:5" x14ac:dyDescent="0.35">
      <c r="A8375" s="107" t="s">
        <v>80</v>
      </c>
      <c r="B8375" s="107" t="s">
        <v>164</v>
      </c>
      <c r="C8375" s="110">
        <v>10</v>
      </c>
      <c r="D8375" s="109">
        <v>925.28379895855596</v>
      </c>
      <c r="E8375" s="109">
        <v>30786.700816157962</v>
      </c>
    </row>
    <row r="8376" spans="1:5" x14ac:dyDescent="0.35">
      <c r="A8376" s="107" t="s">
        <v>80</v>
      </c>
      <c r="B8376" s="107" t="s">
        <v>164</v>
      </c>
      <c r="C8376" s="110">
        <v>11</v>
      </c>
      <c r="D8376" s="109">
        <v>893.69018673300513</v>
      </c>
      <c r="E8376" s="109">
        <v>33641.999025852223</v>
      </c>
    </row>
    <row r="8377" spans="1:5" x14ac:dyDescent="0.35">
      <c r="A8377" s="107" t="s">
        <v>80</v>
      </c>
      <c r="B8377" s="107" t="s">
        <v>164</v>
      </c>
      <c r="C8377" s="110">
        <v>12</v>
      </c>
      <c r="D8377" s="109">
        <v>994.4512892241961</v>
      </c>
      <c r="E8377" s="109">
        <v>35367.02229286798</v>
      </c>
    </row>
    <row r="8378" spans="1:5" x14ac:dyDescent="0.35">
      <c r="A8378" s="107" t="s">
        <v>80</v>
      </c>
      <c r="B8378" s="107" t="s">
        <v>163</v>
      </c>
      <c r="C8378" s="110">
        <v>1</v>
      </c>
      <c r="D8378" s="109">
        <v>1295.6861721880459</v>
      </c>
      <c r="E8378" s="109">
        <v>98854.561729172012</v>
      </c>
    </row>
    <row r="8379" spans="1:5" x14ac:dyDescent="0.35">
      <c r="A8379" s="107" t="s">
        <v>80</v>
      </c>
      <c r="B8379" s="107" t="s">
        <v>163</v>
      </c>
      <c r="C8379" s="110">
        <v>2</v>
      </c>
      <c r="D8379" s="109">
        <v>1213.640953673417</v>
      </c>
      <c r="E8379" s="109">
        <v>89358.363896280833</v>
      </c>
    </row>
    <row r="8380" spans="1:5" x14ac:dyDescent="0.35">
      <c r="A8380" s="107" t="s">
        <v>80</v>
      </c>
      <c r="B8380" s="107" t="s">
        <v>163</v>
      </c>
      <c r="C8380" s="110">
        <v>3</v>
      </c>
      <c r="D8380" s="109">
        <v>1540.186520337217</v>
      </c>
      <c r="E8380" s="109">
        <v>120759.3423867828</v>
      </c>
    </row>
    <row r="8381" spans="1:5" x14ac:dyDescent="0.35">
      <c r="A8381" s="107" t="s">
        <v>80</v>
      </c>
      <c r="B8381" s="107" t="s">
        <v>163</v>
      </c>
      <c r="C8381" s="110">
        <v>4</v>
      </c>
      <c r="D8381" s="109">
        <v>1186.4937422432199</v>
      </c>
      <c r="E8381" s="109">
        <v>89717.120801556914</v>
      </c>
    </row>
    <row r="8382" spans="1:5" x14ac:dyDescent="0.35">
      <c r="A8382" s="107" t="s">
        <v>80</v>
      </c>
      <c r="B8382" s="107" t="s">
        <v>163</v>
      </c>
      <c r="C8382" s="110">
        <v>5</v>
      </c>
      <c r="D8382" s="109">
        <v>937.46221331169863</v>
      </c>
      <c r="E8382" s="109">
        <v>71265.615435510204</v>
      </c>
    </row>
    <row r="8383" spans="1:5" x14ac:dyDescent="0.35">
      <c r="A8383" s="107" t="s">
        <v>80</v>
      </c>
      <c r="B8383" s="107" t="s">
        <v>163</v>
      </c>
      <c r="C8383" s="110">
        <v>6</v>
      </c>
      <c r="D8383" s="109">
        <v>424.41037363649389</v>
      </c>
      <c r="E8383" s="109">
        <v>30873.8300112943</v>
      </c>
    </row>
    <row r="8384" spans="1:5" x14ac:dyDescent="0.35">
      <c r="A8384" s="107" t="s">
        <v>80</v>
      </c>
      <c r="B8384" s="107" t="s">
        <v>163</v>
      </c>
      <c r="C8384" s="110">
        <v>7</v>
      </c>
      <c r="D8384" s="109">
        <v>920.94746601678639</v>
      </c>
      <c r="E8384" s="109">
        <v>65716.810336279872</v>
      </c>
    </row>
    <row r="8385" spans="1:5" x14ac:dyDescent="0.35">
      <c r="A8385" s="107" t="s">
        <v>80</v>
      </c>
      <c r="B8385" s="107" t="s">
        <v>163</v>
      </c>
      <c r="C8385" s="110">
        <v>8</v>
      </c>
      <c r="D8385" s="109">
        <v>1238.6582863045919</v>
      </c>
      <c r="E8385" s="109">
        <v>86359.217916206224</v>
      </c>
    </row>
    <row r="8386" spans="1:5" x14ac:dyDescent="0.35">
      <c r="A8386" s="107" t="s">
        <v>80</v>
      </c>
      <c r="B8386" s="107" t="s">
        <v>163</v>
      </c>
      <c r="C8386" s="110">
        <v>9</v>
      </c>
      <c r="D8386" s="109">
        <v>809.96653292539042</v>
      </c>
      <c r="E8386" s="109">
        <v>47364.983285624061</v>
      </c>
    </row>
    <row r="8387" spans="1:5" x14ac:dyDescent="0.35">
      <c r="A8387" s="107" t="s">
        <v>80</v>
      </c>
      <c r="B8387" s="107" t="s">
        <v>163</v>
      </c>
      <c r="C8387" s="110">
        <v>10</v>
      </c>
      <c r="D8387" s="109">
        <v>895.16919082158711</v>
      </c>
      <c r="E8387" s="109">
        <v>32977.124173575859</v>
      </c>
    </row>
    <row r="8388" spans="1:5" x14ac:dyDescent="0.35">
      <c r="A8388" s="107" t="s">
        <v>80</v>
      </c>
      <c r="B8388" s="107" t="s">
        <v>163</v>
      </c>
      <c r="C8388" s="110">
        <v>11</v>
      </c>
      <c r="D8388" s="109">
        <v>1663.523185927754</v>
      </c>
      <c r="E8388" s="109">
        <v>67463.453245066325</v>
      </c>
    </row>
    <row r="8389" spans="1:5" x14ac:dyDescent="0.35">
      <c r="A8389" s="107" t="s">
        <v>80</v>
      </c>
      <c r="B8389" s="107" t="s">
        <v>163</v>
      </c>
      <c r="C8389" s="110">
        <v>12</v>
      </c>
      <c r="D8389" s="109">
        <v>1483.7892226203351</v>
      </c>
      <c r="E8389" s="109">
        <v>58220.097252216081</v>
      </c>
    </row>
    <row r="8390" spans="1:5" x14ac:dyDescent="0.35">
      <c r="A8390" s="107" t="s">
        <v>80</v>
      </c>
      <c r="B8390" s="107" t="s">
        <v>162</v>
      </c>
      <c r="C8390" s="110">
        <v>1</v>
      </c>
      <c r="D8390" s="109">
        <v>728.95962612747508</v>
      </c>
      <c r="E8390" s="109">
        <v>56300.288355088007</v>
      </c>
    </row>
    <row r="8391" spans="1:5" x14ac:dyDescent="0.35">
      <c r="A8391" s="107" t="s">
        <v>80</v>
      </c>
      <c r="B8391" s="107" t="s">
        <v>162</v>
      </c>
      <c r="C8391" s="110">
        <v>2</v>
      </c>
      <c r="D8391" s="109">
        <v>527.08048462211502</v>
      </c>
      <c r="E8391" s="109">
        <v>39202.572392248432</v>
      </c>
    </row>
    <row r="8392" spans="1:5" x14ac:dyDescent="0.35">
      <c r="A8392" s="107" t="s">
        <v>80</v>
      </c>
      <c r="B8392" s="107" t="s">
        <v>162</v>
      </c>
      <c r="C8392" s="110">
        <v>3</v>
      </c>
      <c r="D8392" s="109">
        <v>570.03370832454993</v>
      </c>
      <c r="E8392" s="109">
        <v>44500.785828593391</v>
      </c>
    </row>
    <row r="8393" spans="1:5" x14ac:dyDescent="0.35">
      <c r="A8393" s="107" t="s">
        <v>80</v>
      </c>
      <c r="B8393" s="107" t="s">
        <v>162</v>
      </c>
      <c r="C8393" s="110">
        <v>4</v>
      </c>
      <c r="D8393" s="109">
        <v>374.04355354952389</v>
      </c>
      <c r="E8393" s="109">
        <v>28235.925931479189</v>
      </c>
    </row>
    <row r="8394" spans="1:5" x14ac:dyDescent="0.35">
      <c r="A8394" s="107" t="s">
        <v>80</v>
      </c>
      <c r="B8394" s="107" t="s">
        <v>162</v>
      </c>
      <c r="C8394" s="110">
        <v>5</v>
      </c>
      <c r="D8394" s="109">
        <v>1297.754829107866</v>
      </c>
      <c r="E8394" s="109">
        <v>93575.596634373884</v>
      </c>
    </row>
    <row r="8395" spans="1:5" x14ac:dyDescent="0.35">
      <c r="A8395" s="107" t="s">
        <v>80</v>
      </c>
      <c r="B8395" s="107" t="s">
        <v>162</v>
      </c>
      <c r="C8395" s="110">
        <v>6</v>
      </c>
      <c r="D8395" s="109">
        <v>915.82682919345268</v>
      </c>
      <c r="E8395" s="109">
        <v>63393.475459217188</v>
      </c>
    </row>
    <row r="8396" spans="1:5" x14ac:dyDescent="0.35">
      <c r="A8396" s="107" t="s">
        <v>80</v>
      </c>
      <c r="B8396" s="107" t="s">
        <v>162</v>
      </c>
      <c r="C8396" s="110">
        <v>7</v>
      </c>
      <c r="D8396" s="109">
        <v>1089.6400258849801</v>
      </c>
      <c r="E8396" s="109">
        <v>74450.088145920017</v>
      </c>
    </row>
    <row r="8397" spans="1:5" x14ac:dyDescent="0.35">
      <c r="A8397" s="107" t="s">
        <v>80</v>
      </c>
      <c r="B8397" s="107" t="s">
        <v>162</v>
      </c>
      <c r="C8397" s="110">
        <v>8</v>
      </c>
      <c r="D8397" s="109">
        <v>1500.1637167618389</v>
      </c>
      <c r="E8397" s="109">
        <v>101722.3178715258</v>
      </c>
    </row>
    <row r="8398" spans="1:5" x14ac:dyDescent="0.35">
      <c r="A8398" s="107" t="s">
        <v>80</v>
      </c>
      <c r="B8398" s="107" t="s">
        <v>162</v>
      </c>
      <c r="C8398" s="110">
        <v>9</v>
      </c>
      <c r="D8398" s="109">
        <v>2135.920293247897</v>
      </c>
      <c r="E8398" s="109">
        <v>123940.5740039074</v>
      </c>
    </row>
    <row r="8399" spans="1:5" x14ac:dyDescent="0.35">
      <c r="A8399" s="107" t="s">
        <v>80</v>
      </c>
      <c r="B8399" s="107" t="s">
        <v>162</v>
      </c>
      <c r="C8399" s="110">
        <v>10</v>
      </c>
      <c r="D8399" s="109">
        <v>2557.9759178014501</v>
      </c>
      <c r="E8399" s="109">
        <v>97602.460518433523</v>
      </c>
    </row>
    <row r="8400" spans="1:5" x14ac:dyDescent="0.35">
      <c r="A8400" s="107" t="s">
        <v>80</v>
      </c>
      <c r="B8400" s="107" t="s">
        <v>162</v>
      </c>
      <c r="C8400" s="110">
        <v>11</v>
      </c>
      <c r="D8400" s="109">
        <v>2971.4650924779512</v>
      </c>
      <c r="E8400" s="109">
        <v>125012.1688833096</v>
      </c>
    </row>
    <row r="8401" spans="1:5" x14ac:dyDescent="0.35">
      <c r="A8401" s="107" t="s">
        <v>80</v>
      </c>
      <c r="B8401" s="107" t="s">
        <v>162</v>
      </c>
      <c r="C8401" s="110">
        <v>12</v>
      </c>
      <c r="D8401" s="109">
        <v>3227.0512441241631</v>
      </c>
      <c r="E8401" s="109">
        <v>128785.4776522483</v>
      </c>
    </row>
    <row r="8402" spans="1:5" x14ac:dyDescent="0.35">
      <c r="A8402" s="107" t="s">
        <v>80</v>
      </c>
      <c r="B8402" s="107" t="s">
        <v>161</v>
      </c>
      <c r="C8402" s="110">
        <v>1</v>
      </c>
      <c r="D8402" s="109">
        <v>588.2801755427256</v>
      </c>
      <c r="E8402" s="109">
        <v>40934.439444442593</v>
      </c>
    </row>
    <row r="8403" spans="1:5" x14ac:dyDescent="0.35">
      <c r="A8403" s="107" t="s">
        <v>80</v>
      </c>
      <c r="B8403" s="107" t="s">
        <v>161</v>
      </c>
      <c r="C8403" s="110">
        <v>2</v>
      </c>
      <c r="D8403" s="109">
        <v>459.46772708855627</v>
      </c>
      <c r="E8403" s="109">
        <v>30560.046802022582</v>
      </c>
    </row>
    <row r="8404" spans="1:5" x14ac:dyDescent="0.35">
      <c r="A8404" s="107" t="s">
        <v>80</v>
      </c>
      <c r="B8404" s="107" t="s">
        <v>161</v>
      </c>
      <c r="C8404" s="110">
        <v>3</v>
      </c>
      <c r="D8404" s="109">
        <v>569.02953789912431</v>
      </c>
      <c r="E8404" s="109">
        <v>39111.354332063602</v>
      </c>
    </row>
    <row r="8405" spans="1:5" x14ac:dyDescent="0.35">
      <c r="A8405" s="107" t="s">
        <v>80</v>
      </c>
      <c r="B8405" s="107" t="s">
        <v>161</v>
      </c>
      <c r="C8405" s="110">
        <v>4</v>
      </c>
      <c r="D8405" s="109">
        <v>396.33467119871318</v>
      </c>
      <c r="E8405" s="109">
        <v>26730.19429485804</v>
      </c>
    </row>
    <row r="8406" spans="1:5" x14ac:dyDescent="0.35">
      <c r="A8406" s="107" t="s">
        <v>80</v>
      </c>
      <c r="B8406" s="107" t="s">
        <v>161</v>
      </c>
      <c r="C8406" s="110">
        <v>5</v>
      </c>
      <c r="D8406" s="109">
        <v>260.56182719994018</v>
      </c>
      <c r="E8406" s="109">
        <v>17288.820803697119</v>
      </c>
    </row>
    <row r="8407" spans="1:5" x14ac:dyDescent="0.35">
      <c r="A8407" s="107" t="s">
        <v>80</v>
      </c>
      <c r="B8407" s="107" t="s">
        <v>161</v>
      </c>
      <c r="C8407" s="110">
        <v>6</v>
      </c>
      <c r="D8407" s="109">
        <v>217.0439236179329</v>
      </c>
      <c r="E8407" s="109">
        <v>14138.696176480091</v>
      </c>
    </row>
    <row r="8408" spans="1:5" x14ac:dyDescent="0.35">
      <c r="A8408" s="107" t="s">
        <v>80</v>
      </c>
      <c r="B8408" s="107" t="s">
        <v>161</v>
      </c>
      <c r="C8408" s="110">
        <v>7</v>
      </c>
      <c r="D8408" s="109">
        <v>301.41885191162248</v>
      </c>
      <c r="E8408" s="109">
        <v>19731.970594963179</v>
      </c>
    </row>
    <row r="8409" spans="1:5" x14ac:dyDescent="0.35">
      <c r="A8409" s="107" t="s">
        <v>80</v>
      </c>
      <c r="B8409" s="107" t="s">
        <v>161</v>
      </c>
      <c r="C8409" s="110">
        <v>8</v>
      </c>
      <c r="D8409" s="109">
        <v>389.92132355100489</v>
      </c>
      <c r="E8409" s="109">
        <v>25779.525378272439</v>
      </c>
    </row>
    <row r="8410" spans="1:5" x14ac:dyDescent="0.35">
      <c r="A8410" s="107" t="s">
        <v>80</v>
      </c>
      <c r="B8410" s="107" t="s">
        <v>161</v>
      </c>
      <c r="C8410" s="110">
        <v>9</v>
      </c>
      <c r="D8410" s="109">
        <v>498.49632335120452</v>
      </c>
      <c r="E8410" s="109">
        <v>28931.922655567541</v>
      </c>
    </row>
    <row r="8411" spans="1:5" x14ac:dyDescent="0.35">
      <c r="A8411" s="107" t="s">
        <v>80</v>
      </c>
      <c r="B8411" s="107" t="s">
        <v>161</v>
      </c>
      <c r="C8411" s="110">
        <v>10</v>
      </c>
      <c r="D8411" s="109">
        <v>619.24625375717858</v>
      </c>
      <c r="E8411" s="109">
        <v>23792.451525515651</v>
      </c>
    </row>
    <row r="8412" spans="1:5" x14ac:dyDescent="0.35">
      <c r="A8412" s="107" t="s">
        <v>80</v>
      </c>
      <c r="B8412" s="107" t="s">
        <v>161</v>
      </c>
      <c r="C8412" s="110">
        <v>11</v>
      </c>
      <c r="D8412" s="109">
        <v>706.44246264974674</v>
      </c>
      <c r="E8412" s="109">
        <v>30237.399043680001</v>
      </c>
    </row>
    <row r="8413" spans="1:5" x14ac:dyDescent="0.35">
      <c r="A8413" s="107" t="s">
        <v>80</v>
      </c>
      <c r="B8413" s="107" t="s">
        <v>161</v>
      </c>
      <c r="C8413" s="110">
        <v>12</v>
      </c>
      <c r="D8413" s="109">
        <v>726.66865990130793</v>
      </c>
      <c r="E8413" s="109">
        <v>29550.364571306269</v>
      </c>
    </row>
    <row r="8414" spans="1:5" x14ac:dyDescent="0.35">
      <c r="A8414" s="107" t="s">
        <v>80</v>
      </c>
      <c r="B8414" s="107" t="s">
        <v>160</v>
      </c>
      <c r="C8414" s="110">
        <v>1</v>
      </c>
      <c r="D8414" s="109">
        <v>826.13347135577067</v>
      </c>
      <c r="E8414" s="109">
        <v>64243.990450958598</v>
      </c>
    </row>
    <row r="8415" spans="1:5" x14ac:dyDescent="0.35">
      <c r="A8415" s="107" t="s">
        <v>80</v>
      </c>
      <c r="B8415" s="107" t="s">
        <v>160</v>
      </c>
      <c r="C8415" s="110">
        <v>2</v>
      </c>
      <c r="D8415" s="109">
        <v>622.56765654573667</v>
      </c>
      <c r="E8415" s="109">
        <v>46503.599240833792</v>
      </c>
    </row>
    <row r="8416" spans="1:5" x14ac:dyDescent="0.35">
      <c r="A8416" s="107" t="s">
        <v>80</v>
      </c>
      <c r="B8416" s="107" t="s">
        <v>160</v>
      </c>
      <c r="C8416" s="110">
        <v>3</v>
      </c>
      <c r="D8416" s="109">
        <v>641.72157423180022</v>
      </c>
      <c r="E8416" s="109">
        <v>50440.453771322078</v>
      </c>
    </row>
    <row r="8417" spans="1:5" x14ac:dyDescent="0.35">
      <c r="A8417" s="107" t="s">
        <v>80</v>
      </c>
      <c r="B8417" s="107" t="s">
        <v>160</v>
      </c>
      <c r="C8417" s="110">
        <v>4</v>
      </c>
      <c r="D8417" s="109">
        <v>447.74847746175101</v>
      </c>
      <c r="E8417" s="109">
        <v>34045.284237582848</v>
      </c>
    </row>
    <row r="8418" spans="1:5" x14ac:dyDescent="0.35">
      <c r="A8418" s="107" t="s">
        <v>80</v>
      </c>
      <c r="B8418" s="107" t="s">
        <v>160</v>
      </c>
      <c r="C8418" s="110">
        <v>5</v>
      </c>
      <c r="D8418" s="109">
        <v>346.76469683651732</v>
      </c>
      <c r="E8418" s="109">
        <v>26153.69137750259</v>
      </c>
    </row>
    <row r="8419" spans="1:5" x14ac:dyDescent="0.35">
      <c r="A8419" s="107" t="s">
        <v>80</v>
      </c>
      <c r="B8419" s="107" t="s">
        <v>160</v>
      </c>
      <c r="C8419" s="110">
        <v>6</v>
      </c>
      <c r="D8419" s="109">
        <v>224.89362823201441</v>
      </c>
      <c r="E8419" s="109">
        <v>16278.816016602599</v>
      </c>
    </row>
    <row r="8420" spans="1:5" x14ac:dyDescent="0.35">
      <c r="A8420" s="107" t="s">
        <v>80</v>
      </c>
      <c r="B8420" s="107" t="s">
        <v>160</v>
      </c>
      <c r="C8420" s="110">
        <v>7</v>
      </c>
      <c r="D8420" s="109">
        <v>308.64245358193608</v>
      </c>
      <c r="E8420" s="109">
        <v>22058.506014101698</v>
      </c>
    </row>
    <row r="8421" spans="1:5" x14ac:dyDescent="0.35">
      <c r="A8421" s="107" t="s">
        <v>80</v>
      </c>
      <c r="B8421" s="107" t="s">
        <v>160</v>
      </c>
      <c r="C8421" s="110">
        <v>8</v>
      </c>
      <c r="D8421" s="109">
        <v>435.31721164417348</v>
      </c>
      <c r="E8421" s="109">
        <v>30738.919503957339</v>
      </c>
    </row>
    <row r="8422" spans="1:5" x14ac:dyDescent="0.35">
      <c r="A8422" s="107" t="s">
        <v>80</v>
      </c>
      <c r="B8422" s="107" t="s">
        <v>160</v>
      </c>
      <c r="C8422" s="110">
        <v>9</v>
      </c>
      <c r="D8422" s="109">
        <v>587.16163606888801</v>
      </c>
      <c r="E8422" s="109">
        <v>35273.573866710867</v>
      </c>
    </row>
    <row r="8423" spans="1:5" x14ac:dyDescent="0.35">
      <c r="A8423" s="107" t="s">
        <v>80</v>
      </c>
      <c r="B8423" s="107" t="s">
        <v>160</v>
      </c>
      <c r="C8423" s="110">
        <v>10</v>
      </c>
      <c r="D8423" s="109">
        <v>761.97613991524759</v>
      </c>
      <c r="E8423" s="109">
        <v>29003.930382009501</v>
      </c>
    </row>
    <row r="8424" spans="1:5" x14ac:dyDescent="0.35">
      <c r="A8424" s="107" t="s">
        <v>80</v>
      </c>
      <c r="B8424" s="107" t="s">
        <v>160</v>
      </c>
      <c r="C8424" s="110">
        <v>11</v>
      </c>
      <c r="D8424" s="109">
        <v>776.94236628219483</v>
      </c>
      <c r="E8424" s="109">
        <v>32542.999943852301</v>
      </c>
    </row>
    <row r="8425" spans="1:5" x14ac:dyDescent="0.35">
      <c r="A8425" s="107" t="s">
        <v>80</v>
      </c>
      <c r="B8425" s="107" t="s">
        <v>160</v>
      </c>
      <c r="C8425" s="110">
        <v>12</v>
      </c>
      <c r="D8425" s="109">
        <v>856.80155056215835</v>
      </c>
      <c r="E8425" s="109">
        <v>34179.694478712612</v>
      </c>
    </row>
    <row r="8426" spans="1:5" x14ac:dyDescent="0.35">
      <c r="A8426" s="107" t="s">
        <v>80</v>
      </c>
      <c r="B8426" s="107" t="s">
        <v>159</v>
      </c>
      <c r="C8426" s="110">
        <v>1</v>
      </c>
      <c r="D8426" s="109">
        <v>0</v>
      </c>
      <c r="E8426" s="109">
        <v>0</v>
      </c>
    </row>
    <row r="8427" spans="1:5" x14ac:dyDescent="0.35">
      <c r="A8427" s="107" t="s">
        <v>80</v>
      </c>
      <c r="B8427" s="107" t="s">
        <v>159</v>
      </c>
      <c r="C8427" s="110">
        <v>2</v>
      </c>
      <c r="D8427" s="109">
        <v>0</v>
      </c>
      <c r="E8427" s="109">
        <v>0</v>
      </c>
    </row>
    <row r="8428" spans="1:5" x14ac:dyDescent="0.35">
      <c r="A8428" s="107" t="s">
        <v>80</v>
      </c>
      <c r="B8428" s="107" t="s">
        <v>159</v>
      </c>
      <c r="C8428" s="110">
        <v>3</v>
      </c>
      <c r="D8428" s="109">
        <v>0</v>
      </c>
      <c r="E8428" s="109">
        <v>0</v>
      </c>
    </row>
    <row r="8429" spans="1:5" x14ac:dyDescent="0.35">
      <c r="A8429" s="107" t="s">
        <v>80</v>
      </c>
      <c r="B8429" s="107" t="s">
        <v>159</v>
      </c>
      <c r="C8429" s="110">
        <v>4</v>
      </c>
      <c r="D8429" s="109">
        <v>0</v>
      </c>
      <c r="E8429" s="109">
        <v>0</v>
      </c>
    </row>
    <row r="8430" spans="1:5" x14ac:dyDescent="0.35">
      <c r="A8430" s="107" t="s">
        <v>80</v>
      </c>
      <c r="B8430" s="107" t="s">
        <v>159</v>
      </c>
      <c r="C8430" s="110">
        <v>5</v>
      </c>
      <c r="D8430" s="109">
        <v>0</v>
      </c>
      <c r="E8430" s="109">
        <v>0</v>
      </c>
    </row>
    <row r="8431" spans="1:5" x14ac:dyDescent="0.35">
      <c r="A8431" s="107" t="s">
        <v>80</v>
      </c>
      <c r="B8431" s="107" t="s">
        <v>159</v>
      </c>
      <c r="C8431" s="110">
        <v>6</v>
      </c>
      <c r="D8431" s="109">
        <v>0</v>
      </c>
      <c r="E8431" s="109">
        <v>0</v>
      </c>
    </row>
    <row r="8432" spans="1:5" x14ac:dyDescent="0.35">
      <c r="A8432" s="107" t="s">
        <v>80</v>
      </c>
      <c r="B8432" s="107" t="s">
        <v>159</v>
      </c>
      <c r="C8432" s="110">
        <v>7</v>
      </c>
      <c r="D8432" s="109">
        <v>0</v>
      </c>
      <c r="E8432" s="109">
        <v>0</v>
      </c>
    </row>
    <row r="8433" spans="1:5" x14ac:dyDescent="0.35">
      <c r="A8433" s="107" t="s">
        <v>80</v>
      </c>
      <c r="B8433" s="107" t="s">
        <v>159</v>
      </c>
      <c r="C8433" s="110">
        <v>8</v>
      </c>
      <c r="D8433" s="109">
        <v>0</v>
      </c>
      <c r="E8433" s="109">
        <v>0</v>
      </c>
    </row>
    <row r="8434" spans="1:5" x14ac:dyDescent="0.35">
      <c r="A8434" s="107" t="s">
        <v>80</v>
      </c>
      <c r="B8434" s="107" t="s">
        <v>159</v>
      </c>
      <c r="C8434" s="110">
        <v>9</v>
      </c>
      <c r="D8434" s="109">
        <v>0</v>
      </c>
      <c r="E8434" s="109">
        <v>0</v>
      </c>
    </row>
    <row r="8435" spans="1:5" x14ac:dyDescent="0.35">
      <c r="A8435" s="107" t="s">
        <v>80</v>
      </c>
      <c r="B8435" s="107" t="s">
        <v>159</v>
      </c>
      <c r="C8435" s="110">
        <v>10</v>
      </c>
      <c r="D8435" s="109">
        <v>43.710000000000292</v>
      </c>
      <c r="E8435" s="109">
        <v>2.3144539540191582</v>
      </c>
    </row>
    <row r="8436" spans="1:5" x14ac:dyDescent="0.35">
      <c r="A8436" s="107" t="s">
        <v>80</v>
      </c>
      <c r="B8436" s="107" t="s">
        <v>159</v>
      </c>
      <c r="C8436" s="110">
        <v>11</v>
      </c>
      <c r="D8436" s="109">
        <v>35.854520713602078</v>
      </c>
      <c r="E8436" s="109">
        <v>1.227045274727927</v>
      </c>
    </row>
    <row r="8437" spans="1:5" x14ac:dyDescent="0.35">
      <c r="A8437" s="107" t="s">
        <v>80</v>
      </c>
      <c r="B8437" s="107" t="s">
        <v>159</v>
      </c>
      <c r="C8437" s="110">
        <v>12</v>
      </c>
      <c r="D8437" s="109">
        <v>41.360000000000397</v>
      </c>
      <c r="E8437" s="109">
        <v>4.7014010186784878</v>
      </c>
    </row>
    <row r="8438" spans="1:5" x14ac:dyDescent="0.35">
      <c r="A8438" s="107" t="s">
        <v>80</v>
      </c>
      <c r="B8438" s="107" t="s">
        <v>158</v>
      </c>
      <c r="C8438" s="110">
        <v>1</v>
      </c>
      <c r="D8438" s="109">
        <v>529.26433438288564</v>
      </c>
      <c r="E8438" s="109">
        <v>40768.746718907758</v>
      </c>
    </row>
    <row r="8439" spans="1:5" x14ac:dyDescent="0.35">
      <c r="A8439" s="107" t="s">
        <v>80</v>
      </c>
      <c r="B8439" s="107" t="s">
        <v>158</v>
      </c>
      <c r="C8439" s="110">
        <v>2</v>
      </c>
      <c r="D8439" s="109">
        <v>440.78776821464368</v>
      </c>
      <c r="E8439" s="109">
        <v>32697.849117101068</v>
      </c>
    </row>
    <row r="8440" spans="1:5" x14ac:dyDescent="0.35">
      <c r="A8440" s="107" t="s">
        <v>80</v>
      </c>
      <c r="B8440" s="107" t="s">
        <v>158</v>
      </c>
      <c r="C8440" s="110">
        <v>3</v>
      </c>
      <c r="D8440" s="109">
        <v>492.7523192532675</v>
      </c>
      <c r="E8440" s="109">
        <v>38427.540500372277</v>
      </c>
    </row>
    <row r="8441" spans="1:5" x14ac:dyDescent="0.35">
      <c r="A8441" s="107" t="s">
        <v>80</v>
      </c>
      <c r="B8441" s="107" t="s">
        <v>158</v>
      </c>
      <c r="C8441" s="110">
        <v>4</v>
      </c>
      <c r="D8441" s="109">
        <v>364.53592994286078</v>
      </c>
      <c r="E8441" s="109">
        <v>27574.38952345926</v>
      </c>
    </row>
    <row r="8442" spans="1:5" x14ac:dyDescent="0.35">
      <c r="A8442" s="107" t="s">
        <v>80</v>
      </c>
      <c r="B8442" s="107" t="s">
        <v>158</v>
      </c>
      <c r="C8442" s="110">
        <v>5</v>
      </c>
      <c r="D8442" s="109">
        <v>248.92655893656149</v>
      </c>
      <c r="E8442" s="109">
        <v>18679.073789686521</v>
      </c>
    </row>
    <row r="8443" spans="1:5" x14ac:dyDescent="0.35">
      <c r="A8443" s="107" t="s">
        <v>80</v>
      </c>
      <c r="B8443" s="107" t="s">
        <v>158</v>
      </c>
      <c r="C8443" s="110">
        <v>6</v>
      </c>
      <c r="D8443" s="109">
        <v>189.61898445660481</v>
      </c>
      <c r="E8443" s="109">
        <v>13452.55519795804</v>
      </c>
    </row>
    <row r="8444" spans="1:5" x14ac:dyDescent="0.35">
      <c r="A8444" s="107" t="s">
        <v>80</v>
      </c>
      <c r="B8444" s="107" t="s">
        <v>158</v>
      </c>
      <c r="C8444" s="110">
        <v>7</v>
      </c>
      <c r="D8444" s="109">
        <v>297.03170454809572</v>
      </c>
      <c r="E8444" s="109">
        <v>20656.2706154361</v>
      </c>
    </row>
    <row r="8445" spans="1:5" x14ac:dyDescent="0.35">
      <c r="A8445" s="107" t="s">
        <v>80</v>
      </c>
      <c r="B8445" s="107" t="s">
        <v>158</v>
      </c>
      <c r="C8445" s="110">
        <v>8</v>
      </c>
      <c r="D8445" s="109">
        <v>371.77816991290132</v>
      </c>
      <c r="E8445" s="109">
        <v>25641.871051279111</v>
      </c>
    </row>
    <row r="8446" spans="1:5" x14ac:dyDescent="0.35">
      <c r="A8446" s="107" t="s">
        <v>80</v>
      </c>
      <c r="B8446" s="107" t="s">
        <v>158</v>
      </c>
      <c r="C8446" s="110">
        <v>9</v>
      </c>
      <c r="D8446" s="109">
        <v>395.3219236464098</v>
      </c>
      <c r="E8446" s="109">
        <v>23171.729849394389</v>
      </c>
    </row>
    <row r="8447" spans="1:5" x14ac:dyDescent="0.35">
      <c r="A8447" s="107" t="s">
        <v>80</v>
      </c>
      <c r="B8447" s="107" t="s">
        <v>158</v>
      </c>
      <c r="C8447" s="110">
        <v>10</v>
      </c>
      <c r="D8447" s="109">
        <v>491.16510842184363</v>
      </c>
      <c r="E8447" s="109">
        <v>17882.115695559562</v>
      </c>
    </row>
    <row r="8448" spans="1:5" x14ac:dyDescent="0.35">
      <c r="A8448" s="107" t="s">
        <v>80</v>
      </c>
      <c r="B8448" s="107" t="s">
        <v>158</v>
      </c>
      <c r="C8448" s="110">
        <v>11</v>
      </c>
      <c r="D8448" s="109">
        <v>443.93894458772502</v>
      </c>
      <c r="E8448" s="109">
        <v>17991.8834173738</v>
      </c>
    </row>
    <row r="8449" spans="1:5" x14ac:dyDescent="0.35">
      <c r="A8449" s="107" t="s">
        <v>80</v>
      </c>
      <c r="B8449" s="107" t="s">
        <v>158</v>
      </c>
      <c r="C8449" s="110">
        <v>12</v>
      </c>
      <c r="D8449" s="109">
        <v>549.02106194373766</v>
      </c>
      <c r="E8449" s="109">
        <v>21177.756864322539</v>
      </c>
    </row>
    <row r="8450" spans="1:5" x14ac:dyDescent="0.35">
      <c r="A8450" s="107" t="s">
        <v>80</v>
      </c>
      <c r="B8450" s="107" t="s">
        <v>157</v>
      </c>
      <c r="C8450" s="110">
        <v>1</v>
      </c>
      <c r="D8450" s="109">
        <v>3596.475253421615</v>
      </c>
      <c r="E8450" s="109">
        <v>554649.79507786536</v>
      </c>
    </row>
    <row r="8451" spans="1:5" x14ac:dyDescent="0.35">
      <c r="A8451" s="107" t="s">
        <v>80</v>
      </c>
      <c r="B8451" s="107" t="s">
        <v>157</v>
      </c>
      <c r="C8451" s="110">
        <v>2</v>
      </c>
      <c r="D8451" s="109">
        <v>3081.2957273761558</v>
      </c>
      <c r="E8451" s="109">
        <v>436254.71866298729</v>
      </c>
    </row>
    <row r="8452" spans="1:5" x14ac:dyDescent="0.35">
      <c r="A8452" s="107" t="s">
        <v>80</v>
      </c>
      <c r="B8452" s="107" t="s">
        <v>157</v>
      </c>
      <c r="C8452" s="110">
        <v>3</v>
      </c>
      <c r="D8452" s="109">
        <v>2325.1048251364709</v>
      </c>
      <c r="E8452" s="109">
        <v>332052.46063209459</v>
      </c>
    </row>
    <row r="8453" spans="1:5" x14ac:dyDescent="0.35">
      <c r="A8453" s="107" t="s">
        <v>80</v>
      </c>
      <c r="B8453" s="107" t="s">
        <v>157</v>
      </c>
      <c r="C8453" s="110">
        <v>4</v>
      </c>
      <c r="D8453" s="109">
        <v>4461.3464487822148</v>
      </c>
      <c r="E8453" s="109">
        <v>369168.58048924402</v>
      </c>
    </row>
    <row r="8454" spans="1:5" x14ac:dyDescent="0.35">
      <c r="A8454" s="107" t="s">
        <v>80</v>
      </c>
      <c r="B8454" s="107" t="s">
        <v>157</v>
      </c>
      <c r="C8454" s="110">
        <v>5</v>
      </c>
      <c r="D8454" s="109">
        <v>11544.960245123069</v>
      </c>
      <c r="E8454" s="109">
        <v>941943.69079686026</v>
      </c>
    </row>
    <row r="8455" spans="1:5" x14ac:dyDescent="0.35">
      <c r="A8455" s="107" t="s">
        <v>80</v>
      </c>
      <c r="B8455" s="107" t="s">
        <v>157</v>
      </c>
      <c r="C8455" s="110">
        <v>6</v>
      </c>
      <c r="D8455" s="109">
        <v>7334.4498173522143</v>
      </c>
      <c r="E8455" s="109">
        <v>492197.04330031568</v>
      </c>
    </row>
    <row r="8456" spans="1:5" x14ac:dyDescent="0.35">
      <c r="A8456" s="107" t="s">
        <v>80</v>
      </c>
      <c r="B8456" s="107" t="s">
        <v>157</v>
      </c>
      <c r="C8456" s="110">
        <v>7</v>
      </c>
      <c r="D8456" s="109">
        <v>6724.1767293101284</v>
      </c>
      <c r="E8456" s="109">
        <v>465472.72614917619</v>
      </c>
    </row>
    <row r="8457" spans="1:5" x14ac:dyDescent="0.35">
      <c r="A8457" s="107" t="s">
        <v>80</v>
      </c>
      <c r="B8457" s="107" t="s">
        <v>157</v>
      </c>
      <c r="C8457" s="110">
        <v>8</v>
      </c>
      <c r="D8457" s="109">
        <v>7142.0873735438654</v>
      </c>
      <c r="E8457" s="109">
        <v>474714.57826197112</v>
      </c>
    </row>
    <row r="8458" spans="1:5" x14ac:dyDescent="0.35">
      <c r="A8458" s="107" t="s">
        <v>80</v>
      </c>
      <c r="B8458" s="107" t="s">
        <v>157</v>
      </c>
      <c r="C8458" s="110">
        <v>9</v>
      </c>
      <c r="D8458" s="109">
        <v>6769.9584667382487</v>
      </c>
      <c r="E8458" s="109">
        <v>409111.15775361989</v>
      </c>
    </row>
    <row r="8459" spans="1:5" x14ac:dyDescent="0.35">
      <c r="A8459" s="107" t="s">
        <v>80</v>
      </c>
      <c r="B8459" s="107" t="s">
        <v>157</v>
      </c>
      <c r="C8459" s="110">
        <v>10</v>
      </c>
      <c r="D8459" s="109">
        <v>7288.1638739771306</v>
      </c>
      <c r="E8459" s="109">
        <v>342342.63392215449</v>
      </c>
    </row>
    <row r="8460" spans="1:5" x14ac:dyDescent="0.35">
      <c r="A8460" s="107" t="s">
        <v>80</v>
      </c>
      <c r="B8460" s="107" t="s">
        <v>157</v>
      </c>
      <c r="C8460" s="110">
        <v>11</v>
      </c>
      <c r="D8460" s="109">
        <v>5886.0713855565928</v>
      </c>
      <c r="E8460" s="109">
        <v>271418.58987400861</v>
      </c>
    </row>
    <row r="8461" spans="1:5" x14ac:dyDescent="0.35">
      <c r="A8461" s="107" t="s">
        <v>80</v>
      </c>
      <c r="B8461" s="107" t="s">
        <v>157</v>
      </c>
      <c r="C8461" s="110">
        <v>12</v>
      </c>
      <c r="D8461" s="109">
        <v>3331.2237266364191</v>
      </c>
      <c r="E8461" s="109">
        <v>165283.34367796121</v>
      </c>
    </row>
    <row r="8462" spans="1:5" x14ac:dyDescent="0.35">
      <c r="A8462" s="107" t="s">
        <v>80</v>
      </c>
      <c r="B8462" s="107" t="s">
        <v>156</v>
      </c>
      <c r="C8462" s="110">
        <v>1</v>
      </c>
      <c r="D8462" s="109">
        <v>756.48818037067406</v>
      </c>
      <c r="E8462" s="109">
        <v>55724.417305227747</v>
      </c>
    </row>
    <row r="8463" spans="1:5" x14ac:dyDescent="0.35">
      <c r="A8463" s="107" t="s">
        <v>80</v>
      </c>
      <c r="B8463" s="107" t="s">
        <v>156</v>
      </c>
      <c r="C8463" s="110">
        <v>2</v>
      </c>
      <c r="D8463" s="109">
        <v>563.00584578787129</v>
      </c>
      <c r="E8463" s="109">
        <v>40462.285152986129</v>
      </c>
    </row>
    <row r="8464" spans="1:5" x14ac:dyDescent="0.35">
      <c r="A8464" s="107" t="s">
        <v>80</v>
      </c>
      <c r="B8464" s="107" t="s">
        <v>156</v>
      </c>
      <c r="C8464" s="110">
        <v>3</v>
      </c>
      <c r="D8464" s="109">
        <v>543.02819424523216</v>
      </c>
      <c r="E8464" s="109">
        <v>41325.670490292337</v>
      </c>
    </row>
    <row r="8465" spans="1:5" x14ac:dyDescent="0.35">
      <c r="A8465" s="107" t="s">
        <v>80</v>
      </c>
      <c r="B8465" s="107" t="s">
        <v>156</v>
      </c>
      <c r="C8465" s="110">
        <v>4</v>
      </c>
      <c r="D8465" s="109">
        <v>366.79525926639872</v>
      </c>
      <c r="E8465" s="109">
        <v>26940.350161513648</v>
      </c>
    </row>
    <row r="8466" spans="1:5" x14ac:dyDescent="0.35">
      <c r="A8466" s="107" t="s">
        <v>80</v>
      </c>
      <c r="B8466" s="107" t="s">
        <v>156</v>
      </c>
      <c r="C8466" s="110">
        <v>5</v>
      </c>
      <c r="D8466" s="109">
        <v>235.66665502436729</v>
      </c>
      <c r="E8466" s="109">
        <v>17412.24788316583</v>
      </c>
    </row>
    <row r="8467" spans="1:5" x14ac:dyDescent="0.35">
      <c r="A8467" s="107" t="s">
        <v>80</v>
      </c>
      <c r="B8467" s="107" t="s">
        <v>156</v>
      </c>
      <c r="C8467" s="110">
        <v>6</v>
      </c>
      <c r="D8467" s="109">
        <v>108.20497889066399</v>
      </c>
      <c r="E8467" s="109">
        <v>7593.3250437069128</v>
      </c>
    </row>
    <row r="8468" spans="1:5" x14ac:dyDescent="0.35">
      <c r="A8468" s="107" t="s">
        <v>80</v>
      </c>
      <c r="B8468" s="107" t="s">
        <v>156</v>
      </c>
      <c r="C8468" s="110">
        <v>7</v>
      </c>
      <c r="D8468" s="109">
        <v>288.67054924979601</v>
      </c>
      <c r="E8468" s="109">
        <v>20064.885016990989</v>
      </c>
    </row>
    <row r="8469" spans="1:5" x14ac:dyDescent="0.35">
      <c r="A8469" s="107" t="s">
        <v>80</v>
      </c>
      <c r="B8469" s="107" t="s">
        <v>156</v>
      </c>
      <c r="C8469" s="110">
        <v>8</v>
      </c>
      <c r="D8469" s="109">
        <v>236.21195461100399</v>
      </c>
      <c r="E8469" s="109">
        <v>15905.401845079399</v>
      </c>
    </row>
    <row r="8470" spans="1:5" x14ac:dyDescent="0.35">
      <c r="A8470" s="107" t="s">
        <v>80</v>
      </c>
      <c r="B8470" s="107" t="s">
        <v>156</v>
      </c>
      <c r="C8470" s="110">
        <v>9</v>
      </c>
      <c r="D8470" s="109">
        <v>114.9116853187442</v>
      </c>
      <c r="E8470" s="109">
        <v>6410.3443398747349</v>
      </c>
    </row>
    <row r="8471" spans="1:5" x14ac:dyDescent="0.35">
      <c r="A8471" s="107" t="s">
        <v>80</v>
      </c>
      <c r="B8471" s="107" t="s">
        <v>156</v>
      </c>
      <c r="C8471" s="110">
        <v>10</v>
      </c>
      <c r="D8471" s="109">
        <v>549.88236678611338</v>
      </c>
      <c r="E8471" s="109">
        <v>18687.81628800782</v>
      </c>
    </row>
    <row r="8472" spans="1:5" x14ac:dyDescent="0.35">
      <c r="A8472" s="107" t="s">
        <v>80</v>
      </c>
      <c r="B8472" s="107" t="s">
        <v>156</v>
      </c>
      <c r="C8472" s="110">
        <v>11</v>
      </c>
      <c r="D8472" s="109">
        <v>624.56929023875625</v>
      </c>
      <c r="E8472" s="109">
        <v>23626.530003651878</v>
      </c>
    </row>
    <row r="8473" spans="1:5" x14ac:dyDescent="0.35">
      <c r="A8473" s="107" t="s">
        <v>80</v>
      </c>
      <c r="B8473" s="107" t="s">
        <v>156</v>
      </c>
      <c r="C8473" s="110">
        <v>12</v>
      </c>
      <c r="D8473" s="109">
        <v>777.91153033460853</v>
      </c>
      <c r="E8473" s="109">
        <v>28325.782738315629</v>
      </c>
    </row>
    <row r="8474" spans="1:5" x14ac:dyDescent="0.35">
      <c r="A8474" s="107" t="s">
        <v>80</v>
      </c>
      <c r="B8474" s="107" t="s">
        <v>155</v>
      </c>
      <c r="C8474" s="110">
        <v>1</v>
      </c>
      <c r="D8474" s="109">
        <v>928.66705799598572</v>
      </c>
      <c r="E8474" s="109">
        <v>69269.059620647371</v>
      </c>
    </row>
    <row r="8475" spans="1:5" x14ac:dyDescent="0.35">
      <c r="A8475" s="107" t="s">
        <v>80</v>
      </c>
      <c r="B8475" s="107" t="s">
        <v>155</v>
      </c>
      <c r="C8475" s="110">
        <v>2</v>
      </c>
      <c r="D8475" s="109">
        <v>771.51450270410294</v>
      </c>
      <c r="E8475" s="109">
        <v>55680.730835323207</v>
      </c>
    </row>
    <row r="8476" spans="1:5" x14ac:dyDescent="0.35">
      <c r="A8476" s="107" t="s">
        <v>80</v>
      </c>
      <c r="B8476" s="107" t="s">
        <v>155</v>
      </c>
      <c r="C8476" s="110">
        <v>3</v>
      </c>
      <c r="D8476" s="109">
        <v>646.5731255268621</v>
      </c>
      <c r="E8476" s="109">
        <v>49765.991562448871</v>
      </c>
    </row>
    <row r="8477" spans="1:5" x14ac:dyDescent="0.35">
      <c r="A8477" s="107" t="s">
        <v>80</v>
      </c>
      <c r="B8477" s="107" t="s">
        <v>155</v>
      </c>
      <c r="C8477" s="110">
        <v>4</v>
      </c>
      <c r="D8477" s="109">
        <v>516.96769282863693</v>
      </c>
      <c r="E8477" s="109">
        <v>38279.324778678492</v>
      </c>
    </row>
    <row r="8478" spans="1:5" x14ac:dyDescent="0.35">
      <c r="A8478" s="107" t="s">
        <v>80</v>
      </c>
      <c r="B8478" s="107" t="s">
        <v>155</v>
      </c>
      <c r="C8478" s="110">
        <v>5</v>
      </c>
      <c r="D8478" s="109">
        <v>351.1380551923715</v>
      </c>
      <c r="E8478" s="109">
        <v>26228.341114384999</v>
      </c>
    </row>
    <row r="8479" spans="1:5" x14ac:dyDescent="0.35">
      <c r="A8479" s="107" t="s">
        <v>80</v>
      </c>
      <c r="B8479" s="107" t="s">
        <v>155</v>
      </c>
      <c r="C8479" s="110">
        <v>6</v>
      </c>
      <c r="D8479" s="109">
        <v>297.28642621848542</v>
      </c>
      <c r="E8479" s="109">
        <v>21116.878176750939</v>
      </c>
    </row>
    <row r="8480" spans="1:5" x14ac:dyDescent="0.35">
      <c r="A8480" s="107" t="s">
        <v>80</v>
      </c>
      <c r="B8480" s="107" t="s">
        <v>155</v>
      </c>
      <c r="C8480" s="110">
        <v>7</v>
      </c>
      <c r="D8480" s="109">
        <v>403.21595392035942</v>
      </c>
      <c r="E8480" s="109">
        <v>28186.546855370168</v>
      </c>
    </row>
    <row r="8481" spans="1:5" x14ac:dyDescent="0.35">
      <c r="A8481" s="107" t="s">
        <v>80</v>
      </c>
      <c r="B8481" s="107" t="s">
        <v>155</v>
      </c>
      <c r="C8481" s="110">
        <v>8</v>
      </c>
      <c r="D8481" s="109">
        <v>472.81577490958102</v>
      </c>
      <c r="E8481" s="109">
        <v>32256.908655572988</v>
      </c>
    </row>
    <row r="8482" spans="1:5" x14ac:dyDescent="0.35">
      <c r="A8482" s="107" t="s">
        <v>80</v>
      </c>
      <c r="B8482" s="107" t="s">
        <v>155</v>
      </c>
      <c r="C8482" s="110">
        <v>9</v>
      </c>
      <c r="D8482" s="109">
        <v>559.70386457905499</v>
      </c>
      <c r="E8482" s="109">
        <v>31870.436819072151</v>
      </c>
    </row>
    <row r="8483" spans="1:5" x14ac:dyDescent="0.35">
      <c r="A8483" s="107" t="s">
        <v>80</v>
      </c>
      <c r="B8483" s="107" t="s">
        <v>155</v>
      </c>
      <c r="C8483" s="110">
        <v>10</v>
      </c>
      <c r="D8483" s="109">
        <v>718.53648790382908</v>
      </c>
      <c r="E8483" s="109">
        <v>26394.316820892669</v>
      </c>
    </row>
    <row r="8484" spans="1:5" x14ac:dyDescent="0.35">
      <c r="A8484" s="107" t="s">
        <v>80</v>
      </c>
      <c r="B8484" s="107" t="s">
        <v>155</v>
      </c>
      <c r="C8484" s="110">
        <v>11</v>
      </c>
      <c r="D8484" s="109">
        <v>864.11793591587366</v>
      </c>
      <c r="E8484" s="109">
        <v>33982.291287644788</v>
      </c>
    </row>
    <row r="8485" spans="1:5" x14ac:dyDescent="0.35">
      <c r="A8485" s="107" t="s">
        <v>80</v>
      </c>
      <c r="B8485" s="107" t="s">
        <v>155</v>
      </c>
      <c r="C8485" s="110">
        <v>12</v>
      </c>
      <c r="D8485" s="109">
        <v>954.57362543795625</v>
      </c>
      <c r="E8485" s="109">
        <v>36561.970890776</v>
      </c>
    </row>
    <row r="8486" spans="1:5" x14ac:dyDescent="0.35">
      <c r="A8486" s="107" t="s">
        <v>80</v>
      </c>
      <c r="B8486" s="107" t="s">
        <v>154</v>
      </c>
      <c r="C8486" s="110">
        <v>1</v>
      </c>
      <c r="D8486" s="109">
        <v>2234.134416207748</v>
      </c>
      <c r="E8486" s="109">
        <v>172646.90945237671</v>
      </c>
    </row>
    <row r="8487" spans="1:5" x14ac:dyDescent="0.35">
      <c r="A8487" s="107" t="s">
        <v>80</v>
      </c>
      <c r="B8487" s="107" t="s">
        <v>154</v>
      </c>
      <c r="C8487" s="110">
        <v>2</v>
      </c>
      <c r="D8487" s="109">
        <v>1419.6888099366331</v>
      </c>
      <c r="E8487" s="109">
        <v>105643.6135638984</v>
      </c>
    </row>
    <row r="8488" spans="1:5" x14ac:dyDescent="0.35">
      <c r="A8488" s="107" t="s">
        <v>80</v>
      </c>
      <c r="B8488" s="107" t="s">
        <v>154</v>
      </c>
      <c r="C8488" s="110">
        <v>3</v>
      </c>
      <c r="D8488" s="109">
        <v>1463.9179441858239</v>
      </c>
      <c r="E8488" s="109">
        <v>114310.00182915721</v>
      </c>
    </row>
    <row r="8489" spans="1:5" x14ac:dyDescent="0.35">
      <c r="A8489" s="107" t="s">
        <v>80</v>
      </c>
      <c r="B8489" s="107" t="s">
        <v>154</v>
      </c>
      <c r="C8489" s="110">
        <v>4</v>
      </c>
      <c r="D8489" s="109">
        <v>981.77720126666543</v>
      </c>
      <c r="E8489" s="109">
        <v>74084.767284520625</v>
      </c>
    </row>
    <row r="8490" spans="1:5" x14ac:dyDescent="0.35">
      <c r="A8490" s="107" t="s">
        <v>80</v>
      </c>
      <c r="B8490" s="107" t="s">
        <v>154</v>
      </c>
      <c r="C8490" s="110">
        <v>5</v>
      </c>
      <c r="D8490" s="109">
        <v>718.93611866923936</v>
      </c>
      <c r="E8490" s="109">
        <v>53962.902046924457</v>
      </c>
    </row>
    <row r="8491" spans="1:5" x14ac:dyDescent="0.35">
      <c r="A8491" s="107" t="s">
        <v>80</v>
      </c>
      <c r="B8491" s="107" t="s">
        <v>154</v>
      </c>
      <c r="C8491" s="110">
        <v>6</v>
      </c>
      <c r="D8491" s="109">
        <v>434.56012387610332</v>
      </c>
      <c r="E8491" s="109">
        <v>30356.27072578948</v>
      </c>
    </row>
    <row r="8492" spans="1:5" x14ac:dyDescent="0.35">
      <c r="A8492" s="107" t="s">
        <v>80</v>
      </c>
      <c r="B8492" s="107" t="s">
        <v>154</v>
      </c>
      <c r="C8492" s="110">
        <v>7</v>
      </c>
      <c r="D8492" s="109">
        <v>695.57987120630219</v>
      </c>
      <c r="E8492" s="109">
        <v>47466.191608761277</v>
      </c>
    </row>
    <row r="8493" spans="1:5" x14ac:dyDescent="0.35">
      <c r="A8493" s="107" t="s">
        <v>80</v>
      </c>
      <c r="B8493" s="107" t="s">
        <v>154</v>
      </c>
      <c r="C8493" s="110">
        <v>8</v>
      </c>
      <c r="D8493" s="109">
        <v>1109.572613492325</v>
      </c>
      <c r="E8493" s="109">
        <v>75777.499012933942</v>
      </c>
    </row>
    <row r="8494" spans="1:5" x14ac:dyDescent="0.35">
      <c r="A8494" s="107" t="s">
        <v>80</v>
      </c>
      <c r="B8494" s="107" t="s">
        <v>154</v>
      </c>
      <c r="C8494" s="110">
        <v>9</v>
      </c>
      <c r="D8494" s="109">
        <v>1451.592568496299</v>
      </c>
      <c r="E8494" s="109">
        <v>85047.246725219316</v>
      </c>
    </row>
    <row r="8495" spans="1:5" x14ac:dyDescent="0.35">
      <c r="A8495" s="107" t="s">
        <v>80</v>
      </c>
      <c r="B8495" s="107" t="s">
        <v>154</v>
      </c>
      <c r="C8495" s="110">
        <v>10</v>
      </c>
      <c r="D8495" s="109">
        <v>1826.060023010994</v>
      </c>
      <c r="E8495" s="109">
        <v>69091.309388404028</v>
      </c>
    </row>
    <row r="8496" spans="1:5" x14ac:dyDescent="0.35">
      <c r="A8496" s="107" t="s">
        <v>80</v>
      </c>
      <c r="B8496" s="107" t="s">
        <v>154</v>
      </c>
      <c r="C8496" s="110">
        <v>11</v>
      </c>
      <c r="D8496" s="109">
        <v>2029.973750216697</v>
      </c>
      <c r="E8496" s="109">
        <v>86137.596687442114</v>
      </c>
    </row>
    <row r="8497" spans="1:5" x14ac:dyDescent="0.35">
      <c r="A8497" s="107" t="s">
        <v>80</v>
      </c>
      <c r="B8497" s="107" t="s">
        <v>154</v>
      </c>
      <c r="C8497" s="110">
        <v>12</v>
      </c>
      <c r="D8497" s="109">
        <v>2309.541089538051</v>
      </c>
      <c r="E8497" s="109">
        <v>93133.383310154808</v>
      </c>
    </row>
    <row r="8498" spans="1:5" x14ac:dyDescent="0.35">
      <c r="A8498" s="107" t="s">
        <v>80</v>
      </c>
      <c r="B8498" s="107" t="s">
        <v>153</v>
      </c>
      <c r="C8498" s="110">
        <v>1</v>
      </c>
      <c r="D8498" s="109">
        <v>873.53628968085741</v>
      </c>
      <c r="E8498" s="109">
        <v>81984.332311623861</v>
      </c>
    </row>
    <row r="8499" spans="1:5" x14ac:dyDescent="0.35">
      <c r="A8499" s="107" t="s">
        <v>80</v>
      </c>
      <c r="B8499" s="107" t="s">
        <v>153</v>
      </c>
      <c r="C8499" s="110">
        <v>2</v>
      </c>
      <c r="D8499" s="109">
        <v>507.43590129731552</v>
      </c>
      <c r="E8499" s="109">
        <v>44028.091375261261</v>
      </c>
    </row>
    <row r="8500" spans="1:5" x14ac:dyDescent="0.35">
      <c r="A8500" s="107" t="s">
        <v>80</v>
      </c>
      <c r="B8500" s="107" t="s">
        <v>153</v>
      </c>
      <c r="C8500" s="110">
        <v>3</v>
      </c>
      <c r="D8500" s="109">
        <v>768.27304388345567</v>
      </c>
      <c r="E8500" s="109">
        <v>68441.051116010116</v>
      </c>
    </row>
    <row r="8501" spans="1:5" x14ac:dyDescent="0.35">
      <c r="A8501" s="107" t="s">
        <v>80</v>
      </c>
      <c r="B8501" s="107" t="s">
        <v>153</v>
      </c>
      <c r="C8501" s="110">
        <v>4</v>
      </c>
      <c r="D8501" s="109">
        <v>564.67946048005786</v>
      </c>
      <c r="E8501" s="109">
        <v>48617.961156504221</v>
      </c>
    </row>
    <row r="8502" spans="1:5" x14ac:dyDescent="0.35">
      <c r="A8502" s="107" t="s">
        <v>80</v>
      </c>
      <c r="B8502" s="107" t="s">
        <v>153</v>
      </c>
      <c r="C8502" s="110">
        <v>5</v>
      </c>
      <c r="D8502" s="109">
        <v>397.82298413290408</v>
      </c>
      <c r="E8502" s="109">
        <v>28955.597349758718</v>
      </c>
    </row>
    <row r="8503" spans="1:5" x14ac:dyDescent="0.35">
      <c r="A8503" s="107" t="s">
        <v>80</v>
      </c>
      <c r="B8503" s="107" t="s">
        <v>153</v>
      </c>
      <c r="C8503" s="110">
        <v>6</v>
      </c>
      <c r="D8503" s="109">
        <v>413.37624415564801</v>
      </c>
      <c r="E8503" s="109">
        <v>28492.516382893318</v>
      </c>
    </row>
    <row r="8504" spans="1:5" x14ac:dyDescent="0.35">
      <c r="A8504" s="107" t="s">
        <v>80</v>
      </c>
      <c r="B8504" s="107" t="s">
        <v>153</v>
      </c>
      <c r="C8504" s="110">
        <v>7</v>
      </c>
      <c r="D8504" s="109">
        <v>455.16032016009342</v>
      </c>
      <c r="E8504" s="109">
        <v>34353.42576688627</v>
      </c>
    </row>
    <row r="8505" spans="1:5" x14ac:dyDescent="0.35">
      <c r="A8505" s="107" t="s">
        <v>80</v>
      </c>
      <c r="B8505" s="107" t="s">
        <v>153</v>
      </c>
      <c r="C8505" s="110">
        <v>8</v>
      </c>
      <c r="D8505" s="109">
        <v>444.7153485964011</v>
      </c>
      <c r="E8505" s="109">
        <v>27925.038082432271</v>
      </c>
    </row>
    <row r="8506" spans="1:5" x14ac:dyDescent="0.35">
      <c r="A8506" s="107" t="s">
        <v>80</v>
      </c>
      <c r="B8506" s="107" t="s">
        <v>153</v>
      </c>
      <c r="C8506" s="110">
        <v>9</v>
      </c>
      <c r="D8506" s="109">
        <v>515.60253600823955</v>
      </c>
      <c r="E8506" s="109">
        <v>26743.525514450332</v>
      </c>
    </row>
    <row r="8507" spans="1:5" x14ac:dyDescent="0.35">
      <c r="A8507" s="107" t="s">
        <v>80</v>
      </c>
      <c r="B8507" s="107" t="s">
        <v>153</v>
      </c>
      <c r="C8507" s="110">
        <v>10</v>
      </c>
      <c r="D8507" s="109">
        <v>976.60933573482532</v>
      </c>
      <c r="E8507" s="109">
        <v>36040.130407611832</v>
      </c>
    </row>
    <row r="8508" spans="1:5" x14ac:dyDescent="0.35">
      <c r="A8508" s="107" t="s">
        <v>80</v>
      </c>
      <c r="B8508" s="107" t="s">
        <v>153</v>
      </c>
      <c r="C8508" s="110">
        <v>11</v>
      </c>
      <c r="D8508" s="109">
        <v>665.90826812009891</v>
      </c>
      <c r="E8508" s="109">
        <v>34797.640837954808</v>
      </c>
    </row>
    <row r="8509" spans="1:5" x14ac:dyDescent="0.35">
      <c r="A8509" s="107" t="s">
        <v>80</v>
      </c>
      <c r="B8509" s="107" t="s">
        <v>153</v>
      </c>
      <c r="C8509" s="110">
        <v>12</v>
      </c>
      <c r="D8509" s="109">
        <v>898.99174919062693</v>
      </c>
      <c r="E8509" s="109">
        <v>42417.395605899059</v>
      </c>
    </row>
    <row r="8510" spans="1:5" x14ac:dyDescent="0.35">
      <c r="A8510" s="107" t="s">
        <v>80</v>
      </c>
      <c r="B8510" s="107" t="s">
        <v>152</v>
      </c>
      <c r="C8510" s="110">
        <v>1</v>
      </c>
      <c r="D8510" s="109">
        <v>472.47355672043028</v>
      </c>
      <c r="E8510" s="109">
        <v>45721.82950567318</v>
      </c>
    </row>
    <row r="8511" spans="1:5" x14ac:dyDescent="0.35">
      <c r="A8511" s="107" t="s">
        <v>80</v>
      </c>
      <c r="B8511" s="107" t="s">
        <v>152</v>
      </c>
      <c r="C8511" s="110">
        <v>2</v>
      </c>
      <c r="D8511" s="109">
        <v>468.8911441872674</v>
      </c>
      <c r="E8511" s="109">
        <v>42058.964367094937</v>
      </c>
    </row>
    <row r="8512" spans="1:5" x14ac:dyDescent="0.35">
      <c r="A8512" s="107" t="s">
        <v>80</v>
      </c>
      <c r="B8512" s="107" t="s">
        <v>152</v>
      </c>
      <c r="C8512" s="110">
        <v>3</v>
      </c>
      <c r="D8512" s="109">
        <v>475.25957397398759</v>
      </c>
      <c r="E8512" s="109">
        <v>42976.870383691457</v>
      </c>
    </row>
    <row r="8513" spans="1:5" x14ac:dyDescent="0.35">
      <c r="A8513" s="107" t="s">
        <v>80</v>
      </c>
      <c r="B8513" s="107" t="s">
        <v>152</v>
      </c>
      <c r="C8513" s="110">
        <v>4</v>
      </c>
      <c r="D8513" s="109">
        <v>373.66308067246217</v>
      </c>
      <c r="E8513" s="109">
        <v>32708.577572759681</v>
      </c>
    </row>
    <row r="8514" spans="1:5" x14ac:dyDescent="0.35">
      <c r="A8514" s="107" t="s">
        <v>80</v>
      </c>
      <c r="B8514" s="107" t="s">
        <v>152</v>
      </c>
      <c r="C8514" s="110">
        <v>5</v>
      </c>
      <c r="D8514" s="109">
        <v>288.52200659466621</v>
      </c>
      <c r="E8514" s="109">
        <v>20990.329227272861</v>
      </c>
    </row>
    <row r="8515" spans="1:5" x14ac:dyDescent="0.35">
      <c r="A8515" s="107" t="s">
        <v>80</v>
      </c>
      <c r="B8515" s="107" t="s">
        <v>152</v>
      </c>
      <c r="C8515" s="110">
        <v>6</v>
      </c>
      <c r="D8515" s="109">
        <v>297.41077670919242</v>
      </c>
      <c r="E8515" s="109">
        <v>20480.178181236519</v>
      </c>
    </row>
    <row r="8516" spans="1:5" x14ac:dyDescent="0.35">
      <c r="A8516" s="107" t="s">
        <v>80</v>
      </c>
      <c r="B8516" s="107" t="s">
        <v>152</v>
      </c>
      <c r="C8516" s="110">
        <v>7</v>
      </c>
      <c r="D8516" s="109">
        <v>331.21443900851108</v>
      </c>
      <c r="E8516" s="109">
        <v>25210.836247342861</v>
      </c>
    </row>
    <row r="8517" spans="1:5" x14ac:dyDescent="0.35">
      <c r="A8517" s="107" t="s">
        <v>80</v>
      </c>
      <c r="B8517" s="107" t="s">
        <v>152</v>
      </c>
      <c r="C8517" s="110">
        <v>8</v>
      </c>
      <c r="D8517" s="109">
        <v>395.2678581338929</v>
      </c>
      <c r="E8517" s="109">
        <v>25775.004532690142</v>
      </c>
    </row>
    <row r="8518" spans="1:5" x14ac:dyDescent="0.35">
      <c r="A8518" s="107" t="s">
        <v>80</v>
      </c>
      <c r="B8518" s="107" t="s">
        <v>152</v>
      </c>
      <c r="C8518" s="110">
        <v>9</v>
      </c>
      <c r="D8518" s="109">
        <v>351.71088982256617</v>
      </c>
      <c r="E8518" s="109">
        <v>20035.930182730419</v>
      </c>
    </row>
    <row r="8519" spans="1:5" x14ac:dyDescent="0.35">
      <c r="A8519" s="107" t="s">
        <v>80</v>
      </c>
      <c r="B8519" s="107" t="s">
        <v>152</v>
      </c>
      <c r="C8519" s="110">
        <v>10</v>
      </c>
      <c r="D8519" s="109">
        <v>509.50637606545752</v>
      </c>
      <c r="E8519" s="109">
        <v>18568.766736780792</v>
      </c>
    </row>
    <row r="8520" spans="1:5" x14ac:dyDescent="0.35">
      <c r="A8520" s="107" t="s">
        <v>80</v>
      </c>
      <c r="B8520" s="107" t="s">
        <v>152</v>
      </c>
      <c r="C8520" s="110">
        <v>11</v>
      </c>
      <c r="D8520" s="109">
        <v>503.03642205656951</v>
      </c>
      <c r="E8520" s="109">
        <v>27104.946776490029</v>
      </c>
    </row>
    <row r="8521" spans="1:5" x14ac:dyDescent="0.35">
      <c r="A8521" s="107" t="s">
        <v>80</v>
      </c>
      <c r="B8521" s="107" t="s">
        <v>152</v>
      </c>
      <c r="C8521" s="110">
        <v>12</v>
      </c>
      <c r="D8521" s="109">
        <v>540.08033823321887</v>
      </c>
      <c r="E8521" s="109">
        <v>25266.90735158907</v>
      </c>
    </row>
    <row r="8522" spans="1:5" x14ac:dyDescent="0.35">
      <c r="A8522" s="107" t="s">
        <v>80</v>
      </c>
      <c r="B8522" s="107" t="s">
        <v>151</v>
      </c>
      <c r="C8522" s="110">
        <v>1</v>
      </c>
      <c r="D8522" s="109">
        <v>588.03303434606664</v>
      </c>
      <c r="E8522" s="109">
        <v>55551.931161568398</v>
      </c>
    </row>
    <row r="8523" spans="1:5" x14ac:dyDescent="0.35">
      <c r="A8523" s="107" t="s">
        <v>80</v>
      </c>
      <c r="B8523" s="107" t="s">
        <v>151</v>
      </c>
      <c r="C8523" s="110">
        <v>2</v>
      </c>
      <c r="D8523" s="109">
        <v>577.45964352884801</v>
      </c>
      <c r="E8523" s="109">
        <v>50481.344701965187</v>
      </c>
    </row>
    <row r="8524" spans="1:5" x14ac:dyDescent="0.35">
      <c r="A8524" s="107" t="s">
        <v>80</v>
      </c>
      <c r="B8524" s="107" t="s">
        <v>151</v>
      </c>
      <c r="C8524" s="110">
        <v>3</v>
      </c>
      <c r="D8524" s="109">
        <v>514.88537584011885</v>
      </c>
      <c r="E8524" s="109">
        <v>45895.519762583594</v>
      </c>
    </row>
    <row r="8525" spans="1:5" x14ac:dyDescent="0.35">
      <c r="A8525" s="107" t="s">
        <v>80</v>
      </c>
      <c r="B8525" s="107" t="s">
        <v>151</v>
      </c>
      <c r="C8525" s="110">
        <v>4</v>
      </c>
      <c r="D8525" s="109">
        <v>385.00520177850109</v>
      </c>
      <c r="E8525" s="109">
        <v>33239.948063194373</v>
      </c>
    </row>
    <row r="8526" spans="1:5" x14ac:dyDescent="0.35">
      <c r="A8526" s="107" t="s">
        <v>80</v>
      </c>
      <c r="B8526" s="107" t="s">
        <v>151</v>
      </c>
      <c r="C8526" s="110">
        <v>5</v>
      </c>
      <c r="D8526" s="109">
        <v>264.03212560186103</v>
      </c>
      <c r="E8526" s="109">
        <v>19224.391956841238</v>
      </c>
    </row>
    <row r="8527" spans="1:5" x14ac:dyDescent="0.35">
      <c r="A8527" s="107" t="s">
        <v>80</v>
      </c>
      <c r="B8527" s="107" t="s">
        <v>151</v>
      </c>
      <c r="C8527" s="110">
        <v>6</v>
      </c>
      <c r="D8527" s="109">
        <v>236.36730826481289</v>
      </c>
      <c r="E8527" s="109">
        <v>16286.720760742321</v>
      </c>
    </row>
    <row r="8528" spans="1:5" x14ac:dyDescent="0.35">
      <c r="A8528" s="107" t="s">
        <v>80</v>
      </c>
      <c r="B8528" s="107" t="s">
        <v>151</v>
      </c>
      <c r="C8528" s="110">
        <v>7</v>
      </c>
      <c r="D8528" s="109">
        <v>273.70920255589141</v>
      </c>
      <c r="E8528" s="109">
        <v>20696.306482423119</v>
      </c>
    </row>
    <row r="8529" spans="1:5" x14ac:dyDescent="0.35">
      <c r="A8529" s="107" t="s">
        <v>80</v>
      </c>
      <c r="B8529" s="107" t="s">
        <v>151</v>
      </c>
      <c r="C8529" s="110">
        <v>8</v>
      </c>
      <c r="D8529" s="109">
        <v>342.05838348141862</v>
      </c>
      <c r="E8529" s="109">
        <v>22067.321606910318</v>
      </c>
    </row>
    <row r="8530" spans="1:5" x14ac:dyDescent="0.35">
      <c r="A8530" s="107" t="s">
        <v>80</v>
      </c>
      <c r="B8530" s="107" t="s">
        <v>151</v>
      </c>
      <c r="C8530" s="110">
        <v>9</v>
      </c>
      <c r="D8530" s="109">
        <v>510.59108843484432</v>
      </c>
      <c r="E8530" s="109">
        <v>27875.676664559091</v>
      </c>
    </row>
    <row r="8531" spans="1:5" x14ac:dyDescent="0.35">
      <c r="A8531" s="107" t="s">
        <v>80</v>
      </c>
      <c r="B8531" s="107" t="s">
        <v>151</v>
      </c>
      <c r="C8531" s="110">
        <v>10</v>
      </c>
      <c r="D8531" s="109">
        <v>588.39390260137191</v>
      </c>
      <c r="E8531" s="109">
        <v>22414.911554376398</v>
      </c>
    </row>
    <row r="8532" spans="1:5" x14ac:dyDescent="0.35">
      <c r="A8532" s="107" t="s">
        <v>80</v>
      </c>
      <c r="B8532" s="107" t="s">
        <v>151</v>
      </c>
      <c r="C8532" s="110">
        <v>11</v>
      </c>
      <c r="D8532" s="109">
        <v>605.55178172769263</v>
      </c>
      <c r="E8532" s="109">
        <v>31960.182719697608</v>
      </c>
    </row>
    <row r="8533" spans="1:5" x14ac:dyDescent="0.35">
      <c r="A8533" s="107" t="s">
        <v>80</v>
      </c>
      <c r="B8533" s="107" t="s">
        <v>151</v>
      </c>
      <c r="C8533" s="110">
        <v>12</v>
      </c>
      <c r="D8533" s="109">
        <v>683.30036494406647</v>
      </c>
      <c r="E8533" s="109">
        <v>32370.919489757049</v>
      </c>
    </row>
    <row r="8534" spans="1:5" x14ac:dyDescent="0.35">
      <c r="A8534" s="107" t="s">
        <v>80</v>
      </c>
      <c r="B8534" s="107" t="s">
        <v>150</v>
      </c>
      <c r="C8534" s="110">
        <v>1</v>
      </c>
      <c r="D8534" s="109">
        <v>2133.071964838623</v>
      </c>
      <c r="E8534" s="109">
        <v>160458.90312751531</v>
      </c>
    </row>
    <row r="8535" spans="1:5" x14ac:dyDescent="0.35">
      <c r="A8535" s="107" t="s">
        <v>80</v>
      </c>
      <c r="B8535" s="107" t="s">
        <v>150</v>
      </c>
      <c r="C8535" s="110">
        <v>2</v>
      </c>
      <c r="D8535" s="109">
        <v>2246.5649652527759</v>
      </c>
      <c r="E8535" s="109">
        <v>163769.80332247971</v>
      </c>
    </row>
    <row r="8536" spans="1:5" x14ac:dyDescent="0.35">
      <c r="A8536" s="107" t="s">
        <v>80</v>
      </c>
      <c r="B8536" s="107" t="s">
        <v>150</v>
      </c>
      <c r="C8536" s="110">
        <v>3</v>
      </c>
      <c r="D8536" s="109">
        <v>2298.6529255088831</v>
      </c>
      <c r="E8536" s="109">
        <v>176155.8418415043</v>
      </c>
    </row>
    <row r="8537" spans="1:5" x14ac:dyDescent="0.35">
      <c r="A8537" s="107" t="s">
        <v>80</v>
      </c>
      <c r="B8537" s="107" t="s">
        <v>150</v>
      </c>
      <c r="C8537" s="110">
        <v>4</v>
      </c>
      <c r="D8537" s="109">
        <v>1725.1355383249611</v>
      </c>
      <c r="E8537" s="109">
        <v>128571.90231835211</v>
      </c>
    </row>
    <row r="8538" spans="1:5" x14ac:dyDescent="0.35">
      <c r="A8538" s="107" t="s">
        <v>80</v>
      </c>
      <c r="B8538" s="107" t="s">
        <v>150</v>
      </c>
      <c r="C8538" s="110">
        <v>5</v>
      </c>
      <c r="D8538" s="109">
        <v>896.94368250390414</v>
      </c>
      <c r="E8538" s="109">
        <v>66385.181277637355</v>
      </c>
    </row>
    <row r="8539" spans="1:5" x14ac:dyDescent="0.35">
      <c r="A8539" s="107" t="s">
        <v>80</v>
      </c>
      <c r="B8539" s="107" t="s">
        <v>150</v>
      </c>
      <c r="C8539" s="110">
        <v>6</v>
      </c>
      <c r="D8539" s="109">
        <v>765.00068441404301</v>
      </c>
      <c r="E8539" s="109">
        <v>54575.728031465449</v>
      </c>
    </row>
    <row r="8540" spans="1:5" x14ac:dyDescent="0.35">
      <c r="A8540" s="107" t="s">
        <v>80</v>
      </c>
      <c r="B8540" s="107" t="s">
        <v>150</v>
      </c>
      <c r="C8540" s="110">
        <v>7</v>
      </c>
      <c r="D8540" s="109">
        <v>1113.184609573575</v>
      </c>
      <c r="E8540" s="109">
        <v>78920.752885573092</v>
      </c>
    </row>
    <row r="8541" spans="1:5" x14ac:dyDescent="0.35">
      <c r="A8541" s="107" t="s">
        <v>80</v>
      </c>
      <c r="B8541" s="107" t="s">
        <v>150</v>
      </c>
      <c r="C8541" s="110">
        <v>8</v>
      </c>
      <c r="D8541" s="109">
        <v>1673.716256016319</v>
      </c>
      <c r="E8541" s="109">
        <v>116138.1852855575</v>
      </c>
    </row>
    <row r="8542" spans="1:5" x14ac:dyDescent="0.35">
      <c r="A8542" s="107" t="s">
        <v>80</v>
      </c>
      <c r="B8542" s="107" t="s">
        <v>150</v>
      </c>
      <c r="C8542" s="110">
        <v>9</v>
      </c>
      <c r="D8542" s="109">
        <v>2176.1915181120789</v>
      </c>
      <c r="E8542" s="109">
        <v>126556.3966354135</v>
      </c>
    </row>
    <row r="8543" spans="1:5" x14ac:dyDescent="0.35">
      <c r="A8543" s="107" t="s">
        <v>80</v>
      </c>
      <c r="B8543" s="107" t="s">
        <v>150</v>
      </c>
      <c r="C8543" s="110">
        <v>10</v>
      </c>
      <c r="D8543" s="109">
        <v>2873.3618029075219</v>
      </c>
      <c r="E8543" s="109">
        <v>105065.21712227351</v>
      </c>
    </row>
    <row r="8544" spans="1:5" x14ac:dyDescent="0.35">
      <c r="A8544" s="107" t="s">
        <v>80</v>
      </c>
      <c r="B8544" s="107" t="s">
        <v>150</v>
      </c>
      <c r="C8544" s="110">
        <v>11</v>
      </c>
      <c r="D8544" s="109">
        <v>2982.109848758947</v>
      </c>
      <c r="E8544" s="109">
        <v>121089.33358161739</v>
      </c>
    </row>
    <row r="8545" spans="1:5" x14ac:dyDescent="0.35">
      <c r="A8545" s="107" t="s">
        <v>80</v>
      </c>
      <c r="B8545" s="107" t="s">
        <v>150</v>
      </c>
      <c r="C8545" s="110">
        <v>12</v>
      </c>
      <c r="D8545" s="109">
        <v>3470.482943283494</v>
      </c>
      <c r="E8545" s="109">
        <v>132811.37442768339</v>
      </c>
    </row>
    <row r="8546" spans="1:5" x14ac:dyDescent="0.35">
      <c r="A8546" s="107" t="s">
        <v>80</v>
      </c>
      <c r="B8546" s="107" t="s">
        <v>149</v>
      </c>
      <c r="C8546" s="110">
        <v>1</v>
      </c>
      <c r="D8546" s="109">
        <v>1327.9199941158299</v>
      </c>
      <c r="E8546" s="109">
        <v>75013.582330730744</v>
      </c>
    </row>
    <row r="8547" spans="1:5" x14ac:dyDescent="0.35">
      <c r="A8547" s="107" t="s">
        <v>80</v>
      </c>
      <c r="B8547" s="107" t="s">
        <v>149</v>
      </c>
      <c r="C8547" s="110">
        <v>2</v>
      </c>
      <c r="D8547" s="109">
        <v>1387.439962148668</v>
      </c>
      <c r="E8547" s="109">
        <v>78261.803523554612</v>
      </c>
    </row>
    <row r="8548" spans="1:5" x14ac:dyDescent="0.35">
      <c r="A8548" s="107" t="s">
        <v>80</v>
      </c>
      <c r="B8548" s="107" t="s">
        <v>149</v>
      </c>
      <c r="C8548" s="110">
        <v>3</v>
      </c>
      <c r="D8548" s="109">
        <v>1390.560012102128</v>
      </c>
      <c r="E8548" s="109">
        <v>85017.446603858727</v>
      </c>
    </row>
    <row r="8549" spans="1:5" x14ac:dyDescent="0.35">
      <c r="A8549" s="107" t="s">
        <v>80</v>
      </c>
      <c r="B8549" s="107" t="s">
        <v>149</v>
      </c>
      <c r="C8549" s="110">
        <v>4</v>
      </c>
      <c r="D8549" s="109">
        <v>1469.9999773502329</v>
      </c>
      <c r="E8549" s="109">
        <v>89070.608120366145</v>
      </c>
    </row>
    <row r="8550" spans="1:5" x14ac:dyDescent="0.35">
      <c r="A8550" s="107" t="s">
        <v>80</v>
      </c>
      <c r="B8550" s="107" t="s">
        <v>149</v>
      </c>
      <c r="C8550" s="110">
        <v>5</v>
      </c>
      <c r="D8550" s="109">
        <v>1226.1600109338749</v>
      </c>
      <c r="E8550" s="109">
        <v>83382.201524130083</v>
      </c>
    </row>
    <row r="8551" spans="1:5" x14ac:dyDescent="0.35">
      <c r="A8551" s="107" t="s">
        <v>80</v>
      </c>
      <c r="B8551" s="107" t="s">
        <v>149</v>
      </c>
      <c r="C8551" s="110">
        <v>6</v>
      </c>
      <c r="D8551" s="109">
        <v>1300.7999676465979</v>
      </c>
      <c r="E8551" s="109">
        <v>82622.930374057309</v>
      </c>
    </row>
    <row r="8552" spans="1:5" x14ac:dyDescent="0.35">
      <c r="A8552" s="107" t="s">
        <v>80</v>
      </c>
      <c r="B8552" s="107" t="s">
        <v>149</v>
      </c>
      <c r="C8552" s="110">
        <v>7</v>
      </c>
      <c r="D8552" s="109">
        <v>1310.8800147771819</v>
      </c>
      <c r="E8552" s="109">
        <v>70014.07182962868</v>
      </c>
    </row>
    <row r="8553" spans="1:5" x14ac:dyDescent="0.35">
      <c r="A8553" s="107" t="s">
        <v>80</v>
      </c>
      <c r="B8553" s="107" t="s">
        <v>149</v>
      </c>
      <c r="C8553" s="110">
        <v>8</v>
      </c>
      <c r="D8553" s="109">
        <v>1428.47997403145</v>
      </c>
      <c r="E8553" s="109">
        <v>63974.395512809257</v>
      </c>
    </row>
    <row r="8554" spans="1:5" x14ac:dyDescent="0.35">
      <c r="A8554" s="107" t="s">
        <v>80</v>
      </c>
      <c r="B8554" s="107" t="s">
        <v>149</v>
      </c>
      <c r="C8554" s="110">
        <v>9</v>
      </c>
      <c r="D8554" s="109">
        <v>1524.2400457859021</v>
      </c>
      <c r="E8554" s="109">
        <v>63449.96642406602</v>
      </c>
    </row>
    <row r="8555" spans="1:5" x14ac:dyDescent="0.35">
      <c r="A8555" s="107" t="s">
        <v>80</v>
      </c>
      <c r="B8555" s="107" t="s">
        <v>149</v>
      </c>
      <c r="C8555" s="110">
        <v>10</v>
      </c>
      <c r="D8555" s="109">
        <v>1745.9631965862291</v>
      </c>
      <c r="E8555" s="109">
        <v>58545.859617109068</v>
      </c>
    </row>
    <row r="8556" spans="1:5" x14ac:dyDescent="0.35">
      <c r="A8556" s="107" t="s">
        <v>80</v>
      </c>
      <c r="B8556" s="107" t="s">
        <v>149</v>
      </c>
      <c r="C8556" s="110">
        <v>11</v>
      </c>
      <c r="D8556" s="109">
        <v>1862.3300235271461</v>
      </c>
      <c r="E8556" s="109">
        <v>65911.374236766904</v>
      </c>
    </row>
    <row r="8557" spans="1:5" x14ac:dyDescent="0.35">
      <c r="A8557" s="107" t="s">
        <v>80</v>
      </c>
      <c r="B8557" s="107" t="s">
        <v>149</v>
      </c>
      <c r="C8557" s="110">
        <v>12</v>
      </c>
      <c r="D8557" s="109">
        <v>3396.3300442695622</v>
      </c>
      <c r="E8557" s="109">
        <v>118651.7963733402</v>
      </c>
    </row>
    <row r="8558" spans="1:5" x14ac:dyDescent="0.35">
      <c r="A8558" s="107" t="s">
        <v>80</v>
      </c>
      <c r="B8558" s="107" t="s">
        <v>66</v>
      </c>
      <c r="C8558" s="110">
        <v>1</v>
      </c>
      <c r="D8558" s="109">
        <v>2488.5600090026842</v>
      </c>
      <c r="E8558" s="109">
        <v>185649.44311164739</v>
      </c>
    </row>
    <row r="8559" spans="1:5" x14ac:dyDescent="0.35">
      <c r="A8559" s="107" t="s">
        <v>80</v>
      </c>
      <c r="B8559" s="107" t="s">
        <v>66</v>
      </c>
      <c r="C8559" s="110">
        <v>2</v>
      </c>
      <c r="D8559" s="109">
        <v>1307.2800124883629</v>
      </c>
      <c r="E8559" s="109">
        <v>94437.439937282878</v>
      </c>
    </row>
    <row r="8560" spans="1:5" x14ac:dyDescent="0.35">
      <c r="A8560" s="107" t="s">
        <v>80</v>
      </c>
      <c r="B8560" s="107" t="s">
        <v>66</v>
      </c>
      <c r="C8560" s="110">
        <v>3</v>
      </c>
      <c r="D8560" s="109">
        <v>739.92000317573547</v>
      </c>
      <c r="E8560" s="109">
        <v>56301.876536586657</v>
      </c>
    </row>
    <row r="8561" spans="1:5" x14ac:dyDescent="0.35">
      <c r="A8561" s="107" t="s">
        <v>80</v>
      </c>
      <c r="B8561" s="107" t="s">
        <v>66</v>
      </c>
      <c r="C8561" s="110">
        <v>4</v>
      </c>
      <c r="D8561" s="109">
        <v>3699.3600475788112</v>
      </c>
      <c r="E8561" s="109">
        <v>275138.73931645817</v>
      </c>
    </row>
    <row r="8562" spans="1:5" x14ac:dyDescent="0.35">
      <c r="A8562" s="107" t="s">
        <v>80</v>
      </c>
      <c r="B8562" s="107" t="s">
        <v>66</v>
      </c>
      <c r="C8562" s="110">
        <v>5</v>
      </c>
      <c r="D8562" s="109">
        <v>2984.8799984455109</v>
      </c>
      <c r="E8562" s="109">
        <v>218284.03570290739</v>
      </c>
    </row>
    <row r="8563" spans="1:5" x14ac:dyDescent="0.35">
      <c r="A8563" s="107" t="s">
        <v>80</v>
      </c>
      <c r="B8563" s="107" t="s">
        <v>66</v>
      </c>
      <c r="C8563" s="110">
        <v>6</v>
      </c>
      <c r="D8563" s="109">
        <v>3255.3599781990042</v>
      </c>
      <c r="E8563" s="109">
        <v>226080.68139149839</v>
      </c>
    </row>
    <row r="8564" spans="1:5" x14ac:dyDescent="0.35">
      <c r="A8564" s="107" t="s">
        <v>80</v>
      </c>
      <c r="B8564" s="107" t="s">
        <v>66</v>
      </c>
      <c r="C8564" s="110">
        <v>7</v>
      </c>
      <c r="D8564" s="109">
        <v>4518.4799661636362</v>
      </c>
      <c r="E8564" s="109">
        <v>310717.89433032658</v>
      </c>
    </row>
    <row r="8565" spans="1:5" x14ac:dyDescent="0.35">
      <c r="A8565" s="107" t="s">
        <v>80</v>
      </c>
      <c r="B8565" s="107" t="s">
        <v>66</v>
      </c>
      <c r="C8565" s="110">
        <v>8</v>
      </c>
      <c r="D8565" s="109">
        <v>4141.200096130372</v>
      </c>
      <c r="E8565" s="109">
        <v>281529.6619290153</v>
      </c>
    </row>
    <row r="8566" spans="1:5" x14ac:dyDescent="0.35">
      <c r="A8566" s="107" t="s">
        <v>80</v>
      </c>
      <c r="B8566" s="107" t="s">
        <v>66</v>
      </c>
      <c r="C8566" s="110">
        <v>9</v>
      </c>
      <c r="D8566" s="109">
        <v>3326.16005039215</v>
      </c>
      <c r="E8566" s="109">
        <v>194503.7079251137</v>
      </c>
    </row>
    <row r="8567" spans="1:5" x14ac:dyDescent="0.35">
      <c r="A8567" s="107" t="s">
        <v>80</v>
      </c>
      <c r="B8567" s="107" t="s">
        <v>66</v>
      </c>
      <c r="C8567" s="110">
        <v>10</v>
      </c>
      <c r="D8567" s="109">
        <v>6468.4499139785776</v>
      </c>
      <c r="E8567" s="109">
        <v>274972.02197508828</v>
      </c>
    </row>
    <row r="8568" spans="1:5" x14ac:dyDescent="0.35">
      <c r="A8568" s="107" t="s">
        <v>80</v>
      </c>
      <c r="B8568" s="107" t="s">
        <v>66</v>
      </c>
      <c r="C8568" s="110">
        <v>11</v>
      </c>
      <c r="D8568" s="109">
        <v>9939.1000328064074</v>
      </c>
      <c r="E8568" s="109">
        <v>427109.13852132478</v>
      </c>
    </row>
    <row r="8569" spans="1:5" x14ac:dyDescent="0.35">
      <c r="A8569" s="107" t="s">
        <v>80</v>
      </c>
      <c r="B8569" s="107" t="s">
        <v>66</v>
      </c>
      <c r="C8569" s="110">
        <v>12</v>
      </c>
      <c r="D8569" s="109">
        <v>5571.9000086784372</v>
      </c>
      <c r="E8569" s="109">
        <v>241456.6515050118</v>
      </c>
    </row>
    <row r="8570" spans="1:5" x14ac:dyDescent="0.35">
      <c r="A8570" s="107" t="s">
        <v>80</v>
      </c>
      <c r="B8570" s="107" t="s">
        <v>148</v>
      </c>
      <c r="C8570" s="110">
        <v>1</v>
      </c>
      <c r="D8570" s="109">
        <v>120.4800017625093</v>
      </c>
      <c r="E8570" s="109">
        <v>8383.464552725336</v>
      </c>
    </row>
    <row r="8571" spans="1:5" x14ac:dyDescent="0.35">
      <c r="A8571" s="107" t="s">
        <v>80</v>
      </c>
      <c r="B8571" s="107" t="s">
        <v>148</v>
      </c>
      <c r="C8571" s="110">
        <v>2</v>
      </c>
      <c r="D8571" s="109">
        <v>444.00001323223131</v>
      </c>
      <c r="E8571" s="109">
        <v>31886.38262595782</v>
      </c>
    </row>
    <row r="8572" spans="1:5" x14ac:dyDescent="0.35">
      <c r="A8572" s="107" t="s">
        <v>80</v>
      </c>
      <c r="B8572" s="107" t="s">
        <v>148</v>
      </c>
      <c r="C8572" s="110">
        <v>3</v>
      </c>
      <c r="D8572" s="109">
        <v>367.67999386787409</v>
      </c>
      <c r="E8572" s="109">
        <v>27718.721350270971</v>
      </c>
    </row>
    <row r="8573" spans="1:5" x14ac:dyDescent="0.35">
      <c r="A8573" s="107" t="s">
        <v>80</v>
      </c>
      <c r="B8573" s="107" t="s">
        <v>148</v>
      </c>
      <c r="C8573" s="110">
        <v>4</v>
      </c>
      <c r="D8573" s="109">
        <v>476.15998411178572</v>
      </c>
      <c r="E8573" s="109">
        <v>35146.363063412056</v>
      </c>
    </row>
    <row r="8574" spans="1:5" x14ac:dyDescent="0.35">
      <c r="A8574" s="107" t="s">
        <v>80</v>
      </c>
      <c r="B8574" s="107" t="s">
        <v>148</v>
      </c>
      <c r="C8574" s="110">
        <v>5</v>
      </c>
      <c r="D8574" s="109">
        <v>1189.199958205221</v>
      </c>
      <c r="E8574" s="109">
        <v>87157.665948280672</v>
      </c>
    </row>
    <row r="8575" spans="1:5" x14ac:dyDescent="0.35">
      <c r="A8575" s="107" t="s">
        <v>80</v>
      </c>
      <c r="B8575" s="107" t="s">
        <v>148</v>
      </c>
      <c r="C8575" s="110">
        <v>6</v>
      </c>
      <c r="D8575" s="109">
        <v>2025.3600571155521</v>
      </c>
      <c r="E8575" s="109">
        <v>139328.96623840331</v>
      </c>
    </row>
    <row r="8576" spans="1:5" x14ac:dyDescent="0.35">
      <c r="A8576" s="107" t="s">
        <v>80</v>
      </c>
      <c r="B8576" s="107" t="s">
        <v>148</v>
      </c>
      <c r="C8576" s="110">
        <v>7</v>
      </c>
      <c r="D8576" s="109">
        <v>2151.1200869083409</v>
      </c>
      <c r="E8576" s="109">
        <v>147366.71847967349</v>
      </c>
    </row>
    <row r="8577" spans="1:5" x14ac:dyDescent="0.35">
      <c r="A8577" s="107" t="s">
        <v>80</v>
      </c>
      <c r="B8577" s="107" t="s">
        <v>148</v>
      </c>
      <c r="C8577" s="110">
        <v>8</v>
      </c>
      <c r="D8577" s="109">
        <v>1889.280009269713</v>
      </c>
      <c r="E8577" s="109">
        <v>127675.1991614678</v>
      </c>
    </row>
    <row r="8578" spans="1:5" x14ac:dyDescent="0.35">
      <c r="A8578" s="107" t="s">
        <v>80</v>
      </c>
      <c r="B8578" s="107" t="s">
        <v>148</v>
      </c>
      <c r="C8578" s="110">
        <v>9</v>
      </c>
      <c r="D8578" s="109">
        <v>1835.039970636366</v>
      </c>
      <c r="E8578" s="109">
        <v>106647.3962982299</v>
      </c>
    </row>
    <row r="8579" spans="1:5" x14ac:dyDescent="0.35">
      <c r="A8579" s="107" t="s">
        <v>80</v>
      </c>
      <c r="B8579" s="107" t="s">
        <v>148</v>
      </c>
      <c r="C8579" s="110">
        <v>10</v>
      </c>
      <c r="D8579" s="109">
        <v>1977.840046644214</v>
      </c>
      <c r="E8579" s="109">
        <v>85160.693340973492</v>
      </c>
    </row>
    <row r="8580" spans="1:5" x14ac:dyDescent="0.35">
      <c r="A8580" s="107" t="s">
        <v>80</v>
      </c>
      <c r="B8580" s="107" t="s">
        <v>148</v>
      </c>
      <c r="C8580" s="110">
        <v>11</v>
      </c>
      <c r="D8580" s="109">
        <v>1734.963187106425</v>
      </c>
      <c r="E8580" s="109">
        <v>68088.232820541089</v>
      </c>
    </row>
    <row r="8581" spans="1:5" x14ac:dyDescent="0.35">
      <c r="A8581" s="107" t="s">
        <v>80</v>
      </c>
      <c r="B8581" s="107" t="s">
        <v>148</v>
      </c>
      <c r="C8581" s="110">
        <v>12</v>
      </c>
      <c r="D8581" s="109">
        <v>1230.519991874698</v>
      </c>
      <c r="E8581" s="109">
        <v>50650.308998804918</v>
      </c>
    </row>
    <row r="8582" spans="1:5" x14ac:dyDescent="0.35">
      <c r="A8582" s="107" t="s">
        <v>80</v>
      </c>
      <c r="B8582" s="107" t="s">
        <v>147</v>
      </c>
      <c r="C8582" s="110">
        <v>1</v>
      </c>
      <c r="D8582" s="109">
        <v>666.76641409913589</v>
      </c>
      <c r="E8582" s="109">
        <v>51419.262164243301</v>
      </c>
    </row>
    <row r="8583" spans="1:5" x14ac:dyDescent="0.35">
      <c r="A8583" s="107" t="s">
        <v>80</v>
      </c>
      <c r="B8583" s="107" t="s">
        <v>147</v>
      </c>
      <c r="C8583" s="110">
        <v>2</v>
      </c>
      <c r="D8583" s="109">
        <v>508.42018710357411</v>
      </c>
      <c r="E8583" s="109">
        <v>37753.920856938341</v>
      </c>
    </row>
    <row r="8584" spans="1:5" x14ac:dyDescent="0.35">
      <c r="A8584" s="107" t="s">
        <v>80</v>
      </c>
      <c r="B8584" s="107" t="s">
        <v>147</v>
      </c>
      <c r="C8584" s="110">
        <v>3</v>
      </c>
      <c r="D8584" s="109">
        <v>528.92158446515089</v>
      </c>
      <c r="E8584" s="109">
        <v>41267.712792676248</v>
      </c>
    </row>
    <row r="8585" spans="1:5" x14ac:dyDescent="0.35">
      <c r="A8585" s="107" t="s">
        <v>80</v>
      </c>
      <c r="B8585" s="107" t="s">
        <v>147</v>
      </c>
      <c r="C8585" s="110">
        <v>4</v>
      </c>
      <c r="D8585" s="109">
        <v>366.09448763299167</v>
      </c>
      <c r="E8585" s="109">
        <v>27633.290381243209</v>
      </c>
    </row>
    <row r="8586" spans="1:5" x14ac:dyDescent="0.35">
      <c r="A8586" s="107" t="s">
        <v>80</v>
      </c>
      <c r="B8586" s="107" t="s">
        <v>147</v>
      </c>
      <c r="C8586" s="110">
        <v>5</v>
      </c>
      <c r="D8586" s="109">
        <v>267.47923141397513</v>
      </c>
      <c r="E8586" s="109">
        <v>20077.784178544709</v>
      </c>
    </row>
    <row r="8587" spans="1:5" x14ac:dyDescent="0.35">
      <c r="A8587" s="107" t="s">
        <v>80</v>
      </c>
      <c r="B8587" s="107" t="s">
        <v>147</v>
      </c>
      <c r="C8587" s="110">
        <v>6</v>
      </c>
      <c r="D8587" s="109">
        <v>181.99829334369599</v>
      </c>
      <c r="E8587" s="109">
        <v>12913.5329572884</v>
      </c>
    </row>
    <row r="8588" spans="1:5" x14ac:dyDescent="0.35">
      <c r="A8588" s="107" t="s">
        <v>80</v>
      </c>
      <c r="B8588" s="107" t="s">
        <v>147</v>
      </c>
      <c r="C8588" s="110">
        <v>7</v>
      </c>
      <c r="D8588" s="109">
        <v>260.50772541633359</v>
      </c>
      <c r="E8588" s="109">
        <v>18128.850661571021</v>
      </c>
    </row>
    <row r="8589" spans="1:5" x14ac:dyDescent="0.35">
      <c r="A8589" s="107" t="s">
        <v>80</v>
      </c>
      <c r="B8589" s="107" t="s">
        <v>147</v>
      </c>
      <c r="C8589" s="110">
        <v>8</v>
      </c>
      <c r="D8589" s="109">
        <v>381.27170798652969</v>
      </c>
      <c r="E8589" s="109">
        <v>26310.08163983755</v>
      </c>
    </row>
    <row r="8590" spans="1:5" x14ac:dyDescent="0.35">
      <c r="A8590" s="107" t="s">
        <v>80</v>
      </c>
      <c r="B8590" s="107" t="s">
        <v>147</v>
      </c>
      <c r="C8590" s="110">
        <v>9</v>
      </c>
      <c r="D8590" s="109">
        <v>464.151483327535</v>
      </c>
      <c r="E8590" s="109">
        <v>27283.732234760751</v>
      </c>
    </row>
    <row r="8591" spans="1:5" x14ac:dyDescent="0.35">
      <c r="A8591" s="107" t="s">
        <v>80</v>
      </c>
      <c r="B8591" s="107" t="s">
        <v>147</v>
      </c>
      <c r="C8591" s="110">
        <v>10</v>
      </c>
      <c r="D8591" s="109">
        <v>575.287373497158</v>
      </c>
      <c r="E8591" s="109">
        <v>21230.972111750219</v>
      </c>
    </row>
    <row r="8592" spans="1:5" x14ac:dyDescent="0.35">
      <c r="A8592" s="107" t="s">
        <v>80</v>
      </c>
      <c r="B8592" s="107" t="s">
        <v>147</v>
      </c>
      <c r="C8592" s="110">
        <v>11</v>
      </c>
      <c r="D8592" s="109">
        <v>671.31553414406324</v>
      </c>
      <c r="E8592" s="109">
        <v>27556.270346873531</v>
      </c>
    </row>
    <row r="8593" spans="1:5" x14ac:dyDescent="0.35">
      <c r="A8593" s="107" t="s">
        <v>80</v>
      </c>
      <c r="B8593" s="107" t="s">
        <v>147</v>
      </c>
      <c r="C8593" s="110">
        <v>12</v>
      </c>
      <c r="D8593" s="109">
        <v>727.99378533166748</v>
      </c>
      <c r="E8593" s="109">
        <v>28791.457519416748</v>
      </c>
    </row>
    <row r="8594" spans="1:5" x14ac:dyDescent="0.35">
      <c r="A8594" s="107" t="s">
        <v>80</v>
      </c>
      <c r="B8594" s="107" t="s">
        <v>146</v>
      </c>
      <c r="C8594" s="110">
        <v>1</v>
      </c>
      <c r="D8594" s="109">
        <v>2364.96</v>
      </c>
      <c r="E8594" s="109">
        <v>177709.30217960829</v>
      </c>
    </row>
    <row r="8595" spans="1:5" x14ac:dyDescent="0.35">
      <c r="A8595" s="107" t="s">
        <v>80</v>
      </c>
      <c r="B8595" s="107" t="s">
        <v>146</v>
      </c>
      <c r="C8595" s="110">
        <v>2</v>
      </c>
      <c r="D8595" s="109">
        <v>2110.08</v>
      </c>
      <c r="E8595" s="109">
        <v>156084.0631916225</v>
      </c>
    </row>
    <row r="8596" spans="1:5" x14ac:dyDescent="0.35">
      <c r="A8596" s="107" t="s">
        <v>80</v>
      </c>
      <c r="B8596" s="107" t="s">
        <v>146</v>
      </c>
      <c r="C8596" s="110">
        <v>3</v>
      </c>
      <c r="D8596" s="109">
        <v>1711.2</v>
      </c>
      <c r="E8596" s="109">
        <v>133626.64692812209</v>
      </c>
    </row>
    <row r="8597" spans="1:5" x14ac:dyDescent="0.35">
      <c r="A8597" s="107" t="s">
        <v>80</v>
      </c>
      <c r="B8597" s="107" t="s">
        <v>146</v>
      </c>
      <c r="C8597" s="110">
        <v>4</v>
      </c>
      <c r="D8597" s="109">
        <v>900</v>
      </c>
      <c r="E8597" s="109">
        <v>67959.143777262332</v>
      </c>
    </row>
    <row r="8598" spans="1:5" x14ac:dyDescent="0.35">
      <c r="A8598" s="107" t="s">
        <v>80</v>
      </c>
      <c r="B8598" s="107" t="s">
        <v>146</v>
      </c>
      <c r="C8598" s="110">
        <v>5</v>
      </c>
      <c r="D8598" s="109">
        <v>312.48</v>
      </c>
      <c r="E8598" s="109">
        <v>23581.527877743662</v>
      </c>
    </row>
    <row r="8599" spans="1:5" x14ac:dyDescent="0.35">
      <c r="A8599" s="107" t="s">
        <v>80</v>
      </c>
      <c r="B8599" s="107" t="s">
        <v>146</v>
      </c>
      <c r="C8599" s="110">
        <v>6</v>
      </c>
      <c r="D8599" s="109">
        <v>0</v>
      </c>
      <c r="E8599" s="109">
        <v>0</v>
      </c>
    </row>
    <row r="8600" spans="1:5" x14ac:dyDescent="0.35">
      <c r="A8600" s="107" t="s">
        <v>80</v>
      </c>
      <c r="B8600" s="107" t="s">
        <v>146</v>
      </c>
      <c r="C8600" s="110">
        <v>7</v>
      </c>
      <c r="D8600" s="109">
        <v>0</v>
      </c>
      <c r="E8600" s="109">
        <v>0</v>
      </c>
    </row>
    <row r="8601" spans="1:5" x14ac:dyDescent="0.35">
      <c r="A8601" s="107" t="s">
        <v>80</v>
      </c>
      <c r="B8601" s="107" t="s">
        <v>146</v>
      </c>
      <c r="C8601" s="110">
        <v>8</v>
      </c>
      <c r="D8601" s="109">
        <v>0</v>
      </c>
      <c r="E8601" s="109">
        <v>0</v>
      </c>
    </row>
    <row r="8602" spans="1:5" x14ac:dyDescent="0.35">
      <c r="A8602" s="107" t="s">
        <v>80</v>
      </c>
      <c r="B8602" s="107" t="s">
        <v>146</v>
      </c>
      <c r="C8602" s="110">
        <v>9</v>
      </c>
      <c r="D8602" s="109">
        <v>0</v>
      </c>
      <c r="E8602" s="109">
        <v>0</v>
      </c>
    </row>
    <row r="8603" spans="1:5" x14ac:dyDescent="0.35">
      <c r="A8603" s="107" t="s">
        <v>80</v>
      </c>
      <c r="B8603" s="107" t="s">
        <v>146</v>
      </c>
      <c r="C8603" s="110">
        <v>10</v>
      </c>
      <c r="D8603" s="109">
        <v>1554.96</v>
      </c>
      <c r="E8603" s="109">
        <v>66556.095593649152</v>
      </c>
    </row>
    <row r="8604" spans="1:5" x14ac:dyDescent="0.35">
      <c r="A8604" s="107" t="s">
        <v>80</v>
      </c>
      <c r="B8604" s="107" t="s">
        <v>146</v>
      </c>
      <c r="C8604" s="110">
        <v>11</v>
      </c>
      <c r="D8604" s="109">
        <v>2260.8000000000002</v>
      </c>
      <c r="E8604" s="109">
        <v>96536.597259263537</v>
      </c>
    </row>
    <row r="8605" spans="1:5" x14ac:dyDescent="0.35">
      <c r="A8605" s="107" t="s">
        <v>80</v>
      </c>
      <c r="B8605" s="107" t="s">
        <v>146</v>
      </c>
      <c r="C8605" s="110">
        <v>12</v>
      </c>
      <c r="D8605" s="109">
        <v>2336.16</v>
      </c>
      <c r="E8605" s="109">
        <v>99396.829140226415</v>
      </c>
    </row>
    <row r="8606" spans="1:5" x14ac:dyDescent="0.35">
      <c r="A8606" s="107" t="s">
        <v>80</v>
      </c>
      <c r="B8606" s="107" t="s">
        <v>145</v>
      </c>
      <c r="C8606" s="110">
        <v>1</v>
      </c>
      <c r="D8606" s="109">
        <v>446.39085339270798</v>
      </c>
      <c r="E8606" s="109">
        <v>15106.655982071559</v>
      </c>
    </row>
    <row r="8607" spans="1:5" x14ac:dyDescent="0.35">
      <c r="A8607" s="107" t="s">
        <v>80</v>
      </c>
      <c r="B8607" s="107" t="s">
        <v>145</v>
      </c>
      <c r="C8607" s="110">
        <v>2</v>
      </c>
      <c r="D8607" s="109">
        <v>311.84986480095608</v>
      </c>
      <c r="E8607" s="109">
        <v>12095.01263216748</v>
      </c>
    </row>
    <row r="8608" spans="1:5" x14ac:dyDescent="0.35">
      <c r="A8608" s="107" t="s">
        <v>80</v>
      </c>
      <c r="B8608" s="107" t="s">
        <v>145</v>
      </c>
      <c r="C8608" s="110">
        <v>3</v>
      </c>
      <c r="D8608" s="109">
        <v>481.39034494790479</v>
      </c>
      <c r="E8608" s="109">
        <v>21398.007840258972</v>
      </c>
    </row>
    <row r="8609" spans="1:5" x14ac:dyDescent="0.35">
      <c r="A8609" s="107" t="s">
        <v>80</v>
      </c>
      <c r="B8609" s="107" t="s">
        <v>145</v>
      </c>
      <c r="C8609" s="110">
        <v>4</v>
      </c>
      <c r="D8609" s="109">
        <v>396.05967821587609</v>
      </c>
      <c r="E8609" s="109">
        <v>17096.591941737599</v>
      </c>
    </row>
    <row r="8610" spans="1:5" x14ac:dyDescent="0.35">
      <c r="A8610" s="107" t="s">
        <v>80</v>
      </c>
      <c r="B8610" s="107" t="s">
        <v>145</v>
      </c>
      <c r="C8610" s="110">
        <v>5</v>
      </c>
      <c r="D8610" s="109">
        <v>300.1850502398882</v>
      </c>
      <c r="E8610" s="109">
        <v>16592.55279776864</v>
      </c>
    </row>
    <row r="8611" spans="1:5" x14ac:dyDescent="0.35">
      <c r="A8611" s="107" t="s">
        <v>80</v>
      </c>
      <c r="B8611" s="107" t="s">
        <v>145</v>
      </c>
      <c r="C8611" s="110">
        <v>6</v>
      </c>
      <c r="D8611" s="109">
        <v>373.12055172416677</v>
      </c>
      <c r="E8611" s="109">
        <v>21368.03967335125</v>
      </c>
    </row>
    <row r="8612" spans="1:5" x14ac:dyDescent="0.35">
      <c r="A8612" s="107" t="s">
        <v>80</v>
      </c>
      <c r="B8612" s="107" t="s">
        <v>145</v>
      </c>
      <c r="C8612" s="110">
        <v>7</v>
      </c>
      <c r="D8612" s="109">
        <v>320.27089641829582</v>
      </c>
      <c r="E8612" s="109">
        <v>7807.8357804351526</v>
      </c>
    </row>
    <row r="8613" spans="1:5" x14ac:dyDescent="0.35">
      <c r="A8613" s="107" t="s">
        <v>80</v>
      </c>
      <c r="B8613" s="107" t="s">
        <v>145</v>
      </c>
      <c r="C8613" s="110">
        <v>8</v>
      </c>
      <c r="D8613" s="109">
        <v>211.95019655897329</v>
      </c>
      <c r="E8613" s="109">
        <v>2003.1761816192311</v>
      </c>
    </row>
    <row r="8614" spans="1:5" x14ac:dyDescent="0.35">
      <c r="A8614" s="107" t="s">
        <v>80</v>
      </c>
      <c r="B8614" s="107" t="s">
        <v>145</v>
      </c>
      <c r="C8614" s="110">
        <v>9</v>
      </c>
      <c r="D8614" s="109">
        <v>146.58258803872681</v>
      </c>
      <c r="E8614" s="109">
        <v>1787.5625261839691</v>
      </c>
    </row>
    <row r="8615" spans="1:5" x14ac:dyDescent="0.35">
      <c r="A8615" s="107" t="s">
        <v>80</v>
      </c>
      <c r="B8615" s="107" t="s">
        <v>145</v>
      </c>
      <c r="C8615" s="110">
        <v>10</v>
      </c>
      <c r="D8615" s="109">
        <v>77.523338338553145</v>
      </c>
      <c r="E8615" s="109">
        <v>2128.087715107954</v>
      </c>
    </row>
    <row r="8616" spans="1:5" x14ac:dyDescent="0.35">
      <c r="A8616" s="107" t="s">
        <v>80</v>
      </c>
      <c r="B8616" s="107" t="s">
        <v>145</v>
      </c>
      <c r="C8616" s="110">
        <v>11</v>
      </c>
      <c r="D8616" s="109">
        <v>136.7947549281748</v>
      </c>
      <c r="E8616" s="109">
        <v>2894.4577967118248</v>
      </c>
    </row>
    <row r="8617" spans="1:5" x14ac:dyDescent="0.35">
      <c r="A8617" s="107" t="s">
        <v>80</v>
      </c>
      <c r="B8617" s="107" t="s">
        <v>145</v>
      </c>
      <c r="C8617" s="110">
        <v>12</v>
      </c>
      <c r="D8617" s="109">
        <v>138.55003299139929</v>
      </c>
      <c r="E8617" s="109">
        <v>3616.7082827353161</v>
      </c>
    </row>
    <row r="8618" spans="1:5" x14ac:dyDescent="0.35">
      <c r="A8618" s="107" t="s">
        <v>80</v>
      </c>
      <c r="B8618" s="107" t="s">
        <v>67</v>
      </c>
      <c r="C8618" s="110">
        <v>1</v>
      </c>
      <c r="D8618" s="109">
        <v>9302.5911243366081</v>
      </c>
      <c r="E8618" s="109">
        <v>1449716.330831632</v>
      </c>
    </row>
    <row r="8619" spans="1:5" x14ac:dyDescent="0.35">
      <c r="A8619" s="107" t="s">
        <v>80</v>
      </c>
      <c r="B8619" s="107" t="s">
        <v>67</v>
      </c>
      <c r="C8619" s="110">
        <v>2</v>
      </c>
      <c r="D8619" s="109">
        <v>9159.60961515296</v>
      </c>
      <c r="E8619" s="109">
        <v>1512549.525126342</v>
      </c>
    </row>
    <row r="8620" spans="1:5" x14ac:dyDescent="0.35">
      <c r="A8620" s="107" t="s">
        <v>80</v>
      </c>
      <c r="B8620" s="107" t="s">
        <v>67</v>
      </c>
      <c r="C8620" s="110">
        <v>3</v>
      </c>
      <c r="D8620" s="109">
        <v>6743.7512607480849</v>
      </c>
      <c r="E8620" s="109">
        <v>1110653.0273379181</v>
      </c>
    </row>
    <row r="8621" spans="1:5" x14ac:dyDescent="0.35">
      <c r="A8621" s="107" t="s">
        <v>80</v>
      </c>
      <c r="B8621" s="107" t="s">
        <v>67</v>
      </c>
      <c r="C8621" s="110">
        <v>4</v>
      </c>
      <c r="D8621" s="109">
        <v>2538.6404156106059</v>
      </c>
      <c r="E8621" s="109">
        <v>254651.61723801619</v>
      </c>
    </row>
    <row r="8622" spans="1:5" x14ac:dyDescent="0.35">
      <c r="A8622" s="107" t="s">
        <v>80</v>
      </c>
      <c r="B8622" s="107" t="s">
        <v>67</v>
      </c>
      <c r="C8622" s="110">
        <v>5</v>
      </c>
      <c r="D8622" s="109">
        <v>8584.7795387065635</v>
      </c>
      <c r="E8622" s="109">
        <v>724164.00734655419</v>
      </c>
    </row>
    <row r="8623" spans="1:5" x14ac:dyDescent="0.35">
      <c r="A8623" s="107" t="s">
        <v>80</v>
      </c>
      <c r="B8623" s="107" t="s">
        <v>67</v>
      </c>
      <c r="C8623" s="110">
        <v>6</v>
      </c>
      <c r="D8623" s="109">
        <v>16025.68715550884</v>
      </c>
      <c r="E8623" s="109">
        <v>1932147.1218697289</v>
      </c>
    </row>
    <row r="8624" spans="1:5" x14ac:dyDescent="0.35">
      <c r="A8624" s="107" t="s">
        <v>80</v>
      </c>
      <c r="B8624" s="107" t="s">
        <v>67</v>
      </c>
      <c r="C8624" s="110">
        <v>7</v>
      </c>
      <c r="D8624" s="109">
        <v>23720.959122460859</v>
      </c>
      <c r="E8624" s="109">
        <v>2517560.421537661</v>
      </c>
    </row>
    <row r="8625" spans="1:5" x14ac:dyDescent="0.35">
      <c r="A8625" s="107" t="s">
        <v>80</v>
      </c>
      <c r="B8625" s="107" t="s">
        <v>67</v>
      </c>
      <c r="C8625" s="110">
        <v>8</v>
      </c>
      <c r="D8625" s="109">
        <v>22921.822688461991</v>
      </c>
      <c r="E8625" s="109">
        <v>2679432.095666958</v>
      </c>
    </row>
    <row r="8626" spans="1:5" x14ac:dyDescent="0.35">
      <c r="A8626" s="107" t="s">
        <v>80</v>
      </c>
      <c r="B8626" s="107" t="s">
        <v>67</v>
      </c>
      <c r="C8626" s="110">
        <v>9</v>
      </c>
      <c r="D8626" s="109">
        <v>24826.790658081281</v>
      </c>
      <c r="E8626" s="109">
        <v>2641747.4867093749</v>
      </c>
    </row>
    <row r="8627" spans="1:5" x14ac:dyDescent="0.35">
      <c r="A8627" s="107" t="s">
        <v>80</v>
      </c>
      <c r="B8627" s="107" t="s">
        <v>67</v>
      </c>
      <c r="C8627" s="110">
        <v>10</v>
      </c>
      <c r="D8627" s="109">
        <v>28928.433464170961</v>
      </c>
      <c r="E8627" s="109">
        <v>2000756.2064707819</v>
      </c>
    </row>
    <row r="8628" spans="1:5" x14ac:dyDescent="0.35">
      <c r="A8628" s="107" t="s">
        <v>80</v>
      </c>
      <c r="B8628" s="107" t="s">
        <v>67</v>
      </c>
      <c r="C8628" s="110">
        <v>11</v>
      </c>
      <c r="D8628" s="109">
        <v>34306.468701016267</v>
      </c>
      <c r="E8628" s="109">
        <v>2699226.4598006429</v>
      </c>
    </row>
    <row r="8629" spans="1:5" x14ac:dyDescent="0.35">
      <c r="A8629" s="107" t="s">
        <v>80</v>
      </c>
      <c r="B8629" s="107" t="s">
        <v>67</v>
      </c>
      <c r="C8629" s="110">
        <v>12</v>
      </c>
      <c r="D8629" s="109">
        <v>26437.939139288392</v>
      </c>
      <c r="E8629" s="109">
        <v>2835916.2778064059</v>
      </c>
    </row>
    <row r="8630" spans="1:5" x14ac:dyDescent="0.35">
      <c r="A8630" s="107" t="s">
        <v>80</v>
      </c>
      <c r="B8630" s="107" t="s">
        <v>68</v>
      </c>
      <c r="C8630" s="110">
        <v>1</v>
      </c>
      <c r="D8630" s="109">
        <v>2.8799999207258211</v>
      </c>
      <c r="E8630" s="109">
        <v>187.71977134312161</v>
      </c>
    </row>
    <row r="8631" spans="1:5" x14ac:dyDescent="0.35">
      <c r="A8631" s="107" t="s">
        <v>80</v>
      </c>
      <c r="B8631" s="107" t="s">
        <v>68</v>
      </c>
      <c r="C8631" s="110">
        <v>2</v>
      </c>
      <c r="D8631" s="109">
        <v>26.879999369382841</v>
      </c>
      <c r="E8631" s="109">
        <v>2956.9422229656211</v>
      </c>
    </row>
    <row r="8632" spans="1:5" x14ac:dyDescent="0.35">
      <c r="A8632" s="107" t="s">
        <v>80</v>
      </c>
      <c r="B8632" s="107" t="s">
        <v>68</v>
      </c>
      <c r="C8632" s="110">
        <v>3</v>
      </c>
      <c r="D8632" s="109">
        <v>24.71999934315679</v>
      </c>
      <c r="E8632" s="109">
        <v>2448.5273410903092</v>
      </c>
    </row>
    <row r="8633" spans="1:5" x14ac:dyDescent="0.35">
      <c r="A8633" s="107" t="s">
        <v>80</v>
      </c>
      <c r="B8633" s="107" t="s">
        <v>68</v>
      </c>
      <c r="C8633" s="110">
        <v>4</v>
      </c>
      <c r="D8633" s="109">
        <v>63.210002377629287</v>
      </c>
      <c r="E8633" s="109">
        <v>3888.4787244574391</v>
      </c>
    </row>
    <row r="8634" spans="1:5" x14ac:dyDescent="0.35">
      <c r="A8634" s="107" t="s">
        <v>80</v>
      </c>
      <c r="B8634" s="107" t="s">
        <v>68</v>
      </c>
      <c r="C8634" s="110">
        <v>5</v>
      </c>
      <c r="D8634" s="109">
        <v>74.400001145899225</v>
      </c>
      <c r="E8634" s="109">
        <v>6002.0473022819688</v>
      </c>
    </row>
    <row r="8635" spans="1:5" x14ac:dyDescent="0.35">
      <c r="A8635" s="107" t="s">
        <v>80</v>
      </c>
      <c r="B8635" s="107" t="s">
        <v>68</v>
      </c>
      <c r="C8635" s="110">
        <v>6</v>
      </c>
      <c r="D8635" s="109">
        <v>72.000001177191663</v>
      </c>
      <c r="E8635" s="109">
        <v>6649.2155276187432</v>
      </c>
    </row>
    <row r="8636" spans="1:5" x14ac:dyDescent="0.35">
      <c r="A8636" s="107" t="s">
        <v>80</v>
      </c>
      <c r="B8636" s="107" t="s">
        <v>68</v>
      </c>
      <c r="C8636" s="110">
        <v>7</v>
      </c>
      <c r="D8636" s="109">
        <v>110.4000042378899</v>
      </c>
      <c r="E8636" s="109">
        <v>9872.3836688909396</v>
      </c>
    </row>
    <row r="8637" spans="1:5" x14ac:dyDescent="0.35">
      <c r="A8637" s="107" t="s">
        <v>80</v>
      </c>
      <c r="B8637" s="107" t="s">
        <v>68</v>
      </c>
      <c r="C8637" s="110">
        <v>8</v>
      </c>
      <c r="D8637" s="109">
        <v>110.400003224611</v>
      </c>
      <c r="E8637" s="109">
        <v>10473.4631967891</v>
      </c>
    </row>
    <row r="8638" spans="1:5" x14ac:dyDescent="0.35">
      <c r="A8638" s="107" t="s">
        <v>80</v>
      </c>
      <c r="B8638" s="107" t="s">
        <v>68</v>
      </c>
      <c r="C8638" s="110">
        <v>9</v>
      </c>
      <c r="D8638" s="109">
        <v>94.079996764659583</v>
      </c>
      <c r="E8638" s="109">
        <v>8810.5101823258465</v>
      </c>
    </row>
    <row r="8639" spans="1:5" x14ac:dyDescent="0.35">
      <c r="A8639" s="107" t="s">
        <v>80</v>
      </c>
      <c r="B8639" s="107" t="s">
        <v>68</v>
      </c>
      <c r="C8639" s="110">
        <v>10</v>
      </c>
      <c r="D8639" s="109">
        <v>100.8500003665683</v>
      </c>
      <c r="E8639" s="109">
        <v>6768.0224987593547</v>
      </c>
    </row>
    <row r="8640" spans="1:5" x14ac:dyDescent="0.35">
      <c r="A8640" s="107" t="s">
        <v>80</v>
      </c>
      <c r="B8640" s="107" t="s">
        <v>68</v>
      </c>
      <c r="C8640" s="110">
        <v>11</v>
      </c>
      <c r="D8640" s="109">
        <v>79.499999120831674</v>
      </c>
      <c r="E8640" s="109">
        <v>6252.0394305041364</v>
      </c>
    </row>
    <row r="8641" spans="1:5" x14ac:dyDescent="0.35">
      <c r="A8641" s="107" t="s">
        <v>80</v>
      </c>
      <c r="B8641" s="107" t="s">
        <v>68</v>
      </c>
      <c r="C8641" s="110">
        <v>12</v>
      </c>
      <c r="D8641" s="109">
        <v>73.720001034438582</v>
      </c>
      <c r="E8641" s="109">
        <v>6870.43519582504</v>
      </c>
    </row>
    <row r="8642" spans="1:5" x14ac:dyDescent="0.35">
      <c r="A8642" s="107" t="s">
        <v>80</v>
      </c>
      <c r="B8642" s="107" t="s">
        <v>144</v>
      </c>
      <c r="C8642" s="110">
        <v>1</v>
      </c>
      <c r="D8642" s="109">
        <v>809.46565329517364</v>
      </c>
      <c r="E8642" s="109">
        <v>59906.780844031608</v>
      </c>
    </row>
    <row r="8643" spans="1:5" x14ac:dyDescent="0.35">
      <c r="A8643" s="107" t="s">
        <v>80</v>
      </c>
      <c r="B8643" s="107" t="s">
        <v>144</v>
      </c>
      <c r="C8643" s="110">
        <v>2</v>
      </c>
      <c r="D8643" s="109">
        <v>572.67271223006389</v>
      </c>
      <c r="E8643" s="109">
        <v>41202.019964142601</v>
      </c>
    </row>
    <row r="8644" spans="1:5" x14ac:dyDescent="0.35">
      <c r="A8644" s="107" t="s">
        <v>80</v>
      </c>
      <c r="B8644" s="107" t="s">
        <v>144</v>
      </c>
      <c r="C8644" s="110">
        <v>3</v>
      </c>
      <c r="D8644" s="109">
        <v>528.53057404574338</v>
      </c>
      <c r="E8644" s="109">
        <v>40115.251931262341</v>
      </c>
    </row>
    <row r="8645" spans="1:5" x14ac:dyDescent="0.35">
      <c r="A8645" s="107" t="s">
        <v>80</v>
      </c>
      <c r="B8645" s="107" t="s">
        <v>144</v>
      </c>
      <c r="C8645" s="110">
        <v>4</v>
      </c>
      <c r="D8645" s="109">
        <v>334.82316075584117</v>
      </c>
      <c r="E8645" s="109">
        <v>24731.813168467481</v>
      </c>
    </row>
    <row r="8646" spans="1:5" x14ac:dyDescent="0.35">
      <c r="A8646" s="107" t="s">
        <v>80</v>
      </c>
      <c r="B8646" s="107" t="s">
        <v>144</v>
      </c>
      <c r="C8646" s="110">
        <v>5</v>
      </c>
      <c r="D8646" s="109">
        <v>233.5653372254805</v>
      </c>
      <c r="E8646" s="109">
        <v>17343.187769099619</v>
      </c>
    </row>
    <row r="8647" spans="1:5" x14ac:dyDescent="0.35">
      <c r="A8647" s="107" t="s">
        <v>80</v>
      </c>
      <c r="B8647" s="107" t="s">
        <v>144</v>
      </c>
      <c r="C8647" s="110">
        <v>6</v>
      </c>
      <c r="D8647" s="109">
        <v>170.8319867510601</v>
      </c>
      <c r="E8647" s="109">
        <v>11996.19268984074</v>
      </c>
    </row>
    <row r="8648" spans="1:5" x14ac:dyDescent="0.35">
      <c r="A8648" s="107" t="s">
        <v>80</v>
      </c>
      <c r="B8648" s="107" t="s">
        <v>144</v>
      </c>
      <c r="C8648" s="110">
        <v>7</v>
      </c>
      <c r="D8648" s="109">
        <v>204.72320553233411</v>
      </c>
      <c r="E8648" s="109">
        <v>14237.689747130469</v>
      </c>
    </row>
    <row r="8649" spans="1:5" x14ac:dyDescent="0.35">
      <c r="A8649" s="107" t="s">
        <v>80</v>
      </c>
      <c r="B8649" s="107" t="s">
        <v>144</v>
      </c>
      <c r="C8649" s="110">
        <v>8</v>
      </c>
      <c r="D8649" s="109">
        <v>320.30001547263203</v>
      </c>
      <c r="E8649" s="109">
        <v>21681.32521767493</v>
      </c>
    </row>
    <row r="8650" spans="1:5" x14ac:dyDescent="0.35">
      <c r="A8650" s="107" t="s">
        <v>80</v>
      </c>
      <c r="B8650" s="107" t="s">
        <v>144</v>
      </c>
      <c r="C8650" s="110">
        <v>9</v>
      </c>
      <c r="D8650" s="109">
        <v>445.01372173384573</v>
      </c>
      <c r="E8650" s="109">
        <v>25035.168472494919</v>
      </c>
    </row>
    <row r="8651" spans="1:5" x14ac:dyDescent="0.35">
      <c r="A8651" s="107" t="s">
        <v>80</v>
      </c>
      <c r="B8651" s="107" t="s">
        <v>144</v>
      </c>
      <c r="C8651" s="110">
        <v>10</v>
      </c>
      <c r="D8651" s="109">
        <v>724.60111460626592</v>
      </c>
      <c r="E8651" s="109">
        <v>25228.24065169015</v>
      </c>
    </row>
    <row r="8652" spans="1:5" x14ac:dyDescent="0.35">
      <c r="A8652" s="107" t="s">
        <v>80</v>
      </c>
      <c r="B8652" s="107" t="s">
        <v>144</v>
      </c>
      <c r="C8652" s="110">
        <v>11</v>
      </c>
      <c r="D8652" s="109">
        <v>772.14987292247952</v>
      </c>
      <c r="E8652" s="109">
        <v>29191.794986275629</v>
      </c>
    </row>
    <row r="8653" spans="1:5" x14ac:dyDescent="0.35">
      <c r="A8653" s="107" t="s">
        <v>80</v>
      </c>
      <c r="B8653" s="107" t="s">
        <v>144</v>
      </c>
      <c r="C8653" s="110">
        <v>12</v>
      </c>
      <c r="D8653" s="109">
        <v>823.47357157346528</v>
      </c>
      <c r="E8653" s="109">
        <v>29844.774293954</v>
      </c>
    </row>
    <row r="8654" spans="1:5" x14ac:dyDescent="0.35">
      <c r="A8654" s="107" t="s">
        <v>80</v>
      </c>
      <c r="B8654" s="107" t="s">
        <v>143</v>
      </c>
      <c r="C8654" s="110">
        <v>1</v>
      </c>
      <c r="D8654" s="109">
        <v>11457.6</v>
      </c>
      <c r="E8654" s="109">
        <v>894782.99723510374</v>
      </c>
    </row>
    <row r="8655" spans="1:5" x14ac:dyDescent="0.35">
      <c r="A8655" s="107" t="s">
        <v>80</v>
      </c>
      <c r="B8655" s="107" t="s">
        <v>143</v>
      </c>
      <c r="C8655" s="110">
        <v>2</v>
      </c>
      <c r="D8655" s="109">
        <v>10348.799999999999</v>
      </c>
      <c r="E8655" s="109">
        <v>784858.15377711726</v>
      </c>
    </row>
    <row r="8656" spans="1:5" x14ac:dyDescent="0.35">
      <c r="A8656" s="107" t="s">
        <v>80</v>
      </c>
      <c r="B8656" s="107" t="s">
        <v>143</v>
      </c>
      <c r="C8656" s="110">
        <v>3</v>
      </c>
      <c r="D8656" s="109">
        <v>11457.6</v>
      </c>
      <c r="E8656" s="109">
        <v>914158.21477990074</v>
      </c>
    </row>
    <row r="8657" spans="1:5" x14ac:dyDescent="0.35">
      <c r="A8657" s="107" t="s">
        <v>80</v>
      </c>
      <c r="B8657" s="107" t="s">
        <v>143</v>
      </c>
      <c r="C8657" s="110">
        <v>4</v>
      </c>
      <c r="D8657" s="109">
        <v>11088</v>
      </c>
      <c r="E8657" s="109">
        <v>859328.24897793168</v>
      </c>
    </row>
    <row r="8658" spans="1:5" x14ac:dyDescent="0.35">
      <c r="A8658" s="107" t="s">
        <v>80</v>
      </c>
      <c r="B8658" s="107" t="s">
        <v>143</v>
      </c>
      <c r="C8658" s="110">
        <v>5</v>
      </c>
      <c r="D8658" s="109">
        <v>11457.6</v>
      </c>
      <c r="E8658" s="109">
        <v>875456.97393117007</v>
      </c>
    </row>
    <row r="8659" spans="1:5" x14ac:dyDescent="0.35">
      <c r="A8659" s="107" t="s">
        <v>80</v>
      </c>
      <c r="B8659" s="107" t="s">
        <v>143</v>
      </c>
      <c r="C8659" s="110">
        <v>6</v>
      </c>
      <c r="D8659" s="109">
        <v>11088</v>
      </c>
      <c r="E8659" s="109">
        <v>804320.69581183279</v>
      </c>
    </row>
    <row r="8660" spans="1:5" x14ac:dyDescent="0.35">
      <c r="A8660" s="107" t="s">
        <v>80</v>
      </c>
      <c r="B8660" s="107" t="s">
        <v>143</v>
      </c>
      <c r="C8660" s="110">
        <v>7</v>
      </c>
      <c r="D8660" s="109">
        <v>11457.6</v>
      </c>
      <c r="E8660" s="109">
        <v>830115.57231113547</v>
      </c>
    </row>
    <row r="8661" spans="1:5" x14ac:dyDescent="0.35">
      <c r="A8661" s="107" t="s">
        <v>80</v>
      </c>
      <c r="B8661" s="107" t="s">
        <v>143</v>
      </c>
      <c r="C8661" s="110">
        <v>8</v>
      </c>
      <c r="D8661" s="109">
        <v>11457.6</v>
      </c>
      <c r="E8661" s="109">
        <v>826855.8302473881</v>
      </c>
    </row>
    <row r="8662" spans="1:5" x14ac:dyDescent="0.35">
      <c r="A8662" s="107" t="s">
        <v>80</v>
      </c>
      <c r="B8662" s="107" t="s">
        <v>143</v>
      </c>
      <c r="C8662" s="110">
        <v>9</v>
      </c>
      <c r="D8662" s="109">
        <v>11088</v>
      </c>
      <c r="E8662" s="109">
        <v>704336.51652727404</v>
      </c>
    </row>
    <row r="8663" spans="1:5" x14ac:dyDescent="0.35">
      <c r="A8663" s="107" t="s">
        <v>80</v>
      </c>
      <c r="B8663" s="107" t="s">
        <v>143</v>
      </c>
      <c r="C8663" s="110">
        <v>10</v>
      </c>
      <c r="D8663" s="109">
        <v>10164</v>
      </c>
      <c r="E8663" s="109">
        <v>568088.9097340086</v>
      </c>
    </row>
    <row r="8664" spans="1:5" x14ac:dyDescent="0.35">
      <c r="A8664" s="107" t="s">
        <v>80</v>
      </c>
      <c r="B8664" s="107" t="s">
        <v>143</v>
      </c>
      <c r="C8664" s="110">
        <v>11</v>
      </c>
      <c r="D8664" s="109">
        <v>10056.200000000001</v>
      </c>
      <c r="E8664" s="109">
        <v>559064.30750394089</v>
      </c>
    </row>
    <row r="8665" spans="1:5" x14ac:dyDescent="0.35">
      <c r="A8665" s="107" t="s">
        <v>80</v>
      </c>
      <c r="B8665" s="107" t="s">
        <v>143</v>
      </c>
      <c r="C8665" s="110">
        <v>12</v>
      </c>
      <c r="D8665" s="109">
        <v>9763.6</v>
      </c>
      <c r="E8665" s="109">
        <v>558418.47459285497</v>
      </c>
    </row>
    <row r="8666" spans="1:5" x14ac:dyDescent="0.35">
      <c r="A8666" s="107" t="s">
        <v>80</v>
      </c>
      <c r="B8666" s="107" t="s">
        <v>142</v>
      </c>
      <c r="C8666" s="110">
        <v>1</v>
      </c>
      <c r="D8666" s="109">
        <v>684.9786498519403</v>
      </c>
      <c r="E8666" s="109">
        <v>52878.82308862744</v>
      </c>
    </row>
    <row r="8667" spans="1:5" x14ac:dyDescent="0.35">
      <c r="A8667" s="107" t="s">
        <v>80</v>
      </c>
      <c r="B8667" s="107" t="s">
        <v>142</v>
      </c>
      <c r="C8667" s="110">
        <v>2</v>
      </c>
      <c r="D8667" s="109">
        <v>554.09459135538748</v>
      </c>
      <c r="E8667" s="109">
        <v>41171.203794153887</v>
      </c>
    </row>
    <row r="8668" spans="1:5" x14ac:dyDescent="0.35">
      <c r="A8668" s="107" t="s">
        <v>80</v>
      </c>
      <c r="B8668" s="107" t="s">
        <v>142</v>
      </c>
      <c r="C8668" s="110">
        <v>3</v>
      </c>
      <c r="D8668" s="109">
        <v>503.01151941374559</v>
      </c>
      <c r="E8668" s="109">
        <v>39258.008290439851</v>
      </c>
    </row>
    <row r="8669" spans="1:5" x14ac:dyDescent="0.35">
      <c r="A8669" s="107" t="s">
        <v>80</v>
      </c>
      <c r="B8669" s="107" t="s">
        <v>142</v>
      </c>
      <c r="C8669" s="110">
        <v>4</v>
      </c>
      <c r="D8669" s="109">
        <v>359.71882391414761</v>
      </c>
      <c r="E8669" s="109">
        <v>27138.502860922181</v>
      </c>
    </row>
    <row r="8670" spans="1:5" x14ac:dyDescent="0.35">
      <c r="A8670" s="107" t="s">
        <v>80</v>
      </c>
      <c r="B8670" s="107" t="s">
        <v>142</v>
      </c>
      <c r="C8670" s="110">
        <v>5</v>
      </c>
      <c r="D8670" s="109">
        <v>236.73756940483699</v>
      </c>
      <c r="E8670" s="109">
        <v>17763.262804261569</v>
      </c>
    </row>
    <row r="8671" spans="1:5" x14ac:dyDescent="0.35">
      <c r="A8671" s="107" t="s">
        <v>80</v>
      </c>
      <c r="B8671" s="107" t="s">
        <v>142</v>
      </c>
      <c r="C8671" s="110">
        <v>6</v>
      </c>
      <c r="D8671" s="109">
        <v>172.10947610124029</v>
      </c>
      <c r="E8671" s="109">
        <v>12201.796027695729</v>
      </c>
    </row>
    <row r="8672" spans="1:5" x14ac:dyDescent="0.35">
      <c r="A8672" s="107" t="s">
        <v>80</v>
      </c>
      <c r="B8672" s="107" t="s">
        <v>142</v>
      </c>
      <c r="C8672" s="110">
        <v>7</v>
      </c>
      <c r="D8672" s="109">
        <v>175.17591662478361</v>
      </c>
      <c r="E8672" s="109">
        <v>12187.27512140472</v>
      </c>
    </row>
    <row r="8673" spans="1:5" x14ac:dyDescent="0.35">
      <c r="A8673" s="107" t="s">
        <v>80</v>
      </c>
      <c r="B8673" s="107" t="s">
        <v>142</v>
      </c>
      <c r="C8673" s="110">
        <v>8</v>
      </c>
      <c r="D8673" s="109">
        <v>384.9594299363975</v>
      </c>
      <c r="E8673" s="109">
        <v>26571.00700746095</v>
      </c>
    </row>
    <row r="8674" spans="1:5" x14ac:dyDescent="0.35">
      <c r="A8674" s="107" t="s">
        <v>80</v>
      </c>
      <c r="B8674" s="107" t="s">
        <v>142</v>
      </c>
      <c r="C8674" s="110">
        <v>9</v>
      </c>
      <c r="D8674" s="109">
        <v>466.8227250946926</v>
      </c>
      <c r="E8674" s="109">
        <v>27461.234872022869</v>
      </c>
    </row>
    <row r="8675" spans="1:5" x14ac:dyDescent="0.35">
      <c r="A8675" s="107" t="s">
        <v>80</v>
      </c>
      <c r="B8675" s="107" t="s">
        <v>142</v>
      </c>
      <c r="C8675" s="110">
        <v>10</v>
      </c>
      <c r="D8675" s="109">
        <v>466.19095080588022</v>
      </c>
      <c r="E8675" s="109">
        <v>17301.971736566909</v>
      </c>
    </row>
    <row r="8676" spans="1:5" x14ac:dyDescent="0.35">
      <c r="A8676" s="107" t="s">
        <v>80</v>
      </c>
      <c r="B8676" s="107" t="s">
        <v>142</v>
      </c>
      <c r="C8676" s="110">
        <v>11</v>
      </c>
      <c r="D8676" s="109">
        <v>393.9867721443614</v>
      </c>
      <c r="E8676" s="109">
        <v>16231.150341079931</v>
      </c>
    </row>
    <row r="8677" spans="1:5" x14ac:dyDescent="0.35">
      <c r="A8677" s="107" t="s">
        <v>80</v>
      </c>
      <c r="B8677" s="107" t="s">
        <v>142</v>
      </c>
      <c r="C8677" s="110">
        <v>12</v>
      </c>
      <c r="D8677" s="109">
        <v>689.83870546196431</v>
      </c>
      <c r="E8677" s="109">
        <v>27639.73432424117</v>
      </c>
    </row>
    <row r="8678" spans="1:5" x14ac:dyDescent="0.35">
      <c r="A8678" s="107" t="s">
        <v>80</v>
      </c>
      <c r="B8678" s="107" t="s">
        <v>141</v>
      </c>
      <c r="C8678" s="110">
        <v>1</v>
      </c>
      <c r="D8678" s="109">
        <v>2113.7581211916031</v>
      </c>
      <c r="E8678" s="109">
        <v>155654.71521121269</v>
      </c>
    </row>
    <row r="8679" spans="1:5" x14ac:dyDescent="0.35">
      <c r="A8679" s="107" t="s">
        <v>80</v>
      </c>
      <c r="B8679" s="107" t="s">
        <v>141</v>
      </c>
      <c r="C8679" s="110">
        <v>2</v>
      </c>
      <c r="D8679" s="109">
        <v>1628.987811429015</v>
      </c>
      <c r="E8679" s="109">
        <v>117069.4014660392</v>
      </c>
    </row>
    <row r="8680" spans="1:5" x14ac:dyDescent="0.35">
      <c r="A8680" s="107" t="s">
        <v>80</v>
      </c>
      <c r="B8680" s="107" t="s">
        <v>141</v>
      </c>
      <c r="C8680" s="110">
        <v>3</v>
      </c>
      <c r="D8680" s="109">
        <v>1589.638529746918</v>
      </c>
      <c r="E8680" s="109">
        <v>120985.7990233341</v>
      </c>
    </row>
    <row r="8681" spans="1:5" x14ac:dyDescent="0.35">
      <c r="A8681" s="107" t="s">
        <v>80</v>
      </c>
      <c r="B8681" s="107" t="s">
        <v>141</v>
      </c>
      <c r="C8681" s="110">
        <v>4</v>
      </c>
      <c r="D8681" s="109">
        <v>1165.278074034095</v>
      </c>
      <c r="E8681" s="109">
        <v>85836.664813683659</v>
      </c>
    </row>
    <row r="8682" spans="1:5" x14ac:dyDescent="0.35">
      <c r="A8682" s="107" t="s">
        <v>80</v>
      </c>
      <c r="B8682" s="107" t="s">
        <v>141</v>
      </c>
      <c r="C8682" s="110">
        <v>5</v>
      </c>
      <c r="D8682" s="109">
        <v>666.5882848458765</v>
      </c>
      <c r="E8682" s="109">
        <v>49293.408454508382</v>
      </c>
    </row>
    <row r="8683" spans="1:5" x14ac:dyDescent="0.35">
      <c r="A8683" s="107" t="s">
        <v>80</v>
      </c>
      <c r="B8683" s="107" t="s">
        <v>141</v>
      </c>
      <c r="C8683" s="110">
        <v>6</v>
      </c>
      <c r="D8683" s="109">
        <v>440.86104931925428</v>
      </c>
      <c r="E8683" s="109">
        <v>30998.92158250518</v>
      </c>
    </row>
    <row r="8684" spans="1:5" x14ac:dyDescent="0.35">
      <c r="A8684" s="107" t="s">
        <v>80</v>
      </c>
      <c r="B8684" s="107" t="s">
        <v>141</v>
      </c>
      <c r="C8684" s="110">
        <v>7</v>
      </c>
      <c r="D8684" s="109">
        <v>601.76198398401334</v>
      </c>
      <c r="E8684" s="109">
        <v>41920.381062087588</v>
      </c>
    </row>
    <row r="8685" spans="1:5" x14ac:dyDescent="0.35">
      <c r="A8685" s="107" t="s">
        <v>80</v>
      </c>
      <c r="B8685" s="107" t="s">
        <v>141</v>
      </c>
      <c r="C8685" s="110">
        <v>8</v>
      </c>
      <c r="D8685" s="109">
        <v>674.9430405410094</v>
      </c>
      <c r="E8685" s="109">
        <v>45332.514423441222</v>
      </c>
    </row>
    <row r="8686" spans="1:5" x14ac:dyDescent="0.35">
      <c r="A8686" s="107" t="s">
        <v>80</v>
      </c>
      <c r="B8686" s="107" t="s">
        <v>141</v>
      </c>
      <c r="C8686" s="110">
        <v>9</v>
      </c>
      <c r="D8686" s="109">
        <v>1253.686224984117</v>
      </c>
      <c r="E8686" s="109">
        <v>69351.258667500195</v>
      </c>
    </row>
    <row r="8687" spans="1:5" x14ac:dyDescent="0.35">
      <c r="A8687" s="107" t="s">
        <v>80</v>
      </c>
      <c r="B8687" s="107" t="s">
        <v>141</v>
      </c>
      <c r="C8687" s="110">
        <v>10</v>
      </c>
      <c r="D8687" s="109">
        <v>1760.145120888689</v>
      </c>
      <c r="E8687" s="109">
        <v>59258.993996054232</v>
      </c>
    </row>
    <row r="8688" spans="1:5" x14ac:dyDescent="0.35">
      <c r="A8688" s="107" t="s">
        <v>80</v>
      </c>
      <c r="B8688" s="107" t="s">
        <v>141</v>
      </c>
      <c r="C8688" s="110">
        <v>11</v>
      </c>
      <c r="D8688" s="109">
        <v>2104.2464734205992</v>
      </c>
      <c r="E8688" s="109">
        <v>79387.75035517379</v>
      </c>
    </row>
    <row r="8689" spans="1:5" x14ac:dyDescent="0.35">
      <c r="A8689" s="107" t="s">
        <v>80</v>
      </c>
      <c r="B8689" s="107" t="s">
        <v>141</v>
      </c>
      <c r="C8689" s="110">
        <v>12</v>
      </c>
      <c r="D8689" s="109">
        <v>2355.2585201567549</v>
      </c>
      <c r="E8689" s="109">
        <v>85232.848625454935</v>
      </c>
    </row>
    <row r="8690" spans="1:5" x14ac:dyDescent="0.35">
      <c r="A8690" s="107" t="s">
        <v>80</v>
      </c>
      <c r="B8690" s="107" t="s">
        <v>140</v>
      </c>
      <c r="C8690" s="110">
        <v>1</v>
      </c>
      <c r="D8690" s="109">
        <v>700.44384434844073</v>
      </c>
      <c r="E8690" s="109">
        <v>66476.668635840935</v>
      </c>
    </row>
    <row r="8691" spans="1:5" x14ac:dyDescent="0.35">
      <c r="A8691" s="107" t="s">
        <v>80</v>
      </c>
      <c r="B8691" s="107" t="s">
        <v>140</v>
      </c>
      <c r="C8691" s="110">
        <v>2</v>
      </c>
      <c r="D8691" s="109">
        <v>443.62156744043921</v>
      </c>
      <c r="E8691" s="109">
        <v>39283.124818973673</v>
      </c>
    </row>
    <row r="8692" spans="1:5" x14ac:dyDescent="0.35">
      <c r="A8692" s="107" t="s">
        <v>80</v>
      </c>
      <c r="B8692" s="107" t="s">
        <v>140</v>
      </c>
      <c r="C8692" s="110">
        <v>3</v>
      </c>
      <c r="D8692" s="109">
        <v>570.63478384313476</v>
      </c>
      <c r="E8692" s="109">
        <v>51493.071808781096</v>
      </c>
    </row>
    <row r="8693" spans="1:5" x14ac:dyDescent="0.35">
      <c r="A8693" s="107" t="s">
        <v>80</v>
      </c>
      <c r="B8693" s="107" t="s">
        <v>140</v>
      </c>
      <c r="C8693" s="110">
        <v>4</v>
      </c>
      <c r="D8693" s="109">
        <v>413.44180352543322</v>
      </c>
      <c r="E8693" s="109">
        <v>35867.887385921211</v>
      </c>
    </row>
    <row r="8694" spans="1:5" x14ac:dyDescent="0.35">
      <c r="A8694" s="107" t="s">
        <v>80</v>
      </c>
      <c r="B8694" s="107" t="s">
        <v>140</v>
      </c>
      <c r="C8694" s="110">
        <v>5</v>
      </c>
      <c r="D8694" s="109">
        <v>288.08547424535141</v>
      </c>
      <c r="E8694" s="109">
        <v>20957.870206273728</v>
      </c>
    </row>
    <row r="8695" spans="1:5" x14ac:dyDescent="0.35">
      <c r="A8695" s="107" t="s">
        <v>80</v>
      </c>
      <c r="B8695" s="107" t="s">
        <v>140</v>
      </c>
      <c r="C8695" s="110">
        <v>6</v>
      </c>
      <c r="D8695" s="109">
        <v>308.93047021692661</v>
      </c>
      <c r="E8695" s="109">
        <v>21289.940969760519</v>
      </c>
    </row>
    <row r="8696" spans="1:5" x14ac:dyDescent="0.35">
      <c r="A8696" s="107" t="s">
        <v>80</v>
      </c>
      <c r="B8696" s="107" t="s">
        <v>140</v>
      </c>
      <c r="C8696" s="110">
        <v>7</v>
      </c>
      <c r="D8696" s="109">
        <v>388.55842801116182</v>
      </c>
      <c r="E8696" s="109">
        <v>29388.946877487801</v>
      </c>
    </row>
    <row r="8697" spans="1:5" x14ac:dyDescent="0.35">
      <c r="A8697" s="107" t="s">
        <v>80</v>
      </c>
      <c r="B8697" s="107" t="s">
        <v>140</v>
      </c>
      <c r="C8697" s="110">
        <v>8</v>
      </c>
      <c r="D8697" s="109">
        <v>500.63479531122812</v>
      </c>
      <c r="E8697" s="109">
        <v>31993.379559755911</v>
      </c>
    </row>
    <row r="8698" spans="1:5" x14ac:dyDescent="0.35">
      <c r="A8698" s="107" t="s">
        <v>80</v>
      </c>
      <c r="B8698" s="107" t="s">
        <v>140</v>
      </c>
      <c r="C8698" s="110">
        <v>9</v>
      </c>
      <c r="D8698" s="109">
        <v>580.11242179210069</v>
      </c>
      <c r="E8698" s="109">
        <v>29942.9611259638</v>
      </c>
    </row>
    <row r="8699" spans="1:5" x14ac:dyDescent="0.35">
      <c r="A8699" s="107" t="s">
        <v>80</v>
      </c>
      <c r="B8699" s="107" t="s">
        <v>140</v>
      </c>
      <c r="C8699" s="110">
        <v>10</v>
      </c>
      <c r="D8699" s="109">
        <v>696.39314175082438</v>
      </c>
      <c r="E8699" s="109">
        <v>24652.22724861079</v>
      </c>
    </row>
    <row r="8700" spans="1:5" x14ac:dyDescent="0.35">
      <c r="A8700" s="107" t="s">
        <v>80</v>
      </c>
      <c r="B8700" s="107" t="s">
        <v>140</v>
      </c>
      <c r="C8700" s="110">
        <v>11</v>
      </c>
      <c r="D8700" s="109">
        <v>699.48945534036307</v>
      </c>
      <c r="E8700" s="109">
        <v>36444.61447741781</v>
      </c>
    </row>
    <row r="8701" spans="1:5" x14ac:dyDescent="0.35">
      <c r="A8701" s="107" t="s">
        <v>80</v>
      </c>
      <c r="B8701" s="107" t="s">
        <v>140</v>
      </c>
      <c r="C8701" s="110">
        <v>12</v>
      </c>
      <c r="D8701" s="109">
        <v>816.4055753818252</v>
      </c>
      <c r="E8701" s="109">
        <v>38235.857180761042</v>
      </c>
    </row>
    <row r="8702" spans="1:5" x14ac:dyDescent="0.35">
      <c r="A8702" s="107" t="s">
        <v>80</v>
      </c>
      <c r="B8702" s="107" t="s">
        <v>139</v>
      </c>
      <c r="C8702" s="110">
        <v>1</v>
      </c>
      <c r="D8702" s="109">
        <v>468.43541666675929</v>
      </c>
      <c r="E8702" s="109">
        <v>35522.765173332104</v>
      </c>
    </row>
    <row r="8703" spans="1:5" x14ac:dyDescent="0.35">
      <c r="A8703" s="107" t="s">
        <v>80</v>
      </c>
      <c r="B8703" s="107" t="s">
        <v>139</v>
      </c>
      <c r="C8703" s="110">
        <v>2</v>
      </c>
      <c r="D8703" s="109">
        <v>460.53060344821318</v>
      </c>
      <c r="E8703" s="109">
        <v>33593.428387106876</v>
      </c>
    </row>
    <row r="8704" spans="1:5" x14ac:dyDescent="0.35">
      <c r="A8704" s="107" t="s">
        <v>80</v>
      </c>
      <c r="B8704" s="107" t="s">
        <v>139</v>
      </c>
      <c r="C8704" s="110">
        <v>3</v>
      </c>
      <c r="D8704" s="109">
        <v>374.03541666658782</v>
      </c>
      <c r="E8704" s="109">
        <v>28635.77634038945</v>
      </c>
    </row>
    <row r="8705" spans="1:5" x14ac:dyDescent="0.35">
      <c r="A8705" s="107" t="s">
        <v>80</v>
      </c>
      <c r="B8705" s="107" t="s">
        <v>139</v>
      </c>
      <c r="C8705" s="110">
        <v>4</v>
      </c>
      <c r="D8705" s="109">
        <v>383.76631981717361</v>
      </c>
      <c r="E8705" s="109">
        <v>28505.268429837099</v>
      </c>
    </row>
    <row r="8706" spans="1:5" x14ac:dyDescent="0.35">
      <c r="A8706" s="107" t="s">
        <v>80</v>
      </c>
      <c r="B8706" s="107" t="s">
        <v>139</v>
      </c>
      <c r="C8706" s="110">
        <v>5</v>
      </c>
      <c r="D8706" s="109">
        <v>320.04410572593179</v>
      </c>
      <c r="E8706" s="109">
        <v>23518.446273300491</v>
      </c>
    </row>
    <row r="8707" spans="1:5" x14ac:dyDescent="0.35">
      <c r="A8707" s="107" t="s">
        <v>80</v>
      </c>
      <c r="B8707" s="107" t="s">
        <v>139</v>
      </c>
      <c r="C8707" s="110">
        <v>6</v>
      </c>
      <c r="D8707" s="109">
        <v>248.59895833344169</v>
      </c>
      <c r="E8707" s="109">
        <v>17618.706921560752</v>
      </c>
    </row>
    <row r="8708" spans="1:5" x14ac:dyDescent="0.35">
      <c r="A8708" s="107" t="s">
        <v>80</v>
      </c>
      <c r="B8708" s="107" t="s">
        <v>139</v>
      </c>
      <c r="C8708" s="110">
        <v>7</v>
      </c>
      <c r="D8708" s="109">
        <v>260.75892846275502</v>
      </c>
      <c r="E8708" s="109">
        <v>18328.119146323279</v>
      </c>
    </row>
    <row r="8709" spans="1:5" x14ac:dyDescent="0.35">
      <c r="A8709" s="107" t="s">
        <v>80</v>
      </c>
      <c r="B8709" s="107" t="s">
        <v>139</v>
      </c>
      <c r="C8709" s="110">
        <v>8</v>
      </c>
      <c r="D8709" s="109">
        <v>332.98125027738689</v>
      </c>
      <c r="E8709" s="109">
        <v>23168.002580612541</v>
      </c>
    </row>
    <row r="8710" spans="1:5" x14ac:dyDescent="0.35">
      <c r="A8710" s="107" t="s">
        <v>80</v>
      </c>
      <c r="B8710" s="107" t="s">
        <v>139</v>
      </c>
      <c r="C8710" s="110">
        <v>9</v>
      </c>
      <c r="D8710" s="109">
        <v>443.66770833338319</v>
      </c>
      <c r="E8710" s="109">
        <v>26442.160771508981</v>
      </c>
    </row>
    <row r="8711" spans="1:5" x14ac:dyDescent="0.35">
      <c r="A8711" s="107" t="s">
        <v>80</v>
      </c>
      <c r="B8711" s="107" t="s">
        <v>139</v>
      </c>
      <c r="C8711" s="110">
        <v>10</v>
      </c>
      <c r="D8711" s="109">
        <v>515.24193332749405</v>
      </c>
      <c r="E8711" s="109">
        <v>19802.286639350259</v>
      </c>
    </row>
    <row r="8712" spans="1:5" x14ac:dyDescent="0.35">
      <c r="A8712" s="107" t="s">
        <v>80</v>
      </c>
      <c r="B8712" s="107" t="s">
        <v>139</v>
      </c>
      <c r="C8712" s="110">
        <v>11</v>
      </c>
      <c r="D8712" s="109">
        <v>506.82296996609313</v>
      </c>
      <c r="E8712" s="109">
        <v>21383.197040065501</v>
      </c>
    </row>
    <row r="8713" spans="1:5" x14ac:dyDescent="0.35">
      <c r="A8713" s="107" t="s">
        <v>80</v>
      </c>
      <c r="B8713" s="107" t="s">
        <v>139</v>
      </c>
      <c r="C8713" s="110">
        <v>12</v>
      </c>
      <c r="D8713" s="109">
        <v>534.83499977704264</v>
      </c>
      <c r="E8713" s="109">
        <v>21311.0584854712</v>
      </c>
    </row>
    <row r="8714" spans="1:5" x14ac:dyDescent="0.35">
      <c r="A8714" s="107" t="s">
        <v>80</v>
      </c>
      <c r="B8714" s="107" t="s">
        <v>69</v>
      </c>
      <c r="C8714" s="110">
        <v>1</v>
      </c>
      <c r="D8714" s="109">
        <v>19910.18295128267</v>
      </c>
      <c r="E8714" s="109">
        <v>1469671.935408592</v>
      </c>
    </row>
    <row r="8715" spans="1:5" x14ac:dyDescent="0.35">
      <c r="A8715" s="107" t="s">
        <v>80</v>
      </c>
      <c r="B8715" s="107" t="s">
        <v>69</v>
      </c>
      <c r="C8715" s="110">
        <v>2</v>
      </c>
      <c r="D8715" s="109">
        <v>18320.25959951412</v>
      </c>
      <c r="E8715" s="109">
        <v>1299903.0202778999</v>
      </c>
    </row>
    <row r="8716" spans="1:5" x14ac:dyDescent="0.35">
      <c r="A8716" s="107" t="s">
        <v>80</v>
      </c>
      <c r="B8716" s="107" t="s">
        <v>69</v>
      </c>
      <c r="C8716" s="110">
        <v>3</v>
      </c>
      <c r="D8716" s="109">
        <v>18571.954089236078</v>
      </c>
      <c r="E8716" s="109">
        <v>1381902.2307638051</v>
      </c>
    </row>
    <row r="8717" spans="1:5" x14ac:dyDescent="0.35">
      <c r="A8717" s="107" t="s">
        <v>80</v>
      </c>
      <c r="B8717" s="107" t="s">
        <v>69</v>
      </c>
      <c r="C8717" s="110">
        <v>4</v>
      </c>
      <c r="D8717" s="109">
        <v>15325.77263671274</v>
      </c>
      <c r="E8717" s="109">
        <v>1106584.1614839081</v>
      </c>
    </row>
    <row r="8718" spans="1:5" x14ac:dyDescent="0.35">
      <c r="A8718" s="107" t="s">
        <v>80</v>
      </c>
      <c r="B8718" s="107" t="s">
        <v>69</v>
      </c>
      <c r="C8718" s="110">
        <v>5</v>
      </c>
      <c r="D8718" s="109">
        <v>11737.48387813505</v>
      </c>
      <c r="E8718" s="109">
        <v>838505.77998713474</v>
      </c>
    </row>
    <row r="8719" spans="1:5" x14ac:dyDescent="0.35">
      <c r="A8719" s="107" t="s">
        <v>80</v>
      </c>
      <c r="B8719" s="107" t="s">
        <v>69</v>
      </c>
      <c r="C8719" s="110">
        <v>6</v>
      </c>
      <c r="D8719" s="109">
        <v>9537.215017501896</v>
      </c>
      <c r="E8719" s="109">
        <v>658364.79766175826</v>
      </c>
    </row>
    <row r="8720" spans="1:5" x14ac:dyDescent="0.35">
      <c r="A8720" s="107" t="s">
        <v>80</v>
      </c>
      <c r="B8720" s="107" t="s">
        <v>69</v>
      </c>
      <c r="C8720" s="110">
        <v>7</v>
      </c>
      <c r="D8720" s="109">
        <v>12091.35113039554</v>
      </c>
      <c r="E8720" s="109">
        <v>826174.16884810838</v>
      </c>
    </row>
    <row r="8721" spans="1:5" x14ac:dyDescent="0.35">
      <c r="A8721" s="107" t="s">
        <v>80</v>
      </c>
      <c r="B8721" s="107" t="s">
        <v>69</v>
      </c>
      <c r="C8721" s="110">
        <v>8</v>
      </c>
      <c r="D8721" s="109">
        <v>14710.96485356312</v>
      </c>
      <c r="E8721" s="109">
        <v>995772.12825400557</v>
      </c>
    </row>
    <row r="8722" spans="1:5" x14ac:dyDescent="0.35">
      <c r="A8722" s="107" t="s">
        <v>80</v>
      </c>
      <c r="B8722" s="107" t="s">
        <v>69</v>
      </c>
      <c r="C8722" s="110">
        <v>9</v>
      </c>
      <c r="D8722" s="109">
        <v>16484.982784370299</v>
      </c>
      <c r="E8722" s="109">
        <v>954371.20554559783</v>
      </c>
    </row>
    <row r="8723" spans="1:5" x14ac:dyDescent="0.35">
      <c r="A8723" s="107" t="s">
        <v>80</v>
      </c>
      <c r="B8723" s="107" t="s">
        <v>69</v>
      </c>
      <c r="C8723" s="110">
        <v>10</v>
      </c>
      <c r="D8723" s="109">
        <v>18378.112705640789</v>
      </c>
      <c r="E8723" s="109">
        <v>680303.17119782942</v>
      </c>
    </row>
    <row r="8724" spans="1:5" x14ac:dyDescent="0.35">
      <c r="A8724" s="107" t="s">
        <v>80</v>
      </c>
      <c r="B8724" s="107" t="s">
        <v>69</v>
      </c>
      <c r="C8724" s="110">
        <v>11</v>
      </c>
      <c r="D8724" s="109">
        <v>20890.530716770962</v>
      </c>
      <c r="E8724" s="109">
        <v>851422.66102468583</v>
      </c>
    </row>
    <row r="8725" spans="1:5" x14ac:dyDescent="0.35">
      <c r="A8725" s="107" t="s">
        <v>80</v>
      </c>
      <c r="B8725" s="107" t="s">
        <v>69</v>
      </c>
      <c r="C8725" s="110">
        <v>12</v>
      </c>
      <c r="D8725" s="109">
        <v>21513.920407608231</v>
      </c>
      <c r="E8725" s="109">
        <v>835879.75646525354</v>
      </c>
    </row>
    <row r="8726" spans="1:5" x14ac:dyDescent="0.35">
      <c r="A8726" s="107" t="s">
        <v>80</v>
      </c>
      <c r="B8726" s="107" t="s">
        <v>138</v>
      </c>
      <c r="C8726" s="110">
        <v>1</v>
      </c>
      <c r="D8726" s="109">
        <v>9071.3009962202614</v>
      </c>
      <c r="E8726" s="109">
        <v>327928.83691013412</v>
      </c>
    </row>
    <row r="8727" spans="1:5" x14ac:dyDescent="0.35">
      <c r="A8727" s="107" t="s">
        <v>80</v>
      </c>
      <c r="B8727" s="107" t="s">
        <v>138</v>
      </c>
      <c r="C8727" s="110">
        <v>2</v>
      </c>
      <c r="D8727" s="109">
        <v>7861.8157208621633</v>
      </c>
      <c r="E8727" s="109">
        <v>324446.16185688641</v>
      </c>
    </row>
    <row r="8728" spans="1:5" x14ac:dyDescent="0.35">
      <c r="A8728" s="107" t="s">
        <v>80</v>
      </c>
      <c r="B8728" s="107" t="s">
        <v>138</v>
      </c>
      <c r="C8728" s="110">
        <v>3</v>
      </c>
      <c r="D8728" s="109">
        <v>8976.8703782540924</v>
      </c>
      <c r="E8728" s="109">
        <v>425365.31641611649</v>
      </c>
    </row>
    <row r="8729" spans="1:5" x14ac:dyDescent="0.35">
      <c r="A8729" s="107" t="s">
        <v>80</v>
      </c>
      <c r="B8729" s="107" t="s">
        <v>138</v>
      </c>
      <c r="C8729" s="110">
        <v>4</v>
      </c>
      <c r="D8729" s="109">
        <v>7607.0279902494976</v>
      </c>
      <c r="E8729" s="109">
        <v>346415.87554649328</v>
      </c>
    </row>
    <row r="8730" spans="1:5" x14ac:dyDescent="0.35">
      <c r="A8730" s="107" t="s">
        <v>80</v>
      </c>
      <c r="B8730" s="107" t="s">
        <v>138</v>
      </c>
      <c r="C8730" s="110">
        <v>5</v>
      </c>
      <c r="D8730" s="109">
        <v>6273.579072981719</v>
      </c>
      <c r="E8730" s="109">
        <v>362500.94151823322</v>
      </c>
    </row>
    <row r="8731" spans="1:5" x14ac:dyDescent="0.35">
      <c r="A8731" s="107" t="s">
        <v>80</v>
      </c>
      <c r="B8731" s="107" t="s">
        <v>138</v>
      </c>
      <c r="C8731" s="110">
        <v>6</v>
      </c>
      <c r="D8731" s="109">
        <v>5760.8613750000231</v>
      </c>
      <c r="E8731" s="109">
        <v>341099.87799886061</v>
      </c>
    </row>
    <row r="8732" spans="1:5" x14ac:dyDescent="0.35">
      <c r="A8732" s="107" t="s">
        <v>80</v>
      </c>
      <c r="B8732" s="107" t="s">
        <v>138</v>
      </c>
      <c r="C8732" s="110">
        <v>7</v>
      </c>
      <c r="D8732" s="109">
        <v>6373.6264026556546</v>
      </c>
      <c r="E8732" s="109">
        <v>170521.61697094471</v>
      </c>
    </row>
    <row r="8733" spans="1:5" x14ac:dyDescent="0.35">
      <c r="A8733" s="107" t="s">
        <v>80</v>
      </c>
      <c r="B8733" s="107" t="s">
        <v>138</v>
      </c>
      <c r="C8733" s="110">
        <v>8</v>
      </c>
      <c r="D8733" s="109">
        <v>7164.1332827292663</v>
      </c>
      <c r="E8733" s="109">
        <v>47843.775286975273</v>
      </c>
    </row>
    <row r="8734" spans="1:5" x14ac:dyDescent="0.35">
      <c r="A8734" s="107" t="s">
        <v>80</v>
      </c>
      <c r="B8734" s="107" t="s">
        <v>138</v>
      </c>
      <c r="C8734" s="110">
        <v>9</v>
      </c>
      <c r="D8734" s="109">
        <v>3804.9407763919189</v>
      </c>
      <c r="E8734" s="109">
        <v>33063.89804326048</v>
      </c>
    </row>
    <row r="8735" spans="1:5" x14ac:dyDescent="0.35">
      <c r="A8735" s="107" t="s">
        <v>80</v>
      </c>
      <c r="B8735" s="107" t="s">
        <v>138</v>
      </c>
      <c r="C8735" s="110">
        <v>10</v>
      </c>
      <c r="D8735" s="109">
        <v>2215.6209518974511</v>
      </c>
      <c r="E8735" s="109">
        <v>42189.984506072578</v>
      </c>
    </row>
    <row r="8736" spans="1:5" x14ac:dyDescent="0.35">
      <c r="A8736" s="107" t="s">
        <v>80</v>
      </c>
      <c r="B8736" s="107" t="s">
        <v>138</v>
      </c>
      <c r="C8736" s="110">
        <v>11</v>
      </c>
      <c r="D8736" s="109">
        <v>3111.4273895173319</v>
      </c>
      <c r="E8736" s="109">
        <v>46532.817723899709</v>
      </c>
    </row>
    <row r="8737" spans="1:5" x14ac:dyDescent="0.35">
      <c r="A8737" s="107" t="s">
        <v>80</v>
      </c>
      <c r="B8737" s="107" t="s">
        <v>138</v>
      </c>
      <c r="C8737" s="110">
        <v>12</v>
      </c>
      <c r="D8737" s="109">
        <v>3467.1316854188181</v>
      </c>
      <c r="E8737" s="109">
        <v>63615.165089719463</v>
      </c>
    </row>
    <row r="8738" spans="1:5" x14ac:dyDescent="0.35">
      <c r="A8738" s="107" t="s">
        <v>80</v>
      </c>
      <c r="B8738" s="107" t="s">
        <v>137</v>
      </c>
      <c r="C8738" s="110">
        <v>1</v>
      </c>
      <c r="D8738" s="109">
        <v>749.62466333386612</v>
      </c>
      <c r="E8738" s="109">
        <v>56950.501237961747</v>
      </c>
    </row>
    <row r="8739" spans="1:5" x14ac:dyDescent="0.35">
      <c r="A8739" s="107" t="s">
        <v>80</v>
      </c>
      <c r="B8739" s="107" t="s">
        <v>137</v>
      </c>
      <c r="C8739" s="110">
        <v>2</v>
      </c>
      <c r="D8739" s="109">
        <v>723.56705615679004</v>
      </c>
      <c r="E8739" s="109">
        <v>52804.506871799022</v>
      </c>
    </row>
    <row r="8740" spans="1:5" x14ac:dyDescent="0.35">
      <c r="A8740" s="107" t="s">
        <v>80</v>
      </c>
      <c r="B8740" s="107" t="s">
        <v>137</v>
      </c>
      <c r="C8740" s="110">
        <v>3</v>
      </c>
      <c r="D8740" s="109">
        <v>685.71625086279596</v>
      </c>
      <c r="E8740" s="109">
        <v>52411.173524831167</v>
      </c>
    </row>
    <row r="8741" spans="1:5" x14ac:dyDescent="0.35">
      <c r="A8741" s="107" t="s">
        <v>80</v>
      </c>
      <c r="B8741" s="107" t="s">
        <v>137</v>
      </c>
      <c r="C8741" s="110">
        <v>4</v>
      </c>
      <c r="D8741" s="109">
        <v>488.82599018813607</v>
      </c>
      <c r="E8741" s="109">
        <v>36218.121140900053</v>
      </c>
    </row>
    <row r="8742" spans="1:5" x14ac:dyDescent="0.35">
      <c r="A8742" s="107" t="s">
        <v>80</v>
      </c>
      <c r="B8742" s="107" t="s">
        <v>137</v>
      </c>
      <c r="C8742" s="110">
        <v>5</v>
      </c>
      <c r="D8742" s="109">
        <v>298.65300776338478</v>
      </c>
      <c r="E8742" s="109">
        <v>21938.402548376129</v>
      </c>
    </row>
    <row r="8743" spans="1:5" x14ac:dyDescent="0.35">
      <c r="A8743" s="107" t="s">
        <v>80</v>
      </c>
      <c r="B8743" s="107" t="s">
        <v>137</v>
      </c>
      <c r="C8743" s="110">
        <v>6</v>
      </c>
      <c r="D8743" s="109">
        <v>285.09457505967288</v>
      </c>
      <c r="E8743" s="109">
        <v>20173.800243312569</v>
      </c>
    </row>
    <row r="8744" spans="1:5" x14ac:dyDescent="0.35">
      <c r="A8744" s="107" t="s">
        <v>80</v>
      </c>
      <c r="B8744" s="107" t="s">
        <v>137</v>
      </c>
      <c r="C8744" s="110">
        <v>7</v>
      </c>
      <c r="D8744" s="109">
        <v>365.18431190959672</v>
      </c>
      <c r="E8744" s="109">
        <v>25632.562311781308</v>
      </c>
    </row>
    <row r="8745" spans="1:5" x14ac:dyDescent="0.35">
      <c r="A8745" s="107" t="s">
        <v>80</v>
      </c>
      <c r="B8745" s="107" t="s">
        <v>137</v>
      </c>
      <c r="C8745" s="110">
        <v>8</v>
      </c>
      <c r="D8745" s="109">
        <v>470.61946325090241</v>
      </c>
      <c r="E8745" s="109">
        <v>32784.544699372302</v>
      </c>
    </row>
    <row r="8746" spans="1:5" x14ac:dyDescent="0.35">
      <c r="A8746" s="107" t="s">
        <v>80</v>
      </c>
      <c r="B8746" s="107" t="s">
        <v>137</v>
      </c>
      <c r="C8746" s="110">
        <v>9</v>
      </c>
      <c r="D8746" s="109">
        <v>499.35043004439979</v>
      </c>
      <c r="E8746" s="109">
        <v>29798.758978428879</v>
      </c>
    </row>
    <row r="8747" spans="1:5" x14ac:dyDescent="0.35">
      <c r="A8747" s="107" t="s">
        <v>80</v>
      </c>
      <c r="B8747" s="107" t="s">
        <v>137</v>
      </c>
      <c r="C8747" s="110">
        <v>10</v>
      </c>
      <c r="D8747" s="109">
        <v>647.48932701589092</v>
      </c>
      <c r="E8747" s="109">
        <v>25140.51507795474</v>
      </c>
    </row>
    <row r="8748" spans="1:5" x14ac:dyDescent="0.35">
      <c r="A8748" s="107" t="s">
        <v>80</v>
      </c>
      <c r="B8748" s="107" t="s">
        <v>137</v>
      </c>
      <c r="C8748" s="110">
        <v>11</v>
      </c>
      <c r="D8748" s="109">
        <v>781.58413401673931</v>
      </c>
      <c r="E8748" s="109">
        <v>33428.916072583568</v>
      </c>
    </row>
    <row r="8749" spans="1:5" x14ac:dyDescent="0.35">
      <c r="A8749" s="107" t="s">
        <v>80</v>
      </c>
      <c r="B8749" s="107" t="s">
        <v>137</v>
      </c>
      <c r="C8749" s="110">
        <v>12</v>
      </c>
      <c r="D8749" s="109">
        <v>730.47133126062386</v>
      </c>
      <c r="E8749" s="109">
        <v>30178.417373108441</v>
      </c>
    </row>
    <row r="8750" spans="1:5" x14ac:dyDescent="0.35">
      <c r="A8750" s="107" t="s">
        <v>80</v>
      </c>
      <c r="B8750" s="107" t="s">
        <v>70</v>
      </c>
      <c r="C8750" s="110">
        <v>1</v>
      </c>
      <c r="D8750" s="109">
        <v>24461.00833178902</v>
      </c>
      <c r="E8750" s="109">
        <v>1556971.243127899</v>
      </c>
    </row>
    <row r="8751" spans="1:5" x14ac:dyDescent="0.35">
      <c r="A8751" s="107" t="s">
        <v>80</v>
      </c>
      <c r="B8751" s="107" t="s">
        <v>70</v>
      </c>
      <c r="C8751" s="110">
        <v>2</v>
      </c>
      <c r="D8751" s="109">
        <v>24920.992171387341</v>
      </c>
      <c r="E8751" s="109">
        <v>1772727.8188913581</v>
      </c>
    </row>
    <row r="8752" spans="1:5" x14ac:dyDescent="0.35">
      <c r="A8752" s="107" t="s">
        <v>80</v>
      </c>
      <c r="B8752" s="107" t="s">
        <v>70</v>
      </c>
      <c r="C8752" s="110">
        <v>3</v>
      </c>
      <c r="D8752" s="109">
        <v>33124.932933832053</v>
      </c>
      <c r="E8752" s="109">
        <v>2452046.403955928</v>
      </c>
    </row>
    <row r="8753" spans="1:5" x14ac:dyDescent="0.35">
      <c r="A8753" s="107" t="s">
        <v>80</v>
      </c>
      <c r="B8753" s="107" t="s">
        <v>70</v>
      </c>
      <c r="C8753" s="110">
        <v>4</v>
      </c>
      <c r="D8753" s="109">
        <v>34334.126064430187</v>
      </c>
      <c r="E8753" s="109">
        <v>2290550.026018708</v>
      </c>
    </row>
    <row r="8754" spans="1:5" x14ac:dyDescent="0.35">
      <c r="A8754" s="107" t="s">
        <v>80</v>
      </c>
      <c r="B8754" s="107" t="s">
        <v>70</v>
      </c>
      <c r="C8754" s="110">
        <v>5</v>
      </c>
      <c r="D8754" s="109">
        <v>37996.661669710942</v>
      </c>
      <c r="E8754" s="109">
        <v>2749808.8644302571</v>
      </c>
    </row>
    <row r="8755" spans="1:5" x14ac:dyDescent="0.35">
      <c r="A8755" s="107" t="s">
        <v>80</v>
      </c>
      <c r="B8755" s="107" t="s">
        <v>70</v>
      </c>
      <c r="C8755" s="110">
        <v>6</v>
      </c>
      <c r="D8755" s="109">
        <v>54705.340754412238</v>
      </c>
      <c r="E8755" s="109">
        <v>3743742.639281604</v>
      </c>
    </row>
    <row r="8756" spans="1:5" x14ac:dyDescent="0.35">
      <c r="A8756" s="107" t="s">
        <v>80</v>
      </c>
      <c r="B8756" s="107" t="s">
        <v>70</v>
      </c>
      <c r="C8756" s="110">
        <v>7</v>
      </c>
      <c r="D8756" s="109">
        <v>51910.81779162406</v>
      </c>
      <c r="E8756" s="109">
        <v>3378442.44804247</v>
      </c>
    </row>
    <row r="8757" spans="1:5" x14ac:dyDescent="0.35">
      <c r="A8757" s="107" t="s">
        <v>80</v>
      </c>
      <c r="B8757" s="107" t="s">
        <v>70</v>
      </c>
      <c r="C8757" s="110">
        <v>8</v>
      </c>
      <c r="D8757" s="109">
        <v>42844.076873613107</v>
      </c>
      <c r="E8757" s="109">
        <v>2898142.6386990938</v>
      </c>
    </row>
    <row r="8758" spans="1:5" x14ac:dyDescent="0.35">
      <c r="A8758" s="107" t="s">
        <v>80</v>
      </c>
      <c r="B8758" s="107" t="s">
        <v>70</v>
      </c>
      <c r="C8758" s="110">
        <v>9</v>
      </c>
      <c r="D8758" s="109">
        <v>31049.74215898522</v>
      </c>
      <c r="E8758" s="109">
        <v>1922388.245392581</v>
      </c>
    </row>
    <row r="8759" spans="1:5" x14ac:dyDescent="0.35">
      <c r="A8759" s="107" t="s">
        <v>80</v>
      </c>
      <c r="B8759" s="107" t="s">
        <v>70</v>
      </c>
      <c r="C8759" s="110">
        <v>10</v>
      </c>
      <c r="D8759" s="109">
        <v>45286.221761025197</v>
      </c>
      <c r="E8759" s="109">
        <v>2374974.926982766</v>
      </c>
    </row>
    <row r="8760" spans="1:5" x14ac:dyDescent="0.35">
      <c r="A8760" s="107" t="s">
        <v>80</v>
      </c>
      <c r="B8760" s="107" t="s">
        <v>70</v>
      </c>
      <c r="C8760" s="110">
        <v>11</v>
      </c>
      <c r="D8760" s="109">
        <v>30268.367023320679</v>
      </c>
      <c r="E8760" s="109">
        <v>1667097.8723612139</v>
      </c>
    </row>
    <row r="8761" spans="1:5" x14ac:dyDescent="0.35">
      <c r="A8761" s="107" t="s">
        <v>80</v>
      </c>
      <c r="B8761" s="107" t="s">
        <v>70</v>
      </c>
      <c r="C8761" s="110">
        <v>12</v>
      </c>
      <c r="D8761" s="109">
        <v>29773.256109034352</v>
      </c>
      <c r="E8761" s="109">
        <v>1569618.5676564439</v>
      </c>
    </row>
    <row r="8762" spans="1:5" x14ac:dyDescent="0.35">
      <c r="A8762" s="107" t="s">
        <v>80</v>
      </c>
      <c r="B8762" s="107" t="s">
        <v>71</v>
      </c>
      <c r="C8762" s="110">
        <v>1</v>
      </c>
      <c r="D8762" s="109">
        <v>31343.279844284039</v>
      </c>
      <c r="E8762" s="109">
        <v>2476982.8593557361</v>
      </c>
    </row>
    <row r="8763" spans="1:5" x14ac:dyDescent="0.35">
      <c r="A8763" s="107" t="s">
        <v>80</v>
      </c>
      <c r="B8763" s="107" t="s">
        <v>71</v>
      </c>
      <c r="C8763" s="110">
        <v>2</v>
      </c>
      <c r="D8763" s="109">
        <v>13586.879968643179</v>
      </c>
      <c r="E8763" s="109">
        <v>1045178.418030899</v>
      </c>
    </row>
    <row r="8764" spans="1:5" x14ac:dyDescent="0.35">
      <c r="A8764" s="107" t="s">
        <v>80</v>
      </c>
      <c r="B8764" s="107" t="s">
        <v>71</v>
      </c>
      <c r="C8764" s="110">
        <v>3</v>
      </c>
      <c r="D8764" s="109">
        <v>11330.400139629841</v>
      </c>
      <c r="E8764" s="109">
        <v>918451.68458629225</v>
      </c>
    </row>
    <row r="8765" spans="1:5" x14ac:dyDescent="0.35">
      <c r="A8765" s="107" t="s">
        <v>80</v>
      </c>
      <c r="B8765" s="107" t="s">
        <v>71</v>
      </c>
      <c r="C8765" s="110">
        <v>4</v>
      </c>
      <c r="D8765" s="109">
        <v>10932.240135073671</v>
      </c>
      <c r="E8765" s="109">
        <v>857663.57104867022</v>
      </c>
    </row>
    <row r="8766" spans="1:5" x14ac:dyDescent="0.35">
      <c r="A8766" s="107" t="s">
        <v>80</v>
      </c>
      <c r="B8766" s="107" t="s">
        <v>71</v>
      </c>
      <c r="C8766" s="110">
        <v>5</v>
      </c>
      <c r="D8766" s="109">
        <v>9258.48007896542</v>
      </c>
      <c r="E8766" s="109">
        <v>719418.54221707105</v>
      </c>
    </row>
    <row r="8767" spans="1:5" x14ac:dyDescent="0.35">
      <c r="A8767" s="107" t="s">
        <v>80</v>
      </c>
      <c r="B8767" s="107" t="s">
        <v>71</v>
      </c>
      <c r="C8767" s="110">
        <v>6</v>
      </c>
      <c r="D8767" s="109">
        <v>9448.5602365434188</v>
      </c>
      <c r="E8767" s="109">
        <v>700774.81570739346</v>
      </c>
    </row>
    <row r="8768" spans="1:5" x14ac:dyDescent="0.35">
      <c r="A8768" s="107" t="s">
        <v>80</v>
      </c>
      <c r="B8768" s="107" t="s">
        <v>71</v>
      </c>
      <c r="C8768" s="110">
        <v>7</v>
      </c>
      <c r="D8768" s="109">
        <v>10086.240067645909</v>
      </c>
      <c r="E8768" s="109">
        <v>747521.6916992421</v>
      </c>
    </row>
    <row r="8769" spans="1:5" x14ac:dyDescent="0.35">
      <c r="A8769" s="107" t="s">
        <v>80</v>
      </c>
      <c r="B8769" s="107" t="s">
        <v>71</v>
      </c>
      <c r="C8769" s="110">
        <v>8</v>
      </c>
      <c r="D8769" s="109">
        <v>9529.9201621413304</v>
      </c>
      <c r="E8769" s="109">
        <v>703179.25561001408</v>
      </c>
    </row>
    <row r="8770" spans="1:5" x14ac:dyDescent="0.35">
      <c r="A8770" s="107" t="s">
        <v>80</v>
      </c>
      <c r="B8770" s="107" t="s">
        <v>71</v>
      </c>
      <c r="C8770" s="110">
        <v>9</v>
      </c>
      <c r="D8770" s="109">
        <v>10017.84008759262</v>
      </c>
      <c r="E8770" s="109">
        <v>649291.70265202271</v>
      </c>
    </row>
    <row r="8771" spans="1:5" x14ac:dyDescent="0.35">
      <c r="A8771" s="107" t="s">
        <v>80</v>
      </c>
      <c r="B8771" s="107" t="s">
        <v>71</v>
      </c>
      <c r="C8771" s="110">
        <v>10</v>
      </c>
      <c r="D8771" s="109">
        <v>14432.79014521836</v>
      </c>
      <c r="E8771" s="109">
        <v>727139.93086616602</v>
      </c>
    </row>
    <row r="8772" spans="1:5" x14ac:dyDescent="0.35">
      <c r="A8772" s="107" t="s">
        <v>80</v>
      </c>
      <c r="B8772" s="107" t="s">
        <v>71</v>
      </c>
      <c r="C8772" s="110">
        <v>11</v>
      </c>
      <c r="D8772" s="109">
        <v>16508.24009654134</v>
      </c>
      <c r="E8772" s="109">
        <v>854067.21228315053</v>
      </c>
    </row>
    <row r="8773" spans="1:5" x14ac:dyDescent="0.35">
      <c r="A8773" s="107" t="s">
        <v>80</v>
      </c>
      <c r="B8773" s="107" t="s">
        <v>71</v>
      </c>
      <c r="C8773" s="110">
        <v>12</v>
      </c>
      <c r="D8773" s="109">
        <v>17607.359590619781</v>
      </c>
      <c r="E8773" s="109">
        <v>887044.04966551485</v>
      </c>
    </row>
    <row r="8774" spans="1:5" x14ac:dyDescent="0.35">
      <c r="A8774" s="107" t="s">
        <v>80</v>
      </c>
      <c r="B8774" s="107" t="s">
        <v>72</v>
      </c>
      <c r="C8774" s="110">
        <v>1</v>
      </c>
      <c r="D8774" s="109">
        <v>2459.827093371634</v>
      </c>
      <c r="E8774" s="109">
        <v>185172.6013229168</v>
      </c>
    </row>
    <row r="8775" spans="1:5" x14ac:dyDescent="0.35">
      <c r="A8775" s="107" t="s">
        <v>80</v>
      </c>
      <c r="B8775" s="107" t="s">
        <v>72</v>
      </c>
      <c r="C8775" s="110">
        <v>2</v>
      </c>
      <c r="D8775" s="109">
        <v>1749.8239848874209</v>
      </c>
      <c r="E8775" s="109">
        <v>122952.5792193353</v>
      </c>
    </row>
    <row r="8776" spans="1:5" x14ac:dyDescent="0.35">
      <c r="A8776" s="107" t="s">
        <v>80</v>
      </c>
      <c r="B8776" s="107" t="s">
        <v>72</v>
      </c>
      <c r="C8776" s="110">
        <v>3</v>
      </c>
      <c r="D8776" s="109">
        <v>1923.850956420029</v>
      </c>
      <c r="E8776" s="109">
        <v>142641.18438663121</v>
      </c>
    </row>
    <row r="8777" spans="1:5" x14ac:dyDescent="0.35">
      <c r="A8777" s="107" t="s">
        <v>80</v>
      </c>
      <c r="B8777" s="107" t="s">
        <v>72</v>
      </c>
      <c r="C8777" s="110">
        <v>4</v>
      </c>
      <c r="D8777" s="109">
        <v>1424.8017026833959</v>
      </c>
      <c r="E8777" s="109">
        <v>104239.80156589681</v>
      </c>
    </row>
    <row r="8778" spans="1:5" x14ac:dyDescent="0.35">
      <c r="A8778" s="107" t="s">
        <v>80</v>
      </c>
      <c r="B8778" s="107" t="s">
        <v>72</v>
      </c>
      <c r="C8778" s="110">
        <v>5</v>
      </c>
      <c r="D8778" s="109">
        <v>1315.3263097284021</v>
      </c>
      <c r="E8778" s="109">
        <v>96996.522153781232</v>
      </c>
    </row>
    <row r="8779" spans="1:5" x14ac:dyDescent="0.35">
      <c r="A8779" s="107" t="s">
        <v>80</v>
      </c>
      <c r="B8779" s="107" t="s">
        <v>72</v>
      </c>
      <c r="C8779" s="110">
        <v>6</v>
      </c>
      <c r="D8779" s="109">
        <v>1624.1661038283239</v>
      </c>
      <c r="E8779" s="109">
        <v>115048.9978228204</v>
      </c>
    </row>
    <row r="8780" spans="1:5" x14ac:dyDescent="0.35">
      <c r="A8780" s="107" t="s">
        <v>80</v>
      </c>
      <c r="B8780" s="107" t="s">
        <v>72</v>
      </c>
      <c r="C8780" s="110">
        <v>7</v>
      </c>
      <c r="D8780" s="109">
        <v>1871.4052860177919</v>
      </c>
      <c r="E8780" s="109">
        <v>132210.84842647059</v>
      </c>
    </row>
    <row r="8781" spans="1:5" x14ac:dyDescent="0.35">
      <c r="A8781" s="107" t="s">
        <v>80</v>
      </c>
      <c r="B8781" s="107" t="s">
        <v>72</v>
      </c>
      <c r="C8781" s="110">
        <v>8</v>
      </c>
      <c r="D8781" s="109">
        <v>1739.4599287157059</v>
      </c>
      <c r="E8781" s="109">
        <v>122855.8460720563</v>
      </c>
    </row>
    <row r="8782" spans="1:5" x14ac:dyDescent="0.35">
      <c r="A8782" s="107" t="s">
        <v>80</v>
      </c>
      <c r="B8782" s="107" t="s">
        <v>72</v>
      </c>
      <c r="C8782" s="110">
        <v>9</v>
      </c>
      <c r="D8782" s="109">
        <v>1829.5133881027109</v>
      </c>
      <c r="E8782" s="109">
        <v>113892.8368822925</v>
      </c>
    </row>
    <row r="8783" spans="1:5" x14ac:dyDescent="0.35">
      <c r="A8783" s="107" t="s">
        <v>80</v>
      </c>
      <c r="B8783" s="107" t="s">
        <v>72</v>
      </c>
      <c r="C8783" s="110">
        <v>10</v>
      </c>
      <c r="D8783" s="109">
        <v>2081.030861657739</v>
      </c>
      <c r="E8783" s="109">
        <v>98286.33519030633</v>
      </c>
    </row>
    <row r="8784" spans="1:5" x14ac:dyDescent="0.35">
      <c r="A8784" s="107" t="s">
        <v>80</v>
      </c>
      <c r="B8784" s="107" t="s">
        <v>72</v>
      </c>
      <c r="C8784" s="110">
        <v>11</v>
      </c>
      <c r="D8784" s="109">
        <v>2059.3525425893349</v>
      </c>
      <c r="E8784" s="109">
        <v>92488.866079632382</v>
      </c>
    </row>
    <row r="8785" spans="1:5" x14ac:dyDescent="0.35">
      <c r="A8785" s="107" t="s">
        <v>80</v>
      </c>
      <c r="B8785" s="107" t="s">
        <v>72</v>
      </c>
      <c r="C8785" s="110">
        <v>12</v>
      </c>
      <c r="D8785" s="109">
        <v>2056.367032908815</v>
      </c>
      <c r="E8785" s="109">
        <v>87314.040913244753</v>
      </c>
    </row>
    <row r="8786" spans="1:5" x14ac:dyDescent="0.35">
      <c r="A8786" s="107" t="s">
        <v>80</v>
      </c>
      <c r="B8786" s="107" t="s">
        <v>136</v>
      </c>
      <c r="C8786" s="110">
        <v>1</v>
      </c>
      <c r="D8786" s="109">
        <v>139602.55410841011</v>
      </c>
      <c r="E8786" s="109">
        <v>7157347.3450446269</v>
      </c>
    </row>
    <row r="8787" spans="1:5" x14ac:dyDescent="0.35">
      <c r="A8787" s="107" t="s">
        <v>80</v>
      </c>
      <c r="B8787" s="107" t="s">
        <v>136</v>
      </c>
      <c r="C8787" s="110">
        <v>2</v>
      </c>
      <c r="D8787" s="109">
        <v>151124.77967102689</v>
      </c>
      <c r="E8787" s="109">
        <v>8094957.0390835041</v>
      </c>
    </row>
    <row r="8788" spans="1:5" x14ac:dyDescent="0.35">
      <c r="A8788" s="107" t="s">
        <v>80</v>
      </c>
      <c r="B8788" s="107" t="s">
        <v>136</v>
      </c>
      <c r="C8788" s="110">
        <v>3</v>
      </c>
      <c r="D8788" s="109">
        <v>160258.43715657311</v>
      </c>
      <c r="E8788" s="109">
        <v>9390025.5830882993</v>
      </c>
    </row>
    <row r="8789" spans="1:5" x14ac:dyDescent="0.35">
      <c r="A8789" s="107" t="s">
        <v>80</v>
      </c>
      <c r="B8789" s="107" t="s">
        <v>136</v>
      </c>
      <c r="C8789" s="110">
        <v>4</v>
      </c>
      <c r="D8789" s="109">
        <v>139511.008174719</v>
      </c>
      <c r="E8789" s="109">
        <v>8069686.0844347412</v>
      </c>
    </row>
    <row r="8790" spans="1:5" x14ac:dyDescent="0.35">
      <c r="A8790" s="107" t="s">
        <v>80</v>
      </c>
      <c r="B8790" s="107" t="s">
        <v>136</v>
      </c>
      <c r="C8790" s="110">
        <v>5</v>
      </c>
      <c r="D8790" s="109">
        <v>156378.39169741081</v>
      </c>
      <c r="E8790" s="109">
        <v>10261390.32893795</v>
      </c>
    </row>
    <row r="8791" spans="1:5" x14ac:dyDescent="0.35">
      <c r="A8791" s="107" t="s">
        <v>80</v>
      </c>
      <c r="B8791" s="107" t="s">
        <v>136</v>
      </c>
      <c r="C8791" s="110">
        <v>6</v>
      </c>
      <c r="D8791" s="109">
        <v>163528.8741401177</v>
      </c>
      <c r="E8791" s="109">
        <v>10605294.174412969</v>
      </c>
    </row>
    <row r="8792" spans="1:5" x14ac:dyDescent="0.35">
      <c r="A8792" s="107" t="s">
        <v>80</v>
      </c>
      <c r="B8792" s="107" t="s">
        <v>136</v>
      </c>
      <c r="C8792" s="110">
        <v>7</v>
      </c>
      <c r="D8792" s="109">
        <v>240530.23918849119</v>
      </c>
      <c r="E8792" s="109">
        <v>11211081.585038271</v>
      </c>
    </row>
    <row r="8793" spans="1:5" x14ac:dyDescent="0.35">
      <c r="A8793" s="107" t="s">
        <v>80</v>
      </c>
      <c r="B8793" s="107" t="s">
        <v>136</v>
      </c>
      <c r="C8793" s="110">
        <v>8</v>
      </c>
      <c r="D8793" s="109">
        <v>267075.79020650289</v>
      </c>
      <c r="E8793" s="109">
        <v>11001784.341116849</v>
      </c>
    </row>
    <row r="8794" spans="1:5" x14ac:dyDescent="0.35">
      <c r="A8794" s="107" t="s">
        <v>80</v>
      </c>
      <c r="B8794" s="107" t="s">
        <v>136</v>
      </c>
      <c r="C8794" s="110">
        <v>9</v>
      </c>
      <c r="D8794" s="109">
        <v>326941.96867794561</v>
      </c>
      <c r="E8794" s="109">
        <v>13205862.57238299</v>
      </c>
    </row>
    <row r="8795" spans="1:5" x14ac:dyDescent="0.35">
      <c r="A8795" s="107" t="s">
        <v>80</v>
      </c>
      <c r="B8795" s="107" t="s">
        <v>136</v>
      </c>
      <c r="C8795" s="110">
        <v>10</v>
      </c>
      <c r="D8795" s="109">
        <v>470680.83714271127</v>
      </c>
      <c r="E8795" s="109">
        <v>11465020.537424279</v>
      </c>
    </row>
    <row r="8796" spans="1:5" x14ac:dyDescent="0.35">
      <c r="A8796" s="107" t="s">
        <v>80</v>
      </c>
      <c r="B8796" s="107" t="s">
        <v>136</v>
      </c>
      <c r="C8796" s="110">
        <v>11</v>
      </c>
      <c r="D8796" s="109">
        <v>536667.47819329822</v>
      </c>
      <c r="E8796" s="109">
        <v>14481931.490117701</v>
      </c>
    </row>
    <row r="8797" spans="1:5" x14ac:dyDescent="0.35">
      <c r="A8797" s="107" t="s">
        <v>80</v>
      </c>
      <c r="B8797" s="107" t="s">
        <v>136</v>
      </c>
      <c r="C8797" s="110">
        <v>12</v>
      </c>
      <c r="D8797" s="109">
        <v>600208.28169786825</v>
      </c>
      <c r="E8797" s="109">
        <v>16380945.127610549</v>
      </c>
    </row>
    <row r="8798" spans="1:5" x14ac:dyDescent="0.35">
      <c r="A8798" s="107" t="s">
        <v>80</v>
      </c>
      <c r="B8798" s="107" t="s">
        <v>135</v>
      </c>
      <c r="C8798" s="110">
        <v>1</v>
      </c>
      <c r="D8798" s="109">
        <v>2336.59929406116</v>
      </c>
      <c r="E8798" s="109">
        <v>59006.668434708183</v>
      </c>
    </row>
    <row r="8799" spans="1:5" x14ac:dyDescent="0.35">
      <c r="A8799" s="107" t="s">
        <v>80</v>
      </c>
      <c r="B8799" s="107" t="s">
        <v>135</v>
      </c>
      <c r="C8799" s="110">
        <v>2</v>
      </c>
      <c r="D8799" s="109">
        <v>2183.6611829954209</v>
      </c>
      <c r="E8799" s="109">
        <v>70244.099443343905</v>
      </c>
    </row>
    <row r="8800" spans="1:5" x14ac:dyDescent="0.35">
      <c r="A8800" s="107" t="s">
        <v>80</v>
      </c>
      <c r="B8800" s="107" t="s">
        <v>135</v>
      </c>
      <c r="C8800" s="110">
        <v>3</v>
      </c>
      <c r="D8800" s="109">
        <v>1830.445265593944</v>
      </c>
      <c r="E8800" s="109">
        <v>66878.019418597483</v>
      </c>
    </row>
    <row r="8801" spans="1:5" x14ac:dyDescent="0.35">
      <c r="A8801" s="107" t="s">
        <v>80</v>
      </c>
      <c r="B8801" s="107" t="s">
        <v>135</v>
      </c>
      <c r="C8801" s="110">
        <v>4</v>
      </c>
      <c r="D8801" s="109">
        <v>1660.8224117197581</v>
      </c>
      <c r="E8801" s="109">
        <v>58737.856373045637</v>
      </c>
    </row>
    <row r="8802" spans="1:5" x14ac:dyDescent="0.35">
      <c r="A8802" s="107" t="s">
        <v>80</v>
      </c>
      <c r="B8802" s="107" t="s">
        <v>135</v>
      </c>
      <c r="C8802" s="110">
        <v>5</v>
      </c>
      <c r="D8802" s="109">
        <v>1120.357893925375</v>
      </c>
      <c r="E8802" s="109">
        <v>54128.439930249522</v>
      </c>
    </row>
    <row r="8803" spans="1:5" x14ac:dyDescent="0.35">
      <c r="A8803" s="107" t="s">
        <v>80</v>
      </c>
      <c r="B8803" s="107" t="s">
        <v>135</v>
      </c>
      <c r="C8803" s="110">
        <v>6</v>
      </c>
      <c r="D8803" s="109">
        <v>1320.296767083528</v>
      </c>
      <c r="E8803" s="109">
        <v>72198.399083603086</v>
      </c>
    </row>
    <row r="8804" spans="1:5" x14ac:dyDescent="0.35">
      <c r="A8804" s="107" t="s">
        <v>80</v>
      </c>
      <c r="B8804" s="107" t="s">
        <v>135</v>
      </c>
      <c r="C8804" s="110">
        <v>7</v>
      </c>
      <c r="D8804" s="109">
        <v>602.99035047885184</v>
      </c>
      <c r="E8804" s="109">
        <v>26799.52148867667</v>
      </c>
    </row>
    <row r="8805" spans="1:5" x14ac:dyDescent="0.35">
      <c r="A8805" s="107" t="s">
        <v>80</v>
      </c>
      <c r="B8805" s="107" t="s">
        <v>135</v>
      </c>
      <c r="C8805" s="110">
        <v>8</v>
      </c>
      <c r="D8805" s="109">
        <v>94.594605831119836</v>
      </c>
      <c r="E8805" s="109">
        <v>5643.1423829007608</v>
      </c>
    </row>
    <row r="8806" spans="1:5" x14ac:dyDescent="0.35">
      <c r="A8806" s="107" t="s">
        <v>80</v>
      </c>
      <c r="B8806" s="107" t="s">
        <v>135</v>
      </c>
      <c r="C8806" s="110">
        <v>9</v>
      </c>
      <c r="D8806" s="109">
        <v>154.33399260580339</v>
      </c>
      <c r="E8806" s="109">
        <v>5767.7020260667887</v>
      </c>
    </row>
    <row r="8807" spans="1:5" x14ac:dyDescent="0.35">
      <c r="A8807" s="107" t="s">
        <v>80</v>
      </c>
      <c r="B8807" s="107" t="s">
        <v>135</v>
      </c>
      <c r="C8807" s="110">
        <v>10</v>
      </c>
      <c r="D8807" s="109">
        <v>499.37623420441707</v>
      </c>
      <c r="E8807" s="109">
        <v>9077.4968717100328</v>
      </c>
    </row>
    <row r="8808" spans="1:5" x14ac:dyDescent="0.35">
      <c r="A8808" s="107" t="s">
        <v>80</v>
      </c>
      <c r="B8808" s="107" t="s">
        <v>135</v>
      </c>
      <c r="C8808" s="110">
        <v>11</v>
      </c>
      <c r="D8808" s="109">
        <v>444.42282340900232</v>
      </c>
      <c r="E8808" s="109">
        <v>12763.58307087826</v>
      </c>
    </row>
    <row r="8809" spans="1:5" x14ac:dyDescent="0.35">
      <c r="A8809" s="107" t="s">
        <v>80</v>
      </c>
      <c r="B8809" s="107" t="s">
        <v>135</v>
      </c>
      <c r="C8809" s="110">
        <v>12</v>
      </c>
      <c r="D8809" s="109">
        <v>482.14942335322388</v>
      </c>
      <c r="E8809" s="109">
        <v>15719.535765474329</v>
      </c>
    </row>
    <row r="8810" spans="1:5" x14ac:dyDescent="0.35">
      <c r="A8810" s="107" t="s">
        <v>80</v>
      </c>
      <c r="B8810" s="107" t="s">
        <v>134</v>
      </c>
      <c r="C8810" s="110">
        <v>1</v>
      </c>
      <c r="D8810" s="109">
        <v>2404.800020277502</v>
      </c>
      <c r="E8810" s="109">
        <v>177417.6091988094</v>
      </c>
    </row>
    <row r="8811" spans="1:5" x14ac:dyDescent="0.35">
      <c r="A8811" s="107" t="s">
        <v>80</v>
      </c>
      <c r="B8811" s="107" t="s">
        <v>134</v>
      </c>
      <c r="C8811" s="110">
        <v>2</v>
      </c>
      <c r="D8811" s="109">
        <v>3064.3200042247781</v>
      </c>
      <c r="E8811" s="109">
        <v>221848.69929677251</v>
      </c>
    </row>
    <row r="8812" spans="1:5" x14ac:dyDescent="0.35">
      <c r="A8812" s="107" t="s">
        <v>80</v>
      </c>
      <c r="B8812" s="107" t="s">
        <v>134</v>
      </c>
      <c r="C8812" s="110">
        <v>3</v>
      </c>
      <c r="D8812" s="109">
        <v>3392.6400059461598</v>
      </c>
      <c r="E8812" s="109">
        <v>258159.93734204239</v>
      </c>
    </row>
    <row r="8813" spans="1:5" x14ac:dyDescent="0.35">
      <c r="A8813" s="107" t="s">
        <v>80</v>
      </c>
      <c r="B8813" s="107" t="s">
        <v>134</v>
      </c>
      <c r="C8813" s="110">
        <v>4</v>
      </c>
      <c r="D8813" s="109">
        <v>3297.6000119447722</v>
      </c>
      <c r="E8813" s="109">
        <v>245332.6510266354</v>
      </c>
    </row>
    <row r="8814" spans="1:5" x14ac:dyDescent="0.35">
      <c r="A8814" s="107" t="s">
        <v>80</v>
      </c>
      <c r="B8814" s="107" t="s">
        <v>134</v>
      </c>
      <c r="C8814" s="110">
        <v>5</v>
      </c>
      <c r="D8814" s="109">
        <v>3899.0400049686459</v>
      </c>
      <c r="E8814" s="109">
        <v>288847.76845177682</v>
      </c>
    </row>
    <row r="8815" spans="1:5" x14ac:dyDescent="0.35">
      <c r="A8815" s="107" t="s">
        <v>80</v>
      </c>
      <c r="B8815" s="107" t="s">
        <v>134</v>
      </c>
      <c r="C8815" s="110">
        <v>6</v>
      </c>
      <c r="D8815" s="109">
        <v>3787.1999897956871</v>
      </c>
      <c r="E8815" s="109">
        <v>264217.98112921859</v>
      </c>
    </row>
    <row r="8816" spans="1:5" x14ac:dyDescent="0.35">
      <c r="A8816" s="107" t="s">
        <v>80</v>
      </c>
      <c r="B8816" s="107" t="s">
        <v>134</v>
      </c>
      <c r="C8816" s="110">
        <v>7</v>
      </c>
      <c r="D8816" s="109">
        <v>3913.439969062807</v>
      </c>
      <c r="E8816" s="109">
        <v>271355.4191614514</v>
      </c>
    </row>
    <row r="8817" spans="1:5" x14ac:dyDescent="0.35">
      <c r="A8817" s="107" t="s">
        <v>80</v>
      </c>
      <c r="B8817" s="107" t="s">
        <v>134</v>
      </c>
      <c r="C8817" s="110">
        <v>8</v>
      </c>
      <c r="D8817" s="109">
        <v>3901.4399971961998</v>
      </c>
      <c r="E8817" s="109">
        <v>265669.26505572378</v>
      </c>
    </row>
    <row r="8818" spans="1:5" x14ac:dyDescent="0.35">
      <c r="A8818" s="107" t="s">
        <v>80</v>
      </c>
      <c r="B8818" s="107" t="s">
        <v>134</v>
      </c>
      <c r="C8818" s="110">
        <v>9</v>
      </c>
      <c r="D8818" s="109">
        <v>3547.2000558376321</v>
      </c>
      <c r="E8818" s="109">
        <v>206980.87949363809</v>
      </c>
    </row>
    <row r="8819" spans="1:5" x14ac:dyDescent="0.35">
      <c r="A8819" s="107" t="s">
        <v>80</v>
      </c>
      <c r="B8819" s="107" t="s">
        <v>134</v>
      </c>
      <c r="C8819" s="110">
        <v>10</v>
      </c>
      <c r="D8819" s="109">
        <v>3375.8400053977971</v>
      </c>
      <c r="E8819" s="109">
        <v>146972.88016679391</v>
      </c>
    </row>
    <row r="8820" spans="1:5" x14ac:dyDescent="0.35">
      <c r="A8820" s="107" t="s">
        <v>80</v>
      </c>
      <c r="B8820" s="107" t="s">
        <v>134</v>
      </c>
      <c r="C8820" s="110">
        <v>11</v>
      </c>
      <c r="D8820" s="109">
        <v>3280.8000078797349</v>
      </c>
      <c r="E8820" s="109">
        <v>140840.03330025871</v>
      </c>
    </row>
    <row r="8821" spans="1:5" x14ac:dyDescent="0.35">
      <c r="A8821" s="107" t="s">
        <v>80</v>
      </c>
      <c r="B8821" s="107" t="s">
        <v>134</v>
      </c>
      <c r="C8821" s="110">
        <v>12</v>
      </c>
      <c r="D8821" s="109">
        <v>3365.5758885295072</v>
      </c>
      <c r="E8821" s="109">
        <v>141005.73811747861</v>
      </c>
    </row>
    <row r="8822" spans="1:5" x14ac:dyDescent="0.35">
      <c r="A8822" s="107" t="s">
        <v>80</v>
      </c>
      <c r="B8822" s="107" t="s">
        <v>133</v>
      </c>
      <c r="C8822" s="110">
        <v>1</v>
      </c>
      <c r="D8822" s="109">
        <v>6600.7367057549391</v>
      </c>
      <c r="E8822" s="109">
        <v>501144.31796857901</v>
      </c>
    </row>
    <row r="8823" spans="1:5" x14ac:dyDescent="0.35">
      <c r="A8823" s="107" t="s">
        <v>80</v>
      </c>
      <c r="B8823" s="107" t="s">
        <v>133</v>
      </c>
      <c r="C8823" s="110">
        <v>2</v>
      </c>
      <c r="D8823" s="109">
        <v>5692.7184886975492</v>
      </c>
      <c r="E8823" s="109">
        <v>412911.07515902171</v>
      </c>
    </row>
    <row r="8824" spans="1:5" x14ac:dyDescent="0.35">
      <c r="A8824" s="107" t="s">
        <v>80</v>
      </c>
      <c r="B8824" s="107" t="s">
        <v>133</v>
      </c>
      <c r="C8824" s="110">
        <v>3</v>
      </c>
      <c r="D8824" s="109">
        <v>5668.0350523124453</v>
      </c>
      <c r="E8824" s="109">
        <v>427457.09044350928</v>
      </c>
    </row>
    <row r="8825" spans="1:5" x14ac:dyDescent="0.35">
      <c r="A8825" s="107" t="s">
        <v>80</v>
      </c>
      <c r="B8825" s="107" t="s">
        <v>133</v>
      </c>
      <c r="C8825" s="110">
        <v>4</v>
      </c>
      <c r="D8825" s="109">
        <v>4226.0632709148886</v>
      </c>
      <c r="E8825" s="109">
        <v>311638.33700907108</v>
      </c>
    </row>
    <row r="8826" spans="1:5" x14ac:dyDescent="0.35">
      <c r="A8826" s="107" t="s">
        <v>80</v>
      </c>
      <c r="B8826" s="107" t="s">
        <v>133</v>
      </c>
      <c r="C8826" s="110">
        <v>5</v>
      </c>
      <c r="D8826" s="109">
        <v>4680.234861165145</v>
      </c>
      <c r="E8826" s="109">
        <v>313857.19730586442</v>
      </c>
    </row>
    <row r="8827" spans="1:5" x14ac:dyDescent="0.35">
      <c r="A8827" s="107" t="s">
        <v>80</v>
      </c>
      <c r="B8827" s="107" t="s">
        <v>133</v>
      </c>
      <c r="C8827" s="110">
        <v>6</v>
      </c>
      <c r="D8827" s="109">
        <v>4020.4500490602509</v>
      </c>
      <c r="E8827" s="109">
        <v>264809.05698282109</v>
      </c>
    </row>
    <row r="8828" spans="1:5" x14ac:dyDescent="0.35">
      <c r="A8828" s="107" t="s">
        <v>80</v>
      </c>
      <c r="B8828" s="107" t="s">
        <v>133</v>
      </c>
      <c r="C8828" s="110">
        <v>7</v>
      </c>
      <c r="D8828" s="109">
        <v>4898.7257076672067</v>
      </c>
      <c r="E8828" s="109">
        <v>284760.2264122662</v>
      </c>
    </row>
    <row r="8829" spans="1:5" x14ac:dyDescent="0.35">
      <c r="A8829" s="107" t="s">
        <v>80</v>
      </c>
      <c r="B8829" s="107" t="s">
        <v>133</v>
      </c>
      <c r="C8829" s="110">
        <v>8</v>
      </c>
      <c r="D8829" s="109">
        <v>6036.963326141823</v>
      </c>
      <c r="E8829" s="109">
        <v>308901.47992910142</v>
      </c>
    </row>
    <row r="8830" spans="1:5" x14ac:dyDescent="0.35">
      <c r="A8830" s="107" t="s">
        <v>80</v>
      </c>
      <c r="B8830" s="107" t="s">
        <v>133</v>
      </c>
      <c r="C8830" s="110">
        <v>9</v>
      </c>
      <c r="D8830" s="109">
        <v>7342.2817128202914</v>
      </c>
      <c r="E8830" s="109">
        <v>320170.02502687799</v>
      </c>
    </row>
    <row r="8831" spans="1:5" x14ac:dyDescent="0.35">
      <c r="A8831" s="107" t="s">
        <v>80</v>
      </c>
      <c r="B8831" s="107" t="s">
        <v>133</v>
      </c>
      <c r="C8831" s="110">
        <v>10</v>
      </c>
      <c r="D8831" s="109">
        <v>8539.4454544848268</v>
      </c>
      <c r="E8831" s="109">
        <v>250431.87292337921</v>
      </c>
    </row>
    <row r="8832" spans="1:5" x14ac:dyDescent="0.35">
      <c r="A8832" s="107" t="s">
        <v>80</v>
      </c>
      <c r="B8832" s="107" t="s">
        <v>133</v>
      </c>
      <c r="C8832" s="110">
        <v>11</v>
      </c>
      <c r="D8832" s="109">
        <v>8831.7034273802637</v>
      </c>
      <c r="E8832" s="109">
        <v>308063.40820280672</v>
      </c>
    </row>
    <row r="8833" spans="1:5" x14ac:dyDescent="0.35">
      <c r="A8833" s="107" t="s">
        <v>80</v>
      </c>
      <c r="B8833" s="107" t="s">
        <v>133</v>
      </c>
      <c r="C8833" s="110">
        <v>12</v>
      </c>
      <c r="D8833" s="109">
        <v>9840.9312146572338</v>
      </c>
      <c r="E8833" s="109">
        <v>324290.19708381331</v>
      </c>
    </row>
    <row r="8834" spans="1:5" x14ac:dyDescent="0.35">
      <c r="A8834" s="107" t="s">
        <v>80</v>
      </c>
      <c r="B8834" s="107" t="s">
        <v>132</v>
      </c>
      <c r="C8834" s="110">
        <v>1</v>
      </c>
      <c r="D8834" s="109">
        <v>925.86122075844594</v>
      </c>
      <c r="E8834" s="109">
        <v>66467.037271737514</v>
      </c>
    </row>
    <row r="8835" spans="1:5" x14ac:dyDescent="0.35">
      <c r="A8835" s="107" t="s">
        <v>80</v>
      </c>
      <c r="B8835" s="107" t="s">
        <v>132</v>
      </c>
      <c r="C8835" s="110">
        <v>2</v>
      </c>
      <c r="D8835" s="109">
        <v>740.60579547131533</v>
      </c>
      <c r="E8835" s="109">
        <v>50900.365766681018</v>
      </c>
    </row>
    <row r="8836" spans="1:5" x14ac:dyDescent="0.35">
      <c r="A8836" s="107" t="s">
        <v>80</v>
      </c>
      <c r="B8836" s="107" t="s">
        <v>132</v>
      </c>
      <c r="C8836" s="110">
        <v>3</v>
      </c>
      <c r="D8836" s="109">
        <v>671.88079401885591</v>
      </c>
      <c r="E8836" s="109">
        <v>48090.884634876849</v>
      </c>
    </row>
    <row r="8837" spans="1:5" x14ac:dyDescent="0.35">
      <c r="A8837" s="107" t="s">
        <v>80</v>
      </c>
      <c r="B8837" s="107" t="s">
        <v>132</v>
      </c>
      <c r="C8837" s="110">
        <v>4</v>
      </c>
      <c r="D8837" s="109">
        <v>440.58326083415358</v>
      </c>
      <c r="E8837" s="109">
        <v>30685.811168768611</v>
      </c>
    </row>
    <row r="8838" spans="1:5" x14ac:dyDescent="0.35">
      <c r="A8838" s="107" t="s">
        <v>80</v>
      </c>
      <c r="B8838" s="107" t="s">
        <v>132</v>
      </c>
      <c r="C8838" s="110">
        <v>5</v>
      </c>
      <c r="D8838" s="109">
        <v>236.83770387743371</v>
      </c>
      <c r="E8838" s="109">
        <v>16341.061598157041</v>
      </c>
    </row>
    <row r="8839" spans="1:5" x14ac:dyDescent="0.35">
      <c r="A8839" s="107" t="s">
        <v>80</v>
      </c>
      <c r="B8839" s="107" t="s">
        <v>132</v>
      </c>
      <c r="C8839" s="110">
        <v>6</v>
      </c>
      <c r="D8839" s="109">
        <v>163.1705825503638</v>
      </c>
      <c r="E8839" s="109">
        <v>10948.48654519</v>
      </c>
    </row>
    <row r="8840" spans="1:5" x14ac:dyDescent="0.35">
      <c r="A8840" s="107" t="s">
        <v>80</v>
      </c>
      <c r="B8840" s="107" t="s">
        <v>132</v>
      </c>
      <c r="C8840" s="110">
        <v>7</v>
      </c>
      <c r="D8840" s="109">
        <v>236.4794082914637</v>
      </c>
      <c r="E8840" s="109">
        <v>15870.713708829569</v>
      </c>
    </row>
    <row r="8841" spans="1:5" x14ac:dyDescent="0.35">
      <c r="A8841" s="107" t="s">
        <v>80</v>
      </c>
      <c r="B8841" s="107" t="s">
        <v>132</v>
      </c>
      <c r="C8841" s="110">
        <v>8</v>
      </c>
      <c r="D8841" s="109">
        <v>364.83004112941848</v>
      </c>
      <c r="E8841" s="109">
        <v>24468.61707699269</v>
      </c>
    </row>
    <row r="8842" spans="1:5" x14ac:dyDescent="0.35">
      <c r="A8842" s="107" t="s">
        <v>80</v>
      </c>
      <c r="B8842" s="107" t="s">
        <v>132</v>
      </c>
      <c r="C8842" s="110">
        <v>9</v>
      </c>
      <c r="D8842" s="109">
        <v>530.38790345666655</v>
      </c>
      <c r="E8842" s="109">
        <v>30818.432911258271</v>
      </c>
    </row>
    <row r="8843" spans="1:5" x14ac:dyDescent="0.35">
      <c r="A8843" s="107" t="s">
        <v>80</v>
      </c>
      <c r="B8843" s="107" t="s">
        <v>132</v>
      </c>
      <c r="C8843" s="110">
        <v>10</v>
      </c>
      <c r="D8843" s="109">
        <v>721.39302529560052</v>
      </c>
      <c r="E8843" s="109">
        <v>27700.873190690279</v>
      </c>
    </row>
    <row r="8844" spans="1:5" x14ac:dyDescent="0.35">
      <c r="A8844" s="107" t="s">
        <v>80</v>
      </c>
      <c r="B8844" s="107" t="s">
        <v>132</v>
      </c>
      <c r="C8844" s="110">
        <v>11</v>
      </c>
      <c r="D8844" s="109">
        <v>844.14224849148036</v>
      </c>
      <c r="E8844" s="109">
        <v>35723.70648540221</v>
      </c>
    </row>
    <row r="8845" spans="1:5" x14ac:dyDescent="0.35">
      <c r="A8845" s="107" t="s">
        <v>80</v>
      </c>
      <c r="B8845" s="107" t="s">
        <v>132</v>
      </c>
      <c r="C8845" s="110">
        <v>12</v>
      </c>
      <c r="D8845" s="109">
        <v>937.63128883553054</v>
      </c>
      <c r="E8845" s="109">
        <v>38482.414053764718</v>
      </c>
    </row>
    <row r="8846" spans="1:5" x14ac:dyDescent="0.35">
      <c r="A8846" s="107" t="s">
        <v>80</v>
      </c>
      <c r="B8846" s="107" t="s">
        <v>131</v>
      </c>
      <c r="C8846" s="110">
        <v>1</v>
      </c>
      <c r="D8846" s="109">
        <v>689.63264235155759</v>
      </c>
      <c r="E8846" s="109">
        <v>54018.115864004751</v>
      </c>
    </row>
    <row r="8847" spans="1:5" x14ac:dyDescent="0.35">
      <c r="A8847" s="107" t="s">
        <v>80</v>
      </c>
      <c r="B8847" s="107" t="s">
        <v>131</v>
      </c>
      <c r="C8847" s="110">
        <v>2</v>
      </c>
      <c r="D8847" s="109">
        <v>632.12446396958364</v>
      </c>
      <c r="E8847" s="109">
        <v>47686.765719918687</v>
      </c>
    </row>
    <row r="8848" spans="1:5" x14ac:dyDescent="0.35">
      <c r="A8848" s="107" t="s">
        <v>80</v>
      </c>
      <c r="B8848" s="107" t="s">
        <v>131</v>
      </c>
      <c r="C8848" s="110">
        <v>3</v>
      </c>
      <c r="D8848" s="109">
        <v>605.40057249080746</v>
      </c>
      <c r="E8848" s="109">
        <v>48241.357459945313</v>
      </c>
    </row>
    <row r="8849" spans="1:5" x14ac:dyDescent="0.35">
      <c r="A8849" s="107" t="s">
        <v>80</v>
      </c>
      <c r="B8849" s="107" t="s">
        <v>131</v>
      </c>
      <c r="C8849" s="110">
        <v>4</v>
      </c>
      <c r="D8849" s="109">
        <v>342.05157582064669</v>
      </c>
      <c r="E8849" s="109">
        <v>26209.927092777551</v>
      </c>
    </row>
    <row r="8850" spans="1:5" x14ac:dyDescent="0.35">
      <c r="A8850" s="107" t="s">
        <v>80</v>
      </c>
      <c r="B8850" s="107" t="s">
        <v>131</v>
      </c>
      <c r="C8850" s="110">
        <v>5</v>
      </c>
      <c r="D8850" s="109">
        <v>264.80145176012809</v>
      </c>
      <c r="E8850" s="109">
        <v>20315.450739434971</v>
      </c>
    </row>
    <row r="8851" spans="1:5" x14ac:dyDescent="0.35">
      <c r="A8851" s="107" t="s">
        <v>80</v>
      </c>
      <c r="B8851" s="107" t="s">
        <v>131</v>
      </c>
      <c r="C8851" s="110">
        <v>6</v>
      </c>
      <c r="D8851" s="109">
        <v>240.53083486739709</v>
      </c>
      <c r="E8851" s="109">
        <v>17786.69646613031</v>
      </c>
    </row>
    <row r="8852" spans="1:5" x14ac:dyDescent="0.35">
      <c r="A8852" s="107" t="s">
        <v>80</v>
      </c>
      <c r="B8852" s="107" t="s">
        <v>131</v>
      </c>
      <c r="C8852" s="110">
        <v>7</v>
      </c>
      <c r="D8852" s="109">
        <v>318.0987209729638</v>
      </c>
      <c r="E8852" s="109">
        <v>23192.44816841427</v>
      </c>
    </row>
    <row r="8853" spans="1:5" x14ac:dyDescent="0.35">
      <c r="A8853" s="107" t="s">
        <v>80</v>
      </c>
      <c r="B8853" s="107" t="s">
        <v>131</v>
      </c>
      <c r="C8853" s="110">
        <v>8</v>
      </c>
      <c r="D8853" s="109">
        <v>448.13243179814509</v>
      </c>
      <c r="E8853" s="109">
        <v>32033.618752587441</v>
      </c>
    </row>
    <row r="8854" spans="1:5" x14ac:dyDescent="0.35">
      <c r="A8854" s="107" t="s">
        <v>80</v>
      </c>
      <c r="B8854" s="107" t="s">
        <v>131</v>
      </c>
      <c r="C8854" s="110">
        <v>9</v>
      </c>
      <c r="D8854" s="109">
        <v>500.33308137327532</v>
      </c>
      <c r="E8854" s="109">
        <v>30165.744153185791</v>
      </c>
    </row>
    <row r="8855" spans="1:5" x14ac:dyDescent="0.35">
      <c r="A8855" s="107" t="s">
        <v>80</v>
      </c>
      <c r="B8855" s="107" t="s">
        <v>131</v>
      </c>
      <c r="C8855" s="110">
        <v>10</v>
      </c>
      <c r="D8855" s="109">
        <v>470.82014073968969</v>
      </c>
      <c r="E8855" s="109">
        <v>17906.33618264765</v>
      </c>
    </row>
    <row r="8856" spans="1:5" x14ac:dyDescent="0.35">
      <c r="A8856" s="107" t="s">
        <v>80</v>
      </c>
      <c r="B8856" s="107" t="s">
        <v>131</v>
      </c>
      <c r="C8856" s="110">
        <v>11</v>
      </c>
      <c r="D8856" s="109">
        <v>691.54967321805725</v>
      </c>
      <c r="E8856" s="109">
        <v>28860.313425434251</v>
      </c>
    </row>
    <row r="8857" spans="1:5" x14ac:dyDescent="0.35">
      <c r="A8857" s="107" t="s">
        <v>80</v>
      </c>
      <c r="B8857" s="107" t="s">
        <v>131</v>
      </c>
      <c r="C8857" s="110">
        <v>12</v>
      </c>
      <c r="D8857" s="109">
        <v>752.98359638668717</v>
      </c>
      <c r="E8857" s="109">
        <v>30270.997426132279</v>
      </c>
    </row>
    <row r="8858" spans="1:5" x14ac:dyDescent="0.35">
      <c r="A8858" s="107" t="s">
        <v>80</v>
      </c>
      <c r="B8858" s="107" t="s">
        <v>130</v>
      </c>
      <c r="C8858" s="110">
        <v>1</v>
      </c>
      <c r="D8858" s="109">
        <v>742.98390795209457</v>
      </c>
      <c r="E8858" s="109">
        <v>54948.456991432788</v>
      </c>
    </row>
    <row r="8859" spans="1:5" x14ac:dyDescent="0.35">
      <c r="A8859" s="107" t="s">
        <v>80</v>
      </c>
      <c r="B8859" s="107" t="s">
        <v>130</v>
      </c>
      <c r="C8859" s="110">
        <v>2</v>
      </c>
      <c r="D8859" s="109">
        <v>639.12681940590562</v>
      </c>
      <c r="E8859" s="109">
        <v>45424.377620419473</v>
      </c>
    </row>
    <row r="8860" spans="1:5" x14ac:dyDescent="0.35">
      <c r="A8860" s="107" t="s">
        <v>80</v>
      </c>
      <c r="B8860" s="107" t="s">
        <v>130</v>
      </c>
      <c r="C8860" s="110">
        <v>3</v>
      </c>
      <c r="D8860" s="109">
        <v>545.05685438472301</v>
      </c>
      <c r="E8860" s="109">
        <v>40573.28225943631</v>
      </c>
    </row>
    <row r="8861" spans="1:5" x14ac:dyDescent="0.35">
      <c r="A8861" s="107" t="s">
        <v>80</v>
      </c>
      <c r="B8861" s="107" t="s">
        <v>130</v>
      </c>
      <c r="C8861" s="110">
        <v>4</v>
      </c>
      <c r="D8861" s="109">
        <v>397.73548040928108</v>
      </c>
      <c r="E8861" s="109">
        <v>28612.829388463659</v>
      </c>
    </row>
    <row r="8862" spans="1:5" x14ac:dyDescent="0.35">
      <c r="A8862" s="107" t="s">
        <v>80</v>
      </c>
      <c r="B8862" s="107" t="s">
        <v>130</v>
      </c>
      <c r="C8862" s="110">
        <v>5</v>
      </c>
      <c r="D8862" s="109">
        <v>306.59640515016412</v>
      </c>
      <c r="E8862" s="109">
        <v>21905.26149401578</v>
      </c>
    </row>
    <row r="8863" spans="1:5" x14ac:dyDescent="0.35">
      <c r="A8863" s="107" t="s">
        <v>80</v>
      </c>
      <c r="B8863" s="107" t="s">
        <v>130</v>
      </c>
      <c r="C8863" s="110">
        <v>6</v>
      </c>
      <c r="D8863" s="109">
        <v>207.8886240740247</v>
      </c>
      <c r="E8863" s="109">
        <v>14350.153231594129</v>
      </c>
    </row>
    <row r="8864" spans="1:5" x14ac:dyDescent="0.35">
      <c r="A8864" s="107" t="s">
        <v>80</v>
      </c>
      <c r="B8864" s="107" t="s">
        <v>130</v>
      </c>
      <c r="C8864" s="110">
        <v>7</v>
      </c>
      <c r="D8864" s="109">
        <v>287.06902738560223</v>
      </c>
      <c r="E8864" s="109">
        <v>19618.222298283039</v>
      </c>
    </row>
    <row r="8865" spans="1:5" x14ac:dyDescent="0.35">
      <c r="A8865" s="107" t="s">
        <v>80</v>
      </c>
      <c r="B8865" s="107" t="s">
        <v>130</v>
      </c>
      <c r="C8865" s="110">
        <v>8</v>
      </c>
      <c r="D8865" s="109">
        <v>391.83046128306768</v>
      </c>
      <c r="E8865" s="109">
        <v>26578.97601614095</v>
      </c>
    </row>
    <row r="8866" spans="1:5" x14ac:dyDescent="0.35">
      <c r="A8866" s="107" t="s">
        <v>80</v>
      </c>
      <c r="B8866" s="107" t="s">
        <v>130</v>
      </c>
      <c r="C8866" s="110">
        <v>9</v>
      </c>
      <c r="D8866" s="109">
        <v>515.59384572673196</v>
      </c>
      <c r="E8866" s="109">
        <v>30012.04023676888</v>
      </c>
    </row>
    <row r="8867" spans="1:5" x14ac:dyDescent="0.35">
      <c r="A8867" s="107" t="s">
        <v>80</v>
      </c>
      <c r="B8867" s="107" t="s">
        <v>130</v>
      </c>
      <c r="C8867" s="110">
        <v>10</v>
      </c>
      <c r="D8867" s="109">
        <v>588.08726474239143</v>
      </c>
      <c r="E8867" s="109">
        <v>22893.315933269521</v>
      </c>
    </row>
    <row r="8868" spans="1:5" x14ac:dyDescent="0.35">
      <c r="A8868" s="107" t="s">
        <v>80</v>
      </c>
      <c r="B8868" s="107" t="s">
        <v>130</v>
      </c>
      <c r="C8868" s="110">
        <v>11</v>
      </c>
      <c r="D8868" s="109">
        <v>661.04151795052474</v>
      </c>
      <c r="E8868" s="109">
        <v>28315.241895584459</v>
      </c>
    </row>
    <row r="8869" spans="1:5" x14ac:dyDescent="0.35">
      <c r="A8869" s="107" t="s">
        <v>80</v>
      </c>
      <c r="B8869" s="107" t="s">
        <v>130</v>
      </c>
      <c r="C8869" s="110">
        <v>12</v>
      </c>
      <c r="D8869" s="109">
        <v>777.84219316939675</v>
      </c>
      <c r="E8869" s="109">
        <v>31385.372112988229</v>
      </c>
    </row>
    <row r="8870" spans="1:5" x14ac:dyDescent="0.35">
      <c r="A8870" s="107" t="s">
        <v>80</v>
      </c>
      <c r="B8870" s="107" t="s">
        <v>129</v>
      </c>
      <c r="C8870" s="110">
        <v>1</v>
      </c>
      <c r="D8870" s="109">
        <v>728.62233694819838</v>
      </c>
      <c r="E8870" s="109">
        <v>57134.1564772075</v>
      </c>
    </row>
    <row r="8871" spans="1:5" x14ac:dyDescent="0.35">
      <c r="A8871" s="107" t="s">
        <v>80</v>
      </c>
      <c r="B8871" s="107" t="s">
        <v>129</v>
      </c>
      <c r="C8871" s="110">
        <v>2</v>
      </c>
      <c r="D8871" s="109">
        <v>558.51209195631372</v>
      </c>
      <c r="E8871" s="109">
        <v>42176.00994209505</v>
      </c>
    </row>
    <row r="8872" spans="1:5" x14ac:dyDescent="0.35">
      <c r="A8872" s="107" t="s">
        <v>80</v>
      </c>
      <c r="B8872" s="107" t="s">
        <v>129</v>
      </c>
      <c r="C8872" s="110">
        <v>3</v>
      </c>
      <c r="D8872" s="109">
        <v>454.37529950605028</v>
      </c>
      <c r="E8872" s="109">
        <v>36228.987559317939</v>
      </c>
    </row>
    <row r="8873" spans="1:5" x14ac:dyDescent="0.35">
      <c r="A8873" s="107" t="s">
        <v>80</v>
      </c>
      <c r="B8873" s="107" t="s">
        <v>129</v>
      </c>
      <c r="C8873" s="110">
        <v>4</v>
      </c>
      <c r="D8873" s="109">
        <v>405.78021798023002</v>
      </c>
      <c r="E8873" s="109">
        <v>31149.389021137918</v>
      </c>
    </row>
    <row r="8874" spans="1:5" x14ac:dyDescent="0.35">
      <c r="A8874" s="107" t="s">
        <v>80</v>
      </c>
      <c r="B8874" s="107" t="s">
        <v>129</v>
      </c>
      <c r="C8874" s="110">
        <v>5</v>
      </c>
      <c r="D8874" s="109">
        <v>282.98888170224251</v>
      </c>
      <c r="E8874" s="109">
        <v>21676.15928304135</v>
      </c>
    </row>
    <row r="8875" spans="1:5" x14ac:dyDescent="0.35">
      <c r="A8875" s="107" t="s">
        <v>80</v>
      </c>
      <c r="B8875" s="107" t="s">
        <v>129</v>
      </c>
      <c r="C8875" s="110">
        <v>6</v>
      </c>
      <c r="D8875" s="109">
        <v>196.22016623185439</v>
      </c>
      <c r="E8875" s="109">
        <v>14383.88441648277</v>
      </c>
    </row>
    <row r="8876" spans="1:5" x14ac:dyDescent="0.35">
      <c r="A8876" s="107" t="s">
        <v>80</v>
      </c>
      <c r="B8876" s="107" t="s">
        <v>129</v>
      </c>
      <c r="C8876" s="110">
        <v>7</v>
      </c>
      <c r="D8876" s="109">
        <v>275.94746285988128</v>
      </c>
      <c r="E8876" s="109">
        <v>19924.930407796259</v>
      </c>
    </row>
    <row r="8877" spans="1:5" x14ac:dyDescent="0.35">
      <c r="A8877" s="107" t="s">
        <v>80</v>
      </c>
      <c r="B8877" s="107" t="s">
        <v>129</v>
      </c>
      <c r="C8877" s="110">
        <v>8</v>
      </c>
      <c r="D8877" s="109">
        <v>389.83076736021633</v>
      </c>
      <c r="E8877" s="109">
        <v>27654.547360870849</v>
      </c>
    </row>
    <row r="8878" spans="1:5" x14ac:dyDescent="0.35">
      <c r="A8878" s="107" t="s">
        <v>80</v>
      </c>
      <c r="B8878" s="107" t="s">
        <v>129</v>
      </c>
      <c r="C8878" s="110">
        <v>9</v>
      </c>
      <c r="D8878" s="109">
        <v>518.26975066017542</v>
      </c>
      <c r="E8878" s="109">
        <v>31035.84170973389</v>
      </c>
    </row>
    <row r="8879" spans="1:5" x14ac:dyDescent="0.35">
      <c r="A8879" s="107" t="s">
        <v>80</v>
      </c>
      <c r="B8879" s="107" t="s">
        <v>129</v>
      </c>
      <c r="C8879" s="110">
        <v>10</v>
      </c>
      <c r="D8879" s="109">
        <v>676.70626979546</v>
      </c>
      <c r="E8879" s="109">
        <v>25566.464902668849</v>
      </c>
    </row>
    <row r="8880" spans="1:5" x14ac:dyDescent="0.35">
      <c r="A8880" s="107" t="s">
        <v>80</v>
      </c>
      <c r="B8880" s="107" t="s">
        <v>129</v>
      </c>
      <c r="C8880" s="110">
        <v>11</v>
      </c>
      <c r="D8880" s="109">
        <v>723.10075642262802</v>
      </c>
      <c r="E8880" s="109">
        <v>29947.832568618</v>
      </c>
    </row>
    <row r="8881" spans="1:5" x14ac:dyDescent="0.35">
      <c r="A8881" s="107" t="s">
        <v>80</v>
      </c>
      <c r="B8881" s="107" t="s">
        <v>129</v>
      </c>
      <c r="C8881" s="110">
        <v>12</v>
      </c>
      <c r="D8881" s="109">
        <v>782.93932155076982</v>
      </c>
      <c r="E8881" s="109">
        <v>31317.711485901829</v>
      </c>
    </row>
    <row r="8882" spans="1:5" x14ac:dyDescent="0.35">
      <c r="A8882" s="107" t="s">
        <v>80</v>
      </c>
      <c r="B8882" s="107" t="s">
        <v>128</v>
      </c>
      <c r="C8882" s="110">
        <v>1</v>
      </c>
      <c r="D8882" s="109">
        <v>0</v>
      </c>
      <c r="E8882" s="109">
        <v>0</v>
      </c>
    </row>
    <row r="8883" spans="1:5" x14ac:dyDescent="0.35">
      <c r="A8883" s="107" t="s">
        <v>80</v>
      </c>
      <c r="B8883" s="107" t="s">
        <v>128</v>
      </c>
      <c r="C8883" s="110">
        <v>2</v>
      </c>
      <c r="D8883" s="109">
        <v>0</v>
      </c>
      <c r="E8883" s="109">
        <v>0</v>
      </c>
    </row>
    <row r="8884" spans="1:5" x14ac:dyDescent="0.35">
      <c r="A8884" s="107" t="s">
        <v>80</v>
      </c>
      <c r="B8884" s="107" t="s">
        <v>128</v>
      </c>
      <c r="C8884" s="110">
        <v>3</v>
      </c>
      <c r="D8884" s="109">
        <v>0</v>
      </c>
      <c r="E8884" s="109">
        <v>0</v>
      </c>
    </row>
    <row r="8885" spans="1:5" x14ac:dyDescent="0.35">
      <c r="A8885" s="107" t="s">
        <v>80</v>
      </c>
      <c r="B8885" s="107" t="s">
        <v>128</v>
      </c>
      <c r="C8885" s="110">
        <v>4</v>
      </c>
      <c r="D8885" s="109">
        <v>0</v>
      </c>
      <c r="E8885" s="109">
        <v>0</v>
      </c>
    </row>
    <row r="8886" spans="1:5" x14ac:dyDescent="0.35">
      <c r="A8886" s="107" t="s">
        <v>80</v>
      </c>
      <c r="B8886" s="107" t="s">
        <v>128</v>
      </c>
      <c r="C8886" s="110">
        <v>5</v>
      </c>
      <c r="D8886" s="109">
        <v>39508.788857538733</v>
      </c>
      <c r="E8886" s="109">
        <v>1275169.1020129791</v>
      </c>
    </row>
    <row r="8887" spans="1:5" x14ac:dyDescent="0.35">
      <c r="A8887" s="107" t="s">
        <v>80</v>
      </c>
      <c r="B8887" s="107" t="s">
        <v>128</v>
      </c>
      <c r="C8887" s="110">
        <v>6</v>
      </c>
      <c r="D8887" s="109">
        <v>35991.737013136117</v>
      </c>
      <c r="E8887" s="109">
        <v>1611185.4090682</v>
      </c>
    </row>
    <row r="8888" spans="1:5" x14ac:dyDescent="0.35">
      <c r="A8888" s="107" t="s">
        <v>80</v>
      </c>
      <c r="B8888" s="107" t="s">
        <v>128</v>
      </c>
      <c r="C8888" s="110">
        <v>7</v>
      </c>
      <c r="D8888" s="109">
        <v>47576.221501851869</v>
      </c>
      <c r="E8888" s="109">
        <v>991765.24455806916</v>
      </c>
    </row>
    <row r="8889" spans="1:5" x14ac:dyDescent="0.35">
      <c r="A8889" s="107" t="s">
        <v>80</v>
      </c>
      <c r="B8889" s="107" t="s">
        <v>128</v>
      </c>
      <c r="C8889" s="110">
        <v>8</v>
      </c>
      <c r="D8889" s="109">
        <v>50709.832820484917</v>
      </c>
      <c r="E8889" s="109">
        <v>489345.17822727258</v>
      </c>
    </row>
    <row r="8890" spans="1:5" x14ac:dyDescent="0.35">
      <c r="A8890" s="107" t="s">
        <v>80</v>
      </c>
      <c r="B8890" s="107" t="s">
        <v>128</v>
      </c>
      <c r="C8890" s="110">
        <v>9</v>
      </c>
      <c r="D8890" s="109">
        <v>51384.477644378872</v>
      </c>
      <c r="E8890" s="109">
        <v>402357.56525807432</v>
      </c>
    </row>
    <row r="8891" spans="1:5" x14ac:dyDescent="0.35">
      <c r="A8891" s="107" t="s">
        <v>80</v>
      </c>
      <c r="B8891" s="107" t="s">
        <v>128</v>
      </c>
      <c r="C8891" s="110">
        <v>10</v>
      </c>
      <c r="D8891" s="109">
        <v>52518.871236676867</v>
      </c>
      <c r="E8891" s="109">
        <v>413171.3569373088</v>
      </c>
    </row>
    <row r="8892" spans="1:5" x14ac:dyDescent="0.35">
      <c r="A8892" s="107" t="s">
        <v>80</v>
      </c>
      <c r="B8892" s="107" t="s">
        <v>128</v>
      </c>
      <c r="C8892" s="110">
        <v>11</v>
      </c>
      <c r="D8892" s="109">
        <v>44354.771304594811</v>
      </c>
      <c r="E8892" s="109">
        <v>397229.32006552862</v>
      </c>
    </row>
    <row r="8893" spans="1:5" x14ac:dyDescent="0.35">
      <c r="A8893" s="107" t="s">
        <v>80</v>
      </c>
      <c r="B8893" s="107" t="s">
        <v>128</v>
      </c>
      <c r="C8893" s="110">
        <v>12</v>
      </c>
      <c r="D8893" s="109">
        <v>51916.452737091029</v>
      </c>
      <c r="E8893" s="109">
        <v>429753.99089031853</v>
      </c>
    </row>
    <row r="8894" spans="1:5" x14ac:dyDescent="0.35">
      <c r="A8894" s="107" t="s">
        <v>80</v>
      </c>
      <c r="B8894" s="107" t="s">
        <v>127</v>
      </c>
      <c r="C8894" s="110">
        <v>1</v>
      </c>
      <c r="D8894" s="109">
        <v>1928.121062336377</v>
      </c>
      <c r="E8894" s="109">
        <v>151358.77023997999</v>
      </c>
    </row>
    <row r="8895" spans="1:5" x14ac:dyDescent="0.35">
      <c r="A8895" s="107" t="s">
        <v>80</v>
      </c>
      <c r="B8895" s="107" t="s">
        <v>127</v>
      </c>
      <c r="C8895" s="110">
        <v>2</v>
      </c>
      <c r="D8895" s="109">
        <v>1725.5162509640311</v>
      </c>
      <c r="E8895" s="109">
        <v>130462.1071095567</v>
      </c>
    </row>
    <row r="8896" spans="1:5" x14ac:dyDescent="0.35">
      <c r="A8896" s="107" t="s">
        <v>80</v>
      </c>
      <c r="B8896" s="107" t="s">
        <v>127</v>
      </c>
      <c r="C8896" s="110">
        <v>3</v>
      </c>
      <c r="D8896" s="109">
        <v>1790.3879540612099</v>
      </c>
      <c r="E8896" s="109">
        <v>143003.97730452981</v>
      </c>
    </row>
    <row r="8897" spans="1:5" x14ac:dyDescent="0.35">
      <c r="A8897" s="107" t="s">
        <v>80</v>
      </c>
      <c r="B8897" s="107" t="s">
        <v>127</v>
      </c>
      <c r="C8897" s="110">
        <v>4</v>
      </c>
      <c r="D8897" s="109">
        <v>1487.8194637083379</v>
      </c>
      <c r="E8897" s="109">
        <v>114603.3218385275</v>
      </c>
    </row>
    <row r="8898" spans="1:5" x14ac:dyDescent="0.35">
      <c r="A8898" s="107" t="s">
        <v>80</v>
      </c>
      <c r="B8898" s="107" t="s">
        <v>127</v>
      </c>
      <c r="C8898" s="110">
        <v>5</v>
      </c>
      <c r="D8898" s="109">
        <v>1163.4472277534151</v>
      </c>
      <c r="E8898" s="109">
        <v>88969.140615941273</v>
      </c>
    </row>
    <row r="8899" spans="1:5" x14ac:dyDescent="0.35">
      <c r="A8899" s="107" t="s">
        <v>80</v>
      </c>
      <c r="B8899" s="107" t="s">
        <v>127</v>
      </c>
      <c r="C8899" s="110">
        <v>6</v>
      </c>
      <c r="D8899" s="109">
        <v>953.49122804693559</v>
      </c>
      <c r="E8899" s="109">
        <v>69127.249463794084</v>
      </c>
    </row>
    <row r="8900" spans="1:5" x14ac:dyDescent="0.35">
      <c r="A8900" s="107" t="s">
        <v>80</v>
      </c>
      <c r="B8900" s="107" t="s">
        <v>127</v>
      </c>
      <c r="C8900" s="110">
        <v>7</v>
      </c>
      <c r="D8900" s="109">
        <v>966.82191110415636</v>
      </c>
      <c r="E8900" s="109">
        <v>69025.207941373112</v>
      </c>
    </row>
    <row r="8901" spans="1:5" x14ac:dyDescent="0.35">
      <c r="A8901" s="107" t="s">
        <v>80</v>
      </c>
      <c r="B8901" s="107" t="s">
        <v>127</v>
      </c>
      <c r="C8901" s="110">
        <v>8</v>
      </c>
      <c r="D8901" s="109">
        <v>1272.239806276647</v>
      </c>
      <c r="E8901" s="109">
        <v>89610.397606422979</v>
      </c>
    </row>
    <row r="8902" spans="1:5" x14ac:dyDescent="0.35">
      <c r="A8902" s="107" t="s">
        <v>80</v>
      </c>
      <c r="B8902" s="107" t="s">
        <v>127</v>
      </c>
      <c r="C8902" s="110">
        <v>9</v>
      </c>
      <c r="D8902" s="109">
        <v>1605.074737252766</v>
      </c>
      <c r="E8902" s="109">
        <v>95638.557259025809</v>
      </c>
    </row>
    <row r="8903" spans="1:5" x14ac:dyDescent="0.35">
      <c r="A8903" s="107" t="s">
        <v>80</v>
      </c>
      <c r="B8903" s="107" t="s">
        <v>127</v>
      </c>
      <c r="C8903" s="110">
        <v>10</v>
      </c>
      <c r="D8903" s="109">
        <v>1944.9595544965321</v>
      </c>
      <c r="E8903" s="109">
        <v>72613.271016188548</v>
      </c>
    </row>
    <row r="8904" spans="1:5" x14ac:dyDescent="0.35">
      <c r="A8904" s="107" t="s">
        <v>80</v>
      </c>
      <c r="B8904" s="107" t="s">
        <v>127</v>
      </c>
      <c r="C8904" s="110">
        <v>11</v>
      </c>
      <c r="D8904" s="109">
        <v>1798.2840489060291</v>
      </c>
      <c r="E8904" s="109">
        <v>73832.444929578705</v>
      </c>
    </row>
    <row r="8905" spans="1:5" x14ac:dyDescent="0.35">
      <c r="A8905" s="107" t="s">
        <v>80</v>
      </c>
      <c r="B8905" s="107" t="s">
        <v>127</v>
      </c>
      <c r="C8905" s="110">
        <v>12</v>
      </c>
      <c r="D8905" s="109">
        <v>2092.1039995195192</v>
      </c>
      <c r="E8905" s="109">
        <v>83496.309010164085</v>
      </c>
    </row>
    <row r="8906" spans="1:5" x14ac:dyDescent="0.35">
      <c r="A8906" s="107" t="s">
        <v>80</v>
      </c>
      <c r="B8906" s="107" t="s">
        <v>102</v>
      </c>
      <c r="C8906" s="110">
        <v>1</v>
      </c>
      <c r="D8906" s="109">
        <v>2575.919996470212</v>
      </c>
      <c r="E8906" s="109">
        <v>193107.07357862269</v>
      </c>
    </row>
    <row r="8907" spans="1:5" x14ac:dyDescent="0.35">
      <c r="A8907" s="107" t="s">
        <v>80</v>
      </c>
      <c r="B8907" s="107" t="s">
        <v>102</v>
      </c>
      <c r="C8907" s="110">
        <v>2</v>
      </c>
      <c r="D8907" s="109">
        <v>1186.319992139935</v>
      </c>
      <c r="E8907" s="109">
        <v>91303.506824340453</v>
      </c>
    </row>
    <row r="8908" spans="1:5" x14ac:dyDescent="0.35">
      <c r="A8908" s="107" t="s">
        <v>80</v>
      </c>
      <c r="B8908" s="107" t="s">
        <v>102</v>
      </c>
      <c r="C8908" s="110">
        <v>3</v>
      </c>
      <c r="D8908" s="109">
        <v>709.43999522924423</v>
      </c>
      <c r="E8908" s="109">
        <v>57009.469334390618</v>
      </c>
    </row>
    <row r="8909" spans="1:5" x14ac:dyDescent="0.35">
      <c r="A8909" s="107" t="s">
        <v>80</v>
      </c>
      <c r="B8909" s="107" t="s">
        <v>102</v>
      </c>
      <c r="C8909" s="110">
        <v>4</v>
      </c>
      <c r="D8909" s="109">
        <v>1543.279962688684</v>
      </c>
      <c r="E8909" s="109">
        <v>116237.9912683626</v>
      </c>
    </row>
    <row r="8910" spans="1:5" x14ac:dyDescent="0.35">
      <c r="A8910" s="107" t="s">
        <v>80</v>
      </c>
      <c r="B8910" s="107" t="s">
        <v>102</v>
      </c>
      <c r="C8910" s="110">
        <v>5</v>
      </c>
      <c r="D8910" s="109">
        <v>1962.959978222847</v>
      </c>
      <c r="E8910" s="109">
        <v>148965.47969470199</v>
      </c>
    </row>
    <row r="8911" spans="1:5" x14ac:dyDescent="0.35">
      <c r="A8911" s="107" t="s">
        <v>80</v>
      </c>
      <c r="B8911" s="107" t="s">
        <v>102</v>
      </c>
      <c r="C8911" s="110">
        <v>6</v>
      </c>
      <c r="D8911" s="109">
        <v>3712.0801173150521</v>
      </c>
      <c r="E8911" s="109">
        <v>259675.43668959939</v>
      </c>
    </row>
    <row r="8912" spans="1:5" x14ac:dyDescent="0.35">
      <c r="A8912" s="107" t="s">
        <v>80</v>
      </c>
      <c r="B8912" s="107" t="s">
        <v>102</v>
      </c>
      <c r="C8912" s="110">
        <v>7</v>
      </c>
      <c r="D8912" s="109">
        <v>4427.7602413743707</v>
      </c>
      <c r="E8912" s="109">
        <v>308911.00821397238</v>
      </c>
    </row>
    <row r="8913" spans="1:5" x14ac:dyDescent="0.35">
      <c r="A8913" s="107" t="s">
        <v>80</v>
      </c>
      <c r="B8913" s="107" t="s">
        <v>102</v>
      </c>
      <c r="C8913" s="110">
        <v>8</v>
      </c>
      <c r="D8913" s="109">
        <v>4441.6801638901215</v>
      </c>
      <c r="E8913" s="109">
        <v>304658.14284531691</v>
      </c>
    </row>
    <row r="8914" spans="1:5" x14ac:dyDescent="0.35">
      <c r="A8914" s="107" t="s">
        <v>80</v>
      </c>
      <c r="B8914" s="107" t="s">
        <v>102</v>
      </c>
      <c r="C8914" s="110">
        <v>9</v>
      </c>
      <c r="D8914" s="109">
        <v>4091.7600998580442</v>
      </c>
      <c r="E8914" s="109">
        <v>243385.82301622079</v>
      </c>
    </row>
    <row r="8915" spans="1:5" x14ac:dyDescent="0.35">
      <c r="A8915" s="107" t="s">
        <v>80</v>
      </c>
      <c r="B8915" s="107" t="s">
        <v>102</v>
      </c>
      <c r="C8915" s="110">
        <v>10</v>
      </c>
      <c r="D8915" s="109">
        <v>2929.7700202465048</v>
      </c>
      <c r="E8915" s="109">
        <v>131052.62322332129</v>
      </c>
    </row>
    <row r="8916" spans="1:5" x14ac:dyDescent="0.35">
      <c r="A8916" s="107" t="s">
        <v>80</v>
      </c>
      <c r="B8916" s="107" t="s">
        <v>102</v>
      </c>
      <c r="C8916" s="110">
        <v>11</v>
      </c>
      <c r="D8916" s="109">
        <v>1697.229991853239</v>
      </c>
      <c r="E8916" s="109">
        <v>72320.387442095715</v>
      </c>
    </row>
    <row r="8917" spans="1:5" x14ac:dyDescent="0.35">
      <c r="A8917" s="107" t="s">
        <v>80</v>
      </c>
      <c r="B8917" s="107" t="s">
        <v>102</v>
      </c>
      <c r="C8917" s="110">
        <v>12</v>
      </c>
      <c r="D8917" s="109">
        <v>1119.43999376893</v>
      </c>
      <c r="E8917" s="109">
        <v>51772.829469163378</v>
      </c>
    </row>
    <row r="8918" spans="1:5" x14ac:dyDescent="0.35">
      <c r="A8918" s="107" t="s">
        <v>80</v>
      </c>
      <c r="B8918" s="107" t="s">
        <v>126</v>
      </c>
      <c r="C8918" s="110">
        <v>1</v>
      </c>
      <c r="D8918" s="109">
        <v>6442.3664299818802</v>
      </c>
      <c r="E8918" s="109">
        <v>81576.134275663964</v>
      </c>
    </row>
    <row r="8919" spans="1:5" x14ac:dyDescent="0.35">
      <c r="A8919" s="107" t="s">
        <v>80</v>
      </c>
      <c r="B8919" s="107" t="s">
        <v>126</v>
      </c>
      <c r="C8919" s="110">
        <v>2</v>
      </c>
      <c r="D8919" s="109">
        <v>3858.3660816448569</v>
      </c>
      <c r="E8919" s="109">
        <v>27756.795163162831</v>
      </c>
    </row>
    <row r="8920" spans="1:5" x14ac:dyDescent="0.35">
      <c r="A8920" s="107" t="s">
        <v>80</v>
      </c>
      <c r="B8920" s="107" t="s">
        <v>126</v>
      </c>
      <c r="C8920" s="110">
        <v>3</v>
      </c>
      <c r="D8920" s="109">
        <v>5338.532247011949</v>
      </c>
      <c r="E8920" s="109">
        <v>33923.468923898123</v>
      </c>
    </row>
    <row r="8921" spans="1:5" x14ac:dyDescent="0.35">
      <c r="A8921" s="107" t="s">
        <v>80</v>
      </c>
      <c r="B8921" s="107" t="s">
        <v>126</v>
      </c>
      <c r="C8921" s="110">
        <v>4</v>
      </c>
      <c r="D8921" s="109">
        <v>4747.0972536310237</v>
      </c>
      <c r="E8921" s="109">
        <v>44987.3450492794</v>
      </c>
    </row>
    <row r="8922" spans="1:5" x14ac:dyDescent="0.35">
      <c r="A8922" s="107" t="s">
        <v>80</v>
      </c>
      <c r="B8922" s="107" t="s">
        <v>126</v>
      </c>
      <c r="C8922" s="110">
        <v>5</v>
      </c>
      <c r="D8922" s="109">
        <v>4282.3899175446759</v>
      </c>
      <c r="E8922" s="109">
        <v>48716.115369087151</v>
      </c>
    </row>
    <row r="8923" spans="1:5" x14ac:dyDescent="0.35">
      <c r="A8923" s="107" t="s">
        <v>80</v>
      </c>
      <c r="B8923" s="107" t="s">
        <v>126</v>
      </c>
      <c r="C8923" s="110">
        <v>6</v>
      </c>
      <c r="D8923" s="109">
        <v>4209.7631702866383</v>
      </c>
      <c r="E8923" s="109">
        <v>148098.5017571502</v>
      </c>
    </row>
    <row r="8924" spans="1:5" x14ac:dyDescent="0.35">
      <c r="A8924" s="107" t="s">
        <v>80</v>
      </c>
      <c r="B8924" s="107" t="s">
        <v>126</v>
      </c>
      <c r="C8924" s="110">
        <v>7</v>
      </c>
      <c r="D8924" s="109">
        <v>3495.4346511952108</v>
      </c>
      <c r="E8924" s="109">
        <v>32454.739211866869</v>
      </c>
    </row>
    <row r="8925" spans="1:5" x14ac:dyDescent="0.35">
      <c r="A8925" s="107" t="s">
        <v>80</v>
      </c>
      <c r="B8925" s="107" t="s">
        <v>126</v>
      </c>
      <c r="C8925" s="110">
        <v>8</v>
      </c>
      <c r="D8925" s="109">
        <v>4630.8054747199631</v>
      </c>
      <c r="E8925" s="109">
        <v>23405.189713952099</v>
      </c>
    </row>
    <row r="8926" spans="1:5" x14ac:dyDescent="0.35">
      <c r="A8926" s="107" t="s">
        <v>80</v>
      </c>
      <c r="B8926" s="107" t="s">
        <v>126</v>
      </c>
      <c r="C8926" s="110">
        <v>9</v>
      </c>
      <c r="D8926" s="109">
        <v>4947.2428117832669</v>
      </c>
      <c r="E8926" s="109">
        <v>15858.247428249701</v>
      </c>
    </row>
    <row r="8927" spans="1:5" x14ac:dyDescent="0.35">
      <c r="A8927" s="107" t="s">
        <v>80</v>
      </c>
      <c r="B8927" s="107" t="s">
        <v>126</v>
      </c>
      <c r="C8927" s="110">
        <v>10</v>
      </c>
      <c r="D8927" s="109">
        <v>4523.8317306499976</v>
      </c>
      <c r="E8927" s="109">
        <v>20174.242440720391</v>
      </c>
    </row>
    <row r="8928" spans="1:5" x14ac:dyDescent="0.35">
      <c r="A8928" s="107" t="s">
        <v>80</v>
      </c>
      <c r="B8928" s="107" t="s">
        <v>126</v>
      </c>
      <c r="C8928" s="110">
        <v>11</v>
      </c>
      <c r="D8928" s="109">
        <v>3373.3494307501028</v>
      </c>
      <c r="E8928" s="109">
        <v>9682.9913485141587</v>
      </c>
    </row>
    <row r="8929" spans="1:5" x14ac:dyDescent="0.35">
      <c r="A8929" s="107" t="s">
        <v>80</v>
      </c>
      <c r="B8929" s="107" t="s">
        <v>126</v>
      </c>
      <c r="C8929" s="110">
        <v>12</v>
      </c>
      <c r="D8929" s="109">
        <v>4638.2285322319867</v>
      </c>
      <c r="E8929" s="109">
        <v>19029.09044242854</v>
      </c>
    </row>
    <row r="8930" spans="1:5" x14ac:dyDescent="0.35">
      <c r="A8930" s="107" t="s">
        <v>80</v>
      </c>
      <c r="B8930" s="107" t="s">
        <v>73</v>
      </c>
      <c r="C8930" s="110">
        <v>1</v>
      </c>
      <c r="D8930" s="109">
        <v>4645.6646747837221</v>
      </c>
      <c r="E8930" s="109">
        <v>354715.88858953619</v>
      </c>
    </row>
    <row r="8931" spans="1:5" x14ac:dyDescent="0.35">
      <c r="A8931" s="107" t="s">
        <v>80</v>
      </c>
      <c r="B8931" s="107" t="s">
        <v>73</v>
      </c>
      <c r="C8931" s="110">
        <v>2</v>
      </c>
      <c r="D8931" s="109">
        <v>3590.2735926543451</v>
      </c>
      <c r="E8931" s="109">
        <v>264856.02045907272</v>
      </c>
    </row>
    <row r="8932" spans="1:5" x14ac:dyDescent="0.35">
      <c r="A8932" s="107" t="s">
        <v>80</v>
      </c>
      <c r="B8932" s="107" t="s">
        <v>73</v>
      </c>
      <c r="C8932" s="110">
        <v>3</v>
      </c>
      <c r="D8932" s="109">
        <v>3432.5970965406609</v>
      </c>
      <c r="E8932" s="109">
        <v>265954.85729449667</v>
      </c>
    </row>
    <row r="8933" spans="1:5" x14ac:dyDescent="0.35">
      <c r="A8933" s="107" t="s">
        <v>80</v>
      </c>
      <c r="B8933" s="107" t="s">
        <v>73</v>
      </c>
      <c r="C8933" s="110">
        <v>4</v>
      </c>
      <c r="D8933" s="109">
        <v>2651.614273152546</v>
      </c>
      <c r="E8933" s="109">
        <v>198848.23983385609</v>
      </c>
    </row>
    <row r="8934" spans="1:5" x14ac:dyDescent="0.35">
      <c r="A8934" s="107" t="s">
        <v>80</v>
      </c>
      <c r="B8934" s="107" t="s">
        <v>73</v>
      </c>
      <c r="C8934" s="110">
        <v>5</v>
      </c>
      <c r="D8934" s="109">
        <v>1986.596727726547</v>
      </c>
      <c r="E8934" s="109">
        <v>145071.61812824529</v>
      </c>
    </row>
    <row r="8935" spans="1:5" x14ac:dyDescent="0.35">
      <c r="A8935" s="107" t="s">
        <v>80</v>
      </c>
      <c r="B8935" s="107" t="s">
        <v>73</v>
      </c>
      <c r="C8935" s="110">
        <v>6</v>
      </c>
      <c r="D8935" s="109">
        <v>1550.822744237468</v>
      </c>
      <c r="E8935" s="109">
        <v>107322.5093998348</v>
      </c>
    </row>
    <row r="8936" spans="1:5" x14ac:dyDescent="0.35">
      <c r="A8936" s="107" t="s">
        <v>80</v>
      </c>
      <c r="B8936" s="107" t="s">
        <v>73</v>
      </c>
      <c r="C8936" s="110">
        <v>7</v>
      </c>
      <c r="D8936" s="109">
        <v>2075.5735437789072</v>
      </c>
      <c r="E8936" s="109">
        <v>145187.24689024911</v>
      </c>
    </row>
    <row r="8937" spans="1:5" x14ac:dyDescent="0.35">
      <c r="A8937" s="107" t="s">
        <v>80</v>
      </c>
      <c r="B8937" s="107" t="s">
        <v>73</v>
      </c>
      <c r="C8937" s="110">
        <v>8</v>
      </c>
      <c r="D8937" s="109">
        <v>2889.8735915995921</v>
      </c>
      <c r="E8937" s="109">
        <v>194424.61425134001</v>
      </c>
    </row>
    <row r="8938" spans="1:5" x14ac:dyDescent="0.35">
      <c r="A8938" s="107" t="s">
        <v>80</v>
      </c>
      <c r="B8938" s="107" t="s">
        <v>73</v>
      </c>
      <c r="C8938" s="110">
        <v>9</v>
      </c>
      <c r="D8938" s="109">
        <v>3484.4711320631518</v>
      </c>
      <c r="E8938" s="109">
        <v>196818.40302440611</v>
      </c>
    </row>
    <row r="8939" spans="1:5" x14ac:dyDescent="0.35">
      <c r="A8939" s="107" t="s">
        <v>80</v>
      </c>
      <c r="B8939" s="107" t="s">
        <v>73</v>
      </c>
      <c r="C8939" s="110">
        <v>10</v>
      </c>
      <c r="D8939" s="109">
        <v>4563.497376287537</v>
      </c>
      <c r="E8939" s="109">
        <v>160747.3568994423</v>
      </c>
    </row>
    <row r="8940" spans="1:5" x14ac:dyDescent="0.35">
      <c r="A8940" s="107" t="s">
        <v>80</v>
      </c>
      <c r="B8940" s="107" t="s">
        <v>73</v>
      </c>
      <c r="C8940" s="110">
        <v>11</v>
      </c>
      <c r="D8940" s="109">
        <v>4862.6974482011346</v>
      </c>
      <c r="E8940" s="109">
        <v>197970.66679532159</v>
      </c>
    </row>
    <row r="8941" spans="1:5" x14ac:dyDescent="0.35">
      <c r="A8941" s="107" t="s">
        <v>80</v>
      </c>
      <c r="B8941" s="107" t="s">
        <v>73</v>
      </c>
      <c r="C8941" s="110">
        <v>12</v>
      </c>
      <c r="D8941" s="109">
        <v>8286.0024397438119</v>
      </c>
      <c r="E8941" s="109">
        <v>312834.74407868442</v>
      </c>
    </row>
    <row r="8942" spans="1:5" x14ac:dyDescent="0.35">
      <c r="A8942" s="107" t="s">
        <v>80</v>
      </c>
      <c r="B8942" s="107" t="s">
        <v>125</v>
      </c>
      <c r="C8942" s="110">
        <v>1</v>
      </c>
      <c r="D8942" s="109">
        <v>0</v>
      </c>
      <c r="E8942" s="109">
        <v>0</v>
      </c>
    </row>
    <row r="8943" spans="1:5" x14ac:dyDescent="0.35">
      <c r="A8943" s="107" t="s">
        <v>80</v>
      </c>
      <c r="B8943" s="107" t="s">
        <v>125</v>
      </c>
      <c r="C8943" s="110">
        <v>2</v>
      </c>
      <c r="D8943" s="109">
        <v>0</v>
      </c>
      <c r="E8943" s="109">
        <v>0</v>
      </c>
    </row>
    <row r="8944" spans="1:5" x14ac:dyDescent="0.35">
      <c r="A8944" s="107" t="s">
        <v>80</v>
      </c>
      <c r="B8944" s="107" t="s">
        <v>125</v>
      </c>
      <c r="C8944" s="110">
        <v>3</v>
      </c>
      <c r="D8944" s="109">
        <v>0</v>
      </c>
      <c r="E8944" s="109">
        <v>0</v>
      </c>
    </row>
    <row r="8945" spans="1:5" x14ac:dyDescent="0.35">
      <c r="A8945" s="107" t="s">
        <v>80</v>
      </c>
      <c r="B8945" s="107" t="s">
        <v>125</v>
      </c>
      <c r="C8945" s="110">
        <v>4</v>
      </c>
      <c r="D8945" s="109">
        <v>0</v>
      </c>
      <c r="E8945" s="109">
        <v>0</v>
      </c>
    </row>
    <row r="8946" spans="1:5" x14ac:dyDescent="0.35">
      <c r="A8946" s="107" t="s">
        <v>80</v>
      </c>
      <c r="B8946" s="107" t="s">
        <v>125</v>
      </c>
      <c r="C8946" s="110">
        <v>5</v>
      </c>
      <c r="D8946" s="109">
        <v>0</v>
      </c>
      <c r="E8946" s="109">
        <v>0</v>
      </c>
    </row>
    <row r="8947" spans="1:5" x14ac:dyDescent="0.35">
      <c r="A8947" s="107" t="s">
        <v>80</v>
      </c>
      <c r="B8947" s="107" t="s">
        <v>125</v>
      </c>
      <c r="C8947" s="110">
        <v>6</v>
      </c>
      <c r="D8947" s="109">
        <v>0</v>
      </c>
      <c r="E8947" s="109">
        <v>0</v>
      </c>
    </row>
    <row r="8948" spans="1:5" x14ac:dyDescent="0.35">
      <c r="A8948" s="107" t="s">
        <v>80</v>
      </c>
      <c r="B8948" s="107" t="s">
        <v>125</v>
      </c>
      <c r="C8948" s="110">
        <v>7</v>
      </c>
      <c r="D8948" s="109">
        <v>0</v>
      </c>
      <c r="E8948" s="109">
        <v>0</v>
      </c>
    </row>
    <row r="8949" spans="1:5" x14ac:dyDescent="0.35">
      <c r="A8949" s="107" t="s">
        <v>80</v>
      </c>
      <c r="B8949" s="107" t="s">
        <v>125</v>
      </c>
      <c r="C8949" s="110">
        <v>8</v>
      </c>
      <c r="D8949" s="109">
        <v>0</v>
      </c>
      <c r="E8949" s="109">
        <v>0</v>
      </c>
    </row>
    <row r="8950" spans="1:5" x14ac:dyDescent="0.35">
      <c r="A8950" s="107" t="s">
        <v>80</v>
      </c>
      <c r="B8950" s="107" t="s">
        <v>125</v>
      </c>
      <c r="C8950" s="110">
        <v>9</v>
      </c>
      <c r="D8950" s="109">
        <v>0</v>
      </c>
      <c r="E8950" s="109">
        <v>0</v>
      </c>
    </row>
    <row r="8951" spans="1:5" x14ac:dyDescent="0.35">
      <c r="A8951" s="107" t="s">
        <v>80</v>
      </c>
      <c r="B8951" s="107" t="s">
        <v>125</v>
      </c>
      <c r="C8951" s="110">
        <v>10</v>
      </c>
      <c r="D8951" s="109">
        <v>0</v>
      </c>
      <c r="E8951" s="109">
        <v>0</v>
      </c>
    </row>
    <row r="8952" spans="1:5" x14ac:dyDescent="0.35">
      <c r="A8952" s="107" t="s">
        <v>80</v>
      </c>
      <c r="B8952" s="107" t="s">
        <v>125</v>
      </c>
      <c r="C8952" s="110">
        <v>11</v>
      </c>
      <c r="D8952" s="109">
        <v>0</v>
      </c>
      <c r="E8952" s="109">
        <v>0</v>
      </c>
    </row>
    <row r="8953" spans="1:5" x14ac:dyDescent="0.35">
      <c r="A8953" s="107" t="s">
        <v>80</v>
      </c>
      <c r="B8953" s="107" t="s">
        <v>125</v>
      </c>
      <c r="C8953" s="110">
        <v>12</v>
      </c>
      <c r="D8953" s="109">
        <v>0</v>
      </c>
      <c r="E8953" s="109">
        <v>0</v>
      </c>
    </row>
    <row r="8954" spans="1:5" x14ac:dyDescent="0.35">
      <c r="A8954" s="107" t="s">
        <v>80</v>
      </c>
      <c r="B8954" s="107" t="s">
        <v>124</v>
      </c>
      <c r="C8954" s="110">
        <v>1</v>
      </c>
      <c r="D8954" s="109">
        <v>476.3036454528912</v>
      </c>
      <c r="E8954" s="109">
        <v>40979.564071276669</v>
      </c>
    </row>
    <row r="8955" spans="1:5" x14ac:dyDescent="0.35">
      <c r="A8955" s="107" t="s">
        <v>80</v>
      </c>
      <c r="B8955" s="107" t="s">
        <v>124</v>
      </c>
      <c r="C8955" s="110">
        <v>2</v>
      </c>
      <c r="D8955" s="109">
        <v>335.13844918848861</v>
      </c>
      <c r="E8955" s="109">
        <v>29845.154014221542</v>
      </c>
    </row>
    <row r="8956" spans="1:5" x14ac:dyDescent="0.35">
      <c r="A8956" s="107" t="s">
        <v>80</v>
      </c>
      <c r="B8956" s="107" t="s">
        <v>124</v>
      </c>
      <c r="C8956" s="110">
        <v>3</v>
      </c>
      <c r="D8956" s="109">
        <v>457.21992368718469</v>
      </c>
      <c r="E8956" s="109">
        <v>41148.346171966987</v>
      </c>
    </row>
    <row r="8957" spans="1:5" x14ac:dyDescent="0.35">
      <c r="A8957" s="107" t="s">
        <v>80</v>
      </c>
      <c r="B8957" s="107" t="s">
        <v>124</v>
      </c>
      <c r="C8957" s="110">
        <v>4</v>
      </c>
      <c r="D8957" s="109">
        <v>345.22571711047021</v>
      </c>
      <c r="E8957" s="109">
        <v>29451.349067810181</v>
      </c>
    </row>
    <row r="8958" spans="1:5" x14ac:dyDescent="0.35">
      <c r="A8958" s="107" t="s">
        <v>80</v>
      </c>
      <c r="B8958" s="107" t="s">
        <v>124</v>
      </c>
      <c r="C8958" s="110">
        <v>5</v>
      </c>
      <c r="D8958" s="109">
        <v>301.30506673476452</v>
      </c>
      <c r="E8958" s="109">
        <v>21674.33277060082</v>
      </c>
    </row>
    <row r="8959" spans="1:5" x14ac:dyDescent="0.35">
      <c r="A8959" s="107" t="s">
        <v>80</v>
      </c>
      <c r="B8959" s="107" t="s">
        <v>124</v>
      </c>
      <c r="C8959" s="110">
        <v>6</v>
      </c>
      <c r="D8959" s="109">
        <v>256.79335662194819</v>
      </c>
      <c r="E8959" s="109">
        <v>17628.65182859563</v>
      </c>
    </row>
    <row r="8960" spans="1:5" x14ac:dyDescent="0.35">
      <c r="A8960" s="107" t="s">
        <v>80</v>
      </c>
      <c r="B8960" s="107" t="s">
        <v>124</v>
      </c>
      <c r="C8960" s="110">
        <v>7</v>
      </c>
      <c r="D8960" s="109">
        <v>298.15081612471567</v>
      </c>
      <c r="E8960" s="109">
        <v>23085.374347647248</v>
      </c>
    </row>
    <row r="8961" spans="1:5" x14ac:dyDescent="0.35">
      <c r="A8961" s="107" t="s">
        <v>80</v>
      </c>
      <c r="B8961" s="107" t="s">
        <v>124</v>
      </c>
      <c r="C8961" s="110">
        <v>8</v>
      </c>
      <c r="D8961" s="109">
        <v>404.30417267932393</v>
      </c>
      <c r="E8961" s="109">
        <v>28368.295852517331</v>
      </c>
    </row>
    <row r="8962" spans="1:5" x14ac:dyDescent="0.35">
      <c r="A8962" s="107" t="s">
        <v>80</v>
      </c>
      <c r="B8962" s="107" t="s">
        <v>124</v>
      </c>
      <c r="C8962" s="110">
        <v>9</v>
      </c>
      <c r="D8962" s="109">
        <v>470.8798343735042</v>
      </c>
      <c r="E8962" s="109">
        <v>26157.181646848428</v>
      </c>
    </row>
    <row r="8963" spans="1:5" x14ac:dyDescent="0.35">
      <c r="A8963" s="107" t="s">
        <v>80</v>
      </c>
      <c r="B8963" s="107" t="s">
        <v>124</v>
      </c>
      <c r="C8963" s="110">
        <v>10</v>
      </c>
      <c r="D8963" s="109">
        <v>530.47506699102212</v>
      </c>
      <c r="E8963" s="109">
        <v>18863.061352594839</v>
      </c>
    </row>
    <row r="8964" spans="1:5" x14ac:dyDescent="0.35">
      <c r="A8964" s="107" t="s">
        <v>80</v>
      </c>
      <c r="B8964" s="107" t="s">
        <v>124</v>
      </c>
      <c r="C8964" s="110">
        <v>11</v>
      </c>
      <c r="D8964" s="109">
        <v>472.93365351814941</v>
      </c>
      <c r="E8964" s="109">
        <v>25964.821222891311</v>
      </c>
    </row>
    <row r="8965" spans="1:5" x14ac:dyDescent="0.35">
      <c r="A8965" s="107" t="s">
        <v>80</v>
      </c>
      <c r="B8965" s="107" t="s">
        <v>124</v>
      </c>
      <c r="C8965" s="110">
        <v>12</v>
      </c>
      <c r="D8965" s="109">
        <v>635.24939720604505</v>
      </c>
      <c r="E8965" s="109">
        <v>29416.192535149861</v>
      </c>
    </row>
    <row r="8966" spans="1:5" x14ac:dyDescent="0.35">
      <c r="A8966" s="107" t="s">
        <v>80</v>
      </c>
      <c r="B8966" s="107" t="s">
        <v>123</v>
      </c>
      <c r="C8966" s="110">
        <v>1</v>
      </c>
      <c r="D8966" s="109">
        <v>2147.19017639918</v>
      </c>
      <c r="E8966" s="109">
        <v>163360.22425059081</v>
      </c>
    </row>
    <row r="8967" spans="1:5" x14ac:dyDescent="0.35">
      <c r="A8967" s="107" t="s">
        <v>80</v>
      </c>
      <c r="B8967" s="107" t="s">
        <v>123</v>
      </c>
      <c r="C8967" s="110">
        <v>2</v>
      </c>
      <c r="D8967" s="109">
        <v>1923.8633570008119</v>
      </c>
      <c r="E8967" s="109">
        <v>141327.41124733619</v>
      </c>
    </row>
    <row r="8968" spans="1:5" x14ac:dyDescent="0.35">
      <c r="A8968" s="107" t="s">
        <v>80</v>
      </c>
      <c r="B8968" s="107" t="s">
        <v>123</v>
      </c>
      <c r="C8968" s="110">
        <v>3</v>
      </c>
      <c r="D8968" s="109">
        <v>1671.350975507112</v>
      </c>
      <c r="E8968" s="109">
        <v>130860.3026233382</v>
      </c>
    </row>
    <row r="8969" spans="1:5" x14ac:dyDescent="0.35">
      <c r="A8969" s="107" t="s">
        <v>80</v>
      </c>
      <c r="B8969" s="107" t="s">
        <v>123</v>
      </c>
      <c r="C8969" s="110">
        <v>4</v>
      </c>
      <c r="D8969" s="109">
        <v>1214.303878771047</v>
      </c>
      <c r="E8969" s="109">
        <v>91801.80965553112</v>
      </c>
    </row>
    <row r="8970" spans="1:5" x14ac:dyDescent="0.35">
      <c r="A8970" s="107" t="s">
        <v>80</v>
      </c>
      <c r="B8970" s="107" t="s">
        <v>123</v>
      </c>
      <c r="C8970" s="110">
        <v>5</v>
      </c>
      <c r="D8970" s="109">
        <v>737.92965131724065</v>
      </c>
      <c r="E8970" s="109">
        <v>56061.708834800847</v>
      </c>
    </row>
    <row r="8971" spans="1:5" x14ac:dyDescent="0.35">
      <c r="A8971" s="107" t="s">
        <v>80</v>
      </c>
      <c r="B8971" s="107" t="s">
        <v>123</v>
      </c>
      <c r="C8971" s="110">
        <v>6</v>
      </c>
      <c r="D8971" s="109">
        <v>372.55433100235211</v>
      </c>
      <c r="E8971" s="109">
        <v>27122.09090172888</v>
      </c>
    </row>
    <row r="8972" spans="1:5" x14ac:dyDescent="0.35">
      <c r="A8972" s="107" t="s">
        <v>80</v>
      </c>
      <c r="B8972" s="107" t="s">
        <v>123</v>
      </c>
      <c r="C8972" s="110">
        <v>7</v>
      </c>
      <c r="D8972" s="109">
        <v>783.42722097276794</v>
      </c>
      <c r="E8972" s="109">
        <v>55898.596522408523</v>
      </c>
    </row>
    <row r="8973" spans="1:5" x14ac:dyDescent="0.35">
      <c r="A8973" s="107" t="s">
        <v>80</v>
      </c>
      <c r="B8973" s="107" t="s">
        <v>123</v>
      </c>
      <c r="C8973" s="110">
        <v>8</v>
      </c>
      <c r="D8973" s="109">
        <v>1021.585163390092</v>
      </c>
      <c r="E8973" s="109">
        <v>71260.717667699268</v>
      </c>
    </row>
    <row r="8974" spans="1:5" x14ac:dyDescent="0.35">
      <c r="A8974" s="107" t="s">
        <v>80</v>
      </c>
      <c r="B8974" s="107" t="s">
        <v>123</v>
      </c>
      <c r="C8974" s="110">
        <v>9</v>
      </c>
      <c r="D8974" s="109">
        <v>1482.514100647277</v>
      </c>
      <c r="E8974" s="109">
        <v>86585.935647262246</v>
      </c>
    </row>
    <row r="8975" spans="1:5" x14ac:dyDescent="0.35">
      <c r="A8975" s="107" t="s">
        <v>80</v>
      </c>
      <c r="B8975" s="107" t="s">
        <v>123</v>
      </c>
      <c r="C8975" s="110">
        <v>10</v>
      </c>
      <c r="D8975" s="109">
        <v>1783.732759314692</v>
      </c>
      <c r="E8975" s="109">
        <v>64809.601347420466</v>
      </c>
    </row>
    <row r="8976" spans="1:5" x14ac:dyDescent="0.35">
      <c r="A8976" s="107" t="s">
        <v>80</v>
      </c>
      <c r="B8976" s="107" t="s">
        <v>123</v>
      </c>
      <c r="C8976" s="110">
        <v>11</v>
      </c>
      <c r="D8976" s="109">
        <v>2077.1271899280509</v>
      </c>
      <c r="E8976" s="109">
        <v>83507.878073389511</v>
      </c>
    </row>
    <row r="8977" spans="1:5" x14ac:dyDescent="0.35">
      <c r="A8977" s="107" t="s">
        <v>80</v>
      </c>
      <c r="B8977" s="107" t="s">
        <v>123</v>
      </c>
      <c r="C8977" s="110">
        <v>12</v>
      </c>
      <c r="D8977" s="109">
        <v>2565.9115363721139</v>
      </c>
      <c r="E8977" s="109">
        <v>99000.726866591751</v>
      </c>
    </row>
    <row r="8978" spans="1:5" x14ac:dyDescent="0.35">
      <c r="A8978" s="107" t="s">
        <v>80</v>
      </c>
      <c r="B8978" s="107" t="s">
        <v>103</v>
      </c>
      <c r="C8978" s="110">
        <v>1</v>
      </c>
      <c r="D8978" s="109">
        <v>14851.81170618826</v>
      </c>
      <c r="E8978" s="109">
        <v>1280133.322238839</v>
      </c>
    </row>
    <row r="8979" spans="1:5" x14ac:dyDescent="0.35">
      <c r="A8979" s="107" t="s">
        <v>80</v>
      </c>
      <c r="B8979" s="107" t="s">
        <v>103</v>
      </c>
      <c r="C8979" s="110">
        <v>2</v>
      </c>
      <c r="D8979" s="109">
        <v>13414.711660761899</v>
      </c>
      <c r="E8979" s="109">
        <v>1071096.8137976839</v>
      </c>
    </row>
    <row r="8980" spans="1:5" x14ac:dyDescent="0.35">
      <c r="A8980" s="107" t="s">
        <v>80</v>
      </c>
      <c r="B8980" s="107" t="s">
        <v>103</v>
      </c>
      <c r="C8980" s="110">
        <v>3</v>
      </c>
      <c r="D8980" s="109">
        <v>15087.05303128627</v>
      </c>
      <c r="E8980" s="109">
        <v>1242640.5917854081</v>
      </c>
    </row>
    <row r="8981" spans="1:5" x14ac:dyDescent="0.35">
      <c r="A8981" s="107" t="s">
        <v>80</v>
      </c>
      <c r="B8981" s="107" t="s">
        <v>103</v>
      </c>
      <c r="C8981" s="110">
        <v>4</v>
      </c>
      <c r="D8981" s="109">
        <v>13420.224405591791</v>
      </c>
      <c r="E8981" s="109">
        <v>1068079.6737566639</v>
      </c>
    </row>
    <row r="8982" spans="1:5" x14ac:dyDescent="0.35">
      <c r="A8982" s="107" t="s">
        <v>80</v>
      </c>
      <c r="B8982" s="107" t="s">
        <v>103</v>
      </c>
      <c r="C8982" s="110">
        <v>5</v>
      </c>
      <c r="D8982" s="109">
        <v>12935.450893813329</v>
      </c>
      <c r="E8982" s="109">
        <v>927777.9649821464</v>
      </c>
    </row>
    <row r="8983" spans="1:5" x14ac:dyDescent="0.35">
      <c r="A8983" s="107" t="s">
        <v>80</v>
      </c>
      <c r="B8983" s="107" t="s">
        <v>103</v>
      </c>
      <c r="C8983" s="110">
        <v>6</v>
      </c>
      <c r="D8983" s="109">
        <v>14778.3002944779</v>
      </c>
      <c r="E8983" s="109">
        <v>998021.07432268851</v>
      </c>
    </row>
    <row r="8984" spans="1:5" x14ac:dyDescent="0.35">
      <c r="A8984" s="107" t="s">
        <v>80</v>
      </c>
      <c r="B8984" s="107" t="s">
        <v>103</v>
      </c>
      <c r="C8984" s="110">
        <v>7</v>
      </c>
      <c r="D8984" s="109">
        <v>15015.703551528</v>
      </c>
      <c r="E8984" s="109">
        <v>1039912.100128158</v>
      </c>
    </row>
    <row r="8985" spans="1:5" x14ac:dyDescent="0.35">
      <c r="A8985" s="107" t="s">
        <v>80</v>
      </c>
      <c r="B8985" s="107" t="s">
        <v>103</v>
      </c>
      <c r="C8985" s="110">
        <v>8</v>
      </c>
      <c r="D8985" s="109">
        <v>19080.93699110653</v>
      </c>
      <c r="E8985" s="109">
        <v>1096065.997451378</v>
      </c>
    </row>
    <row r="8986" spans="1:5" x14ac:dyDescent="0.35">
      <c r="A8986" s="107" t="s">
        <v>80</v>
      </c>
      <c r="B8986" s="107" t="s">
        <v>103</v>
      </c>
      <c r="C8986" s="110">
        <v>9</v>
      </c>
      <c r="D8986" s="109">
        <v>17369.981532171631</v>
      </c>
      <c r="E8986" s="109">
        <v>878102.40068943065</v>
      </c>
    </row>
    <row r="8987" spans="1:5" x14ac:dyDescent="0.35">
      <c r="A8987" s="107" t="s">
        <v>80</v>
      </c>
      <c r="B8987" s="107" t="s">
        <v>103</v>
      </c>
      <c r="C8987" s="110">
        <v>10</v>
      </c>
      <c r="D8987" s="109">
        <v>20789.739492126031</v>
      </c>
      <c r="E8987" s="109">
        <v>921774.08127632679</v>
      </c>
    </row>
    <row r="8988" spans="1:5" x14ac:dyDescent="0.35">
      <c r="A8988" s="107" t="s">
        <v>80</v>
      </c>
      <c r="B8988" s="107" t="s">
        <v>103</v>
      </c>
      <c r="C8988" s="110">
        <v>11</v>
      </c>
      <c r="D8988" s="109">
        <v>20360.892059692869</v>
      </c>
      <c r="E8988" s="109">
        <v>1062270.7711390019</v>
      </c>
    </row>
    <row r="8989" spans="1:5" x14ac:dyDescent="0.35">
      <c r="A8989" s="107" t="s">
        <v>80</v>
      </c>
      <c r="B8989" s="107" t="s">
        <v>103</v>
      </c>
      <c r="C8989" s="110">
        <v>12</v>
      </c>
      <c r="D8989" s="109">
        <v>18840.583117601422</v>
      </c>
      <c r="E8989" s="109">
        <v>915958.58562176325</v>
      </c>
    </row>
    <row r="8990" spans="1:5" x14ac:dyDescent="0.35">
      <c r="A8990" s="107" t="s">
        <v>80</v>
      </c>
      <c r="B8990" s="107" t="s">
        <v>122</v>
      </c>
      <c r="C8990" s="110">
        <v>1</v>
      </c>
      <c r="D8990" s="109">
        <v>2273.5121190851369</v>
      </c>
      <c r="E8990" s="109">
        <v>176375.7107239975</v>
      </c>
    </row>
    <row r="8991" spans="1:5" x14ac:dyDescent="0.35">
      <c r="A8991" s="107" t="s">
        <v>80</v>
      </c>
      <c r="B8991" s="107" t="s">
        <v>122</v>
      </c>
      <c r="C8991" s="110">
        <v>2</v>
      </c>
      <c r="D8991" s="109">
        <v>1721.692871020404</v>
      </c>
      <c r="E8991" s="109">
        <v>130494.1580306329</v>
      </c>
    </row>
    <row r="8992" spans="1:5" x14ac:dyDescent="0.35">
      <c r="A8992" s="107" t="s">
        <v>80</v>
      </c>
      <c r="B8992" s="107" t="s">
        <v>122</v>
      </c>
      <c r="C8992" s="110">
        <v>3</v>
      </c>
      <c r="D8992" s="109">
        <v>1579.658574748875</v>
      </c>
      <c r="E8992" s="109">
        <v>127462.7944260119</v>
      </c>
    </row>
    <row r="8993" spans="1:5" x14ac:dyDescent="0.35">
      <c r="A8993" s="107" t="s">
        <v>80</v>
      </c>
      <c r="B8993" s="107" t="s">
        <v>122</v>
      </c>
      <c r="C8993" s="110">
        <v>4</v>
      </c>
      <c r="D8993" s="109">
        <v>1082.200345713886</v>
      </c>
      <c r="E8993" s="109">
        <v>83606.579173512946</v>
      </c>
    </row>
    <row r="8994" spans="1:5" x14ac:dyDescent="0.35">
      <c r="A8994" s="107" t="s">
        <v>80</v>
      </c>
      <c r="B8994" s="107" t="s">
        <v>122</v>
      </c>
      <c r="C8994" s="110">
        <v>5</v>
      </c>
      <c r="D8994" s="109">
        <v>700.54897311109357</v>
      </c>
      <c r="E8994" s="109">
        <v>55589.708207463249</v>
      </c>
    </row>
    <row r="8995" spans="1:5" x14ac:dyDescent="0.35">
      <c r="A8995" s="107" t="s">
        <v>80</v>
      </c>
      <c r="B8995" s="107" t="s">
        <v>122</v>
      </c>
      <c r="C8995" s="110">
        <v>6</v>
      </c>
      <c r="D8995" s="109">
        <v>451.74352506105691</v>
      </c>
      <c r="E8995" s="109">
        <v>34762.190684712281</v>
      </c>
    </row>
    <row r="8996" spans="1:5" x14ac:dyDescent="0.35">
      <c r="A8996" s="107" t="s">
        <v>80</v>
      </c>
      <c r="B8996" s="107" t="s">
        <v>122</v>
      </c>
      <c r="C8996" s="110">
        <v>7</v>
      </c>
      <c r="D8996" s="109">
        <v>595.81359665924788</v>
      </c>
      <c r="E8996" s="109">
        <v>45287.675355570762</v>
      </c>
    </row>
    <row r="8997" spans="1:5" x14ac:dyDescent="0.35">
      <c r="A8997" s="107" t="s">
        <v>80</v>
      </c>
      <c r="B8997" s="107" t="s">
        <v>122</v>
      </c>
      <c r="C8997" s="110">
        <v>8</v>
      </c>
      <c r="D8997" s="109">
        <v>954.32543087363126</v>
      </c>
      <c r="E8997" s="109">
        <v>69068.15621415466</v>
      </c>
    </row>
    <row r="8998" spans="1:5" x14ac:dyDescent="0.35">
      <c r="A8998" s="107" t="s">
        <v>80</v>
      </c>
      <c r="B8998" s="107" t="s">
        <v>122</v>
      </c>
      <c r="C8998" s="110">
        <v>9</v>
      </c>
      <c r="D8998" s="109">
        <v>1316.84704008381</v>
      </c>
      <c r="E8998" s="109">
        <v>77305.897977961489</v>
      </c>
    </row>
    <row r="8999" spans="1:5" x14ac:dyDescent="0.35">
      <c r="A8999" s="107" t="s">
        <v>80</v>
      </c>
      <c r="B8999" s="107" t="s">
        <v>122</v>
      </c>
      <c r="C8999" s="110">
        <v>10</v>
      </c>
      <c r="D8999" s="109">
        <v>1901.696599306767</v>
      </c>
      <c r="E8999" s="109">
        <v>66893.987568761557</v>
      </c>
    </row>
    <row r="9000" spans="1:5" x14ac:dyDescent="0.35">
      <c r="A9000" s="107" t="s">
        <v>80</v>
      </c>
      <c r="B9000" s="107" t="s">
        <v>122</v>
      </c>
      <c r="C9000" s="110">
        <v>11</v>
      </c>
      <c r="D9000" s="109">
        <v>2276.0006202477239</v>
      </c>
      <c r="E9000" s="109">
        <v>89888.431359142211</v>
      </c>
    </row>
    <row r="9001" spans="1:5" x14ac:dyDescent="0.35">
      <c r="A9001" s="107" t="s">
        <v>80</v>
      </c>
      <c r="B9001" s="107" t="s">
        <v>122</v>
      </c>
      <c r="C9001" s="110">
        <v>12</v>
      </c>
      <c r="D9001" s="109">
        <v>2422.0641743862798</v>
      </c>
      <c r="E9001" s="109">
        <v>92274.970056699836</v>
      </c>
    </row>
    <row r="9002" spans="1:5" x14ac:dyDescent="0.35">
      <c r="A9002" s="107" t="s">
        <v>80</v>
      </c>
      <c r="B9002" s="107" t="s">
        <v>75</v>
      </c>
      <c r="C9002" s="110">
        <v>1</v>
      </c>
      <c r="D9002" s="109">
        <v>30380.598750540132</v>
      </c>
      <c r="E9002" s="109">
        <v>2492089.007113677</v>
      </c>
    </row>
    <row r="9003" spans="1:5" x14ac:dyDescent="0.35">
      <c r="A9003" s="107" t="s">
        <v>80</v>
      </c>
      <c r="B9003" s="107" t="s">
        <v>75</v>
      </c>
      <c r="C9003" s="110">
        <v>2</v>
      </c>
      <c r="D9003" s="109">
        <v>0</v>
      </c>
      <c r="E9003" s="109">
        <v>0</v>
      </c>
    </row>
    <row r="9004" spans="1:5" x14ac:dyDescent="0.35">
      <c r="A9004" s="107" t="s">
        <v>80</v>
      </c>
      <c r="B9004" s="107" t="s">
        <v>75</v>
      </c>
      <c r="C9004" s="110">
        <v>3</v>
      </c>
      <c r="D9004" s="109">
        <v>0</v>
      </c>
      <c r="E9004" s="109">
        <v>0</v>
      </c>
    </row>
    <row r="9005" spans="1:5" x14ac:dyDescent="0.35">
      <c r="A9005" s="107" t="s">
        <v>80</v>
      </c>
      <c r="B9005" s="107" t="s">
        <v>75</v>
      </c>
      <c r="C9005" s="110">
        <v>4</v>
      </c>
      <c r="D9005" s="109">
        <v>0</v>
      </c>
      <c r="E9005" s="109">
        <v>0</v>
      </c>
    </row>
    <row r="9006" spans="1:5" x14ac:dyDescent="0.35">
      <c r="A9006" s="107" t="s">
        <v>80</v>
      </c>
      <c r="B9006" s="107" t="s">
        <v>75</v>
      </c>
      <c r="C9006" s="110">
        <v>5</v>
      </c>
      <c r="D9006" s="109">
        <v>0</v>
      </c>
      <c r="E9006" s="109">
        <v>0</v>
      </c>
    </row>
    <row r="9007" spans="1:5" x14ac:dyDescent="0.35">
      <c r="A9007" s="107" t="s">
        <v>80</v>
      </c>
      <c r="B9007" s="107" t="s">
        <v>75</v>
      </c>
      <c r="C9007" s="110">
        <v>6</v>
      </c>
      <c r="D9007" s="109">
        <v>0</v>
      </c>
      <c r="E9007" s="109">
        <v>0</v>
      </c>
    </row>
    <row r="9008" spans="1:5" x14ac:dyDescent="0.35">
      <c r="A9008" s="107" t="s">
        <v>80</v>
      </c>
      <c r="B9008" s="107" t="s">
        <v>75</v>
      </c>
      <c r="C9008" s="110">
        <v>7</v>
      </c>
      <c r="D9008" s="109">
        <v>0</v>
      </c>
      <c r="E9008" s="109">
        <v>0</v>
      </c>
    </row>
    <row r="9009" spans="1:5" x14ac:dyDescent="0.35">
      <c r="A9009" s="107" t="s">
        <v>80</v>
      </c>
      <c r="B9009" s="107" t="s">
        <v>75</v>
      </c>
      <c r="C9009" s="110">
        <v>8</v>
      </c>
      <c r="D9009" s="109">
        <v>0</v>
      </c>
      <c r="E9009" s="109">
        <v>0</v>
      </c>
    </row>
    <row r="9010" spans="1:5" x14ac:dyDescent="0.35">
      <c r="A9010" s="107" t="s">
        <v>80</v>
      </c>
      <c r="B9010" s="107" t="s">
        <v>75</v>
      </c>
      <c r="C9010" s="110">
        <v>9</v>
      </c>
      <c r="D9010" s="109">
        <v>0</v>
      </c>
      <c r="E9010" s="109">
        <v>0</v>
      </c>
    </row>
    <row r="9011" spans="1:5" x14ac:dyDescent="0.35">
      <c r="A9011" s="107" t="s">
        <v>80</v>
      </c>
      <c r="B9011" s="107" t="s">
        <v>75</v>
      </c>
      <c r="C9011" s="110">
        <v>10</v>
      </c>
      <c r="D9011" s="109">
        <v>0</v>
      </c>
      <c r="E9011" s="109">
        <v>0</v>
      </c>
    </row>
    <row r="9012" spans="1:5" x14ac:dyDescent="0.35">
      <c r="A9012" s="107" t="s">
        <v>80</v>
      </c>
      <c r="B9012" s="107" t="s">
        <v>75</v>
      </c>
      <c r="C9012" s="110">
        <v>11</v>
      </c>
      <c r="D9012" s="109">
        <v>0</v>
      </c>
      <c r="E9012" s="109">
        <v>0</v>
      </c>
    </row>
    <row r="9013" spans="1:5" x14ac:dyDescent="0.35">
      <c r="A9013" s="107" t="s">
        <v>80</v>
      </c>
      <c r="B9013" s="107" t="s">
        <v>75</v>
      </c>
      <c r="C9013" s="110">
        <v>12</v>
      </c>
      <c r="D9013" s="109">
        <v>0</v>
      </c>
      <c r="E9013" s="109">
        <v>0</v>
      </c>
    </row>
    <row r="9014" spans="1:5" x14ac:dyDescent="0.35">
      <c r="A9014" s="107" t="s">
        <v>80</v>
      </c>
      <c r="B9014" s="107" t="s">
        <v>121</v>
      </c>
      <c r="C9014" s="110">
        <v>1</v>
      </c>
      <c r="D9014" s="109">
        <v>714.21512189669579</v>
      </c>
      <c r="E9014" s="109">
        <v>36035.451489043808</v>
      </c>
    </row>
    <row r="9015" spans="1:5" x14ac:dyDescent="0.35">
      <c r="A9015" s="107" t="s">
        <v>80</v>
      </c>
      <c r="B9015" s="107" t="s">
        <v>121</v>
      </c>
      <c r="C9015" s="110">
        <v>2</v>
      </c>
      <c r="D9015" s="109">
        <v>621.38254790075302</v>
      </c>
      <c r="E9015" s="109">
        <v>28484.610881786612</v>
      </c>
    </row>
    <row r="9016" spans="1:5" x14ac:dyDescent="0.35">
      <c r="A9016" s="107" t="s">
        <v>80</v>
      </c>
      <c r="B9016" s="107" t="s">
        <v>121</v>
      </c>
      <c r="C9016" s="110">
        <v>3</v>
      </c>
      <c r="D9016" s="109">
        <v>585.72671345687206</v>
      </c>
      <c r="E9016" s="109">
        <v>23359.262682892171</v>
      </c>
    </row>
    <row r="9017" spans="1:5" x14ac:dyDescent="0.35">
      <c r="A9017" s="107" t="s">
        <v>80</v>
      </c>
      <c r="B9017" s="107" t="s">
        <v>121</v>
      </c>
      <c r="C9017" s="110">
        <v>4</v>
      </c>
      <c r="D9017" s="109">
        <v>491.95129416782351</v>
      </c>
      <c r="E9017" s="109">
        <v>26043.693541281631</v>
      </c>
    </row>
    <row r="9018" spans="1:5" x14ac:dyDescent="0.35">
      <c r="A9018" s="107" t="s">
        <v>80</v>
      </c>
      <c r="B9018" s="107" t="s">
        <v>121</v>
      </c>
      <c r="C9018" s="110">
        <v>5</v>
      </c>
      <c r="D9018" s="109">
        <v>512.82129287934094</v>
      </c>
      <c r="E9018" s="109">
        <v>25077.729056081429</v>
      </c>
    </row>
    <row r="9019" spans="1:5" x14ac:dyDescent="0.35">
      <c r="A9019" s="107" t="s">
        <v>80</v>
      </c>
      <c r="B9019" s="107" t="s">
        <v>121</v>
      </c>
      <c r="C9019" s="110">
        <v>6</v>
      </c>
      <c r="D9019" s="109">
        <v>1040.884053497834</v>
      </c>
      <c r="E9019" s="109">
        <v>58244.136922046848</v>
      </c>
    </row>
    <row r="9020" spans="1:5" x14ac:dyDescent="0.35">
      <c r="A9020" s="107" t="s">
        <v>80</v>
      </c>
      <c r="B9020" s="107" t="s">
        <v>121</v>
      </c>
      <c r="C9020" s="110">
        <v>7</v>
      </c>
      <c r="D9020" s="109">
        <v>256.35125707088048</v>
      </c>
      <c r="E9020" s="109">
        <v>13932.96780820003</v>
      </c>
    </row>
    <row r="9021" spans="1:5" x14ac:dyDescent="0.35">
      <c r="A9021" s="107" t="s">
        <v>80</v>
      </c>
      <c r="B9021" s="107" t="s">
        <v>121</v>
      </c>
      <c r="C9021" s="110">
        <v>8</v>
      </c>
      <c r="D9021" s="109">
        <v>348.9242361794561</v>
      </c>
      <c r="E9021" s="109">
        <v>10369.02484303068</v>
      </c>
    </row>
    <row r="9022" spans="1:5" x14ac:dyDescent="0.35">
      <c r="A9022" s="107" t="s">
        <v>80</v>
      </c>
      <c r="B9022" s="107" t="s">
        <v>121</v>
      </c>
      <c r="C9022" s="110">
        <v>9</v>
      </c>
      <c r="D9022" s="109">
        <v>201.12235637745039</v>
      </c>
      <c r="E9022" s="109">
        <v>9171.9958459900063</v>
      </c>
    </row>
    <row r="9023" spans="1:5" x14ac:dyDescent="0.35">
      <c r="A9023" s="107" t="s">
        <v>80</v>
      </c>
      <c r="B9023" s="107" t="s">
        <v>121</v>
      </c>
      <c r="C9023" s="110">
        <v>10</v>
      </c>
      <c r="D9023" s="109">
        <v>527.4955834182216</v>
      </c>
      <c r="E9023" s="109">
        <v>14738.06683199132</v>
      </c>
    </row>
    <row r="9024" spans="1:5" x14ac:dyDescent="0.35">
      <c r="A9024" s="107" t="s">
        <v>80</v>
      </c>
      <c r="B9024" s="107" t="s">
        <v>121</v>
      </c>
      <c r="C9024" s="110">
        <v>11</v>
      </c>
      <c r="D9024" s="109">
        <v>478.24352993392091</v>
      </c>
      <c r="E9024" s="109">
        <v>16378.497501330319</v>
      </c>
    </row>
    <row r="9025" spans="1:5" x14ac:dyDescent="0.35">
      <c r="A9025" s="107" t="s">
        <v>80</v>
      </c>
      <c r="B9025" s="107" t="s">
        <v>121</v>
      </c>
      <c r="C9025" s="110">
        <v>12</v>
      </c>
      <c r="D9025" s="109">
        <v>565.61301811867679</v>
      </c>
      <c r="E9025" s="109">
        <v>18394.248845570619</v>
      </c>
    </row>
    <row r="9026" spans="1:5" x14ac:dyDescent="0.35">
      <c r="A9026" s="107" t="s">
        <v>80</v>
      </c>
      <c r="B9026" s="107" t="s">
        <v>120</v>
      </c>
      <c r="C9026" s="110">
        <v>1</v>
      </c>
      <c r="D9026" s="109">
        <v>223.80046892515199</v>
      </c>
      <c r="E9026" s="109">
        <v>17277.314660976412</v>
      </c>
    </row>
    <row r="9027" spans="1:5" x14ac:dyDescent="0.35">
      <c r="A9027" s="107" t="s">
        <v>80</v>
      </c>
      <c r="B9027" s="107" t="s">
        <v>120</v>
      </c>
      <c r="C9027" s="110">
        <v>2</v>
      </c>
      <c r="D9027" s="109">
        <v>166.1828811842434</v>
      </c>
      <c r="E9027" s="109">
        <v>12350.65284881431</v>
      </c>
    </row>
    <row r="9028" spans="1:5" x14ac:dyDescent="0.35">
      <c r="A9028" s="107" t="s">
        <v>80</v>
      </c>
      <c r="B9028" s="107" t="s">
        <v>120</v>
      </c>
      <c r="C9028" s="110">
        <v>3</v>
      </c>
      <c r="D9028" s="109">
        <v>155.13824308577051</v>
      </c>
      <c r="E9028" s="109">
        <v>12107.92216697295</v>
      </c>
    </row>
    <row r="9029" spans="1:5" x14ac:dyDescent="0.35">
      <c r="A9029" s="107" t="s">
        <v>80</v>
      </c>
      <c r="B9029" s="107" t="s">
        <v>120</v>
      </c>
      <c r="C9029" s="110">
        <v>4</v>
      </c>
      <c r="D9029" s="109">
        <v>96.779100746370389</v>
      </c>
      <c r="E9029" s="109">
        <v>7326.0439052029706</v>
      </c>
    </row>
    <row r="9030" spans="1:5" x14ac:dyDescent="0.35">
      <c r="A9030" s="107" t="s">
        <v>80</v>
      </c>
      <c r="B9030" s="107" t="s">
        <v>120</v>
      </c>
      <c r="C9030" s="110">
        <v>5</v>
      </c>
      <c r="D9030" s="109">
        <v>42.321548609933089</v>
      </c>
      <c r="E9030" s="109">
        <v>3177.871056891579</v>
      </c>
    </row>
    <row r="9031" spans="1:5" x14ac:dyDescent="0.35">
      <c r="A9031" s="107" t="s">
        <v>80</v>
      </c>
      <c r="B9031" s="107" t="s">
        <v>120</v>
      </c>
      <c r="C9031" s="110">
        <v>6</v>
      </c>
      <c r="D9031" s="109">
        <v>42.908355408792403</v>
      </c>
      <c r="E9031" s="109">
        <v>2996.2601488917849</v>
      </c>
    </row>
    <row r="9032" spans="1:5" x14ac:dyDescent="0.35">
      <c r="A9032" s="107" t="s">
        <v>80</v>
      </c>
      <c r="B9032" s="107" t="s">
        <v>120</v>
      </c>
      <c r="C9032" s="110">
        <v>7</v>
      </c>
      <c r="D9032" s="109">
        <v>56.933498306903189</v>
      </c>
      <c r="E9032" s="109">
        <v>3883.375114966741</v>
      </c>
    </row>
    <row r="9033" spans="1:5" x14ac:dyDescent="0.35">
      <c r="A9033" s="107" t="s">
        <v>80</v>
      </c>
      <c r="B9033" s="107" t="s">
        <v>120</v>
      </c>
      <c r="C9033" s="110">
        <v>8</v>
      </c>
      <c r="D9033" s="109">
        <v>70.762918316141779</v>
      </c>
      <c r="E9033" s="109">
        <v>4831.7733035575193</v>
      </c>
    </row>
    <row r="9034" spans="1:5" x14ac:dyDescent="0.35">
      <c r="A9034" s="107" t="s">
        <v>80</v>
      </c>
      <c r="B9034" s="107" t="s">
        <v>120</v>
      </c>
      <c r="C9034" s="110">
        <v>9</v>
      </c>
      <c r="D9034" s="109">
        <v>76.022513467852463</v>
      </c>
      <c r="E9034" s="109">
        <v>4440.351234703111</v>
      </c>
    </row>
    <row r="9035" spans="1:5" x14ac:dyDescent="0.35">
      <c r="A9035" s="107" t="s">
        <v>80</v>
      </c>
      <c r="B9035" s="107" t="s">
        <v>120</v>
      </c>
      <c r="C9035" s="110">
        <v>10</v>
      </c>
      <c r="D9035" s="109">
        <v>108.1971594620227</v>
      </c>
      <c r="E9035" s="109">
        <v>4041.8238311706991</v>
      </c>
    </row>
    <row r="9036" spans="1:5" x14ac:dyDescent="0.35">
      <c r="A9036" s="107" t="s">
        <v>80</v>
      </c>
      <c r="B9036" s="107" t="s">
        <v>120</v>
      </c>
      <c r="C9036" s="110">
        <v>11</v>
      </c>
      <c r="D9036" s="109">
        <v>111.8127916670003</v>
      </c>
      <c r="E9036" s="109">
        <v>4728.6412652529161</v>
      </c>
    </row>
    <row r="9037" spans="1:5" x14ac:dyDescent="0.35">
      <c r="A9037" s="107" t="s">
        <v>80</v>
      </c>
      <c r="B9037" s="107" t="s">
        <v>120</v>
      </c>
      <c r="C9037" s="110">
        <v>12</v>
      </c>
      <c r="D9037" s="109">
        <v>298.72557370103209</v>
      </c>
      <c r="E9037" s="109">
        <v>11915.597327324651</v>
      </c>
    </row>
    <row r="9038" spans="1:5" x14ac:dyDescent="0.35">
      <c r="A9038" s="107" t="s">
        <v>80</v>
      </c>
      <c r="B9038" s="107" t="s">
        <v>76</v>
      </c>
      <c r="C9038" s="110">
        <v>1</v>
      </c>
      <c r="D9038" s="109">
        <v>0</v>
      </c>
      <c r="E9038" s="109">
        <v>0</v>
      </c>
    </row>
    <row r="9039" spans="1:5" x14ac:dyDescent="0.35">
      <c r="A9039" s="107" t="s">
        <v>80</v>
      </c>
      <c r="B9039" s="107" t="s">
        <v>76</v>
      </c>
      <c r="C9039" s="110">
        <v>2</v>
      </c>
      <c r="D9039" s="109">
        <v>0</v>
      </c>
      <c r="E9039" s="109">
        <v>0</v>
      </c>
    </row>
    <row r="9040" spans="1:5" x14ac:dyDescent="0.35">
      <c r="A9040" s="107" t="s">
        <v>80</v>
      </c>
      <c r="B9040" s="107" t="s">
        <v>76</v>
      </c>
      <c r="C9040" s="110">
        <v>3</v>
      </c>
      <c r="D9040" s="109">
        <v>0</v>
      </c>
      <c r="E9040" s="109">
        <v>0</v>
      </c>
    </row>
    <row r="9041" spans="1:5" x14ac:dyDescent="0.35">
      <c r="A9041" s="107" t="s">
        <v>80</v>
      </c>
      <c r="B9041" s="107" t="s">
        <v>76</v>
      </c>
      <c r="C9041" s="110">
        <v>4</v>
      </c>
      <c r="D9041" s="109">
        <v>0</v>
      </c>
      <c r="E9041" s="109">
        <v>0</v>
      </c>
    </row>
    <row r="9042" spans="1:5" x14ac:dyDescent="0.35">
      <c r="A9042" s="107" t="s">
        <v>80</v>
      </c>
      <c r="B9042" s="107" t="s">
        <v>76</v>
      </c>
      <c r="C9042" s="110">
        <v>5</v>
      </c>
      <c r="D9042" s="109">
        <v>0</v>
      </c>
      <c r="E9042" s="109">
        <v>0</v>
      </c>
    </row>
    <row r="9043" spans="1:5" x14ac:dyDescent="0.35">
      <c r="A9043" s="107" t="s">
        <v>80</v>
      </c>
      <c r="B9043" s="107" t="s">
        <v>76</v>
      </c>
      <c r="C9043" s="110">
        <v>6</v>
      </c>
      <c r="D9043" s="109">
        <v>0</v>
      </c>
      <c r="E9043" s="109">
        <v>0</v>
      </c>
    </row>
    <row r="9044" spans="1:5" x14ac:dyDescent="0.35">
      <c r="A9044" s="107" t="s">
        <v>80</v>
      </c>
      <c r="B9044" s="107" t="s">
        <v>76</v>
      </c>
      <c r="C9044" s="110">
        <v>7</v>
      </c>
      <c r="D9044" s="109">
        <v>0</v>
      </c>
      <c r="E9044" s="109">
        <v>0</v>
      </c>
    </row>
    <row r="9045" spans="1:5" x14ac:dyDescent="0.35">
      <c r="A9045" s="107" t="s">
        <v>80</v>
      </c>
      <c r="B9045" s="107" t="s">
        <v>76</v>
      </c>
      <c r="C9045" s="110">
        <v>8</v>
      </c>
      <c r="D9045" s="109">
        <v>0</v>
      </c>
      <c r="E9045" s="109">
        <v>0</v>
      </c>
    </row>
    <row r="9046" spans="1:5" x14ac:dyDescent="0.35">
      <c r="A9046" s="107" t="s">
        <v>80</v>
      </c>
      <c r="B9046" s="107" t="s">
        <v>76</v>
      </c>
      <c r="C9046" s="110">
        <v>9</v>
      </c>
      <c r="D9046" s="109">
        <v>0</v>
      </c>
      <c r="E9046" s="109">
        <v>0</v>
      </c>
    </row>
    <row r="9047" spans="1:5" x14ac:dyDescent="0.35">
      <c r="A9047" s="107" t="s">
        <v>80</v>
      </c>
      <c r="B9047" s="107" t="s">
        <v>76</v>
      </c>
      <c r="C9047" s="110">
        <v>10</v>
      </c>
      <c r="D9047" s="109">
        <v>0</v>
      </c>
      <c r="E9047" s="109">
        <v>0</v>
      </c>
    </row>
    <row r="9048" spans="1:5" x14ac:dyDescent="0.35">
      <c r="A9048" s="107" t="s">
        <v>80</v>
      </c>
      <c r="B9048" s="107" t="s">
        <v>76</v>
      </c>
      <c r="C9048" s="110">
        <v>11</v>
      </c>
      <c r="D9048" s="109">
        <v>0</v>
      </c>
      <c r="E9048" s="109">
        <v>0</v>
      </c>
    </row>
    <row r="9049" spans="1:5" x14ac:dyDescent="0.35">
      <c r="A9049" s="107" t="s">
        <v>80</v>
      </c>
      <c r="B9049" s="107" t="s">
        <v>76</v>
      </c>
      <c r="C9049" s="110">
        <v>12</v>
      </c>
      <c r="D9049" s="109">
        <v>0</v>
      </c>
      <c r="E9049" s="109">
        <v>0</v>
      </c>
    </row>
    <row r="9050" spans="1:5" x14ac:dyDescent="0.35">
      <c r="A9050" s="107" t="s">
        <v>80</v>
      </c>
      <c r="B9050" s="107" t="s">
        <v>119</v>
      </c>
      <c r="C9050" s="110">
        <v>1</v>
      </c>
      <c r="D9050" s="109">
        <v>569.14415953744299</v>
      </c>
      <c r="E9050" s="109">
        <v>39724.167885045717</v>
      </c>
    </row>
    <row r="9051" spans="1:5" x14ac:dyDescent="0.35">
      <c r="A9051" s="107" t="s">
        <v>80</v>
      </c>
      <c r="B9051" s="107" t="s">
        <v>119</v>
      </c>
      <c r="C9051" s="110">
        <v>2</v>
      </c>
      <c r="D9051" s="109">
        <v>309.40687191943829</v>
      </c>
      <c r="E9051" s="109">
        <v>20628.80046012079</v>
      </c>
    </row>
    <row r="9052" spans="1:5" x14ac:dyDescent="0.35">
      <c r="A9052" s="107" t="s">
        <v>80</v>
      </c>
      <c r="B9052" s="107" t="s">
        <v>119</v>
      </c>
      <c r="C9052" s="110">
        <v>3</v>
      </c>
      <c r="D9052" s="109">
        <v>381.65798286106809</v>
      </c>
      <c r="E9052" s="109">
        <v>26262.204221408909</v>
      </c>
    </row>
    <row r="9053" spans="1:5" x14ac:dyDescent="0.35">
      <c r="A9053" s="107" t="s">
        <v>80</v>
      </c>
      <c r="B9053" s="107" t="s">
        <v>119</v>
      </c>
      <c r="C9053" s="110">
        <v>4</v>
      </c>
      <c r="D9053" s="109">
        <v>278.50842471018819</v>
      </c>
      <c r="E9053" s="109">
        <v>18791.34183661425</v>
      </c>
    </row>
    <row r="9054" spans="1:5" x14ac:dyDescent="0.35">
      <c r="A9054" s="107" t="s">
        <v>80</v>
      </c>
      <c r="B9054" s="107" t="s">
        <v>119</v>
      </c>
      <c r="C9054" s="110">
        <v>5</v>
      </c>
      <c r="D9054" s="109">
        <v>236.0498094056334</v>
      </c>
      <c r="E9054" s="109">
        <v>15694.35157576514</v>
      </c>
    </row>
    <row r="9055" spans="1:5" x14ac:dyDescent="0.35">
      <c r="A9055" s="107" t="s">
        <v>80</v>
      </c>
      <c r="B9055" s="107" t="s">
        <v>119</v>
      </c>
      <c r="C9055" s="110">
        <v>6</v>
      </c>
      <c r="D9055" s="109">
        <v>200.87339670994149</v>
      </c>
      <c r="E9055" s="109">
        <v>13091.83586897742</v>
      </c>
    </row>
    <row r="9056" spans="1:5" x14ac:dyDescent="0.35">
      <c r="A9056" s="107" t="s">
        <v>80</v>
      </c>
      <c r="B9056" s="107" t="s">
        <v>119</v>
      </c>
      <c r="C9056" s="110">
        <v>7</v>
      </c>
      <c r="D9056" s="109">
        <v>269.76739111004167</v>
      </c>
      <c r="E9056" s="109">
        <v>17693.039549122841</v>
      </c>
    </row>
    <row r="9057" spans="1:5" x14ac:dyDescent="0.35">
      <c r="A9057" s="107" t="s">
        <v>80</v>
      </c>
      <c r="B9057" s="107" t="s">
        <v>119</v>
      </c>
      <c r="C9057" s="110">
        <v>8</v>
      </c>
      <c r="D9057" s="109">
        <v>336.26371192261792</v>
      </c>
      <c r="E9057" s="109">
        <v>22259.679119762899</v>
      </c>
    </row>
    <row r="9058" spans="1:5" x14ac:dyDescent="0.35">
      <c r="A9058" s="107" t="s">
        <v>80</v>
      </c>
      <c r="B9058" s="107" t="s">
        <v>119</v>
      </c>
      <c r="C9058" s="110">
        <v>9</v>
      </c>
      <c r="D9058" s="109">
        <v>423.14308518173419</v>
      </c>
      <c r="E9058" s="109">
        <v>24596.470680880891</v>
      </c>
    </row>
    <row r="9059" spans="1:5" x14ac:dyDescent="0.35">
      <c r="A9059" s="107" t="s">
        <v>80</v>
      </c>
      <c r="B9059" s="107" t="s">
        <v>119</v>
      </c>
      <c r="C9059" s="110">
        <v>10</v>
      </c>
      <c r="D9059" s="109">
        <v>490.33261939827071</v>
      </c>
      <c r="E9059" s="109">
        <v>19253.783842499219</v>
      </c>
    </row>
    <row r="9060" spans="1:5" x14ac:dyDescent="0.35">
      <c r="A9060" s="107" t="s">
        <v>80</v>
      </c>
      <c r="B9060" s="107" t="s">
        <v>119</v>
      </c>
      <c r="C9060" s="110">
        <v>11</v>
      </c>
      <c r="D9060" s="109">
        <v>566.92325792068436</v>
      </c>
      <c r="E9060" s="109">
        <v>24685.964939746351</v>
      </c>
    </row>
    <row r="9061" spans="1:5" x14ac:dyDescent="0.35">
      <c r="A9061" s="107" t="s">
        <v>80</v>
      </c>
      <c r="B9061" s="107" t="s">
        <v>119</v>
      </c>
      <c r="C9061" s="110">
        <v>12</v>
      </c>
      <c r="D9061" s="109">
        <v>537.36611463822931</v>
      </c>
      <c r="E9061" s="109">
        <v>22711.251164458459</v>
      </c>
    </row>
    <row r="9062" spans="1:5" x14ac:dyDescent="0.35">
      <c r="A9062" s="107" t="s">
        <v>80</v>
      </c>
      <c r="B9062" s="107" t="s">
        <v>118</v>
      </c>
      <c r="C9062" s="110">
        <v>1</v>
      </c>
      <c r="D9062" s="109">
        <v>189.12000146508211</v>
      </c>
      <c r="E9062" s="109">
        <v>13896.019043139529</v>
      </c>
    </row>
    <row r="9063" spans="1:5" x14ac:dyDescent="0.35">
      <c r="A9063" s="107" t="s">
        <v>80</v>
      </c>
      <c r="B9063" s="107" t="s">
        <v>118</v>
      </c>
      <c r="C9063" s="110">
        <v>2</v>
      </c>
      <c r="D9063" s="109">
        <v>538.08000701665878</v>
      </c>
      <c r="E9063" s="109">
        <v>39626.236104374933</v>
      </c>
    </row>
    <row r="9064" spans="1:5" x14ac:dyDescent="0.35">
      <c r="A9064" s="107" t="s">
        <v>80</v>
      </c>
      <c r="B9064" s="107" t="s">
        <v>118</v>
      </c>
      <c r="C9064" s="110">
        <v>3</v>
      </c>
      <c r="D9064" s="109">
        <v>684.47998094558704</v>
      </c>
      <c r="E9064" s="109">
        <v>52828.678033545868</v>
      </c>
    </row>
    <row r="9065" spans="1:5" x14ac:dyDescent="0.35">
      <c r="A9065" s="107" t="s">
        <v>80</v>
      </c>
      <c r="B9065" s="107" t="s">
        <v>118</v>
      </c>
      <c r="C9065" s="110">
        <v>4</v>
      </c>
      <c r="D9065" s="109">
        <v>1276.319972515108</v>
      </c>
      <c r="E9065" s="109">
        <v>96426.901136292916</v>
      </c>
    </row>
    <row r="9066" spans="1:5" x14ac:dyDescent="0.35">
      <c r="A9066" s="107" t="s">
        <v>80</v>
      </c>
      <c r="B9066" s="107" t="s">
        <v>118</v>
      </c>
      <c r="C9066" s="110">
        <v>5</v>
      </c>
      <c r="D9066" s="109">
        <v>1519.9199579954161</v>
      </c>
      <c r="E9066" s="109">
        <v>115190.9037225498</v>
      </c>
    </row>
    <row r="9067" spans="1:5" x14ac:dyDescent="0.35">
      <c r="A9067" s="107" t="s">
        <v>80</v>
      </c>
      <c r="B9067" s="107" t="s">
        <v>118</v>
      </c>
      <c r="C9067" s="110">
        <v>6</v>
      </c>
      <c r="D9067" s="109">
        <v>1262.1600229740141</v>
      </c>
      <c r="E9067" s="109">
        <v>88181.018319682218</v>
      </c>
    </row>
    <row r="9068" spans="1:5" x14ac:dyDescent="0.35">
      <c r="A9068" s="107" t="s">
        <v>80</v>
      </c>
      <c r="B9068" s="107" t="s">
        <v>118</v>
      </c>
      <c r="C9068" s="110">
        <v>7</v>
      </c>
      <c r="D9068" s="109">
        <v>1771.20005822182</v>
      </c>
      <c r="E9068" s="109">
        <v>123161.04329810401</v>
      </c>
    </row>
    <row r="9069" spans="1:5" x14ac:dyDescent="0.35">
      <c r="A9069" s="107" t="s">
        <v>80</v>
      </c>
      <c r="B9069" s="107" t="s">
        <v>118</v>
      </c>
      <c r="C9069" s="110">
        <v>8</v>
      </c>
      <c r="D9069" s="109">
        <v>1096.320001363755</v>
      </c>
      <c r="E9069" s="109">
        <v>74549.495297865898</v>
      </c>
    </row>
    <row r="9070" spans="1:5" x14ac:dyDescent="0.35">
      <c r="A9070" s="107" t="s">
        <v>80</v>
      </c>
      <c r="B9070" s="107" t="s">
        <v>118</v>
      </c>
      <c r="C9070" s="110">
        <v>9</v>
      </c>
      <c r="D9070" s="109">
        <v>1644.9599480628931</v>
      </c>
      <c r="E9070" s="109">
        <v>96150.096451208097</v>
      </c>
    </row>
    <row r="9071" spans="1:5" x14ac:dyDescent="0.35">
      <c r="A9071" s="107" t="s">
        <v>80</v>
      </c>
      <c r="B9071" s="107" t="s">
        <v>118</v>
      </c>
      <c r="C9071" s="110">
        <v>10</v>
      </c>
      <c r="D9071" s="109">
        <v>1163.9500184059159</v>
      </c>
      <c r="E9071" s="109">
        <v>51171.339215788932</v>
      </c>
    </row>
    <row r="9072" spans="1:5" x14ac:dyDescent="0.35">
      <c r="A9072" s="107" t="s">
        <v>80</v>
      </c>
      <c r="B9072" s="107" t="s">
        <v>118</v>
      </c>
      <c r="C9072" s="110">
        <v>11</v>
      </c>
      <c r="D9072" s="109">
        <v>735.12000942230236</v>
      </c>
      <c r="E9072" s="109">
        <v>29953.451023413341</v>
      </c>
    </row>
    <row r="9073" spans="1:5" x14ac:dyDescent="0.35">
      <c r="A9073" s="107" t="s">
        <v>80</v>
      </c>
      <c r="B9073" s="107" t="s">
        <v>118</v>
      </c>
      <c r="C9073" s="110">
        <v>12</v>
      </c>
      <c r="D9073" s="109">
        <v>791.40003085136232</v>
      </c>
      <c r="E9073" s="109">
        <v>32448.019687270549</v>
      </c>
    </row>
    <row r="9074" spans="1:5" x14ac:dyDescent="0.35">
      <c r="A9074" s="107" t="s">
        <v>80</v>
      </c>
      <c r="B9074" s="107" t="s">
        <v>117</v>
      </c>
      <c r="C9074" s="110">
        <v>1</v>
      </c>
      <c r="D9074" s="109">
        <v>2083.9157803565859</v>
      </c>
      <c r="E9074" s="109">
        <v>160920.08723421759</v>
      </c>
    </row>
    <row r="9075" spans="1:5" x14ac:dyDescent="0.35">
      <c r="A9075" s="107" t="s">
        <v>80</v>
      </c>
      <c r="B9075" s="107" t="s">
        <v>117</v>
      </c>
      <c r="C9075" s="110">
        <v>2</v>
      </c>
      <c r="D9075" s="109">
        <v>1885.4727772966171</v>
      </c>
      <c r="E9075" s="109">
        <v>140204.58681554269</v>
      </c>
    </row>
    <row r="9076" spans="1:5" x14ac:dyDescent="0.35">
      <c r="A9076" s="107" t="s">
        <v>80</v>
      </c>
      <c r="B9076" s="107" t="s">
        <v>117</v>
      </c>
      <c r="C9076" s="110">
        <v>3</v>
      </c>
      <c r="D9076" s="109">
        <v>1978.4750858981849</v>
      </c>
      <c r="E9076" s="109">
        <v>154432.29452817491</v>
      </c>
    </row>
    <row r="9077" spans="1:5" x14ac:dyDescent="0.35">
      <c r="A9077" s="107" t="s">
        <v>80</v>
      </c>
      <c r="B9077" s="107" t="s">
        <v>117</v>
      </c>
      <c r="C9077" s="110">
        <v>4</v>
      </c>
      <c r="D9077" s="109">
        <v>1393.221791717544</v>
      </c>
      <c r="E9077" s="109">
        <v>105066.68597934399</v>
      </c>
    </row>
    <row r="9078" spans="1:5" x14ac:dyDescent="0.35">
      <c r="A9078" s="107" t="s">
        <v>80</v>
      </c>
      <c r="B9078" s="107" t="s">
        <v>117</v>
      </c>
      <c r="C9078" s="110">
        <v>5</v>
      </c>
      <c r="D9078" s="109">
        <v>1025.4005215876209</v>
      </c>
      <c r="E9078" s="109">
        <v>76914.399270960974</v>
      </c>
    </row>
    <row r="9079" spans="1:5" x14ac:dyDescent="0.35">
      <c r="A9079" s="107" t="s">
        <v>80</v>
      </c>
      <c r="B9079" s="107" t="s">
        <v>117</v>
      </c>
      <c r="C9079" s="110">
        <v>6</v>
      </c>
      <c r="D9079" s="109">
        <v>623.64595917791064</v>
      </c>
      <c r="E9079" s="109">
        <v>43546.682970767091</v>
      </c>
    </row>
    <row r="9080" spans="1:5" x14ac:dyDescent="0.35">
      <c r="A9080" s="107" t="s">
        <v>80</v>
      </c>
      <c r="B9080" s="107" t="s">
        <v>117</v>
      </c>
      <c r="C9080" s="110">
        <v>7</v>
      </c>
      <c r="D9080" s="109">
        <v>934.32148615065978</v>
      </c>
      <c r="E9080" s="109">
        <v>63737.696734601617</v>
      </c>
    </row>
    <row r="9081" spans="1:5" x14ac:dyDescent="0.35">
      <c r="A9081" s="107" t="s">
        <v>80</v>
      </c>
      <c r="B9081" s="107" t="s">
        <v>117</v>
      </c>
      <c r="C9081" s="110">
        <v>8</v>
      </c>
      <c r="D9081" s="109">
        <v>1428.0234475885279</v>
      </c>
      <c r="E9081" s="109">
        <v>97522.611937919646</v>
      </c>
    </row>
    <row r="9082" spans="1:5" x14ac:dyDescent="0.35">
      <c r="A9082" s="107" t="s">
        <v>80</v>
      </c>
      <c r="B9082" s="107" t="s">
        <v>117</v>
      </c>
      <c r="C9082" s="110">
        <v>9</v>
      </c>
      <c r="D9082" s="109">
        <v>1798.9417850425809</v>
      </c>
      <c r="E9082" s="109">
        <v>105291.7643905666</v>
      </c>
    </row>
    <row r="9083" spans="1:5" x14ac:dyDescent="0.35">
      <c r="A9083" s="107" t="s">
        <v>80</v>
      </c>
      <c r="B9083" s="107" t="s">
        <v>117</v>
      </c>
      <c r="C9083" s="110">
        <v>10</v>
      </c>
      <c r="D9083" s="109">
        <v>2135.1585187217779</v>
      </c>
      <c r="E9083" s="109">
        <v>80071.383433823168</v>
      </c>
    </row>
    <row r="9084" spans="1:5" x14ac:dyDescent="0.35">
      <c r="A9084" s="107" t="s">
        <v>80</v>
      </c>
      <c r="B9084" s="107" t="s">
        <v>117</v>
      </c>
      <c r="C9084" s="110">
        <v>11</v>
      </c>
      <c r="D9084" s="109">
        <v>2487.1359020000068</v>
      </c>
      <c r="E9084" s="109">
        <v>104007.6164839304</v>
      </c>
    </row>
    <row r="9085" spans="1:5" x14ac:dyDescent="0.35">
      <c r="A9085" s="107" t="s">
        <v>80</v>
      </c>
      <c r="B9085" s="107" t="s">
        <v>117</v>
      </c>
      <c r="C9085" s="110">
        <v>12</v>
      </c>
      <c r="D9085" s="109">
        <v>2769.771779240707</v>
      </c>
      <c r="E9085" s="109">
        <v>110461.2802512654</v>
      </c>
    </row>
    <row r="9086" spans="1:5" x14ac:dyDescent="0.35">
      <c r="A9086" s="107" t="s">
        <v>80</v>
      </c>
      <c r="B9086" s="107" t="s">
        <v>116</v>
      </c>
      <c r="C9086" s="110">
        <v>1</v>
      </c>
      <c r="D9086" s="109">
        <v>623.79550901410937</v>
      </c>
      <c r="E9086" s="109">
        <v>48403.025455989307</v>
      </c>
    </row>
    <row r="9087" spans="1:5" x14ac:dyDescent="0.35">
      <c r="A9087" s="107" t="s">
        <v>80</v>
      </c>
      <c r="B9087" s="107" t="s">
        <v>116</v>
      </c>
      <c r="C9087" s="110">
        <v>2</v>
      </c>
      <c r="D9087" s="109">
        <v>460.93140170649309</v>
      </c>
      <c r="E9087" s="109">
        <v>34928.983035959303</v>
      </c>
    </row>
    <row r="9088" spans="1:5" x14ac:dyDescent="0.35">
      <c r="A9088" s="107" t="s">
        <v>80</v>
      </c>
      <c r="B9088" s="107" t="s">
        <v>116</v>
      </c>
      <c r="C9088" s="110">
        <v>3</v>
      </c>
      <c r="D9088" s="109">
        <v>243.84791511846899</v>
      </c>
      <c r="E9088" s="109">
        <v>19675.808060096919</v>
      </c>
    </row>
    <row r="9089" spans="1:5" x14ac:dyDescent="0.35">
      <c r="A9089" s="107" t="s">
        <v>80</v>
      </c>
      <c r="B9089" s="107" t="s">
        <v>116</v>
      </c>
      <c r="C9089" s="110">
        <v>4</v>
      </c>
      <c r="D9089" s="109">
        <v>255.4829268938895</v>
      </c>
      <c r="E9089" s="109">
        <v>19727.392152596982</v>
      </c>
    </row>
    <row r="9090" spans="1:5" x14ac:dyDescent="0.35">
      <c r="A9090" s="107" t="s">
        <v>80</v>
      </c>
      <c r="B9090" s="107" t="s">
        <v>116</v>
      </c>
      <c r="C9090" s="110">
        <v>5</v>
      </c>
      <c r="D9090" s="109">
        <v>167.6530738283752</v>
      </c>
      <c r="E9090" s="109">
        <v>13302.23191746016</v>
      </c>
    </row>
    <row r="9091" spans="1:5" x14ac:dyDescent="0.35">
      <c r="A9091" s="107" t="s">
        <v>80</v>
      </c>
      <c r="B9091" s="107" t="s">
        <v>116</v>
      </c>
      <c r="C9091" s="110">
        <v>6</v>
      </c>
      <c r="D9091" s="109">
        <v>114.0053442730382</v>
      </c>
      <c r="E9091" s="109">
        <v>8774.0872176791854</v>
      </c>
    </row>
    <row r="9092" spans="1:5" x14ac:dyDescent="0.35">
      <c r="A9092" s="107" t="s">
        <v>80</v>
      </c>
      <c r="B9092" s="107" t="s">
        <v>116</v>
      </c>
      <c r="C9092" s="110">
        <v>7</v>
      </c>
      <c r="D9092" s="109">
        <v>146.7988166912701</v>
      </c>
      <c r="E9092" s="109">
        <v>11150.088030115799</v>
      </c>
    </row>
    <row r="9093" spans="1:5" x14ac:dyDescent="0.35">
      <c r="A9093" s="107" t="s">
        <v>80</v>
      </c>
      <c r="B9093" s="107" t="s">
        <v>116</v>
      </c>
      <c r="C9093" s="110">
        <v>8</v>
      </c>
      <c r="D9093" s="109">
        <v>207.84016292761109</v>
      </c>
      <c r="E9093" s="109">
        <v>15041.86368527507</v>
      </c>
    </row>
    <row r="9094" spans="1:5" x14ac:dyDescent="0.35">
      <c r="A9094" s="107" t="s">
        <v>80</v>
      </c>
      <c r="B9094" s="107" t="s">
        <v>116</v>
      </c>
      <c r="C9094" s="110">
        <v>9</v>
      </c>
      <c r="D9094" s="109">
        <v>366.04567975199939</v>
      </c>
      <c r="E9094" s="109">
        <v>21481.68348703907</v>
      </c>
    </row>
    <row r="9095" spans="1:5" x14ac:dyDescent="0.35">
      <c r="A9095" s="107" t="s">
        <v>80</v>
      </c>
      <c r="B9095" s="107" t="s">
        <v>116</v>
      </c>
      <c r="C9095" s="110">
        <v>10</v>
      </c>
      <c r="D9095" s="109">
        <v>543.37023947245734</v>
      </c>
      <c r="E9095" s="109">
        <v>19187.034450886811</v>
      </c>
    </row>
    <row r="9096" spans="1:5" x14ac:dyDescent="0.35">
      <c r="A9096" s="107" t="s">
        <v>80</v>
      </c>
      <c r="B9096" s="107" t="s">
        <v>116</v>
      </c>
      <c r="C9096" s="110">
        <v>11</v>
      </c>
      <c r="D9096" s="109">
        <v>378.77101571657448</v>
      </c>
      <c r="E9096" s="109">
        <v>15182.619811471381</v>
      </c>
    </row>
    <row r="9097" spans="1:5" x14ac:dyDescent="0.35">
      <c r="A9097" s="107" t="s">
        <v>80</v>
      </c>
      <c r="B9097" s="107" t="s">
        <v>116</v>
      </c>
      <c r="C9097" s="110">
        <v>12</v>
      </c>
      <c r="D9097" s="109">
        <v>672.93905909393879</v>
      </c>
      <c r="E9097" s="109">
        <v>25701.890157369311</v>
      </c>
    </row>
    <row r="9098" spans="1:5" x14ac:dyDescent="0.35">
      <c r="A9098" s="107" t="s">
        <v>80</v>
      </c>
      <c r="B9098" s="107" t="s">
        <v>115</v>
      </c>
      <c r="C9098" s="110">
        <v>1</v>
      </c>
      <c r="D9098" s="109">
        <v>39882.48807035006</v>
      </c>
      <c r="E9098" s="109">
        <v>635881.09125921957</v>
      </c>
    </row>
    <row r="9099" spans="1:5" x14ac:dyDescent="0.35">
      <c r="A9099" s="107" t="s">
        <v>80</v>
      </c>
      <c r="B9099" s="107" t="s">
        <v>115</v>
      </c>
      <c r="C9099" s="110">
        <v>2</v>
      </c>
      <c r="D9099" s="109">
        <v>38346.101579656017</v>
      </c>
      <c r="E9099" s="109">
        <v>502436.88638706983</v>
      </c>
    </row>
    <row r="9100" spans="1:5" x14ac:dyDescent="0.35">
      <c r="A9100" s="107" t="s">
        <v>80</v>
      </c>
      <c r="B9100" s="107" t="s">
        <v>115</v>
      </c>
      <c r="C9100" s="110">
        <v>3</v>
      </c>
      <c r="D9100" s="109">
        <v>39433.114344801412</v>
      </c>
      <c r="E9100" s="109">
        <v>412031.43898990331</v>
      </c>
    </row>
    <row r="9101" spans="1:5" x14ac:dyDescent="0.35">
      <c r="A9101" s="107" t="s">
        <v>80</v>
      </c>
      <c r="B9101" s="107" t="s">
        <v>115</v>
      </c>
      <c r="C9101" s="110">
        <v>4</v>
      </c>
      <c r="D9101" s="109">
        <v>37618.502788707643</v>
      </c>
      <c r="E9101" s="109">
        <v>459391.11037640338</v>
      </c>
    </row>
    <row r="9102" spans="1:5" x14ac:dyDescent="0.35">
      <c r="A9102" s="107" t="s">
        <v>80</v>
      </c>
      <c r="B9102" s="107" t="s">
        <v>115</v>
      </c>
      <c r="C9102" s="110">
        <v>5</v>
      </c>
      <c r="D9102" s="109">
        <v>32338.76030425572</v>
      </c>
      <c r="E9102" s="109">
        <v>451232.83178175631</v>
      </c>
    </row>
    <row r="9103" spans="1:5" x14ac:dyDescent="0.35">
      <c r="A9103" s="107" t="s">
        <v>80</v>
      </c>
      <c r="B9103" s="107" t="s">
        <v>115</v>
      </c>
      <c r="C9103" s="110">
        <v>6</v>
      </c>
      <c r="D9103" s="109">
        <v>29277.154714135551</v>
      </c>
      <c r="E9103" s="109">
        <v>1028121.450211684</v>
      </c>
    </row>
    <row r="9104" spans="1:5" x14ac:dyDescent="0.35">
      <c r="A9104" s="107" t="s">
        <v>80</v>
      </c>
      <c r="B9104" s="107" t="s">
        <v>115</v>
      </c>
      <c r="C9104" s="110">
        <v>7</v>
      </c>
      <c r="D9104" s="109">
        <v>22751.125091676389</v>
      </c>
      <c r="E9104" s="109">
        <v>245762.07106130591</v>
      </c>
    </row>
    <row r="9105" spans="1:5" x14ac:dyDescent="0.35">
      <c r="A9105" s="107" t="s">
        <v>80</v>
      </c>
      <c r="B9105" s="107" t="s">
        <v>115</v>
      </c>
      <c r="C9105" s="110">
        <v>8</v>
      </c>
      <c r="D9105" s="109">
        <v>29380.281359546061</v>
      </c>
      <c r="E9105" s="109">
        <v>182898.07709234691</v>
      </c>
    </row>
    <row r="9106" spans="1:5" x14ac:dyDescent="0.35">
      <c r="A9106" s="107" t="s">
        <v>80</v>
      </c>
      <c r="B9106" s="107" t="s">
        <v>115</v>
      </c>
      <c r="C9106" s="110">
        <v>9</v>
      </c>
      <c r="D9106" s="109">
        <v>32482.48241500571</v>
      </c>
      <c r="E9106" s="109">
        <v>161783.81561676809</v>
      </c>
    </row>
    <row r="9107" spans="1:5" x14ac:dyDescent="0.35">
      <c r="A9107" s="107" t="s">
        <v>80</v>
      </c>
      <c r="B9107" s="107" t="s">
        <v>115</v>
      </c>
      <c r="C9107" s="110">
        <v>10</v>
      </c>
      <c r="D9107" s="109">
        <v>28160.52270598114</v>
      </c>
      <c r="E9107" s="109">
        <v>282577.81428293418</v>
      </c>
    </row>
    <row r="9108" spans="1:5" x14ac:dyDescent="0.35">
      <c r="A9108" s="107" t="s">
        <v>80</v>
      </c>
      <c r="B9108" s="107" t="s">
        <v>115</v>
      </c>
      <c r="C9108" s="110">
        <v>11</v>
      </c>
      <c r="D9108" s="109">
        <v>34106.783157228791</v>
      </c>
      <c r="E9108" s="109">
        <v>290098.06726565812</v>
      </c>
    </row>
    <row r="9109" spans="1:5" x14ac:dyDescent="0.35">
      <c r="A9109" s="107" t="s">
        <v>80</v>
      </c>
      <c r="B9109" s="107" t="s">
        <v>115</v>
      </c>
      <c r="C9109" s="110">
        <v>12</v>
      </c>
      <c r="D9109" s="109">
        <v>34967.408891096798</v>
      </c>
      <c r="E9109" s="109">
        <v>346628.14242313523</v>
      </c>
    </row>
    <row r="9110" spans="1:5" x14ac:dyDescent="0.35">
      <c r="A9110" s="107" t="s">
        <v>80</v>
      </c>
      <c r="B9110" s="107" t="s">
        <v>114</v>
      </c>
      <c r="C9110" s="110">
        <v>1</v>
      </c>
      <c r="D9110" s="109">
        <v>867.34929940460177</v>
      </c>
      <c r="E9110" s="109">
        <v>60448.653239510109</v>
      </c>
    </row>
    <row r="9111" spans="1:5" x14ac:dyDescent="0.35">
      <c r="A9111" s="107" t="s">
        <v>80</v>
      </c>
      <c r="B9111" s="107" t="s">
        <v>114</v>
      </c>
      <c r="C9111" s="110">
        <v>2</v>
      </c>
      <c r="D9111" s="109">
        <v>677.06111639167659</v>
      </c>
      <c r="E9111" s="109">
        <v>45065.569029366263</v>
      </c>
    </row>
    <row r="9112" spans="1:5" x14ac:dyDescent="0.35">
      <c r="A9112" s="107" t="s">
        <v>80</v>
      </c>
      <c r="B9112" s="107" t="s">
        <v>114</v>
      </c>
      <c r="C9112" s="110">
        <v>3</v>
      </c>
      <c r="D9112" s="109">
        <v>634.08573087767331</v>
      </c>
      <c r="E9112" s="109">
        <v>43758.550636849977</v>
      </c>
    </row>
    <row r="9113" spans="1:5" x14ac:dyDescent="0.35">
      <c r="A9113" s="107" t="s">
        <v>80</v>
      </c>
      <c r="B9113" s="107" t="s">
        <v>114</v>
      </c>
      <c r="C9113" s="110">
        <v>4</v>
      </c>
      <c r="D9113" s="109">
        <v>493.21473299418608</v>
      </c>
      <c r="E9113" s="109">
        <v>33205.97788649935</v>
      </c>
    </row>
    <row r="9114" spans="1:5" x14ac:dyDescent="0.35">
      <c r="A9114" s="107" t="s">
        <v>80</v>
      </c>
      <c r="B9114" s="107" t="s">
        <v>114</v>
      </c>
      <c r="C9114" s="110">
        <v>5</v>
      </c>
      <c r="D9114" s="109">
        <v>343.64433632844299</v>
      </c>
      <c r="E9114" s="109">
        <v>22953.681943125299</v>
      </c>
    </row>
    <row r="9115" spans="1:5" x14ac:dyDescent="0.35">
      <c r="A9115" s="107" t="s">
        <v>80</v>
      </c>
      <c r="B9115" s="107" t="s">
        <v>114</v>
      </c>
      <c r="C9115" s="110">
        <v>6</v>
      </c>
      <c r="D9115" s="109">
        <v>238.94173459468811</v>
      </c>
      <c r="E9115" s="109">
        <v>15650.169314491701</v>
      </c>
    </row>
    <row r="9116" spans="1:5" x14ac:dyDescent="0.35">
      <c r="A9116" s="107" t="s">
        <v>80</v>
      </c>
      <c r="B9116" s="107" t="s">
        <v>114</v>
      </c>
      <c r="C9116" s="110">
        <v>7</v>
      </c>
      <c r="D9116" s="109">
        <v>325.19033152741662</v>
      </c>
      <c r="E9116" s="109">
        <v>21427.190229325101</v>
      </c>
    </row>
    <row r="9117" spans="1:5" x14ac:dyDescent="0.35">
      <c r="A9117" s="107" t="s">
        <v>80</v>
      </c>
      <c r="B9117" s="107" t="s">
        <v>114</v>
      </c>
      <c r="C9117" s="110">
        <v>8</v>
      </c>
      <c r="D9117" s="109">
        <v>453.10004149012781</v>
      </c>
      <c r="E9117" s="109">
        <v>29982.94521995835</v>
      </c>
    </row>
    <row r="9118" spans="1:5" x14ac:dyDescent="0.35">
      <c r="A9118" s="107" t="s">
        <v>80</v>
      </c>
      <c r="B9118" s="107" t="s">
        <v>114</v>
      </c>
      <c r="C9118" s="110">
        <v>9</v>
      </c>
      <c r="D9118" s="109">
        <v>638.4895337663969</v>
      </c>
      <c r="E9118" s="109">
        <v>36791.696719209947</v>
      </c>
    </row>
    <row r="9119" spans="1:5" x14ac:dyDescent="0.35">
      <c r="A9119" s="107" t="s">
        <v>80</v>
      </c>
      <c r="B9119" s="107" t="s">
        <v>114</v>
      </c>
      <c r="C9119" s="110">
        <v>10</v>
      </c>
      <c r="D9119" s="109">
        <v>740.42766986756067</v>
      </c>
      <c r="E9119" s="109">
        <v>28220.12020413547</v>
      </c>
    </row>
    <row r="9120" spans="1:5" x14ac:dyDescent="0.35">
      <c r="A9120" s="107" t="s">
        <v>80</v>
      </c>
      <c r="B9120" s="107" t="s">
        <v>114</v>
      </c>
      <c r="C9120" s="110">
        <v>11</v>
      </c>
      <c r="D9120" s="109">
        <v>855.94734432286441</v>
      </c>
      <c r="E9120" s="109">
        <v>36358.151421599337</v>
      </c>
    </row>
    <row r="9121" spans="1:5" x14ac:dyDescent="0.35">
      <c r="A9121" s="107" t="s">
        <v>80</v>
      </c>
      <c r="B9121" s="107" t="s">
        <v>114</v>
      </c>
      <c r="C9121" s="110">
        <v>12</v>
      </c>
      <c r="D9121" s="109">
        <v>899.3222035839832</v>
      </c>
      <c r="E9121" s="109">
        <v>37125.73084096369</v>
      </c>
    </row>
    <row r="9122" spans="1:5" x14ac:dyDescent="0.35">
      <c r="A9122" s="107" t="s">
        <v>80</v>
      </c>
      <c r="B9122" s="107" t="s">
        <v>113</v>
      </c>
      <c r="C9122" s="110">
        <v>1</v>
      </c>
      <c r="D9122" s="109">
        <v>1201.984801867304</v>
      </c>
      <c r="E9122" s="109">
        <v>95358.296055281317</v>
      </c>
    </row>
    <row r="9123" spans="1:5" x14ac:dyDescent="0.35">
      <c r="A9123" s="107" t="s">
        <v>80</v>
      </c>
      <c r="B9123" s="107" t="s">
        <v>113</v>
      </c>
      <c r="C9123" s="110">
        <v>2</v>
      </c>
      <c r="D9123" s="109">
        <v>922.21571293904401</v>
      </c>
      <c r="E9123" s="109">
        <v>70684.740853171767</v>
      </c>
    </row>
    <row r="9124" spans="1:5" x14ac:dyDescent="0.35">
      <c r="A9124" s="107" t="s">
        <v>80</v>
      </c>
      <c r="B9124" s="107" t="s">
        <v>113</v>
      </c>
      <c r="C9124" s="110">
        <v>3</v>
      </c>
      <c r="D9124" s="109">
        <v>1166.547934261471</v>
      </c>
      <c r="E9124" s="109">
        <v>93971.34008658184</v>
      </c>
    </row>
    <row r="9125" spans="1:5" x14ac:dyDescent="0.35">
      <c r="A9125" s="107" t="s">
        <v>80</v>
      </c>
      <c r="B9125" s="107" t="s">
        <v>113</v>
      </c>
      <c r="C9125" s="110">
        <v>4</v>
      </c>
      <c r="D9125" s="109">
        <v>1510.530033984179</v>
      </c>
      <c r="E9125" s="109">
        <v>117821.06890160999</v>
      </c>
    </row>
    <row r="9126" spans="1:5" x14ac:dyDescent="0.35">
      <c r="A9126" s="107" t="s">
        <v>80</v>
      </c>
      <c r="B9126" s="107" t="s">
        <v>113</v>
      </c>
      <c r="C9126" s="110">
        <v>5</v>
      </c>
      <c r="D9126" s="109">
        <v>1675.0830975650599</v>
      </c>
      <c r="E9126" s="109">
        <v>127685.1526001937</v>
      </c>
    </row>
    <row r="9127" spans="1:5" x14ac:dyDescent="0.35">
      <c r="A9127" s="107" t="s">
        <v>80</v>
      </c>
      <c r="B9127" s="107" t="s">
        <v>113</v>
      </c>
      <c r="C9127" s="110">
        <v>6</v>
      </c>
      <c r="D9127" s="109">
        <v>1988.1834955488021</v>
      </c>
      <c r="E9127" s="109">
        <v>139927.49309859381</v>
      </c>
    </row>
    <row r="9128" spans="1:5" x14ac:dyDescent="0.35">
      <c r="A9128" s="107" t="s">
        <v>80</v>
      </c>
      <c r="B9128" s="107" t="s">
        <v>113</v>
      </c>
      <c r="C9128" s="110">
        <v>7</v>
      </c>
      <c r="D9128" s="109">
        <v>1897.659693287171</v>
      </c>
      <c r="E9128" s="109">
        <v>132780.2372824591</v>
      </c>
    </row>
    <row r="9129" spans="1:5" x14ac:dyDescent="0.35">
      <c r="A9129" s="107" t="s">
        <v>80</v>
      </c>
      <c r="B9129" s="107" t="s">
        <v>113</v>
      </c>
      <c r="C9129" s="110">
        <v>8</v>
      </c>
      <c r="D9129" s="109">
        <v>2105.8057366161461</v>
      </c>
      <c r="E9129" s="109">
        <v>149193.60734021419</v>
      </c>
    </row>
    <row r="9130" spans="1:5" x14ac:dyDescent="0.35">
      <c r="A9130" s="107" t="s">
        <v>80</v>
      </c>
      <c r="B9130" s="107" t="s">
        <v>113</v>
      </c>
      <c r="C9130" s="110">
        <v>9</v>
      </c>
      <c r="D9130" s="109">
        <v>1722.0594903374131</v>
      </c>
      <c r="E9130" s="109">
        <v>110848.8196821508</v>
      </c>
    </row>
    <row r="9131" spans="1:5" x14ac:dyDescent="0.35">
      <c r="A9131" s="107" t="s">
        <v>80</v>
      </c>
      <c r="B9131" s="107" t="s">
        <v>113</v>
      </c>
      <c r="C9131" s="110">
        <v>10</v>
      </c>
      <c r="D9131" s="109">
        <v>1679.1016517376229</v>
      </c>
      <c r="E9131" s="109">
        <v>90435.859962426417</v>
      </c>
    </row>
    <row r="9132" spans="1:5" x14ac:dyDescent="0.35">
      <c r="A9132" s="107" t="s">
        <v>80</v>
      </c>
      <c r="B9132" s="107" t="s">
        <v>113</v>
      </c>
      <c r="C9132" s="110">
        <v>11</v>
      </c>
      <c r="D9132" s="109">
        <v>1607.949217622637</v>
      </c>
      <c r="E9132" s="109">
        <v>87125.712425171514</v>
      </c>
    </row>
    <row r="9133" spans="1:5" x14ac:dyDescent="0.35">
      <c r="A9133" s="107" t="s">
        <v>80</v>
      </c>
      <c r="B9133" s="107" t="s">
        <v>113</v>
      </c>
      <c r="C9133" s="110">
        <v>12</v>
      </c>
      <c r="D9133" s="109">
        <v>1386.6265850774271</v>
      </c>
      <c r="E9133" s="109">
        <v>73347.013656051815</v>
      </c>
    </row>
    <row r="9134" spans="1:5" x14ac:dyDescent="0.35">
      <c r="A9134" s="107" t="s">
        <v>80</v>
      </c>
      <c r="B9134" s="107" t="s">
        <v>77</v>
      </c>
      <c r="C9134" s="110">
        <v>1</v>
      </c>
      <c r="D9134" s="109">
        <v>1428.9370156839329</v>
      </c>
      <c r="E9134" s="109">
        <v>113640.7478711711</v>
      </c>
    </row>
    <row r="9135" spans="1:5" x14ac:dyDescent="0.35">
      <c r="A9135" s="107" t="s">
        <v>80</v>
      </c>
      <c r="B9135" s="107" t="s">
        <v>77</v>
      </c>
      <c r="C9135" s="110">
        <v>2</v>
      </c>
      <c r="D9135" s="109">
        <v>1185.7359620685261</v>
      </c>
      <c r="E9135" s="109">
        <v>91243.316099219213</v>
      </c>
    </row>
    <row r="9136" spans="1:5" x14ac:dyDescent="0.35">
      <c r="A9136" s="107" t="s">
        <v>80</v>
      </c>
      <c r="B9136" s="107" t="s">
        <v>77</v>
      </c>
      <c r="C9136" s="110">
        <v>3</v>
      </c>
      <c r="D9136" s="109">
        <v>1450.049424640529</v>
      </c>
      <c r="E9136" s="109">
        <v>116850.14050171561</v>
      </c>
    </row>
    <row r="9137" spans="1:5" x14ac:dyDescent="0.35">
      <c r="A9137" s="107" t="s">
        <v>80</v>
      </c>
      <c r="B9137" s="107" t="s">
        <v>77</v>
      </c>
      <c r="C9137" s="110">
        <v>4</v>
      </c>
      <c r="D9137" s="109">
        <v>1809.815327894845</v>
      </c>
      <c r="E9137" s="109">
        <v>141707.3019210677</v>
      </c>
    </row>
    <row r="9138" spans="1:5" x14ac:dyDescent="0.35">
      <c r="A9138" s="107" t="s">
        <v>80</v>
      </c>
      <c r="B9138" s="107" t="s">
        <v>77</v>
      </c>
      <c r="C9138" s="110">
        <v>5</v>
      </c>
      <c r="D9138" s="109">
        <v>1931.9743822245439</v>
      </c>
      <c r="E9138" s="109">
        <v>147539.80060647029</v>
      </c>
    </row>
    <row r="9139" spans="1:5" x14ac:dyDescent="0.35">
      <c r="A9139" s="107" t="s">
        <v>80</v>
      </c>
      <c r="B9139" s="107" t="s">
        <v>77</v>
      </c>
      <c r="C9139" s="110">
        <v>6</v>
      </c>
      <c r="D9139" s="109">
        <v>2517.1799578606101</v>
      </c>
      <c r="E9139" s="109">
        <v>177007.6844439588</v>
      </c>
    </row>
    <row r="9140" spans="1:5" x14ac:dyDescent="0.35">
      <c r="A9140" s="107" t="s">
        <v>80</v>
      </c>
      <c r="B9140" s="107" t="s">
        <v>77</v>
      </c>
      <c r="C9140" s="110">
        <v>7</v>
      </c>
      <c r="D9140" s="109">
        <v>1875.428133853449</v>
      </c>
      <c r="E9140" s="109">
        <v>131492.11824736229</v>
      </c>
    </row>
    <row r="9141" spans="1:5" x14ac:dyDescent="0.35">
      <c r="A9141" s="107" t="s">
        <v>80</v>
      </c>
      <c r="B9141" s="107" t="s">
        <v>77</v>
      </c>
      <c r="C9141" s="110">
        <v>8</v>
      </c>
      <c r="D9141" s="109">
        <v>2346.648657301309</v>
      </c>
      <c r="E9141" s="109">
        <v>166355.21695499131</v>
      </c>
    </row>
    <row r="9142" spans="1:5" x14ac:dyDescent="0.35">
      <c r="A9142" s="107" t="s">
        <v>80</v>
      </c>
      <c r="B9142" s="107" t="s">
        <v>77</v>
      </c>
      <c r="C9142" s="110">
        <v>9</v>
      </c>
      <c r="D9142" s="109">
        <v>2037.3368990219531</v>
      </c>
      <c r="E9142" s="109">
        <v>131856.62451805771</v>
      </c>
    </row>
    <row r="9143" spans="1:5" x14ac:dyDescent="0.35">
      <c r="A9143" s="107" t="s">
        <v>80</v>
      </c>
      <c r="B9143" s="107" t="s">
        <v>77</v>
      </c>
      <c r="C9143" s="110">
        <v>10</v>
      </c>
      <c r="D9143" s="109">
        <v>1836.5526142875331</v>
      </c>
      <c r="E9143" s="109">
        <v>100726.5536275597</v>
      </c>
    </row>
    <row r="9144" spans="1:5" x14ac:dyDescent="0.35">
      <c r="A9144" s="107" t="s">
        <v>80</v>
      </c>
      <c r="B9144" s="107" t="s">
        <v>77</v>
      </c>
      <c r="C9144" s="110">
        <v>11</v>
      </c>
      <c r="D9144" s="109">
        <v>1725.5195177847261</v>
      </c>
      <c r="E9144" s="109">
        <v>95024.798607832665</v>
      </c>
    </row>
    <row r="9145" spans="1:5" x14ac:dyDescent="0.35">
      <c r="A9145" s="107" t="s">
        <v>80</v>
      </c>
      <c r="B9145" s="107" t="s">
        <v>77</v>
      </c>
      <c r="C9145" s="110">
        <v>12</v>
      </c>
      <c r="D9145" s="109">
        <v>1737.804405496609</v>
      </c>
      <c r="E9145" s="109">
        <v>94728.650075880942</v>
      </c>
    </row>
    <row r="9146" spans="1:5" x14ac:dyDescent="0.35">
      <c r="A9146" s="107" t="s">
        <v>80</v>
      </c>
      <c r="B9146" s="107" t="s">
        <v>112</v>
      </c>
      <c r="C9146" s="110">
        <v>1</v>
      </c>
      <c r="D9146" s="109">
        <v>705.45258446643334</v>
      </c>
      <c r="E9146" s="109">
        <v>54933.362942948108</v>
      </c>
    </row>
    <row r="9147" spans="1:5" x14ac:dyDescent="0.35">
      <c r="A9147" s="107" t="s">
        <v>80</v>
      </c>
      <c r="B9147" s="107" t="s">
        <v>112</v>
      </c>
      <c r="C9147" s="110">
        <v>2</v>
      </c>
      <c r="D9147" s="109">
        <v>646.1123745527085</v>
      </c>
      <c r="E9147" s="109">
        <v>48329.155281316307</v>
      </c>
    </row>
    <row r="9148" spans="1:5" x14ac:dyDescent="0.35">
      <c r="A9148" s="107" t="s">
        <v>80</v>
      </c>
      <c r="B9148" s="107" t="s">
        <v>112</v>
      </c>
      <c r="C9148" s="110">
        <v>3</v>
      </c>
      <c r="D9148" s="109">
        <v>568.97892932174022</v>
      </c>
      <c r="E9148" s="109">
        <v>44737.809235056528</v>
      </c>
    </row>
    <row r="9149" spans="1:5" x14ac:dyDescent="0.35">
      <c r="A9149" s="107" t="s">
        <v>80</v>
      </c>
      <c r="B9149" s="107" t="s">
        <v>112</v>
      </c>
      <c r="C9149" s="110">
        <v>4</v>
      </c>
      <c r="D9149" s="109">
        <v>410.67840534716919</v>
      </c>
      <c r="E9149" s="109">
        <v>31235.944485122101</v>
      </c>
    </row>
    <row r="9150" spans="1:5" x14ac:dyDescent="0.35">
      <c r="A9150" s="107" t="s">
        <v>80</v>
      </c>
      <c r="B9150" s="107" t="s">
        <v>112</v>
      </c>
      <c r="C9150" s="110">
        <v>5</v>
      </c>
      <c r="D9150" s="109">
        <v>259.01860979181248</v>
      </c>
      <c r="E9150" s="109">
        <v>19559.04162722328</v>
      </c>
    </row>
    <row r="9151" spans="1:5" x14ac:dyDescent="0.35">
      <c r="A9151" s="107" t="s">
        <v>80</v>
      </c>
      <c r="B9151" s="107" t="s">
        <v>112</v>
      </c>
      <c r="C9151" s="110">
        <v>6</v>
      </c>
      <c r="D9151" s="109">
        <v>229.51205134380339</v>
      </c>
      <c r="E9151" s="109">
        <v>16615.69422454654</v>
      </c>
    </row>
    <row r="9152" spans="1:5" x14ac:dyDescent="0.35">
      <c r="A9152" s="107" t="s">
        <v>80</v>
      </c>
      <c r="B9152" s="107" t="s">
        <v>112</v>
      </c>
      <c r="C9152" s="110">
        <v>7</v>
      </c>
      <c r="D9152" s="109">
        <v>298.0010965923039</v>
      </c>
      <c r="E9152" s="109">
        <v>21310.004314339749</v>
      </c>
    </row>
    <row r="9153" spans="1:5" x14ac:dyDescent="0.35">
      <c r="A9153" s="107" t="s">
        <v>80</v>
      </c>
      <c r="B9153" s="107" t="s">
        <v>112</v>
      </c>
      <c r="C9153" s="110">
        <v>8</v>
      </c>
      <c r="D9153" s="109">
        <v>395.48727655681688</v>
      </c>
      <c r="E9153" s="109">
        <v>27952.354267467461</v>
      </c>
    </row>
    <row r="9154" spans="1:5" x14ac:dyDescent="0.35">
      <c r="A9154" s="107" t="s">
        <v>80</v>
      </c>
      <c r="B9154" s="107" t="s">
        <v>112</v>
      </c>
      <c r="C9154" s="110">
        <v>9</v>
      </c>
      <c r="D9154" s="109">
        <v>452.28189432647798</v>
      </c>
      <c r="E9154" s="109">
        <v>27209.329286021872</v>
      </c>
    </row>
    <row r="9155" spans="1:5" x14ac:dyDescent="0.35">
      <c r="A9155" s="107" t="s">
        <v>80</v>
      </c>
      <c r="B9155" s="107" t="s">
        <v>112</v>
      </c>
      <c r="C9155" s="110">
        <v>10</v>
      </c>
      <c r="D9155" s="109">
        <v>576.14041562633577</v>
      </c>
      <c r="E9155" s="109">
        <v>22241.291807586789</v>
      </c>
    </row>
    <row r="9156" spans="1:5" x14ac:dyDescent="0.35">
      <c r="A9156" s="107" t="s">
        <v>80</v>
      </c>
      <c r="B9156" s="107" t="s">
        <v>112</v>
      </c>
      <c r="C9156" s="110">
        <v>11</v>
      </c>
      <c r="D9156" s="109">
        <v>730.53544820848424</v>
      </c>
      <c r="E9156" s="109">
        <v>31014.532090474371</v>
      </c>
    </row>
    <row r="9157" spans="1:5" x14ac:dyDescent="0.35">
      <c r="A9157" s="107" t="s">
        <v>80</v>
      </c>
      <c r="B9157" s="107" t="s">
        <v>112</v>
      </c>
      <c r="C9157" s="110">
        <v>12</v>
      </c>
      <c r="D9157" s="109">
        <v>777.67920392704093</v>
      </c>
      <c r="E9157" s="109">
        <v>31877.776223718389</v>
      </c>
    </row>
    <row r="9158" spans="1:5" x14ac:dyDescent="0.35">
      <c r="A9158" s="107" t="s">
        <v>80</v>
      </c>
      <c r="B9158" s="107" t="s">
        <v>111</v>
      </c>
      <c r="C9158" s="110">
        <v>1</v>
      </c>
      <c r="D9158" s="109">
        <v>2246.412567142947</v>
      </c>
      <c r="E9158" s="109">
        <v>57617.275586737283</v>
      </c>
    </row>
    <row r="9159" spans="1:5" x14ac:dyDescent="0.35">
      <c r="A9159" s="107" t="s">
        <v>80</v>
      </c>
      <c r="B9159" s="107" t="s">
        <v>111</v>
      </c>
      <c r="C9159" s="110">
        <v>2</v>
      </c>
      <c r="D9159" s="109">
        <v>2200.6100651227398</v>
      </c>
      <c r="E9159" s="109">
        <v>70081.437229511124</v>
      </c>
    </row>
    <row r="9160" spans="1:5" x14ac:dyDescent="0.35">
      <c r="A9160" s="107" t="s">
        <v>80</v>
      </c>
      <c r="B9160" s="107" t="s">
        <v>111</v>
      </c>
      <c r="C9160" s="110">
        <v>3</v>
      </c>
      <c r="D9160" s="109">
        <v>1902.9934159077691</v>
      </c>
      <c r="E9160" s="109">
        <v>69401.295863310181</v>
      </c>
    </row>
    <row r="9161" spans="1:5" x14ac:dyDescent="0.35">
      <c r="A9161" s="107" t="s">
        <v>80</v>
      </c>
      <c r="B9161" s="107" t="s">
        <v>111</v>
      </c>
      <c r="C9161" s="110">
        <v>4</v>
      </c>
      <c r="D9161" s="109">
        <v>1645.2994786346101</v>
      </c>
      <c r="E9161" s="109">
        <v>57735.840702583977</v>
      </c>
    </row>
    <row r="9162" spans="1:5" x14ac:dyDescent="0.35">
      <c r="A9162" s="107" t="s">
        <v>80</v>
      </c>
      <c r="B9162" s="107" t="s">
        <v>111</v>
      </c>
      <c r="C9162" s="110">
        <v>5</v>
      </c>
      <c r="D9162" s="109">
        <v>1195.2981415164311</v>
      </c>
      <c r="E9162" s="109">
        <v>57717.74437220543</v>
      </c>
    </row>
    <row r="9163" spans="1:5" x14ac:dyDescent="0.35">
      <c r="A9163" s="107" t="s">
        <v>80</v>
      </c>
      <c r="B9163" s="107" t="s">
        <v>111</v>
      </c>
      <c r="C9163" s="110">
        <v>6</v>
      </c>
      <c r="D9163" s="109">
        <v>1347.00151483338</v>
      </c>
      <c r="E9163" s="109">
        <v>73739.236761099091</v>
      </c>
    </row>
    <row r="9164" spans="1:5" x14ac:dyDescent="0.35">
      <c r="A9164" s="107" t="s">
        <v>80</v>
      </c>
      <c r="B9164" s="107" t="s">
        <v>111</v>
      </c>
      <c r="C9164" s="110">
        <v>7</v>
      </c>
      <c r="D9164" s="109">
        <v>640.64549310206462</v>
      </c>
      <c r="E9164" s="109">
        <v>28467.19484564483</v>
      </c>
    </row>
    <row r="9165" spans="1:5" x14ac:dyDescent="0.35">
      <c r="A9165" s="107" t="s">
        <v>80</v>
      </c>
      <c r="B9165" s="107" t="s">
        <v>111</v>
      </c>
      <c r="C9165" s="110">
        <v>8</v>
      </c>
      <c r="D9165" s="109">
        <v>114.4655369204782</v>
      </c>
      <c r="E9165" s="109">
        <v>6463.7432780460167</v>
      </c>
    </row>
    <row r="9166" spans="1:5" x14ac:dyDescent="0.35">
      <c r="A9166" s="107" t="s">
        <v>80</v>
      </c>
      <c r="B9166" s="107" t="s">
        <v>111</v>
      </c>
      <c r="C9166" s="110">
        <v>9</v>
      </c>
      <c r="D9166" s="109">
        <v>137.36847805979639</v>
      </c>
      <c r="E9166" s="109">
        <v>5764.6715902423985</v>
      </c>
    </row>
    <row r="9167" spans="1:5" x14ac:dyDescent="0.35">
      <c r="A9167" s="107" t="s">
        <v>80</v>
      </c>
      <c r="B9167" s="107" t="s">
        <v>111</v>
      </c>
      <c r="C9167" s="110">
        <v>10</v>
      </c>
      <c r="D9167" s="109">
        <v>488.5689670846557</v>
      </c>
      <c r="E9167" s="109">
        <v>8658.7658497879711</v>
      </c>
    </row>
    <row r="9168" spans="1:5" x14ac:dyDescent="0.35">
      <c r="A9168" s="107" t="s">
        <v>80</v>
      </c>
      <c r="B9168" s="107" t="s">
        <v>111</v>
      </c>
      <c r="C9168" s="110">
        <v>11</v>
      </c>
      <c r="D9168" s="109">
        <v>443.80596637281968</v>
      </c>
      <c r="E9168" s="109">
        <v>12820.165541254361</v>
      </c>
    </row>
    <row r="9169" spans="1:5" x14ac:dyDescent="0.35">
      <c r="A9169" s="107" t="s">
        <v>80</v>
      </c>
      <c r="B9169" s="107" t="s">
        <v>111</v>
      </c>
      <c r="C9169" s="110">
        <v>12</v>
      </c>
      <c r="D9169" s="109">
        <v>480.84620057517111</v>
      </c>
      <c r="E9169" s="109">
        <v>15576.19602944615</v>
      </c>
    </row>
    <row r="9170" spans="1:5" x14ac:dyDescent="0.35">
      <c r="A9170" s="107" t="s">
        <v>80</v>
      </c>
      <c r="B9170" s="107" t="s">
        <v>110</v>
      </c>
      <c r="C9170" s="110">
        <v>1</v>
      </c>
      <c r="D9170" s="109">
        <v>2777.5836622753391</v>
      </c>
      <c r="E9170" s="109">
        <v>205015.09655146379</v>
      </c>
    </row>
    <row r="9171" spans="1:5" x14ac:dyDescent="0.35">
      <c r="A9171" s="107" t="s">
        <v>80</v>
      </c>
      <c r="B9171" s="107" t="s">
        <v>110</v>
      </c>
      <c r="C9171" s="110">
        <v>2</v>
      </c>
      <c r="D9171" s="109">
        <v>2221.8173864139449</v>
      </c>
      <c r="E9171" s="109">
        <v>159107.28000276411</v>
      </c>
    </row>
    <row r="9172" spans="1:5" x14ac:dyDescent="0.35">
      <c r="A9172" s="107" t="s">
        <v>80</v>
      </c>
      <c r="B9172" s="107" t="s">
        <v>110</v>
      </c>
      <c r="C9172" s="110">
        <v>3</v>
      </c>
      <c r="D9172" s="109">
        <v>2015.6423820565681</v>
      </c>
      <c r="E9172" s="109">
        <v>152030.82846669361</v>
      </c>
    </row>
    <row r="9173" spans="1:5" x14ac:dyDescent="0.35">
      <c r="A9173" s="107" t="s">
        <v>80</v>
      </c>
      <c r="B9173" s="107" t="s">
        <v>110</v>
      </c>
      <c r="C9173" s="110">
        <v>4</v>
      </c>
      <c r="D9173" s="109">
        <v>1321.74978250246</v>
      </c>
      <c r="E9173" s="109">
        <v>96636.516028265774</v>
      </c>
    </row>
    <row r="9174" spans="1:5" x14ac:dyDescent="0.35">
      <c r="A9174" s="107" t="s">
        <v>80</v>
      </c>
      <c r="B9174" s="107" t="s">
        <v>110</v>
      </c>
      <c r="C9174" s="110">
        <v>5</v>
      </c>
      <c r="D9174" s="109">
        <v>710.51311163230162</v>
      </c>
      <c r="E9174" s="109">
        <v>52541.19926182941</v>
      </c>
    </row>
    <row r="9175" spans="1:5" x14ac:dyDescent="0.35">
      <c r="A9175" s="107" t="s">
        <v>80</v>
      </c>
      <c r="B9175" s="107" t="s">
        <v>110</v>
      </c>
      <c r="C9175" s="110">
        <v>6</v>
      </c>
      <c r="D9175" s="109">
        <v>489.51174765109113</v>
      </c>
      <c r="E9175" s="109">
        <v>34656.64567782457</v>
      </c>
    </row>
    <row r="9176" spans="1:5" x14ac:dyDescent="0.35">
      <c r="A9176" s="107" t="s">
        <v>80</v>
      </c>
      <c r="B9176" s="107" t="s">
        <v>110</v>
      </c>
      <c r="C9176" s="110">
        <v>7</v>
      </c>
      <c r="D9176" s="109">
        <v>709.43822487439093</v>
      </c>
      <c r="E9176" s="109">
        <v>49263.405773068756</v>
      </c>
    </row>
    <row r="9177" spans="1:5" x14ac:dyDescent="0.35">
      <c r="A9177" s="107" t="s">
        <v>80</v>
      </c>
      <c r="B9177" s="107" t="s">
        <v>110</v>
      </c>
      <c r="C9177" s="110">
        <v>8</v>
      </c>
      <c r="D9177" s="109">
        <v>1094.490123388254</v>
      </c>
      <c r="E9177" s="109">
        <v>73095.437295720578</v>
      </c>
    </row>
    <row r="9178" spans="1:5" x14ac:dyDescent="0.35">
      <c r="A9178" s="107" t="s">
        <v>80</v>
      </c>
      <c r="B9178" s="107" t="s">
        <v>110</v>
      </c>
      <c r="C9178" s="110">
        <v>9</v>
      </c>
      <c r="D9178" s="109">
        <v>1591.16371037</v>
      </c>
      <c r="E9178" s="109">
        <v>86830.059204905338</v>
      </c>
    </row>
    <row r="9179" spans="1:5" x14ac:dyDescent="0.35">
      <c r="A9179" s="107" t="s">
        <v>80</v>
      </c>
      <c r="B9179" s="107" t="s">
        <v>110</v>
      </c>
      <c r="C9179" s="110">
        <v>10</v>
      </c>
      <c r="D9179" s="109">
        <v>2171.1549174447609</v>
      </c>
      <c r="E9179" s="109">
        <v>72962.962650960049</v>
      </c>
    </row>
    <row r="9180" spans="1:5" x14ac:dyDescent="0.35">
      <c r="A9180" s="107" t="s">
        <v>80</v>
      </c>
      <c r="B9180" s="107" t="s">
        <v>110</v>
      </c>
      <c r="C9180" s="110">
        <v>11</v>
      </c>
      <c r="D9180" s="109">
        <v>2525.599573503026</v>
      </c>
      <c r="E9180" s="109">
        <v>93354.604548037256</v>
      </c>
    </row>
    <row r="9181" spans="1:5" x14ac:dyDescent="0.35">
      <c r="A9181" s="107" t="s">
        <v>80</v>
      </c>
      <c r="B9181" s="107" t="s">
        <v>110</v>
      </c>
      <c r="C9181" s="110">
        <v>12</v>
      </c>
      <c r="D9181" s="109">
        <v>2804.845088068882</v>
      </c>
      <c r="E9181" s="109">
        <v>99319.482377897526</v>
      </c>
    </row>
    <row r="9182" spans="1:5" x14ac:dyDescent="0.35">
      <c r="A9182" s="107" t="s">
        <v>80</v>
      </c>
      <c r="B9182" s="107" t="s">
        <v>109</v>
      </c>
      <c r="C9182" s="110">
        <v>1</v>
      </c>
      <c r="D9182" s="109">
        <v>2763.1895854423701</v>
      </c>
      <c r="E9182" s="109">
        <v>110142.4837021525</v>
      </c>
    </row>
    <row r="9183" spans="1:5" x14ac:dyDescent="0.35">
      <c r="A9183" s="107" t="s">
        <v>80</v>
      </c>
      <c r="B9183" s="107" t="s">
        <v>109</v>
      </c>
      <c r="C9183" s="110">
        <v>2</v>
      </c>
      <c r="D9183" s="109">
        <v>2511.0845924204991</v>
      </c>
      <c r="E9183" s="109">
        <v>112721.6358581199</v>
      </c>
    </row>
    <row r="9184" spans="1:5" x14ac:dyDescent="0.35">
      <c r="A9184" s="107" t="s">
        <v>80</v>
      </c>
      <c r="B9184" s="107" t="s">
        <v>109</v>
      </c>
      <c r="C9184" s="110">
        <v>3</v>
      </c>
      <c r="D9184" s="109">
        <v>2634.954550658746</v>
      </c>
      <c r="E9184" s="109">
        <v>137302.30557108531</v>
      </c>
    </row>
    <row r="9185" spans="1:5" x14ac:dyDescent="0.35">
      <c r="A9185" s="107" t="s">
        <v>80</v>
      </c>
      <c r="B9185" s="107" t="s">
        <v>109</v>
      </c>
      <c r="C9185" s="110">
        <v>4</v>
      </c>
      <c r="D9185" s="109">
        <v>2362.0982545500251</v>
      </c>
      <c r="E9185" s="109">
        <v>118537.87382790531</v>
      </c>
    </row>
    <row r="9186" spans="1:5" x14ac:dyDescent="0.35">
      <c r="A9186" s="107" t="s">
        <v>80</v>
      </c>
      <c r="B9186" s="107" t="s">
        <v>109</v>
      </c>
      <c r="C9186" s="110">
        <v>5</v>
      </c>
      <c r="D9186" s="109">
        <v>1989.4855326471641</v>
      </c>
      <c r="E9186" s="109">
        <v>116146.5191153449</v>
      </c>
    </row>
    <row r="9187" spans="1:5" x14ac:dyDescent="0.35">
      <c r="A9187" s="107" t="s">
        <v>80</v>
      </c>
      <c r="B9187" s="107" t="s">
        <v>109</v>
      </c>
      <c r="C9187" s="110">
        <v>6</v>
      </c>
      <c r="D9187" s="109">
        <v>1882.9670504707501</v>
      </c>
      <c r="E9187" s="109">
        <v>112171.5669692009</v>
      </c>
    </row>
    <row r="9188" spans="1:5" x14ac:dyDescent="0.35">
      <c r="A9188" s="107" t="s">
        <v>80</v>
      </c>
      <c r="B9188" s="107" t="s">
        <v>109</v>
      </c>
      <c r="C9188" s="110">
        <v>7</v>
      </c>
      <c r="D9188" s="109">
        <v>2026.021133333323</v>
      </c>
      <c r="E9188" s="109">
        <v>66015.004467730236</v>
      </c>
    </row>
    <row r="9189" spans="1:5" x14ac:dyDescent="0.35">
      <c r="A9189" s="107" t="s">
        <v>80</v>
      </c>
      <c r="B9189" s="107" t="s">
        <v>109</v>
      </c>
      <c r="C9189" s="110">
        <v>8</v>
      </c>
      <c r="D9189" s="109">
        <v>2298.8867008620641</v>
      </c>
      <c r="E9189" s="109">
        <v>30575.317700193042</v>
      </c>
    </row>
    <row r="9190" spans="1:5" x14ac:dyDescent="0.35">
      <c r="A9190" s="107" t="s">
        <v>80</v>
      </c>
      <c r="B9190" s="107" t="s">
        <v>109</v>
      </c>
      <c r="C9190" s="110">
        <v>9</v>
      </c>
      <c r="D9190" s="109">
        <v>2593.6133500000078</v>
      </c>
      <c r="E9190" s="109">
        <v>23767.01442494091</v>
      </c>
    </row>
    <row r="9191" spans="1:5" x14ac:dyDescent="0.35">
      <c r="A9191" s="107" t="s">
        <v>80</v>
      </c>
      <c r="B9191" s="107" t="s">
        <v>109</v>
      </c>
      <c r="C9191" s="110">
        <v>10</v>
      </c>
      <c r="D9191" s="109">
        <v>1833.526875277701</v>
      </c>
      <c r="E9191" s="109">
        <v>21735.615677628692</v>
      </c>
    </row>
    <row r="9192" spans="1:5" x14ac:dyDescent="0.35">
      <c r="A9192" s="107" t="s">
        <v>80</v>
      </c>
      <c r="B9192" s="107" t="s">
        <v>109</v>
      </c>
      <c r="C9192" s="110">
        <v>11</v>
      </c>
      <c r="D9192" s="109">
        <v>1933.3736769984989</v>
      </c>
      <c r="E9192" s="109">
        <v>22815.438490386889</v>
      </c>
    </row>
    <row r="9193" spans="1:5" x14ac:dyDescent="0.35">
      <c r="A9193" s="107" t="s">
        <v>80</v>
      </c>
      <c r="B9193" s="107" t="s">
        <v>109</v>
      </c>
      <c r="C9193" s="110">
        <v>12</v>
      </c>
      <c r="D9193" s="109">
        <v>1950.739648464752</v>
      </c>
      <c r="E9193" s="109">
        <v>27472.633989095069</v>
      </c>
    </row>
    <row r="9194" spans="1:5" x14ac:dyDescent="0.35">
      <c r="A9194" s="107" t="s">
        <v>80</v>
      </c>
      <c r="B9194" s="107" t="s">
        <v>108</v>
      </c>
      <c r="C9194" s="110">
        <v>1</v>
      </c>
      <c r="D9194" s="109">
        <v>11123.555854634849</v>
      </c>
      <c r="E9194" s="109">
        <v>825071.01835702092</v>
      </c>
    </row>
    <row r="9195" spans="1:5" x14ac:dyDescent="0.35">
      <c r="A9195" s="107" t="s">
        <v>80</v>
      </c>
      <c r="B9195" s="107" t="s">
        <v>108</v>
      </c>
      <c r="C9195" s="110">
        <v>2</v>
      </c>
      <c r="D9195" s="109">
        <v>4949.7931262003422</v>
      </c>
      <c r="E9195" s="109">
        <v>357249.17314767838</v>
      </c>
    </row>
    <row r="9196" spans="1:5" x14ac:dyDescent="0.35">
      <c r="A9196" s="107" t="s">
        <v>80</v>
      </c>
      <c r="B9196" s="107" t="s">
        <v>108</v>
      </c>
      <c r="C9196" s="110">
        <v>3</v>
      </c>
      <c r="D9196" s="109">
        <v>3260.3323500000211</v>
      </c>
      <c r="E9196" s="109">
        <v>247835.30571402379</v>
      </c>
    </row>
    <row r="9197" spans="1:5" x14ac:dyDescent="0.35">
      <c r="A9197" s="107" t="s">
        <v>80</v>
      </c>
      <c r="B9197" s="107" t="s">
        <v>108</v>
      </c>
      <c r="C9197" s="110">
        <v>4</v>
      </c>
      <c r="D9197" s="109">
        <v>6623.6049027598347</v>
      </c>
      <c r="E9197" s="109">
        <v>490110.35350662138</v>
      </c>
    </row>
    <row r="9198" spans="1:5" x14ac:dyDescent="0.35">
      <c r="A9198" s="107" t="s">
        <v>80</v>
      </c>
      <c r="B9198" s="107" t="s">
        <v>108</v>
      </c>
      <c r="C9198" s="110">
        <v>5</v>
      </c>
      <c r="D9198" s="109">
        <v>4976.2746020734794</v>
      </c>
      <c r="E9198" s="109">
        <v>363978.38714253798</v>
      </c>
    </row>
    <row r="9199" spans="1:5" x14ac:dyDescent="0.35">
      <c r="A9199" s="107" t="s">
        <v>80</v>
      </c>
      <c r="B9199" s="107" t="s">
        <v>108</v>
      </c>
      <c r="C9199" s="110">
        <v>6</v>
      </c>
      <c r="D9199" s="109">
        <v>4163.8558499999963</v>
      </c>
      <c r="E9199" s="109">
        <v>289659.43834555289</v>
      </c>
    </row>
    <row r="9200" spans="1:5" x14ac:dyDescent="0.35">
      <c r="A9200" s="107" t="s">
        <v>80</v>
      </c>
      <c r="B9200" s="107" t="s">
        <v>108</v>
      </c>
      <c r="C9200" s="110">
        <v>7</v>
      </c>
      <c r="D9200" s="109">
        <v>3957.3319499999911</v>
      </c>
      <c r="E9200" s="109">
        <v>274090.76728486572</v>
      </c>
    </row>
    <row r="9201" spans="1:5" x14ac:dyDescent="0.35">
      <c r="A9201" s="107" t="s">
        <v>80</v>
      </c>
      <c r="B9201" s="107" t="s">
        <v>108</v>
      </c>
      <c r="C9201" s="110">
        <v>8</v>
      </c>
      <c r="D9201" s="109">
        <v>6980.5098029085548</v>
      </c>
      <c r="E9201" s="109">
        <v>475373.85111196601</v>
      </c>
    </row>
    <row r="9202" spans="1:5" x14ac:dyDescent="0.35">
      <c r="A9202" s="107" t="s">
        <v>80</v>
      </c>
      <c r="B9202" s="107" t="s">
        <v>108</v>
      </c>
      <c r="C9202" s="110">
        <v>9</v>
      </c>
      <c r="D9202" s="109">
        <v>6858.4626028576886</v>
      </c>
      <c r="E9202" s="109">
        <v>404430.07269873808</v>
      </c>
    </row>
    <row r="9203" spans="1:5" x14ac:dyDescent="0.35">
      <c r="A9203" s="107" t="s">
        <v>80</v>
      </c>
      <c r="B9203" s="107" t="s">
        <v>108</v>
      </c>
      <c r="C9203" s="110">
        <v>10</v>
      </c>
      <c r="D9203" s="109">
        <v>8751.241766429057</v>
      </c>
      <c r="E9203" s="109">
        <v>395574.76075906539</v>
      </c>
    </row>
    <row r="9204" spans="1:5" x14ac:dyDescent="0.35">
      <c r="A9204" s="107" t="s">
        <v>80</v>
      </c>
      <c r="B9204" s="107" t="s">
        <v>108</v>
      </c>
      <c r="C9204" s="110">
        <v>11</v>
      </c>
      <c r="D9204" s="109">
        <v>9971.309704154708</v>
      </c>
      <c r="E9204" s="109">
        <v>436000.54133653891</v>
      </c>
    </row>
    <row r="9205" spans="1:5" x14ac:dyDescent="0.35">
      <c r="A9205" s="107" t="s">
        <v>80</v>
      </c>
      <c r="B9205" s="107" t="s">
        <v>108</v>
      </c>
      <c r="C9205" s="110">
        <v>12</v>
      </c>
      <c r="D9205" s="109">
        <v>6116.635683623791</v>
      </c>
      <c r="E9205" s="109">
        <v>268259.5916293317</v>
      </c>
    </row>
    <row r="9206" spans="1:5" x14ac:dyDescent="0.35">
      <c r="A9206" s="107" t="s">
        <v>80</v>
      </c>
      <c r="B9206" s="107" t="s">
        <v>107</v>
      </c>
      <c r="C9206" s="110">
        <v>1</v>
      </c>
      <c r="D9206" s="109">
        <v>817.85605612316101</v>
      </c>
      <c r="E9206" s="109">
        <v>59190.861753021192</v>
      </c>
    </row>
    <row r="9207" spans="1:5" x14ac:dyDescent="0.35">
      <c r="A9207" s="107" t="s">
        <v>80</v>
      </c>
      <c r="B9207" s="107" t="s">
        <v>107</v>
      </c>
      <c r="C9207" s="110">
        <v>2</v>
      </c>
      <c r="D9207" s="109">
        <v>658.7948508621854</v>
      </c>
      <c r="E9207" s="109">
        <v>46308.056125995623</v>
      </c>
    </row>
    <row r="9208" spans="1:5" x14ac:dyDescent="0.35">
      <c r="A9208" s="107" t="s">
        <v>80</v>
      </c>
      <c r="B9208" s="107" t="s">
        <v>107</v>
      </c>
      <c r="C9208" s="110">
        <v>3</v>
      </c>
      <c r="D9208" s="109">
        <v>588.93615397871281</v>
      </c>
      <c r="E9208" s="109">
        <v>44571.933743188551</v>
      </c>
    </row>
    <row r="9209" spans="1:5" x14ac:dyDescent="0.35">
      <c r="A9209" s="107" t="s">
        <v>80</v>
      </c>
      <c r="B9209" s="107" t="s">
        <v>107</v>
      </c>
      <c r="C9209" s="110">
        <v>4</v>
      </c>
      <c r="D9209" s="109">
        <v>395.83250786996251</v>
      </c>
      <c r="E9209" s="109">
        <v>28696.196562111989</v>
      </c>
    </row>
    <row r="9210" spans="1:5" x14ac:dyDescent="0.35">
      <c r="A9210" s="107" t="s">
        <v>80</v>
      </c>
      <c r="B9210" s="107" t="s">
        <v>107</v>
      </c>
      <c r="C9210" s="110">
        <v>5</v>
      </c>
      <c r="D9210" s="109">
        <v>247.08960556542681</v>
      </c>
      <c r="E9210" s="109">
        <v>18824.340327284881</v>
      </c>
    </row>
    <row r="9211" spans="1:5" x14ac:dyDescent="0.35">
      <c r="A9211" s="107" t="s">
        <v>80</v>
      </c>
      <c r="B9211" s="107" t="s">
        <v>107</v>
      </c>
      <c r="C9211" s="110">
        <v>6</v>
      </c>
      <c r="D9211" s="109">
        <v>156.97981739588019</v>
      </c>
      <c r="E9211" s="109">
        <v>11677.56980814589</v>
      </c>
    </row>
    <row r="9212" spans="1:5" x14ac:dyDescent="0.35">
      <c r="A9212" s="107" t="s">
        <v>80</v>
      </c>
      <c r="B9212" s="107" t="s">
        <v>107</v>
      </c>
      <c r="C9212" s="110">
        <v>7</v>
      </c>
      <c r="D9212" s="109">
        <v>230.43729765818659</v>
      </c>
      <c r="E9212" s="109">
        <v>16827.134544954439</v>
      </c>
    </row>
    <row r="9213" spans="1:5" x14ac:dyDescent="0.35">
      <c r="A9213" s="107" t="s">
        <v>80</v>
      </c>
      <c r="B9213" s="107" t="s">
        <v>107</v>
      </c>
      <c r="C9213" s="110">
        <v>8</v>
      </c>
      <c r="D9213" s="109">
        <v>341.80263509030209</v>
      </c>
      <c r="E9213" s="109">
        <v>23693.675818415009</v>
      </c>
    </row>
    <row r="9214" spans="1:5" x14ac:dyDescent="0.35">
      <c r="A9214" s="107" t="s">
        <v>80</v>
      </c>
      <c r="B9214" s="107" t="s">
        <v>107</v>
      </c>
      <c r="C9214" s="110">
        <v>9</v>
      </c>
      <c r="D9214" s="109">
        <v>490.91899564144529</v>
      </c>
      <c r="E9214" s="109">
        <v>27380.082619659359</v>
      </c>
    </row>
    <row r="9215" spans="1:5" x14ac:dyDescent="0.35">
      <c r="A9215" s="107" t="s">
        <v>80</v>
      </c>
      <c r="B9215" s="107" t="s">
        <v>107</v>
      </c>
      <c r="C9215" s="110">
        <v>10</v>
      </c>
      <c r="D9215" s="109">
        <v>722.22975196232574</v>
      </c>
      <c r="E9215" s="109">
        <v>23928.949137000691</v>
      </c>
    </row>
    <row r="9216" spans="1:5" x14ac:dyDescent="0.35">
      <c r="A9216" s="107" t="s">
        <v>80</v>
      </c>
      <c r="B9216" s="107" t="s">
        <v>107</v>
      </c>
      <c r="C9216" s="110">
        <v>11</v>
      </c>
      <c r="D9216" s="109">
        <v>754.0085487240608</v>
      </c>
      <c r="E9216" s="109">
        <v>30071.968977148648</v>
      </c>
    </row>
    <row r="9217" spans="1:5" x14ac:dyDescent="0.35">
      <c r="A9217" s="107" t="s">
        <v>80</v>
      </c>
      <c r="B9217" s="107" t="s">
        <v>107</v>
      </c>
      <c r="C9217" s="110">
        <v>12</v>
      </c>
      <c r="D9217" s="109">
        <v>693.84762149432788</v>
      </c>
      <c r="E9217" s="109">
        <v>24956.728056249241</v>
      </c>
    </row>
    <row r="9218" spans="1:5" x14ac:dyDescent="0.35">
      <c r="A9218" s="107" t="s">
        <v>80</v>
      </c>
      <c r="B9218" s="107" t="s">
        <v>106</v>
      </c>
      <c r="C9218" s="110">
        <v>1</v>
      </c>
      <c r="D9218" s="109">
        <v>620.10337931124855</v>
      </c>
      <c r="E9218" s="109">
        <v>47892.01378462866</v>
      </c>
    </row>
    <row r="9219" spans="1:5" x14ac:dyDescent="0.35">
      <c r="A9219" s="107" t="s">
        <v>80</v>
      </c>
      <c r="B9219" s="107" t="s">
        <v>106</v>
      </c>
      <c r="C9219" s="110">
        <v>2</v>
      </c>
      <c r="D9219" s="109">
        <v>485.19665535261248</v>
      </c>
      <c r="E9219" s="109">
        <v>36085.147842967119</v>
      </c>
    </row>
    <row r="9220" spans="1:5" x14ac:dyDescent="0.35">
      <c r="A9220" s="107" t="s">
        <v>80</v>
      </c>
      <c r="B9220" s="107" t="s">
        <v>106</v>
      </c>
      <c r="C9220" s="110">
        <v>3</v>
      </c>
      <c r="D9220" s="109">
        <v>417.6759482779222</v>
      </c>
      <c r="E9220" s="109">
        <v>32604.032424024659</v>
      </c>
    </row>
    <row r="9221" spans="1:5" x14ac:dyDescent="0.35">
      <c r="A9221" s="107" t="s">
        <v>80</v>
      </c>
      <c r="B9221" s="107" t="s">
        <v>106</v>
      </c>
      <c r="C9221" s="110">
        <v>4</v>
      </c>
      <c r="D9221" s="109">
        <v>400.88977857234568</v>
      </c>
      <c r="E9221" s="109">
        <v>30252.448357348781</v>
      </c>
    </row>
    <row r="9222" spans="1:5" x14ac:dyDescent="0.35">
      <c r="A9222" s="107" t="s">
        <v>80</v>
      </c>
      <c r="B9222" s="107" t="s">
        <v>106</v>
      </c>
      <c r="C9222" s="110">
        <v>5</v>
      </c>
      <c r="D9222" s="109">
        <v>299.77000347951588</v>
      </c>
      <c r="E9222" s="109">
        <v>22484.649723344781</v>
      </c>
    </row>
    <row r="9223" spans="1:5" x14ac:dyDescent="0.35">
      <c r="A9223" s="107" t="s">
        <v>80</v>
      </c>
      <c r="B9223" s="107" t="s">
        <v>106</v>
      </c>
      <c r="C9223" s="110">
        <v>6</v>
      </c>
      <c r="D9223" s="109">
        <v>196.56734198788811</v>
      </c>
      <c r="E9223" s="109">
        <v>13730.504234451249</v>
      </c>
    </row>
    <row r="9224" spans="1:5" x14ac:dyDescent="0.35">
      <c r="A9224" s="107" t="s">
        <v>80</v>
      </c>
      <c r="B9224" s="107" t="s">
        <v>106</v>
      </c>
      <c r="C9224" s="110">
        <v>7</v>
      </c>
      <c r="D9224" s="109">
        <v>257.59749138690768</v>
      </c>
      <c r="E9224" s="109">
        <v>17576.662612261891</v>
      </c>
    </row>
    <row r="9225" spans="1:5" x14ac:dyDescent="0.35">
      <c r="A9225" s="107" t="s">
        <v>80</v>
      </c>
      <c r="B9225" s="107" t="s">
        <v>106</v>
      </c>
      <c r="C9225" s="110">
        <v>8</v>
      </c>
      <c r="D9225" s="109">
        <v>318.14368550719638</v>
      </c>
      <c r="E9225" s="109">
        <v>21729.078061084521</v>
      </c>
    </row>
    <row r="9226" spans="1:5" x14ac:dyDescent="0.35">
      <c r="A9226" s="107" t="s">
        <v>80</v>
      </c>
      <c r="B9226" s="107" t="s">
        <v>106</v>
      </c>
      <c r="C9226" s="110">
        <v>9</v>
      </c>
      <c r="D9226" s="109">
        <v>397.6495989723565</v>
      </c>
      <c r="E9226" s="109">
        <v>23302.188163865521</v>
      </c>
    </row>
    <row r="9227" spans="1:5" x14ac:dyDescent="0.35">
      <c r="A9227" s="107" t="s">
        <v>80</v>
      </c>
      <c r="B9227" s="107" t="s">
        <v>106</v>
      </c>
      <c r="C9227" s="110">
        <v>10</v>
      </c>
      <c r="D9227" s="109">
        <v>503.27143375645022</v>
      </c>
      <c r="E9227" s="109">
        <v>18985.539686289099</v>
      </c>
    </row>
    <row r="9228" spans="1:5" x14ac:dyDescent="0.35">
      <c r="A9228" s="107" t="s">
        <v>80</v>
      </c>
      <c r="B9228" s="107" t="s">
        <v>106</v>
      </c>
      <c r="C9228" s="110">
        <v>11</v>
      </c>
      <c r="D9228" s="109">
        <v>734.13148777205151</v>
      </c>
      <c r="E9228" s="109">
        <v>30977.809967414989</v>
      </c>
    </row>
    <row r="9229" spans="1:5" x14ac:dyDescent="0.35">
      <c r="A9229" s="107" t="s">
        <v>80</v>
      </c>
      <c r="B9229" s="107" t="s">
        <v>106</v>
      </c>
      <c r="C9229" s="110">
        <v>12</v>
      </c>
      <c r="D9229" s="109">
        <v>778.92889244967114</v>
      </c>
      <c r="E9229" s="109">
        <v>31201.55601340198</v>
      </c>
    </row>
    <row r="9230" spans="1:5" x14ac:dyDescent="0.35">
      <c r="A9230" s="107" t="s">
        <v>80</v>
      </c>
      <c r="B9230" s="107" t="s">
        <v>105</v>
      </c>
      <c r="C9230" s="110">
        <v>1</v>
      </c>
      <c r="D9230" s="109">
        <v>2.8799999207258211</v>
      </c>
      <c r="E9230" s="109">
        <v>187.7615375789926</v>
      </c>
    </row>
    <row r="9231" spans="1:5" x14ac:dyDescent="0.35">
      <c r="A9231" s="107" t="s">
        <v>80</v>
      </c>
      <c r="B9231" s="107" t="s">
        <v>105</v>
      </c>
      <c r="C9231" s="110">
        <v>2</v>
      </c>
      <c r="D9231" s="109">
        <v>26.879999369382841</v>
      </c>
      <c r="E9231" s="109">
        <v>1968.105140072679</v>
      </c>
    </row>
    <row r="9232" spans="1:5" x14ac:dyDescent="0.35">
      <c r="A9232" s="107" t="s">
        <v>80</v>
      </c>
      <c r="B9232" s="107" t="s">
        <v>105</v>
      </c>
      <c r="C9232" s="110">
        <v>3</v>
      </c>
      <c r="D9232" s="109">
        <v>23.279999364167431</v>
      </c>
      <c r="E9232" s="109">
        <v>1782.4900178778339</v>
      </c>
    </row>
    <row r="9233" spans="1:5" x14ac:dyDescent="0.35">
      <c r="A9233" s="107" t="s">
        <v>80</v>
      </c>
      <c r="B9233" s="107" t="s">
        <v>105</v>
      </c>
      <c r="C9233" s="110">
        <v>4</v>
      </c>
      <c r="D9233" s="109">
        <v>21.5999992340803</v>
      </c>
      <c r="E9233" s="109">
        <v>1606.2454234144111</v>
      </c>
    </row>
    <row r="9234" spans="1:5" x14ac:dyDescent="0.35">
      <c r="A9234" s="107" t="s">
        <v>80</v>
      </c>
      <c r="B9234" s="107" t="s">
        <v>105</v>
      </c>
      <c r="C9234" s="110">
        <v>5</v>
      </c>
      <c r="D9234" s="109">
        <v>22.319999402388898</v>
      </c>
      <c r="E9234" s="109">
        <v>1629.191849806424</v>
      </c>
    </row>
    <row r="9235" spans="1:5" x14ac:dyDescent="0.35">
      <c r="A9235" s="107" t="s">
        <v>80</v>
      </c>
      <c r="B9235" s="107" t="s">
        <v>105</v>
      </c>
      <c r="C9235" s="110">
        <v>6</v>
      </c>
      <c r="D9235" s="109">
        <v>21.599999379366611</v>
      </c>
      <c r="E9235" s="109">
        <v>1511.1452238456211</v>
      </c>
    </row>
    <row r="9236" spans="1:5" x14ac:dyDescent="0.35">
      <c r="A9236" s="107" t="s">
        <v>80</v>
      </c>
      <c r="B9236" s="107" t="s">
        <v>105</v>
      </c>
      <c r="C9236" s="110">
        <v>7</v>
      </c>
      <c r="D9236" s="109">
        <v>22.319999285042261</v>
      </c>
      <c r="E9236" s="109">
        <v>1569.3528330156871</v>
      </c>
    </row>
    <row r="9237" spans="1:5" x14ac:dyDescent="0.35">
      <c r="A9237" s="107" t="s">
        <v>80</v>
      </c>
      <c r="B9237" s="107" t="s">
        <v>105</v>
      </c>
      <c r="C9237" s="110">
        <v>8</v>
      </c>
      <c r="D9237" s="109">
        <v>23.519999254494881</v>
      </c>
      <c r="E9237" s="109">
        <v>1659.462295105124</v>
      </c>
    </row>
    <row r="9238" spans="1:5" x14ac:dyDescent="0.35">
      <c r="A9238" s="107" t="s">
        <v>80</v>
      </c>
      <c r="B9238" s="107" t="s">
        <v>105</v>
      </c>
      <c r="C9238" s="110">
        <v>9</v>
      </c>
      <c r="D9238" s="109">
        <v>35.520000349730267</v>
      </c>
      <c r="E9238" s="109">
        <v>2239.7126779680029</v>
      </c>
    </row>
    <row r="9239" spans="1:5" x14ac:dyDescent="0.35">
      <c r="A9239" s="107" t="s">
        <v>80</v>
      </c>
      <c r="B9239" s="107" t="s">
        <v>105</v>
      </c>
      <c r="C9239" s="110">
        <v>10</v>
      </c>
      <c r="D9239" s="109">
        <v>43.319998800754547</v>
      </c>
      <c r="E9239" s="109">
        <v>2269.0119384975592</v>
      </c>
    </row>
    <row r="9240" spans="1:5" x14ac:dyDescent="0.35">
      <c r="A9240" s="107" t="s">
        <v>80</v>
      </c>
      <c r="B9240" s="107" t="s">
        <v>105</v>
      </c>
      <c r="C9240" s="110">
        <v>11</v>
      </c>
      <c r="D9240" s="109">
        <v>42.359998662024744</v>
      </c>
      <c r="E9240" s="109">
        <v>2227.0255484092572</v>
      </c>
    </row>
    <row r="9241" spans="1:5" x14ac:dyDescent="0.35">
      <c r="A9241" s="107" t="s">
        <v>80</v>
      </c>
      <c r="B9241" s="107" t="s">
        <v>105</v>
      </c>
      <c r="C9241" s="110">
        <v>12</v>
      </c>
      <c r="D9241" s="109">
        <v>43.739998605102308</v>
      </c>
      <c r="E9241" s="109">
        <v>2248.0282093084138</v>
      </c>
    </row>
    <row r="9242" spans="1:5" x14ac:dyDescent="0.35">
      <c r="A9242" s="107" t="s">
        <v>80</v>
      </c>
      <c r="B9242" s="107" t="s">
        <v>104</v>
      </c>
      <c r="C9242" s="110">
        <v>1</v>
      </c>
      <c r="D9242" s="109">
        <v>45291.613333619367</v>
      </c>
      <c r="E9242" s="109">
        <v>3347106.2307397109</v>
      </c>
    </row>
    <row r="9243" spans="1:5" x14ac:dyDescent="0.35">
      <c r="A9243" s="107" t="s">
        <v>80</v>
      </c>
      <c r="B9243" s="107" t="s">
        <v>104</v>
      </c>
      <c r="C9243" s="110">
        <v>2</v>
      </c>
      <c r="D9243" s="109">
        <v>65648.560047215738</v>
      </c>
      <c r="E9243" s="109">
        <v>4713298.3682441358</v>
      </c>
    </row>
    <row r="9244" spans="1:5" x14ac:dyDescent="0.35">
      <c r="A9244" s="107" t="s">
        <v>80</v>
      </c>
      <c r="B9244" s="107" t="s">
        <v>104</v>
      </c>
      <c r="C9244" s="110">
        <v>3</v>
      </c>
      <c r="D9244" s="109">
        <v>69239.41011209799</v>
      </c>
      <c r="E9244" s="109">
        <v>5218606.1809363216</v>
      </c>
    </row>
    <row r="9245" spans="1:5" x14ac:dyDescent="0.35">
      <c r="A9245" s="107" t="s">
        <v>80</v>
      </c>
      <c r="B9245" s="107" t="s">
        <v>104</v>
      </c>
      <c r="C9245" s="110">
        <v>4</v>
      </c>
      <c r="D9245" s="109">
        <v>58846.460300282983</v>
      </c>
      <c r="E9245" s="109">
        <v>4354672.9547158219</v>
      </c>
    </row>
    <row r="9246" spans="1:5" x14ac:dyDescent="0.35">
      <c r="A9246" s="107" t="s">
        <v>80</v>
      </c>
      <c r="B9246" s="107" t="s">
        <v>104</v>
      </c>
      <c r="C9246" s="110">
        <v>5</v>
      </c>
      <c r="D9246" s="109">
        <v>56138.163552913589</v>
      </c>
      <c r="E9246" s="109">
        <v>4105132.2509083059</v>
      </c>
    </row>
    <row r="9247" spans="1:5" x14ac:dyDescent="0.35">
      <c r="A9247" s="107" t="s">
        <v>80</v>
      </c>
      <c r="B9247" s="107" t="s">
        <v>104</v>
      </c>
      <c r="C9247" s="110">
        <v>6</v>
      </c>
      <c r="D9247" s="109">
        <v>51127.092028610372</v>
      </c>
      <c r="E9247" s="109">
        <v>3507445.6958476142</v>
      </c>
    </row>
    <row r="9248" spans="1:5" x14ac:dyDescent="0.35">
      <c r="A9248" s="107" t="s">
        <v>80</v>
      </c>
      <c r="B9248" s="107" t="s">
        <v>104</v>
      </c>
      <c r="C9248" s="110">
        <v>7</v>
      </c>
      <c r="D9248" s="109">
        <v>60641.916558663252</v>
      </c>
      <c r="E9248" s="109">
        <v>4140658.22566954</v>
      </c>
    </row>
    <row r="9249" spans="1:5" x14ac:dyDescent="0.35">
      <c r="A9249" s="107" t="s">
        <v>80</v>
      </c>
      <c r="B9249" s="107" t="s">
        <v>104</v>
      </c>
      <c r="C9249" s="110">
        <v>8</v>
      </c>
      <c r="D9249" s="109">
        <v>40574.026424265583</v>
      </c>
      <c r="E9249" s="109">
        <v>2747932.4608413968</v>
      </c>
    </row>
    <row r="9250" spans="1:5" x14ac:dyDescent="0.35">
      <c r="A9250" s="107" t="s">
        <v>80</v>
      </c>
      <c r="B9250" s="107" t="s">
        <v>104</v>
      </c>
      <c r="C9250" s="110">
        <v>9</v>
      </c>
      <c r="D9250" s="109">
        <v>66632.585755457229</v>
      </c>
      <c r="E9250" s="109">
        <v>3913667.5506639532</v>
      </c>
    </row>
    <row r="9251" spans="1:5" x14ac:dyDescent="0.35">
      <c r="A9251" s="107" t="s">
        <v>80</v>
      </c>
      <c r="B9251" s="107" t="s">
        <v>104</v>
      </c>
      <c r="C9251" s="110">
        <v>10</v>
      </c>
      <c r="D9251" s="109">
        <v>57017.73071957806</v>
      </c>
      <c r="E9251" s="109">
        <v>2610209.9019246688</v>
      </c>
    </row>
    <row r="9252" spans="1:5" x14ac:dyDescent="0.35">
      <c r="A9252" s="107" t="s">
        <v>80</v>
      </c>
      <c r="B9252" s="107" t="s">
        <v>104</v>
      </c>
      <c r="C9252" s="110">
        <v>11</v>
      </c>
      <c r="D9252" s="109">
        <v>64794.29718808872</v>
      </c>
      <c r="E9252" s="109">
        <v>2568024.4435739322</v>
      </c>
    </row>
    <row r="9253" spans="1:5" x14ac:dyDescent="0.35">
      <c r="A9253" s="107" t="s">
        <v>80</v>
      </c>
      <c r="B9253" s="107" t="s">
        <v>104</v>
      </c>
      <c r="C9253" s="110">
        <v>12</v>
      </c>
      <c r="D9253" s="109">
        <v>85967.329750290766</v>
      </c>
      <c r="E9253" s="109">
        <v>3612274.080438145</v>
      </c>
    </row>
    <row r="9254" spans="1:5" x14ac:dyDescent="0.35">
      <c r="A9254" s="107" t="s">
        <v>80</v>
      </c>
      <c r="B9254" s="107" t="s">
        <v>78</v>
      </c>
      <c r="C9254" s="110">
        <v>1</v>
      </c>
      <c r="D9254" s="109">
        <v>11265.654912790569</v>
      </c>
      <c r="E9254" s="109">
        <v>833780.22755008726</v>
      </c>
    </row>
    <row r="9255" spans="1:5" x14ac:dyDescent="0.35">
      <c r="A9255" s="107" t="s">
        <v>80</v>
      </c>
      <c r="B9255" s="107" t="s">
        <v>78</v>
      </c>
      <c r="C9255" s="110">
        <v>2</v>
      </c>
      <c r="D9255" s="109">
        <v>8252.4426791952137</v>
      </c>
      <c r="E9255" s="109">
        <v>596080.46521307121</v>
      </c>
    </row>
    <row r="9256" spans="1:5" x14ac:dyDescent="0.35">
      <c r="A9256" s="107" t="s">
        <v>80</v>
      </c>
      <c r="B9256" s="107" t="s">
        <v>78</v>
      </c>
      <c r="C9256" s="110">
        <v>3</v>
      </c>
      <c r="D9256" s="109">
        <v>8472.9653492563721</v>
      </c>
      <c r="E9256" s="109">
        <v>642634.01485020237</v>
      </c>
    </row>
    <row r="9257" spans="1:5" x14ac:dyDescent="0.35">
      <c r="A9257" s="107" t="s">
        <v>80</v>
      </c>
      <c r="B9257" s="107" t="s">
        <v>78</v>
      </c>
      <c r="C9257" s="110">
        <v>4</v>
      </c>
      <c r="D9257" s="109">
        <v>6527.7952595601664</v>
      </c>
      <c r="E9257" s="109">
        <v>486007.18820621289</v>
      </c>
    </row>
    <row r="9258" spans="1:5" x14ac:dyDescent="0.35">
      <c r="A9258" s="107" t="s">
        <v>80</v>
      </c>
      <c r="B9258" s="107" t="s">
        <v>78</v>
      </c>
      <c r="C9258" s="110">
        <v>5</v>
      </c>
      <c r="D9258" s="109">
        <v>4967.892070570233</v>
      </c>
      <c r="E9258" s="109">
        <v>365993.90572926</v>
      </c>
    </row>
    <row r="9259" spans="1:5" x14ac:dyDescent="0.35">
      <c r="A9259" s="107" t="s">
        <v>80</v>
      </c>
      <c r="B9259" s="107" t="s">
        <v>78</v>
      </c>
      <c r="C9259" s="110">
        <v>6</v>
      </c>
      <c r="D9259" s="109">
        <v>6305.8135447451568</v>
      </c>
      <c r="E9259" s="109">
        <v>438390.07841851522</v>
      </c>
    </row>
    <row r="9260" spans="1:5" x14ac:dyDescent="0.35">
      <c r="A9260" s="107" t="s">
        <v>80</v>
      </c>
      <c r="B9260" s="107" t="s">
        <v>78</v>
      </c>
      <c r="C9260" s="110">
        <v>7</v>
      </c>
      <c r="D9260" s="109">
        <v>7112.7719940726647</v>
      </c>
      <c r="E9260" s="109">
        <v>492026.14666271542</v>
      </c>
    </row>
    <row r="9261" spans="1:5" x14ac:dyDescent="0.35">
      <c r="A9261" s="107" t="s">
        <v>80</v>
      </c>
      <c r="B9261" s="107" t="s">
        <v>78</v>
      </c>
      <c r="C9261" s="110">
        <v>8</v>
      </c>
      <c r="D9261" s="109">
        <v>7481.9298794793476</v>
      </c>
      <c r="E9261" s="109">
        <v>510934.25067715981</v>
      </c>
    </row>
    <row r="9262" spans="1:5" x14ac:dyDescent="0.35">
      <c r="A9262" s="107" t="s">
        <v>80</v>
      </c>
      <c r="B9262" s="107" t="s">
        <v>78</v>
      </c>
      <c r="C9262" s="110">
        <v>9</v>
      </c>
      <c r="D9262" s="109">
        <v>8507.2705391500476</v>
      </c>
      <c r="E9262" s="109">
        <v>502373.30860097118</v>
      </c>
    </row>
    <row r="9263" spans="1:5" x14ac:dyDescent="0.35">
      <c r="A9263" s="107" t="s">
        <v>80</v>
      </c>
      <c r="B9263" s="107" t="s">
        <v>78</v>
      </c>
      <c r="C9263" s="110">
        <v>10</v>
      </c>
      <c r="D9263" s="109">
        <v>7733.6371460153368</v>
      </c>
      <c r="E9263" s="109">
        <v>358674.20876479428</v>
      </c>
    </row>
    <row r="9264" spans="1:5" x14ac:dyDescent="0.35">
      <c r="A9264" s="107" t="s">
        <v>80</v>
      </c>
      <c r="B9264" s="107" t="s">
        <v>78</v>
      </c>
      <c r="C9264" s="110">
        <v>11</v>
      </c>
      <c r="D9264" s="109">
        <v>9189.8218122532089</v>
      </c>
      <c r="E9264" s="109">
        <v>417737.15925232251</v>
      </c>
    </row>
    <row r="9265" spans="1:5" x14ac:dyDescent="0.35">
      <c r="A9265" s="107" t="s">
        <v>80</v>
      </c>
      <c r="B9265" s="107" t="s">
        <v>78</v>
      </c>
      <c r="C9265" s="110">
        <v>12</v>
      </c>
      <c r="D9265" s="109">
        <v>9334.5962800174875</v>
      </c>
      <c r="E9265" s="109">
        <v>412703.84562772769</v>
      </c>
    </row>
    <row r="9266" spans="1:5" x14ac:dyDescent="0.35">
      <c r="A9266" s="107" t="s">
        <v>5</v>
      </c>
      <c r="B9266" s="107" t="s">
        <v>6</v>
      </c>
      <c r="C9266" s="110">
        <v>1</v>
      </c>
      <c r="D9266" s="109">
        <v>744</v>
      </c>
      <c r="E9266" s="109">
        <v>58358.598097097987</v>
      </c>
    </row>
    <row r="9267" spans="1:5" x14ac:dyDescent="0.35">
      <c r="A9267" s="107" t="s">
        <v>5</v>
      </c>
      <c r="B9267" s="107" t="s">
        <v>6</v>
      </c>
      <c r="C9267" s="110">
        <v>2</v>
      </c>
      <c r="D9267" s="109">
        <v>672</v>
      </c>
      <c r="E9267" s="109">
        <v>50830.287717566527</v>
      </c>
    </row>
    <row r="9268" spans="1:5" x14ac:dyDescent="0.35">
      <c r="A9268" s="107" t="s">
        <v>5</v>
      </c>
      <c r="B9268" s="107" t="s">
        <v>6</v>
      </c>
      <c r="C9268" s="110">
        <v>3</v>
      </c>
      <c r="D9268" s="109">
        <v>744</v>
      </c>
      <c r="E9268" s="109">
        <v>59137.743969564341</v>
      </c>
    </row>
    <row r="9269" spans="1:5" x14ac:dyDescent="0.35">
      <c r="A9269" s="107" t="s">
        <v>5</v>
      </c>
      <c r="B9269" s="107" t="s">
        <v>6</v>
      </c>
      <c r="C9269" s="110">
        <v>4</v>
      </c>
      <c r="D9269" s="109">
        <v>720</v>
      </c>
      <c r="E9269" s="109">
        <v>53622.901910255328</v>
      </c>
    </row>
    <row r="9270" spans="1:5" x14ac:dyDescent="0.35">
      <c r="A9270" s="107" t="s">
        <v>5</v>
      </c>
      <c r="B9270" s="107" t="s">
        <v>6</v>
      </c>
      <c r="C9270" s="110">
        <v>5</v>
      </c>
      <c r="D9270" s="109">
        <v>744</v>
      </c>
      <c r="E9270" s="109">
        <v>55487.992382887838</v>
      </c>
    </row>
    <row r="9271" spans="1:5" x14ac:dyDescent="0.35">
      <c r="A9271" s="107" t="s">
        <v>5</v>
      </c>
      <c r="B9271" s="107" t="s">
        <v>6</v>
      </c>
      <c r="C9271" s="110">
        <v>6</v>
      </c>
      <c r="D9271" s="109">
        <v>720</v>
      </c>
      <c r="E9271" s="109">
        <v>47276.474803837496</v>
      </c>
    </row>
    <row r="9272" spans="1:5" x14ac:dyDescent="0.35">
      <c r="A9272" s="107" t="s">
        <v>5</v>
      </c>
      <c r="B9272" s="107" t="s">
        <v>6</v>
      </c>
      <c r="C9272" s="110">
        <v>7</v>
      </c>
      <c r="D9272" s="109">
        <v>744</v>
      </c>
      <c r="E9272" s="109">
        <v>46564.195704166646</v>
      </c>
    </row>
    <row r="9273" spans="1:5" x14ac:dyDescent="0.35">
      <c r="A9273" s="107" t="s">
        <v>5</v>
      </c>
      <c r="B9273" s="107" t="s">
        <v>6</v>
      </c>
      <c r="C9273" s="110">
        <v>8</v>
      </c>
      <c r="D9273" s="109">
        <v>744</v>
      </c>
      <c r="E9273" s="109">
        <v>48012.685687469901</v>
      </c>
    </row>
    <row r="9274" spans="1:5" x14ac:dyDescent="0.35">
      <c r="A9274" s="107" t="s">
        <v>5</v>
      </c>
      <c r="B9274" s="107" t="s">
        <v>6</v>
      </c>
      <c r="C9274" s="110">
        <v>9</v>
      </c>
      <c r="D9274" s="109">
        <v>720</v>
      </c>
      <c r="E9274" s="109">
        <v>42312.470610512319</v>
      </c>
    </row>
    <row r="9275" spans="1:5" x14ac:dyDescent="0.35">
      <c r="A9275" s="107" t="s">
        <v>5</v>
      </c>
      <c r="B9275" s="107" t="s">
        <v>6</v>
      </c>
      <c r="C9275" s="110">
        <v>10</v>
      </c>
      <c r="D9275" s="109">
        <v>714</v>
      </c>
      <c r="E9275" s="109">
        <v>27223.544564616401</v>
      </c>
    </row>
    <row r="9276" spans="1:5" x14ac:dyDescent="0.35">
      <c r="A9276" s="107" t="s">
        <v>5</v>
      </c>
      <c r="B9276" s="107" t="s">
        <v>6</v>
      </c>
      <c r="C9276" s="110">
        <v>11</v>
      </c>
      <c r="D9276" s="109">
        <v>695</v>
      </c>
      <c r="E9276" s="109">
        <v>23543.261569355731</v>
      </c>
    </row>
    <row r="9277" spans="1:5" x14ac:dyDescent="0.35">
      <c r="A9277" s="107" t="s">
        <v>5</v>
      </c>
      <c r="B9277" s="107" t="s">
        <v>6</v>
      </c>
      <c r="C9277" s="110">
        <v>12</v>
      </c>
      <c r="D9277" s="109">
        <v>707</v>
      </c>
      <c r="E9277" s="109">
        <v>25168.327456563751</v>
      </c>
    </row>
    <row r="9278" spans="1:5" x14ac:dyDescent="0.35">
      <c r="A9278" s="107" t="s">
        <v>5</v>
      </c>
      <c r="B9278" s="107" t="s">
        <v>7</v>
      </c>
      <c r="C9278" s="110">
        <v>1</v>
      </c>
      <c r="D9278" s="109">
        <v>234.47999897971749</v>
      </c>
      <c r="E9278" s="109">
        <v>16926.612578855071</v>
      </c>
    </row>
    <row r="9279" spans="1:5" x14ac:dyDescent="0.35">
      <c r="A9279" s="107" t="s">
        <v>5</v>
      </c>
      <c r="B9279" s="107" t="s">
        <v>7</v>
      </c>
      <c r="C9279" s="110">
        <v>2</v>
      </c>
      <c r="D9279" s="109">
        <v>37.199999403208501</v>
      </c>
      <c r="E9279" s="109">
        <v>2701.961568572854</v>
      </c>
    </row>
    <row r="9280" spans="1:5" x14ac:dyDescent="0.35">
      <c r="A9280" s="107" t="s">
        <v>5</v>
      </c>
      <c r="B9280" s="107" t="s">
        <v>7</v>
      </c>
      <c r="C9280" s="110">
        <v>3</v>
      </c>
      <c r="D9280" s="109">
        <v>43.91999921202661</v>
      </c>
      <c r="E9280" s="109">
        <v>3345.497332731863</v>
      </c>
    </row>
    <row r="9281" spans="1:5" x14ac:dyDescent="0.35">
      <c r="A9281" s="107" t="s">
        <v>5</v>
      </c>
      <c r="B9281" s="107" t="s">
        <v>7</v>
      </c>
      <c r="C9281" s="110">
        <v>4</v>
      </c>
      <c r="D9281" s="109">
        <v>412.55997920036287</v>
      </c>
      <c r="E9281" s="109">
        <v>29609.547792926322</v>
      </c>
    </row>
    <row r="9282" spans="1:5" x14ac:dyDescent="0.35">
      <c r="A9282" s="107" t="s">
        <v>5</v>
      </c>
      <c r="B9282" s="107" t="s">
        <v>7</v>
      </c>
      <c r="C9282" s="110">
        <v>5</v>
      </c>
      <c r="D9282" s="109">
        <v>438.95998078584648</v>
      </c>
      <c r="E9282" s="109">
        <v>31989.090472209289</v>
      </c>
    </row>
    <row r="9283" spans="1:5" x14ac:dyDescent="0.35">
      <c r="A9283" s="107" t="s">
        <v>5</v>
      </c>
      <c r="B9283" s="107" t="s">
        <v>7</v>
      </c>
      <c r="C9283" s="110">
        <v>6</v>
      </c>
      <c r="D9283" s="109">
        <v>424.79998195171328</v>
      </c>
      <c r="E9283" s="109">
        <v>26066.497298920331</v>
      </c>
    </row>
    <row r="9284" spans="1:5" x14ac:dyDescent="0.35">
      <c r="A9284" s="107" t="s">
        <v>5</v>
      </c>
      <c r="B9284" s="107" t="s">
        <v>7</v>
      </c>
      <c r="C9284" s="110">
        <v>7</v>
      </c>
      <c r="D9284" s="109">
        <v>438.95998644828768</v>
      </c>
      <c r="E9284" s="109">
        <v>25108.60529221352</v>
      </c>
    </row>
    <row r="9285" spans="1:5" x14ac:dyDescent="0.35">
      <c r="A9285" s="107" t="s">
        <v>5</v>
      </c>
      <c r="B9285" s="107" t="s">
        <v>7</v>
      </c>
      <c r="C9285" s="110">
        <v>8</v>
      </c>
      <c r="D9285" s="109">
        <v>437.75998294353462</v>
      </c>
      <c r="E9285" s="109">
        <v>26194.41971678429</v>
      </c>
    </row>
    <row r="9286" spans="1:5" x14ac:dyDescent="0.35">
      <c r="A9286" s="107" t="s">
        <v>5</v>
      </c>
      <c r="B9286" s="107" t="s">
        <v>7</v>
      </c>
      <c r="C9286" s="110">
        <v>9</v>
      </c>
      <c r="D9286" s="109">
        <v>350.3999872505666</v>
      </c>
      <c r="E9286" s="109">
        <v>18376.57504394323</v>
      </c>
    </row>
    <row r="9287" spans="1:5" x14ac:dyDescent="0.35">
      <c r="A9287" s="107" t="s">
        <v>5</v>
      </c>
      <c r="B9287" s="107" t="s">
        <v>7</v>
      </c>
      <c r="C9287" s="110">
        <v>10</v>
      </c>
      <c r="D9287" s="109">
        <v>224.0499939620496</v>
      </c>
      <c r="E9287" s="109">
        <v>4729.5154762384709</v>
      </c>
    </row>
    <row r="9288" spans="1:5" x14ac:dyDescent="0.35">
      <c r="A9288" s="107" t="s">
        <v>5</v>
      </c>
      <c r="B9288" s="107" t="s">
        <v>7</v>
      </c>
      <c r="C9288" s="110">
        <v>11</v>
      </c>
      <c r="D9288" s="109">
        <v>366.40808057817623</v>
      </c>
      <c r="E9288" s="109">
        <v>4867.2641010697243</v>
      </c>
    </row>
    <row r="9289" spans="1:5" x14ac:dyDescent="0.35">
      <c r="A9289" s="107" t="s">
        <v>5</v>
      </c>
      <c r="B9289" s="107" t="s">
        <v>7</v>
      </c>
      <c r="C9289" s="110">
        <v>12</v>
      </c>
      <c r="D9289" s="109">
        <v>273.62999865412712</v>
      </c>
      <c r="E9289" s="109">
        <v>2806.3714517354651</v>
      </c>
    </row>
    <row r="9290" spans="1:5" x14ac:dyDescent="0.35">
      <c r="A9290" s="107" t="s">
        <v>5</v>
      </c>
      <c r="B9290" s="107" t="s">
        <v>415</v>
      </c>
      <c r="C9290" s="110">
        <v>1</v>
      </c>
      <c r="D9290" s="109">
        <v>28.98778104607538</v>
      </c>
      <c r="E9290" s="109">
        <v>2194.6965259920748</v>
      </c>
    </row>
    <row r="9291" spans="1:5" x14ac:dyDescent="0.35">
      <c r="A9291" s="107" t="s">
        <v>5</v>
      </c>
      <c r="B9291" s="107" t="s">
        <v>415</v>
      </c>
      <c r="C9291" s="110">
        <v>2</v>
      </c>
      <c r="D9291" s="109">
        <v>26.504511030685741</v>
      </c>
      <c r="E9291" s="109">
        <v>1927.2765639612469</v>
      </c>
    </row>
    <row r="9292" spans="1:5" x14ac:dyDescent="0.35">
      <c r="A9292" s="107" t="s">
        <v>5</v>
      </c>
      <c r="B9292" s="107" t="s">
        <v>415</v>
      </c>
      <c r="C9292" s="110">
        <v>3</v>
      </c>
      <c r="D9292" s="109">
        <v>27.736623242454289</v>
      </c>
      <c r="E9292" s="109">
        <v>2153.5483306233482</v>
      </c>
    </row>
    <row r="9293" spans="1:5" x14ac:dyDescent="0.35">
      <c r="A9293" s="107" t="s">
        <v>5</v>
      </c>
      <c r="B9293" s="107" t="s">
        <v>415</v>
      </c>
      <c r="C9293" s="110">
        <v>4</v>
      </c>
      <c r="D9293" s="109">
        <v>16.49239698180671</v>
      </c>
      <c r="E9293" s="109">
        <v>1181.1523008425991</v>
      </c>
    </row>
    <row r="9294" spans="1:5" x14ac:dyDescent="0.35">
      <c r="A9294" s="107" t="s">
        <v>5</v>
      </c>
      <c r="B9294" s="107" t="s">
        <v>415</v>
      </c>
      <c r="C9294" s="110">
        <v>5</v>
      </c>
      <c r="D9294" s="109">
        <v>8.1031316541130103</v>
      </c>
      <c r="E9294" s="109">
        <v>604.40188228640773</v>
      </c>
    </row>
    <row r="9295" spans="1:5" x14ac:dyDescent="0.35">
      <c r="A9295" s="107" t="s">
        <v>5</v>
      </c>
      <c r="B9295" s="107" t="s">
        <v>415</v>
      </c>
      <c r="C9295" s="110">
        <v>6</v>
      </c>
      <c r="D9295" s="109">
        <v>8.2026976000126108</v>
      </c>
      <c r="E9295" s="109">
        <v>547.38267670991206</v>
      </c>
    </row>
    <row r="9296" spans="1:5" x14ac:dyDescent="0.35">
      <c r="A9296" s="107" t="s">
        <v>5</v>
      </c>
      <c r="B9296" s="107" t="s">
        <v>415</v>
      </c>
      <c r="C9296" s="110">
        <v>7</v>
      </c>
      <c r="D9296" s="109">
        <v>12.057890105075611</v>
      </c>
      <c r="E9296" s="109">
        <v>734.69458004318039</v>
      </c>
    </row>
    <row r="9297" spans="1:5" x14ac:dyDescent="0.35">
      <c r="A9297" s="107" t="s">
        <v>5</v>
      </c>
      <c r="B9297" s="107" t="s">
        <v>415</v>
      </c>
      <c r="C9297" s="110">
        <v>8</v>
      </c>
      <c r="D9297" s="109">
        <v>17.582023947516209</v>
      </c>
      <c r="E9297" s="109">
        <v>1094.1703609760809</v>
      </c>
    </row>
    <row r="9298" spans="1:5" x14ac:dyDescent="0.35">
      <c r="A9298" s="107" t="s">
        <v>5</v>
      </c>
      <c r="B9298" s="107" t="s">
        <v>415</v>
      </c>
      <c r="C9298" s="110">
        <v>9</v>
      </c>
      <c r="D9298" s="109">
        <v>19.20446107051114</v>
      </c>
      <c r="E9298" s="109">
        <v>1000.900113211304</v>
      </c>
    </row>
    <row r="9299" spans="1:5" x14ac:dyDescent="0.35">
      <c r="A9299" s="107" t="s">
        <v>5</v>
      </c>
      <c r="B9299" s="107" t="s">
        <v>415</v>
      </c>
      <c r="C9299" s="110">
        <v>10</v>
      </c>
      <c r="D9299" s="109">
        <v>19.360130191534871</v>
      </c>
      <c r="E9299" s="109">
        <v>200.27953185110709</v>
      </c>
    </row>
    <row r="9300" spans="1:5" x14ac:dyDescent="0.35">
      <c r="A9300" s="107" t="s">
        <v>5</v>
      </c>
      <c r="B9300" s="107" t="s">
        <v>415</v>
      </c>
      <c r="C9300" s="110">
        <v>11</v>
      </c>
      <c r="D9300" s="109">
        <v>19.59214466640838</v>
      </c>
      <c r="E9300" s="109">
        <v>46.121408883841262</v>
      </c>
    </row>
    <row r="9301" spans="1:5" x14ac:dyDescent="0.35">
      <c r="A9301" s="107" t="s">
        <v>5</v>
      </c>
      <c r="B9301" s="107" t="s">
        <v>415</v>
      </c>
      <c r="C9301" s="110">
        <v>12</v>
      </c>
      <c r="D9301" s="109">
        <v>26.392043883204948</v>
      </c>
      <c r="E9301" s="109">
        <v>108.3979940876569</v>
      </c>
    </row>
    <row r="9302" spans="1:5" x14ac:dyDescent="0.35">
      <c r="A9302" s="107" t="s">
        <v>5</v>
      </c>
      <c r="B9302" s="107" t="s">
        <v>8</v>
      </c>
      <c r="C9302" s="110">
        <v>1</v>
      </c>
      <c r="D9302" s="109">
        <v>204508.65055168109</v>
      </c>
      <c r="E9302" s="109">
        <v>10872639.830284821</v>
      </c>
    </row>
    <row r="9303" spans="1:5" x14ac:dyDescent="0.35">
      <c r="A9303" s="107" t="s">
        <v>5</v>
      </c>
      <c r="B9303" s="107" t="s">
        <v>8</v>
      </c>
      <c r="C9303" s="110">
        <v>2</v>
      </c>
      <c r="D9303" s="109">
        <v>168143.26021689989</v>
      </c>
      <c r="E9303" s="109">
        <v>8745459.372059565</v>
      </c>
    </row>
    <row r="9304" spans="1:5" x14ac:dyDescent="0.35">
      <c r="A9304" s="107" t="s">
        <v>5</v>
      </c>
      <c r="B9304" s="107" t="s">
        <v>8</v>
      </c>
      <c r="C9304" s="110">
        <v>3</v>
      </c>
      <c r="D9304" s="109">
        <v>184404.89726258221</v>
      </c>
      <c r="E9304" s="109">
        <v>10825090.872723671</v>
      </c>
    </row>
    <row r="9305" spans="1:5" x14ac:dyDescent="0.35">
      <c r="A9305" s="107" t="s">
        <v>5</v>
      </c>
      <c r="B9305" s="107" t="s">
        <v>8</v>
      </c>
      <c r="C9305" s="110">
        <v>4</v>
      </c>
      <c r="D9305" s="109">
        <v>153354.71240539441</v>
      </c>
      <c r="E9305" s="109">
        <v>8545183.9581706859</v>
      </c>
    </row>
    <row r="9306" spans="1:5" x14ac:dyDescent="0.35">
      <c r="A9306" s="107" t="s">
        <v>5</v>
      </c>
      <c r="B9306" s="107" t="s">
        <v>8</v>
      </c>
      <c r="C9306" s="110">
        <v>5</v>
      </c>
      <c r="D9306" s="109">
        <v>118193.01001582009</v>
      </c>
      <c r="E9306" s="109">
        <v>7716062.3609050279</v>
      </c>
    </row>
    <row r="9307" spans="1:5" x14ac:dyDescent="0.35">
      <c r="A9307" s="107" t="s">
        <v>5</v>
      </c>
      <c r="B9307" s="107" t="s">
        <v>8</v>
      </c>
      <c r="C9307" s="110">
        <v>6</v>
      </c>
      <c r="D9307" s="109">
        <v>110953.8703008958</v>
      </c>
      <c r="E9307" s="109">
        <v>6629495.7743429868</v>
      </c>
    </row>
    <row r="9308" spans="1:5" x14ac:dyDescent="0.35">
      <c r="A9308" s="107" t="s">
        <v>5</v>
      </c>
      <c r="B9308" s="107" t="s">
        <v>8</v>
      </c>
      <c r="C9308" s="110">
        <v>7</v>
      </c>
      <c r="D9308" s="109">
        <v>135557.70365047519</v>
      </c>
      <c r="E9308" s="109">
        <v>5217831.2921296768</v>
      </c>
    </row>
    <row r="9309" spans="1:5" x14ac:dyDescent="0.35">
      <c r="A9309" s="107" t="s">
        <v>5</v>
      </c>
      <c r="B9309" s="107" t="s">
        <v>8</v>
      </c>
      <c r="C9309" s="110">
        <v>8</v>
      </c>
      <c r="D9309" s="109">
        <v>154219.42459628859</v>
      </c>
      <c r="E9309" s="109">
        <v>4578898.8866229299</v>
      </c>
    </row>
    <row r="9310" spans="1:5" x14ac:dyDescent="0.35">
      <c r="A9310" s="107" t="s">
        <v>5</v>
      </c>
      <c r="B9310" s="107" t="s">
        <v>8</v>
      </c>
      <c r="C9310" s="110">
        <v>9</v>
      </c>
      <c r="D9310" s="109">
        <v>146805.2507597415</v>
      </c>
      <c r="E9310" s="109">
        <v>3370357.2679045601</v>
      </c>
    </row>
    <row r="9311" spans="1:5" x14ac:dyDescent="0.35">
      <c r="A9311" s="107" t="s">
        <v>5</v>
      </c>
      <c r="B9311" s="107" t="s">
        <v>8</v>
      </c>
      <c r="C9311" s="110">
        <v>10</v>
      </c>
      <c r="D9311" s="109">
        <v>153100.91098764929</v>
      </c>
      <c r="E9311" s="109">
        <v>1830639.494727958</v>
      </c>
    </row>
    <row r="9312" spans="1:5" x14ac:dyDescent="0.35">
      <c r="A9312" s="107" t="s">
        <v>5</v>
      </c>
      <c r="B9312" s="107" t="s">
        <v>8</v>
      </c>
      <c r="C9312" s="110">
        <v>11</v>
      </c>
      <c r="D9312" s="109">
        <v>163336.66669828631</v>
      </c>
      <c r="E9312" s="109">
        <v>1277544.3225910091</v>
      </c>
    </row>
    <row r="9313" spans="1:5" x14ac:dyDescent="0.35">
      <c r="A9313" s="107" t="s">
        <v>5</v>
      </c>
      <c r="B9313" s="107" t="s">
        <v>8</v>
      </c>
      <c r="C9313" s="110">
        <v>12</v>
      </c>
      <c r="D9313" s="109">
        <v>190243.08353505269</v>
      </c>
      <c r="E9313" s="109">
        <v>1114670.8291038759</v>
      </c>
    </row>
    <row r="9314" spans="1:5" x14ac:dyDescent="0.35">
      <c r="A9314" s="107" t="s">
        <v>5</v>
      </c>
      <c r="B9314" s="107" t="s">
        <v>82</v>
      </c>
      <c r="C9314" s="110">
        <v>1</v>
      </c>
      <c r="D9314" s="109">
        <v>45051.727158233967</v>
      </c>
      <c r="E9314" s="109">
        <v>4933315.3854934406</v>
      </c>
    </row>
    <row r="9315" spans="1:5" x14ac:dyDescent="0.35">
      <c r="A9315" s="107" t="s">
        <v>5</v>
      </c>
      <c r="B9315" s="107" t="s">
        <v>82</v>
      </c>
      <c r="C9315" s="110">
        <v>2</v>
      </c>
      <c r="D9315" s="109">
        <v>43550.235503600641</v>
      </c>
      <c r="E9315" s="109">
        <v>4970431.8859578688</v>
      </c>
    </row>
    <row r="9316" spans="1:5" x14ac:dyDescent="0.35">
      <c r="A9316" s="107" t="s">
        <v>5</v>
      </c>
      <c r="B9316" s="107" t="s">
        <v>82</v>
      </c>
      <c r="C9316" s="110">
        <v>3</v>
      </c>
      <c r="D9316" s="109">
        <v>46237.499428941614</v>
      </c>
      <c r="E9316" s="109">
        <v>4632898.6107541705</v>
      </c>
    </row>
    <row r="9317" spans="1:5" x14ac:dyDescent="0.35">
      <c r="A9317" s="107" t="s">
        <v>5</v>
      </c>
      <c r="B9317" s="107" t="s">
        <v>82</v>
      </c>
      <c r="C9317" s="110">
        <v>4</v>
      </c>
      <c r="D9317" s="109">
        <v>34273.403020645586</v>
      </c>
      <c r="E9317" s="109">
        <v>2788874.1478859191</v>
      </c>
    </row>
    <row r="9318" spans="1:5" x14ac:dyDescent="0.35">
      <c r="A9318" s="107" t="s">
        <v>5</v>
      </c>
      <c r="B9318" s="107" t="s">
        <v>82</v>
      </c>
      <c r="C9318" s="110">
        <v>5</v>
      </c>
      <c r="D9318" s="109">
        <v>40810.841545667579</v>
      </c>
      <c r="E9318" s="109">
        <v>2960462.492065351</v>
      </c>
    </row>
    <row r="9319" spans="1:5" x14ac:dyDescent="0.35">
      <c r="A9319" s="107" t="s">
        <v>5</v>
      </c>
      <c r="B9319" s="107" t="s">
        <v>82</v>
      </c>
      <c r="C9319" s="110">
        <v>6</v>
      </c>
      <c r="D9319" s="109">
        <v>64974.619398607188</v>
      </c>
      <c r="E9319" s="109">
        <v>4016738.6492066658</v>
      </c>
    </row>
    <row r="9320" spans="1:5" x14ac:dyDescent="0.35">
      <c r="A9320" s="107" t="s">
        <v>5</v>
      </c>
      <c r="B9320" s="107" t="s">
        <v>82</v>
      </c>
      <c r="C9320" s="110">
        <v>7</v>
      </c>
      <c r="D9320" s="109">
        <v>46458.462895969496</v>
      </c>
      <c r="E9320" s="109">
        <v>2578989.055612185</v>
      </c>
    </row>
    <row r="9321" spans="1:5" x14ac:dyDescent="0.35">
      <c r="A9321" s="107" t="s">
        <v>5</v>
      </c>
      <c r="B9321" s="107" t="s">
        <v>82</v>
      </c>
      <c r="C9321" s="110">
        <v>8</v>
      </c>
      <c r="D9321" s="109">
        <v>63398.175717910548</v>
      </c>
      <c r="E9321" s="109">
        <v>3587019.0969349719</v>
      </c>
    </row>
    <row r="9322" spans="1:5" x14ac:dyDescent="0.35">
      <c r="A9322" s="107" t="s">
        <v>5</v>
      </c>
      <c r="B9322" s="107" t="s">
        <v>82</v>
      </c>
      <c r="C9322" s="110">
        <v>9</v>
      </c>
      <c r="D9322" s="109">
        <v>55464.80566295184</v>
      </c>
      <c r="E9322" s="109">
        <v>2989279.5849286891</v>
      </c>
    </row>
    <row r="9323" spans="1:5" x14ac:dyDescent="0.35">
      <c r="A9323" s="107" t="s">
        <v>5</v>
      </c>
      <c r="B9323" s="107" t="s">
        <v>82</v>
      </c>
      <c r="C9323" s="110">
        <v>10</v>
      </c>
      <c r="D9323" s="109">
        <v>75274.974041993904</v>
      </c>
      <c r="E9323" s="109">
        <v>3166860.076561965</v>
      </c>
    </row>
    <row r="9324" spans="1:5" x14ac:dyDescent="0.35">
      <c r="A9324" s="107" t="s">
        <v>5</v>
      </c>
      <c r="B9324" s="107" t="s">
        <v>82</v>
      </c>
      <c r="C9324" s="110">
        <v>11</v>
      </c>
      <c r="D9324" s="109">
        <v>63963.114185190199</v>
      </c>
      <c r="E9324" s="109">
        <v>2831488.347559554</v>
      </c>
    </row>
    <row r="9325" spans="1:5" x14ac:dyDescent="0.35">
      <c r="A9325" s="107" t="s">
        <v>5</v>
      </c>
      <c r="B9325" s="107" t="s">
        <v>82</v>
      </c>
      <c r="C9325" s="110">
        <v>12</v>
      </c>
      <c r="D9325" s="109">
        <v>45060.996439615687</v>
      </c>
      <c r="E9325" s="109">
        <v>1874500.392080948</v>
      </c>
    </row>
    <row r="9326" spans="1:5" x14ac:dyDescent="0.35">
      <c r="A9326" s="107" t="s">
        <v>5</v>
      </c>
      <c r="B9326" s="107" t="s">
        <v>83</v>
      </c>
      <c r="C9326" s="110">
        <v>1</v>
      </c>
      <c r="D9326" s="109">
        <v>453230.92653208919</v>
      </c>
      <c r="E9326" s="109">
        <v>34118437.293262146</v>
      </c>
    </row>
    <row r="9327" spans="1:5" x14ac:dyDescent="0.35">
      <c r="A9327" s="107" t="s">
        <v>5</v>
      </c>
      <c r="B9327" s="107" t="s">
        <v>83</v>
      </c>
      <c r="C9327" s="110">
        <v>2</v>
      </c>
      <c r="D9327" s="109">
        <v>501980.28341945843</v>
      </c>
      <c r="E9327" s="109">
        <v>36227350.50423836</v>
      </c>
    </row>
    <row r="9328" spans="1:5" x14ac:dyDescent="0.35">
      <c r="A9328" s="107" t="s">
        <v>5</v>
      </c>
      <c r="B9328" s="107" t="s">
        <v>83</v>
      </c>
      <c r="C9328" s="110">
        <v>3</v>
      </c>
      <c r="D9328" s="109">
        <v>623183.99858134182</v>
      </c>
      <c r="E9328" s="109">
        <v>46324200.872807801</v>
      </c>
    </row>
    <row r="9329" spans="1:5" x14ac:dyDescent="0.35">
      <c r="A9329" s="107" t="s">
        <v>5</v>
      </c>
      <c r="B9329" s="107" t="s">
        <v>83</v>
      </c>
      <c r="C9329" s="110">
        <v>4</v>
      </c>
      <c r="D9329" s="109">
        <v>513994.56724044197</v>
      </c>
      <c r="E9329" s="109">
        <v>36218428.67086377</v>
      </c>
    </row>
    <row r="9330" spans="1:5" x14ac:dyDescent="0.35">
      <c r="A9330" s="107" t="s">
        <v>5</v>
      </c>
      <c r="B9330" s="107" t="s">
        <v>83</v>
      </c>
      <c r="C9330" s="110">
        <v>5</v>
      </c>
      <c r="D9330" s="109">
        <v>602913.72669263533</v>
      </c>
      <c r="E9330" s="109">
        <v>41510370.299685337</v>
      </c>
    </row>
    <row r="9331" spans="1:5" x14ac:dyDescent="0.35">
      <c r="A9331" s="107" t="s">
        <v>5</v>
      </c>
      <c r="B9331" s="107" t="s">
        <v>83</v>
      </c>
      <c r="C9331" s="110">
        <v>6</v>
      </c>
      <c r="D9331" s="109">
        <v>490921.58268974622</v>
      </c>
      <c r="E9331" s="109">
        <v>32015060.48312765</v>
      </c>
    </row>
    <row r="9332" spans="1:5" x14ac:dyDescent="0.35">
      <c r="A9332" s="107" t="s">
        <v>5</v>
      </c>
      <c r="B9332" s="107" t="s">
        <v>83</v>
      </c>
      <c r="C9332" s="110">
        <v>7</v>
      </c>
      <c r="D9332" s="109">
        <v>513899.02117642271</v>
      </c>
      <c r="E9332" s="109">
        <v>32135812.039211161</v>
      </c>
    </row>
    <row r="9333" spans="1:5" x14ac:dyDescent="0.35">
      <c r="A9333" s="107" t="s">
        <v>5</v>
      </c>
      <c r="B9333" s="107" t="s">
        <v>83</v>
      </c>
      <c r="C9333" s="110">
        <v>8</v>
      </c>
      <c r="D9333" s="109">
        <v>547822.03316993581</v>
      </c>
      <c r="E9333" s="109">
        <v>34523226.475699812</v>
      </c>
    </row>
    <row r="9334" spans="1:5" x14ac:dyDescent="0.35">
      <c r="A9334" s="107" t="s">
        <v>5</v>
      </c>
      <c r="B9334" s="107" t="s">
        <v>83</v>
      </c>
      <c r="C9334" s="110">
        <v>9</v>
      </c>
      <c r="D9334" s="109">
        <v>393794.64066821191</v>
      </c>
      <c r="E9334" s="109">
        <v>23372800.33597834</v>
      </c>
    </row>
    <row r="9335" spans="1:5" x14ac:dyDescent="0.35">
      <c r="A9335" s="107" t="s">
        <v>5</v>
      </c>
      <c r="B9335" s="107" t="s">
        <v>83</v>
      </c>
      <c r="C9335" s="110">
        <v>10</v>
      </c>
      <c r="D9335" s="109">
        <v>287113.86595289159</v>
      </c>
      <c r="E9335" s="109">
        <v>14595663.39978959</v>
      </c>
    </row>
    <row r="9336" spans="1:5" x14ac:dyDescent="0.35">
      <c r="A9336" s="107" t="s">
        <v>5</v>
      </c>
      <c r="B9336" s="107" t="s">
        <v>83</v>
      </c>
      <c r="C9336" s="110">
        <v>11</v>
      </c>
      <c r="D9336" s="109">
        <v>345299.93319338688</v>
      </c>
      <c r="E9336" s="109">
        <v>17414477.10185755</v>
      </c>
    </row>
    <row r="9337" spans="1:5" x14ac:dyDescent="0.35">
      <c r="A9337" s="107" t="s">
        <v>5</v>
      </c>
      <c r="B9337" s="107" t="s">
        <v>83</v>
      </c>
      <c r="C9337" s="110">
        <v>12</v>
      </c>
      <c r="D9337" s="109">
        <v>360657.51737938868</v>
      </c>
      <c r="E9337" s="109">
        <v>18935894.379427232</v>
      </c>
    </row>
    <row r="9338" spans="1:5" x14ac:dyDescent="0.35">
      <c r="A9338" s="107" t="s">
        <v>5</v>
      </c>
      <c r="B9338" s="107" t="s">
        <v>414</v>
      </c>
      <c r="C9338" s="110">
        <v>1</v>
      </c>
      <c r="D9338" s="109">
        <v>599.33413579479702</v>
      </c>
      <c r="E9338" s="109">
        <v>57640.712040072431</v>
      </c>
    </row>
    <row r="9339" spans="1:5" x14ac:dyDescent="0.35">
      <c r="A9339" s="107" t="s">
        <v>5</v>
      </c>
      <c r="B9339" s="107" t="s">
        <v>414</v>
      </c>
      <c r="C9339" s="110">
        <v>2</v>
      </c>
      <c r="D9339" s="109">
        <v>544.01859520619985</v>
      </c>
      <c r="E9339" s="109">
        <v>48237.792640220359</v>
      </c>
    </row>
    <row r="9340" spans="1:5" x14ac:dyDescent="0.35">
      <c r="A9340" s="107" t="s">
        <v>5</v>
      </c>
      <c r="B9340" s="107" t="s">
        <v>414</v>
      </c>
      <c r="C9340" s="110">
        <v>3</v>
      </c>
      <c r="D9340" s="109">
        <v>576.06874016205336</v>
      </c>
      <c r="E9340" s="109">
        <v>51270.566077655727</v>
      </c>
    </row>
    <row r="9341" spans="1:5" x14ac:dyDescent="0.35">
      <c r="A9341" s="107" t="s">
        <v>5</v>
      </c>
      <c r="B9341" s="107" t="s">
        <v>414</v>
      </c>
      <c r="C9341" s="110">
        <v>4</v>
      </c>
      <c r="D9341" s="109">
        <v>485.72429895015222</v>
      </c>
      <c r="E9341" s="109">
        <v>39149.793270714268</v>
      </c>
    </row>
    <row r="9342" spans="1:5" x14ac:dyDescent="0.35">
      <c r="A9342" s="107" t="s">
        <v>5</v>
      </c>
      <c r="B9342" s="107" t="s">
        <v>414</v>
      </c>
      <c r="C9342" s="110">
        <v>5</v>
      </c>
      <c r="D9342" s="109">
        <v>367.18315744100931</v>
      </c>
      <c r="E9342" s="109">
        <v>26174.486723356789</v>
      </c>
    </row>
    <row r="9343" spans="1:5" x14ac:dyDescent="0.35">
      <c r="A9343" s="107" t="s">
        <v>5</v>
      </c>
      <c r="B9343" s="107" t="s">
        <v>414</v>
      </c>
      <c r="C9343" s="110">
        <v>6</v>
      </c>
      <c r="D9343" s="109">
        <v>386.00133436787502</v>
      </c>
      <c r="E9343" s="109">
        <v>24782.27985006378</v>
      </c>
    </row>
    <row r="9344" spans="1:5" x14ac:dyDescent="0.35">
      <c r="A9344" s="107" t="s">
        <v>5</v>
      </c>
      <c r="B9344" s="107" t="s">
        <v>414</v>
      </c>
      <c r="C9344" s="110">
        <v>7</v>
      </c>
      <c r="D9344" s="109">
        <v>408.52861982707623</v>
      </c>
      <c r="E9344" s="109">
        <v>27420.375132993438</v>
      </c>
    </row>
    <row r="9345" spans="1:5" x14ac:dyDescent="0.35">
      <c r="A9345" s="107" t="s">
        <v>5</v>
      </c>
      <c r="B9345" s="107" t="s">
        <v>414</v>
      </c>
      <c r="C9345" s="110">
        <v>8</v>
      </c>
      <c r="D9345" s="109">
        <v>453.03943660559389</v>
      </c>
      <c r="E9345" s="109">
        <v>26159.51758557219</v>
      </c>
    </row>
    <row r="9346" spans="1:5" x14ac:dyDescent="0.35">
      <c r="A9346" s="107" t="s">
        <v>5</v>
      </c>
      <c r="B9346" s="107" t="s">
        <v>414</v>
      </c>
      <c r="C9346" s="110">
        <v>9</v>
      </c>
      <c r="D9346" s="109">
        <v>492.76270209379283</v>
      </c>
      <c r="E9346" s="109">
        <v>24470.47466719988</v>
      </c>
    </row>
    <row r="9347" spans="1:5" x14ac:dyDescent="0.35">
      <c r="A9347" s="107" t="s">
        <v>5</v>
      </c>
      <c r="B9347" s="107" t="s">
        <v>414</v>
      </c>
      <c r="C9347" s="110">
        <v>10</v>
      </c>
      <c r="D9347" s="109">
        <v>516.15960729754636</v>
      </c>
      <c r="E9347" s="109">
        <v>6429.7680953106365</v>
      </c>
    </row>
    <row r="9348" spans="1:5" x14ac:dyDescent="0.35">
      <c r="A9348" s="107" t="s">
        <v>5</v>
      </c>
      <c r="B9348" s="107" t="s">
        <v>414</v>
      </c>
      <c r="C9348" s="110">
        <v>11</v>
      </c>
      <c r="D9348" s="109">
        <v>535.52051873214941</v>
      </c>
      <c r="E9348" s="109">
        <v>1514.072260971564</v>
      </c>
    </row>
    <row r="9349" spans="1:5" x14ac:dyDescent="0.35">
      <c r="A9349" s="107" t="s">
        <v>5</v>
      </c>
      <c r="B9349" s="107" t="s">
        <v>414</v>
      </c>
      <c r="C9349" s="110">
        <v>12</v>
      </c>
      <c r="D9349" s="109">
        <v>553.71754377320599</v>
      </c>
      <c r="E9349" s="109">
        <v>3140.8708103562622</v>
      </c>
    </row>
    <row r="9350" spans="1:5" x14ac:dyDescent="0.35">
      <c r="A9350" s="107" t="s">
        <v>5</v>
      </c>
      <c r="B9350" s="107" t="s">
        <v>413</v>
      </c>
      <c r="C9350" s="110">
        <v>1</v>
      </c>
      <c r="D9350" s="109">
        <v>599.33413579479702</v>
      </c>
      <c r="E9350" s="109">
        <v>57640.712040072431</v>
      </c>
    </row>
    <row r="9351" spans="1:5" x14ac:dyDescent="0.35">
      <c r="A9351" s="107" t="s">
        <v>5</v>
      </c>
      <c r="B9351" s="107" t="s">
        <v>413</v>
      </c>
      <c r="C9351" s="110">
        <v>2</v>
      </c>
      <c r="D9351" s="109">
        <v>544.01859520619985</v>
      </c>
      <c r="E9351" s="109">
        <v>48237.792640220359</v>
      </c>
    </row>
    <row r="9352" spans="1:5" x14ac:dyDescent="0.35">
      <c r="A9352" s="107" t="s">
        <v>5</v>
      </c>
      <c r="B9352" s="107" t="s">
        <v>413</v>
      </c>
      <c r="C9352" s="110">
        <v>3</v>
      </c>
      <c r="D9352" s="109">
        <v>576.06874016205336</v>
      </c>
      <c r="E9352" s="109">
        <v>51270.566077655727</v>
      </c>
    </row>
    <row r="9353" spans="1:5" x14ac:dyDescent="0.35">
      <c r="A9353" s="107" t="s">
        <v>5</v>
      </c>
      <c r="B9353" s="107" t="s">
        <v>413</v>
      </c>
      <c r="C9353" s="110">
        <v>4</v>
      </c>
      <c r="D9353" s="109">
        <v>485.72429895015222</v>
      </c>
      <c r="E9353" s="109">
        <v>39149.793270714268</v>
      </c>
    </row>
    <row r="9354" spans="1:5" x14ac:dyDescent="0.35">
      <c r="A9354" s="107" t="s">
        <v>5</v>
      </c>
      <c r="B9354" s="107" t="s">
        <v>413</v>
      </c>
      <c r="C9354" s="110">
        <v>5</v>
      </c>
      <c r="D9354" s="109">
        <v>367.18315744100931</v>
      </c>
      <c r="E9354" s="109">
        <v>26174.486723356789</v>
      </c>
    </row>
    <row r="9355" spans="1:5" x14ac:dyDescent="0.35">
      <c r="A9355" s="107" t="s">
        <v>5</v>
      </c>
      <c r="B9355" s="107" t="s">
        <v>413</v>
      </c>
      <c r="C9355" s="110">
        <v>6</v>
      </c>
      <c r="D9355" s="109">
        <v>386.00133436787502</v>
      </c>
      <c r="E9355" s="109">
        <v>24782.27985006378</v>
      </c>
    </row>
    <row r="9356" spans="1:5" x14ac:dyDescent="0.35">
      <c r="A9356" s="107" t="s">
        <v>5</v>
      </c>
      <c r="B9356" s="107" t="s">
        <v>413</v>
      </c>
      <c r="C9356" s="110">
        <v>7</v>
      </c>
      <c r="D9356" s="109">
        <v>408.52861982707623</v>
      </c>
      <c r="E9356" s="109">
        <v>27420.375132993438</v>
      </c>
    </row>
    <row r="9357" spans="1:5" x14ac:dyDescent="0.35">
      <c r="A9357" s="107" t="s">
        <v>5</v>
      </c>
      <c r="B9357" s="107" t="s">
        <v>413</v>
      </c>
      <c r="C9357" s="110">
        <v>8</v>
      </c>
      <c r="D9357" s="109">
        <v>447.07137220077169</v>
      </c>
      <c r="E9357" s="109">
        <v>26159.51758557219</v>
      </c>
    </row>
    <row r="9358" spans="1:5" x14ac:dyDescent="0.35">
      <c r="A9358" s="107" t="s">
        <v>5</v>
      </c>
      <c r="B9358" s="107" t="s">
        <v>413</v>
      </c>
      <c r="C9358" s="110">
        <v>9</v>
      </c>
      <c r="D9358" s="109">
        <v>492.76270209379283</v>
      </c>
      <c r="E9358" s="109">
        <v>24470.47466719988</v>
      </c>
    </row>
    <row r="9359" spans="1:5" x14ac:dyDescent="0.35">
      <c r="A9359" s="107" t="s">
        <v>5</v>
      </c>
      <c r="B9359" s="107" t="s">
        <v>413</v>
      </c>
      <c r="C9359" s="110">
        <v>10</v>
      </c>
      <c r="D9359" s="109">
        <v>498.36566112362738</v>
      </c>
      <c r="E9359" s="109">
        <v>6429.7680953106365</v>
      </c>
    </row>
    <row r="9360" spans="1:5" x14ac:dyDescent="0.35">
      <c r="A9360" s="107" t="s">
        <v>5</v>
      </c>
      <c r="B9360" s="107" t="s">
        <v>413</v>
      </c>
      <c r="C9360" s="110">
        <v>11</v>
      </c>
      <c r="D9360" s="109">
        <v>547.78568847225426</v>
      </c>
      <c r="E9360" s="109">
        <v>1514.072260971564</v>
      </c>
    </row>
    <row r="9361" spans="1:5" x14ac:dyDescent="0.35">
      <c r="A9361" s="107" t="s">
        <v>5</v>
      </c>
      <c r="B9361" s="107" t="s">
        <v>413</v>
      </c>
      <c r="C9361" s="110">
        <v>12</v>
      </c>
      <c r="D9361" s="109">
        <v>553.80505793445786</v>
      </c>
      <c r="E9361" s="109">
        <v>3140.8708103562622</v>
      </c>
    </row>
    <row r="9362" spans="1:5" x14ac:dyDescent="0.35">
      <c r="A9362" s="107" t="s">
        <v>5</v>
      </c>
      <c r="B9362" s="107" t="s">
        <v>10</v>
      </c>
      <c r="C9362" s="110">
        <v>1</v>
      </c>
      <c r="D9362" s="109">
        <v>29.519999772310239</v>
      </c>
      <c r="E9362" s="109">
        <v>1832.4400259774129</v>
      </c>
    </row>
    <row r="9363" spans="1:5" x14ac:dyDescent="0.35">
      <c r="A9363" s="107" t="s">
        <v>5</v>
      </c>
      <c r="B9363" s="107" t="s">
        <v>10</v>
      </c>
      <c r="C9363" s="110">
        <v>2</v>
      </c>
      <c r="D9363" s="109">
        <v>241.6800064742566</v>
      </c>
      <c r="E9363" s="109">
        <v>22938.87288131734</v>
      </c>
    </row>
    <row r="9364" spans="1:5" x14ac:dyDescent="0.35">
      <c r="A9364" s="107" t="s">
        <v>5</v>
      </c>
      <c r="B9364" s="107" t="s">
        <v>10</v>
      </c>
      <c r="C9364" s="110">
        <v>3</v>
      </c>
      <c r="D9364" s="109">
        <v>187.67999774217611</v>
      </c>
      <c r="E9364" s="109">
        <v>17536.32398986035</v>
      </c>
    </row>
    <row r="9365" spans="1:5" x14ac:dyDescent="0.35">
      <c r="A9365" s="107" t="s">
        <v>5</v>
      </c>
      <c r="B9365" s="107" t="s">
        <v>10</v>
      </c>
      <c r="C9365" s="110">
        <v>4</v>
      </c>
      <c r="D9365" s="109">
        <v>294.00738208380398</v>
      </c>
      <c r="E9365" s="109">
        <v>15277.598044252059</v>
      </c>
    </row>
    <row r="9366" spans="1:5" x14ac:dyDescent="0.35">
      <c r="A9366" s="107" t="s">
        <v>5</v>
      </c>
      <c r="B9366" s="107" t="s">
        <v>10</v>
      </c>
      <c r="C9366" s="110">
        <v>5</v>
      </c>
      <c r="D9366" s="109">
        <v>571.67998951673519</v>
      </c>
      <c r="E9366" s="109">
        <v>42396.050722008244</v>
      </c>
    </row>
    <row r="9367" spans="1:5" x14ac:dyDescent="0.35">
      <c r="A9367" s="107" t="s">
        <v>5</v>
      </c>
      <c r="B9367" s="107" t="s">
        <v>10</v>
      </c>
      <c r="C9367" s="110">
        <v>6</v>
      </c>
      <c r="D9367" s="109">
        <v>709.86616856522107</v>
      </c>
      <c r="E9367" s="109">
        <v>42255.326687102039</v>
      </c>
    </row>
    <row r="9368" spans="1:5" x14ac:dyDescent="0.35">
      <c r="A9368" s="107" t="s">
        <v>5</v>
      </c>
      <c r="B9368" s="107" t="s">
        <v>10</v>
      </c>
      <c r="C9368" s="110">
        <v>7</v>
      </c>
      <c r="D9368" s="109">
        <v>727.0169832273466</v>
      </c>
      <c r="E9368" s="109">
        <v>43379.662760916792</v>
      </c>
    </row>
    <row r="9369" spans="1:5" x14ac:dyDescent="0.35">
      <c r="A9369" s="107" t="s">
        <v>5</v>
      </c>
      <c r="B9369" s="107" t="s">
        <v>10</v>
      </c>
      <c r="C9369" s="110">
        <v>8</v>
      </c>
      <c r="D9369" s="109">
        <v>760.31998157501187</v>
      </c>
      <c r="E9369" s="109">
        <v>60946.436726869382</v>
      </c>
    </row>
    <row r="9370" spans="1:5" x14ac:dyDescent="0.35">
      <c r="A9370" s="107" t="s">
        <v>5</v>
      </c>
      <c r="B9370" s="107" t="s">
        <v>10</v>
      </c>
      <c r="C9370" s="110">
        <v>9</v>
      </c>
      <c r="D9370" s="109">
        <v>604.32000011205639</v>
      </c>
      <c r="E9370" s="109">
        <v>54880.561370055293</v>
      </c>
    </row>
    <row r="9371" spans="1:5" x14ac:dyDescent="0.35">
      <c r="A9371" s="107" t="s">
        <v>5</v>
      </c>
      <c r="B9371" s="107" t="s">
        <v>10</v>
      </c>
      <c r="C9371" s="110">
        <v>10</v>
      </c>
      <c r="D9371" s="109">
        <v>430.2400151789189</v>
      </c>
      <c r="E9371" s="109">
        <v>26066.304144689831</v>
      </c>
    </row>
    <row r="9372" spans="1:5" x14ac:dyDescent="0.35">
      <c r="A9372" s="107" t="s">
        <v>5</v>
      </c>
      <c r="B9372" s="107" t="s">
        <v>10</v>
      </c>
      <c r="C9372" s="110">
        <v>11</v>
      </c>
      <c r="D9372" s="109">
        <v>267.60999745130562</v>
      </c>
      <c r="E9372" s="109">
        <v>15369.138713672641</v>
      </c>
    </row>
    <row r="9373" spans="1:5" x14ac:dyDescent="0.35">
      <c r="A9373" s="107" t="s">
        <v>5</v>
      </c>
      <c r="B9373" s="107" t="s">
        <v>10</v>
      </c>
      <c r="C9373" s="110">
        <v>12</v>
      </c>
      <c r="D9373" s="109">
        <v>597.25438303694284</v>
      </c>
      <c r="E9373" s="109">
        <v>29499.987529805629</v>
      </c>
    </row>
    <row r="9374" spans="1:5" x14ac:dyDescent="0.35">
      <c r="A9374" s="107" t="s">
        <v>5</v>
      </c>
      <c r="B9374" s="107" t="s">
        <v>84</v>
      </c>
      <c r="C9374" s="110">
        <v>1</v>
      </c>
      <c r="D9374" s="109">
        <v>4369.0322579383846</v>
      </c>
      <c r="E9374" s="109">
        <v>318735.6050128034</v>
      </c>
    </row>
    <row r="9375" spans="1:5" x14ac:dyDescent="0.35">
      <c r="A9375" s="107" t="s">
        <v>5</v>
      </c>
      <c r="B9375" s="107" t="s">
        <v>84</v>
      </c>
      <c r="C9375" s="110">
        <v>2</v>
      </c>
      <c r="D9375" s="109">
        <v>4244.6159899234781</v>
      </c>
      <c r="E9375" s="109">
        <v>302091.99402079859</v>
      </c>
    </row>
    <row r="9376" spans="1:5" x14ac:dyDescent="0.35">
      <c r="A9376" s="107" t="s">
        <v>5</v>
      </c>
      <c r="B9376" s="107" t="s">
        <v>84</v>
      </c>
      <c r="C9376" s="110">
        <v>3</v>
      </c>
      <c r="D9376" s="109">
        <v>4232.3039257049568</v>
      </c>
      <c r="E9376" s="109">
        <v>320021.21015008388</v>
      </c>
    </row>
    <row r="9377" spans="1:5" x14ac:dyDescent="0.35">
      <c r="A9377" s="107" t="s">
        <v>5</v>
      </c>
      <c r="B9377" s="107" t="s">
        <v>84</v>
      </c>
      <c r="C9377" s="110">
        <v>4</v>
      </c>
      <c r="D9377" s="109">
        <v>9003.9840050983439</v>
      </c>
      <c r="E9377" s="109">
        <v>635791.67734868173</v>
      </c>
    </row>
    <row r="9378" spans="1:5" x14ac:dyDescent="0.35">
      <c r="A9378" s="107" t="s">
        <v>5</v>
      </c>
      <c r="B9378" s="107" t="s">
        <v>84</v>
      </c>
      <c r="C9378" s="110">
        <v>5</v>
      </c>
      <c r="D9378" s="109">
        <v>7517.2080182647715</v>
      </c>
      <c r="E9378" s="109">
        <v>534629.46889490157</v>
      </c>
    </row>
    <row r="9379" spans="1:5" x14ac:dyDescent="0.35">
      <c r="A9379" s="107" t="s">
        <v>5</v>
      </c>
      <c r="B9379" s="107" t="s">
        <v>84</v>
      </c>
      <c r="C9379" s="110">
        <v>6</v>
      </c>
      <c r="D9379" s="109">
        <v>17363.15998223305</v>
      </c>
      <c r="E9379" s="109">
        <v>1065893.1065094559</v>
      </c>
    </row>
    <row r="9380" spans="1:5" x14ac:dyDescent="0.35">
      <c r="A9380" s="107" t="s">
        <v>5</v>
      </c>
      <c r="B9380" s="107" t="s">
        <v>84</v>
      </c>
      <c r="C9380" s="110">
        <v>7</v>
      </c>
      <c r="D9380" s="109">
        <v>18644.64</v>
      </c>
      <c r="E9380" s="109">
        <v>1068036.2121615689</v>
      </c>
    </row>
    <row r="9381" spans="1:5" x14ac:dyDescent="0.35">
      <c r="A9381" s="107" t="s">
        <v>5</v>
      </c>
      <c r="B9381" s="107" t="s">
        <v>84</v>
      </c>
      <c r="C9381" s="110">
        <v>8</v>
      </c>
      <c r="D9381" s="109">
        <v>18644.64</v>
      </c>
      <c r="E9381" s="109">
        <v>1127795.8722784501</v>
      </c>
    </row>
    <row r="9382" spans="1:5" x14ac:dyDescent="0.35">
      <c r="A9382" s="107" t="s">
        <v>5</v>
      </c>
      <c r="B9382" s="107" t="s">
        <v>84</v>
      </c>
      <c r="C9382" s="110">
        <v>9</v>
      </c>
      <c r="D9382" s="109">
        <v>18043.2</v>
      </c>
      <c r="E9382" s="109">
        <v>937016.51288100134</v>
      </c>
    </row>
    <row r="9383" spans="1:5" x14ac:dyDescent="0.35">
      <c r="A9383" s="107" t="s">
        <v>5</v>
      </c>
      <c r="B9383" s="107" t="s">
        <v>84</v>
      </c>
      <c r="C9383" s="110">
        <v>10</v>
      </c>
      <c r="D9383" s="109">
        <v>18644.64</v>
      </c>
      <c r="E9383" s="109">
        <v>256446.4505898091</v>
      </c>
    </row>
    <row r="9384" spans="1:5" x14ac:dyDescent="0.35">
      <c r="A9384" s="107" t="s">
        <v>5</v>
      </c>
      <c r="B9384" s="107" t="s">
        <v>84</v>
      </c>
      <c r="C9384" s="110">
        <v>11</v>
      </c>
      <c r="D9384" s="109">
        <v>18043.2</v>
      </c>
      <c r="E9384" s="109">
        <v>133062.0407150391</v>
      </c>
    </row>
    <row r="9385" spans="1:5" x14ac:dyDescent="0.35">
      <c r="A9385" s="107" t="s">
        <v>5</v>
      </c>
      <c r="B9385" s="107" t="s">
        <v>84</v>
      </c>
      <c r="C9385" s="110">
        <v>12</v>
      </c>
      <c r="D9385" s="109">
        <v>18467.639964294431</v>
      </c>
      <c r="E9385" s="109">
        <v>127571.3069240753</v>
      </c>
    </row>
    <row r="9386" spans="1:5" x14ac:dyDescent="0.35">
      <c r="A9386" s="107" t="s">
        <v>5</v>
      </c>
      <c r="B9386" s="107" t="s">
        <v>11</v>
      </c>
      <c r="C9386" s="110">
        <v>1</v>
      </c>
      <c r="D9386" s="109">
        <v>2576.40954902571</v>
      </c>
      <c r="E9386" s="109">
        <v>398964.65173789213</v>
      </c>
    </row>
    <row r="9387" spans="1:5" x14ac:dyDescent="0.35">
      <c r="A9387" s="107" t="s">
        <v>5</v>
      </c>
      <c r="B9387" s="107" t="s">
        <v>11</v>
      </c>
      <c r="C9387" s="110">
        <v>2</v>
      </c>
      <c r="D9387" s="109">
        <v>2967.1575621947659</v>
      </c>
      <c r="E9387" s="109">
        <v>387697.02056569367</v>
      </c>
    </row>
    <row r="9388" spans="1:5" x14ac:dyDescent="0.35">
      <c r="A9388" s="107" t="s">
        <v>5</v>
      </c>
      <c r="B9388" s="107" t="s">
        <v>11</v>
      </c>
      <c r="C9388" s="110">
        <v>3</v>
      </c>
      <c r="D9388" s="109">
        <v>2300.2068916546032</v>
      </c>
      <c r="E9388" s="109">
        <v>289961.35144368309</v>
      </c>
    </row>
    <row r="9389" spans="1:5" x14ac:dyDescent="0.35">
      <c r="A9389" s="107" t="s">
        <v>5</v>
      </c>
      <c r="B9389" s="107" t="s">
        <v>11</v>
      </c>
      <c r="C9389" s="110">
        <v>4</v>
      </c>
      <c r="D9389" s="109">
        <v>4002.3122596360599</v>
      </c>
      <c r="E9389" s="109">
        <v>311268.31931981619</v>
      </c>
    </row>
    <row r="9390" spans="1:5" x14ac:dyDescent="0.35">
      <c r="A9390" s="107" t="s">
        <v>5</v>
      </c>
      <c r="B9390" s="107" t="s">
        <v>11</v>
      </c>
      <c r="C9390" s="110">
        <v>5</v>
      </c>
      <c r="D9390" s="109">
        <v>9301.4602234987924</v>
      </c>
      <c r="E9390" s="109">
        <v>697870.41119697958</v>
      </c>
    </row>
    <row r="9391" spans="1:5" x14ac:dyDescent="0.35">
      <c r="A9391" s="107" t="s">
        <v>5</v>
      </c>
      <c r="B9391" s="107" t="s">
        <v>11</v>
      </c>
      <c r="C9391" s="110">
        <v>6</v>
      </c>
      <c r="D9391" s="109">
        <v>5680.3170832622936</v>
      </c>
      <c r="E9391" s="109">
        <v>295712.07714442321</v>
      </c>
    </row>
    <row r="9392" spans="1:5" x14ac:dyDescent="0.35">
      <c r="A9392" s="107" t="s">
        <v>5</v>
      </c>
      <c r="B9392" s="107" t="s">
        <v>11</v>
      </c>
      <c r="C9392" s="110">
        <v>7</v>
      </c>
      <c r="D9392" s="109">
        <v>5287.7877193508048</v>
      </c>
      <c r="E9392" s="109">
        <v>268264.26188549172</v>
      </c>
    </row>
    <row r="9393" spans="1:5" x14ac:dyDescent="0.35">
      <c r="A9393" s="107" t="s">
        <v>5</v>
      </c>
      <c r="B9393" s="107" t="s">
        <v>11</v>
      </c>
      <c r="C9393" s="110">
        <v>8</v>
      </c>
      <c r="D9393" s="109">
        <v>5421.690493689709</v>
      </c>
      <c r="E9393" s="109">
        <v>310888.18206366402</v>
      </c>
    </row>
    <row r="9394" spans="1:5" x14ac:dyDescent="0.35">
      <c r="A9394" s="107" t="s">
        <v>5</v>
      </c>
      <c r="B9394" s="107" t="s">
        <v>11</v>
      </c>
      <c r="C9394" s="110">
        <v>9</v>
      </c>
      <c r="D9394" s="109">
        <v>5144.6453181229617</v>
      </c>
      <c r="E9394" s="109">
        <v>283352.06333022122</v>
      </c>
    </row>
    <row r="9395" spans="1:5" x14ac:dyDescent="0.35">
      <c r="A9395" s="107" t="s">
        <v>5</v>
      </c>
      <c r="B9395" s="107" t="s">
        <v>11</v>
      </c>
      <c r="C9395" s="110">
        <v>10</v>
      </c>
      <c r="D9395" s="109">
        <v>5052.2904807175173</v>
      </c>
      <c r="E9395" s="109">
        <v>135622.78884903979</v>
      </c>
    </row>
    <row r="9396" spans="1:5" x14ac:dyDescent="0.35">
      <c r="A9396" s="107" t="s">
        <v>5</v>
      </c>
      <c r="B9396" s="107" t="s">
        <v>11</v>
      </c>
      <c r="C9396" s="110">
        <v>11</v>
      </c>
      <c r="D9396" s="109">
        <v>4213.6202639960957</v>
      </c>
      <c r="E9396" s="109">
        <v>65250.130673544722</v>
      </c>
    </row>
    <row r="9397" spans="1:5" x14ac:dyDescent="0.35">
      <c r="A9397" s="107" t="s">
        <v>5</v>
      </c>
      <c r="B9397" s="107" t="s">
        <v>11</v>
      </c>
      <c r="C9397" s="110">
        <v>12</v>
      </c>
      <c r="D9397" s="109">
        <v>3728.1872343990981</v>
      </c>
      <c r="E9397" s="109">
        <v>39514.310944606666</v>
      </c>
    </row>
    <row r="9398" spans="1:5" x14ac:dyDescent="0.35">
      <c r="A9398" s="107" t="s">
        <v>5</v>
      </c>
      <c r="B9398" s="107" t="s">
        <v>12</v>
      </c>
      <c r="C9398" s="110">
        <v>1</v>
      </c>
      <c r="D9398" s="109">
        <v>1848.480008602143</v>
      </c>
      <c r="E9398" s="109">
        <v>139832.51842268361</v>
      </c>
    </row>
    <row r="9399" spans="1:5" x14ac:dyDescent="0.35">
      <c r="A9399" s="107" t="s">
        <v>5</v>
      </c>
      <c r="B9399" s="107" t="s">
        <v>12</v>
      </c>
      <c r="C9399" s="110">
        <v>2</v>
      </c>
      <c r="D9399" s="109">
        <v>1760.639923095702</v>
      </c>
      <c r="E9399" s="109">
        <v>127672.3020320873</v>
      </c>
    </row>
    <row r="9400" spans="1:5" x14ac:dyDescent="0.35">
      <c r="A9400" s="107" t="s">
        <v>5</v>
      </c>
      <c r="B9400" s="107" t="s">
        <v>12</v>
      </c>
      <c r="C9400" s="110">
        <v>3</v>
      </c>
      <c r="D9400" s="109">
        <v>1949.279914855955</v>
      </c>
      <c r="E9400" s="109">
        <v>148837.4309026722</v>
      </c>
    </row>
    <row r="9401" spans="1:5" x14ac:dyDescent="0.35">
      <c r="A9401" s="107" t="s">
        <v>5</v>
      </c>
      <c r="B9401" s="107" t="s">
        <v>12</v>
      </c>
      <c r="C9401" s="110">
        <v>4</v>
      </c>
      <c r="D9401" s="109">
        <v>1887.3599219322191</v>
      </c>
      <c r="E9401" s="109">
        <v>135568.08864080621</v>
      </c>
    </row>
    <row r="9402" spans="1:5" x14ac:dyDescent="0.35">
      <c r="A9402" s="107" t="s">
        <v>5</v>
      </c>
      <c r="B9402" s="107" t="s">
        <v>12</v>
      </c>
      <c r="C9402" s="110">
        <v>5</v>
      </c>
      <c r="D9402" s="109">
        <v>1979.040065050126</v>
      </c>
      <c r="E9402" s="109">
        <v>144222.01216487651</v>
      </c>
    </row>
    <row r="9403" spans="1:5" x14ac:dyDescent="0.35">
      <c r="A9403" s="107" t="s">
        <v>5</v>
      </c>
      <c r="B9403" s="107" t="s">
        <v>12</v>
      </c>
      <c r="C9403" s="110">
        <v>6</v>
      </c>
      <c r="D9403" s="109">
        <v>1915.200066089631</v>
      </c>
      <c r="E9403" s="109">
        <v>117520.14941623301</v>
      </c>
    </row>
    <row r="9404" spans="1:5" x14ac:dyDescent="0.35">
      <c r="A9404" s="107" t="s">
        <v>5</v>
      </c>
      <c r="B9404" s="107" t="s">
        <v>12</v>
      </c>
      <c r="C9404" s="110">
        <v>7</v>
      </c>
      <c r="D9404" s="109">
        <v>1979.040087699891</v>
      </c>
      <c r="E9404" s="109">
        <v>113201.5171136469</v>
      </c>
    </row>
    <row r="9405" spans="1:5" x14ac:dyDescent="0.35">
      <c r="A9405" s="107" t="s">
        <v>5</v>
      </c>
      <c r="B9405" s="107" t="s">
        <v>12</v>
      </c>
      <c r="C9405" s="110">
        <v>8</v>
      </c>
      <c r="D9405" s="109">
        <v>1979.0400691032421</v>
      </c>
      <c r="E9405" s="109">
        <v>118415.9399826115</v>
      </c>
    </row>
    <row r="9406" spans="1:5" x14ac:dyDescent="0.35">
      <c r="A9406" s="107" t="s">
        <v>5</v>
      </c>
      <c r="B9406" s="107" t="s">
        <v>12</v>
      </c>
      <c r="C9406" s="110">
        <v>9</v>
      </c>
      <c r="D9406" s="109">
        <v>1915.200055837631</v>
      </c>
      <c r="E9406" s="109">
        <v>100241.799759502</v>
      </c>
    </row>
    <row r="9407" spans="1:5" x14ac:dyDescent="0.35">
      <c r="A9407" s="107" t="s">
        <v>5</v>
      </c>
      <c r="B9407" s="107" t="s">
        <v>12</v>
      </c>
      <c r="C9407" s="110">
        <v>10</v>
      </c>
      <c r="D9407" s="109">
        <v>1941.1605219938799</v>
      </c>
      <c r="E9407" s="109">
        <v>41593.68384451438</v>
      </c>
    </row>
    <row r="9408" spans="1:5" x14ac:dyDescent="0.35">
      <c r="A9408" s="107" t="s">
        <v>5</v>
      </c>
      <c r="B9408" s="107" t="s">
        <v>12</v>
      </c>
      <c r="C9408" s="110">
        <v>11</v>
      </c>
      <c r="D9408" s="109">
        <v>1701.5787322444</v>
      </c>
      <c r="E9408" s="109">
        <v>22448.69988205723</v>
      </c>
    </row>
    <row r="9409" spans="1:5" x14ac:dyDescent="0.35">
      <c r="A9409" s="107" t="s">
        <v>5</v>
      </c>
      <c r="B9409" s="107" t="s">
        <v>12</v>
      </c>
      <c r="C9409" s="110">
        <v>12</v>
      </c>
      <c r="D9409" s="109">
        <v>1757.3520962277121</v>
      </c>
      <c r="E9409" s="109">
        <v>18482.152418853271</v>
      </c>
    </row>
    <row r="9410" spans="1:5" x14ac:dyDescent="0.35">
      <c r="A9410" s="107" t="s">
        <v>5</v>
      </c>
      <c r="B9410" s="107" t="s">
        <v>412</v>
      </c>
      <c r="C9410" s="110">
        <v>1</v>
      </c>
      <c r="D9410" s="109">
        <v>411.65003785335603</v>
      </c>
      <c r="E9410" s="109">
        <v>31632.195611466239</v>
      </c>
    </row>
    <row r="9411" spans="1:5" x14ac:dyDescent="0.35">
      <c r="A9411" s="107" t="s">
        <v>5</v>
      </c>
      <c r="B9411" s="107" t="s">
        <v>412</v>
      </c>
      <c r="C9411" s="110">
        <v>2</v>
      </c>
      <c r="D9411" s="109">
        <v>342.83493083361151</v>
      </c>
      <c r="E9411" s="109">
        <v>25259.849939271229</v>
      </c>
    </row>
    <row r="9412" spans="1:5" x14ac:dyDescent="0.35">
      <c r="A9412" s="107" t="s">
        <v>5</v>
      </c>
      <c r="B9412" s="107" t="s">
        <v>412</v>
      </c>
      <c r="C9412" s="110">
        <v>3</v>
      </c>
      <c r="D9412" s="109">
        <v>383.2518038636523</v>
      </c>
      <c r="E9412" s="109">
        <v>29708.100446089589</v>
      </c>
    </row>
    <row r="9413" spans="1:5" x14ac:dyDescent="0.35">
      <c r="A9413" s="107" t="s">
        <v>5</v>
      </c>
      <c r="B9413" s="107" t="s">
        <v>412</v>
      </c>
      <c r="C9413" s="110">
        <v>4</v>
      </c>
      <c r="D9413" s="109">
        <v>283.52794551111418</v>
      </c>
      <c r="E9413" s="109">
        <v>20340.094953521289</v>
      </c>
    </row>
    <row r="9414" spans="1:5" x14ac:dyDescent="0.35">
      <c r="A9414" s="107" t="s">
        <v>5</v>
      </c>
      <c r="B9414" s="107" t="s">
        <v>412</v>
      </c>
      <c r="C9414" s="110">
        <v>5</v>
      </c>
      <c r="D9414" s="109">
        <v>193.6095458395481</v>
      </c>
      <c r="E9414" s="109">
        <v>14270.289882051</v>
      </c>
    </row>
    <row r="9415" spans="1:5" x14ac:dyDescent="0.35">
      <c r="A9415" s="107" t="s">
        <v>5</v>
      </c>
      <c r="B9415" s="107" t="s">
        <v>412</v>
      </c>
      <c r="C9415" s="110">
        <v>6</v>
      </c>
      <c r="D9415" s="109">
        <v>147.48143235513709</v>
      </c>
      <c r="E9415" s="109">
        <v>9588.3767683413516</v>
      </c>
    </row>
    <row r="9416" spans="1:5" x14ac:dyDescent="0.35">
      <c r="A9416" s="107" t="s">
        <v>5</v>
      </c>
      <c r="B9416" s="107" t="s">
        <v>412</v>
      </c>
      <c r="C9416" s="110">
        <v>7</v>
      </c>
      <c r="D9416" s="109">
        <v>231.02465909296339</v>
      </c>
      <c r="E9416" s="109">
        <v>13865.51356103652</v>
      </c>
    </row>
    <row r="9417" spans="1:5" x14ac:dyDescent="0.35">
      <c r="A9417" s="107" t="s">
        <v>5</v>
      </c>
      <c r="B9417" s="107" t="s">
        <v>412</v>
      </c>
      <c r="C9417" s="110">
        <v>8</v>
      </c>
      <c r="D9417" s="109">
        <v>289.16079882114479</v>
      </c>
      <c r="E9417" s="109">
        <v>17708.690791409441</v>
      </c>
    </row>
    <row r="9418" spans="1:5" x14ac:dyDescent="0.35">
      <c r="A9418" s="107" t="s">
        <v>5</v>
      </c>
      <c r="B9418" s="107" t="s">
        <v>412</v>
      </c>
      <c r="C9418" s="110">
        <v>9</v>
      </c>
      <c r="D9418" s="109">
        <v>307.47260728054118</v>
      </c>
      <c r="E9418" s="109">
        <v>16235.631285924959</v>
      </c>
    </row>
    <row r="9419" spans="1:5" x14ac:dyDescent="0.35">
      <c r="A9419" s="107" t="s">
        <v>5</v>
      </c>
      <c r="B9419" s="107" t="s">
        <v>412</v>
      </c>
      <c r="C9419" s="110">
        <v>10</v>
      </c>
      <c r="D9419" s="109">
        <v>358.74018410713222</v>
      </c>
      <c r="E9419" s="109">
        <v>3939.5473741077822</v>
      </c>
    </row>
    <row r="9420" spans="1:5" x14ac:dyDescent="0.35">
      <c r="A9420" s="107" t="s">
        <v>5</v>
      </c>
      <c r="B9420" s="107" t="s">
        <v>412</v>
      </c>
      <c r="C9420" s="110">
        <v>11</v>
      </c>
      <c r="D9420" s="109">
        <v>321.11318166738499</v>
      </c>
      <c r="E9420" s="109">
        <v>824.20303796789665</v>
      </c>
    </row>
    <row r="9421" spans="1:5" x14ac:dyDescent="0.35">
      <c r="A9421" s="107" t="s">
        <v>5</v>
      </c>
      <c r="B9421" s="107" t="s">
        <v>412</v>
      </c>
      <c r="C9421" s="110">
        <v>12</v>
      </c>
      <c r="D9421" s="109">
        <v>384.41441312680638</v>
      </c>
      <c r="E9421" s="109">
        <v>1888.64920449684</v>
      </c>
    </row>
    <row r="9422" spans="1:5" x14ac:dyDescent="0.35">
      <c r="A9422" s="107" t="s">
        <v>5</v>
      </c>
      <c r="B9422" s="107" t="s">
        <v>424</v>
      </c>
      <c r="C9422" s="110">
        <v>1</v>
      </c>
      <c r="D9422" s="109">
        <v>0</v>
      </c>
      <c r="E9422" s="109">
        <v>0</v>
      </c>
    </row>
    <row r="9423" spans="1:5" x14ac:dyDescent="0.35">
      <c r="A9423" s="107" t="s">
        <v>5</v>
      </c>
      <c r="B9423" s="107" t="s">
        <v>424</v>
      </c>
      <c r="C9423" s="110">
        <v>2</v>
      </c>
      <c r="D9423" s="109">
        <v>0</v>
      </c>
      <c r="E9423" s="109">
        <v>0</v>
      </c>
    </row>
    <row r="9424" spans="1:5" x14ac:dyDescent="0.35">
      <c r="A9424" s="107" t="s">
        <v>5</v>
      </c>
      <c r="B9424" s="107" t="s">
        <v>424</v>
      </c>
      <c r="C9424" s="110">
        <v>3</v>
      </c>
      <c r="D9424" s="109">
        <v>0</v>
      </c>
      <c r="E9424" s="109">
        <v>0</v>
      </c>
    </row>
    <row r="9425" spans="1:5" x14ac:dyDescent="0.35">
      <c r="A9425" s="107" t="s">
        <v>5</v>
      </c>
      <c r="B9425" s="107" t="s">
        <v>424</v>
      </c>
      <c r="C9425" s="110">
        <v>4</v>
      </c>
      <c r="D9425" s="109">
        <v>32057.519398689259</v>
      </c>
      <c r="E9425" s="109">
        <v>2410394.510066669</v>
      </c>
    </row>
    <row r="9426" spans="1:5" x14ac:dyDescent="0.35">
      <c r="A9426" s="107" t="s">
        <v>5</v>
      </c>
      <c r="B9426" s="107" t="s">
        <v>424</v>
      </c>
      <c r="C9426" s="110">
        <v>5</v>
      </c>
      <c r="D9426" s="109">
        <v>25744.320139884941</v>
      </c>
      <c r="E9426" s="109">
        <v>1953574.104762183</v>
      </c>
    </row>
    <row r="9427" spans="1:5" x14ac:dyDescent="0.35">
      <c r="A9427" s="107" t="s">
        <v>5</v>
      </c>
      <c r="B9427" s="107" t="s">
        <v>424</v>
      </c>
      <c r="C9427" s="110">
        <v>6</v>
      </c>
      <c r="D9427" s="109">
        <v>19843.68000173568</v>
      </c>
      <c r="E9427" s="109">
        <v>1350778.951424377</v>
      </c>
    </row>
    <row r="9428" spans="1:5" x14ac:dyDescent="0.35">
      <c r="A9428" s="107" t="s">
        <v>5</v>
      </c>
      <c r="B9428" s="107" t="s">
        <v>424</v>
      </c>
      <c r="C9428" s="110">
        <v>7</v>
      </c>
      <c r="D9428" s="109">
        <v>18333.119997024529</v>
      </c>
      <c r="E9428" s="109">
        <v>1188144.5404052939</v>
      </c>
    </row>
    <row r="9429" spans="1:5" x14ac:dyDescent="0.35">
      <c r="A9429" s="107" t="s">
        <v>5</v>
      </c>
      <c r="B9429" s="107" t="s">
        <v>424</v>
      </c>
      <c r="C9429" s="110">
        <v>8</v>
      </c>
      <c r="D9429" s="109">
        <v>16390.559869766239</v>
      </c>
      <c r="E9429" s="109">
        <v>1091555.556977859</v>
      </c>
    </row>
    <row r="9430" spans="1:5" x14ac:dyDescent="0.35">
      <c r="A9430" s="107" t="s">
        <v>5</v>
      </c>
      <c r="B9430" s="107" t="s">
        <v>424</v>
      </c>
      <c r="C9430" s="110">
        <v>9</v>
      </c>
      <c r="D9430" s="109">
        <v>17338.07984066011</v>
      </c>
      <c r="E9430" s="109">
        <v>1030176.624803527</v>
      </c>
    </row>
    <row r="9431" spans="1:5" x14ac:dyDescent="0.35">
      <c r="A9431" s="107" t="s">
        <v>5</v>
      </c>
      <c r="B9431" s="107" t="s">
        <v>424</v>
      </c>
      <c r="C9431" s="110">
        <v>10</v>
      </c>
      <c r="D9431" s="109">
        <v>20557.343834841529</v>
      </c>
      <c r="E9431" s="109">
        <v>835065.43318038702</v>
      </c>
    </row>
    <row r="9432" spans="1:5" x14ac:dyDescent="0.35">
      <c r="A9432" s="107" t="s">
        <v>5</v>
      </c>
      <c r="B9432" s="107" t="s">
        <v>424</v>
      </c>
      <c r="C9432" s="110">
        <v>11</v>
      </c>
      <c r="D9432" s="109">
        <v>25592.94507548718</v>
      </c>
      <c r="E9432" s="109">
        <v>920796.66889407556</v>
      </c>
    </row>
    <row r="9433" spans="1:5" x14ac:dyDescent="0.35">
      <c r="A9433" s="107" t="s">
        <v>5</v>
      </c>
      <c r="B9433" s="107" t="s">
        <v>424</v>
      </c>
      <c r="C9433" s="110">
        <v>12</v>
      </c>
      <c r="D9433" s="109">
        <v>32405.558611257551</v>
      </c>
      <c r="E9433" s="109">
        <v>1222488.8370370129</v>
      </c>
    </row>
    <row r="9434" spans="1:5" x14ac:dyDescent="0.35">
      <c r="A9434" s="107" t="s">
        <v>5</v>
      </c>
      <c r="B9434" s="107" t="s">
        <v>411</v>
      </c>
      <c r="C9434" s="110">
        <v>1</v>
      </c>
      <c r="D9434" s="109">
        <v>25931.907674909311</v>
      </c>
      <c r="E9434" s="109">
        <v>983225.71876679896</v>
      </c>
    </row>
    <row r="9435" spans="1:5" x14ac:dyDescent="0.35">
      <c r="A9435" s="107" t="s">
        <v>5</v>
      </c>
      <c r="B9435" s="107" t="s">
        <v>411</v>
      </c>
      <c r="C9435" s="110">
        <v>2</v>
      </c>
      <c r="D9435" s="109">
        <v>21135.69700018585</v>
      </c>
      <c r="E9435" s="109">
        <v>914584.24885147996</v>
      </c>
    </row>
    <row r="9436" spans="1:5" x14ac:dyDescent="0.35">
      <c r="A9436" s="107" t="s">
        <v>5</v>
      </c>
      <c r="B9436" s="107" t="s">
        <v>411</v>
      </c>
      <c r="C9436" s="110">
        <v>3</v>
      </c>
      <c r="D9436" s="109">
        <v>21086.884971286221</v>
      </c>
      <c r="E9436" s="109">
        <v>1038069.892876472</v>
      </c>
    </row>
    <row r="9437" spans="1:5" x14ac:dyDescent="0.35">
      <c r="A9437" s="107" t="s">
        <v>5</v>
      </c>
      <c r="B9437" s="107" t="s">
        <v>411</v>
      </c>
      <c r="C9437" s="110">
        <v>4</v>
      </c>
      <c r="D9437" s="109">
        <v>18312.48696213025</v>
      </c>
      <c r="E9437" s="109">
        <v>861645.58742595965</v>
      </c>
    </row>
    <row r="9438" spans="1:5" x14ac:dyDescent="0.35">
      <c r="A9438" s="107" t="s">
        <v>5</v>
      </c>
      <c r="B9438" s="107" t="s">
        <v>411</v>
      </c>
      <c r="C9438" s="110">
        <v>5</v>
      </c>
      <c r="D9438" s="109">
        <v>14182.54390307046</v>
      </c>
      <c r="E9438" s="109">
        <v>836109.36696204741</v>
      </c>
    </row>
    <row r="9439" spans="1:5" x14ac:dyDescent="0.35">
      <c r="A9439" s="107" t="s">
        <v>5</v>
      </c>
      <c r="B9439" s="107" t="s">
        <v>411</v>
      </c>
      <c r="C9439" s="110">
        <v>6</v>
      </c>
      <c r="D9439" s="109">
        <v>12710.949832203791</v>
      </c>
      <c r="E9439" s="109">
        <v>729524.96487411612</v>
      </c>
    </row>
    <row r="9440" spans="1:5" x14ac:dyDescent="0.35">
      <c r="A9440" s="107" t="s">
        <v>5</v>
      </c>
      <c r="B9440" s="107" t="s">
        <v>411</v>
      </c>
      <c r="C9440" s="110">
        <v>7</v>
      </c>
      <c r="D9440" s="109">
        <v>14239.16739247519</v>
      </c>
      <c r="E9440" s="109">
        <v>383096.87795783131</v>
      </c>
    </row>
    <row r="9441" spans="1:5" x14ac:dyDescent="0.35">
      <c r="A9441" s="107" t="s">
        <v>5</v>
      </c>
      <c r="B9441" s="107" t="s">
        <v>411</v>
      </c>
      <c r="C9441" s="110">
        <v>8</v>
      </c>
      <c r="D9441" s="109">
        <v>17314.82409498651</v>
      </c>
      <c r="E9441" s="109">
        <v>150756.0257895992</v>
      </c>
    </row>
    <row r="9442" spans="1:5" x14ac:dyDescent="0.35">
      <c r="A9442" s="107" t="s">
        <v>5</v>
      </c>
      <c r="B9442" s="107" t="s">
        <v>411</v>
      </c>
      <c r="C9442" s="110">
        <v>9</v>
      </c>
      <c r="D9442" s="109">
        <v>20047.031964894479</v>
      </c>
      <c r="E9442" s="109">
        <v>145456.78700880089</v>
      </c>
    </row>
    <row r="9443" spans="1:5" x14ac:dyDescent="0.35">
      <c r="A9443" s="107" t="s">
        <v>5</v>
      </c>
      <c r="B9443" s="107" t="s">
        <v>411</v>
      </c>
      <c r="C9443" s="110">
        <v>10</v>
      </c>
      <c r="D9443" s="109">
        <v>14918.76921171816</v>
      </c>
      <c r="E9443" s="109">
        <v>102651.55120909571</v>
      </c>
    </row>
    <row r="9444" spans="1:5" x14ac:dyDescent="0.35">
      <c r="A9444" s="107" t="s">
        <v>5</v>
      </c>
      <c r="B9444" s="107" t="s">
        <v>411</v>
      </c>
      <c r="C9444" s="110">
        <v>11</v>
      </c>
      <c r="D9444" s="109">
        <v>16317.640817676111</v>
      </c>
      <c r="E9444" s="109">
        <v>145026.1483763938</v>
      </c>
    </row>
    <row r="9445" spans="1:5" x14ac:dyDescent="0.35">
      <c r="A9445" s="107" t="s">
        <v>5</v>
      </c>
      <c r="B9445" s="107" t="s">
        <v>411</v>
      </c>
      <c r="C9445" s="110">
        <v>12</v>
      </c>
      <c r="D9445" s="109">
        <v>20673.777913749069</v>
      </c>
      <c r="E9445" s="109">
        <v>175526.49964730811</v>
      </c>
    </row>
    <row r="9446" spans="1:5" x14ac:dyDescent="0.35">
      <c r="A9446" s="107" t="s">
        <v>5</v>
      </c>
      <c r="B9446" s="107" t="s">
        <v>410</v>
      </c>
      <c r="C9446" s="110">
        <v>1</v>
      </c>
      <c r="D9446" s="109">
        <v>706.27413797318002</v>
      </c>
      <c r="E9446" s="109">
        <v>66974.012770561618</v>
      </c>
    </row>
    <row r="9447" spans="1:5" x14ac:dyDescent="0.35">
      <c r="A9447" s="107" t="s">
        <v>5</v>
      </c>
      <c r="B9447" s="107" t="s">
        <v>410</v>
      </c>
      <c r="C9447" s="110">
        <v>2</v>
      </c>
      <c r="D9447" s="109">
        <v>541.99543572965854</v>
      </c>
      <c r="E9447" s="109">
        <v>47463.058283783947</v>
      </c>
    </row>
    <row r="9448" spans="1:5" x14ac:dyDescent="0.35">
      <c r="A9448" s="107" t="s">
        <v>5</v>
      </c>
      <c r="B9448" s="107" t="s">
        <v>410</v>
      </c>
      <c r="C9448" s="110">
        <v>3</v>
      </c>
      <c r="D9448" s="109">
        <v>539.21097359081762</v>
      </c>
      <c r="E9448" s="109">
        <v>48077.958231157187</v>
      </c>
    </row>
    <row r="9449" spans="1:5" x14ac:dyDescent="0.35">
      <c r="A9449" s="107" t="s">
        <v>5</v>
      </c>
      <c r="B9449" s="107" t="s">
        <v>410</v>
      </c>
      <c r="C9449" s="110">
        <v>4</v>
      </c>
      <c r="D9449" s="109">
        <v>364.41845399431338</v>
      </c>
      <c r="E9449" s="109">
        <v>29374.121836412582</v>
      </c>
    </row>
    <row r="9450" spans="1:5" x14ac:dyDescent="0.35">
      <c r="A9450" s="107" t="s">
        <v>5</v>
      </c>
      <c r="B9450" s="107" t="s">
        <v>410</v>
      </c>
      <c r="C9450" s="110">
        <v>5</v>
      </c>
      <c r="D9450" s="109">
        <v>268.78955840735739</v>
      </c>
      <c r="E9450" s="109">
        <v>19156.591771358671</v>
      </c>
    </row>
    <row r="9451" spans="1:5" x14ac:dyDescent="0.35">
      <c r="A9451" s="107" t="s">
        <v>5</v>
      </c>
      <c r="B9451" s="107" t="s">
        <v>410</v>
      </c>
      <c r="C9451" s="110">
        <v>6</v>
      </c>
      <c r="D9451" s="109">
        <v>251.1009933325125</v>
      </c>
      <c r="E9451" s="109">
        <v>16135.311666264821</v>
      </c>
    </row>
    <row r="9452" spans="1:5" x14ac:dyDescent="0.35">
      <c r="A9452" s="107" t="s">
        <v>5</v>
      </c>
      <c r="B9452" s="107" t="s">
        <v>410</v>
      </c>
      <c r="C9452" s="110">
        <v>7</v>
      </c>
      <c r="D9452" s="109">
        <v>344.20242404962659</v>
      </c>
      <c r="E9452" s="109">
        <v>22992.840417660529</v>
      </c>
    </row>
    <row r="9453" spans="1:5" x14ac:dyDescent="0.35">
      <c r="A9453" s="107" t="s">
        <v>5</v>
      </c>
      <c r="B9453" s="107" t="s">
        <v>410</v>
      </c>
      <c r="C9453" s="110">
        <v>8</v>
      </c>
      <c r="D9453" s="109">
        <v>431.25647704260223</v>
      </c>
      <c r="E9453" s="109">
        <v>24359.56823439485</v>
      </c>
    </row>
    <row r="9454" spans="1:5" x14ac:dyDescent="0.35">
      <c r="A9454" s="107" t="s">
        <v>5</v>
      </c>
      <c r="B9454" s="107" t="s">
        <v>410</v>
      </c>
      <c r="C9454" s="110">
        <v>9</v>
      </c>
      <c r="D9454" s="109">
        <v>503.99123022633131</v>
      </c>
      <c r="E9454" s="109">
        <v>24234.052362996779</v>
      </c>
    </row>
    <row r="9455" spans="1:5" x14ac:dyDescent="0.35">
      <c r="A9455" s="107" t="s">
        <v>5</v>
      </c>
      <c r="B9455" s="107" t="s">
        <v>410</v>
      </c>
      <c r="C9455" s="110">
        <v>10</v>
      </c>
      <c r="D9455" s="109">
        <v>556.41028270989329</v>
      </c>
      <c r="E9455" s="109">
        <v>7625.8701286995574</v>
      </c>
    </row>
    <row r="9456" spans="1:5" x14ac:dyDescent="0.35">
      <c r="A9456" s="107" t="s">
        <v>5</v>
      </c>
      <c r="B9456" s="107" t="s">
        <v>410</v>
      </c>
      <c r="C9456" s="110">
        <v>11</v>
      </c>
      <c r="D9456" s="109">
        <v>649.72815293838983</v>
      </c>
      <c r="E9456" s="109">
        <v>3585.0971135424629</v>
      </c>
    </row>
    <row r="9457" spans="1:5" x14ac:dyDescent="0.35">
      <c r="A9457" s="107" t="s">
        <v>5</v>
      </c>
      <c r="B9457" s="107" t="s">
        <v>410</v>
      </c>
      <c r="C9457" s="110">
        <v>12</v>
      </c>
      <c r="D9457" s="109">
        <v>692.82985536013371</v>
      </c>
      <c r="E9457" s="109">
        <v>5876.0508867259969</v>
      </c>
    </row>
    <row r="9458" spans="1:5" x14ac:dyDescent="0.35">
      <c r="A9458" s="107" t="s">
        <v>5</v>
      </c>
      <c r="B9458" s="107" t="s">
        <v>409</v>
      </c>
      <c r="C9458" s="110">
        <v>1</v>
      </c>
      <c r="D9458" s="109">
        <v>0</v>
      </c>
      <c r="E9458" s="109">
        <v>0</v>
      </c>
    </row>
    <row r="9459" spans="1:5" x14ac:dyDescent="0.35">
      <c r="A9459" s="107" t="s">
        <v>5</v>
      </c>
      <c r="B9459" s="107" t="s">
        <v>409</v>
      </c>
      <c r="C9459" s="110">
        <v>2</v>
      </c>
      <c r="D9459" s="109">
        <v>0</v>
      </c>
      <c r="E9459" s="109">
        <v>0</v>
      </c>
    </row>
    <row r="9460" spans="1:5" x14ac:dyDescent="0.35">
      <c r="A9460" s="107" t="s">
        <v>5</v>
      </c>
      <c r="B9460" s="107" t="s">
        <v>409</v>
      </c>
      <c r="C9460" s="110">
        <v>3</v>
      </c>
      <c r="D9460" s="109">
        <v>0</v>
      </c>
      <c r="E9460" s="109">
        <v>0</v>
      </c>
    </row>
    <row r="9461" spans="1:5" x14ac:dyDescent="0.35">
      <c r="A9461" s="107" t="s">
        <v>5</v>
      </c>
      <c r="B9461" s="107" t="s">
        <v>409</v>
      </c>
      <c r="C9461" s="110">
        <v>4</v>
      </c>
      <c r="D9461" s="109">
        <v>0</v>
      </c>
      <c r="E9461" s="109">
        <v>0</v>
      </c>
    </row>
    <row r="9462" spans="1:5" x14ac:dyDescent="0.35">
      <c r="A9462" s="107" t="s">
        <v>5</v>
      </c>
      <c r="B9462" s="107" t="s">
        <v>409</v>
      </c>
      <c r="C9462" s="110">
        <v>5</v>
      </c>
      <c r="D9462" s="109">
        <v>0</v>
      </c>
      <c r="E9462" s="109">
        <v>0</v>
      </c>
    </row>
    <row r="9463" spans="1:5" x14ac:dyDescent="0.35">
      <c r="A9463" s="107" t="s">
        <v>5</v>
      </c>
      <c r="B9463" s="107" t="s">
        <v>409</v>
      </c>
      <c r="C9463" s="110">
        <v>6</v>
      </c>
      <c r="D9463" s="109">
        <v>0</v>
      </c>
      <c r="E9463" s="109">
        <v>0</v>
      </c>
    </row>
    <row r="9464" spans="1:5" x14ac:dyDescent="0.35">
      <c r="A9464" s="107" t="s">
        <v>5</v>
      </c>
      <c r="B9464" s="107" t="s">
        <v>409</v>
      </c>
      <c r="C9464" s="110">
        <v>7</v>
      </c>
      <c r="D9464" s="109">
        <v>0</v>
      </c>
      <c r="E9464" s="109">
        <v>0</v>
      </c>
    </row>
    <row r="9465" spans="1:5" x14ac:dyDescent="0.35">
      <c r="A9465" s="107" t="s">
        <v>5</v>
      </c>
      <c r="B9465" s="107" t="s">
        <v>409</v>
      </c>
      <c r="C9465" s="110">
        <v>8</v>
      </c>
      <c r="D9465" s="109">
        <v>0</v>
      </c>
      <c r="E9465" s="109">
        <v>0</v>
      </c>
    </row>
    <row r="9466" spans="1:5" x14ac:dyDescent="0.35">
      <c r="A9466" s="107" t="s">
        <v>5</v>
      </c>
      <c r="B9466" s="107" t="s">
        <v>409</v>
      </c>
      <c r="C9466" s="110">
        <v>9</v>
      </c>
      <c r="D9466" s="109">
        <v>0</v>
      </c>
      <c r="E9466" s="109">
        <v>0</v>
      </c>
    </row>
    <row r="9467" spans="1:5" x14ac:dyDescent="0.35">
      <c r="A9467" s="107" t="s">
        <v>5</v>
      </c>
      <c r="B9467" s="107" t="s">
        <v>409</v>
      </c>
      <c r="C9467" s="110">
        <v>10</v>
      </c>
      <c r="D9467" s="109">
        <v>0</v>
      </c>
      <c r="E9467" s="109">
        <v>0</v>
      </c>
    </row>
    <row r="9468" spans="1:5" x14ac:dyDescent="0.35">
      <c r="A9468" s="107" t="s">
        <v>5</v>
      </c>
      <c r="B9468" s="107" t="s">
        <v>409</v>
      </c>
      <c r="C9468" s="110">
        <v>11</v>
      </c>
      <c r="D9468" s="109">
        <v>0</v>
      </c>
      <c r="E9468" s="109">
        <v>0</v>
      </c>
    </row>
    <row r="9469" spans="1:5" x14ac:dyDescent="0.35">
      <c r="A9469" s="107" t="s">
        <v>5</v>
      </c>
      <c r="B9469" s="107" t="s">
        <v>409</v>
      </c>
      <c r="C9469" s="110">
        <v>12</v>
      </c>
      <c r="D9469" s="109">
        <v>0</v>
      </c>
      <c r="E9469" s="109">
        <v>0</v>
      </c>
    </row>
    <row r="9470" spans="1:5" x14ac:dyDescent="0.35">
      <c r="A9470" s="107" t="s">
        <v>5</v>
      </c>
      <c r="B9470" s="107" t="s">
        <v>13</v>
      </c>
      <c r="C9470" s="110">
        <v>1</v>
      </c>
      <c r="D9470" s="109">
        <v>43850.849547623096</v>
      </c>
      <c r="E9470" s="109">
        <v>3646126.2368688551</v>
      </c>
    </row>
    <row r="9471" spans="1:5" x14ac:dyDescent="0.35">
      <c r="A9471" s="107" t="s">
        <v>5</v>
      </c>
      <c r="B9471" s="107" t="s">
        <v>13</v>
      </c>
      <c r="C9471" s="110">
        <v>2</v>
      </c>
      <c r="D9471" s="109">
        <v>52664.893396260697</v>
      </c>
      <c r="E9471" s="109">
        <v>4626891.2174200322</v>
      </c>
    </row>
    <row r="9472" spans="1:5" x14ac:dyDescent="0.35">
      <c r="A9472" s="107" t="s">
        <v>5</v>
      </c>
      <c r="B9472" s="107" t="s">
        <v>13</v>
      </c>
      <c r="C9472" s="110">
        <v>3</v>
      </c>
      <c r="D9472" s="109">
        <v>63157.494753010193</v>
      </c>
      <c r="E9472" s="109">
        <v>5660169.2017900785</v>
      </c>
    </row>
    <row r="9473" spans="1:5" x14ac:dyDescent="0.35">
      <c r="A9473" s="107" t="s">
        <v>5</v>
      </c>
      <c r="B9473" s="107" t="s">
        <v>13</v>
      </c>
      <c r="C9473" s="110">
        <v>4</v>
      </c>
      <c r="D9473" s="109">
        <v>54541.819850097178</v>
      </c>
      <c r="E9473" s="109">
        <v>4649485.4977942491</v>
      </c>
    </row>
    <row r="9474" spans="1:5" x14ac:dyDescent="0.35">
      <c r="A9474" s="107" t="s">
        <v>5</v>
      </c>
      <c r="B9474" s="107" t="s">
        <v>13</v>
      </c>
      <c r="C9474" s="110">
        <v>5</v>
      </c>
      <c r="D9474" s="109">
        <v>47967.978891417762</v>
      </c>
      <c r="E9474" s="109">
        <v>3824805.22886626</v>
      </c>
    </row>
    <row r="9475" spans="1:5" x14ac:dyDescent="0.35">
      <c r="A9475" s="107" t="s">
        <v>5</v>
      </c>
      <c r="B9475" s="107" t="s">
        <v>13</v>
      </c>
      <c r="C9475" s="110">
        <v>6</v>
      </c>
      <c r="D9475" s="109">
        <v>3605.232561621935</v>
      </c>
      <c r="E9475" s="109">
        <v>284121.35903620091</v>
      </c>
    </row>
    <row r="9476" spans="1:5" x14ac:dyDescent="0.35">
      <c r="A9476" s="107" t="s">
        <v>5</v>
      </c>
      <c r="B9476" s="107" t="s">
        <v>13</v>
      </c>
      <c r="C9476" s="110">
        <v>7</v>
      </c>
      <c r="D9476" s="109">
        <v>43672.168281838123</v>
      </c>
      <c r="E9476" s="109">
        <v>3330019.8109735511</v>
      </c>
    </row>
    <row r="9477" spans="1:5" x14ac:dyDescent="0.35">
      <c r="A9477" s="107" t="s">
        <v>5</v>
      </c>
      <c r="B9477" s="107" t="s">
        <v>13</v>
      </c>
      <c r="C9477" s="110">
        <v>8</v>
      </c>
      <c r="D9477" s="109">
        <v>57386.948591925277</v>
      </c>
      <c r="E9477" s="109">
        <v>4437667.1870917724</v>
      </c>
    </row>
    <row r="9478" spans="1:5" x14ac:dyDescent="0.35">
      <c r="A9478" s="107" t="s">
        <v>5</v>
      </c>
      <c r="B9478" s="107" t="s">
        <v>13</v>
      </c>
      <c r="C9478" s="110">
        <v>9</v>
      </c>
      <c r="D9478" s="109">
        <v>53731.465742969478</v>
      </c>
      <c r="E9478" s="109">
        <v>3880656.142063369</v>
      </c>
    </row>
    <row r="9479" spans="1:5" x14ac:dyDescent="0.35">
      <c r="A9479" s="107" t="s">
        <v>5</v>
      </c>
      <c r="B9479" s="107" t="s">
        <v>13</v>
      </c>
      <c r="C9479" s="110">
        <v>10</v>
      </c>
      <c r="D9479" s="109">
        <v>47838.420866579923</v>
      </c>
      <c r="E9479" s="109">
        <v>3424151.309655217</v>
      </c>
    </row>
    <row r="9480" spans="1:5" x14ac:dyDescent="0.35">
      <c r="A9480" s="107" t="s">
        <v>5</v>
      </c>
      <c r="B9480" s="107" t="s">
        <v>13</v>
      </c>
      <c r="C9480" s="110">
        <v>11</v>
      </c>
      <c r="D9480" s="109">
        <v>32746.774489724889</v>
      </c>
      <c r="E9480" s="109">
        <v>2348372.7654581028</v>
      </c>
    </row>
    <row r="9481" spans="1:5" x14ac:dyDescent="0.35">
      <c r="A9481" s="107" t="s">
        <v>5</v>
      </c>
      <c r="B9481" s="107" t="s">
        <v>13</v>
      </c>
      <c r="C9481" s="110">
        <v>12</v>
      </c>
      <c r="D9481" s="109">
        <v>51250.053274469123</v>
      </c>
      <c r="E9481" s="109">
        <v>3858580.796784007</v>
      </c>
    </row>
    <row r="9482" spans="1:5" x14ac:dyDescent="0.35">
      <c r="A9482" s="107" t="s">
        <v>5</v>
      </c>
      <c r="B9482" s="107" t="s">
        <v>86</v>
      </c>
      <c r="C9482" s="110">
        <v>1</v>
      </c>
      <c r="D9482" s="109">
        <v>272366.70332455798</v>
      </c>
      <c r="E9482" s="109">
        <v>19879964.47075725</v>
      </c>
    </row>
    <row r="9483" spans="1:5" x14ac:dyDescent="0.35">
      <c r="A9483" s="107" t="s">
        <v>5</v>
      </c>
      <c r="B9483" s="107" t="s">
        <v>86</v>
      </c>
      <c r="C9483" s="110">
        <v>2</v>
      </c>
      <c r="D9483" s="109">
        <v>257740.21285789841</v>
      </c>
      <c r="E9483" s="109">
        <v>20195894.624764901</v>
      </c>
    </row>
    <row r="9484" spans="1:5" x14ac:dyDescent="0.35">
      <c r="A9484" s="107" t="s">
        <v>5</v>
      </c>
      <c r="B9484" s="107" t="s">
        <v>86</v>
      </c>
      <c r="C9484" s="110">
        <v>3</v>
      </c>
      <c r="D9484" s="109">
        <v>302828.33876404632</v>
      </c>
      <c r="E9484" s="109">
        <v>24497640.597419109</v>
      </c>
    </row>
    <row r="9485" spans="1:5" x14ac:dyDescent="0.35">
      <c r="A9485" s="107" t="s">
        <v>5</v>
      </c>
      <c r="B9485" s="107" t="s">
        <v>86</v>
      </c>
      <c r="C9485" s="110">
        <v>4</v>
      </c>
      <c r="D9485" s="109">
        <v>285876.85888802452</v>
      </c>
      <c r="E9485" s="109">
        <v>22193522.266814861</v>
      </c>
    </row>
    <row r="9486" spans="1:5" x14ac:dyDescent="0.35">
      <c r="A9486" s="107" t="s">
        <v>5</v>
      </c>
      <c r="B9486" s="107" t="s">
        <v>86</v>
      </c>
      <c r="C9486" s="110">
        <v>5</v>
      </c>
      <c r="D9486" s="109">
        <v>326852.09453186719</v>
      </c>
      <c r="E9486" s="109">
        <v>23956531.729963072</v>
      </c>
    </row>
    <row r="9487" spans="1:5" x14ac:dyDescent="0.35">
      <c r="A9487" s="107" t="s">
        <v>5</v>
      </c>
      <c r="B9487" s="107" t="s">
        <v>86</v>
      </c>
      <c r="C9487" s="110">
        <v>6</v>
      </c>
      <c r="D9487" s="109">
        <v>324049.00978561369</v>
      </c>
      <c r="E9487" s="109">
        <v>22991015.34968802</v>
      </c>
    </row>
    <row r="9488" spans="1:5" x14ac:dyDescent="0.35">
      <c r="A9488" s="107" t="s">
        <v>5</v>
      </c>
      <c r="B9488" s="107" t="s">
        <v>86</v>
      </c>
      <c r="C9488" s="110">
        <v>7</v>
      </c>
      <c r="D9488" s="109">
        <v>286274.47445542383</v>
      </c>
      <c r="E9488" s="109">
        <v>19642493.622212689</v>
      </c>
    </row>
    <row r="9489" spans="1:5" x14ac:dyDescent="0.35">
      <c r="A9489" s="107" t="s">
        <v>5</v>
      </c>
      <c r="B9489" s="107" t="s">
        <v>86</v>
      </c>
      <c r="C9489" s="110">
        <v>8</v>
      </c>
      <c r="D9489" s="109">
        <v>265411.48488153529</v>
      </c>
      <c r="E9489" s="109">
        <v>17877304.50764158</v>
      </c>
    </row>
    <row r="9490" spans="1:5" x14ac:dyDescent="0.35">
      <c r="A9490" s="107" t="s">
        <v>5</v>
      </c>
      <c r="B9490" s="107" t="s">
        <v>86</v>
      </c>
      <c r="C9490" s="110">
        <v>9</v>
      </c>
      <c r="D9490" s="109">
        <v>235195.68874967721</v>
      </c>
      <c r="E9490" s="109">
        <v>14550855.467191679</v>
      </c>
    </row>
    <row r="9491" spans="1:5" x14ac:dyDescent="0.35">
      <c r="A9491" s="107" t="s">
        <v>5</v>
      </c>
      <c r="B9491" s="107" t="s">
        <v>86</v>
      </c>
      <c r="C9491" s="110">
        <v>10</v>
      </c>
      <c r="D9491" s="109">
        <v>124718.9308030916</v>
      </c>
      <c r="E9491" s="109">
        <v>7345234.3097671689</v>
      </c>
    </row>
    <row r="9492" spans="1:5" x14ac:dyDescent="0.35">
      <c r="A9492" s="107" t="s">
        <v>5</v>
      </c>
      <c r="B9492" s="107" t="s">
        <v>86</v>
      </c>
      <c r="C9492" s="110">
        <v>11</v>
      </c>
      <c r="D9492" s="109">
        <v>179045.56076764999</v>
      </c>
      <c r="E9492" s="109">
        <v>10274437.08982656</v>
      </c>
    </row>
    <row r="9493" spans="1:5" x14ac:dyDescent="0.35">
      <c r="A9493" s="107" t="s">
        <v>5</v>
      </c>
      <c r="B9493" s="107" t="s">
        <v>86</v>
      </c>
      <c r="C9493" s="110">
        <v>12</v>
      </c>
      <c r="D9493" s="109">
        <v>239092.68811568269</v>
      </c>
      <c r="E9493" s="109">
        <v>14381288.728292329</v>
      </c>
    </row>
    <row r="9494" spans="1:5" x14ac:dyDescent="0.35">
      <c r="A9494" s="107" t="s">
        <v>5</v>
      </c>
      <c r="B9494" s="107" t="s">
        <v>408</v>
      </c>
      <c r="C9494" s="110">
        <v>1</v>
      </c>
      <c r="D9494" s="109">
        <v>415.15689464944592</v>
      </c>
      <c r="E9494" s="109">
        <v>29014.461575928399</v>
      </c>
    </row>
    <row r="9495" spans="1:5" x14ac:dyDescent="0.35">
      <c r="A9495" s="107" t="s">
        <v>5</v>
      </c>
      <c r="B9495" s="107" t="s">
        <v>408</v>
      </c>
      <c r="C9495" s="110">
        <v>2</v>
      </c>
      <c r="D9495" s="109">
        <v>578.73590218043773</v>
      </c>
      <c r="E9495" s="109">
        <v>38617.806932964457</v>
      </c>
    </row>
    <row r="9496" spans="1:5" x14ac:dyDescent="0.35">
      <c r="A9496" s="107" t="s">
        <v>5</v>
      </c>
      <c r="B9496" s="107" t="s">
        <v>408</v>
      </c>
      <c r="C9496" s="110">
        <v>3</v>
      </c>
      <c r="D9496" s="109">
        <v>707.18357224319652</v>
      </c>
      <c r="E9496" s="109">
        <v>49084.664038627438</v>
      </c>
    </row>
    <row r="9497" spans="1:5" x14ac:dyDescent="0.35">
      <c r="A9497" s="107" t="s">
        <v>5</v>
      </c>
      <c r="B9497" s="107" t="s">
        <v>408</v>
      </c>
      <c r="C9497" s="110">
        <v>4</v>
      </c>
      <c r="D9497" s="109">
        <v>541.94236432494245</v>
      </c>
      <c r="E9497" s="109">
        <v>35233.311163758182</v>
      </c>
    </row>
    <row r="9498" spans="1:5" x14ac:dyDescent="0.35">
      <c r="A9498" s="107" t="s">
        <v>5</v>
      </c>
      <c r="B9498" s="107" t="s">
        <v>408</v>
      </c>
      <c r="C9498" s="110">
        <v>5</v>
      </c>
      <c r="D9498" s="109">
        <v>438.12328432043222</v>
      </c>
      <c r="E9498" s="109">
        <v>28940.63305177811</v>
      </c>
    </row>
    <row r="9499" spans="1:5" x14ac:dyDescent="0.35">
      <c r="A9499" s="107" t="s">
        <v>5</v>
      </c>
      <c r="B9499" s="107" t="s">
        <v>408</v>
      </c>
      <c r="C9499" s="110">
        <v>6</v>
      </c>
      <c r="D9499" s="109">
        <v>330.11007009760891</v>
      </c>
      <c r="E9499" s="109">
        <v>20100.454960442661</v>
      </c>
    </row>
    <row r="9500" spans="1:5" x14ac:dyDescent="0.35">
      <c r="A9500" s="107" t="s">
        <v>5</v>
      </c>
      <c r="B9500" s="107" t="s">
        <v>408</v>
      </c>
      <c r="C9500" s="110">
        <v>7</v>
      </c>
      <c r="D9500" s="109">
        <v>438.88371616202448</v>
      </c>
      <c r="E9500" s="109">
        <v>25277.803213139501</v>
      </c>
    </row>
    <row r="9501" spans="1:5" x14ac:dyDescent="0.35">
      <c r="A9501" s="107" t="s">
        <v>5</v>
      </c>
      <c r="B9501" s="107" t="s">
        <v>408</v>
      </c>
      <c r="C9501" s="110">
        <v>8</v>
      </c>
      <c r="D9501" s="109">
        <v>525.77948396880299</v>
      </c>
      <c r="E9501" s="109">
        <v>30026.293429580601</v>
      </c>
    </row>
    <row r="9502" spans="1:5" x14ac:dyDescent="0.35">
      <c r="A9502" s="107" t="s">
        <v>5</v>
      </c>
      <c r="B9502" s="107" t="s">
        <v>408</v>
      </c>
      <c r="C9502" s="110">
        <v>9</v>
      </c>
      <c r="D9502" s="109">
        <v>645.7938029371104</v>
      </c>
      <c r="E9502" s="109">
        <v>32421.12818007082</v>
      </c>
    </row>
    <row r="9503" spans="1:5" x14ac:dyDescent="0.35">
      <c r="A9503" s="107" t="s">
        <v>5</v>
      </c>
      <c r="B9503" s="107" t="s">
        <v>408</v>
      </c>
      <c r="C9503" s="110">
        <v>10</v>
      </c>
      <c r="D9503" s="109">
        <v>664.89485595248971</v>
      </c>
      <c r="E9503" s="109">
        <v>7526.6431074995717</v>
      </c>
    </row>
    <row r="9504" spans="1:5" x14ac:dyDescent="0.35">
      <c r="A9504" s="107" t="s">
        <v>5</v>
      </c>
      <c r="B9504" s="107" t="s">
        <v>408</v>
      </c>
      <c r="C9504" s="110">
        <v>11</v>
      </c>
      <c r="D9504" s="109">
        <v>729.48740807958939</v>
      </c>
      <c r="E9504" s="109">
        <v>2912.4990640061492</v>
      </c>
    </row>
    <row r="9505" spans="1:5" x14ac:dyDescent="0.35">
      <c r="A9505" s="107" t="s">
        <v>5</v>
      </c>
      <c r="B9505" s="107" t="s">
        <v>408</v>
      </c>
      <c r="C9505" s="110">
        <v>12</v>
      </c>
      <c r="D9505" s="109">
        <v>647.75372724627323</v>
      </c>
      <c r="E9505" s="109">
        <v>4246.4353404590038</v>
      </c>
    </row>
    <row r="9506" spans="1:5" x14ac:dyDescent="0.35">
      <c r="A9506" s="107" t="s">
        <v>5</v>
      </c>
      <c r="B9506" s="107" t="s">
        <v>407</v>
      </c>
      <c r="C9506" s="110">
        <v>1</v>
      </c>
      <c r="D9506" s="109">
        <v>34.54992831192277</v>
      </c>
      <c r="E9506" s="109">
        <v>7224.4042448822493</v>
      </c>
    </row>
    <row r="9507" spans="1:5" x14ac:dyDescent="0.35">
      <c r="A9507" s="107" t="s">
        <v>5</v>
      </c>
      <c r="B9507" s="107" t="s">
        <v>407</v>
      </c>
      <c r="C9507" s="110">
        <v>2</v>
      </c>
      <c r="D9507" s="109">
        <v>0</v>
      </c>
      <c r="E9507" s="109">
        <v>0</v>
      </c>
    </row>
    <row r="9508" spans="1:5" x14ac:dyDescent="0.35">
      <c r="A9508" s="107" t="s">
        <v>5</v>
      </c>
      <c r="B9508" s="107" t="s">
        <v>407</v>
      </c>
      <c r="C9508" s="110">
        <v>3</v>
      </c>
      <c r="D9508" s="109">
        <v>0</v>
      </c>
      <c r="E9508" s="109">
        <v>0</v>
      </c>
    </row>
    <row r="9509" spans="1:5" x14ac:dyDescent="0.35">
      <c r="A9509" s="107" t="s">
        <v>5</v>
      </c>
      <c r="B9509" s="107" t="s">
        <v>407</v>
      </c>
      <c r="C9509" s="110">
        <v>4</v>
      </c>
      <c r="D9509" s="109">
        <v>0</v>
      </c>
      <c r="E9509" s="109">
        <v>0</v>
      </c>
    </row>
    <row r="9510" spans="1:5" x14ac:dyDescent="0.35">
      <c r="A9510" s="107" t="s">
        <v>5</v>
      </c>
      <c r="B9510" s="107" t="s">
        <v>407</v>
      </c>
      <c r="C9510" s="110">
        <v>5</v>
      </c>
      <c r="D9510" s="109">
        <v>0</v>
      </c>
      <c r="E9510" s="109">
        <v>0</v>
      </c>
    </row>
    <row r="9511" spans="1:5" x14ac:dyDescent="0.35">
      <c r="A9511" s="107" t="s">
        <v>5</v>
      </c>
      <c r="B9511" s="107" t="s">
        <v>407</v>
      </c>
      <c r="C9511" s="110">
        <v>6</v>
      </c>
      <c r="D9511" s="109">
        <v>0</v>
      </c>
      <c r="E9511" s="109">
        <v>0</v>
      </c>
    </row>
    <row r="9512" spans="1:5" x14ac:dyDescent="0.35">
      <c r="A9512" s="107" t="s">
        <v>5</v>
      </c>
      <c r="B9512" s="107" t="s">
        <v>407</v>
      </c>
      <c r="C9512" s="110">
        <v>7</v>
      </c>
      <c r="D9512" s="109">
        <v>0</v>
      </c>
      <c r="E9512" s="109">
        <v>0</v>
      </c>
    </row>
    <row r="9513" spans="1:5" x14ac:dyDescent="0.35">
      <c r="A9513" s="107" t="s">
        <v>5</v>
      </c>
      <c r="B9513" s="107" t="s">
        <v>407</v>
      </c>
      <c r="C9513" s="110">
        <v>8</v>
      </c>
      <c r="D9513" s="109">
        <v>0</v>
      </c>
      <c r="E9513" s="109">
        <v>0</v>
      </c>
    </row>
    <row r="9514" spans="1:5" x14ac:dyDescent="0.35">
      <c r="A9514" s="107" t="s">
        <v>5</v>
      </c>
      <c r="B9514" s="107" t="s">
        <v>407</v>
      </c>
      <c r="C9514" s="110">
        <v>9</v>
      </c>
      <c r="D9514" s="109">
        <v>0</v>
      </c>
      <c r="E9514" s="109">
        <v>0</v>
      </c>
    </row>
    <row r="9515" spans="1:5" x14ac:dyDescent="0.35">
      <c r="A9515" s="107" t="s">
        <v>5</v>
      </c>
      <c r="B9515" s="107" t="s">
        <v>407</v>
      </c>
      <c r="C9515" s="110">
        <v>10</v>
      </c>
      <c r="D9515" s="109">
        <v>605.59431520423152</v>
      </c>
      <c r="E9515" s="109">
        <v>125609.8967723441</v>
      </c>
    </row>
    <row r="9516" spans="1:5" x14ac:dyDescent="0.35">
      <c r="A9516" s="107" t="s">
        <v>5</v>
      </c>
      <c r="B9516" s="107" t="s">
        <v>407</v>
      </c>
      <c r="C9516" s="110">
        <v>11</v>
      </c>
      <c r="D9516" s="109">
        <v>0</v>
      </c>
      <c r="E9516" s="109">
        <v>0</v>
      </c>
    </row>
    <row r="9517" spans="1:5" x14ac:dyDescent="0.35">
      <c r="A9517" s="107" t="s">
        <v>5</v>
      </c>
      <c r="B9517" s="107" t="s">
        <v>407</v>
      </c>
      <c r="C9517" s="110">
        <v>12</v>
      </c>
      <c r="D9517" s="109">
        <v>0</v>
      </c>
      <c r="E9517" s="109">
        <v>0</v>
      </c>
    </row>
    <row r="9518" spans="1:5" x14ac:dyDescent="0.35">
      <c r="A9518" s="107" t="s">
        <v>5</v>
      </c>
      <c r="B9518" s="107" t="s">
        <v>406</v>
      </c>
      <c r="C9518" s="110">
        <v>1</v>
      </c>
      <c r="D9518" s="109">
        <v>2526.1298133084688</v>
      </c>
      <c r="E9518" s="109">
        <v>76044.659556313258</v>
      </c>
    </row>
    <row r="9519" spans="1:5" x14ac:dyDescent="0.35">
      <c r="A9519" s="107" t="s">
        <v>5</v>
      </c>
      <c r="B9519" s="107" t="s">
        <v>406</v>
      </c>
      <c r="C9519" s="110">
        <v>2</v>
      </c>
      <c r="D9519" s="109">
        <v>2550.827944244284</v>
      </c>
      <c r="E9519" s="109">
        <v>91780.473445039519</v>
      </c>
    </row>
    <row r="9520" spans="1:5" x14ac:dyDescent="0.35">
      <c r="A9520" s="107" t="s">
        <v>5</v>
      </c>
      <c r="B9520" s="107" t="s">
        <v>406</v>
      </c>
      <c r="C9520" s="110">
        <v>3</v>
      </c>
      <c r="D9520" s="109">
        <v>1988.1813723076309</v>
      </c>
      <c r="E9520" s="109">
        <v>82312.632190044023</v>
      </c>
    </row>
    <row r="9521" spans="1:5" x14ac:dyDescent="0.35">
      <c r="A9521" s="107" t="s">
        <v>5</v>
      </c>
      <c r="B9521" s="107" t="s">
        <v>406</v>
      </c>
      <c r="C9521" s="110">
        <v>4</v>
      </c>
      <c r="D9521" s="109">
        <v>1870.9273086089249</v>
      </c>
      <c r="E9521" s="109">
        <v>76787.977995370951</v>
      </c>
    </row>
    <row r="9522" spans="1:5" x14ac:dyDescent="0.35">
      <c r="A9522" s="107" t="s">
        <v>5</v>
      </c>
      <c r="B9522" s="107" t="s">
        <v>406</v>
      </c>
      <c r="C9522" s="110">
        <v>5</v>
      </c>
      <c r="D9522" s="109">
        <v>1350.305992086252</v>
      </c>
      <c r="E9522" s="109">
        <v>66671.970923307061</v>
      </c>
    </row>
    <row r="9523" spans="1:5" x14ac:dyDescent="0.35">
      <c r="A9523" s="107" t="s">
        <v>5</v>
      </c>
      <c r="B9523" s="107" t="s">
        <v>406</v>
      </c>
      <c r="C9523" s="110">
        <v>6</v>
      </c>
      <c r="D9523" s="109">
        <v>1308.433349321575</v>
      </c>
      <c r="E9523" s="109">
        <v>68491.044827560763</v>
      </c>
    </row>
    <row r="9524" spans="1:5" x14ac:dyDescent="0.35">
      <c r="A9524" s="107" t="s">
        <v>5</v>
      </c>
      <c r="B9524" s="107" t="s">
        <v>406</v>
      </c>
      <c r="C9524" s="110">
        <v>7</v>
      </c>
      <c r="D9524" s="109">
        <v>712.2110562047053</v>
      </c>
      <c r="E9524" s="109">
        <v>30292.974373962079</v>
      </c>
    </row>
    <row r="9525" spans="1:5" x14ac:dyDescent="0.35">
      <c r="A9525" s="107" t="s">
        <v>5</v>
      </c>
      <c r="B9525" s="107" t="s">
        <v>406</v>
      </c>
      <c r="C9525" s="110">
        <v>8</v>
      </c>
      <c r="D9525" s="109">
        <v>226.34482927161699</v>
      </c>
      <c r="E9525" s="109">
        <v>13589.762782666279</v>
      </c>
    </row>
    <row r="9526" spans="1:5" x14ac:dyDescent="0.35">
      <c r="A9526" s="107" t="s">
        <v>5</v>
      </c>
      <c r="B9526" s="107" t="s">
        <v>406</v>
      </c>
      <c r="C9526" s="110">
        <v>9</v>
      </c>
      <c r="D9526" s="109">
        <v>374.36222856843591</v>
      </c>
      <c r="E9526" s="109">
        <v>13606.79348864384</v>
      </c>
    </row>
    <row r="9527" spans="1:5" x14ac:dyDescent="0.35">
      <c r="A9527" s="107" t="s">
        <v>5</v>
      </c>
      <c r="B9527" s="107" t="s">
        <v>406</v>
      </c>
      <c r="C9527" s="110">
        <v>10</v>
      </c>
      <c r="D9527" s="109">
        <v>835.56909909656281</v>
      </c>
      <c r="E9527" s="109">
        <v>12492.120660822929</v>
      </c>
    </row>
    <row r="9528" spans="1:5" x14ac:dyDescent="0.35">
      <c r="A9528" s="107" t="s">
        <v>5</v>
      </c>
      <c r="B9528" s="107" t="s">
        <v>406</v>
      </c>
      <c r="C9528" s="110">
        <v>11</v>
      </c>
      <c r="D9528" s="109">
        <v>1631.2815897469179</v>
      </c>
      <c r="E9528" s="109">
        <v>17775.120068286931</v>
      </c>
    </row>
    <row r="9529" spans="1:5" x14ac:dyDescent="0.35">
      <c r="A9529" s="107" t="s">
        <v>5</v>
      </c>
      <c r="B9529" s="107" t="s">
        <v>406</v>
      </c>
      <c r="C9529" s="110">
        <v>12</v>
      </c>
      <c r="D9529" s="109">
        <v>1318.179331288879</v>
      </c>
      <c r="E9529" s="109">
        <v>20447.19627308768</v>
      </c>
    </row>
    <row r="9530" spans="1:5" x14ac:dyDescent="0.35">
      <c r="A9530" s="107" t="s">
        <v>5</v>
      </c>
      <c r="B9530" s="107" t="s">
        <v>14</v>
      </c>
      <c r="C9530" s="110">
        <v>1</v>
      </c>
      <c r="D9530" s="109">
        <v>83734.28</v>
      </c>
      <c r="E9530" s="109">
        <v>6259516.5720971031</v>
      </c>
    </row>
    <row r="9531" spans="1:5" x14ac:dyDescent="0.35">
      <c r="A9531" s="107" t="s">
        <v>5</v>
      </c>
      <c r="B9531" s="107" t="s">
        <v>14</v>
      </c>
      <c r="C9531" s="110">
        <v>2</v>
      </c>
      <c r="D9531" s="109">
        <v>91637.759999999995</v>
      </c>
      <c r="E9531" s="109">
        <v>6559671.5025088759</v>
      </c>
    </row>
    <row r="9532" spans="1:5" x14ac:dyDescent="0.35">
      <c r="A9532" s="107" t="s">
        <v>5</v>
      </c>
      <c r="B9532" s="107" t="s">
        <v>14</v>
      </c>
      <c r="C9532" s="110">
        <v>3</v>
      </c>
      <c r="D9532" s="109">
        <v>94608</v>
      </c>
      <c r="E9532" s="109">
        <v>6919227.7176400106</v>
      </c>
    </row>
    <row r="9533" spans="1:5" x14ac:dyDescent="0.35">
      <c r="A9533" s="107" t="s">
        <v>5</v>
      </c>
      <c r="B9533" s="107" t="s">
        <v>14</v>
      </c>
      <c r="C9533" s="110">
        <v>4</v>
      </c>
      <c r="D9533" s="109">
        <v>99360</v>
      </c>
      <c r="E9533" s="109">
        <v>6837208.4841836328</v>
      </c>
    </row>
    <row r="9534" spans="1:5" x14ac:dyDescent="0.35">
      <c r="A9534" s="107" t="s">
        <v>5</v>
      </c>
      <c r="B9534" s="107" t="s">
        <v>14</v>
      </c>
      <c r="C9534" s="110">
        <v>5</v>
      </c>
      <c r="D9534" s="109">
        <v>102672</v>
      </c>
      <c r="E9534" s="109">
        <v>7247552.5925069591</v>
      </c>
    </row>
    <row r="9535" spans="1:5" x14ac:dyDescent="0.35">
      <c r="A9535" s="107" t="s">
        <v>5</v>
      </c>
      <c r="B9535" s="107" t="s">
        <v>14</v>
      </c>
      <c r="C9535" s="110">
        <v>6</v>
      </c>
      <c r="D9535" s="109">
        <v>99001.539371623745</v>
      </c>
      <c r="E9535" s="109">
        <v>6001713.27907544</v>
      </c>
    </row>
    <row r="9536" spans="1:5" x14ac:dyDescent="0.35">
      <c r="A9536" s="107" t="s">
        <v>5</v>
      </c>
      <c r="B9536" s="107" t="s">
        <v>14</v>
      </c>
      <c r="C9536" s="110">
        <v>7</v>
      </c>
      <c r="D9536" s="109">
        <v>100975.47268908061</v>
      </c>
      <c r="E9536" s="109">
        <v>5779761.4884547954</v>
      </c>
    </row>
    <row r="9537" spans="1:5" x14ac:dyDescent="0.35">
      <c r="A9537" s="107" t="s">
        <v>5</v>
      </c>
      <c r="B9537" s="107" t="s">
        <v>14</v>
      </c>
      <c r="C9537" s="110">
        <v>8</v>
      </c>
      <c r="D9537" s="109">
        <v>99033.809631622804</v>
      </c>
      <c r="E9537" s="109">
        <v>6178715.5958994441</v>
      </c>
    </row>
    <row r="9538" spans="1:5" x14ac:dyDescent="0.35">
      <c r="A9538" s="107" t="s">
        <v>5</v>
      </c>
      <c r="B9538" s="107" t="s">
        <v>14</v>
      </c>
      <c r="C9538" s="110">
        <v>9</v>
      </c>
      <c r="D9538" s="109">
        <v>91307.155154949869</v>
      </c>
      <c r="E9538" s="109">
        <v>5192802.3881715452</v>
      </c>
    </row>
    <row r="9539" spans="1:5" x14ac:dyDescent="0.35">
      <c r="A9539" s="107" t="s">
        <v>5</v>
      </c>
      <c r="B9539" s="107" t="s">
        <v>14</v>
      </c>
      <c r="C9539" s="110">
        <v>10</v>
      </c>
      <c r="D9539" s="109">
        <v>68659.224427913156</v>
      </c>
      <c r="E9539" s="109">
        <v>2151595.0089557092</v>
      </c>
    </row>
    <row r="9540" spans="1:5" x14ac:dyDescent="0.35">
      <c r="A9540" s="107" t="s">
        <v>5</v>
      </c>
      <c r="B9540" s="107" t="s">
        <v>14</v>
      </c>
      <c r="C9540" s="110">
        <v>11</v>
      </c>
      <c r="D9540" s="109">
        <v>57637.083872656258</v>
      </c>
      <c r="E9540" s="109">
        <v>1720538.6476010301</v>
      </c>
    </row>
    <row r="9541" spans="1:5" x14ac:dyDescent="0.35">
      <c r="A9541" s="107" t="s">
        <v>5</v>
      </c>
      <c r="B9541" s="107" t="s">
        <v>14</v>
      </c>
      <c r="C9541" s="110">
        <v>12</v>
      </c>
      <c r="D9541" s="109">
        <v>65624.004287336502</v>
      </c>
      <c r="E9541" s="109">
        <v>1719376.6412322491</v>
      </c>
    </row>
    <row r="9542" spans="1:5" x14ac:dyDescent="0.35">
      <c r="A9542" s="107" t="s">
        <v>5</v>
      </c>
      <c r="B9542" s="107" t="s">
        <v>405</v>
      </c>
      <c r="C9542" s="110">
        <v>1</v>
      </c>
      <c r="D9542" s="109">
        <v>18009.104150360901</v>
      </c>
      <c r="E9542" s="109">
        <v>1510800.9661416649</v>
      </c>
    </row>
    <row r="9543" spans="1:5" x14ac:dyDescent="0.35">
      <c r="A9543" s="107" t="s">
        <v>5</v>
      </c>
      <c r="B9543" s="107" t="s">
        <v>405</v>
      </c>
      <c r="C9543" s="110">
        <v>2</v>
      </c>
      <c r="D9543" s="109">
        <v>15868.219846939721</v>
      </c>
      <c r="E9543" s="109">
        <v>1235956.9949624389</v>
      </c>
    </row>
    <row r="9544" spans="1:5" x14ac:dyDescent="0.35">
      <c r="A9544" s="107" t="s">
        <v>5</v>
      </c>
      <c r="B9544" s="107" t="s">
        <v>405</v>
      </c>
      <c r="C9544" s="110">
        <v>3</v>
      </c>
      <c r="D9544" s="109">
        <v>19533.755065281941</v>
      </c>
      <c r="E9544" s="109">
        <v>1572973.5143661839</v>
      </c>
    </row>
    <row r="9545" spans="1:5" x14ac:dyDescent="0.35">
      <c r="A9545" s="107" t="s">
        <v>5</v>
      </c>
      <c r="B9545" s="107" t="s">
        <v>405</v>
      </c>
      <c r="C9545" s="110">
        <v>4</v>
      </c>
      <c r="D9545" s="109">
        <v>18791.590250686939</v>
      </c>
      <c r="E9545" s="109">
        <v>1407076.9417479869</v>
      </c>
    </row>
    <row r="9546" spans="1:5" x14ac:dyDescent="0.35">
      <c r="A9546" s="107" t="s">
        <v>5</v>
      </c>
      <c r="B9546" s="107" t="s">
        <v>405</v>
      </c>
      <c r="C9546" s="110">
        <v>5</v>
      </c>
      <c r="D9546" s="109">
        <v>17588.69761256723</v>
      </c>
      <c r="E9546" s="109">
        <v>1246014.3443447079</v>
      </c>
    </row>
    <row r="9547" spans="1:5" x14ac:dyDescent="0.35">
      <c r="A9547" s="107" t="s">
        <v>5</v>
      </c>
      <c r="B9547" s="107" t="s">
        <v>405</v>
      </c>
      <c r="C9547" s="110">
        <v>6</v>
      </c>
      <c r="D9547" s="109">
        <v>25227.599501988501</v>
      </c>
      <c r="E9547" s="109">
        <v>1607989.4931347419</v>
      </c>
    </row>
    <row r="9548" spans="1:5" x14ac:dyDescent="0.35">
      <c r="A9548" s="107" t="s">
        <v>5</v>
      </c>
      <c r="B9548" s="107" t="s">
        <v>405</v>
      </c>
      <c r="C9548" s="110">
        <v>7</v>
      </c>
      <c r="D9548" s="109">
        <v>24624.006422760009</v>
      </c>
      <c r="E9548" s="109">
        <v>1537447.068364369</v>
      </c>
    </row>
    <row r="9549" spans="1:5" x14ac:dyDescent="0.35">
      <c r="A9549" s="107" t="s">
        <v>5</v>
      </c>
      <c r="B9549" s="107" t="s">
        <v>405</v>
      </c>
      <c r="C9549" s="110">
        <v>8</v>
      </c>
      <c r="D9549" s="109">
        <v>27755.46461700667</v>
      </c>
      <c r="E9549" s="109">
        <v>1581384.959453685</v>
      </c>
    </row>
    <row r="9550" spans="1:5" x14ac:dyDescent="0.35">
      <c r="A9550" s="107" t="s">
        <v>5</v>
      </c>
      <c r="B9550" s="107" t="s">
        <v>405</v>
      </c>
      <c r="C9550" s="110">
        <v>9</v>
      </c>
      <c r="D9550" s="109">
        <v>24526.919067362429</v>
      </c>
      <c r="E9550" s="109">
        <v>1236145.0729088441</v>
      </c>
    </row>
    <row r="9551" spans="1:5" x14ac:dyDescent="0.35">
      <c r="A9551" s="107" t="s">
        <v>5</v>
      </c>
      <c r="B9551" s="107" t="s">
        <v>405</v>
      </c>
      <c r="C9551" s="110">
        <v>10</v>
      </c>
      <c r="D9551" s="109">
        <v>32277.45004141704</v>
      </c>
      <c r="E9551" s="109">
        <v>1295032.3357343259</v>
      </c>
    </row>
    <row r="9552" spans="1:5" x14ac:dyDescent="0.35">
      <c r="A9552" s="107" t="s">
        <v>5</v>
      </c>
      <c r="B9552" s="107" t="s">
        <v>405</v>
      </c>
      <c r="C9552" s="110">
        <v>11</v>
      </c>
      <c r="D9552" s="109">
        <v>26196.948826276741</v>
      </c>
      <c r="E9552" s="109">
        <v>931450.24124719214</v>
      </c>
    </row>
    <row r="9553" spans="1:5" x14ac:dyDescent="0.35">
      <c r="A9553" s="107" t="s">
        <v>5</v>
      </c>
      <c r="B9553" s="107" t="s">
        <v>405</v>
      </c>
      <c r="C9553" s="110">
        <v>12</v>
      </c>
      <c r="D9553" s="109">
        <v>26165.856290206459</v>
      </c>
      <c r="E9553" s="109">
        <v>967369.83509775018</v>
      </c>
    </row>
    <row r="9554" spans="1:5" x14ac:dyDescent="0.35">
      <c r="A9554" s="107" t="s">
        <v>5</v>
      </c>
      <c r="B9554" s="107" t="s">
        <v>404</v>
      </c>
      <c r="C9554" s="110">
        <v>1</v>
      </c>
      <c r="D9554" s="109">
        <v>74.886425928228178</v>
      </c>
      <c r="E9554" s="109">
        <v>2448.7328684635331</v>
      </c>
    </row>
    <row r="9555" spans="1:5" x14ac:dyDescent="0.35">
      <c r="A9555" s="107" t="s">
        <v>5</v>
      </c>
      <c r="B9555" s="107" t="s">
        <v>404</v>
      </c>
      <c r="C9555" s="110">
        <v>2</v>
      </c>
      <c r="D9555" s="109">
        <v>104.8632034802671</v>
      </c>
      <c r="E9555" s="109">
        <v>1703.1717287809399</v>
      </c>
    </row>
    <row r="9556" spans="1:5" x14ac:dyDescent="0.35">
      <c r="A9556" s="107" t="s">
        <v>5</v>
      </c>
      <c r="B9556" s="107" t="s">
        <v>404</v>
      </c>
      <c r="C9556" s="110">
        <v>3</v>
      </c>
      <c r="D9556" s="109">
        <v>160.31161440011979</v>
      </c>
      <c r="E9556" s="109">
        <v>1861.414488000278</v>
      </c>
    </row>
    <row r="9557" spans="1:5" x14ac:dyDescent="0.35">
      <c r="A9557" s="107" t="s">
        <v>5</v>
      </c>
      <c r="B9557" s="107" t="s">
        <v>404</v>
      </c>
      <c r="C9557" s="110">
        <v>4</v>
      </c>
      <c r="D9557" s="109">
        <v>140.4969942037736</v>
      </c>
      <c r="E9557" s="109">
        <v>2117.6153442154932</v>
      </c>
    </row>
    <row r="9558" spans="1:5" x14ac:dyDescent="0.35">
      <c r="A9558" s="107" t="s">
        <v>5</v>
      </c>
      <c r="B9558" s="107" t="s">
        <v>404</v>
      </c>
      <c r="C9558" s="110">
        <v>5</v>
      </c>
      <c r="D9558" s="109">
        <v>107.2813659852298</v>
      </c>
      <c r="E9558" s="109">
        <v>1902.4652382349111</v>
      </c>
    </row>
    <row r="9559" spans="1:5" x14ac:dyDescent="0.35">
      <c r="A9559" s="107" t="s">
        <v>5</v>
      </c>
      <c r="B9559" s="107" t="s">
        <v>404</v>
      </c>
      <c r="C9559" s="110">
        <v>6</v>
      </c>
      <c r="D9559" s="109">
        <v>109.1670488566357</v>
      </c>
      <c r="E9559" s="109">
        <v>3772.025815175436</v>
      </c>
    </row>
    <row r="9560" spans="1:5" x14ac:dyDescent="0.35">
      <c r="A9560" s="107" t="s">
        <v>5</v>
      </c>
      <c r="B9560" s="107" t="s">
        <v>404</v>
      </c>
      <c r="C9560" s="110">
        <v>7</v>
      </c>
      <c r="D9560" s="109">
        <v>122.9736901024782</v>
      </c>
      <c r="E9560" s="109">
        <v>1733.715298249482</v>
      </c>
    </row>
    <row r="9561" spans="1:5" x14ac:dyDescent="0.35">
      <c r="A9561" s="107" t="s">
        <v>5</v>
      </c>
      <c r="B9561" s="107" t="s">
        <v>404</v>
      </c>
      <c r="C9561" s="110">
        <v>8</v>
      </c>
      <c r="D9561" s="109">
        <v>134.86539536444781</v>
      </c>
      <c r="E9561" s="109">
        <v>1085.6730571555081</v>
      </c>
    </row>
    <row r="9562" spans="1:5" x14ac:dyDescent="0.35">
      <c r="A9562" s="107" t="s">
        <v>5</v>
      </c>
      <c r="B9562" s="107" t="s">
        <v>404</v>
      </c>
      <c r="C9562" s="110">
        <v>9</v>
      </c>
      <c r="D9562" s="109">
        <v>150.96905374959519</v>
      </c>
      <c r="E9562" s="109">
        <v>869.15477895652043</v>
      </c>
    </row>
    <row r="9563" spans="1:5" x14ac:dyDescent="0.35">
      <c r="A9563" s="107" t="s">
        <v>5</v>
      </c>
      <c r="B9563" s="107" t="s">
        <v>404</v>
      </c>
      <c r="C9563" s="110">
        <v>10</v>
      </c>
      <c r="D9563" s="109">
        <v>110.657679053107</v>
      </c>
      <c r="E9563" s="109">
        <v>873.17233482138317</v>
      </c>
    </row>
    <row r="9564" spans="1:5" x14ac:dyDescent="0.35">
      <c r="A9564" s="107" t="s">
        <v>5</v>
      </c>
      <c r="B9564" s="107" t="s">
        <v>404</v>
      </c>
      <c r="C9564" s="110">
        <v>11</v>
      </c>
      <c r="D9564" s="109">
        <v>112.2508593758116</v>
      </c>
      <c r="E9564" s="109">
        <v>1064.8911143728051</v>
      </c>
    </row>
    <row r="9565" spans="1:5" x14ac:dyDescent="0.35">
      <c r="A9565" s="107" t="s">
        <v>5</v>
      </c>
      <c r="B9565" s="107" t="s">
        <v>404</v>
      </c>
      <c r="C9565" s="110">
        <v>12</v>
      </c>
      <c r="D9565" s="109">
        <v>136.29298570726181</v>
      </c>
      <c r="E9565" s="109">
        <v>1077.4473339248379</v>
      </c>
    </row>
    <row r="9566" spans="1:5" x14ac:dyDescent="0.35">
      <c r="A9566" s="107" t="s">
        <v>5</v>
      </c>
      <c r="B9566" s="107" t="s">
        <v>403</v>
      </c>
      <c r="C9566" s="110">
        <v>1</v>
      </c>
      <c r="D9566" s="109">
        <v>18105.424320618939</v>
      </c>
      <c r="E9566" s="109">
        <v>238663.3028018898</v>
      </c>
    </row>
    <row r="9567" spans="1:5" x14ac:dyDescent="0.35">
      <c r="A9567" s="107" t="s">
        <v>5</v>
      </c>
      <c r="B9567" s="107" t="s">
        <v>403</v>
      </c>
      <c r="C9567" s="110">
        <v>2</v>
      </c>
      <c r="D9567" s="109">
        <v>14131.679574124861</v>
      </c>
      <c r="E9567" s="109">
        <v>187698.76928686391</v>
      </c>
    </row>
    <row r="9568" spans="1:5" x14ac:dyDescent="0.35">
      <c r="A9568" s="107" t="s">
        <v>5</v>
      </c>
      <c r="B9568" s="107" t="s">
        <v>403</v>
      </c>
      <c r="C9568" s="110">
        <v>3</v>
      </c>
      <c r="D9568" s="109">
        <v>12349.769326174281</v>
      </c>
      <c r="E9568" s="109">
        <v>161751.10298692339</v>
      </c>
    </row>
    <row r="9569" spans="1:5" x14ac:dyDescent="0.35">
      <c r="A9569" s="107" t="s">
        <v>5</v>
      </c>
      <c r="B9569" s="107" t="s">
        <v>403</v>
      </c>
      <c r="C9569" s="110">
        <v>4</v>
      </c>
      <c r="D9569" s="109">
        <v>11379.612539794711</v>
      </c>
      <c r="E9569" s="109">
        <v>216019.94412827431</v>
      </c>
    </row>
    <row r="9570" spans="1:5" x14ac:dyDescent="0.35">
      <c r="A9570" s="107" t="s">
        <v>5</v>
      </c>
      <c r="B9570" s="107" t="s">
        <v>403</v>
      </c>
      <c r="C9570" s="110">
        <v>5</v>
      </c>
      <c r="D9570" s="109">
        <v>5485.5409144263904</v>
      </c>
      <c r="E9570" s="109">
        <v>133501.62839702319</v>
      </c>
    </row>
    <row r="9571" spans="1:5" x14ac:dyDescent="0.35">
      <c r="A9571" s="107" t="s">
        <v>5</v>
      </c>
      <c r="B9571" s="107" t="s">
        <v>403</v>
      </c>
      <c r="C9571" s="110">
        <v>6</v>
      </c>
      <c r="D9571" s="109">
        <v>12285.66881576255</v>
      </c>
      <c r="E9571" s="109">
        <v>449072.37953978498</v>
      </c>
    </row>
    <row r="9572" spans="1:5" x14ac:dyDescent="0.35">
      <c r="A9572" s="107" t="s">
        <v>5</v>
      </c>
      <c r="B9572" s="107" t="s">
        <v>403</v>
      </c>
      <c r="C9572" s="110">
        <v>7</v>
      </c>
      <c r="D9572" s="109">
        <v>9535.3476904418167</v>
      </c>
      <c r="E9572" s="109">
        <v>140610.37704800459</v>
      </c>
    </row>
    <row r="9573" spans="1:5" x14ac:dyDescent="0.35">
      <c r="A9573" s="107" t="s">
        <v>5</v>
      </c>
      <c r="B9573" s="107" t="s">
        <v>403</v>
      </c>
      <c r="C9573" s="110">
        <v>8</v>
      </c>
      <c r="D9573" s="109">
        <v>9493.5985243277955</v>
      </c>
      <c r="E9573" s="109">
        <v>96481.0082996774</v>
      </c>
    </row>
    <row r="9574" spans="1:5" x14ac:dyDescent="0.35">
      <c r="A9574" s="107" t="s">
        <v>5</v>
      </c>
      <c r="B9574" s="107" t="s">
        <v>403</v>
      </c>
      <c r="C9574" s="110">
        <v>9</v>
      </c>
      <c r="D9574" s="109">
        <v>7662.6435504914152</v>
      </c>
      <c r="E9574" s="109">
        <v>105516.61516466179</v>
      </c>
    </row>
    <row r="9575" spans="1:5" x14ac:dyDescent="0.35">
      <c r="A9575" s="107" t="s">
        <v>5</v>
      </c>
      <c r="B9575" s="107" t="s">
        <v>403</v>
      </c>
      <c r="C9575" s="110">
        <v>10</v>
      </c>
      <c r="D9575" s="109">
        <v>9200.5094883428992</v>
      </c>
      <c r="E9575" s="109">
        <v>70135.877511512226</v>
      </c>
    </row>
    <row r="9576" spans="1:5" x14ac:dyDescent="0.35">
      <c r="A9576" s="107" t="s">
        <v>5</v>
      </c>
      <c r="B9576" s="107" t="s">
        <v>403</v>
      </c>
      <c r="C9576" s="110">
        <v>11</v>
      </c>
      <c r="D9576" s="109">
        <v>6786.0398710498657</v>
      </c>
      <c r="E9576" s="109">
        <v>90166.20800853167</v>
      </c>
    </row>
    <row r="9577" spans="1:5" x14ac:dyDescent="0.35">
      <c r="A9577" s="107" t="s">
        <v>5</v>
      </c>
      <c r="B9577" s="107" t="s">
        <v>403</v>
      </c>
      <c r="C9577" s="110">
        <v>12</v>
      </c>
      <c r="D9577" s="109">
        <v>9352.7139230484354</v>
      </c>
      <c r="E9577" s="109">
        <v>95645.058811890762</v>
      </c>
    </row>
    <row r="9578" spans="1:5" x14ac:dyDescent="0.35">
      <c r="A9578" s="107" t="s">
        <v>5</v>
      </c>
      <c r="B9578" s="107" t="s">
        <v>402</v>
      </c>
      <c r="C9578" s="110">
        <v>1</v>
      </c>
      <c r="D9578" s="109">
        <v>613.36170939604358</v>
      </c>
      <c r="E9578" s="109">
        <v>34539.249623616262</v>
      </c>
    </row>
    <row r="9579" spans="1:5" x14ac:dyDescent="0.35">
      <c r="A9579" s="107" t="s">
        <v>5</v>
      </c>
      <c r="B9579" s="107" t="s">
        <v>402</v>
      </c>
      <c r="C9579" s="110">
        <v>2</v>
      </c>
      <c r="D9579" s="109">
        <v>683.59658522359916</v>
      </c>
      <c r="E9579" s="109">
        <v>41800.826259299312</v>
      </c>
    </row>
    <row r="9580" spans="1:5" x14ac:dyDescent="0.35">
      <c r="A9580" s="107" t="s">
        <v>5</v>
      </c>
      <c r="B9580" s="107" t="s">
        <v>402</v>
      </c>
      <c r="C9580" s="110">
        <v>3</v>
      </c>
      <c r="D9580" s="109">
        <v>795.16756782490427</v>
      </c>
      <c r="E9580" s="109">
        <v>50589.564542637869</v>
      </c>
    </row>
    <row r="9581" spans="1:5" x14ac:dyDescent="0.35">
      <c r="A9581" s="107" t="s">
        <v>5</v>
      </c>
      <c r="B9581" s="107" t="s">
        <v>402</v>
      </c>
      <c r="C9581" s="110">
        <v>4</v>
      </c>
      <c r="D9581" s="109">
        <v>721.37162566433062</v>
      </c>
      <c r="E9581" s="109">
        <v>35343.804552198351</v>
      </c>
    </row>
    <row r="9582" spans="1:5" x14ac:dyDescent="0.35">
      <c r="A9582" s="107" t="s">
        <v>5</v>
      </c>
      <c r="B9582" s="107" t="s">
        <v>402</v>
      </c>
      <c r="C9582" s="110">
        <v>5</v>
      </c>
      <c r="D9582" s="109">
        <v>699.33441654966509</v>
      </c>
      <c r="E9582" s="109">
        <v>48902.290450260363</v>
      </c>
    </row>
    <row r="9583" spans="1:5" x14ac:dyDescent="0.35">
      <c r="A9583" s="107" t="s">
        <v>5</v>
      </c>
      <c r="B9583" s="107" t="s">
        <v>402</v>
      </c>
      <c r="C9583" s="110">
        <v>6</v>
      </c>
      <c r="D9583" s="109">
        <v>489.68380335929987</v>
      </c>
      <c r="E9583" s="109">
        <v>30962.646272172431</v>
      </c>
    </row>
    <row r="9584" spans="1:5" x14ac:dyDescent="0.35">
      <c r="A9584" s="107" t="s">
        <v>5</v>
      </c>
      <c r="B9584" s="107" t="s">
        <v>402</v>
      </c>
      <c r="C9584" s="110">
        <v>7</v>
      </c>
      <c r="D9584" s="109">
        <v>344.31304786524453</v>
      </c>
      <c r="E9584" s="109">
        <v>18749.475074311162</v>
      </c>
    </row>
    <row r="9585" spans="1:5" x14ac:dyDescent="0.35">
      <c r="A9585" s="107" t="s">
        <v>5</v>
      </c>
      <c r="B9585" s="107" t="s">
        <v>402</v>
      </c>
      <c r="C9585" s="110">
        <v>8</v>
      </c>
      <c r="D9585" s="109">
        <v>202.13027187134389</v>
      </c>
      <c r="E9585" s="109">
        <v>12910.30744484661</v>
      </c>
    </row>
    <row r="9586" spans="1:5" x14ac:dyDescent="0.35">
      <c r="A9586" s="107" t="s">
        <v>5</v>
      </c>
      <c r="B9586" s="107" t="s">
        <v>402</v>
      </c>
      <c r="C9586" s="110">
        <v>9</v>
      </c>
      <c r="D9586" s="109">
        <v>201.4753822811773</v>
      </c>
      <c r="E9586" s="109">
        <v>11737.302023747159</v>
      </c>
    </row>
    <row r="9587" spans="1:5" x14ac:dyDescent="0.35">
      <c r="A9587" s="107" t="s">
        <v>5</v>
      </c>
      <c r="B9587" s="107" t="s">
        <v>402</v>
      </c>
      <c r="C9587" s="110">
        <v>10</v>
      </c>
      <c r="D9587" s="109">
        <v>471.75703015259899</v>
      </c>
      <c r="E9587" s="109">
        <v>15703.12101568142</v>
      </c>
    </row>
    <row r="9588" spans="1:5" x14ac:dyDescent="0.35">
      <c r="A9588" s="107" t="s">
        <v>5</v>
      </c>
      <c r="B9588" s="107" t="s">
        <v>402</v>
      </c>
      <c r="C9588" s="110">
        <v>11</v>
      </c>
      <c r="D9588" s="109">
        <v>706.31774438984007</v>
      </c>
      <c r="E9588" s="109">
        <v>21937.605813448819</v>
      </c>
    </row>
    <row r="9589" spans="1:5" x14ac:dyDescent="0.35">
      <c r="A9589" s="107" t="s">
        <v>5</v>
      </c>
      <c r="B9589" s="107" t="s">
        <v>402</v>
      </c>
      <c r="C9589" s="110">
        <v>12</v>
      </c>
      <c r="D9589" s="109">
        <v>842.53461064658779</v>
      </c>
      <c r="E9589" s="109">
        <v>24685.841611078311</v>
      </c>
    </row>
    <row r="9590" spans="1:5" x14ac:dyDescent="0.35">
      <c r="A9590" s="107" t="s">
        <v>5</v>
      </c>
      <c r="B9590" s="107" t="s">
        <v>16</v>
      </c>
      <c r="C9590" s="110">
        <v>1</v>
      </c>
      <c r="D9590" s="109">
        <v>56786.319700727232</v>
      </c>
      <c r="E9590" s="109">
        <v>4198501.0038099689</v>
      </c>
    </row>
    <row r="9591" spans="1:5" x14ac:dyDescent="0.35">
      <c r="A9591" s="107" t="s">
        <v>5</v>
      </c>
      <c r="B9591" s="107" t="s">
        <v>16</v>
      </c>
      <c r="C9591" s="110">
        <v>2</v>
      </c>
      <c r="D9591" s="109">
        <v>65716.800000000003</v>
      </c>
      <c r="E9591" s="109">
        <v>4688030.0051773507</v>
      </c>
    </row>
    <row r="9592" spans="1:5" x14ac:dyDescent="0.35">
      <c r="A9592" s="107" t="s">
        <v>5</v>
      </c>
      <c r="B9592" s="107" t="s">
        <v>16</v>
      </c>
      <c r="C9592" s="110">
        <v>3</v>
      </c>
      <c r="D9592" s="109">
        <v>77673.600000000006</v>
      </c>
      <c r="E9592" s="109">
        <v>5859545.8075014837</v>
      </c>
    </row>
    <row r="9593" spans="1:5" x14ac:dyDescent="0.35">
      <c r="A9593" s="107" t="s">
        <v>5</v>
      </c>
      <c r="B9593" s="107" t="s">
        <v>16</v>
      </c>
      <c r="C9593" s="110">
        <v>4</v>
      </c>
      <c r="D9593" s="109">
        <v>75168</v>
      </c>
      <c r="E9593" s="109">
        <v>5362106.9481521528</v>
      </c>
    </row>
    <row r="9594" spans="1:5" x14ac:dyDescent="0.35">
      <c r="A9594" s="107" t="s">
        <v>5</v>
      </c>
      <c r="B9594" s="107" t="s">
        <v>16</v>
      </c>
      <c r="C9594" s="110">
        <v>5</v>
      </c>
      <c r="D9594" s="109">
        <v>77673.600000000006</v>
      </c>
      <c r="E9594" s="109">
        <v>5588400.3429801697</v>
      </c>
    </row>
    <row r="9595" spans="1:5" x14ac:dyDescent="0.35">
      <c r="A9595" s="107" t="s">
        <v>5</v>
      </c>
      <c r="B9595" s="107" t="s">
        <v>16</v>
      </c>
      <c r="C9595" s="110">
        <v>6</v>
      </c>
      <c r="D9595" s="109">
        <v>75168</v>
      </c>
      <c r="E9595" s="109">
        <v>4684039.0081127798</v>
      </c>
    </row>
    <row r="9596" spans="1:5" x14ac:dyDescent="0.35">
      <c r="A9596" s="107" t="s">
        <v>5</v>
      </c>
      <c r="B9596" s="107" t="s">
        <v>16</v>
      </c>
      <c r="C9596" s="110">
        <v>7</v>
      </c>
      <c r="D9596" s="109">
        <v>76759.280195265426</v>
      </c>
      <c r="E9596" s="109">
        <v>4485904.867825252</v>
      </c>
    </row>
    <row r="9597" spans="1:5" x14ac:dyDescent="0.35">
      <c r="A9597" s="107" t="s">
        <v>5</v>
      </c>
      <c r="B9597" s="107" t="s">
        <v>16</v>
      </c>
      <c r="C9597" s="110">
        <v>8</v>
      </c>
      <c r="D9597" s="109">
        <v>77643.019974335708</v>
      </c>
      <c r="E9597" s="109">
        <v>4738122.7849728949</v>
      </c>
    </row>
    <row r="9598" spans="1:5" x14ac:dyDescent="0.35">
      <c r="A9598" s="107" t="s">
        <v>5</v>
      </c>
      <c r="B9598" s="107" t="s">
        <v>16</v>
      </c>
      <c r="C9598" s="110">
        <v>9</v>
      </c>
      <c r="D9598" s="109">
        <v>72216.387180093181</v>
      </c>
      <c r="E9598" s="109">
        <v>3935276.3534311489</v>
      </c>
    </row>
    <row r="9599" spans="1:5" x14ac:dyDescent="0.35">
      <c r="A9599" s="107" t="s">
        <v>5</v>
      </c>
      <c r="B9599" s="107" t="s">
        <v>16</v>
      </c>
      <c r="C9599" s="110">
        <v>10</v>
      </c>
      <c r="D9599" s="109">
        <v>36762.329750740741</v>
      </c>
      <c r="E9599" s="109">
        <v>960743.43202611757</v>
      </c>
    </row>
    <row r="9600" spans="1:5" x14ac:dyDescent="0.35">
      <c r="A9600" s="107" t="s">
        <v>5</v>
      </c>
      <c r="B9600" s="107" t="s">
        <v>16</v>
      </c>
      <c r="C9600" s="110">
        <v>11</v>
      </c>
      <c r="D9600" s="109">
        <v>30873.155520209231</v>
      </c>
      <c r="E9600" s="109">
        <v>612722.11477939831</v>
      </c>
    </row>
    <row r="9601" spans="1:5" x14ac:dyDescent="0.35">
      <c r="A9601" s="107" t="s">
        <v>5</v>
      </c>
      <c r="B9601" s="107" t="s">
        <v>16</v>
      </c>
      <c r="C9601" s="110">
        <v>12</v>
      </c>
      <c r="D9601" s="109">
        <v>28920.436036320141</v>
      </c>
      <c r="E9601" s="109">
        <v>584416.50028713187</v>
      </c>
    </row>
    <row r="9602" spans="1:5" x14ac:dyDescent="0.35">
      <c r="A9602" s="107" t="s">
        <v>5</v>
      </c>
      <c r="B9602" s="107" t="s">
        <v>401</v>
      </c>
      <c r="C9602" s="110">
        <v>1</v>
      </c>
      <c r="D9602" s="109">
        <v>471.2132254305352</v>
      </c>
      <c r="E9602" s="109">
        <v>44894.689883458203</v>
      </c>
    </row>
    <row r="9603" spans="1:5" x14ac:dyDescent="0.35">
      <c r="A9603" s="107" t="s">
        <v>5</v>
      </c>
      <c r="B9603" s="107" t="s">
        <v>401</v>
      </c>
      <c r="C9603" s="110">
        <v>2</v>
      </c>
      <c r="D9603" s="109">
        <v>309.80460071823359</v>
      </c>
      <c r="E9603" s="109">
        <v>27324.121588921302</v>
      </c>
    </row>
    <row r="9604" spans="1:5" x14ac:dyDescent="0.35">
      <c r="A9604" s="107" t="s">
        <v>5</v>
      </c>
      <c r="B9604" s="107" t="s">
        <v>401</v>
      </c>
      <c r="C9604" s="110">
        <v>3</v>
      </c>
      <c r="D9604" s="109">
        <v>274.90440924656411</v>
      </c>
      <c r="E9604" s="109">
        <v>24486.5601327148</v>
      </c>
    </row>
    <row r="9605" spans="1:5" x14ac:dyDescent="0.35">
      <c r="A9605" s="107" t="s">
        <v>5</v>
      </c>
      <c r="B9605" s="107" t="s">
        <v>401</v>
      </c>
      <c r="C9605" s="110">
        <v>4</v>
      </c>
      <c r="D9605" s="109">
        <v>119.9554783898469</v>
      </c>
      <c r="E9605" s="109">
        <v>9711.1421751626349</v>
      </c>
    </row>
    <row r="9606" spans="1:5" x14ac:dyDescent="0.35">
      <c r="A9606" s="107" t="s">
        <v>5</v>
      </c>
      <c r="B9606" s="107" t="s">
        <v>401</v>
      </c>
      <c r="C9606" s="110">
        <v>5</v>
      </c>
      <c r="D9606" s="109">
        <v>139.4656931785579</v>
      </c>
      <c r="E9606" s="109">
        <v>9933.9270581318888</v>
      </c>
    </row>
    <row r="9607" spans="1:5" x14ac:dyDescent="0.35">
      <c r="A9607" s="107" t="s">
        <v>5</v>
      </c>
      <c r="B9607" s="107" t="s">
        <v>401</v>
      </c>
      <c r="C9607" s="110">
        <v>6</v>
      </c>
      <c r="D9607" s="109">
        <v>195.9618733509655</v>
      </c>
      <c r="E9607" s="109">
        <v>12574.855121977949</v>
      </c>
    </row>
    <row r="9608" spans="1:5" x14ac:dyDescent="0.35">
      <c r="A9608" s="107" t="s">
        <v>5</v>
      </c>
      <c r="B9608" s="107" t="s">
        <v>401</v>
      </c>
      <c r="C9608" s="110">
        <v>7</v>
      </c>
      <c r="D9608" s="109">
        <v>246.12962839076641</v>
      </c>
      <c r="E9608" s="109">
        <v>16645.17063222469</v>
      </c>
    </row>
    <row r="9609" spans="1:5" x14ac:dyDescent="0.35">
      <c r="A9609" s="107" t="s">
        <v>5</v>
      </c>
      <c r="B9609" s="107" t="s">
        <v>401</v>
      </c>
      <c r="C9609" s="110">
        <v>8</v>
      </c>
      <c r="D9609" s="109">
        <v>344.07969554232528</v>
      </c>
      <c r="E9609" s="109">
        <v>20005.46928547911</v>
      </c>
    </row>
    <row r="9610" spans="1:5" x14ac:dyDescent="0.35">
      <c r="A9610" s="107" t="s">
        <v>5</v>
      </c>
      <c r="B9610" s="107" t="s">
        <v>401</v>
      </c>
      <c r="C9610" s="110">
        <v>9</v>
      </c>
      <c r="D9610" s="109">
        <v>414.08960837100472</v>
      </c>
      <c r="E9610" s="109">
        <v>20608.656134976231</v>
      </c>
    </row>
    <row r="9611" spans="1:5" x14ac:dyDescent="0.35">
      <c r="A9611" s="107" t="s">
        <v>5</v>
      </c>
      <c r="B9611" s="107" t="s">
        <v>401</v>
      </c>
      <c r="C9611" s="110">
        <v>10</v>
      </c>
      <c r="D9611" s="109">
        <v>415.70867042302649</v>
      </c>
      <c r="E9611" s="109">
        <v>5278.2981824950239</v>
      </c>
    </row>
    <row r="9612" spans="1:5" x14ac:dyDescent="0.35">
      <c r="A9612" s="107" t="s">
        <v>5</v>
      </c>
      <c r="B9612" s="107" t="s">
        <v>401</v>
      </c>
      <c r="C9612" s="110">
        <v>11</v>
      </c>
      <c r="D9612" s="109">
        <v>555.45466314071041</v>
      </c>
      <c r="E9612" s="109">
        <v>1986.39379599413</v>
      </c>
    </row>
    <row r="9613" spans="1:5" x14ac:dyDescent="0.35">
      <c r="A9613" s="107" t="s">
        <v>5</v>
      </c>
      <c r="B9613" s="107" t="s">
        <v>401</v>
      </c>
      <c r="C9613" s="110">
        <v>12</v>
      </c>
      <c r="D9613" s="109">
        <v>544.66694004743783</v>
      </c>
      <c r="E9613" s="109">
        <v>3757.6285211275581</v>
      </c>
    </row>
    <row r="9614" spans="1:5" x14ac:dyDescent="0.35">
      <c r="A9614" s="107" t="s">
        <v>5</v>
      </c>
      <c r="B9614" s="107" t="s">
        <v>400</v>
      </c>
      <c r="C9614" s="110">
        <v>1</v>
      </c>
      <c r="D9614" s="109">
        <v>2771.41125413695</v>
      </c>
      <c r="E9614" s="109">
        <v>204042.61797466211</v>
      </c>
    </row>
    <row r="9615" spans="1:5" x14ac:dyDescent="0.35">
      <c r="A9615" s="107" t="s">
        <v>5</v>
      </c>
      <c r="B9615" s="107" t="s">
        <v>400</v>
      </c>
      <c r="C9615" s="110">
        <v>2</v>
      </c>
      <c r="D9615" s="109">
        <v>2216.880014444137</v>
      </c>
      <c r="E9615" s="109">
        <v>157273.95002618691</v>
      </c>
    </row>
    <row r="9616" spans="1:5" x14ac:dyDescent="0.35">
      <c r="A9616" s="107" t="s">
        <v>5</v>
      </c>
      <c r="B9616" s="107" t="s">
        <v>400</v>
      </c>
      <c r="C9616" s="110">
        <v>3</v>
      </c>
      <c r="D9616" s="109">
        <v>2011.163176763109</v>
      </c>
      <c r="E9616" s="109">
        <v>150820.94723795599</v>
      </c>
    </row>
    <row r="9617" spans="1:5" x14ac:dyDescent="0.35">
      <c r="A9617" s="107" t="s">
        <v>5</v>
      </c>
      <c r="B9617" s="107" t="s">
        <v>400</v>
      </c>
      <c r="C9617" s="110">
        <v>4</v>
      </c>
      <c r="D9617" s="109">
        <v>1318.8125607635659</v>
      </c>
      <c r="E9617" s="109">
        <v>91726.265668729829</v>
      </c>
    </row>
    <row r="9618" spans="1:5" x14ac:dyDescent="0.35">
      <c r="A9618" s="107" t="s">
        <v>5</v>
      </c>
      <c r="B9618" s="107" t="s">
        <v>400</v>
      </c>
      <c r="C9618" s="110">
        <v>5</v>
      </c>
      <c r="D9618" s="109">
        <v>708.934193606451</v>
      </c>
      <c r="E9618" s="109">
        <v>51292.162686782467</v>
      </c>
    </row>
    <row r="9619" spans="1:5" x14ac:dyDescent="0.35">
      <c r="A9619" s="107" t="s">
        <v>5</v>
      </c>
      <c r="B9619" s="107" t="s">
        <v>400</v>
      </c>
      <c r="C9619" s="110">
        <v>6</v>
      </c>
      <c r="D9619" s="109">
        <v>488.42394376742232</v>
      </c>
      <c r="E9619" s="109">
        <v>30857.386834240398</v>
      </c>
    </row>
    <row r="9620" spans="1:5" x14ac:dyDescent="0.35">
      <c r="A9620" s="107" t="s">
        <v>5</v>
      </c>
      <c r="B9620" s="107" t="s">
        <v>400</v>
      </c>
      <c r="C9620" s="110">
        <v>7</v>
      </c>
      <c r="D9620" s="109">
        <v>707.86169548578175</v>
      </c>
      <c r="E9620" s="109">
        <v>40895.675153398857</v>
      </c>
    </row>
    <row r="9621" spans="1:5" x14ac:dyDescent="0.35">
      <c r="A9621" s="107" t="s">
        <v>5</v>
      </c>
      <c r="B9621" s="107" t="s">
        <v>400</v>
      </c>
      <c r="C9621" s="110">
        <v>8</v>
      </c>
      <c r="D9621" s="109">
        <v>1092.057923114058</v>
      </c>
      <c r="E9621" s="109">
        <v>64791.841441938202</v>
      </c>
    </row>
    <row r="9622" spans="1:5" x14ac:dyDescent="0.35">
      <c r="A9622" s="107" t="s">
        <v>5</v>
      </c>
      <c r="B9622" s="107" t="s">
        <v>400</v>
      </c>
      <c r="C9622" s="110">
        <v>9</v>
      </c>
      <c r="D9622" s="109">
        <v>1587.6277910136221</v>
      </c>
      <c r="E9622" s="109">
        <v>76485.280361582729</v>
      </c>
    </row>
    <row r="9623" spans="1:5" x14ac:dyDescent="0.35">
      <c r="A9623" s="107" t="s">
        <v>5</v>
      </c>
      <c r="B9623" s="107" t="s">
        <v>400</v>
      </c>
      <c r="C9623" s="110">
        <v>10</v>
      </c>
      <c r="D9623" s="109">
        <v>2126.8346985132612</v>
      </c>
      <c r="E9623" s="109">
        <v>20625.592123546401</v>
      </c>
    </row>
    <row r="9624" spans="1:5" x14ac:dyDescent="0.35">
      <c r="A9624" s="107" t="s">
        <v>5</v>
      </c>
      <c r="B9624" s="107" t="s">
        <v>400</v>
      </c>
      <c r="C9624" s="110">
        <v>11</v>
      </c>
      <c r="D9624" s="109">
        <v>2141.0548860838999</v>
      </c>
      <c r="E9624" s="109">
        <v>7845.3763138488421</v>
      </c>
    </row>
    <row r="9625" spans="1:5" x14ac:dyDescent="0.35">
      <c r="A9625" s="107" t="s">
        <v>5</v>
      </c>
      <c r="B9625" s="107" t="s">
        <v>400</v>
      </c>
      <c r="C9625" s="110">
        <v>12</v>
      </c>
      <c r="D9625" s="109">
        <v>2404.3794092225471</v>
      </c>
      <c r="E9625" s="109">
        <v>13527.663441610221</v>
      </c>
    </row>
    <row r="9626" spans="1:5" x14ac:dyDescent="0.35">
      <c r="A9626" s="107" t="s">
        <v>5</v>
      </c>
      <c r="B9626" s="107" t="s">
        <v>17</v>
      </c>
      <c r="C9626" s="110">
        <v>1</v>
      </c>
      <c r="D9626" s="109">
        <v>12455.656273582539</v>
      </c>
      <c r="E9626" s="109">
        <v>926426.5972724813</v>
      </c>
    </row>
    <row r="9627" spans="1:5" x14ac:dyDescent="0.35">
      <c r="A9627" s="107" t="s">
        <v>5</v>
      </c>
      <c r="B9627" s="107" t="s">
        <v>17</v>
      </c>
      <c r="C9627" s="110">
        <v>2</v>
      </c>
      <c r="D9627" s="109">
        <v>7380.7365424410273</v>
      </c>
      <c r="E9627" s="109">
        <v>522542.86406117497</v>
      </c>
    </row>
    <row r="9628" spans="1:5" x14ac:dyDescent="0.35">
      <c r="A9628" s="107" t="s">
        <v>5</v>
      </c>
      <c r="B9628" s="107" t="s">
        <v>17</v>
      </c>
      <c r="C9628" s="110">
        <v>3</v>
      </c>
      <c r="D9628" s="109">
        <v>4002.9511870540691</v>
      </c>
      <c r="E9628" s="109">
        <v>299133.86059943208</v>
      </c>
    </row>
    <row r="9629" spans="1:5" x14ac:dyDescent="0.35">
      <c r="A9629" s="107" t="s">
        <v>5</v>
      </c>
      <c r="B9629" s="107" t="s">
        <v>17</v>
      </c>
      <c r="C9629" s="110">
        <v>4</v>
      </c>
      <c r="D9629" s="109">
        <v>4714.218070636869</v>
      </c>
      <c r="E9629" s="109">
        <v>331875.37459876901</v>
      </c>
    </row>
    <row r="9630" spans="1:5" x14ac:dyDescent="0.35">
      <c r="A9630" s="107" t="s">
        <v>5</v>
      </c>
      <c r="B9630" s="107" t="s">
        <v>17</v>
      </c>
      <c r="C9630" s="110">
        <v>5</v>
      </c>
      <c r="D9630" s="109">
        <v>9862.2927833824142</v>
      </c>
      <c r="E9630" s="109">
        <v>707699.20488821424</v>
      </c>
    </row>
    <row r="9631" spans="1:5" x14ac:dyDescent="0.35">
      <c r="A9631" s="107" t="s">
        <v>5</v>
      </c>
      <c r="B9631" s="107" t="s">
        <v>17</v>
      </c>
      <c r="C9631" s="110">
        <v>6</v>
      </c>
      <c r="D9631" s="109">
        <v>17640.172718252848</v>
      </c>
      <c r="E9631" s="109">
        <v>1087647.044378727</v>
      </c>
    </row>
    <row r="9632" spans="1:5" x14ac:dyDescent="0.35">
      <c r="A9632" s="107" t="s">
        <v>5</v>
      </c>
      <c r="B9632" s="107" t="s">
        <v>17</v>
      </c>
      <c r="C9632" s="110">
        <v>7</v>
      </c>
      <c r="D9632" s="109">
        <v>20934.872805350791</v>
      </c>
      <c r="E9632" s="109">
        <v>1209698.0705878609</v>
      </c>
    </row>
    <row r="9633" spans="1:5" x14ac:dyDescent="0.35">
      <c r="A9633" s="107" t="s">
        <v>5</v>
      </c>
      <c r="B9633" s="107" t="s">
        <v>17</v>
      </c>
      <c r="C9633" s="110">
        <v>8</v>
      </c>
      <c r="D9633" s="109">
        <v>21600.796637376428</v>
      </c>
      <c r="E9633" s="109">
        <v>1318042.1668000179</v>
      </c>
    </row>
    <row r="9634" spans="1:5" x14ac:dyDescent="0.35">
      <c r="A9634" s="107" t="s">
        <v>5</v>
      </c>
      <c r="B9634" s="107" t="s">
        <v>17</v>
      </c>
      <c r="C9634" s="110">
        <v>9</v>
      </c>
      <c r="D9634" s="109">
        <v>11990.58276575225</v>
      </c>
      <c r="E9634" s="109">
        <v>633857.86809063936</v>
      </c>
    </row>
    <row r="9635" spans="1:5" x14ac:dyDescent="0.35">
      <c r="A9635" s="107" t="s">
        <v>5</v>
      </c>
      <c r="B9635" s="107" t="s">
        <v>17</v>
      </c>
      <c r="C9635" s="110">
        <v>10</v>
      </c>
      <c r="D9635" s="109">
        <v>16466.253585704741</v>
      </c>
      <c r="E9635" s="109">
        <v>258245.68780268391</v>
      </c>
    </row>
    <row r="9636" spans="1:5" x14ac:dyDescent="0.35">
      <c r="A9636" s="107" t="s">
        <v>5</v>
      </c>
      <c r="B9636" s="107" t="s">
        <v>17</v>
      </c>
      <c r="C9636" s="110">
        <v>11</v>
      </c>
      <c r="D9636" s="109">
        <v>16928.376880945139</v>
      </c>
      <c r="E9636" s="109">
        <v>166385.90625894669</v>
      </c>
    </row>
    <row r="9637" spans="1:5" x14ac:dyDescent="0.35">
      <c r="A9637" s="107" t="s">
        <v>5</v>
      </c>
      <c r="B9637" s="107" t="s">
        <v>17</v>
      </c>
      <c r="C9637" s="110">
        <v>12</v>
      </c>
      <c r="D9637" s="109">
        <v>19300.984322896489</v>
      </c>
      <c r="E9637" s="109">
        <v>180588.36937573229</v>
      </c>
    </row>
    <row r="9638" spans="1:5" x14ac:dyDescent="0.35">
      <c r="A9638" s="107" t="s">
        <v>5</v>
      </c>
      <c r="B9638" s="107" t="s">
        <v>399</v>
      </c>
      <c r="C9638" s="110">
        <v>1</v>
      </c>
      <c r="D9638" s="109">
        <v>1732.6735216876059</v>
      </c>
      <c r="E9638" s="109">
        <v>130689.7928815777</v>
      </c>
    </row>
    <row r="9639" spans="1:5" x14ac:dyDescent="0.35">
      <c r="A9639" s="107" t="s">
        <v>5</v>
      </c>
      <c r="B9639" s="107" t="s">
        <v>399</v>
      </c>
      <c r="C9639" s="110">
        <v>2</v>
      </c>
      <c r="D9639" s="109">
        <v>1426.097560303856</v>
      </c>
      <c r="E9639" s="109">
        <v>103429.044530831</v>
      </c>
    </row>
    <row r="9640" spans="1:5" x14ac:dyDescent="0.35">
      <c r="A9640" s="107" t="s">
        <v>5</v>
      </c>
      <c r="B9640" s="107" t="s">
        <v>399</v>
      </c>
      <c r="C9640" s="110">
        <v>3</v>
      </c>
      <c r="D9640" s="109">
        <v>1608.475564931487</v>
      </c>
      <c r="E9640" s="109">
        <v>124041.4839953616</v>
      </c>
    </row>
    <row r="9641" spans="1:5" x14ac:dyDescent="0.35">
      <c r="A9641" s="107" t="s">
        <v>5</v>
      </c>
      <c r="B9641" s="107" t="s">
        <v>399</v>
      </c>
      <c r="C9641" s="110">
        <v>4</v>
      </c>
      <c r="D9641" s="109">
        <v>1082.642560575925</v>
      </c>
      <c r="E9641" s="109">
        <v>77008.323015041984</v>
      </c>
    </row>
    <row r="9642" spans="1:5" x14ac:dyDescent="0.35">
      <c r="A9642" s="107" t="s">
        <v>5</v>
      </c>
      <c r="B9642" s="107" t="s">
        <v>399</v>
      </c>
      <c r="C9642" s="110">
        <v>5</v>
      </c>
      <c r="D9642" s="109">
        <v>843.99866412297627</v>
      </c>
      <c r="E9642" s="109">
        <v>62207.799821237692</v>
      </c>
    </row>
    <row r="9643" spans="1:5" x14ac:dyDescent="0.35">
      <c r="A9643" s="107" t="s">
        <v>5</v>
      </c>
      <c r="B9643" s="107" t="s">
        <v>399</v>
      </c>
      <c r="C9643" s="110">
        <v>6</v>
      </c>
      <c r="D9643" s="109">
        <v>576.60672870099802</v>
      </c>
      <c r="E9643" s="109">
        <v>37376.644097302669</v>
      </c>
    </row>
    <row r="9644" spans="1:5" x14ac:dyDescent="0.35">
      <c r="A9644" s="107" t="s">
        <v>5</v>
      </c>
      <c r="B9644" s="107" t="s">
        <v>399</v>
      </c>
      <c r="C9644" s="110">
        <v>7</v>
      </c>
      <c r="D9644" s="109">
        <v>877.54086357579013</v>
      </c>
      <c r="E9644" s="109">
        <v>52228.18461775023</v>
      </c>
    </row>
    <row r="9645" spans="1:5" x14ac:dyDescent="0.35">
      <c r="A9645" s="107" t="s">
        <v>5</v>
      </c>
      <c r="B9645" s="107" t="s">
        <v>399</v>
      </c>
      <c r="C9645" s="110">
        <v>8</v>
      </c>
      <c r="D9645" s="109">
        <v>1044.5505865793</v>
      </c>
      <c r="E9645" s="109">
        <v>63801.710334627511</v>
      </c>
    </row>
    <row r="9646" spans="1:5" x14ac:dyDescent="0.35">
      <c r="A9646" s="107" t="s">
        <v>5</v>
      </c>
      <c r="B9646" s="107" t="s">
        <v>399</v>
      </c>
      <c r="C9646" s="110">
        <v>9</v>
      </c>
      <c r="D9646" s="109">
        <v>1227.1040346677721</v>
      </c>
      <c r="E9646" s="109">
        <v>62753.112839881243</v>
      </c>
    </row>
    <row r="9647" spans="1:5" x14ac:dyDescent="0.35">
      <c r="A9647" s="107" t="s">
        <v>5</v>
      </c>
      <c r="B9647" s="107" t="s">
        <v>399</v>
      </c>
      <c r="C9647" s="110">
        <v>10</v>
      </c>
      <c r="D9647" s="109">
        <v>1470.8690448742509</v>
      </c>
      <c r="E9647" s="109">
        <v>15077.405587434991</v>
      </c>
    </row>
    <row r="9648" spans="1:5" x14ac:dyDescent="0.35">
      <c r="A9648" s="107" t="s">
        <v>5</v>
      </c>
      <c r="B9648" s="107" t="s">
        <v>399</v>
      </c>
      <c r="C9648" s="110">
        <v>11</v>
      </c>
      <c r="D9648" s="109">
        <v>1303.8600170462839</v>
      </c>
      <c r="E9648" s="109">
        <v>3213.3087291972779</v>
      </c>
    </row>
    <row r="9649" spans="1:5" x14ac:dyDescent="0.35">
      <c r="A9649" s="107" t="s">
        <v>5</v>
      </c>
      <c r="B9649" s="107" t="s">
        <v>399</v>
      </c>
      <c r="C9649" s="110">
        <v>12</v>
      </c>
      <c r="D9649" s="109">
        <v>1446.589101439469</v>
      </c>
      <c r="E9649" s="109">
        <v>6747.7025038334996</v>
      </c>
    </row>
    <row r="9650" spans="1:5" x14ac:dyDescent="0.35">
      <c r="A9650" s="107" t="s">
        <v>5</v>
      </c>
      <c r="B9650" s="107" t="s">
        <v>398</v>
      </c>
      <c r="C9650" s="110">
        <v>1</v>
      </c>
      <c r="D9650" s="109">
        <v>11449.440256742761</v>
      </c>
      <c r="E9650" s="109">
        <v>859370.66892763297</v>
      </c>
    </row>
    <row r="9651" spans="1:5" x14ac:dyDescent="0.35">
      <c r="A9651" s="107" t="s">
        <v>5</v>
      </c>
      <c r="B9651" s="107" t="s">
        <v>398</v>
      </c>
      <c r="C9651" s="110">
        <v>2</v>
      </c>
      <c r="D9651" s="109">
        <v>806.16001945361495</v>
      </c>
      <c r="E9651" s="109">
        <v>57477.582145500921</v>
      </c>
    </row>
    <row r="9652" spans="1:5" x14ac:dyDescent="0.35">
      <c r="A9652" s="107" t="s">
        <v>5</v>
      </c>
      <c r="B9652" s="107" t="s">
        <v>398</v>
      </c>
      <c r="C9652" s="110">
        <v>3</v>
      </c>
      <c r="D9652" s="109">
        <v>1721.7600371837621</v>
      </c>
      <c r="E9652" s="109">
        <v>128906.1115204137</v>
      </c>
    </row>
    <row r="9653" spans="1:5" x14ac:dyDescent="0.35">
      <c r="A9653" s="107" t="s">
        <v>5</v>
      </c>
      <c r="B9653" s="107" t="s">
        <v>398</v>
      </c>
      <c r="C9653" s="110">
        <v>4</v>
      </c>
      <c r="D9653" s="109">
        <v>2376.0000371933002</v>
      </c>
      <c r="E9653" s="109">
        <v>168459.3152548924</v>
      </c>
    </row>
    <row r="9654" spans="1:5" x14ac:dyDescent="0.35">
      <c r="A9654" s="107" t="s">
        <v>5</v>
      </c>
      <c r="B9654" s="107" t="s">
        <v>398</v>
      </c>
      <c r="C9654" s="110">
        <v>5</v>
      </c>
      <c r="D9654" s="109">
        <v>2455.2000550031689</v>
      </c>
      <c r="E9654" s="109">
        <v>176038.8843003248</v>
      </c>
    </row>
    <row r="9655" spans="1:5" x14ac:dyDescent="0.35">
      <c r="A9655" s="107" t="s">
        <v>5</v>
      </c>
      <c r="B9655" s="107" t="s">
        <v>398</v>
      </c>
      <c r="C9655" s="110">
        <v>6</v>
      </c>
      <c r="D9655" s="109">
        <v>2376.000057935717</v>
      </c>
      <c r="E9655" s="109">
        <v>146165.43342716401</v>
      </c>
    </row>
    <row r="9656" spans="1:5" x14ac:dyDescent="0.35">
      <c r="A9656" s="107" t="s">
        <v>5</v>
      </c>
      <c r="B9656" s="107" t="s">
        <v>398</v>
      </c>
      <c r="C9656" s="110">
        <v>7</v>
      </c>
      <c r="D9656" s="109">
        <v>2455.2000889778169</v>
      </c>
      <c r="E9656" s="109">
        <v>140456.40040472141</v>
      </c>
    </row>
    <row r="9657" spans="1:5" x14ac:dyDescent="0.35">
      <c r="A9657" s="107" t="s">
        <v>5</v>
      </c>
      <c r="B9657" s="107" t="s">
        <v>398</v>
      </c>
      <c r="C9657" s="110">
        <v>8</v>
      </c>
      <c r="D9657" s="109">
        <v>2455.2000610828431</v>
      </c>
      <c r="E9657" s="109">
        <v>147481.7591019088</v>
      </c>
    </row>
    <row r="9658" spans="1:5" x14ac:dyDescent="0.35">
      <c r="A9658" s="107" t="s">
        <v>5</v>
      </c>
      <c r="B9658" s="107" t="s">
        <v>398</v>
      </c>
      <c r="C9658" s="110">
        <v>9</v>
      </c>
      <c r="D9658" s="109">
        <v>2376.0000425577191</v>
      </c>
      <c r="E9658" s="109">
        <v>123766.6004931991</v>
      </c>
    </row>
    <row r="9659" spans="1:5" x14ac:dyDescent="0.35">
      <c r="A9659" s="107" t="s">
        <v>5</v>
      </c>
      <c r="B9659" s="107" t="s">
        <v>398</v>
      </c>
      <c r="C9659" s="110">
        <v>10</v>
      </c>
      <c r="D9659" s="109">
        <v>2373.2500599622749</v>
      </c>
      <c r="E9659" s="109">
        <v>51564.185078996132</v>
      </c>
    </row>
    <row r="9660" spans="1:5" x14ac:dyDescent="0.35">
      <c r="A9660" s="107" t="s">
        <v>5</v>
      </c>
      <c r="B9660" s="107" t="s">
        <v>398</v>
      </c>
      <c r="C9660" s="110">
        <v>11</v>
      </c>
      <c r="D9660" s="109">
        <v>1698.9082823247149</v>
      </c>
      <c r="E9660" s="109">
        <v>24880.102355572759</v>
      </c>
    </row>
    <row r="9661" spans="1:5" x14ac:dyDescent="0.35">
      <c r="A9661" s="107" t="s">
        <v>5</v>
      </c>
      <c r="B9661" s="107" t="s">
        <v>398</v>
      </c>
      <c r="C9661" s="110">
        <v>12</v>
      </c>
      <c r="D9661" s="109">
        <v>893.13552755890635</v>
      </c>
      <c r="E9661" s="109">
        <v>14319.60040865982</v>
      </c>
    </row>
    <row r="9662" spans="1:5" x14ac:dyDescent="0.35">
      <c r="A9662" s="107" t="s">
        <v>5</v>
      </c>
      <c r="B9662" s="107" t="s">
        <v>87</v>
      </c>
      <c r="C9662" s="110">
        <v>1</v>
      </c>
      <c r="D9662" s="109">
        <v>18457.535265381241</v>
      </c>
      <c r="E9662" s="109">
        <v>1058529.830261013</v>
      </c>
    </row>
    <row r="9663" spans="1:5" x14ac:dyDescent="0.35">
      <c r="A9663" s="107" t="s">
        <v>5</v>
      </c>
      <c r="B9663" s="107" t="s">
        <v>87</v>
      </c>
      <c r="C9663" s="110">
        <v>2</v>
      </c>
      <c r="D9663" s="109">
        <v>16654.512180164351</v>
      </c>
      <c r="E9663" s="109">
        <v>1003308.307297652</v>
      </c>
    </row>
    <row r="9664" spans="1:5" x14ac:dyDescent="0.35">
      <c r="A9664" s="107" t="s">
        <v>5</v>
      </c>
      <c r="B9664" s="107" t="s">
        <v>87</v>
      </c>
      <c r="C9664" s="110">
        <v>3</v>
      </c>
      <c r="D9664" s="109">
        <v>21696.493518080439</v>
      </c>
      <c r="E9664" s="109">
        <v>1391443.126018123</v>
      </c>
    </row>
    <row r="9665" spans="1:5" x14ac:dyDescent="0.35">
      <c r="A9665" s="107" t="s">
        <v>5</v>
      </c>
      <c r="B9665" s="107" t="s">
        <v>87</v>
      </c>
      <c r="C9665" s="110">
        <v>4</v>
      </c>
      <c r="D9665" s="109">
        <v>18796.090515663411</v>
      </c>
      <c r="E9665" s="109">
        <v>1210166.5938959699</v>
      </c>
    </row>
    <row r="9666" spans="1:5" x14ac:dyDescent="0.35">
      <c r="A9666" s="107" t="s">
        <v>5</v>
      </c>
      <c r="B9666" s="107" t="s">
        <v>87</v>
      </c>
      <c r="C9666" s="110">
        <v>5</v>
      </c>
      <c r="D9666" s="109">
        <v>21130.65901760889</v>
      </c>
      <c r="E9666" s="109">
        <v>1475172.862436262</v>
      </c>
    </row>
    <row r="9667" spans="1:5" x14ac:dyDescent="0.35">
      <c r="A9667" s="107" t="s">
        <v>5</v>
      </c>
      <c r="B9667" s="107" t="s">
        <v>87</v>
      </c>
      <c r="C9667" s="110">
        <v>6</v>
      </c>
      <c r="D9667" s="109">
        <v>32651.462222790469</v>
      </c>
      <c r="E9667" s="109">
        <v>2084700.2321750009</v>
      </c>
    </row>
    <row r="9668" spans="1:5" x14ac:dyDescent="0.35">
      <c r="A9668" s="107" t="s">
        <v>5</v>
      </c>
      <c r="B9668" s="107" t="s">
        <v>87</v>
      </c>
      <c r="C9668" s="110">
        <v>7</v>
      </c>
      <c r="D9668" s="109">
        <v>34022.805886469287</v>
      </c>
      <c r="E9668" s="109">
        <v>1807183.540356142</v>
      </c>
    </row>
    <row r="9669" spans="1:5" x14ac:dyDescent="0.35">
      <c r="A9669" s="107" t="s">
        <v>5</v>
      </c>
      <c r="B9669" s="107" t="s">
        <v>87</v>
      </c>
      <c r="C9669" s="110">
        <v>8</v>
      </c>
      <c r="D9669" s="109">
        <v>57303.407595305012</v>
      </c>
      <c r="E9669" s="109">
        <v>2379611.192945973</v>
      </c>
    </row>
    <row r="9670" spans="1:5" x14ac:dyDescent="0.35">
      <c r="A9670" s="107" t="s">
        <v>5</v>
      </c>
      <c r="B9670" s="107" t="s">
        <v>87</v>
      </c>
      <c r="C9670" s="110">
        <v>9</v>
      </c>
      <c r="D9670" s="109">
        <v>45290.237597192528</v>
      </c>
      <c r="E9670" s="109">
        <v>1753000.6352745169</v>
      </c>
    </row>
    <row r="9671" spans="1:5" x14ac:dyDescent="0.35">
      <c r="A9671" s="107" t="s">
        <v>5</v>
      </c>
      <c r="B9671" s="107" t="s">
        <v>87</v>
      </c>
      <c r="C9671" s="110">
        <v>10</v>
      </c>
      <c r="D9671" s="109">
        <v>54350.085674915637</v>
      </c>
      <c r="E9671" s="109">
        <v>1997586.8867695851</v>
      </c>
    </row>
    <row r="9672" spans="1:5" x14ac:dyDescent="0.35">
      <c r="A9672" s="107" t="s">
        <v>5</v>
      </c>
      <c r="B9672" s="107" t="s">
        <v>87</v>
      </c>
      <c r="C9672" s="110">
        <v>11</v>
      </c>
      <c r="D9672" s="109">
        <v>38059.222198879572</v>
      </c>
      <c r="E9672" s="109">
        <v>1480230.205833609</v>
      </c>
    </row>
    <row r="9673" spans="1:5" x14ac:dyDescent="0.35">
      <c r="A9673" s="107" t="s">
        <v>5</v>
      </c>
      <c r="B9673" s="107" t="s">
        <v>87</v>
      </c>
      <c r="C9673" s="110">
        <v>12</v>
      </c>
      <c r="D9673" s="109">
        <v>34533.744479918503</v>
      </c>
      <c r="E9673" s="109">
        <v>1320970.8842464171</v>
      </c>
    </row>
    <row r="9674" spans="1:5" x14ac:dyDescent="0.35">
      <c r="A9674" s="107" t="s">
        <v>5</v>
      </c>
      <c r="B9674" s="107" t="s">
        <v>397</v>
      </c>
      <c r="C9674" s="110">
        <v>1</v>
      </c>
      <c r="D9674" s="109">
        <v>65416.224272603416</v>
      </c>
      <c r="E9674" s="109">
        <v>3179767.358539992</v>
      </c>
    </row>
    <row r="9675" spans="1:5" x14ac:dyDescent="0.35">
      <c r="A9675" s="107" t="s">
        <v>5</v>
      </c>
      <c r="B9675" s="107" t="s">
        <v>397</v>
      </c>
      <c r="C9675" s="110">
        <v>2</v>
      </c>
      <c r="D9675" s="109">
        <v>59235.889431594471</v>
      </c>
      <c r="E9675" s="109">
        <v>3110618.9792124839</v>
      </c>
    </row>
    <row r="9676" spans="1:5" x14ac:dyDescent="0.35">
      <c r="A9676" s="107" t="s">
        <v>5</v>
      </c>
      <c r="B9676" s="107" t="s">
        <v>397</v>
      </c>
      <c r="C9676" s="110">
        <v>3</v>
      </c>
      <c r="D9676" s="109">
        <v>69674.330941546272</v>
      </c>
      <c r="E9676" s="109">
        <v>4092299.542301551</v>
      </c>
    </row>
    <row r="9677" spans="1:5" x14ac:dyDescent="0.35">
      <c r="A9677" s="107" t="s">
        <v>5</v>
      </c>
      <c r="B9677" s="107" t="s">
        <v>397</v>
      </c>
      <c r="C9677" s="110">
        <v>4</v>
      </c>
      <c r="D9677" s="109">
        <v>61295.210487834178</v>
      </c>
      <c r="E9677" s="109">
        <v>3547253.7269368968</v>
      </c>
    </row>
    <row r="9678" spans="1:5" x14ac:dyDescent="0.35">
      <c r="A9678" s="107" t="s">
        <v>5</v>
      </c>
      <c r="B9678" s="107" t="s">
        <v>397</v>
      </c>
      <c r="C9678" s="110">
        <v>5</v>
      </c>
      <c r="D9678" s="109">
        <v>61064.415984125633</v>
      </c>
      <c r="E9678" s="109">
        <v>3990288.286778464</v>
      </c>
    </row>
    <row r="9679" spans="1:5" x14ac:dyDescent="0.35">
      <c r="A9679" s="107" t="s">
        <v>5</v>
      </c>
      <c r="B9679" s="107" t="s">
        <v>397</v>
      </c>
      <c r="C9679" s="110">
        <v>6</v>
      </c>
      <c r="D9679" s="109">
        <v>80327.866870577564</v>
      </c>
      <c r="E9679" s="109">
        <v>4980280.6254735626</v>
      </c>
    </row>
    <row r="9680" spans="1:5" x14ac:dyDescent="0.35">
      <c r="A9680" s="107" t="s">
        <v>5</v>
      </c>
      <c r="B9680" s="107" t="s">
        <v>397</v>
      </c>
      <c r="C9680" s="110">
        <v>7</v>
      </c>
      <c r="D9680" s="109">
        <v>84455.023831669561</v>
      </c>
      <c r="E9680" s="109">
        <v>3935223.897692149</v>
      </c>
    </row>
    <row r="9681" spans="1:5" x14ac:dyDescent="0.35">
      <c r="A9681" s="107" t="s">
        <v>5</v>
      </c>
      <c r="B9681" s="107" t="s">
        <v>397</v>
      </c>
      <c r="C9681" s="110">
        <v>8</v>
      </c>
      <c r="D9681" s="109">
        <v>94239.94161274143</v>
      </c>
      <c r="E9681" s="109">
        <v>3133480.6252769618</v>
      </c>
    </row>
    <row r="9682" spans="1:5" x14ac:dyDescent="0.35">
      <c r="A9682" s="107" t="s">
        <v>5</v>
      </c>
      <c r="B9682" s="107" t="s">
        <v>397</v>
      </c>
      <c r="C9682" s="110">
        <v>9</v>
      </c>
      <c r="D9682" s="109">
        <v>83939.732380109112</v>
      </c>
      <c r="E9682" s="109">
        <v>2322515.9098613961</v>
      </c>
    </row>
    <row r="9683" spans="1:5" x14ac:dyDescent="0.35">
      <c r="A9683" s="107" t="s">
        <v>5</v>
      </c>
      <c r="B9683" s="107" t="s">
        <v>397</v>
      </c>
      <c r="C9683" s="110">
        <v>10</v>
      </c>
      <c r="D9683" s="109">
        <v>96630.23162410302</v>
      </c>
      <c r="E9683" s="109">
        <v>2520488.5053316909</v>
      </c>
    </row>
    <row r="9684" spans="1:5" x14ac:dyDescent="0.35">
      <c r="A9684" s="107" t="s">
        <v>5</v>
      </c>
      <c r="B9684" s="107" t="s">
        <v>397</v>
      </c>
      <c r="C9684" s="110">
        <v>11</v>
      </c>
      <c r="D9684" s="109">
        <v>76656.772803146872</v>
      </c>
      <c r="E9684" s="109">
        <v>1964449.3399177219</v>
      </c>
    </row>
    <row r="9685" spans="1:5" x14ac:dyDescent="0.35">
      <c r="A9685" s="107" t="s">
        <v>5</v>
      </c>
      <c r="B9685" s="107" t="s">
        <v>397</v>
      </c>
      <c r="C9685" s="110">
        <v>12</v>
      </c>
      <c r="D9685" s="109">
        <v>73561.289299234035</v>
      </c>
      <c r="E9685" s="109">
        <v>1790058.7303128911</v>
      </c>
    </row>
    <row r="9686" spans="1:5" x14ac:dyDescent="0.35">
      <c r="A9686" s="107" t="s">
        <v>5</v>
      </c>
      <c r="B9686" s="107" t="s">
        <v>396</v>
      </c>
      <c r="C9686" s="110">
        <v>1</v>
      </c>
      <c r="D9686" s="109">
        <v>30458.928325382381</v>
      </c>
      <c r="E9686" s="109">
        <v>1746803.338941551</v>
      </c>
    </row>
    <row r="9687" spans="1:5" x14ac:dyDescent="0.35">
      <c r="A9687" s="107" t="s">
        <v>5</v>
      </c>
      <c r="B9687" s="107" t="s">
        <v>396</v>
      </c>
      <c r="C9687" s="110">
        <v>2</v>
      </c>
      <c r="D9687" s="109">
        <v>27483.54997003746</v>
      </c>
      <c r="E9687" s="109">
        <v>1655675.8733414069</v>
      </c>
    </row>
    <row r="9688" spans="1:5" x14ac:dyDescent="0.35">
      <c r="A9688" s="107" t="s">
        <v>5</v>
      </c>
      <c r="B9688" s="107" t="s">
        <v>396</v>
      </c>
      <c r="C9688" s="110">
        <v>3</v>
      </c>
      <c r="D9688" s="109">
        <v>35803.910515550917</v>
      </c>
      <c r="E9688" s="109">
        <v>2296182.336095708</v>
      </c>
    </row>
    <row r="9689" spans="1:5" x14ac:dyDescent="0.35">
      <c r="A9689" s="107" t="s">
        <v>5</v>
      </c>
      <c r="B9689" s="107" t="s">
        <v>396</v>
      </c>
      <c r="C9689" s="110">
        <v>4</v>
      </c>
      <c r="D9689" s="109">
        <v>31017.61776870516</v>
      </c>
      <c r="E9689" s="109">
        <v>1997036.820749541</v>
      </c>
    </row>
    <row r="9690" spans="1:5" x14ac:dyDescent="0.35">
      <c r="A9690" s="107" t="s">
        <v>5</v>
      </c>
      <c r="B9690" s="107" t="s">
        <v>396</v>
      </c>
      <c r="C9690" s="110">
        <v>5</v>
      </c>
      <c r="D9690" s="109">
        <v>34870.161114772782</v>
      </c>
      <c r="E9690" s="109">
        <v>2434354.5245052101</v>
      </c>
    </row>
    <row r="9691" spans="1:5" x14ac:dyDescent="0.35">
      <c r="A9691" s="107" t="s">
        <v>5</v>
      </c>
      <c r="B9691" s="107" t="s">
        <v>396</v>
      </c>
      <c r="C9691" s="110">
        <v>6</v>
      </c>
      <c r="D9691" s="109">
        <v>53881.980083669783</v>
      </c>
      <c r="E9691" s="109">
        <v>3440206.616905238</v>
      </c>
    </row>
    <row r="9692" spans="1:5" x14ac:dyDescent="0.35">
      <c r="A9692" s="107" t="s">
        <v>5</v>
      </c>
      <c r="B9692" s="107" t="s">
        <v>396</v>
      </c>
      <c r="C9692" s="110">
        <v>7</v>
      </c>
      <c r="D9692" s="109">
        <v>56144.993956372688</v>
      </c>
      <c r="E9692" s="109">
        <v>2982244.006856109</v>
      </c>
    </row>
    <row r="9693" spans="1:5" x14ac:dyDescent="0.35">
      <c r="A9693" s="107" t="s">
        <v>5</v>
      </c>
      <c r="B9693" s="107" t="s">
        <v>396</v>
      </c>
      <c r="C9693" s="110">
        <v>8</v>
      </c>
      <c r="D9693" s="109">
        <v>62233.786254502222</v>
      </c>
      <c r="E9693" s="109">
        <v>2584352.6688062828</v>
      </c>
    </row>
    <row r="9694" spans="1:5" x14ac:dyDescent="0.35">
      <c r="A9694" s="107" t="s">
        <v>5</v>
      </c>
      <c r="B9694" s="107" t="s">
        <v>396</v>
      </c>
      <c r="C9694" s="110">
        <v>9</v>
      </c>
      <c r="D9694" s="109">
        <v>49567.347411725234</v>
      </c>
      <c r="E9694" s="109">
        <v>1903828.610161382</v>
      </c>
    </row>
    <row r="9695" spans="1:5" x14ac:dyDescent="0.35">
      <c r="A9695" s="107" t="s">
        <v>5</v>
      </c>
      <c r="B9695" s="107" t="s">
        <v>396</v>
      </c>
      <c r="C9695" s="110">
        <v>10</v>
      </c>
      <c r="D9695" s="109">
        <v>62755.230432594573</v>
      </c>
      <c r="E9695" s="109">
        <v>2170840.599383703</v>
      </c>
    </row>
    <row r="9696" spans="1:5" x14ac:dyDescent="0.35">
      <c r="A9696" s="107" t="s">
        <v>5</v>
      </c>
      <c r="B9696" s="107" t="s">
        <v>396</v>
      </c>
      <c r="C9696" s="110">
        <v>11</v>
      </c>
      <c r="D9696" s="109">
        <v>42533.788844419389</v>
      </c>
      <c r="E9696" s="109">
        <v>1607626.213266144</v>
      </c>
    </row>
    <row r="9697" spans="1:5" x14ac:dyDescent="0.35">
      <c r="A9697" s="107" t="s">
        <v>5</v>
      </c>
      <c r="B9697" s="107" t="s">
        <v>396</v>
      </c>
      <c r="C9697" s="110">
        <v>12</v>
      </c>
      <c r="D9697" s="109">
        <v>39066.070041436476</v>
      </c>
      <c r="E9697" s="109">
        <v>1434828.4540595289</v>
      </c>
    </row>
    <row r="9698" spans="1:5" x14ac:dyDescent="0.35">
      <c r="A9698" s="107" t="s">
        <v>5</v>
      </c>
      <c r="B9698" s="107" t="s">
        <v>395</v>
      </c>
      <c r="C9698" s="110">
        <v>1</v>
      </c>
      <c r="D9698" s="109">
        <v>2760.2319864959309</v>
      </c>
      <c r="E9698" s="109">
        <v>108685.0586722224</v>
      </c>
    </row>
    <row r="9699" spans="1:5" x14ac:dyDescent="0.35">
      <c r="A9699" s="107" t="s">
        <v>5</v>
      </c>
      <c r="B9699" s="107" t="s">
        <v>395</v>
      </c>
      <c r="C9699" s="110">
        <v>2</v>
      </c>
      <c r="D9699" s="109">
        <v>2498.6949664520989</v>
      </c>
      <c r="E9699" s="109">
        <v>113249.2820820893</v>
      </c>
    </row>
    <row r="9700" spans="1:5" x14ac:dyDescent="0.35">
      <c r="A9700" s="107" t="s">
        <v>5</v>
      </c>
      <c r="B9700" s="107" t="s">
        <v>395</v>
      </c>
      <c r="C9700" s="110">
        <v>3</v>
      </c>
      <c r="D9700" s="109">
        <v>2577.3145021701062</v>
      </c>
      <c r="E9700" s="109">
        <v>134526.116144245</v>
      </c>
    </row>
    <row r="9701" spans="1:5" x14ac:dyDescent="0.35">
      <c r="A9701" s="107" t="s">
        <v>5</v>
      </c>
      <c r="B9701" s="107" t="s">
        <v>395</v>
      </c>
      <c r="C9701" s="110">
        <v>4</v>
      </c>
      <c r="D9701" s="109">
        <v>2291.1528601763671</v>
      </c>
      <c r="E9701" s="109">
        <v>115701.5799789857</v>
      </c>
    </row>
    <row r="9702" spans="1:5" x14ac:dyDescent="0.35">
      <c r="A9702" s="107" t="s">
        <v>5</v>
      </c>
      <c r="B9702" s="107" t="s">
        <v>395</v>
      </c>
      <c r="C9702" s="110">
        <v>5</v>
      </c>
      <c r="D9702" s="109">
        <v>2003.9689942159509</v>
      </c>
      <c r="E9702" s="109">
        <v>116554.9121837838</v>
      </c>
    </row>
    <row r="9703" spans="1:5" x14ac:dyDescent="0.35">
      <c r="A9703" s="107" t="s">
        <v>5</v>
      </c>
      <c r="B9703" s="107" t="s">
        <v>395</v>
      </c>
      <c r="C9703" s="110">
        <v>6</v>
      </c>
      <c r="D9703" s="109">
        <v>1825.622072149918</v>
      </c>
      <c r="E9703" s="109">
        <v>104270.0747650805</v>
      </c>
    </row>
    <row r="9704" spans="1:5" x14ac:dyDescent="0.35">
      <c r="A9704" s="107" t="s">
        <v>5</v>
      </c>
      <c r="B9704" s="107" t="s">
        <v>395</v>
      </c>
      <c r="C9704" s="110">
        <v>7</v>
      </c>
      <c r="D9704" s="109">
        <v>1980.3859890103979</v>
      </c>
      <c r="E9704" s="109">
        <v>60010.750539868939</v>
      </c>
    </row>
    <row r="9705" spans="1:5" x14ac:dyDescent="0.35">
      <c r="A9705" s="107" t="s">
        <v>5</v>
      </c>
      <c r="B9705" s="107" t="s">
        <v>395</v>
      </c>
      <c r="C9705" s="110">
        <v>8</v>
      </c>
      <c r="D9705" s="109">
        <v>2246.3867057093821</v>
      </c>
      <c r="E9705" s="109">
        <v>28720.74238292377</v>
      </c>
    </row>
    <row r="9706" spans="1:5" x14ac:dyDescent="0.35">
      <c r="A9706" s="107" t="s">
        <v>5</v>
      </c>
      <c r="B9706" s="107" t="s">
        <v>395</v>
      </c>
      <c r="C9706" s="110">
        <v>9</v>
      </c>
      <c r="D9706" s="109">
        <v>2443.245818460799</v>
      </c>
      <c r="E9706" s="109">
        <v>21644.29966641805</v>
      </c>
    </row>
    <row r="9707" spans="1:5" x14ac:dyDescent="0.35">
      <c r="A9707" s="107" t="s">
        <v>5</v>
      </c>
      <c r="B9707" s="107" t="s">
        <v>395</v>
      </c>
      <c r="C9707" s="110">
        <v>10</v>
      </c>
      <c r="D9707" s="109">
        <v>1804.544279459772</v>
      </c>
      <c r="E9707" s="109">
        <v>13534.779850681631</v>
      </c>
    </row>
    <row r="9708" spans="1:5" x14ac:dyDescent="0.35">
      <c r="A9708" s="107" t="s">
        <v>5</v>
      </c>
      <c r="B9708" s="107" t="s">
        <v>395</v>
      </c>
      <c r="C9708" s="110">
        <v>11</v>
      </c>
      <c r="D9708" s="109">
        <v>2320.6291990163381</v>
      </c>
      <c r="E9708" s="109">
        <v>56352.375335657169</v>
      </c>
    </row>
    <row r="9709" spans="1:5" x14ac:dyDescent="0.35">
      <c r="A9709" s="107" t="s">
        <v>5</v>
      </c>
      <c r="B9709" s="107" t="s">
        <v>395</v>
      </c>
      <c r="C9709" s="110">
        <v>12</v>
      </c>
      <c r="D9709" s="109">
        <v>2075.1453328867819</v>
      </c>
      <c r="E9709" s="109">
        <v>19329.81246863068</v>
      </c>
    </row>
    <row r="9710" spans="1:5" x14ac:dyDescent="0.35">
      <c r="A9710" s="107" t="s">
        <v>5</v>
      </c>
      <c r="B9710" s="107" t="s">
        <v>394</v>
      </c>
      <c r="C9710" s="110">
        <v>1</v>
      </c>
      <c r="D9710" s="109">
        <v>890.40103148273488</v>
      </c>
      <c r="E9710" s="109">
        <v>65711.067795896015</v>
      </c>
    </row>
    <row r="9711" spans="1:5" x14ac:dyDescent="0.35">
      <c r="A9711" s="107" t="s">
        <v>5</v>
      </c>
      <c r="B9711" s="107" t="s">
        <v>394</v>
      </c>
      <c r="C9711" s="110">
        <v>2</v>
      </c>
      <c r="D9711" s="109">
        <v>783.09136896365737</v>
      </c>
      <c r="E9711" s="109">
        <v>55343.571432110133</v>
      </c>
    </row>
    <row r="9712" spans="1:5" x14ac:dyDescent="0.35">
      <c r="A9712" s="107" t="s">
        <v>5</v>
      </c>
      <c r="B9712" s="107" t="s">
        <v>394</v>
      </c>
      <c r="C9712" s="110">
        <v>3</v>
      </c>
      <c r="D9712" s="109">
        <v>596.0055495376489</v>
      </c>
      <c r="E9712" s="109">
        <v>44110.487461568293</v>
      </c>
    </row>
    <row r="9713" spans="1:5" x14ac:dyDescent="0.35">
      <c r="A9713" s="107" t="s">
        <v>5</v>
      </c>
      <c r="B9713" s="107" t="s">
        <v>394</v>
      </c>
      <c r="C9713" s="110">
        <v>4</v>
      </c>
      <c r="D9713" s="109">
        <v>489.07327019990169</v>
      </c>
      <c r="E9713" s="109">
        <v>33605.211080558591</v>
      </c>
    </row>
    <row r="9714" spans="1:5" x14ac:dyDescent="0.35">
      <c r="A9714" s="107" t="s">
        <v>5</v>
      </c>
      <c r="B9714" s="107" t="s">
        <v>394</v>
      </c>
      <c r="C9714" s="110">
        <v>5</v>
      </c>
      <c r="D9714" s="109">
        <v>314.56537438424391</v>
      </c>
      <c r="E9714" s="109">
        <v>22140.869754464678</v>
      </c>
    </row>
    <row r="9715" spans="1:5" x14ac:dyDescent="0.35">
      <c r="A9715" s="107" t="s">
        <v>5</v>
      </c>
      <c r="B9715" s="107" t="s">
        <v>394</v>
      </c>
      <c r="C9715" s="110">
        <v>6</v>
      </c>
      <c r="D9715" s="109">
        <v>267.17338465679319</v>
      </c>
      <c r="E9715" s="109">
        <v>17257.58955481233</v>
      </c>
    </row>
    <row r="9716" spans="1:5" x14ac:dyDescent="0.35">
      <c r="A9716" s="107" t="s">
        <v>5</v>
      </c>
      <c r="B9716" s="107" t="s">
        <v>394</v>
      </c>
      <c r="C9716" s="110">
        <v>7</v>
      </c>
      <c r="D9716" s="109">
        <v>369.31110025312881</v>
      </c>
      <c r="E9716" s="109">
        <v>22294.307114276911</v>
      </c>
    </row>
    <row r="9717" spans="1:5" x14ac:dyDescent="0.35">
      <c r="A9717" s="107" t="s">
        <v>5</v>
      </c>
      <c r="B9717" s="107" t="s">
        <v>394</v>
      </c>
      <c r="C9717" s="110">
        <v>8</v>
      </c>
      <c r="D9717" s="109">
        <v>477.53091202335412</v>
      </c>
      <c r="E9717" s="109">
        <v>29179.373801137492</v>
      </c>
    </row>
    <row r="9718" spans="1:5" x14ac:dyDescent="0.35">
      <c r="A9718" s="107" t="s">
        <v>5</v>
      </c>
      <c r="B9718" s="107" t="s">
        <v>394</v>
      </c>
      <c r="C9718" s="110">
        <v>9</v>
      </c>
      <c r="D9718" s="109">
        <v>642.95075676431202</v>
      </c>
      <c r="E9718" s="109">
        <v>33946.635314185332</v>
      </c>
    </row>
    <row r="9719" spans="1:5" x14ac:dyDescent="0.35">
      <c r="A9719" s="107" t="s">
        <v>5</v>
      </c>
      <c r="B9719" s="107" t="s">
        <v>394</v>
      </c>
      <c r="C9719" s="110">
        <v>10</v>
      </c>
      <c r="D9719" s="109">
        <v>640.62736225881861</v>
      </c>
      <c r="E9719" s="109">
        <v>8754.7475631010002</v>
      </c>
    </row>
    <row r="9720" spans="1:5" x14ac:dyDescent="0.35">
      <c r="A9720" s="107" t="s">
        <v>5</v>
      </c>
      <c r="B9720" s="107" t="s">
        <v>394</v>
      </c>
      <c r="C9720" s="110">
        <v>11</v>
      </c>
      <c r="D9720" s="109">
        <v>654.97561074099747</v>
      </c>
      <c r="E9720" s="109">
        <v>4581.1723285101643</v>
      </c>
    </row>
    <row r="9721" spans="1:5" x14ac:dyDescent="0.35">
      <c r="A9721" s="107" t="s">
        <v>5</v>
      </c>
      <c r="B9721" s="107" t="s">
        <v>394</v>
      </c>
      <c r="C9721" s="110">
        <v>12</v>
      </c>
      <c r="D9721" s="109">
        <v>754.50014089797264</v>
      </c>
      <c r="E9721" s="109">
        <v>7351.2879569273528</v>
      </c>
    </row>
    <row r="9722" spans="1:5" x14ac:dyDescent="0.35">
      <c r="A9722" s="107" t="s">
        <v>5</v>
      </c>
      <c r="B9722" s="107" t="s">
        <v>393</v>
      </c>
      <c r="C9722" s="110">
        <v>1</v>
      </c>
      <c r="D9722" s="109">
        <v>599.33413579479702</v>
      </c>
      <c r="E9722" s="109">
        <v>57640.712040072431</v>
      </c>
    </row>
    <row r="9723" spans="1:5" x14ac:dyDescent="0.35">
      <c r="A9723" s="107" t="s">
        <v>5</v>
      </c>
      <c r="B9723" s="107" t="s">
        <v>393</v>
      </c>
      <c r="C9723" s="110">
        <v>2</v>
      </c>
      <c r="D9723" s="109">
        <v>544.01859520619985</v>
      </c>
      <c r="E9723" s="109">
        <v>48237.792640220359</v>
      </c>
    </row>
    <row r="9724" spans="1:5" x14ac:dyDescent="0.35">
      <c r="A9724" s="107" t="s">
        <v>5</v>
      </c>
      <c r="B9724" s="107" t="s">
        <v>393</v>
      </c>
      <c r="C9724" s="110">
        <v>3</v>
      </c>
      <c r="D9724" s="109">
        <v>576.06874016205336</v>
      </c>
      <c r="E9724" s="109">
        <v>51270.566077655727</v>
      </c>
    </row>
    <row r="9725" spans="1:5" x14ac:dyDescent="0.35">
      <c r="A9725" s="107" t="s">
        <v>5</v>
      </c>
      <c r="B9725" s="107" t="s">
        <v>393</v>
      </c>
      <c r="C9725" s="110">
        <v>4</v>
      </c>
      <c r="D9725" s="109">
        <v>485.72429895015222</v>
      </c>
      <c r="E9725" s="109">
        <v>39149.793270714268</v>
      </c>
    </row>
    <row r="9726" spans="1:5" x14ac:dyDescent="0.35">
      <c r="A9726" s="107" t="s">
        <v>5</v>
      </c>
      <c r="B9726" s="107" t="s">
        <v>393</v>
      </c>
      <c r="C9726" s="110">
        <v>5</v>
      </c>
      <c r="D9726" s="109">
        <v>367.18315744100931</v>
      </c>
      <c r="E9726" s="109">
        <v>26174.486723356789</v>
      </c>
    </row>
    <row r="9727" spans="1:5" x14ac:dyDescent="0.35">
      <c r="A9727" s="107" t="s">
        <v>5</v>
      </c>
      <c r="B9727" s="107" t="s">
        <v>393</v>
      </c>
      <c r="C9727" s="110">
        <v>6</v>
      </c>
      <c r="D9727" s="109">
        <v>386.00133436787502</v>
      </c>
      <c r="E9727" s="109">
        <v>24782.27985006378</v>
      </c>
    </row>
    <row r="9728" spans="1:5" x14ac:dyDescent="0.35">
      <c r="A9728" s="107" t="s">
        <v>5</v>
      </c>
      <c r="B9728" s="107" t="s">
        <v>393</v>
      </c>
      <c r="C9728" s="110">
        <v>7</v>
      </c>
      <c r="D9728" s="109">
        <v>408.52861982707623</v>
      </c>
      <c r="E9728" s="109">
        <v>27420.375132993438</v>
      </c>
    </row>
    <row r="9729" spans="1:5" x14ac:dyDescent="0.35">
      <c r="A9729" s="107" t="s">
        <v>5</v>
      </c>
      <c r="B9729" s="107" t="s">
        <v>393</v>
      </c>
      <c r="C9729" s="110">
        <v>8</v>
      </c>
      <c r="D9729" s="109">
        <v>447.07137220077169</v>
      </c>
      <c r="E9729" s="109">
        <v>26159.51758557219</v>
      </c>
    </row>
    <row r="9730" spans="1:5" x14ac:dyDescent="0.35">
      <c r="A9730" s="107" t="s">
        <v>5</v>
      </c>
      <c r="B9730" s="107" t="s">
        <v>393</v>
      </c>
      <c r="C9730" s="110">
        <v>9</v>
      </c>
      <c r="D9730" s="109">
        <v>492.76270209379283</v>
      </c>
      <c r="E9730" s="109">
        <v>24470.47466719988</v>
      </c>
    </row>
    <row r="9731" spans="1:5" x14ac:dyDescent="0.35">
      <c r="A9731" s="107" t="s">
        <v>5</v>
      </c>
      <c r="B9731" s="107" t="s">
        <v>393</v>
      </c>
      <c r="C9731" s="110">
        <v>10</v>
      </c>
      <c r="D9731" s="109">
        <v>505.6555347187645</v>
      </c>
      <c r="E9731" s="109">
        <v>6429.7680953106365</v>
      </c>
    </row>
    <row r="9732" spans="1:5" x14ac:dyDescent="0.35">
      <c r="A9732" s="107" t="s">
        <v>5</v>
      </c>
      <c r="B9732" s="107" t="s">
        <v>393</v>
      </c>
      <c r="C9732" s="110">
        <v>11</v>
      </c>
      <c r="D9732" s="109">
        <v>550.29919719718703</v>
      </c>
      <c r="E9732" s="109">
        <v>1514.072260971564</v>
      </c>
    </row>
    <row r="9733" spans="1:5" x14ac:dyDescent="0.35">
      <c r="A9733" s="107" t="s">
        <v>5</v>
      </c>
      <c r="B9733" s="107" t="s">
        <v>393</v>
      </c>
      <c r="C9733" s="110">
        <v>12</v>
      </c>
      <c r="D9733" s="109">
        <v>544.44296729045186</v>
      </c>
      <c r="E9733" s="109">
        <v>3140.8708103562622</v>
      </c>
    </row>
    <row r="9734" spans="1:5" x14ac:dyDescent="0.35">
      <c r="A9734" s="107" t="s">
        <v>5</v>
      </c>
      <c r="B9734" s="107" t="s">
        <v>392</v>
      </c>
      <c r="C9734" s="110">
        <v>1</v>
      </c>
      <c r="D9734" s="109">
        <v>647.4697496483559</v>
      </c>
      <c r="E9734" s="109">
        <v>49157.466993983202</v>
      </c>
    </row>
    <row r="9735" spans="1:5" x14ac:dyDescent="0.35">
      <c r="A9735" s="107" t="s">
        <v>5</v>
      </c>
      <c r="B9735" s="107" t="s">
        <v>392</v>
      </c>
      <c r="C9735" s="110">
        <v>2</v>
      </c>
      <c r="D9735" s="109">
        <v>559.08851812351986</v>
      </c>
      <c r="E9735" s="109">
        <v>40730.384583211817</v>
      </c>
    </row>
    <row r="9736" spans="1:5" x14ac:dyDescent="0.35">
      <c r="A9736" s="107" t="s">
        <v>5</v>
      </c>
      <c r="B9736" s="107" t="s">
        <v>392</v>
      </c>
      <c r="C9736" s="110">
        <v>3</v>
      </c>
      <c r="D9736" s="109">
        <v>578.17964760509517</v>
      </c>
      <c r="E9736" s="109">
        <v>44922.602127596227</v>
      </c>
    </row>
    <row r="9737" spans="1:5" x14ac:dyDescent="0.35">
      <c r="A9737" s="107" t="s">
        <v>5</v>
      </c>
      <c r="B9737" s="107" t="s">
        <v>392</v>
      </c>
      <c r="C9737" s="110">
        <v>4</v>
      </c>
      <c r="D9737" s="109">
        <v>481.5035951674264</v>
      </c>
      <c r="E9737" s="109">
        <v>34480.09472485369</v>
      </c>
    </row>
    <row r="9738" spans="1:5" x14ac:dyDescent="0.35">
      <c r="A9738" s="107" t="s">
        <v>5</v>
      </c>
      <c r="B9738" s="107" t="s">
        <v>392</v>
      </c>
      <c r="C9738" s="110">
        <v>5</v>
      </c>
      <c r="D9738" s="109">
        <v>335.82567367557289</v>
      </c>
      <c r="E9738" s="109">
        <v>25036.084253555229</v>
      </c>
    </row>
    <row r="9739" spans="1:5" x14ac:dyDescent="0.35">
      <c r="A9739" s="107" t="s">
        <v>5</v>
      </c>
      <c r="B9739" s="107" t="s">
        <v>392</v>
      </c>
      <c r="C9739" s="110">
        <v>6</v>
      </c>
      <c r="D9739" s="109">
        <v>330.03934951208078</v>
      </c>
      <c r="E9739" s="109">
        <v>22009.80917992361</v>
      </c>
    </row>
    <row r="9740" spans="1:5" x14ac:dyDescent="0.35">
      <c r="A9740" s="107" t="s">
        <v>5</v>
      </c>
      <c r="B9740" s="107" t="s">
        <v>392</v>
      </c>
      <c r="C9740" s="110">
        <v>7</v>
      </c>
      <c r="D9740" s="109">
        <v>345.02913390066112</v>
      </c>
      <c r="E9740" s="109">
        <v>21054.533330116468</v>
      </c>
    </row>
    <row r="9741" spans="1:5" x14ac:dyDescent="0.35">
      <c r="A9741" s="107" t="s">
        <v>5</v>
      </c>
      <c r="B9741" s="107" t="s">
        <v>392</v>
      </c>
      <c r="C9741" s="110">
        <v>8</v>
      </c>
      <c r="D9741" s="109">
        <v>503.35716597698212</v>
      </c>
      <c r="E9741" s="109">
        <v>31355.760118031361</v>
      </c>
    </row>
    <row r="9742" spans="1:5" x14ac:dyDescent="0.35">
      <c r="A9742" s="107" t="s">
        <v>5</v>
      </c>
      <c r="B9742" s="107" t="s">
        <v>392</v>
      </c>
      <c r="C9742" s="110">
        <v>9</v>
      </c>
      <c r="D9742" s="109">
        <v>548.86075556117635</v>
      </c>
      <c r="E9742" s="109">
        <v>28624.30886038805</v>
      </c>
    </row>
    <row r="9743" spans="1:5" x14ac:dyDescent="0.35">
      <c r="A9743" s="107" t="s">
        <v>5</v>
      </c>
      <c r="B9743" s="107" t="s">
        <v>392</v>
      </c>
      <c r="C9743" s="110">
        <v>10</v>
      </c>
      <c r="D9743" s="109">
        <v>496.15234207491642</v>
      </c>
      <c r="E9743" s="109">
        <v>5234.0756944914019</v>
      </c>
    </row>
    <row r="9744" spans="1:5" x14ac:dyDescent="0.35">
      <c r="A9744" s="107" t="s">
        <v>5</v>
      </c>
      <c r="B9744" s="107" t="s">
        <v>392</v>
      </c>
      <c r="C9744" s="110">
        <v>11</v>
      </c>
      <c r="D9744" s="109">
        <v>533.59220768096372</v>
      </c>
      <c r="E9744" s="109">
        <v>1818.9100565699759</v>
      </c>
    </row>
    <row r="9745" spans="1:5" x14ac:dyDescent="0.35">
      <c r="A9745" s="107" t="s">
        <v>5</v>
      </c>
      <c r="B9745" s="107" t="s">
        <v>392</v>
      </c>
      <c r="C9745" s="110">
        <v>12</v>
      </c>
      <c r="D9745" s="109">
        <v>644.15732504363621</v>
      </c>
      <c r="E9745" s="109">
        <v>3718.072337266115</v>
      </c>
    </row>
    <row r="9746" spans="1:5" x14ac:dyDescent="0.35">
      <c r="A9746" s="107" t="s">
        <v>5</v>
      </c>
      <c r="B9746" s="107" t="s">
        <v>391</v>
      </c>
      <c r="C9746" s="110">
        <v>1</v>
      </c>
      <c r="D9746" s="109">
        <v>839.80051828066962</v>
      </c>
      <c r="E9746" s="109">
        <v>59411.927775616488</v>
      </c>
    </row>
    <row r="9747" spans="1:5" x14ac:dyDescent="0.35">
      <c r="A9747" s="107" t="s">
        <v>5</v>
      </c>
      <c r="B9747" s="107" t="s">
        <v>391</v>
      </c>
      <c r="C9747" s="110">
        <v>2</v>
      </c>
      <c r="D9747" s="109">
        <v>676.78540336207323</v>
      </c>
      <c r="E9747" s="109">
        <v>45722.915156017363</v>
      </c>
    </row>
    <row r="9748" spans="1:5" x14ac:dyDescent="0.35">
      <c r="A9748" s="107" t="s">
        <v>5</v>
      </c>
      <c r="B9748" s="107" t="s">
        <v>391</v>
      </c>
      <c r="C9748" s="110">
        <v>3</v>
      </c>
      <c r="D9748" s="109">
        <v>585.54555068027548</v>
      </c>
      <c r="E9748" s="109">
        <v>41110.691651561072</v>
      </c>
    </row>
    <row r="9749" spans="1:5" x14ac:dyDescent="0.35">
      <c r="A9749" s="107" t="s">
        <v>5</v>
      </c>
      <c r="B9749" s="107" t="s">
        <v>391</v>
      </c>
      <c r="C9749" s="110">
        <v>4</v>
      </c>
      <c r="D9749" s="109">
        <v>461.61649393507111</v>
      </c>
      <c r="E9749" s="109">
        <v>30314.274905352471</v>
      </c>
    </row>
    <row r="9750" spans="1:5" x14ac:dyDescent="0.35">
      <c r="A9750" s="107" t="s">
        <v>5</v>
      </c>
      <c r="B9750" s="107" t="s">
        <v>391</v>
      </c>
      <c r="C9750" s="110">
        <v>5</v>
      </c>
      <c r="D9750" s="109">
        <v>377.73896910304472</v>
      </c>
      <c r="E9750" s="109">
        <v>25253.51497766755</v>
      </c>
    </row>
    <row r="9751" spans="1:5" x14ac:dyDescent="0.35">
      <c r="A9751" s="107" t="s">
        <v>5</v>
      </c>
      <c r="B9751" s="107" t="s">
        <v>391</v>
      </c>
      <c r="C9751" s="110">
        <v>6</v>
      </c>
      <c r="D9751" s="109">
        <v>279.60550827981228</v>
      </c>
      <c r="E9751" s="109">
        <v>17317.164819813159</v>
      </c>
    </row>
    <row r="9752" spans="1:5" x14ac:dyDescent="0.35">
      <c r="A9752" s="107" t="s">
        <v>5</v>
      </c>
      <c r="B9752" s="107" t="s">
        <v>391</v>
      </c>
      <c r="C9752" s="110">
        <v>7</v>
      </c>
      <c r="D9752" s="109">
        <v>385.11479583360392</v>
      </c>
      <c r="E9752" s="109">
        <v>22537.53787958499</v>
      </c>
    </row>
    <row r="9753" spans="1:5" x14ac:dyDescent="0.35">
      <c r="A9753" s="107" t="s">
        <v>5</v>
      </c>
      <c r="B9753" s="107" t="s">
        <v>391</v>
      </c>
      <c r="C9753" s="110">
        <v>8</v>
      </c>
      <c r="D9753" s="109">
        <v>448.27334136849322</v>
      </c>
      <c r="E9753" s="109">
        <v>26184.560316567378</v>
      </c>
    </row>
    <row r="9754" spans="1:5" x14ac:dyDescent="0.35">
      <c r="A9754" s="107" t="s">
        <v>5</v>
      </c>
      <c r="B9754" s="107" t="s">
        <v>391</v>
      </c>
      <c r="C9754" s="110">
        <v>9</v>
      </c>
      <c r="D9754" s="109">
        <v>609.01488495098533</v>
      </c>
      <c r="E9754" s="109">
        <v>31230.4996710132</v>
      </c>
    </row>
    <row r="9755" spans="1:5" x14ac:dyDescent="0.35">
      <c r="A9755" s="107" t="s">
        <v>5</v>
      </c>
      <c r="B9755" s="107" t="s">
        <v>391</v>
      </c>
      <c r="C9755" s="110">
        <v>10</v>
      </c>
      <c r="D9755" s="109">
        <v>625.64483200611744</v>
      </c>
      <c r="E9755" s="109">
        <v>7701.8765224259196</v>
      </c>
    </row>
    <row r="9756" spans="1:5" x14ac:dyDescent="0.35">
      <c r="A9756" s="107" t="s">
        <v>5</v>
      </c>
      <c r="B9756" s="107" t="s">
        <v>391</v>
      </c>
      <c r="C9756" s="110">
        <v>11</v>
      </c>
      <c r="D9756" s="109">
        <v>783.9409800080598</v>
      </c>
      <c r="E9756" s="109">
        <v>4172.2942353523422</v>
      </c>
    </row>
    <row r="9757" spans="1:5" x14ac:dyDescent="0.35">
      <c r="A9757" s="107" t="s">
        <v>5</v>
      </c>
      <c r="B9757" s="107" t="s">
        <v>391</v>
      </c>
      <c r="C9757" s="110">
        <v>12</v>
      </c>
      <c r="D9757" s="109">
        <v>840.05632768920964</v>
      </c>
      <c r="E9757" s="109">
        <v>6931.9013720960429</v>
      </c>
    </row>
    <row r="9758" spans="1:5" x14ac:dyDescent="0.35">
      <c r="A9758" s="107" t="s">
        <v>5</v>
      </c>
      <c r="B9758" s="107" t="s">
        <v>88</v>
      </c>
      <c r="C9758" s="110">
        <v>1</v>
      </c>
      <c r="D9758" s="109">
        <v>2916.9600784759982</v>
      </c>
      <c r="E9758" s="109">
        <v>288953.96469542739</v>
      </c>
    </row>
    <row r="9759" spans="1:5" x14ac:dyDescent="0.35">
      <c r="A9759" s="107" t="s">
        <v>5</v>
      </c>
      <c r="B9759" s="107" t="s">
        <v>88</v>
      </c>
      <c r="C9759" s="110">
        <v>2</v>
      </c>
      <c r="D9759" s="109">
        <v>3936.2401024997262</v>
      </c>
      <c r="E9759" s="109">
        <v>372166.06495788367</v>
      </c>
    </row>
    <row r="9760" spans="1:5" x14ac:dyDescent="0.35">
      <c r="A9760" s="107" t="s">
        <v>5</v>
      </c>
      <c r="B9760" s="107" t="s">
        <v>88</v>
      </c>
      <c r="C9760" s="110">
        <v>3</v>
      </c>
      <c r="D9760" s="109">
        <v>4146.9598795175534</v>
      </c>
      <c r="E9760" s="109">
        <v>389769.61118106282</v>
      </c>
    </row>
    <row r="9761" spans="1:5" x14ac:dyDescent="0.35">
      <c r="A9761" s="107" t="s">
        <v>5</v>
      </c>
      <c r="B9761" s="107" t="s">
        <v>88</v>
      </c>
      <c r="C9761" s="110">
        <v>4</v>
      </c>
      <c r="D9761" s="109">
        <v>3968.092544309633</v>
      </c>
      <c r="E9761" s="109">
        <v>216980.45588321591</v>
      </c>
    </row>
    <row r="9762" spans="1:5" x14ac:dyDescent="0.35">
      <c r="A9762" s="107" t="s">
        <v>5</v>
      </c>
      <c r="B9762" s="107" t="s">
        <v>88</v>
      </c>
      <c r="C9762" s="110">
        <v>5</v>
      </c>
      <c r="D9762" s="109">
        <v>7235.2801839113254</v>
      </c>
      <c r="E9762" s="109">
        <v>537595.85747123172</v>
      </c>
    </row>
    <row r="9763" spans="1:5" x14ac:dyDescent="0.35">
      <c r="A9763" s="107" t="s">
        <v>5</v>
      </c>
      <c r="B9763" s="107" t="s">
        <v>88</v>
      </c>
      <c r="C9763" s="110">
        <v>6</v>
      </c>
      <c r="D9763" s="109">
        <v>8460.1439119114966</v>
      </c>
      <c r="E9763" s="109">
        <v>537284.21731024189</v>
      </c>
    </row>
    <row r="9764" spans="1:5" x14ac:dyDescent="0.35">
      <c r="A9764" s="107" t="s">
        <v>5</v>
      </c>
      <c r="B9764" s="107" t="s">
        <v>88</v>
      </c>
      <c r="C9764" s="110">
        <v>7</v>
      </c>
      <c r="D9764" s="109">
        <v>8549.1095179809563</v>
      </c>
      <c r="E9764" s="109">
        <v>532097.93709121831</v>
      </c>
    </row>
    <row r="9765" spans="1:5" x14ac:dyDescent="0.35">
      <c r="A9765" s="107" t="s">
        <v>5</v>
      </c>
      <c r="B9765" s="107" t="s">
        <v>88</v>
      </c>
      <c r="C9765" s="110">
        <v>8</v>
      </c>
      <c r="D9765" s="109">
        <v>8216.7936289902045</v>
      </c>
      <c r="E9765" s="109">
        <v>628204.95892596454</v>
      </c>
    </row>
    <row r="9766" spans="1:5" x14ac:dyDescent="0.35">
      <c r="A9766" s="107" t="s">
        <v>5</v>
      </c>
      <c r="B9766" s="107" t="s">
        <v>88</v>
      </c>
      <c r="C9766" s="110">
        <v>9</v>
      </c>
      <c r="D9766" s="109">
        <v>7093.4398875832576</v>
      </c>
      <c r="E9766" s="109">
        <v>576019.50660994765</v>
      </c>
    </row>
    <row r="9767" spans="1:5" x14ac:dyDescent="0.35">
      <c r="A9767" s="107" t="s">
        <v>5</v>
      </c>
      <c r="B9767" s="107" t="s">
        <v>88</v>
      </c>
      <c r="C9767" s="110">
        <v>10</v>
      </c>
      <c r="D9767" s="109">
        <v>6226.0642126560706</v>
      </c>
      <c r="E9767" s="109">
        <v>294048.26984527247</v>
      </c>
    </row>
    <row r="9768" spans="1:5" x14ac:dyDescent="0.35">
      <c r="A9768" s="107" t="s">
        <v>5</v>
      </c>
      <c r="B9768" s="107" t="s">
        <v>88</v>
      </c>
      <c r="C9768" s="110">
        <v>11</v>
      </c>
      <c r="D9768" s="109">
        <v>5249.8400675058383</v>
      </c>
      <c r="E9768" s="109">
        <v>218206.73019289059</v>
      </c>
    </row>
    <row r="9769" spans="1:5" x14ac:dyDescent="0.35">
      <c r="A9769" s="107" t="s">
        <v>5</v>
      </c>
      <c r="B9769" s="107" t="s">
        <v>88</v>
      </c>
      <c r="C9769" s="110">
        <v>12</v>
      </c>
      <c r="D9769" s="109">
        <v>8443.6657642786031</v>
      </c>
      <c r="E9769" s="109">
        <v>354980.86994435632</v>
      </c>
    </row>
    <row r="9770" spans="1:5" x14ac:dyDescent="0.35">
      <c r="A9770" s="107" t="s">
        <v>5</v>
      </c>
      <c r="B9770" s="107" t="s">
        <v>390</v>
      </c>
      <c r="C9770" s="110">
        <v>1</v>
      </c>
      <c r="D9770" s="109">
        <v>3989.7599873542781</v>
      </c>
      <c r="E9770" s="109">
        <v>311223.72333732672</v>
      </c>
    </row>
    <row r="9771" spans="1:5" x14ac:dyDescent="0.35">
      <c r="A9771" s="107" t="s">
        <v>5</v>
      </c>
      <c r="B9771" s="107" t="s">
        <v>390</v>
      </c>
      <c r="C9771" s="110">
        <v>2</v>
      </c>
      <c r="D9771" s="109">
        <v>3509.2799434661879</v>
      </c>
      <c r="E9771" s="109">
        <v>263852.12409835361</v>
      </c>
    </row>
    <row r="9772" spans="1:5" x14ac:dyDescent="0.35">
      <c r="A9772" s="107" t="s">
        <v>5</v>
      </c>
      <c r="B9772" s="107" t="s">
        <v>390</v>
      </c>
      <c r="C9772" s="110">
        <v>3</v>
      </c>
      <c r="D9772" s="109">
        <v>3820.5599861145029</v>
      </c>
      <c r="E9772" s="109">
        <v>303686.94432234002</v>
      </c>
    </row>
    <row r="9773" spans="1:5" x14ac:dyDescent="0.35">
      <c r="A9773" s="107" t="s">
        <v>5</v>
      </c>
      <c r="B9773" s="107" t="s">
        <v>390</v>
      </c>
      <c r="C9773" s="110">
        <v>4</v>
      </c>
      <c r="D9773" s="109">
        <v>3666.239990234375</v>
      </c>
      <c r="E9773" s="109">
        <v>273669.3280601204</v>
      </c>
    </row>
    <row r="9774" spans="1:5" x14ac:dyDescent="0.35">
      <c r="A9774" s="107" t="s">
        <v>5</v>
      </c>
      <c r="B9774" s="107" t="s">
        <v>390</v>
      </c>
      <c r="C9774" s="110">
        <v>5</v>
      </c>
      <c r="D9774" s="109">
        <v>3710.879980564117</v>
      </c>
      <c r="E9774" s="109">
        <v>278897.43771855207</v>
      </c>
    </row>
    <row r="9775" spans="1:5" x14ac:dyDescent="0.35">
      <c r="A9775" s="107" t="s">
        <v>5</v>
      </c>
      <c r="B9775" s="107" t="s">
        <v>390</v>
      </c>
      <c r="C9775" s="110">
        <v>6</v>
      </c>
      <c r="D9775" s="109">
        <v>3470.6399493217468</v>
      </c>
      <c r="E9775" s="109">
        <v>231667.2286511159</v>
      </c>
    </row>
    <row r="9776" spans="1:5" x14ac:dyDescent="0.35">
      <c r="A9776" s="107" t="s">
        <v>5</v>
      </c>
      <c r="B9776" s="107" t="s">
        <v>390</v>
      </c>
      <c r="C9776" s="110">
        <v>7</v>
      </c>
      <c r="D9776" s="109">
        <v>3720.9599924087529</v>
      </c>
      <c r="E9776" s="109">
        <v>236297.95113340681</v>
      </c>
    </row>
    <row r="9777" spans="1:5" x14ac:dyDescent="0.35">
      <c r="A9777" s="107" t="s">
        <v>5</v>
      </c>
      <c r="B9777" s="107" t="s">
        <v>390</v>
      </c>
      <c r="C9777" s="110">
        <v>8</v>
      </c>
      <c r="D9777" s="109">
        <v>3577.679942131042</v>
      </c>
      <c r="E9777" s="109">
        <v>233739.45829857289</v>
      </c>
    </row>
    <row r="9778" spans="1:5" x14ac:dyDescent="0.35">
      <c r="A9778" s="107" t="s">
        <v>5</v>
      </c>
      <c r="B9778" s="107" t="s">
        <v>390</v>
      </c>
      <c r="C9778" s="110">
        <v>9</v>
      </c>
      <c r="D9778" s="109">
        <v>3542.6400170326228</v>
      </c>
      <c r="E9778" s="109">
        <v>206322.38315033421</v>
      </c>
    </row>
    <row r="9779" spans="1:5" x14ac:dyDescent="0.35">
      <c r="A9779" s="107" t="s">
        <v>5</v>
      </c>
      <c r="B9779" s="107" t="s">
        <v>390</v>
      </c>
      <c r="C9779" s="110">
        <v>10</v>
      </c>
      <c r="D9779" s="109">
        <v>3407.1499919891362</v>
      </c>
      <c r="E9779" s="109">
        <v>133301.74526712901</v>
      </c>
    </row>
    <row r="9780" spans="1:5" x14ac:dyDescent="0.35">
      <c r="A9780" s="107" t="s">
        <v>5</v>
      </c>
      <c r="B9780" s="107" t="s">
        <v>390</v>
      </c>
      <c r="C9780" s="110">
        <v>11</v>
      </c>
      <c r="D9780" s="109">
        <v>3581.706925186747</v>
      </c>
      <c r="E9780" s="109">
        <v>126738.64233856701</v>
      </c>
    </row>
    <row r="9781" spans="1:5" x14ac:dyDescent="0.35">
      <c r="A9781" s="107" t="s">
        <v>5</v>
      </c>
      <c r="B9781" s="107" t="s">
        <v>390</v>
      </c>
      <c r="C9781" s="110">
        <v>12</v>
      </c>
      <c r="D9781" s="109">
        <v>3682.8753079736421</v>
      </c>
      <c r="E9781" s="109">
        <v>136104.8101828357</v>
      </c>
    </row>
    <row r="9782" spans="1:5" x14ac:dyDescent="0.35">
      <c r="A9782" s="107" t="s">
        <v>5</v>
      </c>
      <c r="B9782" s="107" t="s">
        <v>389</v>
      </c>
      <c r="C9782" s="110">
        <v>1</v>
      </c>
      <c r="D9782" s="109">
        <v>52.056250043388239</v>
      </c>
      <c r="E9782" s="109">
        <v>1570.749139687427</v>
      </c>
    </row>
    <row r="9783" spans="1:5" x14ac:dyDescent="0.35">
      <c r="A9783" s="107" t="s">
        <v>5</v>
      </c>
      <c r="B9783" s="107" t="s">
        <v>389</v>
      </c>
      <c r="C9783" s="110">
        <v>2</v>
      </c>
      <c r="D9783" s="109">
        <v>41.701462086316383</v>
      </c>
      <c r="E9783" s="109">
        <v>1530.01754648412</v>
      </c>
    </row>
    <row r="9784" spans="1:5" x14ac:dyDescent="0.35">
      <c r="A9784" s="107" t="s">
        <v>5</v>
      </c>
      <c r="B9784" s="107" t="s">
        <v>389</v>
      </c>
      <c r="C9784" s="110">
        <v>3</v>
      </c>
      <c r="D9784" s="109">
        <v>40.456620000033652</v>
      </c>
      <c r="E9784" s="109">
        <v>1839.3911843746359</v>
      </c>
    </row>
    <row r="9785" spans="1:5" x14ac:dyDescent="0.35">
      <c r="A9785" s="107" t="s">
        <v>5</v>
      </c>
      <c r="B9785" s="107" t="s">
        <v>389</v>
      </c>
      <c r="C9785" s="110">
        <v>4</v>
      </c>
      <c r="D9785" s="109">
        <v>28.940065336923968</v>
      </c>
      <c r="E9785" s="109">
        <v>1260.9003840651339</v>
      </c>
    </row>
    <row r="9786" spans="1:5" x14ac:dyDescent="0.35">
      <c r="A9786" s="107" t="s">
        <v>5</v>
      </c>
      <c r="B9786" s="107" t="s">
        <v>389</v>
      </c>
      <c r="C9786" s="110">
        <v>5</v>
      </c>
      <c r="D9786" s="109">
        <v>18.425054103534929</v>
      </c>
      <c r="E9786" s="109">
        <v>1058.0512222561681</v>
      </c>
    </row>
    <row r="9787" spans="1:5" x14ac:dyDescent="0.35">
      <c r="A9787" s="107" t="s">
        <v>5</v>
      </c>
      <c r="B9787" s="107" t="s">
        <v>389</v>
      </c>
      <c r="C9787" s="110">
        <v>6</v>
      </c>
      <c r="D9787" s="109">
        <v>14.016360000023999</v>
      </c>
      <c r="E9787" s="109">
        <v>783.15460411072615</v>
      </c>
    </row>
    <row r="9788" spans="1:5" x14ac:dyDescent="0.35">
      <c r="A9788" s="107" t="s">
        <v>5</v>
      </c>
      <c r="B9788" s="107" t="s">
        <v>389</v>
      </c>
      <c r="C9788" s="110">
        <v>7</v>
      </c>
      <c r="D9788" s="109">
        <v>17.003600000023191</v>
      </c>
      <c r="E9788" s="109">
        <v>373.83577269050647</v>
      </c>
    </row>
    <row r="9789" spans="1:5" x14ac:dyDescent="0.35">
      <c r="A9789" s="107" t="s">
        <v>5</v>
      </c>
      <c r="B9789" s="107" t="s">
        <v>389</v>
      </c>
      <c r="C9789" s="110">
        <v>8</v>
      </c>
      <c r="D9789" s="109">
        <v>22.590778652844339</v>
      </c>
      <c r="E9789" s="109">
        <v>112.63798910173369</v>
      </c>
    </row>
    <row r="9790" spans="1:5" x14ac:dyDescent="0.35">
      <c r="A9790" s="107" t="s">
        <v>5</v>
      </c>
      <c r="B9790" s="107" t="s">
        <v>389</v>
      </c>
      <c r="C9790" s="110">
        <v>9</v>
      </c>
      <c r="D9790" s="109">
        <v>23.269208343613219</v>
      </c>
      <c r="E9790" s="109">
        <v>107.3222032956475</v>
      </c>
    </row>
    <row r="9791" spans="1:5" x14ac:dyDescent="0.35">
      <c r="A9791" s="107" t="s">
        <v>5</v>
      </c>
      <c r="B9791" s="107" t="s">
        <v>389</v>
      </c>
      <c r="C9791" s="110">
        <v>10</v>
      </c>
      <c r="D9791" s="109">
        <v>10.85462131447866</v>
      </c>
      <c r="E9791" s="109">
        <v>27.19788956321511</v>
      </c>
    </row>
    <row r="9792" spans="1:5" x14ac:dyDescent="0.35">
      <c r="A9792" s="107" t="s">
        <v>5</v>
      </c>
      <c r="B9792" s="107" t="s">
        <v>389</v>
      </c>
      <c r="C9792" s="110">
        <v>11</v>
      </c>
      <c r="D9792" s="109">
        <v>17.802516649296479</v>
      </c>
      <c r="E9792" s="109">
        <v>69.511355157362615</v>
      </c>
    </row>
    <row r="9793" spans="1:5" x14ac:dyDescent="0.35">
      <c r="A9793" s="107" t="s">
        <v>5</v>
      </c>
      <c r="B9793" s="107" t="s">
        <v>389</v>
      </c>
      <c r="C9793" s="110">
        <v>12</v>
      </c>
      <c r="D9793" s="109">
        <v>19.81361137950384</v>
      </c>
      <c r="E9793" s="109">
        <v>105.9031490308615</v>
      </c>
    </row>
    <row r="9794" spans="1:5" x14ac:dyDescent="0.35">
      <c r="A9794" s="107" t="s">
        <v>5</v>
      </c>
      <c r="B9794" s="107" t="s">
        <v>18</v>
      </c>
      <c r="C9794" s="110">
        <v>1</v>
      </c>
      <c r="D9794" s="109">
        <v>9172.3201395273263</v>
      </c>
      <c r="E9794" s="109">
        <v>822225.43617330852</v>
      </c>
    </row>
    <row r="9795" spans="1:5" x14ac:dyDescent="0.35">
      <c r="A9795" s="107" t="s">
        <v>5</v>
      </c>
      <c r="B9795" s="107" t="s">
        <v>18</v>
      </c>
      <c r="C9795" s="110">
        <v>2</v>
      </c>
      <c r="D9795" s="109">
        <v>12601.919857740389</v>
      </c>
      <c r="E9795" s="109">
        <v>1097106.642252757</v>
      </c>
    </row>
    <row r="9796" spans="1:5" x14ac:dyDescent="0.35">
      <c r="A9796" s="107" t="s">
        <v>5</v>
      </c>
      <c r="B9796" s="107" t="s">
        <v>18</v>
      </c>
      <c r="C9796" s="110">
        <v>3</v>
      </c>
      <c r="D9796" s="109">
        <v>13225.44025230407</v>
      </c>
      <c r="E9796" s="109">
        <v>1105858.8839423179</v>
      </c>
    </row>
    <row r="9797" spans="1:5" x14ac:dyDescent="0.35">
      <c r="A9797" s="107" t="s">
        <v>5</v>
      </c>
      <c r="B9797" s="107" t="s">
        <v>18</v>
      </c>
      <c r="C9797" s="110">
        <v>4</v>
      </c>
      <c r="D9797" s="109">
        <v>11434.560411453251</v>
      </c>
      <c r="E9797" s="109">
        <v>824449.53085912589</v>
      </c>
    </row>
    <row r="9798" spans="1:5" x14ac:dyDescent="0.35">
      <c r="A9798" s="107" t="s">
        <v>5</v>
      </c>
      <c r="B9798" s="107" t="s">
        <v>18</v>
      </c>
      <c r="C9798" s="110">
        <v>5</v>
      </c>
      <c r="D9798" s="109">
        <v>17364.72057151797</v>
      </c>
      <c r="E9798" s="109">
        <v>1265317.04828593</v>
      </c>
    </row>
    <row r="9799" spans="1:5" x14ac:dyDescent="0.35">
      <c r="A9799" s="107" t="s">
        <v>5</v>
      </c>
      <c r="B9799" s="107" t="s">
        <v>18</v>
      </c>
      <c r="C9799" s="110">
        <v>6</v>
      </c>
      <c r="D9799" s="109">
        <v>20600.639567851998</v>
      </c>
      <c r="E9799" s="109">
        <v>1199646.3043527291</v>
      </c>
    </row>
    <row r="9800" spans="1:5" x14ac:dyDescent="0.35">
      <c r="A9800" s="107" t="s">
        <v>5</v>
      </c>
      <c r="B9800" s="107" t="s">
        <v>18</v>
      </c>
      <c r="C9800" s="110">
        <v>7</v>
      </c>
      <c r="D9800" s="109">
        <v>19898.159749031071</v>
      </c>
      <c r="E9800" s="109">
        <v>1108507.8572396231</v>
      </c>
    </row>
    <row r="9801" spans="1:5" x14ac:dyDescent="0.35">
      <c r="A9801" s="107" t="s">
        <v>5</v>
      </c>
      <c r="B9801" s="107" t="s">
        <v>18</v>
      </c>
      <c r="C9801" s="110">
        <v>8</v>
      </c>
      <c r="D9801" s="109">
        <v>15929.27984619141</v>
      </c>
      <c r="E9801" s="109">
        <v>950702.32896004536</v>
      </c>
    </row>
    <row r="9802" spans="1:5" x14ac:dyDescent="0.35">
      <c r="A9802" s="107" t="s">
        <v>5</v>
      </c>
      <c r="B9802" s="107" t="s">
        <v>18</v>
      </c>
      <c r="C9802" s="110">
        <v>9</v>
      </c>
      <c r="D9802" s="109">
        <v>16205.75998878479</v>
      </c>
      <c r="E9802" s="109">
        <v>850921.1520159035</v>
      </c>
    </row>
    <row r="9803" spans="1:5" x14ac:dyDescent="0.35">
      <c r="A9803" s="107" t="s">
        <v>5</v>
      </c>
      <c r="B9803" s="107" t="s">
        <v>18</v>
      </c>
      <c r="C9803" s="110">
        <v>10</v>
      </c>
      <c r="D9803" s="109">
        <v>18166.7147936808</v>
      </c>
      <c r="E9803" s="109">
        <v>387773.98156497133</v>
      </c>
    </row>
    <row r="9804" spans="1:5" x14ac:dyDescent="0.35">
      <c r="A9804" s="107" t="s">
        <v>5</v>
      </c>
      <c r="B9804" s="107" t="s">
        <v>18</v>
      </c>
      <c r="C9804" s="110">
        <v>11</v>
      </c>
      <c r="D9804" s="109">
        <v>18214.166871471909</v>
      </c>
      <c r="E9804" s="109">
        <v>208296.67577202799</v>
      </c>
    </row>
    <row r="9805" spans="1:5" x14ac:dyDescent="0.35">
      <c r="A9805" s="107" t="s">
        <v>5</v>
      </c>
      <c r="B9805" s="107" t="s">
        <v>18</v>
      </c>
      <c r="C9805" s="110">
        <v>12</v>
      </c>
      <c r="D9805" s="109">
        <v>19545.32948445986</v>
      </c>
      <c r="E9805" s="109">
        <v>154380.4510911023</v>
      </c>
    </row>
    <row r="9806" spans="1:5" x14ac:dyDescent="0.35">
      <c r="A9806" s="107" t="s">
        <v>5</v>
      </c>
      <c r="B9806" s="107" t="s">
        <v>388</v>
      </c>
      <c r="C9806" s="110">
        <v>1</v>
      </c>
      <c r="D9806" s="109">
        <v>0</v>
      </c>
      <c r="E9806" s="109">
        <v>0</v>
      </c>
    </row>
    <row r="9807" spans="1:5" x14ac:dyDescent="0.35">
      <c r="A9807" s="107" t="s">
        <v>5</v>
      </c>
      <c r="B9807" s="107" t="s">
        <v>388</v>
      </c>
      <c r="C9807" s="110">
        <v>2</v>
      </c>
      <c r="D9807" s="109">
        <v>0</v>
      </c>
      <c r="E9807" s="109">
        <v>0</v>
      </c>
    </row>
    <row r="9808" spans="1:5" x14ac:dyDescent="0.35">
      <c r="A9808" s="107" t="s">
        <v>5</v>
      </c>
      <c r="B9808" s="107" t="s">
        <v>388</v>
      </c>
      <c r="C9808" s="110">
        <v>3</v>
      </c>
      <c r="D9808" s="109">
        <v>0</v>
      </c>
      <c r="E9808" s="109">
        <v>0</v>
      </c>
    </row>
    <row r="9809" spans="1:5" x14ac:dyDescent="0.35">
      <c r="A9809" s="107" t="s">
        <v>5</v>
      </c>
      <c r="B9809" s="107" t="s">
        <v>388</v>
      </c>
      <c r="C9809" s="110">
        <v>4</v>
      </c>
      <c r="D9809" s="109">
        <v>0</v>
      </c>
      <c r="E9809" s="109">
        <v>0</v>
      </c>
    </row>
    <row r="9810" spans="1:5" x14ac:dyDescent="0.35">
      <c r="A9810" s="107" t="s">
        <v>5</v>
      </c>
      <c r="B9810" s="107" t="s">
        <v>388</v>
      </c>
      <c r="C9810" s="110">
        <v>5</v>
      </c>
      <c r="D9810" s="109">
        <v>0</v>
      </c>
      <c r="E9810" s="109">
        <v>0</v>
      </c>
    </row>
    <row r="9811" spans="1:5" x14ac:dyDescent="0.35">
      <c r="A9811" s="107" t="s">
        <v>5</v>
      </c>
      <c r="B9811" s="107" t="s">
        <v>388</v>
      </c>
      <c r="C9811" s="110">
        <v>6</v>
      </c>
      <c r="D9811" s="109">
        <v>0</v>
      </c>
      <c r="E9811" s="109">
        <v>0</v>
      </c>
    </row>
    <row r="9812" spans="1:5" x14ac:dyDescent="0.35">
      <c r="A9812" s="107" t="s">
        <v>5</v>
      </c>
      <c r="B9812" s="107" t="s">
        <v>388</v>
      </c>
      <c r="C9812" s="110">
        <v>7</v>
      </c>
      <c r="D9812" s="109">
        <v>0</v>
      </c>
      <c r="E9812" s="109">
        <v>0</v>
      </c>
    </row>
    <row r="9813" spans="1:5" x14ac:dyDescent="0.35">
      <c r="A9813" s="107" t="s">
        <v>5</v>
      </c>
      <c r="B9813" s="107" t="s">
        <v>388</v>
      </c>
      <c r="C9813" s="110">
        <v>8</v>
      </c>
      <c r="D9813" s="109">
        <v>0</v>
      </c>
      <c r="E9813" s="109">
        <v>0</v>
      </c>
    </row>
    <row r="9814" spans="1:5" x14ac:dyDescent="0.35">
      <c r="A9814" s="107" t="s">
        <v>5</v>
      </c>
      <c r="B9814" s="107" t="s">
        <v>388</v>
      </c>
      <c r="C9814" s="110">
        <v>9</v>
      </c>
      <c r="D9814" s="109">
        <v>129.6</v>
      </c>
      <c r="E9814" s="109">
        <v>11829.98547904095</v>
      </c>
    </row>
    <row r="9815" spans="1:5" x14ac:dyDescent="0.35">
      <c r="A9815" s="107" t="s">
        <v>5</v>
      </c>
      <c r="B9815" s="107" t="s">
        <v>388</v>
      </c>
      <c r="C9815" s="110">
        <v>10</v>
      </c>
      <c r="D9815" s="109">
        <v>133.56</v>
      </c>
      <c r="E9815" s="109">
        <v>7871.8160219415104</v>
      </c>
    </row>
    <row r="9816" spans="1:5" x14ac:dyDescent="0.35">
      <c r="A9816" s="107" t="s">
        <v>5</v>
      </c>
      <c r="B9816" s="107" t="s">
        <v>388</v>
      </c>
      <c r="C9816" s="110">
        <v>11</v>
      </c>
      <c r="D9816" s="109">
        <v>126.36</v>
      </c>
      <c r="E9816" s="109">
        <v>7425.233732239356</v>
      </c>
    </row>
    <row r="9817" spans="1:5" x14ac:dyDescent="0.35">
      <c r="A9817" s="107" t="s">
        <v>5</v>
      </c>
      <c r="B9817" s="107" t="s">
        <v>388</v>
      </c>
      <c r="C9817" s="110">
        <v>12</v>
      </c>
      <c r="D9817" s="109">
        <v>130.13999999999999</v>
      </c>
      <c r="E9817" s="109">
        <v>6704.5149453816612</v>
      </c>
    </row>
    <row r="9818" spans="1:5" x14ac:dyDescent="0.35">
      <c r="A9818" s="107" t="s">
        <v>5</v>
      </c>
      <c r="B9818" s="107" t="s">
        <v>387</v>
      </c>
      <c r="C9818" s="110">
        <v>1</v>
      </c>
      <c r="D9818" s="109">
        <v>1166.5469166754219</v>
      </c>
      <c r="E9818" s="109">
        <v>91189.995938431501</v>
      </c>
    </row>
    <row r="9819" spans="1:5" x14ac:dyDescent="0.35">
      <c r="A9819" s="107" t="s">
        <v>5</v>
      </c>
      <c r="B9819" s="107" t="s">
        <v>387</v>
      </c>
      <c r="C9819" s="110">
        <v>2</v>
      </c>
      <c r="D9819" s="109">
        <v>1127.440445271194</v>
      </c>
      <c r="E9819" s="109">
        <v>84459.299127787497</v>
      </c>
    </row>
    <row r="9820" spans="1:5" x14ac:dyDescent="0.35">
      <c r="A9820" s="107" t="s">
        <v>5</v>
      </c>
      <c r="B9820" s="107" t="s">
        <v>387</v>
      </c>
      <c r="C9820" s="110">
        <v>3</v>
      </c>
      <c r="D9820" s="109">
        <v>1232.207780197788</v>
      </c>
      <c r="E9820" s="109">
        <v>97654.870561456162</v>
      </c>
    </row>
    <row r="9821" spans="1:5" x14ac:dyDescent="0.35">
      <c r="A9821" s="107" t="s">
        <v>5</v>
      </c>
      <c r="B9821" s="107" t="s">
        <v>387</v>
      </c>
      <c r="C9821" s="110">
        <v>4</v>
      </c>
      <c r="D9821" s="109">
        <v>925.719270538675</v>
      </c>
      <c r="E9821" s="109">
        <v>67606.484185434092</v>
      </c>
    </row>
    <row r="9822" spans="1:5" x14ac:dyDescent="0.35">
      <c r="A9822" s="107" t="s">
        <v>5</v>
      </c>
      <c r="B9822" s="107" t="s">
        <v>387</v>
      </c>
      <c r="C9822" s="110">
        <v>5</v>
      </c>
      <c r="D9822" s="109">
        <v>677.54916105351128</v>
      </c>
      <c r="E9822" s="109">
        <v>50889.96482929065</v>
      </c>
    </row>
    <row r="9823" spans="1:5" x14ac:dyDescent="0.35">
      <c r="A9823" s="107" t="s">
        <v>5</v>
      </c>
      <c r="B9823" s="107" t="s">
        <v>387</v>
      </c>
      <c r="C9823" s="110">
        <v>6</v>
      </c>
      <c r="D9823" s="109">
        <v>451.35273038991897</v>
      </c>
      <c r="E9823" s="109">
        <v>30213.140335845521</v>
      </c>
    </row>
    <row r="9824" spans="1:5" x14ac:dyDescent="0.35">
      <c r="A9824" s="107" t="s">
        <v>5</v>
      </c>
      <c r="B9824" s="107" t="s">
        <v>387</v>
      </c>
      <c r="C9824" s="110">
        <v>7</v>
      </c>
      <c r="D9824" s="109">
        <v>658.62820211269252</v>
      </c>
      <c r="E9824" s="109">
        <v>40759.864911858836</v>
      </c>
    </row>
    <row r="9825" spans="1:5" x14ac:dyDescent="0.35">
      <c r="A9825" s="107" t="s">
        <v>5</v>
      </c>
      <c r="B9825" s="107" t="s">
        <v>387</v>
      </c>
      <c r="C9825" s="110">
        <v>8</v>
      </c>
      <c r="D9825" s="109">
        <v>888.87716723880749</v>
      </c>
      <c r="E9825" s="109">
        <v>56022.331334081813</v>
      </c>
    </row>
    <row r="9826" spans="1:5" x14ac:dyDescent="0.35">
      <c r="A9826" s="107" t="s">
        <v>5</v>
      </c>
      <c r="B9826" s="107" t="s">
        <v>387</v>
      </c>
      <c r="C9826" s="110">
        <v>9</v>
      </c>
      <c r="D9826" s="109">
        <v>1128.8943091465021</v>
      </c>
      <c r="E9826" s="109">
        <v>60330.898002229973</v>
      </c>
    </row>
    <row r="9827" spans="1:5" x14ac:dyDescent="0.35">
      <c r="A9827" s="107" t="s">
        <v>5</v>
      </c>
      <c r="B9827" s="107" t="s">
        <v>387</v>
      </c>
      <c r="C9827" s="110">
        <v>10</v>
      </c>
      <c r="D9827" s="109">
        <v>1416.0013721993671</v>
      </c>
      <c r="E9827" s="109">
        <v>15988.296027988279</v>
      </c>
    </row>
    <row r="9828" spans="1:5" x14ac:dyDescent="0.35">
      <c r="A9828" s="107" t="s">
        <v>5</v>
      </c>
      <c r="B9828" s="107" t="s">
        <v>387</v>
      </c>
      <c r="C9828" s="110">
        <v>11</v>
      </c>
      <c r="D9828" s="109">
        <v>1405.735176931528</v>
      </c>
      <c r="E9828" s="109">
        <v>3714.1792768577661</v>
      </c>
    </row>
    <row r="9829" spans="1:5" x14ac:dyDescent="0.35">
      <c r="A9829" s="107" t="s">
        <v>5</v>
      </c>
      <c r="B9829" s="107" t="s">
        <v>387</v>
      </c>
      <c r="C9829" s="110">
        <v>12</v>
      </c>
      <c r="D9829" s="109">
        <v>1656.945658157375</v>
      </c>
      <c r="E9829" s="109">
        <v>7904.669509716392</v>
      </c>
    </row>
    <row r="9830" spans="1:5" x14ac:dyDescent="0.35">
      <c r="A9830" s="107" t="s">
        <v>5</v>
      </c>
      <c r="B9830" s="107" t="s">
        <v>386</v>
      </c>
      <c r="C9830" s="110">
        <v>1</v>
      </c>
      <c r="D9830" s="109">
        <v>790.58856595523741</v>
      </c>
      <c r="E9830" s="109">
        <v>58047.620716092788</v>
      </c>
    </row>
    <row r="9831" spans="1:5" x14ac:dyDescent="0.35">
      <c r="A9831" s="107" t="s">
        <v>5</v>
      </c>
      <c r="B9831" s="107" t="s">
        <v>386</v>
      </c>
      <c r="C9831" s="110">
        <v>2</v>
      </c>
      <c r="D9831" s="109">
        <v>540.93378592290355</v>
      </c>
      <c r="E9831" s="109">
        <v>38274.52558466218</v>
      </c>
    </row>
    <row r="9832" spans="1:5" x14ac:dyDescent="0.35">
      <c r="A9832" s="107" t="s">
        <v>5</v>
      </c>
      <c r="B9832" s="107" t="s">
        <v>386</v>
      </c>
      <c r="C9832" s="110">
        <v>3</v>
      </c>
      <c r="D9832" s="109">
        <v>548.1554307887277</v>
      </c>
      <c r="E9832" s="109">
        <v>41444.258226026242</v>
      </c>
    </row>
    <row r="9833" spans="1:5" x14ac:dyDescent="0.35">
      <c r="A9833" s="107" t="s">
        <v>5</v>
      </c>
      <c r="B9833" s="107" t="s">
        <v>386</v>
      </c>
      <c r="C9833" s="110">
        <v>4</v>
      </c>
      <c r="D9833" s="109">
        <v>428.21460997659318</v>
      </c>
      <c r="E9833" s="109">
        <v>29936.00060527791</v>
      </c>
    </row>
    <row r="9834" spans="1:5" x14ac:dyDescent="0.35">
      <c r="A9834" s="107" t="s">
        <v>5</v>
      </c>
      <c r="B9834" s="107" t="s">
        <v>386</v>
      </c>
      <c r="C9834" s="110">
        <v>5</v>
      </c>
      <c r="D9834" s="109">
        <v>259.80740755374808</v>
      </c>
      <c r="E9834" s="109">
        <v>18880.26057423605</v>
      </c>
    </row>
    <row r="9835" spans="1:5" x14ac:dyDescent="0.35">
      <c r="A9835" s="107" t="s">
        <v>5</v>
      </c>
      <c r="B9835" s="107" t="s">
        <v>386</v>
      </c>
      <c r="C9835" s="110">
        <v>6</v>
      </c>
      <c r="D9835" s="109">
        <v>242.61403695753739</v>
      </c>
      <c r="E9835" s="109">
        <v>15207.29901927127</v>
      </c>
    </row>
    <row r="9836" spans="1:5" x14ac:dyDescent="0.35">
      <c r="A9836" s="107" t="s">
        <v>5</v>
      </c>
      <c r="B9836" s="107" t="s">
        <v>386</v>
      </c>
      <c r="C9836" s="110">
        <v>7</v>
      </c>
      <c r="D9836" s="109">
        <v>328.71474240923868</v>
      </c>
      <c r="E9836" s="109">
        <v>18875.7766901549</v>
      </c>
    </row>
    <row r="9837" spans="1:5" x14ac:dyDescent="0.35">
      <c r="A9837" s="107" t="s">
        <v>5</v>
      </c>
      <c r="B9837" s="107" t="s">
        <v>386</v>
      </c>
      <c r="C9837" s="110">
        <v>8</v>
      </c>
      <c r="D9837" s="109">
        <v>422.26366946562769</v>
      </c>
      <c r="E9837" s="109">
        <v>25287.24949646699</v>
      </c>
    </row>
    <row r="9838" spans="1:5" x14ac:dyDescent="0.35">
      <c r="A9838" s="107" t="s">
        <v>5</v>
      </c>
      <c r="B9838" s="107" t="s">
        <v>386</v>
      </c>
      <c r="C9838" s="110">
        <v>9</v>
      </c>
      <c r="D9838" s="109">
        <v>546.61806453558881</v>
      </c>
      <c r="E9838" s="109">
        <v>26463.64989248394</v>
      </c>
    </row>
    <row r="9839" spans="1:5" x14ac:dyDescent="0.35">
      <c r="A9839" s="107" t="s">
        <v>5</v>
      </c>
      <c r="B9839" s="107" t="s">
        <v>386</v>
      </c>
      <c r="C9839" s="110">
        <v>10</v>
      </c>
      <c r="D9839" s="109">
        <v>570.72887039459908</v>
      </c>
      <c r="E9839" s="109">
        <v>5753.3146578173146</v>
      </c>
    </row>
    <row r="9840" spans="1:5" x14ac:dyDescent="0.35">
      <c r="A9840" s="107" t="s">
        <v>5</v>
      </c>
      <c r="B9840" s="107" t="s">
        <v>386</v>
      </c>
      <c r="C9840" s="110">
        <v>11</v>
      </c>
      <c r="D9840" s="109">
        <v>572.95718877911372</v>
      </c>
      <c r="E9840" s="109">
        <v>1233.4582825085761</v>
      </c>
    </row>
    <row r="9841" spans="1:5" x14ac:dyDescent="0.35">
      <c r="A9841" s="107" t="s">
        <v>5</v>
      </c>
      <c r="B9841" s="107" t="s">
        <v>386</v>
      </c>
      <c r="C9841" s="110">
        <v>12</v>
      </c>
      <c r="D9841" s="109">
        <v>642.83297662789823</v>
      </c>
      <c r="E9841" s="109">
        <v>2474.1158974163318</v>
      </c>
    </row>
    <row r="9842" spans="1:5" x14ac:dyDescent="0.35">
      <c r="A9842" s="107" t="s">
        <v>5</v>
      </c>
      <c r="B9842" s="107" t="s">
        <v>385</v>
      </c>
      <c r="C9842" s="110">
        <v>1</v>
      </c>
      <c r="D9842" s="109">
        <v>0</v>
      </c>
      <c r="E9842" s="109">
        <v>0</v>
      </c>
    </row>
    <row r="9843" spans="1:5" x14ac:dyDescent="0.35">
      <c r="A9843" s="107" t="s">
        <v>5</v>
      </c>
      <c r="B9843" s="107" t="s">
        <v>385</v>
      </c>
      <c r="C9843" s="110">
        <v>2</v>
      </c>
      <c r="D9843" s="109">
        <v>0</v>
      </c>
      <c r="E9843" s="109">
        <v>0</v>
      </c>
    </row>
    <row r="9844" spans="1:5" x14ac:dyDescent="0.35">
      <c r="A9844" s="107" t="s">
        <v>5</v>
      </c>
      <c r="B9844" s="107" t="s">
        <v>385</v>
      </c>
      <c r="C9844" s="110">
        <v>3</v>
      </c>
      <c r="D9844" s="109">
        <v>0</v>
      </c>
      <c r="E9844" s="109">
        <v>0</v>
      </c>
    </row>
    <row r="9845" spans="1:5" x14ac:dyDescent="0.35">
      <c r="A9845" s="107" t="s">
        <v>5</v>
      </c>
      <c r="B9845" s="107" t="s">
        <v>385</v>
      </c>
      <c r="C9845" s="110">
        <v>4</v>
      </c>
      <c r="D9845" s="109">
        <v>0</v>
      </c>
      <c r="E9845" s="109">
        <v>0</v>
      </c>
    </row>
    <row r="9846" spans="1:5" x14ac:dyDescent="0.35">
      <c r="A9846" s="107" t="s">
        <v>5</v>
      </c>
      <c r="B9846" s="107" t="s">
        <v>385</v>
      </c>
      <c r="C9846" s="110">
        <v>5</v>
      </c>
      <c r="D9846" s="109">
        <v>0</v>
      </c>
      <c r="E9846" s="109">
        <v>0</v>
      </c>
    </row>
    <row r="9847" spans="1:5" x14ac:dyDescent="0.35">
      <c r="A9847" s="107" t="s">
        <v>5</v>
      </c>
      <c r="B9847" s="107" t="s">
        <v>385</v>
      </c>
      <c r="C9847" s="110">
        <v>6</v>
      </c>
      <c r="D9847" s="109">
        <v>0</v>
      </c>
      <c r="E9847" s="109">
        <v>0</v>
      </c>
    </row>
    <row r="9848" spans="1:5" x14ac:dyDescent="0.35">
      <c r="A9848" s="107" t="s">
        <v>5</v>
      </c>
      <c r="B9848" s="107" t="s">
        <v>385</v>
      </c>
      <c r="C9848" s="110">
        <v>7</v>
      </c>
      <c r="D9848" s="109">
        <v>0</v>
      </c>
      <c r="E9848" s="109">
        <v>0</v>
      </c>
    </row>
    <row r="9849" spans="1:5" x14ac:dyDescent="0.35">
      <c r="A9849" s="107" t="s">
        <v>5</v>
      </c>
      <c r="B9849" s="107" t="s">
        <v>385</v>
      </c>
      <c r="C9849" s="110">
        <v>8</v>
      </c>
      <c r="D9849" s="109">
        <v>0</v>
      </c>
      <c r="E9849" s="109">
        <v>0</v>
      </c>
    </row>
    <row r="9850" spans="1:5" x14ac:dyDescent="0.35">
      <c r="A9850" s="107" t="s">
        <v>5</v>
      </c>
      <c r="B9850" s="107" t="s">
        <v>385</v>
      </c>
      <c r="C9850" s="110">
        <v>9</v>
      </c>
      <c r="D9850" s="109">
        <v>0</v>
      </c>
      <c r="E9850" s="109">
        <v>0</v>
      </c>
    </row>
    <row r="9851" spans="1:5" x14ac:dyDescent="0.35">
      <c r="A9851" s="107" t="s">
        <v>5</v>
      </c>
      <c r="B9851" s="107" t="s">
        <v>385</v>
      </c>
      <c r="C9851" s="110">
        <v>10</v>
      </c>
      <c r="D9851" s="109">
        <v>0</v>
      </c>
      <c r="E9851" s="109">
        <v>0</v>
      </c>
    </row>
    <row r="9852" spans="1:5" x14ac:dyDescent="0.35">
      <c r="A9852" s="107" t="s">
        <v>5</v>
      </c>
      <c r="B9852" s="107" t="s">
        <v>385</v>
      </c>
      <c r="C9852" s="110">
        <v>11</v>
      </c>
      <c r="D9852" s="109">
        <v>0</v>
      </c>
      <c r="E9852" s="109">
        <v>0</v>
      </c>
    </row>
    <row r="9853" spans="1:5" x14ac:dyDescent="0.35">
      <c r="A9853" s="107" t="s">
        <v>5</v>
      </c>
      <c r="B9853" s="107" t="s">
        <v>385</v>
      </c>
      <c r="C9853" s="110">
        <v>12</v>
      </c>
      <c r="D9853" s="109">
        <v>0</v>
      </c>
      <c r="E9853" s="109">
        <v>0</v>
      </c>
    </row>
    <row r="9854" spans="1:5" x14ac:dyDescent="0.35">
      <c r="A9854" s="107" t="s">
        <v>5</v>
      </c>
      <c r="B9854" s="107" t="s">
        <v>384</v>
      </c>
      <c r="C9854" s="110">
        <v>1</v>
      </c>
      <c r="D9854" s="109">
        <v>3532.4129098442099</v>
      </c>
      <c r="E9854" s="109">
        <v>268598.02522377629</v>
      </c>
    </row>
    <row r="9855" spans="1:5" x14ac:dyDescent="0.35">
      <c r="A9855" s="107" t="s">
        <v>5</v>
      </c>
      <c r="B9855" s="107" t="s">
        <v>384</v>
      </c>
      <c r="C9855" s="110">
        <v>2</v>
      </c>
      <c r="D9855" s="109">
        <v>3311.6603675656879</v>
      </c>
      <c r="E9855" s="109">
        <v>241594.9856516787</v>
      </c>
    </row>
    <row r="9856" spans="1:5" x14ac:dyDescent="0.35">
      <c r="A9856" s="107" t="s">
        <v>5</v>
      </c>
      <c r="B9856" s="107" t="s">
        <v>384</v>
      </c>
      <c r="C9856" s="110">
        <v>3</v>
      </c>
      <c r="D9856" s="109">
        <v>3110.878856241241</v>
      </c>
      <c r="E9856" s="109">
        <v>238807.6122465893</v>
      </c>
    </row>
    <row r="9857" spans="1:5" x14ac:dyDescent="0.35">
      <c r="A9857" s="107" t="s">
        <v>5</v>
      </c>
      <c r="B9857" s="107" t="s">
        <v>384</v>
      </c>
      <c r="C9857" s="110">
        <v>4</v>
      </c>
      <c r="D9857" s="109">
        <v>2251.998085106688</v>
      </c>
      <c r="E9857" s="109">
        <v>159834.47657147449</v>
      </c>
    </row>
    <row r="9858" spans="1:5" x14ac:dyDescent="0.35">
      <c r="A9858" s="107" t="s">
        <v>5</v>
      </c>
      <c r="B9858" s="107" t="s">
        <v>384</v>
      </c>
      <c r="C9858" s="110">
        <v>5</v>
      </c>
      <c r="D9858" s="109">
        <v>1469.3426368121379</v>
      </c>
      <c r="E9858" s="109">
        <v>106928.7727939297</v>
      </c>
    </row>
    <row r="9859" spans="1:5" x14ac:dyDescent="0.35">
      <c r="A9859" s="107" t="s">
        <v>5</v>
      </c>
      <c r="B9859" s="107" t="s">
        <v>384</v>
      </c>
      <c r="C9859" s="110">
        <v>6</v>
      </c>
      <c r="D9859" s="109">
        <v>1256.1171996632761</v>
      </c>
      <c r="E9859" s="109">
        <v>83414.147851439528</v>
      </c>
    </row>
    <row r="9860" spans="1:5" x14ac:dyDescent="0.35">
      <c r="A9860" s="107" t="s">
        <v>5</v>
      </c>
      <c r="B9860" s="107" t="s">
        <v>384</v>
      </c>
      <c r="C9860" s="110">
        <v>7</v>
      </c>
      <c r="D9860" s="109">
        <v>1601.0116211356481</v>
      </c>
      <c r="E9860" s="109">
        <v>99109.267251916768</v>
      </c>
    </row>
    <row r="9861" spans="1:5" x14ac:dyDescent="0.35">
      <c r="A9861" s="107" t="s">
        <v>5</v>
      </c>
      <c r="B9861" s="107" t="s">
        <v>384</v>
      </c>
      <c r="C9861" s="110">
        <v>8</v>
      </c>
      <c r="D9861" s="109">
        <v>1981.9020968386919</v>
      </c>
      <c r="E9861" s="109">
        <v>124491.1590699623</v>
      </c>
    </row>
    <row r="9862" spans="1:5" x14ac:dyDescent="0.35">
      <c r="A9862" s="107" t="s">
        <v>5</v>
      </c>
      <c r="B9862" s="107" t="s">
        <v>384</v>
      </c>
      <c r="C9862" s="110">
        <v>9</v>
      </c>
      <c r="D9862" s="109">
        <v>2264.35329858052</v>
      </c>
      <c r="E9862" s="109">
        <v>120954.8512976207</v>
      </c>
    </row>
    <row r="9863" spans="1:5" x14ac:dyDescent="0.35">
      <c r="A9863" s="107" t="s">
        <v>5</v>
      </c>
      <c r="B9863" s="107" t="s">
        <v>384</v>
      </c>
      <c r="C9863" s="110">
        <v>10</v>
      </c>
      <c r="D9863" s="109">
        <v>2222.082284118816</v>
      </c>
      <c r="E9863" s="109">
        <v>29344.269832208669</v>
      </c>
    </row>
    <row r="9864" spans="1:5" x14ac:dyDescent="0.35">
      <c r="A9864" s="107" t="s">
        <v>5</v>
      </c>
      <c r="B9864" s="107" t="s">
        <v>384</v>
      </c>
      <c r="C9864" s="110">
        <v>11</v>
      </c>
      <c r="D9864" s="109">
        <v>3108.250352204911</v>
      </c>
      <c r="E9864" s="109">
        <v>18621.323140601231</v>
      </c>
    </row>
    <row r="9865" spans="1:5" x14ac:dyDescent="0.35">
      <c r="A9865" s="107" t="s">
        <v>5</v>
      </c>
      <c r="B9865" s="107" t="s">
        <v>384</v>
      </c>
      <c r="C9865" s="110">
        <v>12</v>
      </c>
      <c r="D9865" s="109">
        <v>3504.5440690403948</v>
      </c>
      <c r="E9865" s="109">
        <v>31206.088134709909</v>
      </c>
    </row>
    <row r="9866" spans="1:5" x14ac:dyDescent="0.35">
      <c r="A9866" s="107" t="s">
        <v>5</v>
      </c>
      <c r="B9866" s="107" t="s">
        <v>19</v>
      </c>
      <c r="C9866" s="110">
        <v>1</v>
      </c>
      <c r="D9866" s="109">
        <v>29463.931312276622</v>
      </c>
      <c r="E9866" s="109">
        <v>1205815.813007405</v>
      </c>
    </row>
    <row r="9867" spans="1:5" x14ac:dyDescent="0.35">
      <c r="A9867" s="107" t="s">
        <v>5</v>
      </c>
      <c r="B9867" s="107" t="s">
        <v>19</v>
      </c>
      <c r="C9867" s="110">
        <v>2</v>
      </c>
      <c r="D9867" s="109">
        <v>88464.19987692876</v>
      </c>
      <c r="E9867" s="109">
        <v>5465174.7644189755</v>
      </c>
    </row>
    <row r="9868" spans="1:5" x14ac:dyDescent="0.35">
      <c r="A9868" s="107" t="s">
        <v>5</v>
      </c>
      <c r="B9868" s="107" t="s">
        <v>19</v>
      </c>
      <c r="C9868" s="110">
        <v>3</v>
      </c>
      <c r="D9868" s="109">
        <v>96768.840375367407</v>
      </c>
      <c r="E9868" s="109">
        <v>6497792.9835064542</v>
      </c>
    </row>
    <row r="9869" spans="1:5" x14ac:dyDescent="0.35">
      <c r="A9869" s="107" t="s">
        <v>5</v>
      </c>
      <c r="B9869" s="107" t="s">
        <v>19</v>
      </c>
      <c r="C9869" s="110">
        <v>4</v>
      </c>
      <c r="D9869" s="109">
        <v>89457.531044335134</v>
      </c>
      <c r="E9869" s="109">
        <v>5752769.5847865772</v>
      </c>
    </row>
    <row r="9870" spans="1:5" x14ac:dyDescent="0.35">
      <c r="A9870" s="107" t="s">
        <v>5</v>
      </c>
      <c r="B9870" s="107" t="s">
        <v>19</v>
      </c>
      <c r="C9870" s="110">
        <v>5</v>
      </c>
      <c r="D9870" s="109">
        <v>81574.988439409528</v>
      </c>
      <c r="E9870" s="109">
        <v>5451366.0347330179</v>
      </c>
    </row>
    <row r="9871" spans="1:5" x14ac:dyDescent="0.35">
      <c r="A9871" s="107" t="s">
        <v>5</v>
      </c>
      <c r="B9871" s="107" t="s">
        <v>19</v>
      </c>
      <c r="C9871" s="110">
        <v>6</v>
      </c>
      <c r="D9871" s="109">
        <v>60075.099732251132</v>
      </c>
      <c r="E9871" s="109">
        <v>3852191.275969326</v>
      </c>
    </row>
    <row r="9872" spans="1:5" x14ac:dyDescent="0.35">
      <c r="A9872" s="107" t="s">
        <v>5</v>
      </c>
      <c r="B9872" s="107" t="s">
        <v>19</v>
      </c>
      <c r="C9872" s="110">
        <v>7</v>
      </c>
      <c r="D9872" s="109">
        <v>80082.733650375609</v>
      </c>
      <c r="E9872" s="109">
        <v>3846360.689894652</v>
      </c>
    </row>
    <row r="9873" spans="1:5" x14ac:dyDescent="0.35">
      <c r="A9873" s="107" t="s">
        <v>5</v>
      </c>
      <c r="B9873" s="107" t="s">
        <v>19</v>
      </c>
      <c r="C9873" s="110">
        <v>8</v>
      </c>
      <c r="D9873" s="109">
        <v>88226.15659574981</v>
      </c>
      <c r="E9873" s="109">
        <v>3420037.0330425841</v>
      </c>
    </row>
    <row r="9874" spans="1:5" x14ac:dyDescent="0.35">
      <c r="A9874" s="107" t="s">
        <v>5</v>
      </c>
      <c r="B9874" s="107" t="s">
        <v>19</v>
      </c>
      <c r="C9874" s="110">
        <v>9</v>
      </c>
      <c r="D9874" s="109">
        <v>94886.676240187924</v>
      </c>
      <c r="E9874" s="109">
        <v>3227269.30122593</v>
      </c>
    </row>
    <row r="9875" spans="1:5" x14ac:dyDescent="0.35">
      <c r="A9875" s="107" t="s">
        <v>5</v>
      </c>
      <c r="B9875" s="107" t="s">
        <v>19</v>
      </c>
      <c r="C9875" s="110">
        <v>10</v>
      </c>
      <c r="D9875" s="109">
        <v>73730.094105513868</v>
      </c>
      <c r="E9875" s="109">
        <v>1743626.0399632191</v>
      </c>
    </row>
    <row r="9876" spans="1:5" x14ac:dyDescent="0.35">
      <c r="A9876" s="107" t="s">
        <v>5</v>
      </c>
      <c r="B9876" s="107" t="s">
        <v>19</v>
      </c>
      <c r="C9876" s="110">
        <v>11</v>
      </c>
      <c r="D9876" s="109">
        <v>67882.253311045293</v>
      </c>
      <c r="E9876" s="109">
        <v>1741402.953020284</v>
      </c>
    </row>
    <row r="9877" spans="1:5" x14ac:dyDescent="0.35">
      <c r="A9877" s="107" t="s">
        <v>5</v>
      </c>
      <c r="B9877" s="107" t="s">
        <v>19</v>
      </c>
      <c r="C9877" s="110">
        <v>12</v>
      </c>
      <c r="D9877" s="109">
        <v>74039.172581078092</v>
      </c>
      <c r="E9877" s="109">
        <v>1807080.9602357689</v>
      </c>
    </row>
    <row r="9878" spans="1:5" x14ac:dyDescent="0.35">
      <c r="A9878" s="107" t="s">
        <v>5</v>
      </c>
      <c r="B9878" s="107" t="s">
        <v>20</v>
      </c>
      <c r="C9878" s="110">
        <v>1</v>
      </c>
      <c r="D9878" s="109">
        <v>0</v>
      </c>
      <c r="E9878" s="109">
        <v>0</v>
      </c>
    </row>
    <row r="9879" spans="1:5" x14ac:dyDescent="0.35">
      <c r="A9879" s="107" t="s">
        <v>5</v>
      </c>
      <c r="B9879" s="107" t="s">
        <v>20</v>
      </c>
      <c r="C9879" s="110">
        <v>2</v>
      </c>
      <c r="D9879" s="109">
        <v>0</v>
      </c>
      <c r="E9879" s="109">
        <v>0</v>
      </c>
    </row>
    <row r="9880" spans="1:5" x14ac:dyDescent="0.35">
      <c r="A9880" s="107" t="s">
        <v>5</v>
      </c>
      <c r="B9880" s="107" t="s">
        <v>20</v>
      </c>
      <c r="C9880" s="110">
        <v>3</v>
      </c>
      <c r="D9880" s="109">
        <v>0</v>
      </c>
      <c r="E9880" s="109">
        <v>0</v>
      </c>
    </row>
    <row r="9881" spans="1:5" x14ac:dyDescent="0.35">
      <c r="A9881" s="107" t="s">
        <v>5</v>
      </c>
      <c r="B9881" s="107" t="s">
        <v>20</v>
      </c>
      <c r="C9881" s="110">
        <v>4</v>
      </c>
      <c r="D9881" s="109">
        <v>0</v>
      </c>
      <c r="E9881" s="109">
        <v>0</v>
      </c>
    </row>
    <row r="9882" spans="1:5" x14ac:dyDescent="0.35">
      <c r="A9882" s="107" t="s">
        <v>5</v>
      </c>
      <c r="B9882" s="107" t="s">
        <v>20</v>
      </c>
      <c r="C9882" s="110">
        <v>5</v>
      </c>
      <c r="D9882" s="109">
        <v>0</v>
      </c>
      <c r="E9882" s="109">
        <v>0</v>
      </c>
    </row>
    <row r="9883" spans="1:5" x14ac:dyDescent="0.35">
      <c r="A9883" s="107" t="s">
        <v>5</v>
      </c>
      <c r="B9883" s="107" t="s">
        <v>20</v>
      </c>
      <c r="C9883" s="110">
        <v>6</v>
      </c>
      <c r="D9883" s="109">
        <v>0</v>
      </c>
      <c r="E9883" s="109">
        <v>0</v>
      </c>
    </row>
    <row r="9884" spans="1:5" x14ac:dyDescent="0.35">
      <c r="A9884" s="107" t="s">
        <v>5</v>
      </c>
      <c r="B9884" s="107" t="s">
        <v>20</v>
      </c>
      <c r="C9884" s="110">
        <v>7</v>
      </c>
      <c r="D9884" s="109">
        <v>0</v>
      </c>
      <c r="E9884" s="109">
        <v>0</v>
      </c>
    </row>
    <row r="9885" spans="1:5" x14ac:dyDescent="0.35">
      <c r="A9885" s="107" t="s">
        <v>5</v>
      </c>
      <c r="B9885" s="107" t="s">
        <v>20</v>
      </c>
      <c r="C9885" s="110">
        <v>8</v>
      </c>
      <c r="D9885" s="109">
        <v>0</v>
      </c>
      <c r="E9885" s="109">
        <v>0</v>
      </c>
    </row>
    <row r="9886" spans="1:5" x14ac:dyDescent="0.35">
      <c r="A9886" s="107" t="s">
        <v>5</v>
      </c>
      <c r="B9886" s="107" t="s">
        <v>20</v>
      </c>
      <c r="C9886" s="110">
        <v>9</v>
      </c>
      <c r="D9886" s="109">
        <v>0</v>
      </c>
      <c r="E9886" s="109">
        <v>0</v>
      </c>
    </row>
    <row r="9887" spans="1:5" x14ac:dyDescent="0.35">
      <c r="A9887" s="107" t="s">
        <v>5</v>
      </c>
      <c r="B9887" s="107" t="s">
        <v>20</v>
      </c>
      <c r="C9887" s="110">
        <v>10</v>
      </c>
      <c r="D9887" s="109">
        <v>0</v>
      </c>
      <c r="E9887" s="109">
        <v>0</v>
      </c>
    </row>
    <row r="9888" spans="1:5" x14ac:dyDescent="0.35">
      <c r="A9888" s="107" t="s">
        <v>5</v>
      </c>
      <c r="B9888" s="107" t="s">
        <v>20</v>
      </c>
      <c r="C9888" s="110">
        <v>11</v>
      </c>
      <c r="D9888" s="109">
        <v>0</v>
      </c>
      <c r="E9888" s="109">
        <v>0</v>
      </c>
    </row>
    <row r="9889" spans="1:5" x14ac:dyDescent="0.35">
      <c r="A9889" s="107" t="s">
        <v>5</v>
      </c>
      <c r="B9889" s="107" t="s">
        <v>20</v>
      </c>
      <c r="C9889" s="110">
        <v>12</v>
      </c>
      <c r="D9889" s="109">
        <v>0</v>
      </c>
      <c r="E9889" s="109">
        <v>0</v>
      </c>
    </row>
    <row r="9890" spans="1:5" x14ac:dyDescent="0.35">
      <c r="A9890" s="107" t="s">
        <v>5</v>
      </c>
      <c r="B9890" s="107" t="s">
        <v>383</v>
      </c>
      <c r="C9890" s="110">
        <v>1</v>
      </c>
      <c r="D9890" s="109">
        <v>36.719999313354499</v>
      </c>
      <c r="E9890" s="109">
        <v>2278.665998126824</v>
      </c>
    </row>
    <row r="9891" spans="1:5" x14ac:dyDescent="0.35">
      <c r="A9891" s="107" t="s">
        <v>5</v>
      </c>
      <c r="B9891" s="107" t="s">
        <v>383</v>
      </c>
      <c r="C9891" s="110">
        <v>2</v>
      </c>
      <c r="D9891" s="109">
        <v>284.39999395608902</v>
      </c>
      <c r="E9891" s="109">
        <v>26737.640079012821</v>
      </c>
    </row>
    <row r="9892" spans="1:5" x14ac:dyDescent="0.35">
      <c r="A9892" s="107" t="s">
        <v>5</v>
      </c>
      <c r="B9892" s="107" t="s">
        <v>383</v>
      </c>
      <c r="C9892" s="110">
        <v>3</v>
      </c>
      <c r="D9892" s="109">
        <v>211.6799965500833</v>
      </c>
      <c r="E9892" s="109">
        <v>19531.831336262148</v>
      </c>
    </row>
    <row r="9893" spans="1:5" x14ac:dyDescent="0.35">
      <c r="A9893" s="107" t="s">
        <v>5</v>
      </c>
      <c r="B9893" s="107" t="s">
        <v>383</v>
      </c>
      <c r="C9893" s="110">
        <v>4</v>
      </c>
      <c r="D9893" s="109">
        <v>598.55999797582592</v>
      </c>
      <c r="E9893" s="109">
        <v>45202.026419126087</v>
      </c>
    </row>
    <row r="9894" spans="1:5" x14ac:dyDescent="0.35">
      <c r="A9894" s="107" t="s">
        <v>5</v>
      </c>
      <c r="B9894" s="107" t="s">
        <v>383</v>
      </c>
      <c r="C9894" s="110">
        <v>5</v>
      </c>
      <c r="D9894" s="109">
        <v>1088.88003242016</v>
      </c>
      <c r="E9894" s="109">
        <v>80809.61452859042</v>
      </c>
    </row>
    <row r="9895" spans="1:5" x14ac:dyDescent="0.35">
      <c r="A9895" s="107" t="s">
        <v>5</v>
      </c>
      <c r="B9895" s="107" t="s">
        <v>383</v>
      </c>
      <c r="C9895" s="110">
        <v>6</v>
      </c>
      <c r="D9895" s="109">
        <v>1417.680004119873</v>
      </c>
      <c r="E9895" s="109">
        <v>82270.569503303326</v>
      </c>
    </row>
    <row r="9896" spans="1:5" x14ac:dyDescent="0.35">
      <c r="A9896" s="107" t="s">
        <v>5</v>
      </c>
      <c r="B9896" s="107" t="s">
        <v>383</v>
      </c>
      <c r="C9896" s="110">
        <v>7</v>
      </c>
      <c r="D9896" s="109">
        <v>1476.95999956131</v>
      </c>
      <c r="E9896" s="109">
        <v>84295.422595855649</v>
      </c>
    </row>
    <row r="9897" spans="1:5" x14ac:dyDescent="0.35">
      <c r="A9897" s="107" t="s">
        <v>5</v>
      </c>
      <c r="B9897" s="107" t="s">
        <v>383</v>
      </c>
      <c r="C9897" s="110">
        <v>8</v>
      </c>
      <c r="D9897" s="109">
        <v>1247.519981622695</v>
      </c>
      <c r="E9897" s="109">
        <v>100897.664359459</v>
      </c>
    </row>
    <row r="9898" spans="1:5" x14ac:dyDescent="0.35">
      <c r="A9898" s="107" t="s">
        <v>5</v>
      </c>
      <c r="B9898" s="107" t="s">
        <v>383</v>
      </c>
      <c r="C9898" s="110">
        <v>9</v>
      </c>
      <c r="D9898" s="109">
        <v>935.51997351646321</v>
      </c>
      <c r="E9898" s="109">
        <v>85073.842843757302</v>
      </c>
    </row>
    <row r="9899" spans="1:5" x14ac:dyDescent="0.35">
      <c r="A9899" s="107" t="s">
        <v>5</v>
      </c>
      <c r="B9899" s="107" t="s">
        <v>383</v>
      </c>
      <c r="C9899" s="110">
        <v>10</v>
      </c>
      <c r="D9899" s="109">
        <v>477.85998833179463</v>
      </c>
      <c r="E9899" s="109">
        <v>28066.10484838955</v>
      </c>
    </row>
    <row r="9900" spans="1:5" x14ac:dyDescent="0.35">
      <c r="A9900" s="107" t="s">
        <v>5</v>
      </c>
      <c r="B9900" s="107" t="s">
        <v>383</v>
      </c>
      <c r="C9900" s="110">
        <v>11</v>
      </c>
      <c r="D9900" s="109">
        <v>507.89000260829908</v>
      </c>
      <c r="E9900" s="109">
        <v>30368.566172104791</v>
      </c>
    </row>
    <row r="9901" spans="1:5" x14ac:dyDescent="0.35">
      <c r="A9901" s="107" t="s">
        <v>5</v>
      </c>
      <c r="B9901" s="107" t="s">
        <v>383</v>
      </c>
      <c r="C9901" s="110">
        <v>12</v>
      </c>
      <c r="D9901" s="109">
        <v>718.70997536182188</v>
      </c>
      <c r="E9901" s="109">
        <v>36974.024183508947</v>
      </c>
    </row>
    <row r="9902" spans="1:5" x14ac:dyDescent="0.35">
      <c r="A9902" s="107" t="s">
        <v>5</v>
      </c>
      <c r="B9902" s="107" t="s">
        <v>382</v>
      </c>
      <c r="C9902" s="110">
        <v>1</v>
      </c>
      <c r="D9902" s="109">
        <v>62272.794841823597</v>
      </c>
      <c r="E9902" s="109">
        <v>4544152.1089410158</v>
      </c>
    </row>
    <row r="9903" spans="1:5" x14ac:dyDescent="0.35">
      <c r="A9903" s="107" t="s">
        <v>5</v>
      </c>
      <c r="B9903" s="107" t="s">
        <v>382</v>
      </c>
      <c r="C9903" s="110">
        <v>2</v>
      </c>
      <c r="D9903" s="109">
        <v>37465.612294311533</v>
      </c>
      <c r="E9903" s="109">
        <v>2702569.9120858442</v>
      </c>
    </row>
    <row r="9904" spans="1:5" x14ac:dyDescent="0.35">
      <c r="A9904" s="107" t="s">
        <v>5</v>
      </c>
      <c r="B9904" s="107" t="s">
        <v>382</v>
      </c>
      <c r="C9904" s="110">
        <v>3</v>
      </c>
      <c r="D9904" s="109">
        <v>30139.771405200961</v>
      </c>
      <c r="E9904" s="109">
        <v>2327738.392706594</v>
      </c>
    </row>
    <row r="9905" spans="1:5" x14ac:dyDescent="0.35">
      <c r="A9905" s="107" t="s">
        <v>5</v>
      </c>
      <c r="B9905" s="107" t="s">
        <v>382</v>
      </c>
      <c r="C9905" s="110">
        <v>4</v>
      </c>
      <c r="D9905" s="109">
        <v>28647.69641210555</v>
      </c>
      <c r="E9905" s="109">
        <v>2070185.6984496959</v>
      </c>
    </row>
    <row r="9906" spans="1:5" x14ac:dyDescent="0.35">
      <c r="A9906" s="107" t="s">
        <v>5</v>
      </c>
      <c r="B9906" s="107" t="s">
        <v>382</v>
      </c>
      <c r="C9906" s="110">
        <v>5</v>
      </c>
      <c r="D9906" s="109">
        <v>27826.07536686899</v>
      </c>
      <c r="E9906" s="109">
        <v>2034933.8098675129</v>
      </c>
    </row>
    <row r="9907" spans="1:5" x14ac:dyDescent="0.35">
      <c r="A9907" s="107" t="s">
        <v>5</v>
      </c>
      <c r="B9907" s="107" t="s">
        <v>382</v>
      </c>
      <c r="C9907" s="110">
        <v>6</v>
      </c>
      <c r="D9907" s="109">
        <v>26698.056536207201</v>
      </c>
      <c r="E9907" s="109">
        <v>1731571.22839492</v>
      </c>
    </row>
    <row r="9908" spans="1:5" x14ac:dyDescent="0.35">
      <c r="A9908" s="107" t="s">
        <v>5</v>
      </c>
      <c r="B9908" s="107" t="s">
        <v>382</v>
      </c>
      <c r="C9908" s="110">
        <v>7</v>
      </c>
      <c r="D9908" s="109">
        <v>22439.894576444611</v>
      </c>
      <c r="E9908" s="109">
        <v>1391482.219684124</v>
      </c>
    </row>
    <row r="9909" spans="1:5" x14ac:dyDescent="0.35">
      <c r="A9909" s="107" t="s">
        <v>5</v>
      </c>
      <c r="B9909" s="107" t="s">
        <v>382</v>
      </c>
      <c r="C9909" s="110">
        <v>8</v>
      </c>
      <c r="D9909" s="109">
        <v>18018.36958496095</v>
      </c>
      <c r="E9909" s="109">
        <v>1157024.603711871</v>
      </c>
    </row>
    <row r="9910" spans="1:5" x14ac:dyDescent="0.35">
      <c r="A9910" s="107" t="s">
        <v>5</v>
      </c>
      <c r="B9910" s="107" t="s">
        <v>382</v>
      </c>
      <c r="C9910" s="110">
        <v>9</v>
      </c>
      <c r="D9910" s="109">
        <v>24816.556752386099</v>
      </c>
      <c r="E9910" s="109">
        <v>1375115.297946678</v>
      </c>
    </row>
    <row r="9911" spans="1:5" x14ac:dyDescent="0.35">
      <c r="A9911" s="107" t="s">
        <v>5</v>
      </c>
      <c r="B9911" s="107" t="s">
        <v>382</v>
      </c>
      <c r="C9911" s="110">
        <v>10</v>
      </c>
      <c r="D9911" s="109">
        <v>72430.34411514274</v>
      </c>
      <c r="E9911" s="109">
        <v>2485203.771146284</v>
      </c>
    </row>
    <row r="9912" spans="1:5" x14ac:dyDescent="0.35">
      <c r="A9912" s="107" t="s">
        <v>5</v>
      </c>
      <c r="B9912" s="107" t="s">
        <v>382</v>
      </c>
      <c r="C9912" s="110">
        <v>11</v>
      </c>
      <c r="D9912" s="109">
        <v>78511.372887649588</v>
      </c>
      <c r="E9912" s="109">
        <v>2488997.412604236</v>
      </c>
    </row>
    <row r="9913" spans="1:5" x14ac:dyDescent="0.35">
      <c r="A9913" s="107" t="s">
        <v>5</v>
      </c>
      <c r="B9913" s="107" t="s">
        <v>382</v>
      </c>
      <c r="C9913" s="110">
        <v>12</v>
      </c>
      <c r="D9913" s="109">
        <v>82272.355201644896</v>
      </c>
      <c r="E9913" s="109">
        <v>2698033.7549825618</v>
      </c>
    </row>
    <row r="9914" spans="1:5" x14ac:dyDescent="0.35">
      <c r="A9914" s="107" t="s">
        <v>5</v>
      </c>
      <c r="B9914" s="107" t="s">
        <v>381</v>
      </c>
      <c r="C9914" s="110">
        <v>1</v>
      </c>
      <c r="D9914" s="109">
        <v>645.36000978946686</v>
      </c>
      <c r="E9914" s="109">
        <v>58140.054287293911</v>
      </c>
    </row>
    <row r="9915" spans="1:5" x14ac:dyDescent="0.35">
      <c r="A9915" s="107" t="s">
        <v>5</v>
      </c>
      <c r="B9915" s="107" t="s">
        <v>381</v>
      </c>
      <c r="C9915" s="110">
        <v>2</v>
      </c>
      <c r="D9915" s="109">
        <v>1721.520039081573</v>
      </c>
      <c r="E9915" s="109">
        <v>159335.8007692371</v>
      </c>
    </row>
    <row r="9916" spans="1:5" x14ac:dyDescent="0.35">
      <c r="A9916" s="107" t="s">
        <v>5</v>
      </c>
      <c r="B9916" s="107" t="s">
        <v>381</v>
      </c>
      <c r="C9916" s="110">
        <v>3</v>
      </c>
      <c r="D9916" s="109">
        <v>1459.1999793052671</v>
      </c>
      <c r="E9916" s="109">
        <v>135693.66647661329</v>
      </c>
    </row>
    <row r="9917" spans="1:5" x14ac:dyDescent="0.35">
      <c r="A9917" s="107" t="s">
        <v>5</v>
      </c>
      <c r="B9917" s="107" t="s">
        <v>381</v>
      </c>
      <c r="C9917" s="110">
        <v>4</v>
      </c>
      <c r="D9917" s="109">
        <v>2280.4199721813188</v>
      </c>
      <c r="E9917" s="109">
        <v>115295.48768272949</v>
      </c>
    </row>
    <row r="9918" spans="1:5" x14ac:dyDescent="0.35">
      <c r="A9918" s="107" t="s">
        <v>5</v>
      </c>
      <c r="B9918" s="107" t="s">
        <v>381</v>
      </c>
      <c r="C9918" s="110">
        <v>5</v>
      </c>
      <c r="D9918" s="109">
        <v>2529.600073337554</v>
      </c>
      <c r="E9918" s="109">
        <v>187986.8069992669</v>
      </c>
    </row>
    <row r="9919" spans="1:5" x14ac:dyDescent="0.35">
      <c r="A9919" s="107" t="s">
        <v>5</v>
      </c>
      <c r="B9919" s="107" t="s">
        <v>381</v>
      </c>
      <c r="C9919" s="110">
        <v>6</v>
      </c>
      <c r="D9919" s="109">
        <v>2403.7810687113688</v>
      </c>
      <c r="E9919" s="109">
        <v>141573.1390765541</v>
      </c>
    </row>
    <row r="9920" spans="1:5" x14ac:dyDescent="0.35">
      <c r="A9920" s="107" t="s">
        <v>5</v>
      </c>
      <c r="B9920" s="107" t="s">
        <v>381</v>
      </c>
      <c r="C9920" s="110">
        <v>7</v>
      </c>
      <c r="D9920" s="109">
        <v>2447.9542578552018</v>
      </c>
      <c r="E9920" s="109">
        <v>141761.2479180542</v>
      </c>
    </row>
    <row r="9921" spans="1:5" x14ac:dyDescent="0.35">
      <c r="A9921" s="107" t="s">
        <v>5</v>
      </c>
      <c r="B9921" s="107" t="s">
        <v>381</v>
      </c>
      <c r="C9921" s="110">
        <v>8</v>
      </c>
      <c r="D9921" s="109">
        <v>1915.920033693312</v>
      </c>
      <c r="E9921" s="109">
        <v>150344.49298478171</v>
      </c>
    </row>
    <row r="9922" spans="1:5" x14ac:dyDescent="0.35">
      <c r="A9922" s="107" t="s">
        <v>5</v>
      </c>
      <c r="B9922" s="107" t="s">
        <v>381</v>
      </c>
      <c r="C9922" s="110">
        <v>9</v>
      </c>
      <c r="D9922" s="109">
        <v>2072.160034179687</v>
      </c>
      <c r="E9922" s="109">
        <v>187498.43807306889</v>
      </c>
    </row>
    <row r="9923" spans="1:5" x14ac:dyDescent="0.35">
      <c r="A9923" s="107" t="s">
        <v>5</v>
      </c>
      <c r="B9923" s="107" t="s">
        <v>381</v>
      </c>
      <c r="C9923" s="110">
        <v>10</v>
      </c>
      <c r="D9923" s="109">
        <v>1951.929992914201</v>
      </c>
      <c r="E9923" s="109">
        <v>114776.2631889417</v>
      </c>
    </row>
    <row r="9924" spans="1:5" x14ac:dyDescent="0.35">
      <c r="A9924" s="107" t="s">
        <v>5</v>
      </c>
      <c r="B9924" s="107" t="s">
        <v>381</v>
      </c>
      <c r="C9924" s="110">
        <v>11</v>
      </c>
      <c r="D9924" s="109">
        <v>1869.630027770994</v>
      </c>
      <c r="E9924" s="109">
        <v>107396.3577667527</v>
      </c>
    </row>
    <row r="9925" spans="1:5" x14ac:dyDescent="0.35">
      <c r="A9925" s="107" t="s">
        <v>5</v>
      </c>
      <c r="B9925" s="107" t="s">
        <v>381</v>
      </c>
      <c r="C9925" s="110">
        <v>12</v>
      </c>
      <c r="D9925" s="109">
        <v>2430.1233947846122</v>
      </c>
      <c r="E9925" s="109">
        <v>126218.6579320212</v>
      </c>
    </row>
    <row r="9926" spans="1:5" x14ac:dyDescent="0.35">
      <c r="A9926" s="107" t="s">
        <v>5</v>
      </c>
      <c r="B9926" s="107" t="s">
        <v>380</v>
      </c>
      <c r="C9926" s="110">
        <v>1</v>
      </c>
      <c r="D9926" s="109">
        <v>2034.526997641969</v>
      </c>
      <c r="E9926" s="109">
        <v>156705.15291011671</v>
      </c>
    </row>
    <row r="9927" spans="1:5" x14ac:dyDescent="0.35">
      <c r="A9927" s="107" t="s">
        <v>5</v>
      </c>
      <c r="B9927" s="107" t="s">
        <v>380</v>
      </c>
      <c r="C9927" s="110">
        <v>2</v>
      </c>
      <c r="D9927" s="109">
        <v>1528.138890953132</v>
      </c>
      <c r="E9927" s="109">
        <v>112761.644374283</v>
      </c>
    </row>
    <row r="9928" spans="1:5" x14ac:dyDescent="0.35">
      <c r="A9928" s="107" t="s">
        <v>5</v>
      </c>
      <c r="B9928" s="107" t="s">
        <v>380</v>
      </c>
      <c r="C9928" s="110">
        <v>3</v>
      </c>
      <c r="D9928" s="109">
        <v>1701.0016002252239</v>
      </c>
      <c r="E9928" s="109">
        <v>131903.12645481291</v>
      </c>
    </row>
    <row r="9929" spans="1:5" x14ac:dyDescent="0.35">
      <c r="A9929" s="107" t="s">
        <v>5</v>
      </c>
      <c r="B9929" s="107" t="s">
        <v>380</v>
      </c>
      <c r="C9929" s="110">
        <v>4</v>
      </c>
      <c r="D9929" s="109">
        <v>1162.4067583949591</v>
      </c>
      <c r="E9929" s="109">
        <v>83302.246150118008</v>
      </c>
    </row>
    <row r="9930" spans="1:5" x14ac:dyDescent="0.35">
      <c r="A9930" s="107" t="s">
        <v>5</v>
      </c>
      <c r="B9930" s="107" t="s">
        <v>380</v>
      </c>
      <c r="C9930" s="110">
        <v>5</v>
      </c>
      <c r="D9930" s="109">
        <v>757.68387616768757</v>
      </c>
      <c r="E9930" s="109">
        <v>55748.370062826238</v>
      </c>
    </row>
    <row r="9931" spans="1:5" x14ac:dyDescent="0.35">
      <c r="A9931" s="107" t="s">
        <v>5</v>
      </c>
      <c r="B9931" s="107" t="s">
        <v>380</v>
      </c>
      <c r="C9931" s="110">
        <v>6</v>
      </c>
      <c r="D9931" s="109">
        <v>610.82693127100788</v>
      </c>
      <c r="E9931" s="109">
        <v>38703.173345581134</v>
      </c>
    </row>
    <row r="9932" spans="1:5" x14ac:dyDescent="0.35">
      <c r="A9932" s="107" t="s">
        <v>5</v>
      </c>
      <c r="B9932" s="107" t="s">
        <v>380</v>
      </c>
      <c r="C9932" s="110">
        <v>7</v>
      </c>
      <c r="D9932" s="109">
        <v>822.17201247214769</v>
      </c>
      <c r="E9932" s="109">
        <v>48009.772413582054</v>
      </c>
    </row>
    <row r="9933" spans="1:5" x14ac:dyDescent="0.35">
      <c r="A9933" s="107" t="s">
        <v>5</v>
      </c>
      <c r="B9933" s="107" t="s">
        <v>380</v>
      </c>
      <c r="C9933" s="110">
        <v>8</v>
      </c>
      <c r="D9933" s="109">
        <v>1193.4555750589</v>
      </c>
      <c r="E9933" s="109">
        <v>71514.652215547103</v>
      </c>
    </row>
    <row r="9934" spans="1:5" x14ac:dyDescent="0.35">
      <c r="A9934" s="107" t="s">
        <v>5</v>
      </c>
      <c r="B9934" s="107" t="s">
        <v>380</v>
      </c>
      <c r="C9934" s="110">
        <v>9</v>
      </c>
      <c r="D9934" s="109">
        <v>1391.608761272003</v>
      </c>
      <c r="E9934" s="109">
        <v>73166.267533379316</v>
      </c>
    </row>
    <row r="9935" spans="1:5" x14ac:dyDescent="0.35">
      <c r="A9935" s="107" t="s">
        <v>5</v>
      </c>
      <c r="B9935" s="107" t="s">
        <v>380</v>
      </c>
      <c r="C9935" s="110">
        <v>10</v>
      </c>
      <c r="D9935" s="109">
        <v>1821.281174619492</v>
      </c>
      <c r="E9935" s="109">
        <v>22165.692354066039</v>
      </c>
    </row>
    <row r="9936" spans="1:5" x14ac:dyDescent="0.35">
      <c r="A9936" s="107" t="s">
        <v>5</v>
      </c>
      <c r="B9936" s="107" t="s">
        <v>380</v>
      </c>
      <c r="C9936" s="110">
        <v>11</v>
      </c>
      <c r="D9936" s="109">
        <v>1412.0313884747511</v>
      </c>
      <c r="E9936" s="109">
        <v>7554.831564855941</v>
      </c>
    </row>
    <row r="9937" spans="1:5" x14ac:dyDescent="0.35">
      <c r="A9937" s="107" t="s">
        <v>5</v>
      </c>
      <c r="B9937" s="107" t="s">
        <v>380</v>
      </c>
      <c r="C9937" s="110">
        <v>12</v>
      </c>
      <c r="D9937" s="109">
        <v>2206.0728121897009</v>
      </c>
      <c r="E9937" s="109">
        <v>18056.925153332049</v>
      </c>
    </row>
    <row r="9938" spans="1:5" x14ac:dyDescent="0.35">
      <c r="A9938" s="107" t="s">
        <v>5</v>
      </c>
      <c r="B9938" s="107" t="s">
        <v>379</v>
      </c>
      <c r="C9938" s="110">
        <v>1</v>
      </c>
      <c r="D9938" s="109">
        <v>1565.161575985373</v>
      </c>
      <c r="E9938" s="109">
        <v>115283.0624581356</v>
      </c>
    </row>
    <row r="9939" spans="1:5" x14ac:dyDescent="0.35">
      <c r="A9939" s="107" t="s">
        <v>5</v>
      </c>
      <c r="B9939" s="107" t="s">
        <v>379</v>
      </c>
      <c r="C9939" s="110">
        <v>2</v>
      </c>
      <c r="D9939" s="109">
        <v>1367.4280957791991</v>
      </c>
      <c r="E9939" s="109">
        <v>96516.960196934626</v>
      </c>
    </row>
    <row r="9940" spans="1:5" x14ac:dyDescent="0.35">
      <c r="A9940" s="107" t="s">
        <v>5</v>
      </c>
      <c r="B9940" s="107" t="s">
        <v>379</v>
      </c>
      <c r="C9940" s="110">
        <v>3</v>
      </c>
      <c r="D9940" s="109">
        <v>1290.191912498598</v>
      </c>
      <c r="E9940" s="109">
        <v>95425.778861507846</v>
      </c>
    </row>
    <row r="9941" spans="1:5" x14ac:dyDescent="0.35">
      <c r="A9941" s="107" t="s">
        <v>5</v>
      </c>
      <c r="B9941" s="107" t="s">
        <v>379</v>
      </c>
      <c r="C9941" s="110">
        <v>4</v>
      </c>
      <c r="D9941" s="109">
        <v>928.52530847516539</v>
      </c>
      <c r="E9941" s="109">
        <v>63764.424102435623</v>
      </c>
    </row>
    <row r="9942" spans="1:5" x14ac:dyDescent="0.35">
      <c r="A9942" s="107" t="s">
        <v>5</v>
      </c>
      <c r="B9942" s="107" t="s">
        <v>379</v>
      </c>
      <c r="C9942" s="110">
        <v>5</v>
      </c>
      <c r="D9942" s="109">
        <v>686.49838337036897</v>
      </c>
      <c r="E9942" s="109">
        <v>48286.699242403869</v>
      </c>
    </row>
    <row r="9943" spans="1:5" x14ac:dyDescent="0.35">
      <c r="A9943" s="107" t="s">
        <v>5</v>
      </c>
      <c r="B9943" s="107" t="s">
        <v>379</v>
      </c>
      <c r="C9943" s="110">
        <v>6</v>
      </c>
      <c r="D9943" s="109">
        <v>502.94294890800842</v>
      </c>
      <c r="E9943" s="109">
        <v>32480.857414774979</v>
      </c>
    </row>
    <row r="9944" spans="1:5" x14ac:dyDescent="0.35">
      <c r="A9944" s="107" t="s">
        <v>5</v>
      </c>
      <c r="B9944" s="107" t="s">
        <v>379</v>
      </c>
      <c r="C9944" s="110">
        <v>7</v>
      </c>
      <c r="D9944" s="109">
        <v>577.91987781051739</v>
      </c>
      <c r="E9944" s="109">
        <v>34853.69438788182</v>
      </c>
    </row>
    <row r="9945" spans="1:5" x14ac:dyDescent="0.35">
      <c r="A9945" s="107" t="s">
        <v>5</v>
      </c>
      <c r="B9945" s="107" t="s">
        <v>379</v>
      </c>
      <c r="C9945" s="110">
        <v>8</v>
      </c>
      <c r="D9945" s="109">
        <v>775.14424139130392</v>
      </c>
      <c r="E9945" s="109">
        <v>47314.83031743249</v>
      </c>
    </row>
    <row r="9946" spans="1:5" x14ac:dyDescent="0.35">
      <c r="A9946" s="107" t="s">
        <v>5</v>
      </c>
      <c r="B9946" s="107" t="s">
        <v>379</v>
      </c>
      <c r="C9946" s="110">
        <v>9</v>
      </c>
      <c r="D9946" s="109">
        <v>1020.397340340665</v>
      </c>
      <c r="E9946" s="109">
        <v>53749.782096445633</v>
      </c>
    </row>
    <row r="9947" spans="1:5" x14ac:dyDescent="0.35">
      <c r="A9947" s="107" t="s">
        <v>5</v>
      </c>
      <c r="B9947" s="107" t="s">
        <v>379</v>
      </c>
      <c r="C9947" s="110">
        <v>10</v>
      </c>
      <c r="D9947" s="109">
        <v>1209.698158891734</v>
      </c>
      <c r="E9947" s="109">
        <v>14589.208527960811</v>
      </c>
    </row>
    <row r="9948" spans="1:5" x14ac:dyDescent="0.35">
      <c r="A9948" s="107" t="s">
        <v>5</v>
      </c>
      <c r="B9948" s="107" t="s">
        <v>379</v>
      </c>
      <c r="C9948" s="110">
        <v>11</v>
      </c>
      <c r="D9948" s="109">
        <v>1215.727732241756</v>
      </c>
      <c r="E9948" s="109">
        <v>3945.8598902133749</v>
      </c>
    </row>
    <row r="9949" spans="1:5" x14ac:dyDescent="0.35">
      <c r="A9949" s="107" t="s">
        <v>5</v>
      </c>
      <c r="B9949" s="107" t="s">
        <v>379</v>
      </c>
      <c r="C9949" s="110">
        <v>12</v>
      </c>
      <c r="D9949" s="109">
        <v>1349.4695668503839</v>
      </c>
      <c r="E9949" s="109">
        <v>7632.867665918192</v>
      </c>
    </row>
    <row r="9950" spans="1:5" x14ac:dyDescent="0.35">
      <c r="A9950" s="107" t="s">
        <v>5</v>
      </c>
      <c r="B9950" s="107" t="s">
        <v>378</v>
      </c>
      <c r="C9950" s="110">
        <v>1</v>
      </c>
      <c r="D9950" s="109">
        <v>722.61129061166605</v>
      </c>
      <c r="E9950" s="109">
        <v>55630.693101189921</v>
      </c>
    </row>
    <row r="9951" spans="1:5" x14ac:dyDescent="0.35">
      <c r="A9951" s="107" t="s">
        <v>5</v>
      </c>
      <c r="B9951" s="107" t="s">
        <v>378</v>
      </c>
      <c r="C9951" s="110">
        <v>2</v>
      </c>
      <c r="D9951" s="109">
        <v>552.05464471332675</v>
      </c>
      <c r="E9951" s="109">
        <v>40722.747564644967</v>
      </c>
    </row>
    <row r="9952" spans="1:5" x14ac:dyDescent="0.35">
      <c r="A9952" s="107" t="s">
        <v>5</v>
      </c>
      <c r="B9952" s="107" t="s">
        <v>378</v>
      </c>
      <c r="C9952" s="110">
        <v>3</v>
      </c>
      <c r="D9952" s="109">
        <v>552.79163817634662</v>
      </c>
      <c r="E9952" s="109">
        <v>42848.866355770959</v>
      </c>
    </row>
    <row r="9953" spans="1:5" x14ac:dyDescent="0.35">
      <c r="A9953" s="107" t="s">
        <v>5</v>
      </c>
      <c r="B9953" s="107" t="s">
        <v>378</v>
      </c>
      <c r="C9953" s="110">
        <v>4</v>
      </c>
      <c r="D9953" s="109">
        <v>407.50435089148641</v>
      </c>
      <c r="E9953" s="109">
        <v>29192.810609836411</v>
      </c>
    </row>
    <row r="9954" spans="1:5" x14ac:dyDescent="0.35">
      <c r="A9954" s="107" t="s">
        <v>5</v>
      </c>
      <c r="B9954" s="107" t="s">
        <v>378</v>
      </c>
      <c r="C9954" s="110">
        <v>5</v>
      </c>
      <c r="D9954" s="109">
        <v>246.20584860423111</v>
      </c>
      <c r="E9954" s="109">
        <v>18106.362272499529</v>
      </c>
    </row>
    <row r="9955" spans="1:5" x14ac:dyDescent="0.35">
      <c r="A9955" s="107" t="s">
        <v>5</v>
      </c>
      <c r="B9955" s="107" t="s">
        <v>378</v>
      </c>
      <c r="C9955" s="110">
        <v>6</v>
      </c>
      <c r="D9955" s="109">
        <v>188.89100635030289</v>
      </c>
      <c r="E9955" s="109">
        <v>11972.005018557989</v>
      </c>
    </row>
    <row r="9956" spans="1:5" x14ac:dyDescent="0.35">
      <c r="A9956" s="107" t="s">
        <v>5</v>
      </c>
      <c r="B9956" s="107" t="s">
        <v>378</v>
      </c>
      <c r="C9956" s="110">
        <v>7</v>
      </c>
      <c r="D9956" s="109">
        <v>255.8737796943557</v>
      </c>
      <c r="E9956" s="109">
        <v>14939.918982939689</v>
      </c>
    </row>
    <row r="9957" spans="1:5" x14ac:dyDescent="0.35">
      <c r="A9957" s="107" t="s">
        <v>5</v>
      </c>
      <c r="B9957" s="107" t="s">
        <v>378</v>
      </c>
      <c r="C9957" s="110">
        <v>8</v>
      </c>
      <c r="D9957" s="109">
        <v>395.22599890322169</v>
      </c>
      <c r="E9957" s="109">
        <v>23674.681259584351</v>
      </c>
    </row>
    <row r="9958" spans="1:5" x14ac:dyDescent="0.35">
      <c r="A9958" s="107" t="s">
        <v>5</v>
      </c>
      <c r="B9958" s="107" t="s">
        <v>378</v>
      </c>
      <c r="C9958" s="110">
        <v>9</v>
      </c>
      <c r="D9958" s="109">
        <v>503.09486775632581</v>
      </c>
      <c r="E9958" s="109">
        <v>26436.888453515781</v>
      </c>
    </row>
    <row r="9959" spans="1:5" x14ac:dyDescent="0.35">
      <c r="A9959" s="107" t="s">
        <v>5</v>
      </c>
      <c r="B9959" s="107" t="s">
        <v>378</v>
      </c>
      <c r="C9959" s="110">
        <v>10</v>
      </c>
      <c r="D9959" s="109">
        <v>576.79489784222062</v>
      </c>
      <c r="E9959" s="109">
        <v>6845.7122453469792</v>
      </c>
    </row>
    <row r="9960" spans="1:5" x14ac:dyDescent="0.35">
      <c r="A9960" s="107" t="s">
        <v>5</v>
      </c>
      <c r="B9960" s="107" t="s">
        <v>378</v>
      </c>
      <c r="C9960" s="110">
        <v>11</v>
      </c>
      <c r="D9960" s="109">
        <v>640.69121090072542</v>
      </c>
      <c r="E9960" s="109">
        <v>3335.7172177309499</v>
      </c>
    </row>
    <row r="9961" spans="1:5" x14ac:dyDescent="0.35">
      <c r="A9961" s="107" t="s">
        <v>5</v>
      </c>
      <c r="B9961" s="107" t="s">
        <v>378</v>
      </c>
      <c r="C9961" s="110">
        <v>12</v>
      </c>
      <c r="D9961" s="109">
        <v>726.61982647192349</v>
      </c>
      <c r="E9961" s="109">
        <v>5959.6927122745137</v>
      </c>
    </row>
    <row r="9962" spans="1:5" x14ac:dyDescent="0.35">
      <c r="A9962" s="107" t="s">
        <v>5</v>
      </c>
      <c r="B9962" s="107" t="s">
        <v>377</v>
      </c>
      <c r="C9962" s="110">
        <v>1</v>
      </c>
      <c r="D9962" s="109">
        <v>911.24347456140208</v>
      </c>
      <c r="E9962" s="109">
        <v>70422.227607003209</v>
      </c>
    </row>
    <row r="9963" spans="1:5" x14ac:dyDescent="0.35">
      <c r="A9963" s="107" t="s">
        <v>5</v>
      </c>
      <c r="B9963" s="107" t="s">
        <v>377</v>
      </c>
      <c r="C9963" s="110">
        <v>2</v>
      </c>
      <c r="D9963" s="109">
        <v>1026.9346023345799</v>
      </c>
      <c r="E9963" s="109">
        <v>76118.52947494945</v>
      </c>
    </row>
    <row r="9964" spans="1:5" x14ac:dyDescent="0.35">
      <c r="A9964" s="107" t="s">
        <v>5</v>
      </c>
      <c r="B9964" s="107" t="s">
        <v>377</v>
      </c>
      <c r="C9964" s="110">
        <v>3</v>
      </c>
      <c r="D9964" s="109">
        <v>663.79443719114863</v>
      </c>
      <c r="E9964" s="109">
        <v>51841.181516001772</v>
      </c>
    </row>
    <row r="9965" spans="1:5" x14ac:dyDescent="0.35">
      <c r="A9965" s="107" t="s">
        <v>5</v>
      </c>
      <c r="B9965" s="107" t="s">
        <v>377</v>
      </c>
      <c r="C9965" s="110">
        <v>4</v>
      </c>
      <c r="D9965" s="109">
        <v>434.93105665141633</v>
      </c>
      <c r="E9965" s="109">
        <v>31405.561059096181</v>
      </c>
    </row>
    <row r="9966" spans="1:5" x14ac:dyDescent="0.35">
      <c r="A9966" s="107" t="s">
        <v>5</v>
      </c>
      <c r="B9966" s="107" t="s">
        <v>377</v>
      </c>
      <c r="C9966" s="110">
        <v>5</v>
      </c>
      <c r="D9966" s="109">
        <v>234.726515379982</v>
      </c>
      <c r="E9966" s="109">
        <v>17611.94814224348</v>
      </c>
    </row>
    <row r="9967" spans="1:5" x14ac:dyDescent="0.35">
      <c r="A9967" s="107" t="s">
        <v>5</v>
      </c>
      <c r="B9967" s="107" t="s">
        <v>377</v>
      </c>
      <c r="C9967" s="110">
        <v>6</v>
      </c>
      <c r="D9967" s="109">
        <v>170.12193345755679</v>
      </c>
      <c r="E9967" s="109">
        <v>11250.295704148441</v>
      </c>
    </row>
    <row r="9968" spans="1:5" x14ac:dyDescent="0.35">
      <c r="A9968" s="107" t="s">
        <v>5</v>
      </c>
      <c r="B9968" s="107" t="s">
        <v>377</v>
      </c>
      <c r="C9968" s="110">
        <v>7</v>
      </c>
      <c r="D9968" s="109">
        <v>246.47131468579749</v>
      </c>
      <c r="E9968" s="109">
        <v>14880.413603209499</v>
      </c>
    </row>
    <row r="9969" spans="1:5" x14ac:dyDescent="0.35">
      <c r="A9969" s="107" t="s">
        <v>5</v>
      </c>
      <c r="B9969" s="107" t="s">
        <v>377</v>
      </c>
      <c r="C9969" s="110">
        <v>8</v>
      </c>
      <c r="D9969" s="109">
        <v>360.39660455015581</v>
      </c>
      <c r="E9969" s="109">
        <v>22117.805224076761</v>
      </c>
    </row>
    <row r="9970" spans="1:5" x14ac:dyDescent="0.35">
      <c r="A9970" s="107" t="s">
        <v>5</v>
      </c>
      <c r="B9970" s="107" t="s">
        <v>377</v>
      </c>
      <c r="C9970" s="110">
        <v>9</v>
      </c>
      <c r="D9970" s="109">
        <v>537.36026896438807</v>
      </c>
      <c r="E9970" s="109">
        <v>26583.71496327854</v>
      </c>
    </row>
    <row r="9971" spans="1:5" x14ac:dyDescent="0.35">
      <c r="A9971" s="107" t="s">
        <v>5</v>
      </c>
      <c r="B9971" s="107" t="s">
        <v>377</v>
      </c>
      <c r="C9971" s="110">
        <v>10</v>
      </c>
      <c r="D9971" s="109">
        <v>706.41564473230017</v>
      </c>
      <c r="E9971" s="109">
        <v>7080.9420343886004</v>
      </c>
    </row>
    <row r="9972" spans="1:5" x14ac:dyDescent="0.35">
      <c r="A9972" s="107" t="s">
        <v>5</v>
      </c>
      <c r="B9972" s="107" t="s">
        <v>377</v>
      </c>
      <c r="C9972" s="110">
        <v>11</v>
      </c>
      <c r="D9972" s="109">
        <v>534.05191187292212</v>
      </c>
      <c r="E9972" s="109">
        <v>2002.383417708679</v>
      </c>
    </row>
    <row r="9973" spans="1:5" x14ac:dyDescent="0.35">
      <c r="A9973" s="107" t="s">
        <v>5</v>
      </c>
      <c r="B9973" s="107" t="s">
        <v>377</v>
      </c>
      <c r="C9973" s="110">
        <v>12</v>
      </c>
      <c r="D9973" s="109">
        <v>819.76202287810895</v>
      </c>
      <c r="E9973" s="109">
        <v>4993.7576504750177</v>
      </c>
    </row>
    <row r="9974" spans="1:5" x14ac:dyDescent="0.35">
      <c r="A9974" s="107" t="s">
        <v>5</v>
      </c>
      <c r="B9974" s="107" t="s">
        <v>376</v>
      </c>
      <c r="C9974" s="110">
        <v>1</v>
      </c>
      <c r="D9974" s="109">
        <v>26200.783999999989</v>
      </c>
      <c r="E9974" s="109">
        <v>1932775.2139254289</v>
      </c>
    </row>
    <row r="9975" spans="1:5" x14ac:dyDescent="0.35">
      <c r="A9975" s="107" t="s">
        <v>5</v>
      </c>
      <c r="B9975" s="107" t="s">
        <v>376</v>
      </c>
      <c r="C9975" s="110">
        <v>2</v>
      </c>
      <c r="D9975" s="109">
        <v>22158.311521801839</v>
      </c>
      <c r="E9975" s="109">
        <v>1565543.3595651321</v>
      </c>
    </row>
    <row r="9976" spans="1:5" x14ac:dyDescent="0.35">
      <c r="A9976" s="107" t="s">
        <v>5</v>
      </c>
      <c r="B9976" s="107" t="s">
        <v>376</v>
      </c>
      <c r="C9976" s="110">
        <v>3</v>
      </c>
      <c r="D9976" s="109">
        <v>21174.36780705817</v>
      </c>
      <c r="E9976" s="109">
        <v>1566616.130648315</v>
      </c>
    </row>
    <row r="9977" spans="1:5" x14ac:dyDescent="0.35">
      <c r="A9977" s="107" t="s">
        <v>5</v>
      </c>
      <c r="B9977" s="107" t="s">
        <v>376</v>
      </c>
      <c r="C9977" s="110">
        <v>4</v>
      </c>
      <c r="D9977" s="109">
        <v>15253.78148562866</v>
      </c>
      <c r="E9977" s="109">
        <v>1049220.962395164</v>
      </c>
    </row>
    <row r="9978" spans="1:5" x14ac:dyDescent="0.35">
      <c r="A9978" s="107" t="s">
        <v>5</v>
      </c>
      <c r="B9978" s="107" t="s">
        <v>376</v>
      </c>
      <c r="C9978" s="110">
        <v>5</v>
      </c>
      <c r="D9978" s="109">
        <v>10427.75172989867</v>
      </c>
      <c r="E9978" s="109">
        <v>735413.27324536443</v>
      </c>
    </row>
    <row r="9979" spans="1:5" x14ac:dyDescent="0.35">
      <c r="A9979" s="107" t="s">
        <v>5</v>
      </c>
      <c r="B9979" s="107" t="s">
        <v>376</v>
      </c>
      <c r="C9979" s="110">
        <v>6</v>
      </c>
      <c r="D9979" s="109">
        <v>8364.8758034854054</v>
      </c>
      <c r="E9979" s="109">
        <v>540476.73477632774</v>
      </c>
    </row>
    <row r="9980" spans="1:5" x14ac:dyDescent="0.35">
      <c r="A9980" s="107" t="s">
        <v>5</v>
      </c>
      <c r="B9980" s="107" t="s">
        <v>376</v>
      </c>
      <c r="C9980" s="110">
        <v>7</v>
      </c>
      <c r="D9980" s="109">
        <v>10926.13054321725</v>
      </c>
      <c r="E9980" s="109">
        <v>660938.21847327694</v>
      </c>
    </row>
    <row r="9981" spans="1:5" x14ac:dyDescent="0.35">
      <c r="A9981" s="107" t="s">
        <v>5</v>
      </c>
      <c r="B9981" s="107" t="s">
        <v>376</v>
      </c>
      <c r="C9981" s="110">
        <v>8</v>
      </c>
      <c r="D9981" s="109">
        <v>11874.168604947599</v>
      </c>
      <c r="E9981" s="109">
        <v>725301.91729087301</v>
      </c>
    </row>
    <row r="9982" spans="1:5" x14ac:dyDescent="0.35">
      <c r="A9982" s="107" t="s">
        <v>5</v>
      </c>
      <c r="B9982" s="107" t="s">
        <v>376</v>
      </c>
      <c r="C9982" s="110">
        <v>9</v>
      </c>
      <c r="D9982" s="109">
        <v>14622.322999999969</v>
      </c>
      <c r="E9982" s="109">
        <v>770013.46374559135</v>
      </c>
    </row>
    <row r="9983" spans="1:5" x14ac:dyDescent="0.35">
      <c r="A9983" s="107" t="s">
        <v>5</v>
      </c>
      <c r="B9983" s="107" t="s">
        <v>376</v>
      </c>
      <c r="C9983" s="110">
        <v>10</v>
      </c>
      <c r="D9983" s="109">
        <v>17152.733887519709</v>
      </c>
      <c r="E9983" s="109">
        <v>209468.38994007761</v>
      </c>
    </row>
    <row r="9984" spans="1:5" x14ac:dyDescent="0.35">
      <c r="A9984" s="107" t="s">
        <v>5</v>
      </c>
      <c r="B9984" s="107" t="s">
        <v>376</v>
      </c>
      <c r="C9984" s="110">
        <v>11</v>
      </c>
      <c r="D9984" s="109">
        <v>21151.570237395212</v>
      </c>
      <c r="E9984" s="109">
        <v>114338.7704084111</v>
      </c>
    </row>
    <row r="9985" spans="1:5" x14ac:dyDescent="0.35">
      <c r="A9985" s="107" t="s">
        <v>5</v>
      </c>
      <c r="B9985" s="107" t="s">
        <v>376</v>
      </c>
      <c r="C9985" s="110">
        <v>12</v>
      </c>
      <c r="D9985" s="109">
        <v>25314.27039468259</v>
      </c>
      <c r="E9985" s="109">
        <v>202661.44033822921</v>
      </c>
    </row>
    <row r="9986" spans="1:5" x14ac:dyDescent="0.35">
      <c r="A9986" s="107" t="s">
        <v>5</v>
      </c>
      <c r="B9986" s="107" t="s">
        <v>375</v>
      </c>
      <c r="C9986" s="110">
        <v>1</v>
      </c>
      <c r="D9986" s="109">
        <v>2711.5951569716581</v>
      </c>
      <c r="E9986" s="109">
        <v>91583.84941140606</v>
      </c>
    </row>
    <row r="9987" spans="1:5" x14ac:dyDescent="0.35">
      <c r="A9987" s="107" t="s">
        <v>5</v>
      </c>
      <c r="B9987" s="107" t="s">
        <v>375</v>
      </c>
      <c r="C9987" s="110">
        <v>2</v>
      </c>
      <c r="D9987" s="109">
        <v>2337.5349339797958</v>
      </c>
      <c r="E9987" s="109">
        <v>90406.43399629934</v>
      </c>
    </row>
    <row r="9988" spans="1:5" x14ac:dyDescent="0.35">
      <c r="A9988" s="107" t="s">
        <v>5</v>
      </c>
      <c r="B9988" s="107" t="s">
        <v>375</v>
      </c>
      <c r="C9988" s="110">
        <v>3</v>
      </c>
      <c r="D9988" s="109">
        <v>2384.3863948349131</v>
      </c>
      <c r="E9988" s="109">
        <v>105905.65824805549</v>
      </c>
    </row>
    <row r="9989" spans="1:5" x14ac:dyDescent="0.35">
      <c r="A9989" s="107" t="s">
        <v>5</v>
      </c>
      <c r="B9989" s="107" t="s">
        <v>375</v>
      </c>
      <c r="C9989" s="110">
        <v>4</v>
      </c>
      <c r="D9989" s="109">
        <v>2037.2762415322479</v>
      </c>
      <c r="E9989" s="109">
        <v>88177.609489353868</v>
      </c>
    </row>
    <row r="9990" spans="1:5" x14ac:dyDescent="0.35">
      <c r="A9990" s="107" t="s">
        <v>5</v>
      </c>
      <c r="B9990" s="107" t="s">
        <v>375</v>
      </c>
      <c r="C9990" s="110">
        <v>5</v>
      </c>
      <c r="D9990" s="109">
        <v>1791.676106827719</v>
      </c>
      <c r="E9990" s="109">
        <v>98589.494879734426</v>
      </c>
    </row>
    <row r="9991" spans="1:5" x14ac:dyDescent="0.35">
      <c r="A9991" s="107" t="s">
        <v>5</v>
      </c>
      <c r="B9991" s="107" t="s">
        <v>375</v>
      </c>
      <c r="C9991" s="110">
        <v>6</v>
      </c>
      <c r="D9991" s="109">
        <v>310.77313461511147</v>
      </c>
      <c r="E9991" s="109">
        <v>16916.03221894411</v>
      </c>
    </row>
    <row r="9992" spans="1:5" x14ac:dyDescent="0.35">
      <c r="A9992" s="107" t="s">
        <v>5</v>
      </c>
      <c r="B9992" s="107" t="s">
        <v>375</v>
      </c>
      <c r="C9992" s="110">
        <v>7</v>
      </c>
      <c r="D9992" s="109">
        <v>1756.6115057381321</v>
      </c>
      <c r="E9992" s="109">
        <v>38871.455396214893</v>
      </c>
    </row>
    <row r="9993" spans="1:5" x14ac:dyDescent="0.35">
      <c r="A9993" s="107" t="s">
        <v>5</v>
      </c>
      <c r="B9993" s="107" t="s">
        <v>375</v>
      </c>
      <c r="C9993" s="110">
        <v>8</v>
      </c>
      <c r="D9993" s="109">
        <v>1459.0000622049199</v>
      </c>
      <c r="E9993" s="109">
        <v>9837.3336003091008</v>
      </c>
    </row>
    <row r="9994" spans="1:5" x14ac:dyDescent="0.35">
      <c r="A9994" s="107" t="s">
        <v>5</v>
      </c>
      <c r="B9994" s="107" t="s">
        <v>375</v>
      </c>
      <c r="C9994" s="110">
        <v>9</v>
      </c>
      <c r="D9994" s="109">
        <v>829.3626431272171</v>
      </c>
      <c r="E9994" s="109">
        <v>8124.1034341570403</v>
      </c>
    </row>
    <row r="9995" spans="1:5" x14ac:dyDescent="0.35">
      <c r="A9995" s="107" t="s">
        <v>5</v>
      </c>
      <c r="B9995" s="107" t="s">
        <v>375</v>
      </c>
      <c r="C9995" s="110">
        <v>10</v>
      </c>
      <c r="D9995" s="109">
        <v>835.92883303187386</v>
      </c>
      <c r="E9995" s="109">
        <v>9512.011248363895</v>
      </c>
    </row>
    <row r="9996" spans="1:5" x14ac:dyDescent="0.35">
      <c r="A9996" s="107" t="s">
        <v>5</v>
      </c>
      <c r="B9996" s="107" t="s">
        <v>375</v>
      </c>
      <c r="C9996" s="110">
        <v>11</v>
      </c>
      <c r="D9996" s="109">
        <v>1147.7100296523481</v>
      </c>
      <c r="E9996" s="109">
        <v>13730.600919160121</v>
      </c>
    </row>
    <row r="9997" spans="1:5" x14ac:dyDescent="0.35">
      <c r="A9997" s="107" t="s">
        <v>5</v>
      </c>
      <c r="B9997" s="107" t="s">
        <v>375</v>
      </c>
      <c r="C9997" s="110">
        <v>12</v>
      </c>
      <c r="D9997" s="109">
        <v>959.51082706572538</v>
      </c>
      <c r="E9997" s="109">
        <v>15454.277620133431</v>
      </c>
    </row>
    <row r="9998" spans="1:5" x14ac:dyDescent="0.35">
      <c r="A9998" s="107" t="s">
        <v>5</v>
      </c>
      <c r="B9998" s="107" t="s">
        <v>89</v>
      </c>
      <c r="C9998" s="110">
        <v>1</v>
      </c>
      <c r="D9998" s="109">
        <v>522</v>
      </c>
      <c r="E9998" s="109">
        <v>31497.365111009549</v>
      </c>
    </row>
    <row r="9999" spans="1:5" x14ac:dyDescent="0.35">
      <c r="A9999" s="107" t="s">
        <v>5</v>
      </c>
      <c r="B9999" s="107" t="s">
        <v>89</v>
      </c>
      <c r="C9999" s="110">
        <v>2</v>
      </c>
      <c r="D9999" s="109">
        <v>3616.3201103210472</v>
      </c>
      <c r="E9999" s="109">
        <v>257820.48023890951</v>
      </c>
    </row>
    <row r="10000" spans="1:5" x14ac:dyDescent="0.35">
      <c r="A10000" s="107" t="s">
        <v>5</v>
      </c>
      <c r="B10000" s="107" t="s">
        <v>89</v>
      </c>
      <c r="C10000" s="110">
        <v>3</v>
      </c>
      <c r="D10000" s="109">
        <v>3772.0801458358792</v>
      </c>
      <c r="E10000" s="109">
        <v>286726.91423098452</v>
      </c>
    </row>
    <row r="10001" spans="1:5" x14ac:dyDescent="0.35">
      <c r="A10001" s="107" t="s">
        <v>5</v>
      </c>
      <c r="B10001" s="107" t="s">
        <v>89</v>
      </c>
      <c r="C10001" s="110">
        <v>4</v>
      </c>
      <c r="D10001" s="109">
        <v>3894.0001020431541</v>
      </c>
      <c r="E10001" s="109">
        <v>278060.47133966611</v>
      </c>
    </row>
    <row r="10002" spans="1:5" x14ac:dyDescent="0.35">
      <c r="A10002" s="107" t="s">
        <v>5</v>
      </c>
      <c r="B10002" s="107" t="s">
        <v>89</v>
      </c>
      <c r="C10002" s="110">
        <v>5</v>
      </c>
      <c r="D10002" s="109">
        <v>11587.67998218536</v>
      </c>
      <c r="E10002" s="109">
        <v>838431.98644700903</v>
      </c>
    </row>
    <row r="10003" spans="1:5" x14ac:dyDescent="0.35">
      <c r="A10003" s="107" t="s">
        <v>5</v>
      </c>
      <c r="B10003" s="107" t="s">
        <v>89</v>
      </c>
      <c r="C10003" s="110">
        <v>6</v>
      </c>
      <c r="D10003" s="109">
        <v>11275.19993972778</v>
      </c>
      <c r="E10003" s="109">
        <v>701083.88598697295</v>
      </c>
    </row>
    <row r="10004" spans="1:5" x14ac:dyDescent="0.35">
      <c r="A10004" s="107" t="s">
        <v>5</v>
      </c>
      <c r="B10004" s="107" t="s">
        <v>89</v>
      </c>
      <c r="C10004" s="110">
        <v>7</v>
      </c>
      <c r="D10004" s="109">
        <v>11651.039901733389</v>
      </c>
      <c r="E10004" s="109">
        <v>671801.69795565109</v>
      </c>
    </row>
    <row r="10005" spans="1:5" x14ac:dyDescent="0.35">
      <c r="A10005" s="107" t="s">
        <v>5</v>
      </c>
      <c r="B10005" s="107" t="s">
        <v>89</v>
      </c>
      <c r="C10005" s="110">
        <v>8</v>
      </c>
      <c r="D10005" s="109">
        <v>11395.43997192383</v>
      </c>
      <c r="E10005" s="109">
        <v>692082.97945522796</v>
      </c>
    </row>
    <row r="10006" spans="1:5" x14ac:dyDescent="0.35">
      <c r="A10006" s="107" t="s">
        <v>5</v>
      </c>
      <c r="B10006" s="107" t="s">
        <v>89</v>
      </c>
      <c r="C10006" s="110">
        <v>9</v>
      </c>
      <c r="D10006" s="109">
        <v>4056.4801039695772</v>
      </c>
      <c r="E10006" s="109">
        <v>213296.67077085041</v>
      </c>
    </row>
    <row r="10007" spans="1:5" x14ac:dyDescent="0.35">
      <c r="A10007" s="107" t="s">
        <v>5</v>
      </c>
      <c r="B10007" s="107" t="s">
        <v>89</v>
      </c>
      <c r="C10007" s="110">
        <v>10</v>
      </c>
      <c r="D10007" s="109">
        <v>6982.1182147202862</v>
      </c>
      <c r="E10007" s="109">
        <v>104889.54801414331</v>
      </c>
    </row>
    <row r="10008" spans="1:5" x14ac:dyDescent="0.35">
      <c r="A10008" s="107" t="s">
        <v>5</v>
      </c>
      <c r="B10008" s="107" t="s">
        <v>89</v>
      </c>
      <c r="C10008" s="110">
        <v>11</v>
      </c>
      <c r="D10008" s="109">
        <v>6124.2888985895943</v>
      </c>
      <c r="E10008" s="109">
        <v>55192.542650830626</v>
      </c>
    </row>
    <row r="10009" spans="1:5" x14ac:dyDescent="0.35">
      <c r="A10009" s="107" t="s">
        <v>5</v>
      </c>
      <c r="B10009" s="107" t="s">
        <v>89</v>
      </c>
      <c r="C10009" s="110">
        <v>12</v>
      </c>
      <c r="D10009" s="109">
        <v>6251.426031414464</v>
      </c>
      <c r="E10009" s="109">
        <v>52784.480085099327</v>
      </c>
    </row>
    <row r="10010" spans="1:5" x14ac:dyDescent="0.35">
      <c r="A10010" s="107" t="s">
        <v>5</v>
      </c>
      <c r="B10010" s="107" t="s">
        <v>374</v>
      </c>
      <c r="C10010" s="110">
        <v>1</v>
      </c>
      <c r="D10010" s="109">
        <v>250.56000185012829</v>
      </c>
      <c r="E10010" s="109">
        <v>15228.94323317325</v>
      </c>
    </row>
    <row r="10011" spans="1:5" x14ac:dyDescent="0.35">
      <c r="A10011" s="107" t="s">
        <v>5</v>
      </c>
      <c r="B10011" s="107" t="s">
        <v>374</v>
      </c>
      <c r="C10011" s="110">
        <v>2</v>
      </c>
      <c r="D10011" s="109">
        <v>2226.2399780750279</v>
      </c>
      <c r="E10011" s="109">
        <v>161468.09982667811</v>
      </c>
    </row>
    <row r="10012" spans="1:5" x14ac:dyDescent="0.35">
      <c r="A10012" s="107" t="s">
        <v>5</v>
      </c>
      <c r="B10012" s="107" t="s">
        <v>374</v>
      </c>
      <c r="C10012" s="110">
        <v>3</v>
      </c>
      <c r="D10012" s="109">
        <v>2209.4400248527518</v>
      </c>
      <c r="E10012" s="109">
        <v>168720.5212654694</v>
      </c>
    </row>
    <row r="10013" spans="1:5" x14ac:dyDescent="0.35">
      <c r="A10013" s="107" t="s">
        <v>5</v>
      </c>
      <c r="B10013" s="107" t="s">
        <v>374</v>
      </c>
      <c r="C10013" s="110">
        <v>4</v>
      </c>
      <c r="D10013" s="109">
        <v>3351.3599829673758</v>
      </c>
      <c r="E10013" s="109">
        <v>240639.1765232897</v>
      </c>
    </row>
    <row r="10014" spans="1:5" x14ac:dyDescent="0.35">
      <c r="A10014" s="107" t="s">
        <v>5</v>
      </c>
      <c r="B10014" s="107" t="s">
        <v>374</v>
      </c>
      <c r="C10014" s="110">
        <v>5</v>
      </c>
      <c r="D10014" s="109">
        <v>3608.399926662446</v>
      </c>
      <c r="E10014" s="109">
        <v>262961.17359056277</v>
      </c>
    </row>
    <row r="10015" spans="1:5" x14ac:dyDescent="0.35">
      <c r="A10015" s="107" t="s">
        <v>5</v>
      </c>
      <c r="B10015" s="107" t="s">
        <v>374</v>
      </c>
      <c r="C10015" s="110">
        <v>6</v>
      </c>
      <c r="D10015" s="109">
        <v>3491.9999246597299</v>
      </c>
      <c r="E10015" s="109">
        <v>214275.44843091941</v>
      </c>
    </row>
    <row r="10016" spans="1:5" x14ac:dyDescent="0.35">
      <c r="A10016" s="107" t="s">
        <v>5</v>
      </c>
      <c r="B10016" s="107" t="s">
        <v>374</v>
      </c>
      <c r="C10016" s="110">
        <v>7</v>
      </c>
      <c r="D10016" s="109">
        <v>3608.3998813629159</v>
      </c>
      <c r="E10016" s="109">
        <v>206401.246378468</v>
      </c>
    </row>
    <row r="10017" spans="1:5" x14ac:dyDescent="0.35">
      <c r="A10017" s="107" t="s">
        <v>5</v>
      </c>
      <c r="B10017" s="107" t="s">
        <v>374</v>
      </c>
      <c r="C10017" s="110">
        <v>8</v>
      </c>
      <c r="D10017" s="109">
        <v>3608.3999185562138</v>
      </c>
      <c r="E10017" s="109">
        <v>215908.7504361879</v>
      </c>
    </row>
    <row r="10018" spans="1:5" x14ac:dyDescent="0.35">
      <c r="A10018" s="107" t="s">
        <v>5</v>
      </c>
      <c r="B10018" s="107" t="s">
        <v>374</v>
      </c>
      <c r="C10018" s="110">
        <v>9</v>
      </c>
      <c r="D10018" s="109">
        <v>3491.9999432563791</v>
      </c>
      <c r="E10018" s="109">
        <v>182771.6945303352</v>
      </c>
    </row>
    <row r="10019" spans="1:5" x14ac:dyDescent="0.35">
      <c r="A10019" s="107" t="s">
        <v>5</v>
      </c>
      <c r="B10019" s="107" t="s">
        <v>374</v>
      </c>
      <c r="C10019" s="110">
        <v>10</v>
      </c>
      <c r="D10019" s="109">
        <v>3562.219738977089</v>
      </c>
      <c r="E10019" s="109">
        <v>75875.079266857705</v>
      </c>
    </row>
    <row r="10020" spans="1:5" x14ac:dyDescent="0.35">
      <c r="A10020" s="107" t="s">
        <v>5</v>
      </c>
      <c r="B10020" s="107" t="s">
        <v>374</v>
      </c>
      <c r="C10020" s="110">
        <v>11</v>
      </c>
      <c r="D10020" s="109">
        <v>3159.8413102465279</v>
      </c>
      <c r="E10020" s="109">
        <v>41507.622396032792</v>
      </c>
    </row>
    <row r="10021" spans="1:5" x14ac:dyDescent="0.35">
      <c r="A10021" s="107" t="s">
        <v>5</v>
      </c>
      <c r="B10021" s="107" t="s">
        <v>374</v>
      </c>
      <c r="C10021" s="110">
        <v>12</v>
      </c>
      <c r="D10021" s="109">
        <v>3244.32090004372</v>
      </c>
      <c r="E10021" s="109">
        <v>34213.145409376957</v>
      </c>
    </row>
    <row r="10022" spans="1:5" x14ac:dyDescent="0.35">
      <c r="A10022" s="107" t="s">
        <v>5</v>
      </c>
      <c r="B10022" s="107" t="s">
        <v>373</v>
      </c>
      <c r="C10022" s="110">
        <v>1</v>
      </c>
      <c r="D10022" s="109">
        <v>2578.1563960580029</v>
      </c>
      <c r="E10022" s="109">
        <v>484879.65888049267</v>
      </c>
    </row>
    <row r="10023" spans="1:5" x14ac:dyDescent="0.35">
      <c r="A10023" s="107" t="s">
        <v>5</v>
      </c>
      <c r="B10023" s="107" t="s">
        <v>373</v>
      </c>
      <c r="C10023" s="110">
        <v>2</v>
      </c>
      <c r="D10023" s="109">
        <v>2103.4997189939158</v>
      </c>
      <c r="E10023" s="109">
        <v>388780.75640851608</v>
      </c>
    </row>
    <row r="10024" spans="1:5" x14ac:dyDescent="0.35">
      <c r="A10024" s="107" t="s">
        <v>5</v>
      </c>
      <c r="B10024" s="107" t="s">
        <v>373</v>
      </c>
      <c r="C10024" s="110">
        <v>3</v>
      </c>
      <c r="D10024" s="109">
        <v>1864.1382722742451</v>
      </c>
      <c r="E10024" s="109">
        <v>347052.68674669543</v>
      </c>
    </row>
    <row r="10025" spans="1:5" x14ac:dyDescent="0.35">
      <c r="A10025" s="107" t="s">
        <v>5</v>
      </c>
      <c r="B10025" s="107" t="s">
        <v>373</v>
      </c>
      <c r="C10025" s="110">
        <v>4</v>
      </c>
      <c r="D10025" s="109">
        <v>1197.478442027435</v>
      </c>
      <c r="E10025" s="109">
        <v>153942.4275731919</v>
      </c>
    </row>
    <row r="10026" spans="1:5" x14ac:dyDescent="0.35">
      <c r="A10026" s="107" t="s">
        <v>5</v>
      </c>
      <c r="B10026" s="107" t="s">
        <v>373</v>
      </c>
      <c r="C10026" s="110">
        <v>5</v>
      </c>
      <c r="D10026" s="109">
        <v>647.48769778846463</v>
      </c>
      <c r="E10026" s="109">
        <v>51070.777719485377</v>
      </c>
    </row>
    <row r="10027" spans="1:5" x14ac:dyDescent="0.35">
      <c r="A10027" s="107" t="s">
        <v>5</v>
      </c>
      <c r="B10027" s="107" t="s">
        <v>373</v>
      </c>
      <c r="C10027" s="110">
        <v>6</v>
      </c>
      <c r="D10027" s="109">
        <v>475.25356765598121</v>
      </c>
      <c r="E10027" s="109">
        <v>38673.249812353053</v>
      </c>
    </row>
    <row r="10028" spans="1:5" x14ac:dyDescent="0.35">
      <c r="A10028" s="107" t="s">
        <v>5</v>
      </c>
      <c r="B10028" s="107" t="s">
        <v>373</v>
      </c>
      <c r="C10028" s="110">
        <v>7</v>
      </c>
      <c r="D10028" s="109">
        <v>689.86522030495064</v>
      </c>
      <c r="E10028" s="109">
        <v>67903.740378227099</v>
      </c>
    </row>
    <row r="10029" spans="1:5" x14ac:dyDescent="0.35">
      <c r="A10029" s="107" t="s">
        <v>5</v>
      </c>
      <c r="B10029" s="107" t="s">
        <v>373</v>
      </c>
      <c r="C10029" s="110">
        <v>8</v>
      </c>
      <c r="D10029" s="109">
        <v>1013.971582640285</v>
      </c>
      <c r="E10029" s="109">
        <v>113371.8022331098</v>
      </c>
    </row>
    <row r="10030" spans="1:5" x14ac:dyDescent="0.35">
      <c r="A10030" s="107" t="s">
        <v>5</v>
      </c>
      <c r="B10030" s="107" t="s">
        <v>373</v>
      </c>
      <c r="C10030" s="110">
        <v>9</v>
      </c>
      <c r="D10030" s="109">
        <v>1551.449157870645</v>
      </c>
      <c r="E10030" s="109">
        <v>175448.32922398139</v>
      </c>
    </row>
    <row r="10031" spans="1:5" x14ac:dyDescent="0.35">
      <c r="A10031" s="107" t="s">
        <v>5</v>
      </c>
      <c r="B10031" s="107" t="s">
        <v>373</v>
      </c>
      <c r="C10031" s="110">
        <v>10</v>
      </c>
      <c r="D10031" s="109">
        <v>1988.2184894680161</v>
      </c>
      <c r="E10031" s="109">
        <v>138455.60245314179</v>
      </c>
    </row>
    <row r="10032" spans="1:5" x14ac:dyDescent="0.35">
      <c r="A10032" s="107" t="s">
        <v>5</v>
      </c>
      <c r="B10032" s="107" t="s">
        <v>373</v>
      </c>
      <c r="C10032" s="110">
        <v>11</v>
      </c>
      <c r="D10032" s="109">
        <v>2149.9664473540611</v>
      </c>
      <c r="E10032" s="109">
        <v>163494.01592758691</v>
      </c>
    </row>
    <row r="10033" spans="1:5" x14ac:dyDescent="0.35">
      <c r="A10033" s="107" t="s">
        <v>5</v>
      </c>
      <c r="B10033" s="107" t="s">
        <v>373</v>
      </c>
      <c r="C10033" s="110">
        <v>12</v>
      </c>
      <c r="D10033" s="109">
        <v>2654.1767245893798</v>
      </c>
      <c r="E10033" s="109">
        <v>192478.69215448861</v>
      </c>
    </row>
    <row r="10034" spans="1:5" x14ac:dyDescent="0.35">
      <c r="A10034" s="107" t="s">
        <v>5</v>
      </c>
      <c r="B10034" s="107" t="s">
        <v>21</v>
      </c>
      <c r="C10034" s="110">
        <v>1</v>
      </c>
      <c r="D10034" s="109">
        <v>180141.3353357655</v>
      </c>
      <c r="E10034" s="109">
        <v>14190589.76380386</v>
      </c>
    </row>
    <row r="10035" spans="1:5" x14ac:dyDescent="0.35">
      <c r="A10035" s="107" t="s">
        <v>5</v>
      </c>
      <c r="B10035" s="107" t="s">
        <v>21</v>
      </c>
      <c r="C10035" s="110">
        <v>2</v>
      </c>
      <c r="D10035" s="109">
        <v>70080.919135581149</v>
      </c>
      <c r="E10035" s="109">
        <v>5947410.4227836002</v>
      </c>
    </row>
    <row r="10036" spans="1:5" x14ac:dyDescent="0.35">
      <c r="A10036" s="107" t="s">
        <v>5</v>
      </c>
      <c r="B10036" s="107" t="s">
        <v>21</v>
      </c>
      <c r="C10036" s="110">
        <v>3</v>
      </c>
      <c r="D10036" s="109">
        <v>157794.8559446591</v>
      </c>
      <c r="E10036" s="109">
        <v>13364040.63781338</v>
      </c>
    </row>
    <row r="10037" spans="1:5" x14ac:dyDescent="0.35">
      <c r="A10037" s="107" t="s">
        <v>5</v>
      </c>
      <c r="B10037" s="107" t="s">
        <v>21</v>
      </c>
      <c r="C10037" s="110">
        <v>4</v>
      </c>
      <c r="D10037" s="109">
        <v>178992.7893271599</v>
      </c>
      <c r="E10037" s="109">
        <v>14402573.946799129</v>
      </c>
    </row>
    <row r="10038" spans="1:5" x14ac:dyDescent="0.35">
      <c r="A10038" s="107" t="s">
        <v>5</v>
      </c>
      <c r="B10038" s="107" t="s">
        <v>21</v>
      </c>
      <c r="C10038" s="110">
        <v>5</v>
      </c>
      <c r="D10038" s="109">
        <v>165855.21444905881</v>
      </c>
      <c r="E10038" s="109">
        <v>12579483.34114911</v>
      </c>
    </row>
    <row r="10039" spans="1:5" x14ac:dyDescent="0.35">
      <c r="A10039" s="107" t="s">
        <v>5</v>
      </c>
      <c r="B10039" s="107" t="s">
        <v>21</v>
      </c>
      <c r="C10039" s="110">
        <v>6</v>
      </c>
      <c r="D10039" s="109">
        <v>150007.8471703862</v>
      </c>
      <c r="E10039" s="109">
        <v>10987056.042118641</v>
      </c>
    </row>
    <row r="10040" spans="1:5" x14ac:dyDescent="0.35">
      <c r="A10040" s="107" t="s">
        <v>5</v>
      </c>
      <c r="B10040" s="107" t="s">
        <v>21</v>
      </c>
      <c r="C10040" s="110">
        <v>7</v>
      </c>
      <c r="D10040" s="109">
        <v>168390.88522813021</v>
      </c>
      <c r="E10040" s="109">
        <v>11930771.91892672</v>
      </c>
    </row>
    <row r="10041" spans="1:5" x14ac:dyDescent="0.35">
      <c r="A10041" s="107" t="s">
        <v>5</v>
      </c>
      <c r="B10041" s="107" t="s">
        <v>21</v>
      </c>
      <c r="C10041" s="110">
        <v>8</v>
      </c>
      <c r="D10041" s="109">
        <v>178524.32337419951</v>
      </c>
      <c r="E10041" s="109">
        <v>12874924.262832319</v>
      </c>
    </row>
    <row r="10042" spans="1:5" x14ac:dyDescent="0.35">
      <c r="A10042" s="107" t="s">
        <v>5</v>
      </c>
      <c r="B10042" s="107" t="s">
        <v>21</v>
      </c>
      <c r="C10042" s="110">
        <v>9</v>
      </c>
      <c r="D10042" s="109">
        <v>158512.64522945919</v>
      </c>
      <c r="E10042" s="109">
        <v>10812454.19366231</v>
      </c>
    </row>
    <row r="10043" spans="1:5" x14ac:dyDescent="0.35">
      <c r="A10043" s="107" t="s">
        <v>5</v>
      </c>
      <c r="B10043" s="107" t="s">
        <v>21</v>
      </c>
      <c r="C10043" s="110">
        <v>10</v>
      </c>
      <c r="D10043" s="109">
        <v>124035.6180674387</v>
      </c>
      <c r="E10043" s="109">
        <v>8240996.8716563191</v>
      </c>
    </row>
    <row r="10044" spans="1:5" x14ac:dyDescent="0.35">
      <c r="A10044" s="107" t="s">
        <v>5</v>
      </c>
      <c r="B10044" s="107" t="s">
        <v>21</v>
      </c>
      <c r="C10044" s="110">
        <v>11</v>
      </c>
      <c r="D10044" s="109">
        <v>118749.4048138184</v>
      </c>
      <c r="E10044" s="109">
        <v>7950339.570318792</v>
      </c>
    </row>
    <row r="10045" spans="1:5" x14ac:dyDescent="0.35">
      <c r="A10045" s="107" t="s">
        <v>5</v>
      </c>
      <c r="B10045" s="107" t="s">
        <v>21</v>
      </c>
      <c r="C10045" s="110">
        <v>12</v>
      </c>
      <c r="D10045" s="109">
        <v>150441.18732588281</v>
      </c>
      <c r="E10045" s="109">
        <v>10671239.107644821</v>
      </c>
    </row>
    <row r="10046" spans="1:5" x14ac:dyDescent="0.35">
      <c r="A10046" s="107" t="s">
        <v>5</v>
      </c>
      <c r="B10046" s="107" t="s">
        <v>22</v>
      </c>
      <c r="C10046" s="110">
        <v>1</v>
      </c>
      <c r="D10046" s="109">
        <v>1099989.020385551</v>
      </c>
      <c r="E10046" s="109">
        <v>86517852.465366736</v>
      </c>
    </row>
    <row r="10047" spans="1:5" x14ac:dyDescent="0.35">
      <c r="A10047" s="107" t="s">
        <v>5</v>
      </c>
      <c r="B10047" s="107" t="s">
        <v>22</v>
      </c>
      <c r="C10047" s="110">
        <v>2</v>
      </c>
      <c r="D10047" s="109">
        <v>1022098.486427494</v>
      </c>
      <c r="E10047" s="109">
        <v>76426467.573813632</v>
      </c>
    </row>
    <row r="10048" spans="1:5" x14ac:dyDescent="0.35">
      <c r="A10048" s="107" t="s">
        <v>5</v>
      </c>
      <c r="B10048" s="107" t="s">
        <v>22</v>
      </c>
      <c r="C10048" s="110">
        <v>3</v>
      </c>
      <c r="D10048" s="109">
        <v>1062570.5715893491</v>
      </c>
      <c r="E10048" s="109">
        <v>85161470.143938825</v>
      </c>
    </row>
    <row r="10049" spans="1:5" x14ac:dyDescent="0.35">
      <c r="A10049" s="107" t="s">
        <v>5</v>
      </c>
      <c r="B10049" s="107" t="s">
        <v>22</v>
      </c>
      <c r="C10049" s="110">
        <v>4</v>
      </c>
      <c r="D10049" s="109">
        <v>983710.57057247311</v>
      </c>
      <c r="E10049" s="109">
        <v>71407308.503209054</v>
      </c>
    </row>
    <row r="10050" spans="1:5" x14ac:dyDescent="0.35">
      <c r="A10050" s="107" t="s">
        <v>5</v>
      </c>
      <c r="B10050" s="107" t="s">
        <v>22</v>
      </c>
      <c r="C10050" s="110">
        <v>5</v>
      </c>
      <c r="D10050" s="109">
        <v>936343.49190076708</v>
      </c>
      <c r="E10050" s="109">
        <v>65370260.595253587</v>
      </c>
    </row>
    <row r="10051" spans="1:5" x14ac:dyDescent="0.35">
      <c r="A10051" s="107" t="s">
        <v>5</v>
      </c>
      <c r="B10051" s="107" t="s">
        <v>22</v>
      </c>
      <c r="C10051" s="110">
        <v>6</v>
      </c>
      <c r="D10051" s="109">
        <v>814443.26920604252</v>
      </c>
      <c r="E10051" s="109">
        <v>50906245.622297622</v>
      </c>
    </row>
    <row r="10052" spans="1:5" x14ac:dyDescent="0.35">
      <c r="A10052" s="107" t="s">
        <v>5</v>
      </c>
      <c r="B10052" s="107" t="s">
        <v>22</v>
      </c>
      <c r="C10052" s="110">
        <v>7</v>
      </c>
      <c r="D10052" s="109">
        <v>867171.20301493141</v>
      </c>
      <c r="E10052" s="109">
        <v>50654538.652500801</v>
      </c>
    </row>
    <row r="10053" spans="1:5" x14ac:dyDescent="0.35">
      <c r="A10053" s="107" t="s">
        <v>5</v>
      </c>
      <c r="B10053" s="107" t="s">
        <v>22</v>
      </c>
      <c r="C10053" s="110">
        <v>8</v>
      </c>
      <c r="D10053" s="109">
        <v>755226.93199679127</v>
      </c>
      <c r="E10053" s="109">
        <v>47506189.739340857</v>
      </c>
    </row>
    <row r="10054" spans="1:5" x14ac:dyDescent="0.35">
      <c r="A10054" s="107" t="s">
        <v>5</v>
      </c>
      <c r="B10054" s="107" t="s">
        <v>22</v>
      </c>
      <c r="C10054" s="110">
        <v>9</v>
      </c>
      <c r="D10054" s="109">
        <v>768408.55194135581</v>
      </c>
      <c r="E10054" s="109">
        <v>44101207.81145297</v>
      </c>
    </row>
    <row r="10055" spans="1:5" x14ac:dyDescent="0.35">
      <c r="A10055" s="107" t="s">
        <v>5</v>
      </c>
      <c r="B10055" s="107" t="s">
        <v>22</v>
      </c>
      <c r="C10055" s="110">
        <v>10</v>
      </c>
      <c r="D10055" s="109">
        <v>746810.75682475709</v>
      </c>
      <c r="E10055" s="109">
        <v>17393783.778648201</v>
      </c>
    </row>
    <row r="10056" spans="1:5" x14ac:dyDescent="0.35">
      <c r="A10056" s="107" t="s">
        <v>5</v>
      </c>
      <c r="B10056" s="107" t="s">
        <v>22</v>
      </c>
      <c r="C10056" s="110">
        <v>11</v>
      </c>
      <c r="D10056" s="109">
        <v>736212.91472766327</v>
      </c>
      <c r="E10056" s="109">
        <v>13052036.345819769</v>
      </c>
    </row>
    <row r="10057" spans="1:5" x14ac:dyDescent="0.35">
      <c r="A10057" s="107" t="s">
        <v>5</v>
      </c>
      <c r="B10057" s="107" t="s">
        <v>22</v>
      </c>
      <c r="C10057" s="110">
        <v>12</v>
      </c>
      <c r="D10057" s="109">
        <v>768011.74365838384</v>
      </c>
      <c r="E10057" s="109">
        <v>12352024.211942971</v>
      </c>
    </row>
    <row r="10058" spans="1:5" x14ac:dyDescent="0.35">
      <c r="A10058" s="107" t="s">
        <v>5</v>
      </c>
      <c r="B10058" s="107" t="s">
        <v>372</v>
      </c>
      <c r="C10058" s="110">
        <v>1</v>
      </c>
      <c r="D10058" s="109">
        <v>306.23999616503721</v>
      </c>
      <c r="E10058" s="109">
        <v>55507.85316519584</v>
      </c>
    </row>
    <row r="10059" spans="1:5" x14ac:dyDescent="0.35">
      <c r="A10059" s="107" t="s">
        <v>5</v>
      </c>
      <c r="B10059" s="107" t="s">
        <v>372</v>
      </c>
      <c r="C10059" s="110">
        <v>2</v>
      </c>
      <c r="D10059" s="109">
        <v>1538.6400253772761</v>
      </c>
      <c r="E10059" s="109">
        <v>260214.7035161781</v>
      </c>
    </row>
    <row r="10060" spans="1:5" x14ac:dyDescent="0.35">
      <c r="A10060" s="107" t="s">
        <v>5</v>
      </c>
      <c r="B10060" s="107" t="s">
        <v>372</v>
      </c>
      <c r="C10060" s="110">
        <v>3</v>
      </c>
      <c r="D10060" s="109">
        <v>4029.5999422073378</v>
      </c>
      <c r="E10060" s="109">
        <v>688821.68377131503</v>
      </c>
    </row>
    <row r="10061" spans="1:5" x14ac:dyDescent="0.35">
      <c r="A10061" s="107" t="s">
        <v>5</v>
      </c>
      <c r="B10061" s="107" t="s">
        <v>372</v>
      </c>
      <c r="C10061" s="110">
        <v>4</v>
      </c>
      <c r="D10061" s="109">
        <v>4488.4799938201932</v>
      </c>
      <c r="E10061" s="109">
        <v>516247.75705386372</v>
      </c>
    </row>
    <row r="10062" spans="1:5" x14ac:dyDescent="0.35">
      <c r="A10062" s="107" t="s">
        <v>5</v>
      </c>
      <c r="B10062" s="107" t="s">
        <v>372</v>
      </c>
      <c r="C10062" s="110">
        <v>5</v>
      </c>
      <c r="D10062" s="109">
        <v>5192.1599841117868</v>
      </c>
      <c r="E10062" s="109">
        <v>399467.74406896229</v>
      </c>
    </row>
    <row r="10063" spans="1:5" x14ac:dyDescent="0.35">
      <c r="A10063" s="107" t="s">
        <v>5</v>
      </c>
      <c r="B10063" s="107" t="s">
        <v>372</v>
      </c>
      <c r="C10063" s="110">
        <v>6</v>
      </c>
      <c r="D10063" s="109">
        <v>5040</v>
      </c>
      <c r="E10063" s="109">
        <v>301975.80935717077</v>
      </c>
    </row>
    <row r="10064" spans="1:5" x14ac:dyDescent="0.35">
      <c r="A10064" s="107" t="s">
        <v>5</v>
      </c>
      <c r="B10064" s="107" t="s">
        <v>372</v>
      </c>
      <c r="C10064" s="110">
        <v>7</v>
      </c>
      <c r="D10064" s="109">
        <v>5208</v>
      </c>
      <c r="E10064" s="109">
        <v>302007.36491201929</v>
      </c>
    </row>
    <row r="10065" spans="1:5" x14ac:dyDescent="0.35">
      <c r="A10065" s="107" t="s">
        <v>5</v>
      </c>
      <c r="B10065" s="107" t="s">
        <v>372</v>
      </c>
      <c r="C10065" s="110">
        <v>8</v>
      </c>
      <c r="D10065" s="109">
        <v>5186.4000301361084</v>
      </c>
      <c r="E10065" s="109">
        <v>422248.95500596892</v>
      </c>
    </row>
    <row r="10066" spans="1:5" x14ac:dyDescent="0.35">
      <c r="A10066" s="107" t="s">
        <v>5</v>
      </c>
      <c r="B10066" s="107" t="s">
        <v>372</v>
      </c>
      <c r="C10066" s="110">
        <v>9</v>
      </c>
      <c r="D10066" s="109">
        <v>4614.7201108932504</v>
      </c>
      <c r="E10066" s="109">
        <v>428016.06020037929</v>
      </c>
    </row>
    <row r="10067" spans="1:5" x14ac:dyDescent="0.35">
      <c r="A10067" s="107" t="s">
        <v>5</v>
      </c>
      <c r="B10067" s="107" t="s">
        <v>372</v>
      </c>
      <c r="C10067" s="110">
        <v>10</v>
      </c>
      <c r="D10067" s="109">
        <v>2607.4004392429342</v>
      </c>
      <c r="E10067" s="109">
        <v>161202.27962064941</v>
      </c>
    </row>
    <row r="10068" spans="1:5" x14ac:dyDescent="0.35">
      <c r="A10068" s="107" t="s">
        <v>5</v>
      </c>
      <c r="B10068" s="107" t="s">
        <v>372</v>
      </c>
      <c r="C10068" s="110">
        <v>11</v>
      </c>
      <c r="D10068" s="109">
        <v>2048.7699663639069</v>
      </c>
      <c r="E10068" s="109">
        <v>125341.4426766088</v>
      </c>
    </row>
    <row r="10069" spans="1:5" x14ac:dyDescent="0.35">
      <c r="A10069" s="107" t="s">
        <v>5</v>
      </c>
      <c r="B10069" s="107" t="s">
        <v>372</v>
      </c>
      <c r="C10069" s="110">
        <v>12</v>
      </c>
      <c r="D10069" s="109">
        <v>2813.0400004386902</v>
      </c>
      <c r="E10069" s="109">
        <v>149372.7758467168</v>
      </c>
    </row>
    <row r="10070" spans="1:5" x14ac:dyDescent="0.35">
      <c r="A10070" s="107" t="s">
        <v>5</v>
      </c>
      <c r="B10070" s="107" t="s">
        <v>371</v>
      </c>
      <c r="C10070" s="110">
        <v>1</v>
      </c>
      <c r="D10070" s="109">
        <v>6293.7599999999993</v>
      </c>
      <c r="E10070" s="109">
        <v>467181.97931734781</v>
      </c>
    </row>
    <row r="10071" spans="1:5" x14ac:dyDescent="0.35">
      <c r="A10071" s="107" t="s">
        <v>5</v>
      </c>
      <c r="B10071" s="107" t="s">
        <v>371</v>
      </c>
      <c r="C10071" s="110">
        <v>2</v>
      </c>
      <c r="D10071" s="109">
        <v>0</v>
      </c>
      <c r="E10071" s="109">
        <v>0</v>
      </c>
    </row>
    <row r="10072" spans="1:5" x14ac:dyDescent="0.35">
      <c r="A10072" s="107" t="s">
        <v>5</v>
      </c>
      <c r="B10072" s="107" t="s">
        <v>371</v>
      </c>
      <c r="C10072" s="110">
        <v>3</v>
      </c>
      <c r="D10072" s="109">
        <v>0</v>
      </c>
      <c r="E10072" s="109">
        <v>0</v>
      </c>
    </row>
    <row r="10073" spans="1:5" x14ac:dyDescent="0.35">
      <c r="A10073" s="107" t="s">
        <v>5</v>
      </c>
      <c r="B10073" s="107" t="s">
        <v>371</v>
      </c>
      <c r="C10073" s="110">
        <v>4</v>
      </c>
      <c r="D10073" s="109">
        <v>0</v>
      </c>
      <c r="E10073" s="109">
        <v>0</v>
      </c>
    </row>
    <row r="10074" spans="1:5" x14ac:dyDescent="0.35">
      <c r="A10074" s="107" t="s">
        <v>5</v>
      </c>
      <c r="B10074" s="107" t="s">
        <v>371</v>
      </c>
      <c r="C10074" s="110">
        <v>5</v>
      </c>
      <c r="D10074" s="109">
        <v>0</v>
      </c>
      <c r="E10074" s="109">
        <v>0</v>
      </c>
    </row>
    <row r="10075" spans="1:5" x14ac:dyDescent="0.35">
      <c r="A10075" s="107" t="s">
        <v>5</v>
      </c>
      <c r="B10075" s="107" t="s">
        <v>371</v>
      </c>
      <c r="C10075" s="110">
        <v>6</v>
      </c>
      <c r="D10075" s="109">
        <v>0</v>
      </c>
      <c r="E10075" s="109">
        <v>0</v>
      </c>
    </row>
    <row r="10076" spans="1:5" x14ac:dyDescent="0.35">
      <c r="A10076" s="107" t="s">
        <v>5</v>
      </c>
      <c r="B10076" s="107" t="s">
        <v>371</v>
      </c>
      <c r="C10076" s="110">
        <v>7</v>
      </c>
      <c r="D10076" s="109">
        <v>0</v>
      </c>
      <c r="E10076" s="109">
        <v>0</v>
      </c>
    </row>
    <row r="10077" spans="1:5" x14ac:dyDescent="0.35">
      <c r="A10077" s="107" t="s">
        <v>5</v>
      </c>
      <c r="B10077" s="107" t="s">
        <v>371</v>
      </c>
      <c r="C10077" s="110">
        <v>8</v>
      </c>
      <c r="D10077" s="109">
        <v>0</v>
      </c>
      <c r="E10077" s="109">
        <v>0</v>
      </c>
    </row>
    <row r="10078" spans="1:5" x14ac:dyDescent="0.35">
      <c r="A10078" s="107" t="s">
        <v>5</v>
      </c>
      <c r="B10078" s="107" t="s">
        <v>371</v>
      </c>
      <c r="C10078" s="110">
        <v>9</v>
      </c>
      <c r="D10078" s="109">
        <v>0</v>
      </c>
      <c r="E10078" s="109">
        <v>0</v>
      </c>
    </row>
    <row r="10079" spans="1:5" x14ac:dyDescent="0.35">
      <c r="A10079" s="107" t="s">
        <v>5</v>
      </c>
      <c r="B10079" s="107" t="s">
        <v>371</v>
      </c>
      <c r="C10079" s="110">
        <v>10</v>
      </c>
      <c r="D10079" s="109">
        <v>0</v>
      </c>
      <c r="E10079" s="109">
        <v>0</v>
      </c>
    </row>
    <row r="10080" spans="1:5" x14ac:dyDescent="0.35">
      <c r="A10080" s="107" t="s">
        <v>5</v>
      </c>
      <c r="B10080" s="107" t="s">
        <v>371</v>
      </c>
      <c r="C10080" s="110">
        <v>11</v>
      </c>
      <c r="D10080" s="109">
        <v>0</v>
      </c>
      <c r="E10080" s="109">
        <v>0</v>
      </c>
    </row>
    <row r="10081" spans="1:5" x14ac:dyDescent="0.35">
      <c r="A10081" s="107" t="s">
        <v>5</v>
      </c>
      <c r="B10081" s="107" t="s">
        <v>371</v>
      </c>
      <c r="C10081" s="110">
        <v>12</v>
      </c>
      <c r="D10081" s="109">
        <v>0</v>
      </c>
      <c r="E10081" s="109">
        <v>0</v>
      </c>
    </row>
    <row r="10082" spans="1:5" x14ac:dyDescent="0.35">
      <c r="A10082" s="107" t="s">
        <v>5</v>
      </c>
      <c r="B10082" s="107" t="s">
        <v>23</v>
      </c>
      <c r="C10082" s="110">
        <v>1</v>
      </c>
      <c r="D10082" s="109">
        <v>20745.74004941792</v>
      </c>
      <c r="E10082" s="109">
        <v>1449917.2294715091</v>
      </c>
    </row>
    <row r="10083" spans="1:5" x14ac:dyDescent="0.35">
      <c r="A10083" s="107" t="s">
        <v>5</v>
      </c>
      <c r="B10083" s="107" t="s">
        <v>23</v>
      </c>
      <c r="C10083" s="110">
        <v>2</v>
      </c>
      <c r="D10083" s="109">
        <v>28516.691087491719</v>
      </c>
      <c r="E10083" s="109">
        <v>2004445.9187938441</v>
      </c>
    </row>
    <row r="10084" spans="1:5" x14ac:dyDescent="0.35">
      <c r="A10084" s="107" t="s">
        <v>5</v>
      </c>
      <c r="B10084" s="107" t="s">
        <v>23</v>
      </c>
      <c r="C10084" s="110">
        <v>3</v>
      </c>
      <c r="D10084" s="109">
        <v>31798.560000000001</v>
      </c>
      <c r="E10084" s="109">
        <v>2345431.8954654839</v>
      </c>
    </row>
    <row r="10085" spans="1:5" x14ac:dyDescent="0.35">
      <c r="A10085" s="107" t="s">
        <v>5</v>
      </c>
      <c r="B10085" s="107" t="s">
        <v>23</v>
      </c>
      <c r="C10085" s="110">
        <v>4</v>
      </c>
      <c r="D10085" s="109">
        <v>30175.279999999999</v>
      </c>
      <c r="E10085" s="109">
        <v>2108585.444764006</v>
      </c>
    </row>
    <row r="10086" spans="1:5" x14ac:dyDescent="0.35">
      <c r="A10086" s="107" t="s">
        <v>5</v>
      </c>
      <c r="B10086" s="107" t="s">
        <v>23</v>
      </c>
      <c r="C10086" s="110">
        <v>5</v>
      </c>
      <c r="D10086" s="109">
        <v>31776.48</v>
      </c>
      <c r="E10086" s="109">
        <v>2268847.456761349</v>
      </c>
    </row>
    <row r="10087" spans="1:5" x14ac:dyDescent="0.35">
      <c r="A10087" s="107" t="s">
        <v>5</v>
      </c>
      <c r="B10087" s="107" t="s">
        <v>23</v>
      </c>
      <c r="C10087" s="110">
        <v>6</v>
      </c>
      <c r="D10087" s="109">
        <v>28797.725820024909</v>
      </c>
      <c r="E10087" s="109">
        <v>1752111.316509655</v>
      </c>
    </row>
    <row r="10088" spans="1:5" x14ac:dyDescent="0.35">
      <c r="A10088" s="107" t="s">
        <v>5</v>
      </c>
      <c r="B10088" s="107" t="s">
        <v>23</v>
      </c>
      <c r="C10088" s="110">
        <v>7</v>
      </c>
      <c r="D10088" s="109">
        <v>28603.26263308671</v>
      </c>
      <c r="E10088" s="109">
        <v>1641986.0782512219</v>
      </c>
    </row>
    <row r="10089" spans="1:5" x14ac:dyDescent="0.35">
      <c r="A10089" s="107" t="s">
        <v>5</v>
      </c>
      <c r="B10089" s="107" t="s">
        <v>23</v>
      </c>
      <c r="C10089" s="110">
        <v>8</v>
      </c>
      <c r="D10089" s="109">
        <v>29627.817796865442</v>
      </c>
      <c r="E10089" s="109">
        <v>1761213.2777019951</v>
      </c>
    </row>
    <row r="10090" spans="1:5" x14ac:dyDescent="0.35">
      <c r="A10090" s="107" t="s">
        <v>5</v>
      </c>
      <c r="B10090" s="107" t="s">
        <v>23</v>
      </c>
      <c r="C10090" s="110">
        <v>9</v>
      </c>
      <c r="D10090" s="109">
        <v>25477.269260666479</v>
      </c>
      <c r="E10090" s="109">
        <v>1361896.628916156</v>
      </c>
    </row>
    <row r="10091" spans="1:5" x14ac:dyDescent="0.35">
      <c r="A10091" s="107" t="s">
        <v>5</v>
      </c>
      <c r="B10091" s="107" t="s">
        <v>23</v>
      </c>
      <c r="C10091" s="110">
        <v>10</v>
      </c>
      <c r="D10091" s="109">
        <v>8068.73938469112</v>
      </c>
      <c r="E10091" s="109">
        <v>304545.04295995511</v>
      </c>
    </row>
    <row r="10092" spans="1:5" x14ac:dyDescent="0.35">
      <c r="A10092" s="107" t="s">
        <v>5</v>
      </c>
      <c r="B10092" s="107" t="s">
        <v>23</v>
      </c>
      <c r="C10092" s="110">
        <v>11</v>
      </c>
      <c r="D10092" s="109">
        <v>2967.0842800728578</v>
      </c>
      <c r="E10092" s="109">
        <v>99633.960611752947</v>
      </c>
    </row>
    <row r="10093" spans="1:5" x14ac:dyDescent="0.35">
      <c r="A10093" s="107" t="s">
        <v>5</v>
      </c>
      <c r="B10093" s="107" t="s">
        <v>23</v>
      </c>
      <c r="C10093" s="110">
        <v>12</v>
      </c>
      <c r="D10093" s="109">
        <v>1594.550744853462</v>
      </c>
      <c r="E10093" s="109">
        <v>55739.184155265917</v>
      </c>
    </row>
    <row r="10094" spans="1:5" x14ac:dyDescent="0.35">
      <c r="A10094" s="107" t="s">
        <v>5</v>
      </c>
      <c r="B10094" s="107" t="s">
        <v>370</v>
      </c>
      <c r="C10094" s="110">
        <v>1</v>
      </c>
      <c r="D10094" s="109">
        <v>521.61234893696314</v>
      </c>
      <c r="E10094" s="109">
        <v>26794.091717080981</v>
      </c>
    </row>
    <row r="10095" spans="1:5" x14ac:dyDescent="0.35">
      <c r="A10095" s="107" t="s">
        <v>5</v>
      </c>
      <c r="B10095" s="107" t="s">
        <v>370</v>
      </c>
      <c r="C10095" s="110">
        <v>2</v>
      </c>
      <c r="D10095" s="109">
        <v>463.23104194054599</v>
      </c>
      <c r="E10095" s="109">
        <v>24294.194689395001</v>
      </c>
    </row>
    <row r="10096" spans="1:5" x14ac:dyDescent="0.35">
      <c r="A10096" s="107" t="s">
        <v>5</v>
      </c>
      <c r="B10096" s="107" t="s">
        <v>370</v>
      </c>
      <c r="C10096" s="110">
        <v>3</v>
      </c>
      <c r="D10096" s="109">
        <v>496.86249336264848</v>
      </c>
      <c r="E10096" s="109">
        <v>30018.406769496021</v>
      </c>
    </row>
    <row r="10097" spans="1:5" x14ac:dyDescent="0.35">
      <c r="A10097" s="107" t="s">
        <v>5</v>
      </c>
      <c r="B10097" s="107" t="s">
        <v>370</v>
      </c>
      <c r="C10097" s="110">
        <v>4</v>
      </c>
      <c r="D10097" s="109">
        <v>416.31870922664251</v>
      </c>
      <c r="E10097" s="109">
        <v>24486.113689087531</v>
      </c>
    </row>
    <row r="10098" spans="1:5" x14ac:dyDescent="0.35">
      <c r="A10098" s="107" t="s">
        <v>5</v>
      </c>
      <c r="B10098" s="107" t="s">
        <v>370</v>
      </c>
      <c r="C10098" s="110">
        <v>5</v>
      </c>
      <c r="D10098" s="109">
        <v>339.61010128606529</v>
      </c>
      <c r="E10098" s="109">
        <v>26683.383507445578</v>
      </c>
    </row>
    <row r="10099" spans="1:5" x14ac:dyDescent="0.35">
      <c r="A10099" s="107" t="s">
        <v>5</v>
      </c>
      <c r="B10099" s="107" t="s">
        <v>370</v>
      </c>
      <c r="C10099" s="110">
        <v>6</v>
      </c>
      <c r="D10099" s="109">
        <v>330.65157888755942</v>
      </c>
      <c r="E10099" s="109">
        <v>22492.76591896531</v>
      </c>
    </row>
    <row r="10100" spans="1:5" x14ac:dyDescent="0.35">
      <c r="A10100" s="107" t="s">
        <v>5</v>
      </c>
      <c r="B10100" s="107" t="s">
        <v>370</v>
      </c>
      <c r="C10100" s="110">
        <v>7</v>
      </c>
      <c r="D10100" s="109">
        <v>381.10216207151291</v>
      </c>
      <c r="E10100" s="109">
        <v>15711.341193630849</v>
      </c>
    </row>
    <row r="10101" spans="1:5" x14ac:dyDescent="0.35">
      <c r="A10101" s="107" t="s">
        <v>5</v>
      </c>
      <c r="B10101" s="107" t="s">
        <v>370</v>
      </c>
      <c r="C10101" s="110">
        <v>8</v>
      </c>
      <c r="D10101" s="109">
        <v>462.83433793311838</v>
      </c>
      <c r="E10101" s="109">
        <v>12004.0027731102</v>
      </c>
    </row>
    <row r="10102" spans="1:5" x14ac:dyDescent="0.35">
      <c r="A10102" s="107" t="s">
        <v>5</v>
      </c>
      <c r="B10102" s="107" t="s">
        <v>370</v>
      </c>
      <c r="C10102" s="110">
        <v>9</v>
      </c>
      <c r="D10102" s="109">
        <v>494.00202492182689</v>
      </c>
      <c r="E10102" s="109">
        <v>11761.973427936789</v>
      </c>
    </row>
    <row r="10103" spans="1:5" x14ac:dyDescent="0.35">
      <c r="A10103" s="107" t="s">
        <v>5</v>
      </c>
      <c r="B10103" s="107" t="s">
        <v>370</v>
      </c>
      <c r="C10103" s="110">
        <v>10</v>
      </c>
      <c r="D10103" s="109">
        <v>470.02046012943299</v>
      </c>
      <c r="E10103" s="109">
        <v>2369.6153795742262</v>
      </c>
    </row>
    <row r="10104" spans="1:5" x14ac:dyDescent="0.35">
      <c r="A10104" s="107" t="s">
        <v>5</v>
      </c>
      <c r="B10104" s="107" t="s">
        <v>370</v>
      </c>
      <c r="C10104" s="110">
        <v>11</v>
      </c>
      <c r="D10104" s="109">
        <v>438.64160363367762</v>
      </c>
      <c r="E10104" s="109">
        <v>835.30986522752778</v>
      </c>
    </row>
    <row r="10105" spans="1:5" x14ac:dyDescent="0.35">
      <c r="A10105" s="107" t="s">
        <v>5</v>
      </c>
      <c r="B10105" s="107" t="s">
        <v>370</v>
      </c>
      <c r="C10105" s="110">
        <v>12</v>
      </c>
      <c r="D10105" s="109">
        <v>487.42174027042802</v>
      </c>
      <c r="E10105" s="109">
        <v>1448.7430814318479</v>
      </c>
    </row>
    <row r="10106" spans="1:5" x14ac:dyDescent="0.35">
      <c r="A10106" s="107" t="s">
        <v>5</v>
      </c>
      <c r="B10106" s="107" t="s">
        <v>369</v>
      </c>
      <c r="C10106" s="110">
        <v>1</v>
      </c>
      <c r="D10106" s="109">
        <v>153110.9784711063</v>
      </c>
      <c r="E10106" s="109">
        <v>8100743.4939107914</v>
      </c>
    </row>
    <row r="10107" spans="1:5" x14ac:dyDescent="0.35">
      <c r="A10107" s="107" t="s">
        <v>5</v>
      </c>
      <c r="B10107" s="107" t="s">
        <v>369</v>
      </c>
      <c r="C10107" s="110">
        <v>2</v>
      </c>
      <c r="D10107" s="109">
        <v>113419.4134003708</v>
      </c>
      <c r="E10107" s="109">
        <v>6412788.2387732016</v>
      </c>
    </row>
    <row r="10108" spans="1:5" x14ac:dyDescent="0.35">
      <c r="A10108" s="107" t="s">
        <v>5</v>
      </c>
      <c r="B10108" s="107" t="s">
        <v>369</v>
      </c>
      <c r="C10108" s="110">
        <v>3</v>
      </c>
      <c r="D10108" s="109">
        <v>126624.5749187545</v>
      </c>
      <c r="E10108" s="109">
        <v>8043537.9545426574</v>
      </c>
    </row>
    <row r="10109" spans="1:5" x14ac:dyDescent="0.35">
      <c r="A10109" s="107" t="s">
        <v>5</v>
      </c>
      <c r="B10109" s="107" t="s">
        <v>369</v>
      </c>
      <c r="C10109" s="110">
        <v>4</v>
      </c>
      <c r="D10109" s="109">
        <v>116062.1322591374</v>
      </c>
      <c r="E10109" s="109">
        <v>7418613.3257050971</v>
      </c>
    </row>
    <row r="10110" spans="1:5" x14ac:dyDescent="0.35">
      <c r="A10110" s="107" t="s">
        <v>5</v>
      </c>
      <c r="B10110" s="107" t="s">
        <v>369</v>
      </c>
      <c r="C10110" s="110">
        <v>5</v>
      </c>
      <c r="D10110" s="109">
        <v>105305.2584428241</v>
      </c>
      <c r="E10110" s="109">
        <v>7211599.3925832612</v>
      </c>
    </row>
    <row r="10111" spans="1:5" x14ac:dyDescent="0.35">
      <c r="A10111" s="107" t="s">
        <v>5</v>
      </c>
      <c r="B10111" s="107" t="s">
        <v>369</v>
      </c>
      <c r="C10111" s="110">
        <v>6</v>
      </c>
      <c r="D10111" s="109">
        <v>104984.6304911726</v>
      </c>
      <c r="E10111" s="109">
        <v>6956867.6747723008</v>
      </c>
    </row>
    <row r="10112" spans="1:5" x14ac:dyDescent="0.35">
      <c r="A10112" s="107" t="s">
        <v>5</v>
      </c>
      <c r="B10112" s="107" t="s">
        <v>369</v>
      </c>
      <c r="C10112" s="110">
        <v>7</v>
      </c>
      <c r="D10112" s="109">
        <v>117597.20591826329</v>
      </c>
      <c r="E10112" s="109">
        <v>6409355.3042841004</v>
      </c>
    </row>
    <row r="10113" spans="1:5" x14ac:dyDescent="0.35">
      <c r="A10113" s="107" t="s">
        <v>5</v>
      </c>
      <c r="B10113" s="107" t="s">
        <v>369</v>
      </c>
      <c r="C10113" s="110">
        <v>8</v>
      </c>
      <c r="D10113" s="109">
        <v>131756.94797250739</v>
      </c>
      <c r="E10113" s="109">
        <v>5960096.5144968871</v>
      </c>
    </row>
    <row r="10114" spans="1:5" x14ac:dyDescent="0.35">
      <c r="A10114" s="107" t="s">
        <v>5</v>
      </c>
      <c r="B10114" s="107" t="s">
        <v>369</v>
      </c>
      <c r="C10114" s="110">
        <v>9</v>
      </c>
      <c r="D10114" s="109">
        <v>127954.3985131814</v>
      </c>
      <c r="E10114" s="109">
        <v>4044737.1923855119</v>
      </c>
    </row>
    <row r="10115" spans="1:5" x14ac:dyDescent="0.35">
      <c r="A10115" s="107" t="s">
        <v>5</v>
      </c>
      <c r="B10115" s="107" t="s">
        <v>369</v>
      </c>
      <c r="C10115" s="110">
        <v>10</v>
      </c>
      <c r="D10115" s="109">
        <v>138101.38245086171</v>
      </c>
      <c r="E10115" s="109">
        <v>3568629.46034361</v>
      </c>
    </row>
    <row r="10116" spans="1:5" x14ac:dyDescent="0.35">
      <c r="A10116" s="107" t="s">
        <v>5</v>
      </c>
      <c r="B10116" s="107" t="s">
        <v>369</v>
      </c>
      <c r="C10116" s="110">
        <v>11</v>
      </c>
      <c r="D10116" s="109">
        <v>135194.02044568889</v>
      </c>
      <c r="E10116" s="109">
        <v>3399617.1357794381</v>
      </c>
    </row>
    <row r="10117" spans="1:5" x14ac:dyDescent="0.35">
      <c r="A10117" s="107" t="s">
        <v>5</v>
      </c>
      <c r="B10117" s="107" t="s">
        <v>369</v>
      </c>
      <c r="C10117" s="110">
        <v>12</v>
      </c>
      <c r="D10117" s="109">
        <v>144303.64282865039</v>
      </c>
      <c r="E10117" s="109">
        <v>3315385.9554013321</v>
      </c>
    </row>
    <row r="10118" spans="1:5" x14ac:dyDescent="0.35">
      <c r="A10118" s="107" t="s">
        <v>5</v>
      </c>
      <c r="B10118" s="107" t="s">
        <v>24</v>
      </c>
      <c r="C10118" s="110">
        <v>1</v>
      </c>
      <c r="D10118" s="109">
        <v>32035.234026696049</v>
      </c>
      <c r="E10118" s="109">
        <v>1025025.9952255751</v>
      </c>
    </row>
    <row r="10119" spans="1:5" x14ac:dyDescent="0.35">
      <c r="A10119" s="107" t="s">
        <v>5</v>
      </c>
      <c r="B10119" s="107" t="s">
        <v>24</v>
      </c>
      <c r="C10119" s="110">
        <v>2</v>
      </c>
      <c r="D10119" s="109">
        <v>27305.2408275862</v>
      </c>
      <c r="E10119" s="109">
        <v>1013220.544818172</v>
      </c>
    </row>
    <row r="10120" spans="1:5" x14ac:dyDescent="0.35">
      <c r="A10120" s="107" t="s">
        <v>5</v>
      </c>
      <c r="B10120" s="107" t="s">
        <v>24</v>
      </c>
      <c r="C10120" s="110">
        <v>3</v>
      </c>
      <c r="D10120" s="109">
        <v>29164.234007291099</v>
      </c>
      <c r="E10120" s="109">
        <v>1243918.4309801599</v>
      </c>
    </row>
    <row r="10121" spans="1:5" x14ac:dyDescent="0.35">
      <c r="A10121" s="107" t="s">
        <v>5</v>
      </c>
      <c r="B10121" s="107" t="s">
        <v>24</v>
      </c>
      <c r="C10121" s="110">
        <v>4</v>
      </c>
      <c r="D10121" s="109">
        <v>23378.46378102255</v>
      </c>
      <c r="E10121" s="109">
        <v>976507.9777905196</v>
      </c>
    </row>
    <row r="10122" spans="1:5" x14ac:dyDescent="0.35">
      <c r="A10122" s="107" t="s">
        <v>5</v>
      </c>
      <c r="B10122" s="107" t="s">
        <v>24</v>
      </c>
      <c r="C10122" s="110">
        <v>5</v>
      </c>
      <c r="D10122" s="109">
        <v>19183.456861641091</v>
      </c>
      <c r="E10122" s="109">
        <v>1028316.1437419649</v>
      </c>
    </row>
    <row r="10123" spans="1:5" x14ac:dyDescent="0.35">
      <c r="A10123" s="107" t="s">
        <v>5</v>
      </c>
      <c r="B10123" s="107" t="s">
        <v>24</v>
      </c>
      <c r="C10123" s="110">
        <v>6</v>
      </c>
      <c r="D10123" s="109">
        <v>16456.394166666701</v>
      </c>
      <c r="E10123" s="109">
        <v>876718.37882754183</v>
      </c>
    </row>
    <row r="10124" spans="1:5" x14ac:dyDescent="0.35">
      <c r="A10124" s="107" t="s">
        <v>5</v>
      </c>
      <c r="B10124" s="107" t="s">
        <v>24</v>
      </c>
      <c r="C10124" s="110">
        <v>7</v>
      </c>
      <c r="D10124" s="109">
        <v>18698.955446988261</v>
      </c>
      <c r="E10124" s="109">
        <v>400633.77669864561</v>
      </c>
    </row>
    <row r="10125" spans="1:5" x14ac:dyDescent="0.35">
      <c r="A10125" s="107" t="s">
        <v>5</v>
      </c>
      <c r="B10125" s="107" t="s">
        <v>24</v>
      </c>
      <c r="C10125" s="110">
        <v>8</v>
      </c>
      <c r="D10125" s="109">
        <v>13006.21329403774</v>
      </c>
      <c r="E10125" s="109">
        <v>94327.843325927708</v>
      </c>
    </row>
    <row r="10126" spans="1:5" x14ac:dyDescent="0.35">
      <c r="A10126" s="107" t="s">
        <v>5</v>
      </c>
      <c r="B10126" s="107" t="s">
        <v>24</v>
      </c>
      <c r="C10126" s="110">
        <v>9</v>
      </c>
      <c r="D10126" s="109">
        <v>13294.99017010119</v>
      </c>
      <c r="E10126" s="109">
        <v>89145.648206755228</v>
      </c>
    </row>
    <row r="10127" spans="1:5" x14ac:dyDescent="0.35">
      <c r="A10127" s="107" t="s">
        <v>5</v>
      </c>
      <c r="B10127" s="107" t="s">
        <v>24</v>
      </c>
      <c r="C10127" s="110">
        <v>10</v>
      </c>
      <c r="D10127" s="109">
        <v>16353.167334459171</v>
      </c>
      <c r="E10127" s="109">
        <v>104700.62784680841</v>
      </c>
    </row>
    <row r="10128" spans="1:5" x14ac:dyDescent="0.35">
      <c r="A10128" s="107" t="s">
        <v>5</v>
      </c>
      <c r="B10128" s="107" t="s">
        <v>24</v>
      </c>
      <c r="C10128" s="110">
        <v>11</v>
      </c>
      <c r="D10128" s="109">
        <v>19725.31261393087</v>
      </c>
      <c r="E10128" s="109">
        <v>165988.7612086577</v>
      </c>
    </row>
    <row r="10129" spans="1:5" x14ac:dyDescent="0.35">
      <c r="A10129" s="107" t="s">
        <v>5</v>
      </c>
      <c r="B10129" s="107" t="s">
        <v>24</v>
      </c>
      <c r="C10129" s="110">
        <v>12</v>
      </c>
      <c r="D10129" s="109">
        <v>20745.9708870328</v>
      </c>
      <c r="E10129" s="109">
        <v>185452.3416022278</v>
      </c>
    </row>
    <row r="10130" spans="1:5" x14ac:dyDescent="0.35">
      <c r="A10130" s="107" t="s">
        <v>5</v>
      </c>
      <c r="B10130" s="107" t="s">
        <v>25</v>
      </c>
      <c r="C10130" s="110">
        <v>1</v>
      </c>
      <c r="D10130" s="109">
        <v>8928</v>
      </c>
      <c r="E10130" s="109">
        <v>706118.02681095153</v>
      </c>
    </row>
    <row r="10131" spans="1:5" x14ac:dyDescent="0.35">
      <c r="A10131" s="107" t="s">
        <v>5</v>
      </c>
      <c r="B10131" s="107" t="s">
        <v>25</v>
      </c>
      <c r="C10131" s="110">
        <v>2</v>
      </c>
      <c r="D10131" s="109">
        <v>8064</v>
      </c>
      <c r="E10131" s="109">
        <v>614944.84386666364</v>
      </c>
    </row>
    <row r="10132" spans="1:5" x14ac:dyDescent="0.35">
      <c r="A10132" s="107" t="s">
        <v>5</v>
      </c>
      <c r="B10132" s="107" t="s">
        <v>25</v>
      </c>
      <c r="C10132" s="110">
        <v>3</v>
      </c>
      <c r="D10132" s="109">
        <v>8928</v>
      </c>
      <c r="E10132" s="109">
        <v>719094.26376486605</v>
      </c>
    </row>
    <row r="10133" spans="1:5" x14ac:dyDescent="0.35">
      <c r="A10133" s="107" t="s">
        <v>5</v>
      </c>
      <c r="B10133" s="107" t="s">
        <v>25</v>
      </c>
      <c r="C10133" s="110">
        <v>4</v>
      </c>
      <c r="D10133" s="109">
        <v>8637.3600063323975</v>
      </c>
      <c r="E10133" s="109">
        <v>652386.58271059429</v>
      </c>
    </row>
    <row r="10134" spans="1:5" x14ac:dyDescent="0.35">
      <c r="A10134" s="107" t="s">
        <v>5</v>
      </c>
      <c r="B10134" s="107" t="s">
        <v>25</v>
      </c>
      <c r="C10134" s="110">
        <v>5</v>
      </c>
      <c r="D10134" s="109">
        <v>8233.4401731491216</v>
      </c>
      <c r="E10134" s="109">
        <v>627430.35854615585</v>
      </c>
    </row>
    <row r="10135" spans="1:5" x14ac:dyDescent="0.35">
      <c r="A10135" s="107" t="s">
        <v>5</v>
      </c>
      <c r="B10135" s="107" t="s">
        <v>25</v>
      </c>
      <c r="C10135" s="110">
        <v>6</v>
      </c>
      <c r="D10135" s="109">
        <v>8073.3602075576891</v>
      </c>
      <c r="E10135" s="109">
        <v>551913.32392163179</v>
      </c>
    </row>
    <row r="10136" spans="1:5" x14ac:dyDescent="0.35">
      <c r="A10136" s="107" t="s">
        <v>5</v>
      </c>
      <c r="B10136" s="107" t="s">
        <v>25</v>
      </c>
      <c r="C10136" s="110">
        <v>7</v>
      </c>
      <c r="D10136" s="109">
        <v>7543.4397373199636</v>
      </c>
      <c r="E10136" s="109">
        <v>491972.18949113908</v>
      </c>
    </row>
    <row r="10137" spans="1:5" x14ac:dyDescent="0.35">
      <c r="A10137" s="107" t="s">
        <v>5</v>
      </c>
      <c r="B10137" s="107" t="s">
        <v>25</v>
      </c>
      <c r="C10137" s="110">
        <v>8</v>
      </c>
      <c r="D10137" s="109">
        <v>7037.7598724365234</v>
      </c>
      <c r="E10137" s="109">
        <v>471255.10878224362</v>
      </c>
    </row>
    <row r="10138" spans="1:5" x14ac:dyDescent="0.35">
      <c r="A10138" s="107" t="s">
        <v>5</v>
      </c>
      <c r="B10138" s="107" t="s">
        <v>25</v>
      </c>
      <c r="C10138" s="110">
        <v>9</v>
      </c>
      <c r="D10138" s="109">
        <v>8560.3200073242188</v>
      </c>
      <c r="E10138" s="109">
        <v>511466.91539559851</v>
      </c>
    </row>
    <row r="10139" spans="1:5" x14ac:dyDescent="0.35">
      <c r="A10139" s="107" t="s">
        <v>5</v>
      </c>
      <c r="B10139" s="107" t="s">
        <v>25</v>
      </c>
      <c r="C10139" s="110">
        <v>10</v>
      </c>
      <c r="D10139" s="109">
        <v>8760</v>
      </c>
      <c r="E10139" s="109">
        <v>347462.55518382322</v>
      </c>
    </row>
    <row r="10140" spans="1:5" x14ac:dyDescent="0.35">
      <c r="A10140" s="107" t="s">
        <v>5</v>
      </c>
      <c r="B10140" s="107" t="s">
        <v>25</v>
      </c>
      <c r="C10140" s="110">
        <v>11</v>
      </c>
      <c r="D10140" s="109">
        <v>8526.6529775971176</v>
      </c>
      <c r="E10140" s="109">
        <v>302622.48154665867</v>
      </c>
    </row>
    <row r="10141" spans="1:5" x14ac:dyDescent="0.35">
      <c r="A10141" s="107" t="s">
        <v>5</v>
      </c>
      <c r="B10141" s="107" t="s">
        <v>25</v>
      </c>
      <c r="C10141" s="110">
        <v>12</v>
      </c>
      <c r="D10141" s="109">
        <v>8771.1299958399995</v>
      </c>
      <c r="E10141" s="109">
        <v>323353.17661110079</v>
      </c>
    </row>
    <row r="10142" spans="1:5" x14ac:dyDescent="0.35">
      <c r="A10142" s="107" t="s">
        <v>5</v>
      </c>
      <c r="B10142" s="107" t="s">
        <v>368</v>
      </c>
      <c r="C10142" s="110">
        <v>1</v>
      </c>
      <c r="D10142" s="109">
        <v>798.78468099548331</v>
      </c>
      <c r="E10142" s="109">
        <v>61524.093433667622</v>
      </c>
    </row>
    <row r="10143" spans="1:5" x14ac:dyDescent="0.35">
      <c r="A10143" s="107" t="s">
        <v>5</v>
      </c>
      <c r="B10143" s="107" t="s">
        <v>368</v>
      </c>
      <c r="C10143" s="110">
        <v>2</v>
      </c>
      <c r="D10143" s="109">
        <v>608.45314509765001</v>
      </c>
      <c r="E10143" s="109">
        <v>44915.213378539367</v>
      </c>
    </row>
    <row r="10144" spans="1:5" x14ac:dyDescent="0.35">
      <c r="A10144" s="107" t="s">
        <v>5</v>
      </c>
      <c r="B10144" s="107" t="s">
        <v>368</v>
      </c>
      <c r="C10144" s="110">
        <v>3</v>
      </c>
      <c r="D10144" s="109">
        <v>607.57509001606422</v>
      </c>
      <c r="E10144" s="109">
        <v>47118.398977058401</v>
      </c>
    </row>
    <row r="10145" spans="1:5" x14ac:dyDescent="0.35">
      <c r="A10145" s="107" t="s">
        <v>5</v>
      </c>
      <c r="B10145" s="107" t="s">
        <v>368</v>
      </c>
      <c r="C10145" s="110">
        <v>4</v>
      </c>
      <c r="D10145" s="109">
        <v>331.11038292020783</v>
      </c>
      <c r="E10145" s="109">
        <v>23733.851107531471</v>
      </c>
    </row>
    <row r="10146" spans="1:5" x14ac:dyDescent="0.35">
      <c r="A10146" s="107" t="s">
        <v>5</v>
      </c>
      <c r="B10146" s="107" t="s">
        <v>368</v>
      </c>
      <c r="C10146" s="110">
        <v>5</v>
      </c>
      <c r="D10146" s="109">
        <v>229.2525718860102</v>
      </c>
      <c r="E10146" s="109">
        <v>16879.248643998992</v>
      </c>
    </row>
    <row r="10147" spans="1:5" x14ac:dyDescent="0.35">
      <c r="A10147" s="107" t="s">
        <v>5</v>
      </c>
      <c r="B10147" s="107" t="s">
        <v>368</v>
      </c>
      <c r="C10147" s="110">
        <v>6</v>
      </c>
      <c r="D10147" s="109">
        <v>215.17872075565899</v>
      </c>
      <c r="E10147" s="109">
        <v>13636.06697863453</v>
      </c>
    </row>
    <row r="10148" spans="1:5" x14ac:dyDescent="0.35">
      <c r="A10148" s="107" t="s">
        <v>5</v>
      </c>
      <c r="B10148" s="107" t="s">
        <v>368</v>
      </c>
      <c r="C10148" s="110">
        <v>7</v>
      </c>
      <c r="D10148" s="109">
        <v>299.72758108688248</v>
      </c>
      <c r="E10148" s="109">
        <v>17522.555009130891</v>
      </c>
    </row>
    <row r="10149" spans="1:5" x14ac:dyDescent="0.35">
      <c r="A10149" s="107" t="s">
        <v>5</v>
      </c>
      <c r="B10149" s="107" t="s">
        <v>368</v>
      </c>
      <c r="C10149" s="110">
        <v>8</v>
      </c>
      <c r="D10149" s="109">
        <v>402.30520990921968</v>
      </c>
      <c r="E10149" s="109">
        <v>24113.809232498519</v>
      </c>
    </row>
    <row r="10150" spans="1:5" x14ac:dyDescent="0.35">
      <c r="A10150" s="107" t="s">
        <v>5</v>
      </c>
      <c r="B10150" s="107" t="s">
        <v>368</v>
      </c>
      <c r="C10150" s="110">
        <v>9</v>
      </c>
      <c r="D10150" s="109">
        <v>523.76637875608299</v>
      </c>
      <c r="E10150" s="109">
        <v>27588.224465310359</v>
      </c>
    </row>
    <row r="10151" spans="1:5" x14ac:dyDescent="0.35">
      <c r="A10151" s="107" t="s">
        <v>5</v>
      </c>
      <c r="B10151" s="107" t="s">
        <v>368</v>
      </c>
      <c r="C10151" s="110">
        <v>10</v>
      </c>
      <c r="D10151" s="109">
        <v>628.97203467755287</v>
      </c>
      <c r="E10151" s="109">
        <v>8033.4714550564377</v>
      </c>
    </row>
    <row r="10152" spans="1:5" x14ac:dyDescent="0.35">
      <c r="A10152" s="107" t="s">
        <v>5</v>
      </c>
      <c r="B10152" s="107" t="s">
        <v>368</v>
      </c>
      <c r="C10152" s="110">
        <v>11</v>
      </c>
      <c r="D10152" s="109">
        <v>715.72095974249146</v>
      </c>
      <c r="E10152" s="109">
        <v>4144.8319672442494</v>
      </c>
    </row>
    <row r="10153" spans="1:5" x14ac:dyDescent="0.35">
      <c r="A10153" s="107" t="s">
        <v>5</v>
      </c>
      <c r="B10153" s="107" t="s">
        <v>368</v>
      </c>
      <c r="C10153" s="110">
        <v>12</v>
      </c>
      <c r="D10153" s="109">
        <v>775.154287186293</v>
      </c>
      <c r="E10153" s="109">
        <v>6718.2138520636954</v>
      </c>
    </row>
    <row r="10154" spans="1:5" x14ac:dyDescent="0.35">
      <c r="A10154" s="107" t="s">
        <v>5</v>
      </c>
      <c r="B10154" s="107" t="s">
        <v>91</v>
      </c>
      <c r="C10154" s="110">
        <v>1</v>
      </c>
      <c r="D10154" s="109">
        <v>890.15996885299865</v>
      </c>
      <c r="E10154" s="109">
        <v>83008.987051882519</v>
      </c>
    </row>
    <row r="10155" spans="1:5" x14ac:dyDescent="0.35">
      <c r="A10155" s="107" t="s">
        <v>5</v>
      </c>
      <c r="B10155" s="107" t="s">
        <v>91</v>
      </c>
      <c r="C10155" s="110">
        <v>2</v>
      </c>
      <c r="D10155" s="109">
        <v>1661.5199491977701</v>
      </c>
      <c r="E10155" s="109">
        <v>156452.205940833</v>
      </c>
    </row>
    <row r="10156" spans="1:5" x14ac:dyDescent="0.35">
      <c r="A10156" s="107" t="s">
        <v>5</v>
      </c>
      <c r="B10156" s="107" t="s">
        <v>91</v>
      </c>
      <c r="C10156" s="110">
        <v>3</v>
      </c>
      <c r="D10156" s="109">
        <v>1427.999993324278</v>
      </c>
      <c r="E10156" s="109">
        <v>135229.48277118479</v>
      </c>
    </row>
    <row r="10157" spans="1:5" x14ac:dyDescent="0.35">
      <c r="A10157" s="107" t="s">
        <v>5</v>
      </c>
      <c r="B10157" s="107" t="s">
        <v>91</v>
      </c>
      <c r="C10157" s="110">
        <v>4</v>
      </c>
      <c r="D10157" s="109">
        <v>1268.2800386512131</v>
      </c>
      <c r="E10157" s="109">
        <v>71214.221911936736</v>
      </c>
    </row>
    <row r="10158" spans="1:5" x14ac:dyDescent="0.35">
      <c r="A10158" s="107" t="s">
        <v>5</v>
      </c>
      <c r="B10158" s="107" t="s">
        <v>91</v>
      </c>
      <c r="C10158" s="110">
        <v>5</v>
      </c>
      <c r="D10158" s="109">
        <v>1645.680049180987</v>
      </c>
      <c r="E10158" s="109">
        <v>122163.7455221644</v>
      </c>
    </row>
    <row r="10159" spans="1:5" x14ac:dyDescent="0.35">
      <c r="A10159" s="107" t="s">
        <v>5</v>
      </c>
      <c r="B10159" s="107" t="s">
        <v>91</v>
      </c>
      <c r="C10159" s="110">
        <v>6</v>
      </c>
      <c r="D10159" s="109">
        <v>1900.5253296818289</v>
      </c>
      <c r="E10159" s="109">
        <v>112375.5426241392</v>
      </c>
    </row>
    <row r="10160" spans="1:5" x14ac:dyDescent="0.35">
      <c r="A10160" s="107" t="s">
        <v>5</v>
      </c>
      <c r="B10160" s="107" t="s">
        <v>91</v>
      </c>
      <c r="C10160" s="110">
        <v>7</v>
      </c>
      <c r="D10160" s="109">
        <v>1870.606593851928</v>
      </c>
      <c r="E10160" s="109">
        <v>114594.6327776157</v>
      </c>
    </row>
    <row r="10161" spans="1:5" x14ac:dyDescent="0.35">
      <c r="A10161" s="107" t="s">
        <v>5</v>
      </c>
      <c r="B10161" s="107" t="s">
        <v>91</v>
      </c>
      <c r="C10161" s="110">
        <v>8</v>
      </c>
      <c r="D10161" s="109">
        <v>1390.8000061512</v>
      </c>
      <c r="E10161" s="109">
        <v>111669.6882578732</v>
      </c>
    </row>
    <row r="10162" spans="1:5" x14ac:dyDescent="0.35">
      <c r="A10162" s="107" t="s">
        <v>5</v>
      </c>
      <c r="B10162" s="107" t="s">
        <v>91</v>
      </c>
      <c r="C10162" s="110">
        <v>9</v>
      </c>
      <c r="D10162" s="109">
        <v>1002.7200025320039</v>
      </c>
      <c r="E10162" s="109">
        <v>90899.594905535225</v>
      </c>
    </row>
    <row r="10163" spans="1:5" x14ac:dyDescent="0.35">
      <c r="A10163" s="107" t="s">
        <v>5</v>
      </c>
      <c r="B10163" s="107" t="s">
        <v>91</v>
      </c>
      <c r="C10163" s="110">
        <v>10</v>
      </c>
      <c r="D10163" s="109">
        <v>1105.42003059387</v>
      </c>
      <c r="E10163" s="109">
        <v>64732.595851877493</v>
      </c>
    </row>
    <row r="10164" spans="1:5" x14ac:dyDescent="0.35">
      <c r="A10164" s="107" t="s">
        <v>5</v>
      </c>
      <c r="B10164" s="107" t="s">
        <v>91</v>
      </c>
      <c r="C10164" s="110">
        <v>11</v>
      </c>
      <c r="D10164" s="109">
        <v>2169.4500591754932</v>
      </c>
      <c r="E10164" s="109">
        <v>124341.929956641</v>
      </c>
    </row>
    <row r="10165" spans="1:5" x14ac:dyDescent="0.35">
      <c r="A10165" s="107" t="s">
        <v>5</v>
      </c>
      <c r="B10165" s="107" t="s">
        <v>91</v>
      </c>
      <c r="C10165" s="110">
        <v>12</v>
      </c>
      <c r="D10165" s="109">
        <v>3664.75665369033</v>
      </c>
      <c r="E10165" s="109">
        <v>186966.80291025821</v>
      </c>
    </row>
    <row r="10166" spans="1:5" x14ac:dyDescent="0.35">
      <c r="A10166" s="107" t="s">
        <v>5</v>
      </c>
      <c r="B10166" s="107" t="s">
        <v>367</v>
      </c>
      <c r="C10166" s="110">
        <v>1</v>
      </c>
      <c r="D10166" s="109">
        <v>1664.8800280094169</v>
      </c>
      <c r="E10166" s="109">
        <v>122966.1875745802</v>
      </c>
    </row>
    <row r="10167" spans="1:5" x14ac:dyDescent="0.35">
      <c r="A10167" s="107" t="s">
        <v>5</v>
      </c>
      <c r="B10167" s="107" t="s">
        <v>367</v>
      </c>
      <c r="C10167" s="110">
        <v>2</v>
      </c>
      <c r="D10167" s="109">
        <v>1413.599965691564</v>
      </c>
      <c r="E10167" s="109">
        <v>100784.9015187577</v>
      </c>
    </row>
    <row r="10168" spans="1:5" x14ac:dyDescent="0.35">
      <c r="A10168" s="107" t="s">
        <v>5</v>
      </c>
      <c r="B10168" s="107" t="s">
        <v>367</v>
      </c>
      <c r="C10168" s="110">
        <v>3</v>
      </c>
      <c r="D10168" s="109">
        <v>1248.479992628098</v>
      </c>
      <c r="E10168" s="109">
        <v>94912.141341028822</v>
      </c>
    </row>
    <row r="10169" spans="1:5" x14ac:dyDescent="0.35">
      <c r="A10169" s="107" t="s">
        <v>5</v>
      </c>
      <c r="B10169" s="107" t="s">
        <v>367</v>
      </c>
      <c r="C10169" s="110">
        <v>4</v>
      </c>
      <c r="D10169" s="109">
        <v>1146.4800233840931</v>
      </c>
      <c r="E10169" s="109">
        <v>81863.469612836052</v>
      </c>
    </row>
    <row r="10170" spans="1:5" x14ac:dyDescent="0.35">
      <c r="A10170" s="107" t="s">
        <v>5</v>
      </c>
      <c r="B10170" s="107" t="s">
        <v>367</v>
      </c>
      <c r="C10170" s="110">
        <v>5</v>
      </c>
      <c r="D10170" s="109">
        <v>1450.560022950174</v>
      </c>
      <c r="E10170" s="109">
        <v>104901.1661668124</v>
      </c>
    </row>
    <row r="10171" spans="1:5" x14ac:dyDescent="0.35">
      <c r="A10171" s="107" t="s">
        <v>5</v>
      </c>
      <c r="B10171" s="107" t="s">
        <v>367</v>
      </c>
      <c r="C10171" s="110">
        <v>6</v>
      </c>
      <c r="D10171" s="109">
        <v>1633.6799726486199</v>
      </c>
      <c r="E10171" s="109">
        <v>101459.71612313281</v>
      </c>
    </row>
    <row r="10172" spans="1:5" x14ac:dyDescent="0.35">
      <c r="A10172" s="107" t="s">
        <v>5</v>
      </c>
      <c r="B10172" s="107" t="s">
        <v>367</v>
      </c>
      <c r="C10172" s="110">
        <v>7</v>
      </c>
      <c r="D10172" s="109">
        <v>1900.3199796676649</v>
      </c>
      <c r="E10172" s="109">
        <v>109541.0841777484</v>
      </c>
    </row>
    <row r="10173" spans="1:5" x14ac:dyDescent="0.35">
      <c r="A10173" s="107" t="s">
        <v>5</v>
      </c>
      <c r="B10173" s="107" t="s">
        <v>367</v>
      </c>
      <c r="C10173" s="110">
        <v>8</v>
      </c>
      <c r="D10173" s="109">
        <v>1795.2000532150259</v>
      </c>
      <c r="E10173" s="109">
        <v>108964.98034459871</v>
      </c>
    </row>
    <row r="10174" spans="1:5" x14ac:dyDescent="0.35">
      <c r="A10174" s="107" t="s">
        <v>5</v>
      </c>
      <c r="B10174" s="107" t="s">
        <v>367</v>
      </c>
      <c r="C10174" s="110">
        <v>9</v>
      </c>
      <c r="D10174" s="109">
        <v>1803.360002756119</v>
      </c>
      <c r="E10174" s="109">
        <v>93257.990358420808</v>
      </c>
    </row>
    <row r="10175" spans="1:5" x14ac:dyDescent="0.35">
      <c r="A10175" s="107" t="s">
        <v>5</v>
      </c>
      <c r="B10175" s="107" t="s">
        <v>367</v>
      </c>
      <c r="C10175" s="110">
        <v>10</v>
      </c>
      <c r="D10175" s="109">
        <v>2799.924988016026</v>
      </c>
      <c r="E10175" s="109">
        <v>40768.612508824794</v>
      </c>
    </row>
    <row r="10176" spans="1:5" x14ac:dyDescent="0.35">
      <c r="A10176" s="107" t="s">
        <v>5</v>
      </c>
      <c r="B10176" s="107" t="s">
        <v>367</v>
      </c>
      <c r="C10176" s="110">
        <v>11</v>
      </c>
      <c r="D10176" s="109">
        <v>2920.3968056804042</v>
      </c>
      <c r="E10176" s="109">
        <v>25666.187940923061</v>
      </c>
    </row>
    <row r="10177" spans="1:5" x14ac:dyDescent="0.35">
      <c r="A10177" s="107" t="s">
        <v>5</v>
      </c>
      <c r="B10177" s="107" t="s">
        <v>367</v>
      </c>
      <c r="C10177" s="110">
        <v>12</v>
      </c>
      <c r="D10177" s="109">
        <v>3019.2068089190861</v>
      </c>
      <c r="E10177" s="109">
        <v>23566.225917784999</v>
      </c>
    </row>
    <row r="10178" spans="1:5" x14ac:dyDescent="0.35">
      <c r="A10178" s="107" t="s">
        <v>5</v>
      </c>
      <c r="B10178" s="107" t="s">
        <v>366</v>
      </c>
      <c r="C10178" s="110">
        <v>1</v>
      </c>
      <c r="D10178" s="109">
        <v>15.839999884366989</v>
      </c>
      <c r="E10178" s="109">
        <v>983.26050143756595</v>
      </c>
    </row>
    <row r="10179" spans="1:5" x14ac:dyDescent="0.35">
      <c r="A10179" s="107" t="s">
        <v>5</v>
      </c>
      <c r="B10179" s="107" t="s">
        <v>366</v>
      </c>
      <c r="C10179" s="110">
        <v>2</v>
      </c>
      <c r="D10179" s="109">
        <v>147.83999836444849</v>
      </c>
      <c r="E10179" s="109">
        <v>14007.61205750636</v>
      </c>
    </row>
    <row r="10180" spans="1:5" x14ac:dyDescent="0.35">
      <c r="A10180" s="107" t="s">
        <v>5</v>
      </c>
      <c r="B10180" s="107" t="s">
        <v>366</v>
      </c>
      <c r="C10180" s="110">
        <v>3</v>
      </c>
      <c r="D10180" s="109">
        <v>163.67999798059461</v>
      </c>
      <c r="E10180" s="109">
        <v>15402.29953575439</v>
      </c>
    </row>
    <row r="10181" spans="1:5" x14ac:dyDescent="0.35">
      <c r="A10181" s="107" t="s">
        <v>5</v>
      </c>
      <c r="B10181" s="107" t="s">
        <v>366</v>
      </c>
      <c r="C10181" s="110">
        <v>4</v>
      </c>
      <c r="D10181" s="109">
        <v>156.4200003743172</v>
      </c>
      <c r="E10181" s="109">
        <v>8010.5928752376294</v>
      </c>
    </row>
    <row r="10182" spans="1:5" x14ac:dyDescent="0.35">
      <c r="A10182" s="107" t="s">
        <v>5</v>
      </c>
      <c r="B10182" s="107" t="s">
        <v>366</v>
      </c>
      <c r="C10182" s="110">
        <v>5</v>
      </c>
      <c r="D10182" s="109">
        <v>163.67999896407119</v>
      </c>
      <c r="E10182" s="109">
        <v>12163.851785882051</v>
      </c>
    </row>
    <row r="10183" spans="1:5" x14ac:dyDescent="0.35">
      <c r="A10183" s="107" t="s">
        <v>5</v>
      </c>
      <c r="B10183" s="107" t="s">
        <v>366</v>
      </c>
      <c r="C10183" s="110">
        <v>6</v>
      </c>
      <c r="D10183" s="109">
        <v>152.2399987578392</v>
      </c>
      <c r="E10183" s="109">
        <v>9160.6145398270201</v>
      </c>
    </row>
    <row r="10184" spans="1:5" x14ac:dyDescent="0.35">
      <c r="A10184" s="107" t="s">
        <v>5</v>
      </c>
      <c r="B10184" s="107" t="s">
        <v>366</v>
      </c>
      <c r="C10184" s="110">
        <v>7</v>
      </c>
      <c r="D10184" s="109">
        <v>153.9338382446999</v>
      </c>
      <c r="E10184" s="109">
        <v>9176.4671943808189</v>
      </c>
    </row>
    <row r="10185" spans="1:5" x14ac:dyDescent="0.35">
      <c r="A10185" s="107" t="s">
        <v>5</v>
      </c>
      <c r="B10185" s="107" t="s">
        <v>366</v>
      </c>
      <c r="C10185" s="110">
        <v>8</v>
      </c>
      <c r="D10185" s="109">
        <v>163.67999845743191</v>
      </c>
      <c r="E10185" s="109">
        <v>13140.058509975001</v>
      </c>
    </row>
    <row r="10186" spans="1:5" x14ac:dyDescent="0.35">
      <c r="A10186" s="107" t="s">
        <v>5</v>
      </c>
      <c r="B10186" s="107" t="s">
        <v>366</v>
      </c>
      <c r="C10186" s="110">
        <v>9</v>
      </c>
      <c r="D10186" s="109">
        <v>158.39999988675129</v>
      </c>
      <c r="E10186" s="109">
        <v>14439.806141172559</v>
      </c>
    </row>
    <row r="10187" spans="1:5" x14ac:dyDescent="0.35">
      <c r="A10187" s="107" t="s">
        <v>5</v>
      </c>
      <c r="B10187" s="107" t="s">
        <v>366</v>
      </c>
      <c r="C10187" s="110">
        <v>10</v>
      </c>
      <c r="D10187" s="109">
        <v>160.15999847650531</v>
      </c>
      <c r="E10187" s="109">
        <v>9609.5315015849537</v>
      </c>
    </row>
    <row r="10188" spans="1:5" x14ac:dyDescent="0.35">
      <c r="A10188" s="107" t="s">
        <v>5</v>
      </c>
      <c r="B10188" s="107" t="s">
        <v>366</v>
      </c>
      <c r="C10188" s="110">
        <v>11</v>
      </c>
      <c r="D10188" s="109">
        <v>152.0199990868569</v>
      </c>
      <c r="E10188" s="109">
        <v>9055.7910665679574</v>
      </c>
    </row>
    <row r="10189" spans="1:5" x14ac:dyDescent="0.35">
      <c r="A10189" s="107" t="s">
        <v>5</v>
      </c>
      <c r="B10189" s="107" t="s">
        <v>366</v>
      </c>
      <c r="C10189" s="110">
        <v>12</v>
      </c>
      <c r="D10189" s="109">
        <v>153.77999854087841</v>
      </c>
      <c r="E10189" s="109">
        <v>8167.0891648467068</v>
      </c>
    </row>
    <row r="10190" spans="1:5" x14ac:dyDescent="0.35">
      <c r="A10190" s="107" t="s">
        <v>5</v>
      </c>
      <c r="B10190" s="107" t="s">
        <v>365</v>
      </c>
      <c r="C10190" s="110">
        <v>1</v>
      </c>
      <c r="D10190" s="109">
        <v>622.0978729548209</v>
      </c>
      <c r="E10190" s="109">
        <v>59240.019529484904</v>
      </c>
    </row>
    <row r="10191" spans="1:5" x14ac:dyDescent="0.35">
      <c r="A10191" s="107" t="s">
        <v>5</v>
      </c>
      <c r="B10191" s="107" t="s">
        <v>365</v>
      </c>
      <c r="C10191" s="110">
        <v>2</v>
      </c>
      <c r="D10191" s="109">
        <v>547.58644084621631</v>
      </c>
      <c r="E10191" s="109">
        <v>48030.53969371393</v>
      </c>
    </row>
    <row r="10192" spans="1:5" x14ac:dyDescent="0.35">
      <c r="A10192" s="107" t="s">
        <v>5</v>
      </c>
      <c r="B10192" s="107" t="s">
        <v>365</v>
      </c>
      <c r="C10192" s="110">
        <v>3</v>
      </c>
      <c r="D10192" s="109">
        <v>555.01831255070829</v>
      </c>
      <c r="E10192" s="109">
        <v>49278.944536137002</v>
      </c>
    </row>
    <row r="10193" spans="1:5" x14ac:dyDescent="0.35">
      <c r="A10193" s="107" t="s">
        <v>5</v>
      </c>
      <c r="B10193" s="107" t="s">
        <v>365</v>
      </c>
      <c r="C10193" s="110">
        <v>4</v>
      </c>
      <c r="D10193" s="109">
        <v>424.72442743543081</v>
      </c>
      <c r="E10193" s="109">
        <v>34276.34156280251</v>
      </c>
    </row>
    <row r="10194" spans="1:5" x14ac:dyDescent="0.35">
      <c r="A10194" s="107" t="s">
        <v>5</v>
      </c>
      <c r="B10194" s="107" t="s">
        <v>365</v>
      </c>
      <c r="C10194" s="110">
        <v>5</v>
      </c>
      <c r="D10194" s="109">
        <v>255.61471551706771</v>
      </c>
      <c r="E10194" s="109">
        <v>18221.2826639792</v>
      </c>
    </row>
    <row r="10195" spans="1:5" x14ac:dyDescent="0.35">
      <c r="A10195" s="107" t="s">
        <v>5</v>
      </c>
      <c r="B10195" s="107" t="s">
        <v>365</v>
      </c>
      <c r="C10195" s="110">
        <v>6</v>
      </c>
      <c r="D10195" s="109">
        <v>256.04446017738678</v>
      </c>
      <c r="E10195" s="109">
        <v>16438.264450836701</v>
      </c>
    </row>
    <row r="10196" spans="1:5" x14ac:dyDescent="0.35">
      <c r="A10196" s="107" t="s">
        <v>5</v>
      </c>
      <c r="B10196" s="107" t="s">
        <v>365</v>
      </c>
      <c r="C10196" s="110">
        <v>7</v>
      </c>
      <c r="D10196" s="109">
        <v>315.78048397187467</v>
      </c>
      <c r="E10196" s="109">
        <v>21187.441967614039</v>
      </c>
    </row>
    <row r="10197" spans="1:5" x14ac:dyDescent="0.35">
      <c r="A10197" s="107" t="s">
        <v>5</v>
      </c>
      <c r="B10197" s="107" t="s">
        <v>365</v>
      </c>
      <c r="C10197" s="110">
        <v>8</v>
      </c>
      <c r="D10197" s="109">
        <v>392.50031656064618</v>
      </c>
      <c r="E10197" s="109">
        <v>22191.003936150799</v>
      </c>
    </row>
    <row r="10198" spans="1:5" x14ac:dyDescent="0.35">
      <c r="A10198" s="107" t="s">
        <v>5</v>
      </c>
      <c r="B10198" s="107" t="s">
        <v>365</v>
      </c>
      <c r="C10198" s="110">
        <v>9</v>
      </c>
      <c r="D10198" s="109">
        <v>457.80693667805662</v>
      </c>
      <c r="E10198" s="109">
        <v>22281.599690087151</v>
      </c>
    </row>
    <row r="10199" spans="1:5" x14ac:dyDescent="0.35">
      <c r="A10199" s="107" t="s">
        <v>5</v>
      </c>
      <c r="B10199" s="107" t="s">
        <v>365</v>
      </c>
      <c r="C10199" s="110">
        <v>10</v>
      </c>
      <c r="D10199" s="109">
        <v>433.73120470366149</v>
      </c>
      <c r="E10199" s="109">
        <v>5898.7509132600162</v>
      </c>
    </row>
    <row r="10200" spans="1:5" x14ac:dyDescent="0.35">
      <c r="A10200" s="107" t="s">
        <v>5</v>
      </c>
      <c r="B10200" s="107" t="s">
        <v>365</v>
      </c>
      <c r="C10200" s="110">
        <v>11</v>
      </c>
      <c r="D10200" s="109">
        <v>535.75785599917174</v>
      </c>
      <c r="E10200" s="109">
        <v>2348.3252503764479</v>
      </c>
    </row>
    <row r="10201" spans="1:5" x14ac:dyDescent="0.35">
      <c r="A10201" s="107" t="s">
        <v>5</v>
      </c>
      <c r="B10201" s="107" t="s">
        <v>365</v>
      </c>
      <c r="C10201" s="110">
        <v>12</v>
      </c>
      <c r="D10201" s="109">
        <v>552.26590654222991</v>
      </c>
      <c r="E10201" s="109">
        <v>4259.4365166766311</v>
      </c>
    </row>
    <row r="10202" spans="1:5" x14ac:dyDescent="0.35">
      <c r="A10202" s="107" t="s">
        <v>5</v>
      </c>
      <c r="B10202" s="107" t="s">
        <v>364</v>
      </c>
      <c r="C10202" s="110">
        <v>1</v>
      </c>
      <c r="D10202" s="109">
        <v>638.39999181032169</v>
      </c>
      <c r="E10202" s="109">
        <v>47332.990981860799</v>
      </c>
    </row>
    <row r="10203" spans="1:5" x14ac:dyDescent="0.35">
      <c r="A10203" s="107" t="s">
        <v>5</v>
      </c>
      <c r="B10203" s="107" t="s">
        <v>364</v>
      </c>
      <c r="C10203" s="110">
        <v>2</v>
      </c>
      <c r="D10203" s="109">
        <v>376.32000327110308</v>
      </c>
      <c r="E10203" s="109">
        <v>26643.403145705321</v>
      </c>
    </row>
    <row r="10204" spans="1:5" x14ac:dyDescent="0.35">
      <c r="A10204" s="107" t="s">
        <v>5</v>
      </c>
      <c r="B10204" s="107" t="s">
        <v>364</v>
      </c>
      <c r="C10204" s="110">
        <v>3</v>
      </c>
      <c r="D10204" s="109">
        <v>416.6400040388109</v>
      </c>
      <c r="E10204" s="109">
        <v>31133.49199593567</v>
      </c>
    </row>
    <row r="10205" spans="1:5" x14ac:dyDescent="0.35">
      <c r="A10205" s="107" t="s">
        <v>5</v>
      </c>
      <c r="B10205" s="107" t="s">
        <v>364</v>
      </c>
      <c r="C10205" s="110">
        <v>4</v>
      </c>
      <c r="D10205" s="109">
        <v>403.19999933242809</v>
      </c>
      <c r="E10205" s="109">
        <v>28462.90952987763</v>
      </c>
    </row>
    <row r="10206" spans="1:5" x14ac:dyDescent="0.35">
      <c r="A10206" s="107" t="s">
        <v>5</v>
      </c>
      <c r="B10206" s="107" t="s">
        <v>364</v>
      </c>
      <c r="C10206" s="110">
        <v>5</v>
      </c>
      <c r="D10206" s="109">
        <v>393.60000097751629</v>
      </c>
      <c r="E10206" s="109">
        <v>28170.293065090191</v>
      </c>
    </row>
    <row r="10207" spans="1:5" x14ac:dyDescent="0.35">
      <c r="A10207" s="107" t="s">
        <v>5</v>
      </c>
      <c r="B10207" s="107" t="s">
        <v>364</v>
      </c>
      <c r="C10207" s="110">
        <v>6</v>
      </c>
      <c r="D10207" s="109">
        <v>130.55999934673309</v>
      </c>
      <c r="E10207" s="109">
        <v>7968.636810340071</v>
      </c>
    </row>
    <row r="10208" spans="1:5" x14ac:dyDescent="0.35">
      <c r="A10208" s="107" t="s">
        <v>5</v>
      </c>
      <c r="B10208" s="107" t="s">
        <v>364</v>
      </c>
      <c r="C10208" s="110">
        <v>7</v>
      </c>
      <c r="D10208" s="109">
        <v>416.64000773429888</v>
      </c>
      <c r="E10208" s="109">
        <v>23455.53046854791</v>
      </c>
    </row>
    <row r="10209" spans="1:5" x14ac:dyDescent="0.35">
      <c r="A10209" s="107" t="s">
        <v>5</v>
      </c>
      <c r="B10209" s="107" t="s">
        <v>364</v>
      </c>
      <c r="C10209" s="110">
        <v>8</v>
      </c>
      <c r="D10209" s="109">
        <v>416.64000308513658</v>
      </c>
      <c r="E10209" s="109">
        <v>24771.72505730694</v>
      </c>
    </row>
    <row r="10210" spans="1:5" x14ac:dyDescent="0.35">
      <c r="A10210" s="107" t="s">
        <v>5</v>
      </c>
      <c r="B10210" s="107" t="s">
        <v>364</v>
      </c>
      <c r="C10210" s="110">
        <v>9</v>
      </c>
      <c r="D10210" s="109">
        <v>403.20000022649782</v>
      </c>
      <c r="E10210" s="109">
        <v>20838.788397038181</v>
      </c>
    </row>
    <row r="10211" spans="1:5" x14ac:dyDescent="0.35">
      <c r="A10211" s="107" t="s">
        <v>5</v>
      </c>
      <c r="B10211" s="107" t="s">
        <v>364</v>
      </c>
      <c r="C10211" s="110">
        <v>10</v>
      </c>
      <c r="D10211" s="109">
        <v>392.56000292301201</v>
      </c>
      <c r="E10211" s="109">
        <v>8519.8126198426726</v>
      </c>
    </row>
    <row r="10212" spans="1:5" x14ac:dyDescent="0.35">
      <c r="A10212" s="107" t="s">
        <v>5</v>
      </c>
      <c r="B10212" s="107" t="s">
        <v>364</v>
      </c>
      <c r="C10212" s="110">
        <v>11</v>
      </c>
      <c r="D10212" s="109">
        <v>250.88000226020819</v>
      </c>
      <c r="E10212" s="109">
        <v>3512.8677897595112</v>
      </c>
    </row>
    <row r="10213" spans="1:5" x14ac:dyDescent="0.35">
      <c r="A10213" s="107" t="s">
        <v>5</v>
      </c>
      <c r="B10213" s="107" t="s">
        <v>364</v>
      </c>
      <c r="C10213" s="110">
        <v>12</v>
      </c>
      <c r="D10213" s="109">
        <v>208.32000309228911</v>
      </c>
      <c r="E10213" s="109">
        <v>2017.6925374788259</v>
      </c>
    </row>
    <row r="10214" spans="1:5" x14ac:dyDescent="0.35">
      <c r="A10214" s="107" t="s">
        <v>5</v>
      </c>
      <c r="B10214" s="107" t="s">
        <v>363</v>
      </c>
      <c r="C10214" s="110">
        <v>1</v>
      </c>
      <c r="D10214" s="109">
        <v>1844.175555555556</v>
      </c>
      <c r="E10214" s="109">
        <v>58301.575299634169</v>
      </c>
    </row>
    <row r="10215" spans="1:5" x14ac:dyDescent="0.35">
      <c r="A10215" s="107" t="s">
        <v>5</v>
      </c>
      <c r="B10215" s="107" t="s">
        <v>363</v>
      </c>
      <c r="C10215" s="110">
        <v>2</v>
      </c>
      <c r="D10215" s="109">
        <v>1598.01440546443</v>
      </c>
      <c r="E10215" s="109">
        <v>58569.505912455817</v>
      </c>
    </row>
    <row r="10216" spans="1:5" x14ac:dyDescent="0.35">
      <c r="A10216" s="107" t="s">
        <v>5</v>
      </c>
      <c r="B10216" s="107" t="s">
        <v>363</v>
      </c>
      <c r="C10216" s="110">
        <v>3</v>
      </c>
      <c r="D10216" s="109">
        <v>1625.963810675531</v>
      </c>
      <c r="E10216" s="109">
        <v>70547.773696808334</v>
      </c>
    </row>
    <row r="10217" spans="1:5" x14ac:dyDescent="0.35">
      <c r="A10217" s="107" t="s">
        <v>5</v>
      </c>
      <c r="B10217" s="107" t="s">
        <v>363</v>
      </c>
      <c r="C10217" s="110">
        <v>4</v>
      </c>
      <c r="D10217" s="109">
        <v>1395.093538493933</v>
      </c>
      <c r="E10217" s="109">
        <v>59374.476871048108</v>
      </c>
    </row>
    <row r="10218" spans="1:5" x14ac:dyDescent="0.35">
      <c r="A10218" s="107" t="s">
        <v>5</v>
      </c>
      <c r="B10218" s="107" t="s">
        <v>363</v>
      </c>
      <c r="C10218" s="110">
        <v>5</v>
      </c>
      <c r="D10218" s="109">
        <v>1143.6824113253449</v>
      </c>
      <c r="E10218" s="109">
        <v>62834.719547270222</v>
      </c>
    </row>
    <row r="10219" spans="1:5" x14ac:dyDescent="0.35">
      <c r="A10219" s="107" t="s">
        <v>5</v>
      </c>
      <c r="B10219" s="107" t="s">
        <v>363</v>
      </c>
      <c r="C10219" s="110">
        <v>6</v>
      </c>
      <c r="D10219" s="109">
        <v>1012.437290672691</v>
      </c>
      <c r="E10219" s="109">
        <v>55112.330433435178</v>
      </c>
    </row>
    <row r="10220" spans="1:5" x14ac:dyDescent="0.35">
      <c r="A10220" s="107" t="s">
        <v>5</v>
      </c>
      <c r="B10220" s="107" t="s">
        <v>363</v>
      </c>
      <c r="C10220" s="110">
        <v>7</v>
      </c>
      <c r="D10220" s="109">
        <v>1172.588038789655</v>
      </c>
      <c r="E10220" s="109">
        <v>25435.84657476659</v>
      </c>
    </row>
    <row r="10221" spans="1:5" x14ac:dyDescent="0.35">
      <c r="A10221" s="107" t="s">
        <v>5</v>
      </c>
      <c r="B10221" s="107" t="s">
        <v>363</v>
      </c>
      <c r="C10221" s="110">
        <v>8</v>
      </c>
      <c r="D10221" s="109">
        <v>939.54714418395838</v>
      </c>
      <c r="E10221" s="109">
        <v>6254.6601567793796</v>
      </c>
    </row>
    <row r="10222" spans="1:5" x14ac:dyDescent="0.35">
      <c r="A10222" s="107" t="s">
        <v>5</v>
      </c>
      <c r="B10222" s="107" t="s">
        <v>363</v>
      </c>
      <c r="C10222" s="110">
        <v>9</v>
      </c>
      <c r="D10222" s="109">
        <v>505.64737630768599</v>
      </c>
      <c r="E10222" s="109">
        <v>5058.3972725502063</v>
      </c>
    </row>
    <row r="10223" spans="1:5" x14ac:dyDescent="0.35">
      <c r="A10223" s="107" t="s">
        <v>5</v>
      </c>
      <c r="B10223" s="107" t="s">
        <v>363</v>
      </c>
      <c r="C10223" s="110">
        <v>10</v>
      </c>
      <c r="D10223" s="109">
        <v>549.73560423297181</v>
      </c>
      <c r="E10223" s="109">
        <v>5300.5770674148735</v>
      </c>
    </row>
    <row r="10224" spans="1:5" x14ac:dyDescent="0.35">
      <c r="A10224" s="107" t="s">
        <v>5</v>
      </c>
      <c r="B10224" s="107" t="s">
        <v>363</v>
      </c>
      <c r="C10224" s="110">
        <v>11</v>
      </c>
      <c r="D10224" s="109">
        <v>799.01282009751776</v>
      </c>
      <c r="E10224" s="109">
        <v>7683.440443140229</v>
      </c>
    </row>
    <row r="10225" spans="1:5" x14ac:dyDescent="0.35">
      <c r="A10225" s="107" t="s">
        <v>5</v>
      </c>
      <c r="B10225" s="107" t="s">
        <v>363</v>
      </c>
      <c r="C10225" s="110">
        <v>12</v>
      </c>
      <c r="D10225" s="109">
        <v>644.89773977059974</v>
      </c>
      <c r="E10225" s="109">
        <v>9043.8515302599535</v>
      </c>
    </row>
    <row r="10226" spans="1:5" x14ac:dyDescent="0.35">
      <c r="A10226" s="107" t="s">
        <v>5</v>
      </c>
      <c r="B10226" s="107" t="s">
        <v>362</v>
      </c>
      <c r="C10226" s="110">
        <v>1</v>
      </c>
      <c r="D10226" s="109">
        <v>2331.6</v>
      </c>
      <c r="E10226" s="109">
        <v>172520.28214948441</v>
      </c>
    </row>
    <row r="10227" spans="1:5" x14ac:dyDescent="0.35">
      <c r="A10227" s="107" t="s">
        <v>5</v>
      </c>
      <c r="B10227" s="107" t="s">
        <v>362</v>
      </c>
      <c r="C10227" s="110">
        <v>2</v>
      </c>
      <c r="D10227" s="109">
        <v>2184</v>
      </c>
      <c r="E10227" s="109">
        <v>155819.32230224391</v>
      </c>
    </row>
    <row r="10228" spans="1:5" x14ac:dyDescent="0.35">
      <c r="A10228" s="107" t="s">
        <v>5</v>
      </c>
      <c r="B10228" s="107" t="s">
        <v>362</v>
      </c>
      <c r="C10228" s="110">
        <v>3</v>
      </c>
      <c r="D10228" s="109">
        <v>2418</v>
      </c>
      <c r="E10228" s="109">
        <v>182391.6243613273</v>
      </c>
    </row>
    <row r="10229" spans="1:5" x14ac:dyDescent="0.35">
      <c r="A10229" s="107" t="s">
        <v>5</v>
      </c>
      <c r="B10229" s="107" t="s">
        <v>362</v>
      </c>
      <c r="C10229" s="110">
        <v>4</v>
      </c>
      <c r="D10229" s="109">
        <v>2081.2140676104391</v>
      </c>
      <c r="E10229" s="109">
        <v>148270.64590574839</v>
      </c>
    </row>
    <row r="10230" spans="1:5" x14ac:dyDescent="0.35">
      <c r="A10230" s="107" t="s">
        <v>5</v>
      </c>
      <c r="B10230" s="107" t="s">
        <v>362</v>
      </c>
      <c r="C10230" s="110">
        <v>5</v>
      </c>
      <c r="D10230" s="109">
        <v>52.65</v>
      </c>
      <c r="E10230" s="109">
        <v>3804.231864978588</v>
      </c>
    </row>
    <row r="10231" spans="1:5" x14ac:dyDescent="0.35">
      <c r="A10231" s="107" t="s">
        <v>5</v>
      </c>
      <c r="B10231" s="107" t="s">
        <v>362</v>
      </c>
      <c r="C10231" s="110">
        <v>6</v>
      </c>
      <c r="D10231" s="109">
        <v>0</v>
      </c>
      <c r="E10231" s="109">
        <v>0</v>
      </c>
    </row>
    <row r="10232" spans="1:5" x14ac:dyDescent="0.35">
      <c r="A10232" s="107" t="s">
        <v>5</v>
      </c>
      <c r="B10232" s="107" t="s">
        <v>362</v>
      </c>
      <c r="C10232" s="110">
        <v>7</v>
      </c>
      <c r="D10232" s="109">
        <v>0</v>
      </c>
      <c r="E10232" s="109">
        <v>0</v>
      </c>
    </row>
    <row r="10233" spans="1:5" x14ac:dyDescent="0.35">
      <c r="A10233" s="107" t="s">
        <v>5</v>
      </c>
      <c r="B10233" s="107" t="s">
        <v>362</v>
      </c>
      <c r="C10233" s="110">
        <v>8</v>
      </c>
      <c r="D10233" s="109">
        <v>390</v>
      </c>
      <c r="E10233" s="109">
        <v>23142.292835890181</v>
      </c>
    </row>
    <row r="10234" spans="1:5" x14ac:dyDescent="0.35">
      <c r="A10234" s="107" t="s">
        <v>5</v>
      </c>
      <c r="B10234" s="107" t="s">
        <v>362</v>
      </c>
      <c r="C10234" s="110">
        <v>9</v>
      </c>
      <c r="D10234" s="109">
        <v>2340</v>
      </c>
      <c r="E10234" s="109">
        <v>122126.49306188271</v>
      </c>
    </row>
    <row r="10235" spans="1:5" x14ac:dyDescent="0.35">
      <c r="A10235" s="107" t="s">
        <v>5</v>
      </c>
      <c r="B10235" s="107" t="s">
        <v>362</v>
      </c>
      <c r="C10235" s="110">
        <v>10</v>
      </c>
      <c r="D10235" s="109">
        <v>2368.954248809815</v>
      </c>
      <c r="E10235" s="109">
        <v>51545.759954835929</v>
      </c>
    </row>
    <row r="10236" spans="1:5" x14ac:dyDescent="0.35">
      <c r="A10236" s="107" t="s">
        <v>5</v>
      </c>
      <c r="B10236" s="107" t="s">
        <v>362</v>
      </c>
      <c r="C10236" s="110">
        <v>11</v>
      </c>
      <c r="D10236" s="109">
        <v>2185.7322326431281</v>
      </c>
      <c r="E10236" s="109">
        <v>36466.56358402341</v>
      </c>
    </row>
    <row r="10237" spans="1:5" x14ac:dyDescent="0.35">
      <c r="A10237" s="107" t="s">
        <v>5</v>
      </c>
      <c r="B10237" s="107" t="s">
        <v>362</v>
      </c>
      <c r="C10237" s="110">
        <v>12</v>
      </c>
      <c r="D10237" s="109">
        <v>2410.6680000000001</v>
      </c>
      <c r="E10237" s="109">
        <v>37910.13697979338</v>
      </c>
    </row>
    <row r="10238" spans="1:5" x14ac:dyDescent="0.35">
      <c r="A10238" s="107" t="s">
        <v>5</v>
      </c>
      <c r="B10238" s="107" t="s">
        <v>361</v>
      </c>
      <c r="C10238" s="110">
        <v>1</v>
      </c>
      <c r="D10238" s="109">
        <v>891.44396903386075</v>
      </c>
      <c r="E10238" s="109">
        <v>83205.302235826341</v>
      </c>
    </row>
    <row r="10239" spans="1:5" x14ac:dyDescent="0.35">
      <c r="A10239" s="107" t="s">
        <v>5</v>
      </c>
      <c r="B10239" s="107" t="s">
        <v>361</v>
      </c>
      <c r="C10239" s="110">
        <v>2</v>
      </c>
      <c r="D10239" s="109">
        <v>827.93560629259218</v>
      </c>
      <c r="E10239" s="109">
        <v>71329.216433196634</v>
      </c>
    </row>
    <row r="10240" spans="1:5" x14ac:dyDescent="0.35">
      <c r="A10240" s="107" t="s">
        <v>5</v>
      </c>
      <c r="B10240" s="107" t="s">
        <v>361</v>
      </c>
      <c r="C10240" s="110">
        <v>3</v>
      </c>
      <c r="D10240" s="109">
        <v>851.58516495517404</v>
      </c>
      <c r="E10240" s="109">
        <v>74544.378981637972</v>
      </c>
    </row>
    <row r="10241" spans="1:5" x14ac:dyDescent="0.35">
      <c r="A10241" s="107" t="s">
        <v>5</v>
      </c>
      <c r="B10241" s="107" t="s">
        <v>361</v>
      </c>
      <c r="C10241" s="110">
        <v>4</v>
      </c>
      <c r="D10241" s="109">
        <v>650.36771282084521</v>
      </c>
      <c r="E10241" s="109">
        <v>51904.926399765252</v>
      </c>
    </row>
    <row r="10242" spans="1:5" x14ac:dyDescent="0.35">
      <c r="A10242" s="107" t="s">
        <v>5</v>
      </c>
      <c r="B10242" s="107" t="s">
        <v>361</v>
      </c>
      <c r="C10242" s="110">
        <v>5</v>
      </c>
      <c r="D10242" s="109">
        <v>434.28396867978398</v>
      </c>
      <c r="E10242" s="109">
        <v>31002.22927447129</v>
      </c>
    </row>
    <row r="10243" spans="1:5" x14ac:dyDescent="0.35">
      <c r="A10243" s="107" t="s">
        <v>5</v>
      </c>
      <c r="B10243" s="107" t="s">
        <v>361</v>
      </c>
      <c r="C10243" s="110">
        <v>6</v>
      </c>
      <c r="D10243" s="109">
        <v>426.56254856193527</v>
      </c>
      <c r="E10243" s="109">
        <v>27407.691456586392</v>
      </c>
    </row>
    <row r="10244" spans="1:5" x14ac:dyDescent="0.35">
      <c r="A10244" s="107" t="s">
        <v>5</v>
      </c>
      <c r="B10244" s="107" t="s">
        <v>361</v>
      </c>
      <c r="C10244" s="110">
        <v>7</v>
      </c>
      <c r="D10244" s="109">
        <v>513.33803744654108</v>
      </c>
      <c r="E10244" s="109">
        <v>34148.043770711367</v>
      </c>
    </row>
    <row r="10245" spans="1:5" x14ac:dyDescent="0.35">
      <c r="A10245" s="107" t="s">
        <v>5</v>
      </c>
      <c r="B10245" s="107" t="s">
        <v>361</v>
      </c>
      <c r="C10245" s="110">
        <v>8</v>
      </c>
      <c r="D10245" s="109">
        <v>478.94257546241471</v>
      </c>
      <c r="E10245" s="109">
        <v>27739.843339279261</v>
      </c>
    </row>
    <row r="10246" spans="1:5" x14ac:dyDescent="0.35">
      <c r="A10246" s="107" t="s">
        <v>5</v>
      </c>
      <c r="B10246" s="107" t="s">
        <v>361</v>
      </c>
      <c r="C10246" s="110">
        <v>9</v>
      </c>
      <c r="D10246" s="109">
        <v>611.42796447122396</v>
      </c>
      <c r="E10246" s="109">
        <v>29511.552049592428</v>
      </c>
    </row>
    <row r="10247" spans="1:5" x14ac:dyDescent="0.35">
      <c r="A10247" s="107" t="s">
        <v>5</v>
      </c>
      <c r="B10247" s="107" t="s">
        <v>361</v>
      </c>
      <c r="C10247" s="110">
        <v>10</v>
      </c>
      <c r="D10247" s="109">
        <v>499.7992338514228</v>
      </c>
      <c r="E10247" s="109">
        <v>8513.7515621462826</v>
      </c>
    </row>
    <row r="10248" spans="1:5" x14ac:dyDescent="0.35">
      <c r="A10248" s="107" t="s">
        <v>5</v>
      </c>
      <c r="B10248" s="107" t="s">
        <v>361</v>
      </c>
      <c r="C10248" s="110">
        <v>11</v>
      </c>
      <c r="D10248" s="109">
        <v>626.83037339558393</v>
      </c>
      <c r="E10248" s="109">
        <v>7202.8169559192474</v>
      </c>
    </row>
    <row r="10249" spans="1:5" x14ac:dyDescent="0.35">
      <c r="A10249" s="107" t="s">
        <v>5</v>
      </c>
      <c r="B10249" s="107" t="s">
        <v>361</v>
      </c>
      <c r="C10249" s="110">
        <v>12</v>
      </c>
      <c r="D10249" s="109">
        <v>673.78168746641336</v>
      </c>
      <c r="E10249" s="109">
        <v>8374.5692027018868</v>
      </c>
    </row>
    <row r="10250" spans="1:5" x14ac:dyDescent="0.35">
      <c r="A10250" s="107" t="s">
        <v>5</v>
      </c>
      <c r="B10250" s="107" t="s">
        <v>360</v>
      </c>
      <c r="C10250" s="110">
        <v>1</v>
      </c>
      <c r="D10250" s="109">
        <v>736.162837885371</v>
      </c>
      <c r="E10250" s="109">
        <v>54798.160493272888</v>
      </c>
    </row>
    <row r="10251" spans="1:5" x14ac:dyDescent="0.35">
      <c r="A10251" s="107" t="s">
        <v>5</v>
      </c>
      <c r="B10251" s="107" t="s">
        <v>360</v>
      </c>
      <c r="C10251" s="110">
        <v>2</v>
      </c>
      <c r="D10251" s="109">
        <v>523.99228475122527</v>
      </c>
      <c r="E10251" s="109">
        <v>37451.282280680323</v>
      </c>
    </row>
    <row r="10252" spans="1:5" x14ac:dyDescent="0.35">
      <c r="A10252" s="107" t="s">
        <v>5</v>
      </c>
      <c r="B10252" s="107" t="s">
        <v>360</v>
      </c>
      <c r="C10252" s="110">
        <v>3</v>
      </c>
      <c r="D10252" s="109">
        <v>565.49495558722856</v>
      </c>
      <c r="E10252" s="109">
        <v>43233.257729275349</v>
      </c>
    </row>
    <row r="10253" spans="1:5" x14ac:dyDescent="0.35">
      <c r="A10253" s="107" t="s">
        <v>5</v>
      </c>
      <c r="B10253" s="107" t="s">
        <v>360</v>
      </c>
      <c r="C10253" s="110">
        <v>4</v>
      </c>
      <c r="D10253" s="109">
        <v>423.80166923668202</v>
      </c>
      <c r="E10253" s="109">
        <v>29804.850365524959</v>
      </c>
    </row>
    <row r="10254" spans="1:5" x14ac:dyDescent="0.35">
      <c r="A10254" s="107" t="s">
        <v>5</v>
      </c>
      <c r="B10254" s="107" t="s">
        <v>360</v>
      </c>
      <c r="C10254" s="110">
        <v>5</v>
      </c>
      <c r="D10254" s="109">
        <v>167.20229565620281</v>
      </c>
      <c r="E10254" s="109">
        <v>12262.356249554919</v>
      </c>
    </row>
    <row r="10255" spans="1:5" x14ac:dyDescent="0.35">
      <c r="A10255" s="107" t="s">
        <v>5</v>
      </c>
      <c r="B10255" s="107" t="s">
        <v>360</v>
      </c>
      <c r="C10255" s="110">
        <v>6</v>
      </c>
      <c r="D10255" s="109">
        <v>160.73305729431621</v>
      </c>
      <c r="E10255" s="109">
        <v>10411.520629928669</v>
      </c>
    </row>
    <row r="10256" spans="1:5" x14ac:dyDescent="0.35">
      <c r="A10256" s="107" t="s">
        <v>5</v>
      </c>
      <c r="B10256" s="107" t="s">
        <v>360</v>
      </c>
      <c r="C10256" s="110">
        <v>7</v>
      </c>
      <c r="D10256" s="109">
        <v>248.68746922420249</v>
      </c>
      <c r="E10256" s="109">
        <v>14729.912115237519</v>
      </c>
    </row>
    <row r="10257" spans="1:5" x14ac:dyDescent="0.35">
      <c r="A10257" s="107" t="s">
        <v>5</v>
      </c>
      <c r="B10257" s="107" t="s">
        <v>360</v>
      </c>
      <c r="C10257" s="110">
        <v>8</v>
      </c>
      <c r="D10257" s="109">
        <v>301.77813398885309</v>
      </c>
      <c r="E10257" s="109">
        <v>18386.160060544102</v>
      </c>
    </row>
    <row r="10258" spans="1:5" x14ac:dyDescent="0.35">
      <c r="A10258" s="107" t="s">
        <v>5</v>
      </c>
      <c r="B10258" s="107" t="s">
        <v>360</v>
      </c>
      <c r="C10258" s="110">
        <v>9</v>
      </c>
      <c r="D10258" s="109">
        <v>145.17886509519511</v>
      </c>
      <c r="E10258" s="109">
        <v>7369.8410413409774</v>
      </c>
    </row>
    <row r="10259" spans="1:5" x14ac:dyDescent="0.35">
      <c r="A10259" s="107" t="s">
        <v>5</v>
      </c>
      <c r="B10259" s="107" t="s">
        <v>360</v>
      </c>
      <c r="C10259" s="110">
        <v>10</v>
      </c>
      <c r="D10259" s="109">
        <v>436.37543834137603</v>
      </c>
      <c r="E10259" s="109">
        <v>4481.683263413729</v>
      </c>
    </row>
    <row r="10260" spans="1:5" x14ac:dyDescent="0.35">
      <c r="A10260" s="107" t="s">
        <v>5</v>
      </c>
      <c r="B10260" s="107" t="s">
        <v>360</v>
      </c>
      <c r="C10260" s="110">
        <v>11</v>
      </c>
      <c r="D10260" s="109">
        <v>631.4746770377393</v>
      </c>
      <c r="E10260" s="109">
        <v>1550.4163532222269</v>
      </c>
    </row>
    <row r="10261" spans="1:5" x14ac:dyDescent="0.35">
      <c r="A10261" s="107" t="s">
        <v>5</v>
      </c>
      <c r="B10261" s="107" t="s">
        <v>360</v>
      </c>
      <c r="C10261" s="110">
        <v>12</v>
      </c>
      <c r="D10261" s="109">
        <v>658.92727808453651</v>
      </c>
      <c r="E10261" s="109">
        <v>2996.4717114052942</v>
      </c>
    </row>
    <row r="10262" spans="1:5" x14ac:dyDescent="0.35">
      <c r="A10262" s="107" t="s">
        <v>5</v>
      </c>
      <c r="B10262" s="107" t="s">
        <v>359</v>
      </c>
      <c r="C10262" s="110">
        <v>1</v>
      </c>
      <c r="D10262" s="109">
        <v>378.24000024795538</v>
      </c>
      <c r="E10262" s="109">
        <v>68578.095746606792</v>
      </c>
    </row>
    <row r="10263" spans="1:5" x14ac:dyDescent="0.35">
      <c r="A10263" s="107" t="s">
        <v>5</v>
      </c>
      <c r="B10263" s="107" t="s">
        <v>359</v>
      </c>
      <c r="C10263" s="110">
        <v>2</v>
      </c>
      <c r="D10263" s="109">
        <v>2082.9599831104301</v>
      </c>
      <c r="E10263" s="109">
        <v>346546.74632771901</v>
      </c>
    </row>
    <row r="10264" spans="1:5" x14ac:dyDescent="0.35">
      <c r="A10264" s="107" t="s">
        <v>5</v>
      </c>
      <c r="B10264" s="107" t="s">
        <v>359</v>
      </c>
      <c r="C10264" s="110">
        <v>3</v>
      </c>
      <c r="D10264" s="109">
        <v>2288.4000186920161</v>
      </c>
      <c r="E10264" s="109">
        <v>392304.1129985337</v>
      </c>
    </row>
    <row r="10265" spans="1:5" x14ac:dyDescent="0.35">
      <c r="A10265" s="107" t="s">
        <v>5</v>
      </c>
      <c r="B10265" s="107" t="s">
        <v>359</v>
      </c>
      <c r="C10265" s="110">
        <v>4</v>
      </c>
      <c r="D10265" s="109">
        <v>4258.0800018310547</v>
      </c>
      <c r="E10265" s="109">
        <v>490230.37351727311</v>
      </c>
    </row>
    <row r="10266" spans="1:5" x14ac:dyDescent="0.35">
      <c r="A10266" s="107" t="s">
        <v>5</v>
      </c>
      <c r="B10266" s="107" t="s">
        <v>359</v>
      </c>
      <c r="C10266" s="110">
        <v>5</v>
      </c>
      <c r="D10266" s="109">
        <v>4464</v>
      </c>
      <c r="E10266" s="109">
        <v>343460.56634070689</v>
      </c>
    </row>
    <row r="10267" spans="1:5" x14ac:dyDescent="0.35">
      <c r="A10267" s="107" t="s">
        <v>5</v>
      </c>
      <c r="B10267" s="107" t="s">
        <v>359</v>
      </c>
      <c r="C10267" s="110">
        <v>6</v>
      </c>
      <c r="D10267" s="109">
        <v>4320</v>
      </c>
      <c r="E10267" s="109">
        <v>258836.40802043211</v>
      </c>
    </row>
    <row r="10268" spans="1:5" x14ac:dyDescent="0.35">
      <c r="A10268" s="107" t="s">
        <v>5</v>
      </c>
      <c r="B10268" s="107" t="s">
        <v>359</v>
      </c>
      <c r="C10268" s="110">
        <v>7</v>
      </c>
      <c r="D10268" s="109">
        <v>4464</v>
      </c>
      <c r="E10268" s="109">
        <v>258863.45563887371</v>
      </c>
    </row>
    <row r="10269" spans="1:5" x14ac:dyDescent="0.35">
      <c r="A10269" s="107" t="s">
        <v>5</v>
      </c>
      <c r="B10269" s="107" t="s">
        <v>359</v>
      </c>
      <c r="C10269" s="110">
        <v>8</v>
      </c>
      <c r="D10269" s="109">
        <v>4382.4000225067139</v>
      </c>
      <c r="E10269" s="109">
        <v>355890.61601286219</v>
      </c>
    </row>
    <row r="10270" spans="1:5" x14ac:dyDescent="0.35">
      <c r="A10270" s="107" t="s">
        <v>5</v>
      </c>
      <c r="B10270" s="107" t="s">
        <v>359</v>
      </c>
      <c r="C10270" s="110">
        <v>9</v>
      </c>
      <c r="D10270" s="109">
        <v>2681.279930830005</v>
      </c>
      <c r="E10270" s="109">
        <v>246544.37707363471</v>
      </c>
    </row>
    <row r="10271" spans="1:5" x14ac:dyDescent="0.35">
      <c r="A10271" s="107" t="s">
        <v>5</v>
      </c>
      <c r="B10271" s="107" t="s">
        <v>359</v>
      </c>
      <c r="C10271" s="110">
        <v>10</v>
      </c>
      <c r="D10271" s="109">
        <v>3130.1599006652841</v>
      </c>
      <c r="E10271" s="109">
        <v>197246.9488701949</v>
      </c>
    </row>
    <row r="10272" spans="1:5" x14ac:dyDescent="0.35">
      <c r="A10272" s="107" t="s">
        <v>5</v>
      </c>
      <c r="B10272" s="107" t="s">
        <v>359</v>
      </c>
      <c r="C10272" s="110">
        <v>11</v>
      </c>
      <c r="D10272" s="109">
        <v>1260.8399807214721</v>
      </c>
      <c r="E10272" s="109">
        <v>72847.949564208262</v>
      </c>
    </row>
    <row r="10273" spans="1:5" x14ac:dyDescent="0.35">
      <c r="A10273" s="107" t="s">
        <v>5</v>
      </c>
      <c r="B10273" s="107" t="s">
        <v>359</v>
      </c>
      <c r="C10273" s="110">
        <v>12</v>
      </c>
      <c r="D10273" s="109">
        <v>4102.200005531311</v>
      </c>
      <c r="E10273" s="109">
        <v>207627.72750954519</v>
      </c>
    </row>
    <row r="10274" spans="1:5" x14ac:dyDescent="0.35">
      <c r="A10274" s="107" t="s">
        <v>5</v>
      </c>
      <c r="B10274" s="107" t="s">
        <v>358</v>
      </c>
      <c r="C10274" s="110">
        <v>1</v>
      </c>
      <c r="D10274" s="109">
        <v>19.440000802278529</v>
      </c>
      <c r="E10274" s="109">
        <v>1202.9362719606841</v>
      </c>
    </row>
    <row r="10275" spans="1:5" x14ac:dyDescent="0.35">
      <c r="A10275" s="107" t="s">
        <v>5</v>
      </c>
      <c r="B10275" s="107" t="s">
        <v>358</v>
      </c>
      <c r="C10275" s="110">
        <v>2</v>
      </c>
      <c r="D10275" s="109">
        <v>180.0000071823597</v>
      </c>
      <c r="E10275" s="109">
        <v>13108.30187413356</v>
      </c>
    </row>
    <row r="10276" spans="1:5" x14ac:dyDescent="0.35">
      <c r="A10276" s="107" t="s">
        <v>5</v>
      </c>
      <c r="B10276" s="107" t="s">
        <v>358</v>
      </c>
      <c r="C10276" s="110">
        <v>3</v>
      </c>
      <c r="D10276" s="109">
        <v>171.60000103712071</v>
      </c>
      <c r="E10276" s="109">
        <v>13344.24026517667</v>
      </c>
    </row>
    <row r="10277" spans="1:5" x14ac:dyDescent="0.35">
      <c r="A10277" s="107" t="s">
        <v>5</v>
      </c>
      <c r="B10277" s="107" t="s">
        <v>358</v>
      </c>
      <c r="C10277" s="110">
        <v>4</v>
      </c>
      <c r="D10277" s="109">
        <v>108.0000024735925</v>
      </c>
      <c r="E10277" s="109">
        <v>7856.6010017053986</v>
      </c>
    </row>
    <row r="10278" spans="1:5" x14ac:dyDescent="0.35">
      <c r="A10278" s="107" t="s">
        <v>5</v>
      </c>
      <c r="B10278" s="107" t="s">
        <v>358</v>
      </c>
      <c r="C10278" s="110">
        <v>5</v>
      </c>
      <c r="D10278" s="109">
        <v>52.559999722987413</v>
      </c>
      <c r="E10278" s="109">
        <v>3884.6877115356851</v>
      </c>
    </row>
    <row r="10279" spans="1:5" x14ac:dyDescent="0.35">
      <c r="A10279" s="107" t="s">
        <v>5</v>
      </c>
      <c r="B10279" s="107" t="s">
        <v>358</v>
      </c>
      <c r="C10279" s="110">
        <v>6</v>
      </c>
      <c r="D10279" s="109">
        <v>36.720000416040442</v>
      </c>
      <c r="E10279" s="109">
        <v>2363.8970493965712</v>
      </c>
    </row>
    <row r="10280" spans="1:5" x14ac:dyDescent="0.35">
      <c r="A10280" s="107" t="s">
        <v>5</v>
      </c>
      <c r="B10280" s="107" t="s">
        <v>358</v>
      </c>
      <c r="C10280" s="110">
        <v>7</v>
      </c>
      <c r="D10280" s="109">
        <v>36.240000834688558</v>
      </c>
      <c r="E10280" s="109">
        <v>2162.83086091322</v>
      </c>
    </row>
    <row r="10281" spans="1:5" x14ac:dyDescent="0.35">
      <c r="A10281" s="107" t="s">
        <v>5</v>
      </c>
      <c r="B10281" s="107" t="s">
        <v>358</v>
      </c>
      <c r="C10281" s="110">
        <v>8</v>
      </c>
      <c r="D10281" s="109">
        <v>17.279999479651462</v>
      </c>
      <c r="E10281" s="109">
        <v>1080.4488325980481</v>
      </c>
    </row>
    <row r="10282" spans="1:5" x14ac:dyDescent="0.35">
      <c r="A10282" s="107" t="s">
        <v>5</v>
      </c>
      <c r="B10282" s="107" t="s">
        <v>358</v>
      </c>
      <c r="C10282" s="110">
        <v>9</v>
      </c>
      <c r="D10282" s="109">
        <v>28.319999024271951</v>
      </c>
      <c r="E10282" s="109">
        <v>1527.9237979282491</v>
      </c>
    </row>
    <row r="10283" spans="1:5" x14ac:dyDescent="0.35">
      <c r="A10283" s="107" t="s">
        <v>5</v>
      </c>
      <c r="B10283" s="107" t="s">
        <v>358</v>
      </c>
      <c r="C10283" s="110">
        <v>10</v>
      </c>
      <c r="D10283" s="109">
        <v>62.229998603463187</v>
      </c>
      <c r="E10283" s="109">
        <v>1011.176202386716</v>
      </c>
    </row>
    <row r="10284" spans="1:5" x14ac:dyDescent="0.35">
      <c r="A10284" s="107" t="s">
        <v>5</v>
      </c>
      <c r="B10284" s="107" t="s">
        <v>358</v>
      </c>
      <c r="C10284" s="110">
        <v>11</v>
      </c>
      <c r="D10284" s="109">
        <v>157.10000529885289</v>
      </c>
      <c r="E10284" s="109">
        <v>1760.541351415206</v>
      </c>
    </row>
    <row r="10285" spans="1:5" x14ac:dyDescent="0.35">
      <c r="A10285" s="107" t="s">
        <v>5</v>
      </c>
      <c r="B10285" s="107" t="s">
        <v>358</v>
      </c>
      <c r="C10285" s="110">
        <v>12</v>
      </c>
      <c r="D10285" s="109">
        <v>169.31639455410871</v>
      </c>
      <c r="E10285" s="109">
        <v>1837.2427950046449</v>
      </c>
    </row>
    <row r="10286" spans="1:5" x14ac:dyDescent="0.35">
      <c r="A10286" s="107" t="s">
        <v>5</v>
      </c>
      <c r="B10286" s="107" t="s">
        <v>357</v>
      </c>
      <c r="C10286" s="110">
        <v>1</v>
      </c>
      <c r="D10286" s="109">
        <v>343.67999839782698</v>
      </c>
      <c r="E10286" s="109">
        <v>23339.38005658413</v>
      </c>
    </row>
    <row r="10287" spans="1:5" x14ac:dyDescent="0.35">
      <c r="A10287" s="107" t="s">
        <v>5</v>
      </c>
      <c r="B10287" s="107" t="s">
        <v>357</v>
      </c>
      <c r="C10287" s="110">
        <v>2</v>
      </c>
      <c r="D10287" s="109">
        <v>2016</v>
      </c>
      <c r="E10287" s="109">
        <v>147089.17300162619</v>
      </c>
    </row>
    <row r="10288" spans="1:5" x14ac:dyDescent="0.35">
      <c r="A10288" s="107" t="s">
        <v>5</v>
      </c>
      <c r="B10288" s="107" t="s">
        <v>357</v>
      </c>
      <c r="C10288" s="110">
        <v>3</v>
      </c>
      <c r="D10288" s="109">
        <v>2232</v>
      </c>
      <c r="E10288" s="109">
        <v>173075.73020338829</v>
      </c>
    </row>
    <row r="10289" spans="1:5" x14ac:dyDescent="0.35">
      <c r="A10289" s="107" t="s">
        <v>5</v>
      </c>
      <c r="B10289" s="107" t="s">
        <v>357</v>
      </c>
      <c r="C10289" s="110">
        <v>4</v>
      </c>
      <c r="D10289" s="109">
        <v>1259.519996643066</v>
      </c>
      <c r="E10289" s="109">
        <v>91749.851571093415</v>
      </c>
    </row>
    <row r="10290" spans="1:5" x14ac:dyDescent="0.35">
      <c r="A10290" s="107" t="s">
        <v>5</v>
      </c>
      <c r="B10290" s="107" t="s">
        <v>357</v>
      </c>
      <c r="C10290" s="110">
        <v>5</v>
      </c>
      <c r="D10290" s="109">
        <v>228.48000746965411</v>
      </c>
      <c r="E10290" s="109">
        <v>16576.430571746962</v>
      </c>
    </row>
    <row r="10291" spans="1:5" x14ac:dyDescent="0.35">
      <c r="A10291" s="107" t="s">
        <v>5</v>
      </c>
      <c r="B10291" s="107" t="s">
        <v>357</v>
      </c>
      <c r="C10291" s="110">
        <v>6</v>
      </c>
      <c r="D10291" s="109">
        <v>329.03999447822571</v>
      </c>
      <c r="E10291" s="109">
        <v>21281.017838316959</v>
      </c>
    </row>
    <row r="10292" spans="1:5" x14ac:dyDescent="0.35">
      <c r="A10292" s="107" t="s">
        <v>5</v>
      </c>
      <c r="B10292" s="107" t="s">
        <v>357</v>
      </c>
      <c r="C10292" s="110">
        <v>7</v>
      </c>
      <c r="D10292" s="109">
        <v>252.47999300062671</v>
      </c>
      <c r="E10292" s="109">
        <v>15039.0691565586</v>
      </c>
    </row>
    <row r="10293" spans="1:5" x14ac:dyDescent="0.35">
      <c r="A10293" s="107" t="s">
        <v>5</v>
      </c>
      <c r="B10293" s="107" t="s">
        <v>357</v>
      </c>
      <c r="C10293" s="110">
        <v>8</v>
      </c>
      <c r="D10293" s="109">
        <v>55.200000382959857</v>
      </c>
      <c r="E10293" s="109">
        <v>3479.8252819637451</v>
      </c>
    </row>
    <row r="10294" spans="1:5" x14ac:dyDescent="0.35">
      <c r="A10294" s="107" t="s">
        <v>5</v>
      </c>
      <c r="B10294" s="107" t="s">
        <v>357</v>
      </c>
      <c r="C10294" s="110">
        <v>9</v>
      </c>
      <c r="D10294" s="109">
        <v>173.28000003099439</v>
      </c>
      <c r="E10294" s="109">
        <v>9459.6467771519747</v>
      </c>
    </row>
    <row r="10295" spans="1:5" x14ac:dyDescent="0.35">
      <c r="A10295" s="107" t="s">
        <v>5</v>
      </c>
      <c r="B10295" s="107" t="s">
        <v>357</v>
      </c>
      <c r="C10295" s="110">
        <v>10</v>
      </c>
      <c r="D10295" s="109">
        <v>392.08615008434191</v>
      </c>
      <c r="E10295" s="109">
        <v>4708.1121556751004</v>
      </c>
    </row>
    <row r="10296" spans="1:5" x14ac:dyDescent="0.35">
      <c r="A10296" s="107" t="s">
        <v>5</v>
      </c>
      <c r="B10296" s="107" t="s">
        <v>357</v>
      </c>
      <c r="C10296" s="110">
        <v>11</v>
      </c>
      <c r="D10296" s="109">
        <v>597</v>
      </c>
      <c r="E10296" s="109">
        <v>131.13808925009491</v>
      </c>
    </row>
    <row r="10297" spans="1:5" x14ac:dyDescent="0.35">
      <c r="A10297" s="107" t="s">
        <v>5</v>
      </c>
      <c r="B10297" s="107" t="s">
        <v>357</v>
      </c>
      <c r="C10297" s="110">
        <v>12</v>
      </c>
      <c r="D10297" s="109">
        <v>722.72461265918662</v>
      </c>
      <c r="E10297" s="109">
        <v>2520.8945850757</v>
      </c>
    </row>
    <row r="10298" spans="1:5" x14ac:dyDescent="0.35">
      <c r="A10298" s="107" t="s">
        <v>5</v>
      </c>
      <c r="B10298" s="107" t="s">
        <v>27</v>
      </c>
      <c r="C10298" s="110">
        <v>1</v>
      </c>
      <c r="D10298" s="109">
        <v>28885.67952251434</v>
      </c>
      <c r="E10298" s="109">
        <v>2091541.4170766789</v>
      </c>
    </row>
    <row r="10299" spans="1:5" x14ac:dyDescent="0.35">
      <c r="A10299" s="107" t="s">
        <v>5</v>
      </c>
      <c r="B10299" s="107" t="s">
        <v>27</v>
      </c>
      <c r="C10299" s="110">
        <v>2</v>
      </c>
      <c r="D10299" s="109">
        <v>9822.2398777008093</v>
      </c>
      <c r="E10299" s="109">
        <v>694274.73070390115</v>
      </c>
    </row>
    <row r="10300" spans="1:5" x14ac:dyDescent="0.35">
      <c r="A10300" s="107" t="s">
        <v>5</v>
      </c>
      <c r="B10300" s="107" t="s">
        <v>27</v>
      </c>
      <c r="C10300" s="110">
        <v>3</v>
      </c>
      <c r="D10300" s="109">
        <v>4060.7999353408818</v>
      </c>
      <c r="E10300" s="109">
        <v>304296.50213515508</v>
      </c>
    </row>
    <row r="10301" spans="1:5" x14ac:dyDescent="0.35">
      <c r="A10301" s="107" t="s">
        <v>5</v>
      </c>
      <c r="B10301" s="107" t="s">
        <v>27</v>
      </c>
      <c r="C10301" s="110">
        <v>4</v>
      </c>
      <c r="D10301" s="109">
        <v>12354.71998167038</v>
      </c>
      <c r="E10301" s="109">
        <v>875973.8163116324</v>
      </c>
    </row>
    <row r="10302" spans="1:5" x14ac:dyDescent="0.35">
      <c r="A10302" s="107" t="s">
        <v>5</v>
      </c>
      <c r="B10302" s="107" t="s">
        <v>27</v>
      </c>
      <c r="C10302" s="110">
        <v>5</v>
      </c>
      <c r="D10302" s="109">
        <v>21209.28012561797</v>
      </c>
      <c r="E10302" s="109">
        <v>1513760.7927815991</v>
      </c>
    </row>
    <row r="10303" spans="1:5" x14ac:dyDescent="0.35">
      <c r="A10303" s="107" t="s">
        <v>5</v>
      </c>
      <c r="B10303" s="107" t="s">
        <v>27</v>
      </c>
      <c r="C10303" s="110">
        <v>6</v>
      </c>
      <c r="D10303" s="109">
        <v>31691.7600851059</v>
      </c>
      <c r="E10303" s="109">
        <v>1938300.8273911059</v>
      </c>
    </row>
    <row r="10304" spans="1:5" x14ac:dyDescent="0.35">
      <c r="A10304" s="107" t="s">
        <v>5</v>
      </c>
      <c r="B10304" s="107" t="s">
        <v>27</v>
      </c>
      <c r="C10304" s="110">
        <v>7</v>
      </c>
      <c r="D10304" s="109">
        <v>32342.87964439391</v>
      </c>
      <c r="E10304" s="109">
        <v>1833655.391811901</v>
      </c>
    </row>
    <row r="10305" spans="1:5" x14ac:dyDescent="0.35">
      <c r="A10305" s="107" t="s">
        <v>5</v>
      </c>
      <c r="B10305" s="107" t="s">
        <v>27</v>
      </c>
      <c r="C10305" s="110">
        <v>8</v>
      </c>
      <c r="D10305" s="109">
        <v>20438.399827957139</v>
      </c>
      <c r="E10305" s="109">
        <v>1237307.0876399679</v>
      </c>
    </row>
    <row r="10306" spans="1:5" x14ac:dyDescent="0.35">
      <c r="A10306" s="107" t="s">
        <v>5</v>
      </c>
      <c r="B10306" s="107" t="s">
        <v>27</v>
      </c>
      <c r="C10306" s="110">
        <v>9</v>
      </c>
      <c r="D10306" s="109">
        <v>24545.040102958661</v>
      </c>
      <c r="E10306" s="109">
        <v>1268279.8126608131</v>
      </c>
    </row>
    <row r="10307" spans="1:5" x14ac:dyDescent="0.35">
      <c r="A10307" s="107" t="s">
        <v>5</v>
      </c>
      <c r="B10307" s="107" t="s">
        <v>27</v>
      </c>
      <c r="C10307" s="110">
        <v>10</v>
      </c>
      <c r="D10307" s="109">
        <v>55562.86399053585</v>
      </c>
      <c r="E10307" s="109">
        <v>1153181.5382190719</v>
      </c>
    </row>
    <row r="10308" spans="1:5" x14ac:dyDescent="0.35">
      <c r="A10308" s="107" t="s">
        <v>5</v>
      </c>
      <c r="B10308" s="107" t="s">
        <v>27</v>
      </c>
      <c r="C10308" s="110">
        <v>11</v>
      </c>
      <c r="D10308" s="109">
        <v>63790.627438226082</v>
      </c>
      <c r="E10308" s="109">
        <v>1118546.4750278599</v>
      </c>
    </row>
    <row r="10309" spans="1:5" x14ac:dyDescent="0.35">
      <c r="A10309" s="107" t="s">
        <v>5</v>
      </c>
      <c r="B10309" s="107" t="s">
        <v>27</v>
      </c>
      <c r="C10309" s="110">
        <v>12</v>
      </c>
      <c r="D10309" s="109">
        <v>66927.986989715922</v>
      </c>
      <c r="E10309" s="109">
        <v>838867.35994341678</v>
      </c>
    </row>
    <row r="10310" spans="1:5" x14ac:dyDescent="0.35">
      <c r="A10310" s="107" t="s">
        <v>5</v>
      </c>
      <c r="B10310" s="107" t="s">
        <v>356</v>
      </c>
      <c r="C10310" s="110">
        <v>1</v>
      </c>
      <c r="D10310" s="109">
        <v>200.81280543221661</v>
      </c>
      <c r="E10310" s="109">
        <v>5037.6739826893663</v>
      </c>
    </row>
    <row r="10311" spans="1:5" x14ac:dyDescent="0.35">
      <c r="A10311" s="107" t="s">
        <v>5</v>
      </c>
      <c r="B10311" s="107" t="s">
        <v>356</v>
      </c>
      <c r="C10311" s="110">
        <v>2</v>
      </c>
      <c r="D10311" s="109">
        <v>262.62615462206691</v>
      </c>
      <c r="E10311" s="109">
        <v>7292.6559065037109</v>
      </c>
    </row>
    <row r="10312" spans="1:5" x14ac:dyDescent="0.35">
      <c r="A10312" s="107" t="s">
        <v>5</v>
      </c>
      <c r="B10312" s="107" t="s">
        <v>356</v>
      </c>
      <c r="C10312" s="110">
        <v>3</v>
      </c>
      <c r="D10312" s="109">
        <v>310.21013788714851</v>
      </c>
      <c r="E10312" s="109">
        <v>11274.542749068551</v>
      </c>
    </row>
    <row r="10313" spans="1:5" x14ac:dyDescent="0.35">
      <c r="A10313" s="107" t="s">
        <v>5</v>
      </c>
      <c r="B10313" s="107" t="s">
        <v>356</v>
      </c>
      <c r="C10313" s="110">
        <v>4</v>
      </c>
      <c r="D10313" s="109">
        <v>281.08498847418798</v>
      </c>
      <c r="E10313" s="109">
        <v>10409.524584526031</v>
      </c>
    </row>
    <row r="10314" spans="1:5" x14ac:dyDescent="0.35">
      <c r="A10314" s="107" t="s">
        <v>5</v>
      </c>
      <c r="B10314" s="107" t="s">
        <v>356</v>
      </c>
      <c r="C10314" s="110">
        <v>5</v>
      </c>
      <c r="D10314" s="109">
        <v>228.07198187818929</v>
      </c>
      <c r="E10314" s="109">
        <v>10932.12336270074</v>
      </c>
    </row>
    <row r="10315" spans="1:5" x14ac:dyDescent="0.35">
      <c r="A10315" s="107" t="s">
        <v>5</v>
      </c>
      <c r="B10315" s="107" t="s">
        <v>356</v>
      </c>
      <c r="C10315" s="110">
        <v>6</v>
      </c>
      <c r="D10315" s="109">
        <v>223.19699809666159</v>
      </c>
      <c r="E10315" s="109">
        <v>11632.385388461409</v>
      </c>
    </row>
    <row r="10316" spans="1:5" x14ac:dyDescent="0.35">
      <c r="A10316" s="107" t="s">
        <v>5</v>
      </c>
      <c r="B10316" s="107" t="s">
        <v>356</v>
      </c>
      <c r="C10316" s="110">
        <v>7</v>
      </c>
      <c r="D10316" s="109">
        <v>75.185754454131853</v>
      </c>
      <c r="E10316" s="109">
        <v>3003.794649091265</v>
      </c>
    </row>
    <row r="10317" spans="1:5" x14ac:dyDescent="0.35">
      <c r="A10317" s="107" t="s">
        <v>5</v>
      </c>
      <c r="B10317" s="107" t="s">
        <v>356</v>
      </c>
      <c r="C10317" s="110">
        <v>8</v>
      </c>
      <c r="D10317" s="109">
        <v>8.7784647580219275</v>
      </c>
      <c r="E10317" s="109">
        <v>567.98987173727573</v>
      </c>
    </row>
    <row r="10318" spans="1:5" x14ac:dyDescent="0.35">
      <c r="A10318" s="107" t="s">
        <v>5</v>
      </c>
      <c r="B10318" s="107" t="s">
        <v>356</v>
      </c>
      <c r="C10318" s="110">
        <v>9</v>
      </c>
      <c r="D10318" s="109">
        <v>15.209602130782431</v>
      </c>
      <c r="E10318" s="109">
        <v>676.24465017786395</v>
      </c>
    </row>
    <row r="10319" spans="1:5" x14ac:dyDescent="0.35">
      <c r="A10319" s="107" t="s">
        <v>5</v>
      </c>
      <c r="B10319" s="107" t="s">
        <v>356</v>
      </c>
      <c r="C10319" s="110">
        <v>10</v>
      </c>
      <c r="D10319" s="109">
        <v>32.141353193438427</v>
      </c>
      <c r="E10319" s="109">
        <v>335.34499657021559</v>
      </c>
    </row>
    <row r="10320" spans="1:5" x14ac:dyDescent="0.35">
      <c r="A10320" s="107" t="s">
        <v>5</v>
      </c>
      <c r="B10320" s="107" t="s">
        <v>356</v>
      </c>
      <c r="C10320" s="110">
        <v>11</v>
      </c>
      <c r="D10320" s="109">
        <v>74.712560325968056</v>
      </c>
      <c r="E10320" s="109">
        <v>197.2099869493284</v>
      </c>
    </row>
    <row r="10321" spans="1:5" x14ac:dyDescent="0.35">
      <c r="A10321" s="107" t="s">
        <v>5</v>
      </c>
      <c r="B10321" s="107" t="s">
        <v>356</v>
      </c>
      <c r="C10321" s="110">
        <v>12</v>
      </c>
      <c r="D10321" s="109">
        <v>48.374275549601442</v>
      </c>
      <c r="E10321" s="109">
        <v>170.59329207986411</v>
      </c>
    </row>
    <row r="10322" spans="1:5" x14ac:dyDescent="0.35">
      <c r="A10322" s="107" t="s">
        <v>5</v>
      </c>
      <c r="B10322" s="107" t="s">
        <v>355</v>
      </c>
      <c r="C10322" s="110">
        <v>1</v>
      </c>
      <c r="D10322" s="109">
        <v>1848.682201307108</v>
      </c>
      <c r="E10322" s="109">
        <v>142064.23702727331</v>
      </c>
    </row>
    <row r="10323" spans="1:5" x14ac:dyDescent="0.35">
      <c r="A10323" s="107" t="s">
        <v>5</v>
      </c>
      <c r="B10323" s="107" t="s">
        <v>355</v>
      </c>
      <c r="C10323" s="110">
        <v>2</v>
      </c>
      <c r="D10323" s="109">
        <v>1493.160969838797</v>
      </c>
      <c r="E10323" s="109">
        <v>110009.3954282137</v>
      </c>
    </row>
    <row r="10324" spans="1:5" x14ac:dyDescent="0.35">
      <c r="A10324" s="107" t="s">
        <v>5</v>
      </c>
      <c r="B10324" s="107" t="s">
        <v>355</v>
      </c>
      <c r="C10324" s="110">
        <v>3</v>
      </c>
      <c r="D10324" s="109">
        <v>1589.111990496315</v>
      </c>
      <c r="E10324" s="109">
        <v>123172.5353520037</v>
      </c>
    </row>
    <row r="10325" spans="1:5" x14ac:dyDescent="0.35">
      <c r="A10325" s="107" t="s">
        <v>5</v>
      </c>
      <c r="B10325" s="107" t="s">
        <v>355</v>
      </c>
      <c r="C10325" s="110">
        <v>4</v>
      </c>
      <c r="D10325" s="109">
        <v>1128.8816669718681</v>
      </c>
      <c r="E10325" s="109">
        <v>80881.332275272522</v>
      </c>
    </row>
    <row r="10326" spans="1:5" x14ac:dyDescent="0.35">
      <c r="A10326" s="107" t="s">
        <v>5</v>
      </c>
      <c r="B10326" s="107" t="s">
        <v>355</v>
      </c>
      <c r="C10326" s="110">
        <v>5</v>
      </c>
      <c r="D10326" s="109">
        <v>962.82529616536806</v>
      </c>
      <c r="E10326" s="109">
        <v>70924.42382248315</v>
      </c>
    </row>
    <row r="10327" spans="1:5" x14ac:dyDescent="0.35">
      <c r="A10327" s="107" t="s">
        <v>5</v>
      </c>
      <c r="B10327" s="107" t="s">
        <v>355</v>
      </c>
      <c r="C10327" s="110">
        <v>6</v>
      </c>
      <c r="D10327" s="109">
        <v>672.72032052798704</v>
      </c>
      <c r="E10327" s="109">
        <v>43735.62422975072</v>
      </c>
    </row>
    <row r="10328" spans="1:5" x14ac:dyDescent="0.35">
      <c r="A10328" s="107" t="s">
        <v>5</v>
      </c>
      <c r="B10328" s="107" t="s">
        <v>355</v>
      </c>
      <c r="C10328" s="110">
        <v>7</v>
      </c>
      <c r="D10328" s="109">
        <v>927.47189454522595</v>
      </c>
      <c r="E10328" s="109">
        <v>55649.836258915428</v>
      </c>
    </row>
    <row r="10329" spans="1:5" x14ac:dyDescent="0.35">
      <c r="A10329" s="107" t="s">
        <v>5</v>
      </c>
      <c r="B10329" s="107" t="s">
        <v>355</v>
      </c>
      <c r="C10329" s="110">
        <v>8</v>
      </c>
      <c r="D10329" s="109">
        <v>1271.620353653283</v>
      </c>
      <c r="E10329" s="109">
        <v>77851.265320486185</v>
      </c>
    </row>
    <row r="10330" spans="1:5" x14ac:dyDescent="0.35">
      <c r="A10330" s="107" t="s">
        <v>5</v>
      </c>
      <c r="B10330" s="107" t="s">
        <v>355</v>
      </c>
      <c r="C10330" s="110">
        <v>9</v>
      </c>
      <c r="D10330" s="109">
        <v>1464.825900020832</v>
      </c>
      <c r="E10330" s="109">
        <v>77353.42764600557</v>
      </c>
    </row>
    <row r="10331" spans="1:5" x14ac:dyDescent="0.35">
      <c r="A10331" s="107" t="s">
        <v>5</v>
      </c>
      <c r="B10331" s="107" t="s">
        <v>355</v>
      </c>
      <c r="C10331" s="110">
        <v>10</v>
      </c>
      <c r="D10331" s="109">
        <v>1782.951446098717</v>
      </c>
      <c r="E10331" s="109">
        <v>19083.35694078694</v>
      </c>
    </row>
    <row r="10332" spans="1:5" x14ac:dyDescent="0.35">
      <c r="A10332" s="107" t="s">
        <v>5</v>
      </c>
      <c r="B10332" s="107" t="s">
        <v>355</v>
      </c>
      <c r="C10332" s="110">
        <v>11</v>
      </c>
      <c r="D10332" s="109">
        <v>1575.845901737267</v>
      </c>
      <c r="E10332" s="109">
        <v>4401.8055570346733</v>
      </c>
    </row>
    <row r="10333" spans="1:5" x14ac:dyDescent="0.35">
      <c r="A10333" s="107" t="s">
        <v>5</v>
      </c>
      <c r="B10333" s="107" t="s">
        <v>355</v>
      </c>
      <c r="C10333" s="110">
        <v>12</v>
      </c>
      <c r="D10333" s="109">
        <v>1784.9155296096569</v>
      </c>
      <c r="E10333" s="109">
        <v>9192.4923819798532</v>
      </c>
    </row>
    <row r="10334" spans="1:5" x14ac:dyDescent="0.35">
      <c r="A10334" s="107" t="s">
        <v>5</v>
      </c>
      <c r="B10334" s="107" t="s">
        <v>28</v>
      </c>
      <c r="C10334" s="110">
        <v>1</v>
      </c>
      <c r="D10334" s="109">
        <v>441.51875707199571</v>
      </c>
      <c r="E10334" s="109">
        <v>33374.516671139179</v>
      </c>
    </row>
    <row r="10335" spans="1:5" x14ac:dyDescent="0.35">
      <c r="A10335" s="107" t="s">
        <v>5</v>
      </c>
      <c r="B10335" s="107" t="s">
        <v>28</v>
      </c>
      <c r="C10335" s="110">
        <v>2</v>
      </c>
      <c r="D10335" s="109">
        <v>391.17963500417551</v>
      </c>
      <c r="E10335" s="109">
        <v>28343.793487742889</v>
      </c>
    </row>
    <row r="10336" spans="1:5" x14ac:dyDescent="0.35">
      <c r="A10336" s="107" t="s">
        <v>5</v>
      </c>
      <c r="B10336" s="107" t="s">
        <v>28</v>
      </c>
      <c r="C10336" s="110">
        <v>3</v>
      </c>
      <c r="D10336" s="109">
        <v>368.15886317133391</v>
      </c>
      <c r="E10336" s="109">
        <v>27933.59470240659</v>
      </c>
    </row>
    <row r="10337" spans="1:5" x14ac:dyDescent="0.35">
      <c r="A10337" s="107" t="s">
        <v>5</v>
      </c>
      <c r="B10337" s="107" t="s">
        <v>28</v>
      </c>
      <c r="C10337" s="110">
        <v>4</v>
      </c>
      <c r="D10337" s="109">
        <v>308.71286947850223</v>
      </c>
      <c r="E10337" s="109">
        <v>21733.496835146601</v>
      </c>
    </row>
    <row r="10338" spans="1:5" x14ac:dyDescent="0.35">
      <c r="A10338" s="107" t="s">
        <v>5</v>
      </c>
      <c r="B10338" s="107" t="s">
        <v>28</v>
      </c>
      <c r="C10338" s="110">
        <v>5</v>
      </c>
      <c r="D10338" s="109">
        <v>244.57593417251741</v>
      </c>
      <c r="E10338" s="109">
        <v>17648.10160134374</v>
      </c>
    </row>
    <row r="10339" spans="1:5" x14ac:dyDescent="0.35">
      <c r="A10339" s="107" t="s">
        <v>5</v>
      </c>
      <c r="B10339" s="107" t="s">
        <v>28</v>
      </c>
      <c r="C10339" s="110">
        <v>6</v>
      </c>
      <c r="D10339" s="109">
        <v>176.68917361285099</v>
      </c>
      <c r="E10339" s="109">
        <v>11708.19865631723</v>
      </c>
    </row>
    <row r="10340" spans="1:5" x14ac:dyDescent="0.35">
      <c r="A10340" s="107" t="s">
        <v>5</v>
      </c>
      <c r="B10340" s="107" t="s">
        <v>28</v>
      </c>
      <c r="C10340" s="110">
        <v>7</v>
      </c>
      <c r="D10340" s="109">
        <v>243.80182967974631</v>
      </c>
      <c r="E10340" s="109">
        <v>15122.4605968988</v>
      </c>
    </row>
    <row r="10341" spans="1:5" x14ac:dyDescent="0.35">
      <c r="A10341" s="107" t="s">
        <v>5</v>
      </c>
      <c r="B10341" s="107" t="s">
        <v>28</v>
      </c>
      <c r="C10341" s="110">
        <v>8</v>
      </c>
      <c r="D10341" s="109">
        <v>289.1392715824374</v>
      </c>
      <c r="E10341" s="109">
        <v>18129.22606989948</v>
      </c>
    </row>
    <row r="10342" spans="1:5" x14ac:dyDescent="0.35">
      <c r="A10342" s="107" t="s">
        <v>5</v>
      </c>
      <c r="B10342" s="107" t="s">
        <v>28</v>
      </c>
      <c r="C10342" s="110">
        <v>9</v>
      </c>
      <c r="D10342" s="109">
        <v>343.46149125400132</v>
      </c>
      <c r="E10342" s="109">
        <v>18552.909411911329</v>
      </c>
    </row>
    <row r="10343" spans="1:5" x14ac:dyDescent="0.35">
      <c r="A10343" s="107" t="s">
        <v>5</v>
      </c>
      <c r="B10343" s="107" t="s">
        <v>28</v>
      </c>
      <c r="C10343" s="110">
        <v>10</v>
      </c>
      <c r="D10343" s="109">
        <v>387.05242447819802</v>
      </c>
      <c r="E10343" s="109">
        <v>4292.9125234275953</v>
      </c>
    </row>
    <row r="10344" spans="1:5" x14ac:dyDescent="0.35">
      <c r="A10344" s="107" t="s">
        <v>5</v>
      </c>
      <c r="B10344" s="107" t="s">
        <v>28</v>
      </c>
      <c r="C10344" s="110">
        <v>11</v>
      </c>
      <c r="D10344" s="109">
        <v>377.64181722268052</v>
      </c>
      <c r="E10344" s="109">
        <v>559.56197458125052</v>
      </c>
    </row>
    <row r="10345" spans="1:5" x14ac:dyDescent="0.35">
      <c r="A10345" s="107" t="s">
        <v>5</v>
      </c>
      <c r="B10345" s="107" t="s">
        <v>28</v>
      </c>
      <c r="C10345" s="110">
        <v>12</v>
      </c>
      <c r="D10345" s="109">
        <v>373.36359432076353</v>
      </c>
      <c r="E10345" s="109">
        <v>1490.3641979645611</v>
      </c>
    </row>
    <row r="10346" spans="1:5" x14ac:dyDescent="0.35">
      <c r="A10346" s="107" t="s">
        <v>5</v>
      </c>
      <c r="B10346" s="107" t="s">
        <v>29</v>
      </c>
      <c r="C10346" s="110">
        <v>1</v>
      </c>
      <c r="D10346" s="109">
        <v>442472.42879179708</v>
      </c>
      <c r="E10346" s="109">
        <v>21945954.331260212</v>
      </c>
    </row>
    <row r="10347" spans="1:5" x14ac:dyDescent="0.35">
      <c r="A10347" s="107" t="s">
        <v>5</v>
      </c>
      <c r="B10347" s="107" t="s">
        <v>29</v>
      </c>
      <c r="C10347" s="110">
        <v>2</v>
      </c>
      <c r="D10347" s="109">
        <v>376753.83107712329</v>
      </c>
      <c r="E10347" s="109">
        <v>19706618.41904613</v>
      </c>
    </row>
    <row r="10348" spans="1:5" x14ac:dyDescent="0.35">
      <c r="A10348" s="107" t="s">
        <v>5</v>
      </c>
      <c r="B10348" s="107" t="s">
        <v>29</v>
      </c>
      <c r="C10348" s="110">
        <v>3</v>
      </c>
      <c r="D10348" s="109">
        <v>391254.60345495958</v>
      </c>
      <c r="E10348" s="109">
        <v>22527803.345142741</v>
      </c>
    </row>
    <row r="10349" spans="1:5" x14ac:dyDescent="0.35">
      <c r="A10349" s="107" t="s">
        <v>5</v>
      </c>
      <c r="B10349" s="107" t="s">
        <v>29</v>
      </c>
      <c r="C10349" s="110">
        <v>4</v>
      </c>
      <c r="D10349" s="109">
        <v>344044.47209613089</v>
      </c>
      <c r="E10349" s="109">
        <v>19185128.898479309</v>
      </c>
    </row>
    <row r="10350" spans="1:5" x14ac:dyDescent="0.35">
      <c r="A10350" s="107" t="s">
        <v>5</v>
      </c>
      <c r="B10350" s="107" t="s">
        <v>29</v>
      </c>
      <c r="C10350" s="110">
        <v>5</v>
      </c>
      <c r="D10350" s="109">
        <v>388962.49381014367</v>
      </c>
      <c r="E10350" s="109">
        <v>24495731.19051468</v>
      </c>
    </row>
    <row r="10351" spans="1:5" x14ac:dyDescent="0.35">
      <c r="A10351" s="107" t="s">
        <v>5</v>
      </c>
      <c r="B10351" s="107" t="s">
        <v>29</v>
      </c>
      <c r="C10351" s="110">
        <v>6</v>
      </c>
      <c r="D10351" s="109">
        <v>392339.39079829649</v>
      </c>
      <c r="E10351" s="109">
        <v>23483952.916950598</v>
      </c>
    </row>
    <row r="10352" spans="1:5" x14ac:dyDescent="0.35">
      <c r="A10352" s="107" t="s">
        <v>5</v>
      </c>
      <c r="B10352" s="107" t="s">
        <v>29</v>
      </c>
      <c r="C10352" s="110">
        <v>7</v>
      </c>
      <c r="D10352" s="109">
        <v>476432.50925984769</v>
      </c>
      <c r="E10352" s="109">
        <v>18094262.20403878</v>
      </c>
    </row>
    <row r="10353" spans="1:5" x14ac:dyDescent="0.35">
      <c r="A10353" s="107" t="s">
        <v>5</v>
      </c>
      <c r="B10353" s="107" t="s">
        <v>29</v>
      </c>
      <c r="C10353" s="110">
        <v>8</v>
      </c>
      <c r="D10353" s="109">
        <v>527622.75557867601</v>
      </c>
      <c r="E10353" s="109">
        <v>15058176.561666859</v>
      </c>
    </row>
    <row r="10354" spans="1:5" x14ac:dyDescent="0.35">
      <c r="A10354" s="107" t="s">
        <v>5</v>
      </c>
      <c r="B10354" s="107" t="s">
        <v>29</v>
      </c>
      <c r="C10354" s="110">
        <v>9</v>
      </c>
      <c r="D10354" s="109">
        <v>539678.8158552713</v>
      </c>
      <c r="E10354" s="109">
        <v>12865404.856892049</v>
      </c>
    </row>
    <row r="10355" spans="1:5" x14ac:dyDescent="0.35">
      <c r="A10355" s="107" t="s">
        <v>5</v>
      </c>
      <c r="B10355" s="107" t="s">
        <v>29</v>
      </c>
      <c r="C10355" s="110">
        <v>10</v>
      </c>
      <c r="D10355" s="109">
        <v>516604.61208522948</v>
      </c>
      <c r="E10355" s="109">
        <v>8672095.6289236583</v>
      </c>
    </row>
    <row r="10356" spans="1:5" x14ac:dyDescent="0.35">
      <c r="A10356" s="107" t="s">
        <v>5</v>
      </c>
      <c r="B10356" s="107" t="s">
        <v>29</v>
      </c>
      <c r="C10356" s="110">
        <v>11</v>
      </c>
      <c r="D10356" s="109">
        <v>535584.91708535573</v>
      </c>
      <c r="E10356" s="109">
        <v>8927996.7197764423</v>
      </c>
    </row>
    <row r="10357" spans="1:5" x14ac:dyDescent="0.35">
      <c r="A10357" s="107" t="s">
        <v>5</v>
      </c>
      <c r="B10357" s="107" t="s">
        <v>29</v>
      </c>
      <c r="C10357" s="110">
        <v>12</v>
      </c>
      <c r="D10357" s="109">
        <v>617747.19552036584</v>
      </c>
      <c r="E10357" s="109">
        <v>9317899.5794471242</v>
      </c>
    </row>
    <row r="10358" spans="1:5" x14ac:dyDescent="0.35">
      <c r="A10358" s="107" t="s">
        <v>5</v>
      </c>
      <c r="B10358" s="107" t="s">
        <v>354</v>
      </c>
      <c r="C10358" s="110">
        <v>1</v>
      </c>
      <c r="D10358" s="109">
        <v>156.2400054931644</v>
      </c>
      <c r="E10358" s="109">
        <v>9496.209114718873</v>
      </c>
    </row>
    <row r="10359" spans="1:5" x14ac:dyDescent="0.35">
      <c r="A10359" s="107" t="s">
        <v>5</v>
      </c>
      <c r="B10359" s="107" t="s">
        <v>354</v>
      </c>
      <c r="C10359" s="110">
        <v>2</v>
      </c>
      <c r="D10359" s="109">
        <v>1441.680061578749</v>
      </c>
      <c r="E10359" s="109">
        <v>104543.0096545152</v>
      </c>
    </row>
    <row r="10360" spans="1:5" x14ac:dyDescent="0.35">
      <c r="A10360" s="107" t="s">
        <v>5</v>
      </c>
      <c r="B10360" s="107" t="s">
        <v>354</v>
      </c>
      <c r="C10360" s="110">
        <v>3</v>
      </c>
      <c r="D10360" s="109">
        <v>1611.840066432954</v>
      </c>
      <c r="E10360" s="109">
        <v>123062.8211234573</v>
      </c>
    </row>
    <row r="10361" spans="1:5" x14ac:dyDescent="0.35">
      <c r="A10361" s="107" t="s">
        <v>5</v>
      </c>
      <c r="B10361" s="107" t="s">
        <v>354</v>
      </c>
      <c r="C10361" s="110">
        <v>4</v>
      </c>
      <c r="D10361" s="109">
        <v>2333.5199608802809</v>
      </c>
      <c r="E10361" s="109">
        <v>167559.79469713289</v>
      </c>
    </row>
    <row r="10362" spans="1:5" x14ac:dyDescent="0.35">
      <c r="A10362" s="107" t="s">
        <v>5</v>
      </c>
      <c r="B10362" s="107" t="s">
        <v>354</v>
      </c>
      <c r="C10362" s="110">
        <v>5</v>
      </c>
      <c r="D10362" s="109">
        <v>2898.47996330261</v>
      </c>
      <c r="E10362" s="109">
        <v>210955.06460039821</v>
      </c>
    </row>
    <row r="10363" spans="1:5" x14ac:dyDescent="0.35">
      <c r="A10363" s="107" t="s">
        <v>5</v>
      </c>
      <c r="B10363" s="107" t="s">
        <v>354</v>
      </c>
      <c r="C10363" s="110">
        <v>6</v>
      </c>
      <c r="D10363" s="109">
        <v>3750.4800157547002</v>
      </c>
      <c r="E10363" s="109">
        <v>229588.0500404014</v>
      </c>
    </row>
    <row r="10364" spans="1:5" x14ac:dyDescent="0.35">
      <c r="A10364" s="107" t="s">
        <v>5</v>
      </c>
      <c r="B10364" s="107" t="s">
        <v>354</v>
      </c>
      <c r="C10364" s="110">
        <v>7</v>
      </c>
      <c r="D10364" s="109">
        <v>3965.279959201815</v>
      </c>
      <c r="E10364" s="109">
        <v>226778.61922157169</v>
      </c>
    </row>
    <row r="10365" spans="1:5" x14ac:dyDescent="0.35">
      <c r="A10365" s="107" t="s">
        <v>5</v>
      </c>
      <c r="B10365" s="107" t="s">
        <v>354</v>
      </c>
      <c r="C10365" s="110">
        <v>8</v>
      </c>
      <c r="D10365" s="109">
        <v>3090.959923744203</v>
      </c>
      <c r="E10365" s="109">
        <v>185001.33626641179</v>
      </c>
    </row>
    <row r="10366" spans="1:5" x14ac:dyDescent="0.35">
      <c r="A10366" s="107" t="s">
        <v>5</v>
      </c>
      <c r="B10366" s="107" t="s">
        <v>354</v>
      </c>
      <c r="C10366" s="110">
        <v>9</v>
      </c>
      <c r="D10366" s="109">
        <v>2349.600014925004</v>
      </c>
      <c r="E10366" s="109">
        <v>123216.2315363363</v>
      </c>
    </row>
    <row r="10367" spans="1:5" x14ac:dyDescent="0.35">
      <c r="A10367" s="107" t="s">
        <v>5</v>
      </c>
      <c r="B10367" s="107" t="s">
        <v>354</v>
      </c>
      <c r="C10367" s="110">
        <v>10</v>
      </c>
      <c r="D10367" s="109">
        <v>2065.5329921524858</v>
      </c>
      <c r="E10367" s="109">
        <v>43885.28771955557</v>
      </c>
    </row>
    <row r="10368" spans="1:5" x14ac:dyDescent="0.35">
      <c r="A10368" s="107" t="s">
        <v>5</v>
      </c>
      <c r="B10368" s="107" t="s">
        <v>354</v>
      </c>
      <c r="C10368" s="110">
        <v>11</v>
      </c>
      <c r="D10368" s="109">
        <v>1935.6200325489051</v>
      </c>
      <c r="E10368" s="109">
        <v>25576.931879781681</v>
      </c>
    </row>
    <row r="10369" spans="1:5" x14ac:dyDescent="0.35">
      <c r="A10369" s="107" t="s">
        <v>5</v>
      </c>
      <c r="B10369" s="107" t="s">
        <v>354</v>
      </c>
      <c r="C10369" s="110">
        <v>12</v>
      </c>
      <c r="D10369" s="109">
        <v>2811.7420766412411</v>
      </c>
      <c r="E10369" s="109">
        <v>29513.57683686478</v>
      </c>
    </row>
    <row r="10370" spans="1:5" x14ac:dyDescent="0.35">
      <c r="A10370" s="107" t="s">
        <v>5</v>
      </c>
      <c r="B10370" s="107" t="s">
        <v>353</v>
      </c>
      <c r="C10370" s="110">
        <v>1</v>
      </c>
      <c r="D10370" s="109">
        <v>117.05882374035509</v>
      </c>
      <c r="E10370" s="109">
        <v>24974.529936397761</v>
      </c>
    </row>
    <row r="10371" spans="1:5" x14ac:dyDescent="0.35">
      <c r="A10371" s="107" t="s">
        <v>5</v>
      </c>
      <c r="B10371" s="107" t="s">
        <v>353</v>
      </c>
      <c r="C10371" s="110">
        <v>2</v>
      </c>
      <c r="D10371" s="109">
        <v>0</v>
      </c>
      <c r="E10371" s="109">
        <v>0</v>
      </c>
    </row>
    <row r="10372" spans="1:5" x14ac:dyDescent="0.35">
      <c r="A10372" s="107" t="s">
        <v>5</v>
      </c>
      <c r="B10372" s="107" t="s">
        <v>353</v>
      </c>
      <c r="C10372" s="110">
        <v>3</v>
      </c>
      <c r="D10372" s="109">
        <v>0</v>
      </c>
      <c r="E10372" s="109">
        <v>0</v>
      </c>
    </row>
    <row r="10373" spans="1:5" x14ac:dyDescent="0.35">
      <c r="A10373" s="107" t="s">
        <v>5</v>
      </c>
      <c r="B10373" s="107" t="s">
        <v>353</v>
      </c>
      <c r="C10373" s="110">
        <v>4</v>
      </c>
      <c r="D10373" s="109">
        <v>0</v>
      </c>
      <c r="E10373" s="109">
        <v>0</v>
      </c>
    </row>
    <row r="10374" spans="1:5" x14ac:dyDescent="0.35">
      <c r="A10374" s="107" t="s">
        <v>5</v>
      </c>
      <c r="B10374" s="107" t="s">
        <v>353</v>
      </c>
      <c r="C10374" s="110">
        <v>5</v>
      </c>
      <c r="D10374" s="109">
        <v>0</v>
      </c>
      <c r="E10374" s="109">
        <v>0</v>
      </c>
    </row>
    <row r="10375" spans="1:5" x14ac:dyDescent="0.35">
      <c r="A10375" s="107" t="s">
        <v>5</v>
      </c>
      <c r="B10375" s="107" t="s">
        <v>353</v>
      </c>
      <c r="C10375" s="110">
        <v>6</v>
      </c>
      <c r="D10375" s="109">
        <v>0</v>
      </c>
      <c r="E10375" s="109">
        <v>0</v>
      </c>
    </row>
    <row r="10376" spans="1:5" x14ac:dyDescent="0.35">
      <c r="A10376" s="107" t="s">
        <v>5</v>
      </c>
      <c r="B10376" s="107" t="s">
        <v>353</v>
      </c>
      <c r="C10376" s="110">
        <v>7</v>
      </c>
      <c r="D10376" s="109">
        <v>0</v>
      </c>
      <c r="E10376" s="109">
        <v>0</v>
      </c>
    </row>
    <row r="10377" spans="1:5" x14ac:dyDescent="0.35">
      <c r="A10377" s="107" t="s">
        <v>5</v>
      </c>
      <c r="B10377" s="107" t="s">
        <v>353</v>
      </c>
      <c r="C10377" s="110">
        <v>8</v>
      </c>
      <c r="D10377" s="109">
        <v>0</v>
      </c>
      <c r="E10377" s="109">
        <v>0</v>
      </c>
    </row>
    <row r="10378" spans="1:5" x14ac:dyDescent="0.35">
      <c r="A10378" s="107" t="s">
        <v>5</v>
      </c>
      <c r="B10378" s="107" t="s">
        <v>353</v>
      </c>
      <c r="C10378" s="110">
        <v>9</v>
      </c>
      <c r="D10378" s="109">
        <v>9.1571264948044657</v>
      </c>
      <c r="E10378" s="109">
        <v>1789.3643016176111</v>
      </c>
    </row>
    <row r="10379" spans="1:5" x14ac:dyDescent="0.35">
      <c r="A10379" s="107" t="s">
        <v>5</v>
      </c>
      <c r="B10379" s="107" t="s">
        <v>353</v>
      </c>
      <c r="C10379" s="110">
        <v>10</v>
      </c>
      <c r="D10379" s="109">
        <v>66</v>
      </c>
      <c r="E10379" s="109">
        <v>12766.8561196763</v>
      </c>
    </row>
    <row r="10380" spans="1:5" x14ac:dyDescent="0.35">
      <c r="A10380" s="107" t="s">
        <v>5</v>
      </c>
      <c r="B10380" s="107" t="s">
        <v>353</v>
      </c>
      <c r="C10380" s="110">
        <v>11</v>
      </c>
      <c r="D10380" s="109">
        <v>97</v>
      </c>
      <c r="E10380" s="109">
        <v>18617.475650027711</v>
      </c>
    </row>
    <row r="10381" spans="1:5" x14ac:dyDescent="0.35">
      <c r="A10381" s="107" t="s">
        <v>5</v>
      </c>
      <c r="B10381" s="107" t="s">
        <v>353</v>
      </c>
      <c r="C10381" s="110">
        <v>12</v>
      </c>
      <c r="D10381" s="109">
        <v>93</v>
      </c>
      <c r="E10381" s="109">
        <v>17591.11400735857</v>
      </c>
    </row>
    <row r="10382" spans="1:5" x14ac:dyDescent="0.35">
      <c r="A10382" s="107" t="s">
        <v>5</v>
      </c>
      <c r="B10382" s="107" t="s">
        <v>352</v>
      </c>
      <c r="C10382" s="110">
        <v>1</v>
      </c>
      <c r="D10382" s="109">
        <v>317.27999401092558</v>
      </c>
      <c r="E10382" s="109">
        <v>21713.171194342369</v>
      </c>
    </row>
    <row r="10383" spans="1:5" x14ac:dyDescent="0.35">
      <c r="A10383" s="107" t="s">
        <v>5</v>
      </c>
      <c r="B10383" s="107" t="s">
        <v>352</v>
      </c>
      <c r="C10383" s="110">
        <v>2</v>
      </c>
      <c r="D10383" s="109">
        <v>1144.0799793004981</v>
      </c>
      <c r="E10383" s="109">
        <v>81157.510422870604</v>
      </c>
    </row>
    <row r="10384" spans="1:5" x14ac:dyDescent="0.35">
      <c r="A10384" s="107" t="s">
        <v>5</v>
      </c>
      <c r="B10384" s="107" t="s">
        <v>352</v>
      </c>
      <c r="C10384" s="110">
        <v>3</v>
      </c>
      <c r="D10384" s="109">
        <v>1009.200012207032</v>
      </c>
      <c r="E10384" s="109">
        <v>75575.445723759651</v>
      </c>
    </row>
    <row r="10385" spans="1:5" x14ac:dyDescent="0.35">
      <c r="A10385" s="107" t="s">
        <v>5</v>
      </c>
      <c r="B10385" s="107" t="s">
        <v>352</v>
      </c>
      <c r="C10385" s="110">
        <v>4</v>
      </c>
      <c r="D10385" s="109">
        <v>703.67997574806225</v>
      </c>
      <c r="E10385" s="109">
        <v>49805.768833908653</v>
      </c>
    </row>
    <row r="10386" spans="1:5" x14ac:dyDescent="0.35">
      <c r="A10386" s="107" t="s">
        <v>5</v>
      </c>
      <c r="B10386" s="107" t="s">
        <v>352</v>
      </c>
      <c r="C10386" s="110">
        <v>5</v>
      </c>
      <c r="D10386" s="109">
        <v>899.51997470855576</v>
      </c>
      <c r="E10386" s="109">
        <v>64269.242325500112</v>
      </c>
    </row>
    <row r="10387" spans="1:5" x14ac:dyDescent="0.35">
      <c r="A10387" s="107" t="s">
        <v>5</v>
      </c>
      <c r="B10387" s="107" t="s">
        <v>352</v>
      </c>
      <c r="C10387" s="110">
        <v>6</v>
      </c>
      <c r="D10387" s="109">
        <v>1290.2399672269819</v>
      </c>
      <c r="E10387" s="109">
        <v>78623.842991084384</v>
      </c>
    </row>
    <row r="10388" spans="1:5" x14ac:dyDescent="0.35">
      <c r="A10388" s="107" t="s">
        <v>5</v>
      </c>
      <c r="B10388" s="107" t="s">
        <v>352</v>
      </c>
      <c r="C10388" s="110">
        <v>7</v>
      </c>
      <c r="D10388" s="109">
        <v>1812.4799957275391</v>
      </c>
      <c r="E10388" s="109">
        <v>102800.5875042901</v>
      </c>
    </row>
    <row r="10389" spans="1:5" x14ac:dyDescent="0.35">
      <c r="A10389" s="107" t="s">
        <v>5</v>
      </c>
      <c r="B10389" s="107" t="s">
        <v>352</v>
      </c>
      <c r="C10389" s="110">
        <v>8</v>
      </c>
      <c r="D10389" s="109">
        <v>1169.5199785232539</v>
      </c>
      <c r="E10389" s="109">
        <v>69984.083735056745</v>
      </c>
    </row>
    <row r="10390" spans="1:5" x14ac:dyDescent="0.35">
      <c r="A10390" s="107" t="s">
        <v>5</v>
      </c>
      <c r="B10390" s="107" t="s">
        <v>352</v>
      </c>
      <c r="C10390" s="110">
        <v>9</v>
      </c>
      <c r="D10390" s="109">
        <v>1053.600026130674</v>
      </c>
      <c r="E10390" s="109">
        <v>54847.74803572063</v>
      </c>
    </row>
    <row r="10391" spans="1:5" x14ac:dyDescent="0.35">
      <c r="A10391" s="107" t="s">
        <v>5</v>
      </c>
      <c r="B10391" s="107" t="s">
        <v>352</v>
      </c>
      <c r="C10391" s="110">
        <v>10</v>
      </c>
      <c r="D10391" s="109">
        <v>907.92001438141131</v>
      </c>
      <c r="E10391" s="109">
        <v>19449.516872892971</v>
      </c>
    </row>
    <row r="10392" spans="1:5" x14ac:dyDescent="0.35">
      <c r="A10392" s="107" t="s">
        <v>5</v>
      </c>
      <c r="B10392" s="107" t="s">
        <v>352</v>
      </c>
      <c r="C10392" s="110">
        <v>11</v>
      </c>
      <c r="D10392" s="109">
        <v>1007.314845706005</v>
      </c>
      <c r="E10392" s="109">
        <v>11937.216994897401</v>
      </c>
    </row>
    <row r="10393" spans="1:5" x14ac:dyDescent="0.35">
      <c r="A10393" s="107" t="s">
        <v>5</v>
      </c>
      <c r="B10393" s="107" t="s">
        <v>352</v>
      </c>
      <c r="C10393" s="110">
        <v>12</v>
      </c>
      <c r="D10393" s="109">
        <v>977.48679462024597</v>
      </c>
      <c r="E10393" s="109">
        <v>9100.7935303977501</v>
      </c>
    </row>
    <row r="10394" spans="1:5" x14ac:dyDescent="0.35">
      <c r="A10394" s="107" t="s">
        <v>5</v>
      </c>
      <c r="B10394" s="107" t="s">
        <v>351</v>
      </c>
      <c r="C10394" s="110">
        <v>1</v>
      </c>
      <c r="D10394" s="109">
        <v>119.5199986696244</v>
      </c>
      <c r="E10394" s="109">
        <v>7419.147389847777</v>
      </c>
    </row>
    <row r="10395" spans="1:5" x14ac:dyDescent="0.35">
      <c r="A10395" s="107" t="s">
        <v>5</v>
      </c>
      <c r="B10395" s="107" t="s">
        <v>351</v>
      </c>
      <c r="C10395" s="110">
        <v>2</v>
      </c>
      <c r="D10395" s="109">
        <v>1015.439978718759</v>
      </c>
      <c r="E10395" s="109">
        <v>96691.984283819518</v>
      </c>
    </row>
    <row r="10396" spans="1:5" x14ac:dyDescent="0.35">
      <c r="A10396" s="107" t="s">
        <v>5</v>
      </c>
      <c r="B10396" s="107" t="s">
        <v>351</v>
      </c>
      <c r="C10396" s="110">
        <v>3</v>
      </c>
      <c r="D10396" s="109">
        <v>640.08001148700657</v>
      </c>
      <c r="E10396" s="109">
        <v>59524.120316468099</v>
      </c>
    </row>
    <row r="10397" spans="1:5" x14ac:dyDescent="0.35">
      <c r="A10397" s="107" t="s">
        <v>5</v>
      </c>
      <c r="B10397" s="107" t="s">
        <v>351</v>
      </c>
      <c r="C10397" s="110">
        <v>4</v>
      </c>
      <c r="D10397" s="109">
        <v>1311.0400037765501</v>
      </c>
      <c r="E10397" s="109">
        <v>67564.751517892117</v>
      </c>
    </row>
    <row r="10398" spans="1:5" x14ac:dyDescent="0.35">
      <c r="A10398" s="107" t="s">
        <v>5</v>
      </c>
      <c r="B10398" s="107" t="s">
        <v>351</v>
      </c>
      <c r="C10398" s="110">
        <v>5</v>
      </c>
      <c r="D10398" s="109">
        <v>2140.3200547695151</v>
      </c>
      <c r="E10398" s="109">
        <v>159037.79750217791</v>
      </c>
    </row>
    <row r="10399" spans="1:5" x14ac:dyDescent="0.35">
      <c r="A10399" s="107" t="s">
        <v>5</v>
      </c>
      <c r="B10399" s="107" t="s">
        <v>351</v>
      </c>
      <c r="C10399" s="110">
        <v>6</v>
      </c>
      <c r="D10399" s="109">
        <v>2035.80007457733</v>
      </c>
      <c r="E10399" s="109">
        <v>120753.5604250389</v>
      </c>
    </row>
    <row r="10400" spans="1:5" x14ac:dyDescent="0.35">
      <c r="A10400" s="107" t="s">
        <v>5</v>
      </c>
      <c r="B10400" s="107" t="s">
        <v>351</v>
      </c>
      <c r="C10400" s="110">
        <v>7</v>
      </c>
      <c r="D10400" s="109">
        <v>2058.423657241226</v>
      </c>
      <c r="E10400" s="109">
        <v>120962.5330148264</v>
      </c>
    </row>
    <row r="10401" spans="1:5" x14ac:dyDescent="0.35">
      <c r="A10401" s="107" t="s">
        <v>5</v>
      </c>
      <c r="B10401" s="107" t="s">
        <v>351</v>
      </c>
      <c r="C10401" s="110">
        <v>8</v>
      </c>
      <c r="D10401" s="109">
        <v>2157.1363443282021</v>
      </c>
      <c r="E10401" s="109">
        <v>173209.8695056611</v>
      </c>
    </row>
    <row r="10402" spans="1:5" x14ac:dyDescent="0.35">
      <c r="A10402" s="107" t="s">
        <v>5</v>
      </c>
      <c r="B10402" s="107" t="s">
        <v>351</v>
      </c>
      <c r="C10402" s="110">
        <v>9</v>
      </c>
      <c r="D10402" s="109">
        <v>2088.0000567436209</v>
      </c>
      <c r="E10402" s="109">
        <v>190342.9039636087</v>
      </c>
    </row>
    <row r="10403" spans="1:5" x14ac:dyDescent="0.35">
      <c r="A10403" s="107" t="s">
        <v>5</v>
      </c>
      <c r="B10403" s="107" t="s">
        <v>351</v>
      </c>
      <c r="C10403" s="110">
        <v>10</v>
      </c>
      <c r="D10403" s="109">
        <v>2113.630066156386</v>
      </c>
      <c r="E10403" s="109">
        <v>126357.7584297608</v>
      </c>
    </row>
    <row r="10404" spans="1:5" x14ac:dyDescent="0.35">
      <c r="A10404" s="107" t="s">
        <v>5</v>
      </c>
      <c r="B10404" s="107" t="s">
        <v>351</v>
      </c>
      <c r="C10404" s="110">
        <v>11</v>
      </c>
      <c r="D10404" s="109">
        <v>1664.7945443197029</v>
      </c>
      <c r="E10404" s="109">
        <v>97988.340903861652</v>
      </c>
    </row>
    <row r="10405" spans="1:5" x14ac:dyDescent="0.35">
      <c r="A10405" s="107" t="s">
        <v>5</v>
      </c>
      <c r="B10405" s="107" t="s">
        <v>351</v>
      </c>
      <c r="C10405" s="110">
        <v>12</v>
      </c>
      <c r="D10405" s="109">
        <v>2035.50381443832</v>
      </c>
      <c r="E10405" s="109">
        <v>103235.04747073021</v>
      </c>
    </row>
    <row r="10406" spans="1:5" x14ac:dyDescent="0.35">
      <c r="A10406" s="107" t="s">
        <v>5</v>
      </c>
      <c r="B10406" s="107" t="s">
        <v>350</v>
      </c>
      <c r="C10406" s="110">
        <v>1</v>
      </c>
      <c r="D10406" s="109">
        <v>613.89247667992208</v>
      </c>
      <c r="E10406" s="109">
        <v>42607.656281237687</v>
      </c>
    </row>
    <row r="10407" spans="1:5" x14ac:dyDescent="0.35">
      <c r="A10407" s="107" t="s">
        <v>5</v>
      </c>
      <c r="B10407" s="107" t="s">
        <v>350</v>
      </c>
      <c r="C10407" s="110">
        <v>2</v>
      </c>
      <c r="D10407" s="109">
        <v>497.58344608761621</v>
      </c>
      <c r="E10407" s="109">
        <v>33061.921755096802</v>
      </c>
    </row>
    <row r="10408" spans="1:5" x14ac:dyDescent="0.35">
      <c r="A10408" s="107" t="s">
        <v>5</v>
      </c>
      <c r="B10408" s="107" t="s">
        <v>350</v>
      </c>
      <c r="C10408" s="110">
        <v>3</v>
      </c>
      <c r="D10408" s="109">
        <v>507.58183338243379</v>
      </c>
      <c r="E10408" s="109">
        <v>34670.492139098351</v>
      </c>
    </row>
    <row r="10409" spans="1:5" x14ac:dyDescent="0.35">
      <c r="A10409" s="107" t="s">
        <v>5</v>
      </c>
      <c r="B10409" s="107" t="s">
        <v>350</v>
      </c>
      <c r="C10409" s="110">
        <v>4</v>
      </c>
      <c r="D10409" s="109">
        <v>379.92316347349748</v>
      </c>
      <c r="E10409" s="109">
        <v>24436.099952109911</v>
      </c>
    </row>
    <row r="10410" spans="1:5" x14ac:dyDescent="0.35">
      <c r="A10410" s="107" t="s">
        <v>5</v>
      </c>
      <c r="B10410" s="107" t="s">
        <v>350</v>
      </c>
      <c r="C10410" s="110">
        <v>5</v>
      </c>
      <c r="D10410" s="109">
        <v>393.73053659424028</v>
      </c>
      <c r="E10410" s="109">
        <v>25780.711318918002</v>
      </c>
    </row>
    <row r="10411" spans="1:5" x14ac:dyDescent="0.35">
      <c r="A10411" s="107" t="s">
        <v>5</v>
      </c>
      <c r="B10411" s="107" t="s">
        <v>350</v>
      </c>
      <c r="C10411" s="110">
        <v>6</v>
      </c>
      <c r="D10411" s="109">
        <v>315.40530971899659</v>
      </c>
      <c r="E10411" s="109">
        <v>19782.192821635588</v>
      </c>
    </row>
    <row r="10412" spans="1:5" x14ac:dyDescent="0.35">
      <c r="A10412" s="107" t="s">
        <v>5</v>
      </c>
      <c r="B10412" s="107" t="s">
        <v>350</v>
      </c>
      <c r="C10412" s="110">
        <v>7</v>
      </c>
      <c r="D10412" s="109">
        <v>462.12442164688531</v>
      </c>
      <c r="E10412" s="109">
        <v>27796.798059578989</v>
      </c>
    </row>
    <row r="10413" spans="1:5" x14ac:dyDescent="0.35">
      <c r="A10413" s="107" t="s">
        <v>5</v>
      </c>
      <c r="B10413" s="107" t="s">
        <v>350</v>
      </c>
      <c r="C10413" s="110">
        <v>8</v>
      </c>
      <c r="D10413" s="109">
        <v>424.45119382704422</v>
      </c>
      <c r="E10413" s="109">
        <v>25654.935058242259</v>
      </c>
    </row>
    <row r="10414" spans="1:5" x14ac:dyDescent="0.35">
      <c r="A10414" s="107" t="s">
        <v>5</v>
      </c>
      <c r="B10414" s="107" t="s">
        <v>350</v>
      </c>
      <c r="C10414" s="110">
        <v>9</v>
      </c>
      <c r="D10414" s="109">
        <v>475.16539408313793</v>
      </c>
      <c r="E10414" s="109">
        <v>25612.466468456409</v>
      </c>
    </row>
    <row r="10415" spans="1:5" x14ac:dyDescent="0.35">
      <c r="A10415" s="107" t="s">
        <v>5</v>
      </c>
      <c r="B10415" s="107" t="s">
        <v>350</v>
      </c>
      <c r="C10415" s="110">
        <v>10</v>
      </c>
      <c r="D10415" s="109">
        <v>516.44669058560453</v>
      </c>
      <c r="E10415" s="109">
        <v>6267.8121515239727</v>
      </c>
    </row>
    <row r="10416" spans="1:5" x14ac:dyDescent="0.35">
      <c r="A10416" s="107" t="s">
        <v>5</v>
      </c>
      <c r="B10416" s="107" t="s">
        <v>350</v>
      </c>
      <c r="C10416" s="110">
        <v>11</v>
      </c>
      <c r="D10416" s="109">
        <v>553.55814515629652</v>
      </c>
      <c r="E10416" s="109">
        <v>1445.769911292057</v>
      </c>
    </row>
    <row r="10417" spans="1:5" x14ac:dyDescent="0.35">
      <c r="A10417" s="107" t="s">
        <v>5</v>
      </c>
      <c r="B10417" s="107" t="s">
        <v>350</v>
      </c>
      <c r="C10417" s="110">
        <v>12</v>
      </c>
      <c r="D10417" s="109">
        <v>615.66963890214936</v>
      </c>
      <c r="E10417" s="109">
        <v>3049.1174509430739</v>
      </c>
    </row>
    <row r="10418" spans="1:5" x14ac:dyDescent="0.35">
      <c r="A10418" s="107" t="s">
        <v>5</v>
      </c>
      <c r="B10418" s="107" t="s">
        <v>349</v>
      </c>
      <c r="C10418" s="110">
        <v>1</v>
      </c>
      <c r="D10418" s="109">
        <v>885.9836678485641</v>
      </c>
      <c r="E10418" s="109">
        <v>68497.496725133286</v>
      </c>
    </row>
    <row r="10419" spans="1:5" x14ac:dyDescent="0.35">
      <c r="A10419" s="107" t="s">
        <v>5</v>
      </c>
      <c r="B10419" s="107" t="s">
        <v>349</v>
      </c>
      <c r="C10419" s="110">
        <v>2</v>
      </c>
      <c r="D10419" s="109">
        <v>836.45258946817285</v>
      </c>
      <c r="E10419" s="109">
        <v>61989.876938395428</v>
      </c>
    </row>
    <row r="10420" spans="1:5" x14ac:dyDescent="0.35">
      <c r="A10420" s="107" t="s">
        <v>5</v>
      </c>
      <c r="B10420" s="107" t="s">
        <v>349</v>
      </c>
      <c r="C10420" s="110">
        <v>3</v>
      </c>
      <c r="D10420" s="109">
        <v>686.40246976812432</v>
      </c>
      <c r="E10420" s="109">
        <v>53600.366806767677</v>
      </c>
    </row>
    <row r="10421" spans="1:5" x14ac:dyDescent="0.35">
      <c r="A10421" s="107" t="s">
        <v>5</v>
      </c>
      <c r="B10421" s="107" t="s">
        <v>349</v>
      </c>
      <c r="C10421" s="110">
        <v>4</v>
      </c>
      <c r="D10421" s="109">
        <v>453.83158143308231</v>
      </c>
      <c r="E10421" s="109">
        <v>32760.092764291549</v>
      </c>
    </row>
    <row r="10422" spans="1:5" x14ac:dyDescent="0.35">
      <c r="A10422" s="107" t="s">
        <v>5</v>
      </c>
      <c r="B10422" s="107" t="s">
        <v>349</v>
      </c>
      <c r="C10422" s="110">
        <v>5</v>
      </c>
      <c r="D10422" s="109">
        <v>245.6840437118768</v>
      </c>
      <c r="E10422" s="109">
        <v>18430.926902676511</v>
      </c>
    </row>
    <row r="10423" spans="1:5" x14ac:dyDescent="0.35">
      <c r="A10423" s="107" t="s">
        <v>5</v>
      </c>
      <c r="B10423" s="107" t="s">
        <v>349</v>
      </c>
      <c r="C10423" s="110">
        <v>6</v>
      </c>
      <c r="D10423" s="109">
        <v>168.5326932138461</v>
      </c>
      <c r="E10423" s="109">
        <v>11148.931472606009</v>
      </c>
    </row>
    <row r="10424" spans="1:5" x14ac:dyDescent="0.35">
      <c r="A10424" s="107" t="s">
        <v>5</v>
      </c>
      <c r="B10424" s="107" t="s">
        <v>349</v>
      </c>
      <c r="C10424" s="110">
        <v>7</v>
      </c>
      <c r="D10424" s="109">
        <v>249.74034432449551</v>
      </c>
      <c r="E10424" s="109">
        <v>15073.465439889091</v>
      </c>
    </row>
    <row r="10425" spans="1:5" x14ac:dyDescent="0.35">
      <c r="A10425" s="107" t="s">
        <v>5</v>
      </c>
      <c r="B10425" s="107" t="s">
        <v>349</v>
      </c>
      <c r="C10425" s="110">
        <v>8</v>
      </c>
      <c r="D10425" s="109">
        <v>365.67872164163589</v>
      </c>
      <c r="E10425" s="109">
        <v>22443.68926308542</v>
      </c>
    </row>
    <row r="10426" spans="1:5" x14ac:dyDescent="0.35">
      <c r="A10426" s="107" t="s">
        <v>5</v>
      </c>
      <c r="B10426" s="107" t="s">
        <v>349</v>
      </c>
      <c r="C10426" s="110">
        <v>9</v>
      </c>
      <c r="D10426" s="109">
        <v>543.57354631650162</v>
      </c>
      <c r="E10426" s="109">
        <v>26914.291343491012</v>
      </c>
    </row>
    <row r="10427" spans="1:5" x14ac:dyDescent="0.35">
      <c r="A10427" s="107" t="s">
        <v>5</v>
      </c>
      <c r="B10427" s="107" t="s">
        <v>349</v>
      </c>
      <c r="C10427" s="110">
        <v>10</v>
      </c>
      <c r="D10427" s="109">
        <v>669.42983355517845</v>
      </c>
      <c r="E10427" s="109">
        <v>6725.0584447441397</v>
      </c>
    </row>
    <row r="10428" spans="1:5" x14ac:dyDescent="0.35">
      <c r="A10428" s="107" t="s">
        <v>5</v>
      </c>
      <c r="B10428" s="107" t="s">
        <v>349</v>
      </c>
      <c r="C10428" s="110">
        <v>11</v>
      </c>
      <c r="D10428" s="109">
        <v>696.91260597968551</v>
      </c>
      <c r="E10428" s="109">
        <v>2725.2279184086369</v>
      </c>
    </row>
    <row r="10429" spans="1:5" x14ac:dyDescent="0.35">
      <c r="A10429" s="107" t="s">
        <v>5</v>
      </c>
      <c r="B10429" s="107" t="s">
        <v>349</v>
      </c>
      <c r="C10429" s="110">
        <v>12</v>
      </c>
      <c r="D10429" s="109">
        <v>794.62948779618443</v>
      </c>
      <c r="E10429" s="109">
        <v>4980.2507805356699</v>
      </c>
    </row>
    <row r="10430" spans="1:5" x14ac:dyDescent="0.35">
      <c r="A10430" s="107" t="s">
        <v>5</v>
      </c>
      <c r="B10430" s="107" t="s">
        <v>348</v>
      </c>
      <c r="C10430" s="110">
        <v>1</v>
      </c>
      <c r="D10430" s="109">
        <v>260.39999547600718</v>
      </c>
      <c r="E10430" s="109">
        <v>17206.867496080369</v>
      </c>
    </row>
    <row r="10431" spans="1:5" x14ac:dyDescent="0.35">
      <c r="A10431" s="107" t="s">
        <v>5</v>
      </c>
      <c r="B10431" s="107" t="s">
        <v>348</v>
      </c>
      <c r="C10431" s="110">
        <v>2</v>
      </c>
      <c r="D10431" s="109">
        <v>1248.480024218557</v>
      </c>
      <c r="E10431" s="109">
        <v>89117.79206806318</v>
      </c>
    </row>
    <row r="10432" spans="1:5" x14ac:dyDescent="0.35">
      <c r="A10432" s="107" t="s">
        <v>5</v>
      </c>
      <c r="B10432" s="107" t="s">
        <v>348</v>
      </c>
      <c r="C10432" s="110">
        <v>3</v>
      </c>
      <c r="D10432" s="109">
        <v>889.43998837471077</v>
      </c>
      <c r="E10432" s="109">
        <v>67113.161304536014</v>
      </c>
    </row>
    <row r="10433" spans="1:5" x14ac:dyDescent="0.35">
      <c r="A10433" s="107" t="s">
        <v>5</v>
      </c>
      <c r="B10433" s="107" t="s">
        <v>348</v>
      </c>
      <c r="C10433" s="110">
        <v>4</v>
      </c>
      <c r="D10433" s="109">
        <v>784.80004024505843</v>
      </c>
      <c r="E10433" s="109">
        <v>55989.425224576153</v>
      </c>
    </row>
    <row r="10434" spans="1:5" x14ac:dyDescent="0.35">
      <c r="A10434" s="107" t="s">
        <v>5</v>
      </c>
      <c r="B10434" s="107" t="s">
        <v>348</v>
      </c>
      <c r="C10434" s="110">
        <v>5</v>
      </c>
      <c r="D10434" s="109">
        <v>1270.3199710845961</v>
      </c>
      <c r="E10434" s="109">
        <v>91254.858572818557</v>
      </c>
    </row>
    <row r="10435" spans="1:5" x14ac:dyDescent="0.35">
      <c r="A10435" s="107" t="s">
        <v>5</v>
      </c>
      <c r="B10435" s="107" t="s">
        <v>348</v>
      </c>
      <c r="C10435" s="110">
        <v>6</v>
      </c>
      <c r="D10435" s="109">
        <v>1854.719948768615</v>
      </c>
      <c r="E10435" s="109">
        <v>115259.6092846121</v>
      </c>
    </row>
    <row r="10436" spans="1:5" x14ac:dyDescent="0.35">
      <c r="A10436" s="107" t="s">
        <v>5</v>
      </c>
      <c r="B10436" s="107" t="s">
        <v>348</v>
      </c>
      <c r="C10436" s="110">
        <v>7</v>
      </c>
      <c r="D10436" s="109">
        <v>2188.0800590515169</v>
      </c>
      <c r="E10436" s="109">
        <v>127296.15931526769</v>
      </c>
    </row>
    <row r="10437" spans="1:5" x14ac:dyDescent="0.35">
      <c r="A10437" s="107" t="s">
        <v>5</v>
      </c>
      <c r="B10437" s="107" t="s">
        <v>348</v>
      </c>
      <c r="C10437" s="110">
        <v>8</v>
      </c>
      <c r="D10437" s="109">
        <v>2194.800040721896</v>
      </c>
      <c r="E10437" s="109">
        <v>133920.28114445481</v>
      </c>
    </row>
    <row r="10438" spans="1:5" x14ac:dyDescent="0.35">
      <c r="A10438" s="107" t="s">
        <v>5</v>
      </c>
      <c r="B10438" s="107" t="s">
        <v>348</v>
      </c>
      <c r="C10438" s="110">
        <v>9</v>
      </c>
      <c r="D10438" s="109">
        <v>2124.0000283718132</v>
      </c>
      <c r="E10438" s="109">
        <v>112944.81076805219</v>
      </c>
    </row>
    <row r="10439" spans="1:5" x14ac:dyDescent="0.35">
      <c r="A10439" s="107" t="s">
        <v>5</v>
      </c>
      <c r="B10439" s="107" t="s">
        <v>348</v>
      </c>
      <c r="C10439" s="110">
        <v>10</v>
      </c>
      <c r="D10439" s="109">
        <v>1999.114891899919</v>
      </c>
      <c r="E10439" s="109">
        <v>48099.191207743061</v>
      </c>
    </row>
    <row r="10440" spans="1:5" x14ac:dyDescent="0.35">
      <c r="A10440" s="107" t="s">
        <v>5</v>
      </c>
      <c r="B10440" s="107" t="s">
        <v>348</v>
      </c>
      <c r="C10440" s="110">
        <v>11</v>
      </c>
      <c r="D10440" s="109">
        <v>1800.466617004322</v>
      </c>
      <c r="E10440" s="109">
        <v>34420.521792447988</v>
      </c>
    </row>
    <row r="10441" spans="1:5" x14ac:dyDescent="0.35">
      <c r="A10441" s="107" t="s">
        <v>5</v>
      </c>
      <c r="B10441" s="107" t="s">
        <v>348</v>
      </c>
      <c r="C10441" s="110">
        <v>12</v>
      </c>
      <c r="D10441" s="109">
        <v>1911.155206580682</v>
      </c>
      <c r="E10441" s="109">
        <v>35647.176819913228</v>
      </c>
    </row>
    <row r="10442" spans="1:5" x14ac:dyDescent="0.35">
      <c r="A10442" s="107" t="s">
        <v>5</v>
      </c>
      <c r="B10442" s="107" t="s">
        <v>347</v>
      </c>
      <c r="C10442" s="110">
        <v>1</v>
      </c>
      <c r="D10442" s="109">
        <v>6543.1399596786296</v>
      </c>
      <c r="E10442" s="109">
        <v>464924.27365258778</v>
      </c>
    </row>
    <row r="10443" spans="1:5" x14ac:dyDescent="0.35">
      <c r="A10443" s="107" t="s">
        <v>5</v>
      </c>
      <c r="B10443" s="107" t="s">
        <v>347</v>
      </c>
      <c r="C10443" s="110">
        <v>2</v>
      </c>
      <c r="D10443" s="109">
        <v>5020.7568397801351</v>
      </c>
      <c r="E10443" s="109">
        <v>341308.0930965388</v>
      </c>
    </row>
    <row r="10444" spans="1:5" x14ac:dyDescent="0.35">
      <c r="A10444" s="107" t="s">
        <v>5</v>
      </c>
      <c r="B10444" s="107" t="s">
        <v>347</v>
      </c>
      <c r="C10444" s="110">
        <v>3</v>
      </c>
      <c r="D10444" s="109">
        <v>4435.5492119930796</v>
      </c>
      <c r="E10444" s="109">
        <v>313384.14597165771</v>
      </c>
    </row>
    <row r="10445" spans="1:5" x14ac:dyDescent="0.35">
      <c r="A10445" s="107" t="s">
        <v>5</v>
      </c>
      <c r="B10445" s="107" t="s">
        <v>347</v>
      </c>
      <c r="C10445" s="110">
        <v>4</v>
      </c>
      <c r="D10445" s="109">
        <v>3914.8084204957222</v>
      </c>
      <c r="E10445" s="109">
        <v>258340.94043788331</v>
      </c>
    </row>
    <row r="10446" spans="1:5" x14ac:dyDescent="0.35">
      <c r="A10446" s="107" t="s">
        <v>5</v>
      </c>
      <c r="B10446" s="107" t="s">
        <v>347</v>
      </c>
      <c r="C10446" s="110">
        <v>5</v>
      </c>
      <c r="D10446" s="109">
        <v>3741.2313493443339</v>
      </c>
      <c r="E10446" s="109">
        <v>251885.99594102171</v>
      </c>
    </row>
    <row r="10447" spans="1:5" x14ac:dyDescent="0.35">
      <c r="A10447" s="107" t="s">
        <v>5</v>
      </c>
      <c r="B10447" s="107" t="s">
        <v>347</v>
      </c>
      <c r="C10447" s="110">
        <v>6</v>
      </c>
      <c r="D10447" s="109">
        <v>2692.0476000000021</v>
      </c>
      <c r="E10447" s="109">
        <v>168616.41935814661</v>
      </c>
    </row>
    <row r="10448" spans="1:5" x14ac:dyDescent="0.35">
      <c r="A10448" s="107" t="s">
        <v>5</v>
      </c>
      <c r="B10448" s="107" t="s">
        <v>347</v>
      </c>
      <c r="C10448" s="110">
        <v>7</v>
      </c>
      <c r="D10448" s="109">
        <v>3333.3242481159582</v>
      </c>
      <c r="E10448" s="109">
        <v>197266.64760114721</v>
      </c>
    </row>
    <row r="10449" spans="1:5" x14ac:dyDescent="0.35">
      <c r="A10449" s="107" t="s">
        <v>5</v>
      </c>
      <c r="B10449" s="107" t="s">
        <v>347</v>
      </c>
      <c r="C10449" s="110">
        <v>8</v>
      </c>
      <c r="D10449" s="109">
        <v>3567.7542362318491</v>
      </c>
      <c r="E10449" s="109">
        <v>211769.66935440761</v>
      </c>
    </row>
    <row r="10450" spans="1:5" x14ac:dyDescent="0.35">
      <c r="A10450" s="107" t="s">
        <v>5</v>
      </c>
      <c r="B10450" s="107" t="s">
        <v>347</v>
      </c>
      <c r="C10450" s="110">
        <v>9</v>
      </c>
      <c r="D10450" s="109">
        <v>4524.7094649888786</v>
      </c>
      <c r="E10450" s="109">
        <v>235329.06902188421</v>
      </c>
    </row>
    <row r="10451" spans="1:5" x14ac:dyDescent="0.35">
      <c r="A10451" s="107" t="s">
        <v>5</v>
      </c>
      <c r="B10451" s="107" t="s">
        <v>347</v>
      </c>
      <c r="C10451" s="110">
        <v>10</v>
      </c>
      <c r="D10451" s="109">
        <v>5914.7222956042278</v>
      </c>
      <c r="E10451" s="109">
        <v>63024.217667105069</v>
      </c>
    </row>
    <row r="10452" spans="1:5" x14ac:dyDescent="0.35">
      <c r="A10452" s="107" t="s">
        <v>5</v>
      </c>
      <c r="B10452" s="107" t="s">
        <v>347</v>
      </c>
      <c r="C10452" s="110">
        <v>11</v>
      </c>
      <c r="D10452" s="109">
        <v>5756.3917776739709</v>
      </c>
      <c r="E10452" s="109">
        <v>16466.99294272708</v>
      </c>
    </row>
    <row r="10453" spans="1:5" x14ac:dyDescent="0.35">
      <c r="A10453" s="107" t="s">
        <v>5</v>
      </c>
      <c r="B10453" s="107" t="s">
        <v>347</v>
      </c>
      <c r="C10453" s="110">
        <v>12</v>
      </c>
      <c r="D10453" s="109">
        <v>5287.2148645627394</v>
      </c>
      <c r="E10453" s="109">
        <v>30091.62000722871</v>
      </c>
    </row>
    <row r="10454" spans="1:5" x14ac:dyDescent="0.35">
      <c r="A10454" s="107" t="s">
        <v>5</v>
      </c>
      <c r="B10454" s="107" t="s">
        <v>346</v>
      </c>
      <c r="C10454" s="110">
        <v>1</v>
      </c>
      <c r="D10454" s="109">
        <v>3016.0896781544529</v>
      </c>
      <c r="E10454" s="109">
        <v>222249.4180071539</v>
      </c>
    </row>
    <row r="10455" spans="1:5" x14ac:dyDescent="0.35">
      <c r="A10455" s="107" t="s">
        <v>5</v>
      </c>
      <c r="B10455" s="107" t="s">
        <v>346</v>
      </c>
      <c r="C10455" s="110">
        <v>2</v>
      </c>
      <c r="D10455" s="109">
        <v>2244.8215821616318</v>
      </c>
      <c r="E10455" s="109">
        <v>159263.56436732231</v>
      </c>
    </row>
    <row r="10456" spans="1:5" x14ac:dyDescent="0.35">
      <c r="A10456" s="107" t="s">
        <v>5</v>
      </c>
      <c r="B10456" s="107" t="s">
        <v>346</v>
      </c>
      <c r="C10456" s="110">
        <v>3</v>
      </c>
      <c r="D10456" s="109">
        <v>2282.1999304482028</v>
      </c>
      <c r="E10456" s="109">
        <v>170846.65224470649</v>
      </c>
    </row>
    <row r="10457" spans="1:5" x14ac:dyDescent="0.35">
      <c r="A10457" s="107" t="s">
        <v>5</v>
      </c>
      <c r="B10457" s="107" t="s">
        <v>346</v>
      </c>
      <c r="C10457" s="110">
        <v>4</v>
      </c>
      <c r="D10457" s="109">
        <v>1939.6379516665329</v>
      </c>
      <c r="E10457" s="109">
        <v>137854.5942349738</v>
      </c>
    </row>
    <row r="10458" spans="1:5" x14ac:dyDescent="0.35">
      <c r="A10458" s="107" t="s">
        <v>5</v>
      </c>
      <c r="B10458" s="107" t="s">
        <v>346</v>
      </c>
      <c r="C10458" s="110">
        <v>5</v>
      </c>
      <c r="D10458" s="109">
        <v>1850.3697929911091</v>
      </c>
      <c r="E10458" s="109">
        <v>131783.35280706291</v>
      </c>
    </row>
    <row r="10459" spans="1:5" x14ac:dyDescent="0.35">
      <c r="A10459" s="107" t="s">
        <v>5</v>
      </c>
      <c r="B10459" s="107" t="s">
        <v>346</v>
      </c>
      <c r="C10459" s="110">
        <v>6</v>
      </c>
      <c r="D10459" s="109">
        <v>1685.1998837483741</v>
      </c>
      <c r="E10459" s="109">
        <v>102517.22382316231</v>
      </c>
    </row>
    <row r="10460" spans="1:5" x14ac:dyDescent="0.35">
      <c r="A10460" s="107" t="s">
        <v>5</v>
      </c>
      <c r="B10460" s="107" t="s">
        <v>346</v>
      </c>
      <c r="C10460" s="110">
        <v>7</v>
      </c>
      <c r="D10460" s="109">
        <v>1998.817978494669</v>
      </c>
      <c r="E10460" s="109">
        <v>113211.7713987545</v>
      </c>
    </row>
    <row r="10461" spans="1:5" x14ac:dyDescent="0.35">
      <c r="A10461" s="107" t="s">
        <v>5</v>
      </c>
      <c r="B10461" s="107" t="s">
        <v>346</v>
      </c>
      <c r="C10461" s="110">
        <v>8</v>
      </c>
      <c r="D10461" s="109">
        <v>1337.3603289448461</v>
      </c>
      <c r="E10461" s="109">
        <v>80164.423021283059</v>
      </c>
    </row>
    <row r="10462" spans="1:5" x14ac:dyDescent="0.35">
      <c r="A10462" s="107" t="s">
        <v>5</v>
      </c>
      <c r="B10462" s="107" t="s">
        <v>346</v>
      </c>
      <c r="C10462" s="110">
        <v>9</v>
      </c>
      <c r="D10462" s="109">
        <v>2196.276402853377</v>
      </c>
      <c r="E10462" s="109">
        <v>115905.6205779414</v>
      </c>
    </row>
    <row r="10463" spans="1:5" x14ac:dyDescent="0.35">
      <c r="A10463" s="107" t="s">
        <v>5</v>
      </c>
      <c r="B10463" s="107" t="s">
        <v>346</v>
      </c>
      <c r="C10463" s="110">
        <v>10</v>
      </c>
      <c r="D10463" s="109">
        <v>1843.416918796449</v>
      </c>
      <c r="E10463" s="109">
        <v>46165.895256997013</v>
      </c>
    </row>
    <row r="10464" spans="1:5" x14ac:dyDescent="0.35">
      <c r="A10464" s="107" t="s">
        <v>5</v>
      </c>
      <c r="B10464" s="107" t="s">
        <v>346</v>
      </c>
      <c r="C10464" s="110">
        <v>11</v>
      </c>
      <c r="D10464" s="109">
        <v>1637.2571863334131</v>
      </c>
      <c r="E10464" s="109">
        <v>23083.782923984461</v>
      </c>
    </row>
    <row r="10465" spans="1:5" x14ac:dyDescent="0.35">
      <c r="A10465" s="107" t="s">
        <v>5</v>
      </c>
      <c r="B10465" s="107" t="s">
        <v>346</v>
      </c>
      <c r="C10465" s="110">
        <v>12</v>
      </c>
      <c r="D10465" s="109">
        <v>1393.0672480036189</v>
      </c>
      <c r="E10465" s="109">
        <v>13624.73492468603</v>
      </c>
    </row>
    <row r="10466" spans="1:5" x14ac:dyDescent="0.35">
      <c r="A10466" s="107" t="s">
        <v>5</v>
      </c>
      <c r="B10466" s="107" t="s">
        <v>30</v>
      </c>
      <c r="C10466" s="110">
        <v>1</v>
      </c>
      <c r="D10466" s="109">
        <v>23363.21448112281</v>
      </c>
      <c r="E10466" s="109">
        <v>744437.83934307727</v>
      </c>
    </row>
    <row r="10467" spans="1:5" x14ac:dyDescent="0.35">
      <c r="A10467" s="107" t="s">
        <v>5</v>
      </c>
      <c r="B10467" s="107" t="s">
        <v>30</v>
      </c>
      <c r="C10467" s="110">
        <v>2</v>
      </c>
      <c r="D10467" s="109">
        <v>21057.35160561866</v>
      </c>
      <c r="E10467" s="109">
        <v>830473.98336278915</v>
      </c>
    </row>
    <row r="10468" spans="1:5" x14ac:dyDescent="0.35">
      <c r="A10468" s="107" t="s">
        <v>5</v>
      </c>
      <c r="B10468" s="107" t="s">
        <v>30</v>
      </c>
      <c r="C10468" s="110">
        <v>3</v>
      </c>
      <c r="D10468" s="109">
        <v>25506.688016418651</v>
      </c>
      <c r="E10468" s="109">
        <v>1071640.5308926611</v>
      </c>
    </row>
    <row r="10469" spans="1:5" x14ac:dyDescent="0.35">
      <c r="A10469" s="107" t="s">
        <v>5</v>
      </c>
      <c r="B10469" s="107" t="s">
        <v>30</v>
      </c>
      <c r="C10469" s="110">
        <v>4</v>
      </c>
      <c r="D10469" s="109">
        <v>20909.75625689813</v>
      </c>
      <c r="E10469" s="109">
        <v>910476.36314580112</v>
      </c>
    </row>
    <row r="10470" spans="1:5" x14ac:dyDescent="0.35">
      <c r="A10470" s="107" t="s">
        <v>5</v>
      </c>
      <c r="B10470" s="107" t="s">
        <v>30</v>
      </c>
      <c r="C10470" s="110">
        <v>5</v>
      </c>
      <c r="D10470" s="109">
        <v>15754.85404909202</v>
      </c>
      <c r="E10470" s="109">
        <v>1069237.433576663</v>
      </c>
    </row>
    <row r="10471" spans="1:5" x14ac:dyDescent="0.35">
      <c r="A10471" s="107" t="s">
        <v>5</v>
      </c>
      <c r="B10471" s="107" t="s">
        <v>30</v>
      </c>
      <c r="C10471" s="110">
        <v>6</v>
      </c>
      <c r="D10471" s="109">
        <v>14401.076411999509</v>
      </c>
      <c r="E10471" s="109">
        <v>892622.2979987599</v>
      </c>
    </row>
    <row r="10472" spans="1:5" x14ac:dyDescent="0.35">
      <c r="A10472" s="107" t="s">
        <v>5</v>
      </c>
      <c r="B10472" s="107" t="s">
        <v>30</v>
      </c>
      <c r="C10472" s="110">
        <v>7</v>
      </c>
      <c r="D10472" s="109">
        <v>16587.20959907143</v>
      </c>
      <c r="E10472" s="109">
        <v>448040.9364423636</v>
      </c>
    </row>
    <row r="10473" spans="1:5" x14ac:dyDescent="0.35">
      <c r="A10473" s="107" t="s">
        <v>5</v>
      </c>
      <c r="B10473" s="107" t="s">
        <v>30</v>
      </c>
      <c r="C10473" s="110">
        <v>8</v>
      </c>
      <c r="D10473" s="109">
        <v>12315.93174809954</v>
      </c>
      <c r="E10473" s="109">
        <v>111681.54341462599</v>
      </c>
    </row>
    <row r="10474" spans="1:5" x14ac:dyDescent="0.35">
      <c r="A10474" s="107" t="s">
        <v>5</v>
      </c>
      <c r="B10474" s="107" t="s">
        <v>30</v>
      </c>
      <c r="C10474" s="110">
        <v>9</v>
      </c>
      <c r="D10474" s="109">
        <v>13988.57245327306</v>
      </c>
      <c r="E10474" s="109">
        <v>150237.1082793393</v>
      </c>
    </row>
    <row r="10475" spans="1:5" x14ac:dyDescent="0.35">
      <c r="A10475" s="107" t="s">
        <v>5</v>
      </c>
      <c r="B10475" s="107" t="s">
        <v>30</v>
      </c>
      <c r="C10475" s="110">
        <v>10</v>
      </c>
      <c r="D10475" s="109">
        <v>12866.86758617104</v>
      </c>
      <c r="E10475" s="109">
        <v>93237.854277212857</v>
      </c>
    </row>
    <row r="10476" spans="1:5" x14ac:dyDescent="0.35">
      <c r="A10476" s="107" t="s">
        <v>5</v>
      </c>
      <c r="B10476" s="107" t="s">
        <v>30</v>
      </c>
      <c r="C10476" s="110">
        <v>11</v>
      </c>
      <c r="D10476" s="109">
        <v>21241.55072161421</v>
      </c>
      <c r="E10476" s="109">
        <v>156369.8558662922</v>
      </c>
    </row>
    <row r="10477" spans="1:5" x14ac:dyDescent="0.35">
      <c r="A10477" s="107" t="s">
        <v>5</v>
      </c>
      <c r="B10477" s="107" t="s">
        <v>30</v>
      </c>
      <c r="C10477" s="110">
        <v>12</v>
      </c>
      <c r="D10477" s="109">
        <v>23677.619590982329</v>
      </c>
      <c r="E10477" s="109">
        <v>189576.3266565589</v>
      </c>
    </row>
    <row r="10478" spans="1:5" x14ac:dyDescent="0.35">
      <c r="A10478" s="107" t="s">
        <v>5</v>
      </c>
      <c r="B10478" s="107" t="s">
        <v>345</v>
      </c>
      <c r="C10478" s="110">
        <v>1</v>
      </c>
      <c r="D10478" s="109">
        <v>3128.3038590387559</v>
      </c>
      <c r="E10478" s="109">
        <v>234319.56522730441</v>
      </c>
    </row>
    <row r="10479" spans="1:5" x14ac:dyDescent="0.35">
      <c r="A10479" s="107" t="s">
        <v>5</v>
      </c>
      <c r="B10479" s="107" t="s">
        <v>345</v>
      </c>
      <c r="C10479" s="110">
        <v>2</v>
      </c>
      <c r="D10479" s="109">
        <v>2435.4739994238662</v>
      </c>
      <c r="E10479" s="109">
        <v>175607.7078867688</v>
      </c>
    </row>
    <row r="10480" spans="1:5" x14ac:dyDescent="0.35">
      <c r="A10480" s="107" t="s">
        <v>5</v>
      </c>
      <c r="B10480" s="107" t="s">
        <v>345</v>
      </c>
      <c r="C10480" s="110">
        <v>3</v>
      </c>
      <c r="D10480" s="109">
        <v>2421.2629012181442</v>
      </c>
      <c r="E10480" s="109">
        <v>186455.08039250871</v>
      </c>
    </row>
    <row r="10481" spans="1:5" x14ac:dyDescent="0.35">
      <c r="A10481" s="107" t="s">
        <v>5</v>
      </c>
      <c r="B10481" s="107" t="s">
        <v>345</v>
      </c>
      <c r="C10481" s="110">
        <v>4</v>
      </c>
      <c r="D10481" s="109">
        <v>1656.94621715634</v>
      </c>
      <c r="E10481" s="109">
        <v>117587.8792590129</v>
      </c>
    </row>
    <row r="10482" spans="1:5" x14ac:dyDescent="0.35">
      <c r="A10482" s="107" t="s">
        <v>5</v>
      </c>
      <c r="B10482" s="107" t="s">
        <v>345</v>
      </c>
      <c r="C10482" s="110">
        <v>5</v>
      </c>
      <c r="D10482" s="109">
        <v>1093.023836883166</v>
      </c>
      <c r="E10482" s="109">
        <v>80756.948951182974</v>
      </c>
    </row>
    <row r="10483" spans="1:5" x14ac:dyDescent="0.35">
      <c r="A10483" s="107" t="s">
        <v>5</v>
      </c>
      <c r="B10483" s="107" t="s">
        <v>345</v>
      </c>
      <c r="C10483" s="110">
        <v>6</v>
      </c>
      <c r="D10483" s="109">
        <v>761.50624155093885</v>
      </c>
      <c r="E10483" s="109">
        <v>49595.288021696339</v>
      </c>
    </row>
    <row r="10484" spans="1:5" x14ac:dyDescent="0.35">
      <c r="A10484" s="107" t="s">
        <v>5</v>
      </c>
      <c r="B10484" s="107" t="s">
        <v>345</v>
      </c>
      <c r="C10484" s="110">
        <v>7</v>
      </c>
      <c r="D10484" s="109">
        <v>1069.7851900514099</v>
      </c>
      <c r="E10484" s="109">
        <v>63905.992096848422</v>
      </c>
    </row>
    <row r="10485" spans="1:5" x14ac:dyDescent="0.35">
      <c r="A10485" s="107" t="s">
        <v>5</v>
      </c>
      <c r="B10485" s="107" t="s">
        <v>345</v>
      </c>
      <c r="C10485" s="110">
        <v>8</v>
      </c>
      <c r="D10485" s="109">
        <v>1683.9709681787981</v>
      </c>
      <c r="E10485" s="109">
        <v>103568.32389710061</v>
      </c>
    </row>
    <row r="10486" spans="1:5" x14ac:dyDescent="0.35">
      <c r="A10486" s="107" t="s">
        <v>5</v>
      </c>
      <c r="B10486" s="107" t="s">
        <v>345</v>
      </c>
      <c r="C10486" s="110">
        <v>9</v>
      </c>
      <c r="D10486" s="109">
        <v>2167.3605720899482</v>
      </c>
      <c r="E10486" s="109">
        <v>110255.5063521307</v>
      </c>
    </row>
    <row r="10487" spans="1:5" x14ac:dyDescent="0.35">
      <c r="A10487" s="107" t="s">
        <v>5</v>
      </c>
      <c r="B10487" s="107" t="s">
        <v>345</v>
      </c>
      <c r="C10487" s="110">
        <v>10</v>
      </c>
      <c r="D10487" s="109">
        <v>2738.9704772661448</v>
      </c>
      <c r="E10487" s="109">
        <v>28458.802468941249</v>
      </c>
    </row>
    <row r="10488" spans="1:5" x14ac:dyDescent="0.35">
      <c r="A10488" s="107" t="s">
        <v>5</v>
      </c>
      <c r="B10488" s="107" t="s">
        <v>345</v>
      </c>
      <c r="C10488" s="110">
        <v>11</v>
      </c>
      <c r="D10488" s="109">
        <v>2591.356981926067</v>
      </c>
      <c r="E10488" s="109">
        <v>8014.7588945235111</v>
      </c>
    </row>
    <row r="10489" spans="1:5" x14ac:dyDescent="0.35">
      <c r="A10489" s="107" t="s">
        <v>5</v>
      </c>
      <c r="B10489" s="107" t="s">
        <v>345</v>
      </c>
      <c r="C10489" s="110">
        <v>12</v>
      </c>
      <c r="D10489" s="109">
        <v>2739.3456932147742</v>
      </c>
      <c r="E10489" s="109">
        <v>14344.91977529249</v>
      </c>
    </row>
    <row r="10490" spans="1:5" x14ac:dyDescent="0.35">
      <c r="A10490" s="107" t="s">
        <v>5</v>
      </c>
      <c r="B10490" s="107" t="s">
        <v>344</v>
      </c>
      <c r="C10490" s="110">
        <v>1</v>
      </c>
      <c r="D10490" s="109">
        <v>575.37827201350069</v>
      </c>
      <c r="E10490" s="109">
        <v>44193.927871950073</v>
      </c>
    </row>
    <row r="10491" spans="1:5" x14ac:dyDescent="0.35">
      <c r="A10491" s="107" t="s">
        <v>5</v>
      </c>
      <c r="B10491" s="107" t="s">
        <v>344</v>
      </c>
      <c r="C10491" s="110">
        <v>2</v>
      </c>
      <c r="D10491" s="109">
        <v>476.61719881336438</v>
      </c>
      <c r="E10491" s="109">
        <v>35095.628057800503</v>
      </c>
    </row>
    <row r="10492" spans="1:5" x14ac:dyDescent="0.35">
      <c r="A10492" s="107" t="s">
        <v>5</v>
      </c>
      <c r="B10492" s="107" t="s">
        <v>344</v>
      </c>
      <c r="C10492" s="110">
        <v>3</v>
      </c>
      <c r="D10492" s="109">
        <v>509.96766589366598</v>
      </c>
      <c r="E10492" s="109">
        <v>39716.168018757518</v>
      </c>
    </row>
    <row r="10493" spans="1:5" x14ac:dyDescent="0.35">
      <c r="A10493" s="107" t="s">
        <v>5</v>
      </c>
      <c r="B10493" s="107" t="s">
        <v>344</v>
      </c>
      <c r="C10493" s="110">
        <v>4</v>
      </c>
      <c r="D10493" s="109">
        <v>432.86204807276499</v>
      </c>
      <c r="E10493" s="109">
        <v>31130.896736765841</v>
      </c>
    </row>
    <row r="10494" spans="1:5" x14ac:dyDescent="0.35">
      <c r="A10494" s="107" t="s">
        <v>5</v>
      </c>
      <c r="B10494" s="107" t="s">
        <v>344</v>
      </c>
      <c r="C10494" s="110">
        <v>5</v>
      </c>
      <c r="D10494" s="109">
        <v>339.98071717035822</v>
      </c>
      <c r="E10494" s="109">
        <v>25203.967563315891</v>
      </c>
    </row>
    <row r="10495" spans="1:5" x14ac:dyDescent="0.35">
      <c r="A10495" s="107" t="s">
        <v>5</v>
      </c>
      <c r="B10495" s="107" t="s">
        <v>344</v>
      </c>
      <c r="C10495" s="110">
        <v>6</v>
      </c>
      <c r="D10495" s="109">
        <v>278.04632350018062</v>
      </c>
      <c r="E10495" s="109">
        <v>18438.32989589588</v>
      </c>
    </row>
    <row r="10496" spans="1:5" x14ac:dyDescent="0.35">
      <c r="A10496" s="107" t="s">
        <v>5</v>
      </c>
      <c r="B10496" s="107" t="s">
        <v>344</v>
      </c>
      <c r="C10496" s="110">
        <v>7</v>
      </c>
      <c r="D10496" s="109">
        <v>289.23883671418872</v>
      </c>
      <c r="E10496" s="109">
        <v>17727.504097070509</v>
      </c>
    </row>
    <row r="10497" spans="1:5" x14ac:dyDescent="0.35">
      <c r="A10497" s="107" t="s">
        <v>5</v>
      </c>
      <c r="B10497" s="107" t="s">
        <v>344</v>
      </c>
      <c r="C10497" s="110">
        <v>8</v>
      </c>
      <c r="D10497" s="109">
        <v>419.97923669987222</v>
      </c>
      <c r="E10497" s="109">
        <v>26233.94285200768</v>
      </c>
    </row>
    <row r="10498" spans="1:5" x14ac:dyDescent="0.35">
      <c r="A10498" s="107" t="s">
        <v>5</v>
      </c>
      <c r="B10498" s="107" t="s">
        <v>344</v>
      </c>
      <c r="C10498" s="110">
        <v>9</v>
      </c>
      <c r="D10498" s="109">
        <v>482.77654622538131</v>
      </c>
      <c r="E10498" s="109">
        <v>25543.69765861327</v>
      </c>
    </row>
    <row r="10499" spans="1:5" x14ac:dyDescent="0.35">
      <c r="A10499" s="107" t="s">
        <v>5</v>
      </c>
      <c r="B10499" s="107" t="s">
        <v>344</v>
      </c>
      <c r="C10499" s="110">
        <v>10</v>
      </c>
      <c r="D10499" s="109">
        <v>552.17725202256941</v>
      </c>
      <c r="E10499" s="109">
        <v>7022.3006111165914</v>
      </c>
    </row>
    <row r="10500" spans="1:5" x14ac:dyDescent="0.35">
      <c r="A10500" s="107" t="s">
        <v>5</v>
      </c>
      <c r="B10500" s="107" t="s">
        <v>344</v>
      </c>
      <c r="C10500" s="110">
        <v>11</v>
      </c>
      <c r="D10500" s="109">
        <v>527.92686471725358</v>
      </c>
      <c r="E10500" s="109">
        <v>3814.5954415254751</v>
      </c>
    </row>
    <row r="10501" spans="1:5" x14ac:dyDescent="0.35">
      <c r="A10501" s="107" t="s">
        <v>5</v>
      </c>
      <c r="B10501" s="107" t="s">
        <v>344</v>
      </c>
      <c r="C10501" s="110">
        <v>12</v>
      </c>
      <c r="D10501" s="109">
        <v>560.46545594972042</v>
      </c>
      <c r="E10501" s="109">
        <v>5337.4782845146983</v>
      </c>
    </row>
    <row r="10502" spans="1:5" x14ac:dyDescent="0.35">
      <c r="A10502" s="107" t="s">
        <v>5</v>
      </c>
      <c r="B10502" s="107" t="s">
        <v>31</v>
      </c>
      <c r="C10502" s="110">
        <v>1</v>
      </c>
      <c r="D10502" s="109">
        <v>14846.6401347351</v>
      </c>
      <c r="E10502" s="109">
        <v>1107395.981021926</v>
      </c>
    </row>
    <row r="10503" spans="1:5" x14ac:dyDescent="0.35">
      <c r="A10503" s="107" t="s">
        <v>5</v>
      </c>
      <c r="B10503" s="107" t="s">
        <v>31</v>
      </c>
      <c r="C10503" s="110">
        <v>2</v>
      </c>
      <c r="D10503" s="109">
        <v>14501.52032524109</v>
      </c>
      <c r="E10503" s="109">
        <v>1046978.463116718</v>
      </c>
    </row>
    <row r="10504" spans="1:5" x14ac:dyDescent="0.35">
      <c r="A10504" s="107" t="s">
        <v>5</v>
      </c>
      <c r="B10504" s="107" t="s">
        <v>31</v>
      </c>
      <c r="C10504" s="110">
        <v>3</v>
      </c>
      <c r="D10504" s="109">
        <v>9272.8798828124927</v>
      </c>
      <c r="E10504" s="109">
        <v>719309.58513402974</v>
      </c>
    </row>
    <row r="10505" spans="1:5" x14ac:dyDescent="0.35">
      <c r="A10505" s="107" t="s">
        <v>5</v>
      </c>
      <c r="B10505" s="107" t="s">
        <v>31</v>
      </c>
      <c r="C10505" s="110">
        <v>4</v>
      </c>
      <c r="D10505" s="109">
        <v>8639.5201082229578</v>
      </c>
      <c r="E10505" s="109">
        <v>626056.52784623636</v>
      </c>
    </row>
    <row r="10506" spans="1:5" x14ac:dyDescent="0.35">
      <c r="A10506" s="107" t="s">
        <v>5</v>
      </c>
      <c r="B10506" s="107" t="s">
        <v>31</v>
      </c>
      <c r="C10506" s="110">
        <v>5</v>
      </c>
      <c r="D10506" s="109">
        <v>254.87999773025459</v>
      </c>
      <c r="E10506" s="109">
        <v>18992.625178926861</v>
      </c>
    </row>
    <row r="10507" spans="1:5" x14ac:dyDescent="0.35">
      <c r="A10507" s="107" t="s">
        <v>5</v>
      </c>
      <c r="B10507" s="107" t="s">
        <v>31</v>
      </c>
      <c r="C10507" s="110">
        <v>6</v>
      </c>
      <c r="D10507" s="109">
        <v>12714.71974609376</v>
      </c>
      <c r="E10507" s="109">
        <v>785306.551124922</v>
      </c>
    </row>
    <row r="10508" spans="1:5" x14ac:dyDescent="0.35">
      <c r="A10508" s="107" t="s">
        <v>5</v>
      </c>
      <c r="B10508" s="107" t="s">
        <v>31</v>
      </c>
      <c r="C10508" s="110">
        <v>7</v>
      </c>
      <c r="D10508" s="109">
        <v>9330.719789504994</v>
      </c>
      <c r="E10508" s="109">
        <v>552364.84336212021</v>
      </c>
    </row>
    <row r="10509" spans="1:5" x14ac:dyDescent="0.35">
      <c r="A10509" s="107" t="s">
        <v>5</v>
      </c>
      <c r="B10509" s="107" t="s">
        <v>31</v>
      </c>
      <c r="C10509" s="110">
        <v>8</v>
      </c>
      <c r="D10509" s="109">
        <v>5224.7999687194833</v>
      </c>
      <c r="E10509" s="109">
        <v>324039.54809384508</v>
      </c>
    </row>
    <row r="10510" spans="1:5" x14ac:dyDescent="0.35">
      <c r="A10510" s="107" t="s">
        <v>5</v>
      </c>
      <c r="B10510" s="107" t="s">
        <v>31</v>
      </c>
      <c r="C10510" s="110">
        <v>9</v>
      </c>
      <c r="D10510" s="109">
        <v>8382.7197856903185</v>
      </c>
      <c r="E10510" s="109">
        <v>436749.90562483959</v>
      </c>
    </row>
    <row r="10511" spans="1:5" x14ac:dyDescent="0.35">
      <c r="A10511" s="107" t="s">
        <v>5</v>
      </c>
      <c r="B10511" s="107" t="s">
        <v>31</v>
      </c>
      <c r="C10511" s="110">
        <v>10</v>
      </c>
      <c r="D10511" s="109">
        <v>15865.68025016785</v>
      </c>
      <c r="E10511" s="109">
        <v>219576.32211454981</v>
      </c>
    </row>
    <row r="10512" spans="1:5" x14ac:dyDescent="0.35">
      <c r="A10512" s="107" t="s">
        <v>5</v>
      </c>
      <c r="B10512" s="107" t="s">
        <v>31</v>
      </c>
      <c r="C10512" s="110">
        <v>11</v>
      </c>
      <c r="D10512" s="109">
        <v>17221.43980598449</v>
      </c>
      <c r="E10512" s="109">
        <v>138043.1958406099</v>
      </c>
    </row>
    <row r="10513" spans="1:5" x14ac:dyDescent="0.35">
      <c r="A10513" s="107" t="s">
        <v>5</v>
      </c>
      <c r="B10513" s="107" t="s">
        <v>31</v>
      </c>
      <c r="C10513" s="110">
        <v>12</v>
      </c>
      <c r="D10513" s="109">
        <v>17264.880161285411</v>
      </c>
      <c r="E10513" s="109">
        <v>129805.960521709</v>
      </c>
    </row>
    <row r="10514" spans="1:5" x14ac:dyDescent="0.35">
      <c r="A10514" s="107" t="s">
        <v>5</v>
      </c>
      <c r="B10514" s="107" t="s">
        <v>343</v>
      </c>
      <c r="C10514" s="110">
        <v>1</v>
      </c>
      <c r="D10514" s="109">
        <v>0</v>
      </c>
      <c r="E10514" s="109">
        <v>0</v>
      </c>
    </row>
    <row r="10515" spans="1:5" x14ac:dyDescent="0.35">
      <c r="A10515" s="107" t="s">
        <v>5</v>
      </c>
      <c r="B10515" s="107" t="s">
        <v>343</v>
      </c>
      <c r="C10515" s="110">
        <v>2</v>
      </c>
      <c r="D10515" s="109">
        <v>0</v>
      </c>
      <c r="E10515" s="109">
        <v>0</v>
      </c>
    </row>
    <row r="10516" spans="1:5" x14ac:dyDescent="0.35">
      <c r="A10516" s="107" t="s">
        <v>5</v>
      </c>
      <c r="B10516" s="107" t="s">
        <v>343</v>
      </c>
      <c r="C10516" s="110">
        <v>3</v>
      </c>
      <c r="D10516" s="109">
        <v>0</v>
      </c>
      <c r="E10516" s="109">
        <v>0</v>
      </c>
    </row>
    <row r="10517" spans="1:5" x14ac:dyDescent="0.35">
      <c r="A10517" s="107" t="s">
        <v>5</v>
      </c>
      <c r="B10517" s="107" t="s">
        <v>343</v>
      </c>
      <c r="C10517" s="110">
        <v>4</v>
      </c>
      <c r="D10517" s="109">
        <v>0</v>
      </c>
      <c r="E10517" s="109">
        <v>0</v>
      </c>
    </row>
    <row r="10518" spans="1:5" x14ac:dyDescent="0.35">
      <c r="A10518" s="107" t="s">
        <v>5</v>
      </c>
      <c r="B10518" s="107" t="s">
        <v>343</v>
      </c>
      <c r="C10518" s="110">
        <v>5</v>
      </c>
      <c r="D10518" s="109">
        <v>0</v>
      </c>
      <c r="E10518" s="109">
        <v>0</v>
      </c>
    </row>
    <row r="10519" spans="1:5" x14ac:dyDescent="0.35">
      <c r="A10519" s="107" t="s">
        <v>5</v>
      </c>
      <c r="B10519" s="107" t="s">
        <v>343</v>
      </c>
      <c r="C10519" s="110">
        <v>6</v>
      </c>
      <c r="D10519" s="109">
        <v>0</v>
      </c>
      <c r="E10519" s="109">
        <v>0</v>
      </c>
    </row>
    <row r="10520" spans="1:5" x14ac:dyDescent="0.35">
      <c r="A10520" s="107" t="s">
        <v>5</v>
      </c>
      <c r="B10520" s="107" t="s">
        <v>343</v>
      </c>
      <c r="C10520" s="110">
        <v>7</v>
      </c>
      <c r="D10520" s="109">
        <v>0</v>
      </c>
      <c r="E10520" s="109">
        <v>0</v>
      </c>
    </row>
    <row r="10521" spans="1:5" x14ac:dyDescent="0.35">
      <c r="A10521" s="107" t="s">
        <v>5</v>
      </c>
      <c r="B10521" s="107" t="s">
        <v>343</v>
      </c>
      <c r="C10521" s="110">
        <v>8</v>
      </c>
      <c r="D10521" s="109">
        <v>0</v>
      </c>
      <c r="E10521" s="109">
        <v>0</v>
      </c>
    </row>
    <row r="10522" spans="1:5" x14ac:dyDescent="0.35">
      <c r="A10522" s="107" t="s">
        <v>5</v>
      </c>
      <c r="B10522" s="107" t="s">
        <v>343</v>
      </c>
      <c r="C10522" s="110">
        <v>9</v>
      </c>
      <c r="D10522" s="109">
        <v>80.112556971477758</v>
      </c>
      <c r="E10522" s="109">
        <v>1.354561133353982</v>
      </c>
    </row>
    <row r="10523" spans="1:5" x14ac:dyDescent="0.35">
      <c r="A10523" s="107" t="s">
        <v>5</v>
      </c>
      <c r="B10523" s="107" t="s">
        <v>343</v>
      </c>
      <c r="C10523" s="110">
        <v>10</v>
      </c>
      <c r="D10523" s="109">
        <v>687.13834339244363</v>
      </c>
      <c r="E10523" s="109">
        <v>51.041184476675937</v>
      </c>
    </row>
    <row r="10524" spans="1:5" x14ac:dyDescent="0.35">
      <c r="A10524" s="107" t="s">
        <v>5</v>
      </c>
      <c r="B10524" s="107" t="s">
        <v>343</v>
      </c>
      <c r="C10524" s="110">
        <v>11</v>
      </c>
      <c r="D10524" s="109">
        <v>892.41579924786197</v>
      </c>
      <c r="E10524" s="109">
        <v>0.20473063997176269</v>
      </c>
    </row>
    <row r="10525" spans="1:5" x14ac:dyDescent="0.35">
      <c r="A10525" s="107" t="s">
        <v>5</v>
      </c>
      <c r="B10525" s="107" t="s">
        <v>343</v>
      </c>
      <c r="C10525" s="110">
        <v>12</v>
      </c>
      <c r="D10525" s="109">
        <v>302.85503510171549</v>
      </c>
      <c r="E10525" s="109">
        <v>19.905877868851839</v>
      </c>
    </row>
    <row r="10526" spans="1:5" x14ac:dyDescent="0.35">
      <c r="A10526" s="107" t="s">
        <v>5</v>
      </c>
      <c r="B10526" s="107" t="s">
        <v>32</v>
      </c>
      <c r="C10526" s="110">
        <v>1</v>
      </c>
      <c r="D10526" s="109">
        <v>17.721750892465788</v>
      </c>
      <c r="E10526" s="109">
        <v>409.5561090952487</v>
      </c>
    </row>
    <row r="10527" spans="1:5" x14ac:dyDescent="0.35">
      <c r="A10527" s="107" t="s">
        <v>5</v>
      </c>
      <c r="B10527" s="107" t="s">
        <v>32</v>
      </c>
      <c r="C10527" s="110">
        <v>2</v>
      </c>
      <c r="D10527" s="109">
        <v>24.593090798026651</v>
      </c>
      <c r="E10527" s="109">
        <v>687.18082664264296</v>
      </c>
    </row>
    <row r="10528" spans="1:5" x14ac:dyDescent="0.35">
      <c r="A10528" s="107" t="s">
        <v>5</v>
      </c>
      <c r="B10528" s="107" t="s">
        <v>32</v>
      </c>
      <c r="C10528" s="110">
        <v>3</v>
      </c>
      <c r="D10528" s="109">
        <v>23.424934420867999</v>
      </c>
      <c r="E10528" s="109">
        <v>893.73127120624463</v>
      </c>
    </row>
    <row r="10529" spans="1:5" x14ac:dyDescent="0.35">
      <c r="A10529" s="107" t="s">
        <v>5</v>
      </c>
      <c r="B10529" s="107" t="s">
        <v>32</v>
      </c>
      <c r="C10529" s="110">
        <v>4</v>
      </c>
      <c r="D10529" s="109">
        <v>20.698266961408059</v>
      </c>
      <c r="E10529" s="109">
        <v>808.55905069305425</v>
      </c>
    </row>
    <row r="10530" spans="1:5" x14ac:dyDescent="0.35">
      <c r="A10530" s="107" t="s">
        <v>5</v>
      </c>
      <c r="B10530" s="107" t="s">
        <v>32</v>
      </c>
      <c r="C10530" s="110">
        <v>5</v>
      </c>
      <c r="D10530" s="109">
        <v>18.182080819718209</v>
      </c>
      <c r="E10530" s="109">
        <v>875.91633447074537</v>
      </c>
    </row>
    <row r="10531" spans="1:5" x14ac:dyDescent="0.35">
      <c r="A10531" s="107" t="s">
        <v>5</v>
      </c>
      <c r="B10531" s="107" t="s">
        <v>32</v>
      </c>
      <c r="C10531" s="110">
        <v>6</v>
      </c>
      <c r="D10531" s="109">
        <v>28.058458637438971</v>
      </c>
      <c r="E10531" s="109">
        <v>1506.395408886159</v>
      </c>
    </row>
    <row r="10532" spans="1:5" x14ac:dyDescent="0.35">
      <c r="A10532" s="107" t="s">
        <v>5</v>
      </c>
      <c r="B10532" s="107" t="s">
        <v>32</v>
      </c>
      <c r="C10532" s="110">
        <v>7</v>
      </c>
      <c r="D10532" s="109">
        <v>13.124295287506561</v>
      </c>
      <c r="E10532" s="109">
        <v>592.74529029495761</v>
      </c>
    </row>
    <row r="10533" spans="1:5" x14ac:dyDescent="0.35">
      <c r="A10533" s="107" t="s">
        <v>5</v>
      </c>
      <c r="B10533" s="107" t="s">
        <v>32</v>
      </c>
      <c r="C10533" s="110">
        <v>8</v>
      </c>
      <c r="D10533" s="109">
        <v>5.1183066302830564</v>
      </c>
      <c r="E10533" s="109">
        <v>370.97132655491959</v>
      </c>
    </row>
    <row r="10534" spans="1:5" x14ac:dyDescent="0.35">
      <c r="A10534" s="107" t="s">
        <v>5</v>
      </c>
      <c r="B10534" s="107" t="s">
        <v>32</v>
      </c>
      <c r="C10534" s="110">
        <v>9</v>
      </c>
      <c r="D10534" s="109">
        <v>4.9874834288263914</v>
      </c>
      <c r="E10534" s="109">
        <v>275.42074180737637</v>
      </c>
    </row>
    <row r="10535" spans="1:5" x14ac:dyDescent="0.35">
      <c r="A10535" s="107" t="s">
        <v>5</v>
      </c>
      <c r="B10535" s="107" t="s">
        <v>32</v>
      </c>
      <c r="C10535" s="110">
        <v>10</v>
      </c>
      <c r="D10535" s="109">
        <v>7.4515552332566903</v>
      </c>
      <c r="E10535" s="109">
        <v>144.23136593254881</v>
      </c>
    </row>
    <row r="10536" spans="1:5" x14ac:dyDescent="0.35">
      <c r="A10536" s="107" t="s">
        <v>5</v>
      </c>
      <c r="B10536" s="107" t="s">
        <v>32</v>
      </c>
      <c r="C10536" s="110">
        <v>11</v>
      </c>
      <c r="D10536" s="109">
        <v>13.03039813777937</v>
      </c>
      <c r="E10536" s="109">
        <v>146.4267617956406</v>
      </c>
    </row>
    <row r="10537" spans="1:5" x14ac:dyDescent="0.35">
      <c r="A10537" s="107" t="s">
        <v>5</v>
      </c>
      <c r="B10537" s="107" t="s">
        <v>32</v>
      </c>
      <c r="C10537" s="110">
        <v>12</v>
      </c>
      <c r="D10537" s="109">
        <v>9.162409283934263</v>
      </c>
      <c r="E10537" s="109">
        <v>126.9756686825145</v>
      </c>
    </row>
    <row r="10538" spans="1:5" x14ac:dyDescent="0.35">
      <c r="A10538" s="107" t="s">
        <v>5</v>
      </c>
      <c r="B10538" s="107" t="s">
        <v>342</v>
      </c>
      <c r="C10538" s="110">
        <v>1</v>
      </c>
      <c r="D10538" s="109">
        <v>1071.3600289821641</v>
      </c>
      <c r="E10538" s="109">
        <v>190045.95464493689</v>
      </c>
    </row>
    <row r="10539" spans="1:5" x14ac:dyDescent="0.35">
      <c r="A10539" s="107" t="s">
        <v>5</v>
      </c>
      <c r="B10539" s="107" t="s">
        <v>342</v>
      </c>
      <c r="C10539" s="110">
        <v>2</v>
      </c>
      <c r="D10539" s="109">
        <v>1720.319959640502</v>
      </c>
      <c r="E10539" s="109">
        <v>282236.2647547712</v>
      </c>
    </row>
    <row r="10540" spans="1:5" x14ac:dyDescent="0.35">
      <c r="A10540" s="107" t="s">
        <v>5</v>
      </c>
      <c r="B10540" s="107" t="s">
        <v>342</v>
      </c>
      <c r="C10540" s="110">
        <v>3</v>
      </c>
      <c r="D10540" s="109">
        <v>1904.639953613281</v>
      </c>
      <c r="E10540" s="109">
        <v>327189.09870296193</v>
      </c>
    </row>
    <row r="10541" spans="1:5" x14ac:dyDescent="0.35">
      <c r="A10541" s="107" t="s">
        <v>5</v>
      </c>
      <c r="B10541" s="107" t="s">
        <v>342</v>
      </c>
      <c r="C10541" s="110">
        <v>4</v>
      </c>
      <c r="D10541" s="109">
        <v>1681.9199419021611</v>
      </c>
      <c r="E10541" s="109">
        <v>191636.9656043897</v>
      </c>
    </row>
    <row r="10542" spans="1:5" x14ac:dyDescent="0.35">
      <c r="A10542" s="107" t="s">
        <v>5</v>
      </c>
      <c r="B10542" s="107" t="s">
        <v>342</v>
      </c>
      <c r="C10542" s="110">
        <v>5</v>
      </c>
      <c r="D10542" s="109">
        <v>1904.6399517059319</v>
      </c>
      <c r="E10542" s="109">
        <v>143470.69738041839</v>
      </c>
    </row>
    <row r="10543" spans="1:5" x14ac:dyDescent="0.35">
      <c r="A10543" s="107" t="s">
        <v>5</v>
      </c>
      <c r="B10543" s="107" t="s">
        <v>342</v>
      </c>
      <c r="C10543" s="110">
        <v>6</v>
      </c>
      <c r="D10543" s="109">
        <v>1843.199952602386</v>
      </c>
      <c r="E10543" s="109">
        <v>107388.0792050302</v>
      </c>
    </row>
    <row r="10544" spans="1:5" x14ac:dyDescent="0.35">
      <c r="A10544" s="107" t="s">
        <v>5</v>
      </c>
      <c r="B10544" s="107" t="s">
        <v>342</v>
      </c>
      <c r="C10544" s="110">
        <v>7</v>
      </c>
      <c r="D10544" s="109">
        <v>1904.639955520629</v>
      </c>
      <c r="E10544" s="109">
        <v>107824.0886714623</v>
      </c>
    </row>
    <row r="10545" spans="1:5" x14ac:dyDescent="0.35">
      <c r="A10545" s="107" t="s">
        <v>5</v>
      </c>
      <c r="B10545" s="107" t="s">
        <v>342</v>
      </c>
      <c r="C10545" s="110">
        <v>8</v>
      </c>
      <c r="D10545" s="109">
        <v>1904.6399455070491</v>
      </c>
      <c r="E10545" s="109">
        <v>153348.21180071431</v>
      </c>
    </row>
    <row r="10546" spans="1:5" x14ac:dyDescent="0.35">
      <c r="A10546" s="107" t="s">
        <v>5</v>
      </c>
      <c r="B10546" s="107" t="s">
        <v>342</v>
      </c>
      <c r="C10546" s="110">
        <v>9</v>
      </c>
      <c r="D10546" s="109">
        <v>1843.1999363899231</v>
      </c>
      <c r="E10546" s="109">
        <v>168791.93773898989</v>
      </c>
    </row>
    <row r="10547" spans="1:5" x14ac:dyDescent="0.35">
      <c r="A10547" s="107" t="s">
        <v>5</v>
      </c>
      <c r="B10547" s="107" t="s">
        <v>342</v>
      </c>
      <c r="C10547" s="110">
        <v>10</v>
      </c>
      <c r="D10547" s="109">
        <v>1877.3830216316171</v>
      </c>
      <c r="E10547" s="109">
        <v>112782.5293278442</v>
      </c>
    </row>
    <row r="10548" spans="1:5" x14ac:dyDescent="0.35">
      <c r="A10548" s="107" t="s">
        <v>5</v>
      </c>
      <c r="B10548" s="107" t="s">
        <v>342</v>
      </c>
      <c r="C10548" s="110">
        <v>11</v>
      </c>
      <c r="D10548" s="109">
        <v>1789.480400015686</v>
      </c>
      <c r="E10548" s="109">
        <v>106359.7827765026</v>
      </c>
    </row>
    <row r="10549" spans="1:5" x14ac:dyDescent="0.35">
      <c r="A10549" s="107" t="s">
        <v>5</v>
      </c>
      <c r="B10549" s="107" t="s">
        <v>342</v>
      </c>
      <c r="C10549" s="110">
        <v>12</v>
      </c>
      <c r="D10549" s="109">
        <v>1820.1599469184871</v>
      </c>
      <c r="E10549" s="109">
        <v>96113.192878725851</v>
      </c>
    </row>
    <row r="10550" spans="1:5" x14ac:dyDescent="0.35">
      <c r="A10550" s="107" t="s">
        <v>5</v>
      </c>
      <c r="B10550" s="107" t="s">
        <v>33</v>
      </c>
      <c r="C10550" s="110">
        <v>1</v>
      </c>
      <c r="D10550" s="109">
        <v>1274240.5691129069</v>
      </c>
      <c r="E10550" s="109">
        <v>93458902.270940185</v>
      </c>
    </row>
    <row r="10551" spans="1:5" x14ac:dyDescent="0.35">
      <c r="A10551" s="107" t="s">
        <v>5</v>
      </c>
      <c r="B10551" s="107" t="s">
        <v>33</v>
      </c>
      <c r="C10551" s="110">
        <v>2</v>
      </c>
      <c r="D10551" s="109">
        <v>1092795.925991962</v>
      </c>
      <c r="E10551" s="109">
        <v>78255128.098358825</v>
      </c>
    </row>
    <row r="10552" spans="1:5" x14ac:dyDescent="0.35">
      <c r="A10552" s="107" t="s">
        <v>5</v>
      </c>
      <c r="B10552" s="107" t="s">
        <v>33</v>
      </c>
      <c r="C10552" s="110">
        <v>3</v>
      </c>
      <c r="D10552" s="109">
        <v>1346133.921713412</v>
      </c>
      <c r="E10552" s="109">
        <v>100555688.7621002</v>
      </c>
    </row>
    <row r="10553" spans="1:5" x14ac:dyDescent="0.35">
      <c r="A10553" s="107" t="s">
        <v>5</v>
      </c>
      <c r="B10553" s="107" t="s">
        <v>33</v>
      </c>
      <c r="C10553" s="110">
        <v>4</v>
      </c>
      <c r="D10553" s="109">
        <v>1135618.547035147</v>
      </c>
      <c r="E10553" s="109">
        <v>81258667.636732966</v>
      </c>
    </row>
    <row r="10554" spans="1:5" x14ac:dyDescent="0.35">
      <c r="A10554" s="107" t="s">
        <v>5</v>
      </c>
      <c r="B10554" s="107" t="s">
        <v>33</v>
      </c>
      <c r="C10554" s="110">
        <v>5</v>
      </c>
      <c r="D10554" s="109">
        <v>1153934.63899307</v>
      </c>
      <c r="E10554" s="109">
        <v>81569993.774377644</v>
      </c>
    </row>
    <row r="10555" spans="1:5" x14ac:dyDescent="0.35">
      <c r="A10555" s="107" t="s">
        <v>5</v>
      </c>
      <c r="B10555" s="107" t="s">
        <v>33</v>
      </c>
      <c r="C10555" s="110">
        <v>6</v>
      </c>
      <c r="D10555" s="109">
        <v>1294002.753134978</v>
      </c>
      <c r="E10555" s="109">
        <v>82087818.095895186</v>
      </c>
    </row>
    <row r="10556" spans="1:5" x14ac:dyDescent="0.35">
      <c r="A10556" s="107" t="s">
        <v>5</v>
      </c>
      <c r="B10556" s="107" t="s">
        <v>33</v>
      </c>
      <c r="C10556" s="110">
        <v>7</v>
      </c>
      <c r="D10556" s="109">
        <v>1283790.6775614179</v>
      </c>
      <c r="E10556" s="109">
        <v>77403012.344084978</v>
      </c>
    </row>
    <row r="10557" spans="1:5" x14ac:dyDescent="0.35">
      <c r="A10557" s="107" t="s">
        <v>5</v>
      </c>
      <c r="B10557" s="107" t="s">
        <v>33</v>
      </c>
      <c r="C10557" s="110">
        <v>8</v>
      </c>
      <c r="D10557" s="109">
        <v>933217.82300999248</v>
      </c>
      <c r="E10557" s="109">
        <v>58363503.973744228</v>
      </c>
    </row>
    <row r="10558" spans="1:5" x14ac:dyDescent="0.35">
      <c r="A10558" s="107" t="s">
        <v>5</v>
      </c>
      <c r="B10558" s="107" t="s">
        <v>33</v>
      </c>
      <c r="C10558" s="110">
        <v>9</v>
      </c>
      <c r="D10558" s="109">
        <v>855371.03981323657</v>
      </c>
      <c r="E10558" s="109">
        <v>48199181.170379117</v>
      </c>
    </row>
    <row r="10559" spans="1:5" x14ac:dyDescent="0.35">
      <c r="A10559" s="107" t="s">
        <v>5</v>
      </c>
      <c r="B10559" s="107" t="s">
        <v>33</v>
      </c>
      <c r="C10559" s="110">
        <v>10</v>
      </c>
      <c r="D10559" s="109">
        <v>857219.48457735695</v>
      </c>
      <c r="E10559" s="109">
        <v>25181182.41879195</v>
      </c>
    </row>
    <row r="10560" spans="1:5" x14ac:dyDescent="0.35">
      <c r="A10560" s="107" t="s">
        <v>5</v>
      </c>
      <c r="B10560" s="107" t="s">
        <v>33</v>
      </c>
      <c r="C10560" s="110">
        <v>11</v>
      </c>
      <c r="D10560" s="109">
        <v>1059259.923205375</v>
      </c>
      <c r="E10560" s="109">
        <v>18177760.674592551</v>
      </c>
    </row>
    <row r="10561" spans="1:5" x14ac:dyDescent="0.35">
      <c r="A10561" s="107" t="s">
        <v>5</v>
      </c>
      <c r="B10561" s="107" t="s">
        <v>33</v>
      </c>
      <c r="C10561" s="110">
        <v>12</v>
      </c>
      <c r="D10561" s="109">
        <v>1099023.6344238429</v>
      </c>
      <c r="E10561" s="109">
        <v>22853821.780024718</v>
      </c>
    </row>
    <row r="10562" spans="1:5" x14ac:dyDescent="0.35">
      <c r="A10562" s="107" t="s">
        <v>5</v>
      </c>
      <c r="B10562" s="107" t="s">
        <v>341</v>
      </c>
      <c r="C10562" s="110">
        <v>1</v>
      </c>
      <c r="D10562" s="109">
        <v>1659.5999879837029</v>
      </c>
      <c r="E10562" s="109">
        <v>149890.84395209819</v>
      </c>
    </row>
    <row r="10563" spans="1:5" x14ac:dyDescent="0.35">
      <c r="A10563" s="107" t="s">
        <v>5</v>
      </c>
      <c r="B10563" s="107" t="s">
        <v>341</v>
      </c>
      <c r="C10563" s="110">
        <v>2</v>
      </c>
      <c r="D10563" s="109">
        <v>2419.440019637344</v>
      </c>
      <c r="E10563" s="109">
        <v>212158.8025885786</v>
      </c>
    </row>
    <row r="10564" spans="1:5" x14ac:dyDescent="0.35">
      <c r="A10564" s="107" t="s">
        <v>5</v>
      </c>
      <c r="B10564" s="107" t="s">
        <v>341</v>
      </c>
      <c r="C10564" s="110">
        <v>3</v>
      </c>
      <c r="D10564" s="109">
        <v>3918.2400267720209</v>
      </c>
      <c r="E10564" s="109">
        <v>443837.46894864691</v>
      </c>
    </row>
    <row r="10565" spans="1:5" x14ac:dyDescent="0.35">
      <c r="A10565" s="107" t="s">
        <v>5</v>
      </c>
      <c r="B10565" s="107" t="s">
        <v>341</v>
      </c>
      <c r="C10565" s="110">
        <v>4</v>
      </c>
      <c r="D10565" s="109">
        <v>3793.439990699293</v>
      </c>
      <c r="E10565" s="109">
        <v>325241.31436104322</v>
      </c>
    </row>
    <row r="10566" spans="1:5" x14ac:dyDescent="0.35">
      <c r="A10566" s="107" t="s">
        <v>5</v>
      </c>
      <c r="B10566" s="107" t="s">
        <v>341</v>
      </c>
      <c r="C10566" s="110">
        <v>5</v>
      </c>
      <c r="D10566" s="109">
        <v>4412.4000005424032</v>
      </c>
      <c r="E10566" s="109">
        <v>326029.96685804019</v>
      </c>
    </row>
    <row r="10567" spans="1:5" x14ac:dyDescent="0.35">
      <c r="A10567" s="107" t="s">
        <v>5</v>
      </c>
      <c r="B10567" s="107" t="s">
        <v>341</v>
      </c>
      <c r="C10567" s="110">
        <v>6</v>
      </c>
      <c r="D10567" s="109">
        <v>4163.2800096273431</v>
      </c>
      <c r="E10567" s="109">
        <v>249392.6117726214</v>
      </c>
    </row>
    <row r="10568" spans="1:5" x14ac:dyDescent="0.35">
      <c r="A10568" s="107" t="s">
        <v>5</v>
      </c>
      <c r="B10568" s="107" t="s">
        <v>341</v>
      </c>
      <c r="C10568" s="110">
        <v>7</v>
      </c>
      <c r="D10568" s="109">
        <v>4542.7200515270251</v>
      </c>
      <c r="E10568" s="109">
        <v>258986.32282543951</v>
      </c>
    </row>
    <row r="10569" spans="1:5" x14ac:dyDescent="0.35">
      <c r="A10569" s="107" t="s">
        <v>5</v>
      </c>
      <c r="B10569" s="107" t="s">
        <v>341</v>
      </c>
      <c r="C10569" s="110">
        <v>8</v>
      </c>
      <c r="D10569" s="109">
        <v>4481.7600144743928</v>
      </c>
      <c r="E10569" s="109">
        <v>323826.08864943491</v>
      </c>
    </row>
    <row r="10570" spans="1:5" x14ac:dyDescent="0.35">
      <c r="A10570" s="107" t="s">
        <v>5</v>
      </c>
      <c r="B10570" s="107" t="s">
        <v>341</v>
      </c>
      <c r="C10570" s="110">
        <v>9</v>
      </c>
      <c r="D10570" s="109">
        <v>3622.8000013232231</v>
      </c>
      <c r="E10570" s="109">
        <v>259326.39791021921</v>
      </c>
    </row>
    <row r="10571" spans="1:5" x14ac:dyDescent="0.35">
      <c r="A10571" s="107" t="s">
        <v>5</v>
      </c>
      <c r="B10571" s="107" t="s">
        <v>341</v>
      </c>
      <c r="C10571" s="110">
        <v>10</v>
      </c>
      <c r="D10571" s="109">
        <v>3557.044252310729</v>
      </c>
      <c r="E10571" s="109">
        <v>135814.81990133191</v>
      </c>
    </row>
    <row r="10572" spans="1:5" x14ac:dyDescent="0.35">
      <c r="A10572" s="107" t="s">
        <v>5</v>
      </c>
      <c r="B10572" s="107" t="s">
        <v>341</v>
      </c>
      <c r="C10572" s="110">
        <v>11</v>
      </c>
      <c r="D10572" s="109">
        <v>3566.402700896504</v>
      </c>
      <c r="E10572" s="109">
        <v>138632.74267507179</v>
      </c>
    </row>
    <row r="10573" spans="1:5" x14ac:dyDescent="0.35">
      <c r="A10573" s="107" t="s">
        <v>5</v>
      </c>
      <c r="B10573" s="107" t="s">
        <v>341</v>
      </c>
      <c r="C10573" s="110">
        <v>12</v>
      </c>
      <c r="D10573" s="109">
        <v>2813.7368225296918</v>
      </c>
      <c r="E10573" s="109">
        <v>80354.006969978334</v>
      </c>
    </row>
    <row r="10574" spans="1:5" x14ac:dyDescent="0.35">
      <c r="A10574" s="107" t="s">
        <v>5</v>
      </c>
      <c r="B10574" s="107" t="s">
        <v>34</v>
      </c>
      <c r="C10574" s="110">
        <v>1</v>
      </c>
      <c r="D10574" s="109">
        <v>3033.04</v>
      </c>
      <c r="E10574" s="109">
        <v>211827.12245986459</v>
      </c>
    </row>
    <row r="10575" spans="1:5" x14ac:dyDescent="0.35">
      <c r="A10575" s="107" t="s">
        <v>5</v>
      </c>
      <c r="B10575" s="107" t="s">
        <v>34</v>
      </c>
      <c r="C10575" s="110">
        <v>2</v>
      </c>
      <c r="D10575" s="109">
        <v>9587.36</v>
      </c>
      <c r="E10575" s="109">
        <v>712078.87536997721</v>
      </c>
    </row>
    <row r="10576" spans="1:5" x14ac:dyDescent="0.35">
      <c r="A10576" s="107" t="s">
        <v>5</v>
      </c>
      <c r="B10576" s="107" t="s">
        <v>34</v>
      </c>
      <c r="C10576" s="110">
        <v>3</v>
      </c>
      <c r="D10576" s="109">
        <v>3090.96</v>
      </c>
      <c r="E10576" s="109">
        <v>246018.02473143759</v>
      </c>
    </row>
    <row r="10577" spans="1:5" x14ac:dyDescent="0.35">
      <c r="A10577" s="107" t="s">
        <v>5</v>
      </c>
      <c r="B10577" s="107" t="s">
        <v>34</v>
      </c>
      <c r="C10577" s="110">
        <v>4</v>
      </c>
      <c r="D10577" s="109">
        <v>0</v>
      </c>
      <c r="E10577" s="109">
        <v>0</v>
      </c>
    </row>
    <row r="10578" spans="1:5" x14ac:dyDescent="0.35">
      <c r="A10578" s="107" t="s">
        <v>5</v>
      </c>
      <c r="B10578" s="107" t="s">
        <v>34</v>
      </c>
      <c r="C10578" s="110">
        <v>5</v>
      </c>
      <c r="D10578" s="109">
        <v>8929.44</v>
      </c>
      <c r="E10578" s="109">
        <v>664982.47647471365</v>
      </c>
    </row>
    <row r="10579" spans="1:5" x14ac:dyDescent="0.35">
      <c r="A10579" s="107" t="s">
        <v>5</v>
      </c>
      <c r="B10579" s="107" t="s">
        <v>34</v>
      </c>
      <c r="C10579" s="110">
        <v>6</v>
      </c>
      <c r="D10579" s="109">
        <v>10254.33</v>
      </c>
      <c r="E10579" s="109">
        <v>678244.56733528816</v>
      </c>
    </row>
    <row r="10580" spans="1:5" x14ac:dyDescent="0.35">
      <c r="A10580" s="107" t="s">
        <v>5</v>
      </c>
      <c r="B10580" s="107" t="s">
        <v>34</v>
      </c>
      <c r="C10580" s="110">
        <v>7</v>
      </c>
      <c r="D10580" s="109">
        <v>10363.360915507759</v>
      </c>
      <c r="E10580" s="109">
        <v>646032.54201238323</v>
      </c>
    </row>
    <row r="10581" spans="1:5" x14ac:dyDescent="0.35">
      <c r="A10581" s="107" t="s">
        <v>5</v>
      </c>
      <c r="B10581" s="107" t="s">
        <v>34</v>
      </c>
      <c r="C10581" s="110">
        <v>8</v>
      </c>
      <c r="D10581" s="109">
        <v>10320.84</v>
      </c>
      <c r="E10581" s="109">
        <v>659590.82560725161</v>
      </c>
    </row>
    <row r="10582" spans="1:5" x14ac:dyDescent="0.35">
      <c r="A10582" s="107" t="s">
        <v>5</v>
      </c>
      <c r="B10582" s="107" t="s">
        <v>34</v>
      </c>
      <c r="C10582" s="110">
        <v>9</v>
      </c>
      <c r="D10582" s="109">
        <v>9644.36</v>
      </c>
      <c r="E10582" s="109">
        <v>548116.43532120564</v>
      </c>
    </row>
    <row r="10583" spans="1:5" x14ac:dyDescent="0.35">
      <c r="A10583" s="107" t="s">
        <v>5</v>
      </c>
      <c r="B10583" s="107" t="s">
        <v>34</v>
      </c>
      <c r="C10583" s="110">
        <v>10</v>
      </c>
      <c r="D10583" s="109">
        <v>9300</v>
      </c>
      <c r="E10583" s="109">
        <v>256545.0331382986</v>
      </c>
    </row>
    <row r="10584" spans="1:5" x14ac:dyDescent="0.35">
      <c r="A10584" s="107" t="s">
        <v>5</v>
      </c>
      <c r="B10584" s="107" t="s">
        <v>34</v>
      </c>
      <c r="C10584" s="110">
        <v>11</v>
      </c>
      <c r="D10584" s="109">
        <v>9000</v>
      </c>
      <c r="E10584" s="109">
        <v>203848.21656047029</v>
      </c>
    </row>
    <row r="10585" spans="1:5" x14ac:dyDescent="0.35">
      <c r="A10585" s="107" t="s">
        <v>5</v>
      </c>
      <c r="B10585" s="107" t="s">
        <v>34</v>
      </c>
      <c r="C10585" s="110">
        <v>12</v>
      </c>
      <c r="D10585" s="109">
        <v>9300</v>
      </c>
      <c r="E10585" s="109">
        <v>215055.57634933229</v>
      </c>
    </row>
    <row r="10586" spans="1:5" x14ac:dyDescent="0.35">
      <c r="A10586" s="107" t="s">
        <v>5</v>
      </c>
      <c r="B10586" s="107" t="s">
        <v>340</v>
      </c>
      <c r="C10586" s="110">
        <v>1</v>
      </c>
      <c r="D10586" s="109">
        <v>11.45960624997719</v>
      </c>
      <c r="E10586" s="109">
        <v>891.78121034682545</v>
      </c>
    </row>
    <row r="10587" spans="1:5" x14ac:dyDescent="0.35">
      <c r="A10587" s="107" t="s">
        <v>5</v>
      </c>
      <c r="B10587" s="107" t="s">
        <v>340</v>
      </c>
      <c r="C10587" s="110">
        <v>2</v>
      </c>
      <c r="D10587" s="109">
        <v>10.1712956896656</v>
      </c>
      <c r="E10587" s="109">
        <v>760.43128191663061</v>
      </c>
    </row>
    <row r="10588" spans="1:5" x14ac:dyDescent="0.35">
      <c r="A10588" s="107" t="s">
        <v>5</v>
      </c>
      <c r="B10588" s="107" t="s">
        <v>340</v>
      </c>
      <c r="C10588" s="110">
        <v>3</v>
      </c>
      <c r="D10588" s="109">
        <v>12.428587494317361</v>
      </c>
      <c r="E10588" s="109">
        <v>984.13844244650352</v>
      </c>
    </row>
    <row r="10589" spans="1:5" x14ac:dyDescent="0.35">
      <c r="A10589" s="107" t="s">
        <v>5</v>
      </c>
      <c r="B10589" s="107" t="s">
        <v>340</v>
      </c>
      <c r="C10589" s="110">
        <v>4</v>
      </c>
      <c r="D10589" s="109">
        <v>6.1639525503963331</v>
      </c>
      <c r="E10589" s="109">
        <v>448.34950851291859</v>
      </c>
    </row>
    <row r="10590" spans="1:5" x14ac:dyDescent="0.35">
      <c r="A10590" s="107" t="s">
        <v>5</v>
      </c>
      <c r="B10590" s="107" t="s">
        <v>340</v>
      </c>
      <c r="C10590" s="110">
        <v>5</v>
      </c>
      <c r="D10590" s="109">
        <v>4.8893086164554553</v>
      </c>
      <c r="E10590" s="109">
        <v>368.25078665652131</v>
      </c>
    </row>
    <row r="10591" spans="1:5" x14ac:dyDescent="0.35">
      <c r="A10591" s="107" t="s">
        <v>5</v>
      </c>
      <c r="B10591" s="107" t="s">
        <v>340</v>
      </c>
      <c r="C10591" s="110">
        <v>6</v>
      </c>
      <c r="D10591" s="109">
        <v>3.649890003065571</v>
      </c>
      <c r="E10591" s="109">
        <v>248.34981023012111</v>
      </c>
    </row>
    <row r="10592" spans="1:5" x14ac:dyDescent="0.35">
      <c r="A10592" s="107" t="s">
        <v>5</v>
      </c>
      <c r="B10592" s="107" t="s">
        <v>340</v>
      </c>
      <c r="C10592" s="110">
        <v>7</v>
      </c>
      <c r="D10592" s="109">
        <v>4.5789150018994791</v>
      </c>
      <c r="E10592" s="109">
        <v>288.12591804842742</v>
      </c>
    </row>
    <row r="10593" spans="1:5" x14ac:dyDescent="0.35">
      <c r="A10593" s="107" t="s">
        <v>5</v>
      </c>
      <c r="B10593" s="107" t="s">
        <v>340</v>
      </c>
      <c r="C10593" s="110">
        <v>8</v>
      </c>
      <c r="D10593" s="109">
        <v>5.8695449975753613</v>
      </c>
      <c r="E10593" s="109">
        <v>375.85298766962029</v>
      </c>
    </row>
    <row r="10594" spans="1:5" x14ac:dyDescent="0.35">
      <c r="A10594" s="107" t="s">
        <v>5</v>
      </c>
      <c r="B10594" s="107" t="s">
        <v>340</v>
      </c>
      <c r="C10594" s="110">
        <v>9</v>
      </c>
      <c r="D10594" s="109">
        <v>5.992124995018572</v>
      </c>
      <c r="E10594" s="109">
        <v>328.66415834890012</v>
      </c>
    </row>
    <row r="10595" spans="1:5" x14ac:dyDescent="0.35">
      <c r="A10595" s="107" t="s">
        <v>5</v>
      </c>
      <c r="B10595" s="107" t="s">
        <v>340</v>
      </c>
      <c r="C10595" s="110">
        <v>10</v>
      </c>
      <c r="D10595" s="109">
        <v>7.7083653746001426</v>
      </c>
      <c r="E10595" s="109">
        <v>143.28437781105291</v>
      </c>
    </row>
    <row r="10596" spans="1:5" x14ac:dyDescent="0.35">
      <c r="A10596" s="107" t="s">
        <v>5</v>
      </c>
      <c r="B10596" s="107" t="s">
        <v>340</v>
      </c>
      <c r="C10596" s="110">
        <v>11</v>
      </c>
      <c r="D10596" s="109">
        <v>9.6968484654737779</v>
      </c>
      <c r="E10596" s="109">
        <v>60.997962275446412</v>
      </c>
    </row>
    <row r="10597" spans="1:5" x14ac:dyDescent="0.35">
      <c r="A10597" s="107" t="s">
        <v>5</v>
      </c>
      <c r="B10597" s="107" t="s">
        <v>340</v>
      </c>
      <c r="C10597" s="110">
        <v>12</v>
      </c>
      <c r="D10597" s="109">
        <v>10.464670675476331</v>
      </c>
      <c r="E10597" s="109">
        <v>103.5084176245</v>
      </c>
    </row>
    <row r="10598" spans="1:5" x14ac:dyDescent="0.35">
      <c r="A10598" s="107" t="s">
        <v>5</v>
      </c>
      <c r="B10598" s="107" t="s">
        <v>35</v>
      </c>
      <c r="C10598" s="110">
        <v>1</v>
      </c>
      <c r="D10598" s="109">
        <v>5282.4</v>
      </c>
      <c r="E10598" s="109">
        <v>404977.26891079248</v>
      </c>
    </row>
    <row r="10599" spans="1:5" x14ac:dyDescent="0.35">
      <c r="A10599" s="107" t="s">
        <v>5</v>
      </c>
      <c r="B10599" s="107" t="s">
        <v>35</v>
      </c>
      <c r="C10599" s="110">
        <v>2</v>
      </c>
      <c r="D10599" s="109">
        <v>4771.2</v>
      </c>
      <c r="E10599" s="109">
        <v>352196.48060898978</v>
      </c>
    </row>
    <row r="10600" spans="1:5" x14ac:dyDescent="0.35">
      <c r="A10600" s="107" t="s">
        <v>5</v>
      </c>
      <c r="B10600" s="107" t="s">
        <v>35</v>
      </c>
      <c r="C10600" s="110">
        <v>3</v>
      </c>
      <c r="D10600" s="109">
        <v>5282.4</v>
      </c>
      <c r="E10600" s="109">
        <v>411006.78317230142</v>
      </c>
    </row>
    <row r="10601" spans="1:5" x14ac:dyDescent="0.35">
      <c r="A10601" s="107" t="s">
        <v>5</v>
      </c>
      <c r="B10601" s="107" t="s">
        <v>35</v>
      </c>
      <c r="C10601" s="110">
        <v>4</v>
      </c>
      <c r="D10601" s="109">
        <v>5112</v>
      </c>
      <c r="E10601" s="109">
        <v>376657.35663078103</v>
      </c>
    </row>
    <row r="10602" spans="1:5" x14ac:dyDescent="0.35">
      <c r="A10602" s="107" t="s">
        <v>5</v>
      </c>
      <c r="B10602" s="107" t="s">
        <v>35</v>
      </c>
      <c r="C10602" s="110">
        <v>5</v>
      </c>
      <c r="D10602" s="109">
        <v>5282.4</v>
      </c>
      <c r="E10602" s="109">
        <v>392913.37039377302</v>
      </c>
    </row>
    <row r="10603" spans="1:5" x14ac:dyDescent="0.35">
      <c r="A10603" s="107" t="s">
        <v>5</v>
      </c>
      <c r="B10603" s="107" t="s">
        <v>35</v>
      </c>
      <c r="C10603" s="110">
        <v>6</v>
      </c>
      <c r="D10603" s="109">
        <v>5112</v>
      </c>
      <c r="E10603" s="109">
        <v>330946.82608906669</v>
      </c>
    </row>
    <row r="10604" spans="1:5" x14ac:dyDescent="0.35">
      <c r="A10604" s="107" t="s">
        <v>5</v>
      </c>
      <c r="B10604" s="107" t="s">
        <v>35</v>
      </c>
      <c r="C10604" s="110">
        <v>7</v>
      </c>
      <c r="D10604" s="109">
        <v>5282.4</v>
      </c>
      <c r="E10604" s="109">
        <v>320243.536196217</v>
      </c>
    </row>
    <row r="10605" spans="1:5" x14ac:dyDescent="0.35">
      <c r="A10605" s="107" t="s">
        <v>5</v>
      </c>
      <c r="B10605" s="107" t="s">
        <v>35</v>
      </c>
      <c r="C10605" s="110">
        <v>8</v>
      </c>
      <c r="D10605" s="109">
        <v>5282.4</v>
      </c>
      <c r="E10605" s="109">
        <v>335521.84400801332</v>
      </c>
    </row>
    <row r="10606" spans="1:5" x14ac:dyDescent="0.35">
      <c r="A10606" s="107" t="s">
        <v>5</v>
      </c>
      <c r="B10606" s="107" t="s">
        <v>35</v>
      </c>
      <c r="C10606" s="110">
        <v>9</v>
      </c>
      <c r="D10606" s="109">
        <v>5112</v>
      </c>
      <c r="E10606" s="109">
        <v>283945.21538642672</v>
      </c>
    </row>
    <row r="10607" spans="1:5" x14ac:dyDescent="0.35">
      <c r="A10607" s="107" t="s">
        <v>5</v>
      </c>
      <c r="B10607" s="107" t="s">
        <v>35</v>
      </c>
      <c r="C10607" s="110">
        <v>10</v>
      </c>
      <c r="D10607" s="109">
        <v>5268.2</v>
      </c>
      <c r="E10607" s="109">
        <v>123356.0505194646</v>
      </c>
    </row>
    <row r="10608" spans="1:5" x14ac:dyDescent="0.35">
      <c r="A10608" s="107" t="s">
        <v>5</v>
      </c>
      <c r="B10608" s="107" t="s">
        <v>35</v>
      </c>
      <c r="C10608" s="110">
        <v>11</v>
      </c>
      <c r="D10608" s="109">
        <v>4799.5999999999995</v>
      </c>
      <c r="E10608" s="109">
        <v>89930.236785450237</v>
      </c>
    </row>
    <row r="10609" spans="1:5" x14ac:dyDescent="0.35">
      <c r="A10609" s="107" t="s">
        <v>5</v>
      </c>
      <c r="B10609" s="107" t="s">
        <v>35</v>
      </c>
      <c r="C10609" s="110">
        <v>12</v>
      </c>
      <c r="D10609" s="109">
        <v>4934.5</v>
      </c>
      <c r="E10609" s="109">
        <v>92889.015111351895</v>
      </c>
    </row>
    <row r="10610" spans="1:5" x14ac:dyDescent="0.35">
      <c r="A10610" s="107" t="s">
        <v>5</v>
      </c>
      <c r="B10610" s="107" t="s">
        <v>339</v>
      </c>
      <c r="C10610" s="110">
        <v>1</v>
      </c>
      <c r="D10610" s="109">
        <v>8808.3772712251721</v>
      </c>
      <c r="E10610" s="109">
        <v>1755738.8476283019</v>
      </c>
    </row>
    <row r="10611" spans="1:5" x14ac:dyDescent="0.35">
      <c r="A10611" s="107" t="s">
        <v>5</v>
      </c>
      <c r="B10611" s="107" t="s">
        <v>339</v>
      </c>
      <c r="C10611" s="110">
        <v>2</v>
      </c>
      <c r="D10611" s="109">
        <v>5064.3101891582091</v>
      </c>
      <c r="E10611" s="109">
        <v>1041101.8780651879</v>
      </c>
    </row>
    <row r="10612" spans="1:5" x14ac:dyDescent="0.35">
      <c r="A10612" s="107" t="s">
        <v>5</v>
      </c>
      <c r="B10612" s="107" t="s">
        <v>339</v>
      </c>
      <c r="C10612" s="110">
        <v>3</v>
      </c>
      <c r="D10612" s="109">
        <v>7096.9543581070839</v>
      </c>
      <c r="E10612" s="109">
        <v>1427645.4148273021</v>
      </c>
    </row>
    <row r="10613" spans="1:5" x14ac:dyDescent="0.35">
      <c r="A10613" s="107" t="s">
        <v>5</v>
      </c>
      <c r="B10613" s="107" t="s">
        <v>339</v>
      </c>
      <c r="C10613" s="110">
        <v>4</v>
      </c>
      <c r="D10613" s="109">
        <v>1042.0672076966839</v>
      </c>
      <c r="E10613" s="109">
        <v>203069.61580714679</v>
      </c>
    </row>
    <row r="10614" spans="1:5" x14ac:dyDescent="0.35">
      <c r="A10614" s="107" t="s">
        <v>5</v>
      </c>
      <c r="B10614" s="107" t="s">
        <v>339</v>
      </c>
      <c r="C10614" s="110">
        <v>5</v>
      </c>
      <c r="D10614" s="109">
        <v>0</v>
      </c>
      <c r="E10614" s="109">
        <v>0</v>
      </c>
    </row>
    <row r="10615" spans="1:5" x14ac:dyDescent="0.35">
      <c r="A10615" s="107" t="s">
        <v>5</v>
      </c>
      <c r="B10615" s="107" t="s">
        <v>339</v>
      </c>
      <c r="C10615" s="110">
        <v>6</v>
      </c>
      <c r="D10615" s="109">
        <v>480.41097157341568</v>
      </c>
      <c r="E10615" s="109">
        <v>94087.403738879133</v>
      </c>
    </row>
    <row r="10616" spans="1:5" x14ac:dyDescent="0.35">
      <c r="A10616" s="107" t="s">
        <v>5</v>
      </c>
      <c r="B10616" s="107" t="s">
        <v>339</v>
      </c>
      <c r="C10616" s="110">
        <v>7</v>
      </c>
      <c r="D10616" s="109">
        <v>1584.429716361466</v>
      </c>
      <c r="E10616" s="109">
        <v>314136.46402725752</v>
      </c>
    </row>
    <row r="10617" spans="1:5" x14ac:dyDescent="0.35">
      <c r="A10617" s="107" t="s">
        <v>5</v>
      </c>
      <c r="B10617" s="107" t="s">
        <v>339</v>
      </c>
      <c r="C10617" s="110">
        <v>8</v>
      </c>
      <c r="D10617" s="109">
        <v>2529.4970141804411</v>
      </c>
      <c r="E10617" s="109">
        <v>495286.06445857498</v>
      </c>
    </row>
    <row r="10618" spans="1:5" x14ac:dyDescent="0.35">
      <c r="A10618" s="107" t="s">
        <v>5</v>
      </c>
      <c r="B10618" s="107" t="s">
        <v>339</v>
      </c>
      <c r="C10618" s="110">
        <v>9</v>
      </c>
      <c r="D10618" s="109">
        <v>2927.9214363078208</v>
      </c>
      <c r="E10618" s="109">
        <v>582836.38448594254</v>
      </c>
    </row>
    <row r="10619" spans="1:5" x14ac:dyDescent="0.35">
      <c r="A10619" s="107" t="s">
        <v>5</v>
      </c>
      <c r="B10619" s="107" t="s">
        <v>339</v>
      </c>
      <c r="C10619" s="110">
        <v>10</v>
      </c>
      <c r="D10619" s="109">
        <v>1668.696720465357</v>
      </c>
      <c r="E10619" s="109">
        <v>330289.5571563695</v>
      </c>
    </row>
    <row r="10620" spans="1:5" x14ac:dyDescent="0.35">
      <c r="A10620" s="107" t="s">
        <v>5</v>
      </c>
      <c r="B10620" s="107" t="s">
        <v>339</v>
      </c>
      <c r="C10620" s="110">
        <v>11</v>
      </c>
      <c r="D10620" s="109">
        <v>1965.4609329952241</v>
      </c>
      <c r="E10620" s="109">
        <v>380583.35324488528</v>
      </c>
    </row>
    <row r="10621" spans="1:5" x14ac:dyDescent="0.35">
      <c r="A10621" s="107" t="s">
        <v>5</v>
      </c>
      <c r="B10621" s="107" t="s">
        <v>339</v>
      </c>
      <c r="C10621" s="110">
        <v>12</v>
      </c>
      <c r="D10621" s="109">
        <v>1289.6322881368981</v>
      </c>
      <c r="E10621" s="109">
        <v>245385.88411629779</v>
      </c>
    </row>
    <row r="10622" spans="1:5" x14ac:dyDescent="0.35">
      <c r="A10622" s="107" t="s">
        <v>5</v>
      </c>
      <c r="B10622" s="107" t="s">
        <v>36</v>
      </c>
      <c r="C10622" s="110">
        <v>1</v>
      </c>
      <c r="D10622" s="109">
        <v>18</v>
      </c>
      <c r="E10622" s="109">
        <v>1096.884325911019</v>
      </c>
    </row>
    <row r="10623" spans="1:5" x14ac:dyDescent="0.35">
      <c r="A10623" s="107" t="s">
        <v>5</v>
      </c>
      <c r="B10623" s="107" t="s">
        <v>36</v>
      </c>
      <c r="C10623" s="110">
        <v>2</v>
      </c>
      <c r="D10623" s="109">
        <v>168</v>
      </c>
      <c r="E10623" s="109">
        <v>12214.35047839869</v>
      </c>
    </row>
    <row r="10624" spans="1:5" x14ac:dyDescent="0.35">
      <c r="A10624" s="107" t="s">
        <v>5</v>
      </c>
      <c r="B10624" s="107" t="s">
        <v>36</v>
      </c>
      <c r="C10624" s="110">
        <v>3</v>
      </c>
      <c r="D10624" s="109">
        <v>186</v>
      </c>
      <c r="E10624" s="109">
        <v>14237.00655386164</v>
      </c>
    </row>
    <row r="10625" spans="1:5" x14ac:dyDescent="0.35">
      <c r="A10625" s="107" t="s">
        <v>5</v>
      </c>
      <c r="B10625" s="107" t="s">
        <v>36</v>
      </c>
      <c r="C10625" s="110">
        <v>4</v>
      </c>
      <c r="D10625" s="109">
        <v>180</v>
      </c>
      <c r="E10625" s="109">
        <v>12961.61671881618</v>
      </c>
    </row>
    <row r="10626" spans="1:5" x14ac:dyDescent="0.35">
      <c r="A10626" s="107" t="s">
        <v>5</v>
      </c>
      <c r="B10626" s="107" t="s">
        <v>36</v>
      </c>
      <c r="C10626" s="110">
        <v>5</v>
      </c>
      <c r="D10626" s="109">
        <v>186</v>
      </c>
      <c r="E10626" s="109">
        <v>13594.96680234112</v>
      </c>
    </row>
    <row r="10627" spans="1:5" x14ac:dyDescent="0.35">
      <c r="A10627" s="107" t="s">
        <v>5</v>
      </c>
      <c r="B10627" s="107" t="s">
        <v>36</v>
      </c>
      <c r="C10627" s="110">
        <v>6</v>
      </c>
      <c r="D10627" s="109">
        <v>180</v>
      </c>
      <c r="E10627" s="109">
        <v>11084.42580949928</v>
      </c>
    </row>
    <row r="10628" spans="1:5" x14ac:dyDescent="0.35">
      <c r="A10628" s="107" t="s">
        <v>5</v>
      </c>
      <c r="B10628" s="107" t="s">
        <v>36</v>
      </c>
      <c r="C10628" s="110">
        <v>7</v>
      </c>
      <c r="D10628" s="109">
        <v>186</v>
      </c>
      <c r="E10628" s="109">
        <v>10680.15704694799</v>
      </c>
    </row>
    <row r="10629" spans="1:5" x14ac:dyDescent="0.35">
      <c r="A10629" s="107" t="s">
        <v>5</v>
      </c>
      <c r="B10629" s="107" t="s">
        <v>36</v>
      </c>
      <c r="C10629" s="110">
        <v>8</v>
      </c>
      <c r="D10629" s="109">
        <v>186</v>
      </c>
      <c r="E10629" s="109">
        <v>11170.13216426916</v>
      </c>
    </row>
    <row r="10630" spans="1:5" x14ac:dyDescent="0.35">
      <c r="A10630" s="107" t="s">
        <v>5</v>
      </c>
      <c r="B10630" s="107" t="s">
        <v>36</v>
      </c>
      <c r="C10630" s="110">
        <v>9</v>
      </c>
      <c r="D10630" s="109">
        <v>180</v>
      </c>
      <c r="E10630" s="109">
        <v>9456.550627212715</v>
      </c>
    </row>
    <row r="10631" spans="1:5" x14ac:dyDescent="0.35">
      <c r="A10631" s="107" t="s">
        <v>5</v>
      </c>
      <c r="B10631" s="107" t="s">
        <v>36</v>
      </c>
      <c r="C10631" s="110">
        <v>10</v>
      </c>
      <c r="D10631" s="109">
        <v>184.25</v>
      </c>
      <c r="E10631" s="109">
        <v>3934.255370551582</v>
      </c>
    </row>
    <row r="10632" spans="1:5" x14ac:dyDescent="0.35">
      <c r="A10632" s="107" t="s">
        <v>5</v>
      </c>
      <c r="B10632" s="107" t="s">
        <v>36</v>
      </c>
      <c r="C10632" s="110">
        <v>11</v>
      </c>
      <c r="D10632" s="109">
        <v>167.5</v>
      </c>
      <c r="E10632" s="109">
        <v>2160.829432758861</v>
      </c>
    </row>
    <row r="10633" spans="1:5" x14ac:dyDescent="0.35">
      <c r="A10633" s="107" t="s">
        <v>5</v>
      </c>
      <c r="B10633" s="107" t="s">
        <v>36</v>
      </c>
      <c r="C10633" s="110">
        <v>12</v>
      </c>
      <c r="D10633" s="109">
        <v>173</v>
      </c>
      <c r="E10633" s="109">
        <v>1786.6415770281369</v>
      </c>
    </row>
    <row r="10634" spans="1:5" x14ac:dyDescent="0.35">
      <c r="A10634" s="107" t="s">
        <v>5</v>
      </c>
      <c r="B10634" s="107" t="s">
        <v>338</v>
      </c>
      <c r="C10634" s="110">
        <v>1</v>
      </c>
      <c r="D10634" s="109">
        <v>0</v>
      </c>
      <c r="E10634" s="109">
        <v>0</v>
      </c>
    </row>
    <row r="10635" spans="1:5" x14ac:dyDescent="0.35">
      <c r="A10635" s="107" t="s">
        <v>5</v>
      </c>
      <c r="B10635" s="107" t="s">
        <v>338</v>
      </c>
      <c r="C10635" s="110">
        <v>2</v>
      </c>
      <c r="D10635" s="109">
        <v>0</v>
      </c>
      <c r="E10635" s="109">
        <v>0</v>
      </c>
    </row>
    <row r="10636" spans="1:5" x14ac:dyDescent="0.35">
      <c r="A10636" s="107" t="s">
        <v>5</v>
      </c>
      <c r="B10636" s="107" t="s">
        <v>338</v>
      </c>
      <c r="C10636" s="110">
        <v>3</v>
      </c>
      <c r="D10636" s="109">
        <v>0</v>
      </c>
      <c r="E10636" s="109">
        <v>0</v>
      </c>
    </row>
    <row r="10637" spans="1:5" x14ac:dyDescent="0.35">
      <c r="A10637" s="107" t="s">
        <v>5</v>
      </c>
      <c r="B10637" s="107" t="s">
        <v>338</v>
      </c>
      <c r="C10637" s="110">
        <v>4</v>
      </c>
      <c r="D10637" s="109">
        <v>0</v>
      </c>
      <c r="E10637" s="109">
        <v>0</v>
      </c>
    </row>
    <row r="10638" spans="1:5" x14ac:dyDescent="0.35">
      <c r="A10638" s="107" t="s">
        <v>5</v>
      </c>
      <c r="B10638" s="107" t="s">
        <v>338</v>
      </c>
      <c r="C10638" s="110">
        <v>5</v>
      </c>
      <c r="D10638" s="109">
        <v>0</v>
      </c>
      <c r="E10638" s="109">
        <v>0</v>
      </c>
    </row>
    <row r="10639" spans="1:5" x14ac:dyDescent="0.35">
      <c r="A10639" s="107" t="s">
        <v>5</v>
      </c>
      <c r="B10639" s="107" t="s">
        <v>338</v>
      </c>
      <c r="C10639" s="110">
        <v>6</v>
      </c>
      <c r="D10639" s="109">
        <v>0</v>
      </c>
      <c r="E10639" s="109">
        <v>0</v>
      </c>
    </row>
    <row r="10640" spans="1:5" x14ac:dyDescent="0.35">
      <c r="A10640" s="107" t="s">
        <v>5</v>
      </c>
      <c r="B10640" s="107" t="s">
        <v>338</v>
      </c>
      <c r="C10640" s="110">
        <v>7</v>
      </c>
      <c r="D10640" s="109">
        <v>0</v>
      </c>
      <c r="E10640" s="109">
        <v>0</v>
      </c>
    </row>
    <row r="10641" spans="1:5" x14ac:dyDescent="0.35">
      <c r="A10641" s="107" t="s">
        <v>5</v>
      </c>
      <c r="B10641" s="107" t="s">
        <v>338</v>
      </c>
      <c r="C10641" s="110">
        <v>8</v>
      </c>
      <c r="D10641" s="109">
        <v>0</v>
      </c>
      <c r="E10641" s="109">
        <v>0</v>
      </c>
    </row>
    <row r="10642" spans="1:5" x14ac:dyDescent="0.35">
      <c r="A10642" s="107" t="s">
        <v>5</v>
      </c>
      <c r="B10642" s="107" t="s">
        <v>338</v>
      </c>
      <c r="C10642" s="110">
        <v>9</v>
      </c>
      <c r="D10642" s="109">
        <v>0</v>
      </c>
      <c r="E10642" s="109">
        <v>0</v>
      </c>
    </row>
    <row r="10643" spans="1:5" x14ac:dyDescent="0.35">
      <c r="A10643" s="107" t="s">
        <v>5</v>
      </c>
      <c r="B10643" s="107" t="s">
        <v>338</v>
      </c>
      <c r="C10643" s="110">
        <v>10</v>
      </c>
      <c r="D10643" s="109">
        <v>0</v>
      </c>
      <c r="E10643" s="109">
        <v>0</v>
      </c>
    </row>
    <row r="10644" spans="1:5" x14ac:dyDescent="0.35">
      <c r="A10644" s="107" t="s">
        <v>5</v>
      </c>
      <c r="B10644" s="107" t="s">
        <v>338</v>
      </c>
      <c r="C10644" s="110">
        <v>11</v>
      </c>
      <c r="D10644" s="109">
        <v>0</v>
      </c>
      <c r="E10644" s="109">
        <v>0</v>
      </c>
    </row>
    <row r="10645" spans="1:5" x14ac:dyDescent="0.35">
      <c r="A10645" s="107" t="s">
        <v>5</v>
      </c>
      <c r="B10645" s="107" t="s">
        <v>338</v>
      </c>
      <c r="C10645" s="110">
        <v>12</v>
      </c>
      <c r="D10645" s="109">
        <v>0</v>
      </c>
      <c r="E10645" s="109">
        <v>0</v>
      </c>
    </row>
    <row r="10646" spans="1:5" x14ac:dyDescent="0.35">
      <c r="A10646" s="107" t="s">
        <v>5</v>
      </c>
      <c r="B10646" s="107" t="s">
        <v>425</v>
      </c>
      <c r="C10646" s="110">
        <v>1</v>
      </c>
      <c r="D10646" s="109">
        <v>297.35999107360823</v>
      </c>
      <c r="E10646" s="109">
        <v>22333.183858298009</v>
      </c>
    </row>
    <row r="10647" spans="1:5" x14ac:dyDescent="0.35">
      <c r="A10647" s="107" t="s">
        <v>5</v>
      </c>
      <c r="B10647" s="107" t="s">
        <v>425</v>
      </c>
      <c r="C10647" s="110">
        <v>2</v>
      </c>
      <c r="D10647" s="109">
        <v>298.31999382376671</v>
      </c>
      <c r="E10647" s="109">
        <v>21696.037384382918</v>
      </c>
    </row>
    <row r="10648" spans="1:5" x14ac:dyDescent="0.35">
      <c r="A10648" s="107" t="s">
        <v>5</v>
      </c>
      <c r="B10648" s="107" t="s">
        <v>425</v>
      </c>
      <c r="C10648" s="110">
        <v>3</v>
      </c>
      <c r="D10648" s="109">
        <v>204.72000622749329</v>
      </c>
      <c r="E10648" s="109">
        <v>15598.89477815944</v>
      </c>
    </row>
    <row r="10649" spans="1:5" x14ac:dyDescent="0.35">
      <c r="A10649" s="107" t="s">
        <v>5</v>
      </c>
      <c r="B10649" s="107" t="s">
        <v>425</v>
      </c>
      <c r="C10649" s="110">
        <v>4</v>
      </c>
      <c r="D10649" s="109">
        <v>200.63999980688089</v>
      </c>
      <c r="E10649" s="109">
        <v>14380.21661680199</v>
      </c>
    </row>
    <row r="10650" spans="1:5" x14ac:dyDescent="0.35">
      <c r="A10650" s="107" t="s">
        <v>5</v>
      </c>
      <c r="B10650" s="107" t="s">
        <v>425</v>
      </c>
      <c r="C10650" s="110">
        <v>5</v>
      </c>
      <c r="D10650" s="109">
        <v>200.88000813126561</v>
      </c>
      <c r="E10650" s="109">
        <v>14407.005797909809</v>
      </c>
    </row>
    <row r="10651" spans="1:5" x14ac:dyDescent="0.35">
      <c r="A10651" s="107" t="s">
        <v>5</v>
      </c>
      <c r="B10651" s="107" t="s">
        <v>425</v>
      </c>
      <c r="C10651" s="110">
        <v>6</v>
      </c>
      <c r="D10651" s="109">
        <v>200.8800020813942</v>
      </c>
      <c r="E10651" s="109">
        <v>13159.55835258584</v>
      </c>
    </row>
    <row r="10652" spans="1:5" x14ac:dyDescent="0.35">
      <c r="A10652" s="107" t="s">
        <v>5</v>
      </c>
      <c r="B10652" s="107" t="s">
        <v>425</v>
      </c>
      <c r="C10652" s="110">
        <v>7</v>
      </c>
      <c r="D10652" s="109">
        <v>201.12001073360449</v>
      </c>
      <c r="E10652" s="109">
        <v>12659.980082221669</v>
      </c>
    </row>
    <row r="10653" spans="1:5" x14ac:dyDescent="0.35">
      <c r="A10653" s="107" t="s">
        <v>5</v>
      </c>
      <c r="B10653" s="107" t="s">
        <v>425</v>
      </c>
      <c r="C10653" s="110">
        <v>8</v>
      </c>
      <c r="D10653" s="109">
        <v>205.68000727891931</v>
      </c>
      <c r="E10653" s="109">
        <v>13341.567219754779</v>
      </c>
    </row>
    <row r="10654" spans="1:5" x14ac:dyDescent="0.35">
      <c r="A10654" s="107" t="s">
        <v>5</v>
      </c>
      <c r="B10654" s="107" t="s">
        <v>425</v>
      </c>
      <c r="C10654" s="110">
        <v>9</v>
      </c>
      <c r="D10654" s="109">
        <v>297.11999043822289</v>
      </c>
      <c r="E10654" s="109">
        <v>17513.669755101859</v>
      </c>
    </row>
    <row r="10655" spans="1:5" x14ac:dyDescent="0.35">
      <c r="A10655" s="107" t="s">
        <v>5</v>
      </c>
      <c r="B10655" s="107" t="s">
        <v>425</v>
      </c>
      <c r="C10655" s="110">
        <v>10</v>
      </c>
      <c r="D10655" s="109">
        <v>466.69233361333193</v>
      </c>
      <c r="E10655" s="109">
        <v>19588.624241206329</v>
      </c>
    </row>
    <row r="10656" spans="1:5" x14ac:dyDescent="0.35">
      <c r="A10656" s="107" t="s">
        <v>5</v>
      </c>
      <c r="B10656" s="107" t="s">
        <v>425</v>
      </c>
      <c r="C10656" s="110">
        <v>11</v>
      </c>
      <c r="D10656" s="109">
        <v>674.57228271344627</v>
      </c>
      <c r="E10656" s="109">
        <v>26707.099284659609</v>
      </c>
    </row>
    <row r="10657" spans="1:5" x14ac:dyDescent="0.35">
      <c r="A10657" s="107" t="s">
        <v>5</v>
      </c>
      <c r="B10657" s="107" t="s">
        <v>425</v>
      </c>
      <c r="C10657" s="110">
        <v>12</v>
      </c>
      <c r="D10657" s="109">
        <v>775.93339002516734</v>
      </c>
      <c r="E10657" s="109">
        <v>31276.537217000321</v>
      </c>
    </row>
    <row r="10658" spans="1:5" x14ac:dyDescent="0.35">
      <c r="A10658" s="107" t="s">
        <v>5</v>
      </c>
      <c r="B10658" s="107" t="s">
        <v>37</v>
      </c>
      <c r="C10658" s="110">
        <v>1</v>
      </c>
      <c r="D10658" s="109">
        <v>319777.13621322991</v>
      </c>
      <c r="E10658" s="109">
        <v>22715191.74161157</v>
      </c>
    </row>
    <row r="10659" spans="1:5" x14ac:dyDescent="0.35">
      <c r="A10659" s="107" t="s">
        <v>5</v>
      </c>
      <c r="B10659" s="107" t="s">
        <v>37</v>
      </c>
      <c r="C10659" s="110">
        <v>2</v>
      </c>
      <c r="D10659" s="109">
        <v>296440.0662325102</v>
      </c>
      <c r="E10659" s="109">
        <v>22760367.505969901</v>
      </c>
    </row>
    <row r="10660" spans="1:5" x14ac:dyDescent="0.35">
      <c r="A10660" s="107" t="s">
        <v>5</v>
      </c>
      <c r="B10660" s="107" t="s">
        <v>37</v>
      </c>
      <c r="C10660" s="110">
        <v>3</v>
      </c>
      <c r="D10660" s="109">
        <v>374025.75881827908</v>
      </c>
      <c r="E10660" s="109">
        <v>29968367.747302569</v>
      </c>
    </row>
    <row r="10661" spans="1:5" x14ac:dyDescent="0.35">
      <c r="A10661" s="107" t="s">
        <v>5</v>
      </c>
      <c r="B10661" s="107" t="s">
        <v>37</v>
      </c>
      <c r="C10661" s="110">
        <v>4</v>
      </c>
      <c r="D10661" s="109">
        <v>434944.04145385738</v>
      </c>
      <c r="E10661" s="109">
        <v>31751735.875319991</v>
      </c>
    </row>
    <row r="10662" spans="1:5" x14ac:dyDescent="0.35">
      <c r="A10662" s="107" t="s">
        <v>5</v>
      </c>
      <c r="B10662" s="107" t="s">
        <v>37</v>
      </c>
      <c r="C10662" s="110">
        <v>5</v>
      </c>
      <c r="D10662" s="109">
        <v>525026.98178240599</v>
      </c>
      <c r="E10662" s="109">
        <v>38418559.700453728</v>
      </c>
    </row>
    <row r="10663" spans="1:5" x14ac:dyDescent="0.35">
      <c r="A10663" s="107" t="s">
        <v>5</v>
      </c>
      <c r="B10663" s="107" t="s">
        <v>37</v>
      </c>
      <c r="C10663" s="110">
        <v>6</v>
      </c>
      <c r="D10663" s="109">
        <v>456052.83202028129</v>
      </c>
      <c r="E10663" s="109">
        <v>32023782.732367471</v>
      </c>
    </row>
    <row r="10664" spans="1:5" x14ac:dyDescent="0.35">
      <c r="A10664" s="107" t="s">
        <v>5</v>
      </c>
      <c r="B10664" s="107" t="s">
        <v>37</v>
      </c>
      <c r="C10664" s="110">
        <v>7</v>
      </c>
      <c r="D10664" s="109">
        <v>501279.24361589778</v>
      </c>
      <c r="E10664" s="109">
        <v>31720797.46438282</v>
      </c>
    </row>
    <row r="10665" spans="1:5" x14ac:dyDescent="0.35">
      <c r="A10665" s="107" t="s">
        <v>5</v>
      </c>
      <c r="B10665" s="107" t="s">
        <v>37</v>
      </c>
      <c r="C10665" s="110">
        <v>8</v>
      </c>
      <c r="D10665" s="109">
        <v>481336.09084114979</v>
      </c>
      <c r="E10665" s="109">
        <v>28315748.137090709</v>
      </c>
    </row>
    <row r="10666" spans="1:5" x14ac:dyDescent="0.35">
      <c r="A10666" s="107" t="s">
        <v>5</v>
      </c>
      <c r="B10666" s="107" t="s">
        <v>37</v>
      </c>
      <c r="C10666" s="110">
        <v>9</v>
      </c>
      <c r="D10666" s="109">
        <v>487610.55588822468</v>
      </c>
      <c r="E10666" s="109">
        <v>26108621.53944153</v>
      </c>
    </row>
    <row r="10667" spans="1:5" x14ac:dyDescent="0.35">
      <c r="A10667" s="107" t="s">
        <v>5</v>
      </c>
      <c r="B10667" s="107" t="s">
        <v>37</v>
      </c>
      <c r="C10667" s="110">
        <v>10</v>
      </c>
      <c r="D10667" s="109">
        <v>526043.12945952488</v>
      </c>
      <c r="E10667" s="109">
        <v>26107287.865934361</v>
      </c>
    </row>
    <row r="10668" spans="1:5" x14ac:dyDescent="0.35">
      <c r="A10668" s="107" t="s">
        <v>5</v>
      </c>
      <c r="B10668" s="107" t="s">
        <v>37</v>
      </c>
      <c r="C10668" s="110">
        <v>11</v>
      </c>
      <c r="D10668" s="109">
        <v>414782.15856927319</v>
      </c>
      <c r="E10668" s="109">
        <v>19776616.86965495</v>
      </c>
    </row>
    <row r="10669" spans="1:5" x14ac:dyDescent="0.35">
      <c r="A10669" s="107" t="s">
        <v>5</v>
      </c>
      <c r="B10669" s="107" t="s">
        <v>37</v>
      </c>
      <c r="C10669" s="110">
        <v>12</v>
      </c>
      <c r="D10669" s="109">
        <v>328255.60431216942</v>
      </c>
      <c r="E10669" s="109">
        <v>14474341.422009811</v>
      </c>
    </row>
    <row r="10670" spans="1:5" x14ac:dyDescent="0.35">
      <c r="A10670" s="107" t="s">
        <v>5</v>
      </c>
      <c r="B10670" s="107" t="s">
        <v>337</v>
      </c>
      <c r="C10670" s="110">
        <v>1</v>
      </c>
      <c r="D10670" s="109">
        <v>24296.403948681658</v>
      </c>
      <c r="E10670" s="109">
        <v>4846848.9070136128</v>
      </c>
    </row>
    <row r="10671" spans="1:5" x14ac:dyDescent="0.35">
      <c r="A10671" s="107" t="s">
        <v>5</v>
      </c>
      <c r="B10671" s="107" t="s">
        <v>337</v>
      </c>
      <c r="C10671" s="110">
        <v>2</v>
      </c>
      <c r="D10671" s="109">
        <v>8739.7432707604712</v>
      </c>
      <c r="E10671" s="109">
        <v>1804686.9079303809</v>
      </c>
    </row>
    <row r="10672" spans="1:5" x14ac:dyDescent="0.35">
      <c r="A10672" s="107" t="s">
        <v>5</v>
      </c>
      <c r="B10672" s="107" t="s">
        <v>337</v>
      </c>
      <c r="C10672" s="110">
        <v>3</v>
      </c>
      <c r="D10672" s="109">
        <v>11305.401784557989</v>
      </c>
      <c r="E10672" s="109">
        <v>2298318.1739199129</v>
      </c>
    </row>
    <row r="10673" spans="1:5" x14ac:dyDescent="0.35">
      <c r="A10673" s="107" t="s">
        <v>5</v>
      </c>
      <c r="B10673" s="107" t="s">
        <v>337</v>
      </c>
      <c r="C10673" s="110">
        <v>4</v>
      </c>
      <c r="D10673" s="109">
        <v>11.532537382097731</v>
      </c>
      <c r="E10673" s="109">
        <v>2179.076200724623</v>
      </c>
    </row>
    <row r="10674" spans="1:5" x14ac:dyDescent="0.35">
      <c r="A10674" s="107" t="s">
        <v>5</v>
      </c>
      <c r="B10674" s="107" t="s">
        <v>337</v>
      </c>
      <c r="C10674" s="110">
        <v>5</v>
      </c>
      <c r="D10674" s="109">
        <v>0</v>
      </c>
      <c r="E10674" s="109">
        <v>0</v>
      </c>
    </row>
    <row r="10675" spans="1:5" x14ac:dyDescent="0.35">
      <c r="A10675" s="107" t="s">
        <v>5</v>
      </c>
      <c r="B10675" s="107" t="s">
        <v>337</v>
      </c>
      <c r="C10675" s="110">
        <v>6</v>
      </c>
      <c r="D10675" s="109">
        <v>74.267085517289047</v>
      </c>
      <c r="E10675" s="109">
        <v>14860.848342301761</v>
      </c>
    </row>
    <row r="10676" spans="1:5" x14ac:dyDescent="0.35">
      <c r="A10676" s="107" t="s">
        <v>5</v>
      </c>
      <c r="B10676" s="107" t="s">
        <v>337</v>
      </c>
      <c r="C10676" s="110">
        <v>7</v>
      </c>
      <c r="D10676" s="109">
        <v>3246.1301303927899</v>
      </c>
      <c r="E10676" s="109">
        <v>645656.87353888992</v>
      </c>
    </row>
    <row r="10677" spans="1:5" x14ac:dyDescent="0.35">
      <c r="A10677" s="107" t="s">
        <v>5</v>
      </c>
      <c r="B10677" s="107" t="s">
        <v>337</v>
      </c>
      <c r="C10677" s="110">
        <v>8</v>
      </c>
      <c r="D10677" s="109">
        <v>4110.8420765140063</v>
      </c>
      <c r="E10677" s="109">
        <v>812717.25639068731</v>
      </c>
    </row>
    <row r="10678" spans="1:5" x14ac:dyDescent="0.35">
      <c r="A10678" s="107" t="s">
        <v>5</v>
      </c>
      <c r="B10678" s="107" t="s">
        <v>337</v>
      </c>
      <c r="C10678" s="110">
        <v>9</v>
      </c>
      <c r="D10678" s="109">
        <v>8317.6825616307087</v>
      </c>
      <c r="E10678" s="109">
        <v>1648262.187802224</v>
      </c>
    </row>
    <row r="10679" spans="1:5" x14ac:dyDescent="0.35">
      <c r="A10679" s="107" t="s">
        <v>5</v>
      </c>
      <c r="B10679" s="107" t="s">
        <v>337</v>
      </c>
      <c r="C10679" s="110">
        <v>10</v>
      </c>
      <c r="D10679" s="109">
        <v>4004.4301336453632</v>
      </c>
      <c r="E10679" s="109">
        <v>641194.34593661595</v>
      </c>
    </row>
    <row r="10680" spans="1:5" x14ac:dyDescent="0.35">
      <c r="A10680" s="107" t="s">
        <v>5</v>
      </c>
      <c r="B10680" s="107" t="s">
        <v>337</v>
      </c>
      <c r="C10680" s="110">
        <v>11</v>
      </c>
      <c r="D10680" s="109">
        <v>3496.9701630004588</v>
      </c>
      <c r="E10680" s="109">
        <v>489063.43620784662</v>
      </c>
    </row>
    <row r="10681" spans="1:5" x14ac:dyDescent="0.35">
      <c r="A10681" s="107" t="s">
        <v>5</v>
      </c>
      <c r="B10681" s="107" t="s">
        <v>337</v>
      </c>
      <c r="C10681" s="110">
        <v>12</v>
      </c>
      <c r="D10681" s="109">
        <v>1619.565791055252</v>
      </c>
      <c r="E10681" s="109">
        <v>157877.8346058091</v>
      </c>
    </row>
    <row r="10682" spans="1:5" x14ac:dyDescent="0.35">
      <c r="A10682" s="107" t="s">
        <v>5</v>
      </c>
      <c r="B10682" s="107" t="s">
        <v>38</v>
      </c>
      <c r="C10682" s="110">
        <v>1</v>
      </c>
      <c r="D10682" s="109">
        <v>1186.2121081686651</v>
      </c>
      <c r="E10682" s="109">
        <v>175447.49141097389</v>
      </c>
    </row>
    <row r="10683" spans="1:5" x14ac:dyDescent="0.35">
      <c r="A10683" s="107" t="s">
        <v>5</v>
      </c>
      <c r="B10683" s="107" t="s">
        <v>38</v>
      </c>
      <c r="C10683" s="110">
        <v>2</v>
      </c>
      <c r="D10683" s="109">
        <v>2056.8420912851238</v>
      </c>
      <c r="E10683" s="109">
        <v>332382.59817537572</v>
      </c>
    </row>
    <row r="10684" spans="1:5" x14ac:dyDescent="0.35">
      <c r="A10684" s="107" t="s">
        <v>5</v>
      </c>
      <c r="B10684" s="107" t="s">
        <v>38</v>
      </c>
      <c r="C10684" s="110">
        <v>3</v>
      </c>
      <c r="D10684" s="109">
        <v>4879.9992327799109</v>
      </c>
      <c r="E10684" s="109">
        <v>802291.1742264881</v>
      </c>
    </row>
    <row r="10685" spans="1:5" x14ac:dyDescent="0.35">
      <c r="A10685" s="107" t="s">
        <v>5</v>
      </c>
      <c r="B10685" s="107" t="s">
        <v>38</v>
      </c>
      <c r="C10685" s="110">
        <v>4</v>
      </c>
      <c r="D10685" s="109">
        <v>1396.7039377605849</v>
      </c>
      <c r="E10685" s="109">
        <v>215751.10979750441</v>
      </c>
    </row>
    <row r="10686" spans="1:5" x14ac:dyDescent="0.35">
      <c r="A10686" s="107" t="s">
        <v>5</v>
      </c>
      <c r="B10686" s="107" t="s">
        <v>38</v>
      </c>
      <c r="C10686" s="110">
        <v>5</v>
      </c>
      <c r="D10686" s="109">
        <v>3385.8005821907132</v>
      </c>
      <c r="E10686" s="109">
        <v>504575.48803084373</v>
      </c>
    </row>
    <row r="10687" spans="1:5" x14ac:dyDescent="0.35">
      <c r="A10687" s="107" t="s">
        <v>5</v>
      </c>
      <c r="B10687" s="107" t="s">
        <v>38</v>
      </c>
      <c r="C10687" s="110">
        <v>6</v>
      </c>
      <c r="D10687" s="109">
        <v>707.52985378062306</v>
      </c>
      <c r="E10687" s="109">
        <v>99333.899955248504</v>
      </c>
    </row>
    <row r="10688" spans="1:5" x14ac:dyDescent="0.35">
      <c r="A10688" s="107" t="s">
        <v>5</v>
      </c>
      <c r="B10688" s="107" t="s">
        <v>38</v>
      </c>
      <c r="C10688" s="110">
        <v>7</v>
      </c>
      <c r="D10688" s="109">
        <v>0</v>
      </c>
      <c r="E10688" s="109">
        <v>0</v>
      </c>
    </row>
    <row r="10689" spans="1:5" x14ac:dyDescent="0.35">
      <c r="A10689" s="107" t="s">
        <v>5</v>
      </c>
      <c r="B10689" s="107" t="s">
        <v>38</v>
      </c>
      <c r="C10689" s="110">
        <v>8</v>
      </c>
      <c r="D10689" s="109">
        <v>0</v>
      </c>
      <c r="E10689" s="109">
        <v>0</v>
      </c>
    </row>
    <row r="10690" spans="1:5" x14ac:dyDescent="0.35">
      <c r="A10690" s="107" t="s">
        <v>5</v>
      </c>
      <c r="B10690" s="107" t="s">
        <v>38</v>
      </c>
      <c r="C10690" s="110">
        <v>9</v>
      </c>
      <c r="D10690" s="109">
        <v>0</v>
      </c>
      <c r="E10690" s="109">
        <v>0</v>
      </c>
    </row>
    <row r="10691" spans="1:5" x14ac:dyDescent="0.35">
      <c r="A10691" s="107" t="s">
        <v>5</v>
      </c>
      <c r="B10691" s="107" t="s">
        <v>38</v>
      </c>
      <c r="C10691" s="110">
        <v>10</v>
      </c>
      <c r="D10691" s="109">
        <v>0</v>
      </c>
      <c r="E10691" s="109">
        <v>0</v>
      </c>
    </row>
    <row r="10692" spans="1:5" x14ac:dyDescent="0.35">
      <c r="A10692" s="107" t="s">
        <v>5</v>
      </c>
      <c r="B10692" s="107" t="s">
        <v>38</v>
      </c>
      <c r="C10692" s="110">
        <v>11</v>
      </c>
      <c r="D10692" s="109">
        <v>0</v>
      </c>
      <c r="E10692" s="109">
        <v>0</v>
      </c>
    </row>
    <row r="10693" spans="1:5" x14ac:dyDescent="0.35">
      <c r="A10693" s="107" t="s">
        <v>5</v>
      </c>
      <c r="B10693" s="107" t="s">
        <v>38</v>
      </c>
      <c r="C10693" s="110">
        <v>12</v>
      </c>
      <c r="D10693" s="109">
        <v>0</v>
      </c>
      <c r="E10693" s="109">
        <v>0</v>
      </c>
    </row>
    <row r="10694" spans="1:5" x14ac:dyDescent="0.35">
      <c r="A10694" s="107" t="s">
        <v>5</v>
      </c>
      <c r="B10694" s="107" t="s">
        <v>39</v>
      </c>
      <c r="C10694" s="110">
        <v>1</v>
      </c>
      <c r="D10694" s="109">
        <v>34863.839999999997</v>
      </c>
      <c r="E10694" s="109">
        <v>2538351.0691736648</v>
      </c>
    </row>
    <row r="10695" spans="1:5" x14ac:dyDescent="0.35">
      <c r="A10695" s="107" t="s">
        <v>5</v>
      </c>
      <c r="B10695" s="107" t="s">
        <v>39</v>
      </c>
      <c r="C10695" s="110">
        <v>2</v>
      </c>
      <c r="D10695" s="109">
        <v>25834.697718984618</v>
      </c>
      <c r="E10695" s="109">
        <v>1817254.3431088959</v>
      </c>
    </row>
    <row r="10696" spans="1:5" x14ac:dyDescent="0.35">
      <c r="A10696" s="107" t="s">
        <v>5</v>
      </c>
      <c r="B10696" s="107" t="s">
        <v>39</v>
      </c>
      <c r="C10696" s="110">
        <v>3</v>
      </c>
      <c r="D10696" s="109">
        <v>15252</v>
      </c>
      <c r="E10696" s="109">
        <v>1171256.1992450049</v>
      </c>
    </row>
    <row r="10697" spans="1:5" x14ac:dyDescent="0.35">
      <c r="A10697" s="107" t="s">
        <v>5</v>
      </c>
      <c r="B10697" s="107" t="s">
        <v>39</v>
      </c>
      <c r="C10697" s="110">
        <v>4</v>
      </c>
      <c r="D10697" s="109">
        <v>14760</v>
      </c>
      <c r="E10697" s="109">
        <v>1072298.381324565</v>
      </c>
    </row>
    <row r="10698" spans="1:5" x14ac:dyDescent="0.35">
      <c r="A10698" s="107" t="s">
        <v>5</v>
      </c>
      <c r="B10698" s="107" t="s">
        <v>39</v>
      </c>
      <c r="C10698" s="110">
        <v>5</v>
      </c>
      <c r="D10698" s="109">
        <v>15252</v>
      </c>
      <c r="E10698" s="109">
        <v>1118135.883365636</v>
      </c>
    </row>
    <row r="10699" spans="1:5" x14ac:dyDescent="0.35">
      <c r="A10699" s="107" t="s">
        <v>5</v>
      </c>
      <c r="B10699" s="107" t="s">
        <v>39</v>
      </c>
      <c r="C10699" s="110">
        <v>6</v>
      </c>
      <c r="D10699" s="109">
        <v>14760</v>
      </c>
      <c r="E10699" s="109">
        <v>944057.54248124955</v>
      </c>
    </row>
    <row r="10700" spans="1:5" x14ac:dyDescent="0.35">
      <c r="A10700" s="107" t="s">
        <v>5</v>
      </c>
      <c r="B10700" s="107" t="s">
        <v>39</v>
      </c>
      <c r="C10700" s="110">
        <v>7</v>
      </c>
      <c r="D10700" s="109">
        <v>15252</v>
      </c>
      <c r="E10700" s="109">
        <v>912822.48183805542</v>
      </c>
    </row>
    <row r="10701" spans="1:5" x14ac:dyDescent="0.35">
      <c r="A10701" s="107" t="s">
        <v>5</v>
      </c>
      <c r="B10701" s="107" t="s">
        <v>39</v>
      </c>
      <c r="C10701" s="110">
        <v>8</v>
      </c>
      <c r="D10701" s="109">
        <v>15252</v>
      </c>
      <c r="E10701" s="109">
        <v>956645.17400898598</v>
      </c>
    </row>
    <row r="10702" spans="1:5" x14ac:dyDescent="0.35">
      <c r="A10702" s="107" t="s">
        <v>5</v>
      </c>
      <c r="B10702" s="107" t="s">
        <v>39</v>
      </c>
      <c r="C10702" s="110">
        <v>9</v>
      </c>
      <c r="D10702" s="109">
        <v>14760</v>
      </c>
      <c r="E10702" s="109">
        <v>808685.93236789049</v>
      </c>
    </row>
    <row r="10703" spans="1:5" x14ac:dyDescent="0.35">
      <c r="A10703" s="107" t="s">
        <v>5</v>
      </c>
      <c r="B10703" s="107" t="s">
        <v>39</v>
      </c>
      <c r="C10703" s="110">
        <v>10</v>
      </c>
      <c r="D10703" s="109">
        <v>10634.683886655819</v>
      </c>
      <c r="E10703" s="109">
        <v>346495.4695388102</v>
      </c>
    </row>
    <row r="10704" spans="1:5" x14ac:dyDescent="0.35">
      <c r="A10704" s="107" t="s">
        <v>5</v>
      </c>
      <c r="B10704" s="107" t="s">
        <v>39</v>
      </c>
      <c r="C10704" s="110">
        <v>11</v>
      </c>
      <c r="D10704" s="109">
        <v>8343.5</v>
      </c>
      <c r="E10704" s="109">
        <v>252037.10169765499</v>
      </c>
    </row>
    <row r="10705" spans="1:5" x14ac:dyDescent="0.35">
      <c r="A10705" s="107" t="s">
        <v>5</v>
      </c>
      <c r="B10705" s="107" t="s">
        <v>39</v>
      </c>
      <c r="C10705" s="110">
        <v>12</v>
      </c>
      <c r="D10705" s="109">
        <v>10048.397408491919</v>
      </c>
      <c r="E10705" s="109">
        <v>259599.68621226639</v>
      </c>
    </row>
    <row r="10706" spans="1:5" x14ac:dyDescent="0.35">
      <c r="A10706" s="107" t="s">
        <v>5</v>
      </c>
      <c r="B10706" s="107" t="s">
        <v>336</v>
      </c>
      <c r="C10706" s="110">
        <v>1</v>
      </c>
      <c r="D10706" s="109">
        <v>5427.2650476211529</v>
      </c>
      <c r="E10706" s="109">
        <v>398907.28397036798</v>
      </c>
    </row>
    <row r="10707" spans="1:5" x14ac:dyDescent="0.35">
      <c r="A10707" s="107" t="s">
        <v>5</v>
      </c>
      <c r="B10707" s="107" t="s">
        <v>336</v>
      </c>
      <c r="C10707" s="110">
        <v>2</v>
      </c>
      <c r="D10707" s="109">
        <v>3535.0038479626351</v>
      </c>
      <c r="E10707" s="109">
        <v>253026.06122771039</v>
      </c>
    </row>
    <row r="10708" spans="1:5" x14ac:dyDescent="0.35">
      <c r="A10708" s="107" t="s">
        <v>5</v>
      </c>
      <c r="B10708" s="107" t="s">
        <v>336</v>
      </c>
      <c r="C10708" s="110">
        <v>3</v>
      </c>
      <c r="D10708" s="109">
        <v>4249.5454661973145</v>
      </c>
      <c r="E10708" s="109">
        <v>320779.18485411973</v>
      </c>
    </row>
    <row r="10709" spans="1:5" x14ac:dyDescent="0.35">
      <c r="A10709" s="107" t="s">
        <v>5</v>
      </c>
      <c r="B10709" s="107" t="s">
        <v>336</v>
      </c>
      <c r="C10709" s="110">
        <v>4</v>
      </c>
      <c r="D10709" s="109">
        <v>5529.7895029322144</v>
      </c>
      <c r="E10709" s="109">
        <v>393818.06403429568</v>
      </c>
    </row>
    <row r="10710" spans="1:5" x14ac:dyDescent="0.35">
      <c r="A10710" s="107" t="s">
        <v>5</v>
      </c>
      <c r="B10710" s="107" t="s">
        <v>336</v>
      </c>
      <c r="C10710" s="110">
        <v>5</v>
      </c>
      <c r="D10710" s="109">
        <v>5814.6779520680866</v>
      </c>
      <c r="E10710" s="109">
        <v>419187.48788579082</v>
      </c>
    </row>
    <row r="10711" spans="1:5" x14ac:dyDescent="0.35">
      <c r="A10711" s="107" t="s">
        <v>5</v>
      </c>
      <c r="B10711" s="107" t="s">
        <v>336</v>
      </c>
      <c r="C10711" s="110">
        <v>6</v>
      </c>
      <c r="D10711" s="109">
        <v>5599.593815007107</v>
      </c>
      <c r="E10711" s="109">
        <v>349694.48643840378</v>
      </c>
    </row>
    <row r="10712" spans="1:5" x14ac:dyDescent="0.35">
      <c r="A10712" s="107" t="s">
        <v>5</v>
      </c>
      <c r="B10712" s="107" t="s">
        <v>336</v>
      </c>
      <c r="C10712" s="110">
        <v>7</v>
      </c>
      <c r="D10712" s="109">
        <v>5861.8150580800457</v>
      </c>
      <c r="E10712" s="109">
        <v>341435.8711459366</v>
      </c>
    </row>
    <row r="10713" spans="1:5" x14ac:dyDescent="0.35">
      <c r="A10713" s="107" t="s">
        <v>5</v>
      </c>
      <c r="B10713" s="107" t="s">
        <v>336</v>
      </c>
      <c r="C10713" s="110">
        <v>8</v>
      </c>
      <c r="D10713" s="109">
        <v>1884.9408106465239</v>
      </c>
      <c r="E10713" s="109">
        <v>114489.9691790947</v>
      </c>
    </row>
    <row r="10714" spans="1:5" x14ac:dyDescent="0.35">
      <c r="A10714" s="107" t="s">
        <v>5</v>
      </c>
      <c r="B10714" s="107" t="s">
        <v>336</v>
      </c>
      <c r="C10714" s="110">
        <v>9</v>
      </c>
      <c r="D10714" s="109">
        <v>5700.171543821044</v>
      </c>
      <c r="E10714" s="109">
        <v>297726.09216956509</v>
      </c>
    </row>
    <row r="10715" spans="1:5" x14ac:dyDescent="0.35">
      <c r="A10715" s="107" t="s">
        <v>5</v>
      </c>
      <c r="B10715" s="107" t="s">
        <v>336</v>
      </c>
      <c r="C10715" s="110">
        <v>10</v>
      </c>
      <c r="D10715" s="109">
        <v>5721.5188288780209</v>
      </c>
      <c r="E10715" s="109">
        <v>122884.85747248201</v>
      </c>
    </row>
    <row r="10716" spans="1:5" x14ac:dyDescent="0.35">
      <c r="A10716" s="107" t="s">
        <v>5</v>
      </c>
      <c r="B10716" s="107" t="s">
        <v>336</v>
      </c>
      <c r="C10716" s="110">
        <v>11</v>
      </c>
      <c r="D10716" s="109">
        <v>5224.1421308529571</v>
      </c>
      <c r="E10716" s="109">
        <v>85588.944105556337</v>
      </c>
    </row>
    <row r="10717" spans="1:5" x14ac:dyDescent="0.35">
      <c r="A10717" s="107" t="s">
        <v>5</v>
      </c>
      <c r="B10717" s="107" t="s">
        <v>336</v>
      </c>
      <c r="C10717" s="110">
        <v>12</v>
      </c>
      <c r="D10717" s="109">
        <v>5382.2310896505942</v>
      </c>
      <c r="E10717" s="109">
        <v>89337.204136538741</v>
      </c>
    </row>
    <row r="10718" spans="1:5" x14ac:dyDescent="0.35">
      <c r="A10718" s="107" t="s">
        <v>5</v>
      </c>
      <c r="B10718" s="107" t="s">
        <v>335</v>
      </c>
      <c r="C10718" s="110">
        <v>1</v>
      </c>
      <c r="D10718" s="109">
        <v>864.1371393745502</v>
      </c>
      <c r="E10718" s="109">
        <v>63621.306272723159</v>
      </c>
    </row>
    <row r="10719" spans="1:5" x14ac:dyDescent="0.35">
      <c r="A10719" s="107" t="s">
        <v>5</v>
      </c>
      <c r="B10719" s="107" t="s">
        <v>335</v>
      </c>
      <c r="C10719" s="110">
        <v>2</v>
      </c>
      <c r="D10719" s="109">
        <v>691.23207577322705</v>
      </c>
      <c r="E10719" s="109">
        <v>49038.648115069373</v>
      </c>
    </row>
    <row r="10720" spans="1:5" x14ac:dyDescent="0.35">
      <c r="A10720" s="107" t="s">
        <v>5</v>
      </c>
      <c r="B10720" s="107" t="s">
        <v>335</v>
      </c>
      <c r="C10720" s="110">
        <v>3</v>
      </c>
      <c r="D10720" s="109">
        <v>627.08874108426528</v>
      </c>
      <c r="E10720" s="109">
        <v>47026.57597620006</v>
      </c>
    </row>
    <row r="10721" spans="1:5" x14ac:dyDescent="0.35">
      <c r="A10721" s="107" t="s">
        <v>5</v>
      </c>
      <c r="B10721" s="107" t="s">
        <v>335</v>
      </c>
      <c r="C10721" s="110">
        <v>4</v>
      </c>
      <c r="D10721" s="109">
        <v>411.21104344520973</v>
      </c>
      <c r="E10721" s="109">
        <v>28600.617357733121</v>
      </c>
    </row>
    <row r="10722" spans="1:5" x14ac:dyDescent="0.35">
      <c r="A10722" s="107" t="s">
        <v>5</v>
      </c>
      <c r="B10722" s="107" t="s">
        <v>335</v>
      </c>
      <c r="C10722" s="110">
        <v>5</v>
      </c>
      <c r="D10722" s="109">
        <v>221.04852361893811</v>
      </c>
      <c r="E10722" s="109">
        <v>15993.1019513353</v>
      </c>
    </row>
    <row r="10723" spans="1:5" x14ac:dyDescent="0.35">
      <c r="A10723" s="107" t="s">
        <v>5</v>
      </c>
      <c r="B10723" s="107" t="s">
        <v>335</v>
      </c>
      <c r="C10723" s="110">
        <v>6</v>
      </c>
      <c r="D10723" s="109">
        <v>152.29254371367281</v>
      </c>
      <c r="E10723" s="109">
        <v>9621.4569193622592</v>
      </c>
    </row>
    <row r="10724" spans="1:5" x14ac:dyDescent="0.35">
      <c r="A10724" s="107" t="s">
        <v>5</v>
      </c>
      <c r="B10724" s="107" t="s">
        <v>335</v>
      </c>
      <c r="C10724" s="110">
        <v>7</v>
      </c>
      <c r="D10724" s="109">
        <v>220.71411440536639</v>
      </c>
      <c r="E10724" s="109">
        <v>12751.43545985711</v>
      </c>
    </row>
    <row r="10725" spans="1:5" x14ac:dyDescent="0.35">
      <c r="A10725" s="107" t="s">
        <v>5</v>
      </c>
      <c r="B10725" s="107" t="s">
        <v>335</v>
      </c>
      <c r="C10725" s="110">
        <v>8</v>
      </c>
      <c r="D10725" s="109">
        <v>340.50803838745662</v>
      </c>
      <c r="E10725" s="109">
        <v>20202.355906172241</v>
      </c>
    </row>
    <row r="10726" spans="1:5" x14ac:dyDescent="0.35">
      <c r="A10726" s="107" t="s">
        <v>5</v>
      </c>
      <c r="B10726" s="107" t="s">
        <v>335</v>
      </c>
      <c r="C10726" s="110">
        <v>9</v>
      </c>
      <c r="D10726" s="109">
        <v>495.0287098928892</v>
      </c>
      <c r="E10726" s="109">
        <v>23848.417039246298</v>
      </c>
    </row>
    <row r="10727" spans="1:5" x14ac:dyDescent="0.35">
      <c r="A10727" s="107" t="s">
        <v>5</v>
      </c>
      <c r="B10727" s="107" t="s">
        <v>335</v>
      </c>
      <c r="C10727" s="110">
        <v>10</v>
      </c>
      <c r="D10727" s="109">
        <v>648.65925259385267</v>
      </c>
      <c r="E10727" s="109">
        <v>6431.1423102371782</v>
      </c>
    </row>
    <row r="10728" spans="1:5" x14ac:dyDescent="0.35">
      <c r="A10728" s="107" t="s">
        <v>5</v>
      </c>
      <c r="B10728" s="107" t="s">
        <v>335</v>
      </c>
      <c r="C10728" s="110">
        <v>11</v>
      </c>
      <c r="D10728" s="109">
        <v>660.38667319342619</v>
      </c>
      <c r="E10728" s="109">
        <v>2446.219786055316</v>
      </c>
    </row>
    <row r="10729" spans="1:5" x14ac:dyDescent="0.35">
      <c r="A10729" s="107" t="s">
        <v>5</v>
      </c>
      <c r="B10729" s="107" t="s">
        <v>335</v>
      </c>
      <c r="C10729" s="110">
        <v>12</v>
      </c>
      <c r="D10729" s="109">
        <v>741.978874772994</v>
      </c>
      <c r="E10729" s="109">
        <v>4217.9796922615378</v>
      </c>
    </row>
    <row r="10730" spans="1:5" x14ac:dyDescent="0.35">
      <c r="A10730" s="107" t="s">
        <v>5</v>
      </c>
      <c r="B10730" s="107" t="s">
        <v>334</v>
      </c>
      <c r="C10730" s="110">
        <v>1</v>
      </c>
      <c r="D10730" s="109">
        <v>37.94294396916294</v>
      </c>
      <c r="E10730" s="109">
        <v>2642.9968710572198</v>
      </c>
    </row>
    <row r="10731" spans="1:5" x14ac:dyDescent="0.35">
      <c r="A10731" s="107" t="s">
        <v>5</v>
      </c>
      <c r="B10731" s="107" t="s">
        <v>334</v>
      </c>
      <c r="C10731" s="110">
        <v>2</v>
      </c>
      <c r="D10731" s="109">
        <v>20.627124794629239</v>
      </c>
      <c r="E10731" s="109">
        <v>1373.0144782277539</v>
      </c>
    </row>
    <row r="10732" spans="1:5" x14ac:dyDescent="0.35">
      <c r="A10732" s="107" t="s">
        <v>5</v>
      </c>
      <c r="B10732" s="107" t="s">
        <v>334</v>
      </c>
      <c r="C10732" s="110">
        <v>3</v>
      </c>
      <c r="D10732" s="109">
        <v>25.443865524071189</v>
      </c>
      <c r="E10732" s="109">
        <v>1741.627375712126</v>
      </c>
    </row>
    <row r="10733" spans="1:5" x14ac:dyDescent="0.35">
      <c r="A10733" s="107" t="s">
        <v>5</v>
      </c>
      <c r="B10733" s="107" t="s">
        <v>334</v>
      </c>
      <c r="C10733" s="110">
        <v>4</v>
      </c>
      <c r="D10733" s="109">
        <v>18.567228314012532</v>
      </c>
      <c r="E10733" s="109">
        <v>1195.8319458412959</v>
      </c>
    </row>
    <row r="10734" spans="1:5" x14ac:dyDescent="0.35">
      <c r="A10734" s="107" t="s">
        <v>5</v>
      </c>
      <c r="B10734" s="107" t="s">
        <v>334</v>
      </c>
      <c r="C10734" s="110">
        <v>5</v>
      </c>
      <c r="D10734" s="109">
        <v>15.73665396037557</v>
      </c>
      <c r="E10734" s="109">
        <v>1031.8626024966279</v>
      </c>
    </row>
    <row r="10735" spans="1:5" x14ac:dyDescent="0.35">
      <c r="A10735" s="107" t="s">
        <v>5</v>
      </c>
      <c r="B10735" s="107" t="s">
        <v>334</v>
      </c>
      <c r="C10735" s="110">
        <v>6</v>
      </c>
      <c r="D10735" s="109">
        <v>13.391559780662771</v>
      </c>
      <c r="E10735" s="109">
        <v>840.07836219475507</v>
      </c>
    </row>
    <row r="10736" spans="1:5" x14ac:dyDescent="0.35">
      <c r="A10736" s="107" t="s">
        <v>5</v>
      </c>
      <c r="B10736" s="107" t="s">
        <v>334</v>
      </c>
      <c r="C10736" s="110">
        <v>7</v>
      </c>
      <c r="D10736" s="109">
        <v>17.984492740669449</v>
      </c>
      <c r="E10736" s="109">
        <v>1083.622751486831</v>
      </c>
    </row>
    <row r="10737" spans="1:5" x14ac:dyDescent="0.35">
      <c r="A10737" s="107" t="s">
        <v>5</v>
      </c>
      <c r="B10737" s="107" t="s">
        <v>334</v>
      </c>
      <c r="C10737" s="110">
        <v>8</v>
      </c>
      <c r="D10737" s="109">
        <v>22.41757245242772</v>
      </c>
      <c r="E10737" s="109">
        <v>1358.454481081091</v>
      </c>
    </row>
    <row r="10738" spans="1:5" x14ac:dyDescent="0.35">
      <c r="A10738" s="107" t="s">
        <v>5</v>
      </c>
      <c r="B10738" s="107" t="s">
        <v>334</v>
      </c>
      <c r="C10738" s="110">
        <v>9</v>
      </c>
      <c r="D10738" s="109">
        <v>28.209510032456141</v>
      </c>
      <c r="E10738" s="109">
        <v>1524.8894252013979</v>
      </c>
    </row>
    <row r="10739" spans="1:5" x14ac:dyDescent="0.35">
      <c r="A10739" s="107" t="s">
        <v>5</v>
      </c>
      <c r="B10739" s="107" t="s">
        <v>334</v>
      </c>
      <c r="C10739" s="110">
        <v>10</v>
      </c>
      <c r="D10739" s="109">
        <v>29.010729101044511</v>
      </c>
      <c r="E10739" s="109">
        <v>416.54890052910412</v>
      </c>
    </row>
    <row r="10740" spans="1:5" x14ac:dyDescent="0.35">
      <c r="A10740" s="107" t="s">
        <v>5</v>
      </c>
      <c r="B10740" s="107" t="s">
        <v>334</v>
      </c>
      <c r="C10740" s="110">
        <v>11</v>
      </c>
      <c r="D10740" s="109">
        <v>32.544920132532923</v>
      </c>
      <c r="E10740" s="109">
        <v>237.39125700972909</v>
      </c>
    </row>
    <row r="10741" spans="1:5" x14ac:dyDescent="0.35">
      <c r="A10741" s="107" t="s">
        <v>5</v>
      </c>
      <c r="B10741" s="107" t="s">
        <v>334</v>
      </c>
      <c r="C10741" s="110">
        <v>12</v>
      </c>
      <c r="D10741" s="109">
        <v>31.936253880123481</v>
      </c>
      <c r="E10741" s="109">
        <v>330.83223897793067</v>
      </c>
    </row>
    <row r="10742" spans="1:5" x14ac:dyDescent="0.35">
      <c r="A10742" s="107" t="s">
        <v>5</v>
      </c>
      <c r="B10742" s="107" t="s">
        <v>333</v>
      </c>
      <c r="C10742" s="110">
        <v>1</v>
      </c>
      <c r="D10742" s="109">
        <v>864.1371393745502</v>
      </c>
      <c r="E10742" s="109">
        <v>63621.306272723159</v>
      </c>
    </row>
    <row r="10743" spans="1:5" x14ac:dyDescent="0.35">
      <c r="A10743" s="107" t="s">
        <v>5</v>
      </c>
      <c r="B10743" s="107" t="s">
        <v>333</v>
      </c>
      <c r="C10743" s="110">
        <v>2</v>
      </c>
      <c r="D10743" s="109">
        <v>691.23207577322705</v>
      </c>
      <c r="E10743" s="109">
        <v>49038.648115069373</v>
      </c>
    </row>
    <row r="10744" spans="1:5" x14ac:dyDescent="0.35">
      <c r="A10744" s="107" t="s">
        <v>5</v>
      </c>
      <c r="B10744" s="107" t="s">
        <v>333</v>
      </c>
      <c r="C10744" s="110">
        <v>3</v>
      </c>
      <c r="D10744" s="109">
        <v>627.08874108426528</v>
      </c>
      <c r="E10744" s="109">
        <v>47026.57597620006</v>
      </c>
    </row>
    <row r="10745" spans="1:5" x14ac:dyDescent="0.35">
      <c r="A10745" s="107" t="s">
        <v>5</v>
      </c>
      <c r="B10745" s="107" t="s">
        <v>333</v>
      </c>
      <c r="C10745" s="110">
        <v>4</v>
      </c>
      <c r="D10745" s="109">
        <v>411.21104344520973</v>
      </c>
      <c r="E10745" s="109">
        <v>28600.617357733121</v>
      </c>
    </row>
    <row r="10746" spans="1:5" x14ac:dyDescent="0.35">
      <c r="A10746" s="107" t="s">
        <v>5</v>
      </c>
      <c r="B10746" s="107" t="s">
        <v>333</v>
      </c>
      <c r="C10746" s="110">
        <v>5</v>
      </c>
      <c r="D10746" s="109">
        <v>221.04852361893811</v>
      </c>
      <c r="E10746" s="109">
        <v>15993.1019513353</v>
      </c>
    </row>
    <row r="10747" spans="1:5" x14ac:dyDescent="0.35">
      <c r="A10747" s="107" t="s">
        <v>5</v>
      </c>
      <c r="B10747" s="107" t="s">
        <v>333</v>
      </c>
      <c r="C10747" s="110">
        <v>6</v>
      </c>
      <c r="D10747" s="109">
        <v>152.29254371367281</v>
      </c>
      <c r="E10747" s="109">
        <v>9621.4569193622592</v>
      </c>
    </row>
    <row r="10748" spans="1:5" x14ac:dyDescent="0.35">
      <c r="A10748" s="107" t="s">
        <v>5</v>
      </c>
      <c r="B10748" s="107" t="s">
        <v>333</v>
      </c>
      <c r="C10748" s="110">
        <v>7</v>
      </c>
      <c r="D10748" s="109">
        <v>220.71411440536639</v>
      </c>
      <c r="E10748" s="109">
        <v>12751.43545985711</v>
      </c>
    </row>
    <row r="10749" spans="1:5" x14ac:dyDescent="0.35">
      <c r="A10749" s="107" t="s">
        <v>5</v>
      </c>
      <c r="B10749" s="107" t="s">
        <v>333</v>
      </c>
      <c r="C10749" s="110">
        <v>8</v>
      </c>
      <c r="D10749" s="109">
        <v>340.50803838745662</v>
      </c>
      <c r="E10749" s="109">
        <v>20202.355906172241</v>
      </c>
    </row>
    <row r="10750" spans="1:5" x14ac:dyDescent="0.35">
      <c r="A10750" s="107" t="s">
        <v>5</v>
      </c>
      <c r="B10750" s="107" t="s">
        <v>333</v>
      </c>
      <c r="C10750" s="110">
        <v>9</v>
      </c>
      <c r="D10750" s="109">
        <v>495.0287098928892</v>
      </c>
      <c r="E10750" s="109">
        <v>23848.417039246298</v>
      </c>
    </row>
    <row r="10751" spans="1:5" x14ac:dyDescent="0.35">
      <c r="A10751" s="107" t="s">
        <v>5</v>
      </c>
      <c r="B10751" s="107" t="s">
        <v>333</v>
      </c>
      <c r="C10751" s="110">
        <v>10</v>
      </c>
      <c r="D10751" s="109">
        <v>651.99224430436561</v>
      </c>
      <c r="E10751" s="109">
        <v>6431.1423102371782</v>
      </c>
    </row>
    <row r="10752" spans="1:5" x14ac:dyDescent="0.35">
      <c r="A10752" s="107" t="s">
        <v>5</v>
      </c>
      <c r="B10752" s="107" t="s">
        <v>333</v>
      </c>
      <c r="C10752" s="110">
        <v>11</v>
      </c>
      <c r="D10752" s="109">
        <v>665.94687273394868</v>
      </c>
      <c r="E10752" s="109">
        <v>2446.219786055316</v>
      </c>
    </row>
    <row r="10753" spans="1:5" x14ac:dyDescent="0.35">
      <c r="A10753" s="107" t="s">
        <v>5</v>
      </c>
      <c r="B10753" s="107" t="s">
        <v>333</v>
      </c>
      <c r="C10753" s="110">
        <v>12</v>
      </c>
      <c r="D10753" s="109">
        <v>738.69391954631999</v>
      </c>
      <c r="E10753" s="109">
        <v>4217.9796922615378</v>
      </c>
    </row>
    <row r="10754" spans="1:5" x14ac:dyDescent="0.35">
      <c r="A10754" s="107" t="s">
        <v>5</v>
      </c>
      <c r="B10754" s="107" t="s">
        <v>332</v>
      </c>
      <c r="C10754" s="110">
        <v>1</v>
      </c>
      <c r="D10754" s="109">
        <v>679.73768672256438</v>
      </c>
      <c r="E10754" s="109">
        <v>50731.591434860107</v>
      </c>
    </row>
    <row r="10755" spans="1:5" x14ac:dyDescent="0.35">
      <c r="A10755" s="107" t="s">
        <v>5</v>
      </c>
      <c r="B10755" s="107" t="s">
        <v>332</v>
      </c>
      <c r="C10755" s="110">
        <v>2</v>
      </c>
      <c r="D10755" s="109">
        <v>571.97634874804817</v>
      </c>
      <c r="E10755" s="109">
        <v>41126.17509663065</v>
      </c>
    </row>
    <row r="10756" spans="1:5" x14ac:dyDescent="0.35">
      <c r="A10756" s="107" t="s">
        <v>5</v>
      </c>
      <c r="B10756" s="107" t="s">
        <v>332</v>
      </c>
      <c r="C10756" s="110">
        <v>3</v>
      </c>
      <c r="D10756" s="109">
        <v>576.06463248412808</v>
      </c>
      <c r="E10756" s="109">
        <v>44308.951223573007</v>
      </c>
    </row>
    <row r="10757" spans="1:5" x14ac:dyDescent="0.35">
      <c r="A10757" s="107" t="s">
        <v>5</v>
      </c>
      <c r="B10757" s="107" t="s">
        <v>332</v>
      </c>
      <c r="C10757" s="110">
        <v>4</v>
      </c>
      <c r="D10757" s="109">
        <v>383.75354683128569</v>
      </c>
      <c r="E10757" s="109">
        <v>27173.648798212111</v>
      </c>
    </row>
    <row r="10758" spans="1:5" x14ac:dyDescent="0.35">
      <c r="A10758" s="107" t="s">
        <v>5</v>
      </c>
      <c r="B10758" s="107" t="s">
        <v>332</v>
      </c>
      <c r="C10758" s="110">
        <v>5</v>
      </c>
      <c r="D10758" s="109">
        <v>224.77903465283561</v>
      </c>
      <c r="E10758" s="109">
        <v>16556.727861837091</v>
      </c>
    </row>
    <row r="10759" spans="1:5" x14ac:dyDescent="0.35">
      <c r="A10759" s="107" t="s">
        <v>5</v>
      </c>
      <c r="B10759" s="107" t="s">
        <v>332</v>
      </c>
      <c r="C10759" s="110">
        <v>6</v>
      </c>
      <c r="D10759" s="109">
        <v>175.05317714574559</v>
      </c>
      <c r="E10759" s="109">
        <v>11271.822661579539</v>
      </c>
    </row>
    <row r="10760" spans="1:5" x14ac:dyDescent="0.35">
      <c r="A10760" s="107" t="s">
        <v>5</v>
      </c>
      <c r="B10760" s="107" t="s">
        <v>332</v>
      </c>
      <c r="C10760" s="110">
        <v>7</v>
      </c>
      <c r="D10760" s="109">
        <v>180.0471234546923</v>
      </c>
      <c r="E10760" s="109">
        <v>10593.884504226069</v>
      </c>
    </row>
    <row r="10761" spans="1:5" x14ac:dyDescent="0.35">
      <c r="A10761" s="107" t="s">
        <v>5</v>
      </c>
      <c r="B10761" s="107" t="s">
        <v>332</v>
      </c>
      <c r="C10761" s="110">
        <v>8</v>
      </c>
      <c r="D10761" s="109">
        <v>327.20791146595218</v>
      </c>
      <c r="E10761" s="109">
        <v>19890.785751900868</v>
      </c>
    </row>
    <row r="10762" spans="1:5" x14ac:dyDescent="0.35">
      <c r="A10762" s="107" t="s">
        <v>5</v>
      </c>
      <c r="B10762" s="107" t="s">
        <v>332</v>
      </c>
      <c r="C10762" s="110">
        <v>9</v>
      </c>
      <c r="D10762" s="109">
        <v>420.28341091171171</v>
      </c>
      <c r="E10762" s="109">
        <v>20949.154756235701</v>
      </c>
    </row>
    <row r="10763" spans="1:5" x14ac:dyDescent="0.35">
      <c r="A10763" s="107" t="s">
        <v>5</v>
      </c>
      <c r="B10763" s="107" t="s">
        <v>332</v>
      </c>
      <c r="C10763" s="110">
        <v>10</v>
      </c>
      <c r="D10763" s="109">
        <v>549.73184349225573</v>
      </c>
      <c r="E10763" s="109">
        <v>5453.1771018712188</v>
      </c>
    </row>
    <row r="10764" spans="1:5" x14ac:dyDescent="0.35">
      <c r="A10764" s="107" t="s">
        <v>5</v>
      </c>
      <c r="B10764" s="107" t="s">
        <v>332</v>
      </c>
      <c r="C10764" s="110">
        <v>11</v>
      </c>
      <c r="D10764" s="109">
        <v>460.56884663531969</v>
      </c>
      <c r="E10764" s="109">
        <v>1245.0199661431509</v>
      </c>
    </row>
    <row r="10765" spans="1:5" x14ac:dyDescent="0.35">
      <c r="A10765" s="107" t="s">
        <v>5</v>
      </c>
      <c r="B10765" s="107" t="s">
        <v>332</v>
      </c>
      <c r="C10765" s="110">
        <v>12</v>
      </c>
      <c r="D10765" s="109">
        <v>583.96798213436523</v>
      </c>
      <c r="E10765" s="109">
        <v>2629.7815510211049</v>
      </c>
    </row>
    <row r="10766" spans="1:5" x14ac:dyDescent="0.35">
      <c r="A10766" s="107" t="s">
        <v>5</v>
      </c>
      <c r="B10766" s="107" t="s">
        <v>331</v>
      </c>
      <c r="C10766" s="110">
        <v>1</v>
      </c>
      <c r="D10766" s="109">
        <v>776.9865890437751</v>
      </c>
      <c r="E10766" s="109">
        <v>58230.962557038882</v>
      </c>
    </row>
    <row r="10767" spans="1:5" x14ac:dyDescent="0.35">
      <c r="A10767" s="107" t="s">
        <v>5</v>
      </c>
      <c r="B10767" s="107" t="s">
        <v>331</v>
      </c>
      <c r="C10767" s="110">
        <v>2</v>
      </c>
      <c r="D10767" s="109">
        <v>557.44084771862231</v>
      </c>
      <c r="E10767" s="109">
        <v>40106.763078853481</v>
      </c>
    </row>
    <row r="10768" spans="1:5" x14ac:dyDescent="0.35">
      <c r="A10768" s="107" t="s">
        <v>5</v>
      </c>
      <c r="B10768" s="107" t="s">
        <v>331</v>
      </c>
      <c r="C10768" s="110">
        <v>3</v>
      </c>
      <c r="D10768" s="109">
        <v>585.86244039452242</v>
      </c>
      <c r="E10768" s="109">
        <v>45054.311792011911</v>
      </c>
    </row>
    <row r="10769" spans="1:5" x14ac:dyDescent="0.35">
      <c r="A10769" s="107" t="s">
        <v>5</v>
      </c>
      <c r="B10769" s="107" t="s">
        <v>331</v>
      </c>
      <c r="C10769" s="110">
        <v>4</v>
      </c>
      <c r="D10769" s="109">
        <v>398.50401891479521</v>
      </c>
      <c r="E10769" s="109">
        <v>28198.040453222071</v>
      </c>
    </row>
    <row r="10770" spans="1:5" x14ac:dyDescent="0.35">
      <c r="A10770" s="107" t="s">
        <v>5</v>
      </c>
      <c r="B10770" s="107" t="s">
        <v>331</v>
      </c>
      <c r="C10770" s="110">
        <v>5</v>
      </c>
      <c r="D10770" s="109">
        <v>273.92906894072308</v>
      </c>
      <c r="E10770" s="109">
        <v>20202.66017470591</v>
      </c>
    </row>
    <row r="10771" spans="1:5" x14ac:dyDescent="0.35">
      <c r="A10771" s="107" t="s">
        <v>5</v>
      </c>
      <c r="B10771" s="107" t="s">
        <v>331</v>
      </c>
      <c r="C10771" s="110">
        <v>6</v>
      </c>
      <c r="D10771" s="109">
        <v>181.20701969025501</v>
      </c>
      <c r="E10771" s="109">
        <v>11833.96753925233</v>
      </c>
    </row>
    <row r="10772" spans="1:5" x14ac:dyDescent="0.35">
      <c r="A10772" s="107" t="s">
        <v>5</v>
      </c>
      <c r="B10772" s="107" t="s">
        <v>331</v>
      </c>
      <c r="C10772" s="110">
        <v>7</v>
      </c>
      <c r="D10772" s="109">
        <v>235.17064322989191</v>
      </c>
      <c r="E10772" s="109">
        <v>14046.37247912191</v>
      </c>
    </row>
    <row r="10773" spans="1:5" x14ac:dyDescent="0.35">
      <c r="A10773" s="107" t="s">
        <v>5</v>
      </c>
      <c r="B10773" s="107" t="s">
        <v>331</v>
      </c>
      <c r="C10773" s="110">
        <v>8</v>
      </c>
      <c r="D10773" s="109">
        <v>364.6589709390243</v>
      </c>
      <c r="E10773" s="109">
        <v>22370.450125862459</v>
      </c>
    </row>
    <row r="10774" spans="1:5" x14ac:dyDescent="0.35">
      <c r="A10774" s="107" t="s">
        <v>5</v>
      </c>
      <c r="B10774" s="107" t="s">
        <v>331</v>
      </c>
      <c r="C10774" s="110">
        <v>9</v>
      </c>
      <c r="D10774" s="109">
        <v>446.2611618169102</v>
      </c>
      <c r="E10774" s="109">
        <v>22832.887808331339</v>
      </c>
    </row>
    <row r="10775" spans="1:5" x14ac:dyDescent="0.35">
      <c r="A10775" s="107" t="s">
        <v>5</v>
      </c>
      <c r="B10775" s="107" t="s">
        <v>331</v>
      </c>
      <c r="C10775" s="110">
        <v>10</v>
      </c>
      <c r="D10775" s="109">
        <v>650.76861319242084</v>
      </c>
      <c r="E10775" s="109">
        <v>6825.6702476444698</v>
      </c>
    </row>
    <row r="10776" spans="1:5" x14ac:dyDescent="0.35">
      <c r="A10776" s="107" t="s">
        <v>5</v>
      </c>
      <c r="B10776" s="107" t="s">
        <v>331</v>
      </c>
      <c r="C10776" s="110">
        <v>11</v>
      </c>
      <c r="D10776" s="109">
        <v>294.48446785663032</v>
      </c>
      <c r="E10776" s="109">
        <v>903.48592830915584</v>
      </c>
    </row>
    <row r="10777" spans="1:5" x14ac:dyDescent="0.35">
      <c r="A10777" s="107" t="s">
        <v>5</v>
      </c>
      <c r="B10777" s="107" t="s">
        <v>331</v>
      </c>
      <c r="C10777" s="110">
        <v>12</v>
      </c>
      <c r="D10777" s="109">
        <v>758.56639905693589</v>
      </c>
      <c r="E10777" s="109">
        <v>3829.1270302759558</v>
      </c>
    </row>
    <row r="10778" spans="1:5" x14ac:dyDescent="0.35">
      <c r="A10778" s="107" t="s">
        <v>5</v>
      </c>
      <c r="B10778" s="107" t="s">
        <v>330</v>
      </c>
      <c r="C10778" s="110">
        <v>1</v>
      </c>
      <c r="D10778" s="109">
        <v>144.2116641928427</v>
      </c>
      <c r="E10778" s="109">
        <v>10807.88798200038</v>
      </c>
    </row>
    <row r="10779" spans="1:5" x14ac:dyDescent="0.35">
      <c r="A10779" s="107" t="s">
        <v>5</v>
      </c>
      <c r="B10779" s="107" t="s">
        <v>330</v>
      </c>
      <c r="C10779" s="110">
        <v>2</v>
      </c>
      <c r="D10779" s="109">
        <v>546.19658043122047</v>
      </c>
      <c r="E10779" s="109">
        <v>39297.760355180173</v>
      </c>
    </row>
    <row r="10780" spans="1:5" x14ac:dyDescent="0.35">
      <c r="A10780" s="107" t="s">
        <v>5</v>
      </c>
      <c r="B10780" s="107" t="s">
        <v>330</v>
      </c>
      <c r="C10780" s="110">
        <v>3</v>
      </c>
      <c r="D10780" s="109">
        <v>594.37820130664693</v>
      </c>
      <c r="E10780" s="109">
        <v>45709.195465767683</v>
      </c>
    </row>
    <row r="10781" spans="1:5" x14ac:dyDescent="0.35">
      <c r="A10781" s="107" t="s">
        <v>5</v>
      </c>
      <c r="B10781" s="107" t="s">
        <v>330</v>
      </c>
      <c r="C10781" s="110">
        <v>4</v>
      </c>
      <c r="D10781" s="109">
        <v>391.47620881079399</v>
      </c>
      <c r="E10781" s="109">
        <v>27700.75444303366</v>
      </c>
    </row>
    <row r="10782" spans="1:5" x14ac:dyDescent="0.35">
      <c r="A10782" s="107" t="s">
        <v>5</v>
      </c>
      <c r="B10782" s="107" t="s">
        <v>330</v>
      </c>
      <c r="C10782" s="110">
        <v>5</v>
      </c>
      <c r="D10782" s="109">
        <v>248.74812810184829</v>
      </c>
      <c r="E10782" s="109">
        <v>18345.529813863301</v>
      </c>
    </row>
    <row r="10783" spans="1:5" x14ac:dyDescent="0.35">
      <c r="A10783" s="107" t="s">
        <v>5</v>
      </c>
      <c r="B10783" s="107" t="s">
        <v>330</v>
      </c>
      <c r="C10783" s="110">
        <v>6</v>
      </c>
      <c r="D10783" s="109">
        <v>146.7780271260776</v>
      </c>
      <c r="E10783" s="109">
        <v>9585.5359878142262</v>
      </c>
    </row>
    <row r="10784" spans="1:5" x14ac:dyDescent="0.35">
      <c r="A10784" s="107" t="s">
        <v>5</v>
      </c>
      <c r="B10784" s="107" t="s">
        <v>330</v>
      </c>
      <c r="C10784" s="110">
        <v>7</v>
      </c>
      <c r="D10784" s="109">
        <v>243.4955099391214</v>
      </c>
      <c r="E10784" s="109">
        <v>14543.60366848669</v>
      </c>
    </row>
    <row r="10785" spans="1:5" x14ac:dyDescent="0.35">
      <c r="A10785" s="107" t="s">
        <v>5</v>
      </c>
      <c r="B10785" s="107" t="s">
        <v>330</v>
      </c>
      <c r="C10785" s="110">
        <v>8</v>
      </c>
      <c r="D10785" s="109">
        <v>208.66979843991751</v>
      </c>
      <c r="E10785" s="109">
        <v>12801.103745654191</v>
      </c>
    </row>
    <row r="10786" spans="1:5" x14ac:dyDescent="0.35">
      <c r="A10786" s="107" t="s">
        <v>5</v>
      </c>
      <c r="B10786" s="107" t="s">
        <v>330</v>
      </c>
      <c r="C10786" s="110">
        <v>9</v>
      </c>
      <c r="D10786" s="109">
        <v>163.73070494038899</v>
      </c>
      <c r="E10786" s="109">
        <v>8377.2578403690277</v>
      </c>
    </row>
    <row r="10787" spans="1:5" x14ac:dyDescent="0.35">
      <c r="A10787" s="107" t="s">
        <v>5</v>
      </c>
      <c r="B10787" s="107" t="s">
        <v>330</v>
      </c>
      <c r="C10787" s="110">
        <v>10</v>
      </c>
      <c r="D10787" s="109">
        <v>507.42213606027042</v>
      </c>
      <c r="E10787" s="109">
        <v>5210.8437256788166</v>
      </c>
    </row>
    <row r="10788" spans="1:5" x14ac:dyDescent="0.35">
      <c r="A10788" s="107" t="s">
        <v>5</v>
      </c>
      <c r="B10788" s="107" t="s">
        <v>330</v>
      </c>
      <c r="C10788" s="110">
        <v>11</v>
      </c>
      <c r="D10788" s="109">
        <v>478.70673315144171</v>
      </c>
      <c r="E10788" s="109">
        <v>1468.3062119912081</v>
      </c>
    </row>
    <row r="10789" spans="1:5" x14ac:dyDescent="0.35">
      <c r="A10789" s="107" t="s">
        <v>5</v>
      </c>
      <c r="B10789" s="107" t="s">
        <v>330</v>
      </c>
      <c r="C10789" s="110">
        <v>12</v>
      </c>
      <c r="D10789" s="109">
        <v>762.98305532617417</v>
      </c>
      <c r="E10789" s="109">
        <v>3764.9236985077118</v>
      </c>
    </row>
    <row r="10790" spans="1:5" x14ac:dyDescent="0.35">
      <c r="A10790" s="107" t="s">
        <v>5</v>
      </c>
      <c r="B10790" s="107" t="s">
        <v>329</v>
      </c>
      <c r="C10790" s="110">
        <v>1</v>
      </c>
      <c r="D10790" s="109">
        <v>804.06245748377842</v>
      </c>
      <c r="E10790" s="109">
        <v>60260.153155128231</v>
      </c>
    </row>
    <row r="10791" spans="1:5" x14ac:dyDescent="0.35">
      <c r="A10791" s="107" t="s">
        <v>5</v>
      </c>
      <c r="B10791" s="107" t="s">
        <v>329</v>
      </c>
      <c r="C10791" s="110">
        <v>2</v>
      </c>
      <c r="D10791" s="109">
        <v>556.86355126192598</v>
      </c>
      <c r="E10791" s="109">
        <v>40065.227744100499</v>
      </c>
    </row>
    <row r="10792" spans="1:5" x14ac:dyDescent="0.35">
      <c r="A10792" s="107" t="s">
        <v>5</v>
      </c>
      <c r="B10792" s="107" t="s">
        <v>329</v>
      </c>
      <c r="C10792" s="110">
        <v>3</v>
      </c>
      <c r="D10792" s="109">
        <v>593.34179661975043</v>
      </c>
      <c r="E10792" s="109">
        <v>45629.493309277343</v>
      </c>
    </row>
    <row r="10793" spans="1:5" x14ac:dyDescent="0.35">
      <c r="A10793" s="107" t="s">
        <v>5</v>
      </c>
      <c r="B10793" s="107" t="s">
        <v>329</v>
      </c>
      <c r="C10793" s="110">
        <v>4</v>
      </c>
      <c r="D10793" s="109">
        <v>406.64951743949001</v>
      </c>
      <c r="E10793" s="109">
        <v>28774.4138045787</v>
      </c>
    </row>
    <row r="10794" spans="1:5" x14ac:dyDescent="0.35">
      <c r="A10794" s="107" t="s">
        <v>5</v>
      </c>
      <c r="B10794" s="107" t="s">
        <v>329</v>
      </c>
      <c r="C10794" s="110">
        <v>5</v>
      </c>
      <c r="D10794" s="109">
        <v>271.32191349808357</v>
      </c>
      <c r="E10794" s="109">
        <v>20010.378736178911</v>
      </c>
    </row>
    <row r="10795" spans="1:5" x14ac:dyDescent="0.35">
      <c r="A10795" s="107" t="s">
        <v>5</v>
      </c>
      <c r="B10795" s="107" t="s">
        <v>329</v>
      </c>
      <c r="C10795" s="110">
        <v>6</v>
      </c>
      <c r="D10795" s="109">
        <v>192.61937441453</v>
      </c>
      <c r="E10795" s="109">
        <v>12579.266676031661</v>
      </c>
    </row>
    <row r="10796" spans="1:5" x14ac:dyDescent="0.35">
      <c r="A10796" s="107" t="s">
        <v>5</v>
      </c>
      <c r="B10796" s="107" t="s">
        <v>329</v>
      </c>
      <c r="C10796" s="110">
        <v>7</v>
      </c>
      <c r="D10796" s="109">
        <v>187.99654811853549</v>
      </c>
      <c r="E10796" s="109">
        <v>11228.738006557731</v>
      </c>
    </row>
    <row r="10797" spans="1:5" x14ac:dyDescent="0.35">
      <c r="A10797" s="107" t="s">
        <v>5</v>
      </c>
      <c r="B10797" s="107" t="s">
        <v>329</v>
      </c>
      <c r="C10797" s="110">
        <v>8</v>
      </c>
      <c r="D10797" s="109">
        <v>206.17266474021389</v>
      </c>
      <c r="E10797" s="109">
        <v>12647.914027757</v>
      </c>
    </row>
    <row r="10798" spans="1:5" x14ac:dyDescent="0.35">
      <c r="A10798" s="107" t="s">
        <v>5</v>
      </c>
      <c r="B10798" s="107" t="s">
        <v>329</v>
      </c>
      <c r="C10798" s="110">
        <v>9</v>
      </c>
      <c r="D10798" s="109">
        <v>67.142754490504103</v>
      </c>
      <c r="E10798" s="109">
        <v>3435.349323661269</v>
      </c>
    </row>
    <row r="10799" spans="1:5" x14ac:dyDescent="0.35">
      <c r="A10799" s="107" t="s">
        <v>5</v>
      </c>
      <c r="B10799" s="107" t="s">
        <v>329</v>
      </c>
      <c r="C10799" s="110">
        <v>10</v>
      </c>
      <c r="D10799" s="109">
        <v>501.83880692567533</v>
      </c>
      <c r="E10799" s="109">
        <v>5150.7587835783097</v>
      </c>
    </row>
    <row r="10800" spans="1:5" x14ac:dyDescent="0.35">
      <c r="A10800" s="107" t="s">
        <v>5</v>
      </c>
      <c r="B10800" s="107" t="s">
        <v>329</v>
      </c>
      <c r="C10800" s="110">
        <v>11</v>
      </c>
      <c r="D10800" s="109">
        <v>678.60984856537118</v>
      </c>
      <c r="E10800" s="109">
        <v>2075.119917094692</v>
      </c>
    </row>
    <row r="10801" spans="1:5" x14ac:dyDescent="0.35">
      <c r="A10801" s="107" t="s">
        <v>5</v>
      </c>
      <c r="B10801" s="107" t="s">
        <v>329</v>
      </c>
      <c r="C10801" s="110">
        <v>12</v>
      </c>
      <c r="D10801" s="109">
        <v>771.3957861029113</v>
      </c>
      <c r="E10801" s="109">
        <v>3883.9135630765231</v>
      </c>
    </row>
    <row r="10802" spans="1:5" x14ac:dyDescent="0.35">
      <c r="A10802" s="107" t="s">
        <v>5</v>
      </c>
      <c r="B10802" s="107" t="s">
        <v>328</v>
      </c>
      <c r="C10802" s="110">
        <v>1</v>
      </c>
      <c r="D10802" s="109">
        <v>503.95784181750611</v>
      </c>
      <c r="E10802" s="109">
        <v>37768.927586403923</v>
      </c>
    </row>
    <row r="10803" spans="1:5" x14ac:dyDescent="0.35">
      <c r="A10803" s="107" t="s">
        <v>5</v>
      </c>
      <c r="B10803" s="107" t="s">
        <v>328</v>
      </c>
      <c r="C10803" s="110">
        <v>2</v>
      </c>
      <c r="D10803" s="109">
        <v>547.3286821801513</v>
      </c>
      <c r="E10803" s="109">
        <v>39379.212830023644</v>
      </c>
    </row>
    <row r="10804" spans="1:5" x14ac:dyDescent="0.35">
      <c r="A10804" s="107" t="s">
        <v>5</v>
      </c>
      <c r="B10804" s="107" t="s">
        <v>328</v>
      </c>
      <c r="C10804" s="110">
        <v>3</v>
      </c>
      <c r="D10804" s="109">
        <v>446.46907715929638</v>
      </c>
      <c r="E10804" s="109">
        <v>34334.607615878223</v>
      </c>
    </row>
    <row r="10805" spans="1:5" x14ac:dyDescent="0.35">
      <c r="A10805" s="107" t="s">
        <v>5</v>
      </c>
      <c r="B10805" s="107" t="s">
        <v>328</v>
      </c>
      <c r="C10805" s="110">
        <v>4</v>
      </c>
      <c r="D10805" s="109">
        <v>369.44419552736127</v>
      </c>
      <c r="E10805" s="109">
        <v>26141.774928789429</v>
      </c>
    </row>
    <row r="10806" spans="1:5" x14ac:dyDescent="0.35">
      <c r="A10806" s="107" t="s">
        <v>5</v>
      </c>
      <c r="B10806" s="107" t="s">
        <v>328</v>
      </c>
      <c r="C10806" s="110">
        <v>5</v>
      </c>
      <c r="D10806" s="109">
        <v>271.23662337449252</v>
      </c>
      <c r="E10806" s="109">
        <v>20004.08846771696</v>
      </c>
    </row>
    <row r="10807" spans="1:5" x14ac:dyDescent="0.35">
      <c r="A10807" s="107" t="s">
        <v>5</v>
      </c>
      <c r="B10807" s="107" t="s">
        <v>328</v>
      </c>
      <c r="C10807" s="110">
        <v>6</v>
      </c>
      <c r="D10807" s="109">
        <v>165.99751433985909</v>
      </c>
      <c r="E10807" s="109">
        <v>10840.69038634549</v>
      </c>
    </row>
    <row r="10808" spans="1:5" x14ac:dyDescent="0.35">
      <c r="A10808" s="107" t="s">
        <v>5</v>
      </c>
      <c r="B10808" s="107" t="s">
        <v>328</v>
      </c>
      <c r="C10808" s="110">
        <v>7</v>
      </c>
      <c r="D10808" s="109">
        <v>260.58441651671291</v>
      </c>
      <c r="E10808" s="109">
        <v>15564.297168972291</v>
      </c>
    </row>
    <row r="10809" spans="1:5" x14ac:dyDescent="0.35">
      <c r="A10809" s="107" t="s">
        <v>5</v>
      </c>
      <c r="B10809" s="107" t="s">
        <v>328</v>
      </c>
      <c r="C10809" s="110">
        <v>8</v>
      </c>
      <c r="D10809" s="109">
        <v>209.7826360661598</v>
      </c>
      <c r="E10809" s="109">
        <v>12869.37212954156</v>
      </c>
    </row>
    <row r="10810" spans="1:5" x14ac:dyDescent="0.35">
      <c r="A10810" s="107" t="s">
        <v>5</v>
      </c>
      <c r="B10810" s="107" t="s">
        <v>328</v>
      </c>
      <c r="C10810" s="110">
        <v>9</v>
      </c>
      <c r="D10810" s="109">
        <v>468.83708256463552</v>
      </c>
      <c r="E10810" s="109">
        <v>23987.981528573291</v>
      </c>
    </row>
    <row r="10811" spans="1:5" x14ac:dyDescent="0.35">
      <c r="A10811" s="107" t="s">
        <v>5</v>
      </c>
      <c r="B10811" s="107" t="s">
        <v>328</v>
      </c>
      <c r="C10811" s="110">
        <v>10</v>
      </c>
      <c r="D10811" s="109">
        <v>321.19433701007819</v>
      </c>
      <c r="E10811" s="109">
        <v>3354.2408741150011</v>
      </c>
    </row>
    <row r="10812" spans="1:5" x14ac:dyDescent="0.35">
      <c r="A10812" s="107" t="s">
        <v>5</v>
      </c>
      <c r="B10812" s="107" t="s">
        <v>328</v>
      </c>
      <c r="C10812" s="110">
        <v>11</v>
      </c>
      <c r="D10812" s="109">
        <v>625.43944677466743</v>
      </c>
      <c r="E10812" s="109">
        <v>1891.9384539014491</v>
      </c>
    </row>
    <row r="10813" spans="1:5" x14ac:dyDescent="0.35">
      <c r="A10813" s="107" t="s">
        <v>5</v>
      </c>
      <c r="B10813" s="107" t="s">
        <v>328</v>
      </c>
      <c r="C10813" s="110">
        <v>12</v>
      </c>
      <c r="D10813" s="109">
        <v>646.35343248726895</v>
      </c>
      <c r="E10813" s="109">
        <v>3217.9019417667469</v>
      </c>
    </row>
    <row r="10814" spans="1:5" x14ac:dyDescent="0.35">
      <c r="A10814" s="107" t="s">
        <v>5</v>
      </c>
      <c r="B10814" s="107" t="s">
        <v>327</v>
      </c>
      <c r="C10814" s="110">
        <v>1</v>
      </c>
      <c r="D10814" s="109">
        <v>621.16673670161458</v>
      </c>
      <c r="E10814" s="109">
        <v>47372.368366433038</v>
      </c>
    </row>
    <row r="10815" spans="1:5" x14ac:dyDescent="0.35">
      <c r="A10815" s="107" t="s">
        <v>5</v>
      </c>
      <c r="B10815" s="107" t="s">
        <v>327</v>
      </c>
      <c r="C10815" s="110">
        <v>2</v>
      </c>
      <c r="D10815" s="109">
        <v>567.95380780040853</v>
      </c>
      <c r="E10815" s="109">
        <v>40637.511625022977</v>
      </c>
    </row>
    <row r="10816" spans="1:5" x14ac:dyDescent="0.35">
      <c r="A10816" s="107" t="s">
        <v>5</v>
      </c>
      <c r="B10816" s="107" t="s">
        <v>327</v>
      </c>
      <c r="C10816" s="110">
        <v>3</v>
      </c>
      <c r="D10816" s="109">
        <v>594.35702207785152</v>
      </c>
      <c r="E10816" s="109">
        <v>46058.72719957558</v>
      </c>
    </row>
    <row r="10817" spans="1:5" x14ac:dyDescent="0.35">
      <c r="A10817" s="107" t="s">
        <v>5</v>
      </c>
      <c r="B10817" s="107" t="s">
        <v>327</v>
      </c>
      <c r="C10817" s="110">
        <v>4</v>
      </c>
      <c r="D10817" s="109">
        <v>353.40850675300032</v>
      </c>
      <c r="E10817" s="109">
        <v>25470.378882513309</v>
      </c>
    </row>
    <row r="10818" spans="1:5" x14ac:dyDescent="0.35">
      <c r="A10818" s="107" t="s">
        <v>5</v>
      </c>
      <c r="B10818" s="107" t="s">
        <v>327</v>
      </c>
      <c r="C10818" s="110">
        <v>5</v>
      </c>
      <c r="D10818" s="109">
        <v>173.63874757609011</v>
      </c>
      <c r="E10818" s="109">
        <v>12516.20545731152</v>
      </c>
    </row>
    <row r="10819" spans="1:5" x14ac:dyDescent="0.35">
      <c r="A10819" s="107" t="s">
        <v>5</v>
      </c>
      <c r="B10819" s="107" t="s">
        <v>327</v>
      </c>
      <c r="C10819" s="110">
        <v>6</v>
      </c>
      <c r="D10819" s="109">
        <v>175.77209142884161</v>
      </c>
      <c r="E10819" s="109">
        <v>11280.217685328949</v>
      </c>
    </row>
    <row r="10820" spans="1:5" x14ac:dyDescent="0.35">
      <c r="A10820" s="107" t="s">
        <v>5</v>
      </c>
      <c r="B10820" s="107" t="s">
        <v>327</v>
      </c>
      <c r="C10820" s="110">
        <v>7</v>
      </c>
      <c r="D10820" s="109">
        <v>258.38335939447711</v>
      </c>
      <c r="E10820" s="109">
        <v>14888.667952885369</v>
      </c>
    </row>
    <row r="10821" spans="1:5" x14ac:dyDescent="0.35">
      <c r="A10821" s="107" t="s">
        <v>5</v>
      </c>
      <c r="B10821" s="107" t="s">
        <v>327</v>
      </c>
      <c r="C10821" s="110">
        <v>8</v>
      </c>
      <c r="D10821" s="109">
        <v>376.75765601820422</v>
      </c>
      <c r="E10821" s="109">
        <v>21647.182163731231</v>
      </c>
    </row>
    <row r="10822" spans="1:5" x14ac:dyDescent="0.35">
      <c r="A10822" s="107" t="s">
        <v>5</v>
      </c>
      <c r="B10822" s="107" t="s">
        <v>327</v>
      </c>
      <c r="C10822" s="110">
        <v>9</v>
      </c>
      <c r="D10822" s="109">
        <v>411.52591344434228</v>
      </c>
      <c r="E10822" s="109">
        <v>19777.555888608469</v>
      </c>
    </row>
    <row r="10823" spans="1:5" x14ac:dyDescent="0.35">
      <c r="A10823" s="107" t="s">
        <v>5</v>
      </c>
      <c r="B10823" s="107" t="s">
        <v>327</v>
      </c>
      <c r="C10823" s="110">
        <v>10</v>
      </c>
      <c r="D10823" s="109">
        <v>388.56177061716357</v>
      </c>
      <c r="E10823" s="109">
        <v>4107.0447646498033</v>
      </c>
    </row>
    <row r="10824" spans="1:5" x14ac:dyDescent="0.35">
      <c r="A10824" s="107" t="s">
        <v>5</v>
      </c>
      <c r="B10824" s="107" t="s">
        <v>327</v>
      </c>
      <c r="C10824" s="110">
        <v>11</v>
      </c>
      <c r="D10824" s="109">
        <v>427.50416804610751</v>
      </c>
      <c r="E10824" s="109">
        <v>1091.2679303479549</v>
      </c>
    </row>
    <row r="10825" spans="1:5" x14ac:dyDescent="0.35">
      <c r="A10825" s="107" t="s">
        <v>5</v>
      </c>
      <c r="B10825" s="107" t="s">
        <v>327</v>
      </c>
      <c r="C10825" s="110">
        <v>12</v>
      </c>
      <c r="D10825" s="109">
        <v>581.25248027061934</v>
      </c>
      <c r="E10825" s="109">
        <v>2363.0476044687412</v>
      </c>
    </row>
    <row r="10826" spans="1:5" x14ac:dyDescent="0.35">
      <c r="A10826" s="107" t="s">
        <v>5</v>
      </c>
      <c r="B10826" s="107" t="s">
        <v>326</v>
      </c>
      <c r="C10826" s="110">
        <v>1</v>
      </c>
      <c r="D10826" s="109">
        <v>559.05006303145376</v>
      </c>
      <c r="E10826" s="109">
        <v>42635.131529789804</v>
      </c>
    </row>
    <row r="10827" spans="1:5" x14ac:dyDescent="0.35">
      <c r="A10827" s="107" t="s">
        <v>5</v>
      </c>
      <c r="B10827" s="107" t="s">
        <v>326</v>
      </c>
      <c r="C10827" s="110">
        <v>2</v>
      </c>
      <c r="D10827" s="109">
        <v>511.15842702036781</v>
      </c>
      <c r="E10827" s="109">
        <v>36573.760462520688</v>
      </c>
    </row>
    <row r="10828" spans="1:5" x14ac:dyDescent="0.35">
      <c r="A10828" s="107" t="s">
        <v>5</v>
      </c>
      <c r="B10828" s="107" t="s">
        <v>326</v>
      </c>
      <c r="C10828" s="110">
        <v>3</v>
      </c>
      <c r="D10828" s="109">
        <v>534.92131987006621</v>
      </c>
      <c r="E10828" s="109">
        <v>41452.854479618007</v>
      </c>
    </row>
    <row r="10829" spans="1:5" x14ac:dyDescent="0.35">
      <c r="A10829" s="107" t="s">
        <v>5</v>
      </c>
      <c r="B10829" s="107" t="s">
        <v>326</v>
      </c>
      <c r="C10829" s="110">
        <v>4</v>
      </c>
      <c r="D10829" s="109">
        <v>318.06765607770041</v>
      </c>
      <c r="E10829" s="109">
        <v>22923.340994261991</v>
      </c>
    </row>
    <row r="10830" spans="1:5" x14ac:dyDescent="0.35">
      <c r="A10830" s="107" t="s">
        <v>5</v>
      </c>
      <c r="B10830" s="107" t="s">
        <v>326</v>
      </c>
      <c r="C10830" s="110">
        <v>5</v>
      </c>
      <c r="D10830" s="109">
        <v>156.2748728184811</v>
      </c>
      <c r="E10830" s="109">
        <v>11264.58491158037</v>
      </c>
    </row>
    <row r="10831" spans="1:5" x14ac:dyDescent="0.35">
      <c r="A10831" s="107" t="s">
        <v>5</v>
      </c>
      <c r="B10831" s="107" t="s">
        <v>326</v>
      </c>
      <c r="C10831" s="110">
        <v>6</v>
      </c>
      <c r="D10831" s="109">
        <v>158.19488228595739</v>
      </c>
      <c r="E10831" s="109">
        <v>10152.19591679605</v>
      </c>
    </row>
    <row r="10832" spans="1:5" x14ac:dyDescent="0.35">
      <c r="A10832" s="107" t="s">
        <v>5</v>
      </c>
      <c r="B10832" s="107" t="s">
        <v>326</v>
      </c>
      <c r="C10832" s="110">
        <v>7</v>
      </c>
      <c r="D10832" s="109">
        <v>232.54502345502991</v>
      </c>
      <c r="E10832" s="109">
        <v>13399.80115759687</v>
      </c>
    </row>
    <row r="10833" spans="1:5" x14ac:dyDescent="0.35">
      <c r="A10833" s="107" t="s">
        <v>5</v>
      </c>
      <c r="B10833" s="107" t="s">
        <v>326</v>
      </c>
      <c r="C10833" s="110">
        <v>8</v>
      </c>
      <c r="D10833" s="109">
        <v>339.08189041638462</v>
      </c>
      <c r="E10833" s="109">
        <v>19482.463947358159</v>
      </c>
    </row>
    <row r="10834" spans="1:5" x14ac:dyDescent="0.35">
      <c r="A10834" s="107" t="s">
        <v>5</v>
      </c>
      <c r="B10834" s="107" t="s">
        <v>326</v>
      </c>
      <c r="C10834" s="110">
        <v>9</v>
      </c>
      <c r="D10834" s="109">
        <v>370.37332209990819</v>
      </c>
      <c r="E10834" s="109">
        <v>17799.800299747629</v>
      </c>
    </row>
    <row r="10835" spans="1:5" x14ac:dyDescent="0.35">
      <c r="A10835" s="107" t="s">
        <v>5</v>
      </c>
      <c r="B10835" s="107" t="s">
        <v>326</v>
      </c>
      <c r="C10835" s="110">
        <v>10</v>
      </c>
      <c r="D10835" s="109">
        <v>357.40057922059748</v>
      </c>
      <c r="E10835" s="109">
        <v>3696.3402881848169</v>
      </c>
    </row>
    <row r="10836" spans="1:5" x14ac:dyDescent="0.35">
      <c r="A10836" s="107" t="s">
        <v>5</v>
      </c>
      <c r="B10836" s="107" t="s">
        <v>326</v>
      </c>
      <c r="C10836" s="110">
        <v>11</v>
      </c>
      <c r="D10836" s="109">
        <v>383.48952248315368</v>
      </c>
      <c r="E10836" s="109">
        <v>982.14113731315911</v>
      </c>
    </row>
    <row r="10837" spans="1:5" x14ac:dyDescent="0.35">
      <c r="A10837" s="107" t="s">
        <v>5</v>
      </c>
      <c r="B10837" s="107" t="s">
        <v>326</v>
      </c>
      <c r="C10837" s="110">
        <v>12</v>
      </c>
      <c r="D10837" s="109">
        <v>509.61317856321432</v>
      </c>
      <c r="E10837" s="109">
        <v>2126.7428440218682</v>
      </c>
    </row>
    <row r="10838" spans="1:5" x14ac:dyDescent="0.35">
      <c r="A10838" s="107" t="s">
        <v>5</v>
      </c>
      <c r="B10838" s="107" t="s">
        <v>325</v>
      </c>
      <c r="C10838" s="110">
        <v>1</v>
      </c>
      <c r="D10838" s="109">
        <v>762.95403430054773</v>
      </c>
      <c r="E10838" s="109">
        <v>58630.354013256823</v>
      </c>
    </row>
    <row r="10839" spans="1:5" x14ac:dyDescent="0.35">
      <c r="A10839" s="107" t="s">
        <v>5</v>
      </c>
      <c r="B10839" s="107" t="s">
        <v>325</v>
      </c>
      <c r="C10839" s="110">
        <v>2</v>
      </c>
      <c r="D10839" s="109">
        <v>515.7083041864197</v>
      </c>
      <c r="E10839" s="109">
        <v>38000.800488247281</v>
      </c>
    </row>
    <row r="10840" spans="1:5" x14ac:dyDescent="0.35">
      <c r="A10840" s="107" t="s">
        <v>5</v>
      </c>
      <c r="B10840" s="107" t="s">
        <v>325</v>
      </c>
      <c r="C10840" s="110">
        <v>3</v>
      </c>
      <c r="D10840" s="109">
        <v>508.40459032710157</v>
      </c>
      <c r="E10840" s="109">
        <v>39404.925148083486</v>
      </c>
    </row>
    <row r="10841" spans="1:5" x14ac:dyDescent="0.35">
      <c r="A10841" s="107" t="s">
        <v>5</v>
      </c>
      <c r="B10841" s="107" t="s">
        <v>325</v>
      </c>
      <c r="C10841" s="110">
        <v>4</v>
      </c>
      <c r="D10841" s="109">
        <v>391.42331137065929</v>
      </c>
      <c r="E10841" s="109">
        <v>28047.22109058392</v>
      </c>
    </row>
    <row r="10842" spans="1:5" x14ac:dyDescent="0.35">
      <c r="A10842" s="107" t="s">
        <v>5</v>
      </c>
      <c r="B10842" s="107" t="s">
        <v>325</v>
      </c>
      <c r="C10842" s="110">
        <v>5</v>
      </c>
      <c r="D10842" s="109">
        <v>292.97608581207697</v>
      </c>
      <c r="E10842" s="109">
        <v>21550.683426062111</v>
      </c>
    </row>
    <row r="10843" spans="1:5" x14ac:dyDescent="0.35">
      <c r="A10843" s="107" t="s">
        <v>5</v>
      </c>
      <c r="B10843" s="107" t="s">
        <v>325</v>
      </c>
      <c r="C10843" s="110">
        <v>6</v>
      </c>
      <c r="D10843" s="109">
        <v>184.8062019986294</v>
      </c>
      <c r="E10843" s="109">
        <v>11709.085047555969</v>
      </c>
    </row>
    <row r="10844" spans="1:5" x14ac:dyDescent="0.35">
      <c r="A10844" s="107" t="s">
        <v>5</v>
      </c>
      <c r="B10844" s="107" t="s">
        <v>325</v>
      </c>
      <c r="C10844" s="110">
        <v>7</v>
      </c>
      <c r="D10844" s="109">
        <v>268.04057464545559</v>
      </c>
      <c r="E10844" s="109">
        <v>15643.87668056439</v>
      </c>
    </row>
    <row r="10845" spans="1:5" x14ac:dyDescent="0.35">
      <c r="A10845" s="107" t="s">
        <v>5</v>
      </c>
      <c r="B10845" s="107" t="s">
        <v>325</v>
      </c>
      <c r="C10845" s="110">
        <v>8</v>
      </c>
      <c r="D10845" s="109">
        <v>390.93447930424458</v>
      </c>
      <c r="E10845" s="109">
        <v>23410.074376308639</v>
      </c>
    </row>
    <row r="10846" spans="1:5" x14ac:dyDescent="0.35">
      <c r="A10846" s="107" t="s">
        <v>5</v>
      </c>
      <c r="B10846" s="107" t="s">
        <v>325</v>
      </c>
      <c r="C10846" s="110">
        <v>9</v>
      </c>
      <c r="D10846" s="109">
        <v>515.285856998349</v>
      </c>
      <c r="E10846" s="109">
        <v>27080.37308056339</v>
      </c>
    </row>
    <row r="10847" spans="1:5" x14ac:dyDescent="0.35">
      <c r="A10847" s="107" t="s">
        <v>5</v>
      </c>
      <c r="B10847" s="107" t="s">
        <v>325</v>
      </c>
      <c r="C10847" s="110">
        <v>10</v>
      </c>
      <c r="D10847" s="109">
        <v>647.41802142721633</v>
      </c>
      <c r="E10847" s="109">
        <v>7029.5109160223101</v>
      </c>
    </row>
    <row r="10848" spans="1:5" x14ac:dyDescent="0.35">
      <c r="A10848" s="107" t="s">
        <v>5</v>
      </c>
      <c r="B10848" s="107" t="s">
        <v>325</v>
      </c>
      <c r="C10848" s="110">
        <v>11</v>
      </c>
      <c r="D10848" s="109">
        <v>675.06046433072243</v>
      </c>
      <c r="E10848" s="109">
        <v>1732.142694329335</v>
      </c>
    </row>
    <row r="10849" spans="1:5" x14ac:dyDescent="0.35">
      <c r="A10849" s="107" t="s">
        <v>5</v>
      </c>
      <c r="B10849" s="107" t="s">
        <v>325</v>
      </c>
      <c r="C10849" s="110">
        <v>12</v>
      </c>
      <c r="D10849" s="109">
        <v>733.98019606689854</v>
      </c>
      <c r="E10849" s="109">
        <v>3645.169843103231</v>
      </c>
    </row>
    <row r="10850" spans="1:5" x14ac:dyDescent="0.35">
      <c r="A10850" s="107" t="s">
        <v>5</v>
      </c>
      <c r="B10850" s="107" t="s">
        <v>324</v>
      </c>
      <c r="C10850" s="110">
        <v>1</v>
      </c>
      <c r="D10850" s="109">
        <v>455.10453746747208</v>
      </c>
      <c r="E10850" s="109">
        <v>34539.363087948957</v>
      </c>
    </row>
    <row r="10851" spans="1:5" x14ac:dyDescent="0.35">
      <c r="A10851" s="107" t="s">
        <v>5</v>
      </c>
      <c r="B10851" s="107" t="s">
        <v>324</v>
      </c>
      <c r="C10851" s="110">
        <v>2</v>
      </c>
      <c r="D10851" s="109">
        <v>567.93483082031969</v>
      </c>
      <c r="E10851" s="109">
        <v>41381.957647577467</v>
      </c>
    </row>
    <row r="10852" spans="1:5" x14ac:dyDescent="0.35">
      <c r="A10852" s="107" t="s">
        <v>5</v>
      </c>
      <c r="B10852" s="107" t="s">
        <v>324</v>
      </c>
      <c r="C10852" s="110">
        <v>3</v>
      </c>
      <c r="D10852" s="109">
        <v>410.21070360398397</v>
      </c>
      <c r="E10852" s="109">
        <v>31880.952834179559</v>
      </c>
    </row>
    <row r="10853" spans="1:5" x14ac:dyDescent="0.35">
      <c r="A10853" s="107" t="s">
        <v>5</v>
      </c>
      <c r="B10853" s="107" t="s">
        <v>324</v>
      </c>
      <c r="C10853" s="110">
        <v>4</v>
      </c>
      <c r="D10853" s="109">
        <v>375.11526874064009</v>
      </c>
      <c r="E10853" s="109">
        <v>26877.397509267132</v>
      </c>
    </row>
    <row r="10854" spans="1:5" x14ac:dyDescent="0.35">
      <c r="A10854" s="107" t="s">
        <v>5</v>
      </c>
      <c r="B10854" s="107" t="s">
        <v>324</v>
      </c>
      <c r="C10854" s="110">
        <v>5</v>
      </c>
      <c r="D10854" s="109">
        <v>261.67038465212983</v>
      </c>
      <c r="E10854" s="109">
        <v>19507.49421779508</v>
      </c>
    </row>
    <row r="10855" spans="1:5" x14ac:dyDescent="0.35">
      <c r="A10855" s="107" t="s">
        <v>5</v>
      </c>
      <c r="B10855" s="107" t="s">
        <v>324</v>
      </c>
      <c r="C10855" s="110">
        <v>6</v>
      </c>
      <c r="D10855" s="109">
        <v>135.78286053918379</v>
      </c>
      <c r="E10855" s="109">
        <v>9048.0551075667863</v>
      </c>
    </row>
    <row r="10856" spans="1:5" x14ac:dyDescent="0.35">
      <c r="A10856" s="107" t="s">
        <v>5</v>
      </c>
      <c r="B10856" s="107" t="s">
        <v>324</v>
      </c>
      <c r="C10856" s="110">
        <v>7</v>
      </c>
      <c r="D10856" s="109">
        <v>176.4915253663392</v>
      </c>
      <c r="E10856" s="109">
        <v>10770.443949062919</v>
      </c>
    </row>
    <row r="10857" spans="1:5" x14ac:dyDescent="0.35">
      <c r="A10857" s="107" t="s">
        <v>5</v>
      </c>
      <c r="B10857" s="107" t="s">
        <v>324</v>
      </c>
      <c r="C10857" s="110">
        <v>8</v>
      </c>
      <c r="D10857" s="109">
        <v>394.97707892822439</v>
      </c>
      <c r="E10857" s="109">
        <v>24615.889027779562</v>
      </c>
    </row>
    <row r="10858" spans="1:5" x14ac:dyDescent="0.35">
      <c r="A10858" s="107" t="s">
        <v>5</v>
      </c>
      <c r="B10858" s="107" t="s">
        <v>324</v>
      </c>
      <c r="C10858" s="110">
        <v>9</v>
      </c>
      <c r="D10858" s="109">
        <v>494.23149602841471</v>
      </c>
      <c r="E10858" s="109">
        <v>25802.82949582746</v>
      </c>
    </row>
    <row r="10859" spans="1:5" x14ac:dyDescent="0.35">
      <c r="A10859" s="107" t="s">
        <v>5</v>
      </c>
      <c r="B10859" s="107" t="s">
        <v>324</v>
      </c>
      <c r="C10859" s="110">
        <v>10</v>
      </c>
      <c r="D10859" s="109">
        <v>663.21865158765013</v>
      </c>
      <c r="E10859" s="109">
        <v>7090.8116863653831</v>
      </c>
    </row>
    <row r="10860" spans="1:5" x14ac:dyDescent="0.35">
      <c r="A10860" s="107" t="s">
        <v>5</v>
      </c>
      <c r="B10860" s="107" t="s">
        <v>324</v>
      </c>
      <c r="C10860" s="110">
        <v>11</v>
      </c>
      <c r="D10860" s="109">
        <v>406.86761069120388</v>
      </c>
      <c r="E10860" s="109">
        <v>1424.858068070668</v>
      </c>
    </row>
    <row r="10861" spans="1:5" x14ac:dyDescent="0.35">
      <c r="A10861" s="107" t="s">
        <v>5</v>
      </c>
      <c r="B10861" s="107" t="s">
        <v>324</v>
      </c>
      <c r="C10861" s="110">
        <v>12</v>
      </c>
      <c r="D10861" s="109">
        <v>461.83242723063131</v>
      </c>
      <c r="E10861" s="109">
        <v>2681.6039960119451</v>
      </c>
    </row>
    <row r="10862" spans="1:5" x14ac:dyDescent="0.35">
      <c r="A10862" s="107" t="s">
        <v>5</v>
      </c>
      <c r="B10862" s="107" t="s">
        <v>323</v>
      </c>
      <c r="C10862" s="110">
        <v>1</v>
      </c>
      <c r="D10862" s="109">
        <v>611.42960120354803</v>
      </c>
      <c r="E10862" s="109">
        <v>43199.553732101638</v>
      </c>
    </row>
    <row r="10863" spans="1:5" x14ac:dyDescent="0.35">
      <c r="A10863" s="107" t="s">
        <v>5</v>
      </c>
      <c r="B10863" s="107" t="s">
        <v>323</v>
      </c>
      <c r="C10863" s="110">
        <v>2</v>
      </c>
      <c r="D10863" s="109">
        <v>502.22296443533872</v>
      </c>
      <c r="E10863" s="109">
        <v>33910.101826797923</v>
      </c>
    </row>
    <row r="10864" spans="1:5" x14ac:dyDescent="0.35">
      <c r="A10864" s="107" t="s">
        <v>5</v>
      </c>
      <c r="B10864" s="107" t="s">
        <v>323</v>
      </c>
      <c r="C10864" s="110">
        <v>3</v>
      </c>
      <c r="D10864" s="109">
        <v>260.71017434155482</v>
      </c>
      <c r="E10864" s="109">
        <v>18283.13827609341</v>
      </c>
    </row>
    <row r="10865" spans="1:5" x14ac:dyDescent="0.35">
      <c r="A10865" s="107" t="s">
        <v>5</v>
      </c>
      <c r="B10865" s="107" t="s">
        <v>323</v>
      </c>
      <c r="C10865" s="110">
        <v>4</v>
      </c>
      <c r="D10865" s="109">
        <v>346.17540643088847</v>
      </c>
      <c r="E10865" s="109">
        <v>22726.322755797461</v>
      </c>
    </row>
    <row r="10866" spans="1:5" x14ac:dyDescent="0.35">
      <c r="A10866" s="107" t="s">
        <v>5</v>
      </c>
      <c r="B10866" s="107" t="s">
        <v>323</v>
      </c>
      <c r="C10866" s="110">
        <v>5</v>
      </c>
      <c r="D10866" s="109">
        <v>172.72822901883831</v>
      </c>
      <c r="E10866" s="109">
        <v>11544.55620801511</v>
      </c>
    </row>
    <row r="10867" spans="1:5" x14ac:dyDescent="0.35">
      <c r="A10867" s="107" t="s">
        <v>5</v>
      </c>
      <c r="B10867" s="107" t="s">
        <v>323</v>
      </c>
      <c r="C10867" s="110">
        <v>6</v>
      </c>
      <c r="D10867" s="109">
        <v>114.168077608846</v>
      </c>
      <c r="E10867" s="109">
        <v>7072.5941560649644</v>
      </c>
    </row>
    <row r="10868" spans="1:5" x14ac:dyDescent="0.35">
      <c r="A10868" s="107" t="s">
        <v>5</v>
      </c>
      <c r="B10868" s="107" t="s">
        <v>323</v>
      </c>
      <c r="C10868" s="110">
        <v>7</v>
      </c>
      <c r="D10868" s="109">
        <v>165.73358037280639</v>
      </c>
      <c r="E10868" s="109">
        <v>9695.0536095440275</v>
      </c>
    </row>
    <row r="10869" spans="1:5" x14ac:dyDescent="0.35">
      <c r="A10869" s="107" t="s">
        <v>5</v>
      </c>
      <c r="B10869" s="107" t="s">
        <v>323</v>
      </c>
      <c r="C10869" s="110">
        <v>8</v>
      </c>
      <c r="D10869" s="109">
        <v>356.58559610247482</v>
      </c>
      <c r="E10869" s="109">
        <v>20834.826489407671</v>
      </c>
    </row>
    <row r="10870" spans="1:5" x14ac:dyDescent="0.35">
      <c r="A10870" s="107" t="s">
        <v>5</v>
      </c>
      <c r="B10870" s="107" t="s">
        <v>323</v>
      </c>
      <c r="C10870" s="110">
        <v>9</v>
      </c>
      <c r="D10870" s="109">
        <v>404.6400037536477</v>
      </c>
      <c r="E10870" s="109">
        <v>20778.959568738239</v>
      </c>
    </row>
    <row r="10871" spans="1:5" x14ac:dyDescent="0.35">
      <c r="A10871" s="107" t="s">
        <v>5</v>
      </c>
      <c r="B10871" s="107" t="s">
        <v>323</v>
      </c>
      <c r="C10871" s="110">
        <v>10</v>
      </c>
      <c r="D10871" s="109">
        <v>297.733208295184</v>
      </c>
      <c r="E10871" s="109">
        <v>3602.3353303476251</v>
      </c>
    </row>
    <row r="10872" spans="1:5" x14ac:dyDescent="0.35">
      <c r="A10872" s="107" t="s">
        <v>5</v>
      </c>
      <c r="B10872" s="107" t="s">
        <v>323</v>
      </c>
      <c r="C10872" s="110">
        <v>11</v>
      </c>
      <c r="D10872" s="109">
        <v>463.88377188157318</v>
      </c>
      <c r="E10872" s="109">
        <v>2553.597972039634</v>
      </c>
    </row>
    <row r="10873" spans="1:5" x14ac:dyDescent="0.35">
      <c r="A10873" s="107" t="s">
        <v>5</v>
      </c>
      <c r="B10873" s="107" t="s">
        <v>323</v>
      </c>
      <c r="C10873" s="110">
        <v>12</v>
      </c>
      <c r="D10873" s="109">
        <v>562.95083710838242</v>
      </c>
      <c r="E10873" s="109">
        <v>4796.1409453766191</v>
      </c>
    </row>
    <row r="10874" spans="1:5" x14ac:dyDescent="0.35">
      <c r="A10874" s="107" t="s">
        <v>5</v>
      </c>
      <c r="B10874" s="107" t="s">
        <v>322</v>
      </c>
      <c r="C10874" s="110">
        <v>1</v>
      </c>
      <c r="D10874" s="109">
        <v>16019.046347005091</v>
      </c>
      <c r="E10874" s="109">
        <v>752767.41996592481</v>
      </c>
    </row>
    <row r="10875" spans="1:5" x14ac:dyDescent="0.35">
      <c r="A10875" s="107" t="s">
        <v>5</v>
      </c>
      <c r="B10875" s="107" t="s">
        <v>322</v>
      </c>
      <c r="C10875" s="110">
        <v>2</v>
      </c>
      <c r="D10875" s="109">
        <v>13762.2321586207</v>
      </c>
      <c r="E10875" s="109">
        <v>720243.73645556998</v>
      </c>
    </row>
    <row r="10876" spans="1:5" x14ac:dyDescent="0.35">
      <c r="A10876" s="107" t="s">
        <v>5</v>
      </c>
      <c r="B10876" s="107" t="s">
        <v>322</v>
      </c>
      <c r="C10876" s="110">
        <v>3</v>
      </c>
      <c r="D10876" s="109">
        <v>14049.450395316841</v>
      </c>
      <c r="E10876" s="109">
        <v>837456.08979432692</v>
      </c>
    </row>
    <row r="10877" spans="1:5" x14ac:dyDescent="0.35">
      <c r="A10877" s="107" t="s">
        <v>5</v>
      </c>
      <c r="B10877" s="107" t="s">
        <v>322</v>
      </c>
      <c r="C10877" s="110">
        <v>4</v>
      </c>
      <c r="D10877" s="109">
        <v>11685.18300472686</v>
      </c>
      <c r="E10877" s="109">
        <v>681376.2552271391</v>
      </c>
    </row>
    <row r="10878" spans="1:5" x14ac:dyDescent="0.35">
      <c r="A10878" s="107" t="s">
        <v>5</v>
      </c>
      <c r="B10878" s="107" t="s">
        <v>322</v>
      </c>
      <c r="C10878" s="110">
        <v>5</v>
      </c>
      <c r="D10878" s="109">
        <v>10341.98284265214</v>
      </c>
      <c r="E10878" s="109">
        <v>682657.30160049943</v>
      </c>
    </row>
    <row r="10879" spans="1:5" x14ac:dyDescent="0.35">
      <c r="A10879" s="107" t="s">
        <v>5</v>
      </c>
      <c r="B10879" s="107" t="s">
        <v>322</v>
      </c>
      <c r="C10879" s="110">
        <v>6</v>
      </c>
      <c r="D10879" s="109">
        <v>8959.9629514933113</v>
      </c>
      <c r="E10879" s="109">
        <v>583499.77695870574</v>
      </c>
    </row>
    <row r="10880" spans="1:5" x14ac:dyDescent="0.35">
      <c r="A10880" s="107" t="s">
        <v>5</v>
      </c>
      <c r="B10880" s="107" t="s">
        <v>322</v>
      </c>
      <c r="C10880" s="110">
        <v>7</v>
      </c>
      <c r="D10880" s="109">
        <v>9854.154204105902</v>
      </c>
      <c r="E10880" s="109">
        <v>371897.17059254192</v>
      </c>
    </row>
    <row r="10881" spans="1:5" x14ac:dyDescent="0.35">
      <c r="A10881" s="107" t="s">
        <v>5</v>
      </c>
      <c r="B10881" s="107" t="s">
        <v>322</v>
      </c>
      <c r="C10881" s="110">
        <v>8</v>
      </c>
      <c r="D10881" s="109">
        <v>11469.12315043009</v>
      </c>
      <c r="E10881" s="109">
        <v>221352.96745483571</v>
      </c>
    </row>
    <row r="10882" spans="1:5" x14ac:dyDescent="0.35">
      <c r="A10882" s="107" t="s">
        <v>5</v>
      </c>
      <c r="B10882" s="107" t="s">
        <v>322</v>
      </c>
      <c r="C10882" s="110">
        <v>9</v>
      </c>
      <c r="D10882" s="109">
        <v>13432.280101679011</v>
      </c>
      <c r="E10882" s="109">
        <v>180013.23547834539</v>
      </c>
    </row>
    <row r="10883" spans="1:5" x14ac:dyDescent="0.35">
      <c r="A10883" s="107" t="s">
        <v>5</v>
      </c>
      <c r="B10883" s="107" t="s">
        <v>322</v>
      </c>
      <c r="C10883" s="110">
        <v>10</v>
      </c>
      <c r="D10883" s="109">
        <v>13916.09892863389</v>
      </c>
      <c r="E10883" s="109">
        <v>82607.249990162425</v>
      </c>
    </row>
    <row r="10884" spans="1:5" x14ac:dyDescent="0.35">
      <c r="A10884" s="107" t="s">
        <v>5</v>
      </c>
      <c r="B10884" s="107" t="s">
        <v>322</v>
      </c>
      <c r="C10884" s="110">
        <v>11</v>
      </c>
      <c r="D10884" s="109">
        <v>14204.762917933251</v>
      </c>
      <c r="E10884" s="109">
        <v>97579.97450447717</v>
      </c>
    </row>
    <row r="10885" spans="1:5" x14ac:dyDescent="0.35">
      <c r="A10885" s="107" t="s">
        <v>5</v>
      </c>
      <c r="B10885" s="107" t="s">
        <v>322</v>
      </c>
      <c r="C10885" s="110">
        <v>12</v>
      </c>
      <c r="D10885" s="109">
        <v>15255.373118898629</v>
      </c>
      <c r="E10885" s="109">
        <v>115848.45932875</v>
      </c>
    </row>
    <row r="10886" spans="1:5" x14ac:dyDescent="0.35">
      <c r="A10886" s="107" t="s">
        <v>5</v>
      </c>
      <c r="B10886" s="107" t="s">
        <v>40</v>
      </c>
      <c r="C10886" s="110">
        <v>1</v>
      </c>
      <c r="D10886" s="109">
        <v>0</v>
      </c>
      <c r="E10886" s="109">
        <v>0</v>
      </c>
    </row>
    <row r="10887" spans="1:5" x14ac:dyDescent="0.35">
      <c r="A10887" s="107" t="s">
        <v>5</v>
      </c>
      <c r="B10887" s="107" t="s">
        <v>40</v>
      </c>
      <c r="C10887" s="110">
        <v>2</v>
      </c>
      <c r="D10887" s="109">
        <v>0</v>
      </c>
      <c r="E10887" s="109">
        <v>0</v>
      </c>
    </row>
    <row r="10888" spans="1:5" x14ac:dyDescent="0.35">
      <c r="A10888" s="107" t="s">
        <v>5</v>
      </c>
      <c r="B10888" s="107" t="s">
        <v>40</v>
      </c>
      <c r="C10888" s="110">
        <v>3</v>
      </c>
      <c r="D10888" s="109">
        <v>0</v>
      </c>
      <c r="E10888" s="109">
        <v>0</v>
      </c>
    </row>
    <row r="10889" spans="1:5" x14ac:dyDescent="0.35">
      <c r="A10889" s="107" t="s">
        <v>5</v>
      </c>
      <c r="B10889" s="107" t="s">
        <v>40</v>
      </c>
      <c r="C10889" s="110">
        <v>4</v>
      </c>
      <c r="D10889" s="109">
        <v>0</v>
      </c>
      <c r="E10889" s="109">
        <v>0</v>
      </c>
    </row>
    <row r="10890" spans="1:5" x14ac:dyDescent="0.35">
      <c r="A10890" s="107" t="s">
        <v>5</v>
      </c>
      <c r="B10890" s="107" t="s">
        <v>40</v>
      </c>
      <c r="C10890" s="110">
        <v>5</v>
      </c>
      <c r="D10890" s="109">
        <v>0</v>
      </c>
      <c r="E10890" s="109">
        <v>0</v>
      </c>
    </row>
    <row r="10891" spans="1:5" x14ac:dyDescent="0.35">
      <c r="A10891" s="107" t="s">
        <v>5</v>
      </c>
      <c r="B10891" s="107" t="s">
        <v>40</v>
      </c>
      <c r="C10891" s="110">
        <v>6</v>
      </c>
      <c r="D10891" s="109">
        <v>0</v>
      </c>
      <c r="E10891" s="109">
        <v>0</v>
      </c>
    </row>
    <row r="10892" spans="1:5" x14ac:dyDescent="0.35">
      <c r="A10892" s="107" t="s">
        <v>5</v>
      </c>
      <c r="B10892" s="107" t="s">
        <v>40</v>
      </c>
      <c r="C10892" s="110">
        <v>7</v>
      </c>
      <c r="D10892" s="109">
        <v>0</v>
      </c>
      <c r="E10892" s="109">
        <v>0</v>
      </c>
    </row>
    <row r="10893" spans="1:5" x14ac:dyDescent="0.35">
      <c r="A10893" s="107" t="s">
        <v>5</v>
      </c>
      <c r="B10893" s="107" t="s">
        <v>40</v>
      </c>
      <c r="C10893" s="110">
        <v>8</v>
      </c>
      <c r="D10893" s="109">
        <v>0</v>
      </c>
      <c r="E10893" s="109">
        <v>0</v>
      </c>
    </row>
    <row r="10894" spans="1:5" x14ac:dyDescent="0.35">
      <c r="A10894" s="107" t="s">
        <v>5</v>
      </c>
      <c r="B10894" s="107" t="s">
        <v>40</v>
      </c>
      <c r="C10894" s="110">
        <v>9</v>
      </c>
      <c r="D10894" s="109">
        <v>0</v>
      </c>
      <c r="E10894" s="109">
        <v>0</v>
      </c>
    </row>
    <row r="10895" spans="1:5" x14ac:dyDescent="0.35">
      <c r="A10895" s="107" t="s">
        <v>5</v>
      </c>
      <c r="B10895" s="107" t="s">
        <v>40</v>
      </c>
      <c r="C10895" s="110">
        <v>10</v>
      </c>
      <c r="D10895" s="109">
        <v>0</v>
      </c>
      <c r="E10895" s="109">
        <v>0</v>
      </c>
    </row>
    <row r="10896" spans="1:5" x14ac:dyDescent="0.35">
      <c r="A10896" s="107" t="s">
        <v>5</v>
      </c>
      <c r="B10896" s="107" t="s">
        <v>40</v>
      </c>
      <c r="C10896" s="110">
        <v>11</v>
      </c>
      <c r="D10896" s="109">
        <v>0</v>
      </c>
      <c r="E10896" s="109">
        <v>0</v>
      </c>
    </row>
    <row r="10897" spans="1:5" x14ac:dyDescent="0.35">
      <c r="A10897" s="107" t="s">
        <v>5</v>
      </c>
      <c r="B10897" s="107" t="s">
        <v>40</v>
      </c>
      <c r="C10897" s="110">
        <v>12</v>
      </c>
      <c r="D10897" s="109">
        <v>0</v>
      </c>
      <c r="E10897" s="109">
        <v>0</v>
      </c>
    </row>
    <row r="10898" spans="1:5" x14ac:dyDescent="0.35">
      <c r="A10898" s="107" t="s">
        <v>5</v>
      </c>
      <c r="B10898" s="107" t="s">
        <v>321</v>
      </c>
      <c r="C10898" s="110">
        <v>1</v>
      </c>
      <c r="D10898" s="109">
        <v>12.240000113844861</v>
      </c>
      <c r="E10898" s="109">
        <v>759.55535375138072</v>
      </c>
    </row>
    <row r="10899" spans="1:5" x14ac:dyDescent="0.35">
      <c r="A10899" s="107" t="s">
        <v>5</v>
      </c>
      <c r="B10899" s="107" t="s">
        <v>321</v>
      </c>
      <c r="C10899" s="110">
        <v>2</v>
      </c>
      <c r="D10899" s="109">
        <v>109.9200024977325</v>
      </c>
      <c r="E10899" s="109">
        <v>10138.240337021331</v>
      </c>
    </row>
    <row r="10900" spans="1:5" x14ac:dyDescent="0.35">
      <c r="A10900" s="107" t="s">
        <v>5</v>
      </c>
      <c r="B10900" s="107" t="s">
        <v>321</v>
      </c>
      <c r="C10900" s="110">
        <v>3</v>
      </c>
      <c r="D10900" s="109">
        <v>172.56000161170951</v>
      </c>
      <c r="E10900" s="109">
        <v>16680.993411738338</v>
      </c>
    </row>
    <row r="10901" spans="1:5" x14ac:dyDescent="0.35">
      <c r="A10901" s="107" t="s">
        <v>5</v>
      </c>
      <c r="B10901" s="107" t="s">
        <v>321</v>
      </c>
      <c r="C10901" s="110">
        <v>4</v>
      </c>
      <c r="D10901" s="109">
        <v>302.64000192284573</v>
      </c>
      <c r="E10901" s="109">
        <v>22875.099460213882</v>
      </c>
    </row>
    <row r="10902" spans="1:5" x14ac:dyDescent="0.35">
      <c r="A10902" s="107" t="s">
        <v>5</v>
      </c>
      <c r="B10902" s="107" t="s">
        <v>321</v>
      </c>
      <c r="C10902" s="110">
        <v>5</v>
      </c>
      <c r="D10902" s="109">
        <v>341.7600007355212</v>
      </c>
      <c r="E10902" s="109">
        <v>25460.95853497805</v>
      </c>
    </row>
    <row r="10903" spans="1:5" x14ac:dyDescent="0.35">
      <c r="A10903" s="107" t="s">
        <v>5</v>
      </c>
      <c r="B10903" s="107" t="s">
        <v>321</v>
      </c>
      <c r="C10903" s="110">
        <v>6</v>
      </c>
      <c r="D10903" s="109">
        <v>322.32000210881228</v>
      </c>
      <c r="E10903" s="109">
        <v>18990.423375038041</v>
      </c>
    </row>
    <row r="10904" spans="1:5" x14ac:dyDescent="0.35">
      <c r="A10904" s="107" t="s">
        <v>5</v>
      </c>
      <c r="B10904" s="107" t="s">
        <v>321</v>
      </c>
      <c r="C10904" s="110">
        <v>7</v>
      </c>
      <c r="D10904" s="109">
        <v>335.52000316977501</v>
      </c>
      <c r="E10904" s="109">
        <v>18798.59362730604</v>
      </c>
    </row>
    <row r="10905" spans="1:5" x14ac:dyDescent="0.35">
      <c r="A10905" s="107" t="s">
        <v>5</v>
      </c>
      <c r="B10905" s="107" t="s">
        <v>321</v>
      </c>
      <c r="C10905" s="110">
        <v>8</v>
      </c>
      <c r="D10905" s="109">
        <v>330.00000005960459</v>
      </c>
      <c r="E10905" s="109">
        <v>26442.054788365189</v>
      </c>
    </row>
    <row r="10906" spans="1:5" x14ac:dyDescent="0.35">
      <c r="A10906" s="107" t="s">
        <v>5</v>
      </c>
      <c r="B10906" s="107" t="s">
        <v>321</v>
      </c>
      <c r="C10906" s="110">
        <v>9</v>
      </c>
      <c r="D10906" s="109">
        <v>272.15999779105192</v>
      </c>
      <c r="E10906" s="109">
        <v>24666.04080620969</v>
      </c>
    </row>
    <row r="10907" spans="1:5" x14ac:dyDescent="0.35">
      <c r="A10907" s="107" t="s">
        <v>5</v>
      </c>
      <c r="B10907" s="107" t="s">
        <v>321</v>
      </c>
      <c r="C10907" s="110">
        <v>10</v>
      </c>
      <c r="D10907" s="109">
        <v>151.05000190436829</v>
      </c>
      <c r="E10907" s="109">
        <v>9158.2588747871432</v>
      </c>
    </row>
    <row r="10908" spans="1:5" x14ac:dyDescent="0.35">
      <c r="A10908" s="107" t="s">
        <v>5</v>
      </c>
      <c r="B10908" s="107" t="s">
        <v>321</v>
      </c>
      <c r="C10908" s="110">
        <v>11</v>
      </c>
      <c r="D10908" s="109">
        <v>136.12999698519701</v>
      </c>
      <c r="E10908" s="109">
        <v>8226.153840051953</v>
      </c>
    </row>
    <row r="10909" spans="1:5" x14ac:dyDescent="0.35">
      <c r="A10909" s="107" t="s">
        <v>5</v>
      </c>
      <c r="B10909" s="107" t="s">
        <v>321</v>
      </c>
      <c r="C10909" s="110">
        <v>12</v>
      </c>
      <c r="D10909" s="109">
        <v>176.16500109380411</v>
      </c>
      <c r="E10909" s="109">
        <v>9141.67398669059</v>
      </c>
    </row>
    <row r="10910" spans="1:5" x14ac:dyDescent="0.35">
      <c r="A10910" s="107" t="s">
        <v>5</v>
      </c>
      <c r="B10910" s="107" t="s">
        <v>320</v>
      </c>
      <c r="C10910" s="110">
        <v>1</v>
      </c>
      <c r="D10910" s="109">
        <v>902.63999652862651</v>
      </c>
      <c r="E10910" s="109">
        <v>89522.736132071601</v>
      </c>
    </row>
    <row r="10911" spans="1:5" x14ac:dyDescent="0.35">
      <c r="A10911" s="107" t="s">
        <v>5</v>
      </c>
      <c r="B10911" s="107" t="s">
        <v>320</v>
      </c>
      <c r="C10911" s="110">
        <v>2</v>
      </c>
      <c r="D10911" s="109">
        <v>1357.4400002956399</v>
      </c>
      <c r="E10911" s="109">
        <v>128464.3226498556</v>
      </c>
    </row>
    <row r="10912" spans="1:5" x14ac:dyDescent="0.35">
      <c r="A10912" s="107" t="s">
        <v>5</v>
      </c>
      <c r="B10912" s="107" t="s">
        <v>320</v>
      </c>
      <c r="C10912" s="110">
        <v>3</v>
      </c>
      <c r="D10912" s="109">
        <v>1658.160016536712</v>
      </c>
      <c r="E10912" s="109">
        <v>155814.48589601941</v>
      </c>
    </row>
    <row r="10913" spans="1:5" x14ac:dyDescent="0.35">
      <c r="A10913" s="107" t="s">
        <v>5</v>
      </c>
      <c r="B10913" s="107" t="s">
        <v>320</v>
      </c>
      <c r="C10913" s="110">
        <v>4</v>
      </c>
      <c r="D10913" s="109">
        <v>2089.1900205612201</v>
      </c>
      <c r="E10913" s="109">
        <v>106724.73592204459</v>
      </c>
    </row>
    <row r="10914" spans="1:5" x14ac:dyDescent="0.35">
      <c r="A10914" s="107" t="s">
        <v>5</v>
      </c>
      <c r="B10914" s="107" t="s">
        <v>320</v>
      </c>
      <c r="C10914" s="110">
        <v>5</v>
      </c>
      <c r="D10914" s="109">
        <v>2194.8000366687802</v>
      </c>
      <c r="E10914" s="109">
        <v>163106.19818082399</v>
      </c>
    </row>
    <row r="10915" spans="1:5" x14ac:dyDescent="0.35">
      <c r="A10915" s="107" t="s">
        <v>5</v>
      </c>
      <c r="B10915" s="107" t="s">
        <v>320</v>
      </c>
      <c r="C10915" s="110">
        <v>6</v>
      </c>
      <c r="D10915" s="109">
        <v>2056.4259434539731</v>
      </c>
      <c r="E10915" s="109">
        <v>122835.51612481161</v>
      </c>
    </row>
    <row r="10916" spans="1:5" x14ac:dyDescent="0.35">
      <c r="A10916" s="107" t="s">
        <v>5</v>
      </c>
      <c r="B10916" s="107" t="s">
        <v>320</v>
      </c>
      <c r="C10916" s="110">
        <v>7</v>
      </c>
      <c r="D10916" s="109">
        <v>2099.2274519981802</v>
      </c>
      <c r="E10916" s="109">
        <v>123048.0900921345</v>
      </c>
    </row>
    <row r="10917" spans="1:5" x14ac:dyDescent="0.35">
      <c r="A10917" s="107" t="s">
        <v>5</v>
      </c>
      <c r="B10917" s="107" t="s">
        <v>320</v>
      </c>
      <c r="C10917" s="110">
        <v>8</v>
      </c>
      <c r="D10917" s="109">
        <v>2194.800040721896</v>
      </c>
      <c r="E10917" s="109">
        <v>176196.24342302041</v>
      </c>
    </row>
    <row r="10918" spans="1:5" x14ac:dyDescent="0.35">
      <c r="A10918" s="107" t="s">
        <v>5</v>
      </c>
      <c r="B10918" s="107" t="s">
        <v>320</v>
      </c>
      <c r="C10918" s="110">
        <v>9</v>
      </c>
      <c r="D10918" s="109">
        <v>2090.4000554084769</v>
      </c>
      <c r="E10918" s="109">
        <v>190486.8721003283</v>
      </c>
    </row>
    <row r="10919" spans="1:5" x14ac:dyDescent="0.35">
      <c r="A10919" s="107" t="s">
        <v>5</v>
      </c>
      <c r="B10919" s="107" t="s">
        <v>320</v>
      </c>
      <c r="C10919" s="110">
        <v>10</v>
      </c>
      <c r="D10919" s="109">
        <v>1844.3128932652901</v>
      </c>
      <c r="E10919" s="109">
        <v>111039.5370117914</v>
      </c>
    </row>
    <row r="10920" spans="1:5" x14ac:dyDescent="0.35">
      <c r="A10920" s="107" t="s">
        <v>5</v>
      </c>
      <c r="B10920" s="107" t="s">
        <v>320</v>
      </c>
      <c r="C10920" s="110">
        <v>11</v>
      </c>
      <c r="D10920" s="109">
        <v>1392.6296276677831</v>
      </c>
      <c r="E10920" s="109">
        <v>82268.320374851624</v>
      </c>
    </row>
    <row r="10921" spans="1:5" x14ac:dyDescent="0.35">
      <c r="A10921" s="107" t="s">
        <v>5</v>
      </c>
      <c r="B10921" s="107" t="s">
        <v>320</v>
      </c>
      <c r="C10921" s="110">
        <v>12</v>
      </c>
      <c r="D10921" s="109">
        <v>1637.6999371051779</v>
      </c>
      <c r="E10921" s="109">
        <v>84387.039768838295</v>
      </c>
    </row>
    <row r="10922" spans="1:5" x14ac:dyDescent="0.35">
      <c r="A10922" s="107" t="s">
        <v>5</v>
      </c>
      <c r="B10922" s="107" t="s">
        <v>319</v>
      </c>
      <c r="C10922" s="110">
        <v>1</v>
      </c>
      <c r="D10922" s="109">
        <v>2346.9357496088169</v>
      </c>
      <c r="E10922" s="109">
        <v>74257.972758948235</v>
      </c>
    </row>
    <row r="10923" spans="1:5" x14ac:dyDescent="0.35">
      <c r="A10923" s="107" t="s">
        <v>5</v>
      </c>
      <c r="B10923" s="107" t="s">
        <v>319</v>
      </c>
      <c r="C10923" s="110">
        <v>2</v>
      </c>
      <c r="D10923" s="109">
        <v>2007.9055862068899</v>
      </c>
      <c r="E10923" s="109">
        <v>75787.88020546356</v>
      </c>
    </row>
    <row r="10924" spans="1:5" x14ac:dyDescent="0.35">
      <c r="A10924" s="107" t="s">
        <v>5</v>
      </c>
      <c r="B10924" s="107" t="s">
        <v>319</v>
      </c>
      <c r="C10924" s="110">
        <v>3</v>
      </c>
      <c r="D10924" s="109">
        <v>2221.701948148554</v>
      </c>
      <c r="E10924" s="109">
        <v>101772.9404394864</v>
      </c>
    </row>
    <row r="10925" spans="1:5" x14ac:dyDescent="0.35">
      <c r="A10925" s="107" t="s">
        <v>5</v>
      </c>
      <c r="B10925" s="107" t="s">
        <v>319</v>
      </c>
      <c r="C10925" s="110">
        <v>4</v>
      </c>
      <c r="D10925" s="109">
        <v>2014.6119064393481</v>
      </c>
      <c r="E10925" s="109">
        <v>89598.890645671185</v>
      </c>
    </row>
    <row r="10926" spans="1:5" x14ac:dyDescent="0.35">
      <c r="A10926" s="107" t="s">
        <v>5</v>
      </c>
      <c r="B10926" s="107" t="s">
        <v>319</v>
      </c>
      <c r="C10926" s="110">
        <v>5</v>
      </c>
      <c r="D10926" s="109">
        <v>1774.6822511210121</v>
      </c>
      <c r="E10926" s="109">
        <v>102670.99313019391</v>
      </c>
    </row>
    <row r="10927" spans="1:5" x14ac:dyDescent="0.35">
      <c r="A10927" s="107" t="s">
        <v>5</v>
      </c>
      <c r="B10927" s="107" t="s">
        <v>319</v>
      </c>
      <c r="C10927" s="110">
        <v>6</v>
      </c>
      <c r="D10927" s="109">
        <v>1495.246500691552</v>
      </c>
      <c r="E10927" s="109">
        <v>84994.641845135062</v>
      </c>
    </row>
    <row r="10928" spans="1:5" x14ac:dyDescent="0.35">
      <c r="A10928" s="107" t="s">
        <v>5</v>
      </c>
      <c r="B10928" s="107" t="s">
        <v>319</v>
      </c>
      <c r="C10928" s="110">
        <v>7</v>
      </c>
      <c r="D10928" s="109">
        <v>1720.8609997849189</v>
      </c>
      <c r="E10928" s="109">
        <v>36857.781980398009</v>
      </c>
    </row>
    <row r="10929" spans="1:5" x14ac:dyDescent="0.35">
      <c r="A10929" s="107" t="s">
        <v>5</v>
      </c>
      <c r="B10929" s="107" t="s">
        <v>319</v>
      </c>
      <c r="C10929" s="110">
        <v>8</v>
      </c>
      <c r="D10929" s="109">
        <v>2055.0179008562332</v>
      </c>
      <c r="E10929" s="109">
        <v>12925.55890100493</v>
      </c>
    </row>
    <row r="10930" spans="1:5" x14ac:dyDescent="0.35">
      <c r="A10930" s="107" t="s">
        <v>5</v>
      </c>
      <c r="B10930" s="107" t="s">
        <v>319</v>
      </c>
      <c r="C10930" s="110">
        <v>9</v>
      </c>
      <c r="D10930" s="109">
        <v>1198.07894976391</v>
      </c>
      <c r="E10930" s="109">
        <v>7677.1425878987147</v>
      </c>
    </row>
    <row r="10931" spans="1:5" x14ac:dyDescent="0.35">
      <c r="A10931" s="107" t="s">
        <v>5</v>
      </c>
      <c r="B10931" s="107" t="s">
        <v>319</v>
      </c>
      <c r="C10931" s="110">
        <v>10</v>
      </c>
      <c r="D10931" s="109">
        <v>657.17562362773083</v>
      </c>
      <c r="E10931" s="109">
        <v>3476.5450828463399</v>
      </c>
    </row>
    <row r="10932" spans="1:5" x14ac:dyDescent="0.35">
      <c r="A10932" s="107" t="s">
        <v>5</v>
      </c>
      <c r="B10932" s="107" t="s">
        <v>319</v>
      </c>
      <c r="C10932" s="110">
        <v>11</v>
      </c>
      <c r="D10932" s="109">
        <v>797.70443777609091</v>
      </c>
      <c r="E10932" s="109">
        <v>4375.6842978505983</v>
      </c>
    </row>
    <row r="10933" spans="1:5" x14ac:dyDescent="0.35">
      <c r="A10933" s="107" t="s">
        <v>5</v>
      </c>
      <c r="B10933" s="107" t="s">
        <v>319</v>
      </c>
      <c r="C10933" s="110">
        <v>12</v>
      </c>
      <c r="D10933" s="109">
        <v>999.59042241112525</v>
      </c>
      <c r="E10933" s="109">
        <v>5358.4239019821925</v>
      </c>
    </row>
    <row r="10934" spans="1:5" x14ac:dyDescent="0.35">
      <c r="A10934" s="107" t="s">
        <v>5</v>
      </c>
      <c r="B10934" s="107" t="s">
        <v>93</v>
      </c>
      <c r="C10934" s="110">
        <v>1</v>
      </c>
      <c r="D10934" s="109">
        <v>18297.713599999988</v>
      </c>
      <c r="E10934" s="109">
        <v>1167226.1596503849</v>
      </c>
    </row>
    <row r="10935" spans="1:5" x14ac:dyDescent="0.35">
      <c r="A10935" s="107" t="s">
        <v>5</v>
      </c>
      <c r="B10935" s="107" t="s">
        <v>93</v>
      </c>
      <c r="C10935" s="110">
        <v>2</v>
      </c>
      <c r="D10935" s="109">
        <v>18729.201255172411</v>
      </c>
      <c r="E10935" s="109">
        <v>1318874.0404504661</v>
      </c>
    </row>
    <row r="10936" spans="1:5" x14ac:dyDescent="0.35">
      <c r="A10936" s="107" t="s">
        <v>5</v>
      </c>
      <c r="B10936" s="107" t="s">
        <v>93</v>
      </c>
      <c r="C10936" s="110">
        <v>3</v>
      </c>
      <c r="D10936" s="109">
        <v>21265.880574193539</v>
      </c>
      <c r="E10936" s="109">
        <v>1578554.2538831721</v>
      </c>
    </row>
    <row r="10937" spans="1:5" x14ac:dyDescent="0.35">
      <c r="A10937" s="107" t="s">
        <v>5</v>
      </c>
      <c r="B10937" s="107" t="s">
        <v>93</v>
      </c>
      <c r="C10937" s="110">
        <v>4</v>
      </c>
      <c r="D10937" s="109">
        <v>17062.24764999999</v>
      </c>
      <c r="E10937" s="109">
        <v>1206609.814316455</v>
      </c>
    </row>
    <row r="10938" spans="1:5" x14ac:dyDescent="0.35">
      <c r="A10938" s="107" t="s">
        <v>5</v>
      </c>
      <c r="B10938" s="107" t="s">
        <v>93</v>
      </c>
      <c r="C10938" s="110">
        <v>5</v>
      </c>
      <c r="D10938" s="109">
        <v>25967.855299999981</v>
      </c>
      <c r="E10938" s="109">
        <v>1836602.3441706889</v>
      </c>
    </row>
    <row r="10939" spans="1:5" x14ac:dyDescent="0.35">
      <c r="A10939" s="107" t="s">
        <v>5</v>
      </c>
      <c r="B10939" s="107" t="s">
        <v>93</v>
      </c>
      <c r="C10939" s="110">
        <v>6</v>
      </c>
      <c r="D10939" s="109">
        <v>22828.254599999989</v>
      </c>
      <c r="E10939" s="109">
        <v>1559360.3011500449</v>
      </c>
    </row>
    <row r="10940" spans="1:5" x14ac:dyDescent="0.35">
      <c r="A10940" s="107" t="s">
        <v>5</v>
      </c>
      <c r="B10940" s="107" t="s">
        <v>93</v>
      </c>
      <c r="C10940" s="110">
        <v>7</v>
      </c>
      <c r="D10940" s="109">
        <v>14802.8159</v>
      </c>
      <c r="E10940" s="109">
        <v>863588.79859972524</v>
      </c>
    </row>
    <row r="10941" spans="1:5" x14ac:dyDescent="0.35">
      <c r="A10941" s="107" t="s">
        <v>5</v>
      </c>
      <c r="B10941" s="107" t="s">
        <v>93</v>
      </c>
      <c r="C10941" s="110">
        <v>8</v>
      </c>
      <c r="D10941" s="109">
        <v>17453.372299999999</v>
      </c>
      <c r="E10941" s="109">
        <v>918667.09447963245</v>
      </c>
    </row>
    <row r="10942" spans="1:5" x14ac:dyDescent="0.35">
      <c r="A10942" s="107" t="s">
        <v>5</v>
      </c>
      <c r="B10942" s="107" t="s">
        <v>93</v>
      </c>
      <c r="C10942" s="110">
        <v>9</v>
      </c>
      <c r="D10942" s="109">
        <v>18013.496783333321</v>
      </c>
      <c r="E10942" s="109">
        <v>839894.49618791661</v>
      </c>
    </row>
    <row r="10943" spans="1:5" x14ac:dyDescent="0.35">
      <c r="A10943" s="107" t="s">
        <v>5</v>
      </c>
      <c r="B10943" s="107" t="s">
        <v>93</v>
      </c>
      <c r="C10943" s="110">
        <v>10</v>
      </c>
      <c r="D10943" s="109">
        <v>15833.485029195779</v>
      </c>
      <c r="E10943" s="109">
        <v>815129.24181917158</v>
      </c>
    </row>
    <row r="10944" spans="1:5" x14ac:dyDescent="0.35">
      <c r="A10944" s="107" t="s">
        <v>5</v>
      </c>
      <c r="B10944" s="107" t="s">
        <v>93</v>
      </c>
      <c r="C10944" s="110">
        <v>11</v>
      </c>
      <c r="D10944" s="109">
        <v>16362.02136999998</v>
      </c>
      <c r="E10944" s="109">
        <v>898336.19193055539</v>
      </c>
    </row>
    <row r="10945" spans="1:5" x14ac:dyDescent="0.35">
      <c r="A10945" s="107" t="s">
        <v>5</v>
      </c>
      <c r="B10945" s="107" t="s">
        <v>93</v>
      </c>
      <c r="C10945" s="110">
        <v>12</v>
      </c>
      <c r="D10945" s="109">
        <v>19709.28504091045</v>
      </c>
      <c r="E10945" s="109">
        <v>1129871.1520506591</v>
      </c>
    </row>
    <row r="10946" spans="1:5" x14ac:dyDescent="0.35">
      <c r="A10946" s="107" t="s">
        <v>5</v>
      </c>
      <c r="B10946" s="107" t="s">
        <v>317</v>
      </c>
      <c r="C10946" s="110">
        <v>1</v>
      </c>
      <c r="D10946" s="109">
        <v>169.99348342392651</v>
      </c>
      <c r="E10946" s="109">
        <v>12516.296253248551</v>
      </c>
    </row>
    <row r="10947" spans="1:5" x14ac:dyDescent="0.35">
      <c r="A10947" s="107" t="s">
        <v>5</v>
      </c>
      <c r="B10947" s="107" t="s">
        <v>317</v>
      </c>
      <c r="C10947" s="110">
        <v>2</v>
      </c>
      <c r="D10947" s="109">
        <v>155.87386361601881</v>
      </c>
      <c r="E10947" s="109">
        <v>11001.07500376216</v>
      </c>
    </row>
    <row r="10948" spans="1:5" x14ac:dyDescent="0.35">
      <c r="A10948" s="107" t="s">
        <v>5</v>
      </c>
      <c r="B10948" s="107" t="s">
        <v>317</v>
      </c>
      <c r="C10948" s="110">
        <v>3</v>
      </c>
      <c r="D10948" s="109">
        <v>173.73520765312571</v>
      </c>
      <c r="E10948" s="109">
        <v>12846.518235008311</v>
      </c>
    </row>
    <row r="10949" spans="1:5" x14ac:dyDescent="0.35">
      <c r="A10949" s="107" t="s">
        <v>5</v>
      </c>
      <c r="B10949" s="107" t="s">
        <v>317</v>
      </c>
      <c r="C10949" s="110">
        <v>4</v>
      </c>
      <c r="D10949" s="109">
        <v>147.870152979274</v>
      </c>
      <c r="E10949" s="109">
        <v>10153.173084437771</v>
      </c>
    </row>
    <row r="10950" spans="1:5" x14ac:dyDescent="0.35">
      <c r="A10950" s="107" t="s">
        <v>5</v>
      </c>
      <c r="B10950" s="107" t="s">
        <v>317</v>
      </c>
      <c r="C10950" s="110">
        <v>5</v>
      </c>
      <c r="D10950" s="109">
        <v>103.6273375668267</v>
      </c>
      <c r="E10950" s="109">
        <v>7287.2228336592807</v>
      </c>
    </row>
    <row r="10951" spans="1:5" x14ac:dyDescent="0.35">
      <c r="A10951" s="107" t="s">
        <v>5</v>
      </c>
      <c r="B10951" s="107" t="s">
        <v>317</v>
      </c>
      <c r="C10951" s="110">
        <v>6</v>
      </c>
      <c r="D10951" s="109">
        <v>93.999253786201578</v>
      </c>
      <c r="E10951" s="109">
        <v>6070.4153748222061</v>
      </c>
    </row>
    <row r="10952" spans="1:5" x14ac:dyDescent="0.35">
      <c r="A10952" s="107" t="s">
        <v>5</v>
      </c>
      <c r="B10952" s="107" t="s">
        <v>317</v>
      </c>
      <c r="C10952" s="110">
        <v>7</v>
      </c>
      <c r="D10952" s="109">
        <v>114.43319174394939</v>
      </c>
      <c r="E10952" s="109">
        <v>6898.6159146430218</v>
      </c>
    </row>
    <row r="10953" spans="1:5" x14ac:dyDescent="0.35">
      <c r="A10953" s="107" t="s">
        <v>5</v>
      </c>
      <c r="B10953" s="107" t="s">
        <v>317</v>
      </c>
      <c r="C10953" s="110">
        <v>8</v>
      </c>
      <c r="D10953" s="109">
        <v>149.7368821697064</v>
      </c>
      <c r="E10953" s="109">
        <v>9133.0319427931554</v>
      </c>
    </row>
    <row r="10954" spans="1:5" x14ac:dyDescent="0.35">
      <c r="A10954" s="107" t="s">
        <v>5</v>
      </c>
      <c r="B10954" s="107" t="s">
        <v>317</v>
      </c>
      <c r="C10954" s="110">
        <v>9</v>
      </c>
      <c r="D10954" s="109">
        <v>152.69372831049441</v>
      </c>
      <c r="E10954" s="109">
        <v>8018.3657719864987</v>
      </c>
    </row>
    <row r="10955" spans="1:5" x14ac:dyDescent="0.35">
      <c r="A10955" s="107" t="s">
        <v>5</v>
      </c>
      <c r="B10955" s="107" t="s">
        <v>317</v>
      </c>
      <c r="C10955" s="110">
        <v>10</v>
      </c>
      <c r="D10955" s="109">
        <v>144.4860416073868</v>
      </c>
      <c r="E10955" s="109">
        <v>1712.0234608617311</v>
      </c>
    </row>
    <row r="10956" spans="1:5" x14ac:dyDescent="0.35">
      <c r="A10956" s="107" t="s">
        <v>5</v>
      </c>
      <c r="B10956" s="107" t="s">
        <v>317</v>
      </c>
      <c r="C10956" s="110">
        <v>11</v>
      </c>
      <c r="D10956" s="109">
        <v>107.7489390757287</v>
      </c>
      <c r="E10956" s="109">
        <v>326.57426660957327</v>
      </c>
    </row>
    <row r="10957" spans="1:5" x14ac:dyDescent="0.35">
      <c r="A10957" s="107" t="s">
        <v>5</v>
      </c>
      <c r="B10957" s="107" t="s">
        <v>317</v>
      </c>
      <c r="C10957" s="110">
        <v>12</v>
      </c>
      <c r="D10957" s="109">
        <v>132.65968219978279</v>
      </c>
      <c r="E10957" s="109">
        <v>718.31825660273898</v>
      </c>
    </row>
    <row r="10958" spans="1:5" x14ac:dyDescent="0.35">
      <c r="A10958" s="107" t="s">
        <v>5</v>
      </c>
      <c r="B10958" s="107" t="s">
        <v>94</v>
      </c>
      <c r="C10958" s="110">
        <v>1</v>
      </c>
      <c r="D10958" s="109">
        <v>0</v>
      </c>
      <c r="E10958" s="109">
        <v>0</v>
      </c>
    </row>
    <row r="10959" spans="1:5" x14ac:dyDescent="0.35">
      <c r="A10959" s="107" t="s">
        <v>5</v>
      </c>
      <c r="B10959" s="107" t="s">
        <v>94</v>
      </c>
      <c r="C10959" s="110">
        <v>2</v>
      </c>
      <c r="D10959" s="109">
        <v>0</v>
      </c>
      <c r="E10959" s="109">
        <v>0</v>
      </c>
    </row>
    <row r="10960" spans="1:5" x14ac:dyDescent="0.35">
      <c r="A10960" s="107" t="s">
        <v>5</v>
      </c>
      <c r="B10960" s="107" t="s">
        <v>94</v>
      </c>
      <c r="C10960" s="110">
        <v>3</v>
      </c>
      <c r="D10960" s="109">
        <v>0</v>
      </c>
      <c r="E10960" s="109">
        <v>0</v>
      </c>
    </row>
    <row r="10961" spans="1:5" x14ac:dyDescent="0.35">
      <c r="A10961" s="107" t="s">
        <v>5</v>
      </c>
      <c r="B10961" s="107" t="s">
        <v>94</v>
      </c>
      <c r="C10961" s="110">
        <v>4</v>
      </c>
      <c r="D10961" s="109">
        <v>0</v>
      </c>
      <c r="E10961" s="109">
        <v>0</v>
      </c>
    </row>
    <row r="10962" spans="1:5" x14ac:dyDescent="0.35">
      <c r="A10962" s="107" t="s">
        <v>5</v>
      </c>
      <c r="B10962" s="107" t="s">
        <v>94</v>
      </c>
      <c r="C10962" s="110">
        <v>5</v>
      </c>
      <c r="D10962" s="109">
        <v>51463.727020696373</v>
      </c>
      <c r="E10962" s="109">
        <v>3747819.5006865691</v>
      </c>
    </row>
    <row r="10963" spans="1:5" x14ac:dyDescent="0.35">
      <c r="A10963" s="107" t="s">
        <v>5</v>
      </c>
      <c r="B10963" s="107" t="s">
        <v>94</v>
      </c>
      <c r="C10963" s="110">
        <v>6</v>
      </c>
      <c r="D10963" s="109">
        <v>168402.5407742103</v>
      </c>
      <c r="E10963" s="109">
        <v>11544316.131112291</v>
      </c>
    </row>
    <row r="10964" spans="1:5" x14ac:dyDescent="0.35">
      <c r="A10964" s="107" t="s">
        <v>5</v>
      </c>
      <c r="B10964" s="107" t="s">
        <v>94</v>
      </c>
      <c r="C10964" s="110">
        <v>7</v>
      </c>
      <c r="D10964" s="109">
        <v>111550.1648521936</v>
      </c>
      <c r="E10964" s="109">
        <v>7388531.0129096247</v>
      </c>
    </row>
    <row r="10965" spans="1:5" x14ac:dyDescent="0.35">
      <c r="A10965" s="107" t="s">
        <v>5</v>
      </c>
      <c r="B10965" s="107" t="s">
        <v>94</v>
      </c>
      <c r="C10965" s="110">
        <v>8</v>
      </c>
      <c r="D10965" s="109">
        <v>138646.5963062821</v>
      </c>
      <c r="E10965" s="109">
        <v>9374589.4448013287</v>
      </c>
    </row>
    <row r="10966" spans="1:5" x14ac:dyDescent="0.35">
      <c r="A10966" s="107" t="s">
        <v>5</v>
      </c>
      <c r="B10966" s="107" t="s">
        <v>94</v>
      </c>
      <c r="C10966" s="110">
        <v>9</v>
      </c>
      <c r="D10966" s="109">
        <v>30378.182060087089</v>
      </c>
      <c r="E10966" s="109">
        <v>2006746.0895146751</v>
      </c>
    </row>
    <row r="10967" spans="1:5" x14ac:dyDescent="0.35">
      <c r="A10967" s="107" t="s">
        <v>5</v>
      </c>
      <c r="B10967" s="107" t="s">
        <v>94</v>
      </c>
      <c r="C10967" s="110">
        <v>10</v>
      </c>
      <c r="D10967" s="109">
        <v>12680.39169559569</v>
      </c>
      <c r="E10967" s="109">
        <v>815118.67398344912</v>
      </c>
    </row>
    <row r="10968" spans="1:5" x14ac:dyDescent="0.35">
      <c r="A10968" s="107" t="s">
        <v>5</v>
      </c>
      <c r="B10968" s="107" t="s">
        <v>94</v>
      </c>
      <c r="C10968" s="110">
        <v>11</v>
      </c>
      <c r="D10968" s="109">
        <v>5336.1936871160369</v>
      </c>
      <c r="E10968" s="109">
        <v>339546.89385928278</v>
      </c>
    </row>
    <row r="10969" spans="1:5" x14ac:dyDescent="0.35">
      <c r="A10969" s="107" t="s">
        <v>5</v>
      </c>
      <c r="B10969" s="107" t="s">
        <v>94</v>
      </c>
      <c r="C10969" s="110">
        <v>12</v>
      </c>
      <c r="D10969" s="109">
        <v>4297.5458719013668</v>
      </c>
      <c r="E10969" s="109">
        <v>285210.25558637793</v>
      </c>
    </row>
    <row r="10970" spans="1:5" x14ac:dyDescent="0.35">
      <c r="A10970" s="107" t="s">
        <v>5</v>
      </c>
      <c r="B10970" s="107" t="s">
        <v>41</v>
      </c>
      <c r="C10970" s="110">
        <v>1</v>
      </c>
      <c r="D10970" s="109">
        <v>122.3999978974465</v>
      </c>
      <c r="E10970" s="109">
        <v>9376.2468285503928</v>
      </c>
    </row>
    <row r="10971" spans="1:5" x14ac:dyDescent="0.35">
      <c r="A10971" s="107" t="s">
        <v>5</v>
      </c>
      <c r="B10971" s="107" t="s">
        <v>41</v>
      </c>
      <c r="C10971" s="110">
        <v>2</v>
      </c>
      <c r="D10971" s="109">
        <v>766.07999372482607</v>
      </c>
      <c r="E10971" s="109">
        <v>72584.899063577337</v>
      </c>
    </row>
    <row r="10972" spans="1:5" x14ac:dyDescent="0.35">
      <c r="A10972" s="107" t="s">
        <v>5</v>
      </c>
      <c r="B10972" s="107" t="s">
        <v>41</v>
      </c>
      <c r="C10972" s="110">
        <v>3</v>
      </c>
      <c r="D10972" s="109">
        <v>848.15999388695104</v>
      </c>
      <c r="E10972" s="109">
        <v>79811.916286211475</v>
      </c>
    </row>
    <row r="10973" spans="1:5" x14ac:dyDescent="0.35">
      <c r="A10973" s="107" t="s">
        <v>5</v>
      </c>
      <c r="B10973" s="107" t="s">
        <v>41</v>
      </c>
      <c r="C10973" s="110">
        <v>4</v>
      </c>
      <c r="D10973" s="109">
        <v>811.67998492718027</v>
      </c>
      <c r="E10973" s="109">
        <v>41509.434935711972</v>
      </c>
    </row>
    <row r="10974" spans="1:5" x14ac:dyDescent="0.35">
      <c r="A10974" s="107" t="s">
        <v>5</v>
      </c>
      <c r="B10974" s="107" t="s">
        <v>41</v>
      </c>
      <c r="C10974" s="110">
        <v>5</v>
      </c>
      <c r="D10974" s="109">
        <v>848.15998995304449</v>
      </c>
      <c r="E10974" s="109">
        <v>63030.868006698038</v>
      </c>
    </row>
    <row r="10975" spans="1:5" x14ac:dyDescent="0.35">
      <c r="A10975" s="107" t="s">
        <v>5</v>
      </c>
      <c r="B10975" s="107" t="s">
        <v>41</v>
      </c>
      <c r="C10975" s="110">
        <v>6</v>
      </c>
      <c r="D10975" s="109">
        <v>792.15122670242886</v>
      </c>
      <c r="E10975" s="109">
        <v>47468.638798609769</v>
      </c>
    </row>
    <row r="10976" spans="1:5" x14ac:dyDescent="0.35">
      <c r="A10976" s="107" t="s">
        <v>5</v>
      </c>
      <c r="B10976" s="107" t="s">
        <v>41</v>
      </c>
      <c r="C10976" s="110">
        <v>7</v>
      </c>
      <c r="D10976" s="109">
        <v>808.26000070572229</v>
      </c>
      <c r="E10976" s="109">
        <v>47550.786187656369</v>
      </c>
    </row>
    <row r="10977" spans="1:5" x14ac:dyDescent="0.35">
      <c r="A10977" s="107" t="s">
        <v>5</v>
      </c>
      <c r="B10977" s="107" t="s">
        <v>41</v>
      </c>
      <c r="C10977" s="110">
        <v>8</v>
      </c>
      <c r="D10977" s="109">
        <v>848.1599919796023</v>
      </c>
      <c r="E10977" s="109">
        <v>68089.393830076544</v>
      </c>
    </row>
    <row r="10978" spans="1:5" x14ac:dyDescent="0.35">
      <c r="A10978" s="107" t="s">
        <v>5</v>
      </c>
      <c r="B10978" s="107" t="s">
        <v>41</v>
      </c>
      <c r="C10978" s="110">
        <v>9</v>
      </c>
      <c r="D10978" s="109">
        <v>820.7999867200881</v>
      </c>
      <c r="E10978" s="109">
        <v>74824.448696474123</v>
      </c>
    </row>
    <row r="10979" spans="1:5" x14ac:dyDescent="0.35">
      <c r="A10979" s="107" t="s">
        <v>5</v>
      </c>
      <c r="B10979" s="107" t="s">
        <v>41</v>
      </c>
      <c r="C10979" s="110">
        <v>10</v>
      </c>
      <c r="D10979" s="109">
        <v>835.61999213695856</v>
      </c>
      <c r="E10979" s="109">
        <v>49794.844975070548</v>
      </c>
    </row>
    <row r="10980" spans="1:5" x14ac:dyDescent="0.35">
      <c r="A10980" s="107" t="s">
        <v>5</v>
      </c>
      <c r="B10980" s="107" t="s">
        <v>41</v>
      </c>
      <c r="C10980" s="110">
        <v>11</v>
      </c>
      <c r="D10980" s="109">
        <v>789.99235320204957</v>
      </c>
      <c r="E10980" s="109">
        <v>46925.462975824397</v>
      </c>
    </row>
    <row r="10981" spans="1:5" x14ac:dyDescent="0.35">
      <c r="A10981" s="107" t="s">
        <v>5</v>
      </c>
      <c r="B10981" s="107" t="s">
        <v>41</v>
      </c>
      <c r="C10981" s="110">
        <v>12</v>
      </c>
      <c r="D10981" s="109">
        <v>809.32613915003105</v>
      </c>
      <c r="E10981" s="109">
        <v>42323.495195294563</v>
      </c>
    </row>
    <row r="10982" spans="1:5" x14ac:dyDescent="0.35">
      <c r="A10982" s="107" t="s">
        <v>5</v>
      </c>
      <c r="B10982" s="107" t="s">
        <v>316</v>
      </c>
      <c r="C10982" s="110">
        <v>1</v>
      </c>
      <c r="D10982" s="109">
        <v>865.37676813515247</v>
      </c>
      <c r="E10982" s="109">
        <v>66876.777195504823</v>
      </c>
    </row>
    <row r="10983" spans="1:5" x14ac:dyDescent="0.35">
      <c r="A10983" s="107" t="s">
        <v>5</v>
      </c>
      <c r="B10983" s="107" t="s">
        <v>316</v>
      </c>
      <c r="C10983" s="110">
        <v>2</v>
      </c>
      <c r="D10983" s="109">
        <v>703.69213283030706</v>
      </c>
      <c r="E10983" s="109">
        <v>52158.468098263598</v>
      </c>
    </row>
    <row r="10984" spans="1:5" x14ac:dyDescent="0.35">
      <c r="A10984" s="107" t="s">
        <v>5</v>
      </c>
      <c r="B10984" s="107" t="s">
        <v>316</v>
      </c>
      <c r="C10984" s="110">
        <v>3</v>
      </c>
      <c r="D10984" s="109">
        <v>640.31083011672729</v>
      </c>
      <c r="E10984" s="109">
        <v>50002.120800062483</v>
      </c>
    </row>
    <row r="10985" spans="1:5" x14ac:dyDescent="0.35">
      <c r="A10985" s="107" t="s">
        <v>5</v>
      </c>
      <c r="B10985" s="107" t="s">
        <v>316</v>
      </c>
      <c r="C10985" s="110">
        <v>4</v>
      </c>
      <c r="D10985" s="109">
        <v>402.82990628666391</v>
      </c>
      <c r="E10985" s="109">
        <v>29092.61751260145</v>
      </c>
    </row>
    <row r="10986" spans="1:5" x14ac:dyDescent="0.35">
      <c r="A10986" s="107" t="s">
        <v>5</v>
      </c>
      <c r="B10986" s="107" t="s">
        <v>316</v>
      </c>
      <c r="C10986" s="110">
        <v>5</v>
      </c>
      <c r="D10986" s="109">
        <v>219.03172523138639</v>
      </c>
      <c r="E10986" s="109">
        <v>16436.27780143066</v>
      </c>
    </row>
    <row r="10987" spans="1:5" x14ac:dyDescent="0.35">
      <c r="A10987" s="107" t="s">
        <v>5</v>
      </c>
      <c r="B10987" s="107" t="s">
        <v>316</v>
      </c>
      <c r="C10987" s="110">
        <v>6</v>
      </c>
      <c r="D10987" s="109">
        <v>165.69947372269741</v>
      </c>
      <c r="E10987" s="109">
        <v>10959.592029780461</v>
      </c>
    </row>
    <row r="10988" spans="1:5" x14ac:dyDescent="0.35">
      <c r="A10988" s="107" t="s">
        <v>5</v>
      </c>
      <c r="B10988" s="107" t="s">
        <v>316</v>
      </c>
      <c r="C10988" s="110">
        <v>7</v>
      </c>
      <c r="D10988" s="109">
        <v>213.16829721532241</v>
      </c>
      <c r="E10988" s="109">
        <v>12872.736083637639</v>
      </c>
    </row>
    <row r="10989" spans="1:5" x14ac:dyDescent="0.35">
      <c r="A10989" s="107" t="s">
        <v>5</v>
      </c>
      <c r="B10989" s="107" t="s">
        <v>316</v>
      </c>
      <c r="C10989" s="110">
        <v>8</v>
      </c>
      <c r="D10989" s="109">
        <v>351.42134558852439</v>
      </c>
      <c r="E10989" s="109">
        <v>21578.9501543193</v>
      </c>
    </row>
    <row r="10990" spans="1:5" x14ac:dyDescent="0.35">
      <c r="A10990" s="107" t="s">
        <v>5</v>
      </c>
      <c r="B10990" s="107" t="s">
        <v>316</v>
      </c>
      <c r="C10990" s="110">
        <v>9</v>
      </c>
      <c r="D10990" s="109">
        <v>476.53190525560922</v>
      </c>
      <c r="E10990" s="109">
        <v>23564.79067673297</v>
      </c>
    </row>
    <row r="10991" spans="1:5" x14ac:dyDescent="0.35">
      <c r="A10991" s="107" t="s">
        <v>5</v>
      </c>
      <c r="B10991" s="107" t="s">
        <v>316</v>
      </c>
      <c r="C10991" s="110">
        <v>10</v>
      </c>
      <c r="D10991" s="109">
        <v>670.94800751209232</v>
      </c>
      <c r="E10991" s="109">
        <v>6668.2466001838748</v>
      </c>
    </row>
    <row r="10992" spans="1:5" x14ac:dyDescent="0.35">
      <c r="A10992" s="107" t="s">
        <v>5</v>
      </c>
      <c r="B10992" s="107" t="s">
        <v>316</v>
      </c>
      <c r="C10992" s="110">
        <v>11</v>
      </c>
      <c r="D10992" s="109">
        <v>671.06043526252358</v>
      </c>
      <c r="E10992" s="109">
        <v>2445.45426147629</v>
      </c>
    </row>
    <row r="10993" spans="1:5" x14ac:dyDescent="0.35">
      <c r="A10993" s="107" t="s">
        <v>5</v>
      </c>
      <c r="B10993" s="107" t="s">
        <v>316</v>
      </c>
      <c r="C10993" s="110">
        <v>12</v>
      </c>
      <c r="D10993" s="109">
        <v>803.66445373880833</v>
      </c>
      <c r="E10993" s="109">
        <v>4780.2138714442144</v>
      </c>
    </row>
    <row r="10994" spans="1:5" x14ac:dyDescent="0.35">
      <c r="A10994" s="107" t="s">
        <v>5</v>
      </c>
      <c r="B10994" s="107" t="s">
        <v>315</v>
      </c>
      <c r="C10994" s="110">
        <v>1</v>
      </c>
      <c r="D10994" s="109">
        <v>2281.7465211366698</v>
      </c>
      <c r="E10994" s="109">
        <v>171796.17321041689</v>
      </c>
    </row>
    <row r="10995" spans="1:5" x14ac:dyDescent="0.35">
      <c r="A10995" s="107" t="s">
        <v>5</v>
      </c>
      <c r="B10995" s="107" t="s">
        <v>315</v>
      </c>
      <c r="C10995" s="110">
        <v>2</v>
      </c>
      <c r="D10995" s="109">
        <v>1626.753067893877</v>
      </c>
      <c r="E10995" s="109">
        <v>117543.8552049252</v>
      </c>
    </row>
    <row r="10996" spans="1:5" x14ac:dyDescent="0.35">
      <c r="A10996" s="107" t="s">
        <v>5</v>
      </c>
      <c r="B10996" s="107" t="s">
        <v>315</v>
      </c>
      <c r="C10996" s="110">
        <v>3</v>
      </c>
      <c r="D10996" s="109">
        <v>1676.828478870294</v>
      </c>
      <c r="E10996" s="109">
        <v>129423.5367947054</v>
      </c>
    </row>
    <row r="10997" spans="1:5" x14ac:dyDescent="0.35">
      <c r="A10997" s="107" t="s">
        <v>5</v>
      </c>
      <c r="B10997" s="107" t="s">
        <v>315</v>
      </c>
      <c r="C10997" s="110">
        <v>4</v>
      </c>
      <c r="D10997" s="109">
        <v>1160.5422744031659</v>
      </c>
      <c r="E10997" s="109">
        <v>82473.020639850773</v>
      </c>
    </row>
    <row r="10998" spans="1:5" x14ac:dyDescent="0.35">
      <c r="A10998" s="107" t="s">
        <v>5</v>
      </c>
      <c r="B10998" s="107" t="s">
        <v>315</v>
      </c>
      <c r="C10998" s="110">
        <v>5</v>
      </c>
      <c r="D10998" s="109">
        <v>660.29621280455206</v>
      </c>
      <c r="E10998" s="109">
        <v>48880.456384025878</v>
      </c>
    </row>
    <row r="10999" spans="1:5" x14ac:dyDescent="0.35">
      <c r="A10999" s="107" t="s">
        <v>5</v>
      </c>
      <c r="B10999" s="107" t="s">
        <v>315</v>
      </c>
      <c r="C10999" s="110">
        <v>6</v>
      </c>
      <c r="D10999" s="109">
        <v>546.88143330877233</v>
      </c>
      <c r="E10999" s="109">
        <v>35929.094621757198</v>
      </c>
    </row>
    <row r="11000" spans="1:5" x14ac:dyDescent="0.35">
      <c r="A11000" s="107" t="s">
        <v>5</v>
      </c>
      <c r="B11000" s="107" t="s">
        <v>315</v>
      </c>
      <c r="C11000" s="110">
        <v>7</v>
      </c>
      <c r="D11000" s="109">
        <v>593.45116983088951</v>
      </c>
      <c r="E11000" s="109">
        <v>35672.038791488609</v>
      </c>
    </row>
    <row r="11001" spans="1:5" x14ac:dyDescent="0.35">
      <c r="A11001" s="107" t="s">
        <v>5</v>
      </c>
      <c r="B11001" s="107" t="s">
        <v>315</v>
      </c>
      <c r="C11001" s="110">
        <v>8</v>
      </c>
      <c r="D11001" s="109">
        <v>648.06909983735216</v>
      </c>
      <c r="E11001" s="109">
        <v>39950.928796690103</v>
      </c>
    </row>
    <row r="11002" spans="1:5" x14ac:dyDescent="0.35">
      <c r="A11002" s="107" t="s">
        <v>5</v>
      </c>
      <c r="B11002" s="107" t="s">
        <v>315</v>
      </c>
      <c r="C11002" s="110">
        <v>9</v>
      </c>
      <c r="D11002" s="109">
        <v>512.42790463181598</v>
      </c>
      <c r="E11002" s="109">
        <v>26380.897762313631</v>
      </c>
    </row>
    <row r="11003" spans="1:5" x14ac:dyDescent="0.35">
      <c r="A11003" s="107" t="s">
        <v>5</v>
      </c>
      <c r="B11003" s="107" t="s">
        <v>315</v>
      </c>
      <c r="C11003" s="110">
        <v>10</v>
      </c>
      <c r="D11003" s="109">
        <v>836.94743720513213</v>
      </c>
      <c r="E11003" s="109">
        <v>8695.4008005647793</v>
      </c>
    </row>
    <row r="11004" spans="1:5" x14ac:dyDescent="0.35">
      <c r="A11004" s="107" t="s">
        <v>5</v>
      </c>
      <c r="B11004" s="107" t="s">
        <v>315</v>
      </c>
      <c r="C11004" s="110">
        <v>11</v>
      </c>
      <c r="D11004" s="109">
        <v>772.8051338767483</v>
      </c>
      <c r="E11004" s="109">
        <v>2742.7618268953029</v>
      </c>
    </row>
    <row r="11005" spans="1:5" x14ac:dyDescent="0.35">
      <c r="A11005" s="107" t="s">
        <v>5</v>
      </c>
      <c r="B11005" s="107" t="s">
        <v>315</v>
      </c>
      <c r="C11005" s="110">
        <v>12</v>
      </c>
      <c r="D11005" s="109">
        <v>1833.4399011339101</v>
      </c>
      <c r="E11005" s="109">
        <v>10090.22453336193</v>
      </c>
    </row>
    <row r="11006" spans="1:5" x14ac:dyDescent="0.35">
      <c r="A11006" s="107" t="s">
        <v>5</v>
      </c>
      <c r="B11006" s="107" t="s">
        <v>42</v>
      </c>
      <c r="C11006" s="110">
        <v>1</v>
      </c>
      <c r="D11006" s="109">
        <v>23.039999365806612</v>
      </c>
      <c r="E11006" s="109">
        <v>1430.197065625528</v>
      </c>
    </row>
    <row r="11007" spans="1:5" x14ac:dyDescent="0.35">
      <c r="A11007" s="107" t="s">
        <v>5</v>
      </c>
      <c r="B11007" s="107" t="s">
        <v>42</v>
      </c>
      <c r="C11007" s="110">
        <v>2</v>
      </c>
      <c r="D11007" s="109">
        <v>215.03999495506309</v>
      </c>
      <c r="E11007" s="109">
        <v>20374.708199378842</v>
      </c>
    </row>
    <row r="11008" spans="1:5" x14ac:dyDescent="0.35">
      <c r="A11008" s="107" t="s">
        <v>5</v>
      </c>
      <c r="B11008" s="107" t="s">
        <v>42</v>
      </c>
      <c r="C11008" s="110">
        <v>3</v>
      </c>
      <c r="D11008" s="109">
        <v>238.07999420166041</v>
      </c>
      <c r="E11008" s="109">
        <v>22403.3445310674</v>
      </c>
    </row>
    <row r="11009" spans="1:5" x14ac:dyDescent="0.35">
      <c r="A11009" s="107" t="s">
        <v>5</v>
      </c>
      <c r="B11009" s="107" t="s">
        <v>42</v>
      </c>
      <c r="C11009" s="110">
        <v>4</v>
      </c>
      <c r="D11009" s="109">
        <v>227.51999205350899</v>
      </c>
      <c r="E11009" s="109">
        <v>11651.77102357331</v>
      </c>
    </row>
    <row r="11010" spans="1:5" x14ac:dyDescent="0.35">
      <c r="A11010" s="107" t="s">
        <v>5</v>
      </c>
      <c r="B11010" s="107" t="s">
        <v>42</v>
      </c>
      <c r="C11010" s="110">
        <v>5</v>
      </c>
      <c r="D11010" s="109">
        <v>238.07999396324189</v>
      </c>
      <c r="E11010" s="109">
        <v>17692.874994021429</v>
      </c>
    </row>
    <row r="11011" spans="1:5" x14ac:dyDescent="0.35">
      <c r="A11011" s="107" t="s">
        <v>5</v>
      </c>
      <c r="B11011" s="107" t="s">
        <v>42</v>
      </c>
      <c r="C11011" s="110">
        <v>6</v>
      </c>
      <c r="D11011" s="109">
        <v>221.64431792902189</v>
      </c>
      <c r="E11011" s="109">
        <v>13324.530007471119</v>
      </c>
    </row>
    <row r="11012" spans="1:5" x14ac:dyDescent="0.35">
      <c r="A11012" s="107" t="s">
        <v>5</v>
      </c>
      <c r="B11012" s="107" t="s">
        <v>42</v>
      </c>
      <c r="C11012" s="110">
        <v>7</v>
      </c>
      <c r="D11012" s="109">
        <v>223.4714266522879</v>
      </c>
      <c r="E11012" s="109">
        <v>13347.588728915811</v>
      </c>
    </row>
    <row r="11013" spans="1:5" x14ac:dyDescent="0.35">
      <c r="A11013" s="107" t="s">
        <v>5</v>
      </c>
      <c r="B11013" s="107" t="s">
        <v>42</v>
      </c>
      <c r="C11013" s="110">
        <v>8</v>
      </c>
      <c r="D11013" s="109">
        <v>238.07999318838151</v>
      </c>
      <c r="E11013" s="109">
        <v>19112.81190482742</v>
      </c>
    </row>
    <row r="11014" spans="1:5" x14ac:dyDescent="0.35">
      <c r="A11014" s="107" t="s">
        <v>5</v>
      </c>
      <c r="B11014" s="107" t="s">
        <v>42</v>
      </c>
      <c r="C11014" s="110">
        <v>9</v>
      </c>
      <c r="D11014" s="109">
        <v>230.39999204874059</v>
      </c>
      <c r="E11014" s="109">
        <v>21003.353642819991</v>
      </c>
    </row>
    <row r="11015" spans="1:5" x14ac:dyDescent="0.35">
      <c r="A11015" s="107" t="s">
        <v>5</v>
      </c>
      <c r="B11015" s="107" t="s">
        <v>42</v>
      </c>
      <c r="C11015" s="110">
        <v>10</v>
      </c>
      <c r="D11015" s="109">
        <v>234.23999416828181</v>
      </c>
      <c r="E11015" s="109">
        <v>13977.500155711061</v>
      </c>
    </row>
    <row r="11016" spans="1:5" x14ac:dyDescent="0.35">
      <c r="A11016" s="107" t="s">
        <v>5</v>
      </c>
      <c r="B11016" s="107" t="s">
        <v>42</v>
      </c>
      <c r="C11016" s="110">
        <v>11</v>
      </c>
      <c r="D11016" s="109">
        <v>221.11999356746699</v>
      </c>
      <c r="E11016" s="109">
        <v>13172.05954610727</v>
      </c>
    </row>
    <row r="11017" spans="1:5" x14ac:dyDescent="0.35">
      <c r="A11017" s="107" t="s">
        <v>5</v>
      </c>
      <c r="B11017" s="107" t="s">
        <v>42</v>
      </c>
      <c r="C11017" s="110">
        <v>12</v>
      </c>
      <c r="D11017" s="109">
        <v>226.4891656319017</v>
      </c>
      <c r="E11017" s="109">
        <v>11880.27909871008</v>
      </c>
    </row>
    <row r="11018" spans="1:5" x14ac:dyDescent="0.35">
      <c r="A11018" s="107" t="s">
        <v>5</v>
      </c>
      <c r="B11018" s="107" t="s">
        <v>314</v>
      </c>
      <c r="C11018" s="110">
        <v>1</v>
      </c>
      <c r="D11018" s="109">
        <v>688.71614539322661</v>
      </c>
      <c r="E11018" s="109">
        <v>51241.863594387971</v>
      </c>
    </row>
    <row r="11019" spans="1:5" x14ac:dyDescent="0.35">
      <c r="A11019" s="107" t="s">
        <v>5</v>
      </c>
      <c r="B11019" s="107" t="s">
        <v>314</v>
      </c>
      <c r="C11019" s="110">
        <v>2</v>
      </c>
      <c r="D11019" s="109">
        <v>498.5440090359009</v>
      </c>
      <c r="E11019" s="109">
        <v>35637.738600143617</v>
      </c>
    </row>
    <row r="11020" spans="1:5" x14ac:dyDescent="0.35">
      <c r="A11020" s="107" t="s">
        <v>5</v>
      </c>
      <c r="B11020" s="107" t="s">
        <v>314</v>
      </c>
      <c r="C11020" s="110">
        <v>3</v>
      </c>
      <c r="D11020" s="109">
        <v>545.0996573482845</v>
      </c>
      <c r="E11020" s="109">
        <v>41670.659382592603</v>
      </c>
    </row>
    <row r="11021" spans="1:5" x14ac:dyDescent="0.35">
      <c r="A11021" s="107" t="s">
        <v>5</v>
      </c>
      <c r="B11021" s="107" t="s">
        <v>314</v>
      </c>
      <c r="C11021" s="110">
        <v>4</v>
      </c>
      <c r="D11021" s="109">
        <v>342.48828101915223</v>
      </c>
      <c r="E11021" s="109">
        <v>24081.6497218318</v>
      </c>
    </row>
    <row r="11022" spans="1:5" x14ac:dyDescent="0.35">
      <c r="A11022" s="107" t="s">
        <v>5</v>
      </c>
      <c r="B11022" s="107" t="s">
        <v>314</v>
      </c>
      <c r="C11022" s="110">
        <v>5</v>
      </c>
      <c r="D11022" s="109">
        <v>175.27628396821291</v>
      </c>
      <c r="E11022" s="109">
        <v>12854.3644792786</v>
      </c>
    </row>
    <row r="11023" spans="1:5" x14ac:dyDescent="0.35">
      <c r="A11023" s="107" t="s">
        <v>5</v>
      </c>
      <c r="B11023" s="107" t="s">
        <v>314</v>
      </c>
      <c r="C11023" s="110">
        <v>6</v>
      </c>
      <c r="D11023" s="109">
        <v>135.53984287821601</v>
      </c>
      <c r="E11023" s="109">
        <v>8779.3950068564645</v>
      </c>
    </row>
    <row r="11024" spans="1:5" x14ac:dyDescent="0.35">
      <c r="A11024" s="107" t="s">
        <v>5</v>
      </c>
      <c r="B11024" s="107" t="s">
        <v>314</v>
      </c>
      <c r="C11024" s="110">
        <v>7</v>
      </c>
      <c r="D11024" s="109">
        <v>202.14632266786521</v>
      </c>
      <c r="E11024" s="109">
        <v>11977.508000394269</v>
      </c>
    </row>
    <row r="11025" spans="1:5" x14ac:dyDescent="0.35">
      <c r="A11025" s="107" t="s">
        <v>5</v>
      </c>
      <c r="B11025" s="107" t="s">
        <v>314</v>
      </c>
      <c r="C11025" s="110">
        <v>8</v>
      </c>
      <c r="D11025" s="109">
        <v>277.33885541702222</v>
      </c>
      <c r="E11025" s="109">
        <v>16896.651323983009</v>
      </c>
    </row>
    <row r="11026" spans="1:5" x14ac:dyDescent="0.35">
      <c r="A11026" s="107" t="s">
        <v>5</v>
      </c>
      <c r="B11026" s="107" t="s">
        <v>314</v>
      </c>
      <c r="C11026" s="110">
        <v>9</v>
      </c>
      <c r="D11026" s="109">
        <v>398.03934529004221</v>
      </c>
      <c r="E11026" s="109">
        <v>20153.849248259809</v>
      </c>
    </row>
    <row r="11027" spans="1:5" x14ac:dyDescent="0.35">
      <c r="A11027" s="107" t="s">
        <v>5</v>
      </c>
      <c r="B11027" s="107" t="s">
        <v>314</v>
      </c>
      <c r="C11027" s="110">
        <v>10</v>
      </c>
      <c r="D11027" s="109">
        <v>468.91095723183429</v>
      </c>
      <c r="E11027" s="109">
        <v>4718.0316795571871</v>
      </c>
    </row>
    <row r="11028" spans="1:5" x14ac:dyDescent="0.35">
      <c r="A11028" s="107" t="s">
        <v>5</v>
      </c>
      <c r="B11028" s="107" t="s">
        <v>314</v>
      </c>
      <c r="C11028" s="110">
        <v>11</v>
      </c>
      <c r="D11028" s="109">
        <v>536.19771415599166</v>
      </c>
      <c r="E11028" s="109">
        <v>1131.8659417927561</v>
      </c>
    </row>
    <row r="11029" spans="1:5" x14ac:dyDescent="0.35">
      <c r="A11029" s="107" t="s">
        <v>5</v>
      </c>
      <c r="B11029" s="107" t="s">
        <v>314</v>
      </c>
      <c r="C11029" s="110">
        <v>12</v>
      </c>
      <c r="D11029" s="109">
        <v>601.98425498584061</v>
      </c>
      <c r="E11029" s="109">
        <v>2589.0242359767371</v>
      </c>
    </row>
    <row r="11030" spans="1:5" x14ac:dyDescent="0.35">
      <c r="A11030" s="107" t="s">
        <v>5</v>
      </c>
      <c r="B11030" s="107" t="s">
        <v>313</v>
      </c>
      <c r="C11030" s="110">
        <v>1</v>
      </c>
      <c r="D11030" s="109">
        <v>1408.5344198086491</v>
      </c>
      <c r="E11030" s="109">
        <v>103384.50483879101</v>
      </c>
    </row>
    <row r="11031" spans="1:5" x14ac:dyDescent="0.35">
      <c r="A11031" s="107" t="s">
        <v>5</v>
      </c>
      <c r="B11031" s="107" t="s">
        <v>313</v>
      </c>
      <c r="C11031" s="110">
        <v>2</v>
      </c>
      <c r="D11031" s="109">
        <v>1045.9062452155181</v>
      </c>
      <c r="E11031" s="109">
        <v>74002.021166342776</v>
      </c>
    </row>
    <row r="11032" spans="1:5" x14ac:dyDescent="0.35">
      <c r="A11032" s="107" t="s">
        <v>5</v>
      </c>
      <c r="B11032" s="107" t="s">
        <v>313</v>
      </c>
      <c r="C11032" s="110">
        <v>3</v>
      </c>
      <c r="D11032" s="109">
        <v>976.39453690345044</v>
      </c>
      <c r="E11032" s="109">
        <v>73813.320544725924</v>
      </c>
    </row>
    <row r="11033" spans="1:5" x14ac:dyDescent="0.35">
      <c r="A11033" s="107" t="s">
        <v>5</v>
      </c>
      <c r="B11033" s="107" t="s">
        <v>313</v>
      </c>
      <c r="C11033" s="110">
        <v>4</v>
      </c>
      <c r="D11033" s="109">
        <v>609.09923546666641</v>
      </c>
      <c r="E11033" s="109">
        <v>42612.86792331106</v>
      </c>
    </row>
    <row r="11034" spans="1:5" x14ac:dyDescent="0.35">
      <c r="A11034" s="107" t="s">
        <v>5</v>
      </c>
      <c r="B11034" s="107" t="s">
        <v>313</v>
      </c>
      <c r="C11034" s="110">
        <v>5</v>
      </c>
      <c r="D11034" s="109">
        <v>266.35939684573242</v>
      </c>
      <c r="E11034" s="109">
        <v>19365.689301526079</v>
      </c>
    </row>
    <row r="11035" spans="1:5" x14ac:dyDescent="0.35">
      <c r="A11035" s="107" t="s">
        <v>5</v>
      </c>
      <c r="B11035" s="107" t="s">
        <v>313</v>
      </c>
      <c r="C11035" s="110">
        <v>6</v>
      </c>
      <c r="D11035" s="109">
        <v>270.05258648890322</v>
      </c>
      <c r="E11035" s="109">
        <v>16919.954881057361</v>
      </c>
    </row>
    <row r="11036" spans="1:5" x14ac:dyDescent="0.35">
      <c r="A11036" s="107" t="s">
        <v>5</v>
      </c>
      <c r="B11036" s="107" t="s">
        <v>313</v>
      </c>
      <c r="C11036" s="110">
        <v>7</v>
      </c>
      <c r="D11036" s="109">
        <v>358.32271661687349</v>
      </c>
      <c r="E11036" s="109">
        <v>20575.173322458049</v>
      </c>
    </row>
    <row r="11037" spans="1:5" x14ac:dyDescent="0.35">
      <c r="A11037" s="107" t="s">
        <v>5</v>
      </c>
      <c r="B11037" s="107" t="s">
        <v>313</v>
      </c>
      <c r="C11037" s="110">
        <v>8</v>
      </c>
      <c r="D11037" s="109">
        <v>445.36102436732591</v>
      </c>
      <c r="E11037" s="109">
        <v>26683.476266955829</v>
      </c>
    </row>
    <row r="11038" spans="1:5" x14ac:dyDescent="0.35">
      <c r="A11038" s="107" t="s">
        <v>5</v>
      </c>
      <c r="B11038" s="107" t="s">
        <v>313</v>
      </c>
      <c r="C11038" s="110">
        <v>9</v>
      </c>
      <c r="D11038" s="109">
        <v>478.4633714759936</v>
      </c>
      <c r="E11038" s="109">
        <v>23110.648921270091</v>
      </c>
    </row>
    <row r="11039" spans="1:5" x14ac:dyDescent="0.35">
      <c r="A11039" s="107" t="s">
        <v>5</v>
      </c>
      <c r="B11039" s="107" t="s">
        <v>313</v>
      </c>
      <c r="C11039" s="110">
        <v>10</v>
      </c>
      <c r="D11039" s="109">
        <v>608.43652215608438</v>
      </c>
      <c r="E11039" s="109">
        <v>5875.274293073513</v>
      </c>
    </row>
    <row r="11040" spans="1:5" x14ac:dyDescent="0.35">
      <c r="A11040" s="107" t="s">
        <v>5</v>
      </c>
      <c r="B11040" s="107" t="s">
        <v>313</v>
      </c>
      <c r="C11040" s="110">
        <v>11</v>
      </c>
      <c r="D11040" s="109">
        <v>508.1124352619384</v>
      </c>
      <c r="E11040" s="109">
        <v>996.8672035287118</v>
      </c>
    </row>
    <row r="11041" spans="1:5" x14ac:dyDescent="0.35">
      <c r="A11041" s="107" t="s">
        <v>5</v>
      </c>
      <c r="B11041" s="107" t="s">
        <v>313</v>
      </c>
      <c r="C11041" s="110">
        <v>12</v>
      </c>
      <c r="D11041" s="109">
        <v>1464.8738007832469</v>
      </c>
      <c r="E11041" s="109">
        <v>5295.2975091235321</v>
      </c>
    </row>
    <row r="11042" spans="1:5" x14ac:dyDescent="0.35">
      <c r="A11042" s="107" t="s">
        <v>5</v>
      </c>
      <c r="B11042" s="107" t="s">
        <v>312</v>
      </c>
      <c r="C11042" s="110">
        <v>1</v>
      </c>
      <c r="D11042" s="109">
        <v>1836.576387715271</v>
      </c>
      <c r="E11042" s="109">
        <v>136644.96958503459</v>
      </c>
    </row>
    <row r="11043" spans="1:5" x14ac:dyDescent="0.35">
      <c r="A11043" s="107" t="s">
        <v>5</v>
      </c>
      <c r="B11043" s="107" t="s">
        <v>312</v>
      </c>
      <c r="C11043" s="110">
        <v>2</v>
      </c>
      <c r="D11043" s="109">
        <v>1329.4506907624029</v>
      </c>
      <c r="E11043" s="109">
        <v>95033.96960038309</v>
      </c>
    </row>
    <row r="11044" spans="1:5" x14ac:dyDescent="0.35">
      <c r="A11044" s="107" t="s">
        <v>5</v>
      </c>
      <c r="B11044" s="107" t="s">
        <v>312</v>
      </c>
      <c r="C11044" s="110">
        <v>3</v>
      </c>
      <c r="D11044" s="109">
        <v>1453.5990862620929</v>
      </c>
      <c r="E11044" s="109">
        <v>111121.7583535803</v>
      </c>
    </row>
    <row r="11045" spans="1:5" x14ac:dyDescent="0.35">
      <c r="A11045" s="107" t="s">
        <v>5</v>
      </c>
      <c r="B11045" s="107" t="s">
        <v>312</v>
      </c>
      <c r="C11045" s="110">
        <v>4</v>
      </c>
      <c r="D11045" s="109">
        <v>913.30208271773995</v>
      </c>
      <c r="E11045" s="109">
        <v>64217.732591551518</v>
      </c>
    </row>
    <row r="11046" spans="1:5" x14ac:dyDescent="0.35">
      <c r="A11046" s="107" t="s">
        <v>5</v>
      </c>
      <c r="B11046" s="107" t="s">
        <v>312</v>
      </c>
      <c r="C11046" s="110">
        <v>5</v>
      </c>
      <c r="D11046" s="109">
        <v>467.4034239152341</v>
      </c>
      <c r="E11046" s="109">
        <v>34278.305278076252</v>
      </c>
    </row>
    <row r="11047" spans="1:5" x14ac:dyDescent="0.35">
      <c r="A11047" s="107" t="s">
        <v>5</v>
      </c>
      <c r="B11047" s="107" t="s">
        <v>312</v>
      </c>
      <c r="C11047" s="110">
        <v>6</v>
      </c>
      <c r="D11047" s="109">
        <v>361.43958100857537</v>
      </c>
      <c r="E11047" s="109">
        <v>23411.720018283861</v>
      </c>
    </row>
    <row r="11048" spans="1:5" x14ac:dyDescent="0.35">
      <c r="A11048" s="107" t="s">
        <v>5</v>
      </c>
      <c r="B11048" s="107" t="s">
        <v>312</v>
      </c>
      <c r="C11048" s="110">
        <v>7</v>
      </c>
      <c r="D11048" s="109">
        <v>539.05686044764036</v>
      </c>
      <c r="E11048" s="109">
        <v>31940.021334384721</v>
      </c>
    </row>
    <row r="11049" spans="1:5" x14ac:dyDescent="0.35">
      <c r="A11049" s="107" t="s">
        <v>5</v>
      </c>
      <c r="B11049" s="107" t="s">
        <v>312</v>
      </c>
      <c r="C11049" s="110">
        <v>8</v>
      </c>
      <c r="D11049" s="109">
        <v>739.57028111205716</v>
      </c>
      <c r="E11049" s="109">
        <v>45057.736863954568</v>
      </c>
    </row>
    <row r="11050" spans="1:5" x14ac:dyDescent="0.35">
      <c r="A11050" s="107" t="s">
        <v>5</v>
      </c>
      <c r="B11050" s="107" t="s">
        <v>312</v>
      </c>
      <c r="C11050" s="110">
        <v>9</v>
      </c>
      <c r="D11050" s="109">
        <v>1061.438254106778</v>
      </c>
      <c r="E11050" s="109">
        <v>53743.597995359407</v>
      </c>
    </row>
    <row r="11051" spans="1:5" x14ac:dyDescent="0.35">
      <c r="A11051" s="107" t="s">
        <v>5</v>
      </c>
      <c r="B11051" s="107" t="s">
        <v>312</v>
      </c>
      <c r="C11051" s="110">
        <v>10</v>
      </c>
      <c r="D11051" s="109">
        <v>1254.867599633696</v>
      </c>
      <c r="E11051" s="109">
        <v>12581.4178121525</v>
      </c>
    </row>
    <row r="11052" spans="1:5" x14ac:dyDescent="0.35">
      <c r="A11052" s="107" t="s">
        <v>5</v>
      </c>
      <c r="B11052" s="107" t="s">
        <v>312</v>
      </c>
      <c r="C11052" s="110">
        <v>11</v>
      </c>
      <c r="D11052" s="109">
        <v>1439.903891656935</v>
      </c>
      <c r="E11052" s="109">
        <v>3018.309178114012</v>
      </c>
    </row>
    <row r="11053" spans="1:5" x14ac:dyDescent="0.35">
      <c r="A11053" s="107" t="s">
        <v>5</v>
      </c>
      <c r="B11053" s="107" t="s">
        <v>312</v>
      </c>
      <c r="C11053" s="110">
        <v>12</v>
      </c>
      <c r="D11053" s="109">
        <v>1606.264592224283</v>
      </c>
      <c r="E11053" s="109">
        <v>6904.0646292712927</v>
      </c>
    </row>
    <row r="11054" spans="1:5" x14ac:dyDescent="0.35">
      <c r="A11054" s="107" t="s">
        <v>5</v>
      </c>
      <c r="B11054" s="107" t="s">
        <v>311</v>
      </c>
      <c r="C11054" s="110">
        <v>1</v>
      </c>
      <c r="D11054" s="109">
        <v>0</v>
      </c>
      <c r="E11054" s="109">
        <v>0</v>
      </c>
    </row>
    <row r="11055" spans="1:5" x14ac:dyDescent="0.35">
      <c r="A11055" s="107" t="s">
        <v>5</v>
      </c>
      <c r="B11055" s="107" t="s">
        <v>311</v>
      </c>
      <c r="C11055" s="110">
        <v>2</v>
      </c>
      <c r="D11055" s="109">
        <v>0</v>
      </c>
      <c r="E11055" s="109">
        <v>0</v>
      </c>
    </row>
    <row r="11056" spans="1:5" x14ac:dyDescent="0.35">
      <c r="A11056" s="107" t="s">
        <v>5</v>
      </c>
      <c r="B11056" s="107" t="s">
        <v>311</v>
      </c>
      <c r="C11056" s="110">
        <v>3</v>
      </c>
      <c r="D11056" s="109">
        <v>0</v>
      </c>
      <c r="E11056" s="109">
        <v>0</v>
      </c>
    </row>
    <row r="11057" spans="1:5" x14ac:dyDescent="0.35">
      <c r="A11057" s="107" t="s">
        <v>5</v>
      </c>
      <c r="B11057" s="107" t="s">
        <v>311</v>
      </c>
      <c r="C11057" s="110">
        <v>4</v>
      </c>
      <c r="D11057" s="109">
        <v>0</v>
      </c>
      <c r="E11057" s="109">
        <v>0</v>
      </c>
    </row>
    <row r="11058" spans="1:5" x14ac:dyDescent="0.35">
      <c r="A11058" s="107" t="s">
        <v>5</v>
      </c>
      <c r="B11058" s="107" t="s">
        <v>311</v>
      </c>
      <c r="C11058" s="110">
        <v>5</v>
      </c>
      <c r="D11058" s="109">
        <v>647.48769778846463</v>
      </c>
      <c r="E11058" s="109">
        <v>48328.337536329258</v>
      </c>
    </row>
    <row r="11059" spans="1:5" x14ac:dyDescent="0.35">
      <c r="A11059" s="107" t="s">
        <v>5</v>
      </c>
      <c r="B11059" s="107" t="s">
        <v>311</v>
      </c>
      <c r="C11059" s="110">
        <v>6</v>
      </c>
      <c r="D11059" s="109">
        <v>475.25356765598121</v>
      </c>
      <c r="E11059" s="109">
        <v>30530.733329853239</v>
      </c>
    </row>
    <row r="11060" spans="1:5" x14ac:dyDescent="0.35">
      <c r="A11060" s="107" t="s">
        <v>5</v>
      </c>
      <c r="B11060" s="107" t="s">
        <v>311</v>
      </c>
      <c r="C11060" s="110">
        <v>7</v>
      </c>
      <c r="D11060" s="109">
        <v>689.86522030495064</v>
      </c>
      <c r="E11060" s="109">
        <v>40499.141207809327</v>
      </c>
    </row>
    <row r="11061" spans="1:5" x14ac:dyDescent="0.35">
      <c r="A11061" s="107" t="s">
        <v>5</v>
      </c>
      <c r="B11061" s="107" t="s">
        <v>311</v>
      </c>
      <c r="C11061" s="110">
        <v>8</v>
      </c>
      <c r="D11061" s="109">
        <v>1013.971582640285</v>
      </c>
      <c r="E11061" s="109">
        <v>61635.436281362003</v>
      </c>
    </row>
    <row r="11062" spans="1:5" x14ac:dyDescent="0.35">
      <c r="A11062" s="107" t="s">
        <v>5</v>
      </c>
      <c r="B11062" s="107" t="s">
        <v>311</v>
      </c>
      <c r="C11062" s="110">
        <v>9</v>
      </c>
      <c r="D11062" s="109">
        <v>1551.449157870645</v>
      </c>
      <c r="E11062" s="109">
        <v>74648.9365600827</v>
      </c>
    </row>
    <row r="11063" spans="1:5" x14ac:dyDescent="0.35">
      <c r="A11063" s="107" t="s">
        <v>5</v>
      </c>
      <c r="B11063" s="107" t="s">
        <v>311</v>
      </c>
      <c r="C11063" s="110">
        <v>10</v>
      </c>
      <c r="D11063" s="109">
        <v>1819.677725693437</v>
      </c>
      <c r="E11063" s="109">
        <v>16913.069042510979</v>
      </c>
    </row>
    <row r="11064" spans="1:5" x14ac:dyDescent="0.35">
      <c r="A11064" s="107" t="s">
        <v>5</v>
      </c>
      <c r="B11064" s="107" t="s">
        <v>311</v>
      </c>
      <c r="C11064" s="110">
        <v>11</v>
      </c>
      <c r="D11064" s="109">
        <v>1620.2112150140069</v>
      </c>
      <c r="E11064" s="109">
        <v>3291.8961679360409</v>
      </c>
    </row>
    <row r="11065" spans="1:5" x14ac:dyDescent="0.35">
      <c r="A11065" s="107" t="s">
        <v>5</v>
      </c>
      <c r="B11065" s="107" t="s">
        <v>311</v>
      </c>
      <c r="C11065" s="110">
        <v>12</v>
      </c>
      <c r="D11065" s="109">
        <v>2210.4037021221429</v>
      </c>
      <c r="E11065" s="109">
        <v>7903.6417856591352</v>
      </c>
    </row>
    <row r="11066" spans="1:5" x14ac:dyDescent="0.35">
      <c r="A11066" s="107" t="s">
        <v>5</v>
      </c>
      <c r="B11066" s="107" t="s">
        <v>310</v>
      </c>
      <c r="C11066" s="110">
        <v>1</v>
      </c>
      <c r="D11066" s="109">
        <v>1575.396360295744</v>
      </c>
      <c r="E11066" s="109">
        <v>113626.3922105314</v>
      </c>
    </row>
    <row r="11067" spans="1:5" x14ac:dyDescent="0.35">
      <c r="A11067" s="107" t="s">
        <v>5</v>
      </c>
      <c r="B11067" s="107" t="s">
        <v>310</v>
      </c>
      <c r="C11067" s="110">
        <v>2</v>
      </c>
      <c r="D11067" s="109">
        <v>1111.9359782702379</v>
      </c>
      <c r="E11067" s="109">
        <v>76677.759616031879</v>
      </c>
    </row>
    <row r="11068" spans="1:5" x14ac:dyDescent="0.35">
      <c r="A11068" s="107" t="s">
        <v>5</v>
      </c>
      <c r="B11068" s="107" t="s">
        <v>310</v>
      </c>
      <c r="C11068" s="110">
        <v>3</v>
      </c>
      <c r="D11068" s="109">
        <v>1073.4566483675039</v>
      </c>
      <c r="E11068" s="109">
        <v>80653.725940795397</v>
      </c>
    </row>
    <row r="11069" spans="1:5" x14ac:dyDescent="0.35">
      <c r="A11069" s="107" t="s">
        <v>5</v>
      </c>
      <c r="B11069" s="107" t="s">
        <v>310</v>
      </c>
      <c r="C11069" s="110">
        <v>4</v>
      </c>
      <c r="D11069" s="109">
        <v>752.16067434711863</v>
      </c>
      <c r="E11069" s="109">
        <v>51776.491038084932</v>
      </c>
    </row>
    <row r="11070" spans="1:5" x14ac:dyDescent="0.35">
      <c r="A11070" s="107" t="s">
        <v>5</v>
      </c>
      <c r="B11070" s="107" t="s">
        <v>310</v>
      </c>
      <c r="C11070" s="110">
        <v>5</v>
      </c>
      <c r="D11070" s="109">
        <v>438.80710842125222</v>
      </c>
      <c r="E11070" s="109">
        <v>32898.859871784778</v>
      </c>
    </row>
    <row r="11071" spans="1:5" x14ac:dyDescent="0.35">
      <c r="A11071" s="107" t="s">
        <v>5</v>
      </c>
      <c r="B11071" s="107" t="s">
        <v>310</v>
      </c>
      <c r="C11071" s="110">
        <v>6</v>
      </c>
      <c r="D11071" s="109">
        <v>271.01596628184359</v>
      </c>
      <c r="E11071" s="109">
        <v>17959.514463427571</v>
      </c>
    </row>
    <row r="11072" spans="1:5" x14ac:dyDescent="0.35">
      <c r="A11072" s="107" t="s">
        <v>5</v>
      </c>
      <c r="B11072" s="107" t="s">
        <v>310</v>
      </c>
      <c r="C11072" s="110">
        <v>7</v>
      </c>
      <c r="D11072" s="109">
        <v>394.98387425119932</v>
      </c>
      <c r="E11072" s="109">
        <v>23821.223888818979</v>
      </c>
    </row>
    <row r="11073" spans="1:5" x14ac:dyDescent="0.35">
      <c r="A11073" s="107" t="s">
        <v>5</v>
      </c>
      <c r="B11073" s="107" t="s">
        <v>310</v>
      </c>
      <c r="C11073" s="110">
        <v>8</v>
      </c>
      <c r="D11073" s="109">
        <v>356.20184479100323</v>
      </c>
      <c r="E11073" s="109">
        <v>21972.3609272879</v>
      </c>
    </row>
    <row r="11074" spans="1:5" x14ac:dyDescent="0.35">
      <c r="A11074" s="107" t="s">
        <v>5</v>
      </c>
      <c r="B11074" s="107" t="s">
        <v>310</v>
      </c>
      <c r="C11074" s="110">
        <v>9</v>
      </c>
      <c r="D11074" s="109">
        <v>69.295825498393356</v>
      </c>
      <c r="E11074" s="109">
        <v>3377.5507835331232</v>
      </c>
    </row>
    <row r="11075" spans="1:5" x14ac:dyDescent="0.35">
      <c r="A11075" s="107" t="s">
        <v>5</v>
      </c>
      <c r="B11075" s="107" t="s">
        <v>310</v>
      </c>
      <c r="C11075" s="110">
        <v>10</v>
      </c>
      <c r="D11075" s="109">
        <v>1266.2246250484079</v>
      </c>
      <c r="E11075" s="109">
        <v>11888.692038092009</v>
      </c>
    </row>
    <row r="11076" spans="1:5" x14ac:dyDescent="0.35">
      <c r="A11076" s="107" t="s">
        <v>5</v>
      </c>
      <c r="B11076" s="107" t="s">
        <v>310</v>
      </c>
      <c r="C11076" s="110">
        <v>11</v>
      </c>
      <c r="D11076" s="109">
        <v>1282.441432746376</v>
      </c>
      <c r="E11076" s="109">
        <v>3302.9773527673101</v>
      </c>
    </row>
    <row r="11077" spans="1:5" x14ac:dyDescent="0.35">
      <c r="A11077" s="107" t="s">
        <v>5</v>
      </c>
      <c r="B11077" s="107" t="s">
        <v>310</v>
      </c>
      <c r="C11077" s="110">
        <v>12</v>
      </c>
      <c r="D11077" s="109">
        <v>1298.881984844063</v>
      </c>
      <c r="E11077" s="109">
        <v>5665.3683764246889</v>
      </c>
    </row>
    <row r="11078" spans="1:5" x14ac:dyDescent="0.35">
      <c r="A11078" s="107" t="s">
        <v>5</v>
      </c>
      <c r="B11078" s="107" t="s">
        <v>309</v>
      </c>
      <c r="C11078" s="110">
        <v>1</v>
      </c>
      <c r="D11078" s="109">
        <v>2418.3069878491269</v>
      </c>
      <c r="E11078" s="109">
        <v>185875.9019848592</v>
      </c>
    </row>
    <row r="11079" spans="1:5" x14ac:dyDescent="0.35">
      <c r="A11079" s="107" t="s">
        <v>5</v>
      </c>
      <c r="B11079" s="107" t="s">
        <v>309</v>
      </c>
      <c r="C11079" s="110">
        <v>2</v>
      </c>
      <c r="D11079" s="109">
        <v>1774.7302088517761</v>
      </c>
      <c r="E11079" s="109">
        <v>130773.8658454159</v>
      </c>
    </row>
    <row r="11080" spans="1:5" x14ac:dyDescent="0.35">
      <c r="A11080" s="107" t="s">
        <v>5</v>
      </c>
      <c r="B11080" s="107" t="s">
        <v>309</v>
      </c>
      <c r="C11080" s="110">
        <v>3</v>
      </c>
      <c r="D11080" s="109">
        <v>2006.4259297776571</v>
      </c>
      <c r="E11080" s="109">
        <v>155511.9944925085</v>
      </c>
    </row>
    <row r="11081" spans="1:5" x14ac:dyDescent="0.35">
      <c r="A11081" s="107" t="s">
        <v>5</v>
      </c>
      <c r="B11081" s="107" t="s">
        <v>309</v>
      </c>
      <c r="C11081" s="110">
        <v>4</v>
      </c>
      <c r="D11081" s="109">
        <v>1353.552834688249</v>
      </c>
      <c r="E11081" s="109">
        <v>96988.080447611283</v>
      </c>
    </row>
    <row r="11082" spans="1:5" x14ac:dyDescent="0.35">
      <c r="A11082" s="107" t="s">
        <v>5</v>
      </c>
      <c r="B11082" s="107" t="s">
        <v>309</v>
      </c>
      <c r="C11082" s="110">
        <v>5</v>
      </c>
      <c r="D11082" s="109">
        <v>855.16723097718193</v>
      </c>
      <c r="E11082" s="109">
        <v>62904.240870200359</v>
      </c>
    </row>
    <row r="11083" spans="1:5" x14ac:dyDescent="0.35">
      <c r="A11083" s="107" t="s">
        <v>5</v>
      </c>
      <c r="B11083" s="107" t="s">
        <v>309</v>
      </c>
      <c r="C11083" s="110">
        <v>6</v>
      </c>
      <c r="D11083" s="109">
        <v>549.28612133987463</v>
      </c>
      <c r="E11083" s="109">
        <v>34802.06746664508</v>
      </c>
    </row>
    <row r="11084" spans="1:5" x14ac:dyDescent="0.35">
      <c r="A11084" s="107" t="s">
        <v>5</v>
      </c>
      <c r="B11084" s="107" t="s">
        <v>309</v>
      </c>
      <c r="C11084" s="110">
        <v>7</v>
      </c>
      <c r="D11084" s="109">
        <v>572.50824961270666</v>
      </c>
      <c r="E11084" s="109">
        <v>33413.778743735449</v>
      </c>
    </row>
    <row r="11085" spans="1:5" x14ac:dyDescent="0.35">
      <c r="A11085" s="107" t="s">
        <v>5</v>
      </c>
      <c r="B11085" s="107" t="s">
        <v>309</v>
      </c>
      <c r="C11085" s="110">
        <v>8</v>
      </c>
      <c r="D11085" s="109">
        <v>1156.283370312703</v>
      </c>
      <c r="E11085" s="109">
        <v>69240.962698618911</v>
      </c>
    </row>
    <row r="11086" spans="1:5" x14ac:dyDescent="0.35">
      <c r="A11086" s="107" t="s">
        <v>5</v>
      </c>
      <c r="B11086" s="107" t="s">
        <v>309</v>
      </c>
      <c r="C11086" s="110">
        <v>9</v>
      </c>
      <c r="D11086" s="109">
        <v>1613.2485947322009</v>
      </c>
      <c r="E11086" s="109">
        <v>84782.792354385514</v>
      </c>
    </row>
    <row r="11087" spans="1:5" x14ac:dyDescent="0.35">
      <c r="A11087" s="107" t="s">
        <v>5</v>
      </c>
      <c r="B11087" s="107" t="s">
        <v>309</v>
      </c>
      <c r="C11087" s="110">
        <v>10</v>
      </c>
      <c r="D11087" s="109">
        <v>2013.378005923767</v>
      </c>
      <c r="E11087" s="109">
        <v>22302.429424196918</v>
      </c>
    </row>
    <row r="11088" spans="1:5" x14ac:dyDescent="0.35">
      <c r="A11088" s="107" t="s">
        <v>5</v>
      </c>
      <c r="B11088" s="107" t="s">
        <v>309</v>
      </c>
      <c r="C11088" s="110">
        <v>11</v>
      </c>
      <c r="D11088" s="109">
        <v>2185.7543128687462</v>
      </c>
      <c r="E11088" s="109">
        <v>5886.8841217542758</v>
      </c>
    </row>
    <row r="11089" spans="1:5" x14ac:dyDescent="0.35">
      <c r="A11089" s="107" t="s">
        <v>5</v>
      </c>
      <c r="B11089" s="107" t="s">
        <v>309</v>
      </c>
      <c r="C11089" s="110">
        <v>12</v>
      </c>
      <c r="D11089" s="109">
        <v>2264.3567972681599</v>
      </c>
      <c r="E11089" s="109">
        <v>11403.368429127881</v>
      </c>
    </row>
    <row r="11090" spans="1:5" x14ac:dyDescent="0.35">
      <c r="A11090" s="107" t="s">
        <v>5</v>
      </c>
      <c r="B11090" s="107" t="s">
        <v>308</v>
      </c>
      <c r="C11090" s="110">
        <v>1</v>
      </c>
      <c r="D11090" s="109">
        <v>2166.7073740337278</v>
      </c>
      <c r="E11090" s="109">
        <v>164559.12329285749</v>
      </c>
    </row>
    <row r="11091" spans="1:5" x14ac:dyDescent="0.35">
      <c r="A11091" s="107" t="s">
        <v>5</v>
      </c>
      <c r="B11091" s="107" t="s">
        <v>308</v>
      </c>
      <c r="C11091" s="110">
        <v>2</v>
      </c>
      <c r="D11091" s="109">
        <v>1723.9788817951389</v>
      </c>
      <c r="E11091" s="109">
        <v>125612.0482087289</v>
      </c>
    </row>
    <row r="11092" spans="1:5" x14ac:dyDescent="0.35">
      <c r="A11092" s="107" t="s">
        <v>5</v>
      </c>
      <c r="B11092" s="107" t="s">
        <v>308</v>
      </c>
      <c r="C11092" s="110">
        <v>3</v>
      </c>
      <c r="D11092" s="109">
        <v>1731.283627447036</v>
      </c>
      <c r="E11092" s="109">
        <v>134559.11307955929</v>
      </c>
    </row>
    <row r="11093" spans="1:5" x14ac:dyDescent="0.35">
      <c r="A11093" s="107" t="s">
        <v>5</v>
      </c>
      <c r="B11093" s="107" t="s">
        <v>308</v>
      </c>
      <c r="C11093" s="110">
        <v>4</v>
      </c>
      <c r="D11093" s="109">
        <v>1209.731867311219</v>
      </c>
      <c r="E11093" s="109">
        <v>86679.313204818405</v>
      </c>
    </row>
    <row r="11094" spans="1:5" x14ac:dyDescent="0.35">
      <c r="A11094" s="107" t="s">
        <v>5</v>
      </c>
      <c r="B11094" s="107" t="s">
        <v>308</v>
      </c>
      <c r="C11094" s="110">
        <v>5</v>
      </c>
      <c r="D11094" s="109">
        <v>862.26842339779068</v>
      </c>
      <c r="E11094" s="109">
        <v>64296.184306467672</v>
      </c>
    </row>
    <row r="11095" spans="1:5" x14ac:dyDescent="0.35">
      <c r="A11095" s="107" t="s">
        <v>5</v>
      </c>
      <c r="B11095" s="107" t="s">
        <v>308</v>
      </c>
      <c r="C11095" s="110">
        <v>6</v>
      </c>
      <c r="D11095" s="109">
        <v>513.54676022263095</v>
      </c>
      <c r="E11095" s="109">
        <v>34227.546790086453</v>
      </c>
    </row>
    <row r="11096" spans="1:5" x14ac:dyDescent="0.35">
      <c r="A11096" s="107" t="s">
        <v>5</v>
      </c>
      <c r="B11096" s="107" t="s">
        <v>308</v>
      </c>
      <c r="C11096" s="110">
        <v>7</v>
      </c>
      <c r="D11096" s="109">
        <v>797.93321176331972</v>
      </c>
      <c r="E11096" s="109">
        <v>48691.491618062028</v>
      </c>
    </row>
    <row r="11097" spans="1:5" x14ac:dyDescent="0.35">
      <c r="A11097" s="107" t="s">
        <v>5</v>
      </c>
      <c r="B11097" s="107" t="s">
        <v>308</v>
      </c>
      <c r="C11097" s="110">
        <v>8</v>
      </c>
      <c r="D11097" s="109">
        <v>1227.750985982987</v>
      </c>
      <c r="E11097" s="109">
        <v>76530.827482062959</v>
      </c>
    </row>
    <row r="11098" spans="1:5" x14ac:dyDescent="0.35">
      <c r="A11098" s="107" t="s">
        <v>5</v>
      </c>
      <c r="B11098" s="107" t="s">
        <v>308</v>
      </c>
      <c r="C11098" s="110">
        <v>9</v>
      </c>
      <c r="D11098" s="109">
        <v>1473.976790591372</v>
      </c>
      <c r="E11098" s="109">
        <v>76936.756270575701</v>
      </c>
    </row>
    <row r="11099" spans="1:5" x14ac:dyDescent="0.35">
      <c r="A11099" s="107" t="s">
        <v>5</v>
      </c>
      <c r="B11099" s="107" t="s">
        <v>308</v>
      </c>
      <c r="C11099" s="110">
        <v>10</v>
      </c>
      <c r="D11099" s="109">
        <v>1465.4184278005359</v>
      </c>
      <c r="E11099" s="109">
        <v>15978.06077599986</v>
      </c>
    </row>
    <row r="11100" spans="1:5" x14ac:dyDescent="0.35">
      <c r="A11100" s="107" t="s">
        <v>5</v>
      </c>
      <c r="B11100" s="107" t="s">
        <v>308</v>
      </c>
      <c r="C11100" s="110">
        <v>11</v>
      </c>
      <c r="D11100" s="109">
        <v>1796.9460124078259</v>
      </c>
      <c r="E11100" s="109">
        <v>7202.8060438397251</v>
      </c>
    </row>
    <row r="11101" spans="1:5" x14ac:dyDescent="0.35">
      <c r="A11101" s="107" t="s">
        <v>5</v>
      </c>
      <c r="B11101" s="107" t="s">
        <v>308</v>
      </c>
      <c r="C11101" s="110">
        <v>12</v>
      </c>
      <c r="D11101" s="109">
        <v>2051.0796578256718</v>
      </c>
      <c r="E11101" s="109">
        <v>11986.30037659642</v>
      </c>
    </row>
    <row r="11102" spans="1:5" x14ac:dyDescent="0.35">
      <c r="A11102" s="107" t="s">
        <v>5</v>
      </c>
      <c r="B11102" s="107" t="s">
        <v>306</v>
      </c>
      <c r="C11102" s="110">
        <v>1</v>
      </c>
      <c r="D11102" s="109">
        <v>2184.503453186649</v>
      </c>
      <c r="E11102" s="109">
        <v>168500.47839814989</v>
      </c>
    </row>
    <row r="11103" spans="1:5" x14ac:dyDescent="0.35">
      <c r="A11103" s="107" t="s">
        <v>5</v>
      </c>
      <c r="B11103" s="107" t="s">
        <v>306</v>
      </c>
      <c r="C11103" s="110">
        <v>2</v>
      </c>
      <c r="D11103" s="109">
        <v>1468.19255935144</v>
      </c>
      <c r="E11103" s="109">
        <v>108495.21446340501</v>
      </c>
    </row>
    <row r="11104" spans="1:5" x14ac:dyDescent="0.35">
      <c r="A11104" s="107" t="s">
        <v>5</v>
      </c>
      <c r="B11104" s="107" t="s">
        <v>306</v>
      </c>
      <c r="C11104" s="110">
        <v>3</v>
      </c>
      <c r="D11104" s="109">
        <v>1942.0303501467961</v>
      </c>
      <c r="E11104" s="109">
        <v>150717.8849821341</v>
      </c>
    </row>
    <row r="11105" spans="1:5" x14ac:dyDescent="0.35">
      <c r="A11105" s="107" t="s">
        <v>5</v>
      </c>
      <c r="B11105" s="107" t="s">
        <v>306</v>
      </c>
      <c r="C11105" s="110">
        <v>4</v>
      </c>
      <c r="D11105" s="109">
        <v>1409.3718515472931</v>
      </c>
      <c r="E11105" s="109">
        <v>101098.3843416731</v>
      </c>
    </row>
    <row r="11106" spans="1:5" x14ac:dyDescent="0.35">
      <c r="A11106" s="107" t="s">
        <v>5</v>
      </c>
      <c r="B11106" s="107" t="s">
        <v>306</v>
      </c>
      <c r="C11106" s="110">
        <v>5</v>
      </c>
      <c r="D11106" s="109">
        <v>862.97322976622695</v>
      </c>
      <c r="E11106" s="109">
        <v>63540.338386758369</v>
      </c>
    </row>
    <row r="11107" spans="1:5" x14ac:dyDescent="0.35">
      <c r="A11107" s="107" t="s">
        <v>5</v>
      </c>
      <c r="B11107" s="107" t="s">
        <v>306</v>
      </c>
      <c r="C11107" s="110">
        <v>6</v>
      </c>
      <c r="D11107" s="109">
        <v>734.32309696296909</v>
      </c>
      <c r="E11107" s="109">
        <v>46544.238566226668</v>
      </c>
    </row>
    <row r="11108" spans="1:5" x14ac:dyDescent="0.35">
      <c r="A11108" s="107" t="s">
        <v>5</v>
      </c>
      <c r="B11108" s="107" t="s">
        <v>306</v>
      </c>
      <c r="C11108" s="110">
        <v>7</v>
      </c>
      <c r="D11108" s="109">
        <v>873.16690177564044</v>
      </c>
      <c r="E11108" s="109">
        <v>51059.035760704581</v>
      </c>
    </row>
    <row r="11109" spans="1:5" x14ac:dyDescent="0.35">
      <c r="A11109" s="107" t="s">
        <v>5</v>
      </c>
      <c r="B11109" s="107" t="s">
        <v>306</v>
      </c>
      <c r="C11109" s="110">
        <v>8</v>
      </c>
      <c r="D11109" s="109">
        <v>1334.169069842535</v>
      </c>
      <c r="E11109" s="109">
        <v>79988.744489977835</v>
      </c>
    </row>
    <row r="11110" spans="1:5" x14ac:dyDescent="0.35">
      <c r="A11110" s="107" t="s">
        <v>5</v>
      </c>
      <c r="B11110" s="107" t="s">
        <v>306</v>
      </c>
      <c r="C11110" s="110">
        <v>9</v>
      </c>
      <c r="D11110" s="109">
        <v>1579.8286395933389</v>
      </c>
      <c r="E11110" s="109">
        <v>83213.978960342094</v>
      </c>
    </row>
    <row r="11111" spans="1:5" x14ac:dyDescent="0.35">
      <c r="A11111" s="107" t="s">
        <v>5</v>
      </c>
      <c r="B11111" s="107" t="s">
        <v>306</v>
      </c>
      <c r="C11111" s="110">
        <v>10</v>
      </c>
      <c r="D11111" s="109">
        <v>1520.521745932507</v>
      </c>
      <c r="E11111" s="109">
        <v>19861.989860170081</v>
      </c>
    </row>
    <row r="11112" spans="1:5" x14ac:dyDescent="0.35">
      <c r="A11112" s="107" t="s">
        <v>5</v>
      </c>
      <c r="B11112" s="107" t="s">
        <v>306</v>
      </c>
      <c r="C11112" s="110">
        <v>11</v>
      </c>
      <c r="D11112" s="109">
        <v>1874.038238551256</v>
      </c>
      <c r="E11112" s="109">
        <v>14682.217167450941</v>
      </c>
    </row>
    <row r="11113" spans="1:5" x14ac:dyDescent="0.35">
      <c r="A11113" s="107" t="s">
        <v>5</v>
      </c>
      <c r="B11113" s="107" t="s">
        <v>306</v>
      </c>
      <c r="C11113" s="110">
        <v>12</v>
      </c>
      <c r="D11113" s="109">
        <v>2184.085434076459</v>
      </c>
      <c r="E11113" s="109">
        <v>24469.650852908198</v>
      </c>
    </row>
    <row r="11114" spans="1:5" x14ac:dyDescent="0.35">
      <c r="A11114" s="107" t="s">
        <v>5</v>
      </c>
      <c r="B11114" s="107" t="s">
        <v>305</v>
      </c>
      <c r="C11114" s="110">
        <v>1</v>
      </c>
      <c r="D11114" s="109">
        <v>2567.522188914053</v>
      </c>
      <c r="E11114" s="109">
        <v>197756.01460821729</v>
      </c>
    </row>
    <row r="11115" spans="1:5" x14ac:dyDescent="0.35">
      <c r="A11115" s="107" t="s">
        <v>5</v>
      </c>
      <c r="B11115" s="107" t="s">
        <v>305</v>
      </c>
      <c r="C11115" s="110">
        <v>2</v>
      </c>
      <c r="D11115" s="109">
        <v>1955.742252099591</v>
      </c>
      <c r="E11115" s="109">
        <v>144370.32871673381</v>
      </c>
    </row>
    <row r="11116" spans="1:5" x14ac:dyDescent="0.35">
      <c r="A11116" s="107" t="s">
        <v>5</v>
      </c>
      <c r="B11116" s="107" t="s">
        <v>305</v>
      </c>
      <c r="C11116" s="110">
        <v>3</v>
      </c>
      <c r="D11116" s="109">
        <v>1952.919932194493</v>
      </c>
      <c r="E11116" s="109">
        <v>151451.99671197351</v>
      </c>
    </row>
    <row r="11117" spans="1:5" x14ac:dyDescent="0.35">
      <c r="A11117" s="107" t="s">
        <v>5</v>
      </c>
      <c r="B11117" s="107" t="s">
        <v>305</v>
      </c>
      <c r="C11117" s="110">
        <v>4</v>
      </c>
      <c r="D11117" s="109">
        <v>1064.283373672095</v>
      </c>
      <c r="E11117" s="109">
        <v>76287.378559922465</v>
      </c>
    </row>
    <row r="11118" spans="1:5" x14ac:dyDescent="0.35">
      <c r="A11118" s="107" t="s">
        <v>5</v>
      </c>
      <c r="B11118" s="107" t="s">
        <v>305</v>
      </c>
      <c r="C11118" s="110">
        <v>5</v>
      </c>
      <c r="D11118" s="109">
        <v>736.88326677646182</v>
      </c>
      <c r="E11118" s="109">
        <v>54254.727784282499</v>
      </c>
    </row>
    <row r="11119" spans="1:5" x14ac:dyDescent="0.35">
      <c r="A11119" s="107" t="s">
        <v>5</v>
      </c>
      <c r="B11119" s="107" t="s">
        <v>305</v>
      </c>
      <c r="C11119" s="110">
        <v>6</v>
      </c>
      <c r="D11119" s="109">
        <v>691.64588814318984</v>
      </c>
      <c r="E11119" s="109">
        <v>43830.215288468164</v>
      </c>
    </row>
    <row r="11120" spans="1:5" x14ac:dyDescent="0.35">
      <c r="A11120" s="107" t="s">
        <v>5</v>
      </c>
      <c r="B11120" s="107" t="s">
        <v>305</v>
      </c>
      <c r="C11120" s="110">
        <v>7</v>
      </c>
      <c r="D11120" s="109">
        <v>963.41008206497838</v>
      </c>
      <c r="E11120" s="109">
        <v>56322.498243634953</v>
      </c>
    </row>
    <row r="11121" spans="1:5" x14ac:dyDescent="0.35">
      <c r="A11121" s="107" t="s">
        <v>5</v>
      </c>
      <c r="B11121" s="107" t="s">
        <v>305</v>
      </c>
      <c r="C11121" s="110">
        <v>8</v>
      </c>
      <c r="D11121" s="109">
        <v>1293.1238889939209</v>
      </c>
      <c r="E11121" s="109">
        <v>77508.672533030971</v>
      </c>
    </row>
    <row r="11122" spans="1:5" x14ac:dyDescent="0.35">
      <c r="A11122" s="107" t="s">
        <v>5</v>
      </c>
      <c r="B11122" s="107" t="s">
        <v>305</v>
      </c>
      <c r="C11122" s="110">
        <v>9</v>
      </c>
      <c r="D11122" s="109">
        <v>1683.534788858839</v>
      </c>
      <c r="E11122" s="109">
        <v>88676.435781354769</v>
      </c>
    </row>
    <row r="11123" spans="1:5" x14ac:dyDescent="0.35">
      <c r="A11123" s="107" t="s">
        <v>5</v>
      </c>
      <c r="B11123" s="107" t="s">
        <v>305</v>
      </c>
      <c r="C11123" s="110">
        <v>10</v>
      </c>
      <c r="D11123" s="109">
        <v>2099.4424030574892</v>
      </c>
      <c r="E11123" s="109">
        <v>25821.872534109971</v>
      </c>
    </row>
    <row r="11124" spans="1:5" x14ac:dyDescent="0.35">
      <c r="A11124" s="107" t="s">
        <v>5</v>
      </c>
      <c r="B11124" s="107" t="s">
        <v>305</v>
      </c>
      <c r="C11124" s="110">
        <v>11</v>
      </c>
      <c r="D11124" s="109">
        <v>2316.6095101751271</v>
      </c>
      <c r="E11124" s="109">
        <v>13322.674180427961</v>
      </c>
    </row>
    <row r="11125" spans="1:5" x14ac:dyDescent="0.35">
      <c r="A11125" s="107" t="s">
        <v>5</v>
      </c>
      <c r="B11125" s="107" t="s">
        <v>305</v>
      </c>
      <c r="C11125" s="110">
        <v>12</v>
      </c>
      <c r="D11125" s="109">
        <v>2449.4528485747619</v>
      </c>
      <c r="E11125" s="109">
        <v>21594.258810204679</v>
      </c>
    </row>
    <row r="11126" spans="1:5" x14ac:dyDescent="0.35">
      <c r="A11126" s="107" t="s">
        <v>5</v>
      </c>
      <c r="B11126" s="107" t="s">
        <v>299</v>
      </c>
      <c r="C11126" s="110">
        <v>1</v>
      </c>
      <c r="D11126" s="109">
        <v>1326.8277489886591</v>
      </c>
      <c r="E11126" s="109">
        <v>92471.868648923279</v>
      </c>
    </row>
    <row r="11127" spans="1:5" x14ac:dyDescent="0.35">
      <c r="A11127" s="107" t="s">
        <v>5</v>
      </c>
      <c r="B11127" s="107" t="s">
        <v>299</v>
      </c>
      <c r="C11127" s="110">
        <v>2</v>
      </c>
      <c r="D11127" s="109">
        <v>602.16046190043119</v>
      </c>
      <c r="E11127" s="109">
        <v>39809.932736135503</v>
      </c>
    </row>
    <row r="11128" spans="1:5" x14ac:dyDescent="0.35">
      <c r="A11128" s="107" t="s">
        <v>5</v>
      </c>
      <c r="B11128" s="107" t="s">
        <v>299</v>
      </c>
      <c r="C11128" s="110">
        <v>3</v>
      </c>
      <c r="D11128" s="109">
        <v>1130.775305137365</v>
      </c>
      <c r="E11128" s="109">
        <v>77391.247664698501</v>
      </c>
    </row>
    <row r="11129" spans="1:5" x14ac:dyDescent="0.35">
      <c r="A11129" s="107" t="s">
        <v>5</v>
      </c>
      <c r="B11129" s="107" t="s">
        <v>299</v>
      </c>
      <c r="C11129" s="110">
        <v>4</v>
      </c>
      <c r="D11129" s="109">
        <v>897.64184356706664</v>
      </c>
      <c r="E11129" s="109">
        <v>57560.146387229863</v>
      </c>
    </row>
    <row r="11130" spans="1:5" x14ac:dyDescent="0.35">
      <c r="A11130" s="107" t="s">
        <v>5</v>
      </c>
      <c r="B11130" s="107" t="s">
        <v>299</v>
      </c>
      <c r="C11130" s="110">
        <v>5</v>
      </c>
      <c r="D11130" s="109">
        <v>603.76254424155456</v>
      </c>
      <c r="E11130" s="109">
        <v>39652.454966060621</v>
      </c>
    </row>
    <row r="11131" spans="1:5" x14ac:dyDescent="0.35">
      <c r="A11131" s="107" t="s">
        <v>5</v>
      </c>
      <c r="B11131" s="107" t="s">
        <v>299</v>
      </c>
      <c r="C11131" s="110">
        <v>6</v>
      </c>
      <c r="D11131" s="109">
        <v>432.97465097714382</v>
      </c>
      <c r="E11131" s="109">
        <v>27082.130895585549</v>
      </c>
    </row>
    <row r="11132" spans="1:5" x14ac:dyDescent="0.35">
      <c r="A11132" s="107" t="s">
        <v>5</v>
      </c>
      <c r="B11132" s="107" t="s">
        <v>299</v>
      </c>
      <c r="C11132" s="110">
        <v>7</v>
      </c>
      <c r="D11132" s="109">
        <v>657.93529168224381</v>
      </c>
      <c r="E11132" s="109">
        <v>39482.927712878351</v>
      </c>
    </row>
    <row r="11133" spans="1:5" x14ac:dyDescent="0.35">
      <c r="A11133" s="107" t="s">
        <v>5</v>
      </c>
      <c r="B11133" s="107" t="s">
        <v>299</v>
      </c>
      <c r="C11133" s="110">
        <v>8</v>
      </c>
      <c r="D11133" s="109">
        <v>358.76117221212508</v>
      </c>
      <c r="E11133" s="109">
        <v>21703.544192742549</v>
      </c>
    </row>
    <row r="11134" spans="1:5" x14ac:dyDescent="0.35">
      <c r="A11134" s="107" t="s">
        <v>5</v>
      </c>
      <c r="B11134" s="107" t="s">
        <v>299</v>
      </c>
      <c r="C11134" s="110">
        <v>9</v>
      </c>
      <c r="D11134" s="109">
        <v>629.21307566932387</v>
      </c>
      <c r="E11134" s="109">
        <v>33738.051770905993</v>
      </c>
    </row>
    <row r="11135" spans="1:5" x14ac:dyDescent="0.35">
      <c r="A11135" s="107" t="s">
        <v>5</v>
      </c>
      <c r="B11135" s="107" t="s">
        <v>299</v>
      </c>
      <c r="C11135" s="110">
        <v>10</v>
      </c>
      <c r="D11135" s="109">
        <v>1082.1531158907339</v>
      </c>
      <c r="E11135" s="109">
        <v>15550.891287078221</v>
      </c>
    </row>
    <row r="11136" spans="1:5" x14ac:dyDescent="0.35">
      <c r="A11136" s="107" t="s">
        <v>5</v>
      </c>
      <c r="B11136" s="107" t="s">
        <v>299</v>
      </c>
      <c r="C11136" s="110">
        <v>11</v>
      </c>
      <c r="D11136" s="109">
        <v>1173.841593040597</v>
      </c>
      <c r="E11136" s="109">
        <v>8883.7665984325104</v>
      </c>
    </row>
    <row r="11137" spans="1:5" x14ac:dyDescent="0.35">
      <c r="A11137" s="107" t="s">
        <v>5</v>
      </c>
      <c r="B11137" s="107" t="s">
        <v>299</v>
      </c>
      <c r="C11137" s="110">
        <v>12</v>
      </c>
      <c r="D11137" s="109">
        <v>2491.0013754842039</v>
      </c>
      <c r="E11137" s="109">
        <v>25949.385965032641</v>
      </c>
    </row>
    <row r="11138" spans="1:5" x14ac:dyDescent="0.35">
      <c r="A11138" s="107" t="s">
        <v>5</v>
      </c>
      <c r="B11138" s="107" t="s">
        <v>296</v>
      </c>
      <c r="C11138" s="110">
        <v>1</v>
      </c>
      <c r="D11138" s="109">
        <v>464.99047228407102</v>
      </c>
      <c r="E11138" s="109">
        <v>35813.405404655678</v>
      </c>
    </row>
    <row r="11139" spans="1:5" x14ac:dyDescent="0.35">
      <c r="A11139" s="107" t="s">
        <v>5</v>
      </c>
      <c r="B11139" s="107" t="s">
        <v>296</v>
      </c>
      <c r="C11139" s="110">
        <v>2</v>
      </c>
      <c r="D11139" s="109">
        <v>324.84360916766218</v>
      </c>
      <c r="E11139" s="109">
        <v>23977.964792052859</v>
      </c>
    </row>
    <row r="11140" spans="1:5" x14ac:dyDescent="0.35">
      <c r="A11140" s="107" t="s">
        <v>5</v>
      </c>
      <c r="B11140" s="107" t="s">
        <v>296</v>
      </c>
      <c r="C11140" s="110">
        <v>3</v>
      </c>
      <c r="D11140" s="109">
        <v>501.4482759874009</v>
      </c>
      <c r="E11140" s="109">
        <v>38908.486436264939</v>
      </c>
    </row>
    <row r="11141" spans="1:5" x14ac:dyDescent="0.35">
      <c r="A11141" s="107" t="s">
        <v>5</v>
      </c>
      <c r="B11141" s="107" t="s">
        <v>296</v>
      </c>
      <c r="C11141" s="110">
        <v>4</v>
      </c>
      <c r="D11141" s="109">
        <v>412.56216480820478</v>
      </c>
      <c r="E11141" s="109">
        <v>29615.53688903134</v>
      </c>
    </row>
    <row r="11142" spans="1:5" x14ac:dyDescent="0.35">
      <c r="A11142" s="107" t="s">
        <v>5</v>
      </c>
      <c r="B11142" s="107" t="s">
        <v>296</v>
      </c>
      <c r="C11142" s="110">
        <v>5</v>
      </c>
      <c r="D11142" s="109">
        <v>312.69276066655021</v>
      </c>
      <c r="E11142" s="109">
        <v>23043.07999884383</v>
      </c>
    </row>
    <row r="11143" spans="1:5" x14ac:dyDescent="0.35">
      <c r="A11143" s="107" t="s">
        <v>5</v>
      </c>
      <c r="B11143" s="107" t="s">
        <v>296</v>
      </c>
      <c r="C11143" s="110">
        <v>6</v>
      </c>
      <c r="D11143" s="109">
        <v>388.66724137934011</v>
      </c>
      <c r="E11143" s="109">
        <v>24632.215535676201</v>
      </c>
    </row>
    <row r="11144" spans="1:5" x14ac:dyDescent="0.35">
      <c r="A11144" s="107" t="s">
        <v>5</v>
      </c>
      <c r="B11144" s="107" t="s">
        <v>296</v>
      </c>
      <c r="C11144" s="110">
        <v>7</v>
      </c>
      <c r="D11144" s="109">
        <v>333.61551710239121</v>
      </c>
      <c r="E11144" s="109">
        <v>19527.652648813579</v>
      </c>
    </row>
    <row r="11145" spans="1:5" x14ac:dyDescent="0.35">
      <c r="A11145" s="107" t="s">
        <v>5</v>
      </c>
      <c r="B11145" s="107" t="s">
        <v>296</v>
      </c>
      <c r="C11145" s="110">
        <v>8</v>
      </c>
      <c r="D11145" s="109">
        <v>390.77586190617649</v>
      </c>
      <c r="E11145" s="109">
        <v>23453.689825642661</v>
      </c>
    </row>
    <row r="11146" spans="1:5" x14ac:dyDescent="0.35">
      <c r="A11146" s="107" t="s">
        <v>5</v>
      </c>
      <c r="B11146" s="107" t="s">
        <v>296</v>
      </c>
      <c r="C11146" s="110">
        <v>9</v>
      </c>
      <c r="D11146" s="109">
        <v>469.8103448275952</v>
      </c>
      <c r="E11146" s="109">
        <v>24803.371326934081</v>
      </c>
    </row>
    <row r="11147" spans="1:5" x14ac:dyDescent="0.35">
      <c r="A11147" s="107" t="s">
        <v>5</v>
      </c>
      <c r="B11147" s="107" t="s">
        <v>296</v>
      </c>
      <c r="C11147" s="110">
        <v>10</v>
      </c>
      <c r="D11147" s="109">
        <v>370.51651092072052</v>
      </c>
      <c r="E11147" s="109">
        <v>4785.6537797170131</v>
      </c>
    </row>
    <row r="11148" spans="1:5" x14ac:dyDescent="0.35">
      <c r="A11148" s="107" t="s">
        <v>5</v>
      </c>
      <c r="B11148" s="107" t="s">
        <v>296</v>
      </c>
      <c r="C11148" s="110">
        <v>11</v>
      </c>
      <c r="D11148" s="109">
        <v>497.10247953850887</v>
      </c>
      <c r="E11148" s="109">
        <v>2906.2412060792772</v>
      </c>
    </row>
    <row r="11149" spans="1:5" x14ac:dyDescent="0.35">
      <c r="A11149" s="107" t="s">
        <v>5</v>
      </c>
      <c r="B11149" s="107" t="s">
        <v>296</v>
      </c>
      <c r="C11149" s="110">
        <v>12</v>
      </c>
      <c r="D11149" s="109">
        <v>457.45653660126879</v>
      </c>
      <c r="E11149" s="109">
        <v>4020.1239881818719</v>
      </c>
    </row>
    <row r="11150" spans="1:5" x14ac:dyDescent="0.35">
      <c r="A11150" s="107" t="s">
        <v>5</v>
      </c>
      <c r="B11150" s="107" t="s">
        <v>295</v>
      </c>
      <c r="C11150" s="110">
        <v>1</v>
      </c>
      <c r="D11150" s="109">
        <v>1978.6000206558699</v>
      </c>
      <c r="E11150" s="109">
        <v>149772.72017301209</v>
      </c>
    </row>
    <row r="11151" spans="1:5" x14ac:dyDescent="0.35">
      <c r="A11151" s="107" t="s">
        <v>5</v>
      </c>
      <c r="B11151" s="107" t="s">
        <v>295</v>
      </c>
      <c r="C11151" s="110">
        <v>2</v>
      </c>
      <c r="D11151" s="109">
        <v>1533.814355069238</v>
      </c>
      <c r="E11151" s="109">
        <v>111970.30823894381</v>
      </c>
    </row>
    <row r="11152" spans="1:5" x14ac:dyDescent="0.35">
      <c r="A11152" s="107" t="s">
        <v>5</v>
      </c>
      <c r="B11152" s="107" t="s">
        <v>295</v>
      </c>
      <c r="C11152" s="110">
        <v>3</v>
      </c>
      <c r="D11152" s="109">
        <v>1540.7641250675711</v>
      </c>
      <c r="E11152" s="109">
        <v>118654.18813830429</v>
      </c>
    </row>
    <row r="11153" spans="1:5" x14ac:dyDescent="0.35">
      <c r="A11153" s="107" t="s">
        <v>5</v>
      </c>
      <c r="B11153" s="107" t="s">
        <v>295</v>
      </c>
      <c r="C11153" s="110">
        <v>4</v>
      </c>
      <c r="D11153" s="109">
        <v>1113.728260282398</v>
      </c>
      <c r="E11153" s="109">
        <v>79808.009555641707</v>
      </c>
    </row>
    <row r="11154" spans="1:5" x14ac:dyDescent="0.35">
      <c r="A11154" s="107" t="s">
        <v>5</v>
      </c>
      <c r="B11154" s="107" t="s">
        <v>295</v>
      </c>
      <c r="C11154" s="110">
        <v>5</v>
      </c>
      <c r="D11154" s="109">
        <v>757.52392033923979</v>
      </c>
      <c r="E11154" s="109">
        <v>56223.713957825566</v>
      </c>
    </row>
    <row r="11155" spans="1:5" x14ac:dyDescent="0.35">
      <c r="A11155" s="107" t="s">
        <v>5</v>
      </c>
      <c r="B11155" s="107" t="s">
        <v>295</v>
      </c>
      <c r="C11155" s="110">
        <v>6</v>
      </c>
      <c r="D11155" s="109">
        <v>470.68860187721509</v>
      </c>
      <c r="E11155" s="109">
        <v>30591.837419806539</v>
      </c>
    </row>
    <row r="11156" spans="1:5" x14ac:dyDescent="0.35">
      <c r="A11156" s="107" t="s">
        <v>5</v>
      </c>
      <c r="B11156" s="107" t="s">
        <v>295</v>
      </c>
      <c r="C11156" s="110">
        <v>7</v>
      </c>
      <c r="D11156" s="109">
        <v>710.83138281156641</v>
      </c>
      <c r="E11156" s="109">
        <v>42618.190835638758</v>
      </c>
    </row>
    <row r="11157" spans="1:5" x14ac:dyDescent="0.35">
      <c r="A11157" s="107" t="s">
        <v>5</v>
      </c>
      <c r="B11157" s="107" t="s">
        <v>295</v>
      </c>
      <c r="C11157" s="110">
        <v>8</v>
      </c>
      <c r="D11157" s="109">
        <v>956.15164563004089</v>
      </c>
      <c r="E11157" s="109">
        <v>59534.218335238467</v>
      </c>
    </row>
    <row r="11158" spans="1:5" x14ac:dyDescent="0.35">
      <c r="A11158" s="107" t="s">
        <v>5</v>
      </c>
      <c r="B11158" s="107" t="s">
        <v>295</v>
      </c>
      <c r="C11158" s="110">
        <v>9</v>
      </c>
      <c r="D11158" s="109">
        <v>1262.600808587888</v>
      </c>
      <c r="E11158" s="109">
        <v>65150.659844282192</v>
      </c>
    </row>
    <row r="11159" spans="1:5" x14ac:dyDescent="0.35">
      <c r="A11159" s="107" t="s">
        <v>5</v>
      </c>
      <c r="B11159" s="107" t="s">
        <v>295</v>
      </c>
      <c r="C11159" s="110">
        <v>10</v>
      </c>
      <c r="D11159" s="109">
        <v>1688.185184841316</v>
      </c>
      <c r="E11159" s="109">
        <v>17519.74289839626</v>
      </c>
    </row>
    <row r="11160" spans="1:5" x14ac:dyDescent="0.35">
      <c r="A11160" s="107" t="s">
        <v>5</v>
      </c>
      <c r="B11160" s="107" t="s">
        <v>295</v>
      </c>
      <c r="C11160" s="110">
        <v>11</v>
      </c>
      <c r="D11160" s="109">
        <v>1782.133634847459</v>
      </c>
      <c r="E11160" s="109">
        <v>6561.041985072643</v>
      </c>
    </row>
    <row r="11161" spans="1:5" x14ac:dyDescent="0.35">
      <c r="A11161" s="107" t="s">
        <v>5</v>
      </c>
      <c r="B11161" s="107" t="s">
        <v>295</v>
      </c>
      <c r="C11161" s="110">
        <v>12</v>
      </c>
      <c r="D11161" s="109">
        <v>1972.5622096308209</v>
      </c>
      <c r="E11161" s="109">
        <v>11736.85840997141</v>
      </c>
    </row>
    <row r="11162" spans="1:5" x14ac:dyDescent="0.35">
      <c r="A11162" s="107" t="s">
        <v>5</v>
      </c>
      <c r="B11162" s="107" t="s">
        <v>294</v>
      </c>
      <c r="C11162" s="110">
        <v>1</v>
      </c>
      <c r="D11162" s="109">
        <v>2598.228468631859</v>
      </c>
      <c r="E11162" s="109">
        <v>193916.37053493701</v>
      </c>
    </row>
    <row r="11163" spans="1:5" x14ac:dyDescent="0.35">
      <c r="A11163" s="107" t="s">
        <v>5</v>
      </c>
      <c r="B11163" s="107" t="s">
        <v>294</v>
      </c>
      <c r="C11163" s="110">
        <v>2</v>
      </c>
      <c r="D11163" s="109">
        <v>1910.399838733452</v>
      </c>
      <c r="E11163" s="109">
        <v>137361.3409790399</v>
      </c>
    </row>
    <row r="11164" spans="1:5" x14ac:dyDescent="0.35">
      <c r="A11164" s="107" t="s">
        <v>5</v>
      </c>
      <c r="B11164" s="107" t="s">
        <v>294</v>
      </c>
      <c r="C11164" s="110">
        <v>3</v>
      </c>
      <c r="D11164" s="109">
        <v>1774.98545556923</v>
      </c>
      <c r="E11164" s="109">
        <v>136525.90271723631</v>
      </c>
    </row>
    <row r="11165" spans="1:5" x14ac:dyDescent="0.35">
      <c r="A11165" s="107" t="s">
        <v>5</v>
      </c>
      <c r="B11165" s="107" t="s">
        <v>294</v>
      </c>
      <c r="C11165" s="110">
        <v>4</v>
      </c>
      <c r="D11165" s="109">
        <v>1292.33611839896</v>
      </c>
      <c r="E11165" s="109">
        <v>91510.523096369288</v>
      </c>
    </row>
    <row r="11166" spans="1:5" x14ac:dyDescent="0.35">
      <c r="A11166" s="107" t="s">
        <v>5</v>
      </c>
      <c r="B11166" s="107" t="s">
        <v>294</v>
      </c>
      <c r="C11166" s="110">
        <v>5</v>
      </c>
      <c r="D11166" s="109">
        <v>807.10437429177784</v>
      </c>
      <c r="E11166" s="109">
        <v>59449.527852479783</v>
      </c>
    </row>
    <row r="11167" spans="1:5" x14ac:dyDescent="0.35">
      <c r="A11167" s="107" t="s">
        <v>5</v>
      </c>
      <c r="B11167" s="107" t="s">
        <v>294</v>
      </c>
      <c r="C11167" s="110">
        <v>6</v>
      </c>
      <c r="D11167" s="109">
        <v>503.68883788863769</v>
      </c>
      <c r="E11167" s="109">
        <v>32432.951802816169</v>
      </c>
    </row>
    <row r="11168" spans="1:5" x14ac:dyDescent="0.35">
      <c r="A11168" s="107" t="s">
        <v>5</v>
      </c>
      <c r="B11168" s="107" t="s">
        <v>294</v>
      </c>
      <c r="C11168" s="110">
        <v>7</v>
      </c>
      <c r="D11168" s="109">
        <v>748.26166200361615</v>
      </c>
      <c r="E11168" s="109">
        <v>44027.349474435403</v>
      </c>
    </row>
    <row r="11169" spans="1:5" x14ac:dyDescent="0.35">
      <c r="A11169" s="107" t="s">
        <v>5</v>
      </c>
      <c r="B11169" s="107" t="s">
        <v>294</v>
      </c>
      <c r="C11169" s="110">
        <v>8</v>
      </c>
      <c r="D11169" s="109">
        <v>1102.0594967014781</v>
      </c>
      <c r="E11169" s="109">
        <v>66993.579820632745</v>
      </c>
    </row>
    <row r="11170" spans="1:5" x14ac:dyDescent="0.35">
      <c r="A11170" s="107" t="s">
        <v>5</v>
      </c>
      <c r="B11170" s="107" t="s">
        <v>294</v>
      </c>
      <c r="C11170" s="110">
        <v>9</v>
      </c>
      <c r="D11170" s="109">
        <v>1585.6672687103021</v>
      </c>
      <c r="E11170" s="109">
        <v>79038.0684596848</v>
      </c>
    </row>
    <row r="11171" spans="1:5" x14ac:dyDescent="0.35">
      <c r="A11171" s="107" t="s">
        <v>5</v>
      </c>
      <c r="B11171" s="107" t="s">
        <v>294</v>
      </c>
      <c r="C11171" s="110">
        <v>10</v>
      </c>
      <c r="D11171" s="109">
        <v>2220.705812204209</v>
      </c>
      <c r="E11171" s="109">
        <v>21755.299023737622</v>
      </c>
    </row>
    <row r="11172" spans="1:5" x14ac:dyDescent="0.35">
      <c r="A11172" s="107" t="s">
        <v>5</v>
      </c>
      <c r="B11172" s="107" t="s">
        <v>294</v>
      </c>
      <c r="C11172" s="110">
        <v>11</v>
      </c>
      <c r="D11172" s="109">
        <v>1979.3547696430981</v>
      </c>
      <c r="E11172" s="109">
        <v>4871.7788474982808</v>
      </c>
    </row>
    <row r="11173" spans="1:5" x14ac:dyDescent="0.35">
      <c r="A11173" s="107" t="s">
        <v>5</v>
      </c>
      <c r="B11173" s="107" t="s">
        <v>294</v>
      </c>
      <c r="C11173" s="110">
        <v>12</v>
      </c>
      <c r="D11173" s="109">
        <v>2216.714225115973</v>
      </c>
      <c r="E11173" s="109">
        <v>9378.2459200311987</v>
      </c>
    </row>
    <row r="11174" spans="1:5" x14ac:dyDescent="0.35">
      <c r="A11174" s="107" t="s">
        <v>5</v>
      </c>
      <c r="B11174" s="107" t="s">
        <v>292</v>
      </c>
      <c r="C11174" s="110">
        <v>1</v>
      </c>
      <c r="D11174" s="109">
        <v>1764.214447942953</v>
      </c>
      <c r="E11174" s="109">
        <v>135566.55262056951</v>
      </c>
    </row>
    <row r="11175" spans="1:5" x14ac:dyDescent="0.35">
      <c r="A11175" s="107" t="s">
        <v>5</v>
      </c>
      <c r="B11175" s="107" t="s">
        <v>292</v>
      </c>
      <c r="C11175" s="110">
        <v>2</v>
      </c>
      <c r="D11175" s="109">
        <v>1469.292560715478</v>
      </c>
      <c r="E11175" s="109">
        <v>108256.4997397338</v>
      </c>
    </row>
    <row r="11176" spans="1:5" x14ac:dyDescent="0.35">
      <c r="A11176" s="107" t="s">
        <v>5</v>
      </c>
      <c r="B11176" s="107" t="s">
        <v>292</v>
      </c>
      <c r="C11176" s="110">
        <v>3</v>
      </c>
      <c r="D11176" s="109">
        <v>1642.5077308442239</v>
      </c>
      <c r="E11176" s="109">
        <v>127320.4304832411</v>
      </c>
    </row>
    <row r="11177" spans="1:5" x14ac:dyDescent="0.35">
      <c r="A11177" s="107" t="s">
        <v>5</v>
      </c>
      <c r="B11177" s="107" t="s">
        <v>292</v>
      </c>
      <c r="C11177" s="110">
        <v>4</v>
      </c>
      <c r="D11177" s="109">
        <v>1215.1197664762039</v>
      </c>
      <c r="E11177" s="109">
        <v>87171.835515091268</v>
      </c>
    </row>
    <row r="11178" spans="1:5" x14ac:dyDescent="0.35">
      <c r="A11178" s="107" t="s">
        <v>5</v>
      </c>
      <c r="B11178" s="107" t="s">
        <v>292</v>
      </c>
      <c r="C11178" s="110">
        <v>5</v>
      </c>
      <c r="D11178" s="109">
        <v>829.75519645520603</v>
      </c>
      <c r="E11178" s="109">
        <v>61158.38520878998</v>
      </c>
    </row>
    <row r="11179" spans="1:5" x14ac:dyDescent="0.35">
      <c r="A11179" s="107" t="s">
        <v>5</v>
      </c>
      <c r="B11179" s="107" t="s">
        <v>292</v>
      </c>
      <c r="C11179" s="110">
        <v>6</v>
      </c>
      <c r="D11179" s="109">
        <v>632.06328152201547</v>
      </c>
      <c r="E11179" s="109">
        <v>41093.043292891467</v>
      </c>
    </row>
    <row r="11180" spans="1:5" x14ac:dyDescent="0.35">
      <c r="A11180" s="107" t="s">
        <v>5</v>
      </c>
      <c r="B11180" s="107" t="s">
        <v>292</v>
      </c>
      <c r="C11180" s="110">
        <v>7</v>
      </c>
      <c r="D11180" s="109">
        <v>990.10568182698603</v>
      </c>
      <c r="E11180" s="109">
        <v>59423.629547299373</v>
      </c>
    </row>
    <row r="11181" spans="1:5" x14ac:dyDescent="0.35">
      <c r="A11181" s="107" t="s">
        <v>5</v>
      </c>
      <c r="B11181" s="107" t="s">
        <v>292</v>
      </c>
      <c r="C11181" s="110">
        <v>8</v>
      </c>
      <c r="D11181" s="109">
        <v>1239.2605663763361</v>
      </c>
      <c r="E11181" s="109">
        <v>75894.389106040515</v>
      </c>
    </row>
    <row r="11182" spans="1:5" x14ac:dyDescent="0.35">
      <c r="A11182" s="107" t="s">
        <v>5</v>
      </c>
      <c r="B11182" s="107" t="s">
        <v>292</v>
      </c>
      <c r="C11182" s="110">
        <v>9</v>
      </c>
      <c r="D11182" s="109">
        <v>1317.739745488032</v>
      </c>
      <c r="E11182" s="109">
        <v>69581.276939678268</v>
      </c>
    </row>
    <row r="11183" spans="1:5" x14ac:dyDescent="0.35">
      <c r="A11183" s="107" t="s">
        <v>5</v>
      </c>
      <c r="B11183" s="107" t="s">
        <v>292</v>
      </c>
      <c r="C11183" s="110">
        <v>10</v>
      </c>
      <c r="D11183" s="109">
        <v>1542.0654467158249</v>
      </c>
      <c r="E11183" s="109">
        <v>16883.77446046194</v>
      </c>
    </row>
    <row r="11184" spans="1:5" x14ac:dyDescent="0.35">
      <c r="A11184" s="107" t="s">
        <v>5</v>
      </c>
      <c r="B11184" s="107" t="s">
        <v>292</v>
      </c>
      <c r="C11184" s="110">
        <v>11</v>
      </c>
      <c r="D11184" s="109">
        <v>1409.170882646155</v>
      </c>
      <c r="E11184" s="109">
        <v>3532.2987341481348</v>
      </c>
    </row>
    <row r="11185" spans="1:5" x14ac:dyDescent="0.35">
      <c r="A11185" s="107" t="s">
        <v>5</v>
      </c>
      <c r="B11185" s="107" t="s">
        <v>292</v>
      </c>
      <c r="C11185" s="110">
        <v>12</v>
      </c>
      <c r="D11185" s="109">
        <v>1696.026741798677</v>
      </c>
      <c r="E11185" s="109">
        <v>8094.2108764150344</v>
      </c>
    </row>
    <row r="11186" spans="1:5" x14ac:dyDescent="0.35">
      <c r="A11186" s="107" t="s">
        <v>5</v>
      </c>
      <c r="B11186" s="107" t="s">
        <v>291</v>
      </c>
      <c r="C11186" s="110">
        <v>1</v>
      </c>
      <c r="D11186" s="109">
        <v>2012.0235526987919</v>
      </c>
      <c r="E11186" s="109">
        <v>150165.51064718611</v>
      </c>
    </row>
    <row r="11187" spans="1:5" x14ac:dyDescent="0.35">
      <c r="A11187" s="107" t="s">
        <v>5</v>
      </c>
      <c r="B11187" s="107" t="s">
        <v>291</v>
      </c>
      <c r="C11187" s="110">
        <v>2</v>
      </c>
      <c r="D11187" s="109">
        <v>1693.049992294222</v>
      </c>
      <c r="E11187" s="109">
        <v>121733.4782860267</v>
      </c>
    </row>
    <row r="11188" spans="1:5" x14ac:dyDescent="0.35">
      <c r="A11188" s="107" t="s">
        <v>5</v>
      </c>
      <c r="B11188" s="107" t="s">
        <v>291</v>
      </c>
      <c r="C11188" s="110">
        <v>3</v>
      </c>
      <c r="D11188" s="109">
        <v>1705.1513121530179</v>
      </c>
      <c r="E11188" s="109">
        <v>131154.495621776</v>
      </c>
    </row>
    <row r="11189" spans="1:5" x14ac:dyDescent="0.35">
      <c r="A11189" s="107" t="s">
        <v>5</v>
      </c>
      <c r="B11189" s="107" t="s">
        <v>291</v>
      </c>
      <c r="C11189" s="110">
        <v>4</v>
      </c>
      <c r="D11189" s="109">
        <v>1135.9104986206059</v>
      </c>
      <c r="E11189" s="109">
        <v>80434.000442707838</v>
      </c>
    </row>
    <row r="11190" spans="1:5" x14ac:dyDescent="0.35">
      <c r="A11190" s="107" t="s">
        <v>5</v>
      </c>
      <c r="B11190" s="107" t="s">
        <v>291</v>
      </c>
      <c r="C11190" s="110">
        <v>5</v>
      </c>
      <c r="D11190" s="109">
        <v>665.3459425723936</v>
      </c>
      <c r="E11190" s="109">
        <v>49007.914471037802</v>
      </c>
    </row>
    <row r="11191" spans="1:5" x14ac:dyDescent="0.35">
      <c r="A11191" s="107" t="s">
        <v>5</v>
      </c>
      <c r="B11191" s="107" t="s">
        <v>291</v>
      </c>
      <c r="C11191" s="110">
        <v>6</v>
      </c>
      <c r="D11191" s="109">
        <v>518.15740435140708</v>
      </c>
      <c r="E11191" s="109">
        <v>33364.59507827543</v>
      </c>
    </row>
    <row r="11192" spans="1:5" x14ac:dyDescent="0.35">
      <c r="A11192" s="107" t="s">
        <v>5</v>
      </c>
      <c r="B11192" s="107" t="s">
        <v>291</v>
      </c>
      <c r="C11192" s="110">
        <v>7</v>
      </c>
      <c r="D11192" s="109">
        <v>532.93948542588896</v>
      </c>
      <c r="E11192" s="109">
        <v>31357.898132509152</v>
      </c>
    </row>
    <row r="11193" spans="1:5" x14ac:dyDescent="0.35">
      <c r="A11193" s="107" t="s">
        <v>5</v>
      </c>
      <c r="B11193" s="107" t="s">
        <v>291</v>
      </c>
      <c r="C11193" s="110">
        <v>8</v>
      </c>
      <c r="D11193" s="109">
        <v>968.53541793921886</v>
      </c>
      <c r="E11193" s="109">
        <v>58876.725825626578</v>
      </c>
    </row>
    <row r="11194" spans="1:5" x14ac:dyDescent="0.35">
      <c r="A11194" s="107" t="s">
        <v>5</v>
      </c>
      <c r="B11194" s="107" t="s">
        <v>291</v>
      </c>
      <c r="C11194" s="110">
        <v>9</v>
      </c>
      <c r="D11194" s="109">
        <v>1244.0388962986649</v>
      </c>
      <c r="E11194" s="109">
        <v>62009.498078457596</v>
      </c>
    </row>
    <row r="11195" spans="1:5" x14ac:dyDescent="0.35">
      <c r="A11195" s="107" t="s">
        <v>5</v>
      </c>
      <c r="B11195" s="107" t="s">
        <v>291</v>
      </c>
      <c r="C11195" s="110">
        <v>10</v>
      </c>
      <c r="D11195" s="109">
        <v>1632.506665705431</v>
      </c>
      <c r="E11195" s="109">
        <v>16141.404221538791</v>
      </c>
    </row>
    <row r="11196" spans="1:5" x14ac:dyDescent="0.35">
      <c r="A11196" s="107" t="s">
        <v>5</v>
      </c>
      <c r="B11196" s="107" t="s">
        <v>291</v>
      </c>
      <c r="C11196" s="110">
        <v>11</v>
      </c>
      <c r="D11196" s="109">
        <v>1479.1415574742921</v>
      </c>
      <c r="E11196" s="109">
        <v>3685.2590997837319</v>
      </c>
    </row>
    <row r="11197" spans="1:5" x14ac:dyDescent="0.35">
      <c r="A11197" s="107" t="s">
        <v>5</v>
      </c>
      <c r="B11197" s="107" t="s">
        <v>291</v>
      </c>
      <c r="C11197" s="110">
        <v>12</v>
      </c>
      <c r="D11197" s="109">
        <v>1804.615147911107</v>
      </c>
      <c r="E11197" s="109">
        <v>7784.1533910224762</v>
      </c>
    </row>
    <row r="11198" spans="1:5" x14ac:dyDescent="0.35">
      <c r="A11198" s="107" t="s">
        <v>5</v>
      </c>
      <c r="B11198" s="107" t="s">
        <v>43</v>
      </c>
      <c r="C11198" s="110">
        <v>1</v>
      </c>
      <c r="D11198" s="109">
        <v>150120.77435378911</v>
      </c>
      <c r="E11198" s="109">
        <v>10900820.24900049</v>
      </c>
    </row>
    <row r="11199" spans="1:5" x14ac:dyDescent="0.35">
      <c r="A11199" s="107" t="s">
        <v>5</v>
      </c>
      <c r="B11199" s="107" t="s">
        <v>43</v>
      </c>
      <c r="C11199" s="110">
        <v>2</v>
      </c>
      <c r="D11199" s="109">
        <v>135277.8681075807</v>
      </c>
      <c r="E11199" s="109">
        <v>9792441.3633524105</v>
      </c>
    </row>
    <row r="11200" spans="1:5" x14ac:dyDescent="0.35">
      <c r="A11200" s="107" t="s">
        <v>5</v>
      </c>
      <c r="B11200" s="107" t="s">
        <v>43</v>
      </c>
      <c r="C11200" s="110">
        <v>3</v>
      </c>
      <c r="D11200" s="109">
        <v>201747.94505204679</v>
      </c>
      <c r="E11200" s="109">
        <v>15019715.48165448</v>
      </c>
    </row>
    <row r="11201" spans="1:5" x14ac:dyDescent="0.35">
      <c r="A11201" s="107" t="s">
        <v>5</v>
      </c>
      <c r="B11201" s="107" t="s">
        <v>43</v>
      </c>
      <c r="C11201" s="110">
        <v>4</v>
      </c>
      <c r="D11201" s="109">
        <v>184558.66472668579</v>
      </c>
      <c r="E11201" s="109">
        <v>13212419.87618755</v>
      </c>
    </row>
    <row r="11202" spans="1:5" x14ac:dyDescent="0.35">
      <c r="A11202" s="107" t="s">
        <v>5</v>
      </c>
      <c r="B11202" s="107" t="s">
        <v>43</v>
      </c>
      <c r="C11202" s="110">
        <v>5</v>
      </c>
      <c r="D11202" s="109">
        <v>294490.68668106513</v>
      </c>
      <c r="E11202" s="109">
        <v>20442710.211949032</v>
      </c>
    </row>
    <row r="11203" spans="1:5" x14ac:dyDescent="0.35">
      <c r="A11203" s="107" t="s">
        <v>5</v>
      </c>
      <c r="B11203" s="107" t="s">
        <v>43</v>
      </c>
      <c r="C11203" s="110">
        <v>6</v>
      </c>
      <c r="D11203" s="109">
        <v>83347.745568812679</v>
      </c>
      <c r="E11203" s="109">
        <v>5395252.8015620857</v>
      </c>
    </row>
    <row r="11204" spans="1:5" x14ac:dyDescent="0.35">
      <c r="A11204" s="107" t="s">
        <v>5</v>
      </c>
      <c r="B11204" s="107" t="s">
        <v>43</v>
      </c>
      <c r="C11204" s="110">
        <v>7</v>
      </c>
      <c r="D11204" s="109">
        <v>102201.1128298128</v>
      </c>
      <c r="E11204" s="109">
        <v>6360404.9792624181</v>
      </c>
    </row>
    <row r="11205" spans="1:5" x14ac:dyDescent="0.35">
      <c r="A11205" s="107" t="s">
        <v>5</v>
      </c>
      <c r="B11205" s="107" t="s">
        <v>43</v>
      </c>
      <c r="C11205" s="110">
        <v>8</v>
      </c>
      <c r="D11205" s="109">
        <v>155402.3614221086</v>
      </c>
      <c r="E11205" s="109">
        <v>9897563.7634739932</v>
      </c>
    </row>
    <row r="11206" spans="1:5" x14ac:dyDescent="0.35">
      <c r="A11206" s="107" t="s">
        <v>5</v>
      </c>
      <c r="B11206" s="107" t="s">
        <v>43</v>
      </c>
      <c r="C11206" s="110">
        <v>9</v>
      </c>
      <c r="D11206" s="109">
        <v>94918.220035156206</v>
      </c>
      <c r="E11206" s="109">
        <v>5792603.9836965539</v>
      </c>
    </row>
    <row r="11207" spans="1:5" x14ac:dyDescent="0.35">
      <c r="A11207" s="107" t="s">
        <v>5</v>
      </c>
      <c r="B11207" s="107" t="s">
        <v>43</v>
      </c>
      <c r="C11207" s="110">
        <v>10</v>
      </c>
      <c r="D11207" s="109">
        <v>42569.596299855322</v>
      </c>
      <c r="E11207" s="109">
        <v>2449999.6284207669</v>
      </c>
    </row>
    <row r="11208" spans="1:5" x14ac:dyDescent="0.35">
      <c r="A11208" s="107" t="s">
        <v>5</v>
      </c>
      <c r="B11208" s="107" t="s">
        <v>43</v>
      </c>
      <c r="C11208" s="110">
        <v>11</v>
      </c>
      <c r="D11208" s="109">
        <v>43794.909057279183</v>
      </c>
      <c r="E11208" s="109">
        <v>2499995.798511819</v>
      </c>
    </row>
    <row r="11209" spans="1:5" x14ac:dyDescent="0.35">
      <c r="A11209" s="107" t="s">
        <v>5</v>
      </c>
      <c r="B11209" s="107" t="s">
        <v>43</v>
      </c>
      <c r="C11209" s="110">
        <v>12</v>
      </c>
      <c r="D11209" s="109">
        <v>60339.057536979934</v>
      </c>
      <c r="E11209" s="109">
        <v>3532378.2973672259</v>
      </c>
    </row>
    <row r="11210" spans="1:5" x14ac:dyDescent="0.35">
      <c r="A11210" s="107" t="s">
        <v>5</v>
      </c>
      <c r="B11210" s="107" t="s">
        <v>44</v>
      </c>
      <c r="C11210" s="110">
        <v>1</v>
      </c>
      <c r="D11210" s="109">
        <v>38517.405248146773</v>
      </c>
      <c r="E11210" s="109">
        <v>1679002.5153646099</v>
      </c>
    </row>
    <row r="11211" spans="1:5" x14ac:dyDescent="0.35">
      <c r="A11211" s="107" t="s">
        <v>5</v>
      </c>
      <c r="B11211" s="107" t="s">
        <v>44</v>
      </c>
      <c r="C11211" s="110">
        <v>2</v>
      </c>
      <c r="D11211" s="109">
        <v>32496.689820942469</v>
      </c>
      <c r="E11211" s="109">
        <v>1583594.833321386</v>
      </c>
    </row>
    <row r="11212" spans="1:5" x14ac:dyDescent="0.35">
      <c r="A11212" s="107" t="s">
        <v>5</v>
      </c>
      <c r="B11212" s="107" t="s">
        <v>44</v>
      </c>
      <c r="C11212" s="110">
        <v>3</v>
      </c>
      <c r="D11212" s="109">
        <v>32749.234683770621</v>
      </c>
      <c r="E11212" s="109">
        <v>1818450.9666166969</v>
      </c>
    </row>
    <row r="11213" spans="1:5" x14ac:dyDescent="0.35">
      <c r="A11213" s="107" t="s">
        <v>5</v>
      </c>
      <c r="B11213" s="107" t="s">
        <v>44</v>
      </c>
      <c r="C11213" s="110">
        <v>4</v>
      </c>
      <c r="D11213" s="109">
        <v>28106.40368412884</v>
      </c>
      <c r="E11213" s="109">
        <v>1502082.2113538671</v>
      </c>
    </row>
    <row r="11214" spans="1:5" x14ac:dyDescent="0.35">
      <c r="A11214" s="107" t="s">
        <v>5</v>
      </c>
      <c r="B11214" s="107" t="s">
        <v>44</v>
      </c>
      <c r="C11214" s="110">
        <v>5</v>
      </c>
      <c r="D11214" s="109">
        <v>23582.396359062459</v>
      </c>
      <c r="E11214" s="109">
        <v>1446847.071651886</v>
      </c>
    </row>
    <row r="11215" spans="1:5" x14ac:dyDescent="0.35">
      <c r="A11215" s="107" t="s">
        <v>5</v>
      </c>
      <c r="B11215" s="107" t="s">
        <v>44</v>
      </c>
      <c r="C11215" s="110">
        <v>6</v>
      </c>
      <c r="D11215" s="109">
        <v>21305.918450000019</v>
      </c>
      <c r="E11215" s="109">
        <v>1279649.548995069</v>
      </c>
    </row>
    <row r="11216" spans="1:5" x14ac:dyDescent="0.35">
      <c r="A11216" s="107" t="s">
        <v>5</v>
      </c>
      <c r="B11216" s="107" t="s">
        <v>44</v>
      </c>
      <c r="C11216" s="110">
        <v>7</v>
      </c>
      <c r="D11216" s="109">
        <v>22989.16435708788</v>
      </c>
      <c r="E11216" s="109">
        <v>739225.67333874141</v>
      </c>
    </row>
    <row r="11217" spans="1:5" x14ac:dyDescent="0.35">
      <c r="A11217" s="107" t="s">
        <v>5</v>
      </c>
      <c r="B11217" s="107" t="s">
        <v>44</v>
      </c>
      <c r="C11217" s="110">
        <v>8</v>
      </c>
      <c r="D11217" s="109">
        <v>26242.061047716379</v>
      </c>
      <c r="E11217" s="109">
        <v>384106.50750805758</v>
      </c>
    </row>
    <row r="11218" spans="1:5" x14ac:dyDescent="0.35">
      <c r="A11218" s="107" t="s">
        <v>5</v>
      </c>
      <c r="B11218" s="107" t="s">
        <v>44</v>
      </c>
      <c r="C11218" s="110">
        <v>9</v>
      </c>
      <c r="D11218" s="109">
        <v>31775.104056619799</v>
      </c>
      <c r="E11218" s="109">
        <v>324301.74050050828</v>
      </c>
    </row>
    <row r="11219" spans="1:5" x14ac:dyDescent="0.35">
      <c r="A11219" s="107" t="s">
        <v>5</v>
      </c>
      <c r="B11219" s="107" t="s">
        <v>44</v>
      </c>
      <c r="C11219" s="110">
        <v>10</v>
      </c>
      <c r="D11219" s="109">
        <v>34690.543396520181</v>
      </c>
      <c r="E11219" s="109">
        <v>181936.9148395801</v>
      </c>
    </row>
    <row r="11220" spans="1:5" x14ac:dyDescent="0.35">
      <c r="A11220" s="107" t="s">
        <v>5</v>
      </c>
      <c r="B11220" s="107" t="s">
        <v>44</v>
      </c>
      <c r="C11220" s="110">
        <v>11</v>
      </c>
      <c r="D11220" s="109">
        <v>33543.416771506949</v>
      </c>
      <c r="E11220" s="109">
        <v>225319.0952073189</v>
      </c>
    </row>
    <row r="11221" spans="1:5" x14ac:dyDescent="0.35">
      <c r="A11221" s="107" t="s">
        <v>5</v>
      </c>
      <c r="B11221" s="107" t="s">
        <v>44</v>
      </c>
      <c r="C11221" s="110">
        <v>12</v>
      </c>
      <c r="D11221" s="109">
        <v>38640.816494074752</v>
      </c>
      <c r="E11221" s="109">
        <v>260145.8603255726</v>
      </c>
    </row>
    <row r="11222" spans="1:5" x14ac:dyDescent="0.35">
      <c r="A11222" s="107" t="s">
        <v>5</v>
      </c>
      <c r="B11222" s="107" t="s">
        <v>288</v>
      </c>
      <c r="C11222" s="110">
        <v>1</v>
      </c>
      <c r="D11222" s="109">
        <v>0</v>
      </c>
      <c r="E11222" s="109">
        <v>0</v>
      </c>
    </row>
    <row r="11223" spans="1:5" x14ac:dyDescent="0.35">
      <c r="A11223" s="107" t="s">
        <v>5</v>
      </c>
      <c r="B11223" s="107" t="s">
        <v>288</v>
      </c>
      <c r="C11223" s="110">
        <v>2</v>
      </c>
      <c r="D11223" s="109">
        <v>0</v>
      </c>
      <c r="E11223" s="109">
        <v>0</v>
      </c>
    </row>
    <row r="11224" spans="1:5" x14ac:dyDescent="0.35">
      <c r="A11224" s="107" t="s">
        <v>5</v>
      </c>
      <c r="B11224" s="107" t="s">
        <v>288</v>
      </c>
      <c r="C11224" s="110">
        <v>3</v>
      </c>
      <c r="D11224" s="109">
        <v>0</v>
      </c>
      <c r="E11224" s="109">
        <v>0</v>
      </c>
    </row>
    <row r="11225" spans="1:5" x14ac:dyDescent="0.35">
      <c r="A11225" s="107" t="s">
        <v>5</v>
      </c>
      <c r="B11225" s="107" t="s">
        <v>288</v>
      </c>
      <c r="C11225" s="110">
        <v>4</v>
      </c>
      <c r="D11225" s="109">
        <v>0</v>
      </c>
      <c r="E11225" s="109">
        <v>0</v>
      </c>
    </row>
    <row r="11226" spans="1:5" x14ac:dyDescent="0.35">
      <c r="A11226" s="107" t="s">
        <v>5</v>
      </c>
      <c r="B11226" s="107" t="s">
        <v>288</v>
      </c>
      <c r="C11226" s="110">
        <v>5</v>
      </c>
      <c r="D11226" s="109">
        <v>0</v>
      </c>
      <c r="E11226" s="109">
        <v>0</v>
      </c>
    </row>
    <row r="11227" spans="1:5" x14ac:dyDescent="0.35">
      <c r="A11227" s="107" t="s">
        <v>5</v>
      </c>
      <c r="B11227" s="107" t="s">
        <v>288</v>
      </c>
      <c r="C11227" s="110">
        <v>6</v>
      </c>
      <c r="D11227" s="109">
        <v>0</v>
      </c>
      <c r="E11227" s="109">
        <v>0</v>
      </c>
    </row>
    <row r="11228" spans="1:5" x14ac:dyDescent="0.35">
      <c r="A11228" s="107" t="s">
        <v>5</v>
      </c>
      <c r="B11228" s="107" t="s">
        <v>288</v>
      </c>
      <c r="C11228" s="110">
        <v>7</v>
      </c>
      <c r="D11228" s="109">
        <v>0</v>
      </c>
      <c r="E11228" s="109">
        <v>0</v>
      </c>
    </row>
    <row r="11229" spans="1:5" x14ac:dyDescent="0.35">
      <c r="A11229" s="107" t="s">
        <v>5</v>
      </c>
      <c r="B11229" s="107" t="s">
        <v>288</v>
      </c>
      <c r="C11229" s="110">
        <v>8</v>
      </c>
      <c r="D11229" s="109">
        <v>0</v>
      </c>
      <c r="E11229" s="109">
        <v>0</v>
      </c>
    </row>
    <row r="11230" spans="1:5" x14ac:dyDescent="0.35">
      <c r="A11230" s="107" t="s">
        <v>5</v>
      </c>
      <c r="B11230" s="107" t="s">
        <v>288</v>
      </c>
      <c r="C11230" s="110">
        <v>9</v>
      </c>
      <c r="D11230" s="109">
        <v>0</v>
      </c>
      <c r="E11230" s="109">
        <v>0</v>
      </c>
    </row>
    <row r="11231" spans="1:5" x14ac:dyDescent="0.35">
      <c r="A11231" s="107" t="s">
        <v>5</v>
      </c>
      <c r="B11231" s="107" t="s">
        <v>288</v>
      </c>
      <c r="C11231" s="110">
        <v>10</v>
      </c>
      <c r="D11231" s="109">
        <v>0</v>
      </c>
      <c r="E11231" s="109">
        <v>0</v>
      </c>
    </row>
    <row r="11232" spans="1:5" x14ac:dyDescent="0.35">
      <c r="A11232" s="107" t="s">
        <v>5</v>
      </c>
      <c r="B11232" s="107" t="s">
        <v>288</v>
      </c>
      <c r="C11232" s="110">
        <v>11</v>
      </c>
      <c r="D11232" s="109">
        <v>0</v>
      </c>
      <c r="E11232" s="109">
        <v>0</v>
      </c>
    </row>
    <row r="11233" spans="1:5" x14ac:dyDescent="0.35">
      <c r="A11233" s="107" t="s">
        <v>5</v>
      </c>
      <c r="B11233" s="107" t="s">
        <v>288</v>
      </c>
      <c r="C11233" s="110">
        <v>12</v>
      </c>
      <c r="D11233" s="109">
        <v>0</v>
      </c>
      <c r="E11233" s="109">
        <v>0</v>
      </c>
    </row>
    <row r="11234" spans="1:5" x14ac:dyDescent="0.35">
      <c r="A11234" s="107" t="s">
        <v>5</v>
      </c>
      <c r="B11234" s="107" t="s">
        <v>287</v>
      </c>
      <c r="C11234" s="110">
        <v>1</v>
      </c>
      <c r="D11234" s="109">
        <v>25886.160139083859</v>
      </c>
      <c r="E11234" s="109">
        <v>1888192.17656536</v>
      </c>
    </row>
    <row r="11235" spans="1:5" x14ac:dyDescent="0.35">
      <c r="A11235" s="107" t="s">
        <v>5</v>
      </c>
      <c r="B11235" s="107" t="s">
        <v>287</v>
      </c>
      <c r="C11235" s="110">
        <v>2</v>
      </c>
      <c r="D11235" s="109">
        <v>39560.400066375732</v>
      </c>
      <c r="E11235" s="109">
        <v>2878694.9208091758</v>
      </c>
    </row>
    <row r="11236" spans="1:5" x14ac:dyDescent="0.35">
      <c r="A11236" s="107" t="s">
        <v>5</v>
      </c>
      <c r="B11236" s="107" t="s">
        <v>287</v>
      </c>
      <c r="C11236" s="110">
        <v>3</v>
      </c>
      <c r="D11236" s="109">
        <v>30860.159759521499</v>
      </c>
      <c r="E11236" s="109">
        <v>2398702.2494571712</v>
      </c>
    </row>
    <row r="11237" spans="1:5" x14ac:dyDescent="0.35">
      <c r="A11237" s="107" t="s">
        <v>5</v>
      </c>
      <c r="B11237" s="107" t="s">
        <v>287</v>
      </c>
      <c r="C11237" s="110">
        <v>4</v>
      </c>
      <c r="D11237" s="109">
        <v>22602.479835510268</v>
      </c>
      <c r="E11237" s="109">
        <v>1642291.363320146</v>
      </c>
    </row>
    <row r="11238" spans="1:5" x14ac:dyDescent="0.35">
      <c r="A11238" s="107" t="s">
        <v>5</v>
      </c>
      <c r="B11238" s="107" t="s">
        <v>287</v>
      </c>
      <c r="C11238" s="110">
        <v>5</v>
      </c>
      <c r="D11238" s="109">
        <v>11432.16004562381</v>
      </c>
      <c r="E11238" s="109">
        <v>845567.64484169648</v>
      </c>
    </row>
    <row r="11239" spans="1:5" x14ac:dyDescent="0.35">
      <c r="A11239" s="107" t="s">
        <v>5</v>
      </c>
      <c r="B11239" s="107" t="s">
        <v>287</v>
      </c>
      <c r="C11239" s="110">
        <v>6</v>
      </c>
      <c r="D11239" s="109">
        <v>8727.8400335311999</v>
      </c>
      <c r="E11239" s="109">
        <v>567733.94969613105</v>
      </c>
    </row>
    <row r="11240" spans="1:5" x14ac:dyDescent="0.35">
      <c r="A11240" s="107" t="s">
        <v>5</v>
      </c>
      <c r="B11240" s="107" t="s">
        <v>287</v>
      </c>
      <c r="C11240" s="110">
        <v>7</v>
      </c>
      <c r="D11240" s="109">
        <v>8325.5995578765978</v>
      </c>
      <c r="E11240" s="109">
        <v>504259.67518219299</v>
      </c>
    </row>
    <row r="11241" spans="1:5" x14ac:dyDescent="0.35">
      <c r="A11241" s="107" t="s">
        <v>5</v>
      </c>
      <c r="B11241" s="107" t="s">
        <v>287</v>
      </c>
      <c r="C11241" s="110">
        <v>8</v>
      </c>
      <c r="D11241" s="109">
        <v>5114.8799314498883</v>
      </c>
      <c r="E11241" s="109">
        <v>324107.86409304541</v>
      </c>
    </row>
    <row r="11242" spans="1:5" x14ac:dyDescent="0.35">
      <c r="A11242" s="107" t="s">
        <v>5</v>
      </c>
      <c r="B11242" s="107" t="s">
        <v>287</v>
      </c>
      <c r="C11242" s="110">
        <v>9</v>
      </c>
      <c r="D11242" s="109">
        <v>6641.759793281557</v>
      </c>
      <c r="E11242" s="109">
        <v>368205.54520519119</v>
      </c>
    </row>
    <row r="11243" spans="1:5" x14ac:dyDescent="0.35">
      <c r="A11243" s="107" t="s">
        <v>5</v>
      </c>
      <c r="B11243" s="107" t="s">
        <v>287</v>
      </c>
      <c r="C11243" s="110">
        <v>10</v>
      </c>
      <c r="D11243" s="109">
        <v>16282.948159042429</v>
      </c>
      <c r="E11243" s="109">
        <v>278004.12257882737</v>
      </c>
    </row>
    <row r="11244" spans="1:5" x14ac:dyDescent="0.35">
      <c r="A11244" s="107" t="s">
        <v>5</v>
      </c>
      <c r="B11244" s="107" t="s">
        <v>287</v>
      </c>
      <c r="C11244" s="110">
        <v>11</v>
      </c>
      <c r="D11244" s="109">
        <v>39220.999703338653</v>
      </c>
      <c r="E11244" s="109">
        <v>442070.04971925472</v>
      </c>
    </row>
    <row r="11245" spans="1:5" x14ac:dyDescent="0.35">
      <c r="A11245" s="107" t="s">
        <v>5</v>
      </c>
      <c r="B11245" s="107" t="s">
        <v>287</v>
      </c>
      <c r="C11245" s="110">
        <v>12</v>
      </c>
      <c r="D11245" s="109">
        <v>40688.92832296776</v>
      </c>
      <c r="E11245" s="109">
        <v>465068.62958242447</v>
      </c>
    </row>
    <row r="11246" spans="1:5" x14ac:dyDescent="0.35">
      <c r="A11246" s="107" t="s">
        <v>5</v>
      </c>
      <c r="B11246" s="107" t="s">
        <v>96</v>
      </c>
      <c r="C11246" s="110">
        <v>1</v>
      </c>
      <c r="D11246" s="109">
        <v>1955.039966225625</v>
      </c>
      <c r="E11246" s="109">
        <v>133038.6102013815</v>
      </c>
    </row>
    <row r="11247" spans="1:5" x14ac:dyDescent="0.35">
      <c r="A11247" s="107" t="s">
        <v>5</v>
      </c>
      <c r="B11247" s="107" t="s">
        <v>96</v>
      </c>
      <c r="C11247" s="110">
        <v>2</v>
      </c>
      <c r="D11247" s="109">
        <v>835.91998708248229</v>
      </c>
      <c r="E11247" s="109">
        <v>59712.57848207256</v>
      </c>
    </row>
    <row r="11248" spans="1:5" x14ac:dyDescent="0.35">
      <c r="A11248" s="107" t="s">
        <v>5</v>
      </c>
      <c r="B11248" s="107" t="s">
        <v>96</v>
      </c>
      <c r="C11248" s="110">
        <v>3</v>
      </c>
      <c r="D11248" s="109">
        <v>636.95999383926369</v>
      </c>
      <c r="E11248" s="109">
        <v>48019.241218914387</v>
      </c>
    </row>
    <row r="11249" spans="1:5" x14ac:dyDescent="0.35">
      <c r="A11249" s="107" t="s">
        <v>5</v>
      </c>
      <c r="B11249" s="107" t="s">
        <v>96</v>
      </c>
      <c r="C11249" s="110">
        <v>4</v>
      </c>
      <c r="D11249" s="109">
        <v>3557.7601587772401</v>
      </c>
      <c r="E11249" s="109">
        <v>253082.49762230559</v>
      </c>
    </row>
    <row r="11250" spans="1:5" x14ac:dyDescent="0.35">
      <c r="A11250" s="107" t="s">
        <v>5</v>
      </c>
      <c r="B11250" s="107" t="s">
        <v>96</v>
      </c>
      <c r="C11250" s="110">
        <v>5</v>
      </c>
      <c r="D11250" s="109">
        <v>5715.6001329422006</v>
      </c>
      <c r="E11250" s="109">
        <v>409564.81921730412</v>
      </c>
    </row>
    <row r="11251" spans="1:5" x14ac:dyDescent="0.35">
      <c r="A11251" s="107" t="s">
        <v>5</v>
      </c>
      <c r="B11251" s="107" t="s">
        <v>96</v>
      </c>
      <c r="C11251" s="110">
        <v>6</v>
      </c>
      <c r="D11251" s="109">
        <v>13291.19973182679</v>
      </c>
      <c r="E11251" s="109">
        <v>824138.47875545744</v>
      </c>
    </row>
    <row r="11252" spans="1:5" x14ac:dyDescent="0.35">
      <c r="A11252" s="107" t="s">
        <v>5</v>
      </c>
      <c r="B11252" s="107" t="s">
        <v>96</v>
      </c>
      <c r="C11252" s="110">
        <v>7</v>
      </c>
      <c r="D11252" s="109">
        <v>14247.599525451669</v>
      </c>
      <c r="E11252" s="109">
        <v>827657.84122591803</v>
      </c>
    </row>
    <row r="11253" spans="1:5" x14ac:dyDescent="0.35">
      <c r="A11253" s="107" t="s">
        <v>5</v>
      </c>
      <c r="B11253" s="107" t="s">
        <v>96</v>
      </c>
      <c r="C11253" s="110">
        <v>8</v>
      </c>
      <c r="D11253" s="109">
        <v>14247.59967422487</v>
      </c>
      <c r="E11253" s="109">
        <v>862804.45321582083</v>
      </c>
    </row>
    <row r="11254" spans="1:5" x14ac:dyDescent="0.35">
      <c r="A11254" s="107" t="s">
        <v>5</v>
      </c>
      <c r="B11254" s="107" t="s">
        <v>96</v>
      </c>
      <c r="C11254" s="110">
        <v>9</v>
      </c>
      <c r="D11254" s="109">
        <v>13787.99977302552</v>
      </c>
      <c r="E11254" s="109">
        <v>719606.86315583414</v>
      </c>
    </row>
    <row r="11255" spans="1:5" x14ac:dyDescent="0.35">
      <c r="A11255" s="107" t="s">
        <v>5</v>
      </c>
      <c r="B11255" s="107" t="s">
        <v>96</v>
      </c>
      <c r="C11255" s="110">
        <v>10</v>
      </c>
      <c r="D11255" s="109">
        <v>10967.53010272981</v>
      </c>
      <c r="E11255" s="109">
        <v>241805.78325168669</v>
      </c>
    </row>
    <row r="11256" spans="1:5" x14ac:dyDescent="0.35">
      <c r="A11256" s="107" t="s">
        <v>5</v>
      </c>
      <c r="B11256" s="107" t="s">
        <v>96</v>
      </c>
      <c r="C11256" s="110">
        <v>11</v>
      </c>
      <c r="D11256" s="109">
        <v>6783.4899930954043</v>
      </c>
      <c r="E11256" s="109">
        <v>115395.95333696521</v>
      </c>
    </row>
    <row r="11257" spans="1:5" x14ac:dyDescent="0.35">
      <c r="A11257" s="107" t="s">
        <v>5</v>
      </c>
      <c r="B11257" s="107" t="s">
        <v>96</v>
      </c>
      <c r="C11257" s="110">
        <v>12</v>
      </c>
      <c r="D11257" s="109">
        <v>7650.6797199249113</v>
      </c>
      <c r="E11257" s="109">
        <v>130725.6356892613</v>
      </c>
    </row>
    <row r="11258" spans="1:5" x14ac:dyDescent="0.35">
      <c r="A11258" s="107" t="s">
        <v>5</v>
      </c>
      <c r="B11258" s="107" t="s">
        <v>286</v>
      </c>
      <c r="C11258" s="110">
        <v>1</v>
      </c>
      <c r="D11258" s="109">
        <v>29565.12014389037</v>
      </c>
      <c r="E11258" s="109">
        <v>2334547.9803068591</v>
      </c>
    </row>
    <row r="11259" spans="1:5" x14ac:dyDescent="0.35">
      <c r="A11259" s="107" t="s">
        <v>5</v>
      </c>
      <c r="B11259" s="107" t="s">
        <v>286</v>
      </c>
      <c r="C11259" s="110">
        <v>2</v>
      </c>
      <c r="D11259" s="109">
        <v>26880</v>
      </c>
      <c r="E11259" s="109">
        <v>1955451.326489232</v>
      </c>
    </row>
    <row r="11260" spans="1:5" x14ac:dyDescent="0.35">
      <c r="A11260" s="107" t="s">
        <v>5</v>
      </c>
      <c r="B11260" s="107" t="s">
        <v>286</v>
      </c>
      <c r="C11260" s="110">
        <v>3</v>
      </c>
      <c r="D11260" s="109">
        <v>24783.359321594231</v>
      </c>
      <c r="E11260" s="109">
        <v>1928900.6307722521</v>
      </c>
    </row>
    <row r="11261" spans="1:5" x14ac:dyDescent="0.35">
      <c r="A11261" s="107" t="s">
        <v>5</v>
      </c>
      <c r="B11261" s="107" t="s">
        <v>286</v>
      </c>
      <c r="C11261" s="110">
        <v>4</v>
      </c>
      <c r="D11261" s="109">
        <v>13062.00012683868</v>
      </c>
      <c r="E11261" s="109">
        <v>949512.32035010448</v>
      </c>
    </row>
    <row r="11262" spans="1:5" x14ac:dyDescent="0.35">
      <c r="A11262" s="107" t="s">
        <v>5</v>
      </c>
      <c r="B11262" s="107" t="s">
        <v>286</v>
      </c>
      <c r="C11262" s="110">
        <v>5</v>
      </c>
      <c r="D11262" s="109">
        <v>8990.1599845886267</v>
      </c>
      <c r="E11262" s="109">
        <v>665431.15016426833</v>
      </c>
    </row>
    <row r="11263" spans="1:5" x14ac:dyDescent="0.35">
      <c r="A11263" s="107" t="s">
        <v>5</v>
      </c>
      <c r="B11263" s="107" t="s">
        <v>286</v>
      </c>
      <c r="C11263" s="110">
        <v>6</v>
      </c>
      <c r="D11263" s="109">
        <v>6748.5598573684683</v>
      </c>
      <c r="E11263" s="109">
        <v>439106.45646439638</v>
      </c>
    </row>
    <row r="11264" spans="1:5" x14ac:dyDescent="0.35">
      <c r="A11264" s="107" t="s">
        <v>5</v>
      </c>
      <c r="B11264" s="107" t="s">
        <v>286</v>
      </c>
      <c r="C11264" s="110">
        <v>7</v>
      </c>
      <c r="D11264" s="109">
        <v>5779.6800856590262</v>
      </c>
      <c r="E11264" s="109">
        <v>349888.09211635188</v>
      </c>
    </row>
    <row r="11265" spans="1:5" x14ac:dyDescent="0.35">
      <c r="A11265" s="107" t="s">
        <v>5</v>
      </c>
      <c r="B11265" s="107" t="s">
        <v>286</v>
      </c>
      <c r="C11265" s="110">
        <v>8</v>
      </c>
      <c r="D11265" s="109">
        <v>4784.1600332260141</v>
      </c>
      <c r="E11265" s="109">
        <v>303258.85368261492</v>
      </c>
    </row>
    <row r="11266" spans="1:5" x14ac:dyDescent="0.35">
      <c r="A11266" s="107" t="s">
        <v>5</v>
      </c>
      <c r="B11266" s="107" t="s">
        <v>286</v>
      </c>
      <c r="C11266" s="110">
        <v>9</v>
      </c>
      <c r="D11266" s="109">
        <v>3819.3600807189941</v>
      </c>
      <c r="E11266" s="109">
        <v>212786.53619544851</v>
      </c>
    </row>
    <row r="11267" spans="1:5" x14ac:dyDescent="0.35">
      <c r="A11267" s="107" t="s">
        <v>5</v>
      </c>
      <c r="B11267" s="107" t="s">
        <v>286</v>
      </c>
      <c r="C11267" s="110">
        <v>10</v>
      </c>
      <c r="D11267" s="109">
        <v>4681.7999353408823</v>
      </c>
      <c r="E11267" s="109">
        <v>76008.856597815698</v>
      </c>
    </row>
    <row r="11268" spans="1:5" x14ac:dyDescent="0.35">
      <c r="A11268" s="107" t="s">
        <v>5</v>
      </c>
      <c r="B11268" s="107" t="s">
        <v>286</v>
      </c>
      <c r="C11268" s="110">
        <v>11</v>
      </c>
      <c r="D11268" s="109">
        <v>12315.9809031102</v>
      </c>
      <c r="E11268" s="109">
        <v>137131.59867823319</v>
      </c>
    </row>
    <row r="11269" spans="1:5" x14ac:dyDescent="0.35">
      <c r="A11269" s="107" t="s">
        <v>5</v>
      </c>
      <c r="B11269" s="107" t="s">
        <v>286</v>
      </c>
      <c r="C11269" s="110">
        <v>12</v>
      </c>
      <c r="D11269" s="109">
        <v>23160.26495849359</v>
      </c>
      <c r="E11269" s="109">
        <v>270590.26603931421</v>
      </c>
    </row>
    <row r="11270" spans="1:5" x14ac:dyDescent="0.35">
      <c r="A11270" s="107" t="s">
        <v>5</v>
      </c>
      <c r="B11270" s="107" t="s">
        <v>285</v>
      </c>
      <c r="C11270" s="110">
        <v>1</v>
      </c>
      <c r="D11270" s="109">
        <v>0</v>
      </c>
      <c r="E11270" s="109">
        <v>0</v>
      </c>
    </row>
    <row r="11271" spans="1:5" x14ac:dyDescent="0.35">
      <c r="A11271" s="107" t="s">
        <v>5</v>
      </c>
      <c r="B11271" s="107" t="s">
        <v>285</v>
      </c>
      <c r="C11271" s="110">
        <v>2</v>
      </c>
      <c r="D11271" s="109">
        <v>0</v>
      </c>
      <c r="E11271" s="109">
        <v>0</v>
      </c>
    </row>
    <row r="11272" spans="1:5" x14ac:dyDescent="0.35">
      <c r="A11272" s="107" t="s">
        <v>5</v>
      </c>
      <c r="B11272" s="107" t="s">
        <v>285</v>
      </c>
      <c r="C11272" s="110">
        <v>3</v>
      </c>
      <c r="D11272" s="109">
        <v>0</v>
      </c>
      <c r="E11272" s="109">
        <v>0</v>
      </c>
    </row>
    <row r="11273" spans="1:5" x14ac:dyDescent="0.35">
      <c r="A11273" s="107" t="s">
        <v>5</v>
      </c>
      <c r="B11273" s="107" t="s">
        <v>285</v>
      </c>
      <c r="C11273" s="110">
        <v>4</v>
      </c>
      <c r="D11273" s="109">
        <v>0</v>
      </c>
      <c r="E11273" s="109">
        <v>0</v>
      </c>
    </row>
    <row r="11274" spans="1:5" x14ac:dyDescent="0.35">
      <c r="A11274" s="107" t="s">
        <v>5</v>
      </c>
      <c r="B11274" s="107" t="s">
        <v>285</v>
      </c>
      <c r="C11274" s="110">
        <v>5</v>
      </c>
      <c r="D11274" s="109">
        <v>0</v>
      </c>
      <c r="E11274" s="109">
        <v>0</v>
      </c>
    </row>
    <row r="11275" spans="1:5" x14ac:dyDescent="0.35">
      <c r="A11275" s="107" t="s">
        <v>5</v>
      </c>
      <c r="B11275" s="107" t="s">
        <v>285</v>
      </c>
      <c r="C11275" s="110">
        <v>6</v>
      </c>
      <c r="D11275" s="109">
        <v>0</v>
      </c>
      <c r="E11275" s="109">
        <v>0</v>
      </c>
    </row>
    <row r="11276" spans="1:5" x14ac:dyDescent="0.35">
      <c r="A11276" s="107" t="s">
        <v>5</v>
      </c>
      <c r="B11276" s="107" t="s">
        <v>285</v>
      </c>
      <c r="C11276" s="110">
        <v>7</v>
      </c>
      <c r="D11276" s="109">
        <v>0</v>
      </c>
      <c r="E11276" s="109">
        <v>0</v>
      </c>
    </row>
    <row r="11277" spans="1:5" x14ac:dyDescent="0.35">
      <c r="A11277" s="107" t="s">
        <v>5</v>
      </c>
      <c r="B11277" s="107" t="s">
        <v>285</v>
      </c>
      <c r="C11277" s="110">
        <v>8</v>
      </c>
      <c r="D11277" s="109">
        <v>0</v>
      </c>
      <c r="E11277" s="109">
        <v>0</v>
      </c>
    </row>
    <row r="11278" spans="1:5" x14ac:dyDescent="0.35">
      <c r="A11278" s="107" t="s">
        <v>5</v>
      </c>
      <c r="B11278" s="107" t="s">
        <v>285</v>
      </c>
      <c r="C11278" s="110">
        <v>9</v>
      </c>
      <c r="D11278" s="109">
        <v>4536</v>
      </c>
      <c r="E11278" s="109">
        <v>238731.39308723711</v>
      </c>
    </row>
    <row r="11279" spans="1:5" x14ac:dyDescent="0.35">
      <c r="A11279" s="107" t="s">
        <v>5</v>
      </c>
      <c r="B11279" s="107" t="s">
        <v>285</v>
      </c>
      <c r="C11279" s="110">
        <v>10</v>
      </c>
      <c r="D11279" s="109">
        <v>4487.2564851226443</v>
      </c>
      <c r="E11279" s="109">
        <v>99003.976261073753</v>
      </c>
    </row>
    <row r="11280" spans="1:5" x14ac:dyDescent="0.35">
      <c r="A11280" s="107" t="s">
        <v>5</v>
      </c>
      <c r="B11280" s="107" t="s">
        <v>285</v>
      </c>
      <c r="C11280" s="110">
        <v>11</v>
      </c>
      <c r="D11280" s="109">
        <v>3943.3726415085389</v>
      </c>
      <c r="E11280" s="109">
        <v>69948.20962494261</v>
      </c>
    </row>
    <row r="11281" spans="1:5" x14ac:dyDescent="0.35">
      <c r="A11281" s="107" t="s">
        <v>5</v>
      </c>
      <c r="B11281" s="107" t="s">
        <v>285</v>
      </c>
      <c r="C11281" s="110">
        <v>12</v>
      </c>
      <c r="D11281" s="109">
        <v>4187.7439490512606</v>
      </c>
      <c r="E11281" s="109">
        <v>59593.229252359393</v>
      </c>
    </row>
    <row r="11282" spans="1:5" x14ac:dyDescent="0.35">
      <c r="A11282" s="107" t="s">
        <v>5</v>
      </c>
      <c r="B11282" s="107" t="s">
        <v>97</v>
      </c>
      <c r="C11282" s="110">
        <v>1</v>
      </c>
      <c r="D11282" s="109">
        <v>3259.9199870526818</v>
      </c>
      <c r="E11282" s="109">
        <v>312622.00592570862</v>
      </c>
    </row>
    <row r="11283" spans="1:5" x14ac:dyDescent="0.35">
      <c r="A11283" s="107" t="s">
        <v>5</v>
      </c>
      <c r="B11283" s="107" t="s">
        <v>97</v>
      </c>
      <c r="C11283" s="110">
        <v>2</v>
      </c>
      <c r="D11283" s="109">
        <v>4540.559971153737</v>
      </c>
      <c r="E11283" s="109">
        <v>423543.90182673582</v>
      </c>
    </row>
    <row r="11284" spans="1:5" x14ac:dyDescent="0.35">
      <c r="A11284" s="107" t="s">
        <v>5</v>
      </c>
      <c r="B11284" s="107" t="s">
        <v>97</v>
      </c>
      <c r="C11284" s="110">
        <v>3</v>
      </c>
      <c r="D11284" s="109">
        <v>4784.159973204135</v>
      </c>
      <c r="E11284" s="109">
        <v>447999.81821039051</v>
      </c>
    </row>
    <row r="11285" spans="1:5" x14ac:dyDescent="0.35">
      <c r="A11285" s="107" t="s">
        <v>5</v>
      </c>
      <c r="B11285" s="107" t="s">
        <v>97</v>
      </c>
      <c r="C11285" s="110">
        <v>4</v>
      </c>
      <c r="D11285" s="109">
        <v>8594.8399661779422</v>
      </c>
      <c r="E11285" s="109">
        <v>443087.07308963401</v>
      </c>
    </row>
    <row r="11286" spans="1:5" x14ac:dyDescent="0.35">
      <c r="A11286" s="107" t="s">
        <v>5</v>
      </c>
      <c r="B11286" s="107" t="s">
        <v>97</v>
      </c>
      <c r="C11286" s="110">
        <v>5</v>
      </c>
      <c r="D11286" s="109">
        <v>12436.080059051519</v>
      </c>
      <c r="E11286" s="109">
        <v>923331.12117496529</v>
      </c>
    </row>
    <row r="11287" spans="1:5" x14ac:dyDescent="0.35">
      <c r="A11287" s="107" t="s">
        <v>5</v>
      </c>
      <c r="B11287" s="107" t="s">
        <v>97</v>
      </c>
      <c r="C11287" s="110">
        <v>6</v>
      </c>
      <c r="D11287" s="109">
        <v>13690.052520784289</v>
      </c>
      <c r="E11287" s="109">
        <v>808764.5634285945</v>
      </c>
    </row>
    <row r="11288" spans="1:5" x14ac:dyDescent="0.35">
      <c r="A11288" s="107" t="s">
        <v>5</v>
      </c>
      <c r="B11288" s="107" t="s">
        <v>97</v>
      </c>
      <c r="C11288" s="110">
        <v>7</v>
      </c>
      <c r="D11288" s="109">
        <v>14005.09574100092</v>
      </c>
      <c r="E11288" s="109">
        <v>819859.79961646942</v>
      </c>
    </row>
    <row r="11289" spans="1:5" x14ac:dyDescent="0.35">
      <c r="A11289" s="107" t="s">
        <v>5</v>
      </c>
      <c r="B11289" s="107" t="s">
        <v>97</v>
      </c>
      <c r="C11289" s="110">
        <v>8</v>
      </c>
      <c r="D11289" s="109">
        <v>10741.399982333191</v>
      </c>
      <c r="E11289" s="109">
        <v>862901.95632410946</v>
      </c>
    </row>
    <row r="11290" spans="1:5" x14ac:dyDescent="0.35">
      <c r="A11290" s="107" t="s">
        <v>5</v>
      </c>
      <c r="B11290" s="107" t="s">
        <v>97</v>
      </c>
      <c r="C11290" s="110">
        <v>9</v>
      </c>
      <c r="D11290" s="109">
        <v>8103.3599747419439</v>
      </c>
      <c r="E11290" s="109">
        <v>735233.97754379339</v>
      </c>
    </row>
    <row r="11291" spans="1:5" x14ac:dyDescent="0.35">
      <c r="A11291" s="107" t="s">
        <v>5</v>
      </c>
      <c r="B11291" s="107" t="s">
        <v>97</v>
      </c>
      <c r="C11291" s="110">
        <v>10</v>
      </c>
      <c r="D11291" s="109">
        <v>9481.5105532439848</v>
      </c>
      <c r="E11291" s="109">
        <v>559477.64910598053</v>
      </c>
    </row>
    <row r="11292" spans="1:5" x14ac:dyDescent="0.35">
      <c r="A11292" s="107" t="s">
        <v>5</v>
      </c>
      <c r="B11292" s="107" t="s">
        <v>97</v>
      </c>
      <c r="C11292" s="110">
        <v>11</v>
      </c>
      <c r="D11292" s="109">
        <v>10880.70543776733</v>
      </c>
      <c r="E11292" s="109">
        <v>638273.64606145385</v>
      </c>
    </row>
    <row r="11293" spans="1:5" x14ac:dyDescent="0.35">
      <c r="A11293" s="107" t="s">
        <v>5</v>
      </c>
      <c r="B11293" s="107" t="s">
        <v>97</v>
      </c>
      <c r="C11293" s="110">
        <v>12</v>
      </c>
      <c r="D11293" s="109">
        <v>12689.38111210446</v>
      </c>
      <c r="E11293" s="109">
        <v>653510.95060436451</v>
      </c>
    </row>
    <row r="11294" spans="1:5" x14ac:dyDescent="0.35">
      <c r="A11294" s="107" t="s">
        <v>5</v>
      </c>
      <c r="B11294" s="107" t="s">
        <v>45</v>
      </c>
      <c r="C11294" s="110">
        <v>1</v>
      </c>
      <c r="D11294" s="109">
        <v>29080.320225715619</v>
      </c>
      <c r="E11294" s="109">
        <v>2173072.7839924321</v>
      </c>
    </row>
    <row r="11295" spans="1:5" x14ac:dyDescent="0.35">
      <c r="A11295" s="107" t="s">
        <v>5</v>
      </c>
      <c r="B11295" s="107" t="s">
        <v>45</v>
      </c>
      <c r="C11295" s="110">
        <v>2</v>
      </c>
      <c r="D11295" s="109">
        <v>15481.920089960089</v>
      </c>
      <c r="E11295" s="109">
        <v>1113058.023977346</v>
      </c>
    </row>
    <row r="11296" spans="1:5" x14ac:dyDescent="0.35">
      <c r="A11296" s="107" t="s">
        <v>5</v>
      </c>
      <c r="B11296" s="107" t="s">
        <v>45</v>
      </c>
      <c r="C11296" s="110">
        <v>3</v>
      </c>
      <c r="D11296" s="109">
        <v>18109.919976234451</v>
      </c>
      <c r="E11296" s="109">
        <v>1391983.963085019</v>
      </c>
    </row>
    <row r="11297" spans="1:5" x14ac:dyDescent="0.35">
      <c r="A11297" s="107" t="s">
        <v>5</v>
      </c>
      <c r="B11297" s="107" t="s">
        <v>45</v>
      </c>
      <c r="C11297" s="110">
        <v>4</v>
      </c>
      <c r="D11297" s="109">
        <v>23755.19995355605</v>
      </c>
      <c r="E11297" s="109">
        <v>1708710.7986384369</v>
      </c>
    </row>
    <row r="11298" spans="1:5" x14ac:dyDescent="0.35">
      <c r="A11298" s="107" t="s">
        <v>5</v>
      </c>
      <c r="B11298" s="107" t="s">
        <v>45</v>
      </c>
      <c r="C11298" s="110">
        <v>5</v>
      </c>
      <c r="D11298" s="109">
        <v>20406.71990561486</v>
      </c>
      <c r="E11298" s="109">
        <v>1498997.255570539</v>
      </c>
    </row>
    <row r="11299" spans="1:5" x14ac:dyDescent="0.35">
      <c r="A11299" s="107" t="s">
        <v>5</v>
      </c>
      <c r="B11299" s="107" t="s">
        <v>45</v>
      </c>
      <c r="C11299" s="110">
        <v>6</v>
      </c>
      <c r="D11299" s="109">
        <v>19627.199847221371</v>
      </c>
      <c r="E11299" s="109">
        <v>1238304.9657993191</v>
      </c>
    </row>
    <row r="11300" spans="1:5" x14ac:dyDescent="0.35">
      <c r="A11300" s="107" t="s">
        <v>5</v>
      </c>
      <c r="B11300" s="107" t="s">
        <v>45</v>
      </c>
      <c r="C11300" s="110">
        <v>7</v>
      </c>
      <c r="D11300" s="109">
        <v>20281.439958572391</v>
      </c>
      <c r="E11300" s="109">
        <v>1188452.238358191</v>
      </c>
    </row>
    <row r="11301" spans="1:5" x14ac:dyDescent="0.35">
      <c r="A11301" s="107" t="s">
        <v>5</v>
      </c>
      <c r="B11301" s="107" t="s">
        <v>45</v>
      </c>
      <c r="C11301" s="110">
        <v>8</v>
      </c>
      <c r="D11301" s="109">
        <v>20337.839823722839</v>
      </c>
      <c r="E11301" s="109">
        <v>1251895.5904884769</v>
      </c>
    </row>
    <row r="11302" spans="1:5" x14ac:dyDescent="0.35">
      <c r="A11302" s="107" t="s">
        <v>5</v>
      </c>
      <c r="B11302" s="107" t="s">
        <v>45</v>
      </c>
      <c r="C11302" s="110">
        <v>9</v>
      </c>
      <c r="D11302" s="109">
        <v>20765.27971887587</v>
      </c>
      <c r="E11302" s="109">
        <v>1083237.174834941</v>
      </c>
    </row>
    <row r="11303" spans="1:5" x14ac:dyDescent="0.35">
      <c r="A11303" s="107" t="s">
        <v>5</v>
      </c>
      <c r="B11303" s="107" t="s">
        <v>45</v>
      </c>
      <c r="C11303" s="110">
        <v>10</v>
      </c>
      <c r="D11303" s="109">
        <v>20561.448488221678</v>
      </c>
      <c r="E11303" s="109">
        <v>300390.08177649899</v>
      </c>
    </row>
    <row r="11304" spans="1:5" x14ac:dyDescent="0.35">
      <c r="A11304" s="107" t="s">
        <v>5</v>
      </c>
      <c r="B11304" s="107" t="s">
        <v>45</v>
      </c>
      <c r="C11304" s="110">
        <v>11</v>
      </c>
      <c r="D11304" s="109">
        <v>18812.326389681461</v>
      </c>
      <c r="E11304" s="109">
        <v>173988.01521824169</v>
      </c>
    </row>
    <row r="11305" spans="1:5" x14ac:dyDescent="0.35">
      <c r="A11305" s="107" t="s">
        <v>5</v>
      </c>
      <c r="B11305" s="107" t="s">
        <v>45</v>
      </c>
      <c r="C11305" s="110">
        <v>12</v>
      </c>
      <c r="D11305" s="109">
        <v>20250.38008865614</v>
      </c>
      <c r="E11305" s="109">
        <v>170616.88381407791</v>
      </c>
    </row>
    <row r="11306" spans="1:5" x14ac:dyDescent="0.35">
      <c r="A11306" s="107" t="s">
        <v>5</v>
      </c>
      <c r="B11306" s="107" t="s">
        <v>98</v>
      </c>
      <c r="C11306" s="110">
        <v>1</v>
      </c>
      <c r="D11306" s="109">
        <v>3692.6400060653659</v>
      </c>
      <c r="E11306" s="109">
        <v>363186.02296338452</v>
      </c>
    </row>
    <row r="11307" spans="1:5" x14ac:dyDescent="0.35">
      <c r="A11307" s="107" t="s">
        <v>5</v>
      </c>
      <c r="B11307" s="107" t="s">
        <v>98</v>
      </c>
      <c r="C11307" s="110">
        <v>2</v>
      </c>
      <c r="D11307" s="109">
        <v>3917.7599730491652</v>
      </c>
      <c r="E11307" s="109">
        <v>367265.81436483742</v>
      </c>
    </row>
    <row r="11308" spans="1:5" x14ac:dyDescent="0.35">
      <c r="A11308" s="107" t="s">
        <v>5</v>
      </c>
      <c r="B11308" s="107" t="s">
        <v>98</v>
      </c>
      <c r="C11308" s="110">
        <v>3</v>
      </c>
      <c r="D11308" s="109">
        <v>3435.1198968887338</v>
      </c>
      <c r="E11308" s="109">
        <v>321494.292487556</v>
      </c>
    </row>
    <row r="11309" spans="1:5" x14ac:dyDescent="0.35">
      <c r="A11309" s="107" t="s">
        <v>5</v>
      </c>
      <c r="B11309" s="107" t="s">
        <v>98</v>
      </c>
      <c r="C11309" s="110">
        <v>4</v>
      </c>
      <c r="D11309" s="109">
        <v>6209.5397596359244</v>
      </c>
      <c r="E11309" s="109">
        <v>318702.01184911362</v>
      </c>
    </row>
    <row r="11310" spans="1:5" x14ac:dyDescent="0.35">
      <c r="A11310" s="107" t="s">
        <v>5</v>
      </c>
      <c r="B11310" s="107" t="s">
        <v>98</v>
      </c>
      <c r="C11310" s="110">
        <v>5</v>
      </c>
      <c r="D11310" s="109">
        <v>8956.8000402450652</v>
      </c>
      <c r="E11310" s="109">
        <v>664804.31868897181</v>
      </c>
    </row>
    <row r="11311" spans="1:5" x14ac:dyDescent="0.35">
      <c r="A11311" s="107" t="s">
        <v>5</v>
      </c>
      <c r="B11311" s="107" t="s">
        <v>98</v>
      </c>
      <c r="C11311" s="110">
        <v>6</v>
      </c>
      <c r="D11311" s="109">
        <v>10392.75035285951</v>
      </c>
      <c r="E11311" s="109">
        <v>603691.89336147672</v>
      </c>
    </row>
    <row r="11312" spans="1:5" x14ac:dyDescent="0.35">
      <c r="A11312" s="107" t="s">
        <v>5</v>
      </c>
      <c r="B11312" s="107" t="s">
        <v>98</v>
      </c>
      <c r="C11312" s="110">
        <v>7</v>
      </c>
      <c r="D11312" s="109">
        <v>10496.33387745698</v>
      </c>
      <c r="E11312" s="109">
        <v>613498.24458024825</v>
      </c>
    </row>
    <row r="11313" spans="1:5" x14ac:dyDescent="0.35">
      <c r="A11313" s="107" t="s">
        <v>5</v>
      </c>
      <c r="B11313" s="107" t="s">
        <v>98</v>
      </c>
      <c r="C11313" s="110">
        <v>8</v>
      </c>
      <c r="D11313" s="109">
        <v>7692.9598999023538</v>
      </c>
      <c r="E11313" s="109">
        <v>617662.50651958666</v>
      </c>
    </row>
    <row r="11314" spans="1:5" x14ac:dyDescent="0.35">
      <c r="A11314" s="107" t="s">
        <v>5</v>
      </c>
      <c r="B11314" s="107" t="s">
        <v>98</v>
      </c>
      <c r="C11314" s="110">
        <v>9</v>
      </c>
      <c r="D11314" s="109">
        <v>5610.2399692535428</v>
      </c>
      <c r="E11314" s="109">
        <v>508693.38371731312</v>
      </c>
    </row>
    <row r="11315" spans="1:5" x14ac:dyDescent="0.35">
      <c r="A11315" s="107" t="s">
        <v>5</v>
      </c>
      <c r="B11315" s="107" t="s">
        <v>98</v>
      </c>
      <c r="C11315" s="110">
        <v>10</v>
      </c>
      <c r="D11315" s="109">
        <v>6137.8589308964192</v>
      </c>
      <c r="E11315" s="109">
        <v>357291.23829110421</v>
      </c>
    </row>
    <row r="11316" spans="1:5" x14ac:dyDescent="0.35">
      <c r="A11316" s="107" t="s">
        <v>5</v>
      </c>
      <c r="B11316" s="107" t="s">
        <v>98</v>
      </c>
      <c r="C11316" s="110">
        <v>11</v>
      </c>
      <c r="D11316" s="109">
        <v>7846.0799160003608</v>
      </c>
      <c r="E11316" s="109">
        <v>451213.58716812002</v>
      </c>
    </row>
    <row r="11317" spans="1:5" x14ac:dyDescent="0.35">
      <c r="A11317" s="107" t="s">
        <v>5</v>
      </c>
      <c r="B11317" s="107" t="s">
        <v>98</v>
      </c>
      <c r="C11317" s="110">
        <v>12</v>
      </c>
      <c r="D11317" s="109">
        <v>10642.301355932541</v>
      </c>
      <c r="E11317" s="109">
        <v>531141.87240955536</v>
      </c>
    </row>
    <row r="11318" spans="1:5" x14ac:dyDescent="0.35">
      <c r="A11318" s="107" t="s">
        <v>5</v>
      </c>
      <c r="B11318" s="107" t="s">
        <v>284</v>
      </c>
      <c r="C11318" s="110">
        <v>1</v>
      </c>
      <c r="D11318" s="109">
        <v>2.8799999207258211</v>
      </c>
      <c r="E11318" s="109">
        <v>178.77463320319069</v>
      </c>
    </row>
    <row r="11319" spans="1:5" x14ac:dyDescent="0.35">
      <c r="A11319" s="107" t="s">
        <v>5</v>
      </c>
      <c r="B11319" s="107" t="s">
        <v>284</v>
      </c>
      <c r="C11319" s="110">
        <v>2</v>
      </c>
      <c r="D11319" s="109">
        <v>3.8399999141693089</v>
      </c>
      <c r="E11319" s="109">
        <v>313.71196090507362</v>
      </c>
    </row>
    <row r="11320" spans="1:5" x14ac:dyDescent="0.35">
      <c r="A11320" s="107" t="s">
        <v>5</v>
      </c>
      <c r="B11320" s="107" t="s">
        <v>284</v>
      </c>
      <c r="C11320" s="110">
        <v>3</v>
      </c>
      <c r="D11320" s="109">
        <v>15.119999963790169</v>
      </c>
      <c r="E11320" s="109">
        <v>1308.5037569885369</v>
      </c>
    </row>
    <row r="11321" spans="1:5" x14ac:dyDescent="0.35">
      <c r="A11321" s="107" t="s">
        <v>5</v>
      </c>
      <c r="B11321" s="107" t="s">
        <v>284</v>
      </c>
      <c r="C11321" s="110">
        <v>4</v>
      </c>
      <c r="D11321" s="109">
        <v>335.70901933638908</v>
      </c>
      <c r="E11321" s="109">
        <v>17320.778891113339</v>
      </c>
    </row>
    <row r="11322" spans="1:5" x14ac:dyDescent="0.35">
      <c r="A11322" s="107" t="s">
        <v>5</v>
      </c>
      <c r="B11322" s="107" t="s">
        <v>284</v>
      </c>
      <c r="C11322" s="110">
        <v>5</v>
      </c>
      <c r="D11322" s="109">
        <v>525.11999827623367</v>
      </c>
      <c r="E11322" s="109">
        <v>38967.823699672241</v>
      </c>
    </row>
    <row r="11323" spans="1:5" x14ac:dyDescent="0.35">
      <c r="A11323" s="107" t="s">
        <v>5</v>
      </c>
      <c r="B11323" s="107" t="s">
        <v>284</v>
      </c>
      <c r="C11323" s="110">
        <v>6</v>
      </c>
      <c r="D11323" s="109">
        <v>620.48453118388852</v>
      </c>
      <c r="E11323" s="109">
        <v>36650.715929287267</v>
      </c>
    </row>
    <row r="11324" spans="1:5" x14ac:dyDescent="0.35">
      <c r="A11324" s="107" t="s">
        <v>5</v>
      </c>
      <c r="B11324" s="107" t="s">
        <v>284</v>
      </c>
      <c r="C11324" s="110">
        <v>7</v>
      </c>
      <c r="D11324" s="109">
        <v>629.22057935776922</v>
      </c>
      <c r="E11324" s="109">
        <v>37361.28638522746</v>
      </c>
    </row>
    <row r="11325" spans="1:5" x14ac:dyDescent="0.35">
      <c r="A11325" s="107" t="s">
        <v>5</v>
      </c>
      <c r="B11325" s="107" t="s">
        <v>284</v>
      </c>
      <c r="C11325" s="110">
        <v>8</v>
      </c>
      <c r="D11325" s="109">
        <v>442.23999035358412</v>
      </c>
      <c r="E11325" s="109">
        <v>35741.299645118837</v>
      </c>
    </row>
    <row r="11326" spans="1:5" x14ac:dyDescent="0.35">
      <c r="A11326" s="107" t="s">
        <v>5</v>
      </c>
      <c r="B11326" s="107" t="s">
        <v>284</v>
      </c>
      <c r="C11326" s="110">
        <v>9</v>
      </c>
      <c r="D11326" s="109">
        <v>315.36000639200188</v>
      </c>
      <c r="E11326" s="109">
        <v>28568.781788859022</v>
      </c>
    </row>
    <row r="11327" spans="1:5" x14ac:dyDescent="0.35">
      <c r="A11327" s="107" t="s">
        <v>5</v>
      </c>
      <c r="B11327" s="107" t="s">
        <v>284</v>
      </c>
      <c r="C11327" s="110">
        <v>10</v>
      </c>
      <c r="D11327" s="109">
        <v>309.53699989859928</v>
      </c>
      <c r="E11327" s="109">
        <v>18385.900360623262</v>
      </c>
    </row>
    <row r="11328" spans="1:5" x14ac:dyDescent="0.35">
      <c r="A11328" s="107" t="s">
        <v>5</v>
      </c>
      <c r="B11328" s="107" t="s">
        <v>284</v>
      </c>
      <c r="C11328" s="110">
        <v>11</v>
      </c>
      <c r="D11328" s="109">
        <v>329.44000363349897</v>
      </c>
      <c r="E11328" s="109">
        <v>19874.79860777628</v>
      </c>
    </row>
    <row r="11329" spans="1:5" x14ac:dyDescent="0.35">
      <c r="A11329" s="107" t="s">
        <v>5</v>
      </c>
      <c r="B11329" s="107" t="s">
        <v>284</v>
      </c>
      <c r="C11329" s="110">
        <v>12</v>
      </c>
      <c r="D11329" s="109">
        <v>180.29999941587451</v>
      </c>
      <c r="E11329" s="109">
        <v>10078.090281251851</v>
      </c>
    </row>
    <row r="11330" spans="1:5" x14ac:dyDescent="0.35">
      <c r="A11330" s="107" t="s">
        <v>5</v>
      </c>
      <c r="B11330" s="107" t="s">
        <v>283</v>
      </c>
      <c r="C11330" s="110">
        <v>1</v>
      </c>
      <c r="D11330" s="109">
        <v>151.68000163137901</v>
      </c>
      <c r="E11330" s="109">
        <v>11150.848669359089</v>
      </c>
    </row>
    <row r="11331" spans="1:5" x14ac:dyDescent="0.35">
      <c r="A11331" s="107" t="s">
        <v>5</v>
      </c>
      <c r="B11331" s="107" t="s">
        <v>283</v>
      </c>
      <c r="C11331" s="110">
        <v>2</v>
      </c>
      <c r="D11331" s="109">
        <v>161.27999573945999</v>
      </c>
      <c r="E11331" s="109">
        <v>11435.51031666732</v>
      </c>
    </row>
    <row r="11332" spans="1:5" x14ac:dyDescent="0.35">
      <c r="A11332" s="107" t="s">
        <v>5</v>
      </c>
      <c r="B11332" s="107" t="s">
        <v>283</v>
      </c>
      <c r="C11332" s="110">
        <v>3</v>
      </c>
      <c r="D11332" s="109">
        <v>178.5599949657917</v>
      </c>
      <c r="E11332" s="109">
        <v>13368.95651812259</v>
      </c>
    </row>
    <row r="11333" spans="1:5" x14ac:dyDescent="0.35">
      <c r="A11333" s="107" t="s">
        <v>5</v>
      </c>
      <c r="B11333" s="107" t="s">
        <v>283</v>
      </c>
      <c r="C11333" s="110">
        <v>4</v>
      </c>
      <c r="D11333" s="109">
        <v>172.79999387264249</v>
      </c>
      <c r="E11333" s="109">
        <v>12226.55145772572</v>
      </c>
    </row>
    <row r="11334" spans="1:5" x14ac:dyDescent="0.35">
      <c r="A11334" s="107" t="s">
        <v>5</v>
      </c>
      <c r="B11334" s="107" t="s">
        <v>283</v>
      </c>
      <c r="C11334" s="110">
        <v>5</v>
      </c>
      <c r="D11334" s="109">
        <v>171.83999602496621</v>
      </c>
      <c r="E11334" s="109">
        <v>12322.22494388109</v>
      </c>
    </row>
    <row r="11335" spans="1:5" x14ac:dyDescent="0.35">
      <c r="A11335" s="107" t="s">
        <v>5</v>
      </c>
      <c r="B11335" s="107" t="s">
        <v>283</v>
      </c>
      <c r="C11335" s="110">
        <v>6</v>
      </c>
      <c r="D11335" s="109">
        <v>60.480000838637316</v>
      </c>
      <c r="E11335" s="109">
        <v>3753.342383166912</v>
      </c>
    </row>
    <row r="11336" spans="1:5" x14ac:dyDescent="0.35">
      <c r="A11336" s="107" t="s">
        <v>5</v>
      </c>
      <c r="B11336" s="107" t="s">
        <v>283</v>
      </c>
      <c r="C11336" s="110">
        <v>7</v>
      </c>
      <c r="D11336" s="109">
        <v>174.9599945545196</v>
      </c>
      <c r="E11336" s="109">
        <v>9915.1047031860689</v>
      </c>
    </row>
    <row r="11337" spans="1:5" x14ac:dyDescent="0.35">
      <c r="A11337" s="107" t="s">
        <v>5</v>
      </c>
      <c r="B11337" s="107" t="s">
        <v>283</v>
      </c>
      <c r="C11337" s="110">
        <v>8</v>
      </c>
      <c r="D11337" s="109">
        <v>178.55999419093129</v>
      </c>
      <c r="E11337" s="109">
        <v>10682.31076825279</v>
      </c>
    </row>
    <row r="11338" spans="1:5" x14ac:dyDescent="0.35">
      <c r="A11338" s="107" t="s">
        <v>5</v>
      </c>
      <c r="B11338" s="107" t="s">
        <v>283</v>
      </c>
      <c r="C11338" s="110">
        <v>9</v>
      </c>
      <c r="D11338" s="109">
        <v>302.39999885857071</v>
      </c>
      <c r="E11338" s="109">
        <v>15736.918396881571</v>
      </c>
    </row>
    <row r="11339" spans="1:5" x14ac:dyDescent="0.35">
      <c r="A11339" s="107" t="s">
        <v>5</v>
      </c>
      <c r="B11339" s="107" t="s">
        <v>283</v>
      </c>
      <c r="C11339" s="110">
        <v>10</v>
      </c>
      <c r="D11339" s="109">
        <v>302.40000034868689</v>
      </c>
      <c r="E11339" s="109">
        <v>6513.4223676489191</v>
      </c>
    </row>
    <row r="11340" spans="1:5" x14ac:dyDescent="0.35">
      <c r="A11340" s="107" t="s">
        <v>5</v>
      </c>
      <c r="B11340" s="107" t="s">
        <v>283</v>
      </c>
      <c r="C11340" s="110">
        <v>11</v>
      </c>
      <c r="D11340" s="109">
        <v>199.00602225426039</v>
      </c>
      <c r="E11340" s="109">
        <v>2712.3530202216989</v>
      </c>
    </row>
    <row r="11341" spans="1:5" x14ac:dyDescent="0.35">
      <c r="A11341" s="107" t="s">
        <v>5</v>
      </c>
      <c r="B11341" s="107" t="s">
        <v>283</v>
      </c>
      <c r="C11341" s="110">
        <v>12</v>
      </c>
      <c r="D11341" s="109">
        <v>152.57003173920759</v>
      </c>
      <c r="E11341" s="109">
        <v>1550.7212516781981</v>
      </c>
    </row>
    <row r="11342" spans="1:5" x14ac:dyDescent="0.35">
      <c r="A11342" s="107" t="s">
        <v>5</v>
      </c>
      <c r="B11342" s="107" t="s">
        <v>282</v>
      </c>
      <c r="C11342" s="110">
        <v>1</v>
      </c>
      <c r="D11342" s="109">
        <v>1251.839998558165</v>
      </c>
      <c r="E11342" s="109">
        <v>68086.888004317196</v>
      </c>
    </row>
    <row r="11343" spans="1:5" x14ac:dyDescent="0.35">
      <c r="A11343" s="107" t="s">
        <v>5</v>
      </c>
      <c r="B11343" s="107" t="s">
        <v>282</v>
      </c>
      <c r="C11343" s="110">
        <v>2</v>
      </c>
      <c r="D11343" s="109">
        <v>1288.5600012540831</v>
      </c>
      <c r="E11343" s="109">
        <v>72474.990557353289</v>
      </c>
    </row>
    <row r="11344" spans="1:5" x14ac:dyDescent="0.35">
      <c r="A11344" s="107" t="s">
        <v>5</v>
      </c>
      <c r="B11344" s="107" t="s">
        <v>282</v>
      </c>
      <c r="C11344" s="110">
        <v>3</v>
      </c>
      <c r="D11344" s="109">
        <v>1674.4800231456741</v>
      </c>
      <c r="E11344" s="109">
        <v>95352.939166849726</v>
      </c>
    </row>
    <row r="11345" spans="1:5" x14ac:dyDescent="0.35">
      <c r="A11345" s="107" t="s">
        <v>5</v>
      </c>
      <c r="B11345" s="107" t="s">
        <v>282</v>
      </c>
      <c r="C11345" s="110">
        <v>4</v>
      </c>
      <c r="D11345" s="109">
        <v>5942.1601293086987</v>
      </c>
      <c r="E11345" s="109">
        <v>337479.1491924132</v>
      </c>
    </row>
    <row r="11346" spans="1:5" x14ac:dyDescent="0.35">
      <c r="A11346" s="107" t="s">
        <v>5</v>
      </c>
      <c r="B11346" s="107" t="s">
        <v>282</v>
      </c>
      <c r="C11346" s="110">
        <v>5</v>
      </c>
      <c r="D11346" s="109">
        <v>8796.2399878501892</v>
      </c>
      <c r="E11346" s="109">
        <v>485505.27149240021</v>
      </c>
    </row>
    <row r="11347" spans="1:5" x14ac:dyDescent="0.35">
      <c r="A11347" s="107" t="s">
        <v>5</v>
      </c>
      <c r="B11347" s="107" t="s">
        <v>282</v>
      </c>
      <c r="C11347" s="110">
        <v>6</v>
      </c>
      <c r="D11347" s="109">
        <v>10510.560313224791</v>
      </c>
      <c r="E11347" s="109">
        <v>636229.23166169203</v>
      </c>
    </row>
    <row r="11348" spans="1:5" x14ac:dyDescent="0.35">
      <c r="A11348" s="107" t="s">
        <v>5</v>
      </c>
      <c r="B11348" s="107" t="s">
        <v>282</v>
      </c>
      <c r="C11348" s="110">
        <v>7</v>
      </c>
      <c r="D11348" s="109">
        <v>10814.15999984741</v>
      </c>
      <c r="E11348" s="109">
        <v>560905.4318335189</v>
      </c>
    </row>
    <row r="11349" spans="1:5" x14ac:dyDescent="0.35">
      <c r="A11349" s="107" t="s">
        <v>5</v>
      </c>
      <c r="B11349" s="107" t="s">
        <v>282</v>
      </c>
      <c r="C11349" s="110">
        <v>8</v>
      </c>
      <c r="D11349" s="109">
        <v>7575.1199483871487</v>
      </c>
      <c r="E11349" s="109">
        <v>367829.01972408319</v>
      </c>
    </row>
    <row r="11350" spans="1:5" x14ac:dyDescent="0.35">
      <c r="A11350" s="107" t="s">
        <v>5</v>
      </c>
      <c r="B11350" s="107" t="s">
        <v>282</v>
      </c>
      <c r="C11350" s="110">
        <v>9</v>
      </c>
      <c r="D11350" s="109">
        <v>5564.1599338054684</v>
      </c>
      <c r="E11350" s="109">
        <v>241004.5221104298</v>
      </c>
    </row>
    <row r="11351" spans="1:5" x14ac:dyDescent="0.35">
      <c r="A11351" s="107" t="s">
        <v>5</v>
      </c>
      <c r="B11351" s="107" t="s">
        <v>282</v>
      </c>
      <c r="C11351" s="110">
        <v>10</v>
      </c>
      <c r="D11351" s="109">
        <v>4445.2267761749808</v>
      </c>
      <c r="E11351" s="109">
        <v>196626.97210809679</v>
      </c>
    </row>
    <row r="11352" spans="1:5" x14ac:dyDescent="0.35">
      <c r="A11352" s="107" t="s">
        <v>5</v>
      </c>
      <c r="B11352" s="107" t="s">
        <v>282</v>
      </c>
      <c r="C11352" s="110">
        <v>11</v>
      </c>
      <c r="D11352" s="109">
        <v>4540.736951781214</v>
      </c>
      <c r="E11352" s="109">
        <v>210836.9160059976</v>
      </c>
    </row>
    <row r="11353" spans="1:5" x14ac:dyDescent="0.35">
      <c r="A11353" s="107" t="s">
        <v>5</v>
      </c>
      <c r="B11353" s="107" t="s">
        <v>282</v>
      </c>
      <c r="C11353" s="110">
        <v>12</v>
      </c>
      <c r="D11353" s="109">
        <v>2887.8400440216078</v>
      </c>
      <c r="E11353" s="109">
        <v>131227.24079720621</v>
      </c>
    </row>
    <row r="11354" spans="1:5" x14ac:dyDescent="0.35">
      <c r="A11354" s="107" t="s">
        <v>5</v>
      </c>
      <c r="B11354" s="107" t="s">
        <v>281</v>
      </c>
      <c r="C11354" s="110">
        <v>1</v>
      </c>
      <c r="D11354" s="109">
        <v>248.4000043869014</v>
      </c>
      <c r="E11354" s="109">
        <v>19675.353211356942</v>
      </c>
    </row>
    <row r="11355" spans="1:5" x14ac:dyDescent="0.35">
      <c r="A11355" s="107" t="s">
        <v>5</v>
      </c>
      <c r="B11355" s="107" t="s">
        <v>281</v>
      </c>
      <c r="C11355" s="110">
        <v>2</v>
      </c>
      <c r="D11355" s="109">
        <v>1212.4800131320951</v>
      </c>
      <c r="E11355" s="109">
        <v>98770.549745101715</v>
      </c>
    </row>
    <row r="11356" spans="1:5" x14ac:dyDescent="0.35">
      <c r="A11356" s="107" t="s">
        <v>5</v>
      </c>
      <c r="B11356" s="107" t="s">
        <v>281</v>
      </c>
      <c r="C11356" s="110">
        <v>3</v>
      </c>
      <c r="D11356" s="109">
        <v>1096.7999856472029</v>
      </c>
      <c r="E11356" s="109">
        <v>91782.511397426002</v>
      </c>
    </row>
    <row r="11357" spans="1:5" x14ac:dyDescent="0.35">
      <c r="A11357" s="107" t="s">
        <v>5</v>
      </c>
      <c r="B11357" s="107" t="s">
        <v>281</v>
      </c>
      <c r="C11357" s="110">
        <v>4</v>
      </c>
      <c r="D11357" s="109">
        <v>2278.0799582004561</v>
      </c>
      <c r="E11357" s="109">
        <v>176037.34256281439</v>
      </c>
    </row>
    <row r="11358" spans="1:5" x14ac:dyDescent="0.35">
      <c r="A11358" s="107" t="s">
        <v>5</v>
      </c>
      <c r="B11358" s="107" t="s">
        <v>281</v>
      </c>
      <c r="C11358" s="110">
        <v>5</v>
      </c>
      <c r="D11358" s="109">
        <v>1386.9599944353099</v>
      </c>
      <c r="E11358" s="109">
        <v>101679.48082525239</v>
      </c>
    </row>
    <row r="11359" spans="1:5" x14ac:dyDescent="0.35">
      <c r="A11359" s="107" t="s">
        <v>5</v>
      </c>
      <c r="B11359" s="107" t="s">
        <v>281</v>
      </c>
      <c r="C11359" s="110">
        <v>6</v>
      </c>
      <c r="D11359" s="109">
        <v>822.24001514911754</v>
      </c>
      <c r="E11359" s="109">
        <v>54631.676697184637</v>
      </c>
    </row>
    <row r="11360" spans="1:5" x14ac:dyDescent="0.35">
      <c r="A11360" s="107" t="s">
        <v>5</v>
      </c>
      <c r="B11360" s="107" t="s">
        <v>281</v>
      </c>
      <c r="C11360" s="110">
        <v>7</v>
      </c>
      <c r="D11360" s="109">
        <v>795.11998188495602</v>
      </c>
      <c r="E11360" s="109">
        <v>51855.018032407417</v>
      </c>
    </row>
    <row r="11361" spans="1:5" x14ac:dyDescent="0.35">
      <c r="A11361" s="107" t="s">
        <v>5</v>
      </c>
      <c r="B11361" s="107" t="s">
        <v>281</v>
      </c>
      <c r="C11361" s="110">
        <v>8</v>
      </c>
      <c r="D11361" s="109">
        <v>1374.7200434207909</v>
      </c>
      <c r="E11361" s="109">
        <v>85624.28332041559</v>
      </c>
    </row>
    <row r="11362" spans="1:5" x14ac:dyDescent="0.35">
      <c r="A11362" s="107" t="s">
        <v>5</v>
      </c>
      <c r="B11362" s="107" t="s">
        <v>281</v>
      </c>
      <c r="C11362" s="110">
        <v>9</v>
      </c>
      <c r="D11362" s="109">
        <v>2126.880002260209</v>
      </c>
      <c r="E11362" s="109">
        <v>120439.5423998055</v>
      </c>
    </row>
    <row r="11363" spans="1:5" x14ac:dyDescent="0.35">
      <c r="A11363" s="107" t="s">
        <v>5</v>
      </c>
      <c r="B11363" s="107" t="s">
        <v>281</v>
      </c>
      <c r="C11363" s="110">
        <v>10</v>
      </c>
      <c r="D11363" s="109">
        <v>2577.7642788704452</v>
      </c>
      <c r="E11363" s="109">
        <v>102363.4668531878</v>
      </c>
    </row>
    <row r="11364" spans="1:5" x14ac:dyDescent="0.35">
      <c r="A11364" s="107" t="s">
        <v>5</v>
      </c>
      <c r="B11364" s="107" t="s">
        <v>281</v>
      </c>
      <c r="C11364" s="110">
        <v>11</v>
      </c>
      <c r="D11364" s="109">
        <v>3091.446830677919</v>
      </c>
      <c r="E11364" s="109">
        <v>108375.782197401</v>
      </c>
    </row>
    <row r="11365" spans="1:5" x14ac:dyDescent="0.35">
      <c r="A11365" s="107" t="s">
        <v>5</v>
      </c>
      <c r="B11365" s="107" t="s">
        <v>281</v>
      </c>
      <c r="C11365" s="110">
        <v>12</v>
      </c>
      <c r="D11365" s="109">
        <v>2900.62935218032</v>
      </c>
      <c r="E11365" s="109">
        <v>104331.20564577069</v>
      </c>
    </row>
    <row r="11366" spans="1:5" x14ac:dyDescent="0.35">
      <c r="A11366" s="107" t="s">
        <v>5</v>
      </c>
      <c r="B11366" s="107" t="s">
        <v>280</v>
      </c>
      <c r="C11366" s="110">
        <v>1</v>
      </c>
      <c r="D11366" s="109">
        <v>458.15711715004528</v>
      </c>
      <c r="E11366" s="109">
        <v>33742.696653229541</v>
      </c>
    </row>
    <row r="11367" spans="1:5" x14ac:dyDescent="0.35">
      <c r="A11367" s="107" t="s">
        <v>5</v>
      </c>
      <c r="B11367" s="107" t="s">
        <v>280</v>
      </c>
      <c r="C11367" s="110">
        <v>2</v>
      </c>
      <c r="D11367" s="109">
        <v>367.03856445685273</v>
      </c>
      <c r="E11367" s="109">
        <v>25905.81042702551</v>
      </c>
    </row>
    <row r="11368" spans="1:5" x14ac:dyDescent="0.35">
      <c r="A11368" s="107" t="s">
        <v>5</v>
      </c>
      <c r="B11368" s="107" t="s">
        <v>280</v>
      </c>
      <c r="C11368" s="110">
        <v>3</v>
      </c>
      <c r="D11368" s="109">
        <v>438.11049342322428</v>
      </c>
      <c r="E11368" s="109">
        <v>32402.47795302056</v>
      </c>
    </row>
    <row r="11369" spans="1:5" x14ac:dyDescent="0.35">
      <c r="A11369" s="107" t="s">
        <v>5</v>
      </c>
      <c r="B11369" s="107" t="s">
        <v>280</v>
      </c>
      <c r="C11369" s="110">
        <v>4</v>
      </c>
      <c r="D11369" s="109">
        <v>367.82470090280742</v>
      </c>
      <c r="E11369" s="109">
        <v>25268.606356144039</v>
      </c>
    </row>
    <row r="11370" spans="1:5" x14ac:dyDescent="0.35">
      <c r="A11370" s="107" t="s">
        <v>5</v>
      </c>
      <c r="B11370" s="107" t="s">
        <v>280</v>
      </c>
      <c r="C11370" s="110">
        <v>5</v>
      </c>
      <c r="D11370" s="109">
        <v>193.57465439408529</v>
      </c>
      <c r="E11370" s="109">
        <v>13622.40903476011</v>
      </c>
    </row>
    <row r="11371" spans="1:5" x14ac:dyDescent="0.35">
      <c r="A11371" s="107" t="s">
        <v>5</v>
      </c>
      <c r="B11371" s="107" t="s">
        <v>280</v>
      </c>
      <c r="C11371" s="110">
        <v>6</v>
      </c>
      <c r="D11371" s="109">
        <v>231.7556640001734</v>
      </c>
      <c r="E11371" s="109">
        <v>14969.35323431633</v>
      </c>
    </row>
    <row r="11372" spans="1:5" x14ac:dyDescent="0.35">
      <c r="A11372" s="107" t="s">
        <v>5</v>
      </c>
      <c r="B11372" s="107" t="s">
        <v>280</v>
      </c>
      <c r="C11372" s="110">
        <v>7</v>
      </c>
      <c r="D11372" s="109">
        <v>297.46916422968582</v>
      </c>
      <c r="E11372" s="109">
        <v>17954.343349557639</v>
      </c>
    </row>
    <row r="11373" spans="1:5" x14ac:dyDescent="0.35">
      <c r="A11373" s="107" t="s">
        <v>5</v>
      </c>
      <c r="B11373" s="107" t="s">
        <v>280</v>
      </c>
      <c r="C11373" s="110">
        <v>8</v>
      </c>
      <c r="D11373" s="109">
        <v>367.18454628574108</v>
      </c>
      <c r="E11373" s="109">
        <v>22406.525003392329</v>
      </c>
    </row>
    <row r="11374" spans="1:5" x14ac:dyDescent="0.35">
      <c r="A11374" s="107" t="s">
        <v>5</v>
      </c>
      <c r="B11374" s="107" t="s">
        <v>280</v>
      </c>
      <c r="C11374" s="110">
        <v>9</v>
      </c>
      <c r="D11374" s="109">
        <v>373.8332864683822</v>
      </c>
      <c r="E11374" s="109">
        <v>19664.607182916501</v>
      </c>
    </row>
    <row r="11375" spans="1:5" x14ac:dyDescent="0.35">
      <c r="A11375" s="107" t="s">
        <v>5</v>
      </c>
      <c r="B11375" s="107" t="s">
        <v>280</v>
      </c>
      <c r="C11375" s="110">
        <v>10</v>
      </c>
      <c r="D11375" s="109">
        <v>360.07461860803858</v>
      </c>
      <c r="E11375" s="109">
        <v>4375.7695442323402</v>
      </c>
    </row>
    <row r="11376" spans="1:5" x14ac:dyDescent="0.35">
      <c r="A11376" s="107" t="s">
        <v>5</v>
      </c>
      <c r="B11376" s="107" t="s">
        <v>280</v>
      </c>
      <c r="C11376" s="110">
        <v>11</v>
      </c>
      <c r="D11376" s="109">
        <v>277.63926182513268</v>
      </c>
      <c r="E11376" s="109">
        <v>963.1524058735522</v>
      </c>
    </row>
    <row r="11377" spans="1:5" x14ac:dyDescent="0.35">
      <c r="A11377" s="107" t="s">
        <v>5</v>
      </c>
      <c r="B11377" s="107" t="s">
        <v>280</v>
      </c>
      <c r="C11377" s="110">
        <v>12</v>
      </c>
      <c r="D11377" s="109">
        <v>370.78277233667029</v>
      </c>
      <c r="E11377" s="109">
        <v>2275.5636176491689</v>
      </c>
    </row>
    <row r="11378" spans="1:5" x14ac:dyDescent="0.35">
      <c r="A11378" s="107" t="s">
        <v>5</v>
      </c>
      <c r="B11378" s="107" t="s">
        <v>46</v>
      </c>
      <c r="C11378" s="110">
        <v>1</v>
      </c>
      <c r="D11378" s="109">
        <v>5210.2916858955268</v>
      </c>
      <c r="E11378" s="109">
        <v>442306.42135755642</v>
      </c>
    </row>
    <row r="11379" spans="1:5" x14ac:dyDescent="0.35">
      <c r="A11379" s="107" t="s">
        <v>5</v>
      </c>
      <c r="B11379" s="107" t="s">
        <v>46</v>
      </c>
      <c r="C11379" s="110">
        <v>2</v>
      </c>
      <c r="D11379" s="109">
        <v>33290.99065831356</v>
      </c>
      <c r="E11379" s="109">
        <v>2943586.1599582289</v>
      </c>
    </row>
    <row r="11380" spans="1:5" x14ac:dyDescent="0.35">
      <c r="A11380" s="107" t="s">
        <v>5</v>
      </c>
      <c r="B11380" s="107" t="s">
        <v>46</v>
      </c>
      <c r="C11380" s="110">
        <v>3</v>
      </c>
      <c r="D11380" s="109">
        <v>41461.978897195353</v>
      </c>
      <c r="E11380" s="109">
        <v>3760866.059168967</v>
      </c>
    </row>
    <row r="11381" spans="1:5" x14ac:dyDescent="0.35">
      <c r="A11381" s="107" t="s">
        <v>5</v>
      </c>
      <c r="B11381" s="107" t="s">
        <v>46</v>
      </c>
      <c r="C11381" s="110">
        <v>4</v>
      </c>
      <c r="D11381" s="109">
        <v>34151.707069251512</v>
      </c>
      <c r="E11381" s="109">
        <v>2954516.538254533</v>
      </c>
    </row>
    <row r="11382" spans="1:5" x14ac:dyDescent="0.35">
      <c r="A11382" s="107" t="s">
        <v>5</v>
      </c>
      <c r="B11382" s="107" t="s">
        <v>46</v>
      </c>
      <c r="C11382" s="110">
        <v>5</v>
      </c>
      <c r="D11382" s="109">
        <v>20448.762855563349</v>
      </c>
      <c r="E11382" s="109">
        <v>1659345.1554224601</v>
      </c>
    </row>
    <row r="11383" spans="1:5" x14ac:dyDescent="0.35">
      <c r="A11383" s="107" t="s">
        <v>5</v>
      </c>
      <c r="B11383" s="107" t="s">
        <v>46</v>
      </c>
      <c r="C11383" s="110">
        <v>6</v>
      </c>
      <c r="D11383" s="109">
        <v>22369.8988990535</v>
      </c>
      <c r="E11383" s="109">
        <v>1775752.023038931</v>
      </c>
    </row>
    <row r="11384" spans="1:5" x14ac:dyDescent="0.35">
      <c r="A11384" s="107" t="s">
        <v>5</v>
      </c>
      <c r="B11384" s="107" t="s">
        <v>46</v>
      </c>
      <c r="C11384" s="110">
        <v>7</v>
      </c>
      <c r="D11384" s="109">
        <v>0</v>
      </c>
      <c r="E11384" s="109">
        <v>0</v>
      </c>
    </row>
    <row r="11385" spans="1:5" x14ac:dyDescent="0.35">
      <c r="A11385" s="107" t="s">
        <v>5</v>
      </c>
      <c r="B11385" s="107" t="s">
        <v>46</v>
      </c>
      <c r="C11385" s="110">
        <v>8</v>
      </c>
      <c r="D11385" s="109">
        <v>5228.8586480541389</v>
      </c>
      <c r="E11385" s="109">
        <v>404845.18853029062</v>
      </c>
    </row>
    <row r="11386" spans="1:5" x14ac:dyDescent="0.35">
      <c r="A11386" s="107" t="s">
        <v>5</v>
      </c>
      <c r="B11386" s="107" t="s">
        <v>46</v>
      </c>
      <c r="C11386" s="110">
        <v>9</v>
      </c>
      <c r="D11386" s="109">
        <v>16784.307521056631</v>
      </c>
      <c r="E11386" s="109">
        <v>1234627.422673146</v>
      </c>
    </row>
    <row r="11387" spans="1:5" x14ac:dyDescent="0.35">
      <c r="A11387" s="107" t="s">
        <v>5</v>
      </c>
      <c r="B11387" s="107" t="s">
        <v>46</v>
      </c>
      <c r="C11387" s="110">
        <v>10</v>
      </c>
      <c r="D11387" s="109">
        <v>14316.4934770536</v>
      </c>
      <c r="E11387" s="109">
        <v>1055549.2211440329</v>
      </c>
    </row>
    <row r="11388" spans="1:5" x14ac:dyDescent="0.35">
      <c r="A11388" s="107" t="s">
        <v>5</v>
      </c>
      <c r="B11388" s="107" t="s">
        <v>46</v>
      </c>
      <c r="C11388" s="110">
        <v>11</v>
      </c>
      <c r="D11388" s="109">
        <v>27779.672588455189</v>
      </c>
      <c r="E11388" s="109">
        <v>2000833.735996152</v>
      </c>
    </row>
    <row r="11389" spans="1:5" x14ac:dyDescent="0.35">
      <c r="A11389" s="107" t="s">
        <v>5</v>
      </c>
      <c r="B11389" s="107" t="s">
        <v>46</v>
      </c>
      <c r="C11389" s="110">
        <v>12</v>
      </c>
      <c r="D11389" s="109">
        <v>41163.650529290178</v>
      </c>
      <c r="E11389" s="109">
        <v>3130549.865363169</v>
      </c>
    </row>
    <row r="11390" spans="1:5" x14ac:dyDescent="0.35">
      <c r="A11390" s="107" t="s">
        <v>5</v>
      </c>
      <c r="B11390" s="107" t="s">
        <v>48</v>
      </c>
      <c r="C11390" s="110">
        <v>1</v>
      </c>
      <c r="D11390" s="109">
        <v>165.83999779820431</v>
      </c>
      <c r="E11390" s="109">
        <v>11594.628509224911</v>
      </c>
    </row>
    <row r="11391" spans="1:5" x14ac:dyDescent="0.35">
      <c r="A11391" s="107" t="s">
        <v>5</v>
      </c>
      <c r="B11391" s="107" t="s">
        <v>48</v>
      </c>
      <c r="C11391" s="110">
        <v>2</v>
      </c>
      <c r="D11391" s="109">
        <v>519.12001413106918</v>
      </c>
      <c r="E11391" s="109">
        <v>36828.514067448807</v>
      </c>
    </row>
    <row r="11392" spans="1:5" x14ac:dyDescent="0.35">
      <c r="A11392" s="107" t="s">
        <v>5</v>
      </c>
      <c r="B11392" s="107" t="s">
        <v>48</v>
      </c>
      <c r="C11392" s="110">
        <v>3</v>
      </c>
      <c r="D11392" s="109">
        <v>7122.0998013884682</v>
      </c>
      <c r="E11392" s="109">
        <v>356674.19239570602</v>
      </c>
    </row>
    <row r="11393" spans="1:5" x14ac:dyDescent="0.35">
      <c r="A11393" s="107" t="s">
        <v>5</v>
      </c>
      <c r="B11393" s="107" t="s">
        <v>48</v>
      </c>
      <c r="C11393" s="110">
        <v>4</v>
      </c>
      <c r="D11393" s="109">
        <v>76523.826796702764</v>
      </c>
      <c r="E11393" s="109">
        <v>6061823.8729244489</v>
      </c>
    </row>
    <row r="11394" spans="1:5" x14ac:dyDescent="0.35">
      <c r="A11394" s="107" t="s">
        <v>5</v>
      </c>
      <c r="B11394" s="107" t="s">
        <v>48</v>
      </c>
      <c r="C11394" s="110">
        <v>5</v>
      </c>
      <c r="D11394" s="109">
        <v>73040.276741162597</v>
      </c>
      <c r="E11394" s="109">
        <v>5015005.340501477</v>
      </c>
    </row>
    <row r="11395" spans="1:5" x14ac:dyDescent="0.35">
      <c r="A11395" s="107" t="s">
        <v>5</v>
      </c>
      <c r="B11395" s="107" t="s">
        <v>48</v>
      </c>
      <c r="C11395" s="110">
        <v>6</v>
      </c>
      <c r="D11395" s="109">
        <v>74429.914166764545</v>
      </c>
      <c r="E11395" s="109">
        <v>4365898.2119605094</v>
      </c>
    </row>
    <row r="11396" spans="1:5" x14ac:dyDescent="0.35">
      <c r="A11396" s="107" t="s">
        <v>5</v>
      </c>
      <c r="B11396" s="107" t="s">
        <v>48</v>
      </c>
      <c r="C11396" s="110">
        <v>7</v>
      </c>
      <c r="D11396" s="109">
        <v>79509.139280851334</v>
      </c>
      <c r="E11396" s="109">
        <v>3627391.106783363</v>
      </c>
    </row>
    <row r="11397" spans="1:5" x14ac:dyDescent="0.35">
      <c r="A11397" s="107" t="s">
        <v>5</v>
      </c>
      <c r="B11397" s="107" t="s">
        <v>48</v>
      </c>
      <c r="C11397" s="110">
        <v>8</v>
      </c>
      <c r="D11397" s="109">
        <v>120005.51221265001</v>
      </c>
      <c r="E11397" s="109">
        <v>5690198.83989619</v>
      </c>
    </row>
    <row r="11398" spans="1:5" x14ac:dyDescent="0.35">
      <c r="A11398" s="107" t="s">
        <v>5</v>
      </c>
      <c r="B11398" s="107" t="s">
        <v>48</v>
      </c>
      <c r="C11398" s="110">
        <v>9</v>
      </c>
      <c r="D11398" s="109">
        <v>118177.02186682441</v>
      </c>
      <c r="E11398" s="109">
        <v>4901707.089804926</v>
      </c>
    </row>
    <row r="11399" spans="1:5" x14ac:dyDescent="0.35">
      <c r="A11399" s="107" t="s">
        <v>5</v>
      </c>
      <c r="B11399" s="107" t="s">
        <v>48</v>
      </c>
      <c r="C11399" s="110">
        <v>10</v>
      </c>
      <c r="D11399" s="109">
        <v>135024.65912868021</v>
      </c>
      <c r="E11399" s="109">
        <v>3951825.3503819439</v>
      </c>
    </row>
    <row r="11400" spans="1:5" x14ac:dyDescent="0.35">
      <c r="A11400" s="107" t="s">
        <v>5</v>
      </c>
      <c r="B11400" s="107" t="s">
        <v>48</v>
      </c>
      <c r="C11400" s="110">
        <v>11</v>
      </c>
      <c r="D11400" s="109">
        <v>125427.47315515501</v>
      </c>
      <c r="E11400" s="109">
        <v>3576318.441428076</v>
      </c>
    </row>
    <row r="11401" spans="1:5" x14ac:dyDescent="0.35">
      <c r="A11401" s="107" t="s">
        <v>5</v>
      </c>
      <c r="B11401" s="107" t="s">
        <v>48</v>
      </c>
      <c r="C11401" s="110">
        <v>12</v>
      </c>
      <c r="D11401" s="109">
        <v>138327.20311711429</v>
      </c>
      <c r="E11401" s="109">
        <v>3408668.703213017</v>
      </c>
    </row>
    <row r="11402" spans="1:5" x14ac:dyDescent="0.35">
      <c r="A11402" s="107" t="s">
        <v>5</v>
      </c>
      <c r="B11402" s="107" t="s">
        <v>279</v>
      </c>
      <c r="C11402" s="110">
        <v>1</v>
      </c>
      <c r="D11402" s="109">
        <v>0</v>
      </c>
      <c r="E11402" s="109">
        <v>0</v>
      </c>
    </row>
    <row r="11403" spans="1:5" x14ac:dyDescent="0.35">
      <c r="A11403" s="107" t="s">
        <v>5</v>
      </c>
      <c r="B11403" s="107" t="s">
        <v>279</v>
      </c>
      <c r="C11403" s="110">
        <v>2</v>
      </c>
      <c r="D11403" s="109">
        <v>0</v>
      </c>
      <c r="E11403" s="109">
        <v>0</v>
      </c>
    </row>
    <row r="11404" spans="1:5" x14ac:dyDescent="0.35">
      <c r="A11404" s="107" t="s">
        <v>5</v>
      </c>
      <c r="B11404" s="107" t="s">
        <v>279</v>
      </c>
      <c r="C11404" s="110">
        <v>3</v>
      </c>
      <c r="D11404" s="109">
        <v>0</v>
      </c>
      <c r="E11404" s="109">
        <v>0</v>
      </c>
    </row>
    <row r="11405" spans="1:5" x14ac:dyDescent="0.35">
      <c r="A11405" s="107" t="s">
        <v>5</v>
      </c>
      <c r="B11405" s="107" t="s">
        <v>279</v>
      </c>
      <c r="C11405" s="110">
        <v>4</v>
      </c>
      <c r="D11405" s="109">
        <v>0</v>
      </c>
      <c r="E11405" s="109">
        <v>0</v>
      </c>
    </row>
    <row r="11406" spans="1:5" x14ac:dyDescent="0.35">
      <c r="A11406" s="107" t="s">
        <v>5</v>
      </c>
      <c r="B11406" s="107" t="s">
        <v>279</v>
      </c>
      <c r="C11406" s="110">
        <v>5</v>
      </c>
      <c r="D11406" s="109">
        <v>736.88326677646182</v>
      </c>
      <c r="E11406" s="109">
        <v>54254.727784282499</v>
      </c>
    </row>
    <row r="11407" spans="1:5" x14ac:dyDescent="0.35">
      <c r="A11407" s="107" t="s">
        <v>5</v>
      </c>
      <c r="B11407" s="107" t="s">
        <v>279</v>
      </c>
      <c r="C11407" s="110">
        <v>6</v>
      </c>
      <c r="D11407" s="109">
        <v>691.64588814318984</v>
      </c>
      <c r="E11407" s="109">
        <v>43830.215288468164</v>
      </c>
    </row>
    <row r="11408" spans="1:5" x14ac:dyDescent="0.35">
      <c r="A11408" s="107" t="s">
        <v>5</v>
      </c>
      <c r="B11408" s="107" t="s">
        <v>279</v>
      </c>
      <c r="C11408" s="110">
        <v>7</v>
      </c>
      <c r="D11408" s="109">
        <v>963.41008206497838</v>
      </c>
      <c r="E11408" s="109">
        <v>56322.498243634953</v>
      </c>
    </row>
    <row r="11409" spans="1:5" x14ac:dyDescent="0.35">
      <c r="A11409" s="107" t="s">
        <v>5</v>
      </c>
      <c r="B11409" s="107" t="s">
        <v>279</v>
      </c>
      <c r="C11409" s="110">
        <v>8</v>
      </c>
      <c r="D11409" s="109">
        <v>1293.1238889939209</v>
      </c>
      <c r="E11409" s="109">
        <v>77508.672533030971</v>
      </c>
    </row>
    <row r="11410" spans="1:5" x14ac:dyDescent="0.35">
      <c r="A11410" s="107" t="s">
        <v>5</v>
      </c>
      <c r="B11410" s="107" t="s">
        <v>279</v>
      </c>
      <c r="C11410" s="110">
        <v>9</v>
      </c>
      <c r="D11410" s="109">
        <v>1683.534788858839</v>
      </c>
      <c r="E11410" s="109">
        <v>88676.435781354769</v>
      </c>
    </row>
    <row r="11411" spans="1:5" x14ac:dyDescent="0.35">
      <c r="A11411" s="107" t="s">
        <v>5</v>
      </c>
      <c r="B11411" s="107" t="s">
        <v>279</v>
      </c>
      <c r="C11411" s="110">
        <v>10</v>
      </c>
      <c r="D11411" s="109">
        <v>2101.555030756263</v>
      </c>
      <c r="E11411" s="109">
        <v>25821.872534109971</v>
      </c>
    </row>
    <row r="11412" spans="1:5" x14ac:dyDescent="0.35">
      <c r="A11412" s="107" t="s">
        <v>5</v>
      </c>
      <c r="B11412" s="107" t="s">
        <v>279</v>
      </c>
      <c r="C11412" s="110">
        <v>11</v>
      </c>
      <c r="D11412" s="109">
        <v>2255.2322494928449</v>
      </c>
      <c r="E11412" s="109">
        <v>13322.674180427961</v>
      </c>
    </row>
    <row r="11413" spans="1:5" x14ac:dyDescent="0.35">
      <c r="A11413" s="107" t="s">
        <v>5</v>
      </c>
      <c r="B11413" s="107" t="s">
        <v>279</v>
      </c>
      <c r="C11413" s="110">
        <v>12</v>
      </c>
      <c r="D11413" s="109">
        <v>2399.4119371028601</v>
      </c>
      <c r="E11413" s="109">
        <v>21594.258810204679</v>
      </c>
    </row>
    <row r="11414" spans="1:5" x14ac:dyDescent="0.35">
      <c r="A11414" s="107" t="s">
        <v>5</v>
      </c>
      <c r="B11414" s="107" t="s">
        <v>426</v>
      </c>
      <c r="C11414" s="110">
        <v>1</v>
      </c>
      <c r="D11414" s="109">
        <v>14577.05531229219</v>
      </c>
      <c r="E11414" s="109">
        <v>1128217.958610846</v>
      </c>
    </row>
    <row r="11415" spans="1:5" x14ac:dyDescent="0.35">
      <c r="A11415" s="107" t="s">
        <v>5</v>
      </c>
      <c r="B11415" s="107" t="s">
        <v>426</v>
      </c>
      <c r="C11415" s="110">
        <v>2</v>
      </c>
      <c r="D11415" s="109">
        <v>12620.625441374559</v>
      </c>
      <c r="E11415" s="109">
        <v>921839.47854800487</v>
      </c>
    </row>
    <row r="11416" spans="1:5" x14ac:dyDescent="0.35">
      <c r="A11416" s="107" t="s">
        <v>5</v>
      </c>
      <c r="B11416" s="107" t="s">
        <v>426</v>
      </c>
      <c r="C11416" s="110">
        <v>3</v>
      </c>
      <c r="D11416" s="109">
        <v>11996.06201974207</v>
      </c>
      <c r="E11416" s="109">
        <v>922476.10687346361</v>
      </c>
    </row>
    <row r="11417" spans="1:5" x14ac:dyDescent="0.35">
      <c r="A11417" s="107" t="s">
        <v>5</v>
      </c>
      <c r="B11417" s="107" t="s">
        <v>426</v>
      </c>
      <c r="C11417" s="110">
        <v>4</v>
      </c>
      <c r="D11417" s="109">
        <v>9257.0533526633353</v>
      </c>
      <c r="E11417" s="109">
        <v>662449.77055999555</v>
      </c>
    </row>
    <row r="11418" spans="1:5" x14ac:dyDescent="0.35">
      <c r="A11418" s="107" t="s">
        <v>5</v>
      </c>
      <c r="B11418" s="107" t="s">
        <v>426</v>
      </c>
      <c r="C11418" s="110">
        <v>5</v>
      </c>
      <c r="D11418" s="109">
        <v>5939.1562513840736</v>
      </c>
      <c r="E11418" s="109">
        <v>424066.37367673463</v>
      </c>
    </row>
    <row r="11419" spans="1:5" x14ac:dyDescent="0.35">
      <c r="A11419" s="107" t="s">
        <v>5</v>
      </c>
      <c r="B11419" s="107" t="s">
        <v>426</v>
      </c>
      <c r="C11419" s="110">
        <v>6</v>
      </c>
      <c r="D11419" s="109">
        <v>7147.7898710058016</v>
      </c>
      <c r="E11419" s="109">
        <v>457093.28483275173</v>
      </c>
    </row>
    <row r="11420" spans="1:5" x14ac:dyDescent="0.35">
      <c r="A11420" s="107" t="s">
        <v>5</v>
      </c>
      <c r="B11420" s="107" t="s">
        <v>426</v>
      </c>
      <c r="C11420" s="110">
        <v>7</v>
      </c>
      <c r="D11420" s="109">
        <v>8515.3339065804594</v>
      </c>
      <c r="E11420" s="109">
        <v>513043.30210732139</v>
      </c>
    </row>
    <row r="11421" spans="1:5" x14ac:dyDescent="0.35">
      <c r="A11421" s="107" t="s">
        <v>5</v>
      </c>
      <c r="B11421" s="107" t="s">
        <v>426</v>
      </c>
      <c r="C11421" s="110">
        <v>8</v>
      </c>
      <c r="D11421" s="109">
        <v>10515.779509692189</v>
      </c>
      <c r="E11421" s="109">
        <v>638872.10246972064</v>
      </c>
    </row>
    <row r="11422" spans="1:5" x14ac:dyDescent="0.35">
      <c r="A11422" s="107" t="s">
        <v>5</v>
      </c>
      <c r="B11422" s="107" t="s">
        <v>426</v>
      </c>
      <c r="C11422" s="110">
        <v>9</v>
      </c>
      <c r="D11422" s="109">
        <v>11903.020349378379</v>
      </c>
      <c r="E11422" s="109">
        <v>624746.82122092822</v>
      </c>
    </row>
    <row r="11423" spans="1:5" x14ac:dyDescent="0.35">
      <c r="A11423" s="107" t="s">
        <v>5</v>
      </c>
      <c r="B11423" s="107" t="s">
        <v>426</v>
      </c>
      <c r="C11423" s="110">
        <v>10</v>
      </c>
      <c r="D11423" s="109">
        <v>11700.14885130501</v>
      </c>
      <c r="E11423" s="109">
        <v>178134.82106359809</v>
      </c>
    </row>
    <row r="11424" spans="1:5" x14ac:dyDescent="0.35">
      <c r="A11424" s="107" t="s">
        <v>5</v>
      </c>
      <c r="B11424" s="107" t="s">
        <v>426</v>
      </c>
      <c r="C11424" s="110">
        <v>11</v>
      </c>
      <c r="D11424" s="109">
        <v>12535.181244735801</v>
      </c>
      <c r="E11424" s="109">
        <v>91313.620993158984</v>
      </c>
    </row>
    <row r="11425" spans="1:5" x14ac:dyDescent="0.35">
      <c r="A11425" s="107" t="s">
        <v>5</v>
      </c>
      <c r="B11425" s="107" t="s">
        <v>426</v>
      </c>
      <c r="C11425" s="110">
        <v>12</v>
      </c>
      <c r="D11425" s="109">
        <v>15336.751416537239</v>
      </c>
      <c r="E11425" s="109">
        <v>138527.36799887539</v>
      </c>
    </row>
    <row r="11426" spans="1:5" x14ac:dyDescent="0.35">
      <c r="A11426" s="107" t="s">
        <v>5</v>
      </c>
      <c r="B11426" s="107" t="s">
        <v>278</v>
      </c>
      <c r="C11426" s="110">
        <v>1</v>
      </c>
      <c r="D11426" s="109">
        <v>810.37339753911408</v>
      </c>
      <c r="E11426" s="109">
        <v>57341.76459571025</v>
      </c>
    </row>
    <row r="11427" spans="1:5" x14ac:dyDescent="0.35">
      <c r="A11427" s="107" t="s">
        <v>5</v>
      </c>
      <c r="B11427" s="107" t="s">
        <v>278</v>
      </c>
      <c r="C11427" s="110">
        <v>2</v>
      </c>
      <c r="D11427" s="109">
        <v>728.79908857217265</v>
      </c>
      <c r="E11427" s="109">
        <v>49253.50343195707</v>
      </c>
    </row>
    <row r="11428" spans="1:5" x14ac:dyDescent="0.35">
      <c r="A11428" s="107" t="s">
        <v>5</v>
      </c>
      <c r="B11428" s="107" t="s">
        <v>278</v>
      </c>
      <c r="C11428" s="110">
        <v>3</v>
      </c>
      <c r="D11428" s="109">
        <v>681.18120452192522</v>
      </c>
      <c r="E11428" s="109">
        <v>47873.744134393171</v>
      </c>
    </row>
    <row r="11429" spans="1:5" x14ac:dyDescent="0.35">
      <c r="A11429" s="107" t="s">
        <v>5</v>
      </c>
      <c r="B11429" s="107" t="s">
        <v>278</v>
      </c>
      <c r="C11429" s="110">
        <v>4</v>
      </c>
      <c r="D11429" s="109">
        <v>521.86371142533221</v>
      </c>
      <c r="E11429" s="109">
        <v>34282.888026625573</v>
      </c>
    </row>
    <row r="11430" spans="1:5" x14ac:dyDescent="0.35">
      <c r="A11430" s="107" t="s">
        <v>5</v>
      </c>
      <c r="B11430" s="107" t="s">
        <v>278</v>
      </c>
      <c r="C11430" s="110">
        <v>5</v>
      </c>
      <c r="D11430" s="109">
        <v>339.7836417562209</v>
      </c>
      <c r="E11430" s="109">
        <v>22720.387050842139</v>
      </c>
    </row>
    <row r="11431" spans="1:5" x14ac:dyDescent="0.35">
      <c r="A11431" s="107" t="s">
        <v>5</v>
      </c>
      <c r="B11431" s="107" t="s">
        <v>278</v>
      </c>
      <c r="C11431" s="110">
        <v>6</v>
      </c>
      <c r="D11431" s="109">
        <v>320.56142795410301</v>
      </c>
      <c r="E11431" s="109">
        <v>19860.25751498534</v>
      </c>
    </row>
    <row r="11432" spans="1:5" x14ac:dyDescent="0.35">
      <c r="A11432" s="107" t="s">
        <v>5</v>
      </c>
      <c r="B11432" s="107" t="s">
        <v>278</v>
      </c>
      <c r="C11432" s="110">
        <v>7</v>
      </c>
      <c r="D11432" s="109">
        <v>381.28686394616739</v>
      </c>
      <c r="E11432" s="109">
        <v>22317.969976254521</v>
      </c>
    </row>
    <row r="11433" spans="1:5" x14ac:dyDescent="0.35">
      <c r="A11433" s="107" t="s">
        <v>5</v>
      </c>
      <c r="B11433" s="107" t="s">
        <v>278</v>
      </c>
      <c r="C11433" s="110">
        <v>8</v>
      </c>
      <c r="D11433" s="109">
        <v>501.96592053216489</v>
      </c>
      <c r="E11433" s="109">
        <v>29319.695130477259</v>
      </c>
    </row>
    <row r="11434" spans="1:5" x14ac:dyDescent="0.35">
      <c r="A11434" s="107" t="s">
        <v>5</v>
      </c>
      <c r="B11434" s="107" t="s">
        <v>278</v>
      </c>
      <c r="C11434" s="110">
        <v>9</v>
      </c>
      <c r="D11434" s="109">
        <v>573.92841634718434</v>
      </c>
      <c r="E11434" s="109">
        <v>29490.74326801085</v>
      </c>
    </row>
    <row r="11435" spans="1:5" x14ac:dyDescent="0.35">
      <c r="A11435" s="107" t="s">
        <v>5</v>
      </c>
      <c r="B11435" s="107" t="s">
        <v>278</v>
      </c>
      <c r="C11435" s="110">
        <v>10</v>
      </c>
      <c r="D11435" s="109">
        <v>630.5301932972792</v>
      </c>
      <c r="E11435" s="109">
        <v>7709.803651247229</v>
      </c>
    </row>
    <row r="11436" spans="1:5" x14ac:dyDescent="0.35">
      <c r="A11436" s="107" t="s">
        <v>5</v>
      </c>
      <c r="B11436" s="107" t="s">
        <v>278</v>
      </c>
      <c r="C11436" s="110">
        <v>11</v>
      </c>
      <c r="D11436" s="109">
        <v>745.078608516244</v>
      </c>
      <c r="E11436" s="109">
        <v>4049.1386098695921</v>
      </c>
    </row>
    <row r="11437" spans="1:5" x14ac:dyDescent="0.35">
      <c r="A11437" s="107" t="s">
        <v>5</v>
      </c>
      <c r="B11437" s="107" t="s">
        <v>278</v>
      </c>
      <c r="C11437" s="110">
        <v>12</v>
      </c>
      <c r="D11437" s="109">
        <v>796.31331872395936</v>
      </c>
      <c r="E11437" s="109">
        <v>6526.9715680844574</v>
      </c>
    </row>
    <row r="11438" spans="1:5" x14ac:dyDescent="0.35">
      <c r="A11438" s="107" t="s">
        <v>5</v>
      </c>
      <c r="B11438" s="107" t="s">
        <v>49</v>
      </c>
      <c r="C11438" s="110">
        <v>1</v>
      </c>
      <c r="D11438" s="109">
        <v>24.480000227689761</v>
      </c>
      <c r="E11438" s="109">
        <v>1519.1107075027639</v>
      </c>
    </row>
    <row r="11439" spans="1:5" x14ac:dyDescent="0.35">
      <c r="A11439" s="107" t="s">
        <v>5</v>
      </c>
      <c r="B11439" s="107" t="s">
        <v>49</v>
      </c>
      <c r="C11439" s="110">
        <v>2</v>
      </c>
      <c r="D11439" s="109">
        <v>230.75013283326541</v>
      </c>
      <c r="E11439" s="109">
        <v>21642.87252791279</v>
      </c>
    </row>
    <row r="11440" spans="1:5" x14ac:dyDescent="0.35">
      <c r="A11440" s="107" t="s">
        <v>5</v>
      </c>
      <c r="B11440" s="107" t="s">
        <v>49</v>
      </c>
      <c r="C11440" s="110">
        <v>3</v>
      </c>
      <c r="D11440" s="109">
        <v>272.76410086890962</v>
      </c>
      <c r="E11440" s="109">
        <v>25215.10990809185</v>
      </c>
    </row>
    <row r="11441" spans="1:5" x14ac:dyDescent="0.35">
      <c r="A11441" s="107" t="s">
        <v>5</v>
      </c>
      <c r="B11441" s="107" t="s">
        <v>49</v>
      </c>
      <c r="C11441" s="110">
        <v>4</v>
      </c>
      <c r="D11441" s="109">
        <v>282.47720011189909</v>
      </c>
      <c r="E11441" s="109">
        <v>21254.970558658479</v>
      </c>
    </row>
    <row r="11442" spans="1:5" x14ac:dyDescent="0.35">
      <c r="A11442" s="107" t="s">
        <v>5</v>
      </c>
      <c r="B11442" s="107" t="s">
        <v>49</v>
      </c>
      <c r="C11442" s="110">
        <v>5</v>
      </c>
      <c r="D11442" s="109">
        <v>307.60484383756398</v>
      </c>
      <c r="E11442" s="109">
        <v>22910.194721426</v>
      </c>
    </row>
    <row r="11443" spans="1:5" x14ac:dyDescent="0.35">
      <c r="A11443" s="107" t="s">
        <v>5</v>
      </c>
      <c r="B11443" s="107" t="s">
        <v>49</v>
      </c>
      <c r="C11443" s="110">
        <v>6</v>
      </c>
      <c r="D11443" s="109">
        <v>290.34505274049292</v>
      </c>
      <c r="E11443" s="109">
        <v>17431.649622603421</v>
      </c>
    </row>
    <row r="11444" spans="1:5" x14ac:dyDescent="0.35">
      <c r="A11444" s="107" t="s">
        <v>5</v>
      </c>
      <c r="B11444" s="107" t="s">
        <v>49</v>
      </c>
      <c r="C11444" s="110">
        <v>7</v>
      </c>
      <c r="D11444" s="109">
        <v>319.8814031181588</v>
      </c>
      <c r="E11444" s="109">
        <v>18504.890288054681</v>
      </c>
    </row>
    <row r="11445" spans="1:5" x14ac:dyDescent="0.35">
      <c r="A11445" s="107" t="s">
        <v>5</v>
      </c>
      <c r="B11445" s="107" t="s">
        <v>49</v>
      </c>
      <c r="C11445" s="110">
        <v>8</v>
      </c>
      <c r="D11445" s="109">
        <v>321.04023359905671</v>
      </c>
      <c r="E11445" s="109">
        <v>24772.692209156499</v>
      </c>
    </row>
    <row r="11446" spans="1:5" x14ac:dyDescent="0.35">
      <c r="A11446" s="107" t="s">
        <v>5</v>
      </c>
      <c r="B11446" s="107" t="s">
        <v>49</v>
      </c>
      <c r="C11446" s="110">
        <v>9</v>
      </c>
      <c r="D11446" s="109">
        <v>315.51246511799832</v>
      </c>
      <c r="E11446" s="109">
        <v>26174.507049635791</v>
      </c>
    </row>
    <row r="11447" spans="1:5" x14ac:dyDescent="0.35">
      <c r="A11447" s="107" t="s">
        <v>5</v>
      </c>
      <c r="B11447" s="107" t="s">
        <v>49</v>
      </c>
      <c r="C11447" s="110">
        <v>10</v>
      </c>
      <c r="D11447" s="109">
        <v>319.60304667353239</v>
      </c>
      <c r="E11447" s="109">
        <v>15721.914127766329</v>
      </c>
    </row>
    <row r="11448" spans="1:5" x14ac:dyDescent="0.35">
      <c r="A11448" s="107" t="s">
        <v>5</v>
      </c>
      <c r="B11448" s="107" t="s">
        <v>49</v>
      </c>
      <c r="C11448" s="110">
        <v>11</v>
      </c>
      <c r="D11448" s="109">
        <v>301.92391786728717</v>
      </c>
      <c r="E11448" s="109">
        <v>14301.31894257752</v>
      </c>
    </row>
    <row r="11449" spans="1:5" x14ac:dyDescent="0.35">
      <c r="A11449" s="107" t="s">
        <v>5</v>
      </c>
      <c r="B11449" s="107" t="s">
        <v>49</v>
      </c>
      <c r="C11449" s="110">
        <v>12</v>
      </c>
      <c r="D11449" s="109">
        <v>301.39599119955147</v>
      </c>
      <c r="E11449" s="109">
        <v>13031.80897444849</v>
      </c>
    </row>
    <row r="11450" spans="1:5" x14ac:dyDescent="0.35">
      <c r="A11450" s="107" t="s">
        <v>5</v>
      </c>
      <c r="B11450" s="107" t="s">
        <v>277</v>
      </c>
      <c r="C11450" s="110">
        <v>1</v>
      </c>
      <c r="D11450" s="109">
        <v>0</v>
      </c>
      <c r="E11450" s="109">
        <v>0</v>
      </c>
    </row>
    <row r="11451" spans="1:5" x14ac:dyDescent="0.35">
      <c r="A11451" s="107" t="s">
        <v>5</v>
      </c>
      <c r="B11451" s="107" t="s">
        <v>277</v>
      </c>
      <c r="C11451" s="110">
        <v>2</v>
      </c>
      <c r="D11451" s="109">
        <v>0</v>
      </c>
      <c r="E11451" s="109">
        <v>0</v>
      </c>
    </row>
    <row r="11452" spans="1:5" x14ac:dyDescent="0.35">
      <c r="A11452" s="107" t="s">
        <v>5</v>
      </c>
      <c r="B11452" s="107" t="s">
        <v>277</v>
      </c>
      <c r="C11452" s="110">
        <v>3</v>
      </c>
      <c r="D11452" s="109">
        <v>0</v>
      </c>
      <c r="E11452" s="109">
        <v>0</v>
      </c>
    </row>
    <row r="11453" spans="1:5" x14ac:dyDescent="0.35">
      <c r="A11453" s="107" t="s">
        <v>5</v>
      </c>
      <c r="B11453" s="107" t="s">
        <v>277</v>
      </c>
      <c r="C11453" s="110">
        <v>4</v>
      </c>
      <c r="D11453" s="109">
        <v>0</v>
      </c>
      <c r="E11453" s="109">
        <v>0</v>
      </c>
    </row>
    <row r="11454" spans="1:5" x14ac:dyDescent="0.35">
      <c r="A11454" s="107" t="s">
        <v>5</v>
      </c>
      <c r="B11454" s="107" t="s">
        <v>277</v>
      </c>
      <c r="C11454" s="110">
        <v>5</v>
      </c>
      <c r="D11454" s="109">
        <v>252.6686443770021</v>
      </c>
      <c r="E11454" s="109">
        <v>19018.08427908209</v>
      </c>
    </row>
    <row r="11455" spans="1:5" x14ac:dyDescent="0.35">
      <c r="A11455" s="107" t="s">
        <v>5</v>
      </c>
      <c r="B11455" s="107" t="s">
        <v>277</v>
      </c>
      <c r="C11455" s="110">
        <v>6</v>
      </c>
      <c r="D11455" s="109">
        <v>175.19657699272719</v>
      </c>
      <c r="E11455" s="109">
        <v>11809.34226001099</v>
      </c>
    </row>
    <row r="11456" spans="1:5" x14ac:dyDescent="0.35">
      <c r="A11456" s="107" t="s">
        <v>5</v>
      </c>
      <c r="B11456" s="107" t="s">
        <v>277</v>
      </c>
      <c r="C11456" s="110">
        <v>7</v>
      </c>
      <c r="D11456" s="109">
        <v>246.38166326775161</v>
      </c>
      <c r="E11456" s="109">
        <v>15360.02792089703</v>
      </c>
    </row>
    <row r="11457" spans="1:5" x14ac:dyDescent="0.35">
      <c r="A11457" s="107" t="s">
        <v>5</v>
      </c>
      <c r="B11457" s="107" t="s">
        <v>277</v>
      </c>
      <c r="C11457" s="110">
        <v>8</v>
      </c>
      <c r="D11457" s="109">
        <v>348.06318514305008</v>
      </c>
      <c r="E11457" s="109">
        <v>22089.401153266521</v>
      </c>
    </row>
    <row r="11458" spans="1:5" x14ac:dyDescent="0.35">
      <c r="A11458" s="107" t="s">
        <v>5</v>
      </c>
      <c r="B11458" s="107" t="s">
        <v>277</v>
      </c>
      <c r="C11458" s="110">
        <v>9</v>
      </c>
      <c r="D11458" s="109">
        <v>462.74084880372789</v>
      </c>
      <c r="E11458" s="109">
        <v>24879.738027997839</v>
      </c>
    </row>
    <row r="11459" spans="1:5" x14ac:dyDescent="0.35">
      <c r="A11459" s="107" t="s">
        <v>5</v>
      </c>
      <c r="B11459" s="107" t="s">
        <v>277</v>
      </c>
      <c r="C11459" s="110">
        <v>10</v>
      </c>
      <c r="D11459" s="109">
        <v>558.95185096210514</v>
      </c>
      <c r="E11459" s="109">
        <v>7209.7329322710139</v>
      </c>
    </row>
    <row r="11460" spans="1:5" x14ac:dyDescent="0.35">
      <c r="A11460" s="107" t="s">
        <v>5</v>
      </c>
      <c r="B11460" s="107" t="s">
        <v>277</v>
      </c>
      <c r="C11460" s="110">
        <v>11</v>
      </c>
      <c r="D11460" s="109">
        <v>594.32147590716659</v>
      </c>
      <c r="E11460" s="109">
        <v>3630.873957254541</v>
      </c>
    </row>
    <row r="11461" spans="1:5" x14ac:dyDescent="0.35">
      <c r="A11461" s="107" t="s">
        <v>5</v>
      </c>
      <c r="B11461" s="107" t="s">
        <v>277</v>
      </c>
      <c r="C11461" s="110">
        <v>12</v>
      </c>
      <c r="D11461" s="109">
        <v>661.19472628767187</v>
      </c>
      <c r="E11461" s="109">
        <v>5774.0098725421503</v>
      </c>
    </row>
    <row r="11462" spans="1:5" x14ac:dyDescent="0.35">
      <c r="A11462" s="107" t="s">
        <v>5</v>
      </c>
      <c r="B11462" s="107" t="s">
        <v>276</v>
      </c>
      <c r="C11462" s="110">
        <v>1</v>
      </c>
      <c r="D11462" s="109">
        <v>0</v>
      </c>
      <c r="E11462" s="109">
        <v>0</v>
      </c>
    </row>
    <row r="11463" spans="1:5" x14ac:dyDescent="0.35">
      <c r="A11463" s="107" t="s">
        <v>5</v>
      </c>
      <c r="B11463" s="107" t="s">
        <v>276</v>
      </c>
      <c r="C11463" s="110">
        <v>2</v>
      </c>
      <c r="D11463" s="109">
        <v>0</v>
      </c>
      <c r="E11463" s="109">
        <v>0</v>
      </c>
    </row>
    <row r="11464" spans="1:5" x14ac:dyDescent="0.35">
      <c r="A11464" s="107" t="s">
        <v>5</v>
      </c>
      <c r="B11464" s="107" t="s">
        <v>276</v>
      </c>
      <c r="C11464" s="110">
        <v>3</v>
      </c>
      <c r="D11464" s="109">
        <v>0</v>
      </c>
      <c r="E11464" s="109">
        <v>0</v>
      </c>
    </row>
    <row r="11465" spans="1:5" x14ac:dyDescent="0.35">
      <c r="A11465" s="107" t="s">
        <v>5</v>
      </c>
      <c r="B11465" s="107" t="s">
        <v>276</v>
      </c>
      <c r="C11465" s="110">
        <v>4</v>
      </c>
      <c r="D11465" s="109">
        <v>0</v>
      </c>
      <c r="E11465" s="109">
        <v>0</v>
      </c>
    </row>
    <row r="11466" spans="1:5" x14ac:dyDescent="0.35">
      <c r="A11466" s="107" t="s">
        <v>5</v>
      </c>
      <c r="B11466" s="107" t="s">
        <v>276</v>
      </c>
      <c r="C11466" s="110">
        <v>5</v>
      </c>
      <c r="D11466" s="109">
        <v>0</v>
      </c>
      <c r="E11466" s="109">
        <v>0</v>
      </c>
    </row>
    <row r="11467" spans="1:5" x14ac:dyDescent="0.35">
      <c r="A11467" s="107" t="s">
        <v>5</v>
      </c>
      <c r="B11467" s="107" t="s">
        <v>276</v>
      </c>
      <c r="C11467" s="110">
        <v>6</v>
      </c>
      <c r="D11467" s="109">
        <v>0</v>
      </c>
      <c r="E11467" s="109">
        <v>0</v>
      </c>
    </row>
    <row r="11468" spans="1:5" x14ac:dyDescent="0.35">
      <c r="A11468" s="107" t="s">
        <v>5</v>
      </c>
      <c r="B11468" s="107" t="s">
        <v>276</v>
      </c>
      <c r="C11468" s="110">
        <v>7</v>
      </c>
      <c r="D11468" s="109">
        <v>0</v>
      </c>
      <c r="E11468" s="109">
        <v>0</v>
      </c>
    </row>
    <row r="11469" spans="1:5" x14ac:dyDescent="0.35">
      <c r="A11469" s="107" t="s">
        <v>5</v>
      </c>
      <c r="B11469" s="107" t="s">
        <v>276</v>
      </c>
      <c r="C11469" s="110">
        <v>8</v>
      </c>
      <c r="D11469" s="109">
        <v>0</v>
      </c>
      <c r="E11469" s="109">
        <v>0</v>
      </c>
    </row>
    <row r="11470" spans="1:5" x14ac:dyDescent="0.35">
      <c r="A11470" s="107" t="s">
        <v>5</v>
      </c>
      <c r="B11470" s="107" t="s">
        <v>276</v>
      </c>
      <c r="C11470" s="110">
        <v>9</v>
      </c>
      <c r="D11470" s="109">
        <v>0</v>
      </c>
      <c r="E11470" s="109">
        <v>0</v>
      </c>
    </row>
    <row r="11471" spans="1:5" x14ac:dyDescent="0.35">
      <c r="A11471" s="107" t="s">
        <v>5</v>
      </c>
      <c r="B11471" s="107" t="s">
        <v>276</v>
      </c>
      <c r="C11471" s="110">
        <v>10</v>
      </c>
      <c r="D11471" s="109">
        <v>0</v>
      </c>
      <c r="E11471" s="109">
        <v>0</v>
      </c>
    </row>
    <row r="11472" spans="1:5" x14ac:dyDescent="0.35">
      <c r="A11472" s="107" t="s">
        <v>5</v>
      </c>
      <c r="B11472" s="107" t="s">
        <v>276</v>
      </c>
      <c r="C11472" s="110">
        <v>11</v>
      </c>
      <c r="D11472" s="109">
        <v>0</v>
      </c>
      <c r="E11472" s="109">
        <v>0</v>
      </c>
    </row>
    <row r="11473" spans="1:5" x14ac:dyDescent="0.35">
      <c r="A11473" s="107" t="s">
        <v>5</v>
      </c>
      <c r="B11473" s="107" t="s">
        <v>276</v>
      </c>
      <c r="C11473" s="110">
        <v>12</v>
      </c>
      <c r="D11473" s="109">
        <v>0</v>
      </c>
      <c r="E11473" s="109">
        <v>0</v>
      </c>
    </row>
    <row r="11474" spans="1:5" x14ac:dyDescent="0.35">
      <c r="A11474" s="107" t="s">
        <v>5</v>
      </c>
      <c r="B11474" s="107" t="s">
        <v>275</v>
      </c>
      <c r="C11474" s="110">
        <v>1</v>
      </c>
      <c r="D11474" s="109">
        <v>925.86122075844594</v>
      </c>
      <c r="E11474" s="109">
        <v>70887.565432300034</v>
      </c>
    </row>
    <row r="11475" spans="1:5" x14ac:dyDescent="0.35">
      <c r="A11475" s="107" t="s">
        <v>5</v>
      </c>
      <c r="B11475" s="107" t="s">
        <v>275</v>
      </c>
      <c r="C11475" s="110">
        <v>2</v>
      </c>
      <c r="D11475" s="109">
        <v>740.60579547131533</v>
      </c>
      <c r="E11475" s="109">
        <v>54430.971908122738</v>
      </c>
    </row>
    <row r="11476" spans="1:5" x14ac:dyDescent="0.35">
      <c r="A11476" s="107" t="s">
        <v>5</v>
      </c>
      <c r="B11476" s="107" t="s">
        <v>275</v>
      </c>
      <c r="C11476" s="110">
        <v>3</v>
      </c>
      <c r="D11476" s="109">
        <v>671.88079401885591</v>
      </c>
      <c r="E11476" s="109">
        <v>52297.401602242862</v>
      </c>
    </row>
    <row r="11477" spans="1:5" x14ac:dyDescent="0.35">
      <c r="A11477" s="107" t="s">
        <v>5</v>
      </c>
      <c r="B11477" s="107" t="s">
        <v>275</v>
      </c>
      <c r="C11477" s="110">
        <v>4</v>
      </c>
      <c r="D11477" s="109">
        <v>440.58326083415358</v>
      </c>
      <c r="E11477" s="109">
        <v>31671.840533759401</v>
      </c>
    </row>
    <row r="11478" spans="1:5" x14ac:dyDescent="0.35">
      <c r="A11478" s="107" t="s">
        <v>5</v>
      </c>
      <c r="B11478" s="107" t="s">
        <v>275</v>
      </c>
      <c r="C11478" s="110">
        <v>5</v>
      </c>
      <c r="D11478" s="109">
        <v>236.83770387743371</v>
      </c>
      <c r="E11478" s="109">
        <v>17571.270443352281</v>
      </c>
    </row>
    <row r="11479" spans="1:5" x14ac:dyDescent="0.35">
      <c r="A11479" s="107" t="s">
        <v>5</v>
      </c>
      <c r="B11479" s="107" t="s">
        <v>275</v>
      </c>
      <c r="C11479" s="110">
        <v>6</v>
      </c>
      <c r="D11479" s="109">
        <v>163.1705825503638</v>
      </c>
      <c r="E11479" s="109">
        <v>10817.99970709736</v>
      </c>
    </row>
    <row r="11480" spans="1:5" x14ac:dyDescent="0.35">
      <c r="A11480" s="107" t="s">
        <v>5</v>
      </c>
      <c r="B11480" s="107" t="s">
        <v>275</v>
      </c>
      <c r="C11480" s="110">
        <v>7</v>
      </c>
      <c r="D11480" s="109">
        <v>236.4794082914637</v>
      </c>
      <c r="E11480" s="109">
        <v>14476.831812862831</v>
      </c>
    </row>
    <row r="11481" spans="1:5" x14ac:dyDescent="0.35">
      <c r="A11481" s="107" t="s">
        <v>5</v>
      </c>
      <c r="B11481" s="107" t="s">
        <v>275</v>
      </c>
      <c r="C11481" s="110">
        <v>8</v>
      </c>
      <c r="D11481" s="109">
        <v>1336.5991605985221</v>
      </c>
      <c r="E11481" s="109">
        <v>83464.970595392821</v>
      </c>
    </row>
    <row r="11482" spans="1:5" x14ac:dyDescent="0.35">
      <c r="A11482" s="107" t="s">
        <v>5</v>
      </c>
      <c r="B11482" s="107" t="s">
        <v>275</v>
      </c>
      <c r="C11482" s="110">
        <v>9</v>
      </c>
      <c r="D11482" s="109">
        <v>1619.3441591675739</v>
      </c>
      <c r="E11482" s="109">
        <v>85236.70137641381</v>
      </c>
    </row>
    <row r="11483" spans="1:5" x14ac:dyDescent="0.35">
      <c r="A11483" s="107" t="s">
        <v>5</v>
      </c>
      <c r="B11483" s="107" t="s">
        <v>275</v>
      </c>
      <c r="C11483" s="110">
        <v>10</v>
      </c>
      <c r="D11483" s="109">
        <v>1844.577035362986</v>
      </c>
      <c r="E11483" s="109">
        <v>21369.418678308601</v>
      </c>
    </row>
    <row r="11484" spans="1:5" x14ac:dyDescent="0.35">
      <c r="A11484" s="107" t="s">
        <v>5</v>
      </c>
      <c r="B11484" s="107" t="s">
        <v>275</v>
      </c>
      <c r="C11484" s="110">
        <v>11</v>
      </c>
      <c r="D11484" s="109">
        <v>2124.6467153585072</v>
      </c>
      <c r="E11484" s="109">
        <v>9014.7038424535222</v>
      </c>
    </row>
    <row r="11485" spans="1:5" x14ac:dyDescent="0.35">
      <c r="A11485" s="107" t="s">
        <v>5</v>
      </c>
      <c r="B11485" s="107" t="s">
        <v>275</v>
      </c>
      <c r="C11485" s="110">
        <v>12</v>
      </c>
      <c r="D11485" s="109">
        <v>2201.1685727394379</v>
      </c>
      <c r="E11485" s="109">
        <v>14843.19711398429</v>
      </c>
    </row>
    <row r="11486" spans="1:5" x14ac:dyDescent="0.35">
      <c r="A11486" s="107" t="s">
        <v>5</v>
      </c>
      <c r="B11486" s="107" t="s">
        <v>274</v>
      </c>
      <c r="C11486" s="110">
        <v>1</v>
      </c>
      <c r="D11486" s="109">
        <v>0</v>
      </c>
      <c r="E11486" s="109">
        <v>0</v>
      </c>
    </row>
    <row r="11487" spans="1:5" x14ac:dyDescent="0.35">
      <c r="A11487" s="107" t="s">
        <v>5</v>
      </c>
      <c r="B11487" s="107" t="s">
        <v>274</v>
      </c>
      <c r="C11487" s="110">
        <v>2</v>
      </c>
      <c r="D11487" s="109">
        <v>0</v>
      </c>
      <c r="E11487" s="109">
        <v>0</v>
      </c>
    </row>
    <row r="11488" spans="1:5" x14ac:dyDescent="0.35">
      <c r="A11488" s="107" t="s">
        <v>5</v>
      </c>
      <c r="B11488" s="107" t="s">
        <v>274</v>
      </c>
      <c r="C11488" s="110">
        <v>3</v>
      </c>
      <c r="D11488" s="109">
        <v>0</v>
      </c>
      <c r="E11488" s="109">
        <v>0</v>
      </c>
    </row>
    <row r="11489" spans="1:5" x14ac:dyDescent="0.35">
      <c r="A11489" s="107" t="s">
        <v>5</v>
      </c>
      <c r="B11489" s="107" t="s">
        <v>274</v>
      </c>
      <c r="C11489" s="110">
        <v>4</v>
      </c>
      <c r="D11489" s="109">
        <v>0</v>
      </c>
      <c r="E11489" s="109">
        <v>0</v>
      </c>
    </row>
    <row r="11490" spans="1:5" x14ac:dyDescent="0.35">
      <c r="A11490" s="107" t="s">
        <v>5</v>
      </c>
      <c r="B11490" s="107" t="s">
        <v>274</v>
      </c>
      <c r="C11490" s="110">
        <v>5</v>
      </c>
      <c r="D11490" s="109">
        <v>0</v>
      </c>
      <c r="E11490" s="109">
        <v>0</v>
      </c>
    </row>
    <row r="11491" spans="1:5" x14ac:dyDescent="0.35">
      <c r="A11491" s="107" t="s">
        <v>5</v>
      </c>
      <c r="B11491" s="107" t="s">
        <v>274</v>
      </c>
      <c r="C11491" s="110">
        <v>6</v>
      </c>
      <c r="D11491" s="109">
        <v>0</v>
      </c>
      <c r="E11491" s="109">
        <v>0</v>
      </c>
    </row>
    <row r="11492" spans="1:5" x14ac:dyDescent="0.35">
      <c r="A11492" s="107" t="s">
        <v>5</v>
      </c>
      <c r="B11492" s="107" t="s">
        <v>274</v>
      </c>
      <c r="C11492" s="110">
        <v>7</v>
      </c>
      <c r="D11492" s="109">
        <v>0</v>
      </c>
      <c r="E11492" s="109">
        <v>0</v>
      </c>
    </row>
    <row r="11493" spans="1:5" x14ac:dyDescent="0.35">
      <c r="A11493" s="107" t="s">
        <v>5</v>
      </c>
      <c r="B11493" s="107" t="s">
        <v>274</v>
      </c>
      <c r="C11493" s="110">
        <v>8</v>
      </c>
      <c r="D11493" s="109">
        <v>0</v>
      </c>
      <c r="E11493" s="109">
        <v>0</v>
      </c>
    </row>
    <row r="11494" spans="1:5" x14ac:dyDescent="0.35">
      <c r="A11494" s="107" t="s">
        <v>5</v>
      </c>
      <c r="B11494" s="107" t="s">
        <v>274</v>
      </c>
      <c r="C11494" s="110">
        <v>9</v>
      </c>
      <c r="D11494" s="109">
        <v>0</v>
      </c>
      <c r="E11494" s="109">
        <v>0</v>
      </c>
    </row>
    <row r="11495" spans="1:5" x14ac:dyDescent="0.35">
      <c r="A11495" s="107" t="s">
        <v>5</v>
      </c>
      <c r="B11495" s="107" t="s">
        <v>274</v>
      </c>
      <c r="C11495" s="110">
        <v>10</v>
      </c>
      <c r="D11495" s="109">
        <v>0</v>
      </c>
      <c r="E11495" s="109">
        <v>0</v>
      </c>
    </row>
    <row r="11496" spans="1:5" x14ac:dyDescent="0.35">
      <c r="A11496" s="107" t="s">
        <v>5</v>
      </c>
      <c r="B11496" s="107" t="s">
        <v>274</v>
      </c>
      <c r="C11496" s="110">
        <v>11</v>
      </c>
      <c r="D11496" s="109">
        <v>0</v>
      </c>
      <c r="E11496" s="109">
        <v>0</v>
      </c>
    </row>
    <row r="11497" spans="1:5" x14ac:dyDescent="0.35">
      <c r="A11497" s="107" t="s">
        <v>5</v>
      </c>
      <c r="B11497" s="107" t="s">
        <v>274</v>
      </c>
      <c r="C11497" s="110">
        <v>12</v>
      </c>
      <c r="D11497" s="109">
        <v>0</v>
      </c>
      <c r="E11497" s="109">
        <v>0</v>
      </c>
    </row>
    <row r="11498" spans="1:5" x14ac:dyDescent="0.35">
      <c r="A11498" s="107" t="s">
        <v>5</v>
      </c>
      <c r="B11498" s="107" t="s">
        <v>273</v>
      </c>
      <c r="C11498" s="110">
        <v>1</v>
      </c>
      <c r="D11498" s="109">
        <v>17543.412750564072</v>
      </c>
      <c r="E11498" s="109">
        <v>606278.40392300847</v>
      </c>
    </row>
    <row r="11499" spans="1:5" x14ac:dyDescent="0.35">
      <c r="A11499" s="107" t="s">
        <v>5</v>
      </c>
      <c r="B11499" s="107" t="s">
        <v>273</v>
      </c>
      <c r="C11499" s="110">
        <v>2</v>
      </c>
      <c r="D11499" s="109">
        <v>15130.661104632511</v>
      </c>
      <c r="E11499" s="109">
        <v>596434.84560040117</v>
      </c>
    </row>
    <row r="11500" spans="1:5" x14ac:dyDescent="0.35">
      <c r="A11500" s="107" t="s">
        <v>5</v>
      </c>
      <c r="B11500" s="107" t="s">
        <v>273</v>
      </c>
      <c r="C11500" s="110">
        <v>3</v>
      </c>
      <c r="D11500" s="109">
        <v>15584.66624985714</v>
      </c>
      <c r="E11500" s="109">
        <v>712239.69172159256</v>
      </c>
    </row>
    <row r="11501" spans="1:5" x14ac:dyDescent="0.35">
      <c r="A11501" s="107" t="s">
        <v>5</v>
      </c>
      <c r="B11501" s="107" t="s">
        <v>273</v>
      </c>
      <c r="C11501" s="110">
        <v>4</v>
      </c>
      <c r="D11501" s="109">
        <v>12692.80076123887</v>
      </c>
      <c r="E11501" s="109">
        <v>565247.76392943831</v>
      </c>
    </row>
    <row r="11502" spans="1:5" x14ac:dyDescent="0.35">
      <c r="A11502" s="107" t="s">
        <v>5</v>
      </c>
      <c r="B11502" s="107" t="s">
        <v>273</v>
      </c>
      <c r="C11502" s="110">
        <v>5</v>
      </c>
      <c r="D11502" s="109">
        <v>10413.23175303397</v>
      </c>
      <c r="E11502" s="109">
        <v>579215.21950349677</v>
      </c>
    </row>
    <row r="11503" spans="1:5" x14ac:dyDescent="0.35">
      <c r="A11503" s="107" t="s">
        <v>5</v>
      </c>
      <c r="B11503" s="107" t="s">
        <v>273</v>
      </c>
      <c r="C11503" s="110">
        <v>6</v>
      </c>
      <c r="D11503" s="109">
        <v>9380.9000467658589</v>
      </c>
      <c r="E11503" s="109">
        <v>514338.88829181582</v>
      </c>
    </row>
    <row r="11504" spans="1:5" x14ac:dyDescent="0.35">
      <c r="A11504" s="107" t="s">
        <v>5</v>
      </c>
      <c r="B11504" s="107" t="s">
        <v>273</v>
      </c>
      <c r="C11504" s="110">
        <v>7</v>
      </c>
      <c r="D11504" s="109">
        <v>10663.149695556989</v>
      </c>
      <c r="E11504" s="109">
        <v>257854.6143022957</v>
      </c>
    </row>
    <row r="11505" spans="1:5" x14ac:dyDescent="0.35">
      <c r="A11505" s="107" t="s">
        <v>5</v>
      </c>
      <c r="B11505" s="107" t="s">
        <v>273</v>
      </c>
      <c r="C11505" s="110">
        <v>8</v>
      </c>
      <c r="D11505" s="109">
        <v>11091.45220205138</v>
      </c>
      <c r="E11505" s="109">
        <v>82089.115548096001</v>
      </c>
    </row>
    <row r="11506" spans="1:5" x14ac:dyDescent="0.35">
      <c r="A11506" s="107" t="s">
        <v>5</v>
      </c>
      <c r="B11506" s="107" t="s">
        <v>273</v>
      </c>
      <c r="C11506" s="110">
        <v>9</v>
      </c>
      <c r="D11506" s="109">
        <v>9101.9944072608705</v>
      </c>
      <c r="E11506" s="109">
        <v>83790.381443452512</v>
      </c>
    </row>
    <row r="11507" spans="1:5" x14ac:dyDescent="0.35">
      <c r="A11507" s="107" t="s">
        <v>5</v>
      </c>
      <c r="B11507" s="107" t="s">
        <v>273</v>
      </c>
      <c r="C11507" s="110">
        <v>10</v>
      </c>
      <c r="D11507" s="109">
        <v>8446.5672331526421</v>
      </c>
      <c r="E11507" s="109">
        <v>78718.152033311082</v>
      </c>
    </row>
    <row r="11508" spans="1:5" x14ac:dyDescent="0.35">
      <c r="A11508" s="107" t="s">
        <v>5</v>
      </c>
      <c r="B11508" s="107" t="s">
        <v>273</v>
      </c>
      <c r="C11508" s="110">
        <v>11</v>
      </c>
      <c r="D11508" s="109">
        <v>10095.16894318885</v>
      </c>
      <c r="E11508" s="109">
        <v>105624.78328999769</v>
      </c>
    </row>
    <row r="11509" spans="1:5" x14ac:dyDescent="0.35">
      <c r="A11509" s="107" t="s">
        <v>5</v>
      </c>
      <c r="B11509" s="107" t="s">
        <v>273</v>
      </c>
      <c r="C11509" s="110">
        <v>12</v>
      </c>
      <c r="D11509" s="109">
        <v>9499.678664549765</v>
      </c>
      <c r="E11509" s="109">
        <v>105985.87186405589</v>
      </c>
    </row>
    <row r="11510" spans="1:5" x14ac:dyDescent="0.35">
      <c r="A11510" s="107" t="s">
        <v>5</v>
      </c>
      <c r="B11510" s="107" t="s">
        <v>272</v>
      </c>
      <c r="C11510" s="110">
        <v>1</v>
      </c>
      <c r="D11510" s="109">
        <v>2471.1439887509518</v>
      </c>
      <c r="E11510" s="109">
        <v>182060.32797113259</v>
      </c>
    </row>
    <row r="11511" spans="1:5" x14ac:dyDescent="0.35">
      <c r="A11511" s="107" t="s">
        <v>5</v>
      </c>
      <c r="B11511" s="107" t="s">
        <v>272</v>
      </c>
      <c r="C11511" s="110">
        <v>2</v>
      </c>
      <c r="D11511" s="109">
        <v>2189.2777215902829</v>
      </c>
      <c r="E11511" s="109">
        <v>154537.3909762495</v>
      </c>
    </row>
    <row r="11512" spans="1:5" x14ac:dyDescent="0.35">
      <c r="A11512" s="107" t="s">
        <v>5</v>
      </c>
      <c r="B11512" s="107" t="s">
        <v>272</v>
      </c>
      <c r="C11512" s="110">
        <v>3</v>
      </c>
      <c r="D11512" s="109">
        <v>1663.060116691966</v>
      </c>
      <c r="E11512" s="109">
        <v>123004.03171920629</v>
      </c>
    </row>
    <row r="11513" spans="1:5" x14ac:dyDescent="0.35">
      <c r="A11513" s="107" t="s">
        <v>5</v>
      </c>
      <c r="B11513" s="107" t="s">
        <v>272</v>
      </c>
      <c r="C11513" s="110">
        <v>4</v>
      </c>
      <c r="D11513" s="109">
        <v>1465.980648309152</v>
      </c>
      <c r="E11513" s="109">
        <v>100672.98212717311</v>
      </c>
    </row>
    <row r="11514" spans="1:5" x14ac:dyDescent="0.35">
      <c r="A11514" s="107" t="s">
        <v>5</v>
      </c>
      <c r="B11514" s="107" t="s">
        <v>272</v>
      </c>
      <c r="C11514" s="110">
        <v>5</v>
      </c>
      <c r="D11514" s="109">
        <v>1338.9424503218329</v>
      </c>
      <c r="E11514" s="109">
        <v>94178.097090575393</v>
      </c>
    </row>
    <row r="11515" spans="1:5" x14ac:dyDescent="0.35">
      <c r="A11515" s="107" t="s">
        <v>5</v>
      </c>
      <c r="B11515" s="107" t="s">
        <v>272</v>
      </c>
      <c r="C11515" s="110">
        <v>6</v>
      </c>
      <c r="D11515" s="109">
        <v>486.34689088817868</v>
      </c>
      <c r="E11515" s="109">
        <v>31409.057530991311</v>
      </c>
    </row>
    <row r="11516" spans="1:5" x14ac:dyDescent="0.35">
      <c r="A11516" s="107" t="s">
        <v>5</v>
      </c>
      <c r="B11516" s="107" t="s">
        <v>272</v>
      </c>
      <c r="C11516" s="110">
        <v>7</v>
      </c>
      <c r="D11516" s="109">
        <v>1286.873506244832</v>
      </c>
      <c r="E11516" s="109">
        <v>77609.886118547773</v>
      </c>
    </row>
    <row r="11517" spans="1:5" x14ac:dyDescent="0.35">
      <c r="A11517" s="107" t="s">
        <v>5</v>
      </c>
      <c r="B11517" s="107" t="s">
        <v>272</v>
      </c>
      <c r="C11517" s="110">
        <v>8</v>
      </c>
      <c r="D11517" s="109">
        <v>1786.36985220269</v>
      </c>
      <c r="E11517" s="109">
        <v>109040.075289006</v>
      </c>
    </row>
    <row r="11518" spans="1:5" x14ac:dyDescent="0.35">
      <c r="A11518" s="107" t="s">
        <v>5</v>
      </c>
      <c r="B11518" s="107" t="s">
        <v>272</v>
      </c>
      <c r="C11518" s="110">
        <v>9</v>
      </c>
      <c r="D11518" s="109">
        <v>2091.5992755248449</v>
      </c>
      <c r="E11518" s="109">
        <v>110224.0468139811</v>
      </c>
    </row>
    <row r="11519" spans="1:5" x14ac:dyDescent="0.35">
      <c r="A11519" s="107" t="s">
        <v>5</v>
      </c>
      <c r="B11519" s="107" t="s">
        <v>272</v>
      </c>
      <c r="C11519" s="110">
        <v>10</v>
      </c>
      <c r="D11519" s="109">
        <v>2073.219769511868</v>
      </c>
      <c r="E11519" s="109">
        <v>25218.23154696995</v>
      </c>
    </row>
    <row r="11520" spans="1:5" x14ac:dyDescent="0.35">
      <c r="A11520" s="107" t="s">
        <v>5</v>
      </c>
      <c r="B11520" s="107" t="s">
        <v>272</v>
      </c>
      <c r="C11520" s="110">
        <v>11</v>
      </c>
      <c r="D11520" s="109">
        <v>1874.884705580997</v>
      </c>
      <c r="E11520" s="109">
        <v>6609.0138743172174</v>
      </c>
    </row>
    <row r="11521" spans="1:5" x14ac:dyDescent="0.35">
      <c r="A11521" s="107" t="s">
        <v>5</v>
      </c>
      <c r="B11521" s="107" t="s">
        <v>272</v>
      </c>
      <c r="C11521" s="110">
        <v>12</v>
      </c>
      <c r="D11521" s="109">
        <v>2129.3966722426098</v>
      </c>
      <c r="E11521" s="109">
        <v>12314.874596683911</v>
      </c>
    </row>
    <row r="11522" spans="1:5" x14ac:dyDescent="0.35">
      <c r="A11522" s="107" t="s">
        <v>5</v>
      </c>
      <c r="B11522" s="107" t="s">
        <v>271</v>
      </c>
      <c r="C11522" s="110">
        <v>1</v>
      </c>
      <c r="D11522" s="109">
        <v>786.63038229113192</v>
      </c>
      <c r="E11522" s="109">
        <v>58057.433010928042</v>
      </c>
    </row>
    <row r="11523" spans="1:5" x14ac:dyDescent="0.35">
      <c r="A11523" s="107" t="s">
        <v>5</v>
      </c>
      <c r="B11523" s="107" t="s">
        <v>271</v>
      </c>
      <c r="C11523" s="110">
        <v>2</v>
      </c>
      <c r="D11523" s="109">
        <v>726.09354085712187</v>
      </c>
      <c r="E11523" s="109">
        <v>51315.952722114031</v>
      </c>
    </row>
    <row r="11524" spans="1:5" x14ac:dyDescent="0.35">
      <c r="A11524" s="107" t="s">
        <v>5</v>
      </c>
      <c r="B11524" s="107" t="s">
        <v>271</v>
      </c>
      <c r="C11524" s="110">
        <v>3</v>
      </c>
      <c r="D11524" s="109">
        <v>640.21603765441284</v>
      </c>
      <c r="E11524" s="109">
        <v>47380.965762326057</v>
      </c>
    </row>
    <row r="11525" spans="1:5" x14ac:dyDescent="0.35">
      <c r="A11525" s="107" t="s">
        <v>5</v>
      </c>
      <c r="B11525" s="107" t="s">
        <v>271</v>
      </c>
      <c r="C11525" s="110">
        <v>4</v>
      </c>
      <c r="D11525" s="109">
        <v>488.55734766069259</v>
      </c>
      <c r="E11525" s="109">
        <v>33564.839930805028</v>
      </c>
    </row>
    <row r="11526" spans="1:5" x14ac:dyDescent="0.35">
      <c r="A11526" s="107" t="s">
        <v>5</v>
      </c>
      <c r="B11526" s="107" t="s">
        <v>271</v>
      </c>
      <c r="C11526" s="110">
        <v>5</v>
      </c>
      <c r="D11526" s="109">
        <v>383.80694582269479</v>
      </c>
      <c r="E11526" s="109">
        <v>27015.966724479382</v>
      </c>
    </row>
    <row r="11527" spans="1:5" x14ac:dyDescent="0.35">
      <c r="A11527" s="107" t="s">
        <v>5</v>
      </c>
      <c r="B11527" s="107" t="s">
        <v>271</v>
      </c>
      <c r="C11527" s="110">
        <v>6</v>
      </c>
      <c r="D11527" s="109">
        <v>243.05787085212009</v>
      </c>
      <c r="E11527" s="109">
        <v>15699.676207680721</v>
      </c>
    </row>
    <row r="11528" spans="1:5" x14ac:dyDescent="0.35">
      <c r="A11528" s="107" t="s">
        <v>5</v>
      </c>
      <c r="B11528" s="107" t="s">
        <v>271</v>
      </c>
      <c r="C11528" s="110">
        <v>7</v>
      </c>
      <c r="D11528" s="109">
        <v>335.05720038767532</v>
      </c>
      <c r="E11528" s="109">
        <v>20214.87550760599</v>
      </c>
    </row>
    <row r="11529" spans="1:5" x14ac:dyDescent="0.35">
      <c r="A11529" s="107" t="s">
        <v>5</v>
      </c>
      <c r="B11529" s="107" t="s">
        <v>271</v>
      </c>
      <c r="C11529" s="110">
        <v>8</v>
      </c>
      <c r="D11529" s="109">
        <v>459.91580086812712</v>
      </c>
      <c r="E11529" s="109">
        <v>28099.139703848839</v>
      </c>
    </row>
    <row r="11530" spans="1:5" x14ac:dyDescent="0.35">
      <c r="A11530" s="107" t="s">
        <v>5</v>
      </c>
      <c r="B11530" s="107" t="s">
        <v>271</v>
      </c>
      <c r="C11530" s="110">
        <v>9</v>
      </c>
      <c r="D11530" s="109">
        <v>592.91934271414266</v>
      </c>
      <c r="E11530" s="109">
        <v>31272.04270364987</v>
      </c>
    </row>
    <row r="11531" spans="1:5" x14ac:dyDescent="0.35">
      <c r="A11531" s="107" t="s">
        <v>5</v>
      </c>
      <c r="B11531" s="107" t="s">
        <v>271</v>
      </c>
      <c r="C11531" s="110">
        <v>10</v>
      </c>
      <c r="D11531" s="109">
        <v>592.30234863660996</v>
      </c>
      <c r="E11531" s="109">
        <v>8125.5871862531239</v>
      </c>
    </row>
    <row r="11532" spans="1:5" x14ac:dyDescent="0.35">
      <c r="A11532" s="107" t="s">
        <v>5</v>
      </c>
      <c r="B11532" s="107" t="s">
        <v>271</v>
      </c>
      <c r="C11532" s="110">
        <v>11</v>
      </c>
      <c r="D11532" s="109">
        <v>589.78097733228276</v>
      </c>
      <c r="E11532" s="109">
        <v>3971.6894432976251</v>
      </c>
    </row>
    <row r="11533" spans="1:5" x14ac:dyDescent="0.35">
      <c r="A11533" s="107" t="s">
        <v>5</v>
      </c>
      <c r="B11533" s="107" t="s">
        <v>271</v>
      </c>
      <c r="C11533" s="110">
        <v>12</v>
      </c>
      <c r="D11533" s="109">
        <v>687.61831548757664</v>
      </c>
      <c r="E11533" s="109">
        <v>6681.3481795488487</v>
      </c>
    </row>
    <row r="11534" spans="1:5" x14ac:dyDescent="0.35">
      <c r="A11534" s="107" t="s">
        <v>5</v>
      </c>
      <c r="B11534" s="107" t="s">
        <v>270</v>
      </c>
      <c r="C11534" s="110">
        <v>1</v>
      </c>
      <c r="D11534" s="109">
        <v>818.80564160242534</v>
      </c>
      <c r="E11534" s="109">
        <v>60031.346042414079</v>
      </c>
    </row>
    <row r="11535" spans="1:5" x14ac:dyDescent="0.35">
      <c r="A11535" s="107" t="s">
        <v>5</v>
      </c>
      <c r="B11535" s="107" t="s">
        <v>270</v>
      </c>
      <c r="C11535" s="110">
        <v>2</v>
      </c>
      <c r="D11535" s="109">
        <v>579.28047429425658</v>
      </c>
      <c r="E11535" s="109">
        <v>41002.512793249582</v>
      </c>
    </row>
    <row r="11536" spans="1:5" x14ac:dyDescent="0.35">
      <c r="A11536" s="107" t="s">
        <v>5</v>
      </c>
      <c r="B11536" s="107" t="s">
        <v>270</v>
      </c>
      <c r="C11536" s="110">
        <v>3</v>
      </c>
      <c r="D11536" s="109">
        <v>534.62900374627156</v>
      </c>
      <c r="E11536" s="109">
        <v>40079.762013999243</v>
      </c>
    </row>
    <row r="11537" spans="1:5" x14ac:dyDescent="0.35">
      <c r="A11537" s="107" t="s">
        <v>5</v>
      </c>
      <c r="B11537" s="107" t="s">
        <v>270</v>
      </c>
      <c r="C11537" s="110">
        <v>4</v>
      </c>
      <c r="D11537" s="109">
        <v>338.68650491840839</v>
      </c>
      <c r="E11537" s="109">
        <v>23626.556745060821</v>
      </c>
    </row>
    <row r="11538" spans="1:5" x14ac:dyDescent="0.35">
      <c r="A11538" s="107" t="s">
        <v>5</v>
      </c>
      <c r="B11538" s="107" t="s">
        <v>270</v>
      </c>
      <c r="C11538" s="110">
        <v>5</v>
      </c>
      <c r="D11538" s="109">
        <v>236.2603218857746</v>
      </c>
      <c r="E11538" s="109">
        <v>17052.34587513965</v>
      </c>
    </row>
    <row r="11539" spans="1:5" x14ac:dyDescent="0.35">
      <c r="A11539" s="107" t="s">
        <v>5</v>
      </c>
      <c r="B11539" s="107" t="s">
        <v>270</v>
      </c>
      <c r="C11539" s="110">
        <v>6</v>
      </c>
      <c r="D11539" s="109">
        <v>172.80312505972611</v>
      </c>
      <c r="E11539" s="109">
        <v>10833.475219104799</v>
      </c>
    </row>
    <row r="11540" spans="1:5" x14ac:dyDescent="0.35">
      <c r="A11540" s="107" t="s">
        <v>5</v>
      </c>
      <c r="B11540" s="107" t="s">
        <v>270</v>
      </c>
      <c r="C11540" s="110">
        <v>7</v>
      </c>
      <c r="D11540" s="109">
        <v>207.08539636539959</v>
      </c>
      <c r="E11540" s="109">
        <v>11938.85912960152</v>
      </c>
    </row>
    <row r="11541" spans="1:5" x14ac:dyDescent="0.35">
      <c r="A11541" s="107" t="s">
        <v>5</v>
      </c>
      <c r="B11541" s="107" t="s">
        <v>270</v>
      </c>
      <c r="C11541" s="110">
        <v>8</v>
      </c>
      <c r="D11541" s="109">
        <v>323.99578488193202</v>
      </c>
      <c r="E11541" s="109">
        <v>19444.069399785589</v>
      </c>
    </row>
    <row r="11542" spans="1:5" x14ac:dyDescent="0.35">
      <c r="A11542" s="107" t="s">
        <v>5</v>
      </c>
      <c r="B11542" s="107" t="s">
        <v>270</v>
      </c>
      <c r="C11542" s="110">
        <v>9</v>
      </c>
      <c r="D11542" s="109">
        <v>450.14849544615993</v>
      </c>
      <c r="E11542" s="109">
        <v>22328.276051246539</v>
      </c>
    </row>
    <row r="11543" spans="1:5" x14ac:dyDescent="0.35">
      <c r="A11543" s="107" t="s">
        <v>5</v>
      </c>
      <c r="B11543" s="107" t="s">
        <v>270</v>
      </c>
      <c r="C11543" s="110">
        <v>10</v>
      </c>
      <c r="D11543" s="109">
        <v>611.41228402035199</v>
      </c>
      <c r="E11543" s="109">
        <v>7210.6626184198994</v>
      </c>
    </row>
    <row r="11544" spans="1:5" x14ac:dyDescent="0.35">
      <c r="A11544" s="107" t="s">
        <v>5</v>
      </c>
      <c r="B11544" s="107" t="s">
        <v>270</v>
      </c>
      <c r="C11544" s="110">
        <v>11</v>
      </c>
      <c r="D11544" s="109">
        <v>525.74744501248631</v>
      </c>
      <c r="E11544" s="109">
        <v>2523.994902363826</v>
      </c>
    </row>
    <row r="11545" spans="1:5" x14ac:dyDescent="0.35">
      <c r="A11545" s="107" t="s">
        <v>5</v>
      </c>
      <c r="B11545" s="107" t="s">
        <v>270</v>
      </c>
      <c r="C11545" s="110">
        <v>12</v>
      </c>
      <c r="D11545" s="109">
        <v>631.62427288163781</v>
      </c>
      <c r="E11545" s="109">
        <v>4179.8605139665469</v>
      </c>
    </row>
    <row r="11546" spans="1:5" x14ac:dyDescent="0.35">
      <c r="A11546" s="107" t="s">
        <v>5</v>
      </c>
      <c r="B11546" s="107" t="s">
        <v>269</v>
      </c>
      <c r="C11546" s="110">
        <v>1</v>
      </c>
      <c r="D11546" s="109">
        <v>609.10776059897262</v>
      </c>
      <c r="E11546" s="109">
        <v>43043.480223524319</v>
      </c>
    </row>
    <row r="11547" spans="1:5" x14ac:dyDescent="0.35">
      <c r="A11547" s="107" t="s">
        <v>5</v>
      </c>
      <c r="B11547" s="107" t="s">
        <v>269</v>
      </c>
      <c r="C11547" s="110">
        <v>2</v>
      </c>
      <c r="D11547" s="109">
        <v>533.42212483902665</v>
      </c>
      <c r="E11547" s="109">
        <v>36026.423304399432</v>
      </c>
    </row>
    <row r="11548" spans="1:5" x14ac:dyDescent="0.35">
      <c r="A11548" s="107" t="s">
        <v>5</v>
      </c>
      <c r="B11548" s="107" t="s">
        <v>269</v>
      </c>
      <c r="C11548" s="110">
        <v>3</v>
      </c>
      <c r="D11548" s="109">
        <v>471.93796459385311</v>
      </c>
      <c r="E11548" s="109">
        <v>33089.993620155743</v>
      </c>
    </row>
    <row r="11549" spans="1:5" x14ac:dyDescent="0.35">
      <c r="A11549" s="107" t="s">
        <v>5</v>
      </c>
      <c r="B11549" s="107" t="s">
        <v>269</v>
      </c>
      <c r="C11549" s="110">
        <v>4</v>
      </c>
      <c r="D11549" s="109">
        <v>348.58941721533353</v>
      </c>
      <c r="E11549" s="109">
        <v>22895.624715779992</v>
      </c>
    </row>
    <row r="11550" spans="1:5" x14ac:dyDescent="0.35">
      <c r="A11550" s="107" t="s">
        <v>5</v>
      </c>
      <c r="B11550" s="107" t="s">
        <v>269</v>
      </c>
      <c r="C11550" s="110">
        <v>5</v>
      </c>
      <c r="D11550" s="109">
        <v>297.88193954342302</v>
      </c>
      <c r="E11550" s="109">
        <v>19917.057509552309</v>
      </c>
    </row>
    <row r="11551" spans="1:5" x14ac:dyDescent="0.35">
      <c r="A11551" s="107" t="s">
        <v>5</v>
      </c>
      <c r="B11551" s="107" t="s">
        <v>269</v>
      </c>
      <c r="C11551" s="110">
        <v>6</v>
      </c>
      <c r="D11551" s="109">
        <v>176.9959271561475</v>
      </c>
      <c r="E11551" s="109">
        <v>10963.603525445889</v>
      </c>
    </row>
    <row r="11552" spans="1:5" x14ac:dyDescent="0.35">
      <c r="A11552" s="107" t="s">
        <v>5</v>
      </c>
      <c r="B11552" s="107" t="s">
        <v>269</v>
      </c>
      <c r="C11552" s="110">
        <v>7</v>
      </c>
      <c r="D11552" s="109">
        <v>205.5516316431648</v>
      </c>
      <c r="E11552" s="109">
        <v>12030.05345096694</v>
      </c>
    </row>
    <row r="11553" spans="1:5" x14ac:dyDescent="0.35">
      <c r="A11553" s="107" t="s">
        <v>5</v>
      </c>
      <c r="B11553" s="107" t="s">
        <v>269</v>
      </c>
      <c r="C11553" s="110">
        <v>8</v>
      </c>
      <c r="D11553" s="109">
        <v>380.45028922547169</v>
      </c>
      <c r="E11553" s="109">
        <v>22223.898138097131</v>
      </c>
    </row>
    <row r="11554" spans="1:5" x14ac:dyDescent="0.35">
      <c r="A11554" s="107" t="s">
        <v>5</v>
      </c>
      <c r="B11554" s="107" t="s">
        <v>269</v>
      </c>
      <c r="C11554" s="110">
        <v>9</v>
      </c>
      <c r="D11554" s="109">
        <v>377.84044218479238</v>
      </c>
      <c r="E11554" s="109">
        <v>19363.690260495969</v>
      </c>
    </row>
    <row r="11555" spans="1:5" x14ac:dyDescent="0.35">
      <c r="A11555" s="107" t="s">
        <v>5</v>
      </c>
      <c r="B11555" s="107" t="s">
        <v>269</v>
      </c>
      <c r="C11555" s="110">
        <v>10</v>
      </c>
      <c r="D11555" s="109">
        <v>396.55262304647852</v>
      </c>
      <c r="E11555" s="109">
        <v>4851.3324265429874</v>
      </c>
    </row>
    <row r="11556" spans="1:5" x14ac:dyDescent="0.35">
      <c r="A11556" s="107" t="s">
        <v>5</v>
      </c>
      <c r="B11556" s="107" t="s">
        <v>269</v>
      </c>
      <c r="C11556" s="110">
        <v>11</v>
      </c>
      <c r="D11556" s="109">
        <v>396.60534422562358</v>
      </c>
      <c r="E11556" s="109">
        <v>1975.5512588061499</v>
      </c>
    </row>
    <row r="11557" spans="1:5" x14ac:dyDescent="0.35">
      <c r="A11557" s="107" t="s">
        <v>5</v>
      </c>
      <c r="B11557" s="107" t="s">
        <v>269</v>
      </c>
      <c r="C11557" s="110">
        <v>12</v>
      </c>
      <c r="D11557" s="109">
        <v>495.97335770310502</v>
      </c>
      <c r="E11557" s="109">
        <v>4184.8150343357374</v>
      </c>
    </row>
    <row r="11558" spans="1:5" x14ac:dyDescent="0.35">
      <c r="A11558" s="107" t="s">
        <v>5</v>
      </c>
      <c r="B11558" s="107" t="s">
        <v>50</v>
      </c>
      <c r="C11558" s="110">
        <v>1</v>
      </c>
      <c r="D11558" s="109">
        <v>16314.422166666651</v>
      </c>
      <c r="E11558" s="109">
        <v>533624.59217786812</v>
      </c>
    </row>
    <row r="11559" spans="1:5" x14ac:dyDescent="0.35">
      <c r="A11559" s="107" t="s">
        <v>5</v>
      </c>
      <c r="B11559" s="107" t="s">
        <v>50</v>
      </c>
      <c r="C11559" s="110">
        <v>2</v>
      </c>
      <c r="D11559" s="109">
        <v>12419.191305170159</v>
      </c>
      <c r="E11559" s="109">
        <v>472719.00871697982</v>
      </c>
    </row>
    <row r="11560" spans="1:5" x14ac:dyDescent="0.35">
      <c r="A11560" s="107" t="s">
        <v>5</v>
      </c>
      <c r="B11560" s="107" t="s">
        <v>50</v>
      </c>
      <c r="C11560" s="110">
        <v>3</v>
      </c>
      <c r="D11560" s="109">
        <v>13414.332274535651</v>
      </c>
      <c r="E11560" s="109">
        <v>590672.7339936049</v>
      </c>
    </row>
    <row r="11561" spans="1:5" x14ac:dyDescent="0.35">
      <c r="A11561" s="107" t="s">
        <v>5</v>
      </c>
      <c r="B11561" s="107" t="s">
        <v>50</v>
      </c>
      <c r="C11561" s="110">
        <v>4</v>
      </c>
      <c r="D11561" s="109">
        <v>11426.230949105729</v>
      </c>
      <c r="E11561" s="109">
        <v>488151.95346128859</v>
      </c>
    </row>
    <row r="11562" spans="1:5" x14ac:dyDescent="0.35">
      <c r="A11562" s="107" t="s">
        <v>5</v>
      </c>
      <c r="B11562" s="107" t="s">
        <v>50</v>
      </c>
      <c r="C11562" s="110">
        <v>5</v>
      </c>
      <c r="D11562" s="109">
        <v>9809.918432685201</v>
      </c>
      <c r="E11562" s="109">
        <v>541133.65537914715</v>
      </c>
    </row>
    <row r="11563" spans="1:5" x14ac:dyDescent="0.35">
      <c r="A11563" s="107" t="s">
        <v>5</v>
      </c>
      <c r="B11563" s="107" t="s">
        <v>50</v>
      </c>
      <c r="C11563" s="110">
        <v>6</v>
      </c>
      <c r="D11563" s="109">
        <v>8611.8825707109118</v>
      </c>
      <c r="E11563" s="109">
        <v>471454.71467284119</v>
      </c>
    </row>
    <row r="11564" spans="1:5" x14ac:dyDescent="0.35">
      <c r="A11564" s="107" t="s">
        <v>5</v>
      </c>
      <c r="B11564" s="107" t="s">
        <v>50</v>
      </c>
      <c r="C11564" s="110">
        <v>7</v>
      </c>
      <c r="D11564" s="109">
        <v>9818.6295796107879</v>
      </c>
      <c r="E11564" s="109">
        <v>225871.9389100504</v>
      </c>
    </row>
    <row r="11565" spans="1:5" x14ac:dyDescent="0.35">
      <c r="A11565" s="107" t="s">
        <v>5</v>
      </c>
      <c r="B11565" s="107" t="s">
        <v>50</v>
      </c>
      <c r="C11565" s="110">
        <v>8</v>
      </c>
      <c r="D11565" s="109">
        <v>9239.8740419236183</v>
      </c>
      <c r="E11565" s="109">
        <v>46322.469299286153</v>
      </c>
    </row>
    <row r="11566" spans="1:5" x14ac:dyDescent="0.35">
      <c r="A11566" s="107" t="s">
        <v>5</v>
      </c>
      <c r="B11566" s="107" t="s">
        <v>50</v>
      </c>
      <c r="C11566" s="110">
        <v>9</v>
      </c>
      <c r="D11566" s="109">
        <v>8543.0581264814682</v>
      </c>
      <c r="E11566" s="109">
        <v>44035.888851201351</v>
      </c>
    </row>
    <row r="11567" spans="1:5" x14ac:dyDescent="0.35">
      <c r="A11567" s="107" t="s">
        <v>5</v>
      </c>
      <c r="B11567" s="107" t="s">
        <v>50</v>
      </c>
      <c r="C11567" s="110">
        <v>10</v>
      </c>
      <c r="D11567" s="109">
        <v>8120.1618717135643</v>
      </c>
      <c r="E11567" s="109">
        <v>54638.599556888883</v>
      </c>
    </row>
    <row r="11568" spans="1:5" x14ac:dyDescent="0.35">
      <c r="A11568" s="107" t="s">
        <v>5</v>
      </c>
      <c r="B11568" s="107" t="s">
        <v>50</v>
      </c>
      <c r="C11568" s="110">
        <v>11</v>
      </c>
      <c r="D11568" s="109">
        <v>8706.2295285777891</v>
      </c>
      <c r="E11568" s="109">
        <v>78365.103932687838</v>
      </c>
    </row>
    <row r="11569" spans="1:5" x14ac:dyDescent="0.35">
      <c r="A11569" s="107" t="s">
        <v>5</v>
      </c>
      <c r="B11569" s="107" t="s">
        <v>50</v>
      </c>
      <c r="C11569" s="110">
        <v>12</v>
      </c>
      <c r="D11569" s="109">
        <v>9674.4751057336671</v>
      </c>
      <c r="E11569" s="109">
        <v>85614.541304514059</v>
      </c>
    </row>
    <row r="11570" spans="1:5" x14ac:dyDescent="0.35">
      <c r="A11570" s="107" t="s">
        <v>5</v>
      </c>
      <c r="B11570" s="107" t="s">
        <v>268</v>
      </c>
      <c r="C11570" s="110">
        <v>1</v>
      </c>
      <c r="D11570" s="109">
        <v>768.79947422082932</v>
      </c>
      <c r="E11570" s="109">
        <v>53785.647612857152</v>
      </c>
    </row>
    <row r="11571" spans="1:5" x14ac:dyDescent="0.35">
      <c r="A11571" s="107" t="s">
        <v>5</v>
      </c>
      <c r="B11571" s="107" t="s">
        <v>268</v>
      </c>
      <c r="C11571" s="110">
        <v>2</v>
      </c>
      <c r="D11571" s="109">
        <v>609.4477119094721</v>
      </c>
      <c r="E11571" s="109">
        <v>40694.664368564423</v>
      </c>
    </row>
    <row r="11572" spans="1:5" x14ac:dyDescent="0.35">
      <c r="A11572" s="107" t="s">
        <v>5</v>
      </c>
      <c r="B11572" s="107" t="s">
        <v>268</v>
      </c>
      <c r="C11572" s="110">
        <v>3</v>
      </c>
      <c r="D11572" s="109">
        <v>554.26285598833044</v>
      </c>
      <c r="E11572" s="109">
        <v>38488.444100569002</v>
      </c>
    </row>
    <row r="11573" spans="1:5" x14ac:dyDescent="0.35">
      <c r="A11573" s="107" t="s">
        <v>5</v>
      </c>
      <c r="B11573" s="107" t="s">
        <v>268</v>
      </c>
      <c r="C11573" s="110">
        <v>4</v>
      </c>
      <c r="D11573" s="109">
        <v>481.77779556071351</v>
      </c>
      <c r="E11573" s="109">
        <v>31329.668995204149</v>
      </c>
    </row>
    <row r="11574" spans="1:5" x14ac:dyDescent="0.35">
      <c r="A11574" s="107" t="s">
        <v>5</v>
      </c>
      <c r="B11574" s="107" t="s">
        <v>268</v>
      </c>
      <c r="C11574" s="110">
        <v>5</v>
      </c>
      <c r="D11574" s="109">
        <v>363.07215948090669</v>
      </c>
      <c r="E11574" s="109">
        <v>23991.836870166138</v>
      </c>
    </row>
    <row r="11575" spans="1:5" x14ac:dyDescent="0.35">
      <c r="A11575" s="107" t="s">
        <v>5</v>
      </c>
      <c r="B11575" s="107" t="s">
        <v>268</v>
      </c>
      <c r="C11575" s="110">
        <v>6</v>
      </c>
      <c r="D11575" s="109">
        <v>137.51673396729649</v>
      </c>
      <c r="E11575" s="109">
        <v>8379.8026902550191</v>
      </c>
    </row>
    <row r="11576" spans="1:5" x14ac:dyDescent="0.35">
      <c r="A11576" s="107" t="s">
        <v>5</v>
      </c>
      <c r="B11576" s="107" t="s">
        <v>268</v>
      </c>
      <c r="C11576" s="110">
        <v>7</v>
      </c>
      <c r="D11576" s="109">
        <v>353.08301073712329</v>
      </c>
      <c r="E11576" s="109">
        <v>20328.52771613299</v>
      </c>
    </row>
    <row r="11577" spans="1:5" x14ac:dyDescent="0.35">
      <c r="A11577" s="107" t="s">
        <v>5</v>
      </c>
      <c r="B11577" s="107" t="s">
        <v>268</v>
      </c>
      <c r="C11577" s="110">
        <v>8</v>
      </c>
      <c r="D11577" s="109">
        <v>418.56320446215312</v>
      </c>
      <c r="E11577" s="109">
        <v>23934.34920487929</v>
      </c>
    </row>
    <row r="11578" spans="1:5" x14ac:dyDescent="0.35">
      <c r="A11578" s="107" t="s">
        <v>5</v>
      </c>
      <c r="B11578" s="107" t="s">
        <v>268</v>
      </c>
      <c r="C11578" s="110">
        <v>9</v>
      </c>
      <c r="D11578" s="109">
        <v>555.62057572171841</v>
      </c>
      <c r="E11578" s="109">
        <v>27951.542098333372</v>
      </c>
    </row>
    <row r="11579" spans="1:5" x14ac:dyDescent="0.35">
      <c r="A11579" s="107" t="s">
        <v>5</v>
      </c>
      <c r="B11579" s="107" t="s">
        <v>268</v>
      </c>
      <c r="C11579" s="110">
        <v>10</v>
      </c>
      <c r="D11579" s="109">
        <v>621.86814516047696</v>
      </c>
      <c r="E11579" s="109">
        <v>7119.0717473162667</v>
      </c>
    </row>
    <row r="11580" spans="1:5" x14ac:dyDescent="0.35">
      <c r="A11580" s="107" t="s">
        <v>5</v>
      </c>
      <c r="B11580" s="107" t="s">
        <v>268</v>
      </c>
      <c r="C11580" s="110">
        <v>11</v>
      </c>
      <c r="D11580" s="109">
        <v>714.5342845832497</v>
      </c>
      <c r="E11580" s="109">
        <v>3309.7910298992119</v>
      </c>
    </row>
    <row r="11581" spans="1:5" x14ac:dyDescent="0.35">
      <c r="A11581" s="107" t="s">
        <v>5</v>
      </c>
      <c r="B11581" s="107" t="s">
        <v>268</v>
      </c>
      <c r="C11581" s="110">
        <v>12</v>
      </c>
      <c r="D11581" s="109">
        <v>798.42116804607519</v>
      </c>
      <c r="E11581" s="109">
        <v>5613.8163344458044</v>
      </c>
    </row>
    <row r="11582" spans="1:5" x14ac:dyDescent="0.35">
      <c r="A11582" s="107" t="s">
        <v>5</v>
      </c>
      <c r="B11582" s="107" t="s">
        <v>267</v>
      </c>
      <c r="C11582" s="110">
        <v>1</v>
      </c>
      <c r="D11582" s="109">
        <v>419.3219396415634</v>
      </c>
      <c r="E11582" s="109">
        <v>39630.701091106777</v>
      </c>
    </row>
    <row r="11583" spans="1:5" x14ac:dyDescent="0.35">
      <c r="A11583" s="107" t="s">
        <v>5</v>
      </c>
      <c r="B11583" s="107" t="s">
        <v>267</v>
      </c>
      <c r="C11583" s="110">
        <v>2</v>
      </c>
      <c r="D11583" s="109">
        <v>367.79127551268527</v>
      </c>
      <c r="E11583" s="109">
        <v>32136.55088561762</v>
      </c>
    </row>
    <row r="11584" spans="1:5" x14ac:dyDescent="0.35">
      <c r="A11584" s="107" t="s">
        <v>5</v>
      </c>
      <c r="B11584" s="107" t="s">
        <v>267</v>
      </c>
      <c r="C11584" s="110">
        <v>3</v>
      </c>
      <c r="D11584" s="109">
        <v>390.28617525194772</v>
      </c>
      <c r="E11584" s="109">
        <v>34277.360241530761</v>
      </c>
    </row>
    <row r="11585" spans="1:5" x14ac:dyDescent="0.35">
      <c r="A11585" s="107" t="s">
        <v>5</v>
      </c>
      <c r="B11585" s="107" t="s">
        <v>267</v>
      </c>
      <c r="C11585" s="110">
        <v>4</v>
      </c>
      <c r="D11585" s="109">
        <v>329.15965900303371</v>
      </c>
      <c r="E11585" s="109">
        <v>26361.319279197371</v>
      </c>
    </row>
    <row r="11586" spans="1:5" x14ac:dyDescent="0.35">
      <c r="A11586" s="107" t="s">
        <v>5</v>
      </c>
      <c r="B11586" s="107" t="s">
        <v>267</v>
      </c>
      <c r="C11586" s="110">
        <v>5</v>
      </c>
      <c r="D11586" s="109">
        <v>270.33465163232592</v>
      </c>
      <c r="E11586" s="109">
        <v>19109.015943904498</v>
      </c>
    </row>
    <row r="11587" spans="1:5" x14ac:dyDescent="0.35">
      <c r="A11587" s="107" t="s">
        <v>5</v>
      </c>
      <c r="B11587" s="107" t="s">
        <v>267</v>
      </c>
      <c r="C11587" s="110">
        <v>6</v>
      </c>
      <c r="D11587" s="109">
        <v>286.19008250579373</v>
      </c>
      <c r="E11587" s="109">
        <v>18349.57769153461</v>
      </c>
    </row>
    <row r="11588" spans="1:5" x14ac:dyDescent="0.35">
      <c r="A11588" s="107" t="s">
        <v>5</v>
      </c>
      <c r="B11588" s="107" t="s">
        <v>267</v>
      </c>
      <c r="C11588" s="110">
        <v>7</v>
      </c>
      <c r="D11588" s="109">
        <v>350.14637671346111</v>
      </c>
      <c r="E11588" s="109">
        <v>23893.909505111929</v>
      </c>
    </row>
    <row r="11589" spans="1:5" x14ac:dyDescent="0.35">
      <c r="A11589" s="107" t="s">
        <v>5</v>
      </c>
      <c r="B11589" s="107" t="s">
        <v>267</v>
      </c>
      <c r="C11589" s="110">
        <v>8</v>
      </c>
      <c r="D11589" s="109">
        <v>340.54709247088999</v>
      </c>
      <c r="E11589" s="109">
        <v>20647.511632325812</v>
      </c>
    </row>
    <row r="11590" spans="1:5" x14ac:dyDescent="0.35">
      <c r="A11590" s="107" t="s">
        <v>5</v>
      </c>
      <c r="B11590" s="107" t="s">
        <v>267</v>
      </c>
      <c r="C11590" s="110">
        <v>9</v>
      </c>
      <c r="D11590" s="109">
        <v>374.01557902840739</v>
      </c>
      <c r="E11590" s="109">
        <v>19415.46447102178</v>
      </c>
    </row>
    <row r="11591" spans="1:5" x14ac:dyDescent="0.35">
      <c r="A11591" s="107" t="s">
        <v>5</v>
      </c>
      <c r="B11591" s="107" t="s">
        <v>267</v>
      </c>
      <c r="C11591" s="110">
        <v>10</v>
      </c>
      <c r="D11591" s="109">
        <v>338.07657806219578</v>
      </c>
      <c r="E11591" s="109">
        <v>4414.8119350270636</v>
      </c>
    </row>
    <row r="11592" spans="1:5" x14ac:dyDescent="0.35">
      <c r="A11592" s="107" t="s">
        <v>5</v>
      </c>
      <c r="B11592" s="107" t="s">
        <v>267</v>
      </c>
      <c r="C11592" s="110">
        <v>11</v>
      </c>
      <c r="D11592" s="109">
        <v>442.81339780860958</v>
      </c>
      <c r="E11592" s="109">
        <v>1164.5627282335311</v>
      </c>
    </row>
    <row r="11593" spans="1:5" x14ac:dyDescent="0.35">
      <c r="A11593" s="107" t="s">
        <v>5</v>
      </c>
      <c r="B11593" s="107" t="s">
        <v>267</v>
      </c>
      <c r="C11593" s="110">
        <v>12</v>
      </c>
      <c r="D11593" s="109">
        <v>393.19905323428401</v>
      </c>
      <c r="E11593" s="109">
        <v>2180.3186496218568</v>
      </c>
    </row>
    <row r="11594" spans="1:5" x14ac:dyDescent="0.35">
      <c r="A11594" s="107" t="s">
        <v>5</v>
      </c>
      <c r="B11594" s="107" t="s">
        <v>51</v>
      </c>
      <c r="C11594" s="110">
        <v>1</v>
      </c>
      <c r="D11594" s="109">
        <v>12372.72</v>
      </c>
      <c r="E11594" s="109">
        <v>955747.71997373959</v>
      </c>
    </row>
    <row r="11595" spans="1:5" x14ac:dyDescent="0.35">
      <c r="A11595" s="107" t="s">
        <v>5</v>
      </c>
      <c r="B11595" s="107" t="s">
        <v>51</v>
      </c>
      <c r="C11595" s="110">
        <v>2</v>
      </c>
      <c r="D11595" s="109">
        <v>12079.68</v>
      </c>
      <c r="E11595" s="109">
        <v>899466.07652072387</v>
      </c>
    </row>
    <row r="11596" spans="1:5" x14ac:dyDescent="0.35">
      <c r="A11596" s="107" t="s">
        <v>5</v>
      </c>
      <c r="B11596" s="107" t="s">
        <v>51</v>
      </c>
      <c r="C11596" s="110">
        <v>3</v>
      </c>
      <c r="D11596" s="109">
        <v>13540.8</v>
      </c>
      <c r="E11596" s="109">
        <v>1056173.226688487</v>
      </c>
    </row>
    <row r="11597" spans="1:5" x14ac:dyDescent="0.35">
      <c r="A11597" s="107" t="s">
        <v>5</v>
      </c>
      <c r="B11597" s="107" t="s">
        <v>51</v>
      </c>
      <c r="C11597" s="110">
        <v>4</v>
      </c>
      <c r="D11597" s="109">
        <v>13104</v>
      </c>
      <c r="E11597" s="109">
        <v>960787.64027039753</v>
      </c>
    </row>
    <row r="11598" spans="1:5" x14ac:dyDescent="0.35">
      <c r="A11598" s="107" t="s">
        <v>5</v>
      </c>
      <c r="B11598" s="107" t="s">
        <v>51</v>
      </c>
      <c r="C11598" s="110">
        <v>5</v>
      </c>
      <c r="D11598" s="109">
        <v>13540.8</v>
      </c>
      <c r="E11598" s="109">
        <v>993348.35185305937</v>
      </c>
    </row>
    <row r="11599" spans="1:5" x14ac:dyDescent="0.35">
      <c r="A11599" s="107" t="s">
        <v>5</v>
      </c>
      <c r="B11599" s="107" t="s">
        <v>51</v>
      </c>
      <c r="C11599" s="110">
        <v>6</v>
      </c>
      <c r="D11599" s="109">
        <v>13104</v>
      </c>
      <c r="E11599" s="109">
        <v>877356.55269973783</v>
      </c>
    </row>
    <row r="11600" spans="1:5" x14ac:dyDescent="0.35">
      <c r="A11600" s="107" t="s">
        <v>5</v>
      </c>
      <c r="B11600" s="107" t="s">
        <v>51</v>
      </c>
      <c r="C11600" s="110">
        <v>7</v>
      </c>
      <c r="D11600" s="109">
        <v>13540.8</v>
      </c>
      <c r="E11600" s="109">
        <v>872984.45946104301</v>
      </c>
    </row>
    <row r="11601" spans="1:5" x14ac:dyDescent="0.35">
      <c r="A11601" s="107" t="s">
        <v>5</v>
      </c>
      <c r="B11601" s="107" t="s">
        <v>51</v>
      </c>
      <c r="C11601" s="110">
        <v>8</v>
      </c>
      <c r="D11601" s="109">
        <v>13540.8</v>
      </c>
      <c r="E11601" s="109">
        <v>901202.56418733695</v>
      </c>
    </row>
    <row r="11602" spans="1:5" x14ac:dyDescent="0.35">
      <c r="A11602" s="107" t="s">
        <v>5</v>
      </c>
      <c r="B11602" s="107" t="s">
        <v>51</v>
      </c>
      <c r="C11602" s="110">
        <v>9</v>
      </c>
      <c r="D11602" s="109">
        <v>12927</v>
      </c>
      <c r="E11602" s="109">
        <v>793180.49093708815</v>
      </c>
    </row>
    <row r="11603" spans="1:5" x14ac:dyDescent="0.35">
      <c r="A11603" s="107" t="s">
        <v>5</v>
      </c>
      <c r="B11603" s="107" t="s">
        <v>51</v>
      </c>
      <c r="C11603" s="110">
        <v>10</v>
      </c>
      <c r="D11603" s="109">
        <v>9164.0615863062721</v>
      </c>
      <c r="E11603" s="109">
        <v>524711.86672456295</v>
      </c>
    </row>
    <row r="11604" spans="1:5" x14ac:dyDescent="0.35">
      <c r="A11604" s="107" t="s">
        <v>5</v>
      </c>
      <c r="B11604" s="107" t="s">
        <v>51</v>
      </c>
      <c r="C11604" s="110">
        <v>11</v>
      </c>
      <c r="D11604" s="109">
        <v>7563.9</v>
      </c>
      <c r="E11604" s="109">
        <v>457249.51431870158</v>
      </c>
    </row>
    <row r="11605" spans="1:5" x14ac:dyDescent="0.35">
      <c r="A11605" s="107" t="s">
        <v>5</v>
      </c>
      <c r="B11605" s="107" t="s">
        <v>51</v>
      </c>
      <c r="C11605" s="110">
        <v>12</v>
      </c>
      <c r="D11605" s="109">
        <v>8026.1607422953884</v>
      </c>
      <c r="E11605" s="109">
        <v>478721.27121966082</v>
      </c>
    </row>
    <row r="11606" spans="1:5" x14ac:dyDescent="0.35">
      <c r="A11606" s="107" t="s">
        <v>5</v>
      </c>
      <c r="B11606" s="107" t="s">
        <v>266</v>
      </c>
      <c r="C11606" s="110">
        <v>1</v>
      </c>
      <c r="D11606" s="109">
        <v>183.11999356746679</v>
      </c>
      <c r="E11606" s="109">
        <v>33340.509290029971</v>
      </c>
    </row>
    <row r="11607" spans="1:5" x14ac:dyDescent="0.35">
      <c r="A11607" s="107" t="s">
        <v>5</v>
      </c>
      <c r="B11607" s="107" t="s">
        <v>266</v>
      </c>
      <c r="C11607" s="110">
        <v>2</v>
      </c>
      <c r="D11607" s="109">
        <v>1533.119989275933</v>
      </c>
      <c r="E11607" s="109">
        <v>252882.0789955954</v>
      </c>
    </row>
    <row r="11608" spans="1:5" x14ac:dyDescent="0.35">
      <c r="A11608" s="107" t="s">
        <v>5</v>
      </c>
      <c r="B11608" s="107" t="s">
        <v>266</v>
      </c>
      <c r="C11608" s="110">
        <v>3</v>
      </c>
      <c r="D11608" s="109">
        <v>1658.879998207093</v>
      </c>
      <c r="E11608" s="109">
        <v>284934.6078187151</v>
      </c>
    </row>
    <row r="11609" spans="1:5" x14ac:dyDescent="0.35">
      <c r="A11609" s="107" t="s">
        <v>5</v>
      </c>
      <c r="B11609" s="107" t="s">
        <v>266</v>
      </c>
      <c r="C11609" s="110">
        <v>4</v>
      </c>
      <c r="D11609" s="109">
        <v>1699.680010199547</v>
      </c>
      <c r="E11609" s="109">
        <v>195470.05102515721</v>
      </c>
    </row>
    <row r="11610" spans="1:5" x14ac:dyDescent="0.35">
      <c r="A11610" s="107" t="s">
        <v>5</v>
      </c>
      <c r="B11610" s="107" t="s">
        <v>266</v>
      </c>
      <c r="C11610" s="110">
        <v>5</v>
      </c>
      <c r="D11610" s="109">
        <v>2210.3999848365788</v>
      </c>
      <c r="E11610" s="109">
        <v>166478.84992965791</v>
      </c>
    </row>
    <row r="11611" spans="1:5" x14ac:dyDescent="0.35">
      <c r="A11611" s="107" t="s">
        <v>5</v>
      </c>
      <c r="B11611" s="107" t="s">
        <v>266</v>
      </c>
      <c r="C11611" s="110">
        <v>6</v>
      </c>
      <c r="D11611" s="109">
        <v>2160</v>
      </c>
      <c r="E11611" s="109">
        <v>125845.40843109391</v>
      </c>
    </row>
    <row r="11612" spans="1:5" x14ac:dyDescent="0.35">
      <c r="A11612" s="107" t="s">
        <v>5</v>
      </c>
      <c r="B11612" s="107" t="s">
        <v>266</v>
      </c>
      <c r="C11612" s="110">
        <v>7</v>
      </c>
      <c r="D11612" s="109">
        <v>2079.119980096817</v>
      </c>
      <c r="E11612" s="109">
        <v>115931.5952680748</v>
      </c>
    </row>
    <row r="11613" spans="1:5" x14ac:dyDescent="0.35">
      <c r="A11613" s="107" t="s">
        <v>5</v>
      </c>
      <c r="B11613" s="107" t="s">
        <v>266</v>
      </c>
      <c r="C11613" s="110">
        <v>8</v>
      </c>
      <c r="D11613" s="109">
        <v>2023.680003166199</v>
      </c>
      <c r="E11613" s="109">
        <v>164636.7698012084</v>
      </c>
    </row>
    <row r="11614" spans="1:5" x14ac:dyDescent="0.35">
      <c r="A11614" s="107" t="s">
        <v>5</v>
      </c>
      <c r="B11614" s="107" t="s">
        <v>266</v>
      </c>
      <c r="C11614" s="110">
        <v>9</v>
      </c>
      <c r="D11614" s="109">
        <v>1746.719988346101</v>
      </c>
      <c r="E11614" s="109">
        <v>160687.72904625069</v>
      </c>
    </row>
    <row r="11615" spans="1:5" x14ac:dyDescent="0.35">
      <c r="A11615" s="107" t="s">
        <v>5</v>
      </c>
      <c r="B11615" s="107" t="s">
        <v>266</v>
      </c>
      <c r="C11615" s="110">
        <v>10</v>
      </c>
      <c r="D11615" s="109">
        <v>2071.8000006675711</v>
      </c>
      <c r="E11615" s="109">
        <v>124216.72183156091</v>
      </c>
    </row>
    <row r="11616" spans="1:5" x14ac:dyDescent="0.35">
      <c r="A11616" s="107" t="s">
        <v>5</v>
      </c>
      <c r="B11616" s="107" t="s">
        <v>266</v>
      </c>
      <c r="C11616" s="110">
        <v>11</v>
      </c>
      <c r="D11616" s="109">
        <v>1686.430001735687</v>
      </c>
      <c r="E11616" s="109">
        <v>97700.206386223828</v>
      </c>
    </row>
    <row r="11617" spans="1:5" x14ac:dyDescent="0.35">
      <c r="A11617" s="107" t="s">
        <v>5</v>
      </c>
      <c r="B11617" s="107" t="s">
        <v>266</v>
      </c>
      <c r="C11617" s="110">
        <v>12</v>
      </c>
      <c r="D11617" s="109">
        <v>1790.8200014829631</v>
      </c>
      <c r="E11617" s="109">
        <v>98787.071706790535</v>
      </c>
    </row>
    <row r="11618" spans="1:5" x14ac:dyDescent="0.35">
      <c r="A11618" s="107" t="s">
        <v>5</v>
      </c>
      <c r="B11618" s="107" t="s">
        <v>265</v>
      </c>
      <c r="C11618" s="110">
        <v>1</v>
      </c>
      <c r="D11618" s="109">
        <v>121420.8</v>
      </c>
      <c r="E11618" s="109">
        <v>9165489.3761964049</v>
      </c>
    </row>
    <row r="11619" spans="1:5" x14ac:dyDescent="0.35">
      <c r="A11619" s="107" t="s">
        <v>5</v>
      </c>
      <c r="B11619" s="107" t="s">
        <v>265</v>
      </c>
      <c r="C11619" s="110">
        <v>2</v>
      </c>
      <c r="D11619" s="109">
        <v>109670.39999999999</v>
      </c>
      <c r="E11619" s="109">
        <v>7978241.4120760644</v>
      </c>
    </row>
    <row r="11620" spans="1:5" x14ac:dyDescent="0.35">
      <c r="A11620" s="107" t="s">
        <v>5</v>
      </c>
      <c r="B11620" s="107" t="s">
        <v>265</v>
      </c>
      <c r="C11620" s="110">
        <v>3</v>
      </c>
      <c r="D11620" s="109">
        <v>121420.8</v>
      </c>
      <c r="E11620" s="109">
        <v>9432301.4996028394</v>
      </c>
    </row>
    <row r="11621" spans="1:5" x14ac:dyDescent="0.35">
      <c r="A11621" s="107" t="s">
        <v>5</v>
      </c>
      <c r="B11621" s="107" t="s">
        <v>265</v>
      </c>
      <c r="C11621" s="110">
        <v>4</v>
      </c>
      <c r="D11621" s="109">
        <v>117504</v>
      </c>
      <c r="E11621" s="109">
        <v>8537400.0356208738</v>
      </c>
    </row>
    <row r="11622" spans="1:5" x14ac:dyDescent="0.35">
      <c r="A11622" s="107" t="s">
        <v>5</v>
      </c>
      <c r="B11622" s="107" t="s">
        <v>265</v>
      </c>
      <c r="C11622" s="110">
        <v>5</v>
      </c>
      <c r="D11622" s="109">
        <v>64627.199999999997</v>
      </c>
      <c r="E11622" s="109">
        <v>4766380.6894131247</v>
      </c>
    </row>
    <row r="11623" spans="1:5" x14ac:dyDescent="0.35">
      <c r="A11623" s="107" t="s">
        <v>5</v>
      </c>
      <c r="B11623" s="107" t="s">
        <v>265</v>
      </c>
      <c r="C11623" s="110">
        <v>6</v>
      </c>
      <c r="D11623" s="109">
        <v>117504</v>
      </c>
      <c r="E11623" s="109">
        <v>7631695.6794238724</v>
      </c>
    </row>
    <row r="11624" spans="1:5" x14ac:dyDescent="0.35">
      <c r="A11624" s="107" t="s">
        <v>5</v>
      </c>
      <c r="B11624" s="107" t="s">
        <v>265</v>
      </c>
      <c r="C11624" s="110">
        <v>7</v>
      </c>
      <c r="D11624" s="109">
        <v>121420.8</v>
      </c>
      <c r="E11624" s="109">
        <v>7354175.37542817</v>
      </c>
    </row>
    <row r="11625" spans="1:5" x14ac:dyDescent="0.35">
      <c r="A11625" s="107" t="s">
        <v>5</v>
      </c>
      <c r="B11625" s="107" t="s">
        <v>265</v>
      </c>
      <c r="C11625" s="110">
        <v>8</v>
      </c>
      <c r="D11625" s="109">
        <v>113587.2</v>
      </c>
      <c r="E11625" s="109">
        <v>7199991.9558657734</v>
      </c>
    </row>
    <row r="11626" spans="1:5" x14ac:dyDescent="0.35">
      <c r="A11626" s="107" t="s">
        <v>5</v>
      </c>
      <c r="B11626" s="107" t="s">
        <v>265</v>
      </c>
      <c r="C11626" s="110">
        <v>9</v>
      </c>
      <c r="D11626" s="109">
        <v>117504</v>
      </c>
      <c r="E11626" s="109">
        <v>6527162.1129625337</v>
      </c>
    </row>
    <row r="11627" spans="1:5" x14ac:dyDescent="0.35">
      <c r="A11627" s="107" t="s">
        <v>5</v>
      </c>
      <c r="B11627" s="107" t="s">
        <v>265</v>
      </c>
      <c r="C11627" s="110">
        <v>10</v>
      </c>
      <c r="D11627" s="109">
        <v>115937.8771130432</v>
      </c>
      <c r="E11627" s="109">
        <v>2083227.014215434</v>
      </c>
    </row>
    <row r="11628" spans="1:5" x14ac:dyDescent="0.35">
      <c r="A11628" s="107" t="s">
        <v>5</v>
      </c>
      <c r="B11628" s="107" t="s">
        <v>265</v>
      </c>
      <c r="C11628" s="110">
        <v>11</v>
      </c>
      <c r="D11628" s="109">
        <v>105711.547303559</v>
      </c>
      <c r="E11628" s="109">
        <v>1253285.300553628</v>
      </c>
    </row>
    <row r="11629" spans="1:5" x14ac:dyDescent="0.35">
      <c r="A11629" s="107" t="s">
        <v>5</v>
      </c>
      <c r="B11629" s="107" t="s">
        <v>265</v>
      </c>
      <c r="C11629" s="110">
        <v>12</v>
      </c>
      <c r="D11629" s="109">
        <v>109538.9705936151</v>
      </c>
      <c r="E11629" s="109">
        <v>1264986.672464194</v>
      </c>
    </row>
    <row r="11630" spans="1:5" x14ac:dyDescent="0.35">
      <c r="A11630" s="107" t="s">
        <v>5</v>
      </c>
      <c r="B11630" s="107" t="s">
        <v>264</v>
      </c>
      <c r="C11630" s="110">
        <v>1</v>
      </c>
      <c r="D11630" s="109">
        <v>115320</v>
      </c>
      <c r="E11630" s="109">
        <v>8704968.463912027</v>
      </c>
    </row>
    <row r="11631" spans="1:5" x14ac:dyDescent="0.35">
      <c r="A11631" s="107" t="s">
        <v>5</v>
      </c>
      <c r="B11631" s="107" t="s">
        <v>264</v>
      </c>
      <c r="C11631" s="110">
        <v>2</v>
      </c>
      <c r="D11631" s="109">
        <v>104160</v>
      </c>
      <c r="E11631" s="109">
        <v>7577373.8901457731</v>
      </c>
    </row>
    <row r="11632" spans="1:5" x14ac:dyDescent="0.35">
      <c r="A11632" s="107" t="s">
        <v>5</v>
      </c>
      <c r="B11632" s="107" t="s">
        <v>264</v>
      </c>
      <c r="C11632" s="110">
        <v>3</v>
      </c>
      <c r="D11632" s="109">
        <v>68820</v>
      </c>
      <c r="E11632" s="109">
        <v>5327988.2118180012</v>
      </c>
    </row>
    <row r="11633" spans="1:5" x14ac:dyDescent="0.35">
      <c r="A11633" s="107" t="s">
        <v>5</v>
      </c>
      <c r="B11633" s="107" t="s">
        <v>264</v>
      </c>
      <c r="C11633" s="110">
        <v>4</v>
      </c>
      <c r="D11633" s="109">
        <v>111600</v>
      </c>
      <c r="E11633" s="109">
        <v>8108437.533831099</v>
      </c>
    </row>
    <row r="11634" spans="1:5" x14ac:dyDescent="0.35">
      <c r="A11634" s="107" t="s">
        <v>5</v>
      </c>
      <c r="B11634" s="107" t="s">
        <v>264</v>
      </c>
      <c r="C11634" s="110">
        <v>5</v>
      </c>
      <c r="D11634" s="109">
        <v>115320</v>
      </c>
      <c r="E11634" s="109">
        <v>8525313.4808040205</v>
      </c>
    </row>
    <row r="11635" spans="1:5" x14ac:dyDescent="0.35">
      <c r="A11635" s="107" t="s">
        <v>5</v>
      </c>
      <c r="B11635" s="107" t="s">
        <v>264</v>
      </c>
      <c r="C11635" s="110">
        <v>6</v>
      </c>
      <c r="D11635" s="109">
        <v>111600</v>
      </c>
      <c r="E11635" s="109">
        <v>7248240.3818057617</v>
      </c>
    </row>
    <row r="11636" spans="1:5" x14ac:dyDescent="0.35">
      <c r="A11636" s="107" t="s">
        <v>5</v>
      </c>
      <c r="B11636" s="107" t="s">
        <v>264</v>
      </c>
      <c r="C11636" s="110">
        <v>7</v>
      </c>
      <c r="D11636" s="109">
        <v>115320</v>
      </c>
      <c r="E11636" s="109">
        <v>6984664.1126921959</v>
      </c>
    </row>
    <row r="11637" spans="1:5" x14ac:dyDescent="0.35">
      <c r="A11637" s="107" t="s">
        <v>5</v>
      </c>
      <c r="B11637" s="107" t="s">
        <v>264</v>
      </c>
      <c r="C11637" s="110">
        <v>8</v>
      </c>
      <c r="D11637" s="109">
        <v>115320</v>
      </c>
      <c r="E11637" s="109">
        <v>7308355.8239405882</v>
      </c>
    </row>
    <row r="11638" spans="1:5" x14ac:dyDescent="0.35">
      <c r="A11638" s="107" t="s">
        <v>5</v>
      </c>
      <c r="B11638" s="107" t="s">
        <v>264</v>
      </c>
      <c r="C11638" s="110">
        <v>9</v>
      </c>
      <c r="D11638" s="109">
        <v>111600</v>
      </c>
      <c r="E11638" s="109">
        <v>6199204.2126788776</v>
      </c>
    </row>
    <row r="11639" spans="1:5" x14ac:dyDescent="0.35">
      <c r="A11639" s="107" t="s">
        <v>5</v>
      </c>
      <c r="B11639" s="107" t="s">
        <v>264</v>
      </c>
      <c r="C11639" s="110">
        <v>10</v>
      </c>
      <c r="D11639" s="109">
        <v>92633.647076395893</v>
      </c>
      <c r="E11639" s="109">
        <v>1533706.3341427001</v>
      </c>
    </row>
    <row r="11640" spans="1:5" x14ac:dyDescent="0.35">
      <c r="A11640" s="107" t="s">
        <v>5</v>
      </c>
      <c r="B11640" s="107" t="s">
        <v>264</v>
      </c>
      <c r="C11640" s="110">
        <v>11</v>
      </c>
      <c r="D11640" s="109">
        <v>103829.64224635551</v>
      </c>
      <c r="E11640" s="109">
        <v>1190313.857756204</v>
      </c>
    </row>
    <row r="11641" spans="1:5" x14ac:dyDescent="0.35">
      <c r="A11641" s="107" t="s">
        <v>5</v>
      </c>
      <c r="B11641" s="107" t="s">
        <v>264</v>
      </c>
      <c r="C11641" s="110">
        <v>12</v>
      </c>
      <c r="D11641" s="109">
        <v>105909.2199640547</v>
      </c>
      <c r="E11641" s="109">
        <v>1201423.4636996179</v>
      </c>
    </row>
    <row r="11642" spans="1:5" x14ac:dyDescent="0.35">
      <c r="A11642" s="107" t="s">
        <v>5</v>
      </c>
      <c r="B11642" s="107" t="s">
        <v>263</v>
      </c>
      <c r="C11642" s="110">
        <v>1</v>
      </c>
      <c r="D11642" s="109">
        <v>908.76784673256248</v>
      </c>
      <c r="E11642" s="109">
        <v>66823.264212100898</v>
      </c>
    </row>
    <row r="11643" spans="1:5" x14ac:dyDescent="0.35">
      <c r="A11643" s="107" t="s">
        <v>5</v>
      </c>
      <c r="B11643" s="107" t="s">
        <v>263</v>
      </c>
      <c r="C11643" s="110">
        <v>2</v>
      </c>
      <c r="D11643" s="109">
        <v>749.83097661622094</v>
      </c>
      <c r="E11643" s="109">
        <v>53156.256880133842</v>
      </c>
    </row>
    <row r="11644" spans="1:5" x14ac:dyDescent="0.35">
      <c r="A11644" s="107" t="s">
        <v>5</v>
      </c>
      <c r="B11644" s="107" t="s">
        <v>263</v>
      </c>
      <c r="C11644" s="110">
        <v>3</v>
      </c>
      <c r="D11644" s="109">
        <v>671.71890306484318</v>
      </c>
      <c r="E11644" s="109">
        <v>50346.550937364402</v>
      </c>
    </row>
    <row r="11645" spans="1:5" x14ac:dyDescent="0.35">
      <c r="A11645" s="107" t="s">
        <v>5</v>
      </c>
      <c r="B11645" s="107" t="s">
        <v>263</v>
      </c>
      <c r="C11645" s="110">
        <v>4</v>
      </c>
      <c r="D11645" s="109">
        <v>446.47386551970811</v>
      </c>
      <c r="E11645" s="109">
        <v>30998.360986506661</v>
      </c>
    </row>
    <row r="11646" spans="1:5" x14ac:dyDescent="0.35">
      <c r="A11646" s="107" t="s">
        <v>5</v>
      </c>
      <c r="B11646" s="107" t="s">
        <v>263</v>
      </c>
      <c r="C11646" s="110">
        <v>5</v>
      </c>
      <c r="D11646" s="109">
        <v>293.88307188338479</v>
      </c>
      <c r="E11646" s="109">
        <v>21237.148735077961</v>
      </c>
    </row>
    <row r="11647" spans="1:5" x14ac:dyDescent="0.35">
      <c r="A11647" s="107" t="s">
        <v>5</v>
      </c>
      <c r="B11647" s="107" t="s">
        <v>263</v>
      </c>
      <c r="C11647" s="110">
        <v>6</v>
      </c>
      <c r="D11647" s="109">
        <v>168.7473364278633</v>
      </c>
      <c r="E11647" s="109">
        <v>10658.30802352568</v>
      </c>
    </row>
    <row r="11648" spans="1:5" x14ac:dyDescent="0.35">
      <c r="A11648" s="107" t="s">
        <v>5</v>
      </c>
      <c r="B11648" s="107" t="s">
        <v>263</v>
      </c>
      <c r="C11648" s="110">
        <v>7</v>
      </c>
      <c r="D11648" s="109">
        <v>247.78139758797741</v>
      </c>
      <c r="E11648" s="109">
        <v>14313.679704954229</v>
      </c>
    </row>
    <row r="11649" spans="1:5" x14ac:dyDescent="0.35">
      <c r="A11649" s="107" t="s">
        <v>5</v>
      </c>
      <c r="B11649" s="107" t="s">
        <v>263</v>
      </c>
      <c r="C11649" s="110">
        <v>8</v>
      </c>
      <c r="D11649" s="109">
        <v>396.74218365572938</v>
      </c>
      <c r="E11649" s="109">
        <v>23541.816876074321</v>
      </c>
    </row>
    <row r="11650" spans="1:5" x14ac:dyDescent="0.35">
      <c r="A11650" s="107" t="s">
        <v>5</v>
      </c>
      <c r="B11650" s="107" t="s">
        <v>263</v>
      </c>
      <c r="C11650" s="110">
        <v>9</v>
      </c>
      <c r="D11650" s="109">
        <v>541.09677195110271</v>
      </c>
      <c r="E11650" s="109">
        <v>26049.95223882818</v>
      </c>
    </row>
    <row r="11651" spans="1:5" x14ac:dyDescent="0.35">
      <c r="A11651" s="107" t="s">
        <v>5</v>
      </c>
      <c r="B11651" s="107" t="s">
        <v>263</v>
      </c>
      <c r="C11651" s="110">
        <v>10</v>
      </c>
      <c r="D11651" s="109">
        <v>696.73069843035023</v>
      </c>
      <c r="E11651" s="109">
        <v>7024.8149212644521</v>
      </c>
    </row>
    <row r="11652" spans="1:5" x14ac:dyDescent="0.35">
      <c r="A11652" s="107" t="s">
        <v>5</v>
      </c>
      <c r="B11652" s="107" t="s">
        <v>263</v>
      </c>
      <c r="C11652" s="110">
        <v>11</v>
      </c>
      <c r="D11652" s="109">
        <v>689.93024547740731</v>
      </c>
      <c r="E11652" s="109">
        <v>2714.8943182808748</v>
      </c>
    </row>
    <row r="11653" spans="1:5" x14ac:dyDescent="0.35">
      <c r="A11653" s="107" t="s">
        <v>5</v>
      </c>
      <c r="B11653" s="107" t="s">
        <v>263</v>
      </c>
      <c r="C11653" s="110">
        <v>12</v>
      </c>
      <c r="D11653" s="109">
        <v>798.28733090820401</v>
      </c>
      <c r="E11653" s="109">
        <v>4735.8050776583168</v>
      </c>
    </row>
    <row r="11654" spans="1:5" x14ac:dyDescent="0.35">
      <c r="A11654" s="107" t="s">
        <v>5</v>
      </c>
      <c r="B11654" s="107" t="s">
        <v>262</v>
      </c>
      <c r="C11654" s="110">
        <v>1</v>
      </c>
      <c r="D11654" s="109">
        <v>705.99487247065679</v>
      </c>
      <c r="E11654" s="109">
        <v>53643.22595805001</v>
      </c>
    </row>
    <row r="11655" spans="1:5" x14ac:dyDescent="0.35">
      <c r="A11655" s="107" t="s">
        <v>5</v>
      </c>
      <c r="B11655" s="107" t="s">
        <v>262</v>
      </c>
      <c r="C11655" s="110">
        <v>2</v>
      </c>
      <c r="D11655" s="109">
        <v>855.74572989851799</v>
      </c>
      <c r="E11655" s="109">
        <v>62389.462881616288</v>
      </c>
    </row>
    <row r="11656" spans="1:5" x14ac:dyDescent="0.35">
      <c r="A11656" s="107" t="s">
        <v>5</v>
      </c>
      <c r="B11656" s="107" t="s">
        <v>262</v>
      </c>
      <c r="C11656" s="110">
        <v>3</v>
      </c>
      <c r="D11656" s="109">
        <v>533.03734266396987</v>
      </c>
      <c r="E11656" s="109">
        <v>41443.308823830172</v>
      </c>
    </row>
    <row r="11657" spans="1:5" x14ac:dyDescent="0.35">
      <c r="A11657" s="107" t="s">
        <v>5</v>
      </c>
      <c r="B11657" s="107" t="s">
        <v>262</v>
      </c>
      <c r="C11657" s="110">
        <v>4</v>
      </c>
      <c r="D11657" s="109">
        <v>360.28444001676871</v>
      </c>
      <c r="E11657" s="109">
        <v>25825.280702798791</v>
      </c>
    </row>
    <row r="11658" spans="1:5" x14ac:dyDescent="0.35">
      <c r="A11658" s="107" t="s">
        <v>5</v>
      </c>
      <c r="B11658" s="107" t="s">
        <v>262</v>
      </c>
      <c r="C11658" s="110">
        <v>5</v>
      </c>
      <c r="D11658" s="109">
        <v>232.72926152910131</v>
      </c>
      <c r="E11658" s="109">
        <v>17357.503149962071</v>
      </c>
    </row>
    <row r="11659" spans="1:5" x14ac:dyDescent="0.35">
      <c r="A11659" s="107" t="s">
        <v>5</v>
      </c>
      <c r="B11659" s="107" t="s">
        <v>262</v>
      </c>
      <c r="C11659" s="110">
        <v>6</v>
      </c>
      <c r="D11659" s="109">
        <v>192.17003108838989</v>
      </c>
      <c r="E11659" s="109">
        <v>12812.868129497891</v>
      </c>
    </row>
    <row r="11660" spans="1:5" x14ac:dyDescent="0.35">
      <c r="A11660" s="107" t="s">
        <v>5</v>
      </c>
      <c r="B11660" s="107" t="s">
        <v>262</v>
      </c>
      <c r="C11660" s="110">
        <v>7</v>
      </c>
      <c r="D11660" s="109">
        <v>277.16299718527881</v>
      </c>
      <c r="E11660" s="109">
        <v>16918.941470100861</v>
      </c>
    </row>
    <row r="11661" spans="1:5" x14ac:dyDescent="0.35">
      <c r="A11661" s="107" t="s">
        <v>5</v>
      </c>
      <c r="B11661" s="107" t="s">
        <v>262</v>
      </c>
      <c r="C11661" s="110">
        <v>8</v>
      </c>
      <c r="D11661" s="109">
        <v>382.31080476752032</v>
      </c>
      <c r="E11661" s="109">
        <v>23826.841919796309</v>
      </c>
    </row>
    <row r="11662" spans="1:5" x14ac:dyDescent="0.35">
      <c r="A11662" s="107" t="s">
        <v>5</v>
      </c>
      <c r="B11662" s="107" t="s">
        <v>262</v>
      </c>
      <c r="C11662" s="110">
        <v>9</v>
      </c>
      <c r="D11662" s="109">
        <v>472.28507741098917</v>
      </c>
      <c r="E11662" s="109">
        <v>24665.704527431561</v>
      </c>
    </row>
    <row r="11663" spans="1:5" x14ac:dyDescent="0.35">
      <c r="A11663" s="107" t="s">
        <v>5</v>
      </c>
      <c r="B11663" s="107" t="s">
        <v>262</v>
      </c>
      <c r="C11663" s="110">
        <v>10</v>
      </c>
      <c r="D11663" s="109">
        <v>555.70855807481382</v>
      </c>
      <c r="E11663" s="109">
        <v>6109.4565447730592</v>
      </c>
    </row>
    <row r="11664" spans="1:5" x14ac:dyDescent="0.35">
      <c r="A11664" s="107" t="s">
        <v>5</v>
      </c>
      <c r="B11664" s="107" t="s">
        <v>262</v>
      </c>
      <c r="C11664" s="110">
        <v>11</v>
      </c>
      <c r="D11664" s="109">
        <v>585.6374904801329</v>
      </c>
      <c r="E11664" s="109">
        <v>2608.0997862866252</v>
      </c>
    </row>
    <row r="11665" spans="1:5" x14ac:dyDescent="0.35">
      <c r="A11665" s="107" t="s">
        <v>5</v>
      </c>
      <c r="B11665" s="107" t="s">
        <v>262</v>
      </c>
      <c r="C11665" s="110">
        <v>12</v>
      </c>
      <c r="D11665" s="109">
        <v>710.741486025428</v>
      </c>
      <c r="E11665" s="109">
        <v>4725.5122103236181</v>
      </c>
    </row>
    <row r="11666" spans="1:5" x14ac:dyDescent="0.35">
      <c r="A11666" s="107" t="s">
        <v>5</v>
      </c>
      <c r="B11666" s="107" t="s">
        <v>261</v>
      </c>
      <c r="C11666" s="110">
        <v>1</v>
      </c>
      <c r="D11666" s="109">
        <v>464.99047228407102</v>
      </c>
      <c r="E11666" s="109">
        <v>35813.405404655678</v>
      </c>
    </row>
    <row r="11667" spans="1:5" x14ac:dyDescent="0.35">
      <c r="A11667" s="107" t="s">
        <v>5</v>
      </c>
      <c r="B11667" s="107" t="s">
        <v>261</v>
      </c>
      <c r="C11667" s="110">
        <v>2</v>
      </c>
      <c r="D11667" s="109">
        <v>324.84360916766218</v>
      </c>
      <c r="E11667" s="109">
        <v>23977.964792052859</v>
      </c>
    </row>
    <row r="11668" spans="1:5" x14ac:dyDescent="0.35">
      <c r="A11668" s="107" t="s">
        <v>5</v>
      </c>
      <c r="B11668" s="107" t="s">
        <v>261</v>
      </c>
      <c r="C11668" s="110">
        <v>3</v>
      </c>
      <c r="D11668" s="109">
        <v>501.4482759874009</v>
      </c>
      <c r="E11668" s="109">
        <v>38908.486436264939</v>
      </c>
    </row>
    <row r="11669" spans="1:5" x14ac:dyDescent="0.35">
      <c r="A11669" s="107" t="s">
        <v>5</v>
      </c>
      <c r="B11669" s="107" t="s">
        <v>261</v>
      </c>
      <c r="C11669" s="110">
        <v>4</v>
      </c>
      <c r="D11669" s="109">
        <v>412.56216480820478</v>
      </c>
      <c r="E11669" s="109">
        <v>29615.53688903134</v>
      </c>
    </row>
    <row r="11670" spans="1:5" x14ac:dyDescent="0.35">
      <c r="A11670" s="107" t="s">
        <v>5</v>
      </c>
      <c r="B11670" s="107" t="s">
        <v>261</v>
      </c>
      <c r="C11670" s="110">
        <v>5</v>
      </c>
      <c r="D11670" s="109">
        <v>312.69276066655021</v>
      </c>
      <c r="E11670" s="109">
        <v>23043.07999884383</v>
      </c>
    </row>
    <row r="11671" spans="1:5" x14ac:dyDescent="0.35">
      <c r="A11671" s="107" t="s">
        <v>5</v>
      </c>
      <c r="B11671" s="107" t="s">
        <v>261</v>
      </c>
      <c r="C11671" s="110">
        <v>6</v>
      </c>
      <c r="D11671" s="109">
        <v>388.66724137934011</v>
      </c>
      <c r="E11671" s="109">
        <v>24632.215535676201</v>
      </c>
    </row>
    <row r="11672" spans="1:5" x14ac:dyDescent="0.35">
      <c r="A11672" s="107" t="s">
        <v>5</v>
      </c>
      <c r="B11672" s="107" t="s">
        <v>261</v>
      </c>
      <c r="C11672" s="110">
        <v>7</v>
      </c>
      <c r="D11672" s="109">
        <v>333.61551710239121</v>
      </c>
      <c r="E11672" s="109">
        <v>19527.652648813579</v>
      </c>
    </row>
    <row r="11673" spans="1:5" x14ac:dyDescent="0.35">
      <c r="A11673" s="107" t="s">
        <v>5</v>
      </c>
      <c r="B11673" s="107" t="s">
        <v>261</v>
      </c>
      <c r="C11673" s="110">
        <v>8</v>
      </c>
      <c r="D11673" s="109">
        <v>390.77586190617649</v>
      </c>
      <c r="E11673" s="109">
        <v>23453.689825642661</v>
      </c>
    </row>
    <row r="11674" spans="1:5" x14ac:dyDescent="0.35">
      <c r="A11674" s="107" t="s">
        <v>5</v>
      </c>
      <c r="B11674" s="107" t="s">
        <v>261</v>
      </c>
      <c r="C11674" s="110">
        <v>9</v>
      </c>
      <c r="D11674" s="109">
        <v>469.8103448275952</v>
      </c>
      <c r="E11674" s="109">
        <v>24803.371326934081</v>
      </c>
    </row>
    <row r="11675" spans="1:5" x14ac:dyDescent="0.35">
      <c r="A11675" s="107" t="s">
        <v>5</v>
      </c>
      <c r="B11675" s="107" t="s">
        <v>261</v>
      </c>
      <c r="C11675" s="110">
        <v>10</v>
      </c>
      <c r="D11675" s="109">
        <v>377.82893197147177</v>
      </c>
      <c r="E11675" s="109">
        <v>4785.6537797170131</v>
      </c>
    </row>
    <row r="11676" spans="1:5" x14ac:dyDescent="0.35">
      <c r="A11676" s="107" t="s">
        <v>5</v>
      </c>
      <c r="B11676" s="107" t="s">
        <v>261</v>
      </c>
      <c r="C11676" s="110">
        <v>11</v>
      </c>
      <c r="D11676" s="109">
        <v>495.08745917510561</v>
      </c>
      <c r="E11676" s="109">
        <v>2906.2412060792772</v>
      </c>
    </row>
    <row r="11677" spans="1:5" x14ac:dyDescent="0.35">
      <c r="A11677" s="107" t="s">
        <v>5</v>
      </c>
      <c r="B11677" s="107" t="s">
        <v>261</v>
      </c>
      <c r="C11677" s="110">
        <v>12</v>
      </c>
      <c r="D11677" s="109">
        <v>453.63104017628291</v>
      </c>
      <c r="E11677" s="109">
        <v>4020.1239881818719</v>
      </c>
    </row>
    <row r="11678" spans="1:5" x14ac:dyDescent="0.35">
      <c r="A11678" s="107" t="s">
        <v>5</v>
      </c>
      <c r="B11678" s="107" t="s">
        <v>260</v>
      </c>
      <c r="C11678" s="110">
        <v>1</v>
      </c>
      <c r="D11678" s="109">
        <v>415.20000380277651</v>
      </c>
      <c r="E11678" s="109">
        <v>42371.043005520711</v>
      </c>
    </row>
    <row r="11679" spans="1:5" x14ac:dyDescent="0.35">
      <c r="A11679" s="107" t="s">
        <v>5</v>
      </c>
      <c r="B11679" s="107" t="s">
        <v>260</v>
      </c>
      <c r="C11679" s="110">
        <v>2</v>
      </c>
      <c r="D11679" s="109">
        <v>323.99999505281448</v>
      </c>
      <c r="E11679" s="109">
        <v>30711.360448532199</v>
      </c>
    </row>
    <row r="11680" spans="1:5" x14ac:dyDescent="0.35">
      <c r="A11680" s="107" t="s">
        <v>5</v>
      </c>
      <c r="B11680" s="107" t="s">
        <v>260</v>
      </c>
      <c r="C11680" s="110">
        <v>3</v>
      </c>
      <c r="D11680" s="109">
        <v>292.31999486684782</v>
      </c>
      <c r="E11680" s="109">
        <v>27374.093815883949</v>
      </c>
    </row>
    <row r="11681" spans="1:5" x14ac:dyDescent="0.35">
      <c r="A11681" s="107" t="s">
        <v>5</v>
      </c>
      <c r="B11681" s="107" t="s">
        <v>260</v>
      </c>
      <c r="C11681" s="110">
        <v>4</v>
      </c>
      <c r="D11681" s="109">
        <v>439.2600025534627</v>
      </c>
      <c r="E11681" s="109">
        <v>22643.843102448649</v>
      </c>
    </row>
    <row r="11682" spans="1:5" x14ac:dyDescent="0.35">
      <c r="A11682" s="107" t="s">
        <v>5</v>
      </c>
      <c r="B11682" s="107" t="s">
        <v>260</v>
      </c>
      <c r="C11682" s="110">
        <v>5</v>
      </c>
      <c r="D11682" s="109">
        <v>454.80001068115251</v>
      </c>
      <c r="E11682" s="109">
        <v>33792.670308194538</v>
      </c>
    </row>
    <row r="11683" spans="1:5" x14ac:dyDescent="0.35">
      <c r="A11683" s="107" t="s">
        <v>5</v>
      </c>
      <c r="B11683" s="107" t="s">
        <v>260</v>
      </c>
      <c r="C11683" s="110">
        <v>6</v>
      </c>
      <c r="D11683" s="109">
        <v>438.38999891281111</v>
      </c>
      <c r="E11683" s="109">
        <v>26157.71222275788</v>
      </c>
    </row>
    <row r="11684" spans="1:5" x14ac:dyDescent="0.35">
      <c r="A11684" s="107" t="s">
        <v>5</v>
      </c>
      <c r="B11684" s="107" t="s">
        <v>260</v>
      </c>
      <c r="C11684" s="110">
        <v>7</v>
      </c>
      <c r="D11684" s="109">
        <v>425.88398005564829</v>
      </c>
      <c r="E11684" s="109">
        <v>25480.917185245711</v>
      </c>
    </row>
    <row r="11685" spans="1:5" x14ac:dyDescent="0.35">
      <c r="A11685" s="107" t="s">
        <v>5</v>
      </c>
      <c r="B11685" s="107" t="s">
        <v>260</v>
      </c>
      <c r="C11685" s="110">
        <v>8</v>
      </c>
      <c r="D11685" s="109">
        <v>455.04001152515428</v>
      </c>
      <c r="E11685" s="109">
        <v>36546.967754552563</v>
      </c>
    </row>
    <row r="11686" spans="1:5" x14ac:dyDescent="0.35">
      <c r="A11686" s="107" t="s">
        <v>5</v>
      </c>
      <c r="B11686" s="107" t="s">
        <v>260</v>
      </c>
      <c r="C11686" s="110">
        <v>9</v>
      </c>
      <c r="D11686" s="109">
        <v>453.1200016736982</v>
      </c>
      <c r="E11686" s="109">
        <v>41321.560478096362</v>
      </c>
    </row>
    <row r="11687" spans="1:5" x14ac:dyDescent="0.35">
      <c r="A11687" s="107" t="s">
        <v>5</v>
      </c>
      <c r="B11687" s="107" t="s">
        <v>260</v>
      </c>
      <c r="C11687" s="110">
        <v>10</v>
      </c>
      <c r="D11687" s="109">
        <v>384.47998636961012</v>
      </c>
      <c r="E11687" s="109">
        <v>22774.08471421323</v>
      </c>
    </row>
    <row r="11688" spans="1:5" x14ac:dyDescent="0.35">
      <c r="A11688" s="107" t="s">
        <v>5</v>
      </c>
      <c r="B11688" s="107" t="s">
        <v>260</v>
      </c>
      <c r="C11688" s="110">
        <v>11</v>
      </c>
      <c r="D11688" s="109">
        <v>432.56999826431257</v>
      </c>
      <c r="E11688" s="109">
        <v>25560.131160335721</v>
      </c>
    </row>
    <row r="11689" spans="1:5" x14ac:dyDescent="0.35">
      <c r="A11689" s="107" t="s">
        <v>5</v>
      </c>
      <c r="B11689" s="107" t="s">
        <v>260</v>
      </c>
      <c r="C11689" s="110">
        <v>12</v>
      </c>
      <c r="D11689" s="109">
        <v>435.41001236438768</v>
      </c>
      <c r="E11689" s="109">
        <v>22710.910633493109</v>
      </c>
    </row>
    <row r="11690" spans="1:5" x14ac:dyDescent="0.35">
      <c r="A11690" s="107" t="s">
        <v>5</v>
      </c>
      <c r="B11690" s="107" t="s">
        <v>259</v>
      </c>
      <c r="C11690" s="110">
        <v>1</v>
      </c>
      <c r="D11690" s="109">
        <v>3214.819028254522</v>
      </c>
      <c r="E11690" s="109">
        <v>237427.63508959801</v>
      </c>
    </row>
    <row r="11691" spans="1:5" x14ac:dyDescent="0.35">
      <c r="A11691" s="107" t="s">
        <v>5</v>
      </c>
      <c r="B11691" s="107" t="s">
        <v>259</v>
      </c>
      <c r="C11691" s="110">
        <v>2</v>
      </c>
      <c r="D11691" s="109">
        <v>2134.5622323558541</v>
      </c>
      <c r="E11691" s="109">
        <v>152620.8518387432</v>
      </c>
    </row>
    <row r="11692" spans="1:5" x14ac:dyDescent="0.35">
      <c r="A11692" s="107" t="s">
        <v>5</v>
      </c>
      <c r="B11692" s="107" t="s">
        <v>259</v>
      </c>
      <c r="C11692" s="110">
        <v>3</v>
      </c>
      <c r="D11692" s="109">
        <v>3029.3219431372631</v>
      </c>
      <c r="E11692" s="109">
        <v>228711.81140443109</v>
      </c>
    </row>
    <row r="11693" spans="1:5" x14ac:dyDescent="0.35">
      <c r="A11693" s="107" t="s">
        <v>5</v>
      </c>
      <c r="B11693" s="107" t="s">
        <v>259</v>
      </c>
      <c r="C11693" s="110">
        <v>4</v>
      </c>
      <c r="D11693" s="109">
        <v>2354.7902522999038</v>
      </c>
      <c r="E11693" s="109">
        <v>168296.5007095288</v>
      </c>
    </row>
    <row r="11694" spans="1:5" x14ac:dyDescent="0.35">
      <c r="A11694" s="107" t="s">
        <v>5</v>
      </c>
      <c r="B11694" s="107" t="s">
        <v>259</v>
      </c>
      <c r="C11694" s="110">
        <v>5</v>
      </c>
      <c r="D11694" s="109">
        <v>1675.5088002153341</v>
      </c>
      <c r="E11694" s="109">
        <v>120771.9413075155</v>
      </c>
    </row>
    <row r="11695" spans="1:5" x14ac:dyDescent="0.35">
      <c r="A11695" s="107" t="s">
        <v>5</v>
      </c>
      <c r="B11695" s="107" t="s">
        <v>259</v>
      </c>
      <c r="C11695" s="110">
        <v>6</v>
      </c>
      <c r="D11695" s="109">
        <v>1747.3155842130641</v>
      </c>
      <c r="E11695" s="109">
        <v>108695.12080505271</v>
      </c>
    </row>
    <row r="11696" spans="1:5" x14ac:dyDescent="0.35">
      <c r="A11696" s="107" t="s">
        <v>5</v>
      </c>
      <c r="B11696" s="107" t="s">
        <v>259</v>
      </c>
      <c r="C11696" s="110">
        <v>7</v>
      </c>
      <c r="D11696" s="109">
        <v>2489.4756828193949</v>
      </c>
      <c r="E11696" s="109">
        <v>144836.73994414639</v>
      </c>
    </row>
    <row r="11697" spans="1:5" x14ac:dyDescent="0.35">
      <c r="A11697" s="107" t="s">
        <v>5</v>
      </c>
      <c r="B11697" s="107" t="s">
        <v>259</v>
      </c>
      <c r="C11697" s="110">
        <v>8</v>
      </c>
      <c r="D11697" s="109">
        <v>2539.6727339597928</v>
      </c>
      <c r="E11697" s="109">
        <v>154209.50220434871</v>
      </c>
    </row>
    <row r="11698" spans="1:5" x14ac:dyDescent="0.35">
      <c r="A11698" s="107" t="s">
        <v>5</v>
      </c>
      <c r="B11698" s="107" t="s">
        <v>259</v>
      </c>
      <c r="C11698" s="110">
        <v>9</v>
      </c>
      <c r="D11698" s="109">
        <v>1735.6842956361261</v>
      </c>
      <c r="E11698" s="109">
        <v>91714.574196122325</v>
      </c>
    </row>
    <row r="11699" spans="1:5" x14ac:dyDescent="0.35">
      <c r="A11699" s="107" t="s">
        <v>5</v>
      </c>
      <c r="B11699" s="107" t="s">
        <v>259</v>
      </c>
      <c r="C11699" s="110">
        <v>10</v>
      </c>
      <c r="D11699" s="109">
        <v>1893.8476978839919</v>
      </c>
      <c r="E11699" s="109">
        <v>46085.199023442437</v>
      </c>
    </row>
    <row r="11700" spans="1:5" x14ac:dyDescent="0.35">
      <c r="A11700" s="107" t="s">
        <v>5</v>
      </c>
      <c r="B11700" s="107" t="s">
        <v>259</v>
      </c>
      <c r="C11700" s="110">
        <v>11</v>
      </c>
      <c r="D11700" s="109">
        <v>1998.2988767280881</v>
      </c>
      <c r="E11700" s="109">
        <v>40314.603313006963</v>
      </c>
    </row>
    <row r="11701" spans="1:5" x14ac:dyDescent="0.35">
      <c r="A11701" s="107" t="s">
        <v>5</v>
      </c>
      <c r="B11701" s="107" t="s">
        <v>259</v>
      </c>
      <c r="C11701" s="110">
        <v>12</v>
      </c>
      <c r="D11701" s="109">
        <v>2606.594747175955</v>
      </c>
      <c r="E11701" s="109">
        <v>49938.489614764818</v>
      </c>
    </row>
    <row r="11702" spans="1:5" x14ac:dyDescent="0.35">
      <c r="A11702" s="107" t="s">
        <v>5</v>
      </c>
      <c r="B11702" s="107" t="s">
        <v>258</v>
      </c>
      <c r="C11702" s="110">
        <v>1</v>
      </c>
      <c r="D11702" s="109">
        <v>855.84072963801771</v>
      </c>
      <c r="E11702" s="109">
        <v>65918.671536072434</v>
      </c>
    </row>
    <row r="11703" spans="1:5" x14ac:dyDescent="0.35">
      <c r="A11703" s="107" t="s">
        <v>5</v>
      </c>
      <c r="B11703" s="107" t="s">
        <v>258</v>
      </c>
      <c r="C11703" s="110">
        <v>2</v>
      </c>
      <c r="D11703" s="109">
        <v>651.91408403319713</v>
      </c>
      <c r="E11703" s="109">
        <v>48123.442905577933</v>
      </c>
    </row>
    <row r="11704" spans="1:5" x14ac:dyDescent="0.35">
      <c r="A11704" s="107" t="s">
        <v>5</v>
      </c>
      <c r="B11704" s="107" t="s">
        <v>258</v>
      </c>
      <c r="C11704" s="110">
        <v>3</v>
      </c>
      <c r="D11704" s="109">
        <v>650.97331073149826</v>
      </c>
      <c r="E11704" s="109">
        <v>50483.998903991203</v>
      </c>
    </row>
    <row r="11705" spans="1:5" x14ac:dyDescent="0.35">
      <c r="A11705" s="107" t="s">
        <v>5</v>
      </c>
      <c r="B11705" s="107" t="s">
        <v>258</v>
      </c>
      <c r="C11705" s="110">
        <v>4</v>
      </c>
      <c r="D11705" s="109">
        <v>354.76112455736552</v>
      </c>
      <c r="E11705" s="109">
        <v>25429.12618664086</v>
      </c>
    </row>
    <row r="11706" spans="1:5" x14ac:dyDescent="0.35">
      <c r="A11706" s="107" t="s">
        <v>5</v>
      </c>
      <c r="B11706" s="107" t="s">
        <v>258</v>
      </c>
      <c r="C11706" s="110">
        <v>5</v>
      </c>
      <c r="D11706" s="109">
        <v>245.62775559215399</v>
      </c>
      <c r="E11706" s="109">
        <v>18084.9092614275</v>
      </c>
    </row>
    <row r="11707" spans="1:5" x14ac:dyDescent="0.35">
      <c r="A11707" s="107" t="s">
        <v>5</v>
      </c>
      <c r="B11707" s="107" t="s">
        <v>258</v>
      </c>
      <c r="C11707" s="110">
        <v>6</v>
      </c>
      <c r="D11707" s="109">
        <v>230.54862938106311</v>
      </c>
      <c r="E11707" s="109">
        <v>14610.07176282271</v>
      </c>
    </row>
    <row r="11708" spans="1:5" x14ac:dyDescent="0.35">
      <c r="A11708" s="107" t="s">
        <v>5</v>
      </c>
      <c r="B11708" s="107" t="s">
        <v>258</v>
      </c>
      <c r="C11708" s="110">
        <v>7</v>
      </c>
      <c r="D11708" s="109">
        <v>321.13669402165931</v>
      </c>
      <c r="E11708" s="109">
        <v>18774.166081211639</v>
      </c>
    </row>
    <row r="11709" spans="1:5" x14ac:dyDescent="0.35">
      <c r="A11709" s="107" t="s">
        <v>5</v>
      </c>
      <c r="B11709" s="107" t="s">
        <v>258</v>
      </c>
      <c r="C11709" s="110">
        <v>8</v>
      </c>
      <c r="D11709" s="109">
        <v>431.04129633130668</v>
      </c>
      <c r="E11709" s="109">
        <v>25836.224177676981</v>
      </c>
    </row>
    <row r="11710" spans="1:5" x14ac:dyDescent="0.35">
      <c r="A11710" s="107" t="s">
        <v>5</v>
      </c>
      <c r="B11710" s="107" t="s">
        <v>258</v>
      </c>
      <c r="C11710" s="110">
        <v>9</v>
      </c>
      <c r="D11710" s="109">
        <v>561.17826295294583</v>
      </c>
      <c r="E11710" s="109">
        <v>29558.811927118219</v>
      </c>
    </row>
    <row r="11711" spans="1:5" x14ac:dyDescent="0.35">
      <c r="A11711" s="107" t="s">
        <v>5</v>
      </c>
      <c r="B11711" s="107" t="s">
        <v>258</v>
      </c>
      <c r="C11711" s="110">
        <v>10</v>
      </c>
      <c r="D11711" s="109">
        <v>692.87284438550626</v>
      </c>
      <c r="E11711" s="109">
        <v>8607.2908447033224</v>
      </c>
    </row>
    <row r="11712" spans="1:5" x14ac:dyDescent="0.35">
      <c r="A11712" s="107" t="s">
        <v>5</v>
      </c>
      <c r="B11712" s="107" t="s">
        <v>258</v>
      </c>
      <c r="C11712" s="110">
        <v>11</v>
      </c>
      <c r="D11712" s="109">
        <v>744.51528949213457</v>
      </c>
      <c r="E11712" s="109">
        <v>4440.8913934759821</v>
      </c>
    </row>
    <row r="11713" spans="1:5" x14ac:dyDescent="0.35">
      <c r="A11713" s="107" t="s">
        <v>5</v>
      </c>
      <c r="B11713" s="107" t="s">
        <v>258</v>
      </c>
      <c r="C11713" s="110">
        <v>12</v>
      </c>
      <c r="D11713" s="109">
        <v>831.71451517731907</v>
      </c>
      <c r="E11713" s="109">
        <v>7198.0862700682273</v>
      </c>
    </row>
    <row r="11714" spans="1:5" x14ac:dyDescent="0.35">
      <c r="A11714" s="107" t="s">
        <v>5</v>
      </c>
      <c r="B11714" s="107" t="s">
        <v>257</v>
      </c>
      <c r="C11714" s="110">
        <v>1</v>
      </c>
      <c r="D11714" s="109">
        <v>606.53952655019066</v>
      </c>
      <c r="E11714" s="109">
        <v>46698.182542571907</v>
      </c>
    </row>
    <row r="11715" spans="1:5" x14ac:dyDescent="0.35">
      <c r="A11715" s="107" t="s">
        <v>5</v>
      </c>
      <c r="B11715" s="107" t="s">
        <v>257</v>
      </c>
      <c r="C11715" s="110">
        <v>2</v>
      </c>
      <c r="D11715" s="109">
        <v>651.25722464094133</v>
      </c>
      <c r="E11715" s="109">
        <v>48042.19197035674</v>
      </c>
    </row>
    <row r="11716" spans="1:5" x14ac:dyDescent="0.35">
      <c r="A11716" s="107" t="s">
        <v>5</v>
      </c>
      <c r="B11716" s="107" t="s">
        <v>257</v>
      </c>
      <c r="C11716" s="110">
        <v>3</v>
      </c>
      <c r="D11716" s="109">
        <v>518.31463251875232</v>
      </c>
      <c r="E11716" s="109">
        <v>40203.714727513943</v>
      </c>
    </row>
    <row r="11717" spans="1:5" x14ac:dyDescent="0.35">
      <c r="A11717" s="107" t="s">
        <v>5</v>
      </c>
      <c r="B11717" s="107" t="s">
        <v>257</v>
      </c>
      <c r="C11717" s="110">
        <v>4</v>
      </c>
      <c r="D11717" s="109">
        <v>430.87083435958732</v>
      </c>
      <c r="E11717" s="109">
        <v>30936.314993050692</v>
      </c>
    </row>
    <row r="11718" spans="1:5" x14ac:dyDescent="0.35">
      <c r="A11718" s="107" t="s">
        <v>5</v>
      </c>
      <c r="B11718" s="107" t="s">
        <v>257</v>
      </c>
      <c r="C11718" s="110">
        <v>5</v>
      </c>
      <c r="D11718" s="109">
        <v>335.1972726290611</v>
      </c>
      <c r="E11718" s="109">
        <v>24724.653020385071</v>
      </c>
    </row>
    <row r="11719" spans="1:5" x14ac:dyDescent="0.35">
      <c r="A11719" s="107" t="s">
        <v>5</v>
      </c>
      <c r="B11719" s="107" t="s">
        <v>257</v>
      </c>
      <c r="C11719" s="110">
        <v>6</v>
      </c>
      <c r="D11719" s="109">
        <v>227.11437838130399</v>
      </c>
      <c r="E11719" s="109">
        <v>14764.242200983261</v>
      </c>
    </row>
    <row r="11720" spans="1:5" x14ac:dyDescent="0.35">
      <c r="A11720" s="107" t="s">
        <v>5</v>
      </c>
      <c r="B11720" s="107" t="s">
        <v>257</v>
      </c>
      <c r="C11720" s="110">
        <v>7</v>
      </c>
      <c r="D11720" s="109">
        <v>222.34058640144929</v>
      </c>
      <c r="E11720" s="109">
        <v>13357.899202825231</v>
      </c>
    </row>
    <row r="11721" spans="1:5" x14ac:dyDescent="0.35">
      <c r="A11721" s="107" t="s">
        <v>5</v>
      </c>
      <c r="B11721" s="107" t="s">
        <v>257</v>
      </c>
      <c r="C11721" s="110">
        <v>8</v>
      </c>
      <c r="D11721" s="109">
        <v>412.31330748660002</v>
      </c>
      <c r="E11721" s="109">
        <v>25274.202602099958</v>
      </c>
    </row>
    <row r="11722" spans="1:5" x14ac:dyDescent="0.35">
      <c r="A11722" s="107" t="s">
        <v>5</v>
      </c>
      <c r="B11722" s="107" t="s">
        <v>257</v>
      </c>
      <c r="C11722" s="110">
        <v>9</v>
      </c>
      <c r="D11722" s="109">
        <v>499.28580401069468</v>
      </c>
      <c r="E11722" s="109">
        <v>26401.2715250418</v>
      </c>
    </row>
    <row r="11723" spans="1:5" x14ac:dyDescent="0.35">
      <c r="A11723" s="107" t="s">
        <v>5</v>
      </c>
      <c r="B11723" s="107" t="s">
        <v>257</v>
      </c>
      <c r="C11723" s="110">
        <v>10</v>
      </c>
      <c r="D11723" s="109">
        <v>644.09952701260181</v>
      </c>
      <c r="E11723" s="109">
        <v>7839.1637381994369</v>
      </c>
    </row>
    <row r="11724" spans="1:5" x14ac:dyDescent="0.35">
      <c r="A11724" s="107" t="s">
        <v>5</v>
      </c>
      <c r="B11724" s="107" t="s">
        <v>257</v>
      </c>
      <c r="C11724" s="110">
        <v>11</v>
      </c>
      <c r="D11724" s="109">
        <v>694.58652704957251</v>
      </c>
      <c r="E11724" s="109">
        <v>3679.4908435628249</v>
      </c>
    </row>
    <row r="11725" spans="1:5" x14ac:dyDescent="0.35">
      <c r="A11725" s="107" t="s">
        <v>5</v>
      </c>
      <c r="B11725" s="107" t="s">
        <v>257</v>
      </c>
      <c r="C11725" s="110">
        <v>12</v>
      </c>
      <c r="D11725" s="109">
        <v>811.60945322770647</v>
      </c>
      <c r="E11725" s="109">
        <v>6610.1330542764199</v>
      </c>
    </row>
    <row r="11726" spans="1:5" x14ac:dyDescent="0.35">
      <c r="A11726" s="107" t="s">
        <v>5</v>
      </c>
      <c r="B11726" s="107" t="s">
        <v>256</v>
      </c>
      <c r="C11726" s="110">
        <v>1</v>
      </c>
      <c r="D11726" s="109">
        <v>1859.8908068559219</v>
      </c>
      <c r="E11726" s="109">
        <v>143196.04181268669</v>
      </c>
    </row>
    <row r="11727" spans="1:5" x14ac:dyDescent="0.35">
      <c r="A11727" s="107" t="s">
        <v>5</v>
      </c>
      <c r="B11727" s="107" t="s">
        <v>256</v>
      </c>
      <c r="C11727" s="110">
        <v>2</v>
      </c>
      <c r="D11727" s="109">
        <v>1506.862148329383</v>
      </c>
      <c r="E11727" s="109">
        <v>111139.15782042011</v>
      </c>
    </row>
    <row r="11728" spans="1:5" x14ac:dyDescent="0.35">
      <c r="A11728" s="107" t="s">
        <v>5</v>
      </c>
      <c r="B11728" s="107" t="s">
        <v>256</v>
      </c>
      <c r="C11728" s="110">
        <v>3</v>
      </c>
      <c r="D11728" s="109">
        <v>1356.162624403619</v>
      </c>
      <c r="E11728" s="109">
        <v>105192.29029410311</v>
      </c>
    </row>
    <row r="11729" spans="1:5" x14ac:dyDescent="0.35">
      <c r="A11729" s="107" t="s">
        <v>5</v>
      </c>
      <c r="B11729" s="107" t="s">
        <v>256</v>
      </c>
      <c r="C11729" s="110">
        <v>4</v>
      </c>
      <c r="D11729" s="109">
        <v>944.2890081692226</v>
      </c>
      <c r="E11729" s="109">
        <v>67705.255402112685</v>
      </c>
    </row>
    <row r="11730" spans="1:5" x14ac:dyDescent="0.35">
      <c r="A11730" s="107" t="s">
        <v>5</v>
      </c>
      <c r="B11730" s="107" t="s">
        <v>256</v>
      </c>
      <c r="C11730" s="110">
        <v>5</v>
      </c>
      <c r="D11730" s="109">
        <v>733.96520909919627</v>
      </c>
      <c r="E11730" s="109">
        <v>54085.250703308637</v>
      </c>
    </row>
    <row r="11731" spans="1:5" x14ac:dyDescent="0.35">
      <c r="A11731" s="107" t="s">
        <v>5</v>
      </c>
      <c r="B11731" s="107" t="s">
        <v>256</v>
      </c>
      <c r="C11731" s="110">
        <v>6</v>
      </c>
      <c r="D11731" s="109">
        <v>448.64659764931213</v>
      </c>
      <c r="E11731" s="109">
        <v>29160.23726774332</v>
      </c>
    </row>
    <row r="11732" spans="1:5" x14ac:dyDescent="0.35">
      <c r="A11732" s="107" t="s">
        <v>5</v>
      </c>
      <c r="B11732" s="107" t="s">
        <v>256</v>
      </c>
      <c r="C11732" s="110">
        <v>7</v>
      </c>
      <c r="D11732" s="109">
        <v>688.40466906786344</v>
      </c>
      <c r="E11732" s="109">
        <v>41324.265991292697</v>
      </c>
    </row>
    <row r="11733" spans="1:5" x14ac:dyDescent="0.35">
      <c r="A11733" s="107" t="s">
        <v>5</v>
      </c>
      <c r="B11733" s="107" t="s">
        <v>256</v>
      </c>
      <c r="C11733" s="110">
        <v>8</v>
      </c>
      <c r="D11733" s="109">
        <v>877.88880885711262</v>
      </c>
      <c r="E11733" s="109">
        <v>53789.688218387753</v>
      </c>
    </row>
    <row r="11734" spans="1:5" x14ac:dyDescent="0.35">
      <c r="A11734" s="107" t="s">
        <v>5</v>
      </c>
      <c r="B11734" s="107" t="s">
        <v>256</v>
      </c>
      <c r="C11734" s="110">
        <v>9</v>
      </c>
      <c r="D11734" s="109">
        <v>1196.968535860392</v>
      </c>
      <c r="E11734" s="109">
        <v>63365.599606678428</v>
      </c>
    </row>
    <row r="11735" spans="1:5" x14ac:dyDescent="0.35">
      <c r="A11735" s="107" t="s">
        <v>5</v>
      </c>
      <c r="B11735" s="107" t="s">
        <v>256</v>
      </c>
      <c r="C11735" s="110">
        <v>10</v>
      </c>
      <c r="D11735" s="109">
        <v>1478.3640073276099</v>
      </c>
      <c r="E11735" s="109">
        <v>17964.46158210377</v>
      </c>
    </row>
    <row r="11736" spans="1:5" x14ac:dyDescent="0.35">
      <c r="A11736" s="107" t="s">
        <v>5</v>
      </c>
      <c r="B11736" s="107" t="s">
        <v>256</v>
      </c>
      <c r="C11736" s="110">
        <v>11</v>
      </c>
      <c r="D11736" s="109">
        <v>1672.21721924691</v>
      </c>
      <c r="E11736" s="109">
        <v>8881.0318690935856</v>
      </c>
    </row>
    <row r="11737" spans="1:5" x14ac:dyDescent="0.35">
      <c r="A11737" s="107" t="s">
        <v>5</v>
      </c>
      <c r="B11737" s="107" t="s">
        <v>256</v>
      </c>
      <c r="C11737" s="110">
        <v>12</v>
      </c>
      <c r="D11737" s="109">
        <v>1842.6568033704209</v>
      </c>
      <c r="E11737" s="109">
        <v>15654.956475622341</v>
      </c>
    </row>
    <row r="11738" spans="1:5" x14ac:dyDescent="0.35">
      <c r="A11738" s="107" t="s">
        <v>5</v>
      </c>
      <c r="B11738" s="107" t="s">
        <v>255</v>
      </c>
      <c r="C11738" s="110">
        <v>1</v>
      </c>
      <c r="D11738" s="109">
        <v>1442.3035876931999</v>
      </c>
      <c r="E11738" s="109">
        <v>108092.89039879919</v>
      </c>
    </row>
    <row r="11739" spans="1:5" x14ac:dyDescent="0.35">
      <c r="A11739" s="107" t="s">
        <v>5</v>
      </c>
      <c r="B11739" s="107" t="s">
        <v>255</v>
      </c>
      <c r="C11739" s="110">
        <v>2</v>
      </c>
      <c r="D11739" s="109">
        <v>1566.4288883943721</v>
      </c>
      <c r="E11739" s="109">
        <v>112701.450860337</v>
      </c>
    </row>
    <row r="11740" spans="1:5" x14ac:dyDescent="0.35">
      <c r="A11740" s="107" t="s">
        <v>5</v>
      </c>
      <c r="B11740" s="107" t="s">
        <v>255</v>
      </c>
      <c r="C11740" s="110">
        <v>3</v>
      </c>
      <c r="D11740" s="109">
        <v>1277.7734531495021</v>
      </c>
      <c r="E11740" s="109">
        <v>98264.028530291194</v>
      </c>
    </row>
    <row r="11741" spans="1:5" x14ac:dyDescent="0.35">
      <c r="A11741" s="107" t="s">
        <v>5</v>
      </c>
      <c r="B11741" s="107" t="s">
        <v>255</v>
      </c>
      <c r="C11741" s="110">
        <v>4</v>
      </c>
      <c r="D11741" s="109">
        <v>1057.331872721403</v>
      </c>
      <c r="E11741" s="109">
        <v>74816.527573976404</v>
      </c>
    </row>
    <row r="11742" spans="1:5" x14ac:dyDescent="0.35">
      <c r="A11742" s="107" t="s">
        <v>5</v>
      </c>
      <c r="B11742" s="107" t="s">
        <v>255</v>
      </c>
      <c r="C11742" s="110">
        <v>5</v>
      </c>
      <c r="D11742" s="109">
        <v>776.26643053305884</v>
      </c>
      <c r="E11742" s="109">
        <v>57250.758240940762</v>
      </c>
    </row>
    <row r="11743" spans="1:5" x14ac:dyDescent="0.35">
      <c r="A11743" s="107" t="s">
        <v>5</v>
      </c>
      <c r="B11743" s="107" t="s">
        <v>255</v>
      </c>
      <c r="C11743" s="110">
        <v>6</v>
      </c>
      <c r="D11743" s="109">
        <v>475.07706124202099</v>
      </c>
      <c r="E11743" s="109">
        <v>31025.54487674636</v>
      </c>
    </row>
    <row r="11744" spans="1:5" x14ac:dyDescent="0.35">
      <c r="A11744" s="107" t="s">
        <v>5</v>
      </c>
      <c r="B11744" s="107" t="s">
        <v>255</v>
      </c>
      <c r="C11744" s="110">
        <v>7</v>
      </c>
      <c r="D11744" s="109">
        <v>745.78031663032289</v>
      </c>
      <c r="E11744" s="109">
        <v>44544.28482702504</v>
      </c>
    </row>
    <row r="11745" spans="1:5" x14ac:dyDescent="0.35">
      <c r="A11745" s="107" t="s">
        <v>5</v>
      </c>
      <c r="B11745" s="107" t="s">
        <v>255</v>
      </c>
      <c r="C11745" s="110">
        <v>8</v>
      </c>
      <c r="D11745" s="109">
        <v>600.38801567756173</v>
      </c>
      <c r="E11745" s="109">
        <v>36831.536397677854</v>
      </c>
    </row>
    <row r="11746" spans="1:5" x14ac:dyDescent="0.35">
      <c r="A11746" s="107" t="s">
        <v>5</v>
      </c>
      <c r="B11746" s="107" t="s">
        <v>255</v>
      </c>
      <c r="C11746" s="110">
        <v>9</v>
      </c>
      <c r="D11746" s="109">
        <v>1341.789630235487</v>
      </c>
      <c r="E11746" s="109">
        <v>68652.472388172609</v>
      </c>
    </row>
    <row r="11747" spans="1:5" x14ac:dyDescent="0.35">
      <c r="A11747" s="107" t="s">
        <v>5</v>
      </c>
      <c r="B11747" s="107" t="s">
        <v>255</v>
      </c>
      <c r="C11747" s="110">
        <v>10</v>
      </c>
      <c r="D11747" s="109">
        <v>934.91605575293841</v>
      </c>
      <c r="E11747" s="109">
        <v>9599.6792693527077</v>
      </c>
    </row>
    <row r="11748" spans="1:5" x14ac:dyDescent="0.35">
      <c r="A11748" s="107" t="s">
        <v>5</v>
      </c>
      <c r="B11748" s="107" t="s">
        <v>255</v>
      </c>
      <c r="C11748" s="110">
        <v>11</v>
      </c>
      <c r="D11748" s="109">
        <v>1790.9724603023881</v>
      </c>
      <c r="E11748" s="109">
        <v>5414.6386727819181</v>
      </c>
    </row>
    <row r="11749" spans="1:5" x14ac:dyDescent="0.35">
      <c r="A11749" s="107" t="s">
        <v>5</v>
      </c>
      <c r="B11749" s="107" t="s">
        <v>255</v>
      </c>
      <c r="C11749" s="110">
        <v>12</v>
      </c>
      <c r="D11749" s="109">
        <v>1846.596322658025</v>
      </c>
      <c r="E11749" s="109">
        <v>9209.4836717230028</v>
      </c>
    </row>
    <row r="11750" spans="1:5" x14ac:dyDescent="0.35">
      <c r="A11750" s="107" t="s">
        <v>5</v>
      </c>
      <c r="B11750" s="107" t="s">
        <v>254</v>
      </c>
      <c r="C11750" s="110">
        <v>1</v>
      </c>
      <c r="D11750" s="109">
        <v>738.81924820677193</v>
      </c>
      <c r="E11750" s="109">
        <v>68981.803129518623</v>
      </c>
    </row>
    <row r="11751" spans="1:5" x14ac:dyDescent="0.35">
      <c r="A11751" s="107" t="s">
        <v>5</v>
      </c>
      <c r="B11751" s="107" t="s">
        <v>254</v>
      </c>
      <c r="C11751" s="110">
        <v>2</v>
      </c>
      <c r="D11751" s="109">
        <v>588.76227743348272</v>
      </c>
      <c r="E11751" s="109">
        <v>50640.143387047006</v>
      </c>
    </row>
    <row r="11752" spans="1:5" x14ac:dyDescent="0.35">
      <c r="A11752" s="107" t="s">
        <v>5</v>
      </c>
      <c r="B11752" s="107" t="s">
        <v>254</v>
      </c>
      <c r="C11752" s="110">
        <v>3</v>
      </c>
      <c r="D11752" s="109">
        <v>558.76570330830589</v>
      </c>
      <c r="E11752" s="109">
        <v>48840.72798684243</v>
      </c>
    </row>
    <row r="11753" spans="1:5" x14ac:dyDescent="0.35">
      <c r="A11753" s="107" t="s">
        <v>5</v>
      </c>
      <c r="B11753" s="107" t="s">
        <v>254</v>
      </c>
      <c r="C11753" s="110">
        <v>4</v>
      </c>
      <c r="D11753" s="109">
        <v>368.90190666223702</v>
      </c>
      <c r="E11753" s="109">
        <v>29341.081820888739</v>
      </c>
    </row>
    <row r="11754" spans="1:5" x14ac:dyDescent="0.35">
      <c r="A11754" s="107" t="s">
        <v>5</v>
      </c>
      <c r="B11754" s="107" t="s">
        <v>254</v>
      </c>
      <c r="C11754" s="110">
        <v>5</v>
      </c>
      <c r="D11754" s="109">
        <v>322.88672157614491</v>
      </c>
      <c r="E11754" s="109">
        <v>23070.842619975279</v>
      </c>
    </row>
    <row r="11755" spans="1:5" x14ac:dyDescent="0.35">
      <c r="A11755" s="107" t="s">
        <v>5</v>
      </c>
      <c r="B11755" s="107" t="s">
        <v>254</v>
      </c>
      <c r="C11755" s="110">
        <v>6</v>
      </c>
      <c r="D11755" s="109">
        <v>276.69080678774208</v>
      </c>
      <c r="E11755" s="109">
        <v>17801.22254518071</v>
      </c>
    </row>
    <row r="11756" spans="1:5" x14ac:dyDescent="0.35">
      <c r="A11756" s="107" t="s">
        <v>5</v>
      </c>
      <c r="B11756" s="107" t="s">
        <v>254</v>
      </c>
      <c r="C11756" s="110">
        <v>7</v>
      </c>
      <c r="D11756" s="109">
        <v>343.09440807773109</v>
      </c>
      <c r="E11756" s="109">
        <v>22735.44673093217</v>
      </c>
    </row>
    <row r="11757" spans="1:5" x14ac:dyDescent="0.35">
      <c r="A11757" s="107" t="s">
        <v>5</v>
      </c>
      <c r="B11757" s="107" t="s">
        <v>254</v>
      </c>
      <c r="C11757" s="110">
        <v>8</v>
      </c>
      <c r="D11757" s="109">
        <v>453.34667918035188</v>
      </c>
      <c r="E11757" s="109">
        <v>25539.30886053872</v>
      </c>
    </row>
    <row r="11758" spans="1:5" x14ac:dyDescent="0.35">
      <c r="A11758" s="107" t="s">
        <v>5</v>
      </c>
      <c r="B11758" s="107" t="s">
        <v>254</v>
      </c>
      <c r="C11758" s="110">
        <v>9</v>
      </c>
      <c r="D11758" s="109">
        <v>550.10339011334861</v>
      </c>
      <c r="E11758" s="109">
        <v>26968.279817731251</v>
      </c>
    </row>
    <row r="11759" spans="1:5" x14ac:dyDescent="0.35">
      <c r="A11759" s="107" t="s">
        <v>5</v>
      </c>
      <c r="B11759" s="107" t="s">
        <v>254</v>
      </c>
      <c r="C11759" s="110">
        <v>10</v>
      </c>
      <c r="D11759" s="109">
        <v>595.15701918470108</v>
      </c>
      <c r="E11759" s="109">
        <v>8737.7556250974867</v>
      </c>
    </row>
    <row r="11760" spans="1:5" x14ac:dyDescent="0.35">
      <c r="A11760" s="107" t="s">
        <v>5</v>
      </c>
      <c r="B11760" s="107" t="s">
        <v>254</v>
      </c>
      <c r="C11760" s="110">
        <v>11</v>
      </c>
      <c r="D11760" s="109">
        <v>647.56361926840395</v>
      </c>
      <c r="E11760" s="109">
        <v>3927.9502630280049</v>
      </c>
    </row>
    <row r="11761" spans="1:5" x14ac:dyDescent="0.35">
      <c r="A11761" s="107" t="s">
        <v>5</v>
      </c>
      <c r="B11761" s="107" t="s">
        <v>254</v>
      </c>
      <c r="C11761" s="110">
        <v>12</v>
      </c>
      <c r="D11761" s="109">
        <v>719.20944738329081</v>
      </c>
      <c r="E11761" s="109">
        <v>6563.0028409078459</v>
      </c>
    </row>
    <row r="11762" spans="1:5" x14ac:dyDescent="0.35">
      <c r="A11762" s="107" t="s">
        <v>5</v>
      </c>
      <c r="B11762" s="107" t="s">
        <v>99</v>
      </c>
      <c r="C11762" s="110">
        <v>1</v>
      </c>
      <c r="D11762" s="109">
        <v>8666.0225373508038</v>
      </c>
      <c r="E11762" s="109">
        <v>318252.92823907267</v>
      </c>
    </row>
    <row r="11763" spans="1:5" x14ac:dyDescent="0.35">
      <c r="A11763" s="107" t="s">
        <v>5</v>
      </c>
      <c r="B11763" s="107" t="s">
        <v>99</v>
      </c>
      <c r="C11763" s="110">
        <v>2</v>
      </c>
      <c r="D11763" s="109">
        <v>10004.732534183369</v>
      </c>
      <c r="E11763" s="109">
        <v>389823.66519780242</v>
      </c>
    </row>
    <row r="11764" spans="1:5" x14ac:dyDescent="0.35">
      <c r="A11764" s="107" t="s">
        <v>5</v>
      </c>
      <c r="B11764" s="107" t="s">
        <v>99</v>
      </c>
      <c r="C11764" s="110">
        <v>3</v>
      </c>
      <c r="D11764" s="109">
        <v>12519.62411705273</v>
      </c>
      <c r="E11764" s="109">
        <v>602465.20930636302</v>
      </c>
    </row>
    <row r="11765" spans="1:5" x14ac:dyDescent="0.35">
      <c r="A11765" s="107" t="s">
        <v>5</v>
      </c>
      <c r="B11765" s="107" t="s">
        <v>99</v>
      </c>
      <c r="C11765" s="110">
        <v>4</v>
      </c>
      <c r="D11765" s="109">
        <v>12700.718160129119</v>
      </c>
      <c r="E11765" s="109">
        <v>538802.99592134368</v>
      </c>
    </row>
    <row r="11766" spans="1:5" x14ac:dyDescent="0.35">
      <c r="A11766" s="107" t="s">
        <v>5</v>
      </c>
      <c r="B11766" s="107" t="s">
        <v>99</v>
      </c>
      <c r="C11766" s="110">
        <v>5</v>
      </c>
      <c r="D11766" s="109">
        <v>10819.606306987071</v>
      </c>
      <c r="E11766" s="109">
        <v>732993.77065185388</v>
      </c>
    </row>
    <row r="11767" spans="1:5" x14ac:dyDescent="0.35">
      <c r="A11767" s="107" t="s">
        <v>5</v>
      </c>
      <c r="B11767" s="107" t="s">
        <v>99</v>
      </c>
      <c r="C11767" s="110">
        <v>6</v>
      </c>
      <c r="D11767" s="109">
        <v>10467.56066150434</v>
      </c>
      <c r="E11767" s="109">
        <v>648074.55524073087</v>
      </c>
    </row>
    <row r="11768" spans="1:5" x14ac:dyDescent="0.35">
      <c r="A11768" s="107" t="s">
        <v>5</v>
      </c>
      <c r="B11768" s="107" t="s">
        <v>99</v>
      </c>
      <c r="C11768" s="110">
        <v>7</v>
      </c>
      <c r="D11768" s="109">
        <v>13339.78902301318</v>
      </c>
      <c r="E11768" s="109">
        <v>324437.71325183468</v>
      </c>
    </row>
    <row r="11769" spans="1:5" x14ac:dyDescent="0.35">
      <c r="A11769" s="107" t="s">
        <v>5</v>
      </c>
      <c r="B11769" s="107" t="s">
        <v>99</v>
      </c>
      <c r="C11769" s="110">
        <v>8</v>
      </c>
      <c r="D11769" s="109">
        <v>8398.10041564313</v>
      </c>
      <c r="E11769" s="109">
        <v>61372.48606773193</v>
      </c>
    </row>
    <row r="11770" spans="1:5" x14ac:dyDescent="0.35">
      <c r="A11770" s="107" t="s">
        <v>5</v>
      </c>
      <c r="B11770" s="107" t="s">
        <v>99</v>
      </c>
      <c r="C11770" s="110">
        <v>9</v>
      </c>
      <c r="D11770" s="109">
        <v>7248.1100889214531</v>
      </c>
      <c r="E11770" s="109">
        <v>71039.0623022371</v>
      </c>
    </row>
    <row r="11771" spans="1:5" x14ac:dyDescent="0.35">
      <c r="A11771" s="107" t="s">
        <v>5</v>
      </c>
      <c r="B11771" s="107" t="s">
        <v>99</v>
      </c>
      <c r="C11771" s="110">
        <v>10</v>
      </c>
      <c r="D11771" s="109">
        <v>6069.3421487482301</v>
      </c>
      <c r="E11771" s="109">
        <v>33101.36997140952</v>
      </c>
    </row>
    <row r="11772" spans="1:5" x14ac:dyDescent="0.35">
      <c r="A11772" s="107" t="s">
        <v>5</v>
      </c>
      <c r="B11772" s="107" t="s">
        <v>99</v>
      </c>
      <c r="C11772" s="110">
        <v>11</v>
      </c>
      <c r="D11772" s="109">
        <v>8627.8664761669752</v>
      </c>
      <c r="E11772" s="109">
        <v>33049.689514256323</v>
      </c>
    </row>
    <row r="11773" spans="1:5" x14ac:dyDescent="0.35">
      <c r="A11773" s="107" t="s">
        <v>5</v>
      </c>
      <c r="B11773" s="107" t="s">
        <v>99</v>
      </c>
      <c r="C11773" s="110">
        <v>12</v>
      </c>
      <c r="D11773" s="109">
        <v>9306.3301299254326</v>
      </c>
      <c r="E11773" s="109">
        <v>42448.742512088553</v>
      </c>
    </row>
    <row r="11774" spans="1:5" x14ac:dyDescent="0.35">
      <c r="A11774" s="107" t="s">
        <v>5</v>
      </c>
      <c r="B11774" s="107" t="s">
        <v>100</v>
      </c>
      <c r="C11774" s="110">
        <v>1</v>
      </c>
      <c r="D11774" s="109">
        <v>2277.1200256347638</v>
      </c>
      <c r="E11774" s="109">
        <v>229081.84452485249</v>
      </c>
    </row>
    <row r="11775" spans="1:5" x14ac:dyDescent="0.35">
      <c r="A11775" s="107" t="s">
        <v>5</v>
      </c>
      <c r="B11775" s="107" t="s">
        <v>100</v>
      </c>
      <c r="C11775" s="110">
        <v>2</v>
      </c>
      <c r="D11775" s="109">
        <v>2587.9199442863492</v>
      </c>
      <c r="E11775" s="109">
        <v>245422.1948988738</v>
      </c>
    </row>
    <row r="11776" spans="1:5" x14ac:dyDescent="0.35">
      <c r="A11776" s="107" t="s">
        <v>5</v>
      </c>
      <c r="B11776" s="107" t="s">
        <v>100</v>
      </c>
      <c r="C11776" s="110">
        <v>3</v>
      </c>
      <c r="D11776" s="109">
        <v>2567.2800307273842</v>
      </c>
      <c r="E11776" s="109">
        <v>240957.21314136291</v>
      </c>
    </row>
    <row r="11777" spans="1:5" x14ac:dyDescent="0.35">
      <c r="A11777" s="107" t="s">
        <v>5</v>
      </c>
      <c r="B11777" s="107" t="s">
        <v>100</v>
      </c>
      <c r="C11777" s="110">
        <v>4</v>
      </c>
      <c r="D11777" s="109">
        <v>3083.9832660335678</v>
      </c>
      <c r="E11777" s="109">
        <v>160746.4252043606</v>
      </c>
    </row>
    <row r="11778" spans="1:5" x14ac:dyDescent="0.35">
      <c r="A11778" s="107" t="s">
        <v>5</v>
      </c>
      <c r="B11778" s="107" t="s">
        <v>100</v>
      </c>
      <c r="C11778" s="110">
        <v>5</v>
      </c>
      <c r="D11778" s="109">
        <v>5616.2401142120352</v>
      </c>
      <c r="E11778" s="109">
        <v>416946.46662888798</v>
      </c>
    </row>
    <row r="11779" spans="1:5" x14ac:dyDescent="0.35">
      <c r="A11779" s="107" t="s">
        <v>5</v>
      </c>
      <c r="B11779" s="107" t="s">
        <v>100</v>
      </c>
      <c r="C11779" s="110">
        <v>6</v>
      </c>
      <c r="D11779" s="109">
        <v>6082.6109884409716</v>
      </c>
      <c r="E11779" s="109">
        <v>368531.00070153421</v>
      </c>
    </row>
    <row r="11780" spans="1:5" x14ac:dyDescent="0.35">
      <c r="A11780" s="107" t="s">
        <v>5</v>
      </c>
      <c r="B11780" s="107" t="s">
        <v>100</v>
      </c>
      <c r="C11780" s="110">
        <v>7</v>
      </c>
      <c r="D11780" s="109">
        <v>6175.6922032655157</v>
      </c>
      <c r="E11780" s="109">
        <v>375392.81377962528</v>
      </c>
    </row>
    <row r="11781" spans="1:5" x14ac:dyDescent="0.35">
      <c r="A11781" s="107" t="s">
        <v>5</v>
      </c>
      <c r="B11781" s="107" t="s">
        <v>100</v>
      </c>
      <c r="C11781" s="110">
        <v>8</v>
      </c>
      <c r="D11781" s="109">
        <v>6608.1597805023184</v>
      </c>
      <c r="E11781" s="109">
        <v>529368.30613305839</v>
      </c>
    </row>
    <row r="11782" spans="1:5" x14ac:dyDescent="0.35">
      <c r="A11782" s="107" t="s">
        <v>5</v>
      </c>
      <c r="B11782" s="107" t="s">
        <v>100</v>
      </c>
      <c r="C11782" s="110">
        <v>9</v>
      </c>
      <c r="D11782" s="109">
        <v>4854.7200822830209</v>
      </c>
      <c r="E11782" s="109">
        <v>440029.38301901967</v>
      </c>
    </row>
    <row r="11783" spans="1:5" x14ac:dyDescent="0.35">
      <c r="A11783" s="107" t="s">
        <v>5</v>
      </c>
      <c r="B11783" s="107" t="s">
        <v>100</v>
      </c>
      <c r="C11783" s="110">
        <v>10</v>
      </c>
      <c r="D11783" s="109">
        <v>3939.569838523862</v>
      </c>
      <c r="E11783" s="109">
        <v>239255.6574998064</v>
      </c>
    </row>
    <row r="11784" spans="1:5" x14ac:dyDescent="0.35">
      <c r="A11784" s="107" t="s">
        <v>5</v>
      </c>
      <c r="B11784" s="107" t="s">
        <v>100</v>
      </c>
      <c r="C11784" s="110">
        <v>11</v>
      </c>
      <c r="D11784" s="109">
        <v>3282.6155928760718</v>
      </c>
      <c r="E11784" s="109">
        <v>190872.41730982359</v>
      </c>
    </row>
    <row r="11785" spans="1:5" x14ac:dyDescent="0.35">
      <c r="A11785" s="107" t="s">
        <v>5</v>
      </c>
      <c r="B11785" s="107" t="s">
        <v>100</v>
      </c>
      <c r="C11785" s="110">
        <v>12</v>
      </c>
      <c r="D11785" s="109">
        <v>4632.9790211679638</v>
      </c>
      <c r="E11785" s="109">
        <v>235242.90194401529</v>
      </c>
    </row>
    <row r="11786" spans="1:5" x14ac:dyDescent="0.35">
      <c r="A11786" s="107" t="s">
        <v>5</v>
      </c>
      <c r="B11786" s="107" t="s">
        <v>253</v>
      </c>
      <c r="C11786" s="110">
        <v>1</v>
      </c>
      <c r="D11786" s="109">
        <v>810.37339753911408</v>
      </c>
      <c r="E11786" s="109">
        <v>57341.76459571025</v>
      </c>
    </row>
    <row r="11787" spans="1:5" x14ac:dyDescent="0.35">
      <c r="A11787" s="107" t="s">
        <v>5</v>
      </c>
      <c r="B11787" s="107" t="s">
        <v>253</v>
      </c>
      <c r="C11787" s="110">
        <v>2</v>
      </c>
      <c r="D11787" s="109">
        <v>728.79908857217265</v>
      </c>
      <c r="E11787" s="109">
        <v>49253.50343195707</v>
      </c>
    </row>
    <row r="11788" spans="1:5" x14ac:dyDescent="0.35">
      <c r="A11788" s="107" t="s">
        <v>5</v>
      </c>
      <c r="B11788" s="107" t="s">
        <v>253</v>
      </c>
      <c r="C11788" s="110">
        <v>3</v>
      </c>
      <c r="D11788" s="109">
        <v>681.18120452192522</v>
      </c>
      <c r="E11788" s="109">
        <v>47873.744134393171</v>
      </c>
    </row>
    <row r="11789" spans="1:5" x14ac:dyDescent="0.35">
      <c r="A11789" s="107" t="s">
        <v>5</v>
      </c>
      <c r="B11789" s="107" t="s">
        <v>253</v>
      </c>
      <c r="C11789" s="110">
        <v>4</v>
      </c>
      <c r="D11789" s="109">
        <v>521.86371142533221</v>
      </c>
      <c r="E11789" s="109">
        <v>34282.888026625573</v>
      </c>
    </row>
    <row r="11790" spans="1:5" x14ac:dyDescent="0.35">
      <c r="A11790" s="107" t="s">
        <v>5</v>
      </c>
      <c r="B11790" s="107" t="s">
        <v>253</v>
      </c>
      <c r="C11790" s="110">
        <v>5</v>
      </c>
      <c r="D11790" s="109">
        <v>339.7836417562209</v>
      </c>
      <c r="E11790" s="109">
        <v>22720.387050842139</v>
      </c>
    </row>
    <row r="11791" spans="1:5" x14ac:dyDescent="0.35">
      <c r="A11791" s="107" t="s">
        <v>5</v>
      </c>
      <c r="B11791" s="107" t="s">
        <v>253</v>
      </c>
      <c r="C11791" s="110">
        <v>6</v>
      </c>
      <c r="D11791" s="109">
        <v>320.56142795410301</v>
      </c>
      <c r="E11791" s="109">
        <v>19860.25751498534</v>
      </c>
    </row>
    <row r="11792" spans="1:5" x14ac:dyDescent="0.35">
      <c r="A11792" s="107" t="s">
        <v>5</v>
      </c>
      <c r="B11792" s="107" t="s">
        <v>253</v>
      </c>
      <c r="C11792" s="110">
        <v>7</v>
      </c>
      <c r="D11792" s="109">
        <v>381.28686394616739</v>
      </c>
      <c r="E11792" s="109">
        <v>22317.969976254521</v>
      </c>
    </row>
    <row r="11793" spans="1:5" x14ac:dyDescent="0.35">
      <c r="A11793" s="107" t="s">
        <v>5</v>
      </c>
      <c r="B11793" s="107" t="s">
        <v>253</v>
      </c>
      <c r="C11793" s="110">
        <v>8</v>
      </c>
      <c r="D11793" s="109">
        <v>501.96592053216489</v>
      </c>
      <c r="E11793" s="109">
        <v>29319.695130477259</v>
      </c>
    </row>
    <row r="11794" spans="1:5" x14ac:dyDescent="0.35">
      <c r="A11794" s="107" t="s">
        <v>5</v>
      </c>
      <c r="B11794" s="107" t="s">
        <v>253</v>
      </c>
      <c r="C11794" s="110">
        <v>9</v>
      </c>
      <c r="D11794" s="109">
        <v>573.92841634718434</v>
      </c>
      <c r="E11794" s="109">
        <v>29490.74326801085</v>
      </c>
    </row>
    <row r="11795" spans="1:5" x14ac:dyDescent="0.35">
      <c r="A11795" s="107" t="s">
        <v>5</v>
      </c>
      <c r="B11795" s="107" t="s">
        <v>253</v>
      </c>
      <c r="C11795" s="110">
        <v>10</v>
      </c>
      <c r="D11795" s="109">
        <v>622.30585846429722</v>
      </c>
      <c r="E11795" s="109">
        <v>7709.803651247229</v>
      </c>
    </row>
    <row r="11796" spans="1:5" x14ac:dyDescent="0.35">
      <c r="A11796" s="107" t="s">
        <v>5</v>
      </c>
      <c r="B11796" s="107" t="s">
        <v>253</v>
      </c>
      <c r="C11796" s="110">
        <v>11</v>
      </c>
      <c r="D11796" s="109">
        <v>740.06102641630071</v>
      </c>
      <c r="E11796" s="109">
        <v>4049.1386098695921</v>
      </c>
    </row>
    <row r="11797" spans="1:5" x14ac:dyDescent="0.35">
      <c r="A11797" s="107" t="s">
        <v>5</v>
      </c>
      <c r="B11797" s="107" t="s">
        <v>253</v>
      </c>
      <c r="C11797" s="110">
        <v>12</v>
      </c>
      <c r="D11797" s="109">
        <v>788.48455002574508</v>
      </c>
      <c r="E11797" s="109">
        <v>6526.9715680844574</v>
      </c>
    </row>
    <row r="11798" spans="1:5" x14ac:dyDescent="0.35">
      <c r="A11798" s="107" t="s">
        <v>5</v>
      </c>
      <c r="B11798" s="107" t="s">
        <v>252</v>
      </c>
      <c r="C11798" s="110">
        <v>1</v>
      </c>
      <c r="D11798" s="109">
        <v>445.95250810262371</v>
      </c>
      <c r="E11798" s="109">
        <v>34285.252465781858</v>
      </c>
    </row>
    <row r="11799" spans="1:5" x14ac:dyDescent="0.35">
      <c r="A11799" s="107" t="s">
        <v>5</v>
      </c>
      <c r="B11799" s="107" t="s">
        <v>252</v>
      </c>
      <c r="C11799" s="110">
        <v>2</v>
      </c>
      <c r="D11799" s="109">
        <v>362.26384257135578</v>
      </c>
      <c r="E11799" s="109">
        <v>26704.374448255388</v>
      </c>
    </row>
    <row r="11800" spans="1:5" x14ac:dyDescent="0.35">
      <c r="A11800" s="107" t="s">
        <v>5</v>
      </c>
      <c r="B11800" s="107" t="s">
        <v>252</v>
      </c>
      <c r="C11800" s="110">
        <v>3</v>
      </c>
      <c r="D11800" s="109">
        <v>421.55609810270857</v>
      </c>
      <c r="E11800" s="109">
        <v>32672.473697819711</v>
      </c>
    </row>
    <row r="11801" spans="1:5" x14ac:dyDescent="0.35">
      <c r="A11801" s="107" t="s">
        <v>5</v>
      </c>
      <c r="B11801" s="107" t="s">
        <v>252</v>
      </c>
      <c r="C11801" s="110">
        <v>4</v>
      </c>
      <c r="D11801" s="109">
        <v>313.64884875614018</v>
      </c>
      <c r="E11801" s="109">
        <v>22472.30439130931</v>
      </c>
    </row>
    <row r="11802" spans="1:5" x14ac:dyDescent="0.35">
      <c r="A11802" s="107" t="s">
        <v>5</v>
      </c>
      <c r="B11802" s="107" t="s">
        <v>252</v>
      </c>
      <c r="C11802" s="110">
        <v>5</v>
      </c>
      <c r="D11802" s="109">
        <v>231.70224626753549</v>
      </c>
      <c r="E11802" s="109">
        <v>17043.569648304951</v>
      </c>
    </row>
    <row r="11803" spans="1:5" x14ac:dyDescent="0.35">
      <c r="A11803" s="107" t="s">
        <v>5</v>
      </c>
      <c r="B11803" s="107" t="s">
        <v>252</v>
      </c>
      <c r="C11803" s="110">
        <v>6</v>
      </c>
      <c r="D11803" s="109">
        <v>163.43445579762229</v>
      </c>
      <c r="E11803" s="109">
        <v>10359.071149606179</v>
      </c>
    </row>
    <row r="11804" spans="1:5" x14ac:dyDescent="0.35">
      <c r="A11804" s="107" t="s">
        <v>5</v>
      </c>
      <c r="B11804" s="107" t="s">
        <v>252</v>
      </c>
      <c r="C11804" s="110">
        <v>7</v>
      </c>
      <c r="D11804" s="109">
        <v>264.59190300765869</v>
      </c>
      <c r="E11804" s="109">
        <v>15445.57935253608</v>
      </c>
    </row>
    <row r="11805" spans="1:5" x14ac:dyDescent="0.35">
      <c r="A11805" s="107" t="s">
        <v>5</v>
      </c>
      <c r="B11805" s="107" t="s">
        <v>252</v>
      </c>
      <c r="C11805" s="110">
        <v>8</v>
      </c>
      <c r="D11805" s="109">
        <v>321.70874641506049</v>
      </c>
      <c r="E11805" s="109">
        <v>19265.02996619539</v>
      </c>
    </row>
    <row r="11806" spans="1:5" x14ac:dyDescent="0.35">
      <c r="A11806" s="107" t="s">
        <v>5</v>
      </c>
      <c r="B11806" s="107" t="s">
        <v>252</v>
      </c>
      <c r="C11806" s="110">
        <v>9</v>
      </c>
      <c r="D11806" s="109">
        <v>376.62702636763271</v>
      </c>
      <c r="E11806" s="109">
        <v>19777.256300018558</v>
      </c>
    </row>
    <row r="11807" spans="1:5" x14ac:dyDescent="0.35">
      <c r="A11807" s="107" t="s">
        <v>5</v>
      </c>
      <c r="B11807" s="107" t="s">
        <v>252</v>
      </c>
      <c r="C11807" s="110">
        <v>10</v>
      </c>
      <c r="D11807" s="109">
        <v>460.49022744012842</v>
      </c>
      <c r="E11807" s="109">
        <v>5071.6174924741144</v>
      </c>
    </row>
    <row r="11808" spans="1:5" x14ac:dyDescent="0.35">
      <c r="A11808" s="107" t="s">
        <v>5</v>
      </c>
      <c r="B11808" s="107" t="s">
        <v>252</v>
      </c>
      <c r="C11808" s="110">
        <v>11</v>
      </c>
      <c r="D11808" s="109">
        <v>392.67312657223681</v>
      </c>
      <c r="E11808" s="109">
        <v>1072.5552310722901</v>
      </c>
    </row>
    <row r="11809" spans="1:5" x14ac:dyDescent="0.35">
      <c r="A11809" s="107" t="s">
        <v>5</v>
      </c>
      <c r="B11809" s="107" t="s">
        <v>252</v>
      </c>
      <c r="C11809" s="110">
        <v>12</v>
      </c>
      <c r="D11809" s="109">
        <v>402.8162507914036</v>
      </c>
      <c r="E11809" s="109">
        <v>2135.748457804636</v>
      </c>
    </row>
    <row r="11810" spans="1:5" x14ac:dyDescent="0.35">
      <c r="A11810" s="107" t="s">
        <v>5</v>
      </c>
      <c r="B11810" s="107" t="s">
        <v>251</v>
      </c>
      <c r="C11810" s="110">
        <v>1</v>
      </c>
      <c r="D11810" s="109">
        <v>221.75999838858829</v>
      </c>
      <c r="E11810" s="109">
        <v>14330.846977004619</v>
      </c>
    </row>
    <row r="11811" spans="1:5" x14ac:dyDescent="0.35">
      <c r="A11811" s="107" t="s">
        <v>5</v>
      </c>
      <c r="B11811" s="107" t="s">
        <v>251</v>
      </c>
      <c r="C11811" s="110">
        <v>2</v>
      </c>
      <c r="D11811" s="109">
        <v>1446.480033874514</v>
      </c>
      <c r="E11811" s="109">
        <v>105398.62943529749</v>
      </c>
    </row>
    <row r="11812" spans="1:5" x14ac:dyDescent="0.35">
      <c r="A11812" s="107" t="s">
        <v>5</v>
      </c>
      <c r="B11812" s="107" t="s">
        <v>251</v>
      </c>
      <c r="C11812" s="110">
        <v>3</v>
      </c>
      <c r="D11812" s="109">
        <v>846.96002125740154</v>
      </c>
      <c r="E11812" s="109">
        <v>65871.112524069584</v>
      </c>
    </row>
    <row r="11813" spans="1:5" x14ac:dyDescent="0.35">
      <c r="A11813" s="107" t="s">
        <v>5</v>
      </c>
      <c r="B11813" s="107" t="s">
        <v>251</v>
      </c>
      <c r="C11813" s="110">
        <v>4</v>
      </c>
      <c r="D11813" s="109">
        <v>974.64001369476034</v>
      </c>
      <c r="E11813" s="109">
        <v>70864.773260471135</v>
      </c>
    </row>
    <row r="11814" spans="1:5" x14ac:dyDescent="0.35">
      <c r="A11814" s="107" t="s">
        <v>5</v>
      </c>
      <c r="B11814" s="107" t="s">
        <v>251</v>
      </c>
      <c r="C11814" s="110">
        <v>5</v>
      </c>
      <c r="D11814" s="109">
        <v>1126.79995894432</v>
      </c>
      <c r="E11814" s="109">
        <v>82966.209040524234</v>
      </c>
    </row>
    <row r="11815" spans="1:5" x14ac:dyDescent="0.35">
      <c r="A11815" s="107" t="s">
        <v>5</v>
      </c>
      <c r="B11815" s="107" t="s">
        <v>251</v>
      </c>
      <c r="C11815" s="110">
        <v>6</v>
      </c>
      <c r="D11815" s="109">
        <v>2095.1999931335449</v>
      </c>
      <c r="E11815" s="109">
        <v>134075.74383782409</v>
      </c>
    </row>
    <row r="11816" spans="1:5" x14ac:dyDescent="0.35">
      <c r="A11816" s="107" t="s">
        <v>5</v>
      </c>
      <c r="B11816" s="107" t="s">
        <v>251</v>
      </c>
      <c r="C11816" s="110">
        <v>7</v>
      </c>
      <c r="D11816" s="109">
        <v>2205.1200032234192</v>
      </c>
      <c r="E11816" s="109">
        <v>131615.71622715719</v>
      </c>
    </row>
    <row r="11817" spans="1:5" x14ac:dyDescent="0.35">
      <c r="A11817" s="107" t="s">
        <v>5</v>
      </c>
      <c r="B11817" s="107" t="s">
        <v>251</v>
      </c>
      <c r="C11817" s="110">
        <v>8</v>
      </c>
      <c r="D11817" s="109">
        <v>1699.4400372505179</v>
      </c>
      <c r="E11817" s="109">
        <v>106340.2684805638</v>
      </c>
    </row>
    <row r="11818" spans="1:5" x14ac:dyDescent="0.35">
      <c r="A11818" s="107" t="s">
        <v>5</v>
      </c>
      <c r="B11818" s="107" t="s">
        <v>251</v>
      </c>
      <c r="C11818" s="110">
        <v>9</v>
      </c>
      <c r="D11818" s="109">
        <v>2133.1200046539311</v>
      </c>
      <c r="E11818" s="109">
        <v>115161.04281231599</v>
      </c>
    </row>
    <row r="11819" spans="1:5" x14ac:dyDescent="0.35">
      <c r="A11819" s="107" t="s">
        <v>5</v>
      </c>
      <c r="B11819" s="107" t="s">
        <v>251</v>
      </c>
      <c r="C11819" s="110">
        <v>10</v>
      </c>
      <c r="D11819" s="109">
        <v>2142</v>
      </c>
      <c r="E11819" s="109">
        <v>35373.086320898881</v>
      </c>
    </row>
    <row r="11820" spans="1:5" x14ac:dyDescent="0.35">
      <c r="A11820" s="107" t="s">
        <v>5</v>
      </c>
      <c r="B11820" s="107" t="s">
        <v>251</v>
      </c>
      <c r="C11820" s="110">
        <v>11</v>
      </c>
      <c r="D11820" s="109">
        <v>1883.3353797605771</v>
      </c>
      <c r="E11820" s="109">
        <v>20452.77853022248</v>
      </c>
    </row>
    <row r="11821" spans="1:5" x14ac:dyDescent="0.35">
      <c r="A11821" s="107" t="s">
        <v>5</v>
      </c>
      <c r="B11821" s="107" t="s">
        <v>251</v>
      </c>
      <c r="C11821" s="110">
        <v>12</v>
      </c>
      <c r="D11821" s="109">
        <v>1967.7600348935609</v>
      </c>
      <c r="E11821" s="109">
        <v>20413.807994077499</v>
      </c>
    </row>
    <row r="11822" spans="1:5" x14ac:dyDescent="0.35">
      <c r="A11822" s="107" t="s">
        <v>5</v>
      </c>
      <c r="B11822" s="107" t="s">
        <v>250</v>
      </c>
      <c r="C11822" s="110">
        <v>1</v>
      </c>
      <c r="D11822" s="109">
        <v>124.5600004196169</v>
      </c>
      <c r="E11822" s="109">
        <v>7707.7024914242593</v>
      </c>
    </row>
    <row r="11823" spans="1:5" x14ac:dyDescent="0.35">
      <c r="A11823" s="107" t="s">
        <v>5</v>
      </c>
      <c r="B11823" s="107" t="s">
        <v>250</v>
      </c>
      <c r="C11823" s="110">
        <v>2</v>
      </c>
      <c r="D11823" s="109">
        <v>1052.4000170230879</v>
      </c>
      <c r="E11823" s="109">
        <v>76678.384829747054</v>
      </c>
    </row>
    <row r="11824" spans="1:5" x14ac:dyDescent="0.35">
      <c r="A11824" s="107" t="s">
        <v>5</v>
      </c>
      <c r="B11824" s="107" t="s">
        <v>250</v>
      </c>
      <c r="C11824" s="110">
        <v>3</v>
      </c>
      <c r="D11824" s="109">
        <v>582.48001003265324</v>
      </c>
      <c r="E11824" s="109">
        <v>45306.715986611533</v>
      </c>
    </row>
    <row r="11825" spans="1:5" x14ac:dyDescent="0.35">
      <c r="A11825" s="107" t="s">
        <v>5</v>
      </c>
      <c r="B11825" s="107" t="s">
        <v>250</v>
      </c>
      <c r="C11825" s="110">
        <v>4</v>
      </c>
      <c r="D11825" s="109">
        <v>625.67999756336235</v>
      </c>
      <c r="E11825" s="109">
        <v>45494.701686073488</v>
      </c>
    </row>
    <row r="11826" spans="1:5" x14ac:dyDescent="0.35">
      <c r="A11826" s="107" t="s">
        <v>5</v>
      </c>
      <c r="B11826" s="107" t="s">
        <v>250</v>
      </c>
      <c r="C11826" s="110">
        <v>5</v>
      </c>
      <c r="D11826" s="109">
        <v>763.68000668287243</v>
      </c>
      <c r="E11826" s="109">
        <v>56252.284133908499</v>
      </c>
    </row>
    <row r="11827" spans="1:5" x14ac:dyDescent="0.35">
      <c r="A11827" s="107" t="s">
        <v>5</v>
      </c>
      <c r="B11827" s="107" t="s">
        <v>250</v>
      </c>
      <c r="C11827" s="110">
        <v>6</v>
      </c>
      <c r="D11827" s="109">
        <v>1329.8399839401229</v>
      </c>
      <c r="E11827" s="109">
        <v>85121.51912263337</v>
      </c>
    </row>
    <row r="11828" spans="1:5" x14ac:dyDescent="0.35">
      <c r="A11828" s="107" t="s">
        <v>5</v>
      </c>
      <c r="B11828" s="107" t="s">
        <v>250</v>
      </c>
      <c r="C11828" s="110">
        <v>7</v>
      </c>
      <c r="D11828" s="109">
        <v>1411.199973344801</v>
      </c>
      <c r="E11828" s="109">
        <v>84235.328341033106</v>
      </c>
    </row>
    <row r="11829" spans="1:5" x14ac:dyDescent="0.35">
      <c r="A11829" s="107" t="s">
        <v>5</v>
      </c>
      <c r="B11829" s="107" t="s">
        <v>250</v>
      </c>
      <c r="C11829" s="110">
        <v>8</v>
      </c>
      <c r="D11829" s="109">
        <v>1361.2800304889699</v>
      </c>
      <c r="E11829" s="109">
        <v>85196.94758868459</v>
      </c>
    </row>
    <row r="11830" spans="1:5" x14ac:dyDescent="0.35">
      <c r="A11830" s="107" t="s">
        <v>5</v>
      </c>
      <c r="B11830" s="107" t="s">
        <v>250</v>
      </c>
      <c r="C11830" s="110">
        <v>9</v>
      </c>
      <c r="D11830" s="109">
        <v>1365.5999871492379</v>
      </c>
      <c r="E11830" s="109">
        <v>73844.120773478004</v>
      </c>
    </row>
    <row r="11831" spans="1:5" x14ac:dyDescent="0.35">
      <c r="A11831" s="107" t="s">
        <v>5</v>
      </c>
      <c r="B11831" s="107" t="s">
        <v>250</v>
      </c>
      <c r="C11831" s="110">
        <v>10</v>
      </c>
      <c r="D11831" s="109">
        <v>1367.9999800920471</v>
      </c>
      <c r="E11831" s="109">
        <v>22402.954355718059</v>
      </c>
    </row>
    <row r="11832" spans="1:5" x14ac:dyDescent="0.35">
      <c r="A11832" s="107" t="s">
        <v>5</v>
      </c>
      <c r="B11832" s="107" t="s">
        <v>250</v>
      </c>
      <c r="C11832" s="110">
        <v>11</v>
      </c>
      <c r="D11832" s="109">
        <v>1206.344431203697</v>
      </c>
      <c r="E11832" s="109">
        <v>12953.42624571938</v>
      </c>
    </row>
    <row r="11833" spans="1:5" x14ac:dyDescent="0.35">
      <c r="A11833" s="107" t="s">
        <v>5</v>
      </c>
      <c r="B11833" s="107" t="s">
        <v>250</v>
      </c>
      <c r="C11833" s="110">
        <v>12</v>
      </c>
      <c r="D11833" s="109">
        <v>1236.3543951522399</v>
      </c>
      <c r="E11833" s="109">
        <v>12928.74489055256</v>
      </c>
    </row>
    <row r="11834" spans="1:5" x14ac:dyDescent="0.35">
      <c r="A11834" s="107" t="s">
        <v>5</v>
      </c>
      <c r="B11834" s="107" t="s">
        <v>249</v>
      </c>
      <c r="C11834" s="110">
        <v>1</v>
      </c>
      <c r="D11834" s="109">
        <v>859.38546535266812</v>
      </c>
      <c r="E11834" s="109">
        <v>63563.718476254973</v>
      </c>
    </row>
    <row r="11835" spans="1:5" x14ac:dyDescent="0.35">
      <c r="A11835" s="107" t="s">
        <v>5</v>
      </c>
      <c r="B11835" s="107" t="s">
        <v>249</v>
      </c>
      <c r="C11835" s="110">
        <v>2</v>
      </c>
      <c r="D11835" s="109">
        <v>701.16657299797214</v>
      </c>
      <c r="E11835" s="109">
        <v>50096.243335519313</v>
      </c>
    </row>
    <row r="11836" spans="1:5" x14ac:dyDescent="0.35">
      <c r="A11836" s="107" t="s">
        <v>5</v>
      </c>
      <c r="B11836" s="107" t="s">
        <v>249</v>
      </c>
      <c r="C11836" s="110">
        <v>3</v>
      </c>
      <c r="D11836" s="109">
        <v>621.37942409141442</v>
      </c>
      <c r="E11836" s="109">
        <v>47768.143561743069</v>
      </c>
    </row>
    <row r="11837" spans="1:5" x14ac:dyDescent="0.35">
      <c r="A11837" s="107" t="s">
        <v>5</v>
      </c>
      <c r="B11837" s="107" t="s">
        <v>249</v>
      </c>
      <c r="C11837" s="110">
        <v>4</v>
      </c>
      <c r="D11837" s="109">
        <v>399.15948067581132</v>
      </c>
      <c r="E11837" s="109">
        <v>28300.750951554161</v>
      </c>
    </row>
    <row r="11838" spans="1:5" x14ac:dyDescent="0.35">
      <c r="A11838" s="107" t="s">
        <v>5</v>
      </c>
      <c r="B11838" s="107" t="s">
        <v>249</v>
      </c>
      <c r="C11838" s="110">
        <v>5</v>
      </c>
      <c r="D11838" s="109">
        <v>215.82923259615501</v>
      </c>
      <c r="E11838" s="109">
        <v>16109.445845443101</v>
      </c>
    </row>
    <row r="11839" spans="1:5" x14ac:dyDescent="0.35">
      <c r="A11839" s="107" t="s">
        <v>5</v>
      </c>
      <c r="B11839" s="107" t="s">
        <v>249</v>
      </c>
      <c r="C11839" s="110">
        <v>6</v>
      </c>
      <c r="D11839" s="109">
        <v>158.4178558853267</v>
      </c>
      <c r="E11839" s="109">
        <v>10176.91110995105</v>
      </c>
    </row>
    <row r="11840" spans="1:5" x14ac:dyDescent="0.35">
      <c r="A11840" s="107" t="s">
        <v>5</v>
      </c>
      <c r="B11840" s="107" t="s">
        <v>249</v>
      </c>
      <c r="C11840" s="110">
        <v>7</v>
      </c>
      <c r="D11840" s="109">
        <v>229.95507343498409</v>
      </c>
      <c r="E11840" s="109">
        <v>13499.71373593647</v>
      </c>
    </row>
    <row r="11841" spans="1:5" x14ac:dyDescent="0.35">
      <c r="A11841" s="107" t="s">
        <v>5</v>
      </c>
      <c r="B11841" s="107" t="s">
        <v>249</v>
      </c>
      <c r="C11841" s="110">
        <v>8</v>
      </c>
      <c r="D11841" s="109">
        <v>337.99052754676211</v>
      </c>
      <c r="E11841" s="109">
        <v>20545.145427120689</v>
      </c>
    </row>
    <row r="11842" spans="1:5" x14ac:dyDescent="0.35">
      <c r="A11842" s="107" t="s">
        <v>5</v>
      </c>
      <c r="B11842" s="107" t="s">
        <v>249</v>
      </c>
      <c r="C11842" s="110">
        <v>9</v>
      </c>
      <c r="D11842" s="109">
        <v>517.14971929021556</v>
      </c>
      <c r="E11842" s="109">
        <v>24882.978853360939</v>
      </c>
    </row>
    <row r="11843" spans="1:5" x14ac:dyDescent="0.35">
      <c r="A11843" s="107" t="s">
        <v>5</v>
      </c>
      <c r="B11843" s="107" t="s">
        <v>249</v>
      </c>
      <c r="C11843" s="110">
        <v>10</v>
      </c>
      <c r="D11843" s="109">
        <v>596.38223785605805</v>
      </c>
      <c r="E11843" s="109">
        <v>5637.6896808369866</v>
      </c>
    </row>
    <row r="11844" spans="1:5" x14ac:dyDescent="0.35">
      <c r="A11844" s="107" t="s">
        <v>5</v>
      </c>
      <c r="B11844" s="107" t="s">
        <v>249</v>
      </c>
      <c r="C11844" s="110">
        <v>11</v>
      </c>
      <c r="D11844" s="109">
        <v>517.85827472650601</v>
      </c>
      <c r="E11844" s="109">
        <v>1097.2987226453461</v>
      </c>
    </row>
    <row r="11845" spans="1:5" x14ac:dyDescent="0.35">
      <c r="A11845" s="107" t="s">
        <v>5</v>
      </c>
      <c r="B11845" s="107" t="s">
        <v>249</v>
      </c>
      <c r="C11845" s="110">
        <v>12</v>
      </c>
      <c r="D11845" s="109">
        <v>702.89723685135141</v>
      </c>
      <c r="E11845" s="109">
        <v>2634.547261886376</v>
      </c>
    </row>
    <row r="11846" spans="1:5" x14ac:dyDescent="0.35">
      <c r="A11846" s="107" t="s">
        <v>5</v>
      </c>
      <c r="B11846" s="107" t="s">
        <v>248</v>
      </c>
      <c r="C11846" s="110">
        <v>1</v>
      </c>
      <c r="D11846" s="109">
        <v>2779.9200644493089</v>
      </c>
      <c r="E11846" s="109">
        <v>266813.44437733467</v>
      </c>
    </row>
    <row r="11847" spans="1:5" x14ac:dyDescent="0.35">
      <c r="A11847" s="107" t="s">
        <v>5</v>
      </c>
      <c r="B11847" s="107" t="s">
        <v>248</v>
      </c>
      <c r="C11847" s="110">
        <v>2</v>
      </c>
      <c r="D11847" s="109">
        <v>4983.600100040434</v>
      </c>
      <c r="E11847" s="109">
        <v>468745.83351912792</v>
      </c>
    </row>
    <row r="11848" spans="1:5" x14ac:dyDescent="0.35">
      <c r="A11848" s="107" t="s">
        <v>5</v>
      </c>
      <c r="B11848" s="107" t="s">
        <v>248</v>
      </c>
      <c r="C11848" s="110">
        <v>3</v>
      </c>
      <c r="D11848" s="109">
        <v>9416.6399135589509</v>
      </c>
      <c r="E11848" s="109">
        <v>881795.05513538409</v>
      </c>
    </row>
    <row r="11849" spans="1:5" x14ac:dyDescent="0.35">
      <c r="A11849" s="107" t="s">
        <v>5</v>
      </c>
      <c r="B11849" s="107" t="s">
        <v>248</v>
      </c>
      <c r="C11849" s="110">
        <v>4</v>
      </c>
      <c r="D11849" s="109">
        <v>12042.179958532621</v>
      </c>
      <c r="E11849" s="109">
        <v>616502.09714785521</v>
      </c>
    </row>
    <row r="11850" spans="1:5" x14ac:dyDescent="0.35">
      <c r="A11850" s="107" t="s">
        <v>5</v>
      </c>
      <c r="B11850" s="107" t="s">
        <v>248</v>
      </c>
      <c r="C11850" s="110">
        <v>5</v>
      </c>
      <c r="D11850" s="109">
        <v>12648</v>
      </c>
      <c r="E11850" s="109">
        <v>939934.00766418839</v>
      </c>
    </row>
    <row r="11851" spans="1:5" x14ac:dyDescent="0.35">
      <c r="A11851" s="107" t="s">
        <v>5</v>
      </c>
      <c r="B11851" s="107" t="s">
        <v>248</v>
      </c>
      <c r="C11851" s="110">
        <v>6</v>
      </c>
      <c r="D11851" s="109">
        <v>11881.672979211</v>
      </c>
      <c r="E11851" s="109">
        <v>707865.67415151815</v>
      </c>
    </row>
    <row r="11852" spans="1:5" x14ac:dyDescent="0.35">
      <c r="A11852" s="107" t="s">
        <v>5</v>
      </c>
      <c r="B11852" s="107" t="s">
        <v>248</v>
      </c>
      <c r="C11852" s="110">
        <v>7</v>
      </c>
      <c r="D11852" s="109">
        <v>11953.663340341351</v>
      </c>
      <c r="E11852" s="109">
        <v>709090.6314989035</v>
      </c>
    </row>
    <row r="11853" spans="1:5" x14ac:dyDescent="0.35">
      <c r="A11853" s="107" t="s">
        <v>5</v>
      </c>
      <c r="B11853" s="107" t="s">
        <v>248</v>
      </c>
      <c r="C11853" s="110">
        <v>8</v>
      </c>
      <c r="D11853" s="109">
        <v>12648</v>
      </c>
      <c r="E11853" s="109">
        <v>1015368.164928816</v>
      </c>
    </row>
    <row r="11854" spans="1:5" x14ac:dyDescent="0.35">
      <c r="A11854" s="107" t="s">
        <v>5</v>
      </c>
      <c r="B11854" s="107" t="s">
        <v>248</v>
      </c>
      <c r="C11854" s="110">
        <v>9</v>
      </c>
      <c r="D11854" s="109">
        <v>12240</v>
      </c>
      <c r="E11854" s="109">
        <v>1115803.201347548</v>
      </c>
    </row>
    <row r="11855" spans="1:5" x14ac:dyDescent="0.35">
      <c r="A11855" s="107" t="s">
        <v>5</v>
      </c>
      <c r="B11855" s="107" t="s">
        <v>248</v>
      </c>
      <c r="C11855" s="110">
        <v>10</v>
      </c>
      <c r="D11855" s="109">
        <v>12242.753883077439</v>
      </c>
      <c r="E11855" s="109">
        <v>740704.97231276368</v>
      </c>
    </row>
    <row r="11856" spans="1:5" x14ac:dyDescent="0.35">
      <c r="A11856" s="107" t="s">
        <v>5</v>
      </c>
      <c r="B11856" s="107" t="s">
        <v>248</v>
      </c>
      <c r="C11856" s="110">
        <v>11</v>
      </c>
      <c r="D11856" s="109">
        <v>9445.8030207865613</v>
      </c>
      <c r="E11856" s="109">
        <v>553734.54654265975</v>
      </c>
    </row>
    <row r="11857" spans="1:5" x14ac:dyDescent="0.35">
      <c r="A11857" s="107" t="s">
        <v>5</v>
      </c>
      <c r="B11857" s="107" t="s">
        <v>248</v>
      </c>
      <c r="C11857" s="110">
        <v>12</v>
      </c>
      <c r="D11857" s="109">
        <v>11952.12094200578</v>
      </c>
      <c r="E11857" s="109">
        <v>605017.67199875042</v>
      </c>
    </row>
    <row r="11858" spans="1:5" x14ac:dyDescent="0.35">
      <c r="A11858" s="107" t="s">
        <v>5</v>
      </c>
      <c r="B11858" s="107" t="s">
        <v>247</v>
      </c>
      <c r="C11858" s="110">
        <v>1</v>
      </c>
      <c r="D11858" s="109">
        <v>2578.1563960580029</v>
      </c>
      <c r="E11858" s="109">
        <v>190691.15542876479</v>
      </c>
    </row>
    <row r="11859" spans="1:5" x14ac:dyDescent="0.35">
      <c r="A11859" s="107" t="s">
        <v>5</v>
      </c>
      <c r="B11859" s="107" t="s">
        <v>247</v>
      </c>
      <c r="C11859" s="110">
        <v>2</v>
      </c>
      <c r="D11859" s="109">
        <v>2103.4997189939158</v>
      </c>
      <c r="E11859" s="109">
        <v>150288.73000655789</v>
      </c>
    </row>
    <row r="11860" spans="1:5" x14ac:dyDescent="0.35">
      <c r="A11860" s="107" t="s">
        <v>5</v>
      </c>
      <c r="B11860" s="107" t="s">
        <v>247</v>
      </c>
      <c r="C11860" s="110">
        <v>3</v>
      </c>
      <c r="D11860" s="109">
        <v>1864.1382722742451</v>
      </c>
      <c r="E11860" s="109">
        <v>143304.43068522931</v>
      </c>
    </row>
    <row r="11861" spans="1:5" x14ac:dyDescent="0.35">
      <c r="A11861" s="107" t="s">
        <v>5</v>
      </c>
      <c r="B11861" s="107" t="s">
        <v>247</v>
      </c>
      <c r="C11861" s="110">
        <v>4</v>
      </c>
      <c r="D11861" s="109">
        <v>1197.478442027435</v>
      </c>
      <c r="E11861" s="109">
        <v>84902.252854662525</v>
      </c>
    </row>
    <row r="11862" spans="1:5" x14ac:dyDescent="0.35">
      <c r="A11862" s="107" t="s">
        <v>5</v>
      </c>
      <c r="B11862" s="107" t="s">
        <v>247</v>
      </c>
      <c r="C11862" s="110">
        <v>5</v>
      </c>
      <c r="D11862" s="109">
        <v>647.48769778846463</v>
      </c>
      <c r="E11862" s="109">
        <v>48328.337536329258</v>
      </c>
    </row>
    <row r="11863" spans="1:5" x14ac:dyDescent="0.35">
      <c r="A11863" s="107" t="s">
        <v>5</v>
      </c>
      <c r="B11863" s="107" t="s">
        <v>247</v>
      </c>
      <c r="C11863" s="110">
        <v>6</v>
      </c>
      <c r="D11863" s="109">
        <v>475.25356765598121</v>
      </c>
      <c r="E11863" s="109">
        <v>30530.733329853239</v>
      </c>
    </row>
    <row r="11864" spans="1:5" x14ac:dyDescent="0.35">
      <c r="A11864" s="107" t="s">
        <v>5</v>
      </c>
      <c r="B11864" s="107" t="s">
        <v>247</v>
      </c>
      <c r="C11864" s="110">
        <v>7</v>
      </c>
      <c r="D11864" s="109">
        <v>689.86522030495064</v>
      </c>
      <c r="E11864" s="109">
        <v>40499.141207809327</v>
      </c>
    </row>
    <row r="11865" spans="1:5" x14ac:dyDescent="0.35">
      <c r="A11865" s="107" t="s">
        <v>5</v>
      </c>
      <c r="B11865" s="107" t="s">
        <v>247</v>
      </c>
      <c r="C11865" s="110">
        <v>8</v>
      </c>
      <c r="D11865" s="109">
        <v>1013.971582640285</v>
      </c>
      <c r="E11865" s="109">
        <v>61635.436281362003</v>
      </c>
    </row>
    <row r="11866" spans="1:5" x14ac:dyDescent="0.35">
      <c r="A11866" s="107" t="s">
        <v>5</v>
      </c>
      <c r="B11866" s="107" t="s">
        <v>247</v>
      </c>
      <c r="C11866" s="110">
        <v>9</v>
      </c>
      <c r="D11866" s="109">
        <v>1551.449157870645</v>
      </c>
      <c r="E11866" s="109">
        <v>74648.9365600827</v>
      </c>
    </row>
    <row r="11867" spans="1:5" x14ac:dyDescent="0.35">
      <c r="A11867" s="107" t="s">
        <v>5</v>
      </c>
      <c r="B11867" s="107" t="s">
        <v>247</v>
      </c>
      <c r="C11867" s="110">
        <v>10</v>
      </c>
      <c r="D11867" s="109">
        <v>2113.5105985796931</v>
      </c>
      <c r="E11867" s="109">
        <v>19731.913882929472</v>
      </c>
    </row>
    <row r="11868" spans="1:5" x14ac:dyDescent="0.35">
      <c r="A11868" s="107" t="s">
        <v>5</v>
      </c>
      <c r="B11868" s="107" t="s">
        <v>247</v>
      </c>
      <c r="C11868" s="110">
        <v>11</v>
      </c>
      <c r="D11868" s="109">
        <v>1865.030986534636</v>
      </c>
      <c r="E11868" s="109">
        <v>3840.5455292587139</v>
      </c>
    </row>
    <row r="11869" spans="1:5" x14ac:dyDescent="0.35">
      <c r="A11869" s="107" t="s">
        <v>5</v>
      </c>
      <c r="B11869" s="107" t="s">
        <v>247</v>
      </c>
      <c r="C11869" s="110">
        <v>12</v>
      </c>
      <c r="D11869" s="109">
        <v>2492.1288511696589</v>
      </c>
      <c r="E11869" s="109">
        <v>9220.9154166023236</v>
      </c>
    </row>
    <row r="11870" spans="1:5" x14ac:dyDescent="0.35">
      <c r="A11870" s="107" t="s">
        <v>5</v>
      </c>
      <c r="B11870" s="107" t="s">
        <v>246</v>
      </c>
      <c r="C11870" s="110">
        <v>1</v>
      </c>
      <c r="D11870" s="109">
        <v>773.77416606271697</v>
      </c>
      <c r="E11870" s="109">
        <v>53675.014311723076</v>
      </c>
    </row>
    <row r="11871" spans="1:5" x14ac:dyDescent="0.35">
      <c r="A11871" s="107" t="s">
        <v>5</v>
      </c>
      <c r="B11871" s="107" t="s">
        <v>246</v>
      </c>
      <c r="C11871" s="110">
        <v>2</v>
      </c>
      <c r="D11871" s="109">
        <v>626.43716870884384</v>
      </c>
      <c r="E11871" s="109">
        <v>41545.911131494438</v>
      </c>
    </row>
    <row r="11872" spans="1:5" x14ac:dyDescent="0.35">
      <c r="A11872" s="107" t="s">
        <v>5</v>
      </c>
      <c r="B11872" s="107" t="s">
        <v>246</v>
      </c>
      <c r="C11872" s="110">
        <v>3</v>
      </c>
      <c r="D11872" s="109">
        <v>638.88874032670299</v>
      </c>
      <c r="E11872" s="109">
        <v>43824.664003888887</v>
      </c>
    </row>
    <row r="11873" spans="1:5" x14ac:dyDescent="0.35">
      <c r="A11873" s="107" t="s">
        <v>5</v>
      </c>
      <c r="B11873" s="107" t="s">
        <v>246</v>
      </c>
      <c r="C11873" s="110">
        <v>4</v>
      </c>
      <c r="D11873" s="109">
        <v>409.62329793428029</v>
      </c>
      <c r="E11873" s="109">
        <v>26321.68874737891</v>
      </c>
    </row>
    <row r="11874" spans="1:5" x14ac:dyDescent="0.35">
      <c r="A11874" s="107" t="s">
        <v>5</v>
      </c>
      <c r="B11874" s="107" t="s">
        <v>246</v>
      </c>
      <c r="C11874" s="110">
        <v>5</v>
      </c>
      <c r="D11874" s="109">
        <v>305.41323056617011</v>
      </c>
      <c r="E11874" s="109">
        <v>20099.269709137508</v>
      </c>
    </row>
    <row r="11875" spans="1:5" x14ac:dyDescent="0.35">
      <c r="A11875" s="107" t="s">
        <v>5</v>
      </c>
      <c r="B11875" s="107" t="s">
        <v>246</v>
      </c>
      <c r="C11875" s="110">
        <v>6</v>
      </c>
      <c r="D11875" s="109">
        <v>266.07601048213519</v>
      </c>
      <c r="E11875" s="109">
        <v>16623.257734189439</v>
      </c>
    </row>
    <row r="11876" spans="1:5" x14ac:dyDescent="0.35">
      <c r="A11876" s="107" t="s">
        <v>5</v>
      </c>
      <c r="B11876" s="107" t="s">
        <v>246</v>
      </c>
      <c r="C11876" s="110">
        <v>7</v>
      </c>
      <c r="D11876" s="109">
        <v>326.44046322133579</v>
      </c>
      <c r="E11876" s="109">
        <v>19524.790601477049</v>
      </c>
    </row>
    <row r="11877" spans="1:5" x14ac:dyDescent="0.35">
      <c r="A11877" s="107" t="s">
        <v>5</v>
      </c>
      <c r="B11877" s="107" t="s">
        <v>246</v>
      </c>
      <c r="C11877" s="110">
        <v>8</v>
      </c>
      <c r="D11877" s="109">
        <v>439.97423615000088</v>
      </c>
      <c r="E11877" s="109">
        <v>26518.168561758081</v>
      </c>
    </row>
    <row r="11878" spans="1:5" x14ac:dyDescent="0.35">
      <c r="A11878" s="107" t="s">
        <v>5</v>
      </c>
      <c r="B11878" s="107" t="s">
        <v>246</v>
      </c>
      <c r="C11878" s="110">
        <v>9</v>
      </c>
      <c r="D11878" s="109">
        <v>562.4038706361107</v>
      </c>
      <c r="E11878" s="109">
        <v>29973.241354644801</v>
      </c>
    </row>
    <row r="11879" spans="1:5" x14ac:dyDescent="0.35">
      <c r="A11879" s="107" t="s">
        <v>5</v>
      </c>
      <c r="B11879" s="107" t="s">
        <v>246</v>
      </c>
      <c r="C11879" s="110">
        <v>10</v>
      </c>
      <c r="D11879" s="109">
        <v>654.24580875580841</v>
      </c>
      <c r="E11879" s="109">
        <v>7624.9754257311097</v>
      </c>
    </row>
    <row r="11880" spans="1:5" x14ac:dyDescent="0.35">
      <c r="A11880" s="107" t="s">
        <v>5</v>
      </c>
      <c r="B11880" s="107" t="s">
        <v>246</v>
      </c>
      <c r="C11880" s="110">
        <v>11</v>
      </c>
      <c r="D11880" s="109">
        <v>530.54376785334921</v>
      </c>
      <c r="E11880" s="109">
        <v>1544.5562728497271</v>
      </c>
    </row>
    <row r="11881" spans="1:5" x14ac:dyDescent="0.35">
      <c r="A11881" s="107" t="s">
        <v>5</v>
      </c>
      <c r="B11881" s="107" t="s">
        <v>246</v>
      </c>
      <c r="C11881" s="110">
        <v>12</v>
      </c>
      <c r="D11881" s="109">
        <v>739.37828228342323</v>
      </c>
      <c r="E11881" s="109">
        <v>3823.3063674361319</v>
      </c>
    </row>
    <row r="11882" spans="1:5" x14ac:dyDescent="0.35">
      <c r="A11882" s="107" t="s">
        <v>5</v>
      </c>
      <c r="B11882" s="107" t="s">
        <v>245</v>
      </c>
      <c r="C11882" s="110">
        <v>1</v>
      </c>
      <c r="D11882" s="109">
        <v>1707.4324786123309</v>
      </c>
      <c r="E11882" s="109">
        <v>118934.8591975748</v>
      </c>
    </row>
    <row r="11883" spans="1:5" x14ac:dyDescent="0.35">
      <c r="A11883" s="107" t="s">
        <v>5</v>
      </c>
      <c r="B11883" s="107" t="s">
        <v>245</v>
      </c>
      <c r="C11883" s="110">
        <v>2</v>
      </c>
      <c r="D11883" s="109">
        <v>928.22061575831572</v>
      </c>
      <c r="E11883" s="109">
        <v>61785.651520248903</v>
      </c>
    </row>
    <row r="11884" spans="1:5" x14ac:dyDescent="0.35">
      <c r="A11884" s="107" t="s">
        <v>5</v>
      </c>
      <c r="B11884" s="107" t="s">
        <v>245</v>
      </c>
      <c r="C11884" s="110">
        <v>3</v>
      </c>
      <c r="D11884" s="109">
        <v>1144.973948583204</v>
      </c>
      <c r="E11884" s="109">
        <v>78373.231907045658</v>
      </c>
    </row>
    <row r="11885" spans="1:5" x14ac:dyDescent="0.35">
      <c r="A11885" s="107" t="s">
        <v>5</v>
      </c>
      <c r="B11885" s="107" t="s">
        <v>245</v>
      </c>
      <c r="C11885" s="110">
        <v>4</v>
      </c>
      <c r="D11885" s="109">
        <v>835.5252741305643</v>
      </c>
      <c r="E11885" s="109">
        <v>53812.437562858337</v>
      </c>
    </row>
    <row r="11886" spans="1:5" x14ac:dyDescent="0.35">
      <c r="A11886" s="107" t="s">
        <v>5</v>
      </c>
      <c r="B11886" s="107" t="s">
        <v>245</v>
      </c>
      <c r="C11886" s="110">
        <v>5</v>
      </c>
      <c r="D11886" s="109">
        <v>708.14942821690033</v>
      </c>
      <c r="E11886" s="109">
        <v>46433.817112348232</v>
      </c>
    </row>
    <row r="11887" spans="1:5" x14ac:dyDescent="0.35">
      <c r="A11887" s="107" t="s">
        <v>5</v>
      </c>
      <c r="B11887" s="107" t="s">
        <v>245</v>
      </c>
      <c r="C11887" s="110">
        <v>6</v>
      </c>
      <c r="D11887" s="109">
        <v>602.62019012982432</v>
      </c>
      <c r="E11887" s="109">
        <v>37803.526298763951</v>
      </c>
    </row>
    <row r="11888" spans="1:5" x14ac:dyDescent="0.35">
      <c r="A11888" s="107" t="s">
        <v>5</v>
      </c>
      <c r="B11888" s="107" t="s">
        <v>245</v>
      </c>
      <c r="C11888" s="110">
        <v>7</v>
      </c>
      <c r="D11888" s="109">
        <v>809.30217333012604</v>
      </c>
      <c r="E11888" s="109">
        <v>48763.023816907451</v>
      </c>
    </row>
    <row r="11889" spans="1:5" x14ac:dyDescent="0.35">
      <c r="A11889" s="107" t="s">
        <v>5</v>
      </c>
      <c r="B11889" s="107" t="s">
        <v>245</v>
      </c>
      <c r="C11889" s="110">
        <v>8</v>
      </c>
      <c r="D11889" s="109">
        <v>1008.791135767853</v>
      </c>
      <c r="E11889" s="109">
        <v>61130.477193839914</v>
      </c>
    </row>
    <row r="11890" spans="1:5" x14ac:dyDescent="0.35">
      <c r="A11890" s="107" t="s">
        <v>5</v>
      </c>
      <c r="B11890" s="107" t="s">
        <v>245</v>
      </c>
      <c r="C11890" s="110">
        <v>9</v>
      </c>
      <c r="D11890" s="109">
        <v>1692.572340726937</v>
      </c>
      <c r="E11890" s="109">
        <v>91493.480007837599</v>
      </c>
    </row>
    <row r="11891" spans="1:5" x14ac:dyDescent="0.35">
      <c r="A11891" s="107" t="s">
        <v>5</v>
      </c>
      <c r="B11891" s="107" t="s">
        <v>245</v>
      </c>
      <c r="C11891" s="110">
        <v>10</v>
      </c>
      <c r="D11891" s="109">
        <v>1789.944632928301</v>
      </c>
      <c r="E11891" s="109">
        <v>24992.934031746241</v>
      </c>
    </row>
    <row r="11892" spans="1:5" x14ac:dyDescent="0.35">
      <c r="A11892" s="107" t="s">
        <v>5</v>
      </c>
      <c r="B11892" s="107" t="s">
        <v>245</v>
      </c>
      <c r="C11892" s="110">
        <v>11</v>
      </c>
      <c r="D11892" s="109">
        <v>2038.5917747321309</v>
      </c>
      <c r="E11892" s="109">
        <v>14243.47542058376</v>
      </c>
    </row>
    <row r="11893" spans="1:5" x14ac:dyDescent="0.35">
      <c r="A11893" s="107" t="s">
        <v>5</v>
      </c>
      <c r="B11893" s="107" t="s">
        <v>245</v>
      </c>
      <c r="C11893" s="110">
        <v>12</v>
      </c>
      <c r="D11893" s="109">
        <v>1980.865935199125</v>
      </c>
      <c r="E11893" s="109">
        <v>19849.934338675841</v>
      </c>
    </row>
    <row r="11894" spans="1:5" x14ac:dyDescent="0.35">
      <c r="A11894" s="107" t="s">
        <v>5</v>
      </c>
      <c r="B11894" s="107" t="s">
        <v>244</v>
      </c>
      <c r="C11894" s="110">
        <v>1</v>
      </c>
      <c r="D11894" s="109">
        <v>773.77416606271697</v>
      </c>
      <c r="E11894" s="109">
        <v>53675.014311723076</v>
      </c>
    </row>
    <row r="11895" spans="1:5" x14ac:dyDescent="0.35">
      <c r="A11895" s="107" t="s">
        <v>5</v>
      </c>
      <c r="B11895" s="107" t="s">
        <v>244</v>
      </c>
      <c r="C11895" s="110">
        <v>2</v>
      </c>
      <c r="D11895" s="109">
        <v>626.43716870884384</v>
      </c>
      <c r="E11895" s="109">
        <v>41545.911131494438</v>
      </c>
    </row>
    <row r="11896" spans="1:5" x14ac:dyDescent="0.35">
      <c r="A11896" s="107" t="s">
        <v>5</v>
      </c>
      <c r="B11896" s="107" t="s">
        <v>244</v>
      </c>
      <c r="C11896" s="110">
        <v>3</v>
      </c>
      <c r="D11896" s="109">
        <v>638.88874032670299</v>
      </c>
      <c r="E11896" s="109">
        <v>43824.664003888887</v>
      </c>
    </row>
    <row r="11897" spans="1:5" x14ac:dyDescent="0.35">
      <c r="A11897" s="107" t="s">
        <v>5</v>
      </c>
      <c r="B11897" s="107" t="s">
        <v>244</v>
      </c>
      <c r="C11897" s="110">
        <v>4</v>
      </c>
      <c r="D11897" s="109">
        <v>409.62329793428029</v>
      </c>
      <c r="E11897" s="109">
        <v>26321.68874737891</v>
      </c>
    </row>
    <row r="11898" spans="1:5" x14ac:dyDescent="0.35">
      <c r="A11898" s="107" t="s">
        <v>5</v>
      </c>
      <c r="B11898" s="107" t="s">
        <v>244</v>
      </c>
      <c r="C11898" s="110">
        <v>5</v>
      </c>
      <c r="D11898" s="109">
        <v>305.41323056617011</v>
      </c>
      <c r="E11898" s="109">
        <v>20099.269709137508</v>
      </c>
    </row>
    <row r="11899" spans="1:5" x14ac:dyDescent="0.35">
      <c r="A11899" s="107" t="s">
        <v>5</v>
      </c>
      <c r="B11899" s="107" t="s">
        <v>244</v>
      </c>
      <c r="C11899" s="110">
        <v>6</v>
      </c>
      <c r="D11899" s="109">
        <v>266.07601048213519</v>
      </c>
      <c r="E11899" s="109">
        <v>16623.257734189439</v>
      </c>
    </row>
    <row r="11900" spans="1:5" x14ac:dyDescent="0.35">
      <c r="A11900" s="107" t="s">
        <v>5</v>
      </c>
      <c r="B11900" s="107" t="s">
        <v>244</v>
      </c>
      <c r="C11900" s="110">
        <v>7</v>
      </c>
      <c r="D11900" s="109">
        <v>326.44046322133579</v>
      </c>
      <c r="E11900" s="109">
        <v>19524.790601477049</v>
      </c>
    </row>
    <row r="11901" spans="1:5" x14ac:dyDescent="0.35">
      <c r="A11901" s="107" t="s">
        <v>5</v>
      </c>
      <c r="B11901" s="107" t="s">
        <v>244</v>
      </c>
      <c r="C11901" s="110">
        <v>8</v>
      </c>
      <c r="D11901" s="109">
        <v>439.97423615000088</v>
      </c>
      <c r="E11901" s="109">
        <v>26518.168561758081</v>
      </c>
    </row>
    <row r="11902" spans="1:5" x14ac:dyDescent="0.35">
      <c r="A11902" s="107" t="s">
        <v>5</v>
      </c>
      <c r="B11902" s="107" t="s">
        <v>244</v>
      </c>
      <c r="C11902" s="110">
        <v>9</v>
      </c>
      <c r="D11902" s="109">
        <v>562.4038706361107</v>
      </c>
      <c r="E11902" s="109">
        <v>29973.241354644801</v>
      </c>
    </row>
    <row r="11903" spans="1:5" x14ac:dyDescent="0.35">
      <c r="A11903" s="107" t="s">
        <v>5</v>
      </c>
      <c r="B11903" s="107" t="s">
        <v>244</v>
      </c>
      <c r="C11903" s="110">
        <v>10</v>
      </c>
      <c r="D11903" s="109">
        <v>631.84456650721415</v>
      </c>
      <c r="E11903" s="109">
        <v>7624.9754257311097</v>
      </c>
    </row>
    <row r="11904" spans="1:5" x14ac:dyDescent="0.35">
      <c r="A11904" s="107" t="s">
        <v>5</v>
      </c>
      <c r="B11904" s="107" t="s">
        <v>244</v>
      </c>
      <c r="C11904" s="110">
        <v>11</v>
      </c>
      <c r="D11904" s="109">
        <v>528.40841332144851</v>
      </c>
      <c r="E11904" s="109">
        <v>1544.5562728497271</v>
      </c>
    </row>
    <row r="11905" spans="1:5" x14ac:dyDescent="0.35">
      <c r="A11905" s="107" t="s">
        <v>5</v>
      </c>
      <c r="B11905" s="107" t="s">
        <v>244</v>
      </c>
      <c r="C11905" s="110">
        <v>12</v>
      </c>
      <c r="D11905" s="109">
        <v>737.20215070895824</v>
      </c>
      <c r="E11905" s="109">
        <v>3823.3063674361319</v>
      </c>
    </row>
    <row r="11906" spans="1:5" x14ac:dyDescent="0.35">
      <c r="A11906" s="107" t="s">
        <v>5</v>
      </c>
      <c r="B11906" s="107" t="s">
        <v>243</v>
      </c>
      <c r="C11906" s="110">
        <v>1</v>
      </c>
      <c r="D11906" s="109">
        <v>2096.0689498303709</v>
      </c>
      <c r="E11906" s="109">
        <v>154586.45177490139</v>
      </c>
    </row>
    <row r="11907" spans="1:5" x14ac:dyDescent="0.35">
      <c r="A11907" s="107" t="s">
        <v>5</v>
      </c>
      <c r="B11907" s="107" t="s">
        <v>243</v>
      </c>
      <c r="C11907" s="110">
        <v>2</v>
      </c>
      <c r="D11907" s="109">
        <v>1968.186005928372</v>
      </c>
      <c r="E11907" s="109">
        <v>139066.82478686841</v>
      </c>
    </row>
    <row r="11908" spans="1:5" x14ac:dyDescent="0.35">
      <c r="A11908" s="107" t="s">
        <v>5</v>
      </c>
      <c r="B11908" s="107" t="s">
        <v>243</v>
      </c>
      <c r="C11908" s="110">
        <v>3</v>
      </c>
      <c r="D11908" s="109">
        <v>1836.519588533733</v>
      </c>
      <c r="E11908" s="109">
        <v>135871.13710888309</v>
      </c>
    </row>
    <row r="11909" spans="1:5" x14ac:dyDescent="0.35">
      <c r="A11909" s="107" t="s">
        <v>5</v>
      </c>
      <c r="B11909" s="107" t="s">
        <v>243</v>
      </c>
      <c r="C11909" s="110">
        <v>4</v>
      </c>
      <c r="D11909" s="109">
        <v>1346.742508332138</v>
      </c>
      <c r="E11909" s="109">
        <v>92538.750127778083</v>
      </c>
    </row>
    <row r="11910" spans="1:5" x14ac:dyDescent="0.35">
      <c r="A11910" s="107" t="s">
        <v>5</v>
      </c>
      <c r="B11910" s="107" t="s">
        <v>243</v>
      </c>
      <c r="C11910" s="110">
        <v>5</v>
      </c>
      <c r="D11910" s="109">
        <v>1019.369332183125</v>
      </c>
      <c r="E11910" s="109">
        <v>71710.030459044196</v>
      </c>
    </row>
    <row r="11911" spans="1:5" x14ac:dyDescent="0.35">
      <c r="A11911" s="107" t="s">
        <v>5</v>
      </c>
      <c r="B11911" s="107" t="s">
        <v>243</v>
      </c>
      <c r="C11911" s="110">
        <v>6</v>
      </c>
      <c r="D11911" s="109">
        <v>686.40997289077723</v>
      </c>
      <c r="E11911" s="109">
        <v>44329.265029178598</v>
      </c>
    </row>
    <row r="11912" spans="1:5" x14ac:dyDescent="0.35">
      <c r="A11912" s="107" t="s">
        <v>5</v>
      </c>
      <c r="B11912" s="107" t="s">
        <v>243</v>
      </c>
      <c r="C11912" s="110">
        <v>7</v>
      </c>
      <c r="D11912" s="109">
        <v>852.85280458664022</v>
      </c>
      <c r="E11912" s="109">
        <v>51441.412709149838</v>
      </c>
    </row>
    <row r="11913" spans="1:5" x14ac:dyDescent="0.35">
      <c r="A11913" s="107" t="s">
        <v>5</v>
      </c>
      <c r="B11913" s="107" t="s">
        <v>243</v>
      </c>
      <c r="C11913" s="110">
        <v>8</v>
      </c>
      <c r="D11913" s="109">
        <v>1212.886810826594</v>
      </c>
      <c r="E11913" s="109">
        <v>74063.065817903116</v>
      </c>
    </row>
    <row r="11914" spans="1:5" x14ac:dyDescent="0.35">
      <c r="A11914" s="107" t="s">
        <v>5</v>
      </c>
      <c r="B11914" s="107" t="s">
        <v>243</v>
      </c>
      <c r="C11914" s="110">
        <v>9</v>
      </c>
      <c r="D11914" s="109">
        <v>1590.322789848886</v>
      </c>
      <c r="E11914" s="109">
        <v>83659.02852615506</v>
      </c>
    </row>
    <row r="11915" spans="1:5" x14ac:dyDescent="0.35">
      <c r="A11915" s="107" t="s">
        <v>5</v>
      </c>
      <c r="B11915" s="107" t="s">
        <v>243</v>
      </c>
      <c r="C11915" s="110">
        <v>10</v>
      </c>
      <c r="D11915" s="109">
        <v>1685.00861645445</v>
      </c>
      <c r="E11915" s="109">
        <v>21862.43742406226</v>
      </c>
    </row>
    <row r="11916" spans="1:5" x14ac:dyDescent="0.35">
      <c r="A11916" s="107" t="s">
        <v>5</v>
      </c>
      <c r="B11916" s="107" t="s">
        <v>243</v>
      </c>
      <c r="C11916" s="110">
        <v>11</v>
      </c>
      <c r="D11916" s="109">
        <v>1743.96677613725</v>
      </c>
      <c r="E11916" s="109">
        <v>11013.3683667238</v>
      </c>
    </row>
    <row r="11917" spans="1:5" x14ac:dyDescent="0.35">
      <c r="A11917" s="107" t="s">
        <v>5</v>
      </c>
      <c r="B11917" s="107" t="s">
        <v>243</v>
      </c>
      <c r="C11917" s="110">
        <v>12</v>
      </c>
      <c r="D11917" s="109">
        <v>1967.049658244023</v>
      </c>
      <c r="E11917" s="109">
        <v>17625.461016035559</v>
      </c>
    </row>
    <row r="11918" spans="1:5" x14ac:dyDescent="0.35">
      <c r="A11918" s="107" t="s">
        <v>5</v>
      </c>
      <c r="B11918" s="107" t="s">
        <v>242</v>
      </c>
      <c r="C11918" s="110">
        <v>1</v>
      </c>
      <c r="D11918" s="109">
        <v>431.17563726244367</v>
      </c>
      <c r="E11918" s="109">
        <v>41468.138158325477</v>
      </c>
    </row>
    <row r="11919" spans="1:5" x14ac:dyDescent="0.35">
      <c r="A11919" s="107" t="s">
        <v>5</v>
      </c>
      <c r="B11919" s="107" t="s">
        <v>242</v>
      </c>
      <c r="C11919" s="110">
        <v>2</v>
      </c>
      <c r="D11919" s="109">
        <v>391.3802843210072</v>
      </c>
      <c r="E11919" s="109">
        <v>34703.447942604587</v>
      </c>
    </row>
    <row r="11920" spans="1:5" x14ac:dyDescent="0.35">
      <c r="A11920" s="107" t="s">
        <v>5</v>
      </c>
      <c r="B11920" s="107" t="s">
        <v>242</v>
      </c>
      <c r="C11920" s="110">
        <v>3</v>
      </c>
      <c r="D11920" s="109">
        <v>414.43794256262811</v>
      </c>
      <c r="E11920" s="109">
        <v>36885.299336442949</v>
      </c>
    </row>
    <row r="11921" spans="1:5" x14ac:dyDescent="0.35">
      <c r="A11921" s="107" t="s">
        <v>5</v>
      </c>
      <c r="B11921" s="107" t="s">
        <v>242</v>
      </c>
      <c r="C11921" s="110">
        <v>4</v>
      </c>
      <c r="D11921" s="109">
        <v>349.44194169075678</v>
      </c>
      <c r="E11921" s="109">
        <v>28165.31889979442</v>
      </c>
    </row>
    <row r="11922" spans="1:5" x14ac:dyDescent="0.35">
      <c r="A11922" s="107" t="s">
        <v>5</v>
      </c>
      <c r="B11922" s="107" t="s">
        <v>242</v>
      </c>
      <c r="C11922" s="110">
        <v>5</v>
      </c>
      <c r="D11922" s="109">
        <v>264.16054492158929</v>
      </c>
      <c r="E11922" s="109">
        <v>18830.565988026461</v>
      </c>
    </row>
    <row r="11923" spans="1:5" x14ac:dyDescent="0.35">
      <c r="A11923" s="107" t="s">
        <v>5</v>
      </c>
      <c r="B11923" s="107" t="s">
        <v>242</v>
      </c>
      <c r="C11923" s="110">
        <v>6</v>
      </c>
      <c r="D11923" s="109">
        <v>277.6988017035074</v>
      </c>
      <c r="E11923" s="109">
        <v>17828.978309398419</v>
      </c>
    </row>
    <row r="11924" spans="1:5" x14ac:dyDescent="0.35">
      <c r="A11924" s="107" t="s">
        <v>5</v>
      </c>
      <c r="B11924" s="107" t="s">
        <v>242</v>
      </c>
      <c r="C11924" s="110">
        <v>7</v>
      </c>
      <c r="D11924" s="109">
        <v>293.9054818899827</v>
      </c>
      <c r="E11924" s="109">
        <v>19726.88858488734</v>
      </c>
    </row>
    <row r="11925" spans="1:5" x14ac:dyDescent="0.35">
      <c r="A11925" s="107" t="s">
        <v>5</v>
      </c>
      <c r="B11925" s="107" t="s">
        <v>242</v>
      </c>
      <c r="C11925" s="110">
        <v>8</v>
      </c>
      <c r="D11925" s="109">
        <v>325.92765223423982</v>
      </c>
      <c r="E11925" s="109">
        <v>18819.7968241526</v>
      </c>
    </row>
    <row r="11926" spans="1:5" x14ac:dyDescent="0.35">
      <c r="A11926" s="107" t="s">
        <v>5</v>
      </c>
      <c r="B11926" s="107" t="s">
        <v>242</v>
      </c>
      <c r="C11926" s="110">
        <v>9</v>
      </c>
      <c r="D11926" s="109">
        <v>354.5055410746703</v>
      </c>
      <c r="E11926" s="109">
        <v>17604.658033956701</v>
      </c>
    </row>
    <row r="11927" spans="1:5" x14ac:dyDescent="0.35">
      <c r="A11927" s="107" t="s">
        <v>5</v>
      </c>
      <c r="B11927" s="107" t="s">
        <v>242</v>
      </c>
      <c r="C11927" s="110">
        <v>10</v>
      </c>
      <c r="D11927" s="109">
        <v>357.97187650044469</v>
      </c>
      <c r="E11927" s="109">
        <v>4625.7324426695204</v>
      </c>
    </row>
    <row r="11928" spans="1:5" x14ac:dyDescent="0.35">
      <c r="A11928" s="107" t="s">
        <v>5</v>
      </c>
      <c r="B11928" s="107" t="s">
        <v>242</v>
      </c>
      <c r="C11928" s="110">
        <v>11</v>
      </c>
      <c r="D11928" s="109">
        <v>391.14473395690482</v>
      </c>
      <c r="E11928" s="109">
        <v>1089.2606194040029</v>
      </c>
    </row>
    <row r="11929" spans="1:5" x14ac:dyDescent="0.35">
      <c r="A11929" s="107" t="s">
        <v>5</v>
      </c>
      <c r="B11929" s="107" t="s">
        <v>242</v>
      </c>
      <c r="C11929" s="110">
        <v>12</v>
      </c>
      <c r="D11929" s="109">
        <v>406.44492052090823</v>
      </c>
      <c r="E11929" s="109">
        <v>2259.6192880260878</v>
      </c>
    </row>
    <row r="11930" spans="1:5" x14ac:dyDescent="0.35">
      <c r="A11930" s="107" t="s">
        <v>5</v>
      </c>
      <c r="B11930" s="107" t="s">
        <v>241</v>
      </c>
      <c r="C11930" s="110">
        <v>1</v>
      </c>
      <c r="D11930" s="109">
        <v>1188.4800028800951</v>
      </c>
      <c r="E11930" s="109">
        <v>91224.554722034169</v>
      </c>
    </row>
    <row r="11931" spans="1:5" x14ac:dyDescent="0.35">
      <c r="A11931" s="107" t="s">
        <v>5</v>
      </c>
      <c r="B11931" s="107" t="s">
        <v>241</v>
      </c>
      <c r="C11931" s="110">
        <v>2</v>
      </c>
      <c r="D11931" s="109">
        <v>1747.1999378204359</v>
      </c>
      <c r="E11931" s="109">
        <v>130957.573377812</v>
      </c>
    </row>
    <row r="11932" spans="1:5" x14ac:dyDescent="0.35">
      <c r="A11932" s="107" t="s">
        <v>5</v>
      </c>
      <c r="B11932" s="107" t="s">
        <v>241</v>
      </c>
      <c r="C11932" s="110">
        <v>3</v>
      </c>
      <c r="D11932" s="109">
        <v>1934.399932861329</v>
      </c>
      <c r="E11932" s="109">
        <v>153265.9220797692</v>
      </c>
    </row>
    <row r="11933" spans="1:5" x14ac:dyDescent="0.35">
      <c r="A11933" s="107" t="s">
        <v>5</v>
      </c>
      <c r="B11933" s="107" t="s">
        <v>241</v>
      </c>
      <c r="C11933" s="110">
        <v>4</v>
      </c>
      <c r="D11933" s="109">
        <v>1863.8399558067331</v>
      </c>
      <c r="E11933" s="109">
        <v>138704.31202873969</v>
      </c>
    </row>
    <row r="11934" spans="1:5" x14ac:dyDescent="0.35">
      <c r="A11934" s="107" t="s">
        <v>5</v>
      </c>
      <c r="B11934" s="107" t="s">
        <v>241</v>
      </c>
      <c r="C11934" s="110">
        <v>5</v>
      </c>
      <c r="D11934" s="109">
        <v>1600.319948434829</v>
      </c>
      <c r="E11934" s="109">
        <v>119925.72773397691</v>
      </c>
    </row>
    <row r="11935" spans="1:5" x14ac:dyDescent="0.35">
      <c r="A11935" s="107" t="s">
        <v>5</v>
      </c>
      <c r="B11935" s="107" t="s">
        <v>241</v>
      </c>
      <c r="C11935" s="110">
        <v>6</v>
      </c>
      <c r="D11935" s="109">
        <v>1572.480048894882</v>
      </c>
      <c r="E11935" s="109">
        <v>104810.9823733938</v>
      </c>
    </row>
    <row r="11936" spans="1:5" x14ac:dyDescent="0.35">
      <c r="A11936" s="107" t="s">
        <v>5</v>
      </c>
      <c r="B11936" s="107" t="s">
        <v>241</v>
      </c>
      <c r="C11936" s="110">
        <v>7</v>
      </c>
      <c r="D11936" s="109">
        <v>1578.719918251036</v>
      </c>
      <c r="E11936" s="109">
        <v>100157.1092989449</v>
      </c>
    </row>
    <row r="11937" spans="1:5" x14ac:dyDescent="0.35">
      <c r="A11937" s="107" t="s">
        <v>5</v>
      </c>
      <c r="B11937" s="107" t="s">
        <v>241</v>
      </c>
      <c r="C11937" s="110">
        <v>8</v>
      </c>
      <c r="D11937" s="109">
        <v>1601.2799215316761</v>
      </c>
      <c r="E11937" s="109">
        <v>104527.7916917117</v>
      </c>
    </row>
    <row r="11938" spans="1:5" x14ac:dyDescent="0.35">
      <c r="A11938" s="107" t="s">
        <v>5</v>
      </c>
      <c r="B11938" s="107" t="s">
        <v>241</v>
      </c>
      <c r="C11938" s="110">
        <v>9</v>
      </c>
      <c r="D11938" s="109">
        <v>1858.5599522590651</v>
      </c>
      <c r="E11938" s="109">
        <v>108142.2787081268</v>
      </c>
    </row>
    <row r="11939" spans="1:5" x14ac:dyDescent="0.35">
      <c r="A11939" s="107" t="s">
        <v>5</v>
      </c>
      <c r="B11939" s="107" t="s">
        <v>241</v>
      </c>
      <c r="C11939" s="110">
        <v>10</v>
      </c>
      <c r="D11939" s="109">
        <v>1869.297844245408</v>
      </c>
      <c r="E11939" s="109">
        <v>73879.952081603566</v>
      </c>
    </row>
    <row r="11940" spans="1:5" x14ac:dyDescent="0.35">
      <c r="A11940" s="107" t="s">
        <v>5</v>
      </c>
      <c r="B11940" s="107" t="s">
        <v>241</v>
      </c>
      <c r="C11940" s="110">
        <v>11</v>
      </c>
      <c r="D11940" s="109">
        <v>1818.4659889537279</v>
      </c>
      <c r="E11940" s="109">
        <v>64466.046726422297</v>
      </c>
    </row>
    <row r="11941" spans="1:5" x14ac:dyDescent="0.35">
      <c r="A11941" s="107" t="s">
        <v>5</v>
      </c>
      <c r="B11941" s="107" t="s">
        <v>241</v>
      </c>
      <c r="C11941" s="110">
        <v>12</v>
      </c>
      <c r="D11941" s="109">
        <v>1871.999943733216</v>
      </c>
      <c r="E11941" s="109">
        <v>68949.727698329341</v>
      </c>
    </row>
    <row r="11942" spans="1:5" x14ac:dyDescent="0.35">
      <c r="A11942" s="107" t="s">
        <v>5</v>
      </c>
      <c r="B11942" s="107" t="s">
        <v>53</v>
      </c>
      <c r="C11942" s="110">
        <v>1</v>
      </c>
      <c r="D11942" s="109">
        <v>16209.652926068249</v>
      </c>
      <c r="E11942" s="109">
        <v>1156062.974374776</v>
      </c>
    </row>
    <row r="11943" spans="1:5" x14ac:dyDescent="0.35">
      <c r="A11943" s="107" t="s">
        <v>5</v>
      </c>
      <c r="B11943" s="107" t="s">
        <v>53</v>
      </c>
      <c r="C11943" s="110">
        <v>2</v>
      </c>
      <c r="D11943" s="109">
        <v>14726.01624652154</v>
      </c>
      <c r="E11943" s="109">
        <v>1000422.853734537</v>
      </c>
    </row>
    <row r="11944" spans="1:5" x14ac:dyDescent="0.35">
      <c r="A11944" s="107" t="s">
        <v>5</v>
      </c>
      <c r="B11944" s="107" t="s">
        <v>53</v>
      </c>
      <c r="C11944" s="110">
        <v>3</v>
      </c>
      <c r="D11944" s="109">
        <v>15966.964684734359</v>
      </c>
      <c r="E11944" s="109">
        <v>1135742.2459406119</v>
      </c>
    </row>
    <row r="11945" spans="1:5" x14ac:dyDescent="0.35">
      <c r="A11945" s="107" t="s">
        <v>5</v>
      </c>
      <c r="B11945" s="107" t="s">
        <v>53</v>
      </c>
      <c r="C11945" s="110">
        <v>4</v>
      </c>
      <c r="D11945" s="109">
        <v>14513.59942638037</v>
      </c>
      <c r="E11945" s="109">
        <v>979301.37169274001</v>
      </c>
    </row>
    <row r="11946" spans="1:5" x14ac:dyDescent="0.35">
      <c r="A11946" s="107" t="s">
        <v>5</v>
      </c>
      <c r="B11946" s="107" t="s">
        <v>53</v>
      </c>
      <c r="C11946" s="110">
        <v>5</v>
      </c>
      <c r="D11946" s="109">
        <v>14493.200759220539</v>
      </c>
      <c r="E11946" s="109">
        <v>973835.47860079026</v>
      </c>
    </row>
    <row r="11947" spans="1:5" x14ac:dyDescent="0.35">
      <c r="A11947" s="107" t="s">
        <v>5</v>
      </c>
      <c r="B11947" s="107" t="s">
        <v>53</v>
      </c>
      <c r="C11947" s="110">
        <v>6</v>
      </c>
      <c r="D11947" s="109">
        <v>18575.988485686288</v>
      </c>
      <c r="E11947" s="109">
        <v>1137482.3757128669</v>
      </c>
    </row>
    <row r="11948" spans="1:5" x14ac:dyDescent="0.35">
      <c r="A11948" s="107" t="s">
        <v>5</v>
      </c>
      <c r="B11948" s="107" t="s">
        <v>53</v>
      </c>
      <c r="C11948" s="110">
        <v>7</v>
      </c>
      <c r="D11948" s="109">
        <v>17159.09086736499</v>
      </c>
      <c r="E11948" s="109">
        <v>1015081.134358134</v>
      </c>
    </row>
    <row r="11949" spans="1:5" x14ac:dyDescent="0.35">
      <c r="A11949" s="107" t="s">
        <v>5</v>
      </c>
      <c r="B11949" s="107" t="s">
        <v>53</v>
      </c>
      <c r="C11949" s="110">
        <v>8</v>
      </c>
      <c r="D11949" s="109">
        <v>22278.924045313539</v>
      </c>
      <c r="E11949" s="109">
        <v>1337482.106339612</v>
      </c>
    </row>
    <row r="11950" spans="1:5" x14ac:dyDescent="0.35">
      <c r="A11950" s="107" t="s">
        <v>5</v>
      </c>
      <c r="B11950" s="107" t="s">
        <v>53</v>
      </c>
      <c r="C11950" s="110">
        <v>9</v>
      </c>
      <c r="D11950" s="109">
        <v>20697.480897861071</v>
      </c>
      <c r="E11950" s="109">
        <v>1131648.2684939001</v>
      </c>
    </row>
    <row r="11951" spans="1:5" x14ac:dyDescent="0.35">
      <c r="A11951" s="107" t="s">
        <v>5</v>
      </c>
      <c r="B11951" s="107" t="s">
        <v>53</v>
      </c>
      <c r="C11951" s="110">
        <v>10</v>
      </c>
      <c r="D11951" s="109">
        <v>27862.136878764581</v>
      </c>
      <c r="E11951" s="109">
        <v>916155.97738193197</v>
      </c>
    </row>
    <row r="11952" spans="1:5" x14ac:dyDescent="0.35">
      <c r="A11952" s="107" t="s">
        <v>5</v>
      </c>
      <c r="B11952" s="107" t="s">
        <v>53</v>
      </c>
      <c r="C11952" s="110">
        <v>11</v>
      </c>
      <c r="D11952" s="109">
        <v>24566.675955696988</v>
      </c>
      <c r="E11952" s="109">
        <v>715381.15647944133</v>
      </c>
    </row>
    <row r="11953" spans="1:5" x14ac:dyDescent="0.35">
      <c r="A11953" s="107" t="s">
        <v>5</v>
      </c>
      <c r="B11953" s="107" t="s">
        <v>53</v>
      </c>
      <c r="C11953" s="110">
        <v>12</v>
      </c>
      <c r="D11953" s="109">
        <v>22493.520219040329</v>
      </c>
      <c r="E11953" s="109">
        <v>641349.19422419975</v>
      </c>
    </row>
    <row r="11954" spans="1:5" x14ac:dyDescent="0.35">
      <c r="A11954" s="107" t="s">
        <v>5</v>
      </c>
      <c r="B11954" s="107" t="s">
        <v>240</v>
      </c>
      <c r="C11954" s="110">
        <v>1</v>
      </c>
      <c r="D11954" s="109">
        <v>0</v>
      </c>
      <c r="E11954" s="109">
        <v>0</v>
      </c>
    </row>
    <row r="11955" spans="1:5" x14ac:dyDescent="0.35">
      <c r="A11955" s="107" t="s">
        <v>5</v>
      </c>
      <c r="B11955" s="107" t="s">
        <v>240</v>
      </c>
      <c r="C11955" s="110">
        <v>2</v>
      </c>
      <c r="D11955" s="109">
        <v>0</v>
      </c>
      <c r="E11955" s="109">
        <v>0</v>
      </c>
    </row>
    <row r="11956" spans="1:5" x14ac:dyDescent="0.35">
      <c r="A11956" s="107" t="s">
        <v>5</v>
      </c>
      <c r="B11956" s="107" t="s">
        <v>240</v>
      </c>
      <c r="C11956" s="110">
        <v>3</v>
      </c>
      <c r="D11956" s="109">
        <v>0</v>
      </c>
      <c r="E11956" s="109">
        <v>0</v>
      </c>
    </row>
    <row r="11957" spans="1:5" x14ac:dyDescent="0.35">
      <c r="A11957" s="107" t="s">
        <v>5</v>
      </c>
      <c r="B11957" s="107" t="s">
        <v>240</v>
      </c>
      <c r="C11957" s="110">
        <v>4</v>
      </c>
      <c r="D11957" s="109">
        <v>0</v>
      </c>
      <c r="E11957" s="109">
        <v>0</v>
      </c>
    </row>
    <row r="11958" spans="1:5" x14ac:dyDescent="0.35">
      <c r="A11958" s="107" t="s">
        <v>5</v>
      </c>
      <c r="B11958" s="107" t="s">
        <v>240</v>
      </c>
      <c r="C11958" s="110">
        <v>5</v>
      </c>
      <c r="D11958" s="109">
        <v>0</v>
      </c>
      <c r="E11958" s="109">
        <v>0</v>
      </c>
    </row>
    <row r="11959" spans="1:5" x14ac:dyDescent="0.35">
      <c r="A11959" s="107" t="s">
        <v>5</v>
      </c>
      <c r="B11959" s="107" t="s">
        <v>240</v>
      </c>
      <c r="C11959" s="110">
        <v>6</v>
      </c>
      <c r="D11959" s="109">
        <v>0</v>
      </c>
      <c r="E11959" s="109">
        <v>0</v>
      </c>
    </row>
    <row r="11960" spans="1:5" x14ac:dyDescent="0.35">
      <c r="A11960" s="107" t="s">
        <v>5</v>
      </c>
      <c r="B11960" s="107" t="s">
        <v>240</v>
      </c>
      <c r="C11960" s="110">
        <v>7</v>
      </c>
      <c r="D11960" s="109">
        <v>0</v>
      </c>
      <c r="E11960" s="109">
        <v>0</v>
      </c>
    </row>
    <row r="11961" spans="1:5" x14ac:dyDescent="0.35">
      <c r="A11961" s="107" t="s">
        <v>5</v>
      </c>
      <c r="B11961" s="107" t="s">
        <v>240</v>
      </c>
      <c r="C11961" s="110">
        <v>8</v>
      </c>
      <c r="D11961" s="109">
        <v>0</v>
      </c>
      <c r="E11961" s="109">
        <v>0</v>
      </c>
    </row>
    <row r="11962" spans="1:5" x14ac:dyDescent="0.35">
      <c r="A11962" s="107" t="s">
        <v>5</v>
      </c>
      <c r="B11962" s="107" t="s">
        <v>240</v>
      </c>
      <c r="C11962" s="110">
        <v>9</v>
      </c>
      <c r="D11962" s="109">
        <v>0</v>
      </c>
      <c r="E11962" s="109">
        <v>0</v>
      </c>
    </row>
    <row r="11963" spans="1:5" x14ac:dyDescent="0.35">
      <c r="A11963" s="107" t="s">
        <v>5</v>
      </c>
      <c r="B11963" s="107" t="s">
        <v>240</v>
      </c>
      <c r="C11963" s="110">
        <v>10</v>
      </c>
      <c r="D11963" s="109">
        <v>0</v>
      </c>
      <c r="E11963" s="109">
        <v>0</v>
      </c>
    </row>
    <row r="11964" spans="1:5" x14ac:dyDescent="0.35">
      <c r="A11964" s="107" t="s">
        <v>5</v>
      </c>
      <c r="B11964" s="107" t="s">
        <v>240</v>
      </c>
      <c r="C11964" s="110">
        <v>11</v>
      </c>
      <c r="D11964" s="109">
        <v>0</v>
      </c>
      <c r="E11964" s="109">
        <v>0</v>
      </c>
    </row>
    <row r="11965" spans="1:5" x14ac:dyDescent="0.35">
      <c r="A11965" s="107" t="s">
        <v>5</v>
      </c>
      <c r="B11965" s="107" t="s">
        <v>240</v>
      </c>
      <c r="C11965" s="110">
        <v>12</v>
      </c>
      <c r="D11965" s="109">
        <v>0</v>
      </c>
      <c r="E11965" s="109">
        <v>0</v>
      </c>
    </row>
    <row r="11966" spans="1:5" x14ac:dyDescent="0.35">
      <c r="A11966" s="107" t="s">
        <v>5</v>
      </c>
      <c r="B11966" s="107" t="s">
        <v>239</v>
      </c>
      <c r="C11966" s="110">
        <v>1</v>
      </c>
      <c r="D11966" s="109">
        <v>554.71025694123068</v>
      </c>
      <c r="E11966" s="109">
        <v>42148.248967039319</v>
      </c>
    </row>
    <row r="11967" spans="1:5" x14ac:dyDescent="0.35">
      <c r="A11967" s="107" t="s">
        <v>5</v>
      </c>
      <c r="B11967" s="107" t="s">
        <v>239</v>
      </c>
      <c r="C11967" s="110">
        <v>2</v>
      </c>
      <c r="D11967" s="109">
        <v>672.37164492026398</v>
      </c>
      <c r="E11967" s="109">
        <v>49020.292264127071</v>
      </c>
    </row>
    <row r="11968" spans="1:5" x14ac:dyDescent="0.35">
      <c r="A11968" s="107" t="s">
        <v>5</v>
      </c>
      <c r="B11968" s="107" t="s">
        <v>239</v>
      </c>
      <c r="C11968" s="110">
        <v>3</v>
      </c>
      <c r="D11968" s="109">
        <v>418.81505495026238</v>
      </c>
      <c r="E11968" s="109">
        <v>32562.599790152301</v>
      </c>
    </row>
    <row r="11969" spans="1:5" x14ac:dyDescent="0.35">
      <c r="A11969" s="107" t="s">
        <v>5</v>
      </c>
      <c r="B11969" s="107" t="s">
        <v>239</v>
      </c>
      <c r="C11969" s="110">
        <v>4</v>
      </c>
      <c r="D11969" s="109">
        <v>283.08063144174753</v>
      </c>
      <c r="E11969" s="109">
        <v>20291.291980770518</v>
      </c>
    </row>
    <row r="11970" spans="1:5" x14ac:dyDescent="0.35">
      <c r="A11970" s="107" t="s">
        <v>5</v>
      </c>
      <c r="B11970" s="107" t="s">
        <v>239</v>
      </c>
      <c r="C11970" s="110">
        <v>5</v>
      </c>
      <c r="D11970" s="109">
        <v>182.85870548715101</v>
      </c>
      <c r="E11970" s="109">
        <v>13638.038189255911</v>
      </c>
    </row>
    <row r="11971" spans="1:5" x14ac:dyDescent="0.35">
      <c r="A11971" s="107" t="s">
        <v>5</v>
      </c>
      <c r="B11971" s="107" t="s">
        <v>239</v>
      </c>
      <c r="C11971" s="110">
        <v>6</v>
      </c>
      <c r="D11971" s="109">
        <v>150.9907387123065</v>
      </c>
      <c r="E11971" s="109">
        <v>10067.25353031978</v>
      </c>
    </row>
    <row r="11972" spans="1:5" x14ac:dyDescent="0.35">
      <c r="A11972" s="107" t="s">
        <v>5</v>
      </c>
      <c r="B11972" s="107" t="s">
        <v>239</v>
      </c>
      <c r="C11972" s="110">
        <v>7</v>
      </c>
      <c r="D11972" s="109">
        <v>217.77092635986159</v>
      </c>
      <c r="E11972" s="109">
        <v>13293.45401222209</v>
      </c>
    </row>
    <row r="11973" spans="1:5" x14ac:dyDescent="0.35">
      <c r="A11973" s="107" t="s">
        <v>5</v>
      </c>
      <c r="B11973" s="107" t="s">
        <v>239</v>
      </c>
      <c r="C11973" s="110">
        <v>8</v>
      </c>
      <c r="D11973" s="109">
        <v>300.38706088876631</v>
      </c>
      <c r="E11973" s="109">
        <v>18721.090079839982</v>
      </c>
    </row>
    <row r="11974" spans="1:5" x14ac:dyDescent="0.35">
      <c r="A11974" s="107" t="s">
        <v>5</v>
      </c>
      <c r="B11974" s="107" t="s">
        <v>239</v>
      </c>
      <c r="C11974" s="110">
        <v>9</v>
      </c>
      <c r="D11974" s="109">
        <v>371.08113225149208</v>
      </c>
      <c r="E11974" s="109">
        <v>19380.19641441054</v>
      </c>
    </row>
    <row r="11975" spans="1:5" x14ac:dyDescent="0.35">
      <c r="A11975" s="107" t="s">
        <v>5</v>
      </c>
      <c r="B11975" s="107" t="s">
        <v>239</v>
      </c>
      <c r="C11975" s="110">
        <v>10</v>
      </c>
      <c r="D11975" s="109">
        <v>440.50628258121469</v>
      </c>
      <c r="E11975" s="109">
        <v>4800.2872851788361</v>
      </c>
    </row>
    <row r="11976" spans="1:5" x14ac:dyDescent="0.35">
      <c r="A11976" s="107" t="s">
        <v>5</v>
      </c>
      <c r="B11976" s="107" t="s">
        <v>239</v>
      </c>
      <c r="C11976" s="110">
        <v>11</v>
      </c>
      <c r="D11976" s="109">
        <v>453.02454076814888</v>
      </c>
      <c r="E11976" s="109">
        <v>2049.221260653776</v>
      </c>
    </row>
    <row r="11977" spans="1:5" x14ac:dyDescent="0.35">
      <c r="A11977" s="107" t="s">
        <v>5</v>
      </c>
      <c r="B11977" s="107" t="s">
        <v>239</v>
      </c>
      <c r="C11977" s="110">
        <v>12</v>
      </c>
      <c r="D11977" s="109">
        <v>559.99221674089551</v>
      </c>
      <c r="E11977" s="109">
        <v>3712.9024509685651</v>
      </c>
    </row>
    <row r="11978" spans="1:5" x14ac:dyDescent="0.35">
      <c r="A11978" s="107" t="s">
        <v>5</v>
      </c>
      <c r="B11978" s="107" t="s">
        <v>101</v>
      </c>
      <c r="C11978" s="110">
        <v>1</v>
      </c>
      <c r="D11978" s="109">
        <v>5893.2661758524091</v>
      </c>
      <c r="E11978" s="109">
        <v>134700.96950229889</v>
      </c>
    </row>
    <row r="11979" spans="1:5" x14ac:dyDescent="0.35">
      <c r="A11979" s="107" t="s">
        <v>5</v>
      </c>
      <c r="B11979" s="107" t="s">
        <v>101</v>
      </c>
      <c r="C11979" s="110">
        <v>2</v>
      </c>
      <c r="D11979" s="109">
        <v>5291.1368275862224</v>
      </c>
      <c r="E11979" s="109">
        <v>164594.29336165069</v>
      </c>
    </row>
    <row r="11980" spans="1:5" x14ac:dyDescent="0.35">
      <c r="A11980" s="107" t="s">
        <v>5</v>
      </c>
      <c r="B11980" s="107" t="s">
        <v>101</v>
      </c>
      <c r="C11980" s="110">
        <v>3</v>
      </c>
      <c r="D11980" s="109">
        <v>7798.5780032494422</v>
      </c>
      <c r="E11980" s="109">
        <v>303717.44667361991</v>
      </c>
    </row>
    <row r="11981" spans="1:5" x14ac:dyDescent="0.35">
      <c r="A11981" s="107" t="s">
        <v>5</v>
      </c>
      <c r="B11981" s="107" t="s">
        <v>101</v>
      </c>
      <c r="C11981" s="110">
        <v>4</v>
      </c>
      <c r="D11981" s="109">
        <v>6826.3452258829248</v>
      </c>
      <c r="E11981" s="109">
        <v>257813.32182412039</v>
      </c>
    </row>
    <row r="11982" spans="1:5" x14ac:dyDescent="0.35">
      <c r="A11982" s="107" t="s">
        <v>5</v>
      </c>
      <c r="B11982" s="107" t="s">
        <v>101</v>
      </c>
      <c r="C11982" s="110">
        <v>5</v>
      </c>
      <c r="D11982" s="109">
        <v>5767.9156811957901</v>
      </c>
      <c r="E11982" s="109">
        <v>279815.80524848902</v>
      </c>
    </row>
    <row r="11983" spans="1:5" x14ac:dyDescent="0.35">
      <c r="A11983" s="107" t="s">
        <v>5</v>
      </c>
      <c r="B11983" s="107" t="s">
        <v>101</v>
      </c>
      <c r="C11983" s="110">
        <v>6</v>
      </c>
      <c r="D11983" s="109">
        <v>5154.2025474448083</v>
      </c>
      <c r="E11983" s="109">
        <v>269714.18512042699</v>
      </c>
    </row>
    <row r="11984" spans="1:5" x14ac:dyDescent="0.35">
      <c r="A11984" s="107" t="s">
        <v>5</v>
      </c>
      <c r="B11984" s="107" t="s">
        <v>101</v>
      </c>
      <c r="C11984" s="110">
        <v>7</v>
      </c>
      <c r="D11984" s="109">
        <v>2830.0827802436579</v>
      </c>
      <c r="E11984" s="109">
        <v>109946.49056070139</v>
      </c>
    </row>
    <row r="11985" spans="1:5" x14ac:dyDescent="0.35">
      <c r="A11985" s="107" t="s">
        <v>5</v>
      </c>
      <c r="B11985" s="107" t="s">
        <v>101</v>
      </c>
      <c r="C11985" s="110">
        <v>8</v>
      </c>
      <c r="D11985" s="109">
        <v>667.26541181475034</v>
      </c>
      <c r="E11985" s="109">
        <v>33715.242697799913</v>
      </c>
    </row>
    <row r="11986" spans="1:5" x14ac:dyDescent="0.35">
      <c r="A11986" s="107" t="s">
        <v>5</v>
      </c>
      <c r="B11986" s="107" t="s">
        <v>101</v>
      </c>
      <c r="C11986" s="110">
        <v>9</v>
      </c>
      <c r="D11986" s="109">
        <v>773.08953307130844</v>
      </c>
      <c r="E11986" s="109">
        <v>24948.437863580559</v>
      </c>
    </row>
    <row r="11987" spans="1:5" x14ac:dyDescent="0.35">
      <c r="A11987" s="107" t="s">
        <v>5</v>
      </c>
      <c r="B11987" s="107" t="s">
        <v>101</v>
      </c>
      <c r="C11987" s="110">
        <v>10</v>
      </c>
      <c r="D11987" s="109">
        <v>1726.7470589209311</v>
      </c>
      <c r="E11987" s="109">
        <v>13930.493150938801</v>
      </c>
    </row>
    <row r="11988" spans="1:5" x14ac:dyDescent="0.35">
      <c r="A11988" s="107" t="s">
        <v>5</v>
      </c>
      <c r="B11988" s="107" t="s">
        <v>101</v>
      </c>
      <c r="C11988" s="110">
        <v>11</v>
      </c>
      <c r="D11988" s="109">
        <v>3383.295354649294</v>
      </c>
      <c r="E11988" s="109">
        <v>15460.611105558441</v>
      </c>
    </row>
    <row r="11989" spans="1:5" x14ac:dyDescent="0.35">
      <c r="A11989" s="107" t="s">
        <v>5</v>
      </c>
      <c r="B11989" s="107" t="s">
        <v>101</v>
      </c>
      <c r="C11989" s="110">
        <v>12</v>
      </c>
      <c r="D11989" s="109">
        <v>2137.809098856424</v>
      </c>
      <c r="E11989" s="109">
        <v>13966.72615542108</v>
      </c>
    </row>
    <row r="11990" spans="1:5" x14ac:dyDescent="0.35">
      <c r="A11990" s="107" t="s">
        <v>5</v>
      </c>
      <c r="B11990" s="107" t="s">
        <v>238</v>
      </c>
      <c r="C11990" s="110">
        <v>1</v>
      </c>
      <c r="D11990" s="109">
        <v>47.759998701512806</v>
      </c>
      <c r="E11990" s="109">
        <v>3257.0700730909521</v>
      </c>
    </row>
    <row r="11991" spans="1:5" x14ac:dyDescent="0.35">
      <c r="A11991" s="107" t="s">
        <v>5</v>
      </c>
      <c r="B11991" s="107" t="s">
        <v>238</v>
      </c>
      <c r="C11991" s="110">
        <v>2</v>
      </c>
      <c r="D11991" s="109">
        <v>86.879998769611348</v>
      </c>
      <c r="E11991" s="109">
        <v>6158.0142128292046</v>
      </c>
    </row>
    <row r="11992" spans="1:5" x14ac:dyDescent="0.35">
      <c r="A11992" s="107" t="s">
        <v>5</v>
      </c>
      <c r="B11992" s="107" t="s">
        <v>238</v>
      </c>
      <c r="C11992" s="110">
        <v>3</v>
      </c>
      <c r="D11992" s="109">
        <v>16.319999814033519</v>
      </c>
      <c r="E11992" s="109">
        <v>1219.300278661696</v>
      </c>
    </row>
    <row r="11993" spans="1:5" x14ac:dyDescent="0.35">
      <c r="A11993" s="107" t="s">
        <v>5</v>
      </c>
      <c r="B11993" s="107" t="s">
        <v>238</v>
      </c>
      <c r="C11993" s="110">
        <v>4</v>
      </c>
      <c r="D11993" s="109">
        <v>422.87997949123348</v>
      </c>
      <c r="E11993" s="109">
        <v>30065.976340145331</v>
      </c>
    </row>
    <row r="11994" spans="1:5" x14ac:dyDescent="0.35">
      <c r="A11994" s="107" t="s">
        <v>5</v>
      </c>
      <c r="B11994" s="107" t="s">
        <v>238</v>
      </c>
      <c r="C11994" s="110">
        <v>5</v>
      </c>
      <c r="D11994" s="109">
        <v>804.72001338004986</v>
      </c>
      <c r="E11994" s="109">
        <v>57623.856965359329</v>
      </c>
    </row>
    <row r="11995" spans="1:5" x14ac:dyDescent="0.35">
      <c r="A11995" s="107" t="s">
        <v>5</v>
      </c>
      <c r="B11995" s="107" t="s">
        <v>238</v>
      </c>
      <c r="C11995" s="110">
        <v>6</v>
      </c>
      <c r="D11995" s="109">
        <v>862.55998277664321</v>
      </c>
      <c r="E11995" s="109">
        <v>53133.111040912852</v>
      </c>
    </row>
    <row r="11996" spans="1:5" x14ac:dyDescent="0.35">
      <c r="A11996" s="107" t="s">
        <v>5</v>
      </c>
      <c r="B11996" s="107" t="s">
        <v>238</v>
      </c>
      <c r="C11996" s="110">
        <v>7</v>
      </c>
      <c r="D11996" s="109">
        <v>1578.96005356312</v>
      </c>
      <c r="E11996" s="109">
        <v>90648.027296669097</v>
      </c>
    </row>
    <row r="11997" spans="1:5" x14ac:dyDescent="0.35">
      <c r="A11997" s="107" t="s">
        <v>5</v>
      </c>
      <c r="B11997" s="107" t="s">
        <v>238</v>
      </c>
      <c r="C11997" s="110">
        <v>8</v>
      </c>
      <c r="D11997" s="109">
        <v>846.96000361442452</v>
      </c>
      <c r="E11997" s="109">
        <v>51305.043258585763</v>
      </c>
    </row>
    <row r="11998" spans="1:5" x14ac:dyDescent="0.35">
      <c r="A11998" s="107" t="s">
        <v>5</v>
      </c>
      <c r="B11998" s="107" t="s">
        <v>238</v>
      </c>
      <c r="C11998" s="110">
        <v>9</v>
      </c>
      <c r="D11998" s="109">
        <v>682.0799880623814</v>
      </c>
      <c r="E11998" s="109">
        <v>35938.837989985797</v>
      </c>
    </row>
    <row r="11999" spans="1:5" x14ac:dyDescent="0.35">
      <c r="A11999" s="107" t="s">
        <v>5</v>
      </c>
      <c r="B11999" s="107" t="s">
        <v>238</v>
      </c>
      <c r="C11999" s="110">
        <v>10</v>
      </c>
      <c r="D11999" s="109">
        <v>414.6199856996534</v>
      </c>
      <c r="E11999" s="109">
        <v>9218.4990566676115</v>
      </c>
    </row>
    <row r="12000" spans="1:5" x14ac:dyDescent="0.35">
      <c r="A12000" s="107" t="s">
        <v>5</v>
      </c>
      <c r="B12000" s="107" t="s">
        <v>238</v>
      </c>
      <c r="C12000" s="110">
        <v>11</v>
      </c>
      <c r="D12000" s="109">
        <v>350.04853342806558</v>
      </c>
      <c r="E12000" s="109">
        <v>6325.8584639440232</v>
      </c>
    </row>
    <row r="12001" spans="1:5" x14ac:dyDescent="0.35">
      <c r="A12001" s="107" t="s">
        <v>5</v>
      </c>
      <c r="B12001" s="107" t="s">
        <v>238</v>
      </c>
      <c r="C12001" s="110">
        <v>12</v>
      </c>
      <c r="D12001" s="109">
        <v>1075.2300134897239</v>
      </c>
      <c r="E12001" s="109">
        <v>14949.2467660356</v>
      </c>
    </row>
    <row r="12002" spans="1:5" x14ac:dyDescent="0.35">
      <c r="A12002" s="107" t="s">
        <v>5</v>
      </c>
      <c r="B12002" s="107" t="s">
        <v>237</v>
      </c>
      <c r="C12002" s="110">
        <v>1</v>
      </c>
      <c r="D12002" s="109">
        <v>373.11569328478282</v>
      </c>
      <c r="E12002" s="109">
        <v>9612.2230766601115</v>
      </c>
    </row>
    <row r="12003" spans="1:5" x14ac:dyDescent="0.35">
      <c r="A12003" s="107" t="s">
        <v>5</v>
      </c>
      <c r="B12003" s="107" t="s">
        <v>237</v>
      </c>
      <c r="C12003" s="110">
        <v>2</v>
      </c>
      <c r="D12003" s="109">
        <v>442.85843515636009</v>
      </c>
      <c r="E12003" s="109">
        <v>6689.3458666959496</v>
      </c>
    </row>
    <row r="12004" spans="1:5" x14ac:dyDescent="0.35">
      <c r="A12004" s="107" t="s">
        <v>5</v>
      </c>
      <c r="B12004" s="107" t="s">
        <v>237</v>
      </c>
      <c r="C12004" s="110">
        <v>3</v>
      </c>
      <c r="D12004" s="109">
        <v>628.52333622528533</v>
      </c>
      <c r="E12004" s="109">
        <v>7297.9287081519087</v>
      </c>
    </row>
    <row r="12005" spans="1:5" x14ac:dyDescent="0.35">
      <c r="A12005" s="107" t="s">
        <v>5</v>
      </c>
      <c r="B12005" s="107" t="s">
        <v>237</v>
      </c>
      <c r="C12005" s="110">
        <v>4</v>
      </c>
      <c r="D12005" s="109">
        <v>550.8374217195568</v>
      </c>
      <c r="E12005" s="109">
        <v>8302.396667003597</v>
      </c>
    </row>
    <row r="12006" spans="1:5" x14ac:dyDescent="0.35">
      <c r="A12006" s="107" t="s">
        <v>5</v>
      </c>
      <c r="B12006" s="107" t="s">
        <v>237</v>
      </c>
      <c r="C12006" s="110">
        <v>5</v>
      </c>
      <c r="D12006" s="109">
        <v>429.9999685165086</v>
      </c>
      <c r="E12006" s="109">
        <v>7458.8716483178341</v>
      </c>
    </row>
    <row r="12007" spans="1:5" x14ac:dyDescent="0.35">
      <c r="A12007" s="107" t="s">
        <v>5</v>
      </c>
      <c r="B12007" s="107" t="s">
        <v>237</v>
      </c>
      <c r="C12007" s="110">
        <v>6</v>
      </c>
      <c r="D12007" s="109">
        <v>428.06368878335911</v>
      </c>
      <c r="E12007" s="109">
        <v>14788.736132513181</v>
      </c>
    </row>
    <row r="12008" spans="1:5" x14ac:dyDescent="0.35">
      <c r="A12008" s="107" t="s">
        <v>5</v>
      </c>
      <c r="B12008" s="107" t="s">
        <v>237</v>
      </c>
      <c r="C12008" s="110">
        <v>7</v>
      </c>
      <c r="D12008" s="109">
        <v>482.13494373511321</v>
      </c>
      <c r="E12008" s="109">
        <v>6797.2647407559007</v>
      </c>
    </row>
    <row r="12009" spans="1:5" x14ac:dyDescent="0.35">
      <c r="A12009" s="107" t="s">
        <v>5</v>
      </c>
      <c r="B12009" s="107" t="s">
        <v>237</v>
      </c>
      <c r="C12009" s="110">
        <v>8</v>
      </c>
      <c r="D12009" s="109">
        <v>528.75797865108905</v>
      </c>
      <c r="E12009" s="109">
        <v>4256.5277002763469</v>
      </c>
    </row>
    <row r="12010" spans="1:5" x14ac:dyDescent="0.35">
      <c r="A12010" s="107" t="s">
        <v>5</v>
      </c>
      <c r="B12010" s="107" t="s">
        <v>237</v>
      </c>
      <c r="C12010" s="110">
        <v>9</v>
      </c>
      <c r="D12010" s="109">
        <v>591.89454406587424</v>
      </c>
      <c r="E12010" s="109">
        <v>3407.6385778136628</v>
      </c>
    </row>
    <row r="12011" spans="1:5" x14ac:dyDescent="0.35">
      <c r="A12011" s="107" t="s">
        <v>5</v>
      </c>
      <c r="B12011" s="107" t="s">
        <v>237</v>
      </c>
      <c r="C12011" s="110">
        <v>10</v>
      </c>
      <c r="D12011" s="109">
        <v>459.84886207761178</v>
      </c>
      <c r="E12011" s="109">
        <v>3438.3437985548539</v>
      </c>
    </row>
    <row r="12012" spans="1:5" x14ac:dyDescent="0.35">
      <c r="A12012" s="107" t="s">
        <v>5</v>
      </c>
      <c r="B12012" s="107" t="s">
        <v>237</v>
      </c>
      <c r="C12012" s="110">
        <v>11</v>
      </c>
      <c r="D12012" s="109">
        <v>451.53992458553762</v>
      </c>
      <c r="E12012" s="109">
        <v>4175.154816018462</v>
      </c>
    </row>
    <row r="12013" spans="1:5" x14ac:dyDescent="0.35">
      <c r="A12013" s="107" t="s">
        <v>5</v>
      </c>
      <c r="B12013" s="107" t="s">
        <v>237</v>
      </c>
      <c r="C12013" s="110">
        <v>12</v>
      </c>
      <c r="D12013" s="109">
        <v>540.10130745386073</v>
      </c>
      <c r="E12013" s="109">
        <v>4223.8926269659996</v>
      </c>
    </row>
    <row r="12014" spans="1:5" x14ac:dyDescent="0.35">
      <c r="A12014" s="107" t="s">
        <v>5</v>
      </c>
      <c r="B12014" s="107" t="s">
        <v>236</v>
      </c>
      <c r="C12014" s="110">
        <v>1</v>
      </c>
      <c r="D12014" s="109">
        <v>664.00151946035066</v>
      </c>
      <c r="E12014" s="109">
        <v>46252.445243501294</v>
      </c>
    </row>
    <row r="12015" spans="1:5" x14ac:dyDescent="0.35">
      <c r="A12015" s="107" t="s">
        <v>5</v>
      </c>
      <c r="B12015" s="107" t="s">
        <v>236</v>
      </c>
      <c r="C12015" s="110">
        <v>2</v>
      </c>
      <c r="D12015" s="109">
        <v>360.97468390601159</v>
      </c>
      <c r="E12015" s="109">
        <v>24027.753368985679</v>
      </c>
    </row>
    <row r="12016" spans="1:5" x14ac:dyDescent="0.35">
      <c r="A12016" s="107" t="s">
        <v>5</v>
      </c>
      <c r="B12016" s="107" t="s">
        <v>236</v>
      </c>
      <c r="C12016" s="110">
        <v>3</v>
      </c>
      <c r="D12016" s="109">
        <v>445.26764667124559</v>
      </c>
      <c r="E12016" s="109">
        <v>30478.479074962179</v>
      </c>
    </row>
    <row r="12017" spans="1:5" x14ac:dyDescent="0.35">
      <c r="A12017" s="107" t="s">
        <v>5</v>
      </c>
      <c r="B12017" s="107" t="s">
        <v>236</v>
      </c>
      <c r="C12017" s="110">
        <v>4</v>
      </c>
      <c r="D12017" s="109">
        <v>324.92649549521923</v>
      </c>
      <c r="E12017" s="109">
        <v>20927.05905222267</v>
      </c>
    </row>
    <row r="12018" spans="1:5" x14ac:dyDescent="0.35">
      <c r="A12018" s="107" t="s">
        <v>5</v>
      </c>
      <c r="B12018" s="107" t="s">
        <v>236</v>
      </c>
      <c r="C12018" s="110">
        <v>5</v>
      </c>
      <c r="D12018" s="109">
        <v>275.39144430657223</v>
      </c>
      <c r="E12018" s="109">
        <v>18057.595543690972</v>
      </c>
    </row>
    <row r="12019" spans="1:5" x14ac:dyDescent="0.35">
      <c r="A12019" s="107" t="s">
        <v>5</v>
      </c>
      <c r="B12019" s="107" t="s">
        <v>236</v>
      </c>
      <c r="C12019" s="110">
        <v>6</v>
      </c>
      <c r="D12019" s="109">
        <v>234.3522961615985</v>
      </c>
      <c r="E12019" s="109">
        <v>14701.371338408209</v>
      </c>
    </row>
    <row r="12020" spans="1:5" x14ac:dyDescent="0.35">
      <c r="A12020" s="107" t="s">
        <v>5</v>
      </c>
      <c r="B12020" s="107" t="s">
        <v>236</v>
      </c>
      <c r="C12020" s="110">
        <v>7</v>
      </c>
      <c r="D12020" s="109">
        <v>314.7286229617149</v>
      </c>
      <c r="E12020" s="109">
        <v>18963.398151019519</v>
      </c>
    </row>
    <row r="12021" spans="1:5" x14ac:dyDescent="0.35">
      <c r="A12021" s="107" t="s">
        <v>5</v>
      </c>
      <c r="B12021" s="107" t="s">
        <v>236</v>
      </c>
      <c r="C12021" s="110">
        <v>8</v>
      </c>
      <c r="D12021" s="109">
        <v>392.30766390972008</v>
      </c>
      <c r="E12021" s="109">
        <v>23772.963353159939</v>
      </c>
    </row>
    <row r="12022" spans="1:5" x14ac:dyDescent="0.35">
      <c r="A12022" s="107" t="s">
        <v>5</v>
      </c>
      <c r="B12022" s="107" t="s">
        <v>236</v>
      </c>
      <c r="C12022" s="110">
        <v>9</v>
      </c>
      <c r="D12022" s="109">
        <v>493.66693271202251</v>
      </c>
      <c r="E12022" s="109">
        <v>26685.598335619259</v>
      </c>
    </row>
    <row r="12023" spans="1:5" x14ac:dyDescent="0.35">
      <c r="A12023" s="107" t="s">
        <v>5</v>
      </c>
      <c r="B12023" s="107" t="s">
        <v>236</v>
      </c>
      <c r="C12023" s="110">
        <v>10</v>
      </c>
      <c r="D12023" s="109">
        <v>518.3276077416424</v>
      </c>
      <c r="E12023" s="109">
        <v>7289.605759259317</v>
      </c>
    </row>
    <row r="12024" spans="1:5" x14ac:dyDescent="0.35">
      <c r="A12024" s="107" t="s">
        <v>5</v>
      </c>
      <c r="B12024" s="107" t="s">
        <v>236</v>
      </c>
      <c r="C12024" s="110">
        <v>11</v>
      </c>
      <c r="D12024" s="109">
        <v>606.21431514377866</v>
      </c>
      <c r="E12024" s="109">
        <v>4154.3469976702609</v>
      </c>
    </row>
    <row r="12025" spans="1:5" x14ac:dyDescent="0.35">
      <c r="A12025" s="107" t="s">
        <v>5</v>
      </c>
      <c r="B12025" s="107" t="s">
        <v>236</v>
      </c>
      <c r="C12025" s="110">
        <v>12</v>
      </c>
      <c r="D12025" s="109">
        <v>572.046946940986</v>
      </c>
      <c r="E12025" s="109">
        <v>5789.564182113787</v>
      </c>
    </row>
    <row r="12026" spans="1:5" x14ac:dyDescent="0.35">
      <c r="A12026" s="107" t="s">
        <v>5</v>
      </c>
      <c r="B12026" s="107" t="s">
        <v>235</v>
      </c>
      <c r="C12026" s="110">
        <v>1</v>
      </c>
      <c r="D12026" s="109">
        <v>686.65379669526419</v>
      </c>
      <c r="E12026" s="109">
        <v>50578.589784601543</v>
      </c>
    </row>
    <row r="12027" spans="1:5" x14ac:dyDescent="0.35">
      <c r="A12027" s="107" t="s">
        <v>5</v>
      </c>
      <c r="B12027" s="107" t="s">
        <v>235</v>
      </c>
      <c r="C12027" s="110">
        <v>2</v>
      </c>
      <c r="D12027" s="109">
        <v>494.20744147938262</v>
      </c>
      <c r="E12027" s="109">
        <v>35085.085475343032</v>
      </c>
    </row>
    <row r="12028" spans="1:5" x14ac:dyDescent="0.35">
      <c r="A12028" s="107" t="s">
        <v>5</v>
      </c>
      <c r="B12028" s="107" t="s">
        <v>235</v>
      </c>
      <c r="C12028" s="110">
        <v>3</v>
      </c>
      <c r="D12028" s="109">
        <v>507.06060996468858</v>
      </c>
      <c r="E12028" s="109">
        <v>38030.732183307613</v>
      </c>
    </row>
    <row r="12029" spans="1:5" x14ac:dyDescent="0.35">
      <c r="A12029" s="107" t="s">
        <v>5</v>
      </c>
      <c r="B12029" s="107" t="s">
        <v>235</v>
      </c>
      <c r="C12029" s="110">
        <v>4</v>
      </c>
      <c r="D12029" s="109">
        <v>345.6515170022397</v>
      </c>
      <c r="E12029" s="109">
        <v>24029.279333793242</v>
      </c>
    </row>
    <row r="12030" spans="1:5" x14ac:dyDescent="0.35">
      <c r="A12030" s="107" t="s">
        <v>5</v>
      </c>
      <c r="B12030" s="107" t="s">
        <v>235</v>
      </c>
      <c r="C12030" s="110">
        <v>5</v>
      </c>
      <c r="D12030" s="109">
        <v>276.21988853367981</v>
      </c>
      <c r="E12030" s="109">
        <v>19972.68861008804</v>
      </c>
    </row>
    <row r="12031" spans="1:5" x14ac:dyDescent="0.35">
      <c r="A12031" s="107" t="s">
        <v>5</v>
      </c>
      <c r="B12031" s="107" t="s">
        <v>235</v>
      </c>
      <c r="C12031" s="110">
        <v>6</v>
      </c>
      <c r="D12031" s="109">
        <v>173.1519070021466</v>
      </c>
      <c r="E12031" s="109">
        <v>10935.032032298121</v>
      </c>
    </row>
    <row r="12032" spans="1:5" x14ac:dyDescent="0.35">
      <c r="A12032" s="107" t="s">
        <v>5</v>
      </c>
      <c r="B12032" s="107" t="s">
        <v>235</v>
      </c>
      <c r="C12032" s="110">
        <v>7</v>
      </c>
      <c r="D12032" s="109">
        <v>239.13249323094689</v>
      </c>
      <c r="E12032" s="109">
        <v>13813.730165307121</v>
      </c>
    </row>
    <row r="12033" spans="1:5" x14ac:dyDescent="0.35">
      <c r="A12033" s="107" t="s">
        <v>5</v>
      </c>
      <c r="B12033" s="107" t="s">
        <v>235</v>
      </c>
      <c r="C12033" s="110">
        <v>8</v>
      </c>
      <c r="D12033" s="109">
        <v>365.21161400021089</v>
      </c>
      <c r="E12033" s="109">
        <v>21667.309982432489</v>
      </c>
    </row>
    <row r="12034" spans="1:5" x14ac:dyDescent="0.35">
      <c r="A12034" s="107" t="s">
        <v>5</v>
      </c>
      <c r="B12034" s="107" t="s">
        <v>235</v>
      </c>
      <c r="C12034" s="110">
        <v>9</v>
      </c>
      <c r="D12034" s="109">
        <v>471.41367887405488</v>
      </c>
      <c r="E12034" s="109">
        <v>22696.268874959289</v>
      </c>
    </row>
    <row r="12035" spans="1:5" x14ac:dyDescent="0.35">
      <c r="A12035" s="107" t="s">
        <v>5</v>
      </c>
      <c r="B12035" s="107" t="s">
        <v>235</v>
      </c>
      <c r="C12035" s="110">
        <v>10</v>
      </c>
      <c r="D12035" s="109">
        <v>605.47599252692044</v>
      </c>
      <c r="E12035" s="109">
        <v>5727.3010000377953</v>
      </c>
    </row>
    <row r="12036" spans="1:5" x14ac:dyDescent="0.35">
      <c r="A12036" s="107" t="s">
        <v>5</v>
      </c>
      <c r="B12036" s="107" t="s">
        <v>235</v>
      </c>
      <c r="C12036" s="110">
        <v>11</v>
      </c>
      <c r="D12036" s="109">
        <v>571.39351195343079</v>
      </c>
      <c r="E12036" s="109">
        <v>1808.4485870589749</v>
      </c>
    </row>
    <row r="12037" spans="1:5" x14ac:dyDescent="0.35">
      <c r="A12037" s="107" t="s">
        <v>5</v>
      </c>
      <c r="B12037" s="107" t="s">
        <v>235</v>
      </c>
      <c r="C12037" s="110">
        <v>12</v>
      </c>
      <c r="D12037" s="109">
        <v>594.71167889504272</v>
      </c>
      <c r="E12037" s="109">
        <v>3157.183888025736</v>
      </c>
    </row>
    <row r="12038" spans="1:5" x14ac:dyDescent="0.35">
      <c r="A12038" s="107" t="s">
        <v>5</v>
      </c>
      <c r="B12038" s="107" t="s">
        <v>234</v>
      </c>
      <c r="C12038" s="110">
        <v>1</v>
      </c>
      <c r="D12038" s="109">
        <v>37499.003333333399</v>
      </c>
      <c r="E12038" s="109">
        <v>1432460.7232659641</v>
      </c>
    </row>
    <row r="12039" spans="1:5" x14ac:dyDescent="0.35">
      <c r="A12039" s="107" t="s">
        <v>5</v>
      </c>
      <c r="B12039" s="107" t="s">
        <v>234</v>
      </c>
      <c r="C12039" s="110">
        <v>2</v>
      </c>
      <c r="D12039" s="109">
        <v>31190.007829087801</v>
      </c>
      <c r="E12039" s="109">
        <v>1355410.3128249871</v>
      </c>
    </row>
    <row r="12040" spans="1:5" x14ac:dyDescent="0.35">
      <c r="A12040" s="107" t="s">
        <v>5</v>
      </c>
      <c r="B12040" s="107" t="s">
        <v>234</v>
      </c>
      <c r="C12040" s="110">
        <v>3</v>
      </c>
      <c r="D12040" s="109">
        <v>30335.405025279491</v>
      </c>
      <c r="E12040" s="109">
        <v>1484206.804555584</v>
      </c>
    </row>
    <row r="12041" spans="1:5" x14ac:dyDescent="0.35">
      <c r="A12041" s="107" t="s">
        <v>5</v>
      </c>
      <c r="B12041" s="107" t="s">
        <v>234</v>
      </c>
      <c r="C12041" s="110">
        <v>4</v>
      </c>
      <c r="D12041" s="109">
        <v>24719.914697875389</v>
      </c>
      <c r="E12041" s="109">
        <v>1165242.0425131819</v>
      </c>
    </row>
    <row r="12042" spans="1:5" x14ac:dyDescent="0.35">
      <c r="A12042" s="107" t="s">
        <v>5</v>
      </c>
      <c r="B12042" s="107" t="s">
        <v>234</v>
      </c>
      <c r="C12042" s="110">
        <v>5</v>
      </c>
      <c r="D12042" s="109">
        <v>19734.435129858051</v>
      </c>
      <c r="E12042" s="109">
        <v>1145065.0751370711</v>
      </c>
    </row>
    <row r="12043" spans="1:5" x14ac:dyDescent="0.35">
      <c r="A12043" s="107" t="s">
        <v>5</v>
      </c>
      <c r="B12043" s="107" t="s">
        <v>234</v>
      </c>
      <c r="C12043" s="110">
        <v>6</v>
      </c>
      <c r="D12043" s="109">
        <v>17853.47000743894</v>
      </c>
      <c r="E12043" s="109">
        <v>1009617.708372872</v>
      </c>
    </row>
    <row r="12044" spans="1:5" x14ac:dyDescent="0.35">
      <c r="A12044" s="107" t="s">
        <v>5</v>
      </c>
      <c r="B12044" s="107" t="s">
        <v>234</v>
      </c>
      <c r="C12044" s="110">
        <v>7</v>
      </c>
      <c r="D12044" s="109">
        <v>20981.336675408911</v>
      </c>
      <c r="E12044" s="109">
        <v>544776.57870479242</v>
      </c>
    </row>
    <row r="12045" spans="1:5" x14ac:dyDescent="0.35">
      <c r="A12045" s="107" t="s">
        <v>5</v>
      </c>
      <c r="B12045" s="107" t="s">
        <v>234</v>
      </c>
      <c r="C12045" s="110">
        <v>8</v>
      </c>
      <c r="D12045" s="109">
        <v>25455.21800742441</v>
      </c>
      <c r="E12045" s="109">
        <v>209841.58831827281</v>
      </c>
    </row>
    <row r="12046" spans="1:5" x14ac:dyDescent="0.35">
      <c r="A12046" s="107" t="s">
        <v>5</v>
      </c>
      <c r="B12046" s="107" t="s">
        <v>234</v>
      </c>
      <c r="C12046" s="110">
        <v>9</v>
      </c>
      <c r="D12046" s="109">
        <v>23779.730237376531</v>
      </c>
      <c r="E12046" s="109">
        <v>169321.4707486791</v>
      </c>
    </row>
    <row r="12047" spans="1:5" x14ac:dyDescent="0.35">
      <c r="A12047" s="107" t="s">
        <v>5</v>
      </c>
      <c r="B12047" s="107" t="s">
        <v>234</v>
      </c>
      <c r="C12047" s="110">
        <v>10</v>
      </c>
      <c r="D12047" s="109">
        <v>16336.34526167582</v>
      </c>
      <c r="E12047" s="109">
        <v>148027.12988908289</v>
      </c>
    </row>
    <row r="12048" spans="1:5" x14ac:dyDescent="0.35">
      <c r="A12048" s="107" t="s">
        <v>5</v>
      </c>
      <c r="B12048" s="107" t="s">
        <v>234</v>
      </c>
      <c r="C12048" s="110">
        <v>11</v>
      </c>
      <c r="D12048" s="109">
        <v>17211.014482935669</v>
      </c>
      <c r="E12048" s="109">
        <v>219052.40572062481</v>
      </c>
    </row>
    <row r="12049" spans="1:5" x14ac:dyDescent="0.35">
      <c r="A12049" s="107" t="s">
        <v>5</v>
      </c>
      <c r="B12049" s="107" t="s">
        <v>234</v>
      </c>
      <c r="C12049" s="110">
        <v>12</v>
      </c>
      <c r="D12049" s="109">
        <v>21808.593732202971</v>
      </c>
      <c r="E12049" s="109">
        <v>260010.35534358941</v>
      </c>
    </row>
    <row r="12050" spans="1:5" x14ac:dyDescent="0.35">
      <c r="A12050" s="107" t="s">
        <v>5</v>
      </c>
      <c r="B12050" s="107" t="s">
        <v>233</v>
      </c>
      <c r="C12050" s="110">
        <v>1</v>
      </c>
      <c r="D12050" s="109">
        <v>1944.9599905014029</v>
      </c>
      <c r="E12050" s="109">
        <v>151742.59563113831</v>
      </c>
    </row>
    <row r="12051" spans="1:5" x14ac:dyDescent="0.35">
      <c r="A12051" s="107" t="s">
        <v>5</v>
      </c>
      <c r="B12051" s="107" t="s">
        <v>233</v>
      </c>
      <c r="C12051" s="110">
        <v>2</v>
      </c>
      <c r="D12051" s="109">
        <v>2278.320066452025</v>
      </c>
      <c r="E12051" s="109">
        <v>172338.28586078991</v>
      </c>
    </row>
    <row r="12052" spans="1:5" x14ac:dyDescent="0.35">
      <c r="A12052" s="107" t="s">
        <v>5</v>
      </c>
      <c r="B12052" s="107" t="s">
        <v>233</v>
      </c>
      <c r="C12052" s="110">
        <v>3</v>
      </c>
      <c r="D12052" s="109">
        <v>2420.160009860992</v>
      </c>
      <c r="E12052" s="109">
        <v>192372.14570395381</v>
      </c>
    </row>
    <row r="12053" spans="1:5" x14ac:dyDescent="0.35">
      <c r="A12053" s="107" t="s">
        <v>5</v>
      </c>
      <c r="B12053" s="107" t="s">
        <v>233</v>
      </c>
      <c r="C12053" s="110">
        <v>4</v>
      </c>
      <c r="D12053" s="109">
        <v>2444.6400456428519</v>
      </c>
      <c r="E12053" s="109">
        <v>182062.07164776479</v>
      </c>
    </row>
    <row r="12054" spans="1:5" x14ac:dyDescent="0.35">
      <c r="A12054" s="107" t="s">
        <v>5</v>
      </c>
      <c r="B12054" s="107" t="s">
        <v>233</v>
      </c>
      <c r="C12054" s="110">
        <v>5</v>
      </c>
      <c r="D12054" s="109">
        <v>2529.600073337554</v>
      </c>
      <c r="E12054" s="109">
        <v>188659.17955250511</v>
      </c>
    </row>
    <row r="12055" spans="1:5" x14ac:dyDescent="0.35">
      <c r="A12055" s="107" t="s">
        <v>5</v>
      </c>
      <c r="B12055" s="107" t="s">
        <v>233</v>
      </c>
      <c r="C12055" s="110">
        <v>6</v>
      </c>
      <c r="D12055" s="109">
        <v>2448.0000772476192</v>
      </c>
      <c r="E12055" s="109">
        <v>160740.0194013638</v>
      </c>
    </row>
    <row r="12056" spans="1:5" x14ac:dyDescent="0.35">
      <c r="A12056" s="107" t="s">
        <v>5</v>
      </c>
      <c r="B12056" s="107" t="s">
        <v>233</v>
      </c>
      <c r="C12056" s="110">
        <v>7</v>
      </c>
      <c r="D12056" s="109">
        <v>2529.6001186370841</v>
      </c>
      <c r="E12056" s="109">
        <v>158318.27281619751</v>
      </c>
    </row>
    <row r="12057" spans="1:5" x14ac:dyDescent="0.35">
      <c r="A12057" s="107" t="s">
        <v>5</v>
      </c>
      <c r="B12057" s="107" t="s">
        <v>233</v>
      </c>
      <c r="C12057" s="110">
        <v>8</v>
      </c>
      <c r="D12057" s="109">
        <v>2529.6000814437862</v>
      </c>
      <c r="E12057" s="109">
        <v>163243.13653414071</v>
      </c>
    </row>
    <row r="12058" spans="1:5" x14ac:dyDescent="0.35">
      <c r="A12058" s="107" t="s">
        <v>5</v>
      </c>
      <c r="B12058" s="107" t="s">
        <v>233</v>
      </c>
      <c r="C12058" s="110">
        <v>9</v>
      </c>
      <c r="D12058" s="109">
        <v>2448.0000567436209</v>
      </c>
      <c r="E12058" s="109">
        <v>143862.40327825799</v>
      </c>
    </row>
    <row r="12059" spans="1:5" x14ac:dyDescent="0.35">
      <c r="A12059" s="107" t="s">
        <v>5</v>
      </c>
      <c r="B12059" s="107" t="s">
        <v>233</v>
      </c>
      <c r="C12059" s="110">
        <v>10</v>
      </c>
      <c r="D12059" s="109">
        <v>2441.2000784873949</v>
      </c>
      <c r="E12059" s="109">
        <v>92560.054414784536</v>
      </c>
    </row>
    <row r="12060" spans="1:5" x14ac:dyDescent="0.35">
      <c r="A12060" s="107" t="s">
        <v>5</v>
      </c>
      <c r="B12060" s="107" t="s">
        <v>233</v>
      </c>
      <c r="C12060" s="110">
        <v>11</v>
      </c>
      <c r="D12060" s="109">
        <v>2352.800068378448</v>
      </c>
      <c r="E12060" s="109">
        <v>80047.091474311717</v>
      </c>
    </row>
    <row r="12061" spans="1:5" x14ac:dyDescent="0.35">
      <c r="A12061" s="107" t="s">
        <v>5</v>
      </c>
      <c r="B12061" s="107" t="s">
        <v>233</v>
      </c>
      <c r="C12061" s="110">
        <v>12</v>
      </c>
      <c r="D12061" s="109">
        <v>2427.6000781059261</v>
      </c>
      <c r="E12061" s="109">
        <v>85572.315716637822</v>
      </c>
    </row>
    <row r="12062" spans="1:5" x14ac:dyDescent="0.35">
      <c r="A12062" s="107" t="s">
        <v>5</v>
      </c>
      <c r="B12062" s="107" t="s">
        <v>232</v>
      </c>
      <c r="C12062" s="110">
        <v>1</v>
      </c>
      <c r="D12062" s="109">
        <v>756.85380830830388</v>
      </c>
      <c r="E12062" s="109">
        <v>58305.309328061019</v>
      </c>
    </row>
    <row r="12063" spans="1:5" x14ac:dyDescent="0.35">
      <c r="A12063" s="107" t="s">
        <v>5</v>
      </c>
      <c r="B12063" s="107" t="s">
        <v>232</v>
      </c>
      <c r="C12063" s="110">
        <v>2</v>
      </c>
      <c r="D12063" s="109">
        <v>551.85039764294572</v>
      </c>
      <c r="E12063" s="109">
        <v>40745.755078501432</v>
      </c>
    </row>
    <row r="12064" spans="1:5" x14ac:dyDescent="0.35">
      <c r="A12064" s="107" t="s">
        <v>5</v>
      </c>
      <c r="B12064" s="107" t="s">
        <v>232</v>
      </c>
      <c r="C12064" s="110">
        <v>3</v>
      </c>
      <c r="D12064" s="109">
        <v>518.62704387165718</v>
      </c>
      <c r="E12064" s="109">
        <v>40242.144224790987</v>
      </c>
    </row>
    <row r="12065" spans="1:5" x14ac:dyDescent="0.35">
      <c r="A12065" s="107" t="s">
        <v>5</v>
      </c>
      <c r="B12065" s="107" t="s">
        <v>232</v>
      </c>
      <c r="C12065" s="110">
        <v>4</v>
      </c>
      <c r="D12065" s="109">
        <v>342.07903975477097</v>
      </c>
      <c r="E12065" s="109">
        <v>24530.521999044191</v>
      </c>
    </row>
    <row r="12066" spans="1:5" x14ac:dyDescent="0.35">
      <c r="A12066" s="107" t="s">
        <v>5</v>
      </c>
      <c r="B12066" s="107" t="s">
        <v>232</v>
      </c>
      <c r="C12066" s="110">
        <v>5</v>
      </c>
      <c r="D12066" s="109">
        <v>287.10259267453938</v>
      </c>
      <c r="E12066" s="109">
        <v>21140.709896373679</v>
      </c>
    </row>
    <row r="12067" spans="1:5" x14ac:dyDescent="0.35">
      <c r="A12067" s="107" t="s">
        <v>5</v>
      </c>
      <c r="B12067" s="107" t="s">
        <v>232</v>
      </c>
      <c r="C12067" s="110">
        <v>6</v>
      </c>
      <c r="D12067" s="109">
        <v>190.33613116102919</v>
      </c>
      <c r="E12067" s="109">
        <v>12065.228725210391</v>
      </c>
    </row>
    <row r="12068" spans="1:5" x14ac:dyDescent="0.35">
      <c r="A12068" s="107" t="s">
        <v>5</v>
      </c>
      <c r="B12068" s="107" t="s">
        <v>232</v>
      </c>
      <c r="C12068" s="110">
        <v>7</v>
      </c>
      <c r="D12068" s="109">
        <v>277.33935940705629</v>
      </c>
      <c r="E12068" s="109">
        <v>16212.205361458149</v>
      </c>
    </row>
    <row r="12069" spans="1:5" x14ac:dyDescent="0.35">
      <c r="A12069" s="107" t="s">
        <v>5</v>
      </c>
      <c r="B12069" s="107" t="s">
        <v>232</v>
      </c>
      <c r="C12069" s="110">
        <v>8</v>
      </c>
      <c r="D12069" s="109">
        <v>409.46972332536677</v>
      </c>
      <c r="E12069" s="109">
        <v>24548.352491369122</v>
      </c>
    </row>
    <row r="12070" spans="1:5" x14ac:dyDescent="0.35">
      <c r="A12070" s="107" t="s">
        <v>5</v>
      </c>
      <c r="B12070" s="107" t="s">
        <v>232</v>
      </c>
      <c r="C12070" s="110">
        <v>9</v>
      </c>
      <c r="D12070" s="109">
        <v>435.50741403275742</v>
      </c>
      <c r="E12070" s="109">
        <v>22971.032506997719</v>
      </c>
    </row>
    <row r="12071" spans="1:5" x14ac:dyDescent="0.35">
      <c r="A12071" s="107" t="s">
        <v>5</v>
      </c>
      <c r="B12071" s="107" t="s">
        <v>232</v>
      </c>
      <c r="C12071" s="110">
        <v>10</v>
      </c>
      <c r="D12071" s="109">
        <v>584.70993329144801</v>
      </c>
      <c r="E12071" s="109">
        <v>7472.1866155621856</v>
      </c>
    </row>
    <row r="12072" spans="1:5" x14ac:dyDescent="0.35">
      <c r="A12072" s="107" t="s">
        <v>5</v>
      </c>
      <c r="B12072" s="107" t="s">
        <v>232</v>
      </c>
      <c r="C12072" s="110">
        <v>11</v>
      </c>
      <c r="D12072" s="109">
        <v>617.84514173221589</v>
      </c>
      <c r="E12072" s="109">
        <v>3770.8851535503072</v>
      </c>
    </row>
    <row r="12073" spans="1:5" x14ac:dyDescent="0.35">
      <c r="A12073" s="107" t="s">
        <v>5</v>
      </c>
      <c r="B12073" s="107" t="s">
        <v>232</v>
      </c>
      <c r="C12073" s="110">
        <v>12</v>
      </c>
      <c r="D12073" s="109">
        <v>714.47740174530179</v>
      </c>
      <c r="E12073" s="109">
        <v>6375.3358903303852</v>
      </c>
    </row>
    <row r="12074" spans="1:5" x14ac:dyDescent="0.35">
      <c r="A12074" s="107" t="s">
        <v>5</v>
      </c>
      <c r="B12074" s="107" t="s">
        <v>231</v>
      </c>
      <c r="C12074" s="110">
        <v>1</v>
      </c>
      <c r="D12074" s="109">
        <v>17908.298375091559</v>
      </c>
      <c r="E12074" s="109">
        <v>431558.95655850542</v>
      </c>
    </row>
    <row r="12075" spans="1:5" x14ac:dyDescent="0.35">
      <c r="A12075" s="107" t="s">
        <v>5</v>
      </c>
      <c r="B12075" s="107" t="s">
        <v>231</v>
      </c>
      <c r="C12075" s="110">
        <v>2</v>
      </c>
      <c r="D12075" s="109">
        <v>15938.43870801915</v>
      </c>
      <c r="E12075" s="109">
        <v>403878.882442353</v>
      </c>
    </row>
    <row r="12076" spans="1:5" x14ac:dyDescent="0.35">
      <c r="A12076" s="107" t="s">
        <v>5</v>
      </c>
      <c r="B12076" s="107" t="s">
        <v>231</v>
      </c>
      <c r="C12076" s="110">
        <v>3</v>
      </c>
      <c r="D12076" s="109">
        <v>16465.900863361221</v>
      </c>
      <c r="E12076" s="109">
        <v>445232.24375118472</v>
      </c>
    </row>
    <row r="12077" spans="1:5" x14ac:dyDescent="0.35">
      <c r="A12077" s="107" t="s">
        <v>5</v>
      </c>
      <c r="B12077" s="107" t="s">
        <v>231</v>
      </c>
      <c r="C12077" s="110">
        <v>4</v>
      </c>
      <c r="D12077" s="109">
        <v>14199.330085788701</v>
      </c>
      <c r="E12077" s="109">
        <v>416765.80432353949</v>
      </c>
    </row>
    <row r="12078" spans="1:5" x14ac:dyDescent="0.35">
      <c r="A12078" s="107" t="s">
        <v>5</v>
      </c>
      <c r="B12078" s="107" t="s">
        <v>231</v>
      </c>
      <c r="C12078" s="110">
        <v>5</v>
      </c>
      <c r="D12078" s="109">
        <v>11861.68388603226</v>
      </c>
      <c r="E12078" s="109">
        <v>385556.25892481691</v>
      </c>
    </row>
    <row r="12079" spans="1:5" x14ac:dyDescent="0.35">
      <c r="A12079" s="107" t="s">
        <v>5</v>
      </c>
      <c r="B12079" s="107" t="s">
        <v>231</v>
      </c>
      <c r="C12079" s="110">
        <v>6</v>
      </c>
      <c r="D12079" s="109">
        <v>10807.6944060162</v>
      </c>
      <c r="E12079" s="109">
        <v>464315.00722577347</v>
      </c>
    </row>
    <row r="12080" spans="1:5" x14ac:dyDescent="0.35">
      <c r="A12080" s="107" t="s">
        <v>5</v>
      </c>
      <c r="B12080" s="107" t="s">
        <v>231</v>
      </c>
      <c r="C12080" s="110">
        <v>7</v>
      </c>
      <c r="D12080" s="109">
        <v>14220.3918328945</v>
      </c>
      <c r="E12080" s="109">
        <v>288689.59085447481</v>
      </c>
    </row>
    <row r="12081" spans="1:5" x14ac:dyDescent="0.35">
      <c r="A12081" s="107" t="s">
        <v>5</v>
      </c>
      <c r="B12081" s="107" t="s">
        <v>231</v>
      </c>
      <c r="C12081" s="110">
        <v>8</v>
      </c>
      <c r="D12081" s="109">
        <v>12337.512768979441</v>
      </c>
      <c r="E12081" s="109">
        <v>158300.19848798291</v>
      </c>
    </row>
    <row r="12082" spans="1:5" x14ac:dyDescent="0.35">
      <c r="A12082" s="107" t="s">
        <v>5</v>
      </c>
      <c r="B12082" s="107" t="s">
        <v>231</v>
      </c>
      <c r="C12082" s="110">
        <v>9</v>
      </c>
      <c r="D12082" s="109">
        <v>9232.4158438082377</v>
      </c>
      <c r="E12082" s="109">
        <v>133168.92064413999</v>
      </c>
    </row>
    <row r="12083" spans="1:5" x14ac:dyDescent="0.35">
      <c r="A12083" s="107" t="s">
        <v>5</v>
      </c>
      <c r="B12083" s="107" t="s">
        <v>231</v>
      </c>
      <c r="C12083" s="110">
        <v>10</v>
      </c>
      <c r="D12083" s="109">
        <v>9795.6494547661896</v>
      </c>
      <c r="E12083" s="109">
        <v>98420.870950795681</v>
      </c>
    </row>
    <row r="12084" spans="1:5" x14ac:dyDescent="0.35">
      <c r="A12084" s="107" t="s">
        <v>5</v>
      </c>
      <c r="B12084" s="107" t="s">
        <v>231</v>
      </c>
      <c r="C12084" s="110">
        <v>11</v>
      </c>
      <c r="D12084" s="109">
        <v>14353.24371377948</v>
      </c>
      <c r="E12084" s="109">
        <v>120226.1585731176</v>
      </c>
    </row>
    <row r="12085" spans="1:5" x14ac:dyDescent="0.35">
      <c r="A12085" s="107" t="s">
        <v>5</v>
      </c>
      <c r="B12085" s="107" t="s">
        <v>231</v>
      </c>
      <c r="C12085" s="110">
        <v>12</v>
      </c>
      <c r="D12085" s="109">
        <v>12236.20371790311</v>
      </c>
      <c r="E12085" s="109">
        <v>112483.3261530669</v>
      </c>
    </row>
    <row r="12086" spans="1:5" x14ac:dyDescent="0.35">
      <c r="A12086" s="107" t="s">
        <v>5</v>
      </c>
      <c r="B12086" s="107" t="s">
        <v>230</v>
      </c>
      <c r="C12086" s="110">
        <v>1</v>
      </c>
      <c r="D12086" s="109">
        <v>23197.61902128375</v>
      </c>
      <c r="E12086" s="109">
        <v>419553.21584851778</v>
      </c>
    </row>
    <row r="12087" spans="1:5" x14ac:dyDescent="0.35">
      <c r="A12087" s="107" t="s">
        <v>5</v>
      </c>
      <c r="B12087" s="107" t="s">
        <v>230</v>
      </c>
      <c r="C12087" s="110">
        <v>2</v>
      </c>
      <c r="D12087" s="109">
        <v>20390.617348984892</v>
      </c>
      <c r="E12087" s="109">
        <v>332990.52351016848</v>
      </c>
    </row>
    <row r="12088" spans="1:5" x14ac:dyDescent="0.35">
      <c r="A12088" s="107" t="s">
        <v>5</v>
      </c>
      <c r="B12088" s="107" t="s">
        <v>230</v>
      </c>
      <c r="C12088" s="110">
        <v>3</v>
      </c>
      <c r="D12088" s="109">
        <v>18362.48865373986</v>
      </c>
      <c r="E12088" s="109">
        <v>269105.8819263035</v>
      </c>
    </row>
    <row r="12089" spans="1:5" x14ac:dyDescent="0.35">
      <c r="A12089" s="107" t="s">
        <v>5</v>
      </c>
      <c r="B12089" s="107" t="s">
        <v>230</v>
      </c>
      <c r="C12089" s="110">
        <v>4</v>
      </c>
      <c r="D12089" s="109">
        <v>16577.764019706028</v>
      </c>
      <c r="E12089" s="109">
        <v>303202.72370850708</v>
      </c>
    </row>
    <row r="12090" spans="1:5" x14ac:dyDescent="0.35">
      <c r="A12090" s="107" t="s">
        <v>5</v>
      </c>
      <c r="B12090" s="107" t="s">
        <v>230</v>
      </c>
      <c r="C12090" s="110">
        <v>5</v>
      </c>
      <c r="D12090" s="109">
        <v>16773.805446448991</v>
      </c>
      <c r="E12090" s="109">
        <v>277239.94542963681</v>
      </c>
    </row>
    <row r="12091" spans="1:5" x14ac:dyDescent="0.35">
      <c r="A12091" s="107" t="s">
        <v>5</v>
      </c>
      <c r="B12091" s="107" t="s">
        <v>230</v>
      </c>
      <c r="C12091" s="110">
        <v>6</v>
      </c>
      <c r="D12091" s="109">
        <v>15523.935139921021</v>
      </c>
      <c r="E12091" s="109">
        <v>636180.75242387026</v>
      </c>
    </row>
    <row r="12092" spans="1:5" x14ac:dyDescent="0.35">
      <c r="A12092" s="107" t="s">
        <v>5</v>
      </c>
      <c r="B12092" s="107" t="s">
        <v>230</v>
      </c>
      <c r="C12092" s="110">
        <v>7</v>
      </c>
      <c r="D12092" s="109">
        <v>9867.6757141571961</v>
      </c>
      <c r="E12092" s="109">
        <v>157366.86142834669</v>
      </c>
    </row>
    <row r="12093" spans="1:5" x14ac:dyDescent="0.35">
      <c r="A12093" s="107" t="s">
        <v>5</v>
      </c>
      <c r="B12093" s="107" t="s">
        <v>230</v>
      </c>
      <c r="C12093" s="110">
        <v>8</v>
      </c>
      <c r="D12093" s="109">
        <v>14221.683298921571</v>
      </c>
      <c r="E12093" s="109">
        <v>119247.7390836141</v>
      </c>
    </row>
    <row r="12094" spans="1:5" x14ac:dyDescent="0.35">
      <c r="A12094" s="107" t="s">
        <v>5</v>
      </c>
      <c r="B12094" s="107" t="s">
        <v>230</v>
      </c>
      <c r="C12094" s="110">
        <v>9</v>
      </c>
      <c r="D12094" s="109">
        <v>16000.52636252471</v>
      </c>
      <c r="E12094" s="109">
        <v>105337.3988670637</v>
      </c>
    </row>
    <row r="12095" spans="1:5" x14ac:dyDescent="0.35">
      <c r="A12095" s="107" t="s">
        <v>5</v>
      </c>
      <c r="B12095" s="107" t="s">
        <v>230</v>
      </c>
      <c r="C12095" s="110">
        <v>10</v>
      </c>
      <c r="D12095" s="109">
        <v>14905.1910064781</v>
      </c>
      <c r="E12095" s="109">
        <v>128686.8787299993</v>
      </c>
    </row>
    <row r="12096" spans="1:5" x14ac:dyDescent="0.35">
      <c r="A12096" s="107" t="s">
        <v>5</v>
      </c>
      <c r="B12096" s="107" t="s">
        <v>230</v>
      </c>
      <c r="C12096" s="110">
        <v>11</v>
      </c>
      <c r="D12096" s="109">
        <v>12064.018135600931</v>
      </c>
      <c r="E12096" s="109">
        <v>183878.262341694</v>
      </c>
    </row>
    <row r="12097" spans="1:5" x14ac:dyDescent="0.35">
      <c r="A12097" s="107" t="s">
        <v>5</v>
      </c>
      <c r="B12097" s="107" t="s">
        <v>230</v>
      </c>
      <c r="C12097" s="110">
        <v>12</v>
      </c>
      <c r="D12097" s="109">
        <v>15715.703635681641</v>
      </c>
      <c r="E12097" s="109">
        <v>199711.42118116099</v>
      </c>
    </row>
    <row r="12098" spans="1:5" x14ac:dyDescent="0.35">
      <c r="A12098" s="107" t="s">
        <v>5</v>
      </c>
      <c r="B12098" s="107" t="s">
        <v>229</v>
      </c>
      <c r="C12098" s="110">
        <v>1</v>
      </c>
      <c r="D12098" s="109">
        <v>1851.722441516893</v>
      </c>
      <c r="E12098" s="109">
        <v>136331.37058440669</v>
      </c>
    </row>
    <row r="12099" spans="1:5" x14ac:dyDescent="0.35">
      <c r="A12099" s="107" t="s">
        <v>5</v>
      </c>
      <c r="B12099" s="107" t="s">
        <v>229</v>
      </c>
      <c r="C12099" s="110">
        <v>2</v>
      </c>
      <c r="D12099" s="109">
        <v>1481.21159094263</v>
      </c>
      <c r="E12099" s="109">
        <v>105082.81738943441</v>
      </c>
    </row>
    <row r="12100" spans="1:5" x14ac:dyDescent="0.35">
      <c r="A12100" s="107" t="s">
        <v>5</v>
      </c>
      <c r="B12100" s="107" t="s">
        <v>229</v>
      </c>
      <c r="C12100" s="110">
        <v>3</v>
      </c>
      <c r="D12100" s="109">
        <v>1343.761588037712</v>
      </c>
      <c r="E12100" s="109">
        <v>100771.2342347145</v>
      </c>
    </row>
    <row r="12101" spans="1:5" x14ac:dyDescent="0.35">
      <c r="A12101" s="107" t="s">
        <v>5</v>
      </c>
      <c r="B12101" s="107" t="s">
        <v>229</v>
      </c>
      <c r="C12101" s="110">
        <v>4</v>
      </c>
      <c r="D12101" s="109">
        <v>881.16652166830636</v>
      </c>
      <c r="E12101" s="109">
        <v>61287.037195142388</v>
      </c>
    </row>
    <row r="12102" spans="1:5" x14ac:dyDescent="0.35">
      <c r="A12102" s="107" t="s">
        <v>5</v>
      </c>
      <c r="B12102" s="107" t="s">
        <v>229</v>
      </c>
      <c r="C12102" s="110">
        <v>5</v>
      </c>
      <c r="D12102" s="109">
        <v>473.67540775486731</v>
      </c>
      <c r="E12102" s="109">
        <v>34270.932752861358</v>
      </c>
    </row>
    <row r="12103" spans="1:5" x14ac:dyDescent="0.35">
      <c r="A12103" s="107" t="s">
        <v>5</v>
      </c>
      <c r="B12103" s="107" t="s">
        <v>229</v>
      </c>
      <c r="C12103" s="110">
        <v>6</v>
      </c>
      <c r="D12103" s="109">
        <v>326.34116510072732</v>
      </c>
      <c r="E12103" s="109">
        <v>20617.40768434768</v>
      </c>
    </row>
    <row r="12104" spans="1:5" x14ac:dyDescent="0.35">
      <c r="A12104" s="107" t="s">
        <v>5</v>
      </c>
      <c r="B12104" s="107" t="s">
        <v>229</v>
      </c>
      <c r="C12104" s="110">
        <v>7</v>
      </c>
      <c r="D12104" s="109">
        <v>472.95881658292762</v>
      </c>
      <c r="E12104" s="109">
        <v>27324.504556836651</v>
      </c>
    </row>
    <row r="12105" spans="1:5" x14ac:dyDescent="0.35">
      <c r="A12105" s="107" t="s">
        <v>5</v>
      </c>
      <c r="B12105" s="107" t="s">
        <v>229</v>
      </c>
      <c r="C12105" s="110">
        <v>8</v>
      </c>
      <c r="D12105" s="109">
        <v>729.66008225883593</v>
      </c>
      <c r="E12105" s="109">
        <v>43290.762656083403</v>
      </c>
    </row>
    <row r="12106" spans="1:5" x14ac:dyDescent="0.35">
      <c r="A12106" s="107" t="s">
        <v>5</v>
      </c>
      <c r="B12106" s="107" t="s">
        <v>229</v>
      </c>
      <c r="C12106" s="110">
        <v>9</v>
      </c>
      <c r="D12106" s="109">
        <v>1060.7758069133331</v>
      </c>
      <c r="E12106" s="109">
        <v>51103.750798384899</v>
      </c>
    </row>
    <row r="12107" spans="1:5" x14ac:dyDescent="0.35">
      <c r="A12107" s="107" t="s">
        <v>5</v>
      </c>
      <c r="B12107" s="107" t="s">
        <v>229</v>
      </c>
      <c r="C12107" s="110">
        <v>10</v>
      </c>
      <c r="D12107" s="109">
        <v>1430.475272500043</v>
      </c>
      <c r="E12107" s="109">
        <v>13781.019236222541</v>
      </c>
    </row>
    <row r="12108" spans="1:5" x14ac:dyDescent="0.35">
      <c r="A12108" s="107" t="s">
        <v>5</v>
      </c>
      <c r="B12108" s="107" t="s">
        <v>229</v>
      </c>
      <c r="C12108" s="110">
        <v>11</v>
      </c>
      <c r="D12108" s="109">
        <v>1435.9937160221409</v>
      </c>
      <c r="E12108" s="109">
        <v>5241.8995415471081</v>
      </c>
    </row>
    <row r="12109" spans="1:5" x14ac:dyDescent="0.35">
      <c r="A12109" s="107" t="s">
        <v>5</v>
      </c>
      <c r="B12109" s="107" t="s">
        <v>229</v>
      </c>
      <c r="C12109" s="110">
        <v>12</v>
      </c>
      <c r="D12109" s="109">
        <v>1592.138893339431</v>
      </c>
      <c r="E12109" s="109">
        <v>9038.5279119890238</v>
      </c>
    </row>
    <row r="12110" spans="1:5" x14ac:dyDescent="0.35">
      <c r="A12110" s="107" t="s">
        <v>5</v>
      </c>
      <c r="B12110" s="107" t="s">
        <v>228</v>
      </c>
      <c r="C12110" s="110">
        <v>1</v>
      </c>
      <c r="D12110" s="109">
        <v>36.971020367940532</v>
      </c>
      <c r="E12110" s="109">
        <v>2867.4045180293219</v>
      </c>
    </row>
    <row r="12111" spans="1:5" x14ac:dyDescent="0.35">
      <c r="A12111" s="107" t="s">
        <v>5</v>
      </c>
      <c r="B12111" s="107" t="s">
        <v>228</v>
      </c>
      <c r="C12111" s="110">
        <v>2</v>
      </c>
      <c r="D12111" s="109">
        <v>40.279893726743822</v>
      </c>
      <c r="E12111" s="109">
        <v>2989.9603231061542</v>
      </c>
    </row>
    <row r="12112" spans="1:5" x14ac:dyDescent="0.35">
      <c r="A12112" s="107" t="s">
        <v>5</v>
      </c>
      <c r="B12112" s="107" t="s">
        <v>228</v>
      </c>
      <c r="C12112" s="110">
        <v>3</v>
      </c>
      <c r="D12112" s="109">
        <v>38.182974496828727</v>
      </c>
      <c r="E12112" s="109">
        <v>2982.9241975867722</v>
      </c>
    </row>
    <row r="12113" spans="1:5" x14ac:dyDescent="0.35">
      <c r="A12113" s="107" t="s">
        <v>5</v>
      </c>
      <c r="B12113" s="107" t="s">
        <v>228</v>
      </c>
      <c r="C12113" s="110">
        <v>4</v>
      </c>
      <c r="D12113" s="109">
        <v>21.05221884064353</v>
      </c>
      <c r="E12113" s="109">
        <v>1521.1407249150441</v>
      </c>
    </row>
    <row r="12114" spans="1:5" x14ac:dyDescent="0.35">
      <c r="A12114" s="107" t="s">
        <v>5</v>
      </c>
      <c r="B12114" s="107" t="s">
        <v>228</v>
      </c>
      <c r="C12114" s="110">
        <v>5</v>
      </c>
      <c r="D12114" s="109">
        <v>34.369967520374772</v>
      </c>
      <c r="E12114" s="109">
        <v>2513.3331301555058</v>
      </c>
    </row>
    <row r="12115" spans="1:5" x14ac:dyDescent="0.35">
      <c r="A12115" s="107" t="s">
        <v>5</v>
      </c>
      <c r="B12115" s="107" t="s">
        <v>228</v>
      </c>
      <c r="C12115" s="110">
        <v>6</v>
      </c>
      <c r="D12115" s="109">
        <v>24.100396811893191</v>
      </c>
      <c r="E12115" s="109">
        <v>1609.8205620904109</v>
      </c>
    </row>
    <row r="12116" spans="1:5" x14ac:dyDescent="0.35">
      <c r="A12116" s="107" t="s">
        <v>5</v>
      </c>
      <c r="B12116" s="107" t="s">
        <v>228</v>
      </c>
      <c r="C12116" s="110">
        <v>7</v>
      </c>
      <c r="D12116" s="109">
        <v>37.408172526546643</v>
      </c>
      <c r="E12116" s="109">
        <v>2324.0969958317041</v>
      </c>
    </row>
    <row r="12117" spans="1:5" x14ac:dyDescent="0.35">
      <c r="A12117" s="107" t="s">
        <v>5</v>
      </c>
      <c r="B12117" s="107" t="s">
        <v>228</v>
      </c>
      <c r="C12117" s="110">
        <v>8</v>
      </c>
      <c r="D12117" s="109">
        <v>49.668491480961507</v>
      </c>
      <c r="E12117" s="109">
        <v>3138.1497605533482</v>
      </c>
    </row>
    <row r="12118" spans="1:5" x14ac:dyDescent="0.35">
      <c r="A12118" s="107" t="s">
        <v>5</v>
      </c>
      <c r="B12118" s="107" t="s">
        <v>228</v>
      </c>
      <c r="C12118" s="110">
        <v>9</v>
      </c>
      <c r="D12118" s="109">
        <v>65.198323954857187</v>
      </c>
      <c r="E12118" s="109">
        <v>3528.660427979496</v>
      </c>
    </row>
    <row r="12119" spans="1:5" x14ac:dyDescent="0.35">
      <c r="A12119" s="107" t="s">
        <v>5</v>
      </c>
      <c r="B12119" s="107" t="s">
        <v>228</v>
      </c>
      <c r="C12119" s="110">
        <v>10</v>
      </c>
      <c r="D12119" s="109">
        <v>76.483768253067709</v>
      </c>
      <c r="E12119" s="109">
        <v>885.02462730644118</v>
      </c>
    </row>
    <row r="12120" spans="1:5" x14ac:dyDescent="0.35">
      <c r="A12120" s="107" t="s">
        <v>5</v>
      </c>
      <c r="B12120" s="107" t="s">
        <v>228</v>
      </c>
      <c r="C12120" s="110">
        <v>11</v>
      </c>
      <c r="D12120" s="109">
        <v>75.996686922999572</v>
      </c>
      <c r="E12120" s="109">
        <v>209.16014001222709</v>
      </c>
    </row>
    <row r="12121" spans="1:5" x14ac:dyDescent="0.35">
      <c r="A12121" s="107" t="s">
        <v>5</v>
      </c>
      <c r="B12121" s="107" t="s">
        <v>228</v>
      </c>
      <c r="C12121" s="110">
        <v>12</v>
      </c>
      <c r="D12121" s="109">
        <v>87.362041782589088</v>
      </c>
      <c r="E12121" s="109">
        <v>435.17171134057583</v>
      </c>
    </row>
    <row r="12122" spans="1:5" x14ac:dyDescent="0.35">
      <c r="A12122" s="107" t="s">
        <v>5</v>
      </c>
      <c r="B12122" s="107" t="s">
        <v>227</v>
      </c>
      <c r="C12122" s="110">
        <v>1</v>
      </c>
      <c r="D12122" s="109">
        <v>148.55999799072751</v>
      </c>
      <c r="E12122" s="109">
        <v>11245.36168585101</v>
      </c>
    </row>
    <row r="12123" spans="1:5" x14ac:dyDescent="0.35">
      <c r="A12123" s="107" t="s">
        <v>5</v>
      </c>
      <c r="B12123" s="107" t="s">
        <v>227</v>
      </c>
      <c r="C12123" s="110">
        <v>2</v>
      </c>
      <c r="D12123" s="109">
        <v>781.19998824596485</v>
      </c>
      <c r="E12123" s="109">
        <v>73150.426118105417</v>
      </c>
    </row>
    <row r="12124" spans="1:5" x14ac:dyDescent="0.35">
      <c r="A12124" s="107" t="s">
        <v>5</v>
      </c>
      <c r="B12124" s="107" t="s">
        <v>227</v>
      </c>
      <c r="C12124" s="110">
        <v>3</v>
      </c>
      <c r="D12124" s="109">
        <v>754.07998991012551</v>
      </c>
      <c r="E12124" s="109">
        <v>70344.704337833755</v>
      </c>
    </row>
    <row r="12125" spans="1:5" x14ac:dyDescent="0.35">
      <c r="A12125" s="107" t="s">
        <v>5</v>
      </c>
      <c r="B12125" s="107" t="s">
        <v>227</v>
      </c>
      <c r="C12125" s="110">
        <v>4</v>
      </c>
      <c r="D12125" s="109">
        <v>854.87997698783977</v>
      </c>
      <c r="E12125" s="109">
        <v>64565.861272401213</v>
      </c>
    </row>
    <row r="12126" spans="1:5" x14ac:dyDescent="0.35">
      <c r="A12126" s="107" t="s">
        <v>5</v>
      </c>
      <c r="B12126" s="107" t="s">
        <v>227</v>
      </c>
      <c r="C12126" s="110">
        <v>5</v>
      </c>
      <c r="D12126" s="109">
        <v>1445.7600511312489</v>
      </c>
      <c r="E12126" s="109">
        <v>107364.5966028421</v>
      </c>
    </row>
    <row r="12127" spans="1:5" x14ac:dyDescent="0.35">
      <c r="A12127" s="107" t="s">
        <v>5</v>
      </c>
      <c r="B12127" s="107" t="s">
        <v>227</v>
      </c>
      <c r="C12127" s="110">
        <v>6</v>
      </c>
      <c r="D12127" s="109">
        <v>1704.9600722789751</v>
      </c>
      <c r="E12127" s="109">
        <v>99290.700063252778</v>
      </c>
    </row>
    <row r="12128" spans="1:5" x14ac:dyDescent="0.35">
      <c r="A12128" s="107" t="s">
        <v>5</v>
      </c>
      <c r="B12128" s="107" t="s">
        <v>227</v>
      </c>
      <c r="C12128" s="110">
        <v>7</v>
      </c>
      <c r="D12128" s="109">
        <v>1921.679974317552</v>
      </c>
      <c r="E12128" s="109">
        <v>108500.8302377869</v>
      </c>
    </row>
    <row r="12129" spans="1:5" x14ac:dyDescent="0.35">
      <c r="A12129" s="107" t="s">
        <v>5</v>
      </c>
      <c r="B12129" s="107" t="s">
        <v>227</v>
      </c>
      <c r="C12129" s="110">
        <v>8</v>
      </c>
      <c r="D12129" s="109">
        <v>2190.2400102615352</v>
      </c>
      <c r="E12129" s="109">
        <v>177220.05020362351</v>
      </c>
    </row>
    <row r="12130" spans="1:5" x14ac:dyDescent="0.35">
      <c r="A12130" s="107" t="s">
        <v>5</v>
      </c>
      <c r="B12130" s="107" t="s">
        <v>227</v>
      </c>
      <c r="C12130" s="110">
        <v>9</v>
      </c>
      <c r="D12130" s="109">
        <v>2158.5600023269649</v>
      </c>
      <c r="E12130" s="109">
        <v>197337.08930268569</v>
      </c>
    </row>
    <row r="12131" spans="1:5" x14ac:dyDescent="0.35">
      <c r="A12131" s="107" t="s">
        <v>5</v>
      </c>
      <c r="B12131" s="107" t="s">
        <v>227</v>
      </c>
      <c r="C12131" s="110">
        <v>10</v>
      </c>
      <c r="D12131" s="109">
        <v>2220</v>
      </c>
      <c r="E12131" s="109">
        <v>131270.77019877039</v>
      </c>
    </row>
    <row r="12132" spans="1:5" x14ac:dyDescent="0.35">
      <c r="A12132" s="107" t="s">
        <v>5</v>
      </c>
      <c r="B12132" s="107" t="s">
        <v>227</v>
      </c>
      <c r="C12132" s="110">
        <v>11</v>
      </c>
      <c r="D12132" s="109">
        <v>2027.1679012544971</v>
      </c>
      <c r="E12132" s="109">
        <v>123759.9299164582</v>
      </c>
    </row>
    <row r="12133" spans="1:5" x14ac:dyDescent="0.35">
      <c r="A12133" s="107" t="s">
        <v>5</v>
      </c>
      <c r="B12133" s="107" t="s">
        <v>227</v>
      </c>
      <c r="C12133" s="110">
        <v>12</v>
      </c>
      <c r="D12133" s="109">
        <v>1870.317031534129</v>
      </c>
      <c r="E12133" s="109">
        <v>99206.321961367503</v>
      </c>
    </row>
    <row r="12134" spans="1:5" x14ac:dyDescent="0.35">
      <c r="A12134" s="107" t="s">
        <v>5</v>
      </c>
      <c r="B12134" s="107" t="s">
        <v>226</v>
      </c>
      <c r="C12134" s="110">
        <v>1</v>
      </c>
      <c r="D12134" s="109">
        <v>580.47246729947324</v>
      </c>
      <c r="E12134" s="109">
        <v>42748.815028514473</v>
      </c>
    </row>
    <row r="12135" spans="1:5" x14ac:dyDescent="0.35">
      <c r="A12135" s="107" t="s">
        <v>5</v>
      </c>
      <c r="B12135" s="107" t="s">
        <v>226</v>
      </c>
      <c r="C12135" s="110">
        <v>2</v>
      </c>
      <c r="D12135" s="109">
        <v>651.43635480687851</v>
      </c>
      <c r="E12135" s="109">
        <v>45979.165512194093</v>
      </c>
    </row>
    <row r="12136" spans="1:5" x14ac:dyDescent="0.35">
      <c r="A12136" s="107" t="s">
        <v>5</v>
      </c>
      <c r="B12136" s="107" t="s">
        <v>226</v>
      </c>
      <c r="C12136" s="110">
        <v>3</v>
      </c>
      <c r="D12136" s="109">
        <v>572.10351929876288</v>
      </c>
      <c r="E12136" s="109">
        <v>42314.188602196373</v>
      </c>
    </row>
    <row r="12137" spans="1:5" x14ac:dyDescent="0.35">
      <c r="A12137" s="107" t="s">
        <v>5</v>
      </c>
      <c r="B12137" s="107" t="s">
        <v>226</v>
      </c>
      <c r="C12137" s="110">
        <v>4</v>
      </c>
      <c r="D12137" s="109">
        <v>449.62448103033648</v>
      </c>
      <c r="E12137" s="109">
        <v>30876.967847368818</v>
      </c>
    </row>
    <row r="12138" spans="1:5" x14ac:dyDescent="0.35">
      <c r="A12138" s="107" t="s">
        <v>5</v>
      </c>
      <c r="B12138" s="107" t="s">
        <v>226</v>
      </c>
      <c r="C12138" s="110">
        <v>5</v>
      </c>
      <c r="D12138" s="109">
        <v>347.3692303294348</v>
      </c>
      <c r="E12138" s="109">
        <v>24433.143554736471</v>
      </c>
    </row>
    <row r="12139" spans="1:5" x14ac:dyDescent="0.35">
      <c r="A12139" s="107" t="s">
        <v>5</v>
      </c>
      <c r="B12139" s="107" t="s">
        <v>226</v>
      </c>
      <c r="C12139" s="110">
        <v>6</v>
      </c>
      <c r="D12139" s="109">
        <v>233.29586506182531</v>
      </c>
      <c r="E12139" s="109">
        <v>15066.618877911211</v>
      </c>
    </row>
    <row r="12140" spans="1:5" x14ac:dyDescent="0.35">
      <c r="A12140" s="107" t="s">
        <v>5</v>
      </c>
      <c r="B12140" s="107" t="s">
        <v>226</v>
      </c>
      <c r="C12140" s="110">
        <v>7</v>
      </c>
      <c r="D12140" s="109">
        <v>299.16476046736278</v>
      </c>
      <c r="E12140" s="109">
        <v>18042.288443956291</v>
      </c>
    </row>
    <row r="12141" spans="1:5" x14ac:dyDescent="0.35">
      <c r="A12141" s="107" t="s">
        <v>5</v>
      </c>
      <c r="B12141" s="107" t="s">
        <v>226</v>
      </c>
      <c r="C12141" s="110">
        <v>8</v>
      </c>
      <c r="D12141" s="109">
        <v>453.66066090320271</v>
      </c>
      <c r="E12141" s="109">
        <v>27691.46185463763</v>
      </c>
    </row>
    <row r="12142" spans="1:5" x14ac:dyDescent="0.35">
      <c r="A12142" s="107" t="s">
        <v>5</v>
      </c>
      <c r="B12142" s="107" t="s">
        <v>226</v>
      </c>
      <c r="C12142" s="110">
        <v>9</v>
      </c>
      <c r="D12142" s="109">
        <v>551.14856436056414</v>
      </c>
      <c r="E12142" s="109">
        <v>29031.940858704122</v>
      </c>
    </row>
    <row r="12143" spans="1:5" x14ac:dyDescent="0.35">
      <c r="A12143" s="107" t="s">
        <v>5</v>
      </c>
      <c r="B12143" s="107" t="s">
        <v>226</v>
      </c>
      <c r="C12143" s="110">
        <v>10</v>
      </c>
      <c r="D12143" s="109">
        <v>649.44403050458902</v>
      </c>
      <c r="E12143" s="109">
        <v>7555.8568982551114</v>
      </c>
    </row>
    <row r="12144" spans="1:5" x14ac:dyDescent="0.35">
      <c r="A12144" s="107" t="s">
        <v>5</v>
      </c>
      <c r="B12144" s="107" t="s">
        <v>226</v>
      </c>
      <c r="C12144" s="110">
        <v>11</v>
      </c>
      <c r="D12144" s="109">
        <v>544.43824414050789</v>
      </c>
      <c r="E12144" s="109">
        <v>1841.7851545635319</v>
      </c>
    </row>
    <row r="12145" spans="1:5" x14ac:dyDescent="0.35">
      <c r="A12145" s="107" t="s">
        <v>5</v>
      </c>
      <c r="B12145" s="107" t="s">
        <v>226</v>
      </c>
      <c r="C12145" s="110">
        <v>12</v>
      </c>
      <c r="D12145" s="109">
        <v>587.63087070801191</v>
      </c>
      <c r="E12145" s="109">
        <v>3374.2354280717118</v>
      </c>
    </row>
    <row r="12146" spans="1:5" x14ac:dyDescent="0.35">
      <c r="A12146" s="107" t="s">
        <v>5</v>
      </c>
      <c r="B12146" s="107" t="s">
        <v>225</v>
      </c>
      <c r="C12146" s="110">
        <v>1</v>
      </c>
      <c r="D12146" s="109">
        <v>5674.8221640000056</v>
      </c>
      <c r="E12146" s="109">
        <v>407633.29840636189</v>
      </c>
    </row>
    <row r="12147" spans="1:5" x14ac:dyDescent="0.35">
      <c r="A12147" s="107" t="s">
        <v>5</v>
      </c>
      <c r="B12147" s="107" t="s">
        <v>225</v>
      </c>
      <c r="C12147" s="110">
        <v>2</v>
      </c>
      <c r="D12147" s="109">
        <v>6161.5992103448179</v>
      </c>
      <c r="E12147" s="109">
        <v>422763.93197019881</v>
      </c>
    </row>
    <row r="12148" spans="1:5" x14ac:dyDescent="0.35">
      <c r="A12148" s="107" t="s">
        <v>5</v>
      </c>
      <c r="B12148" s="107" t="s">
        <v>225</v>
      </c>
      <c r="C12148" s="110">
        <v>3</v>
      </c>
      <c r="D12148" s="109">
        <v>6420.6918269999906</v>
      </c>
      <c r="E12148" s="109">
        <v>460432.99637618678</v>
      </c>
    </row>
    <row r="12149" spans="1:5" x14ac:dyDescent="0.35">
      <c r="A12149" s="107" t="s">
        <v>5</v>
      </c>
      <c r="B12149" s="107" t="s">
        <v>225</v>
      </c>
      <c r="C12149" s="110">
        <v>4</v>
      </c>
      <c r="D12149" s="109">
        <v>7567.9226952286208</v>
      </c>
      <c r="E12149" s="109">
        <v>520353.1291725511</v>
      </c>
    </row>
    <row r="12150" spans="1:5" x14ac:dyDescent="0.35">
      <c r="A12150" s="107" t="s">
        <v>5</v>
      </c>
      <c r="B12150" s="107" t="s">
        <v>225</v>
      </c>
      <c r="C12150" s="110">
        <v>5</v>
      </c>
      <c r="D12150" s="109">
        <v>12855.370970740711</v>
      </c>
      <c r="E12150" s="109">
        <v>893094.86611892632</v>
      </c>
    </row>
    <row r="12151" spans="1:5" x14ac:dyDescent="0.35">
      <c r="A12151" s="107" t="s">
        <v>5</v>
      </c>
      <c r="B12151" s="107" t="s">
        <v>225</v>
      </c>
      <c r="C12151" s="110">
        <v>6</v>
      </c>
      <c r="D12151" s="109">
        <v>24166.548558724291</v>
      </c>
      <c r="E12151" s="109">
        <v>1488536.111053901</v>
      </c>
    </row>
    <row r="12152" spans="1:5" x14ac:dyDescent="0.35">
      <c r="A12152" s="107" t="s">
        <v>5</v>
      </c>
      <c r="B12152" s="107" t="s">
        <v>225</v>
      </c>
      <c r="C12152" s="110">
        <v>7</v>
      </c>
      <c r="D12152" s="109">
        <v>27054.851942011152</v>
      </c>
      <c r="E12152" s="109">
        <v>1578570.0639684489</v>
      </c>
    </row>
    <row r="12153" spans="1:5" x14ac:dyDescent="0.35">
      <c r="A12153" s="107" t="s">
        <v>5</v>
      </c>
      <c r="B12153" s="107" t="s">
        <v>225</v>
      </c>
      <c r="C12153" s="110">
        <v>8</v>
      </c>
      <c r="D12153" s="109">
        <v>23721.34563073406</v>
      </c>
      <c r="E12153" s="109">
        <v>1446347.9861135059</v>
      </c>
    </row>
    <row r="12154" spans="1:5" x14ac:dyDescent="0.35">
      <c r="A12154" s="107" t="s">
        <v>5</v>
      </c>
      <c r="B12154" s="107" t="s">
        <v>225</v>
      </c>
      <c r="C12154" s="110">
        <v>9</v>
      </c>
      <c r="D12154" s="109">
        <v>14075.52724266461</v>
      </c>
      <c r="E12154" s="109">
        <v>775717.43754561071</v>
      </c>
    </row>
    <row r="12155" spans="1:5" x14ac:dyDescent="0.35">
      <c r="A12155" s="107" t="s">
        <v>5</v>
      </c>
      <c r="B12155" s="107" t="s">
        <v>225</v>
      </c>
      <c r="C12155" s="110">
        <v>10</v>
      </c>
      <c r="D12155" s="109">
        <v>20630.89281355152</v>
      </c>
      <c r="E12155" s="109">
        <v>607937.20775557472</v>
      </c>
    </row>
    <row r="12156" spans="1:5" x14ac:dyDescent="0.35">
      <c r="A12156" s="107" t="s">
        <v>5</v>
      </c>
      <c r="B12156" s="107" t="s">
        <v>225</v>
      </c>
      <c r="C12156" s="110">
        <v>11</v>
      </c>
      <c r="D12156" s="109">
        <v>16939.92859438961</v>
      </c>
      <c r="E12156" s="109">
        <v>444322.42923155578</v>
      </c>
    </row>
    <row r="12157" spans="1:5" x14ac:dyDescent="0.35">
      <c r="A12157" s="107" t="s">
        <v>5</v>
      </c>
      <c r="B12157" s="107" t="s">
        <v>225</v>
      </c>
      <c r="C12157" s="110">
        <v>12</v>
      </c>
      <c r="D12157" s="109">
        <v>14317.98663971218</v>
      </c>
      <c r="E12157" s="109">
        <v>382672.28465276922</v>
      </c>
    </row>
    <row r="12158" spans="1:5" x14ac:dyDescent="0.35">
      <c r="A12158" s="107" t="s">
        <v>5</v>
      </c>
      <c r="B12158" s="107" t="s">
        <v>224</v>
      </c>
      <c r="C12158" s="110">
        <v>1</v>
      </c>
      <c r="D12158" s="109">
        <v>96.479997500777273</v>
      </c>
      <c r="E12158" s="109">
        <v>7221.0512495840076</v>
      </c>
    </row>
    <row r="12159" spans="1:5" x14ac:dyDescent="0.35">
      <c r="A12159" s="107" t="s">
        <v>5</v>
      </c>
      <c r="B12159" s="107" t="s">
        <v>224</v>
      </c>
      <c r="C12159" s="110">
        <v>2</v>
      </c>
      <c r="D12159" s="109">
        <v>153.12000003457061</v>
      </c>
      <c r="E12159" s="109">
        <v>11134.091094803989</v>
      </c>
    </row>
    <row r="12160" spans="1:5" x14ac:dyDescent="0.35">
      <c r="A12160" s="107" t="s">
        <v>5</v>
      </c>
      <c r="B12160" s="107" t="s">
        <v>224</v>
      </c>
      <c r="C12160" s="110">
        <v>3</v>
      </c>
      <c r="D12160" s="109">
        <v>147.35999929904929</v>
      </c>
      <c r="E12160" s="109">
        <v>11275.50752290763</v>
      </c>
    </row>
    <row r="12161" spans="1:5" x14ac:dyDescent="0.35">
      <c r="A12161" s="107" t="s">
        <v>5</v>
      </c>
      <c r="B12161" s="107" t="s">
        <v>224</v>
      </c>
      <c r="C12161" s="110">
        <v>4</v>
      </c>
      <c r="D12161" s="109">
        <v>117.1200006902217</v>
      </c>
      <c r="E12161" s="109">
        <v>8421.7307753071836</v>
      </c>
    </row>
    <row r="12162" spans="1:5" x14ac:dyDescent="0.35">
      <c r="A12162" s="107" t="s">
        <v>5</v>
      </c>
      <c r="B12162" s="107" t="s">
        <v>224</v>
      </c>
      <c r="C12162" s="110">
        <v>5</v>
      </c>
      <c r="D12162" s="109">
        <v>288.71999925374968</v>
      </c>
      <c r="E12162" s="109">
        <v>21096.078656515539</v>
      </c>
    </row>
    <row r="12163" spans="1:5" x14ac:dyDescent="0.35">
      <c r="A12163" s="107" t="s">
        <v>5</v>
      </c>
      <c r="B12163" s="107" t="s">
        <v>224</v>
      </c>
      <c r="C12163" s="110">
        <v>6</v>
      </c>
      <c r="D12163" s="109">
        <v>306.95999521017058</v>
      </c>
      <c r="E12163" s="109">
        <v>18873.923115292051</v>
      </c>
    </row>
    <row r="12164" spans="1:5" x14ac:dyDescent="0.35">
      <c r="A12164" s="107" t="s">
        <v>5</v>
      </c>
      <c r="B12164" s="107" t="s">
        <v>224</v>
      </c>
      <c r="C12164" s="110">
        <v>7</v>
      </c>
      <c r="D12164" s="109">
        <v>362.63999295234692</v>
      </c>
      <c r="E12164" s="109">
        <v>20829.905441274699</v>
      </c>
    </row>
    <row r="12165" spans="1:5" x14ac:dyDescent="0.35">
      <c r="A12165" s="107" t="s">
        <v>5</v>
      </c>
      <c r="B12165" s="107" t="s">
        <v>224</v>
      </c>
      <c r="C12165" s="110">
        <v>8</v>
      </c>
      <c r="D12165" s="109">
        <v>376.07999908924103</v>
      </c>
      <c r="E12165" s="109">
        <v>22587.654024328229</v>
      </c>
    </row>
    <row r="12166" spans="1:5" x14ac:dyDescent="0.35">
      <c r="A12166" s="107" t="s">
        <v>5</v>
      </c>
      <c r="B12166" s="107" t="s">
        <v>224</v>
      </c>
      <c r="C12166" s="110">
        <v>9</v>
      </c>
      <c r="D12166" s="109">
        <v>338.87999382615101</v>
      </c>
      <c r="E12166" s="109">
        <v>17815.643677581211</v>
      </c>
    </row>
    <row r="12167" spans="1:5" x14ac:dyDescent="0.35">
      <c r="A12167" s="107" t="s">
        <v>5</v>
      </c>
      <c r="B12167" s="107" t="s">
        <v>224</v>
      </c>
      <c r="C12167" s="110">
        <v>10</v>
      </c>
      <c r="D12167" s="109">
        <v>309.15999823808647</v>
      </c>
      <c r="E12167" s="109">
        <v>6554.9059387236384</v>
      </c>
    </row>
    <row r="12168" spans="1:5" x14ac:dyDescent="0.35">
      <c r="A12168" s="107" t="s">
        <v>5</v>
      </c>
      <c r="B12168" s="107" t="s">
        <v>224</v>
      </c>
      <c r="C12168" s="110">
        <v>11</v>
      </c>
      <c r="D12168" s="109">
        <v>228.91000062227249</v>
      </c>
      <c r="E12168" s="109">
        <v>2956.899920974563</v>
      </c>
    </row>
    <row r="12169" spans="1:5" x14ac:dyDescent="0.35">
      <c r="A12169" s="107" t="s">
        <v>5</v>
      </c>
      <c r="B12169" s="107" t="s">
        <v>224</v>
      </c>
      <c r="C12169" s="110">
        <v>12</v>
      </c>
      <c r="D12169" s="109">
        <v>237.569999933243</v>
      </c>
      <c r="E12169" s="109">
        <v>2410.933977184221</v>
      </c>
    </row>
    <row r="12170" spans="1:5" x14ac:dyDescent="0.35">
      <c r="A12170" s="107" t="s">
        <v>5</v>
      </c>
      <c r="B12170" s="107" t="s">
        <v>54</v>
      </c>
      <c r="C12170" s="110">
        <v>1</v>
      </c>
      <c r="D12170" s="109">
        <v>8051.5</v>
      </c>
      <c r="E12170" s="109">
        <v>599439.73852962407</v>
      </c>
    </row>
    <row r="12171" spans="1:5" x14ac:dyDescent="0.35">
      <c r="A12171" s="107" t="s">
        <v>5</v>
      </c>
      <c r="B12171" s="107" t="s">
        <v>54</v>
      </c>
      <c r="C12171" s="110">
        <v>2</v>
      </c>
      <c r="D12171" s="109">
        <v>7392</v>
      </c>
      <c r="E12171" s="109">
        <v>529294.22731099348</v>
      </c>
    </row>
    <row r="12172" spans="1:5" x14ac:dyDescent="0.35">
      <c r="A12172" s="107" t="s">
        <v>5</v>
      </c>
      <c r="B12172" s="107" t="s">
        <v>54</v>
      </c>
      <c r="C12172" s="110">
        <v>3</v>
      </c>
      <c r="D12172" s="109">
        <v>8184</v>
      </c>
      <c r="E12172" s="109">
        <v>619678.99716010026</v>
      </c>
    </row>
    <row r="12173" spans="1:5" x14ac:dyDescent="0.35">
      <c r="A12173" s="107" t="s">
        <v>5</v>
      </c>
      <c r="B12173" s="107" t="s">
        <v>54</v>
      </c>
      <c r="C12173" s="110">
        <v>4</v>
      </c>
      <c r="D12173" s="109">
        <v>6072</v>
      </c>
      <c r="E12173" s="109">
        <v>436724.91223440401</v>
      </c>
    </row>
    <row r="12174" spans="1:5" x14ac:dyDescent="0.35">
      <c r="A12174" s="107" t="s">
        <v>5</v>
      </c>
      <c r="B12174" s="107" t="s">
        <v>54</v>
      </c>
      <c r="C12174" s="110">
        <v>5</v>
      </c>
      <c r="D12174" s="109">
        <v>8184</v>
      </c>
      <c r="E12174" s="109">
        <v>590973.94205846672</v>
      </c>
    </row>
    <row r="12175" spans="1:5" x14ac:dyDescent="0.35">
      <c r="A12175" s="107" t="s">
        <v>5</v>
      </c>
      <c r="B12175" s="107" t="s">
        <v>54</v>
      </c>
      <c r="C12175" s="110">
        <v>6</v>
      </c>
      <c r="D12175" s="109">
        <v>7920</v>
      </c>
      <c r="E12175" s="109">
        <v>495661.90021660319</v>
      </c>
    </row>
    <row r="12176" spans="1:5" x14ac:dyDescent="0.35">
      <c r="A12176" s="107" t="s">
        <v>5</v>
      </c>
      <c r="B12176" s="107" t="s">
        <v>54</v>
      </c>
      <c r="C12176" s="110">
        <v>7</v>
      </c>
      <c r="D12176" s="109">
        <v>7921.6</v>
      </c>
      <c r="E12176" s="109">
        <v>467062.75993270392</v>
      </c>
    </row>
    <row r="12177" spans="1:5" x14ac:dyDescent="0.35">
      <c r="A12177" s="107" t="s">
        <v>5</v>
      </c>
      <c r="B12177" s="107" t="s">
        <v>54</v>
      </c>
      <c r="C12177" s="110">
        <v>8</v>
      </c>
      <c r="D12177" s="109">
        <v>8152.2608806145354</v>
      </c>
      <c r="E12177" s="109">
        <v>496299.27619204251</v>
      </c>
    </row>
    <row r="12178" spans="1:5" x14ac:dyDescent="0.35">
      <c r="A12178" s="107" t="s">
        <v>5</v>
      </c>
      <c r="B12178" s="107" t="s">
        <v>54</v>
      </c>
      <c r="C12178" s="110">
        <v>9</v>
      </c>
      <c r="D12178" s="109">
        <v>7537.2711437259331</v>
      </c>
      <c r="E12178" s="109">
        <v>404472.72648230148</v>
      </c>
    </row>
    <row r="12179" spans="1:5" x14ac:dyDescent="0.35">
      <c r="A12179" s="107" t="s">
        <v>5</v>
      </c>
      <c r="B12179" s="107" t="s">
        <v>54</v>
      </c>
      <c r="C12179" s="110">
        <v>10</v>
      </c>
      <c r="D12179" s="109">
        <v>3515.9498796375719</v>
      </c>
      <c r="E12179" s="109">
        <v>77916.184991889313</v>
      </c>
    </row>
    <row r="12180" spans="1:5" x14ac:dyDescent="0.35">
      <c r="A12180" s="107" t="s">
        <v>5</v>
      </c>
      <c r="B12180" s="107" t="s">
        <v>54</v>
      </c>
      <c r="C12180" s="110">
        <v>11</v>
      </c>
      <c r="D12180" s="109">
        <v>1104</v>
      </c>
      <c r="E12180" s="109">
        <v>17526.814348917949</v>
      </c>
    </row>
    <row r="12181" spans="1:5" x14ac:dyDescent="0.35">
      <c r="A12181" s="107" t="s">
        <v>5</v>
      </c>
      <c r="B12181" s="107" t="s">
        <v>54</v>
      </c>
      <c r="C12181" s="110">
        <v>12</v>
      </c>
      <c r="D12181" s="109">
        <v>3422.4</v>
      </c>
      <c r="E12181" s="109">
        <v>53737.49664987775</v>
      </c>
    </row>
    <row r="12182" spans="1:5" x14ac:dyDescent="0.35">
      <c r="A12182" s="107" t="s">
        <v>5</v>
      </c>
      <c r="B12182" s="107" t="s">
        <v>55</v>
      </c>
      <c r="C12182" s="110">
        <v>1</v>
      </c>
      <c r="D12182" s="109">
        <v>13704.48</v>
      </c>
      <c r="E12182" s="109">
        <v>890405.24024711165</v>
      </c>
    </row>
    <row r="12183" spans="1:5" x14ac:dyDescent="0.35">
      <c r="A12183" s="107" t="s">
        <v>5</v>
      </c>
      <c r="B12183" s="107" t="s">
        <v>55</v>
      </c>
      <c r="C12183" s="110">
        <v>2</v>
      </c>
      <c r="D12183" s="109">
        <v>12378.24</v>
      </c>
      <c r="E12183" s="109">
        <v>872440.13260696479</v>
      </c>
    </row>
    <row r="12184" spans="1:5" x14ac:dyDescent="0.35">
      <c r="A12184" s="107" t="s">
        <v>5</v>
      </c>
      <c r="B12184" s="107" t="s">
        <v>55</v>
      </c>
      <c r="C12184" s="110">
        <v>3</v>
      </c>
      <c r="D12184" s="109">
        <v>13704.48</v>
      </c>
      <c r="E12184" s="109">
        <v>1032661.425812928</v>
      </c>
    </row>
    <row r="12185" spans="1:5" x14ac:dyDescent="0.35">
      <c r="A12185" s="107" t="s">
        <v>5</v>
      </c>
      <c r="B12185" s="107" t="s">
        <v>55</v>
      </c>
      <c r="C12185" s="110">
        <v>4</v>
      </c>
      <c r="D12185" s="109">
        <v>13262.4</v>
      </c>
      <c r="E12185" s="109">
        <v>956411.95824916323</v>
      </c>
    </row>
    <row r="12186" spans="1:5" x14ac:dyDescent="0.35">
      <c r="A12186" s="107" t="s">
        <v>5</v>
      </c>
      <c r="B12186" s="107" t="s">
        <v>55</v>
      </c>
      <c r="C12186" s="110">
        <v>5</v>
      </c>
      <c r="D12186" s="109">
        <v>13704.48</v>
      </c>
      <c r="E12186" s="109">
        <v>996066.93149862415</v>
      </c>
    </row>
    <row r="12187" spans="1:5" x14ac:dyDescent="0.35">
      <c r="A12187" s="107" t="s">
        <v>5</v>
      </c>
      <c r="B12187" s="107" t="s">
        <v>55</v>
      </c>
      <c r="C12187" s="110">
        <v>6</v>
      </c>
      <c r="D12187" s="109">
        <v>13262.4</v>
      </c>
      <c r="E12187" s="109">
        <v>939724.2261180731</v>
      </c>
    </row>
    <row r="12188" spans="1:5" x14ac:dyDescent="0.35">
      <c r="A12188" s="107" t="s">
        <v>5</v>
      </c>
      <c r="B12188" s="107" t="s">
        <v>55</v>
      </c>
      <c r="C12188" s="110">
        <v>7</v>
      </c>
      <c r="D12188" s="109">
        <v>13704.48</v>
      </c>
      <c r="E12188" s="109">
        <v>822523.80553496815</v>
      </c>
    </row>
    <row r="12189" spans="1:5" x14ac:dyDescent="0.35">
      <c r="A12189" s="107" t="s">
        <v>5</v>
      </c>
      <c r="B12189" s="107" t="s">
        <v>55</v>
      </c>
      <c r="C12189" s="110">
        <v>8</v>
      </c>
      <c r="D12189" s="109">
        <v>13704.48</v>
      </c>
      <c r="E12189" s="109">
        <v>713114.61613080441</v>
      </c>
    </row>
    <row r="12190" spans="1:5" x14ac:dyDescent="0.35">
      <c r="A12190" s="107" t="s">
        <v>5</v>
      </c>
      <c r="B12190" s="107" t="s">
        <v>55</v>
      </c>
      <c r="C12190" s="110">
        <v>9</v>
      </c>
      <c r="D12190" s="109">
        <v>13262.4</v>
      </c>
      <c r="E12190" s="109">
        <v>605385.84520829853</v>
      </c>
    </row>
    <row r="12191" spans="1:5" x14ac:dyDescent="0.35">
      <c r="A12191" s="107" t="s">
        <v>5</v>
      </c>
      <c r="B12191" s="107" t="s">
        <v>55</v>
      </c>
      <c r="C12191" s="110">
        <v>10</v>
      </c>
      <c r="D12191" s="109">
        <v>12006.687225991031</v>
      </c>
      <c r="E12191" s="109">
        <v>550711.68129929842</v>
      </c>
    </row>
    <row r="12192" spans="1:5" x14ac:dyDescent="0.35">
      <c r="A12192" s="107" t="s">
        <v>5</v>
      </c>
      <c r="B12192" s="107" t="s">
        <v>55</v>
      </c>
      <c r="C12192" s="110">
        <v>11</v>
      </c>
      <c r="D12192" s="109">
        <v>10463.19634186775</v>
      </c>
      <c r="E12192" s="109">
        <v>522132.67079914681</v>
      </c>
    </row>
    <row r="12193" spans="1:5" x14ac:dyDescent="0.35">
      <c r="A12193" s="107" t="s">
        <v>5</v>
      </c>
      <c r="B12193" s="107" t="s">
        <v>55</v>
      </c>
      <c r="C12193" s="110">
        <v>12</v>
      </c>
      <c r="D12193" s="109">
        <v>11709.71470776798</v>
      </c>
      <c r="E12193" s="109">
        <v>551661.1904604584</v>
      </c>
    </row>
    <row r="12194" spans="1:5" x14ac:dyDescent="0.35">
      <c r="A12194" s="107" t="s">
        <v>5</v>
      </c>
      <c r="B12194" s="107" t="s">
        <v>56</v>
      </c>
      <c r="C12194" s="110">
        <v>1</v>
      </c>
      <c r="D12194" s="109">
        <v>4900.1830267985579</v>
      </c>
      <c r="E12194" s="109">
        <v>355334.02486036281</v>
      </c>
    </row>
    <row r="12195" spans="1:5" x14ac:dyDescent="0.35">
      <c r="A12195" s="107" t="s">
        <v>5</v>
      </c>
      <c r="B12195" s="107" t="s">
        <v>56</v>
      </c>
      <c r="C12195" s="110">
        <v>2</v>
      </c>
      <c r="D12195" s="109">
        <v>5201.352983243034</v>
      </c>
      <c r="E12195" s="109">
        <v>360109.30299007578</v>
      </c>
    </row>
    <row r="12196" spans="1:5" x14ac:dyDescent="0.35">
      <c r="A12196" s="107" t="s">
        <v>5</v>
      </c>
      <c r="B12196" s="107" t="s">
        <v>56</v>
      </c>
      <c r="C12196" s="110">
        <v>3</v>
      </c>
      <c r="D12196" s="109">
        <v>5518.301409954609</v>
      </c>
      <c r="E12196" s="109">
        <v>399274.10872690281</v>
      </c>
    </row>
    <row r="12197" spans="1:5" x14ac:dyDescent="0.35">
      <c r="A12197" s="107" t="s">
        <v>5</v>
      </c>
      <c r="B12197" s="107" t="s">
        <v>56</v>
      </c>
      <c r="C12197" s="110">
        <v>4</v>
      </c>
      <c r="D12197" s="109">
        <v>5163.7837389836968</v>
      </c>
      <c r="E12197" s="109">
        <v>354234.21993111062</v>
      </c>
    </row>
    <row r="12198" spans="1:5" x14ac:dyDescent="0.35">
      <c r="A12198" s="107" t="s">
        <v>5</v>
      </c>
      <c r="B12198" s="107" t="s">
        <v>56</v>
      </c>
      <c r="C12198" s="110">
        <v>5</v>
      </c>
      <c r="D12198" s="109">
        <v>5416.579946186147</v>
      </c>
      <c r="E12198" s="109">
        <v>366144.40841387399</v>
      </c>
    </row>
    <row r="12199" spans="1:5" x14ac:dyDescent="0.35">
      <c r="A12199" s="107" t="s">
        <v>5</v>
      </c>
      <c r="B12199" s="107" t="s">
        <v>56</v>
      </c>
      <c r="C12199" s="110">
        <v>6</v>
      </c>
      <c r="D12199" s="109">
        <v>6861.659706000004</v>
      </c>
      <c r="E12199" s="109">
        <v>424095.66789287049</v>
      </c>
    </row>
    <row r="12200" spans="1:5" x14ac:dyDescent="0.35">
      <c r="A12200" s="107" t="s">
        <v>5</v>
      </c>
      <c r="B12200" s="107" t="s">
        <v>56</v>
      </c>
      <c r="C12200" s="110">
        <v>7</v>
      </c>
      <c r="D12200" s="109">
        <v>6866.4101219999784</v>
      </c>
      <c r="E12200" s="109">
        <v>410924.54180423787</v>
      </c>
    </row>
    <row r="12201" spans="1:5" x14ac:dyDescent="0.35">
      <c r="A12201" s="107" t="s">
        <v>5</v>
      </c>
      <c r="B12201" s="107" t="s">
        <v>56</v>
      </c>
      <c r="C12201" s="110">
        <v>8</v>
      </c>
      <c r="D12201" s="109">
        <v>7842.1613600000092</v>
      </c>
      <c r="E12201" s="109">
        <v>480419.00917082571</v>
      </c>
    </row>
    <row r="12202" spans="1:5" x14ac:dyDescent="0.35">
      <c r="A12202" s="107" t="s">
        <v>5</v>
      </c>
      <c r="B12202" s="107" t="s">
        <v>56</v>
      </c>
      <c r="C12202" s="110">
        <v>9</v>
      </c>
      <c r="D12202" s="109">
        <v>7191.4913400000214</v>
      </c>
      <c r="E12202" s="109">
        <v>408525.00618308631</v>
      </c>
    </row>
    <row r="12203" spans="1:5" x14ac:dyDescent="0.35">
      <c r="A12203" s="107" t="s">
        <v>5</v>
      </c>
      <c r="B12203" s="107" t="s">
        <v>56</v>
      </c>
      <c r="C12203" s="110">
        <v>10</v>
      </c>
      <c r="D12203" s="109">
        <v>8330.2801652302405</v>
      </c>
      <c r="E12203" s="109">
        <v>328317.8791053326</v>
      </c>
    </row>
    <row r="12204" spans="1:5" x14ac:dyDescent="0.35">
      <c r="A12204" s="107" t="s">
        <v>5</v>
      </c>
      <c r="B12204" s="107" t="s">
        <v>56</v>
      </c>
      <c r="C12204" s="110">
        <v>11</v>
      </c>
      <c r="D12204" s="109">
        <v>7701.3322731001554</v>
      </c>
      <c r="E12204" s="109">
        <v>279460.41160933691</v>
      </c>
    </row>
    <row r="12205" spans="1:5" x14ac:dyDescent="0.35">
      <c r="A12205" s="107" t="s">
        <v>5</v>
      </c>
      <c r="B12205" s="107" t="s">
        <v>56</v>
      </c>
      <c r="C12205" s="110">
        <v>12</v>
      </c>
      <c r="D12205" s="109">
        <v>7511.6823701056937</v>
      </c>
      <c r="E12205" s="109">
        <v>271217.23177259509</v>
      </c>
    </row>
    <row r="12206" spans="1:5" x14ac:dyDescent="0.35">
      <c r="A12206" s="107" t="s">
        <v>5</v>
      </c>
      <c r="B12206" s="107" t="s">
        <v>223</v>
      </c>
      <c r="C12206" s="110">
        <v>1</v>
      </c>
      <c r="D12206" s="109">
        <v>1360.085931028269</v>
      </c>
      <c r="E12206" s="109">
        <v>285033.6981312948</v>
      </c>
    </row>
    <row r="12207" spans="1:5" x14ac:dyDescent="0.35">
      <c r="A12207" s="107" t="s">
        <v>5</v>
      </c>
      <c r="B12207" s="107" t="s">
        <v>223</v>
      </c>
      <c r="C12207" s="110">
        <v>2</v>
      </c>
      <c r="D12207" s="109">
        <v>0</v>
      </c>
      <c r="E12207" s="109">
        <v>0</v>
      </c>
    </row>
    <row r="12208" spans="1:5" x14ac:dyDescent="0.35">
      <c r="A12208" s="107" t="s">
        <v>5</v>
      </c>
      <c r="B12208" s="107" t="s">
        <v>223</v>
      </c>
      <c r="C12208" s="110">
        <v>3</v>
      </c>
      <c r="D12208" s="109">
        <v>0</v>
      </c>
      <c r="E12208" s="109">
        <v>0</v>
      </c>
    </row>
    <row r="12209" spans="1:5" x14ac:dyDescent="0.35">
      <c r="A12209" s="107" t="s">
        <v>5</v>
      </c>
      <c r="B12209" s="107" t="s">
        <v>223</v>
      </c>
      <c r="C12209" s="110">
        <v>4</v>
      </c>
      <c r="D12209" s="109">
        <v>1.47</v>
      </c>
      <c r="E12209" s="109">
        <v>194.90008353918199</v>
      </c>
    </row>
    <row r="12210" spans="1:5" x14ac:dyDescent="0.35">
      <c r="A12210" s="107" t="s">
        <v>5</v>
      </c>
      <c r="B12210" s="107" t="s">
        <v>223</v>
      </c>
      <c r="C12210" s="110">
        <v>5</v>
      </c>
      <c r="D12210" s="109">
        <v>0</v>
      </c>
      <c r="E12210" s="109">
        <v>0</v>
      </c>
    </row>
    <row r="12211" spans="1:5" x14ac:dyDescent="0.35">
      <c r="A12211" s="107" t="s">
        <v>5</v>
      </c>
      <c r="B12211" s="107" t="s">
        <v>223</v>
      </c>
      <c r="C12211" s="110">
        <v>6</v>
      </c>
      <c r="D12211" s="109">
        <v>0</v>
      </c>
      <c r="E12211" s="109">
        <v>0</v>
      </c>
    </row>
    <row r="12212" spans="1:5" x14ac:dyDescent="0.35">
      <c r="A12212" s="107" t="s">
        <v>5</v>
      </c>
      <c r="B12212" s="107" t="s">
        <v>223</v>
      </c>
      <c r="C12212" s="110">
        <v>7</v>
      </c>
      <c r="D12212" s="109">
        <v>0.98</v>
      </c>
      <c r="E12212" s="109">
        <v>20.473758024243711</v>
      </c>
    </row>
    <row r="12213" spans="1:5" x14ac:dyDescent="0.35">
      <c r="A12213" s="107" t="s">
        <v>5</v>
      </c>
      <c r="B12213" s="107" t="s">
        <v>223</v>
      </c>
      <c r="C12213" s="110">
        <v>8</v>
      </c>
      <c r="D12213" s="109">
        <v>0</v>
      </c>
      <c r="E12213" s="109">
        <v>0</v>
      </c>
    </row>
    <row r="12214" spans="1:5" x14ac:dyDescent="0.35">
      <c r="A12214" s="107" t="s">
        <v>5</v>
      </c>
      <c r="B12214" s="107" t="s">
        <v>223</v>
      </c>
      <c r="C12214" s="110">
        <v>9</v>
      </c>
      <c r="D12214" s="109">
        <v>338.2962452449429</v>
      </c>
      <c r="E12214" s="109">
        <v>67354.439757922926</v>
      </c>
    </row>
    <row r="12215" spans="1:5" x14ac:dyDescent="0.35">
      <c r="A12215" s="107" t="s">
        <v>5</v>
      </c>
      <c r="B12215" s="107" t="s">
        <v>223</v>
      </c>
      <c r="C12215" s="110">
        <v>10</v>
      </c>
      <c r="D12215" s="109">
        <v>724.08264918633665</v>
      </c>
      <c r="E12215" s="109">
        <v>131199.44815101329</v>
      </c>
    </row>
    <row r="12216" spans="1:5" x14ac:dyDescent="0.35">
      <c r="A12216" s="107" t="s">
        <v>5</v>
      </c>
      <c r="B12216" s="107" t="s">
        <v>223</v>
      </c>
      <c r="C12216" s="110">
        <v>11</v>
      </c>
      <c r="D12216" s="109">
        <v>198.29665630316671</v>
      </c>
      <c r="E12216" s="109">
        <v>19280.032246806459</v>
      </c>
    </row>
    <row r="12217" spans="1:5" x14ac:dyDescent="0.35">
      <c r="A12217" s="107" t="s">
        <v>5</v>
      </c>
      <c r="B12217" s="107" t="s">
        <v>223</v>
      </c>
      <c r="C12217" s="110">
        <v>12</v>
      </c>
      <c r="D12217" s="109">
        <v>204.87</v>
      </c>
      <c r="E12217" s="109">
        <v>19618.208656588271</v>
      </c>
    </row>
    <row r="12218" spans="1:5" x14ac:dyDescent="0.35">
      <c r="A12218" s="107" t="s">
        <v>5</v>
      </c>
      <c r="B12218" s="107" t="s">
        <v>57</v>
      </c>
      <c r="C12218" s="110">
        <v>1</v>
      </c>
      <c r="D12218" s="109">
        <v>4677.6663046695876</v>
      </c>
      <c r="E12218" s="109">
        <v>364402.32960408973</v>
      </c>
    </row>
    <row r="12219" spans="1:5" x14ac:dyDescent="0.35">
      <c r="A12219" s="107" t="s">
        <v>5</v>
      </c>
      <c r="B12219" s="107" t="s">
        <v>57</v>
      </c>
      <c r="C12219" s="110">
        <v>2</v>
      </c>
      <c r="D12219" s="109">
        <v>8167.2</v>
      </c>
      <c r="E12219" s="109">
        <v>592974.09167958971</v>
      </c>
    </row>
    <row r="12220" spans="1:5" x14ac:dyDescent="0.35">
      <c r="A12220" s="107" t="s">
        <v>5</v>
      </c>
      <c r="B12220" s="107" t="s">
        <v>57</v>
      </c>
      <c r="C12220" s="110">
        <v>3</v>
      </c>
      <c r="D12220" s="109">
        <v>9262.7999999999993</v>
      </c>
      <c r="E12220" s="109">
        <v>704020.7529271649</v>
      </c>
    </row>
    <row r="12221" spans="1:5" x14ac:dyDescent="0.35">
      <c r="A12221" s="107" t="s">
        <v>5</v>
      </c>
      <c r="B12221" s="107" t="s">
        <v>57</v>
      </c>
      <c r="C12221" s="110">
        <v>4</v>
      </c>
      <c r="D12221" s="109">
        <v>8313.2839459647366</v>
      </c>
      <c r="E12221" s="109">
        <v>608227.58497408475</v>
      </c>
    </row>
    <row r="12222" spans="1:5" x14ac:dyDescent="0.35">
      <c r="A12222" s="107" t="s">
        <v>5</v>
      </c>
      <c r="B12222" s="107" t="s">
        <v>57</v>
      </c>
      <c r="C12222" s="110">
        <v>5</v>
      </c>
      <c r="D12222" s="109">
        <v>9262.7999999999993</v>
      </c>
      <c r="E12222" s="109">
        <v>671448.07350560639</v>
      </c>
    </row>
    <row r="12223" spans="1:5" x14ac:dyDescent="0.35">
      <c r="A12223" s="107" t="s">
        <v>5</v>
      </c>
      <c r="B12223" s="107" t="s">
        <v>57</v>
      </c>
      <c r="C12223" s="110">
        <v>6</v>
      </c>
      <c r="D12223" s="109">
        <v>6952.127372043321</v>
      </c>
      <c r="E12223" s="109">
        <v>451542.18968024931</v>
      </c>
    </row>
    <row r="12224" spans="1:5" x14ac:dyDescent="0.35">
      <c r="A12224" s="107" t="s">
        <v>5</v>
      </c>
      <c r="B12224" s="107" t="s">
        <v>57</v>
      </c>
      <c r="C12224" s="110">
        <v>7</v>
      </c>
      <c r="D12224" s="109">
        <v>4849.8370933189353</v>
      </c>
      <c r="E12224" s="109">
        <v>302936.50991192018</v>
      </c>
    </row>
    <row r="12225" spans="1:5" x14ac:dyDescent="0.35">
      <c r="A12225" s="107" t="s">
        <v>5</v>
      </c>
      <c r="B12225" s="107" t="s">
        <v>57</v>
      </c>
      <c r="C12225" s="110">
        <v>8</v>
      </c>
      <c r="D12225" s="109">
        <v>7439.2376493165466</v>
      </c>
      <c r="E12225" s="109">
        <v>471407.98459482577</v>
      </c>
    </row>
    <row r="12226" spans="1:5" x14ac:dyDescent="0.35">
      <c r="A12226" s="107" t="s">
        <v>5</v>
      </c>
      <c r="B12226" s="107" t="s">
        <v>57</v>
      </c>
      <c r="C12226" s="110">
        <v>9</v>
      </c>
      <c r="D12226" s="109">
        <v>1820.35</v>
      </c>
      <c r="E12226" s="109">
        <v>112276.3472078583</v>
      </c>
    </row>
    <row r="12227" spans="1:5" x14ac:dyDescent="0.35">
      <c r="A12227" s="107" t="s">
        <v>5</v>
      </c>
      <c r="B12227" s="107" t="s">
        <v>57</v>
      </c>
      <c r="C12227" s="110">
        <v>10</v>
      </c>
      <c r="D12227" s="109">
        <v>0</v>
      </c>
      <c r="E12227" s="109">
        <v>0</v>
      </c>
    </row>
    <row r="12228" spans="1:5" x14ac:dyDescent="0.35">
      <c r="A12228" s="107" t="s">
        <v>5</v>
      </c>
      <c r="B12228" s="107" t="s">
        <v>57</v>
      </c>
      <c r="C12228" s="110">
        <v>11</v>
      </c>
      <c r="D12228" s="109">
        <v>0</v>
      </c>
      <c r="E12228" s="109">
        <v>0</v>
      </c>
    </row>
    <row r="12229" spans="1:5" x14ac:dyDescent="0.35">
      <c r="A12229" s="107" t="s">
        <v>5</v>
      </c>
      <c r="B12229" s="107" t="s">
        <v>57</v>
      </c>
      <c r="C12229" s="110">
        <v>12</v>
      </c>
      <c r="D12229" s="109">
        <v>0</v>
      </c>
      <c r="E12229" s="109">
        <v>0</v>
      </c>
    </row>
    <row r="12230" spans="1:5" x14ac:dyDescent="0.35">
      <c r="A12230" s="107" t="s">
        <v>5</v>
      </c>
      <c r="B12230" s="107" t="s">
        <v>58</v>
      </c>
      <c r="C12230" s="110">
        <v>1</v>
      </c>
      <c r="D12230" s="109">
        <v>36217.475930551504</v>
      </c>
      <c r="E12230" s="109">
        <v>599355.36469701352</v>
      </c>
    </row>
    <row r="12231" spans="1:5" x14ac:dyDescent="0.35">
      <c r="A12231" s="107" t="s">
        <v>5</v>
      </c>
      <c r="B12231" s="107" t="s">
        <v>58</v>
      </c>
      <c r="C12231" s="110">
        <v>2</v>
      </c>
      <c r="D12231" s="109">
        <v>30822.920714336451</v>
      </c>
      <c r="E12231" s="109">
        <v>475276.97297401901</v>
      </c>
    </row>
    <row r="12232" spans="1:5" x14ac:dyDescent="0.35">
      <c r="A12232" s="107" t="s">
        <v>5</v>
      </c>
      <c r="B12232" s="107" t="s">
        <v>58</v>
      </c>
      <c r="C12232" s="110">
        <v>3</v>
      </c>
      <c r="D12232" s="109">
        <v>36264.833418464892</v>
      </c>
      <c r="E12232" s="109">
        <v>384436.97418043349</v>
      </c>
    </row>
    <row r="12233" spans="1:5" x14ac:dyDescent="0.35">
      <c r="A12233" s="107" t="s">
        <v>5</v>
      </c>
      <c r="B12233" s="107" t="s">
        <v>58</v>
      </c>
      <c r="C12233" s="110">
        <v>4</v>
      </c>
      <c r="D12233" s="109">
        <v>33327.421632809157</v>
      </c>
      <c r="E12233" s="109">
        <v>433151.89079716039</v>
      </c>
    </row>
    <row r="12234" spans="1:5" x14ac:dyDescent="0.35">
      <c r="A12234" s="107" t="s">
        <v>5</v>
      </c>
      <c r="B12234" s="107" t="s">
        <v>58</v>
      </c>
      <c r="C12234" s="110">
        <v>5</v>
      </c>
      <c r="D12234" s="109">
        <v>29211.354934286479</v>
      </c>
      <c r="E12234" s="109">
        <v>397657.18737602013</v>
      </c>
    </row>
    <row r="12235" spans="1:5" x14ac:dyDescent="0.35">
      <c r="A12235" s="107" t="s">
        <v>5</v>
      </c>
      <c r="B12235" s="107" t="s">
        <v>58</v>
      </c>
      <c r="C12235" s="110">
        <v>6</v>
      </c>
      <c r="D12235" s="109">
        <v>26522.184351798609</v>
      </c>
      <c r="E12235" s="109">
        <v>909132.70733545301</v>
      </c>
    </row>
    <row r="12236" spans="1:5" x14ac:dyDescent="0.35">
      <c r="A12236" s="107" t="s">
        <v>5</v>
      </c>
      <c r="B12236" s="107" t="s">
        <v>58</v>
      </c>
      <c r="C12236" s="110">
        <v>7</v>
      </c>
      <c r="D12236" s="109">
        <v>19912.365002546641</v>
      </c>
      <c r="E12236" s="109">
        <v>224809.8020404953</v>
      </c>
    </row>
    <row r="12237" spans="1:5" x14ac:dyDescent="0.35">
      <c r="A12237" s="107" t="s">
        <v>5</v>
      </c>
      <c r="B12237" s="107" t="s">
        <v>58</v>
      </c>
      <c r="C12237" s="110">
        <v>8</v>
      </c>
      <c r="D12237" s="109">
        <v>23719.162540164809</v>
      </c>
      <c r="E12237" s="109">
        <v>170353.9129765917</v>
      </c>
    </row>
    <row r="12238" spans="1:5" x14ac:dyDescent="0.35">
      <c r="A12238" s="107" t="s">
        <v>5</v>
      </c>
      <c r="B12238" s="107" t="s">
        <v>58</v>
      </c>
      <c r="C12238" s="110">
        <v>9</v>
      </c>
      <c r="D12238" s="109">
        <v>27610.35168496293</v>
      </c>
      <c r="E12238" s="109">
        <v>150481.99838151949</v>
      </c>
    </row>
    <row r="12239" spans="1:5" x14ac:dyDescent="0.35">
      <c r="A12239" s="107" t="s">
        <v>5</v>
      </c>
      <c r="B12239" s="107" t="s">
        <v>58</v>
      </c>
      <c r="C12239" s="110">
        <v>10</v>
      </c>
      <c r="D12239" s="109">
        <v>22596.530283558179</v>
      </c>
      <c r="E12239" s="109">
        <v>184490.33059313349</v>
      </c>
    </row>
    <row r="12240" spans="1:5" x14ac:dyDescent="0.35">
      <c r="A12240" s="107" t="s">
        <v>5</v>
      </c>
      <c r="B12240" s="107" t="s">
        <v>58</v>
      </c>
      <c r="C12240" s="110">
        <v>11</v>
      </c>
      <c r="D12240" s="109">
        <v>19874.722492483379</v>
      </c>
      <c r="E12240" s="109">
        <v>262675.80677955208</v>
      </c>
    </row>
    <row r="12241" spans="1:5" x14ac:dyDescent="0.35">
      <c r="A12241" s="107" t="s">
        <v>5</v>
      </c>
      <c r="B12241" s="107" t="s">
        <v>58</v>
      </c>
      <c r="C12241" s="110">
        <v>12</v>
      </c>
      <c r="D12241" s="109">
        <v>27897.860048482791</v>
      </c>
      <c r="E12241" s="109">
        <v>285643.02561736043</v>
      </c>
    </row>
    <row r="12242" spans="1:5" x14ac:dyDescent="0.35">
      <c r="A12242" s="107" t="s">
        <v>5</v>
      </c>
      <c r="B12242" s="107" t="s">
        <v>222</v>
      </c>
      <c r="C12242" s="110">
        <v>1</v>
      </c>
      <c r="D12242" s="109">
        <v>2668.1558640441908</v>
      </c>
      <c r="E12242" s="109">
        <v>76220.028435058281</v>
      </c>
    </row>
    <row r="12243" spans="1:5" x14ac:dyDescent="0.35">
      <c r="A12243" s="107" t="s">
        <v>5</v>
      </c>
      <c r="B12243" s="107" t="s">
        <v>222</v>
      </c>
      <c r="C12243" s="110">
        <v>2</v>
      </c>
      <c r="D12243" s="109">
        <v>2497.957604584064</v>
      </c>
      <c r="E12243" s="109">
        <v>87966.847327767959</v>
      </c>
    </row>
    <row r="12244" spans="1:5" x14ac:dyDescent="0.35">
      <c r="A12244" s="107" t="s">
        <v>5</v>
      </c>
      <c r="B12244" s="107" t="s">
        <v>222</v>
      </c>
      <c r="C12244" s="110">
        <v>3</v>
      </c>
      <c r="D12244" s="109">
        <v>1972.7621359035741</v>
      </c>
      <c r="E12244" s="109">
        <v>81116.191738512411</v>
      </c>
    </row>
    <row r="12245" spans="1:5" x14ac:dyDescent="0.35">
      <c r="A12245" s="107" t="s">
        <v>5</v>
      </c>
      <c r="B12245" s="107" t="s">
        <v>222</v>
      </c>
      <c r="C12245" s="110">
        <v>4</v>
      </c>
      <c r="D12245" s="109">
        <v>1816.046059602987</v>
      </c>
      <c r="E12245" s="109">
        <v>71960.459577150847</v>
      </c>
    </row>
    <row r="12246" spans="1:5" x14ac:dyDescent="0.35">
      <c r="A12246" s="107" t="s">
        <v>5</v>
      </c>
      <c r="B12246" s="107" t="s">
        <v>222</v>
      </c>
      <c r="C12246" s="110">
        <v>5</v>
      </c>
      <c r="D12246" s="109">
        <v>1400.335759581671</v>
      </c>
      <c r="E12246" s="109">
        <v>68829.300277797505</v>
      </c>
    </row>
    <row r="12247" spans="1:5" x14ac:dyDescent="0.35">
      <c r="A12247" s="107" t="s">
        <v>5</v>
      </c>
      <c r="B12247" s="107" t="s">
        <v>222</v>
      </c>
      <c r="C12247" s="110">
        <v>6</v>
      </c>
      <c r="D12247" s="109">
        <v>1452.0781684463921</v>
      </c>
      <c r="E12247" s="109">
        <v>75937.600428953447</v>
      </c>
    </row>
    <row r="12248" spans="1:5" x14ac:dyDescent="0.35">
      <c r="A12248" s="107" t="s">
        <v>5</v>
      </c>
      <c r="B12248" s="107" t="s">
        <v>222</v>
      </c>
      <c r="C12248" s="110">
        <v>7</v>
      </c>
      <c r="D12248" s="109">
        <v>728.11936382097815</v>
      </c>
      <c r="E12248" s="109">
        <v>31025.05769828846</v>
      </c>
    </row>
    <row r="12249" spans="1:5" x14ac:dyDescent="0.35">
      <c r="A12249" s="107" t="s">
        <v>5</v>
      </c>
      <c r="B12249" s="107" t="s">
        <v>222</v>
      </c>
      <c r="C12249" s="110">
        <v>8</v>
      </c>
      <c r="D12249" s="109">
        <v>165.17312428472641</v>
      </c>
      <c r="E12249" s="109">
        <v>9137.0502173974819</v>
      </c>
    </row>
    <row r="12250" spans="1:5" x14ac:dyDescent="0.35">
      <c r="A12250" s="107" t="s">
        <v>5</v>
      </c>
      <c r="B12250" s="107" t="s">
        <v>222</v>
      </c>
      <c r="C12250" s="110">
        <v>9</v>
      </c>
      <c r="D12250" s="109">
        <v>311.25706495432098</v>
      </c>
      <c r="E12250" s="109">
        <v>10232.376500298231</v>
      </c>
    </row>
    <row r="12251" spans="1:5" x14ac:dyDescent="0.35">
      <c r="A12251" s="107" t="s">
        <v>5</v>
      </c>
      <c r="B12251" s="107" t="s">
        <v>222</v>
      </c>
      <c r="C12251" s="110">
        <v>10</v>
      </c>
      <c r="D12251" s="109">
        <v>790.32612464950091</v>
      </c>
      <c r="E12251" s="109">
        <v>11083.470271456819</v>
      </c>
    </row>
    <row r="12252" spans="1:5" x14ac:dyDescent="0.35">
      <c r="A12252" s="107" t="s">
        <v>5</v>
      </c>
      <c r="B12252" s="107" t="s">
        <v>222</v>
      </c>
      <c r="C12252" s="110">
        <v>11</v>
      </c>
      <c r="D12252" s="109">
        <v>1614.494252730171</v>
      </c>
      <c r="E12252" s="109">
        <v>17234.61905441622</v>
      </c>
    </row>
    <row r="12253" spans="1:5" x14ac:dyDescent="0.35">
      <c r="A12253" s="107" t="s">
        <v>5</v>
      </c>
      <c r="B12253" s="107" t="s">
        <v>222</v>
      </c>
      <c r="C12253" s="110">
        <v>12</v>
      </c>
      <c r="D12253" s="109">
        <v>1271.836341743295</v>
      </c>
      <c r="E12253" s="109">
        <v>19335.812446324209</v>
      </c>
    </row>
    <row r="12254" spans="1:5" x14ac:dyDescent="0.35">
      <c r="A12254" s="107" t="s">
        <v>5</v>
      </c>
      <c r="B12254" s="107" t="s">
        <v>59</v>
      </c>
      <c r="C12254" s="110">
        <v>1</v>
      </c>
      <c r="D12254" s="109">
        <v>0</v>
      </c>
      <c r="E12254" s="109">
        <v>0</v>
      </c>
    </row>
    <row r="12255" spans="1:5" x14ac:dyDescent="0.35">
      <c r="A12255" s="107" t="s">
        <v>5</v>
      </c>
      <c r="B12255" s="107" t="s">
        <v>59</v>
      </c>
      <c r="C12255" s="110">
        <v>2</v>
      </c>
      <c r="D12255" s="109">
        <v>0</v>
      </c>
      <c r="E12255" s="109">
        <v>0</v>
      </c>
    </row>
    <row r="12256" spans="1:5" x14ac:dyDescent="0.35">
      <c r="A12256" s="107" t="s">
        <v>5</v>
      </c>
      <c r="B12256" s="107" t="s">
        <v>59</v>
      </c>
      <c r="C12256" s="110">
        <v>3</v>
      </c>
      <c r="D12256" s="109">
        <v>0</v>
      </c>
      <c r="E12256" s="109">
        <v>0</v>
      </c>
    </row>
    <row r="12257" spans="1:5" x14ac:dyDescent="0.35">
      <c r="A12257" s="107" t="s">
        <v>5</v>
      </c>
      <c r="B12257" s="107" t="s">
        <v>59</v>
      </c>
      <c r="C12257" s="110">
        <v>4</v>
      </c>
      <c r="D12257" s="109">
        <v>0</v>
      </c>
      <c r="E12257" s="109">
        <v>0</v>
      </c>
    </row>
    <row r="12258" spans="1:5" x14ac:dyDescent="0.35">
      <c r="A12258" s="107" t="s">
        <v>5</v>
      </c>
      <c r="B12258" s="107" t="s">
        <v>59</v>
      </c>
      <c r="C12258" s="110">
        <v>5</v>
      </c>
      <c r="D12258" s="109">
        <v>0</v>
      </c>
      <c r="E12258" s="109">
        <v>0</v>
      </c>
    </row>
    <row r="12259" spans="1:5" x14ac:dyDescent="0.35">
      <c r="A12259" s="107" t="s">
        <v>5</v>
      </c>
      <c r="B12259" s="107" t="s">
        <v>59</v>
      </c>
      <c r="C12259" s="110">
        <v>6</v>
      </c>
      <c r="D12259" s="109">
        <v>0</v>
      </c>
      <c r="E12259" s="109">
        <v>0</v>
      </c>
    </row>
    <row r="12260" spans="1:5" x14ac:dyDescent="0.35">
      <c r="A12260" s="107" t="s">
        <v>5</v>
      </c>
      <c r="B12260" s="107" t="s">
        <v>59</v>
      </c>
      <c r="C12260" s="110">
        <v>7</v>
      </c>
      <c r="D12260" s="109">
        <v>0</v>
      </c>
      <c r="E12260" s="109">
        <v>0</v>
      </c>
    </row>
    <row r="12261" spans="1:5" x14ac:dyDescent="0.35">
      <c r="A12261" s="107" t="s">
        <v>5</v>
      </c>
      <c r="B12261" s="107" t="s">
        <v>59</v>
      </c>
      <c r="C12261" s="110">
        <v>8</v>
      </c>
      <c r="D12261" s="109">
        <v>0</v>
      </c>
      <c r="E12261" s="109">
        <v>0</v>
      </c>
    </row>
    <row r="12262" spans="1:5" x14ac:dyDescent="0.35">
      <c r="A12262" s="107" t="s">
        <v>5</v>
      </c>
      <c r="B12262" s="107" t="s">
        <v>59</v>
      </c>
      <c r="C12262" s="110">
        <v>9</v>
      </c>
      <c r="D12262" s="109">
        <v>0</v>
      </c>
      <c r="E12262" s="109">
        <v>0</v>
      </c>
    </row>
    <row r="12263" spans="1:5" x14ac:dyDescent="0.35">
      <c r="A12263" s="107" t="s">
        <v>5</v>
      </c>
      <c r="B12263" s="107" t="s">
        <v>59</v>
      </c>
      <c r="C12263" s="110">
        <v>10</v>
      </c>
      <c r="D12263" s="109">
        <v>0</v>
      </c>
      <c r="E12263" s="109">
        <v>0</v>
      </c>
    </row>
    <row r="12264" spans="1:5" x14ac:dyDescent="0.35">
      <c r="A12264" s="107" t="s">
        <v>5</v>
      </c>
      <c r="B12264" s="107" t="s">
        <v>59</v>
      </c>
      <c r="C12264" s="110">
        <v>11</v>
      </c>
      <c r="D12264" s="109">
        <v>0</v>
      </c>
      <c r="E12264" s="109">
        <v>0</v>
      </c>
    </row>
    <row r="12265" spans="1:5" x14ac:dyDescent="0.35">
      <c r="A12265" s="107" t="s">
        <v>5</v>
      </c>
      <c r="B12265" s="107" t="s">
        <v>59</v>
      </c>
      <c r="C12265" s="110">
        <v>12</v>
      </c>
      <c r="D12265" s="109">
        <v>0</v>
      </c>
      <c r="E12265" s="109">
        <v>0</v>
      </c>
    </row>
    <row r="12266" spans="1:5" x14ac:dyDescent="0.35">
      <c r="A12266" s="107" t="s">
        <v>5</v>
      </c>
      <c r="B12266" s="107" t="s">
        <v>221</v>
      </c>
      <c r="C12266" s="110">
        <v>1</v>
      </c>
      <c r="D12266" s="109">
        <v>8622.5595542848205</v>
      </c>
      <c r="E12266" s="109">
        <v>682651.65931651962</v>
      </c>
    </row>
    <row r="12267" spans="1:5" x14ac:dyDescent="0.35">
      <c r="A12267" s="107" t="s">
        <v>5</v>
      </c>
      <c r="B12267" s="107" t="s">
        <v>221</v>
      </c>
      <c r="C12267" s="110">
        <v>2</v>
      </c>
      <c r="D12267" s="109">
        <v>6615.6076968367597</v>
      </c>
      <c r="E12267" s="109">
        <v>502936.98422473168</v>
      </c>
    </row>
    <row r="12268" spans="1:5" x14ac:dyDescent="0.35">
      <c r="A12268" s="107" t="s">
        <v>5</v>
      </c>
      <c r="B12268" s="107" t="s">
        <v>221</v>
      </c>
      <c r="C12268" s="110">
        <v>3</v>
      </c>
      <c r="D12268" s="109">
        <v>8368.3496001540279</v>
      </c>
      <c r="E12268" s="109">
        <v>670820.65494499309</v>
      </c>
    </row>
    <row r="12269" spans="1:5" x14ac:dyDescent="0.35">
      <c r="A12269" s="107" t="s">
        <v>5</v>
      </c>
      <c r="B12269" s="107" t="s">
        <v>221</v>
      </c>
      <c r="C12269" s="110">
        <v>4</v>
      </c>
      <c r="D12269" s="109">
        <v>10835.939985539309</v>
      </c>
      <c r="E12269" s="109">
        <v>812203.0972331675</v>
      </c>
    </row>
    <row r="12270" spans="1:5" x14ac:dyDescent="0.35">
      <c r="A12270" s="107" t="s">
        <v>5</v>
      </c>
      <c r="B12270" s="107" t="s">
        <v>221</v>
      </c>
      <c r="C12270" s="110">
        <v>5</v>
      </c>
      <c r="D12270" s="109">
        <v>12016.37803131321</v>
      </c>
      <c r="E12270" s="109">
        <v>892609.5158301593</v>
      </c>
    </row>
    <row r="12271" spans="1:5" x14ac:dyDescent="0.35">
      <c r="A12271" s="107" t="s">
        <v>5</v>
      </c>
      <c r="B12271" s="107" t="s">
        <v>221</v>
      </c>
      <c r="C12271" s="110">
        <v>6</v>
      </c>
      <c r="D12271" s="109">
        <v>14262.43540565856</v>
      </c>
      <c r="E12271" s="109">
        <v>914543.83556314162</v>
      </c>
    </row>
    <row r="12272" spans="1:5" x14ac:dyDescent="0.35">
      <c r="A12272" s="107" t="s">
        <v>5</v>
      </c>
      <c r="B12272" s="107" t="s">
        <v>221</v>
      </c>
      <c r="C12272" s="110">
        <v>7</v>
      </c>
      <c r="D12272" s="109">
        <v>13613.053753853461</v>
      </c>
      <c r="E12272" s="109">
        <v>836838.602137557</v>
      </c>
    </row>
    <row r="12273" spans="1:5" x14ac:dyDescent="0.35">
      <c r="A12273" s="107" t="s">
        <v>5</v>
      </c>
      <c r="B12273" s="107" t="s">
        <v>221</v>
      </c>
      <c r="C12273" s="110">
        <v>8</v>
      </c>
      <c r="D12273" s="109">
        <v>15106.210449183271</v>
      </c>
      <c r="E12273" s="109">
        <v>961147.18848990439</v>
      </c>
    </row>
    <row r="12274" spans="1:5" x14ac:dyDescent="0.35">
      <c r="A12274" s="107" t="s">
        <v>5</v>
      </c>
      <c r="B12274" s="107" t="s">
        <v>221</v>
      </c>
      <c r="C12274" s="110">
        <v>9</v>
      </c>
      <c r="D12274" s="109">
        <v>12353.36793642335</v>
      </c>
      <c r="E12274" s="109">
        <v>734897.38136001409</v>
      </c>
    </row>
    <row r="12275" spans="1:5" x14ac:dyDescent="0.35">
      <c r="A12275" s="107" t="s">
        <v>5</v>
      </c>
      <c r="B12275" s="107" t="s">
        <v>221</v>
      </c>
      <c r="C12275" s="110">
        <v>10</v>
      </c>
      <c r="D12275" s="109">
        <v>11848.668839637219</v>
      </c>
      <c r="E12275" s="109">
        <v>513926.27129749802</v>
      </c>
    </row>
    <row r="12276" spans="1:5" x14ac:dyDescent="0.35">
      <c r="A12276" s="107" t="s">
        <v>5</v>
      </c>
      <c r="B12276" s="107" t="s">
        <v>221</v>
      </c>
      <c r="C12276" s="110">
        <v>11</v>
      </c>
      <c r="D12276" s="109">
        <v>11253.32062827415</v>
      </c>
      <c r="E12276" s="109">
        <v>463740.04828800779</v>
      </c>
    </row>
    <row r="12277" spans="1:5" x14ac:dyDescent="0.35">
      <c r="A12277" s="107" t="s">
        <v>5</v>
      </c>
      <c r="B12277" s="107" t="s">
        <v>221</v>
      </c>
      <c r="C12277" s="110">
        <v>12</v>
      </c>
      <c r="D12277" s="109">
        <v>9675.7144737579165</v>
      </c>
      <c r="E12277" s="109">
        <v>395761.20256308379</v>
      </c>
    </row>
    <row r="12278" spans="1:5" x14ac:dyDescent="0.35">
      <c r="A12278" s="107" t="s">
        <v>5</v>
      </c>
      <c r="B12278" s="107" t="s">
        <v>220</v>
      </c>
      <c r="C12278" s="110">
        <v>1</v>
      </c>
      <c r="D12278" s="109">
        <v>0</v>
      </c>
      <c r="E12278" s="109">
        <v>0</v>
      </c>
    </row>
    <row r="12279" spans="1:5" x14ac:dyDescent="0.35">
      <c r="A12279" s="107" t="s">
        <v>5</v>
      </c>
      <c r="B12279" s="107" t="s">
        <v>220</v>
      </c>
      <c r="C12279" s="110">
        <v>2</v>
      </c>
      <c r="D12279" s="109">
        <v>0</v>
      </c>
      <c r="E12279" s="109">
        <v>0</v>
      </c>
    </row>
    <row r="12280" spans="1:5" x14ac:dyDescent="0.35">
      <c r="A12280" s="107" t="s">
        <v>5</v>
      </c>
      <c r="B12280" s="107" t="s">
        <v>220</v>
      </c>
      <c r="C12280" s="110">
        <v>3</v>
      </c>
      <c r="D12280" s="109">
        <v>0</v>
      </c>
      <c r="E12280" s="109">
        <v>0</v>
      </c>
    </row>
    <row r="12281" spans="1:5" x14ac:dyDescent="0.35">
      <c r="A12281" s="107" t="s">
        <v>5</v>
      </c>
      <c r="B12281" s="107" t="s">
        <v>220</v>
      </c>
      <c r="C12281" s="110">
        <v>4</v>
      </c>
      <c r="D12281" s="109">
        <v>0</v>
      </c>
      <c r="E12281" s="109">
        <v>0</v>
      </c>
    </row>
    <row r="12282" spans="1:5" x14ac:dyDescent="0.35">
      <c r="A12282" s="107" t="s">
        <v>5</v>
      </c>
      <c r="B12282" s="107" t="s">
        <v>220</v>
      </c>
      <c r="C12282" s="110">
        <v>5</v>
      </c>
      <c r="D12282" s="109">
        <v>0</v>
      </c>
      <c r="E12282" s="109">
        <v>0</v>
      </c>
    </row>
    <row r="12283" spans="1:5" x14ac:dyDescent="0.35">
      <c r="A12283" s="107" t="s">
        <v>5</v>
      </c>
      <c r="B12283" s="107" t="s">
        <v>220</v>
      </c>
      <c r="C12283" s="110">
        <v>6</v>
      </c>
      <c r="D12283" s="109">
        <v>0</v>
      </c>
      <c r="E12283" s="109">
        <v>0</v>
      </c>
    </row>
    <row r="12284" spans="1:5" x14ac:dyDescent="0.35">
      <c r="A12284" s="107" t="s">
        <v>5</v>
      </c>
      <c r="B12284" s="107" t="s">
        <v>220</v>
      </c>
      <c r="C12284" s="110">
        <v>7</v>
      </c>
      <c r="D12284" s="109">
        <v>0</v>
      </c>
      <c r="E12284" s="109">
        <v>0</v>
      </c>
    </row>
    <row r="12285" spans="1:5" x14ac:dyDescent="0.35">
      <c r="A12285" s="107" t="s">
        <v>5</v>
      </c>
      <c r="B12285" s="107" t="s">
        <v>220</v>
      </c>
      <c r="C12285" s="110">
        <v>8</v>
      </c>
      <c r="D12285" s="109">
        <v>0</v>
      </c>
      <c r="E12285" s="109">
        <v>0</v>
      </c>
    </row>
    <row r="12286" spans="1:5" x14ac:dyDescent="0.35">
      <c r="A12286" s="107" t="s">
        <v>5</v>
      </c>
      <c r="B12286" s="107" t="s">
        <v>220</v>
      </c>
      <c r="C12286" s="110">
        <v>9</v>
      </c>
      <c r="D12286" s="109">
        <v>0</v>
      </c>
      <c r="E12286" s="109">
        <v>0</v>
      </c>
    </row>
    <row r="12287" spans="1:5" x14ac:dyDescent="0.35">
      <c r="A12287" s="107" t="s">
        <v>5</v>
      </c>
      <c r="B12287" s="107" t="s">
        <v>220</v>
      </c>
      <c r="C12287" s="110">
        <v>10</v>
      </c>
      <c r="D12287" s="109">
        <v>0</v>
      </c>
      <c r="E12287" s="109">
        <v>0</v>
      </c>
    </row>
    <row r="12288" spans="1:5" x14ac:dyDescent="0.35">
      <c r="A12288" s="107" t="s">
        <v>5</v>
      </c>
      <c r="B12288" s="107" t="s">
        <v>220</v>
      </c>
      <c r="C12288" s="110">
        <v>11</v>
      </c>
      <c r="D12288" s="109">
        <v>0</v>
      </c>
      <c r="E12288" s="109">
        <v>0</v>
      </c>
    </row>
    <row r="12289" spans="1:5" x14ac:dyDescent="0.35">
      <c r="A12289" s="107" t="s">
        <v>5</v>
      </c>
      <c r="B12289" s="107" t="s">
        <v>220</v>
      </c>
      <c r="C12289" s="110">
        <v>12</v>
      </c>
      <c r="D12289" s="109">
        <v>0</v>
      </c>
      <c r="E12289" s="109">
        <v>0</v>
      </c>
    </row>
    <row r="12290" spans="1:5" x14ac:dyDescent="0.35">
      <c r="A12290" s="107" t="s">
        <v>5</v>
      </c>
      <c r="B12290" s="107" t="s">
        <v>219</v>
      </c>
      <c r="C12290" s="110">
        <v>1</v>
      </c>
      <c r="D12290" s="109">
        <v>925.86122075844594</v>
      </c>
      <c r="E12290" s="109">
        <v>68165.685292203329</v>
      </c>
    </row>
    <row r="12291" spans="1:5" x14ac:dyDescent="0.35">
      <c r="A12291" s="107" t="s">
        <v>5</v>
      </c>
      <c r="B12291" s="107" t="s">
        <v>219</v>
      </c>
      <c r="C12291" s="110">
        <v>2</v>
      </c>
      <c r="D12291" s="109">
        <v>740.60579547131533</v>
      </c>
      <c r="E12291" s="109">
        <v>52541.408694717218</v>
      </c>
    </row>
    <row r="12292" spans="1:5" x14ac:dyDescent="0.35">
      <c r="A12292" s="107" t="s">
        <v>5</v>
      </c>
      <c r="B12292" s="107" t="s">
        <v>219</v>
      </c>
      <c r="C12292" s="110">
        <v>3</v>
      </c>
      <c r="D12292" s="109">
        <v>671.88079401885591</v>
      </c>
      <c r="E12292" s="109">
        <v>50385.617117357229</v>
      </c>
    </row>
    <row r="12293" spans="1:5" x14ac:dyDescent="0.35">
      <c r="A12293" s="107" t="s">
        <v>5</v>
      </c>
      <c r="B12293" s="107" t="s">
        <v>219</v>
      </c>
      <c r="C12293" s="110">
        <v>4</v>
      </c>
      <c r="D12293" s="109">
        <v>440.58326083415358</v>
      </c>
      <c r="E12293" s="109">
        <v>30643.51859757123</v>
      </c>
    </row>
    <row r="12294" spans="1:5" x14ac:dyDescent="0.35">
      <c r="A12294" s="107" t="s">
        <v>5</v>
      </c>
      <c r="B12294" s="107" t="s">
        <v>219</v>
      </c>
      <c r="C12294" s="110">
        <v>5</v>
      </c>
      <c r="D12294" s="109">
        <v>236.83770387743371</v>
      </c>
      <c r="E12294" s="109">
        <v>17135.46637643069</v>
      </c>
    </row>
    <row r="12295" spans="1:5" x14ac:dyDescent="0.35">
      <c r="A12295" s="107" t="s">
        <v>5</v>
      </c>
      <c r="B12295" s="107" t="s">
        <v>219</v>
      </c>
      <c r="C12295" s="110">
        <v>6</v>
      </c>
      <c r="D12295" s="109">
        <v>163.1705825503638</v>
      </c>
      <c r="E12295" s="109">
        <v>10308.703842173851</v>
      </c>
    </row>
    <row r="12296" spans="1:5" x14ac:dyDescent="0.35">
      <c r="A12296" s="107" t="s">
        <v>5</v>
      </c>
      <c r="B12296" s="107" t="s">
        <v>219</v>
      </c>
      <c r="C12296" s="110">
        <v>7</v>
      </c>
      <c r="D12296" s="109">
        <v>236.4794082914637</v>
      </c>
      <c r="E12296" s="109">
        <v>13662.25227841832</v>
      </c>
    </row>
    <row r="12297" spans="1:5" x14ac:dyDescent="0.35">
      <c r="A12297" s="107" t="s">
        <v>5</v>
      </c>
      <c r="B12297" s="107" t="s">
        <v>219</v>
      </c>
      <c r="C12297" s="110">
        <v>8</v>
      </c>
      <c r="D12297" s="109">
        <v>364.83004112941848</v>
      </c>
      <c r="E12297" s="109">
        <v>21645.381328041742</v>
      </c>
    </row>
    <row r="12298" spans="1:5" x14ac:dyDescent="0.35">
      <c r="A12298" s="107" t="s">
        <v>5</v>
      </c>
      <c r="B12298" s="107" t="s">
        <v>219</v>
      </c>
      <c r="C12298" s="110">
        <v>9</v>
      </c>
      <c r="D12298" s="109">
        <v>530.38790345666655</v>
      </c>
      <c r="E12298" s="109">
        <v>25551.875399192439</v>
      </c>
    </row>
    <row r="12299" spans="1:5" x14ac:dyDescent="0.35">
      <c r="A12299" s="107" t="s">
        <v>5</v>
      </c>
      <c r="B12299" s="107" t="s">
        <v>219</v>
      </c>
      <c r="C12299" s="110">
        <v>10</v>
      </c>
      <c r="D12299" s="109">
        <v>695.14203889072178</v>
      </c>
      <c r="E12299" s="109">
        <v>6890.5096181112667</v>
      </c>
    </row>
    <row r="12300" spans="1:5" x14ac:dyDescent="0.35">
      <c r="A12300" s="107" t="s">
        <v>5</v>
      </c>
      <c r="B12300" s="107" t="s">
        <v>219</v>
      </c>
      <c r="C12300" s="110">
        <v>11</v>
      </c>
      <c r="D12300" s="109">
        <v>709.21266609137979</v>
      </c>
      <c r="E12300" s="109">
        <v>2620.9497707735518</v>
      </c>
    </row>
    <row r="12301" spans="1:5" x14ac:dyDescent="0.35">
      <c r="A12301" s="107" t="s">
        <v>5</v>
      </c>
      <c r="B12301" s="107" t="s">
        <v>219</v>
      </c>
      <c r="C12301" s="110">
        <v>12</v>
      </c>
      <c r="D12301" s="109">
        <v>775.7335947117748</v>
      </c>
      <c r="E12301" s="109">
        <v>4519.2639559945019</v>
      </c>
    </row>
    <row r="12302" spans="1:5" x14ac:dyDescent="0.35">
      <c r="A12302" s="107" t="s">
        <v>5</v>
      </c>
      <c r="B12302" s="107" t="s">
        <v>218</v>
      </c>
      <c r="C12302" s="110">
        <v>1</v>
      </c>
      <c r="D12302" s="109">
        <v>1972.824469465419</v>
      </c>
      <c r="E12302" s="109">
        <v>140787.8623958893</v>
      </c>
    </row>
    <row r="12303" spans="1:5" x14ac:dyDescent="0.35">
      <c r="A12303" s="107" t="s">
        <v>5</v>
      </c>
      <c r="B12303" s="107" t="s">
        <v>218</v>
      </c>
      <c r="C12303" s="110">
        <v>2</v>
      </c>
      <c r="D12303" s="109">
        <v>1815.2849983004201</v>
      </c>
      <c r="E12303" s="109">
        <v>124122.3506133425</v>
      </c>
    </row>
    <row r="12304" spans="1:5" x14ac:dyDescent="0.35">
      <c r="A12304" s="107" t="s">
        <v>5</v>
      </c>
      <c r="B12304" s="107" t="s">
        <v>218</v>
      </c>
      <c r="C12304" s="110">
        <v>3</v>
      </c>
      <c r="D12304" s="109">
        <v>1840.224450105964</v>
      </c>
      <c r="E12304" s="109">
        <v>130647.50148544701</v>
      </c>
    </row>
    <row r="12305" spans="1:5" x14ac:dyDescent="0.35">
      <c r="A12305" s="107" t="s">
        <v>5</v>
      </c>
      <c r="B12305" s="107" t="s">
        <v>218</v>
      </c>
      <c r="C12305" s="110">
        <v>4</v>
      </c>
      <c r="D12305" s="109">
        <v>1518.572649239399</v>
      </c>
      <c r="E12305" s="109">
        <v>100737.1390704537</v>
      </c>
    </row>
    <row r="12306" spans="1:5" x14ac:dyDescent="0.35">
      <c r="A12306" s="107" t="s">
        <v>5</v>
      </c>
      <c r="B12306" s="107" t="s">
        <v>218</v>
      </c>
      <c r="C12306" s="110">
        <v>5</v>
      </c>
      <c r="D12306" s="109">
        <v>1163.022733713701</v>
      </c>
      <c r="E12306" s="109">
        <v>78859.302777325211</v>
      </c>
    </row>
    <row r="12307" spans="1:5" x14ac:dyDescent="0.35">
      <c r="A12307" s="107" t="s">
        <v>5</v>
      </c>
      <c r="B12307" s="107" t="s">
        <v>218</v>
      </c>
      <c r="C12307" s="110">
        <v>6</v>
      </c>
      <c r="D12307" s="109">
        <v>945.00644233752189</v>
      </c>
      <c r="E12307" s="109">
        <v>60087.232327779071</v>
      </c>
    </row>
    <row r="12308" spans="1:5" x14ac:dyDescent="0.35">
      <c r="A12308" s="107" t="s">
        <v>5</v>
      </c>
      <c r="B12308" s="107" t="s">
        <v>218</v>
      </c>
      <c r="C12308" s="110">
        <v>7</v>
      </c>
      <c r="D12308" s="109">
        <v>1198.086096813385</v>
      </c>
      <c r="E12308" s="109">
        <v>72313.841257000793</v>
      </c>
    </row>
    <row r="12309" spans="1:5" x14ac:dyDescent="0.35">
      <c r="A12309" s="107" t="s">
        <v>5</v>
      </c>
      <c r="B12309" s="107" t="s">
        <v>218</v>
      </c>
      <c r="C12309" s="110">
        <v>8</v>
      </c>
      <c r="D12309" s="109">
        <v>1457.653679203657</v>
      </c>
      <c r="E12309" s="109">
        <v>88753.465708534743</v>
      </c>
    </row>
    <row r="12310" spans="1:5" x14ac:dyDescent="0.35">
      <c r="A12310" s="107" t="s">
        <v>5</v>
      </c>
      <c r="B12310" s="107" t="s">
        <v>218</v>
      </c>
      <c r="C12310" s="110">
        <v>9</v>
      </c>
      <c r="D12310" s="109">
        <v>1633.4343835663619</v>
      </c>
      <c r="E12310" s="109">
        <v>87188.223841867046</v>
      </c>
    </row>
    <row r="12311" spans="1:5" x14ac:dyDescent="0.35">
      <c r="A12311" s="107" t="s">
        <v>5</v>
      </c>
      <c r="B12311" s="107" t="s">
        <v>218</v>
      </c>
      <c r="C12311" s="110">
        <v>10</v>
      </c>
      <c r="D12311" s="109">
        <v>1678.6620743098899</v>
      </c>
      <c r="E12311" s="109">
        <v>19826.89227769092</v>
      </c>
    </row>
    <row r="12312" spans="1:5" x14ac:dyDescent="0.35">
      <c r="A12312" s="107" t="s">
        <v>5</v>
      </c>
      <c r="B12312" s="107" t="s">
        <v>218</v>
      </c>
      <c r="C12312" s="110">
        <v>11</v>
      </c>
      <c r="D12312" s="109">
        <v>1850.71341438283</v>
      </c>
      <c r="E12312" s="109">
        <v>5186.1357287416131</v>
      </c>
    </row>
    <row r="12313" spans="1:5" x14ac:dyDescent="0.35">
      <c r="A12313" s="107" t="s">
        <v>5</v>
      </c>
      <c r="B12313" s="107" t="s">
        <v>218</v>
      </c>
      <c r="C12313" s="110">
        <v>12</v>
      </c>
      <c r="D12313" s="109">
        <v>1933.330644529635</v>
      </c>
      <c r="E12313" s="109">
        <v>9786.154500663979</v>
      </c>
    </row>
    <row r="12314" spans="1:5" x14ac:dyDescent="0.35">
      <c r="A12314" s="107" t="s">
        <v>5</v>
      </c>
      <c r="B12314" s="107" t="s">
        <v>60</v>
      </c>
      <c r="C12314" s="110">
        <v>1</v>
      </c>
      <c r="D12314" s="109">
        <v>8877.6000146865863</v>
      </c>
      <c r="E12314" s="109">
        <v>675348.7164311721</v>
      </c>
    </row>
    <row r="12315" spans="1:5" x14ac:dyDescent="0.35">
      <c r="A12315" s="107" t="s">
        <v>5</v>
      </c>
      <c r="B12315" s="107" t="s">
        <v>60</v>
      </c>
      <c r="C12315" s="110">
        <v>2</v>
      </c>
      <c r="D12315" s="109">
        <v>7996.0800113678024</v>
      </c>
      <c r="E12315" s="109">
        <v>587730.31458686688</v>
      </c>
    </row>
    <row r="12316" spans="1:5" x14ac:dyDescent="0.35">
      <c r="A12316" s="107" t="s">
        <v>5</v>
      </c>
      <c r="B12316" s="107" t="s">
        <v>60</v>
      </c>
      <c r="C12316" s="110">
        <v>3</v>
      </c>
      <c r="D12316" s="109">
        <v>8775.1199951171839</v>
      </c>
      <c r="E12316" s="109">
        <v>687582.6603274059</v>
      </c>
    </row>
    <row r="12317" spans="1:5" x14ac:dyDescent="0.35">
      <c r="A12317" s="107" t="s">
        <v>5</v>
      </c>
      <c r="B12317" s="107" t="s">
        <v>60</v>
      </c>
      <c r="C12317" s="110">
        <v>4</v>
      </c>
      <c r="D12317" s="109">
        <v>7973.7603149414263</v>
      </c>
      <c r="E12317" s="109">
        <v>586537.64421420812</v>
      </c>
    </row>
    <row r="12318" spans="1:5" x14ac:dyDescent="0.35">
      <c r="A12318" s="107" t="s">
        <v>5</v>
      </c>
      <c r="B12318" s="107" t="s">
        <v>60</v>
      </c>
      <c r="C12318" s="110">
        <v>5</v>
      </c>
      <c r="D12318" s="109">
        <v>8771.519989967348</v>
      </c>
      <c r="E12318" s="109">
        <v>657885.93316697574</v>
      </c>
    </row>
    <row r="12319" spans="1:5" x14ac:dyDescent="0.35">
      <c r="A12319" s="107" t="s">
        <v>5</v>
      </c>
      <c r="B12319" s="107" t="s">
        <v>60</v>
      </c>
      <c r="C12319" s="110">
        <v>6</v>
      </c>
      <c r="D12319" s="109">
        <v>5837.7600355148325</v>
      </c>
      <c r="E12319" s="109">
        <v>389882.1076534756</v>
      </c>
    </row>
    <row r="12320" spans="1:5" x14ac:dyDescent="0.35">
      <c r="A12320" s="107" t="s">
        <v>5</v>
      </c>
      <c r="B12320" s="107" t="s">
        <v>60</v>
      </c>
      <c r="C12320" s="110">
        <v>7</v>
      </c>
      <c r="D12320" s="109">
        <v>6976.7999296188327</v>
      </c>
      <c r="E12320" s="109">
        <v>435355.67206206708</v>
      </c>
    </row>
    <row r="12321" spans="1:5" x14ac:dyDescent="0.35">
      <c r="A12321" s="107" t="s">
        <v>5</v>
      </c>
      <c r="B12321" s="107" t="s">
        <v>60</v>
      </c>
      <c r="C12321" s="110">
        <v>8</v>
      </c>
      <c r="D12321" s="109">
        <v>8858.4000091552698</v>
      </c>
      <c r="E12321" s="109">
        <v>573967.51813645638</v>
      </c>
    </row>
    <row r="12322" spans="1:5" x14ac:dyDescent="0.35">
      <c r="A12322" s="107" t="s">
        <v>5</v>
      </c>
      <c r="B12322" s="107" t="s">
        <v>60</v>
      </c>
      <c r="C12322" s="110">
        <v>9</v>
      </c>
      <c r="D12322" s="109">
        <v>8404.799783706676</v>
      </c>
      <c r="E12322" s="109">
        <v>478829.52210540272</v>
      </c>
    </row>
    <row r="12323" spans="1:5" x14ac:dyDescent="0.35">
      <c r="A12323" s="107" t="s">
        <v>5</v>
      </c>
      <c r="B12323" s="107" t="s">
        <v>60</v>
      </c>
      <c r="C12323" s="110">
        <v>10</v>
      </c>
      <c r="D12323" s="109">
        <v>8440.4397611617987</v>
      </c>
      <c r="E12323" s="109">
        <v>216190.98346258429</v>
      </c>
    </row>
    <row r="12324" spans="1:5" x14ac:dyDescent="0.35">
      <c r="A12324" s="107" t="s">
        <v>5</v>
      </c>
      <c r="B12324" s="107" t="s">
        <v>60</v>
      </c>
      <c r="C12324" s="110">
        <v>11</v>
      </c>
      <c r="D12324" s="109">
        <v>4037.0600986480699</v>
      </c>
      <c r="E12324" s="109">
        <v>84472.804669161313</v>
      </c>
    </row>
    <row r="12325" spans="1:5" x14ac:dyDescent="0.35">
      <c r="A12325" s="107" t="s">
        <v>5</v>
      </c>
      <c r="B12325" s="107" t="s">
        <v>60</v>
      </c>
      <c r="C12325" s="110">
        <v>12</v>
      </c>
      <c r="D12325" s="109">
        <v>8194.0799999237061</v>
      </c>
      <c r="E12325" s="109">
        <v>170783.04840389561</v>
      </c>
    </row>
    <row r="12326" spans="1:5" x14ac:dyDescent="0.35">
      <c r="A12326" s="107" t="s">
        <v>5</v>
      </c>
      <c r="B12326" s="107" t="s">
        <v>217</v>
      </c>
      <c r="C12326" s="110">
        <v>1</v>
      </c>
      <c r="D12326" s="109">
        <v>2763.1895854423701</v>
      </c>
      <c r="E12326" s="109">
        <v>109916.8418230914</v>
      </c>
    </row>
    <row r="12327" spans="1:5" x14ac:dyDescent="0.35">
      <c r="A12327" s="107" t="s">
        <v>5</v>
      </c>
      <c r="B12327" s="107" t="s">
        <v>217</v>
      </c>
      <c r="C12327" s="110">
        <v>2</v>
      </c>
      <c r="D12327" s="109">
        <v>2511.0845924204991</v>
      </c>
      <c r="E12327" s="109">
        <v>112395.9617406873</v>
      </c>
    </row>
    <row r="12328" spans="1:5" x14ac:dyDescent="0.35">
      <c r="A12328" s="107" t="s">
        <v>5</v>
      </c>
      <c r="B12328" s="107" t="s">
        <v>217</v>
      </c>
      <c r="C12328" s="110">
        <v>3</v>
      </c>
      <c r="D12328" s="109">
        <v>2634.954550658746</v>
      </c>
      <c r="E12328" s="109">
        <v>137055.19194846929</v>
      </c>
    </row>
    <row r="12329" spans="1:5" x14ac:dyDescent="0.35">
      <c r="A12329" s="107" t="s">
        <v>5</v>
      </c>
      <c r="B12329" s="107" t="s">
        <v>217</v>
      </c>
      <c r="C12329" s="110">
        <v>4</v>
      </c>
      <c r="D12329" s="109">
        <v>2362.0982545500251</v>
      </c>
      <c r="E12329" s="109">
        <v>118189.074072637</v>
      </c>
    </row>
    <row r="12330" spans="1:5" x14ac:dyDescent="0.35">
      <c r="A12330" s="107" t="s">
        <v>5</v>
      </c>
      <c r="B12330" s="107" t="s">
        <v>217</v>
      </c>
      <c r="C12330" s="110">
        <v>5</v>
      </c>
      <c r="D12330" s="109">
        <v>1989.4855326471641</v>
      </c>
      <c r="E12330" s="109">
        <v>115732.83949015431</v>
      </c>
    </row>
    <row r="12331" spans="1:5" x14ac:dyDescent="0.35">
      <c r="A12331" s="107" t="s">
        <v>5</v>
      </c>
      <c r="B12331" s="107" t="s">
        <v>217</v>
      </c>
      <c r="C12331" s="110">
        <v>6</v>
      </c>
      <c r="D12331" s="109">
        <v>1882.9670504707501</v>
      </c>
      <c r="E12331" s="109">
        <v>107620.3684026944</v>
      </c>
    </row>
    <row r="12332" spans="1:5" x14ac:dyDescent="0.35">
      <c r="A12332" s="107" t="s">
        <v>5</v>
      </c>
      <c r="B12332" s="107" t="s">
        <v>217</v>
      </c>
      <c r="C12332" s="110">
        <v>7</v>
      </c>
      <c r="D12332" s="109">
        <v>2026.021133333323</v>
      </c>
      <c r="E12332" s="109">
        <v>60853.251114078383</v>
      </c>
    </row>
    <row r="12333" spans="1:5" x14ac:dyDescent="0.35">
      <c r="A12333" s="107" t="s">
        <v>5</v>
      </c>
      <c r="B12333" s="107" t="s">
        <v>217</v>
      </c>
      <c r="C12333" s="110">
        <v>8</v>
      </c>
      <c r="D12333" s="109">
        <v>2298.8867008620641</v>
      </c>
      <c r="E12333" s="109">
        <v>29240.361561258229</v>
      </c>
    </row>
    <row r="12334" spans="1:5" x14ac:dyDescent="0.35">
      <c r="A12334" s="107" t="s">
        <v>5</v>
      </c>
      <c r="B12334" s="107" t="s">
        <v>217</v>
      </c>
      <c r="C12334" s="110">
        <v>9</v>
      </c>
      <c r="D12334" s="109">
        <v>2508.590104469642</v>
      </c>
      <c r="E12334" s="109">
        <v>22466.937927667332</v>
      </c>
    </row>
    <row r="12335" spans="1:5" x14ac:dyDescent="0.35">
      <c r="A12335" s="107" t="s">
        <v>5</v>
      </c>
      <c r="B12335" s="107" t="s">
        <v>217</v>
      </c>
      <c r="C12335" s="110">
        <v>10</v>
      </c>
      <c r="D12335" s="109">
        <v>1933.634459366582</v>
      </c>
      <c r="E12335" s="109">
        <v>14785.996356827131</v>
      </c>
    </row>
    <row r="12336" spans="1:5" x14ac:dyDescent="0.35">
      <c r="A12336" s="107" t="s">
        <v>5</v>
      </c>
      <c r="B12336" s="107" t="s">
        <v>217</v>
      </c>
      <c r="C12336" s="110">
        <v>11</v>
      </c>
      <c r="D12336" s="109">
        <v>2273.0070434665272</v>
      </c>
      <c r="E12336" s="109">
        <v>19479.555016184429</v>
      </c>
    </row>
    <row r="12337" spans="1:5" x14ac:dyDescent="0.35">
      <c r="A12337" s="107" t="s">
        <v>5</v>
      </c>
      <c r="B12337" s="107" t="s">
        <v>217</v>
      </c>
      <c r="C12337" s="110">
        <v>12</v>
      </c>
      <c r="D12337" s="109">
        <v>2169.5266966719628</v>
      </c>
      <c r="E12337" s="109">
        <v>20450.53983158516</v>
      </c>
    </row>
    <row r="12338" spans="1:5" x14ac:dyDescent="0.35">
      <c r="A12338" s="107" t="s">
        <v>5</v>
      </c>
      <c r="B12338" s="107" t="s">
        <v>216</v>
      </c>
      <c r="C12338" s="110">
        <v>1</v>
      </c>
      <c r="D12338" s="109">
        <v>1198.560023784635</v>
      </c>
      <c r="E12338" s="109">
        <v>89232.614755879928</v>
      </c>
    </row>
    <row r="12339" spans="1:5" x14ac:dyDescent="0.35">
      <c r="A12339" s="107" t="s">
        <v>5</v>
      </c>
      <c r="B12339" s="107" t="s">
        <v>216</v>
      </c>
      <c r="C12339" s="110">
        <v>2</v>
      </c>
      <c r="D12339" s="109">
        <v>2029.439973831174</v>
      </c>
      <c r="E12339" s="109">
        <v>148069.765567341</v>
      </c>
    </row>
    <row r="12340" spans="1:5" x14ac:dyDescent="0.35">
      <c r="A12340" s="107" t="s">
        <v>5</v>
      </c>
      <c r="B12340" s="107" t="s">
        <v>216</v>
      </c>
      <c r="C12340" s="110">
        <v>3</v>
      </c>
      <c r="D12340" s="109">
        <v>2246.8799676895119</v>
      </c>
      <c r="E12340" s="109">
        <v>174229.56587766681</v>
      </c>
    </row>
    <row r="12341" spans="1:5" x14ac:dyDescent="0.35">
      <c r="A12341" s="107" t="s">
        <v>5</v>
      </c>
      <c r="B12341" s="107" t="s">
        <v>216</v>
      </c>
      <c r="C12341" s="110">
        <v>4</v>
      </c>
      <c r="D12341" s="109">
        <v>1323.6000440120681</v>
      </c>
      <c r="E12341" s="109">
        <v>96412.285169118099</v>
      </c>
    </row>
    <row r="12342" spans="1:5" x14ac:dyDescent="0.35">
      <c r="A12342" s="107" t="s">
        <v>5</v>
      </c>
      <c r="B12342" s="107" t="s">
        <v>216</v>
      </c>
      <c r="C12342" s="110">
        <v>5</v>
      </c>
      <c r="D12342" s="109">
        <v>383.28000128269179</v>
      </c>
      <c r="E12342" s="109">
        <v>27919.44312258056</v>
      </c>
    </row>
    <row r="12343" spans="1:5" x14ac:dyDescent="0.35">
      <c r="A12343" s="107" t="s">
        <v>5</v>
      </c>
      <c r="B12343" s="107" t="s">
        <v>216</v>
      </c>
      <c r="C12343" s="110">
        <v>6</v>
      </c>
      <c r="D12343" s="109">
        <v>396.72001308202738</v>
      </c>
      <c r="E12343" s="109">
        <v>25657.07565919264</v>
      </c>
    </row>
    <row r="12344" spans="1:5" x14ac:dyDescent="0.35">
      <c r="A12344" s="107" t="s">
        <v>5</v>
      </c>
      <c r="B12344" s="107" t="s">
        <v>216</v>
      </c>
      <c r="C12344" s="110">
        <v>7</v>
      </c>
      <c r="D12344" s="109">
        <v>384.47998112440138</v>
      </c>
      <c r="E12344" s="109">
        <v>22892.909323963031</v>
      </c>
    </row>
    <row r="12345" spans="1:5" x14ac:dyDescent="0.35">
      <c r="A12345" s="107" t="s">
        <v>5</v>
      </c>
      <c r="B12345" s="107" t="s">
        <v>216</v>
      </c>
      <c r="C12345" s="110">
        <v>8</v>
      </c>
      <c r="D12345" s="109">
        <v>185.5199985802173</v>
      </c>
      <c r="E12345" s="109">
        <v>11707.933113049099</v>
      </c>
    </row>
    <row r="12346" spans="1:5" x14ac:dyDescent="0.35">
      <c r="A12346" s="107" t="s">
        <v>5</v>
      </c>
      <c r="B12346" s="107" t="s">
        <v>216</v>
      </c>
      <c r="C12346" s="110">
        <v>9</v>
      </c>
      <c r="D12346" s="109">
        <v>234.24000898003581</v>
      </c>
      <c r="E12346" s="109">
        <v>12833.49244009722</v>
      </c>
    </row>
    <row r="12347" spans="1:5" x14ac:dyDescent="0.35">
      <c r="A12347" s="107" t="s">
        <v>5</v>
      </c>
      <c r="B12347" s="107" t="s">
        <v>216</v>
      </c>
      <c r="C12347" s="110">
        <v>10</v>
      </c>
      <c r="D12347" s="109">
        <v>420.82998871803261</v>
      </c>
      <c r="E12347" s="109">
        <v>5104.5846877277509</v>
      </c>
    </row>
    <row r="12348" spans="1:5" x14ac:dyDescent="0.35">
      <c r="A12348" s="107" t="s">
        <v>5</v>
      </c>
      <c r="B12348" s="107" t="s">
        <v>216</v>
      </c>
      <c r="C12348" s="110">
        <v>11</v>
      </c>
      <c r="D12348" s="109">
        <v>605.89999378204277</v>
      </c>
      <c r="E12348" s="109">
        <v>132.0123423446752</v>
      </c>
    </row>
    <row r="12349" spans="1:5" x14ac:dyDescent="0.35">
      <c r="A12349" s="107" t="s">
        <v>5</v>
      </c>
      <c r="B12349" s="107" t="s">
        <v>216</v>
      </c>
      <c r="C12349" s="110">
        <v>12</v>
      </c>
      <c r="D12349" s="109">
        <v>756.88588241714501</v>
      </c>
      <c r="E12349" s="109">
        <v>2537.7005015463878</v>
      </c>
    </row>
    <row r="12350" spans="1:5" x14ac:dyDescent="0.35">
      <c r="A12350" s="107" t="s">
        <v>5</v>
      </c>
      <c r="B12350" s="107" t="s">
        <v>215</v>
      </c>
      <c r="C12350" s="110">
        <v>1</v>
      </c>
      <c r="D12350" s="109">
        <v>850.49390959064192</v>
      </c>
      <c r="E12350" s="109">
        <v>65727.41243320299</v>
      </c>
    </row>
    <row r="12351" spans="1:5" x14ac:dyDescent="0.35">
      <c r="A12351" s="107" t="s">
        <v>5</v>
      </c>
      <c r="B12351" s="107" t="s">
        <v>215</v>
      </c>
      <c r="C12351" s="110">
        <v>2</v>
      </c>
      <c r="D12351" s="109">
        <v>958.47229551227485</v>
      </c>
      <c r="E12351" s="109">
        <v>71043.960843286142</v>
      </c>
    </row>
    <row r="12352" spans="1:5" x14ac:dyDescent="0.35">
      <c r="A12352" s="107" t="s">
        <v>5</v>
      </c>
      <c r="B12352" s="107" t="s">
        <v>215</v>
      </c>
      <c r="C12352" s="110">
        <v>3</v>
      </c>
      <c r="D12352" s="109">
        <v>619.54147471173872</v>
      </c>
      <c r="E12352" s="109">
        <v>48385.102748268328</v>
      </c>
    </row>
    <row r="12353" spans="1:5" x14ac:dyDescent="0.35">
      <c r="A12353" s="107" t="s">
        <v>5</v>
      </c>
      <c r="B12353" s="107" t="s">
        <v>215</v>
      </c>
      <c r="C12353" s="110">
        <v>4</v>
      </c>
      <c r="D12353" s="109">
        <v>405.9356528746552</v>
      </c>
      <c r="E12353" s="109">
        <v>29311.85698848977</v>
      </c>
    </row>
    <row r="12354" spans="1:5" x14ac:dyDescent="0.35">
      <c r="A12354" s="107" t="s">
        <v>5</v>
      </c>
      <c r="B12354" s="107" t="s">
        <v>215</v>
      </c>
      <c r="C12354" s="110">
        <v>5</v>
      </c>
      <c r="D12354" s="109">
        <v>219.07808102131639</v>
      </c>
      <c r="E12354" s="109">
        <v>16437.818266093891</v>
      </c>
    </row>
    <row r="12355" spans="1:5" x14ac:dyDescent="0.35">
      <c r="A12355" s="107" t="s">
        <v>5</v>
      </c>
      <c r="B12355" s="107" t="s">
        <v>215</v>
      </c>
      <c r="C12355" s="110">
        <v>6</v>
      </c>
      <c r="D12355" s="109">
        <v>158.78047122705291</v>
      </c>
      <c r="E12355" s="109">
        <v>10500.275990538539</v>
      </c>
    </row>
    <row r="12356" spans="1:5" x14ac:dyDescent="0.35">
      <c r="A12356" s="107" t="s">
        <v>5</v>
      </c>
      <c r="B12356" s="107" t="s">
        <v>215</v>
      </c>
      <c r="C12356" s="110">
        <v>7</v>
      </c>
      <c r="D12356" s="109">
        <v>230.03989370674401</v>
      </c>
      <c r="E12356" s="109">
        <v>13888.38602966219</v>
      </c>
    </row>
    <row r="12357" spans="1:5" x14ac:dyDescent="0.35">
      <c r="A12357" s="107" t="s">
        <v>5</v>
      </c>
      <c r="B12357" s="107" t="s">
        <v>215</v>
      </c>
      <c r="C12357" s="110">
        <v>8</v>
      </c>
      <c r="D12357" s="109">
        <v>336.37016424681161</v>
      </c>
      <c r="E12357" s="109">
        <v>20643.284875804951</v>
      </c>
    </row>
    <row r="12358" spans="1:5" x14ac:dyDescent="0.35">
      <c r="A12358" s="107" t="s">
        <v>5</v>
      </c>
      <c r="B12358" s="107" t="s">
        <v>215</v>
      </c>
      <c r="C12358" s="110">
        <v>9</v>
      </c>
      <c r="D12358" s="109">
        <v>501.53625103342853</v>
      </c>
      <c r="E12358" s="109">
        <v>24811.467299059961</v>
      </c>
    </row>
    <row r="12359" spans="1:5" x14ac:dyDescent="0.35">
      <c r="A12359" s="107" t="s">
        <v>5</v>
      </c>
      <c r="B12359" s="107" t="s">
        <v>215</v>
      </c>
      <c r="C12359" s="110">
        <v>10</v>
      </c>
      <c r="D12359" s="109">
        <v>664.68598922650642</v>
      </c>
      <c r="E12359" s="109">
        <v>6608.8792320960256</v>
      </c>
    </row>
    <row r="12360" spans="1:5" x14ac:dyDescent="0.35">
      <c r="A12360" s="107" t="s">
        <v>5</v>
      </c>
      <c r="B12360" s="107" t="s">
        <v>215</v>
      </c>
      <c r="C12360" s="110">
        <v>11</v>
      </c>
      <c r="D12360" s="109">
        <v>495.12274751996529</v>
      </c>
      <c r="E12360" s="109">
        <v>1868.891189861434</v>
      </c>
    </row>
    <row r="12361" spans="1:5" x14ac:dyDescent="0.35">
      <c r="A12361" s="107" t="s">
        <v>5</v>
      </c>
      <c r="B12361" s="107" t="s">
        <v>215</v>
      </c>
      <c r="C12361" s="110">
        <v>12</v>
      </c>
      <c r="D12361" s="109">
        <v>759.81595863255643</v>
      </c>
      <c r="E12361" s="109">
        <v>4660.8404737766914</v>
      </c>
    </row>
    <row r="12362" spans="1:5" x14ac:dyDescent="0.35">
      <c r="A12362" s="107" t="s">
        <v>5</v>
      </c>
      <c r="B12362" s="107" t="s">
        <v>214</v>
      </c>
      <c r="C12362" s="110">
        <v>1</v>
      </c>
      <c r="D12362" s="109">
        <v>0</v>
      </c>
      <c r="E12362" s="109">
        <v>0</v>
      </c>
    </row>
    <row r="12363" spans="1:5" x14ac:dyDescent="0.35">
      <c r="A12363" s="107" t="s">
        <v>5</v>
      </c>
      <c r="B12363" s="107" t="s">
        <v>214</v>
      </c>
      <c r="C12363" s="110">
        <v>2</v>
      </c>
      <c r="D12363" s="109">
        <v>0</v>
      </c>
      <c r="E12363" s="109">
        <v>0</v>
      </c>
    </row>
    <row r="12364" spans="1:5" x14ac:dyDescent="0.35">
      <c r="A12364" s="107" t="s">
        <v>5</v>
      </c>
      <c r="B12364" s="107" t="s">
        <v>214</v>
      </c>
      <c r="C12364" s="110">
        <v>3</v>
      </c>
      <c r="D12364" s="109">
        <v>0</v>
      </c>
      <c r="E12364" s="109">
        <v>0</v>
      </c>
    </row>
    <row r="12365" spans="1:5" x14ac:dyDescent="0.35">
      <c r="A12365" s="107" t="s">
        <v>5</v>
      </c>
      <c r="B12365" s="107" t="s">
        <v>214</v>
      </c>
      <c r="C12365" s="110">
        <v>4</v>
      </c>
      <c r="D12365" s="109">
        <v>0</v>
      </c>
      <c r="E12365" s="109">
        <v>0</v>
      </c>
    </row>
    <row r="12366" spans="1:5" x14ac:dyDescent="0.35">
      <c r="A12366" s="107" t="s">
        <v>5</v>
      </c>
      <c r="B12366" s="107" t="s">
        <v>214</v>
      </c>
      <c r="C12366" s="110">
        <v>5</v>
      </c>
      <c r="D12366" s="109">
        <v>350.55256793642621</v>
      </c>
      <c r="E12366" s="109">
        <v>25708.728958557229</v>
      </c>
    </row>
    <row r="12367" spans="1:5" x14ac:dyDescent="0.35">
      <c r="A12367" s="107" t="s">
        <v>5</v>
      </c>
      <c r="B12367" s="107" t="s">
        <v>214</v>
      </c>
      <c r="C12367" s="110">
        <v>6</v>
      </c>
      <c r="D12367" s="109">
        <v>271.07968575643179</v>
      </c>
      <c r="E12367" s="109">
        <v>17558.790013712911</v>
      </c>
    </row>
    <row r="12368" spans="1:5" x14ac:dyDescent="0.35">
      <c r="A12368" s="107" t="s">
        <v>5</v>
      </c>
      <c r="B12368" s="107" t="s">
        <v>214</v>
      </c>
      <c r="C12368" s="110">
        <v>7</v>
      </c>
      <c r="D12368" s="109">
        <v>404.2926453357307</v>
      </c>
      <c r="E12368" s="109">
        <v>23955.016000788572</v>
      </c>
    </row>
    <row r="12369" spans="1:5" x14ac:dyDescent="0.35">
      <c r="A12369" s="107" t="s">
        <v>5</v>
      </c>
      <c r="B12369" s="107" t="s">
        <v>214</v>
      </c>
      <c r="C12369" s="110">
        <v>8</v>
      </c>
      <c r="D12369" s="109">
        <v>554.67771083404295</v>
      </c>
      <c r="E12369" s="109">
        <v>33793.302647965938</v>
      </c>
    </row>
    <row r="12370" spans="1:5" x14ac:dyDescent="0.35">
      <c r="A12370" s="107" t="s">
        <v>5</v>
      </c>
      <c r="B12370" s="107" t="s">
        <v>214</v>
      </c>
      <c r="C12370" s="110">
        <v>9</v>
      </c>
      <c r="D12370" s="109">
        <v>796.07869058008396</v>
      </c>
      <c r="E12370" s="109">
        <v>40307.698496519602</v>
      </c>
    </row>
    <row r="12371" spans="1:5" x14ac:dyDescent="0.35">
      <c r="A12371" s="107" t="s">
        <v>5</v>
      </c>
      <c r="B12371" s="107" t="s">
        <v>214</v>
      </c>
      <c r="C12371" s="110">
        <v>10</v>
      </c>
      <c r="D12371" s="109">
        <v>941.15069972527237</v>
      </c>
      <c r="E12371" s="109">
        <v>9436.0633591143833</v>
      </c>
    </row>
    <row r="12372" spans="1:5" x14ac:dyDescent="0.35">
      <c r="A12372" s="107" t="s">
        <v>5</v>
      </c>
      <c r="B12372" s="107" t="s">
        <v>214</v>
      </c>
      <c r="C12372" s="110">
        <v>11</v>
      </c>
      <c r="D12372" s="109">
        <v>1080.4526864113559</v>
      </c>
      <c r="E12372" s="109">
        <v>2263.7318835855099</v>
      </c>
    </row>
    <row r="12373" spans="1:5" x14ac:dyDescent="0.35">
      <c r="A12373" s="107" t="s">
        <v>5</v>
      </c>
      <c r="B12373" s="107" t="s">
        <v>214</v>
      </c>
      <c r="C12373" s="110">
        <v>12</v>
      </c>
      <c r="D12373" s="109">
        <v>1201.0989829662719</v>
      </c>
      <c r="E12373" s="109">
        <v>5178.0484719534734</v>
      </c>
    </row>
    <row r="12374" spans="1:5" x14ac:dyDescent="0.35">
      <c r="A12374" s="107" t="s">
        <v>5</v>
      </c>
      <c r="B12374" s="107" t="s">
        <v>213</v>
      </c>
      <c r="C12374" s="110">
        <v>1</v>
      </c>
      <c r="D12374" s="109">
        <v>2597.2079318493211</v>
      </c>
      <c r="E12374" s="109">
        <v>187325.1548335517</v>
      </c>
    </row>
    <row r="12375" spans="1:5" x14ac:dyDescent="0.35">
      <c r="A12375" s="107" t="s">
        <v>5</v>
      </c>
      <c r="B12375" s="107" t="s">
        <v>213</v>
      </c>
      <c r="C12375" s="110">
        <v>2</v>
      </c>
      <c r="D12375" s="109">
        <v>1893.116544175213</v>
      </c>
      <c r="E12375" s="109">
        <v>130547.02621028171</v>
      </c>
    </row>
    <row r="12376" spans="1:5" x14ac:dyDescent="0.35">
      <c r="A12376" s="107" t="s">
        <v>5</v>
      </c>
      <c r="B12376" s="107" t="s">
        <v>213</v>
      </c>
      <c r="C12376" s="110">
        <v>3</v>
      </c>
      <c r="D12376" s="109">
        <v>1752.13738722417</v>
      </c>
      <c r="E12376" s="109">
        <v>131646.1254906859</v>
      </c>
    </row>
    <row r="12377" spans="1:5" x14ac:dyDescent="0.35">
      <c r="A12377" s="107" t="s">
        <v>5</v>
      </c>
      <c r="B12377" s="107" t="s">
        <v>213</v>
      </c>
      <c r="C12377" s="110">
        <v>4</v>
      </c>
      <c r="D12377" s="109">
        <v>1047.542792621457</v>
      </c>
      <c r="E12377" s="109">
        <v>72109.712544137466</v>
      </c>
    </row>
    <row r="12378" spans="1:5" x14ac:dyDescent="0.35">
      <c r="A12378" s="107" t="s">
        <v>5</v>
      </c>
      <c r="B12378" s="107" t="s">
        <v>213</v>
      </c>
      <c r="C12378" s="110">
        <v>5</v>
      </c>
      <c r="D12378" s="109">
        <v>592.58825147320772</v>
      </c>
      <c r="E12378" s="109">
        <v>44428.354675073948</v>
      </c>
    </row>
    <row r="12379" spans="1:5" x14ac:dyDescent="0.35">
      <c r="A12379" s="107" t="s">
        <v>5</v>
      </c>
      <c r="B12379" s="107" t="s">
        <v>213</v>
      </c>
      <c r="C12379" s="110">
        <v>6</v>
      </c>
      <c r="D12379" s="109">
        <v>493.07187991927952</v>
      </c>
      <c r="E12379" s="109">
        <v>32674.575156618641</v>
      </c>
    </row>
    <row r="12380" spans="1:5" x14ac:dyDescent="0.35">
      <c r="A12380" s="107" t="s">
        <v>5</v>
      </c>
      <c r="B12380" s="107" t="s">
        <v>213</v>
      </c>
      <c r="C12380" s="110">
        <v>7</v>
      </c>
      <c r="D12380" s="109">
        <v>598.60484491871284</v>
      </c>
      <c r="E12380" s="109">
        <v>36101.473911493813</v>
      </c>
    </row>
    <row r="12381" spans="1:5" x14ac:dyDescent="0.35">
      <c r="A12381" s="107" t="s">
        <v>5</v>
      </c>
      <c r="B12381" s="107" t="s">
        <v>213</v>
      </c>
      <c r="C12381" s="110">
        <v>8</v>
      </c>
      <c r="D12381" s="109">
        <v>584.77509253001438</v>
      </c>
      <c r="E12381" s="109">
        <v>36071.933883151483</v>
      </c>
    </row>
    <row r="12382" spans="1:5" x14ac:dyDescent="0.35">
      <c r="A12382" s="107" t="s">
        <v>5</v>
      </c>
      <c r="B12382" s="107" t="s">
        <v>213</v>
      </c>
      <c r="C12382" s="110">
        <v>9</v>
      </c>
      <c r="D12382" s="109">
        <v>1040.661070209745</v>
      </c>
      <c r="E12382" s="109">
        <v>50722.905568977418</v>
      </c>
    </row>
    <row r="12383" spans="1:5" x14ac:dyDescent="0.35">
      <c r="A12383" s="107" t="s">
        <v>5</v>
      </c>
      <c r="B12383" s="107" t="s">
        <v>213</v>
      </c>
      <c r="C12383" s="110">
        <v>10</v>
      </c>
      <c r="D12383" s="109">
        <v>2169.174520998512</v>
      </c>
      <c r="E12383" s="109">
        <v>20286.256374943951</v>
      </c>
    </row>
    <row r="12384" spans="1:5" x14ac:dyDescent="0.35">
      <c r="A12384" s="107" t="s">
        <v>5</v>
      </c>
      <c r="B12384" s="107" t="s">
        <v>213</v>
      </c>
      <c r="C12384" s="110">
        <v>11</v>
      </c>
      <c r="D12384" s="109">
        <v>1968.0700221756131</v>
      </c>
      <c r="E12384" s="109">
        <v>5100.9314395186893</v>
      </c>
    </row>
    <row r="12385" spans="1:5" x14ac:dyDescent="0.35">
      <c r="A12385" s="107" t="s">
        <v>5</v>
      </c>
      <c r="B12385" s="107" t="s">
        <v>213</v>
      </c>
      <c r="C12385" s="110">
        <v>12</v>
      </c>
      <c r="D12385" s="109">
        <v>2229.4879025456498</v>
      </c>
      <c r="E12385" s="109">
        <v>9698.9725248418454</v>
      </c>
    </row>
    <row r="12386" spans="1:5" x14ac:dyDescent="0.35">
      <c r="A12386" s="107" t="s">
        <v>5</v>
      </c>
      <c r="B12386" s="107" t="s">
        <v>212</v>
      </c>
      <c r="C12386" s="110">
        <v>1</v>
      </c>
      <c r="D12386" s="109">
        <v>2453.5681683694829</v>
      </c>
      <c r="E12386" s="109">
        <v>176965.05212319369</v>
      </c>
    </row>
    <row r="12387" spans="1:5" x14ac:dyDescent="0.35">
      <c r="A12387" s="107" t="s">
        <v>5</v>
      </c>
      <c r="B12387" s="107" t="s">
        <v>212</v>
      </c>
      <c r="C12387" s="110">
        <v>2</v>
      </c>
      <c r="D12387" s="109">
        <v>1976.384552586557</v>
      </c>
      <c r="E12387" s="109">
        <v>136289.0873158169</v>
      </c>
    </row>
    <row r="12388" spans="1:5" x14ac:dyDescent="0.35">
      <c r="A12388" s="107" t="s">
        <v>5</v>
      </c>
      <c r="B12388" s="107" t="s">
        <v>212</v>
      </c>
      <c r="C12388" s="110">
        <v>3</v>
      </c>
      <c r="D12388" s="109">
        <v>1766.8084619361371</v>
      </c>
      <c r="E12388" s="109">
        <v>132748.4306847293</v>
      </c>
    </row>
    <row r="12389" spans="1:5" x14ac:dyDescent="0.35">
      <c r="A12389" s="107" t="s">
        <v>5</v>
      </c>
      <c r="B12389" s="107" t="s">
        <v>212</v>
      </c>
      <c r="C12389" s="110">
        <v>4</v>
      </c>
      <c r="D12389" s="109">
        <v>1187.497523609886</v>
      </c>
      <c r="E12389" s="109">
        <v>81743.777607496304</v>
      </c>
    </row>
    <row r="12390" spans="1:5" x14ac:dyDescent="0.35">
      <c r="A12390" s="107" t="s">
        <v>5</v>
      </c>
      <c r="B12390" s="107" t="s">
        <v>212</v>
      </c>
      <c r="C12390" s="110">
        <v>5</v>
      </c>
      <c r="D12390" s="109">
        <v>741.26881669628006</v>
      </c>
      <c r="E12390" s="109">
        <v>55575.441828083058</v>
      </c>
    </row>
    <row r="12391" spans="1:5" x14ac:dyDescent="0.35">
      <c r="A12391" s="107" t="s">
        <v>5</v>
      </c>
      <c r="B12391" s="107" t="s">
        <v>212</v>
      </c>
      <c r="C12391" s="110">
        <v>6</v>
      </c>
      <c r="D12391" s="109">
        <v>470.939452187641</v>
      </c>
      <c r="E12391" s="109">
        <v>31207.917448549291</v>
      </c>
    </row>
    <row r="12392" spans="1:5" x14ac:dyDescent="0.35">
      <c r="A12392" s="107" t="s">
        <v>5</v>
      </c>
      <c r="B12392" s="107" t="s">
        <v>212</v>
      </c>
      <c r="C12392" s="110">
        <v>7</v>
      </c>
      <c r="D12392" s="109">
        <v>691.31189297455853</v>
      </c>
      <c r="E12392" s="109">
        <v>41692.576464721889</v>
      </c>
    </row>
    <row r="12393" spans="1:5" x14ac:dyDescent="0.35">
      <c r="A12393" s="107" t="s">
        <v>5</v>
      </c>
      <c r="B12393" s="107" t="s">
        <v>212</v>
      </c>
      <c r="C12393" s="110">
        <v>8</v>
      </c>
      <c r="D12393" s="109">
        <v>1025.4079052709069</v>
      </c>
      <c r="E12393" s="109">
        <v>63252.430951125913</v>
      </c>
    </row>
    <row r="12394" spans="1:5" x14ac:dyDescent="0.35">
      <c r="A12394" s="107" t="s">
        <v>5</v>
      </c>
      <c r="B12394" s="107" t="s">
        <v>212</v>
      </c>
      <c r="C12394" s="110">
        <v>9</v>
      </c>
      <c r="D12394" s="109">
        <v>1472.7569869243359</v>
      </c>
      <c r="E12394" s="109">
        <v>71783.711058547167</v>
      </c>
    </row>
    <row r="12395" spans="1:5" x14ac:dyDescent="0.35">
      <c r="A12395" s="107" t="s">
        <v>5</v>
      </c>
      <c r="B12395" s="107" t="s">
        <v>212</v>
      </c>
      <c r="C12395" s="110">
        <v>10</v>
      </c>
      <c r="D12395" s="109">
        <v>2051.1224502757018</v>
      </c>
      <c r="E12395" s="109">
        <v>19145.183092030478</v>
      </c>
    </row>
    <row r="12396" spans="1:5" x14ac:dyDescent="0.35">
      <c r="A12396" s="107" t="s">
        <v>5</v>
      </c>
      <c r="B12396" s="107" t="s">
        <v>212</v>
      </c>
      <c r="C12396" s="110">
        <v>11</v>
      </c>
      <c r="D12396" s="109">
        <v>1972.704016874731</v>
      </c>
      <c r="E12396" s="109">
        <v>5054.3481700161756</v>
      </c>
    </row>
    <row r="12397" spans="1:5" x14ac:dyDescent="0.35">
      <c r="A12397" s="107" t="s">
        <v>5</v>
      </c>
      <c r="B12397" s="107" t="s">
        <v>212</v>
      </c>
      <c r="C12397" s="110">
        <v>12</v>
      </c>
      <c r="D12397" s="109">
        <v>1638.8207133393919</v>
      </c>
      <c r="E12397" s="109">
        <v>7260.0556219558957</v>
      </c>
    </row>
    <row r="12398" spans="1:5" x14ac:dyDescent="0.35">
      <c r="A12398" s="107" t="s">
        <v>5</v>
      </c>
      <c r="B12398" s="107" t="s">
        <v>211</v>
      </c>
      <c r="C12398" s="110">
        <v>1</v>
      </c>
      <c r="D12398" s="109">
        <v>687.37406114881196</v>
      </c>
      <c r="E12398" s="109">
        <v>50850.844987997087</v>
      </c>
    </row>
    <row r="12399" spans="1:5" x14ac:dyDescent="0.35">
      <c r="A12399" s="107" t="s">
        <v>5</v>
      </c>
      <c r="B12399" s="107" t="s">
        <v>211</v>
      </c>
      <c r="C12399" s="110">
        <v>2</v>
      </c>
      <c r="D12399" s="109">
        <v>597.95562079480521</v>
      </c>
      <c r="E12399" s="109">
        <v>42727.090896277659</v>
      </c>
    </row>
    <row r="12400" spans="1:5" x14ac:dyDescent="0.35">
      <c r="A12400" s="107" t="s">
        <v>5</v>
      </c>
      <c r="B12400" s="107" t="s">
        <v>211</v>
      </c>
      <c r="C12400" s="110">
        <v>3</v>
      </c>
      <c r="D12400" s="109">
        <v>556.25098475202753</v>
      </c>
      <c r="E12400" s="109">
        <v>42754.899842955107</v>
      </c>
    </row>
    <row r="12401" spans="1:5" x14ac:dyDescent="0.35">
      <c r="A12401" s="107" t="s">
        <v>5</v>
      </c>
      <c r="B12401" s="107" t="s">
        <v>211</v>
      </c>
      <c r="C12401" s="110">
        <v>4</v>
      </c>
      <c r="D12401" s="109">
        <v>367.49229223851682</v>
      </c>
      <c r="E12401" s="109">
        <v>26033.69420148163</v>
      </c>
    </row>
    <row r="12402" spans="1:5" x14ac:dyDescent="0.35">
      <c r="A12402" s="107" t="s">
        <v>5</v>
      </c>
      <c r="B12402" s="107" t="s">
        <v>211</v>
      </c>
      <c r="C12402" s="110">
        <v>5</v>
      </c>
      <c r="D12402" s="109">
        <v>234.0003313489546</v>
      </c>
      <c r="E12402" s="109">
        <v>17460.664480995649</v>
      </c>
    </row>
    <row r="12403" spans="1:5" x14ac:dyDescent="0.35">
      <c r="A12403" s="107" t="s">
        <v>5</v>
      </c>
      <c r="B12403" s="107" t="s">
        <v>211</v>
      </c>
      <c r="C12403" s="110">
        <v>6</v>
      </c>
      <c r="D12403" s="109">
        <v>144.25917122452799</v>
      </c>
      <c r="E12403" s="109">
        <v>9264.9376770382169</v>
      </c>
    </row>
    <row r="12404" spans="1:5" x14ac:dyDescent="0.35">
      <c r="A12404" s="107" t="s">
        <v>5</v>
      </c>
      <c r="B12404" s="107" t="s">
        <v>211</v>
      </c>
      <c r="C12404" s="110">
        <v>7</v>
      </c>
      <c r="D12404" s="109">
        <v>193.249092052224</v>
      </c>
      <c r="E12404" s="109">
        <v>11343.17846765725</v>
      </c>
    </row>
    <row r="12405" spans="1:5" x14ac:dyDescent="0.35">
      <c r="A12405" s="107" t="s">
        <v>5</v>
      </c>
      <c r="B12405" s="107" t="s">
        <v>211</v>
      </c>
      <c r="C12405" s="110">
        <v>8</v>
      </c>
      <c r="D12405" s="109">
        <v>310.23124284958078</v>
      </c>
      <c r="E12405" s="109">
        <v>18846.625424190141</v>
      </c>
    </row>
    <row r="12406" spans="1:5" x14ac:dyDescent="0.35">
      <c r="A12406" s="107" t="s">
        <v>5</v>
      </c>
      <c r="B12406" s="107" t="s">
        <v>211</v>
      </c>
      <c r="C12406" s="110">
        <v>9</v>
      </c>
      <c r="D12406" s="109">
        <v>454.05827058320688</v>
      </c>
      <c r="E12406" s="109">
        <v>21864.06777575201</v>
      </c>
    </row>
    <row r="12407" spans="1:5" x14ac:dyDescent="0.35">
      <c r="A12407" s="107" t="s">
        <v>5</v>
      </c>
      <c r="B12407" s="107" t="s">
        <v>211</v>
      </c>
      <c r="C12407" s="110">
        <v>10</v>
      </c>
      <c r="D12407" s="109">
        <v>591.56538416353862</v>
      </c>
      <c r="E12407" s="109">
        <v>5649.8700625447846</v>
      </c>
    </row>
    <row r="12408" spans="1:5" x14ac:dyDescent="0.35">
      <c r="A12408" s="107" t="s">
        <v>5</v>
      </c>
      <c r="B12408" s="107" t="s">
        <v>211</v>
      </c>
      <c r="C12408" s="110">
        <v>11</v>
      </c>
      <c r="D12408" s="109">
        <v>439.91208608469009</v>
      </c>
      <c r="E12408" s="109">
        <v>1049.0925624955521</v>
      </c>
    </row>
    <row r="12409" spans="1:5" x14ac:dyDescent="0.35">
      <c r="A12409" s="107" t="s">
        <v>5</v>
      </c>
      <c r="B12409" s="107" t="s">
        <v>211</v>
      </c>
      <c r="C12409" s="110">
        <v>12</v>
      </c>
      <c r="D12409" s="109">
        <v>468.83668742638002</v>
      </c>
      <c r="E12409" s="109">
        <v>1959.8337531044899</v>
      </c>
    </row>
    <row r="12410" spans="1:5" x14ac:dyDescent="0.35">
      <c r="A12410" s="107" t="s">
        <v>5</v>
      </c>
      <c r="B12410" s="107" t="s">
        <v>210</v>
      </c>
      <c r="C12410" s="110">
        <v>1</v>
      </c>
      <c r="D12410" s="109">
        <v>615.5767799512372</v>
      </c>
      <c r="E12410" s="109">
        <v>32109.300297261871</v>
      </c>
    </row>
    <row r="12411" spans="1:5" x14ac:dyDescent="0.35">
      <c r="A12411" s="107" t="s">
        <v>5</v>
      </c>
      <c r="B12411" s="107" t="s">
        <v>210</v>
      </c>
      <c r="C12411" s="110">
        <v>2</v>
      </c>
      <c r="D12411" s="109">
        <v>484.43809041205469</v>
      </c>
      <c r="E12411" s="109">
        <v>25252.034426351991</v>
      </c>
    </row>
    <row r="12412" spans="1:5" x14ac:dyDescent="0.35">
      <c r="A12412" s="107" t="s">
        <v>5</v>
      </c>
      <c r="B12412" s="107" t="s">
        <v>210</v>
      </c>
      <c r="C12412" s="110">
        <v>3</v>
      </c>
      <c r="D12412" s="109">
        <v>488.87187516826452</v>
      </c>
      <c r="E12412" s="109">
        <v>29086.812485642298</v>
      </c>
    </row>
    <row r="12413" spans="1:5" x14ac:dyDescent="0.35">
      <c r="A12413" s="107" t="s">
        <v>5</v>
      </c>
      <c r="B12413" s="107" t="s">
        <v>210</v>
      </c>
      <c r="C12413" s="110">
        <v>4</v>
      </c>
      <c r="D12413" s="109">
        <v>391.6761556829901</v>
      </c>
      <c r="E12413" s="109">
        <v>22995.529566543111</v>
      </c>
    </row>
    <row r="12414" spans="1:5" x14ac:dyDescent="0.35">
      <c r="A12414" s="107" t="s">
        <v>5</v>
      </c>
      <c r="B12414" s="107" t="s">
        <v>210</v>
      </c>
      <c r="C12414" s="110">
        <v>5</v>
      </c>
      <c r="D12414" s="109">
        <v>261.07733884218248</v>
      </c>
      <c r="E12414" s="109">
        <v>20476.75305993664</v>
      </c>
    </row>
    <row r="12415" spans="1:5" x14ac:dyDescent="0.35">
      <c r="A12415" s="107" t="s">
        <v>5</v>
      </c>
      <c r="B12415" s="107" t="s">
        <v>210</v>
      </c>
      <c r="C12415" s="110">
        <v>6</v>
      </c>
      <c r="D12415" s="109">
        <v>251.79601661525851</v>
      </c>
      <c r="E12415" s="109">
        <v>17077.162793741831</v>
      </c>
    </row>
    <row r="12416" spans="1:5" x14ac:dyDescent="0.35">
      <c r="A12416" s="107" t="s">
        <v>5</v>
      </c>
      <c r="B12416" s="107" t="s">
        <v>210</v>
      </c>
      <c r="C12416" s="110">
        <v>7</v>
      </c>
      <c r="D12416" s="109">
        <v>269.00445504998169</v>
      </c>
      <c r="E12416" s="109">
        <v>11128.009415593669</v>
      </c>
    </row>
    <row r="12417" spans="1:5" x14ac:dyDescent="0.35">
      <c r="A12417" s="107" t="s">
        <v>5</v>
      </c>
      <c r="B12417" s="107" t="s">
        <v>210</v>
      </c>
      <c r="C12417" s="110">
        <v>8</v>
      </c>
      <c r="D12417" s="109">
        <v>270.31748837561958</v>
      </c>
      <c r="E12417" s="109">
        <v>7008.5533562840383</v>
      </c>
    </row>
    <row r="12418" spans="1:5" x14ac:dyDescent="0.35">
      <c r="A12418" s="107" t="s">
        <v>5</v>
      </c>
      <c r="B12418" s="107" t="s">
        <v>210</v>
      </c>
      <c r="C12418" s="110">
        <v>9</v>
      </c>
      <c r="D12418" s="109">
        <v>468.14681446376312</v>
      </c>
      <c r="E12418" s="109">
        <v>11088.046688524681</v>
      </c>
    </row>
    <row r="12419" spans="1:5" x14ac:dyDescent="0.35">
      <c r="A12419" s="107" t="s">
        <v>5</v>
      </c>
      <c r="B12419" s="107" t="s">
        <v>210</v>
      </c>
      <c r="C12419" s="110">
        <v>10</v>
      </c>
      <c r="D12419" s="109">
        <v>464.65602546809311</v>
      </c>
      <c r="E12419" s="109">
        <v>3013.2120496565021</v>
      </c>
    </row>
    <row r="12420" spans="1:5" x14ac:dyDescent="0.35">
      <c r="A12420" s="107" t="s">
        <v>5</v>
      </c>
      <c r="B12420" s="107" t="s">
        <v>210</v>
      </c>
      <c r="C12420" s="110">
        <v>11</v>
      </c>
      <c r="D12420" s="109">
        <v>466.87984918879522</v>
      </c>
      <c r="E12420" s="109">
        <v>2279.984020373422</v>
      </c>
    </row>
    <row r="12421" spans="1:5" x14ac:dyDescent="0.35">
      <c r="A12421" s="107" t="s">
        <v>5</v>
      </c>
      <c r="B12421" s="107" t="s">
        <v>210</v>
      </c>
      <c r="C12421" s="110">
        <v>12</v>
      </c>
      <c r="D12421" s="109">
        <v>558.29912273100172</v>
      </c>
      <c r="E12421" s="109">
        <v>3616.230793697936</v>
      </c>
    </row>
    <row r="12422" spans="1:5" x14ac:dyDescent="0.35">
      <c r="A12422" s="107" t="s">
        <v>5</v>
      </c>
      <c r="B12422" s="107" t="s">
        <v>209</v>
      </c>
      <c r="C12422" s="110">
        <v>1</v>
      </c>
      <c r="D12422" s="109">
        <v>591.84734083962542</v>
      </c>
      <c r="E12422" s="109">
        <v>45398.86302864123</v>
      </c>
    </row>
    <row r="12423" spans="1:5" x14ac:dyDescent="0.35">
      <c r="A12423" s="107" t="s">
        <v>5</v>
      </c>
      <c r="B12423" s="107" t="s">
        <v>209</v>
      </c>
      <c r="C12423" s="110">
        <v>2</v>
      </c>
      <c r="D12423" s="109">
        <v>544.58549949012581</v>
      </c>
      <c r="E12423" s="109">
        <v>40112.935851110473</v>
      </c>
    </row>
    <row r="12424" spans="1:5" x14ac:dyDescent="0.35">
      <c r="A12424" s="107" t="s">
        <v>5</v>
      </c>
      <c r="B12424" s="107" t="s">
        <v>209</v>
      </c>
      <c r="C12424" s="110">
        <v>3</v>
      </c>
      <c r="D12424" s="109">
        <v>552.06733503178918</v>
      </c>
      <c r="E12424" s="109">
        <v>43083.517167042162</v>
      </c>
    </row>
    <row r="12425" spans="1:5" x14ac:dyDescent="0.35">
      <c r="A12425" s="107" t="s">
        <v>5</v>
      </c>
      <c r="B12425" s="107" t="s">
        <v>209</v>
      </c>
      <c r="C12425" s="110">
        <v>4</v>
      </c>
      <c r="D12425" s="109">
        <v>455.57179477181973</v>
      </c>
      <c r="E12425" s="109">
        <v>32823.992366530103</v>
      </c>
    </row>
    <row r="12426" spans="1:5" x14ac:dyDescent="0.35">
      <c r="A12426" s="107" t="s">
        <v>5</v>
      </c>
      <c r="B12426" s="107" t="s">
        <v>209</v>
      </c>
      <c r="C12426" s="110">
        <v>5</v>
      </c>
      <c r="D12426" s="109">
        <v>348.90682011411059</v>
      </c>
      <c r="E12426" s="109">
        <v>25931.077224844019</v>
      </c>
    </row>
    <row r="12427" spans="1:5" x14ac:dyDescent="0.35">
      <c r="A12427" s="107" t="s">
        <v>5</v>
      </c>
      <c r="B12427" s="107" t="s">
        <v>209</v>
      </c>
      <c r="C12427" s="110">
        <v>6</v>
      </c>
      <c r="D12427" s="109">
        <v>283.50193270125641</v>
      </c>
      <c r="E12427" s="109">
        <v>18813.141011651649</v>
      </c>
    </row>
    <row r="12428" spans="1:5" x14ac:dyDescent="0.35">
      <c r="A12428" s="107" t="s">
        <v>5</v>
      </c>
      <c r="B12428" s="107" t="s">
        <v>209</v>
      </c>
      <c r="C12428" s="110">
        <v>7</v>
      </c>
      <c r="D12428" s="109">
        <v>359.42582904401507</v>
      </c>
      <c r="E12428" s="109">
        <v>22003.546704559241</v>
      </c>
    </row>
    <row r="12429" spans="1:5" x14ac:dyDescent="0.35">
      <c r="A12429" s="107" t="s">
        <v>5</v>
      </c>
      <c r="B12429" s="107" t="s">
        <v>209</v>
      </c>
      <c r="C12429" s="110">
        <v>8</v>
      </c>
      <c r="D12429" s="109">
        <v>437.29610376109702</v>
      </c>
      <c r="E12429" s="109">
        <v>27332.161316490139</v>
      </c>
    </row>
    <row r="12430" spans="1:5" x14ac:dyDescent="0.35">
      <c r="A12430" s="107" t="s">
        <v>5</v>
      </c>
      <c r="B12430" s="107" t="s">
        <v>209</v>
      </c>
      <c r="C12430" s="110">
        <v>9</v>
      </c>
      <c r="D12430" s="109">
        <v>490.03031506990828</v>
      </c>
      <c r="E12430" s="109">
        <v>25803.299661513149</v>
      </c>
    </row>
    <row r="12431" spans="1:5" x14ac:dyDescent="0.35">
      <c r="A12431" s="107" t="s">
        <v>5</v>
      </c>
      <c r="B12431" s="107" t="s">
        <v>209</v>
      </c>
      <c r="C12431" s="110">
        <v>10</v>
      </c>
      <c r="D12431" s="109">
        <v>520.01551247138832</v>
      </c>
      <c r="E12431" s="109">
        <v>5685.5428614587672</v>
      </c>
    </row>
    <row r="12432" spans="1:5" x14ac:dyDescent="0.35">
      <c r="A12432" s="107" t="s">
        <v>5</v>
      </c>
      <c r="B12432" s="107" t="s">
        <v>209</v>
      </c>
      <c r="C12432" s="110">
        <v>11</v>
      </c>
      <c r="D12432" s="109">
        <v>591.12028721552929</v>
      </c>
      <c r="E12432" s="109">
        <v>1527.951474252945</v>
      </c>
    </row>
    <row r="12433" spans="1:5" x14ac:dyDescent="0.35">
      <c r="A12433" s="107" t="s">
        <v>5</v>
      </c>
      <c r="B12433" s="107" t="s">
        <v>209</v>
      </c>
      <c r="C12433" s="110">
        <v>12</v>
      </c>
      <c r="D12433" s="109">
        <v>592.52744794268801</v>
      </c>
      <c r="E12433" s="109">
        <v>2847.77824703135</v>
      </c>
    </row>
    <row r="12434" spans="1:5" x14ac:dyDescent="0.35">
      <c r="A12434" s="107" t="s">
        <v>5</v>
      </c>
      <c r="B12434" s="107" t="s">
        <v>208</v>
      </c>
      <c r="C12434" s="110">
        <v>1</v>
      </c>
      <c r="D12434" s="109">
        <v>524.16829009953562</v>
      </c>
      <c r="E12434" s="109">
        <v>40254.4632299187</v>
      </c>
    </row>
    <row r="12435" spans="1:5" x14ac:dyDescent="0.35">
      <c r="A12435" s="107" t="s">
        <v>5</v>
      </c>
      <c r="B12435" s="107" t="s">
        <v>208</v>
      </c>
      <c r="C12435" s="110">
        <v>2</v>
      </c>
      <c r="D12435" s="109">
        <v>444.78867594094038</v>
      </c>
      <c r="E12435" s="109">
        <v>32751.796761449001</v>
      </c>
    </row>
    <row r="12436" spans="1:5" x14ac:dyDescent="0.35">
      <c r="A12436" s="107" t="s">
        <v>5</v>
      </c>
      <c r="B12436" s="107" t="s">
        <v>208</v>
      </c>
      <c r="C12436" s="110">
        <v>3</v>
      </c>
      <c r="D12436" s="109">
        <v>506.86953053753962</v>
      </c>
      <c r="E12436" s="109">
        <v>39281.907290443203</v>
      </c>
    </row>
    <row r="12437" spans="1:5" x14ac:dyDescent="0.35">
      <c r="A12437" s="107" t="s">
        <v>5</v>
      </c>
      <c r="B12437" s="107" t="s">
        <v>208</v>
      </c>
      <c r="C12437" s="110">
        <v>4</v>
      </c>
      <c r="D12437" s="109">
        <v>387.18082248258241</v>
      </c>
      <c r="E12437" s="109">
        <v>27720.726703649281</v>
      </c>
    </row>
    <row r="12438" spans="1:5" x14ac:dyDescent="0.35">
      <c r="A12438" s="107" t="s">
        <v>5</v>
      </c>
      <c r="B12438" s="107" t="s">
        <v>208</v>
      </c>
      <c r="C12438" s="110">
        <v>5</v>
      </c>
      <c r="D12438" s="109">
        <v>303.60360910127889</v>
      </c>
      <c r="E12438" s="109">
        <v>22357.69803182919</v>
      </c>
    </row>
    <row r="12439" spans="1:5" x14ac:dyDescent="0.35">
      <c r="A12439" s="107" t="s">
        <v>5</v>
      </c>
      <c r="B12439" s="107" t="s">
        <v>208</v>
      </c>
      <c r="C12439" s="110">
        <v>6</v>
      </c>
      <c r="D12439" s="109">
        <v>195.52038500512811</v>
      </c>
      <c r="E12439" s="109">
        <v>12712.17133339951</v>
      </c>
    </row>
    <row r="12440" spans="1:5" x14ac:dyDescent="0.35">
      <c r="A12440" s="107" t="s">
        <v>5</v>
      </c>
      <c r="B12440" s="107" t="s">
        <v>208</v>
      </c>
      <c r="C12440" s="110">
        <v>7</v>
      </c>
      <c r="D12440" s="109">
        <v>287.95383164426192</v>
      </c>
      <c r="E12440" s="109">
        <v>17278.814817947889</v>
      </c>
    </row>
    <row r="12441" spans="1:5" x14ac:dyDescent="0.35">
      <c r="A12441" s="107" t="s">
        <v>5</v>
      </c>
      <c r="B12441" s="107" t="s">
        <v>208</v>
      </c>
      <c r="C12441" s="110">
        <v>8</v>
      </c>
      <c r="D12441" s="109">
        <v>380.28206837625117</v>
      </c>
      <c r="E12441" s="109">
        <v>23280.858872754328</v>
      </c>
    </row>
    <row r="12442" spans="1:5" x14ac:dyDescent="0.35">
      <c r="A12442" s="107" t="s">
        <v>5</v>
      </c>
      <c r="B12442" s="107" t="s">
        <v>208</v>
      </c>
      <c r="C12442" s="110">
        <v>9</v>
      </c>
      <c r="D12442" s="109">
        <v>442.669700407341</v>
      </c>
      <c r="E12442" s="109">
        <v>23417.58580370458</v>
      </c>
    </row>
    <row r="12443" spans="1:5" x14ac:dyDescent="0.35">
      <c r="A12443" s="107" t="s">
        <v>5</v>
      </c>
      <c r="B12443" s="107" t="s">
        <v>208</v>
      </c>
      <c r="C12443" s="110">
        <v>10</v>
      </c>
      <c r="D12443" s="109">
        <v>493.44023723758232</v>
      </c>
      <c r="E12443" s="109">
        <v>5584.8754955819541</v>
      </c>
    </row>
    <row r="12444" spans="1:5" x14ac:dyDescent="0.35">
      <c r="A12444" s="107" t="s">
        <v>5</v>
      </c>
      <c r="B12444" s="107" t="s">
        <v>208</v>
      </c>
      <c r="C12444" s="110">
        <v>11</v>
      </c>
      <c r="D12444" s="109">
        <v>510.92425224120962</v>
      </c>
      <c r="E12444" s="109">
        <v>1134.4816329342609</v>
      </c>
    </row>
    <row r="12445" spans="1:5" x14ac:dyDescent="0.35">
      <c r="A12445" s="107" t="s">
        <v>5</v>
      </c>
      <c r="B12445" s="107" t="s">
        <v>208</v>
      </c>
      <c r="C12445" s="110">
        <v>12</v>
      </c>
      <c r="D12445" s="109">
        <v>516.15300369398597</v>
      </c>
      <c r="E12445" s="109">
        <v>2317.0099777254732</v>
      </c>
    </row>
    <row r="12446" spans="1:5" x14ac:dyDescent="0.35">
      <c r="A12446" s="107" t="s">
        <v>5</v>
      </c>
      <c r="B12446" s="107" t="s">
        <v>207</v>
      </c>
      <c r="C12446" s="110">
        <v>1</v>
      </c>
      <c r="D12446" s="109">
        <v>675.31116461592842</v>
      </c>
      <c r="E12446" s="109">
        <v>47784.803829758552</v>
      </c>
    </row>
    <row r="12447" spans="1:5" x14ac:dyDescent="0.35">
      <c r="A12447" s="107" t="s">
        <v>5</v>
      </c>
      <c r="B12447" s="107" t="s">
        <v>207</v>
      </c>
      <c r="C12447" s="110">
        <v>2</v>
      </c>
      <c r="D12447" s="109">
        <v>607.33257381014403</v>
      </c>
      <c r="E12447" s="109">
        <v>41044.586193297568</v>
      </c>
    </row>
    <row r="12448" spans="1:5" x14ac:dyDescent="0.35">
      <c r="A12448" s="107" t="s">
        <v>5</v>
      </c>
      <c r="B12448" s="107" t="s">
        <v>207</v>
      </c>
      <c r="C12448" s="110">
        <v>3</v>
      </c>
      <c r="D12448" s="109">
        <v>567.65100376827058</v>
      </c>
      <c r="E12448" s="109">
        <v>39894.786778660949</v>
      </c>
    </row>
    <row r="12449" spans="1:5" x14ac:dyDescent="0.35">
      <c r="A12449" s="107" t="s">
        <v>5</v>
      </c>
      <c r="B12449" s="107" t="s">
        <v>207</v>
      </c>
      <c r="C12449" s="110">
        <v>4</v>
      </c>
      <c r="D12449" s="109">
        <v>434.88642618777601</v>
      </c>
      <c r="E12449" s="109">
        <v>28569.07335552125</v>
      </c>
    </row>
    <row r="12450" spans="1:5" x14ac:dyDescent="0.35">
      <c r="A12450" s="107" t="s">
        <v>5</v>
      </c>
      <c r="B12450" s="107" t="s">
        <v>207</v>
      </c>
      <c r="C12450" s="110">
        <v>5</v>
      </c>
      <c r="D12450" s="109">
        <v>283.15303479685059</v>
      </c>
      <c r="E12450" s="109">
        <v>18933.655875701781</v>
      </c>
    </row>
    <row r="12451" spans="1:5" x14ac:dyDescent="0.35">
      <c r="A12451" s="107" t="s">
        <v>5</v>
      </c>
      <c r="B12451" s="107" t="s">
        <v>207</v>
      </c>
      <c r="C12451" s="110">
        <v>6</v>
      </c>
      <c r="D12451" s="109">
        <v>267.1345232950859</v>
      </c>
      <c r="E12451" s="109">
        <v>16550.214595821119</v>
      </c>
    </row>
    <row r="12452" spans="1:5" x14ac:dyDescent="0.35">
      <c r="A12452" s="107" t="s">
        <v>5</v>
      </c>
      <c r="B12452" s="107" t="s">
        <v>207</v>
      </c>
      <c r="C12452" s="110">
        <v>7</v>
      </c>
      <c r="D12452" s="109">
        <v>317.73905328847258</v>
      </c>
      <c r="E12452" s="109">
        <v>18598.308313545411</v>
      </c>
    </row>
    <row r="12453" spans="1:5" x14ac:dyDescent="0.35">
      <c r="A12453" s="107" t="s">
        <v>5</v>
      </c>
      <c r="B12453" s="107" t="s">
        <v>207</v>
      </c>
      <c r="C12453" s="110">
        <v>8</v>
      </c>
      <c r="D12453" s="109">
        <v>418.30493377680472</v>
      </c>
      <c r="E12453" s="109">
        <v>24433.079275397751</v>
      </c>
    </row>
    <row r="12454" spans="1:5" x14ac:dyDescent="0.35">
      <c r="A12454" s="107" t="s">
        <v>5</v>
      </c>
      <c r="B12454" s="107" t="s">
        <v>207</v>
      </c>
      <c r="C12454" s="110">
        <v>9</v>
      </c>
      <c r="D12454" s="109">
        <v>478.27368028932023</v>
      </c>
      <c r="E12454" s="109">
        <v>24575.61939000904</v>
      </c>
    </row>
    <row r="12455" spans="1:5" x14ac:dyDescent="0.35">
      <c r="A12455" s="107" t="s">
        <v>5</v>
      </c>
      <c r="B12455" s="107" t="s">
        <v>207</v>
      </c>
      <c r="C12455" s="110">
        <v>10</v>
      </c>
      <c r="D12455" s="109">
        <v>519.82072011317746</v>
      </c>
      <c r="E12455" s="109">
        <v>6424.8363760393613</v>
      </c>
    </row>
    <row r="12456" spans="1:5" x14ac:dyDescent="0.35">
      <c r="A12456" s="107" t="s">
        <v>5</v>
      </c>
      <c r="B12456" s="107" t="s">
        <v>207</v>
      </c>
      <c r="C12456" s="110">
        <v>11</v>
      </c>
      <c r="D12456" s="109">
        <v>617.60814559033906</v>
      </c>
      <c r="E12456" s="109">
        <v>3374.282174891327</v>
      </c>
    </row>
    <row r="12457" spans="1:5" x14ac:dyDescent="0.35">
      <c r="A12457" s="107" t="s">
        <v>5</v>
      </c>
      <c r="B12457" s="107" t="s">
        <v>207</v>
      </c>
      <c r="C12457" s="110">
        <v>12</v>
      </c>
      <c r="D12457" s="109">
        <v>660.87211947658</v>
      </c>
      <c r="E12457" s="109">
        <v>5439.1429734037256</v>
      </c>
    </row>
    <row r="12458" spans="1:5" x14ac:dyDescent="0.35">
      <c r="A12458" s="107" t="s">
        <v>5</v>
      </c>
      <c r="B12458" s="107" t="s">
        <v>206</v>
      </c>
      <c r="C12458" s="110">
        <v>1</v>
      </c>
      <c r="D12458" s="109">
        <v>812.06284501219034</v>
      </c>
      <c r="E12458" s="109">
        <v>56818.355163332657</v>
      </c>
    </row>
    <row r="12459" spans="1:5" x14ac:dyDescent="0.35">
      <c r="A12459" s="107" t="s">
        <v>5</v>
      </c>
      <c r="B12459" s="107" t="s">
        <v>206</v>
      </c>
      <c r="C12459" s="110">
        <v>2</v>
      </c>
      <c r="D12459" s="109">
        <v>564.14378484492261</v>
      </c>
      <c r="E12459" s="109">
        <v>37649.56799875867</v>
      </c>
    </row>
    <row r="12460" spans="1:5" x14ac:dyDescent="0.35">
      <c r="A12460" s="107" t="s">
        <v>5</v>
      </c>
      <c r="B12460" s="107" t="s">
        <v>206</v>
      </c>
      <c r="C12460" s="110">
        <v>3</v>
      </c>
      <c r="D12460" s="109">
        <v>537.13789089079182</v>
      </c>
      <c r="E12460" s="109">
        <v>37280.185722867784</v>
      </c>
    </row>
    <row r="12461" spans="1:5" x14ac:dyDescent="0.35">
      <c r="A12461" s="107" t="s">
        <v>5</v>
      </c>
      <c r="B12461" s="107" t="s">
        <v>206</v>
      </c>
      <c r="C12461" s="110">
        <v>4</v>
      </c>
      <c r="D12461" s="109">
        <v>489.56594959483863</v>
      </c>
      <c r="E12461" s="109">
        <v>31850.2374845331</v>
      </c>
    </row>
    <row r="12462" spans="1:5" x14ac:dyDescent="0.35">
      <c r="A12462" s="107" t="s">
        <v>5</v>
      </c>
      <c r="B12462" s="107" t="s">
        <v>206</v>
      </c>
      <c r="C12462" s="110">
        <v>5</v>
      </c>
      <c r="D12462" s="109">
        <v>401.91254132355567</v>
      </c>
      <c r="E12462" s="109">
        <v>26559.002405242911</v>
      </c>
    </row>
    <row r="12463" spans="1:5" x14ac:dyDescent="0.35">
      <c r="A12463" s="107" t="s">
        <v>5</v>
      </c>
      <c r="B12463" s="107" t="s">
        <v>206</v>
      </c>
      <c r="C12463" s="110">
        <v>6</v>
      </c>
      <c r="D12463" s="109">
        <v>316.44232866244789</v>
      </c>
      <c r="E12463" s="109">
        <v>19268.940719441602</v>
      </c>
    </row>
    <row r="12464" spans="1:5" x14ac:dyDescent="0.35">
      <c r="A12464" s="107" t="s">
        <v>5</v>
      </c>
      <c r="B12464" s="107" t="s">
        <v>206</v>
      </c>
      <c r="C12464" s="110">
        <v>7</v>
      </c>
      <c r="D12464" s="109">
        <v>413.74836576188278</v>
      </c>
      <c r="E12464" s="109">
        <v>23830.378851072721</v>
      </c>
    </row>
    <row r="12465" spans="1:5" x14ac:dyDescent="0.35">
      <c r="A12465" s="107" t="s">
        <v>5</v>
      </c>
      <c r="B12465" s="107" t="s">
        <v>206</v>
      </c>
      <c r="C12465" s="110">
        <v>8</v>
      </c>
      <c r="D12465" s="109">
        <v>490.1668477161997</v>
      </c>
      <c r="E12465" s="109">
        <v>28029.450360449071</v>
      </c>
    </row>
    <row r="12466" spans="1:5" x14ac:dyDescent="0.35">
      <c r="A12466" s="107" t="s">
        <v>5</v>
      </c>
      <c r="B12466" s="107" t="s">
        <v>206</v>
      </c>
      <c r="C12466" s="110">
        <v>9</v>
      </c>
      <c r="D12466" s="109">
        <v>592.19057990593831</v>
      </c>
      <c r="E12466" s="109">
        <v>29814.2976076251</v>
      </c>
    </row>
    <row r="12467" spans="1:5" x14ac:dyDescent="0.35">
      <c r="A12467" s="107" t="s">
        <v>5</v>
      </c>
      <c r="B12467" s="107" t="s">
        <v>206</v>
      </c>
      <c r="C12467" s="110">
        <v>10</v>
      </c>
      <c r="D12467" s="109">
        <v>653.14820094807624</v>
      </c>
      <c r="E12467" s="109">
        <v>7426.5504601003986</v>
      </c>
    </row>
    <row r="12468" spans="1:5" x14ac:dyDescent="0.35">
      <c r="A12468" s="107" t="s">
        <v>5</v>
      </c>
      <c r="B12468" s="107" t="s">
        <v>206</v>
      </c>
      <c r="C12468" s="110">
        <v>11</v>
      </c>
      <c r="D12468" s="109">
        <v>692.42903731057061</v>
      </c>
      <c r="E12468" s="109">
        <v>3187.2402282393709</v>
      </c>
    </row>
    <row r="12469" spans="1:5" x14ac:dyDescent="0.35">
      <c r="A12469" s="107" t="s">
        <v>5</v>
      </c>
      <c r="B12469" s="107" t="s">
        <v>206</v>
      </c>
      <c r="C12469" s="110">
        <v>12</v>
      </c>
      <c r="D12469" s="109">
        <v>782.92845053803774</v>
      </c>
      <c r="E12469" s="109">
        <v>5643.9457331665963</v>
      </c>
    </row>
    <row r="12470" spans="1:5" x14ac:dyDescent="0.35">
      <c r="A12470" s="107" t="s">
        <v>5</v>
      </c>
      <c r="B12470" s="107" t="s">
        <v>205</v>
      </c>
      <c r="C12470" s="110">
        <v>1</v>
      </c>
      <c r="D12470" s="109">
        <v>897.5067187387948</v>
      </c>
      <c r="E12470" s="109">
        <v>65897.904223477337</v>
      </c>
    </row>
    <row r="12471" spans="1:5" x14ac:dyDescent="0.35">
      <c r="A12471" s="107" t="s">
        <v>5</v>
      </c>
      <c r="B12471" s="107" t="s">
        <v>205</v>
      </c>
      <c r="C12471" s="110">
        <v>2</v>
      </c>
      <c r="D12471" s="109">
        <v>731.855958988201</v>
      </c>
      <c r="E12471" s="109">
        <v>51783.490614826747</v>
      </c>
    </row>
    <row r="12472" spans="1:5" x14ac:dyDescent="0.35">
      <c r="A12472" s="107" t="s">
        <v>5</v>
      </c>
      <c r="B12472" s="107" t="s">
        <v>205</v>
      </c>
      <c r="C12472" s="110">
        <v>3</v>
      </c>
      <c r="D12472" s="109">
        <v>675.6908281404053</v>
      </c>
      <c r="E12472" s="109">
        <v>51086.796900132693</v>
      </c>
    </row>
    <row r="12473" spans="1:5" x14ac:dyDescent="0.35">
      <c r="A12473" s="107" t="s">
        <v>5</v>
      </c>
      <c r="B12473" s="107" t="s">
        <v>205</v>
      </c>
      <c r="C12473" s="110">
        <v>4</v>
      </c>
      <c r="D12473" s="109">
        <v>358.35672313675548</v>
      </c>
      <c r="E12473" s="109">
        <v>25052.314495560331</v>
      </c>
    </row>
    <row r="12474" spans="1:5" x14ac:dyDescent="0.35">
      <c r="A12474" s="107" t="s">
        <v>5</v>
      </c>
      <c r="B12474" s="107" t="s">
        <v>205</v>
      </c>
      <c r="C12474" s="110">
        <v>5</v>
      </c>
      <c r="D12474" s="109">
        <v>203.71662810423899</v>
      </c>
      <c r="E12474" s="109">
        <v>14804.13148388419</v>
      </c>
    </row>
    <row r="12475" spans="1:5" x14ac:dyDescent="0.35">
      <c r="A12475" s="107" t="s">
        <v>5</v>
      </c>
      <c r="B12475" s="107" t="s">
        <v>205</v>
      </c>
      <c r="C12475" s="110">
        <v>6</v>
      </c>
      <c r="D12475" s="109">
        <v>171.20139958891801</v>
      </c>
      <c r="E12475" s="109">
        <v>10731.08097418985</v>
      </c>
    </row>
    <row r="12476" spans="1:5" x14ac:dyDescent="0.35">
      <c r="A12476" s="107" t="s">
        <v>5</v>
      </c>
      <c r="B12476" s="107" t="s">
        <v>205</v>
      </c>
      <c r="C12476" s="110">
        <v>7</v>
      </c>
      <c r="D12476" s="109">
        <v>247.52507523491391</v>
      </c>
      <c r="E12476" s="109">
        <v>14213.624892829601</v>
      </c>
    </row>
    <row r="12477" spans="1:5" x14ac:dyDescent="0.35">
      <c r="A12477" s="107" t="s">
        <v>5</v>
      </c>
      <c r="B12477" s="107" t="s">
        <v>205</v>
      </c>
      <c r="C12477" s="110">
        <v>8</v>
      </c>
      <c r="D12477" s="109">
        <v>366.02289265095669</v>
      </c>
      <c r="E12477" s="109">
        <v>21919.271955355169</v>
      </c>
    </row>
    <row r="12478" spans="1:5" x14ac:dyDescent="0.35">
      <c r="A12478" s="107" t="s">
        <v>5</v>
      </c>
      <c r="B12478" s="107" t="s">
        <v>205</v>
      </c>
      <c r="C12478" s="110">
        <v>9</v>
      </c>
      <c r="D12478" s="109">
        <v>541.58589682395632</v>
      </c>
      <c r="E12478" s="109">
        <v>26220.025443968781</v>
      </c>
    </row>
    <row r="12479" spans="1:5" x14ac:dyDescent="0.35">
      <c r="A12479" s="107" t="s">
        <v>5</v>
      </c>
      <c r="B12479" s="107" t="s">
        <v>205</v>
      </c>
      <c r="C12479" s="110">
        <v>10</v>
      </c>
      <c r="D12479" s="109">
        <v>654.29152472393343</v>
      </c>
      <c r="E12479" s="109">
        <v>6433.1231263728014</v>
      </c>
    </row>
    <row r="12480" spans="1:5" x14ac:dyDescent="0.35">
      <c r="A12480" s="107" t="s">
        <v>5</v>
      </c>
      <c r="B12480" s="107" t="s">
        <v>205</v>
      </c>
      <c r="C12480" s="110">
        <v>11</v>
      </c>
      <c r="D12480" s="109">
        <v>631.6160946007376</v>
      </c>
      <c r="E12480" s="109">
        <v>1379.0225268141021</v>
      </c>
    </row>
    <row r="12481" spans="1:5" x14ac:dyDescent="0.35">
      <c r="A12481" s="107" t="s">
        <v>5</v>
      </c>
      <c r="B12481" s="107" t="s">
        <v>205</v>
      </c>
      <c r="C12481" s="110">
        <v>12</v>
      </c>
      <c r="D12481" s="109">
        <v>737.86601128390669</v>
      </c>
      <c r="E12481" s="109">
        <v>2815.9966290046468</v>
      </c>
    </row>
    <row r="12482" spans="1:5" x14ac:dyDescent="0.35">
      <c r="A12482" s="107" t="s">
        <v>5</v>
      </c>
      <c r="B12482" s="107" t="s">
        <v>204</v>
      </c>
      <c r="C12482" s="110">
        <v>1</v>
      </c>
      <c r="D12482" s="109">
        <v>925.86122075844594</v>
      </c>
      <c r="E12482" s="109">
        <v>68165.685292203329</v>
      </c>
    </row>
    <row r="12483" spans="1:5" x14ac:dyDescent="0.35">
      <c r="A12483" s="107" t="s">
        <v>5</v>
      </c>
      <c r="B12483" s="107" t="s">
        <v>204</v>
      </c>
      <c r="C12483" s="110">
        <v>2</v>
      </c>
      <c r="D12483" s="109">
        <v>740.60579547131533</v>
      </c>
      <c r="E12483" s="109">
        <v>52541.408694717218</v>
      </c>
    </row>
    <row r="12484" spans="1:5" x14ac:dyDescent="0.35">
      <c r="A12484" s="107" t="s">
        <v>5</v>
      </c>
      <c r="B12484" s="107" t="s">
        <v>204</v>
      </c>
      <c r="C12484" s="110">
        <v>3</v>
      </c>
      <c r="D12484" s="109">
        <v>671.88079401885591</v>
      </c>
      <c r="E12484" s="109">
        <v>50385.617117357229</v>
      </c>
    </row>
    <row r="12485" spans="1:5" x14ac:dyDescent="0.35">
      <c r="A12485" s="107" t="s">
        <v>5</v>
      </c>
      <c r="B12485" s="107" t="s">
        <v>204</v>
      </c>
      <c r="C12485" s="110">
        <v>4</v>
      </c>
      <c r="D12485" s="109">
        <v>440.58326083415358</v>
      </c>
      <c r="E12485" s="109">
        <v>30643.51859757123</v>
      </c>
    </row>
    <row r="12486" spans="1:5" x14ac:dyDescent="0.35">
      <c r="A12486" s="107" t="s">
        <v>5</v>
      </c>
      <c r="B12486" s="107" t="s">
        <v>204</v>
      </c>
      <c r="C12486" s="110">
        <v>5</v>
      </c>
      <c r="D12486" s="109">
        <v>236.83770387743371</v>
      </c>
      <c r="E12486" s="109">
        <v>17135.46637643069</v>
      </c>
    </row>
    <row r="12487" spans="1:5" x14ac:dyDescent="0.35">
      <c r="A12487" s="107" t="s">
        <v>5</v>
      </c>
      <c r="B12487" s="107" t="s">
        <v>204</v>
      </c>
      <c r="C12487" s="110">
        <v>6</v>
      </c>
      <c r="D12487" s="109">
        <v>163.1705825503638</v>
      </c>
      <c r="E12487" s="109">
        <v>10308.703842173851</v>
      </c>
    </row>
    <row r="12488" spans="1:5" x14ac:dyDescent="0.35">
      <c r="A12488" s="107" t="s">
        <v>5</v>
      </c>
      <c r="B12488" s="107" t="s">
        <v>204</v>
      </c>
      <c r="C12488" s="110">
        <v>7</v>
      </c>
      <c r="D12488" s="109">
        <v>236.4794082914637</v>
      </c>
      <c r="E12488" s="109">
        <v>13662.25227841832</v>
      </c>
    </row>
    <row r="12489" spans="1:5" x14ac:dyDescent="0.35">
      <c r="A12489" s="107" t="s">
        <v>5</v>
      </c>
      <c r="B12489" s="107" t="s">
        <v>204</v>
      </c>
      <c r="C12489" s="110">
        <v>8</v>
      </c>
      <c r="D12489" s="109">
        <v>364.83004112941848</v>
      </c>
      <c r="E12489" s="109">
        <v>21645.381328041742</v>
      </c>
    </row>
    <row r="12490" spans="1:5" x14ac:dyDescent="0.35">
      <c r="A12490" s="107" t="s">
        <v>5</v>
      </c>
      <c r="B12490" s="107" t="s">
        <v>204</v>
      </c>
      <c r="C12490" s="110">
        <v>9</v>
      </c>
      <c r="D12490" s="109">
        <v>530.38790345666655</v>
      </c>
      <c r="E12490" s="109">
        <v>25551.875399192439</v>
      </c>
    </row>
    <row r="12491" spans="1:5" x14ac:dyDescent="0.35">
      <c r="A12491" s="107" t="s">
        <v>5</v>
      </c>
      <c r="B12491" s="107" t="s">
        <v>204</v>
      </c>
      <c r="C12491" s="110">
        <v>10</v>
      </c>
      <c r="D12491" s="109">
        <v>681.59637303038426</v>
      </c>
      <c r="E12491" s="109">
        <v>6890.5096181112667</v>
      </c>
    </row>
    <row r="12492" spans="1:5" x14ac:dyDescent="0.35">
      <c r="A12492" s="107" t="s">
        <v>5</v>
      </c>
      <c r="B12492" s="107" t="s">
        <v>204</v>
      </c>
      <c r="C12492" s="110">
        <v>11</v>
      </c>
      <c r="D12492" s="109">
        <v>719.62085503143931</v>
      </c>
      <c r="E12492" s="109">
        <v>2620.9497707735518</v>
      </c>
    </row>
    <row r="12493" spans="1:5" x14ac:dyDescent="0.35">
      <c r="A12493" s="107" t="s">
        <v>5</v>
      </c>
      <c r="B12493" s="107" t="s">
        <v>204</v>
      </c>
      <c r="C12493" s="110">
        <v>12</v>
      </c>
      <c r="D12493" s="109">
        <v>780.18422559250189</v>
      </c>
      <c r="E12493" s="109">
        <v>4519.2639559945019</v>
      </c>
    </row>
    <row r="12494" spans="1:5" x14ac:dyDescent="0.35">
      <c r="A12494" s="107" t="s">
        <v>5</v>
      </c>
      <c r="B12494" s="107" t="s">
        <v>62</v>
      </c>
      <c r="C12494" s="110">
        <v>1</v>
      </c>
      <c r="D12494" s="109">
        <v>81475.316421867246</v>
      </c>
      <c r="E12494" s="109">
        <v>5798942.170820416</v>
      </c>
    </row>
    <row r="12495" spans="1:5" x14ac:dyDescent="0.35">
      <c r="A12495" s="107" t="s">
        <v>5</v>
      </c>
      <c r="B12495" s="107" t="s">
        <v>62</v>
      </c>
      <c r="C12495" s="110">
        <v>2</v>
      </c>
      <c r="D12495" s="109">
        <v>121231.9433867772</v>
      </c>
      <c r="E12495" s="109">
        <v>8534340.552319061</v>
      </c>
    </row>
    <row r="12496" spans="1:5" x14ac:dyDescent="0.35">
      <c r="A12496" s="107" t="s">
        <v>5</v>
      </c>
      <c r="B12496" s="107" t="s">
        <v>62</v>
      </c>
      <c r="C12496" s="110">
        <v>3</v>
      </c>
      <c r="D12496" s="109">
        <v>93651.887634737854</v>
      </c>
      <c r="E12496" s="109">
        <v>7054413.6726400889</v>
      </c>
    </row>
    <row r="12497" spans="1:5" x14ac:dyDescent="0.35">
      <c r="A12497" s="107" t="s">
        <v>5</v>
      </c>
      <c r="B12497" s="107" t="s">
        <v>62</v>
      </c>
      <c r="C12497" s="110">
        <v>4</v>
      </c>
      <c r="D12497" s="109">
        <v>110963.20694645929</v>
      </c>
      <c r="E12497" s="109">
        <v>7944330.2783821123</v>
      </c>
    </row>
    <row r="12498" spans="1:5" x14ac:dyDescent="0.35">
      <c r="A12498" s="107" t="s">
        <v>5</v>
      </c>
      <c r="B12498" s="107" t="s">
        <v>62</v>
      </c>
      <c r="C12498" s="110">
        <v>5</v>
      </c>
      <c r="D12498" s="109">
        <v>102946.86936722029</v>
      </c>
      <c r="E12498" s="109">
        <v>7372083.5398653224</v>
      </c>
    </row>
    <row r="12499" spans="1:5" x14ac:dyDescent="0.35">
      <c r="A12499" s="107" t="s">
        <v>5</v>
      </c>
      <c r="B12499" s="107" t="s">
        <v>62</v>
      </c>
      <c r="C12499" s="110">
        <v>6</v>
      </c>
      <c r="D12499" s="109">
        <v>243192.06114249569</v>
      </c>
      <c r="E12499" s="109">
        <v>14769096.461920099</v>
      </c>
    </row>
    <row r="12500" spans="1:5" x14ac:dyDescent="0.35">
      <c r="A12500" s="107" t="s">
        <v>5</v>
      </c>
      <c r="B12500" s="107" t="s">
        <v>62</v>
      </c>
      <c r="C12500" s="110">
        <v>7</v>
      </c>
      <c r="D12500" s="109">
        <v>193971.6798341939</v>
      </c>
      <c r="E12500" s="109">
        <v>10931443.923175961</v>
      </c>
    </row>
    <row r="12501" spans="1:5" x14ac:dyDescent="0.35">
      <c r="A12501" s="107" t="s">
        <v>5</v>
      </c>
      <c r="B12501" s="107" t="s">
        <v>62</v>
      </c>
      <c r="C12501" s="110">
        <v>8</v>
      </c>
      <c r="D12501" s="109">
        <v>148684.6431932415</v>
      </c>
      <c r="E12501" s="109">
        <v>8985361.6022545751</v>
      </c>
    </row>
    <row r="12502" spans="1:5" x14ac:dyDescent="0.35">
      <c r="A12502" s="107" t="s">
        <v>5</v>
      </c>
      <c r="B12502" s="107" t="s">
        <v>62</v>
      </c>
      <c r="C12502" s="110">
        <v>9</v>
      </c>
      <c r="D12502" s="109">
        <v>271249.90846657282</v>
      </c>
      <c r="E12502" s="109">
        <v>14074057.95918596</v>
      </c>
    </row>
    <row r="12503" spans="1:5" x14ac:dyDescent="0.35">
      <c r="A12503" s="107" t="s">
        <v>5</v>
      </c>
      <c r="B12503" s="107" t="s">
        <v>62</v>
      </c>
      <c r="C12503" s="110">
        <v>10</v>
      </c>
      <c r="D12503" s="109">
        <v>451723.50943319511</v>
      </c>
      <c r="E12503" s="109">
        <v>5788466.4356166916</v>
      </c>
    </row>
    <row r="12504" spans="1:5" x14ac:dyDescent="0.35">
      <c r="A12504" s="107" t="s">
        <v>5</v>
      </c>
      <c r="B12504" s="107" t="s">
        <v>62</v>
      </c>
      <c r="C12504" s="110">
        <v>11</v>
      </c>
      <c r="D12504" s="109">
        <v>463334.90059160761</v>
      </c>
      <c r="E12504" s="109">
        <v>3324075.6864661202</v>
      </c>
    </row>
    <row r="12505" spans="1:5" x14ac:dyDescent="0.35">
      <c r="A12505" s="107" t="s">
        <v>5</v>
      </c>
      <c r="B12505" s="107" t="s">
        <v>62</v>
      </c>
      <c r="C12505" s="110">
        <v>12</v>
      </c>
      <c r="D12505" s="109">
        <v>449628.61560947052</v>
      </c>
      <c r="E12505" s="109">
        <v>2988028.478145075</v>
      </c>
    </row>
    <row r="12506" spans="1:5" x14ac:dyDescent="0.35">
      <c r="A12506" s="107" t="s">
        <v>5</v>
      </c>
      <c r="B12506" s="107" t="s">
        <v>203</v>
      </c>
      <c r="C12506" s="110">
        <v>1</v>
      </c>
      <c r="D12506" s="109">
        <v>179.03999921679491</v>
      </c>
      <c r="E12506" s="109">
        <v>16152.41051251504</v>
      </c>
    </row>
    <row r="12507" spans="1:5" x14ac:dyDescent="0.35">
      <c r="A12507" s="107" t="s">
        <v>5</v>
      </c>
      <c r="B12507" s="107" t="s">
        <v>203</v>
      </c>
      <c r="C12507" s="110">
        <v>2</v>
      </c>
      <c r="D12507" s="109">
        <v>565.91998994350365</v>
      </c>
      <c r="E12507" s="109">
        <v>53215.9657020124</v>
      </c>
    </row>
    <row r="12508" spans="1:5" x14ac:dyDescent="0.35">
      <c r="A12508" s="107" t="s">
        <v>5</v>
      </c>
      <c r="B12508" s="107" t="s">
        <v>203</v>
      </c>
      <c r="C12508" s="110">
        <v>3</v>
      </c>
      <c r="D12508" s="109">
        <v>654.96000337600765</v>
      </c>
      <c r="E12508" s="109">
        <v>60517.266888277743</v>
      </c>
    </row>
    <row r="12509" spans="1:5" x14ac:dyDescent="0.35">
      <c r="A12509" s="107" t="s">
        <v>5</v>
      </c>
      <c r="B12509" s="107" t="s">
        <v>203</v>
      </c>
      <c r="C12509" s="110">
        <v>4</v>
      </c>
      <c r="D12509" s="109">
        <v>783.20001208782298</v>
      </c>
      <c r="E12509" s="109">
        <v>40052.964896371428</v>
      </c>
    </row>
    <row r="12510" spans="1:5" x14ac:dyDescent="0.35">
      <c r="A12510" s="107" t="s">
        <v>5</v>
      </c>
      <c r="B12510" s="107" t="s">
        <v>203</v>
      </c>
      <c r="C12510" s="110">
        <v>5</v>
      </c>
      <c r="D12510" s="109">
        <v>818.4000183343901</v>
      </c>
      <c r="E12510" s="109">
        <v>60819.260686054913</v>
      </c>
    </row>
    <row r="12511" spans="1:5" x14ac:dyDescent="0.35">
      <c r="A12511" s="107" t="s">
        <v>5</v>
      </c>
      <c r="B12511" s="107" t="s">
        <v>203</v>
      </c>
      <c r="C12511" s="110">
        <v>6</v>
      </c>
      <c r="D12511" s="109">
        <v>768.90001821518069</v>
      </c>
      <c r="E12511" s="109">
        <v>45803.074094896241</v>
      </c>
    </row>
    <row r="12512" spans="1:5" x14ac:dyDescent="0.35">
      <c r="A12512" s="107" t="s">
        <v>5</v>
      </c>
      <c r="B12512" s="107" t="s">
        <v>203</v>
      </c>
      <c r="C12512" s="110">
        <v>7</v>
      </c>
      <c r="D12512" s="109">
        <v>766.70002710819392</v>
      </c>
      <c r="E12512" s="109">
        <v>45882.339149886968</v>
      </c>
    </row>
    <row r="12513" spans="1:5" x14ac:dyDescent="0.35">
      <c r="A12513" s="107" t="s">
        <v>5</v>
      </c>
      <c r="B12513" s="107" t="s">
        <v>203</v>
      </c>
      <c r="C12513" s="110">
        <v>8</v>
      </c>
      <c r="D12513" s="109">
        <v>818.40002036094791</v>
      </c>
      <c r="E12513" s="109">
        <v>65700.294543962795</v>
      </c>
    </row>
    <row r="12514" spans="1:5" x14ac:dyDescent="0.35">
      <c r="A12514" s="107" t="s">
        <v>5</v>
      </c>
      <c r="B12514" s="107" t="s">
        <v>203</v>
      </c>
      <c r="C12514" s="110">
        <v>9</v>
      </c>
      <c r="D12514" s="109">
        <v>788.64001739025161</v>
      </c>
      <c r="E12514" s="109">
        <v>71835.541164854381</v>
      </c>
    </row>
    <row r="12515" spans="1:5" x14ac:dyDescent="0.35">
      <c r="A12515" s="107" t="s">
        <v>5</v>
      </c>
      <c r="B12515" s="107" t="s">
        <v>203</v>
      </c>
      <c r="C12515" s="110">
        <v>10</v>
      </c>
      <c r="D12515" s="109">
        <v>791.10000598430747</v>
      </c>
      <c r="E12515" s="109">
        <v>47360.558204129382</v>
      </c>
    </row>
    <row r="12516" spans="1:5" x14ac:dyDescent="0.35">
      <c r="A12516" s="107" t="s">
        <v>5</v>
      </c>
      <c r="B12516" s="107" t="s">
        <v>203</v>
      </c>
      <c r="C12516" s="110">
        <v>11</v>
      </c>
      <c r="D12516" s="109">
        <v>611.53999513387635</v>
      </c>
      <c r="E12516" s="109">
        <v>37060.929333853754</v>
      </c>
    </row>
    <row r="12517" spans="1:5" x14ac:dyDescent="0.35">
      <c r="A12517" s="107" t="s">
        <v>5</v>
      </c>
      <c r="B12517" s="107" t="s">
        <v>203</v>
      </c>
      <c r="C12517" s="110">
        <v>12</v>
      </c>
      <c r="D12517" s="109">
        <v>651.86000877618858</v>
      </c>
      <c r="E12517" s="109">
        <v>33890.434163792641</v>
      </c>
    </row>
    <row r="12518" spans="1:5" x14ac:dyDescent="0.35">
      <c r="A12518" s="107" t="s">
        <v>5</v>
      </c>
      <c r="B12518" s="107" t="s">
        <v>202</v>
      </c>
      <c r="C12518" s="110">
        <v>1</v>
      </c>
      <c r="D12518" s="109">
        <v>2567.522188914053</v>
      </c>
      <c r="E12518" s="109">
        <v>197756.01460821729</v>
      </c>
    </row>
    <row r="12519" spans="1:5" x14ac:dyDescent="0.35">
      <c r="A12519" s="107" t="s">
        <v>5</v>
      </c>
      <c r="B12519" s="107" t="s">
        <v>202</v>
      </c>
      <c r="C12519" s="110">
        <v>2</v>
      </c>
      <c r="D12519" s="109">
        <v>1955.742252099591</v>
      </c>
      <c r="E12519" s="109">
        <v>144370.32871673381</v>
      </c>
    </row>
    <row r="12520" spans="1:5" x14ac:dyDescent="0.35">
      <c r="A12520" s="107" t="s">
        <v>5</v>
      </c>
      <c r="B12520" s="107" t="s">
        <v>202</v>
      </c>
      <c r="C12520" s="110">
        <v>3</v>
      </c>
      <c r="D12520" s="109">
        <v>1952.919932194493</v>
      </c>
      <c r="E12520" s="109">
        <v>151451.99671197351</v>
      </c>
    </row>
    <row r="12521" spans="1:5" x14ac:dyDescent="0.35">
      <c r="A12521" s="107" t="s">
        <v>5</v>
      </c>
      <c r="B12521" s="107" t="s">
        <v>202</v>
      </c>
      <c r="C12521" s="110">
        <v>4</v>
      </c>
      <c r="D12521" s="109">
        <v>1064.283373672095</v>
      </c>
      <c r="E12521" s="109">
        <v>76287.378559922465</v>
      </c>
    </row>
    <row r="12522" spans="1:5" x14ac:dyDescent="0.35">
      <c r="A12522" s="107" t="s">
        <v>5</v>
      </c>
      <c r="B12522" s="107" t="s">
        <v>202</v>
      </c>
      <c r="C12522" s="110">
        <v>5</v>
      </c>
      <c r="D12522" s="109">
        <v>736.88326677646182</v>
      </c>
      <c r="E12522" s="109">
        <v>54254.727784282499</v>
      </c>
    </row>
    <row r="12523" spans="1:5" x14ac:dyDescent="0.35">
      <c r="A12523" s="107" t="s">
        <v>5</v>
      </c>
      <c r="B12523" s="107" t="s">
        <v>202</v>
      </c>
      <c r="C12523" s="110">
        <v>6</v>
      </c>
      <c r="D12523" s="109">
        <v>691.64588814318984</v>
      </c>
      <c r="E12523" s="109">
        <v>43830.215288468164</v>
      </c>
    </row>
    <row r="12524" spans="1:5" x14ac:dyDescent="0.35">
      <c r="A12524" s="107" t="s">
        <v>5</v>
      </c>
      <c r="B12524" s="107" t="s">
        <v>202</v>
      </c>
      <c r="C12524" s="110">
        <v>7</v>
      </c>
      <c r="D12524" s="109">
        <v>963.41008206497838</v>
      </c>
      <c r="E12524" s="109">
        <v>56322.498243634953</v>
      </c>
    </row>
    <row r="12525" spans="1:5" x14ac:dyDescent="0.35">
      <c r="A12525" s="107" t="s">
        <v>5</v>
      </c>
      <c r="B12525" s="107" t="s">
        <v>202</v>
      </c>
      <c r="C12525" s="110">
        <v>8</v>
      </c>
      <c r="D12525" s="109">
        <v>1293.1238889939209</v>
      </c>
      <c r="E12525" s="109">
        <v>77508.672533030971</v>
      </c>
    </row>
    <row r="12526" spans="1:5" x14ac:dyDescent="0.35">
      <c r="A12526" s="107" t="s">
        <v>5</v>
      </c>
      <c r="B12526" s="107" t="s">
        <v>202</v>
      </c>
      <c r="C12526" s="110">
        <v>9</v>
      </c>
      <c r="D12526" s="109">
        <v>1683.534788858839</v>
      </c>
      <c r="E12526" s="109">
        <v>88676.435781354769</v>
      </c>
    </row>
    <row r="12527" spans="1:5" x14ac:dyDescent="0.35">
      <c r="A12527" s="107" t="s">
        <v>5</v>
      </c>
      <c r="B12527" s="107" t="s">
        <v>202</v>
      </c>
      <c r="C12527" s="110">
        <v>10</v>
      </c>
      <c r="D12527" s="109">
        <v>2081.6775163276411</v>
      </c>
      <c r="E12527" s="109">
        <v>25821.872534109971</v>
      </c>
    </row>
    <row r="12528" spans="1:5" x14ac:dyDescent="0.35">
      <c r="A12528" s="107" t="s">
        <v>5</v>
      </c>
      <c r="B12528" s="107" t="s">
        <v>202</v>
      </c>
      <c r="C12528" s="110">
        <v>11</v>
      </c>
      <c r="D12528" s="109">
        <v>2251.2908013542492</v>
      </c>
      <c r="E12528" s="109">
        <v>13322.674180427961</v>
      </c>
    </row>
    <row r="12529" spans="1:5" x14ac:dyDescent="0.35">
      <c r="A12529" s="107" t="s">
        <v>5</v>
      </c>
      <c r="B12529" s="107" t="s">
        <v>202</v>
      </c>
      <c r="C12529" s="110">
        <v>12</v>
      </c>
      <c r="D12529" s="109">
        <v>2487.681335205345</v>
      </c>
      <c r="E12529" s="109">
        <v>21594.258810204679</v>
      </c>
    </row>
    <row r="12530" spans="1:5" x14ac:dyDescent="0.35">
      <c r="A12530" s="107" t="s">
        <v>5</v>
      </c>
      <c r="B12530" s="107" t="s">
        <v>201</v>
      </c>
      <c r="C12530" s="110">
        <v>1</v>
      </c>
      <c r="D12530" s="109">
        <v>1972.824469465419</v>
      </c>
      <c r="E12530" s="109">
        <v>150459.04639213861</v>
      </c>
    </row>
    <row r="12531" spans="1:5" x14ac:dyDescent="0.35">
      <c r="A12531" s="107" t="s">
        <v>5</v>
      </c>
      <c r="B12531" s="107" t="s">
        <v>201</v>
      </c>
      <c r="C12531" s="110">
        <v>2</v>
      </c>
      <c r="D12531" s="109">
        <v>1815.2849983004201</v>
      </c>
      <c r="E12531" s="109">
        <v>132823.7982254207</v>
      </c>
    </row>
    <row r="12532" spans="1:5" x14ac:dyDescent="0.35">
      <c r="A12532" s="107" t="s">
        <v>5</v>
      </c>
      <c r="B12532" s="107" t="s">
        <v>201</v>
      </c>
      <c r="C12532" s="110">
        <v>3</v>
      </c>
      <c r="D12532" s="109">
        <v>1840.224450105964</v>
      </c>
      <c r="E12532" s="109">
        <v>143190.89576501041</v>
      </c>
    </row>
    <row r="12533" spans="1:5" x14ac:dyDescent="0.35">
      <c r="A12533" s="107" t="s">
        <v>5</v>
      </c>
      <c r="B12533" s="107" t="s">
        <v>201</v>
      </c>
      <c r="C12533" s="110">
        <v>4</v>
      </c>
      <c r="D12533" s="109">
        <v>1518.572649239399</v>
      </c>
      <c r="E12533" s="109">
        <v>108988.52810061041</v>
      </c>
    </row>
    <row r="12534" spans="1:5" x14ac:dyDescent="0.35">
      <c r="A12534" s="107" t="s">
        <v>5</v>
      </c>
      <c r="B12534" s="107" t="s">
        <v>201</v>
      </c>
      <c r="C12534" s="110">
        <v>5</v>
      </c>
      <c r="D12534" s="109">
        <v>1163.022733713701</v>
      </c>
      <c r="E12534" s="109">
        <v>86390.808221498344</v>
      </c>
    </row>
    <row r="12535" spans="1:5" x14ac:dyDescent="0.35">
      <c r="A12535" s="107" t="s">
        <v>5</v>
      </c>
      <c r="B12535" s="107" t="s">
        <v>201</v>
      </c>
      <c r="C12535" s="110">
        <v>6</v>
      </c>
      <c r="D12535" s="109">
        <v>945.00644233752189</v>
      </c>
      <c r="E12535" s="109">
        <v>62884.377156866503</v>
      </c>
    </row>
    <row r="12536" spans="1:5" x14ac:dyDescent="0.35">
      <c r="A12536" s="107" t="s">
        <v>5</v>
      </c>
      <c r="B12536" s="107" t="s">
        <v>201</v>
      </c>
      <c r="C12536" s="110">
        <v>7</v>
      </c>
      <c r="D12536" s="109">
        <v>1198.086096813385</v>
      </c>
      <c r="E12536" s="109">
        <v>73128.533425275542</v>
      </c>
    </row>
    <row r="12537" spans="1:5" x14ac:dyDescent="0.35">
      <c r="A12537" s="107" t="s">
        <v>5</v>
      </c>
      <c r="B12537" s="107" t="s">
        <v>201</v>
      </c>
      <c r="C12537" s="110">
        <v>8</v>
      </c>
      <c r="D12537" s="109">
        <v>1457.653679203657</v>
      </c>
      <c r="E12537" s="109">
        <v>90770.050373932085</v>
      </c>
    </row>
    <row r="12538" spans="1:5" x14ac:dyDescent="0.35">
      <c r="A12538" s="107" t="s">
        <v>5</v>
      </c>
      <c r="B12538" s="107" t="s">
        <v>201</v>
      </c>
      <c r="C12538" s="110">
        <v>9</v>
      </c>
      <c r="D12538" s="109">
        <v>1633.4343835663619</v>
      </c>
      <c r="E12538" s="109">
        <v>85630.824091592949</v>
      </c>
    </row>
    <row r="12539" spans="1:5" x14ac:dyDescent="0.35">
      <c r="A12539" s="107" t="s">
        <v>5</v>
      </c>
      <c r="B12539" s="107" t="s">
        <v>201</v>
      </c>
      <c r="C12539" s="110">
        <v>10</v>
      </c>
      <c r="D12539" s="109">
        <v>1704.830378129461</v>
      </c>
      <c r="E12539" s="109">
        <v>18057.813115784</v>
      </c>
    </row>
    <row r="12540" spans="1:5" x14ac:dyDescent="0.35">
      <c r="A12540" s="107" t="s">
        <v>5</v>
      </c>
      <c r="B12540" s="107" t="s">
        <v>201</v>
      </c>
      <c r="C12540" s="110">
        <v>11</v>
      </c>
      <c r="D12540" s="109">
        <v>1795.7945680047651</v>
      </c>
      <c r="E12540" s="109">
        <v>3437.3682501017001</v>
      </c>
    </row>
    <row r="12541" spans="1:5" x14ac:dyDescent="0.35">
      <c r="A12541" s="107" t="s">
        <v>5</v>
      </c>
      <c r="B12541" s="107" t="s">
        <v>201</v>
      </c>
      <c r="C12541" s="110">
        <v>12</v>
      </c>
      <c r="D12541" s="109">
        <v>1971.545698546955</v>
      </c>
      <c r="E12541" s="109">
        <v>7540.3899225228279</v>
      </c>
    </row>
    <row r="12542" spans="1:5" x14ac:dyDescent="0.35">
      <c r="A12542" s="107" t="s">
        <v>5</v>
      </c>
      <c r="B12542" s="107" t="s">
        <v>200</v>
      </c>
      <c r="C12542" s="110">
        <v>1</v>
      </c>
      <c r="D12542" s="109">
        <v>2338.617600974459</v>
      </c>
      <c r="E12542" s="109">
        <v>172838.8847218088</v>
      </c>
    </row>
    <row r="12543" spans="1:5" x14ac:dyDescent="0.35">
      <c r="A12543" s="107" t="s">
        <v>5</v>
      </c>
      <c r="B12543" s="107" t="s">
        <v>200</v>
      </c>
      <c r="C12543" s="110">
        <v>2</v>
      </c>
      <c r="D12543" s="109">
        <v>1331.926883313565</v>
      </c>
      <c r="E12543" s="109">
        <v>95135.706664040379</v>
      </c>
    </row>
    <row r="12544" spans="1:5" x14ac:dyDescent="0.35">
      <c r="A12544" s="107" t="s">
        <v>5</v>
      </c>
      <c r="B12544" s="107" t="s">
        <v>200</v>
      </c>
      <c r="C12544" s="110">
        <v>3</v>
      </c>
      <c r="D12544" s="109">
        <v>1627.520400678105</v>
      </c>
      <c r="E12544" s="109">
        <v>122847.72088351029</v>
      </c>
    </row>
    <row r="12545" spans="1:5" x14ac:dyDescent="0.35">
      <c r="A12545" s="107" t="s">
        <v>5</v>
      </c>
      <c r="B12545" s="107" t="s">
        <v>200</v>
      </c>
      <c r="C12545" s="110">
        <v>4</v>
      </c>
      <c r="D12545" s="109">
        <v>887.79240036991325</v>
      </c>
      <c r="E12545" s="109">
        <v>64231.781016037166</v>
      </c>
    </row>
    <row r="12546" spans="1:5" x14ac:dyDescent="0.35">
      <c r="A12546" s="107" t="s">
        <v>5</v>
      </c>
      <c r="B12546" s="107" t="s">
        <v>200</v>
      </c>
      <c r="C12546" s="110">
        <v>5</v>
      </c>
      <c r="D12546" s="109">
        <v>1501.770600625706</v>
      </c>
      <c r="E12546" s="109">
        <v>107683.7287676869</v>
      </c>
    </row>
    <row r="12547" spans="1:5" x14ac:dyDescent="0.35">
      <c r="A12547" s="107" t="s">
        <v>5</v>
      </c>
      <c r="B12547" s="107" t="s">
        <v>200</v>
      </c>
      <c r="C12547" s="110">
        <v>6</v>
      </c>
      <c r="D12547" s="109">
        <v>1167.086250486286</v>
      </c>
      <c r="E12547" s="109">
        <v>72770.603406488517</v>
      </c>
    </row>
    <row r="12548" spans="1:5" x14ac:dyDescent="0.35">
      <c r="A12548" s="107" t="s">
        <v>5</v>
      </c>
      <c r="B12548" s="107" t="s">
        <v>200</v>
      </c>
      <c r="C12548" s="110">
        <v>7</v>
      </c>
      <c r="D12548" s="109">
        <v>2150.4186008960369</v>
      </c>
      <c r="E12548" s="109">
        <v>124985.0730577174</v>
      </c>
    </row>
    <row r="12549" spans="1:5" x14ac:dyDescent="0.35">
      <c r="A12549" s="107" t="s">
        <v>5</v>
      </c>
      <c r="B12549" s="107" t="s">
        <v>200</v>
      </c>
      <c r="C12549" s="110">
        <v>8</v>
      </c>
      <c r="D12549" s="109">
        <v>3053.0907012721482</v>
      </c>
      <c r="E12549" s="109">
        <v>186465.23725670061</v>
      </c>
    </row>
    <row r="12550" spans="1:5" x14ac:dyDescent="0.35">
      <c r="A12550" s="107" t="s">
        <v>5</v>
      </c>
      <c r="B12550" s="107" t="s">
        <v>200</v>
      </c>
      <c r="C12550" s="110">
        <v>9</v>
      </c>
      <c r="D12550" s="109">
        <v>2217.5604009239842</v>
      </c>
      <c r="E12550" s="109">
        <v>120233.46158229841</v>
      </c>
    </row>
    <row r="12551" spans="1:5" x14ac:dyDescent="0.35">
      <c r="A12551" s="107" t="s">
        <v>5</v>
      </c>
      <c r="B12551" s="107" t="s">
        <v>200</v>
      </c>
      <c r="C12551" s="110">
        <v>10</v>
      </c>
      <c r="D12551" s="109">
        <v>2494.1316909827792</v>
      </c>
      <c r="E12551" s="109">
        <v>67552.260483885082</v>
      </c>
    </row>
    <row r="12552" spans="1:5" x14ac:dyDescent="0.35">
      <c r="A12552" s="107" t="s">
        <v>5</v>
      </c>
      <c r="B12552" s="107" t="s">
        <v>200</v>
      </c>
      <c r="C12552" s="110">
        <v>11</v>
      </c>
      <c r="D12552" s="109">
        <v>2038.0948980167359</v>
      </c>
      <c r="E12552" s="109">
        <v>46491.610745842358</v>
      </c>
    </row>
    <row r="12553" spans="1:5" x14ac:dyDescent="0.35">
      <c r="A12553" s="107" t="s">
        <v>5</v>
      </c>
      <c r="B12553" s="107" t="s">
        <v>200</v>
      </c>
      <c r="C12553" s="110">
        <v>12</v>
      </c>
      <c r="D12553" s="109">
        <v>1773.414534284502</v>
      </c>
      <c r="E12553" s="109">
        <v>38347.768328735903</v>
      </c>
    </row>
    <row r="12554" spans="1:5" x14ac:dyDescent="0.35">
      <c r="A12554" s="107" t="s">
        <v>5</v>
      </c>
      <c r="B12554" s="107" t="s">
        <v>199</v>
      </c>
      <c r="C12554" s="110">
        <v>1</v>
      </c>
      <c r="D12554" s="109">
        <v>628.91390709586938</v>
      </c>
      <c r="E12554" s="109">
        <v>44403.596541585161</v>
      </c>
    </row>
    <row r="12555" spans="1:5" x14ac:dyDescent="0.35">
      <c r="A12555" s="107" t="s">
        <v>5</v>
      </c>
      <c r="B12555" s="107" t="s">
        <v>199</v>
      </c>
      <c r="C12555" s="110">
        <v>2</v>
      </c>
      <c r="D12555" s="109">
        <v>534.33403511233769</v>
      </c>
      <c r="E12555" s="109">
        <v>36074.390597848651</v>
      </c>
    </row>
    <row r="12556" spans="1:5" x14ac:dyDescent="0.35">
      <c r="A12556" s="107" t="s">
        <v>5</v>
      </c>
      <c r="B12556" s="107" t="s">
        <v>199</v>
      </c>
      <c r="C12556" s="110">
        <v>3</v>
      </c>
      <c r="D12556" s="109">
        <v>513.3522013247391</v>
      </c>
      <c r="E12556" s="109">
        <v>36058.030065997817</v>
      </c>
    </row>
    <row r="12557" spans="1:5" x14ac:dyDescent="0.35">
      <c r="A12557" s="107" t="s">
        <v>5</v>
      </c>
      <c r="B12557" s="107" t="s">
        <v>199</v>
      </c>
      <c r="C12557" s="110">
        <v>4</v>
      </c>
      <c r="D12557" s="109">
        <v>396.09469751977292</v>
      </c>
      <c r="E12557" s="109">
        <v>25988.165813157371</v>
      </c>
    </row>
    <row r="12558" spans="1:5" x14ac:dyDescent="0.35">
      <c r="A12558" s="107" t="s">
        <v>5</v>
      </c>
      <c r="B12558" s="107" t="s">
        <v>199</v>
      </c>
      <c r="C12558" s="110">
        <v>5</v>
      </c>
      <c r="D12558" s="109">
        <v>279.83995806330108</v>
      </c>
      <c r="E12558" s="109">
        <v>18693.763772646751</v>
      </c>
    </row>
    <row r="12559" spans="1:5" x14ac:dyDescent="0.35">
      <c r="A12559" s="107" t="s">
        <v>5</v>
      </c>
      <c r="B12559" s="107" t="s">
        <v>199</v>
      </c>
      <c r="C12559" s="110">
        <v>6</v>
      </c>
      <c r="D12559" s="109">
        <v>279.35943731757601</v>
      </c>
      <c r="E12559" s="109">
        <v>17293.552030999381</v>
      </c>
    </row>
    <row r="12560" spans="1:5" x14ac:dyDescent="0.35">
      <c r="A12560" s="107" t="s">
        <v>5</v>
      </c>
      <c r="B12560" s="107" t="s">
        <v>199</v>
      </c>
      <c r="C12560" s="110">
        <v>7</v>
      </c>
      <c r="D12560" s="109">
        <v>352.57044586339259</v>
      </c>
      <c r="E12560" s="109">
        <v>20614.463948475739</v>
      </c>
    </row>
    <row r="12561" spans="1:5" x14ac:dyDescent="0.35">
      <c r="A12561" s="107" t="s">
        <v>5</v>
      </c>
      <c r="B12561" s="107" t="s">
        <v>199</v>
      </c>
      <c r="C12561" s="110">
        <v>8</v>
      </c>
      <c r="D12561" s="109">
        <v>437.7991397981998</v>
      </c>
      <c r="E12561" s="109">
        <v>25543.531541414359</v>
      </c>
    </row>
    <row r="12562" spans="1:5" x14ac:dyDescent="0.35">
      <c r="A12562" s="107" t="s">
        <v>5</v>
      </c>
      <c r="B12562" s="107" t="s">
        <v>199</v>
      </c>
      <c r="C12562" s="110">
        <v>9</v>
      </c>
      <c r="D12562" s="109">
        <v>527.17952430734988</v>
      </c>
      <c r="E12562" s="109">
        <v>27055.76974109167</v>
      </c>
    </row>
    <row r="12563" spans="1:5" x14ac:dyDescent="0.35">
      <c r="A12563" s="107" t="s">
        <v>5</v>
      </c>
      <c r="B12563" s="107" t="s">
        <v>199</v>
      </c>
      <c r="C12563" s="110">
        <v>10</v>
      </c>
      <c r="D12563" s="109">
        <v>539.43965566762256</v>
      </c>
      <c r="E12563" s="109">
        <v>6083.2539910793657</v>
      </c>
    </row>
    <row r="12564" spans="1:5" x14ac:dyDescent="0.35">
      <c r="A12564" s="107" t="s">
        <v>5</v>
      </c>
      <c r="B12564" s="107" t="s">
        <v>199</v>
      </c>
      <c r="C12564" s="110">
        <v>11</v>
      </c>
      <c r="D12564" s="109">
        <v>571.67862656901957</v>
      </c>
      <c r="E12564" s="109">
        <v>1503.4770140067419</v>
      </c>
    </row>
    <row r="12565" spans="1:5" x14ac:dyDescent="0.35">
      <c r="A12565" s="107" t="s">
        <v>5</v>
      </c>
      <c r="B12565" s="107" t="s">
        <v>199</v>
      </c>
      <c r="C12565" s="110">
        <v>12</v>
      </c>
      <c r="D12565" s="109">
        <v>558.56701431153863</v>
      </c>
      <c r="E12565" s="109">
        <v>2644.6477179361982</v>
      </c>
    </row>
    <row r="12566" spans="1:5" x14ac:dyDescent="0.35">
      <c r="A12566" s="107" t="s">
        <v>5</v>
      </c>
      <c r="B12566" s="107" t="s">
        <v>198</v>
      </c>
      <c r="C12566" s="110">
        <v>1</v>
      </c>
      <c r="D12566" s="109">
        <v>757.83737302837926</v>
      </c>
      <c r="E12566" s="109">
        <v>58592.030048191227</v>
      </c>
    </row>
    <row r="12567" spans="1:5" x14ac:dyDescent="0.35">
      <c r="A12567" s="107" t="s">
        <v>5</v>
      </c>
      <c r="B12567" s="107" t="s">
        <v>198</v>
      </c>
      <c r="C12567" s="110">
        <v>2</v>
      </c>
      <c r="D12567" s="109">
        <v>573.89762367346782</v>
      </c>
      <c r="E12567" s="109">
        <v>42717.903142085117</v>
      </c>
    </row>
    <row r="12568" spans="1:5" x14ac:dyDescent="0.35">
      <c r="A12568" s="107" t="s">
        <v>5</v>
      </c>
      <c r="B12568" s="107" t="s">
        <v>198</v>
      </c>
      <c r="C12568" s="110">
        <v>3</v>
      </c>
      <c r="D12568" s="109">
        <v>526.55285824962493</v>
      </c>
      <c r="E12568" s="109">
        <v>42184.731316037403</v>
      </c>
    </row>
    <row r="12569" spans="1:5" x14ac:dyDescent="0.35">
      <c r="A12569" s="107" t="s">
        <v>5</v>
      </c>
      <c r="B12569" s="107" t="s">
        <v>198</v>
      </c>
      <c r="C12569" s="110">
        <v>4</v>
      </c>
      <c r="D12569" s="109">
        <v>360.73344857129553</v>
      </c>
      <c r="E12569" s="109">
        <v>26463.34415212334</v>
      </c>
    </row>
    <row r="12570" spans="1:5" x14ac:dyDescent="0.35">
      <c r="A12570" s="107" t="s">
        <v>5</v>
      </c>
      <c r="B12570" s="107" t="s">
        <v>198</v>
      </c>
      <c r="C12570" s="110">
        <v>5</v>
      </c>
      <c r="D12570" s="109">
        <v>233.51632437036449</v>
      </c>
      <c r="E12570" s="109">
        <v>18236.03730835989</v>
      </c>
    </row>
    <row r="12571" spans="1:5" x14ac:dyDescent="0.35">
      <c r="A12571" s="107" t="s">
        <v>5</v>
      </c>
      <c r="B12571" s="107" t="s">
        <v>198</v>
      </c>
      <c r="C12571" s="110">
        <v>6</v>
      </c>
      <c r="D12571" s="109">
        <v>150.58117502035199</v>
      </c>
      <c r="E12571" s="109">
        <v>10343.433211732199</v>
      </c>
    </row>
    <row r="12572" spans="1:5" x14ac:dyDescent="0.35">
      <c r="A12572" s="107" t="s">
        <v>5</v>
      </c>
      <c r="B12572" s="107" t="s">
        <v>198</v>
      </c>
      <c r="C12572" s="110">
        <v>7</v>
      </c>
      <c r="D12572" s="109">
        <v>198.6045322197493</v>
      </c>
      <c r="E12572" s="109">
        <v>12503.90920284431</v>
      </c>
    </row>
    <row r="12573" spans="1:5" x14ac:dyDescent="0.35">
      <c r="A12573" s="107" t="s">
        <v>5</v>
      </c>
      <c r="B12573" s="107" t="s">
        <v>198</v>
      </c>
      <c r="C12573" s="110">
        <v>8</v>
      </c>
      <c r="D12573" s="109">
        <v>318.10847695787749</v>
      </c>
      <c r="E12573" s="109">
        <v>20511.987412435479</v>
      </c>
    </row>
    <row r="12574" spans="1:5" x14ac:dyDescent="0.35">
      <c r="A12574" s="107" t="s">
        <v>5</v>
      </c>
      <c r="B12574" s="107" t="s">
        <v>198</v>
      </c>
      <c r="C12574" s="110">
        <v>9</v>
      </c>
      <c r="D12574" s="109">
        <v>438.94901336126992</v>
      </c>
      <c r="E12574" s="109">
        <v>22538.669014529729</v>
      </c>
    </row>
    <row r="12575" spans="1:5" x14ac:dyDescent="0.35">
      <c r="A12575" s="107" t="s">
        <v>5</v>
      </c>
      <c r="B12575" s="107" t="s">
        <v>198</v>
      </c>
      <c r="C12575" s="110">
        <v>10</v>
      </c>
      <c r="D12575" s="109">
        <v>596.88996195535583</v>
      </c>
      <c r="E12575" s="109">
        <v>5867.7077743179843</v>
      </c>
    </row>
    <row r="12576" spans="1:5" x14ac:dyDescent="0.35">
      <c r="A12576" s="107" t="s">
        <v>5</v>
      </c>
      <c r="B12576" s="107" t="s">
        <v>198</v>
      </c>
      <c r="C12576" s="110">
        <v>11</v>
      </c>
      <c r="D12576" s="109">
        <v>634.75794766510023</v>
      </c>
      <c r="E12576" s="109">
        <v>1422.923376565426</v>
      </c>
    </row>
    <row r="12577" spans="1:5" x14ac:dyDescent="0.35">
      <c r="A12577" s="107" t="s">
        <v>5</v>
      </c>
      <c r="B12577" s="107" t="s">
        <v>198</v>
      </c>
      <c r="C12577" s="110">
        <v>12</v>
      </c>
      <c r="D12577" s="109">
        <v>640.49941632677962</v>
      </c>
      <c r="E12577" s="109">
        <v>2833.5916683829819</v>
      </c>
    </row>
    <row r="12578" spans="1:5" x14ac:dyDescent="0.35">
      <c r="A12578" s="107" t="s">
        <v>5</v>
      </c>
      <c r="B12578" s="107" t="s">
        <v>197</v>
      </c>
      <c r="C12578" s="110">
        <v>1</v>
      </c>
      <c r="D12578" s="109">
        <v>925.86122075844594</v>
      </c>
      <c r="E12578" s="109">
        <v>68165.685292203329</v>
      </c>
    </row>
    <row r="12579" spans="1:5" x14ac:dyDescent="0.35">
      <c r="A12579" s="107" t="s">
        <v>5</v>
      </c>
      <c r="B12579" s="107" t="s">
        <v>197</v>
      </c>
      <c r="C12579" s="110">
        <v>2</v>
      </c>
      <c r="D12579" s="109">
        <v>740.60579547131533</v>
      </c>
      <c r="E12579" s="109">
        <v>52541.408694717218</v>
      </c>
    </row>
    <row r="12580" spans="1:5" x14ac:dyDescent="0.35">
      <c r="A12580" s="107" t="s">
        <v>5</v>
      </c>
      <c r="B12580" s="107" t="s">
        <v>197</v>
      </c>
      <c r="C12580" s="110">
        <v>3</v>
      </c>
      <c r="D12580" s="109">
        <v>671.88079401885591</v>
      </c>
      <c r="E12580" s="109">
        <v>50385.617117357229</v>
      </c>
    </row>
    <row r="12581" spans="1:5" x14ac:dyDescent="0.35">
      <c r="A12581" s="107" t="s">
        <v>5</v>
      </c>
      <c r="B12581" s="107" t="s">
        <v>197</v>
      </c>
      <c r="C12581" s="110">
        <v>4</v>
      </c>
      <c r="D12581" s="109">
        <v>440.58326083415358</v>
      </c>
      <c r="E12581" s="109">
        <v>30643.51859757123</v>
      </c>
    </row>
    <row r="12582" spans="1:5" x14ac:dyDescent="0.35">
      <c r="A12582" s="107" t="s">
        <v>5</v>
      </c>
      <c r="B12582" s="107" t="s">
        <v>197</v>
      </c>
      <c r="C12582" s="110">
        <v>5</v>
      </c>
      <c r="D12582" s="109">
        <v>236.83770387743371</v>
      </c>
      <c r="E12582" s="109">
        <v>17135.46637643069</v>
      </c>
    </row>
    <row r="12583" spans="1:5" x14ac:dyDescent="0.35">
      <c r="A12583" s="107" t="s">
        <v>5</v>
      </c>
      <c r="B12583" s="107" t="s">
        <v>197</v>
      </c>
      <c r="C12583" s="110">
        <v>6</v>
      </c>
      <c r="D12583" s="109">
        <v>163.1705825503638</v>
      </c>
      <c r="E12583" s="109">
        <v>10308.703842173851</v>
      </c>
    </row>
    <row r="12584" spans="1:5" x14ac:dyDescent="0.35">
      <c r="A12584" s="107" t="s">
        <v>5</v>
      </c>
      <c r="B12584" s="107" t="s">
        <v>197</v>
      </c>
      <c r="C12584" s="110">
        <v>7</v>
      </c>
      <c r="D12584" s="109">
        <v>236.4794082914637</v>
      </c>
      <c r="E12584" s="109">
        <v>13662.25227841832</v>
      </c>
    </row>
    <row r="12585" spans="1:5" x14ac:dyDescent="0.35">
      <c r="A12585" s="107" t="s">
        <v>5</v>
      </c>
      <c r="B12585" s="107" t="s">
        <v>197</v>
      </c>
      <c r="C12585" s="110">
        <v>8</v>
      </c>
      <c r="D12585" s="109">
        <v>364.83004112941848</v>
      </c>
      <c r="E12585" s="109">
        <v>21645.381328041742</v>
      </c>
    </row>
    <row r="12586" spans="1:5" x14ac:dyDescent="0.35">
      <c r="A12586" s="107" t="s">
        <v>5</v>
      </c>
      <c r="B12586" s="107" t="s">
        <v>197</v>
      </c>
      <c r="C12586" s="110">
        <v>9</v>
      </c>
      <c r="D12586" s="109">
        <v>530.38790345666655</v>
      </c>
      <c r="E12586" s="109">
        <v>25551.875399192439</v>
      </c>
    </row>
    <row r="12587" spans="1:5" x14ac:dyDescent="0.35">
      <c r="A12587" s="107" t="s">
        <v>5</v>
      </c>
      <c r="B12587" s="107" t="s">
        <v>197</v>
      </c>
      <c r="C12587" s="110">
        <v>10</v>
      </c>
      <c r="D12587" s="109">
        <v>680.45588690492423</v>
      </c>
      <c r="E12587" s="109">
        <v>6890.5096181112667</v>
      </c>
    </row>
    <row r="12588" spans="1:5" x14ac:dyDescent="0.35">
      <c r="A12588" s="107" t="s">
        <v>5</v>
      </c>
      <c r="B12588" s="107" t="s">
        <v>197</v>
      </c>
      <c r="C12588" s="110">
        <v>11</v>
      </c>
      <c r="D12588" s="109">
        <v>699.35941563983511</v>
      </c>
      <c r="E12588" s="109">
        <v>2620.9497707735518</v>
      </c>
    </row>
    <row r="12589" spans="1:5" x14ac:dyDescent="0.35">
      <c r="A12589" s="107" t="s">
        <v>5</v>
      </c>
      <c r="B12589" s="107" t="s">
        <v>197</v>
      </c>
      <c r="C12589" s="110">
        <v>12</v>
      </c>
      <c r="D12589" s="109">
        <v>794.9975464827736</v>
      </c>
      <c r="E12589" s="109">
        <v>4519.2639559945019</v>
      </c>
    </row>
    <row r="12590" spans="1:5" x14ac:dyDescent="0.35">
      <c r="A12590" s="107" t="s">
        <v>5</v>
      </c>
      <c r="B12590" s="107" t="s">
        <v>196</v>
      </c>
      <c r="C12590" s="110">
        <v>1</v>
      </c>
      <c r="D12590" s="109">
        <v>820.11912710526292</v>
      </c>
      <c r="E12590" s="109">
        <v>63380.00484630296</v>
      </c>
    </row>
    <row r="12591" spans="1:5" x14ac:dyDescent="0.35">
      <c r="A12591" s="107" t="s">
        <v>5</v>
      </c>
      <c r="B12591" s="107" t="s">
        <v>196</v>
      </c>
      <c r="C12591" s="110">
        <v>2</v>
      </c>
      <c r="D12591" s="109">
        <v>924.24114210112248</v>
      </c>
      <c r="E12591" s="109">
        <v>68506.676527454518</v>
      </c>
    </row>
    <row r="12592" spans="1:5" x14ac:dyDescent="0.35">
      <c r="A12592" s="107" t="s">
        <v>5</v>
      </c>
      <c r="B12592" s="107" t="s">
        <v>196</v>
      </c>
      <c r="C12592" s="110">
        <v>3</v>
      </c>
      <c r="D12592" s="109">
        <v>597.4149934720341</v>
      </c>
      <c r="E12592" s="109">
        <v>46657.063364401627</v>
      </c>
    </row>
    <row r="12593" spans="1:5" x14ac:dyDescent="0.35">
      <c r="A12593" s="107" t="s">
        <v>5</v>
      </c>
      <c r="B12593" s="107" t="s">
        <v>196</v>
      </c>
      <c r="C12593" s="110">
        <v>4</v>
      </c>
      <c r="D12593" s="109">
        <v>391.43795098627493</v>
      </c>
      <c r="E12593" s="109">
        <v>28265.004953186581</v>
      </c>
    </row>
    <row r="12594" spans="1:5" x14ac:dyDescent="0.35">
      <c r="A12594" s="107" t="s">
        <v>5</v>
      </c>
      <c r="B12594" s="107" t="s">
        <v>196</v>
      </c>
      <c r="C12594" s="110">
        <v>5</v>
      </c>
      <c r="D12594" s="109">
        <v>211.25386384198401</v>
      </c>
      <c r="E12594" s="109">
        <v>15850.75332801914</v>
      </c>
    </row>
    <row r="12595" spans="1:5" x14ac:dyDescent="0.35">
      <c r="A12595" s="107" t="s">
        <v>5</v>
      </c>
      <c r="B12595" s="107" t="s">
        <v>196</v>
      </c>
      <c r="C12595" s="110">
        <v>6</v>
      </c>
      <c r="D12595" s="109">
        <v>153.10974011180119</v>
      </c>
      <c r="E12595" s="109">
        <v>10125.26613373359</v>
      </c>
    </row>
    <row r="12596" spans="1:5" x14ac:dyDescent="0.35">
      <c r="A12596" s="107" t="s">
        <v>5</v>
      </c>
      <c r="B12596" s="107" t="s">
        <v>196</v>
      </c>
      <c r="C12596" s="110">
        <v>7</v>
      </c>
      <c r="D12596" s="109">
        <v>221.8241832172175</v>
      </c>
      <c r="E12596" s="109">
        <v>13392.372242888539</v>
      </c>
    </row>
    <row r="12597" spans="1:5" x14ac:dyDescent="0.35">
      <c r="A12597" s="107" t="s">
        <v>5</v>
      </c>
      <c r="B12597" s="107" t="s">
        <v>196</v>
      </c>
      <c r="C12597" s="110">
        <v>8</v>
      </c>
      <c r="D12597" s="109">
        <v>324.35694409514048</v>
      </c>
      <c r="E12597" s="109">
        <v>19906.02470166911</v>
      </c>
    </row>
    <row r="12598" spans="1:5" x14ac:dyDescent="0.35">
      <c r="A12598" s="107" t="s">
        <v>5</v>
      </c>
      <c r="B12598" s="107" t="s">
        <v>196</v>
      </c>
      <c r="C12598" s="110">
        <v>9</v>
      </c>
      <c r="D12598" s="109">
        <v>483.6242420679489</v>
      </c>
      <c r="E12598" s="109">
        <v>23925.343466950671</v>
      </c>
    </row>
    <row r="12599" spans="1:5" x14ac:dyDescent="0.35">
      <c r="A12599" s="107" t="s">
        <v>5</v>
      </c>
      <c r="B12599" s="107" t="s">
        <v>196</v>
      </c>
      <c r="C12599" s="110">
        <v>10</v>
      </c>
      <c r="D12599" s="109">
        <v>635.77408025906982</v>
      </c>
      <c r="E12599" s="109">
        <v>6372.8478309497359</v>
      </c>
    </row>
    <row r="12600" spans="1:5" x14ac:dyDescent="0.35">
      <c r="A12600" s="107" t="s">
        <v>5</v>
      </c>
      <c r="B12600" s="107" t="s">
        <v>196</v>
      </c>
      <c r="C12600" s="110">
        <v>11</v>
      </c>
      <c r="D12600" s="109">
        <v>480.33122822066031</v>
      </c>
      <c r="E12600" s="109">
        <v>1802.145075937811</v>
      </c>
    </row>
    <row r="12601" spans="1:5" x14ac:dyDescent="0.35">
      <c r="A12601" s="107" t="s">
        <v>5</v>
      </c>
      <c r="B12601" s="107" t="s">
        <v>196</v>
      </c>
      <c r="C12601" s="110">
        <v>12</v>
      </c>
      <c r="D12601" s="109">
        <v>732.5356551048244</v>
      </c>
      <c r="E12601" s="109">
        <v>4494.3818854275214</v>
      </c>
    </row>
    <row r="12602" spans="1:5" x14ac:dyDescent="0.35">
      <c r="A12602" s="107" t="s">
        <v>5</v>
      </c>
      <c r="B12602" s="107" t="s">
        <v>195</v>
      </c>
      <c r="C12602" s="110">
        <v>1</v>
      </c>
      <c r="D12602" s="109">
        <v>353.4635970957338</v>
      </c>
      <c r="E12602" s="109">
        <v>26380.427546127288</v>
      </c>
    </row>
    <row r="12603" spans="1:5" x14ac:dyDescent="0.35">
      <c r="A12603" s="107" t="s">
        <v>5</v>
      </c>
      <c r="B12603" s="107" t="s">
        <v>195</v>
      </c>
      <c r="C12603" s="110">
        <v>2</v>
      </c>
      <c r="D12603" s="109">
        <v>297.42770134898473</v>
      </c>
      <c r="E12603" s="109">
        <v>21385.61105024791</v>
      </c>
    </row>
    <row r="12604" spans="1:5" x14ac:dyDescent="0.35">
      <c r="A12604" s="107" t="s">
        <v>5</v>
      </c>
      <c r="B12604" s="107" t="s">
        <v>195</v>
      </c>
      <c r="C12604" s="110">
        <v>3</v>
      </c>
      <c r="D12604" s="109">
        <v>299.55360889174682</v>
      </c>
      <c r="E12604" s="109">
        <v>23040.654636257979</v>
      </c>
    </row>
    <row r="12605" spans="1:5" x14ac:dyDescent="0.35">
      <c r="A12605" s="107" t="s">
        <v>5</v>
      </c>
      <c r="B12605" s="107" t="s">
        <v>195</v>
      </c>
      <c r="C12605" s="110">
        <v>4</v>
      </c>
      <c r="D12605" s="109">
        <v>199.5518443522686</v>
      </c>
      <c r="E12605" s="109">
        <v>14130.2973750703</v>
      </c>
    </row>
    <row r="12606" spans="1:5" x14ac:dyDescent="0.35">
      <c r="A12606" s="107" t="s">
        <v>5</v>
      </c>
      <c r="B12606" s="107" t="s">
        <v>195</v>
      </c>
      <c r="C12606" s="110">
        <v>5</v>
      </c>
      <c r="D12606" s="109">
        <v>853.76836479593635</v>
      </c>
      <c r="E12606" s="109">
        <v>62864.226272437787</v>
      </c>
    </row>
    <row r="12607" spans="1:5" x14ac:dyDescent="0.35">
      <c r="A12607" s="107" t="s">
        <v>5</v>
      </c>
      <c r="B12607" s="107" t="s">
        <v>195</v>
      </c>
      <c r="C12607" s="110">
        <v>6</v>
      </c>
      <c r="D12607" s="109">
        <v>782.6735402589776</v>
      </c>
      <c r="E12607" s="109">
        <v>49691.563072489524</v>
      </c>
    </row>
    <row r="12608" spans="1:5" x14ac:dyDescent="0.35">
      <c r="A12608" s="107" t="s">
        <v>5</v>
      </c>
      <c r="B12608" s="107" t="s">
        <v>195</v>
      </c>
      <c r="C12608" s="110">
        <v>7</v>
      </c>
      <c r="D12608" s="109">
        <v>1057.0345862614181</v>
      </c>
      <c r="E12608" s="109">
        <v>61831.318185832497</v>
      </c>
    </row>
    <row r="12609" spans="1:5" x14ac:dyDescent="0.35">
      <c r="A12609" s="107" t="s">
        <v>5</v>
      </c>
      <c r="B12609" s="107" t="s">
        <v>195</v>
      </c>
      <c r="C12609" s="110">
        <v>8</v>
      </c>
      <c r="D12609" s="109">
        <v>1463.2720029562161</v>
      </c>
      <c r="E12609" s="109">
        <v>87851.881124019419</v>
      </c>
    </row>
    <row r="12610" spans="1:5" x14ac:dyDescent="0.35">
      <c r="A12610" s="107" t="s">
        <v>5</v>
      </c>
      <c r="B12610" s="107" t="s">
        <v>195</v>
      </c>
      <c r="C12610" s="110">
        <v>9</v>
      </c>
      <c r="D12610" s="109">
        <v>1902.082162532929</v>
      </c>
      <c r="E12610" s="109">
        <v>99569.996254597325</v>
      </c>
    </row>
    <row r="12611" spans="1:5" x14ac:dyDescent="0.35">
      <c r="A12611" s="107" t="s">
        <v>5</v>
      </c>
      <c r="B12611" s="107" t="s">
        <v>195</v>
      </c>
      <c r="C12611" s="110">
        <v>10</v>
      </c>
      <c r="D12611" s="109">
        <v>2371.1533321150741</v>
      </c>
      <c r="E12611" s="109">
        <v>28657.524627082999</v>
      </c>
    </row>
    <row r="12612" spans="1:5" x14ac:dyDescent="0.35">
      <c r="A12612" s="107" t="s">
        <v>5</v>
      </c>
      <c r="B12612" s="107" t="s">
        <v>195</v>
      </c>
      <c r="C12612" s="110">
        <v>11</v>
      </c>
      <c r="D12612" s="109">
        <v>2536.2195511599052</v>
      </c>
      <c r="E12612" s="109">
        <v>13970.0845628224</v>
      </c>
    </row>
    <row r="12613" spans="1:5" x14ac:dyDescent="0.35">
      <c r="A12613" s="107" t="s">
        <v>5</v>
      </c>
      <c r="B12613" s="107" t="s">
        <v>195</v>
      </c>
      <c r="C12613" s="110">
        <v>12</v>
      </c>
      <c r="D12613" s="109">
        <v>2769.4709231235479</v>
      </c>
      <c r="E12613" s="109">
        <v>22961.745216735661</v>
      </c>
    </row>
    <row r="12614" spans="1:5" x14ac:dyDescent="0.35">
      <c r="A12614" s="107" t="s">
        <v>5</v>
      </c>
      <c r="B12614" s="107" t="s">
        <v>194</v>
      </c>
      <c r="C12614" s="110">
        <v>1</v>
      </c>
      <c r="D12614" s="109">
        <v>925.86122075844594</v>
      </c>
      <c r="E12614" s="109">
        <v>68165.685292203329</v>
      </c>
    </row>
    <row r="12615" spans="1:5" x14ac:dyDescent="0.35">
      <c r="A12615" s="107" t="s">
        <v>5</v>
      </c>
      <c r="B12615" s="107" t="s">
        <v>194</v>
      </c>
      <c r="C12615" s="110">
        <v>2</v>
      </c>
      <c r="D12615" s="109">
        <v>740.60579547131533</v>
      </c>
      <c r="E12615" s="109">
        <v>52541.408694717218</v>
      </c>
    </row>
    <row r="12616" spans="1:5" x14ac:dyDescent="0.35">
      <c r="A12616" s="107" t="s">
        <v>5</v>
      </c>
      <c r="B12616" s="107" t="s">
        <v>194</v>
      </c>
      <c r="C12616" s="110">
        <v>3</v>
      </c>
      <c r="D12616" s="109">
        <v>671.88079401885591</v>
      </c>
      <c r="E12616" s="109">
        <v>50385.617117357229</v>
      </c>
    </row>
    <row r="12617" spans="1:5" x14ac:dyDescent="0.35">
      <c r="A12617" s="107" t="s">
        <v>5</v>
      </c>
      <c r="B12617" s="107" t="s">
        <v>194</v>
      </c>
      <c r="C12617" s="110">
        <v>4</v>
      </c>
      <c r="D12617" s="109">
        <v>440.58326083415358</v>
      </c>
      <c r="E12617" s="109">
        <v>30643.51859757123</v>
      </c>
    </row>
    <row r="12618" spans="1:5" x14ac:dyDescent="0.35">
      <c r="A12618" s="107" t="s">
        <v>5</v>
      </c>
      <c r="B12618" s="107" t="s">
        <v>194</v>
      </c>
      <c r="C12618" s="110">
        <v>5</v>
      </c>
      <c r="D12618" s="109">
        <v>236.83770387743371</v>
      </c>
      <c r="E12618" s="109">
        <v>17135.46637643069</v>
      </c>
    </row>
    <row r="12619" spans="1:5" x14ac:dyDescent="0.35">
      <c r="A12619" s="107" t="s">
        <v>5</v>
      </c>
      <c r="B12619" s="107" t="s">
        <v>194</v>
      </c>
      <c r="C12619" s="110">
        <v>6</v>
      </c>
      <c r="D12619" s="109">
        <v>163.1705825503638</v>
      </c>
      <c r="E12619" s="109">
        <v>10308.703842173851</v>
      </c>
    </row>
    <row r="12620" spans="1:5" x14ac:dyDescent="0.35">
      <c r="A12620" s="107" t="s">
        <v>5</v>
      </c>
      <c r="B12620" s="107" t="s">
        <v>194</v>
      </c>
      <c r="C12620" s="110">
        <v>7</v>
      </c>
      <c r="D12620" s="109">
        <v>236.4794082914637</v>
      </c>
      <c r="E12620" s="109">
        <v>13662.25227841832</v>
      </c>
    </row>
    <row r="12621" spans="1:5" x14ac:dyDescent="0.35">
      <c r="A12621" s="107" t="s">
        <v>5</v>
      </c>
      <c r="B12621" s="107" t="s">
        <v>194</v>
      </c>
      <c r="C12621" s="110">
        <v>8</v>
      </c>
      <c r="D12621" s="109">
        <v>364.83004112941848</v>
      </c>
      <c r="E12621" s="109">
        <v>21645.381328041742</v>
      </c>
    </row>
    <row r="12622" spans="1:5" x14ac:dyDescent="0.35">
      <c r="A12622" s="107" t="s">
        <v>5</v>
      </c>
      <c r="B12622" s="107" t="s">
        <v>194</v>
      </c>
      <c r="C12622" s="110">
        <v>9</v>
      </c>
      <c r="D12622" s="109">
        <v>530.38790345666655</v>
      </c>
      <c r="E12622" s="109">
        <v>25551.875399192439</v>
      </c>
    </row>
    <row r="12623" spans="1:5" x14ac:dyDescent="0.35">
      <c r="A12623" s="107" t="s">
        <v>5</v>
      </c>
      <c r="B12623" s="107" t="s">
        <v>194</v>
      </c>
      <c r="C12623" s="110">
        <v>10</v>
      </c>
      <c r="D12623" s="109">
        <v>701.14819694678249</v>
      </c>
      <c r="E12623" s="109">
        <v>6890.5096181112667</v>
      </c>
    </row>
    <row r="12624" spans="1:5" x14ac:dyDescent="0.35">
      <c r="A12624" s="107" t="s">
        <v>5</v>
      </c>
      <c r="B12624" s="107" t="s">
        <v>194</v>
      </c>
      <c r="C12624" s="110">
        <v>11</v>
      </c>
      <c r="D12624" s="109">
        <v>696.53390149788186</v>
      </c>
      <c r="E12624" s="109">
        <v>2620.9497707735518</v>
      </c>
    </row>
    <row r="12625" spans="1:5" x14ac:dyDescent="0.35">
      <c r="A12625" s="107" t="s">
        <v>5</v>
      </c>
      <c r="B12625" s="107" t="s">
        <v>194</v>
      </c>
      <c r="C12625" s="110">
        <v>12</v>
      </c>
      <c r="D12625" s="109">
        <v>787.08539563028046</v>
      </c>
      <c r="E12625" s="109">
        <v>4519.2639559945019</v>
      </c>
    </row>
    <row r="12626" spans="1:5" x14ac:dyDescent="0.35">
      <c r="A12626" s="107" t="s">
        <v>5</v>
      </c>
      <c r="B12626" s="107" t="s">
        <v>193</v>
      </c>
      <c r="C12626" s="110">
        <v>1</v>
      </c>
      <c r="D12626" s="109">
        <v>1093.2483261544451</v>
      </c>
      <c r="E12626" s="109">
        <v>78883.515545577902</v>
      </c>
    </row>
    <row r="12627" spans="1:5" x14ac:dyDescent="0.35">
      <c r="A12627" s="107" t="s">
        <v>5</v>
      </c>
      <c r="B12627" s="107" t="s">
        <v>193</v>
      </c>
      <c r="C12627" s="110">
        <v>2</v>
      </c>
      <c r="D12627" s="109">
        <v>930.28079155887463</v>
      </c>
      <c r="E12627" s="109">
        <v>64289.8103631755</v>
      </c>
    </row>
    <row r="12628" spans="1:5" x14ac:dyDescent="0.35">
      <c r="A12628" s="107" t="s">
        <v>5</v>
      </c>
      <c r="B12628" s="107" t="s">
        <v>193</v>
      </c>
      <c r="C12628" s="110">
        <v>3</v>
      </c>
      <c r="D12628" s="109">
        <v>856.09639560617131</v>
      </c>
      <c r="E12628" s="109">
        <v>62228.164732665733</v>
      </c>
    </row>
    <row r="12629" spans="1:5" x14ac:dyDescent="0.35">
      <c r="A12629" s="107" t="s">
        <v>5</v>
      </c>
      <c r="B12629" s="107" t="s">
        <v>193</v>
      </c>
      <c r="C12629" s="110">
        <v>4</v>
      </c>
      <c r="D12629" s="109">
        <v>528.10314935170106</v>
      </c>
      <c r="E12629" s="109">
        <v>35769.952915881528</v>
      </c>
    </row>
    <row r="12630" spans="1:5" x14ac:dyDescent="0.35">
      <c r="A12630" s="107" t="s">
        <v>5</v>
      </c>
      <c r="B12630" s="107" t="s">
        <v>193</v>
      </c>
      <c r="C12630" s="110">
        <v>5</v>
      </c>
      <c r="D12630" s="109">
        <v>376.16963985895018</v>
      </c>
      <c r="E12630" s="109">
        <v>26045.314302403101</v>
      </c>
    </row>
    <row r="12631" spans="1:5" x14ac:dyDescent="0.35">
      <c r="A12631" s="107" t="s">
        <v>5</v>
      </c>
      <c r="B12631" s="107" t="s">
        <v>193</v>
      </c>
      <c r="C12631" s="110">
        <v>6</v>
      </c>
      <c r="D12631" s="109">
        <v>305.26048266122052</v>
      </c>
      <c r="E12631" s="109">
        <v>19098.591898483111</v>
      </c>
    </row>
    <row r="12632" spans="1:5" x14ac:dyDescent="0.35">
      <c r="A12632" s="107" t="s">
        <v>5</v>
      </c>
      <c r="B12632" s="107" t="s">
        <v>193</v>
      </c>
      <c r="C12632" s="110">
        <v>7</v>
      </c>
      <c r="D12632" s="109">
        <v>421.37164833800603</v>
      </c>
      <c r="E12632" s="109">
        <v>24682.263692144501</v>
      </c>
    </row>
    <row r="12633" spans="1:5" x14ac:dyDescent="0.35">
      <c r="A12633" s="107" t="s">
        <v>5</v>
      </c>
      <c r="B12633" s="107" t="s">
        <v>193</v>
      </c>
      <c r="C12633" s="110">
        <v>8</v>
      </c>
      <c r="D12633" s="109">
        <v>550.68528302161246</v>
      </c>
      <c r="E12633" s="109">
        <v>32568.547101681481</v>
      </c>
    </row>
    <row r="12634" spans="1:5" x14ac:dyDescent="0.35">
      <c r="A12634" s="107" t="s">
        <v>5</v>
      </c>
      <c r="B12634" s="107" t="s">
        <v>193</v>
      </c>
      <c r="C12634" s="110">
        <v>9</v>
      </c>
      <c r="D12634" s="109">
        <v>742.23625000205004</v>
      </c>
      <c r="E12634" s="109">
        <v>37673.244506579598</v>
      </c>
    </row>
    <row r="12635" spans="1:5" x14ac:dyDescent="0.35">
      <c r="A12635" s="107" t="s">
        <v>5</v>
      </c>
      <c r="B12635" s="107" t="s">
        <v>193</v>
      </c>
      <c r="C12635" s="110">
        <v>10</v>
      </c>
      <c r="D12635" s="109">
        <v>809.19644795877753</v>
      </c>
      <c r="E12635" s="109">
        <v>8802.8803091989084</v>
      </c>
    </row>
    <row r="12636" spans="1:5" x14ac:dyDescent="0.35">
      <c r="A12636" s="107" t="s">
        <v>5</v>
      </c>
      <c r="B12636" s="107" t="s">
        <v>193</v>
      </c>
      <c r="C12636" s="110">
        <v>11</v>
      </c>
      <c r="D12636" s="109">
        <v>850.54929607964175</v>
      </c>
      <c r="E12636" s="109">
        <v>2247.0576459657841</v>
      </c>
    </row>
    <row r="12637" spans="1:5" x14ac:dyDescent="0.35">
      <c r="A12637" s="107" t="s">
        <v>5</v>
      </c>
      <c r="B12637" s="107" t="s">
        <v>193</v>
      </c>
      <c r="C12637" s="110">
        <v>12</v>
      </c>
      <c r="D12637" s="109">
        <v>952.6796870054784</v>
      </c>
      <c r="E12637" s="109">
        <v>4637.1170425195833</v>
      </c>
    </row>
    <row r="12638" spans="1:5" x14ac:dyDescent="0.35">
      <c r="A12638" s="107" t="s">
        <v>5</v>
      </c>
      <c r="B12638" s="107" t="s">
        <v>192</v>
      </c>
      <c r="C12638" s="110">
        <v>1</v>
      </c>
      <c r="D12638" s="109">
        <v>939.19944771113046</v>
      </c>
      <c r="E12638" s="109">
        <v>72598.367302340994</v>
      </c>
    </row>
    <row r="12639" spans="1:5" x14ac:dyDescent="0.35">
      <c r="A12639" s="107" t="s">
        <v>5</v>
      </c>
      <c r="B12639" s="107" t="s">
        <v>192</v>
      </c>
      <c r="C12639" s="110">
        <v>2</v>
      </c>
      <c r="D12639" s="109">
        <v>749.23068194411974</v>
      </c>
      <c r="E12639" s="109">
        <v>55523.487565041738</v>
      </c>
    </row>
    <row r="12640" spans="1:5" x14ac:dyDescent="0.35">
      <c r="A12640" s="107" t="s">
        <v>5</v>
      </c>
      <c r="B12640" s="107" t="s">
        <v>192</v>
      </c>
      <c r="C12640" s="110">
        <v>3</v>
      </c>
      <c r="D12640" s="109">
        <v>679.21794987231169</v>
      </c>
      <c r="E12640" s="109">
        <v>53047.961454766613</v>
      </c>
    </row>
    <row r="12641" spans="1:5" x14ac:dyDescent="0.35">
      <c r="A12641" s="107" t="s">
        <v>5</v>
      </c>
      <c r="B12641" s="107" t="s">
        <v>192</v>
      </c>
      <c r="C12641" s="110">
        <v>4</v>
      </c>
      <c r="D12641" s="109">
        <v>452.10031157499128</v>
      </c>
      <c r="E12641" s="109">
        <v>32621.307537160621</v>
      </c>
    </row>
    <row r="12642" spans="1:5" x14ac:dyDescent="0.35">
      <c r="A12642" s="107" t="s">
        <v>5</v>
      </c>
      <c r="B12642" s="107" t="s">
        <v>192</v>
      </c>
      <c r="C12642" s="110">
        <v>5</v>
      </c>
      <c r="D12642" s="109">
        <v>303.80969217356773</v>
      </c>
      <c r="E12642" s="109">
        <v>22795.086888350881</v>
      </c>
    </row>
    <row r="12643" spans="1:5" x14ac:dyDescent="0.35">
      <c r="A12643" s="107" t="s">
        <v>5</v>
      </c>
      <c r="B12643" s="107" t="s">
        <v>192</v>
      </c>
      <c r="C12643" s="110">
        <v>6</v>
      </c>
      <c r="D12643" s="109">
        <v>177.07150925584429</v>
      </c>
      <c r="E12643" s="109">
        <v>11709.66895153832</v>
      </c>
    </row>
    <row r="12644" spans="1:5" x14ac:dyDescent="0.35">
      <c r="A12644" s="107" t="s">
        <v>5</v>
      </c>
      <c r="B12644" s="107" t="s">
        <v>192</v>
      </c>
      <c r="C12644" s="110">
        <v>7</v>
      </c>
      <c r="D12644" s="109">
        <v>255.8271314788943</v>
      </c>
      <c r="E12644" s="109">
        <v>15444.80163902704</v>
      </c>
    </row>
    <row r="12645" spans="1:5" x14ac:dyDescent="0.35">
      <c r="A12645" s="107" t="s">
        <v>5</v>
      </c>
      <c r="B12645" s="107" t="s">
        <v>192</v>
      </c>
      <c r="C12645" s="110">
        <v>8</v>
      </c>
      <c r="D12645" s="109">
        <v>363.60919947028248</v>
      </c>
      <c r="E12645" s="109">
        <v>22317.817328247751</v>
      </c>
    </row>
    <row r="12646" spans="1:5" x14ac:dyDescent="0.35">
      <c r="A12646" s="107" t="s">
        <v>5</v>
      </c>
      <c r="B12646" s="107" t="s">
        <v>192</v>
      </c>
      <c r="C12646" s="110">
        <v>9</v>
      </c>
      <c r="D12646" s="109">
        <v>510.1119663236542</v>
      </c>
      <c r="E12646" s="109">
        <v>25294.260060701221</v>
      </c>
    </row>
    <row r="12647" spans="1:5" x14ac:dyDescent="0.35">
      <c r="A12647" s="107" t="s">
        <v>5</v>
      </c>
      <c r="B12647" s="107" t="s">
        <v>192</v>
      </c>
      <c r="C12647" s="110">
        <v>10</v>
      </c>
      <c r="D12647" s="109">
        <v>723.47363858524159</v>
      </c>
      <c r="E12647" s="109">
        <v>7445.5392485563916</v>
      </c>
    </row>
    <row r="12648" spans="1:5" x14ac:dyDescent="0.35">
      <c r="A12648" s="107" t="s">
        <v>5</v>
      </c>
      <c r="B12648" s="107" t="s">
        <v>192</v>
      </c>
      <c r="C12648" s="110">
        <v>11</v>
      </c>
      <c r="D12648" s="109">
        <v>766.41633234578489</v>
      </c>
      <c r="E12648" s="109">
        <v>3123.9963115584178</v>
      </c>
    </row>
    <row r="12649" spans="1:5" x14ac:dyDescent="0.35">
      <c r="A12649" s="107" t="s">
        <v>5</v>
      </c>
      <c r="B12649" s="107" t="s">
        <v>192</v>
      </c>
      <c r="C12649" s="110">
        <v>12</v>
      </c>
      <c r="D12649" s="109">
        <v>843.80614893971745</v>
      </c>
      <c r="E12649" s="109">
        <v>5409.0701789187806</v>
      </c>
    </row>
    <row r="12650" spans="1:5" x14ac:dyDescent="0.35">
      <c r="A12650" s="107" t="s">
        <v>5</v>
      </c>
      <c r="B12650" s="107" t="s">
        <v>191</v>
      </c>
      <c r="C12650" s="110">
        <v>1</v>
      </c>
      <c r="D12650" s="109">
        <v>588.0714826476509</v>
      </c>
      <c r="E12650" s="109">
        <v>45188.850873523159</v>
      </c>
    </row>
    <row r="12651" spans="1:5" x14ac:dyDescent="0.35">
      <c r="A12651" s="107" t="s">
        <v>5</v>
      </c>
      <c r="B12651" s="107" t="s">
        <v>191</v>
      </c>
      <c r="C12651" s="110">
        <v>2</v>
      </c>
      <c r="D12651" s="109">
        <v>489.76418690515919</v>
      </c>
      <c r="E12651" s="109">
        <v>36085.499913244603</v>
      </c>
    </row>
    <row r="12652" spans="1:5" x14ac:dyDescent="0.35">
      <c r="A12652" s="107" t="s">
        <v>5</v>
      </c>
      <c r="B12652" s="107" t="s">
        <v>191</v>
      </c>
      <c r="C12652" s="110">
        <v>3</v>
      </c>
      <c r="D12652" s="109">
        <v>547.50257694807385</v>
      </c>
      <c r="E12652" s="109">
        <v>42440.143494413627</v>
      </c>
    </row>
    <row r="12653" spans="1:5" x14ac:dyDescent="0.35">
      <c r="A12653" s="107" t="s">
        <v>5</v>
      </c>
      <c r="B12653" s="107" t="s">
        <v>191</v>
      </c>
      <c r="C12653" s="110">
        <v>4</v>
      </c>
      <c r="D12653" s="109">
        <v>405.03992215873518</v>
      </c>
      <c r="E12653" s="109">
        <v>29057.278505030459</v>
      </c>
    </row>
    <row r="12654" spans="1:5" x14ac:dyDescent="0.35">
      <c r="A12654" s="107" t="s">
        <v>5</v>
      </c>
      <c r="B12654" s="107" t="s">
        <v>191</v>
      </c>
      <c r="C12654" s="110">
        <v>5</v>
      </c>
      <c r="D12654" s="109">
        <v>276.58506548506853</v>
      </c>
      <c r="E12654" s="109">
        <v>20386.128402929979</v>
      </c>
    </row>
    <row r="12655" spans="1:5" x14ac:dyDescent="0.35">
      <c r="A12655" s="107" t="s">
        <v>5</v>
      </c>
      <c r="B12655" s="107" t="s">
        <v>191</v>
      </c>
      <c r="C12655" s="110">
        <v>6</v>
      </c>
      <c r="D12655" s="109">
        <v>210.6877605073386</v>
      </c>
      <c r="E12655" s="109">
        <v>13697.681097630501</v>
      </c>
    </row>
    <row r="12656" spans="1:5" x14ac:dyDescent="0.35">
      <c r="A12656" s="107" t="s">
        <v>5</v>
      </c>
      <c r="B12656" s="107" t="s">
        <v>191</v>
      </c>
      <c r="C12656" s="110">
        <v>7</v>
      </c>
      <c r="D12656" s="109">
        <v>330.03522727566161</v>
      </c>
      <c r="E12656" s="109">
        <v>19807.876515766431</v>
      </c>
    </row>
    <row r="12657" spans="1:5" x14ac:dyDescent="0.35">
      <c r="A12657" s="107" t="s">
        <v>5</v>
      </c>
      <c r="B12657" s="107" t="s">
        <v>191</v>
      </c>
      <c r="C12657" s="110">
        <v>8</v>
      </c>
      <c r="D12657" s="109">
        <v>413.08685545877802</v>
      </c>
      <c r="E12657" s="109">
        <v>25298.12970201347</v>
      </c>
    </row>
    <row r="12658" spans="1:5" x14ac:dyDescent="0.35">
      <c r="A12658" s="107" t="s">
        <v>5</v>
      </c>
      <c r="B12658" s="107" t="s">
        <v>191</v>
      </c>
      <c r="C12658" s="110">
        <v>9</v>
      </c>
      <c r="D12658" s="109">
        <v>439.24658182934451</v>
      </c>
      <c r="E12658" s="109">
        <v>23193.758979892791</v>
      </c>
    </row>
    <row r="12659" spans="1:5" x14ac:dyDescent="0.35">
      <c r="A12659" s="107" t="s">
        <v>5</v>
      </c>
      <c r="B12659" s="107" t="s">
        <v>191</v>
      </c>
      <c r="C12659" s="110">
        <v>10</v>
      </c>
      <c r="D12659" s="109">
        <v>514.98973791967501</v>
      </c>
      <c r="E12659" s="109">
        <v>5627.924820153984</v>
      </c>
    </row>
    <row r="12660" spans="1:5" x14ac:dyDescent="0.35">
      <c r="A12660" s="107" t="s">
        <v>5</v>
      </c>
      <c r="B12660" s="107" t="s">
        <v>191</v>
      </c>
      <c r="C12660" s="110">
        <v>11</v>
      </c>
      <c r="D12660" s="109">
        <v>469.7236275487183</v>
      </c>
      <c r="E12660" s="109">
        <v>1177.432911382713</v>
      </c>
    </row>
    <row r="12661" spans="1:5" x14ac:dyDescent="0.35">
      <c r="A12661" s="107" t="s">
        <v>5</v>
      </c>
      <c r="B12661" s="107" t="s">
        <v>191</v>
      </c>
      <c r="C12661" s="110">
        <v>12</v>
      </c>
      <c r="D12661" s="109">
        <v>558.87356575144872</v>
      </c>
      <c r="E12661" s="109">
        <v>2698.070292138339</v>
      </c>
    </row>
    <row r="12662" spans="1:5" x14ac:dyDescent="0.35">
      <c r="A12662" s="107" t="s">
        <v>5</v>
      </c>
      <c r="B12662" s="107" t="s">
        <v>190</v>
      </c>
      <c r="C12662" s="110">
        <v>1</v>
      </c>
      <c r="D12662" s="109">
        <v>25112.03645659719</v>
      </c>
      <c r="E12662" s="109">
        <v>604120.20739981113</v>
      </c>
    </row>
    <row r="12663" spans="1:5" x14ac:dyDescent="0.35">
      <c r="A12663" s="107" t="s">
        <v>5</v>
      </c>
      <c r="B12663" s="107" t="s">
        <v>190</v>
      </c>
      <c r="C12663" s="110">
        <v>2</v>
      </c>
      <c r="D12663" s="109">
        <v>22113.30838925804</v>
      </c>
      <c r="E12663" s="109">
        <v>542191.43691344233</v>
      </c>
    </row>
    <row r="12664" spans="1:5" x14ac:dyDescent="0.35">
      <c r="A12664" s="107" t="s">
        <v>5</v>
      </c>
      <c r="B12664" s="107" t="s">
        <v>190</v>
      </c>
      <c r="C12664" s="110">
        <v>3</v>
      </c>
      <c r="D12664" s="109">
        <v>22842.968627040249</v>
      </c>
      <c r="E12664" s="109">
        <v>599455.86321671004</v>
      </c>
    </row>
    <row r="12665" spans="1:5" x14ac:dyDescent="0.35">
      <c r="A12665" s="107" t="s">
        <v>5</v>
      </c>
      <c r="B12665" s="107" t="s">
        <v>190</v>
      </c>
      <c r="C12665" s="110">
        <v>4</v>
      </c>
      <c r="D12665" s="109">
        <v>19624.58940765027</v>
      </c>
      <c r="E12665" s="109">
        <v>569285.66655736347</v>
      </c>
    </row>
    <row r="12666" spans="1:5" x14ac:dyDescent="0.35">
      <c r="A12666" s="107" t="s">
        <v>5</v>
      </c>
      <c r="B12666" s="107" t="s">
        <v>190</v>
      </c>
      <c r="C12666" s="110">
        <v>5</v>
      </c>
      <c r="D12666" s="109">
        <v>16327.436438735031</v>
      </c>
      <c r="E12666" s="109">
        <v>517175.71941484098</v>
      </c>
    </row>
    <row r="12667" spans="1:5" x14ac:dyDescent="0.35">
      <c r="A12667" s="107" t="s">
        <v>5</v>
      </c>
      <c r="B12667" s="107" t="s">
        <v>190</v>
      </c>
      <c r="C12667" s="110">
        <v>6</v>
      </c>
      <c r="D12667" s="109">
        <v>14873.976535211261</v>
      </c>
      <c r="E12667" s="109">
        <v>633676.30838682118</v>
      </c>
    </row>
    <row r="12668" spans="1:5" x14ac:dyDescent="0.35">
      <c r="A12668" s="107" t="s">
        <v>5</v>
      </c>
      <c r="B12668" s="107" t="s">
        <v>190</v>
      </c>
      <c r="C12668" s="110">
        <v>7</v>
      </c>
      <c r="D12668" s="109">
        <v>19661.390668482731</v>
      </c>
      <c r="E12668" s="109">
        <v>387105.35777240252</v>
      </c>
    </row>
    <row r="12669" spans="1:5" x14ac:dyDescent="0.35">
      <c r="A12669" s="107" t="s">
        <v>5</v>
      </c>
      <c r="B12669" s="107" t="s">
        <v>190</v>
      </c>
      <c r="C12669" s="110">
        <v>8</v>
      </c>
      <c r="D12669" s="109">
        <v>18186.675896122939</v>
      </c>
      <c r="E12669" s="109">
        <v>197895.2541766206</v>
      </c>
    </row>
    <row r="12670" spans="1:5" x14ac:dyDescent="0.35">
      <c r="A12670" s="107" t="s">
        <v>5</v>
      </c>
      <c r="B12670" s="107" t="s">
        <v>190</v>
      </c>
      <c r="C12670" s="110">
        <v>9</v>
      </c>
      <c r="D12670" s="109">
        <v>11670.43854425171</v>
      </c>
      <c r="E12670" s="109">
        <v>157581.834618458</v>
      </c>
    </row>
    <row r="12671" spans="1:5" x14ac:dyDescent="0.35">
      <c r="A12671" s="107" t="s">
        <v>5</v>
      </c>
      <c r="B12671" s="107" t="s">
        <v>190</v>
      </c>
      <c r="C12671" s="110">
        <v>10</v>
      </c>
      <c r="D12671" s="109">
        <v>15494.472556491721</v>
      </c>
      <c r="E12671" s="109">
        <v>119052.13866109611</v>
      </c>
    </row>
    <row r="12672" spans="1:5" x14ac:dyDescent="0.35">
      <c r="A12672" s="107" t="s">
        <v>5</v>
      </c>
      <c r="B12672" s="107" t="s">
        <v>190</v>
      </c>
      <c r="C12672" s="110">
        <v>11</v>
      </c>
      <c r="D12672" s="109">
        <v>20284.728739020331</v>
      </c>
      <c r="E12672" s="109">
        <v>154106.78750415379</v>
      </c>
    </row>
    <row r="12673" spans="1:5" x14ac:dyDescent="0.35">
      <c r="A12673" s="107" t="s">
        <v>5</v>
      </c>
      <c r="B12673" s="107" t="s">
        <v>190</v>
      </c>
      <c r="C12673" s="110">
        <v>12</v>
      </c>
      <c r="D12673" s="109">
        <v>15786.129256676229</v>
      </c>
      <c r="E12673" s="109">
        <v>143774.3051064467</v>
      </c>
    </row>
    <row r="12674" spans="1:5" x14ac:dyDescent="0.35">
      <c r="A12674" s="107" t="s">
        <v>5</v>
      </c>
      <c r="B12674" s="107" t="s">
        <v>189</v>
      </c>
      <c r="C12674" s="110">
        <v>1</v>
      </c>
      <c r="D12674" s="109">
        <v>864.60849953541424</v>
      </c>
      <c r="E12674" s="109">
        <v>60209.837935502263</v>
      </c>
    </row>
    <row r="12675" spans="1:5" x14ac:dyDescent="0.35">
      <c r="A12675" s="107" t="s">
        <v>5</v>
      </c>
      <c r="B12675" s="107" t="s">
        <v>189</v>
      </c>
      <c r="C12675" s="110">
        <v>2</v>
      </c>
      <c r="D12675" s="109">
        <v>684.21148678937891</v>
      </c>
      <c r="E12675" s="109">
        <v>45523.168692277832</v>
      </c>
    </row>
    <row r="12676" spans="1:5" x14ac:dyDescent="0.35">
      <c r="A12676" s="107" t="s">
        <v>5</v>
      </c>
      <c r="B12676" s="107" t="s">
        <v>189</v>
      </c>
      <c r="C12676" s="110">
        <v>3</v>
      </c>
      <c r="D12676" s="109">
        <v>602.31918071237897</v>
      </c>
      <c r="E12676" s="109">
        <v>41201.714735170914</v>
      </c>
    </row>
    <row r="12677" spans="1:5" x14ac:dyDescent="0.35">
      <c r="A12677" s="107" t="s">
        <v>5</v>
      </c>
      <c r="B12677" s="107" t="s">
        <v>189</v>
      </c>
      <c r="C12677" s="110">
        <v>4</v>
      </c>
      <c r="D12677" s="109">
        <v>511.99555789518729</v>
      </c>
      <c r="E12677" s="109">
        <v>32958.09810170484</v>
      </c>
    </row>
    <row r="12678" spans="1:5" x14ac:dyDescent="0.35">
      <c r="A12678" s="107" t="s">
        <v>5</v>
      </c>
      <c r="B12678" s="107" t="s">
        <v>189</v>
      </c>
      <c r="C12678" s="110">
        <v>5</v>
      </c>
      <c r="D12678" s="109">
        <v>301.53663881964422</v>
      </c>
      <c r="E12678" s="109">
        <v>19753.52261313421</v>
      </c>
    </row>
    <row r="12679" spans="1:5" x14ac:dyDescent="0.35">
      <c r="A12679" s="107" t="s">
        <v>5</v>
      </c>
      <c r="B12679" s="107" t="s">
        <v>189</v>
      </c>
      <c r="C12679" s="110">
        <v>6</v>
      </c>
      <c r="D12679" s="109">
        <v>264.03786736401622</v>
      </c>
      <c r="E12679" s="109">
        <v>16558.55858551219</v>
      </c>
    </row>
    <row r="12680" spans="1:5" x14ac:dyDescent="0.35">
      <c r="A12680" s="107" t="s">
        <v>5</v>
      </c>
      <c r="B12680" s="107" t="s">
        <v>189</v>
      </c>
      <c r="C12680" s="110">
        <v>7</v>
      </c>
      <c r="D12680" s="109">
        <v>367.07207455884901</v>
      </c>
      <c r="E12680" s="109">
        <v>22077.683145775722</v>
      </c>
    </row>
    <row r="12681" spans="1:5" x14ac:dyDescent="0.35">
      <c r="A12681" s="107" t="s">
        <v>5</v>
      </c>
      <c r="B12681" s="107" t="s">
        <v>189</v>
      </c>
      <c r="C12681" s="110">
        <v>8</v>
      </c>
      <c r="D12681" s="109">
        <v>474.72836108187101</v>
      </c>
      <c r="E12681" s="109">
        <v>28742.286115312021</v>
      </c>
    </row>
    <row r="12682" spans="1:5" x14ac:dyDescent="0.35">
      <c r="A12682" s="107" t="s">
        <v>5</v>
      </c>
      <c r="B12682" s="107" t="s">
        <v>189</v>
      </c>
      <c r="C12682" s="110">
        <v>9</v>
      </c>
      <c r="D12682" s="109">
        <v>634.95731566281597</v>
      </c>
      <c r="E12682" s="109">
        <v>34308.101865757977</v>
      </c>
    </row>
    <row r="12683" spans="1:5" x14ac:dyDescent="0.35">
      <c r="A12683" s="107" t="s">
        <v>5</v>
      </c>
      <c r="B12683" s="107" t="s">
        <v>189</v>
      </c>
      <c r="C12683" s="110">
        <v>10</v>
      </c>
      <c r="D12683" s="109">
        <v>701.75553817999241</v>
      </c>
      <c r="E12683" s="109">
        <v>9698.0898372520151</v>
      </c>
    </row>
    <row r="12684" spans="1:5" x14ac:dyDescent="0.35">
      <c r="A12684" s="107" t="s">
        <v>5</v>
      </c>
      <c r="B12684" s="107" t="s">
        <v>189</v>
      </c>
      <c r="C12684" s="110">
        <v>11</v>
      </c>
      <c r="D12684" s="109">
        <v>768.2830896559874</v>
      </c>
      <c r="E12684" s="109">
        <v>4966.9007433287979</v>
      </c>
    </row>
    <row r="12685" spans="1:5" x14ac:dyDescent="0.35">
      <c r="A12685" s="107" t="s">
        <v>5</v>
      </c>
      <c r="B12685" s="107" t="s">
        <v>189</v>
      </c>
      <c r="C12685" s="110">
        <v>12</v>
      </c>
      <c r="D12685" s="109">
        <v>852.80540934180544</v>
      </c>
      <c r="E12685" s="109">
        <v>8121.6550834118589</v>
      </c>
    </row>
    <row r="12686" spans="1:5" x14ac:dyDescent="0.35">
      <c r="A12686" s="107" t="s">
        <v>5</v>
      </c>
      <c r="B12686" s="107" t="s">
        <v>188</v>
      </c>
      <c r="C12686" s="110">
        <v>1</v>
      </c>
      <c r="D12686" s="109">
        <v>925.86122075844594</v>
      </c>
      <c r="E12686" s="109">
        <v>68165.685292203329</v>
      </c>
    </row>
    <row r="12687" spans="1:5" x14ac:dyDescent="0.35">
      <c r="A12687" s="107" t="s">
        <v>5</v>
      </c>
      <c r="B12687" s="107" t="s">
        <v>188</v>
      </c>
      <c r="C12687" s="110">
        <v>2</v>
      </c>
      <c r="D12687" s="109">
        <v>740.60579547131533</v>
      </c>
      <c r="E12687" s="109">
        <v>52541.408694717218</v>
      </c>
    </row>
    <row r="12688" spans="1:5" x14ac:dyDescent="0.35">
      <c r="A12688" s="107" t="s">
        <v>5</v>
      </c>
      <c r="B12688" s="107" t="s">
        <v>188</v>
      </c>
      <c r="C12688" s="110">
        <v>3</v>
      </c>
      <c r="D12688" s="109">
        <v>671.88079401885591</v>
      </c>
      <c r="E12688" s="109">
        <v>50385.617117357229</v>
      </c>
    </row>
    <row r="12689" spans="1:5" x14ac:dyDescent="0.35">
      <c r="A12689" s="107" t="s">
        <v>5</v>
      </c>
      <c r="B12689" s="107" t="s">
        <v>188</v>
      </c>
      <c r="C12689" s="110">
        <v>4</v>
      </c>
      <c r="D12689" s="109">
        <v>440.58326083415358</v>
      </c>
      <c r="E12689" s="109">
        <v>30643.51859757123</v>
      </c>
    </row>
    <row r="12690" spans="1:5" x14ac:dyDescent="0.35">
      <c r="A12690" s="107" t="s">
        <v>5</v>
      </c>
      <c r="B12690" s="107" t="s">
        <v>188</v>
      </c>
      <c r="C12690" s="110">
        <v>5</v>
      </c>
      <c r="D12690" s="109">
        <v>236.83770387743371</v>
      </c>
      <c r="E12690" s="109">
        <v>17135.46637643069</v>
      </c>
    </row>
    <row r="12691" spans="1:5" x14ac:dyDescent="0.35">
      <c r="A12691" s="107" t="s">
        <v>5</v>
      </c>
      <c r="B12691" s="107" t="s">
        <v>188</v>
      </c>
      <c r="C12691" s="110">
        <v>6</v>
      </c>
      <c r="D12691" s="109">
        <v>163.1705825503638</v>
      </c>
      <c r="E12691" s="109">
        <v>10308.703842173851</v>
      </c>
    </row>
    <row r="12692" spans="1:5" x14ac:dyDescent="0.35">
      <c r="A12692" s="107" t="s">
        <v>5</v>
      </c>
      <c r="B12692" s="107" t="s">
        <v>188</v>
      </c>
      <c r="C12692" s="110">
        <v>7</v>
      </c>
      <c r="D12692" s="109">
        <v>236.4794082914637</v>
      </c>
      <c r="E12692" s="109">
        <v>13662.25227841832</v>
      </c>
    </row>
    <row r="12693" spans="1:5" x14ac:dyDescent="0.35">
      <c r="A12693" s="107" t="s">
        <v>5</v>
      </c>
      <c r="B12693" s="107" t="s">
        <v>188</v>
      </c>
      <c r="C12693" s="110">
        <v>8</v>
      </c>
      <c r="D12693" s="109">
        <v>364.83004112941848</v>
      </c>
      <c r="E12693" s="109">
        <v>21645.381328041742</v>
      </c>
    </row>
    <row r="12694" spans="1:5" x14ac:dyDescent="0.35">
      <c r="A12694" s="107" t="s">
        <v>5</v>
      </c>
      <c r="B12694" s="107" t="s">
        <v>188</v>
      </c>
      <c r="C12694" s="110">
        <v>9</v>
      </c>
      <c r="D12694" s="109">
        <v>530.38790345666655</v>
      </c>
      <c r="E12694" s="109">
        <v>25551.875399192439</v>
      </c>
    </row>
    <row r="12695" spans="1:5" x14ac:dyDescent="0.35">
      <c r="A12695" s="107" t="s">
        <v>5</v>
      </c>
      <c r="B12695" s="107" t="s">
        <v>188</v>
      </c>
      <c r="C12695" s="110">
        <v>10</v>
      </c>
      <c r="D12695" s="109">
        <v>681.81134437915932</v>
      </c>
      <c r="E12695" s="109">
        <v>6890.5096181112667</v>
      </c>
    </row>
    <row r="12696" spans="1:5" x14ac:dyDescent="0.35">
      <c r="A12696" s="107" t="s">
        <v>5</v>
      </c>
      <c r="B12696" s="107" t="s">
        <v>188</v>
      </c>
      <c r="C12696" s="110">
        <v>11</v>
      </c>
      <c r="D12696" s="109">
        <v>710.34874309893223</v>
      </c>
      <c r="E12696" s="109">
        <v>2620.9497707735518</v>
      </c>
    </row>
    <row r="12697" spans="1:5" x14ac:dyDescent="0.35">
      <c r="A12697" s="107" t="s">
        <v>5</v>
      </c>
      <c r="B12697" s="107" t="s">
        <v>188</v>
      </c>
      <c r="C12697" s="110">
        <v>12</v>
      </c>
      <c r="D12697" s="109">
        <v>783.54161483691564</v>
      </c>
      <c r="E12697" s="109">
        <v>4519.2639559945019</v>
      </c>
    </row>
    <row r="12698" spans="1:5" x14ac:dyDescent="0.35">
      <c r="A12698" s="107" t="s">
        <v>5</v>
      </c>
      <c r="B12698" s="107" t="s">
        <v>187</v>
      </c>
      <c r="C12698" s="110">
        <v>1</v>
      </c>
      <c r="D12698" s="109">
        <v>833.27509868260188</v>
      </c>
      <c r="E12698" s="109">
        <v>61349.116762983038</v>
      </c>
    </row>
    <row r="12699" spans="1:5" x14ac:dyDescent="0.35">
      <c r="A12699" s="107" t="s">
        <v>5</v>
      </c>
      <c r="B12699" s="107" t="s">
        <v>187</v>
      </c>
      <c r="C12699" s="110">
        <v>2</v>
      </c>
      <c r="D12699" s="109">
        <v>666.54521592418371</v>
      </c>
      <c r="E12699" s="109">
        <v>47287.267825245493</v>
      </c>
    </row>
    <row r="12700" spans="1:5" x14ac:dyDescent="0.35">
      <c r="A12700" s="107" t="s">
        <v>5</v>
      </c>
      <c r="B12700" s="107" t="s">
        <v>187</v>
      </c>
      <c r="C12700" s="110">
        <v>3</v>
      </c>
      <c r="D12700" s="109">
        <v>604.69271461697019</v>
      </c>
      <c r="E12700" s="109">
        <v>45347.05540562149</v>
      </c>
    </row>
    <row r="12701" spans="1:5" x14ac:dyDescent="0.35">
      <c r="A12701" s="107" t="s">
        <v>5</v>
      </c>
      <c r="B12701" s="107" t="s">
        <v>187</v>
      </c>
      <c r="C12701" s="110">
        <v>4</v>
      </c>
      <c r="D12701" s="109">
        <v>396.52493475073788</v>
      </c>
      <c r="E12701" s="109">
        <v>27579.166737814081</v>
      </c>
    </row>
    <row r="12702" spans="1:5" x14ac:dyDescent="0.35">
      <c r="A12702" s="107" t="s">
        <v>5</v>
      </c>
      <c r="B12702" s="107" t="s">
        <v>187</v>
      </c>
      <c r="C12702" s="110">
        <v>5</v>
      </c>
      <c r="D12702" s="109">
        <v>213.15393348969039</v>
      </c>
      <c r="E12702" s="109">
        <v>15421.919738787619</v>
      </c>
    </row>
    <row r="12703" spans="1:5" x14ac:dyDescent="0.35">
      <c r="A12703" s="107" t="s">
        <v>5</v>
      </c>
      <c r="B12703" s="107" t="s">
        <v>187</v>
      </c>
      <c r="C12703" s="110">
        <v>6</v>
      </c>
      <c r="D12703" s="109">
        <v>146.85352429532739</v>
      </c>
      <c r="E12703" s="109">
        <v>9277.8334579564653</v>
      </c>
    </row>
    <row r="12704" spans="1:5" x14ac:dyDescent="0.35">
      <c r="A12704" s="107" t="s">
        <v>5</v>
      </c>
      <c r="B12704" s="107" t="s">
        <v>187</v>
      </c>
      <c r="C12704" s="110">
        <v>7</v>
      </c>
      <c r="D12704" s="109">
        <v>212.83146746231759</v>
      </c>
      <c r="E12704" s="109">
        <v>12296.027050576509</v>
      </c>
    </row>
    <row r="12705" spans="1:5" x14ac:dyDescent="0.35">
      <c r="A12705" s="107" t="s">
        <v>5</v>
      </c>
      <c r="B12705" s="107" t="s">
        <v>187</v>
      </c>
      <c r="C12705" s="110">
        <v>8</v>
      </c>
      <c r="D12705" s="109">
        <v>328.34703701647669</v>
      </c>
      <c r="E12705" s="109">
        <v>19480.843195237561</v>
      </c>
    </row>
    <row r="12706" spans="1:5" x14ac:dyDescent="0.35">
      <c r="A12706" s="107" t="s">
        <v>5</v>
      </c>
      <c r="B12706" s="107" t="s">
        <v>187</v>
      </c>
      <c r="C12706" s="110">
        <v>9</v>
      </c>
      <c r="D12706" s="109">
        <v>477.34911311100029</v>
      </c>
      <c r="E12706" s="109">
        <v>22996.687859273221</v>
      </c>
    </row>
    <row r="12707" spans="1:5" x14ac:dyDescent="0.35">
      <c r="A12707" s="107" t="s">
        <v>5</v>
      </c>
      <c r="B12707" s="107" t="s">
        <v>187</v>
      </c>
      <c r="C12707" s="110">
        <v>10</v>
      </c>
      <c r="D12707" s="109">
        <v>620.65957290475615</v>
      </c>
      <c r="E12707" s="109">
        <v>6201.4586563001394</v>
      </c>
    </row>
    <row r="12708" spans="1:5" x14ac:dyDescent="0.35">
      <c r="A12708" s="107" t="s">
        <v>5</v>
      </c>
      <c r="B12708" s="107" t="s">
        <v>187</v>
      </c>
      <c r="C12708" s="110">
        <v>11</v>
      </c>
      <c r="D12708" s="109">
        <v>628.33075704547082</v>
      </c>
      <c r="E12708" s="109">
        <v>2358.8547936961959</v>
      </c>
    </row>
    <row r="12709" spans="1:5" x14ac:dyDescent="0.35">
      <c r="A12709" s="107" t="s">
        <v>5</v>
      </c>
      <c r="B12709" s="107" t="s">
        <v>187</v>
      </c>
      <c r="C12709" s="110">
        <v>12</v>
      </c>
      <c r="D12709" s="109">
        <v>710.45446119989867</v>
      </c>
      <c r="E12709" s="109">
        <v>4067.3375603950549</v>
      </c>
    </row>
    <row r="12710" spans="1:5" x14ac:dyDescent="0.35">
      <c r="A12710" s="107" t="s">
        <v>5</v>
      </c>
      <c r="B12710" s="107" t="s">
        <v>186</v>
      </c>
      <c r="C12710" s="110">
        <v>1</v>
      </c>
      <c r="D12710" s="109">
        <v>3108.4566541196541</v>
      </c>
      <c r="E12710" s="109">
        <v>182619.31233267699</v>
      </c>
    </row>
    <row r="12711" spans="1:5" x14ac:dyDescent="0.35">
      <c r="A12711" s="107" t="s">
        <v>5</v>
      </c>
      <c r="B12711" s="107" t="s">
        <v>186</v>
      </c>
      <c r="C12711" s="110">
        <v>2</v>
      </c>
      <c r="D12711" s="109">
        <v>2650.734660569397</v>
      </c>
      <c r="E12711" s="109">
        <v>166890.81350500911</v>
      </c>
    </row>
    <row r="12712" spans="1:5" x14ac:dyDescent="0.35">
      <c r="A12712" s="107" t="s">
        <v>5</v>
      </c>
      <c r="B12712" s="107" t="s">
        <v>186</v>
      </c>
      <c r="C12712" s="110">
        <v>3</v>
      </c>
      <c r="D12712" s="109">
        <v>2027.052319364376</v>
      </c>
      <c r="E12712" s="109">
        <v>138103.2324002258</v>
      </c>
    </row>
    <row r="12713" spans="1:5" x14ac:dyDescent="0.35">
      <c r="A12713" s="107" t="s">
        <v>5</v>
      </c>
      <c r="B12713" s="107" t="s">
        <v>186</v>
      </c>
      <c r="C12713" s="110">
        <v>4</v>
      </c>
      <c r="D12713" s="109">
        <v>6307.5851681207014</v>
      </c>
      <c r="E12713" s="109">
        <v>413629.92465827393</v>
      </c>
    </row>
    <row r="12714" spans="1:5" x14ac:dyDescent="0.35">
      <c r="A12714" s="107" t="s">
        <v>5</v>
      </c>
      <c r="B12714" s="107" t="s">
        <v>186</v>
      </c>
      <c r="C12714" s="110">
        <v>5</v>
      </c>
      <c r="D12714" s="109">
        <v>18996.704024196089</v>
      </c>
      <c r="E12714" s="109">
        <v>1281828.4620528279</v>
      </c>
    </row>
    <row r="12715" spans="1:5" x14ac:dyDescent="0.35">
      <c r="A12715" s="107" t="s">
        <v>5</v>
      </c>
      <c r="B12715" s="107" t="s">
        <v>186</v>
      </c>
      <c r="C12715" s="110">
        <v>6</v>
      </c>
      <c r="D12715" s="109">
        <v>20577.031179312671</v>
      </c>
      <c r="E12715" s="109">
        <v>1267717.119767898</v>
      </c>
    </row>
    <row r="12716" spans="1:5" x14ac:dyDescent="0.35">
      <c r="A12716" s="107" t="s">
        <v>5</v>
      </c>
      <c r="B12716" s="107" t="s">
        <v>186</v>
      </c>
      <c r="C12716" s="110">
        <v>7</v>
      </c>
      <c r="D12716" s="109">
        <v>24157.548876038582</v>
      </c>
      <c r="E12716" s="109">
        <v>1440679.7963512379</v>
      </c>
    </row>
    <row r="12717" spans="1:5" x14ac:dyDescent="0.35">
      <c r="A12717" s="107" t="s">
        <v>5</v>
      </c>
      <c r="B12717" s="107" t="s">
        <v>186</v>
      </c>
      <c r="C12717" s="110">
        <v>8</v>
      </c>
      <c r="D12717" s="109">
        <v>32026.356994920661</v>
      </c>
      <c r="E12717" s="109">
        <v>1948261.6007929971</v>
      </c>
    </row>
    <row r="12718" spans="1:5" x14ac:dyDescent="0.35">
      <c r="A12718" s="107" t="s">
        <v>5</v>
      </c>
      <c r="B12718" s="107" t="s">
        <v>186</v>
      </c>
      <c r="C12718" s="110">
        <v>9</v>
      </c>
      <c r="D12718" s="109">
        <v>19163.353298428101</v>
      </c>
      <c r="E12718" s="109">
        <v>1075692.7202205099</v>
      </c>
    </row>
    <row r="12719" spans="1:5" x14ac:dyDescent="0.35">
      <c r="A12719" s="107" t="s">
        <v>5</v>
      </c>
      <c r="B12719" s="107" t="s">
        <v>186</v>
      </c>
      <c r="C12719" s="110">
        <v>10</v>
      </c>
      <c r="D12719" s="109">
        <v>29251.294960236479</v>
      </c>
      <c r="E12719" s="109">
        <v>1115674.854210305</v>
      </c>
    </row>
    <row r="12720" spans="1:5" x14ac:dyDescent="0.35">
      <c r="A12720" s="107" t="s">
        <v>5</v>
      </c>
      <c r="B12720" s="107" t="s">
        <v>186</v>
      </c>
      <c r="C12720" s="110">
        <v>11</v>
      </c>
      <c r="D12720" s="109">
        <v>23955.862854760038</v>
      </c>
      <c r="E12720" s="109">
        <v>841870.61716502381</v>
      </c>
    </row>
    <row r="12721" spans="1:5" x14ac:dyDescent="0.35">
      <c r="A12721" s="107" t="s">
        <v>5</v>
      </c>
      <c r="B12721" s="107" t="s">
        <v>186</v>
      </c>
      <c r="C12721" s="110">
        <v>12</v>
      </c>
      <c r="D12721" s="109">
        <v>24756.356304770939</v>
      </c>
      <c r="E12721" s="109">
        <v>876014.90305650223</v>
      </c>
    </row>
    <row r="12722" spans="1:5" x14ac:dyDescent="0.35">
      <c r="A12722" s="107" t="s">
        <v>5</v>
      </c>
      <c r="B12722" s="107" t="s">
        <v>185</v>
      </c>
      <c r="C12722" s="110">
        <v>1</v>
      </c>
      <c r="D12722" s="109">
        <v>865.68449900266</v>
      </c>
      <c r="E12722" s="109">
        <v>66348.180431027446</v>
      </c>
    </row>
    <row r="12723" spans="1:5" x14ac:dyDescent="0.35">
      <c r="A12723" s="107" t="s">
        <v>5</v>
      </c>
      <c r="B12723" s="107" t="s">
        <v>185</v>
      </c>
      <c r="C12723" s="110">
        <v>2</v>
      </c>
      <c r="D12723" s="109">
        <v>692.75407530891391</v>
      </c>
      <c r="E12723" s="109">
        <v>49766.67719281654</v>
      </c>
    </row>
    <row r="12724" spans="1:5" x14ac:dyDescent="0.35">
      <c r="A12724" s="107" t="s">
        <v>5</v>
      </c>
      <c r="B12724" s="107" t="s">
        <v>185</v>
      </c>
      <c r="C12724" s="110">
        <v>3</v>
      </c>
      <c r="D12724" s="109">
        <v>656.80545822222825</v>
      </c>
      <c r="E12724" s="109">
        <v>51027.280773654857</v>
      </c>
    </row>
    <row r="12725" spans="1:5" x14ac:dyDescent="0.35">
      <c r="A12725" s="107" t="s">
        <v>5</v>
      </c>
      <c r="B12725" s="107" t="s">
        <v>185</v>
      </c>
      <c r="C12725" s="110">
        <v>4</v>
      </c>
      <c r="D12725" s="109">
        <v>459.94536201592479</v>
      </c>
      <c r="E12725" s="109">
        <v>33219.877021076143</v>
      </c>
    </row>
    <row r="12726" spans="1:5" x14ac:dyDescent="0.35">
      <c r="A12726" s="107" t="s">
        <v>5</v>
      </c>
      <c r="B12726" s="107" t="s">
        <v>185</v>
      </c>
      <c r="C12726" s="110">
        <v>5</v>
      </c>
      <c r="D12726" s="109">
        <v>290.23524929269172</v>
      </c>
      <c r="E12726" s="109">
        <v>20956.8935806021</v>
      </c>
    </row>
    <row r="12727" spans="1:5" x14ac:dyDescent="0.35">
      <c r="A12727" s="107" t="s">
        <v>5</v>
      </c>
      <c r="B12727" s="107" t="s">
        <v>185</v>
      </c>
      <c r="C12727" s="110">
        <v>6</v>
      </c>
      <c r="D12727" s="109">
        <v>243.3823138503362</v>
      </c>
      <c r="E12727" s="109">
        <v>15621.300397019741</v>
      </c>
    </row>
    <row r="12728" spans="1:5" x14ac:dyDescent="0.35">
      <c r="A12728" s="107" t="s">
        <v>5</v>
      </c>
      <c r="B12728" s="107" t="s">
        <v>185</v>
      </c>
      <c r="C12728" s="110">
        <v>7</v>
      </c>
      <c r="D12728" s="109">
        <v>317.73301145071378</v>
      </c>
      <c r="E12728" s="109">
        <v>18413.66448109522</v>
      </c>
    </row>
    <row r="12729" spans="1:5" x14ac:dyDescent="0.35">
      <c r="A12729" s="107" t="s">
        <v>5</v>
      </c>
      <c r="B12729" s="107" t="s">
        <v>185</v>
      </c>
      <c r="C12729" s="110">
        <v>8</v>
      </c>
      <c r="D12729" s="109">
        <v>419.49614491985182</v>
      </c>
      <c r="E12729" s="109">
        <v>24282.362095347311</v>
      </c>
    </row>
    <row r="12730" spans="1:5" x14ac:dyDescent="0.35">
      <c r="A12730" s="107" t="s">
        <v>5</v>
      </c>
      <c r="B12730" s="107" t="s">
        <v>185</v>
      </c>
      <c r="C12730" s="110">
        <v>9</v>
      </c>
      <c r="D12730" s="109">
        <v>506.08515249027471</v>
      </c>
      <c r="E12730" s="109">
        <v>24452.514498321729</v>
      </c>
    </row>
    <row r="12731" spans="1:5" x14ac:dyDescent="0.35">
      <c r="A12731" s="107" t="s">
        <v>5</v>
      </c>
      <c r="B12731" s="107" t="s">
        <v>185</v>
      </c>
      <c r="C12731" s="110">
        <v>10</v>
      </c>
      <c r="D12731" s="109">
        <v>649.55801755861398</v>
      </c>
      <c r="E12731" s="109">
        <v>7206.9368347220488</v>
      </c>
    </row>
    <row r="12732" spans="1:5" x14ac:dyDescent="0.35">
      <c r="A12732" s="107" t="s">
        <v>5</v>
      </c>
      <c r="B12732" s="107" t="s">
        <v>185</v>
      </c>
      <c r="C12732" s="110">
        <v>11</v>
      </c>
      <c r="D12732" s="109">
        <v>703.24540644312276</v>
      </c>
      <c r="E12732" s="109">
        <v>3070.8447773517569</v>
      </c>
    </row>
    <row r="12733" spans="1:5" x14ac:dyDescent="0.35">
      <c r="A12733" s="107" t="s">
        <v>5</v>
      </c>
      <c r="B12733" s="107" t="s">
        <v>185</v>
      </c>
      <c r="C12733" s="110">
        <v>12</v>
      </c>
      <c r="D12733" s="109">
        <v>844.09514043430033</v>
      </c>
      <c r="E12733" s="109">
        <v>5509.7812277059938</v>
      </c>
    </row>
    <row r="12734" spans="1:5" x14ac:dyDescent="0.35">
      <c r="A12734" s="107" t="s">
        <v>5</v>
      </c>
      <c r="B12734" s="107" t="s">
        <v>184</v>
      </c>
      <c r="C12734" s="110">
        <v>1</v>
      </c>
      <c r="D12734" s="109">
        <v>747.29779372040105</v>
      </c>
      <c r="E12734" s="109">
        <v>57609.699165904662</v>
      </c>
    </row>
    <row r="12735" spans="1:5" x14ac:dyDescent="0.35">
      <c r="A12735" s="107" t="s">
        <v>5</v>
      </c>
      <c r="B12735" s="107" t="s">
        <v>184</v>
      </c>
      <c r="C12735" s="110">
        <v>2</v>
      </c>
      <c r="D12735" s="109">
        <v>600.37547227674247</v>
      </c>
      <c r="E12735" s="109">
        <v>44337.751081644747</v>
      </c>
    </row>
    <row r="12736" spans="1:5" x14ac:dyDescent="0.35">
      <c r="A12736" s="107" t="s">
        <v>5</v>
      </c>
      <c r="B12736" s="107" t="s">
        <v>184</v>
      </c>
      <c r="C12736" s="110">
        <v>3</v>
      </c>
      <c r="D12736" s="109">
        <v>587.84362860895908</v>
      </c>
      <c r="E12736" s="109">
        <v>45622.427799132551</v>
      </c>
    </row>
    <row r="12737" spans="1:5" x14ac:dyDescent="0.35">
      <c r="A12737" s="107" t="s">
        <v>5</v>
      </c>
      <c r="B12737" s="107" t="s">
        <v>184</v>
      </c>
      <c r="C12737" s="110">
        <v>4</v>
      </c>
      <c r="D12737" s="109">
        <v>401.10912911694578</v>
      </c>
      <c r="E12737" s="109">
        <v>28774.01506113082</v>
      </c>
    </row>
    <row r="12738" spans="1:5" x14ac:dyDescent="0.35">
      <c r="A12738" s="107" t="s">
        <v>5</v>
      </c>
      <c r="B12738" s="107" t="s">
        <v>184</v>
      </c>
      <c r="C12738" s="110">
        <v>5</v>
      </c>
      <c r="D12738" s="109">
        <v>315.75158790651102</v>
      </c>
      <c r="E12738" s="109">
        <v>23253.10272271858</v>
      </c>
    </row>
    <row r="12739" spans="1:5" x14ac:dyDescent="0.35">
      <c r="A12739" s="107" t="s">
        <v>5</v>
      </c>
      <c r="B12739" s="107" t="s">
        <v>184</v>
      </c>
      <c r="C12739" s="110">
        <v>6</v>
      </c>
      <c r="D12739" s="109">
        <v>211.3321676309271</v>
      </c>
      <c r="E12739" s="109">
        <v>13391.044730450671</v>
      </c>
    </row>
    <row r="12740" spans="1:5" x14ac:dyDescent="0.35">
      <c r="A12740" s="107" t="s">
        <v>5</v>
      </c>
      <c r="B12740" s="107" t="s">
        <v>184</v>
      </c>
      <c r="C12740" s="110">
        <v>7</v>
      </c>
      <c r="D12740" s="109">
        <v>281.09655043794538</v>
      </c>
      <c r="E12740" s="109">
        <v>16438.828396925612</v>
      </c>
    </row>
    <row r="12741" spans="1:5" x14ac:dyDescent="0.35">
      <c r="A12741" s="107" t="s">
        <v>5</v>
      </c>
      <c r="B12741" s="107" t="s">
        <v>184</v>
      </c>
      <c r="C12741" s="110">
        <v>8</v>
      </c>
      <c r="D12741" s="109">
        <v>403.92960398425117</v>
      </c>
      <c r="E12741" s="109">
        <v>24237.049732684249</v>
      </c>
    </row>
    <row r="12742" spans="1:5" x14ac:dyDescent="0.35">
      <c r="A12742" s="107" t="s">
        <v>5</v>
      </c>
      <c r="B12742" s="107" t="s">
        <v>184</v>
      </c>
      <c r="C12742" s="110">
        <v>9</v>
      </c>
      <c r="D12742" s="109">
        <v>518.92409546939484</v>
      </c>
      <c r="E12742" s="109">
        <v>27399.661258434058</v>
      </c>
    </row>
    <row r="12743" spans="1:5" x14ac:dyDescent="0.35">
      <c r="A12743" s="107" t="s">
        <v>5</v>
      </c>
      <c r="B12743" s="107" t="s">
        <v>184</v>
      </c>
      <c r="C12743" s="110">
        <v>10</v>
      </c>
      <c r="D12743" s="109">
        <v>598.16756769968015</v>
      </c>
      <c r="E12743" s="109">
        <v>8041.1113694334963</v>
      </c>
    </row>
    <row r="12744" spans="1:5" x14ac:dyDescent="0.35">
      <c r="A12744" s="107" t="s">
        <v>5</v>
      </c>
      <c r="B12744" s="107" t="s">
        <v>184</v>
      </c>
      <c r="C12744" s="110">
        <v>11</v>
      </c>
      <c r="D12744" s="109">
        <v>689.14329666522417</v>
      </c>
      <c r="E12744" s="109">
        <v>4775.7338005790607</v>
      </c>
    </row>
    <row r="12745" spans="1:5" x14ac:dyDescent="0.35">
      <c r="A12745" s="107" t="s">
        <v>5</v>
      </c>
      <c r="B12745" s="107" t="s">
        <v>184</v>
      </c>
      <c r="C12745" s="110">
        <v>12</v>
      </c>
      <c r="D12745" s="109">
        <v>777.07008023995854</v>
      </c>
      <c r="E12745" s="109">
        <v>8104.0446672703292</v>
      </c>
    </row>
    <row r="12746" spans="1:5" x14ac:dyDescent="0.35">
      <c r="A12746" s="107" t="s">
        <v>5</v>
      </c>
      <c r="B12746" s="107" t="s">
        <v>183</v>
      </c>
      <c r="C12746" s="110">
        <v>1</v>
      </c>
      <c r="D12746" s="109">
        <v>773.77416606271697</v>
      </c>
      <c r="E12746" s="109">
        <v>53675.014311723076</v>
      </c>
    </row>
    <row r="12747" spans="1:5" x14ac:dyDescent="0.35">
      <c r="A12747" s="107" t="s">
        <v>5</v>
      </c>
      <c r="B12747" s="107" t="s">
        <v>183</v>
      </c>
      <c r="C12747" s="110">
        <v>2</v>
      </c>
      <c r="D12747" s="109">
        <v>626.43716870884384</v>
      </c>
      <c r="E12747" s="109">
        <v>41545.911131494438</v>
      </c>
    </row>
    <row r="12748" spans="1:5" x14ac:dyDescent="0.35">
      <c r="A12748" s="107" t="s">
        <v>5</v>
      </c>
      <c r="B12748" s="107" t="s">
        <v>183</v>
      </c>
      <c r="C12748" s="110">
        <v>3</v>
      </c>
      <c r="D12748" s="109">
        <v>638.88874032670299</v>
      </c>
      <c r="E12748" s="109">
        <v>43824.664003888887</v>
      </c>
    </row>
    <row r="12749" spans="1:5" x14ac:dyDescent="0.35">
      <c r="A12749" s="107" t="s">
        <v>5</v>
      </c>
      <c r="B12749" s="107" t="s">
        <v>183</v>
      </c>
      <c r="C12749" s="110">
        <v>4</v>
      </c>
      <c r="D12749" s="109">
        <v>409.62329793428029</v>
      </c>
      <c r="E12749" s="109">
        <v>26321.68874737891</v>
      </c>
    </row>
    <row r="12750" spans="1:5" x14ac:dyDescent="0.35">
      <c r="A12750" s="107" t="s">
        <v>5</v>
      </c>
      <c r="B12750" s="107" t="s">
        <v>183</v>
      </c>
      <c r="C12750" s="110">
        <v>5</v>
      </c>
      <c r="D12750" s="109">
        <v>946.78101475512801</v>
      </c>
      <c r="E12750" s="109">
        <v>62307.736098326313</v>
      </c>
    </row>
    <row r="12751" spans="1:5" x14ac:dyDescent="0.35">
      <c r="A12751" s="107" t="s">
        <v>5</v>
      </c>
      <c r="B12751" s="107" t="s">
        <v>183</v>
      </c>
      <c r="C12751" s="110">
        <v>6</v>
      </c>
      <c r="D12751" s="109">
        <v>824.83563249461872</v>
      </c>
      <c r="E12751" s="109">
        <v>51532.098975987246</v>
      </c>
    </row>
    <row r="12752" spans="1:5" x14ac:dyDescent="0.35">
      <c r="A12752" s="107" t="s">
        <v>5</v>
      </c>
      <c r="B12752" s="107" t="s">
        <v>183</v>
      </c>
      <c r="C12752" s="110">
        <v>7</v>
      </c>
      <c r="D12752" s="109">
        <v>1011.9654359861401</v>
      </c>
      <c r="E12752" s="109">
        <v>60526.850864578802</v>
      </c>
    </row>
    <row r="12753" spans="1:5" x14ac:dyDescent="0.35">
      <c r="A12753" s="107" t="s">
        <v>5</v>
      </c>
      <c r="B12753" s="107" t="s">
        <v>183</v>
      </c>
      <c r="C12753" s="110">
        <v>8</v>
      </c>
      <c r="D12753" s="109">
        <v>1363.9201320650029</v>
      </c>
      <c r="E12753" s="109">
        <v>82206.322541450063</v>
      </c>
    </row>
    <row r="12754" spans="1:5" x14ac:dyDescent="0.35">
      <c r="A12754" s="107" t="s">
        <v>5</v>
      </c>
      <c r="B12754" s="107" t="s">
        <v>183</v>
      </c>
      <c r="C12754" s="110">
        <v>9</v>
      </c>
      <c r="D12754" s="109">
        <v>1743.4519989719431</v>
      </c>
      <c r="E12754" s="109">
        <v>92917.048199398865</v>
      </c>
    </row>
    <row r="12755" spans="1:5" x14ac:dyDescent="0.35">
      <c r="A12755" s="107" t="s">
        <v>5</v>
      </c>
      <c r="B12755" s="107" t="s">
        <v>183</v>
      </c>
      <c r="C12755" s="110">
        <v>10</v>
      </c>
      <c r="D12755" s="109">
        <v>2020.1918158049839</v>
      </c>
      <c r="E12755" s="109">
        <v>23637.423819766449</v>
      </c>
    </row>
    <row r="12756" spans="1:5" x14ac:dyDescent="0.35">
      <c r="A12756" s="107" t="s">
        <v>5</v>
      </c>
      <c r="B12756" s="107" t="s">
        <v>183</v>
      </c>
      <c r="C12756" s="110">
        <v>11</v>
      </c>
      <c r="D12756" s="109">
        <v>1690.749636963752</v>
      </c>
      <c r="E12756" s="109">
        <v>4788.124445834158</v>
      </c>
    </row>
    <row r="12757" spans="1:5" x14ac:dyDescent="0.35">
      <c r="A12757" s="107" t="s">
        <v>5</v>
      </c>
      <c r="B12757" s="107" t="s">
        <v>183</v>
      </c>
      <c r="C12757" s="110">
        <v>12</v>
      </c>
      <c r="D12757" s="109">
        <v>2282.999231406789</v>
      </c>
      <c r="E12757" s="109">
        <v>11852.249739052009</v>
      </c>
    </row>
    <row r="12758" spans="1:5" x14ac:dyDescent="0.35">
      <c r="A12758" s="107" t="s">
        <v>5</v>
      </c>
      <c r="B12758" s="107" t="s">
        <v>182</v>
      </c>
      <c r="C12758" s="110">
        <v>1</v>
      </c>
      <c r="D12758" s="109">
        <v>859.38546535266812</v>
      </c>
      <c r="E12758" s="109">
        <v>66403.560730903861</v>
      </c>
    </row>
    <row r="12759" spans="1:5" x14ac:dyDescent="0.35">
      <c r="A12759" s="107" t="s">
        <v>5</v>
      </c>
      <c r="B12759" s="107" t="s">
        <v>182</v>
      </c>
      <c r="C12759" s="110">
        <v>2</v>
      </c>
      <c r="D12759" s="109">
        <v>701.16657299797214</v>
      </c>
      <c r="E12759" s="109">
        <v>51977.462734504283</v>
      </c>
    </row>
    <row r="12760" spans="1:5" x14ac:dyDescent="0.35">
      <c r="A12760" s="107" t="s">
        <v>5</v>
      </c>
      <c r="B12760" s="107" t="s">
        <v>182</v>
      </c>
      <c r="C12760" s="110">
        <v>3</v>
      </c>
      <c r="D12760" s="109">
        <v>621.37942409141442</v>
      </c>
      <c r="E12760" s="109">
        <v>48527.628336499823</v>
      </c>
    </row>
    <row r="12761" spans="1:5" x14ac:dyDescent="0.35">
      <c r="A12761" s="107" t="s">
        <v>5</v>
      </c>
      <c r="B12761" s="107" t="s">
        <v>182</v>
      </c>
      <c r="C12761" s="110">
        <v>4</v>
      </c>
      <c r="D12761" s="109">
        <v>399.15948067581132</v>
      </c>
      <c r="E12761" s="109">
        <v>28832.230254437531</v>
      </c>
    </row>
    <row r="12762" spans="1:5" x14ac:dyDescent="0.35">
      <c r="A12762" s="107" t="s">
        <v>5</v>
      </c>
      <c r="B12762" s="107" t="s">
        <v>182</v>
      </c>
      <c r="C12762" s="110">
        <v>5</v>
      </c>
      <c r="D12762" s="109">
        <v>215.82923259615501</v>
      </c>
      <c r="E12762" s="109">
        <v>16197.178662649751</v>
      </c>
    </row>
    <row r="12763" spans="1:5" x14ac:dyDescent="0.35">
      <c r="A12763" s="107" t="s">
        <v>5</v>
      </c>
      <c r="B12763" s="107" t="s">
        <v>182</v>
      </c>
      <c r="C12763" s="110">
        <v>6</v>
      </c>
      <c r="D12763" s="109">
        <v>158.4178558853267</v>
      </c>
      <c r="E12763" s="109">
        <v>10479.800070763709</v>
      </c>
    </row>
    <row r="12764" spans="1:5" x14ac:dyDescent="0.35">
      <c r="A12764" s="107" t="s">
        <v>5</v>
      </c>
      <c r="B12764" s="107" t="s">
        <v>182</v>
      </c>
      <c r="C12764" s="110">
        <v>7</v>
      </c>
      <c r="D12764" s="109">
        <v>229.95507343498409</v>
      </c>
      <c r="E12764" s="109">
        <v>13885.514131642991</v>
      </c>
    </row>
    <row r="12765" spans="1:5" x14ac:dyDescent="0.35">
      <c r="A12765" s="107" t="s">
        <v>5</v>
      </c>
      <c r="B12765" s="107" t="s">
        <v>182</v>
      </c>
      <c r="C12765" s="110">
        <v>8</v>
      </c>
      <c r="D12765" s="109">
        <v>337.99052754676211</v>
      </c>
      <c r="E12765" s="109">
        <v>20756.396602103709</v>
      </c>
    </row>
    <row r="12766" spans="1:5" x14ac:dyDescent="0.35">
      <c r="A12766" s="107" t="s">
        <v>5</v>
      </c>
      <c r="B12766" s="107" t="s">
        <v>182</v>
      </c>
      <c r="C12766" s="110">
        <v>9</v>
      </c>
      <c r="D12766" s="109">
        <v>517.14971929021556</v>
      </c>
      <c r="E12766" s="109">
        <v>25554.859558186341</v>
      </c>
    </row>
    <row r="12767" spans="1:5" x14ac:dyDescent="0.35">
      <c r="A12767" s="107" t="s">
        <v>5</v>
      </c>
      <c r="B12767" s="107" t="s">
        <v>182</v>
      </c>
      <c r="C12767" s="110">
        <v>10</v>
      </c>
      <c r="D12767" s="109">
        <v>650.5401862130924</v>
      </c>
      <c r="E12767" s="109">
        <v>6412.6115181400737</v>
      </c>
    </row>
    <row r="12768" spans="1:5" x14ac:dyDescent="0.35">
      <c r="A12768" s="107" t="s">
        <v>5</v>
      </c>
      <c r="B12768" s="107" t="s">
        <v>182</v>
      </c>
      <c r="C12768" s="110">
        <v>11</v>
      </c>
      <c r="D12768" s="109">
        <v>659.80585959246969</v>
      </c>
      <c r="E12768" s="109">
        <v>2352.6787763247721</v>
      </c>
    </row>
    <row r="12769" spans="1:5" x14ac:dyDescent="0.35">
      <c r="A12769" s="107" t="s">
        <v>5</v>
      </c>
      <c r="B12769" s="107" t="s">
        <v>182</v>
      </c>
      <c r="C12769" s="110">
        <v>12</v>
      </c>
      <c r="D12769" s="109">
        <v>804.59583611820324</v>
      </c>
      <c r="E12769" s="109">
        <v>4661.9646340205181</v>
      </c>
    </row>
    <row r="12770" spans="1:5" x14ac:dyDescent="0.35">
      <c r="A12770" s="107" t="s">
        <v>5</v>
      </c>
      <c r="B12770" s="107" t="s">
        <v>181</v>
      </c>
      <c r="C12770" s="110">
        <v>1</v>
      </c>
      <c r="D12770" s="109">
        <v>773.77416606271697</v>
      </c>
      <c r="E12770" s="109">
        <v>53675.014311723076</v>
      </c>
    </row>
    <row r="12771" spans="1:5" x14ac:dyDescent="0.35">
      <c r="A12771" s="107" t="s">
        <v>5</v>
      </c>
      <c r="B12771" s="107" t="s">
        <v>181</v>
      </c>
      <c r="C12771" s="110">
        <v>2</v>
      </c>
      <c r="D12771" s="109">
        <v>626.43716870884384</v>
      </c>
      <c r="E12771" s="109">
        <v>41545.911131494438</v>
      </c>
    </row>
    <row r="12772" spans="1:5" x14ac:dyDescent="0.35">
      <c r="A12772" s="107" t="s">
        <v>5</v>
      </c>
      <c r="B12772" s="107" t="s">
        <v>181</v>
      </c>
      <c r="C12772" s="110">
        <v>3</v>
      </c>
      <c r="D12772" s="109">
        <v>638.88874032670299</v>
      </c>
      <c r="E12772" s="109">
        <v>43824.664003888887</v>
      </c>
    </row>
    <row r="12773" spans="1:5" x14ac:dyDescent="0.35">
      <c r="A12773" s="107" t="s">
        <v>5</v>
      </c>
      <c r="B12773" s="107" t="s">
        <v>181</v>
      </c>
      <c r="C12773" s="110">
        <v>4</v>
      </c>
      <c r="D12773" s="109">
        <v>409.62329793428029</v>
      </c>
      <c r="E12773" s="109">
        <v>26321.68874737891</v>
      </c>
    </row>
    <row r="12774" spans="1:5" x14ac:dyDescent="0.35">
      <c r="A12774" s="107" t="s">
        <v>5</v>
      </c>
      <c r="B12774" s="107" t="s">
        <v>181</v>
      </c>
      <c r="C12774" s="110">
        <v>5</v>
      </c>
      <c r="D12774" s="109">
        <v>305.41323056617011</v>
      </c>
      <c r="E12774" s="109">
        <v>20099.269709137508</v>
      </c>
    </row>
    <row r="12775" spans="1:5" x14ac:dyDescent="0.35">
      <c r="A12775" s="107" t="s">
        <v>5</v>
      </c>
      <c r="B12775" s="107" t="s">
        <v>181</v>
      </c>
      <c r="C12775" s="110">
        <v>6</v>
      </c>
      <c r="D12775" s="109">
        <v>266.07601048213519</v>
      </c>
      <c r="E12775" s="109">
        <v>16623.257734189439</v>
      </c>
    </row>
    <row r="12776" spans="1:5" x14ac:dyDescent="0.35">
      <c r="A12776" s="107" t="s">
        <v>5</v>
      </c>
      <c r="B12776" s="107" t="s">
        <v>181</v>
      </c>
      <c r="C12776" s="110">
        <v>7</v>
      </c>
      <c r="D12776" s="109">
        <v>326.44046322133579</v>
      </c>
      <c r="E12776" s="109">
        <v>19524.790601477049</v>
      </c>
    </row>
    <row r="12777" spans="1:5" x14ac:dyDescent="0.35">
      <c r="A12777" s="107" t="s">
        <v>5</v>
      </c>
      <c r="B12777" s="107" t="s">
        <v>181</v>
      </c>
      <c r="C12777" s="110">
        <v>8</v>
      </c>
      <c r="D12777" s="109">
        <v>439.97423615000088</v>
      </c>
      <c r="E12777" s="109">
        <v>26518.168561758081</v>
      </c>
    </row>
    <row r="12778" spans="1:5" x14ac:dyDescent="0.35">
      <c r="A12778" s="107" t="s">
        <v>5</v>
      </c>
      <c r="B12778" s="107" t="s">
        <v>181</v>
      </c>
      <c r="C12778" s="110">
        <v>9</v>
      </c>
      <c r="D12778" s="109">
        <v>562.4038706361107</v>
      </c>
      <c r="E12778" s="109">
        <v>29973.241354644801</v>
      </c>
    </row>
    <row r="12779" spans="1:5" x14ac:dyDescent="0.35">
      <c r="A12779" s="107" t="s">
        <v>5</v>
      </c>
      <c r="B12779" s="107" t="s">
        <v>181</v>
      </c>
      <c r="C12779" s="110">
        <v>10</v>
      </c>
      <c r="D12779" s="109">
        <v>657.00234675950117</v>
      </c>
      <c r="E12779" s="109">
        <v>7624.9754257311097</v>
      </c>
    </row>
    <row r="12780" spans="1:5" x14ac:dyDescent="0.35">
      <c r="A12780" s="107" t="s">
        <v>5</v>
      </c>
      <c r="B12780" s="107" t="s">
        <v>181</v>
      </c>
      <c r="C12780" s="110">
        <v>11</v>
      </c>
      <c r="D12780" s="109">
        <v>533.30653732345206</v>
      </c>
      <c r="E12780" s="109">
        <v>1544.5562728497271</v>
      </c>
    </row>
    <row r="12781" spans="1:5" x14ac:dyDescent="0.35">
      <c r="A12781" s="107" t="s">
        <v>5</v>
      </c>
      <c r="B12781" s="107" t="s">
        <v>181</v>
      </c>
      <c r="C12781" s="110">
        <v>12</v>
      </c>
      <c r="D12781" s="109">
        <v>737.34241726802361</v>
      </c>
      <c r="E12781" s="109">
        <v>3823.3063674361319</v>
      </c>
    </row>
    <row r="12782" spans="1:5" x14ac:dyDescent="0.35">
      <c r="A12782" s="107" t="s">
        <v>5</v>
      </c>
      <c r="B12782" s="107" t="s">
        <v>180</v>
      </c>
      <c r="C12782" s="110">
        <v>1</v>
      </c>
      <c r="D12782" s="109">
        <v>14711.800078951521</v>
      </c>
      <c r="E12782" s="109">
        <v>584481.8630568058</v>
      </c>
    </row>
    <row r="12783" spans="1:5" x14ac:dyDescent="0.35">
      <c r="A12783" s="107" t="s">
        <v>5</v>
      </c>
      <c r="B12783" s="107" t="s">
        <v>180</v>
      </c>
      <c r="C12783" s="110">
        <v>2</v>
      </c>
      <c r="D12783" s="109">
        <v>12859.576546871949</v>
      </c>
      <c r="E12783" s="109">
        <v>585988.87290406751</v>
      </c>
    </row>
    <row r="12784" spans="1:5" x14ac:dyDescent="0.35">
      <c r="A12784" s="107" t="s">
        <v>5</v>
      </c>
      <c r="B12784" s="107" t="s">
        <v>180</v>
      </c>
      <c r="C12784" s="110">
        <v>3</v>
      </c>
      <c r="D12784" s="109">
        <v>13750.182830106771</v>
      </c>
      <c r="E12784" s="109">
        <v>725457.26197144843</v>
      </c>
    </row>
    <row r="12785" spans="1:5" x14ac:dyDescent="0.35">
      <c r="A12785" s="107" t="s">
        <v>5</v>
      </c>
      <c r="B12785" s="107" t="s">
        <v>180</v>
      </c>
      <c r="C12785" s="110">
        <v>4</v>
      </c>
      <c r="D12785" s="109">
        <v>12410.228153220511</v>
      </c>
      <c r="E12785" s="109">
        <v>627827.50936532102</v>
      </c>
    </row>
    <row r="12786" spans="1:5" x14ac:dyDescent="0.35">
      <c r="A12786" s="107" t="s">
        <v>5</v>
      </c>
      <c r="B12786" s="107" t="s">
        <v>180</v>
      </c>
      <c r="C12786" s="110">
        <v>5</v>
      </c>
      <c r="D12786" s="109">
        <v>10037.554202167539</v>
      </c>
      <c r="E12786" s="109">
        <v>585772.32535721059</v>
      </c>
    </row>
    <row r="12787" spans="1:5" x14ac:dyDescent="0.35">
      <c r="A12787" s="107" t="s">
        <v>5</v>
      </c>
      <c r="B12787" s="107" t="s">
        <v>180</v>
      </c>
      <c r="C12787" s="110">
        <v>6</v>
      </c>
      <c r="D12787" s="109">
        <v>9799.4161216195444</v>
      </c>
      <c r="E12787" s="109">
        <v>562021.19488818594</v>
      </c>
    </row>
    <row r="12788" spans="1:5" x14ac:dyDescent="0.35">
      <c r="A12788" s="107" t="s">
        <v>5</v>
      </c>
      <c r="B12788" s="107" t="s">
        <v>180</v>
      </c>
      <c r="C12788" s="110">
        <v>7</v>
      </c>
      <c r="D12788" s="109">
        <v>10465.33887067105</v>
      </c>
      <c r="E12788" s="109">
        <v>318723.64999373711</v>
      </c>
    </row>
    <row r="12789" spans="1:5" x14ac:dyDescent="0.35">
      <c r="A12789" s="107" t="s">
        <v>5</v>
      </c>
      <c r="B12789" s="107" t="s">
        <v>180</v>
      </c>
      <c r="C12789" s="110">
        <v>8</v>
      </c>
      <c r="D12789" s="109">
        <v>12030.358355835169</v>
      </c>
      <c r="E12789" s="109">
        <v>160119.18301735929</v>
      </c>
    </row>
    <row r="12790" spans="1:5" x14ac:dyDescent="0.35">
      <c r="A12790" s="107" t="s">
        <v>5</v>
      </c>
      <c r="B12790" s="107" t="s">
        <v>180</v>
      </c>
      <c r="C12790" s="110">
        <v>9</v>
      </c>
      <c r="D12790" s="109">
        <v>13519.148967847341</v>
      </c>
      <c r="E12790" s="109">
        <v>125883.1580782262</v>
      </c>
    </row>
    <row r="12791" spans="1:5" x14ac:dyDescent="0.35">
      <c r="A12791" s="107" t="s">
        <v>5</v>
      </c>
      <c r="B12791" s="107" t="s">
        <v>180</v>
      </c>
      <c r="C12791" s="110">
        <v>10</v>
      </c>
      <c r="D12791" s="109">
        <v>11410.34153957421</v>
      </c>
      <c r="E12791" s="109">
        <v>83071.108106979358</v>
      </c>
    </row>
    <row r="12792" spans="1:5" x14ac:dyDescent="0.35">
      <c r="A12792" s="107" t="s">
        <v>5</v>
      </c>
      <c r="B12792" s="107" t="s">
        <v>180</v>
      </c>
      <c r="C12792" s="110">
        <v>11</v>
      </c>
      <c r="D12792" s="109">
        <v>12029.98990528763</v>
      </c>
      <c r="E12792" s="109">
        <v>102348.6588551616</v>
      </c>
    </row>
    <row r="12793" spans="1:5" x14ac:dyDescent="0.35">
      <c r="A12793" s="107" t="s">
        <v>5</v>
      </c>
      <c r="B12793" s="107" t="s">
        <v>180</v>
      </c>
      <c r="C12793" s="110">
        <v>12</v>
      </c>
      <c r="D12793" s="109">
        <v>12312.30464663426</v>
      </c>
      <c r="E12793" s="109">
        <v>110253.82686483191</v>
      </c>
    </row>
    <row r="12794" spans="1:5" x14ac:dyDescent="0.35">
      <c r="A12794" s="107" t="s">
        <v>5</v>
      </c>
      <c r="B12794" s="107" t="s">
        <v>179</v>
      </c>
      <c r="C12794" s="110">
        <v>1</v>
      </c>
      <c r="D12794" s="109">
        <v>1822.4869491228039</v>
      </c>
      <c r="E12794" s="109">
        <v>140844.45521400639</v>
      </c>
    </row>
    <row r="12795" spans="1:5" x14ac:dyDescent="0.35">
      <c r="A12795" s="107" t="s">
        <v>5</v>
      </c>
      <c r="B12795" s="107" t="s">
        <v>179</v>
      </c>
      <c r="C12795" s="110">
        <v>2</v>
      </c>
      <c r="D12795" s="109">
        <v>2053.8692046691608</v>
      </c>
      <c r="E12795" s="109">
        <v>152237.0589498989</v>
      </c>
    </row>
    <row r="12796" spans="1:5" x14ac:dyDescent="0.35">
      <c r="A12796" s="107" t="s">
        <v>5</v>
      </c>
      <c r="B12796" s="107" t="s">
        <v>179</v>
      </c>
      <c r="C12796" s="110">
        <v>3</v>
      </c>
      <c r="D12796" s="109">
        <v>1327.588874382297</v>
      </c>
      <c r="E12796" s="109">
        <v>103682.3630320035</v>
      </c>
    </row>
    <row r="12797" spans="1:5" x14ac:dyDescent="0.35">
      <c r="A12797" s="107" t="s">
        <v>5</v>
      </c>
      <c r="B12797" s="107" t="s">
        <v>179</v>
      </c>
      <c r="C12797" s="110">
        <v>4</v>
      </c>
      <c r="D12797" s="109">
        <v>869.86211330283254</v>
      </c>
      <c r="E12797" s="109">
        <v>62811.122118192347</v>
      </c>
    </row>
    <row r="12798" spans="1:5" x14ac:dyDescent="0.35">
      <c r="A12798" s="107" t="s">
        <v>5</v>
      </c>
      <c r="B12798" s="107" t="s">
        <v>179</v>
      </c>
      <c r="C12798" s="110">
        <v>5</v>
      </c>
      <c r="D12798" s="109">
        <v>705.50284016559749</v>
      </c>
      <c r="E12798" s="109">
        <v>50701.835321936363</v>
      </c>
    </row>
    <row r="12799" spans="1:5" x14ac:dyDescent="0.35">
      <c r="A12799" s="107" t="s">
        <v>5</v>
      </c>
      <c r="B12799" s="107" t="s">
        <v>179</v>
      </c>
      <c r="C12799" s="110">
        <v>6</v>
      </c>
      <c r="D12799" s="109">
        <v>541.1172636250551</v>
      </c>
      <c r="E12799" s="109">
        <v>35101.766841218188</v>
      </c>
    </row>
    <row r="12800" spans="1:5" x14ac:dyDescent="0.35">
      <c r="A12800" s="107" t="s">
        <v>5</v>
      </c>
      <c r="B12800" s="107" t="s">
        <v>179</v>
      </c>
      <c r="C12800" s="110">
        <v>7</v>
      </c>
      <c r="D12800" s="109">
        <v>762.71002048163666</v>
      </c>
      <c r="E12800" s="109">
        <v>46015.168478721484</v>
      </c>
    </row>
    <row r="12801" spans="1:5" x14ac:dyDescent="0.35">
      <c r="A12801" s="107" t="s">
        <v>5</v>
      </c>
      <c r="B12801" s="107" t="s">
        <v>179</v>
      </c>
      <c r="C12801" s="110">
        <v>8</v>
      </c>
      <c r="D12801" s="109">
        <v>1057.0569210229289</v>
      </c>
      <c r="E12801" s="109">
        <v>64612.436179433513</v>
      </c>
    </row>
    <row r="12802" spans="1:5" x14ac:dyDescent="0.35">
      <c r="A12802" s="107" t="s">
        <v>5</v>
      </c>
      <c r="B12802" s="107" t="s">
        <v>179</v>
      </c>
      <c r="C12802" s="110">
        <v>9</v>
      </c>
      <c r="D12802" s="109">
        <v>1497.8636231105099</v>
      </c>
      <c r="E12802" s="109">
        <v>76040.799928516484</v>
      </c>
    </row>
    <row r="12803" spans="1:5" x14ac:dyDescent="0.35">
      <c r="A12803" s="107" t="s">
        <v>5</v>
      </c>
      <c r="B12803" s="107" t="s">
        <v>179</v>
      </c>
      <c r="C12803" s="110">
        <v>10</v>
      </c>
      <c r="D12803" s="109">
        <v>1871.7837813946401</v>
      </c>
      <c r="E12803" s="109">
        <v>20410.117576713761</v>
      </c>
    </row>
    <row r="12804" spans="1:5" x14ac:dyDescent="0.35">
      <c r="A12804" s="107" t="s">
        <v>5</v>
      </c>
      <c r="B12804" s="107" t="s">
        <v>179</v>
      </c>
      <c r="C12804" s="110">
        <v>11</v>
      </c>
      <c r="D12804" s="109">
        <v>1579.976171133761</v>
      </c>
      <c r="E12804" s="109">
        <v>7565.6356905632974</v>
      </c>
    </row>
    <row r="12805" spans="1:5" x14ac:dyDescent="0.35">
      <c r="A12805" s="107" t="s">
        <v>5</v>
      </c>
      <c r="B12805" s="107" t="s">
        <v>179</v>
      </c>
      <c r="C12805" s="110">
        <v>12</v>
      </c>
      <c r="D12805" s="109">
        <v>2145.1607644616761</v>
      </c>
      <c r="E12805" s="109">
        <v>14949.998885618999</v>
      </c>
    </row>
    <row r="12806" spans="1:5" x14ac:dyDescent="0.35">
      <c r="A12806" s="107" t="s">
        <v>5</v>
      </c>
      <c r="B12806" s="107" t="s">
        <v>178</v>
      </c>
      <c r="C12806" s="110">
        <v>1</v>
      </c>
      <c r="D12806" s="109">
        <v>1972.824469465419</v>
      </c>
      <c r="E12806" s="109">
        <v>150459.04639213861</v>
      </c>
    </row>
    <row r="12807" spans="1:5" x14ac:dyDescent="0.35">
      <c r="A12807" s="107" t="s">
        <v>5</v>
      </c>
      <c r="B12807" s="107" t="s">
        <v>178</v>
      </c>
      <c r="C12807" s="110">
        <v>2</v>
      </c>
      <c r="D12807" s="109">
        <v>1815.2849983004201</v>
      </c>
      <c r="E12807" s="109">
        <v>132823.7982254207</v>
      </c>
    </row>
    <row r="12808" spans="1:5" x14ac:dyDescent="0.35">
      <c r="A12808" s="107" t="s">
        <v>5</v>
      </c>
      <c r="B12808" s="107" t="s">
        <v>178</v>
      </c>
      <c r="C12808" s="110">
        <v>3</v>
      </c>
      <c r="D12808" s="109">
        <v>1840.224450105964</v>
      </c>
      <c r="E12808" s="109">
        <v>143190.89576501041</v>
      </c>
    </row>
    <row r="12809" spans="1:5" x14ac:dyDescent="0.35">
      <c r="A12809" s="107" t="s">
        <v>5</v>
      </c>
      <c r="B12809" s="107" t="s">
        <v>178</v>
      </c>
      <c r="C12809" s="110">
        <v>4</v>
      </c>
      <c r="D12809" s="109">
        <v>1518.572649239399</v>
      </c>
      <c r="E12809" s="109">
        <v>108988.52810061041</v>
      </c>
    </row>
    <row r="12810" spans="1:5" x14ac:dyDescent="0.35">
      <c r="A12810" s="107" t="s">
        <v>5</v>
      </c>
      <c r="B12810" s="107" t="s">
        <v>178</v>
      </c>
      <c r="C12810" s="110">
        <v>5</v>
      </c>
      <c r="D12810" s="109">
        <v>1163.022733713701</v>
      </c>
      <c r="E12810" s="109">
        <v>86390.808221498344</v>
      </c>
    </row>
    <row r="12811" spans="1:5" x14ac:dyDescent="0.35">
      <c r="A12811" s="107" t="s">
        <v>5</v>
      </c>
      <c r="B12811" s="107" t="s">
        <v>178</v>
      </c>
      <c r="C12811" s="110">
        <v>6</v>
      </c>
      <c r="D12811" s="109">
        <v>945.00644233752189</v>
      </c>
      <c r="E12811" s="109">
        <v>62884.377156866503</v>
      </c>
    </row>
    <row r="12812" spans="1:5" x14ac:dyDescent="0.35">
      <c r="A12812" s="107" t="s">
        <v>5</v>
      </c>
      <c r="B12812" s="107" t="s">
        <v>178</v>
      </c>
      <c r="C12812" s="110">
        <v>7</v>
      </c>
      <c r="D12812" s="109">
        <v>1198.086096813385</v>
      </c>
      <c r="E12812" s="109">
        <v>73128.533425275542</v>
      </c>
    </row>
    <row r="12813" spans="1:5" x14ac:dyDescent="0.35">
      <c r="A12813" s="107" t="s">
        <v>5</v>
      </c>
      <c r="B12813" s="107" t="s">
        <v>178</v>
      </c>
      <c r="C12813" s="110">
        <v>8</v>
      </c>
      <c r="D12813" s="109">
        <v>1457.653679203657</v>
      </c>
      <c r="E12813" s="109">
        <v>90770.050373932085</v>
      </c>
    </row>
    <row r="12814" spans="1:5" x14ac:dyDescent="0.35">
      <c r="A12814" s="107" t="s">
        <v>5</v>
      </c>
      <c r="B12814" s="107" t="s">
        <v>178</v>
      </c>
      <c r="C12814" s="110">
        <v>9</v>
      </c>
      <c r="D12814" s="109">
        <v>1633.4343835663619</v>
      </c>
      <c r="E12814" s="109">
        <v>85630.824091592949</v>
      </c>
    </row>
    <row r="12815" spans="1:5" x14ac:dyDescent="0.35">
      <c r="A12815" s="107" t="s">
        <v>5</v>
      </c>
      <c r="B12815" s="107" t="s">
        <v>178</v>
      </c>
      <c r="C12815" s="110">
        <v>10</v>
      </c>
      <c r="D12815" s="109">
        <v>1723.4110862831139</v>
      </c>
      <c r="E12815" s="109">
        <v>18057.813115784</v>
      </c>
    </row>
    <row r="12816" spans="1:5" x14ac:dyDescent="0.35">
      <c r="A12816" s="107" t="s">
        <v>5</v>
      </c>
      <c r="B12816" s="107" t="s">
        <v>178</v>
      </c>
      <c r="C12816" s="110">
        <v>11</v>
      </c>
      <c r="D12816" s="109">
        <v>1796.0238798512221</v>
      </c>
      <c r="E12816" s="109">
        <v>3437.3682501017001</v>
      </c>
    </row>
    <row r="12817" spans="1:5" x14ac:dyDescent="0.35">
      <c r="A12817" s="107" t="s">
        <v>5</v>
      </c>
      <c r="B12817" s="107" t="s">
        <v>178</v>
      </c>
      <c r="C12817" s="110">
        <v>12</v>
      </c>
      <c r="D12817" s="109">
        <v>1964.487381796117</v>
      </c>
      <c r="E12817" s="109">
        <v>7540.3899225228279</v>
      </c>
    </row>
    <row r="12818" spans="1:5" x14ac:dyDescent="0.35">
      <c r="A12818" s="107" t="s">
        <v>5</v>
      </c>
      <c r="B12818" s="107" t="s">
        <v>177</v>
      </c>
      <c r="C12818" s="110">
        <v>1</v>
      </c>
      <c r="D12818" s="109">
        <v>756.92104880173417</v>
      </c>
      <c r="E12818" s="109">
        <v>58340.717102117953</v>
      </c>
    </row>
    <row r="12819" spans="1:5" x14ac:dyDescent="0.35">
      <c r="A12819" s="107" t="s">
        <v>5</v>
      </c>
      <c r="B12819" s="107" t="s">
        <v>177</v>
      </c>
      <c r="C12819" s="110">
        <v>2</v>
      </c>
      <c r="D12819" s="109">
        <v>576.70561549863362</v>
      </c>
      <c r="E12819" s="109">
        <v>42593.747542770499</v>
      </c>
    </row>
    <row r="12820" spans="1:5" x14ac:dyDescent="0.35">
      <c r="A12820" s="107" t="s">
        <v>5</v>
      </c>
      <c r="B12820" s="107" t="s">
        <v>177</v>
      </c>
      <c r="C12820" s="110">
        <v>3</v>
      </c>
      <c r="D12820" s="109">
        <v>587.66163765832448</v>
      </c>
      <c r="E12820" s="109">
        <v>45608.390500206362</v>
      </c>
    </row>
    <row r="12821" spans="1:5" x14ac:dyDescent="0.35">
      <c r="A12821" s="107" t="s">
        <v>5</v>
      </c>
      <c r="B12821" s="107" t="s">
        <v>177</v>
      </c>
      <c r="C12821" s="110">
        <v>4</v>
      </c>
      <c r="D12821" s="109">
        <v>397.62884315945979</v>
      </c>
      <c r="E12821" s="109">
        <v>28521.33454105656</v>
      </c>
    </row>
    <row r="12822" spans="1:5" x14ac:dyDescent="0.35">
      <c r="A12822" s="107" t="s">
        <v>5</v>
      </c>
      <c r="B12822" s="107" t="s">
        <v>177</v>
      </c>
      <c r="C12822" s="110">
        <v>5</v>
      </c>
      <c r="D12822" s="109">
        <v>299.11613750229611</v>
      </c>
      <c r="E12822" s="109">
        <v>22021.764022552761</v>
      </c>
    </row>
    <row r="12823" spans="1:5" x14ac:dyDescent="0.35">
      <c r="A12823" s="107" t="s">
        <v>5</v>
      </c>
      <c r="B12823" s="107" t="s">
        <v>177</v>
      </c>
      <c r="C12823" s="110">
        <v>6</v>
      </c>
      <c r="D12823" s="109">
        <v>187.64010259401621</v>
      </c>
      <c r="E12823" s="109">
        <v>11892.66740960718</v>
      </c>
    </row>
    <row r="12824" spans="1:5" x14ac:dyDescent="0.35">
      <c r="A12824" s="107" t="s">
        <v>5</v>
      </c>
      <c r="B12824" s="107" t="s">
        <v>177</v>
      </c>
      <c r="C12824" s="110">
        <v>7</v>
      </c>
      <c r="D12824" s="109">
        <v>279.04984377615898</v>
      </c>
      <c r="E12824" s="109">
        <v>16314.080073736401</v>
      </c>
    </row>
    <row r="12825" spans="1:5" x14ac:dyDescent="0.35">
      <c r="A12825" s="107" t="s">
        <v>5</v>
      </c>
      <c r="B12825" s="107" t="s">
        <v>177</v>
      </c>
      <c r="C12825" s="110">
        <v>8</v>
      </c>
      <c r="D12825" s="109">
        <v>386.49354968131581</v>
      </c>
      <c r="E12825" s="109">
        <v>23167.806366747871</v>
      </c>
    </row>
    <row r="12826" spans="1:5" x14ac:dyDescent="0.35">
      <c r="A12826" s="107" t="s">
        <v>5</v>
      </c>
      <c r="B12826" s="107" t="s">
        <v>177</v>
      </c>
      <c r="C12826" s="110">
        <v>9</v>
      </c>
      <c r="D12826" s="109">
        <v>359.50881593678457</v>
      </c>
      <c r="E12826" s="109">
        <v>18937.49351845984</v>
      </c>
    </row>
    <row r="12827" spans="1:5" x14ac:dyDescent="0.35">
      <c r="A12827" s="107" t="s">
        <v>5</v>
      </c>
      <c r="B12827" s="107" t="s">
        <v>177</v>
      </c>
      <c r="C12827" s="110">
        <v>10</v>
      </c>
      <c r="D12827" s="109">
        <v>395.89873086732359</v>
      </c>
      <c r="E12827" s="109">
        <v>5218.2999495519834</v>
      </c>
    </row>
    <row r="12828" spans="1:5" x14ac:dyDescent="0.35">
      <c r="A12828" s="107" t="s">
        <v>5</v>
      </c>
      <c r="B12828" s="107" t="s">
        <v>177</v>
      </c>
      <c r="C12828" s="110">
        <v>11</v>
      </c>
      <c r="D12828" s="109">
        <v>623.15422666360428</v>
      </c>
      <c r="E12828" s="109">
        <v>4286.2039146005272</v>
      </c>
    </row>
    <row r="12829" spans="1:5" x14ac:dyDescent="0.35">
      <c r="A12829" s="107" t="s">
        <v>5</v>
      </c>
      <c r="B12829" s="107" t="s">
        <v>177</v>
      </c>
      <c r="C12829" s="110">
        <v>12</v>
      </c>
      <c r="D12829" s="109">
        <v>721.25786621900465</v>
      </c>
      <c r="E12829" s="109">
        <v>7141.394773030087</v>
      </c>
    </row>
    <row r="12830" spans="1:5" x14ac:dyDescent="0.35">
      <c r="A12830" s="107" t="s">
        <v>5</v>
      </c>
      <c r="B12830" s="107" t="s">
        <v>176</v>
      </c>
      <c r="C12830" s="110">
        <v>1</v>
      </c>
      <c r="D12830" s="109">
        <v>1761.655394564136</v>
      </c>
      <c r="E12830" s="109">
        <v>35137.849930361357</v>
      </c>
    </row>
    <row r="12831" spans="1:5" x14ac:dyDescent="0.35">
      <c r="A12831" s="107" t="s">
        <v>5</v>
      </c>
      <c r="B12831" s="107" t="s">
        <v>176</v>
      </c>
      <c r="C12831" s="110">
        <v>2</v>
      </c>
      <c r="D12831" s="109">
        <v>1820.6152592569119</v>
      </c>
      <c r="E12831" s="109">
        <v>24468.984876979579</v>
      </c>
    </row>
    <row r="12832" spans="1:5" x14ac:dyDescent="0.35">
      <c r="A12832" s="107" t="s">
        <v>5</v>
      </c>
      <c r="B12832" s="107" t="s">
        <v>176</v>
      </c>
      <c r="C12832" s="110">
        <v>3</v>
      </c>
      <c r="D12832" s="109">
        <v>2290.16600244031</v>
      </c>
      <c r="E12832" s="109">
        <v>26591.64306614055</v>
      </c>
    </row>
    <row r="12833" spans="1:5" x14ac:dyDescent="0.35">
      <c r="A12833" s="107" t="s">
        <v>5</v>
      </c>
      <c r="B12833" s="107" t="s">
        <v>176</v>
      </c>
      <c r="C12833" s="110">
        <v>4</v>
      </c>
      <c r="D12833" s="109">
        <v>2007.0999171967651</v>
      </c>
      <c r="E12833" s="109">
        <v>30251.647774507059</v>
      </c>
    </row>
    <row r="12834" spans="1:5" x14ac:dyDescent="0.35">
      <c r="A12834" s="107" t="s">
        <v>5</v>
      </c>
      <c r="B12834" s="107" t="s">
        <v>176</v>
      </c>
      <c r="C12834" s="110">
        <v>5</v>
      </c>
      <c r="D12834" s="109">
        <v>1716.1846607764239</v>
      </c>
      <c r="E12834" s="109">
        <v>27178.074831927272</v>
      </c>
    </row>
    <row r="12835" spans="1:5" x14ac:dyDescent="0.35">
      <c r="A12835" s="107" t="s">
        <v>5</v>
      </c>
      <c r="B12835" s="107" t="s">
        <v>176</v>
      </c>
      <c r="C12835" s="110">
        <v>6</v>
      </c>
      <c r="D12835" s="109">
        <v>1576.7973000000129</v>
      </c>
      <c r="E12835" s="109">
        <v>53886.083073934737</v>
      </c>
    </row>
    <row r="12836" spans="1:5" x14ac:dyDescent="0.35">
      <c r="A12836" s="107" t="s">
        <v>5</v>
      </c>
      <c r="B12836" s="107" t="s">
        <v>176</v>
      </c>
      <c r="C12836" s="110">
        <v>7</v>
      </c>
      <c r="D12836" s="109">
        <v>1756.7670014639741</v>
      </c>
      <c r="E12836" s="109">
        <v>24767.36140356402</v>
      </c>
    </row>
    <row r="12837" spans="1:5" x14ac:dyDescent="0.35">
      <c r="A12837" s="107" t="s">
        <v>5</v>
      </c>
      <c r="B12837" s="107" t="s">
        <v>176</v>
      </c>
      <c r="C12837" s="110">
        <v>8</v>
      </c>
      <c r="D12837" s="109">
        <v>1926.648505206397</v>
      </c>
      <c r="E12837" s="109">
        <v>15509.615102221531</v>
      </c>
    </row>
    <row r="12838" spans="1:5" x14ac:dyDescent="0.35">
      <c r="A12838" s="107" t="s">
        <v>5</v>
      </c>
      <c r="B12838" s="107" t="s">
        <v>176</v>
      </c>
      <c r="C12838" s="110">
        <v>9</v>
      </c>
      <c r="D12838" s="109">
        <v>2156.700767851361</v>
      </c>
      <c r="E12838" s="109">
        <v>12416.496842236011</v>
      </c>
    </row>
    <row r="12839" spans="1:5" x14ac:dyDescent="0.35">
      <c r="A12839" s="107" t="s">
        <v>5</v>
      </c>
      <c r="B12839" s="107" t="s">
        <v>176</v>
      </c>
      <c r="C12839" s="110">
        <v>10</v>
      </c>
      <c r="D12839" s="109">
        <v>1836.584123245829</v>
      </c>
      <c r="E12839" s="109">
        <v>12572.91990077897</v>
      </c>
    </row>
    <row r="12840" spans="1:5" x14ac:dyDescent="0.35">
      <c r="A12840" s="107" t="s">
        <v>5</v>
      </c>
      <c r="B12840" s="107" t="s">
        <v>176</v>
      </c>
      <c r="C12840" s="110">
        <v>11</v>
      </c>
      <c r="D12840" s="109">
        <v>1690.733547370884</v>
      </c>
      <c r="E12840" s="109">
        <v>15213.167103928021</v>
      </c>
    </row>
    <row r="12841" spans="1:5" x14ac:dyDescent="0.35">
      <c r="A12841" s="107" t="s">
        <v>5</v>
      </c>
      <c r="B12841" s="107" t="s">
        <v>176</v>
      </c>
      <c r="C12841" s="110">
        <v>12</v>
      </c>
      <c r="D12841" s="109">
        <v>2106.628751462757</v>
      </c>
      <c r="E12841" s="109">
        <v>15392.104770354859</v>
      </c>
    </row>
    <row r="12842" spans="1:5" x14ac:dyDescent="0.35">
      <c r="A12842" s="107" t="s">
        <v>5</v>
      </c>
      <c r="B12842" s="107" t="s">
        <v>63</v>
      </c>
      <c r="C12842" s="110">
        <v>1</v>
      </c>
      <c r="D12842" s="109">
        <v>1389.7943171759939</v>
      </c>
      <c r="E12842" s="109">
        <v>29085.586101991419</v>
      </c>
    </row>
    <row r="12843" spans="1:5" x14ac:dyDescent="0.35">
      <c r="A12843" s="107" t="s">
        <v>5</v>
      </c>
      <c r="B12843" s="107" t="s">
        <v>63</v>
      </c>
      <c r="C12843" s="110">
        <v>2</v>
      </c>
      <c r="D12843" s="109">
        <v>1526.365635478272</v>
      </c>
      <c r="E12843" s="109">
        <v>20649.763317929679</v>
      </c>
    </row>
    <row r="12844" spans="1:5" x14ac:dyDescent="0.35">
      <c r="A12844" s="107" t="s">
        <v>5</v>
      </c>
      <c r="B12844" s="107" t="s">
        <v>63</v>
      </c>
      <c r="C12844" s="110">
        <v>3</v>
      </c>
      <c r="D12844" s="109">
        <v>1912.3218637226701</v>
      </c>
      <c r="E12844" s="109">
        <v>22239.323625274908</v>
      </c>
    </row>
    <row r="12845" spans="1:5" x14ac:dyDescent="0.35">
      <c r="A12845" s="107" t="s">
        <v>5</v>
      </c>
      <c r="B12845" s="107" t="s">
        <v>63</v>
      </c>
      <c r="C12845" s="110">
        <v>4</v>
      </c>
      <c r="D12845" s="109">
        <v>1666.344518958703</v>
      </c>
      <c r="E12845" s="109">
        <v>25127.69062569868</v>
      </c>
    </row>
    <row r="12846" spans="1:5" x14ac:dyDescent="0.35">
      <c r="A12846" s="107" t="s">
        <v>5</v>
      </c>
      <c r="B12846" s="107" t="s">
        <v>63</v>
      </c>
      <c r="C12846" s="110">
        <v>5</v>
      </c>
      <c r="D12846" s="109">
        <v>1376.072059611105</v>
      </c>
      <c r="E12846" s="109">
        <v>21783.314173895611</v>
      </c>
    </row>
    <row r="12847" spans="1:5" x14ac:dyDescent="0.35">
      <c r="A12847" s="107" t="s">
        <v>5</v>
      </c>
      <c r="B12847" s="107" t="s">
        <v>63</v>
      </c>
      <c r="C12847" s="110">
        <v>6</v>
      </c>
      <c r="D12847" s="109">
        <v>1325.451579677341</v>
      </c>
      <c r="E12847" s="109">
        <v>45255.596630141263</v>
      </c>
    </row>
    <row r="12848" spans="1:5" x14ac:dyDescent="0.35">
      <c r="A12848" s="107" t="s">
        <v>5</v>
      </c>
      <c r="B12848" s="107" t="s">
        <v>63</v>
      </c>
      <c r="C12848" s="110">
        <v>7</v>
      </c>
      <c r="D12848" s="109">
        <v>1446.422401422225</v>
      </c>
      <c r="E12848" s="109">
        <v>20224.720409515841</v>
      </c>
    </row>
    <row r="12849" spans="1:5" x14ac:dyDescent="0.35">
      <c r="A12849" s="107" t="s">
        <v>5</v>
      </c>
      <c r="B12849" s="107" t="s">
        <v>63</v>
      </c>
      <c r="C12849" s="110">
        <v>8</v>
      </c>
      <c r="D12849" s="109">
        <v>1589.798037723999</v>
      </c>
      <c r="E12849" s="109">
        <v>12775.56876005794</v>
      </c>
    </row>
    <row r="12850" spans="1:5" x14ac:dyDescent="0.35">
      <c r="A12850" s="107" t="s">
        <v>5</v>
      </c>
      <c r="B12850" s="107" t="s">
        <v>63</v>
      </c>
      <c r="C12850" s="110">
        <v>9</v>
      </c>
      <c r="D12850" s="109">
        <v>1782.6376578228051</v>
      </c>
      <c r="E12850" s="109">
        <v>10214.90645690997</v>
      </c>
    </row>
    <row r="12851" spans="1:5" x14ac:dyDescent="0.35">
      <c r="A12851" s="107" t="s">
        <v>5</v>
      </c>
      <c r="B12851" s="107" t="s">
        <v>63</v>
      </c>
      <c r="C12851" s="110">
        <v>10</v>
      </c>
      <c r="D12851" s="109">
        <v>1457.6510394969059</v>
      </c>
      <c r="E12851" s="109">
        <v>10363.49324509665</v>
      </c>
    </row>
    <row r="12852" spans="1:5" x14ac:dyDescent="0.35">
      <c r="A12852" s="107" t="s">
        <v>5</v>
      </c>
      <c r="B12852" s="107" t="s">
        <v>63</v>
      </c>
      <c r="C12852" s="110">
        <v>11</v>
      </c>
      <c r="D12852" s="109">
        <v>1477.7340327197189</v>
      </c>
      <c r="E12852" s="109">
        <v>12733.355184698161</v>
      </c>
    </row>
    <row r="12853" spans="1:5" x14ac:dyDescent="0.35">
      <c r="A12853" s="107" t="s">
        <v>5</v>
      </c>
      <c r="B12853" s="107" t="s">
        <v>63</v>
      </c>
      <c r="C12853" s="110">
        <v>12</v>
      </c>
      <c r="D12853" s="109">
        <v>1659.561257080966</v>
      </c>
      <c r="E12853" s="109">
        <v>12759.411617183519</v>
      </c>
    </row>
    <row r="12854" spans="1:5" x14ac:dyDescent="0.35">
      <c r="A12854" s="107" t="s">
        <v>5</v>
      </c>
      <c r="B12854" s="107" t="s">
        <v>64</v>
      </c>
      <c r="C12854" s="110">
        <v>1</v>
      </c>
      <c r="D12854" s="109">
        <v>3562.730999148489</v>
      </c>
      <c r="E12854" s="109">
        <v>62541.835258214312</v>
      </c>
    </row>
    <row r="12855" spans="1:5" x14ac:dyDescent="0.35">
      <c r="A12855" s="107" t="s">
        <v>5</v>
      </c>
      <c r="B12855" s="107" t="s">
        <v>64</v>
      </c>
      <c r="C12855" s="110">
        <v>2</v>
      </c>
      <c r="D12855" s="109">
        <v>3267.3338110210402</v>
      </c>
      <c r="E12855" s="109">
        <v>43505.983182380849</v>
      </c>
    </row>
    <row r="12856" spans="1:5" x14ac:dyDescent="0.35">
      <c r="A12856" s="107" t="s">
        <v>5</v>
      </c>
      <c r="B12856" s="107" t="s">
        <v>64</v>
      </c>
      <c r="C12856" s="110">
        <v>3</v>
      </c>
      <c r="D12856" s="109">
        <v>4071.4062265605562</v>
      </c>
      <c r="E12856" s="109">
        <v>47274.032117583221</v>
      </c>
    </row>
    <row r="12857" spans="1:5" x14ac:dyDescent="0.35">
      <c r="A12857" s="107" t="s">
        <v>5</v>
      </c>
      <c r="B12857" s="107" t="s">
        <v>64</v>
      </c>
      <c r="C12857" s="110">
        <v>4</v>
      </c>
      <c r="D12857" s="109">
        <v>3568.1776305720282</v>
      </c>
      <c r="E12857" s="109">
        <v>53780.707154679141</v>
      </c>
    </row>
    <row r="12858" spans="1:5" x14ac:dyDescent="0.35">
      <c r="A12858" s="107" t="s">
        <v>5</v>
      </c>
      <c r="B12858" s="107" t="s">
        <v>64</v>
      </c>
      <c r="C12858" s="110">
        <v>5</v>
      </c>
      <c r="D12858" s="109">
        <v>3047.5212118611321</v>
      </c>
      <c r="E12858" s="109">
        <v>48316.57747898181</v>
      </c>
    </row>
    <row r="12859" spans="1:5" x14ac:dyDescent="0.35">
      <c r="A12859" s="107" t="s">
        <v>5</v>
      </c>
      <c r="B12859" s="107" t="s">
        <v>64</v>
      </c>
      <c r="C12859" s="110">
        <v>6</v>
      </c>
      <c r="D12859" s="109">
        <v>2803.1723971432739</v>
      </c>
      <c r="E12859" s="109">
        <v>95797.481020328443</v>
      </c>
    </row>
    <row r="12860" spans="1:5" x14ac:dyDescent="0.35">
      <c r="A12860" s="107" t="s">
        <v>5</v>
      </c>
      <c r="B12860" s="107" t="s">
        <v>64</v>
      </c>
      <c r="C12860" s="110">
        <v>7</v>
      </c>
      <c r="D12860" s="109">
        <v>3123.1413359359608</v>
      </c>
      <c r="E12860" s="109">
        <v>44030.864717447163</v>
      </c>
    </row>
    <row r="12861" spans="1:5" x14ac:dyDescent="0.35">
      <c r="A12861" s="107" t="s">
        <v>5</v>
      </c>
      <c r="B12861" s="107" t="s">
        <v>64</v>
      </c>
      <c r="C12861" s="110">
        <v>8</v>
      </c>
      <c r="D12861" s="109">
        <v>3425.15289814471</v>
      </c>
      <c r="E12861" s="109">
        <v>27572.649070616069</v>
      </c>
    </row>
    <row r="12862" spans="1:5" x14ac:dyDescent="0.35">
      <c r="A12862" s="107" t="s">
        <v>5</v>
      </c>
      <c r="B12862" s="107" t="s">
        <v>64</v>
      </c>
      <c r="C12862" s="110">
        <v>9</v>
      </c>
      <c r="D12862" s="109">
        <v>3834.1346984024249</v>
      </c>
      <c r="E12862" s="109">
        <v>22073.772163975129</v>
      </c>
    </row>
    <row r="12863" spans="1:5" x14ac:dyDescent="0.35">
      <c r="A12863" s="107" t="s">
        <v>5</v>
      </c>
      <c r="B12863" s="107" t="s">
        <v>64</v>
      </c>
      <c r="C12863" s="110">
        <v>10</v>
      </c>
      <c r="D12863" s="109">
        <v>3363.4258170128601</v>
      </c>
      <c r="E12863" s="109">
        <v>22353.355546140971</v>
      </c>
    </row>
    <row r="12864" spans="1:5" x14ac:dyDescent="0.35">
      <c r="A12864" s="107" t="s">
        <v>5</v>
      </c>
      <c r="B12864" s="107" t="s">
        <v>64</v>
      </c>
      <c r="C12864" s="110">
        <v>11</v>
      </c>
      <c r="D12864" s="109">
        <v>3160.2918037635181</v>
      </c>
      <c r="E12864" s="109">
        <v>27045.63040698312</v>
      </c>
    </row>
    <row r="12865" spans="1:5" x14ac:dyDescent="0.35">
      <c r="A12865" s="107" t="s">
        <v>5</v>
      </c>
      <c r="B12865" s="107" t="s">
        <v>64</v>
      </c>
      <c r="C12865" s="110">
        <v>12</v>
      </c>
      <c r="D12865" s="109">
        <v>3704.5891913472542</v>
      </c>
      <c r="E12865" s="109">
        <v>27363.74181396416</v>
      </c>
    </row>
    <row r="12866" spans="1:5" x14ac:dyDescent="0.35">
      <c r="A12866" s="107" t="s">
        <v>5</v>
      </c>
      <c r="B12866" s="107" t="s">
        <v>175</v>
      </c>
      <c r="C12866" s="110">
        <v>1</v>
      </c>
      <c r="D12866" s="109">
        <v>640.29582133472923</v>
      </c>
      <c r="E12866" s="109">
        <v>61580.185165113362</v>
      </c>
    </row>
    <row r="12867" spans="1:5" x14ac:dyDescent="0.35">
      <c r="A12867" s="107" t="s">
        <v>5</v>
      </c>
      <c r="B12867" s="107" t="s">
        <v>175</v>
      </c>
      <c r="C12867" s="110">
        <v>2</v>
      </c>
      <c r="D12867" s="109">
        <v>581.1997222166957</v>
      </c>
      <c r="E12867" s="109">
        <v>51534.620194767813</v>
      </c>
    </row>
    <row r="12868" spans="1:5" x14ac:dyDescent="0.35">
      <c r="A12868" s="107" t="s">
        <v>5</v>
      </c>
      <c r="B12868" s="107" t="s">
        <v>175</v>
      </c>
      <c r="C12868" s="110">
        <v>3</v>
      </c>
      <c r="D12868" s="109">
        <v>615.44034470550321</v>
      </c>
      <c r="E12868" s="109">
        <v>54774.669514617817</v>
      </c>
    </row>
    <row r="12869" spans="1:5" x14ac:dyDescent="0.35">
      <c r="A12869" s="107" t="s">
        <v>5</v>
      </c>
      <c r="B12869" s="107" t="s">
        <v>175</v>
      </c>
      <c r="C12869" s="110">
        <v>4</v>
      </c>
      <c r="D12869" s="109">
        <v>518.92128341077398</v>
      </c>
      <c r="E12869" s="109">
        <v>41825.498566194721</v>
      </c>
    </row>
    <row r="12870" spans="1:5" x14ac:dyDescent="0.35">
      <c r="A12870" s="107" t="s">
        <v>5</v>
      </c>
      <c r="B12870" s="107" t="s">
        <v>175</v>
      </c>
      <c r="C12870" s="110">
        <v>5</v>
      </c>
      <c r="D12870" s="109">
        <v>392.27840920856039</v>
      </c>
      <c r="E12870" s="109">
        <v>27963.390492219321</v>
      </c>
    </row>
    <row r="12871" spans="1:5" x14ac:dyDescent="0.35">
      <c r="A12871" s="107" t="s">
        <v>5</v>
      </c>
      <c r="B12871" s="107" t="s">
        <v>175</v>
      </c>
      <c r="C12871" s="110">
        <v>6</v>
      </c>
      <c r="D12871" s="109">
        <v>412.38272052970819</v>
      </c>
      <c r="E12871" s="109">
        <v>26476.032789456629</v>
      </c>
    </row>
    <row r="12872" spans="1:5" x14ac:dyDescent="0.35">
      <c r="A12872" s="107" t="s">
        <v>5</v>
      </c>
      <c r="B12872" s="107" t="s">
        <v>175</v>
      </c>
      <c r="C12872" s="110">
        <v>7</v>
      </c>
      <c r="D12872" s="109">
        <v>436.44964060662511</v>
      </c>
      <c r="E12872" s="109">
        <v>29294.429548557779</v>
      </c>
    </row>
    <row r="12873" spans="1:5" x14ac:dyDescent="0.35">
      <c r="A12873" s="107" t="s">
        <v>5</v>
      </c>
      <c r="B12873" s="107" t="s">
        <v>175</v>
      </c>
      <c r="C12873" s="110">
        <v>8</v>
      </c>
      <c r="D12873" s="109">
        <v>477.62660986917052</v>
      </c>
      <c r="E12873" s="109">
        <v>27947.398283866711</v>
      </c>
    </row>
    <row r="12874" spans="1:5" x14ac:dyDescent="0.35">
      <c r="A12874" s="107" t="s">
        <v>5</v>
      </c>
      <c r="B12874" s="107" t="s">
        <v>175</v>
      </c>
      <c r="C12874" s="110">
        <v>9</v>
      </c>
      <c r="D12874" s="109">
        <v>526.4407284958852</v>
      </c>
      <c r="E12874" s="109">
        <v>26142.917180425709</v>
      </c>
    </row>
    <row r="12875" spans="1:5" x14ac:dyDescent="0.35">
      <c r="A12875" s="107" t="s">
        <v>5</v>
      </c>
      <c r="B12875" s="107" t="s">
        <v>175</v>
      </c>
      <c r="C12875" s="110">
        <v>10</v>
      </c>
      <c r="D12875" s="109">
        <v>519.75268990174379</v>
      </c>
      <c r="E12875" s="109">
        <v>6869.2126773642431</v>
      </c>
    </row>
    <row r="12876" spans="1:5" x14ac:dyDescent="0.35">
      <c r="A12876" s="107" t="s">
        <v>5</v>
      </c>
      <c r="B12876" s="107" t="s">
        <v>175</v>
      </c>
      <c r="C12876" s="110">
        <v>11</v>
      </c>
      <c r="D12876" s="109">
        <v>589.1857579552377</v>
      </c>
      <c r="E12876" s="109">
        <v>1617.552019814945</v>
      </c>
    </row>
    <row r="12877" spans="1:5" x14ac:dyDescent="0.35">
      <c r="A12877" s="107" t="s">
        <v>5</v>
      </c>
      <c r="B12877" s="107" t="s">
        <v>175</v>
      </c>
      <c r="C12877" s="110">
        <v>12</v>
      </c>
      <c r="D12877" s="109">
        <v>591.40012732267166</v>
      </c>
      <c r="E12877" s="109">
        <v>3355.534642718741</v>
      </c>
    </row>
    <row r="12878" spans="1:5" x14ac:dyDescent="0.35">
      <c r="A12878" s="107" t="s">
        <v>5</v>
      </c>
      <c r="B12878" s="107" t="s">
        <v>174</v>
      </c>
      <c r="C12878" s="110">
        <v>1</v>
      </c>
      <c r="D12878" s="109">
        <v>391.25956105795791</v>
      </c>
      <c r="E12878" s="109">
        <v>28717.918010775269</v>
      </c>
    </row>
    <row r="12879" spans="1:5" x14ac:dyDescent="0.35">
      <c r="A12879" s="107" t="s">
        <v>5</v>
      </c>
      <c r="B12879" s="107" t="s">
        <v>174</v>
      </c>
      <c r="C12879" s="110">
        <v>2</v>
      </c>
      <c r="D12879" s="109">
        <v>290.52951255986602</v>
      </c>
      <c r="E12879" s="109">
        <v>20556.11699065076</v>
      </c>
    </row>
    <row r="12880" spans="1:5" x14ac:dyDescent="0.35">
      <c r="A12880" s="107" t="s">
        <v>5</v>
      </c>
      <c r="B12880" s="107" t="s">
        <v>174</v>
      </c>
      <c r="C12880" s="110">
        <v>3</v>
      </c>
      <c r="D12880" s="109">
        <v>271.2207046954029</v>
      </c>
      <c r="E12880" s="109">
        <v>20503.700151312762</v>
      </c>
    </row>
    <row r="12881" spans="1:5" x14ac:dyDescent="0.35">
      <c r="A12881" s="107" t="s">
        <v>5</v>
      </c>
      <c r="B12881" s="107" t="s">
        <v>174</v>
      </c>
      <c r="C12881" s="110">
        <v>4</v>
      </c>
      <c r="D12881" s="109">
        <v>169.19423207407411</v>
      </c>
      <c r="E12881" s="109">
        <v>11836.907756475301</v>
      </c>
    </row>
    <row r="12882" spans="1:5" x14ac:dyDescent="0.35">
      <c r="A12882" s="107" t="s">
        <v>5</v>
      </c>
      <c r="B12882" s="107" t="s">
        <v>174</v>
      </c>
      <c r="C12882" s="110">
        <v>5</v>
      </c>
      <c r="D12882" s="109">
        <v>73.988721346036783</v>
      </c>
      <c r="E12882" s="109">
        <v>5379.3581393128025</v>
      </c>
    </row>
    <row r="12883" spans="1:5" x14ac:dyDescent="0.35">
      <c r="A12883" s="107" t="s">
        <v>5</v>
      </c>
      <c r="B12883" s="107" t="s">
        <v>174</v>
      </c>
      <c r="C12883" s="110">
        <v>6</v>
      </c>
      <c r="D12883" s="109">
        <v>75.014607358028726</v>
      </c>
      <c r="E12883" s="109">
        <v>4699.9874669603832</v>
      </c>
    </row>
    <row r="12884" spans="1:5" x14ac:dyDescent="0.35">
      <c r="A12884" s="107" t="s">
        <v>5</v>
      </c>
      <c r="B12884" s="107" t="s">
        <v>174</v>
      </c>
      <c r="C12884" s="110">
        <v>7</v>
      </c>
      <c r="D12884" s="109">
        <v>99.534087949131461</v>
      </c>
      <c r="E12884" s="109">
        <v>5715.32592290501</v>
      </c>
    </row>
    <row r="12885" spans="1:5" x14ac:dyDescent="0.35">
      <c r="A12885" s="107" t="s">
        <v>5</v>
      </c>
      <c r="B12885" s="107" t="s">
        <v>174</v>
      </c>
      <c r="C12885" s="110">
        <v>8</v>
      </c>
      <c r="D12885" s="109">
        <v>123.7113956575906</v>
      </c>
      <c r="E12885" s="109">
        <v>7412.0767408210704</v>
      </c>
    </row>
    <row r="12886" spans="1:5" x14ac:dyDescent="0.35">
      <c r="A12886" s="107" t="s">
        <v>5</v>
      </c>
      <c r="B12886" s="107" t="s">
        <v>174</v>
      </c>
      <c r="C12886" s="110">
        <v>9</v>
      </c>
      <c r="D12886" s="109">
        <v>132.9064920766651</v>
      </c>
      <c r="E12886" s="109">
        <v>6419.624700352816</v>
      </c>
    </row>
    <row r="12887" spans="1:5" x14ac:dyDescent="0.35">
      <c r="A12887" s="107" t="s">
        <v>5</v>
      </c>
      <c r="B12887" s="107" t="s">
        <v>174</v>
      </c>
      <c r="C12887" s="110">
        <v>10</v>
      </c>
      <c r="D12887" s="109">
        <v>163.32430566203109</v>
      </c>
      <c r="E12887" s="109">
        <v>1630.1851538322369</v>
      </c>
    </row>
    <row r="12888" spans="1:5" x14ac:dyDescent="0.35">
      <c r="A12888" s="107" t="s">
        <v>5</v>
      </c>
      <c r="B12888" s="107" t="s">
        <v>174</v>
      </c>
      <c r="C12888" s="110">
        <v>11</v>
      </c>
      <c r="D12888" s="109">
        <v>140.36832830562241</v>
      </c>
      <c r="E12888" s="109">
        <v>276.90755653575332</v>
      </c>
    </row>
    <row r="12889" spans="1:5" x14ac:dyDescent="0.35">
      <c r="A12889" s="107" t="s">
        <v>5</v>
      </c>
      <c r="B12889" s="107" t="s">
        <v>174</v>
      </c>
      <c r="C12889" s="110">
        <v>12</v>
      </c>
      <c r="D12889" s="109">
        <v>384.97249323915332</v>
      </c>
      <c r="E12889" s="109">
        <v>1470.9159747565391</v>
      </c>
    </row>
    <row r="12890" spans="1:5" x14ac:dyDescent="0.35">
      <c r="A12890" s="107" t="s">
        <v>5</v>
      </c>
      <c r="B12890" s="107" t="s">
        <v>173</v>
      </c>
      <c r="C12890" s="110">
        <v>1</v>
      </c>
      <c r="D12890" s="109">
        <v>1882.079965114594</v>
      </c>
      <c r="E12890" s="109">
        <v>160085.67450133539</v>
      </c>
    </row>
    <row r="12891" spans="1:5" x14ac:dyDescent="0.35">
      <c r="A12891" s="107" t="s">
        <v>5</v>
      </c>
      <c r="B12891" s="107" t="s">
        <v>173</v>
      </c>
      <c r="C12891" s="110">
        <v>2</v>
      </c>
      <c r="D12891" s="109">
        <v>2371.4399766921988</v>
      </c>
      <c r="E12891" s="109">
        <v>188297.30833742581</v>
      </c>
    </row>
    <row r="12892" spans="1:5" x14ac:dyDescent="0.35">
      <c r="A12892" s="107" t="s">
        <v>5</v>
      </c>
      <c r="B12892" s="107" t="s">
        <v>173</v>
      </c>
      <c r="C12892" s="110">
        <v>3</v>
      </c>
      <c r="D12892" s="109">
        <v>2354.6400613784799</v>
      </c>
      <c r="E12892" s="109">
        <v>192183.3958985525</v>
      </c>
    </row>
    <row r="12893" spans="1:5" x14ac:dyDescent="0.35">
      <c r="A12893" s="107" t="s">
        <v>5</v>
      </c>
      <c r="B12893" s="107" t="s">
        <v>173</v>
      </c>
      <c r="C12893" s="110">
        <v>4</v>
      </c>
      <c r="D12893" s="109">
        <v>3974.1599540710458</v>
      </c>
      <c r="E12893" s="109">
        <v>301782.02250024851</v>
      </c>
    </row>
    <row r="12894" spans="1:5" x14ac:dyDescent="0.35">
      <c r="A12894" s="107" t="s">
        <v>5</v>
      </c>
      <c r="B12894" s="107" t="s">
        <v>173</v>
      </c>
      <c r="C12894" s="110">
        <v>5</v>
      </c>
      <c r="D12894" s="109">
        <v>4166.399926662446</v>
      </c>
      <c r="E12894" s="109">
        <v>299554.80363834533</v>
      </c>
    </row>
    <row r="12895" spans="1:5" x14ac:dyDescent="0.35">
      <c r="A12895" s="107" t="s">
        <v>5</v>
      </c>
      <c r="B12895" s="107" t="s">
        <v>173</v>
      </c>
      <c r="C12895" s="110">
        <v>6</v>
      </c>
      <c r="D12895" s="109">
        <v>4031.9999246597299</v>
      </c>
      <c r="E12895" s="109">
        <v>263384.28045593848</v>
      </c>
    </row>
    <row r="12896" spans="1:5" x14ac:dyDescent="0.35">
      <c r="A12896" s="107" t="s">
        <v>5</v>
      </c>
      <c r="B12896" s="107" t="s">
        <v>173</v>
      </c>
      <c r="C12896" s="110">
        <v>7</v>
      </c>
      <c r="D12896" s="109">
        <v>4166.3998813629159</v>
      </c>
      <c r="E12896" s="109">
        <v>269786.13882934698</v>
      </c>
    </row>
    <row r="12897" spans="1:5" x14ac:dyDescent="0.35">
      <c r="A12897" s="107" t="s">
        <v>5</v>
      </c>
      <c r="B12897" s="107" t="s">
        <v>173</v>
      </c>
      <c r="C12897" s="110">
        <v>8</v>
      </c>
      <c r="D12897" s="109">
        <v>4162.7999544143686</v>
      </c>
      <c r="E12897" s="109">
        <v>255997.43975217451</v>
      </c>
    </row>
    <row r="12898" spans="1:5" x14ac:dyDescent="0.35">
      <c r="A12898" s="107" t="s">
        <v>5</v>
      </c>
      <c r="B12898" s="107" t="s">
        <v>173</v>
      </c>
      <c r="C12898" s="110">
        <v>9</v>
      </c>
      <c r="D12898" s="109">
        <v>3795.360006332397</v>
      </c>
      <c r="E12898" s="109">
        <v>212390.82232715501</v>
      </c>
    </row>
    <row r="12899" spans="1:5" x14ac:dyDescent="0.35">
      <c r="A12899" s="107" t="s">
        <v>5</v>
      </c>
      <c r="B12899" s="107" t="s">
        <v>173</v>
      </c>
      <c r="C12899" s="110">
        <v>10</v>
      </c>
      <c r="D12899" s="109">
        <v>3231.301737658654</v>
      </c>
      <c r="E12899" s="109">
        <v>126637.0878936884</v>
      </c>
    </row>
    <row r="12900" spans="1:5" x14ac:dyDescent="0.35">
      <c r="A12900" s="107" t="s">
        <v>5</v>
      </c>
      <c r="B12900" s="107" t="s">
        <v>173</v>
      </c>
      <c r="C12900" s="110">
        <v>11</v>
      </c>
      <c r="D12900" s="109">
        <v>3687.084810464738</v>
      </c>
      <c r="E12900" s="109">
        <v>125649.8307002545</v>
      </c>
    </row>
    <row r="12901" spans="1:5" x14ac:dyDescent="0.35">
      <c r="A12901" s="107" t="s">
        <v>5</v>
      </c>
      <c r="B12901" s="107" t="s">
        <v>173</v>
      </c>
      <c r="C12901" s="110">
        <v>12</v>
      </c>
      <c r="D12901" s="109">
        <v>3966.3866124150791</v>
      </c>
      <c r="E12901" s="109">
        <v>140180.93092665231</v>
      </c>
    </row>
    <row r="12902" spans="1:5" x14ac:dyDescent="0.35">
      <c r="A12902" s="107" t="s">
        <v>5</v>
      </c>
      <c r="B12902" s="107" t="s">
        <v>172</v>
      </c>
      <c r="C12902" s="110">
        <v>1</v>
      </c>
      <c r="D12902" s="109">
        <v>780.66678958735542</v>
      </c>
      <c r="E12902" s="109">
        <v>61066.96541018111</v>
      </c>
    </row>
    <row r="12903" spans="1:5" x14ac:dyDescent="0.35">
      <c r="A12903" s="107" t="s">
        <v>5</v>
      </c>
      <c r="B12903" s="107" t="s">
        <v>172</v>
      </c>
      <c r="C12903" s="110">
        <v>2</v>
      </c>
      <c r="D12903" s="109">
        <v>598.40581281033644</v>
      </c>
      <c r="E12903" s="109">
        <v>44837.421449344467</v>
      </c>
    </row>
    <row r="12904" spans="1:5" x14ac:dyDescent="0.35">
      <c r="A12904" s="107" t="s">
        <v>5</v>
      </c>
      <c r="B12904" s="107" t="s">
        <v>172</v>
      </c>
      <c r="C12904" s="110">
        <v>3</v>
      </c>
      <c r="D12904" s="109">
        <v>486.83067804219638</v>
      </c>
      <c r="E12904" s="109">
        <v>38577.384618581687</v>
      </c>
    </row>
    <row r="12905" spans="1:5" x14ac:dyDescent="0.35">
      <c r="A12905" s="107" t="s">
        <v>5</v>
      </c>
      <c r="B12905" s="107" t="s">
        <v>172</v>
      </c>
      <c r="C12905" s="110">
        <v>4</v>
      </c>
      <c r="D12905" s="109">
        <v>434.76451926453302</v>
      </c>
      <c r="E12905" s="109">
        <v>31744.919466498941</v>
      </c>
    </row>
    <row r="12906" spans="1:5" x14ac:dyDescent="0.35">
      <c r="A12906" s="107" t="s">
        <v>5</v>
      </c>
      <c r="B12906" s="107" t="s">
        <v>172</v>
      </c>
      <c r="C12906" s="110">
        <v>5</v>
      </c>
      <c r="D12906" s="109">
        <v>303.20237325240248</v>
      </c>
      <c r="E12906" s="109">
        <v>22821.701134898511</v>
      </c>
    </row>
    <row r="12907" spans="1:5" x14ac:dyDescent="0.35">
      <c r="A12907" s="107" t="s">
        <v>5</v>
      </c>
      <c r="B12907" s="107" t="s">
        <v>172</v>
      </c>
      <c r="C12907" s="110">
        <v>6</v>
      </c>
      <c r="D12907" s="109">
        <v>210.2358923912725</v>
      </c>
      <c r="E12907" s="109">
        <v>14171.21071201319</v>
      </c>
    </row>
    <row r="12908" spans="1:5" x14ac:dyDescent="0.35">
      <c r="A12908" s="107" t="s">
        <v>5</v>
      </c>
      <c r="B12908" s="107" t="s">
        <v>172</v>
      </c>
      <c r="C12908" s="110">
        <v>7</v>
      </c>
      <c r="D12908" s="109">
        <v>295.65799592130168</v>
      </c>
      <c r="E12908" s="109">
        <v>18432.033505076419</v>
      </c>
    </row>
    <row r="12909" spans="1:5" x14ac:dyDescent="0.35">
      <c r="A12909" s="107" t="s">
        <v>5</v>
      </c>
      <c r="B12909" s="107" t="s">
        <v>172</v>
      </c>
      <c r="C12909" s="110">
        <v>8</v>
      </c>
      <c r="D12909" s="109">
        <v>417.67582217166091</v>
      </c>
      <c r="E12909" s="109">
        <v>26507.281383919872</v>
      </c>
    </row>
    <row r="12910" spans="1:5" x14ac:dyDescent="0.35">
      <c r="A12910" s="107" t="s">
        <v>5</v>
      </c>
      <c r="B12910" s="107" t="s">
        <v>172</v>
      </c>
      <c r="C12910" s="110">
        <v>9</v>
      </c>
      <c r="D12910" s="109">
        <v>555.28901856447328</v>
      </c>
      <c r="E12910" s="109">
        <v>29855.68563359739</v>
      </c>
    </row>
    <row r="12911" spans="1:5" x14ac:dyDescent="0.35">
      <c r="A12911" s="107" t="s">
        <v>5</v>
      </c>
      <c r="B12911" s="107" t="s">
        <v>172</v>
      </c>
      <c r="C12911" s="110">
        <v>10</v>
      </c>
      <c r="D12911" s="109">
        <v>670.04958204117293</v>
      </c>
      <c r="E12911" s="109">
        <v>8651.6795187252137</v>
      </c>
    </row>
    <row r="12912" spans="1:5" x14ac:dyDescent="0.35">
      <c r="A12912" s="107" t="s">
        <v>5</v>
      </c>
      <c r="B12912" s="107" t="s">
        <v>172</v>
      </c>
      <c r="C12912" s="110">
        <v>11</v>
      </c>
      <c r="D12912" s="109">
        <v>713.18577108859904</v>
      </c>
      <c r="E12912" s="109">
        <v>4357.0487487054488</v>
      </c>
    </row>
    <row r="12913" spans="1:5" x14ac:dyDescent="0.35">
      <c r="A12913" s="107" t="s">
        <v>5</v>
      </c>
      <c r="B12913" s="107" t="s">
        <v>172</v>
      </c>
      <c r="C12913" s="110">
        <v>12</v>
      </c>
      <c r="D12913" s="109">
        <v>795.21710597820072</v>
      </c>
      <c r="E12913" s="109">
        <v>6928.8118470505724</v>
      </c>
    </row>
    <row r="12914" spans="1:5" x14ac:dyDescent="0.35">
      <c r="A12914" s="107" t="s">
        <v>5</v>
      </c>
      <c r="B12914" s="107" t="s">
        <v>171</v>
      </c>
      <c r="C12914" s="110">
        <v>1</v>
      </c>
      <c r="D12914" s="109">
        <v>2763.1895854423701</v>
      </c>
      <c r="E12914" s="109">
        <v>109916.8418230914</v>
      </c>
    </row>
    <row r="12915" spans="1:5" x14ac:dyDescent="0.35">
      <c r="A12915" s="107" t="s">
        <v>5</v>
      </c>
      <c r="B12915" s="107" t="s">
        <v>171</v>
      </c>
      <c r="C12915" s="110">
        <v>2</v>
      </c>
      <c r="D12915" s="109">
        <v>2511.0845924204991</v>
      </c>
      <c r="E12915" s="109">
        <v>112395.9617406873</v>
      </c>
    </row>
    <row r="12916" spans="1:5" x14ac:dyDescent="0.35">
      <c r="A12916" s="107" t="s">
        <v>5</v>
      </c>
      <c r="B12916" s="107" t="s">
        <v>171</v>
      </c>
      <c r="C12916" s="110">
        <v>3</v>
      </c>
      <c r="D12916" s="109">
        <v>2634.954550658746</v>
      </c>
      <c r="E12916" s="109">
        <v>137055.19194846929</v>
      </c>
    </row>
    <row r="12917" spans="1:5" x14ac:dyDescent="0.35">
      <c r="A12917" s="107" t="s">
        <v>5</v>
      </c>
      <c r="B12917" s="107" t="s">
        <v>171</v>
      </c>
      <c r="C12917" s="110">
        <v>4</v>
      </c>
      <c r="D12917" s="109">
        <v>2362.0982545500251</v>
      </c>
      <c r="E12917" s="109">
        <v>118189.074072637</v>
      </c>
    </row>
    <row r="12918" spans="1:5" x14ac:dyDescent="0.35">
      <c r="A12918" s="107" t="s">
        <v>5</v>
      </c>
      <c r="B12918" s="107" t="s">
        <v>171</v>
      </c>
      <c r="C12918" s="110">
        <v>5</v>
      </c>
      <c r="D12918" s="109">
        <v>1989.4855326471641</v>
      </c>
      <c r="E12918" s="109">
        <v>115732.83949015431</v>
      </c>
    </row>
    <row r="12919" spans="1:5" x14ac:dyDescent="0.35">
      <c r="A12919" s="107" t="s">
        <v>5</v>
      </c>
      <c r="B12919" s="107" t="s">
        <v>171</v>
      </c>
      <c r="C12919" s="110">
        <v>6</v>
      </c>
      <c r="D12919" s="109">
        <v>1882.9670504707501</v>
      </c>
      <c r="E12919" s="109">
        <v>107620.3684026944</v>
      </c>
    </row>
    <row r="12920" spans="1:5" x14ac:dyDescent="0.35">
      <c r="A12920" s="107" t="s">
        <v>5</v>
      </c>
      <c r="B12920" s="107" t="s">
        <v>171</v>
      </c>
      <c r="C12920" s="110">
        <v>7</v>
      </c>
      <c r="D12920" s="109">
        <v>2026.021133333323</v>
      </c>
      <c r="E12920" s="109">
        <v>60853.251114078383</v>
      </c>
    </row>
    <row r="12921" spans="1:5" x14ac:dyDescent="0.35">
      <c r="A12921" s="107" t="s">
        <v>5</v>
      </c>
      <c r="B12921" s="107" t="s">
        <v>171</v>
      </c>
      <c r="C12921" s="110">
        <v>8</v>
      </c>
      <c r="D12921" s="109">
        <v>2298.8867008620641</v>
      </c>
      <c r="E12921" s="109">
        <v>29240.361561258229</v>
      </c>
    </row>
    <row r="12922" spans="1:5" x14ac:dyDescent="0.35">
      <c r="A12922" s="107" t="s">
        <v>5</v>
      </c>
      <c r="B12922" s="107" t="s">
        <v>171</v>
      </c>
      <c r="C12922" s="110">
        <v>9</v>
      </c>
      <c r="D12922" s="109">
        <v>2508.590104469642</v>
      </c>
      <c r="E12922" s="109">
        <v>22468.032731908861</v>
      </c>
    </row>
    <row r="12923" spans="1:5" x14ac:dyDescent="0.35">
      <c r="A12923" s="107" t="s">
        <v>5</v>
      </c>
      <c r="B12923" s="107" t="s">
        <v>171</v>
      </c>
      <c r="C12923" s="110">
        <v>10</v>
      </c>
      <c r="D12923" s="109">
        <v>1994.860354040457</v>
      </c>
      <c r="E12923" s="109">
        <v>14850.6660278747</v>
      </c>
    </row>
    <row r="12924" spans="1:5" x14ac:dyDescent="0.35">
      <c r="A12924" s="107" t="s">
        <v>5</v>
      </c>
      <c r="B12924" s="107" t="s">
        <v>171</v>
      </c>
      <c r="C12924" s="110">
        <v>11</v>
      </c>
      <c r="D12924" s="109">
        <v>2306.975093553895</v>
      </c>
      <c r="E12924" s="109">
        <v>19482.468254992429</v>
      </c>
    </row>
    <row r="12925" spans="1:5" x14ac:dyDescent="0.35">
      <c r="A12925" s="107" t="s">
        <v>5</v>
      </c>
      <c r="B12925" s="107" t="s">
        <v>171</v>
      </c>
      <c r="C12925" s="110">
        <v>12</v>
      </c>
      <c r="D12925" s="109">
        <v>2271.1665280264601</v>
      </c>
      <c r="E12925" s="109">
        <v>20458.206178072189</v>
      </c>
    </row>
    <row r="12926" spans="1:5" x14ac:dyDescent="0.35">
      <c r="A12926" s="107" t="s">
        <v>5</v>
      </c>
      <c r="B12926" s="107" t="s">
        <v>170</v>
      </c>
      <c r="C12926" s="110">
        <v>1</v>
      </c>
      <c r="D12926" s="109">
        <v>7161.8733469061708</v>
      </c>
      <c r="E12926" s="109">
        <v>516929.90998324542</v>
      </c>
    </row>
    <row r="12927" spans="1:5" x14ac:dyDescent="0.35">
      <c r="A12927" s="107" t="s">
        <v>5</v>
      </c>
      <c r="B12927" s="107" t="s">
        <v>170</v>
      </c>
      <c r="C12927" s="110">
        <v>2</v>
      </c>
      <c r="D12927" s="109">
        <v>6037.6018418652357</v>
      </c>
      <c r="E12927" s="109">
        <v>418121.0745851798</v>
      </c>
    </row>
    <row r="12928" spans="1:5" x14ac:dyDescent="0.35">
      <c r="A12928" s="107" t="s">
        <v>5</v>
      </c>
      <c r="B12928" s="107" t="s">
        <v>170</v>
      </c>
      <c r="C12928" s="110">
        <v>3</v>
      </c>
      <c r="D12928" s="109">
        <v>7148.8947060166502</v>
      </c>
      <c r="E12928" s="109">
        <v>514963.81943424122</v>
      </c>
    </row>
    <row r="12929" spans="1:5" x14ac:dyDescent="0.35">
      <c r="A12929" s="107" t="s">
        <v>5</v>
      </c>
      <c r="B12929" s="107" t="s">
        <v>170</v>
      </c>
      <c r="C12929" s="110">
        <v>4</v>
      </c>
      <c r="D12929" s="109">
        <v>6998.9625096615746</v>
      </c>
      <c r="E12929" s="109">
        <v>477736.7194679727</v>
      </c>
    </row>
    <row r="12930" spans="1:5" x14ac:dyDescent="0.35">
      <c r="A12930" s="107" t="s">
        <v>5</v>
      </c>
      <c r="B12930" s="107" t="s">
        <v>170</v>
      </c>
      <c r="C12930" s="110">
        <v>5</v>
      </c>
      <c r="D12930" s="109">
        <v>7179.1643850803584</v>
      </c>
      <c r="E12930" s="109">
        <v>484485.3099071951</v>
      </c>
    </row>
    <row r="12931" spans="1:5" x14ac:dyDescent="0.35">
      <c r="A12931" s="107" t="s">
        <v>5</v>
      </c>
      <c r="B12931" s="107" t="s">
        <v>170</v>
      </c>
      <c r="C12931" s="110">
        <v>6</v>
      </c>
      <c r="D12931" s="109">
        <v>9931.0208014285927</v>
      </c>
      <c r="E12931" s="109">
        <v>613506.12694578827</v>
      </c>
    </row>
    <row r="12932" spans="1:5" x14ac:dyDescent="0.35">
      <c r="A12932" s="107" t="s">
        <v>5</v>
      </c>
      <c r="B12932" s="107" t="s">
        <v>170</v>
      </c>
      <c r="C12932" s="110">
        <v>7</v>
      </c>
      <c r="D12932" s="109">
        <v>9456.0856780413069</v>
      </c>
      <c r="E12932" s="109">
        <v>566084.82995941362</v>
      </c>
    </row>
    <row r="12933" spans="1:5" x14ac:dyDescent="0.35">
      <c r="A12933" s="107" t="s">
        <v>5</v>
      </c>
      <c r="B12933" s="107" t="s">
        <v>170</v>
      </c>
      <c r="C12933" s="110">
        <v>8</v>
      </c>
      <c r="D12933" s="109">
        <v>11007.69516000001</v>
      </c>
      <c r="E12933" s="109">
        <v>672879.93354503228</v>
      </c>
    </row>
    <row r="12934" spans="1:5" x14ac:dyDescent="0.35">
      <c r="A12934" s="107" t="s">
        <v>5</v>
      </c>
      <c r="B12934" s="107" t="s">
        <v>170</v>
      </c>
      <c r="C12934" s="110">
        <v>9</v>
      </c>
      <c r="D12934" s="109">
        <v>9546.6630674648331</v>
      </c>
      <c r="E12934" s="109">
        <v>542416.62897485076</v>
      </c>
    </row>
    <row r="12935" spans="1:5" x14ac:dyDescent="0.35">
      <c r="A12935" s="107" t="s">
        <v>5</v>
      </c>
      <c r="B12935" s="107" t="s">
        <v>170</v>
      </c>
      <c r="C12935" s="110">
        <v>10</v>
      </c>
      <c r="D12935" s="109">
        <v>11971.14902977877</v>
      </c>
      <c r="E12935" s="109">
        <v>462262.8691794051</v>
      </c>
    </row>
    <row r="12936" spans="1:5" x14ac:dyDescent="0.35">
      <c r="A12936" s="107" t="s">
        <v>5</v>
      </c>
      <c r="B12936" s="107" t="s">
        <v>170</v>
      </c>
      <c r="C12936" s="110">
        <v>11</v>
      </c>
      <c r="D12936" s="109">
        <v>10513.639607685191</v>
      </c>
      <c r="E12936" s="109">
        <v>371241.8047190595</v>
      </c>
    </row>
    <row r="12937" spans="1:5" x14ac:dyDescent="0.35">
      <c r="A12937" s="107" t="s">
        <v>5</v>
      </c>
      <c r="B12937" s="107" t="s">
        <v>170</v>
      </c>
      <c r="C12937" s="110">
        <v>12</v>
      </c>
      <c r="D12937" s="109">
        <v>10765.370779850269</v>
      </c>
      <c r="E12937" s="109">
        <v>380896.11794725113</v>
      </c>
    </row>
    <row r="12938" spans="1:5" x14ac:dyDescent="0.35">
      <c r="A12938" s="107" t="s">
        <v>5</v>
      </c>
      <c r="B12938" s="107" t="s">
        <v>169</v>
      </c>
      <c r="C12938" s="110">
        <v>1</v>
      </c>
      <c r="D12938" s="109">
        <v>18729.359769463539</v>
      </c>
      <c r="E12938" s="109">
        <v>1473074.0336651809</v>
      </c>
    </row>
    <row r="12939" spans="1:5" x14ac:dyDescent="0.35">
      <c r="A12939" s="107" t="s">
        <v>5</v>
      </c>
      <c r="B12939" s="107" t="s">
        <v>169</v>
      </c>
      <c r="C12939" s="110">
        <v>2</v>
      </c>
      <c r="D12939" s="109">
        <v>13002.23996901512</v>
      </c>
      <c r="E12939" s="109">
        <v>991581.89524737105</v>
      </c>
    </row>
    <row r="12940" spans="1:5" x14ac:dyDescent="0.35">
      <c r="A12940" s="107" t="s">
        <v>5</v>
      </c>
      <c r="B12940" s="107" t="s">
        <v>169</v>
      </c>
      <c r="C12940" s="110">
        <v>3</v>
      </c>
      <c r="D12940" s="109">
        <v>15444.479874193679</v>
      </c>
      <c r="E12940" s="109">
        <v>1243874.216400851</v>
      </c>
    </row>
    <row r="12941" spans="1:5" x14ac:dyDescent="0.35">
      <c r="A12941" s="107" t="s">
        <v>5</v>
      </c>
      <c r="B12941" s="107" t="s">
        <v>169</v>
      </c>
      <c r="C12941" s="110">
        <v>4</v>
      </c>
      <c r="D12941" s="109">
        <v>16757.519916951671</v>
      </c>
      <c r="E12941" s="109">
        <v>1257739.1726042461</v>
      </c>
    </row>
    <row r="12942" spans="1:5" x14ac:dyDescent="0.35">
      <c r="A12942" s="107" t="s">
        <v>5</v>
      </c>
      <c r="B12942" s="107" t="s">
        <v>169</v>
      </c>
      <c r="C12942" s="110">
        <v>5</v>
      </c>
      <c r="D12942" s="109">
        <v>22170.47951984407</v>
      </c>
      <c r="E12942" s="109">
        <v>1652125.858022904</v>
      </c>
    </row>
    <row r="12943" spans="1:5" x14ac:dyDescent="0.35">
      <c r="A12943" s="107" t="s">
        <v>5</v>
      </c>
      <c r="B12943" s="107" t="s">
        <v>169</v>
      </c>
      <c r="C12943" s="110">
        <v>6</v>
      </c>
      <c r="D12943" s="109">
        <v>27786.479857146729</v>
      </c>
      <c r="E12943" s="109">
        <v>1816747.7969620919</v>
      </c>
    </row>
    <row r="12944" spans="1:5" x14ac:dyDescent="0.35">
      <c r="A12944" s="107" t="s">
        <v>5</v>
      </c>
      <c r="B12944" s="107" t="s">
        <v>169</v>
      </c>
      <c r="C12944" s="110">
        <v>7</v>
      </c>
      <c r="D12944" s="109">
        <v>28206.719907658109</v>
      </c>
      <c r="E12944" s="109">
        <v>1734883.127647697</v>
      </c>
    </row>
    <row r="12945" spans="1:5" x14ac:dyDescent="0.35">
      <c r="A12945" s="107" t="s">
        <v>5</v>
      </c>
      <c r="B12945" s="107" t="s">
        <v>169</v>
      </c>
      <c r="C12945" s="110">
        <v>8</v>
      </c>
      <c r="D12945" s="109">
        <v>23115.119801878929</v>
      </c>
      <c r="E12945" s="109">
        <v>1454625.660847289</v>
      </c>
    </row>
    <row r="12946" spans="1:5" x14ac:dyDescent="0.35">
      <c r="A12946" s="107" t="s">
        <v>5</v>
      </c>
      <c r="B12946" s="107" t="s">
        <v>169</v>
      </c>
      <c r="C12946" s="110">
        <v>9</v>
      </c>
      <c r="D12946" s="109">
        <v>29220.23995393515</v>
      </c>
      <c r="E12946" s="109">
        <v>1633507.6787695771</v>
      </c>
    </row>
    <row r="12947" spans="1:5" x14ac:dyDescent="0.35">
      <c r="A12947" s="107" t="s">
        <v>5</v>
      </c>
      <c r="B12947" s="107" t="s">
        <v>169</v>
      </c>
      <c r="C12947" s="110">
        <v>10</v>
      </c>
      <c r="D12947" s="109">
        <v>28911.0072086857</v>
      </c>
      <c r="E12947" s="109">
        <v>904689.53476831526</v>
      </c>
    </row>
    <row r="12948" spans="1:5" x14ac:dyDescent="0.35">
      <c r="A12948" s="107" t="s">
        <v>5</v>
      </c>
      <c r="B12948" s="107" t="s">
        <v>169</v>
      </c>
      <c r="C12948" s="110">
        <v>11</v>
      </c>
      <c r="D12948" s="109">
        <v>22396.234294493181</v>
      </c>
      <c r="E12948" s="109">
        <v>633622.27084262029</v>
      </c>
    </row>
    <row r="12949" spans="1:5" x14ac:dyDescent="0.35">
      <c r="A12949" s="107" t="s">
        <v>5</v>
      </c>
      <c r="B12949" s="107" t="s">
        <v>169</v>
      </c>
      <c r="C12949" s="110">
        <v>12</v>
      </c>
      <c r="D12949" s="109">
        <v>23967.803728550811</v>
      </c>
      <c r="E12949" s="109">
        <v>668632.99304983811</v>
      </c>
    </row>
    <row r="12950" spans="1:5" x14ac:dyDescent="0.35">
      <c r="A12950" s="107" t="s">
        <v>5</v>
      </c>
      <c r="B12950" s="107" t="s">
        <v>168</v>
      </c>
      <c r="C12950" s="110">
        <v>1</v>
      </c>
      <c r="D12950" s="109">
        <v>492.39191497372548</v>
      </c>
      <c r="E12950" s="109">
        <v>34153.286845338022</v>
      </c>
    </row>
    <row r="12951" spans="1:5" x14ac:dyDescent="0.35">
      <c r="A12951" s="107" t="s">
        <v>5</v>
      </c>
      <c r="B12951" s="107" t="s">
        <v>168</v>
      </c>
      <c r="C12951" s="110">
        <v>2</v>
      </c>
      <c r="D12951" s="109">
        <v>419.57142204688017</v>
      </c>
      <c r="E12951" s="109">
        <v>27826.331192406469</v>
      </c>
    </row>
    <row r="12952" spans="1:5" x14ac:dyDescent="0.35">
      <c r="A12952" s="107" t="s">
        <v>5</v>
      </c>
      <c r="B12952" s="107" t="s">
        <v>168</v>
      </c>
      <c r="C12952" s="110">
        <v>3</v>
      </c>
      <c r="D12952" s="109">
        <v>421.97084037492948</v>
      </c>
      <c r="E12952" s="109">
        <v>28945.149807169011</v>
      </c>
    </row>
    <row r="12953" spans="1:5" x14ac:dyDescent="0.35">
      <c r="A12953" s="107" t="s">
        <v>5</v>
      </c>
      <c r="B12953" s="107" t="s">
        <v>168</v>
      </c>
      <c r="C12953" s="110">
        <v>4</v>
      </c>
      <c r="D12953" s="109">
        <v>314.22469881610459</v>
      </c>
      <c r="E12953" s="109">
        <v>20191.538813066662</v>
      </c>
    </row>
    <row r="12954" spans="1:5" x14ac:dyDescent="0.35">
      <c r="A12954" s="107" t="s">
        <v>5</v>
      </c>
      <c r="B12954" s="107" t="s">
        <v>168</v>
      </c>
      <c r="C12954" s="110">
        <v>5</v>
      </c>
      <c r="D12954" s="109">
        <v>247.20173696596271</v>
      </c>
      <c r="E12954" s="109">
        <v>16268.36654926667</v>
      </c>
    </row>
    <row r="12955" spans="1:5" x14ac:dyDescent="0.35">
      <c r="A12955" s="107" t="s">
        <v>5</v>
      </c>
      <c r="B12955" s="107" t="s">
        <v>168</v>
      </c>
      <c r="C12955" s="110">
        <v>6</v>
      </c>
      <c r="D12955" s="109">
        <v>146.29863957547411</v>
      </c>
      <c r="E12955" s="109">
        <v>9140.0949203110486</v>
      </c>
    </row>
    <row r="12956" spans="1:5" x14ac:dyDescent="0.35">
      <c r="A12956" s="107" t="s">
        <v>5</v>
      </c>
      <c r="B12956" s="107" t="s">
        <v>168</v>
      </c>
      <c r="C12956" s="110">
        <v>7</v>
      </c>
      <c r="D12956" s="109">
        <v>228.76212882830009</v>
      </c>
      <c r="E12956" s="109">
        <v>13682.53377306429</v>
      </c>
    </row>
    <row r="12957" spans="1:5" x14ac:dyDescent="0.35">
      <c r="A12957" s="107" t="s">
        <v>5</v>
      </c>
      <c r="B12957" s="107" t="s">
        <v>168</v>
      </c>
      <c r="C12957" s="110">
        <v>8</v>
      </c>
      <c r="D12957" s="109">
        <v>303.91319829571597</v>
      </c>
      <c r="E12957" s="109">
        <v>18317.48488518579</v>
      </c>
    </row>
    <row r="12958" spans="1:5" x14ac:dyDescent="0.35">
      <c r="A12958" s="107" t="s">
        <v>5</v>
      </c>
      <c r="B12958" s="107" t="s">
        <v>168</v>
      </c>
      <c r="C12958" s="110">
        <v>9</v>
      </c>
      <c r="D12958" s="109">
        <v>399.76500804458101</v>
      </c>
      <c r="E12958" s="109">
        <v>21305.42426336636</v>
      </c>
    </row>
    <row r="12959" spans="1:5" x14ac:dyDescent="0.35">
      <c r="A12959" s="107" t="s">
        <v>5</v>
      </c>
      <c r="B12959" s="107" t="s">
        <v>168</v>
      </c>
      <c r="C12959" s="110">
        <v>10</v>
      </c>
      <c r="D12959" s="109">
        <v>466.11780062290489</v>
      </c>
      <c r="E12959" s="109">
        <v>5335.4473612015399</v>
      </c>
    </row>
    <row r="12960" spans="1:5" x14ac:dyDescent="0.35">
      <c r="A12960" s="107" t="s">
        <v>5</v>
      </c>
      <c r="B12960" s="107" t="s">
        <v>168</v>
      </c>
      <c r="C12960" s="110">
        <v>11</v>
      </c>
      <c r="D12960" s="109">
        <v>433.95268365792919</v>
      </c>
      <c r="E12960" s="109">
        <v>1305.760557968096</v>
      </c>
    </row>
    <row r="12961" spans="1:5" x14ac:dyDescent="0.35">
      <c r="A12961" s="107" t="s">
        <v>5</v>
      </c>
      <c r="B12961" s="107" t="s">
        <v>168</v>
      </c>
      <c r="C12961" s="110">
        <v>12</v>
      </c>
      <c r="D12961" s="109">
        <v>495.3932630955689</v>
      </c>
      <c r="E12961" s="109">
        <v>2555.0458379071042</v>
      </c>
    </row>
    <row r="12962" spans="1:5" x14ac:dyDescent="0.35">
      <c r="A12962" s="107" t="s">
        <v>5</v>
      </c>
      <c r="B12962" s="107" t="s">
        <v>167</v>
      </c>
      <c r="C12962" s="110">
        <v>1</v>
      </c>
      <c r="D12962" s="109">
        <v>667.77110816736206</v>
      </c>
      <c r="E12962" s="109">
        <v>50694.50331021686</v>
      </c>
    </row>
    <row r="12963" spans="1:5" x14ac:dyDescent="0.35">
      <c r="A12963" s="107" t="s">
        <v>5</v>
      </c>
      <c r="B12963" s="107" t="s">
        <v>167</v>
      </c>
      <c r="C12963" s="110">
        <v>2</v>
      </c>
      <c r="D12963" s="109">
        <v>569.49692863841472</v>
      </c>
      <c r="E12963" s="109">
        <v>41482.307647378693</v>
      </c>
    </row>
    <row r="12964" spans="1:5" x14ac:dyDescent="0.35">
      <c r="A12964" s="107" t="s">
        <v>5</v>
      </c>
      <c r="B12964" s="107" t="s">
        <v>167</v>
      </c>
      <c r="C12964" s="110">
        <v>3</v>
      </c>
      <c r="D12964" s="109">
        <v>551.36929217663453</v>
      </c>
      <c r="E12964" s="109">
        <v>42840.684556364817</v>
      </c>
    </row>
    <row r="12965" spans="1:5" x14ac:dyDescent="0.35">
      <c r="A12965" s="107" t="s">
        <v>5</v>
      </c>
      <c r="B12965" s="107" t="s">
        <v>167</v>
      </c>
      <c r="C12965" s="110">
        <v>4</v>
      </c>
      <c r="D12965" s="109">
        <v>373.61285607359957</v>
      </c>
      <c r="E12965" s="109">
        <v>26755.055100060032</v>
      </c>
    </row>
    <row r="12966" spans="1:5" x14ac:dyDescent="0.35">
      <c r="A12966" s="107" t="s">
        <v>5</v>
      </c>
      <c r="B12966" s="107" t="s">
        <v>167</v>
      </c>
      <c r="C12966" s="110">
        <v>5</v>
      </c>
      <c r="D12966" s="109">
        <v>213.05495428970701</v>
      </c>
      <c r="E12966" s="109">
        <v>15874.51748042667</v>
      </c>
    </row>
    <row r="12967" spans="1:5" x14ac:dyDescent="0.35">
      <c r="A12967" s="107" t="s">
        <v>5</v>
      </c>
      <c r="B12967" s="107" t="s">
        <v>167</v>
      </c>
      <c r="C12967" s="110">
        <v>6</v>
      </c>
      <c r="D12967" s="109">
        <v>169.81042495545961</v>
      </c>
      <c r="E12967" s="109">
        <v>11318.05074554432</v>
      </c>
    </row>
    <row r="12968" spans="1:5" x14ac:dyDescent="0.35">
      <c r="A12968" s="107" t="s">
        <v>5</v>
      </c>
      <c r="B12968" s="107" t="s">
        <v>167</v>
      </c>
      <c r="C12968" s="110">
        <v>7</v>
      </c>
      <c r="D12968" s="109">
        <v>244.8848406257124</v>
      </c>
      <c r="E12968" s="109">
        <v>14930.71416287389</v>
      </c>
    </row>
    <row r="12969" spans="1:5" x14ac:dyDescent="0.35">
      <c r="A12969" s="107" t="s">
        <v>5</v>
      </c>
      <c r="B12969" s="107" t="s">
        <v>167</v>
      </c>
      <c r="C12969" s="110">
        <v>8</v>
      </c>
      <c r="D12969" s="109">
        <v>332.71511440846308</v>
      </c>
      <c r="E12969" s="109">
        <v>20735.400653691479</v>
      </c>
    </row>
    <row r="12970" spans="1:5" x14ac:dyDescent="0.35">
      <c r="A12970" s="107" t="s">
        <v>5</v>
      </c>
      <c r="B12970" s="107" t="s">
        <v>167</v>
      </c>
      <c r="C12970" s="110">
        <v>9</v>
      </c>
      <c r="D12970" s="109">
        <v>395.28635728109361</v>
      </c>
      <c r="E12970" s="109">
        <v>20636.490428570622</v>
      </c>
    </row>
    <row r="12971" spans="1:5" x14ac:dyDescent="0.35">
      <c r="A12971" s="107" t="s">
        <v>5</v>
      </c>
      <c r="B12971" s="107" t="s">
        <v>167</v>
      </c>
      <c r="C12971" s="110">
        <v>10</v>
      </c>
      <c r="D12971" s="109">
        <v>517.89259973045898</v>
      </c>
      <c r="E12971" s="109">
        <v>5496.5420431815564</v>
      </c>
    </row>
    <row r="12972" spans="1:5" x14ac:dyDescent="0.35">
      <c r="A12972" s="107" t="s">
        <v>5</v>
      </c>
      <c r="B12972" s="107" t="s">
        <v>167</v>
      </c>
      <c r="C12972" s="110">
        <v>11</v>
      </c>
      <c r="D12972" s="109">
        <v>582.21296657323228</v>
      </c>
      <c r="E12972" s="109">
        <v>2106.3051754404278</v>
      </c>
    </row>
    <row r="12973" spans="1:5" x14ac:dyDescent="0.35">
      <c r="A12973" s="107" t="s">
        <v>5</v>
      </c>
      <c r="B12973" s="107" t="s">
        <v>167</v>
      </c>
      <c r="C12973" s="110">
        <v>12</v>
      </c>
      <c r="D12973" s="109">
        <v>684.46993919680654</v>
      </c>
      <c r="E12973" s="109">
        <v>3951.46740759463</v>
      </c>
    </row>
    <row r="12974" spans="1:5" x14ac:dyDescent="0.35">
      <c r="A12974" s="107" t="s">
        <v>5</v>
      </c>
      <c r="B12974" s="107" t="s">
        <v>166</v>
      </c>
      <c r="C12974" s="110">
        <v>1</v>
      </c>
      <c r="D12974" s="109">
        <v>827.9250623919836</v>
      </c>
      <c r="E12974" s="109">
        <v>61613.189233113262</v>
      </c>
    </row>
    <row r="12975" spans="1:5" x14ac:dyDescent="0.35">
      <c r="A12975" s="107" t="s">
        <v>5</v>
      </c>
      <c r="B12975" s="107" t="s">
        <v>166</v>
      </c>
      <c r="C12975" s="110">
        <v>2</v>
      </c>
      <c r="D12975" s="109">
        <v>697.52255456405373</v>
      </c>
      <c r="E12975" s="109">
        <v>49866.540510672203</v>
      </c>
    </row>
    <row r="12976" spans="1:5" x14ac:dyDescent="0.35">
      <c r="A12976" s="107" t="s">
        <v>5</v>
      </c>
      <c r="B12976" s="107" t="s">
        <v>166</v>
      </c>
      <c r="C12976" s="110">
        <v>3</v>
      </c>
      <c r="D12976" s="109">
        <v>643.4177086741455</v>
      </c>
      <c r="E12976" s="109">
        <v>49191.017014934077</v>
      </c>
    </row>
    <row r="12977" spans="1:5" x14ac:dyDescent="0.35">
      <c r="A12977" s="107" t="s">
        <v>5</v>
      </c>
      <c r="B12977" s="107" t="s">
        <v>166</v>
      </c>
      <c r="C12977" s="110">
        <v>4</v>
      </c>
      <c r="D12977" s="109">
        <v>414.04277452084489</v>
      </c>
      <c r="E12977" s="109">
        <v>29130.550750250211</v>
      </c>
    </row>
    <row r="12978" spans="1:5" x14ac:dyDescent="0.35">
      <c r="A12978" s="107" t="s">
        <v>5</v>
      </c>
      <c r="B12978" s="107" t="s">
        <v>166</v>
      </c>
      <c r="C12978" s="110">
        <v>5</v>
      </c>
      <c r="D12978" s="109">
        <v>226.33137111744159</v>
      </c>
      <c r="E12978" s="109">
        <v>16603.284222201459</v>
      </c>
    </row>
    <row r="12979" spans="1:5" x14ac:dyDescent="0.35">
      <c r="A12979" s="107" t="s">
        <v>5</v>
      </c>
      <c r="B12979" s="107" t="s">
        <v>166</v>
      </c>
      <c r="C12979" s="110">
        <v>6</v>
      </c>
      <c r="D12979" s="109">
        <v>168.20957513858389</v>
      </c>
      <c r="E12979" s="109">
        <v>10896.2787299467</v>
      </c>
    </row>
    <row r="12980" spans="1:5" x14ac:dyDescent="0.35">
      <c r="A12980" s="107" t="s">
        <v>5</v>
      </c>
      <c r="B12980" s="107" t="s">
        <v>166</v>
      </c>
      <c r="C12980" s="110">
        <v>7</v>
      </c>
      <c r="D12980" s="109">
        <v>251.43419861356969</v>
      </c>
      <c r="E12980" s="109">
        <v>14903.564655574401</v>
      </c>
    </row>
    <row r="12981" spans="1:5" x14ac:dyDescent="0.35">
      <c r="A12981" s="107" t="s">
        <v>5</v>
      </c>
      <c r="B12981" s="107" t="s">
        <v>166</v>
      </c>
      <c r="C12981" s="110">
        <v>8</v>
      </c>
      <c r="D12981" s="109">
        <v>352.87275466006861</v>
      </c>
      <c r="E12981" s="109">
        <v>21494.919492374771</v>
      </c>
    </row>
    <row r="12982" spans="1:5" x14ac:dyDescent="0.35">
      <c r="A12982" s="107" t="s">
        <v>5</v>
      </c>
      <c r="B12982" s="107" t="s">
        <v>166</v>
      </c>
      <c r="C12982" s="110">
        <v>9</v>
      </c>
      <c r="D12982" s="109">
        <v>497.64491696744011</v>
      </c>
      <c r="E12982" s="109">
        <v>25180.96344600651</v>
      </c>
    </row>
    <row r="12983" spans="1:5" x14ac:dyDescent="0.35">
      <c r="A12983" s="107" t="s">
        <v>5</v>
      </c>
      <c r="B12983" s="107" t="s">
        <v>166</v>
      </c>
      <c r="C12983" s="110">
        <v>10</v>
      </c>
      <c r="D12983" s="109">
        <v>520.29587500979426</v>
      </c>
      <c r="E12983" s="109">
        <v>5222.7946122659096</v>
      </c>
    </row>
    <row r="12984" spans="1:5" x14ac:dyDescent="0.35">
      <c r="A12984" s="107" t="s">
        <v>5</v>
      </c>
      <c r="B12984" s="107" t="s">
        <v>166</v>
      </c>
      <c r="C12984" s="110">
        <v>11</v>
      </c>
      <c r="D12984" s="109">
        <v>506.67626431832161</v>
      </c>
      <c r="E12984" s="109">
        <v>1137.589104417714</v>
      </c>
    </row>
    <row r="12985" spans="1:5" x14ac:dyDescent="0.35">
      <c r="A12985" s="107" t="s">
        <v>5</v>
      </c>
      <c r="B12985" s="107" t="s">
        <v>166</v>
      </c>
      <c r="C12985" s="110">
        <v>12</v>
      </c>
      <c r="D12985" s="109">
        <v>725.37131644434442</v>
      </c>
      <c r="E12985" s="109">
        <v>3202.134577530871</v>
      </c>
    </row>
    <row r="12986" spans="1:5" x14ac:dyDescent="0.35">
      <c r="A12986" s="107" t="s">
        <v>5</v>
      </c>
      <c r="B12986" s="107" t="s">
        <v>165</v>
      </c>
      <c r="C12986" s="110">
        <v>1</v>
      </c>
      <c r="D12986" s="109">
        <v>925.86122075844594</v>
      </c>
      <c r="E12986" s="109">
        <v>68165.685292203329</v>
      </c>
    </row>
    <row r="12987" spans="1:5" x14ac:dyDescent="0.35">
      <c r="A12987" s="107" t="s">
        <v>5</v>
      </c>
      <c r="B12987" s="107" t="s">
        <v>165</v>
      </c>
      <c r="C12987" s="110">
        <v>2</v>
      </c>
      <c r="D12987" s="109">
        <v>740.60579547131533</v>
      </c>
      <c r="E12987" s="109">
        <v>52541.408694717218</v>
      </c>
    </row>
    <row r="12988" spans="1:5" x14ac:dyDescent="0.35">
      <c r="A12988" s="107" t="s">
        <v>5</v>
      </c>
      <c r="B12988" s="107" t="s">
        <v>165</v>
      </c>
      <c r="C12988" s="110">
        <v>3</v>
      </c>
      <c r="D12988" s="109">
        <v>671.88079401885591</v>
      </c>
      <c r="E12988" s="109">
        <v>50385.617117357229</v>
      </c>
    </row>
    <row r="12989" spans="1:5" x14ac:dyDescent="0.35">
      <c r="A12989" s="107" t="s">
        <v>5</v>
      </c>
      <c r="B12989" s="107" t="s">
        <v>165</v>
      </c>
      <c r="C12989" s="110">
        <v>4</v>
      </c>
      <c r="D12989" s="109">
        <v>440.58326083415358</v>
      </c>
      <c r="E12989" s="109">
        <v>30643.51859757123</v>
      </c>
    </row>
    <row r="12990" spans="1:5" x14ac:dyDescent="0.35">
      <c r="A12990" s="107" t="s">
        <v>5</v>
      </c>
      <c r="B12990" s="107" t="s">
        <v>165</v>
      </c>
      <c r="C12990" s="110">
        <v>5</v>
      </c>
      <c r="D12990" s="109">
        <v>236.83770387743371</v>
      </c>
      <c r="E12990" s="109">
        <v>17135.46637643069</v>
      </c>
    </row>
    <row r="12991" spans="1:5" x14ac:dyDescent="0.35">
      <c r="A12991" s="107" t="s">
        <v>5</v>
      </c>
      <c r="B12991" s="107" t="s">
        <v>165</v>
      </c>
      <c r="C12991" s="110">
        <v>6</v>
      </c>
      <c r="D12991" s="109">
        <v>163.1705825503638</v>
      </c>
      <c r="E12991" s="109">
        <v>10308.703842173851</v>
      </c>
    </row>
    <row r="12992" spans="1:5" x14ac:dyDescent="0.35">
      <c r="A12992" s="107" t="s">
        <v>5</v>
      </c>
      <c r="B12992" s="107" t="s">
        <v>165</v>
      </c>
      <c r="C12992" s="110">
        <v>7</v>
      </c>
      <c r="D12992" s="109">
        <v>236.4794082914637</v>
      </c>
      <c r="E12992" s="109">
        <v>13662.25227841832</v>
      </c>
    </row>
    <row r="12993" spans="1:5" x14ac:dyDescent="0.35">
      <c r="A12993" s="107" t="s">
        <v>5</v>
      </c>
      <c r="B12993" s="107" t="s">
        <v>165</v>
      </c>
      <c r="C12993" s="110">
        <v>8</v>
      </c>
      <c r="D12993" s="109">
        <v>364.83004112941848</v>
      </c>
      <c r="E12993" s="109">
        <v>21645.381328041742</v>
      </c>
    </row>
    <row r="12994" spans="1:5" x14ac:dyDescent="0.35">
      <c r="A12994" s="107" t="s">
        <v>5</v>
      </c>
      <c r="B12994" s="107" t="s">
        <v>165</v>
      </c>
      <c r="C12994" s="110">
        <v>9</v>
      </c>
      <c r="D12994" s="109">
        <v>530.38790345666655</v>
      </c>
      <c r="E12994" s="109">
        <v>25551.875399192439</v>
      </c>
    </row>
    <row r="12995" spans="1:5" x14ac:dyDescent="0.35">
      <c r="A12995" s="107" t="s">
        <v>5</v>
      </c>
      <c r="B12995" s="107" t="s">
        <v>165</v>
      </c>
      <c r="C12995" s="110">
        <v>10</v>
      </c>
      <c r="D12995" s="109">
        <v>689.62597714732215</v>
      </c>
      <c r="E12995" s="109">
        <v>6890.5096181112667</v>
      </c>
    </row>
    <row r="12996" spans="1:5" x14ac:dyDescent="0.35">
      <c r="A12996" s="107" t="s">
        <v>5</v>
      </c>
      <c r="B12996" s="107" t="s">
        <v>165</v>
      </c>
      <c r="C12996" s="110">
        <v>11</v>
      </c>
      <c r="D12996" s="109">
        <v>706.50502240200819</v>
      </c>
      <c r="E12996" s="109">
        <v>2620.9497707735518</v>
      </c>
    </row>
    <row r="12997" spans="1:5" x14ac:dyDescent="0.35">
      <c r="A12997" s="107" t="s">
        <v>5</v>
      </c>
      <c r="B12997" s="107" t="s">
        <v>165</v>
      </c>
      <c r="C12997" s="110">
        <v>12</v>
      </c>
      <c r="D12997" s="109">
        <v>773.11987812539655</v>
      </c>
      <c r="E12997" s="109">
        <v>4519.2639559945019</v>
      </c>
    </row>
    <row r="12998" spans="1:5" x14ac:dyDescent="0.35">
      <c r="A12998" s="107" t="s">
        <v>5</v>
      </c>
      <c r="B12998" s="107" t="s">
        <v>164</v>
      </c>
      <c r="C12998" s="110">
        <v>1</v>
      </c>
      <c r="D12998" s="109">
        <v>966.51462653164378</v>
      </c>
      <c r="E12998" s="109">
        <v>70904.44969752965</v>
      </c>
    </row>
    <row r="12999" spans="1:5" x14ac:dyDescent="0.35">
      <c r="A12999" s="107" t="s">
        <v>5</v>
      </c>
      <c r="B12999" s="107" t="s">
        <v>164</v>
      </c>
      <c r="C12999" s="110">
        <v>2</v>
      </c>
      <c r="D12999" s="109">
        <v>683.79994602998454</v>
      </c>
      <c r="E12999" s="109">
        <v>48388.188703704764</v>
      </c>
    </row>
    <row r="13000" spans="1:5" x14ac:dyDescent="0.35">
      <c r="A13000" s="107" t="s">
        <v>5</v>
      </c>
      <c r="B13000" s="107" t="s">
        <v>164</v>
      </c>
      <c r="C13000" s="110">
        <v>3</v>
      </c>
      <c r="D13000" s="109">
        <v>940.77974965761621</v>
      </c>
      <c r="E13000" s="109">
        <v>71136.987560785361</v>
      </c>
    </row>
    <row r="13001" spans="1:5" x14ac:dyDescent="0.35">
      <c r="A13001" s="107" t="s">
        <v>5</v>
      </c>
      <c r="B13001" s="107" t="s">
        <v>164</v>
      </c>
      <c r="C13001" s="110">
        <v>4</v>
      </c>
      <c r="D13001" s="109">
        <v>715.14993490061727</v>
      </c>
      <c r="E13001" s="109">
        <v>49975.602862852902</v>
      </c>
    </row>
    <row r="13002" spans="1:5" x14ac:dyDescent="0.35">
      <c r="A13002" s="107" t="s">
        <v>5</v>
      </c>
      <c r="B13002" s="107" t="s">
        <v>164</v>
      </c>
      <c r="C13002" s="110">
        <v>5</v>
      </c>
      <c r="D13002" s="109">
        <v>473.20183297915929</v>
      </c>
      <c r="E13002" s="109">
        <v>34369.669678105209</v>
      </c>
    </row>
    <row r="13003" spans="1:5" x14ac:dyDescent="0.35">
      <c r="A13003" s="107" t="s">
        <v>5</v>
      </c>
      <c r="B13003" s="107" t="s">
        <v>164</v>
      </c>
      <c r="C13003" s="110">
        <v>6</v>
      </c>
      <c r="D13003" s="109">
        <v>421.63864581232218</v>
      </c>
      <c r="E13003" s="109">
        <v>26425.56319377472</v>
      </c>
    </row>
    <row r="13004" spans="1:5" x14ac:dyDescent="0.35">
      <c r="A13004" s="107" t="s">
        <v>5</v>
      </c>
      <c r="B13004" s="107" t="s">
        <v>164</v>
      </c>
      <c r="C13004" s="110">
        <v>7</v>
      </c>
      <c r="D13004" s="109">
        <v>555.62704003875592</v>
      </c>
      <c r="E13004" s="109">
        <v>31900.106584107009</v>
      </c>
    </row>
    <row r="13005" spans="1:5" x14ac:dyDescent="0.35">
      <c r="A13005" s="107" t="s">
        <v>5</v>
      </c>
      <c r="B13005" s="107" t="s">
        <v>164</v>
      </c>
      <c r="C13005" s="110">
        <v>8</v>
      </c>
      <c r="D13005" s="109">
        <v>677.84813307505692</v>
      </c>
      <c r="E13005" s="109">
        <v>40596.145135309132</v>
      </c>
    </row>
    <row r="13006" spans="1:5" x14ac:dyDescent="0.35">
      <c r="A13006" s="107" t="s">
        <v>5</v>
      </c>
      <c r="B13006" s="107" t="s">
        <v>164</v>
      </c>
      <c r="C13006" s="110">
        <v>9</v>
      </c>
      <c r="D13006" s="109">
        <v>776.06021141801943</v>
      </c>
      <c r="E13006" s="109">
        <v>37491.881166466563</v>
      </c>
    </row>
    <row r="13007" spans="1:5" x14ac:dyDescent="0.35">
      <c r="A13007" s="107" t="s">
        <v>5</v>
      </c>
      <c r="B13007" s="107" t="s">
        <v>164</v>
      </c>
      <c r="C13007" s="110">
        <v>10</v>
      </c>
      <c r="D13007" s="109">
        <v>812.37126256559054</v>
      </c>
      <c r="E13007" s="109">
        <v>7742.6789994739356</v>
      </c>
    </row>
    <row r="13008" spans="1:5" x14ac:dyDescent="0.35">
      <c r="A13008" s="107" t="s">
        <v>5</v>
      </c>
      <c r="B13008" s="107" t="s">
        <v>164</v>
      </c>
      <c r="C13008" s="110">
        <v>11</v>
      </c>
      <c r="D13008" s="109">
        <v>633.00036989396517</v>
      </c>
      <c r="E13008" s="109">
        <v>605.83140729730007</v>
      </c>
    </row>
    <row r="13009" spans="1:5" x14ac:dyDescent="0.35">
      <c r="A13009" s="107" t="s">
        <v>5</v>
      </c>
      <c r="B13009" s="107" t="s">
        <v>164</v>
      </c>
      <c r="C13009" s="110">
        <v>12</v>
      </c>
      <c r="D13009" s="109">
        <v>780.47075180508602</v>
      </c>
      <c r="E13009" s="109">
        <v>2268.940268826464</v>
      </c>
    </row>
    <row r="13010" spans="1:5" x14ac:dyDescent="0.35">
      <c r="A13010" s="107" t="s">
        <v>5</v>
      </c>
      <c r="B13010" s="107" t="s">
        <v>163</v>
      </c>
      <c r="C13010" s="110">
        <v>1</v>
      </c>
      <c r="D13010" s="109">
        <v>1295.6861721880459</v>
      </c>
      <c r="E13010" s="109">
        <v>98620.068923946033</v>
      </c>
    </row>
    <row r="13011" spans="1:5" x14ac:dyDescent="0.35">
      <c r="A13011" s="107" t="s">
        <v>5</v>
      </c>
      <c r="B13011" s="107" t="s">
        <v>163</v>
      </c>
      <c r="C13011" s="110">
        <v>2</v>
      </c>
      <c r="D13011" s="109">
        <v>1213.640953673417</v>
      </c>
      <c r="E13011" s="109">
        <v>88586.887443317639</v>
      </c>
    </row>
    <row r="13012" spans="1:5" x14ac:dyDescent="0.35">
      <c r="A13012" s="107" t="s">
        <v>5</v>
      </c>
      <c r="B13012" s="107" t="s">
        <v>163</v>
      </c>
      <c r="C13012" s="110">
        <v>3</v>
      </c>
      <c r="D13012" s="109">
        <v>1540.186520337217</v>
      </c>
      <c r="E13012" s="109">
        <v>119884.9142246616</v>
      </c>
    </row>
    <row r="13013" spans="1:5" x14ac:dyDescent="0.35">
      <c r="A13013" s="107" t="s">
        <v>5</v>
      </c>
      <c r="B13013" s="107" t="s">
        <v>163</v>
      </c>
      <c r="C13013" s="110">
        <v>4</v>
      </c>
      <c r="D13013" s="109">
        <v>1186.4937422432199</v>
      </c>
      <c r="E13013" s="109">
        <v>85101.414251320602</v>
      </c>
    </row>
    <row r="13014" spans="1:5" x14ac:dyDescent="0.35">
      <c r="A13014" s="107" t="s">
        <v>5</v>
      </c>
      <c r="B13014" s="107" t="s">
        <v>163</v>
      </c>
      <c r="C13014" s="110">
        <v>5</v>
      </c>
      <c r="D13014" s="109">
        <v>937.46221331169863</v>
      </c>
      <c r="E13014" s="109">
        <v>69928.290163323327</v>
      </c>
    </row>
    <row r="13015" spans="1:5" x14ac:dyDescent="0.35">
      <c r="A13015" s="107" t="s">
        <v>5</v>
      </c>
      <c r="B13015" s="107" t="s">
        <v>163</v>
      </c>
      <c r="C13015" s="110">
        <v>6</v>
      </c>
      <c r="D13015" s="109">
        <v>424.41037363649389</v>
      </c>
      <c r="E13015" s="109">
        <v>28248.668107549562</v>
      </c>
    </row>
    <row r="13016" spans="1:5" x14ac:dyDescent="0.35">
      <c r="A13016" s="107" t="s">
        <v>5</v>
      </c>
      <c r="B13016" s="107" t="s">
        <v>163</v>
      </c>
      <c r="C13016" s="110">
        <v>7</v>
      </c>
      <c r="D13016" s="109">
        <v>920.94746601678639</v>
      </c>
      <c r="E13016" s="109">
        <v>56119.64753872202</v>
      </c>
    </row>
    <row r="13017" spans="1:5" x14ac:dyDescent="0.35">
      <c r="A13017" s="107" t="s">
        <v>5</v>
      </c>
      <c r="B13017" s="107" t="s">
        <v>163</v>
      </c>
      <c r="C13017" s="110">
        <v>8</v>
      </c>
      <c r="D13017" s="109">
        <v>1238.6582863045919</v>
      </c>
      <c r="E13017" s="109">
        <v>77156.975490563622</v>
      </c>
    </row>
    <row r="13018" spans="1:5" x14ac:dyDescent="0.35">
      <c r="A13018" s="107" t="s">
        <v>5</v>
      </c>
      <c r="B13018" s="107" t="s">
        <v>163</v>
      </c>
      <c r="C13018" s="110">
        <v>9</v>
      </c>
      <c r="D13018" s="109">
        <v>809.96653292539042</v>
      </c>
      <c r="E13018" s="109">
        <v>42320.493386253438</v>
      </c>
    </row>
    <row r="13019" spans="1:5" x14ac:dyDescent="0.35">
      <c r="A13019" s="107" t="s">
        <v>5</v>
      </c>
      <c r="B13019" s="107" t="s">
        <v>163</v>
      </c>
      <c r="C13019" s="110">
        <v>10</v>
      </c>
      <c r="D13019" s="109">
        <v>873.79080239315499</v>
      </c>
      <c r="E13019" s="109">
        <v>9434.0435256856999</v>
      </c>
    </row>
    <row r="13020" spans="1:5" x14ac:dyDescent="0.35">
      <c r="A13020" s="107" t="s">
        <v>5</v>
      </c>
      <c r="B13020" s="107" t="s">
        <v>163</v>
      </c>
      <c r="C13020" s="110">
        <v>11</v>
      </c>
      <c r="D13020" s="109">
        <v>1474.92466724512</v>
      </c>
      <c r="E13020" s="109">
        <v>6156.7364429446152</v>
      </c>
    </row>
    <row r="13021" spans="1:5" x14ac:dyDescent="0.35">
      <c r="A13021" s="107" t="s">
        <v>5</v>
      </c>
      <c r="B13021" s="107" t="s">
        <v>163</v>
      </c>
      <c r="C13021" s="110">
        <v>12</v>
      </c>
      <c r="D13021" s="109">
        <v>1325.905195780467</v>
      </c>
      <c r="E13021" s="109">
        <v>8329.9744440246595</v>
      </c>
    </row>
    <row r="13022" spans="1:5" x14ac:dyDescent="0.35">
      <c r="A13022" s="107" t="s">
        <v>5</v>
      </c>
      <c r="B13022" s="107" t="s">
        <v>162</v>
      </c>
      <c r="C13022" s="110">
        <v>1</v>
      </c>
      <c r="D13022" s="109">
        <v>728.95962612747508</v>
      </c>
      <c r="E13022" s="109">
        <v>56167.316843041073</v>
      </c>
    </row>
    <row r="13023" spans="1:5" x14ac:dyDescent="0.35">
      <c r="A13023" s="107" t="s">
        <v>5</v>
      </c>
      <c r="B13023" s="107" t="s">
        <v>162</v>
      </c>
      <c r="C13023" s="110">
        <v>2</v>
      </c>
      <c r="D13023" s="109">
        <v>527.08048462211502</v>
      </c>
      <c r="E13023" s="109">
        <v>38920.792680933213</v>
      </c>
    </row>
    <row r="13024" spans="1:5" x14ac:dyDescent="0.35">
      <c r="A13024" s="107" t="s">
        <v>5</v>
      </c>
      <c r="B13024" s="107" t="s">
        <v>162</v>
      </c>
      <c r="C13024" s="110">
        <v>3</v>
      </c>
      <c r="D13024" s="109">
        <v>570.03370832454993</v>
      </c>
      <c r="E13024" s="109">
        <v>44232.48258143993</v>
      </c>
    </row>
    <row r="13025" spans="1:5" x14ac:dyDescent="0.35">
      <c r="A13025" s="107" t="s">
        <v>5</v>
      </c>
      <c r="B13025" s="107" t="s">
        <v>162</v>
      </c>
      <c r="C13025" s="110">
        <v>4</v>
      </c>
      <c r="D13025" s="109">
        <v>374.04355354952389</v>
      </c>
      <c r="E13025" s="109">
        <v>26827.51148941103</v>
      </c>
    </row>
    <row r="13026" spans="1:5" x14ac:dyDescent="0.35">
      <c r="A13026" s="107" t="s">
        <v>5</v>
      </c>
      <c r="B13026" s="107" t="s">
        <v>162</v>
      </c>
      <c r="C13026" s="110">
        <v>5</v>
      </c>
      <c r="D13026" s="109">
        <v>1297.754829107866</v>
      </c>
      <c r="E13026" s="109">
        <v>92067.424362947393</v>
      </c>
    </row>
    <row r="13027" spans="1:5" x14ac:dyDescent="0.35">
      <c r="A13027" s="107" t="s">
        <v>5</v>
      </c>
      <c r="B13027" s="107" t="s">
        <v>162</v>
      </c>
      <c r="C13027" s="110">
        <v>6</v>
      </c>
      <c r="D13027" s="109">
        <v>915.82682919345268</v>
      </c>
      <c r="E13027" s="109">
        <v>58904.253434187784</v>
      </c>
    </row>
    <row r="13028" spans="1:5" x14ac:dyDescent="0.35">
      <c r="A13028" s="107" t="s">
        <v>5</v>
      </c>
      <c r="B13028" s="107" t="s">
        <v>162</v>
      </c>
      <c r="C13028" s="110">
        <v>7</v>
      </c>
      <c r="D13028" s="109">
        <v>1089.6400258849801</v>
      </c>
      <c r="E13028" s="109">
        <v>65350.618185610118</v>
      </c>
    </row>
    <row r="13029" spans="1:5" x14ac:dyDescent="0.35">
      <c r="A13029" s="107" t="s">
        <v>5</v>
      </c>
      <c r="B13029" s="107" t="s">
        <v>162</v>
      </c>
      <c r="C13029" s="110">
        <v>8</v>
      </c>
      <c r="D13029" s="109">
        <v>1500.1637167618389</v>
      </c>
      <c r="E13029" s="109">
        <v>91338.532304319073</v>
      </c>
    </row>
    <row r="13030" spans="1:5" x14ac:dyDescent="0.35">
      <c r="A13030" s="107" t="s">
        <v>5</v>
      </c>
      <c r="B13030" s="107" t="s">
        <v>162</v>
      </c>
      <c r="C13030" s="110">
        <v>9</v>
      </c>
      <c r="D13030" s="109">
        <v>2135.920293247897</v>
      </c>
      <c r="E13030" s="109">
        <v>112400.658664578</v>
      </c>
    </row>
    <row r="13031" spans="1:5" x14ac:dyDescent="0.35">
      <c r="A13031" s="107" t="s">
        <v>5</v>
      </c>
      <c r="B13031" s="107" t="s">
        <v>162</v>
      </c>
      <c r="C13031" s="110">
        <v>10</v>
      </c>
      <c r="D13031" s="109">
        <v>2317.9549268754949</v>
      </c>
      <c r="E13031" s="109">
        <v>30209.803526667849</v>
      </c>
    </row>
    <row r="13032" spans="1:5" x14ac:dyDescent="0.35">
      <c r="A13032" s="107" t="s">
        <v>5</v>
      </c>
      <c r="B13032" s="107" t="s">
        <v>162</v>
      </c>
      <c r="C13032" s="110">
        <v>11</v>
      </c>
      <c r="D13032" s="109">
        <v>2426.3049240432938</v>
      </c>
      <c r="E13032" s="109">
        <v>15069.44484439078</v>
      </c>
    </row>
    <row r="13033" spans="1:5" x14ac:dyDescent="0.35">
      <c r="A13033" s="107" t="s">
        <v>5</v>
      </c>
      <c r="B13033" s="107" t="s">
        <v>162</v>
      </c>
      <c r="C13033" s="110">
        <v>12</v>
      </c>
      <c r="D13033" s="109">
        <v>2657.200437518015</v>
      </c>
      <c r="E13033" s="109">
        <v>24792.81586466889</v>
      </c>
    </row>
    <row r="13034" spans="1:5" x14ac:dyDescent="0.35">
      <c r="A13034" s="107" t="s">
        <v>5</v>
      </c>
      <c r="B13034" s="107" t="s">
        <v>161</v>
      </c>
      <c r="C13034" s="110">
        <v>1</v>
      </c>
      <c r="D13034" s="109">
        <v>588.2801755427256</v>
      </c>
      <c r="E13034" s="109">
        <v>40849.237979829923</v>
      </c>
    </row>
    <row r="13035" spans="1:5" x14ac:dyDescent="0.35">
      <c r="A13035" s="107" t="s">
        <v>5</v>
      </c>
      <c r="B13035" s="107" t="s">
        <v>161</v>
      </c>
      <c r="C13035" s="110">
        <v>2</v>
      </c>
      <c r="D13035" s="109">
        <v>459.46772708855627</v>
      </c>
      <c r="E13035" s="109">
        <v>30534.559422703871</v>
      </c>
    </row>
    <row r="13036" spans="1:5" x14ac:dyDescent="0.35">
      <c r="A13036" s="107" t="s">
        <v>5</v>
      </c>
      <c r="B13036" s="107" t="s">
        <v>161</v>
      </c>
      <c r="C13036" s="110">
        <v>3</v>
      </c>
      <c r="D13036" s="109">
        <v>569.02953789912431</v>
      </c>
      <c r="E13036" s="109">
        <v>38895.476383782392</v>
      </c>
    </row>
    <row r="13037" spans="1:5" x14ac:dyDescent="0.35">
      <c r="A13037" s="107" t="s">
        <v>5</v>
      </c>
      <c r="B13037" s="107" t="s">
        <v>161</v>
      </c>
      <c r="C13037" s="110">
        <v>4</v>
      </c>
      <c r="D13037" s="109">
        <v>396.33467119871318</v>
      </c>
      <c r="E13037" s="109">
        <v>25498.606857904681</v>
      </c>
    </row>
    <row r="13038" spans="1:5" x14ac:dyDescent="0.35">
      <c r="A13038" s="107" t="s">
        <v>5</v>
      </c>
      <c r="B13038" s="107" t="s">
        <v>161</v>
      </c>
      <c r="C13038" s="110">
        <v>5</v>
      </c>
      <c r="D13038" s="109">
        <v>260.56182719994018</v>
      </c>
      <c r="E13038" s="109">
        <v>17065.959538691139</v>
      </c>
    </row>
    <row r="13039" spans="1:5" x14ac:dyDescent="0.35">
      <c r="A13039" s="107" t="s">
        <v>5</v>
      </c>
      <c r="B13039" s="107" t="s">
        <v>161</v>
      </c>
      <c r="C13039" s="110">
        <v>6</v>
      </c>
      <c r="D13039" s="109">
        <v>217.0439236179329</v>
      </c>
      <c r="E13039" s="109">
        <v>13616.64996224258</v>
      </c>
    </row>
    <row r="13040" spans="1:5" x14ac:dyDescent="0.35">
      <c r="A13040" s="107" t="s">
        <v>5</v>
      </c>
      <c r="B13040" s="107" t="s">
        <v>161</v>
      </c>
      <c r="C13040" s="110">
        <v>7</v>
      </c>
      <c r="D13040" s="109">
        <v>301.41885191162248</v>
      </c>
      <c r="E13040" s="109">
        <v>18138.314854454849</v>
      </c>
    </row>
    <row r="13041" spans="1:5" x14ac:dyDescent="0.35">
      <c r="A13041" s="107" t="s">
        <v>5</v>
      </c>
      <c r="B13041" s="107" t="s">
        <v>161</v>
      </c>
      <c r="C13041" s="110">
        <v>8</v>
      </c>
      <c r="D13041" s="109">
        <v>389.92132355100489</v>
      </c>
      <c r="E13041" s="109">
        <v>23581.50081221393</v>
      </c>
    </row>
    <row r="13042" spans="1:5" x14ac:dyDescent="0.35">
      <c r="A13042" s="107" t="s">
        <v>5</v>
      </c>
      <c r="B13042" s="107" t="s">
        <v>161</v>
      </c>
      <c r="C13042" s="110">
        <v>9</v>
      </c>
      <c r="D13042" s="109">
        <v>498.49632335120452</v>
      </c>
      <c r="E13042" s="109">
        <v>26921.16245965302</v>
      </c>
    </row>
    <row r="13043" spans="1:5" x14ac:dyDescent="0.35">
      <c r="A13043" s="107" t="s">
        <v>5</v>
      </c>
      <c r="B13043" s="107" t="s">
        <v>161</v>
      </c>
      <c r="C13043" s="110">
        <v>10</v>
      </c>
      <c r="D13043" s="109">
        <v>553.46041063272992</v>
      </c>
      <c r="E13043" s="109">
        <v>6910.5378057008938</v>
      </c>
    </row>
    <row r="13044" spans="1:5" x14ac:dyDescent="0.35">
      <c r="A13044" s="107" t="s">
        <v>5</v>
      </c>
      <c r="B13044" s="107" t="s">
        <v>161</v>
      </c>
      <c r="C13044" s="110">
        <v>11</v>
      </c>
      <c r="D13044" s="109">
        <v>636.24409175839935</v>
      </c>
      <c r="E13044" s="109">
        <v>1856.823736920308</v>
      </c>
    </row>
    <row r="13045" spans="1:5" x14ac:dyDescent="0.35">
      <c r="A13045" s="107" t="s">
        <v>5</v>
      </c>
      <c r="B13045" s="107" t="s">
        <v>161</v>
      </c>
      <c r="C13045" s="110">
        <v>12</v>
      </c>
      <c r="D13045" s="109">
        <v>666.20566006482579</v>
      </c>
      <c r="E13045" s="109">
        <v>3438.6123929151258</v>
      </c>
    </row>
    <row r="13046" spans="1:5" x14ac:dyDescent="0.35">
      <c r="A13046" s="107" t="s">
        <v>5</v>
      </c>
      <c r="B13046" s="107" t="s">
        <v>160</v>
      </c>
      <c r="C13046" s="110">
        <v>1</v>
      </c>
      <c r="D13046" s="109">
        <v>826.13347135577067</v>
      </c>
      <c r="E13046" s="109">
        <v>64092.022403087882</v>
      </c>
    </row>
    <row r="13047" spans="1:5" x14ac:dyDescent="0.35">
      <c r="A13047" s="107" t="s">
        <v>5</v>
      </c>
      <c r="B13047" s="107" t="s">
        <v>160</v>
      </c>
      <c r="C13047" s="110">
        <v>2</v>
      </c>
      <c r="D13047" s="109">
        <v>622.56765654573667</v>
      </c>
      <c r="E13047" s="109">
        <v>46212.944494333657</v>
      </c>
    </row>
    <row r="13048" spans="1:5" x14ac:dyDescent="0.35">
      <c r="A13048" s="107" t="s">
        <v>5</v>
      </c>
      <c r="B13048" s="107" t="s">
        <v>160</v>
      </c>
      <c r="C13048" s="110">
        <v>3</v>
      </c>
      <c r="D13048" s="109">
        <v>641.72157423180022</v>
      </c>
      <c r="E13048" s="109">
        <v>50132.46969663132</v>
      </c>
    </row>
    <row r="13049" spans="1:5" x14ac:dyDescent="0.35">
      <c r="A13049" s="107" t="s">
        <v>5</v>
      </c>
      <c r="B13049" s="107" t="s">
        <v>160</v>
      </c>
      <c r="C13049" s="110">
        <v>4</v>
      </c>
      <c r="D13049" s="109">
        <v>447.74847746175101</v>
      </c>
      <c r="E13049" s="109">
        <v>32352.335540370259</v>
      </c>
    </row>
    <row r="13050" spans="1:5" x14ac:dyDescent="0.35">
      <c r="A13050" s="107" t="s">
        <v>5</v>
      </c>
      <c r="B13050" s="107" t="s">
        <v>160</v>
      </c>
      <c r="C13050" s="110">
        <v>5</v>
      </c>
      <c r="D13050" s="109">
        <v>346.76469683651732</v>
      </c>
      <c r="E13050" s="109">
        <v>25726.718610056731</v>
      </c>
    </row>
    <row r="13051" spans="1:5" x14ac:dyDescent="0.35">
      <c r="A13051" s="107" t="s">
        <v>5</v>
      </c>
      <c r="B13051" s="107" t="s">
        <v>160</v>
      </c>
      <c r="C13051" s="110">
        <v>6</v>
      </c>
      <c r="D13051" s="109">
        <v>224.89362823201441</v>
      </c>
      <c r="E13051" s="109">
        <v>15137.4085807355</v>
      </c>
    </row>
    <row r="13052" spans="1:5" x14ac:dyDescent="0.35">
      <c r="A13052" s="107" t="s">
        <v>5</v>
      </c>
      <c r="B13052" s="107" t="s">
        <v>160</v>
      </c>
      <c r="C13052" s="110">
        <v>7</v>
      </c>
      <c r="D13052" s="109">
        <v>308.64245358193608</v>
      </c>
      <c r="E13052" s="109">
        <v>19337.14409662176</v>
      </c>
    </row>
    <row r="13053" spans="1:5" x14ac:dyDescent="0.35">
      <c r="A13053" s="107" t="s">
        <v>5</v>
      </c>
      <c r="B13053" s="107" t="s">
        <v>160</v>
      </c>
      <c r="C13053" s="110">
        <v>8</v>
      </c>
      <c r="D13053" s="109">
        <v>435.31721164417348</v>
      </c>
      <c r="E13053" s="109">
        <v>27633.376750926702</v>
      </c>
    </row>
    <row r="13054" spans="1:5" x14ac:dyDescent="0.35">
      <c r="A13054" s="107" t="s">
        <v>5</v>
      </c>
      <c r="B13054" s="107" t="s">
        <v>160</v>
      </c>
      <c r="C13054" s="110">
        <v>9</v>
      </c>
      <c r="D13054" s="109">
        <v>587.16163606888801</v>
      </c>
      <c r="E13054" s="109">
        <v>31934.575323683792</v>
      </c>
    </row>
    <row r="13055" spans="1:5" x14ac:dyDescent="0.35">
      <c r="A13055" s="107" t="s">
        <v>5</v>
      </c>
      <c r="B13055" s="107" t="s">
        <v>160</v>
      </c>
      <c r="C13055" s="110">
        <v>10</v>
      </c>
      <c r="D13055" s="109">
        <v>715.46887210977422</v>
      </c>
      <c r="E13055" s="109">
        <v>8306.9945578422703</v>
      </c>
    </row>
    <row r="13056" spans="1:5" x14ac:dyDescent="0.35">
      <c r="A13056" s="107" t="s">
        <v>5</v>
      </c>
      <c r="B13056" s="107" t="s">
        <v>160</v>
      </c>
      <c r="C13056" s="110">
        <v>11</v>
      </c>
      <c r="D13056" s="109">
        <v>703.77969699089715</v>
      </c>
      <c r="E13056" s="109">
        <v>2024.3764195007229</v>
      </c>
    </row>
    <row r="13057" spans="1:5" x14ac:dyDescent="0.35">
      <c r="A13057" s="107" t="s">
        <v>5</v>
      </c>
      <c r="B13057" s="107" t="s">
        <v>160</v>
      </c>
      <c r="C13057" s="110">
        <v>12</v>
      </c>
      <c r="D13057" s="109">
        <v>781.66473351475724</v>
      </c>
      <c r="E13057" s="109">
        <v>4169.8115101021494</v>
      </c>
    </row>
    <row r="13058" spans="1:5" x14ac:dyDescent="0.35">
      <c r="A13058" s="107" t="s">
        <v>5</v>
      </c>
      <c r="B13058" s="107" t="s">
        <v>159</v>
      </c>
      <c r="C13058" s="110">
        <v>1</v>
      </c>
      <c r="D13058" s="109">
        <v>0</v>
      </c>
      <c r="E13058" s="109">
        <v>0</v>
      </c>
    </row>
    <row r="13059" spans="1:5" x14ac:dyDescent="0.35">
      <c r="A13059" s="107" t="s">
        <v>5</v>
      </c>
      <c r="B13059" s="107" t="s">
        <v>159</v>
      </c>
      <c r="C13059" s="110">
        <v>2</v>
      </c>
      <c r="D13059" s="109">
        <v>0</v>
      </c>
      <c r="E13059" s="109">
        <v>0</v>
      </c>
    </row>
    <row r="13060" spans="1:5" x14ac:dyDescent="0.35">
      <c r="A13060" s="107" t="s">
        <v>5</v>
      </c>
      <c r="B13060" s="107" t="s">
        <v>159</v>
      </c>
      <c r="C13060" s="110">
        <v>3</v>
      </c>
      <c r="D13060" s="109">
        <v>0</v>
      </c>
      <c r="E13060" s="109">
        <v>0</v>
      </c>
    </row>
    <row r="13061" spans="1:5" x14ac:dyDescent="0.35">
      <c r="A13061" s="107" t="s">
        <v>5</v>
      </c>
      <c r="B13061" s="107" t="s">
        <v>159</v>
      </c>
      <c r="C13061" s="110">
        <v>4</v>
      </c>
      <c r="D13061" s="109">
        <v>0</v>
      </c>
      <c r="E13061" s="109">
        <v>0</v>
      </c>
    </row>
    <row r="13062" spans="1:5" x14ac:dyDescent="0.35">
      <c r="A13062" s="107" t="s">
        <v>5</v>
      </c>
      <c r="B13062" s="107" t="s">
        <v>159</v>
      </c>
      <c r="C13062" s="110">
        <v>5</v>
      </c>
      <c r="D13062" s="109">
        <v>0</v>
      </c>
      <c r="E13062" s="109">
        <v>0</v>
      </c>
    </row>
    <row r="13063" spans="1:5" x14ac:dyDescent="0.35">
      <c r="A13063" s="107" t="s">
        <v>5</v>
      </c>
      <c r="B13063" s="107" t="s">
        <v>159</v>
      </c>
      <c r="C13063" s="110">
        <v>6</v>
      </c>
      <c r="D13063" s="109">
        <v>0</v>
      </c>
      <c r="E13063" s="109">
        <v>0</v>
      </c>
    </row>
    <row r="13064" spans="1:5" x14ac:dyDescent="0.35">
      <c r="A13064" s="107" t="s">
        <v>5</v>
      </c>
      <c r="B13064" s="107" t="s">
        <v>159</v>
      </c>
      <c r="C13064" s="110">
        <v>7</v>
      </c>
      <c r="D13064" s="109">
        <v>0</v>
      </c>
      <c r="E13064" s="109">
        <v>0</v>
      </c>
    </row>
    <row r="13065" spans="1:5" x14ac:dyDescent="0.35">
      <c r="A13065" s="107" t="s">
        <v>5</v>
      </c>
      <c r="B13065" s="107" t="s">
        <v>159</v>
      </c>
      <c r="C13065" s="110">
        <v>8</v>
      </c>
      <c r="D13065" s="109">
        <v>0</v>
      </c>
      <c r="E13065" s="109">
        <v>0</v>
      </c>
    </row>
    <row r="13066" spans="1:5" x14ac:dyDescent="0.35">
      <c r="A13066" s="107" t="s">
        <v>5</v>
      </c>
      <c r="B13066" s="107" t="s">
        <v>159</v>
      </c>
      <c r="C13066" s="110">
        <v>9</v>
      </c>
      <c r="D13066" s="109">
        <v>4.7000000000000446</v>
      </c>
      <c r="E13066" s="109">
        <v>1.590857739822285</v>
      </c>
    </row>
    <row r="13067" spans="1:5" x14ac:dyDescent="0.35">
      <c r="A13067" s="107" t="s">
        <v>5</v>
      </c>
      <c r="B13067" s="107" t="s">
        <v>159</v>
      </c>
      <c r="C13067" s="110">
        <v>10</v>
      </c>
      <c r="D13067" s="109">
        <v>31.997477250741301</v>
      </c>
      <c r="E13067" s="109">
        <v>0</v>
      </c>
    </row>
    <row r="13068" spans="1:5" x14ac:dyDescent="0.35">
      <c r="A13068" s="107" t="s">
        <v>5</v>
      </c>
      <c r="B13068" s="107" t="s">
        <v>159</v>
      </c>
      <c r="C13068" s="110">
        <v>11</v>
      </c>
      <c r="D13068" s="109">
        <v>0</v>
      </c>
      <c r="E13068" s="109">
        <v>0</v>
      </c>
    </row>
    <row r="13069" spans="1:5" x14ac:dyDescent="0.35">
      <c r="A13069" s="107" t="s">
        <v>5</v>
      </c>
      <c r="B13069" s="107" t="s">
        <v>159</v>
      </c>
      <c r="C13069" s="110">
        <v>12</v>
      </c>
      <c r="D13069" s="109">
        <v>4.7000000000000739</v>
      </c>
      <c r="E13069" s="109">
        <v>2.2914576346387152</v>
      </c>
    </row>
    <row r="13070" spans="1:5" x14ac:dyDescent="0.35">
      <c r="A13070" s="107" t="s">
        <v>5</v>
      </c>
      <c r="B13070" s="107" t="s">
        <v>158</v>
      </c>
      <c r="C13070" s="110">
        <v>1</v>
      </c>
      <c r="D13070" s="109">
        <v>529.26433438288564</v>
      </c>
      <c r="E13070" s="109">
        <v>40669.965786170833</v>
      </c>
    </row>
    <row r="13071" spans="1:5" x14ac:dyDescent="0.35">
      <c r="A13071" s="107" t="s">
        <v>5</v>
      </c>
      <c r="B13071" s="107" t="s">
        <v>158</v>
      </c>
      <c r="C13071" s="110">
        <v>2</v>
      </c>
      <c r="D13071" s="109">
        <v>440.78776821464368</v>
      </c>
      <c r="E13071" s="109">
        <v>32476.949921920172</v>
      </c>
    </row>
    <row r="13072" spans="1:5" x14ac:dyDescent="0.35">
      <c r="A13072" s="107" t="s">
        <v>5</v>
      </c>
      <c r="B13072" s="107" t="s">
        <v>158</v>
      </c>
      <c r="C13072" s="110">
        <v>3</v>
      </c>
      <c r="D13072" s="109">
        <v>492.7523192532675</v>
      </c>
      <c r="E13072" s="109">
        <v>38196.12914497235</v>
      </c>
    </row>
    <row r="13073" spans="1:5" x14ac:dyDescent="0.35">
      <c r="A13073" s="107" t="s">
        <v>5</v>
      </c>
      <c r="B13073" s="107" t="s">
        <v>158</v>
      </c>
      <c r="C13073" s="110">
        <v>4</v>
      </c>
      <c r="D13073" s="109">
        <v>364.53592994286078</v>
      </c>
      <c r="E13073" s="109">
        <v>26151.550654527349</v>
      </c>
    </row>
    <row r="13074" spans="1:5" x14ac:dyDescent="0.35">
      <c r="A13074" s="107" t="s">
        <v>5</v>
      </c>
      <c r="B13074" s="107" t="s">
        <v>158</v>
      </c>
      <c r="C13074" s="110">
        <v>5</v>
      </c>
      <c r="D13074" s="109">
        <v>248.92655893656149</v>
      </c>
      <c r="E13074" s="109">
        <v>18347.515562636971</v>
      </c>
    </row>
    <row r="13075" spans="1:5" x14ac:dyDescent="0.35">
      <c r="A13075" s="107" t="s">
        <v>5</v>
      </c>
      <c r="B13075" s="107" t="s">
        <v>158</v>
      </c>
      <c r="C13075" s="110">
        <v>6</v>
      </c>
      <c r="D13075" s="109">
        <v>189.61898445660481</v>
      </c>
      <c r="E13075" s="109">
        <v>12327.91298786745</v>
      </c>
    </row>
    <row r="13076" spans="1:5" x14ac:dyDescent="0.35">
      <c r="A13076" s="107" t="s">
        <v>5</v>
      </c>
      <c r="B13076" s="107" t="s">
        <v>158</v>
      </c>
      <c r="C13076" s="110">
        <v>7</v>
      </c>
      <c r="D13076" s="109">
        <v>297.03170454809572</v>
      </c>
      <c r="E13076" s="109">
        <v>17827.088864189809</v>
      </c>
    </row>
    <row r="13077" spans="1:5" x14ac:dyDescent="0.35">
      <c r="A13077" s="107" t="s">
        <v>5</v>
      </c>
      <c r="B13077" s="107" t="s">
        <v>158</v>
      </c>
      <c r="C13077" s="110">
        <v>8</v>
      </c>
      <c r="D13077" s="109">
        <v>371.77816991290132</v>
      </c>
      <c r="E13077" s="109">
        <v>22768.316731812189</v>
      </c>
    </row>
    <row r="13078" spans="1:5" x14ac:dyDescent="0.35">
      <c r="A13078" s="107" t="s">
        <v>5</v>
      </c>
      <c r="B13078" s="107" t="s">
        <v>158</v>
      </c>
      <c r="C13078" s="110">
        <v>9</v>
      </c>
      <c r="D13078" s="109">
        <v>395.3219236464098</v>
      </c>
      <c r="E13078" s="109">
        <v>20874.383081903488</v>
      </c>
    </row>
    <row r="13079" spans="1:5" x14ac:dyDescent="0.35">
      <c r="A13079" s="107" t="s">
        <v>5</v>
      </c>
      <c r="B13079" s="107" t="s">
        <v>158</v>
      </c>
      <c r="C13079" s="110">
        <v>10</v>
      </c>
      <c r="D13079" s="109">
        <v>455.79485692654248</v>
      </c>
      <c r="E13079" s="109">
        <v>5065.1323381385864</v>
      </c>
    </row>
    <row r="13080" spans="1:5" x14ac:dyDescent="0.35">
      <c r="A13080" s="107" t="s">
        <v>5</v>
      </c>
      <c r="B13080" s="107" t="s">
        <v>158</v>
      </c>
      <c r="C13080" s="110">
        <v>11</v>
      </c>
      <c r="D13080" s="109">
        <v>421.88662429644683</v>
      </c>
      <c r="E13080" s="109">
        <v>1059.6896202444409</v>
      </c>
    </row>
    <row r="13081" spans="1:5" x14ac:dyDescent="0.35">
      <c r="A13081" s="107" t="s">
        <v>5</v>
      </c>
      <c r="B13081" s="107" t="s">
        <v>158</v>
      </c>
      <c r="C13081" s="110">
        <v>12</v>
      </c>
      <c r="D13081" s="109">
        <v>499.22265070181152</v>
      </c>
      <c r="E13081" s="109">
        <v>2428.2632629245081</v>
      </c>
    </row>
    <row r="13082" spans="1:5" x14ac:dyDescent="0.35">
      <c r="A13082" s="107" t="s">
        <v>5</v>
      </c>
      <c r="B13082" s="107" t="s">
        <v>157</v>
      </c>
      <c r="C13082" s="110">
        <v>1</v>
      </c>
      <c r="D13082" s="109">
        <v>3596.475253421615</v>
      </c>
      <c r="E13082" s="109">
        <v>554291.09775734111</v>
      </c>
    </row>
    <row r="13083" spans="1:5" x14ac:dyDescent="0.35">
      <c r="A13083" s="107" t="s">
        <v>5</v>
      </c>
      <c r="B13083" s="107" t="s">
        <v>157</v>
      </c>
      <c r="C13083" s="110">
        <v>2</v>
      </c>
      <c r="D13083" s="109">
        <v>3081.2957273761558</v>
      </c>
      <c r="E13083" s="109">
        <v>399180.32770742761</v>
      </c>
    </row>
    <row r="13084" spans="1:5" x14ac:dyDescent="0.35">
      <c r="A13084" s="107" t="s">
        <v>5</v>
      </c>
      <c r="B13084" s="107" t="s">
        <v>157</v>
      </c>
      <c r="C13084" s="110">
        <v>3</v>
      </c>
      <c r="D13084" s="109">
        <v>2325.1048251364709</v>
      </c>
      <c r="E13084" s="109">
        <v>291128.28039263922</v>
      </c>
    </row>
    <row r="13085" spans="1:5" x14ac:dyDescent="0.35">
      <c r="A13085" s="107" t="s">
        <v>5</v>
      </c>
      <c r="B13085" s="107" t="s">
        <v>157</v>
      </c>
      <c r="C13085" s="110">
        <v>4</v>
      </c>
      <c r="D13085" s="109">
        <v>4461.3464487822148</v>
      </c>
      <c r="E13085" s="109">
        <v>344725.36656626337</v>
      </c>
    </row>
    <row r="13086" spans="1:5" x14ac:dyDescent="0.35">
      <c r="A13086" s="107" t="s">
        <v>5</v>
      </c>
      <c r="B13086" s="107" t="s">
        <v>157</v>
      </c>
      <c r="C13086" s="110">
        <v>5</v>
      </c>
      <c r="D13086" s="109">
        <v>11544.960245123069</v>
      </c>
      <c r="E13086" s="109">
        <v>870808.86101323995</v>
      </c>
    </row>
    <row r="13087" spans="1:5" x14ac:dyDescent="0.35">
      <c r="A13087" s="107" t="s">
        <v>5</v>
      </c>
      <c r="B13087" s="107" t="s">
        <v>157</v>
      </c>
      <c r="C13087" s="110">
        <v>6</v>
      </c>
      <c r="D13087" s="109">
        <v>7334.4498173522143</v>
      </c>
      <c r="E13087" s="109">
        <v>380412.61885721551</v>
      </c>
    </row>
    <row r="13088" spans="1:5" x14ac:dyDescent="0.35">
      <c r="A13088" s="107" t="s">
        <v>5</v>
      </c>
      <c r="B13088" s="107" t="s">
        <v>157</v>
      </c>
      <c r="C13088" s="110">
        <v>7</v>
      </c>
      <c r="D13088" s="109">
        <v>6724.1767293101284</v>
      </c>
      <c r="E13088" s="109">
        <v>339386.75195088808</v>
      </c>
    </row>
    <row r="13089" spans="1:5" x14ac:dyDescent="0.35">
      <c r="A13089" s="107" t="s">
        <v>5</v>
      </c>
      <c r="B13089" s="107" t="s">
        <v>157</v>
      </c>
      <c r="C13089" s="110">
        <v>8</v>
      </c>
      <c r="D13089" s="109">
        <v>7142.0873735438654</v>
      </c>
      <c r="E13089" s="109">
        <v>410209.85716358467</v>
      </c>
    </row>
    <row r="13090" spans="1:5" x14ac:dyDescent="0.35">
      <c r="A13090" s="107" t="s">
        <v>5</v>
      </c>
      <c r="B13090" s="107" t="s">
        <v>157</v>
      </c>
      <c r="C13090" s="110">
        <v>9</v>
      </c>
      <c r="D13090" s="109">
        <v>6769.9584667382487</v>
      </c>
      <c r="E13090" s="109">
        <v>372618.75130755821</v>
      </c>
    </row>
    <row r="13091" spans="1:5" x14ac:dyDescent="0.35">
      <c r="A13091" s="107" t="s">
        <v>5</v>
      </c>
      <c r="B13091" s="107" t="s">
        <v>157</v>
      </c>
      <c r="C13091" s="110">
        <v>10</v>
      </c>
      <c r="D13091" s="109">
        <v>7321.2911646425036</v>
      </c>
      <c r="E13091" s="109">
        <v>191727.50379502599</v>
      </c>
    </row>
    <row r="13092" spans="1:5" x14ac:dyDescent="0.35">
      <c r="A13092" s="107" t="s">
        <v>5</v>
      </c>
      <c r="B13092" s="107" t="s">
        <v>157</v>
      </c>
      <c r="C13092" s="110">
        <v>11</v>
      </c>
      <c r="D13092" s="109">
        <v>5615.6866172066502</v>
      </c>
      <c r="E13092" s="109">
        <v>83891.259944380668</v>
      </c>
    </row>
    <row r="13093" spans="1:5" x14ac:dyDescent="0.35">
      <c r="A13093" s="107" t="s">
        <v>5</v>
      </c>
      <c r="B13093" s="107" t="s">
        <v>157</v>
      </c>
      <c r="C13093" s="110">
        <v>12</v>
      </c>
      <c r="D13093" s="109">
        <v>3230.540275970216</v>
      </c>
      <c r="E13093" s="109">
        <v>35135.230190350128</v>
      </c>
    </row>
    <row r="13094" spans="1:5" x14ac:dyDescent="0.35">
      <c r="A13094" s="107" t="s">
        <v>5</v>
      </c>
      <c r="B13094" s="107" t="s">
        <v>156</v>
      </c>
      <c r="C13094" s="110">
        <v>1</v>
      </c>
      <c r="D13094" s="109">
        <v>756.48818037067406</v>
      </c>
      <c r="E13094" s="109">
        <v>55546.372186048262</v>
      </c>
    </row>
    <row r="13095" spans="1:5" x14ac:dyDescent="0.35">
      <c r="A13095" s="107" t="s">
        <v>5</v>
      </c>
      <c r="B13095" s="107" t="s">
        <v>156</v>
      </c>
      <c r="C13095" s="110">
        <v>2</v>
      </c>
      <c r="D13095" s="109">
        <v>563.00584578787129</v>
      </c>
      <c r="E13095" s="109">
        <v>39841.846387902777</v>
      </c>
    </row>
    <row r="13096" spans="1:5" x14ac:dyDescent="0.35">
      <c r="A13096" s="107" t="s">
        <v>5</v>
      </c>
      <c r="B13096" s="107" t="s">
        <v>156</v>
      </c>
      <c r="C13096" s="110">
        <v>3</v>
      </c>
      <c r="D13096" s="109">
        <v>543.02819424523216</v>
      </c>
      <c r="E13096" s="109">
        <v>41054.556155147257</v>
      </c>
    </row>
    <row r="13097" spans="1:5" x14ac:dyDescent="0.35">
      <c r="A13097" s="107" t="s">
        <v>5</v>
      </c>
      <c r="B13097" s="107" t="s">
        <v>156</v>
      </c>
      <c r="C13097" s="110">
        <v>4</v>
      </c>
      <c r="D13097" s="109">
        <v>366.79525926639872</v>
      </c>
      <c r="E13097" s="109">
        <v>25618.963344902029</v>
      </c>
    </row>
    <row r="13098" spans="1:5" x14ac:dyDescent="0.35">
      <c r="A13098" s="107" t="s">
        <v>5</v>
      </c>
      <c r="B13098" s="107" t="s">
        <v>156</v>
      </c>
      <c r="C13098" s="110">
        <v>5</v>
      </c>
      <c r="D13098" s="109">
        <v>235.66665502436729</v>
      </c>
      <c r="E13098" s="109">
        <v>17112.150591020811</v>
      </c>
    </row>
    <row r="13099" spans="1:5" x14ac:dyDescent="0.35">
      <c r="A13099" s="107" t="s">
        <v>5</v>
      </c>
      <c r="B13099" s="107" t="s">
        <v>156</v>
      </c>
      <c r="C13099" s="110">
        <v>6</v>
      </c>
      <c r="D13099" s="109">
        <v>108.20497889066399</v>
      </c>
      <c r="E13099" s="109">
        <v>6768.1302835964416</v>
      </c>
    </row>
    <row r="13100" spans="1:5" x14ac:dyDescent="0.35">
      <c r="A13100" s="107" t="s">
        <v>5</v>
      </c>
      <c r="B13100" s="107" t="s">
        <v>156</v>
      </c>
      <c r="C13100" s="110">
        <v>7</v>
      </c>
      <c r="D13100" s="109">
        <v>288.67054924979601</v>
      </c>
      <c r="E13100" s="109">
        <v>16557.247791879508</v>
      </c>
    </row>
    <row r="13101" spans="1:5" x14ac:dyDescent="0.35">
      <c r="A13101" s="107" t="s">
        <v>5</v>
      </c>
      <c r="B13101" s="107" t="s">
        <v>156</v>
      </c>
      <c r="C13101" s="110">
        <v>8</v>
      </c>
      <c r="D13101" s="109">
        <v>236.21195461100399</v>
      </c>
      <c r="E13101" s="109">
        <v>14148.227602637009</v>
      </c>
    </row>
    <row r="13102" spans="1:5" x14ac:dyDescent="0.35">
      <c r="A13102" s="107" t="s">
        <v>5</v>
      </c>
      <c r="B13102" s="107" t="s">
        <v>156</v>
      </c>
      <c r="C13102" s="110">
        <v>9</v>
      </c>
      <c r="D13102" s="109">
        <v>114.9116853187442</v>
      </c>
      <c r="E13102" s="109">
        <v>5608.6191854484414</v>
      </c>
    </row>
    <row r="13103" spans="1:5" x14ac:dyDescent="0.35">
      <c r="A13103" s="107" t="s">
        <v>5</v>
      </c>
      <c r="B13103" s="107" t="s">
        <v>156</v>
      </c>
      <c r="C13103" s="110">
        <v>10</v>
      </c>
      <c r="D13103" s="109">
        <v>468.62025941530487</v>
      </c>
      <c r="E13103" s="109">
        <v>4797.2263058220906</v>
      </c>
    </row>
    <row r="13104" spans="1:5" x14ac:dyDescent="0.35">
      <c r="A13104" s="107" t="s">
        <v>5</v>
      </c>
      <c r="B13104" s="107" t="s">
        <v>156</v>
      </c>
      <c r="C13104" s="110">
        <v>11</v>
      </c>
      <c r="D13104" s="109">
        <v>453.45366223839801</v>
      </c>
      <c r="E13104" s="109">
        <v>962.8944307496422</v>
      </c>
    </row>
    <row r="13105" spans="1:5" x14ac:dyDescent="0.35">
      <c r="A13105" s="107" t="s">
        <v>5</v>
      </c>
      <c r="B13105" s="107" t="s">
        <v>156</v>
      </c>
      <c r="C13105" s="110">
        <v>12</v>
      </c>
      <c r="D13105" s="109">
        <v>605.01871619790165</v>
      </c>
      <c r="E13105" s="109">
        <v>2281.4404929623288</v>
      </c>
    </row>
    <row r="13106" spans="1:5" x14ac:dyDescent="0.35">
      <c r="A13106" s="107" t="s">
        <v>5</v>
      </c>
      <c r="B13106" s="107" t="s">
        <v>155</v>
      </c>
      <c r="C13106" s="110">
        <v>1</v>
      </c>
      <c r="D13106" s="109">
        <v>928.66705799598572</v>
      </c>
      <c r="E13106" s="109">
        <v>69094.745093402045</v>
      </c>
    </row>
    <row r="13107" spans="1:5" x14ac:dyDescent="0.35">
      <c r="A13107" s="107" t="s">
        <v>5</v>
      </c>
      <c r="B13107" s="107" t="s">
        <v>155</v>
      </c>
      <c r="C13107" s="110">
        <v>2</v>
      </c>
      <c r="D13107" s="109">
        <v>771.51450270410294</v>
      </c>
      <c r="E13107" s="109">
        <v>55156.851759911959</v>
      </c>
    </row>
    <row r="13108" spans="1:5" x14ac:dyDescent="0.35">
      <c r="A13108" s="107" t="s">
        <v>5</v>
      </c>
      <c r="B13108" s="107" t="s">
        <v>155</v>
      </c>
      <c r="C13108" s="110">
        <v>3</v>
      </c>
      <c r="D13108" s="109">
        <v>646.5731255268621</v>
      </c>
      <c r="E13108" s="109">
        <v>49430.138112270557</v>
      </c>
    </row>
    <row r="13109" spans="1:5" x14ac:dyDescent="0.35">
      <c r="A13109" s="107" t="s">
        <v>5</v>
      </c>
      <c r="B13109" s="107" t="s">
        <v>155</v>
      </c>
      <c r="C13109" s="110">
        <v>4</v>
      </c>
      <c r="D13109" s="109">
        <v>516.96769282863693</v>
      </c>
      <c r="E13109" s="109">
        <v>36349.606700244847</v>
      </c>
    </row>
    <row r="13110" spans="1:5" x14ac:dyDescent="0.35">
      <c r="A13110" s="107" t="s">
        <v>5</v>
      </c>
      <c r="B13110" s="107" t="s">
        <v>155</v>
      </c>
      <c r="C13110" s="110">
        <v>5</v>
      </c>
      <c r="D13110" s="109">
        <v>351.1380551923715</v>
      </c>
      <c r="E13110" s="109">
        <v>25743.89972927656</v>
      </c>
    </row>
    <row r="13111" spans="1:5" x14ac:dyDescent="0.35">
      <c r="A13111" s="107" t="s">
        <v>5</v>
      </c>
      <c r="B13111" s="107" t="s">
        <v>155</v>
      </c>
      <c r="C13111" s="110">
        <v>6</v>
      </c>
      <c r="D13111" s="109">
        <v>297.28642621848542</v>
      </c>
      <c r="E13111" s="109">
        <v>19244.18290538678</v>
      </c>
    </row>
    <row r="13112" spans="1:5" x14ac:dyDescent="0.35">
      <c r="A13112" s="107" t="s">
        <v>5</v>
      </c>
      <c r="B13112" s="107" t="s">
        <v>155</v>
      </c>
      <c r="C13112" s="110">
        <v>7</v>
      </c>
      <c r="D13112" s="109">
        <v>403.21595392035942</v>
      </c>
      <c r="E13112" s="109">
        <v>23885.88979324673</v>
      </c>
    </row>
    <row r="13113" spans="1:5" x14ac:dyDescent="0.35">
      <c r="A13113" s="107" t="s">
        <v>5</v>
      </c>
      <c r="B13113" s="107" t="s">
        <v>155</v>
      </c>
      <c r="C13113" s="110">
        <v>8</v>
      </c>
      <c r="D13113" s="109">
        <v>472.81577490958102</v>
      </c>
      <c r="E13113" s="109">
        <v>28826.070142195818</v>
      </c>
    </row>
    <row r="13114" spans="1:5" x14ac:dyDescent="0.35">
      <c r="A13114" s="107" t="s">
        <v>5</v>
      </c>
      <c r="B13114" s="107" t="s">
        <v>155</v>
      </c>
      <c r="C13114" s="110">
        <v>9</v>
      </c>
      <c r="D13114" s="109">
        <v>559.70386457905499</v>
      </c>
      <c r="E13114" s="109">
        <v>28391.696628768979</v>
      </c>
    </row>
    <row r="13115" spans="1:5" x14ac:dyDescent="0.35">
      <c r="A13115" s="107" t="s">
        <v>5</v>
      </c>
      <c r="B13115" s="107" t="s">
        <v>155</v>
      </c>
      <c r="C13115" s="110">
        <v>10</v>
      </c>
      <c r="D13115" s="109">
        <v>693.13041287853014</v>
      </c>
      <c r="E13115" s="109">
        <v>6935.1703479734506</v>
      </c>
    </row>
    <row r="13116" spans="1:5" x14ac:dyDescent="0.35">
      <c r="A13116" s="107" t="s">
        <v>5</v>
      </c>
      <c r="B13116" s="107" t="s">
        <v>155</v>
      </c>
      <c r="C13116" s="110">
        <v>11</v>
      </c>
      <c r="D13116" s="109">
        <v>764.47861981477286</v>
      </c>
      <c r="E13116" s="109">
        <v>1534.1425632349469</v>
      </c>
    </row>
    <row r="13117" spans="1:5" x14ac:dyDescent="0.35">
      <c r="A13117" s="107" t="s">
        <v>5</v>
      </c>
      <c r="B13117" s="107" t="s">
        <v>155</v>
      </c>
      <c r="C13117" s="110">
        <v>12</v>
      </c>
      <c r="D13117" s="109">
        <v>797.23992536715207</v>
      </c>
      <c r="E13117" s="109">
        <v>3359.8048139953949</v>
      </c>
    </row>
    <row r="13118" spans="1:5" x14ac:dyDescent="0.35">
      <c r="A13118" s="107" t="s">
        <v>5</v>
      </c>
      <c r="B13118" s="107" t="s">
        <v>154</v>
      </c>
      <c r="C13118" s="110">
        <v>1</v>
      </c>
      <c r="D13118" s="109">
        <v>2234.134416207748</v>
      </c>
      <c r="E13118" s="109">
        <v>172244.0843701837</v>
      </c>
    </row>
    <row r="13119" spans="1:5" x14ac:dyDescent="0.35">
      <c r="A13119" s="107" t="s">
        <v>5</v>
      </c>
      <c r="B13119" s="107" t="s">
        <v>154</v>
      </c>
      <c r="C13119" s="110">
        <v>2</v>
      </c>
      <c r="D13119" s="109">
        <v>1419.6888099366331</v>
      </c>
      <c r="E13119" s="109">
        <v>104872.7013969317</v>
      </c>
    </row>
    <row r="13120" spans="1:5" x14ac:dyDescent="0.35">
      <c r="A13120" s="107" t="s">
        <v>5</v>
      </c>
      <c r="B13120" s="107" t="s">
        <v>154</v>
      </c>
      <c r="C13120" s="110">
        <v>3</v>
      </c>
      <c r="D13120" s="109">
        <v>1463.9179441858239</v>
      </c>
      <c r="E13120" s="109">
        <v>113622.8700911779</v>
      </c>
    </row>
    <row r="13121" spans="1:5" x14ac:dyDescent="0.35">
      <c r="A13121" s="107" t="s">
        <v>5</v>
      </c>
      <c r="B13121" s="107" t="s">
        <v>154</v>
      </c>
      <c r="C13121" s="110">
        <v>4</v>
      </c>
      <c r="D13121" s="109">
        <v>981.77720126666543</v>
      </c>
      <c r="E13121" s="109">
        <v>70433.290736460825</v>
      </c>
    </row>
    <row r="13122" spans="1:5" x14ac:dyDescent="0.35">
      <c r="A13122" s="107" t="s">
        <v>5</v>
      </c>
      <c r="B13122" s="107" t="s">
        <v>154</v>
      </c>
      <c r="C13122" s="110">
        <v>5</v>
      </c>
      <c r="D13122" s="109">
        <v>718.93611866923936</v>
      </c>
      <c r="E13122" s="109">
        <v>52946.276627745727</v>
      </c>
    </row>
    <row r="13123" spans="1:5" x14ac:dyDescent="0.35">
      <c r="A13123" s="107" t="s">
        <v>5</v>
      </c>
      <c r="B13123" s="107" t="s">
        <v>154</v>
      </c>
      <c r="C13123" s="110">
        <v>6</v>
      </c>
      <c r="D13123" s="109">
        <v>434.56012387610332</v>
      </c>
      <c r="E13123" s="109">
        <v>27544.261207620599</v>
      </c>
    </row>
    <row r="13124" spans="1:5" x14ac:dyDescent="0.35">
      <c r="A13124" s="107" t="s">
        <v>5</v>
      </c>
      <c r="B13124" s="107" t="s">
        <v>154</v>
      </c>
      <c r="C13124" s="110">
        <v>7</v>
      </c>
      <c r="D13124" s="109">
        <v>695.57987120630219</v>
      </c>
      <c r="E13124" s="109">
        <v>40659.857068439313</v>
      </c>
    </row>
    <row r="13125" spans="1:5" x14ac:dyDescent="0.35">
      <c r="A13125" s="107" t="s">
        <v>5</v>
      </c>
      <c r="B13125" s="107" t="s">
        <v>154</v>
      </c>
      <c r="C13125" s="110">
        <v>8</v>
      </c>
      <c r="D13125" s="109">
        <v>1109.572613492325</v>
      </c>
      <c r="E13125" s="109">
        <v>66496.816029133523</v>
      </c>
    </row>
    <row r="13126" spans="1:5" x14ac:dyDescent="0.35">
      <c r="A13126" s="107" t="s">
        <v>5</v>
      </c>
      <c r="B13126" s="107" t="s">
        <v>154</v>
      </c>
      <c r="C13126" s="110">
        <v>9</v>
      </c>
      <c r="D13126" s="109">
        <v>1451.592568496299</v>
      </c>
      <c r="E13126" s="109">
        <v>76517.907231560443</v>
      </c>
    </row>
    <row r="13127" spans="1:5" x14ac:dyDescent="0.35">
      <c r="A13127" s="107" t="s">
        <v>5</v>
      </c>
      <c r="B13127" s="107" t="s">
        <v>154</v>
      </c>
      <c r="C13127" s="110">
        <v>10</v>
      </c>
      <c r="D13127" s="109">
        <v>1730.47156384246</v>
      </c>
      <c r="E13127" s="109">
        <v>22298.980729479001</v>
      </c>
    </row>
    <row r="13128" spans="1:5" x14ac:dyDescent="0.35">
      <c r="A13128" s="107" t="s">
        <v>5</v>
      </c>
      <c r="B13128" s="107" t="s">
        <v>154</v>
      </c>
      <c r="C13128" s="110">
        <v>11</v>
      </c>
      <c r="D13128" s="109">
        <v>1932.2337420513591</v>
      </c>
      <c r="E13128" s="109">
        <v>13719.0862610646</v>
      </c>
    </row>
    <row r="13129" spans="1:5" x14ac:dyDescent="0.35">
      <c r="A13129" s="107" t="s">
        <v>5</v>
      </c>
      <c r="B13129" s="107" t="s">
        <v>154</v>
      </c>
      <c r="C13129" s="110">
        <v>12</v>
      </c>
      <c r="D13129" s="109">
        <v>2083.1192674908539</v>
      </c>
      <c r="E13129" s="109">
        <v>22002.491913565351</v>
      </c>
    </row>
    <row r="13130" spans="1:5" x14ac:dyDescent="0.35">
      <c r="A13130" s="107" t="s">
        <v>5</v>
      </c>
      <c r="B13130" s="107" t="s">
        <v>153</v>
      </c>
      <c r="C13130" s="110">
        <v>1</v>
      </c>
      <c r="D13130" s="109">
        <v>873.53628968085741</v>
      </c>
      <c r="E13130" s="109">
        <v>81783.002779881266</v>
      </c>
    </row>
    <row r="13131" spans="1:5" x14ac:dyDescent="0.35">
      <c r="A13131" s="107" t="s">
        <v>5</v>
      </c>
      <c r="B13131" s="107" t="s">
        <v>153</v>
      </c>
      <c r="C13131" s="110">
        <v>2</v>
      </c>
      <c r="D13131" s="109">
        <v>507.43590129731552</v>
      </c>
      <c r="E13131" s="109">
        <v>43724.587929518493</v>
      </c>
    </row>
    <row r="13132" spans="1:5" x14ac:dyDescent="0.35">
      <c r="A13132" s="107" t="s">
        <v>5</v>
      </c>
      <c r="B13132" s="107" t="s">
        <v>153</v>
      </c>
      <c r="C13132" s="110">
        <v>3</v>
      </c>
      <c r="D13132" s="109">
        <v>768.27304388345567</v>
      </c>
      <c r="E13132" s="109">
        <v>67917.032074450239</v>
      </c>
    </row>
    <row r="13133" spans="1:5" x14ac:dyDescent="0.35">
      <c r="A13133" s="107" t="s">
        <v>5</v>
      </c>
      <c r="B13133" s="107" t="s">
        <v>153</v>
      </c>
      <c r="C13133" s="110">
        <v>4</v>
      </c>
      <c r="D13133" s="109">
        <v>564.67946048005786</v>
      </c>
      <c r="E13133" s="109">
        <v>45340.645754661316</v>
      </c>
    </row>
    <row r="13134" spans="1:5" x14ac:dyDescent="0.35">
      <c r="A13134" s="107" t="s">
        <v>5</v>
      </c>
      <c r="B13134" s="107" t="s">
        <v>153</v>
      </c>
      <c r="C13134" s="110">
        <v>5</v>
      </c>
      <c r="D13134" s="109">
        <v>397.82298413290408</v>
      </c>
      <c r="E13134" s="109">
        <v>28383.831077272109</v>
      </c>
    </row>
    <row r="13135" spans="1:5" x14ac:dyDescent="0.35">
      <c r="A13135" s="107" t="s">
        <v>5</v>
      </c>
      <c r="B13135" s="107" t="s">
        <v>153</v>
      </c>
      <c r="C13135" s="110">
        <v>6</v>
      </c>
      <c r="D13135" s="109">
        <v>413.37624415564801</v>
      </c>
      <c r="E13135" s="109">
        <v>26575.16210573677</v>
      </c>
    </row>
    <row r="13136" spans="1:5" x14ac:dyDescent="0.35">
      <c r="A13136" s="107" t="s">
        <v>5</v>
      </c>
      <c r="B13136" s="107" t="s">
        <v>153</v>
      </c>
      <c r="C13136" s="110">
        <v>7</v>
      </c>
      <c r="D13136" s="109">
        <v>455.16032016009342</v>
      </c>
      <c r="E13136" s="109">
        <v>30198.593534824711</v>
      </c>
    </row>
    <row r="13137" spans="1:5" x14ac:dyDescent="0.35">
      <c r="A13137" s="107" t="s">
        <v>5</v>
      </c>
      <c r="B13137" s="107" t="s">
        <v>153</v>
      </c>
      <c r="C13137" s="110">
        <v>8</v>
      </c>
      <c r="D13137" s="109">
        <v>444.7153485964011</v>
      </c>
      <c r="E13137" s="109">
        <v>24422.268152315239</v>
      </c>
    </row>
    <row r="13138" spans="1:5" x14ac:dyDescent="0.35">
      <c r="A13138" s="107" t="s">
        <v>5</v>
      </c>
      <c r="B13138" s="107" t="s">
        <v>153</v>
      </c>
      <c r="C13138" s="110">
        <v>9</v>
      </c>
      <c r="D13138" s="109">
        <v>515.60253600823955</v>
      </c>
      <c r="E13138" s="109">
        <v>24151.698527781591</v>
      </c>
    </row>
    <row r="13139" spans="1:5" x14ac:dyDescent="0.35">
      <c r="A13139" s="107" t="s">
        <v>5</v>
      </c>
      <c r="B13139" s="107" t="s">
        <v>153</v>
      </c>
      <c r="C13139" s="110">
        <v>10</v>
      </c>
      <c r="D13139" s="109">
        <v>858.20143461872522</v>
      </c>
      <c r="E13139" s="109">
        <v>12899.305898217161</v>
      </c>
    </row>
    <row r="13140" spans="1:5" x14ac:dyDescent="0.35">
      <c r="A13140" s="107" t="s">
        <v>5</v>
      </c>
      <c r="B13140" s="107" t="s">
        <v>153</v>
      </c>
      <c r="C13140" s="110">
        <v>11</v>
      </c>
      <c r="D13140" s="109">
        <v>637.62193948137576</v>
      </c>
      <c r="E13140" s="109">
        <v>4389.093446805462</v>
      </c>
    </row>
    <row r="13141" spans="1:5" x14ac:dyDescent="0.35">
      <c r="A13141" s="107" t="s">
        <v>5</v>
      </c>
      <c r="B13141" s="107" t="s">
        <v>153</v>
      </c>
      <c r="C13141" s="110">
        <v>12</v>
      </c>
      <c r="D13141" s="109">
        <v>838.68190080920124</v>
      </c>
      <c r="E13141" s="109">
        <v>8228.3027006417869</v>
      </c>
    </row>
    <row r="13142" spans="1:5" x14ac:dyDescent="0.35">
      <c r="A13142" s="107" t="s">
        <v>5</v>
      </c>
      <c r="B13142" s="107" t="s">
        <v>152</v>
      </c>
      <c r="C13142" s="110">
        <v>1</v>
      </c>
      <c r="D13142" s="109">
        <v>472.47355672043028</v>
      </c>
      <c r="E13142" s="109">
        <v>45604.310364087192</v>
      </c>
    </row>
    <row r="13143" spans="1:5" x14ac:dyDescent="0.35">
      <c r="A13143" s="107" t="s">
        <v>5</v>
      </c>
      <c r="B13143" s="107" t="s">
        <v>152</v>
      </c>
      <c r="C13143" s="110">
        <v>2</v>
      </c>
      <c r="D13143" s="109">
        <v>468.8911441872674</v>
      </c>
      <c r="E13143" s="109">
        <v>41781.973302246653</v>
      </c>
    </row>
    <row r="13144" spans="1:5" x14ac:dyDescent="0.35">
      <c r="A13144" s="107" t="s">
        <v>5</v>
      </c>
      <c r="B13144" s="107" t="s">
        <v>152</v>
      </c>
      <c r="C13144" s="110">
        <v>3</v>
      </c>
      <c r="D13144" s="109">
        <v>475.25957397398759</v>
      </c>
      <c r="E13144" s="109">
        <v>42642.147987399512</v>
      </c>
    </row>
    <row r="13145" spans="1:5" x14ac:dyDescent="0.35">
      <c r="A13145" s="107" t="s">
        <v>5</v>
      </c>
      <c r="B13145" s="107" t="s">
        <v>152</v>
      </c>
      <c r="C13145" s="110">
        <v>4</v>
      </c>
      <c r="D13145" s="109">
        <v>373.66308067246217</v>
      </c>
      <c r="E13145" s="109">
        <v>30384.18180078287</v>
      </c>
    </row>
    <row r="13146" spans="1:5" x14ac:dyDescent="0.35">
      <c r="A13146" s="107" t="s">
        <v>5</v>
      </c>
      <c r="B13146" s="107" t="s">
        <v>152</v>
      </c>
      <c r="C13146" s="110">
        <v>5</v>
      </c>
      <c r="D13146" s="109">
        <v>288.52200659466621</v>
      </c>
      <c r="E13146" s="109">
        <v>20570.934072766991</v>
      </c>
    </row>
    <row r="13147" spans="1:5" x14ac:dyDescent="0.35">
      <c r="A13147" s="107" t="s">
        <v>5</v>
      </c>
      <c r="B13147" s="107" t="s">
        <v>152</v>
      </c>
      <c r="C13147" s="110">
        <v>6</v>
      </c>
      <c r="D13147" s="109">
        <v>297.41077670919242</v>
      </c>
      <c r="E13147" s="109">
        <v>19088.682034119509</v>
      </c>
    </row>
    <row r="13148" spans="1:5" x14ac:dyDescent="0.35">
      <c r="A13148" s="107" t="s">
        <v>5</v>
      </c>
      <c r="B13148" s="107" t="s">
        <v>152</v>
      </c>
      <c r="C13148" s="110">
        <v>7</v>
      </c>
      <c r="D13148" s="109">
        <v>331.21443900851108</v>
      </c>
      <c r="E13148" s="109">
        <v>22188.338511417951</v>
      </c>
    </row>
    <row r="13149" spans="1:5" x14ac:dyDescent="0.35">
      <c r="A13149" s="107" t="s">
        <v>5</v>
      </c>
      <c r="B13149" s="107" t="s">
        <v>152</v>
      </c>
      <c r="C13149" s="110">
        <v>8</v>
      </c>
      <c r="D13149" s="109">
        <v>389.76548789108352</v>
      </c>
      <c r="E13149" s="109">
        <v>22440.190555090219</v>
      </c>
    </row>
    <row r="13150" spans="1:5" x14ac:dyDescent="0.35">
      <c r="A13150" s="107" t="s">
        <v>5</v>
      </c>
      <c r="B13150" s="107" t="s">
        <v>152</v>
      </c>
      <c r="C13150" s="110">
        <v>9</v>
      </c>
      <c r="D13150" s="109">
        <v>358.13084418517428</v>
      </c>
      <c r="E13150" s="109">
        <v>18114.571611017182</v>
      </c>
    </row>
    <row r="13151" spans="1:5" x14ac:dyDescent="0.35">
      <c r="A13151" s="107" t="s">
        <v>5</v>
      </c>
      <c r="B13151" s="107" t="s">
        <v>152</v>
      </c>
      <c r="C13151" s="110">
        <v>10</v>
      </c>
      <c r="D13151" s="109">
        <v>455.5320342141203</v>
      </c>
      <c r="E13151" s="109">
        <v>5870.3081944089281</v>
      </c>
    </row>
    <row r="13152" spans="1:5" x14ac:dyDescent="0.35">
      <c r="A13152" s="107" t="s">
        <v>5</v>
      </c>
      <c r="B13152" s="107" t="s">
        <v>152</v>
      </c>
      <c r="C13152" s="110">
        <v>11</v>
      </c>
      <c r="D13152" s="109">
        <v>482.20957869500609</v>
      </c>
      <c r="E13152" s="109">
        <v>1392.1635508436541</v>
      </c>
    </row>
    <row r="13153" spans="1:5" x14ac:dyDescent="0.35">
      <c r="A13153" s="107" t="s">
        <v>5</v>
      </c>
      <c r="B13153" s="107" t="s">
        <v>152</v>
      </c>
      <c r="C13153" s="110">
        <v>12</v>
      </c>
      <c r="D13153" s="109">
        <v>507.05791624767858</v>
      </c>
      <c r="E13153" s="109">
        <v>2921.829344998514</v>
      </c>
    </row>
    <row r="13154" spans="1:5" x14ac:dyDescent="0.35">
      <c r="A13154" s="107" t="s">
        <v>5</v>
      </c>
      <c r="B13154" s="107" t="s">
        <v>151</v>
      </c>
      <c r="C13154" s="110">
        <v>1</v>
      </c>
      <c r="D13154" s="109">
        <v>588.03303434606664</v>
      </c>
      <c r="E13154" s="109">
        <v>55413.309852236453</v>
      </c>
    </row>
    <row r="13155" spans="1:5" x14ac:dyDescent="0.35">
      <c r="A13155" s="107" t="s">
        <v>5</v>
      </c>
      <c r="B13155" s="107" t="s">
        <v>151</v>
      </c>
      <c r="C13155" s="110">
        <v>2</v>
      </c>
      <c r="D13155" s="109">
        <v>577.45964352884801</v>
      </c>
      <c r="E13155" s="109">
        <v>50134.666800259824</v>
      </c>
    </row>
    <row r="13156" spans="1:5" x14ac:dyDescent="0.35">
      <c r="A13156" s="107" t="s">
        <v>5</v>
      </c>
      <c r="B13156" s="107" t="s">
        <v>151</v>
      </c>
      <c r="C13156" s="110">
        <v>3</v>
      </c>
      <c r="D13156" s="109">
        <v>514.88537584011885</v>
      </c>
      <c r="E13156" s="109">
        <v>45538.673539390533</v>
      </c>
    </row>
    <row r="13157" spans="1:5" x14ac:dyDescent="0.35">
      <c r="A13157" s="107" t="s">
        <v>5</v>
      </c>
      <c r="B13157" s="107" t="s">
        <v>151</v>
      </c>
      <c r="C13157" s="110">
        <v>4</v>
      </c>
      <c r="D13157" s="109">
        <v>385.00520177850109</v>
      </c>
      <c r="E13157" s="109">
        <v>30937.407536342231</v>
      </c>
    </row>
    <row r="13158" spans="1:5" x14ac:dyDescent="0.35">
      <c r="A13158" s="107" t="s">
        <v>5</v>
      </c>
      <c r="B13158" s="107" t="s">
        <v>151</v>
      </c>
      <c r="C13158" s="110">
        <v>5</v>
      </c>
      <c r="D13158" s="109">
        <v>264.03212560186103</v>
      </c>
      <c r="E13158" s="109">
        <v>18844.841931745072</v>
      </c>
    </row>
    <row r="13159" spans="1:5" x14ac:dyDescent="0.35">
      <c r="A13159" s="107" t="s">
        <v>5</v>
      </c>
      <c r="B13159" s="107" t="s">
        <v>151</v>
      </c>
      <c r="C13159" s="110">
        <v>6</v>
      </c>
      <c r="D13159" s="109">
        <v>236.36730826481289</v>
      </c>
      <c r="E13159" s="109">
        <v>15186.804121621781</v>
      </c>
    </row>
    <row r="13160" spans="1:5" x14ac:dyDescent="0.35">
      <c r="A13160" s="107" t="s">
        <v>5</v>
      </c>
      <c r="B13160" s="107" t="s">
        <v>151</v>
      </c>
      <c r="C13160" s="110">
        <v>7</v>
      </c>
      <c r="D13160" s="109">
        <v>273.70920255589141</v>
      </c>
      <c r="E13160" s="109">
        <v>18197.70173375446</v>
      </c>
    </row>
    <row r="13161" spans="1:5" x14ac:dyDescent="0.35">
      <c r="A13161" s="107" t="s">
        <v>5</v>
      </c>
      <c r="B13161" s="107" t="s">
        <v>151</v>
      </c>
      <c r="C13161" s="110">
        <v>8</v>
      </c>
      <c r="D13161" s="109">
        <v>342.05838348141862</v>
      </c>
      <c r="E13161" s="109">
        <v>19296.842822340339</v>
      </c>
    </row>
    <row r="13162" spans="1:5" x14ac:dyDescent="0.35">
      <c r="A13162" s="107" t="s">
        <v>5</v>
      </c>
      <c r="B13162" s="107" t="s">
        <v>151</v>
      </c>
      <c r="C13162" s="110">
        <v>9</v>
      </c>
      <c r="D13162" s="109">
        <v>510.59108843484432</v>
      </c>
      <c r="E13162" s="109">
        <v>25179.402421043891</v>
      </c>
    </row>
    <row r="13163" spans="1:5" x14ac:dyDescent="0.35">
      <c r="A13163" s="107" t="s">
        <v>5</v>
      </c>
      <c r="B13163" s="107" t="s">
        <v>151</v>
      </c>
      <c r="C13163" s="110">
        <v>10</v>
      </c>
      <c r="D13163" s="109">
        <v>536.72119382692165</v>
      </c>
      <c r="E13163" s="109">
        <v>7728.127347594097</v>
      </c>
    </row>
    <row r="13164" spans="1:5" x14ac:dyDescent="0.35">
      <c r="A13164" s="107" t="s">
        <v>5</v>
      </c>
      <c r="B13164" s="107" t="s">
        <v>151</v>
      </c>
      <c r="C13164" s="110">
        <v>11</v>
      </c>
      <c r="D13164" s="109">
        <v>571.73242547736857</v>
      </c>
      <c r="E13164" s="109">
        <v>3015.429168281722</v>
      </c>
    </row>
    <row r="13165" spans="1:5" x14ac:dyDescent="0.35">
      <c r="A13165" s="107" t="s">
        <v>5</v>
      </c>
      <c r="B13165" s="107" t="s">
        <v>151</v>
      </c>
      <c r="C13165" s="110">
        <v>12</v>
      </c>
      <c r="D13165" s="109">
        <v>614.26138143624212</v>
      </c>
      <c r="E13165" s="109">
        <v>5412.8339395816975</v>
      </c>
    </row>
    <row r="13166" spans="1:5" x14ac:dyDescent="0.35">
      <c r="A13166" s="107" t="s">
        <v>5</v>
      </c>
      <c r="B13166" s="107" t="s">
        <v>150</v>
      </c>
      <c r="C13166" s="110">
        <v>1</v>
      </c>
      <c r="D13166" s="109">
        <v>2133.071964838623</v>
      </c>
      <c r="E13166" s="109">
        <v>160054.47951184091</v>
      </c>
    </row>
    <row r="13167" spans="1:5" x14ac:dyDescent="0.35">
      <c r="A13167" s="107" t="s">
        <v>5</v>
      </c>
      <c r="B13167" s="107" t="s">
        <v>150</v>
      </c>
      <c r="C13167" s="110">
        <v>2</v>
      </c>
      <c r="D13167" s="109">
        <v>2246.5649652527759</v>
      </c>
      <c r="E13167" s="109">
        <v>162389.80846204239</v>
      </c>
    </row>
    <row r="13168" spans="1:5" x14ac:dyDescent="0.35">
      <c r="A13168" s="107" t="s">
        <v>5</v>
      </c>
      <c r="B13168" s="107" t="s">
        <v>150</v>
      </c>
      <c r="C13168" s="110">
        <v>3</v>
      </c>
      <c r="D13168" s="109">
        <v>2298.6529255088831</v>
      </c>
      <c r="E13168" s="109">
        <v>175082.5836005274</v>
      </c>
    </row>
    <row r="13169" spans="1:5" x14ac:dyDescent="0.35">
      <c r="A13169" s="107" t="s">
        <v>5</v>
      </c>
      <c r="B13169" s="107" t="s">
        <v>150</v>
      </c>
      <c r="C13169" s="110">
        <v>4</v>
      </c>
      <c r="D13169" s="109">
        <v>1725.1355383249611</v>
      </c>
      <c r="E13169" s="109">
        <v>122273.6243688676</v>
      </c>
    </row>
    <row r="13170" spans="1:5" x14ac:dyDescent="0.35">
      <c r="A13170" s="107" t="s">
        <v>5</v>
      </c>
      <c r="B13170" s="107" t="s">
        <v>150</v>
      </c>
      <c r="C13170" s="110">
        <v>5</v>
      </c>
      <c r="D13170" s="109">
        <v>896.94368250390414</v>
      </c>
      <c r="E13170" s="109">
        <v>65220.462261473644</v>
      </c>
    </row>
    <row r="13171" spans="1:5" x14ac:dyDescent="0.35">
      <c r="A13171" s="107" t="s">
        <v>5</v>
      </c>
      <c r="B13171" s="107" t="s">
        <v>150</v>
      </c>
      <c r="C13171" s="110">
        <v>6</v>
      </c>
      <c r="D13171" s="109">
        <v>765.00068441404301</v>
      </c>
      <c r="E13171" s="109">
        <v>49631.56282352595</v>
      </c>
    </row>
    <row r="13172" spans="1:5" x14ac:dyDescent="0.35">
      <c r="A13172" s="107" t="s">
        <v>5</v>
      </c>
      <c r="B13172" s="107" t="s">
        <v>150</v>
      </c>
      <c r="C13172" s="110">
        <v>7</v>
      </c>
      <c r="D13172" s="109">
        <v>1113.184609573575</v>
      </c>
      <c r="E13172" s="109">
        <v>66851.64924954086</v>
      </c>
    </row>
    <row r="13173" spans="1:5" x14ac:dyDescent="0.35">
      <c r="A13173" s="107" t="s">
        <v>5</v>
      </c>
      <c r="B13173" s="107" t="s">
        <v>150</v>
      </c>
      <c r="C13173" s="110">
        <v>8</v>
      </c>
      <c r="D13173" s="109">
        <v>1673.716256016319</v>
      </c>
      <c r="E13173" s="109">
        <v>103698.5804800359</v>
      </c>
    </row>
    <row r="13174" spans="1:5" x14ac:dyDescent="0.35">
      <c r="A13174" s="107" t="s">
        <v>5</v>
      </c>
      <c r="B13174" s="107" t="s">
        <v>150</v>
      </c>
      <c r="C13174" s="110">
        <v>9</v>
      </c>
      <c r="D13174" s="109">
        <v>2176.1915181120789</v>
      </c>
      <c r="E13174" s="109">
        <v>112883.8171497263</v>
      </c>
    </row>
    <row r="13175" spans="1:5" x14ac:dyDescent="0.35">
      <c r="A13175" s="107" t="s">
        <v>5</v>
      </c>
      <c r="B13175" s="107" t="s">
        <v>150</v>
      </c>
      <c r="C13175" s="110">
        <v>10</v>
      </c>
      <c r="D13175" s="109">
        <v>2747.0487748655351</v>
      </c>
      <c r="E13175" s="109">
        <v>30514.313506935348</v>
      </c>
    </row>
    <row r="13176" spans="1:5" x14ac:dyDescent="0.35">
      <c r="A13176" s="107" t="s">
        <v>5</v>
      </c>
      <c r="B13176" s="107" t="s">
        <v>150</v>
      </c>
      <c r="C13176" s="110">
        <v>11</v>
      </c>
      <c r="D13176" s="109">
        <v>2598.5941086078201</v>
      </c>
      <c r="E13176" s="109">
        <v>11609.101983415791</v>
      </c>
    </row>
    <row r="13177" spans="1:5" x14ac:dyDescent="0.35">
      <c r="A13177" s="107" t="s">
        <v>5</v>
      </c>
      <c r="B13177" s="107" t="s">
        <v>150</v>
      </c>
      <c r="C13177" s="110">
        <v>12</v>
      </c>
      <c r="D13177" s="109">
        <v>3002.1292080903349</v>
      </c>
      <c r="E13177" s="109">
        <v>20272.270263340961</v>
      </c>
    </row>
    <row r="13178" spans="1:5" x14ac:dyDescent="0.35">
      <c r="A13178" s="107" t="s">
        <v>5</v>
      </c>
      <c r="B13178" s="107" t="s">
        <v>149</v>
      </c>
      <c r="C13178" s="110">
        <v>1</v>
      </c>
      <c r="D13178" s="109">
        <v>1327.9199941158299</v>
      </c>
      <c r="E13178" s="109">
        <v>74652.977351583642</v>
      </c>
    </row>
    <row r="13179" spans="1:5" x14ac:dyDescent="0.35">
      <c r="A13179" s="107" t="s">
        <v>5</v>
      </c>
      <c r="B13179" s="107" t="s">
        <v>149</v>
      </c>
      <c r="C13179" s="110">
        <v>2</v>
      </c>
      <c r="D13179" s="109">
        <v>1387.439962148668</v>
      </c>
      <c r="E13179" s="109">
        <v>77897.97989007202</v>
      </c>
    </row>
    <row r="13180" spans="1:5" x14ac:dyDescent="0.35">
      <c r="A13180" s="107" t="s">
        <v>5</v>
      </c>
      <c r="B13180" s="107" t="s">
        <v>149</v>
      </c>
      <c r="C13180" s="110">
        <v>3</v>
      </c>
      <c r="D13180" s="109">
        <v>1390.560012102128</v>
      </c>
      <c r="E13180" s="109">
        <v>84789.018265091232</v>
      </c>
    </row>
    <row r="13181" spans="1:5" x14ac:dyDescent="0.35">
      <c r="A13181" s="107" t="s">
        <v>5</v>
      </c>
      <c r="B13181" s="107" t="s">
        <v>149</v>
      </c>
      <c r="C13181" s="110">
        <v>4</v>
      </c>
      <c r="D13181" s="109">
        <v>3318.2399203777331</v>
      </c>
      <c r="E13181" s="109">
        <v>196618.23235768609</v>
      </c>
    </row>
    <row r="13182" spans="1:5" x14ac:dyDescent="0.35">
      <c r="A13182" s="107" t="s">
        <v>5</v>
      </c>
      <c r="B13182" s="107" t="s">
        <v>149</v>
      </c>
      <c r="C13182" s="110">
        <v>5</v>
      </c>
      <c r="D13182" s="109">
        <v>2950.5599355697641</v>
      </c>
      <c r="E13182" s="109">
        <v>197246.600819015</v>
      </c>
    </row>
    <row r="13183" spans="1:5" x14ac:dyDescent="0.35">
      <c r="A13183" s="107" t="s">
        <v>5</v>
      </c>
      <c r="B13183" s="107" t="s">
        <v>149</v>
      </c>
      <c r="C13183" s="110">
        <v>6</v>
      </c>
      <c r="D13183" s="109">
        <v>3367.6799111366281</v>
      </c>
      <c r="E13183" s="109">
        <v>198544.65560613509</v>
      </c>
    </row>
    <row r="13184" spans="1:5" x14ac:dyDescent="0.35">
      <c r="A13184" s="107" t="s">
        <v>5</v>
      </c>
      <c r="B13184" s="107" t="s">
        <v>149</v>
      </c>
      <c r="C13184" s="110">
        <v>7</v>
      </c>
      <c r="D13184" s="109">
        <v>3440.640107154848</v>
      </c>
      <c r="E13184" s="109">
        <v>166191.67639737579</v>
      </c>
    </row>
    <row r="13185" spans="1:5" x14ac:dyDescent="0.35">
      <c r="A13185" s="107" t="s">
        <v>5</v>
      </c>
      <c r="B13185" s="107" t="s">
        <v>149</v>
      </c>
      <c r="C13185" s="110">
        <v>8</v>
      </c>
      <c r="D13185" s="109">
        <v>2833.67999982834</v>
      </c>
      <c r="E13185" s="109">
        <v>117121.8218887128</v>
      </c>
    </row>
    <row r="13186" spans="1:5" x14ac:dyDescent="0.35">
      <c r="A13186" s="107" t="s">
        <v>5</v>
      </c>
      <c r="B13186" s="107" t="s">
        <v>149</v>
      </c>
      <c r="C13186" s="110">
        <v>9</v>
      </c>
      <c r="D13186" s="109">
        <v>2085.839936733244</v>
      </c>
      <c r="E13186" s="109">
        <v>81871.506114528675</v>
      </c>
    </row>
    <row r="13187" spans="1:5" x14ac:dyDescent="0.35">
      <c r="A13187" s="107" t="s">
        <v>5</v>
      </c>
      <c r="B13187" s="107" t="s">
        <v>149</v>
      </c>
      <c r="C13187" s="110">
        <v>10</v>
      </c>
      <c r="D13187" s="109">
        <v>1852.1084041027359</v>
      </c>
      <c r="E13187" s="109">
        <v>52810.000494212683</v>
      </c>
    </row>
    <row r="13188" spans="1:5" x14ac:dyDescent="0.35">
      <c r="A13188" s="107" t="s">
        <v>5</v>
      </c>
      <c r="B13188" s="107" t="s">
        <v>149</v>
      </c>
      <c r="C13188" s="110">
        <v>11</v>
      </c>
      <c r="D13188" s="109">
        <v>1630.6501463171439</v>
      </c>
      <c r="E13188" s="109">
        <v>46852.191888143112</v>
      </c>
    </row>
    <row r="13189" spans="1:5" x14ac:dyDescent="0.35">
      <c r="A13189" s="107" t="s">
        <v>5</v>
      </c>
      <c r="B13189" s="107" t="s">
        <v>149</v>
      </c>
      <c r="C13189" s="110">
        <v>12</v>
      </c>
      <c r="D13189" s="109">
        <v>1960.676207618088</v>
      </c>
      <c r="E13189" s="109">
        <v>53023.122734039876</v>
      </c>
    </row>
    <row r="13190" spans="1:5" x14ac:dyDescent="0.35">
      <c r="A13190" s="107" t="s">
        <v>5</v>
      </c>
      <c r="B13190" s="107" t="s">
        <v>66</v>
      </c>
      <c r="C13190" s="110">
        <v>1</v>
      </c>
      <c r="D13190" s="109">
        <v>2708.1600222587572</v>
      </c>
      <c r="E13190" s="109">
        <v>198570.50484128861</v>
      </c>
    </row>
    <row r="13191" spans="1:5" x14ac:dyDescent="0.35">
      <c r="A13191" s="107" t="s">
        <v>5</v>
      </c>
      <c r="B13191" s="107" t="s">
        <v>66</v>
      </c>
      <c r="C13191" s="110">
        <v>2</v>
      </c>
      <c r="D13191" s="109">
        <v>2770.5600109100351</v>
      </c>
      <c r="E13191" s="109">
        <v>197273.559535509</v>
      </c>
    </row>
    <row r="13192" spans="1:5" x14ac:dyDescent="0.35">
      <c r="A13192" s="107" t="s">
        <v>5</v>
      </c>
      <c r="B13192" s="107" t="s">
        <v>66</v>
      </c>
      <c r="C13192" s="110">
        <v>3</v>
      </c>
      <c r="D13192" s="109">
        <v>1642.799982786179</v>
      </c>
      <c r="E13192" s="109">
        <v>124331.69286680251</v>
      </c>
    </row>
    <row r="13193" spans="1:5" x14ac:dyDescent="0.35">
      <c r="A13193" s="107" t="s">
        <v>5</v>
      </c>
      <c r="B13193" s="107" t="s">
        <v>66</v>
      </c>
      <c r="C13193" s="110">
        <v>4</v>
      </c>
      <c r="D13193" s="109">
        <v>3429.599977254868</v>
      </c>
      <c r="E13193" s="109">
        <v>242611.22913571601</v>
      </c>
    </row>
    <row r="13194" spans="1:5" x14ac:dyDescent="0.35">
      <c r="A13194" s="107" t="s">
        <v>5</v>
      </c>
      <c r="B13194" s="107" t="s">
        <v>66</v>
      </c>
      <c r="C13194" s="110">
        <v>5</v>
      </c>
      <c r="D13194" s="109">
        <v>4545.600004196167</v>
      </c>
      <c r="E13194" s="109">
        <v>325119.45459986781</v>
      </c>
    </row>
    <row r="13195" spans="1:5" x14ac:dyDescent="0.35">
      <c r="A13195" s="107" t="s">
        <v>5</v>
      </c>
      <c r="B13195" s="107" t="s">
        <v>66</v>
      </c>
      <c r="C13195" s="110">
        <v>6</v>
      </c>
      <c r="D13195" s="109">
        <v>8596.0798768997229</v>
      </c>
      <c r="E13195" s="109">
        <v>526865.00381464092</v>
      </c>
    </row>
    <row r="13196" spans="1:5" x14ac:dyDescent="0.35">
      <c r="A13196" s="107" t="s">
        <v>5</v>
      </c>
      <c r="B13196" s="107" t="s">
        <v>66</v>
      </c>
      <c r="C13196" s="110">
        <v>7</v>
      </c>
      <c r="D13196" s="109">
        <v>8680.0799632072376</v>
      </c>
      <c r="E13196" s="109">
        <v>497880.1145352337</v>
      </c>
    </row>
    <row r="13197" spans="1:5" x14ac:dyDescent="0.35">
      <c r="A13197" s="107" t="s">
        <v>5</v>
      </c>
      <c r="B13197" s="107" t="s">
        <v>66</v>
      </c>
      <c r="C13197" s="110">
        <v>8</v>
      </c>
      <c r="D13197" s="109">
        <v>5078.8799600601196</v>
      </c>
      <c r="E13197" s="109">
        <v>307152.40622003039</v>
      </c>
    </row>
    <row r="13198" spans="1:5" x14ac:dyDescent="0.35">
      <c r="A13198" s="107" t="s">
        <v>5</v>
      </c>
      <c r="B13198" s="107" t="s">
        <v>66</v>
      </c>
      <c r="C13198" s="110">
        <v>9</v>
      </c>
      <c r="D13198" s="109">
        <v>6592.0799226760864</v>
      </c>
      <c r="E13198" s="109">
        <v>342511.0725646271</v>
      </c>
    </row>
    <row r="13199" spans="1:5" x14ac:dyDescent="0.35">
      <c r="A13199" s="107" t="s">
        <v>5</v>
      </c>
      <c r="B13199" s="107" t="s">
        <v>66</v>
      </c>
      <c r="C13199" s="110">
        <v>10</v>
      </c>
      <c r="D13199" s="109">
        <v>10236.69997024535</v>
      </c>
      <c r="E13199" s="109">
        <v>142970.159308275</v>
      </c>
    </row>
    <row r="13200" spans="1:5" x14ac:dyDescent="0.35">
      <c r="A13200" s="107" t="s">
        <v>5</v>
      </c>
      <c r="B13200" s="107" t="s">
        <v>66</v>
      </c>
      <c r="C13200" s="110">
        <v>11</v>
      </c>
      <c r="D13200" s="109">
        <v>9137.2920850640785</v>
      </c>
      <c r="E13200" s="109">
        <v>84743.423955613631</v>
      </c>
    </row>
    <row r="13201" spans="1:5" x14ac:dyDescent="0.35">
      <c r="A13201" s="107" t="s">
        <v>5</v>
      </c>
      <c r="B13201" s="107" t="s">
        <v>66</v>
      </c>
      <c r="C13201" s="110">
        <v>12</v>
      </c>
      <c r="D13201" s="109">
        <v>10493.61944755285</v>
      </c>
      <c r="E13201" s="109">
        <v>83525.537534662857</v>
      </c>
    </row>
    <row r="13202" spans="1:5" x14ac:dyDescent="0.35">
      <c r="A13202" s="107" t="s">
        <v>5</v>
      </c>
      <c r="B13202" s="107" t="s">
        <v>148</v>
      </c>
      <c r="C13202" s="110">
        <v>1</v>
      </c>
      <c r="D13202" s="109">
        <v>162.24000473320501</v>
      </c>
      <c r="E13202" s="109">
        <v>10767.5602129464</v>
      </c>
    </row>
    <row r="13203" spans="1:5" x14ac:dyDescent="0.35">
      <c r="A13203" s="107" t="s">
        <v>5</v>
      </c>
      <c r="B13203" s="107" t="s">
        <v>148</v>
      </c>
      <c r="C13203" s="110">
        <v>2</v>
      </c>
      <c r="D13203" s="109">
        <v>713.5199822783452</v>
      </c>
      <c r="E13203" s="109">
        <v>50633.117031443522</v>
      </c>
    </row>
    <row r="13204" spans="1:5" x14ac:dyDescent="0.35">
      <c r="A13204" s="107" t="s">
        <v>5</v>
      </c>
      <c r="B13204" s="107" t="s">
        <v>148</v>
      </c>
      <c r="C13204" s="110">
        <v>3</v>
      </c>
      <c r="D13204" s="109">
        <v>484.32000672817259</v>
      </c>
      <c r="E13204" s="109">
        <v>36264.449617902079</v>
      </c>
    </row>
    <row r="13205" spans="1:5" x14ac:dyDescent="0.35">
      <c r="A13205" s="107" t="s">
        <v>5</v>
      </c>
      <c r="B13205" s="107" t="s">
        <v>148</v>
      </c>
      <c r="C13205" s="110">
        <v>4</v>
      </c>
      <c r="D13205" s="109">
        <v>656.3999890089035</v>
      </c>
      <c r="E13205" s="109">
        <v>46430.650486318773</v>
      </c>
    </row>
    <row r="13206" spans="1:5" x14ac:dyDescent="0.35">
      <c r="A13206" s="107" t="s">
        <v>5</v>
      </c>
      <c r="B13206" s="107" t="s">
        <v>148</v>
      </c>
      <c r="C13206" s="110">
        <v>5</v>
      </c>
      <c r="D13206" s="109">
        <v>1196.400017261504</v>
      </c>
      <c r="E13206" s="109">
        <v>85503.032087661137</v>
      </c>
    </row>
    <row r="13207" spans="1:5" x14ac:dyDescent="0.35">
      <c r="A13207" s="107" t="s">
        <v>5</v>
      </c>
      <c r="B13207" s="107" t="s">
        <v>148</v>
      </c>
      <c r="C13207" s="110">
        <v>6</v>
      </c>
      <c r="D13207" s="109">
        <v>1622.160010457038</v>
      </c>
      <c r="E13207" s="109">
        <v>98889.021988325927</v>
      </c>
    </row>
    <row r="13208" spans="1:5" x14ac:dyDescent="0.35">
      <c r="A13208" s="107" t="s">
        <v>5</v>
      </c>
      <c r="B13208" s="107" t="s">
        <v>148</v>
      </c>
      <c r="C13208" s="110">
        <v>7</v>
      </c>
      <c r="D13208" s="109">
        <v>2174.879997253418</v>
      </c>
      <c r="E13208" s="109">
        <v>123364.8700563056</v>
      </c>
    </row>
    <row r="13209" spans="1:5" x14ac:dyDescent="0.35">
      <c r="A13209" s="107" t="s">
        <v>5</v>
      </c>
      <c r="B13209" s="107" t="s">
        <v>148</v>
      </c>
      <c r="C13209" s="110">
        <v>8</v>
      </c>
      <c r="D13209" s="109">
        <v>1367.279985904692</v>
      </c>
      <c r="E13209" s="109">
        <v>81807.185566388434</v>
      </c>
    </row>
    <row r="13210" spans="1:5" x14ac:dyDescent="0.35">
      <c r="A13210" s="107" t="s">
        <v>5</v>
      </c>
      <c r="B13210" s="107" t="s">
        <v>148</v>
      </c>
      <c r="C13210" s="110">
        <v>9</v>
      </c>
      <c r="D13210" s="109">
        <v>1432.3200001716609</v>
      </c>
      <c r="E13210" s="109">
        <v>74479.400996114186</v>
      </c>
    </row>
    <row r="13211" spans="1:5" x14ac:dyDescent="0.35">
      <c r="A13211" s="107" t="s">
        <v>5</v>
      </c>
      <c r="B13211" s="107" t="s">
        <v>148</v>
      </c>
      <c r="C13211" s="110">
        <v>10</v>
      </c>
      <c r="D13211" s="109">
        <v>1841.7381345159081</v>
      </c>
      <c r="E13211" s="109">
        <v>39508.894568386131</v>
      </c>
    </row>
    <row r="13212" spans="1:5" x14ac:dyDescent="0.35">
      <c r="A13212" s="107" t="s">
        <v>5</v>
      </c>
      <c r="B13212" s="107" t="s">
        <v>148</v>
      </c>
      <c r="C13212" s="110">
        <v>11</v>
      </c>
      <c r="D13212" s="109">
        <v>1563.069850562086</v>
      </c>
      <c r="E13212" s="109">
        <v>19155.689663462548</v>
      </c>
    </row>
    <row r="13213" spans="1:5" x14ac:dyDescent="0.35">
      <c r="A13213" s="107" t="s">
        <v>5</v>
      </c>
      <c r="B13213" s="107" t="s">
        <v>148</v>
      </c>
      <c r="C13213" s="110">
        <v>12</v>
      </c>
      <c r="D13213" s="109">
        <v>1203.9573716807381</v>
      </c>
      <c r="E13213" s="109">
        <v>10422.68095697122</v>
      </c>
    </row>
    <row r="13214" spans="1:5" x14ac:dyDescent="0.35">
      <c r="A13214" s="107" t="s">
        <v>5</v>
      </c>
      <c r="B13214" s="107" t="s">
        <v>147</v>
      </c>
      <c r="C13214" s="110">
        <v>1</v>
      </c>
      <c r="D13214" s="109">
        <v>666.76641409913589</v>
      </c>
      <c r="E13214" s="109">
        <v>51296.905026531043</v>
      </c>
    </row>
    <row r="13215" spans="1:5" x14ac:dyDescent="0.35">
      <c r="A13215" s="107" t="s">
        <v>5</v>
      </c>
      <c r="B13215" s="107" t="s">
        <v>147</v>
      </c>
      <c r="C13215" s="110">
        <v>2</v>
      </c>
      <c r="D13215" s="109">
        <v>508.42018710357411</v>
      </c>
      <c r="E13215" s="109">
        <v>37490.065718832862</v>
      </c>
    </row>
    <row r="13216" spans="1:5" x14ac:dyDescent="0.35">
      <c r="A13216" s="107" t="s">
        <v>5</v>
      </c>
      <c r="B13216" s="107" t="s">
        <v>147</v>
      </c>
      <c r="C13216" s="110">
        <v>3</v>
      </c>
      <c r="D13216" s="109">
        <v>528.92158446515089</v>
      </c>
      <c r="E13216" s="109">
        <v>41021.046166834953</v>
      </c>
    </row>
    <row r="13217" spans="1:5" x14ac:dyDescent="0.35">
      <c r="A13217" s="107" t="s">
        <v>5</v>
      </c>
      <c r="B13217" s="107" t="s">
        <v>147</v>
      </c>
      <c r="C13217" s="110">
        <v>4</v>
      </c>
      <c r="D13217" s="109">
        <v>366.09448763299167</v>
      </c>
      <c r="E13217" s="109">
        <v>26252.69331263996</v>
      </c>
    </row>
    <row r="13218" spans="1:5" x14ac:dyDescent="0.35">
      <c r="A13218" s="107" t="s">
        <v>5</v>
      </c>
      <c r="B13218" s="107" t="s">
        <v>147</v>
      </c>
      <c r="C13218" s="110">
        <v>5</v>
      </c>
      <c r="D13218" s="109">
        <v>267.47923141397513</v>
      </c>
      <c r="E13218" s="109">
        <v>19720.289132970021</v>
      </c>
    </row>
    <row r="13219" spans="1:5" x14ac:dyDescent="0.35">
      <c r="A13219" s="107" t="s">
        <v>5</v>
      </c>
      <c r="B13219" s="107" t="s">
        <v>147</v>
      </c>
      <c r="C13219" s="110">
        <v>6</v>
      </c>
      <c r="D13219" s="109">
        <v>181.99829334369599</v>
      </c>
      <c r="E13219" s="109">
        <v>11833.179954513491</v>
      </c>
    </row>
    <row r="13220" spans="1:5" x14ac:dyDescent="0.35">
      <c r="A13220" s="107" t="s">
        <v>5</v>
      </c>
      <c r="B13220" s="107" t="s">
        <v>147</v>
      </c>
      <c r="C13220" s="110">
        <v>7</v>
      </c>
      <c r="D13220" s="109">
        <v>260.50772541633359</v>
      </c>
      <c r="E13220" s="109">
        <v>15647.821945246569</v>
      </c>
    </row>
    <row r="13221" spans="1:5" x14ac:dyDescent="0.35">
      <c r="A13221" s="107" t="s">
        <v>5</v>
      </c>
      <c r="B13221" s="107" t="s">
        <v>147</v>
      </c>
      <c r="C13221" s="110">
        <v>8</v>
      </c>
      <c r="D13221" s="109">
        <v>381.27170798652969</v>
      </c>
      <c r="E13221" s="109">
        <v>23358.635606600768</v>
      </c>
    </row>
    <row r="13222" spans="1:5" x14ac:dyDescent="0.35">
      <c r="A13222" s="107" t="s">
        <v>5</v>
      </c>
      <c r="B13222" s="107" t="s">
        <v>147</v>
      </c>
      <c r="C13222" s="110">
        <v>9</v>
      </c>
      <c r="D13222" s="109">
        <v>464.151483327535</v>
      </c>
      <c r="E13222" s="109">
        <v>24564.356652950541</v>
      </c>
    </row>
    <row r="13223" spans="1:5" x14ac:dyDescent="0.35">
      <c r="A13223" s="107" t="s">
        <v>5</v>
      </c>
      <c r="B13223" s="107" t="s">
        <v>147</v>
      </c>
      <c r="C13223" s="110">
        <v>10</v>
      </c>
      <c r="D13223" s="109">
        <v>540.22333540643513</v>
      </c>
      <c r="E13223" s="109">
        <v>6497.9446930928571</v>
      </c>
    </row>
    <row r="13224" spans="1:5" x14ac:dyDescent="0.35">
      <c r="A13224" s="107" t="s">
        <v>5</v>
      </c>
      <c r="B13224" s="107" t="s">
        <v>147</v>
      </c>
      <c r="C13224" s="110">
        <v>11</v>
      </c>
      <c r="D13224" s="109">
        <v>628.76703032560499</v>
      </c>
      <c r="E13224" s="109">
        <v>3342.7591828226741</v>
      </c>
    </row>
    <row r="13225" spans="1:5" x14ac:dyDescent="0.35">
      <c r="A13225" s="107" t="s">
        <v>5</v>
      </c>
      <c r="B13225" s="107" t="s">
        <v>147</v>
      </c>
      <c r="C13225" s="110">
        <v>12</v>
      </c>
      <c r="D13225" s="109">
        <v>666.37172725987614</v>
      </c>
      <c r="E13225" s="109">
        <v>5217.385547345847</v>
      </c>
    </row>
    <row r="13226" spans="1:5" x14ac:dyDescent="0.35">
      <c r="A13226" s="107" t="s">
        <v>5</v>
      </c>
      <c r="B13226" s="107" t="s">
        <v>146</v>
      </c>
      <c r="C13226" s="110">
        <v>1</v>
      </c>
      <c r="D13226" s="109">
        <v>2364.96</v>
      </c>
      <c r="E13226" s="109">
        <v>176954.83147970709</v>
      </c>
    </row>
    <row r="13227" spans="1:5" x14ac:dyDescent="0.35">
      <c r="A13227" s="107" t="s">
        <v>5</v>
      </c>
      <c r="B13227" s="107" t="s">
        <v>146</v>
      </c>
      <c r="C13227" s="110">
        <v>2</v>
      </c>
      <c r="D13227" s="109">
        <v>2110.08</v>
      </c>
      <c r="E13227" s="109">
        <v>152334.8942514784</v>
      </c>
    </row>
    <row r="13228" spans="1:5" x14ac:dyDescent="0.35">
      <c r="A13228" s="107" t="s">
        <v>5</v>
      </c>
      <c r="B13228" s="107" t="s">
        <v>146</v>
      </c>
      <c r="C13228" s="110">
        <v>3</v>
      </c>
      <c r="D13228" s="109">
        <v>1711.2</v>
      </c>
      <c r="E13228" s="109">
        <v>132642.55251034471</v>
      </c>
    </row>
    <row r="13229" spans="1:5" x14ac:dyDescent="0.35">
      <c r="A13229" s="107" t="s">
        <v>5</v>
      </c>
      <c r="B13229" s="107" t="s">
        <v>146</v>
      </c>
      <c r="C13229" s="110">
        <v>4</v>
      </c>
      <c r="D13229" s="109">
        <v>900</v>
      </c>
      <c r="E13229" s="109">
        <v>65240.136345358384</v>
      </c>
    </row>
    <row r="13230" spans="1:5" x14ac:dyDescent="0.35">
      <c r="A13230" s="107" t="s">
        <v>5</v>
      </c>
      <c r="B13230" s="107" t="s">
        <v>146</v>
      </c>
      <c r="C13230" s="110">
        <v>5</v>
      </c>
      <c r="D13230" s="109">
        <v>60.48</v>
      </c>
      <c r="E13230" s="109">
        <v>4506.7246594157295</v>
      </c>
    </row>
    <row r="13231" spans="1:5" x14ac:dyDescent="0.35">
      <c r="A13231" s="107" t="s">
        <v>5</v>
      </c>
      <c r="B13231" s="107" t="s">
        <v>146</v>
      </c>
      <c r="C13231" s="110">
        <v>6</v>
      </c>
      <c r="D13231" s="109">
        <v>0</v>
      </c>
      <c r="E13231" s="109">
        <v>0</v>
      </c>
    </row>
    <row r="13232" spans="1:5" x14ac:dyDescent="0.35">
      <c r="A13232" s="107" t="s">
        <v>5</v>
      </c>
      <c r="B13232" s="107" t="s">
        <v>146</v>
      </c>
      <c r="C13232" s="110">
        <v>7</v>
      </c>
      <c r="D13232" s="109">
        <v>0</v>
      </c>
      <c r="E13232" s="109">
        <v>0</v>
      </c>
    </row>
    <row r="13233" spans="1:5" x14ac:dyDescent="0.35">
      <c r="A13233" s="107" t="s">
        <v>5</v>
      </c>
      <c r="B13233" s="107" t="s">
        <v>146</v>
      </c>
      <c r="C13233" s="110">
        <v>8</v>
      </c>
      <c r="D13233" s="109">
        <v>0</v>
      </c>
      <c r="E13233" s="109">
        <v>0</v>
      </c>
    </row>
    <row r="13234" spans="1:5" x14ac:dyDescent="0.35">
      <c r="A13234" s="107" t="s">
        <v>5</v>
      </c>
      <c r="B13234" s="107" t="s">
        <v>146</v>
      </c>
      <c r="C13234" s="110">
        <v>9</v>
      </c>
      <c r="D13234" s="109">
        <v>604.79999999999995</v>
      </c>
      <c r="E13234" s="109">
        <v>31628.398029415959</v>
      </c>
    </row>
    <row r="13235" spans="1:5" x14ac:dyDescent="0.35">
      <c r="A13235" s="107" t="s">
        <v>5</v>
      </c>
      <c r="B13235" s="107" t="s">
        <v>146</v>
      </c>
      <c r="C13235" s="110">
        <v>10</v>
      </c>
      <c r="D13235" s="109">
        <v>1554.96</v>
      </c>
      <c r="E13235" s="109">
        <v>22088.928599200841</v>
      </c>
    </row>
    <row r="13236" spans="1:5" x14ac:dyDescent="0.35">
      <c r="A13236" s="107" t="s">
        <v>5</v>
      </c>
      <c r="B13236" s="107" t="s">
        <v>146</v>
      </c>
      <c r="C13236" s="110">
        <v>11</v>
      </c>
      <c r="D13236" s="109">
        <v>2260.8000000000002</v>
      </c>
      <c r="E13236" s="109">
        <v>18129.479049131351</v>
      </c>
    </row>
    <row r="13237" spans="1:5" x14ac:dyDescent="0.35">
      <c r="A13237" s="107" t="s">
        <v>5</v>
      </c>
      <c r="B13237" s="107" t="s">
        <v>146</v>
      </c>
      <c r="C13237" s="110">
        <v>12</v>
      </c>
      <c r="D13237" s="109">
        <v>2336.16</v>
      </c>
      <c r="E13237" s="109">
        <v>17578.329013915329</v>
      </c>
    </row>
    <row r="13238" spans="1:5" x14ac:dyDescent="0.35">
      <c r="A13238" s="107" t="s">
        <v>5</v>
      </c>
      <c r="B13238" s="107" t="s">
        <v>145</v>
      </c>
      <c r="C13238" s="110">
        <v>1</v>
      </c>
      <c r="D13238" s="109">
        <v>446.39085339270798</v>
      </c>
      <c r="E13238" s="109">
        <v>15076.80547025484</v>
      </c>
    </row>
    <row r="13239" spans="1:5" x14ac:dyDescent="0.35">
      <c r="A13239" s="107" t="s">
        <v>5</v>
      </c>
      <c r="B13239" s="107" t="s">
        <v>145</v>
      </c>
      <c r="C13239" s="110">
        <v>2</v>
      </c>
      <c r="D13239" s="109">
        <v>311.84986480095608</v>
      </c>
      <c r="E13239" s="109">
        <v>12061.09641787548</v>
      </c>
    </row>
    <row r="13240" spans="1:5" x14ac:dyDescent="0.35">
      <c r="A13240" s="107" t="s">
        <v>5</v>
      </c>
      <c r="B13240" s="107" t="s">
        <v>145</v>
      </c>
      <c r="C13240" s="110">
        <v>3</v>
      </c>
      <c r="D13240" s="109">
        <v>481.39034494790479</v>
      </c>
      <c r="E13240" s="109">
        <v>21381.585411829259</v>
      </c>
    </row>
    <row r="13241" spans="1:5" x14ac:dyDescent="0.35">
      <c r="A13241" s="107" t="s">
        <v>5</v>
      </c>
      <c r="B13241" s="107" t="s">
        <v>145</v>
      </c>
      <c r="C13241" s="110">
        <v>4</v>
      </c>
      <c r="D13241" s="109">
        <v>396.05967821587609</v>
      </c>
      <c r="E13241" s="109">
        <v>17142.29760708956</v>
      </c>
    </row>
    <row r="13242" spans="1:5" x14ac:dyDescent="0.35">
      <c r="A13242" s="107" t="s">
        <v>5</v>
      </c>
      <c r="B13242" s="107" t="s">
        <v>145</v>
      </c>
      <c r="C13242" s="110">
        <v>5</v>
      </c>
      <c r="D13242" s="109">
        <v>300.1850502398882</v>
      </c>
      <c r="E13242" s="109">
        <v>16518.10411536846</v>
      </c>
    </row>
    <row r="13243" spans="1:5" x14ac:dyDescent="0.35">
      <c r="A13243" s="107" t="s">
        <v>5</v>
      </c>
      <c r="B13243" s="107" t="s">
        <v>145</v>
      </c>
      <c r="C13243" s="110">
        <v>6</v>
      </c>
      <c r="D13243" s="109">
        <v>373.12055172416677</v>
      </c>
      <c r="E13243" s="109">
        <v>20309.73263610186</v>
      </c>
    </row>
    <row r="13244" spans="1:5" x14ac:dyDescent="0.35">
      <c r="A13244" s="107" t="s">
        <v>5</v>
      </c>
      <c r="B13244" s="107" t="s">
        <v>145</v>
      </c>
      <c r="C13244" s="110">
        <v>7</v>
      </c>
      <c r="D13244" s="109">
        <v>320.27089641829582</v>
      </c>
      <c r="E13244" s="109">
        <v>7087.1651609718256</v>
      </c>
    </row>
    <row r="13245" spans="1:5" x14ac:dyDescent="0.35">
      <c r="A13245" s="107" t="s">
        <v>5</v>
      </c>
      <c r="B13245" s="107" t="s">
        <v>145</v>
      </c>
      <c r="C13245" s="110">
        <v>8</v>
      </c>
      <c r="D13245" s="109">
        <v>262.69827748603791</v>
      </c>
      <c r="E13245" s="109">
        <v>1957.28727382851</v>
      </c>
    </row>
    <row r="13246" spans="1:5" x14ac:dyDescent="0.35">
      <c r="A13246" s="107" t="s">
        <v>5</v>
      </c>
      <c r="B13246" s="107" t="s">
        <v>145</v>
      </c>
      <c r="C13246" s="110">
        <v>9</v>
      </c>
      <c r="D13246" s="109">
        <v>138.76997850587401</v>
      </c>
      <c r="E13246" s="109">
        <v>1723.9356509171939</v>
      </c>
    </row>
    <row r="13247" spans="1:5" x14ac:dyDescent="0.35">
      <c r="A13247" s="107" t="s">
        <v>5</v>
      </c>
      <c r="B13247" s="107" t="s">
        <v>145</v>
      </c>
      <c r="C13247" s="110">
        <v>10</v>
      </c>
      <c r="D13247" s="109">
        <v>115.1525204526545</v>
      </c>
      <c r="E13247" s="109">
        <v>1500.5340173182849</v>
      </c>
    </row>
    <row r="13248" spans="1:5" x14ac:dyDescent="0.35">
      <c r="A13248" s="107" t="s">
        <v>5</v>
      </c>
      <c r="B13248" s="107" t="s">
        <v>145</v>
      </c>
      <c r="C13248" s="110">
        <v>11</v>
      </c>
      <c r="D13248" s="109">
        <v>203.91337340741271</v>
      </c>
      <c r="E13248" s="109">
        <v>2789.4621164503969</v>
      </c>
    </row>
    <row r="13249" spans="1:5" x14ac:dyDescent="0.35">
      <c r="A13249" s="107" t="s">
        <v>5</v>
      </c>
      <c r="B13249" s="107" t="s">
        <v>145</v>
      </c>
      <c r="C13249" s="110">
        <v>12</v>
      </c>
      <c r="D13249" s="109">
        <v>168.13106352084381</v>
      </c>
      <c r="E13249" s="109">
        <v>2929.0465001351481</v>
      </c>
    </row>
    <row r="13250" spans="1:5" x14ac:dyDescent="0.35">
      <c r="A13250" s="107" t="s">
        <v>5</v>
      </c>
      <c r="B13250" s="107" t="s">
        <v>67</v>
      </c>
      <c r="C13250" s="110">
        <v>1</v>
      </c>
      <c r="D13250" s="109">
        <v>9302.5911870553828</v>
      </c>
      <c r="E13250" s="109">
        <v>1449980.22493853</v>
      </c>
    </row>
    <row r="13251" spans="1:5" x14ac:dyDescent="0.35">
      <c r="A13251" s="107" t="s">
        <v>5</v>
      </c>
      <c r="B13251" s="107" t="s">
        <v>67</v>
      </c>
      <c r="C13251" s="110">
        <v>2</v>
      </c>
      <c r="D13251" s="109">
        <v>7515.0259473723072</v>
      </c>
      <c r="E13251" s="109">
        <v>1017020.310476616</v>
      </c>
    </row>
    <row r="13252" spans="1:5" x14ac:dyDescent="0.35">
      <c r="A13252" s="107" t="s">
        <v>5</v>
      </c>
      <c r="B13252" s="107" t="s">
        <v>67</v>
      </c>
      <c r="C13252" s="110">
        <v>3</v>
      </c>
      <c r="D13252" s="109">
        <v>5150.5253920140713</v>
      </c>
      <c r="E13252" s="109">
        <v>816347.18478685268</v>
      </c>
    </row>
    <row r="13253" spans="1:5" x14ac:dyDescent="0.35">
      <c r="A13253" s="107" t="s">
        <v>5</v>
      </c>
      <c r="B13253" s="107" t="s">
        <v>67</v>
      </c>
      <c r="C13253" s="110">
        <v>4</v>
      </c>
      <c r="D13253" s="109">
        <v>4606.6891514632689</v>
      </c>
      <c r="E13253" s="109">
        <v>371735.4212400759</v>
      </c>
    </row>
    <row r="13254" spans="1:5" x14ac:dyDescent="0.35">
      <c r="A13254" s="107" t="s">
        <v>5</v>
      </c>
      <c r="B13254" s="107" t="s">
        <v>67</v>
      </c>
      <c r="C13254" s="110">
        <v>5</v>
      </c>
      <c r="D13254" s="109">
        <v>21177.290998359069</v>
      </c>
      <c r="E13254" s="109">
        <v>1588559.931851188</v>
      </c>
    </row>
    <row r="13255" spans="1:5" x14ac:dyDescent="0.35">
      <c r="A13255" s="107" t="s">
        <v>5</v>
      </c>
      <c r="B13255" s="107" t="s">
        <v>67</v>
      </c>
      <c r="C13255" s="110">
        <v>6</v>
      </c>
      <c r="D13255" s="109">
        <v>33729.823478672821</v>
      </c>
      <c r="E13255" s="109">
        <v>1945368.4766765391</v>
      </c>
    </row>
    <row r="13256" spans="1:5" x14ac:dyDescent="0.35">
      <c r="A13256" s="107" t="s">
        <v>5</v>
      </c>
      <c r="B13256" s="107" t="s">
        <v>67</v>
      </c>
      <c r="C13256" s="110">
        <v>7</v>
      </c>
      <c r="D13256" s="109">
        <v>36347.836178512938</v>
      </c>
      <c r="E13256" s="109">
        <v>2122300.444886344</v>
      </c>
    </row>
    <row r="13257" spans="1:5" x14ac:dyDescent="0.35">
      <c r="A13257" s="107" t="s">
        <v>5</v>
      </c>
      <c r="B13257" s="107" t="s">
        <v>67</v>
      </c>
      <c r="C13257" s="110">
        <v>8</v>
      </c>
      <c r="D13257" s="109">
        <v>25057.959906730721</v>
      </c>
      <c r="E13257" s="109">
        <v>2350794.9165339</v>
      </c>
    </row>
    <row r="13258" spans="1:5" x14ac:dyDescent="0.35">
      <c r="A13258" s="107" t="s">
        <v>5</v>
      </c>
      <c r="B13258" s="107" t="s">
        <v>67</v>
      </c>
      <c r="C13258" s="110">
        <v>9</v>
      </c>
      <c r="D13258" s="109">
        <v>24446.309342693839</v>
      </c>
      <c r="E13258" s="109">
        <v>2576510.7598682549</v>
      </c>
    </row>
    <row r="13259" spans="1:5" x14ac:dyDescent="0.35">
      <c r="A13259" s="107" t="s">
        <v>5</v>
      </c>
      <c r="B13259" s="107" t="s">
        <v>67</v>
      </c>
      <c r="C13259" s="110">
        <v>10</v>
      </c>
      <c r="D13259" s="109">
        <v>25982.420421519579</v>
      </c>
      <c r="E13259" s="109">
        <v>1791600.7606301759</v>
      </c>
    </row>
    <row r="13260" spans="1:5" x14ac:dyDescent="0.35">
      <c r="A13260" s="107" t="s">
        <v>5</v>
      </c>
      <c r="B13260" s="107" t="s">
        <v>67</v>
      </c>
      <c r="C13260" s="110">
        <v>11</v>
      </c>
      <c r="D13260" s="109">
        <v>34805.609584426762</v>
      </c>
      <c r="E13260" s="109">
        <v>2019116.9441781139</v>
      </c>
    </row>
    <row r="13261" spans="1:5" x14ac:dyDescent="0.35">
      <c r="A13261" s="107" t="s">
        <v>5</v>
      </c>
      <c r="B13261" s="107" t="s">
        <v>67</v>
      </c>
      <c r="C13261" s="110">
        <v>12</v>
      </c>
      <c r="D13261" s="109">
        <v>37707.233073407901</v>
      </c>
      <c r="E13261" s="109">
        <v>1937338.479453007</v>
      </c>
    </row>
    <row r="13262" spans="1:5" x14ac:dyDescent="0.35">
      <c r="A13262" s="107" t="s">
        <v>5</v>
      </c>
      <c r="B13262" s="107" t="s">
        <v>68</v>
      </c>
      <c r="C13262" s="110">
        <v>1</v>
      </c>
      <c r="D13262" s="109">
        <v>7.200000114738935</v>
      </c>
      <c r="E13262" s="109">
        <v>446.93660227425278</v>
      </c>
    </row>
    <row r="13263" spans="1:5" x14ac:dyDescent="0.35">
      <c r="A13263" s="107" t="s">
        <v>5</v>
      </c>
      <c r="B13263" s="107" t="s">
        <v>68</v>
      </c>
      <c r="C13263" s="110">
        <v>2</v>
      </c>
      <c r="D13263" s="109">
        <v>67.92000099271533</v>
      </c>
      <c r="E13263" s="109">
        <v>6420.6415600390583</v>
      </c>
    </row>
    <row r="13264" spans="1:5" x14ac:dyDescent="0.35">
      <c r="A13264" s="107" t="s">
        <v>5</v>
      </c>
      <c r="B13264" s="107" t="s">
        <v>68</v>
      </c>
      <c r="C13264" s="110">
        <v>3</v>
      </c>
      <c r="D13264" s="109">
        <v>83.279998674988974</v>
      </c>
      <c r="E13264" s="109">
        <v>7815.5682758961166</v>
      </c>
    </row>
    <row r="13265" spans="1:5" x14ac:dyDescent="0.35">
      <c r="A13265" s="107" t="s">
        <v>5</v>
      </c>
      <c r="B13265" s="107" t="s">
        <v>68</v>
      </c>
      <c r="C13265" s="110">
        <v>4</v>
      </c>
      <c r="D13265" s="109">
        <v>106.0800025910137</v>
      </c>
      <c r="E13265" s="109">
        <v>5426.2019934551299</v>
      </c>
    </row>
    <row r="13266" spans="1:5" x14ac:dyDescent="0.35">
      <c r="A13266" s="107" t="s">
        <v>5</v>
      </c>
      <c r="B13266" s="107" t="s">
        <v>68</v>
      </c>
      <c r="C13266" s="110">
        <v>5</v>
      </c>
      <c r="D13266" s="109">
        <v>111.6000040769574</v>
      </c>
      <c r="E13266" s="109">
        <v>8293.5356668499371</v>
      </c>
    </row>
    <row r="13267" spans="1:5" x14ac:dyDescent="0.35">
      <c r="A13267" s="107" t="s">
        <v>5</v>
      </c>
      <c r="B13267" s="107" t="s">
        <v>68</v>
      </c>
      <c r="C13267" s="110">
        <v>6</v>
      </c>
      <c r="D13267" s="109">
        <v>103.3500037491319</v>
      </c>
      <c r="E13267" s="109">
        <v>6245.8738278071769</v>
      </c>
    </row>
    <row r="13268" spans="1:5" x14ac:dyDescent="0.35">
      <c r="A13268" s="107" t="s">
        <v>5</v>
      </c>
      <c r="B13268" s="107" t="s">
        <v>68</v>
      </c>
      <c r="C13268" s="110">
        <v>7</v>
      </c>
      <c r="D13268" s="109">
        <v>102.37428004513229</v>
      </c>
      <c r="E13268" s="109">
        <v>6256.6826050155541</v>
      </c>
    </row>
    <row r="13269" spans="1:5" x14ac:dyDescent="0.35">
      <c r="A13269" s="107" t="s">
        <v>5</v>
      </c>
      <c r="B13269" s="107" t="s">
        <v>68</v>
      </c>
      <c r="C13269" s="110">
        <v>8</v>
      </c>
      <c r="D13269" s="109">
        <v>111.6000036895272</v>
      </c>
      <c r="E13269" s="109">
        <v>8959.1311308852801</v>
      </c>
    </row>
    <row r="13270" spans="1:5" x14ac:dyDescent="0.35">
      <c r="A13270" s="107" t="s">
        <v>5</v>
      </c>
      <c r="B13270" s="107" t="s">
        <v>68</v>
      </c>
      <c r="C13270" s="110">
        <v>9</v>
      </c>
      <c r="D13270" s="109">
        <v>108.000002890825</v>
      </c>
      <c r="E13270" s="109">
        <v>9845.3226230366126</v>
      </c>
    </row>
    <row r="13271" spans="1:5" x14ac:dyDescent="0.35">
      <c r="A13271" s="107" t="s">
        <v>5</v>
      </c>
      <c r="B13271" s="107" t="s">
        <v>68</v>
      </c>
      <c r="C13271" s="110">
        <v>10</v>
      </c>
      <c r="D13271" s="109">
        <v>93.439996734261257</v>
      </c>
      <c r="E13271" s="109">
        <v>5658.1436164852576</v>
      </c>
    </row>
    <row r="13272" spans="1:5" x14ac:dyDescent="0.35">
      <c r="A13272" s="107" t="s">
        <v>5</v>
      </c>
      <c r="B13272" s="107" t="s">
        <v>68</v>
      </c>
      <c r="C13272" s="110">
        <v>11</v>
      </c>
      <c r="D13272" s="109">
        <v>69.872942771541432</v>
      </c>
      <c r="E13272" s="109">
        <v>4188.5066572042533</v>
      </c>
    </row>
    <row r="13273" spans="1:5" x14ac:dyDescent="0.35">
      <c r="A13273" s="107" t="s">
        <v>5</v>
      </c>
      <c r="B13273" s="107" t="s">
        <v>68</v>
      </c>
      <c r="C13273" s="110">
        <v>12</v>
      </c>
      <c r="D13273" s="109">
        <v>82.799997635185747</v>
      </c>
      <c r="E13273" s="109">
        <v>4284.9145363282523</v>
      </c>
    </row>
    <row r="13274" spans="1:5" x14ac:dyDescent="0.35">
      <c r="A13274" s="107" t="s">
        <v>5</v>
      </c>
      <c r="B13274" s="107" t="s">
        <v>144</v>
      </c>
      <c r="C13274" s="110">
        <v>1</v>
      </c>
      <c r="D13274" s="109">
        <v>809.46565329517364</v>
      </c>
      <c r="E13274" s="109">
        <v>59748.568692652727</v>
      </c>
    </row>
    <row r="13275" spans="1:5" x14ac:dyDescent="0.35">
      <c r="A13275" s="107" t="s">
        <v>5</v>
      </c>
      <c r="B13275" s="107" t="s">
        <v>144</v>
      </c>
      <c r="C13275" s="110">
        <v>2</v>
      </c>
      <c r="D13275" s="109">
        <v>572.67271223006389</v>
      </c>
      <c r="E13275" s="109">
        <v>40778.162585986887</v>
      </c>
    </row>
    <row r="13276" spans="1:5" x14ac:dyDescent="0.35">
      <c r="A13276" s="107" t="s">
        <v>5</v>
      </c>
      <c r="B13276" s="107" t="s">
        <v>144</v>
      </c>
      <c r="C13276" s="110">
        <v>3</v>
      </c>
      <c r="D13276" s="109">
        <v>528.53057404574338</v>
      </c>
      <c r="E13276" s="109">
        <v>39844.363232354022</v>
      </c>
    </row>
    <row r="13277" spans="1:5" x14ac:dyDescent="0.35">
      <c r="A13277" s="107" t="s">
        <v>5</v>
      </c>
      <c r="B13277" s="107" t="s">
        <v>144</v>
      </c>
      <c r="C13277" s="110">
        <v>4</v>
      </c>
      <c r="D13277" s="109">
        <v>334.82316075584117</v>
      </c>
      <c r="E13277" s="109">
        <v>23478.53348194962</v>
      </c>
    </row>
    <row r="13278" spans="1:5" x14ac:dyDescent="0.35">
      <c r="A13278" s="107" t="s">
        <v>5</v>
      </c>
      <c r="B13278" s="107" t="s">
        <v>144</v>
      </c>
      <c r="C13278" s="110">
        <v>5</v>
      </c>
      <c r="D13278" s="109">
        <v>233.5653372254805</v>
      </c>
      <c r="E13278" s="109">
        <v>16964.681861338711</v>
      </c>
    </row>
    <row r="13279" spans="1:5" x14ac:dyDescent="0.35">
      <c r="A13279" s="107" t="s">
        <v>5</v>
      </c>
      <c r="B13279" s="107" t="s">
        <v>144</v>
      </c>
      <c r="C13279" s="110">
        <v>6</v>
      </c>
      <c r="D13279" s="109">
        <v>170.8319867510601</v>
      </c>
      <c r="E13279" s="109">
        <v>10727.900762660211</v>
      </c>
    </row>
    <row r="13280" spans="1:5" x14ac:dyDescent="0.35">
      <c r="A13280" s="107" t="s">
        <v>5</v>
      </c>
      <c r="B13280" s="107" t="s">
        <v>144</v>
      </c>
      <c r="C13280" s="110">
        <v>7</v>
      </c>
      <c r="D13280" s="109">
        <v>204.72320553233411</v>
      </c>
      <c r="E13280" s="109">
        <v>11835.29270370702</v>
      </c>
    </row>
    <row r="13281" spans="1:5" x14ac:dyDescent="0.35">
      <c r="A13281" s="107" t="s">
        <v>5</v>
      </c>
      <c r="B13281" s="107" t="s">
        <v>144</v>
      </c>
      <c r="C13281" s="110">
        <v>8</v>
      </c>
      <c r="D13281" s="109">
        <v>320.30001547263203</v>
      </c>
      <c r="E13281" s="109">
        <v>19262.740630376651</v>
      </c>
    </row>
    <row r="13282" spans="1:5" x14ac:dyDescent="0.35">
      <c r="A13282" s="107" t="s">
        <v>5</v>
      </c>
      <c r="B13282" s="107" t="s">
        <v>144</v>
      </c>
      <c r="C13282" s="110">
        <v>9</v>
      </c>
      <c r="D13282" s="109">
        <v>445.01372173384573</v>
      </c>
      <c r="E13282" s="109">
        <v>22144.50513072648</v>
      </c>
    </row>
    <row r="13283" spans="1:5" x14ac:dyDescent="0.35">
      <c r="A13283" s="107" t="s">
        <v>5</v>
      </c>
      <c r="B13283" s="107" t="s">
        <v>144</v>
      </c>
      <c r="C13283" s="110">
        <v>10</v>
      </c>
      <c r="D13283" s="109">
        <v>713.68125420017054</v>
      </c>
      <c r="E13283" s="109">
        <v>7160.7821692429407</v>
      </c>
    </row>
    <row r="13284" spans="1:5" x14ac:dyDescent="0.35">
      <c r="A13284" s="107" t="s">
        <v>5</v>
      </c>
      <c r="B13284" s="107" t="s">
        <v>144</v>
      </c>
      <c r="C13284" s="110">
        <v>11</v>
      </c>
      <c r="D13284" s="109">
        <v>659.53156150662448</v>
      </c>
      <c r="E13284" s="109">
        <v>2439.707549396278</v>
      </c>
    </row>
    <row r="13285" spans="1:5" x14ac:dyDescent="0.35">
      <c r="A13285" s="107" t="s">
        <v>5</v>
      </c>
      <c r="B13285" s="107" t="s">
        <v>144</v>
      </c>
      <c r="C13285" s="110">
        <v>12</v>
      </c>
      <c r="D13285" s="109">
        <v>705.90653842561676</v>
      </c>
      <c r="E13285" s="109">
        <v>3931.9115059163701</v>
      </c>
    </row>
    <row r="13286" spans="1:5" x14ac:dyDescent="0.35">
      <c r="A13286" s="107" t="s">
        <v>5</v>
      </c>
      <c r="B13286" s="107" t="s">
        <v>143</v>
      </c>
      <c r="C13286" s="110">
        <v>1</v>
      </c>
      <c r="D13286" s="109">
        <v>11457.6</v>
      </c>
      <c r="E13286" s="109">
        <v>892800.58062517224</v>
      </c>
    </row>
    <row r="13287" spans="1:5" x14ac:dyDescent="0.35">
      <c r="A13287" s="107" t="s">
        <v>5</v>
      </c>
      <c r="B13287" s="107" t="s">
        <v>143</v>
      </c>
      <c r="C13287" s="110">
        <v>2</v>
      </c>
      <c r="D13287" s="109">
        <v>10348.799999999999</v>
      </c>
      <c r="E13287" s="109">
        <v>777943.14858495526</v>
      </c>
    </row>
    <row r="13288" spans="1:5" x14ac:dyDescent="0.35">
      <c r="A13288" s="107" t="s">
        <v>5</v>
      </c>
      <c r="B13288" s="107" t="s">
        <v>143</v>
      </c>
      <c r="C13288" s="110">
        <v>3</v>
      </c>
      <c r="D13288" s="109">
        <v>11457.6</v>
      </c>
      <c r="E13288" s="109">
        <v>909296.94758315408</v>
      </c>
    </row>
    <row r="13289" spans="1:5" x14ac:dyDescent="0.35">
      <c r="A13289" s="107" t="s">
        <v>5</v>
      </c>
      <c r="B13289" s="107" t="s">
        <v>143</v>
      </c>
      <c r="C13289" s="110">
        <v>4</v>
      </c>
      <c r="D13289" s="109">
        <v>11088</v>
      </c>
      <c r="E13289" s="109">
        <v>826314.52577689115</v>
      </c>
    </row>
    <row r="13290" spans="1:5" x14ac:dyDescent="0.35">
      <c r="A13290" s="107" t="s">
        <v>5</v>
      </c>
      <c r="B13290" s="107" t="s">
        <v>143</v>
      </c>
      <c r="C13290" s="110">
        <v>5</v>
      </c>
      <c r="D13290" s="109">
        <v>11457.6</v>
      </c>
      <c r="E13290" s="109">
        <v>858809.5101182108</v>
      </c>
    </row>
    <row r="13291" spans="1:5" x14ac:dyDescent="0.35">
      <c r="A13291" s="107" t="s">
        <v>5</v>
      </c>
      <c r="B13291" s="107" t="s">
        <v>143</v>
      </c>
      <c r="C13291" s="110">
        <v>6</v>
      </c>
      <c r="D13291" s="109">
        <v>11088</v>
      </c>
      <c r="E13291" s="109">
        <v>740081.82809378358</v>
      </c>
    </row>
    <row r="13292" spans="1:5" x14ac:dyDescent="0.35">
      <c r="A13292" s="107" t="s">
        <v>5</v>
      </c>
      <c r="B13292" s="107" t="s">
        <v>143</v>
      </c>
      <c r="C13292" s="110">
        <v>7</v>
      </c>
      <c r="D13292" s="109">
        <v>11457.6</v>
      </c>
      <c r="E13292" s="109">
        <v>728517.85509138298</v>
      </c>
    </row>
    <row r="13293" spans="1:5" x14ac:dyDescent="0.35">
      <c r="A13293" s="107" t="s">
        <v>5</v>
      </c>
      <c r="B13293" s="107" t="s">
        <v>143</v>
      </c>
      <c r="C13293" s="110">
        <v>8</v>
      </c>
      <c r="D13293" s="109">
        <v>11457.6</v>
      </c>
      <c r="E13293" s="109">
        <v>749218.59003316611</v>
      </c>
    </row>
    <row r="13294" spans="1:5" x14ac:dyDescent="0.35">
      <c r="A13294" s="107" t="s">
        <v>5</v>
      </c>
      <c r="B13294" s="107" t="s">
        <v>143</v>
      </c>
      <c r="C13294" s="110">
        <v>9</v>
      </c>
      <c r="D13294" s="109">
        <v>10934</v>
      </c>
      <c r="E13294" s="109">
        <v>647921.9763397096</v>
      </c>
    </row>
    <row r="13295" spans="1:5" x14ac:dyDescent="0.35">
      <c r="A13295" s="107" t="s">
        <v>5</v>
      </c>
      <c r="B13295" s="107" t="s">
        <v>143</v>
      </c>
      <c r="C13295" s="110">
        <v>10</v>
      </c>
      <c r="D13295" s="109">
        <v>7460.612365269054</v>
      </c>
      <c r="E13295" s="109">
        <v>432737.25473522849</v>
      </c>
    </row>
    <row r="13296" spans="1:5" x14ac:dyDescent="0.35">
      <c r="A13296" s="107" t="s">
        <v>5</v>
      </c>
      <c r="B13296" s="107" t="s">
        <v>143</v>
      </c>
      <c r="C13296" s="110">
        <v>11</v>
      </c>
      <c r="D13296" s="109">
        <v>6267.8</v>
      </c>
      <c r="E13296" s="109">
        <v>382646.1230123383</v>
      </c>
    </row>
    <row r="13297" spans="1:5" x14ac:dyDescent="0.35">
      <c r="A13297" s="107" t="s">
        <v>5</v>
      </c>
      <c r="B13297" s="107" t="s">
        <v>143</v>
      </c>
      <c r="C13297" s="110">
        <v>12</v>
      </c>
      <c r="D13297" s="109">
        <v>6468</v>
      </c>
      <c r="E13297" s="109">
        <v>400452.88804619072</v>
      </c>
    </row>
    <row r="13298" spans="1:5" x14ac:dyDescent="0.35">
      <c r="A13298" s="107" t="s">
        <v>5</v>
      </c>
      <c r="B13298" s="107" t="s">
        <v>142</v>
      </c>
      <c r="C13298" s="110">
        <v>1</v>
      </c>
      <c r="D13298" s="109">
        <v>684.9786498519403</v>
      </c>
      <c r="E13298" s="109">
        <v>52753.964590450392</v>
      </c>
    </row>
    <row r="13299" spans="1:5" x14ac:dyDescent="0.35">
      <c r="A13299" s="107" t="s">
        <v>5</v>
      </c>
      <c r="B13299" s="107" t="s">
        <v>142</v>
      </c>
      <c r="C13299" s="110">
        <v>2</v>
      </c>
      <c r="D13299" s="109">
        <v>554.09459135538748</v>
      </c>
      <c r="E13299" s="109">
        <v>40876.459109689233</v>
      </c>
    </row>
    <row r="13300" spans="1:5" x14ac:dyDescent="0.35">
      <c r="A13300" s="107" t="s">
        <v>5</v>
      </c>
      <c r="B13300" s="107" t="s">
        <v>142</v>
      </c>
      <c r="C13300" s="110">
        <v>3</v>
      </c>
      <c r="D13300" s="109">
        <v>503.01151941374559</v>
      </c>
      <c r="E13300" s="109">
        <v>39022.772831911512</v>
      </c>
    </row>
    <row r="13301" spans="1:5" x14ac:dyDescent="0.35">
      <c r="A13301" s="107" t="s">
        <v>5</v>
      </c>
      <c r="B13301" s="107" t="s">
        <v>142</v>
      </c>
      <c r="C13301" s="110">
        <v>4</v>
      </c>
      <c r="D13301" s="109">
        <v>359.71882391414761</v>
      </c>
      <c r="E13301" s="109">
        <v>25799.263829237629</v>
      </c>
    </row>
    <row r="13302" spans="1:5" x14ac:dyDescent="0.35">
      <c r="A13302" s="107" t="s">
        <v>5</v>
      </c>
      <c r="B13302" s="107" t="s">
        <v>142</v>
      </c>
      <c r="C13302" s="110">
        <v>5</v>
      </c>
      <c r="D13302" s="109">
        <v>236.73756940483699</v>
      </c>
      <c r="E13302" s="109">
        <v>17448.014067186101</v>
      </c>
    </row>
    <row r="13303" spans="1:5" x14ac:dyDescent="0.35">
      <c r="A13303" s="107" t="s">
        <v>5</v>
      </c>
      <c r="B13303" s="107" t="s">
        <v>142</v>
      </c>
      <c r="C13303" s="110">
        <v>6</v>
      </c>
      <c r="D13303" s="109">
        <v>172.10947610124029</v>
      </c>
      <c r="E13303" s="109">
        <v>11183.226825036079</v>
      </c>
    </row>
    <row r="13304" spans="1:5" x14ac:dyDescent="0.35">
      <c r="A13304" s="107" t="s">
        <v>5</v>
      </c>
      <c r="B13304" s="107" t="s">
        <v>142</v>
      </c>
      <c r="C13304" s="110">
        <v>7</v>
      </c>
      <c r="D13304" s="109">
        <v>175.17591662478361</v>
      </c>
      <c r="E13304" s="109">
        <v>10518.477753427591</v>
      </c>
    </row>
    <row r="13305" spans="1:5" x14ac:dyDescent="0.35">
      <c r="A13305" s="107" t="s">
        <v>5</v>
      </c>
      <c r="B13305" s="107" t="s">
        <v>142</v>
      </c>
      <c r="C13305" s="110">
        <v>8</v>
      </c>
      <c r="D13305" s="109">
        <v>384.9594299363975</v>
      </c>
      <c r="E13305" s="109">
        <v>23593.579561341379</v>
      </c>
    </row>
    <row r="13306" spans="1:5" x14ac:dyDescent="0.35">
      <c r="A13306" s="107" t="s">
        <v>5</v>
      </c>
      <c r="B13306" s="107" t="s">
        <v>142</v>
      </c>
      <c r="C13306" s="110">
        <v>9</v>
      </c>
      <c r="D13306" s="109">
        <v>466.8227250946926</v>
      </c>
      <c r="E13306" s="109">
        <v>24730.475900561039</v>
      </c>
    </row>
    <row r="13307" spans="1:5" x14ac:dyDescent="0.35">
      <c r="A13307" s="107" t="s">
        <v>5</v>
      </c>
      <c r="B13307" s="107" t="s">
        <v>142</v>
      </c>
      <c r="C13307" s="110">
        <v>10</v>
      </c>
      <c r="D13307" s="109">
        <v>430.15459258405377</v>
      </c>
      <c r="E13307" s="109">
        <v>5391.3512396311398</v>
      </c>
    </row>
    <row r="13308" spans="1:5" x14ac:dyDescent="0.35">
      <c r="A13308" s="107" t="s">
        <v>5</v>
      </c>
      <c r="B13308" s="107" t="s">
        <v>142</v>
      </c>
      <c r="C13308" s="110">
        <v>11</v>
      </c>
      <c r="D13308" s="109">
        <v>362.84820207003389</v>
      </c>
      <c r="E13308" s="109">
        <v>2322.2335941371771</v>
      </c>
    </row>
    <row r="13309" spans="1:5" x14ac:dyDescent="0.35">
      <c r="A13309" s="107" t="s">
        <v>5</v>
      </c>
      <c r="B13309" s="107" t="s">
        <v>142</v>
      </c>
      <c r="C13309" s="110">
        <v>12</v>
      </c>
      <c r="D13309" s="109">
        <v>633.04472549102513</v>
      </c>
      <c r="E13309" s="109">
        <v>5843.871770771023</v>
      </c>
    </row>
    <row r="13310" spans="1:5" x14ac:dyDescent="0.35">
      <c r="A13310" s="107" t="s">
        <v>5</v>
      </c>
      <c r="B13310" s="107" t="s">
        <v>141</v>
      </c>
      <c r="C13310" s="110">
        <v>1</v>
      </c>
      <c r="D13310" s="109">
        <v>2113.7581211916031</v>
      </c>
      <c r="E13310" s="109">
        <v>155162.90225015339</v>
      </c>
    </row>
    <row r="13311" spans="1:5" x14ac:dyDescent="0.35">
      <c r="A13311" s="107" t="s">
        <v>5</v>
      </c>
      <c r="B13311" s="107" t="s">
        <v>141</v>
      </c>
      <c r="C13311" s="110">
        <v>2</v>
      </c>
      <c r="D13311" s="109">
        <v>1628.987811429015</v>
      </c>
      <c r="E13311" s="109">
        <v>115266.0959779376</v>
      </c>
    </row>
    <row r="13312" spans="1:5" x14ac:dyDescent="0.35">
      <c r="A13312" s="107" t="s">
        <v>5</v>
      </c>
      <c r="B13312" s="107" t="s">
        <v>141</v>
      </c>
      <c r="C13312" s="110">
        <v>3</v>
      </c>
      <c r="D13312" s="109">
        <v>1589.638529746918</v>
      </c>
      <c r="E13312" s="109">
        <v>120198.2211280741</v>
      </c>
    </row>
    <row r="13313" spans="1:5" x14ac:dyDescent="0.35">
      <c r="A13313" s="107" t="s">
        <v>5</v>
      </c>
      <c r="B13313" s="107" t="s">
        <v>141</v>
      </c>
      <c r="C13313" s="110">
        <v>4</v>
      </c>
      <c r="D13313" s="109">
        <v>1165.278074034095</v>
      </c>
      <c r="E13313" s="109">
        <v>81464.151865338499</v>
      </c>
    </row>
    <row r="13314" spans="1:5" x14ac:dyDescent="0.35">
      <c r="A13314" s="107" t="s">
        <v>5</v>
      </c>
      <c r="B13314" s="107" t="s">
        <v>141</v>
      </c>
      <c r="C13314" s="110">
        <v>5</v>
      </c>
      <c r="D13314" s="109">
        <v>666.5882848458765</v>
      </c>
      <c r="E13314" s="109">
        <v>48444.394564526941</v>
      </c>
    </row>
    <row r="13315" spans="1:5" x14ac:dyDescent="0.35">
      <c r="A13315" s="107" t="s">
        <v>5</v>
      </c>
      <c r="B13315" s="107" t="s">
        <v>141</v>
      </c>
      <c r="C13315" s="110">
        <v>6</v>
      </c>
      <c r="D13315" s="109">
        <v>440.86104931925428</v>
      </c>
      <c r="E13315" s="109">
        <v>27633.563278387559</v>
      </c>
    </row>
    <row r="13316" spans="1:5" x14ac:dyDescent="0.35">
      <c r="A13316" s="107" t="s">
        <v>5</v>
      </c>
      <c r="B13316" s="107" t="s">
        <v>141</v>
      </c>
      <c r="C13316" s="110">
        <v>7</v>
      </c>
      <c r="D13316" s="109">
        <v>601.76198398401334</v>
      </c>
      <c r="E13316" s="109">
        <v>34555.632986417877</v>
      </c>
    </row>
    <row r="13317" spans="1:5" x14ac:dyDescent="0.35">
      <c r="A13317" s="107" t="s">
        <v>5</v>
      </c>
      <c r="B13317" s="107" t="s">
        <v>141</v>
      </c>
      <c r="C13317" s="110">
        <v>8</v>
      </c>
      <c r="D13317" s="109">
        <v>674.9430405410094</v>
      </c>
      <c r="E13317" s="109">
        <v>40425.558276141142</v>
      </c>
    </row>
    <row r="13318" spans="1:5" x14ac:dyDescent="0.35">
      <c r="A13318" s="107" t="s">
        <v>5</v>
      </c>
      <c r="B13318" s="107" t="s">
        <v>141</v>
      </c>
      <c r="C13318" s="110">
        <v>9</v>
      </c>
      <c r="D13318" s="109">
        <v>1253.686224984117</v>
      </c>
      <c r="E13318" s="109">
        <v>60616.749955415376</v>
      </c>
    </row>
    <row r="13319" spans="1:5" x14ac:dyDescent="0.35">
      <c r="A13319" s="107" t="s">
        <v>5</v>
      </c>
      <c r="B13319" s="107" t="s">
        <v>141</v>
      </c>
      <c r="C13319" s="110">
        <v>10</v>
      </c>
      <c r="D13319" s="109">
        <v>1566.099689702171</v>
      </c>
      <c r="E13319" s="109">
        <v>15119.925832193459</v>
      </c>
    </row>
    <row r="13320" spans="1:5" x14ac:dyDescent="0.35">
      <c r="A13320" s="107" t="s">
        <v>5</v>
      </c>
      <c r="B13320" s="107" t="s">
        <v>141</v>
      </c>
      <c r="C13320" s="110">
        <v>11</v>
      </c>
      <c r="D13320" s="109">
        <v>1550.252701003104</v>
      </c>
      <c r="E13320" s="109">
        <v>2669.8143922315699</v>
      </c>
    </row>
    <row r="13321" spans="1:5" x14ac:dyDescent="0.35">
      <c r="A13321" s="107" t="s">
        <v>5</v>
      </c>
      <c r="B13321" s="107" t="s">
        <v>141</v>
      </c>
      <c r="C13321" s="110">
        <v>12</v>
      </c>
      <c r="D13321" s="109">
        <v>1913.3700244703839</v>
      </c>
      <c r="E13321" s="109">
        <v>6494.813231174312</v>
      </c>
    </row>
    <row r="13322" spans="1:5" x14ac:dyDescent="0.35">
      <c r="A13322" s="107" t="s">
        <v>5</v>
      </c>
      <c r="B13322" s="107" t="s">
        <v>140</v>
      </c>
      <c r="C13322" s="110">
        <v>1</v>
      </c>
      <c r="D13322" s="109">
        <v>700.44384434844073</v>
      </c>
      <c r="E13322" s="109">
        <v>66305.600476649735</v>
      </c>
    </row>
    <row r="13323" spans="1:5" x14ac:dyDescent="0.35">
      <c r="A13323" s="107" t="s">
        <v>5</v>
      </c>
      <c r="B13323" s="107" t="s">
        <v>140</v>
      </c>
      <c r="C13323" s="110">
        <v>2</v>
      </c>
      <c r="D13323" s="109">
        <v>443.62156744043921</v>
      </c>
      <c r="E13323" s="109">
        <v>39023.857358357403</v>
      </c>
    </row>
    <row r="13324" spans="1:5" x14ac:dyDescent="0.35">
      <c r="A13324" s="107" t="s">
        <v>5</v>
      </c>
      <c r="B13324" s="107" t="s">
        <v>140</v>
      </c>
      <c r="C13324" s="110">
        <v>3</v>
      </c>
      <c r="D13324" s="109">
        <v>570.63478384313476</v>
      </c>
      <c r="E13324" s="109">
        <v>51109.620438557307</v>
      </c>
    </row>
    <row r="13325" spans="1:5" x14ac:dyDescent="0.35">
      <c r="A13325" s="107" t="s">
        <v>5</v>
      </c>
      <c r="B13325" s="107" t="s">
        <v>140</v>
      </c>
      <c r="C13325" s="110">
        <v>4</v>
      </c>
      <c r="D13325" s="109">
        <v>413.44180352543322</v>
      </c>
      <c r="E13325" s="109">
        <v>33408.299631102323</v>
      </c>
    </row>
    <row r="13326" spans="1:5" x14ac:dyDescent="0.35">
      <c r="A13326" s="107" t="s">
        <v>5</v>
      </c>
      <c r="B13326" s="107" t="s">
        <v>140</v>
      </c>
      <c r="C13326" s="110">
        <v>5</v>
      </c>
      <c r="D13326" s="109">
        <v>288.08547424535141</v>
      </c>
      <c r="E13326" s="109">
        <v>20542.908430510372</v>
      </c>
    </row>
    <row r="13327" spans="1:5" x14ac:dyDescent="0.35">
      <c r="A13327" s="107" t="s">
        <v>5</v>
      </c>
      <c r="B13327" s="107" t="s">
        <v>140</v>
      </c>
      <c r="C13327" s="110">
        <v>6</v>
      </c>
      <c r="D13327" s="109">
        <v>308.93047021692661</v>
      </c>
      <c r="E13327" s="109">
        <v>19853.08268224325</v>
      </c>
    </row>
    <row r="13328" spans="1:5" x14ac:dyDescent="0.35">
      <c r="A13328" s="107" t="s">
        <v>5</v>
      </c>
      <c r="B13328" s="107" t="s">
        <v>140</v>
      </c>
      <c r="C13328" s="110">
        <v>7</v>
      </c>
      <c r="D13328" s="109">
        <v>388.55842801116182</v>
      </c>
      <c r="E13328" s="109">
        <v>25834.90285212444</v>
      </c>
    </row>
    <row r="13329" spans="1:5" x14ac:dyDescent="0.35">
      <c r="A13329" s="107" t="s">
        <v>5</v>
      </c>
      <c r="B13329" s="107" t="s">
        <v>140</v>
      </c>
      <c r="C13329" s="110">
        <v>8</v>
      </c>
      <c r="D13329" s="109">
        <v>500.63479531122812</v>
      </c>
      <c r="E13329" s="109">
        <v>27974.430990878082</v>
      </c>
    </row>
    <row r="13330" spans="1:5" x14ac:dyDescent="0.35">
      <c r="A13330" s="107" t="s">
        <v>5</v>
      </c>
      <c r="B13330" s="107" t="s">
        <v>140</v>
      </c>
      <c r="C13330" s="110">
        <v>9</v>
      </c>
      <c r="D13330" s="109">
        <v>580.11242179210069</v>
      </c>
      <c r="E13330" s="109">
        <v>27051.009386795671</v>
      </c>
    </row>
    <row r="13331" spans="1:5" x14ac:dyDescent="0.35">
      <c r="A13331" s="107" t="s">
        <v>5</v>
      </c>
      <c r="B13331" s="107" t="s">
        <v>140</v>
      </c>
      <c r="C13331" s="110">
        <v>10</v>
      </c>
      <c r="D13331" s="109">
        <v>606.29148640310939</v>
      </c>
      <c r="E13331" s="109">
        <v>8512.2482611176729</v>
      </c>
    </row>
    <row r="13332" spans="1:5" x14ac:dyDescent="0.35">
      <c r="A13332" s="107" t="s">
        <v>5</v>
      </c>
      <c r="B13332" s="107" t="s">
        <v>140</v>
      </c>
      <c r="C13332" s="110">
        <v>11</v>
      </c>
      <c r="D13332" s="109">
        <v>671.34151556773293</v>
      </c>
      <c r="E13332" s="109">
        <v>4214.8295334693121</v>
      </c>
    </row>
    <row r="13333" spans="1:5" x14ac:dyDescent="0.35">
      <c r="A13333" s="107" t="s">
        <v>5</v>
      </c>
      <c r="B13333" s="107" t="s">
        <v>140</v>
      </c>
      <c r="C13333" s="110">
        <v>12</v>
      </c>
      <c r="D13333" s="109">
        <v>735.57040300772269</v>
      </c>
      <c r="E13333" s="109">
        <v>7182.0088698000054</v>
      </c>
    </row>
    <row r="13334" spans="1:5" x14ac:dyDescent="0.35">
      <c r="A13334" s="107" t="s">
        <v>5</v>
      </c>
      <c r="B13334" s="107" t="s">
        <v>139</v>
      </c>
      <c r="C13334" s="110">
        <v>1</v>
      </c>
      <c r="D13334" s="109">
        <v>468.43541666675929</v>
      </c>
      <c r="E13334" s="109">
        <v>35441.174591575029</v>
      </c>
    </row>
    <row r="13335" spans="1:5" x14ac:dyDescent="0.35">
      <c r="A13335" s="107" t="s">
        <v>5</v>
      </c>
      <c r="B13335" s="107" t="s">
        <v>139</v>
      </c>
      <c r="C13335" s="110">
        <v>2</v>
      </c>
      <c r="D13335" s="109">
        <v>460.53060344821318</v>
      </c>
      <c r="E13335" s="109">
        <v>33418.965912484578</v>
      </c>
    </row>
    <row r="13336" spans="1:5" x14ac:dyDescent="0.35">
      <c r="A13336" s="107" t="s">
        <v>5</v>
      </c>
      <c r="B13336" s="107" t="s">
        <v>139</v>
      </c>
      <c r="C13336" s="110">
        <v>3</v>
      </c>
      <c r="D13336" s="109">
        <v>374.03541666658782</v>
      </c>
      <c r="E13336" s="109">
        <v>28472.014607528461</v>
      </c>
    </row>
    <row r="13337" spans="1:5" x14ac:dyDescent="0.35">
      <c r="A13337" s="107" t="s">
        <v>5</v>
      </c>
      <c r="B13337" s="107" t="s">
        <v>139</v>
      </c>
      <c r="C13337" s="110">
        <v>4</v>
      </c>
      <c r="D13337" s="109">
        <v>383.76631981717361</v>
      </c>
      <c r="E13337" s="109">
        <v>27069.106061998391</v>
      </c>
    </row>
    <row r="13338" spans="1:5" x14ac:dyDescent="0.35">
      <c r="A13338" s="107" t="s">
        <v>5</v>
      </c>
      <c r="B13338" s="107" t="s">
        <v>139</v>
      </c>
      <c r="C13338" s="110">
        <v>5</v>
      </c>
      <c r="D13338" s="109">
        <v>320.04410572593179</v>
      </c>
      <c r="E13338" s="109">
        <v>23138.42479055205</v>
      </c>
    </row>
    <row r="13339" spans="1:5" x14ac:dyDescent="0.35">
      <c r="A13339" s="107" t="s">
        <v>5</v>
      </c>
      <c r="B13339" s="107" t="s">
        <v>139</v>
      </c>
      <c r="C13339" s="110">
        <v>6</v>
      </c>
      <c r="D13339" s="109">
        <v>248.59895833344169</v>
      </c>
      <c r="E13339" s="109">
        <v>16484.31462091564</v>
      </c>
    </row>
    <row r="13340" spans="1:5" x14ac:dyDescent="0.35">
      <c r="A13340" s="107" t="s">
        <v>5</v>
      </c>
      <c r="B13340" s="107" t="s">
        <v>139</v>
      </c>
      <c r="C13340" s="110">
        <v>7</v>
      </c>
      <c r="D13340" s="109">
        <v>260.75892846275502</v>
      </c>
      <c r="E13340" s="109">
        <v>16235.2144929603</v>
      </c>
    </row>
    <row r="13341" spans="1:5" x14ac:dyDescent="0.35">
      <c r="A13341" s="107" t="s">
        <v>5</v>
      </c>
      <c r="B13341" s="107" t="s">
        <v>139</v>
      </c>
      <c r="C13341" s="110">
        <v>8</v>
      </c>
      <c r="D13341" s="109">
        <v>332.98125027738689</v>
      </c>
      <c r="E13341" s="109">
        <v>20904.94402911872</v>
      </c>
    </row>
    <row r="13342" spans="1:5" x14ac:dyDescent="0.35">
      <c r="A13342" s="107" t="s">
        <v>5</v>
      </c>
      <c r="B13342" s="107" t="s">
        <v>139</v>
      </c>
      <c r="C13342" s="110">
        <v>9</v>
      </c>
      <c r="D13342" s="109">
        <v>443.66770833338319</v>
      </c>
      <c r="E13342" s="109">
        <v>24089.259970636678</v>
      </c>
    </row>
    <row r="13343" spans="1:5" x14ac:dyDescent="0.35">
      <c r="A13343" s="107" t="s">
        <v>5</v>
      </c>
      <c r="B13343" s="107" t="s">
        <v>139</v>
      </c>
      <c r="C13343" s="110">
        <v>10</v>
      </c>
      <c r="D13343" s="109">
        <v>482.22718551828592</v>
      </c>
      <c r="E13343" s="109">
        <v>5825.9366549861206</v>
      </c>
    </row>
    <row r="13344" spans="1:5" x14ac:dyDescent="0.35">
      <c r="A13344" s="107" t="s">
        <v>5</v>
      </c>
      <c r="B13344" s="107" t="s">
        <v>139</v>
      </c>
      <c r="C13344" s="110">
        <v>11</v>
      </c>
      <c r="D13344" s="109">
        <v>449.99788244920302</v>
      </c>
      <c r="E13344" s="109">
        <v>1104.7780853878089</v>
      </c>
    </row>
    <row r="13345" spans="1:5" x14ac:dyDescent="0.35">
      <c r="A13345" s="107" t="s">
        <v>5</v>
      </c>
      <c r="B13345" s="107" t="s">
        <v>139</v>
      </c>
      <c r="C13345" s="110">
        <v>12</v>
      </c>
      <c r="D13345" s="109">
        <v>456.52087233265132</v>
      </c>
      <c r="E13345" s="109">
        <v>2241.1947031044579</v>
      </c>
    </row>
    <row r="13346" spans="1:5" x14ac:dyDescent="0.35">
      <c r="A13346" s="107" t="s">
        <v>5</v>
      </c>
      <c r="B13346" s="107" t="s">
        <v>69</v>
      </c>
      <c r="C13346" s="110">
        <v>1</v>
      </c>
      <c r="D13346" s="109">
        <v>19910.18295128267</v>
      </c>
      <c r="E13346" s="109">
        <v>1466282.685426926</v>
      </c>
    </row>
    <row r="13347" spans="1:5" x14ac:dyDescent="0.35">
      <c r="A13347" s="107" t="s">
        <v>5</v>
      </c>
      <c r="B13347" s="107" t="s">
        <v>69</v>
      </c>
      <c r="C13347" s="110">
        <v>2</v>
      </c>
      <c r="D13347" s="109">
        <v>18320.25959951412</v>
      </c>
      <c r="E13347" s="109">
        <v>1293079.876408007</v>
      </c>
    </row>
    <row r="13348" spans="1:5" x14ac:dyDescent="0.35">
      <c r="A13348" s="107" t="s">
        <v>5</v>
      </c>
      <c r="B13348" s="107" t="s">
        <v>69</v>
      </c>
      <c r="C13348" s="110">
        <v>3</v>
      </c>
      <c r="D13348" s="109">
        <v>18571.954089236078</v>
      </c>
      <c r="E13348" s="109">
        <v>1373627.571818657</v>
      </c>
    </row>
    <row r="13349" spans="1:5" x14ac:dyDescent="0.35">
      <c r="A13349" s="107" t="s">
        <v>5</v>
      </c>
      <c r="B13349" s="107" t="s">
        <v>69</v>
      </c>
      <c r="C13349" s="110">
        <v>4</v>
      </c>
      <c r="D13349" s="109">
        <v>15325.77263671274</v>
      </c>
      <c r="E13349" s="109">
        <v>1052463.575505214</v>
      </c>
    </row>
    <row r="13350" spans="1:5" x14ac:dyDescent="0.35">
      <c r="A13350" s="107" t="s">
        <v>5</v>
      </c>
      <c r="B13350" s="107" t="s">
        <v>69</v>
      </c>
      <c r="C13350" s="110">
        <v>5</v>
      </c>
      <c r="D13350" s="109">
        <v>11737.48387813505</v>
      </c>
      <c r="E13350" s="109">
        <v>825587.31034957094</v>
      </c>
    </row>
    <row r="13351" spans="1:5" x14ac:dyDescent="0.35">
      <c r="A13351" s="107" t="s">
        <v>5</v>
      </c>
      <c r="B13351" s="107" t="s">
        <v>69</v>
      </c>
      <c r="C13351" s="110">
        <v>6</v>
      </c>
      <c r="D13351" s="109">
        <v>9537.215017501896</v>
      </c>
      <c r="E13351" s="109">
        <v>615928.54972938495</v>
      </c>
    </row>
    <row r="13352" spans="1:5" x14ac:dyDescent="0.35">
      <c r="A13352" s="107" t="s">
        <v>5</v>
      </c>
      <c r="B13352" s="107" t="s">
        <v>69</v>
      </c>
      <c r="C13352" s="110">
        <v>7</v>
      </c>
      <c r="D13352" s="109">
        <v>12091.35113039554</v>
      </c>
      <c r="E13352" s="109">
        <v>729215.71521640779</v>
      </c>
    </row>
    <row r="13353" spans="1:5" x14ac:dyDescent="0.35">
      <c r="A13353" s="107" t="s">
        <v>5</v>
      </c>
      <c r="B13353" s="107" t="s">
        <v>69</v>
      </c>
      <c r="C13353" s="110">
        <v>8</v>
      </c>
      <c r="D13353" s="109">
        <v>14710.96485356312</v>
      </c>
      <c r="E13353" s="109">
        <v>897957.7847378701</v>
      </c>
    </row>
    <row r="13354" spans="1:5" x14ac:dyDescent="0.35">
      <c r="A13354" s="107" t="s">
        <v>5</v>
      </c>
      <c r="B13354" s="107" t="s">
        <v>69</v>
      </c>
      <c r="C13354" s="110">
        <v>9</v>
      </c>
      <c r="D13354" s="109">
        <v>16484.982784370299</v>
      </c>
      <c r="E13354" s="109">
        <v>868352.15802085877</v>
      </c>
    </row>
    <row r="13355" spans="1:5" x14ac:dyDescent="0.35">
      <c r="A13355" s="107" t="s">
        <v>5</v>
      </c>
      <c r="B13355" s="107" t="s">
        <v>69</v>
      </c>
      <c r="C13355" s="110">
        <v>10</v>
      </c>
      <c r="D13355" s="109">
        <v>17341.037604884179</v>
      </c>
      <c r="E13355" s="109">
        <v>194339.42136586519</v>
      </c>
    </row>
    <row r="13356" spans="1:5" x14ac:dyDescent="0.35">
      <c r="A13356" s="107" t="s">
        <v>5</v>
      </c>
      <c r="B13356" s="107" t="s">
        <v>69</v>
      </c>
      <c r="C13356" s="110">
        <v>11</v>
      </c>
      <c r="D13356" s="109">
        <v>18362.234261014259</v>
      </c>
      <c r="E13356" s="109">
        <v>50826.061132413837</v>
      </c>
    </row>
    <row r="13357" spans="1:5" x14ac:dyDescent="0.35">
      <c r="A13357" s="107" t="s">
        <v>5</v>
      </c>
      <c r="B13357" s="107" t="s">
        <v>69</v>
      </c>
      <c r="C13357" s="110">
        <v>12</v>
      </c>
      <c r="D13357" s="109">
        <v>20122.283245363091</v>
      </c>
      <c r="E13357" s="109">
        <v>95741.348759025568</v>
      </c>
    </row>
    <row r="13358" spans="1:5" x14ac:dyDescent="0.35">
      <c r="A13358" s="107" t="s">
        <v>5</v>
      </c>
      <c r="B13358" s="107" t="s">
        <v>138</v>
      </c>
      <c r="C13358" s="110">
        <v>1</v>
      </c>
      <c r="D13358" s="109">
        <v>9071.3009962202614</v>
      </c>
      <c r="E13358" s="109">
        <v>327268.07209948241</v>
      </c>
    </row>
    <row r="13359" spans="1:5" x14ac:dyDescent="0.35">
      <c r="A13359" s="107" t="s">
        <v>5</v>
      </c>
      <c r="B13359" s="107" t="s">
        <v>138</v>
      </c>
      <c r="C13359" s="110">
        <v>2</v>
      </c>
      <c r="D13359" s="109">
        <v>7861.8157208621633</v>
      </c>
      <c r="E13359" s="109">
        <v>323585.36427642882</v>
      </c>
    </row>
    <row r="13360" spans="1:5" x14ac:dyDescent="0.35">
      <c r="A13360" s="107" t="s">
        <v>5</v>
      </c>
      <c r="B13360" s="107" t="s">
        <v>138</v>
      </c>
      <c r="C13360" s="110">
        <v>3</v>
      </c>
      <c r="D13360" s="109">
        <v>8976.8703782540924</v>
      </c>
      <c r="E13360" s="109">
        <v>424912.99769657583</v>
      </c>
    </row>
    <row r="13361" spans="1:5" x14ac:dyDescent="0.35">
      <c r="A13361" s="107" t="s">
        <v>5</v>
      </c>
      <c r="B13361" s="107" t="s">
        <v>138</v>
      </c>
      <c r="C13361" s="110">
        <v>4</v>
      </c>
      <c r="D13361" s="109">
        <v>7607.0279902494976</v>
      </c>
      <c r="E13361" s="109">
        <v>346212.24318052619</v>
      </c>
    </row>
    <row r="13362" spans="1:5" x14ac:dyDescent="0.35">
      <c r="A13362" s="107" t="s">
        <v>5</v>
      </c>
      <c r="B13362" s="107" t="s">
        <v>138</v>
      </c>
      <c r="C13362" s="110">
        <v>5</v>
      </c>
      <c r="D13362" s="109">
        <v>6273.579072981719</v>
      </c>
      <c r="E13362" s="109">
        <v>360732.81686855317</v>
      </c>
    </row>
    <row r="13363" spans="1:5" x14ac:dyDescent="0.35">
      <c r="A13363" s="107" t="s">
        <v>5</v>
      </c>
      <c r="B13363" s="107" t="s">
        <v>138</v>
      </c>
      <c r="C13363" s="110">
        <v>6</v>
      </c>
      <c r="D13363" s="109">
        <v>5760.8613750000231</v>
      </c>
      <c r="E13363" s="109">
        <v>324071.92468349711</v>
      </c>
    </row>
    <row r="13364" spans="1:5" x14ac:dyDescent="0.35">
      <c r="A13364" s="107" t="s">
        <v>5</v>
      </c>
      <c r="B13364" s="107" t="s">
        <v>138</v>
      </c>
      <c r="C13364" s="110">
        <v>7</v>
      </c>
      <c r="D13364" s="109">
        <v>6373.6264026556546</v>
      </c>
      <c r="E13364" s="109">
        <v>154535.7089154904</v>
      </c>
    </row>
    <row r="13365" spans="1:5" x14ac:dyDescent="0.35">
      <c r="A13365" s="107" t="s">
        <v>5</v>
      </c>
      <c r="B13365" s="107" t="s">
        <v>138</v>
      </c>
      <c r="C13365" s="110">
        <v>8</v>
      </c>
      <c r="D13365" s="109">
        <v>7164.1332827292663</v>
      </c>
      <c r="E13365" s="109">
        <v>45780.440886386939</v>
      </c>
    </row>
    <row r="13366" spans="1:5" x14ac:dyDescent="0.35">
      <c r="A13366" s="107" t="s">
        <v>5</v>
      </c>
      <c r="B13366" s="107" t="s">
        <v>138</v>
      </c>
      <c r="C13366" s="110">
        <v>9</v>
      </c>
      <c r="D13366" s="109">
        <v>3917.4869637766451</v>
      </c>
      <c r="E13366" s="109">
        <v>31312.713888500879</v>
      </c>
    </row>
    <row r="13367" spans="1:5" x14ac:dyDescent="0.35">
      <c r="A13367" s="107" t="s">
        <v>5</v>
      </c>
      <c r="B13367" s="107" t="s">
        <v>138</v>
      </c>
      <c r="C13367" s="110">
        <v>10</v>
      </c>
      <c r="D13367" s="109">
        <v>2387.3718568636218</v>
      </c>
      <c r="E13367" s="109">
        <v>29575.725941596451</v>
      </c>
    </row>
    <row r="13368" spans="1:5" x14ac:dyDescent="0.35">
      <c r="A13368" s="107" t="s">
        <v>5</v>
      </c>
      <c r="B13368" s="107" t="s">
        <v>138</v>
      </c>
      <c r="C13368" s="110">
        <v>11</v>
      </c>
      <c r="D13368" s="109">
        <v>3174.1410057278408</v>
      </c>
      <c r="E13368" s="109">
        <v>43997.98698632812</v>
      </c>
    </row>
    <row r="13369" spans="1:5" x14ac:dyDescent="0.35">
      <c r="A13369" s="107" t="s">
        <v>5</v>
      </c>
      <c r="B13369" s="107" t="s">
        <v>138</v>
      </c>
      <c r="C13369" s="110">
        <v>12</v>
      </c>
      <c r="D13369" s="109">
        <v>3303.572423023239</v>
      </c>
      <c r="E13369" s="109">
        <v>52447.725045264837</v>
      </c>
    </row>
    <row r="13370" spans="1:5" x14ac:dyDescent="0.35">
      <c r="A13370" s="107" t="s">
        <v>5</v>
      </c>
      <c r="B13370" s="107" t="s">
        <v>137</v>
      </c>
      <c r="C13370" s="110">
        <v>1</v>
      </c>
      <c r="D13370" s="109">
        <v>749.62466333386612</v>
      </c>
      <c r="E13370" s="109">
        <v>56822.336897681991</v>
      </c>
    </row>
    <row r="13371" spans="1:5" x14ac:dyDescent="0.35">
      <c r="A13371" s="107" t="s">
        <v>5</v>
      </c>
      <c r="B13371" s="107" t="s">
        <v>137</v>
      </c>
      <c r="C13371" s="110">
        <v>2</v>
      </c>
      <c r="D13371" s="109">
        <v>723.56705615679004</v>
      </c>
      <c r="E13371" s="109">
        <v>52508.58278550773</v>
      </c>
    </row>
    <row r="13372" spans="1:5" x14ac:dyDescent="0.35">
      <c r="A13372" s="107" t="s">
        <v>5</v>
      </c>
      <c r="B13372" s="107" t="s">
        <v>137</v>
      </c>
      <c r="C13372" s="110">
        <v>3</v>
      </c>
      <c r="D13372" s="109">
        <v>685.71625086279596</v>
      </c>
      <c r="E13372" s="109">
        <v>52102.431974490042</v>
      </c>
    </row>
    <row r="13373" spans="1:5" x14ac:dyDescent="0.35">
      <c r="A13373" s="107" t="s">
        <v>5</v>
      </c>
      <c r="B13373" s="107" t="s">
        <v>137</v>
      </c>
      <c r="C13373" s="110">
        <v>4</v>
      </c>
      <c r="D13373" s="109">
        <v>488.82599018813607</v>
      </c>
      <c r="E13373" s="109">
        <v>34482.030440228416</v>
      </c>
    </row>
    <row r="13374" spans="1:5" x14ac:dyDescent="0.35">
      <c r="A13374" s="107" t="s">
        <v>5</v>
      </c>
      <c r="B13374" s="107" t="s">
        <v>137</v>
      </c>
      <c r="C13374" s="110">
        <v>5</v>
      </c>
      <c r="D13374" s="109">
        <v>298.65300776338478</v>
      </c>
      <c r="E13374" s="109">
        <v>21587.19451938611</v>
      </c>
    </row>
    <row r="13375" spans="1:5" x14ac:dyDescent="0.35">
      <c r="A13375" s="107" t="s">
        <v>5</v>
      </c>
      <c r="B13375" s="107" t="s">
        <v>137</v>
      </c>
      <c r="C13375" s="110">
        <v>6</v>
      </c>
      <c r="D13375" s="109">
        <v>285.09457505967288</v>
      </c>
      <c r="E13375" s="109">
        <v>18896.56963065781</v>
      </c>
    </row>
    <row r="13376" spans="1:5" x14ac:dyDescent="0.35">
      <c r="A13376" s="107" t="s">
        <v>5</v>
      </c>
      <c r="B13376" s="107" t="s">
        <v>137</v>
      </c>
      <c r="C13376" s="110">
        <v>7</v>
      </c>
      <c r="D13376" s="109">
        <v>365.18431190959672</v>
      </c>
      <c r="E13376" s="109">
        <v>22693.620025734781</v>
      </c>
    </row>
    <row r="13377" spans="1:5" x14ac:dyDescent="0.35">
      <c r="A13377" s="107" t="s">
        <v>5</v>
      </c>
      <c r="B13377" s="107" t="s">
        <v>137</v>
      </c>
      <c r="C13377" s="110">
        <v>8</v>
      </c>
      <c r="D13377" s="109">
        <v>470.61946325090241</v>
      </c>
      <c r="E13377" s="109">
        <v>29588.81221510328</v>
      </c>
    </row>
    <row r="13378" spans="1:5" x14ac:dyDescent="0.35">
      <c r="A13378" s="107" t="s">
        <v>5</v>
      </c>
      <c r="B13378" s="107" t="s">
        <v>137</v>
      </c>
      <c r="C13378" s="110">
        <v>9</v>
      </c>
      <c r="D13378" s="109">
        <v>499.35043004439979</v>
      </c>
      <c r="E13378" s="109">
        <v>27124.593191662621</v>
      </c>
    </row>
    <row r="13379" spans="1:5" x14ac:dyDescent="0.35">
      <c r="A13379" s="107" t="s">
        <v>5</v>
      </c>
      <c r="B13379" s="107" t="s">
        <v>137</v>
      </c>
      <c r="C13379" s="110">
        <v>10</v>
      </c>
      <c r="D13379" s="109">
        <v>594.63417985106128</v>
      </c>
      <c r="E13379" s="109">
        <v>7921.1412157227678</v>
      </c>
    </row>
    <row r="13380" spans="1:5" x14ac:dyDescent="0.35">
      <c r="A13380" s="107" t="s">
        <v>5</v>
      </c>
      <c r="B13380" s="107" t="s">
        <v>137</v>
      </c>
      <c r="C13380" s="110">
        <v>11</v>
      </c>
      <c r="D13380" s="109">
        <v>699.07044186586836</v>
      </c>
      <c r="E13380" s="109">
        <v>4497.9738347469292</v>
      </c>
    </row>
    <row r="13381" spans="1:5" x14ac:dyDescent="0.35">
      <c r="A13381" s="107" t="s">
        <v>5</v>
      </c>
      <c r="B13381" s="107" t="s">
        <v>137</v>
      </c>
      <c r="C13381" s="110">
        <v>12</v>
      </c>
      <c r="D13381" s="109">
        <v>637.0622883703943</v>
      </c>
      <c r="E13381" s="109">
        <v>6190.5990935175096</v>
      </c>
    </row>
    <row r="13382" spans="1:5" x14ac:dyDescent="0.35">
      <c r="A13382" s="107" t="s">
        <v>5</v>
      </c>
      <c r="B13382" s="107" t="s">
        <v>70</v>
      </c>
      <c r="C13382" s="110">
        <v>1</v>
      </c>
      <c r="D13382" s="109">
        <v>24453.232108957942</v>
      </c>
      <c r="E13382" s="109">
        <v>1556943.8812160471</v>
      </c>
    </row>
    <row r="13383" spans="1:5" x14ac:dyDescent="0.35">
      <c r="A13383" s="107" t="s">
        <v>5</v>
      </c>
      <c r="B13383" s="107" t="s">
        <v>70</v>
      </c>
      <c r="C13383" s="110">
        <v>2</v>
      </c>
      <c r="D13383" s="109">
        <v>24930.126538406799</v>
      </c>
      <c r="E13383" s="109">
        <v>1763042.8325115221</v>
      </c>
    </row>
    <row r="13384" spans="1:5" x14ac:dyDescent="0.35">
      <c r="A13384" s="107" t="s">
        <v>5</v>
      </c>
      <c r="B13384" s="107" t="s">
        <v>70</v>
      </c>
      <c r="C13384" s="110">
        <v>3</v>
      </c>
      <c r="D13384" s="109">
        <v>33123.408001362412</v>
      </c>
      <c r="E13384" s="109">
        <v>2448579.761860928</v>
      </c>
    </row>
    <row r="13385" spans="1:5" x14ac:dyDescent="0.35">
      <c r="A13385" s="107" t="s">
        <v>5</v>
      </c>
      <c r="B13385" s="107" t="s">
        <v>70</v>
      </c>
      <c r="C13385" s="110">
        <v>4</v>
      </c>
      <c r="D13385" s="109">
        <v>34366.327477205152</v>
      </c>
      <c r="E13385" s="109">
        <v>2265359.024466197</v>
      </c>
    </row>
    <row r="13386" spans="1:5" x14ac:dyDescent="0.35">
      <c r="A13386" s="107" t="s">
        <v>5</v>
      </c>
      <c r="B13386" s="107" t="s">
        <v>70</v>
      </c>
      <c r="C13386" s="110">
        <v>5</v>
      </c>
      <c r="D13386" s="109">
        <v>37996.661669710942</v>
      </c>
      <c r="E13386" s="109">
        <v>2701589.295770125</v>
      </c>
    </row>
    <row r="13387" spans="1:5" x14ac:dyDescent="0.35">
      <c r="A13387" s="107" t="s">
        <v>5</v>
      </c>
      <c r="B13387" s="107" t="s">
        <v>70</v>
      </c>
      <c r="C13387" s="110">
        <v>6</v>
      </c>
      <c r="D13387" s="109">
        <v>54705.340754412238</v>
      </c>
      <c r="E13387" s="109">
        <v>3523325.116048519</v>
      </c>
    </row>
    <row r="13388" spans="1:5" x14ac:dyDescent="0.35">
      <c r="A13388" s="107" t="s">
        <v>5</v>
      </c>
      <c r="B13388" s="107" t="s">
        <v>70</v>
      </c>
      <c r="C13388" s="110">
        <v>7</v>
      </c>
      <c r="D13388" s="109">
        <v>52636.467489703376</v>
      </c>
      <c r="E13388" s="109">
        <v>3082556.0393736931</v>
      </c>
    </row>
    <row r="13389" spans="1:5" x14ac:dyDescent="0.35">
      <c r="A13389" s="107" t="s">
        <v>5</v>
      </c>
      <c r="B13389" s="107" t="s">
        <v>70</v>
      </c>
      <c r="C13389" s="110">
        <v>8</v>
      </c>
      <c r="D13389" s="109">
        <v>42935.192067831536</v>
      </c>
      <c r="E13389" s="109">
        <v>2717348.885003346</v>
      </c>
    </row>
    <row r="13390" spans="1:5" x14ac:dyDescent="0.35">
      <c r="A13390" s="107" t="s">
        <v>5</v>
      </c>
      <c r="B13390" s="107" t="s">
        <v>70</v>
      </c>
      <c r="C13390" s="110">
        <v>9</v>
      </c>
      <c r="D13390" s="109">
        <v>30975.671956743619</v>
      </c>
      <c r="E13390" s="109">
        <v>1840559.4916274881</v>
      </c>
    </row>
    <row r="13391" spans="1:5" x14ac:dyDescent="0.35">
      <c r="A13391" s="107" t="s">
        <v>5</v>
      </c>
      <c r="B13391" s="107" t="s">
        <v>70</v>
      </c>
      <c r="C13391" s="110">
        <v>10</v>
      </c>
      <c r="D13391" s="109">
        <v>46844.362436709263</v>
      </c>
      <c r="E13391" s="109">
        <v>2232299.080049959</v>
      </c>
    </row>
    <row r="13392" spans="1:5" x14ac:dyDescent="0.35">
      <c r="A13392" s="107" t="s">
        <v>5</v>
      </c>
      <c r="B13392" s="107" t="s">
        <v>70</v>
      </c>
      <c r="C13392" s="110">
        <v>11</v>
      </c>
      <c r="D13392" s="109">
        <v>35019.01109145458</v>
      </c>
      <c r="E13392" s="109">
        <v>1586023.5325077551</v>
      </c>
    </row>
    <row r="13393" spans="1:5" x14ac:dyDescent="0.35">
      <c r="A13393" s="107" t="s">
        <v>5</v>
      </c>
      <c r="B13393" s="107" t="s">
        <v>70</v>
      </c>
      <c r="C13393" s="110">
        <v>12</v>
      </c>
      <c r="D13393" s="109">
        <v>31557.889203608669</v>
      </c>
      <c r="E13393" s="109">
        <v>1486832.4070026821</v>
      </c>
    </row>
    <row r="13394" spans="1:5" x14ac:dyDescent="0.35">
      <c r="A13394" s="107" t="s">
        <v>5</v>
      </c>
      <c r="B13394" s="107" t="s">
        <v>71</v>
      </c>
      <c r="C13394" s="110">
        <v>1</v>
      </c>
      <c r="D13394" s="109">
        <v>31595.27984976767</v>
      </c>
      <c r="E13394" s="109">
        <v>2491121.9889812642</v>
      </c>
    </row>
    <row r="13395" spans="1:5" x14ac:dyDescent="0.35">
      <c r="A13395" s="107" t="s">
        <v>5</v>
      </c>
      <c r="B13395" s="107" t="s">
        <v>71</v>
      </c>
      <c r="C13395" s="110">
        <v>2</v>
      </c>
      <c r="D13395" s="109">
        <v>15428.87970495222</v>
      </c>
      <c r="E13395" s="109">
        <v>1176506.0632265089</v>
      </c>
    </row>
    <row r="13396" spans="1:5" x14ac:dyDescent="0.35">
      <c r="A13396" s="107" t="s">
        <v>5</v>
      </c>
      <c r="B13396" s="107" t="s">
        <v>71</v>
      </c>
      <c r="C13396" s="110">
        <v>3</v>
      </c>
      <c r="D13396" s="109">
        <v>12264.24016648533</v>
      </c>
      <c r="E13396" s="109">
        <v>989645.73414265923</v>
      </c>
    </row>
    <row r="13397" spans="1:5" x14ac:dyDescent="0.35">
      <c r="A13397" s="107" t="s">
        <v>5</v>
      </c>
      <c r="B13397" s="107" t="s">
        <v>71</v>
      </c>
      <c r="C13397" s="110">
        <v>4</v>
      </c>
      <c r="D13397" s="109">
        <v>13420.080122828471</v>
      </c>
      <c r="E13397" s="109">
        <v>1013138.561309419</v>
      </c>
    </row>
    <row r="13398" spans="1:5" x14ac:dyDescent="0.35">
      <c r="A13398" s="107" t="s">
        <v>5</v>
      </c>
      <c r="B13398" s="107" t="s">
        <v>71</v>
      </c>
      <c r="C13398" s="110">
        <v>5</v>
      </c>
      <c r="D13398" s="109">
        <v>9497.7601845562458</v>
      </c>
      <c r="E13398" s="109">
        <v>725119.40685884794</v>
      </c>
    </row>
    <row r="13399" spans="1:5" x14ac:dyDescent="0.35">
      <c r="A13399" s="107" t="s">
        <v>5</v>
      </c>
      <c r="B13399" s="107" t="s">
        <v>71</v>
      </c>
      <c r="C13399" s="110">
        <v>6</v>
      </c>
      <c r="D13399" s="109">
        <v>9000.2400308549404</v>
      </c>
      <c r="E13399" s="109">
        <v>614918.42601995857</v>
      </c>
    </row>
    <row r="13400" spans="1:5" x14ac:dyDescent="0.35">
      <c r="A13400" s="107" t="s">
        <v>5</v>
      </c>
      <c r="B13400" s="107" t="s">
        <v>71</v>
      </c>
      <c r="C13400" s="110">
        <v>7</v>
      </c>
      <c r="D13400" s="109">
        <v>9949.4399177283085</v>
      </c>
      <c r="E13400" s="109">
        <v>648871.55942327774</v>
      </c>
    </row>
    <row r="13401" spans="1:5" x14ac:dyDescent="0.35">
      <c r="A13401" s="107" t="s">
        <v>5</v>
      </c>
      <c r="B13401" s="107" t="s">
        <v>71</v>
      </c>
      <c r="C13401" s="110">
        <v>8</v>
      </c>
      <c r="D13401" s="109">
        <v>9345.8400020003373</v>
      </c>
      <c r="E13401" s="109">
        <v>625795.43764257373</v>
      </c>
    </row>
    <row r="13402" spans="1:5" x14ac:dyDescent="0.35">
      <c r="A13402" s="107" t="s">
        <v>5</v>
      </c>
      <c r="B13402" s="107" t="s">
        <v>71</v>
      </c>
      <c r="C13402" s="110">
        <v>9</v>
      </c>
      <c r="D13402" s="109">
        <v>11476.079956710329</v>
      </c>
      <c r="E13402" s="109">
        <v>681173.3207582247</v>
      </c>
    </row>
    <row r="13403" spans="1:5" x14ac:dyDescent="0.35">
      <c r="A13403" s="107" t="s">
        <v>5</v>
      </c>
      <c r="B13403" s="107" t="s">
        <v>71</v>
      </c>
      <c r="C13403" s="110">
        <v>10</v>
      </c>
      <c r="D13403" s="109">
        <v>15067.058777218779</v>
      </c>
      <c r="E13403" s="109">
        <v>597075.66921957803</v>
      </c>
    </row>
    <row r="13404" spans="1:5" x14ac:dyDescent="0.35">
      <c r="A13404" s="107" t="s">
        <v>5</v>
      </c>
      <c r="B13404" s="107" t="s">
        <v>71</v>
      </c>
      <c r="C13404" s="110">
        <v>11</v>
      </c>
      <c r="D13404" s="109">
        <v>17377.885900390829</v>
      </c>
      <c r="E13404" s="109">
        <v>618016.52727018553</v>
      </c>
    </row>
    <row r="13405" spans="1:5" x14ac:dyDescent="0.35">
      <c r="A13405" s="107" t="s">
        <v>5</v>
      </c>
      <c r="B13405" s="107" t="s">
        <v>71</v>
      </c>
      <c r="C13405" s="110">
        <v>12</v>
      </c>
      <c r="D13405" s="109">
        <v>18050.940782287002</v>
      </c>
      <c r="E13405" s="109">
        <v>676169.38489970169</v>
      </c>
    </row>
    <row r="13406" spans="1:5" x14ac:dyDescent="0.35">
      <c r="A13406" s="107" t="s">
        <v>5</v>
      </c>
      <c r="B13406" s="107" t="s">
        <v>72</v>
      </c>
      <c r="C13406" s="110">
        <v>1</v>
      </c>
      <c r="D13406" s="109">
        <v>2459.827093371634</v>
      </c>
      <c r="E13406" s="109">
        <v>184665.56206524491</v>
      </c>
    </row>
    <row r="13407" spans="1:5" x14ac:dyDescent="0.35">
      <c r="A13407" s="107" t="s">
        <v>5</v>
      </c>
      <c r="B13407" s="107" t="s">
        <v>72</v>
      </c>
      <c r="C13407" s="110">
        <v>2</v>
      </c>
      <c r="D13407" s="109">
        <v>1749.8239848874209</v>
      </c>
      <c r="E13407" s="109">
        <v>121609.22848477239</v>
      </c>
    </row>
    <row r="13408" spans="1:5" x14ac:dyDescent="0.35">
      <c r="A13408" s="107" t="s">
        <v>5</v>
      </c>
      <c r="B13408" s="107" t="s">
        <v>72</v>
      </c>
      <c r="C13408" s="110">
        <v>3</v>
      </c>
      <c r="D13408" s="109">
        <v>1923.850956420029</v>
      </c>
      <c r="E13408" s="109">
        <v>141886.77134417239</v>
      </c>
    </row>
    <row r="13409" spans="1:5" x14ac:dyDescent="0.35">
      <c r="A13409" s="107" t="s">
        <v>5</v>
      </c>
      <c r="B13409" s="107" t="s">
        <v>72</v>
      </c>
      <c r="C13409" s="110">
        <v>4</v>
      </c>
      <c r="D13409" s="109">
        <v>1424.8017026833959</v>
      </c>
      <c r="E13409" s="109">
        <v>100175.5336381465</v>
      </c>
    </row>
    <row r="13410" spans="1:5" x14ac:dyDescent="0.35">
      <c r="A13410" s="107" t="s">
        <v>5</v>
      </c>
      <c r="B13410" s="107" t="s">
        <v>72</v>
      </c>
      <c r="C13410" s="110">
        <v>5</v>
      </c>
      <c r="D13410" s="109">
        <v>1315.3263097284021</v>
      </c>
      <c r="E13410" s="109">
        <v>95129.180576502098</v>
      </c>
    </row>
    <row r="13411" spans="1:5" x14ac:dyDescent="0.35">
      <c r="A13411" s="107" t="s">
        <v>5</v>
      </c>
      <c r="B13411" s="107" t="s">
        <v>72</v>
      </c>
      <c r="C13411" s="110">
        <v>6</v>
      </c>
      <c r="D13411" s="109">
        <v>1624.1661038283239</v>
      </c>
      <c r="E13411" s="109">
        <v>103149.9921979074</v>
      </c>
    </row>
    <row r="13412" spans="1:5" x14ac:dyDescent="0.35">
      <c r="A13412" s="107" t="s">
        <v>5</v>
      </c>
      <c r="B13412" s="107" t="s">
        <v>72</v>
      </c>
      <c r="C13412" s="110">
        <v>7</v>
      </c>
      <c r="D13412" s="109">
        <v>1871.4052860177919</v>
      </c>
      <c r="E13412" s="109">
        <v>111099.7768311672</v>
      </c>
    </row>
    <row r="13413" spans="1:5" x14ac:dyDescent="0.35">
      <c r="A13413" s="107" t="s">
        <v>5</v>
      </c>
      <c r="B13413" s="107" t="s">
        <v>72</v>
      </c>
      <c r="C13413" s="110">
        <v>8</v>
      </c>
      <c r="D13413" s="109">
        <v>1739.4599287157059</v>
      </c>
      <c r="E13413" s="109">
        <v>109524.9906135951</v>
      </c>
    </row>
    <row r="13414" spans="1:5" x14ac:dyDescent="0.35">
      <c r="A13414" s="107" t="s">
        <v>5</v>
      </c>
      <c r="B13414" s="107" t="s">
        <v>72</v>
      </c>
      <c r="C13414" s="110">
        <v>9</v>
      </c>
      <c r="D13414" s="109">
        <v>1829.5133881027109</v>
      </c>
      <c r="E13414" s="109">
        <v>102822.5590375053</v>
      </c>
    </row>
    <row r="13415" spans="1:5" x14ac:dyDescent="0.35">
      <c r="A13415" s="107" t="s">
        <v>5</v>
      </c>
      <c r="B13415" s="107" t="s">
        <v>72</v>
      </c>
      <c r="C13415" s="110">
        <v>10</v>
      </c>
      <c r="D13415" s="109">
        <v>1980.706901748877</v>
      </c>
      <c r="E13415" s="109">
        <v>50325.119385436352</v>
      </c>
    </row>
    <row r="13416" spans="1:5" x14ac:dyDescent="0.35">
      <c r="A13416" s="107" t="s">
        <v>5</v>
      </c>
      <c r="B13416" s="107" t="s">
        <v>72</v>
      </c>
      <c r="C13416" s="110">
        <v>11</v>
      </c>
      <c r="D13416" s="109">
        <v>1815.49940172268</v>
      </c>
      <c r="E13416" s="109">
        <v>34596.797640039149</v>
      </c>
    </row>
    <row r="13417" spans="1:5" x14ac:dyDescent="0.35">
      <c r="A13417" s="107" t="s">
        <v>5</v>
      </c>
      <c r="B13417" s="107" t="s">
        <v>72</v>
      </c>
      <c r="C13417" s="110">
        <v>12</v>
      </c>
      <c r="D13417" s="109">
        <v>1808.2904037426731</v>
      </c>
      <c r="E13417" s="109">
        <v>33781.02693889993</v>
      </c>
    </row>
    <row r="13418" spans="1:5" x14ac:dyDescent="0.35">
      <c r="A13418" s="107" t="s">
        <v>5</v>
      </c>
      <c r="B13418" s="107" t="s">
        <v>136</v>
      </c>
      <c r="C13418" s="110">
        <v>1</v>
      </c>
      <c r="D13418" s="109">
        <v>139560.45071573439</v>
      </c>
      <c r="E13418" s="109">
        <v>7134292.4526890619</v>
      </c>
    </row>
    <row r="13419" spans="1:5" x14ac:dyDescent="0.35">
      <c r="A13419" s="107" t="s">
        <v>5</v>
      </c>
      <c r="B13419" s="107" t="s">
        <v>136</v>
      </c>
      <c r="C13419" s="110">
        <v>2</v>
      </c>
      <c r="D13419" s="109">
        <v>151408.10390795019</v>
      </c>
      <c r="E13419" s="109">
        <v>8046169.2929318976</v>
      </c>
    </row>
    <row r="13420" spans="1:5" x14ac:dyDescent="0.35">
      <c r="A13420" s="107" t="s">
        <v>5</v>
      </c>
      <c r="B13420" s="107" t="s">
        <v>136</v>
      </c>
      <c r="C13420" s="110">
        <v>3</v>
      </c>
      <c r="D13420" s="109">
        <v>160724.6977405377</v>
      </c>
      <c r="E13420" s="109">
        <v>9385129.4461525809</v>
      </c>
    </row>
    <row r="13421" spans="1:5" x14ac:dyDescent="0.35">
      <c r="A13421" s="107" t="s">
        <v>5</v>
      </c>
      <c r="B13421" s="107" t="s">
        <v>136</v>
      </c>
      <c r="C13421" s="110">
        <v>4</v>
      </c>
      <c r="D13421" s="109">
        <v>139467.36756200439</v>
      </c>
      <c r="E13421" s="109">
        <v>7852298.5777035998</v>
      </c>
    </row>
    <row r="13422" spans="1:5" x14ac:dyDescent="0.35">
      <c r="A13422" s="107" t="s">
        <v>5</v>
      </c>
      <c r="B13422" s="107" t="s">
        <v>136</v>
      </c>
      <c r="C13422" s="110">
        <v>5</v>
      </c>
      <c r="D13422" s="109">
        <v>156465.07106993569</v>
      </c>
      <c r="E13422" s="109">
        <v>10114201.352573959</v>
      </c>
    </row>
    <row r="13423" spans="1:5" x14ac:dyDescent="0.35">
      <c r="A13423" s="107" t="s">
        <v>5</v>
      </c>
      <c r="B13423" s="107" t="s">
        <v>136</v>
      </c>
      <c r="C13423" s="110">
        <v>6</v>
      </c>
      <c r="D13423" s="109">
        <v>163902.17839845191</v>
      </c>
      <c r="E13423" s="109">
        <v>9843153.8709787894</v>
      </c>
    </row>
    <row r="13424" spans="1:5" x14ac:dyDescent="0.35">
      <c r="A13424" s="107" t="s">
        <v>5</v>
      </c>
      <c r="B13424" s="107" t="s">
        <v>136</v>
      </c>
      <c r="C13424" s="110">
        <v>7</v>
      </c>
      <c r="D13424" s="109">
        <v>240028.023604007</v>
      </c>
      <c r="E13424" s="109">
        <v>9698689.6583131682</v>
      </c>
    </row>
    <row r="13425" spans="1:5" x14ac:dyDescent="0.35">
      <c r="A13425" s="107" t="s">
        <v>5</v>
      </c>
      <c r="B13425" s="107" t="s">
        <v>136</v>
      </c>
      <c r="C13425" s="110">
        <v>8</v>
      </c>
      <c r="D13425" s="109">
        <v>266081.58142507332</v>
      </c>
      <c r="E13425" s="109">
        <v>9828043.1176287755</v>
      </c>
    </row>
    <row r="13426" spans="1:5" x14ac:dyDescent="0.35">
      <c r="A13426" s="107" t="s">
        <v>5</v>
      </c>
      <c r="B13426" s="107" t="s">
        <v>136</v>
      </c>
      <c r="C13426" s="110">
        <v>9</v>
      </c>
      <c r="D13426" s="109">
        <v>328958.13831951102</v>
      </c>
      <c r="E13426" s="109">
        <v>12009611.250524331</v>
      </c>
    </row>
    <row r="13427" spans="1:5" x14ac:dyDescent="0.35">
      <c r="A13427" s="107" t="s">
        <v>5</v>
      </c>
      <c r="B13427" s="107" t="s">
        <v>136</v>
      </c>
      <c r="C13427" s="110">
        <v>10</v>
      </c>
      <c r="D13427" s="109">
        <v>456657.90485362738</v>
      </c>
      <c r="E13427" s="109">
        <v>5038710.9038005928</v>
      </c>
    </row>
    <row r="13428" spans="1:5" x14ac:dyDescent="0.35">
      <c r="A13428" s="107" t="s">
        <v>5</v>
      </c>
      <c r="B13428" s="107" t="s">
        <v>136</v>
      </c>
      <c r="C13428" s="110">
        <v>11</v>
      </c>
      <c r="D13428" s="109">
        <v>499351.00469513878</v>
      </c>
      <c r="E13428" s="109">
        <v>4280780.2080839779</v>
      </c>
    </row>
    <row r="13429" spans="1:5" x14ac:dyDescent="0.35">
      <c r="A13429" s="107" t="s">
        <v>5</v>
      </c>
      <c r="B13429" s="107" t="s">
        <v>136</v>
      </c>
      <c r="C13429" s="110">
        <v>12</v>
      </c>
      <c r="D13429" s="109">
        <v>553706.42156066431</v>
      </c>
      <c r="E13429" s="109">
        <v>4785455.1195716755</v>
      </c>
    </row>
    <row r="13430" spans="1:5" x14ac:dyDescent="0.35">
      <c r="A13430" s="107" t="s">
        <v>5</v>
      </c>
      <c r="B13430" s="107" t="s">
        <v>135</v>
      </c>
      <c r="C13430" s="110">
        <v>1</v>
      </c>
      <c r="D13430" s="109">
        <v>2346.4379011938349</v>
      </c>
      <c r="E13430" s="109">
        <v>58905.61804432331</v>
      </c>
    </row>
    <row r="13431" spans="1:5" x14ac:dyDescent="0.35">
      <c r="A13431" s="107" t="s">
        <v>5</v>
      </c>
      <c r="B13431" s="107" t="s">
        <v>135</v>
      </c>
      <c r="C13431" s="110">
        <v>2</v>
      </c>
      <c r="D13431" s="109">
        <v>2183.6611829954209</v>
      </c>
      <c r="E13431" s="109">
        <v>70317.837498812572</v>
      </c>
    </row>
    <row r="13432" spans="1:5" x14ac:dyDescent="0.35">
      <c r="A13432" s="107" t="s">
        <v>5</v>
      </c>
      <c r="B13432" s="107" t="s">
        <v>135</v>
      </c>
      <c r="C13432" s="110">
        <v>3</v>
      </c>
      <c r="D13432" s="109">
        <v>1830.445265593944</v>
      </c>
      <c r="E13432" s="109">
        <v>66936.891288107669</v>
      </c>
    </row>
    <row r="13433" spans="1:5" x14ac:dyDescent="0.35">
      <c r="A13433" s="107" t="s">
        <v>5</v>
      </c>
      <c r="B13433" s="107" t="s">
        <v>135</v>
      </c>
      <c r="C13433" s="110">
        <v>4</v>
      </c>
      <c r="D13433" s="109">
        <v>1663.1244369907081</v>
      </c>
      <c r="E13433" s="109">
        <v>60238.886911002512</v>
      </c>
    </row>
    <row r="13434" spans="1:5" x14ac:dyDescent="0.35">
      <c r="A13434" s="107" t="s">
        <v>5</v>
      </c>
      <c r="B13434" s="107" t="s">
        <v>135</v>
      </c>
      <c r="C13434" s="110">
        <v>5</v>
      </c>
      <c r="D13434" s="109">
        <v>1120.357893925375</v>
      </c>
      <c r="E13434" s="109">
        <v>54427.981133901812</v>
      </c>
    </row>
    <row r="13435" spans="1:5" x14ac:dyDescent="0.35">
      <c r="A13435" s="107" t="s">
        <v>5</v>
      </c>
      <c r="B13435" s="107" t="s">
        <v>135</v>
      </c>
      <c r="C13435" s="110">
        <v>6</v>
      </c>
      <c r="D13435" s="109">
        <v>1320.296767083528</v>
      </c>
      <c r="E13435" s="109">
        <v>69326.397336099617</v>
      </c>
    </row>
    <row r="13436" spans="1:5" x14ac:dyDescent="0.35">
      <c r="A13436" s="107" t="s">
        <v>5</v>
      </c>
      <c r="B13436" s="107" t="s">
        <v>135</v>
      </c>
      <c r="C13436" s="110">
        <v>7</v>
      </c>
      <c r="D13436" s="109">
        <v>602.99035047885184</v>
      </c>
      <c r="E13436" s="109">
        <v>25542.653698498121</v>
      </c>
    </row>
    <row r="13437" spans="1:5" x14ac:dyDescent="0.35">
      <c r="A13437" s="107" t="s">
        <v>5</v>
      </c>
      <c r="B13437" s="107" t="s">
        <v>135</v>
      </c>
      <c r="C13437" s="110">
        <v>8</v>
      </c>
      <c r="D13437" s="109">
        <v>104.80595090143549</v>
      </c>
      <c r="E13437" s="109">
        <v>5531.9446028108196</v>
      </c>
    </row>
    <row r="13438" spans="1:5" x14ac:dyDescent="0.35">
      <c r="A13438" s="107" t="s">
        <v>5</v>
      </c>
      <c r="B13438" s="107" t="s">
        <v>135</v>
      </c>
      <c r="C13438" s="110">
        <v>9</v>
      </c>
      <c r="D13438" s="109">
        <v>145.0827344260812</v>
      </c>
      <c r="E13438" s="109">
        <v>5827.9494753828094</v>
      </c>
    </row>
    <row r="13439" spans="1:5" x14ac:dyDescent="0.35">
      <c r="A13439" s="107" t="s">
        <v>5</v>
      </c>
      <c r="B13439" s="107" t="s">
        <v>135</v>
      </c>
      <c r="C13439" s="110">
        <v>10</v>
      </c>
      <c r="D13439" s="109">
        <v>656.45083976635942</v>
      </c>
      <c r="E13439" s="109">
        <v>7584.9444458917596</v>
      </c>
    </row>
    <row r="13440" spans="1:5" x14ac:dyDescent="0.35">
      <c r="A13440" s="107" t="s">
        <v>5</v>
      </c>
      <c r="B13440" s="107" t="s">
        <v>135</v>
      </c>
      <c r="C13440" s="110">
        <v>11</v>
      </c>
      <c r="D13440" s="109">
        <v>1230.493724183088</v>
      </c>
      <c r="E13440" s="109">
        <v>12249.012319429759</v>
      </c>
    </row>
    <row r="13441" spans="1:5" x14ac:dyDescent="0.35">
      <c r="A13441" s="107" t="s">
        <v>5</v>
      </c>
      <c r="B13441" s="107" t="s">
        <v>135</v>
      </c>
      <c r="C13441" s="110">
        <v>12</v>
      </c>
      <c r="D13441" s="109">
        <v>991.11761764540006</v>
      </c>
      <c r="E13441" s="109">
        <v>14282.62866598306</v>
      </c>
    </row>
    <row r="13442" spans="1:5" x14ac:dyDescent="0.35">
      <c r="A13442" s="107" t="s">
        <v>5</v>
      </c>
      <c r="B13442" s="107" t="s">
        <v>134</v>
      </c>
      <c r="C13442" s="110">
        <v>1</v>
      </c>
      <c r="D13442" s="109">
        <v>2404.800020277502</v>
      </c>
      <c r="E13442" s="109">
        <v>176706.32546757761</v>
      </c>
    </row>
    <row r="13443" spans="1:5" x14ac:dyDescent="0.35">
      <c r="A13443" s="107" t="s">
        <v>5</v>
      </c>
      <c r="B13443" s="107" t="s">
        <v>134</v>
      </c>
      <c r="C13443" s="110">
        <v>2</v>
      </c>
      <c r="D13443" s="109">
        <v>3064.3200042247781</v>
      </c>
      <c r="E13443" s="109">
        <v>219393.4114141317</v>
      </c>
    </row>
    <row r="13444" spans="1:5" x14ac:dyDescent="0.35">
      <c r="A13444" s="107" t="s">
        <v>5</v>
      </c>
      <c r="B13444" s="107" t="s">
        <v>134</v>
      </c>
      <c r="C13444" s="110">
        <v>3</v>
      </c>
      <c r="D13444" s="109">
        <v>3392.6400059461598</v>
      </c>
      <c r="E13444" s="109">
        <v>256604.60171839429</v>
      </c>
    </row>
    <row r="13445" spans="1:5" x14ac:dyDescent="0.35">
      <c r="A13445" s="107" t="s">
        <v>5</v>
      </c>
      <c r="B13445" s="107" t="s">
        <v>134</v>
      </c>
      <c r="C13445" s="110">
        <v>4</v>
      </c>
      <c r="D13445" s="109">
        <v>3297.6000119447722</v>
      </c>
      <c r="E13445" s="109">
        <v>235255.11894373881</v>
      </c>
    </row>
    <row r="13446" spans="1:5" x14ac:dyDescent="0.35">
      <c r="A13446" s="107" t="s">
        <v>5</v>
      </c>
      <c r="B13446" s="107" t="s">
        <v>134</v>
      </c>
      <c r="C13446" s="110">
        <v>5</v>
      </c>
      <c r="D13446" s="109">
        <v>3899.0400049686459</v>
      </c>
      <c r="E13446" s="109">
        <v>281687.2508181202</v>
      </c>
    </row>
    <row r="13447" spans="1:5" x14ac:dyDescent="0.35">
      <c r="A13447" s="107" t="s">
        <v>5</v>
      </c>
      <c r="B13447" s="107" t="s">
        <v>134</v>
      </c>
      <c r="C13447" s="110">
        <v>6</v>
      </c>
      <c r="D13447" s="109">
        <v>3787.1999897956871</v>
      </c>
      <c r="E13447" s="109">
        <v>235310.93067306999</v>
      </c>
    </row>
    <row r="13448" spans="1:5" x14ac:dyDescent="0.35">
      <c r="A13448" s="107" t="s">
        <v>5</v>
      </c>
      <c r="B13448" s="107" t="s">
        <v>134</v>
      </c>
      <c r="C13448" s="110">
        <v>7</v>
      </c>
      <c r="D13448" s="109">
        <v>3913.439969062807</v>
      </c>
      <c r="E13448" s="109">
        <v>226706.9179408096</v>
      </c>
    </row>
    <row r="13449" spans="1:5" x14ac:dyDescent="0.35">
      <c r="A13449" s="107" t="s">
        <v>5</v>
      </c>
      <c r="B13449" s="107" t="s">
        <v>134</v>
      </c>
      <c r="C13449" s="110">
        <v>8</v>
      </c>
      <c r="D13449" s="109">
        <v>3901.4399971961998</v>
      </c>
      <c r="E13449" s="109">
        <v>235806.72149572149</v>
      </c>
    </row>
    <row r="13450" spans="1:5" x14ac:dyDescent="0.35">
      <c r="A13450" s="107" t="s">
        <v>5</v>
      </c>
      <c r="B13450" s="107" t="s">
        <v>134</v>
      </c>
      <c r="C13450" s="110">
        <v>9</v>
      </c>
      <c r="D13450" s="109">
        <v>3547.2000558376321</v>
      </c>
      <c r="E13450" s="109">
        <v>185486.77012228349</v>
      </c>
    </row>
    <row r="13451" spans="1:5" x14ac:dyDescent="0.35">
      <c r="A13451" s="107" t="s">
        <v>5</v>
      </c>
      <c r="B13451" s="107" t="s">
        <v>134</v>
      </c>
      <c r="C13451" s="110">
        <v>10</v>
      </c>
      <c r="D13451" s="109">
        <v>3298.2678222293662</v>
      </c>
      <c r="E13451" s="109">
        <v>72219.167998010511</v>
      </c>
    </row>
    <row r="13452" spans="1:5" x14ac:dyDescent="0.35">
      <c r="A13452" s="107" t="s">
        <v>5</v>
      </c>
      <c r="B13452" s="107" t="s">
        <v>134</v>
      </c>
      <c r="C13452" s="110">
        <v>11</v>
      </c>
      <c r="D13452" s="109">
        <v>2958.7482851585578</v>
      </c>
      <c r="E13452" s="109">
        <v>49000.576863069829</v>
      </c>
    </row>
    <row r="13453" spans="1:5" x14ac:dyDescent="0.35">
      <c r="A13453" s="107" t="s">
        <v>5</v>
      </c>
      <c r="B13453" s="107" t="s">
        <v>134</v>
      </c>
      <c r="C13453" s="110">
        <v>12</v>
      </c>
      <c r="D13453" s="109">
        <v>3078.2967815448492</v>
      </c>
      <c r="E13453" s="109">
        <v>49395.642021096362</v>
      </c>
    </row>
    <row r="13454" spans="1:5" x14ac:dyDescent="0.35">
      <c r="A13454" s="107" t="s">
        <v>5</v>
      </c>
      <c r="B13454" s="107" t="s">
        <v>133</v>
      </c>
      <c r="C13454" s="110">
        <v>1</v>
      </c>
      <c r="D13454" s="109">
        <v>6600.7367057549391</v>
      </c>
      <c r="E13454" s="109">
        <v>499998.25118517509</v>
      </c>
    </row>
    <row r="13455" spans="1:5" x14ac:dyDescent="0.35">
      <c r="A13455" s="107" t="s">
        <v>5</v>
      </c>
      <c r="B13455" s="107" t="s">
        <v>133</v>
      </c>
      <c r="C13455" s="110">
        <v>2</v>
      </c>
      <c r="D13455" s="109">
        <v>5692.7184886975492</v>
      </c>
      <c r="E13455" s="109">
        <v>411049.7484376888</v>
      </c>
    </row>
    <row r="13456" spans="1:5" x14ac:dyDescent="0.35">
      <c r="A13456" s="107" t="s">
        <v>5</v>
      </c>
      <c r="B13456" s="107" t="s">
        <v>133</v>
      </c>
      <c r="C13456" s="110">
        <v>3</v>
      </c>
      <c r="D13456" s="109">
        <v>5668.0350523124453</v>
      </c>
      <c r="E13456" s="109">
        <v>424775.30371872702</v>
      </c>
    </row>
    <row r="13457" spans="1:5" x14ac:dyDescent="0.35">
      <c r="A13457" s="107" t="s">
        <v>5</v>
      </c>
      <c r="B13457" s="107" t="s">
        <v>133</v>
      </c>
      <c r="C13457" s="110">
        <v>4</v>
      </c>
      <c r="D13457" s="109">
        <v>4226.0632709148886</v>
      </c>
      <c r="E13457" s="109">
        <v>295320.97641119582</v>
      </c>
    </row>
    <row r="13458" spans="1:5" x14ac:dyDescent="0.35">
      <c r="A13458" s="107" t="s">
        <v>5</v>
      </c>
      <c r="B13458" s="107" t="s">
        <v>133</v>
      </c>
      <c r="C13458" s="110">
        <v>5</v>
      </c>
      <c r="D13458" s="109">
        <v>4680.234861165145</v>
      </c>
      <c r="E13458" s="109">
        <v>310331.05692516698</v>
      </c>
    </row>
    <row r="13459" spans="1:5" x14ac:dyDescent="0.35">
      <c r="A13459" s="107" t="s">
        <v>5</v>
      </c>
      <c r="B13459" s="107" t="s">
        <v>133</v>
      </c>
      <c r="C13459" s="110">
        <v>6</v>
      </c>
      <c r="D13459" s="109">
        <v>4020.4500490602509</v>
      </c>
      <c r="E13459" s="109">
        <v>251344.27573622641</v>
      </c>
    </row>
    <row r="13460" spans="1:5" x14ac:dyDescent="0.35">
      <c r="A13460" s="107" t="s">
        <v>5</v>
      </c>
      <c r="B13460" s="107" t="s">
        <v>133</v>
      </c>
      <c r="C13460" s="110">
        <v>7</v>
      </c>
      <c r="D13460" s="109">
        <v>4898.7257076672067</v>
      </c>
      <c r="E13460" s="109">
        <v>255157.16149330241</v>
      </c>
    </row>
    <row r="13461" spans="1:5" x14ac:dyDescent="0.35">
      <c r="A13461" s="107" t="s">
        <v>5</v>
      </c>
      <c r="B13461" s="107" t="s">
        <v>133</v>
      </c>
      <c r="C13461" s="110">
        <v>8</v>
      </c>
      <c r="D13461" s="109">
        <v>6036.963326141823</v>
      </c>
      <c r="E13461" s="109">
        <v>278803.4615616154</v>
      </c>
    </row>
    <row r="13462" spans="1:5" x14ac:dyDescent="0.35">
      <c r="A13462" s="107" t="s">
        <v>5</v>
      </c>
      <c r="B13462" s="107" t="s">
        <v>133</v>
      </c>
      <c r="C13462" s="110">
        <v>9</v>
      </c>
      <c r="D13462" s="109">
        <v>7342.2817128202914</v>
      </c>
      <c r="E13462" s="109">
        <v>293657.79136866343</v>
      </c>
    </row>
    <row r="13463" spans="1:5" x14ac:dyDescent="0.35">
      <c r="A13463" s="107" t="s">
        <v>5</v>
      </c>
      <c r="B13463" s="107" t="s">
        <v>133</v>
      </c>
      <c r="C13463" s="110">
        <v>10</v>
      </c>
      <c r="D13463" s="109">
        <v>7773.6634518019409</v>
      </c>
      <c r="E13463" s="109">
        <v>81823.569870796913</v>
      </c>
    </row>
    <row r="13464" spans="1:5" x14ac:dyDescent="0.35">
      <c r="A13464" s="107" t="s">
        <v>5</v>
      </c>
      <c r="B13464" s="107" t="s">
        <v>133</v>
      </c>
      <c r="C13464" s="110">
        <v>11</v>
      </c>
      <c r="D13464" s="109">
        <v>7690.2139103579657</v>
      </c>
      <c r="E13464" s="109">
        <v>37890.47522041724</v>
      </c>
    </row>
    <row r="13465" spans="1:5" x14ac:dyDescent="0.35">
      <c r="A13465" s="107" t="s">
        <v>5</v>
      </c>
      <c r="B13465" s="107" t="s">
        <v>133</v>
      </c>
      <c r="C13465" s="110">
        <v>12</v>
      </c>
      <c r="D13465" s="109">
        <v>8781.1003428714557</v>
      </c>
      <c r="E13465" s="109">
        <v>59224.043437449858</v>
      </c>
    </row>
    <row r="13466" spans="1:5" x14ac:dyDescent="0.35">
      <c r="A13466" s="107" t="s">
        <v>5</v>
      </c>
      <c r="B13466" s="107" t="s">
        <v>132</v>
      </c>
      <c r="C13466" s="110">
        <v>1</v>
      </c>
      <c r="D13466" s="109">
        <v>925.86122075844594</v>
      </c>
      <c r="E13466" s="109">
        <v>66327.776250078707</v>
      </c>
    </row>
    <row r="13467" spans="1:5" x14ac:dyDescent="0.35">
      <c r="A13467" s="107" t="s">
        <v>5</v>
      </c>
      <c r="B13467" s="107" t="s">
        <v>132</v>
      </c>
      <c r="C13467" s="110">
        <v>2</v>
      </c>
      <c r="D13467" s="109">
        <v>740.60579547131533</v>
      </c>
      <c r="E13467" s="109">
        <v>50690.994339938217</v>
      </c>
    </row>
    <row r="13468" spans="1:5" x14ac:dyDescent="0.35">
      <c r="A13468" s="107" t="s">
        <v>5</v>
      </c>
      <c r="B13468" s="107" t="s">
        <v>132</v>
      </c>
      <c r="C13468" s="110">
        <v>3</v>
      </c>
      <c r="D13468" s="109">
        <v>671.88079401885591</v>
      </c>
      <c r="E13468" s="109">
        <v>47820.080574528743</v>
      </c>
    </row>
    <row r="13469" spans="1:5" x14ac:dyDescent="0.35">
      <c r="A13469" s="107" t="s">
        <v>5</v>
      </c>
      <c r="B13469" s="107" t="s">
        <v>132</v>
      </c>
      <c r="C13469" s="110">
        <v>4</v>
      </c>
      <c r="D13469" s="109">
        <v>440.58326083415358</v>
      </c>
      <c r="E13469" s="109">
        <v>29253.467669904581</v>
      </c>
    </row>
    <row r="13470" spans="1:5" x14ac:dyDescent="0.35">
      <c r="A13470" s="107" t="s">
        <v>5</v>
      </c>
      <c r="B13470" s="107" t="s">
        <v>132</v>
      </c>
      <c r="C13470" s="110">
        <v>5</v>
      </c>
      <c r="D13470" s="109">
        <v>236.83770387743371</v>
      </c>
      <c r="E13470" s="109">
        <v>16095.607406649009</v>
      </c>
    </row>
    <row r="13471" spans="1:5" x14ac:dyDescent="0.35">
      <c r="A13471" s="107" t="s">
        <v>5</v>
      </c>
      <c r="B13471" s="107" t="s">
        <v>132</v>
      </c>
      <c r="C13471" s="110">
        <v>6</v>
      </c>
      <c r="D13471" s="109">
        <v>163.1705825503638</v>
      </c>
      <c r="E13471" s="109">
        <v>10356.371663733271</v>
      </c>
    </row>
    <row r="13472" spans="1:5" x14ac:dyDescent="0.35">
      <c r="A13472" s="107" t="s">
        <v>5</v>
      </c>
      <c r="B13472" s="107" t="s">
        <v>132</v>
      </c>
      <c r="C13472" s="110">
        <v>7</v>
      </c>
      <c r="D13472" s="109">
        <v>236.4794082914637</v>
      </c>
      <c r="E13472" s="109">
        <v>14246.09167353874</v>
      </c>
    </row>
    <row r="13473" spans="1:5" x14ac:dyDescent="0.35">
      <c r="A13473" s="107" t="s">
        <v>5</v>
      </c>
      <c r="B13473" s="107" t="s">
        <v>132</v>
      </c>
      <c r="C13473" s="110">
        <v>8</v>
      </c>
      <c r="D13473" s="109">
        <v>364.83004112941848</v>
      </c>
      <c r="E13473" s="109">
        <v>22205.54130657285</v>
      </c>
    </row>
    <row r="13474" spans="1:5" x14ac:dyDescent="0.35">
      <c r="A13474" s="107" t="s">
        <v>5</v>
      </c>
      <c r="B13474" s="107" t="s">
        <v>132</v>
      </c>
      <c r="C13474" s="110">
        <v>9</v>
      </c>
      <c r="D13474" s="109">
        <v>530.38790345666655</v>
      </c>
      <c r="E13474" s="109">
        <v>28300.017711713252</v>
      </c>
    </row>
    <row r="13475" spans="1:5" x14ac:dyDescent="0.35">
      <c r="A13475" s="107" t="s">
        <v>5</v>
      </c>
      <c r="B13475" s="107" t="s">
        <v>132</v>
      </c>
      <c r="C13475" s="110">
        <v>10</v>
      </c>
      <c r="D13475" s="109">
        <v>697.81001051249086</v>
      </c>
      <c r="E13475" s="109">
        <v>9072.7788223756306</v>
      </c>
    </row>
    <row r="13476" spans="1:5" x14ac:dyDescent="0.35">
      <c r="A13476" s="107" t="s">
        <v>5</v>
      </c>
      <c r="B13476" s="107" t="s">
        <v>132</v>
      </c>
      <c r="C13476" s="110">
        <v>11</v>
      </c>
      <c r="D13476" s="109">
        <v>756.3746030367322</v>
      </c>
      <c r="E13476" s="109">
        <v>5624.5832356105657</v>
      </c>
    </row>
    <row r="13477" spans="1:5" x14ac:dyDescent="0.35">
      <c r="A13477" s="107" t="s">
        <v>5</v>
      </c>
      <c r="B13477" s="107" t="s">
        <v>132</v>
      </c>
      <c r="C13477" s="110">
        <v>12</v>
      </c>
      <c r="D13477" s="109">
        <v>890.24840686427274</v>
      </c>
      <c r="E13477" s="109">
        <v>8619.8864473921913</v>
      </c>
    </row>
    <row r="13478" spans="1:5" x14ac:dyDescent="0.35">
      <c r="A13478" s="107" t="s">
        <v>5</v>
      </c>
      <c r="B13478" s="107" t="s">
        <v>131</v>
      </c>
      <c r="C13478" s="110">
        <v>1</v>
      </c>
      <c r="D13478" s="109">
        <v>689.63264235155759</v>
      </c>
      <c r="E13478" s="109">
        <v>53888.650569885613</v>
      </c>
    </row>
    <row r="13479" spans="1:5" x14ac:dyDescent="0.35">
      <c r="A13479" s="107" t="s">
        <v>5</v>
      </c>
      <c r="B13479" s="107" t="s">
        <v>131</v>
      </c>
      <c r="C13479" s="110">
        <v>2</v>
      </c>
      <c r="D13479" s="109">
        <v>632.12446396958364</v>
      </c>
      <c r="E13479" s="109">
        <v>47323.21684171426</v>
      </c>
    </row>
    <row r="13480" spans="1:5" x14ac:dyDescent="0.35">
      <c r="A13480" s="107" t="s">
        <v>5</v>
      </c>
      <c r="B13480" s="107" t="s">
        <v>131</v>
      </c>
      <c r="C13480" s="110">
        <v>3</v>
      </c>
      <c r="D13480" s="109">
        <v>605.40057249080746</v>
      </c>
      <c r="E13480" s="109">
        <v>47944.982354497559</v>
      </c>
    </row>
    <row r="13481" spans="1:5" x14ac:dyDescent="0.35">
      <c r="A13481" s="107" t="s">
        <v>5</v>
      </c>
      <c r="B13481" s="107" t="s">
        <v>131</v>
      </c>
      <c r="C13481" s="110">
        <v>4</v>
      </c>
      <c r="D13481" s="109">
        <v>342.05157582064669</v>
      </c>
      <c r="E13481" s="109">
        <v>24942.540330592659</v>
      </c>
    </row>
    <row r="13482" spans="1:5" x14ac:dyDescent="0.35">
      <c r="A13482" s="107" t="s">
        <v>5</v>
      </c>
      <c r="B13482" s="107" t="s">
        <v>131</v>
      </c>
      <c r="C13482" s="110">
        <v>5</v>
      </c>
      <c r="D13482" s="109">
        <v>264.80145176012809</v>
      </c>
      <c r="E13482" s="109">
        <v>19970.749681113572</v>
      </c>
    </row>
    <row r="13483" spans="1:5" x14ac:dyDescent="0.35">
      <c r="A13483" s="107" t="s">
        <v>5</v>
      </c>
      <c r="B13483" s="107" t="s">
        <v>131</v>
      </c>
      <c r="C13483" s="110">
        <v>6</v>
      </c>
      <c r="D13483" s="109">
        <v>240.53083486739709</v>
      </c>
      <c r="E13483" s="109">
        <v>16369.297723733111</v>
      </c>
    </row>
    <row r="13484" spans="1:5" x14ac:dyDescent="0.35">
      <c r="A13484" s="107" t="s">
        <v>5</v>
      </c>
      <c r="B13484" s="107" t="s">
        <v>131</v>
      </c>
      <c r="C13484" s="110">
        <v>7</v>
      </c>
      <c r="D13484" s="109">
        <v>318.0987209729638</v>
      </c>
      <c r="E13484" s="109">
        <v>20045.646074320441</v>
      </c>
    </row>
    <row r="13485" spans="1:5" x14ac:dyDescent="0.35">
      <c r="A13485" s="107" t="s">
        <v>5</v>
      </c>
      <c r="B13485" s="107" t="s">
        <v>131</v>
      </c>
      <c r="C13485" s="110">
        <v>8</v>
      </c>
      <c r="D13485" s="109">
        <v>448.13243179814509</v>
      </c>
      <c r="E13485" s="109">
        <v>28696.595340952219</v>
      </c>
    </row>
    <row r="13486" spans="1:5" x14ac:dyDescent="0.35">
      <c r="A13486" s="107" t="s">
        <v>5</v>
      </c>
      <c r="B13486" s="107" t="s">
        <v>131</v>
      </c>
      <c r="C13486" s="110">
        <v>9</v>
      </c>
      <c r="D13486" s="109">
        <v>500.33308137327532</v>
      </c>
      <c r="E13486" s="109">
        <v>27128.96820131921</v>
      </c>
    </row>
    <row r="13487" spans="1:5" x14ac:dyDescent="0.35">
      <c r="A13487" s="107" t="s">
        <v>5</v>
      </c>
      <c r="B13487" s="107" t="s">
        <v>131</v>
      </c>
      <c r="C13487" s="110">
        <v>10</v>
      </c>
      <c r="D13487" s="109">
        <v>414.38642565097871</v>
      </c>
      <c r="E13487" s="109">
        <v>5662.1868207272246</v>
      </c>
    </row>
    <row r="13488" spans="1:5" x14ac:dyDescent="0.35">
      <c r="A13488" s="107" t="s">
        <v>5</v>
      </c>
      <c r="B13488" s="107" t="s">
        <v>131</v>
      </c>
      <c r="C13488" s="110">
        <v>11</v>
      </c>
      <c r="D13488" s="109">
        <v>646.6394561586078</v>
      </c>
      <c r="E13488" s="109">
        <v>3903.692106267823</v>
      </c>
    </row>
    <row r="13489" spans="1:5" x14ac:dyDescent="0.35">
      <c r="A13489" s="107" t="s">
        <v>5</v>
      </c>
      <c r="B13489" s="107" t="s">
        <v>131</v>
      </c>
      <c r="C13489" s="110">
        <v>12</v>
      </c>
      <c r="D13489" s="109">
        <v>688.87348433195143</v>
      </c>
      <c r="E13489" s="109">
        <v>6288.8760898016553</v>
      </c>
    </row>
    <row r="13490" spans="1:5" x14ac:dyDescent="0.35">
      <c r="A13490" s="107" t="s">
        <v>5</v>
      </c>
      <c r="B13490" s="107" t="s">
        <v>130</v>
      </c>
      <c r="C13490" s="110">
        <v>1</v>
      </c>
      <c r="D13490" s="109">
        <v>742.98390795209457</v>
      </c>
      <c r="E13490" s="109">
        <v>54821.932064883957</v>
      </c>
    </row>
    <row r="13491" spans="1:5" x14ac:dyDescent="0.35">
      <c r="A13491" s="107" t="s">
        <v>5</v>
      </c>
      <c r="B13491" s="107" t="s">
        <v>130</v>
      </c>
      <c r="C13491" s="110">
        <v>2</v>
      </c>
      <c r="D13491" s="109">
        <v>639.12681940590562</v>
      </c>
      <c r="E13491" s="109">
        <v>45164.818376857816</v>
      </c>
    </row>
    <row r="13492" spans="1:5" x14ac:dyDescent="0.35">
      <c r="A13492" s="107" t="s">
        <v>5</v>
      </c>
      <c r="B13492" s="107" t="s">
        <v>130</v>
      </c>
      <c r="C13492" s="110">
        <v>3</v>
      </c>
      <c r="D13492" s="109">
        <v>545.05685438472301</v>
      </c>
      <c r="E13492" s="109">
        <v>40333.149047407533</v>
      </c>
    </row>
    <row r="13493" spans="1:5" x14ac:dyDescent="0.35">
      <c r="A13493" s="107" t="s">
        <v>5</v>
      </c>
      <c r="B13493" s="107" t="s">
        <v>130</v>
      </c>
      <c r="C13493" s="110">
        <v>4</v>
      </c>
      <c r="D13493" s="109">
        <v>397.73548040928108</v>
      </c>
      <c r="E13493" s="109">
        <v>27317.776591436112</v>
      </c>
    </row>
    <row r="13494" spans="1:5" x14ac:dyDescent="0.35">
      <c r="A13494" s="107" t="s">
        <v>5</v>
      </c>
      <c r="B13494" s="107" t="s">
        <v>130</v>
      </c>
      <c r="C13494" s="110">
        <v>5</v>
      </c>
      <c r="D13494" s="109">
        <v>306.59640515016412</v>
      </c>
      <c r="E13494" s="109">
        <v>21568.315118746981</v>
      </c>
    </row>
    <row r="13495" spans="1:5" x14ac:dyDescent="0.35">
      <c r="A13495" s="107" t="s">
        <v>5</v>
      </c>
      <c r="B13495" s="107" t="s">
        <v>130</v>
      </c>
      <c r="C13495" s="110">
        <v>6</v>
      </c>
      <c r="D13495" s="109">
        <v>207.8886240740247</v>
      </c>
      <c r="E13495" s="109">
        <v>13429.73918984501</v>
      </c>
    </row>
    <row r="13496" spans="1:5" x14ac:dyDescent="0.35">
      <c r="A13496" s="107" t="s">
        <v>5</v>
      </c>
      <c r="B13496" s="107" t="s">
        <v>130</v>
      </c>
      <c r="C13496" s="110">
        <v>7</v>
      </c>
      <c r="D13496" s="109">
        <v>287.06902738560223</v>
      </c>
      <c r="E13496" s="109">
        <v>17320.872487446191</v>
      </c>
    </row>
    <row r="13497" spans="1:5" x14ac:dyDescent="0.35">
      <c r="A13497" s="107" t="s">
        <v>5</v>
      </c>
      <c r="B13497" s="107" t="s">
        <v>130</v>
      </c>
      <c r="C13497" s="110">
        <v>8</v>
      </c>
      <c r="D13497" s="109">
        <v>391.83046128306768</v>
      </c>
      <c r="E13497" s="109">
        <v>23987.801432651009</v>
      </c>
    </row>
    <row r="13498" spans="1:5" x14ac:dyDescent="0.35">
      <c r="A13498" s="107" t="s">
        <v>5</v>
      </c>
      <c r="B13498" s="107" t="s">
        <v>130</v>
      </c>
      <c r="C13498" s="110">
        <v>9</v>
      </c>
      <c r="D13498" s="109">
        <v>515.59384572673196</v>
      </c>
      <c r="E13498" s="109">
        <v>27311.36139401816</v>
      </c>
    </row>
    <row r="13499" spans="1:5" x14ac:dyDescent="0.35">
      <c r="A13499" s="107" t="s">
        <v>5</v>
      </c>
      <c r="B13499" s="107" t="s">
        <v>130</v>
      </c>
      <c r="C13499" s="110">
        <v>10</v>
      </c>
      <c r="D13499" s="109">
        <v>503.17002069787691</v>
      </c>
      <c r="E13499" s="109">
        <v>7021.7250564367769</v>
      </c>
    </row>
    <row r="13500" spans="1:5" x14ac:dyDescent="0.35">
      <c r="A13500" s="107" t="s">
        <v>5</v>
      </c>
      <c r="B13500" s="107" t="s">
        <v>130</v>
      </c>
      <c r="C13500" s="110">
        <v>11</v>
      </c>
      <c r="D13500" s="109">
        <v>496.77853581181029</v>
      </c>
      <c r="E13500" s="109">
        <v>3284.3149089096369</v>
      </c>
    </row>
    <row r="13501" spans="1:5" x14ac:dyDescent="0.35">
      <c r="A13501" s="107" t="s">
        <v>5</v>
      </c>
      <c r="B13501" s="107" t="s">
        <v>130</v>
      </c>
      <c r="C13501" s="110">
        <v>12</v>
      </c>
      <c r="D13501" s="109">
        <v>636.21765083564605</v>
      </c>
      <c r="E13501" s="109">
        <v>5461.2522273663171</v>
      </c>
    </row>
    <row r="13502" spans="1:5" x14ac:dyDescent="0.35">
      <c r="A13502" s="107" t="s">
        <v>5</v>
      </c>
      <c r="B13502" s="107" t="s">
        <v>129</v>
      </c>
      <c r="C13502" s="110">
        <v>1</v>
      </c>
      <c r="D13502" s="109">
        <v>728.62233694819838</v>
      </c>
      <c r="E13502" s="109">
        <v>56995.834382835703</v>
      </c>
    </row>
    <row r="13503" spans="1:5" x14ac:dyDescent="0.35">
      <c r="A13503" s="107" t="s">
        <v>5</v>
      </c>
      <c r="B13503" s="107" t="s">
        <v>129</v>
      </c>
      <c r="C13503" s="110">
        <v>2</v>
      </c>
      <c r="D13503" s="109">
        <v>558.51209195631372</v>
      </c>
      <c r="E13503" s="109">
        <v>41848.260019388159</v>
      </c>
    </row>
    <row r="13504" spans="1:5" x14ac:dyDescent="0.35">
      <c r="A13504" s="107" t="s">
        <v>5</v>
      </c>
      <c r="B13504" s="107" t="s">
        <v>129</v>
      </c>
      <c r="C13504" s="110">
        <v>3</v>
      </c>
      <c r="D13504" s="109">
        <v>454.37529950605028</v>
      </c>
      <c r="E13504" s="109">
        <v>36005.558977342931</v>
      </c>
    </row>
    <row r="13505" spans="1:5" x14ac:dyDescent="0.35">
      <c r="A13505" s="107" t="s">
        <v>5</v>
      </c>
      <c r="B13505" s="107" t="s">
        <v>129</v>
      </c>
      <c r="C13505" s="110">
        <v>4</v>
      </c>
      <c r="D13505" s="109">
        <v>405.78021798023002</v>
      </c>
      <c r="E13505" s="109">
        <v>29628.591502065621</v>
      </c>
    </row>
    <row r="13506" spans="1:5" x14ac:dyDescent="0.35">
      <c r="A13506" s="107" t="s">
        <v>5</v>
      </c>
      <c r="B13506" s="107" t="s">
        <v>129</v>
      </c>
      <c r="C13506" s="110">
        <v>5</v>
      </c>
      <c r="D13506" s="109">
        <v>282.98888170224251</v>
      </c>
      <c r="E13506" s="109">
        <v>21300.254392571951</v>
      </c>
    </row>
    <row r="13507" spans="1:5" x14ac:dyDescent="0.35">
      <c r="A13507" s="107" t="s">
        <v>5</v>
      </c>
      <c r="B13507" s="107" t="s">
        <v>129</v>
      </c>
      <c r="C13507" s="110">
        <v>6</v>
      </c>
      <c r="D13507" s="109">
        <v>196.22016623185439</v>
      </c>
      <c r="E13507" s="109">
        <v>13226.46333121231</v>
      </c>
    </row>
    <row r="13508" spans="1:5" x14ac:dyDescent="0.35">
      <c r="A13508" s="107" t="s">
        <v>5</v>
      </c>
      <c r="B13508" s="107" t="s">
        <v>129</v>
      </c>
      <c r="C13508" s="110">
        <v>7</v>
      </c>
      <c r="D13508" s="109">
        <v>275.94746285988128</v>
      </c>
      <c r="E13508" s="109">
        <v>17203.231271404638</v>
      </c>
    </row>
    <row r="13509" spans="1:5" x14ac:dyDescent="0.35">
      <c r="A13509" s="107" t="s">
        <v>5</v>
      </c>
      <c r="B13509" s="107" t="s">
        <v>129</v>
      </c>
      <c r="C13509" s="110">
        <v>8</v>
      </c>
      <c r="D13509" s="109">
        <v>389.83076736021633</v>
      </c>
      <c r="E13509" s="109">
        <v>24740.129291658512</v>
      </c>
    </row>
    <row r="13510" spans="1:5" x14ac:dyDescent="0.35">
      <c r="A13510" s="107" t="s">
        <v>5</v>
      </c>
      <c r="B13510" s="107" t="s">
        <v>129</v>
      </c>
      <c r="C13510" s="110">
        <v>9</v>
      </c>
      <c r="D13510" s="109">
        <v>518.26975066017542</v>
      </c>
      <c r="E13510" s="109">
        <v>27865.306591357581</v>
      </c>
    </row>
    <row r="13511" spans="1:5" x14ac:dyDescent="0.35">
      <c r="A13511" s="107" t="s">
        <v>5</v>
      </c>
      <c r="B13511" s="107" t="s">
        <v>129</v>
      </c>
      <c r="C13511" s="110">
        <v>10</v>
      </c>
      <c r="D13511" s="109">
        <v>629.16790457503134</v>
      </c>
      <c r="E13511" s="109">
        <v>8074.9008841435352</v>
      </c>
    </row>
    <row r="13512" spans="1:5" x14ac:dyDescent="0.35">
      <c r="A13512" s="107" t="s">
        <v>5</v>
      </c>
      <c r="B13512" s="107" t="s">
        <v>129</v>
      </c>
      <c r="C13512" s="110">
        <v>11</v>
      </c>
      <c r="D13512" s="109">
        <v>665.64005301602617</v>
      </c>
      <c r="E13512" s="109">
        <v>4066.5788321250839</v>
      </c>
    </row>
    <row r="13513" spans="1:5" x14ac:dyDescent="0.35">
      <c r="A13513" s="107" t="s">
        <v>5</v>
      </c>
      <c r="B13513" s="107" t="s">
        <v>129</v>
      </c>
      <c r="C13513" s="110">
        <v>12</v>
      </c>
      <c r="D13513" s="109">
        <v>742.2026322463206</v>
      </c>
      <c r="E13513" s="109">
        <v>6466.8910572472078</v>
      </c>
    </row>
    <row r="13514" spans="1:5" x14ac:dyDescent="0.35">
      <c r="A13514" s="107" t="s">
        <v>5</v>
      </c>
      <c r="B13514" s="107" t="s">
        <v>128</v>
      </c>
      <c r="C13514" s="110">
        <v>1</v>
      </c>
      <c r="D13514" s="109">
        <v>0</v>
      </c>
      <c r="E13514" s="109">
        <v>0</v>
      </c>
    </row>
    <row r="13515" spans="1:5" x14ac:dyDescent="0.35">
      <c r="A13515" s="107" t="s">
        <v>5</v>
      </c>
      <c r="B13515" s="107" t="s">
        <v>128</v>
      </c>
      <c r="C13515" s="110">
        <v>2</v>
      </c>
      <c r="D13515" s="109">
        <v>0</v>
      </c>
      <c r="E13515" s="109">
        <v>0</v>
      </c>
    </row>
    <row r="13516" spans="1:5" x14ac:dyDescent="0.35">
      <c r="A13516" s="107" t="s">
        <v>5</v>
      </c>
      <c r="B13516" s="107" t="s">
        <v>128</v>
      </c>
      <c r="C13516" s="110">
        <v>3</v>
      </c>
      <c r="D13516" s="109">
        <v>0</v>
      </c>
      <c r="E13516" s="109">
        <v>0</v>
      </c>
    </row>
    <row r="13517" spans="1:5" x14ac:dyDescent="0.35">
      <c r="A13517" s="107" t="s">
        <v>5</v>
      </c>
      <c r="B13517" s="107" t="s">
        <v>128</v>
      </c>
      <c r="C13517" s="110">
        <v>4</v>
      </c>
      <c r="D13517" s="109">
        <v>0</v>
      </c>
      <c r="E13517" s="109">
        <v>0</v>
      </c>
    </row>
    <row r="13518" spans="1:5" x14ac:dyDescent="0.35">
      <c r="A13518" s="107" t="s">
        <v>5</v>
      </c>
      <c r="B13518" s="107" t="s">
        <v>128</v>
      </c>
      <c r="C13518" s="110">
        <v>5</v>
      </c>
      <c r="D13518" s="109">
        <v>39508.788857538733</v>
      </c>
      <c r="E13518" s="109">
        <v>1251450.9780685259</v>
      </c>
    </row>
    <row r="13519" spans="1:5" x14ac:dyDescent="0.35">
      <c r="A13519" s="107" t="s">
        <v>5</v>
      </c>
      <c r="B13519" s="107" t="s">
        <v>128</v>
      </c>
      <c r="C13519" s="110">
        <v>6</v>
      </c>
      <c r="D13519" s="109">
        <v>35991.737013136117</v>
      </c>
      <c r="E13519" s="109">
        <v>1533356.6641659001</v>
      </c>
    </row>
    <row r="13520" spans="1:5" x14ac:dyDescent="0.35">
      <c r="A13520" s="107" t="s">
        <v>5</v>
      </c>
      <c r="B13520" s="107" t="s">
        <v>128</v>
      </c>
      <c r="C13520" s="110">
        <v>7</v>
      </c>
      <c r="D13520" s="109">
        <v>47576.221501851869</v>
      </c>
      <c r="E13520" s="109">
        <v>936709.44016467629</v>
      </c>
    </row>
    <row r="13521" spans="1:5" x14ac:dyDescent="0.35">
      <c r="A13521" s="107" t="s">
        <v>5</v>
      </c>
      <c r="B13521" s="107" t="s">
        <v>128</v>
      </c>
      <c r="C13521" s="110">
        <v>8</v>
      </c>
      <c r="D13521" s="109">
        <v>47256.479072082548</v>
      </c>
      <c r="E13521" s="109">
        <v>481710.10569569492</v>
      </c>
    </row>
    <row r="13522" spans="1:5" x14ac:dyDescent="0.35">
      <c r="A13522" s="107" t="s">
        <v>5</v>
      </c>
      <c r="B13522" s="107" t="s">
        <v>128</v>
      </c>
      <c r="C13522" s="110">
        <v>9</v>
      </c>
      <c r="D13522" s="109">
        <v>52192.359264896601</v>
      </c>
      <c r="E13522" s="109">
        <v>390811.48947230139</v>
      </c>
    </row>
    <row r="13523" spans="1:5" x14ac:dyDescent="0.35">
      <c r="A13523" s="107" t="s">
        <v>5</v>
      </c>
      <c r="B13523" s="107" t="s">
        <v>128</v>
      </c>
      <c r="C13523" s="110">
        <v>10</v>
      </c>
      <c r="D13523" s="109">
        <v>54058.651471925878</v>
      </c>
      <c r="E13523" s="109">
        <v>294954.37947819411</v>
      </c>
    </row>
    <row r="13524" spans="1:5" x14ac:dyDescent="0.35">
      <c r="A13524" s="107" t="s">
        <v>5</v>
      </c>
      <c r="B13524" s="107" t="s">
        <v>128</v>
      </c>
      <c r="C13524" s="110">
        <v>11</v>
      </c>
      <c r="D13524" s="109">
        <v>51913.40530299642</v>
      </c>
      <c r="E13524" s="109">
        <v>372906.39402379701</v>
      </c>
    </row>
    <row r="13525" spans="1:5" x14ac:dyDescent="0.35">
      <c r="A13525" s="107" t="s">
        <v>5</v>
      </c>
      <c r="B13525" s="107" t="s">
        <v>128</v>
      </c>
      <c r="C13525" s="110">
        <v>12</v>
      </c>
      <c r="D13525" s="109">
        <v>52270.402813505083</v>
      </c>
      <c r="E13525" s="109">
        <v>348999.99479479878</v>
      </c>
    </row>
    <row r="13526" spans="1:5" x14ac:dyDescent="0.35">
      <c r="A13526" s="107" t="s">
        <v>5</v>
      </c>
      <c r="B13526" s="107" t="s">
        <v>127</v>
      </c>
      <c r="C13526" s="110">
        <v>1</v>
      </c>
      <c r="D13526" s="109">
        <v>1928.121062336377</v>
      </c>
      <c r="E13526" s="109">
        <v>150992.04806728521</v>
      </c>
    </row>
    <row r="13527" spans="1:5" x14ac:dyDescent="0.35">
      <c r="A13527" s="107" t="s">
        <v>5</v>
      </c>
      <c r="B13527" s="107" t="s">
        <v>127</v>
      </c>
      <c r="C13527" s="110">
        <v>2</v>
      </c>
      <c r="D13527" s="109">
        <v>1725.5162509640311</v>
      </c>
      <c r="E13527" s="109">
        <v>129468.86366819141</v>
      </c>
    </row>
    <row r="13528" spans="1:5" x14ac:dyDescent="0.35">
      <c r="A13528" s="107" t="s">
        <v>5</v>
      </c>
      <c r="B13528" s="107" t="s">
        <v>127</v>
      </c>
      <c r="C13528" s="110">
        <v>3</v>
      </c>
      <c r="D13528" s="109">
        <v>1790.3879540612099</v>
      </c>
      <c r="E13528" s="109">
        <v>142113.5409238525</v>
      </c>
    </row>
    <row r="13529" spans="1:5" x14ac:dyDescent="0.35">
      <c r="A13529" s="107" t="s">
        <v>5</v>
      </c>
      <c r="B13529" s="107" t="s">
        <v>127</v>
      </c>
      <c r="C13529" s="110">
        <v>4</v>
      </c>
      <c r="D13529" s="109">
        <v>1487.8194637083379</v>
      </c>
      <c r="E13529" s="109">
        <v>108804.08690954289</v>
      </c>
    </row>
    <row r="13530" spans="1:5" x14ac:dyDescent="0.35">
      <c r="A13530" s="107" t="s">
        <v>5</v>
      </c>
      <c r="B13530" s="107" t="s">
        <v>127</v>
      </c>
      <c r="C13530" s="110">
        <v>5</v>
      </c>
      <c r="D13530" s="109">
        <v>1163.4472277534151</v>
      </c>
      <c r="E13530" s="109">
        <v>87445.199503585914</v>
      </c>
    </row>
    <row r="13531" spans="1:5" x14ac:dyDescent="0.35">
      <c r="A13531" s="107" t="s">
        <v>5</v>
      </c>
      <c r="B13531" s="107" t="s">
        <v>127</v>
      </c>
      <c r="C13531" s="110">
        <v>6</v>
      </c>
      <c r="D13531" s="109">
        <v>953.49122804693559</v>
      </c>
      <c r="E13531" s="109">
        <v>63781.427737027137</v>
      </c>
    </row>
    <row r="13532" spans="1:5" x14ac:dyDescent="0.35">
      <c r="A13532" s="107" t="s">
        <v>5</v>
      </c>
      <c r="B13532" s="107" t="s">
        <v>127</v>
      </c>
      <c r="C13532" s="110">
        <v>7</v>
      </c>
      <c r="D13532" s="109">
        <v>966.82191110415636</v>
      </c>
      <c r="E13532" s="109">
        <v>59874.179165082249</v>
      </c>
    </row>
    <row r="13533" spans="1:5" x14ac:dyDescent="0.35">
      <c r="A13533" s="107" t="s">
        <v>5</v>
      </c>
      <c r="B13533" s="107" t="s">
        <v>127</v>
      </c>
      <c r="C13533" s="110">
        <v>8</v>
      </c>
      <c r="D13533" s="109">
        <v>1272.239806276647</v>
      </c>
      <c r="E13533" s="109">
        <v>80229.183621968186</v>
      </c>
    </row>
    <row r="13534" spans="1:5" x14ac:dyDescent="0.35">
      <c r="A13534" s="107" t="s">
        <v>5</v>
      </c>
      <c r="B13534" s="107" t="s">
        <v>127</v>
      </c>
      <c r="C13534" s="110">
        <v>9</v>
      </c>
      <c r="D13534" s="109">
        <v>1605.074737252766</v>
      </c>
      <c r="E13534" s="109">
        <v>85908.458272956239</v>
      </c>
    </row>
    <row r="13535" spans="1:5" x14ac:dyDescent="0.35">
      <c r="A13535" s="107" t="s">
        <v>5</v>
      </c>
      <c r="B13535" s="107" t="s">
        <v>127</v>
      </c>
      <c r="C13535" s="110">
        <v>10</v>
      </c>
      <c r="D13535" s="109">
        <v>1781.8867067472249</v>
      </c>
      <c r="E13535" s="109">
        <v>20499.763000898241</v>
      </c>
    </row>
    <row r="13536" spans="1:5" x14ac:dyDescent="0.35">
      <c r="A13536" s="107" t="s">
        <v>5</v>
      </c>
      <c r="B13536" s="107" t="s">
        <v>127</v>
      </c>
      <c r="C13536" s="110">
        <v>11</v>
      </c>
      <c r="D13536" s="109">
        <v>1622.584134642138</v>
      </c>
      <c r="E13536" s="109">
        <v>4315.5783590611936</v>
      </c>
    </row>
    <row r="13537" spans="1:5" x14ac:dyDescent="0.35">
      <c r="A13537" s="107" t="s">
        <v>5</v>
      </c>
      <c r="B13537" s="107" t="s">
        <v>127</v>
      </c>
      <c r="C13537" s="110">
        <v>12</v>
      </c>
      <c r="D13537" s="109">
        <v>2008.964243211004</v>
      </c>
      <c r="E13537" s="109">
        <v>9442.597377326967</v>
      </c>
    </row>
    <row r="13538" spans="1:5" x14ac:dyDescent="0.35">
      <c r="A13538" s="107" t="s">
        <v>5</v>
      </c>
      <c r="B13538" s="107" t="s">
        <v>102</v>
      </c>
      <c r="C13538" s="110">
        <v>1</v>
      </c>
      <c r="D13538" s="109">
        <v>2501.0399942845102</v>
      </c>
      <c r="E13538" s="109">
        <v>188221.3465558684</v>
      </c>
    </row>
    <row r="13539" spans="1:5" x14ac:dyDescent="0.35">
      <c r="A13539" s="107" t="s">
        <v>5</v>
      </c>
      <c r="B13539" s="107" t="s">
        <v>102</v>
      </c>
      <c r="C13539" s="110">
        <v>2</v>
      </c>
      <c r="D13539" s="109">
        <v>551.75998534262146</v>
      </c>
      <c r="E13539" s="109">
        <v>42869.717964057323</v>
      </c>
    </row>
    <row r="13540" spans="1:5" x14ac:dyDescent="0.35">
      <c r="A13540" s="107" t="s">
        <v>5</v>
      </c>
      <c r="B13540" s="107" t="s">
        <v>102</v>
      </c>
      <c r="C13540" s="110">
        <v>3</v>
      </c>
      <c r="D13540" s="109">
        <v>586.79999554157257</v>
      </c>
      <c r="E13540" s="109">
        <v>46858.567440438906</v>
      </c>
    </row>
    <row r="13541" spans="1:5" x14ac:dyDescent="0.35">
      <c r="A13541" s="107" t="s">
        <v>5</v>
      </c>
      <c r="B13541" s="107" t="s">
        <v>102</v>
      </c>
      <c r="C13541" s="110">
        <v>4</v>
      </c>
      <c r="D13541" s="109">
        <v>2689.135348617991</v>
      </c>
      <c r="E13541" s="109">
        <v>190004.51478316201</v>
      </c>
    </row>
    <row r="13542" spans="1:5" x14ac:dyDescent="0.35">
      <c r="A13542" s="107" t="s">
        <v>5</v>
      </c>
      <c r="B13542" s="107" t="s">
        <v>102</v>
      </c>
      <c r="C13542" s="110">
        <v>5</v>
      </c>
      <c r="D13542" s="109">
        <v>3765.3600308150039</v>
      </c>
      <c r="E13542" s="109">
        <v>273318.29219894891</v>
      </c>
    </row>
    <row r="13543" spans="1:5" x14ac:dyDescent="0.35">
      <c r="A13543" s="107" t="s">
        <v>5</v>
      </c>
      <c r="B13543" s="107" t="s">
        <v>102</v>
      </c>
      <c r="C13543" s="110">
        <v>6</v>
      </c>
      <c r="D13543" s="109">
        <v>4310.8401565253707</v>
      </c>
      <c r="E13543" s="109">
        <v>264349.90408534743</v>
      </c>
    </row>
    <row r="13544" spans="1:5" x14ac:dyDescent="0.35">
      <c r="A13544" s="107" t="s">
        <v>5</v>
      </c>
      <c r="B13544" s="107" t="s">
        <v>102</v>
      </c>
      <c r="C13544" s="110">
        <v>7</v>
      </c>
      <c r="D13544" s="109">
        <v>4453.8002406805736</v>
      </c>
      <c r="E13544" s="109">
        <v>255172.62171716709</v>
      </c>
    </row>
    <row r="13545" spans="1:5" x14ac:dyDescent="0.35">
      <c r="A13545" s="107" t="s">
        <v>5</v>
      </c>
      <c r="B13545" s="107" t="s">
        <v>102</v>
      </c>
      <c r="C13545" s="110">
        <v>8</v>
      </c>
      <c r="D13545" s="109">
        <v>4462.000164717434</v>
      </c>
      <c r="E13545" s="109">
        <v>270032.51059168688</v>
      </c>
    </row>
    <row r="13546" spans="1:5" x14ac:dyDescent="0.35">
      <c r="A13546" s="107" t="s">
        <v>5</v>
      </c>
      <c r="B13546" s="107" t="s">
        <v>102</v>
      </c>
      <c r="C13546" s="110">
        <v>9</v>
      </c>
      <c r="D13546" s="109">
        <v>4223.7600580751887</v>
      </c>
      <c r="E13546" s="109">
        <v>225764.59285499051</v>
      </c>
    </row>
    <row r="13547" spans="1:5" x14ac:dyDescent="0.35">
      <c r="A13547" s="107" t="s">
        <v>5</v>
      </c>
      <c r="B13547" s="107" t="s">
        <v>102</v>
      </c>
      <c r="C13547" s="110">
        <v>10</v>
      </c>
      <c r="D13547" s="109">
        <v>4123.2133998425788</v>
      </c>
      <c r="E13547" s="109">
        <v>93835.059956967714</v>
      </c>
    </row>
    <row r="13548" spans="1:5" x14ac:dyDescent="0.35">
      <c r="A13548" s="107" t="s">
        <v>5</v>
      </c>
      <c r="B13548" s="107" t="s">
        <v>102</v>
      </c>
      <c r="C13548" s="110">
        <v>11</v>
      </c>
      <c r="D13548" s="109">
        <v>2736.5926305046942</v>
      </c>
      <c r="E13548" s="109">
        <v>41144.650644006309</v>
      </c>
    </row>
    <row r="13549" spans="1:5" x14ac:dyDescent="0.35">
      <c r="A13549" s="107" t="s">
        <v>5</v>
      </c>
      <c r="B13549" s="107" t="s">
        <v>102</v>
      </c>
      <c r="C13549" s="110">
        <v>12</v>
      </c>
      <c r="D13549" s="109">
        <v>3333.154486006194</v>
      </c>
      <c r="E13549" s="109">
        <v>38638.512196164411</v>
      </c>
    </row>
    <row r="13550" spans="1:5" x14ac:dyDescent="0.35">
      <c r="A13550" s="107" t="s">
        <v>5</v>
      </c>
      <c r="B13550" s="107" t="s">
        <v>126</v>
      </c>
      <c r="C13550" s="110">
        <v>1</v>
      </c>
      <c r="D13550" s="109">
        <v>6424.8684002688287</v>
      </c>
      <c r="E13550" s="109">
        <v>81369.736403786155</v>
      </c>
    </row>
    <row r="13551" spans="1:5" x14ac:dyDescent="0.35">
      <c r="A13551" s="107" t="s">
        <v>5</v>
      </c>
      <c r="B13551" s="107" t="s">
        <v>126</v>
      </c>
      <c r="C13551" s="110">
        <v>2</v>
      </c>
      <c r="D13551" s="109">
        <v>4099.7852830706379</v>
      </c>
      <c r="E13551" s="109">
        <v>27706.237198547631</v>
      </c>
    </row>
    <row r="13552" spans="1:5" x14ac:dyDescent="0.35">
      <c r="A13552" s="107" t="s">
        <v>5</v>
      </c>
      <c r="B13552" s="107" t="s">
        <v>126</v>
      </c>
      <c r="C13552" s="110">
        <v>3</v>
      </c>
      <c r="D13552" s="109">
        <v>5338.532247011949</v>
      </c>
      <c r="E13552" s="109">
        <v>33365.240455105988</v>
      </c>
    </row>
    <row r="13553" spans="1:5" x14ac:dyDescent="0.35">
      <c r="A13553" s="107" t="s">
        <v>5</v>
      </c>
      <c r="B13553" s="107" t="s">
        <v>126</v>
      </c>
      <c r="C13553" s="110">
        <v>4</v>
      </c>
      <c r="D13553" s="109">
        <v>4747.0972536310237</v>
      </c>
      <c r="E13553" s="109">
        <v>44464.36530975737</v>
      </c>
    </row>
    <row r="13554" spans="1:5" x14ac:dyDescent="0.35">
      <c r="A13554" s="107" t="s">
        <v>5</v>
      </c>
      <c r="B13554" s="107" t="s">
        <v>126</v>
      </c>
      <c r="C13554" s="110">
        <v>5</v>
      </c>
      <c r="D13554" s="109">
        <v>4282.725961562066</v>
      </c>
      <c r="E13554" s="109">
        <v>45465.243540662101</v>
      </c>
    </row>
    <row r="13555" spans="1:5" x14ac:dyDescent="0.35">
      <c r="A13555" s="107" t="s">
        <v>5</v>
      </c>
      <c r="B13555" s="107" t="s">
        <v>126</v>
      </c>
      <c r="C13555" s="110">
        <v>6</v>
      </c>
      <c r="D13555" s="109">
        <v>4210.5191206841118</v>
      </c>
      <c r="E13555" s="109">
        <v>138323.81390390181</v>
      </c>
    </row>
    <row r="13556" spans="1:5" x14ac:dyDescent="0.35">
      <c r="A13556" s="107" t="s">
        <v>5</v>
      </c>
      <c r="B13556" s="107" t="s">
        <v>126</v>
      </c>
      <c r="C13556" s="110">
        <v>7</v>
      </c>
      <c r="D13556" s="109">
        <v>3495.4346511952108</v>
      </c>
      <c r="E13556" s="109">
        <v>31050.10226459926</v>
      </c>
    </row>
    <row r="13557" spans="1:5" x14ac:dyDescent="0.35">
      <c r="A13557" s="107" t="s">
        <v>5</v>
      </c>
      <c r="B13557" s="107" t="s">
        <v>126</v>
      </c>
      <c r="C13557" s="110">
        <v>8</v>
      </c>
      <c r="D13557" s="109">
        <v>4630.8054747199631</v>
      </c>
      <c r="E13557" s="109">
        <v>22513.469718541859</v>
      </c>
    </row>
    <row r="13558" spans="1:5" x14ac:dyDescent="0.35">
      <c r="A13558" s="107" t="s">
        <v>5</v>
      </c>
      <c r="B13558" s="107" t="s">
        <v>126</v>
      </c>
      <c r="C13558" s="110">
        <v>9</v>
      </c>
      <c r="D13558" s="109">
        <v>4947.2428117832669</v>
      </c>
      <c r="E13558" s="109">
        <v>15401.34840188341</v>
      </c>
    </row>
    <row r="13559" spans="1:5" x14ac:dyDescent="0.35">
      <c r="A13559" s="107" t="s">
        <v>5</v>
      </c>
      <c r="B13559" s="107" t="s">
        <v>126</v>
      </c>
      <c r="C13559" s="110">
        <v>10</v>
      </c>
      <c r="D13559" s="109">
        <v>3575.737953596491</v>
      </c>
      <c r="E13559" s="109">
        <v>11151.46735873686</v>
      </c>
    </row>
    <row r="13560" spans="1:5" x14ac:dyDescent="0.35">
      <c r="A13560" s="107" t="s">
        <v>5</v>
      </c>
      <c r="B13560" s="107" t="s">
        <v>126</v>
      </c>
      <c r="C13560" s="110">
        <v>11</v>
      </c>
      <c r="D13560" s="109">
        <v>2299.4205542091968</v>
      </c>
      <c r="E13560" s="109">
        <v>7030.3789705402714</v>
      </c>
    </row>
    <row r="13561" spans="1:5" x14ac:dyDescent="0.35">
      <c r="A13561" s="107" t="s">
        <v>5</v>
      </c>
      <c r="B13561" s="107" t="s">
        <v>126</v>
      </c>
      <c r="C13561" s="110">
        <v>12</v>
      </c>
      <c r="D13561" s="109">
        <v>3696.2551605313988</v>
      </c>
      <c r="E13561" s="109">
        <v>10462.78740476336</v>
      </c>
    </row>
    <row r="13562" spans="1:5" x14ac:dyDescent="0.35">
      <c r="A13562" s="107" t="s">
        <v>5</v>
      </c>
      <c r="B13562" s="107" t="s">
        <v>73</v>
      </c>
      <c r="C13562" s="110">
        <v>1</v>
      </c>
      <c r="D13562" s="109">
        <v>4645.6646747837221</v>
      </c>
      <c r="E13562" s="109">
        <v>353719.151201642</v>
      </c>
    </row>
    <row r="13563" spans="1:5" x14ac:dyDescent="0.35">
      <c r="A13563" s="107" t="s">
        <v>5</v>
      </c>
      <c r="B13563" s="107" t="s">
        <v>73</v>
      </c>
      <c r="C13563" s="110">
        <v>2</v>
      </c>
      <c r="D13563" s="109">
        <v>3590.2735926543451</v>
      </c>
      <c r="E13563" s="109">
        <v>262047.86991569379</v>
      </c>
    </row>
    <row r="13564" spans="1:5" x14ac:dyDescent="0.35">
      <c r="A13564" s="107" t="s">
        <v>5</v>
      </c>
      <c r="B13564" s="107" t="s">
        <v>73</v>
      </c>
      <c r="C13564" s="110">
        <v>3</v>
      </c>
      <c r="D13564" s="109">
        <v>3432.5970965406609</v>
      </c>
      <c r="E13564" s="109">
        <v>264219.52648502582</v>
      </c>
    </row>
    <row r="13565" spans="1:5" x14ac:dyDescent="0.35">
      <c r="A13565" s="107" t="s">
        <v>5</v>
      </c>
      <c r="B13565" s="107" t="s">
        <v>73</v>
      </c>
      <c r="C13565" s="110">
        <v>4</v>
      </c>
      <c r="D13565" s="109">
        <v>2651.614273152546</v>
      </c>
      <c r="E13565" s="109">
        <v>188259.8974522666</v>
      </c>
    </row>
    <row r="13566" spans="1:5" x14ac:dyDescent="0.35">
      <c r="A13566" s="107" t="s">
        <v>5</v>
      </c>
      <c r="B13566" s="107" t="s">
        <v>73</v>
      </c>
      <c r="C13566" s="110">
        <v>5</v>
      </c>
      <c r="D13566" s="109">
        <v>1986.596727726547</v>
      </c>
      <c r="E13566" s="109">
        <v>142560.73201029931</v>
      </c>
    </row>
    <row r="13567" spans="1:5" x14ac:dyDescent="0.35">
      <c r="A13567" s="107" t="s">
        <v>5</v>
      </c>
      <c r="B13567" s="107" t="s">
        <v>73</v>
      </c>
      <c r="C13567" s="110">
        <v>6</v>
      </c>
      <c r="D13567" s="109">
        <v>1550.822744237468</v>
      </c>
      <c r="E13567" s="109">
        <v>98361.520607165163</v>
      </c>
    </row>
    <row r="13568" spans="1:5" x14ac:dyDescent="0.35">
      <c r="A13568" s="107" t="s">
        <v>5</v>
      </c>
      <c r="B13568" s="107" t="s">
        <v>73</v>
      </c>
      <c r="C13568" s="110">
        <v>7</v>
      </c>
      <c r="D13568" s="109">
        <v>2075.5735437789072</v>
      </c>
      <c r="E13568" s="109">
        <v>124582.43191264621</v>
      </c>
    </row>
    <row r="13569" spans="1:5" x14ac:dyDescent="0.35">
      <c r="A13569" s="107" t="s">
        <v>5</v>
      </c>
      <c r="B13569" s="107" t="s">
        <v>73</v>
      </c>
      <c r="C13569" s="110">
        <v>8</v>
      </c>
      <c r="D13569" s="109">
        <v>2883.7364311755309</v>
      </c>
      <c r="E13569" s="109">
        <v>173050.78390580439</v>
      </c>
    </row>
    <row r="13570" spans="1:5" x14ac:dyDescent="0.35">
      <c r="A13570" s="107" t="s">
        <v>5</v>
      </c>
      <c r="B13570" s="107" t="s">
        <v>73</v>
      </c>
      <c r="C13570" s="110">
        <v>9</v>
      </c>
      <c r="D13570" s="109">
        <v>3484.4711320631518</v>
      </c>
      <c r="E13570" s="109">
        <v>175572.79732200151</v>
      </c>
    </row>
    <row r="13571" spans="1:5" x14ac:dyDescent="0.35">
      <c r="A13571" s="107" t="s">
        <v>5</v>
      </c>
      <c r="B13571" s="107" t="s">
        <v>73</v>
      </c>
      <c r="C13571" s="110">
        <v>10</v>
      </c>
      <c r="D13571" s="109">
        <v>4150.3358636014709</v>
      </c>
      <c r="E13571" s="109">
        <v>44592.031099870102</v>
      </c>
    </row>
    <row r="13572" spans="1:5" x14ac:dyDescent="0.35">
      <c r="A13572" s="107" t="s">
        <v>5</v>
      </c>
      <c r="B13572" s="107" t="s">
        <v>73</v>
      </c>
      <c r="C13572" s="110">
        <v>11</v>
      </c>
      <c r="D13572" s="109">
        <v>4071.1892324768</v>
      </c>
      <c r="E13572" s="109">
        <v>11823.56549671836</v>
      </c>
    </row>
    <row r="13573" spans="1:5" x14ac:dyDescent="0.35">
      <c r="A13573" s="107" t="s">
        <v>5</v>
      </c>
      <c r="B13573" s="107" t="s">
        <v>73</v>
      </c>
      <c r="C13573" s="110">
        <v>12</v>
      </c>
      <c r="D13573" s="109">
        <v>7066.9951383152056</v>
      </c>
      <c r="E13573" s="109">
        <v>37189.894347114343</v>
      </c>
    </row>
    <row r="13574" spans="1:5" x14ac:dyDescent="0.35">
      <c r="A13574" s="107" t="s">
        <v>5</v>
      </c>
      <c r="B13574" s="107" t="s">
        <v>125</v>
      </c>
      <c r="C13574" s="110">
        <v>1</v>
      </c>
      <c r="D13574" s="109">
        <v>0</v>
      </c>
      <c r="E13574" s="109">
        <v>0</v>
      </c>
    </row>
    <row r="13575" spans="1:5" x14ac:dyDescent="0.35">
      <c r="A13575" s="107" t="s">
        <v>5</v>
      </c>
      <c r="B13575" s="107" t="s">
        <v>125</v>
      </c>
      <c r="C13575" s="110">
        <v>2</v>
      </c>
      <c r="D13575" s="109">
        <v>0</v>
      </c>
      <c r="E13575" s="109">
        <v>0</v>
      </c>
    </row>
    <row r="13576" spans="1:5" x14ac:dyDescent="0.35">
      <c r="A13576" s="107" t="s">
        <v>5</v>
      </c>
      <c r="B13576" s="107" t="s">
        <v>125</v>
      </c>
      <c r="C13576" s="110">
        <v>3</v>
      </c>
      <c r="D13576" s="109">
        <v>0</v>
      </c>
      <c r="E13576" s="109">
        <v>0</v>
      </c>
    </row>
    <row r="13577" spans="1:5" x14ac:dyDescent="0.35">
      <c r="A13577" s="107" t="s">
        <v>5</v>
      </c>
      <c r="B13577" s="107" t="s">
        <v>125</v>
      </c>
      <c r="C13577" s="110">
        <v>4</v>
      </c>
      <c r="D13577" s="109">
        <v>0</v>
      </c>
      <c r="E13577" s="109">
        <v>0</v>
      </c>
    </row>
    <row r="13578" spans="1:5" x14ac:dyDescent="0.35">
      <c r="A13578" s="107" t="s">
        <v>5</v>
      </c>
      <c r="B13578" s="107" t="s">
        <v>125</v>
      </c>
      <c r="C13578" s="110">
        <v>5</v>
      </c>
      <c r="D13578" s="109">
        <v>0</v>
      </c>
      <c r="E13578" s="109">
        <v>0</v>
      </c>
    </row>
    <row r="13579" spans="1:5" x14ac:dyDescent="0.35">
      <c r="A13579" s="107" t="s">
        <v>5</v>
      </c>
      <c r="B13579" s="107" t="s">
        <v>125</v>
      </c>
      <c r="C13579" s="110">
        <v>6</v>
      </c>
      <c r="D13579" s="109">
        <v>0</v>
      </c>
      <c r="E13579" s="109">
        <v>0</v>
      </c>
    </row>
    <row r="13580" spans="1:5" x14ac:dyDescent="0.35">
      <c r="A13580" s="107" t="s">
        <v>5</v>
      </c>
      <c r="B13580" s="107" t="s">
        <v>125</v>
      </c>
      <c r="C13580" s="110">
        <v>7</v>
      </c>
      <c r="D13580" s="109">
        <v>0</v>
      </c>
      <c r="E13580" s="109">
        <v>0</v>
      </c>
    </row>
    <row r="13581" spans="1:5" x14ac:dyDescent="0.35">
      <c r="A13581" s="107" t="s">
        <v>5</v>
      </c>
      <c r="B13581" s="107" t="s">
        <v>125</v>
      </c>
      <c r="C13581" s="110">
        <v>8</v>
      </c>
      <c r="D13581" s="109">
        <v>0</v>
      </c>
      <c r="E13581" s="109">
        <v>0</v>
      </c>
    </row>
    <row r="13582" spans="1:5" x14ac:dyDescent="0.35">
      <c r="A13582" s="107" t="s">
        <v>5</v>
      </c>
      <c r="B13582" s="107" t="s">
        <v>125</v>
      </c>
      <c r="C13582" s="110">
        <v>9</v>
      </c>
      <c r="D13582" s="109">
        <v>0</v>
      </c>
      <c r="E13582" s="109">
        <v>0</v>
      </c>
    </row>
    <row r="13583" spans="1:5" x14ac:dyDescent="0.35">
      <c r="A13583" s="107" t="s">
        <v>5</v>
      </c>
      <c r="B13583" s="107" t="s">
        <v>125</v>
      </c>
      <c r="C13583" s="110">
        <v>10</v>
      </c>
      <c r="D13583" s="109">
        <v>0</v>
      </c>
      <c r="E13583" s="109">
        <v>0</v>
      </c>
    </row>
    <row r="13584" spans="1:5" x14ac:dyDescent="0.35">
      <c r="A13584" s="107" t="s">
        <v>5</v>
      </c>
      <c r="B13584" s="107" t="s">
        <v>125</v>
      </c>
      <c r="C13584" s="110">
        <v>11</v>
      </c>
      <c r="D13584" s="109">
        <v>0</v>
      </c>
      <c r="E13584" s="109">
        <v>0</v>
      </c>
    </row>
    <row r="13585" spans="1:5" x14ac:dyDescent="0.35">
      <c r="A13585" s="107" t="s">
        <v>5</v>
      </c>
      <c r="B13585" s="107" t="s">
        <v>125</v>
      </c>
      <c r="C13585" s="110">
        <v>12</v>
      </c>
      <c r="D13585" s="109">
        <v>0</v>
      </c>
      <c r="E13585" s="109">
        <v>0</v>
      </c>
    </row>
    <row r="13586" spans="1:5" x14ac:dyDescent="0.35">
      <c r="A13586" s="107" t="s">
        <v>5</v>
      </c>
      <c r="B13586" s="107" t="s">
        <v>124</v>
      </c>
      <c r="C13586" s="110">
        <v>1</v>
      </c>
      <c r="D13586" s="109">
        <v>476.3036454528912</v>
      </c>
      <c r="E13586" s="109">
        <v>40859.841986100793</v>
      </c>
    </row>
    <row r="13587" spans="1:5" x14ac:dyDescent="0.35">
      <c r="A13587" s="107" t="s">
        <v>5</v>
      </c>
      <c r="B13587" s="107" t="s">
        <v>124</v>
      </c>
      <c r="C13587" s="110">
        <v>2</v>
      </c>
      <c r="D13587" s="109">
        <v>335.13844918848861</v>
      </c>
      <c r="E13587" s="109">
        <v>29658.329475951159</v>
      </c>
    </row>
    <row r="13588" spans="1:5" x14ac:dyDescent="0.35">
      <c r="A13588" s="107" t="s">
        <v>5</v>
      </c>
      <c r="B13588" s="107" t="s">
        <v>124</v>
      </c>
      <c r="C13588" s="110">
        <v>3</v>
      </c>
      <c r="D13588" s="109">
        <v>457.21992368718469</v>
      </c>
      <c r="E13588" s="109">
        <v>40837.75786345722</v>
      </c>
    </row>
    <row r="13589" spans="1:5" x14ac:dyDescent="0.35">
      <c r="A13589" s="107" t="s">
        <v>5</v>
      </c>
      <c r="B13589" s="107" t="s">
        <v>124</v>
      </c>
      <c r="C13589" s="110">
        <v>4</v>
      </c>
      <c r="D13589" s="109">
        <v>345.22571711047021</v>
      </c>
      <c r="E13589" s="109">
        <v>27527.615244006349</v>
      </c>
    </row>
    <row r="13590" spans="1:5" x14ac:dyDescent="0.35">
      <c r="A13590" s="107" t="s">
        <v>5</v>
      </c>
      <c r="B13590" s="107" t="s">
        <v>124</v>
      </c>
      <c r="C13590" s="110">
        <v>5</v>
      </c>
      <c r="D13590" s="109">
        <v>301.30506673476452</v>
      </c>
      <c r="E13590" s="109">
        <v>21292.291767483559</v>
      </c>
    </row>
    <row r="13591" spans="1:5" x14ac:dyDescent="0.35">
      <c r="A13591" s="107" t="s">
        <v>5</v>
      </c>
      <c r="B13591" s="107" t="s">
        <v>124</v>
      </c>
      <c r="C13591" s="110">
        <v>6</v>
      </c>
      <c r="D13591" s="109">
        <v>256.79335662194819</v>
      </c>
      <c r="E13591" s="109">
        <v>16459.91746780133</v>
      </c>
    </row>
    <row r="13592" spans="1:5" x14ac:dyDescent="0.35">
      <c r="A13592" s="107" t="s">
        <v>5</v>
      </c>
      <c r="B13592" s="107" t="s">
        <v>124</v>
      </c>
      <c r="C13592" s="110">
        <v>7</v>
      </c>
      <c r="D13592" s="109">
        <v>298.15081612471567</v>
      </c>
      <c r="E13592" s="109">
        <v>20272.652506749491</v>
      </c>
    </row>
    <row r="13593" spans="1:5" x14ac:dyDescent="0.35">
      <c r="A13593" s="107" t="s">
        <v>5</v>
      </c>
      <c r="B13593" s="107" t="s">
        <v>124</v>
      </c>
      <c r="C13593" s="110">
        <v>8</v>
      </c>
      <c r="D13593" s="109">
        <v>404.30417267932393</v>
      </c>
      <c r="E13593" s="109">
        <v>24805.36287439759</v>
      </c>
    </row>
    <row r="13594" spans="1:5" x14ac:dyDescent="0.35">
      <c r="A13594" s="107" t="s">
        <v>5</v>
      </c>
      <c r="B13594" s="107" t="s">
        <v>124</v>
      </c>
      <c r="C13594" s="110">
        <v>9</v>
      </c>
      <c r="D13594" s="109">
        <v>470.8798343735042</v>
      </c>
      <c r="E13594" s="109">
        <v>23622.25856314108</v>
      </c>
    </row>
    <row r="13595" spans="1:5" x14ac:dyDescent="0.35">
      <c r="A13595" s="107" t="s">
        <v>5</v>
      </c>
      <c r="B13595" s="107" t="s">
        <v>124</v>
      </c>
      <c r="C13595" s="110">
        <v>10</v>
      </c>
      <c r="D13595" s="109">
        <v>466.79335786945421</v>
      </c>
      <c r="E13595" s="109">
        <v>5949.6371889661696</v>
      </c>
    </row>
    <row r="13596" spans="1:5" x14ac:dyDescent="0.35">
      <c r="A13596" s="107" t="s">
        <v>5</v>
      </c>
      <c r="B13596" s="107" t="s">
        <v>124</v>
      </c>
      <c r="C13596" s="110">
        <v>11</v>
      </c>
      <c r="D13596" s="109">
        <v>457.22607973043489</v>
      </c>
      <c r="E13596" s="109">
        <v>1909.789738512804</v>
      </c>
    </row>
    <row r="13597" spans="1:5" x14ac:dyDescent="0.35">
      <c r="A13597" s="107" t="s">
        <v>5</v>
      </c>
      <c r="B13597" s="107" t="s">
        <v>124</v>
      </c>
      <c r="C13597" s="110">
        <v>12</v>
      </c>
      <c r="D13597" s="109">
        <v>575.76908244771539</v>
      </c>
      <c r="E13597" s="109">
        <v>4241.048971101498</v>
      </c>
    </row>
    <row r="13598" spans="1:5" x14ac:dyDescent="0.35">
      <c r="A13598" s="107" t="s">
        <v>5</v>
      </c>
      <c r="B13598" s="107" t="s">
        <v>123</v>
      </c>
      <c r="C13598" s="110">
        <v>1</v>
      </c>
      <c r="D13598" s="109">
        <v>2147.19017639918</v>
      </c>
      <c r="E13598" s="109">
        <v>162967.5954556397</v>
      </c>
    </row>
    <row r="13599" spans="1:5" x14ac:dyDescent="0.35">
      <c r="A13599" s="107" t="s">
        <v>5</v>
      </c>
      <c r="B13599" s="107" t="s">
        <v>123</v>
      </c>
      <c r="C13599" s="110">
        <v>2</v>
      </c>
      <c r="D13599" s="109">
        <v>1923.8633570008119</v>
      </c>
      <c r="E13599" s="109">
        <v>140126.02660913</v>
      </c>
    </row>
    <row r="13600" spans="1:5" x14ac:dyDescent="0.35">
      <c r="A13600" s="107" t="s">
        <v>5</v>
      </c>
      <c r="B13600" s="107" t="s">
        <v>123</v>
      </c>
      <c r="C13600" s="110">
        <v>3</v>
      </c>
      <c r="D13600" s="109">
        <v>1671.350975507112</v>
      </c>
      <c r="E13600" s="109">
        <v>129850.5990100081</v>
      </c>
    </row>
    <row r="13601" spans="1:5" x14ac:dyDescent="0.35">
      <c r="A13601" s="107" t="s">
        <v>5</v>
      </c>
      <c r="B13601" s="107" t="s">
        <v>123</v>
      </c>
      <c r="C13601" s="110">
        <v>4</v>
      </c>
      <c r="D13601" s="109">
        <v>1214.303878771047</v>
      </c>
      <c r="E13601" s="109">
        <v>86996.665025532115</v>
      </c>
    </row>
    <row r="13602" spans="1:5" x14ac:dyDescent="0.35">
      <c r="A13602" s="107" t="s">
        <v>5</v>
      </c>
      <c r="B13602" s="107" t="s">
        <v>123</v>
      </c>
      <c r="C13602" s="110">
        <v>5</v>
      </c>
      <c r="D13602" s="109">
        <v>737.92965131724065</v>
      </c>
      <c r="E13602" s="109">
        <v>54995.814681043063</v>
      </c>
    </row>
    <row r="13603" spans="1:5" x14ac:dyDescent="0.35">
      <c r="A13603" s="107" t="s">
        <v>5</v>
      </c>
      <c r="B13603" s="107" t="s">
        <v>123</v>
      </c>
      <c r="C13603" s="110">
        <v>6</v>
      </c>
      <c r="D13603" s="109">
        <v>372.55433100235211</v>
      </c>
      <c r="E13603" s="109">
        <v>24830.819884358381</v>
      </c>
    </row>
    <row r="13604" spans="1:5" x14ac:dyDescent="0.35">
      <c r="A13604" s="107" t="s">
        <v>5</v>
      </c>
      <c r="B13604" s="107" t="s">
        <v>123</v>
      </c>
      <c r="C13604" s="110">
        <v>7</v>
      </c>
      <c r="D13604" s="109">
        <v>783.42722097276794</v>
      </c>
      <c r="E13604" s="109">
        <v>47790.609757026577</v>
      </c>
    </row>
    <row r="13605" spans="1:5" x14ac:dyDescent="0.35">
      <c r="A13605" s="107" t="s">
        <v>5</v>
      </c>
      <c r="B13605" s="107" t="s">
        <v>123</v>
      </c>
      <c r="C13605" s="110">
        <v>8</v>
      </c>
      <c r="D13605" s="109">
        <v>1021.585163390092</v>
      </c>
      <c r="E13605" s="109">
        <v>63637.54419545384</v>
      </c>
    </row>
    <row r="13606" spans="1:5" x14ac:dyDescent="0.35">
      <c r="A13606" s="107" t="s">
        <v>5</v>
      </c>
      <c r="B13606" s="107" t="s">
        <v>123</v>
      </c>
      <c r="C13606" s="110">
        <v>9</v>
      </c>
      <c r="D13606" s="109">
        <v>1482.514100647277</v>
      </c>
      <c r="E13606" s="109">
        <v>77346.401446486794</v>
      </c>
    </row>
    <row r="13607" spans="1:5" x14ac:dyDescent="0.35">
      <c r="A13607" s="107" t="s">
        <v>5</v>
      </c>
      <c r="B13607" s="107" t="s">
        <v>123</v>
      </c>
      <c r="C13607" s="110">
        <v>10</v>
      </c>
      <c r="D13607" s="109">
        <v>1728.3588074128511</v>
      </c>
      <c r="E13607" s="109">
        <v>18028.37637897718</v>
      </c>
    </row>
    <row r="13608" spans="1:5" x14ac:dyDescent="0.35">
      <c r="A13608" s="107" t="s">
        <v>5</v>
      </c>
      <c r="B13608" s="107" t="s">
        <v>123</v>
      </c>
      <c r="C13608" s="110">
        <v>11</v>
      </c>
      <c r="D13608" s="109">
        <v>1859.7768496904989</v>
      </c>
      <c r="E13608" s="109">
        <v>5985.3374736380774</v>
      </c>
    </row>
    <row r="13609" spans="1:5" x14ac:dyDescent="0.35">
      <c r="A13609" s="107" t="s">
        <v>5</v>
      </c>
      <c r="B13609" s="107" t="s">
        <v>123</v>
      </c>
      <c r="C13609" s="110">
        <v>12</v>
      </c>
      <c r="D13609" s="109">
        <v>2293.1666102931572</v>
      </c>
      <c r="E13609" s="109">
        <v>13021.3289457179</v>
      </c>
    </row>
    <row r="13610" spans="1:5" x14ac:dyDescent="0.35">
      <c r="A13610" s="107" t="s">
        <v>5</v>
      </c>
      <c r="B13610" s="107" t="s">
        <v>103</v>
      </c>
      <c r="C13610" s="110">
        <v>1</v>
      </c>
      <c r="D13610" s="109">
        <v>14851.81170618826</v>
      </c>
      <c r="E13610" s="109">
        <v>1277428.4068320349</v>
      </c>
    </row>
    <row r="13611" spans="1:5" x14ac:dyDescent="0.35">
      <c r="A13611" s="107" t="s">
        <v>5</v>
      </c>
      <c r="B13611" s="107" t="s">
        <v>103</v>
      </c>
      <c r="C13611" s="110">
        <v>2</v>
      </c>
      <c r="D13611" s="109">
        <v>13414.711660761899</v>
      </c>
      <c r="E13611" s="109">
        <v>1063892.6833195181</v>
      </c>
    </row>
    <row r="13612" spans="1:5" x14ac:dyDescent="0.35">
      <c r="A13612" s="107" t="s">
        <v>5</v>
      </c>
      <c r="B13612" s="107" t="s">
        <v>103</v>
      </c>
      <c r="C13612" s="110">
        <v>3</v>
      </c>
      <c r="D13612" s="109">
        <v>15087.05303128627</v>
      </c>
      <c r="E13612" s="109">
        <v>1236092.553933494</v>
      </c>
    </row>
    <row r="13613" spans="1:5" x14ac:dyDescent="0.35">
      <c r="A13613" s="107" t="s">
        <v>5</v>
      </c>
      <c r="B13613" s="107" t="s">
        <v>103</v>
      </c>
      <c r="C13613" s="110">
        <v>4</v>
      </c>
      <c r="D13613" s="109">
        <v>13420.224405591791</v>
      </c>
      <c r="E13613" s="109">
        <v>1011661.2125579159</v>
      </c>
    </row>
    <row r="13614" spans="1:5" x14ac:dyDescent="0.35">
      <c r="A13614" s="107" t="s">
        <v>5</v>
      </c>
      <c r="B13614" s="107" t="s">
        <v>103</v>
      </c>
      <c r="C13614" s="110">
        <v>5</v>
      </c>
      <c r="D13614" s="109">
        <v>12935.450893813329</v>
      </c>
      <c r="E13614" s="109">
        <v>909416.25987070845</v>
      </c>
    </row>
    <row r="13615" spans="1:5" x14ac:dyDescent="0.35">
      <c r="A13615" s="107" t="s">
        <v>5</v>
      </c>
      <c r="B13615" s="107" t="s">
        <v>103</v>
      </c>
      <c r="C13615" s="110">
        <v>6</v>
      </c>
      <c r="D13615" s="109">
        <v>14778.3002944779</v>
      </c>
      <c r="E13615" s="109">
        <v>932307.65743807913</v>
      </c>
    </row>
    <row r="13616" spans="1:5" x14ac:dyDescent="0.35">
      <c r="A13616" s="107" t="s">
        <v>5</v>
      </c>
      <c r="B13616" s="107" t="s">
        <v>103</v>
      </c>
      <c r="C13616" s="110">
        <v>7</v>
      </c>
      <c r="D13616" s="109">
        <v>14876.570367611081</v>
      </c>
      <c r="E13616" s="109">
        <v>932669.39759851608</v>
      </c>
    </row>
    <row r="13617" spans="1:5" x14ac:dyDescent="0.35">
      <c r="A13617" s="107" t="s">
        <v>5</v>
      </c>
      <c r="B13617" s="107" t="s">
        <v>103</v>
      </c>
      <c r="C13617" s="110">
        <v>8</v>
      </c>
      <c r="D13617" s="109">
        <v>18770.16719077585</v>
      </c>
      <c r="E13617" s="109">
        <v>997496.83461681195</v>
      </c>
    </row>
    <row r="13618" spans="1:5" x14ac:dyDescent="0.35">
      <c r="A13618" s="107" t="s">
        <v>5</v>
      </c>
      <c r="B13618" s="107" t="s">
        <v>103</v>
      </c>
      <c r="C13618" s="110">
        <v>9</v>
      </c>
      <c r="D13618" s="109">
        <v>17723.002842307949</v>
      </c>
      <c r="E13618" s="109">
        <v>821816.86369953211</v>
      </c>
    </row>
    <row r="13619" spans="1:5" x14ac:dyDescent="0.35">
      <c r="A13619" s="107" t="s">
        <v>5</v>
      </c>
      <c r="B13619" s="107" t="s">
        <v>103</v>
      </c>
      <c r="C13619" s="110">
        <v>10</v>
      </c>
      <c r="D13619" s="109">
        <v>20374.547906509379</v>
      </c>
      <c r="E13619" s="109">
        <v>692455.91499821411</v>
      </c>
    </row>
    <row r="13620" spans="1:5" x14ac:dyDescent="0.35">
      <c r="A13620" s="107" t="s">
        <v>5</v>
      </c>
      <c r="B13620" s="107" t="s">
        <v>103</v>
      </c>
      <c r="C13620" s="110">
        <v>11</v>
      </c>
      <c r="D13620" s="109">
        <v>20066.251264433791</v>
      </c>
      <c r="E13620" s="109">
        <v>576961.74493468669</v>
      </c>
    </row>
    <row r="13621" spans="1:5" x14ac:dyDescent="0.35">
      <c r="A13621" s="107" t="s">
        <v>5</v>
      </c>
      <c r="B13621" s="107" t="s">
        <v>103</v>
      </c>
      <c r="C13621" s="110">
        <v>12</v>
      </c>
      <c r="D13621" s="109">
        <v>18187.309829295249</v>
      </c>
      <c r="E13621" s="109">
        <v>540644.49793213466</v>
      </c>
    </row>
    <row r="13622" spans="1:5" x14ac:dyDescent="0.35">
      <c r="A13622" s="107" t="s">
        <v>5</v>
      </c>
      <c r="B13622" s="107" t="s">
        <v>122</v>
      </c>
      <c r="C13622" s="110">
        <v>1</v>
      </c>
      <c r="D13622" s="109">
        <v>2273.5121190851369</v>
      </c>
      <c r="E13622" s="109">
        <v>175776.09014457359</v>
      </c>
    </row>
    <row r="13623" spans="1:5" x14ac:dyDescent="0.35">
      <c r="A13623" s="107" t="s">
        <v>5</v>
      </c>
      <c r="B13623" s="107" t="s">
        <v>122</v>
      </c>
      <c r="C13623" s="110">
        <v>2</v>
      </c>
      <c r="D13623" s="109">
        <v>1721.692871020404</v>
      </c>
      <c r="E13623" s="109">
        <v>128153.7094262554</v>
      </c>
    </row>
    <row r="13624" spans="1:5" x14ac:dyDescent="0.35">
      <c r="A13624" s="107" t="s">
        <v>5</v>
      </c>
      <c r="B13624" s="107" t="s">
        <v>122</v>
      </c>
      <c r="C13624" s="110">
        <v>3</v>
      </c>
      <c r="D13624" s="109">
        <v>1579.658574748875</v>
      </c>
      <c r="E13624" s="109">
        <v>126554.1939481122</v>
      </c>
    </row>
    <row r="13625" spans="1:5" x14ac:dyDescent="0.35">
      <c r="A13625" s="107" t="s">
        <v>5</v>
      </c>
      <c r="B13625" s="107" t="s">
        <v>122</v>
      </c>
      <c r="C13625" s="110">
        <v>4</v>
      </c>
      <c r="D13625" s="109">
        <v>1082.200345713886</v>
      </c>
      <c r="E13625" s="109">
        <v>79390.032456369969</v>
      </c>
    </row>
    <row r="13626" spans="1:5" x14ac:dyDescent="0.35">
      <c r="A13626" s="107" t="s">
        <v>5</v>
      </c>
      <c r="B13626" s="107" t="s">
        <v>122</v>
      </c>
      <c r="C13626" s="110">
        <v>5</v>
      </c>
      <c r="D13626" s="109">
        <v>700.54897311109357</v>
      </c>
      <c r="E13626" s="109">
        <v>54708.111925079662</v>
      </c>
    </row>
    <row r="13627" spans="1:5" x14ac:dyDescent="0.35">
      <c r="A13627" s="107" t="s">
        <v>5</v>
      </c>
      <c r="B13627" s="107" t="s">
        <v>122</v>
      </c>
      <c r="C13627" s="110">
        <v>6</v>
      </c>
      <c r="D13627" s="109">
        <v>451.74352506105691</v>
      </c>
      <c r="E13627" s="109">
        <v>31030.29963519665</v>
      </c>
    </row>
    <row r="13628" spans="1:5" x14ac:dyDescent="0.35">
      <c r="A13628" s="107" t="s">
        <v>5</v>
      </c>
      <c r="B13628" s="107" t="s">
        <v>122</v>
      </c>
      <c r="C13628" s="110">
        <v>7</v>
      </c>
      <c r="D13628" s="109">
        <v>595.81359665924788</v>
      </c>
      <c r="E13628" s="109">
        <v>37511.727608532929</v>
      </c>
    </row>
    <row r="13629" spans="1:5" x14ac:dyDescent="0.35">
      <c r="A13629" s="107" t="s">
        <v>5</v>
      </c>
      <c r="B13629" s="107" t="s">
        <v>122</v>
      </c>
      <c r="C13629" s="110">
        <v>8</v>
      </c>
      <c r="D13629" s="109">
        <v>954.32543087363126</v>
      </c>
      <c r="E13629" s="109">
        <v>61535.962237306347</v>
      </c>
    </row>
    <row r="13630" spans="1:5" x14ac:dyDescent="0.35">
      <c r="A13630" s="107" t="s">
        <v>5</v>
      </c>
      <c r="B13630" s="107" t="s">
        <v>122</v>
      </c>
      <c r="C13630" s="110">
        <v>9</v>
      </c>
      <c r="D13630" s="109">
        <v>1316.84704008381</v>
      </c>
      <c r="E13630" s="109">
        <v>67616.007043589183</v>
      </c>
    </row>
    <row r="13631" spans="1:5" x14ac:dyDescent="0.35">
      <c r="A13631" s="107" t="s">
        <v>5</v>
      </c>
      <c r="B13631" s="107" t="s">
        <v>122</v>
      </c>
      <c r="C13631" s="110">
        <v>10</v>
      </c>
      <c r="D13631" s="109">
        <v>1803.4929312682241</v>
      </c>
      <c r="E13631" s="109">
        <v>17603.123322953961</v>
      </c>
    </row>
    <row r="13632" spans="1:5" x14ac:dyDescent="0.35">
      <c r="A13632" s="107" t="s">
        <v>5</v>
      </c>
      <c r="B13632" s="107" t="s">
        <v>122</v>
      </c>
      <c r="C13632" s="110">
        <v>11</v>
      </c>
      <c r="D13632" s="109">
        <v>1914.4499982166899</v>
      </c>
      <c r="E13632" s="109">
        <v>4268.770129696275</v>
      </c>
    </row>
    <row r="13633" spans="1:5" x14ac:dyDescent="0.35">
      <c r="A13633" s="107" t="s">
        <v>5</v>
      </c>
      <c r="B13633" s="107" t="s">
        <v>122</v>
      </c>
      <c r="C13633" s="110">
        <v>12</v>
      </c>
      <c r="D13633" s="109">
        <v>1918.9764929535661</v>
      </c>
      <c r="E13633" s="109">
        <v>8500.7750051489584</v>
      </c>
    </row>
    <row r="13634" spans="1:5" x14ac:dyDescent="0.35">
      <c r="A13634" s="107" t="s">
        <v>5</v>
      </c>
      <c r="B13634" s="107" t="s">
        <v>75</v>
      </c>
      <c r="C13634" s="110">
        <v>1</v>
      </c>
      <c r="D13634" s="109">
        <v>30380.598750540161</v>
      </c>
      <c r="E13634" s="109">
        <v>2493523.3461037739</v>
      </c>
    </row>
    <row r="13635" spans="1:5" x14ac:dyDescent="0.35">
      <c r="A13635" s="107" t="s">
        <v>5</v>
      </c>
      <c r="B13635" s="107" t="s">
        <v>75</v>
      </c>
      <c r="C13635" s="110">
        <v>2</v>
      </c>
      <c r="D13635" s="109">
        <v>0</v>
      </c>
      <c r="E13635" s="109">
        <v>0</v>
      </c>
    </row>
    <row r="13636" spans="1:5" x14ac:dyDescent="0.35">
      <c r="A13636" s="107" t="s">
        <v>5</v>
      </c>
      <c r="B13636" s="107" t="s">
        <v>75</v>
      </c>
      <c r="C13636" s="110">
        <v>3</v>
      </c>
      <c r="D13636" s="109">
        <v>0</v>
      </c>
      <c r="E13636" s="109">
        <v>0</v>
      </c>
    </row>
    <row r="13637" spans="1:5" x14ac:dyDescent="0.35">
      <c r="A13637" s="107" t="s">
        <v>5</v>
      </c>
      <c r="B13637" s="107" t="s">
        <v>75</v>
      </c>
      <c r="C13637" s="110">
        <v>4</v>
      </c>
      <c r="D13637" s="109">
        <v>0</v>
      </c>
      <c r="E13637" s="109">
        <v>0</v>
      </c>
    </row>
    <row r="13638" spans="1:5" x14ac:dyDescent="0.35">
      <c r="A13638" s="107" t="s">
        <v>5</v>
      </c>
      <c r="B13638" s="107" t="s">
        <v>75</v>
      </c>
      <c r="C13638" s="110">
        <v>5</v>
      </c>
      <c r="D13638" s="109">
        <v>0</v>
      </c>
      <c r="E13638" s="109">
        <v>0</v>
      </c>
    </row>
    <row r="13639" spans="1:5" x14ac:dyDescent="0.35">
      <c r="A13639" s="107" t="s">
        <v>5</v>
      </c>
      <c r="B13639" s="107" t="s">
        <v>75</v>
      </c>
      <c r="C13639" s="110">
        <v>6</v>
      </c>
      <c r="D13639" s="109">
        <v>0</v>
      </c>
      <c r="E13639" s="109">
        <v>0</v>
      </c>
    </row>
    <row r="13640" spans="1:5" x14ac:dyDescent="0.35">
      <c r="A13640" s="107" t="s">
        <v>5</v>
      </c>
      <c r="B13640" s="107" t="s">
        <v>75</v>
      </c>
      <c r="C13640" s="110">
        <v>7</v>
      </c>
      <c r="D13640" s="109">
        <v>0</v>
      </c>
      <c r="E13640" s="109">
        <v>0</v>
      </c>
    </row>
    <row r="13641" spans="1:5" x14ac:dyDescent="0.35">
      <c r="A13641" s="107" t="s">
        <v>5</v>
      </c>
      <c r="B13641" s="107" t="s">
        <v>75</v>
      </c>
      <c r="C13641" s="110">
        <v>8</v>
      </c>
      <c r="D13641" s="109">
        <v>0</v>
      </c>
      <c r="E13641" s="109">
        <v>0</v>
      </c>
    </row>
    <row r="13642" spans="1:5" x14ac:dyDescent="0.35">
      <c r="A13642" s="107" t="s">
        <v>5</v>
      </c>
      <c r="B13642" s="107" t="s">
        <v>75</v>
      </c>
      <c r="C13642" s="110">
        <v>9</v>
      </c>
      <c r="D13642" s="109">
        <v>0</v>
      </c>
      <c r="E13642" s="109">
        <v>0</v>
      </c>
    </row>
    <row r="13643" spans="1:5" x14ac:dyDescent="0.35">
      <c r="A13643" s="107" t="s">
        <v>5</v>
      </c>
      <c r="B13643" s="107" t="s">
        <v>75</v>
      </c>
      <c r="C13643" s="110">
        <v>10</v>
      </c>
      <c r="D13643" s="109">
        <v>0</v>
      </c>
      <c r="E13643" s="109">
        <v>0</v>
      </c>
    </row>
    <row r="13644" spans="1:5" x14ac:dyDescent="0.35">
      <c r="A13644" s="107" t="s">
        <v>5</v>
      </c>
      <c r="B13644" s="107" t="s">
        <v>75</v>
      </c>
      <c r="C13644" s="110">
        <v>11</v>
      </c>
      <c r="D13644" s="109">
        <v>0</v>
      </c>
      <c r="E13644" s="109">
        <v>0</v>
      </c>
    </row>
    <row r="13645" spans="1:5" x14ac:dyDescent="0.35">
      <c r="A13645" s="107" t="s">
        <v>5</v>
      </c>
      <c r="B13645" s="107" t="s">
        <v>75</v>
      </c>
      <c r="C13645" s="110">
        <v>12</v>
      </c>
      <c r="D13645" s="109">
        <v>0</v>
      </c>
      <c r="E13645" s="109">
        <v>0</v>
      </c>
    </row>
    <row r="13646" spans="1:5" x14ac:dyDescent="0.35">
      <c r="A13646" s="107" t="s">
        <v>5</v>
      </c>
      <c r="B13646" s="107" t="s">
        <v>121</v>
      </c>
      <c r="C13646" s="110">
        <v>1</v>
      </c>
      <c r="D13646" s="109">
        <v>848.18366612237378</v>
      </c>
      <c r="E13646" s="109">
        <v>35939.098149253703</v>
      </c>
    </row>
    <row r="13647" spans="1:5" x14ac:dyDescent="0.35">
      <c r="A13647" s="107" t="s">
        <v>5</v>
      </c>
      <c r="B13647" s="107" t="s">
        <v>121</v>
      </c>
      <c r="C13647" s="110">
        <v>2</v>
      </c>
      <c r="D13647" s="109">
        <v>724.79154229626647</v>
      </c>
      <c r="E13647" s="109">
        <v>28542.237321204069</v>
      </c>
    </row>
    <row r="13648" spans="1:5" x14ac:dyDescent="0.35">
      <c r="A13648" s="107" t="s">
        <v>5</v>
      </c>
      <c r="B13648" s="107" t="s">
        <v>121</v>
      </c>
      <c r="C13648" s="110">
        <v>3</v>
      </c>
      <c r="D13648" s="109">
        <v>598.51947549089039</v>
      </c>
      <c r="E13648" s="109">
        <v>23066.218450826022</v>
      </c>
    </row>
    <row r="13649" spans="1:5" x14ac:dyDescent="0.35">
      <c r="A13649" s="107" t="s">
        <v>5</v>
      </c>
      <c r="B13649" s="107" t="s">
        <v>121</v>
      </c>
      <c r="C13649" s="110">
        <v>4</v>
      </c>
      <c r="D13649" s="109">
        <v>541.1140006494536</v>
      </c>
      <c r="E13649" s="109">
        <v>25988.80488930062</v>
      </c>
    </row>
    <row r="13650" spans="1:5" x14ac:dyDescent="0.35">
      <c r="A13650" s="107" t="s">
        <v>5</v>
      </c>
      <c r="B13650" s="107" t="s">
        <v>121</v>
      </c>
      <c r="C13650" s="110">
        <v>5</v>
      </c>
      <c r="D13650" s="109">
        <v>467.79404015202817</v>
      </c>
      <c r="E13650" s="109">
        <v>23356.874300446409</v>
      </c>
    </row>
    <row r="13651" spans="1:5" x14ac:dyDescent="0.35">
      <c r="A13651" s="107" t="s">
        <v>5</v>
      </c>
      <c r="B13651" s="107" t="s">
        <v>121</v>
      </c>
      <c r="C13651" s="110">
        <v>6</v>
      </c>
      <c r="D13651" s="109">
        <v>970.08596849702019</v>
      </c>
      <c r="E13651" s="109">
        <v>54498.89393700174</v>
      </c>
    </row>
    <row r="13652" spans="1:5" x14ac:dyDescent="0.35">
      <c r="A13652" s="107" t="s">
        <v>5</v>
      </c>
      <c r="B13652" s="107" t="s">
        <v>121</v>
      </c>
      <c r="C13652" s="110">
        <v>7</v>
      </c>
      <c r="D13652" s="109">
        <v>265.69938739376312</v>
      </c>
      <c r="E13652" s="109">
        <v>13488.588122429721</v>
      </c>
    </row>
    <row r="13653" spans="1:5" x14ac:dyDescent="0.35">
      <c r="A13653" s="107" t="s">
        <v>5</v>
      </c>
      <c r="B13653" s="107" t="s">
        <v>121</v>
      </c>
      <c r="C13653" s="110">
        <v>8</v>
      </c>
      <c r="D13653" s="109">
        <v>385.56781659005833</v>
      </c>
      <c r="E13653" s="109">
        <v>10221.23477859549</v>
      </c>
    </row>
    <row r="13654" spans="1:5" x14ac:dyDescent="0.35">
      <c r="A13654" s="107" t="s">
        <v>5</v>
      </c>
      <c r="B13654" s="107" t="s">
        <v>121</v>
      </c>
      <c r="C13654" s="110">
        <v>9</v>
      </c>
      <c r="D13654" s="109">
        <v>194.853581418066</v>
      </c>
      <c r="E13654" s="109">
        <v>9028.9199028911717</v>
      </c>
    </row>
    <row r="13655" spans="1:5" x14ac:dyDescent="0.35">
      <c r="A13655" s="107" t="s">
        <v>5</v>
      </c>
      <c r="B13655" s="107" t="s">
        <v>121</v>
      </c>
      <c r="C13655" s="110">
        <v>10</v>
      </c>
      <c r="D13655" s="109">
        <v>496.61749574075861</v>
      </c>
      <c r="E13655" s="109">
        <v>10964.062124726221</v>
      </c>
    </row>
    <row r="13656" spans="1:5" x14ac:dyDescent="0.35">
      <c r="A13656" s="107" t="s">
        <v>5</v>
      </c>
      <c r="B13656" s="107" t="s">
        <v>121</v>
      </c>
      <c r="C13656" s="110">
        <v>11</v>
      </c>
      <c r="D13656" s="109">
        <v>368.58040536869021</v>
      </c>
      <c r="E13656" s="109">
        <v>15759.944945942991</v>
      </c>
    </row>
    <row r="13657" spans="1:5" x14ac:dyDescent="0.35">
      <c r="A13657" s="107" t="s">
        <v>5</v>
      </c>
      <c r="B13657" s="107" t="s">
        <v>121</v>
      </c>
      <c r="C13657" s="110">
        <v>12</v>
      </c>
      <c r="D13657" s="109">
        <v>545.86937112607768</v>
      </c>
      <c r="E13657" s="109">
        <v>17090.314886264929</v>
      </c>
    </row>
    <row r="13658" spans="1:5" x14ac:dyDescent="0.35">
      <c r="A13658" s="107" t="s">
        <v>5</v>
      </c>
      <c r="B13658" s="107" t="s">
        <v>120</v>
      </c>
      <c r="C13658" s="110">
        <v>1</v>
      </c>
      <c r="D13658" s="109">
        <v>223.80046892515199</v>
      </c>
      <c r="E13658" s="109">
        <v>17236.665591151981</v>
      </c>
    </row>
    <row r="13659" spans="1:5" x14ac:dyDescent="0.35">
      <c r="A13659" s="107" t="s">
        <v>5</v>
      </c>
      <c r="B13659" s="107" t="s">
        <v>120</v>
      </c>
      <c r="C13659" s="110">
        <v>2</v>
      </c>
      <c r="D13659" s="109">
        <v>166.1828811842434</v>
      </c>
      <c r="E13659" s="109">
        <v>12262.507442588079</v>
      </c>
    </row>
    <row r="13660" spans="1:5" x14ac:dyDescent="0.35">
      <c r="A13660" s="107" t="s">
        <v>5</v>
      </c>
      <c r="B13660" s="107" t="s">
        <v>120</v>
      </c>
      <c r="C13660" s="110">
        <v>3</v>
      </c>
      <c r="D13660" s="109">
        <v>155.13824308577051</v>
      </c>
      <c r="E13660" s="109">
        <v>12034.33584035557</v>
      </c>
    </row>
    <row r="13661" spans="1:5" x14ac:dyDescent="0.35">
      <c r="A13661" s="107" t="s">
        <v>5</v>
      </c>
      <c r="B13661" s="107" t="s">
        <v>120</v>
      </c>
      <c r="C13661" s="110">
        <v>4</v>
      </c>
      <c r="D13661" s="109">
        <v>96.779100746370389</v>
      </c>
      <c r="E13661" s="109">
        <v>6945.4955323297972</v>
      </c>
    </row>
    <row r="13662" spans="1:5" x14ac:dyDescent="0.35">
      <c r="A13662" s="107" t="s">
        <v>5</v>
      </c>
      <c r="B13662" s="107" t="s">
        <v>120</v>
      </c>
      <c r="C13662" s="110">
        <v>5</v>
      </c>
      <c r="D13662" s="109">
        <v>42.321548609933089</v>
      </c>
      <c r="E13662" s="109">
        <v>3117.6917729061988</v>
      </c>
    </row>
    <row r="13663" spans="1:5" x14ac:dyDescent="0.35">
      <c r="A13663" s="107" t="s">
        <v>5</v>
      </c>
      <c r="B13663" s="107" t="s">
        <v>120</v>
      </c>
      <c r="C13663" s="110">
        <v>6</v>
      </c>
      <c r="D13663" s="109">
        <v>42.908355408792403</v>
      </c>
      <c r="E13663" s="109">
        <v>2718.5869761883082</v>
      </c>
    </row>
    <row r="13664" spans="1:5" x14ac:dyDescent="0.35">
      <c r="A13664" s="107" t="s">
        <v>5</v>
      </c>
      <c r="B13664" s="107" t="s">
        <v>120</v>
      </c>
      <c r="C13664" s="110">
        <v>7</v>
      </c>
      <c r="D13664" s="109">
        <v>56.933498306903189</v>
      </c>
      <c r="E13664" s="109">
        <v>3326.1038877459</v>
      </c>
    </row>
    <row r="13665" spans="1:5" x14ac:dyDescent="0.35">
      <c r="A13665" s="107" t="s">
        <v>5</v>
      </c>
      <c r="B13665" s="107" t="s">
        <v>120</v>
      </c>
      <c r="C13665" s="110">
        <v>8</v>
      </c>
      <c r="D13665" s="109">
        <v>70.762918316141779</v>
      </c>
      <c r="E13665" s="109">
        <v>4239.8778061126623</v>
      </c>
    </row>
    <row r="13666" spans="1:5" x14ac:dyDescent="0.35">
      <c r="A13666" s="107" t="s">
        <v>5</v>
      </c>
      <c r="B13666" s="107" t="s">
        <v>120</v>
      </c>
      <c r="C13666" s="110">
        <v>9</v>
      </c>
      <c r="D13666" s="109">
        <v>76.022513467852463</v>
      </c>
      <c r="E13666" s="109">
        <v>3993.9537754708572</v>
      </c>
    </row>
    <row r="13667" spans="1:5" x14ac:dyDescent="0.35">
      <c r="A13667" s="107" t="s">
        <v>5</v>
      </c>
      <c r="B13667" s="107" t="s">
        <v>120</v>
      </c>
      <c r="C13667" s="110">
        <v>10</v>
      </c>
      <c r="D13667" s="109">
        <v>96.157555315340062</v>
      </c>
      <c r="E13667" s="109">
        <v>1224.255195803403</v>
      </c>
    </row>
    <row r="13668" spans="1:5" x14ac:dyDescent="0.35">
      <c r="A13668" s="107" t="s">
        <v>5</v>
      </c>
      <c r="B13668" s="107" t="s">
        <v>120</v>
      </c>
      <c r="C13668" s="110">
        <v>11</v>
      </c>
      <c r="D13668" s="109">
        <v>99.285986076077066</v>
      </c>
      <c r="E13668" s="109">
        <v>635.88374312799829</v>
      </c>
    </row>
    <row r="13669" spans="1:5" x14ac:dyDescent="0.35">
      <c r="A13669" s="107" t="s">
        <v>5</v>
      </c>
      <c r="B13669" s="107" t="s">
        <v>120</v>
      </c>
      <c r="C13669" s="110">
        <v>12</v>
      </c>
      <c r="D13669" s="109">
        <v>265.35256674527551</v>
      </c>
      <c r="E13669" s="109">
        <v>2381.552592196806</v>
      </c>
    </row>
    <row r="13670" spans="1:5" x14ac:dyDescent="0.35">
      <c r="A13670" s="107" t="s">
        <v>5</v>
      </c>
      <c r="B13670" s="107" t="s">
        <v>76</v>
      </c>
      <c r="C13670" s="110">
        <v>1</v>
      </c>
      <c r="D13670" s="109">
        <v>0</v>
      </c>
      <c r="E13670" s="109">
        <v>0</v>
      </c>
    </row>
    <row r="13671" spans="1:5" x14ac:dyDescent="0.35">
      <c r="A13671" s="107" t="s">
        <v>5</v>
      </c>
      <c r="B13671" s="107" t="s">
        <v>76</v>
      </c>
      <c r="C13671" s="110">
        <v>2</v>
      </c>
      <c r="D13671" s="109">
        <v>0</v>
      </c>
      <c r="E13671" s="109">
        <v>0</v>
      </c>
    </row>
    <row r="13672" spans="1:5" x14ac:dyDescent="0.35">
      <c r="A13672" s="107" t="s">
        <v>5</v>
      </c>
      <c r="B13672" s="107" t="s">
        <v>76</v>
      </c>
      <c r="C13672" s="110">
        <v>3</v>
      </c>
      <c r="D13672" s="109">
        <v>0</v>
      </c>
      <c r="E13672" s="109">
        <v>0</v>
      </c>
    </row>
    <row r="13673" spans="1:5" x14ac:dyDescent="0.35">
      <c r="A13673" s="107" t="s">
        <v>5</v>
      </c>
      <c r="B13673" s="107" t="s">
        <v>76</v>
      </c>
      <c r="C13673" s="110">
        <v>4</v>
      </c>
      <c r="D13673" s="109">
        <v>0</v>
      </c>
      <c r="E13673" s="109">
        <v>0</v>
      </c>
    </row>
    <row r="13674" spans="1:5" x14ac:dyDescent="0.35">
      <c r="A13674" s="107" t="s">
        <v>5</v>
      </c>
      <c r="B13674" s="107" t="s">
        <v>76</v>
      </c>
      <c r="C13674" s="110">
        <v>5</v>
      </c>
      <c r="D13674" s="109">
        <v>0</v>
      </c>
      <c r="E13674" s="109">
        <v>0</v>
      </c>
    </row>
    <row r="13675" spans="1:5" x14ac:dyDescent="0.35">
      <c r="A13675" s="107" t="s">
        <v>5</v>
      </c>
      <c r="B13675" s="107" t="s">
        <v>76</v>
      </c>
      <c r="C13675" s="110">
        <v>6</v>
      </c>
      <c r="D13675" s="109">
        <v>0</v>
      </c>
      <c r="E13675" s="109">
        <v>0</v>
      </c>
    </row>
    <row r="13676" spans="1:5" x14ac:dyDescent="0.35">
      <c r="A13676" s="107" t="s">
        <v>5</v>
      </c>
      <c r="B13676" s="107" t="s">
        <v>76</v>
      </c>
      <c r="C13676" s="110">
        <v>7</v>
      </c>
      <c r="D13676" s="109">
        <v>0</v>
      </c>
      <c r="E13676" s="109">
        <v>0</v>
      </c>
    </row>
    <row r="13677" spans="1:5" x14ac:dyDescent="0.35">
      <c r="A13677" s="107" t="s">
        <v>5</v>
      </c>
      <c r="B13677" s="107" t="s">
        <v>76</v>
      </c>
      <c r="C13677" s="110">
        <v>8</v>
      </c>
      <c r="D13677" s="109">
        <v>0</v>
      </c>
      <c r="E13677" s="109">
        <v>0</v>
      </c>
    </row>
    <row r="13678" spans="1:5" x14ac:dyDescent="0.35">
      <c r="A13678" s="107" t="s">
        <v>5</v>
      </c>
      <c r="B13678" s="107" t="s">
        <v>76</v>
      </c>
      <c r="C13678" s="110">
        <v>9</v>
      </c>
      <c r="D13678" s="109">
        <v>0</v>
      </c>
      <c r="E13678" s="109">
        <v>0</v>
      </c>
    </row>
    <row r="13679" spans="1:5" x14ac:dyDescent="0.35">
      <c r="A13679" s="107" t="s">
        <v>5</v>
      </c>
      <c r="B13679" s="107" t="s">
        <v>76</v>
      </c>
      <c r="C13679" s="110">
        <v>10</v>
      </c>
      <c r="D13679" s="109">
        <v>0</v>
      </c>
      <c r="E13679" s="109">
        <v>0</v>
      </c>
    </row>
    <row r="13680" spans="1:5" x14ac:dyDescent="0.35">
      <c r="A13680" s="107" t="s">
        <v>5</v>
      </c>
      <c r="B13680" s="107" t="s">
        <v>76</v>
      </c>
      <c r="C13680" s="110">
        <v>11</v>
      </c>
      <c r="D13680" s="109">
        <v>0</v>
      </c>
      <c r="E13680" s="109">
        <v>0</v>
      </c>
    </row>
    <row r="13681" spans="1:5" x14ac:dyDescent="0.35">
      <c r="A13681" s="107" t="s">
        <v>5</v>
      </c>
      <c r="B13681" s="107" t="s">
        <v>76</v>
      </c>
      <c r="C13681" s="110">
        <v>12</v>
      </c>
      <c r="D13681" s="109">
        <v>0</v>
      </c>
      <c r="E13681" s="109">
        <v>0</v>
      </c>
    </row>
    <row r="13682" spans="1:5" x14ac:dyDescent="0.35">
      <c r="A13682" s="107" t="s">
        <v>5</v>
      </c>
      <c r="B13682" s="107" t="s">
        <v>119</v>
      </c>
      <c r="C13682" s="110">
        <v>1</v>
      </c>
      <c r="D13682" s="109">
        <v>569.14415953744299</v>
      </c>
      <c r="E13682" s="109">
        <v>39644.953065858223</v>
      </c>
    </row>
    <row r="13683" spans="1:5" x14ac:dyDescent="0.35">
      <c r="A13683" s="107" t="s">
        <v>5</v>
      </c>
      <c r="B13683" s="107" t="s">
        <v>119</v>
      </c>
      <c r="C13683" s="110">
        <v>2</v>
      </c>
      <c r="D13683" s="109">
        <v>309.40687191943829</v>
      </c>
      <c r="E13683" s="109">
        <v>20595.217173416291</v>
      </c>
    </row>
    <row r="13684" spans="1:5" x14ac:dyDescent="0.35">
      <c r="A13684" s="107" t="s">
        <v>5</v>
      </c>
      <c r="B13684" s="107" t="s">
        <v>119</v>
      </c>
      <c r="C13684" s="110">
        <v>3</v>
      </c>
      <c r="D13684" s="109">
        <v>381.65798286106809</v>
      </c>
      <c r="E13684" s="109">
        <v>26124.410635681899</v>
      </c>
    </row>
    <row r="13685" spans="1:5" x14ac:dyDescent="0.35">
      <c r="A13685" s="107" t="s">
        <v>5</v>
      </c>
      <c r="B13685" s="107" t="s">
        <v>119</v>
      </c>
      <c r="C13685" s="110">
        <v>4</v>
      </c>
      <c r="D13685" s="109">
        <v>278.50842471018819</v>
      </c>
      <c r="E13685" s="109">
        <v>17937.47918761945</v>
      </c>
    </row>
    <row r="13686" spans="1:5" x14ac:dyDescent="0.35">
      <c r="A13686" s="107" t="s">
        <v>5</v>
      </c>
      <c r="B13686" s="107" t="s">
        <v>119</v>
      </c>
      <c r="C13686" s="110">
        <v>5</v>
      </c>
      <c r="D13686" s="109">
        <v>236.0498094056334</v>
      </c>
      <c r="E13686" s="109">
        <v>15477.939037449411</v>
      </c>
    </row>
    <row r="13687" spans="1:5" x14ac:dyDescent="0.35">
      <c r="A13687" s="107" t="s">
        <v>5</v>
      </c>
      <c r="B13687" s="107" t="s">
        <v>119</v>
      </c>
      <c r="C13687" s="110">
        <v>6</v>
      </c>
      <c r="D13687" s="109">
        <v>200.87339670994149</v>
      </c>
      <c r="E13687" s="109">
        <v>12601.17543292132</v>
      </c>
    </row>
    <row r="13688" spans="1:5" x14ac:dyDescent="0.35">
      <c r="A13688" s="107" t="s">
        <v>5</v>
      </c>
      <c r="B13688" s="107" t="s">
        <v>119</v>
      </c>
      <c r="C13688" s="110">
        <v>7</v>
      </c>
      <c r="D13688" s="109">
        <v>269.76739111004167</v>
      </c>
      <c r="E13688" s="109">
        <v>16254.34127230247</v>
      </c>
    </row>
    <row r="13689" spans="1:5" x14ac:dyDescent="0.35">
      <c r="A13689" s="107" t="s">
        <v>5</v>
      </c>
      <c r="B13689" s="107" t="s">
        <v>119</v>
      </c>
      <c r="C13689" s="110">
        <v>8</v>
      </c>
      <c r="D13689" s="109">
        <v>336.26371192261792</v>
      </c>
      <c r="E13689" s="109">
        <v>20376.82573127998</v>
      </c>
    </row>
    <row r="13690" spans="1:5" x14ac:dyDescent="0.35">
      <c r="A13690" s="107" t="s">
        <v>5</v>
      </c>
      <c r="B13690" s="107" t="s">
        <v>119</v>
      </c>
      <c r="C13690" s="110">
        <v>9</v>
      </c>
      <c r="D13690" s="109">
        <v>423.14308518173419</v>
      </c>
      <c r="E13690" s="109">
        <v>22873.3700019594</v>
      </c>
    </row>
    <row r="13691" spans="1:5" x14ac:dyDescent="0.35">
      <c r="A13691" s="107" t="s">
        <v>5</v>
      </c>
      <c r="B13691" s="107" t="s">
        <v>119</v>
      </c>
      <c r="C13691" s="110">
        <v>10</v>
      </c>
      <c r="D13691" s="109">
        <v>445.03059780624858</v>
      </c>
      <c r="E13691" s="109">
        <v>6248.2335079365585</v>
      </c>
    </row>
    <row r="13692" spans="1:5" x14ac:dyDescent="0.35">
      <c r="A13692" s="107" t="s">
        <v>5</v>
      </c>
      <c r="B13692" s="107" t="s">
        <v>119</v>
      </c>
      <c r="C13692" s="110">
        <v>11</v>
      </c>
      <c r="D13692" s="109">
        <v>497.79588194032431</v>
      </c>
      <c r="E13692" s="109">
        <v>3560.8688551459391</v>
      </c>
    </row>
    <row r="13693" spans="1:5" x14ac:dyDescent="0.35">
      <c r="A13693" s="107" t="s">
        <v>5</v>
      </c>
      <c r="B13693" s="107" t="s">
        <v>119</v>
      </c>
      <c r="C13693" s="110">
        <v>12</v>
      </c>
      <c r="D13693" s="109">
        <v>490.51646672001038</v>
      </c>
      <c r="E13693" s="109">
        <v>4962.4835846689593</v>
      </c>
    </row>
    <row r="13694" spans="1:5" x14ac:dyDescent="0.35">
      <c r="A13694" s="107" t="s">
        <v>5</v>
      </c>
      <c r="B13694" s="107" t="s">
        <v>118</v>
      </c>
      <c r="C13694" s="110">
        <v>1</v>
      </c>
      <c r="D13694" s="109">
        <v>207.12000194191941</v>
      </c>
      <c r="E13694" s="109">
        <v>14857.73488561874</v>
      </c>
    </row>
    <row r="13695" spans="1:5" x14ac:dyDescent="0.35">
      <c r="A13695" s="107" t="s">
        <v>5</v>
      </c>
      <c r="B13695" s="107" t="s">
        <v>118</v>
      </c>
      <c r="C13695" s="110">
        <v>2</v>
      </c>
      <c r="D13695" s="109">
        <v>794.64001500606651</v>
      </c>
      <c r="E13695" s="109">
        <v>57655.174134989313</v>
      </c>
    </row>
    <row r="13696" spans="1:5" x14ac:dyDescent="0.35">
      <c r="A13696" s="107" t="s">
        <v>5</v>
      </c>
      <c r="B13696" s="107" t="s">
        <v>118</v>
      </c>
      <c r="C13696" s="110">
        <v>3</v>
      </c>
      <c r="D13696" s="109">
        <v>1811.040002822876</v>
      </c>
      <c r="E13696" s="109">
        <v>138596.35576075941</v>
      </c>
    </row>
    <row r="13697" spans="1:5" x14ac:dyDescent="0.35">
      <c r="A13697" s="107" t="s">
        <v>5</v>
      </c>
      <c r="B13697" s="107" t="s">
        <v>118</v>
      </c>
      <c r="C13697" s="110">
        <v>4</v>
      </c>
      <c r="D13697" s="109">
        <v>1616.400000333786</v>
      </c>
      <c r="E13697" s="109">
        <v>116411.588974468</v>
      </c>
    </row>
    <row r="13698" spans="1:5" x14ac:dyDescent="0.35">
      <c r="A13698" s="107" t="s">
        <v>5</v>
      </c>
      <c r="B13698" s="107" t="s">
        <v>118</v>
      </c>
      <c r="C13698" s="110">
        <v>5</v>
      </c>
      <c r="D13698" s="109">
        <v>1330.7999910116209</v>
      </c>
      <c r="E13698" s="109">
        <v>97316.247059233749</v>
      </c>
    </row>
    <row r="13699" spans="1:5" x14ac:dyDescent="0.35">
      <c r="A13699" s="107" t="s">
        <v>5</v>
      </c>
      <c r="B13699" s="107" t="s">
        <v>118</v>
      </c>
      <c r="C13699" s="110">
        <v>6</v>
      </c>
      <c r="D13699" s="109">
        <v>1147.679984807967</v>
      </c>
      <c r="E13699" s="109">
        <v>70723.201948218557</v>
      </c>
    </row>
    <row r="13700" spans="1:5" x14ac:dyDescent="0.35">
      <c r="A13700" s="107" t="s">
        <v>5</v>
      </c>
      <c r="B13700" s="107" t="s">
        <v>118</v>
      </c>
      <c r="C13700" s="110">
        <v>7</v>
      </c>
      <c r="D13700" s="109">
        <v>1801.4399999380109</v>
      </c>
      <c r="E13700" s="109">
        <v>103321.74303041369</v>
      </c>
    </row>
    <row r="13701" spans="1:5" x14ac:dyDescent="0.35">
      <c r="A13701" s="107" t="s">
        <v>5</v>
      </c>
      <c r="B13701" s="107" t="s">
        <v>118</v>
      </c>
      <c r="C13701" s="110">
        <v>8</v>
      </c>
      <c r="D13701" s="109">
        <v>1027.1999678611739</v>
      </c>
      <c r="E13701" s="109">
        <v>61702.959145180401</v>
      </c>
    </row>
    <row r="13702" spans="1:5" x14ac:dyDescent="0.35">
      <c r="A13702" s="107" t="s">
        <v>5</v>
      </c>
      <c r="B13702" s="107" t="s">
        <v>118</v>
      </c>
      <c r="C13702" s="110">
        <v>9</v>
      </c>
      <c r="D13702" s="109">
        <v>1230.7199907302861</v>
      </c>
      <c r="E13702" s="109">
        <v>64543.735114753668</v>
      </c>
    </row>
    <row r="13703" spans="1:5" x14ac:dyDescent="0.35">
      <c r="A13703" s="107" t="s">
        <v>5</v>
      </c>
      <c r="B13703" s="107" t="s">
        <v>118</v>
      </c>
      <c r="C13703" s="110">
        <v>10</v>
      </c>
      <c r="D13703" s="109">
        <v>1034.300034046174</v>
      </c>
      <c r="E13703" s="109">
        <v>22272.998172750122</v>
      </c>
    </row>
    <row r="13704" spans="1:5" x14ac:dyDescent="0.35">
      <c r="A13704" s="107" t="s">
        <v>5</v>
      </c>
      <c r="B13704" s="107" t="s">
        <v>118</v>
      </c>
      <c r="C13704" s="110">
        <v>11</v>
      </c>
      <c r="D13704" s="109">
        <v>546.20998120307934</v>
      </c>
      <c r="E13704" s="109">
        <v>7070.0566381764802</v>
      </c>
    </row>
    <row r="13705" spans="1:5" x14ac:dyDescent="0.35">
      <c r="A13705" s="107" t="s">
        <v>5</v>
      </c>
      <c r="B13705" s="107" t="s">
        <v>118</v>
      </c>
      <c r="C13705" s="110">
        <v>12</v>
      </c>
      <c r="D13705" s="109">
        <v>484.4399977326392</v>
      </c>
      <c r="E13705" s="109">
        <v>5055.1020570732626</v>
      </c>
    </row>
    <row r="13706" spans="1:5" x14ac:dyDescent="0.35">
      <c r="A13706" s="107" t="s">
        <v>5</v>
      </c>
      <c r="B13706" s="107" t="s">
        <v>117</v>
      </c>
      <c r="C13706" s="110">
        <v>1</v>
      </c>
      <c r="D13706" s="109">
        <v>2083.9157803565859</v>
      </c>
      <c r="E13706" s="109">
        <v>160538.72118894581</v>
      </c>
    </row>
    <row r="13707" spans="1:5" x14ac:dyDescent="0.35">
      <c r="A13707" s="107" t="s">
        <v>5</v>
      </c>
      <c r="B13707" s="107" t="s">
        <v>117</v>
      </c>
      <c r="C13707" s="110">
        <v>2</v>
      </c>
      <c r="D13707" s="109">
        <v>1885.4727772966171</v>
      </c>
      <c r="E13707" s="109">
        <v>139196.62828579891</v>
      </c>
    </row>
    <row r="13708" spans="1:5" x14ac:dyDescent="0.35">
      <c r="A13708" s="107" t="s">
        <v>5</v>
      </c>
      <c r="B13708" s="107" t="s">
        <v>117</v>
      </c>
      <c r="C13708" s="110">
        <v>3</v>
      </c>
      <c r="D13708" s="109">
        <v>1978.4750858981849</v>
      </c>
      <c r="E13708" s="109">
        <v>153497.60563372291</v>
      </c>
    </row>
    <row r="13709" spans="1:5" x14ac:dyDescent="0.35">
      <c r="A13709" s="107" t="s">
        <v>5</v>
      </c>
      <c r="B13709" s="107" t="s">
        <v>117</v>
      </c>
      <c r="C13709" s="110">
        <v>4</v>
      </c>
      <c r="D13709" s="109">
        <v>1393.221791717544</v>
      </c>
      <c r="E13709" s="109">
        <v>99873.375402191217</v>
      </c>
    </row>
    <row r="13710" spans="1:5" x14ac:dyDescent="0.35">
      <c r="A13710" s="107" t="s">
        <v>5</v>
      </c>
      <c r="B13710" s="107" t="s">
        <v>117</v>
      </c>
      <c r="C13710" s="110">
        <v>5</v>
      </c>
      <c r="D13710" s="109">
        <v>1025.4005215876209</v>
      </c>
      <c r="E13710" s="109">
        <v>75477.60978725634</v>
      </c>
    </row>
    <row r="13711" spans="1:5" x14ac:dyDescent="0.35">
      <c r="A13711" s="107" t="s">
        <v>5</v>
      </c>
      <c r="B13711" s="107" t="s">
        <v>117</v>
      </c>
      <c r="C13711" s="110">
        <v>6</v>
      </c>
      <c r="D13711" s="109">
        <v>623.64595917791064</v>
      </c>
      <c r="E13711" s="109">
        <v>39511.013434705608</v>
      </c>
    </row>
    <row r="13712" spans="1:5" x14ac:dyDescent="0.35">
      <c r="A13712" s="107" t="s">
        <v>5</v>
      </c>
      <c r="B13712" s="107" t="s">
        <v>117</v>
      </c>
      <c r="C13712" s="110">
        <v>7</v>
      </c>
      <c r="D13712" s="109">
        <v>934.32148615065978</v>
      </c>
      <c r="E13712" s="109">
        <v>54596.313889998368</v>
      </c>
    </row>
    <row r="13713" spans="1:5" x14ac:dyDescent="0.35">
      <c r="A13713" s="107" t="s">
        <v>5</v>
      </c>
      <c r="B13713" s="107" t="s">
        <v>117</v>
      </c>
      <c r="C13713" s="110">
        <v>8</v>
      </c>
      <c r="D13713" s="109">
        <v>1428.0234475885279</v>
      </c>
      <c r="E13713" s="109">
        <v>85580.055852618985</v>
      </c>
    </row>
    <row r="13714" spans="1:5" x14ac:dyDescent="0.35">
      <c r="A13714" s="107" t="s">
        <v>5</v>
      </c>
      <c r="B13714" s="107" t="s">
        <v>117</v>
      </c>
      <c r="C13714" s="110">
        <v>9</v>
      </c>
      <c r="D13714" s="109">
        <v>1798.9417850425809</v>
      </c>
      <c r="E13714" s="109">
        <v>94727.55589262076</v>
      </c>
    </row>
    <row r="13715" spans="1:5" x14ac:dyDescent="0.35">
      <c r="A13715" s="107" t="s">
        <v>5</v>
      </c>
      <c r="B13715" s="107" t="s">
        <v>117</v>
      </c>
      <c r="C13715" s="110">
        <v>10</v>
      </c>
      <c r="D13715" s="109">
        <v>1978.5440311961729</v>
      </c>
      <c r="E13715" s="109">
        <v>24786.09382898056</v>
      </c>
    </row>
    <row r="13716" spans="1:5" x14ac:dyDescent="0.35">
      <c r="A13716" s="107" t="s">
        <v>5</v>
      </c>
      <c r="B13716" s="107" t="s">
        <v>117</v>
      </c>
      <c r="C13716" s="110">
        <v>11</v>
      </c>
      <c r="D13716" s="109">
        <v>2342.479037707561</v>
      </c>
      <c r="E13716" s="109">
        <v>14227.887622465159</v>
      </c>
    </row>
    <row r="13717" spans="1:5" x14ac:dyDescent="0.35">
      <c r="A13717" s="107" t="s">
        <v>5</v>
      </c>
      <c r="B13717" s="107" t="s">
        <v>117</v>
      </c>
      <c r="C13717" s="110">
        <v>12</v>
      </c>
      <c r="D13717" s="109">
        <v>2469.6874535502852</v>
      </c>
      <c r="E13717" s="109">
        <v>22649.572707002029</v>
      </c>
    </row>
    <row r="13718" spans="1:5" x14ac:dyDescent="0.35">
      <c r="A13718" s="107" t="s">
        <v>5</v>
      </c>
      <c r="B13718" s="107" t="s">
        <v>116</v>
      </c>
      <c r="C13718" s="110">
        <v>1</v>
      </c>
      <c r="D13718" s="109">
        <v>623.79550901410937</v>
      </c>
      <c r="E13718" s="109">
        <v>48238.710790594741</v>
      </c>
    </row>
    <row r="13719" spans="1:5" x14ac:dyDescent="0.35">
      <c r="A13719" s="107" t="s">
        <v>5</v>
      </c>
      <c r="B13719" s="107" t="s">
        <v>116</v>
      </c>
      <c r="C13719" s="110">
        <v>2</v>
      </c>
      <c r="D13719" s="109">
        <v>460.93140170649309</v>
      </c>
      <c r="E13719" s="109">
        <v>34303.796954489299</v>
      </c>
    </row>
    <row r="13720" spans="1:5" x14ac:dyDescent="0.35">
      <c r="A13720" s="107" t="s">
        <v>5</v>
      </c>
      <c r="B13720" s="107" t="s">
        <v>116</v>
      </c>
      <c r="C13720" s="110">
        <v>3</v>
      </c>
      <c r="D13720" s="109">
        <v>243.84791511846899</v>
      </c>
      <c r="E13720" s="109">
        <v>19535.673991845229</v>
      </c>
    </row>
    <row r="13721" spans="1:5" x14ac:dyDescent="0.35">
      <c r="A13721" s="107" t="s">
        <v>5</v>
      </c>
      <c r="B13721" s="107" t="s">
        <v>116</v>
      </c>
      <c r="C13721" s="110">
        <v>4</v>
      </c>
      <c r="D13721" s="109">
        <v>255.4829268938895</v>
      </c>
      <c r="E13721" s="109">
        <v>18737.54459001443</v>
      </c>
    </row>
    <row r="13722" spans="1:5" x14ac:dyDescent="0.35">
      <c r="A13722" s="107" t="s">
        <v>5</v>
      </c>
      <c r="B13722" s="107" t="s">
        <v>116</v>
      </c>
      <c r="C13722" s="110">
        <v>5</v>
      </c>
      <c r="D13722" s="109">
        <v>167.6530738283752</v>
      </c>
      <c r="E13722" s="109">
        <v>13091.609641649909</v>
      </c>
    </row>
    <row r="13723" spans="1:5" x14ac:dyDescent="0.35">
      <c r="A13723" s="107" t="s">
        <v>5</v>
      </c>
      <c r="B13723" s="107" t="s">
        <v>116</v>
      </c>
      <c r="C13723" s="110">
        <v>6</v>
      </c>
      <c r="D13723" s="109">
        <v>114.0053442730382</v>
      </c>
      <c r="E13723" s="109">
        <v>7832.2549916574853</v>
      </c>
    </row>
    <row r="13724" spans="1:5" x14ac:dyDescent="0.35">
      <c r="A13724" s="107" t="s">
        <v>5</v>
      </c>
      <c r="B13724" s="107" t="s">
        <v>116</v>
      </c>
      <c r="C13724" s="110">
        <v>7</v>
      </c>
      <c r="D13724" s="109">
        <v>146.7988166912701</v>
      </c>
      <c r="E13724" s="109">
        <v>9236.9089832480022</v>
      </c>
    </row>
    <row r="13725" spans="1:5" x14ac:dyDescent="0.35">
      <c r="A13725" s="107" t="s">
        <v>5</v>
      </c>
      <c r="B13725" s="107" t="s">
        <v>116</v>
      </c>
      <c r="C13725" s="110">
        <v>8</v>
      </c>
      <c r="D13725" s="109">
        <v>207.84016292761109</v>
      </c>
      <c r="E13725" s="109">
        <v>13399.22152940428</v>
      </c>
    </row>
    <row r="13726" spans="1:5" x14ac:dyDescent="0.35">
      <c r="A13726" s="107" t="s">
        <v>5</v>
      </c>
      <c r="B13726" s="107" t="s">
        <v>116</v>
      </c>
      <c r="C13726" s="110">
        <v>9</v>
      </c>
      <c r="D13726" s="109">
        <v>366.04567975199939</v>
      </c>
      <c r="E13726" s="109">
        <v>18792.830219695999</v>
      </c>
    </row>
    <row r="13727" spans="1:5" x14ac:dyDescent="0.35">
      <c r="A13727" s="107" t="s">
        <v>5</v>
      </c>
      <c r="B13727" s="107" t="s">
        <v>116</v>
      </c>
      <c r="C13727" s="110">
        <v>10</v>
      </c>
      <c r="D13727" s="109">
        <v>510.36922493276529</v>
      </c>
      <c r="E13727" s="109">
        <v>5071.7266320763301</v>
      </c>
    </row>
    <row r="13728" spans="1:5" x14ac:dyDescent="0.35">
      <c r="A13728" s="107" t="s">
        <v>5</v>
      </c>
      <c r="B13728" s="107" t="s">
        <v>116</v>
      </c>
      <c r="C13728" s="110">
        <v>11</v>
      </c>
      <c r="D13728" s="109">
        <v>316.09196871407698</v>
      </c>
      <c r="E13728" s="109">
        <v>803.78278617462081</v>
      </c>
    </row>
    <row r="13729" spans="1:5" x14ac:dyDescent="0.35">
      <c r="A13729" s="107" t="s">
        <v>5</v>
      </c>
      <c r="B13729" s="107" t="s">
        <v>116</v>
      </c>
      <c r="C13729" s="110">
        <v>12</v>
      </c>
      <c r="D13729" s="109">
        <v>538.89291563673294</v>
      </c>
      <c r="E13729" s="109">
        <v>2421.177132688209</v>
      </c>
    </row>
    <row r="13730" spans="1:5" x14ac:dyDescent="0.35">
      <c r="A13730" s="107" t="s">
        <v>5</v>
      </c>
      <c r="B13730" s="107" t="s">
        <v>115</v>
      </c>
      <c r="C13730" s="110">
        <v>1</v>
      </c>
      <c r="D13730" s="109">
        <v>40741.538113749353</v>
      </c>
      <c r="E13730" s="109">
        <v>634331.4475771148</v>
      </c>
    </row>
    <row r="13731" spans="1:5" x14ac:dyDescent="0.35">
      <c r="A13731" s="107" t="s">
        <v>5</v>
      </c>
      <c r="B13731" s="107" t="s">
        <v>115</v>
      </c>
      <c r="C13731" s="110">
        <v>2</v>
      </c>
      <c r="D13731" s="109">
        <v>37958.258613938931</v>
      </c>
      <c r="E13731" s="109">
        <v>503453.35274901649</v>
      </c>
    </row>
    <row r="13732" spans="1:5" x14ac:dyDescent="0.35">
      <c r="A13732" s="107" t="s">
        <v>5</v>
      </c>
      <c r="B13732" s="107" t="s">
        <v>115</v>
      </c>
      <c r="C13732" s="110">
        <v>3</v>
      </c>
      <c r="D13732" s="109">
        <v>40134.48358073461</v>
      </c>
      <c r="E13732" s="109">
        <v>406862.46434095869</v>
      </c>
    </row>
    <row r="13733" spans="1:5" x14ac:dyDescent="0.35">
      <c r="A13733" s="107" t="s">
        <v>5</v>
      </c>
      <c r="B13733" s="107" t="s">
        <v>115</v>
      </c>
      <c r="C13733" s="110">
        <v>4</v>
      </c>
      <c r="D13733" s="109">
        <v>36419.285656195061</v>
      </c>
      <c r="E13733" s="109">
        <v>458417.92522466619</v>
      </c>
    </row>
    <row r="13734" spans="1:5" x14ac:dyDescent="0.35">
      <c r="A13734" s="107" t="s">
        <v>5</v>
      </c>
      <c r="B13734" s="107" t="s">
        <v>115</v>
      </c>
      <c r="C13734" s="110">
        <v>5</v>
      </c>
      <c r="D13734" s="109">
        <v>31642.51990101664</v>
      </c>
      <c r="E13734" s="109">
        <v>420705.20304231491</v>
      </c>
    </row>
    <row r="13735" spans="1:5" x14ac:dyDescent="0.35">
      <c r="A13735" s="107" t="s">
        <v>5</v>
      </c>
      <c r="B13735" s="107" t="s">
        <v>115</v>
      </c>
      <c r="C13735" s="110">
        <v>6</v>
      </c>
      <c r="D13735" s="109">
        <v>26948.759181935678</v>
      </c>
      <c r="E13735" s="109">
        <v>962111.52176749823</v>
      </c>
    </row>
    <row r="13736" spans="1:5" x14ac:dyDescent="0.35">
      <c r="A13736" s="107" t="s">
        <v>5</v>
      </c>
      <c r="B13736" s="107" t="s">
        <v>115</v>
      </c>
      <c r="C13736" s="110">
        <v>7</v>
      </c>
      <c r="D13736" s="109">
        <v>21719.678141916051</v>
      </c>
      <c r="E13736" s="109">
        <v>237923.707159524</v>
      </c>
    </row>
    <row r="13737" spans="1:5" x14ac:dyDescent="0.35">
      <c r="A13737" s="107" t="s">
        <v>5</v>
      </c>
      <c r="B13737" s="107" t="s">
        <v>115</v>
      </c>
      <c r="C13737" s="110">
        <v>8</v>
      </c>
      <c r="D13737" s="109">
        <v>27799.257288243069</v>
      </c>
      <c r="E13737" s="109">
        <v>180291.22456689281</v>
      </c>
    </row>
    <row r="13738" spans="1:5" x14ac:dyDescent="0.35">
      <c r="A13738" s="107" t="s">
        <v>5</v>
      </c>
      <c r="B13738" s="107" t="s">
        <v>115</v>
      </c>
      <c r="C13738" s="110">
        <v>9</v>
      </c>
      <c r="D13738" s="109">
        <v>30278.405006786419</v>
      </c>
      <c r="E13738" s="109">
        <v>159260.1149537747</v>
      </c>
    </row>
    <row r="13739" spans="1:5" x14ac:dyDescent="0.35">
      <c r="A13739" s="107" t="s">
        <v>5</v>
      </c>
      <c r="B13739" s="107" t="s">
        <v>115</v>
      </c>
      <c r="C13739" s="110">
        <v>10</v>
      </c>
      <c r="D13739" s="109">
        <v>25823.048894147731</v>
      </c>
      <c r="E13739" s="109">
        <v>201449.6334913554</v>
      </c>
    </row>
    <row r="13740" spans="1:5" x14ac:dyDescent="0.35">
      <c r="A13740" s="107" t="s">
        <v>5</v>
      </c>
      <c r="B13740" s="107" t="s">
        <v>115</v>
      </c>
      <c r="C13740" s="110">
        <v>11</v>
      </c>
      <c r="D13740" s="109">
        <v>21089.630930111649</v>
      </c>
      <c r="E13740" s="109">
        <v>277995.86964561872</v>
      </c>
    </row>
    <row r="13741" spans="1:5" x14ac:dyDescent="0.35">
      <c r="A13741" s="107" t="s">
        <v>5</v>
      </c>
      <c r="B13741" s="107" t="s">
        <v>115</v>
      </c>
      <c r="C13741" s="110">
        <v>12</v>
      </c>
      <c r="D13741" s="109">
        <v>30820.40305287825</v>
      </c>
      <c r="E13741" s="109">
        <v>302284.60283857031</v>
      </c>
    </row>
    <row r="13742" spans="1:5" x14ac:dyDescent="0.35">
      <c r="A13742" s="107" t="s">
        <v>5</v>
      </c>
      <c r="B13742" s="107" t="s">
        <v>114</v>
      </c>
      <c r="C13742" s="110">
        <v>1</v>
      </c>
      <c r="D13742" s="109">
        <v>867.34929940460177</v>
      </c>
      <c r="E13742" s="109">
        <v>60314.101262557939</v>
      </c>
    </row>
    <row r="13743" spans="1:5" x14ac:dyDescent="0.35">
      <c r="A13743" s="107" t="s">
        <v>5</v>
      </c>
      <c r="B13743" s="107" t="s">
        <v>114</v>
      </c>
      <c r="C13743" s="110">
        <v>2</v>
      </c>
      <c r="D13743" s="109">
        <v>677.06111639167659</v>
      </c>
      <c r="E13743" s="109">
        <v>44942.081603880681</v>
      </c>
    </row>
    <row r="13744" spans="1:5" x14ac:dyDescent="0.35">
      <c r="A13744" s="107" t="s">
        <v>5</v>
      </c>
      <c r="B13744" s="107" t="s">
        <v>114</v>
      </c>
      <c r="C13744" s="110">
        <v>3</v>
      </c>
      <c r="D13744" s="109">
        <v>634.08573087767331</v>
      </c>
      <c r="E13744" s="109">
        <v>43521.832874621789</v>
      </c>
    </row>
    <row r="13745" spans="1:5" x14ac:dyDescent="0.35">
      <c r="A13745" s="107" t="s">
        <v>5</v>
      </c>
      <c r="B13745" s="107" t="s">
        <v>114</v>
      </c>
      <c r="C13745" s="110">
        <v>4</v>
      </c>
      <c r="D13745" s="109">
        <v>493.21473299418608</v>
      </c>
      <c r="E13745" s="109">
        <v>31708.662899799121</v>
      </c>
    </row>
    <row r="13746" spans="1:5" x14ac:dyDescent="0.35">
      <c r="A13746" s="107" t="s">
        <v>5</v>
      </c>
      <c r="B13746" s="107" t="s">
        <v>114</v>
      </c>
      <c r="C13746" s="110">
        <v>5</v>
      </c>
      <c r="D13746" s="109">
        <v>343.64433632844299</v>
      </c>
      <c r="E13746" s="109">
        <v>22626.404994609798</v>
      </c>
    </row>
    <row r="13747" spans="1:5" x14ac:dyDescent="0.35">
      <c r="A13747" s="107" t="s">
        <v>5</v>
      </c>
      <c r="B13747" s="107" t="s">
        <v>114</v>
      </c>
      <c r="C13747" s="110">
        <v>6</v>
      </c>
      <c r="D13747" s="109">
        <v>238.94173459468811</v>
      </c>
      <c r="E13747" s="109">
        <v>14925.685270791701</v>
      </c>
    </row>
    <row r="13748" spans="1:5" x14ac:dyDescent="0.35">
      <c r="A13748" s="107" t="s">
        <v>5</v>
      </c>
      <c r="B13748" s="107" t="s">
        <v>114</v>
      </c>
      <c r="C13748" s="110">
        <v>7</v>
      </c>
      <c r="D13748" s="109">
        <v>325.19033152741662</v>
      </c>
      <c r="E13748" s="109">
        <v>19460.973398160801</v>
      </c>
    </row>
    <row r="13749" spans="1:5" x14ac:dyDescent="0.35">
      <c r="A13749" s="107" t="s">
        <v>5</v>
      </c>
      <c r="B13749" s="107" t="s">
        <v>114</v>
      </c>
      <c r="C13749" s="110">
        <v>8</v>
      </c>
      <c r="D13749" s="109">
        <v>453.10004149012781</v>
      </c>
      <c r="E13749" s="109">
        <v>27334.420141084462</v>
      </c>
    </row>
    <row r="13750" spans="1:5" x14ac:dyDescent="0.35">
      <c r="A13750" s="107" t="s">
        <v>5</v>
      </c>
      <c r="B13750" s="107" t="s">
        <v>114</v>
      </c>
      <c r="C13750" s="110">
        <v>9</v>
      </c>
      <c r="D13750" s="109">
        <v>638.4895337663969</v>
      </c>
      <c r="E13750" s="109">
        <v>34048.372196298129</v>
      </c>
    </row>
    <row r="13751" spans="1:5" x14ac:dyDescent="0.35">
      <c r="A13751" s="107" t="s">
        <v>5</v>
      </c>
      <c r="B13751" s="107" t="s">
        <v>114</v>
      </c>
      <c r="C13751" s="110">
        <v>10</v>
      </c>
      <c r="D13751" s="109">
        <v>690.91942699035371</v>
      </c>
      <c r="E13751" s="109">
        <v>8907.4733511264494</v>
      </c>
    </row>
    <row r="13752" spans="1:5" x14ac:dyDescent="0.35">
      <c r="A13752" s="107" t="s">
        <v>5</v>
      </c>
      <c r="B13752" s="107" t="s">
        <v>114</v>
      </c>
      <c r="C13752" s="110">
        <v>11</v>
      </c>
      <c r="D13752" s="109">
        <v>754.649749807219</v>
      </c>
      <c r="E13752" s="109">
        <v>4779.7628442870546</v>
      </c>
    </row>
    <row r="13753" spans="1:5" x14ac:dyDescent="0.35">
      <c r="A13753" s="107" t="s">
        <v>5</v>
      </c>
      <c r="B13753" s="107" t="s">
        <v>114</v>
      </c>
      <c r="C13753" s="110">
        <v>12</v>
      </c>
      <c r="D13753" s="109">
        <v>832.86742041099637</v>
      </c>
      <c r="E13753" s="109">
        <v>7768.4843139915474</v>
      </c>
    </row>
    <row r="13754" spans="1:5" x14ac:dyDescent="0.35">
      <c r="A13754" s="107" t="s">
        <v>5</v>
      </c>
      <c r="B13754" s="107" t="s">
        <v>113</v>
      </c>
      <c r="C13754" s="110">
        <v>1</v>
      </c>
      <c r="D13754" s="109">
        <v>1201.984801867304</v>
      </c>
      <c r="E13754" s="109">
        <v>95161.641308722828</v>
      </c>
    </row>
    <row r="13755" spans="1:5" x14ac:dyDescent="0.35">
      <c r="A13755" s="107" t="s">
        <v>5</v>
      </c>
      <c r="B13755" s="107" t="s">
        <v>113</v>
      </c>
      <c r="C13755" s="110">
        <v>2</v>
      </c>
      <c r="D13755" s="109">
        <v>922.21571293904401</v>
      </c>
      <c r="E13755" s="109">
        <v>70109.41560092759</v>
      </c>
    </row>
    <row r="13756" spans="1:5" x14ac:dyDescent="0.35">
      <c r="A13756" s="107" t="s">
        <v>5</v>
      </c>
      <c r="B13756" s="107" t="s">
        <v>113</v>
      </c>
      <c r="C13756" s="110">
        <v>3</v>
      </c>
      <c r="D13756" s="109">
        <v>1166.547934261471</v>
      </c>
      <c r="E13756" s="109">
        <v>93512.399299332028</v>
      </c>
    </row>
    <row r="13757" spans="1:5" x14ac:dyDescent="0.35">
      <c r="A13757" s="107" t="s">
        <v>5</v>
      </c>
      <c r="B13757" s="107" t="s">
        <v>113</v>
      </c>
      <c r="C13757" s="110">
        <v>4</v>
      </c>
      <c r="D13757" s="109">
        <v>1510.530033984179</v>
      </c>
      <c r="E13757" s="109">
        <v>113221.11175430351</v>
      </c>
    </row>
    <row r="13758" spans="1:5" x14ac:dyDescent="0.35">
      <c r="A13758" s="107" t="s">
        <v>5</v>
      </c>
      <c r="B13758" s="107" t="s">
        <v>113</v>
      </c>
      <c r="C13758" s="110">
        <v>5</v>
      </c>
      <c r="D13758" s="109">
        <v>1675.0830975650599</v>
      </c>
      <c r="E13758" s="109">
        <v>124429.7665067241</v>
      </c>
    </row>
    <row r="13759" spans="1:5" x14ac:dyDescent="0.35">
      <c r="A13759" s="107" t="s">
        <v>5</v>
      </c>
      <c r="B13759" s="107" t="s">
        <v>113</v>
      </c>
      <c r="C13759" s="110">
        <v>6</v>
      </c>
      <c r="D13759" s="109">
        <v>1988.1834955488021</v>
      </c>
      <c r="E13759" s="109">
        <v>127487.4106775019</v>
      </c>
    </row>
    <row r="13760" spans="1:5" x14ac:dyDescent="0.35">
      <c r="A13760" s="107" t="s">
        <v>5</v>
      </c>
      <c r="B13760" s="107" t="s">
        <v>113</v>
      </c>
      <c r="C13760" s="110">
        <v>7</v>
      </c>
      <c r="D13760" s="109">
        <v>1897.659693287171</v>
      </c>
      <c r="E13760" s="109">
        <v>116655.3011379754</v>
      </c>
    </row>
    <row r="13761" spans="1:5" x14ac:dyDescent="0.35">
      <c r="A13761" s="107" t="s">
        <v>5</v>
      </c>
      <c r="B13761" s="107" t="s">
        <v>113</v>
      </c>
      <c r="C13761" s="110">
        <v>8</v>
      </c>
      <c r="D13761" s="109">
        <v>2105.8057366161461</v>
      </c>
      <c r="E13761" s="109">
        <v>133983.91807549249</v>
      </c>
    </row>
    <row r="13762" spans="1:5" x14ac:dyDescent="0.35">
      <c r="A13762" s="107" t="s">
        <v>5</v>
      </c>
      <c r="B13762" s="107" t="s">
        <v>113</v>
      </c>
      <c r="C13762" s="110">
        <v>9</v>
      </c>
      <c r="D13762" s="109">
        <v>1722.0594903374131</v>
      </c>
      <c r="E13762" s="109">
        <v>102444.6949615858</v>
      </c>
    </row>
    <row r="13763" spans="1:5" x14ac:dyDescent="0.35">
      <c r="A13763" s="107" t="s">
        <v>5</v>
      </c>
      <c r="B13763" s="107" t="s">
        <v>113</v>
      </c>
      <c r="C13763" s="110">
        <v>10</v>
      </c>
      <c r="D13763" s="109">
        <v>1637.752801885302</v>
      </c>
      <c r="E13763" s="109">
        <v>71641.322218871224</v>
      </c>
    </row>
    <row r="13764" spans="1:5" x14ac:dyDescent="0.35">
      <c r="A13764" s="107" t="s">
        <v>5</v>
      </c>
      <c r="B13764" s="107" t="s">
        <v>113</v>
      </c>
      <c r="C13764" s="110">
        <v>11</v>
      </c>
      <c r="D13764" s="109">
        <v>1567.694236584945</v>
      </c>
      <c r="E13764" s="109">
        <v>64645.362731348228</v>
      </c>
    </row>
    <row r="13765" spans="1:5" x14ac:dyDescent="0.35">
      <c r="A13765" s="107" t="s">
        <v>5</v>
      </c>
      <c r="B13765" s="107" t="s">
        <v>113</v>
      </c>
      <c r="C13765" s="110">
        <v>12</v>
      </c>
      <c r="D13765" s="109">
        <v>1328.5222833446519</v>
      </c>
      <c r="E13765" s="109">
        <v>55169.111637293921</v>
      </c>
    </row>
    <row r="13766" spans="1:5" x14ac:dyDescent="0.35">
      <c r="A13766" s="107" t="s">
        <v>5</v>
      </c>
      <c r="B13766" s="107" t="s">
        <v>77</v>
      </c>
      <c r="C13766" s="110">
        <v>1</v>
      </c>
      <c r="D13766" s="109">
        <v>1428.9370156839329</v>
      </c>
      <c r="E13766" s="109">
        <v>113409.4793915452</v>
      </c>
    </row>
    <row r="13767" spans="1:5" x14ac:dyDescent="0.35">
      <c r="A13767" s="107" t="s">
        <v>5</v>
      </c>
      <c r="B13767" s="107" t="s">
        <v>77</v>
      </c>
      <c r="C13767" s="110">
        <v>2</v>
      </c>
      <c r="D13767" s="109">
        <v>1185.7359620685261</v>
      </c>
      <c r="E13767" s="109">
        <v>90486.163898027939</v>
      </c>
    </row>
    <row r="13768" spans="1:5" x14ac:dyDescent="0.35">
      <c r="A13768" s="107" t="s">
        <v>5</v>
      </c>
      <c r="B13768" s="107" t="s">
        <v>77</v>
      </c>
      <c r="C13768" s="110">
        <v>3</v>
      </c>
      <c r="D13768" s="109">
        <v>1450.049424640529</v>
      </c>
      <c r="E13768" s="109">
        <v>116281.01839594109</v>
      </c>
    </row>
    <row r="13769" spans="1:5" x14ac:dyDescent="0.35">
      <c r="A13769" s="107" t="s">
        <v>5</v>
      </c>
      <c r="B13769" s="107" t="s">
        <v>77</v>
      </c>
      <c r="C13769" s="110">
        <v>4</v>
      </c>
      <c r="D13769" s="109">
        <v>1809.815327894845</v>
      </c>
      <c r="E13769" s="109">
        <v>136155.94817509639</v>
      </c>
    </row>
    <row r="13770" spans="1:5" x14ac:dyDescent="0.35">
      <c r="A13770" s="107" t="s">
        <v>5</v>
      </c>
      <c r="B13770" s="107" t="s">
        <v>77</v>
      </c>
      <c r="C13770" s="110">
        <v>5</v>
      </c>
      <c r="D13770" s="109">
        <v>1931.9743822245439</v>
      </c>
      <c r="E13770" s="109">
        <v>143670.65370733</v>
      </c>
    </row>
    <row r="13771" spans="1:5" x14ac:dyDescent="0.35">
      <c r="A13771" s="107" t="s">
        <v>5</v>
      </c>
      <c r="B13771" s="107" t="s">
        <v>77</v>
      </c>
      <c r="C13771" s="110">
        <v>6</v>
      </c>
      <c r="D13771" s="109">
        <v>2517.1799578606101</v>
      </c>
      <c r="E13771" s="109">
        <v>161227.78844233579</v>
      </c>
    </row>
    <row r="13772" spans="1:5" x14ac:dyDescent="0.35">
      <c r="A13772" s="107" t="s">
        <v>5</v>
      </c>
      <c r="B13772" s="107" t="s">
        <v>77</v>
      </c>
      <c r="C13772" s="110">
        <v>7</v>
      </c>
      <c r="D13772" s="109">
        <v>1875.428133853449</v>
      </c>
      <c r="E13772" s="109">
        <v>115637.8974894969</v>
      </c>
    </row>
    <row r="13773" spans="1:5" x14ac:dyDescent="0.35">
      <c r="A13773" s="107" t="s">
        <v>5</v>
      </c>
      <c r="B13773" s="107" t="s">
        <v>77</v>
      </c>
      <c r="C13773" s="110">
        <v>8</v>
      </c>
      <c r="D13773" s="109">
        <v>2346.648657301309</v>
      </c>
      <c r="E13773" s="109">
        <v>149523.42732357141</v>
      </c>
    </row>
    <row r="13774" spans="1:5" x14ac:dyDescent="0.35">
      <c r="A13774" s="107" t="s">
        <v>5</v>
      </c>
      <c r="B13774" s="107" t="s">
        <v>77</v>
      </c>
      <c r="C13774" s="110">
        <v>9</v>
      </c>
      <c r="D13774" s="109">
        <v>2037.3368990219531</v>
      </c>
      <c r="E13774" s="109">
        <v>122031.7749428488</v>
      </c>
    </row>
    <row r="13775" spans="1:5" x14ac:dyDescent="0.35">
      <c r="A13775" s="107" t="s">
        <v>5</v>
      </c>
      <c r="B13775" s="107" t="s">
        <v>77</v>
      </c>
      <c r="C13775" s="110">
        <v>10</v>
      </c>
      <c r="D13775" s="109">
        <v>1794.056770449253</v>
      </c>
      <c r="E13775" s="109">
        <v>81679.942328491554</v>
      </c>
    </row>
    <row r="13776" spans="1:5" x14ac:dyDescent="0.35">
      <c r="A13776" s="107" t="s">
        <v>5</v>
      </c>
      <c r="B13776" s="107" t="s">
        <v>77</v>
      </c>
      <c r="C13776" s="110">
        <v>11</v>
      </c>
      <c r="D13776" s="109">
        <v>1680.5416147386211</v>
      </c>
      <c r="E13776" s="109">
        <v>72972.327071273758</v>
      </c>
    </row>
    <row r="13777" spans="1:5" x14ac:dyDescent="0.35">
      <c r="A13777" s="107" t="s">
        <v>5</v>
      </c>
      <c r="B13777" s="107" t="s">
        <v>77</v>
      </c>
      <c r="C13777" s="110">
        <v>12</v>
      </c>
      <c r="D13777" s="109">
        <v>1668.664319418519</v>
      </c>
      <c r="E13777" s="109">
        <v>75276.731240730776</v>
      </c>
    </row>
    <row r="13778" spans="1:5" x14ac:dyDescent="0.35">
      <c r="A13778" s="107" t="s">
        <v>5</v>
      </c>
      <c r="B13778" s="107" t="s">
        <v>112</v>
      </c>
      <c r="C13778" s="110">
        <v>1</v>
      </c>
      <c r="D13778" s="109">
        <v>705.45258446643334</v>
      </c>
      <c r="E13778" s="109">
        <v>54805.165679598504</v>
      </c>
    </row>
    <row r="13779" spans="1:5" x14ac:dyDescent="0.35">
      <c r="A13779" s="107" t="s">
        <v>5</v>
      </c>
      <c r="B13779" s="107" t="s">
        <v>112</v>
      </c>
      <c r="C13779" s="110">
        <v>2</v>
      </c>
      <c r="D13779" s="109">
        <v>646.1123745527085</v>
      </c>
      <c r="E13779" s="109">
        <v>48010.377240238871</v>
      </c>
    </row>
    <row r="13780" spans="1:5" x14ac:dyDescent="0.35">
      <c r="A13780" s="107" t="s">
        <v>5</v>
      </c>
      <c r="B13780" s="107" t="s">
        <v>112</v>
      </c>
      <c r="C13780" s="110">
        <v>3</v>
      </c>
      <c r="D13780" s="109">
        <v>568.97892932174022</v>
      </c>
      <c r="E13780" s="109">
        <v>44467.535522152677</v>
      </c>
    </row>
    <row r="13781" spans="1:5" x14ac:dyDescent="0.35">
      <c r="A13781" s="107" t="s">
        <v>5</v>
      </c>
      <c r="B13781" s="107" t="s">
        <v>112</v>
      </c>
      <c r="C13781" s="110">
        <v>4</v>
      </c>
      <c r="D13781" s="109">
        <v>410.67840534716919</v>
      </c>
      <c r="E13781" s="109">
        <v>29699.587100383731</v>
      </c>
    </row>
    <row r="13782" spans="1:5" x14ac:dyDescent="0.35">
      <c r="A13782" s="107" t="s">
        <v>5</v>
      </c>
      <c r="B13782" s="107" t="s">
        <v>112</v>
      </c>
      <c r="C13782" s="110">
        <v>5</v>
      </c>
      <c r="D13782" s="109">
        <v>259.01860979181248</v>
      </c>
      <c r="E13782" s="109">
        <v>19234.981157620779</v>
      </c>
    </row>
    <row r="13783" spans="1:5" x14ac:dyDescent="0.35">
      <c r="A13783" s="107" t="s">
        <v>5</v>
      </c>
      <c r="B13783" s="107" t="s">
        <v>112</v>
      </c>
      <c r="C13783" s="110">
        <v>6</v>
      </c>
      <c r="D13783" s="109">
        <v>229.51205134380339</v>
      </c>
      <c r="E13783" s="109">
        <v>15448.89966237171</v>
      </c>
    </row>
    <row r="13784" spans="1:5" x14ac:dyDescent="0.35">
      <c r="A13784" s="107" t="s">
        <v>5</v>
      </c>
      <c r="B13784" s="107" t="s">
        <v>112</v>
      </c>
      <c r="C13784" s="110">
        <v>7</v>
      </c>
      <c r="D13784" s="109">
        <v>298.0010965923039</v>
      </c>
      <c r="E13784" s="109">
        <v>18679.684729099219</v>
      </c>
    </row>
    <row r="13785" spans="1:5" x14ac:dyDescent="0.35">
      <c r="A13785" s="107" t="s">
        <v>5</v>
      </c>
      <c r="B13785" s="107" t="s">
        <v>112</v>
      </c>
      <c r="C13785" s="110">
        <v>8</v>
      </c>
      <c r="D13785" s="109">
        <v>395.48727655681688</v>
      </c>
      <c r="E13785" s="109">
        <v>25129.388664500351</v>
      </c>
    </row>
    <row r="13786" spans="1:5" x14ac:dyDescent="0.35">
      <c r="A13786" s="107" t="s">
        <v>5</v>
      </c>
      <c r="B13786" s="107" t="s">
        <v>112</v>
      </c>
      <c r="C13786" s="110">
        <v>9</v>
      </c>
      <c r="D13786" s="109">
        <v>452.28189432647798</v>
      </c>
      <c r="E13786" s="109">
        <v>24616.31719282244</v>
      </c>
    </row>
    <row r="13787" spans="1:5" x14ac:dyDescent="0.35">
      <c r="A13787" s="107" t="s">
        <v>5</v>
      </c>
      <c r="B13787" s="107" t="s">
        <v>112</v>
      </c>
      <c r="C13787" s="110">
        <v>10</v>
      </c>
      <c r="D13787" s="109">
        <v>541.90034719403423</v>
      </c>
      <c r="E13787" s="109">
        <v>6847.3208623076607</v>
      </c>
    </row>
    <row r="13788" spans="1:5" x14ac:dyDescent="0.35">
      <c r="A13788" s="107" t="s">
        <v>5</v>
      </c>
      <c r="B13788" s="107" t="s">
        <v>112</v>
      </c>
      <c r="C13788" s="110">
        <v>11</v>
      </c>
      <c r="D13788" s="109">
        <v>664.08098112443304</v>
      </c>
      <c r="E13788" s="109">
        <v>3965.4769658725918</v>
      </c>
    </row>
    <row r="13789" spans="1:5" x14ac:dyDescent="0.35">
      <c r="A13789" s="107" t="s">
        <v>5</v>
      </c>
      <c r="B13789" s="107" t="s">
        <v>112</v>
      </c>
      <c r="C13789" s="110">
        <v>12</v>
      </c>
      <c r="D13789" s="109">
        <v>715.62970878345607</v>
      </c>
      <c r="E13789" s="109">
        <v>6261.2881825453378</v>
      </c>
    </row>
    <row r="13790" spans="1:5" x14ac:dyDescent="0.35">
      <c r="A13790" s="107" t="s">
        <v>5</v>
      </c>
      <c r="B13790" s="107" t="s">
        <v>111</v>
      </c>
      <c r="C13790" s="110">
        <v>1</v>
      </c>
      <c r="D13790" s="109">
        <v>2220.8158647148748</v>
      </c>
      <c r="E13790" s="109">
        <v>57421.835163965283</v>
      </c>
    </row>
    <row r="13791" spans="1:5" x14ac:dyDescent="0.35">
      <c r="A13791" s="107" t="s">
        <v>5</v>
      </c>
      <c r="B13791" s="107" t="s">
        <v>111</v>
      </c>
      <c r="C13791" s="110">
        <v>2</v>
      </c>
      <c r="D13791" s="109">
        <v>2200.6100651227398</v>
      </c>
      <c r="E13791" s="109">
        <v>70146.525203551297</v>
      </c>
    </row>
    <row r="13792" spans="1:5" x14ac:dyDescent="0.35">
      <c r="A13792" s="107" t="s">
        <v>5</v>
      </c>
      <c r="B13792" s="107" t="s">
        <v>111</v>
      </c>
      <c r="C13792" s="110">
        <v>3</v>
      </c>
      <c r="D13792" s="109">
        <v>1902.9934159077691</v>
      </c>
      <c r="E13792" s="109">
        <v>69463.417399987578</v>
      </c>
    </row>
    <row r="13793" spans="1:5" x14ac:dyDescent="0.35">
      <c r="A13793" s="107" t="s">
        <v>5</v>
      </c>
      <c r="B13793" s="107" t="s">
        <v>111</v>
      </c>
      <c r="C13793" s="110">
        <v>4</v>
      </c>
      <c r="D13793" s="109">
        <v>1667.765538323692</v>
      </c>
      <c r="E13793" s="109">
        <v>59271.948412147103</v>
      </c>
    </row>
    <row r="13794" spans="1:5" x14ac:dyDescent="0.35">
      <c r="A13794" s="107" t="s">
        <v>5</v>
      </c>
      <c r="B13794" s="107" t="s">
        <v>111</v>
      </c>
      <c r="C13794" s="110">
        <v>5</v>
      </c>
      <c r="D13794" s="109">
        <v>1195.2981415164311</v>
      </c>
      <c r="E13794" s="109">
        <v>58034.67017109858</v>
      </c>
    </row>
    <row r="13795" spans="1:5" x14ac:dyDescent="0.35">
      <c r="A13795" s="107" t="s">
        <v>5</v>
      </c>
      <c r="B13795" s="107" t="s">
        <v>111</v>
      </c>
      <c r="C13795" s="110">
        <v>6</v>
      </c>
      <c r="D13795" s="109">
        <v>1347.00151483338</v>
      </c>
      <c r="E13795" s="109">
        <v>70815.450750604301</v>
      </c>
    </row>
    <row r="13796" spans="1:5" x14ac:dyDescent="0.35">
      <c r="A13796" s="107" t="s">
        <v>5</v>
      </c>
      <c r="B13796" s="107" t="s">
        <v>111</v>
      </c>
      <c r="C13796" s="110">
        <v>7</v>
      </c>
      <c r="D13796" s="109">
        <v>640.64549310206462</v>
      </c>
      <c r="E13796" s="109">
        <v>27161.134093319699</v>
      </c>
    </row>
    <row r="13797" spans="1:5" x14ac:dyDescent="0.35">
      <c r="A13797" s="107" t="s">
        <v>5</v>
      </c>
      <c r="B13797" s="107" t="s">
        <v>111</v>
      </c>
      <c r="C13797" s="110">
        <v>8</v>
      </c>
      <c r="D13797" s="109">
        <v>109.3749138177166</v>
      </c>
      <c r="E13797" s="109">
        <v>6335.9463513262062</v>
      </c>
    </row>
    <row r="13798" spans="1:5" x14ac:dyDescent="0.35">
      <c r="A13798" s="107" t="s">
        <v>5</v>
      </c>
      <c r="B13798" s="107" t="s">
        <v>111</v>
      </c>
      <c r="C13798" s="110">
        <v>9</v>
      </c>
      <c r="D13798" s="109">
        <v>156.05474440848101</v>
      </c>
      <c r="E13798" s="109">
        <v>5826.9265225785157</v>
      </c>
    </row>
    <row r="13799" spans="1:5" x14ac:dyDescent="0.35">
      <c r="A13799" s="107" t="s">
        <v>5</v>
      </c>
      <c r="B13799" s="107" t="s">
        <v>111</v>
      </c>
      <c r="C13799" s="110">
        <v>10</v>
      </c>
      <c r="D13799" s="109">
        <v>649.31759349692334</v>
      </c>
      <c r="E13799" s="109">
        <v>7187.4561447125934</v>
      </c>
    </row>
    <row r="13800" spans="1:5" x14ac:dyDescent="0.35">
      <c r="A13800" s="107" t="s">
        <v>5</v>
      </c>
      <c r="B13800" s="107" t="s">
        <v>111</v>
      </c>
      <c r="C13800" s="110">
        <v>11</v>
      </c>
      <c r="D13800" s="109">
        <v>1275.4227817963169</v>
      </c>
      <c r="E13800" s="109">
        <v>12290.90183910714</v>
      </c>
    </row>
    <row r="13801" spans="1:5" x14ac:dyDescent="0.35">
      <c r="A13801" s="107" t="s">
        <v>5</v>
      </c>
      <c r="B13801" s="107" t="s">
        <v>111</v>
      </c>
      <c r="C13801" s="110">
        <v>12</v>
      </c>
      <c r="D13801" s="109">
        <v>981.6927814920931</v>
      </c>
      <c r="E13801" s="109">
        <v>14123.09332386483</v>
      </c>
    </row>
    <row r="13802" spans="1:5" x14ac:dyDescent="0.35">
      <c r="A13802" s="107" t="s">
        <v>5</v>
      </c>
      <c r="B13802" s="107" t="s">
        <v>110</v>
      </c>
      <c r="C13802" s="110">
        <v>1</v>
      </c>
      <c r="D13802" s="109">
        <v>2777.5836622753391</v>
      </c>
      <c r="E13802" s="109">
        <v>204497.0558766101</v>
      </c>
    </row>
    <row r="13803" spans="1:5" x14ac:dyDescent="0.35">
      <c r="A13803" s="107" t="s">
        <v>5</v>
      </c>
      <c r="B13803" s="107" t="s">
        <v>110</v>
      </c>
      <c r="C13803" s="110">
        <v>2</v>
      </c>
      <c r="D13803" s="109">
        <v>2221.8173864139449</v>
      </c>
      <c r="E13803" s="109">
        <v>157624.2260841516</v>
      </c>
    </row>
    <row r="13804" spans="1:5" x14ac:dyDescent="0.35">
      <c r="A13804" s="107" t="s">
        <v>5</v>
      </c>
      <c r="B13804" s="107" t="s">
        <v>110</v>
      </c>
      <c r="C13804" s="110">
        <v>3</v>
      </c>
      <c r="D13804" s="109">
        <v>2015.6423820565681</v>
      </c>
      <c r="E13804" s="109">
        <v>151156.85135207171</v>
      </c>
    </row>
    <row r="13805" spans="1:5" x14ac:dyDescent="0.35">
      <c r="A13805" s="107" t="s">
        <v>5</v>
      </c>
      <c r="B13805" s="107" t="s">
        <v>110</v>
      </c>
      <c r="C13805" s="110">
        <v>4</v>
      </c>
      <c r="D13805" s="109">
        <v>1321.74978250246</v>
      </c>
      <c r="E13805" s="109">
        <v>91930.555792713625</v>
      </c>
    </row>
    <row r="13806" spans="1:5" x14ac:dyDescent="0.35">
      <c r="A13806" s="107" t="s">
        <v>5</v>
      </c>
      <c r="B13806" s="107" t="s">
        <v>110</v>
      </c>
      <c r="C13806" s="110">
        <v>5</v>
      </c>
      <c r="D13806" s="109">
        <v>710.51311163230162</v>
      </c>
      <c r="E13806" s="109">
        <v>51406.399129292091</v>
      </c>
    </row>
    <row r="13807" spans="1:5" x14ac:dyDescent="0.35">
      <c r="A13807" s="107" t="s">
        <v>5</v>
      </c>
      <c r="B13807" s="107" t="s">
        <v>110</v>
      </c>
      <c r="C13807" s="110">
        <v>6</v>
      </c>
      <c r="D13807" s="109">
        <v>489.51174765109113</v>
      </c>
      <c r="E13807" s="109">
        <v>30926.111526521541</v>
      </c>
    </row>
    <row r="13808" spans="1:5" x14ac:dyDescent="0.35">
      <c r="A13808" s="107" t="s">
        <v>5</v>
      </c>
      <c r="B13808" s="107" t="s">
        <v>110</v>
      </c>
      <c r="C13808" s="110">
        <v>7</v>
      </c>
      <c r="D13808" s="109">
        <v>709.43822487439093</v>
      </c>
      <c r="E13808" s="109">
        <v>40986.75683525495</v>
      </c>
    </row>
    <row r="13809" spans="1:5" x14ac:dyDescent="0.35">
      <c r="A13809" s="107" t="s">
        <v>5</v>
      </c>
      <c r="B13809" s="107" t="s">
        <v>110</v>
      </c>
      <c r="C13809" s="110">
        <v>8</v>
      </c>
      <c r="D13809" s="109">
        <v>1094.490123388254</v>
      </c>
      <c r="E13809" s="109">
        <v>64936.143984125127</v>
      </c>
    </row>
    <row r="13810" spans="1:5" x14ac:dyDescent="0.35">
      <c r="A13810" s="107" t="s">
        <v>5</v>
      </c>
      <c r="B13810" s="107" t="s">
        <v>110</v>
      </c>
      <c r="C13810" s="110">
        <v>9</v>
      </c>
      <c r="D13810" s="109">
        <v>1591.16371037</v>
      </c>
      <c r="E13810" s="109">
        <v>76655.626197577352</v>
      </c>
    </row>
    <row r="13811" spans="1:5" x14ac:dyDescent="0.35">
      <c r="A13811" s="107" t="s">
        <v>5</v>
      </c>
      <c r="B13811" s="107" t="s">
        <v>110</v>
      </c>
      <c r="C13811" s="110">
        <v>10</v>
      </c>
      <c r="D13811" s="109">
        <v>2127.7084257758338</v>
      </c>
      <c r="E13811" s="109">
        <v>20671.528854333799</v>
      </c>
    </row>
    <row r="13812" spans="1:5" x14ac:dyDescent="0.35">
      <c r="A13812" s="107" t="s">
        <v>5</v>
      </c>
      <c r="B13812" s="107" t="s">
        <v>110</v>
      </c>
      <c r="C13812" s="110">
        <v>11</v>
      </c>
      <c r="D13812" s="109">
        <v>2143.014878376976</v>
      </c>
      <c r="E13812" s="109">
        <v>7862.8493123206608</v>
      </c>
    </row>
    <row r="13813" spans="1:5" x14ac:dyDescent="0.35">
      <c r="A13813" s="107" t="s">
        <v>5</v>
      </c>
      <c r="B13813" s="107" t="s">
        <v>110</v>
      </c>
      <c r="C13813" s="110">
        <v>12</v>
      </c>
      <c r="D13813" s="109">
        <v>2358.3678301622249</v>
      </c>
      <c r="E13813" s="109">
        <v>13557.79186798352</v>
      </c>
    </row>
    <row r="13814" spans="1:5" x14ac:dyDescent="0.35">
      <c r="A13814" s="107" t="s">
        <v>5</v>
      </c>
      <c r="B13814" s="107" t="s">
        <v>109</v>
      </c>
      <c r="C13814" s="110">
        <v>1</v>
      </c>
      <c r="D13814" s="109">
        <v>2763.1895854423701</v>
      </c>
      <c r="E13814" s="109">
        <v>109916.8418230914</v>
      </c>
    </row>
    <row r="13815" spans="1:5" x14ac:dyDescent="0.35">
      <c r="A13815" s="107" t="s">
        <v>5</v>
      </c>
      <c r="B13815" s="107" t="s">
        <v>109</v>
      </c>
      <c r="C13815" s="110">
        <v>2</v>
      </c>
      <c r="D13815" s="109">
        <v>2511.0845924204991</v>
      </c>
      <c r="E13815" s="109">
        <v>112395.9617406873</v>
      </c>
    </row>
    <row r="13816" spans="1:5" x14ac:dyDescent="0.35">
      <c r="A13816" s="107" t="s">
        <v>5</v>
      </c>
      <c r="B13816" s="107" t="s">
        <v>109</v>
      </c>
      <c r="C13816" s="110">
        <v>3</v>
      </c>
      <c r="D13816" s="109">
        <v>2634.954550658746</v>
      </c>
      <c r="E13816" s="109">
        <v>137055.19194846929</v>
      </c>
    </row>
    <row r="13817" spans="1:5" x14ac:dyDescent="0.35">
      <c r="A13817" s="107" t="s">
        <v>5</v>
      </c>
      <c r="B13817" s="107" t="s">
        <v>109</v>
      </c>
      <c r="C13817" s="110">
        <v>4</v>
      </c>
      <c r="D13817" s="109">
        <v>2362.0982545500251</v>
      </c>
      <c r="E13817" s="109">
        <v>118189.074072637</v>
      </c>
    </row>
    <row r="13818" spans="1:5" x14ac:dyDescent="0.35">
      <c r="A13818" s="107" t="s">
        <v>5</v>
      </c>
      <c r="B13818" s="107" t="s">
        <v>109</v>
      </c>
      <c r="C13818" s="110">
        <v>5</v>
      </c>
      <c r="D13818" s="109">
        <v>1989.4855326471641</v>
      </c>
      <c r="E13818" s="109">
        <v>115732.83949015431</v>
      </c>
    </row>
    <row r="13819" spans="1:5" x14ac:dyDescent="0.35">
      <c r="A13819" s="107" t="s">
        <v>5</v>
      </c>
      <c r="B13819" s="107" t="s">
        <v>109</v>
      </c>
      <c r="C13819" s="110">
        <v>6</v>
      </c>
      <c r="D13819" s="109">
        <v>1882.9670504707501</v>
      </c>
      <c r="E13819" s="109">
        <v>107620.3684026944</v>
      </c>
    </row>
    <row r="13820" spans="1:5" x14ac:dyDescent="0.35">
      <c r="A13820" s="107" t="s">
        <v>5</v>
      </c>
      <c r="B13820" s="107" t="s">
        <v>109</v>
      </c>
      <c r="C13820" s="110">
        <v>7</v>
      </c>
      <c r="D13820" s="109">
        <v>2026.021133333323</v>
      </c>
      <c r="E13820" s="109">
        <v>60853.251114078383</v>
      </c>
    </row>
    <row r="13821" spans="1:5" x14ac:dyDescent="0.35">
      <c r="A13821" s="107" t="s">
        <v>5</v>
      </c>
      <c r="B13821" s="107" t="s">
        <v>109</v>
      </c>
      <c r="C13821" s="110">
        <v>8</v>
      </c>
      <c r="D13821" s="109">
        <v>2298.8867008620641</v>
      </c>
      <c r="E13821" s="109">
        <v>29240.361561258229</v>
      </c>
    </row>
    <row r="13822" spans="1:5" x14ac:dyDescent="0.35">
      <c r="A13822" s="107" t="s">
        <v>5</v>
      </c>
      <c r="B13822" s="107" t="s">
        <v>109</v>
      </c>
      <c r="C13822" s="110">
        <v>9</v>
      </c>
      <c r="D13822" s="109">
        <v>2508.590104469642</v>
      </c>
      <c r="E13822" s="109">
        <v>22466.937927667332</v>
      </c>
    </row>
    <row r="13823" spans="1:5" x14ac:dyDescent="0.35">
      <c r="A13823" s="107" t="s">
        <v>5</v>
      </c>
      <c r="B13823" s="107" t="s">
        <v>109</v>
      </c>
      <c r="C13823" s="110">
        <v>10</v>
      </c>
      <c r="D13823" s="109">
        <v>2014.942779928788</v>
      </c>
      <c r="E13823" s="109">
        <v>14844.88610481766</v>
      </c>
    </row>
    <row r="13824" spans="1:5" x14ac:dyDescent="0.35">
      <c r="A13824" s="107" t="s">
        <v>5</v>
      </c>
      <c r="B13824" s="107" t="s">
        <v>109</v>
      </c>
      <c r="C13824" s="110">
        <v>11</v>
      </c>
      <c r="D13824" s="109">
        <v>2275.803063802854</v>
      </c>
      <c r="E13824" s="109">
        <v>19480.972521923519</v>
      </c>
    </row>
    <row r="13825" spans="1:5" x14ac:dyDescent="0.35">
      <c r="A13825" s="107" t="s">
        <v>5</v>
      </c>
      <c r="B13825" s="107" t="s">
        <v>109</v>
      </c>
      <c r="C13825" s="110">
        <v>12</v>
      </c>
      <c r="D13825" s="109">
        <v>2256.7771058525641</v>
      </c>
      <c r="E13825" s="109">
        <v>20463.232704257051</v>
      </c>
    </row>
    <row r="13826" spans="1:5" x14ac:dyDescent="0.35">
      <c r="A13826" s="107" t="s">
        <v>5</v>
      </c>
      <c r="B13826" s="107" t="s">
        <v>108</v>
      </c>
      <c r="C13826" s="110">
        <v>1</v>
      </c>
      <c r="D13826" s="109">
        <v>11123.555854634849</v>
      </c>
      <c r="E13826" s="109">
        <v>822898.01662884408</v>
      </c>
    </row>
    <row r="13827" spans="1:5" x14ac:dyDescent="0.35">
      <c r="A13827" s="107" t="s">
        <v>5</v>
      </c>
      <c r="B13827" s="107" t="s">
        <v>108</v>
      </c>
      <c r="C13827" s="110">
        <v>2</v>
      </c>
      <c r="D13827" s="109">
        <v>4949.7931262003422</v>
      </c>
      <c r="E13827" s="109">
        <v>353291.74813227088</v>
      </c>
    </row>
    <row r="13828" spans="1:5" x14ac:dyDescent="0.35">
      <c r="A13828" s="107" t="s">
        <v>5</v>
      </c>
      <c r="B13828" s="107" t="s">
        <v>108</v>
      </c>
      <c r="C13828" s="110">
        <v>3</v>
      </c>
      <c r="D13828" s="109">
        <v>3260.3323500000211</v>
      </c>
      <c r="E13828" s="109">
        <v>246587.12718315309</v>
      </c>
    </row>
    <row r="13829" spans="1:5" x14ac:dyDescent="0.35">
      <c r="A13829" s="107" t="s">
        <v>5</v>
      </c>
      <c r="B13829" s="107" t="s">
        <v>108</v>
      </c>
      <c r="C13829" s="110">
        <v>4</v>
      </c>
      <c r="D13829" s="109">
        <v>6623.6049027598347</v>
      </c>
      <c r="E13829" s="109">
        <v>472326.83778744971</v>
      </c>
    </row>
    <row r="13830" spans="1:5" x14ac:dyDescent="0.35">
      <c r="A13830" s="107" t="s">
        <v>5</v>
      </c>
      <c r="B13830" s="107" t="s">
        <v>108</v>
      </c>
      <c r="C13830" s="110">
        <v>5</v>
      </c>
      <c r="D13830" s="109">
        <v>4976.2746020734794</v>
      </c>
      <c r="E13830" s="109">
        <v>356302.85967326071</v>
      </c>
    </row>
    <row r="13831" spans="1:5" x14ac:dyDescent="0.35">
      <c r="A13831" s="107" t="s">
        <v>5</v>
      </c>
      <c r="B13831" s="107" t="s">
        <v>108</v>
      </c>
      <c r="C13831" s="110">
        <v>6</v>
      </c>
      <c r="D13831" s="109">
        <v>4163.8558499999963</v>
      </c>
      <c r="E13831" s="109">
        <v>258620.48207147699</v>
      </c>
    </row>
    <row r="13832" spans="1:5" x14ac:dyDescent="0.35">
      <c r="A13832" s="107" t="s">
        <v>5</v>
      </c>
      <c r="B13832" s="107" t="s">
        <v>108</v>
      </c>
      <c r="C13832" s="110">
        <v>7</v>
      </c>
      <c r="D13832" s="109">
        <v>3957.3319499999911</v>
      </c>
      <c r="E13832" s="109">
        <v>230346.78221083299</v>
      </c>
    </row>
    <row r="13833" spans="1:5" x14ac:dyDescent="0.35">
      <c r="A13833" s="107" t="s">
        <v>5</v>
      </c>
      <c r="B13833" s="107" t="s">
        <v>108</v>
      </c>
      <c r="C13833" s="110">
        <v>8</v>
      </c>
      <c r="D13833" s="109">
        <v>6980.5098029085548</v>
      </c>
      <c r="E13833" s="109">
        <v>423037.1258665382</v>
      </c>
    </row>
    <row r="13834" spans="1:5" x14ac:dyDescent="0.35">
      <c r="A13834" s="107" t="s">
        <v>5</v>
      </c>
      <c r="B13834" s="107" t="s">
        <v>108</v>
      </c>
      <c r="C13834" s="110">
        <v>9</v>
      </c>
      <c r="D13834" s="109">
        <v>6858.4626028576886</v>
      </c>
      <c r="E13834" s="109">
        <v>363481.40453131113</v>
      </c>
    </row>
    <row r="13835" spans="1:5" x14ac:dyDescent="0.35">
      <c r="A13835" s="107" t="s">
        <v>5</v>
      </c>
      <c r="B13835" s="107" t="s">
        <v>108</v>
      </c>
      <c r="C13835" s="110">
        <v>10</v>
      </c>
      <c r="D13835" s="109">
        <v>8654.9941100954984</v>
      </c>
      <c r="E13835" s="109">
        <v>205570.1041428367</v>
      </c>
    </row>
    <row r="13836" spans="1:5" x14ac:dyDescent="0.35">
      <c r="A13836" s="107" t="s">
        <v>5</v>
      </c>
      <c r="B13836" s="107" t="s">
        <v>108</v>
      </c>
      <c r="C13836" s="110">
        <v>11</v>
      </c>
      <c r="D13836" s="109">
        <v>9205.0302264178481</v>
      </c>
      <c r="E13836" s="109">
        <v>165260.72725328139</v>
      </c>
    </row>
    <row r="13837" spans="1:5" x14ac:dyDescent="0.35">
      <c r="A13837" s="107" t="s">
        <v>5</v>
      </c>
      <c r="B13837" s="107" t="s">
        <v>108</v>
      </c>
      <c r="C13837" s="110">
        <v>12</v>
      </c>
      <c r="D13837" s="109">
        <v>5768.752119801964</v>
      </c>
      <c r="E13837" s="109">
        <v>114819.0239208757</v>
      </c>
    </row>
    <row r="13838" spans="1:5" x14ac:dyDescent="0.35">
      <c r="A13838" s="107" t="s">
        <v>5</v>
      </c>
      <c r="B13838" s="107" t="s">
        <v>107</v>
      </c>
      <c r="C13838" s="110">
        <v>1</v>
      </c>
      <c r="D13838" s="109">
        <v>817.85605612316101</v>
      </c>
      <c r="E13838" s="109">
        <v>58988.350707731239</v>
      </c>
    </row>
    <row r="13839" spans="1:5" x14ac:dyDescent="0.35">
      <c r="A13839" s="107" t="s">
        <v>5</v>
      </c>
      <c r="B13839" s="107" t="s">
        <v>107</v>
      </c>
      <c r="C13839" s="110">
        <v>2</v>
      </c>
      <c r="D13839" s="109">
        <v>658.7948508621854</v>
      </c>
      <c r="E13839" s="109">
        <v>45429.695771938961</v>
      </c>
    </row>
    <row r="13840" spans="1:5" x14ac:dyDescent="0.35">
      <c r="A13840" s="107" t="s">
        <v>5</v>
      </c>
      <c r="B13840" s="107" t="s">
        <v>107</v>
      </c>
      <c r="C13840" s="110">
        <v>3</v>
      </c>
      <c r="D13840" s="109">
        <v>588.93615397871281</v>
      </c>
      <c r="E13840" s="109">
        <v>44249.476894909792</v>
      </c>
    </row>
    <row r="13841" spans="1:5" x14ac:dyDescent="0.35">
      <c r="A13841" s="107" t="s">
        <v>5</v>
      </c>
      <c r="B13841" s="107" t="s">
        <v>107</v>
      </c>
      <c r="C13841" s="110">
        <v>4</v>
      </c>
      <c r="D13841" s="109">
        <v>395.83250786996251</v>
      </c>
      <c r="E13841" s="109">
        <v>27247.925869165461</v>
      </c>
    </row>
    <row r="13842" spans="1:5" x14ac:dyDescent="0.35">
      <c r="A13842" s="107" t="s">
        <v>5</v>
      </c>
      <c r="B13842" s="107" t="s">
        <v>107</v>
      </c>
      <c r="C13842" s="110">
        <v>5</v>
      </c>
      <c r="D13842" s="109">
        <v>247.08960556542681</v>
      </c>
      <c r="E13842" s="109">
        <v>18525.147276027699</v>
      </c>
    </row>
    <row r="13843" spans="1:5" x14ac:dyDescent="0.35">
      <c r="A13843" s="107" t="s">
        <v>5</v>
      </c>
      <c r="B13843" s="107" t="s">
        <v>107</v>
      </c>
      <c r="C13843" s="110">
        <v>6</v>
      </c>
      <c r="D13843" s="109">
        <v>156.97981739588019</v>
      </c>
      <c r="E13843" s="109">
        <v>10402.63914951643</v>
      </c>
    </row>
    <row r="13844" spans="1:5" x14ac:dyDescent="0.35">
      <c r="A13844" s="107" t="s">
        <v>5</v>
      </c>
      <c r="B13844" s="107" t="s">
        <v>107</v>
      </c>
      <c r="C13844" s="110">
        <v>7</v>
      </c>
      <c r="D13844" s="109">
        <v>230.43729765818659</v>
      </c>
      <c r="E13844" s="109">
        <v>13897.525488240661</v>
      </c>
    </row>
    <row r="13845" spans="1:5" x14ac:dyDescent="0.35">
      <c r="A13845" s="107" t="s">
        <v>5</v>
      </c>
      <c r="B13845" s="107" t="s">
        <v>107</v>
      </c>
      <c r="C13845" s="110">
        <v>8</v>
      </c>
      <c r="D13845" s="109">
        <v>341.80263509030209</v>
      </c>
      <c r="E13845" s="109">
        <v>21084.143650375299</v>
      </c>
    </row>
    <row r="13846" spans="1:5" x14ac:dyDescent="0.35">
      <c r="A13846" s="107" t="s">
        <v>5</v>
      </c>
      <c r="B13846" s="107" t="s">
        <v>107</v>
      </c>
      <c r="C13846" s="110">
        <v>9</v>
      </c>
      <c r="D13846" s="109">
        <v>490.91899564144529</v>
      </c>
      <c r="E13846" s="109">
        <v>23927.903686182381</v>
      </c>
    </row>
    <row r="13847" spans="1:5" x14ac:dyDescent="0.35">
      <c r="A13847" s="107" t="s">
        <v>5</v>
      </c>
      <c r="B13847" s="107" t="s">
        <v>107</v>
      </c>
      <c r="C13847" s="110">
        <v>10</v>
      </c>
      <c r="D13847" s="109">
        <v>681.72360341247986</v>
      </c>
      <c r="E13847" s="109">
        <v>6381.7276973434909</v>
      </c>
    </row>
    <row r="13848" spans="1:5" x14ac:dyDescent="0.35">
      <c r="A13848" s="107" t="s">
        <v>5</v>
      </c>
      <c r="B13848" s="107" t="s">
        <v>107</v>
      </c>
      <c r="C13848" s="110">
        <v>11</v>
      </c>
      <c r="D13848" s="109">
        <v>645.90147835811229</v>
      </c>
      <c r="E13848" s="109">
        <v>1684.7827233387279</v>
      </c>
    </row>
    <row r="13849" spans="1:5" x14ac:dyDescent="0.35">
      <c r="A13849" s="107" t="s">
        <v>5</v>
      </c>
      <c r="B13849" s="107" t="s">
        <v>107</v>
      </c>
      <c r="C13849" s="110">
        <v>12</v>
      </c>
      <c r="D13849" s="109">
        <v>543.5729426460216</v>
      </c>
      <c r="E13849" s="109">
        <v>2420.0185406519658</v>
      </c>
    </row>
    <row r="13850" spans="1:5" x14ac:dyDescent="0.35">
      <c r="A13850" s="107" t="s">
        <v>5</v>
      </c>
      <c r="B13850" s="107" t="s">
        <v>106</v>
      </c>
      <c r="C13850" s="110">
        <v>1</v>
      </c>
      <c r="D13850" s="109">
        <v>620.10337931124855</v>
      </c>
      <c r="E13850" s="109">
        <v>47778.614757175223</v>
      </c>
    </row>
    <row r="13851" spans="1:5" x14ac:dyDescent="0.35">
      <c r="A13851" s="107" t="s">
        <v>5</v>
      </c>
      <c r="B13851" s="107" t="s">
        <v>106</v>
      </c>
      <c r="C13851" s="110">
        <v>2</v>
      </c>
      <c r="D13851" s="109">
        <v>485.19665535261248</v>
      </c>
      <c r="E13851" s="109">
        <v>35825.819640243681</v>
      </c>
    </row>
    <row r="13852" spans="1:5" x14ac:dyDescent="0.35">
      <c r="A13852" s="107" t="s">
        <v>5</v>
      </c>
      <c r="B13852" s="107" t="s">
        <v>106</v>
      </c>
      <c r="C13852" s="110">
        <v>3</v>
      </c>
      <c r="D13852" s="109">
        <v>417.6759482779222</v>
      </c>
      <c r="E13852" s="109">
        <v>32407.785598390379</v>
      </c>
    </row>
    <row r="13853" spans="1:5" x14ac:dyDescent="0.35">
      <c r="A13853" s="107" t="s">
        <v>5</v>
      </c>
      <c r="B13853" s="107" t="s">
        <v>106</v>
      </c>
      <c r="C13853" s="110">
        <v>4</v>
      </c>
      <c r="D13853" s="109">
        <v>400.88977857234568</v>
      </c>
      <c r="E13853" s="109">
        <v>28752.58720134087</v>
      </c>
    </row>
    <row r="13854" spans="1:5" x14ac:dyDescent="0.35">
      <c r="A13854" s="107" t="s">
        <v>5</v>
      </c>
      <c r="B13854" s="107" t="s">
        <v>106</v>
      </c>
      <c r="C13854" s="110">
        <v>5</v>
      </c>
      <c r="D13854" s="109">
        <v>299.77000347951588</v>
      </c>
      <c r="E13854" s="109">
        <v>22064.67497381361</v>
      </c>
    </row>
    <row r="13855" spans="1:5" x14ac:dyDescent="0.35">
      <c r="A13855" s="107" t="s">
        <v>5</v>
      </c>
      <c r="B13855" s="107" t="s">
        <v>106</v>
      </c>
      <c r="C13855" s="110">
        <v>6</v>
      </c>
      <c r="D13855" s="109">
        <v>196.56734198788811</v>
      </c>
      <c r="E13855" s="109">
        <v>12458.04525870103</v>
      </c>
    </row>
    <row r="13856" spans="1:5" x14ac:dyDescent="0.35">
      <c r="A13856" s="107" t="s">
        <v>5</v>
      </c>
      <c r="B13856" s="107" t="s">
        <v>106</v>
      </c>
      <c r="C13856" s="110">
        <v>7</v>
      </c>
      <c r="D13856" s="109">
        <v>257.59749138690768</v>
      </c>
      <c r="E13856" s="109">
        <v>15056.54511388225</v>
      </c>
    </row>
    <row r="13857" spans="1:5" x14ac:dyDescent="0.35">
      <c r="A13857" s="107" t="s">
        <v>5</v>
      </c>
      <c r="B13857" s="107" t="s">
        <v>106</v>
      </c>
      <c r="C13857" s="110">
        <v>8</v>
      </c>
      <c r="D13857" s="109">
        <v>318.14368550719638</v>
      </c>
      <c r="E13857" s="109">
        <v>19068.54422568193</v>
      </c>
    </row>
    <row r="13858" spans="1:5" x14ac:dyDescent="0.35">
      <c r="A13858" s="107" t="s">
        <v>5</v>
      </c>
      <c r="B13858" s="107" t="s">
        <v>106</v>
      </c>
      <c r="C13858" s="110">
        <v>9</v>
      </c>
      <c r="D13858" s="109">
        <v>397.6495989723565</v>
      </c>
      <c r="E13858" s="109">
        <v>20962.595117927631</v>
      </c>
    </row>
    <row r="13859" spans="1:5" x14ac:dyDescent="0.35">
      <c r="A13859" s="107" t="s">
        <v>5</v>
      </c>
      <c r="B13859" s="107" t="s">
        <v>106</v>
      </c>
      <c r="C13859" s="110">
        <v>10</v>
      </c>
      <c r="D13859" s="109">
        <v>465.80806184556548</v>
      </c>
      <c r="E13859" s="109">
        <v>6055.0714369308889</v>
      </c>
    </row>
    <row r="13860" spans="1:5" x14ac:dyDescent="0.35">
      <c r="A13860" s="107" t="s">
        <v>5</v>
      </c>
      <c r="B13860" s="107" t="s">
        <v>106</v>
      </c>
      <c r="C13860" s="110">
        <v>11</v>
      </c>
      <c r="D13860" s="109">
        <v>693.96672720769925</v>
      </c>
      <c r="E13860" s="109">
        <v>4413.9974025327956</v>
      </c>
    </row>
    <row r="13861" spans="1:5" x14ac:dyDescent="0.35">
      <c r="A13861" s="107" t="s">
        <v>5</v>
      </c>
      <c r="B13861" s="107" t="s">
        <v>106</v>
      </c>
      <c r="C13861" s="110">
        <v>12</v>
      </c>
      <c r="D13861" s="109">
        <v>706.49399911895125</v>
      </c>
      <c r="E13861" s="109">
        <v>6624.8486455278489</v>
      </c>
    </row>
    <row r="13862" spans="1:5" x14ac:dyDescent="0.35">
      <c r="A13862" s="107" t="s">
        <v>5</v>
      </c>
      <c r="B13862" s="107" t="s">
        <v>105</v>
      </c>
      <c r="C13862" s="110">
        <v>1</v>
      </c>
      <c r="D13862" s="109">
        <v>2.1599999349564292</v>
      </c>
      <c r="E13862" s="109">
        <v>136.98394535141949</v>
      </c>
    </row>
    <row r="13863" spans="1:5" x14ac:dyDescent="0.35">
      <c r="A13863" s="107" t="s">
        <v>5</v>
      </c>
      <c r="B13863" s="107" t="s">
        <v>105</v>
      </c>
      <c r="C13863" s="110">
        <v>2</v>
      </c>
      <c r="D13863" s="109">
        <v>20.159999467432471</v>
      </c>
      <c r="E13863" s="109">
        <v>1465.877778391625</v>
      </c>
    </row>
    <row r="13864" spans="1:5" x14ac:dyDescent="0.35">
      <c r="A13864" s="107" t="s">
        <v>5</v>
      </c>
      <c r="B13864" s="107" t="s">
        <v>105</v>
      </c>
      <c r="C13864" s="110">
        <v>3</v>
      </c>
      <c r="D13864" s="109">
        <v>22.319999370723931</v>
      </c>
      <c r="E13864" s="109">
        <v>1699.860942467596</v>
      </c>
    </row>
    <row r="13865" spans="1:5" x14ac:dyDescent="0.35">
      <c r="A13865" s="107" t="s">
        <v>5</v>
      </c>
      <c r="B13865" s="107" t="s">
        <v>105</v>
      </c>
      <c r="C13865" s="110">
        <v>4</v>
      </c>
      <c r="D13865" s="109">
        <v>35.520000342279687</v>
      </c>
      <c r="E13865" s="109">
        <v>2545.3456276061111</v>
      </c>
    </row>
    <row r="13866" spans="1:5" x14ac:dyDescent="0.35">
      <c r="A13866" s="107" t="s">
        <v>5</v>
      </c>
      <c r="B13866" s="107" t="s">
        <v>105</v>
      </c>
      <c r="C13866" s="110">
        <v>5</v>
      </c>
      <c r="D13866" s="109">
        <v>31.199999500066031</v>
      </c>
      <c r="E13866" s="109">
        <v>2237.3747759485509</v>
      </c>
    </row>
    <row r="13867" spans="1:5" x14ac:dyDescent="0.35">
      <c r="A13867" s="107" t="s">
        <v>5</v>
      </c>
      <c r="B13867" s="107" t="s">
        <v>105</v>
      </c>
      <c r="C13867" s="110">
        <v>6</v>
      </c>
      <c r="D13867" s="109">
        <v>28.799999259412271</v>
      </c>
      <c r="E13867" s="109">
        <v>1887.1353293622531</v>
      </c>
    </row>
    <row r="13868" spans="1:5" x14ac:dyDescent="0.35">
      <c r="A13868" s="107" t="s">
        <v>5</v>
      </c>
      <c r="B13868" s="107" t="s">
        <v>105</v>
      </c>
      <c r="C13868" s="110">
        <v>7</v>
      </c>
      <c r="D13868" s="109">
        <v>29.759999305009821</v>
      </c>
      <c r="E13868" s="109">
        <v>1873.2577938059931</v>
      </c>
    </row>
    <row r="13869" spans="1:5" x14ac:dyDescent="0.35">
      <c r="A13869" s="107" t="s">
        <v>5</v>
      </c>
      <c r="B13869" s="107" t="s">
        <v>105</v>
      </c>
      <c r="C13869" s="110">
        <v>8</v>
      </c>
      <c r="D13869" s="109">
        <v>29.759999148547632</v>
      </c>
      <c r="E13869" s="109">
        <v>1930.685515534374</v>
      </c>
    </row>
    <row r="13870" spans="1:5" x14ac:dyDescent="0.35">
      <c r="A13870" s="107" t="s">
        <v>5</v>
      </c>
      <c r="B13870" s="107" t="s">
        <v>105</v>
      </c>
      <c r="C13870" s="110">
        <v>9</v>
      </c>
      <c r="D13870" s="109">
        <v>35.520000349730267</v>
      </c>
      <c r="E13870" s="109">
        <v>2094.6762067444611</v>
      </c>
    </row>
    <row r="13871" spans="1:5" x14ac:dyDescent="0.35">
      <c r="A13871" s="107" t="s">
        <v>5</v>
      </c>
      <c r="B13871" s="107" t="s">
        <v>105</v>
      </c>
      <c r="C13871" s="110">
        <v>10</v>
      </c>
      <c r="D13871" s="109">
        <v>40.029999028891332</v>
      </c>
      <c r="E13871" s="109">
        <v>1678.3017425835201</v>
      </c>
    </row>
    <row r="13872" spans="1:5" x14ac:dyDescent="0.35">
      <c r="A13872" s="107" t="s">
        <v>5</v>
      </c>
      <c r="B13872" s="107" t="s">
        <v>105</v>
      </c>
      <c r="C13872" s="110">
        <v>11</v>
      </c>
      <c r="D13872" s="109">
        <v>28.30000042915346</v>
      </c>
      <c r="E13872" s="109">
        <v>1226.653748745299</v>
      </c>
    </row>
    <row r="13873" spans="1:5" x14ac:dyDescent="0.35">
      <c r="A13873" s="107" t="s">
        <v>5</v>
      </c>
      <c r="B13873" s="107" t="s">
        <v>105</v>
      </c>
      <c r="C13873" s="110">
        <v>12</v>
      </c>
      <c r="D13873" s="109">
        <v>25.679999358952031</v>
      </c>
      <c r="E13873" s="109">
        <v>1058.935519785372</v>
      </c>
    </row>
    <row r="13874" spans="1:5" x14ac:dyDescent="0.35">
      <c r="A13874" s="107" t="s">
        <v>5</v>
      </c>
      <c r="B13874" s="107" t="s">
        <v>104</v>
      </c>
      <c r="C13874" s="110">
        <v>1</v>
      </c>
      <c r="D13874" s="109">
        <v>45291.613333619367</v>
      </c>
      <c r="E13874" s="109">
        <v>3337445.4270740938</v>
      </c>
    </row>
    <row r="13875" spans="1:5" x14ac:dyDescent="0.35">
      <c r="A13875" s="107" t="s">
        <v>5</v>
      </c>
      <c r="B13875" s="107" t="s">
        <v>104</v>
      </c>
      <c r="C13875" s="110">
        <v>2</v>
      </c>
      <c r="D13875" s="109">
        <v>65648.560047215738</v>
      </c>
      <c r="E13875" s="109">
        <v>4659537.2875792449</v>
      </c>
    </row>
    <row r="13876" spans="1:5" x14ac:dyDescent="0.35">
      <c r="A13876" s="107" t="s">
        <v>5</v>
      </c>
      <c r="B13876" s="107" t="s">
        <v>104</v>
      </c>
      <c r="C13876" s="110">
        <v>3</v>
      </c>
      <c r="D13876" s="109">
        <v>69239.41011209799</v>
      </c>
      <c r="E13876" s="109">
        <v>5183297.5994907897</v>
      </c>
    </row>
    <row r="13877" spans="1:5" x14ac:dyDescent="0.35">
      <c r="A13877" s="107" t="s">
        <v>5</v>
      </c>
      <c r="B13877" s="107" t="s">
        <v>104</v>
      </c>
      <c r="C13877" s="110">
        <v>4</v>
      </c>
      <c r="D13877" s="109">
        <v>58846.460300282983</v>
      </c>
      <c r="E13877" s="109">
        <v>4182355.217317733</v>
      </c>
    </row>
    <row r="13878" spans="1:5" x14ac:dyDescent="0.35">
      <c r="A13878" s="107" t="s">
        <v>5</v>
      </c>
      <c r="B13878" s="107" t="s">
        <v>104</v>
      </c>
      <c r="C13878" s="110">
        <v>5</v>
      </c>
      <c r="D13878" s="109">
        <v>56138.163552913589</v>
      </c>
      <c r="E13878" s="109">
        <v>3998160.498218725</v>
      </c>
    </row>
    <row r="13879" spans="1:5" x14ac:dyDescent="0.35">
      <c r="A13879" s="107" t="s">
        <v>5</v>
      </c>
      <c r="B13879" s="107" t="s">
        <v>104</v>
      </c>
      <c r="C13879" s="110">
        <v>6</v>
      </c>
      <c r="D13879" s="109">
        <v>51127.092028610372</v>
      </c>
      <c r="E13879" s="109">
        <v>3110258.6627682722</v>
      </c>
    </row>
    <row r="13880" spans="1:5" x14ac:dyDescent="0.35">
      <c r="A13880" s="107" t="s">
        <v>5</v>
      </c>
      <c r="B13880" s="107" t="s">
        <v>104</v>
      </c>
      <c r="C13880" s="110">
        <v>7</v>
      </c>
      <c r="D13880" s="109">
        <v>60641.916558663252</v>
      </c>
      <c r="E13880" s="109">
        <v>3434719.353381102</v>
      </c>
    </row>
    <row r="13881" spans="1:5" x14ac:dyDescent="0.35">
      <c r="A13881" s="107" t="s">
        <v>5</v>
      </c>
      <c r="B13881" s="107" t="s">
        <v>104</v>
      </c>
      <c r="C13881" s="110">
        <v>8</v>
      </c>
      <c r="D13881" s="109">
        <v>40574.026424265583</v>
      </c>
      <c r="E13881" s="109">
        <v>2432099.5228845938</v>
      </c>
    </row>
    <row r="13882" spans="1:5" x14ac:dyDescent="0.35">
      <c r="A13882" s="107" t="s">
        <v>5</v>
      </c>
      <c r="B13882" s="107" t="s">
        <v>104</v>
      </c>
      <c r="C13882" s="110">
        <v>9</v>
      </c>
      <c r="D13882" s="109">
        <v>66632.585755457229</v>
      </c>
      <c r="E13882" s="109">
        <v>3516447.7443118799</v>
      </c>
    </row>
    <row r="13883" spans="1:5" x14ac:dyDescent="0.35">
      <c r="A13883" s="107" t="s">
        <v>5</v>
      </c>
      <c r="B13883" s="107" t="s">
        <v>104</v>
      </c>
      <c r="C13883" s="110">
        <v>10</v>
      </c>
      <c r="D13883" s="109">
        <v>56565.930984107057</v>
      </c>
      <c r="E13883" s="109">
        <v>1400621.9666581149</v>
      </c>
    </row>
    <row r="13884" spans="1:5" x14ac:dyDescent="0.35">
      <c r="A13884" s="107" t="s">
        <v>5</v>
      </c>
      <c r="B13884" s="107" t="s">
        <v>104</v>
      </c>
      <c r="C13884" s="110">
        <v>11</v>
      </c>
      <c r="D13884" s="109">
        <v>60059.123688102663</v>
      </c>
      <c r="E13884" s="109">
        <v>700336.32526599523</v>
      </c>
    </row>
    <row r="13885" spans="1:5" x14ac:dyDescent="0.35">
      <c r="A13885" s="107" t="s">
        <v>5</v>
      </c>
      <c r="B13885" s="107" t="s">
        <v>104</v>
      </c>
      <c r="C13885" s="110">
        <v>12</v>
      </c>
      <c r="D13885" s="109">
        <v>68737.92838731932</v>
      </c>
      <c r="E13885" s="109">
        <v>413371.02824899822</v>
      </c>
    </row>
    <row r="13886" spans="1:5" x14ac:dyDescent="0.35">
      <c r="A13886" s="107" t="s">
        <v>5</v>
      </c>
      <c r="B13886" s="107" t="s">
        <v>78</v>
      </c>
      <c r="C13886" s="110">
        <v>1</v>
      </c>
      <c r="D13886" s="109">
        <v>11265.654912790569</v>
      </c>
      <c r="E13886" s="109">
        <v>831522.61041574064</v>
      </c>
    </row>
    <row r="13887" spans="1:5" x14ac:dyDescent="0.35">
      <c r="A13887" s="107" t="s">
        <v>5</v>
      </c>
      <c r="B13887" s="107" t="s">
        <v>78</v>
      </c>
      <c r="C13887" s="110">
        <v>2</v>
      </c>
      <c r="D13887" s="109">
        <v>8252.4426791952137</v>
      </c>
      <c r="E13887" s="109">
        <v>589498.41653023579</v>
      </c>
    </row>
    <row r="13888" spans="1:5" x14ac:dyDescent="0.35">
      <c r="A13888" s="107" t="s">
        <v>5</v>
      </c>
      <c r="B13888" s="107" t="s">
        <v>78</v>
      </c>
      <c r="C13888" s="110">
        <v>3</v>
      </c>
      <c r="D13888" s="109">
        <v>8472.9653492563721</v>
      </c>
      <c r="E13888" s="109">
        <v>639224.79640664172</v>
      </c>
    </row>
    <row r="13889" spans="1:5" x14ac:dyDescent="0.35">
      <c r="A13889" s="107" t="s">
        <v>5</v>
      </c>
      <c r="B13889" s="107" t="s">
        <v>78</v>
      </c>
      <c r="C13889" s="110">
        <v>4</v>
      </c>
      <c r="D13889" s="109">
        <v>6527.7952595601664</v>
      </c>
      <c r="E13889" s="109">
        <v>467797.73863965628</v>
      </c>
    </row>
    <row r="13890" spans="1:5" x14ac:dyDescent="0.35">
      <c r="A13890" s="107" t="s">
        <v>5</v>
      </c>
      <c r="B13890" s="107" t="s">
        <v>78</v>
      </c>
      <c r="C13890" s="110">
        <v>5</v>
      </c>
      <c r="D13890" s="109">
        <v>4967.892070570233</v>
      </c>
      <c r="E13890" s="109">
        <v>357965.49385079119</v>
      </c>
    </row>
    <row r="13891" spans="1:5" x14ac:dyDescent="0.35">
      <c r="A13891" s="107" t="s">
        <v>5</v>
      </c>
      <c r="B13891" s="107" t="s">
        <v>78</v>
      </c>
      <c r="C13891" s="110">
        <v>6</v>
      </c>
      <c r="D13891" s="109">
        <v>6305.8135447451568</v>
      </c>
      <c r="E13891" s="109">
        <v>391422.86056941818</v>
      </c>
    </row>
    <row r="13892" spans="1:5" x14ac:dyDescent="0.35">
      <c r="A13892" s="107" t="s">
        <v>5</v>
      </c>
      <c r="B13892" s="107" t="s">
        <v>78</v>
      </c>
      <c r="C13892" s="110">
        <v>7</v>
      </c>
      <c r="D13892" s="109">
        <v>7112.7719940726647</v>
      </c>
      <c r="E13892" s="109">
        <v>413386.60597673763</v>
      </c>
    </row>
    <row r="13893" spans="1:5" x14ac:dyDescent="0.35">
      <c r="A13893" s="107" t="s">
        <v>5</v>
      </c>
      <c r="B13893" s="107" t="s">
        <v>78</v>
      </c>
      <c r="C13893" s="110">
        <v>8</v>
      </c>
      <c r="D13893" s="109">
        <v>7481.9298794793476</v>
      </c>
      <c r="E13893" s="109">
        <v>454791.16761730291</v>
      </c>
    </row>
    <row r="13894" spans="1:5" x14ac:dyDescent="0.35">
      <c r="A13894" s="107" t="s">
        <v>5</v>
      </c>
      <c r="B13894" s="107" t="s">
        <v>78</v>
      </c>
      <c r="C13894" s="110">
        <v>9</v>
      </c>
      <c r="D13894" s="109">
        <v>8507.2705391500476</v>
      </c>
      <c r="E13894" s="109">
        <v>452026.89275727893</v>
      </c>
    </row>
    <row r="13895" spans="1:5" x14ac:dyDescent="0.35">
      <c r="A13895" s="107" t="s">
        <v>5</v>
      </c>
      <c r="B13895" s="107" t="s">
        <v>78</v>
      </c>
      <c r="C13895" s="110">
        <v>10</v>
      </c>
      <c r="D13895" s="109">
        <v>7663.5653347804027</v>
      </c>
      <c r="E13895" s="109">
        <v>194797.03638881401</v>
      </c>
    </row>
    <row r="13896" spans="1:5" x14ac:dyDescent="0.35">
      <c r="A13896" s="107" t="s">
        <v>5</v>
      </c>
      <c r="B13896" s="107" t="s">
        <v>78</v>
      </c>
      <c r="C13896" s="110">
        <v>11</v>
      </c>
      <c r="D13896" s="109">
        <v>8667.3398139403362</v>
      </c>
      <c r="E13896" s="109">
        <v>180133.57473712091</v>
      </c>
    </row>
    <row r="13897" spans="1:5" x14ac:dyDescent="0.35">
      <c r="A13897" s="107" t="s">
        <v>5</v>
      </c>
      <c r="B13897" s="107" t="s">
        <v>78</v>
      </c>
      <c r="C13897" s="110">
        <v>12</v>
      </c>
      <c r="D13897" s="109">
        <v>8879.0521001319794</v>
      </c>
      <c r="E13897" s="109">
        <v>181323.60042210939</v>
      </c>
    </row>
    <row r="13898" spans="1:5" x14ac:dyDescent="0.35">
      <c r="C13898" s="2"/>
      <c r="D13898"/>
      <c r="E13898"/>
    </row>
    <row r="13899" spans="1:5" x14ac:dyDescent="0.35">
      <c r="C13899" s="2"/>
      <c r="D13899"/>
      <c r="E13899"/>
    </row>
    <row r="13900" spans="1:5" x14ac:dyDescent="0.35">
      <c r="C13900" s="2"/>
      <c r="D13900"/>
      <c r="E13900"/>
    </row>
    <row r="13901" spans="1:5" x14ac:dyDescent="0.35">
      <c r="C13901" s="2"/>
      <c r="D13901"/>
      <c r="E13901"/>
    </row>
    <row r="13902" spans="1:5" x14ac:dyDescent="0.35">
      <c r="C13902" s="2"/>
      <c r="D13902"/>
      <c r="E13902"/>
    </row>
    <row r="13903" spans="1:5" x14ac:dyDescent="0.35">
      <c r="C13903" s="2"/>
      <c r="D13903"/>
      <c r="E13903"/>
    </row>
    <row r="13904" spans="1:5" x14ac:dyDescent="0.35">
      <c r="C13904" s="2"/>
      <c r="D13904"/>
      <c r="E13904"/>
    </row>
    <row r="13905" spans="3:3" customFormat="1" x14ac:dyDescent="0.35">
      <c r="C13905" s="2"/>
    </row>
    <row r="13906" spans="3:3" customFormat="1" x14ac:dyDescent="0.35">
      <c r="C13906" s="2"/>
    </row>
    <row r="13907" spans="3:3" customFormat="1" x14ac:dyDescent="0.35">
      <c r="C13907" s="2"/>
    </row>
    <row r="13908" spans="3:3" customFormat="1" x14ac:dyDescent="0.35">
      <c r="C13908" s="2"/>
    </row>
    <row r="13909" spans="3:3" customFormat="1" x14ac:dyDescent="0.35">
      <c r="C13909" s="2"/>
    </row>
    <row r="13910" spans="3:3" customFormat="1" x14ac:dyDescent="0.35">
      <c r="C13910" s="2"/>
    </row>
    <row r="13911" spans="3:3" customFormat="1" x14ac:dyDescent="0.35">
      <c r="C13911" s="2"/>
    </row>
    <row r="13912" spans="3:3" customFormat="1" x14ac:dyDescent="0.35">
      <c r="C13912" s="2"/>
    </row>
    <row r="13913" spans="3:3" customFormat="1" x14ac:dyDescent="0.35">
      <c r="C13913" s="2"/>
    </row>
    <row r="13914" spans="3:3" customFormat="1" x14ac:dyDescent="0.35">
      <c r="C13914" s="2"/>
    </row>
    <row r="13915" spans="3:3" customFormat="1" x14ac:dyDescent="0.35">
      <c r="C13915" s="2"/>
    </row>
    <row r="13916" spans="3:3" customFormat="1" x14ac:dyDescent="0.35">
      <c r="C13916" s="2"/>
    </row>
    <row r="13917" spans="3:3" customFormat="1" x14ac:dyDescent="0.35">
      <c r="C13917" s="2"/>
    </row>
    <row r="13918" spans="3:3" customFormat="1" x14ac:dyDescent="0.35">
      <c r="C13918" s="2"/>
    </row>
    <row r="13919" spans="3:3" customFormat="1" x14ac:dyDescent="0.35">
      <c r="C13919" s="2"/>
    </row>
    <row r="13920" spans="3:3" customFormat="1" x14ac:dyDescent="0.35">
      <c r="C13920" s="2"/>
    </row>
    <row r="13921" spans="3:3" customFormat="1" x14ac:dyDescent="0.35">
      <c r="C13921" s="2"/>
    </row>
    <row r="13922" spans="3:3" customFormat="1" x14ac:dyDescent="0.35">
      <c r="C13922" s="2"/>
    </row>
    <row r="13923" spans="3:3" customFormat="1" x14ac:dyDescent="0.35">
      <c r="C13923" s="2"/>
    </row>
    <row r="13924" spans="3:3" customFormat="1" x14ac:dyDescent="0.35">
      <c r="C13924" s="2"/>
    </row>
    <row r="13925" spans="3:3" customFormat="1" x14ac:dyDescent="0.35">
      <c r="C13925" s="2"/>
    </row>
    <row r="13926" spans="3:3" customFormat="1" x14ac:dyDescent="0.35">
      <c r="C13926" s="2"/>
    </row>
    <row r="13927" spans="3:3" customFormat="1" x14ac:dyDescent="0.35">
      <c r="C13927" s="2"/>
    </row>
    <row r="13928" spans="3:3" customFormat="1" x14ac:dyDescent="0.35">
      <c r="C13928" s="2"/>
    </row>
    <row r="13929" spans="3:3" customFormat="1" x14ac:dyDescent="0.35">
      <c r="C13929" s="2"/>
    </row>
    <row r="13930" spans="3:3" customFormat="1" x14ac:dyDescent="0.35">
      <c r="C13930" s="2"/>
    </row>
    <row r="13931" spans="3:3" customFormat="1" x14ac:dyDescent="0.35">
      <c r="C13931" s="2"/>
    </row>
    <row r="13932" spans="3:3" customFormat="1" x14ac:dyDescent="0.35">
      <c r="C13932" s="2"/>
    </row>
    <row r="13933" spans="3:3" customFormat="1" x14ac:dyDescent="0.35">
      <c r="C13933" s="2"/>
    </row>
    <row r="13934" spans="3:3" customFormat="1" x14ac:dyDescent="0.35">
      <c r="C13934" s="2"/>
    </row>
    <row r="13935" spans="3:3" customFormat="1" x14ac:dyDescent="0.35">
      <c r="C13935" s="2"/>
    </row>
    <row r="13936" spans="3:3" customFormat="1" x14ac:dyDescent="0.35">
      <c r="C13936" s="2"/>
    </row>
    <row r="13937" spans="3:3" customFormat="1" x14ac:dyDescent="0.35">
      <c r="C13937" s="2"/>
    </row>
    <row r="13938" spans="3:3" customFormat="1" x14ac:dyDescent="0.35">
      <c r="C13938" s="2"/>
    </row>
    <row r="13939" spans="3:3" customFormat="1" x14ac:dyDescent="0.35">
      <c r="C13939" s="2"/>
    </row>
    <row r="13940" spans="3:3" customFormat="1" x14ac:dyDescent="0.35">
      <c r="C13940" s="2"/>
    </row>
    <row r="13941" spans="3:3" customFormat="1" x14ac:dyDescent="0.35">
      <c r="C13941" s="2"/>
    </row>
    <row r="13942" spans="3:3" customFormat="1" x14ac:dyDescent="0.35">
      <c r="C13942" s="2"/>
    </row>
    <row r="13943" spans="3:3" customFormat="1" x14ac:dyDescent="0.35">
      <c r="C13943" s="2"/>
    </row>
    <row r="13944" spans="3:3" customFormat="1" x14ac:dyDescent="0.35">
      <c r="C13944" s="2"/>
    </row>
    <row r="13945" spans="3:3" customFormat="1" x14ac:dyDescent="0.35">
      <c r="C13945" s="2"/>
    </row>
    <row r="13946" spans="3:3" customFormat="1" x14ac:dyDescent="0.35">
      <c r="C13946" s="2"/>
    </row>
    <row r="13947" spans="3:3" customFormat="1" x14ac:dyDescent="0.35">
      <c r="C13947" s="2"/>
    </row>
    <row r="13948" spans="3:3" customFormat="1" x14ac:dyDescent="0.35">
      <c r="C13948" s="2"/>
    </row>
    <row r="13949" spans="3:3" customFormat="1" x14ac:dyDescent="0.35">
      <c r="C13949" s="2"/>
    </row>
    <row r="13950" spans="3:3" customFormat="1" x14ac:dyDescent="0.35">
      <c r="C13950" s="2"/>
    </row>
    <row r="13951" spans="3:3" customFormat="1" x14ac:dyDescent="0.35">
      <c r="C13951" s="2"/>
    </row>
    <row r="13952" spans="3:3" customFormat="1" x14ac:dyDescent="0.35">
      <c r="C13952" s="2"/>
    </row>
    <row r="13953" spans="3:3" customFormat="1" x14ac:dyDescent="0.35">
      <c r="C13953" s="2"/>
    </row>
    <row r="13954" spans="3:3" customFormat="1" x14ac:dyDescent="0.35">
      <c r="C13954" s="2"/>
    </row>
    <row r="13955" spans="3:3" customFormat="1" x14ac:dyDescent="0.35">
      <c r="C13955" s="2"/>
    </row>
    <row r="13956" spans="3:3" customFormat="1" x14ac:dyDescent="0.35">
      <c r="C13956" s="2"/>
    </row>
    <row r="13957" spans="3:3" customFormat="1" x14ac:dyDescent="0.35">
      <c r="C13957" s="2"/>
    </row>
    <row r="13958" spans="3:3" customFormat="1" x14ac:dyDescent="0.35">
      <c r="C13958" s="2"/>
    </row>
    <row r="13959" spans="3:3" customFormat="1" x14ac:dyDescent="0.35">
      <c r="C13959" s="2"/>
    </row>
    <row r="13960" spans="3:3" customFormat="1" x14ac:dyDescent="0.35">
      <c r="C13960" s="2"/>
    </row>
    <row r="13961" spans="3:3" customFormat="1" x14ac:dyDescent="0.35">
      <c r="C13961" s="2"/>
    </row>
    <row r="13962" spans="3:3" customFormat="1" x14ac:dyDescent="0.35">
      <c r="C13962" s="2"/>
    </row>
    <row r="13963" spans="3:3" customFormat="1" x14ac:dyDescent="0.35">
      <c r="C13963" s="2"/>
    </row>
    <row r="13964" spans="3:3" customFormat="1" x14ac:dyDescent="0.35">
      <c r="C13964" s="2"/>
    </row>
    <row r="13965" spans="3:3" customFormat="1" x14ac:dyDescent="0.35">
      <c r="C13965" s="2"/>
    </row>
    <row r="13966" spans="3:3" customFormat="1" x14ac:dyDescent="0.35">
      <c r="C13966" s="2"/>
    </row>
    <row r="13967" spans="3:3" customFormat="1" x14ac:dyDescent="0.35">
      <c r="C13967" s="2"/>
    </row>
    <row r="13968" spans="3:3" customFormat="1" x14ac:dyDescent="0.35">
      <c r="C13968" s="2"/>
    </row>
    <row r="13969" spans="3:3" customFormat="1" x14ac:dyDescent="0.35">
      <c r="C13969" s="2"/>
    </row>
    <row r="13970" spans="3:3" customFormat="1" x14ac:dyDescent="0.35">
      <c r="C13970" s="2"/>
    </row>
    <row r="13971" spans="3:3" customFormat="1" x14ac:dyDescent="0.35">
      <c r="C13971" s="2"/>
    </row>
    <row r="13972" spans="3:3" customFormat="1" x14ac:dyDescent="0.35">
      <c r="C13972" s="2"/>
    </row>
    <row r="13973" spans="3:3" customFormat="1" x14ac:dyDescent="0.35">
      <c r="C13973" s="2"/>
    </row>
    <row r="13974" spans="3:3" customFormat="1" x14ac:dyDescent="0.35">
      <c r="C13974" s="2"/>
    </row>
    <row r="13975" spans="3:3" customFormat="1" x14ac:dyDescent="0.35">
      <c r="C13975" s="2"/>
    </row>
    <row r="13976" spans="3:3" customFormat="1" x14ac:dyDescent="0.35">
      <c r="C13976" s="2"/>
    </row>
    <row r="13977" spans="3:3" customFormat="1" x14ac:dyDescent="0.35">
      <c r="C13977" s="2"/>
    </row>
    <row r="13978" spans="3:3" customFormat="1" x14ac:dyDescent="0.35">
      <c r="C13978" s="2"/>
    </row>
    <row r="13979" spans="3:3" customFormat="1" x14ac:dyDescent="0.35">
      <c r="C13979" s="2"/>
    </row>
    <row r="13980" spans="3:3" customFormat="1" x14ac:dyDescent="0.35">
      <c r="C13980" s="2"/>
    </row>
    <row r="13981" spans="3:3" customFormat="1" x14ac:dyDescent="0.35">
      <c r="C13981" s="2"/>
    </row>
    <row r="13982" spans="3:3" customFormat="1" x14ac:dyDescent="0.35">
      <c r="C13982" s="2"/>
    </row>
    <row r="13983" spans="3:3" customFormat="1" x14ac:dyDescent="0.35">
      <c r="C13983" s="2"/>
    </row>
    <row r="13984" spans="3:3" customFormat="1" x14ac:dyDescent="0.35">
      <c r="C13984" s="2"/>
    </row>
    <row r="13985" spans="3:3" customFormat="1" x14ac:dyDescent="0.35">
      <c r="C13985" s="2"/>
    </row>
    <row r="13986" spans="3:3" customFormat="1" x14ac:dyDescent="0.35">
      <c r="C13986" s="2"/>
    </row>
    <row r="13987" spans="3:3" customFormat="1" x14ac:dyDescent="0.35">
      <c r="C13987" s="2"/>
    </row>
    <row r="13988" spans="3:3" customFormat="1" x14ac:dyDescent="0.35">
      <c r="C13988" s="2"/>
    </row>
    <row r="13989" spans="3:3" customFormat="1" x14ac:dyDescent="0.35">
      <c r="C13989" s="2"/>
    </row>
    <row r="13990" spans="3:3" customFormat="1" x14ac:dyDescent="0.35">
      <c r="C13990" s="2"/>
    </row>
    <row r="13991" spans="3:3" customFormat="1" x14ac:dyDescent="0.35">
      <c r="C13991" s="2"/>
    </row>
    <row r="13992" spans="3:3" customFormat="1" x14ac:dyDescent="0.35">
      <c r="C13992" s="2"/>
    </row>
    <row r="13993" spans="3:3" customFormat="1" x14ac:dyDescent="0.35">
      <c r="C13993" s="2"/>
    </row>
    <row r="13994" spans="3:3" customFormat="1" x14ac:dyDescent="0.35">
      <c r="C13994" s="2"/>
    </row>
    <row r="13995" spans="3:3" customFormat="1" x14ac:dyDescent="0.35">
      <c r="C13995" s="2"/>
    </row>
    <row r="13996" spans="3:3" customFormat="1" x14ac:dyDescent="0.35">
      <c r="C13996" s="2"/>
    </row>
    <row r="13997" spans="3:3" customFormat="1" x14ac:dyDescent="0.35">
      <c r="C13997" s="2"/>
    </row>
    <row r="13998" spans="3:3" customFormat="1" x14ac:dyDescent="0.35">
      <c r="C13998" s="2"/>
    </row>
    <row r="13999" spans="3:3" customFormat="1" x14ac:dyDescent="0.35">
      <c r="C13999" s="2"/>
    </row>
    <row r="14000" spans="3:3" customFormat="1" x14ac:dyDescent="0.35">
      <c r="C14000" s="2"/>
    </row>
    <row r="14001" spans="3:3" customFormat="1" x14ac:dyDescent="0.35">
      <c r="C14001" s="2"/>
    </row>
    <row r="14002" spans="3:3" customFormat="1" x14ac:dyDescent="0.35">
      <c r="C14002" s="2"/>
    </row>
    <row r="14003" spans="3:3" customFormat="1" x14ac:dyDescent="0.35">
      <c r="C14003" s="2"/>
    </row>
    <row r="14004" spans="3:3" customFormat="1" x14ac:dyDescent="0.35">
      <c r="C14004" s="2"/>
    </row>
    <row r="14005" spans="3:3" customFormat="1" x14ac:dyDescent="0.35">
      <c r="C14005" s="2"/>
    </row>
    <row r="14006" spans="3:3" customFormat="1" x14ac:dyDescent="0.35">
      <c r="C14006" s="2"/>
    </row>
    <row r="14007" spans="3:3" customFormat="1" x14ac:dyDescent="0.35">
      <c r="C14007" s="2"/>
    </row>
    <row r="14008" spans="3:3" customFormat="1" x14ac:dyDescent="0.35">
      <c r="C14008" s="2"/>
    </row>
    <row r="14009" spans="3:3" customFormat="1" x14ac:dyDescent="0.35">
      <c r="C14009" s="2"/>
    </row>
    <row r="14010" spans="3:3" customFormat="1" x14ac:dyDescent="0.35">
      <c r="C14010" s="2"/>
    </row>
    <row r="14011" spans="3:3" customFormat="1" x14ac:dyDescent="0.35">
      <c r="C14011" s="2"/>
    </row>
    <row r="14012" spans="3:3" customFormat="1" x14ac:dyDescent="0.35">
      <c r="C14012" s="2"/>
    </row>
    <row r="14013" spans="3:3" customFormat="1" x14ac:dyDescent="0.35">
      <c r="C14013" s="2"/>
    </row>
    <row r="14014" spans="3:3" customFormat="1" x14ac:dyDescent="0.35">
      <c r="C14014" s="2"/>
    </row>
    <row r="14015" spans="3:3" customFormat="1" x14ac:dyDescent="0.35">
      <c r="C14015" s="2"/>
    </row>
    <row r="14016" spans="3:3" customFormat="1" x14ac:dyDescent="0.35">
      <c r="C14016" s="2"/>
    </row>
    <row r="14017" spans="3:3" customFormat="1" x14ac:dyDescent="0.35">
      <c r="C14017" s="2"/>
    </row>
    <row r="14018" spans="3:3" customFormat="1" x14ac:dyDescent="0.35">
      <c r="C14018" s="2"/>
    </row>
    <row r="14019" spans="3:3" customFormat="1" x14ac:dyDescent="0.35">
      <c r="C14019" s="2"/>
    </row>
    <row r="14020" spans="3:3" customFormat="1" x14ac:dyDescent="0.35">
      <c r="C14020" s="2"/>
    </row>
    <row r="14021" spans="3:3" customFormat="1" x14ac:dyDescent="0.35">
      <c r="C14021" s="2"/>
    </row>
    <row r="14022" spans="3:3" customFormat="1" x14ac:dyDescent="0.35">
      <c r="C14022" s="2"/>
    </row>
    <row r="14023" spans="3:3" customFormat="1" x14ac:dyDescent="0.35">
      <c r="C14023" s="2"/>
    </row>
    <row r="14024" spans="3:3" customFormat="1" x14ac:dyDescent="0.35">
      <c r="C14024" s="2"/>
    </row>
    <row r="14025" spans="3:3" customFormat="1" x14ac:dyDescent="0.35">
      <c r="C14025" s="2"/>
    </row>
    <row r="14026" spans="3:3" customFormat="1" x14ac:dyDescent="0.35">
      <c r="C14026" s="2"/>
    </row>
    <row r="14027" spans="3:3" customFormat="1" x14ac:dyDescent="0.35">
      <c r="C14027" s="2"/>
    </row>
    <row r="14028" spans="3:3" customFormat="1" x14ac:dyDescent="0.35">
      <c r="C14028" s="2"/>
    </row>
    <row r="14029" spans="3:3" customFormat="1" x14ac:dyDescent="0.35">
      <c r="C14029" s="2"/>
    </row>
    <row r="14030" spans="3:3" customFormat="1" x14ac:dyDescent="0.35">
      <c r="C14030" s="2"/>
    </row>
    <row r="14031" spans="3:3" customFormat="1" x14ac:dyDescent="0.35">
      <c r="C14031" s="2"/>
    </row>
    <row r="14032" spans="3:3" customFormat="1" x14ac:dyDescent="0.35">
      <c r="C14032" s="2"/>
    </row>
    <row r="14033" spans="3:3" customFormat="1" x14ac:dyDescent="0.35">
      <c r="C14033" s="2"/>
    </row>
    <row r="14034" spans="3:3" customFormat="1" x14ac:dyDescent="0.35">
      <c r="C14034" s="2"/>
    </row>
    <row r="14035" spans="3:3" customFormat="1" x14ac:dyDescent="0.35">
      <c r="C14035" s="2"/>
    </row>
    <row r="14036" spans="3:3" customFormat="1" x14ac:dyDescent="0.35">
      <c r="C14036" s="2"/>
    </row>
    <row r="14037" spans="3:3" customFormat="1" x14ac:dyDescent="0.35">
      <c r="C14037" s="2"/>
    </row>
    <row r="14038" spans="3:3" customFormat="1" x14ac:dyDescent="0.35">
      <c r="C14038" s="2"/>
    </row>
    <row r="14039" spans="3:3" customFormat="1" x14ac:dyDescent="0.35">
      <c r="C14039" s="2"/>
    </row>
    <row r="14040" spans="3:3" customFormat="1" x14ac:dyDescent="0.35">
      <c r="C14040" s="2"/>
    </row>
    <row r="14041" spans="3:3" customFormat="1" x14ac:dyDescent="0.35">
      <c r="C14041" s="2"/>
    </row>
    <row r="14042" spans="3:3" customFormat="1" x14ac:dyDescent="0.35">
      <c r="C14042" s="2"/>
    </row>
    <row r="14043" spans="3:3" customFormat="1" x14ac:dyDescent="0.35">
      <c r="C14043" s="2"/>
    </row>
    <row r="14044" spans="3:3" customFormat="1" x14ac:dyDescent="0.35">
      <c r="C14044" s="2"/>
    </row>
    <row r="14045" spans="3:3" customFormat="1" x14ac:dyDescent="0.35">
      <c r="C14045" s="2"/>
    </row>
    <row r="14046" spans="3:3" customFormat="1" x14ac:dyDescent="0.35">
      <c r="C14046" s="2"/>
    </row>
    <row r="14047" spans="3:3" customFormat="1" x14ac:dyDescent="0.35">
      <c r="C14047" s="2"/>
    </row>
    <row r="14048" spans="3:3" customFormat="1" x14ac:dyDescent="0.35">
      <c r="C14048" s="2"/>
    </row>
    <row r="14049" spans="3:3" customFormat="1" x14ac:dyDescent="0.35">
      <c r="C14049" s="2"/>
    </row>
    <row r="14050" spans="3:3" customFormat="1" x14ac:dyDescent="0.35">
      <c r="C14050" s="2"/>
    </row>
    <row r="14051" spans="3:3" customFormat="1" x14ac:dyDescent="0.35">
      <c r="C14051" s="2"/>
    </row>
    <row r="14052" spans="3:3" customFormat="1" x14ac:dyDescent="0.35">
      <c r="C14052" s="2"/>
    </row>
    <row r="14053" spans="3:3" customFormat="1" x14ac:dyDescent="0.35">
      <c r="C14053" s="2"/>
    </row>
    <row r="14054" spans="3:3" customFormat="1" x14ac:dyDescent="0.35">
      <c r="C14054" s="2"/>
    </row>
    <row r="14055" spans="3:3" customFormat="1" x14ac:dyDescent="0.35">
      <c r="C14055" s="2"/>
    </row>
    <row r="14056" spans="3:3" customFormat="1" x14ac:dyDescent="0.35">
      <c r="C14056" s="2"/>
    </row>
    <row r="14057" spans="3:3" customFormat="1" x14ac:dyDescent="0.35">
      <c r="C14057" s="2"/>
    </row>
    <row r="14058" spans="3:3" customFormat="1" x14ac:dyDescent="0.35">
      <c r="C14058" s="2"/>
    </row>
    <row r="14059" spans="3:3" customFormat="1" x14ac:dyDescent="0.35">
      <c r="C14059" s="2"/>
    </row>
    <row r="14060" spans="3:3" customFormat="1" x14ac:dyDescent="0.35">
      <c r="C14060" s="2"/>
    </row>
    <row r="14061" spans="3:3" customFormat="1" x14ac:dyDescent="0.35">
      <c r="C14061" s="2"/>
    </row>
    <row r="14062" spans="3:3" customFormat="1" x14ac:dyDescent="0.35">
      <c r="C14062" s="2"/>
    </row>
    <row r="14063" spans="3:3" customFormat="1" x14ac:dyDescent="0.35">
      <c r="C14063" s="2"/>
    </row>
    <row r="14064" spans="3:3" customFormat="1" x14ac:dyDescent="0.35">
      <c r="C14064" s="2"/>
    </row>
    <row r="14065" spans="3:3" customFormat="1" x14ac:dyDescent="0.35">
      <c r="C14065" s="2"/>
    </row>
    <row r="14066" spans="3:3" customFormat="1" x14ac:dyDescent="0.35">
      <c r="C14066" s="2"/>
    </row>
    <row r="14067" spans="3:3" customFormat="1" x14ac:dyDescent="0.35">
      <c r="C14067" s="2"/>
    </row>
    <row r="14068" spans="3:3" customFormat="1" x14ac:dyDescent="0.35">
      <c r="C14068" s="2"/>
    </row>
    <row r="14069" spans="3:3" customFormat="1" x14ac:dyDescent="0.35">
      <c r="C14069" s="2"/>
    </row>
    <row r="14070" spans="3:3" customFormat="1" x14ac:dyDescent="0.35">
      <c r="C14070" s="2"/>
    </row>
    <row r="14071" spans="3:3" customFormat="1" x14ac:dyDescent="0.35">
      <c r="C14071" s="2"/>
    </row>
    <row r="14072" spans="3:3" customFormat="1" x14ac:dyDescent="0.35">
      <c r="C14072" s="2"/>
    </row>
    <row r="14073" spans="3:3" customFormat="1" x14ac:dyDescent="0.35">
      <c r="C14073" s="2"/>
    </row>
    <row r="14074" spans="3:3" customFormat="1" x14ac:dyDescent="0.35">
      <c r="C14074" s="2"/>
    </row>
    <row r="14075" spans="3:3" customFormat="1" x14ac:dyDescent="0.35">
      <c r="C14075" s="2"/>
    </row>
    <row r="14076" spans="3:3" customFormat="1" x14ac:dyDescent="0.35">
      <c r="C14076" s="2"/>
    </row>
    <row r="14077" spans="3:3" customFormat="1" x14ac:dyDescent="0.35">
      <c r="C14077" s="2"/>
    </row>
    <row r="14078" spans="3:3" customFormat="1" x14ac:dyDescent="0.35">
      <c r="C14078" s="2"/>
    </row>
    <row r="14079" spans="3:3" customFormat="1" x14ac:dyDescent="0.35">
      <c r="C14079" s="2"/>
    </row>
    <row r="14080" spans="3:3" customFormat="1" x14ac:dyDescent="0.35">
      <c r="C14080" s="2"/>
    </row>
    <row r="14081" spans="3:3" customFormat="1" x14ac:dyDescent="0.35">
      <c r="C14081" s="2"/>
    </row>
    <row r="14082" spans="3:3" customFormat="1" x14ac:dyDescent="0.35">
      <c r="C14082" s="2"/>
    </row>
    <row r="14083" spans="3:3" customFormat="1" x14ac:dyDescent="0.35">
      <c r="C14083" s="2"/>
    </row>
    <row r="14084" spans="3:3" customFormat="1" x14ac:dyDescent="0.35">
      <c r="C14084" s="2"/>
    </row>
    <row r="14085" spans="3:3" customFormat="1" x14ac:dyDescent="0.35">
      <c r="C14085" s="2"/>
    </row>
    <row r="14086" spans="3:3" customFormat="1" x14ac:dyDescent="0.35">
      <c r="C14086" s="2"/>
    </row>
    <row r="14087" spans="3:3" customFormat="1" x14ac:dyDescent="0.35">
      <c r="C14087" s="2"/>
    </row>
    <row r="14088" spans="3:3" customFormat="1" x14ac:dyDescent="0.35">
      <c r="C14088" s="2"/>
    </row>
    <row r="14089" spans="3:3" customFormat="1" x14ac:dyDescent="0.35">
      <c r="C14089" s="2"/>
    </row>
    <row r="14090" spans="3:3" customFormat="1" x14ac:dyDescent="0.35">
      <c r="C14090" s="2"/>
    </row>
    <row r="14091" spans="3:3" customFormat="1" x14ac:dyDescent="0.35">
      <c r="C14091" s="2"/>
    </row>
    <row r="14092" spans="3:3" customFormat="1" x14ac:dyDescent="0.35">
      <c r="C14092" s="2"/>
    </row>
    <row r="14093" spans="3:3" customFormat="1" x14ac:dyDescent="0.35">
      <c r="C14093" s="2"/>
    </row>
    <row r="14094" spans="3:3" customFormat="1" x14ac:dyDescent="0.35">
      <c r="C14094" s="2"/>
    </row>
    <row r="14095" spans="3:3" customFormat="1" x14ac:dyDescent="0.35">
      <c r="C14095" s="2"/>
    </row>
    <row r="14096" spans="3:3" customFormat="1" x14ac:dyDescent="0.35">
      <c r="C14096" s="2"/>
    </row>
    <row r="14097" spans="3:3" customFormat="1" x14ac:dyDescent="0.35">
      <c r="C14097" s="2"/>
    </row>
    <row r="14098" spans="3:3" customFormat="1" x14ac:dyDescent="0.35">
      <c r="C14098" s="2"/>
    </row>
    <row r="14099" spans="3:3" customFormat="1" x14ac:dyDescent="0.35">
      <c r="C14099" s="2"/>
    </row>
    <row r="14100" spans="3:3" customFormat="1" x14ac:dyDescent="0.35">
      <c r="C14100" s="2"/>
    </row>
    <row r="14101" spans="3:3" customFormat="1" x14ac:dyDescent="0.35">
      <c r="C14101" s="2"/>
    </row>
    <row r="14102" spans="3:3" customFormat="1" x14ac:dyDescent="0.35">
      <c r="C14102" s="2"/>
    </row>
    <row r="14103" spans="3:3" customFormat="1" x14ac:dyDescent="0.35">
      <c r="C14103" s="2"/>
    </row>
    <row r="14104" spans="3:3" customFormat="1" x14ac:dyDescent="0.35">
      <c r="C14104" s="2"/>
    </row>
    <row r="14105" spans="3:3" customFormat="1" x14ac:dyDescent="0.35">
      <c r="C14105" s="2"/>
    </row>
    <row r="14106" spans="3:3" customFormat="1" x14ac:dyDescent="0.35">
      <c r="C14106" s="2"/>
    </row>
    <row r="14107" spans="3:3" customFormat="1" x14ac:dyDescent="0.35">
      <c r="C14107" s="2"/>
    </row>
    <row r="14108" spans="3:3" customFormat="1" x14ac:dyDescent="0.35">
      <c r="C14108" s="2"/>
    </row>
    <row r="14109" spans="3:3" customFormat="1" x14ac:dyDescent="0.35">
      <c r="C14109" s="2"/>
    </row>
    <row r="14110" spans="3:3" customFormat="1" x14ac:dyDescent="0.35">
      <c r="C14110" s="2"/>
    </row>
    <row r="14111" spans="3:3" customFormat="1" x14ac:dyDescent="0.35">
      <c r="C14111" s="2"/>
    </row>
    <row r="14112" spans="3:3" customFormat="1" x14ac:dyDescent="0.35">
      <c r="C14112" s="2"/>
    </row>
    <row r="14113" spans="3:3" customFormat="1" x14ac:dyDescent="0.35">
      <c r="C14113" s="2"/>
    </row>
    <row r="14114" spans="3:3" customFormat="1" x14ac:dyDescent="0.35">
      <c r="C14114" s="2"/>
    </row>
    <row r="14115" spans="3:3" customFormat="1" x14ac:dyDescent="0.35">
      <c r="C14115" s="2"/>
    </row>
    <row r="14116" spans="3:3" customFormat="1" x14ac:dyDescent="0.35">
      <c r="C14116" s="2"/>
    </row>
    <row r="14117" spans="3:3" customFormat="1" x14ac:dyDescent="0.35">
      <c r="C14117" s="2"/>
    </row>
    <row r="14118" spans="3:3" customFormat="1" x14ac:dyDescent="0.35">
      <c r="C14118" s="2"/>
    </row>
    <row r="14119" spans="3:3" customFormat="1" x14ac:dyDescent="0.35">
      <c r="C14119" s="2"/>
    </row>
    <row r="14120" spans="3:3" customFormat="1" x14ac:dyDescent="0.35">
      <c r="C14120" s="2"/>
    </row>
    <row r="14121" spans="3:3" customFormat="1" x14ac:dyDescent="0.35">
      <c r="C14121" s="2"/>
    </row>
    <row r="14122" spans="3:3" customFormat="1" x14ac:dyDescent="0.35">
      <c r="C14122" s="2"/>
    </row>
    <row r="14123" spans="3:3" customFormat="1" x14ac:dyDescent="0.35">
      <c r="C14123" s="2"/>
    </row>
    <row r="14124" spans="3:3" customFormat="1" x14ac:dyDescent="0.35">
      <c r="C14124" s="2"/>
    </row>
    <row r="14125" spans="3:3" customFormat="1" x14ac:dyDescent="0.35">
      <c r="C14125" s="2"/>
    </row>
    <row r="14126" spans="3:3" customFormat="1" x14ac:dyDescent="0.35">
      <c r="C14126" s="2"/>
    </row>
    <row r="14127" spans="3:3" customFormat="1" x14ac:dyDescent="0.35">
      <c r="C14127" s="2"/>
    </row>
    <row r="14128" spans="3:3" customFormat="1" x14ac:dyDescent="0.35">
      <c r="C14128" s="2"/>
    </row>
    <row r="14129" spans="3:3" customFormat="1" x14ac:dyDescent="0.35">
      <c r="C14129" s="2"/>
    </row>
    <row r="14130" spans="3:3" customFormat="1" x14ac:dyDescent="0.35">
      <c r="C14130" s="2"/>
    </row>
    <row r="14131" spans="3:3" customFormat="1" x14ac:dyDescent="0.35">
      <c r="C14131" s="2"/>
    </row>
    <row r="14132" spans="3:3" customFormat="1" x14ac:dyDescent="0.35">
      <c r="C14132" s="2"/>
    </row>
    <row r="14133" spans="3:3" customFormat="1" x14ac:dyDescent="0.35">
      <c r="C14133" s="2"/>
    </row>
    <row r="14134" spans="3:3" customFormat="1" x14ac:dyDescent="0.35">
      <c r="C14134" s="2"/>
    </row>
    <row r="14135" spans="3:3" customFormat="1" x14ac:dyDescent="0.35">
      <c r="C14135" s="2"/>
    </row>
    <row r="14136" spans="3:3" customFormat="1" x14ac:dyDescent="0.35">
      <c r="C14136" s="2"/>
    </row>
    <row r="14137" spans="3:3" customFormat="1" x14ac:dyDescent="0.35">
      <c r="C14137" s="2"/>
    </row>
    <row r="14138" spans="3:3" customFormat="1" x14ac:dyDescent="0.35">
      <c r="C14138" s="2"/>
    </row>
    <row r="14139" spans="3:3" customFormat="1" x14ac:dyDescent="0.35">
      <c r="C14139" s="2"/>
    </row>
    <row r="14140" spans="3:3" customFormat="1" x14ac:dyDescent="0.35">
      <c r="C14140" s="2"/>
    </row>
    <row r="14141" spans="3:3" customFormat="1" x14ac:dyDescent="0.35">
      <c r="C14141" s="2"/>
    </row>
    <row r="14142" spans="3:3" customFormat="1" x14ac:dyDescent="0.35">
      <c r="C14142" s="2"/>
    </row>
    <row r="14143" spans="3:3" customFormat="1" x14ac:dyDescent="0.35">
      <c r="C14143" s="2"/>
    </row>
    <row r="14144" spans="3:3" customFormat="1" x14ac:dyDescent="0.35">
      <c r="C14144" s="2"/>
    </row>
    <row r="14145" spans="3:3" customFormat="1" x14ac:dyDescent="0.35">
      <c r="C14145" s="2"/>
    </row>
    <row r="14146" spans="3:3" customFormat="1" x14ac:dyDescent="0.35">
      <c r="C14146" s="2"/>
    </row>
    <row r="14147" spans="3:3" customFormat="1" x14ac:dyDescent="0.35">
      <c r="C14147" s="2"/>
    </row>
    <row r="14148" spans="3:3" customFormat="1" x14ac:dyDescent="0.35">
      <c r="C14148" s="2"/>
    </row>
    <row r="14149" spans="3:3" customFormat="1" x14ac:dyDescent="0.35">
      <c r="C14149" s="2"/>
    </row>
    <row r="14150" spans="3:3" customFormat="1" x14ac:dyDescent="0.35">
      <c r="C14150" s="2"/>
    </row>
    <row r="14151" spans="3:3" customFormat="1" x14ac:dyDescent="0.35">
      <c r="C14151" s="2"/>
    </row>
    <row r="14152" spans="3:3" customFormat="1" x14ac:dyDescent="0.35">
      <c r="C14152" s="2"/>
    </row>
    <row r="14153" spans="3:3" customFormat="1" x14ac:dyDescent="0.35">
      <c r="C14153" s="2"/>
    </row>
    <row r="14154" spans="3:3" customFormat="1" x14ac:dyDescent="0.35">
      <c r="C14154" s="2"/>
    </row>
    <row r="14155" spans="3:3" customFormat="1" x14ac:dyDescent="0.35">
      <c r="C14155" s="2"/>
    </row>
    <row r="14156" spans="3:3" customFormat="1" x14ac:dyDescent="0.35">
      <c r="C14156" s="2"/>
    </row>
    <row r="14157" spans="3:3" customFormat="1" x14ac:dyDescent="0.35">
      <c r="C14157" s="2"/>
    </row>
    <row r="14158" spans="3:3" customFormat="1" x14ac:dyDescent="0.35">
      <c r="C14158" s="2"/>
    </row>
    <row r="14159" spans="3:3" customFormat="1" x14ac:dyDescent="0.35">
      <c r="C14159" s="2"/>
    </row>
    <row r="14160" spans="3:3" customFormat="1" x14ac:dyDescent="0.35">
      <c r="C14160" s="2"/>
    </row>
    <row r="14161" spans="3:3" customFormat="1" x14ac:dyDescent="0.35">
      <c r="C14161" s="2"/>
    </row>
    <row r="14162" spans="3:3" customFormat="1" x14ac:dyDescent="0.35">
      <c r="C14162" s="2"/>
    </row>
    <row r="14163" spans="3:3" customFormat="1" x14ac:dyDescent="0.35">
      <c r="C14163" s="2"/>
    </row>
    <row r="14164" spans="3:3" customFormat="1" x14ac:dyDescent="0.35">
      <c r="C14164" s="2"/>
    </row>
    <row r="14165" spans="3:3" customFormat="1" x14ac:dyDescent="0.35">
      <c r="C14165" s="2"/>
    </row>
    <row r="14166" spans="3:3" customFormat="1" x14ac:dyDescent="0.35">
      <c r="C14166" s="2"/>
    </row>
    <row r="14167" spans="3:3" customFormat="1" x14ac:dyDescent="0.35">
      <c r="C14167" s="2"/>
    </row>
    <row r="14168" spans="3:3" customFormat="1" x14ac:dyDescent="0.35">
      <c r="C14168" s="2"/>
    </row>
    <row r="14169" spans="3:3" customFormat="1" x14ac:dyDescent="0.35">
      <c r="C14169" s="2"/>
    </row>
    <row r="14170" spans="3:3" customFormat="1" x14ac:dyDescent="0.35">
      <c r="C14170" s="2"/>
    </row>
    <row r="14171" spans="3:3" customFormat="1" x14ac:dyDescent="0.35">
      <c r="C14171" s="2"/>
    </row>
    <row r="14172" spans="3:3" customFormat="1" x14ac:dyDescent="0.35">
      <c r="C14172" s="2"/>
    </row>
    <row r="14173" spans="3:3" customFormat="1" x14ac:dyDescent="0.35">
      <c r="C14173" s="2"/>
    </row>
    <row r="14174" spans="3:3" customFormat="1" x14ac:dyDescent="0.35">
      <c r="C14174" s="2"/>
    </row>
    <row r="14175" spans="3:3" customFormat="1" x14ac:dyDescent="0.35">
      <c r="C14175" s="2"/>
    </row>
    <row r="14176" spans="3:3" customFormat="1" x14ac:dyDescent="0.35">
      <c r="C14176" s="2"/>
    </row>
    <row r="14177" spans="3:3" customFormat="1" x14ac:dyDescent="0.35">
      <c r="C14177" s="2"/>
    </row>
    <row r="14178" spans="3:3" customFormat="1" x14ac:dyDescent="0.35">
      <c r="C14178" s="2"/>
    </row>
    <row r="14179" spans="3:3" customFormat="1" x14ac:dyDescent="0.35">
      <c r="C14179" s="2"/>
    </row>
    <row r="14180" spans="3:3" customFormat="1" x14ac:dyDescent="0.35">
      <c r="C14180" s="2"/>
    </row>
    <row r="14181" spans="3:3" customFormat="1" x14ac:dyDescent="0.35">
      <c r="C14181" s="2"/>
    </row>
    <row r="14182" spans="3:3" customFormat="1" x14ac:dyDescent="0.35">
      <c r="C14182" s="2"/>
    </row>
    <row r="14183" spans="3:3" customFormat="1" x14ac:dyDescent="0.35">
      <c r="C14183" s="2"/>
    </row>
    <row r="14184" spans="3:3" customFormat="1" x14ac:dyDescent="0.35">
      <c r="C14184" s="2"/>
    </row>
    <row r="14185" spans="3:3" customFormat="1" x14ac:dyDescent="0.35">
      <c r="C14185" s="2"/>
    </row>
  </sheetData>
  <pageMargins left="0.75" right="0.75" top="1" bottom="1" header="0.5" footer="0.5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C27B8-6972-4AAC-948B-36B2A282837E}">
  <sheetPr codeName="Hoja3"/>
  <dimension ref="A1:F2666"/>
  <sheetViews>
    <sheetView workbookViewId="0">
      <selection activeCell="A8" sqref="A8:E2666"/>
    </sheetView>
  </sheetViews>
  <sheetFormatPr baseColWidth="10" defaultColWidth="8.7265625" defaultRowHeight="14.5" x14ac:dyDescent="0.35"/>
  <cols>
    <col min="1" max="1" width="13.1796875" bestFit="1" customWidth="1"/>
    <col min="2" max="2" width="23.1796875" bestFit="1" customWidth="1"/>
    <col min="4" max="4" width="13.26953125" bestFit="1" customWidth="1"/>
    <col min="5" max="5" width="16" bestFit="1" customWidth="1"/>
  </cols>
  <sheetData>
    <row r="1" spans="1:6" x14ac:dyDescent="0.35">
      <c r="A1" s="1" t="s">
        <v>0</v>
      </c>
      <c r="B1" s="1" t="s">
        <v>1</v>
      </c>
      <c r="C1" s="1" t="s">
        <v>2</v>
      </c>
      <c r="D1" s="1" t="s">
        <v>81</v>
      </c>
      <c r="E1" s="1" t="s">
        <v>4</v>
      </c>
    </row>
    <row r="2" spans="1:6" x14ac:dyDescent="0.35">
      <c r="A2" s="107" t="s">
        <v>5</v>
      </c>
      <c r="B2" s="107" t="s">
        <v>7</v>
      </c>
      <c r="C2" s="107">
        <v>1</v>
      </c>
      <c r="D2" s="119">
        <v>255.16979093344247</v>
      </c>
      <c r="E2" s="119">
        <v>19954.298735968798</v>
      </c>
      <c r="F2" s="112"/>
    </row>
    <row r="3" spans="1:6" x14ac:dyDescent="0.35">
      <c r="A3" s="107" t="s">
        <v>5</v>
      </c>
      <c r="B3" s="107" t="s">
        <v>7</v>
      </c>
      <c r="C3" s="107">
        <v>2</v>
      </c>
      <c r="D3" s="119">
        <v>197.35304409627639</v>
      </c>
      <c r="E3" s="119">
        <v>13939.987037642291</v>
      </c>
      <c r="F3" s="112"/>
    </row>
    <row r="4" spans="1:6" x14ac:dyDescent="0.35">
      <c r="A4" s="107" t="s">
        <v>5</v>
      </c>
      <c r="B4" s="107" t="s">
        <v>7</v>
      </c>
      <c r="C4" s="107">
        <v>3</v>
      </c>
      <c r="D4" s="119">
        <v>212.90669670942236</v>
      </c>
      <c r="E4" s="119">
        <v>15782.880473650212</v>
      </c>
      <c r="F4" s="112"/>
    </row>
    <row r="5" spans="1:6" x14ac:dyDescent="0.35">
      <c r="A5" s="107" t="s">
        <v>5</v>
      </c>
      <c r="B5" s="107" t="s">
        <v>7</v>
      </c>
      <c r="C5" s="107">
        <v>4</v>
      </c>
      <c r="D5" s="119">
        <v>187.59314398006504</v>
      </c>
      <c r="E5" s="119">
        <v>13203.297366675706</v>
      </c>
      <c r="F5" s="112"/>
    </row>
    <row r="6" spans="1:6" x14ac:dyDescent="0.35">
      <c r="A6" s="107" t="s">
        <v>5</v>
      </c>
      <c r="B6" s="107" t="s">
        <v>7</v>
      </c>
      <c r="C6" s="107">
        <v>5</v>
      </c>
      <c r="D6" s="119">
        <v>255.56653618198914</v>
      </c>
      <c r="E6" s="119">
        <v>17706.814019398917</v>
      </c>
      <c r="F6" s="112"/>
    </row>
    <row r="7" spans="1:6" x14ac:dyDescent="0.35">
      <c r="A7" s="107" t="s">
        <v>5</v>
      </c>
      <c r="B7" s="107" t="s">
        <v>7</v>
      </c>
      <c r="C7" s="107">
        <v>6</v>
      </c>
      <c r="D7" s="119">
        <v>249.82706131583703</v>
      </c>
      <c r="E7" s="119">
        <v>16070.769511346651</v>
      </c>
      <c r="F7" s="112"/>
    </row>
    <row r="8" spans="1:6" x14ac:dyDescent="0.35">
      <c r="A8" s="107" t="s">
        <v>5</v>
      </c>
      <c r="B8" s="107" t="s">
        <v>7</v>
      </c>
      <c r="C8" s="107">
        <v>7</v>
      </c>
      <c r="D8" s="119">
        <v>248.11724697487165</v>
      </c>
      <c r="E8" s="119">
        <v>15506.501557742007</v>
      </c>
      <c r="F8" s="112"/>
    </row>
    <row r="9" spans="1:6" x14ac:dyDescent="0.35">
      <c r="A9" s="107" t="s">
        <v>5</v>
      </c>
      <c r="B9" s="107" t="s">
        <v>7</v>
      </c>
      <c r="C9" s="107">
        <v>8</v>
      </c>
      <c r="D9" s="119">
        <v>249.54468724220766</v>
      </c>
      <c r="E9" s="119">
        <v>16150.460629888847</v>
      </c>
      <c r="F9" s="112"/>
    </row>
    <row r="10" spans="1:6" x14ac:dyDescent="0.35">
      <c r="A10" s="107" t="s">
        <v>5</v>
      </c>
      <c r="B10" s="107" t="s">
        <v>7</v>
      </c>
      <c r="C10" s="107">
        <v>9</v>
      </c>
      <c r="D10" s="119">
        <v>251.44500703740738</v>
      </c>
      <c r="E10" s="119">
        <v>14934.898821891009</v>
      </c>
      <c r="F10" s="112"/>
    </row>
    <row r="11" spans="1:6" x14ac:dyDescent="0.35">
      <c r="A11" s="107" t="s">
        <v>5</v>
      </c>
      <c r="B11" s="107" t="s">
        <v>7</v>
      </c>
      <c r="C11" s="107">
        <v>10</v>
      </c>
      <c r="D11" s="119">
        <v>281.62961495067992</v>
      </c>
      <c r="E11" s="119">
        <v>10546.47472936679</v>
      </c>
      <c r="F11" s="112"/>
    </row>
    <row r="12" spans="1:6" x14ac:dyDescent="0.35">
      <c r="A12" s="107" t="s">
        <v>5</v>
      </c>
      <c r="B12" s="107" t="s">
        <v>7</v>
      </c>
      <c r="C12" s="107">
        <v>11</v>
      </c>
      <c r="D12" s="119">
        <v>309.52225567591074</v>
      </c>
      <c r="E12" s="119">
        <v>9736.1395657864559</v>
      </c>
      <c r="F12" s="112"/>
    </row>
    <row r="13" spans="1:6" x14ac:dyDescent="0.35">
      <c r="A13" s="107" t="s">
        <v>5</v>
      </c>
      <c r="B13" s="107" t="s">
        <v>7</v>
      </c>
      <c r="C13" s="107">
        <v>12</v>
      </c>
      <c r="D13" s="119">
        <v>292.19676708058716</v>
      </c>
      <c r="E13" s="119">
        <v>9250.3296843420139</v>
      </c>
      <c r="F13" s="112"/>
    </row>
    <row r="14" spans="1:6" x14ac:dyDescent="0.35">
      <c r="A14" s="107" t="s">
        <v>5</v>
      </c>
      <c r="B14" s="107" t="s">
        <v>8</v>
      </c>
      <c r="C14" s="107">
        <v>1</v>
      </c>
      <c r="D14" s="119">
        <v>2277.1200256347638</v>
      </c>
      <c r="E14" s="119">
        <v>91632.737809941013</v>
      </c>
      <c r="F14" s="112"/>
    </row>
    <row r="15" spans="1:6" x14ac:dyDescent="0.35">
      <c r="A15" s="107" t="s">
        <v>5</v>
      </c>
      <c r="B15" s="107" t="s">
        <v>8</v>
      </c>
      <c r="C15" s="107">
        <v>2</v>
      </c>
      <c r="D15" s="119">
        <v>2587.9199442863492</v>
      </c>
      <c r="E15" s="119">
        <v>98168.877959549514</v>
      </c>
      <c r="F15" s="112"/>
    </row>
    <row r="16" spans="1:6" x14ac:dyDescent="0.35">
      <c r="A16" s="107" t="s">
        <v>5</v>
      </c>
      <c r="B16" s="107" t="s">
        <v>8</v>
      </c>
      <c r="C16" s="107">
        <v>3</v>
      </c>
      <c r="D16" s="119">
        <v>2567.2800307273842</v>
      </c>
      <c r="E16" s="119">
        <v>96382.885256545182</v>
      </c>
      <c r="F16" s="112"/>
    </row>
    <row r="17" spans="1:6" x14ac:dyDescent="0.35">
      <c r="A17" s="107" t="s">
        <v>5</v>
      </c>
      <c r="B17" s="107" t="s">
        <v>8</v>
      </c>
      <c r="C17" s="107">
        <v>4</v>
      </c>
      <c r="D17" s="119">
        <v>3083.9832660335678</v>
      </c>
      <c r="E17" s="119">
        <v>64298.570081744227</v>
      </c>
      <c r="F17" s="112"/>
    </row>
    <row r="18" spans="1:6" x14ac:dyDescent="0.35">
      <c r="A18" s="107" t="s">
        <v>5</v>
      </c>
      <c r="B18" s="107" t="s">
        <v>8</v>
      </c>
      <c r="C18" s="107">
        <v>5</v>
      </c>
      <c r="D18" s="119">
        <v>5616.2401142120352</v>
      </c>
      <c r="E18" s="119">
        <v>166778.5866515552</v>
      </c>
      <c r="F18" s="112"/>
    </row>
    <row r="19" spans="1:6" x14ac:dyDescent="0.35">
      <c r="A19" s="107" t="s">
        <v>5</v>
      </c>
      <c r="B19" s="107" t="s">
        <v>8</v>
      </c>
      <c r="C19" s="107">
        <v>6</v>
      </c>
      <c r="D19" s="119">
        <v>6082.6109884409716</v>
      </c>
      <c r="E19" s="119">
        <v>147412.40028061371</v>
      </c>
      <c r="F19" s="112"/>
    </row>
    <row r="20" spans="1:6" x14ac:dyDescent="0.35">
      <c r="A20" s="107" t="s">
        <v>5</v>
      </c>
      <c r="B20" s="107" t="s">
        <v>8</v>
      </c>
      <c r="C20" s="107">
        <v>7</v>
      </c>
      <c r="D20" s="119">
        <v>6175.6922032655157</v>
      </c>
      <c r="E20" s="119">
        <v>150157.12551185011</v>
      </c>
      <c r="F20" s="112"/>
    </row>
    <row r="21" spans="1:6" x14ac:dyDescent="0.35">
      <c r="A21" s="107" t="s">
        <v>5</v>
      </c>
      <c r="B21" s="107" t="s">
        <v>8</v>
      </c>
      <c r="C21" s="107">
        <v>8</v>
      </c>
      <c r="D21" s="119">
        <v>6608.1597805023184</v>
      </c>
      <c r="E21" s="119">
        <v>211747.3224532234</v>
      </c>
      <c r="F21" s="112"/>
    </row>
    <row r="22" spans="1:6" x14ac:dyDescent="0.35">
      <c r="A22" s="107" t="s">
        <v>5</v>
      </c>
      <c r="B22" s="107" t="s">
        <v>8</v>
      </c>
      <c r="C22" s="107">
        <v>9</v>
      </c>
      <c r="D22" s="119">
        <v>4854.7200822830209</v>
      </c>
      <c r="E22" s="119">
        <v>176011.75320760789</v>
      </c>
      <c r="F22" s="112"/>
    </row>
    <row r="23" spans="1:6" x14ac:dyDescent="0.35">
      <c r="A23" s="107" t="s">
        <v>5</v>
      </c>
      <c r="B23" s="107" t="s">
        <v>8</v>
      </c>
      <c r="C23" s="107">
        <v>10</v>
      </c>
      <c r="D23" s="119">
        <v>3939.569838523862</v>
      </c>
      <c r="E23" s="119">
        <v>95702.262999922561</v>
      </c>
      <c r="F23" s="112"/>
    </row>
    <row r="24" spans="1:6" x14ac:dyDescent="0.35">
      <c r="A24" s="107" t="s">
        <v>5</v>
      </c>
      <c r="B24" s="107" t="s">
        <v>8</v>
      </c>
      <c r="C24" s="107">
        <v>11</v>
      </c>
      <c r="D24" s="119">
        <v>3282.6155928760718</v>
      </c>
      <c r="E24" s="119">
        <v>76348.966923929445</v>
      </c>
      <c r="F24" s="112"/>
    </row>
    <row r="25" spans="1:6" x14ac:dyDescent="0.35">
      <c r="A25" s="107" t="s">
        <v>5</v>
      </c>
      <c r="B25" s="107" t="s">
        <v>8</v>
      </c>
      <c r="C25" s="107">
        <v>12</v>
      </c>
      <c r="D25" s="119">
        <v>4632.9790211679638</v>
      </c>
      <c r="E25" s="119">
        <v>94097.160777606114</v>
      </c>
      <c r="F25" s="112"/>
    </row>
    <row r="26" spans="1:6" x14ac:dyDescent="0.35">
      <c r="A26" s="107" t="s">
        <v>5</v>
      </c>
      <c r="B26" s="107" t="s">
        <v>82</v>
      </c>
      <c r="C26" s="107">
        <v>1</v>
      </c>
      <c r="D26" s="119">
        <v>-35303.598014709882</v>
      </c>
      <c r="E26" s="119">
        <v>-107575.52976213073</v>
      </c>
      <c r="F26" s="112"/>
    </row>
    <row r="27" spans="1:6" x14ac:dyDescent="0.35">
      <c r="A27" s="107" t="s">
        <v>5</v>
      </c>
      <c r="B27" s="107" t="s">
        <v>82</v>
      </c>
      <c r="C27" s="107">
        <v>2</v>
      </c>
      <c r="D27" s="119">
        <v>-43256.008569747501</v>
      </c>
      <c r="E27" s="119">
        <v>-120841.53689883801</v>
      </c>
      <c r="F27" s="112"/>
    </row>
    <row r="28" spans="1:6" x14ac:dyDescent="0.35">
      <c r="A28" s="107" t="s">
        <v>5</v>
      </c>
      <c r="B28" s="107" t="s">
        <v>82</v>
      </c>
      <c r="C28" s="107">
        <v>3</v>
      </c>
      <c r="D28" s="119">
        <v>-28059.867011691578</v>
      </c>
      <c r="E28" s="119">
        <v>-82655.977972041059</v>
      </c>
      <c r="F28" s="112"/>
    </row>
    <row r="29" spans="1:6" x14ac:dyDescent="0.35">
      <c r="A29" s="107" t="s">
        <v>5</v>
      </c>
      <c r="B29" s="107" t="s">
        <v>82</v>
      </c>
      <c r="C29" s="107">
        <v>4</v>
      </c>
      <c r="D29" s="119">
        <v>-20474.77824338658</v>
      </c>
      <c r="E29" s="119">
        <v>-39602.742741414528</v>
      </c>
      <c r="F29" s="112"/>
    </row>
    <row r="30" spans="1:6" x14ac:dyDescent="0.35">
      <c r="A30" s="107" t="s">
        <v>5</v>
      </c>
      <c r="B30" s="107" t="s">
        <v>82</v>
      </c>
      <c r="C30" s="107">
        <v>5</v>
      </c>
      <c r="D30" s="119">
        <v>-36065.106015027122</v>
      </c>
      <c r="E30" s="119">
        <v>-46689.133293996783</v>
      </c>
      <c r="F30" s="112"/>
    </row>
    <row r="31" spans="1:6" x14ac:dyDescent="0.35">
      <c r="A31" s="107" t="s">
        <v>5</v>
      </c>
      <c r="B31" s="107" t="s">
        <v>82</v>
      </c>
      <c r="C31" s="107">
        <v>6</v>
      </c>
      <c r="D31" s="119">
        <v>-35810.349744974781</v>
      </c>
      <c r="E31" s="119">
        <v>-34955.301706730446</v>
      </c>
      <c r="F31" s="112"/>
    </row>
    <row r="32" spans="1:6" x14ac:dyDescent="0.35">
      <c r="A32" s="107" t="s">
        <v>5</v>
      </c>
      <c r="B32" s="107" t="s">
        <v>82</v>
      </c>
      <c r="C32" s="107">
        <v>7</v>
      </c>
      <c r="D32" s="119">
        <v>-33053.497473988216</v>
      </c>
      <c r="E32" s="119">
        <v>-29202.145458538565</v>
      </c>
      <c r="F32" s="112"/>
    </row>
    <row r="33" spans="1:6" x14ac:dyDescent="0.35">
      <c r="A33" s="107" t="s">
        <v>5</v>
      </c>
      <c r="B33" s="107" t="s">
        <v>82</v>
      </c>
      <c r="C33" s="107">
        <v>8</v>
      </c>
      <c r="D33" s="119">
        <v>-34686.432014452723</v>
      </c>
      <c r="E33" s="119">
        <v>-46286.640851602089</v>
      </c>
      <c r="F33" s="112"/>
    </row>
    <row r="34" spans="1:6" x14ac:dyDescent="0.35">
      <c r="A34" s="107" t="s">
        <v>5</v>
      </c>
      <c r="B34" s="107" t="s">
        <v>82</v>
      </c>
      <c r="C34" s="107">
        <v>9</v>
      </c>
      <c r="D34" s="119">
        <v>-24432.210010180101</v>
      </c>
      <c r="E34" s="119">
        <v>-37928.226438931844</v>
      </c>
      <c r="F34" s="112"/>
    </row>
    <row r="35" spans="1:6" x14ac:dyDescent="0.35">
      <c r="A35" s="107" t="s">
        <v>5</v>
      </c>
      <c r="B35" s="107" t="s">
        <v>82</v>
      </c>
      <c r="C35" s="107">
        <v>10</v>
      </c>
      <c r="D35" s="119">
        <v>-40224.211742331558</v>
      </c>
      <c r="E35" s="119">
        <v>-40346.803878027582</v>
      </c>
      <c r="F35" s="112"/>
    </row>
    <row r="36" spans="1:6" x14ac:dyDescent="0.35">
      <c r="A36" s="107" t="s">
        <v>5</v>
      </c>
      <c r="B36" s="107" t="s">
        <v>82</v>
      </c>
      <c r="C36" s="107">
        <v>11</v>
      </c>
      <c r="D36" s="119">
        <v>-44508.523489221523</v>
      </c>
      <c r="E36" s="119">
        <v>-43690.131052430494</v>
      </c>
      <c r="F36" s="112"/>
    </row>
    <row r="37" spans="1:6" x14ac:dyDescent="0.35">
      <c r="A37" s="107" t="s">
        <v>5</v>
      </c>
      <c r="B37" s="107" t="s">
        <v>82</v>
      </c>
      <c r="C37" s="107">
        <v>12</v>
      </c>
      <c r="D37" s="119">
        <v>-37412.317746140143</v>
      </c>
      <c r="E37" s="119">
        <v>-32008.933886521147</v>
      </c>
      <c r="F37" s="112"/>
    </row>
    <row r="38" spans="1:6" x14ac:dyDescent="0.35">
      <c r="A38" s="107" t="s">
        <v>5</v>
      </c>
      <c r="B38" s="107" t="s">
        <v>83</v>
      </c>
      <c r="C38" s="107">
        <v>1</v>
      </c>
      <c r="D38" s="119">
        <v>54802.373678080316</v>
      </c>
      <c r="E38" s="119">
        <v>1111953.5912006781</v>
      </c>
      <c r="F38" s="112"/>
    </row>
    <row r="39" spans="1:6" x14ac:dyDescent="0.35">
      <c r="A39" s="107" t="s">
        <v>5</v>
      </c>
      <c r="B39" s="107" t="s">
        <v>83</v>
      </c>
      <c r="C39" s="107">
        <v>2</v>
      </c>
      <c r="D39" s="119">
        <v>49536.988763518559</v>
      </c>
      <c r="E39" s="119">
        <v>1070551.6011236655</v>
      </c>
      <c r="F39" s="112"/>
    </row>
    <row r="40" spans="1:6" x14ac:dyDescent="0.35">
      <c r="A40" s="107" t="s">
        <v>5</v>
      </c>
      <c r="B40" s="107" t="s">
        <v>83</v>
      </c>
      <c r="C40" s="107">
        <v>3</v>
      </c>
      <c r="D40" s="119">
        <v>56167.966570855249</v>
      </c>
      <c r="E40" s="119">
        <v>1276082.7231367216</v>
      </c>
      <c r="F40" s="112"/>
    </row>
    <row r="41" spans="1:6" x14ac:dyDescent="0.35">
      <c r="A41" s="107" t="s">
        <v>5</v>
      </c>
      <c r="B41" s="107" t="s">
        <v>83</v>
      </c>
      <c r="C41" s="107">
        <v>4</v>
      </c>
      <c r="D41" s="119">
        <v>55854.536854863465</v>
      </c>
      <c r="E41" s="119">
        <v>1525799.6660987868</v>
      </c>
      <c r="F41" s="112"/>
    </row>
    <row r="42" spans="1:6" x14ac:dyDescent="0.35">
      <c r="A42" s="107" t="s">
        <v>5</v>
      </c>
      <c r="B42" s="107" t="s">
        <v>83</v>
      </c>
      <c r="C42" s="107">
        <v>5</v>
      </c>
      <c r="D42" s="119">
        <v>55076.781330288999</v>
      </c>
      <c r="E42" s="119">
        <v>1487717.0466400436</v>
      </c>
      <c r="F42" s="112"/>
    </row>
    <row r="43" spans="1:6" x14ac:dyDescent="0.35">
      <c r="A43" s="107" t="s">
        <v>5</v>
      </c>
      <c r="B43" s="107" t="s">
        <v>83</v>
      </c>
      <c r="C43" s="107">
        <v>6</v>
      </c>
      <c r="D43" s="119">
        <v>81715.735214962071</v>
      </c>
      <c r="E43" s="119">
        <v>2261978.3507052562</v>
      </c>
      <c r="F43" s="112"/>
    </row>
    <row r="44" spans="1:6" x14ac:dyDescent="0.35">
      <c r="A44" s="107" t="s">
        <v>5</v>
      </c>
      <c r="B44" s="107" t="s">
        <v>83</v>
      </c>
      <c r="C44" s="107">
        <v>7</v>
      </c>
      <c r="D44" s="119">
        <v>84314.495600901078</v>
      </c>
      <c r="E44" s="119">
        <v>2032127.2450043964</v>
      </c>
      <c r="F44" s="112"/>
    </row>
    <row r="45" spans="1:6" x14ac:dyDescent="0.35">
      <c r="A45" s="107" t="s">
        <v>5</v>
      </c>
      <c r="B45" s="107" t="s">
        <v>83</v>
      </c>
      <c r="C45" s="107">
        <v>8</v>
      </c>
      <c r="D45" s="119">
        <v>94247.63893910835</v>
      </c>
      <c r="E45" s="119">
        <v>1926459.1538829128</v>
      </c>
      <c r="F45" s="112"/>
    </row>
    <row r="46" spans="1:6" x14ac:dyDescent="0.35">
      <c r="A46" s="107" t="s">
        <v>5</v>
      </c>
      <c r="B46" s="107" t="s">
        <v>83</v>
      </c>
      <c r="C46" s="107">
        <v>9</v>
      </c>
      <c r="D46" s="119">
        <v>85907.943533001191</v>
      </c>
      <c r="E46" s="119">
        <v>1555857.9367288842</v>
      </c>
      <c r="F46" s="112"/>
    </row>
    <row r="47" spans="1:6" x14ac:dyDescent="0.35">
      <c r="A47" s="107" t="s">
        <v>5</v>
      </c>
      <c r="B47" s="107" t="s">
        <v>83</v>
      </c>
      <c r="C47" s="107">
        <v>10</v>
      </c>
      <c r="D47" s="119">
        <v>100843.29889499549</v>
      </c>
      <c r="E47" s="119">
        <v>733539.04966480192</v>
      </c>
      <c r="F47" s="112"/>
    </row>
    <row r="48" spans="1:6" x14ac:dyDescent="0.35">
      <c r="A48" s="107" t="s">
        <v>5</v>
      </c>
      <c r="B48" s="107" t="s">
        <v>83</v>
      </c>
      <c r="C48" s="107">
        <v>11</v>
      </c>
      <c r="D48" s="119">
        <v>84429.13047066945</v>
      </c>
      <c r="E48" s="119">
        <v>498346.43700181635</v>
      </c>
      <c r="F48" s="112"/>
    </row>
    <row r="49" spans="1:6" x14ac:dyDescent="0.35">
      <c r="A49" s="107" t="s">
        <v>5</v>
      </c>
      <c r="B49" s="107" t="s">
        <v>83</v>
      </c>
      <c r="C49" s="107">
        <v>12</v>
      </c>
      <c r="D49" s="119">
        <v>82240.896829541321</v>
      </c>
      <c r="E49" s="119">
        <v>467843.95859104296</v>
      </c>
      <c r="F49" s="112"/>
    </row>
    <row r="50" spans="1:6" x14ac:dyDescent="0.35">
      <c r="A50" s="107" t="s">
        <v>5</v>
      </c>
      <c r="B50" s="107" t="s">
        <v>84</v>
      </c>
      <c r="C50" s="107">
        <v>1</v>
      </c>
      <c r="D50" s="119">
        <v>-5388.4731181240086</v>
      </c>
      <c r="E50" s="119">
        <v>-393107.2461824576</v>
      </c>
      <c r="F50" s="112"/>
    </row>
    <row r="51" spans="1:6" x14ac:dyDescent="0.35">
      <c r="A51" s="107" t="s">
        <v>5</v>
      </c>
      <c r="B51" s="107" t="s">
        <v>84</v>
      </c>
      <c r="C51" s="107">
        <v>2</v>
      </c>
      <c r="D51" s="119">
        <v>-5235.0263875722894</v>
      </c>
      <c r="E51" s="119">
        <v>-372580.12595898495</v>
      </c>
      <c r="F51" s="112"/>
    </row>
    <row r="52" spans="1:6" x14ac:dyDescent="0.35">
      <c r="A52" s="107" t="s">
        <v>5</v>
      </c>
      <c r="B52" s="107" t="s">
        <v>84</v>
      </c>
      <c r="C52" s="107">
        <v>3</v>
      </c>
      <c r="D52" s="119">
        <v>-5219.8415083694454</v>
      </c>
      <c r="E52" s="119">
        <v>-394692.82585177</v>
      </c>
      <c r="F52" s="112"/>
    </row>
    <row r="53" spans="1:6" x14ac:dyDescent="0.35">
      <c r="A53" s="107" t="s">
        <v>5</v>
      </c>
      <c r="B53" s="107" t="s">
        <v>84</v>
      </c>
      <c r="C53" s="107">
        <v>4</v>
      </c>
      <c r="D53" s="119">
        <v>-11104.913606287957</v>
      </c>
      <c r="E53" s="119">
        <v>-784143.06873004069</v>
      </c>
      <c r="F53" s="112"/>
    </row>
    <row r="54" spans="1:6" x14ac:dyDescent="0.35">
      <c r="A54" s="107" t="s">
        <v>5</v>
      </c>
      <c r="B54" s="107" t="s">
        <v>84</v>
      </c>
      <c r="C54" s="107">
        <v>5</v>
      </c>
      <c r="D54" s="119">
        <v>-9271.2232225265525</v>
      </c>
      <c r="E54" s="119">
        <v>-659376.34497037868</v>
      </c>
      <c r="F54" s="112"/>
    </row>
    <row r="55" spans="1:6" x14ac:dyDescent="0.35">
      <c r="A55" s="107" t="s">
        <v>5</v>
      </c>
      <c r="B55" s="107" t="s">
        <v>84</v>
      </c>
      <c r="C55" s="107">
        <v>6</v>
      </c>
      <c r="D55" s="119">
        <v>-21414.563978087426</v>
      </c>
      <c r="E55" s="119">
        <v>-1314601.4980283289</v>
      </c>
      <c r="F55" s="112"/>
    </row>
    <row r="56" spans="1:6" x14ac:dyDescent="0.35">
      <c r="A56" s="107" t="s">
        <v>5</v>
      </c>
      <c r="B56" s="107" t="s">
        <v>84</v>
      </c>
      <c r="C56" s="107">
        <v>7</v>
      </c>
      <c r="D56" s="119">
        <v>-22995.056</v>
      </c>
      <c r="E56" s="119">
        <v>-1317244.6616659351</v>
      </c>
      <c r="F56" s="112"/>
    </row>
    <row r="57" spans="1:6" x14ac:dyDescent="0.35">
      <c r="A57" s="107" t="s">
        <v>5</v>
      </c>
      <c r="B57" s="107" t="s">
        <v>84</v>
      </c>
      <c r="C57" s="107">
        <v>8</v>
      </c>
      <c r="D57" s="119">
        <v>-22995.055999999997</v>
      </c>
      <c r="E57" s="119">
        <v>-1390948.2424767548</v>
      </c>
      <c r="F57" s="112"/>
    </row>
    <row r="58" spans="1:6" x14ac:dyDescent="0.35">
      <c r="A58" s="107" t="s">
        <v>5</v>
      </c>
      <c r="B58" s="107" t="s">
        <v>84</v>
      </c>
      <c r="C58" s="107">
        <v>9</v>
      </c>
      <c r="D58" s="119">
        <v>-22253.279999999999</v>
      </c>
      <c r="E58" s="119">
        <v>-1155653.6992199016</v>
      </c>
      <c r="F58" s="112"/>
    </row>
    <row r="59" spans="1:6" x14ac:dyDescent="0.35">
      <c r="A59" s="107" t="s">
        <v>5</v>
      </c>
      <c r="B59" s="107" t="s">
        <v>84</v>
      </c>
      <c r="C59" s="107">
        <v>10</v>
      </c>
      <c r="D59" s="119">
        <v>-22995.055999999997</v>
      </c>
      <c r="E59" s="119">
        <v>-316283.95572743122</v>
      </c>
      <c r="F59" s="112"/>
    </row>
    <row r="60" spans="1:6" x14ac:dyDescent="0.35">
      <c r="A60" s="107" t="s">
        <v>5</v>
      </c>
      <c r="B60" s="107" t="s">
        <v>84</v>
      </c>
      <c r="C60" s="107">
        <v>11</v>
      </c>
      <c r="D60" s="119">
        <v>-22253.279999999999</v>
      </c>
      <c r="E60" s="119">
        <v>-164109.85021521477</v>
      </c>
      <c r="F60" s="112"/>
    </row>
    <row r="61" spans="1:6" x14ac:dyDescent="0.35">
      <c r="A61" s="107" t="s">
        <v>5</v>
      </c>
      <c r="B61" s="107" t="s">
        <v>84</v>
      </c>
      <c r="C61" s="107">
        <v>12</v>
      </c>
      <c r="D61" s="119">
        <v>-22776.75595596313</v>
      </c>
      <c r="E61" s="119">
        <v>-157315.38356905646</v>
      </c>
      <c r="F61" s="112"/>
    </row>
    <row r="62" spans="1:6" x14ac:dyDescent="0.35">
      <c r="A62" s="107" t="s">
        <v>5</v>
      </c>
      <c r="B62" s="107" t="s">
        <v>85</v>
      </c>
      <c r="C62" s="107">
        <v>1</v>
      </c>
      <c r="D62" s="119">
        <v>0</v>
      </c>
      <c r="E62" s="119">
        <v>0</v>
      </c>
      <c r="F62" s="112"/>
    </row>
    <row r="63" spans="1:6" x14ac:dyDescent="0.35">
      <c r="A63" s="107" t="s">
        <v>5</v>
      </c>
      <c r="B63" s="107" t="s">
        <v>85</v>
      </c>
      <c r="C63" s="107">
        <v>2</v>
      </c>
      <c r="D63" s="119">
        <v>0</v>
      </c>
      <c r="E63" s="119">
        <v>0</v>
      </c>
      <c r="F63" s="112"/>
    </row>
    <row r="64" spans="1:6" x14ac:dyDescent="0.35">
      <c r="A64" s="107" t="s">
        <v>5</v>
      </c>
      <c r="B64" s="107" t="s">
        <v>85</v>
      </c>
      <c r="C64" s="107">
        <v>3</v>
      </c>
      <c r="D64" s="119">
        <v>0</v>
      </c>
      <c r="E64" s="119">
        <v>0</v>
      </c>
      <c r="F64" s="112"/>
    </row>
    <row r="65" spans="1:6" x14ac:dyDescent="0.35">
      <c r="A65" s="107" t="s">
        <v>5</v>
      </c>
      <c r="B65" s="107" t="s">
        <v>85</v>
      </c>
      <c r="C65" s="107">
        <v>4</v>
      </c>
      <c r="D65" s="119">
        <v>0</v>
      </c>
      <c r="E65" s="119">
        <v>0</v>
      </c>
      <c r="F65" s="112"/>
    </row>
    <row r="66" spans="1:6" x14ac:dyDescent="0.35">
      <c r="A66" s="107" t="s">
        <v>5</v>
      </c>
      <c r="B66" s="107" t="s">
        <v>85</v>
      </c>
      <c r="C66" s="107">
        <v>5</v>
      </c>
      <c r="D66" s="119">
        <v>0</v>
      </c>
      <c r="E66" s="119">
        <v>0</v>
      </c>
      <c r="F66" s="112"/>
    </row>
    <row r="67" spans="1:6" x14ac:dyDescent="0.35">
      <c r="A67" s="107" t="s">
        <v>5</v>
      </c>
      <c r="B67" s="107" t="s">
        <v>85</v>
      </c>
      <c r="C67" s="107">
        <v>6</v>
      </c>
      <c r="D67" s="119">
        <v>0</v>
      </c>
      <c r="E67" s="119">
        <v>0</v>
      </c>
      <c r="F67" s="112"/>
    </row>
    <row r="68" spans="1:6" x14ac:dyDescent="0.35">
      <c r="A68" s="107" t="s">
        <v>5</v>
      </c>
      <c r="B68" s="107" t="s">
        <v>85</v>
      </c>
      <c r="C68" s="107">
        <v>7</v>
      </c>
      <c r="D68" s="119">
        <v>0</v>
      </c>
      <c r="E68" s="119">
        <v>0</v>
      </c>
      <c r="F68" s="112"/>
    </row>
    <row r="69" spans="1:6" x14ac:dyDescent="0.35">
      <c r="A69" s="107" t="s">
        <v>5</v>
      </c>
      <c r="B69" s="107" t="s">
        <v>85</v>
      </c>
      <c r="C69" s="107">
        <v>8</v>
      </c>
      <c r="D69" s="119">
        <v>0</v>
      </c>
      <c r="E69" s="119">
        <v>0</v>
      </c>
      <c r="F69" s="112"/>
    </row>
    <row r="70" spans="1:6" x14ac:dyDescent="0.35">
      <c r="A70" s="107" t="s">
        <v>5</v>
      </c>
      <c r="B70" s="107" t="s">
        <v>85</v>
      </c>
      <c r="C70" s="107">
        <v>9</v>
      </c>
      <c r="D70" s="119">
        <v>0</v>
      </c>
      <c r="E70" s="119">
        <v>0</v>
      </c>
      <c r="F70" s="112"/>
    </row>
    <row r="71" spans="1:6" x14ac:dyDescent="0.35">
      <c r="A71" s="107" t="s">
        <v>5</v>
      </c>
      <c r="B71" s="107" t="s">
        <v>85</v>
      </c>
      <c r="C71" s="107">
        <v>10</v>
      </c>
      <c r="D71" s="119">
        <v>0</v>
      </c>
      <c r="E71" s="119">
        <v>0</v>
      </c>
      <c r="F71" s="112"/>
    </row>
    <row r="72" spans="1:6" x14ac:dyDescent="0.35">
      <c r="A72" s="107" t="s">
        <v>5</v>
      </c>
      <c r="B72" s="107" t="s">
        <v>85</v>
      </c>
      <c r="C72" s="107">
        <v>11</v>
      </c>
      <c r="D72" s="119">
        <v>0</v>
      </c>
      <c r="E72" s="119">
        <v>0</v>
      </c>
      <c r="F72" s="112"/>
    </row>
    <row r="73" spans="1:6" x14ac:dyDescent="0.35">
      <c r="A73" s="107" t="s">
        <v>5</v>
      </c>
      <c r="B73" s="107" t="s">
        <v>85</v>
      </c>
      <c r="C73" s="107">
        <v>12</v>
      </c>
      <c r="D73" s="119">
        <v>0</v>
      </c>
      <c r="E73" s="119">
        <v>0</v>
      </c>
      <c r="F73" s="112"/>
    </row>
    <row r="74" spans="1:6" x14ac:dyDescent="0.35">
      <c r="A74" s="107" t="s">
        <v>5</v>
      </c>
      <c r="B74" s="107" t="s">
        <v>86</v>
      </c>
      <c r="C74" s="107">
        <v>1</v>
      </c>
      <c r="D74" s="119">
        <v>0</v>
      </c>
      <c r="E74" s="119">
        <v>0</v>
      </c>
      <c r="F74" s="112"/>
    </row>
    <row r="75" spans="1:6" x14ac:dyDescent="0.35">
      <c r="A75" s="107" t="s">
        <v>5</v>
      </c>
      <c r="B75" s="107" t="s">
        <v>86</v>
      </c>
      <c r="C75" s="107">
        <v>2</v>
      </c>
      <c r="D75" s="119">
        <v>0</v>
      </c>
      <c r="E75" s="119">
        <v>0</v>
      </c>
      <c r="F75" s="112"/>
    </row>
    <row r="76" spans="1:6" x14ac:dyDescent="0.35">
      <c r="A76" s="107" t="s">
        <v>5</v>
      </c>
      <c r="B76" s="107" t="s">
        <v>86</v>
      </c>
      <c r="C76" s="107">
        <v>3</v>
      </c>
      <c r="D76" s="119">
        <v>0</v>
      </c>
      <c r="E76" s="119">
        <v>0</v>
      </c>
      <c r="F76" s="112"/>
    </row>
    <row r="77" spans="1:6" x14ac:dyDescent="0.35">
      <c r="A77" s="107" t="s">
        <v>5</v>
      </c>
      <c r="B77" s="107" t="s">
        <v>86</v>
      </c>
      <c r="C77" s="107">
        <v>4</v>
      </c>
      <c r="D77" s="119">
        <v>0</v>
      </c>
      <c r="E77" s="119">
        <v>0</v>
      </c>
      <c r="F77" s="112"/>
    </row>
    <row r="78" spans="1:6" x14ac:dyDescent="0.35">
      <c r="A78" s="107" t="s">
        <v>5</v>
      </c>
      <c r="B78" s="107" t="s">
        <v>86</v>
      </c>
      <c r="C78" s="107">
        <v>5</v>
      </c>
      <c r="D78" s="119">
        <v>0</v>
      </c>
      <c r="E78" s="119">
        <v>0</v>
      </c>
      <c r="F78" s="112"/>
    </row>
    <row r="79" spans="1:6" x14ac:dyDescent="0.35">
      <c r="A79" s="107" t="s">
        <v>5</v>
      </c>
      <c r="B79" s="107" t="s">
        <v>86</v>
      </c>
      <c r="C79" s="107">
        <v>6</v>
      </c>
      <c r="D79" s="119">
        <v>0</v>
      </c>
      <c r="E79" s="119">
        <v>0</v>
      </c>
      <c r="F79" s="112"/>
    </row>
    <row r="80" spans="1:6" x14ac:dyDescent="0.35">
      <c r="A80" s="107" t="s">
        <v>5</v>
      </c>
      <c r="B80" s="107" t="s">
        <v>86</v>
      </c>
      <c r="C80" s="107">
        <v>7</v>
      </c>
      <c r="D80" s="119">
        <v>0</v>
      </c>
      <c r="E80" s="119">
        <v>0</v>
      </c>
      <c r="F80" s="112"/>
    </row>
    <row r="81" spans="1:6" x14ac:dyDescent="0.35">
      <c r="A81" s="107" t="s">
        <v>5</v>
      </c>
      <c r="B81" s="107" t="s">
        <v>86</v>
      </c>
      <c r="C81" s="107">
        <v>8</v>
      </c>
      <c r="D81" s="119">
        <v>0</v>
      </c>
      <c r="E81" s="119">
        <v>0</v>
      </c>
      <c r="F81" s="112"/>
    </row>
    <row r="82" spans="1:6" x14ac:dyDescent="0.35">
      <c r="A82" s="107" t="s">
        <v>5</v>
      </c>
      <c r="B82" s="107" t="s">
        <v>86</v>
      </c>
      <c r="C82" s="107">
        <v>9</v>
      </c>
      <c r="D82" s="119">
        <v>0</v>
      </c>
      <c r="E82" s="119">
        <v>0</v>
      </c>
      <c r="F82" s="112"/>
    </row>
    <row r="83" spans="1:6" x14ac:dyDescent="0.35">
      <c r="A83" s="107" t="s">
        <v>5</v>
      </c>
      <c r="B83" s="107" t="s">
        <v>86</v>
      </c>
      <c r="C83" s="107">
        <v>10</v>
      </c>
      <c r="D83" s="119">
        <v>0</v>
      </c>
      <c r="E83" s="119">
        <v>0</v>
      </c>
      <c r="F83" s="112"/>
    </row>
    <row r="84" spans="1:6" x14ac:dyDescent="0.35">
      <c r="A84" s="107" t="s">
        <v>5</v>
      </c>
      <c r="B84" s="107" t="s">
        <v>86</v>
      </c>
      <c r="C84" s="107">
        <v>11</v>
      </c>
      <c r="D84" s="119">
        <v>0</v>
      </c>
      <c r="E84" s="119">
        <v>0</v>
      </c>
      <c r="F84" s="112"/>
    </row>
    <row r="85" spans="1:6" x14ac:dyDescent="0.35">
      <c r="A85" s="107" t="s">
        <v>5</v>
      </c>
      <c r="B85" s="107" t="s">
        <v>86</v>
      </c>
      <c r="C85" s="107">
        <v>12</v>
      </c>
      <c r="D85" s="119">
        <v>0</v>
      </c>
      <c r="E85" s="119">
        <v>0</v>
      </c>
      <c r="F85" s="112"/>
    </row>
    <row r="86" spans="1:6" x14ac:dyDescent="0.35">
      <c r="A86" s="107" t="s">
        <v>5</v>
      </c>
      <c r="B86" s="107" t="s">
        <v>15</v>
      </c>
      <c r="C86" s="107">
        <v>1</v>
      </c>
      <c r="D86" s="119">
        <v>2828.830209066557</v>
      </c>
      <c r="E86" s="119">
        <v>202506.75001842171</v>
      </c>
      <c r="F86" s="112"/>
    </row>
    <row r="87" spans="1:6" x14ac:dyDescent="0.35">
      <c r="A87" s="107" t="s">
        <v>5</v>
      </c>
      <c r="B87" s="107" t="s">
        <v>15</v>
      </c>
      <c r="C87" s="107">
        <v>2</v>
      </c>
      <c r="D87" s="119">
        <v>2749.8469559037235</v>
      </c>
      <c r="E87" s="119">
        <v>188901.64956945518</v>
      </c>
      <c r="F87" s="112"/>
    </row>
    <row r="88" spans="1:6" x14ac:dyDescent="0.35">
      <c r="A88" s="107" t="s">
        <v>5</v>
      </c>
      <c r="B88" s="107" t="s">
        <v>15</v>
      </c>
      <c r="C88" s="107">
        <v>3</v>
      </c>
      <c r="D88" s="119">
        <v>3201.0933032905768</v>
      </c>
      <c r="E88" s="119">
        <v>228145.02591291026</v>
      </c>
      <c r="F88" s="112"/>
    </row>
    <row r="89" spans="1:6" x14ac:dyDescent="0.35">
      <c r="A89" s="107" t="s">
        <v>5</v>
      </c>
      <c r="B89" s="107" t="s">
        <v>15</v>
      </c>
      <c r="C89" s="107">
        <v>4</v>
      </c>
      <c r="D89" s="119">
        <v>2800.4068560199357</v>
      </c>
      <c r="E89" s="119">
        <v>189247.29530047637</v>
      </c>
      <c r="F89" s="112"/>
    </row>
    <row r="90" spans="1:6" x14ac:dyDescent="0.35">
      <c r="A90" s="107" t="s">
        <v>5</v>
      </c>
      <c r="B90" s="107" t="s">
        <v>15</v>
      </c>
      <c r="C90" s="107">
        <v>5</v>
      </c>
      <c r="D90" s="119">
        <v>2959.23346381801</v>
      </c>
      <c r="E90" s="119">
        <v>199732.92605906181</v>
      </c>
      <c r="F90" s="112"/>
    </row>
    <row r="91" spans="1:6" x14ac:dyDescent="0.35">
      <c r="A91" s="107" t="s">
        <v>5</v>
      </c>
      <c r="B91" s="107" t="s">
        <v>15</v>
      </c>
      <c r="C91" s="107">
        <v>6</v>
      </c>
      <c r="D91" s="119">
        <v>2750.1729386841621</v>
      </c>
      <c r="E91" s="119">
        <v>173984.13408962707</v>
      </c>
      <c r="F91" s="112"/>
    </row>
    <row r="92" spans="1:6" x14ac:dyDescent="0.35">
      <c r="A92" s="107" t="s">
        <v>5</v>
      </c>
      <c r="B92" s="107" t="s">
        <v>15</v>
      </c>
      <c r="C92" s="107">
        <v>7</v>
      </c>
      <c r="D92" s="119">
        <v>3019.4827530251287</v>
      </c>
      <c r="E92" s="119">
        <v>186213.86334061611</v>
      </c>
      <c r="F92" s="112"/>
    </row>
    <row r="93" spans="1:6" x14ac:dyDescent="0.35">
      <c r="A93" s="107" t="s">
        <v>5</v>
      </c>
      <c r="B93" s="107" t="s">
        <v>15</v>
      </c>
      <c r="C93" s="107">
        <v>8</v>
      </c>
      <c r="D93" s="119">
        <v>2866.8553127577916</v>
      </c>
      <c r="E93" s="119">
        <v>185016.95134246722</v>
      </c>
      <c r="F93" s="112"/>
    </row>
    <row r="94" spans="1:6" x14ac:dyDescent="0.35">
      <c r="A94" s="107" t="s">
        <v>5</v>
      </c>
      <c r="B94" s="107" t="s">
        <v>15</v>
      </c>
      <c r="C94" s="107">
        <v>9</v>
      </c>
      <c r="D94" s="119">
        <v>2249.3549929625929</v>
      </c>
      <c r="E94" s="119">
        <v>133577.91205668374</v>
      </c>
      <c r="F94" s="112"/>
    </row>
    <row r="95" spans="1:6" x14ac:dyDescent="0.35">
      <c r="A95" s="107" t="s">
        <v>5</v>
      </c>
      <c r="B95" s="107" t="s">
        <v>15</v>
      </c>
      <c r="C95" s="107">
        <v>10</v>
      </c>
      <c r="D95" s="119">
        <v>2247.9703850493206</v>
      </c>
      <c r="E95" s="119">
        <v>88018.206937680239</v>
      </c>
      <c r="F95" s="112"/>
    </row>
    <row r="96" spans="1:6" x14ac:dyDescent="0.35">
      <c r="A96" s="107" t="s">
        <v>5</v>
      </c>
      <c r="B96" s="107" t="s">
        <v>15</v>
      </c>
      <c r="C96" s="107">
        <v>11</v>
      </c>
      <c r="D96" s="119">
        <v>2138.4777443240891</v>
      </c>
      <c r="E96" s="119">
        <v>75336.536098658689</v>
      </c>
      <c r="F96" s="112"/>
    </row>
    <row r="97" spans="1:6" x14ac:dyDescent="0.35">
      <c r="A97" s="107" t="s">
        <v>5</v>
      </c>
      <c r="B97" s="107" t="s">
        <v>15</v>
      </c>
      <c r="C97" s="107">
        <v>12</v>
      </c>
      <c r="D97" s="119">
        <v>2237.4032329194129</v>
      </c>
      <c r="E97" s="119">
        <v>80298.995147955284</v>
      </c>
      <c r="F97" s="112"/>
    </row>
    <row r="98" spans="1:6" x14ac:dyDescent="0.35">
      <c r="A98" s="107" t="s">
        <v>5</v>
      </c>
      <c r="B98" s="107" t="s">
        <v>403</v>
      </c>
      <c r="C98" s="107">
        <v>1</v>
      </c>
      <c r="D98" s="119">
        <v>-18105.424320618939</v>
      </c>
      <c r="E98" s="119">
        <v>-238093.96735800261</v>
      </c>
      <c r="F98" s="112"/>
    </row>
    <row r="99" spans="1:6" x14ac:dyDescent="0.35">
      <c r="A99" s="107" t="s">
        <v>5</v>
      </c>
      <c r="B99" s="107" t="s">
        <v>403</v>
      </c>
      <c r="C99" s="107">
        <v>2</v>
      </c>
      <c r="D99" s="119">
        <v>-14131.679574124861</v>
      </c>
      <c r="E99" s="119">
        <v>-187698.76928686391</v>
      </c>
      <c r="F99" s="112"/>
    </row>
    <row r="100" spans="1:6" x14ac:dyDescent="0.35">
      <c r="A100" s="107" t="s">
        <v>5</v>
      </c>
      <c r="B100" s="107" t="s">
        <v>403</v>
      </c>
      <c r="C100" s="107">
        <v>3</v>
      </c>
      <c r="D100" s="119">
        <v>-12349.769326174281</v>
      </c>
      <c r="E100" s="119">
        <v>-161751.10298692339</v>
      </c>
      <c r="F100" s="112"/>
    </row>
    <row r="101" spans="1:6" x14ac:dyDescent="0.35">
      <c r="A101" s="107" t="s">
        <v>5</v>
      </c>
      <c r="B101" s="107" t="s">
        <v>403</v>
      </c>
      <c r="C101" s="107">
        <v>4</v>
      </c>
      <c r="D101" s="119">
        <v>-11379.612539794711</v>
      </c>
      <c r="E101" s="119">
        <v>-215960.95053676731</v>
      </c>
      <c r="F101" s="112"/>
    </row>
    <row r="102" spans="1:6" x14ac:dyDescent="0.35">
      <c r="A102" s="107" t="s">
        <v>5</v>
      </c>
      <c r="B102" s="107" t="s">
        <v>403</v>
      </c>
      <c r="C102" s="107">
        <v>5</v>
      </c>
      <c r="D102" s="119">
        <v>-5485.5409144263904</v>
      </c>
      <c r="E102" s="119">
        <v>-133196.44207296029</v>
      </c>
      <c r="F102" s="112"/>
    </row>
    <row r="103" spans="1:6" x14ac:dyDescent="0.35">
      <c r="A103" s="107" t="s">
        <v>5</v>
      </c>
      <c r="B103" s="107" t="s">
        <v>403</v>
      </c>
      <c r="C103" s="107">
        <v>6</v>
      </c>
      <c r="D103" s="119">
        <v>-12285.66881576255</v>
      </c>
      <c r="E103" s="119">
        <v>-448573.40604716871</v>
      </c>
      <c r="F103" s="112"/>
    </row>
    <row r="104" spans="1:6" x14ac:dyDescent="0.35">
      <c r="A104" s="107" t="s">
        <v>5</v>
      </c>
      <c r="B104" s="107" t="s">
        <v>403</v>
      </c>
      <c r="C104" s="107">
        <v>7</v>
      </c>
      <c r="D104" s="119">
        <v>-9535.3476904418167</v>
      </c>
      <c r="E104" s="119">
        <v>-140610.37704800459</v>
      </c>
      <c r="F104" s="112"/>
    </row>
    <row r="105" spans="1:6" x14ac:dyDescent="0.35">
      <c r="A105" s="107" t="s">
        <v>5</v>
      </c>
      <c r="B105" s="107" t="s">
        <v>403</v>
      </c>
      <c r="C105" s="107">
        <v>8</v>
      </c>
      <c r="D105" s="119">
        <v>-9493.5985243277955</v>
      </c>
      <c r="E105" s="119">
        <v>-96481.0082996774</v>
      </c>
      <c r="F105" s="112"/>
    </row>
    <row r="106" spans="1:6" x14ac:dyDescent="0.35">
      <c r="A106" s="107" t="s">
        <v>5</v>
      </c>
      <c r="B106" s="107" t="s">
        <v>403</v>
      </c>
      <c r="C106" s="107">
        <v>9</v>
      </c>
      <c r="D106" s="119">
        <v>-7662.6435504914152</v>
      </c>
      <c r="E106" s="119">
        <v>-105516.61516466179</v>
      </c>
      <c r="F106" s="112"/>
    </row>
    <row r="107" spans="1:6" x14ac:dyDescent="0.35">
      <c r="A107" s="107" t="s">
        <v>5</v>
      </c>
      <c r="B107" s="107" t="s">
        <v>403</v>
      </c>
      <c r="C107" s="107">
        <v>10</v>
      </c>
      <c r="D107" s="119">
        <v>-9200.5094883428992</v>
      </c>
      <c r="E107" s="119">
        <v>-70109.019014915</v>
      </c>
      <c r="F107" s="112"/>
    </row>
    <row r="108" spans="1:6" x14ac:dyDescent="0.35">
      <c r="A108" s="107" t="s">
        <v>5</v>
      </c>
      <c r="B108" s="107" t="s">
        <v>403</v>
      </c>
      <c r="C108" s="107">
        <v>11</v>
      </c>
      <c r="D108" s="119">
        <v>-6786.0398710498657</v>
      </c>
      <c r="E108" s="119">
        <v>-90165.835774273495</v>
      </c>
      <c r="F108" s="112"/>
    </row>
    <row r="109" spans="1:6" x14ac:dyDescent="0.35">
      <c r="A109" s="107" t="s">
        <v>5</v>
      </c>
      <c r="B109" s="107" t="s">
        <v>403</v>
      </c>
      <c r="C109" s="107">
        <v>12</v>
      </c>
      <c r="D109" s="119">
        <v>-9352.7139230484354</v>
      </c>
      <c r="E109" s="119">
        <v>-95628.562535990539</v>
      </c>
      <c r="F109" s="112"/>
    </row>
    <row r="110" spans="1:6" x14ac:dyDescent="0.35">
      <c r="A110" s="107" t="s">
        <v>5</v>
      </c>
      <c r="B110" s="107" t="s">
        <v>17</v>
      </c>
      <c r="C110" s="107">
        <v>1</v>
      </c>
      <c r="D110" s="119">
        <v>-487.54214361507718</v>
      </c>
      <c r="E110" s="119">
        <v>-37007.378519136437</v>
      </c>
      <c r="F110" s="112"/>
    </row>
    <row r="111" spans="1:6" x14ac:dyDescent="0.35">
      <c r="A111" s="107" t="s">
        <v>5</v>
      </c>
      <c r="B111" s="107" t="s">
        <v>17</v>
      </c>
      <c r="C111" s="107">
        <v>2</v>
      </c>
      <c r="D111" s="119">
        <v>-834.5692683658242</v>
      </c>
      <c r="E111" s="119">
        <v>-59698.319576588918</v>
      </c>
      <c r="F111" s="112"/>
    </row>
    <row r="112" spans="1:6" x14ac:dyDescent="0.35">
      <c r="A112" s="107" t="s">
        <v>5</v>
      </c>
      <c r="B112" s="107" t="s">
        <v>17</v>
      </c>
      <c r="C112" s="107">
        <v>3</v>
      </c>
      <c r="D112" s="119">
        <v>-1356.3182636500039</v>
      </c>
      <c r="E112" s="119">
        <v>-103332.67906968412</v>
      </c>
      <c r="F112" s="112"/>
    </row>
    <row r="113" spans="1:6" x14ac:dyDescent="0.35">
      <c r="A113" s="107" t="s">
        <v>5</v>
      </c>
      <c r="B113" s="107" t="s">
        <v>17</v>
      </c>
      <c r="C113" s="107">
        <v>4</v>
      </c>
      <c r="D113" s="119">
        <v>-1028.4843423326936</v>
      </c>
      <c r="E113" s="119">
        <v>-73226.994288200396</v>
      </c>
      <c r="F113" s="112"/>
    </row>
    <row r="114" spans="1:6" x14ac:dyDescent="0.35">
      <c r="A114" s="107" t="s">
        <v>5</v>
      </c>
      <c r="B114" s="107" t="s">
        <v>17</v>
      </c>
      <c r="C114" s="107">
        <v>5</v>
      </c>
      <c r="D114" s="119">
        <v>-1045.6398559807326</v>
      </c>
      <c r="E114" s="119">
        <v>-75151.392689322238</v>
      </c>
      <c r="F114" s="112"/>
    </row>
    <row r="115" spans="1:6" x14ac:dyDescent="0.35">
      <c r="A115" s="107" t="s">
        <v>5</v>
      </c>
      <c r="B115" s="107" t="s">
        <v>17</v>
      </c>
      <c r="C115" s="107">
        <v>6</v>
      </c>
      <c r="D115" s="119">
        <v>-857.90111548856976</v>
      </c>
      <c r="E115" s="119">
        <v>-53588.113199415624</v>
      </c>
      <c r="F115" s="112"/>
    </row>
    <row r="116" spans="1:6" x14ac:dyDescent="0.35">
      <c r="A116" s="107" t="s">
        <v>5</v>
      </c>
      <c r="B116" s="107" t="s">
        <v>17</v>
      </c>
      <c r="C116" s="107">
        <v>7</v>
      </c>
      <c r="D116" s="119">
        <v>-678.13448327086508</v>
      </c>
      <c r="E116" s="119">
        <v>-39422.912464315865</v>
      </c>
      <c r="F116" s="112"/>
    </row>
    <row r="117" spans="1:6" x14ac:dyDescent="0.35">
      <c r="A117" s="107" t="s">
        <v>5</v>
      </c>
      <c r="B117" s="107" t="s">
        <v>17</v>
      </c>
      <c r="C117" s="107">
        <v>8</v>
      </c>
      <c r="D117" s="119">
        <v>-548.27616455167572</v>
      </c>
      <c r="E117" s="119">
        <v>-33614.23055184602</v>
      </c>
      <c r="F117" s="112"/>
    </row>
    <row r="118" spans="1:6" x14ac:dyDescent="0.35">
      <c r="A118" s="107" t="s">
        <v>5</v>
      </c>
      <c r="B118" s="107" t="s">
        <v>17</v>
      </c>
      <c r="C118" s="107">
        <v>9</v>
      </c>
      <c r="D118" s="119">
        <v>-259.57969676340883</v>
      </c>
      <c r="E118" s="119">
        <v>-14384.402733437753</v>
      </c>
      <c r="F118" s="112"/>
    </row>
    <row r="119" spans="1:6" x14ac:dyDescent="0.35">
      <c r="A119" s="107" t="s">
        <v>5</v>
      </c>
      <c r="B119" s="107" t="s">
        <v>17</v>
      </c>
      <c r="C119" s="107">
        <v>10</v>
      </c>
      <c r="D119" s="119">
        <v>-267.21955484783962</v>
      </c>
      <c r="E119" s="119">
        <v>-5025.9675065454876</v>
      </c>
      <c r="F119" s="112"/>
    </row>
    <row r="120" spans="1:6" x14ac:dyDescent="0.35">
      <c r="A120" s="107" t="s">
        <v>5</v>
      </c>
      <c r="B120" s="107" t="s">
        <v>17</v>
      </c>
      <c r="C120" s="107">
        <v>11</v>
      </c>
      <c r="D120" s="119">
        <v>-450.20684310938458</v>
      </c>
      <c r="E120" s="119">
        <v>-4452.9959344075378</v>
      </c>
      <c r="F120" s="112"/>
    </row>
    <row r="121" spans="1:6" x14ac:dyDescent="0.35">
      <c r="A121" s="107" t="s">
        <v>5</v>
      </c>
      <c r="B121" s="107" t="s">
        <v>17</v>
      </c>
      <c r="C121" s="107">
        <v>12</v>
      </c>
      <c r="D121" s="119">
        <v>-835.38547043381675</v>
      </c>
      <c r="E121" s="119">
        <v>-6968.5029545428406</v>
      </c>
      <c r="F121" s="112"/>
    </row>
    <row r="122" spans="1:6" x14ac:dyDescent="0.35">
      <c r="A122" s="107" t="s">
        <v>5</v>
      </c>
      <c r="B122" s="107" t="s">
        <v>87</v>
      </c>
      <c r="C122" s="107">
        <v>1</v>
      </c>
      <c r="D122" s="119">
        <v>-18457.535265381241</v>
      </c>
      <c r="E122" s="119">
        <v>-296388.35247308371</v>
      </c>
      <c r="F122" s="112"/>
    </row>
    <row r="123" spans="1:6" x14ac:dyDescent="0.35">
      <c r="A123" s="107" t="s">
        <v>5</v>
      </c>
      <c r="B123" s="107" t="s">
        <v>87</v>
      </c>
      <c r="C123" s="107">
        <v>2</v>
      </c>
      <c r="D123" s="119">
        <v>-16654.512180164351</v>
      </c>
      <c r="E123" s="119">
        <v>-280926.32604334247</v>
      </c>
      <c r="F123" s="112"/>
    </row>
    <row r="124" spans="1:6" x14ac:dyDescent="0.35">
      <c r="A124" s="107" t="s">
        <v>5</v>
      </c>
      <c r="B124" s="107" t="s">
        <v>87</v>
      </c>
      <c r="C124" s="107">
        <v>3</v>
      </c>
      <c r="D124" s="119">
        <v>-21696.493518080439</v>
      </c>
      <c r="E124" s="119">
        <v>-389604.07528507448</v>
      </c>
      <c r="F124" s="112"/>
    </row>
    <row r="125" spans="1:6" x14ac:dyDescent="0.35">
      <c r="A125" s="107" t="s">
        <v>5</v>
      </c>
      <c r="B125" s="107" t="s">
        <v>87</v>
      </c>
      <c r="C125" s="107">
        <v>4</v>
      </c>
      <c r="D125" s="119">
        <v>-18796.090515663411</v>
      </c>
      <c r="E125" s="119">
        <v>-338846.64629087172</v>
      </c>
      <c r="F125" s="112"/>
    </row>
    <row r="126" spans="1:6" x14ac:dyDescent="0.35">
      <c r="A126" s="107" t="s">
        <v>5</v>
      </c>
      <c r="B126" s="107" t="s">
        <v>87</v>
      </c>
      <c r="C126" s="107">
        <v>5</v>
      </c>
      <c r="D126" s="119">
        <v>-21130.65901760889</v>
      </c>
      <c r="E126" s="119">
        <v>-413048.40148215363</v>
      </c>
      <c r="F126" s="112"/>
    </row>
    <row r="127" spans="1:6" x14ac:dyDescent="0.35">
      <c r="A127" s="107" t="s">
        <v>5</v>
      </c>
      <c r="B127" s="107" t="s">
        <v>87</v>
      </c>
      <c r="C127" s="107">
        <v>6</v>
      </c>
      <c r="D127" s="119">
        <v>-32651.462222790469</v>
      </c>
      <c r="E127" s="119">
        <v>-583716.06500900048</v>
      </c>
      <c r="F127" s="112"/>
    </row>
    <row r="128" spans="1:6" x14ac:dyDescent="0.35">
      <c r="A128" s="107" t="s">
        <v>5</v>
      </c>
      <c r="B128" s="107" t="s">
        <v>87</v>
      </c>
      <c r="C128" s="107">
        <v>7</v>
      </c>
      <c r="D128" s="119">
        <v>-34022.805886469287</v>
      </c>
      <c r="E128" s="119">
        <v>-506011.39129971969</v>
      </c>
      <c r="F128" s="112"/>
    </row>
    <row r="129" spans="1:6" x14ac:dyDescent="0.35">
      <c r="A129" s="107" t="s">
        <v>5</v>
      </c>
      <c r="B129" s="107" t="s">
        <v>87</v>
      </c>
      <c r="C129" s="107">
        <v>8</v>
      </c>
      <c r="D129" s="119">
        <v>-37712.499015713547</v>
      </c>
      <c r="E129" s="119">
        <v>-438499.29333260842</v>
      </c>
      <c r="F129" s="112"/>
    </row>
    <row r="130" spans="1:6" x14ac:dyDescent="0.35">
      <c r="A130" s="107" t="s">
        <v>5</v>
      </c>
      <c r="B130" s="107" t="s">
        <v>87</v>
      </c>
      <c r="C130" s="107">
        <v>9</v>
      </c>
      <c r="D130" s="119">
        <v>-29998.414447346429</v>
      </c>
      <c r="E130" s="119">
        <v>-323031.5700557144</v>
      </c>
      <c r="F130" s="112"/>
    </row>
    <row r="131" spans="1:6" x14ac:dyDescent="0.35">
      <c r="A131" s="107" t="s">
        <v>5</v>
      </c>
      <c r="B131" s="107" t="s">
        <v>87</v>
      </c>
      <c r="C131" s="107">
        <v>10</v>
      </c>
      <c r="D131" s="119">
        <v>-36453.875187413738</v>
      </c>
      <c r="E131" s="119">
        <v>-368123.89262245281</v>
      </c>
      <c r="F131" s="112"/>
    </row>
    <row r="132" spans="1:6" x14ac:dyDescent="0.35">
      <c r="A132" s="107" t="s">
        <v>5</v>
      </c>
      <c r="B132" s="107" t="s">
        <v>87</v>
      </c>
      <c r="C132" s="107">
        <v>11</v>
      </c>
      <c r="D132" s="119">
        <v>-25392.324037892078</v>
      </c>
      <c r="E132" s="119">
        <v>-272763.70797130908</v>
      </c>
      <c r="F132" s="112"/>
    </row>
    <row r="133" spans="1:6" x14ac:dyDescent="0.35">
      <c r="A133" s="107" t="s">
        <v>5</v>
      </c>
      <c r="B133" s="107" t="s">
        <v>87</v>
      </c>
      <c r="C133" s="107">
        <v>12</v>
      </c>
      <c r="D133" s="119">
        <v>-22837.565740233549</v>
      </c>
      <c r="E133" s="119">
        <v>-243417.29006277109</v>
      </c>
      <c r="F133" s="112"/>
    </row>
    <row r="134" spans="1:6" x14ac:dyDescent="0.35">
      <c r="A134" s="107" t="s">
        <v>5</v>
      </c>
      <c r="B134" s="107" t="s">
        <v>88</v>
      </c>
      <c r="C134" s="107">
        <v>1</v>
      </c>
      <c r="D134" s="119">
        <v>-2196.81958547058</v>
      </c>
      <c r="E134" s="119">
        <v>-227072.1149798421</v>
      </c>
      <c r="F134" s="112"/>
    </row>
    <row r="135" spans="1:6" x14ac:dyDescent="0.35">
      <c r="A135" s="107" t="s">
        <v>5</v>
      </c>
      <c r="B135" s="107" t="s">
        <v>88</v>
      </c>
      <c r="C135" s="107">
        <v>2</v>
      </c>
      <c r="D135" s="119">
        <v>-1441.5892959444229</v>
      </c>
      <c r="E135" s="119">
        <v>-138092.1889185058</v>
      </c>
      <c r="F135" s="112"/>
    </row>
    <row r="136" spans="1:6" x14ac:dyDescent="0.35">
      <c r="A136" s="107" t="s">
        <v>5</v>
      </c>
      <c r="B136" s="107" t="s">
        <v>88</v>
      </c>
      <c r="C136" s="107">
        <v>3</v>
      </c>
      <c r="D136" s="119">
        <v>-1462.9602738097474</v>
      </c>
      <c r="E136" s="119">
        <v>-139280.81208812731</v>
      </c>
      <c r="F136" s="112"/>
    </row>
    <row r="137" spans="1:6" x14ac:dyDescent="0.35">
      <c r="A137" s="107" t="s">
        <v>5</v>
      </c>
      <c r="B137" s="107" t="s">
        <v>88</v>
      </c>
      <c r="C137" s="107">
        <v>4</v>
      </c>
      <c r="D137" s="119">
        <v>-1347.7799155311168</v>
      </c>
      <c r="E137" s="119">
        <v>-91905.161261767178</v>
      </c>
      <c r="F137" s="112"/>
    </row>
    <row r="138" spans="1:6" x14ac:dyDescent="0.35">
      <c r="A138" s="107" t="s">
        <v>5</v>
      </c>
      <c r="B138" s="107" t="s">
        <v>88</v>
      </c>
      <c r="C138" s="107">
        <v>5</v>
      </c>
      <c r="D138" s="119">
        <v>-1541.8454675881087</v>
      </c>
      <c r="E138" s="119">
        <v>-115246.20831014453</v>
      </c>
      <c r="F138" s="112"/>
    </row>
    <row r="139" spans="1:6" x14ac:dyDescent="0.35">
      <c r="A139" s="107" t="s">
        <v>5</v>
      </c>
      <c r="B139" s="107" t="s">
        <v>88</v>
      </c>
      <c r="C139" s="107">
        <v>6</v>
      </c>
      <c r="D139" s="119">
        <v>-1140.3009167123557</v>
      </c>
      <c r="E139" s="119">
        <v>-67406.373906469365</v>
      </c>
      <c r="F139" s="112"/>
    </row>
    <row r="140" spans="1:6" x14ac:dyDescent="0.35">
      <c r="A140" s="107" t="s">
        <v>5</v>
      </c>
      <c r="B140" s="107" t="s">
        <v>88</v>
      </c>
      <c r="C140" s="107">
        <v>7</v>
      </c>
      <c r="D140" s="119">
        <v>-1151.5596318290225</v>
      </c>
      <c r="E140" s="119">
        <v>-71194.870161696934</v>
      </c>
      <c r="F140" s="112"/>
    </row>
    <row r="141" spans="1:6" x14ac:dyDescent="0.35">
      <c r="A141" s="107" t="s">
        <v>5</v>
      </c>
      <c r="B141" s="107" t="s">
        <v>88</v>
      </c>
      <c r="C141" s="107">
        <v>8</v>
      </c>
      <c r="D141" s="119">
        <v>-1505.8439998416029</v>
      </c>
      <c r="E141" s="119">
        <v>-127330.2989525017</v>
      </c>
      <c r="F141" s="112"/>
    </row>
    <row r="142" spans="1:6" x14ac:dyDescent="0.35">
      <c r="A142" s="107" t="s">
        <v>5</v>
      </c>
      <c r="B142" s="107" t="s">
        <v>88</v>
      </c>
      <c r="C142" s="107">
        <v>9</v>
      </c>
      <c r="D142" s="119">
        <v>-2049.0678331384775</v>
      </c>
      <c r="E142" s="119">
        <v>-193405.99990186482</v>
      </c>
      <c r="F142" s="112"/>
    </row>
    <row r="143" spans="1:6" x14ac:dyDescent="0.35">
      <c r="A143" s="107" t="s">
        <v>5</v>
      </c>
      <c r="B143" s="107" t="s">
        <v>88</v>
      </c>
      <c r="C143" s="107">
        <v>10</v>
      </c>
      <c r="D143" s="119">
        <v>-2388.3118835530254</v>
      </c>
      <c r="E143" s="119">
        <v>-143236.69586508846</v>
      </c>
      <c r="F143" s="112"/>
    </row>
    <row r="144" spans="1:6" x14ac:dyDescent="0.35">
      <c r="A144" s="107" t="s">
        <v>5</v>
      </c>
      <c r="B144" s="107" t="s">
        <v>88</v>
      </c>
      <c r="C144" s="107">
        <v>11</v>
      </c>
      <c r="D144" s="119">
        <v>-2548.354522179643</v>
      </c>
      <c r="E144" s="119">
        <v>-149464.40139644308</v>
      </c>
      <c r="F144" s="112"/>
    </row>
    <row r="145" spans="1:6" x14ac:dyDescent="0.35">
      <c r="A145" s="107" t="s">
        <v>5</v>
      </c>
      <c r="B145" s="107" t="s">
        <v>88</v>
      </c>
      <c r="C145" s="107">
        <v>12</v>
      </c>
      <c r="D145" s="119">
        <v>-2588.4720814576385</v>
      </c>
      <c r="E145" s="119">
        <v>-134469.8553261715</v>
      </c>
      <c r="F145" s="112"/>
    </row>
    <row r="146" spans="1:6" x14ac:dyDescent="0.35">
      <c r="A146" s="107" t="s">
        <v>5</v>
      </c>
      <c r="B146" s="107" t="s">
        <v>18</v>
      </c>
      <c r="C146" s="107">
        <v>1</v>
      </c>
      <c r="D146" s="119">
        <v>0</v>
      </c>
      <c r="E146" s="119">
        <v>0</v>
      </c>
      <c r="F146" s="112"/>
    </row>
    <row r="147" spans="1:6" x14ac:dyDescent="0.35">
      <c r="A147" s="107" t="s">
        <v>5</v>
      </c>
      <c r="B147" s="107" t="s">
        <v>18</v>
      </c>
      <c r="C147" s="107">
        <v>2</v>
      </c>
      <c r="D147" s="119">
        <v>10004.732534183369</v>
      </c>
      <c r="E147" s="119">
        <v>24845.130841401591</v>
      </c>
      <c r="F147" s="112"/>
    </row>
    <row r="148" spans="1:6" x14ac:dyDescent="0.35">
      <c r="A148" s="107" t="s">
        <v>5</v>
      </c>
      <c r="B148" s="107" t="s">
        <v>18</v>
      </c>
      <c r="C148" s="107">
        <v>3</v>
      </c>
      <c r="D148" s="119">
        <v>12519.62411705273</v>
      </c>
      <c r="E148" s="119">
        <v>34554.977748009573</v>
      </c>
      <c r="F148" s="112"/>
    </row>
    <row r="149" spans="1:6" x14ac:dyDescent="0.35">
      <c r="A149" s="107" t="s">
        <v>5</v>
      </c>
      <c r="B149" s="107" t="s">
        <v>18</v>
      </c>
      <c r="C149" s="107">
        <v>4</v>
      </c>
      <c r="D149" s="119">
        <v>12700.718160129119</v>
      </c>
      <c r="E149" s="119">
        <v>34339.892151123357</v>
      </c>
      <c r="F149" s="112"/>
    </row>
    <row r="150" spans="1:6" x14ac:dyDescent="0.35">
      <c r="A150" s="107" t="s">
        <v>5</v>
      </c>
      <c r="B150" s="107" t="s">
        <v>18</v>
      </c>
      <c r="C150" s="107">
        <v>5</v>
      </c>
      <c r="D150" s="119">
        <v>10819.606306987071</v>
      </c>
      <c r="E150" s="119">
        <v>33862.409891311581</v>
      </c>
      <c r="F150" s="112"/>
    </row>
    <row r="151" spans="1:6" x14ac:dyDescent="0.35">
      <c r="A151" s="107" t="s">
        <v>5</v>
      </c>
      <c r="B151" s="107" t="s">
        <v>18</v>
      </c>
      <c r="C151" s="107">
        <v>6</v>
      </c>
      <c r="D151" s="119">
        <v>10467.56066150434</v>
      </c>
      <c r="E151" s="119">
        <v>30028.108512211529</v>
      </c>
      <c r="F151" s="112"/>
    </row>
    <row r="152" spans="1:6" x14ac:dyDescent="0.35">
      <c r="A152" s="107" t="s">
        <v>5</v>
      </c>
      <c r="B152" s="107" t="s">
        <v>18</v>
      </c>
      <c r="C152" s="107">
        <v>7</v>
      </c>
      <c r="D152" s="119">
        <v>13339.78902301318</v>
      </c>
      <c r="E152" s="119">
        <v>30192.15338809746</v>
      </c>
      <c r="F152" s="112"/>
    </row>
    <row r="153" spans="1:6" x14ac:dyDescent="0.35">
      <c r="A153" s="107" t="s">
        <v>5</v>
      </c>
      <c r="B153" s="107" t="s">
        <v>18</v>
      </c>
      <c r="C153" s="107">
        <v>8</v>
      </c>
      <c r="D153" s="119">
        <v>8398.10041564313</v>
      </c>
      <c r="E153" s="119">
        <v>15422.246209660419</v>
      </c>
      <c r="F153" s="112"/>
    </row>
    <row r="154" spans="1:6" x14ac:dyDescent="0.35">
      <c r="A154" s="107" t="s">
        <v>5</v>
      </c>
      <c r="B154" s="107" t="s">
        <v>18</v>
      </c>
      <c r="C154" s="107">
        <v>9</v>
      </c>
      <c r="D154" s="119">
        <v>7248.1100889214531</v>
      </c>
      <c r="E154" s="119">
        <v>12225.93175822535</v>
      </c>
      <c r="F154" s="112"/>
    </row>
    <row r="155" spans="1:6" x14ac:dyDescent="0.35">
      <c r="A155" s="107" t="s">
        <v>5</v>
      </c>
      <c r="B155" s="107" t="s">
        <v>18</v>
      </c>
      <c r="C155" s="107">
        <v>10</v>
      </c>
      <c r="D155" s="119">
        <v>6069.3421487482301</v>
      </c>
      <c r="E155" s="119">
        <v>8775.7078816937665</v>
      </c>
      <c r="F155" s="112"/>
    </row>
    <row r="156" spans="1:6" x14ac:dyDescent="0.35">
      <c r="A156" s="107" t="s">
        <v>5</v>
      </c>
      <c r="B156" s="107" t="s">
        <v>18</v>
      </c>
      <c r="C156" s="107">
        <v>11</v>
      </c>
      <c r="D156" s="119">
        <v>8627.8664761669752</v>
      </c>
      <c r="E156" s="119">
        <v>12410.890938432371</v>
      </c>
      <c r="F156" s="112"/>
    </row>
    <row r="157" spans="1:6" x14ac:dyDescent="0.35">
      <c r="A157" s="107" t="s">
        <v>5</v>
      </c>
      <c r="B157" s="107" t="s">
        <v>18</v>
      </c>
      <c r="C157" s="107">
        <v>12</v>
      </c>
      <c r="D157" s="119">
        <v>9306.3301299254326</v>
      </c>
      <c r="E157" s="119">
        <v>13537.03127191382</v>
      </c>
      <c r="F157" s="112"/>
    </row>
    <row r="158" spans="1:6" x14ac:dyDescent="0.35">
      <c r="A158" s="107" t="s">
        <v>5</v>
      </c>
      <c r="B158" s="107" t="s">
        <v>19</v>
      </c>
      <c r="C158" s="107">
        <v>1</v>
      </c>
      <c r="D158" s="119">
        <v>-29463.931312276622</v>
      </c>
      <c r="E158" s="119">
        <v>-1205815.813007405</v>
      </c>
      <c r="F158" s="112"/>
    </row>
    <row r="159" spans="1:6" x14ac:dyDescent="0.35">
      <c r="A159" s="107" t="s">
        <v>5</v>
      </c>
      <c r="B159" s="107" t="s">
        <v>19</v>
      </c>
      <c r="C159" s="107">
        <v>2</v>
      </c>
      <c r="D159" s="119">
        <v>-25817.025030622241</v>
      </c>
      <c r="E159" s="119">
        <v>-1190366.01134919</v>
      </c>
      <c r="F159" s="112"/>
    </row>
    <row r="160" spans="1:6" x14ac:dyDescent="0.35">
      <c r="A160" s="107" t="s">
        <v>5</v>
      </c>
      <c r="B160" s="107" t="s">
        <v>19</v>
      </c>
      <c r="C160" s="107">
        <v>3</v>
      </c>
      <c r="D160" s="119">
        <v>-26542.76438562265</v>
      </c>
      <c r="E160" s="119">
        <v>-1403697.246222506</v>
      </c>
      <c r="F160" s="112"/>
    </row>
    <row r="161" spans="1:6" x14ac:dyDescent="0.35">
      <c r="A161" s="107" t="s">
        <v>5</v>
      </c>
      <c r="B161" s="107" t="s">
        <v>19</v>
      </c>
      <c r="C161" s="107">
        <v>4</v>
      </c>
      <c r="D161" s="119">
        <v>-22856.98674645037</v>
      </c>
      <c r="E161" s="119">
        <v>-1149734.688933704</v>
      </c>
      <c r="F161" s="112"/>
    </row>
    <row r="162" spans="1:6" x14ac:dyDescent="0.35">
      <c r="A162" s="107" t="s">
        <v>5</v>
      </c>
      <c r="B162" s="107" t="s">
        <v>19</v>
      </c>
      <c r="C162" s="107">
        <v>5</v>
      </c>
      <c r="D162" s="119">
        <v>-20343.03326520418</v>
      </c>
      <c r="E162" s="119">
        <v>-1185362.879678068</v>
      </c>
      <c r="F162" s="112"/>
    </row>
    <row r="163" spans="1:6" x14ac:dyDescent="0.35">
      <c r="A163" s="107" t="s">
        <v>5</v>
      </c>
      <c r="B163" s="107" t="s">
        <v>19</v>
      </c>
      <c r="C163" s="107">
        <v>6</v>
      </c>
      <c r="D163" s="119">
        <v>-18129.293615739</v>
      </c>
      <c r="E163" s="119">
        <v>-1037991.7910864539</v>
      </c>
      <c r="F163" s="112"/>
    </row>
    <row r="164" spans="1:6" x14ac:dyDescent="0.35">
      <c r="A164" s="107" t="s">
        <v>5</v>
      </c>
      <c r="B164" s="107" t="s">
        <v>19</v>
      </c>
      <c r="C164" s="107">
        <v>7</v>
      </c>
      <c r="D164" s="119">
        <v>-20254.810608439489</v>
      </c>
      <c r="E164" s="119">
        <v>-596178.05956200906</v>
      </c>
      <c r="F164" s="112"/>
    </row>
    <row r="165" spans="1:6" x14ac:dyDescent="0.35">
      <c r="A165" s="107" t="s">
        <v>5</v>
      </c>
      <c r="B165" s="107" t="s">
        <v>19</v>
      </c>
      <c r="C165" s="107">
        <v>8</v>
      </c>
      <c r="D165" s="119">
        <v>-22499.797436406359</v>
      </c>
      <c r="E165" s="119">
        <v>-276898.87558707362</v>
      </c>
      <c r="F165" s="112"/>
    </row>
    <row r="166" spans="1:6" x14ac:dyDescent="0.35">
      <c r="A166" s="107" t="s">
        <v>5</v>
      </c>
      <c r="B166" s="107" t="s">
        <v>19</v>
      </c>
      <c r="C166" s="107">
        <v>9</v>
      </c>
      <c r="D166" s="119">
        <v>-25891.61883921182</v>
      </c>
      <c r="E166" s="119">
        <v>-220272.84224518601</v>
      </c>
      <c r="F166" s="112"/>
    </row>
    <row r="167" spans="1:6" x14ac:dyDescent="0.35">
      <c r="A167" s="107" t="s">
        <v>5</v>
      </c>
      <c r="B167" s="107" t="s">
        <v>19</v>
      </c>
      <c r="C167" s="107">
        <v>10</v>
      </c>
      <c r="D167" s="119">
        <v>-28201.156496841169</v>
      </c>
      <c r="E167" s="119">
        <v>-140875.8114551421</v>
      </c>
      <c r="F167" s="112"/>
    </row>
    <row r="168" spans="1:6" x14ac:dyDescent="0.35">
      <c r="A168" s="107" t="s">
        <v>5</v>
      </c>
      <c r="B168" s="107" t="s">
        <v>19</v>
      </c>
      <c r="C168" s="107">
        <v>11</v>
      </c>
      <c r="D168" s="119">
        <v>-25560.770868148651</v>
      </c>
      <c r="E168" s="119">
        <v>-175490.07904148719</v>
      </c>
      <c r="F168" s="112"/>
    </row>
    <row r="169" spans="1:6" x14ac:dyDescent="0.35">
      <c r="A169" s="107" t="s">
        <v>5</v>
      </c>
      <c r="B169" s="107" t="s">
        <v>19</v>
      </c>
      <c r="C169" s="107">
        <v>12</v>
      </c>
      <c r="D169" s="119">
        <v>-29338.467247040069</v>
      </c>
      <c r="E169" s="119">
        <v>-191522.8284353207</v>
      </c>
      <c r="F169" s="112"/>
    </row>
    <row r="170" spans="1:6" x14ac:dyDescent="0.35">
      <c r="A170" s="107" t="s">
        <v>5</v>
      </c>
      <c r="B170" s="107" t="s">
        <v>20</v>
      </c>
      <c r="C170" s="107">
        <v>1</v>
      </c>
      <c r="D170" s="119">
        <v>75.357878834632942</v>
      </c>
      <c r="E170" s="119">
        <v>6372.0505387816374</v>
      </c>
      <c r="F170" s="112"/>
    </row>
    <row r="171" spans="1:6" x14ac:dyDescent="0.35">
      <c r="A171" s="107" t="s">
        <v>5</v>
      </c>
      <c r="B171" s="107" t="s">
        <v>20</v>
      </c>
      <c r="C171" s="107">
        <v>2</v>
      </c>
      <c r="D171" s="119">
        <v>60.2022282940681</v>
      </c>
      <c r="E171" s="119">
        <v>4606.3319296208456</v>
      </c>
      <c r="F171" s="112"/>
    </row>
    <row r="172" spans="1:6" x14ac:dyDescent="0.35">
      <c r="A172" s="107" t="s">
        <v>5</v>
      </c>
      <c r="B172" s="107" t="s">
        <v>20</v>
      </c>
      <c r="C172" s="107">
        <v>3</v>
      </c>
      <c r="D172" s="119">
        <v>70.394087562844319</v>
      </c>
      <c r="E172" s="119">
        <v>5663.5465947330567</v>
      </c>
      <c r="F172" s="112"/>
    </row>
    <row r="173" spans="1:6" x14ac:dyDescent="0.35">
      <c r="A173" s="107" t="s">
        <v>5</v>
      </c>
      <c r="B173" s="107" t="s">
        <v>20</v>
      </c>
      <c r="C173" s="107">
        <v>4</v>
      </c>
      <c r="D173" s="119">
        <v>62.090397532864763</v>
      </c>
      <c r="E173" s="119">
        <v>4763.0033951098521</v>
      </c>
      <c r="F173" s="112"/>
    </row>
    <row r="174" spans="1:6" x14ac:dyDescent="0.35">
      <c r="A174" s="107" t="s">
        <v>5</v>
      </c>
      <c r="B174" s="107" t="s">
        <v>20</v>
      </c>
      <c r="C174" s="107">
        <v>5</v>
      </c>
      <c r="D174" s="119">
        <v>72.742311577870836</v>
      </c>
      <c r="E174" s="119">
        <v>5512.2313231045828</v>
      </c>
      <c r="F174" s="112"/>
    </row>
    <row r="175" spans="1:6" x14ac:dyDescent="0.35">
      <c r="A175" s="107" t="s">
        <v>5</v>
      </c>
      <c r="B175" s="107" t="s">
        <v>20</v>
      </c>
      <c r="C175" s="107">
        <v>6</v>
      </c>
      <c r="D175" s="119">
        <v>68.233552655522061</v>
      </c>
      <c r="E175" s="119">
        <v>4594.6821555539473</v>
      </c>
      <c r="F175" s="112"/>
    </row>
    <row r="176" spans="1:6" x14ac:dyDescent="0.35">
      <c r="A176" s="107" t="s">
        <v>5</v>
      </c>
      <c r="B176" s="107" t="s">
        <v>20</v>
      </c>
      <c r="C176" s="107">
        <v>7</v>
      </c>
      <c r="D176" s="119">
        <v>67.365411245209344</v>
      </c>
      <c r="E176" s="119">
        <v>4328.4024021339555</v>
      </c>
      <c r="F176" s="112"/>
    </row>
    <row r="177" spans="1:6" x14ac:dyDescent="0.35">
      <c r="A177" s="107" t="s">
        <v>5</v>
      </c>
      <c r="B177" s="107" t="s">
        <v>20</v>
      </c>
      <c r="C177" s="107">
        <v>8</v>
      </c>
      <c r="D177" s="119">
        <v>73.231563805446271</v>
      </c>
      <c r="E177" s="119">
        <v>4840.2028208298707</v>
      </c>
      <c r="F177" s="112"/>
    </row>
    <row r="178" spans="1:6" x14ac:dyDescent="0.35">
      <c r="A178" s="107" t="s">
        <v>5</v>
      </c>
      <c r="B178" s="107" t="s">
        <v>20</v>
      </c>
      <c r="C178" s="107">
        <v>9</v>
      </c>
      <c r="D178" s="119">
        <v>74.210598032913623</v>
      </c>
      <c r="E178" s="119">
        <v>4515.4756908764048</v>
      </c>
      <c r="F178" s="112"/>
    </row>
    <row r="179" spans="1:6" x14ac:dyDescent="0.35">
      <c r="A179" s="107" t="s">
        <v>5</v>
      </c>
      <c r="B179" s="107" t="s">
        <v>20</v>
      </c>
      <c r="C179" s="107">
        <v>10</v>
      </c>
      <c r="D179" s="119">
        <v>71.439992222415995</v>
      </c>
      <c r="E179" s="119">
        <v>2909.107223146751</v>
      </c>
      <c r="F179" s="112"/>
    </row>
    <row r="180" spans="1:6" x14ac:dyDescent="0.35">
      <c r="A180" s="107" t="s">
        <v>5</v>
      </c>
      <c r="B180" s="107" t="s">
        <v>20</v>
      </c>
      <c r="C180" s="107">
        <v>11</v>
      </c>
      <c r="D180" s="119">
        <v>78.149030848103109</v>
      </c>
      <c r="E180" s="119">
        <v>2689.0299506762331</v>
      </c>
      <c r="F180" s="112"/>
    </row>
    <row r="181" spans="1:6" x14ac:dyDescent="0.35">
      <c r="A181" s="107" t="s">
        <v>5</v>
      </c>
      <c r="B181" s="107" t="s">
        <v>20</v>
      </c>
      <c r="C181" s="107">
        <v>12</v>
      </c>
      <c r="D181" s="119">
        <v>82.758931058537456</v>
      </c>
      <c r="E181" s="119">
        <v>3087.1367505535259</v>
      </c>
      <c r="F181" s="112"/>
    </row>
    <row r="182" spans="1:6" x14ac:dyDescent="0.35">
      <c r="A182" s="107" t="s">
        <v>5</v>
      </c>
      <c r="B182" s="107" t="s">
        <v>89</v>
      </c>
      <c r="C182" s="107">
        <v>1</v>
      </c>
      <c r="D182" s="119">
        <v>0</v>
      </c>
      <c r="E182" s="119">
        <v>0</v>
      </c>
      <c r="F182" s="112"/>
    </row>
    <row r="183" spans="1:6" x14ac:dyDescent="0.35">
      <c r="A183" s="107" t="s">
        <v>5</v>
      </c>
      <c r="B183" s="107" t="s">
        <v>89</v>
      </c>
      <c r="C183" s="107">
        <v>2</v>
      </c>
      <c r="D183" s="119">
        <v>0</v>
      </c>
      <c r="E183" s="119">
        <v>0</v>
      </c>
      <c r="F183" s="112"/>
    </row>
    <row r="184" spans="1:6" x14ac:dyDescent="0.35">
      <c r="A184" s="107" t="s">
        <v>5</v>
      </c>
      <c r="B184" s="107" t="s">
        <v>89</v>
      </c>
      <c r="C184" s="107">
        <v>3</v>
      </c>
      <c r="D184" s="119">
        <v>0</v>
      </c>
      <c r="E184" s="119">
        <v>0</v>
      </c>
      <c r="F184" s="112"/>
    </row>
    <row r="185" spans="1:6" x14ac:dyDescent="0.35">
      <c r="A185" s="107" t="s">
        <v>5</v>
      </c>
      <c r="B185" s="107" t="s">
        <v>89</v>
      </c>
      <c r="C185" s="107">
        <v>4</v>
      </c>
      <c r="D185" s="119">
        <v>0</v>
      </c>
      <c r="E185" s="119">
        <v>0</v>
      </c>
      <c r="F185" s="112"/>
    </row>
    <row r="186" spans="1:6" x14ac:dyDescent="0.35">
      <c r="A186" s="107" t="s">
        <v>5</v>
      </c>
      <c r="B186" s="107" t="s">
        <v>89</v>
      </c>
      <c r="C186" s="107">
        <v>5</v>
      </c>
      <c r="D186" s="119">
        <v>0</v>
      </c>
      <c r="E186" s="119">
        <v>0</v>
      </c>
      <c r="F186" s="112"/>
    </row>
    <row r="187" spans="1:6" x14ac:dyDescent="0.35">
      <c r="A187" s="107" t="s">
        <v>5</v>
      </c>
      <c r="B187" s="107" t="s">
        <v>89</v>
      </c>
      <c r="C187" s="107">
        <v>6</v>
      </c>
      <c r="D187" s="119">
        <v>0</v>
      </c>
      <c r="E187" s="119">
        <v>0</v>
      </c>
      <c r="F187" s="112"/>
    </row>
    <row r="188" spans="1:6" x14ac:dyDescent="0.35">
      <c r="A188" s="107" t="s">
        <v>5</v>
      </c>
      <c r="B188" s="107" t="s">
        <v>89</v>
      </c>
      <c r="C188" s="107">
        <v>7</v>
      </c>
      <c r="D188" s="119">
        <v>0</v>
      </c>
      <c r="E188" s="119">
        <v>0</v>
      </c>
      <c r="F188" s="112"/>
    </row>
    <row r="189" spans="1:6" x14ac:dyDescent="0.35">
      <c r="A189" s="107" t="s">
        <v>5</v>
      </c>
      <c r="B189" s="107" t="s">
        <v>89</v>
      </c>
      <c r="C189" s="107">
        <v>8</v>
      </c>
      <c r="D189" s="119">
        <v>0</v>
      </c>
      <c r="E189" s="119">
        <v>0</v>
      </c>
      <c r="F189" s="112"/>
    </row>
    <row r="190" spans="1:6" x14ac:dyDescent="0.35">
      <c r="A190" s="107" t="s">
        <v>5</v>
      </c>
      <c r="B190" s="107" t="s">
        <v>89</v>
      </c>
      <c r="C190" s="107">
        <v>9</v>
      </c>
      <c r="D190" s="119">
        <v>0</v>
      </c>
      <c r="E190" s="119">
        <v>0</v>
      </c>
      <c r="F190" s="112"/>
    </row>
    <row r="191" spans="1:6" x14ac:dyDescent="0.35">
      <c r="A191" s="107" t="s">
        <v>5</v>
      </c>
      <c r="B191" s="107" t="s">
        <v>89</v>
      </c>
      <c r="C191" s="107">
        <v>10</v>
      </c>
      <c r="D191" s="119">
        <v>0</v>
      </c>
      <c r="E191" s="119">
        <v>0</v>
      </c>
      <c r="F191" s="112"/>
    </row>
    <row r="192" spans="1:6" x14ac:dyDescent="0.35">
      <c r="A192" s="107" t="s">
        <v>5</v>
      </c>
      <c r="B192" s="107" t="s">
        <v>89</v>
      </c>
      <c r="C192" s="107">
        <v>11</v>
      </c>
      <c r="D192" s="119">
        <v>0</v>
      </c>
      <c r="E192" s="119">
        <v>0</v>
      </c>
      <c r="F192" s="112"/>
    </row>
    <row r="193" spans="1:6" x14ac:dyDescent="0.35">
      <c r="A193" s="107" t="s">
        <v>5</v>
      </c>
      <c r="B193" s="107" t="s">
        <v>89</v>
      </c>
      <c r="C193" s="107">
        <v>12</v>
      </c>
      <c r="D193" s="119">
        <v>0</v>
      </c>
      <c r="E193" s="119">
        <v>0</v>
      </c>
      <c r="F193" s="112"/>
    </row>
    <row r="194" spans="1:6" x14ac:dyDescent="0.35">
      <c r="A194" s="107" t="s">
        <v>5</v>
      </c>
      <c r="B194" s="107" t="s">
        <v>382</v>
      </c>
      <c r="C194" s="107">
        <v>1</v>
      </c>
      <c r="D194" s="119">
        <v>-29609.888799999982</v>
      </c>
      <c r="E194" s="119">
        <v>-2364296.0609287941</v>
      </c>
      <c r="F194" s="112"/>
    </row>
    <row r="195" spans="1:6" x14ac:dyDescent="0.35">
      <c r="A195" s="107" t="s">
        <v>5</v>
      </c>
      <c r="B195" s="107" t="s">
        <v>382</v>
      </c>
      <c r="C195" s="107">
        <v>2</v>
      </c>
      <c r="D195" s="119">
        <v>-26608.511999999981</v>
      </c>
      <c r="E195" s="119">
        <v>-2022728.6568603853</v>
      </c>
      <c r="F195" s="112"/>
    </row>
    <row r="196" spans="1:6" x14ac:dyDescent="0.35">
      <c r="A196" s="107" t="s">
        <v>5</v>
      </c>
      <c r="B196" s="107" t="s">
        <v>382</v>
      </c>
      <c r="C196" s="107">
        <v>3</v>
      </c>
      <c r="D196" s="119">
        <v>-21381.839999999997</v>
      </c>
      <c r="E196" s="119">
        <v>-1711991.9046314755</v>
      </c>
      <c r="F196" s="112"/>
    </row>
    <row r="197" spans="1:6" x14ac:dyDescent="0.35">
      <c r="A197" s="107" t="s">
        <v>5</v>
      </c>
      <c r="B197" s="107" t="s">
        <v>382</v>
      </c>
      <c r="C197" s="107">
        <v>4</v>
      </c>
      <c r="D197" s="119">
        <v>-21381.84</v>
      </c>
      <c r="E197" s="119">
        <v>-1610049.5181756127</v>
      </c>
      <c r="F197" s="112"/>
    </row>
    <row r="198" spans="1:6" x14ac:dyDescent="0.35">
      <c r="A198" s="107" t="s">
        <v>5</v>
      </c>
      <c r="B198" s="107" t="s">
        <v>382</v>
      </c>
      <c r="C198" s="107">
        <v>5</v>
      </c>
      <c r="D198" s="119">
        <v>-23609.115000000005</v>
      </c>
      <c r="E198" s="119">
        <v>-1785300.5305424391</v>
      </c>
      <c r="F198" s="112"/>
    </row>
    <row r="199" spans="1:6" x14ac:dyDescent="0.35">
      <c r="A199" s="107" t="s">
        <v>5</v>
      </c>
      <c r="B199" s="107" t="s">
        <v>382</v>
      </c>
      <c r="C199" s="107">
        <v>6</v>
      </c>
      <c r="D199" s="119">
        <v>-22280.669199999993</v>
      </c>
      <c r="E199" s="119">
        <v>-1507358.5144943229</v>
      </c>
      <c r="F199" s="112"/>
    </row>
    <row r="200" spans="1:6" x14ac:dyDescent="0.35">
      <c r="A200" s="107" t="s">
        <v>5</v>
      </c>
      <c r="B200" s="107" t="s">
        <v>382</v>
      </c>
      <c r="C200" s="107">
        <v>7</v>
      </c>
      <c r="D200" s="119">
        <v>-22565.76039999997</v>
      </c>
      <c r="E200" s="119">
        <v>-1455554.7716432868</v>
      </c>
      <c r="F200" s="112"/>
    </row>
    <row r="201" spans="1:6" x14ac:dyDescent="0.35">
      <c r="A201" s="107" t="s">
        <v>5</v>
      </c>
      <c r="B201" s="107" t="s">
        <v>382</v>
      </c>
      <c r="C201" s="107">
        <v>8</v>
      </c>
      <c r="D201" s="119">
        <v>-21838.183899999975</v>
      </c>
      <c r="E201" s="119">
        <v>-1443980.6313057998</v>
      </c>
      <c r="F201" s="112"/>
    </row>
    <row r="202" spans="1:6" x14ac:dyDescent="0.35">
      <c r="A202" s="107" t="s">
        <v>5</v>
      </c>
      <c r="B202" s="107" t="s">
        <v>382</v>
      </c>
      <c r="C202" s="107">
        <v>9</v>
      </c>
      <c r="D202" s="119">
        <v>-27131.179200000002</v>
      </c>
      <c r="E202" s="119">
        <v>-1614810.9047827667</v>
      </c>
      <c r="F202" s="112"/>
    </row>
    <row r="203" spans="1:6" x14ac:dyDescent="0.35">
      <c r="A203" s="107" t="s">
        <v>5</v>
      </c>
      <c r="B203" s="107" t="s">
        <v>382</v>
      </c>
      <c r="C203" s="107">
        <v>10</v>
      </c>
      <c r="D203" s="119">
        <v>-26427.360299999982</v>
      </c>
      <c r="E203" s="119">
        <v>-947605.62760428025</v>
      </c>
      <c r="F203" s="112"/>
    </row>
    <row r="204" spans="1:6" x14ac:dyDescent="0.35">
      <c r="A204" s="107" t="s">
        <v>5</v>
      </c>
      <c r="B204" s="107" t="s">
        <v>382</v>
      </c>
      <c r="C204" s="107">
        <v>11</v>
      </c>
      <c r="D204" s="119">
        <v>-27223.239899999964</v>
      </c>
      <c r="E204" s="119">
        <v>-848397.23297887866</v>
      </c>
      <c r="F204" s="112"/>
    </row>
    <row r="205" spans="1:6" x14ac:dyDescent="0.35">
      <c r="A205" s="107" t="s">
        <v>5</v>
      </c>
      <c r="B205" s="107" t="s">
        <v>382</v>
      </c>
      <c r="C205" s="107">
        <v>12</v>
      </c>
      <c r="D205" s="119">
        <v>-30515.647299999993</v>
      </c>
      <c r="E205" s="119">
        <v>-984588.602480917</v>
      </c>
      <c r="F205" s="112"/>
    </row>
    <row r="206" spans="1:6" x14ac:dyDescent="0.35">
      <c r="A206" s="107" t="s">
        <v>5</v>
      </c>
      <c r="B206" s="107" t="s">
        <v>90</v>
      </c>
      <c r="C206" s="107">
        <v>1</v>
      </c>
      <c r="D206" s="119">
        <v>50771.053653663694</v>
      </c>
      <c r="E206" s="119">
        <v>140986.35387779132</v>
      </c>
      <c r="F206" s="112"/>
    </row>
    <row r="207" spans="1:6" x14ac:dyDescent="0.35">
      <c r="A207" s="107" t="s">
        <v>5</v>
      </c>
      <c r="B207" s="107" t="s">
        <v>90</v>
      </c>
      <c r="C207" s="107">
        <v>2</v>
      </c>
      <c r="D207" s="119">
        <v>56562.863357463917</v>
      </c>
      <c r="E207" s="119">
        <v>166861.42745668971</v>
      </c>
      <c r="F207" s="112"/>
    </row>
    <row r="208" spans="1:6" x14ac:dyDescent="0.35">
      <c r="A208" s="107" t="s">
        <v>5</v>
      </c>
      <c r="B208" s="107" t="s">
        <v>90</v>
      </c>
      <c r="C208" s="107">
        <v>3</v>
      </c>
      <c r="D208" s="119">
        <v>59672.965624260927</v>
      </c>
      <c r="E208" s="119">
        <v>205373.69545245575</v>
      </c>
      <c r="F208" s="112"/>
    </row>
    <row r="209" spans="1:6" x14ac:dyDescent="0.35">
      <c r="A209" s="107" t="s">
        <v>5</v>
      </c>
      <c r="B209" s="107" t="s">
        <v>90</v>
      </c>
      <c r="C209" s="107">
        <v>4</v>
      </c>
      <c r="D209" s="119">
        <v>57304.434759027565</v>
      </c>
      <c r="E209" s="119">
        <v>184480.60090247911</v>
      </c>
      <c r="F209" s="112"/>
    </row>
    <row r="210" spans="1:6" x14ac:dyDescent="0.35">
      <c r="A210" s="107" t="s">
        <v>5</v>
      </c>
      <c r="B210" s="107" t="s">
        <v>90</v>
      </c>
      <c r="C210" s="107">
        <v>5</v>
      </c>
      <c r="D210" s="119">
        <v>66848.820984211576</v>
      </c>
      <c r="E210" s="119">
        <v>202064.65940884725</v>
      </c>
      <c r="F210" s="112"/>
    </row>
    <row r="211" spans="1:6" x14ac:dyDescent="0.35">
      <c r="A211" s="107" t="s">
        <v>5</v>
      </c>
      <c r="B211" s="107" t="s">
        <v>90</v>
      </c>
      <c r="C211" s="107">
        <v>6</v>
      </c>
      <c r="D211" s="119">
        <v>83078.076288403972</v>
      </c>
      <c r="E211" s="119">
        <v>220029.53773923349</v>
      </c>
      <c r="F211" s="112"/>
    </row>
    <row r="212" spans="1:6" x14ac:dyDescent="0.35">
      <c r="A212" s="107" t="s">
        <v>5</v>
      </c>
      <c r="B212" s="107" t="s">
        <v>90</v>
      </c>
      <c r="C212" s="107">
        <v>7</v>
      </c>
      <c r="D212" s="119">
        <v>82503.005249710666</v>
      </c>
      <c r="E212" s="119">
        <v>201902.01946596045</v>
      </c>
      <c r="F212" s="112"/>
    </row>
    <row r="213" spans="1:6" x14ac:dyDescent="0.35">
      <c r="A213" s="107" t="s">
        <v>5</v>
      </c>
      <c r="B213" s="107" t="s">
        <v>90</v>
      </c>
      <c r="C213" s="107">
        <v>8</v>
      </c>
      <c r="D213" s="119">
        <v>68676.508490701031</v>
      </c>
      <c r="E213" s="119">
        <v>156314.9863008738</v>
      </c>
      <c r="F213" s="112"/>
    </row>
    <row r="214" spans="1:6" x14ac:dyDescent="0.35">
      <c r="A214" s="107" t="s">
        <v>5</v>
      </c>
      <c r="B214" s="107" t="s">
        <v>90</v>
      </c>
      <c r="C214" s="107">
        <v>9</v>
      </c>
      <c r="D214" s="119">
        <v>50439.887050755126</v>
      </c>
      <c r="E214" s="119">
        <v>112385.03881519253</v>
      </c>
      <c r="F214" s="112"/>
    </row>
    <row r="215" spans="1:6" x14ac:dyDescent="0.35">
      <c r="A215" s="107" t="s">
        <v>5</v>
      </c>
      <c r="B215" s="107" t="s">
        <v>90</v>
      </c>
      <c r="C215" s="107">
        <v>10</v>
      </c>
      <c r="D215" s="119">
        <v>73025.81045662328</v>
      </c>
      <c r="E215" s="119">
        <v>119350.1823944166</v>
      </c>
      <c r="F215" s="112"/>
    </row>
    <row r="216" spans="1:6" x14ac:dyDescent="0.35">
      <c r="A216" s="107" t="s">
        <v>5</v>
      </c>
      <c r="B216" s="107" t="s">
        <v>90</v>
      </c>
      <c r="C216" s="107">
        <v>11</v>
      </c>
      <c r="D216" s="119">
        <v>65901.139312232321</v>
      </c>
      <c r="E216" s="119">
        <v>104966.20121423942</v>
      </c>
      <c r="F216" s="112"/>
    </row>
    <row r="217" spans="1:6" x14ac:dyDescent="0.35">
      <c r="A217" s="107" t="s">
        <v>5</v>
      </c>
      <c r="B217" s="107" t="s">
        <v>90</v>
      </c>
      <c r="C217" s="107">
        <v>12</v>
      </c>
      <c r="D217" s="119">
        <v>59570.378206604175</v>
      </c>
      <c r="E217" s="119">
        <v>100382.98646112805</v>
      </c>
      <c r="F217" s="112"/>
    </row>
    <row r="218" spans="1:6" x14ac:dyDescent="0.35">
      <c r="A218" s="107" t="s">
        <v>5</v>
      </c>
      <c r="B218" s="107" t="s">
        <v>22</v>
      </c>
      <c r="C218" s="107">
        <v>1</v>
      </c>
      <c r="D218" s="119">
        <v>-1091.0125517788599</v>
      </c>
      <c r="E218" s="119">
        <v>-90527.605125659829</v>
      </c>
      <c r="F218" s="112"/>
    </row>
    <row r="219" spans="1:6" x14ac:dyDescent="0.35">
      <c r="A219" s="107" t="s">
        <v>5</v>
      </c>
      <c r="B219" s="107" t="s">
        <v>22</v>
      </c>
      <c r="C219" s="107">
        <v>2</v>
      </c>
      <c r="D219" s="119">
        <v>-786.63269417550771</v>
      </c>
      <c r="E219" s="119">
        <v>-60934.498747830228</v>
      </c>
      <c r="F219" s="112"/>
    </row>
    <row r="220" spans="1:6" x14ac:dyDescent="0.35">
      <c r="A220" s="107" t="s">
        <v>5</v>
      </c>
      <c r="B220" s="107" t="s">
        <v>22</v>
      </c>
      <c r="C220" s="107">
        <v>3</v>
      </c>
      <c r="D220" s="119">
        <v>-935.22817991679165</v>
      </c>
      <c r="E220" s="119">
        <v>-75813.091295243328</v>
      </c>
      <c r="F220" s="112"/>
    </row>
    <row r="221" spans="1:6" x14ac:dyDescent="0.35">
      <c r="A221" s="107" t="s">
        <v>5</v>
      </c>
      <c r="B221" s="107" t="s">
        <v>22</v>
      </c>
      <c r="C221" s="107">
        <v>4</v>
      </c>
      <c r="D221" s="119">
        <v>-872.0113958409637</v>
      </c>
      <c r="E221" s="119">
        <v>-66802.626718165484</v>
      </c>
      <c r="F221" s="112"/>
    </row>
    <row r="222" spans="1:6" x14ac:dyDescent="0.35">
      <c r="A222" s="107" t="s">
        <v>5</v>
      </c>
      <c r="B222" s="107" t="s">
        <v>22</v>
      </c>
      <c r="C222" s="107">
        <v>5</v>
      </c>
      <c r="D222" s="119">
        <v>-1026.1027673891681</v>
      </c>
      <c r="E222" s="119">
        <v>-77721.447105505809</v>
      </c>
      <c r="F222" s="112"/>
    </row>
    <row r="223" spans="1:6" x14ac:dyDescent="0.35">
      <c r="A223" s="107" t="s">
        <v>5</v>
      </c>
      <c r="B223" s="107" t="s">
        <v>22</v>
      </c>
      <c r="C223" s="107">
        <v>6</v>
      </c>
      <c r="D223" s="119">
        <v>-945.47264049306386</v>
      </c>
      <c r="E223" s="119">
        <v>-64039.356120557648</v>
      </c>
      <c r="F223" s="112"/>
    </row>
    <row r="224" spans="1:6" x14ac:dyDescent="0.35">
      <c r="A224" s="107" t="s">
        <v>5</v>
      </c>
      <c r="B224" s="107" t="s">
        <v>22</v>
      </c>
      <c r="C224" s="107">
        <v>7</v>
      </c>
      <c r="D224" s="119">
        <v>-992.40788115558587</v>
      </c>
      <c r="E224" s="119">
        <v>-64293.252173768808</v>
      </c>
      <c r="F224" s="112"/>
    </row>
    <row r="225" spans="1:6" x14ac:dyDescent="0.35">
      <c r="A225" s="107" t="s">
        <v>5</v>
      </c>
      <c r="B225" s="107" t="s">
        <v>22</v>
      </c>
      <c r="C225" s="107">
        <v>8</v>
      </c>
      <c r="D225" s="119">
        <v>-879.77038696013744</v>
      </c>
      <c r="E225" s="119">
        <v>-58715.064162101131</v>
      </c>
      <c r="F225" s="112"/>
    </row>
    <row r="226" spans="1:6" x14ac:dyDescent="0.35">
      <c r="A226" s="107" t="s">
        <v>5</v>
      </c>
      <c r="B226" s="107" t="s">
        <v>22</v>
      </c>
      <c r="C226" s="107">
        <v>9</v>
      </c>
      <c r="D226" s="119">
        <v>-898.45371834988316</v>
      </c>
      <c r="E226" s="119">
        <v>-54432.88527424074</v>
      </c>
      <c r="F226" s="112"/>
    </row>
    <row r="227" spans="1:6" x14ac:dyDescent="0.35">
      <c r="A227" s="107" t="s">
        <v>5</v>
      </c>
      <c r="B227" s="107" t="s">
        <v>22</v>
      </c>
      <c r="C227" s="107">
        <v>10</v>
      </c>
      <c r="D227" s="119">
        <v>-938.93379348470967</v>
      </c>
      <c r="E227" s="119">
        <v>-40930.787198199563</v>
      </c>
      <c r="F227" s="112"/>
    </row>
    <row r="228" spans="1:6" x14ac:dyDescent="0.35">
      <c r="A228" s="107" t="s">
        <v>5</v>
      </c>
      <c r="B228" s="107" t="s">
        <v>22</v>
      </c>
      <c r="C228" s="107">
        <v>11</v>
      </c>
      <c r="D228" s="119">
        <v>-1075.252260371926</v>
      </c>
      <c r="E228" s="119">
        <v>-44048.509836122787</v>
      </c>
      <c r="F228" s="112"/>
    </row>
    <row r="229" spans="1:6" x14ac:dyDescent="0.35">
      <c r="A229" s="107" t="s">
        <v>5</v>
      </c>
      <c r="B229" s="107" t="s">
        <v>22</v>
      </c>
      <c r="C229" s="107">
        <v>12</v>
      </c>
      <c r="D229" s="119">
        <v>-1061.327657090111</v>
      </c>
      <c r="E229" s="119">
        <v>-46026.576218791939</v>
      </c>
      <c r="F229" s="112"/>
    </row>
    <row r="230" spans="1:6" x14ac:dyDescent="0.35">
      <c r="A230" s="107" t="s">
        <v>5</v>
      </c>
      <c r="B230" s="107" t="s">
        <v>91</v>
      </c>
      <c r="C230" s="107">
        <v>1</v>
      </c>
      <c r="D230" s="119">
        <v>-1780.3199377059973</v>
      </c>
      <c r="E230" s="119">
        <v>-166017.97410376504</v>
      </c>
      <c r="F230" s="112"/>
    </row>
    <row r="231" spans="1:6" x14ac:dyDescent="0.35">
      <c r="A231" s="107" t="s">
        <v>5</v>
      </c>
      <c r="B231" s="107" t="s">
        <v>91</v>
      </c>
      <c r="C231" s="107">
        <v>2</v>
      </c>
      <c r="D231" s="119">
        <v>-3323.0398983955401</v>
      </c>
      <c r="E231" s="119">
        <v>-312904.41188166599</v>
      </c>
      <c r="F231" s="112"/>
    </row>
    <row r="232" spans="1:6" x14ac:dyDescent="0.35">
      <c r="A232" s="107" t="s">
        <v>5</v>
      </c>
      <c r="B232" s="107" t="s">
        <v>91</v>
      </c>
      <c r="C232" s="107">
        <v>3</v>
      </c>
      <c r="D232" s="119">
        <v>-2855.9999866485559</v>
      </c>
      <c r="E232" s="119">
        <v>-270458.96554236958</v>
      </c>
      <c r="F232" s="112"/>
    </row>
    <row r="233" spans="1:6" x14ac:dyDescent="0.35">
      <c r="A233" s="107" t="s">
        <v>5</v>
      </c>
      <c r="B233" s="107" t="s">
        <v>91</v>
      </c>
      <c r="C233" s="107">
        <v>4</v>
      </c>
      <c r="D233" s="119">
        <v>-2536.5600773024262</v>
      </c>
      <c r="E233" s="119">
        <v>-142428.44382387347</v>
      </c>
      <c r="F233" s="112"/>
    </row>
    <row r="234" spans="1:6" x14ac:dyDescent="0.35">
      <c r="A234" s="107" t="s">
        <v>5</v>
      </c>
      <c r="B234" s="107" t="s">
        <v>91</v>
      </c>
      <c r="C234" s="107">
        <v>5</v>
      </c>
      <c r="D234" s="119">
        <v>-3291.360098361974</v>
      </c>
      <c r="E234" s="119">
        <v>-244327.49104432881</v>
      </c>
      <c r="F234" s="112"/>
    </row>
    <row r="235" spans="1:6" x14ac:dyDescent="0.35">
      <c r="A235" s="107" t="s">
        <v>5</v>
      </c>
      <c r="B235" s="107" t="s">
        <v>91</v>
      </c>
      <c r="C235" s="107">
        <v>6</v>
      </c>
      <c r="D235" s="119">
        <v>-3801.0506593636578</v>
      </c>
      <c r="E235" s="119">
        <v>-224751.0852482784</v>
      </c>
      <c r="F235" s="112"/>
    </row>
    <row r="236" spans="1:6" x14ac:dyDescent="0.35">
      <c r="A236" s="107" t="s">
        <v>5</v>
      </c>
      <c r="B236" s="107" t="s">
        <v>91</v>
      </c>
      <c r="C236" s="107">
        <v>7</v>
      </c>
      <c r="D236" s="119">
        <v>-3741.213187703856</v>
      </c>
      <c r="E236" s="119">
        <v>-229189.2655552314</v>
      </c>
      <c r="F236" s="112"/>
    </row>
    <row r="237" spans="1:6" x14ac:dyDescent="0.35">
      <c r="A237" s="107" t="s">
        <v>5</v>
      </c>
      <c r="B237" s="107" t="s">
        <v>91</v>
      </c>
      <c r="C237" s="107">
        <v>8</v>
      </c>
      <c r="D237" s="119">
        <v>-2781.6000123024</v>
      </c>
      <c r="E237" s="119">
        <v>-223339.37651574641</v>
      </c>
      <c r="F237" s="112"/>
    </row>
    <row r="238" spans="1:6" x14ac:dyDescent="0.35">
      <c r="A238" s="107" t="s">
        <v>5</v>
      </c>
      <c r="B238" s="107" t="s">
        <v>91</v>
      </c>
      <c r="C238" s="107">
        <v>9</v>
      </c>
      <c r="D238" s="119">
        <v>-2005.4400050640079</v>
      </c>
      <c r="E238" s="119">
        <v>-181799.18981107045</v>
      </c>
      <c r="F238" s="112"/>
    </row>
    <row r="239" spans="1:6" x14ac:dyDescent="0.35">
      <c r="A239" s="107" t="s">
        <v>5</v>
      </c>
      <c r="B239" s="107" t="s">
        <v>91</v>
      </c>
      <c r="C239" s="107">
        <v>10</v>
      </c>
      <c r="D239" s="119">
        <v>-2210.84006118774</v>
      </c>
      <c r="E239" s="119">
        <v>-129465.19170375499</v>
      </c>
      <c r="F239" s="112"/>
    </row>
    <row r="240" spans="1:6" x14ac:dyDescent="0.35">
      <c r="A240" s="107" t="s">
        <v>5</v>
      </c>
      <c r="B240" s="107" t="s">
        <v>91</v>
      </c>
      <c r="C240" s="107">
        <v>11</v>
      </c>
      <c r="D240" s="119">
        <v>-4338.9001183509863</v>
      </c>
      <c r="E240" s="119">
        <v>-248683.85991328201</v>
      </c>
      <c r="F240" s="112"/>
    </row>
    <row r="241" spans="1:6" x14ac:dyDescent="0.35">
      <c r="A241" s="107" t="s">
        <v>5</v>
      </c>
      <c r="B241" s="107" t="s">
        <v>91</v>
      </c>
      <c r="C241" s="107">
        <v>12</v>
      </c>
      <c r="D241" s="119">
        <v>-7329.5133073806601</v>
      </c>
      <c r="E241" s="119">
        <v>-373933.60582051642</v>
      </c>
      <c r="F241" s="112"/>
    </row>
    <row r="242" spans="1:6" x14ac:dyDescent="0.35">
      <c r="A242" s="107" t="s">
        <v>5</v>
      </c>
      <c r="B242" s="107" t="s">
        <v>27</v>
      </c>
      <c r="C242" s="107">
        <v>1</v>
      </c>
      <c r="D242" s="119">
        <v>-9584.8601538925432</v>
      </c>
      <c r="E242" s="119">
        <v>-765333.74574515561</v>
      </c>
      <c r="F242" s="112"/>
    </row>
    <row r="243" spans="1:6" x14ac:dyDescent="0.35">
      <c r="A243" s="107" t="s">
        <v>5</v>
      </c>
      <c r="B243" s="107" t="s">
        <v>27</v>
      </c>
      <c r="C243" s="107">
        <v>2</v>
      </c>
      <c r="D243" s="119">
        <v>-9584.8601538925395</v>
      </c>
      <c r="E243" s="119">
        <v>-728622.9047786583</v>
      </c>
      <c r="F243" s="112"/>
    </row>
    <row r="244" spans="1:6" x14ac:dyDescent="0.35">
      <c r="A244" s="107" t="s">
        <v>5</v>
      </c>
      <c r="B244" s="107" t="s">
        <v>27</v>
      </c>
      <c r="C244" s="107">
        <v>3</v>
      </c>
      <c r="D244" s="119">
        <v>-9878.2742402362055</v>
      </c>
      <c r="E244" s="119">
        <v>-790929.3835803651</v>
      </c>
      <c r="F244" s="112"/>
    </row>
    <row r="245" spans="1:6" x14ac:dyDescent="0.35">
      <c r="A245" s="107" t="s">
        <v>5</v>
      </c>
      <c r="B245" s="107" t="s">
        <v>27</v>
      </c>
      <c r="C245" s="107">
        <v>4</v>
      </c>
      <c r="D245" s="119">
        <v>-10465.102412923517</v>
      </c>
      <c r="E245" s="119">
        <v>-788020.72682173154</v>
      </c>
      <c r="F245" s="112"/>
    </row>
    <row r="246" spans="1:6" x14ac:dyDescent="0.35">
      <c r="A246" s="107" t="s">
        <v>5</v>
      </c>
      <c r="B246" s="107" t="s">
        <v>27</v>
      </c>
      <c r="C246" s="107">
        <v>5</v>
      </c>
      <c r="D246" s="119">
        <v>-10465.102412923512</v>
      </c>
      <c r="E246" s="119">
        <v>-791361.84858997492</v>
      </c>
      <c r="F246" s="112"/>
    </row>
    <row r="247" spans="1:6" x14ac:dyDescent="0.35">
      <c r="A247" s="107" t="s">
        <v>5</v>
      </c>
      <c r="B247" s="107" t="s">
        <v>27</v>
      </c>
      <c r="C247" s="107">
        <v>6</v>
      </c>
      <c r="D247" s="119">
        <v>-13594.852667255791</v>
      </c>
      <c r="E247" s="119">
        <v>-919735.25289284729</v>
      </c>
      <c r="F247" s="112"/>
    </row>
    <row r="248" spans="1:6" x14ac:dyDescent="0.35">
      <c r="A248" s="107" t="s">
        <v>5</v>
      </c>
      <c r="B248" s="107" t="s">
        <v>27</v>
      </c>
      <c r="C248" s="107">
        <v>7</v>
      </c>
      <c r="D248" s="119">
        <v>-19463.134394128763</v>
      </c>
      <c r="E248" s="119">
        <v>-1255426.7011763854</v>
      </c>
      <c r="F248" s="112"/>
    </row>
    <row r="249" spans="1:6" x14ac:dyDescent="0.35">
      <c r="A249" s="107" t="s">
        <v>5</v>
      </c>
      <c r="B249" s="107" t="s">
        <v>27</v>
      </c>
      <c r="C249" s="107">
        <v>8</v>
      </c>
      <c r="D249" s="119">
        <v>-18974.110916889349</v>
      </c>
      <c r="E249" s="119">
        <v>-1254602.891233834</v>
      </c>
      <c r="F249" s="112"/>
    </row>
    <row r="250" spans="1:6" x14ac:dyDescent="0.35">
      <c r="A250" s="107" t="s">
        <v>5</v>
      </c>
      <c r="B250" s="107" t="s">
        <v>27</v>
      </c>
      <c r="C250" s="107">
        <v>9</v>
      </c>
      <c r="D250" s="119">
        <v>-18093.868657858427</v>
      </c>
      <c r="E250" s="119">
        <v>-1076922.4663267466</v>
      </c>
      <c r="F250" s="112"/>
    </row>
    <row r="251" spans="1:6" x14ac:dyDescent="0.35">
      <c r="A251" s="107" t="s">
        <v>5</v>
      </c>
      <c r="B251" s="107" t="s">
        <v>27</v>
      </c>
      <c r="C251" s="107">
        <v>10</v>
      </c>
      <c r="D251" s="119">
        <v>-16724.602921588066</v>
      </c>
      <c r="E251" s="119">
        <v>-599693.94097766979</v>
      </c>
      <c r="F251" s="112"/>
    </row>
    <row r="252" spans="1:6" x14ac:dyDescent="0.35">
      <c r="A252" s="107" t="s">
        <v>5</v>
      </c>
      <c r="B252" s="107" t="s">
        <v>27</v>
      </c>
      <c r="C252" s="107">
        <v>11</v>
      </c>
      <c r="D252" s="119">
        <v>-14964.118403526123</v>
      </c>
      <c r="E252" s="119">
        <v>-466348.48365421442</v>
      </c>
      <c r="F252" s="112"/>
    </row>
    <row r="253" spans="1:6" x14ac:dyDescent="0.35">
      <c r="A253" s="107" t="s">
        <v>5</v>
      </c>
      <c r="B253" s="107" t="s">
        <v>27</v>
      </c>
      <c r="C253" s="107">
        <v>12</v>
      </c>
      <c r="D253" s="119">
        <v>-14475.094926286727</v>
      </c>
      <c r="E253" s="119">
        <v>-467039.52710356825</v>
      </c>
      <c r="F253" s="112"/>
    </row>
    <row r="254" spans="1:6" x14ac:dyDescent="0.35">
      <c r="A254" s="107" t="s">
        <v>5</v>
      </c>
      <c r="B254" s="107" t="s">
        <v>29</v>
      </c>
      <c r="C254" s="107">
        <v>1</v>
      </c>
      <c r="D254" s="119">
        <v>-748314.14646708767</v>
      </c>
      <c r="E254" s="119">
        <v>-37782932.069258079</v>
      </c>
      <c r="F254" s="112"/>
    </row>
    <row r="255" spans="1:6" x14ac:dyDescent="0.35">
      <c r="A255" s="107" t="s">
        <v>5</v>
      </c>
      <c r="B255" s="107" t="s">
        <v>29</v>
      </c>
      <c r="C255" s="107">
        <v>2</v>
      </c>
      <c r="D255" s="119">
        <v>-627146.53056473157</v>
      </c>
      <c r="E255" s="119">
        <v>-33544472.062198274</v>
      </c>
      <c r="F255" s="112"/>
    </row>
    <row r="256" spans="1:6" x14ac:dyDescent="0.35">
      <c r="A256" s="107" t="s">
        <v>5</v>
      </c>
      <c r="B256" s="107" t="s">
        <v>29</v>
      </c>
      <c r="C256" s="107">
        <v>3</v>
      </c>
      <c r="D256" s="119">
        <v>-655315.79548874823</v>
      </c>
      <c r="E256" s="119">
        <v>-38705583.424957961</v>
      </c>
      <c r="F256" s="112"/>
    </row>
    <row r="257" spans="1:6" x14ac:dyDescent="0.35">
      <c r="A257" s="107" t="s">
        <v>5</v>
      </c>
      <c r="B257" s="107" t="s">
        <v>29</v>
      </c>
      <c r="C257" s="107">
        <v>4</v>
      </c>
      <c r="D257" s="119">
        <v>-555380.46438165265</v>
      </c>
      <c r="E257" s="119">
        <v>-31474389.312936526</v>
      </c>
      <c r="F257" s="112"/>
    </row>
    <row r="258" spans="1:6" x14ac:dyDescent="0.35">
      <c r="A258" s="107" t="s">
        <v>5</v>
      </c>
      <c r="B258" s="107" t="s">
        <v>29</v>
      </c>
      <c r="C258" s="107">
        <v>5</v>
      </c>
      <c r="D258" s="119">
        <v>-436943.24567885825</v>
      </c>
      <c r="E258" s="119">
        <v>-25926702.149450067</v>
      </c>
      <c r="F258" s="112"/>
    </row>
    <row r="259" spans="1:6" x14ac:dyDescent="0.35">
      <c r="A259" s="107" t="s">
        <v>5</v>
      </c>
      <c r="B259" s="107" t="s">
        <v>29</v>
      </c>
      <c r="C259" s="107">
        <v>6</v>
      </c>
      <c r="D259" s="119">
        <v>-391909.08855373383</v>
      </c>
      <c r="E259" s="119">
        <v>-21723119.87931186</v>
      </c>
      <c r="F259" s="112"/>
    </row>
    <row r="260" spans="1:6" x14ac:dyDescent="0.35">
      <c r="A260" s="107" t="s">
        <v>5</v>
      </c>
      <c r="B260" s="107" t="s">
        <v>29</v>
      </c>
      <c r="C260" s="107">
        <v>7</v>
      </c>
      <c r="D260" s="119">
        <v>-405326.02540750825</v>
      </c>
      <c r="E260" s="119">
        <v>-14294160.074197389</v>
      </c>
      <c r="F260" s="112"/>
    </row>
    <row r="261" spans="1:6" x14ac:dyDescent="0.35">
      <c r="A261" s="107" t="s">
        <v>5</v>
      </c>
      <c r="B261" s="107" t="s">
        <v>29</v>
      </c>
      <c r="C261" s="107">
        <v>8</v>
      </c>
      <c r="D261" s="119">
        <v>-451701.49421973812</v>
      </c>
      <c r="E261" s="119">
        <v>-10781218.026320059</v>
      </c>
      <c r="F261" s="112"/>
    </row>
    <row r="262" spans="1:6" x14ac:dyDescent="0.35">
      <c r="A262" s="107" t="s">
        <v>5</v>
      </c>
      <c r="B262" s="107" t="s">
        <v>29</v>
      </c>
      <c r="C262" s="107">
        <v>9</v>
      </c>
      <c r="D262" s="119">
        <v>-463732.56824974041</v>
      </c>
      <c r="E262" s="119">
        <v>-8265171.3180683143</v>
      </c>
      <c r="F262" s="112"/>
    </row>
    <row r="263" spans="1:6" x14ac:dyDescent="0.35">
      <c r="A263" s="107" t="s">
        <v>5</v>
      </c>
      <c r="B263" s="107" t="s">
        <v>29</v>
      </c>
      <c r="C263" s="107">
        <v>10</v>
      </c>
      <c r="D263" s="119">
        <v>-451153.24164335366</v>
      </c>
      <c r="E263" s="119">
        <v>-5775611.3145510508</v>
      </c>
      <c r="F263" s="112"/>
    </row>
    <row r="264" spans="1:6" x14ac:dyDescent="0.35">
      <c r="A264" s="107" t="s">
        <v>5</v>
      </c>
      <c r="B264" s="107" t="s">
        <v>29</v>
      </c>
      <c r="C264" s="107">
        <v>11</v>
      </c>
      <c r="D264" s="119">
        <v>-464694.5974368623</v>
      </c>
      <c r="E264" s="119">
        <v>-5674031.8500881353</v>
      </c>
      <c r="F264" s="112"/>
    </row>
    <row r="265" spans="1:6" x14ac:dyDescent="0.35">
      <c r="A265" s="107" t="s">
        <v>5</v>
      </c>
      <c r="B265" s="107" t="s">
        <v>29</v>
      </c>
      <c r="C265" s="107">
        <v>12</v>
      </c>
      <c r="D265" s="119">
        <v>-538293.36486023967</v>
      </c>
      <c r="E265" s="119">
        <v>-6321574.4436457073</v>
      </c>
      <c r="F265" s="112"/>
    </row>
    <row r="266" spans="1:6" x14ac:dyDescent="0.35">
      <c r="A266" s="107" t="s">
        <v>5</v>
      </c>
      <c r="B266" s="107" t="s">
        <v>32</v>
      </c>
      <c r="C266" s="107">
        <v>1</v>
      </c>
      <c r="D266" s="119">
        <v>30554.94386405548</v>
      </c>
      <c r="E266" s="119">
        <v>1296343.4181330649</v>
      </c>
      <c r="F266" s="112"/>
    </row>
    <row r="267" spans="1:6" x14ac:dyDescent="0.35">
      <c r="A267" s="107" t="s">
        <v>5</v>
      </c>
      <c r="B267" s="107" t="s">
        <v>32</v>
      </c>
      <c r="C267" s="107">
        <v>2</v>
      </c>
      <c r="D267" s="119">
        <v>26603.657724797748</v>
      </c>
      <c r="E267" s="119">
        <v>1251300.5100970203</v>
      </c>
      <c r="F267" s="112"/>
    </row>
    <row r="268" spans="1:6" x14ac:dyDescent="0.35">
      <c r="A268" s="107" t="s">
        <v>5</v>
      </c>
      <c r="B268" s="107" t="s">
        <v>32</v>
      </c>
      <c r="C268" s="107">
        <v>3</v>
      </c>
      <c r="D268" s="119">
        <v>27477.99256553944</v>
      </c>
      <c r="E268" s="119">
        <v>1479510.3375177493</v>
      </c>
      <c r="F268" s="112"/>
    </row>
    <row r="269" spans="1:6" x14ac:dyDescent="0.35">
      <c r="A269" s="107" t="s">
        <v>5</v>
      </c>
      <c r="B269" s="107" t="s">
        <v>32</v>
      </c>
      <c r="C269" s="107">
        <v>4</v>
      </c>
      <c r="D269" s="119">
        <v>23728.998142291333</v>
      </c>
      <c r="E269" s="119">
        <v>1216537.3156518696</v>
      </c>
      <c r="F269" s="112"/>
    </row>
    <row r="270" spans="1:6" x14ac:dyDescent="0.35">
      <c r="A270" s="107" t="s">
        <v>5</v>
      </c>
      <c r="B270" s="107" t="s">
        <v>32</v>
      </c>
      <c r="C270" s="107">
        <v>5</v>
      </c>
      <c r="D270" s="119">
        <v>21369.136032593349</v>
      </c>
      <c r="E270" s="119">
        <v>1263084.3267835737</v>
      </c>
      <c r="F270" s="112"/>
    </row>
    <row r="271" spans="1:6" x14ac:dyDescent="0.35">
      <c r="A271" s="107" t="s">
        <v>5</v>
      </c>
      <c r="B271" s="107" t="s">
        <v>32</v>
      </c>
      <c r="C271" s="107">
        <v>6</v>
      </c>
      <c r="D271" s="119">
        <v>19074.766256232062</v>
      </c>
      <c r="E271" s="119">
        <v>1102031.1472070117</v>
      </c>
      <c r="F271" s="112"/>
    </row>
    <row r="272" spans="1:6" x14ac:dyDescent="0.35">
      <c r="A272" s="107" t="s">
        <v>5</v>
      </c>
      <c r="B272" s="107" t="s">
        <v>32</v>
      </c>
      <c r="C272" s="107">
        <v>7</v>
      </c>
      <c r="D272" s="119">
        <v>21247.218489595074</v>
      </c>
      <c r="E272" s="119">
        <v>660471.31173577788</v>
      </c>
      <c r="F272" s="112"/>
    </row>
    <row r="273" spans="1:6" x14ac:dyDescent="0.35">
      <c r="A273" s="107" t="s">
        <v>5</v>
      </c>
      <c r="B273" s="107" t="s">
        <v>32</v>
      </c>
      <c r="C273" s="107">
        <v>8</v>
      </c>
      <c r="D273" s="119">
        <v>23379.567823366498</v>
      </c>
      <c r="E273" s="119">
        <v>335613.93974917475</v>
      </c>
      <c r="F273" s="112"/>
    </row>
    <row r="274" spans="1:6" x14ac:dyDescent="0.35">
      <c r="A274" s="107" t="s">
        <v>5</v>
      </c>
      <c r="B274" s="107" t="s">
        <v>32</v>
      </c>
      <c r="C274" s="107">
        <v>9</v>
      </c>
      <c r="D274" s="119">
        <v>26790.072557561703</v>
      </c>
      <c r="E274" s="119">
        <v>274705.72751942673</v>
      </c>
      <c r="F274" s="112"/>
    </row>
    <row r="275" spans="1:6" x14ac:dyDescent="0.35">
      <c r="A275" s="107" t="s">
        <v>5</v>
      </c>
      <c r="B275" s="107" t="s">
        <v>32</v>
      </c>
      <c r="C275" s="107">
        <v>10</v>
      </c>
      <c r="D275" s="119">
        <v>29140.090290325879</v>
      </c>
      <c r="E275" s="119">
        <v>181806.59865334167</v>
      </c>
      <c r="F275" s="112"/>
    </row>
    <row r="276" spans="1:6" x14ac:dyDescent="0.35">
      <c r="A276" s="107" t="s">
        <v>5</v>
      </c>
      <c r="B276" s="107" t="s">
        <v>32</v>
      </c>
      <c r="C276" s="107">
        <v>11</v>
      </c>
      <c r="D276" s="119">
        <v>26636.023128520577</v>
      </c>
      <c r="E276" s="119">
        <v>219538.58887760999</v>
      </c>
      <c r="F276" s="112"/>
    </row>
    <row r="277" spans="1:6" x14ac:dyDescent="0.35">
      <c r="A277" s="107" t="s">
        <v>5</v>
      </c>
      <c r="B277" s="107" t="s">
        <v>32</v>
      </c>
      <c r="C277" s="107">
        <v>12</v>
      </c>
      <c r="D277" s="119">
        <v>30399.79490413018</v>
      </c>
      <c r="E277" s="119">
        <v>237549.40465411264</v>
      </c>
      <c r="F277" s="112"/>
    </row>
    <row r="278" spans="1:6" x14ac:dyDescent="0.35">
      <c r="A278" s="107" t="s">
        <v>5</v>
      </c>
      <c r="B278" s="107" t="s">
        <v>33</v>
      </c>
      <c r="C278" s="107">
        <v>1</v>
      </c>
      <c r="D278" s="119">
        <v>611578.11249379651</v>
      </c>
      <c r="E278" s="119">
        <v>25818171.367569245</v>
      </c>
      <c r="F278" s="112"/>
    </row>
    <row r="279" spans="1:6" x14ac:dyDescent="0.35">
      <c r="A279" s="107" t="s">
        <v>5</v>
      </c>
      <c r="B279" s="107" t="s">
        <v>33</v>
      </c>
      <c r="C279" s="107">
        <v>2</v>
      </c>
      <c r="D279" s="119">
        <v>515071.47372134146</v>
      </c>
      <c r="E279" s="119">
        <v>24375167.962744627</v>
      </c>
      <c r="F279" s="112"/>
    </row>
    <row r="280" spans="1:6" x14ac:dyDescent="0.35">
      <c r="A280" s="107" t="s">
        <v>5</v>
      </c>
      <c r="B280" s="107" t="s">
        <v>33</v>
      </c>
      <c r="C280" s="107">
        <v>3</v>
      </c>
      <c r="D280" s="119">
        <v>546109.24574858625</v>
      </c>
      <c r="E280" s="119">
        <v>29433999.94479705</v>
      </c>
      <c r="F280" s="112"/>
    </row>
    <row r="281" spans="1:6" x14ac:dyDescent="0.35">
      <c r="A281" s="107" t="s">
        <v>5</v>
      </c>
      <c r="B281" s="107" t="s">
        <v>33</v>
      </c>
      <c r="C281" s="107">
        <v>4</v>
      </c>
      <c r="D281" s="119">
        <v>654713.07587517111</v>
      </c>
      <c r="E281" s="119">
        <v>39256289.327810869</v>
      </c>
      <c r="F281" s="112"/>
    </row>
    <row r="282" spans="1:6" x14ac:dyDescent="0.35">
      <c r="A282" s="107" t="s">
        <v>5</v>
      </c>
      <c r="B282" s="107" t="s">
        <v>33</v>
      </c>
      <c r="C282" s="107">
        <v>5</v>
      </c>
      <c r="D282" s="119">
        <v>548814.05718658702</v>
      </c>
      <c r="E282" s="119">
        <v>34813125.689760074</v>
      </c>
      <c r="F282" s="112"/>
    </row>
    <row r="283" spans="1:6" x14ac:dyDescent="0.35">
      <c r="A283" s="107" t="s">
        <v>5</v>
      </c>
      <c r="B283" s="107" t="s">
        <v>33</v>
      </c>
      <c r="C283" s="107">
        <v>6</v>
      </c>
      <c r="D283" s="119">
        <v>512656.8695704717</v>
      </c>
      <c r="E283" s="119">
        <v>29957158.509771299</v>
      </c>
      <c r="F283" s="112"/>
    </row>
    <row r="284" spans="1:6" x14ac:dyDescent="0.35">
      <c r="A284" s="107" t="s">
        <v>5</v>
      </c>
      <c r="B284" s="107" t="s">
        <v>33</v>
      </c>
      <c r="C284" s="107">
        <v>7</v>
      </c>
      <c r="D284" s="119">
        <v>519130.63377830217</v>
      </c>
      <c r="E284" s="119">
        <v>21443285.734814048</v>
      </c>
      <c r="F284" s="112"/>
    </row>
    <row r="285" spans="1:6" x14ac:dyDescent="0.35">
      <c r="A285" s="107" t="s">
        <v>5</v>
      </c>
      <c r="B285" s="107" t="s">
        <v>33</v>
      </c>
      <c r="C285" s="107">
        <v>8</v>
      </c>
      <c r="D285" s="119">
        <v>559883.80473312805</v>
      </c>
      <c r="E285" s="119">
        <v>17525295.168176845</v>
      </c>
      <c r="F285" s="112"/>
    </row>
    <row r="286" spans="1:6" x14ac:dyDescent="0.35">
      <c r="A286" s="107" t="s">
        <v>5</v>
      </c>
      <c r="B286" s="107" t="s">
        <v>33</v>
      </c>
      <c r="C286" s="107">
        <v>9</v>
      </c>
      <c r="D286" s="119">
        <v>572880.11125439091</v>
      </c>
      <c r="E286" s="119">
        <v>14302452.664662158</v>
      </c>
      <c r="F286" s="112"/>
    </row>
    <row r="287" spans="1:6" x14ac:dyDescent="0.35">
      <c r="A287" s="107" t="s">
        <v>5</v>
      </c>
      <c r="B287" s="107" t="s">
        <v>33</v>
      </c>
      <c r="C287" s="107">
        <v>10</v>
      </c>
      <c r="D287" s="119">
        <v>542273.3718239679</v>
      </c>
      <c r="E287" s="119">
        <v>8737282.0056264345</v>
      </c>
      <c r="F287" s="112"/>
    </row>
    <row r="288" spans="1:6" x14ac:dyDescent="0.35">
      <c r="A288" s="107" t="s">
        <v>5</v>
      </c>
      <c r="B288" s="107" t="s">
        <v>33</v>
      </c>
      <c r="C288" s="107">
        <v>11</v>
      </c>
      <c r="D288" s="119">
        <v>553291.28509723709</v>
      </c>
      <c r="E288" s="119">
        <v>8285575.4938432099</v>
      </c>
      <c r="F288" s="112"/>
    </row>
    <row r="289" spans="1:6" x14ac:dyDescent="0.35">
      <c r="A289" s="107" t="s">
        <v>5</v>
      </c>
      <c r="B289" s="107" t="s">
        <v>33</v>
      </c>
      <c r="C289" s="107">
        <v>12</v>
      </c>
      <c r="D289" s="119">
        <v>625208.87448374787</v>
      </c>
      <c r="E289" s="119">
        <v>9001915.7238546219</v>
      </c>
      <c r="F289" s="112"/>
    </row>
    <row r="290" spans="1:6" x14ac:dyDescent="0.35">
      <c r="A290" s="107" t="s">
        <v>5</v>
      </c>
      <c r="B290" s="107" t="s">
        <v>37</v>
      </c>
      <c r="C290" s="107">
        <v>1</v>
      </c>
      <c r="D290" s="119">
        <v>90757.991454498682</v>
      </c>
      <c r="E290" s="119">
        <v>6479407.3007777426</v>
      </c>
      <c r="F290" s="112"/>
    </row>
    <row r="291" spans="1:6" x14ac:dyDescent="0.35">
      <c r="A291" s="107" t="s">
        <v>5</v>
      </c>
      <c r="B291" s="107" t="s">
        <v>37</v>
      </c>
      <c r="C291" s="107">
        <v>2</v>
      </c>
      <c r="D291" s="119">
        <v>79373.147105039243</v>
      </c>
      <c r="E291" s="119">
        <v>5420576.5591043103</v>
      </c>
      <c r="F291" s="112"/>
    </row>
    <row r="292" spans="1:6" x14ac:dyDescent="0.35">
      <c r="A292" s="107" t="s">
        <v>5</v>
      </c>
      <c r="B292" s="107" t="s">
        <v>37</v>
      </c>
      <c r="C292" s="107">
        <v>3</v>
      </c>
      <c r="D292" s="119">
        <v>140723.49214621529</v>
      </c>
      <c r="E292" s="119">
        <v>10583390.253617549</v>
      </c>
      <c r="F292" s="112"/>
    </row>
    <row r="293" spans="1:6" x14ac:dyDescent="0.35">
      <c r="A293" s="107" t="s">
        <v>5</v>
      </c>
      <c r="B293" s="107" t="s">
        <v>37</v>
      </c>
      <c r="C293" s="107">
        <v>4</v>
      </c>
      <c r="D293" s="119">
        <v>126449.27523093489</v>
      </c>
      <c r="E293" s="119">
        <v>8968275.8001511134</v>
      </c>
      <c r="F293" s="112"/>
    </row>
    <row r="294" spans="1:6" x14ac:dyDescent="0.35">
      <c r="A294" s="107" t="s">
        <v>5</v>
      </c>
      <c r="B294" s="107" t="s">
        <v>37</v>
      </c>
      <c r="C294" s="107">
        <v>5</v>
      </c>
      <c r="D294" s="119">
        <v>115977.2875585146</v>
      </c>
      <c r="E294" s="119">
        <v>8032203.2646311652</v>
      </c>
      <c r="F294" s="112"/>
    </row>
    <row r="295" spans="1:6" x14ac:dyDescent="0.35">
      <c r="A295" s="107" t="s">
        <v>5</v>
      </c>
      <c r="B295" s="107" t="s">
        <v>37</v>
      </c>
      <c r="C295" s="107">
        <v>6</v>
      </c>
      <c r="D295" s="119">
        <v>117089.16122717611</v>
      </c>
      <c r="E295" s="119">
        <v>7718025.0860197078</v>
      </c>
      <c r="F295" s="112"/>
    </row>
    <row r="296" spans="1:6" x14ac:dyDescent="0.35">
      <c r="A296" s="107" t="s">
        <v>5</v>
      </c>
      <c r="B296" s="107" t="s">
        <v>37</v>
      </c>
      <c r="C296" s="107">
        <v>7</v>
      </c>
      <c r="D296" s="119">
        <v>96896.078702331783</v>
      </c>
      <c r="E296" s="119">
        <v>5907036.8148413133</v>
      </c>
      <c r="F296" s="112"/>
    </row>
    <row r="297" spans="1:6" x14ac:dyDescent="0.35">
      <c r="A297" s="107" t="s">
        <v>5</v>
      </c>
      <c r="B297" s="107" t="s">
        <v>37</v>
      </c>
      <c r="C297" s="107">
        <v>8</v>
      </c>
      <c r="D297" s="119">
        <v>99956.253829396781</v>
      </c>
      <c r="E297" s="119">
        <v>6466627.4609959731</v>
      </c>
      <c r="F297" s="112"/>
    </row>
    <row r="298" spans="1:6" x14ac:dyDescent="0.35">
      <c r="A298" s="107" t="s">
        <v>5</v>
      </c>
      <c r="B298" s="107" t="s">
        <v>37</v>
      </c>
      <c r="C298" s="107">
        <v>9</v>
      </c>
      <c r="D298" s="119">
        <v>101316.51978942838</v>
      </c>
      <c r="E298" s="119">
        <v>6153441.8494048547</v>
      </c>
      <c r="F298" s="112"/>
    </row>
    <row r="299" spans="1:6" x14ac:dyDescent="0.35">
      <c r="A299" s="107" t="s">
        <v>5</v>
      </c>
      <c r="B299" s="107" t="s">
        <v>37</v>
      </c>
      <c r="C299" s="107">
        <v>10</v>
      </c>
      <c r="D299" s="119">
        <v>105005.10387708545</v>
      </c>
      <c r="E299" s="119">
        <v>4166095.5254955143</v>
      </c>
      <c r="F299" s="112"/>
    </row>
    <row r="300" spans="1:6" x14ac:dyDescent="0.35">
      <c r="A300" s="107" t="s">
        <v>5</v>
      </c>
      <c r="B300" s="107" t="s">
        <v>37</v>
      </c>
      <c r="C300" s="107">
        <v>11</v>
      </c>
      <c r="D300" s="119">
        <v>118218.15224558971</v>
      </c>
      <c r="E300" s="119">
        <v>4644571.7285512947</v>
      </c>
      <c r="F300" s="112"/>
    </row>
    <row r="301" spans="1:6" x14ac:dyDescent="0.35">
      <c r="A301" s="107" t="s">
        <v>5</v>
      </c>
      <c r="B301" s="107" t="s">
        <v>37</v>
      </c>
      <c r="C301" s="107">
        <v>12</v>
      </c>
      <c r="D301" s="119">
        <v>138152.04803042137</v>
      </c>
      <c r="E301" s="119">
        <v>6050895.4753622347</v>
      </c>
      <c r="F301" s="112"/>
    </row>
    <row r="302" spans="1:6" x14ac:dyDescent="0.35">
      <c r="A302" s="107" t="s">
        <v>5</v>
      </c>
      <c r="B302" s="107" t="s">
        <v>38</v>
      </c>
      <c r="C302" s="107">
        <v>1</v>
      </c>
      <c r="D302" s="119">
        <v>2670.0597847915406</v>
      </c>
      <c r="E302" s="119">
        <v>220278.77977296547</v>
      </c>
      <c r="F302" s="112"/>
    </row>
    <row r="303" spans="1:6" x14ac:dyDescent="0.35">
      <c r="A303" s="107" t="s">
        <v>5</v>
      </c>
      <c r="B303" s="107" t="s">
        <v>38</v>
      </c>
      <c r="C303" s="107">
        <v>2</v>
      </c>
      <c r="D303" s="119">
        <v>2048.532833315382</v>
      </c>
      <c r="E303" s="119">
        <v>160676.15486015601</v>
      </c>
      <c r="F303" s="112"/>
    </row>
    <row r="304" spans="1:6" x14ac:dyDescent="0.35">
      <c r="A304" s="107" t="s">
        <v>5</v>
      </c>
      <c r="B304" s="107" t="s">
        <v>38</v>
      </c>
      <c r="C304" s="107">
        <v>3</v>
      </c>
      <c r="D304" s="119">
        <v>2243.3656812597919</v>
      </c>
      <c r="E304" s="119">
        <v>186792.1122886267</v>
      </c>
      <c r="F304" s="112"/>
    </row>
    <row r="305" spans="1:6" x14ac:dyDescent="0.35">
      <c r="A305" s="107" t="s">
        <v>5</v>
      </c>
      <c r="B305" s="107" t="s">
        <v>38</v>
      </c>
      <c r="C305" s="107">
        <v>4</v>
      </c>
      <c r="D305" s="119">
        <v>2128.0332739585601</v>
      </c>
      <c r="E305" s="119">
        <v>162439.91944697249</v>
      </c>
      <c r="F305" s="112"/>
    </row>
    <row r="306" spans="1:6" x14ac:dyDescent="0.35">
      <c r="A306" s="107" t="s">
        <v>5</v>
      </c>
      <c r="B306" s="107" t="s">
        <v>38</v>
      </c>
      <c r="C306" s="107">
        <v>5</v>
      </c>
      <c r="D306" s="119">
        <v>2587.2768396914225</v>
      </c>
      <c r="E306" s="119">
        <v>194010.22351458311</v>
      </c>
      <c r="F306" s="112"/>
    </row>
    <row r="307" spans="1:6" x14ac:dyDescent="0.35">
      <c r="A307" s="107" t="s">
        <v>5</v>
      </c>
      <c r="B307" s="107" t="s">
        <v>38</v>
      </c>
      <c r="C307" s="107">
        <v>6</v>
      </c>
      <c r="D307" s="119">
        <v>2432.8037535050375</v>
      </c>
      <c r="E307" s="119">
        <v>161114.14861333123</v>
      </c>
      <c r="F307" s="112"/>
    </row>
    <row r="308" spans="1:6" x14ac:dyDescent="0.35">
      <c r="A308" s="107" t="s">
        <v>5</v>
      </c>
      <c r="B308" s="107" t="s">
        <v>38</v>
      </c>
      <c r="C308" s="107">
        <v>7</v>
      </c>
      <c r="D308" s="119">
        <v>2529.1902887736896</v>
      </c>
      <c r="E308" s="119">
        <v>160096.32885385066</v>
      </c>
      <c r="F308" s="112"/>
    </row>
    <row r="309" spans="1:6" x14ac:dyDescent="0.35">
      <c r="A309" s="107" t="s">
        <v>5</v>
      </c>
      <c r="B309" s="107" t="s">
        <v>38</v>
      </c>
      <c r="C309" s="107">
        <v>8</v>
      </c>
      <c r="D309" s="119">
        <v>2517.581604308114</v>
      </c>
      <c r="E309" s="119">
        <v>164890.77717548175</v>
      </c>
      <c r="F309" s="112"/>
    </row>
    <row r="310" spans="1:6" x14ac:dyDescent="0.35">
      <c r="A310" s="107" t="s">
        <v>5</v>
      </c>
      <c r="B310" s="107" t="s">
        <v>38</v>
      </c>
      <c r="C310" s="107">
        <v>9</v>
      </c>
      <c r="D310" s="119">
        <v>2747.952138173755</v>
      </c>
      <c r="E310" s="119">
        <v>165595.93713358702</v>
      </c>
      <c r="F310" s="112"/>
    </row>
    <row r="311" spans="1:6" x14ac:dyDescent="0.35">
      <c r="A311" s="107" t="s">
        <v>5</v>
      </c>
      <c r="B311" s="107" t="s">
        <v>38</v>
      </c>
      <c r="C311" s="107">
        <v>10</v>
      </c>
      <c r="D311" s="119">
        <v>2779.3439601661084</v>
      </c>
      <c r="E311" s="119">
        <v>100485.08808278476</v>
      </c>
      <c r="F311" s="112"/>
    </row>
    <row r="312" spans="1:6" x14ac:dyDescent="0.35">
      <c r="A312" s="107" t="s">
        <v>5</v>
      </c>
      <c r="B312" s="107" t="s">
        <v>38</v>
      </c>
      <c r="C312" s="107">
        <v>11</v>
      </c>
      <c r="D312" s="119">
        <v>2914.4326886585718</v>
      </c>
      <c r="E312" s="119">
        <v>93077.505044267091</v>
      </c>
      <c r="F312" s="112"/>
    </row>
    <row r="313" spans="1:6" x14ac:dyDescent="0.35">
      <c r="A313" s="107" t="s">
        <v>5</v>
      </c>
      <c r="B313" s="107" t="s">
        <v>38</v>
      </c>
      <c r="C313" s="107">
        <v>12</v>
      </c>
      <c r="D313" s="119">
        <v>2992.6560474020812</v>
      </c>
      <c r="E313" s="119">
        <v>98215.184632076154</v>
      </c>
      <c r="F313" s="112"/>
    </row>
    <row r="314" spans="1:6" x14ac:dyDescent="0.35">
      <c r="A314" s="107" t="s">
        <v>5</v>
      </c>
      <c r="B314" s="107" t="s">
        <v>92</v>
      </c>
      <c r="C314" s="107">
        <v>1</v>
      </c>
      <c r="D314" s="119">
        <v>-14746.712368506811</v>
      </c>
      <c r="E314" s="119">
        <v>-422457.99254513677</v>
      </c>
      <c r="F314" s="112"/>
    </row>
    <row r="315" spans="1:6" x14ac:dyDescent="0.35">
      <c r="A315" s="107" t="s">
        <v>5</v>
      </c>
      <c r="B315" s="107" t="s">
        <v>92</v>
      </c>
      <c r="C315" s="107">
        <v>2</v>
      </c>
      <c r="D315" s="119">
        <v>-12921.433949260379</v>
      </c>
      <c r="E315" s="119">
        <v>-417045.14912133809</v>
      </c>
      <c r="F315" s="112"/>
    </row>
    <row r="316" spans="1:6" x14ac:dyDescent="0.35">
      <c r="A316" s="107" t="s">
        <v>5</v>
      </c>
      <c r="B316" s="107" t="s">
        <v>92</v>
      </c>
      <c r="C316" s="107">
        <v>3</v>
      </c>
      <c r="D316" s="119">
        <v>-13284.666859671001</v>
      </c>
      <c r="E316" s="119">
        <v>-491785.82199987711</v>
      </c>
      <c r="F316" s="112"/>
    </row>
    <row r="317" spans="1:6" x14ac:dyDescent="0.35">
      <c r="A317" s="107" t="s">
        <v>5</v>
      </c>
      <c r="B317" s="107" t="s">
        <v>92</v>
      </c>
      <c r="C317" s="107">
        <v>4</v>
      </c>
      <c r="D317" s="119">
        <v>-11439.933306531721</v>
      </c>
      <c r="E317" s="119">
        <v>-402809.95107787428</v>
      </c>
      <c r="F317" s="112"/>
    </row>
    <row r="318" spans="1:6" x14ac:dyDescent="0.35">
      <c r="A318" s="107" t="s">
        <v>5</v>
      </c>
      <c r="B318" s="107" t="s">
        <v>92</v>
      </c>
      <c r="C318" s="107">
        <v>5</v>
      </c>
      <c r="D318" s="119">
        <v>-10181.698330933021</v>
      </c>
      <c r="E318" s="119">
        <v>-415292.30018751131</v>
      </c>
      <c r="F318" s="112"/>
    </row>
    <row r="319" spans="1:6" x14ac:dyDescent="0.35">
      <c r="A319" s="107" t="s">
        <v>5</v>
      </c>
      <c r="B319" s="107" t="s">
        <v>92</v>
      </c>
      <c r="C319" s="107">
        <v>6</v>
      </c>
      <c r="D319" s="119">
        <v>-9073.7205283978892</v>
      </c>
      <c r="E319" s="119">
        <v>-363660.78766792652</v>
      </c>
      <c r="F319" s="112"/>
    </row>
    <row r="320" spans="1:6" x14ac:dyDescent="0.35">
      <c r="A320" s="107" t="s">
        <v>5</v>
      </c>
      <c r="B320" s="107" t="s">
        <v>92</v>
      </c>
      <c r="C320" s="107">
        <v>7</v>
      </c>
      <c r="D320" s="119">
        <v>-10137.54284706681</v>
      </c>
      <c r="E320" s="119">
        <v>-208871.19203874181</v>
      </c>
      <c r="F320" s="112"/>
    </row>
    <row r="321" spans="1:6" x14ac:dyDescent="0.35">
      <c r="A321" s="107" t="s">
        <v>5</v>
      </c>
      <c r="B321" s="107" t="s">
        <v>92</v>
      </c>
      <c r="C321" s="107">
        <v>8</v>
      </c>
      <c r="D321" s="119">
        <v>-11261.15987808126</v>
      </c>
      <c r="E321" s="119">
        <v>-97011.618073549398</v>
      </c>
      <c r="F321" s="112"/>
    </row>
    <row r="322" spans="1:6" x14ac:dyDescent="0.35">
      <c r="A322" s="107" t="s">
        <v>5</v>
      </c>
      <c r="B322" s="107" t="s">
        <v>92</v>
      </c>
      <c r="C322" s="107">
        <v>9</v>
      </c>
      <c r="D322" s="119">
        <v>-12958.768187793699</v>
      </c>
      <c r="E322" s="119">
        <v>-77172.66745326831</v>
      </c>
      <c r="F322" s="112"/>
    </row>
    <row r="323" spans="1:6" x14ac:dyDescent="0.35">
      <c r="A323" s="107" t="s">
        <v>5</v>
      </c>
      <c r="B323" s="107" t="s">
        <v>92</v>
      </c>
      <c r="C323" s="107">
        <v>10</v>
      </c>
      <c r="D323" s="119">
        <v>-13532.230828817181</v>
      </c>
      <c r="E323" s="119">
        <v>-49131.201314917918</v>
      </c>
      <c r="F323" s="112"/>
    </row>
    <row r="324" spans="1:6" x14ac:dyDescent="0.35">
      <c r="A324" s="107" t="s">
        <v>5</v>
      </c>
      <c r="B324" s="107" t="s">
        <v>92</v>
      </c>
      <c r="C324" s="107">
        <v>11</v>
      </c>
      <c r="D324" s="119">
        <v>-12216.85047708039</v>
      </c>
      <c r="E324" s="119">
        <v>-61472.878815292497</v>
      </c>
      <c r="F324" s="112"/>
    </row>
    <row r="325" spans="1:6" x14ac:dyDescent="0.35">
      <c r="A325" s="107" t="s">
        <v>5</v>
      </c>
      <c r="B325" s="107" t="s">
        <v>92</v>
      </c>
      <c r="C325" s="107">
        <v>12</v>
      </c>
      <c r="D325" s="119">
        <v>-14133.05491430431</v>
      </c>
      <c r="E325" s="119">
        <v>-67111.284959215409</v>
      </c>
      <c r="F325" s="112"/>
    </row>
    <row r="326" spans="1:6" x14ac:dyDescent="0.35">
      <c r="A326" s="107" t="s">
        <v>5</v>
      </c>
      <c r="B326" s="107" t="s">
        <v>93</v>
      </c>
      <c r="C326" s="107">
        <v>1</v>
      </c>
      <c r="D326" s="119">
        <v>-23868.04159999999</v>
      </c>
      <c r="E326" s="119">
        <v>-1579758.0754084645</v>
      </c>
      <c r="F326" s="112"/>
    </row>
    <row r="327" spans="1:6" x14ac:dyDescent="0.35">
      <c r="A327" s="107" t="s">
        <v>5</v>
      </c>
      <c r="B327" s="107" t="s">
        <v>93</v>
      </c>
      <c r="C327" s="107">
        <v>2</v>
      </c>
      <c r="D327" s="119">
        <v>-21751.85725517241</v>
      </c>
      <c r="E327" s="119">
        <v>-1555227.5209194941</v>
      </c>
      <c r="F327" s="112"/>
    </row>
    <row r="328" spans="1:6" x14ac:dyDescent="0.35">
      <c r="A328" s="107" t="s">
        <v>5</v>
      </c>
      <c r="B328" s="107" t="s">
        <v>93</v>
      </c>
      <c r="C328" s="107">
        <v>3</v>
      </c>
      <c r="D328" s="119">
        <v>-24219.56057419354</v>
      </c>
      <c r="E328" s="119">
        <v>-1824855.6410153997</v>
      </c>
      <c r="F328" s="112"/>
    </row>
    <row r="329" spans="1:6" x14ac:dyDescent="0.35">
      <c r="A329" s="107" t="s">
        <v>5</v>
      </c>
      <c r="B329" s="107" t="s">
        <v>93</v>
      </c>
      <c r="C329" s="107">
        <v>4</v>
      </c>
      <c r="D329" s="119">
        <v>-24044.08764999999</v>
      </c>
      <c r="E329" s="119">
        <v>-1750615.5301887849</v>
      </c>
      <c r="F329" s="112"/>
    </row>
    <row r="330" spans="1:6" x14ac:dyDescent="0.35">
      <c r="A330" s="107" t="s">
        <v>5</v>
      </c>
      <c r="B330" s="107" t="s">
        <v>93</v>
      </c>
      <c r="C330" s="107">
        <v>5</v>
      </c>
      <c r="D330" s="119">
        <v>-25967.855299999981</v>
      </c>
      <c r="E330" s="119">
        <v>-1836602.3441706889</v>
      </c>
      <c r="F330" s="112"/>
    </row>
    <row r="331" spans="1:6" x14ac:dyDescent="0.35">
      <c r="A331" s="107" t="s">
        <v>5</v>
      </c>
      <c r="B331" s="107" t="s">
        <v>93</v>
      </c>
      <c r="C331" s="107">
        <v>6</v>
      </c>
      <c r="D331" s="119">
        <v>-24976.734599999989</v>
      </c>
      <c r="E331" s="119">
        <v>-1714527.5206912248</v>
      </c>
      <c r="F331" s="112"/>
    </row>
    <row r="332" spans="1:6" x14ac:dyDescent="0.35">
      <c r="A332" s="107" t="s">
        <v>5</v>
      </c>
      <c r="B332" s="107" t="s">
        <v>93</v>
      </c>
      <c r="C332" s="107">
        <v>7</v>
      </c>
      <c r="D332" s="119">
        <v>-27275.231899999999</v>
      </c>
      <c r="E332" s="119">
        <v>-1658927.5387528567</v>
      </c>
      <c r="F332" s="112"/>
    </row>
    <row r="333" spans="1:6" x14ac:dyDescent="0.35">
      <c r="A333" s="107" t="s">
        <v>5</v>
      </c>
      <c r="B333" s="107" t="s">
        <v>93</v>
      </c>
      <c r="C333" s="107">
        <v>8</v>
      </c>
      <c r="D333" s="119">
        <v>-25933.4843</v>
      </c>
      <c r="E333" s="119">
        <v>-1413231.4671125852</v>
      </c>
      <c r="F333" s="112"/>
    </row>
    <row r="334" spans="1:6" x14ac:dyDescent="0.35">
      <c r="A334" s="107" t="s">
        <v>5</v>
      </c>
      <c r="B334" s="107" t="s">
        <v>93</v>
      </c>
      <c r="C334" s="107">
        <v>9</v>
      </c>
      <c r="D334" s="119">
        <v>-24412.136783333321</v>
      </c>
      <c r="E334" s="119">
        <v>-1172942.5651797419</v>
      </c>
      <c r="F334" s="112"/>
    </row>
    <row r="335" spans="1:6" x14ac:dyDescent="0.35">
      <c r="A335" s="107" t="s">
        <v>5</v>
      </c>
      <c r="B335" s="107" t="s">
        <v>93</v>
      </c>
      <c r="C335" s="107">
        <v>10</v>
      </c>
      <c r="D335" s="119">
        <v>-23897.701029195778</v>
      </c>
      <c r="E335" s="119">
        <v>-1131411.3647442795</v>
      </c>
      <c r="F335" s="112"/>
    </row>
    <row r="336" spans="1:6" x14ac:dyDescent="0.35">
      <c r="A336" s="107" t="s">
        <v>5</v>
      </c>
      <c r="B336" s="107" t="s">
        <v>93</v>
      </c>
      <c r="C336" s="107">
        <v>11</v>
      </c>
      <c r="D336" s="119">
        <v>-21396.98136999998</v>
      </c>
      <c r="E336" s="119">
        <v>-1085728.8429979689</v>
      </c>
      <c r="F336" s="112"/>
    </row>
    <row r="337" spans="1:6" x14ac:dyDescent="0.35">
      <c r="A337" s="107" t="s">
        <v>5</v>
      </c>
      <c r="B337" s="107" t="s">
        <v>93</v>
      </c>
      <c r="C337" s="107">
        <v>12</v>
      </c>
      <c r="D337" s="119">
        <v>-21357.245040910449</v>
      </c>
      <c r="E337" s="119">
        <v>-1192813.6220678992</v>
      </c>
      <c r="F337" s="112"/>
    </row>
    <row r="338" spans="1:6" x14ac:dyDescent="0.35">
      <c r="A338" s="107" t="s">
        <v>5</v>
      </c>
      <c r="B338" s="107" t="s">
        <v>41</v>
      </c>
      <c r="C338" s="107">
        <v>1</v>
      </c>
      <c r="D338" s="119">
        <v>222292.01572962449</v>
      </c>
      <c r="E338" s="119">
        <v>19313655.509757571</v>
      </c>
      <c r="F338" s="112"/>
    </row>
    <row r="339" spans="1:6" x14ac:dyDescent="0.35">
      <c r="A339" s="107" t="s">
        <v>5</v>
      </c>
      <c r="B339" s="107" t="s">
        <v>41</v>
      </c>
      <c r="C339" s="107">
        <v>2</v>
      </c>
      <c r="D339" s="119">
        <v>198762.29793952871</v>
      </c>
      <c r="E339" s="119">
        <v>16386465.262843365</v>
      </c>
      <c r="F339" s="112"/>
    </row>
    <row r="340" spans="1:6" x14ac:dyDescent="0.35">
      <c r="A340" s="107" t="s">
        <v>5</v>
      </c>
      <c r="B340" s="107" t="s">
        <v>41</v>
      </c>
      <c r="C340" s="107">
        <v>3</v>
      </c>
      <c r="D340" s="119">
        <v>208288.55989169967</v>
      </c>
      <c r="E340" s="119">
        <v>17980480.635417394</v>
      </c>
      <c r="F340" s="112"/>
    </row>
    <row r="341" spans="1:6" x14ac:dyDescent="0.35">
      <c r="A341" s="107" t="s">
        <v>5</v>
      </c>
      <c r="B341" s="107" t="s">
        <v>41</v>
      </c>
      <c r="C341" s="107">
        <v>4</v>
      </c>
      <c r="D341" s="119">
        <v>0</v>
      </c>
      <c r="E341" s="119">
        <v>0</v>
      </c>
      <c r="F341" s="112"/>
    </row>
    <row r="342" spans="1:6" x14ac:dyDescent="0.35">
      <c r="A342" s="107" t="s">
        <v>5</v>
      </c>
      <c r="B342" s="107" t="s">
        <v>41</v>
      </c>
      <c r="C342" s="107">
        <v>5</v>
      </c>
      <c r="D342" s="119">
        <v>51463.727020696373</v>
      </c>
      <c r="E342" s="119">
        <v>3747819.5006865691</v>
      </c>
      <c r="F342" s="112"/>
    </row>
    <row r="343" spans="1:6" x14ac:dyDescent="0.35">
      <c r="A343" s="107" t="s">
        <v>5</v>
      </c>
      <c r="B343" s="107" t="s">
        <v>41</v>
      </c>
      <c r="C343" s="107">
        <v>6</v>
      </c>
      <c r="D343" s="119">
        <v>168402.5407742103</v>
      </c>
      <c r="E343" s="119">
        <v>11544316.131112291</v>
      </c>
      <c r="F343" s="112"/>
    </row>
    <row r="344" spans="1:6" x14ac:dyDescent="0.35">
      <c r="A344" s="107" t="s">
        <v>5</v>
      </c>
      <c r="B344" s="107" t="s">
        <v>41</v>
      </c>
      <c r="C344" s="107">
        <v>7</v>
      </c>
      <c r="D344" s="119">
        <v>111550.1648521936</v>
      </c>
      <c r="E344" s="119">
        <v>7388531.0129096247</v>
      </c>
      <c r="F344" s="112"/>
    </row>
    <row r="345" spans="1:6" x14ac:dyDescent="0.35">
      <c r="A345" s="107" t="s">
        <v>5</v>
      </c>
      <c r="B345" s="107" t="s">
        <v>41</v>
      </c>
      <c r="C345" s="107">
        <v>8</v>
      </c>
      <c r="D345" s="119">
        <v>138646.5963062821</v>
      </c>
      <c r="E345" s="119">
        <v>9374589.4448013287</v>
      </c>
      <c r="F345" s="112"/>
    </row>
    <row r="346" spans="1:6" x14ac:dyDescent="0.35">
      <c r="A346" s="107" t="s">
        <v>5</v>
      </c>
      <c r="B346" s="107" t="s">
        <v>41</v>
      </c>
      <c r="C346" s="107">
        <v>9</v>
      </c>
      <c r="D346" s="119">
        <v>30378.182060087089</v>
      </c>
      <c r="E346" s="119">
        <v>2006746.0895146751</v>
      </c>
      <c r="F346" s="112"/>
    </row>
    <row r="347" spans="1:6" x14ac:dyDescent="0.35">
      <c r="A347" s="107" t="s">
        <v>5</v>
      </c>
      <c r="B347" s="107" t="s">
        <v>41</v>
      </c>
      <c r="C347" s="107">
        <v>10</v>
      </c>
      <c r="D347" s="119">
        <v>12680.39169559569</v>
      </c>
      <c r="E347" s="119">
        <v>815118.67398344912</v>
      </c>
      <c r="F347" s="112"/>
    </row>
    <row r="348" spans="1:6" x14ac:dyDescent="0.35">
      <c r="A348" s="107" t="s">
        <v>5</v>
      </c>
      <c r="B348" s="107" t="s">
        <v>41</v>
      </c>
      <c r="C348" s="107">
        <v>11</v>
      </c>
      <c r="D348" s="119">
        <v>5336.1936871160369</v>
      </c>
      <c r="E348" s="119">
        <v>339546.89385928278</v>
      </c>
      <c r="F348" s="112"/>
    </row>
    <row r="349" spans="1:6" x14ac:dyDescent="0.35">
      <c r="A349" s="107" t="s">
        <v>5</v>
      </c>
      <c r="B349" s="107" t="s">
        <v>41</v>
      </c>
      <c r="C349" s="107">
        <v>12</v>
      </c>
      <c r="D349" s="119">
        <v>4297.5458719013668</v>
      </c>
      <c r="E349" s="119">
        <v>285210.25558637793</v>
      </c>
      <c r="F349" s="112"/>
    </row>
    <row r="350" spans="1:6" x14ac:dyDescent="0.35">
      <c r="A350" s="107" t="s">
        <v>5</v>
      </c>
      <c r="B350" s="107" t="s">
        <v>94</v>
      </c>
      <c r="C350" s="107">
        <v>1</v>
      </c>
      <c r="D350" s="119">
        <v>0</v>
      </c>
      <c r="E350" s="119">
        <v>0</v>
      </c>
      <c r="F350" s="112"/>
    </row>
    <row r="351" spans="1:6" x14ac:dyDescent="0.35">
      <c r="A351" s="107" t="s">
        <v>5</v>
      </c>
      <c r="B351" s="107" t="s">
        <v>94</v>
      </c>
      <c r="C351" s="107">
        <v>2</v>
      </c>
      <c r="D351" s="119">
        <v>0</v>
      </c>
      <c r="E351" s="119">
        <v>0</v>
      </c>
      <c r="F351" s="112"/>
    </row>
    <row r="352" spans="1:6" x14ac:dyDescent="0.35">
      <c r="A352" s="107" t="s">
        <v>5</v>
      </c>
      <c r="B352" s="107" t="s">
        <v>94</v>
      </c>
      <c r="C352" s="107">
        <v>3</v>
      </c>
      <c r="D352" s="119">
        <v>0</v>
      </c>
      <c r="E352" s="119">
        <v>0</v>
      </c>
      <c r="F352" s="112"/>
    </row>
    <row r="353" spans="1:6" x14ac:dyDescent="0.35">
      <c r="A353" s="107" t="s">
        <v>5</v>
      </c>
      <c r="B353" s="107" t="s">
        <v>94</v>
      </c>
      <c r="C353" s="107">
        <v>4</v>
      </c>
      <c r="D353" s="119">
        <v>0</v>
      </c>
      <c r="E353" s="119">
        <v>0</v>
      </c>
      <c r="F353" s="112"/>
    </row>
    <row r="354" spans="1:6" x14ac:dyDescent="0.35">
      <c r="A354" s="107" t="s">
        <v>5</v>
      </c>
      <c r="B354" s="107" t="s">
        <v>94</v>
      </c>
      <c r="C354" s="107">
        <v>5</v>
      </c>
      <c r="D354" s="119">
        <v>-51463.727020696373</v>
      </c>
      <c r="E354" s="119">
        <v>-3747819.5006865691</v>
      </c>
      <c r="F354" s="112"/>
    </row>
    <row r="355" spans="1:6" x14ac:dyDescent="0.35">
      <c r="A355" s="107" t="s">
        <v>5</v>
      </c>
      <c r="B355" s="107" t="s">
        <v>94</v>
      </c>
      <c r="C355" s="107">
        <v>6</v>
      </c>
      <c r="D355" s="119">
        <v>-168402.5407742103</v>
      </c>
      <c r="E355" s="119">
        <v>-11544316.131112291</v>
      </c>
      <c r="F355" s="112"/>
    </row>
    <row r="356" spans="1:6" x14ac:dyDescent="0.35">
      <c r="A356" s="107" t="s">
        <v>5</v>
      </c>
      <c r="B356" s="107" t="s">
        <v>94</v>
      </c>
      <c r="C356" s="107">
        <v>7</v>
      </c>
      <c r="D356" s="119">
        <v>-111550.1648521936</v>
      </c>
      <c r="E356" s="119">
        <v>-7388531.0129096247</v>
      </c>
      <c r="F356" s="112"/>
    </row>
    <row r="357" spans="1:6" x14ac:dyDescent="0.35">
      <c r="A357" s="107" t="s">
        <v>5</v>
      </c>
      <c r="B357" s="107" t="s">
        <v>94</v>
      </c>
      <c r="C357" s="107">
        <v>8</v>
      </c>
      <c r="D357" s="119">
        <v>-138646.5963062821</v>
      </c>
      <c r="E357" s="119">
        <v>-9374589.4448013287</v>
      </c>
      <c r="F357" s="112"/>
    </row>
    <row r="358" spans="1:6" x14ac:dyDescent="0.35">
      <c r="A358" s="107" t="s">
        <v>5</v>
      </c>
      <c r="B358" s="107" t="s">
        <v>94</v>
      </c>
      <c r="C358" s="107">
        <v>9</v>
      </c>
      <c r="D358" s="119">
        <v>-30378.182060087089</v>
      </c>
      <c r="E358" s="119">
        <v>-2006746.0895146751</v>
      </c>
      <c r="F358" s="112"/>
    </row>
    <row r="359" spans="1:6" x14ac:dyDescent="0.35">
      <c r="A359" s="107" t="s">
        <v>5</v>
      </c>
      <c r="B359" s="107" t="s">
        <v>94</v>
      </c>
      <c r="C359" s="107">
        <v>10</v>
      </c>
      <c r="D359" s="119">
        <v>-12680.39169559569</v>
      </c>
      <c r="E359" s="119">
        <v>-815118.67398344912</v>
      </c>
      <c r="F359" s="112"/>
    </row>
    <row r="360" spans="1:6" x14ac:dyDescent="0.35">
      <c r="A360" s="107" t="s">
        <v>5</v>
      </c>
      <c r="B360" s="107" t="s">
        <v>94</v>
      </c>
      <c r="C360" s="107">
        <v>11</v>
      </c>
      <c r="D360" s="119">
        <v>-5336.1936871160369</v>
      </c>
      <c r="E360" s="119">
        <v>-339546.89385928278</v>
      </c>
      <c r="F360" s="112"/>
    </row>
    <row r="361" spans="1:6" x14ac:dyDescent="0.35">
      <c r="A361" s="107" t="s">
        <v>5</v>
      </c>
      <c r="B361" s="107" t="s">
        <v>94</v>
      </c>
      <c r="C361" s="107">
        <v>12</v>
      </c>
      <c r="D361" s="119">
        <v>-4297.5458719013668</v>
      </c>
      <c r="E361" s="119">
        <v>-285210.25558637793</v>
      </c>
      <c r="F361" s="112"/>
    </row>
    <row r="362" spans="1:6" x14ac:dyDescent="0.35">
      <c r="A362" s="107" t="s">
        <v>5</v>
      </c>
      <c r="B362" s="107" t="s">
        <v>95</v>
      </c>
      <c r="C362" s="107">
        <v>1</v>
      </c>
      <c r="D362" s="119">
        <v>0</v>
      </c>
      <c r="E362" s="119">
        <v>0</v>
      </c>
      <c r="F362" s="112"/>
    </row>
    <row r="363" spans="1:6" x14ac:dyDescent="0.35">
      <c r="A363" s="107" t="s">
        <v>5</v>
      </c>
      <c r="B363" s="107" t="s">
        <v>95</v>
      </c>
      <c r="C363" s="107">
        <v>2</v>
      </c>
      <c r="D363" s="119">
        <v>0</v>
      </c>
      <c r="E363" s="119">
        <v>0</v>
      </c>
      <c r="F363" s="112"/>
    </row>
    <row r="364" spans="1:6" x14ac:dyDescent="0.35">
      <c r="A364" s="107" t="s">
        <v>5</v>
      </c>
      <c r="B364" s="107" t="s">
        <v>95</v>
      </c>
      <c r="C364" s="107">
        <v>3</v>
      </c>
      <c r="D364" s="119">
        <v>0</v>
      </c>
      <c r="E364" s="119">
        <v>0</v>
      </c>
      <c r="F364" s="112"/>
    </row>
    <row r="365" spans="1:6" x14ac:dyDescent="0.35">
      <c r="A365" s="107" t="s">
        <v>5</v>
      </c>
      <c r="B365" s="107" t="s">
        <v>95</v>
      </c>
      <c r="C365" s="107">
        <v>4</v>
      </c>
      <c r="D365" s="119">
        <v>0</v>
      </c>
      <c r="E365" s="119">
        <v>0</v>
      </c>
      <c r="F365" s="112"/>
    </row>
    <row r="366" spans="1:6" x14ac:dyDescent="0.35">
      <c r="A366" s="107" t="s">
        <v>5</v>
      </c>
      <c r="B366" s="107" t="s">
        <v>95</v>
      </c>
      <c r="C366" s="107">
        <v>5</v>
      </c>
      <c r="D366" s="119">
        <v>0</v>
      </c>
      <c r="E366" s="119">
        <v>0</v>
      </c>
      <c r="F366" s="112"/>
    </row>
    <row r="367" spans="1:6" x14ac:dyDescent="0.35">
      <c r="A367" s="107" t="s">
        <v>5</v>
      </c>
      <c r="B367" s="107" t="s">
        <v>95</v>
      </c>
      <c r="C367" s="107">
        <v>6</v>
      </c>
      <c r="D367" s="119">
        <v>0</v>
      </c>
      <c r="E367" s="119">
        <v>0</v>
      </c>
      <c r="F367" s="112"/>
    </row>
    <row r="368" spans="1:6" x14ac:dyDescent="0.35">
      <c r="A368" s="107" t="s">
        <v>5</v>
      </c>
      <c r="B368" s="107" t="s">
        <v>95</v>
      </c>
      <c r="C368" s="107">
        <v>7</v>
      </c>
      <c r="D368" s="119">
        <v>0</v>
      </c>
      <c r="E368" s="119">
        <v>0</v>
      </c>
      <c r="F368" s="112"/>
    </row>
    <row r="369" spans="1:6" x14ac:dyDescent="0.35">
      <c r="A369" s="107" t="s">
        <v>5</v>
      </c>
      <c r="B369" s="107" t="s">
        <v>95</v>
      </c>
      <c r="C369" s="107">
        <v>8</v>
      </c>
      <c r="D369" s="119">
        <v>0</v>
      </c>
      <c r="E369" s="119">
        <v>0</v>
      </c>
      <c r="F369" s="112"/>
    </row>
    <row r="370" spans="1:6" x14ac:dyDescent="0.35">
      <c r="A370" s="107" t="s">
        <v>5</v>
      </c>
      <c r="B370" s="107" t="s">
        <v>95</v>
      </c>
      <c r="C370" s="107">
        <v>9</v>
      </c>
      <c r="D370" s="119">
        <v>0</v>
      </c>
      <c r="E370" s="119">
        <v>0</v>
      </c>
      <c r="F370" s="112"/>
    </row>
    <row r="371" spans="1:6" x14ac:dyDescent="0.35">
      <c r="A371" s="107" t="s">
        <v>5</v>
      </c>
      <c r="B371" s="107" t="s">
        <v>95</v>
      </c>
      <c r="C371" s="107">
        <v>10</v>
      </c>
      <c r="D371" s="119">
        <v>0</v>
      </c>
      <c r="E371" s="119">
        <v>0</v>
      </c>
      <c r="F371" s="112"/>
    </row>
    <row r="372" spans="1:6" x14ac:dyDescent="0.35">
      <c r="A372" s="107" t="s">
        <v>5</v>
      </c>
      <c r="B372" s="107" t="s">
        <v>95</v>
      </c>
      <c r="C372" s="107">
        <v>11</v>
      </c>
      <c r="D372" s="119">
        <v>0</v>
      </c>
      <c r="E372" s="119">
        <v>0</v>
      </c>
      <c r="F372" s="112"/>
    </row>
    <row r="373" spans="1:6" x14ac:dyDescent="0.35">
      <c r="A373" s="107" t="s">
        <v>5</v>
      </c>
      <c r="B373" s="107" t="s">
        <v>95</v>
      </c>
      <c r="C373" s="107">
        <v>12</v>
      </c>
      <c r="D373" s="119">
        <v>0</v>
      </c>
      <c r="E373" s="119">
        <v>0</v>
      </c>
      <c r="F373" s="112"/>
    </row>
    <row r="374" spans="1:6" x14ac:dyDescent="0.35">
      <c r="A374" s="107" t="s">
        <v>5</v>
      </c>
      <c r="B374" s="107" t="s">
        <v>43</v>
      </c>
      <c r="C374" s="107">
        <v>1</v>
      </c>
      <c r="D374" s="119">
        <v>-58731.356491240644</v>
      </c>
      <c r="E374" s="119">
        <v>-4687543.6754816324</v>
      </c>
      <c r="F374" s="112"/>
    </row>
    <row r="375" spans="1:6" x14ac:dyDescent="0.35">
      <c r="A375" s="107" t="s">
        <v>5</v>
      </c>
      <c r="B375" s="107" t="s">
        <v>43</v>
      </c>
      <c r="C375" s="107">
        <v>2</v>
      </c>
      <c r="D375" s="119">
        <v>-58872.887500349665</v>
      </c>
      <c r="E375" s="119">
        <v>-4472838.7693831977</v>
      </c>
      <c r="F375" s="112"/>
    </row>
    <row r="376" spans="1:6" x14ac:dyDescent="0.35">
      <c r="A376" s="107" t="s">
        <v>5</v>
      </c>
      <c r="B376" s="107" t="s">
        <v>43</v>
      </c>
      <c r="C376" s="107">
        <v>3</v>
      </c>
      <c r="D376" s="119">
        <v>-77284.673786275103</v>
      </c>
      <c r="E376" s="119">
        <v>-6183693.7311166069</v>
      </c>
      <c r="F376" s="112"/>
    </row>
    <row r="377" spans="1:6" x14ac:dyDescent="0.35">
      <c r="A377" s="107" t="s">
        <v>5</v>
      </c>
      <c r="B377" s="107" t="s">
        <v>43</v>
      </c>
      <c r="C377" s="107">
        <v>4</v>
      </c>
      <c r="D377" s="119">
        <v>-68645.694895564171</v>
      </c>
      <c r="E377" s="119">
        <v>-5164962.8942429135</v>
      </c>
      <c r="F377" s="112"/>
    </row>
    <row r="378" spans="1:6" x14ac:dyDescent="0.35">
      <c r="A378" s="107" t="s">
        <v>5</v>
      </c>
      <c r="B378" s="107" t="s">
        <v>43</v>
      </c>
      <c r="C378" s="107">
        <v>5</v>
      </c>
      <c r="D378" s="119">
        <v>-78231.686348453688</v>
      </c>
      <c r="E378" s="119">
        <v>-5910061.5329381824</v>
      </c>
      <c r="F378" s="112"/>
    </row>
    <row r="379" spans="1:6" x14ac:dyDescent="0.35">
      <c r="A379" s="107" t="s">
        <v>5</v>
      </c>
      <c r="B379" s="107" t="s">
        <v>43</v>
      </c>
      <c r="C379" s="107">
        <v>6</v>
      </c>
      <c r="D379" s="119">
        <v>-79332.895238420751</v>
      </c>
      <c r="E379" s="119">
        <v>-5362990.6570309643</v>
      </c>
      <c r="F379" s="112"/>
    </row>
    <row r="380" spans="1:6" x14ac:dyDescent="0.35">
      <c r="A380" s="107" t="s">
        <v>5</v>
      </c>
      <c r="B380" s="107" t="s">
        <v>43</v>
      </c>
      <c r="C380" s="107">
        <v>7</v>
      </c>
      <c r="D380" s="119">
        <v>-66995.682680979036</v>
      </c>
      <c r="E380" s="119">
        <v>-4317443.4375524465</v>
      </c>
      <c r="F380" s="112"/>
    </row>
    <row r="381" spans="1:6" x14ac:dyDescent="0.35">
      <c r="A381" s="107" t="s">
        <v>5</v>
      </c>
      <c r="B381" s="107" t="s">
        <v>43</v>
      </c>
      <c r="C381" s="107">
        <v>8</v>
      </c>
      <c r="D381" s="119">
        <v>-64599.668505944661</v>
      </c>
      <c r="E381" s="119">
        <v>-4267816.306945472</v>
      </c>
      <c r="F381" s="112"/>
    </row>
    <row r="382" spans="1:6" x14ac:dyDescent="0.35">
      <c r="A382" s="107" t="s">
        <v>5</v>
      </c>
      <c r="B382" s="107" t="s">
        <v>43</v>
      </c>
      <c r="C382" s="107">
        <v>9</v>
      </c>
      <c r="D382" s="119">
        <v>-60064.837826573297</v>
      </c>
      <c r="E382" s="119">
        <v>-3572599.061752928</v>
      </c>
      <c r="F382" s="112"/>
    </row>
    <row r="383" spans="1:6" x14ac:dyDescent="0.35">
      <c r="A383" s="107" t="s">
        <v>5</v>
      </c>
      <c r="B383" s="107" t="s">
        <v>43</v>
      </c>
      <c r="C383" s="107">
        <v>10</v>
      </c>
      <c r="D383" s="119">
        <v>-44025.507325398648</v>
      </c>
      <c r="E383" s="119">
        <v>-1572440.1227543273</v>
      </c>
      <c r="F383" s="112"/>
    </row>
    <row r="384" spans="1:6" x14ac:dyDescent="0.35">
      <c r="A384" s="107" t="s">
        <v>5</v>
      </c>
      <c r="B384" s="107" t="s">
        <v>43</v>
      </c>
      <c r="C384" s="107">
        <v>11</v>
      </c>
      <c r="D384" s="119">
        <v>-39770.413598341918</v>
      </c>
      <c r="E384" s="119">
        <v>-1232335.7416572017</v>
      </c>
      <c r="F384" s="112"/>
    </row>
    <row r="385" spans="1:6" x14ac:dyDescent="0.35">
      <c r="A385" s="107" t="s">
        <v>5</v>
      </c>
      <c r="B385" s="107" t="s">
        <v>43</v>
      </c>
      <c r="C385" s="107">
        <v>12</v>
      </c>
      <c r="D385" s="119">
        <v>-39363.458468142773</v>
      </c>
      <c r="E385" s="119">
        <v>-1262956.8087484124</v>
      </c>
      <c r="F385" s="112"/>
    </row>
    <row r="386" spans="1:6" x14ac:dyDescent="0.35">
      <c r="A386" s="107" t="s">
        <v>5</v>
      </c>
      <c r="B386" s="107" t="s">
        <v>97</v>
      </c>
      <c r="C386" s="107">
        <v>1</v>
      </c>
      <c r="D386" s="119">
        <v>-1692.9600133448855</v>
      </c>
      <c r="E386" s="119">
        <v>-154829.80563478993</v>
      </c>
      <c r="F386" s="112"/>
    </row>
    <row r="387" spans="1:6" x14ac:dyDescent="0.35">
      <c r="A387" s="107" t="s">
        <v>5</v>
      </c>
      <c r="B387" s="107" t="s">
        <v>97</v>
      </c>
      <c r="C387" s="107">
        <v>2</v>
      </c>
      <c r="D387" s="119">
        <v>-2584.7999470233926</v>
      </c>
      <c r="E387" s="119">
        <v>-212771.55846492172</v>
      </c>
      <c r="F387" s="112"/>
    </row>
    <row r="388" spans="1:6" x14ac:dyDescent="0.35">
      <c r="A388" s="107" t="s">
        <v>5</v>
      </c>
      <c r="B388" s="107" t="s">
        <v>97</v>
      </c>
      <c r="C388" s="107">
        <v>3</v>
      </c>
      <c r="D388" s="119">
        <v>-2753.2799957394591</v>
      </c>
      <c r="E388" s="119">
        <v>-224300.5826651798</v>
      </c>
      <c r="F388" s="112"/>
    </row>
    <row r="389" spans="1:6" x14ac:dyDescent="0.35">
      <c r="A389" s="107" t="s">
        <v>5</v>
      </c>
      <c r="B389" s="107" t="s">
        <v>97</v>
      </c>
      <c r="C389" s="107">
        <v>4</v>
      </c>
      <c r="D389" s="119">
        <v>-6626.1201028823862</v>
      </c>
      <c r="E389" s="119">
        <v>-359397.15857278602</v>
      </c>
      <c r="F389" s="112"/>
    </row>
    <row r="390" spans="1:6" x14ac:dyDescent="0.35">
      <c r="A390" s="107" t="s">
        <v>5</v>
      </c>
      <c r="B390" s="107" t="s">
        <v>97</v>
      </c>
      <c r="C390" s="107">
        <v>5</v>
      </c>
      <c r="D390" s="119">
        <v>-9788.3999776840228</v>
      </c>
      <c r="E390" s="119">
        <v>-635611.78577706835</v>
      </c>
      <c r="F390" s="112"/>
    </row>
    <row r="391" spans="1:6" x14ac:dyDescent="0.35">
      <c r="A391" s="107" t="s">
        <v>5</v>
      </c>
      <c r="B391" s="107" t="s">
        <v>97</v>
      </c>
      <c r="C391" s="107">
        <v>6</v>
      </c>
      <c r="D391" s="119">
        <v>-11448.919424664178</v>
      </c>
      <c r="E391" s="119">
        <v>-688667.98554445454</v>
      </c>
      <c r="F391" s="112"/>
    </row>
    <row r="392" spans="1:6" x14ac:dyDescent="0.35">
      <c r="A392" s="107" t="s">
        <v>5</v>
      </c>
      <c r="B392" s="107" t="s">
        <v>97</v>
      </c>
      <c r="C392" s="107">
        <v>7</v>
      </c>
      <c r="D392" s="119">
        <v>-11769.792416247617</v>
      </c>
      <c r="E392" s="119">
        <v>-653857.20222860877</v>
      </c>
      <c r="F392" s="112"/>
    </row>
    <row r="393" spans="1:6" x14ac:dyDescent="0.35">
      <c r="A393" s="107" t="s">
        <v>5</v>
      </c>
      <c r="B393" s="107" t="s">
        <v>97</v>
      </c>
      <c r="C393" s="107">
        <v>8</v>
      </c>
      <c r="D393" s="119">
        <v>-8408.5999337434805</v>
      </c>
      <c r="E393" s="119">
        <v>-545125.781243162</v>
      </c>
      <c r="F393" s="112"/>
    </row>
    <row r="394" spans="1:6" x14ac:dyDescent="0.35">
      <c r="A394" s="107" t="s">
        <v>5</v>
      </c>
      <c r="B394" s="107" t="s">
        <v>97</v>
      </c>
      <c r="C394" s="107">
        <v>9</v>
      </c>
      <c r="D394" s="119">
        <v>-6171.3598268032119</v>
      </c>
      <c r="E394" s="119">
        <v>-416245.96785505099</v>
      </c>
      <c r="F394" s="112"/>
    </row>
    <row r="395" spans="1:6" x14ac:dyDescent="0.35">
      <c r="A395" s="107" t="s">
        <v>5</v>
      </c>
      <c r="B395" s="107" t="s">
        <v>97</v>
      </c>
      <c r="C395" s="107">
        <v>10</v>
      </c>
      <c r="D395" s="119">
        <v>-6444.6479637431385</v>
      </c>
      <c r="E395" s="119">
        <v>-341543.30931659351</v>
      </c>
      <c r="F395" s="112"/>
    </row>
    <row r="396" spans="1:6" x14ac:dyDescent="0.35">
      <c r="A396" s="107" t="s">
        <v>5</v>
      </c>
      <c r="B396" s="107" t="s">
        <v>97</v>
      </c>
      <c r="C396" s="107">
        <v>11</v>
      </c>
      <c r="D396" s="119">
        <v>-7219.3669540414194</v>
      </c>
      <c r="E396" s="119">
        <v>-391378.48208597203</v>
      </c>
      <c r="F396" s="112"/>
    </row>
    <row r="397" spans="1:6" x14ac:dyDescent="0.35">
      <c r="A397" s="107" t="s">
        <v>5</v>
      </c>
      <c r="B397" s="107" t="s">
        <v>97</v>
      </c>
      <c r="C397" s="107">
        <v>12</v>
      </c>
      <c r="D397" s="119">
        <v>-7084.5659365601023</v>
      </c>
      <c r="E397" s="119">
        <v>-354642.56375736208</v>
      </c>
      <c r="F397" s="112"/>
    </row>
    <row r="398" spans="1:6" x14ac:dyDescent="0.35">
      <c r="A398" s="107" t="s">
        <v>5</v>
      </c>
      <c r="B398" s="107" t="s">
        <v>98</v>
      </c>
      <c r="C398" s="107">
        <v>1</v>
      </c>
      <c r="D398" s="119">
        <v>-3692.6400060653659</v>
      </c>
      <c r="E398" s="119">
        <v>-363186.02296338452</v>
      </c>
      <c r="F398" s="112"/>
    </row>
    <row r="399" spans="1:6" x14ac:dyDescent="0.35">
      <c r="A399" s="107" t="s">
        <v>5</v>
      </c>
      <c r="B399" s="107" t="s">
        <v>98</v>
      </c>
      <c r="C399" s="107">
        <v>2</v>
      </c>
      <c r="D399" s="119">
        <v>-3917.7599730491652</v>
      </c>
      <c r="E399" s="119">
        <v>-367265.81436483742</v>
      </c>
      <c r="F399" s="112"/>
    </row>
    <row r="400" spans="1:6" x14ac:dyDescent="0.35">
      <c r="A400" s="107" t="s">
        <v>5</v>
      </c>
      <c r="B400" s="107" t="s">
        <v>98</v>
      </c>
      <c r="C400" s="107">
        <v>3</v>
      </c>
      <c r="D400" s="119">
        <v>-3435.1198968887338</v>
      </c>
      <c r="E400" s="119">
        <v>-321494.292487556</v>
      </c>
      <c r="F400" s="112"/>
    </row>
    <row r="401" spans="1:6" x14ac:dyDescent="0.35">
      <c r="A401" s="107" t="s">
        <v>5</v>
      </c>
      <c r="B401" s="107" t="s">
        <v>98</v>
      </c>
      <c r="C401" s="107">
        <v>4</v>
      </c>
      <c r="D401" s="119">
        <v>-6209.5397596359244</v>
      </c>
      <c r="E401" s="119">
        <v>-318702.01184911362</v>
      </c>
      <c r="F401" s="112"/>
    </row>
    <row r="402" spans="1:6" x14ac:dyDescent="0.35">
      <c r="A402" s="107" t="s">
        <v>5</v>
      </c>
      <c r="B402" s="107" t="s">
        <v>98</v>
      </c>
      <c r="C402" s="107">
        <v>5</v>
      </c>
      <c r="D402" s="119">
        <v>-8956.8000402450652</v>
      </c>
      <c r="E402" s="119">
        <v>-664804.31868897181</v>
      </c>
      <c r="F402" s="112"/>
    </row>
    <row r="403" spans="1:6" x14ac:dyDescent="0.35">
      <c r="A403" s="107" t="s">
        <v>5</v>
      </c>
      <c r="B403" s="107" t="s">
        <v>98</v>
      </c>
      <c r="C403" s="107">
        <v>6</v>
      </c>
      <c r="D403" s="119">
        <v>-10392.75035285951</v>
      </c>
      <c r="E403" s="119">
        <v>-603691.89336147672</v>
      </c>
      <c r="F403" s="112"/>
    </row>
    <row r="404" spans="1:6" x14ac:dyDescent="0.35">
      <c r="A404" s="107" t="s">
        <v>5</v>
      </c>
      <c r="B404" s="107" t="s">
        <v>98</v>
      </c>
      <c r="C404" s="107">
        <v>7</v>
      </c>
      <c r="D404" s="119">
        <v>-10496.33387745698</v>
      </c>
      <c r="E404" s="119">
        <v>-613498.24458024825</v>
      </c>
      <c r="F404" s="112"/>
    </row>
    <row r="405" spans="1:6" x14ac:dyDescent="0.35">
      <c r="A405" s="107" t="s">
        <v>5</v>
      </c>
      <c r="B405" s="107" t="s">
        <v>98</v>
      </c>
      <c r="C405" s="107">
        <v>8</v>
      </c>
      <c r="D405" s="119">
        <v>-7692.9598999023538</v>
      </c>
      <c r="E405" s="119">
        <v>-617662.50651958666</v>
      </c>
      <c r="F405" s="112"/>
    </row>
    <row r="406" spans="1:6" x14ac:dyDescent="0.35">
      <c r="A406" s="107" t="s">
        <v>5</v>
      </c>
      <c r="B406" s="107" t="s">
        <v>98</v>
      </c>
      <c r="C406" s="107">
        <v>9</v>
      </c>
      <c r="D406" s="119">
        <v>-5610.2399692535428</v>
      </c>
      <c r="E406" s="119">
        <v>-508693.38371731312</v>
      </c>
      <c r="F406" s="112"/>
    </row>
    <row r="407" spans="1:6" x14ac:dyDescent="0.35">
      <c r="A407" s="107" t="s">
        <v>5</v>
      </c>
      <c r="B407" s="107" t="s">
        <v>98</v>
      </c>
      <c r="C407" s="107">
        <v>10</v>
      </c>
      <c r="D407" s="119">
        <v>-6137.8589308964192</v>
      </c>
      <c r="E407" s="119">
        <v>-357291.23829110421</v>
      </c>
      <c r="F407" s="112"/>
    </row>
    <row r="408" spans="1:6" x14ac:dyDescent="0.35">
      <c r="A408" s="107" t="s">
        <v>5</v>
      </c>
      <c r="B408" s="107" t="s">
        <v>98</v>
      </c>
      <c r="C408" s="107">
        <v>11</v>
      </c>
      <c r="D408" s="119">
        <v>-7846.0799160003608</v>
      </c>
      <c r="E408" s="119">
        <v>-451213.58716812002</v>
      </c>
      <c r="F408" s="112"/>
    </row>
    <row r="409" spans="1:6" x14ac:dyDescent="0.35">
      <c r="A409" s="107" t="s">
        <v>5</v>
      </c>
      <c r="B409" s="107" t="s">
        <v>98</v>
      </c>
      <c r="C409" s="107">
        <v>12</v>
      </c>
      <c r="D409" s="119">
        <v>-10642.301355932541</v>
      </c>
      <c r="E409" s="119">
        <v>-531139.4517975417</v>
      </c>
      <c r="F409" s="112"/>
    </row>
    <row r="410" spans="1:6" x14ac:dyDescent="0.35">
      <c r="A410" s="107" t="s">
        <v>5</v>
      </c>
      <c r="B410" s="107" t="s">
        <v>46</v>
      </c>
      <c r="C410" s="107">
        <v>1</v>
      </c>
      <c r="D410" s="119">
        <v>0</v>
      </c>
      <c r="E410" s="119">
        <v>0</v>
      </c>
      <c r="F410" s="112"/>
    </row>
    <row r="411" spans="1:6" x14ac:dyDescent="0.35">
      <c r="A411" s="107" t="s">
        <v>5</v>
      </c>
      <c r="B411" s="107" t="s">
        <v>46</v>
      </c>
      <c r="C411" s="107">
        <v>2</v>
      </c>
      <c r="D411" s="119">
        <v>0</v>
      </c>
      <c r="E411" s="119">
        <v>0</v>
      </c>
      <c r="F411" s="112"/>
    </row>
    <row r="412" spans="1:6" x14ac:dyDescent="0.35">
      <c r="A412" s="107" t="s">
        <v>5</v>
      </c>
      <c r="B412" s="107" t="s">
        <v>46</v>
      </c>
      <c r="C412" s="107">
        <v>3</v>
      </c>
      <c r="D412" s="119">
        <v>-41461.978897195353</v>
      </c>
      <c r="E412" s="119">
        <v>-3760866.059168967</v>
      </c>
      <c r="F412" s="112"/>
    </row>
    <row r="413" spans="1:6" x14ac:dyDescent="0.35">
      <c r="A413" s="107" t="s">
        <v>5</v>
      </c>
      <c r="B413" s="107" t="s">
        <v>46</v>
      </c>
      <c r="C413" s="107">
        <v>4</v>
      </c>
      <c r="D413" s="119">
        <v>-34151.707069251512</v>
      </c>
      <c r="E413" s="119">
        <v>-2954516.538254533</v>
      </c>
      <c r="F413" s="112"/>
    </row>
    <row r="414" spans="1:6" x14ac:dyDescent="0.35">
      <c r="A414" s="107" t="s">
        <v>5</v>
      </c>
      <c r="B414" s="107" t="s">
        <v>46</v>
      </c>
      <c r="C414" s="107">
        <v>5</v>
      </c>
      <c r="D414" s="119">
        <v>-20448.762855563349</v>
      </c>
      <c r="E414" s="119">
        <v>-1659345.1554224601</v>
      </c>
      <c r="F414" s="112"/>
    </row>
    <row r="415" spans="1:6" x14ac:dyDescent="0.35">
      <c r="A415" s="107" t="s">
        <v>5</v>
      </c>
      <c r="B415" s="107" t="s">
        <v>46</v>
      </c>
      <c r="C415" s="107">
        <v>6</v>
      </c>
      <c r="D415" s="119">
        <v>-22369.8988990535</v>
      </c>
      <c r="E415" s="119">
        <v>-1775752.023038931</v>
      </c>
      <c r="F415" s="112"/>
    </row>
    <row r="416" spans="1:6" x14ac:dyDescent="0.35">
      <c r="A416" s="107" t="s">
        <v>5</v>
      </c>
      <c r="B416" s="107" t="s">
        <v>46</v>
      </c>
      <c r="C416" s="107">
        <v>7</v>
      </c>
      <c r="D416" s="119">
        <v>0</v>
      </c>
      <c r="E416" s="119">
        <v>0</v>
      </c>
      <c r="F416" s="112"/>
    </row>
    <row r="417" spans="1:6" x14ac:dyDescent="0.35">
      <c r="A417" s="107" t="s">
        <v>5</v>
      </c>
      <c r="B417" s="107" t="s">
        <v>46</v>
      </c>
      <c r="C417" s="107">
        <v>8</v>
      </c>
      <c r="D417" s="119">
        <v>-5228.8586480541389</v>
      </c>
      <c r="E417" s="119">
        <v>-404845.18853029062</v>
      </c>
      <c r="F417" s="112"/>
    </row>
    <row r="418" spans="1:6" x14ac:dyDescent="0.35">
      <c r="A418" s="107" t="s">
        <v>5</v>
      </c>
      <c r="B418" s="107" t="s">
        <v>46</v>
      </c>
      <c r="C418" s="107">
        <v>9</v>
      </c>
      <c r="D418" s="119">
        <v>-16784.307521056631</v>
      </c>
      <c r="E418" s="119">
        <v>-1234627.422673146</v>
      </c>
      <c r="F418" s="112"/>
    </row>
    <row r="419" spans="1:6" x14ac:dyDescent="0.35">
      <c r="A419" s="107" t="s">
        <v>5</v>
      </c>
      <c r="B419" s="107" t="s">
        <v>46</v>
      </c>
      <c r="C419" s="107">
        <v>10</v>
      </c>
      <c r="D419" s="119">
        <v>-14316.4934770536</v>
      </c>
      <c r="E419" s="119">
        <v>-1055549.2211440329</v>
      </c>
      <c r="F419" s="112"/>
    </row>
    <row r="420" spans="1:6" x14ac:dyDescent="0.35">
      <c r="A420" s="107" t="s">
        <v>5</v>
      </c>
      <c r="B420" s="107" t="s">
        <v>46</v>
      </c>
      <c r="C420" s="107">
        <v>11</v>
      </c>
      <c r="D420" s="119">
        <v>-27779.672588455189</v>
      </c>
      <c r="E420" s="119">
        <v>-2000833.735996152</v>
      </c>
      <c r="F420" s="112"/>
    </row>
    <row r="421" spans="1:6" x14ac:dyDescent="0.35">
      <c r="A421" s="107" t="s">
        <v>5</v>
      </c>
      <c r="B421" s="107" t="s">
        <v>46</v>
      </c>
      <c r="C421" s="107">
        <v>12</v>
      </c>
      <c r="D421" s="119">
        <v>-41163.650529290178</v>
      </c>
      <c r="E421" s="119">
        <v>-3130549.865363169</v>
      </c>
      <c r="F421" s="112"/>
    </row>
    <row r="422" spans="1:6" x14ac:dyDescent="0.35">
      <c r="A422" s="107" t="s">
        <v>5</v>
      </c>
      <c r="B422" s="107" t="s">
        <v>99</v>
      </c>
      <c r="C422" s="107">
        <v>1</v>
      </c>
      <c r="D422" s="119">
        <v>-8666.0225373508038</v>
      </c>
      <c r="E422" s="119">
        <v>-48361.493122546657</v>
      </c>
      <c r="F422" s="112"/>
    </row>
    <row r="423" spans="1:6" x14ac:dyDescent="0.35">
      <c r="A423" s="107" t="s">
        <v>5</v>
      </c>
      <c r="B423" s="107" t="s">
        <v>99</v>
      </c>
      <c r="C423" s="107">
        <v>2</v>
      </c>
      <c r="D423" s="119">
        <v>-20009.465068366739</v>
      </c>
      <c r="E423" s="119">
        <v>-87123.592150514916</v>
      </c>
      <c r="F423" s="112"/>
    </row>
    <row r="424" spans="1:6" x14ac:dyDescent="0.35">
      <c r="A424" s="107" t="s">
        <v>5</v>
      </c>
      <c r="B424" s="107" t="s">
        <v>99</v>
      </c>
      <c r="C424" s="107">
        <v>3</v>
      </c>
      <c r="D424" s="119">
        <v>-25039.24823410546</v>
      </c>
      <c r="E424" s="119">
        <v>-121172.78863635354</v>
      </c>
      <c r="F424" s="112"/>
    </row>
    <row r="425" spans="1:6" x14ac:dyDescent="0.35">
      <c r="A425" s="107" t="s">
        <v>5</v>
      </c>
      <c r="B425" s="107" t="s">
        <v>99</v>
      </c>
      <c r="C425" s="107">
        <v>4</v>
      </c>
      <c r="D425" s="119">
        <v>-25401.436320258239</v>
      </c>
      <c r="E425" s="119">
        <v>-120418.55514327259</v>
      </c>
      <c r="F425" s="112"/>
    </row>
    <row r="426" spans="1:6" x14ac:dyDescent="0.35">
      <c r="A426" s="107" t="s">
        <v>5</v>
      </c>
      <c r="B426" s="107" t="s">
        <v>99</v>
      </c>
      <c r="C426" s="107">
        <v>5</v>
      </c>
      <c r="D426" s="119">
        <v>-21639.212613974141</v>
      </c>
      <c r="E426" s="119">
        <v>-118744.18401886596</v>
      </c>
      <c r="F426" s="112"/>
    </row>
    <row r="427" spans="1:6" x14ac:dyDescent="0.35">
      <c r="A427" s="107" t="s">
        <v>5</v>
      </c>
      <c r="B427" s="107" t="s">
        <v>99</v>
      </c>
      <c r="C427" s="107">
        <v>6</v>
      </c>
      <c r="D427" s="119">
        <v>-20935.12132300868</v>
      </c>
      <c r="E427" s="119">
        <v>-105298.56718282176</v>
      </c>
      <c r="F427" s="112"/>
    </row>
    <row r="428" spans="1:6" x14ac:dyDescent="0.35">
      <c r="A428" s="107" t="s">
        <v>5</v>
      </c>
      <c r="B428" s="107" t="s">
        <v>99</v>
      </c>
      <c r="C428" s="107">
        <v>7</v>
      </c>
      <c r="D428" s="119">
        <v>-26679.57804602636</v>
      </c>
      <c r="E428" s="119">
        <v>-105873.81788092843</v>
      </c>
      <c r="F428" s="112"/>
    </row>
    <row r="429" spans="1:6" x14ac:dyDescent="0.35">
      <c r="A429" s="107" t="s">
        <v>5</v>
      </c>
      <c r="B429" s="107" t="s">
        <v>99</v>
      </c>
      <c r="C429" s="107">
        <v>8</v>
      </c>
      <c r="D429" s="119">
        <v>-16796.20083128626</v>
      </c>
      <c r="E429" s="119">
        <v>-54080.676708542531</v>
      </c>
      <c r="F429" s="112"/>
    </row>
    <row r="430" spans="1:6" x14ac:dyDescent="0.35">
      <c r="A430" s="107" t="s">
        <v>5</v>
      </c>
      <c r="B430" s="107" t="s">
        <v>99</v>
      </c>
      <c r="C430" s="107">
        <v>9</v>
      </c>
      <c r="D430" s="119">
        <v>-14496.220177842906</v>
      </c>
      <c r="E430" s="119">
        <v>-42872.267365510226</v>
      </c>
      <c r="F430" s="112"/>
    </row>
    <row r="431" spans="1:6" x14ac:dyDescent="0.35">
      <c r="A431" s="107" t="s">
        <v>5</v>
      </c>
      <c r="B431" s="107" t="s">
        <v>99</v>
      </c>
      <c r="C431" s="107">
        <v>10</v>
      </c>
      <c r="D431" s="119">
        <v>-12138.68429749646</v>
      </c>
      <c r="E431" s="119">
        <v>-30773.482305139478</v>
      </c>
      <c r="F431" s="112"/>
    </row>
    <row r="432" spans="1:6" x14ac:dyDescent="0.35">
      <c r="A432" s="107" t="s">
        <v>5</v>
      </c>
      <c r="B432" s="107" t="s">
        <v>99</v>
      </c>
      <c r="C432" s="107">
        <v>11</v>
      </c>
      <c r="D432" s="119">
        <v>-17255.73295233395</v>
      </c>
      <c r="E432" s="119">
        <v>-43520.857557436175</v>
      </c>
      <c r="F432" s="112"/>
    </row>
    <row r="433" spans="1:6" x14ac:dyDescent="0.35">
      <c r="A433" s="107" t="s">
        <v>5</v>
      </c>
      <c r="B433" s="107" t="s">
        <v>99</v>
      </c>
      <c r="C433" s="107">
        <v>12</v>
      </c>
      <c r="D433" s="119">
        <v>-18612.660259850865</v>
      </c>
      <c r="E433" s="119">
        <v>-47469.856326844456</v>
      </c>
      <c r="F433" s="112"/>
    </row>
    <row r="434" spans="1:6" x14ac:dyDescent="0.35">
      <c r="A434" s="107" t="s">
        <v>5</v>
      </c>
      <c r="B434" s="107" t="s">
        <v>100</v>
      </c>
      <c r="C434" s="107">
        <v>1</v>
      </c>
      <c r="D434" s="119">
        <v>-2277.1200256347638</v>
      </c>
      <c r="E434" s="119">
        <v>-91632.737809941013</v>
      </c>
      <c r="F434" s="112"/>
    </row>
    <row r="435" spans="1:6" x14ac:dyDescent="0.35">
      <c r="A435" s="107" t="s">
        <v>5</v>
      </c>
      <c r="B435" s="107" t="s">
        <v>100</v>
      </c>
      <c r="C435" s="107">
        <v>2</v>
      </c>
      <c r="D435" s="119">
        <v>-2587.9199442863492</v>
      </c>
      <c r="E435" s="119">
        <v>-98168.877959549514</v>
      </c>
      <c r="F435" s="112"/>
    </row>
    <row r="436" spans="1:6" x14ac:dyDescent="0.35">
      <c r="A436" s="107" t="s">
        <v>5</v>
      </c>
      <c r="B436" s="107" t="s">
        <v>100</v>
      </c>
      <c r="C436" s="107">
        <v>3</v>
      </c>
      <c r="D436" s="119">
        <v>-2567.2800307273842</v>
      </c>
      <c r="E436" s="119">
        <v>-96382.885256545182</v>
      </c>
      <c r="F436" s="112"/>
    </row>
    <row r="437" spans="1:6" x14ac:dyDescent="0.35">
      <c r="A437" s="107" t="s">
        <v>5</v>
      </c>
      <c r="B437" s="107" t="s">
        <v>100</v>
      </c>
      <c r="C437" s="107">
        <v>4</v>
      </c>
      <c r="D437" s="119">
        <v>-3083.9832660335678</v>
      </c>
      <c r="E437" s="119">
        <v>-64298.570081744227</v>
      </c>
      <c r="F437" s="112"/>
    </row>
    <row r="438" spans="1:6" x14ac:dyDescent="0.35">
      <c r="A438" s="107" t="s">
        <v>5</v>
      </c>
      <c r="B438" s="107" t="s">
        <v>100</v>
      </c>
      <c r="C438" s="107">
        <v>5</v>
      </c>
      <c r="D438" s="119">
        <v>-5616.2401142120352</v>
      </c>
      <c r="E438" s="119">
        <v>-166778.5866515552</v>
      </c>
      <c r="F438" s="112"/>
    </row>
    <row r="439" spans="1:6" x14ac:dyDescent="0.35">
      <c r="A439" s="107" t="s">
        <v>5</v>
      </c>
      <c r="B439" s="107" t="s">
        <v>100</v>
      </c>
      <c r="C439" s="107">
        <v>6</v>
      </c>
      <c r="D439" s="119">
        <v>-6082.6109884409716</v>
      </c>
      <c r="E439" s="119">
        <v>-147412.40028061371</v>
      </c>
      <c r="F439" s="112"/>
    </row>
    <row r="440" spans="1:6" x14ac:dyDescent="0.35">
      <c r="A440" s="107" t="s">
        <v>5</v>
      </c>
      <c r="B440" s="107" t="s">
        <v>100</v>
      </c>
      <c r="C440" s="107">
        <v>7</v>
      </c>
      <c r="D440" s="119">
        <v>-6175.6922032655157</v>
      </c>
      <c r="E440" s="119">
        <v>-150157.12551185011</v>
      </c>
      <c r="F440" s="112"/>
    </row>
    <row r="441" spans="1:6" x14ac:dyDescent="0.35">
      <c r="A441" s="107" t="s">
        <v>5</v>
      </c>
      <c r="B441" s="107" t="s">
        <v>100</v>
      </c>
      <c r="C441" s="107">
        <v>8</v>
      </c>
      <c r="D441" s="119">
        <v>-6608.1597805023184</v>
      </c>
      <c r="E441" s="119">
        <v>-211747.3224532234</v>
      </c>
      <c r="F441" s="112"/>
    </row>
    <row r="442" spans="1:6" x14ac:dyDescent="0.35">
      <c r="A442" s="107" t="s">
        <v>5</v>
      </c>
      <c r="B442" s="107" t="s">
        <v>100</v>
      </c>
      <c r="C442" s="107">
        <v>9</v>
      </c>
      <c r="D442" s="119">
        <v>-4854.7200822830209</v>
      </c>
      <c r="E442" s="119">
        <v>-176011.75320760789</v>
      </c>
      <c r="F442" s="112"/>
    </row>
    <row r="443" spans="1:6" x14ac:dyDescent="0.35">
      <c r="A443" s="107" t="s">
        <v>5</v>
      </c>
      <c r="B443" s="107" t="s">
        <v>100</v>
      </c>
      <c r="C443" s="107">
        <v>10</v>
      </c>
      <c r="D443" s="119">
        <v>-3939.569838523862</v>
      </c>
      <c r="E443" s="119">
        <v>-95702.262999922561</v>
      </c>
      <c r="F443" s="112"/>
    </row>
    <row r="444" spans="1:6" x14ac:dyDescent="0.35">
      <c r="A444" s="107" t="s">
        <v>5</v>
      </c>
      <c r="B444" s="107" t="s">
        <v>100</v>
      </c>
      <c r="C444" s="107">
        <v>11</v>
      </c>
      <c r="D444" s="119">
        <v>-3282.6155928760718</v>
      </c>
      <c r="E444" s="119">
        <v>-76348.966923929445</v>
      </c>
      <c r="F444" s="112"/>
    </row>
    <row r="445" spans="1:6" x14ac:dyDescent="0.35">
      <c r="A445" s="107" t="s">
        <v>5</v>
      </c>
      <c r="B445" s="107" t="s">
        <v>100</v>
      </c>
      <c r="C445" s="107">
        <v>12</v>
      </c>
      <c r="D445" s="119">
        <v>-4632.9790211679638</v>
      </c>
      <c r="E445" s="119">
        <v>-94097.160777606114</v>
      </c>
      <c r="F445" s="112"/>
    </row>
    <row r="446" spans="1:6" x14ac:dyDescent="0.35">
      <c r="A446" s="107" t="s">
        <v>5</v>
      </c>
      <c r="B446" s="107" t="s">
        <v>52</v>
      </c>
      <c r="C446" s="107">
        <v>1</v>
      </c>
      <c r="D446" s="119">
        <v>8673.4213065326949</v>
      </c>
      <c r="E446" s="119">
        <v>623397.64596654277</v>
      </c>
      <c r="F446" s="112"/>
    </row>
    <row r="447" spans="1:6" x14ac:dyDescent="0.35">
      <c r="A447" s="107" t="s">
        <v>5</v>
      </c>
      <c r="B447" s="107" t="s">
        <v>52</v>
      </c>
      <c r="C447" s="107">
        <v>2</v>
      </c>
      <c r="D447" s="119">
        <v>11296.202165250072</v>
      </c>
      <c r="E447" s="119">
        <v>778529.2183773783</v>
      </c>
      <c r="F447" s="112"/>
    </row>
    <row r="448" spans="1:6" x14ac:dyDescent="0.35">
      <c r="A448" s="107" t="s">
        <v>5</v>
      </c>
      <c r="B448" s="107" t="s">
        <v>52</v>
      </c>
      <c r="C448" s="107">
        <v>3</v>
      </c>
      <c r="D448" s="119">
        <v>12191.701400044338</v>
      </c>
      <c r="E448" s="119">
        <v>874486.14292395278</v>
      </c>
      <c r="F448" s="112"/>
    </row>
    <row r="449" spans="1:6" x14ac:dyDescent="0.35">
      <c r="A449" s="107" t="s">
        <v>5</v>
      </c>
      <c r="B449" s="107" t="s">
        <v>52</v>
      </c>
      <c r="C449" s="107">
        <v>4</v>
      </c>
      <c r="D449" s="119">
        <v>9615.2890446855636</v>
      </c>
      <c r="E449" s="119">
        <v>653767.08034309791</v>
      </c>
      <c r="F449" s="112"/>
    </row>
    <row r="450" spans="1:6" x14ac:dyDescent="0.35">
      <c r="A450" s="107" t="s">
        <v>5</v>
      </c>
      <c r="B450" s="107" t="s">
        <v>52</v>
      </c>
      <c r="C450" s="107">
        <v>5</v>
      </c>
      <c r="D450" s="119">
        <v>10991.853921152826</v>
      </c>
      <c r="E450" s="119">
        <v>743772.96419436578</v>
      </c>
      <c r="F450" s="112"/>
    </row>
    <row r="451" spans="1:6" x14ac:dyDescent="0.35">
      <c r="A451" s="107" t="s">
        <v>5</v>
      </c>
      <c r="B451" s="107" t="s">
        <v>52</v>
      </c>
      <c r="C451" s="107">
        <v>6</v>
      </c>
      <c r="D451" s="119">
        <v>9133.2908937348475</v>
      </c>
      <c r="E451" s="119">
        <v>579357.1405033581</v>
      </c>
      <c r="F451" s="112"/>
    </row>
    <row r="452" spans="1:6" x14ac:dyDescent="0.35">
      <c r="A452" s="107" t="s">
        <v>5</v>
      </c>
      <c r="B452" s="107" t="s">
        <v>52</v>
      </c>
      <c r="C452" s="107">
        <v>7</v>
      </c>
      <c r="D452" s="119">
        <v>9385.8346079568291</v>
      </c>
      <c r="E452" s="119">
        <v>581454.58420156059</v>
      </c>
      <c r="F452" s="112"/>
    </row>
    <row r="453" spans="1:6" x14ac:dyDescent="0.35">
      <c r="A453" s="107" t="s">
        <v>5</v>
      </c>
      <c r="B453" s="107" t="s">
        <v>52</v>
      </c>
      <c r="C453" s="107">
        <v>8</v>
      </c>
      <c r="D453" s="119">
        <v>7044.1053365341268</v>
      </c>
      <c r="E453" s="119">
        <v>456963.94719002559</v>
      </c>
      <c r="F453" s="112"/>
    </row>
    <row r="454" spans="1:6" x14ac:dyDescent="0.35">
      <c r="A454" s="107" t="s">
        <v>5</v>
      </c>
      <c r="B454" s="107" t="s">
        <v>52</v>
      </c>
      <c r="C454" s="107">
        <v>9</v>
      </c>
      <c r="D454" s="119">
        <v>6236.6738043752866</v>
      </c>
      <c r="E454" s="119">
        <v>372996.52235669538</v>
      </c>
      <c r="F454" s="112"/>
    </row>
    <row r="455" spans="1:6" x14ac:dyDescent="0.35">
      <c r="A455" s="107" t="s">
        <v>5</v>
      </c>
      <c r="B455" s="107" t="s">
        <v>52</v>
      </c>
      <c r="C455" s="107">
        <v>10</v>
      </c>
      <c r="D455" s="119">
        <v>5855.2412071939352</v>
      </c>
      <c r="E455" s="119">
        <v>244466.85087804004</v>
      </c>
      <c r="F455" s="112"/>
    </row>
    <row r="456" spans="1:6" x14ac:dyDescent="0.35">
      <c r="A456" s="107" t="s">
        <v>5</v>
      </c>
      <c r="B456" s="107" t="s">
        <v>52</v>
      </c>
      <c r="C456" s="107">
        <v>11</v>
      </c>
      <c r="D456" s="119">
        <v>6029.7110325393523</v>
      </c>
      <c r="E456" s="119">
        <v>230108.17451212701</v>
      </c>
      <c r="F456" s="112"/>
    </row>
    <row r="457" spans="1:6" x14ac:dyDescent="0.35">
      <c r="A457" s="107" t="s">
        <v>5</v>
      </c>
      <c r="B457" s="107" t="s">
        <v>52</v>
      </c>
      <c r="C457" s="107">
        <v>12</v>
      </c>
      <c r="D457" s="119">
        <v>6807.6276609525339</v>
      </c>
      <c r="E457" s="119">
        <v>262209.20285976533</v>
      </c>
      <c r="F457" s="112"/>
    </row>
    <row r="458" spans="1:6" x14ac:dyDescent="0.35">
      <c r="A458" s="107" t="s">
        <v>5</v>
      </c>
      <c r="B458" s="107" t="s">
        <v>53</v>
      </c>
      <c r="C458" s="107">
        <v>1</v>
      </c>
      <c r="D458" s="119">
        <v>-16209.652926068249</v>
      </c>
      <c r="E458" s="119">
        <v>0</v>
      </c>
      <c r="F458" s="112"/>
    </row>
    <row r="459" spans="1:6" x14ac:dyDescent="0.35">
      <c r="A459" s="107" t="s">
        <v>5</v>
      </c>
      <c r="B459" s="107" t="s">
        <v>53</v>
      </c>
      <c r="C459" s="107">
        <v>2</v>
      </c>
      <c r="D459" s="119">
        <v>-14726.01624652154</v>
      </c>
      <c r="E459" s="119">
        <v>0</v>
      </c>
      <c r="F459" s="112"/>
    </row>
    <row r="460" spans="1:6" x14ac:dyDescent="0.35">
      <c r="A460" s="107" t="s">
        <v>5</v>
      </c>
      <c r="B460" s="107" t="s">
        <v>53</v>
      </c>
      <c r="C460" s="107">
        <v>3</v>
      </c>
      <c r="D460" s="119">
        <v>-15966.964684734359</v>
      </c>
      <c r="E460" s="119">
        <v>0</v>
      </c>
      <c r="F460" s="112"/>
    </row>
    <row r="461" spans="1:6" x14ac:dyDescent="0.35">
      <c r="A461" s="107" t="s">
        <v>5</v>
      </c>
      <c r="B461" s="107" t="s">
        <v>53</v>
      </c>
      <c r="C461" s="107">
        <v>4</v>
      </c>
      <c r="D461" s="119">
        <v>-14513.59942638037</v>
      </c>
      <c r="E461" s="119">
        <v>0</v>
      </c>
      <c r="F461" s="112"/>
    </row>
    <row r="462" spans="1:6" x14ac:dyDescent="0.35">
      <c r="A462" s="107" t="s">
        <v>5</v>
      </c>
      <c r="B462" s="107" t="s">
        <v>53</v>
      </c>
      <c r="C462" s="107">
        <v>5</v>
      </c>
      <c r="D462" s="119">
        <v>-14493.200759220539</v>
      </c>
      <c r="E462" s="119">
        <v>0</v>
      </c>
      <c r="F462" s="112"/>
    </row>
    <row r="463" spans="1:6" x14ac:dyDescent="0.35">
      <c r="A463" s="107" t="s">
        <v>5</v>
      </c>
      <c r="B463" s="107" t="s">
        <v>53</v>
      </c>
      <c r="C463" s="107">
        <v>6</v>
      </c>
      <c r="D463" s="119">
        <v>-18575.988485686288</v>
      </c>
      <c r="E463" s="119">
        <v>0</v>
      </c>
      <c r="F463" s="112"/>
    </row>
    <row r="464" spans="1:6" x14ac:dyDescent="0.35">
      <c r="A464" s="107" t="s">
        <v>5</v>
      </c>
      <c r="B464" s="107" t="s">
        <v>53</v>
      </c>
      <c r="C464" s="107">
        <v>7</v>
      </c>
      <c r="D464" s="119">
        <v>-17159.09086736499</v>
      </c>
      <c r="E464" s="119">
        <v>0</v>
      </c>
      <c r="F464" s="112"/>
    </row>
    <row r="465" spans="1:6" x14ac:dyDescent="0.35">
      <c r="A465" s="107" t="s">
        <v>5</v>
      </c>
      <c r="B465" s="107" t="s">
        <v>53</v>
      </c>
      <c r="C465" s="107">
        <v>8</v>
      </c>
      <c r="D465" s="119">
        <v>-22278.924045313539</v>
      </c>
      <c r="E465" s="119">
        <v>0</v>
      </c>
      <c r="F465" s="112"/>
    </row>
    <row r="466" spans="1:6" x14ac:dyDescent="0.35">
      <c r="A466" s="107" t="s">
        <v>5</v>
      </c>
      <c r="B466" s="107" t="s">
        <v>53</v>
      </c>
      <c r="C466" s="107">
        <v>9</v>
      </c>
      <c r="D466" s="119">
        <v>-20697.480897861071</v>
      </c>
      <c r="E466" s="119">
        <v>0</v>
      </c>
      <c r="F466" s="112"/>
    </row>
    <row r="467" spans="1:6" x14ac:dyDescent="0.35">
      <c r="A467" s="107" t="s">
        <v>5</v>
      </c>
      <c r="B467" s="107" t="s">
        <v>53</v>
      </c>
      <c r="C467" s="107">
        <v>10</v>
      </c>
      <c r="D467" s="119">
        <v>-27862.136878764581</v>
      </c>
      <c r="E467" s="119">
        <v>0</v>
      </c>
      <c r="F467" s="112"/>
    </row>
    <row r="468" spans="1:6" x14ac:dyDescent="0.35">
      <c r="A468" s="107" t="s">
        <v>5</v>
      </c>
      <c r="B468" s="107" t="s">
        <v>53</v>
      </c>
      <c r="C468" s="107">
        <v>11</v>
      </c>
      <c r="D468" s="119">
        <v>-24566.675955696988</v>
      </c>
      <c r="E468" s="119">
        <v>0</v>
      </c>
      <c r="F468" s="112"/>
    </row>
    <row r="469" spans="1:6" x14ac:dyDescent="0.35">
      <c r="A469" s="107" t="s">
        <v>5</v>
      </c>
      <c r="B469" s="107" t="s">
        <v>53</v>
      </c>
      <c r="C469" s="107">
        <v>12</v>
      </c>
      <c r="D469" s="119">
        <v>-22493.520219040329</v>
      </c>
      <c r="E469" s="119">
        <v>0</v>
      </c>
      <c r="F469" s="112"/>
    </row>
    <row r="470" spans="1:6" x14ac:dyDescent="0.35">
      <c r="A470" s="107" t="s">
        <v>5</v>
      </c>
      <c r="B470" s="107" t="s">
        <v>101</v>
      </c>
      <c r="C470" s="107">
        <v>1</v>
      </c>
      <c r="D470" s="119">
        <v>0</v>
      </c>
      <c r="E470" s="119">
        <v>0</v>
      </c>
      <c r="F470" s="112"/>
    </row>
    <row r="471" spans="1:6" x14ac:dyDescent="0.35">
      <c r="A471" s="107" t="s">
        <v>5</v>
      </c>
      <c r="B471" s="107" t="s">
        <v>101</v>
      </c>
      <c r="C471" s="107">
        <v>2</v>
      </c>
      <c r="D471" s="119">
        <v>0</v>
      </c>
      <c r="E471" s="119">
        <v>0</v>
      </c>
      <c r="F471" s="112"/>
    </row>
    <row r="472" spans="1:6" x14ac:dyDescent="0.35">
      <c r="A472" s="107" t="s">
        <v>5</v>
      </c>
      <c r="B472" s="107" t="s">
        <v>101</v>
      </c>
      <c r="C472" s="107">
        <v>3</v>
      </c>
      <c r="D472" s="119">
        <v>-7798.5780032494422</v>
      </c>
      <c r="E472" s="119">
        <v>-303717.44667361991</v>
      </c>
      <c r="F472" s="112"/>
    </row>
    <row r="473" spans="1:6" x14ac:dyDescent="0.35">
      <c r="A473" s="107" t="s">
        <v>5</v>
      </c>
      <c r="B473" s="107" t="s">
        <v>101</v>
      </c>
      <c r="C473" s="107">
        <v>4</v>
      </c>
      <c r="D473" s="119">
        <v>-6826.3452258829248</v>
      </c>
      <c r="E473" s="119">
        <v>-257813.32182412039</v>
      </c>
      <c r="F473" s="112"/>
    </row>
    <row r="474" spans="1:6" x14ac:dyDescent="0.35">
      <c r="A474" s="107" t="s">
        <v>5</v>
      </c>
      <c r="B474" s="107" t="s">
        <v>101</v>
      </c>
      <c r="C474" s="107">
        <v>5</v>
      </c>
      <c r="D474" s="119">
        <v>-5767.9156811957901</v>
      </c>
      <c r="E474" s="119">
        <v>-279815.80524848902</v>
      </c>
      <c r="F474" s="112"/>
    </row>
    <row r="475" spans="1:6" x14ac:dyDescent="0.35">
      <c r="A475" s="107" t="s">
        <v>5</v>
      </c>
      <c r="B475" s="107" t="s">
        <v>101</v>
      </c>
      <c r="C475" s="107">
        <v>6</v>
      </c>
      <c r="D475" s="119">
        <v>-5154.2025474448083</v>
      </c>
      <c r="E475" s="119">
        <v>-269714.18512042699</v>
      </c>
      <c r="F475" s="112"/>
    </row>
    <row r="476" spans="1:6" x14ac:dyDescent="0.35">
      <c r="A476" s="107" t="s">
        <v>5</v>
      </c>
      <c r="B476" s="107" t="s">
        <v>101</v>
      </c>
      <c r="C476" s="107">
        <v>7</v>
      </c>
      <c r="D476" s="119">
        <v>-2830.0827802436579</v>
      </c>
      <c r="E476" s="119">
        <v>-109946.49056070139</v>
      </c>
      <c r="F476" s="112"/>
    </row>
    <row r="477" spans="1:6" x14ac:dyDescent="0.35">
      <c r="A477" s="107" t="s">
        <v>5</v>
      </c>
      <c r="B477" s="107" t="s">
        <v>101</v>
      </c>
      <c r="C477" s="107">
        <v>8</v>
      </c>
      <c r="D477" s="119">
        <v>-667.26541181475034</v>
      </c>
      <c r="E477" s="119">
        <v>-33715.242697799913</v>
      </c>
      <c r="F477" s="112"/>
    </row>
    <row r="478" spans="1:6" x14ac:dyDescent="0.35">
      <c r="A478" s="107" t="s">
        <v>5</v>
      </c>
      <c r="B478" s="107" t="s">
        <v>101</v>
      </c>
      <c r="C478" s="107">
        <v>9</v>
      </c>
      <c r="D478" s="119">
        <v>-773.08953307130844</v>
      </c>
      <c r="E478" s="119">
        <v>-24948.437863580559</v>
      </c>
      <c r="F478" s="112"/>
    </row>
    <row r="479" spans="1:6" x14ac:dyDescent="0.35">
      <c r="A479" s="107" t="s">
        <v>5</v>
      </c>
      <c r="B479" s="107" t="s">
        <v>101</v>
      </c>
      <c r="C479" s="107">
        <v>10</v>
      </c>
      <c r="D479" s="119">
        <v>-1726.7470589209311</v>
      </c>
      <c r="E479" s="119">
        <v>-13930.21426400991</v>
      </c>
      <c r="F479" s="112"/>
    </row>
    <row r="480" spans="1:6" x14ac:dyDescent="0.35">
      <c r="A480" s="107" t="s">
        <v>5</v>
      </c>
      <c r="B480" s="107" t="s">
        <v>101</v>
      </c>
      <c r="C480" s="107">
        <v>11</v>
      </c>
      <c r="D480" s="119">
        <v>-3383.295354649294</v>
      </c>
      <c r="E480" s="119">
        <v>-15460.611105558441</v>
      </c>
      <c r="F480" s="112"/>
    </row>
    <row r="481" spans="1:6" x14ac:dyDescent="0.35">
      <c r="A481" s="107" t="s">
        <v>5</v>
      </c>
      <c r="B481" s="107" t="s">
        <v>101</v>
      </c>
      <c r="C481" s="107">
        <v>12</v>
      </c>
      <c r="D481" s="119">
        <v>-2137.809098856424</v>
      </c>
      <c r="E481" s="119">
        <v>-13966.72615542108</v>
      </c>
      <c r="F481" s="112"/>
    </row>
    <row r="482" spans="1:6" x14ac:dyDescent="0.35">
      <c r="A482" s="107" t="s">
        <v>5</v>
      </c>
      <c r="B482" s="107" t="s">
        <v>56</v>
      </c>
      <c r="C482" s="107">
        <v>1</v>
      </c>
      <c r="D482" s="119">
        <v>0</v>
      </c>
      <c r="E482" s="119">
        <v>0</v>
      </c>
      <c r="F482" s="112"/>
    </row>
    <row r="483" spans="1:6" x14ac:dyDescent="0.35">
      <c r="A483" s="107" t="s">
        <v>5</v>
      </c>
      <c r="B483" s="107" t="s">
        <v>56</v>
      </c>
      <c r="C483" s="107">
        <v>2</v>
      </c>
      <c r="D483" s="119">
        <v>0</v>
      </c>
      <c r="E483" s="119">
        <v>0</v>
      </c>
      <c r="F483" s="112"/>
    </row>
    <row r="484" spans="1:6" x14ac:dyDescent="0.35">
      <c r="A484" s="107" t="s">
        <v>5</v>
      </c>
      <c r="B484" s="107" t="s">
        <v>56</v>
      </c>
      <c r="C484" s="107">
        <v>3</v>
      </c>
      <c r="D484" s="119">
        <v>0</v>
      </c>
      <c r="E484" s="119">
        <v>0</v>
      </c>
      <c r="F484" s="112"/>
    </row>
    <row r="485" spans="1:6" x14ac:dyDescent="0.35">
      <c r="A485" s="107" t="s">
        <v>5</v>
      </c>
      <c r="B485" s="107" t="s">
        <v>56</v>
      </c>
      <c r="C485" s="107">
        <v>4</v>
      </c>
      <c r="D485" s="119">
        <v>0</v>
      </c>
      <c r="E485" s="119">
        <v>0</v>
      </c>
      <c r="F485" s="112"/>
    </row>
    <row r="486" spans="1:6" x14ac:dyDescent="0.35">
      <c r="A486" s="107" t="s">
        <v>5</v>
      </c>
      <c r="B486" s="107" t="s">
        <v>56</v>
      </c>
      <c r="C486" s="107">
        <v>5</v>
      </c>
      <c r="D486" s="119">
        <v>0</v>
      </c>
      <c r="E486" s="119">
        <v>0</v>
      </c>
      <c r="F486" s="112"/>
    </row>
    <row r="487" spans="1:6" x14ac:dyDescent="0.35">
      <c r="A487" s="107" t="s">
        <v>5</v>
      </c>
      <c r="B487" s="107" t="s">
        <v>56</v>
      </c>
      <c r="C487" s="107">
        <v>6</v>
      </c>
      <c r="D487" s="119">
        <v>0</v>
      </c>
      <c r="E487" s="119">
        <v>0</v>
      </c>
      <c r="F487" s="112"/>
    </row>
    <row r="488" spans="1:6" x14ac:dyDescent="0.35">
      <c r="A488" s="107" t="s">
        <v>5</v>
      </c>
      <c r="B488" s="107" t="s">
        <v>56</v>
      </c>
      <c r="C488" s="107">
        <v>7</v>
      </c>
      <c r="D488" s="119">
        <v>0</v>
      </c>
      <c r="E488" s="119">
        <v>0</v>
      </c>
      <c r="F488" s="112"/>
    </row>
    <row r="489" spans="1:6" x14ac:dyDescent="0.35">
      <c r="A489" s="107" t="s">
        <v>5</v>
      </c>
      <c r="B489" s="107" t="s">
        <v>56</v>
      </c>
      <c r="C489" s="107">
        <v>8</v>
      </c>
      <c r="D489" s="119">
        <v>0</v>
      </c>
      <c r="E489" s="119">
        <v>0</v>
      </c>
      <c r="F489" s="112"/>
    </row>
    <row r="490" spans="1:6" x14ac:dyDescent="0.35">
      <c r="A490" s="107" t="s">
        <v>5</v>
      </c>
      <c r="B490" s="107" t="s">
        <v>56</v>
      </c>
      <c r="C490" s="107">
        <v>9</v>
      </c>
      <c r="D490" s="119">
        <v>0</v>
      </c>
      <c r="E490" s="119">
        <v>0</v>
      </c>
      <c r="F490" s="112"/>
    </row>
    <row r="491" spans="1:6" x14ac:dyDescent="0.35">
      <c r="A491" s="107" t="s">
        <v>5</v>
      </c>
      <c r="B491" s="107" t="s">
        <v>56</v>
      </c>
      <c r="C491" s="107">
        <v>10</v>
      </c>
      <c r="D491" s="119">
        <v>0</v>
      </c>
      <c r="E491" s="119">
        <v>0</v>
      </c>
      <c r="F491" s="112"/>
    </row>
    <row r="492" spans="1:6" x14ac:dyDescent="0.35">
      <c r="A492" s="107" t="s">
        <v>5</v>
      </c>
      <c r="B492" s="107" t="s">
        <v>56</v>
      </c>
      <c r="C492" s="107">
        <v>11</v>
      </c>
      <c r="D492" s="119">
        <v>0</v>
      </c>
      <c r="E492" s="119">
        <v>0</v>
      </c>
      <c r="F492" s="112"/>
    </row>
    <row r="493" spans="1:6" x14ac:dyDescent="0.35">
      <c r="A493" s="107" t="s">
        <v>5</v>
      </c>
      <c r="B493" s="107" t="s">
        <v>56</v>
      </c>
      <c r="C493" s="107">
        <v>12</v>
      </c>
      <c r="D493" s="119">
        <v>0</v>
      </c>
      <c r="E493" s="119">
        <v>0</v>
      </c>
      <c r="F493" s="112"/>
    </row>
    <row r="494" spans="1:6" x14ac:dyDescent="0.35">
      <c r="A494" s="107" t="s">
        <v>5</v>
      </c>
      <c r="B494" s="107" t="s">
        <v>58</v>
      </c>
      <c r="C494" s="107">
        <v>1</v>
      </c>
      <c r="D494" s="119">
        <v>-36217.475930551504</v>
      </c>
      <c r="E494" s="119">
        <v>-293127.82418381289</v>
      </c>
      <c r="F494" s="112"/>
    </row>
    <row r="495" spans="1:6" x14ac:dyDescent="0.35">
      <c r="A495" s="107" t="s">
        <v>5</v>
      </c>
      <c r="B495" s="107" t="s">
        <v>58</v>
      </c>
      <c r="C495" s="107">
        <v>2</v>
      </c>
      <c r="D495" s="119">
        <v>-30822.920714336451</v>
      </c>
      <c r="E495" s="119">
        <v>-232885.71675726931</v>
      </c>
      <c r="F495" s="112"/>
    </row>
    <row r="496" spans="1:6" x14ac:dyDescent="0.35">
      <c r="A496" s="107" t="s">
        <v>5</v>
      </c>
      <c r="B496" s="107" t="s">
        <v>58</v>
      </c>
      <c r="C496" s="107">
        <v>3</v>
      </c>
      <c r="D496" s="119">
        <v>-36264.833418464892</v>
      </c>
      <c r="E496" s="119">
        <v>-188374.1173484124</v>
      </c>
      <c r="F496" s="112"/>
    </row>
    <row r="497" spans="1:6" x14ac:dyDescent="0.35">
      <c r="A497" s="107" t="s">
        <v>5</v>
      </c>
      <c r="B497" s="107" t="s">
        <v>58</v>
      </c>
      <c r="C497" s="107">
        <v>4</v>
      </c>
      <c r="D497" s="119">
        <v>-33327.421632809157</v>
      </c>
      <c r="E497" s="119">
        <v>-212197.0713875544</v>
      </c>
      <c r="F497" s="112"/>
    </row>
    <row r="498" spans="1:6" x14ac:dyDescent="0.35">
      <c r="A498" s="107" t="s">
        <v>5</v>
      </c>
      <c r="B498" s="107" t="s">
        <v>58</v>
      </c>
      <c r="C498" s="107">
        <v>5</v>
      </c>
      <c r="D498" s="119">
        <v>-29211.354934286479</v>
      </c>
      <c r="E498" s="119">
        <v>-192884.23046696451</v>
      </c>
      <c r="F498" s="112"/>
    </row>
    <row r="499" spans="1:6" x14ac:dyDescent="0.35">
      <c r="A499" s="107" t="s">
        <v>5</v>
      </c>
      <c r="B499" s="107" t="s">
        <v>58</v>
      </c>
      <c r="C499" s="107">
        <v>6</v>
      </c>
      <c r="D499" s="119">
        <v>-26522.184351798609</v>
      </c>
      <c r="E499" s="119">
        <v>-445031.2131503452</v>
      </c>
      <c r="F499" s="112"/>
    </row>
    <row r="500" spans="1:6" x14ac:dyDescent="0.35">
      <c r="A500" s="107" t="s">
        <v>5</v>
      </c>
      <c r="B500" s="107" t="s">
        <v>58</v>
      </c>
      <c r="C500" s="107">
        <v>7</v>
      </c>
      <c r="D500" s="119">
        <v>-19912.365002546641</v>
      </c>
      <c r="E500" s="119">
        <v>-110156.80299984269</v>
      </c>
      <c r="F500" s="112"/>
    </row>
    <row r="501" spans="1:6" x14ac:dyDescent="0.35">
      <c r="A501" s="107" t="s">
        <v>5</v>
      </c>
      <c r="B501" s="107" t="s">
        <v>58</v>
      </c>
      <c r="C501" s="107">
        <v>8</v>
      </c>
      <c r="D501" s="119">
        <v>-23719.162540164809</v>
      </c>
      <c r="E501" s="119">
        <v>-83473.417358529914</v>
      </c>
      <c r="F501" s="112"/>
    </row>
    <row r="502" spans="1:6" x14ac:dyDescent="0.35">
      <c r="A502" s="107" t="s">
        <v>5</v>
      </c>
      <c r="B502" s="107" t="s">
        <v>58</v>
      </c>
      <c r="C502" s="107">
        <v>9</v>
      </c>
      <c r="D502" s="119">
        <v>-27610.35168496293</v>
      </c>
      <c r="E502" s="119">
        <v>-73736.179206944522</v>
      </c>
      <c r="F502" s="112"/>
    </row>
    <row r="503" spans="1:6" x14ac:dyDescent="0.35">
      <c r="A503" s="107" t="s">
        <v>5</v>
      </c>
      <c r="B503" s="107" t="s">
        <v>58</v>
      </c>
      <c r="C503" s="107">
        <v>10</v>
      </c>
      <c r="D503" s="119">
        <v>-22596.530283558179</v>
      </c>
      <c r="E503" s="119">
        <v>-90400.145605041893</v>
      </c>
      <c r="F503" s="112"/>
    </row>
    <row r="504" spans="1:6" x14ac:dyDescent="0.35">
      <c r="A504" s="107" t="s">
        <v>5</v>
      </c>
      <c r="B504" s="107" t="s">
        <v>58</v>
      </c>
      <c r="C504" s="107">
        <v>11</v>
      </c>
      <c r="D504" s="119">
        <v>-19874.722492483379</v>
      </c>
      <c r="E504" s="119">
        <v>-128710.8856542767</v>
      </c>
      <c r="F504" s="112"/>
    </row>
    <row r="505" spans="1:6" x14ac:dyDescent="0.35">
      <c r="A505" s="107" t="s">
        <v>5</v>
      </c>
      <c r="B505" s="107" t="s">
        <v>58</v>
      </c>
      <c r="C505" s="107">
        <v>12</v>
      </c>
      <c r="D505" s="119">
        <v>-27897.860048482791</v>
      </c>
      <c r="E505" s="119">
        <v>-139952.37734764561</v>
      </c>
      <c r="F505" s="112"/>
    </row>
    <row r="506" spans="1:6" x14ac:dyDescent="0.35">
      <c r="A506" s="107" t="s">
        <v>5</v>
      </c>
      <c r="B506" s="107" t="s">
        <v>62</v>
      </c>
      <c r="C506" s="107">
        <v>1</v>
      </c>
      <c r="D506" s="119">
        <v>-40943.219708573495</v>
      </c>
      <c r="E506" s="119">
        <v>-3157672.6066290112</v>
      </c>
      <c r="F506" s="112"/>
    </row>
    <row r="507" spans="1:6" x14ac:dyDescent="0.35">
      <c r="A507" s="107" t="s">
        <v>5</v>
      </c>
      <c r="B507" s="107" t="s">
        <v>62</v>
      </c>
      <c r="C507" s="107">
        <v>2</v>
      </c>
      <c r="D507" s="119">
        <v>-38036.083970355248</v>
      </c>
      <c r="E507" s="119">
        <v>-2799179.6830497645</v>
      </c>
      <c r="F507" s="112"/>
    </row>
    <row r="508" spans="1:6" x14ac:dyDescent="0.35">
      <c r="A508" s="107" t="s">
        <v>5</v>
      </c>
      <c r="B508" s="107" t="s">
        <v>62</v>
      </c>
      <c r="C508" s="107">
        <v>3</v>
      </c>
      <c r="D508" s="119">
        <v>-46911.817119433028</v>
      </c>
      <c r="E508" s="119">
        <v>-3665173.9874973977</v>
      </c>
      <c r="F508" s="112"/>
    </row>
    <row r="509" spans="1:6" x14ac:dyDescent="0.35">
      <c r="A509" s="107" t="s">
        <v>5</v>
      </c>
      <c r="B509" s="107" t="s">
        <v>62</v>
      </c>
      <c r="C509" s="107">
        <v>4</v>
      </c>
      <c r="D509" s="119">
        <v>-42047.882038721815</v>
      </c>
      <c r="E509" s="119">
        <v>-3103685.2800719659</v>
      </c>
      <c r="F509" s="112"/>
    </row>
    <row r="510" spans="1:6" x14ac:dyDescent="0.35">
      <c r="A510" s="107" t="s">
        <v>5</v>
      </c>
      <c r="B510" s="107" t="s">
        <v>62</v>
      </c>
      <c r="C510" s="107">
        <v>5</v>
      </c>
      <c r="D510" s="119">
        <v>-42998.901340034216</v>
      </c>
      <c r="E510" s="119">
        <v>-3212534.1399095892</v>
      </c>
      <c r="F510" s="112"/>
    </row>
    <row r="511" spans="1:6" x14ac:dyDescent="0.35">
      <c r="A511" s="107" t="s">
        <v>5</v>
      </c>
      <c r="B511" s="107" t="s">
        <v>62</v>
      </c>
      <c r="C511" s="107">
        <v>6</v>
      </c>
      <c r="D511" s="119">
        <v>-43187.056326130354</v>
      </c>
      <c r="E511" s="119">
        <v>-2805804.5877477578</v>
      </c>
      <c r="F511" s="112"/>
    </row>
    <row r="512" spans="1:6" x14ac:dyDescent="0.35">
      <c r="A512" s="107" t="s">
        <v>5</v>
      </c>
      <c r="B512" s="107" t="s">
        <v>62</v>
      </c>
      <c r="C512" s="107">
        <v>7</v>
      </c>
      <c r="D512" s="119">
        <v>-44283.663949804723</v>
      </c>
      <c r="E512" s="119">
        <v>-2694272.0520148636</v>
      </c>
      <c r="F512" s="112"/>
    </row>
    <row r="513" spans="1:6" x14ac:dyDescent="0.35">
      <c r="A513" s="107" t="s">
        <v>5</v>
      </c>
      <c r="B513" s="107" t="s">
        <v>62</v>
      </c>
      <c r="C513" s="107">
        <v>8</v>
      </c>
      <c r="D513" s="119">
        <v>-42749.417895330727</v>
      </c>
      <c r="E513" s="119">
        <v>-2707519.7465108843</v>
      </c>
      <c r="F513" s="112"/>
    </row>
    <row r="514" spans="1:6" x14ac:dyDescent="0.35">
      <c r="A514" s="107" t="s">
        <v>5</v>
      </c>
      <c r="B514" s="107" t="s">
        <v>62</v>
      </c>
      <c r="C514" s="107">
        <v>9</v>
      </c>
      <c r="D514" s="119">
        <v>-38167.398178919539</v>
      </c>
      <c r="E514" s="119">
        <v>-2109813.5746978964</v>
      </c>
      <c r="F514" s="112"/>
    </row>
    <row r="515" spans="1:6" x14ac:dyDescent="0.35">
      <c r="A515" s="107" t="s">
        <v>5</v>
      </c>
      <c r="B515" s="107" t="s">
        <v>62</v>
      </c>
      <c r="C515" s="107">
        <v>10</v>
      </c>
      <c r="D515" s="119">
        <v>-39193.007423743162</v>
      </c>
      <c r="E515" s="119">
        <v>-847740.86270097259</v>
      </c>
      <c r="F515" s="112"/>
    </row>
    <row r="516" spans="1:6" x14ac:dyDescent="0.35">
      <c r="A516" s="107" t="s">
        <v>5</v>
      </c>
      <c r="B516" s="107" t="s">
        <v>62</v>
      </c>
      <c r="C516" s="107">
        <v>11</v>
      </c>
      <c r="D516" s="119">
        <v>-39193.648028545322</v>
      </c>
      <c r="E516" s="119">
        <v>-590401.10259464197</v>
      </c>
      <c r="F516" s="112"/>
    </row>
    <row r="517" spans="1:6" x14ac:dyDescent="0.35">
      <c r="A517" s="107" t="s">
        <v>5</v>
      </c>
      <c r="B517" s="107" t="s">
        <v>62</v>
      </c>
      <c r="C517" s="107">
        <v>12</v>
      </c>
      <c r="D517" s="119">
        <v>-42287.904020408212</v>
      </c>
      <c r="E517" s="119">
        <v>-633097.81189716898</v>
      </c>
      <c r="F517" s="112"/>
    </row>
    <row r="518" spans="1:6" x14ac:dyDescent="0.35">
      <c r="A518" s="107" t="s">
        <v>5</v>
      </c>
      <c r="B518" s="107" t="s">
        <v>68</v>
      </c>
      <c r="C518" s="107">
        <v>1</v>
      </c>
      <c r="D518" s="119">
        <v>38559.963054001273</v>
      </c>
      <c r="E518" s="119">
        <v>512423.64645151934</v>
      </c>
      <c r="F518" s="112"/>
    </row>
    <row r="519" spans="1:6" x14ac:dyDescent="0.35">
      <c r="A519" s="107" t="s">
        <v>5</v>
      </c>
      <c r="B519" s="107" t="s">
        <v>68</v>
      </c>
      <c r="C519" s="107">
        <v>2</v>
      </c>
      <c r="D519" s="119">
        <v>38291.190708313676</v>
      </c>
      <c r="E519" s="119">
        <v>444743.10600354738</v>
      </c>
      <c r="F519" s="112"/>
    </row>
    <row r="520" spans="1:6" x14ac:dyDescent="0.35">
      <c r="A520" s="107" t="s">
        <v>5</v>
      </c>
      <c r="B520" s="107" t="s">
        <v>68</v>
      </c>
      <c r="C520" s="107">
        <v>3</v>
      </c>
      <c r="D520" s="119">
        <v>29182.442558047464</v>
      </c>
      <c r="E520" s="119">
        <v>418912.56058246363</v>
      </c>
      <c r="F520" s="112"/>
    </row>
    <row r="521" spans="1:6" x14ac:dyDescent="0.35">
      <c r="A521" s="107" t="s">
        <v>5</v>
      </c>
      <c r="B521" s="107" t="s">
        <v>68</v>
      </c>
      <c r="C521" s="107">
        <v>4</v>
      </c>
      <c r="D521" s="119">
        <v>24329.330428611287</v>
      </c>
      <c r="E521" s="119">
        <v>426066.37388032506</v>
      </c>
      <c r="F521" s="112"/>
    </row>
    <row r="522" spans="1:6" x14ac:dyDescent="0.35">
      <c r="A522" s="107" t="s">
        <v>5</v>
      </c>
      <c r="B522" s="107" t="s">
        <v>68</v>
      </c>
      <c r="C522" s="107">
        <v>5</v>
      </c>
      <c r="D522" s="119">
        <v>26320.833647967345</v>
      </c>
      <c r="E522" s="119">
        <v>354517.56394185673</v>
      </c>
      <c r="F522" s="112"/>
    </row>
    <row r="523" spans="1:6" x14ac:dyDescent="0.35">
      <c r="A523" s="107" t="s">
        <v>5</v>
      </c>
      <c r="B523" s="107" t="s">
        <v>68</v>
      </c>
      <c r="C523" s="107">
        <v>6</v>
      </c>
      <c r="D523" s="119">
        <v>32903.172455373227</v>
      </c>
      <c r="E523" s="119">
        <v>644255.92732530157</v>
      </c>
      <c r="F523" s="112"/>
    </row>
    <row r="524" spans="1:6" x14ac:dyDescent="0.35">
      <c r="A524" s="107" t="s">
        <v>5</v>
      </c>
      <c r="B524" s="107" t="s">
        <v>68</v>
      </c>
      <c r="C524" s="107">
        <v>7</v>
      </c>
      <c r="D524" s="119">
        <v>28864.836153463319</v>
      </c>
      <c r="E524" s="119">
        <v>333382.84151807404</v>
      </c>
      <c r="F524" s="112"/>
    </row>
    <row r="525" spans="1:6" x14ac:dyDescent="0.35">
      <c r="A525" s="107" t="s">
        <v>5</v>
      </c>
      <c r="B525" s="107" t="s">
        <v>68</v>
      </c>
      <c r="C525" s="107">
        <v>8</v>
      </c>
      <c r="D525" s="119">
        <v>29639.554257581553</v>
      </c>
      <c r="E525" s="119">
        <v>308270.85785910668</v>
      </c>
      <c r="F525" s="112"/>
    </row>
    <row r="526" spans="1:6" x14ac:dyDescent="0.35">
      <c r="A526" s="107" t="s">
        <v>5</v>
      </c>
      <c r="B526" s="107" t="s">
        <v>68</v>
      </c>
      <c r="C526" s="107">
        <v>9</v>
      </c>
      <c r="D526" s="119">
        <v>22591.077322704754</v>
      </c>
      <c r="E526" s="119">
        <v>292312.8013894076</v>
      </c>
      <c r="F526" s="112"/>
    </row>
    <row r="527" spans="1:6" x14ac:dyDescent="0.35">
      <c r="A527" s="107" t="s">
        <v>5</v>
      </c>
      <c r="B527" s="107" t="s">
        <v>68</v>
      </c>
      <c r="C527" s="107">
        <v>10</v>
      </c>
      <c r="D527" s="119">
        <v>32115.355085536074</v>
      </c>
      <c r="E527" s="119">
        <v>207113.53371776867</v>
      </c>
      <c r="F527" s="112"/>
    </row>
    <row r="528" spans="1:6" x14ac:dyDescent="0.35">
      <c r="A528" s="107" t="s">
        <v>5</v>
      </c>
      <c r="B528" s="107" t="s">
        <v>68</v>
      </c>
      <c r="C528" s="107">
        <v>11</v>
      </c>
      <c r="D528" s="119">
        <v>31752.630382783915</v>
      </c>
      <c r="E528" s="119">
        <v>214524.90915852433</v>
      </c>
      <c r="F528" s="112"/>
    </row>
    <row r="529" spans="1:6" x14ac:dyDescent="0.35">
      <c r="A529" s="107" t="s">
        <v>5</v>
      </c>
      <c r="B529" s="107" t="s">
        <v>68</v>
      </c>
      <c r="C529" s="107">
        <v>12</v>
      </c>
      <c r="D529" s="119">
        <v>30861.612522145901</v>
      </c>
      <c r="E529" s="119">
        <v>216899.86065823471</v>
      </c>
      <c r="F529" s="112"/>
    </row>
    <row r="530" spans="1:6" x14ac:dyDescent="0.35">
      <c r="A530" s="107" t="s">
        <v>5</v>
      </c>
      <c r="B530" s="107" t="s">
        <v>70</v>
      </c>
      <c r="C530" s="107">
        <v>1</v>
      </c>
      <c r="D530" s="119">
        <v>-24453.232108957942</v>
      </c>
      <c r="E530" s="119">
        <v>-59163.867486209791</v>
      </c>
      <c r="F530" s="112"/>
    </row>
    <row r="531" spans="1:6" x14ac:dyDescent="0.35">
      <c r="A531" s="107" t="s">
        <v>5</v>
      </c>
      <c r="B531" s="107" t="s">
        <v>70</v>
      </c>
      <c r="C531" s="107">
        <v>2</v>
      </c>
      <c r="D531" s="119">
        <v>-24930.126538406799</v>
      </c>
      <c r="E531" s="119">
        <v>-66995.627635437821</v>
      </c>
      <c r="F531" s="112"/>
    </row>
    <row r="532" spans="1:6" x14ac:dyDescent="0.35">
      <c r="A532" s="107" t="s">
        <v>5</v>
      </c>
      <c r="B532" s="107" t="s">
        <v>70</v>
      </c>
      <c r="C532" s="107">
        <v>3</v>
      </c>
      <c r="D532" s="119">
        <v>-33123.408001362412</v>
      </c>
      <c r="E532" s="119">
        <v>-93046.030950715271</v>
      </c>
      <c r="F532" s="112"/>
    </row>
    <row r="533" spans="1:6" x14ac:dyDescent="0.35">
      <c r="A533" s="107" t="s">
        <v>5</v>
      </c>
      <c r="B533" s="107" t="s">
        <v>70</v>
      </c>
      <c r="C533" s="107">
        <v>4</v>
      </c>
      <c r="D533" s="119">
        <v>-34366.327477205152</v>
      </c>
      <c r="E533" s="119">
        <v>-86083.642929715483</v>
      </c>
      <c r="F533" s="112"/>
    </row>
    <row r="534" spans="1:6" x14ac:dyDescent="0.35">
      <c r="A534" s="107" t="s">
        <v>5</v>
      </c>
      <c r="B534" s="107" t="s">
        <v>70</v>
      </c>
      <c r="C534" s="107">
        <v>5</v>
      </c>
      <c r="D534" s="119">
        <v>-37996.661669710942</v>
      </c>
      <c r="E534" s="119">
        <v>-102660.3932392648</v>
      </c>
      <c r="F534" s="112"/>
    </row>
    <row r="535" spans="1:6" x14ac:dyDescent="0.35">
      <c r="A535" s="107" t="s">
        <v>5</v>
      </c>
      <c r="B535" s="107" t="s">
        <v>70</v>
      </c>
      <c r="C535" s="107">
        <v>6</v>
      </c>
      <c r="D535" s="119">
        <v>-54705.340754412238</v>
      </c>
      <c r="E535" s="119">
        <v>-133886.35440984371</v>
      </c>
      <c r="F535" s="112"/>
    </row>
    <row r="536" spans="1:6" x14ac:dyDescent="0.35">
      <c r="A536" s="107" t="s">
        <v>5</v>
      </c>
      <c r="B536" s="107" t="s">
        <v>70</v>
      </c>
      <c r="C536" s="107">
        <v>7</v>
      </c>
      <c r="D536" s="119">
        <v>-52636.467489703376</v>
      </c>
      <c r="E536" s="119">
        <v>-117137.1294962003</v>
      </c>
      <c r="F536" s="112"/>
    </row>
    <row r="537" spans="1:6" x14ac:dyDescent="0.35">
      <c r="A537" s="107" t="s">
        <v>5</v>
      </c>
      <c r="B537" s="107" t="s">
        <v>70</v>
      </c>
      <c r="C537" s="107">
        <v>8</v>
      </c>
      <c r="D537" s="119">
        <v>-42935.192067831536</v>
      </c>
      <c r="E537" s="119">
        <v>-103259.2576301271</v>
      </c>
      <c r="F537" s="112"/>
    </row>
    <row r="538" spans="1:6" x14ac:dyDescent="0.35">
      <c r="A538" s="107" t="s">
        <v>5</v>
      </c>
      <c r="B538" s="107" t="s">
        <v>70</v>
      </c>
      <c r="C538" s="107">
        <v>9</v>
      </c>
      <c r="D538" s="119">
        <v>-30975.671956743619</v>
      </c>
      <c r="E538" s="119">
        <v>-69941.260681844549</v>
      </c>
      <c r="F538" s="112"/>
    </row>
    <row r="539" spans="1:6" x14ac:dyDescent="0.35">
      <c r="A539" s="107" t="s">
        <v>5</v>
      </c>
      <c r="B539" s="107" t="s">
        <v>70</v>
      </c>
      <c r="C539" s="107">
        <v>10</v>
      </c>
      <c r="D539" s="119">
        <v>-46844.362436709263</v>
      </c>
      <c r="E539" s="119">
        <v>-84802.675369375094</v>
      </c>
      <c r="F539" s="112"/>
    </row>
    <row r="540" spans="1:6" x14ac:dyDescent="0.35">
      <c r="A540" s="107" t="s">
        <v>5</v>
      </c>
      <c r="B540" s="107" t="s">
        <v>70</v>
      </c>
      <c r="C540" s="107">
        <v>11</v>
      </c>
      <c r="D540" s="119">
        <v>-35019.01109145458</v>
      </c>
      <c r="E540" s="119">
        <v>-60266.571738811021</v>
      </c>
      <c r="F540" s="112"/>
    </row>
    <row r="541" spans="1:6" x14ac:dyDescent="0.35">
      <c r="A541" s="107" t="s">
        <v>5</v>
      </c>
      <c r="B541" s="107" t="s">
        <v>70</v>
      </c>
      <c r="C541" s="107">
        <v>12</v>
      </c>
      <c r="D541" s="119">
        <v>-31557.889203608669</v>
      </c>
      <c r="E541" s="119">
        <v>-56493.8941798667</v>
      </c>
      <c r="F541" s="112"/>
    </row>
    <row r="542" spans="1:6" x14ac:dyDescent="0.35">
      <c r="A542" s="107" t="s">
        <v>5</v>
      </c>
      <c r="B542" s="107" t="s">
        <v>72</v>
      </c>
      <c r="C542" s="107">
        <v>1</v>
      </c>
      <c r="D542" s="119">
        <v>3086.9795543235768</v>
      </c>
      <c r="E542" s="119">
        <v>397619.50130966882</v>
      </c>
      <c r="F542" s="112"/>
    </row>
    <row r="543" spans="1:6" x14ac:dyDescent="0.35">
      <c r="A543" s="107" t="s">
        <v>5</v>
      </c>
      <c r="B543" s="107" t="s">
        <v>72</v>
      </c>
      <c r="C543" s="107">
        <v>2</v>
      </c>
      <c r="D543" s="119">
        <v>3103.1092451421919</v>
      </c>
      <c r="E543" s="119">
        <v>348787.38944768836</v>
      </c>
      <c r="F543" s="112"/>
    </row>
    <row r="544" spans="1:6" x14ac:dyDescent="0.35">
      <c r="A544" s="107" t="s">
        <v>5</v>
      </c>
      <c r="B544" s="107" t="s">
        <v>72</v>
      </c>
      <c r="C544" s="107">
        <v>3</v>
      </c>
      <c r="D544" s="119">
        <v>2890.9602671340272</v>
      </c>
      <c r="E544" s="119">
        <v>329547.92223232915</v>
      </c>
      <c r="F544" s="112"/>
    </row>
    <row r="545" spans="1:6" x14ac:dyDescent="0.35">
      <c r="A545" s="107" t="s">
        <v>5</v>
      </c>
      <c r="B545" s="107" t="s">
        <v>72</v>
      </c>
      <c r="C545" s="107">
        <v>4</v>
      </c>
      <c r="D545" s="119">
        <v>2616.0599541823321</v>
      </c>
      <c r="E545" s="119">
        <v>191723.46392159828</v>
      </c>
      <c r="F545" s="112"/>
    </row>
    <row r="546" spans="1:6" x14ac:dyDescent="0.35">
      <c r="A546" s="107" t="s">
        <v>5</v>
      </c>
      <c r="B546" s="107" t="s">
        <v>72</v>
      </c>
      <c r="C546" s="107">
        <v>5</v>
      </c>
      <c r="D546" s="119">
        <v>3187.5255167690921</v>
      </c>
      <c r="E546" s="119">
        <v>280375.60285303066</v>
      </c>
      <c r="F546" s="112"/>
    </row>
    <row r="547" spans="1:6" x14ac:dyDescent="0.35">
      <c r="A547" s="107" t="s">
        <v>5</v>
      </c>
      <c r="B547" s="107" t="s">
        <v>72</v>
      </c>
      <c r="C547" s="107">
        <v>6</v>
      </c>
      <c r="D547" s="119">
        <v>3040.8262463941865</v>
      </c>
      <c r="E547" s="119">
        <v>203797.80551833985</v>
      </c>
      <c r="F547" s="112"/>
    </row>
    <row r="548" spans="1:6" x14ac:dyDescent="0.35">
      <c r="A548" s="107" t="s">
        <v>5</v>
      </c>
      <c r="B548" s="107" t="s">
        <v>72</v>
      </c>
      <c r="C548" s="107">
        <v>7</v>
      </c>
      <c r="D548" s="119">
        <v>3022.1662256809541</v>
      </c>
      <c r="E548" s="119">
        <v>210344.03250397556</v>
      </c>
      <c r="F548" s="112"/>
    </row>
    <row r="549" spans="1:6" x14ac:dyDescent="0.35">
      <c r="A549" s="107" t="s">
        <v>5</v>
      </c>
      <c r="B549" s="107" t="s">
        <v>72</v>
      </c>
      <c r="C549" s="107">
        <v>8</v>
      </c>
      <c r="D549" s="119">
        <v>2896.6440059927991</v>
      </c>
      <c r="E549" s="119">
        <v>287285.09044959419</v>
      </c>
      <c r="F549" s="112"/>
    </row>
    <row r="550" spans="1:6" x14ac:dyDescent="0.35">
      <c r="A550" s="107" t="s">
        <v>5</v>
      </c>
      <c r="B550" s="107" t="s">
        <v>72</v>
      </c>
      <c r="C550" s="107">
        <v>9</v>
      </c>
      <c r="D550" s="119">
        <v>3051.7878356704787</v>
      </c>
      <c r="E550" s="119">
        <v>360901.07904906408</v>
      </c>
      <c r="F550" s="112"/>
    </row>
    <row r="551" spans="1:6" x14ac:dyDescent="0.35">
      <c r="A551" s="107" t="s">
        <v>5</v>
      </c>
      <c r="B551" s="107" t="s">
        <v>72</v>
      </c>
      <c r="C551" s="107">
        <v>10</v>
      </c>
      <c r="D551" s="119">
        <v>3493.7319141468943</v>
      </c>
      <c r="E551" s="119">
        <v>258792.58126901009</v>
      </c>
      <c r="F551" s="112"/>
    </row>
    <row r="552" spans="1:6" x14ac:dyDescent="0.35">
      <c r="A552" s="107" t="s">
        <v>5</v>
      </c>
      <c r="B552" s="107" t="s">
        <v>72</v>
      </c>
      <c r="C552" s="107">
        <v>11</v>
      </c>
      <c r="D552" s="119">
        <v>4717.8045813551362</v>
      </c>
      <c r="E552" s="119">
        <v>326855.88051989279</v>
      </c>
      <c r="F552" s="112"/>
    </row>
    <row r="553" spans="1:6" x14ac:dyDescent="0.35">
      <c r="A553" s="107" t="s">
        <v>5</v>
      </c>
      <c r="B553" s="107" t="s">
        <v>72</v>
      </c>
      <c r="C553" s="107">
        <v>12</v>
      </c>
      <c r="D553" s="119">
        <v>6253.2287351479717</v>
      </c>
      <c r="E553" s="119">
        <v>367598.71671010135</v>
      </c>
      <c r="F553" s="112"/>
    </row>
    <row r="554" spans="1:6" x14ac:dyDescent="0.35">
      <c r="A554" s="107" t="s">
        <v>5</v>
      </c>
      <c r="B554" s="107" t="s">
        <v>102</v>
      </c>
      <c r="C554" s="107">
        <v>1</v>
      </c>
      <c r="D554" s="119">
        <v>25375.261243042369</v>
      </c>
      <c r="E554" s="119">
        <v>-546838.81044925353</v>
      </c>
      <c r="F554" s="112"/>
    </row>
    <row r="555" spans="1:6" x14ac:dyDescent="0.35">
      <c r="A555" s="107" t="s">
        <v>5</v>
      </c>
      <c r="B555" s="107" t="s">
        <v>102</v>
      </c>
      <c r="C555" s="107">
        <v>2</v>
      </c>
      <c r="D555" s="119">
        <v>21496.284424006037</v>
      </c>
      <c r="E555" s="119">
        <v>-459544.09701002412</v>
      </c>
      <c r="F555" s="112"/>
    </row>
    <row r="556" spans="1:6" x14ac:dyDescent="0.35">
      <c r="A556" s="107" t="s">
        <v>5</v>
      </c>
      <c r="B556" s="107" t="s">
        <v>102</v>
      </c>
      <c r="C556" s="107">
        <v>3</v>
      </c>
      <c r="D556" s="119">
        <v>26122.116452730559</v>
      </c>
      <c r="E556" s="119">
        <v>-607220.7490910202</v>
      </c>
      <c r="F556" s="112"/>
    </row>
    <row r="557" spans="1:6" x14ac:dyDescent="0.35">
      <c r="A557" s="107" t="s">
        <v>5</v>
      </c>
      <c r="B557" s="107" t="s">
        <v>102</v>
      </c>
      <c r="C557" s="107">
        <v>4</v>
      </c>
      <c r="D557" s="119">
        <v>24000.785342478775</v>
      </c>
      <c r="E557" s="119">
        <v>-462353.4849890098</v>
      </c>
      <c r="F557" s="112"/>
    </row>
    <row r="558" spans="1:6" x14ac:dyDescent="0.35">
      <c r="A558" s="107" t="s">
        <v>5</v>
      </c>
      <c r="B558" s="107" t="s">
        <v>102</v>
      </c>
      <c r="C558" s="107">
        <v>5</v>
      </c>
      <c r="D558" s="119">
        <v>21050.548180247337</v>
      </c>
      <c r="E558" s="119">
        <v>-415463.01491767366</v>
      </c>
      <c r="F558" s="112"/>
    </row>
    <row r="559" spans="1:6" x14ac:dyDescent="0.35">
      <c r="A559" s="107" t="s">
        <v>5</v>
      </c>
      <c r="B559" s="107" t="s">
        <v>102</v>
      </c>
      <c r="C559" s="107">
        <v>6</v>
      </c>
      <c r="D559" s="119">
        <v>19410.624180421688</v>
      </c>
      <c r="E559" s="119">
        <v>-31277.897343319026</v>
      </c>
      <c r="F559" s="112"/>
    </row>
    <row r="560" spans="1:6" x14ac:dyDescent="0.35">
      <c r="A560" s="107" t="s">
        <v>5</v>
      </c>
      <c r="B560" s="107" t="s">
        <v>102</v>
      </c>
      <c r="C560" s="107">
        <v>7</v>
      </c>
      <c r="D560" s="119">
        <v>12101.307109394913</v>
      </c>
      <c r="E560" s="119">
        <v>-376087.51229566796</v>
      </c>
      <c r="F560" s="112"/>
    </row>
    <row r="561" spans="1:6" x14ac:dyDescent="0.35">
      <c r="A561" s="107" t="s">
        <v>5</v>
      </c>
      <c r="B561" s="107" t="s">
        <v>102</v>
      </c>
      <c r="C561" s="107">
        <v>8</v>
      </c>
      <c r="D561" s="119">
        <v>14509.109203463555</v>
      </c>
      <c r="E561" s="119">
        <v>-498745.91011638654</v>
      </c>
      <c r="F561" s="112"/>
    </row>
    <row r="562" spans="1:6" x14ac:dyDescent="0.35">
      <c r="A562" s="107" t="s">
        <v>5</v>
      </c>
      <c r="B562" s="107" t="s">
        <v>102</v>
      </c>
      <c r="C562" s="107">
        <v>9</v>
      </c>
      <c r="D562" s="119">
        <v>17001.302904712036</v>
      </c>
      <c r="E562" s="119">
        <v>-506590.64530435239</v>
      </c>
      <c r="F562" s="112"/>
    </row>
    <row r="563" spans="1:6" x14ac:dyDescent="0.35">
      <c r="A563" s="107" t="s">
        <v>5</v>
      </c>
      <c r="B563" s="107" t="s">
        <v>102</v>
      </c>
      <c r="C563" s="107">
        <v>10</v>
      </c>
      <c r="D563" s="119">
        <v>11287.983781532581</v>
      </c>
      <c r="E563" s="119">
        <v>-67116.394038358048</v>
      </c>
      <c r="F563" s="112"/>
    </row>
    <row r="564" spans="1:6" x14ac:dyDescent="0.35">
      <c r="A564" s="107" t="s">
        <v>5</v>
      </c>
      <c r="B564" s="107" t="s">
        <v>102</v>
      </c>
      <c r="C564" s="107">
        <v>11</v>
      </c>
      <c r="D564" s="119">
        <v>8333.0100831995496</v>
      </c>
      <c r="E564" s="119">
        <v>57358.300908168516</v>
      </c>
      <c r="F564" s="112"/>
    </row>
    <row r="565" spans="1:6" x14ac:dyDescent="0.35">
      <c r="A565" s="107" t="s">
        <v>5</v>
      </c>
      <c r="B565" s="107" t="s">
        <v>102</v>
      </c>
      <c r="C565" s="107">
        <v>12</v>
      </c>
      <c r="D565" s="119">
        <v>16705.896500086317</v>
      </c>
      <c r="E565" s="119">
        <v>58697.632699290989</v>
      </c>
      <c r="F565" s="112"/>
    </row>
    <row r="566" spans="1:6" x14ac:dyDescent="0.35">
      <c r="A566" s="107" t="s">
        <v>5</v>
      </c>
      <c r="B566" s="107" t="s">
        <v>103</v>
      </c>
      <c r="C566" s="107">
        <v>1</v>
      </c>
      <c r="D566" s="119">
        <v>-14851.81170618826</v>
      </c>
      <c r="E566" s="119">
        <v>-1277428.4068320349</v>
      </c>
      <c r="F566" s="112"/>
    </row>
    <row r="567" spans="1:6" x14ac:dyDescent="0.35">
      <c r="A567" s="107" t="s">
        <v>5</v>
      </c>
      <c r="B567" s="107" t="s">
        <v>103</v>
      </c>
      <c r="C567" s="107">
        <v>2</v>
      </c>
      <c r="D567" s="119">
        <v>-13414.711660761899</v>
      </c>
      <c r="E567" s="119">
        <v>-1063892.6833195181</v>
      </c>
      <c r="F567" s="112"/>
    </row>
    <row r="568" spans="1:6" x14ac:dyDescent="0.35">
      <c r="A568" s="107" t="s">
        <v>5</v>
      </c>
      <c r="B568" s="107" t="s">
        <v>103</v>
      </c>
      <c r="C568" s="107">
        <v>3</v>
      </c>
      <c r="D568" s="119">
        <v>-15087.05303128627</v>
      </c>
      <c r="E568" s="119">
        <v>-1236092.553933494</v>
      </c>
      <c r="F568" s="112"/>
    </row>
    <row r="569" spans="1:6" x14ac:dyDescent="0.35">
      <c r="A569" s="107" t="s">
        <v>5</v>
      </c>
      <c r="B569" s="107" t="s">
        <v>103</v>
      </c>
      <c r="C569" s="107">
        <v>4</v>
      </c>
      <c r="D569" s="119">
        <v>-13420.224405591791</v>
      </c>
      <c r="E569" s="119">
        <v>-1011661.2125579159</v>
      </c>
      <c r="F569" s="112"/>
    </row>
    <row r="570" spans="1:6" x14ac:dyDescent="0.35">
      <c r="A570" s="107" t="s">
        <v>5</v>
      </c>
      <c r="B570" s="107" t="s">
        <v>103</v>
      </c>
      <c r="C570" s="107">
        <v>5</v>
      </c>
      <c r="D570" s="119">
        <v>-12935.450893813329</v>
      </c>
      <c r="E570" s="119">
        <v>-909416.25987070845</v>
      </c>
      <c r="F570" s="112"/>
    </row>
    <row r="571" spans="1:6" x14ac:dyDescent="0.35">
      <c r="A571" s="107" t="s">
        <v>5</v>
      </c>
      <c r="B571" s="107" t="s">
        <v>103</v>
      </c>
      <c r="C571" s="107">
        <v>6</v>
      </c>
      <c r="D571" s="119">
        <v>-14778.3002944779</v>
      </c>
      <c r="E571" s="119">
        <v>-932307.65743807913</v>
      </c>
      <c r="F571" s="112"/>
    </row>
    <row r="572" spans="1:6" x14ac:dyDescent="0.35">
      <c r="A572" s="107" t="s">
        <v>5</v>
      </c>
      <c r="B572" s="107" t="s">
        <v>103</v>
      </c>
      <c r="C572" s="107">
        <v>7</v>
      </c>
      <c r="D572" s="119">
        <v>-14876.570367611081</v>
      </c>
      <c r="E572" s="119">
        <v>-932669.39759851608</v>
      </c>
      <c r="F572" s="112"/>
    </row>
    <row r="573" spans="1:6" x14ac:dyDescent="0.35">
      <c r="A573" s="107" t="s">
        <v>5</v>
      </c>
      <c r="B573" s="107" t="s">
        <v>103</v>
      </c>
      <c r="C573" s="107">
        <v>8</v>
      </c>
      <c r="D573" s="119">
        <v>-18770.16719077585</v>
      </c>
      <c r="E573" s="119">
        <v>-997470.88156509167</v>
      </c>
      <c r="F573" s="112"/>
    </row>
    <row r="574" spans="1:6" x14ac:dyDescent="0.35">
      <c r="A574" s="107" t="s">
        <v>5</v>
      </c>
      <c r="B574" s="107" t="s">
        <v>103</v>
      </c>
      <c r="C574" s="107">
        <v>9</v>
      </c>
      <c r="D574" s="119">
        <v>-17723.002842307949</v>
      </c>
      <c r="E574" s="119">
        <v>-821816.86369953211</v>
      </c>
      <c r="F574" s="112"/>
    </row>
    <row r="575" spans="1:6" x14ac:dyDescent="0.35">
      <c r="A575" s="107" t="s">
        <v>5</v>
      </c>
      <c r="B575" s="107" t="s">
        <v>103</v>
      </c>
      <c r="C575" s="107">
        <v>10</v>
      </c>
      <c r="D575" s="119">
        <v>-20374.547906509379</v>
      </c>
      <c r="E575" s="119">
        <v>-692453.1013832821</v>
      </c>
      <c r="F575" s="112"/>
    </row>
    <row r="576" spans="1:6" x14ac:dyDescent="0.35">
      <c r="A576" s="107" t="s">
        <v>5</v>
      </c>
      <c r="B576" s="107" t="s">
        <v>103</v>
      </c>
      <c r="C576" s="107">
        <v>11</v>
      </c>
      <c r="D576" s="119">
        <v>-20066.251264433791</v>
      </c>
      <c r="E576" s="119">
        <v>-576961.74493468669</v>
      </c>
      <c r="F576" s="112"/>
    </row>
    <row r="577" spans="1:6" x14ac:dyDescent="0.35">
      <c r="A577" s="107" t="s">
        <v>5</v>
      </c>
      <c r="B577" s="107" t="s">
        <v>103</v>
      </c>
      <c r="C577" s="107">
        <v>12</v>
      </c>
      <c r="D577" s="119">
        <v>-18187.309829295249</v>
      </c>
      <c r="E577" s="119">
        <v>-540644.49793213466</v>
      </c>
      <c r="F577" s="112"/>
    </row>
    <row r="578" spans="1:6" x14ac:dyDescent="0.35">
      <c r="A578" s="107" t="s">
        <v>5</v>
      </c>
      <c r="B578" s="107" t="s">
        <v>76</v>
      </c>
      <c r="C578" s="107">
        <v>1</v>
      </c>
      <c r="D578" s="119">
        <v>1575.1433722655349</v>
      </c>
      <c r="E578" s="119">
        <v>121466.22406995672</v>
      </c>
      <c r="F578" s="112"/>
    </row>
    <row r="579" spans="1:6" x14ac:dyDescent="0.35">
      <c r="A579" s="107" t="s">
        <v>5</v>
      </c>
      <c r="B579" s="107" t="s">
        <v>76</v>
      </c>
      <c r="C579" s="107">
        <v>2</v>
      </c>
      <c r="D579" s="119">
        <v>1650.165691145899</v>
      </c>
      <c r="E579" s="119">
        <v>118683.7332389286</v>
      </c>
      <c r="F579" s="112"/>
    </row>
    <row r="580" spans="1:6" x14ac:dyDescent="0.35">
      <c r="A580" s="107" t="s">
        <v>5</v>
      </c>
      <c r="B580" s="107" t="s">
        <v>76</v>
      </c>
      <c r="C580" s="107">
        <v>3</v>
      </c>
      <c r="D580" s="119">
        <v>2611.507574556917</v>
      </c>
      <c r="E580" s="119">
        <v>198862.53337250109</v>
      </c>
      <c r="F580" s="112"/>
    </row>
    <row r="581" spans="1:6" x14ac:dyDescent="0.35">
      <c r="A581" s="107" t="s">
        <v>5</v>
      </c>
      <c r="B581" s="107" t="s">
        <v>76</v>
      </c>
      <c r="C581" s="107">
        <v>4</v>
      </c>
      <c r="D581" s="119">
        <v>2154.3160240142774</v>
      </c>
      <c r="E581" s="119">
        <v>153394.49792770619</v>
      </c>
      <c r="F581" s="112"/>
    </row>
    <row r="582" spans="1:6" x14ac:dyDescent="0.35">
      <c r="A582" s="107" t="s">
        <v>5</v>
      </c>
      <c r="B582" s="107" t="s">
        <v>76</v>
      </c>
      <c r="C582" s="107">
        <v>5</v>
      </c>
      <c r="D582" s="119">
        <v>2504.6046444210451</v>
      </c>
      <c r="E582" s="119">
        <v>179034.0110653087</v>
      </c>
      <c r="F582" s="112"/>
    </row>
    <row r="583" spans="1:6" x14ac:dyDescent="0.35">
      <c r="A583" s="107" t="s">
        <v>5</v>
      </c>
      <c r="B583" s="107" t="s">
        <v>76</v>
      </c>
      <c r="C583" s="107">
        <v>6</v>
      </c>
      <c r="D583" s="119">
        <v>2202.6669559225597</v>
      </c>
      <c r="E583" s="119">
        <v>140022.61910730207</v>
      </c>
      <c r="F583" s="112"/>
    </row>
    <row r="584" spans="1:6" x14ac:dyDescent="0.35">
      <c r="A584" s="107" t="s">
        <v>5</v>
      </c>
      <c r="B584" s="107" t="s">
        <v>76</v>
      </c>
      <c r="C584" s="107">
        <v>7</v>
      </c>
      <c r="D584" s="119">
        <v>2162.6346296185629</v>
      </c>
      <c r="E584" s="119">
        <v>130887.46677830603</v>
      </c>
      <c r="F584" s="112"/>
    </row>
    <row r="585" spans="1:6" x14ac:dyDescent="0.35">
      <c r="A585" s="107" t="s">
        <v>5</v>
      </c>
      <c r="B585" s="107" t="s">
        <v>76</v>
      </c>
      <c r="C585" s="107">
        <v>8</v>
      </c>
      <c r="D585" s="119">
        <v>2319.223536399928</v>
      </c>
      <c r="E585" s="119">
        <v>146721.33781887108</v>
      </c>
      <c r="F585" s="112"/>
    </row>
    <row r="586" spans="1:6" x14ac:dyDescent="0.35">
      <c r="A586" s="107" t="s">
        <v>5</v>
      </c>
      <c r="B586" s="107" t="s">
        <v>76</v>
      </c>
      <c r="C586" s="107">
        <v>9</v>
      </c>
      <c r="D586" s="119">
        <v>2066.740716939993</v>
      </c>
      <c r="E586" s="119">
        <v>119426.64208700167</v>
      </c>
      <c r="F586" s="112"/>
    </row>
    <row r="587" spans="1:6" x14ac:dyDescent="0.35">
      <c r="A587" s="107" t="s">
        <v>5</v>
      </c>
      <c r="B587" s="107" t="s">
        <v>76</v>
      </c>
      <c r="C587" s="107">
        <v>10</v>
      </c>
      <c r="D587" s="119">
        <v>1786.0614812067031</v>
      </c>
      <c r="E587" s="119">
        <v>52711.428782021532</v>
      </c>
      <c r="F587" s="112"/>
    </row>
    <row r="588" spans="1:6" x14ac:dyDescent="0.35">
      <c r="A588" s="107" t="s">
        <v>5</v>
      </c>
      <c r="B588" s="107" t="s">
        <v>76</v>
      </c>
      <c r="C588" s="107">
        <v>11</v>
      </c>
      <c r="D588" s="119">
        <v>2006.9752644253708</v>
      </c>
      <c r="E588" s="119">
        <v>44836.163977609591</v>
      </c>
      <c r="F588" s="112"/>
    </row>
    <row r="589" spans="1:6" x14ac:dyDescent="0.35">
      <c r="A589" s="107" t="s">
        <v>5</v>
      </c>
      <c r="B589" s="107" t="s">
        <v>76</v>
      </c>
      <c r="C589" s="107">
        <v>12</v>
      </c>
      <c r="D589" s="119">
        <v>2624.152158832921</v>
      </c>
      <c r="E589" s="119">
        <v>56951.233235177548</v>
      </c>
      <c r="F589" s="112"/>
    </row>
    <row r="590" spans="1:6" x14ac:dyDescent="0.35">
      <c r="A590" s="107" t="s">
        <v>79</v>
      </c>
      <c r="B590" s="107" t="s">
        <v>7</v>
      </c>
      <c r="C590" s="107">
        <v>1</v>
      </c>
      <c r="D590" s="119">
        <v>255.16979093344247</v>
      </c>
      <c r="E590" s="119">
        <v>19967.382187803003</v>
      </c>
      <c r="F590" s="112"/>
    </row>
    <row r="591" spans="1:6" x14ac:dyDescent="0.35">
      <c r="A591" s="107" t="s">
        <v>79</v>
      </c>
      <c r="B591" s="107" t="s">
        <v>7</v>
      </c>
      <c r="C591" s="107">
        <v>2</v>
      </c>
      <c r="D591" s="119">
        <v>197.35304409627639</v>
      </c>
      <c r="E591" s="119">
        <v>14029.158035190341</v>
      </c>
      <c r="F591" s="112"/>
    </row>
    <row r="592" spans="1:6" x14ac:dyDescent="0.35">
      <c r="A592" s="107" t="s">
        <v>79</v>
      </c>
      <c r="B592" s="107" t="s">
        <v>7</v>
      </c>
      <c r="C592" s="107">
        <v>3</v>
      </c>
      <c r="D592" s="119">
        <v>212.90669670942236</v>
      </c>
      <c r="E592" s="119">
        <v>15931.413936534136</v>
      </c>
      <c r="F592" s="112"/>
    </row>
    <row r="593" spans="1:6" x14ac:dyDescent="0.35">
      <c r="A593" s="107" t="s">
        <v>79</v>
      </c>
      <c r="B593" s="107" t="s">
        <v>7</v>
      </c>
      <c r="C593" s="107">
        <v>4</v>
      </c>
      <c r="D593" s="119">
        <v>187.59314398006504</v>
      </c>
      <c r="E593" s="119">
        <v>13849.150093074908</v>
      </c>
      <c r="F593" s="112"/>
    </row>
    <row r="594" spans="1:6" x14ac:dyDescent="0.35">
      <c r="A594" s="107" t="s">
        <v>79</v>
      </c>
      <c r="B594" s="107" t="s">
        <v>7</v>
      </c>
      <c r="C594" s="107">
        <v>5</v>
      </c>
      <c r="D594" s="119">
        <v>255.56653618198914</v>
      </c>
      <c r="E594" s="119">
        <v>17529.224858164409</v>
      </c>
      <c r="F594" s="112"/>
    </row>
    <row r="595" spans="1:6" x14ac:dyDescent="0.35">
      <c r="A595" s="107" t="s">
        <v>79</v>
      </c>
      <c r="B595" s="107" t="s">
        <v>7</v>
      </c>
      <c r="C595" s="107">
        <v>6</v>
      </c>
      <c r="D595" s="119">
        <v>249.82706131583703</v>
      </c>
      <c r="E595" s="119">
        <v>16123.711125994938</v>
      </c>
      <c r="F595" s="112"/>
    </row>
    <row r="596" spans="1:6" x14ac:dyDescent="0.35">
      <c r="A596" s="107" t="s">
        <v>79</v>
      </c>
      <c r="B596" s="107" t="s">
        <v>7</v>
      </c>
      <c r="C596" s="107">
        <v>7</v>
      </c>
      <c r="D596" s="119">
        <v>248.11724697487165</v>
      </c>
      <c r="E596" s="119">
        <v>15992.392803524126</v>
      </c>
      <c r="F596" s="112"/>
    </row>
    <row r="597" spans="1:6" x14ac:dyDescent="0.35">
      <c r="A597" s="107" t="s">
        <v>79</v>
      </c>
      <c r="B597" s="107" t="s">
        <v>7</v>
      </c>
      <c r="C597" s="107">
        <v>8</v>
      </c>
      <c r="D597" s="119">
        <v>249.54468724220766</v>
      </c>
      <c r="E597" s="119">
        <v>16236.321606433332</v>
      </c>
      <c r="F597" s="112"/>
    </row>
    <row r="598" spans="1:6" x14ac:dyDescent="0.35">
      <c r="A598" s="107" t="s">
        <v>79</v>
      </c>
      <c r="B598" s="107" t="s">
        <v>7</v>
      </c>
      <c r="C598" s="107">
        <v>9</v>
      </c>
      <c r="D598" s="119">
        <v>251.44500703740738</v>
      </c>
      <c r="E598" s="119">
        <v>15098.653101777902</v>
      </c>
      <c r="F598" s="112"/>
    </row>
    <row r="599" spans="1:6" x14ac:dyDescent="0.35">
      <c r="A599" s="107" t="s">
        <v>79</v>
      </c>
      <c r="B599" s="107" t="s">
        <v>7</v>
      </c>
      <c r="C599" s="107">
        <v>10</v>
      </c>
      <c r="D599" s="119">
        <v>281.62961495067992</v>
      </c>
      <c r="E599" s="119">
        <v>11617.172184389099</v>
      </c>
      <c r="F599" s="112"/>
    </row>
    <row r="600" spans="1:6" x14ac:dyDescent="0.35">
      <c r="A600" s="107" t="s">
        <v>79</v>
      </c>
      <c r="B600" s="107" t="s">
        <v>7</v>
      </c>
      <c r="C600" s="107">
        <v>11</v>
      </c>
      <c r="D600" s="119">
        <v>309.52225567591074</v>
      </c>
      <c r="E600" s="119">
        <v>13031.299224753919</v>
      </c>
      <c r="F600" s="112"/>
    </row>
    <row r="601" spans="1:6" x14ac:dyDescent="0.35">
      <c r="A601" s="107" t="s">
        <v>79</v>
      </c>
      <c r="B601" s="107" t="s">
        <v>7</v>
      </c>
      <c r="C601" s="107">
        <v>12</v>
      </c>
      <c r="D601" s="119">
        <v>292.19676708058716</v>
      </c>
      <c r="E601" s="119">
        <v>12720.246456153143</v>
      </c>
      <c r="F601" s="112"/>
    </row>
    <row r="602" spans="1:6" x14ac:dyDescent="0.35">
      <c r="A602" s="107" t="s">
        <v>79</v>
      </c>
      <c r="B602" s="107" t="s">
        <v>8</v>
      </c>
      <c r="C602" s="107">
        <v>1</v>
      </c>
      <c r="D602" s="119">
        <v>2107.9200237989412</v>
      </c>
      <c r="E602" s="119">
        <v>87564.147776951475</v>
      </c>
      <c r="F602" s="112"/>
    </row>
    <row r="603" spans="1:6" x14ac:dyDescent="0.35">
      <c r="A603" s="107" t="s">
        <v>79</v>
      </c>
      <c r="B603" s="107" t="s">
        <v>8</v>
      </c>
      <c r="C603" s="107">
        <v>2</v>
      </c>
      <c r="D603" s="119">
        <v>1365.840045213698</v>
      </c>
      <c r="E603" s="119">
        <v>54557.352955170012</v>
      </c>
      <c r="F603" s="112"/>
    </row>
    <row r="604" spans="1:6" x14ac:dyDescent="0.35">
      <c r="A604" s="107" t="s">
        <v>79</v>
      </c>
      <c r="B604" s="107" t="s">
        <v>8</v>
      </c>
      <c r="C604" s="107">
        <v>3</v>
      </c>
      <c r="D604" s="119">
        <v>1071.5999896526359</v>
      </c>
      <c r="E604" s="119">
        <v>42840.593521704912</v>
      </c>
      <c r="F604" s="112"/>
    </row>
    <row r="605" spans="1:6" x14ac:dyDescent="0.35">
      <c r="A605" s="107" t="s">
        <v>79</v>
      </c>
      <c r="B605" s="107" t="s">
        <v>8</v>
      </c>
      <c r="C605" s="107">
        <v>4</v>
      </c>
      <c r="D605" s="119">
        <v>1165.789974927902</v>
      </c>
      <c r="E605" s="119">
        <v>33387.068082837708</v>
      </c>
      <c r="F605" s="112"/>
    </row>
    <row r="606" spans="1:6" x14ac:dyDescent="0.35">
      <c r="A606" s="107" t="s">
        <v>79</v>
      </c>
      <c r="B606" s="107" t="s">
        <v>8</v>
      </c>
      <c r="C606" s="107">
        <v>5</v>
      </c>
      <c r="D606" s="119">
        <v>4394.1598992347717</v>
      </c>
      <c r="E606" s="119">
        <v>141060.21539697101</v>
      </c>
      <c r="F606" s="112"/>
    </row>
    <row r="607" spans="1:6" x14ac:dyDescent="0.35">
      <c r="A607" s="107" t="s">
        <v>79</v>
      </c>
      <c r="B607" s="107" t="s">
        <v>8</v>
      </c>
      <c r="C607" s="107">
        <v>6</v>
      </c>
      <c r="D607" s="119">
        <v>6324.4799394607553</v>
      </c>
      <c r="E607" s="119">
        <v>195101.0563013163</v>
      </c>
      <c r="F607" s="112"/>
    </row>
    <row r="608" spans="1:6" x14ac:dyDescent="0.35">
      <c r="A608" s="107" t="s">
        <v>79</v>
      </c>
      <c r="B608" s="107" t="s">
        <v>8</v>
      </c>
      <c r="C608" s="107">
        <v>7</v>
      </c>
      <c r="D608" s="119">
        <v>5724.9601087570181</v>
      </c>
      <c r="E608" s="119">
        <v>201372.37804713461</v>
      </c>
      <c r="F608" s="112"/>
    </row>
    <row r="609" spans="1:6" x14ac:dyDescent="0.35">
      <c r="A609" s="107" t="s">
        <v>79</v>
      </c>
      <c r="B609" s="107" t="s">
        <v>8</v>
      </c>
      <c r="C609" s="107">
        <v>8</v>
      </c>
      <c r="D609" s="119">
        <v>4899.5999479293832</v>
      </c>
      <c r="E609" s="119">
        <v>158810.74272686199</v>
      </c>
      <c r="F609" s="112"/>
    </row>
    <row r="610" spans="1:6" x14ac:dyDescent="0.35">
      <c r="A610" s="107" t="s">
        <v>79</v>
      </c>
      <c r="B610" s="107" t="s">
        <v>8</v>
      </c>
      <c r="C610" s="107">
        <v>9</v>
      </c>
      <c r="D610" s="119">
        <v>3771.3600559234651</v>
      </c>
      <c r="E610" s="119">
        <v>139365.08829022499</v>
      </c>
      <c r="F610" s="112"/>
    </row>
    <row r="611" spans="1:6" x14ac:dyDescent="0.35">
      <c r="A611" s="107" t="s">
        <v>79</v>
      </c>
      <c r="B611" s="107" t="s">
        <v>8</v>
      </c>
      <c r="C611" s="107">
        <v>10</v>
      </c>
      <c r="D611" s="119">
        <v>2245.5899710655231</v>
      </c>
      <c r="E611" s="119">
        <v>67607.36625034691</v>
      </c>
      <c r="F611" s="112"/>
    </row>
    <row r="612" spans="1:6" x14ac:dyDescent="0.35">
      <c r="A612" s="107" t="s">
        <v>79</v>
      </c>
      <c r="B612" s="107" t="s">
        <v>8</v>
      </c>
      <c r="C612" s="107">
        <v>11</v>
      </c>
      <c r="D612" s="119">
        <v>2195.152144324602</v>
      </c>
      <c r="E612" s="119">
        <v>66938.43424653355</v>
      </c>
      <c r="F612" s="112"/>
    </row>
    <row r="613" spans="1:6" x14ac:dyDescent="0.35">
      <c r="A613" s="107" t="s">
        <v>79</v>
      </c>
      <c r="B613" s="107" t="s">
        <v>8</v>
      </c>
      <c r="C613" s="107">
        <v>12</v>
      </c>
      <c r="D613" s="119">
        <v>1861.7999773025531</v>
      </c>
      <c r="E613" s="119">
        <v>67378.441125953046</v>
      </c>
      <c r="F613" s="112"/>
    </row>
    <row r="614" spans="1:6" x14ac:dyDescent="0.35">
      <c r="A614" s="107" t="s">
        <v>79</v>
      </c>
      <c r="B614" s="107" t="s">
        <v>82</v>
      </c>
      <c r="C614" s="107">
        <v>1</v>
      </c>
      <c r="D614" s="119">
        <v>-35303.598014709882</v>
      </c>
      <c r="E614" s="119">
        <v>-107667.75633414589</v>
      </c>
      <c r="F614" s="112"/>
    </row>
    <row r="615" spans="1:6" x14ac:dyDescent="0.35">
      <c r="A615" s="107" t="s">
        <v>79</v>
      </c>
      <c r="B615" s="107" t="s">
        <v>82</v>
      </c>
      <c r="C615" s="107">
        <v>2</v>
      </c>
      <c r="D615" s="119">
        <v>-43256.008569747501</v>
      </c>
      <c r="E615" s="119">
        <v>-121024.07313493924</v>
      </c>
      <c r="F615" s="112"/>
    </row>
    <row r="616" spans="1:6" x14ac:dyDescent="0.35">
      <c r="A616" s="107" t="s">
        <v>79</v>
      </c>
      <c r="B616" s="107" t="s">
        <v>82</v>
      </c>
      <c r="C616" s="107">
        <v>3</v>
      </c>
      <c r="D616" s="119">
        <v>-28059.867011691578</v>
      </c>
      <c r="E616" s="119">
        <v>-87600.440567137732</v>
      </c>
      <c r="F616" s="112"/>
    </row>
    <row r="617" spans="1:6" x14ac:dyDescent="0.35">
      <c r="A617" s="107" t="s">
        <v>79</v>
      </c>
      <c r="B617" s="107" t="s">
        <v>82</v>
      </c>
      <c r="C617" s="107">
        <v>4</v>
      </c>
      <c r="D617" s="119">
        <v>-20604.607931738079</v>
      </c>
      <c r="E617" s="119">
        <v>-38331.177838997988</v>
      </c>
      <c r="F617" s="112"/>
    </row>
    <row r="618" spans="1:6" x14ac:dyDescent="0.35">
      <c r="A618" s="107" t="s">
        <v>79</v>
      </c>
      <c r="B618" s="107" t="s">
        <v>82</v>
      </c>
      <c r="C618" s="107">
        <v>5</v>
      </c>
      <c r="D618" s="119">
        <v>-36065.106015027122</v>
      </c>
      <c r="E618" s="119">
        <v>-50255.521702438979</v>
      </c>
      <c r="F618" s="112"/>
    </row>
    <row r="619" spans="1:6" x14ac:dyDescent="0.35">
      <c r="A619" s="107" t="s">
        <v>79</v>
      </c>
      <c r="B619" s="107" t="s">
        <v>82</v>
      </c>
      <c r="C619" s="107">
        <v>6</v>
      </c>
      <c r="D619" s="119">
        <v>-36307.359015128059</v>
      </c>
      <c r="E619" s="119">
        <v>-45905.836923508177</v>
      </c>
      <c r="F619" s="112"/>
    </row>
    <row r="620" spans="1:6" x14ac:dyDescent="0.35">
      <c r="A620" s="107" t="s">
        <v>79</v>
      </c>
      <c r="B620" s="107" t="s">
        <v>82</v>
      </c>
      <c r="C620" s="107">
        <v>7</v>
      </c>
      <c r="D620" s="119">
        <v>-33571.197013987963</v>
      </c>
      <c r="E620" s="119">
        <v>-49504.985810809761</v>
      </c>
      <c r="F620" s="112"/>
    </row>
    <row r="621" spans="1:6" x14ac:dyDescent="0.35">
      <c r="A621" s="107" t="s">
        <v>79</v>
      </c>
      <c r="B621" s="107" t="s">
        <v>82</v>
      </c>
      <c r="C621" s="107">
        <v>8</v>
      </c>
      <c r="D621" s="119">
        <v>-34686.432014452723</v>
      </c>
      <c r="E621" s="119">
        <v>-46629.838280016462</v>
      </c>
      <c r="F621" s="112"/>
    </row>
    <row r="622" spans="1:6" x14ac:dyDescent="0.35">
      <c r="A622" s="107" t="s">
        <v>79</v>
      </c>
      <c r="B622" s="107" t="s">
        <v>82</v>
      </c>
      <c r="C622" s="107">
        <v>9</v>
      </c>
      <c r="D622" s="119">
        <v>-24432.210010180101</v>
      </c>
      <c r="E622" s="119">
        <v>-38600.605889621991</v>
      </c>
      <c r="F622" s="112"/>
    </row>
    <row r="623" spans="1:6" x14ac:dyDescent="0.35">
      <c r="A623" s="107" t="s">
        <v>79</v>
      </c>
      <c r="B623" s="107" t="s">
        <v>82</v>
      </c>
      <c r="C623" s="107">
        <v>10</v>
      </c>
      <c r="D623" s="119">
        <v>-40333.689016805758</v>
      </c>
      <c r="E623" s="119">
        <v>-51197.292746180297</v>
      </c>
      <c r="F623" s="112"/>
    </row>
    <row r="624" spans="1:6" x14ac:dyDescent="0.35">
      <c r="A624" s="107" t="s">
        <v>79</v>
      </c>
      <c r="B624" s="107" t="s">
        <v>82</v>
      </c>
      <c r="C624" s="107">
        <v>11</v>
      </c>
      <c r="D624" s="119">
        <v>-45207.162018836323</v>
      </c>
      <c r="E624" s="119">
        <v>-57861.053878529732</v>
      </c>
      <c r="F624" s="112"/>
    </row>
    <row r="625" spans="1:6" x14ac:dyDescent="0.35">
      <c r="A625" s="107" t="s">
        <v>79</v>
      </c>
      <c r="B625" s="107" t="s">
        <v>82</v>
      </c>
      <c r="C625" s="107">
        <v>12</v>
      </c>
      <c r="D625" s="119">
        <v>-38237.282720211057</v>
      </c>
      <c r="E625" s="119">
        <v>-58264.445777020184</v>
      </c>
      <c r="F625" s="112"/>
    </row>
    <row r="626" spans="1:6" x14ac:dyDescent="0.35">
      <c r="A626" s="107" t="s">
        <v>79</v>
      </c>
      <c r="B626" s="107" t="s">
        <v>83</v>
      </c>
      <c r="C626" s="107">
        <v>1</v>
      </c>
      <c r="D626" s="119">
        <v>54862.313607155549</v>
      </c>
      <c r="E626" s="119">
        <v>1118185.9393421246</v>
      </c>
      <c r="F626" s="112"/>
    </row>
    <row r="627" spans="1:6" x14ac:dyDescent="0.35">
      <c r="A627" s="107" t="s">
        <v>79</v>
      </c>
      <c r="B627" s="107" t="s">
        <v>83</v>
      </c>
      <c r="C627" s="107">
        <v>2</v>
      </c>
      <c r="D627" s="119">
        <v>50363.894193129767</v>
      </c>
      <c r="E627" s="119">
        <v>1139125.9347352923</v>
      </c>
      <c r="F627" s="112"/>
    </row>
    <row r="628" spans="1:6" x14ac:dyDescent="0.35">
      <c r="A628" s="107" t="s">
        <v>79</v>
      </c>
      <c r="B628" s="107" t="s">
        <v>83</v>
      </c>
      <c r="C628" s="107">
        <v>3</v>
      </c>
      <c r="D628" s="119">
        <v>57559.640092774498</v>
      </c>
      <c r="E628" s="119">
        <v>1390942.1039933884</v>
      </c>
      <c r="F628" s="112"/>
    </row>
    <row r="629" spans="1:6" x14ac:dyDescent="0.35">
      <c r="A629" s="107" t="s">
        <v>79</v>
      </c>
      <c r="B629" s="107" t="s">
        <v>83</v>
      </c>
      <c r="C629" s="107">
        <v>4</v>
      </c>
      <c r="D629" s="119">
        <v>49466.501527961074</v>
      </c>
      <c r="E629" s="119">
        <v>1105656.7694323836</v>
      </c>
      <c r="F629" s="112"/>
    </row>
    <row r="630" spans="1:6" x14ac:dyDescent="0.35">
      <c r="A630" s="107" t="s">
        <v>79</v>
      </c>
      <c r="B630" s="107" t="s">
        <v>83</v>
      </c>
      <c r="C630" s="107">
        <v>5</v>
      </c>
      <c r="D630" s="119">
        <v>56108.607686103933</v>
      </c>
      <c r="E630" s="119">
        <v>1522323.3620147342</v>
      </c>
      <c r="F630" s="112"/>
    </row>
    <row r="631" spans="1:6" x14ac:dyDescent="0.35">
      <c r="A631" s="107" t="s">
        <v>79</v>
      </c>
      <c r="B631" s="107" t="s">
        <v>83</v>
      </c>
      <c r="C631" s="107">
        <v>6</v>
      </c>
      <c r="D631" s="119">
        <v>82554.451236874651</v>
      </c>
      <c r="E631" s="119">
        <v>2354767.7141195554</v>
      </c>
      <c r="F631" s="112"/>
    </row>
    <row r="632" spans="1:6" x14ac:dyDescent="0.35">
      <c r="A632" s="107" t="s">
        <v>79</v>
      </c>
      <c r="B632" s="107" t="s">
        <v>83</v>
      </c>
      <c r="C632" s="107">
        <v>7</v>
      </c>
      <c r="D632" s="119">
        <v>84314.495600901078</v>
      </c>
      <c r="E632" s="119">
        <v>2159531.8234635415</v>
      </c>
      <c r="F632" s="112"/>
    </row>
    <row r="633" spans="1:6" x14ac:dyDescent="0.35">
      <c r="A633" s="107" t="s">
        <v>79</v>
      </c>
      <c r="B633" s="107" t="s">
        <v>83</v>
      </c>
      <c r="C633" s="107">
        <v>8</v>
      </c>
      <c r="D633" s="119">
        <v>94247.63893910835</v>
      </c>
      <c r="E633" s="119">
        <v>1938948.3625186794</v>
      </c>
      <c r="F633" s="112"/>
    </row>
    <row r="634" spans="1:6" x14ac:dyDescent="0.35">
      <c r="A634" s="107" t="s">
        <v>79</v>
      </c>
      <c r="B634" s="107" t="s">
        <v>83</v>
      </c>
      <c r="C634" s="107">
        <v>9</v>
      </c>
      <c r="D634" s="119">
        <v>85950.310302879254</v>
      </c>
      <c r="E634" s="119">
        <v>1589363.1781548725</v>
      </c>
      <c r="F634" s="112"/>
    </row>
    <row r="635" spans="1:6" x14ac:dyDescent="0.35">
      <c r="A635" s="107" t="s">
        <v>79</v>
      </c>
      <c r="B635" s="107" t="s">
        <v>83</v>
      </c>
      <c r="C635" s="107">
        <v>10</v>
      </c>
      <c r="D635" s="119">
        <v>102526.56011929568</v>
      </c>
      <c r="E635" s="119">
        <v>902647.66487551155</v>
      </c>
      <c r="F635" s="112"/>
    </row>
    <row r="636" spans="1:6" x14ac:dyDescent="0.35">
      <c r="A636" s="107" t="s">
        <v>79</v>
      </c>
      <c r="B636" s="107" t="s">
        <v>83</v>
      </c>
      <c r="C636" s="107">
        <v>11</v>
      </c>
      <c r="D636" s="119">
        <v>87596.518252938826</v>
      </c>
      <c r="E636" s="119">
        <v>781029.29532285267</v>
      </c>
      <c r="F636" s="112"/>
    </row>
    <row r="637" spans="1:6" x14ac:dyDescent="0.35">
      <c r="A637" s="107" t="s">
        <v>79</v>
      </c>
      <c r="B637" s="107" t="s">
        <v>83</v>
      </c>
      <c r="C637" s="107">
        <v>12</v>
      </c>
      <c r="D637" s="119">
        <v>84138.075244400548</v>
      </c>
      <c r="E637" s="119">
        <v>889962.8829592719</v>
      </c>
      <c r="F637" s="112"/>
    </row>
    <row r="638" spans="1:6" x14ac:dyDescent="0.35">
      <c r="A638" s="107" t="s">
        <v>79</v>
      </c>
      <c r="B638" s="107" t="s">
        <v>84</v>
      </c>
      <c r="C638" s="107">
        <v>1</v>
      </c>
      <c r="D638" s="119">
        <v>-5448.4130471992503</v>
      </c>
      <c r="E638" s="119">
        <v>-398260.04069801245</v>
      </c>
      <c r="F638" s="112"/>
    </row>
    <row r="639" spans="1:6" x14ac:dyDescent="0.35">
      <c r="A639" s="107" t="s">
        <v>79</v>
      </c>
      <c r="B639" s="107" t="s">
        <v>84</v>
      </c>
      <c r="C639" s="107">
        <v>2</v>
      </c>
      <c r="D639" s="119">
        <v>-6061.9318171834939</v>
      </c>
      <c r="E639" s="119">
        <v>-437749.3972477995</v>
      </c>
      <c r="F639" s="112"/>
    </row>
    <row r="640" spans="1:6" x14ac:dyDescent="0.35">
      <c r="A640" s="107" t="s">
        <v>79</v>
      </c>
      <c r="B640" s="107" t="s">
        <v>84</v>
      </c>
      <c r="C640" s="107">
        <v>3</v>
      </c>
      <c r="D640" s="119">
        <v>-6611.5150302886968</v>
      </c>
      <c r="E640" s="119">
        <v>-505235.65713660803</v>
      </c>
      <c r="F640" s="112"/>
    </row>
    <row r="641" spans="1:6" x14ac:dyDescent="0.35">
      <c r="A641" s="107" t="s">
        <v>79</v>
      </c>
      <c r="B641" s="107" t="s">
        <v>84</v>
      </c>
      <c r="C641" s="107">
        <v>4</v>
      </c>
      <c r="D641" s="119">
        <v>-4716.878279385568</v>
      </c>
      <c r="E641" s="119">
        <v>-352089.42240515124</v>
      </c>
      <c r="F641" s="112"/>
    </row>
    <row r="642" spans="1:6" x14ac:dyDescent="0.35">
      <c r="A642" s="107" t="s">
        <v>79</v>
      </c>
      <c r="B642" s="107" t="s">
        <v>84</v>
      </c>
      <c r="C642" s="107">
        <v>5</v>
      </c>
      <c r="D642" s="119">
        <v>-10303.049578341484</v>
      </c>
      <c r="E642" s="119">
        <v>-698772.76172240207</v>
      </c>
      <c r="F642" s="112"/>
    </row>
    <row r="643" spans="1:6" x14ac:dyDescent="0.35">
      <c r="A643" s="107" t="s">
        <v>79</v>
      </c>
      <c r="B643" s="107" t="s">
        <v>84</v>
      </c>
      <c r="C643" s="107">
        <v>6</v>
      </c>
      <c r="D643" s="119">
        <v>-22253.279999999999</v>
      </c>
      <c r="E643" s="119">
        <v>-1401152.3399862498</v>
      </c>
      <c r="F643" s="112"/>
    </row>
    <row r="644" spans="1:6" x14ac:dyDescent="0.35">
      <c r="A644" s="107" t="s">
        <v>79</v>
      </c>
      <c r="B644" s="107" t="s">
        <v>84</v>
      </c>
      <c r="C644" s="107">
        <v>7</v>
      </c>
      <c r="D644" s="119">
        <v>-22995.056</v>
      </c>
      <c r="E644" s="119">
        <v>-1418931.0077327329</v>
      </c>
      <c r="F644" s="112"/>
    </row>
    <row r="645" spans="1:6" x14ac:dyDescent="0.35">
      <c r="A645" s="107" t="s">
        <v>79</v>
      </c>
      <c r="B645" s="107" t="s">
        <v>84</v>
      </c>
      <c r="C645" s="107">
        <v>8</v>
      </c>
      <c r="D645" s="119">
        <v>-22995.055999999997</v>
      </c>
      <c r="E645" s="119">
        <v>-1402590.3578293417</v>
      </c>
      <c r="F645" s="112"/>
    </row>
    <row r="646" spans="1:6" x14ac:dyDescent="0.35">
      <c r="A646" s="107" t="s">
        <v>79</v>
      </c>
      <c r="B646" s="107" t="s">
        <v>84</v>
      </c>
      <c r="C646" s="107">
        <v>9</v>
      </c>
      <c r="D646" s="119">
        <v>-22253.279999999999</v>
      </c>
      <c r="E646" s="119">
        <v>-1186725.4369804673</v>
      </c>
      <c r="F646" s="112"/>
    </row>
    <row r="647" spans="1:6" x14ac:dyDescent="0.35">
      <c r="A647" s="107" t="s">
        <v>79</v>
      </c>
      <c r="B647" s="107" t="s">
        <v>84</v>
      </c>
      <c r="C647" s="107">
        <v>10</v>
      </c>
      <c r="D647" s="119">
        <v>-22995.055999999997</v>
      </c>
      <c r="E647" s="119">
        <v>-463757.96576523408</v>
      </c>
      <c r="F647" s="112"/>
    </row>
    <row r="648" spans="1:6" x14ac:dyDescent="0.35">
      <c r="A648" s="107" t="s">
        <v>79</v>
      </c>
      <c r="B648" s="107" t="s">
        <v>84</v>
      </c>
      <c r="C648" s="107">
        <v>11</v>
      </c>
      <c r="D648" s="119">
        <v>-22253.279999999999</v>
      </c>
      <c r="E648" s="119">
        <v>-427587.90022293339</v>
      </c>
      <c r="F648" s="112"/>
    </row>
    <row r="649" spans="1:6" x14ac:dyDescent="0.35">
      <c r="A649" s="107" t="s">
        <v>79</v>
      </c>
      <c r="B649" s="107" t="s">
        <v>84</v>
      </c>
      <c r="C649" s="107">
        <v>12</v>
      </c>
      <c r="D649" s="119">
        <v>-22597.20239805221</v>
      </c>
      <c r="E649" s="119">
        <v>-547691.38769889821</v>
      </c>
      <c r="F649" s="112"/>
    </row>
    <row r="650" spans="1:6" x14ac:dyDescent="0.35">
      <c r="A650" s="107" t="s">
        <v>79</v>
      </c>
      <c r="B650" s="107" t="s">
        <v>85</v>
      </c>
      <c r="C650" s="107">
        <v>1</v>
      </c>
      <c r="D650" s="119">
        <v>0</v>
      </c>
      <c r="E650" s="119">
        <v>0</v>
      </c>
      <c r="F650" s="112"/>
    </row>
    <row r="651" spans="1:6" x14ac:dyDescent="0.35">
      <c r="A651" s="107" t="s">
        <v>79</v>
      </c>
      <c r="B651" s="107" t="s">
        <v>85</v>
      </c>
      <c r="C651" s="107">
        <v>2</v>
      </c>
      <c r="D651" s="119">
        <v>0</v>
      </c>
      <c r="E651" s="119">
        <v>0</v>
      </c>
      <c r="F651" s="112"/>
    </row>
    <row r="652" spans="1:6" x14ac:dyDescent="0.35">
      <c r="A652" s="107" t="s">
        <v>79</v>
      </c>
      <c r="B652" s="107" t="s">
        <v>85</v>
      </c>
      <c r="C652" s="107">
        <v>3</v>
      </c>
      <c r="D652" s="119">
        <v>0</v>
      </c>
      <c r="E652" s="119">
        <v>0</v>
      </c>
      <c r="F652" s="112"/>
    </row>
    <row r="653" spans="1:6" x14ac:dyDescent="0.35">
      <c r="A653" s="107" t="s">
        <v>79</v>
      </c>
      <c r="B653" s="107" t="s">
        <v>85</v>
      </c>
      <c r="C653" s="107">
        <v>4</v>
      </c>
      <c r="D653" s="119">
        <v>0</v>
      </c>
      <c r="E653" s="119">
        <v>0</v>
      </c>
      <c r="F653" s="112"/>
    </row>
    <row r="654" spans="1:6" x14ac:dyDescent="0.35">
      <c r="A654" s="107" t="s">
        <v>79</v>
      </c>
      <c r="B654" s="107" t="s">
        <v>85</v>
      </c>
      <c r="C654" s="107">
        <v>5</v>
      </c>
      <c r="D654" s="119">
        <v>0</v>
      </c>
      <c r="E654" s="119">
        <v>0</v>
      </c>
      <c r="F654" s="112"/>
    </row>
    <row r="655" spans="1:6" x14ac:dyDescent="0.35">
      <c r="A655" s="107" t="s">
        <v>79</v>
      </c>
      <c r="B655" s="107" t="s">
        <v>85</v>
      </c>
      <c r="C655" s="107">
        <v>6</v>
      </c>
      <c r="D655" s="119">
        <v>0</v>
      </c>
      <c r="E655" s="119">
        <v>0</v>
      </c>
      <c r="F655" s="112"/>
    </row>
    <row r="656" spans="1:6" x14ac:dyDescent="0.35">
      <c r="A656" s="107" t="s">
        <v>79</v>
      </c>
      <c r="B656" s="107" t="s">
        <v>85</v>
      </c>
      <c r="C656" s="107">
        <v>7</v>
      </c>
      <c r="D656" s="119">
        <v>0</v>
      </c>
      <c r="E656" s="119">
        <v>0</v>
      </c>
      <c r="F656" s="112"/>
    </row>
    <row r="657" spans="1:6" x14ac:dyDescent="0.35">
      <c r="A657" s="107" t="s">
        <v>79</v>
      </c>
      <c r="B657" s="107" t="s">
        <v>85</v>
      </c>
      <c r="C657" s="107">
        <v>8</v>
      </c>
      <c r="D657" s="119">
        <v>0</v>
      </c>
      <c r="E657" s="119">
        <v>0</v>
      </c>
      <c r="F657" s="112"/>
    </row>
    <row r="658" spans="1:6" x14ac:dyDescent="0.35">
      <c r="A658" s="107" t="s">
        <v>79</v>
      </c>
      <c r="B658" s="107" t="s">
        <v>85</v>
      </c>
      <c r="C658" s="107">
        <v>9</v>
      </c>
      <c r="D658" s="119">
        <v>0</v>
      </c>
      <c r="E658" s="119">
        <v>0</v>
      </c>
      <c r="F658" s="112"/>
    </row>
    <row r="659" spans="1:6" x14ac:dyDescent="0.35">
      <c r="A659" s="107" t="s">
        <v>79</v>
      </c>
      <c r="B659" s="107" t="s">
        <v>85</v>
      </c>
      <c r="C659" s="107">
        <v>10</v>
      </c>
      <c r="D659" s="119">
        <v>0</v>
      </c>
      <c r="E659" s="119">
        <v>0</v>
      </c>
      <c r="F659" s="112"/>
    </row>
    <row r="660" spans="1:6" x14ac:dyDescent="0.35">
      <c r="A660" s="107" t="s">
        <v>79</v>
      </c>
      <c r="B660" s="107" t="s">
        <v>85</v>
      </c>
      <c r="C660" s="107">
        <v>11</v>
      </c>
      <c r="D660" s="119">
        <v>0</v>
      </c>
      <c r="E660" s="119">
        <v>0</v>
      </c>
      <c r="F660" s="112"/>
    </row>
    <row r="661" spans="1:6" x14ac:dyDescent="0.35">
      <c r="A661" s="107" t="s">
        <v>79</v>
      </c>
      <c r="B661" s="107" t="s">
        <v>85</v>
      </c>
      <c r="C661" s="107">
        <v>12</v>
      </c>
      <c r="D661" s="119">
        <v>0</v>
      </c>
      <c r="E661" s="119">
        <v>0</v>
      </c>
      <c r="F661" s="112"/>
    </row>
    <row r="662" spans="1:6" x14ac:dyDescent="0.35">
      <c r="A662" s="107" t="s">
        <v>79</v>
      </c>
      <c r="B662" s="107" t="s">
        <v>86</v>
      </c>
      <c r="C662" s="107">
        <v>1</v>
      </c>
      <c r="D662" s="119">
        <v>0</v>
      </c>
      <c r="E662" s="119">
        <v>0</v>
      </c>
      <c r="F662" s="112"/>
    </row>
    <row r="663" spans="1:6" x14ac:dyDescent="0.35">
      <c r="A663" s="107" t="s">
        <v>79</v>
      </c>
      <c r="B663" s="107" t="s">
        <v>86</v>
      </c>
      <c r="C663" s="107">
        <v>2</v>
      </c>
      <c r="D663" s="119">
        <v>0</v>
      </c>
      <c r="E663" s="119">
        <v>0</v>
      </c>
      <c r="F663" s="112"/>
    </row>
    <row r="664" spans="1:6" x14ac:dyDescent="0.35">
      <c r="A664" s="107" t="s">
        <v>79</v>
      </c>
      <c r="B664" s="107" t="s">
        <v>86</v>
      </c>
      <c r="C664" s="107">
        <v>3</v>
      </c>
      <c r="D664" s="119">
        <v>0</v>
      </c>
      <c r="E664" s="119">
        <v>0</v>
      </c>
      <c r="F664" s="112"/>
    </row>
    <row r="665" spans="1:6" x14ac:dyDescent="0.35">
      <c r="A665" s="107" t="s">
        <v>79</v>
      </c>
      <c r="B665" s="107" t="s">
        <v>86</v>
      </c>
      <c r="C665" s="107">
        <v>4</v>
      </c>
      <c r="D665" s="119">
        <v>0</v>
      </c>
      <c r="E665" s="119">
        <v>0</v>
      </c>
      <c r="F665" s="112"/>
    </row>
    <row r="666" spans="1:6" x14ac:dyDescent="0.35">
      <c r="A666" s="107" t="s">
        <v>79</v>
      </c>
      <c r="B666" s="107" t="s">
        <v>86</v>
      </c>
      <c r="C666" s="107">
        <v>5</v>
      </c>
      <c r="D666" s="119">
        <v>0</v>
      </c>
      <c r="E666" s="119">
        <v>0</v>
      </c>
      <c r="F666" s="112"/>
    </row>
    <row r="667" spans="1:6" x14ac:dyDescent="0.35">
      <c r="A667" s="107" t="s">
        <v>79</v>
      </c>
      <c r="B667" s="107" t="s">
        <v>86</v>
      </c>
      <c r="C667" s="107">
        <v>6</v>
      </c>
      <c r="D667" s="119">
        <v>0</v>
      </c>
      <c r="E667" s="119">
        <v>0</v>
      </c>
      <c r="F667" s="112"/>
    </row>
    <row r="668" spans="1:6" x14ac:dyDescent="0.35">
      <c r="A668" s="107" t="s">
        <v>79</v>
      </c>
      <c r="B668" s="107" t="s">
        <v>86</v>
      </c>
      <c r="C668" s="107">
        <v>7</v>
      </c>
      <c r="D668" s="119">
        <v>0</v>
      </c>
      <c r="E668" s="119">
        <v>0</v>
      </c>
      <c r="F668" s="112"/>
    </row>
    <row r="669" spans="1:6" x14ac:dyDescent="0.35">
      <c r="A669" s="107" t="s">
        <v>79</v>
      </c>
      <c r="B669" s="107" t="s">
        <v>86</v>
      </c>
      <c r="C669" s="107">
        <v>8</v>
      </c>
      <c r="D669" s="119">
        <v>0</v>
      </c>
      <c r="E669" s="119">
        <v>0</v>
      </c>
      <c r="F669" s="112"/>
    </row>
    <row r="670" spans="1:6" x14ac:dyDescent="0.35">
      <c r="A670" s="107" t="s">
        <v>79</v>
      </c>
      <c r="B670" s="107" t="s">
        <v>86</v>
      </c>
      <c r="C670" s="107">
        <v>9</v>
      </c>
      <c r="D670" s="119">
        <v>0</v>
      </c>
      <c r="E670" s="119">
        <v>0</v>
      </c>
      <c r="F670" s="112"/>
    </row>
    <row r="671" spans="1:6" x14ac:dyDescent="0.35">
      <c r="A671" s="107" t="s">
        <v>79</v>
      </c>
      <c r="B671" s="107" t="s">
        <v>86</v>
      </c>
      <c r="C671" s="107">
        <v>10</v>
      </c>
      <c r="D671" s="119">
        <v>0</v>
      </c>
      <c r="E671" s="119">
        <v>0</v>
      </c>
      <c r="F671" s="112"/>
    </row>
    <row r="672" spans="1:6" x14ac:dyDescent="0.35">
      <c r="A672" s="107" t="s">
        <v>79</v>
      </c>
      <c r="B672" s="107" t="s">
        <v>86</v>
      </c>
      <c r="C672" s="107">
        <v>11</v>
      </c>
      <c r="D672" s="119">
        <v>0</v>
      </c>
      <c r="E672" s="119">
        <v>0</v>
      </c>
      <c r="F672" s="112"/>
    </row>
    <row r="673" spans="1:6" x14ac:dyDescent="0.35">
      <c r="A673" s="107" t="s">
        <v>79</v>
      </c>
      <c r="B673" s="107" t="s">
        <v>86</v>
      </c>
      <c r="C673" s="107">
        <v>12</v>
      </c>
      <c r="D673" s="119">
        <v>0</v>
      </c>
      <c r="E673" s="119">
        <v>0</v>
      </c>
      <c r="F673" s="112"/>
    </row>
    <row r="674" spans="1:6" x14ac:dyDescent="0.35">
      <c r="A674" s="107" t="s">
        <v>79</v>
      </c>
      <c r="B674" s="107" t="s">
        <v>15</v>
      </c>
      <c r="C674" s="107">
        <v>1</v>
      </c>
      <c r="D674" s="119">
        <v>2828.830209066557</v>
      </c>
      <c r="E674" s="119">
        <v>202718.95720286496</v>
      </c>
      <c r="F674" s="112"/>
    </row>
    <row r="675" spans="1:6" x14ac:dyDescent="0.35">
      <c r="A675" s="107" t="s">
        <v>79</v>
      </c>
      <c r="B675" s="107" t="s">
        <v>15</v>
      </c>
      <c r="C675" s="107">
        <v>2</v>
      </c>
      <c r="D675" s="119">
        <v>2749.8469559037235</v>
      </c>
      <c r="E675" s="119">
        <v>189928.51294410348</v>
      </c>
      <c r="F675" s="112"/>
    </row>
    <row r="676" spans="1:6" x14ac:dyDescent="0.35">
      <c r="A676" s="107" t="s">
        <v>79</v>
      </c>
      <c r="B676" s="107" t="s">
        <v>15</v>
      </c>
      <c r="C676" s="107">
        <v>3</v>
      </c>
      <c r="D676" s="119">
        <v>3201.0933032905768</v>
      </c>
      <c r="E676" s="119">
        <v>229924.89446936373</v>
      </c>
      <c r="F676" s="112"/>
    </row>
    <row r="677" spans="1:6" x14ac:dyDescent="0.35">
      <c r="A677" s="107" t="s">
        <v>79</v>
      </c>
      <c r="B677" s="107" t="s">
        <v>15</v>
      </c>
      <c r="C677" s="107">
        <v>4</v>
      </c>
      <c r="D677" s="119">
        <v>2800.4068560199357</v>
      </c>
      <c r="E677" s="119">
        <v>197597.92986249391</v>
      </c>
      <c r="F677" s="112"/>
    </row>
    <row r="678" spans="1:6" x14ac:dyDescent="0.35">
      <c r="A678" s="107" t="s">
        <v>79</v>
      </c>
      <c r="B678" s="107" t="s">
        <v>15</v>
      </c>
      <c r="C678" s="107">
        <v>5</v>
      </c>
      <c r="D678" s="119">
        <v>2959.23346381801</v>
      </c>
      <c r="E678" s="119">
        <v>197802.85702162611</v>
      </c>
      <c r="F678" s="112"/>
    </row>
    <row r="679" spans="1:6" x14ac:dyDescent="0.35">
      <c r="A679" s="107" t="s">
        <v>79</v>
      </c>
      <c r="B679" s="107" t="s">
        <v>15</v>
      </c>
      <c r="C679" s="107">
        <v>6</v>
      </c>
      <c r="D679" s="119">
        <v>2750.1729386841621</v>
      </c>
      <c r="E679" s="119">
        <v>174469.48553213145</v>
      </c>
      <c r="F679" s="112"/>
    </row>
    <row r="680" spans="1:6" x14ac:dyDescent="0.35">
      <c r="A680" s="107" t="s">
        <v>79</v>
      </c>
      <c r="B680" s="107" t="s">
        <v>15</v>
      </c>
      <c r="C680" s="107">
        <v>7</v>
      </c>
      <c r="D680" s="119">
        <v>3019.4827530251287</v>
      </c>
      <c r="E680" s="119">
        <v>192029.67333563443</v>
      </c>
      <c r="F680" s="112"/>
    </row>
    <row r="681" spans="1:6" x14ac:dyDescent="0.35">
      <c r="A681" s="107" t="s">
        <v>79</v>
      </c>
      <c r="B681" s="107" t="s">
        <v>15</v>
      </c>
      <c r="C681" s="107">
        <v>8</v>
      </c>
      <c r="D681" s="119">
        <v>2866.8553127577916</v>
      </c>
      <c r="E681" s="119">
        <v>185780.90869544001</v>
      </c>
      <c r="F681" s="112"/>
    </row>
    <row r="682" spans="1:6" x14ac:dyDescent="0.35">
      <c r="A682" s="107" t="s">
        <v>79</v>
      </c>
      <c r="B682" s="107" t="s">
        <v>15</v>
      </c>
      <c r="C682" s="107">
        <v>9</v>
      </c>
      <c r="D682" s="119">
        <v>2249.3549929625929</v>
      </c>
      <c r="E682" s="119">
        <v>134691.72384698794</v>
      </c>
      <c r="F682" s="112"/>
    </row>
    <row r="683" spans="1:6" x14ac:dyDescent="0.35">
      <c r="A683" s="107" t="s">
        <v>79</v>
      </c>
      <c r="B683" s="107" t="s">
        <v>15</v>
      </c>
      <c r="C683" s="107">
        <v>10</v>
      </c>
      <c r="D683" s="119">
        <v>2247.9703850493206</v>
      </c>
      <c r="E683" s="119">
        <v>95223.007416559267</v>
      </c>
      <c r="F683" s="112"/>
    </row>
    <row r="684" spans="1:6" x14ac:dyDescent="0.35">
      <c r="A684" s="107" t="s">
        <v>79</v>
      </c>
      <c r="B684" s="107" t="s">
        <v>15</v>
      </c>
      <c r="C684" s="107">
        <v>11</v>
      </c>
      <c r="D684" s="119">
        <v>2138.4777443240891</v>
      </c>
      <c r="E684" s="119">
        <v>91266.880616506562</v>
      </c>
      <c r="F684" s="112"/>
    </row>
    <row r="685" spans="1:6" x14ac:dyDescent="0.35">
      <c r="A685" s="107" t="s">
        <v>79</v>
      </c>
      <c r="B685" s="107" t="s">
        <v>15</v>
      </c>
      <c r="C685" s="107">
        <v>12</v>
      </c>
      <c r="D685" s="119">
        <v>2237.4032329194129</v>
      </c>
      <c r="E685" s="119">
        <v>99171.493376327096</v>
      </c>
      <c r="F685" s="112"/>
    </row>
    <row r="686" spans="1:6" x14ac:dyDescent="0.35">
      <c r="A686" s="107" t="s">
        <v>79</v>
      </c>
      <c r="B686" s="107" t="s">
        <v>403</v>
      </c>
      <c r="C686" s="107">
        <v>1</v>
      </c>
      <c r="D686" s="119">
        <v>-17871.868373857971</v>
      </c>
      <c r="E686" s="119">
        <v>-238888.7353458704</v>
      </c>
      <c r="F686" s="112"/>
    </row>
    <row r="687" spans="1:6" x14ac:dyDescent="0.35">
      <c r="A687" s="107" t="s">
        <v>79</v>
      </c>
      <c r="B687" s="107" t="s">
        <v>403</v>
      </c>
      <c r="C687" s="107">
        <v>2</v>
      </c>
      <c r="D687" s="119">
        <v>-13510.38604042433</v>
      </c>
      <c r="E687" s="119">
        <v>-188054.85403081871</v>
      </c>
      <c r="F687" s="112"/>
    </row>
    <row r="688" spans="1:6" x14ac:dyDescent="0.35">
      <c r="A688" s="107" t="s">
        <v>79</v>
      </c>
      <c r="B688" s="107" t="s">
        <v>403</v>
      </c>
      <c r="C688" s="107">
        <v>3</v>
      </c>
      <c r="D688" s="119">
        <v>-12777.973216165061</v>
      </c>
      <c r="E688" s="119">
        <v>-163590.13240213669</v>
      </c>
      <c r="F688" s="112"/>
    </row>
    <row r="689" spans="1:6" x14ac:dyDescent="0.35">
      <c r="A689" s="107" t="s">
        <v>79</v>
      </c>
      <c r="B689" s="107" t="s">
        <v>403</v>
      </c>
      <c r="C689" s="107">
        <v>4</v>
      </c>
      <c r="D689" s="119">
        <v>-8960.67353280108</v>
      </c>
      <c r="E689" s="119">
        <v>-216400.72447615041</v>
      </c>
      <c r="F689" s="112"/>
    </row>
    <row r="690" spans="1:6" x14ac:dyDescent="0.35">
      <c r="A690" s="107" t="s">
        <v>79</v>
      </c>
      <c r="B690" s="107" t="s">
        <v>403</v>
      </c>
      <c r="C690" s="107">
        <v>5</v>
      </c>
      <c r="D690" s="119">
        <v>-5315.6696587223068</v>
      </c>
      <c r="E690" s="119">
        <v>-133513.37310205839</v>
      </c>
      <c r="F690" s="112"/>
    </row>
    <row r="691" spans="1:6" x14ac:dyDescent="0.35">
      <c r="A691" s="107" t="s">
        <v>79</v>
      </c>
      <c r="B691" s="107" t="s">
        <v>403</v>
      </c>
      <c r="C691" s="107">
        <v>6</v>
      </c>
      <c r="D691" s="119">
        <v>-11267.536359298671</v>
      </c>
      <c r="E691" s="119">
        <v>-452782.70509202889</v>
      </c>
      <c r="F691" s="112"/>
    </row>
    <row r="692" spans="1:6" x14ac:dyDescent="0.35">
      <c r="A692" s="107" t="s">
        <v>79</v>
      </c>
      <c r="B692" s="107" t="s">
        <v>403</v>
      </c>
      <c r="C692" s="107">
        <v>7</v>
      </c>
      <c r="D692" s="119">
        <v>-10132.56855554974</v>
      </c>
      <c r="E692" s="119">
        <v>-142013.2575068415</v>
      </c>
      <c r="F692" s="112"/>
    </row>
    <row r="693" spans="1:6" x14ac:dyDescent="0.35">
      <c r="A693" s="107" t="s">
        <v>79</v>
      </c>
      <c r="B693" s="107" t="s">
        <v>403</v>
      </c>
      <c r="C693" s="107">
        <v>8</v>
      </c>
      <c r="D693" s="119">
        <v>-10945.904944650651</v>
      </c>
      <c r="E693" s="119">
        <v>-95818.391884449447</v>
      </c>
      <c r="F693" s="112"/>
    </row>
    <row r="694" spans="1:6" x14ac:dyDescent="0.35">
      <c r="A694" s="107" t="s">
        <v>79</v>
      </c>
      <c r="B694" s="107" t="s">
        <v>403</v>
      </c>
      <c r="C694" s="107">
        <v>9</v>
      </c>
      <c r="D694" s="119">
        <v>-9331.002558826709</v>
      </c>
      <c r="E694" s="119">
        <v>-106077.93676966379</v>
      </c>
      <c r="F694" s="112"/>
    </row>
    <row r="695" spans="1:6" x14ac:dyDescent="0.35">
      <c r="A695" s="107" t="s">
        <v>79</v>
      </c>
      <c r="B695" s="107" t="s">
        <v>403</v>
      </c>
      <c r="C695" s="107">
        <v>10</v>
      </c>
      <c r="D695" s="119">
        <v>-7880.8753902640083</v>
      </c>
      <c r="E695" s="119">
        <v>-79463.910359852147</v>
      </c>
      <c r="F695" s="112"/>
    </row>
    <row r="696" spans="1:6" x14ac:dyDescent="0.35">
      <c r="A696" s="107" t="s">
        <v>79</v>
      </c>
      <c r="B696" s="107" t="s">
        <v>403</v>
      </c>
      <c r="C696" s="107">
        <v>11</v>
      </c>
      <c r="D696" s="119">
        <v>-12566.146296797329</v>
      </c>
      <c r="E696" s="119">
        <v>-92242.07276938112</v>
      </c>
      <c r="F696" s="112"/>
    </row>
    <row r="697" spans="1:6" x14ac:dyDescent="0.35">
      <c r="A697" s="107" t="s">
        <v>79</v>
      </c>
      <c r="B697" s="107" t="s">
        <v>403</v>
      </c>
      <c r="C697" s="107">
        <v>12</v>
      </c>
      <c r="D697" s="119">
        <v>-7157.8222796136724</v>
      </c>
      <c r="E697" s="119">
        <v>-101542.9914421459</v>
      </c>
      <c r="F697" s="112"/>
    </row>
    <row r="698" spans="1:6" x14ac:dyDescent="0.35">
      <c r="A698" s="107" t="s">
        <v>79</v>
      </c>
      <c r="B698" s="107" t="s">
        <v>17</v>
      </c>
      <c r="C698" s="107">
        <v>1</v>
      </c>
      <c r="D698" s="119">
        <v>-487.54214361507718</v>
      </c>
      <c r="E698" s="119">
        <v>-37087.333045070962</v>
      </c>
      <c r="F698" s="112"/>
    </row>
    <row r="699" spans="1:6" x14ac:dyDescent="0.35">
      <c r="A699" s="107" t="s">
        <v>79</v>
      </c>
      <c r="B699" s="107" t="s">
        <v>17</v>
      </c>
      <c r="C699" s="107">
        <v>2</v>
      </c>
      <c r="D699" s="119">
        <v>-834.5692683658242</v>
      </c>
      <c r="E699" s="119">
        <v>-60616.440914571627</v>
      </c>
      <c r="F699" s="112"/>
    </row>
    <row r="700" spans="1:6" x14ac:dyDescent="0.35">
      <c r="A700" s="107" t="s">
        <v>79</v>
      </c>
      <c r="B700" s="107" t="s">
        <v>17</v>
      </c>
      <c r="C700" s="107">
        <v>3</v>
      </c>
      <c r="D700" s="119">
        <v>-1356.3182636500039</v>
      </c>
      <c r="E700" s="119">
        <v>-104445.53893803892</v>
      </c>
      <c r="F700" s="112"/>
    </row>
    <row r="701" spans="1:6" x14ac:dyDescent="0.35">
      <c r="A701" s="107" t="s">
        <v>79</v>
      </c>
      <c r="B701" s="107" t="s">
        <v>17</v>
      </c>
      <c r="C701" s="107">
        <v>4</v>
      </c>
      <c r="D701" s="119">
        <v>-1028.4843423326936</v>
      </c>
      <c r="E701" s="119">
        <v>-76764.070242507762</v>
      </c>
      <c r="F701" s="112"/>
    </row>
    <row r="702" spans="1:6" x14ac:dyDescent="0.35">
      <c r="A702" s="107" t="s">
        <v>79</v>
      </c>
      <c r="B702" s="107" t="s">
        <v>17</v>
      </c>
      <c r="C702" s="107">
        <v>5</v>
      </c>
      <c r="D702" s="119">
        <v>-1045.6398559807326</v>
      </c>
      <c r="E702" s="119">
        <v>-73301.185602548416</v>
      </c>
      <c r="F702" s="112"/>
    </row>
    <row r="703" spans="1:6" x14ac:dyDescent="0.35">
      <c r="A703" s="107" t="s">
        <v>79</v>
      </c>
      <c r="B703" s="107" t="s">
        <v>17</v>
      </c>
      <c r="C703" s="107">
        <v>6</v>
      </c>
      <c r="D703" s="119">
        <v>-857.90111548856976</v>
      </c>
      <c r="E703" s="119">
        <v>-54525.33751216696</v>
      </c>
      <c r="F703" s="112"/>
    </row>
    <row r="704" spans="1:6" x14ac:dyDescent="0.35">
      <c r="A704" s="107" t="s">
        <v>79</v>
      </c>
      <c r="B704" s="107" t="s">
        <v>17</v>
      </c>
      <c r="C704" s="107">
        <v>7</v>
      </c>
      <c r="D704" s="119">
        <v>-678.13448327086508</v>
      </c>
      <c r="E704" s="119">
        <v>-42255.578272472521</v>
      </c>
      <c r="F704" s="112"/>
    </row>
    <row r="705" spans="1:6" x14ac:dyDescent="0.35">
      <c r="A705" s="107" t="s">
        <v>79</v>
      </c>
      <c r="B705" s="107" t="s">
        <v>17</v>
      </c>
      <c r="C705" s="107">
        <v>8</v>
      </c>
      <c r="D705" s="119">
        <v>-548.27616455167572</v>
      </c>
      <c r="E705" s="119">
        <v>-33867.994940629222</v>
      </c>
      <c r="F705" s="112"/>
    </row>
    <row r="706" spans="1:6" x14ac:dyDescent="0.35">
      <c r="A706" s="107" t="s">
        <v>79</v>
      </c>
      <c r="B706" s="107" t="s">
        <v>17</v>
      </c>
      <c r="C706" s="107">
        <v>9</v>
      </c>
      <c r="D706" s="119">
        <v>-259.57969676340883</v>
      </c>
      <c r="E706" s="119">
        <v>-14682.930907343971</v>
      </c>
      <c r="F706" s="112"/>
    </row>
    <row r="707" spans="1:6" x14ac:dyDescent="0.35">
      <c r="A707" s="107" t="s">
        <v>79</v>
      </c>
      <c r="B707" s="107" t="s">
        <v>17</v>
      </c>
      <c r="C707" s="107">
        <v>10</v>
      </c>
      <c r="D707" s="119">
        <v>-267.21955484783962</v>
      </c>
      <c r="E707" s="119">
        <v>-6589.4510243034747</v>
      </c>
      <c r="F707" s="112"/>
    </row>
    <row r="708" spans="1:6" x14ac:dyDescent="0.35">
      <c r="A708" s="107" t="s">
        <v>79</v>
      </c>
      <c r="B708" s="107" t="s">
        <v>17</v>
      </c>
      <c r="C708" s="107">
        <v>11</v>
      </c>
      <c r="D708" s="119">
        <v>-450.20684310938458</v>
      </c>
      <c r="E708" s="119">
        <v>-10141.165528137355</v>
      </c>
      <c r="F708" s="112"/>
    </row>
    <row r="709" spans="1:6" x14ac:dyDescent="0.35">
      <c r="A709" s="107" t="s">
        <v>79</v>
      </c>
      <c r="B709" s="107" t="s">
        <v>17</v>
      </c>
      <c r="C709" s="107">
        <v>12</v>
      </c>
      <c r="D709" s="119">
        <v>-835.38547043381675</v>
      </c>
      <c r="E709" s="119">
        <v>-21385.223348219148</v>
      </c>
      <c r="F709" s="112"/>
    </row>
    <row r="710" spans="1:6" x14ac:dyDescent="0.35">
      <c r="A710" s="107" t="s">
        <v>79</v>
      </c>
      <c r="B710" s="107" t="s">
        <v>87</v>
      </c>
      <c r="C710" s="107">
        <v>1</v>
      </c>
      <c r="D710" s="119">
        <v>-18457.535265381241</v>
      </c>
      <c r="E710" s="119">
        <v>-296545.66933137173</v>
      </c>
      <c r="F710" s="112"/>
    </row>
    <row r="711" spans="1:6" x14ac:dyDescent="0.35">
      <c r="A711" s="107" t="s">
        <v>79</v>
      </c>
      <c r="B711" s="107" t="s">
        <v>87</v>
      </c>
      <c r="C711" s="107">
        <v>2</v>
      </c>
      <c r="D711" s="119">
        <v>-16654.512180164351</v>
      </c>
      <c r="E711" s="119">
        <v>-282358.67293488351</v>
      </c>
      <c r="F711" s="112"/>
    </row>
    <row r="712" spans="1:6" x14ac:dyDescent="0.35">
      <c r="A712" s="107" t="s">
        <v>79</v>
      </c>
      <c r="B712" s="107" t="s">
        <v>87</v>
      </c>
      <c r="C712" s="107">
        <v>3</v>
      </c>
      <c r="D712" s="119">
        <v>-21696.493518080439</v>
      </c>
      <c r="E712" s="119">
        <v>-391767.38739382778</v>
      </c>
      <c r="F712" s="112"/>
    </row>
    <row r="713" spans="1:6" x14ac:dyDescent="0.35">
      <c r="A713" s="107" t="s">
        <v>79</v>
      </c>
      <c r="B713" s="107" t="s">
        <v>87</v>
      </c>
      <c r="C713" s="107">
        <v>4</v>
      </c>
      <c r="D713" s="119">
        <v>-18796.090515663411</v>
      </c>
      <c r="E713" s="119">
        <v>-347995.26778497698</v>
      </c>
      <c r="F713" s="112"/>
    </row>
    <row r="714" spans="1:6" x14ac:dyDescent="0.35">
      <c r="A714" s="107" t="s">
        <v>79</v>
      </c>
      <c r="B714" s="107" t="s">
        <v>87</v>
      </c>
      <c r="C714" s="107">
        <v>5</v>
      </c>
      <c r="D714" s="119">
        <v>-21130.65901760889</v>
      </c>
      <c r="E714" s="119">
        <v>-408504.59449587628</v>
      </c>
      <c r="F714" s="112"/>
    </row>
    <row r="715" spans="1:6" x14ac:dyDescent="0.35">
      <c r="A715" s="107" t="s">
        <v>79</v>
      </c>
      <c r="B715" s="107" t="s">
        <v>87</v>
      </c>
      <c r="C715" s="107">
        <v>6</v>
      </c>
      <c r="D715" s="119">
        <v>-32651.462222790469</v>
      </c>
      <c r="E715" s="119">
        <v>-588187.13180312689</v>
      </c>
      <c r="F715" s="112"/>
    </row>
    <row r="716" spans="1:6" x14ac:dyDescent="0.35">
      <c r="A716" s="107" t="s">
        <v>79</v>
      </c>
      <c r="B716" s="107" t="s">
        <v>87</v>
      </c>
      <c r="C716" s="107">
        <v>7</v>
      </c>
      <c r="D716" s="119">
        <v>-34022.805886469287</v>
      </c>
      <c r="E716" s="119">
        <v>-521869.80201946129</v>
      </c>
      <c r="F716" s="112"/>
    </row>
    <row r="717" spans="1:6" x14ac:dyDescent="0.35">
      <c r="A717" s="107" t="s">
        <v>79</v>
      </c>
      <c r="B717" s="107" t="s">
        <v>87</v>
      </c>
      <c r="C717" s="107">
        <v>8</v>
      </c>
      <c r="D717" s="119">
        <v>-37712.499015713547</v>
      </c>
      <c r="E717" s="119">
        <v>-440229.22556500079</v>
      </c>
      <c r="F717" s="112"/>
    </row>
    <row r="718" spans="1:6" x14ac:dyDescent="0.35">
      <c r="A718" s="107" t="s">
        <v>79</v>
      </c>
      <c r="B718" s="107" t="s">
        <v>87</v>
      </c>
      <c r="C718" s="107">
        <v>9</v>
      </c>
      <c r="D718" s="119">
        <v>-30040.781217224489</v>
      </c>
      <c r="E718" s="119">
        <v>-327836.68575366511</v>
      </c>
      <c r="F718" s="112"/>
    </row>
    <row r="719" spans="1:6" x14ac:dyDescent="0.35">
      <c r="A719" s="107" t="s">
        <v>79</v>
      </c>
      <c r="B719" s="107" t="s">
        <v>87</v>
      </c>
      <c r="C719" s="107">
        <v>10</v>
      </c>
      <c r="D719" s="119">
        <v>-37750.175964105962</v>
      </c>
      <c r="E719" s="119">
        <v>-381583.27265967842</v>
      </c>
      <c r="F719" s="112"/>
    </row>
    <row r="720" spans="1:6" x14ac:dyDescent="0.35">
      <c r="A720" s="107" t="s">
        <v>79</v>
      </c>
      <c r="B720" s="107" t="s">
        <v>87</v>
      </c>
      <c r="C720" s="107">
        <v>11</v>
      </c>
      <c r="D720" s="119">
        <v>-27228.661797809818</v>
      </c>
      <c r="E720" s="119">
        <v>-285576.80383429048</v>
      </c>
      <c r="F720" s="112"/>
    </row>
    <row r="721" spans="1:6" x14ac:dyDescent="0.35">
      <c r="A721" s="107" t="s">
        <v>79</v>
      </c>
      <c r="B721" s="107" t="s">
        <v>87</v>
      </c>
      <c r="C721" s="107">
        <v>12</v>
      </c>
      <c r="D721" s="119">
        <v>-24432.54156226902</v>
      </c>
      <c r="E721" s="119">
        <v>-258298.36762342369</v>
      </c>
      <c r="F721" s="112"/>
    </row>
    <row r="722" spans="1:6" x14ac:dyDescent="0.35">
      <c r="A722" s="107" t="s">
        <v>79</v>
      </c>
      <c r="B722" s="107" t="s">
        <v>88</v>
      </c>
      <c r="C722" s="107">
        <v>1</v>
      </c>
      <c r="D722" s="119">
        <v>-2196.81958547058</v>
      </c>
      <c r="E722" s="119">
        <v>-227578.22881443801</v>
      </c>
      <c r="F722" s="112"/>
    </row>
    <row r="723" spans="1:6" x14ac:dyDescent="0.35">
      <c r="A723" s="107" t="s">
        <v>79</v>
      </c>
      <c r="B723" s="107" t="s">
        <v>88</v>
      </c>
      <c r="C723" s="107">
        <v>2</v>
      </c>
      <c r="D723" s="119">
        <v>-1441.5892959444229</v>
      </c>
      <c r="E723" s="119">
        <v>-144642.16591563725</v>
      </c>
      <c r="F723" s="112"/>
    </row>
    <row r="724" spans="1:6" x14ac:dyDescent="0.35">
      <c r="A724" s="107" t="s">
        <v>79</v>
      </c>
      <c r="B724" s="107" t="s">
        <v>88</v>
      </c>
      <c r="C724" s="107">
        <v>3</v>
      </c>
      <c r="D724" s="119">
        <v>-1462.9602738097474</v>
      </c>
      <c r="E724" s="119">
        <v>-148628.72450743261</v>
      </c>
      <c r="F724" s="112"/>
    </row>
    <row r="725" spans="1:6" x14ac:dyDescent="0.35">
      <c r="A725" s="107" t="s">
        <v>79</v>
      </c>
      <c r="B725" s="107" t="s">
        <v>88</v>
      </c>
      <c r="C725" s="107">
        <v>4</v>
      </c>
      <c r="D725" s="119">
        <v>-1347.7799155311168</v>
      </c>
      <c r="E725" s="119">
        <v>-110307.20517968861</v>
      </c>
      <c r="F725" s="112"/>
    </row>
    <row r="726" spans="1:6" x14ac:dyDescent="0.35">
      <c r="A726" s="107" t="s">
        <v>79</v>
      </c>
      <c r="B726" s="107" t="s">
        <v>88</v>
      </c>
      <c r="C726" s="107">
        <v>5</v>
      </c>
      <c r="D726" s="119">
        <v>-1541.8454675881087</v>
      </c>
      <c r="E726" s="119">
        <v>-125020.88705347845</v>
      </c>
      <c r="F726" s="112"/>
    </row>
    <row r="727" spans="1:6" x14ac:dyDescent="0.35">
      <c r="A727" s="107" t="s">
        <v>79</v>
      </c>
      <c r="B727" s="107" t="s">
        <v>88</v>
      </c>
      <c r="C727" s="107">
        <v>6</v>
      </c>
      <c r="D727" s="119">
        <v>-1140.3009167123557</v>
      </c>
      <c r="E727" s="119">
        <v>-91601.492112345557</v>
      </c>
      <c r="F727" s="112"/>
    </row>
    <row r="728" spans="1:6" x14ac:dyDescent="0.35">
      <c r="A728" s="107" t="s">
        <v>79</v>
      </c>
      <c r="B728" s="107" t="s">
        <v>88</v>
      </c>
      <c r="C728" s="107">
        <v>7</v>
      </c>
      <c r="D728" s="119">
        <v>-1151.5596318290225</v>
      </c>
      <c r="E728" s="119">
        <v>-100954.22440154874</v>
      </c>
      <c r="F728" s="112"/>
    </row>
    <row r="729" spans="1:6" x14ac:dyDescent="0.35">
      <c r="A729" s="107" t="s">
        <v>79</v>
      </c>
      <c r="B729" s="107" t="s">
        <v>88</v>
      </c>
      <c r="C729" s="107">
        <v>8</v>
      </c>
      <c r="D729" s="119">
        <v>-1505.8439998416029</v>
      </c>
      <c r="E729" s="119">
        <v>-128630.8105807119</v>
      </c>
      <c r="F729" s="112"/>
    </row>
    <row r="730" spans="1:6" x14ac:dyDescent="0.35">
      <c r="A730" s="107" t="s">
        <v>79</v>
      </c>
      <c r="B730" s="107" t="s">
        <v>88</v>
      </c>
      <c r="C730" s="107">
        <v>9</v>
      </c>
      <c r="D730" s="119">
        <v>-2049.0678331384775</v>
      </c>
      <c r="E730" s="119">
        <v>-196585.90564858582</v>
      </c>
      <c r="F730" s="112"/>
    </row>
    <row r="731" spans="1:6" x14ac:dyDescent="0.35">
      <c r="A731" s="107" t="s">
        <v>79</v>
      </c>
      <c r="B731" s="107" t="s">
        <v>88</v>
      </c>
      <c r="C731" s="107">
        <v>10</v>
      </c>
      <c r="D731" s="119">
        <v>-2388.3118835530254</v>
      </c>
      <c r="E731" s="119">
        <v>-181197.35736875903</v>
      </c>
      <c r="F731" s="112"/>
    </row>
    <row r="732" spans="1:6" x14ac:dyDescent="0.35">
      <c r="A732" s="107" t="s">
        <v>79</v>
      </c>
      <c r="B732" s="107" t="s">
        <v>88</v>
      </c>
      <c r="C732" s="107">
        <v>11</v>
      </c>
      <c r="D732" s="119">
        <v>-2548.354522179643</v>
      </c>
      <c r="E732" s="119">
        <v>-197068.02126924004</v>
      </c>
      <c r="F732" s="112"/>
    </row>
    <row r="733" spans="1:6" x14ac:dyDescent="0.35">
      <c r="A733" s="107" t="s">
        <v>79</v>
      </c>
      <c r="B733" s="107" t="s">
        <v>88</v>
      </c>
      <c r="C733" s="107">
        <v>12</v>
      </c>
      <c r="D733" s="119">
        <v>-2588.4720814576385</v>
      </c>
      <c r="E733" s="119">
        <v>-239425.72816797256</v>
      </c>
      <c r="F733" s="112"/>
    </row>
    <row r="734" spans="1:6" x14ac:dyDescent="0.35">
      <c r="A734" s="107" t="s">
        <v>79</v>
      </c>
      <c r="B734" s="107" t="s">
        <v>18</v>
      </c>
      <c r="C734" s="107">
        <v>1</v>
      </c>
      <c r="D734" s="119">
        <v>0</v>
      </c>
      <c r="E734" s="119">
        <v>0</v>
      </c>
      <c r="F734" s="112"/>
    </row>
    <row r="735" spans="1:6" x14ac:dyDescent="0.35">
      <c r="A735" s="107" t="s">
        <v>79</v>
      </c>
      <c r="B735" s="107" t="s">
        <v>18</v>
      </c>
      <c r="C735" s="107">
        <v>2</v>
      </c>
      <c r="D735" s="119">
        <v>10141.558165000601</v>
      </c>
      <c r="E735" s="119">
        <v>25325.511431155079</v>
      </c>
      <c r="F735" s="112"/>
    </row>
    <row r="736" spans="1:6" x14ac:dyDescent="0.35">
      <c r="A736" s="107" t="s">
        <v>79</v>
      </c>
      <c r="B736" s="107" t="s">
        <v>18</v>
      </c>
      <c r="C736" s="107">
        <v>3</v>
      </c>
      <c r="D736" s="119">
        <v>12710.450454431029</v>
      </c>
      <c r="E736" s="119">
        <v>35171.937541174302</v>
      </c>
      <c r="F736" s="112"/>
    </row>
    <row r="737" spans="1:6" x14ac:dyDescent="0.35">
      <c r="A737" s="107" t="s">
        <v>79</v>
      </c>
      <c r="B737" s="107" t="s">
        <v>18</v>
      </c>
      <c r="C737" s="107">
        <v>4</v>
      </c>
      <c r="D737" s="119">
        <v>12674.567001157549</v>
      </c>
      <c r="E737" s="119">
        <v>34616.759393298576</v>
      </c>
      <c r="F737" s="112"/>
    </row>
    <row r="738" spans="1:6" x14ac:dyDescent="0.35">
      <c r="A738" s="107" t="s">
        <v>79</v>
      </c>
      <c r="B738" s="107" t="s">
        <v>18</v>
      </c>
      <c r="C738" s="107">
        <v>5</v>
      </c>
      <c r="D738" s="119">
        <v>10819.606306987071</v>
      </c>
      <c r="E738" s="119">
        <v>33448.55641276166</v>
      </c>
      <c r="F738" s="112"/>
    </row>
    <row r="739" spans="1:6" x14ac:dyDescent="0.35">
      <c r="A739" s="107" t="s">
        <v>79</v>
      </c>
      <c r="B739" s="107" t="s">
        <v>18</v>
      </c>
      <c r="C739" s="107">
        <v>6</v>
      </c>
      <c r="D739" s="119">
        <v>10467.56066150434</v>
      </c>
      <c r="E739" s="119">
        <v>30248.02720694189</v>
      </c>
      <c r="F739" s="112"/>
    </row>
    <row r="740" spans="1:6" x14ac:dyDescent="0.35">
      <c r="A740" s="107" t="s">
        <v>79</v>
      </c>
      <c r="B740" s="107" t="s">
        <v>18</v>
      </c>
      <c r="C740" s="107">
        <v>7</v>
      </c>
      <c r="D740" s="119">
        <v>13339.78902301318</v>
      </c>
      <c r="E740" s="119">
        <v>31202.27191647701</v>
      </c>
      <c r="F740" s="112"/>
    </row>
    <row r="741" spans="1:6" x14ac:dyDescent="0.35">
      <c r="A741" s="107" t="s">
        <v>79</v>
      </c>
      <c r="B741" s="107" t="s">
        <v>18</v>
      </c>
      <c r="C741" s="107">
        <v>8</v>
      </c>
      <c r="D741" s="119">
        <v>7237.2899083083284</v>
      </c>
      <c r="E741" s="119">
        <v>13314.03337942512</v>
      </c>
      <c r="F741" s="112"/>
    </row>
    <row r="742" spans="1:6" x14ac:dyDescent="0.35">
      <c r="A742" s="107" t="s">
        <v>79</v>
      </c>
      <c r="B742" s="107" t="s">
        <v>18</v>
      </c>
      <c r="C742" s="107">
        <v>9</v>
      </c>
      <c r="D742" s="119">
        <v>7757.2841897333337</v>
      </c>
      <c r="E742" s="119">
        <v>13116.90988898278</v>
      </c>
      <c r="F742" s="112"/>
    </row>
    <row r="743" spans="1:6" x14ac:dyDescent="0.35">
      <c r="A743" s="107" t="s">
        <v>79</v>
      </c>
      <c r="B743" s="107" t="s">
        <v>18</v>
      </c>
      <c r="C743" s="107">
        <v>10</v>
      </c>
      <c r="D743" s="119">
        <v>7208.620564717351</v>
      </c>
      <c r="E743" s="119">
        <v>10784.04731280661</v>
      </c>
      <c r="F743" s="112"/>
    </row>
    <row r="744" spans="1:6" x14ac:dyDescent="0.35">
      <c r="A744" s="107" t="s">
        <v>79</v>
      </c>
      <c r="B744" s="107" t="s">
        <v>18</v>
      </c>
      <c r="C744" s="107">
        <v>11</v>
      </c>
      <c r="D744" s="119">
        <v>6141.7397161289</v>
      </c>
      <c r="E744" s="119">
        <v>9152.330011391281</v>
      </c>
      <c r="F744" s="112"/>
    </row>
    <row r="745" spans="1:6" x14ac:dyDescent="0.35">
      <c r="A745" s="107" t="s">
        <v>79</v>
      </c>
      <c r="B745" s="107" t="s">
        <v>18</v>
      </c>
      <c r="C745" s="107">
        <v>12</v>
      </c>
      <c r="D745" s="119">
        <v>7628.8325568802175</v>
      </c>
      <c r="E745" s="119">
        <v>11609.670823919831</v>
      </c>
      <c r="F745" s="112"/>
    </row>
    <row r="746" spans="1:6" x14ac:dyDescent="0.35">
      <c r="A746" s="107" t="s">
        <v>79</v>
      </c>
      <c r="B746" s="107" t="s">
        <v>19</v>
      </c>
      <c r="C746" s="107">
        <v>1</v>
      </c>
      <c r="D746" s="119">
        <v>-29463.931312276622</v>
      </c>
      <c r="E746" s="119">
        <v>-1208448.1402383661</v>
      </c>
      <c r="F746" s="112"/>
    </row>
    <row r="747" spans="1:6" x14ac:dyDescent="0.35">
      <c r="A747" s="107" t="s">
        <v>79</v>
      </c>
      <c r="B747" s="107" t="s">
        <v>19</v>
      </c>
      <c r="C747" s="107">
        <v>2</v>
      </c>
      <c r="D747" s="119">
        <v>-25817.025030622241</v>
      </c>
      <c r="E747" s="119">
        <v>-1195996.704823019</v>
      </c>
      <c r="F747" s="112"/>
    </row>
    <row r="748" spans="1:6" x14ac:dyDescent="0.35">
      <c r="A748" s="107" t="s">
        <v>79</v>
      </c>
      <c r="B748" s="107" t="s">
        <v>19</v>
      </c>
      <c r="C748" s="107">
        <v>3</v>
      </c>
      <c r="D748" s="119">
        <v>-26542.76438562265</v>
      </c>
      <c r="E748" s="119">
        <v>-1409843.2011528281</v>
      </c>
      <c r="F748" s="112"/>
    </row>
    <row r="749" spans="1:6" x14ac:dyDescent="0.35">
      <c r="A749" s="107" t="s">
        <v>79</v>
      </c>
      <c r="B749" s="107" t="s">
        <v>19</v>
      </c>
      <c r="C749" s="107">
        <v>4</v>
      </c>
      <c r="D749" s="119">
        <v>-22856.98674645037</v>
      </c>
      <c r="E749" s="119">
        <v>-1157618.591894323</v>
      </c>
      <c r="F749" s="112"/>
    </row>
    <row r="750" spans="1:6" x14ac:dyDescent="0.35">
      <c r="A750" s="107" t="s">
        <v>79</v>
      </c>
      <c r="B750" s="107" t="s">
        <v>19</v>
      </c>
      <c r="C750" s="107">
        <v>5</v>
      </c>
      <c r="D750" s="119">
        <v>-20343.03326520418</v>
      </c>
      <c r="E750" s="119">
        <v>-1184659.8851161699</v>
      </c>
      <c r="F750" s="112"/>
    </row>
    <row r="751" spans="1:6" x14ac:dyDescent="0.35">
      <c r="A751" s="107" t="s">
        <v>79</v>
      </c>
      <c r="B751" s="107" t="s">
        <v>19</v>
      </c>
      <c r="C751" s="107">
        <v>6</v>
      </c>
      <c r="D751" s="119">
        <v>-18129.293615739</v>
      </c>
      <c r="E751" s="119">
        <v>-1043036.611679568</v>
      </c>
      <c r="F751" s="112"/>
    </row>
    <row r="752" spans="1:6" x14ac:dyDescent="0.35">
      <c r="A752" s="107" t="s">
        <v>79</v>
      </c>
      <c r="B752" s="107" t="s">
        <v>19</v>
      </c>
      <c r="C752" s="107">
        <v>7</v>
      </c>
      <c r="D752" s="119">
        <v>-20254.810608439489</v>
      </c>
      <c r="E752" s="119">
        <v>-624320.80770753138</v>
      </c>
      <c r="F752" s="112"/>
    </row>
    <row r="753" spans="1:6" x14ac:dyDescent="0.35">
      <c r="A753" s="107" t="s">
        <v>79</v>
      </c>
      <c r="B753" s="107" t="s">
        <v>19</v>
      </c>
      <c r="C753" s="107">
        <v>8</v>
      </c>
      <c r="D753" s="119">
        <v>-22499.797436406359</v>
      </c>
      <c r="E753" s="119">
        <v>-274379.00098632101</v>
      </c>
      <c r="F753" s="112"/>
    </row>
    <row r="754" spans="1:6" x14ac:dyDescent="0.35">
      <c r="A754" s="107" t="s">
        <v>79</v>
      </c>
      <c r="B754" s="107" t="s">
        <v>19</v>
      </c>
      <c r="C754" s="107">
        <v>9</v>
      </c>
      <c r="D754" s="119">
        <v>-25891.61883921182</v>
      </c>
      <c r="E754" s="119">
        <v>-213503.58390091211</v>
      </c>
      <c r="F754" s="112"/>
    </row>
    <row r="755" spans="1:6" x14ac:dyDescent="0.35">
      <c r="A755" s="107" t="s">
        <v>79</v>
      </c>
      <c r="B755" s="107" t="s">
        <v>19</v>
      </c>
      <c r="C755" s="107">
        <v>10</v>
      </c>
      <c r="D755" s="119">
        <v>-28721.2010542028</v>
      </c>
      <c r="E755" s="119">
        <v>-164875.772780548</v>
      </c>
      <c r="F755" s="112"/>
    </row>
    <row r="756" spans="1:6" x14ac:dyDescent="0.35">
      <c r="A756" s="107" t="s">
        <v>79</v>
      </c>
      <c r="B756" s="107" t="s">
        <v>19</v>
      </c>
      <c r="C756" s="107">
        <v>11</v>
      </c>
      <c r="D756" s="119">
        <v>-26925.23366924376</v>
      </c>
      <c r="E756" s="119">
        <v>-195139.2105174562</v>
      </c>
      <c r="F756" s="112"/>
    </row>
    <row r="757" spans="1:6" x14ac:dyDescent="0.35">
      <c r="A757" s="107" t="s">
        <v>79</v>
      </c>
      <c r="B757" s="107" t="s">
        <v>19</v>
      </c>
      <c r="C757" s="107">
        <v>12</v>
      </c>
      <c r="D757" s="119">
        <v>-30287.727491262969</v>
      </c>
      <c r="E757" s="119">
        <v>-241849.0102489678</v>
      </c>
      <c r="F757" s="112"/>
    </row>
    <row r="758" spans="1:6" x14ac:dyDescent="0.35">
      <c r="A758" s="107" t="s">
        <v>79</v>
      </c>
      <c r="B758" s="107" t="s">
        <v>20</v>
      </c>
      <c r="C758" s="107">
        <v>1</v>
      </c>
      <c r="D758" s="119">
        <v>75.357878834632942</v>
      </c>
      <c r="E758" s="119">
        <v>6374.424152589052</v>
      </c>
      <c r="F758" s="112"/>
    </row>
    <row r="759" spans="1:6" x14ac:dyDescent="0.35">
      <c r="A759" s="107" t="s">
        <v>79</v>
      </c>
      <c r="B759" s="107" t="s">
        <v>20</v>
      </c>
      <c r="C759" s="107">
        <v>2</v>
      </c>
      <c r="D759" s="119">
        <v>60.2022282940681</v>
      </c>
      <c r="E759" s="119">
        <v>4653.0534514808987</v>
      </c>
      <c r="F759" s="112"/>
    </row>
    <row r="760" spans="1:6" x14ac:dyDescent="0.35">
      <c r="A760" s="107" t="s">
        <v>79</v>
      </c>
      <c r="B760" s="107" t="s">
        <v>20</v>
      </c>
      <c r="C760" s="107">
        <v>3</v>
      </c>
      <c r="D760" s="119">
        <v>70.394087562844319</v>
      </c>
      <c r="E760" s="119">
        <v>5724.767236437081</v>
      </c>
      <c r="F760" s="112"/>
    </row>
    <row r="761" spans="1:6" x14ac:dyDescent="0.35">
      <c r="A761" s="107" t="s">
        <v>79</v>
      </c>
      <c r="B761" s="107" t="s">
        <v>20</v>
      </c>
      <c r="C761" s="107">
        <v>4</v>
      </c>
      <c r="D761" s="119">
        <v>62.090397532864763</v>
      </c>
      <c r="E761" s="119">
        <v>5014.6428233451088</v>
      </c>
      <c r="F761" s="112"/>
    </row>
    <row r="762" spans="1:6" x14ac:dyDescent="0.35">
      <c r="A762" s="107" t="s">
        <v>79</v>
      </c>
      <c r="B762" s="107" t="s">
        <v>20</v>
      </c>
      <c r="C762" s="107">
        <v>5</v>
      </c>
      <c r="D762" s="119">
        <v>72.742311577870836</v>
      </c>
      <c r="E762" s="119">
        <v>5427.9146174220687</v>
      </c>
      <c r="F762" s="112"/>
    </row>
    <row r="763" spans="1:6" x14ac:dyDescent="0.35">
      <c r="A763" s="107" t="s">
        <v>79</v>
      </c>
      <c r="B763" s="107" t="s">
        <v>20</v>
      </c>
      <c r="C763" s="107">
        <v>6</v>
      </c>
      <c r="D763" s="119">
        <v>68.233552655522061</v>
      </c>
      <c r="E763" s="119">
        <v>4646.3762097968965</v>
      </c>
      <c r="F763" s="112"/>
    </row>
    <row r="764" spans="1:6" x14ac:dyDescent="0.35">
      <c r="A764" s="107" t="s">
        <v>79</v>
      </c>
      <c r="B764" s="107" t="s">
        <v>20</v>
      </c>
      <c r="C764" s="107">
        <v>7</v>
      </c>
      <c r="D764" s="119">
        <v>67.365411245209344</v>
      </c>
      <c r="E764" s="119">
        <v>4512.4688223232361</v>
      </c>
      <c r="F764" s="112"/>
    </row>
    <row r="765" spans="1:6" x14ac:dyDescent="0.35">
      <c r="A765" s="107" t="s">
        <v>79</v>
      </c>
      <c r="B765" s="107" t="s">
        <v>20</v>
      </c>
      <c r="C765" s="107">
        <v>8</v>
      </c>
      <c r="D765" s="119">
        <v>73.231563805446271</v>
      </c>
      <c r="E765" s="119">
        <v>4871.8952251954324</v>
      </c>
      <c r="F765" s="112"/>
    </row>
    <row r="766" spans="1:6" x14ac:dyDescent="0.35">
      <c r="A766" s="107" t="s">
        <v>79</v>
      </c>
      <c r="B766" s="107" t="s">
        <v>20</v>
      </c>
      <c r="C766" s="107">
        <v>9</v>
      </c>
      <c r="D766" s="119">
        <v>74.210598032913623</v>
      </c>
      <c r="E766" s="119">
        <v>4579.2768529272416</v>
      </c>
      <c r="F766" s="112"/>
    </row>
    <row r="767" spans="1:6" x14ac:dyDescent="0.35">
      <c r="A767" s="107" t="s">
        <v>79</v>
      </c>
      <c r="B767" s="107" t="s">
        <v>20</v>
      </c>
      <c r="C767" s="107">
        <v>10</v>
      </c>
      <c r="D767" s="119">
        <v>71.439992222415995</v>
      </c>
      <c r="E767" s="119">
        <v>3179.620955566525</v>
      </c>
      <c r="F767" s="112"/>
    </row>
    <row r="768" spans="1:6" x14ac:dyDescent="0.35">
      <c r="A768" s="107" t="s">
        <v>79</v>
      </c>
      <c r="B768" s="107" t="s">
        <v>20</v>
      </c>
      <c r="C768" s="107">
        <v>11</v>
      </c>
      <c r="D768" s="119">
        <v>78.149030848103109</v>
      </c>
      <c r="E768" s="119">
        <v>3470.426225045022</v>
      </c>
      <c r="F768" s="112"/>
    </row>
    <row r="769" spans="1:6" x14ac:dyDescent="0.35">
      <c r="A769" s="107" t="s">
        <v>79</v>
      </c>
      <c r="B769" s="107" t="s">
        <v>20</v>
      </c>
      <c r="C769" s="107">
        <v>12</v>
      </c>
      <c r="D769" s="119">
        <v>82.758931058537456</v>
      </c>
      <c r="E769" s="119">
        <v>3894.5901637527631</v>
      </c>
      <c r="F769" s="112"/>
    </row>
    <row r="770" spans="1:6" x14ac:dyDescent="0.35">
      <c r="A770" s="107" t="s">
        <v>79</v>
      </c>
      <c r="B770" s="107" t="s">
        <v>89</v>
      </c>
      <c r="C770" s="107">
        <v>1</v>
      </c>
      <c r="D770" s="119">
        <v>0</v>
      </c>
      <c r="E770" s="119">
        <v>0</v>
      </c>
      <c r="F770" s="112"/>
    </row>
    <row r="771" spans="1:6" x14ac:dyDescent="0.35">
      <c r="A771" s="107" t="s">
        <v>79</v>
      </c>
      <c r="B771" s="107" t="s">
        <v>89</v>
      </c>
      <c r="C771" s="107">
        <v>2</v>
      </c>
      <c r="D771" s="119">
        <v>0</v>
      </c>
      <c r="E771" s="119">
        <v>0</v>
      </c>
      <c r="F771" s="112"/>
    </row>
    <row r="772" spans="1:6" x14ac:dyDescent="0.35">
      <c r="A772" s="107" t="s">
        <v>79</v>
      </c>
      <c r="B772" s="107" t="s">
        <v>89</v>
      </c>
      <c r="C772" s="107">
        <v>3</v>
      </c>
      <c r="D772" s="119">
        <v>0</v>
      </c>
      <c r="E772" s="119">
        <v>0</v>
      </c>
      <c r="F772" s="112"/>
    </row>
    <row r="773" spans="1:6" x14ac:dyDescent="0.35">
      <c r="A773" s="107" t="s">
        <v>79</v>
      </c>
      <c r="B773" s="107" t="s">
        <v>89</v>
      </c>
      <c r="C773" s="107">
        <v>4</v>
      </c>
      <c r="D773" s="119">
        <v>0</v>
      </c>
      <c r="E773" s="119">
        <v>0</v>
      </c>
      <c r="F773" s="112"/>
    </row>
    <row r="774" spans="1:6" x14ac:dyDescent="0.35">
      <c r="A774" s="107" t="s">
        <v>79</v>
      </c>
      <c r="B774" s="107" t="s">
        <v>89</v>
      </c>
      <c r="C774" s="107">
        <v>5</v>
      </c>
      <c r="D774" s="119">
        <v>0</v>
      </c>
      <c r="E774" s="119">
        <v>0</v>
      </c>
      <c r="F774" s="112"/>
    </row>
    <row r="775" spans="1:6" x14ac:dyDescent="0.35">
      <c r="A775" s="107" t="s">
        <v>79</v>
      </c>
      <c r="B775" s="107" t="s">
        <v>89</v>
      </c>
      <c r="C775" s="107">
        <v>6</v>
      </c>
      <c r="D775" s="119">
        <v>0</v>
      </c>
      <c r="E775" s="119">
        <v>0</v>
      </c>
      <c r="F775" s="112"/>
    </row>
    <row r="776" spans="1:6" x14ac:dyDescent="0.35">
      <c r="A776" s="107" t="s">
        <v>79</v>
      </c>
      <c r="B776" s="107" t="s">
        <v>89</v>
      </c>
      <c r="C776" s="107">
        <v>7</v>
      </c>
      <c r="D776" s="119">
        <v>0</v>
      </c>
      <c r="E776" s="119">
        <v>0</v>
      </c>
      <c r="F776" s="112"/>
    </row>
    <row r="777" spans="1:6" x14ac:dyDescent="0.35">
      <c r="A777" s="107" t="s">
        <v>79</v>
      </c>
      <c r="B777" s="107" t="s">
        <v>89</v>
      </c>
      <c r="C777" s="107">
        <v>8</v>
      </c>
      <c r="D777" s="119">
        <v>0</v>
      </c>
      <c r="E777" s="119">
        <v>0</v>
      </c>
      <c r="F777" s="112"/>
    </row>
    <row r="778" spans="1:6" x14ac:dyDescent="0.35">
      <c r="A778" s="107" t="s">
        <v>79</v>
      </c>
      <c r="B778" s="107" t="s">
        <v>89</v>
      </c>
      <c r="C778" s="107">
        <v>9</v>
      </c>
      <c r="D778" s="119">
        <v>0</v>
      </c>
      <c r="E778" s="119">
        <v>0</v>
      </c>
      <c r="F778" s="112"/>
    </row>
    <row r="779" spans="1:6" x14ac:dyDescent="0.35">
      <c r="A779" s="107" t="s">
        <v>79</v>
      </c>
      <c r="B779" s="107" t="s">
        <v>89</v>
      </c>
      <c r="C779" s="107">
        <v>10</v>
      </c>
      <c r="D779" s="119">
        <v>0</v>
      </c>
      <c r="E779" s="119">
        <v>0</v>
      </c>
      <c r="F779" s="112"/>
    </row>
    <row r="780" spans="1:6" x14ac:dyDescent="0.35">
      <c r="A780" s="107" t="s">
        <v>79</v>
      </c>
      <c r="B780" s="107" t="s">
        <v>89</v>
      </c>
      <c r="C780" s="107">
        <v>11</v>
      </c>
      <c r="D780" s="119">
        <v>0</v>
      </c>
      <c r="E780" s="119">
        <v>0</v>
      </c>
      <c r="F780" s="112"/>
    </row>
    <row r="781" spans="1:6" x14ac:dyDescent="0.35">
      <c r="A781" s="107" t="s">
        <v>79</v>
      </c>
      <c r="B781" s="107" t="s">
        <v>89</v>
      </c>
      <c r="C781" s="107">
        <v>12</v>
      </c>
      <c r="D781" s="119">
        <v>0</v>
      </c>
      <c r="E781" s="119">
        <v>0</v>
      </c>
      <c r="F781" s="112"/>
    </row>
    <row r="782" spans="1:6" x14ac:dyDescent="0.35">
      <c r="A782" s="107" t="s">
        <v>79</v>
      </c>
      <c r="B782" s="107" t="s">
        <v>382</v>
      </c>
      <c r="C782" s="107">
        <v>1</v>
      </c>
      <c r="D782" s="119">
        <v>-29609.888799999982</v>
      </c>
      <c r="E782" s="119">
        <v>-2367890.5790208508</v>
      </c>
      <c r="F782" s="112"/>
    </row>
    <row r="783" spans="1:6" x14ac:dyDescent="0.35">
      <c r="A783" s="107" t="s">
        <v>79</v>
      </c>
      <c r="B783" s="107" t="s">
        <v>382</v>
      </c>
      <c r="C783" s="107">
        <v>2</v>
      </c>
      <c r="D783" s="119">
        <v>-26608.511999999981</v>
      </c>
      <c r="E783" s="119">
        <v>-2040035.9984683166</v>
      </c>
      <c r="F783" s="112"/>
    </row>
    <row r="784" spans="1:6" x14ac:dyDescent="0.35">
      <c r="A784" s="107" t="s">
        <v>79</v>
      </c>
      <c r="B784" s="107" t="s">
        <v>382</v>
      </c>
      <c r="C784" s="107">
        <v>3</v>
      </c>
      <c r="D784" s="119">
        <v>-21381.839999999997</v>
      </c>
      <c r="E784" s="119">
        <v>-1728086.4831510785</v>
      </c>
      <c r="F784" s="112"/>
    </row>
    <row r="785" spans="1:6" x14ac:dyDescent="0.35">
      <c r="A785" s="107" t="s">
        <v>79</v>
      </c>
      <c r="B785" s="107" t="s">
        <v>382</v>
      </c>
      <c r="C785" s="107">
        <v>4</v>
      </c>
      <c r="D785" s="119">
        <v>-21381.84</v>
      </c>
      <c r="E785" s="119">
        <v>-1690493.7072792039</v>
      </c>
      <c r="F785" s="112"/>
    </row>
    <row r="786" spans="1:6" x14ac:dyDescent="0.35">
      <c r="A786" s="107" t="s">
        <v>79</v>
      </c>
      <c r="B786" s="107" t="s">
        <v>382</v>
      </c>
      <c r="C786" s="107">
        <v>5</v>
      </c>
      <c r="D786" s="119">
        <v>-23609.115000000005</v>
      </c>
      <c r="E786" s="119">
        <v>-1754689.5436139733</v>
      </c>
      <c r="F786" s="112"/>
    </row>
    <row r="787" spans="1:6" x14ac:dyDescent="0.35">
      <c r="A787" s="107" t="s">
        <v>79</v>
      </c>
      <c r="B787" s="107" t="s">
        <v>382</v>
      </c>
      <c r="C787" s="107">
        <v>6</v>
      </c>
      <c r="D787" s="119">
        <v>-22280.669199999993</v>
      </c>
      <c r="E787" s="119">
        <v>-1524105.8256316152</v>
      </c>
      <c r="F787" s="112"/>
    </row>
    <row r="788" spans="1:6" x14ac:dyDescent="0.35">
      <c r="A788" s="107" t="s">
        <v>79</v>
      </c>
      <c r="B788" s="107" t="s">
        <v>382</v>
      </c>
      <c r="C788" s="107">
        <v>7</v>
      </c>
      <c r="D788" s="119">
        <v>-22565.76039999997</v>
      </c>
      <c r="E788" s="119">
        <v>-1520476.6030939035</v>
      </c>
      <c r="F788" s="112"/>
    </row>
    <row r="789" spans="1:6" x14ac:dyDescent="0.35">
      <c r="A789" s="107" t="s">
        <v>79</v>
      </c>
      <c r="B789" s="107" t="s">
        <v>382</v>
      </c>
      <c r="C789" s="107">
        <v>8</v>
      </c>
      <c r="D789" s="119">
        <v>-21838.183899999975</v>
      </c>
      <c r="E789" s="119">
        <v>-1453064.9360501498</v>
      </c>
      <c r="F789" s="112"/>
    </row>
    <row r="790" spans="1:6" x14ac:dyDescent="0.35">
      <c r="A790" s="107" t="s">
        <v>79</v>
      </c>
      <c r="B790" s="107" t="s">
        <v>382</v>
      </c>
      <c r="C790" s="107">
        <v>9</v>
      </c>
      <c r="D790" s="119">
        <v>-27131.179200000002</v>
      </c>
      <c r="E790" s="119">
        <v>-1638764.7603143551</v>
      </c>
      <c r="F790" s="112"/>
    </row>
    <row r="791" spans="1:6" x14ac:dyDescent="0.35">
      <c r="A791" s="107" t="s">
        <v>79</v>
      </c>
      <c r="B791" s="107" t="s">
        <v>382</v>
      </c>
      <c r="C791" s="107">
        <v>10</v>
      </c>
      <c r="D791" s="119">
        <v>-26427.360299999982</v>
      </c>
      <c r="E791" s="119">
        <v>-1048983.2536092824</v>
      </c>
      <c r="F791" s="112"/>
    </row>
    <row r="792" spans="1:6" x14ac:dyDescent="0.35">
      <c r="A792" s="107" t="s">
        <v>79</v>
      </c>
      <c r="B792" s="107" t="s">
        <v>382</v>
      </c>
      <c r="C792" s="107">
        <v>11</v>
      </c>
      <c r="D792" s="119">
        <v>-27223.239899999964</v>
      </c>
      <c r="E792" s="119">
        <v>-1103016.978371256</v>
      </c>
      <c r="F792" s="112"/>
    </row>
    <row r="793" spans="1:6" x14ac:dyDescent="0.35">
      <c r="A793" s="107" t="s">
        <v>79</v>
      </c>
      <c r="B793" s="107" t="s">
        <v>382</v>
      </c>
      <c r="C793" s="107">
        <v>12</v>
      </c>
      <c r="D793" s="119">
        <v>-30515.647299999993</v>
      </c>
      <c r="E793" s="119">
        <v>-1293027.9512257758</v>
      </c>
      <c r="F793" s="112"/>
    </row>
    <row r="794" spans="1:6" x14ac:dyDescent="0.35">
      <c r="A794" s="107" t="s">
        <v>79</v>
      </c>
      <c r="B794" s="107" t="s">
        <v>90</v>
      </c>
      <c r="C794" s="107">
        <v>1</v>
      </c>
      <c r="D794" s="119">
        <v>51352.470332285578</v>
      </c>
      <c r="E794" s="119">
        <v>144305.15341240005</v>
      </c>
      <c r="F794" s="112"/>
    </row>
    <row r="795" spans="1:6" x14ac:dyDescent="0.35">
      <c r="A795" s="107" t="s">
        <v>79</v>
      </c>
      <c r="B795" s="107" t="s">
        <v>90</v>
      </c>
      <c r="C795" s="107">
        <v>2</v>
      </c>
      <c r="D795" s="119">
        <v>56687.866587804754</v>
      </c>
      <c r="E795" s="119">
        <v>168533.39574225081</v>
      </c>
      <c r="F795" s="112"/>
    </row>
    <row r="796" spans="1:6" x14ac:dyDescent="0.35">
      <c r="A796" s="107" t="s">
        <v>79</v>
      </c>
      <c r="B796" s="107" t="s">
        <v>90</v>
      </c>
      <c r="C796" s="107">
        <v>3</v>
      </c>
      <c r="D796" s="119">
        <v>59864.084800823381</v>
      </c>
      <c r="E796" s="119">
        <v>208947.19588291197</v>
      </c>
      <c r="F796" s="112"/>
    </row>
    <row r="797" spans="1:6" x14ac:dyDescent="0.35">
      <c r="A797" s="107" t="s">
        <v>79</v>
      </c>
      <c r="B797" s="107" t="s">
        <v>90</v>
      </c>
      <c r="C797" s="107">
        <v>4</v>
      </c>
      <c r="D797" s="119">
        <v>57235.981919095902</v>
      </c>
      <c r="E797" s="119">
        <v>186085.7571328925</v>
      </c>
      <c r="F797" s="112"/>
    </row>
    <row r="798" spans="1:6" x14ac:dyDescent="0.35">
      <c r="A798" s="107" t="s">
        <v>79</v>
      </c>
      <c r="B798" s="107" t="s">
        <v>90</v>
      </c>
      <c r="C798" s="107">
        <v>5</v>
      </c>
      <c r="D798" s="119">
        <v>66848.820984211576</v>
      </c>
      <c r="E798" s="119">
        <v>200889.28560310305</v>
      </c>
      <c r="F798" s="112"/>
    </row>
    <row r="799" spans="1:6" x14ac:dyDescent="0.35">
      <c r="A799" s="107" t="s">
        <v>79</v>
      </c>
      <c r="B799" s="107" t="s">
        <v>90</v>
      </c>
      <c r="C799" s="107">
        <v>6</v>
      </c>
      <c r="D799" s="119">
        <v>83326.580923480607</v>
      </c>
      <c r="E799" s="119">
        <v>225105.20587528605</v>
      </c>
      <c r="F799" s="112"/>
    </row>
    <row r="800" spans="1:6" x14ac:dyDescent="0.35">
      <c r="A800" s="107" t="s">
        <v>79</v>
      </c>
      <c r="B800" s="107" t="s">
        <v>90</v>
      </c>
      <c r="C800" s="107">
        <v>7</v>
      </c>
      <c r="D800" s="119">
        <v>82678.811265441327</v>
      </c>
      <c r="E800" s="119">
        <v>214679.94604625698</v>
      </c>
      <c r="F800" s="112"/>
    </row>
    <row r="801" spans="1:6" x14ac:dyDescent="0.35">
      <c r="A801" s="107" t="s">
        <v>79</v>
      </c>
      <c r="B801" s="107" t="s">
        <v>90</v>
      </c>
      <c r="C801" s="107">
        <v>8</v>
      </c>
      <c r="D801" s="119">
        <v>67514.117135207431</v>
      </c>
      <c r="E801" s="119">
        <v>151564.94593586208</v>
      </c>
      <c r="F801" s="112"/>
    </row>
    <row r="802" spans="1:6" x14ac:dyDescent="0.35">
      <c r="A802" s="107" t="s">
        <v>79</v>
      </c>
      <c r="B802" s="107" t="s">
        <v>90</v>
      </c>
      <c r="C802" s="107">
        <v>9</v>
      </c>
      <c r="D802" s="119">
        <v>50972.241464158382</v>
      </c>
      <c r="E802" s="119">
        <v>115304.5738496992</v>
      </c>
      <c r="F802" s="112"/>
    </row>
    <row r="803" spans="1:6" x14ac:dyDescent="0.35">
      <c r="A803" s="107" t="s">
        <v>79</v>
      </c>
      <c r="B803" s="107" t="s">
        <v>90</v>
      </c>
      <c r="C803" s="107">
        <v>10</v>
      </c>
      <c r="D803" s="119">
        <v>73268.911957982607</v>
      </c>
      <c r="E803" s="119">
        <v>130290.21058195485</v>
      </c>
      <c r="F803" s="112"/>
    </row>
    <row r="804" spans="1:6" x14ac:dyDescent="0.35">
      <c r="A804" s="107" t="s">
        <v>79</v>
      </c>
      <c r="B804" s="107" t="s">
        <v>90</v>
      </c>
      <c r="C804" s="107">
        <v>11</v>
      </c>
      <c r="D804" s="119">
        <v>60633.423134367869</v>
      </c>
      <c r="E804" s="119">
        <v>102314.87205872909</v>
      </c>
      <c r="F804" s="112"/>
    </row>
    <row r="805" spans="1:6" x14ac:dyDescent="0.35">
      <c r="A805" s="107" t="s">
        <v>79</v>
      </c>
      <c r="B805" s="107" t="s">
        <v>90</v>
      </c>
      <c r="C805" s="107">
        <v>12</v>
      </c>
      <c r="D805" s="119">
        <v>57334.734513904201</v>
      </c>
      <c r="E805" s="119">
        <v>105339.98297068631</v>
      </c>
      <c r="F805" s="112"/>
    </row>
    <row r="806" spans="1:6" x14ac:dyDescent="0.35">
      <c r="A806" s="107" t="s">
        <v>79</v>
      </c>
      <c r="B806" s="107" t="s">
        <v>22</v>
      </c>
      <c r="C806" s="107">
        <v>1</v>
      </c>
      <c r="D806" s="119">
        <v>-1091.0125517788599</v>
      </c>
      <c r="E806" s="119">
        <v>-90599.449602515218</v>
      </c>
      <c r="F806" s="112"/>
    </row>
    <row r="807" spans="1:6" x14ac:dyDescent="0.35">
      <c r="A807" s="107" t="s">
        <v>79</v>
      </c>
      <c r="B807" s="107" t="s">
        <v>22</v>
      </c>
      <c r="C807" s="107">
        <v>2</v>
      </c>
      <c r="D807" s="119">
        <v>-786.63269417550771</v>
      </c>
      <c r="E807" s="119">
        <v>-61534.562897888551</v>
      </c>
      <c r="F807" s="112"/>
    </row>
    <row r="808" spans="1:6" x14ac:dyDescent="0.35">
      <c r="A808" s="107" t="s">
        <v>79</v>
      </c>
      <c r="B808" s="107" t="s">
        <v>22</v>
      </c>
      <c r="C808" s="107">
        <v>3</v>
      </c>
      <c r="D808" s="119">
        <v>-935.22817991679165</v>
      </c>
      <c r="E808" s="119">
        <v>-76553.852017297046</v>
      </c>
      <c r="F808" s="112"/>
    </row>
    <row r="809" spans="1:6" x14ac:dyDescent="0.35">
      <c r="A809" s="107" t="s">
        <v>79</v>
      </c>
      <c r="B809" s="107" t="s">
        <v>22</v>
      </c>
      <c r="C809" s="107">
        <v>4</v>
      </c>
      <c r="D809" s="119">
        <v>-872.0113958409637</v>
      </c>
      <c r="E809" s="119">
        <v>-70260.16209684324</v>
      </c>
      <c r="F809" s="112"/>
    </row>
    <row r="810" spans="1:6" x14ac:dyDescent="0.35">
      <c r="A810" s="107" t="s">
        <v>79</v>
      </c>
      <c r="B810" s="107" t="s">
        <v>22</v>
      </c>
      <c r="C810" s="107">
        <v>5</v>
      </c>
      <c r="D810" s="119">
        <v>-1026.1027673891681</v>
      </c>
      <c r="E810" s="119">
        <v>-76350.846969148726</v>
      </c>
      <c r="F810" s="112"/>
    </row>
    <row r="811" spans="1:6" x14ac:dyDescent="0.35">
      <c r="A811" s="107" t="s">
        <v>79</v>
      </c>
      <c r="B811" s="107" t="s">
        <v>22</v>
      </c>
      <c r="C811" s="107">
        <v>6</v>
      </c>
      <c r="D811" s="119">
        <v>-945.47264049306386</v>
      </c>
      <c r="E811" s="119">
        <v>-64846.657478302033</v>
      </c>
      <c r="F811" s="112"/>
    </row>
    <row r="812" spans="1:6" x14ac:dyDescent="0.35">
      <c r="A812" s="107" t="s">
        <v>79</v>
      </c>
      <c r="B812" s="107" t="s">
        <v>22</v>
      </c>
      <c r="C812" s="107">
        <v>7</v>
      </c>
      <c r="D812" s="119">
        <v>-992.40788115558587</v>
      </c>
      <c r="E812" s="119">
        <v>-67086.489635838094</v>
      </c>
      <c r="F812" s="112"/>
    </row>
    <row r="813" spans="1:6" x14ac:dyDescent="0.35">
      <c r="A813" s="107" t="s">
        <v>79</v>
      </c>
      <c r="B813" s="107" t="s">
        <v>22</v>
      </c>
      <c r="C813" s="107">
        <v>8</v>
      </c>
      <c r="D813" s="119">
        <v>-879.77038696013744</v>
      </c>
      <c r="E813" s="119">
        <v>-58965.950678455963</v>
      </c>
      <c r="F813" s="112"/>
    </row>
    <row r="814" spans="1:6" x14ac:dyDescent="0.35">
      <c r="A814" s="107" t="s">
        <v>79</v>
      </c>
      <c r="B814" s="107" t="s">
        <v>22</v>
      </c>
      <c r="C814" s="107">
        <v>9</v>
      </c>
      <c r="D814" s="119">
        <v>-898.45371834988316</v>
      </c>
      <c r="E814" s="119">
        <v>-55371.29611638053</v>
      </c>
      <c r="F814" s="112"/>
    </row>
    <row r="815" spans="1:6" x14ac:dyDescent="0.35">
      <c r="A815" s="107" t="s">
        <v>79</v>
      </c>
      <c r="B815" s="107" t="s">
        <v>22</v>
      </c>
      <c r="C815" s="107">
        <v>10</v>
      </c>
      <c r="D815" s="119">
        <v>-938.93379348470967</v>
      </c>
      <c r="E815" s="119">
        <v>-43680.443418029317</v>
      </c>
      <c r="F815" s="112"/>
    </row>
    <row r="816" spans="1:6" x14ac:dyDescent="0.35">
      <c r="A816" s="107" t="s">
        <v>79</v>
      </c>
      <c r="B816" s="107" t="s">
        <v>22</v>
      </c>
      <c r="C816" s="107">
        <v>11</v>
      </c>
      <c r="D816" s="119">
        <v>-1075.252260371926</v>
      </c>
      <c r="E816" s="119">
        <v>-51754.155891228002</v>
      </c>
      <c r="F816" s="112"/>
    </row>
    <row r="817" spans="1:6" x14ac:dyDescent="0.35">
      <c r="A817" s="107" t="s">
        <v>79</v>
      </c>
      <c r="B817" s="107" t="s">
        <v>22</v>
      </c>
      <c r="C817" s="107">
        <v>12</v>
      </c>
      <c r="D817" s="119">
        <v>-1061.327657090111</v>
      </c>
      <c r="E817" s="119">
        <v>-52813.021811036102</v>
      </c>
      <c r="F817" s="112"/>
    </row>
    <row r="818" spans="1:6" x14ac:dyDescent="0.35">
      <c r="A818" s="107" t="s">
        <v>79</v>
      </c>
      <c r="B818" s="107" t="s">
        <v>91</v>
      </c>
      <c r="C818" s="107">
        <v>1</v>
      </c>
      <c r="D818" s="119">
        <v>-1616.1599578857451</v>
      </c>
      <c r="E818" s="119">
        <v>-156709.95480280567</v>
      </c>
      <c r="F818" s="112"/>
    </row>
    <row r="819" spans="1:6" x14ac:dyDescent="0.35">
      <c r="A819" s="107" t="s">
        <v>79</v>
      </c>
      <c r="B819" s="107" t="s">
        <v>91</v>
      </c>
      <c r="C819" s="107">
        <v>2</v>
      </c>
      <c r="D819" s="119">
        <v>-3225.1200475692722</v>
      </c>
      <c r="E819" s="119">
        <v>-320493.04584684042</v>
      </c>
      <c r="F819" s="112"/>
    </row>
    <row r="820" spans="1:6" x14ac:dyDescent="0.35">
      <c r="A820" s="107" t="s">
        <v>79</v>
      </c>
      <c r="B820" s="107" t="s">
        <v>91</v>
      </c>
      <c r="C820" s="107">
        <v>3</v>
      </c>
      <c r="D820" s="119">
        <v>-2842.559948444366</v>
      </c>
      <c r="E820" s="119">
        <v>-289404.7385826754</v>
      </c>
      <c r="F820" s="112"/>
    </row>
    <row r="821" spans="1:6" x14ac:dyDescent="0.35">
      <c r="A821" s="107" t="s">
        <v>79</v>
      </c>
      <c r="B821" s="107" t="s">
        <v>91</v>
      </c>
      <c r="C821" s="107">
        <v>4</v>
      </c>
      <c r="D821" s="119">
        <v>-768.22001874446858</v>
      </c>
      <c r="E821" s="119">
        <v>-52413.567395575941</v>
      </c>
      <c r="F821" s="112"/>
    </row>
    <row r="822" spans="1:6" x14ac:dyDescent="0.35">
      <c r="A822" s="107" t="s">
        <v>79</v>
      </c>
      <c r="B822" s="107" t="s">
        <v>91</v>
      </c>
      <c r="C822" s="107">
        <v>5</v>
      </c>
      <c r="D822" s="119">
        <v>-1529.2800115346906</v>
      </c>
      <c r="E822" s="119">
        <v>-122380.94710245985</v>
      </c>
      <c r="F822" s="112"/>
    </row>
    <row r="823" spans="1:6" x14ac:dyDescent="0.35">
      <c r="A823" s="107" t="s">
        <v>79</v>
      </c>
      <c r="B823" s="107" t="s">
        <v>91</v>
      </c>
      <c r="C823" s="107">
        <v>6</v>
      </c>
      <c r="D823" s="119">
        <v>-2740.3200006485022</v>
      </c>
      <c r="E823" s="119">
        <v>-210745.70882219099</v>
      </c>
      <c r="F823" s="112"/>
    </row>
    <row r="824" spans="1:6" x14ac:dyDescent="0.35">
      <c r="A824" s="107" t="s">
        <v>79</v>
      </c>
      <c r="B824" s="107" t="s">
        <v>91</v>
      </c>
      <c r="C824" s="107">
        <v>7</v>
      </c>
      <c r="D824" s="119">
        <v>-1996.7999415397676</v>
      </c>
      <c r="E824" s="119">
        <v>-172109.14714303572</v>
      </c>
      <c r="F824" s="112"/>
    </row>
    <row r="825" spans="1:6" x14ac:dyDescent="0.35">
      <c r="A825" s="107" t="s">
        <v>79</v>
      </c>
      <c r="B825" s="107" t="s">
        <v>91</v>
      </c>
      <c r="C825" s="107">
        <v>8</v>
      </c>
      <c r="D825" s="119">
        <v>-2848.799973487854</v>
      </c>
      <c r="E825" s="119">
        <v>-229052.92628446879</v>
      </c>
      <c r="F825" s="112"/>
    </row>
    <row r="826" spans="1:6" x14ac:dyDescent="0.35">
      <c r="A826" s="107" t="s">
        <v>79</v>
      </c>
      <c r="B826" s="107" t="s">
        <v>91</v>
      </c>
      <c r="C826" s="107">
        <v>9</v>
      </c>
      <c r="D826" s="119">
        <v>-1289.279955267906</v>
      </c>
      <c r="E826" s="119">
        <v>-117088.56104828235</v>
      </c>
      <c r="F826" s="112"/>
    </row>
    <row r="827" spans="1:6" x14ac:dyDescent="0.35">
      <c r="A827" s="107" t="s">
        <v>79</v>
      </c>
      <c r="B827" s="107" t="s">
        <v>91</v>
      </c>
      <c r="C827" s="107">
        <v>10</v>
      </c>
      <c r="D827" s="119">
        <v>-1638.8600683212323</v>
      </c>
      <c r="E827" s="119">
        <v>-120121.09255918171</v>
      </c>
      <c r="F827" s="112"/>
    </row>
    <row r="828" spans="1:6" x14ac:dyDescent="0.35">
      <c r="A828" s="107" t="s">
        <v>79</v>
      </c>
      <c r="B828" s="107" t="s">
        <v>91</v>
      </c>
      <c r="C828" s="107">
        <v>11</v>
      </c>
      <c r="D828" s="119">
        <v>-2532.4774271318738</v>
      </c>
      <c r="E828" s="119">
        <v>-190481.63633586882</v>
      </c>
      <c r="F828" s="112"/>
    </row>
    <row r="829" spans="1:6" x14ac:dyDescent="0.35">
      <c r="A829" s="107" t="s">
        <v>79</v>
      </c>
      <c r="B829" s="107" t="s">
        <v>91</v>
      </c>
      <c r="C829" s="107">
        <v>12</v>
      </c>
      <c r="D829" s="119">
        <v>-3073.5598921775841</v>
      </c>
      <c r="E829" s="119">
        <v>-277144.55605261639</v>
      </c>
      <c r="F829" s="112"/>
    </row>
    <row r="830" spans="1:6" x14ac:dyDescent="0.35">
      <c r="A830" s="107" t="s">
        <v>79</v>
      </c>
      <c r="B830" s="107" t="s">
        <v>27</v>
      </c>
      <c r="C830" s="107">
        <v>1</v>
      </c>
      <c r="D830" s="119">
        <v>-9584.8601538925432</v>
      </c>
      <c r="E830" s="119">
        <v>-766497.30814370944</v>
      </c>
      <c r="F830" s="112"/>
    </row>
    <row r="831" spans="1:6" x14ac:dyDescent="0.35">
      <c r="A831" s="107" t="s">
        <v>79</v>
      </c>
      <c r="B831" s="107" t="s">
        <v>27</v>
      </c>
      <c r="C831" s="107">
        <v>2</v>
      </c>
      <c r="D831" s="119">
        <v>-9584.8601538925395</v>
      </c>
      <c r="E831" s="119">
        <v>-734857.31762172247</v>
      </c>
      <c r="F831" s="112"/>
    </row>
    <row r="832" spans="1:6" x14ac:dyDescent="0.35">
      <c r="A832" s="107" t="s">
        <v>79</v>
      </c>
      <c r="B832" s="107" t="s">
        <v>27</v>
      </c>
      <c r="C832" s="107">
        <v>3</v>
      </c>
      <c r="D832" s="119">
        <v>-9878.2742402362055</v>
      </c>
      <c r="E832" s="119">
        <v>-798364.97660686425</v>
      </c>
      <c r="F832" s="112"/>
    </row>
    <row r="833" spans="1:6" x14ac:dyDescent="0.35">
      <c r="A833" s="107" t="s">
        <v>79</v>
      </c>
      <c r="B833" s="107" t="s">
        <v>27</v>
      </c>
      <c r="C833" s="107">
        <v>4</v>
      </c>
      <c r="D833" s="119">
        <v>-10465.102412923517</v>
      </c>
      <c r="E833" s="119">
        <v>-827393.23533800791</v>
      </c>
      <c r="F833" s="112"/>
    </row>
    <row r="834" spans="1:6" x14ac:dyDescent="0.35">
      <c r="A834" s="107" t="s">
        <v>79</v>
      </c>
      <c r="B834" s="107" t="s">
        <v>27</v>
      </c>
      <c r="C834" s="107">
        <v>5</v>
      </c>
      <c r="D834" s="119">
        <v>-10465.102412923512</v>
      </c>
      <c r="E834" s="119">
        <v>-777793.0590285263</v>
      </c>
      <c r="F834" s="112"/>
    </row>
    <row r="835" spans="1:6" x14ac:dyDescent="0.35">
      <c r="A835" s="107" t="s">
        <v>79</v>
      </c>
      <c r="B835" s="107" t="s">
        <v>27</v>
      </c>
      <c r="C835" s="107">
        <v>6</v>
      </c>
      <c r="D835" s="119">
        <v>-13594.852667255791</v>
      </c>
      <c r="E835" s="119">
        <v>-929953.8520489349</v>
      </c>
      <c r="F835" s="112"/>
    </row>
    <row r="836" spans="1:6" x14ac:dyDescent="0.35">
      <c r="A836" s="107" t="s">
        <v>79</v>
      </c>
      <c r="B836" s="107" t="s">
        <v>27</v>
      </c>
      <c r="C836" s="107">
        <v>7</v>
      </c>
      <c r="D836" s="119">
        <v>-19463.134394128763</v>
      </c>
      <c r="E836" s="119">
        <v>-1311422.2585269087</v>
      </c>
      <c r="F836" s="112"/>
    </row>
    <row r="837" spans="1:6" x14ac:dyDescent="0.35">
      <c r="A837" s="107" t="s">
        <v>79</v>
      </c>
      <c r="B837" s="107" t="s">
        <v>27</v>
      </c>
      <c r="C837" s="107">
        <v>8</v>
      </c>
      <c r="D837" s="119">
        <v>-18974.110916889349</v>
      </c>
      <c r="E837" s="119">
        <v>-1262495.791422395</v>
      </c>
      <c r="F837" s="112"/>
    </row>
    <row r="838" spans="1:6" x14ac:dyDescent="0.35">
      <c r="A838" s="107" t="s">
        <v>79</v>
      </c>
      <c r="B838" s="107" t="s">
        <v>27</v>
      </c>
      <c r="C838" s="107">
        <v>9</v>
      </c>
      <c r="D838" s="119">
        <v>-18093.868657858427</v>
      </c>
      <c r="E838" s="119">
        <v>-1092897.3678466121</v>
      </c>
      <c r="F838" s="112"/>
    </row>
    <row r="839" spans="1:6" x14ac:dyDescent="0.35">
      <c r="A839" s="107" t="s">
        <v>79</v>
      </c>
      <c r="B839" s="107" t="s">
        <v>27</v>
      </c>
      <c r="C839" s="107">
        <v>10</v>
      </c>
      <c r="D839" s="119">
        <v>-16724.602921588066</v>
      </c>
      <c r="E839" s="119">
        <v>-663850.95555724972</v>
      </c>
      <c r="F839" s="112"/>
    </row>
    <row r="840" spans="1:6" x14ac:dyDescent="0.35">
      <c r="A840" s="107" t="s">
        <v>79</v>
      </c>
      <c r="B840" s="107" t="s">
        <v>27</v>
      </c>
      <c r="C840" s="107">
        <v>11</v>
      </c>
      <c r="D840" s="119">
        <v>-14964.118403526123</v>
      </c>
      <c r="E840" s="119">
        <v>-606308.3132675587</v>
      </c>
      <c r="F840" s="112"/>
    </row>
    <row r="841" spans="1:6" x14ac:dyDescent="0.35">
      <c r="A841" s="107" t="s">
        <v>79</v>
      </c>
      <c r="B841" s="107" t="s">
        <v>27</v>
      </c>
      <c r="C841" s="107">
        <v>12</v>
      </c>
      <c r="D841" s="119">
        <v>-14475.094926286727</v>
      </c>
      <c r="E841" s="119">
        <v>-613347.70822099329</v>
      </c>
      <c r="F841" s="112"/>
    </row>
    <row r="842" spans="1:6" x14ac:dyDescent="0.35">
      <c r="A842" s="107" t="s">
        <v>79</v>
      </c>
      <c r="B842" s="107" t="s">
        <v>29</v>
      </c>
      <c r="C842" s="107">
        <v>1</v>
      </c>
      <c r="D842" s="119">
        <v>-748314.20904109173</v>
      </c>
      <c r="E842" s="119">
        <v>-37843398.125664957</v>
      </c>
      <c r="F842" s="112"/>
    </row>
    <row r="843" spans="1:6" x14ac:dyDescent="0.35">
      <c r="A843" s="107" t="s">
        <v>79</v>
      </c>
      <c r="B843" s="107" t="s">
        <v>29</v>
      </c>
      <c r="C843" s="107">
        <v>2</v>
      </c>
      <c r="D843" s="119">
        <v>-627146.53056473157</v>
      </c>
      <c r="E843" s="119">
        <v>-33709319.487025797</v>
      </c>
      <c r="F843" s="112"/>
    </row>
    <row r="844" spans="1:6" x14ac:dyDescent="0.35">
      <c r="A844" s="107" t="s">
        <v>79</v>
      </c>
      <c r="B844" s="107" t="s">
        <v>29</v>
      </c>
      <c r="C844" s="107">
        <v>3</v>
      </c>
      <c r="D844" s="119">
        <v>-655315.79548874823</v>
      </c>
      <c r="E844" s="119">
        <v>-38906849.669729561</v>
      </c>
      <c r="F844" s="112"/>
    </row>
    <row r="845" spans="1:6" x14ac:dyDescent="0.35">
      <c r="A845" s="107" t="s">
        <v>79</v>
      </c>
      <c r="B845" s="107" t="s">
        <v>29</v>
      </c>
      <c r="C845" s="107">
        <v>4</v>
      </c>
      <c r="D845" s="119">
        <v>-555380.46438165265</v>
      </c>
      <c r="E845" s="119">
        <v>-32148072.841498174</v>
      </c>
      <c r="F845" s="112"/>
    </row>
    <row r="846" spans="1:6" x14ac:dyDescent="0.35">
      <c r="A846" s="107" t="s">
        <v>79</v>
      </c>
      <c r="B846" s="107" t="s">
        <v>29</v>
      </c>
      <c r="C846" s="107">
        <v>5</v>
      </c>
      <c r="D846" s="119">
        <v>-436943.24567885825</v>
      </c>
      <c r="E846" s="119">
        <v>-25801370.264780052</v>
      </c>
      <c r="F846" s="112"/>
    </row>
    <row r="847" spans="1:6" x14ac:dyDescent="0.35">
      <c r="A847" s="107" t="s">
        <v>79</v>
      </c>
      <c r="B847" s="107" t="s">
        <v>29</v>
      </c>
      <c r="C847" s="107">
        <v>6</v>
      </c>
      <c r="D847" s="119">
        <v>-391909.08855373383</v>
      </c>
      <c r="E847" s="119">
        <v>-21844805.212529454</v>
      </c>
      <c r="F847" s="112"/>
    </row>
    <row r="848" spans="1:6" x14ac:dyDescent="0.35">
      <c r="A848" s="107" t="s">
        <v>79</v>
      </c>
      <c r="B848" s="107" t="s">
        <v>29</v>
      </c>
      <c r="C848" s="107">
        <v>7</v>
      </c>
      <c r="D848" s="119">
        <v>-405324.33690281236</v>
      </c>
      <c r="E848" s="119">
        <v>-14910087.679149827</v>
      </c>
      <c r="F848" s="112"/>
    </row>
    <row r="849" spans="1:6" x14ac:dyDescent="0.35">
      <c r="A849" s="107" t="s">
        <v>79</v>
      </c>
      <c r="B849" s="107" t="s">
        <v>29</v>
      </c>
      <c r="C849" s="107">
        <v>8</v>
      </c>
      <c r="D849" s="119">
        <v>-453111.53121241718</v>
      </c>
      <c r="E849" s="119">
        <v>-10769761.434960967</v>
      </c>
      <c r="F849" s="112"/>
    </row>
    <row r="850" spans="1:6" x14ac:dyDescent="0.35">
      <c r="A850" s="107" t="s">
        <v>79</v>
      </c>
      <c r="B850" s="107" t="s">
        <v>29</v>
      </c>
      <c r="C850" s="107">
        <v>9</v>
      </c>
      <c r="D850" s="119">
        <v>-463015.44168745127</v>
      </c>
      <c r="E850" s="119">
        <v>-8329738.9380889935</v>
      </c>
      <c r="F850" s="112"/>
    </row>
    <row r="851" spans="1:6" x14ac:dyDescent="0.35">
      <c r="A851" s="107" t="s">
        <v>79</v>
      </c>
      <c r="B851" s="107" t="s">
        <v>29</v>
      </c>
      <c r="C851" s="107">
        <v>10</v>
      </c>
      <c r="D851" s="119">
        <v>-473435.3317398848</v>
      </c>
      <c r="E851" s="119">
        <v>-6428114.5004849285</v>
      </c>
      <c r="F851" s="112"/>
    </row>
    <row r="852" spans="1:6" x14ac:dyDescent="0.35">
      <c r="A852" s="107" t="s">
        <v>79</v>
      </c>
      <c r="B852" s="107" t="s">
        <v>29</v>
      </c>
      <c r="C852" s="107">
        <v>11</v>
      </c>
      <c r="D852" s="119">
        <v>-499657.25426689594</v>
      </c>
      <c r="E852" s="119">
        <v>-6809121.2329724552</v>
      </c>
      <c r="F852" s="112"/>
    </row>
    <row r="853" spans="1:6" x14ac:dyDescent="0.35">
      <c r="A853" s="107" t="s">
        <v>79</v>
      </c>
      <c r="B853" s="107" t="s">
        <v>29</v>
      </c>
      <c r="C853" s="107">
        <v>12</v>
      </c>
      <c r="D853" s="119">
        <v>-562262.68190700142</v>
      </c>
      <c r="E853" s="119">
        <v>-8788057.5101028271</v>
      </c>
      <c r="F853" s="112"/>
    </row>
    <row r="854" spans="1:6" x14ac:dyDescent="0.35">
      <c r="A854" s="107" t="s">
        <v>79</v>
      </c>
      <c r="B854" s="107" t="s">
        <v>32</v>
      </c>
      <c r="C854" s="107">
        <v>1</v>
      </c>
      <c r="D854" s="119">
        <v>30554.94386405548</v>
      </c>
      <c r="E854" s="119">
        <v>1299047.5898408813</v>
      </c>
      <c r="F854" s="112"/>
    </row>
    <row r="855" spans="1:6" x14ac:dyDescent="0.35">
      <c r="A855" s="107" t="s">
        <v>79</v>
      </c>
      <c r="B855" s="107" t="s">
        <v>32</v>
      </c>
      <c r="C855" s="107">
        <v>2</v>
      </c>
      <c r="D855" s="119">
        <v>26603.657724797748</v>
      </c>
      <c r="E855" s="119">
        <v>1257531.2677209075</v>
      </c>
      <c r="F855" s="112"/>
    </row>
    <row r="856" spans="1:6" x14ac:dyDescent="0.35">
      <c r="A856" s="107" t="s">
        <v>79</v>
      </c>
      <c r="B856" s="107" t="s">
        <v>32</v>
      </c>
      <c r="C856" s="107">
        <v>3</v>
      </c>
      <c r="D856" s="119">
        <v>27477.99256553944</v>
      </c>
      <c r="E856" s="119">
        <v>1486397.053170125</v>
      </c>
      <c r="F856" s="112"/>
    </row>
    <row r="857" spans="1:6" x14ac:dyDescent="0.35">
      <c r="A857" s="107" t="s">
        <v>79</v>
      </c>
      <c r="B857" s="107" t="s">
        <v>32</v>
      </c>
      <c r="C857" s="107">
        <v>4</v>
      </c>
      <c r="D857" s="119">
        <v>23728.998142291333</v>
      </c>
      <c r="E857" s="119">
        <v>1227878.7539911661</v>
      </c>
      <c r="F857" s="112"/>
    </row>
    <row r="858" spans="1:6" x14ac:dyDescent="0.35">
      <c r="A858" s="107" t="s">
        <v>79</v>
      </c>
      <c r="B858" s="107" t="s">
        <v>32</v>
      </c>
      <c r="C858" s="107">
        <v>5</v>
      </c>
      <c r="D858" s="119">
        <v>21369.136032593349</v>
      </c>
      <c r="E858" s="119">
        <v>1261010.7320853188</v>
      </c>
      <c r="F858" s="112"/>
    </row>
    <row r="859" spans="1:6" x14ac:dyDescent="0.35">
      <c r="A859" s="107" t="s">
        <v>79</v>
      </c>
      <c r="B859" s="107" t="s">
        <v>32</v>
      </c>
      <c r="C859" s="107">
        <v>6</v>
      </c>
      <c r="D859" s="119">
        <v>19074.766256232062</v>
      </c>
      <c r="E859" s="119">
        <v>1107883.26915787</v>
      </c>
      <c r="F859" s="112"/>
    </row>
    <row r="860" spans="1:6" x14ac:dyDescent="0.35">
      <c r="A860" s="107" t="s">
        <v>79</v>
      </c>
      <c r="B860" s="107" t="s">
        <v>32</v>
      </c>
      <c r="C860" s="107">
        <v>7</v>
      </c>
      <c r="D860" s="119">
        <v>21247.218489595074</v>
      </c>
      <c r="E860" s="119">
        <v>691407.29734336946</v>
      </c>
      <c r="F860" s="112"/>
    </row>
    <row r="861" spans="1:6" x14ac:dyDescent="0.35">
      <c r="A861" s="107" t="s">
        <v>79</v>
      </c>
      <c r="B861" s="107" t="s">
        <v>32</v>
      </c>
      <c r="C861" s="107">
        <v>8</v>
      </c>
      <c r="D861" s="119">
        <v>23379.567823366498</v>
      </c>
      <c r="E861" s="119">
        <v>333344.95166477701</v>
      </c>
      <c r="F861" s="112"/>
    </row>
    <row r="862" spans="1:6" x14ac:dyDescent="0.35">
      <c r="A862" s="107" t="s">
        <v>79</v>
      </c>
      <c r="B862" s="107" t="s">
        <v>32</v>
      </c>
      <c r="C862" s="107">
        <v>9</v>
      </c>
      <c r="D862" s="119">
        <v>26790.072557561703</v>
      </c>
      <c r="E862" s="119">
        <v>268874.88001729263</v>
      </c>
      <c r="F862" s="112"/>
    </row>
    <row r="863" spans="1:6" x14ac:dyDescent="0.35">
      <c r="A863" s="107" t="s">
        <v>79</v>
      </c>
      <c r="B863" s="107" t="s">
        <v>32</v>
      </c>
      <c r="C863" s="107">
        <v>10</v>
      </c>
      <c r="D863" s="119">
        <v>29660.13484768751</v>
      </c>
      <c r="E863" s="119">
        <v>208556.21619857731</v>
      </c>
      <c r="F863" s="112"/>
    </row>
    <row r="864" spans="1:6" x14ac:dyDescent="0.35">
      <c r="A864" s="107" t="s">
        <v>79</v>
      </c>
      <c r="B864" s="107" t="s">
        <v>32</v>
      </c>
      <c r="C864" s="107">
        <v>11</v>
      </c>
      <c r="D864" s="119">
        <v>28000.485929615686</v>
      </c>
      <c r="E864" s="119">
        <v>246893.3664086842</v>
      </c>
      <c r="F864" s="112"/>
    </row>
    <row r="865" spans="1:6" x14ac:dyDescent="0.35">
      <c r="A865" s="107" t="s">
        <v>79</v>
      </c>
      <c r="B865" s="107" t="s">
        <v>32</v>
      </c>
      <c r="C865" s="107">
        <v>12</v>
      </c>
      <c r="D865" s="119">
        <v>31349.05514835308</v>
      </c>
      <c r="E865" s="119">
        <v>294662.0320600039</v>
      </c>
      <c r="F865" s="112"/>
    </row>
    <row r="866" spans="1:6" x14ac:dyDescent="0.35">
      <c r="A866" s="107" t="s">
        <v>79</v>
      </c>
      <c r="B866" s="107" t="s">
        <v>33</v>
      </c>
      <c r="C866" s="107">
        <v>1</v>
      </c>
      <c r="D866" s="119">
        <v>611094.33505590586</v>
      </c>
      <c r="E866" s="119">
        <v>25831768.969425891</v>
      </c>
      <c r="F866" s="112"/>
    </row>
    <row r="867" spans="1:6" x14ac:dyDescent="0.35">
      <c r="A867" s="107" t="s">
        <v>79</v>
      </c>
      <c r="B867" s="107" t="s">
        <v>33</v>
      </c>
      <c r="C867" s="107">
        <v>2</v>
      </c>
      <c r="D867" s="119">
        <v>514385.313887642</v>
      </c>
      <c r="E867" s="119">
        <v>24399907.619250242</v>
      </c>
      <c r="F867" s="112"/>
    </row>
    <row r="868" spans="1:6" x14ac:dyDescent="0.35">
      <c r="A868" s="107" t="s">
        <v>79</v>
      </c>
      <c r="B868" s="107" t="s">
        <v>33</v>
      </c>
      <c r="C868" s="107">
        <v>3</v>
      </c>
      <c r="D868" s="119">
        <v>545438.9259550639</v>
      </c>
      <c r="E868" s="119">
        <v>29339378.205120992</v>
      </c>
      <c r="F868" s="112"/>
    </row>
    <row r="869" spans="1:6" x14ac:dyDescent="0.35">
      <c r="A869" s="107" t="s">
        <v>79</v>
      </c>
      <c r="B869" s="107" t="s">
        <v>33</v>
      </c>
      <c r="C869" s="107">
        <v>4</v>
      </c>
      <c r="D869" s="119">
        <v>644239.99598975154</v>
      </c>
      <c r="E869" s="119">
        <v>39789594.878782153</v>
      </c>
      <c r="F869" s="112"/>
    </row>
    <row r="870" spans="1:6" x14ac:dyDescent="0.35">
      <c r="A870" s="107" t="s">
        <v>79</v>
      </c>
      <c r="B870" s="107" t="s">
        <v>33</v>
      </c>
      <c r="C870" s="107">
        <v>5</v>
      </c>
      <c r="D870" s="119">
        <v>538267.49709902517</v>
      </c>
      <c r="E870" s="119">
        <v>33825624.910443068</v>
      </c>
      <c r="F870" s="112"/>
    </row>
    <row r="871" spans="1:6" x14ac:dyDescent="0.35">
      <c r="A871" s="107" t="s">
        <v>79</v>
      </c>
      <c r="B871" s="107" t="s">
        <v>33</v>
      </c>
      <c r="C871" s="107">
        <v>6</v>
      </c>
      <c r="D871" s="119">
        <v>506150.75431620504</v>
      </c>
      <c r="E871" s="119">
        <v>30065595.31507149</v>
      </c>
      <c r="F871" s="112"/>
    </row>
    <row r="872" spans="1:6" x14ac:dyDescent="0.35">
      <c r="A872" s="107" t="s">
        <v>79</v>
      </c>
      <c r="B872" s="107" t="s">
        <v>33</v>
      </c>
      <c r="C872" s="107">
        <v>7</v>
      </c>
      <c r="D872" s="119">
        <v>507928.43176342436</v>
      </c>
      <c r="E872" s="119">
        <v>22036523.936426435</v>
      </c>
      <c r="F872" s="112"/>
    </row>
    <row r="873" spans="1:6" x14ac:dyDescent="0.35">
      <c r="A873" s="107" t="s">
        <v>79</v>
      </c>
      <c r="B873" s="107" t="s">
        <v>33</v>
      </c>
      <c r="C873" s="107">
        <v>8</v>
      </c>
      <c r="D873" s="119">
        <v>562179.7676743546</v>
      </c>
      <c r="E873" s="119">
        <v>17583507.096475322</v>
      </c>
      <c r="F873" s="112"/>
    </row>
    <row r="874" spans="1:6" x14ac:dyDescent="0.35">
      <c r="A874" s="107" t="s">
        <v>79</v>
      </c>
      <c r="B874" s="107" t="s">
        <v>33</v>
      </c>
      <c r="C874" s="107">
        <v>9</v>
      </c>
      <c r="D874" s="119">
        <v>568156.16375140415</v>
      </c>
      <c r="E874" s="119">
        <v>14228419.298342349</v>
      </c>
      <c r="F874" s="112"/>
    </row>
    <row r="875" spans="1:6" x14ac:dyDescent="0.35">
      <c r="A875" s="107" t="s">
        <v>79</v>
      </c>
      <c r="B875" s="107" t="s">
        <v>33</v>
      </c>
      <c r="C875" s="107">
        <v>10</v>
      </c>
      <c r="D875" s="119">
        <v>561604.90537151229</v>
      </c>
      <c r="E875" s="119">
        <v>9648593.0921341293</v>
      </c>
      <c r="F875" s="112"/>
    </row>
    <row r="876" spans="1:6" x14ac:dyDescent="0.35">
      <c r="A876" s="107" t="s">
        <v>79</v>
      </c>
      <c r="B876" s="107" t="s">
        <v>33</v>
      </c>
      <c r="C876" s="107">
        <v>11</v>
      </c>
      <c r="D876" s="119">
        <v>582737.73830563331</v>
      </c>
      <c r="E876" s="119">
        <v>9976530.1825170442</v>
      </c>
      <c r="F876" s="112"/>
    </row>
    <row r="877" spans="1:6" x14ac:dyDescent="0.35">
      <c r="A877" s="107" t="s">
        <v>79</v>
      </c>
      <c r="B877" s="107" t="s">
        <v>33</v>
      </c>
      <c r="C877" s="107">
        <v>12</v>
      </c>
      <c r="D877" s="119">
        <v>640472.38622688153</v>
      </c>
      <c r="E877" s="119">
        <v>12153755.622224994</v>
      </c>
      <c r="F877" s="112"/>
    </row>
    <row r="878" spans="1:6" x14ac:dyDescent="0.35">
      <c r="A878" s="107" t="s">
        <v>79</v>
      </c>
      <c r="B878" s="107" t="s">
        <v>37</v>
      </c>
      <c r="C878" s="107">
        <v>1</v>
      </c>
      <c r="D878" s="119">
        <v>90757.991454498682</v>
      </c>
      <c r="E878" s="119">
        <v>6486936.2208460746</v>
      </c>
      <c r="F878" s="112"/>
    </row>
    <row r="879" spans="1:6" x14ac:dyDescent="0.35">
      <c r="A879" s="107" t="s">
        <v>79</v>
      </c>
      <c r="B879" s="107" t="s">
        <v>37</v>
      </c>
      <c r="C879" s="107">
        <v>2</v>
      </c>
      <c r="D879" s="119">
        <v>79373.147105039243</v>
      </c>
      <c r="E879" s="119">
        <v>5446104.0697753523</v>
      </c>
      <c r="F879" s="112"/>
    </row>
    <row r="880" spans="1:6" x14ac:dyDescent="0.35">
      <c r="A880" s="107" t="s">
        <v>79</v>
      </c>
      <c r="B880" s="107" t="s">
        <v>37</v>
      </c>
      <c r="C880" s="107">
        <v>3</v>
      </c>
      <c r="D880" s="119">
        <v>141478.85681707147</v>
      </c>
      <c r="E880" s="119">
        <v>10703125.458866518</v>
      </c>
      <c r="F880" s="112"/>
    </row>
    <row r="881" spans="1:6" x14ac:dyDescent="0.35">
      <c r="A881" s="107" t="s">
        <v>79</v>
      </c>
      <c r="B881" s="107" t="s">
        <v>37</v>
      </c>
      <c r="C881" s="107">
        <v>4</v>
      </c>
      <c r="D881" s="119">
        <v>130580.18648682692</v>
      </c>
      <c r="E881" s="119">
        <v>9675976.8142268471</v>
      </c>
      <c r="F881" s="112"/>
    </row>
    <row r="882" spans="1:6" x14ac:dyDescent="0.35">
      <c r="A882" s="107" t="s">
        <v>79</v>
      </c>
      <c r="B882" s="107" t="s">
        <v>37</v>
      </c>
      <c r="C882" s="107">
        <v>5</v>
      </c>
      <c r="D882" s="119">
        <v>109686.14594776445</v>
      </c>
      <c r="E882" s="119">
        <v>7469921.2546771551</v>
      </c>
      <c r="F882" s="112"/>
    </row>
    <row r="883" spans="1:6" x14ac:dyDescent="0.35">
      <c r="A883" s="107" t="s">
        <v>79</v>
      </c>
      <c r="B883" s="107" t="s">
        <v>37</v>
      </c>
      <c r="C883" s="107">
        <v>6</v>
      </c>
      <c r="D883" s="119">
        <v>121697.06144659033</v>
      </c>
      <c r="E883" s="119">
        <v>8106748.3401313154</v>
      </c>
      <c r="F883" s="112"/>
    </row>
    <row r="884" spans="1:6" x14ac:dyDescent="0.35">
      <c r="A884" s="107" t="s">
        <v>79</v>
      </c>
      <c r="B884" s="107" t="s">
        <v>37</v>
      </c>
      <c r="C884" s="107">
        <v>7</v>
      </c>
      <c r="D884" s="119">
        <v>96795.45006524022</v>
      </c>
      <c r="E884" s="119">
        <v>6113258.9054736281</v>
      </c>
      <c r="F884" s="112"/>
    </row>
    <row r="885" spans="1:6" x14ac:dyDescent="0.35">
      <c r="A885" s="107" t="s">
        <v>79</v>
      </c>
      <c r="B885" s="107" t="s">
        <v>37</v>
      </c>
      <c r="C885" s="107">
        <v>8</v>
      </c>
      <c r="D885" s="119">
        <v>99835.667796446418</v>
      </c>
      <c r="E885" s="119">
        <v>6491497.7246433282</v>
      </c>
      <c r="F885" s="112"/>
    </row>
    <row r="886" spans="1:6" x14ac:dyDescent="0.35">
      <c r="A886" s="107" t="s">
        <v>79</v>
      </c>
      <c r="B886" s="107" t="s">
        <v>37</v>
      </c>
      <c r="C886" s="107">
        <v>9</v>
      </c>
      <c r="D886" s="119">
        <v>103017.37181730174</v>
      </c>
      <c r="E886" s="119">
        <v>6326787.6743704854</v>
      </c>
      <c r="F886" s="112"/>
    </row>
    <row r="887" spans="1:6" x14ac:dyDescent="0.35">
      <c r="A887" s="107" t="s">
        <v>79</v>
      </c>
      <c r="B887" s="107" t="s">
        <v>37</v>
      </c>
      <c r="C887" s="107">
        <v>10</v>
      </c>
      <c r="D887" s="119">
        <v>107868.12639770124</v>
      </c>
      <c r="E887" s="119">
        <v>4721804.5761943562</v>
      </c>
      <c r="F887" s="112"/>
    </row>
    <row r="888" spans="1:6" x14ac:dyDescent="0.35">
      <c r="A888" s="107" t="s">
        <v>79</v>
      </c>
      <c r="B888" s="107" t="s">
        <v>37</v>
      </c>
      <c r="C888" s="107">
        <v>11</v>
      </c>
      <c r="D888" s="119">
        <v>115138.3118652205</v>
      </c>
      <c r="E888" s="119">
        <v>5358675.1604274884</v>
      </c>
      <c r="F888" s="112"/>
    </row>
    <row r="889" spans="1:6" x14ac:dyDescent="0.35">
      <c r="A889" s="107" t="s">
        <v>79</v>
      </c>
      <c r="B889" s="107" t="s">
        <v>37</v>
      </c>
      <c r="C889" s="107">
        <v>12</v>
      </c>
      <c r="D889" s="119">
        <v>138456.83669018559</v>
      </c>
      <c r="E889" s="119">
        <v>7105692.8751623007</v>
      </c>
      <c r="F889" s="112"/>
    </row>
    <row r="890" spans="1:6" x14ac:dyDescent="0.35">
      <c r="A890" s="107" t="s">
        <v>79</v>
      </c>
      <c r="B890" s="107" t="s">
        <v>38</v>
      </c>
      <c r="C890" s="107">
        <v>1</v>
      </c>
      <c r="D890" s="119">
        <v>2670.0597847915406</v>
      </c>
      <c r="E890" s="119">
        <v>220543.93002617965</v>
      </c>
      <c r="F890" s="112"/>
    </row>
    <row r="891" spans="1:6" x14ac:dyDescent="0.35">
      <c r="A891" s="107" t="s">
        <v>79</v>
      </c>
      <c r="B891" s="107" t="s">
        <v>38</v>
      </c>
      <c r="C891" s="107">
        <v>2</v>
      </c>
      <c r="D891" s="119">
        <v>2048.532833315382</v>
      </c>
      <c r="E891" s="119">
        <v>162007.20419693732</v>
      </c>
      <c r="F891" s="112"/>
    </row>
    <row r="892" spans="1:6" x14ac:dyDescent="0.35">
      <c r="A892" s="107" t="s">
        <v>79</v>
      </c>
      <c r="B892" s="107" t="s">
        <v>38</v>
      </c>
      <c r="C892" s="107">
        <v>3</v>
      </c>
      <c r="D892" s="119">
        <v>2243.3656812597919</v>
      </c>
      <c r="E892" s="119">
        <v>189037.29614455457</v>
      </c>
      <c r="F892" s="112"/>
    </row>
    <row r="893" spans="1:6" x14ac:dyDescent="0.35">
      <c r="A893" s="107" t="s">
        <v>79</v>
      </c>
      <c r="B893" s="107" t="s">
        <v>38</v>
      </c>
      <c r="C893" s="107">
        <v>4</v>
      </c>
      <c r="D893" s="119">
        <v>2128.0332739585601</v>
      </c>
      <c r="E893" s="119">
        <v>169741.71263188246</v>
      </c>
      <c r="F893" s="112"/>
    </row>
    <row r="894" spans="1:6" x14ac:dyDescent="0.35">
      <c r="A894" s="107" t="s">
        <v>79</v>
      </c>
      <c r="B894" s="107" t="s">
        <v>38</v>
      </c>
      <c r="C894" s="107">
        <v>5</v>
      </c>
      <c r="D894" s="119">
        <v>2587.2768396914225</v>
      </c>
      <c r="E894" s="119">
        <v>190455.54299541027</v>
      </c>
      <c r="F894" s="112"/>
    </row>
    <row r="895" spans="1:6" x14ac:dyDescent="0.35">
      <c r="A895" s="107" t="s">
        <v>79</v>
      </c>
      <c r="B895" s="107" t="s">
        <v>38</v>
      </c>
      <c r="C895" s="107">
        <v>6</v>
      </c>
      <c r="D895" s="119">
        <v>2432.8037535050375</v>
      </c>
      <c r="E895" s="119">
        <v>164336.64371831249</v>
      </c>
      <c r="F895" s="112"/>
    </row>
    <row r="896" spans="1:6" x14ac:dyDescent="0.35">
      <c r="A896" s="107" t="s">
        <v>79</v>
      </c>
      <c r="B896" s="107" t="s">
        <v>38</v>
      </c>
      <c r="C896" s="107">
        <v>7</v>
      </c>
      <c r="D896" s="119">
        <v>2529.1902887736896</v>
      </c>
      <c r="E896" s="119">
        <v>168940.00393034198</v>
      </c>
      <c r="F896" s="112"/>
    </row>
    <row r="897" spans="1:6" x14ac:dyDescent="0.35">
      <c r="A897" s="107" t="s">
        <v>79</v>
      </c>
      <c r="B897" s="107" t="s">
        <v>38</v>
      </c>
      <c r="C897" s="107">
        <v>8</v>
      </c>
      <c r="D897" s="119">
        <v>2517.581604308114</v>
      </c>
      <c r="E897" s="119">
        <v>165782.88206501107</v>
      </c>
      <c r="F897" s="112"/>
    </row>
    <row r="898" spans="1:6" x14ac:dyDescent="0.35">
      <c r="A898" s="107" t="s">
        <v>79</v>
      </c>
      <c r="B898" s="107" t="s">
        <v>38</v>
      </c>
      <c r="C898" s="107">
        <v>9</v>
      </c>
      <c r="D898" s="119">
        <v>2747.952138173755</v>
      </c>
      <c r="E898" s="119">
        <v>167918.94257538812</v>
      </c>
      <c r="F898" s="112"/>
    </row>
    <row r="899" spans="1:6" x14ac:dyDescent="0.35">
      <c r="A899" s="107" t="s">
        <v>79</v>
      </c>
      <c r="B899" s="107" t="s">
        <v>38</v>
      </c>
      <c r="C899" s="107">
        <v>10</v>
      </c>
      <c r="D899" s="119">
        <v>2779.3439601661084</v>
      </c>
      <c r="E899" s="119">
        <v>111846.80858310197</v>
      </c>
      <c r="F899" s="112"/>
    </row>
    <row r="900" spans="1:6" x14ac:dyDescent="0.35">
      <c r="A900" s="107" t="s">
        <v>79</v>
      </c>
      <c r="B900" s="107" t="s">
        <v>38</v>
      </c>
      <c r="C900" s="107">
        <v>11</v>
      </c>
      <c r="D900" s="119">
        <v>2914.4326886585718</v>
      </c>
      <c r="E900" s="119">
        <v>120845.5520585928</v>
      </c>
      <c r="F900" s="112"/>
    </row>
    <row r="901" spans="1:6" x14ac:dyDescent="0.35">
      <c r="A901" s="107" t="s">
        <v>79</v>
      </c>
      <c r="B901" s="107" t="s">
        <v>38</v>
      </c>
      <c r="C901" s="107">
        <v>12</v>
      </c>
      <c r="D901" s="119">
        <v>2992.6560474020812</v>
      </c>
      <c r="E901" s="119">
        <v>130115.86401862529</v>
      </c>
      <c r="F901" s="112"/>
    </row>
    <row r="902" spans="1:6" x14ac:dyDescent="0.35">
      <c r="A902" s="107" t="s">
        <v>79</v>
      </c>
      <c r="B902" s="107" t="s">
        <v>92</v>
      </c>
      <c r="C902" s="107">
        <v>1</v>
      </c>
      <c r="D902" s="119">
        <v>-14746.712368506811</v>
      </c>
      <c r="E902" s="119">
        <v>-423380.22931274062</v>
      </c>
      <c r="F902" s="112"/>
    </row>
    <row r="903" spans="1:6" x14ac:dyDescent="0.35">
      <c r="A903" s="107" t="s">
        <v>79</v>
      </c>
      <c r="B903" s="107" t="s">
        <v>92</v>
      </c>
      <c r="C903" s="107">
        <v>2</v>
      </c>
      <c r="D903" s="119">
        <v>-12921.433949260379</v>
      </c>
      <c r="E903" s="119">
        <v>-419017.86455260927</v>
      </c>
      <c r="F903" s="112"/>
    </row>
    <row r="904" spans="1:6" x14ac:dyDescent="0.35">
      <c r="A904" s="107" t="s">
        <v>79</v>
      </c>
      <c r="B904" s="107" t="s">
        <v>92</v>
      </c>
      <c r="C904" s="107">
        <v>3</v>
      </c>
      <c r="D904" s="119">
        <v>-13284.666859671001</v>
      </c>
      <c r="E904" s="119">
        <v>-493939.05946295272</v>
      </c>
      <c r="F904" s="112"/>
    </row>
    <row r="905" spans="1:6" x14ac:dyDescent="0.35">
      <c r="A905" s="107" t="s">
        <v>79</v>
      </c>
      <c r="B905" s="107" t="s">
        <v>92</v>
      </c>
      <c r="C905" s="107">
        <v>4</v>
      </c>
      <c r="D905" s="119">
        <v>-11439.933306531721</v>
      </c>
      <c r="E905" s="119">
        <v>-405572.07924225542</v>
      </c>
      <c r="F905" s="112"/>
    </row>
    <row r="906" spans="1:6" x14ac:dyDescent="0.35">
      <c r="A906" s="107" t="s">
        <v>79</v>
      </c>
      <c r="B906" s="107" t="s">
        <v>92</v>
      </c>
      <c r="C906" s="107">
        <v>5</v>
      </c>
      <c r="D906" s="119">
        <v>-10181.698330933021</v>
      </c>
      <c r="E906" s="119">
        <v>-415046.0057964556</v>
      </c>
      <c r="F906" s="112"/>
    </row>
    <row r="907" spans="1:6" x14ac:dyDescent="0.35">
      <c r="A907" s="107" t="s">
        <v>79</v>
      </c>
      <c r="B907" s="107" t="s">
        <v>92</v>
      </c>
      <c r="C907" s="107">
        <v>6</v>
      </c>
      <c r="D907" s="119">
        <v>-9073.7205283978892</v>
      </c>
      <c r="E907" s="119">
        <v>-365428.24233017868</v>
      </c>
      <c r="F907" s="112"/>
    </row>
    <row r="908" spans="1:6" x14ac:dyDescent="0.35">
      <c r="A908" s="107" t="s">
        <v>79</v>
      </c>
      <c r="B908" s="107" t="s">
        <v>92</v>
      </c>
      <c r="C908" s="107">
        <v>7</v>
      </c>
      <c r="D908" s="119">
        <v>-10137.54284706681</v>
      </c>
      <c r="E908" s="119">
        <v>-218731.01371134719</v>
      </c>
      <c r="F908" s="112"/>
    </row>
    <row r="909" spans="1:6" x14ac:dyDescent="0.35">
      <c r="A909" s="107" t="s">
        <v>79</v>
      </c>
      <c r="B909" s="107" t="s">
        <v>92</v>
      </c>
      <c r="C909" s="107">
        <v>8</v>
      </c>
      <c r="D909" s="119">
        <v>-11261.15987808126</v>
      </c>
      <c r="E909" s="119">
        <v>-96128.779124336768</v>
      </c>
      <c r="F909" s="112"/>
    </row>
    <row r="910" spans="1:6" x14ac:dyDescent="0.35">
      <c r="A910" s="107" t="s">
        <v>79</v>
      </c>
      <c r="B910" s="107" t="s">
        <v>92</v>
      </c>
      <c r="C910" s="107">
        <v>9</v>
      </c>
      <c r="D910" s="119">
        <v>-12958.768187793699</v>
      </c>
      <c r="E910" s="119">
        <v>-74801.055420739955</v>
      </c>
      <c r="F910" s="112"/>
    </row>
    <row r="911" spans="1:6" x14ac:dyDescent="0.35">
      <c r="A911" s="107" t="s">
        <v>79</v>
      </c>
      <c r="B911" s="107" t="s">
        <v>92</v>
      </c>
      <c r="C911" s="107">
        <v>10</v>
      </c>
      <c r="D911" s="119">
        <v>-13501.741057015421</v>
      </c>
      <c r="E911" s="119">
        <v>-57306.426450598978</v>
      </c>
      <c r="F911" s="112"/>
    </row>
    <row r="912" spans="1:6" x14ac:dyDescent="0.35">
      <c r="A912" s="107" t="s">
        <v>79</v>
      </c>
      <c r="B912" s="107" t="s">
        <v>92</v>
      </c>
      <c r="C912" s="107">
        <v>11</v>
      </c>
      <c r="D912" s="119">
        <v>-12793.60873693027</v>
      </c>
      <c r="E912" s="119">
        <v>-67864.591265628915</v>
      </c>
      <c r="F912" s="112"/>
    </row>
    <row r="913" spans="1:6" x14ac:dyDescent="0.35">
      <c r="A913" s="107" t="s">
        <v>79</v>
      </c>
      <c r="B913" s="107" t="s">
        <v>92</v>
      </c>
      <c r="C913" s="107">
        <v>12</v>
      </c>
      <c r="D913" s="119">
        <v>-14308.92735982428</v>
      </c>
      <c r="E913" s="119">
        <v>-83973.127636949954</v>
      </c>
      <c r="F913" s="112"/>
    </row>
    <row r="914" spans="1:6" x14ac:dyDescent="0.35">
      <c r="A914" s="107" t="s">
        <v>79</v>
      </c>
      <c r="B914" s="107" t="s">
        <v>93</v>
      </c>
      <c r="C914" s="107">
        <v>1</v>
      </c>
      <c r="D914" s="119">
        <v>-23868.04159999999</v>
      </c>
      <c r="E914" s="119">
        <v>-1580118.6066898969</v>
      </c>
      <c r="F914" s="112"/>
    </row>
    <row r="915" spans="1:6" x14ac:dyDescent="0.35">
      <c r="A915" s="107" t="s">
        <v>79</v>
      </c>
      <c r="B915" s="107" t="s">
        <v>93</v>
      </c>
      <c r="C915" s="107">
        <v>2</v>
      </c>
      <c r="D915" s="119">
        <v>-21751.85725517241</v>
      </c>
      <c r="E915" s="119">
        <v>-1560645.7386827478</v>
      </c>
      <c r="F915" s="112"/>
    </row>
    <row r="916" spans="1:6" x14ac:dyDescent="0.35">
      <c r="A916" s="107" t="s">
        <v>79</v>
      </c>
      <c r="B916" s="107" t="s">
        <v>93</v>
      </c>
      <c r="C916" s="107">
        <v>3</v>
      </c>
      <c r="D916" s="119">
        <v>-24219.56057419354</v>
      </c>
      <c r="E916" s="119">
        <v>-1830783.9900595329</v>
      </c>
      <c r="F916" s="112"/>
    </row>
    <row r="917" spans="1:6" x14ac:dyDescent="0.35">
      <c r="A917" s="107" t="s">
        <v>79</v>
      </c>
      <c r="B917" s="107" t="s">
        <v>93</v>
      </c>
      <c r="C917" s="107">
        <v>4</v>
      </c>
      <c r="D917" s="119">
        <v>-24044.08764999999</v>
      </c>
      <c r="E917" s="119">
        <v>-1796201.9638938121</v>
      </c>
      <c r="F917" s="112"/>
    </row>
    <row r="918" spans="1:6" x14ac:dyDescent="0.35">
      <c r="A918" s="107" t="s">
        <v>79</v>
      </c>
      <c r="B918" s="107" t="s">
        <v>93</v>
      </c>
      <c r="C918" s="107">
        <v>5</v>
      </c>
      <c r="D918" s="119">
        <v>-25967.855299999981</v>
      </c>
      <c r="E918" s="119">
        <v>-1824558.929803255</v>
      </c>
      <c r="F918" s="112"/>
    </row>
    <row r="919" spans="1:6" x14ac:dyDescent="0.35">
      <c r="A919" s="107" t="s">
        <v>79</v>
      </c>
      <c r="B919" s="107" t="s">
        <v>93</v>
      </c>
      <c r="C919" s="107">
        <v>6</v>
      </c>
      <c r="D919" s="119">
        <v>-24976.734599999989</v>
      </c>
      <c r="E919" s="119">
        <v>-1717156.9730499575</v>
      </c>
      <c r="F919" s="112"/>
    </row>
    <row r="920" spans="1:6" x14ac:dyDescent="0.35">
      <c r="A920" s="107" t="s">
        <v>79</v>
      </c>
      <c r="B920" s="107" t="s">
        <v>93</v>
      </c>
      <c r="C920" s="107">
        <v>7</v>
      </c>
      <c r="D920" s="119">
        <v>-27275.231899999999</v>
      </c>
      <c r="E920" s="119">
        <v>-1708294.1912794465</v>
      </c>
      <c r="F920" s="112"/>
    </row>
    <row r="921" spans="1:6" x14ac:dyDescent="0.35">
      <c r="A921" s="107" t="s">
        <v>79</v>
      </c>
      <c r="B921" s="107" t="s">
        <v>93</v>
      </c>
      <c r="C921" s="107">
        <v>8</v>
      </c>
      <c r="D921" s="119">
        <v>-25933.4843</v>
      </c>
      <c r="E921" s="119">
        <v>-1402824.424980402</v>
      </c>
      <c r="F921" s="112"/>
    </row>
    <row r="922" spans="1:6" x14ac:dyDescent="0.35">
      <c r="A922" s="107" t="s">
        <v>79</v>
      </c>
      <c r="B922" s="107" t="s">
        <v>93</v>
      </c>
      <c r="C922" s="107">
        <v>9</v>
      </c>
      <c r="D922" s="119">
        <v>-24497.314587172281</v>
      </c>
      <c r="E922" s="119">
        <v>-1182675.822345892</v>
      </c>
      <c r="F922" s="112"/>
    </row>
    <row r="923" spans="1:6" x14ac:dyDescent="0.35">
      <c r="A923" s="107" t="s">
        <v>79</v>
      </c>
      <c r="B923" s="107" t="s">
        <v>93</v>
      </c>
      <c r="C923" s="107">
        <v>10</v>
      </c>
      <c r="D923" s="119">
        <v>-24072.209290322578</v>
      </c>
      <c r="E923" s="119">
        <v>-1168239.9252394394</v>
      </c>
      <c r="F923" s="112"/>
    </row>
    <row r="924" spans="1:6" x14ac:dyDescent="0.35">
      <c r="A924" s="107" t="s">
        <v>79</v>
      </c>
      <c r="B924" s="107" t="s">
        <v>93</v>
      </c>
      <c r="C924" s="107">
        <v>11</v>
      </c>
      <c r="D924" s="119">
        <v>-21963.12213026264</v>
      </c>
      <c r="E924" s="119">
        <v>-1118508.8933269451</v>
      </c>
      <c r="F924" s="112"/>
    </row>
    <row r="925" spans="1:6" x14ac:dyDescent="0.35">
      <c r="A925" s="107" t="s">
        <v>79</v>
      </c>
      <c r="B925" s="107" t="s">
        <v>93</v>
      </c>
      <c r="C925" s="107">
        <v>12</v>
      </c>
      <c r="D925" s="119">
        <v>-22657.747506877018</v>
      </c>
      <c r="E925" s="119">
        <v>-1225580.8371525765</v>
      </c>
      <c r="F925" s="112"/>
    </row>
    <row r="926" spans="1:6" x14ac:dyDescent="0.35">
      <c r="A926" s="107" t="s">
        <v>79</v>
      </c>
      <c r="B926" s="107" t="s">
        <v>41</v>
      </c>
      <c r="C926" s="107">
        <v>1</v>
      </c>
      <c r="D926" s="119">
        <v>222292.01572962449</v>
      </c>
      <c r="E926" s="119">
        <v>19346634.51668426</v>
      </c>
      <c r="F926" s="112"/>
    </row>
    <row r="927" spans="1:6" x14ac:dyDescent="0.35">
      <c r="A927" s="107" t="s">
        <v>79</v>
      </c>
      <c r="B927" s="107" t="s">
        <v>41</v>
      </c>
      <c r="C927" s="107">
        <v>2</v>
      </c>
      <c r="D927" s="119">
        <v>198762.29793952871</v>
      </c>
      <c r="E927" s="119">
        <v>16584186.838405522</v>
      </c>
      <c r="F927" s="112"/>
    </row>
    <row r="928" spans="1:6" x14ac:dyDescent="0.35">
      <c r="A928" s="107" t="s">
        <v>79</v>
      </c>
      <c r="B928" s="107" t="s">
        <v>41</v>
      </c>
      <c r="C928" s="107">
        <v>3</v>
      </c>
      <c r="D928" s="119">
        <v>208288.55989169967</v>
      </c>
      <c r="E928" s="119">
        <v>18351548.733156223</v>
      </c>
      <c r="F928" s="112"/>
    </row>
    <row r="929" spans="1:6" x14ac:dyDescent="0.35">
      <c r="A929" s="107" t="s">
        <v>79</v>
      </c>
      <c r="B929" s="107" t="s">
        <v>41</v>
      </c>
      <c r="C929" s="107">
        <v>4</v>
      </c>
      <c r="D929" s="119">
        <v>0</v>
      </c>
      <c r="E929" s="119">
        <v>0</v>
      </c>
      <c r="F929" s="112"/>
    </row>
    <row r="930" spans="1:6" x14ac:dyDescent="0.35">
      <c r="A930" s="107" t="s">
        <v>79</v>
      </c>
      <c r="B930" s="107" t="s">
        <v>41</v>
      </c>
      <c r="C930" s="107">
        <v>5</v>
      </c>
      <c r="D930" s="119">
        <v>46658.791645219128</v>
      </c>
      <c r="E930" s="119">
        <v>3309331.5390789211</v>
      </c>
      <c r="F930" s="112"/>
    </row>
    <row r="931" spans="1:6" x14ac:dyDescent="0.35">
      <c r="A931" s="107" t="s">
        <v>79</v>
      </c>
      <c r="B931" s="107" t="s">
        <v>41</v>
      </c>
      <c r="C931" s="107">
        <v>6</v>
      </c>
      <c r="D931" s="119">
        <v>195583.74530756599</v>
      </c>
      <c r="E931" s="119">
        <v>13527740.449068399</v>
      </c>
      <c r="F931" s="112"/>
    </row>
    <row r="932" spans="1:6" x14ac:dyDescent="0.35">
      <c r="A932" s="107" t="s">
        <v>79</v>
      </c>
      <c r="B932" s="107" t="s">
        <v>41</v>
      </c>
      <c r="C932" s="107">
        <v>7</v>
      </c>
      <c r="D932" s="119">
        <v>162147.72742146131</v>
      </c>
      <c r="E932" s="119">
        <v>11097134.87416623</v>
      </c>
      <c r="F932" s="112"/>
    </row>
    <row r="933" spans="1:6" x14ac:dyDescent="0.35">
      <c r="A933" s="107" t="s">
        <v>79</v>
      </c>
      <c r="B933" s="107" t="s">
        <v>41</v>
      </c>
      <c r="C933" s="107">
        <v>8</v>
      </c>
      <c r="D933" s="119">
        <v>144786.73786924549</v>
      </c>
      <c r="E933" s="119">
        <v>9847680.3557893652</v>
      </c>
      <c r="F933" s="112"/>
    </row>
    <row r="934" spans="1:6" x14ac:dyDescent="0.35">
      <c r="A934" s="107" t="s">
        <v>79</v>
      </c>
      <c r="B934" s="107" t="s">
        <v>41</v>
      </c>
      <c r="C934" s="107">
        <v>9</v>
      </c>
      <c r="D934" s="119">
        <v>43166.991115512559</v>
      </c>
      <c r="E934" s="119">
        <v>2843544.8280849452</v>
      </c>
      <c r="F934" s="112"/>
    </row>
    <row r="935" spans="1:6" x14ac:dyDescent="0.35">
      <c r="A935" s="107" t="s">
        <v>79</v>
      </c>
      <c r="B935" s="107" t="s">
        <v>41</v>
      </c>
      <c r="C935" s="107">
        <v>10</v>
      </c>
      <c r="D935" s="119">
        <v>16771.385707504502</v>
      </c>
      <c r="E935" s="119">
        <v>1092298.978612269</v>
      </c>
      <c r="F935" s="112"/>
    </row>
    <row r="936" spans="1:6" x14ac:dyDescent="0.35">
      <c r="A936" s="107" t="s">
        <v>79</v>
      </c>
      <c r="B936" s="107" t="s">
        <v>41</v>
      </c>
      <c r="C936" s="107">
        <v>11</v>
      </c>
      <c r="D936" s="119">
        <v>6666.1381595742032</v>
      </c>
      <c r="E936" s="119">
        <v>431664.61713742139</v>
      </c>
      <c r="F936" s="112"/>
    </row>
    <row r="937" spans="1:6" x14ac:dyDescent="0.35">
      <c r="A937" s="107" t="s">
        <v>79</v>
      </c>
      <c r="B937" s="107" t="s">
        <v>41</v>
      </c>
      <c r="C937" s="107">
        <v>12</v>
      </c>
      <c r="D937" s="119">
        <v>1947.8761673583799</v>
      </c>
      <c r="E937" s="119">
        <v>125957.1097030415</v>
      </c>
      <c r="F937" s="112"/>
    </row>
    <row r="938" spans="1:6" x14ac:dyDescent="0.35">
      <c r="A938" s="107" t="s">
        <v>79</v>
      </c>
      <c r="B938" s="107" t="s">
        <v>94</v>
      </c>
      <c r="C938" s="107">
        <v>1</v>
      </c>
      <c r="D938" s="119">
        <v>0</v>
      </c>
      <c r="E938" s="119">
        <v>0</v>
      </c>
      <c r="F938" s="112"/>
    </row>
    <row r="939" spans="1:6" x14ac:dyDescent="0.35">
      <c r="A939" s="107" t="s">
        <v>79</v>
      </c>
      <c r="B939" s="107" t="s">
        <v>94</v>
      </c>
      <c r="C939" s="107">
        <v>2</v>
      </c>
      <c r="D939" s="119">
        <v>0</v>
      </c>
      <c r="E939" s="119">
        <v>0</v>
      </c>
      <c r="F939" s="112"/>
    </row>
    <row r="940" spans="1:6" x14ac:dyDescent="0.35">
      <c r="A940" s="107" t="s">
        <v>79</v>
      </c>
      <c r="B940" s="107" t="s">
        <v>94</v>
      </c>
      <c r="C940" s="107">
        <v>3</v>
      </c>
      <c r="D940" s="119">
        <v>0</v>
      </c>
      <c r="E940" s="119">
        <v>0</v>
      </c>
      <c r="F940" s="112"/>
    </row>
    <row r="941" spans="1:6" x14ac:dyDescent="0.35">
      <c r="A941" s="107" t="s">
        <v>79</v>
      </c>
      <c r="B941" s="107" t="s">
        <v>94</v>
      </c>
      <c r="C941" s="107">
        <v>4</v>
      </c>
      <c r="D941" s="119">
        <v>0</v>
      </c>
      <c r="E941" s="119">
        <v>0</v>
      </c>
      <c r="F941" s="112"/>
    </row>
    <row r="942" spans="1:6" x14ac:dyDescent="0.35">
      <c r="A942" s="107" t="s">
        <v>79</v>
      </c>
      <c r="B942" s="107" t="s">
        <v>94</v>
      </c>
      <c r="C942" s="107">
        <v>5</v>
      </c>
      <c r="D942" s="119">
        <v>-46658.791645219128</v>
      </c>
      <c r="E942" s="119">
        <v>-3309331.5390789211</v>
      </c>
      <c r="F942" s="112"/>
    </row>
    <row r="943" spans="1:6" x14ac:dyDescent="0.35">
      <c r="A943" s="107" t="s">
        <v>79</v>
      </c>
      <c r="B943" s="107" t="s">
        <v>94</v>
      </c>
      <c r="C943" s="107">
        <v>6</v>
      </c>
      <c r="D943" s="119">
        <v>-195583.74530756599</v>
      </c>
      <c r="E943" s="119">
        <v>-13527740.449068399</v>
      </c>
      <c r="F943" s="112"/>
    </row>
    <row r="944" spans="1:6" x14ac:dyDescent="0.35">
      <c r="A944" s="107" t="s">
        <v>79</v>
      </c>
      <c r="B944" s="107" t="s">
        <v>94</v>
      </c>
      <c r="C944" s="107">
        <v>7</v>
      </c>
      <c r="D944" s="119">
        <v>-162147.72742146131</v>
      </c>
      <c r="E944" s="119">
        <v>-11097134.87416623</v>
      </c>
      <c r="F944" s="112"/>
    </row>
    <row r="945" spans="1:6" x14ac:dyDescent="0.35">
      <c r="A945" s="107" t="s">
        <v>79</v>
      </c>
      <c r="B945" s="107" t="s">
        <v>94</v>
      </c>
      <c r="C945" s="107">
        <v>8</v>
      </c>
      <c r="D945" s="119">
        <v>-144786.73786924549</v>
      </c>
      <c r="E945" s="119">
        <v>-9847680.3557893652</v>
      </c>
      <c r="F945" s="112"/>
    </row>
    <row r="946" spans="1:6" x14ac:dyDescent="0.35">
      <c r="A946" s="107" t="s">
        <v>79</v>
      </c>
      <c r="B946" s="107" t="s">
        <v>94</v>
      </c>
      <c r="C946" s="107">
        <v>9</v>
      </c>
      <c r="D946" s="119">
        <v>-43166.991115512559</v>
      </c>
      <c r="E946" s="119">
        <v>-2843544.8280849452</v>
      </c>
      <c r="F946" s="112"/>
    </row>
    <row r="947" spans="1:6" x14ac:dyDescent="0.35">
      <c r="A947" s="107" t="s">
        <v>79</v>
      </c>
      <c r="B947" s="107" t="s">
        <v>94</v>
      </c>
      <c r="C947" s="107">
        <v>10</v>
      </c>
      <c r="D947" s="119">
        <v>-16771.385707504502</v>
      </c>
      <c r="E947" s="119">
        <v>-1092298.978612269</v>
      </c>
      <c r="F947" s="112"/>
    </row>
    <row r="948" spans="1:6" x14ac:dyDescent="0.35">
      <c r="A948" s="107" t="s">
        <v>79</v>
      </c>
      <c r="B948" s="107" t="s">
        <v>94</v>
      </c>
      <c r="C948" s="107">
        <v>11</v>
      </c>
      <c r="D948" s="119">
        <v>-6666.1381595742032</v>
      </c>
      <c r="E948" s="119">
        <v>-431664.61713742139</v>
      </c>
      <c r="F948" s="112"/>
    </row>
    <row r="949" spans="1:6" x14ac:dyDescent="0.35">
      <c r="A949" s="107" t="s">
        <v>79</v>
      </c>
      <c r="B949" s="107" t="s">
        <v>94</v>
      </c>
      <c r="C949" s="107">
        <v>12</v>
      </c>
      <c r="D949" s="119">
        <v>-1947.8761673583799</v>
      </c>
      <c r="E949" s="119">
        <v>-125957.1097030415</v>
      </c>
      <c r="F949" s="112"/>
    </row>
    <row r="950" spans="1:6" x14ac:dyDescent="0.35">
      <c r="A950" s="107" t="s">
        <v>79</v>
      </c>
      <c r="B950" s="107" t="s">
        <v>95</v>
      </c>
      <c r="C950" s="107">
        <v>1</v>
      </c>
      <c r="D950" s="119">
        <v>0</v>
      </c>
      <c r="E950" s="119">
        <v>0</v>
      </c>
      <c r="F950" s="112"/>
    </row>
    <row r="951" spans="1:6" x14ac:dyDescent="0.35">
      <c r="A951" s="107" t="s">
        <v>79</v>
      </c>
      <c r="B951" s="107" t="s">
        <v>95</v>
      </c>
      <c r="C951" s="107">
        <v>2</v>
      </c>
      <c r="D951" s="119">
        <v>0</v>
      </c>
      <c r="E951" s="119">
        <v>0</v>
      </c>
      <c r="F951" s="112"/>
    </row>
    <row r="952" spans="1:6" x14ac:dyDescent="0.35">
      <c r="A952" s="107" t="s">
        <v>79</v>
      </c>
      <c r="B952" s="107" t="s">
        <v>95</v>
      </c>
      <c r="C952" s="107">
        <v>3</v>
      </c>
      <c r="D952" s="119">
        <v>0</v>
      </c>
      <c r="E952" s="119">
        <v>0</v>
      </c>
      <c r="F952" s="112"/>
    </row>
    <row r="953" spans="1:6" x14ac:dyDescent="0.35">
      <c r="A953" s="107" t="s">
        <v>79</v>
      </c>
      <c r="B953" s="107" t="s">
        <v>95</v>
      </c>
      <c r="C953" s="107">
        <v>4</v>
      </c>
      <c r="D953" s="119">
        <v>0</v>
      </c>
      <c r="E953" s="119">
        <v>0</v>
      </c>
      <c r="F953" s="112"/>
    </row>
    <row r="954" spans="1:6" x14ac:dyDescent="0.35">
      <c r="A954" s="107" t="s">
        <v>79</v>
      </c>
      <c r="B954" s="107" t="s">
        <v>95</v>
      </c>
      <c r="C954" s="107">
        <v>5</v>
      </c>
      <c r="D954" s="119">
        <v>0</v>
      </c>
      <c r="E954" s="119">
        <v>0</v>
      </c>
      <c r="F954" s="112"/>
    </row>
    <row r="955" spans="1:6" x14ac:dyDescent="0.35">
      <c r="A955" s="107" t="s">
        <v>79</v>
      </c>
      <c r="B955" s="107" t="s">
        <v>95</v>
      </c>
      <c r="C955" s="107">
        <v>6</v>
      </c>
      <c r="D955" s="119">
        <v>0</v>
      </c>
      <c r="E955" s="119">
        <v>0</v>
      </c>
      <c r="F955" s="112"/>
    </row>
    <row r="956" spans="1:6" x14ac:dyDescent="0.35">
      <c r="A956" s="107" t="s">
        <v>79</v>
      </c>
      <c r="B956" s="107" t="s">
        <v>95</v>
      </c>
      <c r="C956" s="107">
        <v>7</v>
      </c>
      <c r="D956" s="119">
        <v>0</v>
      </c>
      <c r="E956" s="119">
        <v>0</v>
      </c>
      <c r="F956" s="112"/>
    </row>
    <row r="957" spans="1:6" x14ac:dyDescent="0.35">
      <c r="A957" s="107" t="s">
        <v>79</v>
      </c>
      <c r="B957" s="107" t="s">
        <v>95</v>
      </c>
      <c r="C957" s="107">
        <v>8</v>
      </c>
      <c r="D957" s="119">
        <v>0</v>
      </c>
      <c r="E957" s="119">
        <v>0</v>
      </c>
      <c r="F957" s="112"/>
    </row>
    <row r="958" spans="1:6" x14ac:dyDescent="0.35">
      <c r="A958" s="107" t="s">
        <v>79</v>
      </c>
      <c r="B958" s="107" t="s">
        <v>95</v>
      </c>
      <c r="C958" s="107">
        <v>9</v>
      </c>
      <c r="D958" s="119">
        <v>0</v>
      </c>
      <c r="E958" s="119">
        <v>0</v>
      </c>
      <c r="F958" s="112"/>
    </row>
    <row r="959" spans="1:6" x14ac:dyDescent="0.35">
      <c r="A959" s="107" t="s">
        <v>79</v>
      </c>
      <c r="B959" s="107" t="s">
        <v>95</v>
      </c>
      <c r="C959" s="107">
        <v>10</v>
      </c>
      <c r="D959" s="119">
        <v>0</v>
      </c>
      <c r="E959" s="119">
        <v>0</v>
      </c>
      <c r="F959" s="112"/>
    </row>
    <row r="960" spans="1:6" x14ac:dyDescent="0.35">
      <c r="A960" s="107" t="s">
        <v>79</v>
      </c>
      <c r="B960" s="107" t="s">
        <v>95</v>
      </c>
      <c r="C960" s="107">
        <v>11</v>
      </c>
      <c r="D960" s="119">
        <v>0</v>
      </c>
      <c r="E960" s="119">
        <v>0</v>
      </c>
      <c r="F960" s="112"/>
    </row>
    <row r="961" spans="1:6" x14ac:dyDescent="0.35">
      <c r="A961" s="107" t="s">
        <v>79</v>
      </c>
      <c r="B961" s="107" t="s">
        <v>95</v>
      </c>
      <c r="C961" s="107">
        <v>12</v>
      </c>
      <c r="D961" s="119">
        <v>0</v>
      </c>
      <c r="E961" s="119">
        <v>0</v>
      </c>
      <c r="F961" s="112"/>
    </row>
    <row r="962" spans="1:6" x14ac:dyDescent="0.35">
      <c r="A962" s="107" t="s">
        <v>79</v>
      </c>
      <c r="B962" s="107" t="s">
        <v>43</v>
      </c>
      <c r="C962" s="107">
        <v>1</v>
      </c>
      <c r="D962" s="119">
        <v>-58731.356491240644</v>
      </c>
      <c r="E962" s="119">
        <v>-4694633.1406790996</v>
      </c>
      <c r="F962" s="112"/>
    </row>
    <row r="963" spans="1:6" x14ac:dyDescent="0.35">
      <c r="A963" s="107" t="s">
        <v>79</v>
      </c>
      <c r="B963" s="107" t="s">
        <v>43</v>
      </c>
      <c r="C963" s="107">
        <v>2</v>
      </c>
      <c r="D963" s="119">
        <v>-58872.887500349665</v>
      </c>
      <c r="E963" s="119">
        <v>-4511086.3903811853</v>
      </c>
      <c r="F963" s="112"/>
    </row>
    <row r="964" spans="1:6" x14ac:dyDescent="0.35">
      <c r="A964" s="107" t="s">
        <v>79</v>
      </c>
      <c r="B964" s="107" t="s">
        <v>43</v>
      </c>
      <c r="C964" s="107">
        <v>3</v>
      </c>
      <c r="D964" s="119">
        <v>-77284.673786275103</v>
      </c>
      <c r="E964" s="119">
        <v>-6241882.2382441061</v>
      </c>
      <c r="F964" s="112"/>
    </row>
    <row r="965" spans="1:6" x14ac:dyDescent="0.35">
      <c r="A965" s="107" t="s">
        <v>79</v>
      </c>
      <c r="B965" s="107" t="s">
        <v>43</v>
      </c>
      <c r="C965" s="107">
        <v>4</v>
      </c>
      <c r="D965" s="119">
        <v>-68645.694895564171</v>
      </c>
      <c r="E965" s="119">
        <v>-5422969.2348643206</v>
      </c>
      <c r="F965" s="112"/>
    </row>
    <row r="966" spans="1:6" x14ac:dyDescent="0.35">
      <c r="A966" s="107" t="s">
        <v>79</v>
      </c>
      <c r="B966" s="107" t="s">
        <v>43</v>
      </c>
      <c r="C966" s="107">
        <v>5</v>
      </c>
      <c r="D966" s="119">
        <v>-78231.686348453688</v>
      </c>
      <c r="E966" s="119">
        <v>-5808981.0287602823</v>
      </c>
      <c r="F966" s="112"/>
    </row>
    <row r="967" spans="1:6" x14ac:dyDescent="0.35">
      <c r="A967" s="107" t="s">
        <v>79</v>
      </c>
      <c r="B967" s="107" t="s">
        <v>43</v>
      </c>
      <c r="C967" s="107">
        <v>6</v>
      </c>
      <c r="D967" s="119">
        <v>-79332.895238420751</v>
      </c>
      <c r="E967" s="119">
        <v>-5422387.0604596091</v>
      </c>
      <c r="F967" s="112"/>
    </row>
    <row r="968" spans="1:6" x14ac:dyDescent="0.35">
      <c r="A968" s="107" t="s">
        <v>79</v>
      </c>
      <c r="B968" s="107" t="s">
        <v>43</v>
      </c>
      <c r="C968" s="107">
        <v>7</v>
      </c>
      <c r="D968" s="119">
        <v>-66995.682680979036</v>
      </c>
      <c r="E968" s="119">
        <v>-4509882.4987950502</v>
      </c>
      <c r="F968" s="112"/>
    </row>
    <row r="969" spans="1:6" x14ac:dyDescent="0.35">
      <c r="A969" s="107" t="s">
        <v>79</v>
      </c>
      <c r="B969" s="107" t="s">
        <v>43</v>
      </c>
      <c r="C969" s="107">
        <v>8</v>
      </c>
      <c r="D969" s="119">
        <v>-64599.668505944661</v>
      </c>
      <c r="E969" s="119">
        <v>-4294610.0125797028</v>
      </c>
      <c r="F969" s="112"/>
    </row>
    <row r="970" spans="1:6" x14ac:dyDescent="0.35">
      <c r="A970" s="107" t="s">
        <v>79</v>
      </c>
      <c r="B970" s="107" t="s">
        <v>43</v>
      </c>
      <c r="C970" s="107">
        <v>9</v>
      </c>
      <c r="D970" s="119">
        <v>-60064.837826573297</v>
      </c>
      <c r="E970" s="119">
        <v>-3625761.819604977</v>
      </c>
      <c r="F970" s="112"/>
    </row>
    <row r="971" spans="1:6" x14ac:dyDescent="0.35">
      <c r="A971" s="107" t="s">
        <v>79</v>
      </c>
      <c r="B971" s="107" t="s">
        <v>43</v>
      </c>
      <c r="C971" s="107">
        <v>10</v>
      </c>
      <c r="D971" s="119">
        <v>-44025.507325398648</v>
      </c>
      <c r="E971" s="119">
        <v>-1741955.3381959386</v>
      </c>
      <c r="F971" s="112"/>
    </row>
    <row r="972" spans="1:6" x14ac:dyDescent="0.35">
      <c r="A972" s="107" t="s">
        <v>79</v>
      </c>
      <c r="B972" s="107" t="s">
        <v>43</v>
      </c>
      <c r="C972" s="107">
        <v>11</v>
      </c>
      <c r="D972" s="119">
        <v>-39770.413598341918</v>
      </c>
      <c r="E972" s="119">
        <v>-1605501.4554026243</v>
      </c>
      <c r="F972" s="112"/>
    </row>
    <row r="973" spans="1:6" x14ac:dyDescent="0.35">
      <c r="A973" s="107" t="s">
        <v>79</v>
      </c>
      <c r="B973" s="107" t="s">
        <v>43</v>
      </c>
      <c r="C973" s="107">
        <v>12</v>
      </c>
      <c r="D973" s="119">
        <v>-39363.458468142773</v>
      </c>
      <c r="E973" s="119">
        <v>-1664610.4567986033</v>
      </c>
      <c r="F973" s="112"/>
    </row>
    <row r="974" spans="1:6" x14ac:dyDescent="0.35">
      <c r="A974" s="107" t="s">
        <v>79</v>
      </c>
      <c r="B974" s="107" t="s">
        <v>97</v>
      </c>
      <c r="C974" s="107">
        <v>1</v>
      </c>
      <c r="D974" s="119">
        <v>-1554.7200113683946</v>
      </c>
      <c r="E974" s="119">
        <v>-147139.48372114979</v>
      </c>
      <c r="F974" s="112"/>
    </row>
    <row r="975" spans="1:6" x14ac:dyDescent="0.35">
      <c r="A975" s="107" t="s">
        <v>79</v>
      </c>
      <c r="B975" s="107" t="s">
        <v>97</v>
      </c>
      <c r="C975" s="107">
        <v>2</v>
      </c>
      <c r="D975" s="119">
        <v>-2133.3599364459506</v>
      </c>
      <c r="E975" s="119">
        <v>-188448.38526103282</v>
      </c>
      <c r="F975" s="112"/>
    </row>
    <row r="976" spans="1:6" x14ac:dyDescent="0.35">
      <c r="A976" s="107" t="s">
        <v>79</v>
      </c>
      <c r="B976" s="107" t="s">
        <v>97</v>
      </c>
      <c r="C976" s="107">
        <v>3</v>
      </c>
      <c r="D976" s="119">
        <v>-2133.8400294780731</v>
      </c>
      <c r="E976" s="119">
        <v>-193332.91942564165</v>
      </c>
      <c r="F976" s="112"/>
    </row>
    <row r="977" spans="1:6" x14ac:dyDescent="0.35">
      <c r="A977" s="107" t="s">
        <v>79</v>
      </c>
      <c r="B977" s="107" t="s">
        <v>97</v>
      </c>
      <c r="C977" s="107">
        <v>4</v>
      </c>
      <c r="D977" s="119">
        <v>-1707.3300220370284</v>
      </c>
      <c r="E977" s="119">
        <v>-111185.1175724062</v>
      </c>
      <c r="F977" s="112"/>
    </row>
    <row r="978" spans="1:6" x14ac:dyDescent="0.35">
      <c r="A978" s="107" t="s">
        <v>79</v>
      </c>
      <c r="B978" s="107" t="s">
        <v>97</v>
      </c>
      <c r="C978" s="107">
        <v>5</v>
      </c>
      <c r="D978" s="119">
        <v>-4769.2800232768059</v>
      </c>
      <c r="E978" s="119">
        <v>-322553.03197981452</v>
      </c>
      <c r="F978" s="112"/>
    </row>
    <row r="979" spans="1:6" x14ac:dyDescent="0.35">
      <c r="A979" s="107" t="s">
        <v>79</v>
      </c>
      <c r="B979" s="107" t="s">
        <v>97</v>
      </c>
      <c r="C979" s="107">
        <v>6</v>
      </c>
      <c r="D979" s="119">
        <v>-8285.7600730657559</v>
      </c>
      <c r="E979" s="119">
        <v>-571444.1168700027</v>
      </c>
      <c r="F979" s="112"/>
    </row>
    <row r="980" spans="1:6" x14ac:dyDescent="0.35">
      <c r="A980" s="107" t="s">
        <v>79</v>
      </c>
      <c r="B980" s="107" t="s">
        <v>97</v>
      </c>
      <c r="C980" s="107">
        <v>7</v>
      </c>
      <c r="D980" s="119">
        <v>-6144.9600468873959</v>
      </c>
      <c r="E980" s="119">
        <v>-429582.73812076566</v>
      </c>
      <c r="F980" s="112"/>
    </row>
    <row r="981" spans="1:6" x14ac:dyDescent="0.35">
      <c r="A981" s="107" t="s">
        <v>79</v>
      </c>
      <c r="B981" s="107" t="s">
        <v>97</v>
      </c>
      <c r="C981" s="107">
        <v>8</v>
      </c>
      <c r="D981" s="119">
        <v>-8610.4799399375879</v>
      </c>
      <c r="E981" s="119">
        <v>-556385.68275036023</v>
      </c>
      <c r="F981" s="112"/>
    </row>
    <row r="982" spans="1:6" x14ac:dyDescent="0.35">
      <c r="A982" s="107" t="s">
        <v>79</v>
      </c>
      <c r="B982" s="107" t="s">
        <v>97</v>
      </c>
      <c r="C982" s="107">
        <v>9</v>
      </c>
      <c r="D982" s="119">
        <v>-4110.2399941682806</v>
      </c>
      <c r="E982" s="119">
        <v>-278553.63542858203</v>
      </c>
      <c r="F982" s="112"/>
    </row>
    <row r="983" spans="1:6" x14ac:dyDescent="0.35">
      <c r="A983" s="107" t="s">
        <v>79</v>
      </c>
      <c r="B983" s="107" t="s">
        <v>97</v>
      </c>
      <c r="C983" s="107">
        <v>10</v>
      </c>
      <c r="D983" s="119">
        <v>-4893.6479247909729</v>
      </c>
      <c r="E983" s="119">
        <v>-303756.4987619798</v>
      </c>
      <c r="F983" s="112"/>
    </row>
    <row r="984" spans="1:6" x14ac:dyDescent="0.35">
      <c r="A984" s="107" t="s">
        <v>79</v>
      </c>
      <c r="B984" s="107" t="s">
        <v>97</v>
      </c>
      <c r="C984" s="107">
        <v>11</v>
      </c>
      <c r="D984" s="119">
        <v>-5003.7899517416918</v>
      </c>
      <c r="E984" s="119">
        <v>-310877.44312071917</v>
      </c>
      <c r="F984" s="112"/>
    </row>
    <row r="985" spans="1:6" x14ac:dyDescent="0.35">
      <c r="A985" s="107" t="s">
        <v>79</v>
      </c>
      <c r="B985" s="107" t="s">
        <v>97</v>
      </c>
      <c r="C985" s="107">
        <v>12</v>
      </c>
      <c r="D985" s="119">
        <v>-3813.3999862670885</v>
      </c>
      <c r="E985" s="119">
        <v>-291364.56391759589</v>
      </c>
      <c r="F985" s="112"/>
    </row>
    <row r="986" spans="1:6" x14ac:dyDescent="0.35">
      <c r="A986" s="107" t="s">
        <v>79</v>
      </c>
      <c r="B986" s="107" t="s">
        <v>98</v>
      </c>
      <c r="C986" s="107">
        <v>1</v>
      </c>
      <c r="D986" s="119">
        <v>-3429.1199860572792</v>
      </c>
      <c r="E986" s="119">
        <v>-347929.3919777085</v>
      </c>
      <c r="F986" s="112"/>
    </row>
    <row r="987" spans="1:6" x14ac:dyDescent="0.35">
      <c r="A987" s="107" t="s">
        <v>79</v>
      </c>
      <c r="B987" s="107" t="s">
        <v>98</v>
      </c>
      <c r="C987" s="107">
        <v>2</v>
      </c>
      <c r="D987" s="119">
        <v>-3732.0000753402701</v>
      </c>
      <c r="E987" s="119">
        <v>-370652.07907194103</v>
      </c>
      <c r="F987" s="112"/>
    </row>
    <row r="988" spans="1:6" x14ac:dyDescent="0.35">
      <c r="A988" s="107" t="s">
        <v>79</v>
      </c>
      <c r="B988" s="107" t="s">
        <v>98</v>
      </c>
      <c r="C988" s="107">
        <v>3</v>
      </c>
      <c r="D988" s="119">
        <v>-3390.9600887298602</v>
      </c>
      <c r="E988" s="119">
        <v>-341233.10890582349</v>
      </c>
      <c r="F988" s="112"/>
    </row>
    <row r="989" spans="1:6" x14ac:dyDescent="0.35">
      <c r="A989" s="107" t="s">
        <v>79</v>
      </c>
      <c r="B989" s="107" t="s">
        <v>98</v>
      </c>
      <c r="C989" s="107">
        <v>4</v>
      </c>
      <c r="D989" s="119">
        <v>-1539.419984340668</v>
      </c>
      <c r="E989" s="119">
        <v>-109651.7359198264</v>
      </c>
      <c r="F989" s="112"/>
    </row>
    <row r="990" spans="1:6" x14ac:dyDescent="0.35">
      <c r="A990" s="107" t="s">
        <v>79</v>
      </c>
      <c r="B990" s="107" t="s">
        <v>98</v>
      </c>
      <c r="C990" s="107">
        <v>5</v>
      </c>
      <c r="D990" s="119">
        <v>-4310.399950504303</v>
      </c>
      <c r="E990" s="119">
        <v>-345029.83103740402</v>
      </c>
      <c r="F990" s="112"/>
    </row>
    <row r="991" spans="1:6" x14ac:dyDescent="0.35">
      <c r="A991" s="107" t="s">
        <v>79</v>
      </c>
      <c r="B991" s="107" t="s">
        <v>98</v>
      </c>
      <c r="C991" s="107">
        <v>6</v>
      </c>
      <c r="D991" s="119">
        <v>-7580.1597795486396</v>
      </c>
      <c r="E991" s="119">
        <v>-583128.59826380399</v>
      </c>
      <c r="F991" s="112"/>
    </row>
    <row r="992" spans="1:6" x14ac:dyDescent="0.35">
      <c r="A992" s="107" t="s">
        <v>79</v>
      </c>
      <c r="B992" s="107" t="s">
        <v>98</v>
      </c>
      <c r="C992" s="107">
        <v>7</v>
      </c>
      <c r="D992" s="119">
        <v>-5593.1998414993259</v>
      </c>
      <c r="E992" s="119">
        <v>-482432.59193485521</v>
      </c>
      <c r="F992" s="112"/>
    </row>
    <row r="993" spans="1:6" x14ac:dyDescent="0.35">
      <c r="A993" s="107" t="s">
        <v>79</v>
      </c>
      <c r="B993" s="107" t="s">
        <v>98</v>
      </c>
      <c r="C993" s="107">
        <v>8</v>
      </c>
      <c r="D993" s="119">
        <v>-7878.0000896453976</v>
      </c>
      <c r="E993" s="119">
        <v>-633583.40835285699</v>
      </c>
      <c r="F993" s="112"/>
    </row>
    <row r="994" spans="1:6" x14ac:dyDescent="0.35">
      <c r="A994" s="107" t="s">
        <v>79</v>
      </c>
      <c r="B994" s="107" t="s">
        <v>98</v>
      </c>
      <c r="C994" s="107">
        <v>9</v>
      </c>
      <c r="D994" s="119">
        <v>-3711.360083103179</v>
      </c>
      <c r="E994" s="119">
        <v>-337606.96880122268</v>
      </c>
      <c r="F994" s="112"/>
    </row>
    <row r="995" spans="1:6" x14ac:dyDescent="0.35">
      <c r="A995" s="107" t="s">
        <v>79</v>
      </c>
      <c r="B995" s="107" t="s">
        <v>98</v>
      </c>
      <c r="C995" s="107">
        <v>10</v>
      </c>
      <c r="D995" s="119">
        <v>-4506.1299781799307</v>
      </c>
      <c r="E995" s="119">
        <v>-336910.86908663658</v>
      </c>
      <c r="F995" s="112"/>
    </row>
    <row r="996" spans="1:6" x14ac:dyDescent="0.35">
      <c r="A996" s="107" t="s">
        <v>79</v>
      </c>
      <c r="B996" s="107" t="s">
        <v>98</v>
      </c>
      <c r="C996" s="107">
        <v>11</v>
      </c>
      <c r="D996" s="119">
        <v>-4457.6100730895987</v>
      </c>
      <c r="E996" s="119">
        <v>-335872.74510625668</v>
      </c>
      <c r="F996" s="112"/>
    </row>
    <row r="997" spans="1:6" x14ac:dyDescent="0.35">
      <c r="A997" s="107" t="s">
        <v>79</v>
      </c>
      <c r="B997" s="107" t="s">
        <v>98</v>
      </c>
      <c r="C997" s="107">
        <v>12</v>
      </c>
      <c r="D997" s="119">
        <v>-5339.7799773216248</v>
      </c>
      <c r="E997" s="119">
        <v>-477668.26966494758</v>
      </c>
      <c r="F997" s="112"/>
    </row>
    <row r="998" spans="1:6" x14ac:dyDescent="0.35">
      <c r="A998" s="107" t="s">
        <v>79</v>
      </c>
      <c r="B998" s="107" t="s">
        <v>46</v>
      </c>
      <c r="C998" s="107">
        <v>1</v>
      </c>
      <c r="D998" s="119">
        <v>0</v>
      </c>
      <c r="E998" s="119">
        <v>0</v>
      </c>
      <c r="F998" s="112"/>
    </row>
    <row r="999" spans="1:6" x14ac:dyDescent="0.35">
      <c r="A999" s="107" t="s">
        <v>79</v>
      </c>
      <c r="B999" s="107" t="s">
        <v>46</v>
      </c>
      <c r="C999" s="107">
        <v>2</v>
      </c>
      <c r="D999" s="119">
        <v>0</v>
      </c>
      <c r="E999" s="119">
        <v>0</v>
      </c>
      <c r="F999" s="112"/>
    </row>
    <row r="1000" spans="1:6" x14ac:dyDescent="0.35">
      <c r="A1000" s="107" t="s">
        <v>79</v>
      </c>
      <c r="B1000" s="107" t="s">
        <v>46</v>
      </c>
      <c r="C1000" s="107">
        <v>3</v>
      </c>
      <c r="D1000" s="119">
        <v>-42217.343568051532</v>
      </c>
      <c r="E1000" s="119">
        <v>-3827530.45225708</v>
      </c>
      <c r="F1000" s="112"/>
    </row>
    <row r="1001" spans="1:6" x14ac:dyDescent="0.35">
      <c r="A1001" s="107" t="s">
        <v>79</v>
      </c>
      <c r="B1001" s="107" t="s">
        <v>46</v>
      </c>
      <c r="C1001" s="107">
        <v>4</v>
      </c>
      <c r="D1001" s="119">
        <v>-38282.618325143543</v>
      </c>
      <c r="E1001" s="119">
        <v>-3400058.0384366298</v>
      </c>
      <c r="F1001" s="112"/>
    </row>
    <row r="1002" spans="1:6" x14ac:dyDescent="0.35">
      <c r="A1002" s="107" t="s">
        <v>79</v>
      </c>
      <c r="B1002" s="107" t="s">
        <v>46</v>
      </c>
      <c r="C1002" s="107">
        <v>5</v>
      </c>
      <c r="D1002" s="119">
        <v>-14157.621244813199</v>
      </c>
      <c r="E1002" s="119">
        <v>-1158088.544097194</v>
      </c>
      <c r="F1002" s="112"/>
    </row>
    <row r="1003" spans="1:6" x14ac:dyDescent="0.35">
      <c r="A1003" s="107" t="s">
        <v>79</v>
      </c>
      <c r="B1003" s="107" t="s">
        <v>46</v>
      </c>
      <c r="C1003" s="107">
        <v>6</v>
      </c>
      <c r="D1003" s="119">
        <v>-26977.799118467719</v>
      </c>
      <c r="E1003" s="119">
        <v>-2144876.4588568639</v>
      </c>
      <c r="F1003" s="112"/>
    </row>
    <row r="1004" spans="1:6" x14ac:dyDescent="0.35">
      <c r="A1004" s="107" t="s">
        <v>79</v>
      </c>
      <c r="B1004" s="107" t="s">
        <v>46</v>
      </c>
      <c r="C1004" s="107">
        <v>7</v>
      </c>
      <c r="D1004" s="119">
        <v>0</v>
      </c>
      <c r="E1004" s="119">
        <v>0</v>
      </c>
      <c r="F1004" s="112"/>
    </row>
    <row r="1005" spans="1:6" x14ac:dyDescent="0.35">
      <c r="A1005" s="107" t="s">
        <v>79</v>
      </c>
      <c r="B1005" s="107" t="s">
        <v>46</v>
      </c>
      <c r="C1005" s="107">
        <v>8</v>
      </c>
      <c r="D1005" s="119">
        <v>-5144.0649013381026</v>
      </c>
      <c r="E1005" s="119">
        <v>-394167.78276052192</v>
      </c>
      <c r="F1005" s="112"/>
    </row>
    <row r="1006" spans="1:6" x14ac:dyDescent="0.35">
      <c r="A1006" s="107" t="s">
        <v>79</v>
      </c>
      <c r="B1006" s="107" t="s">
        <v>46</v>
      </c>
      <c r="C1006" s="107">
        <v>9</v>
      </c>
      <c r="D1006" s="119">
        <v>-18462.837557713348</v>
      </c>
      <c r="E1006" s="119">
        <v>-1366038.3003529969</v>
      </c>
      <c r="F1006" s="112"/>
    </row>
    <row r="1007" spans="1:6" x14ac:dyDescent="0.35">
      <c r="A1007" s="107" t="s">
        <v>79</v>
      </c>
      <c r="B1007" s="107" t="s">
        <v>46</v>
      </c>
      <c r="C1007" s="107">
        <v>10</v>
      </c>
      <c r="D1007" s="119">
        <v>-17460.672800892698</v>
      </c>
      <c r="E1007" s="119">
        <v>-1290256.7280070281</v>
      </c>
      <c r="F1007" s="112"/>
    </row>
    <row r="1008" spans="1:6" x14ac:dyDescent="0.35">
      <c r="A1008" s="107" t="s">
        <v>79</v>
      </c>
      <c r="B1008" s="107" t="s">
        <v>46</v>
      </c>
      <c r="C1008" s="107">
        <v>11</v>
      </c>
      <c r="D1008" s="119">
        <v>-26812.9892000943</v>
      </c>
      <c r="E1008" s="119">
        <v>-1951129.7739014761</v>
      </c>
      <c r="F1008" s="112"/>
    </row>
    <row r="1009" spans="1:6" x14ac:dyDescent="0.35">
      <c r="A1009" s="107" t="s">
        <v>79</v>
      </c>
      <c r="B1009" s="107" t="s">
        <v>46</v>
      </c>
      <c r="C1009" s="107">
        <v>12</v>
      </c>
      <c r="D1009" s="119">
        <v>-42429.78322198458</v>
      </c>
      <c r="E1009" s="119">
        <v>-3211377.4686318999</v>
      </c>
      <c r="F1009" s="112"/>
    </row>
    <row r="1010" spans="1:6" x14ac:dyDescent="0.35">
      <c r="A1010" s="107" t="s">
        <v>79</v>
      </c>
      <c r="B1010" s="107" t="s">
        <v>99</v>
      </c>
      <c r="C1010" s="107">
        <v>1</v>
      </c>
      <c r="D1010" s="119">
        <v>-9244.5024959563907</v>
      </c>
      <c r="E1010" s="119">
        <v>-51641.358590212178</v>
      </c>
      <c r="F1010" s="112"/>
    </row>
    <row r="1011" spans="1:6" x14ac:dyDescent="0.35">
      <c r="A1011" s="107" t="s">
        <v>79</v>
      </c>
      <c r="B1011" s="107" t="s">
        <v>99</v>
      </c>
      <c r="C1011" s="107">
        <v>2</v>
      </c>
      <c r="D1011" s="119">
        <v>-20283.116330001201</v>
      </c>
      <c r="E1011" s="119">
        <v>-88808.126751917152</v>
      </c>
      <c r="F1011" s="112"/>
    </row>
    <row r="1012" spans="1:6" x14ac:dyDescent="0.35">
      <c r="A1012" s="107" t="s">
        <v>79</v>
      </c>
      <c r="B1012" s="107" t="s">
        <v>99</v>
      </c>
      <c r="C1012" s="107">
        <v>3</v>
      </c>
      <c r="D1012" s="119">
        <v>-25420.900908862059</v>
      </c>
      <c r="E1012" s="119">
        <v>-123336.2609777179</v>
      </c>
      <c r="F1012" s="112"/>
    </row>
    <row r="1013" spans="1:6" x14ac:dyDescent="0.35">
      <c r="A1013" s="107" t="s">
        <v>79</v>
      </c>
      <c r="B1013" s="107" t="s">
        <v>99</v>
      </c>
      <c r="C1013" s="107">
        <v>4</v>
      </c>
      <c r="D1013" s="119">
        <v>-25349.134002315099</v>
      </c>
      <c r="E1013" s="119">
        <v>-121389.43627250033</v>
      </c>
      <c r="F1013" s="112"/>
    </row>
    <row r="1014" spans="1:6" x14ac:dyDescent="0.35">
      <c r="A1014" s="107" t="s">
        <v>79</v>
      </c>
      <c r="B1014" s="107" t="s">
        <v>99</v>
      </c>
      <c r="C1014" s="107">
        <v>5</v>
      </c>
      <c r="D1014" s="119">
        <v>-21639.212613974141</v>
      </c>
      <c r="E1014" s="119">
        <v>-117292.9378207509</v>
      </c>
      <c r="F1014" s="112"/>
    </row>
    <row r="1015" spans="1:6" x14ac:dyDescent="0.35">
      <c r="A1015" s="107" t="s">
        <v>79</v>
      </c>
      <c r="B1015" s="107" t="s">
        <v>99</v>
      </c>
      <c r="C1015" s="107">
        <v>6</v>
      </c>
      <c r="D1015" s="119">
        <v>-20935.12132300868</v>
      </c>
      <c r="E1015" s="119">
        <v>-106069.74873900956</v>
      </c>
      <c r="F1015" s="112"/>
    </row>
    <row r="1016" spans="1:6" x14ac:dyDescent="0.35">
      <c r="A1016" s="107" t="s">
        <v>79</v>
      </c>
      <c r="B1016" s="107" t="s">
        <v>99</v>
      </c>
      <c r="C1016" s="107">
        <v>7</v>
      </c>
      <c r="D1016" s="119">
        <v>-26679.57804602636</v>
      </c>
      <c r="E1016" s="119">
        <v>-109415.96685377938</v>
      </c>
      <c r="F1016" s="112"/>
    </row>
    <row r="1017" spans="1:6" x14ac:dyDescent="0.35">
      <c r="A1017" s="107" t="s">
        <v>79</v>
      </c>
      <c r="B1017" s="107" t="s">
        <v>99</v>
      </c>
      <c r="C1017" s="107">
        <v>8</v>
      </c>
      <c r="D1017" s="119">
        <v>-14474.579816616657</v>
      </c>
      <c r="E1017" s="119">
        <v>-46687.877050517433</v>
      </c>
      <c r="F1017" s="112"/>
    </row>
    <row r="1018" spans="1:6" x14ac:dyDescent="0.35">
      <c r="A1018" s="107" t="s">
        <v>79</v>
      </c>
      <c r="B1018" s="107" t="s">
        <v>99</v>
      </c>
      <c r="C1018" s="107">
        <v>9</v>
      </c>
      <c r="D1018" s="119">
        <v>-15514.568379466667</v>
      </c>
      <c r="E1018" s="119">
        <v>-45996.630677366273</v>
      </c>
      <c r="F1018" s="112"/>
    </row>
    <row r="1019" spans="1:6" x14ac:dyDescent="0.35">
      <c r="A1019" s="107" t="s">
        <v>79</v>
      </c>
      <c r="B1019" s="107" t="s">
        <v>99</v>
      </c>
      <c r="C1019" s="107">
        <v>10</v>
      </c>
      <c r="D1019" s="119">
        <v>-14417.241129434702</v>
      </c>
      <c r="E1019" s="119">
        <v>-37816.059243575182</v>
      </c>
      <c r="F1019" s="112"/>
    </row>
    <row r="1020" spans="1:6" x14ac:dyDescent="0.35">
      <c r="A1020" s="107" t="s">
        <v>79</v>
      </c>
      <c r="B1020" s="107" t="s">
        <v>99</v>
      </c>
      <c r="C1020" s="107">
        <v>11</v>
      </c>
      <c r="D1020" s="119">
        <v>-12283.4794322578</v>
      </c>
      <c r="E1020" s="119">
        <v>-32094.17057327876</v>
      </c>
      <c r="F1020" s="112"/>
    </row>
    <row r="1021" spans="1:6" x14ac:dyDescent="0.35">
      <c r="A1021" s="107" t="s">
        <v>79</v>
      </c>
      <c r="B1021" s="107" t="s">
        <v>99</v>
      </c>
      <c r="C1021" s="107">
        <v>12</v>
      </c>
      <c r="D1021" s="119">
        <v>-15257.665113760435</v>
      </c>
      <c r="E1021" s="119">
        <v>-40711.245689212199</v>
      </c>
      <c r="F1021" s="112"/>
    </row>
    <row r="1022" spans="1:6" x14ac:dyDescent="0.35">
      <c r="A1022" s="107" t="s">
        <v>79</v>
      </c>
      <c r="B1022" s="107" t="s">
        <v>100</v>
      </c>
      <c r="C1022" s="107">
        <v>1</v>
      </c>
      <c r="D1022" s="119">
        <v>-2107.9200237989412</v>
      </c>
      <c r="E1022" s="119">
        <v>-87564.147776951475</v>
      </c>
      <c r="F1022" s="112"/>
    </row>
    <row r="1023" spans="1:6" x14ac:dyDescent="0.35">
      <c r="A1023" s="107" t="s">
        <v>79</v>
      </c>
      <c r="B1023" s="107" t="s">
        <v>100</v>
      </c>
      <c r="C1023" s="107">
        <v>2</v>
      </c>
      <c r="D1023" s="119">
        <v>-1365.840045213698</v>
      </c>
      <c r="E1023" s="119">
        <v>-54557.352955170012</v>
      </c>
      <c r="F1023" s="112"/>
    </row>
    <row r="1024" spans="1:6" x14ac:dyDescent="0.35">
      <c r="A1024" s="107" t="s">
        <v>79</v>
      </c>
      <c r="B1024" s="107" t="s">
        <v>100</v>
      </c>
      <c r="C1024" s="107">
        <v>3</v>
      </c>
      <c r="D1024" s="119">
        <v>-1071.5999896526359</v>
      </c>
      <c r="E1024" s="119">
        <v>-42840.593521704912</v>
      </c>
      <c r="F1024" s="112"/>
    </row>
    <row r="1025" spans="1:6" x14ac:dyDescent="0.35">
      <c r="A1025" s="107" t="s">
        <v>79</v>
      </c>
      <c r="B1025" s="107" t="s">
        <v>100</v>
      </c>
      <c r="C1025" s="107">
        <v>4</v>
      </c>
      <c r="D1025" s="119">
        <v>-1165.789974927902</v>
      </c>
      <c r="E1025" s="119">
        <v>-33387.068082837708</v>
      </c>
      <c r="F1025" s="112"/>
    </row>
    <row r="1026" spans="1:6" x14ac:dyDescent="0.35">
      <c r="A1026" s="107" t="s">
        <v>79</v>
      </c>
      <c r="B1026" s="107" t="s">
        <v>100</v>
      </c>
      <c r="C1026" s="107">
        <v>5</v>
      </c>
      <c r="D1026" s="119">
        <v>-4394.1598992347717</v>
      </c>
      <c r="E1026" s="119">
        <v>-141060.21539697101</v>
      </c>
      <c r="F1026" s="112"/>
    </row>
    <row r="1027" spans="1:6" x14ac:dyDescent="0.35">
      <c r="A1027" s="107" t="s">
        <v>79</v>
      </c>
      <c r="B1027" s="107" t="s">
        <v>100</v>
      </c>
      <c r="C1027" s="107">
        <v>6</v>
      </c>
      <c r="D1027" s="119">
        <v>-6324.4799394607553</v>
      </c>
      <c r="E1027" s="119">
        <v>-195101.0563013163</v>
      </c>
      <c r="F1027" s="112"/>
    </row>
    <row r="1028" spans="1:6" x14ac:dyDescent="0.35">
      <c r="A1028" s="107" t="s">
        <v>79</v>
      </c>
      <c r="B1028" s="107" t="s">
        <v>100</v>
      </c>
      <c r="C1028" s="107">
        <v>7</v>
      </c>
      <c r="D1028" s="119">
        <v>-5724.9601087570181</v>
      </c>
      <c r="E1028" s="119">
        <v>-201372.37804713461</v>
      </c>
      <c r="F1028" s="112"/>
    </row>
    <row r="1029" spans="1:6" x14ac:dyDescent="0.35">
      <c r="A1029" s="107" t="s">
        <v>79</v>
      </c>
      <c r="B1029" s="107" t="s">
        <v>100</v>
      </c>
      <c r="C1029" s="107">
        <v>8</v>
      </c>
      <c r="D1029" s="119">
        <v>-4899.5999479293832</v>
      </c>
      <c r="E1029" s="119">
        <v>-158810.74272686199</v>
      </c>
      <c r="F1029" s="112"/>
    </row>
    <row r="1030" spans="1:6" x14ac:dyDescent="0.35">
      <c r="A1030" s="107" t="s">
        <v>79</v>
      </c>
      <c r="B1030" s="107" t="s">
        <v>100</v>
      </c>
      <c r="C1030" s="107">
        <v>9</v>
      </c>
      <c r="D1030" s="119">
        <v>-3771.3600559234651</v>
      </c>
      <c r="E1030" s="119">
        <v>-139365.08829022499</v>
      </c>
      <c r="F1030" s="112"/>
    </row>
    <row r="1031" spans="1:6" x14ac:dyDescent="0.35">
      <c r="A1031" s="107" t="s">
        <v>79</v>
      </c>
      <c r="B1031" s="107" t="s">
        <v>100</v>
      </c>
      <c r="C1031" s="107">
        <v>10</v>
      </c>
      <c r="D1031" s="119">
        <v>-2245.5899710655231</v>
      </c>
      <c r="E1031" s="119">
        <v>-67607.36625034691</v>
      </c>
      <c r="F1031" s="112"/>
    </row>
    <row r="1032" spans="1:6" x14ac:dyDescent="0.35">
      <c r="A1032" s="107" t="s">
        <v>79</v>
      </c>
      <c r="B1032" s="107" t="s">
        <v>100</v>
      </c>
      <c r="C1032" s="107">
        <v>11</v>
      </c>
      <c r="D1032" s="119">
        <v>-2195.152144324602</v>
      </c>
      <c r="E1032" s="119">
        <v>-66938.43424653355</v>
      </c>
      <c r="F1032" s="112"/>
    </row>
    <row r="1033" spans="1:6" x14ac:dyDescent="0.35">
      <c r="A1033" s="107" t="s">
        <v>79</v>
      </c>
      <c r="B1033" s="107" t="s">
        <v>100</v>
      </c>
      <c r="C1033" s="107">
        <v>12</v>
      </c>
      <c r="D1033" s="119">
        <v>-1861.7999773025531</v>
      </c>
      <c r="E1033" s="119">
        <v>-67378.441125953046</v>
      </c>
      <c r="F1033" s="112"/>
    </row>
    <row r="1034" spans="1:6" x14ac:dyDescent="0.35">
      <c r="A1034" s="107" t="s">
        <v>79</v>
      </c>
      <c r="B1034" s="107" t="s">
        <v>52</v>
      </c>
      <c r="C1034" s="107">
        <v>1</v>
      </c>
      <c r="D1034" s="119">
        <v>8673.4213065326949</v>
      </c>
      <c r="E1034" s="119">
        <v>624021.06665884925</v>
      </c>
      <c r="F1034" s="112"/>
    </row>
    <row r="1035" spans="1:6" x14ac:dyDescent="0.35">
      <c r="A1035" s="107" t="s">
        <v>79</v>
      </c>
      <c r="B1035" s="107" t="s">
        <v>52</v>
      </c>
      <c r="C1035" s="107">
        <v>2</v>
      </c>
      <c r="D1035" s="119">
        <v>11296.202165250072</v>
      </c>
      <c r="E1035" s="119">
        <v>782976.74079454096</v>
      </c>
      <c r="F1035" s="112"/>
    </row>
    <row r="1036" spans="1:6" x14ac:dyDescent="0.35">
      <c r="A1036" s="107" t="s">
        <v>79</v>
      </c>
      <c r="B1036" s="107" t="s">
        <v>52</v>
      </c>
      <c r="C1036" s="107">
        <v>3</v>
      </c>
      <c r="D1036" s="119">
        <v>12191.701400044338</v>
      </c>
      <c r="E1036" s="119">
        <v>881201.30070793792</v>
      </c>
      <c r="F1036" s="112"/>
    </row>
    <row r="1037" spans="1:6" x14ac:dyDescent="0.35">
      <c r="A1037" s="107" t="s">
        <v>79</v>
      </c>
      <c r="B1037" s="107" t="s">
        <v>52</v>
      </c>
      <c r="C1037" s="107">
        <v>4</v>
      </c>
      <c r="D1037" s="119">
        <v>9615.2890446855636</v>
      </c>
      <c r="E1037" s="119">
        <v>680871.5050030445</v>
      </c>
      <c r="F1037" s="112"/>
    </row>
    <row r="1038" spans="1:6" x14ac:dyDescent="0.35">
      <c r="A1038" s="107" t="s">
        <v>79</v>
      </c>
      <c r="B1038" s="107" t="s">
        <v>52</v>
      </c>
      <c r="C1038" s="107">
        <v>5</v>
      </c>
      <c r="D1038" s="119">
        <v>10991.853921152826</v>
      </c>
      <c r="E1038" s="119">
        <v>736344.59947471519</v>
      </c>
      <c r="F1038" s="112"/>
    </row>
    <row r="1039" spans="1:6" x14ac:dyDescent="0.35">
      <c r="A1039" s="107" t="s">
        <v>79</v>
      </c>
      <c r="B1039" s="107" t="s">
        <v>52</v>
      </c>
      <c r="C1039" s="107">
        <v>6</v>
      </c>
      <c r="D1039" s="119">
        <v>9133.2908937348475</v>
      </c>
      <c r="E1039" s="119">
        <v>580813.48885089904</v>
      </c>
      <c r="F1039" s="112"/>
    </row>
    <row r="1040" spans="1:6" x14ac:dyDescent="0.35">
      <c r="A1040" s="107" t="s">
        <v>79</v>
      </c>
      <c r="B1040" s="107" t="s">
        <v>52</v>
      </c>
      <c r="C1040" s="107">
        <v>7</v>
      </c>
      <c r="D1040" s="119">
        <v>9385.8346079568291</v>
      </c>
      <c r="E1040" s="119">
        <v>599501.05740157887</v>
      </c>
      <c r="F1040" s="112"/>
    </row>
    <row r="1041" spans="1:6" x14ac:dyDescent="0.35">
      <c r="A1041" s="107" t="s">
        <v>79</v>
      </c>
      <c r="B1041" s="107" t="s">
        <v>52</v>
      </c>
      <c r="C1041" s="107">
        <v>8</v>
      </c>
      <c r="D1041" s="119">
        <v>7044.1053365341268</v>
      </c>
      <c r="E1041" s="119">
        <v>459291.73176524433</v>
      </c>
      <c r="F1041" s="112"/>
    </row>
    <row r="1042" spans="1:6" x14ac:dyDescent="0.35">
      <c r="A1042" s="107" t="s">
        <v>79</v>
      </c>
      <c r="B1042" s="107" t="s">
        <v>52</v>
      </c>
      <c r="C1042" s="107">
        <v>9</v>
      </c>
      <c r="D1042" s="119">
        <v>6236.6738043752866</v>
      </c>
      <c r="E1042" s="119">
        <v>376136.22887083038</v>
      </c>
      <c r="F1042" s="112"/>
    </row>
    <row r="1043" spans="1:6" x14ac:dyDescent="0.35">
      <c r="A1043" s="107" t="s">
        <v>79</v>
      </c>
      <c r="B1043" s="107" t="s">
        <v>52</v>
      </c>
      <c r="C1043" s="107">
        <v>10</v>
      </c>
      <c r="D1043" s="119">
        <v>5855.2412071939352</v>
      </c>
      <c r="E1043" s="119">
        <v>262081.68671763601</v>
      </c>
      <c r="F1043" s="112"/>
    </row>
    <row r="1044" spans="1:6" x14ac:dyDescent="0.35">
      <c r="A1044" s="107" t="s">
        <v>79</v>
      </c>
      <c r="B1044" s="107" t="s">
        <v>52</v>
      </c>
      <c r="C1044" s="107">
        <v>11</v>
      </c>
      <c r="D1044" s="119">
        <v>6029.7110325393523</v>
      </c>
      <c r="E1044" s="119">
        <v>271600.72838928277</v>
      </c>
      <c r="F1044" s="112"/>
    </row>
    <row r="1045" spans="1:6" x14ac:dyDescent="0.35">
      <c r="A1045" s="107" t="s">
        <v>79</v>
      </c>
      <c r="B1045" s="107" t="s">
        <v>52</v>
      </c>
      <c r="C1045" s="107">
        <v>12</v>
      </c>
      <c r="D1045" s="119">
        <v>6807.6276609525339</v>
      </c>
      <c r="E1045" s="119">
        <v>314777.13556431816</v>
      </c>
      <c r="F1045" s="112"/>
    </row>
    <row r="1046" spans="1:6" x14ac:dyDescent="0.35">
      <c r="A1046" s="107" t="s">
        <v>79</v>
      </c>
      <c r="B1046" s="107" t="s">
        <v>53</v>
      </c>
      <c r="C1046" s="107">
        <v>1</v>
      </c>
      <c r="D1046" s="119">
        <v>-16209.652926068249</v>
      </c>
      <c r="E1046" s="119">
        <v>0</v>
      </c>
      <c r="F1046" s="112"/>
    </row>
    <row r="1047" spans="1:6" x14ac:dyDescent="0.35">
      <c r="A1047" s="107" t="s">
        <v>79</v>
      </c>
      <c r="B1047" s="107" t="s">
        <v>53</v>
      </c>
      <c r="C1047" s="107">
        <v>2</v>
      </c>
      <c r="D1047" s="119">
        <v>-14726.01624652154</v>
      </c>
      <c r="E1047" s="119">
        <v>0</v>
      </c>
      <c r="F1047" s="112"/>
    </row>
    <row r="1048" spans="1:6" x14ac:dyDescent="0.35">
      <c r="A1048" s="107" t="s">
        <v>79</v>
      </c>
      <c r="B1048" s="107" t="s">
        <v>53</v>
      </c>
      <c r="C1048" s="107">
        <v>3</v>
      </c>
      <c r="D1048" s="119">
        <v>-15966.964684734359</v>
      </c>
      <c r="E1048" s="119">
        <v>0</v>
      </c>
      <c r="F1048" s="112"/>
    </row>
    <row r="1049" spans="1:6" x14ac:dyDescent="0.35">
      <c r="A1049" s="107" t="s">
        <v>79</v>
      </c>
      <c r="B1049" s="107" t="s">
        <v>53</v>
      </c>
      <c r="C1049" s="107">
        <v>4</v>
      </c>
      <c r="D1049" s="119">
        <v>-14513.59942638037</v>
      </c>
      <c r="E1049" s="119">
        <v>0</v>
      </c>
      <c r="F1049" s="112"/>
    </row>
    <row r="1050" spans="1:6" x14ac:dyDescent="0.35">
      <c r="A1050" s="107" t="s">
        <v>79</v>
      </c>
      <c r="B1050" s="107" t="s">
        <v>53</v>
      </c>
      <c r="C1050" s="107">
        <v>5</v>
      </c>
      <c r="D1050" s="119">
        <v>-14493.200759220539</v>
      </c>
      <c r="E1050" s="119">
        <v>0</v>
      </c>
      <c r="F1050" s="112"/>
    </row>
    <row r="1051" spans="1:6" x14ac:dyDescent="0.35">
      <c r="A1051" s="107" t="s">
        <v>79</v>
      </c>
      <c r="B1051" s="107" t="s">
        <v>53</v>
      </c>
      <c r="C1051" s="107">
        <v>6</v>
      </c>
      <c r="D1051" s="119">
        <v>-18575.988485686288</v>
      </c>
      <c r="E1051" s="119">
        <v>0</v>
      </c>
      <c r="F1051" s="112"/>
    </row>
    <row r="1052" spans="1:6" x14ac:dyDescent="0.35">
      <c r="A1052" s="107" t="s">
        <v>79</v>
      </c>
      <c r="B1052" s="107" t="s">
        <v>53</v>
      </c>
      <c r="C1052" s="107">
        <v>7</v>
      </c>
      <c r="D1052" s="119">
        <v>-17159.09086736499</v>
      </c>
      <c r="E1052" s="119">
        <v>0</v>
      </c>
      <c r="F1052" s="112"/>
    </row>
    <row r="1053" spans="1:6" x14ac:dyDescent="0.35">
      <c r="A1053" s="107" t="s">
        <v>79</v>
      </c>
      <c r="B1053" s="107" t="s">
        <v>53</v>
      </c>
      <c r="C1053" s="107">
        <v>8</v>
      </c>
      <c r="D1053" s="119">
        <v>-22278.924045313539</v>
      </c>
      <c r="E1053" s="119">
        <v>0</v>
      </c>
      <c r="F1053" s="112"/>
    </row>
    <row r="1054" spans="1:6" x14ac:dyDescent="0.35">
      <c r="A1054" s="107" t="s">
        <v>79</v>
      </c>
      <c r="B1054" s="107" t="s">
        <v>53</v>
      </c>
      <c r="C1054" s="107">
        <v>9</v>
      </c>
      <c r="D1054" s="119">
        <v>-20697.480897861071</v>
      </c>
      <c r="E1054" s="119">
        <v>0</v>
      </c>
      <c r="F1054" s="112"/>
    </row>
    <row r="1055" spans="1:6" x14ac:dyDescent="0.35">
      <c r="A1055" s="107" t="s">
        <v>79</v>
      </c>
      <c r="B1055" s="107" t="s">
        <v>53</v>
      </c>
      <c r="C1055" s="107">
        <v>10</v>
      </c>
      <c r="D1055" s="119">
        <v>-28279.58709817431</v>
      </c>
      <c r="E1055" s="119">
        <v>0</v>
      </c>
      <c r="F1055" s="112"/>
    </row>
    <row r="1056" spans="1:6" x14ac:dyDescent="0.35">
      <c r="A1056" s="107" t="s">
        <v>79</v>
      </c>
      <c r="B1056" s="107" t="s">
        <v>53</v>
      </c>
      <c r="C1056" s="107">
        <v>11</v>
      </c>
      <c r="D1056" s="119">
        <v>-25320.967718198739</v>
      </c>
      <c r="E1056" s="119">
        <v>0</v>
      </c>
      <c r="F1056" s="112"/>
    </row>
    <row r="1057" spans="1:6" x14ac:dyDescent="0.35">
      <c r="A1057" s="107" t="s">
        <v>79</v>
      </c>
      <c r="B1057" s="107" t="s">
        <v>53</v>
      </c>
      <c r="C1057" s="107">
        <v>12</v>
      </c>
      <c r="D1057" s="119">
        <v>-22799.403924255039</v>
      </c>
      <c r="E1057" s="119">
        <v>0</v>
      </c>
      <c r="F1057" s="112"/>
    </row>
    <row r="1058" spans="1:6" x14ac:dyDescent="0.35">
      <c r="A1058" s="107" t="s">
        <v>79</v>
      </c>
      <c r="B1058" s="107" t="s">
        <v>101</v>
      </c>
      <c r="C1058" s="107">
        <v>1</v>
      </c>
      <c r="D1058" s="119">
        <v>0</v>
      </c>
      <c r="E1058" s="119">
        <v>0</v>
      </c>
      <c r="F1058" s="112"/>
    </row>
    <row r="1059" spans="1:6" x14ac:dyDescent="0.35">
      <c r="A1059" s="107" t="s">
        <v>79</v>
      </c>
      <c r="B1059" s="107" t="s">
        <v>101</v>
      </c>
      <c r="C1059" s="107">
        <v>2</v>
      </c>
      <c r="D1059" s="119">
        <v>0</v>
      </c>
      <c r="E1059" s="119">
        <v>0</v>
      </c>
      <c r="F1059" s="112"/>
    </row>
    <row r="1060" spans="1:6" x14ac:dyDescent="0.35">
      <c r="A1060" s="107" t="s">
        <v>79</v>
      </c>
      <c r="B1060" s="107" t="s">
        <v>101</v>
      </c>
      <c r="C1060" s="107">
        <v>3</v>
      </c>
      <c r="D1060" s="119">
        <v>-7798.5780032494422</v>
      </c>
      <c r="E1060" s="119">
        <v>-304149.00133886148</v>
      </c>
      <c r="F1060" s="112"/>
    </row>
    <row r="1061" spans="1:6" x14ac:dyDescent="0.35">
      <c r="A1061" s="107" t="s">
        <v>79</v>
      </c>
      <c r="B1061" s="107" t="s">
        <v>101</v>
      </c>
      <c r="C1061" s="107">
        <v>4</v>
      </c>
      <c r="D1061" s="119">
        <v>-6826.3452258829248</v>
      </c>
      <c r="E1061" s="119">
        <v>-251669.39116171689</v>
      </c>
      <c r="F1061" s="112"/>
    </row>
    <row r="1062" spans="1:6" x14ac:dyDescent="0.35">
      <c r="A1062" s="107" t="s">
        <v>79</v>
      </c>
      <c r="B1062" s="107" t="s">
        <v>101</v>
      </c>
      <c r="C1062" s="107">
        <v>5</v>
      </c>
      <c r="D1062" s="119">
        <v>-5767.9156811957901</v>
      </c>
      <c r="E1062" s="119">
        <v>-281711.68357880361</v>
      </c>
      <c r="F1062" s="112"/>
    </row>
    <row r="1063" spans="1:6" x14ac:dyDescent="0.35">
      <c r="A1063" s="107" t="s">
        <v>79</v>
      </c>
      <c r="B1063" s="107" t="s">
        <v>101</v>
      </c>
      <c r="C1063" s="107">
        <v>6</v>
      </c>
      <c r="D1063" s="119">
        <v>-5154.2025474448083</v>
      </c>
      <c r="E1063" s="119">
        <v>-270279.49257939041</v>
      </c>
      <c r="F1063" s="112"/>
    </row>
    <row r="1064" spans="1:6" x14ac:dyDescent="0.35">
      <c r="A1064" s="107" t="s">
        <v>79</v>
      </c>
      <c r="B1064" s="107" t="s">
        <v>101</v>
      </c>
      <c r="C1064" s="107">
        <v>7</v>
      </c>
      <c r="D1064" s="119">
        <v>-2729.4541431520852</v>
      </c>
      <c r="E1064" s="119">
        <v>-114602.80579555911</v>
      </c>
      <c r="F1064" s="112"/>
    </row>
    <row r="1065" spans="1:6" x14ac:dyDescent="0.35">
      <c r="A1065" s="107" t="s">
        <v>79</v>
      </c>
      <c r="B1065" s="107" t="s">
        <v>101</v>
      </c>
      <c r="C1065" s="107">
        <v>8</v>
      </c>
      <c r="D1065" s="119">
        <v>-631.47312558042768</v>
      </c>
      <c r="E1065" s="119">
        <v>-33194.322564344853</v>
      </c>
      <c r="F1065" s="112"/>
    </row>
    <row r="1066" spans="1:6" x14ac:dyDescent="0.35">
      <c r="A1066" s="107" t="s">
        <v>79</v>
      </c>
      <c r="B1066" s="107" t="s">
        <v>101</v>
      </c>
      <c r="C1066" s="107">
        <v>9</v>
      </c>
      <c r="D1066" s="119">
        <v>-795.41152428796113</v>
      </c>
      <c r="E1066" s="119">
        <v>-22319.320018621969</v>
      </c>
      <c r="F1066" s="112"/>
    </row>
    <row r="1067" spans="1:6" x14ac:dyDescent="0.35">
      <c r="A1067" s="107" t="s">
        <v>79</v>
      </c>
      <c r="B1067" s="107" t="s">
        <v>101</v>
      </c>
      <c r="C1067" s="107">
        <v>10</v>
      </c>
      <c r="D1067" s="119">
        <v>-1445.590255697628</v>
      </c>
      <c r="E1067" s="119">
        <v>-15478.257058295691</v>
      </c>
      <c r="F1067" s="112"/>
    </row>
    <row r="1068" spans="1:6" x14ac:dyDescent="0.35">
      <c r="A1068" s="107" t="s">
        <v>79</v>
      </c>
      <c r="B1068" s="107" t="s">
        <v>101</v>
      </c>
      <c r="C1068" s="107">
        <v>11</v>
      </c>
      <c r="D1068" s="119">
        <v>-1270.1383626409761</v>
      </c>
      <c r="E1068" s="119">
        <v>-16685.911262101479</v>
      </c>
      <c r="F1068" s="112"/>
    </row>
    <row r="1069" spans="1:6" x14ac:dyDescent="0.35">
      <c r="A1069" s="107" t="s">
        <v>79</v>
      </c>
      <c r="B1069" s="107" t="s">
        <v>101</v>
      </c>
      <c r="C1069" s="107">
        <v>12</v>
      </c>
      <c r="D1069" s="119">
        <v>-1176.4650659262261</v>
      </c>
      <c r="E1069" s="119">
        <v>-15928.72848434636</v>
      </c>
      <c r="F1069" s="112"/>
    </row>
    <row r="1070" spans="1:6" x14ac:dyDescent="0.35">
      <c r="A1070" s="107" t="s">
        <v>79</v>
      </c>
      <c r="B1070" s="107" t="s">
        <v>56</v>
      </c>
      <c r="C1070" s="107">
        <v>1</v>
      </c>
      <c r="D1070" s="119">
        <v>0</v>
      </c>
      <c r="E1070" s="119">
        <v>0</v>
      </c>
      <c r="F1070" s="112"/>
    </row>
    <row r="1071" spans="1:6" x14ac:dyDescent="0.35">
      <c r="A1071" s="107" t="s">
        <v>79</v>
      </c>
      <c r="B1071" s="107" t="s">
        <v>56</v>
      </c>
      <c r="C1071" s="107">
        <v>2</v>
      </c>
      <c r="D1071" s="119">
        <v>0</v>
      </c>
      <c r="E1071" s="119">
        <v>0</v>
      </c>
      <c r="F1071" s="112"/>
    </row>
    <row r="1072" spans="1:6" x14ac:dyDescent="0.35">
      <c r="A1072" s="107" t="s">
        <v>79</v>
      </c>
      <c r="B1072" s="107" t="s">
        <v>56</v>
      </c>
      <c r="C1072" s="107">
        <v>3</v>
      </c>
      <c r="D1072" s="119">
        <v>0</v>
      </c>
      <c r="E1072" s="119">
        <v>0</v>
      </c>
      <c r="F1072" s="112"/>
    </row>
    <row r="1073" spans="1:6" x14ac:dyDescent="0.35">
      <c r="A1073" s="107" t="s">
        <v>79</v>
      </c>
      <c r="B1073" s="107" t="s">
        <v>56</v>
      </c>
      <c r="C1073" s="107">
        <v>4</v>
      </c>
      <c r="D1073" s="119">
        <v>0</v>
      </c>
      <c r="E1073" s="119">
        <v>0</v>
      </c>
      <c r="F1073" s="112"/>
    </row>
    <row r="1074" spans="1:6" x14ac:dyDescent="0.35">
      <c r="A1074" s="107" t="s">
        <v>79</v>
      </c>
      <c r="B1074" s="107" t="s">
        <v>56</v>
      </c>
      <c r="C1074" s="107">
        <v>5</v>
      </c>
      <c r="D1074" s="119">
        <v>0</v>
      </c>
      <c r="E1074" s="119">
        <v>0</v>
      </c>
      <c r="F1074" s="112"/>
    </row>
    <row r="1075" spans="1:6" x14ac:dyDescent="0.35">
      <c r="A1075" s="107" t="s">
        <v>79</v>
      </c>
      <c r="B1075" s="107" t="s">
        <v>56</v>
      </c>
      <c r="C1075" s="107">
        <v>6</v>
      </c>
      <c r="D1075" s="119">
        <v>0</v>
      </c>
      <c r="E1075" s="119">
        <v>0</v>
      </c>
      <c r="F1075" s="112"/>
    </row>
    <row r="1076" spans="1:6" x14ac:dyDescent="0.35">
      <c r="A1076" s="107" t="s">
        <v>79</v>
      </c>
      <c r="B1076" s="107" t="s">
        <v>56</v>
      </c>
      <c r="C1076" s="107">
        <v>7</v>
      </c>
      <c r="D1076" s="119">
        <v>0</v>
      </c>
      <c r="E1076" s="119">
        <v>0</v>
      </c>
      <c r="F1076" s="112"/>
    </row>
    <row r="1077" spans="1:6" x14ac:dyDescent="0.35">
      <c r="A1077" s="107" t="s">
        <v>79</v>
      </c>
      <c r="B1077" s="107" t="s">
        <v>56</v>
      </c>
      <c r="C1077" s="107">
        <v>8</v>
      </c>
      <c r="D1077" s="119">
        <v>0</v>
      </c>
      <c r="E1077" s="119">
        <v>0</v>
      </c>
      <c r="F1077" s="112"/>
    </row>
    <row r="1078" spans="1:6" x14ac:dyDescent="0.35">
      <c r="A1078" s="107" t="s">
        <v>79</v>
      </c>
      <c r="B1078" s="107" t="s">
        <v>56</v>
      </c>
      <c r="C1078" s="107">
        <v>9</v>
      </c>
      <c r="D1078" s="119">
        <v>0</v>
      </c>
      <c r="E1078" s="119">
        <v>0</v>
      </c>
      <c r="F1078" s="112"/>
    </row>
    <row r="1079" spans="1:6" x14ac:dyDescent="0.35">
      <c r="A1079" s="107" t="s">
        <v>79</v>
      </c>
      <c r="B1079" s="107" t="s">
        <v>56</v>
      </c>
      <c r="C1079" s="107">
        <v>10</v>
      </c>
      <c r="D1079" s="119">
        <v>0</v>
      </c>
      <c r="E1079" s="119">
        <v>0</v>
      </c>
      <c r="F1079" s="112"/>
    </row>
    <row r="1080" spans="1:6" x14ac:dyDescent="0.35">
      <c r="A1080" s="107" t="s">
        <v>79</v>
      </c>
      <c r="B1080" s="107" t="s">
        <v>56</v>
      </c>
      <c r="C1080" s="107">
        <v>11</v>
      </c>
      <c r="D1080" s="119">
        <v>0</v>
      </c>
      <c r="E1080" s="119">
        <v>0</v>
      </c>
      <c r="F1080" s="112"/>
    </row>
    <row r="1081" spans="1:6" x14ac:dyDescent="0.35">
      <c r="A1081" s="107" t="s">
        <v>79</v>
      </c>
      <c r="B1081" s="107" t="s">
        <v>56</v>
      </c>
      <c r="C1081" s="107">
        <v>12</v>
      </c>
      <c r="D1081" s="119">
        <v>0</v>
      </c>
      <c r="E1081" s="119">
        <v>0</v>
      </c>
      <c r="F1081" s="112"/>
    </row>
    <row r="1082" spans="1:6" x14ac:dyDescent="0.35">
      <c r="A1082" s="107" t="s">
        <v>79</v>
      </c>
      <c r="B1082" s="107" t="s">
        <v>58</v>
      </c>
      <c r="C1082" s="107">
        <v>1</v>
      </c>
      <c r="D1082" s="119">
        <v>-37117.325174438229</v>
      </c>
      <c r="E1082" s="119">
        <v>-293944.88952567178</v>
      </c>
      <c r="F1082" s="112"/>
    </row>
    <row r="1083" spans="1:6" x14ac:dyDescent="0.35">
      <c r="A1083" s="107" t="s">
        <v>79</v>
      </c>
      <c r="B1083" s="107" t="s">
        <v>58</v>
      </c>
      <c r="C1083" s="107">
        <v>2</v>
      </c>
      <c r="D1083" s="119">
        <v>-32834.653519007326</v>
      </c>
      <c r="E1083" s="119">
        <v>-233484.83097976161</v>
      </c>
      <c r="F1083" s="112"/>
    </row>
    <row r="1084" spans="1:6" x14ac:dyDescent="0.35">
      <c r="A1084" s="107" t="s">
        <v>79</v>
      </c>
      <c r="B1084" s="107" t="s">
        <v>58</v>
      </c>
      <c r="C1084" s="107">
        <v>3</v>
      </c>
      <c r="D1084" s="119">
        <v>-34337.321482914398</v>
      </c>
      <c r="E1084" s="119">
        <v>-190847.43364447329</v>
      </c>
      <c r="F1084" s="112"/>
    </row>
    <row r="1085" spans="1:6" x14ac:dyDescent="0.35">
      <c r="A1085" s="107" t="s">
        <v>79</v>
      </c>
      <c r="B1085" s="107" t="s">
        <v>58</v>
      </c>
      <c r="C1085" s="107">
        <v>4</v>
      </c>
      <c r="D1085" s="119">
        <v>-34453.088226879328</v>
      </c>
      <c r="E1085" s="119">
        <v>-213584.94912543241</v>
      </c>
      <c r="F1085" s="112"/>
    </row>
    <row r="1086" spans="1:6" x14ac:dyDescent="0.35">
      <c r="A1086" s="107" t="s">
        <v>79</v>
      </c>
      <c r="B1086" s="107" t="s">
        <v>58</v>
      </c>
      <c r="C1086" s="107">
        <v>5</v>
      </c>
      <c r="D1086" s="119">
        <v>-30531.764039233691</v>
      </c>
      <c r="E1086" s="119">
        <v>-193255.43026616759</v>
      </c>
      <c r="F1086" s="112"/>
    </row>
    <row r="1087" spans="1:6" x14ac:dyDescent="0.35">
      <c r="A1087" s="107" t="s">
        <v>79</v>
      </c>
      <c r="B1087" s="107" t="s">
        <v>58</v>
      </c>
      <c r="C1087" s="107">
        <v>6</v>
      </c>
      <c r="D1087" s="119">
        <v>-26581.150934694691</v>
      </c>
      <c r="E1087" s="119">
        <v>-448900.58101374999</v>
      </c>
      <c r="F1087" s="112"/>
    </row>
    <row r="1088" spans="1:6" x14ac:dyDescent="0.35">
      <c r="A1088" s="107" t="s">
        <v>79</v>
      </c>
      <c r="B1088" s="107" t="s">
        <v>58</v>
      </c>
      <c r="C1088" s="107">
        <v>7</v>
      </c>
      <c r="D1088" s="119">
        <v>-20781.326151593072</v>
      </c>
      <c r="E1088" s="119">
        <v>-110972.52902045099</v>
      </c>
      <c r="F1088" s="112"/>
    </row>
    <row r="1089" spans="1:6" x14ac:dyDescent="0.35">
      <c r="A1089" s="107" t="s">
        <v>79</v>
      </c>
      <c r="B1089" s="107" t="s">
        <v>58</v>
      </c>
      <c r="C1089" s="107">
        <v>8</v>
      </c>
      <c r="D1089" s="119">
        <v>-25167.290011238289</v>
      </c>
      <c r="E1089" s="119">
        <v>-82615.910636089859</v>
      </c>
      <c r="F1089" s="112"/>
    </row>
    <row r="1090" spans="1:6" x14ac:dyDescent="0.35">
      <c r="A1090" s="107" t="s">
        <v>79</v>
      </c>
      <c r="B1090" s="107" t="s">
        <v>58</v>
      </c>
      <c r="C1090" s="107">
        <v>9</v>
      </c>
      <c r="D1090" s="119">
        <v>-26736.029872560601</v>
      </c>
      <c r="E1090" s="119">
        <v>-73794.480586691672</v>
      </c>
      <c r="F1090" s="112"/>
    </row>
    <row r="1091" spans="1:6" x14ac:dyDescent="0.35">
      <c r="A1091" s="107" t="s">
        <v>79</v>
      </c>
      <c r="B1091" s="107" t="s">
        <v>58</v>
      </c>
      <c r="C1091" s="107">
        <v>10</v>
      </c>
      <c r="D1091" s="119">
        <v>-23620.388208728451</v>
      </c>
      <c r="E1091" s="119">
        <v>-102330.1966021093</v>
      </c>
      <c r="F1091" s="112"/>
    </row>
    <row r="1092" spans="1:6" x14ac:dyDescent="0.35">
      <c r="A1092" s="107" t="s">
        <v>79</v>
      </c>
      <c r="B1092" s="107" t="s">
        <v>58</v>
      </c>
      <c r="C1092" s="107">
        <v>11</v>
      </c>
      <c r="D1092" s="119">
        <v>-29789.894456317259</v>
      </c>
      <c r="E1092" s="119">
        <v>-131549.3517030584</v>
      </c>
      <c r="F1092" s="112"/>
    </row>
    <row r="1093" spans="1:6" x14ac:dyDescent="0.35">
      <c r="A1093" s="107" t="s">
        <v>79</v>
      </c>
      <c r="B1093" s="107" t="s">
        <v>58</v>
      </c>
      <c r="C1093" s="107">
        <v>12</v>
      </c>
      <c r="D1093" s="119">
        <v>-27816.34999328593</v>
      </c>
      <c r="E1093" s="119">
        <v>-148958.02475649171</v>
      </c>
      <c r="F1093" s="112"/>
    </row>
    <row r="1094" spans="1:6" x14ac:dyDescent="0.35">
      <c r="A1094" s="107" t="s">
        <v>79</v>
      </c>
      <c r="B1094" s="107" t="s">
        <v>62</v>
      </c>
      <c r="C1094" s="107">
        <v>1</v>
      </c>
      <c r="D1094" s="119">
        <v>-40943.219708573495</v>
      </c>
      <c r="E1094" s="119">
        <v>-3164597.7463944932</v>
      </c>
      <c r="F1094" s="112"/>
    </row>
    <row r="1095" spans="1:6" x14ac:dyDescent="0.35">
      <c r="A1095" s="107" t="s">
        <v>79</v>
      </c>
      <c r="B1095" s="107" t="s">
        <v>62</v>
      </c>
      <c r="C1095" s="107">
        <v>2</v>
      </c>
      <c r="D1095" s="119">
        <v>-38036.083970355248</v>
      </c>
      <c r="E1095" s="119">
        <v>-2831287.7936258232</v>
      </c>
      <c r="F1095" s="112"/>
    </row>
    <row r="1096" spans="1:6" x14ac:dyDescent="0.35">
      <c r="A1096" s="107" t="s">
        <v>79</v>
      </c>
      <c r="B1096" s="107" t="s">
        <v>62</v>
      </c>
      <c r="C1096" s="107">
        <v>3</v>
      </c>
      <c r="D1096" s="119">
        <v>-46911.817119433028</v>
      </c>
      <c r="E1096" s="119">
        <v>-3704699.5288229999</v>
      </c>
      <c r="F1096" s="112"/>
    </row>
    <row r="1097" spans="1:6" x14ac:dyDescent="0.35">
      <c r="A1097" s="107" t="s">
        <v>79</v>
      </c>
      <c r="B1097" s="107" t="s">
        <v>62</v>
      </c>
      <c r="C1097" s="107">
        <v>4</v>
      </c>
      <c r="D1097" s="119">
        <v>-42047.882038721815</v>
      </c>
      <c r="E1097" s="119">
        <v>-3275698.8438351019</v>
      </c>
      <c r="F1097" s="112"/>
    </row>
    <row r="1098" spans="1:6" x14ac:dyDescent="0.35">
      <c r="A1098" s="107" t="s">
        <v>79</v>
      </c>
      <c r="B1098" s="107" t="s">
        <v>62</v>
      </c>
      <c r="C1098" s="107">
        <v>5</v>
      </c>
      <c r="D1098" s="119">
        <v>-42998.901340034216</v>
      </c>
      <c r="E1098" s="119">
        <v>-3151523.4237706517</v>
      </c>
      <c r="F1098" s="112"/>
    </row>
    <row r="1099" spans="1:6" x14ac:dyDescent="0.35">
      <c r="A1099" s="107" t="s">
        <v>79</v>
      </c>
      <c r="B1099" s="107" t="s">
        <v>62</v>
      </c>
      <c r="C1099" s="107">
        <v>6</v>
      </c>
      <c r="D1099" s="119">
        <v>-43187.056326130354</v>
      </c>
      <c r="E1099" s="119">
        <v>-2867132.9842785452</v>
      </c>
      <c r="F1099" s="112"/>
    </row>
    <row r="1100" spans="1:6" x14ac:dyDescent="0.35">
      <c r="A1100" s="107" t="s">
        <v>79</v>
      </c>
      <c r="B1100" s="107" t="s">
        <v>62</v>
      </c>
      <c r="C1100" s="107">
        <v>7</v>
      </c>
      <c r="D1100" s="119">
        <v>-44283.663949804723</v>
      </c>
      <c r="E1100" s="119">
        <v>-2882027.634451949</v>
      </c>
      <c r="F1100" s="112"/>
    </row>
    <row r="1101" spans="1:6" x14ac:dyDescent="0.35">
      <c r="A1101" s="107" t="s">
        <v>79</v>
      </c>
      <c r="B1101" s="107" t="s">
        <v>62</v>
      </c>
      <c r="C1101" s="107">
        <v>8</v>
      </c>
      <c r="D1101" s="119">
        <v>-42749.417895330727</v>
      </c>
      <c r="E1101" s="119">
        <v>-2734485.4219847675</v>
      </c>
      <c r="F1101" s="112"/>
    </row>
    <row r="1102" spans="1:6" x14ac:dyDescent="0.35">
      <c r="A1102" s="107" t="s">
        <v>79</v>
      </c>
      <c r="B1102" s="107" t="s">
        <v>62</v>
      </c>
      <c r="C1102" s="107">
        <v>9</v>
      </c>
      <c r="D1102" s="119">
        <v>-38167.398178919539</v>
      </c>
      <c r="E1102" s="119">
        <v>-2159184.7504344801</v>
      </c>
      <c r="F1102" s="112"/>
    </row>
    <row r="1103" spans="1:6" x14ac:dyDescent="0.35">
      <c r="A1103" s="107" t="s">
        <v>79</v>
      </c>
      <c r="B1103" s="107" t="s">
        <v>62</v>
      </c>
      <c r="C1103" s="107">
        <v>10</v>
      </c>
      <c r="D1103" s="119">
        <v>-39193.007423743162</v>
      </c>
      <c r="E1103" s="119">
        <v>-1067770.6615833386</v>
      </c>
      <c r="F1103" s="112"/>
    </row>
    <row r="1104" spans="1:6" x14ac:dyDescent="0.35">
      <c r="A1104" s="107" t="s">
        <v>79</v>
      </c>
      <c r="B1104" s="107" t="s">
        <v>62</v>
      </c>
      <c r="C1104" s="107">
        <v>11</v>
      </c>
      <c r="D1104" s="119">
        <v>-39193.648028545322</v>
      </c>
      <c r="E1104" s="119">
        <v>-1054881.0257727953</v>
      </c>
      <c r="F1104" s="112"/>
    </row>
    <row r="1105" spans="1:6" x14ac:dyDescent="0.35">
      <c r="A1105" s="107" t="s">
        <v>79</v>
      </c>
      <c r="B1105" s="107" t="s">
        <v>62</v>
      </c>
      <c r="C1105" s="107">
        <v>12</v>
      </c>
      <c r="D1105" s="119">
        <v>-42287.904020408212</v>
      </c>
      <c r="E1105" s="119">
        <v>-1292070.8097374248</v>
      </c>
      <c r="F1105" s="112"/>
    </row>
    <row r="1106" spans="1:6" x14ac:dyDescent="0.35">
      <c r="A1106" s="107" t="s">
        <v>79</v>
      </c>
      <c r="B1106" s="107" t="s">
        <v>68</v>
      </c>
      <c r="C1106" s="107">
        <v>1</v>
      </c>
      <c r="D1106" s="119">
        <v>38326.407107240302</v>
      </c>
      <c r="E1106" s="119">
        <v>513507.73471665522</v>
      </c>
      <c r="F1106" s="112"/>
    </row>
    <row r="1107" spans="1:6" x14ac:dyDescent="0.35">
      <c r="A1107" s="107" t="s">
        <v>79</v>
      </c>
      <c r="B1107" s="107" t="s">
        <v>68</v>
      </c>
      <c r="C1107" s="107">
        <v>2</v>
      </c>
      <c r="D1107" s="119">
        <v>37669.897174613143</v>
      </c>
      <c r="E1107" s="119">
        <v>446147.37072075787</v>
      </c>
      <c r="F1107" s="112"/>
    </row>
    <row r="1108" spans="1:6" x14ac:dyDescent="0.35">
      <c r="A1108" s="107" t="s">
        <v>79</v>
      </c>
      <c r="B1108" s="107" t="s">
        <v>68</v>
      </c>
      <c r="C1108" s="107">
        <v>3</v>
      </c>
      <c r="D1108" s="119">
        <v>29610.646448038246</v>
      </c>
      <c r="E1108" s="119">
        <v>425736.02038430033</v>
      </c>
      <c r="F1108" s="112"/>
    </row>
    <row r="1109" spans="1:6" x14ac:dyDescent="0.35">
      <c r="A1109" s="107" t="s">
        <v>79</v>
      </c>
      <c r="B1109" s="107" t="s">
        <v>68</v>
      </c>
      <c r="C1109" s="107">
        <v>4</v>
      </c>
      <c r="D1109" s="119">
        <v>21975.306265793406</v>
      </c>
      <c r="E1109" s="119">
        <v>433556.3724993901</v>
      </c>
      <c r="F1109" s="112"/>
    </row>
    <row r="1110" spans="1:6" x14ac:dyDescent="0.35">
      <c r="A1110" s="107" t="s">
        <v>79</v>
      </c>
      <c r="B1110" s="107" t="s">
        <v>68</v>
      </c>
      <c r="C1110" s="107">
        <v>5</v>
      </c>
      <c r="D1110" s="119">
        <v>26150.962392263264</v>
      </c>
      <c r="E1110" s="119">
        <v>355461.62749649055</v>
      </c>
      <c r="F1110" s="112"/>
    </row>
    <row r="1111" spans="1:6" x14ac:dyDescent="0.35">
      <c r="A1111" s="107" t="s">
        <v>79</v>
      </c>
      <c r="B1111" s="107" t="s">
        <v>68</v>
      </c>
      <c r="C1111" s="107">
        <v>6</v>
      </c>
      <c r="D1111" s="119">
        <v>32133.544633985985</v>
      </c>
      <c r="E1111" s="119">
        <v>656368.36188165599</v>
      </c>
      <c r="F1111" s="112"/>
    </row>
    <row r="1112" spans="1:6" x14ac:dyDescent="0.35">
      <c r="A1112" s="107" t="s">
        <v>79</v>
      </c>
      <c r="B1112" s="107" t="s">
        <v>68</v>
      </c>
      <c r="C1112" s="107">
        <v>7</v>
      </c>
      <c r="D1112" s="119">
        <v>29720.906788571116</v>
      </c>
      <c r="E1112" s="119">
        <v>354267.58984380279</v>
      </c>
      <c r="F1112" s="112"/>
    </row>
    <row r="1113" spans="1:6" x14ac:dyDescent="0.35">
      <c r="A1113" s="107" t="s">
        <v>79</v>
      </c>
      <c r="B1113" s="107" t="s">
        <v>68</v>
      </c>
      <c r="C1113" s="107">
        <v>8</v>
      </c>
      <c r="D1113" s="119">
        <v>31091.860677904406</v>
      </c>
      <c r="E1113" s="119">
        <v>308630.74233583559</v>
      </c>
      <c r="F1113" s="112"/>
    </row>
    <row r="1114" spans="1:6" x14ac:dyDescent="0.35">
      <c r="A1114" s="107" t="s">
        <v>79</v>
      </c>
      <c r="B1114" s="107" t="s">
        <v>68</v>
      </c>
      <c r="C1114" s="107">
        <v>9</v>
      </c>
      <c r="D1114" s="119">
        <v>24259.436331040044</v>
      </c>
      <c r="E1114" s="119">
        <v>294770.48315738066</v>
      </c>
      <c r="F1114" s="112"/>
    </row>
    <row r="1115" spans="1:6" x14ac:dyDescent="0.35">
      <c r="A1115" s="107" t="s">
        <v>79</v>
      </c>
      <c r="B1115" s="107" t="s">
        <v>68</v>
      </c>
      <c r="C1115" s="107">
        <v>10</v>
      </c>
      <c r="D1115" s="119">
        <v>30850.459624694282</v>
      </c>
      <c r="E1115" s="119">
        <v>233112.97221421957</v>
      </c>
      <c r="F1115" s="112"/>
    </row>
    <row r="1116" spans="1:6" x14ac:dyDescent="0.35">
      <c r="A1116" s="107" t="s">
        <v>79</v>
      </c>
      <c r="B1116" s="107" t="s">
        <v>68</v>
      </c>
      <c r="C1116" s="107">
        <v>11</v>
      </c>
      <c r="D1116" s="119">
        <v>37882.056073338776</v>
      </c>
      <c r="E1116" s="119">
        <v>247665.6777215664</v>
      </c>
      <c r="F1116" s="112"/>
    </row>
    <row r="1117" spans="1:6" x14ac:dyDescent="0.35">
      <c r="A1117" s="107" t="s">
        <v>79</v>
      </c>
      <c r="B1117" s="107" t="s">
        <v>68</v>
      </c>
      <c r="C1117" s="107">
        <v>12</v>
      </c>
      <c r="D1117" s="119">
        <v>29079.203365746594</v>
      </c>
      <c r="E1117" s="119">
        <v>265658.00779093383</v>
      </c>
      <c r="F1117" s="112"/>
    </row>
    <row r="1118" spans="1:6" x14ac:dyDescent="0.35">
      <c r="A1118" s="107" t="s">
        <v>79</v>
      </c>
      <c r="B1118" s="107" t="s">
        <v>70</v>
      </c>
      <c r="C1118" s="107">
        <v>1</v>
      </c>
      <c r="D1118" s="119">
        <v>-24456.168828974249</v>
      </c>
      <c r="E1118" s="119">
        <v>-59174.114799648327</v>
      </c>
      <c r="F1118" s="112"/>
    </row>
    <row r="1119" spans="1:6" x14ac:dyDescent="0.35">
      <c r="A1119" s="107" t="s">
        <v>79</v>
      </c>
      <c r="B1119" s="107" t="s">
        <v>70</v>
      </c>
      <c r="C1119" s="107">
        <v>2</v>
      </c>
      <c r="D1119" s="119">
        <v>-24918.304137930401</v>
      </c>
      <c r="E1119" s="119">
        <v>-67406.664649865197</v>
      </c>
      <c r="F1119" s="112"/>
    </row>
    <row r="1120" spans="1:6" x14ac:dyDescent="0.35">
      <c r="A1120" s="107" t="s">
        <v>79</v>
      </c>
      <c r="B1120" s="107" t="s">
        <v>70</v>
      </c>
      <c r="C1120" s="107">
        <v>3</v>
      </c>
      <c r="D1120" s="119">
        <v>-33123.700840546568</v>
      </c>
      <c r="E1120" s="119">
        <v>-93535.060990892409</v>
      </c>
      <c r="F1120" s="112"/>
    </row>
    <row r="1121" spans="1:6" x14ac:dyDescent="0.35">
      <c r="A1121" s="107" t="s">
        <v>79</v>
      </c>
      <c r="B1121" s="107" t="s">
        <v>70</v>
      </c>
      <c r="C1121" s="107">
        <v>4</v>
      </c>
      <c r="D1121" s="119">
        <v>-34259.110952069313</v>
      </c>
      <c r="E1121" s="119">
        <v>-87390.301100281475</v>
      </c>
      <c r="F1121" s="112"/>
    </row>
    <row r="1122" spans="1:6" x14ac:dyDescent="0.35">
      <c r="A1122" s="107" t="s">
        <v>79</v>
      </c>
      <c r="B1122" s="107" t="s">
        <v>70</v>
      </c>
      <c r="C1122" s="107">
        <v>5</v>
      </c>
      <c r="D1122" s="119">
        <v>-37996.661669710942</v>
      </c>
      <c r="E1122" s="119">
        <v>-101413.0994795296</v>
      </c>
      <c r="F1122" s="112"/>
    </row>
    <row r="1123" spans="1:6" x14ac:dyDescent="0.35">
      <c r="A1123" s="107" t="s">
        <v>79</v>
      </c>
      <c r="B1123" s="107" t="s">
        <v>70</v>
      </c>
      <c r="C1123" s="107">
        <v>6</v>
      </c>
      <c r="D1123" s="119">
        <v>-54705.340754412238</v>
      </c>
      <c r="E1123" s="119">
        <v>-135004.63390480159</v>
      </c>
      <c r="F1123" s="112"/>
    </row>
    <row r="1124" spans="1:6" x14ac:dyDescent="0.35">
      <c r="A1124" s="107" t="s">
        <v>79</v>
      </c>
      <c r="B1124" s="107" t="s">
        <v>70</v>
      </c>
      <c r="C1124" s="107">
        <v>7</v>
      </c>
      <c r="D1124" s="119">
        <v>-52553.423735434168</v>
      </c>
      <c r="E1124" s="119">
        <v>-121067.8979643132</v>
      </c>
      <c r="F1124" s="112"/>
    </row>
    <row r="1125" spans="1:6" x14ac:dyDescent="0.35">
      <c r="A1125" s="107" t="s">
        <v>79</v>
      </c>
      <c r="B1125" s="107" t="s">
        <v>70</v>
      </c>
      <c r="C1125" s="107">
        <v>8</v>
      </c>
      <c r="D1125" s="119">
        <v>-42933.611219672741</v>
      </c>
      <c r="E1125" s="119">
        <v>-103687.05372999721</v>
      </c>
      <c r="F1125" s="112"/>
    </row>
    <row r="1126" spans="1:6" x14ac:dyDescent="0.35">
      <c r="A1126" s="107" t="s">
        <v>79</v>
      </c>
      <c r="B1126" s="107" t="s">
        <v>70</v>
      </c>
      <c r="C1126" s="107">
        <v>9</v>
      </c>
      <c r="D1126" s="119">
        <v>-30998.852269334999</v>
      </c>
      <c r="E1126" s="119">
        <v>-70418.269252625149</v>
      </c>
      <c r="F1126" s="112"/>
    </row>
    <row r="1127" spans="1:6" x14ac:dyDescent="0.35">
      <c r="A1127" s="107" t="s">
        <v>79</v>
      </c>
      <c r="B1127" s="107" t="s">
        <v>70</v>
      </c>
      <c r="C1127" s="107">
        <v>10</v>
      </c>
      <c r="D1127" s="119">
        <v>-45893.446884862373</v>
      </c>
      <c r="E1127" s="119">
        <v>-87333.459337694148</v>
      </c>
      <c r="F1127" s="112"/>
    </row>
    <row r="1128" spans="1:6" x14ac:dyDescent="0.35">
      <c r="A1128" s="107" t="s">
        <v>79</v>
      </c>
      <c r="B1128" s="107" t="s">
        <v>70</v>
      </c>
      <c r="C1128" s="107">
        <v>11</v>
      </c>
      <c r="D1128" s="119">
        <v>-31888.102408820811</v>
      </c>
      <c r="E1128" s="119">
        <v>-61375.552528810556</v>
      </c>
      <c r="F1128" s="112"/>
    </row>
    <row r="1129" spans="1:6" x14ac:dyDescent="0.35">
      <c r="A1129" s="107" t="s">
        <v>79</v>
      </c>
      <c r="B1129" s="107" t="s">
        <v>70</v>
      </c>
      <c r="C1129" s="107">
        <v>12</v>
      </c>
      <c r="D1129" s="119">
        <v>-30587.260596918451</v>
      </c>
      <c r="E1129" s="119">
        <v>-58115.455494518479</v>
      </c>
      <c r="F1129" s="112"/>
    </row>
    <row r="1130" spans="1:6" x14ac:dyDescent="0.35">
      <c r="A1130" s="107" t="s">
        <v>79</v>
      </c>
      <c r="B1130" s="107" t="s">
        <v>72</v>
      </c>
      <c r="C1130" s="107">
        <v>1</v>
      </c>
      <c r="D1130" s="119">
        <v>3004.899564413452</v>
      </c>
      <c r="E1130" s="119">
        <v>393655.83804969408</v>
      </c>
      <c r="F1130" s="112"/>
    </row>
    <row r="1131" spans="1:6" x14ac:dyDescent="0.35">
      <c r="A1131" s="107" t="s">
        <v>79</v>
      </c>
      <c r="B1131" s="107" t="s">
        <v>72</v>
      </c>
      <c r="C1131" s="107">
        <v>2</v>
      </c>
      <c r="D1131" s="119">
        <v>3054.1493197290583</v>
      </c>
      <c r="E1131" s="119">
        <v>361757.44754077226</v>
      </c>
      <c r="F1131" s="112"/>
    </row>
    <row r="1132" spans="1:6" x14ac:dyDescent="0.35">
      <c r="A1132" s="107" t="s">
        <v>79</v>
      </c>
      <c r="B1132" s="107" t="s">
        <v>72</v>
      </c>
      <c r="C1132" s="107">
        <v>3</v>
      </c>
      <c r="D1132" s="119">
        <v>2884.2402480319306</v>
      </c>
      <c r="E1132" s="119">
        <v>352177.09810201509</v>
      </c>
      <c r="F1132" s="112"/>
    </row>
    <row r="1133" spans="1:6" x14ac:dyDescent="0.35">
      <c r="A1133" s="107" t="s">
        <v>79</v>
      </c>
      <c r="B1133" s="107" t="s">
        <v>72</v>
      </c>
      <c r="C1133" s="107">
        <v>4</v>
      </c>
      <c r="D1133" s="119">
        <v>1731.8899249033511</v>
      </c>
      <c r="E1133" s="119">
        <v>177212.49513049598</v>
      </c>
      <c r="F1133" s="112"/>
    </row>
    <row r="1134" spans="1:6" x14ac:dyDescent="0.35">
      <c r="A1134" s="107" t="s">
        <v>79</v>
      </c>
      <c r="B1134" s="107" t="s">
        <v>72</v>
      </c>
      <c r="C1134" s="107">
        <v>5</v>
      </c>
      <c r="D1134" s="119">
        <v>2306.4854733554548</v>
      </c>
      <c r="E1134" s="119">
        <v>233082.61004036467</v>
      </c>
      <c r="F1134" s="112"/>
    </row>
    <row r="1135" spans="1:6" x14ac:dyDescent="0.35">
      <c r="A1135" s="107" t="s">
        <v>79</v>
      </c>
      <c r="B1135" s="107" t="s">
        <v>72</v>
      </c>
      <c r="C1135" s="107">
        <v>6</v>
      </c>
      <c r="D1135" s="119">
        <v>2510.4609170366057</v>
      </c>
      <c r="E1135" s="119">
        <v>229553.36203417182</v>
      </c>
      <c r="F1135" s="112"/>
    </row>
    <row r="1136" spans="1:6" x14ac:dyDescent="0.35">
      <c r="A1136" s="107" t="s">
        <v>79</v>
      </c>
      <c r="B1136" s="107" t="s">
        <v>72</v>
      </c>
      <c r="C1136" s="107">
        <v>7</v>
      </c>
      <c r="D1136" s="119">
        <v>2149.9596025989085</v>
      </c>
      <c r="E1136" s="119">
        <v>221907.69712964364</v>
      </c>
      <c r="F1136" s="112"/>
    </row>
    <row r="1137" spans="1:6" x14ac:dyDescent="0.35">
      <c r="A1137" s="107" t="s">
        <v>79</v>
      </c>
      <c r="B1137" s="107" t="s">
        <v>72</v>
      </c>
      <c r="C1137" s="107">
        <v>8</v>
      </c>
      <c r="D1137" s="119">
        <v>2930.2439865855304</v>
      </c>
      <c r="E1137" s="119">
        <v>291902.34320878168</v>
      </c>
      <c r="F1137" s="112"/>
    </row>
    <row r="1138" spans="1:6" x14ac:dyDescent="0.35">
      <c r="A1138" s="107" t="s">
        <v>79</v>
      </c>
      <c r="B1138" s="107" t="s">
        <v>72</v>
      </c>
      <c r="C1138" s="107">
        <v>9</v>
      </c>
      <c r="D1138" s="119">
        <v>2693.7078107724301</v>
      </c>
      <c r="E1138" s="119">
        <v>333015.99468826514</v>
      </c>
      <c r="F1138" s="112"/>
    </row>
    <row r="1139" spans="1:6" x14ac:dyDescent="0.35">
      <c r="A1139" s="107" t="s">
        <v>79</v>
      </c>
      <c r="B1139" s="107" t="s">
        <v>72</v>
      </c>
      <c r="C1139" s="107">
        <v>10</v>
      </c>
      <c r="D1139" s="119">
        <v>3207.7419177136399</v>
      </c>
      <c r="E1139" s="119">
        <v>306037.90253396123</v>
      </c>
      <c r="F1139" s="112"/>
    </row>
    <row r="1140" spans="1:6" x14ac:dyDescent="0.35">
      <c r="A1140" s="107" t="s">
        <v>79</v>
      </c>
      <c r="B1140" s="107" t="s">
        <v>72</v>
      </c>
      <c r="C1140" s="107">
        <v>11</v>
      </c>
      <c r="D1140" s="119">
        <v>3814.5932357455822</v>
      </c>
      <c r="E1140" s="119">
        <v>362267.74334986857</v>
      </c>
      <c r="F1140" s="112"/>
    </row>
    <row r="1141" spans="1:6" x14ac:dyDescent="0.35">
      <c r="A1141" s="107" t="s">
        <v>79</v>
      </c>
      <c r="B1141" s="107" t="s">
        <v>72</v>
      </c>
      <c r="C1141" s="107">
        <v>12</v>
      </c>
      <c r="D1141" s="119">
        <v>4125.2520275464285</v>
      </c>
      <c r="E1141" s="119">
        <v>461067.12519516028</v>
      </c>
      <c r="F1141" s="112"/>
    </row>
    <row r="1142" spans="1:6" x14ac:dyDescent="0.35">
      <c r="A1142" s="107" t="s">
        <v>79</v>
      </c>
      <c r="B1142" s="107" t="s">
        <v>102</v>
      </c>
      <c r="C1142" s="107">
        <v>1</v>
      </c>
      <c r="D1142" s="119">
        <v>26275.110486929094</v>
      </c>
      <c r="E1142" s="119">
        <v>-547728.64661038248</v>
      </c>
      <c r="F1142" s="112"/>
    </row>
    <row r="1143" spans="1:6" x14ac:dyDescent="0.35">
      <c r="A1143" s="107" t="s">
        <v>79</v>
      </c>
      <c r="B1143" s="107" t="s">
        <v>102</v>
      </c>
      <c r="C1143" s="107">
        <v>2</v>
      </c>
      <c r="D1143" s="119">
        <v>23508.017228676912</v>
      </c>
      <c r="E1143" s="119">
        <v>-463924.42597304896</v>
      </c>
      <c r="F1143" s="112"/>
    </row>
    <row r="1144" spans="1:6" x14ac:dyDescent="0.35">
      <c r="A1144" s="107" t="s">
        <v>79</v>
      </c>
      <c r="B1144" s="107" t="s">
        <v>102</v>
      </c>
      <c r="C1144" s="107">
        <v>3</v>
      </c>
      <c r="D1144" s="119">
        <v>24194.604517180065</v>
      </c>
      <c r="E1144" s="119">
        <v>-612150.86985774979</v>
      </c>
      <c r="F1144" s="112"/>
    </row>
    <row r="1145" spans="1:6" x14ac:dyDescent="0.35">
      <c r="A1145" s="107" t="s">
        <v>79</v>
      </c>
      <c r="B1145" s="107" t="s">
        <v>102</v>
      </c>
      <c r="C1145" s="107">
        <v>4</v>
      </c>
      <c r="D1145" s="119">
        <v>25126.451936548947</v>
      </c>
      <c r="E1145" s="119">
        <v>-498526.1535604049</v>
      </c>
      <c r="F1145" s="112"/>
    </row>
    <row r="1146" spans="1:6" x14ac:dyDescent="0.35">
      <c r="A1146" s="107" t="s">
        <v>79</v>
      </c>
      <c r="B1146" s="107" t="s">
        <v>102</v>
      </c>
      <c r="C1146" s="107">
        <v>5</v>
      </c>
      <c r="D1146" s="119">
        <v>22370.957285194549</v>
      </c>
      <c r="E1146" s="119">
        <v>-402232.3514753835</v>
      </c>
      <c r="F1146" s="112"/>
    </row>
    <row r="1147" spans="1:6" x14ac:dyDescent="0.35">
      <c r="A1147" s="107" t="s">
        <v>79</v>
      </c>
      <c r="B1147" s="107" t="s">
        <v>102</v>
      </c>
      <c r="C1147" s="107">
        <v>6</v>
      </c>
      <c r="D1147" s="119">
        <v>19469.59076331777</v>
      </c>
      <c r="E1147" s="119">
        <v>-32737.205413182441</v>
      </c>
      <c r="F1147" s="112"/>
    </row>
    <row r="1148" spans="1:6" x14ac:dyDescent="0.35">
      <c r="A1148" s="107" t="s">
        <v>79</v>
      </c>
      <c r="B1148" s="107" t="s">
        <v>102</v>
      </c>
      <c r="C1148" s="107">
        <v>7</v>
      </c>
      <c r="D1148" s="119">
        <v>12970.268258441343</v>
      </c>
      <c r="E1148" s="119">
        <v>-403366.7307680985</v>
      </c>
      <c r="F1148" s="112"/>
    </row>
    <row r="1149" spans="1:6" x14ac:dyDescent="0.35">
      <c r="A1149" s="107" t="s">
        <v>79</v>
      </c>
      <c r="B1149" s="107" t="s">
        <v>102</v>
      </c>
      <c r="C1149" s="107">
        <v>8</v>
      </c>
      <c r="D1149" s="119">
        <v>15957.236674537035</v>
      </c>
      <c r="E1149" s="119">
        <v>-503631.74944358913</v>
      </c>
      <c r="F1149" s="112"/>
    </row>
    <row r="1150" spans="1:6" x14ac:dyDescent="0.35">
      <c r="A1150" s="107" t="s">
        <v>79</v>
      </c>
      <c r="B1150" s="107" t="s">
        <v>102</v>
      </c>
      <c r="C1150" s="107">
        <v>9</v>
      </c>
      <c r="D1150" s="119">
        <v>16126.981092309705</v>
      </c>
      <c r="E1150" s="119">
        <v>-517937.22945439001</v>
      </c>
      <c r="F1150" s="112"/>
    </row>
    <row r="1151" spans="1:6" x14ac:dyDescent="0.35">
      <c r="A1151" s="107" t="s">
        <v>79</v>
      </c>
      <c r="B1151" s="107" t="s">
        <v>102</v>
      </c>
      <c r="C1151" s="107">
        <v>10</v>
      </c>
      <c r="D1151" s="119">
        <v>12311.841706702853</v>
      </c>
      <c r="E1151" s="119">
        <v>-122217.92661316189</v>
      </c>
      <c r="F1151" s="112"/>
    </row>
    <row r="1152" spans="1:6" x14ac:dyDescent="0.35">
      <c r="A1152" s="107" t="s">
        <v>79</v>
      </c>
      <c r="B1152" s="107" t="s">
        <v>102</v>
      </c>
      <c r="C1152" s="107">
        <v>11</v>
      </c>
      <c r="D1152" s="119">
        <v>18248.182047033428</v>
      </c>
      <c r="E1152" s="119">
        <v>-128038.91448395461</v>
      </c>
      <c r="F1152" s="112"/>
    </row>
    <row r="1153" spans="1:6" x14ac:dyDescent="0.35">
      <c r="A1153" s="107" t="s">
        <v>79</v>
      </c>
      <c r="B1153" s="107" t="s">
        <v>102</v>
      </c>
      <c r="C1153" s="107">
        <v>12</v>
      </c>
      <c r="D1153" s="119">
        <v>16624.386444889453</v>
      </c>
      <c r="E1153" s="119">
        <v>-136385.77566588379</v>
      </c>
      <c r="F1153" s="112"/>
    </row>
    <row r="1154" spans="1:6" x14ac:dyDescent="0.35">
      <c r="A1154" s="107" t="s">
        <v>79</v>
      </c>
      <c r="B1154" s="107" t="s">
        <v>103</v>
      </c>
      <c r="C1154" s="107">
        <v>1</v>
      </c>
      <c r="D1154" s="119">
        <v>-14851.81170618826</v>
      </c>
      <c r="E1154" s="119">
        <v>-1279440.2830568729</v>
      </c>
      <c r="F1154" s="112"/>
    </row>
    <row r="1155" spans="1:6" x14ac:dyDescent="0.35">
      <c r="A1155" s="107" t="s">
        <v>79</v>
      </c>
      <c r="B1155" s="107" t="s">
        <v>103</v>
      </c>
      <c r="C1155" s="107">
        <v>2</v>
      </c>
      <c r="D1155" s="119">
        <v>-13414.711660761899</v>
      </c>
      <c r="E1155" s="119">
        <v>-1070835.833446207</v>
      </c>
      <c r="F1155" s="112"/>
    </row>
    <row r="1156" spans="1:6" x14ac:dyDescent="0.35">
      <c r="A1156" s="107" t="s">
        <v>79</v>
      </c>
      <c r="B1156" s="107" t="s">
        <v>103</v>
      </c>
      <c r="C1156" s="107">
        <v>3</v>
      </c>
      <c r="D1156" s="119">
        <v>-15087.05303128627</v>
      </c>
      <c r="E1156" s="119">
        <v>-1248378.719703543</v>
      </c>
      <c r="F1156" s="112"/>
    </row>
    <row r="1157" spans="1:6" x14ac:dyDescent="0.35">
      <c r="A1157" s="107" t="s">
        <v>79</v>
      </c>
      <c r="B1157" s="107" t="s">
        <v>103</v>
      </c>
      <c r="C1157" s="107">
        <v>4</v>
      </c>
      <c r="D1157" s="119">
        <v>-13420.224405591791</v>
      </c>
      <c r="E1157" s="119">
        <v>-1076492.026007483</v>
      </c>
      <c r="F1157" s="112"/>
    </row>
    <row r="1158" spans="1:6" x14ac:dyDescent="0.35">
      <c r="A1158" s="107" t="s">
        <v>79</v>
      </c>
      <c r="B1158" s="107" t="s">
        <v>103</v>
      </c>
      <c r="C1158" s="107">
        <v>5</v>
      </c>
      <c r="D1158" s="119">
        <v>-12935.450893813329</v>
      </c>
      <c r="E1158" s="119">
        <v>-896730.92397542915</v>
      </c>
      <c r="F1158" s="112"/>
    </row>
    <row r="1159" spans="1:6" x14ac:dyDescent="0.35">
      <c r="A1159" s="107" t="s">
        <v>79</v>
      </c>
      <c r="B1159" s="107" t="s">
        <v>103</v>
      </c>
      <c r="C1159" s="107">
        <v>6</v>
      </c>
      <c r="D1159" s="119">
        <v>-14778.3002944779</v>
      </c>
      <c r="E1159" s="119">
        <v>-942143.09270452603</v>
      </c>
      <c r="F1159" s="112"/>
    </row>
    <row r="1160" spans="1:6" x14ac:dyDescent="0.35">
      <c r="A1160" s="107" t="s">
        <v>79</v>
      </c>
      <c r="B1160" s="107" t="s">
        <v>103</v>
      </c>
      <c r="C1160" s="107">
        <v>7</v>
      </c>
      <c r="D1160" s="119">
        <v>-15076.2298858292</v>
      </c>
      <c r="E1160" s="119">
        <v>-969891.16418185073</v>
      </c>
      <c r="F1160" s="112"/>
    </row>
    <row r="1161" spans="1:6" x14ac:dyDescent="0.35">
      <c r="A1161" s="107" t="s">
        <v>79</v>
      </c>
      <c r="B1161" s="107" t="s">
        <v>103</v>
      </c>
      <c r="C1161" s="107">
        <v>8</v>
      </c>
      <c r="D1161" s="119">
        <v>-19235.57296279354</v>
      </c>
      <c r="E1161" s="119">
        <v>-1014809.193235949</v>
      </c>
      <c r="F1161" s="112"/>
    </row>
    <row r="1162" spans="1:6" x14ac:dyDescent="0.35">
      <c r="A1162" s="107" t="s">
        <v>79</v>
      </c>
      <c r="B1162" s="107" t="s">
        <v>103</v>
      </c>
      <c r="C1162" s="107">
        <v>9</v>
      </c>
      <c r="D1162" s="119">
        <v>-17949.08384145474</v>
      </c>
      <c r="E1162" s="119">
        <v>-916532.52210047387</v>
      </c>
      <c r="F1162" s="112"/>
    </row>
    <row r="1163" spans="1:6" x14ac:dyDescent="0.35">
      <c r="A1163" s="107" t="s">
        <v>79</v>
      </c>
      <c r="B1163" s="107" t="s">
        <v>103</v>
      </c>
      <c r="C1163" s="107">
        <v>10</v>
      </c>
      <c r="D1163" s="119">
        <v>-20718.202084497701</v>
      </c>
      <c r="E1163" s="119">
        <v>-741791.3176189682</v>
      </c>
      <c r="F1163" s="112"/>
    </row>
    <row r="1164" spans="1:6" x14ac:dyDescent="0.35">
      <c r="A1164" s="107" t="s">
        <v>79</v>
      </c>
      <c r="B1164" s="107" t="s">
        <v>103</v>
      </c>
      <c r="C1164" s="107">
        <v>11</v>
      </c>
      <c r="D1164" s="119">
        <v>-20491.16507335347</v>
      </c>
      <c r="E1164" s="119">
        <v>-810916.04384410346</v>
      </c>
      <c r="F1164" s="112"/>
    </row>
    <row r="1165" spans="1:6" x14ac:dyDescent="0.35">
      <c r="A1165" s="107" t="s">
        <v>79</v>
      </c>
      <c r="B1165" s="107" t="s">
        <v>103</v>
      </c>
      <c r="C1165" s="107">
        <v>12</v>
      </c>
      <c r="D1165" s="119">
        <v>-18882.666096206311</v>
      </c>
      <c r="E1165" s="119">
        <v>-800098.77726161655</v>
      </c>
      <c r="F1165" s="112"/>
    </row>
    <row r="1166" spans="1:6" x14ac:dyDescent="0.35">
      <c r="A1166" s="107" t="s">
        <v>79</v>
      </c>
      <c r="B1166" s="107" t="s">
        <v>76</v>
      </c>
      <c r="C1166" s="107">
        <v>1</v>
      </c>
      <c r="D1166" s="119">
        <v>1575.1433722655349</v>
      </c>
      <c r="E1166" s="119">
        <v>121631.48985373961</v>
      </c>
      <c r="F1166" s="112"/>
    </row>
    <row r="1167" spans="1:6" x14ac:dyDescent="0.35">
      <c r="A1167" s="107" t="s">
        <v>79</v>
      </c>
      <c r="B1167" s="107" t="s">
        <v>76</v>
      </c>
      <c r="C1167" s="107">
        <v>2</v>
      </c>
      <c r="D1167" s="119">
        <v>1650.165691145899</v>
      </c>
      <c r="E1167" s="119">
        <v>120066.72949392996</v>
      </c>
      <c r="F1167" s="112"/>
    </row>
    <row r="1168" spans="1:6" x14ac:dyDescent="0.35">
      <c r="A1168" s="107" t="s">
        <v>79</v>
      </c>
      <c r="B1168" s="107" t="s">
        <v>76</v>
      </c>
      <c r="C1168" s="107">
        <v>3</v>
      </c>
      <c r="D1168" s="119">
        <v>2611.507574556917</v>
      </c>
      <c r="E1168" s="119">
        <v>200925.96716453711</v>
      </c>
      <c r="F1168" s="112"/>
    </row>
    <row r="1169" spans="1:6" x14ac:dyDescent="0.35">
      <c r="A1169" s="107" t="s">
        <v>79</v>
      </c>
      <c r="B1169" s="107" t="s">
        <v>76</v>
      </c>
      <c r="C1169" s="107">
        <v>4</v>
      </c>
      <c r="D1169" s="119">
        <v>2154.3160240142774</v>
      </c>
      <c r="E1169" s="119">
        <v>160875.70341929121</v>
      </c>
      <c r="F1169" s="112"/>
    </row>
    <row r="1170" spans="1:6" x14ac:dyDescent="0.35">
      <c r="A1170" s="107" t="s">
        <v>79</v>
      </c>
      <c r="B1170" s="107" t="s">
        <v>76</v>
      </c>
      <c r="C1170" s="107">
        <v>5</v>
      </c>
      <c r="D1170" s="119">
        <v>2504.6046444210451</v>
      </c>
      <c r="E1170" s="119">
        <v>175707.61438990608</v>
      </c>
      <c r="F1170" s="112"/>
    </row>
    <row r="1171" spans="1:6" x14ac:dyDescent="0.35">
      <c r="A1171" s="107" t="s">
        <v>79</v>
      </c>
      <c r="B1171" s="107" t="s">
        <v>76</v>
      </c>
      <c r="C1171" s="107">
        <v>6</v>
      </c>
      <c r="D1171" s="119">
        <v>2202.6669559225597</v>
      </c>
      <c r="E1171" s="119">
        <v>141678.59916770729</v>
      </c>
      <c r="F1171" s="112"/>
    </row>
    <row r="1172" spans="1:6" x14ac:dyDescent="0.35">
      <c r="A1172" s="107" t="s">
        <v>79</v>
      </c>
      <c r="B1172" s="107" t="s">
        <v>76</v>
      </c>
      <c r="C1172" s="107">
        <v>7</v>
      </c>
      <c r="D1172" s="119">
        <v>2162.6346296185629</v>
      </c>
      <c r="E1172" s="119">
        <v>137544.5399417842</v>
      </c>
      <c r="F1172" s="112"/>
    </row>
    <row r="1173" spans="1:6" x14ac:dyDescent="0.35">
      <c r="A1173" s="107" t="s">
        <v>79</v>
      </c>
      <c r="B1173" s="107" t="s">
        <v>76</v>
      </c>
      <c r="C1173" s="107">
        <v>8</v>
      </c>
      <c r="D1173" s="119">
        <v>2319.223536399928</v>
      </c>
      <c r="E1173" s="119">
        <v>147624.33913702544</v>
      </c>
      <c r="F1173" s="112"/>
    </row>
    <row r="1174" spans="1:6" x14ac:dyDescent="0.35">
      <c r="A1174" s="107" t="s">
        <v>79</v>
      </c>
      <c r="B1174" s="107" t="s">
        <v>76</v>
      </c>
      <c r="C1174" s="107">
        <v>9</v>
      </c>
      <c r="D1174" s="119">
        <v>2066.740716939993</v>
      </c>
      <c r="E1174" s="119">
        <v>121416.99602669121</v>
      </c>
      <c r="F1174" s="112"/>
    </row>
    <row r="1175" spans="1:6" x14ac:dyDescent="0.35">
      <c r="A1175" s="107" t="s">
        <v>79</v>
      </c>
      <c r="B1175" s="107" t="s">
        <v>76</v>
      </c>
      <c r="C1175" s="107">
        <v>10</v>
      </c>
      <c r="D1175" s="119">
        <v>1786.0614812067031</v>
      </c>
      <c r="E1175" s="119">
        <v>60803.954229239404</v>
      </c>
      <c r="F1175" s="112"/>
    </row>
    <row r="1176" spans="1:6" x14ac:dyDescent="0.35">
      <c r="A1176" s="107" t="s">
        <v>79</v>
      </c>
      <c r="B1176" s="107" t="s">
        <v>76</v>
      </c>
      <c r="C1176" s="107">
        <v>11</v>
      </c>
      <c r="D1176" s="119">
        <v>2006.9752644253708</v>
      </c>
      <c r="E1176" s="119">
        <v>66850.902818270566</v>
      </c>
      <c r="F1176" s="112"/>
    </row>
    <row r="1177" spans="1:6" x14ac:dyDescent="0.35">
      <c r="A1177" s="107" t="s">
        <v>79</v>
      </c>
      <c r="B1177" s="107" t="s">
        <v>76</v>
      </c>
      <c r="C1177" s="107">
        <v>12</v>
      </c>
      <c r="D1177" s="119">
        <v>2624.152158832921</v>
      </c>
      <c r="E1177" s="119">
        <v>91263.913845502902</v>
      </c>
      <c r="F1177" s="112"/>
    </row>
    <row r="1178" spans="1:6" x14ac:dyDescent="0.35">
      <c r="A1178" s="107" t="s">
        <v>80</v>
      </c>
      <c r="B1178" s="107" t="s">
        <v>7</v>
      </c>
      <c r="C1178" s="107">
        <v>1</v>
      </c>
      <c r="D1178" s="119">
        <v>255.16979093344247</v>
      </c>
      <c r="E1178" s="119">
        <v>19971.645044240249</v>
      </c>
      <c r="F1178" s="112"/>
    </row>
    <row r="1179" spans="1:6" x14ac:dyDescent="0.35">
      <c r="A1179" s="107" t="s">
        <v>80</v>
      </c>
      <c r="B1179" s="107" t="s">
        <v>7</v>
      </c>
      <c r="C1179" s="107">
        <v>2</v>
      </c>
      <c r="D1179" s="119">
        <v>197.35304409627639</v>
      </c>
      <c r="E1179" s="119">
        <v>14021.398964341846</v>
      </c>
      <c r="F1179" s="112"/>
    </row>
    <row r="1180" spans="1:6" x14ac:dyDescent="0.35">
      <c r="A1180" s="107" t="s">
        <v>80</v>
      </c>
      <c r="B1180" s="107" t="s">
        <v>7</v>
      </c>
      <c r="C1180" s="107">
        <v>3</v>
      </c>
      <c r="D1180" s="119">
        <v>212.90669670942236</v>
      </c>
      <c r="E1180" s="119">
        <v>15863.569763387641</v>
      </c>
      <c r="F1180" s="112"/>
    </row>
    <row r="1181" spans="1:6" x14ac:dyDescent="0.35">
      <c r="A1181" s="107" t="s">
        <v>80</v>
      </c>
      <c r="B1181" s="107" t="s">
        <v>7</v>
      </c>
      <c r="C1181" s="107">
        <v>4</v>
      </c>
      <c r="D1181" s="119">
        <v>187.59314398006504</v>
      </c>
      <c r="E1181" s="119">
        <v>13755.415659432922</v>
      </c>
      <c r="F1181" s="112"/>
    </row>
    <row r="1182" spans="1:6" x14ac:dyDescent="0.35">
      <c r="A1182" s="107" t="s">
        <v>80</v>
      </c>
      <c r="B1182" s="107" t="s">
        <v>7</v>
      </c>
      <c r="C1182" s="107">
        <v>5</v>
      </c>
      <c r="D1182" s="119">
        <v>255.56653618198914</v>
      </c>
      <c r="E1182" s="119">
        <v>18025.230431752636</v>
      </c>
      <c r="F1182" s="112"/>
    </row>
    <row r="1183" spans="1:6" x14ac:dyDescent="0.35">
      <c r="A1183" s="107" t="s">
        <v>80</v>
      </c>
      <c r="B1183" s="107" t="s">
        <v>7</v>
      </c>
      <c r="C1183" s="107">
        <v>6</v>
      </c>
      <c r="D1183" s="119">
        <v>249.82706131583703</v>
      </c>
      <c r="E1183" s="119">
        <v>16984.183237770783</v>
      </c>
      <c r="F1183" s="112"/>
    </row>
    <row r="1184" spans="1:6" x14ac:dyDescent="0.35">
      <c r="A1184" s="107" t="s">
        <v>80</v>
      </c>
      <c r="B1184" s="107" t="s">
        <v>7</v>
      </c>
      <c r="C1184" s="107">
        <v>7</v>
      </c>
      <c r="D1184" s="119">
        <v>248.11724697487165</v>
      </c>
      <c r="E1184" s="119">
        <v>17146.180472907239</v>
      </c>
      <c r="F1184" s="112"/>
    </row>
    <row r="1185" spans="1:6" x14ac:dyDescent="0.35">
      <c r="A1185" s="107" t="s">
        <v>80</v>
      </c>
      <c r="B1185" s="107" t="s">
        <v>7</v>
      </c>
      <c r="C1185" s="107">
        <v>8</v>
      </c>
      <c r="D1185" s="119">
        <v>249.54468724220766</v>
      </c>
      <c r="E1185" s="119">
        <v>17504.543583759427</v>
      </c>
      <c r="F1185" s="112"/>
    </row>
    <row r="1186" spans="1:6" x14ac:dyDescent="0.35">
      <c r="A1186" s="107" t="s">
        <v>80</v>
      </c>
      <c r="B1186" s="107" t="s">
        <v>7</v>
      </c>
      <c r="C1186" s="107">
        <v>9</v>
      </c>
      <c r="D1186" s="119">
        <v>251.44500703740738</v>
      </c>
      <c r="E1186" s="119">
        <v>15845.014666110274</v>
      </c>
      <c r="F1186" s="112"/>
    </row>
    <row r="1187" spans="1:6" x14ac:dyDescent="0.35">
      <c r="A1187" s="107" t="s">
        <v>80</v>
      </c>
      <c r="B1187" s="107" t="s">
        <v>7</v>
      </c>
      <c r="C1187" s="107">
        <v>10</v>
      </c>
      <c r="D1187" s="119">
        <v>281.62961495067992</v>
      </c>
      <c r="E1187" s="119">
        <v>15084.42996109639</v>
      </c>
      <c r="F1187" s="112"/>
    </row>
    <row r="1188" spans="1:6" x14ac:dyDescent="0.35">
      <c r="A1188" s="107" t="s">
        <v>80</v>
      </c>
      <c r="B1188" s="107" t="s">
        <v>7</v>
      </c>
      <c r="C1188" s="107">
        <v>11</v>
      </c>
      <c r="D1188" s="119">
        <v>309.52225567591074</v>
      </c>
      <c r="E1188" s="119">
        <v>16664.524678928625</v>
      </c>
      <c r="F1188" s="112"/>
    </row>
    <row r="1189" spans="1:6" x14ac:dyDescent="0.35">
      <c r="A1189" s="107" t="s">
        <v>80</v>
      </c>
      <c r="B1189" s="107" t="s">
        <v>7</v>
      </c>
      <c r="C1189" s="107">
        <v>12</v>
      </c>
      <c r="D1189" s="119">
        <v>292.19676708058716</v>
      </c>
      <c r="E1189" s="119">
        <v>15501.882213594919</v>
      </c>
      <c r="F1189" s="112"/>
    </row>
    <row r="1190" spans="1:6" x14ac:dyDescent="0.35">
      <c r="A1190" s="107" t="s">
        <v>80</v>
      </c>
      <c r="B1190" s="107" t="s">
        <v>8</v>
      </c>
      <c r="C1190" s="107">
        <v>1</v>
      </c>
      <c r="D1190" s="119">
        <v>2162.640032052992</v>
      </c>
      <c r="E1190" s="119">
        <v>89003.948447021525</v>
      </c>
      <c r="F1190" s="112"/>
    </row>
    <row r="1191" spans="1:6" x14ac:dyDescent="0.35">
      <c r="A1191" s="107" t="s">
        <v>80</v>
      </c>
      <c r="B1191" s="107" t="s">
        <v>8</v>
      </c>
      <c r="C1191" s="107">
        <v>2</v>
      </c>
      <c r="D1191" s="119">
        <v>1198.319991707803</v>
      </c>
      <c r="E1191" s="119">
        <v>52033.456351703149</v>
      </c>
      <c r="F1191" s="112"/>
    </row>
    <row r="1192" spans="1:6" x14ac:dyDescent="0.35">
      <c r="A1192" s="107" t="s">
        <v>80</v>
      </c>
      <c r="B1192" s="107" t="s">
        <v>8</v>
      </c>
      <c r="C1192" s="107">
        <v>3</v>
      </c>
      <c r="D1192" s="119">
        <v>1445.2799534797689</v>
      </c>
      <c r="E1192" s="119">
        <v>58163.265904279942</v>
      </c>
      <c r="F1192" s="112"/>
    </row>
    <row r="1193" spans="1:6" x14ac:dyDescent="0.35">
      <c r="A1193" s="107" t="s">
        <v>80</v>
      </c>
      <c r="B1193" s="107" t="s">
        <v>8</v>
      </c>
      <c r="C1193" s="107">
        <v>4</v>
      </c>
      <c r="D1193" s="119">
        <v>2138.1599602699289</v>
      </c>
      <c r="E1193" s="119">
        <v>52723.325810137132</v>
      </c>
      <c r="F1193" s="112"/>
    </row>
    <row r="1194" spans="1:6" x14ac:dyDescent="0.35">
      <c r="A1194" s="107" t="s">
        <v>80</v>
      </c>
      <c r="B1194" s="107" t="s">
        <v>8</v>
      </c>
      <c r="C1194" s="107">
        <v>5</v>
      </c>
      <c r="D1194" s="119">
        <v>3027.8400058746338</v>
      </c>
      <c r="E1194" s="119">
        <v>97373.370367372743</v>
      </c>
      <c r="F1194" s="112"/>
    </row>
    <row r="1195" spans="1:6" x14ac:dyDescent="0.35">
      <c r="A1195" s="107" t="s">
        <v>80</v>
      </c>
      <c r="B1195" s="107" t="s">
        <v>8</v>
      </c>
      <c r="C1195" s="107">
        <v>6</v>
      </c>
      <c r="D1195" s="119">
        <v>4685.0400376319876</v>
      </c>
      <c r="E1195" s="119">
        <v>171585.5319914248</v>
      </c>
      <c r="F1195" s="112"/>
    </row>
    <row r="1196" spans="1:6" x14ac:dyDescent="0.35">
      <c r="A1196" s="107" t="s">
        <v>80</v>
      </c>
      <c r="B1196" s="107" t="s">
        <v>8</v>
      </c>
      <c r="C1196" s="107">
        <v>7</v>
      </c>
      <c r="D1196" s="119">
        <v>6637.6799793243408</v>
      </c>
      <c r="E1196" s="119">
        <v>237804.96348827591</v>
      </c>
      <c r="F1196" s="112"/>
    </row>
    <row r="1197" spans="1:6" x14ac:dyDescent="0.35">
      <c r="A1197" s="107" t="s">
        <v>80</v>
      </c>
      <c r="B1197" s="107" t="s">
        <v>8</v>
      </c>
      <c r="C1197" s="107">
        <v>8</v>
      </c>
      <c r="D1197" s="119">
        <v>6507.5999450683594</v>
      </c>
      <c r="E1197" s="119">
        <v>247667.6801471606</v>
      </c>
      <c r="F1197" s="112"/>
    </row>
    <row r="1198" spans="1:6" x14ac:dyDescent="0.35">
      <c r="A1198" s="107" t="s">
        <v>80</v>
      </c>
      <c r="B1198" s="107" t="s">
        <v>8</v>
      </c>
      <c r="C1198" s="107">
        <v>9</v>
      </c>
      <c r="D1198" s="119">
        <v>6073.919961929324</v>
      </c>
      <c r="E1198" s="119">
        <v>227729.65794060819</v>
      </c>
      <c r="F1198" s="112"/>
    </row>
    <row r="1199" spans="1:6" x14ac:dyDescent="0.35">
      <c r="A1199" s="107" t="s">
        <v>80</v>
      </c>
      <c r="B1199" s="107" t="s">
        <v>8</v>
      </c>
      <c r="C1199" s="107">
        <v>10</v>
      </c>
      <c r="D1199" s="119">
        <v>5804.0951392038014</v>
      </c>
      <c r="E1199" s="119">
        <v>157825.28962072911</v>
      </c>
      <c r="F1199" s="112"/>
    </row>
    <row r="1200" spans="1:6" x14ac:dyDescent="0.35">
      <c r="A1200" s="107" t="s">
        <v>80</v>
      </c>
      <c r="B1200" s="107" t="s">
        <v>8</v>
      </c>
      <c r="C1200" s="107">
        <v>11</v>
      </c>
      <c r="D1200" s="119">
        <v>5082.310050010683</v>
      </c>
      <c r="E1200" s="119">
        <v>159465.83336394679</v>
      </c>
      <c r="F1200" s="112"/>
    </row>
    <row r="1201" spans="1:6" x14ac:dyDescent="0.35">
      <c r="A1201" s="107" t="s">
        <v>80</v>
      </c>
      <c r="B1201" s="107" t="s">
        <v>8</v>
      </c>
      <c r="C1201" s="107">
        <v>12</v>
      </c>
      <c r="D1201" s="119">
        <v>3066.639999389648</v>
      </c>
      <c r="E1201" s="119">
        <v>116766.7916136081</v>
      </c>
      <c r="F1201" s="112"/>
    </row>
    <row r="1202" spans="1:6" x14ac:dyDescent="0.35">
      <c r="A1202" s="107" t="s">
        <v>80</v>
      </c>
      <c r="B1202" s="107" t="s">
        <v>82</v>
      </c>
      <c r="C1202" s="107">
        <v>1</v>
      </c>
      <c r="D1202" s="119">
        <v>-35303.598014709882</v>
      </c>
      <c r="E1202" s="119">
        <v>-107673.23891973901</v>
      </c>
      <c r="F1202" s="112"/>
    </row>
    <row r="1203" spans="1:6" x14ac:dyDescent="0.35">
      <c r="A1203" s="107" t="s">
        <v>80</v>
      </c>
      <c r="B1203" s="107" t="s">
        <v>82</v>
      </c>
      <c r="C1203" s="107">
        <v>2</v>
      </c>
      <c r="D1203" s="119">
        <v>-43256.008569747501</v>
      </c>
      <c r="E1203" s="119">
        <v>-126290.14648842748</v>
      </c>
      <c r="F1203" s="112"/>
    </row>
    <row r="1204" spans="1:6" x14ac:dyDescent="0.35">
      <c r="A1204" s="107" t="s">
        <v>80</v>
      </c>
      <c r="B1204" s="107" t="s">
        <v>82</v>
      </c>
      <c r="C1204" s="107">
        <v>3</v>
      </c>
      <c r="D1204" s="119">
        <v>-28059.867011691578</v>
      </c>
      <c r="E1204" s="119">
        <v>-87417.664886962797</v>
      </c>
      <c r="F1204" s="112"/>
    </row>
    <row r="1205" spans="1:6" x14ac:dyDescent="0.35">
      <c r="A1205" s="107" t="s">
        <v>80</v>
      </c>
      <c r="B1205" s="107" t="s">
        <v>82</v>
      </c>
      <c r="C1205" s="107">
        <v>4</v>
      </c>
      <c r="D1205" s="119">
        <v>-20576.44562419178</v>
      </c>
      <c r="E1205" s="119">
        <v>-39335.709743750813</v>
      </c>
      <c r="F1205" s="112"/>
    </row>
    <row r="1206" spans="1:6" x14ac:dyDescent="0.35">
      <c r="A1206" s="107" t="s">
        <v>80</v>
      </c>
      <c r="B1206" s="107" t="s">
        <v>82</v>
      </c>
      <c r="C1206" s="107">
        <v>5</v>
      </c>
      <c r="D1206" s="119">
        <v>-36065.106015027122</v>
      </c>
      <c r="E1206" s="119">
        <v>-50355.003847987711</v>
      </c>
      <c r="F1206" s="112"/>
    </row>
    <row r="1207" spans="1:6" x14ac:dyDescent="0.35">
      <c r="A1207" s="107" t="s">
        <v>80</v>
      </c>
      <c r="B1207" s="107" t="s">
        <v>82</v>
      </c>
      <c r="C1207" s="107">
        <v>6</v>
      </c>
      <c r="D1207" s="119">
        <v>-36307.359015128059</v>
      </c>
      <c r="E1207" s="119">
        <v>-54568.422054469207</v>
      </c>
      <c r="F1207" s="112"/>
    </row>
    <row r="1208" spans="1:6" x14ac:dyDescent="0.35">
      <c r="A1208" s="107" t="s">
        <v>80</v>
      </c>
      <c r="B1208" s="107" t="s">
        <v>82</v>
      </c>
      <c r="C1208" s="107">
        <v>7</v>
      </c>
      <c r="D1208" s="119">
        <v>-33571.197013987963</v>
      </c>
      <c r="E1208" s="119">
        <v>-50595.008146538385</v>
      </c>
      <c r="F1208" s="112"/>
    </row>
    <row r="1209" spans="1:6" x14ac:dyDescent="0.35">
      <c r="A1209" s="107" t="s">
        <v>80</v>
      </c>
      <c r="B1209" s="107" t="s">
        <v>82</v>
      </c>
      <c r="C1209" s="107">
        <v>8</v>
      </c>
      <c r="D1209" s="119">
        <v>-34686.432014452723</v>
      </c>
      <c r="E1209" s="119">
        <v>-55661.461425493762</v>
      </c>
      <c r="F1209" s="112"/>
    </row>
    <row r="1210" spans="1:6" x14ac:dyDescent="0.35">
      <c r="A1210" s="107" t="s">
        <v>80</v>
      </c>
      <c r="B1210" s="107" t="s">
        <v>82</v>
      </c>
      <c r="C1210" s="107">
        <v>9</v>
      </c>
      <c r="D1210" s="119">
        <v>-24432.210010180101</v>
      </c>
      <c r="E1210" s="119">
        <v>-39050.683426960968</v>
      </c>
      <c r="F1210" s="112"/>
    </row>
    <row r="1211" spans="1:6" x14ac:dyDescent="0.35">
      <c r="A1211" s="107" t="s">
        <v>80</v>
      </c>
      <c r="B1211" s="107" t="s">
        <v>82</v>
      </c>
      <c r="C1211" s="107">
        <v>10</v>
      </c>
      <c r="D1211" s="119">
        <v>-40144.474944449757</v>
      </c>
      <c r="E1211" s="119">
        <v>-44808.575261405116</v>
      </c>
      <c r="F1211" s="112"/>
    </row>
    <row r="1212" spans="1:6" x14ac:dyDescent="0.35">
      <c r="A1212" s="107" t="s">
        <v>80</v>
      </c>
      <c r="B1212" s="107" t="s">
        <v>82</v>
      </c>
      <c r="C1212" s="107">
        <v>11</v>
      </c>
      <c r="D1212" s="119">
        <v>-44968.103152630742</v>
      </c>
      <c r="E1212" s="119">
        <v>-59144.936820958974</v>
      </c>
      <c r="F1212" s="112"/>
    </row>
    <row r="1213" spans="1:6" x14ac:dyDescent="0.35">
      <c r="A1213" s="107" t="s">
        <v>80</v>
      </c>
      <c r="B1213" s="107" t="s">
        <v>82</v>
      </c>
      <c r="C1213" s="107">
        <v>12</v>
      </c>
      <c r="D1213" s="119">
        <v>-38249.663103033381</v>
      </c>
      <c r="E1213" s="119">
        <v>-60307.915694800264</v>
      </c>
      <c r="F1213" s="112"/>
    </row>
    <row r="1214" spans="1:6" x14ac:dyDescent="0.35">
      <c r="A1214" s="107" t="s">
        <v>80</v>
      </c>
      <c r="B1214" s="107" t="s">
        <v>83</v>
      </c>
      <c r="C1214" s="107">
        <v>1</v>
      </c>
      <c r="D1214" s="119">
        <v>54890.285633408297</v>
      </c>
      <c r="E1214" s="119">
        <v>1120172.6855095243</v>
      </c>
      <c r="F1214" s="112"/>
    </row>
    <row r="1215" spans="1:6" x14ac:dyDescent="0.35">
      <c r="A1215" s="107" t="s">
        <v>80</v>
      </c>
      <c r="B1215" s="107" t="s">
        <v>83</v>
      </c>
      <c r="C1215" s="107">
        <v>2</v>
      </c>
      <c r="D1215" s="119">
        <v>50099.891822600584</v>
      </c>
      <c r="E1215" s="119">
        <v>1119168.4907885378</v>
      </c>
      <c r="F1215" s="112"/>
    </row>
    <row r="1216" spans="1:6" x14ac:dyDescent="0.35">
      <c r="A1216" s="107" t="s">
        <v>80</v>
      </c>
      <c r="B1216" s="107" t="s">
        <v>83</v>
      </c>
      <c r="C1216" s="107">
        <v>3</v>
      </c>
      <c r="D1216" s="119">
        <v>59026.70507624733</v>
      </c>
      <c r="E1216" s="119">
        <v>1494611.5990681006</v>
      </c>
      <c r="F1216" s="112"/>
    </row>
    <row r="1217" spans="1:6" x14ac:dyDescent="0.35">
      <c r="A1217" s="107" t="s">
        <v>80</v>
      </c>
      <c r="B1217" s="107" t="s">
        <v>83</v>
      </c>
      <c r="C1217" s="107">
        <v>4</v>
      </c>
      <c r="D1217" s="119">
        <v>51333.699183896351</v>
      </c>
      <c r="E1217" s="119">
        <v>1239277.8464132487</v>
      </c>
      <c r="F1217" s="112"/>
    </row>
    <row r="1218" spans="1:6" x14ac:dyDescent="0.35">
      <c r="A1218" s="107" t="s">
        <v>80</v>
      </c>
      <c r="B1218" s="107" t="s">
        <v>83</v>
      </c>
      <c r="C1218" s="107">
        <v>5</v>
      </c>
      <c r="D1218" s="119">
        <v>51079.478887353056</v>
      </c>
      <c r="E1218" s="119">
        <v>1221626.6493130482</v>
      </c>
      <c r="F1218" s="112"/>
    </row>
    <row r="1219" spans="1:6" x14ac:dyDescent="0.35">
      <c r="A1219" s="107" t="s">
        <v>80</v>
      </c>
      <c r="B1219" s="107" t="s">
        <v>83</v>
      </c>
      <c r="C1219" s="107">
        <v>6</v>
      </c>
      <c r="D1219" s="119">
        <v>68378.152850043378</v>
      </c>
      <c r="E1219" s="119">
        <v>1556464.6242491773</v>
      </c>
      <c r="F1219" s="112"/>
    </row>
    <row r="1220" spans="1:6" x14ac:dyDescent="0.35">
      <c r="A1220" s="107" t="s">
        <v>80</v>
      </c>
      <c r="B1220" s="107" t="s">
        <v>83</v>
      </c>
      <c r="C1220" s="107">
        <v>7</v>
      </c>
      <c r="D1220" s="119">
        <v>80927.308266059365</v>
      </c>
      <c r="E1220" s="119">
        <v>2129203.1050823797</v>
      </c>
      <c r="F1220" s="112"/>
    </row>
    <row r="1221" spans="1:6" x14ac:dyDescent="0.35">
      <c r="A1221" s="107" t="s">
        <v>80</v>
      </c>
      <c r="B1221" s="107" t="s">
        <v>83</v>
      </c>
      <c r="C1221" s="107">
        <v>8</v>
      </c>
      <c r="D1221" s="119">
        <v>89423.519895904989</v>
      </c>
      <c r="E1221" s="119">
        <v>1800931.8022644729</v>
      </c>
      <c r="F1221" s="112"/>
    </row>
    <row r="1222" spans="1:6" x14ac:dyDescent="0.35">
      <c r="A1222" s="107" t="s">
        <v>80</v>
      </c>
      <c r="B1222" s="107" t="s">
        <v>83</v>
      </c>
      <c r="C1222" s="107">
        <v>9</v>
      </c>
      <c r="D1222" s="119">
        <v>85914.693617795041</v>
      </c>
      <c r="E1222" s="119">
        <v>1716763.6903031899</v>
      </c>
      <c r="F1222" s="112"/>
    </row>
    <row r="1223" spans="1:6" x14ac:dyDescent="0.35">
      <c r="A1223" s="107" t="s">
        <v>80</v>
      </c>
      <c r="B1223" s="107" t="s">
        <v>83</v>
      </c>
      <c r="C1223" s="107">
        <v>10</v>
      </c>
      <c r="D1223" s="119">
        <v>104826.32412047511</v>
      </c>
      <c r="E1223" s="119">
        <v>1457904.7368285882</v>
      </c>
      <c r="F1223" s="112"/>
    </row>
    <row r="1224" spans="1:6" x14ac:dyDescent="0.35">
      <c r="A1224" s="107" t="s">
        <v>80</v>
      </c>
      <c r="B1224" s="107" t="s">
        <v>83</v>
      </c>
      <c r="C1224" s="107">
        <v>11</v>
      </c>
      <c r="D1224" s="119">
        <v>88540.986186125636</v>
      </c>
      <c r="E1224" s="119">
        <v>1317437.5175793718</v>
      </c>
      <c r="F1224" s="112"/>
    </row>
    <row r="1225" spans="1:6" x14ac:dyDescent="0.35">
      <c r="A1225" s="107" t="s">
        <v>80</v>
      </c>
      <c r="B1225" s="107" t="s">
        <v>83</v>
      </c>
      <c r="C1225" s="107">
        <v>12</v>
      </c>
      <c r="D1225" s="119">
        <v>82178.514606241428</v>
      </c>
      <c r="E1225" s="119">
        <v>1226032.5538198752</v>
      </c>
      <c r="F1225" s="112"/>
    </row>
    <row r="1226" spans="1:6" x14ac:dyDescent="0.35">
      <c r="A1226" s="107" t="s">
        <v>80</v>
      </c>
      <c r="B1226" s="107" t="s">
        <v>84</v>
      </c>
      <c r="C1226" s="107">
        <v>1</v>
      </c>
      <c r="D1226" s="119">
        <v>-5476.3850734519974</v>
      </c>
      <c r="E1226" s="119">
        <v>-400228.13288563059</v>
      </c>
      <c r="F1226" s="112"/>
    </row>
    <row r="1227" spans="1:6" x14ac:dyDescent="0.35">
      <c r="A1227" s="107" t="s">
        <v>80</v>
      </c>
      <c r="B1227" s="107" t="s">
        <v>84</v>
      </c>
      <c r="C1227" s="107">
        <v>2</v>
      </c>
      <c r="D1227" s="119">
        <v>-5797.9294466543206</v>
      </c>
      <c r="E1227" s="119">
        <v>-418794.07031169883</v>
      </c>
      <c r="F1227" s="112"/>
    </row>
    <row r="1228" spans="1:6" x14ac:dyDescent="0.35">
      <c r="A1228" s="107" t="s">
        <v>80</v>
      </c>
      <c r="B1228" s="107" t="s">
        <v>84</v>
      </c>
      <c r="C1228" s="107">
        <v>3</v>
      </c>
      <c r="D1228" s="119">
        <v>-8078.5800137615279</v>
      </c>
      <c r="E1228" s="119">
        <v>-611511.09395357873</v>
      </c>
      <c r="F1228" s="112"/>
    </row>
    <row r="1229" spans="1:6" x14ac:dyDescent="0.35">
      <c r="A1229" s="107" t="s">
        <v>80</v>
      </c>
      <c r="B1229" s="107" t="s">
        <v>84</v>
      </c>
      <c r="C1229" s="107">
        <v>4</v>
      </c>
      <c r="D1229" s="119">
        <v>-6584.075935320855</v>
      </c>
      <c r="E1229" s="119">
        <v>-488803.87649721355</v>
      </c>
      <c r="F1229" s="112"/>
    </row>
    <row r="1230" spans="1:6" x14ac:dyDescent="0.35">
      <c r="A1230" s="107" t="s">
        <v>80</v>
      </c>
      <c r="B1230" s="107" t="s">
        <v>84</v>
      </c>
      <c r="C1230" s="107">
        <v>5</v>
      </c>
      <c r="D1230" s="119">
        <v>-5273.9207795906068</v>
      </c>
      <c r="E1230" s="119">
        <v>-385039.61938616948</v>
      </c>
      <c r="F1230" s="112"/>
    </row>
    <row r="1231" spans="1:6" x14ac:dyDescent="0.35">
      <c r="A1231" s="107" t="s">
        <v>80</v>
      </c>
      <c r="B1231" s="107" t="s">
        <v>84</v>
      </c>
      <c r="C1231" s="107">
        <v>6</v>
      </c>
      <c r="D1231" s="119">
        <v>-8076.9816131687203</v>
      </c>
      <c r="E1231" s="119">
        <v>-559919.75021972705</v>
      </c>
      <c r="F1231" s="112"/>
    </row>
    <row r="1232" spans="1:6" x14ac:dyDescent="0.35">
      <c r="A1232" s="107" t="s">
        <v>80</v>
      </c>
      <c r="B1232" s="107" t="s">
        <v>84</v>
      </c>
      <c r="C1232" s="107">
        <v>7</v>
      </c>
      <c r="D1232" s="119">
        <v>-19607.868665158272</v>
      </c>
      <c r="E1232" s="119">
        <v>-1351707.9439284124</v>
      </c>
      <c r="F1232" s="112"/>
    </row>
    <row r="1233" spans="1:6" x14ac:dyDescent="0.35">
      <c r="A1233" s="107" t="s">
        <v>80</v>
      </c>
      <c r="B1233" s="107" t="s">
        <v>84</v>
      </c>
      <c r="C1233" s="107">
        <v>8</v>
      </c>
      <c r="D1233" s="119">
        <v>-18170.936956796642</v>
      </c>
      <c r="E1233" s="119">
        <v>-1233319.9699385571</v>
      </c>
      <c r="F1233" s="112"/>
    </row>
    <row r="1234" spans="1:6" x14ac:dyDescent="0.35">
      <c r="A1234" s="107" t="s">
        <v>80</v>
      </c>
      <c r="B1234" s="107" t="s">
        <v>84</v>
      </c>
      <c r="C1234" s="107">
        <v>9</v>
      </c>
      <c r="D1234" s="119">
        <v>-22253.279999999999</v>
      </c>
      <c r="E1234" s="119">
        <v>-1299200.845651278</v>
      </c>
      <c r="F1234" s="112"/>
    </row>
    <row r="1235" spans="1:6" x14ac:dyDescent="0.35">
      <c r="A1235" s="107" t="s">
        <v>80</v>
      </c>
      <c r="B1235" s="107" t="s">
        <v>84</v>
      </c>
      <c r="C1235" s="107">
        <v>10</v>
      </c>
      <c r="D1235" s="119">
        <v>-22995.055999999997</v>
      </c>
      <c r="E1235" s="119">
        <v>-980282.60155502474</v>
      </c>
      <c r="F1235" s="112"/>
    </row>
    <row r="1236" spans="1:6" x14ac:dyDescent="0.35">
      <c r="A1236" s="107" t="s">
        <v>80</v>
      </c>
      <c r="B1236" s="107" t="s">
        <v>84</v>
      </c>
      <c r="C1236" s="107">
        <v>11</v>
      </c>
      <c r="D1236" s="119">
        <v>-22253.279999999999</v>
      </c>
      <c r="E1236" s="119">
        <v>-942042.47145771782</v>
      </c>
      <c r="F1236" s="112"/>
    </row>
    <row r="1237" spans="1:6" x14ac:dyDescent="0.35">
      <c r="A1237" s="107" t="s">
        <v>80</v>
      </c>
      <c r="B1237" s="107" t="s">
        <v>84</v>
      </c>
      <c r="C1237" s="107">
        <v>12</v>
      </c>
      <c r="D1237" s="119">
        <v>-20335.939741283419</v>
      </c>
      <c r="E1237" s="119">
        <v>-865369.16232831683</v>
      </c>
      <c r="F1237" s="112"/>
    </row>
    <row r="1238" spans="1:6" x14ac:dyDescent="0.35">
      <c r="A1238" s="107" t="s">
        <v>80</v>
      </c>
      <c r="B1238" s="107" t="s">
        <v>85</v>
      </c>
      <c r="C1238" s="107">
        <v>1</v>
      </c>
      <c r="D1238" s="119">
        <v>0</v>
      </c>
      <c r="E1238" s="119">
        <v>0</v>
      </c>
      <c r="F1238" s="112"/>
    </row>
    <row r="1239" spans="1:6" x14ac:dyDescent="0.35">
      <c r="A1239" s="107" t="s">
        <v>80</v>
      </c>
      <c r="B1239" s="107" t="s">
        <v>85</v>
      </c>
      <c r="C1239" s="107">
        <v>2</v>
      </c>
      <c r="D1239" s="119">
        <v>0</v>
      </c>
      <c r="E1239" s="119">
        <v>0</v>
      </c>
      <c r="F1239" s="112"/>
    </row>
    <row r="1240" spans="1:6" x14ac:dyDescent="0.35">
      <c r="A1240" s="107" t="s">
        <v>80</v>
      </c>
      <c r="B1240" s="107" t="s">
        <v>85</v>
      </c>
      <c r="C1240" s="107">
        <v>3</v>
      </c>
      <c r="D1240" s="119">
        <v>0</v>
      </c>
      <c r="E1240" s="119">
        <v>0</v>
      </c>
      <c r="F1240" s="112"/>
    </row>
    <row r="1241" spans="1:6" x14ac:dyDescent="0.35">
      <c r="A1241" s="107" t="s">
        <v>80</v>
      </c>
      <c r="B1241" s="107" t="s">
        <v>85</v>
      </c>
      <c r="C1241" s="107">
        <v>4</v>
      </c>
      <c r="D1241" s="119">
        <v>0</v>
      </c>
      <c r="E1241" s="119">
        <v>0</v>
      </c>
      <c r="F1241" s="112"/>
    </row>
    <row r="1242" spans="1:6" x14ac:dyDescent="0.35">
      <c r="A1242" s="107" t="s">
        <v>80</v>
      </c>
      <c r="B1242" s="107" t="s">
        <v>85</v>
      </c>
      <c r="C1242" s="107">
        <v>5</v>
      </c>
      <c r="D1242" s="119">
        <v>0</v>
      </c>
      <c r="E1242" s="119">
        <v>0</v>
      </c>
      <c r="F1242" s="112"/>
    </row>
    <row r="1243" spans="1:6" x14ac:dyDescent="0.35">
      <c r="A1243" s="107" t="s">
        <v>80</v>
      </c>
      <c r="B1243" s="107" t="s">
        <v>85</v>
      </c>
      <c r="C1243" s="107">
        <v>6</v>
      </c>
      <c r="D1243" s="119">
        <v>0</v>
      </c>
      <c r="E1243" s="119">
        <v>0</v>
      </c>
      <c r="F1243" s="112"/>
    </row>
    <row r="1244" spans="1:6" x14ac:dyDescent="0.35">
      <c r="A1244" s="107" t="s">
        <v>80</v>
      </c>
      <c r="B1244" s="107" t="s">
        <v>85</v>
      </c>
      <c r="C1244" s="107">
        <v>7</v>
      </c>
      <c r="D1244" s="119">
        <v>0</v>
      </c>
      <c r="E1244" s="119">
        <v>0</v>
      </c>
      <c r="F1244" s="112"/>
    </row>
    <row r="1245" spans="1:6" x14ac:dyDescent="0.35">
      <c r="A1245" s="107" t="s">
        <v>80</v>
      </c>
      <c r="B1245" s="107" t="s">
        <v>85</v>
      </c>
      <c r="C1245" s="107">
        <v>8</v>
      </c>
      <c r="D1245" s="119">
        <v>0</v>
      </c>
      <c r="E1245" s="119">
        <v>0</v>
      </c>
      <c r="F1245" s="112"/>
    </row>
    <row r="1246" spans="1:6" x14ac:dyDescent="0.35">
      <c r="A1246" s="107" t="s">
        <v>80</v>
      </c>
      <c r="B1246" s="107" t="s">
        <v>85</v>
      </c>
      <c r="C1246" s="107">
        <v>9</v>
      </c>
      <c r="D1246" s="119">
        <v>0</v>
      </c>
      <c r="E1246" s="119">
        <v>0</v>
      </c>
      <c r="F1246" s="112"/>
    </row>
    <row r="1247" spans="1:6" x14ac:dyDescent="0.35">
      <c r="A1247" s="107" t="s">
        <v>80</v>
      </c>
      <c r="B1247" s="107" t="s">
        <v>85</v>
      </c>
      <c r="C1247" s="107">
        <v>10</v>
      </c>
      <c r="D1247" s="119">
        <v>0</v>
      </c>
      <c r="E1247" s="119">
        <v>0</v>
      </c>
      <c r="F1247" s="112"/>
    </row>
    <row r="1248" spans="1:6" x14ac:dyDescent="0.35">
      <c r="A1248" s="107" t="s">
        <v>80</v>
      </c>
      <c r="B1248" s="107" t="s">
        <v>85</v>
      </c>
      <c r="C1248" s="107">
        <v>11</v>
      </c>
      <c r="D1248" s="119">
        <v>0</v>
      </c>
      <c r="E1248" s="119">
        <v>0</v>
      </c>
      <c r="F1248" s="112"/>
    </row>
    <row r="1249" spans="1:6" x14ac:dyDescent="0.35">
      <c r="A1249" s="107" t="s">
        <v>80</v>
      </c>
      <c r="B1249" s="107" t="s">
        <v>85</v>
      </c>
      <c r="C1249" s="107">
        <v>12</v>
      </c>
      <c r="D1249" s="119">
        <v>0</v>
      </c>
      <c r="E1249" s="119">
        <v>0</v>
      </c>
      <c r="F1249" s="112"/>
    </row>
    <row r="1250" spans="1:6" x14ac:dyDescent="0.35">
      <c r="A1250" s="107" t="s">
        <v>80</v>
      </c>
      <c r="B1250" s="107" t="s">
        <v>86</v>
      </c>
      <c r="C1250" s="107">
        <v>1</v>
      </c>
      <c r="D1250" s="119">
        <v>0</v>
      </c>
      <c r="E1250" s="119">
        <v>0</v>
      </c>
      <c r="F1250" s="112"/>
    </row>
    <row r="1251" spans="1:6" x14ac:dyDescent="0.35">
      <c r="A1251" s="107" t="s">
        <v>80</v>
      </c>
      <c r="B1251" s="107" t="s">
        <v>86</v>
      </c>
      <c r="C1251" s="107">
        <v>2</v>
      </c>
      <c r="D1251" s="119">
        <v>0</v>
      </c>
      <c r="E1251" s="119">
        <v>0</v>
      </c>
      <c r="F1251" s="112"/>
    </row>
    <row r="1252" spans="1:6" x14ac:dyDescent="0.35">
      <c r="A1252" s="107" t="s">
        <v>80</v>
      </c>
      <c r="B1252" s="107" t="s">
        <v>86</v>
      </c>
      <c r="C1252" s="107">
        <v>3</v>
      </c>
      <c r="D1252" s="119">
        <v>0</v>
      </c>
      <c r="E1252" s="119">
        <v>0</v>
      </c>
      <c r="F1252" s="112"/>
    </row>
    <row r="1253" spans="1:6" x14ac:dyDescent="0.35">
      <c r="A1253" s="107" t="s">
        <v>80</v>
      </c>
      <c r="B1253" s="107" t="s">
        <v>86</v>
      </c>
      <c r="C1253" s="107">
        <v>4</v>
      </c>
      <c r="D1253" s="119">
        <v>0</v>
      </c>
      <c r="E1253" s="119">
        <v>0</v>
      </c>
      <c r="F1253" s="112"/>
    </row>
    <row r="1254" spans="1:6" x14ac:dyDescent="0.35">
      <c r="A1254" s="107" t="s">
        <v>80</v>
      </c>
      <c r="B1254" s="107" t="s">
        <v>86</v>
      </c>
      <c r="C1254" s="107">
        <v>5</v>
      </c>
      <c r="D1254" s="119">
        <v>0</v>
      </c>
      <c r="E1254" s="119">
        <v>0</v>
      </c>
      <c r="F1254" s="112"/>
    </row>
    <row r="1255" spans="1:6" x14ac:dyDescent="0.35">
      <c r="A1255" s="107" t="s">
        <v>80</v>
      </c>
      <c r="B1255" s="107" t="s">
        <v>86</v>
      </c>
      <c r="C1255" s="107">
        <v>6</v>
      </c>
      <c r="D1255" s="119">
        <v>0</v>
      </c>
      <c r="E1255" s="119">
        <v>0</v>
      </c>
      <c r="F1255" s="112"/>
    </row>
    <row r="1256" spans="1:6" x14ac:dyDescent="0.35">
      <c r="A1256" s="107" t="s">
        <v>80</v>
      </c>
      <c r="B1256" s="107" t="s">
        <v>86</v>
      </c>
      <c r="C1256" s="107">
        <v>7</v>
      </c>
      <c r="D1256" s="119">
        <v>0</v>
      </c>
      <c r="E1256" s="119">
        <v>0</v>
      </c>
      <c r="F1256" s="112"/>
    </row>
    <row r="1257" spans="1:6" x14ac:dyDescent="0.35">
      <c r="A1257" s="107" t="s">
        <v>80</v>
      </c>
      <c r="B1257" s="107" t="s">
        <v>86</v>
      </c>
      <c r="C1257" s="107">
        <v>8</v>
      </c>
      <c r="D1257" s="119">
        <v>0</v>
      </c>
      <c r="E1257" s="119">
        <v>0</v>
      </c>
      <c r="F1257" s="112"/>
    </row>
    <row r="1258" spans="1:6" x14ac:dyDescent="0.35">
      <c r="A1258" s="107" t="s">
        <v>80</v>
      </c>
      <c r="B1258" s="107" t="s">
        <v>86</v>
      </c>
      <c r="C1258" s="107">
        <v>9</v>
      </c>
      <c r="D1258" s="119">
        <v>0</v>
      </c>
      <c r="E1258" s="119">
        <v>0</v>
      </c>
      <c r="F1258" s="112"/>
    </row>
    <row r="1259" spans="1:6" x14ac:dyDescent="0.35">
      <c r="A1259" s="107" t="s">
        <v>80</v>
      </c>
      <c r="B1259" s="107" t="s">
        <v>86</v>
      </c>
      <c r="C1259" s="107">
        <v>10</v>
      </c>
      <c r="D1259" s="119">
        <v>0</v>
      </c>
      <c r="E1259" s="119">
        <v>0</v>
      </c>
      <c r="F1259" s="112"/>
    </row>
    <row r="1260" spans="1:6" x14ac:dyDescent="0.35">
      <c r="A1260" s="107" t="s">
        <v>80</v>
      </c>
      <c r="B1260" s="107" t="s">
        <v>86</v>
      </c>
      <c r="C1260" s="107">
        <v>11</v>
      </c>
      <c r="D1260" s="119">
        <v>0</v>
      </c>
      <c r="E1260" s="119">
        <v>0</v>
      </c>
      <c r="F1260" s="112"/>
    </row>
    <row r="1261" spans="1:6" x14ac:dyDescent="0.35">
      <c r="A1261" s="107" t="s">
        <v>80</v>
      </c>
      <c r="B1261" s="107" t="s">
        <v>86</v>
      </c>
      <c r="C1261" s="107">
        <v>12</v>
      </c>
      <c r="D1261" s="119">
        <v>0</v>
      </c>
      <c r="E1261" s="119">
        <v>0</v>
      </c>
      <c r="F1261" s="112"/>
    </row>
    <row r="1262" spans="1:6" x14ac:dyDescent="0.35">
      <c r="A1262" s="107" t="s">
        <v>80</v>
      </c>
      <c r="B1262" s="107" t="s">
        <v>15</v>
      </c>
      <c r="C1262" s="107">
        <v>1</v>
      </c>
      <c r="D1262" s="119">
        <v>2828.830209066557</v>
      </c>
      <c r="E1262" s="119">
        <v>202819.53942427287</v>
      </c>
      <c r="F1262" s="112"/>
    </row>
    <row r="1263" spans="1:6" x14ac:dyDescent="0.35">
      <c r="A1263" s="107" t="s">
        <v>80</v>
      </c>
      <c r="B1263" s="107" t="s">
        <v>15</v>
      </c>
      <c r="C1263" s="107">
        <v>2</v>
      </c>
      <c r="D1263" s="119">
        <v>2749.8469559037235</v>
      </c>
      <c r="E1263" s="119">
        <v>189904.247163333</v>
      </c>
      <c r="F1263" s="112"/>
    </row>
    <row r="1264" spans="1:6" x14ac:dyDescent="0.35">
      <c r="A1264" s="107" t="s">
        <v>80</v>
      </c>
      <c r="B1264" s="107" t="s">
        <v>15</v>
      </c>
      <c r="C1264" s="107">
        <v>3</v>
      </c>
      <c r="D1264" s="119">
        <v>3201.0933032905768</v>
      </c>
      <c r="E1264" s="119">
        <v>229171.91206794852</v>
      </c>
      <c r="F1264" s="112"/>
    </row>
    <row r="1265" spans="1:6" x14ac:dyDescent="0.35">
      <c r="A1265" s="107" t="s">
        <v>80</v>
      </c>
      <c r="B1265" s="107" t="s">
        <v>15</v>
      </c>
      <c r="C1265" s="107">
        <v>4</v>
      </c>
      <c r="D1265" s="119">
        <v>2800.4068560199357</v>
      </c>
      <c r="E1265" s="119">
        <v>196263.23004224341</v>
      </c>
      <c r="F1265" s="112"/>
    </row>
    <row r="1266" spans="1:6" x14ac:dyDescent="0.35">
      <c r="A1266" s="107" t="s">
        <v>80</v>
      </c>
      <c r="B1266" s="107" t="s">
        <v>15</v>
      </c>
      <c r="C1266" s="107">
        <v>5</v>
      </c>
      <c r="D1266" s="119">
        <v>2959.23346381801</v>
      </c>
      <c r="E1266" s="119">
        <v>203243.22944743719</v>
      </c>
      <c r="F1266" s="112"/>
    </row>
    <row r="1267" spans="1:6" x14ac:dyDescent="0.35">
      <c r="A1267" s="107" t="s">
        <v>80</v>
      </c>
      <c r="B1267" s="107" t="s">
        <v>15</v>
      </c>
      <c r="C1267" s="107">
        <v>6</v>
      </c>
      <c r="D1267" s="119">
        <v>2750.1729386841621</v>
      </c>
      <c r="E1267" s="119">
        <v>183379.6650941254</v>
      </c>
      <c r="F1267" s="112"/>
    </row>
    <row r="1268" spans="1:6" x14ac:dyDescent="0.35">
      <c r="A1268" s="107" t="s">
        <v>80</v>
      </c>
      <c r="B1268" s="107" t="s">
        <v>15</v>
      </c>
      <c r="C1268" s="107">
        <v>7</v>
      </c>
      <c r="D1268" s="119">
        <v>3019.4827530251287</v>
      </c>
      <c r="E1268" s="119">
        <v>204831.30862529096</v>
      </c>
      <c r="F1268" s="112"/>
    </row>
    <row r="1269" spans="1:6" x14ac:dyDescent="0.35">
      <c r="A1269" s="107" t="s">
        <v>80</v>
      </c>
      <c r="B1269" s="107" t="s">
        <v>15</v>
      </c>
      <c r="C1269" s="107">
        <v>8</v>
      </c>
      <c r="D1269" s="119">
        <v>2866.8553127577916</v>
      </c>
      <c r="E1269" s="119">
        <v>198458.28936492003</v>
      </c>
      <c r="F1269" s="112"/>
    </row>
    <row r="1270" spans="1:6" x14ac:dyDescent="0.35">
      <c r="A1270" s="107" t="s">
        <v>80</v>
      </c>
      <c r="B1270" s="107" t="s">
        <v>15</v>
      </c>
      <c r="C1270" s="107">
        <v>9</v>
      </c>
      <c r="D1270" s="119">
        <v>2249.3549929625929</v>
      </c>
      <c r="E1270" s="119">
        <v>140644.84202434248</v>
      </c>
      <c r="F1270" s="112"/>
    </row>
    <row r="1271" spans="1:6" x14ac:dyDescent="0.35">
      <c r="A1271" s="107" t="s">
        <v>80</v>
      </c>
      <c r="B1271" s="107" t="s">
        <v>15</v>
      </c>
      <c r="C1271" s="107">
        <v>10</v>
      </c>
      <c r="D1271" s="119">
        <v>2247.9703850493206</v>
      </c>
      <c r="E1271" s="119">
        <v>115663.95060761637</v>
      </c>
      <c r="F1271" s="112"/>
    </row>
    <row r="1272" spans="1:6" x14ac:dyDescent="0.35">
      <c r="A1272" s="107" t="s">
        <v>80</v>
      </c>
      <c r="B1272" s="107" t="s">
        <v>15</v>
      </c>
      <c r="C1272" s="107">
        <v>11</v>
      </c>
      <c r="D1272" s="119">
        <v>2138.4777443240891</v>
      </c>
      <c r="E1272" s="119">
        <v>111567.07434973185</v>
      </c>
      <c r="F1272" s="112"/>
    </row>
    <row r="1273" spans="1:6" x14ac:dyDescent="0.35">
      <c r="A1273" s="107" t="s">
        <v>80</v>
      </c>
      <c r="B1273" s="107" t="s">
        <v>15</v>
      </c>
      <c r="C1273" s="107">
        <v>12</v>
      </c>
      <c r="D1273" s="119">
        <v>2237.4032329194129</v>
      </c>
      <c r="E1273" s="119">
        <v>114435.66798843538</v>
      </c>
      <c r="F1273" s="112"/>
    </row>
    <row r="1274" spans="1:6" x14ac:dyDescent="0.35">
      <c r="A1274" s="107" t="s">
        <v>80</v>
      </c>
      <c r="B1274" s="107" t="s">
        <v>403</v>
      </c>
      <c r="C1274" s="107">
        <v>1</v>
      </c>
      <c r="D1274" s="119">
        <v>-17865.433634084169</v>
      </c>
      <c r="E1274" s="119">
        <v>-238902.43061181909</v>
      </c>
      <c r="F1274" s="112"/>
    </row>
    <row r="1275" spans="1:6" x14ac:dyDescent="0.35">
      <c r="A1275" s="107" t="s">
        <v>80</v>
      </c>
      <c r="B1275" s="107" t="s">
        <v>403</v>
      </c>
      <c r="C1275" s="107">
        <v>2</v>
      </c>
      <c r="D1275" s="119">
        <v>-12394.46087095284</v>
      </c>
      <c r="E1275" s="119">
        <v>-187990.51482850331</v>
      </c>
      <c r="F1275" s="112"/>
    </row>
    <row r="1276" spans="1:6" x14ac:dyDescent="0.35">
      <c r="A1276" s="107" t="s">
        <v>80</v>
      </c>
      <c r="B1276" s="107" t="s">
        <v>403</v>
      </c>
      <c r="C1276" s="107">
        <v>3</v>
      </c>
      <c r="D1276" s="119">
        <v>-12281.498062364981</v>
      </c>
      <c r="E1276" s="119">
        <v>-163673.61436509629</v>
      </c>
      <c r="F1276" s="112"/>
    </row>
    <row r="1277" spans="1:6" x14ac:dyDescent="0.35">
      <c r="A1277" s="107" t="s">
        <v>80</v>
      </c>
      <c r="B1277" s="107" t="s">
        <v>403</v>
      </c>
      <c r="C1277" s="107">
        <v>4</v>
      </c>
      <c r="D1277" s="119">
        <v>-11847.936588308519</v>
      </c>
      <c r="E1277" s="119">
        <v>-215186.25989593629</v>
      </c>
      <c r="F1277" s="112"/>
    </row>
    <row r="1278" spans="1:6" x14ac:dyDescent="0.35">
      <c r="A1278" s="107" t="s">
        <v>80</v>
      </c>
      <c r="B1278" s="107" t="s">
        <v>403</v>
      </c>
      <c r="C1278" s="107">
        <v>5</v>
      </c>
      <c r="D1278" s="119">
        <v>-4889.5646275905519</v>
      </c>
      <c r="E1278" s="119">
        <v>-140373.59590803439</v>
      </c>
      <c r="F1278" s="112"/>
    </row>
    <row r="1279" spans="1:6" x14ac:dyDescent="0.35">
      <c r="A1279" s="107" t="s">
        <v>80</v>
      </c>
      <c r="B1279" s="107" t="s">
        <v>403</v>
      </c>
      <c r="C1279" s="107">
        <v>6</v>
      </c>
      <c r="D1279" s="119">
        <v>-10878.26010917792</v>
      </c>
      <c r="E1279" s="119">
        <v>-478693.73686685378</v>
      </c>
      <c r="F1279" s="112"/>
    </row>
    <row r="1280" spans="1:6" x14ac:dyDescent="0.35">
      <c r="A1280" s="107" t="s">
        <v>80</v>
      </c>
      <c r="B1280" s="107" t="s">
        <v>403</v>
      </c>
      <c r="C1280" s="107">
        <v>7</v>
      </c>
      <c r="D1280" s="119">
        <v>-9644.4604587020622</v>
      </c>
      <c r="E1280" s="119">
        <v>-144730.18819546819</v>
      </c>
      <c r="F1280" s="112"/>
    </row>
    <row r="1281" spans="1:6" x14ac:dyDescent="0.35">
      <c r="A1281" s="107" t="s">
        <v>80</v>
      </c>
      <c r="B1281" s="107" t="s">
        <v>403</v>
      </c>
      <c r="C1281" s="107">
        <v>8</v>
      </c>
      <c r="D1281" s="119">
        <v>-10504.288780703009</v>
      </c>
      <c r="E1281" s="119">
        <v>-98689.051390221866</v>
      </c>
      <c r="F1281" s="112"/>
    </row>
    <row r="1282" spans="1:6" x14ac:dyDescent="0.35">
      <c r="A1282" s="107" t="s">
        <v>80</v>
      </c>
      <c r="B1282" s="107" t="s">
        <v>403</v>
      </c>
      <c r="C1282" s="107">
        <v>9</v>
      </c>
      <c r="D1282" s="119">
        <v>-7358.7413344400366</v>
      </c>
      <c r="E1282" s="119">
        <v>-107646.53147759719</v>
      </c>
      <c r="F1282" s="112"/>
    </row>
    <row r="1283" spans="1:6" x14ac:dyDescent="0.35">
      <c r="A1283" s="107" t="s">
        <v>80</v>
      </c>
      <c r="B1283" s="107" t="s">
        <v>403</v>
      </c>
      <c r="C1283" s="107">
        <v>10</v>
      </c>
      <c r="D1283" s="119">
        <v>-8975.4534464850785</v>
      </c>
      <c r="E1283" s="119">
        <v>-97845.300991039549</v>
      </c>
      <c r="F1283" s="112"/>
    </row>
    <row r="1284" spans="1:6" x14ac:dyDescent="0.35">
      <c r="A1284" s="107" t="s">
        <v>80</v>
      </c>
      <c r="B1284" s="107" t="s">
        <v>403</v>
      </c>
      <c r="C1284" s="107">
        <v>11</v>
      </c>
      <c r="D1284" s="119">
        <v>-13065.86154642128</v>
      </c>
      <c r="E1284" s="119">
        <v>-94609.143903515564</v>
      </c>
      <c r="F1284" s="112"/>
    </row>
    <row r="1285" spans="1:6" x14ac:dyDescent="0.35">
      <c r="A1285" s="107" t="s">
        <v>80</v>
      </c>
      <c r="B1285" s="107" t="s">
        <v>403</v>
      </c>
      <c r="C1285" s="107">
        <v>12</v>
      </c>
      <c r="D1285" s="119">
        <v>-8320.0489664562629</v>
      </c>
      <c r="E1285" s="119">
        <v>-103980.74801828249</v>
      </c>
      <c r="F1285" s="112"/>
    </row>
    <row r="1286" spans="1:6" x14ac:dyDescent="0.35">
      <c r="A1286" s="107" t="s">
        <v>80</v>
      </c>
      <c r="B1286" s="107" t="s">
        <v>17</v>
      </c>
      <c r="C1286" s="107">
        <v>1</v>
      </c>
      <c r="D1286" s="119">
        <v>-487.54214361507718</v>
      </c>
      <c r="E1286" s="119">
        <v>-37100.389013973276</v>
      </c>
      <c r="F1286" s="112"/>
    </row>
    <row r="1287" spans="1:6" x14ac:dyDescent="0.35">
      <c r="A1287" s="107" t="s">
        <v>80</v>
      </c>
      <c r="B1287" s="107" t="s">
        <v>17</v>
      </c>
      <c r="C1287" s="107">
        <v>2</v>
      </c>
      <c r="D1287" s="119">
        <v>-834.5692683658242</v>
      </c>
      <c r="E1287" s="119">
        <v>-60679.611745582835</v>
      </c>
      <c r="F1287" s="112"/>
    </row>
    <row r="1288" spans="1:6" x14ac:dyDescent="0.35">
      <c r="A1288" s="107" t="s">
        <v>80</v>
      </c>
      <c r="B1288" s="107" t="s">
        <v>17</v>
      </c>
      <c r="C1288" s="107">
        <v>3</v>
      </c>
      <c r="D1288" s="119">
        <v>-1356.3182636500039</v>
      </c>
      <c r="E1288" s="119">
        <v>-104034.93457574163</v>
      </c>
      <c r="F1288" s="112"/>
    </row>
    <row r="1289" spans="1:6" x14ac:dyDescent="0.35">
      <c r="A1289" s="107" t="s">
        <v>80</v>
      </c>
      <c r="B1289" s="107" t="s">
        <v>17</v>
      </c>
      <c r="C1289" s="107">
        <v>4</v>
      </c>
      <c r="D1289" s="119">
        <v>-1028.4843423326936</v>
      </c>
      <c r="E1289" s="119">
        <v>-76276.482854537389</v>
      </c>
      <c r="F1289" s="112"/>
    </row>
    <row r="1290" spans="1:6" x14ac:dyDescent="0.35">
      <c r="A1290" s="107" t="s">
        <v>80</v>
      </c>
      <c r="B1290" s="107" t="s">
        <v>17</v>
      </c>
      <c r="C1290" s="107">
        <v>5</v>
      </c>
      <c r="D1290" s="119">
        <v>-1045.6398559807326</v>
      </c>
      <c r="E1290" s="119">
        <v>-76469.529582803356</v>
      </c>
      <c r="F1290" s="112"/>
    </row>
    <row r="1291" spans="1:6" x14ac:dyDescent="0.35">
      <c r="A1291" s="107" t="s">
        <v>80</v>
      </c>
      <c r="B1291" s="107" t="s">
        <v>17</v>
      </c>
      <c r="C1291" s="107">
        <v>6</v>
      </c>
      <c r="D1291" s="119">
        <v>-857.90111548856976</v>
      </c>
      <c r="E1291" s="119">
        <v>-59834.387549865976</v>
      </c>
      <c r="F1291" s="112"/>
    </row>
    <row r="1292" spans="1:6" x14ac:dyDescent="0.35">
      <c r="A1292" s="107" t="s">
        <v>80</v>
      </c>
      <c r="B1292" s="107" t="s">
        <v>17</v>
      </c>
      <c r="C1292" s="107">
        <v>7</v>
      </c>
      <c r="D1292" s="119">
        <v>-678.13448327086508</v>
      </c>
      <c r="E1292" s="119">
        <v>-47067.82649416355</v>
      </c>
      <c r="F1292" s="112"/>
    </row>
    <row r="1293" spans="1:6" x14ac:dyDescent="0.35">
      <c r="A1293" s="107" t="s">
        <v>80</v>
      </c>
      <c r="B1293" s="107" t="s">
        <v>17</v>
      </c>
      <c r="C1293" s="107">
        <v>8</v>
      </c>
      <c r="D1293" s="119">
        <v>-548.27616455167572</v>
      </c>
      <c r="E1293" s="119">
        <v>-37491.091607457158</v>
      </c>
      <c r="F1293" s="112"/>
    </row>
    <row r="1294" spans="1:6" x14ac:dyDescent="0.35">
      <c r="A1294" s="107" t="s">
        <v>80</v>
      </c>
      <c r="B1294" s="107" t="s">
        <v>17</v>
      </c>
      <c r="C1294" s="107">
        <v>9</v>
      </c>
      <c r="D1294" s="119">
        <v>-259.57969676340883</v>
      </c>
      <c r="E1294" s="119">
        <v>-15831.160378588689</v>
      </c>
      <c r="F1294" s="112"/>
    </row>
    <row r="1295" spans="1:6" x14ac:dyDescent="0.35">
      <c r="A1295" s="107" t="s">
        <v>80</v>
      </c>
      <c r="B1295" s="107" t="s">
        <v>17</v>
      </c>
      <c r="C1295" s="107">
        <v>10</v>
      </c>
      <c r="D1295" s="119">
        <v>-267.21955484783962</v>
      </c>
      <c r="E1295" s="119">
        <v>-12093.784251011457</v>
      </c>
      <c r="F1295" s="112"/>
    </row>
    <row r="1296" spans="1:6" x14ac:dyDescent="0.35">
      <c r="A1296" s="107" t="s">
        <v>80</v>
      </c>
      <c r="B1296" s="107" t="s">
        <v>17</v>
      </c>
      <c r="C1296" s="107">
        <v>11</v>
      </c>
      <c r="D1296" s="119">
        <v>-450.20684310938458</v>
      </c>
      <c r="E1296" s="119">
        <v>-20028.533994108351</v>
      </c>
      <c r="F1296" s="112"/>
    </row>
    <row r="1297" spans="1:6" x14ac:dyDescent="0.35">
      <c r="A1297" s="107" t="s">
        <v>80</v>
      </c>
      <c r="B1297" s="107" t="s">
        <v>17</v>
      </c>
      <c r="C1297" s="107">
        <v>12</v>
      </c>
      <c r="D1297" s="119">
        <v>-835.38547043381675</v>
      </c>
      <c r="E1297" s="119">
        <v>-36246.772091431507</v>
      </c>
      <c r="F1297" s="112"/>
    </row>
    <row r="1298" spans="1:6" x14ac:dyDescent="0.35">
      <c r="A1298" s="107" t="s">
        <v>80</v>
      </c>
      <c r="B1298" s="107" t="s">
        <v>87</v>
      </c>
      <c r="C1298" s="107">
        <v>1</v>
      </c>
      <c r="D1298" s="119">
        <v>-18457.535265381241</v>
      </c>
      <c r="E1298" s="119">
        <v>-296600.48868927459</v>
      </c>
      <c r="F1298" s="112"/>
    </row>
    <row r="1299" spans="1:6" x14ac:dyDescent="0.35">
      <c r="A1299" s="107" t="s">
        <v>80</v>
      </c>
      <c r="B1299" s="107" t="s">
        <v>87</v>
      </c>
      <c r="C1299" s="107">
        <v>2</v>
      </c>
      <c r="D1299" s="119">
        <v>-16654.512180164351</v>
      </c>
      <c r="E1299" s="119">
        <v>-282235.24951794778</v>
      </c>
      <c r="F1299" s="112"/>
    </row>
    <row r="1300" spans="1:6" x14ac:dyDescent="0.35">
      <c r="A1300" s="107" t="s">
        <v>80</v>
      </c>
      <c r="B1300" s="107" t="s">
        <v>87</v>
      </c>
      <c r="C1300" s="107">
        <v>3</v>
      </c>
      <c r="D1300" s="119">
        <v>-21696.493518080439</v>
      </c>
      <c r="E1300" s="119">
        <v>-390385.25677490572</v>
      </c>
      <c r="F1300" s="112"/>
    </row>
    <row r="1301" spans="1:6" x14ac:dyDescent="0.35">
      <c r="A1301" s="107" t="s">
        <v>80</v>
      </c>
      <c r="B1301" s="107" t="s">
        <v>87</v>
      </c>
      <c r="C1301" s="107">
        <v>4</v>
      </c>
      <c r="D1301" s="119">
        <v>-18796.090515663411</v>
      </c>
      <c r="E1301" s="119">
        <v>-346210.96993550111</v>
      </c>
      <c r="F1301" s="112"/>
    </row>
    <row r="1302" spans="1:6" x14ac:dyDescent="0.35">
      <c r="A1302" s="107" t="s">
        <v>80</v>
      </c>
      <c r="B1302" s="107" t="s">
        <v>87</v>
      </c>
      <c r="C1302" s="107">
        <v>5</v>
      </c>
      <c r="D1302" s="119">
        <v>-21130.65901760889</v>
      </c>
      <c r="E1302" s="119">
        <v>-419787.97645036201</v>
      </c>
      <c r="F1302" s="112"/>
    </row>
    <row r="1303" spans="1:6" x14ac:dyDescent="0.35">
      <c r="A1303" s="107" t="s">
        <v>80</v>
      </c>
      <c r="B1303" s="107" t="s">
        <v>87</v>
      </c>
      <c r="C1303" s="107">
        <v>6</v>
      </c>
      <c r="D1303" s="119">
        <v>-32651.462222790469</v>
      </c>
      <c r="E1303" s="119">
        <v>-616984.66329943959</v>
      </c>
      <c r="F1303" s="112"/>
    </row>
    <row r="1304" spans="1:6" x14ac:dyDescent="0.35">
      <c r="A1304" s="107" t="s">
        <v>80</v>
      </c>
      <c r="B1304" s="107" t="s">
        <v>87</v>
      </c>
      <c r="C1304" s="107">
        <v>7</v>
      </c>
      <c r="D1304" s="119">
        <v>-34022.805886469287</v>
      </c>
      <c r="E1304" s="119">
        <v>-549939.77255046088</v>
      </c>
      <c r="F1304" s="112"/>
    </row>
    <row r="1305" spans="1:6" x14ac:dyDescent="0.35">
      <c r="A1305" s="107" t="s">
        <v>80</v>
      </c>
      <c r="B1305" s="107" t="s">
        <v>87</v>
      </c>
      <c r="C1305" s="107">
        <v>8</v>
      </c>
      <c r="D1305" s="119">
        <v>-37712.499015713547</v>
      </c>
      <c r="E1305" s="119">
        <v>-465713.68644474738</v>
      </c>
      <c r="F1305" s="112"/>
    </row>
    <row r="1306" spans="1:6" x14ac:dyDescent="0.35">
      <c r="A1306" s="107" t="s">
        <v>80</v>
      </c>
      <c r="B1306" s="107" t="s">
        <v>87</v>
      </c>
      <c r="C1306" s="107">
        <v>9</v>
      </c>
      <c r="D1306" s="119">
        <v>-30005.164532140268</v>
      </c>
      <c r="E1306" s="119">
        <v>-336265.0800946246</v>
      </c>
      <c r="F1306" s="112"/>
    </row>
    <row r="1307" spans="1:6" x14ac:dyDescent="0.35">
      <c r="A1307" s="107" t="s">
        <v>80</v>
      </c>
      <c r="B1307" s="107" t="s">
        <v>87</v>
      </c>
      <c r="C1307" s="107">
        <v>10</v>
      </c>
      <c r="D1307" s="119">
        <v>-38597.886646811487</v>
      </c>
      <c r="E1307" s="119">
        <v>-400541.28301161242</v>
      </c>
      <c r="F1307" s="112"/>
    </row>
    <row r="1308" spans="1:6" x14ac:dyDescent="0.35">
      <c r="A1308" s="107" t="s">
        <v>80</v>
      </c>
      <c r="B1308" s="107" t="s">
        <v>87</v>
      </c>
      <c r="C1308" s="107">
        <v>11</v>
      </c>
      <c r="D1308" s="119">
        <v>-27888.854874158609</v>
      </c>
      <c r="E1308" s="119">
        <v>-299780.69298440497</v>
      </c>
      <c r="F1308" s="112"/>
    </row>
    <row r="1309" spans="1:6" x14ac:dyDescent="0.35">
      <c r="A1309" s="107" t="s">
        <v>80</v>
      </c>
      <c r="B1309" s="107" t="s">
        <v>87</v>
      </c>
      <c r="C1309" s="107">
        <v>12</v>
      </c>
      <c r="D1309" s="119">
        <v>-24654.188091325821</v>
      </c>
      <c r="E1309" s="119">
        <v>-265540.03037929011</v>
      </c>
      <c r="F1309" s="112"/>
    </row>
    <row r="1310" spans="1:6" x14ac:dyDescent="0.35">
      <c r="A1310" s="107" t="s">
        <v>80</v>
      </c>
      <c r="B1310" s="107" t="s">
        <v>88</v>
      </c>
      <c r="C1310" s="107">
        <v>1</v>
      </c>
      <c r="D1310" s="119">
        <v>-2196.81958547058</v>
      </c>
      <c r="E1310" s="119">
        <v>-227630.91994602457</v>
      </c>
      <c r="F1310" s="112"/>
    </row>
    <row r="1311" spans="1:6" x14ac:dyDescent="0.35">
      <c r="A1311" s="107" t="s">
        <v>80</v>
      </c>
      <c r="B1311" s="107" t="s">
        <v>88</v>
      </c>
      <c r="C1311" s="107">
        <v>2</v>
      </c>
      <c r="D1311" s="119">
        <v>-1441.5892959444229</v>
      </c>
      <c r="E1311" s="119">
        <v>-161264.20157431089</v>
      </c>
      <c r="F1311" s="112"/>
    </row>
    <row r="1312" spans="1:6" x14ac:dyDescent="0.35">
      <c r="A1312" s="107" t="s">
        <v>80</v>
      </c>
      <c r="B1312" s="107" t="s">
        <v>88</v>
      </c>
      <c r="C1312" s="107">
        <v>3</v>
      </c>
      <c r="D1312" s="119">
        <v>-1462.9602738097474</v>
      </c>
      <c r="E1312" s="119">
        <v>-148996.12771815373</v>
      </c>
      <c r="F1312" s="112"/>
    </row>
    <row r="1313" spans="1:6" x14ac:dyDescent="0.35">
      <c r="A1313" s="107" t="s">
        <v>80</v>
      </c>
      <c r="B1313" s="107" t="s">
        <v>88</v>
      </c>
      <c r="C1313" s="107">
        <v>4</v>
      </c>
      <c r="D1313" s="119">
        <v>-1347.7799155311168</v>
      </c>
      <c r="E1313" s="119">
        <v>-101434.85217383166</v>
      </c>
      <c r="F1313" s="112"/>
    </row>
    <row r="1314" spans="1:6" x14ac:dyDescent="0.35">
      <c r="A1314" s="107" t="s">
        <v>80</v>
      </c>
      <c r="B1314" s="107" t="s">
        <v>88</v>
      </c>
      <c r="C1314" s="107">
        <v>5</v>
      </c>
      <c r="D1314" s="119">
        <v>-1541.8454675881087</v>
      </c>
      <c r="E1314" s="119">
        <v>-124622.37115841589</v>
      </c>
      <c r="F1314" s="112"/>
    </row>
    <row r="1315" spans="1:6" x14ac:dyDescent="0.35">
      <c r="A1315" s="107" t="s">
        <v>80</v>
      </c>
      <c r="B1315" s="107" t="s">
        <v>88</v>
      </c>
      <c r="C1315" s="107">
        <v>6</v>
      </c>
      <c r="D1315" s="119">
        <v>-1140.3009167123557</v>
      </c>
      <c r="E1315" s="119">
        <v>-108406.64962697176</v>
      </c>
      <c r="F1315" s="112"/>
    </row>
    <row r="1316" spans="1:6" x14ac:dyDescent="0.35">
      <c r="A1316" s="107" t="s">
        <v>80</v>
      </c>
      <c r="B1316" s="107" t="s">
        <v>88</v>
      </c>
      <c r="C1316" s="107">
        <v>7</v>
      </c>
      <c r="D1316" s="119">
        <v>-1151.5596318290225</v>
      </c>
      <c r="E1316" s="119">
        <v>-104225.84472897957</v>
      </c>
      <c r="F1316" s="112"/>
    </row>
    <row r="1317" spans="1:6" x14ac:dyDescent="0.35">
      <c r="A1317" s="107" t="s">
        <v>80</v>
      </c>
      <c r="B1317" s="107" t="s">
        <v>88</v>
      </c>
      <c r="C1317" s="107">
        <v>8</v>
      </c>
      <c r="D1317" s="119">
        <v>-1505.8439998416029</v>
      </c>
      <c r="E1317" s="119">
        <v>-149124.64147425615</v>
      </c>
      <c r="F1317" s="112"/>
    </row>
    <row r="1318" spans="1:6" x14ac:dyDescent="0.35">
      <c r="A1318" s="107" t="s">
        <v>80</v>
      </c>
      <c r="B1318" s="107" t="s">
        <v>88</v>
      </c>
      <c r="C1318" s="107">
        <v>9</v>
      </c>
      <c r="D1318" s="119">
        <v>-2049.0678331384775</v>
      </c>
      <c r="E1318" s="119">
        <v>-198809.77263966313</v>
      </c>
      <c r="F1318" s="112"/>
    </row>
    <row r="1319" spans="1:6" x14ac:dyDescent="0.35">
      <c r="A1319" s="107" t="s">
        <v>80</v>
      </c>
      <c r="B1319" s="107" t="s">
        <v>88</v>
      </c>
      <c r="C1319" s="107">
        <v>10</v>
      </c>
      <c r="D1319" s="119">
        <v>-2388.3118835530254</v>
      </c>
      <c r="E1319" s="119">
        <v>-158801.87532437133</v>
      </c>
      <c r="F1319" s="112"/>
    </row>
    <row r="1320" spans="1:6" x14ac:dyDescent="0.35">
      <c r="A1320" s="107" t="s">
        <v>80</v>
      </c>
      <c r="B1320" s="107" t="s">
        <v>88</v>
      </c>
      <c r="C1320" s="107">
        <v>11</v>
      </c>
      <c r="D1320" s="119">
        <v>-2548.354522179643</v>
      </c>
      <c r="E1320" s="119">
        <v>-201408.19369958164</v>
      </c>
      <c r="F1320" s="112"/>
    </row>
    <row r="1321" spans="1:6" x14ac:dyDescent="0.35">
      <c r="A1321" s="107" t="s">
        <v>80</v>
      </c>
      <c r="B1321" s="107" t="s">
        <v>88</v>
      </c>
      <c r="C1321" s="107">
        <v>12</v>
      </c>
      <c r="D1321" s="119">
        <v>-2588.4720814576385</v>
      </c>
      <c r="E1321" s="119">
        <v>-246789.71312776487</v>
      </c>
      <c r="F1321" s="112"/>
    </row>
    <row r="1322" spans="1:6" x14ac:dyDescent="0.35">
      <c r="A1322" s="107" t="s">
        <v>80</v>
      </c>
      <c r="B1322" s="107" t="s">
        <v>18</v>
      </c>
      <c r="C1322" s="107">
        <v>1</v>
      </c>
      <c r="D1322" s="119">
        <v>0</v>
      </c>
      <c r="E1322" s="119">
        <v>0</v>
      </c>
      <c r="F1322" s="112"/>
    </row>
    <row r="1323" spans="1:6" x14ac:dyDescent="0.35">
      <c r="A1323" s="107" t="s">
        <v>80</v>
      </c>
      <c r="B1323" s="107" t="s">
        <v>18</v>
      </c>
      <c r="C1323" s="107">
        <v>2</v>
      </c>
      <c r="D1323" s="119">
        <v>9705.6911864416452</v>
      </c>
      <c r="E1323" s="119">
        <v>24217.35691352512</v>
      </c>
      <c r="F1323" s="112"/>
    </row>
    <row r="1324" spans="1:6" x14ac:dyDescent="0.35">
      <c r="A1324" s="107" t="s">
        <v>80</v>
      </c>
      <c r="B1324" s="107" t="s">
        <v>18</v>
      </c>
      <c r="C1324" s="107">
        <v>3</v>
      </c>
      <c r="D1324" s="119">
        <v>12679.349956215599</v>
      </c>
      <c r="E1324" s="119">
        <v>35020.780723460994</v>
      </c>
      <c r="F1324" s="112"/>
    </row>
    <row r="1325" spans="1:6" x14ac:dyDescent="0.35">
      <c r="A1325" s="107" t="s">
        <v>80</v>
      </c>
      <c r="B1325" s="107" t="s">
        <v>18</v>
      </c>
      <c r="C1325" s="107">
        <v>4</v>
      </c>
      <c r="D1325" s="119">
        <v>13033.54773429536</v>
      </c>
      <c r="E1325" s="119">
        <v>35430.984471775802</v>
      </c>
      <c r="F1325" s="112"/>
    </row>
    <row r="1326" spans="1:6" x14ac:dyDescent="0.35">
      <c r="A1326" s="107" t="s">
        <v>80</v>
      </c>
      <c r="B1326" s="107" t="s">
        <v>18</v>
      </c>
      <c r="C1326" s="107">
        <v>5</v>
      </c>
      <c r="D1326" s="119">
        <v>10819.606306987071</v>
      </c>
      <c r="E1326" s="119">
        <v>34325.057104717227</v>
      </c>
      <c r="F1326" s="112"/>
    </row>
    <row r="1327" spans="1:6" x14ac:dyDescent="0.35">
      <c r="A1327" s="107" t="s">
        <v>80</v>
      </c>
      <c r="B1327" s="107" t="s">
        <v>18</v>
      </c>
      <c r="C1327" s="107">
        <v>6</v>
      </c>
      <c r="D1327" s="119">
        <v>10467.56066150434</v>
      </c>
      <c r="E1327" s="119">
        <v>31797.287147795611</v>
      </c>
      <c r="F1327" s="112"/>
    </row>
    <row r="1328" spans="1:6" x14ac:dyDescent="0.35">
      <c r="A1328" s="107" t="s">
        <v>80</v>
      </c>
      <c r="B1328" s="107" t="s">
        <v>18</v>
      </c>
      <c r="C1328" s="107">
        <v>7</v>
      </c>
      <c r="D1328" s="119">
        <v>13339.78902301318</v>
      </c>
      <c r="E1328" s="119">
        <v>32860.993795257498</v>
      </c>
      <c r="F1328" s="112"/>
    </row>
    <row r="1329" spans="1:6" x14ac:dyDescent="0.35">
      <c r="A1329" s="107" t="s">
        <v>80</v>
      </c>
      <c r="B1329" s="107" t="s">
        <v>18</v>
      </c>
      <c r="C1329" s="107">
        <v>8</v>
      </c>
      <c r="D1329" s="119">
        <v>5965.1203001759641</v>
      </c>
      <c r="E1329" s="119">
        <v>11620.890914461839</v>
      </c>
      <c r="F1329" s="112"/>
    </row>
    <row r="1330" spans="1:6" x14ac:dyDescent="0.35">
      <c r="A1330" s="107" t="s">
        <v>80</v>
      </c>
      <c r="B1330" s="107" t="s">
        <v>18</v>
      </c>
      <c r="C1330" s="107">
        <v>9</v>
      </c>
      <c r="D1330" s="119">
        <v>6287.8197512554216</v>
      </c>
      <c r="E1330" s="119">
        <v>11035.04242760429</v>
      </c>
      <c r="F1330" s="112"/>
    </row>
    <row r="1331" spans="1:6" x14ac:dyDescent="0.35">
      <c r="A1331" s="107" t="s">
        <v>80</v>
      </c>
      <c r="B1331" s="107" t="s">
        <v>18</v>
      </c>
      <c r="C1331" s="107">
        <v>10</v>
      </c>
      <c r="D1331" s="119">
        <v>6795.1124753481217</v>
      </c>
      <c r="E1331" s="119">
        <v>10481.80491412877</v>
      </c>
      <c r="F1331" s="112"/>
    </row>
    <row r="1332" spans="1:6" x14ac:dyDescent="0.35">
      <c r="A1332" s="107" t="s">
        <v>80</v>
      </c>
      <c r="B1332" s="107" t="s">
        <v>18</v>
      </c>
      <c r="C1332" s="107">
        <v>11</v>
      </c>
      <c r="D1332" s="119">
        <v>5081.0489884195886</v>
      </c>
      <c r="E1332" s="119">
        <v>7823.111558806414</v>
      </c>
      <c r="F1332" s="112"/>
    </row>
    <row r="1333" spans="1:6" x14ac:dyDescent="0.35">
      <c r="A1333" s="107" t="s">
        <v>80</v>
      </c>
      <c r="B1333" s="107" t="s">
        <v>18</v>
      </c>
      <c r="C1333" s="107">
        <v>12</v>
      </c>
      <c r="D1333" s="119">
        <v>8008.0424518714608</v>
      </c>
      <c r="E1333" s="119">
        <v>12574.01624776491</v>
      </c>
      <c r="F1333" s="112"/>
    </row>
    <row r="1334" spans="1:6" x14ac:dyDescent="0.35">
      <c r="A1334" s="107" t="s">
        <v>80</v>
      </c>
      <c r="B1334" s="107" t="s">
        <v>19</v>
      </c>
      <c r="C1334" s="107">
        <v>1</v>
      </c>
      <c r="D1334" s="119">
        <v>-29463.931312276622</v>
      </c>
      <c r="E1334" s="119">
        <v>-1208344.9139162409</v>
      </c>
      <c r="F1334" s="112"/>
    </row>
    <row r="1335" spans="1:6" x14ac:dyDescent="0.35">
      <c r="A1335" s="107" t="s">
        <v>80</v>
      </c>
      <c r="B1335" s="107" t="s">
        <v>19</v>
      </c>
      <c r="C1335" s="107">
        <v>2</v>
      </c>
      <c r="D1335" s="119">
        <v>-25817.025030622241</v>
      </c>
      <c r="E1335" s="119">
        <v>-1193488.662251235</v>
      </c>
      <c r="F1335" s="112"/>
    </row>
    <row r="1336" spans="1:6" x14ac:dyDescent="0.35">
      <c r="A1336" s="107" t="s">
        <v>80</v>
      </c>
      <c r="B1336" s="107" t="s">
        <v>19</v>
      </c>
      <c r="C1336" s="107">
        <v>3</v>
      </c>
      <c r="D1336" s="119">
        <v>-26542.76438562265</v>
      </c>
      <c r="E1336" s="119">
        <v>-1406350.0945465041</v>
      </c>
      <c r="F1336" s="112"/>
    </row>
    <row r="1337" spans="1:6" x14ac:dyDescent="0.35">
      <c r="A1337" s="107" t="s">
        <v>80</v>
      </c>
      <c r="B1337" s="107" t="s">
        <v>19</v>
      </c>
      <c r="C1337" s="107">
        <v>4</v>
      </c>
      <c r="D1337" s="119">
        <v>-22856.98674645037</v>
      </c>
      <c r="E1337" s="119">
        <v>-1153882.105658724</v>
      </c>
      <c r="F1337" s="112"/>
    </row>
    <row r="1338" spans="1:6" x14ac:dyDescent="0.35">
      <c r="A1338" s="107" t="s">
        <v>80</v>
      </c>
      <c r="B1338" s="107" t="s">
        <v>19</v>
      </c>
      <c r="C1338" s="107">
        <v>5</v>
      </c>
      <c r="D1338" s="119">
        <v>-20343.03326520418</v>
      </c>
      <c r="E1338" s="119">
        <v>-1189663.5840658301</v>
      </c>
      <c r="F1338" s="112"/>
    </row>
    <row r="1339" spans="1:6" x14ac:dyDescent="0.35">
      <c r="A1339" s="107" t="s">
        <v>80</v>
      </c>
      <c r="B1339" s="107" t="s">
        <v>19</v>
      </c>
      <c r="C1339" s="107">
        <v>6</v>
      </c>
      <c r="D1339" s="119">
        <v>-18129.293615739</v>
      </c>
      <c r="E1339" s="119">
        <v>-1083373.2871979461</v>
      </c>
      <c r="F1339" s="112"/>
    </row>
    <row r="1340" spans="1:6" x14ac:dyDescent="0.35">
      <c r="A1340" s="107" t="s">
        <v>80</v>
      </c>
      <c r="B1340" s="107" t="s">
        <v>19</v>
      </c>
      <c r="C1340" s="107">
        <v>7</v>
      </c>
      <c r="D1340" s="119">
        <v>-20254.810608439489</v>
      </c>
      <c r="E1340" s="119">
        <v>-649508.09489972261</v>
      </c>
      <c r="F1340" s="112"/>
    </row>
    <row r="1341" spans="1:6" x14ac:dyDescent="0.35">
      <c r="A1341" s="107" t="s">
        <v>80</v>
      </c>
      <c r="B1341" s="107" t="s">
        <v>19</v>
      </c>
      <c r="C1341" s="107">
        <v>8</v>
      </c>
      <c r="D1341" s="119">
        <v>-22499.797436406359</v>
      </c>
      <c r="E1341" s="119">
        <v>-290846.42210082011</v>
      </c>
      <c r="F1341" s="112"/>
    </row>
    <row r="1342" spans="1:6" x14ac:dyDescent="0.35">
      <c r="A1342" s="107" t="s">
        <v>80</v>
      </c>
      <c r="B1342" s="107" t="s">
        <v>19</v>
      </c>
      <c r="C1342" s="107">
        <v>9</v>
      </c>
      <c r="D1342" s="119">
        <v>-25891.61883921182</v>
      </c>
      <c r="E1342" s="119">
        <v>-232047.04797922901</v>
      </c>
      <c r="F1342" s="112"/>
    </row>
    <row r="1343" spans="1:6" x14ac:dyDescent="0.35">
      <c r="A1343" s="107" t="s">
        <v>80</v>
      </c>
      <c r="B1343" s="107" t="s">
        <v>19</v>
      </c>
      <c r="C1343" s="107">
        <v>10</v>
      </c>
      <c r="D1343" s="119">
        <v>-30024.66181243613</v>
      </c>
      <c r="E1343" s="119">
        <v>-222556.52314159501</v>
      </c>
      <c r="F1343" s="112"/>
    </row>
    <row r="1344" spans="1:6" x14ac:dyDescent="0.35">
      <c r="A1344" s="107" t="s">
        <v>80</v>
      </c>
      <c r="B1344" s="107" t="s">
        <v>19</v>
      </c>
      <c r="C1344" s="107">
        <v>11</v>
      </c>
      <c r="D1344" s="119">
        <v>-29516.863529371629</v>
      </c>
      <c r="E1344" s="119">
        <v>-219973.80920269401</v>
      </c>
      <c r="F1344" s="112"/>
    </row>
    <row r="1345" spans="1:6" x14ac:dyDescent="0.35">
      <c r="A1345" s="107" t="s">
        <v>80</v>
      </c>
      <c r="B1345" s="107" t="s">
        <v>19</v>
      </c>
      <c r="C1345" s="107">
        <v>12</v>
      </c>
      <c r="D1345" s="119">
        <v>-31183.898927444709</v>
      </c>
      <c r="E1345" s="119">
        <v>-277529.32245934568</v>
      </c>
      <c r="F1345" s="112"/>
    </row>
    <row r="1346" spans="1:6" x14ac:dyDescent="0.35">
      <c r="A1346" s="107" t="s">
        <v>80</v>
      </c>
      <c r="B1346" s="107" t="s">
        <v>20</v>
      </c>
      <c r="C1346" s="107">
        <v>1</v>
      </c>
      <c r="D1346" s="119">
        <v>75.357878834632942</v>
      </c>
      <c r="E1346" s="119">
        <v>6374.9736513866465</v>
      </c>
      <c r="F1346" s="112"/>
    </row>
    <row r="1347" spans="1:6" x14ac:dyDescent="0.35">
      <c r="A1347" s="107" t="s">
        <v>80</v>
      </c>
      <c r="B1347" s="107" t="s">
        <v>20</v>
      </c>
      <c r="C1347" s="107">
        <v>2</v>
      </c>
      <c r="D1347" s="119">
        <v>60.2022282940681</v>
      </c>
      <c r="E1347" s="119">
        <v>4647.3247321953422</v>
      </c>
      <c r="F1347" s="112"/>
    </row>
    <row r="1348" spans="1:6" x14ac:dyDescent="0.35">
      <c r="A1348" s="107" t="s">
        <v>80</v>
      </c>
      <c r="B1348" s="107" t="s">
        <v>20</v>
      </c>
      <c r="C1348" s="107">
        <v>3</v>
      </c>
      <c r="D1348" s="119">
        <v>70.394087562844319</v>
      </c>
      <c r="E1348" s="119">
        <v>5697.8101611330758</v>
      </c>
      <c r="F1348" s="112"/>
    </row>
    <row r="1349" spans="1:6" x14ac:dyDescent="0.35">
      <c r="A1349" s="107" t="s">
        <v>80</v>
      </c>
      <c r="B1349" s="107" t="s">
        <v>20</v>
      </c>
      <c r="C1349" s="107">
        <v>4</v>
      </c>
      <c r="D1349" s="119">
        <v>62.090397532864763</v>
      </c>
      <c r="E1349" s="119">
        <v>4972.2673904460671</v>
      </c>
      <c r="F1349" s="112"/>
    </row>
    <row r="1350" spans="1:6" x14ac:dyDescent="0.35">
      <c r="A1350" s="107" t="s">
        <v>80</v>
      </c>
      <c r="B1350" s="107" t="s">
        <v>20</v>
      </c>
      <c r="C1350" s="107">
        <v>5</v>
      </c>
      <c r="D1350" s="119">
        <v>72.742311577870836</v>
      </c>
      <c r="E1350" s="119">
        <v>5620.5975202624686</v>
      </c>
      <c r="F1350" s="112"/>
    </row>
    <row r="1351" spans="1:6" x14ac:dyDescent="0.35">
      <c r="A1351" s="107" t="s">
        <v>80</v>
      </c>
      <c r="B1351" s="107" t="s">
        <v>20</v>
      </c>
      <c r="C1351" s="107">
        <v>6</v>
      </c>
      <c r="D1351" s="119">
        <v>68.233552655522061</v>
      </c>
      <c r="E1351" s="119">
        <v>4990.2282424020759</v>
      </c>
      <c r="F1351" s="112"/>
    </row>
    <row r="1352" spans="1:6" x14ac:dyDescent="0.35">
      <c r="A1352" s="107" t="s">
        <v>80</v>
      </c>
      <c r="B1352" s="107" t="s">
        <v>20</v>
      </c>
      <c r="C1352" s="107">
        <v>7</v>
      </c>
      <c r="D1352" s="119">
        <v>67.365411245209344</v>
      </c>
      <c r="E1352" s="119">
        <v>4943.0306831059343</v>
      </c>
      <c r="F1352" s="112"/>
    </row>
    <row r="1353" spans="1:6" x14ac:dyDescent="0.35">
      <c r="A1353" s="107" t="s">
        <v>80</v>
      </c>
      <c r="B1353" s="107" t="s">
        <v>20</v>
      </c>
      <c r="C1353" s="107">
        <v>8</v>
      </c>
      <c r="D1353" s="119">
        <v>73.231563805446271</v>
      </c>
      <c r="E1353" s="119">
        <v>5346.2569813011542</v>
      </c>
      <c r="F1353" s="112"/>
    </row>
    <row r="1354" spans="1:6" x14ac:dyDescent="0.35">
      <c r="A1354" s="107" t="s">
        <v>80</v>
      </c>
      <c r="B1354" s="107" t="s">
        <v>20</v>
      </c>
      <c r="C1354" s="107">
        <v>9</v>
      </c>
      <c r="D1354" s="119">
        <v>74.210598032913623</v>
      </c>
      <c r="E1354" s="119">
        <v>4864.7284439679224</v>
      </c>
      <c r="F1354" s="112"/>
    </row>
    <row r="1355" spans="1:6" x14ac:dyDescent="0.35">
      <c r="A1355" s="107" t="s">
        <v>80</v>
      </c>
      <c r="B1355" s="107" t="s">
        <v>20</v>
      </c>
      <c r="C1355" s="107">
        <v>10</v>
      </c>
      <c r="D1355" s="119">
        <v>71.439992222415995</v>
      </c>
      <c r="E1355" s="119">
        <v>3886.7388219167042</v>
      </c>
      <c r="F1355" s="112"/>
    </row>
    <row r="1356" spans="1:6" x14ac:dyDescent="0.35">
      <c r="A1356" s="107" t="s">
        <v>80</v>
      </c>
      <c r="B1356" s="107" t="s">
        <v>20</v>
      </c>
      <c r="C1356" s="107">
        <v>11</v>
      </c>
      <c r="D1356" s="119">
        <v>78.149030848103109</v>
      </c>
      <c r="E1356" s="119">
        <v>4211.9831798182049</v>
      </c>
      <c r="F1356" s="112"/>
    </row>
    <row r="1357" spans="1:6" x14ac:dyDescent="0.35">
      <c r="A1357" s="107" t="s">
        <v>80</v>
      </c>
      <c r="B1357" s="107" t="s">
        <v>20</v>
      </c>
      <c r="C1357" s="107">
        <v>12</v>
      </c>
      <c r="D1357" s="119">
        <v>82.758931058537456</v>
      </c>
      <c r="E1357" s="119">
        <v>4532.1262601104481</v>
      </c>
      <c r="F1357" s="112"/>
    </row>
    <row r="1358" spans="1:6" x14ac:dyDescent="0.35">
      <c r="A1358" s="107" t="s">
        <v>80</v>
      </c>
      <c r="B1358" s="107" t="s">
        <v>89</v>
      </c>
      <c r="C1358" s="107">
        <v>1</v>
      </c>
      <c r="D1358" s="119">
        <v>0</v>
      </c>
      <c r="E1358" s="119">
        <v>0</v>
      </c>
      <c r="F1358" s="112"/>
    </row>
    <row r="1359" spans="1:6" x14ac:dyDescent="0.35">
      <c r="A1359" s="107" t="s">
        <v>80</v>
      </c>
      <c r="B1359" s="107" t="s">
        <v>89</v>
      </c>
      <c r="C1359" s="107">
        <v>2</v>
      </c>
      <c r="D1359" s="119">
        <v>0</v>
      </c>
      <c r="E1359" s="119">
        <v>0</v>
      </c>
      <c r="F1359" s="112"/>
    </row>
    <row r="1360" spans="1:6" x14ac:dyDescent="0.35">
      <c r="A1360" s="107" t="s">
        <v>80</v>
      </c>
      <c r="B1360" s="107" t="s">
        <v>89</v>
      </c>
      <c r="C1360" s="107">
        <v>3</v>
      </c>
      <c r="D1360" s="119">
        <v>0</v>
      </c>
      <c r="E1360" s="119">
        <v>0</v>
      </c>
      <c r="F1360" s="112"/>
    </row>
    <row r="1361" spans="1:6" x14ac:dyDescent="0.35">
      <c r="A1361" s="107" t="s">
        <v>80</v>
      </c>
      <c r="B1361" s="107" t="s">
        <v>89</v>
      </c>
      <c r="C1361" s="107">
        <v>4</v>
      </c>
      <c r="D1361" s="119">
        <v>0</v>
      </c>
      <c r="E1361" s="119">
        <v>0</v>
      </c>
      <c r="F1361" s="112"/>
    </row>
    <row r="1362" spans="1:6" x14ac:dyDescent="0.35">
      <c r="A1362" s="107" t="s">
        <v>80</v>
      </c>
      <c r="B1362" s="107" t="s">
        <v>89</v>
      </c>
      <c r="C1362" s="107">
        <v>5</v>
      </c>
      <c r="D1362" s="119">
        <v>0</v>
      </c>
      <c r="E1362" s="119">
        <v>0</v>
      </c>
      <c r="F1362" s="112"/>
    </row>
    <row r="1363" spans="1:6" x14ac:dyDescent="0.35">
      <c r="A1363" s="107" t="s">
        <v>80</v>
      </c>
      <c r="B1363" s="107" t="s">
        <v>89</v>
      </c>
      <c r="C1363" s="107">
        <v>6</v>
      </c>
      <c r="D1363" s="119">
        <v>0</v>
      </c>
      <c r="E1363" s="119">
        <v>0</v>
      </c>
      <c r="F1363" s="112"/>
    </row>
    <row r="1364" spans="1:6" x14ac:dyDescent="0.35">
      <c r="A1364" s="107" t="s">
        <v>80</v>
      </c>
      <c r="B1364" s="107" t="s">
        <v>89</v>
      </c>
      <c r="C1364" s="107">
        <v>7</v>
      </c>
      <c r="D1364" s="119">
        <v>0</v>
      </c>
      <c r="E1364" s="119">
        <v>0</v>
      </c>
      <c r="F1364" s="112"/>
    </row>
    <row r="1365" spans="1:6" x14ac:dyDescent="0.35">
      <c r="A1365" s="107" t="s">
        <v>80</v>
      </c>
      <c r="B1365" s="107" t="s">
        <v>89</v>
      </c>
      <c r="C1365" s="107">
        <v>8</v>
      </c>
      <c r="D1365" s="119">
        <v>0</v>
      </c>
      <c r="E1365" s="119">
        <v>0</v>
      </c>
      <c r="F1365" s="112"/>
    </row>
    <row r="1366" spans="1:6" x14ac:dyDescent="0.35">
      <c r="A1366" s="107" t="s">
        <v>80</v>
      </c>
      <c r="B1366" s="107" t="s">
        <v>89</v>
      </c>
      <c r="C1366" s="107">
        <v>9</v>
      </c>
      <c r="D1366" s="119">
        <v>0</v>
      </c>
      <c r="E1366" s="119">
        <v>0</v>
      </c>
      <c r="F1366" s="112"/>
    </row>
    <row r="1367" spans="1:6" x14ac:dyDescent="0.35">
      <c r="A1367" s="107" t="s">
        <v>80</v>
      </c>
      <c r="B1367" s="107" t="s">
        <v>89</v>
      </c>
      <c r="C1367" s="107">
        <v>10</v>
      </c>
      <c r="D1367" s="119">
        <v>0</v>
      </c>
      <c r="E1367" s="119">
        <v>0</v>
      </c>
      <c r="F1367" s="112"/>
    </row>
    <row r="1368" spans="1:6" x14ac:dyDescent="0.35">
      <c r="A1368" s="107" t="s">
        <v>80</v>
      </c>
      <c r="B1368" s="107" t="s">
        <v>89</v>
      </c>
      <c r="C1368" s="107">
        <v>11</v>
      </c>
      <c r="D1368" s="119">
        <v>0</v>
      </c>
      <c r="E1368" s="119">
        <v>0</v>
      </c>
      <c r="F1368" s="112"/>
    </row>
    <row r="1369" spans="1:6" x14ac:dyDescent="0.35">
      <c r="A1369" s="107" t="s">
        <v>80</v>
      </c>
      <c r="B1369" s="107" t="s">
        <v>89</v>
      </c>
      <c r="C1369" s="107">
        <v>12</v>
      </c>
      <c r="D1369" s="119">
        <v>0</v>
      </c>
      <c r="E1369" s="119">
        <v>0</v>
      </c>
      <c r="F1369" s="112"/>
    </row>
    <row r="1370" spans="1:6" x14ac:dyDescent="0.35">
      <c r="A1370" s="107" t="s">
        <v>80</v>
      </c>
      <c r="B1370" s="107" t="s">
        <v>382</v>
      </c>
      <c r="C1370" s="107">
        <v>1</v>
      </c>
      <c r="D1370" s="119">
        <v>-29609.888799999982</v>
      </c>
      <c r="E1370" s="119">
        <v>-2368664.8027191176</v>
      </c>
      <c r="F1370" s="112"/>
    </row>
    <row r="1371" spans="1:6" x14ac:dyDescent="0.35">
      <c r="A1371" s="107" t="s">
        <v>80</v>
      </c>
      <c r="B1371" s="107" t="s">
        <v>382</v>
      </c>
      <c r="C1371" s="107">
        <v>2</v>
      </c>
      <c r="D1371" s="119">
        <v>-26608.511999999981</v>
      </c>
      <c r="E1371" s="119">
        <v>-2039632.9957902029</v>
      </c>
      <c r="F1371" s="112"/>
    </row>
    <row r="1372" spans="1:6" x14ac:dyDescent="0.35">
      <c r="A1372" s="107" t="s">
        <v>80</v>
      </c>
      <c r="B1372" s="107" t="s">
        <v>382</v>
      </c>
      <c r="C1372" s="107">
        <v>3</v>
      </c>
      <c r="D1372" s="119">
        <v>-21381.839999999997</v>
      </c>
      <c r="E1372" s="119">
        <v>-1721311.6746165527</v>
      </c>
      <c r="F1372" s="112"/>
    </row>
    <row r="1373" spans="1:6" x14ac:dyDescent="0.35">
      <c r="A1373" s="107" t="s">
        <v>80</v>
      </c>
      <c r="B1373" s="107" t="s">
        <v>382</v>
      </c>
      <c r="C1373" s="107">
        <v>4</v>
      </c>
      <c r="D1373" s="119">
        <v>-21381.84</v>
      </c>
      <c r="E1373" s="119">
        <v>-1677133.1802155608</v>
      </c>
      <c r="F1373" s="112"/>
    </row>
    <row r="1374" spans="1:6" x14ac:dyDescent="0.35">
      <c r="A1374" s="107" t="s">
        <v>80</v>
      </c>
      <c r="B1374" s="107" t="s">
        <v>382</v>
      </c>
      <c r="C1374" s="107">
        <v>5</v>
      </c>
      <c r="D1374" s="119">
        <v>-23609.115000000005</v>
      </c>
      <c r="E1374" s="119">
        <v>-1819326.0677861415</v>
      </c>
      <c r="F1374" s="112"/>
    </row>
    <row r="1375" spans="1:6" x14ac:dyDescent="0.35">
      <c r="A1375" s="107" t="s">
        <v>80</v>
      </c>
      <c r="B1375" s="107" t="s">
        <v>382</v>
      </c>
      <c r="C1375" s="107">
        <v>6</v>
      </c>
      <c r="D1375" s="119">
        <v>-22280.669199999993</v>
      </c>
      <c r="E1375" s="119">
        <v>-1629914.9670558565</v>
      </c>
      <c r="F1375" s="112"/>
    </row>
    <row r="1376" spans="1:6" x14ac:dyDescent="0.35">
      <c r="A1376" s="107" t="s">
        <v>80</v>
      </c>
      <c r="B1376" s="107" t="s">
        <v>382</v>
      </c>
      <c r="C1376" s="107">
        <v>7</v>
      </c>
      <c r="D1376" s="119">
        <v>-22565.76039999997</v>
      </c>
      <c r="E1376" s="119">
        <v>-1651732.5298298812</v>
      </c>
      <c r="F1376" s="112"/>
    </row>
    <row r="1377" spans="1:6" x14ac:dyDescent="0.35">
      <c r="A1377" s="107" t="s">
        <v>80</v>
      </c>
      <c r="B1377" s="107" t="s">
        <v>382</v>
      </c>
      <c r="C1377" s="107">
        <v>8</v>
      </c>
      <c r="D1377" s="119">
        <v>-21838.183899999975</v>
      </c>
      <c r="E1377" s="119">
        <v>-1591578.2709559756</v>
      </c>
      <c r="F1377" s="112"/>
    </row>
    <row r="1378" spans="1:6" x14ac:dyDescent="0.35">
      <c r="A1378" s="107" t="s">
        <v>80</v>
      </c>
      <c r="B1378" s="107" t="s">
        <v>382</v>
      </c>
      <c r="C1378" s="107">
        <v>9</v>
      </c>
      <c r="D1378" s="119">
        <v>-27131.179200000002</v>
      </c>
      <c r="E1378" s="119">
        <v>-1747891.9757168377</v>
      </c>
      <c r="F1378" s="112"/>
    </row>
    <row r="1379" spans="1:6" x14ac:dyDescent="0.35">
      <c r="A1379" s="107" t="s">
        <v>80</v>
      </c>
      <c r="B1379" s="107" t="s">
        <v>382</v>
      </c>
      <c r="C1379" s="107">
        <v>10</v>
      </c>
      <c r="D1379" s="119">
        <v>-26427.360299999982</v>
      </c>
      <c r="E1379" s="119">
        <v>-1331473.630859334</v>
      </c>
      <c r="F1379" s="112"/>
    </row>
    <row r="1380" spans="1:6" x14ac:dyDescent="0.35">
      <c r="A1380" s="107" t="s">
        <v>80</v>
      </c>
      <c r="B1380" s="107" t="s">
        <v>382</v>
      </c>
      <c r="C1380" s="107">
        <v>11</v>
      </c>
      <c r="D1380" s="119">
        <v>-27223.239899999964</v>
      </c>
      <c r="E1380" s="119">
        <v>-1397666.7035555225</v>
      </c>
      <c r="F1380" s="112"/>
    </row>
    <row r="1381" spans="1:6" x14ac:dyDescent="0.35">
      <c r="A1381" s="107" t="s">
        <v>80</v>
      </c>
      <c r="B1381" s="107" t="s">
        <v>382</v>
      </c>
      <c r="C1381" s="107">
        <v>12</v>
      </c>
      <c r="D1381" s="119">
        <v>-30515.647299999993</v>
      </c>
      <c r="E1381" s="119">
        <v>-1543001.4649433012</v>
      </c>
      <c r="F1381" s="112"/>
    </row>
    <row r="1382" spans="1:6" x14ac:dyDescent="0.35">
      <c r="A1382" s="107" t="s">
        <v>80</v>
      </c>
      <c r="B1382" s="107" t="s">
        <v>90</v>
      </c>
      <c r="C1382" s="107">
        <v>1</v>
      </c>
      <c r="D1382" s="119">
        <v>51380.889624760355</v>
      </c>
      <c r="E1382" s="119">
        <v>144440.12538410502</v>
      </c>
      <c r="F1382" s="112"/>
    </row>
    <row r="1383" spans="1:6" x14ac:dyDescent="0.35">
      <c r="A1383" s="107" t="s">
        <v>80</v>
      </c>
      <c r="B1383" s="107" t="s">
        <v>90</v>
      </c>
      <c r="C1383" s="107">
        <v>2</v>
      </c>
      <c r="D1383" s="119">
        <v>56254.687642702738</v>
      </c>
      <c r="E1383" s="119">
        <v>167350.60796597728</v>
      </c>
      <c r="F1383" s="112"/>
    </row>
    <row r="1384" spans="1:6" x14ac:dyDescent="0.35">
      <c r="A1384" s="107" t="s">
        <v>80</v>
      </c>
      <c r="B1384" s="107" t="s">
        <v>90</v>
      </c>
      <c r="C1384" s="107">
        <v>3</v>
      </c>
      <c r="D1384" s="119">
        <v>59834.21639589344</v>
      </c>
      <c r="E1384" s="119">
        <v>208154.14674821461</v>
      </c>
      <c r="F1384" s="112"/>
    </row>
    <row r="1385" spans="1:6" x14ac:dyDescent="0.35">
      <c r="A1385" s="107" t="s">
        <v>80</v>
      </c>
      <c r="B1385" s="107" t="s">
        <v>90</v>
      </c>
      <c r="C1385" s="107">
        <v>4</v>
      </c>
      <c r="D1385" s="119">
        <v>57655.896610821437</v>
      </c>
      <c r="E1385" s="119">
        <v>188089.80402949714</v>
      </c>
      <c r="F1385" s="112"/>
    </row>
    <row r="1386" spans="1:6" x14ac:dyDescent="0.35">
      <c r="A1386" s="107" t="s">
        <v>80</v>
      </c>
      <c r="B1386" s="107" t="s">
        <v>90</v>
      </c>
      <c r="C1386" s="107">
        <v>5</v>
      </c>
      <c r="D1386" s="119">
        <v>66848.820984211576</v>
      </c>
      <c r="E1386" s="119">
        <v>206196.96161410064</v>
      </c>
      <c r="F1386" s="112"/>
    </row>
    <row r="1387" spans="1:6" x14ac:dyDescent="0.35">
      <c r="A1387" s="107" t="s">
        <v>80</v>
      </c>
      <c r="B1387" s="107" t="s">
        <v>90</v>
      </c>
      <c r="C1387" s="107">
        <v>6</v>
      </c>
      <c r="D1387" s="119">
        <v>83326.580923480607</v>
      </c>
      <c r="E1387" s="119">
        <v>238940.73740159054</v>
      </c>
      <c r="F1387" s="112"/>
    </row>
    <row r="1388" spans="1:6" x14ac:dyDescent="0.35">
      <c r="A1388" s="107" t="s">
        <v>80</v>
      </c>
      <c r="B1388" s="107" t="s">
        <v>90</v>
      </c>
      <c r="C1388" s="107">
        <v>7</v>
      </c>
      <c r="D1388" s="119">
        <v>82036.20532163122</v>
      </c>
      <c r="E1388" s="119">
        <v>226489.77159549235</v>
      </c>
      <c r="F1388" s="112"/>
    </row>
    <row r="1389" spans="1:6" x14ac:dyDescent="0.35">
      <c r="A1389" s="107" t="s">
        <v>80</v>
      </c>
      <c r="B1389" s="107" t="s">
        <v>90</v>
      </c>
      <c r="C1389" s="107">
        <v>8</v>
      </c>
      <c r="D1389" s="119">
        <v>66152.413181015436</v>
      </c>
      <c r="E1389" s="119">
        <v>156572.42357132773</v>
      </c>
      <c r="F1389" s="112"/>
    </row>
    <row r="1390" spans="1:6" x14ac:dyDescent="0.35">
      <c r="A1390" s="107" t="s">
        <v>80</v>
      </c>
      <c r="B1390" s="107" t="s">
        <v>90</v>
      </c>
      <c r="C1390" s="107">
        <v>9</v>
      </c>
      <c r="D1390" s="119">
        <v>49553.666915330694</v>
      </c>
      <c r="E1390" s="119">
        <v>112858.50520008807</v>
      </c>
      <c r="F1390" s="112"/>
    </row>
    <row r="1391" spans="1:6" x14ac:dyDescent="0.35">
      <c r="A1391" s="107" t="s">
        <v>80</v>
      </c>
      <c r="B1391" s="107" t="s">
        <v>90</v>
      </c>
      <c r="C1391" s="107">
        <v>10</v>
      </c>
      <c r="D1391" s="119">
        <v>72153.571708598203</v>
      </c>
      <c r="E1391" s="119">
        <v>130378.25999734493</v>
      </c>
      <c r="F1391" s="112"/>
    </row>
    <row r="1392" spans="1:6" x14ac:dyDescent="0.35">
      <c r="A1392" s="107" t="s">
        <v>80</v>
      </c>
      <c r="B1392" s="107" t="s">
        <v>90</v>
      </c>
      <c r="C1392" s="107">
        <v>11</v>
      </c>
      <c r="D1392" s="119">
        <v>57833.467588055631</v>
      </c>
      <c r="E1392" s="119">
        <v>100717.64436605906</v>
      </c>
      <c r="F1392" s="112"/>
    </row>
    <row r="1393" spans="1:6" x14ac:dyDescent="0.35">
      <c r="A1393" s="107" t="s">
        <v>80</v>
      </c>
      <c r="B1393" s="107" t="s">
        <v>90</v>
      </c>
      <c r="C1393" s="107">
        <v>12</v>
      </c>
      <c r="D1393" s="119">
        <v>56906.130112422499</v>
      </c>
      <c r="E1393" s="119">
        <v>109525.53147319648</v>
      </c>
      <c r="F1393" s="112"/>
    </row>
    <row r="1394" spans="1:6" x14ac:dyDescent="0.35">
      <c r="A1394" s="107" t="s">
        <v>80</v>
      </c>
      <c r="B1394" s="107" t="s">
        <v>22</v>
      </c>
      <c r="C1394" s="107">
        <v>1</v>
      </c>
      <c r="D1394" s="119">
        <v>-1091.0125517788599</v>
      </c>
      <c r="E1394" s="119">
        <v>-90611.559216028574</v>
      </c>
      <c r="F1394" s="112"/>
    </row>
    <row r="1395" spans="1:6" x14ac:dyDescent="0.35">
      <c r="A1395" s="107" t="s">
        <v>80</v>
      </c>
      <c r="B1395" s="107" t="s">
        <v>22</v>
      </c>
      <c r="C1395" s="107">
        <v>2</v>
      </c>
      <c r="D1395" s="119">
        <v>-786.63269417550771</v>
      </c>
      <c r="E1395" s="119">
        <v>-61473.927609103601</v>
      </c>
      <c r="F1395" s="112"/>
    </row>
    <row r="1396" spans="1:6" x14ac:dyDescent="0.35">
      <c r="A1396" s="107" t="s">
        <v>80</v>
      </c>
      <c r="B1396" s="107" t="s">
        <v>22</v>
      </c>
      <c r="C1396" s="107">
        <v>3</v>
      </c>
      <c r="D1396" s="119">
        <v>-935.22817991679165</v>
      </c>
      <c r="E1396" s="119">
        <v>-76278.15369118964</v>
      </c>
      <c r="F1396" s="112"/>
    </row>
    <row r="1397" spans="1:6" x14ac:dyDescent="0.35">
      <c r="A1397" s="107" t="s">
        <v>80</v>
      </c>
      <c r="B1397" s="107" t="s">
        <v>22</v>
      </c>
      <c r="C1397" s="107">
        <v>4</v>
      </c>
      <c r="D1397" s="119">
        <v>-872.0113958409637</v>
      </c>
      <c r="E1397" s="119">
        <v>-69767.720251630541</v>
      </c>
      <c r="F1397" s="112"/>
    </row>
    <row r="1398" spans="1:6" x14ac:dyDescent="0.35">
      <c r="A1398" s="107" t="s">
        <v>80</v>
      </c>
      <c r="B1398" s="107" t="s">
        <v>22</v>
      </c>
      <c r="C1398" s="107">
        <v>5</v>
      </c>
      <c r="D1398" s="119">
        <v>-1026.1027673891681</v>
      </c>
      <c r="E1398" s="119">
        <v>-79204.194237214164</v>
      </c>
      <c r="F1398" s="112"/>
    </row>
    <row r="1399" spans="1:6" x14ac:dyDescent="0.35">
      <c r="A1399" s="107" t="s">
        <v>80</v>
      </c>
      <c r="B1399" s="107" t="s">
        <v>22</v>
      </c>
      <c r="C1399" s="107">
        <v>6</v>
      </c>
      <c r="D1399" s="119">
        <v>-945.47264049306386</v>
      </c>
      <c r="E1399" s="119">
        <v>-69685.106478049158</v>
      </c>
      <c r="F1399" s="112"/>
    </row>
    <row r="1400" spans="1:6" x14ac:dyDescent="0.35">
      <c r="A1400" s="107" t="s">
        <v>80</v>
      </c>
      <c r="B1400" s="107" t="s">
        <v>22</v>
      </c>
      <c r="C1400" s="107">
        <v>7</v>
      </c>
      <c r="D1400" s="119">
        <v>-992.40788115558587</v>
      </c>
      <c r="E1400" s="119">
        <v>-72938.27322060983</v>
      </c>
      <c r="F1400" s="112"/>
    </row>
    <row r="1401" spans="1:6" x14ac:dyDescent="0.35">
      <c r="A1401" s="107" t="s">
        <v>80</v>
      </c>
      <c r="B1401" s="107" t="s">
        <v>22</v>
      </c>
      <c r="C1401" s="107">
        <v>8</v>
      </c>
      <c r="D1401" s="119">
        <v>-879.77038696013744</v>
      </c>
      <c r="E1401" s="119">
        <v>-64546.202582803788</v>
      </c>
      <c r="F1401" s="112"/>
    </row>
    <row r="1402" spans="1:6" x14ac:dyDescent="0.35">
      <c r="A1402" s="107" t="s">
        <v>80</v>
      </c>
      <c r="B1402" s="107" t="s">
        <v>22</v>
      </c>
      <c r="C1402" s="107">
        <v>9</v>
      </c>
      <c r="D1402" s="119">
        <v>-898.45371834988316</v>
      </c>
      <c r="E1402" s="119">
        <v>-58817.260665614958</v>
      </c>
      <c r="F1402" s="112"/>
    </row>
    <row r="1403" spans="1:6" x14ac:dyDescent="0.35">
      <c r="A1403" s="107" t="s">
        <v>80</v>
      </c>
      <c r="B1403" s="107" t="s">
        <v>22</v>
      </c>
      <c r="C1403" s="107">
        <v>10</v>
      </c>
      <c r="D1403" s="119">
        <v>-938.93379348470967</v>
      </c>
      <c r="E1403" s="119">
        <v>-50598.352870484588</v>
      </c>
      <c r="F1403" s="112"/>
    </row>
    <row r="1404" spans="1:6" x14ac:dyDescent="0.35">
      <c r="A1404" s="107" t="s">
        <v>80</v>
      </c>
      <c r="B1404" s="107" t="s">
        <v>22</v>
      </c>
      <c r="C1404" s="107">
        <v>11</v>
      </c>
      <c r="D1404" s="119">
        <v>-1075.252260371926</v>
      </c>
      <c r="E1404" s="119">
        <v>-59477.994383919773</v>
      </c>
      <c r="F1404" s="112"/>
    </row>
    <row r="1405" spans="1:6" x14ac:dyDescent="0.35">
      <c r="A1405" s="107" t="s">
        <v>80</v>
      </c>
      <c r="B1405" s="107" t="s">
        <v>22</v>
      </c>
      <c r="C1405" s="107">
        <v>12</v>
      </c>
      <c r="D1405" s="119">
        <v>-1061.327657090111</v>
      </c>
      <c r="E1405" s="119">
        <v>-58481.034635515272</v>
      </c>
      <c r="F1405" s="112"/>
    </row>
    <row r="1406" spans="1:6" x14ac:dyDescent="0.35">
      <c r="A1406" s="107" t="s">
        <v>80</v>
      </c>
      <c r="B1406" s="107" t="s">
        <v>91</v>
      </c>
      <c r="C1406" s="107">
        <v>1</v>
      </c>
      <c r="D1406" s="119">
        <v>-1487.9999597072638</v>
      </c>
      <c r="E1406" s="119">
        <v>-148444.35709855531</v>
      </c>
      <c r="F1406" s="112"/>
    </row>
    <row r="1407" spans="1:6" x14ac:dyDescent="0.35">
      <c r="A1407" s="107" t="s">
        <v>80</v>
      </c>
      <c r="B1407" s="107" t="s">
        <v>91</v>
      </c>
      <c r="C1407" s="107">
        <v>2</v>
      </c>
      <c r="D1407" s="119">
        <v>-1399.6799995899235</v>
      </c>
      <c r="E1407" s="119">
        <v>-153297.57593532908</v>
      </c>
      <c r="F1407" s="112"/>
    </row>
    <row r="1408" spans="1:6" x14ac:dyDescent="0.35">
      <c r="A1408" s="107" t="s">
        <v>80</v>
      </c>
      <c r="B1408" s="107" t="s">
        <v>91</v>
      </c>
      <c r="C1408" s="107">
        <v>3</v>
      </c>
      <c r="D1408" s="119">
        <v>-1171.6800134181979</v>
      </c>
      <c r="E1408" s="119">
        <v>-118546.10015473378</v>
      </c>
      <c r="F1408" s="112"/>
    </row>
    <row r="1409" spans="1:6" x14ac:dyDescent="0.35">
      <c r="A1409" s="107" t="s">
        <v>80</v>
      </c>
      <c r="B1409" s="107" t="s">
        <v>91</v>
      </c>
      <c r="C1409" s="107">
        <v>4</v>
      </c>
      <c r="D1409" s="119">
        <v>-1522.7399611473065</v>
      </c>
      <c r="E1409" s="119">
        <v>-94371.38755666092</v>
      </c>
      <c r="F1409" s="112"/>
    </row>
    <row r="1410" spans="1:6" x14ac:dyDescent="0.35">
      <c r="A1410" s="107" t="s">
        <v>80</v>
      </c>
      <c r="B1410" s="107" t="s">
        <v>91</v>
      </c>
      <c r="C1410" s="107">
        <v>5</v>
      </c>
      <c r="D1410" s="119">
        <v>-821.28000080585502</v>
      </c>
      <c r="E1410" s="119">
        <v>-66177.330709723406</v>
      </c>
      <c r="F1410" s="112"/>
    </row>
    <row r="1411" spans="1:6" x14ac:dyDescent="0.35">
      <c r="A1411" s="107" t="s">
        <v>80</v>
      </c>
      <c r="B1411" s="107" t="s">
        <v>91</v>
      </c>
      <c r="C1411" s="107">
        <v>6</v>
      </c>
      <c r="D1411" s="119">
        <v>-1077.1200191974635</v>
      </c>
      <c r="E1411" s="119">
        <v>-98307.900688359747</v>
      </c>
      <c r="F1411" s="112"/>
    </row>
    <row r="1412" spans="1:6" x14ac:dyDescent="0.35">
      <c r="A1412" s="107" t="s">
        <v>80</v>
      </c>
      <c r="B1412" s="107" t="s">
        <v>91</v>
      </c>
      <c r="C1412" s="107">
        <v>7</v>
      </c>
      <c r="D1412" s="119">
        <v>-2513.279944658284</v>
      </c>
      <c r="E1412" s="119">
        <v>-225288.99548909999</v>
      </c>
      <c r="F1412" s="112"/>
    </row>
    <row r="1413" spans="1:6" x14ac:dyDescent="0.35">
      <c r="A1413" s="107" t="s">
        <v>80</v>
      </c>
      <c r="B1413" s="107" t="s">
        <v>91</v>
      </c>
      <c r="C1413" s="107">
        <v>8</v>
      </c>
      <c r="D1413" s="119">
        <v>-1335.8400032520294</v>
      </c>
      <c r="E1413" s="119">
        <v>-128618.34177101708</v>
      </c>
      <c r="F1413" s="112"/>
    </row>
    <row r="1414" spans="1:6" x14ac:dyDescent="0.35">
      <c r="A1414" s="107" t="s">
        <v>80</v>
      </c>
      <c r="B1414" s="107" t="s">
        <v>91</v>
      </c>
      <c r="C1414" s="107">
        <v>9</v>
      </c>
      <c r="D1414" s="119">
        <v>-1921.9200260639136</v>
      </c>
      <c r="E1414" s="119">
        <v>-181190.99776471191</v>
      </c>
      <c r="F1414" s="112"/>
    </row>
    <row r="1415" spans="1:6" x14ac:dyDescent="0.35">
      <c r="A1415" s="107" t="s">
        <v>80</v>
      </c>
      <c r="B1415" s="107" t="s">
        <v>91</v>
      </c>
      <c r="C1415" s="107">
        <v>10</v>
      </c>
      <c r="D1415" s="119">
        <v>-2853.2400608062781</v>
      </c>
      <c r="E1415" s="119">
        <v>-189395.78148858921</v>
      </c>
      <c r="F1415" s="112"/>
    </row>
    <row r="1416" spans="1:6" x14ac:dyDescent="0.35">
      <c r="A1416" s="107" t="s">
        <v>80</v>
      </c>
      <c r="B1416" s="107" t="s">
        <v>91</v>
      </c>
      <c r="C1416" s="107">
        <v>11</v>
      </c>
      <c r="D1416" s="119">
        <v>-3081.7600302696201</v>
      </c>
      <c r="E1416" s="119">
        <v>-239240.39258885061</v>
      </c>
      <c r="F1416" s="112"/>
    </row>
    <row r="1417" spans="1:6" x14ac:dyDescent="0.35">
      <c r="A1417" s="107" t="s">
        <v>80</v>
      </c>
      <c r="B1417" s="107" t="s">
        <v>91</v>
      </c>
      <c r="C1417" s="107">
        <v>12</v>
      </c>
      <c r="D1417" s="119">
        <v>-2763.640027284624</v>
      </c>
      <c r="E1417" s="119">
        <v>-259045.070239753</v>
      </c>
      <c r="F1417" s="112"/>
    </row>
    <row r="1418" spans="1:6" x14ac:dyDescent="0.35">
      <c r="A1418" s="107" t="s">
        <v>80</v>
      </c>
      <c r="B1418" s="107" t="s">
        <v>27</v>
      </c>
      <c r="C1418" s="107">
        <v>1</v>
      </c>
      <c r="D1418" s="119">
        <v>-9584.8601538925432</v>
      </c>
      <c r="E1418" s="119">
        <v>-766747.9279932403</v>
      </c>
      <c r="F1418" s="112"/>
    </row>
    <row r="1419" spans="1:6" x14ac:dyDescent="0.35">
      <c r="A1419" s="107" t="s">
        <v>80</v>
      </c>
      <c r="B1419" s="107" t="s">
        <v>27</v>
      </c>
      <c r="C1419" s="107">
        <v>2</v>
      </c>
      <c r="D1419" s="119">
        <v>-9584.8601538925395</v>
      </c>
      <c r="E1419" s="119">
        <v>-734712.14887604443</v>
      </c>
      <c r="F1419" s="112"/>
    </row>
    <row r="1420" spans="1:6" x14ac:dyDescent="0.35">
      <c r="A1420" s="107" t="s">
        <v>80</v>
      </c>
      <c r="B1420" s="107" t="s">
        <v>27</v>
      </c>
      <c r="C1420" s="107">
        <v>3</v>
      </c>
      <c r="D1420" s="119">
        <v>-9878.2742402362055</v>
      </c>
      <c r="E1420" s="119">
        <v>-795235.05810456793</v>
      </c>
      <c r="F1420" s="112"/>
    </row>
    <row r="1421" spans="1:6" x14ac:dyDescent="0.35">
      <c r="A1421" s="107" t="s">
        <v>80</v>
      </c>
      <c r="B1421" s="107" t="s">
        <v>27</v>
      </c>
      <c r="C1421" s="107">
        <v>4</v>
      </c>
      <c r="D1421" s="119">
        <v>-10465.102412923517</v>
      </c>
      <c r="E1421" s="119">
        <v>-820854.07481619855</v>
      </c>
      <c r="F1421" s="112"/>
    </row>
    <row r="1422" spans="1:6" x14ac:dyDescent="0.35">
      <c r="A1422" s="107" t="s">
        <v>80</v>
      </c>
      <c r="B1422" s="107" t="s">
        <v>27</v>
      </c>
      <c r="C1422" s="107">
        <v>5</v>
      </c>
      <c r="D1422" s="119">
        <v>-10465.102412923512</v>
      </c>
      <c r="E1422" s="119">
        <v>-806444.18996152142</v>
      </c>
      <c r="F1422" s="112"/>
    </row>
    <row r="1423" spans="1:6" x14ac:dyDescent="0.35">
      <c r="A1423" s="107" t="s">
        <v>80</v>
      </c>
      <c r="B1423" s="107" t="s">
        <v>27</v>
      </c>
      <c r="C1423" s="107">
        <v>6</v>
      </c>
      <c r="D1423" s="119">
        <v>-13594.852667255791</v>
      </c>
      <c r="E1423" s="119">
        <v>-994514.73554840276</v>
      </c>
      <c r="F1423" s="112"/>
    </row>
    <row r="1424" spans="1:6" x14ac:dyDescent="0.35">
      <c r="A1424" s="107" t="s">
        <v>80</v>
      </c>
      <c r="B1424" s="107" t="s">
        <v>27</v>
      </c>
      <c r="C1424" s="107">
        <v>7</v>
      </c>
      <c r="D1424" s="119">
        <v>-19463.134394128763</v>
      </c>
      <c r="E1424" s="119">
        <v>-1424631.4611775011</v>
      </c>
      <c r="F1424" s="112"/>
    </row>
    <row r="1425" spans="1:6" x14ac:dyDescent="0.35">
      <c r="A1425" s="107" t="s">
        <v>80</v>
      </c>
      <c r="B1425" s="107" t="s">
        <v>27</v>
      </c>
      <c r="C1425" s="107">
        <v>8</v>
      </c>
      <c r="D1425" s="119">
        <v>-18974.110916889349</v>
      </c>
      <c r="E1425" s="119">
        <v>-1382843.1331247143</v>
      </c>
      <c r="F1425" s="112"/>
    </row>
    <row r="1426" spans="1:6" x14ac:dyDescent="0.35">
      <c r="A1426" s="107" t="s">
        <v>80</v>
      </c>
      <c r="B1426" s="107" t="s">
        <v>27</v>
      </c>
      <c r="C1426" s="107">
        <v>9</v>
      </c>
      <c r="D1426" s="119">
        <v>-18093.868657858427</v>
      </c>
      <c r="E1426" s="119">
        <v>-1165674.6506891637</v>
      </c>
      <c r="F1426" s="112"/>
    </row>
    <row r="1427" spans="1:6" x14ac:dyDescent="0.35">
      <c r="A1427" s="107" t="s">
        <v>80</v>
      </c>
      <c r="B1427" s="107" t="s">
        <v>27</v>
      </c>
      <c r="C1427" s="107">
        <v>10</v>
      </c>
      <c r="D1427" s="119">
        <v>-16724.602921588066</v>
      </c>
      <c r="E1427" s="119">
        <v>-842625.50341388129</v>
      </c>
      <c r="F1427" s="112"/>
    </row>
    <row r="1428" spans="1:6" x14ac:dyDescent="0.35">
      <c r="A1428" s="107" t="s">
        <v>80</v>
      </c>
      <c r="B1428" s="107" t="s">
        <v>27</v>
      </c>
      <c r="C1428" s="107">
        <v>11</v>
      </c>
      <c r="D1428" s="119">
        <v>-14964.118403526123</v>
      </c>
      <c r="E1428" s="119">
        <v>-768271.89259978384</v>
      </c>
      <c r="F1428" s="112"/>
    </row>
    <row r="1429" spans="1:6" x14ac:dyDescent="0.35">
      <c r="A1429" s="107" t="s">
        <v>80</v>
      </c>
      <c r="B1429" s="107" t="s">
        <v>27</v>
      </c>
      <c r="C1429" s="107">
        <v>12</v>
      </c>
      <c r="D1429" s="119">
        <v>-14475.094926286727</v>
      </c>
      <c r="E1429" s="119">
        <v>-731922.62503485393</v>
      </c>
      <c r="F1429" s="112"/>
    </row>
    <row r="1430" spans="1:6" x14ac:dyDescent="0.35">
      <c r="A1430" s="107" t="s">
        <v>80</v>
      </c>
      <c r="B1430" s="107" t="s">
        <v>29</v>
      </c>
      <c r="C1430" s="107">
        <v>1</v>
      </c>
      <c r="D1430" s="119">
        <v>-748314.20904109173</v>
      </c>
      <c r="E1430" s="119">
        <v>-37846583.793916747</v>
      </c>
      <c r="F1430" s="112"/>
    </row>
    <row r="1431" spans="1:6" x14ac:dyDescent="0.35">
      <c r="A1431" s="107" t="s">
        <v>80</v>
      </c>
      <c r="B1431" s="107" t="s">
        <v>29</v>
      </c>
      <c r="C1431" s="107">
        <v>2</v>
      </c>
      <c r="D1431" s="119">
        <v>-627146.53056473157</v>
      </c>
      <c r="E1431" s="119">
        <v>-33680935.954324976</v>
      </c>
      <c r="F1431" s="112"/>
    </row>
    <row r="1432" spans="1:6" x14ac:dyDescent="0.35">
      <c r="A1432" s="107" t="s">
        <v>80</v>
      </c>
      <c r="B1432" s="107" t="s">
        <v>29</v>
      </c>
      <c r="C1432" s="107">
        <v>3</v>
      </c>
      <c r="D1432" s="119">
        <v>-655315.79548874823</v>
      </c>
      <c r="E1432" s="119">
        <v>-38797074.741590098</v>
      </c>
      <c r="F1432" s="112"/>
    </row>
    <row r="1433" spans="1:6" x14ac:dyDescent="0.35">
      <c r="A1433" s="107" t="s">
        <v>80</v>
      </c>
      <c r="B1433" s="107" t="s">
        <v>29</v>
      </c>
      <c r="C1433" s="107">
        <v>4</v>
      </c>
      <c r="D1433" s="119">
        <v>-555380.46438165265</v>
      </c>
      <c r="E1433" s="119">
        <v>-31982868.292442102</v>
      </c>
      <c r="F1433" s="112"/>
    </row>
    <row r="1434" spans="1:6" x14ac:dyDescent="0.35">
      <c r="A1434" s="107" t="s">
        <v>80</v>
      </c>
      <c r="B1434" s="107" t="s">
        <v>29</v>
      </c>
      <c r="C1434" s="107">
        <v>5</v>
      </c>
      <c r="D1434" s="119">
        <v>-436943.24567885825</v>
      </c>
      <c r="E1434" s="119">
        <v>-26084880.575900551</v>
      </c>
      <c r="F1434" s="112"/>
    </row>
    <row r="1435" spans="1:6" x14ac:dyDescent="0.35">
      <c r="A1435" s="107" t="s">
        <v>80</v>
      </c>
      <c r="B1435" s="107" t="s">
        <v>29</v>
      </c>
      <c r="C1435" s="107">
        <v>6</v>
      </c>
      <c r="D1435" s="119">
        <v>-391909.08855373383</v>
      </c>
      <c r="E1435" s="119">
        <v>-22712894.99297706</v>
      </c>
      <c r="F1435" s="112"/>
    </row>
    <row r="1436" spans="1:6" x14ac:dyDescent="0.35">
      <c r="A1436" s="107" t="s">
        <v>80</v>
      </c>
      <c r="B1436" s="107" t="s">
        <v>29</v>
      </c>
      <c r="C1436" s="107">
        <v>7</v>
      </c>
      <c r="D1436" s="119">
        <v>-405211.65907106386</v>
      </c>
      <c r="E1436" s="119">
        <v>-15623653.538574301</v>
      </c>
      <c r="F1436" s="112"/>
    </row>
    <row r="1437" spans="1:6" x14ac:dyDescent="0.35">
      <c r="A1437" s="107" t="s">
        <v>80</v>
      </c>
      <c r="B1437" s="107" t="s">
        <v>29</v>
      </c>
      <c r="C1437" s="107">
        <v>8</v>
      </c>
      <c r="D1437" s="119">
        <v>-450994.49202610238</v>
      </c>
      <c r="E1437" s="119">
        <v>-11542772.959972106</v>
      </c>
      <c r="F1437" s="112"/>
    </row>
    <row r="1438" spans="1:6" x14ac:dyDescent="0.35">
      <c r="A1438" s="107" t="s">
        <v>80</v>
      </c>
      <c r="B1438" s="107" t="s">
        <v>29</v>
      </c>
      <c r="C1438" s="107">
        <v>9</v>
      </c>
      <c r="D1438" s="119">
        <v>-465812.30750522442</v>
      </c>
      <c r="E1438" s="119">
        <v>-8802965.6408973075</v>
      </c>
      <c r="F1438" s="112"/>
    </row>
    <row r="1439" spans="1:6" x14ac:dyDescent="0.35">
      <c r="A1439" s="107" t="s">
        <v>80</v>
      </c>
      <c r="B1439" s="107" t="s">
        <v>29</v>
      </c>
      <c r="C1439" s="107">
        <v>10</v>
      </c>
      <c r="D1439" s="119">
        <v>-478536.5802259419</v>
      </c>
      <c r="E1439" s="119">
        <v>-8056381.3668272626</v>
      </c>
      <c r="F1439" s="112"/>
    </row>
    <row r="1440" spans="1:6" x14ac:dyDescent="0.35">
      <c r="A1440" s="107" t="s">
        <v>80</v>
      </c>
      <c r="B1440" s="107" t="s">
        <v>29</v>
      </c>
      <c r="C1440" s="107">
        <v>11</v>
      </c>
      <c r="D1440" s="119">
        <v>-505833.39878167602</v>
      </c>
      <c r="E1440" s="119">
        <v>-8189915.059601373</v>
      </c>
      <c r="F1440" s="112"/>
    </row>
    <row r="1441" spans="1:6" x14ac:dyDescent="0.35">
      <c r="A1441" s="107" t="s">
        <v>80</v>
      </c>
      <c r="B1441" s="107" t="s">
        <v>29</v>
      </c>
      <c r="C1441" s="107">
        <v>12</v>
      </c>
      <c r="D1441" s="119">
        <v>-568844.50320138619</v>
      </c>
      <c r="E1441" s="119">
        <v>-10427775.493503589</v>
      </c>
      <c r="F1441" s="112"/>
    </row>
    <row r="1442" spans="1:6" x14ac:dyDescent="0.35">
      <c r="A1442" s="107" t="s">
        <v>80</v>
      </c>
      <c r="B1442" s="107" t="s">
        <v>32</v>
      </c>
      <c r="C1442" s="107">
        <v>1</v>
      </c>
      <c r="D1442" s="119">
        <v>30554.94386405548</v>
      </c>
      <c r="E1442" s="119">
        <v>1298956.4731322695</v>
      </c>
      <c r="F1442" s="112"/>
    </row>
    <row r="1443" spans="1:6" x14ac:dyDescent="0.35">
      <c r="A1443" s="107" t="s">
        <v>80</v>
      </c>
      <c r="B1443" s="107" t="s">
        <v>32</v>
      </c>
      <c r="C1443" s="107">
        <v>2</v>
      </c>
      <c r="D1443" s="119">
        <v>26603.657724797748</v>
      </c>
      <c r="E1443" s="119">
        <v>1254962.5898603385</v>
      </c>
      <c r="F1443" s="112"/>
    </row>
    <row r="1444" spans="1:6" x14ac:dyDescent="0.35">
      <c r="A1444" s="107" t="s">
        <v>80</v>
      </c>
      <c r="B1444" s="107" t="s">
        <v>32</v>
      </c>
      <c r="C1444" s="107">
        <v>3</v>
      </c>
      <c r="D1444" s="119">
        <v>27477.99256553944</v>
      </c>
      <c r="E1444" s="119">
        <v>1482628.2482376937</v>
      </c>
      <c r="F1444" s="112"/>
    </row>
    <row r="1445" spans="1:6" x14ac:dyDescent="0.35">
      <c r="A1445" s="107" t="s">
        <v>80</v>
      </c>
      <c r="B1445" s="107" t="s">
        <v>32</v>
      </c>
      <c r="C1445" s="107">
        <v>4</v>
      </c>
      <c r="D1445" s="119">
        <v>23728.998142291333</v>
      </c>
      <c r="E1445" s="119">
        <v>1223649.8259103545</v>
      </c>
      <c r="F1445" s="112"/>
    </row>
    <row r="1446" spans="1:6" x14ac:dyDescent="0.35">
      <c r="A1446" s="107" t="s">
        <v>80</v>
      </c>
      <c r="B1446" s="107" t="s">
        <v>32</v>
      </c>
      <c r="C1446" s="107">
        <v>5</v>
      </c>
      <c r="D1446" s="119">
        <v>21369.136032593349</v>
      </c>
      <c r="E1446" s="119">
        <v>1268867.7783030444</v>
      </c>
      <c r="F1446" s="112"/>
    </row>
    <row r="1447" spans="1:6" x14ac:dyDescent="0.35">
      <c r="A1447" s="107" t="s">
        <v>80</v>
      </c>
      <c r="B1447" s="107" t="s">
        <v>32</v>
      </c>
      <c r="C1447" s="107">
        <v>6</v>
      </c>
      <c r="D1447" s="119">
        <v>19074.766256232062</v>
      </c>
      <c r="E1447" s="119">
        <v>1153058.3936759953</v>
      </c>
      <c r="F1447" s="112"/>
    </row>
    <row r="1448" spans="1:6" x14ac:dyDescent="0.35">
      <c r="A1448" s="107" t="s">
        <v>80</v>
      </c>
      <c r="B1448" s="107" t="s">
        <v>32</v>
      </c>
      <c r="C1448" s="107">
        <v>7</v>
      </c>
      <c r="D1448" s="119">
        <v>21247.218489595074</v>
      </c>
      <c r="E1448" s="119">
        <v>722446.36812033248</v>
      </c>
      <c r="F1448" s="112"/>
    </row>
    <row r="1449" spans="1:6" x14ac:dyDescent="0.35">
      <c r="A1449" s="107" t="s">
        <v>80</v>
      </c>
      <c r="B1449" s="107" t="s">
        <v>32</v>
      </c>
      <c r="C1449" s="107">
        <v>8</v>
      </c>
      <c r="D1449" s="119">
        <v>23379.567823366498</v>
      </c>
      <c r="E1449" s="119">
        <v>355392.6246836239</v>
      </c>
      <c r="F1449" s="112"/>
    </row>
    <row r="1450" spans="1:6" x14ac:dyDescent="0.35">
      <c r="A1450" s="107" t="s">
        <v>80</v>
      </c>
      <c r="B1450" s="107" t="s">
        <v>32</v>
      </c>
      <c r="C1450" s="107">
        <v>9</v>
      </c>
      <c r="D1450" s="119">
        <v>26790.072557561703</v>
      </c>
      <c r="E1450" s="119">
        <v>290864.30864484399</v>
      </c>
      <c r="F1450" s="112"/>
    </row>
    <row r="1451" spans="1:6" x14ac:dyDescent="0.35">
      <c r="A1451" s="107" t="s">
        <v>80</v>
      </c>
      <c r="B1451" s="107" t="s">
        <v>32</v>
      </c>
      <c r="C1451" s="107">
        <v>10</v>
      </c>
      <c r="D1451" s="119">
        <v>30963.59560592084</v>
      </c>
      <c r="E1451" s="119">
        <v>273154.87601207959</v>
      </c>
      <c r="F1451" s="112"/>
    </row>
    <row r="1452" spans="1:6" x14ac:dyDescent="0.35">
      <c r="A1452" s="107" t="s">
        <v>80</v>
      </c>
      <c r="B1452" s="107" t="s">
        <v>32</v>
      </c>
      <c r="C1452" s="107">
        <v>11</v>
      </c>
      <c r="D1452" s="119">
        <v>30592.115789743555</v>
      </c>
      <c r="E1452" s="119">
        <v>279451.80358661379</v>
      </c>
      <c r="F1452" s="112"/>
    </row>
    <row r="1453" spans="1:6" x14ac:dyDescent="0.35">
      <c r="A1453" s="107" t="s">
        <v>80</v>
      </c>
      <c r="B1453" s="107" t="s">
        <v>32</v>
      </c>
      <c r="C1453" s="107">
        <v>12</v>
      </c>
      <c r="D1453" s="119">
        <v>32245.226584534819</v>
      </c>
      <c r="E1453" s="119">
        <v>336010.35709486098</v>
      </c>
      <c r="F1453" s="112"/>
    </row>
    <row r="1454" spans="1:6" x14ac:dyDescent="0.35">
      <c r="A1454" s="107" t="s">
        <v>80</v>
      </c>
      <c r="B1454" s="107" t="s">
        <v>33</v>
      </c>
      <c r="C1454" s="107">
        <v>1</v>
      </c>
      <c r="D1454" s="119">
        <v>610778.25505672721</v>
      </c>
      <c r="E1454" s="119">
        <v>25810002.859106969</v>
      </c>
      <c r="F1454" s="112"/>
    </row>
    <row r="1455" spans="1:6" x14ac:dyDescent="0.35">
      <c r="A1455" s="107" t="s">
        <v>80</v>
      </c>
      <c r="B1455" s="107" t="s">
        <v>33</v>
      </c>
      <c r="C1455" s="107">
        <v>2</v>
      </c>
      <c r="D1455" s="119">
        <v>510073.95385141787</v>
      </c>
      <c r="E1455" s="119">
        <v>23679456.56168111</v>
      </c>
      <c r="F1455" s="112"/>
    </row>
    <row r="1456" spans="1:6" x14ac:dyDescent="0.35">
      <c r="A1456" s="107" t="s">
        <v>80</v>
      </c>
      <c r="B1456" s="107" t="s">
        <v>33</v>
      </c>
      <c r="C1456" s="107">
        <v>3</v>
      </c>
      <c r="D1456" s="119">
        <v>541210.36584541877</v>
      </c>
      <c r="E1456" s="119">
        <v>28823623.507148255</v>
      </c>
      <c r="F1456" s="112"/>
    </row>
    <row r="1457" spans="1:6" x14ac:dyDescent="0.35">
      <c r="A1457" s="107" t="s">
        <v>80</v>
      </c>
      <c r="B1457" s="107" t="s">
        <v>33</v>
      </c>
      <c r="C1457" s="107">
        <v>4</v>
      </c>
      <c r="D1457" s="119">
        <v>648858.92602623673</v>
      </c>
      <c r="E1457" s="119">
        <v>39817208.537019052</v>
      </c>
      <c r="F1457" s="112"/>
    </row>
    <row r="1458" spans="1:6" x14ac:dyDescent="0.35">
      <c r="A1458" s="107" t="s">
        <v>80</v>
      </c>
      <c r="B1458" s="107" t="s">
        <v>33</v>
      </c>
      <c r="C1458" s="107">
        <v>5</v>
      </c>
      <c r="D1458" s="119">
        <v>533915.57706500404</v>
      </c>
      <c r="E1458" s="119">
        <v>34084517.880322374</v>
      </c>
      <c r="F1458" s="112"/>
    </row>
    <row r="1459" spans="1:6" x14ac:dyDescent="0.35">
      <c r="A1459" s="107" t="s">
        <v>80</v>
      </c>
      <c r="B1459" s="107" t="s">
        <v>33</v>
      </c>
      <c r="C1459" s="107">
        <v>6</v>
      </c>
      <c r="D1459" s="119">
        <v>496082.99438461137</v>
      </c>
      <c r="E1459" s="119">
        <v>30845197.939566087</v>
      </c>
      <c r="F1459" s="112"/>
    </row>
    <row r="1460" spans="1:6" x14ac:dyDescent="0.35">
      <c r="A1460" s="107" t="s">
        <v>80</v>
      </c>
      <c r="B1460" s="107" t="s">
        <v>33</v>
      </c>
      <c r="C1460" s="107">
        <v>7</v>
      </c>
      <c r="D1460" s="119">
        <v>510927.3075134345</v>
      </c>
      <c r="E1460" s="119">
        <v>23684348.680476308</v>
      </c>
      <c r="F1460" s="112"/>
    </row>
    <row r="1461" spans="1:6" x14ac:dyDescent="0.35">
      <c r="A1461" s="107" t="s">
        <v>80</v>
      </c>
      <c r="B1461" s="107" t="s">
        <v>33</v>
      </c>
      <c r="C1461" s="107">
        <v>8</v>
      </c>
      <c r="D1461" s="119">
        <v>550733.13242559647</v>
      </c>
      <c r="E1461" s="119">
        <v>18452424.294000778</v>
      </c>
      <c r="F1461" s="112"/>
    </row>
    <row r="1462" spans="1:6" x14ac:dyDescent="0.35">
      <c r="A1462" s="107" t="s">
        <v>80</v>
      </c>
      <c r="B1462" s="107" t="s">
        <v>33</v>
      </c>
      <c r="C1462" s="107">
        <v>9</v>
      </c>
      <c r="D1462" s="119">
        <v>574194.69327834866</v>
      </c>
      <c r="E1462" s="119">
        <v>15393142.368763756</v>
      </c>
      <c r="F1462" s="112"/>
    </row>
    <row r="1463" spans="1:6" x14ac:dyDescent="0.35">
      <c r="A1463" s="107" t="s">
        <v>80</v>
      </c>
      <c r="B1463" s="107" t="s">
        <v>33</v>
      </c>
      <c r="C1463" s="107">
        <v>10</v>
      </c>
      <c r="D1463" s="119">
        <v>573518.89779510442</v>
      </c>
      <c r="E1463" s="119">
        <v>12577589.380525775</v>
      </c>
      <c r="F1463" s="112"/>
    </row>
    <row r="1464" spans="1:6" x14ac:dyDescent="0.35">
      <c r="A1464" s="107" t="s">
        <v>80</v>
      </c>
      <c r="B1464" s="107" t="s">
        <v>33</v>
      </c>
      <c r="C1464" s="107">
        <v>11</v>
      </c>
      <c r="D1464" s="119">
        <v>591619.87920668547</v>
      </c>
      <c r="E1464" s="119">
        <v>12514467.98261448</v>
      </c>
      <c r="F1464" s="112"/>
    </row>
    <row r="1465" spans="1:6" x14ac:dyDescent="0.35">
      <c r="A1465" s="107" t="s">
        <v>80</v>
      </c>
      <c r="B1465" s="107" t="s">
        <v>33</v>
      </c>
      <c r="C1465" s="107">
        <v>12</v>
      </c>
      <c r="D1465" s="119">
        <v>646946.0114537226</v>
      </c>
      <c r="E1465" s="119">
        <v>14414693.669372499</v>
      </c>
      <c r="F1465" s="112"/>
    </row>
    <row r="1466" spans="1:6" x14ac:dyDescent="0.35">
      <c r="A1466" s="107" t="s">
        <v>80</v>
      </c>
      <c r="B1466" s="107" t="s">
        <v>37</v>
      </c>
      <c r="C1466" s="107">
        <v>1</v>
      </c>
      <c r="D1466" s="119">
        <v>90757.991454498682</v>
      </c>
      <c r="E1466" s="119">
        <v>6489720.7597067952</v>
      </c>
      <c r="F1466" s="112"/>
    </row>
    <row r="1467" spans="1:6" x14ac:dyDescent="0.35">
      <c r="A1467" s="107" t="s">
        <v>80</v>
      </c>
      <c r="B1467" s="107" t="s">
        <v>37</v>
      </c>
      <c r="C1467" s="107">
        <v>2</v>
      </c>
      <c r="D1467" s="119">
        <v>79373.147105039243</v>
      </c>
      <c r="E1467" s="119">
        <v>5448089.674559528</v>
      </c>
      <c r="F1467" s="112"/>
    </row>
    <row r="1468" spans="1:6" x14ac:dyDescent="0.35">
      <c r="A1468" s="107" t="s">
        <v>80</v>
      </c>
      <c r="B1468" s="107" t="s">
        <v>37</v>
      </c>
      <c r="C1468" s="107">
        <v>3</v>
      </c>
      <c r="D1468" s="119">
        <v>139804.61819635596</v>
      </c>
      <c r="E1468" s="119">
        <v>10529553.348046243</v>
      </c>
      <c r="F1468" s="112"/>
    </row>
    <row r="1469" spans="1:6" x14ac:dyDescent="0.35">
      <c r="A1469" s="107" t="s">
        <v>80</v>
      </c>
      <c r="B1469" s="107" t="s">
        <v>37</v>
      </c>
      <c r="C1469" s="107">
        <v>4</v>
      </c>
      <c r="D1469" s="119">
        <v>128464.46482026797</v>
      </c>
      <c r="E1469" s="119">
        <v>9425472.9797911998</v>
      </c>
      <c r="F1469" s="112"/>
    </row>
    <row r="1470" spans="1:6" x14ac:dyDescent="0.35">
      <c r="A1470" s="107" t="s">
        <v>80</v>
      </c>
      <c r="B1470" s="107" t="s">
        <v>37</v>
      </c>
      <c r="C1470" s="107">
        <v>5</v>
      </c>
      <c r="D1470" s="119">
        <v>118329.07414826423</v>
      </c>
      <c r="E1470" s="119">
        <v>8344332.6615589987</v>
      </c>
      <c r="F1470" s="112"/>
    </row>
    <row r="1471" spans="1:6" x14ac:dyDescent="0.35">
      <c r="A1471" s="107" t="s">
        <v>80</v>
      </c>
      <c r="B1471" s="107" t="s">
        <v>37</v>
      </c>
      <c r="C1471" s="107">
        <v>6</v>
      </c>
      <c r="D1471" s="119">
        <v>132658.51591344393</v>
      </c>
      <c r="E1471" s="119">
        <v>9308020.3416961692</v>
      </c>
      <c r="F1471" s="112"/>
    </row>
    <row r="1472" spans="1:6" x14ac:dyDescent="0.35">
      <c r="A1472" s="107" t="s">
        <v>80</v>
      </c>
      <c r="B1472" s="107" t="s">
        <v>37</v>
      </c>
      <c r="C1472" s="107">
        <v>7</v>
      </c>
      <c r="D1472" s="119">
        <v>96746.555538749672</v>
      </c>
      <c r="E1472" s="119">
        <v>6514178.0129134022</v>
      </c>
      <c r="F1472" s="112"/>
    </row>
    <row r="1473" spans="1:6" x14ac:dyDescent="0.35">
      <c r="A1473" s="107" t="s">
        <v>80</v>
      </c>
      <c r="B1473" s="107" t="s">
        <v>37</v>
      </c>
      <c r="C1473" s="107">
        <v>8</v>
      </c>
      <c r="D1473" s="119">
        <v>106578.6772455069</v>
      </c>
      <c r="E1473" s="119">
        <v>7462996.7408411307</v>
      </c>
      <c r="F1473" s="112"/>
    </row>
    <row r="1474" spans="1:6" x14ac:dyDescent="0.35">
      <c r="A1474" s="107" t="s">
        <v>80</v>
      </c>
      <c r="B1474" s="107" t="s">
        <v>37</v>
      </c>
      <c r="C1474" s="107">
        <v>9</v>
      </c>
      <c r="D1474" s="119">
        <v>111533.80409208692</v>
      </c>
      <c r="E1474" s="119">
        <v>7224122.7339421418</v>
      </c>
      <c r="F1474" s="112"/>
    </row>
    <row r="1475" spans="1:6" x14ac:dyDescent="0.35">
      <c r="A1475" s="107" t="s">
        <v>80</v>
      </c>
      <c r="B1475" s="107" t="s">
        <v>37</v>
      </c>
      <c r="C1475" s="107">
        <v>10</v>
      </c>
      <c r="D1475" s="119">
        <v>114160.11691547353</v>
      </c>
      <c r="E1475" s="119">
        <v>6199908.1752394345</v>
      </c>
      <c r="F1475" s="112"/>
    </row>
    <row r="1476" spans="1:6" x14ac:dyDescent="0.35">
      <c r="A1476" s="107" t="s">
        <v>80</v>
      </c>
      <c r="B1476" s="107" t="s">
        <v>37</v>
      </c>
      <c r="C1476" s="107">
        <v>11</v>
      </c>
      <c r="D1476" s="119">
        <v>125777.56823062568</v>
      </c>
      <c r="E1476" s="119">
        <v>7164810.1292446293</v>
      </c>
      <c r="F1476" s="112"/>
    </row>
    <row r="1477" spans="1:6" x14ac:dyDescent="0.35">
      <c r="A1477" s="107" t="s">
        <v>80</v>
      </c>
      <c r="B1477" s="107" t="s">
        <v>37</v>
      </c>
      <c r="C1477" s="107">
        <v>12</v>
      </c>
      <c r="D1477" s="119">
        <v>139896.61191229708</v>
      </c>
      <c r="E1477" s="119">
        <v>8037562.6904155901</v>
      </c>
      <c r="F1477" s="112"/>
    </row>
    <row r="1478" spans="1:6" x14ac:dyDescent="0.35">
      <c r="A1478" s="107" t="s">
        <v>80</v>
      </c>
      <c r="B1478" s="107" t="s">
        <v>38</v>
      </c>
      <c r="C1478" s="107">
        <v>1</v>
      </c>
      <c r="D1478" s="119">
        <v>2670.0597847915406</v>
      </c>
      <c r="E1478" s="119">
        <v>220606.21574142162</v>
      </c>
      <c r="F1478" s="112"/>
    </row>
    <row r="1479" spans="1:6" x14ac:dyDescent="0.35">
      <c r="A1479" s="107" t="s">
        <v>80</v>
      </c>
      <c r="B1479" s="107" t="s">
        <v>38</v>
      </c>
      <c r="C1479" s="107">
        <v>2</v>
      </c>
      <c r="D1479" s="119">
        <v>2048.532833315382</v>
      </c>
      <c r="E1479" s="119">
        <v>162359.49413575354</v>
      </c>
      <c r="F1479" s="112"/>
    </row>
    <row r="1480" spans="1:6" x14ac:dyDescent="0.35">
      <c r="A1480" s="107" t="s">
        <v>80</v>
      </c>
      <c r="B1480" s="107" t="s">
        <v>38</v>
      </c>
      <c r="C1480" s="107">
        <v>3</v>
      </c>
      <c r="D1480" s="119">
        <v>2243.3656812597919</v>
      </c>
      <c r="E1480" s="119">
        <v>188383.26900031994</v>
      </c>
      <c r="F1480" s="112"/>
    </row>
    <row r="1481" spans="1:6" x14ac:dyDescent="0.35">
      <c r="A1481" s="107" t="s">
        <v>80</v>
      </c>
      <c r="B1481" s="107" t="s">
        <v>38</v>
      </c>
      <c r="C1481" s="107">
        <v>4</v>
      </c>
      <c r="D1481" s="119">
        <v>2128.0332739585601</v>
      </c>
      <c r="E1481" s="119">
        <v>168833.93158804794</v>
      </c>
      <c r="F1481" s="112"/>
    </row>
    <row r="1482" spans="1:6" x14ac:dyDescent="0.35">
      <c r="A1482" s="107" t="s">
        <v>80</v>
      </c>
      <c r="B1482" s="107" t="s">
        <v>38</v>
      </c>
      <c r="C1482" s="107">
        <v>5</v>
      </c>
      <c r="D1482" s="119">
        <v>2587.2768396914225</v>
      </c>
      <c r="E1482" s="119">
        <v>198393.91524242904</v>
      </c>
      <c r="F1482" s="112"/>
    </row>
    <row r="1483" spans="1:6" x14ac:dyDescent="0.35">
      <c r="A1483" s="107" t="s">
        <v>80</v>
      </c>
      <c r="B1483" s="107" t="s">
        <v>38</v>
      </c>
      <c r="C1483" s="107">
        <v>6</v>
      </c>
      <c r="D1483" s="119">
        <v>2432.8037535050375</v>
      </c>
      <c r="E1483" s="119">
        <v>176805.82062650975</v>
      </c>
      <c r="F1483" s="112"/>
    </row>
    <row r="1484" spans="1:6" x14ac:dyDescent="0.35">
      <c r="A1484" s="107" t="s">
        <v>80</v>
      </c>
      <c r="B1484" s="107" t="s">
        <v>38</v>
      </c>
      <c r="C1484" s="107">
        <v>7</v>
      </c>
      <c r="D1484" s="119">
        <v>2529.1902887736896</v>
      </c>
      <c r="E1484" s="119">
        <v>183084.61377022995</v>
      </c>
      <c r="F1484" s="112"/>
    </row>
    <row r="1485" spans="1:6" x14ac:dyDescent="0.35">
      <c r="A1485" s="107" t="s">
        <v>80</v>
      </c>
      <c r="B1485" s="107" t="s">
        <v>38</v>
      </c>
      <c r="C1485" s="107">
        <v>8</v>
      </c>
      <c r="D1485" s="119">
        <v>2517.581604308114</v>
      </c>
      <c r="E1485" s="119">
        <v>182694.60938773205</v>
      </c>
      <c r="F1485" s="112"/>
    </row>
    <row r="1486" spans="1:6" x14ac:dyDescent="0.35">
      <c r="A1486" s="107" t="s">
        <v>80</v>
      </c>
      <c r="B1486" s="107" t="s">
        <v>38</v>
      </c>
      <c r="C1486" s="107">
        <v>9</v>
      </c>
      <c r="D1486" s="119">
        <v>2747.952138173755</v>
      </c>
      <c r="E1486" s="119">
        <v>179014.11699992794</v>
      </c>
      <c r="F1486" s="112"/>
    </row>
    <row r="1487" spans="1:6" x14ac:dyDescent="0.35">
      <c r="A1487" s="107" t="s">
        <v>80</v>
      </c>
      <c r="B1487" s="107" t="s">
        <v>38</v>
      </c>
      <c r="C1487" s="107">
        <v>10</v>
      </c>
      <c r="D1487" s="119">
        <v>2779.3439601661084</v>
      </c>
      <c r="E1487" s="119">
        <v>141640.16879977129</v>
      </c>
      <c r="F1487" s="112"/>
    </row>
    <row r="1488" spans="1:6" x14ac:dyDescent="0.35">
      <c r="A1488" s="107" t="s">
        <v>80</v>
      </c>
      <c r="B1488" s="107" t="s">
        <v>38</v>
      </c>
      <c r="C1488" s="107">
        <v>11</v>
      </c>
      <c r="D1488" s="119">
        <v>2914.4326886585718</v>
      </c>
      <c r="E1488" s="119">
        <v>152615.68569135375</v>
      </c>
      <c r="F1488" s="112"/>
    </row>
    <row r="1489" spans="1:6" x14ac:dyDescent="0.35">
      <c r="A1489" s="107" t="s">
        <v>80</v>
      </c>
      <c r="B1489" s="107" t="s">
        <v>38</v>
      </c>
      <c r="C1489" s="107">
        <v>12</v>
      </c>
      <c r="D1489" s="119">
        <v>2992.6560474020812</v>
      </c>
      <c r="E1489" s="119">
        <v>155156.61847422013</v>
      </c>
      <c r="F1489" s="112"/>
    </row>
    <row r="1490" spans="1:6" x14ac:dyDescent="0.35">
      <c r="A1490" s="107" t="s">
        <v>80</v>
      </c>
      <c r="B1490" s="107" t="s">
        <v>92</v>
      </c>
      <c r="C1490" s="107">
        <v>1</v>
      </c>
      <c r="D1490" s="119">
        <v>-14746.712368506811</v>
      </c>
      <c r="E1490" s="119">
        <v>-423344.06393461907</v>
      </c>
      <c r="F1490" s="112"/>
    </row>
    <row r="1491" spans="1:6" x14ac:dyDescent="0.35">
      <c r="A1491" s="107" t="s">
        <v>80</v>
      </c>
      <c r="B1491" s="107" t="s">
        <v>92</v>
      </c>
      <c r="C1491" s="107">
        <v>2</v>
      </c>
      <c r="D1491" s="119">
        <v>-12921.433949260379</v>
      </c>
      <c r="E1491" s="119">
        <v>-418139.1709588911</v>
      </c>
      <c r="F1491" s="112"/>
    </row>
    <row r="1492" spans="1:6" x14ac:dyDescent="0.35">
      <c r="A1492" s="107" t="s">
        <v>80</v>
      </c>
      <c r="B1492" s="107" t="s">
        <v>92</v>
      </c>
      <c r="C1492" s="107">
        <v>3</v>
      </c>
      <c r="D1492" s="119">
        <v>-13284.666859671001</v>
      </c>
      <c r="E1492" s="119">
        <v>-492715.24833961611</v>
      </c>
      <c r="F1492" s="112"/>
    </row>
    <row r="1493" spans="1:6" x14ac:dyDescent="0.35">
      <c r="A1493" s="107" t="s">
        <v>80</v>
      </c>
      <c r="B1493" s="107" t="s">
        <v>92</v>
      </c>
      <c r="C1493" s="107">
        <v>4</v>
      </c>
      <c r="D1493" s="119">
        <v>-11439.933306531721</v>
      </c>
      <c r="E1493" s="119">
        <v>-404262.99998053379</v>
      </c>
      <c r="F1493" s="112"/>
    </row>
    <row r="1494" spans="1:6" x14ac:dyDescent="0.35">
      <c r="A1494" s="107" t="s">
        <v>80</v>
      </c>
      <c r="B1494" s="107" t="s">
        <v>92</v>
      </c>
      <c r="C1494" s="107">
        <v>5</v>
      </c>
      <c r="D1494" s="119">
        <v>-10181.698330933021</v>
      </c>
      <c r="E1494" s="119">
        <v>-416799.0534765168</v>
      </c>
      <c r="F1494" s="112"/>
    </row>
    <row r="1495" spans="1:6" x14ac:dyDescent="0.35">
      <c r="A1495" s="107" t="s">
        <v>80</v>
      </c>
      <c r="B1495" s="107" t="s">
        <v>92</v>
      </c>
      <c r="C1495" s="107">
        <v>6</v>
      </c>
      <c r="D1495" s="119">
        <v>-9073.7205283978892</v>
      </c>
      <c r="E1495" s="119">
        <v>-379560.21073001059</v>
      </c>
      <c r="F1495" s="112"/>
    </row>
    <row r="1496" spans="1:6" x14ac:dyDescent="0.35">
      <c r="A1496" s="107" t="s">
        <v>80</v>
      </c>
      <c r="B1496" s="107" t="s">
        <v>92</v>
      </c>
      <c r="C1496" s="107">
        <v>7</v>
      </c>
      <c r="D1496" s="119">
        <v>-10137.54284706681</v>
      </c>
      <c r="E1496" s="119">
        <v>-227555.38860350629</v>
      </c>
      <c r="F1496" s="112"/>
    </row>
    <row r="1497" spans="1:6" x14ac:dyDescent="0.35">
      <c r="A1497" s="107" t="s">
        <v>80</v>
      </c>
      <c r="B1497" s="107" t="s">
        <v>92</v>
      </c>
      <c r="C1497" s="107">
        <v>8</v>
      </c>
      <c r="D1497" s="119">
        <v>-11261.15987808126</v>
      </c>
      <c r="E1497" s="119">
        <v>-101898.1458811683</v>
      </c>
      <c r="F1497" s="112"/>
    </row>
    <row r="1498" spans="1:6" x14ac:dyDescent="0.35">
      <c r="A1498" s="107" t="s">
        <v>80</v>
      </c>
      <c r="B1498" s="107" t="s">
        <v>92</v>
      </c>
      <c r="C1498" s="107">
        <v>9</v>
      </c>
      <c r="D1498" s="119">
        <v>-12958.768187793699</v>
      </c>
      <c r="E1498" s="119">
        <v>-81297.764557287403</v>
      </c>
      <c r="F1498" s="112"/>
    </row>
    <row r="1499" spans="1:6" x14ac:dyDescent="0.35">
      <c r="A1499" s="107" t="s">
        <v>80</v>
      </c>
      <c r="B1499" s="107" t="s">
        <v>92</v>
      </c>
      <c r="C1499" s="107">
        <v>10</v>
      </c>
      <c r="D1499" s="119">
        <v>-14348.14863305664</v>
      </c>
      <c r="E1499" s="119">
        <v>-77080.852261951179</v>
      </c>
      <c r="F1499" s="112"/>
    </row>
    <row r="1500" spans="1:6" x14ac:dyDescent="0.35">
      <c r="A1500" s="107" t="s">
        <v>80</v>
      </c>
      <c r="B1500" s="107" t="s">
        <v>92</v>
      </c>
      <c r="C1500" s="107">
        <v>11</v>
      </c>
      <c r="D1500" s="119">
        <v>-12835.420487029871</v>
      </c>
      <c r="E1500" s="119">
        <v>-75614.35313724888</v>
      </c>
      <c r="F1500" s="112"/>
    </row>
    <row r="1501" spans="1:6" x14ac:dyDescent="0.35">
      <c r="A1501" s="107" t="s">
        <v>80</v>
      </c>
      <c r="B1501" s="107" t="s">
        <v>92</v>
      </c>
      <c r="C1501" s="107">
        <v>12</v>
      </c>
      <c r="D1501" s="119">
        <v>-14374.52476286208</v>
      </c>
      <c r="E1501" s="119">
        <v>-95123.361112268351</v>
      </c>
      <c r="F1501" s="112"/>
    </row>
    <row r="1502" spans="1:6" x14ac:dyDescent="0.35">
      <c r="A1502" s="107" t="s">
        <v>80</v>
      </c>
      <c r="B1502" s="107" t="s">
        <v>93</v>
      </c>
      <c r="C1502" s="107">
        <v>1</v>
      </c>
      <c r="D1502" s="119">
        <v>-23868.04159999999</v>
      </c>
      <c r="E1502" s="119">
        <v>-1580438.851566982</v>
      </c>
      <c r="F1502" s="112"/>
    </row>
    <row r="1503" spans="1:6" x14ac:dyDescent="0.35">
      <c r="A1503" s="107" t="s">
        <v>80</v>
      </c>
      <c r="B1503" s="107" t="s">
        <v>93</v>
      </c>
      <c r="C1503" s="107">
        <v>2</v>
      </c>
      <c r="D1503" s="119">
        <v>-21751.85725517241</v>
      </c>
      <c r="E1503" s="119">
        <v>-1561595.6495333032</v>
      </c>
      <c r="F1503" s="112"/>
    </row>
    <row r="1504" spans="1:6" x14ac:dyDescent="0.35">
      <c r="A1504" s="107" t="s">
        <v>80</v>
      </c>
      <c r="B1504" s="107" t="s">
        <v>93</v>
      </c>
      <c r="C1504" s="107">
        <v>3</v>
      </c>
      <c r="D1504" s="119">
        <v>-24219.56057419354</v>
      </c>
      <c r="E1504" s="119">
        <v>-1828261.6274366933</v>
      </c>
      <c r="F1504" s="112"/>
    </row>
    <row r="1505" spans="1:6" x14ac:dyDescent="0.35">
      <c r="A1505" s="107" t="s">
        <v>80</v>
      </c>
      <c r="B1505" s="107" t="s">
        <v>93</v>
      </c>
      <c r="C1505" s="107">
        <v>4</v>
      </c>
      <c r="D1505" s="119">
        <v>-24044.08764999999</v>
      </c>
      <c r="E1505" s="119">
        <v>-1785688.4953831718</v>
      </c>
      <c r="F1505" s="112"/>
    </row>
    <row r="1506" spans="1:6" x14ac:dyDescent="0.35">
      <c r="A1506" s="107" t="s">
        <v>80</v>
      </c>
      <c r="B1506" s="107" t="s">
        <v>93</v>
      </c>
      <c r="C1506" s="107">
        <v>5</v>
      </c>
      <c r="D1506" s="119">
        <v>-25967.855299999981</v>
      </c>
      <c r="E1506" s="119">
        <v>-1843344.391538386</v>
      </c>
      <c r="F1506" s="112"/>
    </row>
    <row r="1507" spans="1:6" x14ac:dyDescent="0.35">
      <c r="A1507" s="107" t="s">
        <v>80</v>
      </c>
      <c r="B1507" s="107" t="s">
        <v>93</v>
      </c>
      <c r="C1507" s="107">
        <v>6</v>
      </c>
      <c r="D1507" s="119">
        <v>-24976.734599999989</v>
      </c>
      <c r="E1507" s="119">
        <v>-1764035.4695396547</v>
      </c>
      <c r="F1507" s="112"/>
    </row>
    <row r="1508" spans="1:6" x14ac:dyDescent="0.35">
      <c r="A1508" s="107" t="s">
        <v>80</v>
      </c>
      <c r="B1508" s="107" t="s">
        <v>93</v>
      </c>
      <c r="C1508" s="107">
        <v>7</v>
      </c>
      <c r="D1508" s="119">
        <v>-27275.231899999999</v>
      </c>
      <c r="E1508" s="119">
        <v>-1781900.7136567875</v>
      </c>
      <c r="F1508" s="112"/>
    </row>
    <row r="1509" spans="1:6" x14ac:dyDescent="0.35">
      <c r="A1509" s="107" t="s">
        <v>80</v>
      </c>
      <c r="B1509" s="107" t="s">
        <v>93</v>
      </c>
      <c r="C1509" s="107">
        <v>8</v>
      </c>
      <c r="D1509" s="119">
        <v>-25933.4843</v>
      </c>
      <c r="E1509" s="119">
        <v>-1475977.3677451694</v>
      </c>
      <c r="F1509" s="112"/>
    </row>
    <row r="1510" spans="1:6" x14ac:dyDescent="0.35">
      <c r="A1510" s="107" t="s">
        <v>80</v>
      </c>
      <c r="B1510" s="107" t="s">
        <v>93</v>
      </c>
      <c r="C1510" s="107">
        <v>9</v>
      </c>
      <c r="D1510" s="119">
        <v>-24526.560699999991</v>
      </c>
      <c r="E1510" s="119">
        <v>-1213338.8471905566</v>
      </c>
      <c r="F1510" s="112"/>
    </row>
    <row r="1511" spans="1:6" x14ac:dyDescent="0.35">
      <c r="A1511" s="107" t="s">
        <v>80</v>
      </c>
      <c r="B1511" s="107" t="s">
        <v>93</v>
      </c>
      <c r="C1511" s="107">
        <v>10</v>
      </c>
      <c r="D1511" s="119">
        <v>-25214.13349032258</v>
      </c>
      <c r="E1511" s="119">
        <v>-1236002.9945939796</v>
      </c>
      <c r="F1511" s="112"/>
    </row>
    <row r="1512" spans="1:6" x14ac:dyDescent="0.35">
      <c r="A1512" s="107" t="s">
        <v>80</v>
      </c>
      <c r="B1512" s="107" t="s">
        <v>93</v>
      </c>
      <c r="C1512" s="107">
        <v>11</v>
      </c>
      <c r="D1512" s="119">
        <v>-23274.620200080619</v>
      </c>
      <c r="E1512" s="119">
        <v>-1165880.2664045882</v>
      </c>
      <c r="F1512" s="112"/>
    </row>
    <row r="1513" spans="1:6" x14ac:dyDescent="0.35">
      <c r="A1513" s="107" t="s">
        <v>80</v>
      </c>
      <c r="B1513" s="107" t="s">
        <v>93</v>
      </c>
      <c r="C1513" s="107">
        <v>12</v>
      </c>
      <c r="D1513" s="119">
        <v>-23804.004333066099</v>
      </c>
      <c r="E1513" s="119">
        <v>-1254012.2402739718</v>
      </c>
      <c r="F1513" s="112"/>
    </row>
    <row r="1514" spans="1:6" x14ac:dyDescent="0.35">
      <c r="A1514" s="107" t="s">
        <v>80</v>
      </c>
      <c r="B1514" s="107" t="s">
        <v>41</v>
      </c>
      <c r="C1514" s="107">
        <v>1</v>
      </c>
      <c r="D1514" s="119">
        <v>222292.01572962449</v>
      </c>
      <c r="E1514" s="119">
        <v>19352964.896016307</v>
      </c>
      <c r="F1514" s="112"/>
    </row>
    <row r="1515" spans="1:6" x14ac:dyDescent="0.35">
      <c r="A1515" s="107" t="s">
        <v>80</v>
      </c>
      <c r="B1515" s="107" t="s">
        <v>41</v>
      </c>
      <c r="C1515" s="107">
        <v>2</v>
      </c>
      <c r="D1515" s="119">
        <v>198762.29793952871</v>
      </c>
      <c r="E1515" s="119">
        <v>16872023.181898322</v>
      </c>
      <c r="F1515" s="112"/>
    </row>
    <row r="1516" spans="1:6" x14ac:dyDescent="0.35">
      <c r="A1516" s="107" t="s">
        <v>80</v>
      </c>
      <c r="B1516" s="107" t="s">
        <v>41</v>
      </c>
      <c r="C1516" s="107">
        <v>3</v>
      </c>
      <c r="D1516" s="119">
        <v>208288.55989169967</v>
      </c>
      <c r="E1516" s="119">
        <v>18300310.54808804</v>
      </c>
      <c r="F1516" s="112"/>
    </row>
    <row r="1517" spans="1:6" x14ac:dyDescent="0.35">
      <c r="A1517" s="107" t="s">
        <v>80</v>
      </c>
      <c r="B1517" s="107" t="s">
        <v>41</v>
      </c>
      <c r="C1517" s="107">
        <v>4</v>
      </c>
      <c r="D1517" s="119">
        <v>0</v>
      </c>
      <c r="E1517" s="119">
        <v>0</v>
      </c>
      <c r="F1517" s="112"/>
    </row>
    <row r="1518" spans="1:6" x14ac:dyDescent="0.35">
      <c r="A1518" s="107" t="s">
        <v>80</v>
      </c>
      <c r="B1518" s="107" t="s">
        <v>41</v>
      </c>
      <c r="C1518" s="107">
        <v>5</v>
      </c>
      <c r="D1518" s="119">
        <v>52125.339964615159</v>
      </c>
      <c r="E1518" s="119">
        <v>3887272.1853503361</v>
      </c>
      <c r="F1518" s="112"/>
    </row>
    <row r="1519" spans="1:6" x14ac:dyDescent="0.35">
      <c r="A1519" s="107" t="s">
        <v>80</v>
      </c>
      <c r="B1519" s="107" t="s">
        <v>41</v>
      </c>
      <c r="C1519" s="107">
        <v>6</v>
      </c>
      <c r="D1519" s="119">
        <v>252007.3212169098</v>
      </c>
      <c r="E1519" s="119">
        <v>18410884.613845181</v>
      </c>
      <c r="F1519" s="112"/>
    </row>
    <row r="1520" spans="1:6" x14ac:dyDescent="0.35">
      <c r="A1520" s="107" t="s">
        <v>80</v>
      </c>
      <c r="B1520" s="107" t="s">
        <v>41</v>
      </c>
      <c r="C1520" s="107">
        <v>7</v>
      </c>
      <c r="D1520" s="119">
        <v>235334.5389825032</v>
      </c>
      <c r="E1520" s="119">
        <v>17274438.405507039</v>
      </c>
      <c r="F1520" s="112"/>
    </row>
    <row r="1521" spans="1:6" x14ac:dyDescent="0.35">
      <c r="A1521" s="107" t="s">
        <v>80</v>
      </c>
      <c r="B1521" s="107" t="s">
        <v>41</v>
      </c>
      <c r="C1521" s="107">
        <v>8</v>
      </c>
      <c r="D1521" s="119">
        <v>143151.00891195179</v>
      </c>
      <c r="E1521" s="119">
        <v>10645454.72617539</v>
      </c>
      <c r="F1521" s="112"/>
    </row>
    <row r="1522" spans="1:6" x14ac:dyDescent="0.35">
      <c r="A1522" s="107" t="s">
        <v>80</v>
      </c>
      <c r="B1522" s="107" t="s">
        <v>41</v>
      </c>
      <c r="C1522" s="107">
        <v>9</v>
      </c>
      <c r="D1522" s="119">
        <v>51608.992268725218</v>
      </c>
      <c r="E1522" s="119">
        <v>3572939.006869826</v>
      </c>
      <c r="F1522" s="112"/>
    </row>
    <row r="1523" spans="1:6" x14ac:dyDescent="0.35">
      <c r="A1523" s="107" t="s">
        <v>80</v>
      </c>
      <c r="B1523" s="107" t="s">
        <v>41</v>
      </c>
      <c r="C1523" s="107">
        <v>10</v>
      </c>
      <c r="D1523" s="119">
        <v>20223.575543532519</v>
      </c>
      <c r="E1523" s="119">
        <v>1300726.8536202919</v>
      </c>
      <c r="F1523" s="112"/>
    </row>
    <row r="1524" spans="1:6" x14ac:dyDescent="0.35">
      <c r="A1524" s="107" t="s">
        <v>80</v>
      </c>
      <c r="B1524" s="107" t="s">
        <v>41</v>
      </c>
      <c r="C1524" s="107">
        <v>11</v>
      </c>
      <c r="D1524" s="119">
        <v>8923.2562737404351</v>
      </c>
      <c r="E1524" s="119">
        <v>579718.46992466343</v>
      </c>
      <c r="F1524" s="112"/>
    </row>
    <row r="1525" spans="1:6" x14ac:dyDescent="0.35">
      <c r="A1525" s="107" t="s">
        <v>80</v>
      </c>
      <c r="B1525" s="107" t="s">
        <v>41</v>
      </c>
      <c r="C1525" s="107">
        <v>12</v>
      </c>
      <c r="D1525" s="119">
        <v>2821.658035411499</v>
      </c>
      <c r="E1525" s="119">
        <v>185469.7472072723</v>
      </c>
      <c r="F1525" s="112"/>
    </row>
    <row r="1526" spans="1:6" x14ac:dyDescent="0.35">
      <c r="A1526" s="107" t="s">
        <v>80</v>
      </c>
      <c r="B1526" s="107" t="s">
        <v>94</v>
      </c>
      <c r="C1526" s="107">
        <v>1</v>
      </c>
      <c r="D1526" s="119">
        <v>0</v>
      </c>
      <c r="E1526" s="119">
        <v>0</v>
      </c>
      <c r="F1526" s="112"/>
    </row>
    <row r="1527" spans="1:6" x14ac:dyDescent="0.35">
      <c r="A1527" s="107" t="s">
        <v>80</v>
      </c>
      <c r="B1527" s="107" t="s">
        <v>94</v>
      </c>
      <c r="C1527" s="107">
        <v>2</v>
      </c>
      <c r="D1527" s="119">
        <v>0</v>
      </c>
      <c r="E1527" s="119">
        <v>0</v>
      </c>
      <c r="F1527" s="112"/>
    </row>
    <row r="1528" spans="1:6" x14ac:dyDescent="0.35">
      <c r="A1528" s="107" t="s">
        <v>80</v>
      </c>
      <c r="B1528" s="107" t="s">
        <v>94</v>
      </c>
      <c r="C1528" s="107">
        <v>3</v>
      </c>
      <c r="D1528" s="119">
        <v>0</v>
      </c>
      <c r="E1528" s="119">
        <v>0</v>
      </c>
      <c r="F1528" s="112"/>
    </row>
    <row r="1529" spans="1:6" x14ac:dyDescent="0.35">
      <c r="A1529" s="107" t="s">
        <v>80</v>
      </c>
      <c r="B1529" s="107" t="s">
        <v>94</v>
      </c>
      <c r="C1529" s="107">
        <v>4</v>
      </c>
      <c r="D1529" s="119">
        <v>0</v>
      </c>
      <c r="E1529" s="119">
        <v>0</v>
      </c>
      <c r="F1529" s="112"/>
    </row>
    <row r="1530" spans="1:6" x14ac:dyDescent="0.35">
      <c r="A1530" s="107" t="s">
        <v>80</v>
      </c>
      <c r="B1530" s="107" t="s">
        <v>94</v>
      </c>
      <c r="C1530" s="107">
        <v>5</v>
      </c>
      <c r="D1530" s="119">
        <v>-52125.339964615159</v>
      </c>
      <c r="E1530" s="119">
        <v>-3887272.1853503361</v>
      </c>
      <c r="F1530" s="112"/>
    </row>
    <row r="1531" spans="1:6" x14ac:dyDescent="0.35">
      <c r="A1531" s="107" t="s">
        <v>80</v>
      </c>
      <c r="B1531" s="107" t="s">
        <v>94</v>
      </c>
      <c r="C1531" s="107">
        <v>6</v>
      </c>
      <c r="D1531" s="119">
        <v>-252007.3212169098</v>
      </c>
      <c r="E1531" s="119">
        <v>-18410884.613845181</v>
      </c>
      <c r="F1531" s="112"/>
    </row>
    <row r="1532" spans="1:6" x14ac:dyDescent="0.35">
      <c r="A1532" s="107" t="s">
        <v>80</v>
      </c>
      <c r="B1532" s="107" t="s">
        <v>94</v>
      </c>
      <c r="C1532" s="107">
        <v>7</v>
      </c>
      <c r="D1532" s="119">
        <v>-235334.5389825032</v>
      </c>
      <c r="E1532" s="119">
        <v>-17274438.405507039</v>
      </c>
      <c r="F1532" s="112"/>
    </row>
    <row r="1533" spans="1:6" x14ac:dyDescent="0.35">
      <c r="A1533" s="107" t="s">
        <v>80</v>
      </c>
      <c r="B1533" s="107" t="s">
        <v>94</v>
      </c>
      <c r="C1533" s="107">
        <v>8</v>
      </c>
      <c r="D1533" s="119">
        <v>-143151.00891195179</v>
      </c>
      <c r="E1533" s="119">
        <v>-10645454.72617539</v>
      </c>
      <c r="F1533" s="112"/>
    </row>
    <row r="1534" spans="1:6" x14ac:dyDescent="0.35">
      <c r="A1534" s="107" t="s">
        <v>80</v>
      </c>
      <c r="B1534" s="107" t="s">
        <v>94</v>
      </c>
      <c r="C1534" s="107">
        <v>9</v>
      </c>
      <c r="D1534" s="119">
        <v>-51608.992268725218</v>
      </c>
      <c r="E1534" s="119">
        <v>-3572939.006869826</v>
      </c>
      <c r="F1534" s="112"/>
    </row>
    <row r="1535" spans="1:6" x14ac:dyDescent="0.35">
      <c r="A1535" s="107" t="s">
        <v>80</v>
      </c>
      <c r="B1535" s="107" t="s">
        <v>94</v>
      </c>
      <c r="C1535" s="107">
        <v>10</v>
      </c>
      <c r="D1535" s="119">
        <v>-20223.575543532519</v>
      </c>
      <c r="E1535" s="119">
        <v>-1300726.8536202919</v>
      </c>
      <c r="F1535" s="112"/>
    </row>
    <row r="1536" spans="1:6" x14ac:dyDescent="0.35">
      <c r="A1536" s="107" t="s">
        <v>80</v>
      </c>
      <c r="B1536" s="107" t="s">
        <v>94</v>
      </c>
      <c r="C1536" s="107">
        <v>11</v>
      </c>
      <c r="D1536" s="119">
        <v>-8923.2562737404351</v>
      </c>
      <c r="E1536" s="119">
        <v>-579718.46992466343</v>
      </c>
      <c r="F1536" s="112"/>
    </row>
    <row r="1537" spans="1:6" x14ac:dyDescent="0.35">
      <c r="A1537" s="107" t="s">
        <v>80</v>
      </c>
      <c r="B1537" s="107" t="s">
        <v>94</v>
      </c>
      <c r="C1537" s="107">
        <v>12</v>
      </c>
      <c r="D1537" s="119">
        <v>-2821.658035411499</v>
      </c>
      <c r="E1537" s="119">
        <v>-185469.7472072723</v>
      </c>
      <c r="F1537" s="112"/>
    </row>
    <row r="1538" spans="1:6" x14ac:dyDescent="0.35">
      <c r="A1538" s="107" t="s">
        <v>80</v>
      </c>
      <c r="B1538" s="107" t="s">
        <v>95</v>
      </c>
      <c r="C1538" s="107">
        <v>1</v>
      </c>
      <c r="D1538" s="119">
        <v>0</v>
      </c>
      <c r="E1538" s="119">
        <v>0</v>
      </c>
      <c r="F1538" s="112"/>
    </row>
    <row r="1539" spans="1:6" x14ac:dyDescent="0.35">
      <c r="A1539" s="107" t="s">
        <v>80</v>
      </c>
      <c r="B1539" s="107" t="s">
        <v>95</v>
      </c>
      <c r="C1539" s="107">
        <v>2</v>
      </c>
      <c r="D1539" s="119">
        <v>0</v>
      </c>
      <c r="E1539" s="119">
        <v>0</v>
      </c>
      <c r="F1539" s="112"/>
    </row>
    <row r="1540" spans="1:6" x14ac:dyDescent="0.35">
      <c r="A1540" s="107" t="s">
        <v>80</v>
      </c>
      <c r="B1540" s="107" t="s">
        <v>95</v>
      </c>
      <c r="C1540" s="107">
        <v>3</v>
      </c>
      <c r="D1540" s="119">
        <v>0</v>
      </c>
      <c r="E1540" s="119">
        <v>0</v>
      </c>
      <c r="F1540" s="112"/>
    </row>
    <row r="1541" spans="1:6" x14ac:dyDescent="0.35">
      <c r="A1541" s="107" t="s">
        <v>80</v>
      </c>
      <c r="B1541" s="107" t="s">
        <v>95</v>
      </c>
      <c r="C1541" s="107">
        <v>4</v>
      </c>
      <c r="D1541" s="119">
        <v>0</v>
      </c>
      <c r="E1541" s="119">
        <v>0</v>
      </c>
      <c r="F1541" s="112"/>
    </row>
    <row r="1542" spans="1:6" x14ac:dyDescent="0.35">
      <c r="A1542" s="107" t="s">
        <v>80</v>
      </c>
      <c r="B1542" s="107" t="s">
        <v>95</v>
      </c>
      <c r="C1542" s="107">
        <v>5</v>
      </c>
      <c r="D1542" s="119">
        <v>0</v>
      </c>
      <c r="E1542" s="119">
        <v>0</v>
      </c>
      <c r="F1542" s="112"/>
    </row>
    <row r="1543" spans="1:6" x14ac:dyDescent="0.35">
      <c r="A1543" s="107" t="s">
        <v>80</v>
      </c>
      <c r="B1543" s="107" t="s">
        <v>95</v>
      </c>
      <c r="C1543" s="107">
        <v>6</v>
      </c>
      <c r="D1543" s="119">
        <v>0</v>
      </c>
      <c r="E1543" s="119">
        <v>0</v>
      </c>
      <c r="F1543" s="112"/>
    </row>
    <row r="1544" spans="1:6" x14ac:dyDescent="0.35">
      <c r="A1544" s="107" t="s">
        <v>80</v>
      </c>
      <c r="B1544" s="107" t="s">
        <v>95</v>
      </c>
      <c r="C1544" s="107">
        <v>7</v>
      </c>
      <c r="D1544" s="119">
        <v>0</v>
      </c>
      <c r="E1544" s="119">
        <v>0</v>
      </c>
      <c r="F1544" s="112"/>
    </row>
    <row r="1545" spans="1:6" x14ac:dyDescent="0.35">
      <c r="A1545" s="107" t="s">
        <v>80</v>
      </c>
      <c r="B1545" s="107" t="s">
        <v>95</v>
      </c>
      <c r="C1545" s="107">
        <v>8</v>
      </c>
      <c r="D1545" s="119">
        <v>0</v>
      </c>
      <c r="E1545" s="119">
        <v>0</v>
      </c>
      <c r="F1545" s="112"/>
    </row>
    <row r="1546" spans="1:6" x14ac:dyDescent="0.35">
      <c r="A1546" s="107" t="s">
        <v>80</v>
      </c>
      <c r="B1546" s="107" t="s">
        <v>95</v>
      </c>
      <c r="C1546" s="107">
        <v>9</v>
      </c>
      <c r="D1546" s="119">
        <v>0</v>
      </c>
      <c r="E1546" s="119">
        <v>0</v>
      </c>
      <c r="F1546" s="112"/>
    </row>
    <row r="1547" spans="1:6" x14ac:dyDescent="0.35">
      <c r="A1547" s="107" t="s">
        <v>80</v>
      </c>
      <c r="B1547" s="107" t="s">
        <v>95</v>
      </c>
      <c r="C1547" s="107">
        <v>10</v>
      </c>
      <c r="D1547" s="119">
        <v>0</v>
      </c>
      <c r="E1547" s="119">
        <v>0</v>
      </c>
      <c r="F1547" s="112"/>
    </row>
    <row r="1548" spans="1:6" x14ac:dyDescent="0.35">
      <c r="A1548" s="107" t="s">
        <v>80</v>
      </c>
      <c r="B1548" s="107" t="s">
        <v>95</v>
      </c>
      <c r="C1548" s="107">
        <v>11</v>
      </c>
      <c r="D1548" s="119">
        <v>0</v>
      </c>
      <c r="E1548" s="119">
        <v>0</v>
      </c>
      <c r="F1548" s="112"/>
    </row>
    <row r="1549" spans="1:6" x14ac:dyDescent="0.35">
      <c r="A1549" s="107" t="s">
        <v>80</v>
      </c>
      <c r="B1549" s="107" t="s">
        <v>95</v>
      </c>
      <c r="C1549" s="107">
        <v>12</v>
      </c>
      <c r="D1549" s="119">
        <v>0</v>
      </c>
      <c r="E1549" s="119">
        <v>0</v>
      </c>
      <c r="F1549" s="112"/>
    </row>
    <row r="1550" spans="1:6" x14ac:dyDescent="0.35">
      <c r="A1550" s="107" t="s">
        <v>80</v>
      </c>
      <c r="B1550" s="107" t="s">
        <v>43</v>
      </c>
      <c r="C1550" s="107">
        <v>1</v>
      </c>
      <c r="D1550" s="119">
        <v>-58731.356491240644</v>
      </c>
      <c r="E1550" s="119">
        <v>-4696167.3294126792</v>
      </c>
      <c r="F1550" s="112"/>
    </row>
    <row r="1551" spans="1:6" x14ac:dyDescent="0.35">
      <c r="A1551" s="107" t="s">
        <v>80</v>
      </c>
      <c r="B1551" s="107" t="s">
        <v>43</v>
      </c>
      <c r="C1551" s="107">
        <v>2</v>
      </c>
      <c r="D1551" s="119">
        <v>-58872.887500349665</v>
      </c>
      <c r="E1551" s="119">
        <v>-4510211.6654195189</v>
      </c>
      <c r="F1551" s="112"/>
    </row>
    <row r="1552" spans="1:6" x14ac:dyDescent="0.35">
      <c r="A1552" s="107" t="s">
        <v>80</v>
      </c>
      <c r="B1552" s="107" t="s">
        <v>43</v>
      </c>
      <c r="C1552" s="107">
        <v>3</v>
      </c>
      <c r="D1552" s="119">
        <v>-77284.673786275103</v>
      </c>
      <c r="E1552" s="119">
        <v>-6217373.6165875411</v>
      </c>
      <c r="F1552" s="112"/>
    </row>
    <row r="1553" spans="1:6" x14ac:dyDescent="0.35">
      <c r="A1553" s="107" t="s">
        <v>80</v>
      </c>
      <c r="B1553" s="107" t="s">
        <v>43</v>
      </c>
      <c r="C1553" s="107">
        <v>4</v>
      </c>
      <c r="D1553" s="119">
        <v>-68645.694895564171</v>
      </c>
      <c r="E1553" s="119">
        <v>-5380185.4816757832</v>
      </c>
      <c r="F1553" s="112"/>
    </row>
    <row r="1554" spans="1:6" x14ac:dyDescent="0.35">
      <c r="A1554" s="107" t="s">
        <v>80</v>
      </c>
      <c r="B1554" s="107" t="s">
        <v>43</v>
      </c>
      <c r="C1554" s="107">
        <v>5</v>
      </c>
      <c r="D1554" s="119">
        <v>-78231.686348453688</v>
      </c>
      <c r="E1554" s="119">
        <v>-6022629.7680244334</v>
      </c>
      <c r="F1554" s="112"/>
    </row>
    <row r="1555" spans="1:6" x14ac:dyDescent="0.35">
      <c r="A1555" s="107" t="s">
        <v>80</v>
      </c>
      <c r="B1555" s="107" t="s">
        <v>43</v>
      </c>
      <c r="C1555" s="107">
        <v>6</v>
      </c>
      <c r="D1555" s="119">
        <v>-79332.895238420751</v>
      </c>
      <c r="E1555" s="119">
        <v>-5798748.6715847049</v>
      </c>
      <c r="F1555" s="112"/>
    </row>
    <row r="1556" spans="1:6" x14ac:dyDescent="0.35">
      <c r="A1556" s="107" t="s">
        <v>80</v>
      </c>
      <c r="B1556" s="107" t="s">
        <v>43</v>
      </c>
      <c r="C1556" s="107">
        <v>7</v>
      </c>
      <c r="D1556" s="119">
        <v>-66995.682680979036</v>
      </c>
      <c r="E1556" s="119">
        <v>-4899067.7633069698</v>
      </c>
      <c r="F1556" s="112"/>
    </row>
    <row r="1557" spans="1:6" x14ac:dyDescent="0.35">
      <c r="A1557" s="107" t="s">
        <v>80</v>
      </c>
      <c r="B1557" s="107" t="s">
        <v>43</v>
      </c>
      <c r="C1557" s="107">
        <v>8</v>
      </c>
      <c r="D1557" s="119">
        <v>-64599.668505944661</v>
      </c>
      <c r="E1557" s="119">
        <v>-4703213.3092708662</v>
      </c>
      <c r="F1557" s="112"/>
    </row>
    <row r="1558" spans="1:6" x14ac:dyDescent="0.35">
      <c r="A1558" s="107" t="s">
        <v>80</v>
      </c>
      <c r="B1558" s="107" t="s">
        <v>43</v>
      </c>
      <c r="C1558" s="107">
        <v>9</v>
      </c>
      <c r="D1558" s="119">
        <v>-60064.837826573297</v>
      </c>
      <c r="E1558" s="119">
        <v>-3866458.7426393405</v>
      </c>
      <c r="F1558" s="112"/>
    </row>
    <row r="1559" spans="1:6" x14ac:dyDescent="0.35">
      <c r="A1559" s="107" t="s">
        <v>80</v>
      </c>
      <c r="B1559" s="107" t="s">
        <v>43</v>
      </c>
      <c r="C1559" s="107">
        <v>10</v>
      </c>
      <c r="D1559" s="119">
        <v>-44025.507325398648</v>
      </c>
      <c r="E1559" s="119">
        <v>-2217047.9712904254</v>
      </c>
      <c r="F1559" s="112"/>
    </row>
    <row r="1560" spans="1:6" x14ac:dyDescent="0.35">
      <c r="A1560" s="107" t="s">
        <v>80</v>
      </c>
      <c r="B1560" s="107" t="s">
        <v>43</v>
      </c>
      <c r="C1560" s="107">
        <v>11</v>
      </c>
      <c r="D1560" s="119">
        <v>-39770.413598341918</v>
      </c>
      <c r="E1560" s="119">
        <v>-2041176.54924209</v>
      </c>
      <c r="F1560" s="112"/>
    </row>
    <row r="1561" spans="1:6" x14ac:dyDescent="0.35">
      <c r="A1561" s="107" t="s">
        <v>80</v>
      </c>
      <c r="B1561" s="107" t="s">
        <v>43</v>
      </c>
      <c r="C1561" s="107">
        <v>12</v>
      </c>
      <c r="D1561" s="119">
        <v>-39363.458468142773</v>
      </c>
      <c r="E1561" s="119">
        <v>-1991735.3609782632</v>
      </c>
      <c r="F1561" s="112"/>
    </row>
    <row r="1562" spans="1:6" x14ac:dyDescent="0.35">
      <c r="A1562" s="107" t="s">
        <v>80</v>
      </c>
      <c r="B1562" s="107" t="s">
        <v>97</v>
      </c>
      <c r="C1562" s="107">
        <v>1</v>
      </c>
      <c r="D1562" s="119">
        <v>-1479.8400130718962</v>
      </c>
      <c r="E1562" s="119">
        <v>-142433.40444652614</v>
      </c>
      <c r="F1562" s="112"/>
    </row>
    <row r="1563" spans="1:6" x14ac:dyDescent="0.35">
      <c r="A1563" s="107" t="s">
        <v>80</v>
      </c>
      <c r="B1563" s="107" t="s">
        <v>97</v>
      </c>
      <c r="C1563" s="107">
        <v>2</v>
      </c>
      <c r="D1563" s="119">
        <v>-1235.2800190448763</v>
      </c>
      <c r="E1563" s="119">
        <v>-112112.89605158116</v>
      </c>
      <c r="F1563" s="112"/>
    </row>
    <row r="1564" spans="1:6" x14ac:dyDescent="0.35">
      <c r="A1564" s="107" t="s">
        <v>80</v>
      </c>
      <c r="B1564" s="107" t="s">
        <v>97</v>
      </c>
      <c r="C1564" s="107">
        <v>3</v>
      </c>
      <c r="D1564" s="119">
        <v>-1177.9199763238435</v>
      </c>
      <c r="E1564" s="119">
        <v>-99512.722738103752</v>
      </c>
      <c r="F1564" s="112"/>
    </row>
    <row r="1565" spans="1:6" x14ac:dyDescent="0.35">
      <c r="A1565" s="107" t="s">
        <v>80</v>
      </c>
      <c r="B1565" s="107" t="s">
        <v>97</v>
      </c>
      <c r="C1565" s="107">
        <v>4</v>
      </c>
      <c r="D1565" s="119">
        <v>-3901.1300869584138</v>
      </c>
      <c r="E1565" s="119">
        <v>-232746.08548039664</v>
      </c>
      <c r="F1565" s="112"/>
    </row>
    <row r="1566" spans="1:6" x14ac:dyDescent="0.35">
      <c r="A1566" s="107" t="s">
        <v>80</v>
      </c>
      <c r="B1566" s="107" t="s">
        <v>97</v>
      </c>
      <c r="C1566" s="107">
        <v>5</v>
      </c>
      <c r="D1566" s="119">
        <v>-2691.5999846160439</v>
      </c>
      <c r="E1566" s="119">
        <v>-184057.00334378378</v>
      </c>
      <c r="F1566" s="112"/>
    </row>
    <row r="1567" spans="1:6" x14ac:dyDescent="0.35">
      <c r="A1567" s="107" t="s">
        <v>80</v>
      </c>
      <c r="B1567" s="107" t="s">
        <v>97</v>
      </c>
      <c r="C1567" s="107">
        <v>6</v>
      </c>
      <c r="D1567" s="119">
        <v>-3490.5599407851719</v>
      </c>
      <c r="E1567" s="119">
        <v>-269089.87266661972</v>
      </c>
      <c r="F1567" s="112"/>
    </row>
    <row r="1568" spans="1:6" x14ac:dyDescent="0.35">
      <c r="A1568" s="107" t="s">
        <v>80</v>
      </c>
      <c r="B1568" s="107" t="s">
        <v>97</v>
      </c>
      <c r="C1568" s="107">
        <v>7</v>
      </c>
      <c r="D1568" s="119">
        <v>-7660.3198884129433</v>
      </c>
      <c r="E1568" s="119">
        <v>-556363.74855369399</v>
      </c>
      <c r="F1568" s="112"/>
    </row>
    <row r="1569" spans="1:6" x14ac:dyDescent="0.35">
      <c r="A1569" s="107" t="s">
        <v>80</v>
      </c>
      <c r="B1569" s="107" t="s">
        <v>97</v>
      </c>
      <c r="C1569" s="107">
        <v>8</v>
      </c>
      <c r="D1569" s="119">
        <v>-4239.8399050235748</v>
      </c>
      <c r="E1569" s="119">
        <v>-311903.86963256844</v>
      </c>
      <c r="F1569" s="112"/>
    </row>
    <row r="1570" spans="1:6" x14ac:dyDescent="0.35">
      <c r="A1570" s="107" t="s">
        <v>80</v>
      </c>
      <c r="B1570" s="107" t="s">
        <v>97</v>
      </c>
      <c r="C1570" s="107">
        <v>9</v>
      </c>
      <c r="D1570" s="119">
        <v>-5914.5599224567413</v>
      </c>
      <c r="E1570" s="119">
        <v>-412812.25912634208</v>
      </c>
      <c r="F1570" s="112"/>
    </row>
    <row r="1571" spans="1:6" x14ac:dyDescent="0.35">
      <c r="A1571" s="107" t="s">
        <v>80</v>
      </c>
      <c r="B1571" s="107" t="s">
        <v>97</v>
      </c>
      <c r="C1571" s="107">
        <v>10</v>
      </c>
      <c r="D1571" s="119">
        <v>-6652.7701485157004</v>
      </c>
      <c r="E1571" s="119">
        <v>-386259.09300411283</v>
      </c>
      <c r="F1571" s="112"/>
    </row>
    <row r="1572" spans="1:6" x14ac:dyDescent="0.35">
      <c r="A1572" s="107" t="s">
        <v>80</v>
      </c>
      <c r="B1572" s="107" t="s">
        <v>97</v>
      </c>
      <c r="C1572" s="107">
        <v>11</v>
      </c>
      <c r="D1572" s="119">
        <v>-5168.4901020526859</v>
      </c>
      <c r="E1572" s="119">
        <v>-334999.17347336665</v>
      </c>
      <c r="F1572" s="112"/>
    </row>
    <row r="1573" spans="1:6" x14ac:dyDescent="0.35">
      <c r="A1573" s="107" t="s">
        <v>80</v>
      </c>
      <c r="B1573" s="107" t="s">
        <v>97</v>
      </c>
      <c r="C1573" s="107">
        <v>12</v>
      </c>
      <c r="D1573" s="119">
        <v>-3346.4700508117671</v>
      </c>
      <c r="E1573" s="119">
        <v>-265403.50531861762</v>
      </c>
      <c r="F1573" s="112"/>
    </row>
    <row r="1574" spans="1:6" x14ac:dyDescent="0.35">
      <c r="A1574" s="107" t="s">
        <v>80</v>
      </c>
      <c r="B1574" s="107" t="s">
        <v>98</v>
      </c>
      <c r="C1574" s="107">
        <v>1</v>
      </c>
      <c r="D1574" s="119">
        <v>-3251.999984264372</v>
      </c>
      <c r="E1574" s="119">
        <v>-336492.84991261642</v>
      </c>
      <c r="F1574" s="112"/>
    </row>
    <row r="1575" spans="1:6" x14ac:dyDescent="0.35">
      <c r="A1575" s="107" t="s">
        <v>80</v>
      </c>
      <c r="B1575" s="107" t="s">
        <v>98</v>
      </c>
      <c r="C1575" s="107">
        <v>2</v>
      </c>
      <c r="D1575" s="119">
        <v>-1231.4399805068961</v>
      </c>
      <c r="E1575" s="119">
        <v>-133645.84585778989</v>
      </c>
      <c r="F1575" s="112"/>
    </row>
    <row r="1576" spans="1:6" x14ac:dyDescent="0.35">
      <c r="A1576" s="107" t="s">
        <v>80</v>
      </c>
      <c r="B1576" s="107" t="s">
        <v>98</v>
      </c>
      <c r="C1576" s="107">
        <v>3</v>
      </c>
      <c r="D1576" s="119">
        <v>-953.75999975204695</v>
      </c>
      <c r="E1576" s="119">
        <v>-94216.783078637149</v>
      </c>
      <c r="F1576" s="112"/>
    </row>
    <row r="1577" spans="1:6" x14ac:dyDescent="0.35">
      <c r="A1577" s="107" t="s">
        <v>80</v>
      </c>
      <c r="B1577" s="107" t="s">
        <v>98</v>
      </c>
      <c r="C1577" s="107">
        <v>4</v>
      </c>
      <c r="D1577" s="119">
        <v>-3587.2899847030631</v>
      </c>
      <c r="E1577" s="119">
        <v>-219627.60407493979</v>
      </c>
      <c r="F1577" s="112"/>
    </row>
    <row r="1578" spans="1:6" x14ac:dyDescent="0.35">
      <c r="A1578" s="107" t="s">
        <v>80</v>
      </c>
      <c r="B1578" s="107" t="s">
        <v>98</v>
      </c>
      <c r="C1578" s="107">
        <v>5</v>
      </c>
      <c r="D1578" s="119">
        <v>-2390.1599605083452</v>
      </c>
      <c r="E1578" s="119">
        <v>-192529.62978726099</v>
      </c>
      <c r="F1578" s="112"/>
    </row>
    <row r="1579" spans="1:6" x14ac:dyDescent="0.35">
      <c r="A1579" s="107" t="s">
        <v>80</v>
      </c>
      <c r="B1579" s="107" t="s">
        <v>98</v>
      </c>
      <c r="C1579" s="107">
        <v>6</v>
      </c>
      <c r="D1579" s="119">
        <v>-3139.1999709606148</v>
      </c>
      <c r="E1579" s="119">
        <v>-286747.31465703022</v>
      </c>
      <c r="F1579" s="112"/>
    </row>
    <row r="1580" spans="1:6" x14ac:dyDescent="0.35">
      <c r="A1580" s="107" t="s">
        <v>80</v>
      </c>
      <c r="B1580" s="107" t="s">
        <v>98</v>
      </c>
      <c r="C1580" s="107">
        <v>7</v>
      </c>
      <c r="D1580" s="119">
        <v>-6991.6799144744864</v>
      </c>
      <c r="E1580" s="119">
        <v>-626797.6985013613</v>
      </c>
      <c r="F1580" s="112"/>
    </row>
    <row r="1581" spans="1:6" x14ac:dyDescent="0.35">
      <c r="A1581" s="107" t="s">
        <v>80</v>
      </c>
      <c r="B1581" s="107" t="s">
        <v>98</v>
      </c>
      <c r="C1581" s="107">
        <v>8</v>
      </c>
      <c r="D1581" s="119">
        <v>-3830.1600189208989</v>
      </c>
      <c r="E1581" s="119">
        <v>-368469.0872650441</v>
      </c>
      <c r="F1581" s="112"/>
    </row>
    <row r="1582" spans="1:6" x14ac:dyDescent="0.35">
      <c r="A1582" s="107" t="s">
        <v>80</v>
      </c>
      <c r="B1582" s="107" t="s">
        <v>98</v>
      </c>
      <c r="C1582" s="107">
        <v>9</v>
      </c>
      <c r="D1582" s="119">
        <v>-5382.2400250434857</v>
      </c>
      <c r="E1582" s="119">
        <v>-507280.87279315322</v>
      </c>
      <c r="F1582" s="112"/>
    </row>
    <row r="1583" spans="1:6" x14ac:dyDescent="0.35">
      <c r="A1583" s="107" t="s">
        <v>80</v>
      </c>
      <c r="B1583" s="107" t="s">
        <v>98</v>
      </c>
      <c r="C1583" s="107">
        <v>10</v>
      </c>
      <c r="D1583" s="119">
        <v>-7739.1000881194923</v>
      </c>
      <c r="E1583" s="119">
        <v>-518559.55120501848</v>
      </c>
      <c r="F1583" s="112"/>
    </row>
    <row r="1584" spans="1:6" x14ac:dyDescent="0.35">
      <c r="A1584" s="107" t="s">
        <v>80</v>
      </c>
      <c r="B1584" s="107" t="s">
        <v>98</v>
      </c>
      <c r="C1584" s="107">
        <v>11</v>
      </c>
      <c r="D1584" s="119">
        <v>-5543.0399513244647</v>
      </c>
      <c r="E1584" s="119">
        <v>-431773.56101075083</v>
      </c>
      <c r="F1584" s="112"/>
    </row>
    <row r="1585" spans="1:6" x14ac:dyDescent="0.35">
      <c r="A1585" s="107" t="s">
        <v>80</v>
      </c>
      <c r="B1585" s="107" t="s">
        <v>98</v>
      </c>
      <c r="C1585" s="107">
        <v>12</v>
      </c>
      <c r="D1585" s="119">
        <v>-4749.2999300956744</v>
      </c>
      <c r="E1585" s="119">
        <v>-444316.36039965297</v>
      </c>
      <c r="F1585" s="112"/>
    </row>
    <row r="1586" spans="1:6" x14ac:dyDescent="0.35">
      <c r="A1586" s="107" t="s">
        <v>80</v>
      </c>
      <c r="B1586" s="107" t="s">
        <v>46</v>
      </c>
      <c r="C1586" s="107">
        <v>1</v>
      </c>
      <c r="D1586" s="119">
        <v>0</v>
      </c>
      <c r="E1586" s="119">
        <v>0</v>
      </c>
      <c r="F1586" s="112"/>
    </row>
    <row r="1587" spans="1:6" x14ac:dyDescent="0.35">
      <c r="A1587" s="107" t="s">
        <v>80</v>
      </c>
      <c r="B1587" s="107" t="s">
        <v>46</v>
      </c>
      <c r="C1587" s="107">
        <v>2</v>
      </c>
      <c r="D1587" s="119">
        <v>0</v>
      </c>
      <c r="E1587" s="119">
        <v>0</v>
      </c>
      <c r="F1587" s="112"/>
    </row>
    <row r="1588" spans="1:6" x14ac:dyDescent="0.35">
      <c r="A1588" s="107" t="s">
        <v>80</v>
      </c>
      <c r="B1588" s="107" t="s">
        <v>46</v>
      </c>
      <c r="C1588" s="107">
        <v>3</v>
      </c>
      <c r="D1588" s="119">
        <v>-40543.10494733604</v>
      </c>
      <c r="E1588" s="119">
        <v>-3678544.3434684132</v>
      </c>
      <c r="F1588" s="112"/>
    </row>
    <row r="1589" spans="1:6" x14ac:dyDescent="0.35">
      <c r="A1589" s="107" t="s">
        <v>80</v>
      </c>
      <c r="B1589" s="107" t="s">
        <v>46</v>
      </c>
      <c r="C1589" s="107">
        <v>4</v>
      </c>
      <c r="D1589" s="119">
        <v>-36166.896658584599</v>
      </c>
      <c r="E1589" s="119">
        <v>-3190160.6911154189</v>
      </c>
      <c r="F1589" s="112"/>
    </row>
    <row r="1590" spans="1:6" x14ac:dyDescent="0.35">
      <c r="A1590" s="107" t="s">
        <v>80</v>
      </c>
      <c r="B1590" s="107" t="s">
        <v>46</v>
      </c>
      <c r="C1590" s="107">
        <v>5</v>
      </c>
      <c r="D1590" s="119">
        <v>-22800.54944531298</v>
      </c>
      <c r="E1590" s="119">
        <v>-1858999.1561465</v>
      </c>
      <c r="F1590" s="112"/>
    </row>
    <row r="1591" spans="1:6" x14ac:dyDescent="0.35">
      <c r="A1591" s="107" t="s">
        <v>80</v>
      </c>
      <c r="B1591" s="107" t="s">
        <v>46</v>
      </c>
      <c r="C1591" s="107">
        <v>6</v>
      </c>
      <c r="D1591" s="119">
        <v>-37939.253585321312</v>
      </c>
      <c r="E1591" s="119">
        <v>-3044105.1254547201</v>
      </c>
      <c r="F1591" s="112"/>
    </row>
    <row r="1592" spans="1:6" x14ac:dyDescent="0.35">
      <c r="A1592" s="107" t="s">
        <v>80</v>
      </c>
      <c r="B1592" s="107" t="s">
        <v>46</v>
      </c>
      <c r="C1592" s="107">
        <v>7</v>
      </c>
      <c r="D1592" s="119">
        <v>0</v>
      </c>
      <c r="E1592" s="119">
        <v>0</v>
      </c>
      <c r="F1592" s="112"/>
    </row>
    <row r="1593" spans="1:6" x14ac:dyDescent="0.35">
      <c r="A1593" s="107" t="s">
        <v>80</v>
      </c>
      <c r="B1593" s="107" t="s">
        <v>46</v>
      </c>
      <c r="C1593" s="107">
        <v>8</v>
      </c>
      <c r="D1593" s="119">
        <v>-11939.37838852733</v>
      </c>
      <c r="E1593" s="119">
        <v>-932798.28835979174</v>
      </c>
      <c r="F1593" s="112"/>
    </row>
    <row r="1594" spans="1:6" x14ac:dyDescent="0.35">
      <c r="A1594" s="107" t="s">
        <v>80</v>
      </c>
      <c r="B1594" s="107" t="s">
        <v>46</v>
      </c>
      <c r="C1594" s="107">
        <v>9</v>
      </c>
      <c r="D1594" s="119">
        <v>-26942.82343966631</v>
      </c>
      <c r="E1594" s="119">
        <v>-2021098.8631572591</v>
      </c>
      <c r="F1594" s="112"/>
    </row>
    <row r="1595" spans="1:6" x14ac:dyDescent="0.35">
      <c r="A1595" s="107" t="s">
        <v>80</v>
      </c>
      <c r="B1595" s="107" t="s">
        <v>46</v>
      </c>
      <c r="C1595" s="107">
        <v>10</v>
      </c>
      <c r="D1595" s="119">
        <v>-24052.099313806601</v>
      </c>
      <c r="E1595" s="119">
        <v>-1785647.8254018561</v>
      </c>
      <c r="F1595" s="112"/>
    </row>
    <row r="1596" spans="1:6" x14ac:dyDescent="0.35">
      <c r="A1596" s="107" t="s">
        <v>80</v>
      </c>
      <c r="B1596" s="107" t="s">
        <v>46</v>
      </c>
      <c r="C1596" s="107">
        <v>11</v>
      </c>
      <c r="D1596" s="119">
        <v>-37712.324951066752</v>
      </c>
      <c r="E1596" s="119">
        <v>-2772973.4325865442</v>
      </c>
      <c r="F1596" s="112"/>
    </row>
    <row r="1597" spans="1:6" x14ac:dyDescent="0.35">
      <c r="A1597" s="107" t="s">
        <v>80</v>
      </c>
      <c r="B1597" s="107" t="s">
        <v>46</v>
      </c>
      <c r="C1597" s="107">
        <v>12</v>
      </c>
      <c r="D1597" s="119">
        <v>-44139.585196551387</v>
      </c>
      <c r="E1597" s="119">
        <v>-3353849.7030209438</v>
      </c>
      <c r="F1597" s="112"/>
    </row>
    <row r="1598" spans="1:6" x14ac:dyDescent="0.35">
      <c r="A1598" s="107" t="s">
        <v>80</v>
      </c>
      <c r="B1598" s="107" t="s">
        <v>99</v>
      </c>
      <c r="C1598" s="107">
        <v>1</v>
      </c>
      <c r="D1598" s="119">
        <v>-9268.0822856163959</v>
      </c>
      <c r="E1598" s="119">
        <v>-51783.832783581849</v>
      </c>
      <c r="F1598" s="112"/>
    </row>
    <row r="1599" spans="1:6" x14ac:dyDescent="0.35">
      <c r="A1599" s="107" t="s">
        <v>80</v>
      </c>
      <c r="B1599" s="107" t="s">
        <v>99</v>
      </c>
      <c r="C1599" s="107">
        <v>2</v>
      </c>
      <c r="D1599" s="119">
        <v>-19411.38237288329</v>
      </c>
      <c r="E1599" s="119">
        <v>-84922.198243428094</v>
      </c>
      <c r="F1599" s="112"/>
    </row>
    <row r="1600" spans="1:6" x14ac:dyDescent="0.35">
      <c r="A1600" s="107" t="s">
        <v>80</v>
      </c>
      <c r="B1600" s="107" t="s">
        <v>99</v>
      </c>
      <c r="C1600" s="107">
        <v>3</v>
      </c>
      <c r="D1600" s="119">
        <v>-25358.699912431199</v>
      </c>
      <c r="E1600" s="119">
        <v>-122806.2044036032</v>
      </c>
      <c r="F1600" s="112"/>
    </row>
    <row r="1601" spans="1:6" x14ac:dyDescent="0.35">
      <c r="A1601" s="107" t="s">
        <v>80</v>
      </c>
      <c r="B1601" s="107" t="s">
        <v>99</v>
      </c>
      <c r="C1601" s="107">
        <v>4</v>
      </c>
      <c r="D1601" s="119">
        <v>-26067.09546859072</v>
      </c>
      <c r="E1601" s="119">
        <v>-124244.65221436048</v>
      </c>
      <c r="F1601" s="112"/>
    </row>
    <row r="1602" spans="1:6" x14ac:dyDescent="0.35">
      <c r="A1602" s="107" t="s">
        <v>80</v>
      </c>
      <c r="B1602" s="107" t="s">
        <v>99</v>
      </c>
      <c r="C1602" s="107">
        <v>5</v>
      </c>
      <c r="D1602" s="119">
        <v>-21639.212613974141</v>
      </c>
      <c r="E1602" s="119">
        <v>-120366.53358054174</v>
      </c>
      <c r="F1602" s="112"/>
    </row>
    <row r="1603" spans="1:6" x14ac:dyDescent="0.35">
      <c r="A1603" s="107" t="s">
        <v>80</v>
      </c>
      <c r="B1603" s="107" t="s">
        <v>99</v>
      </c>
      <c r="C1603" s="107">
        <v>6</v>
      </c>
      <c r="D1603" s="119">
        <v>-20935.12132300868</v>
      </c>
      <c r="E1603" s="119">
        <v>-111502.48693160326</v>
      </c>
      <c r="F1603" s="112"/>
    </row>
    <row r="1604" spans="1:6" x14ac:dyDescent="0.35">
      <c r="A1604" s="107" t="s">
        <v>80</v>
      </c>
      <c r="B1604" s="107" t="s">
        <v>99</v>
      </c>
      <c r="C1604" s="107">
        <v>7</v>
      </c>
      <c r="D1604" s="119">
        <v>-26679.57804602636</v>
      </c>
      <c r="E1604" s="119">
        <v>-115232.55157536962</v>
      </c>
      <c r="F1604" s="112"/>
    </row>
    <row r="1605" spans="1:6" x14ac:dyDescent="0.35">
      <c r="A1605" s="107" t="s">
        <v>80</v>
      </c>
      <c r="B1605" s="107" t="s">
        <v>99</v>
      </c>
      <c r="C1605" s="107">
        <v>8</v>
      </c>
      <c r="D1605" s="119">
        <v>-11930.240600351928</v>
      </c>
      <c r="E1605" s="119">
        <v>-40750.590806712848</v>
      </c>
      <c r="F1605" s="112"/>
    </row>
    <row r="1606" spans="1:6" x14ac:dyDescent="0.35">
      <c r="A1606" s="107" t="s">
        <v>80</v>
      </c>
      <c r="B1606" s="107" t="s">
        <v>99</v>
      </c>
      <c r="C1606" s="107">
        <v>9</v>
      </c>
      <c r="D1606" s="119">
        <v>-12575.639502510843</v>
      </c>
      <c r="E1606" s="119">
        <v>-38696.215446132366</v>
      </c>
      <c r="F1606" s="112"/>
    </row>
    <row r="1607" spans="1:6" x14ac:dyDescent="0.35">
      <c r="A1607" s="107" t="s">
        <v>80</v>
      </c>
      <c r="B1607" s="107" t="s">
        <v>99</v>
      </c>
      <c r="C1607" s="107">
        <v>10</v>
      </c>
      <c r="D1607" s="119">
        <v>-13590.224950696243</v>
      </c>
      <c r="E1607" s="119">
        <v>-36756.195898878221</v>
      </c>
      <c r="F1607" s="112"/>
    </row>
    <row r="1608" spans="1:6" x14ac:dyDescent="0.35">
      <c r="A1608" s="107" t="s">
        <v>80</v>
      </c>
      <c r="B1608" s="107" t="s">
        <v>99</v>
      </c>
      <c r="C1608" s="107">
        <v>11</v>
      </c>
      <c r="D1608" s="119">
        <v>-10162.097976839177</v>
      </c>
      <c r="E1608" s="119">
        <v>-27433.044532881162</v>
      </c>
      <c r="F1608" s="112"/>
    </row>
    <row r="1609" spans="1:6" x14ac:dyDescent="0.35">
      <c r="A1609" s="107" t="s">
        <v>80</v>
      </c>
      <c r="B1609" s="107" t="s">
        <v>99</v>
      </c>
      <c r="C1609" s="107">
        <v>12</v>
      </c>
      <c r="D1609" s="119">
        <v>-16016.084903742922</v>
      </c>
      <c r="E1609" s="119">
        <v>-44092.883642162284</v>
      </c>
      <c r="F1609" s="112"/>
    </row>
    <row r="1610" spans="1:6" x14ac:dyDescent="0.35">
      <c r="A1610" s="107" t="s">
        <v>80</v>
      </c>
      <c r="B1610" s="107" t="s">
        <v>100</v>
      </c>
      <c r="C1610" s="107">
        <v>1</v>
      </c>
      <c r="D1610" s="119">
        <v>-2162.640032052992</v>
      </c>
      <c r="E1610" s="119">
        <v>-89003.948447021525</v>
      </c>
      <c r="F1610" s="112"/>
    </row>
    <row r="1611" spans="1:6" x14ac:dyDescent="0.35">
      <c r="A1611" s="107" t="s">
        <v>80</v>
      </c>
      <c r="B1611" s="107" t="s">
        <v>100</v>
      </c>
      <c r="C1611" s="107">
        <v>2</v>
      </c>
      <c r="D1611" s="119">
        <v>-1198.319991707803</v>
      </c>
      <c r="E1611" s="119">
        <v>-52033.456351703149</v>
      </c>
      <c r="F1611" s="112"/>
    </row>
    <row r="1612" spans="1:6" x14ac:dyDescent="0.35">
      <c r="A1612" s="107" t="s">
        <v>80</v>
      </c>
      <c r="B1612" s="107" t="s">
        <v>100</v>
      </c>
      <c r="C1612" s="107">
        <v>3</v>
      </c>
      <c r="D1612" s="119">
        <v>-1445.2799534797689</v>
      </c>
      <c r="E1612" s="119">
        <v>-58163.265904279942</v>
      </c>
      <c r="F1612" s="112"/>
    </row>
    <row r="1613" spans="1:6" x14ac:dyDescent="0.35">
      <c r="A1613" s="107" t="s">
        <v>80</v>
      </c>
      <c r="B1613" s="107" t="s">
        <v>100</v>
      </c>
      <c r="C1613" s="107">
        <v>4</v>
      </c>
      <c r="D1613" s="119">
        <v>-2138.1599602699289</v>
      </c>
      <c r="E1613" s="119">
        <v>-52723.325810137132</v>
      </c>
      <c r="F1613" s="112"/>
    </row>
    <row r="1614" spans="1:6" x14ac:dyDescent="0.35">
      <c r="A1614" s="107" t="s">
        <v>80</v>
      </c>
      <c r="B1614" s="107" t="s">
        <v>100</v>
      </c>
      <c r="C1614" s="107">
        <v>5</v>
      </c>
      <c r="D1614" s="119">
        <v>-3027.8400058746338</v>
      </c>
      <c r="E1614" s="119">
        <v>-97373.370367372743</v>
      </c>
      <c r="F1614" s="112"/>
    </row>
    <row r="1615" spans="1:6" x14ac:dyDescent="0.35">
      <c r="A1615" s="107" t="s">
        <v>80</v>
      </c>
      <c r="B1615" s="107" t="s">
        <v>100</v>
      </c>
      <c r="C1615" s="107">
        <v>6</v>
      </c>
      <c r="D1615" s="119">
        <v>-4685.0400376319876</v>
      </c>
      <c r="E1615" s="119">
        <v>-171585.5319914248</v>
      </c>
      <c r="F1615" s="112"/>
    </row>
    <row r="1616" spans="1:6" x14ac:dyDescent="0.35">
      <c r="A1616" s="107" t="s">
        <v>80</v>
      </c>
      <c r="B1616" s="107" t="s">
        <v>100</v>
      </c>
      <c r="C1616" s="107">
        <v>7</v>
      </c>
      <c r="D1616" s="119">
        <v>-6637.6799793243408</v>
      </c>
      <c r="E1616" s="119">
        <v>-237804.96348827591</v>
      </c>
      <c r="F1616" s="112"/>
    </row>
    <row r="1617" spans="1:6" x14ac:dyDescent="0.35">
      <c r="A1617" s="107" t="s">
        <v>80</v>
      </c>
      <c r="B1617" s="107" t="s">
        <v>100</v>
      </c>
      <c r="C1617" s="107">
        <v>8</v>
      </c>
      <c r="D1617" s="119">
        <v>-6507.5999450683594</v>
      </c>
      <c r="E1617" s="119">
        <v>-247667.6801471606</v>
      </c>
      <c r="F1617" s="112"/>
    </row>
    <row r="1618" spans="1:6" x14ac:dyDescent="0.35">
      <c r="A1618" s="107" t="s">
        <v>80</v>
      </c>
      <c r="B1618" s="107" t="s">
        <v>100</v>
      </c>
      <c r="C1618" s="107">
        <v>9</v>
      </c>
      <c r="D1618" s="119">
        <v>-6073.919961929324</v>
      </c>
      <c r="E1618" s="119">
        <v>-227729.65794060819</v>
      </c>
      <c r="F1618" s="112"/>
    </row>
    <row r="1619" spans="1:6" x14ac:dyDescent="0.35">
      <c r="A1619" s="107" t="s">
        <v>80</v>
      </c>
      <c r="B1619" s="107" t="s">
        <v>100</v>
      </c>
      <c r="C1619" s="107">
        <v>10</v>
      </c>
      <c r="D1619" s="119">
        <v>-5804.0951392038014</v>
      </c>
      <c r="E1619" s="119">
        <v>-157825.28962072911</v>
      </c>
      <c r="F1619" s="112"/>
    </row>
    <row r="1620" spans="1:6" x14ac:dyDescent="0.35">
      <c r="A1620" s="107" t="s">
        <v>80</v>
      </c>
      <c r="B1620" s="107" t="s">
        <v>100</v>
      </c>
      <c r="C1620" s="107">
        <v>11</v>
      </c>
      <c r="D1620" s="119">
        <v>-5082.310050010683</v>
      </c>
      <c r="E1620" s="119">
        <v>-159465.83336394679</v>
      </c>
      <c r="F1620" s="112"/>
    </row>
    <row r="1621" spans="1:6" x14ac:dyDescent="0.35">
      <c r="A1621" s="107" t="s">
        <v>80</v>
      </c>
      <c r="B1621" s="107" t="s">
        <v>100</v>
      </c>
      <c r="C1621" s="107">
        <v>12</v>
      </c>
      <c r="D1621" s="119">
        <v>-3066.639999389648</v>
      </c>
      <c r="E1621" s="119">
        <v>-116766.7916136081</v>
      </c>
      <c r="F1621" s="112"/>
    </row>
    <row r="1622" spans="1:6" x14ac:dyDescent="0.35">
      <c r="A1622" s="107" t="s">
        <v>80</v>
      </c>
      <c r="B1622" s="107" t="s">
        <v>52</v>
      </c>
      <c r="C1622" s="107">
        <v>1</v>
      </c>
      <c r="D1622" s="119">
        <v>8673.4213065326949</v>
      </c>
      <c r="E1622" s="119">
        <v>624332.58339890116</v>
      </c>
      <c r="F1622" s="112"/>
    </row>
    <row r="1623" spans="1:6" x14ac:dyDescent="0.35">
      <c r="A1623" s="107" t="s">
        <v>80</v>
      </c>
      <c r="B1623" s="107" t="s">
        <v>52</v>
      </c>
      <c r="C1623" s="107">
        <v>2</v>
      </c>
      <c r="D1623" s="119">
        <v>11296.202165250072</v>
      </c>
      <c r="E1623" s="119">
        <v>783026.06659567042</v>
      </c>
      <c r="F1623" s="112"/>
    </row>
    <row r="1624" spans="1:6" x14ac:dyDescent="0.35">
      <c r="A1624" s="107" t="s">
        <v>80</v>
      </c>
      <c r="B1624" s="107" t="s">
        <v>52</v>
      </c>
      <c r="C1624" s="107">
        <v>3</v>
      </c>
      <c r="D1624" s="119">
        <v>12191.701400044338</v>
      </c>
      <c r="E1624" s="119">
        <v>878291.89225630043</v>
      </c>
      <c r="F1624" s="112"/>
    </row>
    <row r="1625" spans="1:6" x14ac:dyDescent="0.35">
      <c r="A1625" s="107" t="s">
        <v>80</v>
      </c>
      <c r="B1625" s="107" t="s">
        <v>52</v>
      </c>
      <c r="C1625" s="107">
        <v>4</v>
      </c>
      <c r="D1625" s="119">
        <v>9615.2890446855636</v>
      </c>
      <c r="E1625" s="119">
        <v>676028.56552833831</v>
      </c>
      <c r="F1625" s="112"/>
    </row>
    <row r="1626" spans="1:6" x14ac:dyDescent="0.35">
      <c r="A1626" s="107" t="s">
        <v>80</v>
      </c>
      <c r="B1626" s="107" t="s">
        <v>52</v>
      </c>
      <c r="C1626" s="107">
        <v>5</v>
      </c>
      <c r="D1626" s="119">
        <v>10991.853921152826</v>
      </c>
      <c r="E1626" s="119">
        <v>757035.04302242305</v>
      </c>
      <c r="F1626" s="112"/>
    </row>
    <row r="1627" spans="1:6" x14ac:dyDescent="0.35">
      <c r="A1627" s="107" t="s">
        <v>80</v>
      </c>
      <c r="B1627" s="107" t="s">
        <v>52</v>
      </c>
      <c r="C1627" s="107">
        <v>6</v>
      </c>
      <c r="D1627" s="119">
        <v>9133.2908937348475</v>
      </c>
      <c r="E1627" s="119">
        <v>611079.22024303582</v>
      </c>
      <c r="F1627" s="112"/>
    </row>
    <row r="1628" spans="1:6" x14ac:dyDescent="0.35">
      <c r="A1628" s="107" t="s">
        <v>80</v>
      </c>
      <c r="B1628" s="107" t="s">
        <v>52</v>
      </c>
      <c r="C1628" s="107">
        <v>7</v>
      </c>
      <c r="D1628" s="119">
        <v>9385.8346079568291</v>
      </c>
      <c r="E1628" s="119">
        <v>639562.0097799676</v>
      </c>
      <c r="F1628" s="112"/>
    </row>
    <row r="1629" spans="1:6" x14ac:dyDescent="0.35">
      <c r="A1629" s="107" t="s">
        <v>80</v>
      </c>
      <c r="B1629" s="107" t="s">
        <v>52</v>
      </c>
      <c r="C1629" s="107">
        <v>8</v>
      </c>
      <c r="D1629" s="119">
        <v>7044.1053365341268</v>
      </c>
      <c r="E1629" s="119">
        <v>490103.53576809738</v>
      </c>
      <c r="F1629" s="112"/>
    </row>
    <row r="1630" spans="1:6" x14ac:dyDescent="0.35">
      <c r="A1630" s="107" t="s">
        <v>80</v>
      </c>
      <c r="B1630" s="107" t="s">
        <v>52</v>
      </c>
      <c r="C1630" s="107">
        <v>9</v>
      </c>
      <c r="D1630" s="119">
        <v>6236.6738043752866</v>
      </c>
      <c r="E1630" s="119">
        <v>392374.25606779347</v>
      </c>
      <c r="F1630" s="112"/>
    </row>
    <row r="1631" spans="1:6" x14ac:dyDescent="0.35">
      <c r="A1631" s="107" t="s">
        <v>80</v>
      </c>
      <c r="B1631" s="107" t="s">
        <v>52</v>
      </c>
      <c r="C1631" s="107">
        <v>10</v>
      </c>
      <c r="D1631" s="119">
        <v>5855.2412071939352</v>
      </c>
      <c r="E1631" s="119">
        <v>310792.12482733041</v>
      </c>
      <c r="F1631" s="112"/>
    </row>
    <row r="1632" spans="1:6" x14ac:dyDescent="0.35">
      <c r="A1632" s="107" t="s">
        <v>80</v>
      </c>
      <c r="B1632" s="107" t="s">
        <v>52</v>
      </c>
      <c r="C1632" s="107">
        <v>11</v>
      </c>
      <c r="D1632" s="119">
        <v>6029.7110325393523</v>
      </c>
      <c r="E1632" s="119">
        <v>323187.6142615343</v>
      </c>
      <c r="F1632" s="112"/>
    </row>
    <row r="1633" spans="1:6" x14ac:dyDescent="0.35">
      <c r="A1633" s="107" t="s">
        <v>80</v>
      </c>
      <c r="B1633" s="107" t="s">
        <v>52</v>
      </c>
      <c r="C1633" s="107">
        <v>12</v>
      </c>
      <c r="D1633" s="119">
        <v>6807.6276609525339</v>
      </c>
      <c r="E1633" s="119">
        <v>357479.24404862954</v>
      </c>
      <c r="F1633" s="112"/>
    </row>
    <row r="1634" spans="1:6" x14ac:dyDescent="0.35">
      <c r="A1634" s="107" t="s">
        <v>80</v>
      </c>
      <c r="B1634" s="107" t="s">
        <v>53</v>
      </c>
      <c r="C1634" s="107">
        <v>1</v>
      </c>
      <c r="D1634" s="119">
        <v>-16209.652926068249</v>
      </c>
      <c r="E1634" s="119">
        <v>0</v>
      </c>
      <c r="F1634" s="112"/>
    </row>
    <row r="1635" spans="1:6" x14ac:dyDescent="0.35">
      <c r="A1635" s="107" t="s">
        <v>80</v>
      </c>
      <c r="B1635" s="107" t="s">
        <v>53</v>
      </c>
      <c r="C1635" s="107">
        <v>2</v>
      </c>
      <c r="D1635" s="119">
        <v>-14726.01624652154</v>
      </c>
      <c r="E1635" s="119">
        <v>0</v>
      </c>
      <c r="F1635" s="112"/>
    </row>
    <row r="1636" spans="1:6" x14ac:dyDescent="0.35">
      <c r="A1636" s="107" t="s">
        <v>80</v>
      </c>
      <c r="B1636" s="107" t="s">
        <v>53</v>
      </c>
      <c r="C1636" s="107">
        <v>3</v>
      </c>
      <c r="D1636" s="119">
        <v>-15966.964684734359</v>
      </c>
      <c r="E1636" s="119">
        <v>0</v>
      </c>
      <c r="F1636" s="112"/>
    </row>
    <row r="1637" spans="1:6" x14ac:dyDescent="0.35">
      <c r="A1637" s="107" t="s">
        <v>80</v>
      </c>
      <c r="B1637" s="107" t="s">
        <v>53</v>
      </c>
      <c r="C1637" s="107">
        <v>4</v>
      </c>
      <c r="D1637" s="119">
        <v>-14513.59942638037</v>
      </c>
      <c r="E1637" s="119">
        <v>0</v>
      </c>
      <c r="F1637" s="112"/>
    </row>
    <row r="1638" spans="1:6" x14ac:dyDescent="0.35">
      <c r="A1638" s="107" t="s">
        <v>80</v>
      </c>
      <c r="B1638" s="107" t="s">
        <v>53</v>
      </c>
      <c r="C1638" s="107">
        <v>5</v>
      </c>
      <c r="D1638" s="119">
        <v>-14493.200759220539</v>
      </c>
      <c r="E1638" s="119">
        <v>0</v>
      </c>
      <c r="F1638" s="112"/>
    </row>
    <row r="1639" spans="1:6" x14ac:dyDescent="0.35">
      <c r="A1639" s="107" t="s">
        <v>80</v>
      </c>
      <c r="B1639" s="107" t="s">
        <v>53</v>
      </c>
      <c r="C1639" s="107">
        <v>6</v>
      </c>
      <c r="D1639" s="119">
        <v>-18575.988485686288</v>
      </c>
      <c r="E1639" s="119">
        <v>0</v>
      </c>
      <c r="F1639" s="112"/>
    </row>
    <row r="1640" spans="1:6" x14ac:dyDescent="0.35">
      <c r="A1640" s="107" t="s">
        <v>80</v>
      </c>
      <c r="B1640" s="107" t="s">
        <v>53</v>
      </c>
      <c r="C1640" s="107">
        <v>7</v>
      </c>
      <c r="D1640" s="119">
        <v>-17159.09086736499</v>
      </c>
      <c r="E1640" s="119">
        <v>0</v>
      </c>
      <c r="F1640" s="112"/>
    </row>
    <row r="1641" spans="1:6" x14ac:dyDescent="0.35">
      <c r="A1641" s="107" t="s">
        <v>80</v>
      </c>
      <c r="B1641" s="107" t="s">
        <v>53</v>
      </c>
      <c r="C1641" s="107">
        <v>8</v>
      </c>
      <c r="D1641" s="119">
        <v>-22278.924045313539</v>
      </c>
      <c r="E1641" s="119">
        <v>0</v>
      </c>
      <c r="F1641" s="112"/>
    </row>
    <row r="1642" spans="1:6" x14ac:dyDescent="0.35">
      <c r="A1642" s="107" t="s">
        <v>80</v>
      </c>
      <c r="B1642" s="107" t="s">
        <v>53</v>
      </c>
      <c r="C1642" s="107">
        <v>9</v>
      </c>
      <c r="D1642" s="119">
        <v>-20697.480897861071</v>
      </c>
      <c r="E1642" s="119">
        <v>0</v>
      </c>
      <c r="F1642" s="112"/>
    </row>
    <row r="1643" spans="1:6" x14ac:dyDescent="0.35">
      <c r="A1643" s="107" t="s">
        <v>80</v>
      </c>
      <c r="B1643" s="107" t="s">
        <v>53</v>
      </c>
      <c r="C1643" s="107">
        <v>10</v>
      </c>
      <c r="D1643" s="119">
        <v>-28885.232840606979</v>
      </c>
      <c r="E1643" s="119">
        <v>0</v>
      </c>
      <c r="F1643" s="112"/>
    </row>
    <row r="1644" spans="1:6" x14ac:dyDescent="0.35">
      <c r="A1644" s="107" t="s">
        <v>80</v>
      </c>
      <c r="B1644" s="107" t="s">
        <v>53</v>
      </c>
      <c r="C1644" s="107">
        <v>11</v>
      </c>
      <c r="D1644" s="119">
        <v>-25563.430824937161</v>
      </c>
      <c r="E1644" s="119">
        <v>0</v>
      </c>
      <c r="F1644" s="112"/>
    </row>
    <row r="1645" spans="1:6" x14ac:dyDescent="0.35">
      <c r="A1645" s="107" t="s">
        <v>80</v>
      </c>
      <c r="B1645" s="107" t="s">
        <v>53</v>
      </c>
      <c r="C1645" s="107">
        <v>12</v>
      </c>
      <c r="D1645" s="119">
        <v>-22813.862010770099</v>
      </c>
      <c r="E1645" s="119">
        <v>0</v>
      </c>
      <c r="F1645" s="112"/>
    </row>
    <row r="1646" spans="1:6" x14ac:dyDescent="0.35">
      <c r="A1646" s="107" t="s">
        <v>80</v>
      </c>
      <c r="B1646" s="107" t="s">
        <v>101</v>
      </c>
      <c r="C1646" s="107">
        <v>1</v>
      </c>
      <c r="D1646" s="119">
        <v>0</v>
      </c>
      <c r="E1646" s="119">
        <v>0</v>
      </c>
      <c r="F1646" s="112"/>
    </row>
    <row r="1647" spans="1:6" x14ac:dyDescent="0.35">
      <c r="A1647" s="107" t="s">
        <v>80</v>
      </c>
      <c r="B1647" s="107" t="s">
        <v>101</v>
      </c>
      <c r="C1647" s="107">
        <v>2</v>
      </c>
      <c r="D1647" s="119">
        <v>0</v>
      </c>
      <c r="E1647" s="119">
        <v>0</v>
      </c>
      <c r="F1647" s="112"/>
    </row>
    <row r="1648" spans="1:6" x14ac:dyDescent="0.35">
      <c r="A1648" s="107" t="s">
        <v>80</v>
      </c>
      <c r="B1648" s="107" t="s">
        <v>101</v>
      </c>
      <c r="C1648" s="107">
        <v>3</v>
      </c>
      <c r="D1648" s="119">
        <v>-7798.5780032494422</v>
      </c>
      <c r="E1648" s="119">
        <v>-303616.67739335721</v>
      </c>
      <c r="F1648" s="112"/>
    </row>
    <row r="1649" spans="1:6" x14ac:dyDescent="0.35">
      <c r="A1649" s="107" t="s">
        <v>80</v>
      </c>
      <c r="B1649" s="107" t="s">
        <v>101</v>
      </c>
      <c r="C1649" s="107">
        <v>4</v>
      </c>
      <c r="D1649" s="119">
        <v>-6826.3452258829248</v>
      </c>
      <c r="E1649" s="119">
        <v>-251866.90338949591</v>
      </c>
      <c r="F1649" s="112"/>
    </row>
    <row r="1650" spans="1:6" x14ac:dyDescent="0.35">
      <c r="A1650" s="107" t="s">
        <v>80</v>
      </c>
      <c r="B1650" s="107" t="s">
        <v>101</v>
      </c>
      <c r="C1650" s="107">
        <v>5</v>
      </c>
      <c r="D1650" s="119">
        <v>-5767.9156811957901</v>
      </c>
      <c r="E1650" s="119">
        <v>-278348.73752373841</v>
      </c>
      <c r="F1650" s="112"/>
    </row>
    <row r="1651" spans="1:6" x14ac:dyDescent="0.35">
      <c r="A1651" s="107" t="s">
        <v>80</v>
      </c>
      <c r="B1651" s="107" t="s">
        <v>101</v>
      </c>
      <c r="C1651" s="107">
        <v>6</v>
      </c>
      <c r="D1651" s="119">
        <v>-5154.2025474448083</v>
      </c>
      <c r="E1651" s="119">
        <v>-280479.20874550211</v>
      </c>
      <c r="F1651" s="112"/>
    </row>
    <row r="1652" spans="1:6" x14ac:dyDescent="0.35">
      <c r="A1652" s="107" t="s">
        <v>80</v>
      </c>
      <c r="B1652" s="107" t="s">
        <v>101</v>
      </c>
      <c r="C1652" s="107">
        <v>7</v>
      </c>
      <c r="D1652" s="119">
        <v>-2680.559616661536</v>
      </c>
      <c r="E1652" s="119">
        <v>-115171.3652191287</v>
      </c>
      <c r="F1652" s="112"/>
    </row>
    <row r="1653" spans="1:6" x14ac:dyDescent="0.35">
      <c r="A1653" s="107" t="s">
        <v>80</v>
      </c>
      <c r="B1653" s="107" t="s">
        <v>101</v>
      </c>
      <c r="C1653" s="107">
        <v>8</v>
      </c>
      <c r="D1653" s="119">
        <v>-579.1690874516778</v>
      </c>
      <c r="E1653" s="119">
        <v>-34135.549611394468</v>
      </c>
      <c r="F1653" s="112"/>
    </row>
    <row r="1654" spans="1:6" x14ac:dyDescent="0.35">
      <c r="A1654" s="107" t="s">
        <v>80</v>
      </c>
      <c r="B1654" s="107" t="s">
        <v>101</v>
      </c>
      <c r="C1654" s="107">
        <v>9</v>
      </c>
      <c r="D1654" s="119">
        <v>-831.85791712018738</v>
      </c>
      <c r="E1654" s="119">
        <v>-24698.60458231239</v>
      </c>
      <c r="F1654" s="112"/>
    </row>
    <row r="1655" spans="1:6" x14ac:dyDescent="0.35">
      <c r="A1655" s="107" t="s">
        <v>80</v>
      </c>
      <c r="B1655" s="107" t="s">
        <v>101</v>
      </c>
      <c r="C1655" s="107">
        <v>10</v>
      </c>
      <c r="D1655" s="119">
        <v>-1146.154260556011</v>
      </c>
      <c r="E1655" s="119">
        <v>-18216.775248804381</v>
      </c>
      <c r="F1655" s="112"/>
    </row>
    <row r="1656" spans="1:6" x14ac:dyDescent="0.35">
      <c r="A1656" s="107" t="s">
        <v>80</v>
      </c>
      <c r="B1656" s="107" t="s">
        <v>101</v>
      </c>
      <c r="C1656" s="107">
        <v>11</v>
      </c>
      <c r="D1656" s="119">
        <v>-1010.0589770737</v>
      </c>
      <c r="E1656" s="119">
        <v>-16872.341167020091</v>
      </c>
      <c r="F1656" s="112"/>
    </row>
    <row r="1657" spans="1:6" x14ac:dyDescent="0.35">
      <c r="A1657" s="107" t="s">
        <v>80</v>
      </c>
      <c r="B1657" s="107" t="s">
        <v>101</v>
      </c>
      <c r="C1657" s="107">
        <v>12</v>
      </c>
      <c r="D1657" s="119">
        <v>-906.43831347091782</v>
      </c>
      <c r="E1657" s="119">
        <v>-17495.666110398652</v>
      </c>
      <c r="F1657" s="112"/>
    </row>
    <row r="1658" spans="1:6" x14ac:dyDescent="0.35">
      <c r="A1658" s="107" t="s">
        <v>80</v>
      </c>
      <c r="B1658" s="107" t="s">
        <v>56</v>
      </c>
      <c r="C1658" s="107">
        <v>1</v>
      </c>
      <c r="D1658" s="119">
        <v>0</v>
      </c>
      <c r="E1658" s="119">
        <v>0</v>
      </c>
      <c r="F1658" s="112"/>
    </row>
    <row r="1659" spans="1:6" x14ac:dyDescent="0.35">
      <c r="A1659" s="107" t="s">
        <v>80</v>
      </c>
      <c r="B1659" s="107" t="s">
        <v>56</v>
      </c>
      <c r="C1659" s="107">
        <v>2</v>
      </c>
      <c r="D1659" s="119">
        <v>0</v>
      </c>
      <c r="E1659" s="119">
        <v>0</v>
      </c>
      <c r="F1659" s="112"/>
    </row>
    <row r="1660" spans="1:6" x14ac:dyDescent="0.35">
      <c r="A1660" s="107" t="s">
        <v>80</v>
      </c>
      <c r="B1660" s="107" t="s">
        <v>56</v>
      </c>
      <c r="C1660" s="107">
        <v>3</v>
      </c>
      <c r="D1660" s="119">
        <v>0</v>
      </c>
      <c r="E1660" s="119">
        <v>0</v>
      </c>
      <c r="F1660" s="112"/>
    </row>
    <row r="1661" spans="1:6" x14ac:dyDescent="0.35">
      <c r="A1661" s="107" t="s">
        <v>80</v>
      </c>
      <c r="B1661" s="107" t="s">
        <v>56</v>
      </c>
      <c r="C1661" s="107">
        <v>4</v>
      </c>
      <c r="D1661" s="119">
        <v>0</v>
      </c>
      <c r="E1661" s="119">
        <v>0</v>
      </c>
      <c r="F1661" s="112"/>
    </row>
    <row r="1662" spans="1:6" x14ac:dyDescent="0.35">
      <c r="A1662" s="107" t="s">
        <v>80</v>
      </c>
      <c r="B1662" s="107" t="s">
        <v>56</v>
      </c>
      <c r="C1662" s="107">
        <v>5</v>
      </c>
      <c r="D1662" s="119">
        <v>0</v>
      </c>
      <c r="E1662" s="119">
        <v>0</v>
      </c>
      <c r="F1662" s="112"/>
    </row>
    <row r="1663" spans="1:6" x14ac:dyDescent="0.35">
      <c r="A1663" s="107" t="s">
        <v>80</v>
      </c>
      <c r="B1663" s="107" t="s">
        <v>56</v>
      </c>
      <c r="C1663" s="107">
        <v>6</v>
      </c>
      <c r="D1663" s="119">
        <v>0</v>
      </c>
      <c r="E1663" s="119">
        <v>0</v>
      </c>
      <c r="F1663" s="112"/>
    </row>
    <row r="1664" spans="1:6" x14ac:dyDescent="0.35">
      <c r="A1664" s="107" t="s">
        <v>80</v>
      </c>
      <c r="B1664" s="107" t="s">
        <v>56</v>
      </c>
      <c r="C1664" s="107">
        <v>7</v>
      </c>
      <c r="D1664" s="119">
        <v>0</v>
      </c>
      <c r="E1664" s="119">
        <v>0</v>
      </c>
      <c r="F1664" s="112"/>
    </row>
    <row r="1665" spans="1:6" x14ac:dyDescent="0.35">
      <c r="A1665" s="107" t="s">
        <v>80</v>
      </c>
      <c r="B1665" s="107" t="s">
        <v>56</v>
      </c>
      <c r="C1665" s="107">
        <v>8</v>
      </c>
      <c r="D1665" s="119">
        <v>0</v>
      </c>
      <c r="E1665" s="119">
        <v>0</v>
      </c>
      <c r="F1665" s="112"/>
    </row>
    <row r="1666" spans="1:6" x14ac:dyDescent="0.35">
      <c r="A1666" s="107" t="s">
        <v>80</v>
      </c>
      <c r="B1666" s="107" t="s">
        <v>56</v>
      </c>
      <c r="C1666" s="107">
        <v>9</v>
      </c>
      <c r="D1666" s="119">
        <v>0</v>
      </c>
      <c r="E1666" s="119">
        <v>0</v>
      </c>
      <c r="F1666" s="112"/>
    </row>
    <row r="1667" spans="1:6" x14ac:dyDescent="0.35">
      <c r="A1667" s="107" t="s">
        <v>80</v>
      </c>
      <c r="B1667" s="107" t="s">
        <v>56</v>
      </c>
      <c r="C1667" s="107">
        <v>10</v>
      </c>
      <c r="D1667" s="119">
        <v>0</v>
      </c>
      <c r="E1667" s="119">
        <v>0</v>
      </c>
      <c r="F1667" s="112"/>
    </row>
    <row r="1668" spans="1:6" x14ac:dyDescent="0.35">
      <c r="A1668" s="107" t="s">
        <v>80</v>
      </c>
      <c r="B1668" s="107" t="s">
        <v>56</v>
      </c>
      <c r="C1668" s="107">
        <v>11</v>
      </c>
      <c r="D1668" s="119">
        <v>0</v>
      </c>
      <c r="E1668" s="119">
        <v>0</v>
      </c>
      <c r="F1668" s="112"/>
    </row>
    <row r="1669" spans="1:6" x14ac:dyDescent="0.35">
      <c r="A1669" s="107" t="s">
        <v>80</v>
      </c>
      <c r="B1669" s="107" t="s">
        <v>56</v>
      </c>
      <c r="C1669" s="107">
        <v>12</v>
      </c>
      <c r="D1669" s="119">
        <v>0</v>
      </c>
      <c r="E1669" s="119">
        <v>0</v>
      </c>
      <c r="F1669" s="112"/>
    </row>
    <row r="1670" spans="1:6" x14ac:dyDescent="0.35">
      <c r="A1670" s="107" t="s">
        <v>80</v>
      </c>
      <c r="B1670" s="107" t="s">
        <v>58</v>
      </c>
      <c r="C1670" s="107">
        <v>1</v>
      </c>
      <c r="D1670" s="119">
        <v>-37736.872748865833</v>
      </c>
      <c r="E1670" s="119">
        <v>-293944.33780083258</v>
      </c>
      <c r="F1670" s="112"/>
    </row>
    <row r="1671" spans="1:6" x14ac:dyDescent="0.35">
      <c r="A1671" s="107" t="s">
        <v>80</v>
      </c>
      <c r="B1671" s="107" t="s">
        <v>58</v>
      </c>
      <c r="C1671" s="107">
        <v>2</v>
      </c>
      <c r="D1671" s="119">
        <v>-34089.395163371453</v>
      </c>
      <c r="E1671" s="119">
        <v>-232624.3222012574</v>
      </c>
      <c r="F1671" s="112"/>
    </row>
    <row r="1672" spans="1:6" x14ac:dyDescent="0.35">
      <c r="A1672" s="107" t="s">
        <v>80</v>
      </c>
      <c r="B1672" s="107" t="s">
        <v>58</v>
      </c>
      <c r="C1672" s="107">
        <v>3</v>
      </c>
      <c r="D1672" s="119">
        <v>-36010.255383144213</v>
      </c>
      <c r="E1672" s="119">
        <v>-190767.31191028599</v>
      </c>
      <c r="F1672" s="112"/>
    </row>
    <row r="1673" spans="1:6" x14ac:dyDescent="0.35">
      <c r="A1673" s="107" t="s">
        <v>80</v>
      </c>
      <c r="B1673" s="107" t="s">
        <v>58</v>
      </c>
      <c r="C1673" s="107">
        <v>4</v>
      </c>
      <c r="D1673" s="119">
        <v>-34201.001671367238</v>
      </c>
      <c r="E1673" s="119">
        <v>-212691.35603572309</v>
      </c>
      <c r="F1673" s="112"/>
    </row>
    <row r="1674" spans="1:6" x14ac:dyDescent="0.35">
      <c r="A1674" s="107" t="s">
        <v>80</v>
      </c>
      <c r="B1674" s="107" t="s">
        <v>58</v>
      </c>
      <c r="C1674" s="107">
        <v>5</v>
      </c>
      <c r="D1674" s="119">
        <v>-30268.37303685987</v>
      </c>
      <c r="E1674" s="119">
        <v>-205507.8567475758</v>
      </c>
      <c r="F1674" s="112"/>
    </row>
    <row r="1675" spans="1:6" x14ac:dyDescent="0.35">
      <c r="A1675" s="107" t="s">
        <v>80</v>
      </c>
      <c r="B1675" s="107" t="s">
        <v>58</v>
      </c>
      <c r="C1675" s="107">
        <v>6</v>
      </c>
      <c r="D1675" s="119">
        <v>-26985.565542828899</v>
      </c>
      <c r="E1675" s="119">
        <v>-475507.51881836978</v>
      </c>
      <c r="F1675" s="112"/>
    </row>
    <row r="1676" spans="1:6" x14ac:dyDescent="0.35">
      <c r="A1676" s="107" t="s">
        <v>80</v>
      </c>
      <c r="B1676" s="107" t="s">
        <v>58</v>
      </c>
      <c r="C1676" s="107">
        <v>7</v>
      </c>
      <c r="D1676" s="119">
        <v>-20991.520447193001</v>
      </c>
      <c r="E1676" s="119">
        <v>-113785.90376696691</v>
      </c>
      <c r="F1676" s="112"/>
    </row>
    <row r="1677" spans="1:6" x14ac:dyDescent="0.35">
      <c r="A1677" s="107" t="s">
        <v>80</v>
      </c>
      <c r="B1677" s="107" t="s">
        <v>58</v>
      </c>
      <c r="C1677" s="107">
        <v>8</v>
      </c>
      <c r="D1677" s="119">
        <v>-24753.33357002971</v>
      </c>
      <c r="E1677" s="119">
        <v>-84680.268762714768</v>
      </c>
      <c r="F1677" s="112"/>
    </row>
    <row r="1678" spans="1:6" x14ac:dyDescent="0.35">
      <c r="A1678" s="107" t="s">
        <v>80</v>
      </c>
      <c r="B1678" s="107" t="s">
        <v>58</v>
      </c>
      <c r="C1678" s="107">
        <v>9</v>
      </c>
      <c r="D1678" s="119">
        <v>-26126.284057774261</v>
      </c>
      <c r="E1678" s="119">
        <v>-74819.640213426872</v>
      </c>
      <c r="F1678" s="112"/>
    </row>
    <row r="1679" spans="1:6" x14ac:dyDescent="0.35">
      <c r="A1679" s="107" t="s">
        <v>80</v>
      </c>
      <c r="B1679" s="107" t="s">
        <v>58</v>
      </c>
      <c r="C1679" s="107">
        <v>10</v>
      </c>
      <c r="D1679" s="119">
        <v>-21260.479467809251</v>
      </c>
      <c r="E1679" s="119">
        <v>-127200.93503372101</v>
      </c>
      <c r="F1679" s="112"/>
    </row>
    <row r="1680" spans="1:6" x14ac:dyDescent="0.35">
      <c r="A1680" s="107" t="s">
        <v>80</v>
      </c>
      <c r="B1680" s="107" t="s">
        <v>58</v>
      </c>
      <c r="C1680" s="107">
        <v>11</v>
      </c>
      <c r="D1680" s="119">
        <v>-29089.453908104759</v>
      </c>
      <c r="E1680" s="119">
        <v>-134017.96472793689</v>
      </c>
      <c r="F1680" s="112"/>
    </row>
    <row r="1681" spans="1:6" x14ac:dyDescent="0.35">
      <c r="A1681" s="107" t="s">
        <v>80</v>
      </c>
      <c r="B1681" s="107" t="s">
        <v>58</v>
      </c>
      <c r="C1681" s="107">
        <v>12</v>
      </c>
      <c r="D1681" s="119">
        <v>-28437.246970568391</v>
      </c>
      <c r="E1681" s="119">
        <v>-154279.96826445931</v>
      </c>
      <c r="F1681" s="112"/>
    </row>
    <row r="1682" spans="1:6" x14ac:dyDescent="0.35">
      <c r="A1682" s="107" t="s">
        <v>80</v>
      </c>
      <c r="B1682" s="107" t="s">
        <v>62</v>
      </c>
      <c r="C1682" s="107">
        <v>1</v>
      </c>
      <c r="D1682" s="119">
        <v>-40943.219708573495</v>
      </c>
      <c r="E1682" s="119">
        <v>-3165814.8546092156</v>
      </c>
      <c r="F1682" s="112"/>
    </row>
    <row r="1683" spans="1:6" x14ac:dyDescent="0.35">
      <c r="A1683" s="107" t="s">
        <v>80</v>
      </c>
      <c r="B1683" s="107" t="s">
        <v>62</v>
      </c>
      <c r="C1683" s="107">
        <v>2</v>
      </c>
      <c r="D1683" s="119">
        <v>-38036.083970355248</v>
      </c>
      <c r="E1683" s="119">
        <v>-2832904.2836350524</v>
      </c>
      <c r="F1683" s="112"/>
    </row>
    <row r="1684" spans="1:6" x14ac:dyDescent="0.35">
      <c r="A1684" s="107" t="s">
        <v>80</v>
      </c>
      <c r="B1684" s="107" t="s">
        <v>62</v>
      </c>
      <c r="C1684" s="107">
        <v>3</v>
      </c>
      <c r="D1684" s="119">
        <v>-46911.817119433028</v>
      </c>
      <c r="E1684" s="119">
        <v>-3689499.27524471</v>
      </c>
      <c r="F1684" s="112"/>
    </row>
    <row r="1685" spans="1:6" x14ac:dyDescent="0.35">
      <c r="A1685" s="107" t="s">
        <v>80</v>
      </c>
      <c r="B1685" s="107" t="s">
        <v>62</v>
      </c>
      <c r="C1685" s="107">
        <v>4</v>
      </c>
      <c r="D1685" s="119">
        <v>-42047.882038721815</v>
      </c>
      <c r="E1685" s="119">
        <v>-3246787.8781971908</v>
      </c>
      <c r="F1685" s="112"/>
    </row>
    <row r="1686" spans="1:6" x14ac:dyDescent="0.35">
      <c r="A1686" s="107" t="s">
        <v>80</v>
      </c>
      <c r="B1686" s="107" t="s">
        <v>62</v>
      </c>
      <c r="C1686" s="107">
        <v>5</v>
      </c>
      <c r="D1686" s="119">
        <v>-42998.901340034216</v>
      </c>
      <c r="E1686" s="119">
        <v>-3285561.570963691</v>
      </c>
      <c r="F1686" s="112"/>
    </row>
    <row r="1687" spans="1:6" x14ac:dyDescent="0.35">
      <c r="A1687" s="107" t="s">
        <v>80</v>
      </c>
      <c r="B1687" s="107" t="s">
        <v>62</v>
      </c>
      <c r="C1687" s="107">
        <v>6</v>
      </c>
      <c r="D1687" s="119">
        <v>-43187.056326130354</v>
      </c>
      <c r="E1687" s="119">
        <v>-3115503.7035830179</v>
      </c>
      <c r="F1687" s="112"/>
    </row>
    <row r="1688" spans="1:6" x14ac:dyDescent="0.35">
      <c r="A1688" s="107" t="s">
        <v>80</v>
      </c>
      <c r="B1688" s="107" t="s">
        <v>62</v>
      </c>
      <c r="C1688" s="107">
        <v>7</v>
      </c>
      <c r="D1688" s="119">
        <v>-44283.663949804723</v>
      </c>
      <c r="E1688" s="119">
        <v>-3185671.3198679369</v>
      </c>
      <c r="F1688" s="112"/>
    </row>
    <row r="1689" spans="1:6" x14ac:dyDescent="0.35">
      <c r="A1689" s="107" t="s">
        <v>80</v>
      </c>
      <c r="B1689" s="107" t="s">
        <v>62</v>
      </c>
      <c r="C1689" s="107">
        <v>8</v>
      </c>
      <c r="D1689" s="119">
        <v>-42749.417895330727</v>
      </c>
      <c r="E1689" s="119">
        <v>-3029689.3008082849</v>
      </c>
      <c r="F1689" s="112"/>
    </row>
    <row r="1690" spans="1:6" x14ac:dyDescent="0.35">
      <c r="A1690" s="107" t="s">
        <v>80</v>
      </c>
      <c r="B1690" s="107" t="s">
        <v>62</v>
      </c>
      <c r="C1690" s="107">
        <v>9</v>
      </c>
      <c r="D1690" s="119">
        <v>-38167.398178919539</v>
      </c>
      <c r="E1690" s="119">
        <v>-2338382.5674158465</v>
      </c>
      <c r="F1690" s="112"/>
    </row>
    <row r="1691" spans="1:6" x14ac:dyDescent="0.35">
      <c r="A1691" s="107" t="s">
        <v>80</v>
      </c>
      <c r="B1691" s="107" t="s">
        <v>62</v>
      </c>
      <c r="C1691" s="107">
        <v>10</v>
      </c>
      <c r="D1691" s="119">
        <v>-39193.007423743162</v>
      </c>
      <c r="E1691" s="119">
        <v>-1786561.4732689348</v>
      </c>
      <c r="F1691" s="112"/>
    </row>
    <row r="1692" spans="1:6" x14ac:dyDescent="0.35">
      <c r="A1692" s="107" t="s">
        <v>80</v>
      </c>
      <c r="B1692" s="107" t="s">
        <v>62</v>
      </c>
      <c r="C1692" s="107">
        <v>11</v>
      </c>
      <c r="D1692" s="119">
        <v>-39193.648028545322</v>
      </c>
      <c r="E1692" s="119">
        <v>-1788828.120498403</v>
      </c>
      <c r="F1692" s="112"/>
    </row>
    <row r="1693" spans="1:6" x14ac:dyDescent="0.35">
      <c r="A1693" s="107" t="s">
        <v>80</v>
      </c>
      <c r="B1693" s="107" t="s">
        <v>62</v>
      </c>
      <c r="C1693" s="107">
        <v>12</v>
      </c>
      <c r="D1693" s="119">
        <v>-42287.904020408212</v>
      </c>
      <c r="E1693" s="119">
        <v>-1892837.3036650314</v>
      </c>
      <c r="F1693" s="112"/>
    </row>
    <row r="1694" spans="1:6" x14ac:dyDescent="0.35">
      <c r="A1694" s="107" t="s">
        <v>80</v>
      </c>
      <c r="B1694" s="107" t="s">
        <v>68</v>
      </c>
      <c r="C1694" s="107">
        <v>1</v>
      </c>
      <c r="D1694" s="119">
        <v>38319.9723674665</v>
      </c>
      <c r="E1694" s="119">
        <v>513622.23333178397</v>
      </c>
      <c r="F1694" s="112"/>
    </row>
    <row r="1695" spans="1:6" x14ac:dyDescent="0.35">
      <c r="A1695" s="107" t="s">
        <v>80</v>
      </c>
      <c r="B1695" s="107" t="s">
        <v>68</v>
      </c>
      <c r="C1695" s="107">
        <v>2</v>
      </c>
      <c r="D1695" s="119">
        <v>36553.972005141659</v>
      </c>
      <c r="E1695" s="119">
        <v>449714.26290867705</v>
      </c>
      <c r="F1695" s="112"/>
    </row>
    <row r="1696" spans="1:6" x14ac:dyDescent="0.35">
      <c r="A1696" s="107" t="s">
        <v>80</v>
      </c>
      <c r="B1696" s="107" t="s">
        <v>68</v>
      </c>
      <c r="C1696" s="107">
        <v>3</v>
      </c>
      <c r="D1696" s="119">
        <v>29114.171294238164</v>
      </c>
      <c r="E1696" s="119">
        <v>425023.07956802787</v>
      </c>
      <c r="F1696" s="112"/>
    </row>
    <row r="1697" spans="1:6" x14ac:dyDescent="0.35">
      <c r="A1697" s="107" t="s">
        <v>80</v>
      </c>
      <c r="B1697" s="107" t="s">
        <v>68</v>
      </c>
      <c r="C1697" s="107">
        <v>4</v>
      </c>
      <c r="D1697" s="119">
        <v>24848.488167527696</v>
      </c>
      <c r="E1697" s="119">
        <v>431728.61048427195</v>
      </c>
      <c r="F1697" s="112"/>
    </row>
    <row r="1698" spans="1:6" x14ac:dyDescent="0.35">
      <c r="A1698" s="107" t="s">
        <v>80</v>
      </c>
      <c r="B1698" s="107" t="s">
        <v>68</v>
      </c>
      <c r="C1698" s="107">
        <v>5</v>
      </c>
      <c r="D1698" s="119">
        <v>25724.857361131508</v>
      </c>
      <c r="E1698" s="119">
        <v>367506.51721462084</v>
      </c>
      <c r="F1698" s="112"/>
    </row>
    <row r="1699" spans="1:6" x14ac:dyDescent="0.35">
      <c r="A1699" s="107" t="s">
        <v>80</v>
      </c>
      <c r="B1699" s="107" t="s">
        <v>68</v>
      </c>
      <c r="C1699" s="107">
        <v>6</v>
      </c>
      <c r="D1699" s="119">
        <v>31744.268383865234</v>
      </c>
      <c r="E1699" s="119">
        <v>697066.14139499189</v>
      </c>
      <c r="F1699" s="112"/>
    </row>
    <row r="1700" spans="1:6" x14ac:dyDescent="0.35">
      <c r="A1700" s="107" t="s">
        <v>80</v>
      </c>
      <c r="B1700" s="107" t="s">
        <v>68</v>
      </c>
      <c r="C1700" s="107">
        <v>7</v>
      </c>
      <c r="D1700" s="119">
        <v>29232.798691723438</v>
      </c>
      <c r="E1700" s="119">
        <v>369669.83756814525</v>
      </c>
      <c r="F1700" s="112"/>
    </row>
    <row r="1701" spans="1:6" x14ac:dyDescent="0.35">
      <c r="A1701" s="107" t="s">
        <v>80</v>
      </c>
      <c r="B1701" s="107" t="s">
        <v>68</v>
      </c>
      <c r="C1701" s="107">
        <v>8</v>
      </c>
      <c r="D1701" s="119">
        <v>30650.244513956764</v>
      </c>
      <c r="E1701" s="119">
        <v>330514.63851662423</v>
      </c>
      <c r="F1701" s="112"/>
    </row>
    <row r="1702" spans="1:6" x14ac:dyDescent="0.35">
      <c r="A1702" s="107" t="s">
        <v>80</v>
      </c>
      <c r="B1702" s="107" t="s">
        <v>68</v>
      </c>
      <c r="C1702" s="107">
        <v>9</v>
      </c>
      <c r="D1702" s="119">
        <v>22287.175106653372</v>
      </c>
      <c r="E1702" s="119">
        <v>303963.41458858887</v>
      </c>
      <c r="F1702" s="112"/>
    </row>
    <row r="1703" spans="1:6" x14ac:dyDescent="0.35">
      <c r="A1703" s="107" t="s">
        <v>80</v>
      </c>
      <c r="B1703" s="107" t="s">
        <v>68</v>
      </c>
      <c r="C1703" s="107">
        <v>10</v>
      </c>
      <c r="D1703" s="119">
        <v>31850.430644737353</v>
      </c>
      <c r="E1703" s="119">
        <v>273582.58089275</v>
      </c>
      <c r="F1703" s="112"/>
    </row>
    <row r="1704" spans="1:6" x14ac:dyDescent="0.35">
      <c r="A1704" s="107" t="s">
        <v>80</v>
      </c>
      <c r="B1704" s="107" t="s">
        <v>68</v>
      </c>
      <c r="C1704" s="107">
        <v>11</v>
      </c>
      <c r="D1704" s="119">
        <v>38262.241889859935</v>
      </c>
      <c r="E1704" s="119">
        <v>277434.97295062302</v>
      </c>
      <c r="F1704" s="112"/>
    </row>
    <row r="1705" spans="1:6" x14ac:dyDescent="0.35">
      <c r="A1705" s="107" t="s">
        <v>80</v>
      </c>
      <c r="B1705" s="107" t="s">
        <v>68</v>
      </c>
      <c r="C1705" s="107">
        <v>12</v>
      </c>
      <c r="D1705" s="119">
        <v>30247.620244000347</v>
      </c>
      <c r="E1705" s="119">
        <v>289497.97082708229</v>
      </c>
      <c r="F1705" s="112"/>
    </row>
    <row r="1706" spans="1:6" x14ac:dyDescent="0.35">
      <c r="A1706" s="107" t="s">
        <v>80</v>
      </c>
      <c r="B1706" s="107" t="s">
        <v>70</v>
      </c>
      <c r="C1706" s="107">
        <v>1</v>
      </c>
      <c r="D1706" s="119">
        <v>-24461.00833178902</v>
      </c>
      <c r="E1706" s="119">
        <v>-59164.907238860178</v>
      </c>
      <c r="F1706" s="112"/>
    </row>
    <row r="1707" spans="1:6" x14ac:dyDescent="0.35">
      <c r="A1707" s="107" t="s">
        <v>80</v>
      </c>
      <c r="B1707" s="107" t="s">
        <v>70</v>
      </c>
      <c r="C1707" s="107">
        <v>2</v>
      </c>
      <c r="D1707" s="119">
        <v>-24920.992171387341</v>
      </c>
      <c r="E1707" s="119">
        <v>-67363.657117871597</v>
      </c>
      <c r="F1707" s="112"/>
    </row>
    <row r="1708" spans="1:6" x14ac:dyDescent="0.35">
      <c r="A1708" s="107" t="s">
        <v>80</v>
      </c>
      <c r="B1708" s="107" t="s">
        <v>70</v>
      </c>
      <c r="C1708" s="107">
        <v>3</v>
      </c>
      <c r="D1708" s="119">
        <v>-33124.932933832053</v>
      </c>
      <c r="E1708" s="119">
        <v>-93177.763350325258</v>
      </c>
      <c r="F1708" s="112"/>
    </row>
    <row r="1709" spans="1:6" x14ac:dyDescent="0.35">
      <c r="A1709" s="107" t="s">
        <v>80</v>
      </c>
      <c r="B1709" s="107" t="s">
        <v>70</v>
      </c>
      <c r="C1709" s="107">
        <v>4</v>
      </c>
      <c r="D1709" s="119">
        <v>-34334.126064430187</v>
      </c>
      <c r="E1709" s="119">
        <v>-87040.900988710899</v>
      </c>
      <c r="F1709" s="112"/>
    </row>
    <row r="1710" spans="1:6" x14ac:dyDescent="0.35">
      <c r="A1710" s="107" t="s">
        <v>80</v>
      </c>
      <c r="B1710" s="107" t="s">
        <v>70</v>
      </c>
      <c r="C1710" s="107">
        <v>5</v>
      </c>
      <c r="D1710" s="119">
        <v>-37996.661669710942</v>
      </c>
      <c r="E1710" s="119">
        <v>-104492.7368483497</v>
      </c>
      <c r="F1710" s="112"/>
    </row>
    <row r="1711" spans="1:6" x14ac:dyDescent="0.35">
      <c r="A1711" s="107" t="s">
        <v>80</v>
      </c>
      <c r="B1711" s="107" t="s">
        <v>70</v>
      </c>
      <c r="C1711" s="107">
        <v>6</v>
      </c>
      <c r="D1711" s="119">
        <v>-54705.340754412238</v>
      </c>
      <c r="E1711" s="119">
        <v>-142262.22029270089</v>
      </c>
      <c r="F1711" s="112"/>
    </row>
    <row r="1712" spans="1:6" x14ac:dyDescent="0.35">
      <c r="A1712" s="107" t="s">
        <v>80</v>
      </c>
      <c r="B1712" s="107" t="s">
        <v>70</v>
      </c>
      <c r="C1712" s="107">
        <v>7</v>
      </c>
      <c r="D1712" s="119">
        <v>-51910.81779162406</v>
      </c>
      <c r="E1712" s="119">
        <v>-128380.8130256139</v>
      </c>
      <c r="F1712" s="112"/>
    </row>
    <row r="1713" spans="1:6" x14ac:dyDescent="0.35">
      <c r="A1713" s="107" t="s">
        <v>80</v>
      </c>
      <c r="B1713" s="107" t="s">
        <v>70</v>
      </c>
      <c r="C1713" s="107">
        <v>8</v>
      </c>
      <c r="D1713" s="119">
        <v>-42844.076873613107</v>
      </c>
      <c r="E1713" s="119">
        <v>-110129.42027056561</v>
      </c>
      <c r="F1713" s="112"/>
    </row>
    <row r="1714" spans="1:6" x14ac:dyDescent="0.35">
      <c r="A1714" s="107" t="s">
        <v>80</v>
      </c>
      <c r="B1714" s="107" t="s">
        <v>70</v>
      </c>
      <c r="C1714" s="107">
        <v>9</v>
      </c>
      <c r="D1714" s="119">
        <v>-31049.74215898522</v>
      </c>
      <c r="E1714" s="119">
        <v>-73050.753324918056</v>
      </c>
      <c r="F1714" s="112"/>
    </row>
    <row r="1715" spans="1:6" x14ac:dyDescent="0.35">
      <c r="A1715" s="107" t="s">
        <v>80</v>
      </c>
      <c r="B1715" s="107" t="s">
        <v>70</v>
      </c>
      <c r="C1715" s="107">
        <v>10</v>
      </c>
      <c r="D1715" s="119">
        <v>-45286.221761025197</v>
      </c>
      <c r="E1715" s="119">
        <v>-90166.317986518887</v>
      </c>
      <c r="F1715" s="112"/>
    </row>
    <row r="1716" spans="1:6" x14ac:dyDescent="0.35">
      <c r="A1716" s="107" t="s">
        <v>80</v>
      </c>
      <c r="B1716" s="107" t="s">
        <v>70</v>
      </c>
      <c r="C1716" s="107">
        <v>11</v>
      </c>
      <c r="D1716" s="119">
        <v>-30268.367023320679</v>
      </c>
      <c r="E1716" s="119">
        <v>-62710.885113372067</v>
      </c>
      <c r="F1716" s="112"/>
    </row>
    <row r="1717" spans="1:6" x14ac:dyDescent="0.35">
      <c r="A1717" s="107" t="s">
        <v>80</v>
      </c>
      <c r="B1717" s="107" t="s">
        <v>70</v>
      </c>
      <c r="C1717" s="107">
        <v>12</v>
      </c>
      <c r="D1717" s="119">
        <v>-29773.256109034352</v>
      </c>
      <c r="E1717" s="119">
        <v>-59248.097278381581</v>
      </c>
      <c r="F1717" s="112"/>
    </row>
    <row r="1718" spans="1:6" x14ac:dyDescent="0.35">
      <c r="A1718" s="107" t="s">
        <v>80</v>
      </c>
      <c r="B1718" s="107" t="s">
        <v>72</v>
      </c>
      <c r="C1718" s="107">
        <v>1</v>
      </c>
      <c r="D1718" s="119">
        <v>2940.8195653242128</v>
      </c>
      <c r="E1718" s="119">
        <v>389593.28365221841</v>
      </c>
      <c r="F1718" s="112"/>
    </row>
    <row r="1719" spans="1:6" x14ac:dyDescent="0.35">
      <c r="A1719" s="107" t="s">
        <v>80</v>
      </c>
      <c r="B1719" s="107" t="s">
        <v>72</v>
      </c>
      <c r="C1719" s="107">
        <v>2</v>
      </c>
      <c r="D1719" s="119">
        <v>2141.4292957393855</v>
      </c>
      <c r="E1719" s="119">
        <v>301450.83166242414</v>
      </c>
      <c r="F1719" s="112"/>
    </row>
    <row r="1720" spans="1:6" x14ac:dyDescent="0.35">
      <c r="A1720" s="107" t="s">
        <v>80</v>
      </c>
      <c r="B1720" s="107" t="s">
        <v>72</v>
      </c>
      <c r="C1720" s="107">
        <v>3</v>
      </c>
      <c r="D1720" s="119">
        <v>2048.8002805188453</v>
      </c>
      <c r="E1720" s="119">
        <v>267264.71487640694</v>
      </c>
      <c r="F1720" s="112"/>
    </row>
    <row r="1721" spans="1:6" x14ac:dyDescent="0.35">
      <c r="A1721" s="107" t="s">
        <v>80</v>
      </c>
      <c r="B1721" s="107" t="s">
        <v>72</v>
      </c>
      <c r="C1721" s="107">
        <v>4</v>
      </c>
      <c r="D1721" s="119">
        <v>2109.1498961047691</v>
      </c>
      <c r="E1721" s="119">
        <v>183156.34198292007</v>
      </c>
      <c r="F1721" s="112"/>
    </row>
    <row r="1722" spans="1:6" x14ac:dyDescent="0.35">
      <c r="A1722" s="107" t="s">
        <v>80</v>
      </c>
      <c r="B1722" s="107" t="s">
        <v>72</v>
      </c>
      <c r="C1722" s="107">
        <v>5</v>
      </c>
      <c r="D1722" s="119">
        <v>1952.485467991035</v>
      </c>
      <c r="E1722" s="119">
        <v>204406.95551432768</v>
      </c>
      <c r="F1722" s="112"/>
    </row>
    <row r="1723" spans="1:6" x14ac:dyDescent="0.35">
      <c r="A1723" s="107" t="s">
        <v>80</v>
      </c>
      <c r="B1723" s="107" t="s">
        <v>72</v>
      </c>
      <c r="C1723" s="107">
        <v>6</v>
      </c>
      <c r="D1723" s="119">
        <v>1678.8609263110884</v>
      </c>
      <c r="E1723" s="119">
        <v>196545.72024844936</v>
      </c>
      <c r="F1723" s="112"/>
    </row>
    <row r="1724" spans="1:6" x14ac:dyDescent="0.35">
      <c r="A1724" s="107" t="s">
        <v>80</v>
      </c>
      <c r="B1724" s="107" t="s">
        <v>72</v>
      </c>
      <c r="C1724" s="107">
        <v>7</v>
      </c>
      <c r="D1724" s="119">
        <v>2408.199604158166</v>
      </c>
      <c r="E1724" s="119">
        <v>252706.93358810549</v>
      </c>
      <c r="F1724" s="112"/>
    </row>
    <row r="1725" spans="1:6" x14ac:dyDescent="0.35">
      <c r="A1725" s="107" t="s">
        <v>80</v>
      </c>
      <c r="B1725" s="107" t="s">
        <v>72</v>
      </c>
      <c r="C1725" s="107">
        <v>8</v>
      </c>
      <c r="D1725" s="119">
        <v>2173.7640014676181</v>
      </c>
      <c r="E1725" s="119">
        <v>269805.05830733583</v>
      </c>
      <c r="F1725" s="112"/>
    </row>
    <row r="1726" spans="1:6" x14ac:dyDescent="0.35">
      <c r="A1726" s="107" t="s">
        <v>80</v>
      </c>
      <c r="B1726" s="107" t="s">
        <v>72</v>
      </c>
      <c r="C1726" s="107">
        <v>9</v>
      </c>
      <c r="D1726" s="119">
        <v>3010.0278461704347</v>
      </c>
      <c r="E1726" s="119">
        <v>368082.77567848889</v>
      </c>
      <c r="F1726" s="112"/>
    </row>
    <row r="1727" spans="1:6" x14ac:dyDescent="0.35">
      <c r="A1727" s="107" t="s">
        <v>80</v>
      </c>
      <c r="B1727" s="107" t="s">
        <v>72</v>
      </c>
      <c r="C1727" s="107">
        <v>10</v>
      </c>
      <c r="D1727" s="119">
        <v>3814.9319139561612</v>
      </c>
      <c r="E1727" s="119">
        <v>309904.41088964697</v>
      </c>
      <c r="F1727" s="112"/>
    </row>
    <row r="1728" spans="1:6" x14ac:dyDescent="0.35">
      <c r="A1728" s="107" t="s">
        <v>80</v>
      </c>
      <c r="B1728" s="107" t="s">
        <v>72</v>
      </c>
      <c r="C1728" s="107">
        <v>11</v>
      </c>
      <c r="D1728" s="119">
        <v>4089.2345373144544</v>
      </c>
      <c r="E1728" s="119">
        <v>392638.77334952797</v>
      </c>
      <c r="F1728" s="112"/>
    </row>
    <row r="1729" spans="1:6" x14ac:dyDescent="0.35">
      <c r="A1729" s="107" t="s">
        <v>80</v>
      </c>
      <c r="B1729" s="107" t="s">
        <v>72</v>
      </c>
      <c r="C1729" s="107">
        <v>12</v>
      </c>
      <c r="D1729" s="119">
        <v>3970.2920950999487</v>
      </c>
      <c r="E1729" s="119">
        <v>461993.37152917008</v>
      </c>
      <c r="F1729" s="112"/>
    </row>
    <row r="1730" spans="1:6" x14ac:dyDescent="0.35">
      <c r="A1730" s="107" t="s">
        <v>80</v>
      </c>
      <c r="B1730" s="107" t="s">
        <v>102</v>
      </c>
      <c r="C1730" s="107">
        <v>1</v>
      </c>
      <c r="D1730" s="119">
        <v>26894.658061356698</v>
      </c>
      <c r="E1730" s="119">
        <v>-547998.24831825856</v>
      </c>
      <c r="F1730" s="112"/>
    </row>
    <row r="1731" spans="1:6" x14ac:dyDescent="0.35">
      <c r="A1731" s="107" t="s">
        <v>80</v>
      </c>
      <c r="B1731" s="107" t="s">
        <v>102</v>
      </c>
      <c r="C1731" s="107">
        <v>2</v>
      </c>
      <c r="D1731" s="119">
        <v>24762.758873041039</v>
      </c>
      <c r="E1731" s="119">
        <v>-465113.38951575459</v>
      </c>
      <c r="F1731" s="112"/>
    </row>
    <row r="1732" spans="1:6" x14ac:dyDescent="0.35">
      <c r="A1732" s="107" t="s">
        <v>80</v>
      </c>
      <c r="B1732" s="107" t="s">
        <v>102</v>
      </c>
      <c r="C1732" s="107">
        <v>3</v>
      </c>
      <c r="D1732" s="119">
        <v>25867.53841740988</v>
      </c>
      <c r="E1732" s="119">
        <v>-609751.85066797666</v>
      </c>
      <c r="F1732" s="112"/>
    </row>
    <row r="1733" spans="1:6" x14ac:dyDescent="0.35">
      <c r="A1733" s="107" t="s">
        <v>80</v>
      </c>
      <c r="B1733" s="107" t="s">
        <v>102</v>
      </c>
      <c r="C1733" s="107">
        <v>4</v>
      </c>
      <c r="D1733" s="119">
        <v>24874.365381036856</v>
      </c>
      <c r="E1733" s="119">
        <v>-494169.68112255086</v>
      </c>
      <c r="F1733" s="112"/>
    </row>
    <row r="1734" spans="1:6" x14ac:dyDescent="0.35">
      <c r="A1734" s="107" t="s">
        <v>80</v>
      </c>
      <c r="B1734" s="107" t="s">
        <v>102</v>
      </c>
      <c r="C1734" s="107">
        <v>5</v>
      </c>
      <c r="D1734" s="119">
        <v>22107.566282820728</v>
      </c>
      <c r="E1734" s="119">
        <v>-413590.03985490592</v>
      </c>
      <c r="F1734" s="112"/>
    </row>
    <row r="1735" spans="1:6" x14ac:dyDescent="0.35">
      <c r="A1735" s="107" t="s">
        <v>80</v>
      </c>
      <c r="B1735" s="107" t="s">
        <v>102</v>
      </c>
      <c r="C1735" s="107">
        <v>6</v>
      </c>
      <c r="D1735" s="119">
        <v>19874.005371451978</v>
      </c>
      <c r="E1735" s="119">
        <v>-40495.032951103058</v>
      </c>
      <c r="F1735" s="112"/>
    </row>
    <row r="1736" spans="1:6" x14ac:dyDescent="0.35">
      <c r="A1736" s="107" t="s">
        <v>80</v>
      </c>
      <c r="B1736" s="107" t="s">
        <v>102</v>
      </c>
      <c r="C1736" s="107">
        <v>7</v>
      </c>
      <c r="D1736" s="119">
        <v>13180.462554041273</v>
      </c>
      <c r="E1736" s="119">
        <v>-445923.21014015819</v>
      </c>
      <c r="F1736" s="112"/>
    </row>
    <row r="1737" spans="1:6" x14ac:dyDescent="0.35">
      <c r="A1737" s="107" t="s">
        <v>80</v>
      </c>
      <c r="B1737" s="107" t="s">
        <v>102</v>
      </c>
      <c r="C1737" s="107">
        <v>8</v>
      </c>
      <c r="D1737" s="119">
        <v>15543.280233328456</v>
      </c>
      <c r="E1737" s="119">
        <v>-564625.63256708952</v>
      </c>
      <c r="F1737" s="112"/>
    </row>
    <row r="1738" spans="1:6" x14ac:dyDescent="0.35">
      <c r="A1738" s="107" t="s">
        <v>80</v>
      </c>
      <c r="B1738" s="107" t="s">
        <v>102</v>
      </c>
      <c r="C1738" s="107">
        <v>9</v>
      </c>
      <c r="D1738" s="119">
        <v>15517.235277523365</v>
      </c>
      <c r="E1738" s="119">
        <v>-566972.29311377474</v>
      </c>
      <c r="F1738" s="112"/>
    </row>
    <row r="1739" spans="1:6" x14ac:dyDescent="0.35">
      <c r="A1739" s="107" t="s">
        <v>80</v>
      </c>
      <c r="B1739" s="107" t="s">
        <v>102</v>
      </c>
      <c r="C1739" s="107">
        <v>10</v>
      </c>
      <c r="D1739" s="119">
        <v>9951.9329657836533</v>
      </c>
      <c r="E1739" s="119">
        <v>-318837.0808516097</v>
      </c>
      <c r="F1739" s="112"/>
    </row>
    <row r="1740" spans="1:6" x14ac:dyDescent="0.35">
      <c r="A1740" s="107" t="s">
        <v>80</v>
      </c>
      <c r="B1740" s="107" t="s">
        <v>102</v>
      </c>
      <c r="C1740" s="107">
        <v>11</v>
      </c>
      <c r="D1740" s="119">
        <v>17547.741498820928</v>
      </c>
      <c r="E1740" s="119">
        <v>-356288.41680377867</v>
      </c>
      <c r="F1740" s="112"/>
    </row>
    <row r="1741" spans="1:6" x14ac:dyDescent="0.35">
      <c r="A1741" s="107" t="s">
        <v>80</v>
      </c>
      <c r="B1741" s="107" t="s">
        <v>102</v>
      </c>
      <c r="C1741" s="107">
        <v>12</v>
      </c>
      <c r="D1741" s="119">
        <v>17245.283422171917</v>
      </c>
      <c r="E1741" s="119">
        <v>-294823.10137941851</v>
      </c>
      <c r="F1741" s="112"/>
    </row>
    <row r="1742" spans="1:6" x14ac:dyDescent="0.35">
      <c r="A1742" s="107" t="s">
        <v>80</v>
      </c>
      <c r="B1742" s="107" t="s">
        <v>103</v>
      </c>
      <c r="C1742" s="107">
        <v>1</v>
      </c>
      <c r="D1742" s="119">
        <v>-14851.81170618826</v>
      </c>
      <c r="E1742" s="119">
        <v>-1280133.322238839</v>
      </c>
      <c r="F1742" s="112"/>
    </row>
    <row r="1743" spans="1:6" x14ac:dyDescent="0.35">
      <c r="A1743" s="107" t="s">
        <v>80</v>
      </c>
      <c r="B1743" s="107" t="s">
        <v>103</v>
      </c>
      <c r="C1743" s="107">
        <v>2</v>
      </c>
      <c r="D1743" s="119">
        <v>-13414.711660761899</v>
      </c>
      <c r="E1743" s="119">
        <v>-1071096.8137976839</v>
      </c>
      <c r="F1743" s="112"/>
    </row>
    <row r="1744" spans="1:6" x14ac:dyDescent="0.35">
      <c r="A1744" s="107" t="s">
        <v>80</v>
      </c>
      <c r="B1744" s="107" t="s">
        <v>103</v>
      </c>
      <c r="C1744" s="107">
        <v>3</v>
      </c>
      <c r="D1744" s="119">
        <v>-15087.05303128627</v>
      </c>
      <c r="E1744" s="119">
        <v>-1242640.5917854081</v>
      </c>
      <c r="F1744" s="112"/>
    </row>
    <row r="1745" spans="1:6" x14ac:dyDescent="0.35">
      <c r="A1745" s="107" t="s">
        <v>80</v>
      </c>
      <c r="B1745" s="107" t="s">
        <v>103</v>
      </c>
      <c r="C1745" s="107">
        <v>4</v>
      </c>
      <c r="D1745" s="119">
        <v>-13420.224405591791</v>
      </c>
      <c r="E1745" s="119">
        <v>-1068079.6737566639</v>
      </c>
      <c r="F1745" s="112"/>
    </row>
    <row r="1746" spans="1:6" x14ac:dyDescent="0.35">
      <c r="A1746" s="107" t="s">
        <v>80</v>
      </c>
      <c r="B1746" s="107" t="s">
        <v>103</v>
      </c>
      <c r="C1746" s="107">
        <v>5</v>
      </c>
      <c r="D1746" s="119">
        <v>-12935.450893813329</v>
      </c>
      <c r="E1746" s="119">
        <v>-927777.9649821464</v>
      </c>
      <c r="F1746" s="112"/>
    </row>
    <row r="1747" spans="1:6" x14ac:dyDescent="0.35">
      <c r="A1747" s="107" t="s">
        <v>80</v>
      </c>
      <c r="B1747" s="107" t="s">
        <v>103</v>
      </c>
      <c r="C1747" s="107">
        <v>6</v>
      </c>
      <c r="D1747" s="119">
        <v>-14778.3002944779</v>
      </c>
      <c r="E1747" s="119">
        <v>-998021.07432268851</v>
      </c>
      <c r="F1747" s="112"/>
    </row>
    <row r="1748" spans="1:6" x14ac:dyDescent="0.35">
      <c r="A1748" s="107" t="s">
        <v>80</v>
      </c>
      <c r="B1748" s="107" t="s">
        <v>103</v>
      </c>
      <c r="C1748" s="107">
        <v>7</v>
      </c>
      <c r="D1748" s="119">
        <v>-15015.703551528</v>
      </c>
      <c r="E1748" s="119">
        <v>-1039912.100128158</v>
      </c>
      <c r="F1748" s="112"/>
    </row>
    <row r="1749" spans="1:6" x14ac:dyDescent="0.35">
      <c r="A1749" s="107" t="s">
        <v>80</v>
      </c>
      <c r="B1749" s="107" t="s">
        <v>103</v>
      </c>
      <c r="C1749" s="107">
        <v>8</v>
      </c>
      <c r="D1749" s="119">
        <v>-19080.93699110653</v>
      </c>
      <c r="E1749" s="119">
        <v>-1096065.997451378</v>
      </c>
      <c r="F1749" s="112"/>
    </row>
    <row r="1750" spans="1:6" x14ac:dyDescent="0.35">
      <c r="A1750" s="107" t="s">
        <v>80</v>
      </c>
      <c r="B1750" s="107" t="s">
        <v>103</v>
      </c>
      <c r="C1750" s="107">
        <v>9</v>
      </c>
      <c r="D1750" s="119">
        <v>-17369.981532171631</v>
      </c>
      <c r="E1750" s="119">
        <v>-878102.40068943065</v>
      </c>
      <c r="F1750" s="112"/>
    </row>
    <row r="1751" spans="1:6" x14ac:dyDescent="0.35">
      <c r="A1751" s="107" t="s">
        <v>80</v>
      </c>
      <c r="B1751" s="107" t="s">
        <v>103</v>
      </c>
      <c r="C1751" s="107">
        <v>10</v>
      </c>
      <c r="D1751" s="119">
        <v>-20789.739492126031</v>
      </c>
      <c r="E1751" s="119">
        <v>-921770.22392223857</v>
      </c>
      <c r="F1751" s="112"/>
    </row>
    <row r="1752" spans="1:6" x14ac:dyDescent="0.35">
      <c r="A1752" s="107" t="s">
        <v>80</v>
      </c>
      <c r="B1752" s="107" t="s">
        <v>103</v>
      </c>
      <c r="C1752" s="107">
        <v>11</v>
      </c>
      <c r="D1752" s="119">
        <v>-20360.892059692869</v>
      </c>
      <c r="E1752" s="119">
        <v>-1062270.7711390019</v>
      </c>
      <c r="F1752" s="112"/>
    </row>
    <row r="1753" spans="1:6" x14ac:dyDescent="0.35">
      <c r="A1753" s="107" t="s">
        <v>80</v>
      </c>
      <c r="B1753" s="107" t="s">
        <v>103</v>
      </c>
      <c r="C1753" s="107">
        <v>12</v>
      </c>
      <c r="D1753" s="119">
        <v>-18840.583117601422</v>
      </c>
      <c r="E1753" s="119">
        <v>-915958.58562176325</v>
      </c>
      <c r="F1753" s="112"/>
    </row>
    <row r="1754" spans="1:6" x14ac:dyDescent="0.35">
      <c r="A1754" s="107" t="s">
        <v>80</v>
      </c>
      <c r="B1754" s="107" t="s">
        <v>76</v>
      </c>
      <c r="C1754" s="107">
        <v>1</v>
      </c>
      <c r="D1754" s="119">
        <v>1575.1433722655349</v>
      </c>
      <c r="E1754" s="119">
        <v>121670.68408928113</v>
      </c>
      <c r="F1754" s="112"/>
    </row>
    <row r="1755" spans="1:6" x14ac:dyDescent="0.35">
      <c r="A1755" s="107" t="s">
        <v>80</v>
      </c>
      <c r="B1755" s="107" t="s">
        <v>76</v>
      </c>
      <c r="C1755" s="107">
        <v>2</v>
      </c>
      <c r="D1755" s="119">
        <v>1650.165691145899</v>
      </c>
      <c r="E1755" s="119">
        <v>120132.86175576344</v>
      </c>
      <c r="F1755" s="112"/>
    </row>
    <row r="1756" spans="1:6" x14ac:dyDescent="0.35">
      <c r="A1756" s="107" t="s">
        <v>80</v>
      </c>
      <c r="B1756" s="107" t="s">
        <v>76</v>
      </c>
      <c r="C1756" s="107">
        <v>3</v>
      </c>
      <c r="D1756" s="119">
        <v>2611.507574556917</v>
      </c>
      <c r="E1756" s="119">
        <v>200100.10562936377</v>
      </c>
      <c r="F1756" s="112"/>
    </row>
    <row r="1757" spans="1:6" x14ac:dyDescent="0.35">
      <c r="A1757" s="107" t="s">
        <v>80</v>
      </c>
      <c r="B1757" s="107" t="s">
        <v>76</v>
      </c>
      <c r="C1757" s="107">
        <v>4</v>
      </c>
      <c r="D1757" s="119">
        <v>2154.3160240142774</v>
      </c>
      <c r="E1757" s="119">
        <v>159808.97514563781</v>
      </c>
      <c r="F1757" s="112"/>
    </row>
    <row r="1758" spans="1:6" x14ac:dyDescent="0.35">
      <c r="A1758" s="107" t="s">
        <v>80</v>
      </c>
      <c r="B1758" s="107" t="s">
        <v>76</v>
      </c>
      <c r="C1758" s="107">
        <v>5</v>
      </c>
      <c r="D1758" s="119">
        <v>2504.6046444210451</v>
      </c>
      <c r="E1758" s="119">
        <v>182250.00520303342</v>
      </c>
      <c r="F1758" s="112"/>
    </row>
    <row r="1759" spans="1:6" x14ac:dyDescent="0.35">
      <c r="A1759" s="107" t="s">
        <v>80</v>
      </c>
      <c r="B1759" s="107" t="s">
        <v>76</v>
      </c>
      <c r="C1759" s="107">
        <v>6</v>
      </c>
      <c r="D1759" s="119">
        <v>2202.6669559225597</v>
      </c>
      <c r="E1759" s="119">
        <v>152826.20701664686</v>
      </c>
      <c r="F1759" s="112"/>
    </row>
    <row r="1760" spans="1:6" x14ac:dyDescent="0.35">
      <c r="A1760" s="107" t="s">
        <v>80</v>
      </c>
      <c r="B1760" s="107" t="s">
        <v>76</v>
      </c>
      <c r="C1760" s="107">
        <v>7</v>
      </c>
      <c r="D1760" s="119">
        <v>2162.6346296185629</v>
      </c>
      <c r="E1760" s="119">
        <v>150311.20710983191</v>
      </c>
      <c r="F1760" s="112"/>
    </row>
    <row r="1761" spans="1:6" x14ac:dyDescent="0.35">
      <c r="A1761" s="107" t="s">
        <v>80</v>
      </c>
      <c r="B1761" s="107" t="s">
        <v>76</v>
      </c>
      <c r="C1761" s="107">
        <v>8</v>
      </c>
      <c r="D1761" s="119">
        <v>2319.223536399928</v>
      </c>
      <c r="E1761" s="119">
        <v>161176.35303533974</v>
      </c>
      <c r="F1761" s="112"/>
    </row>
    <row r="1762" spans="1:6" x14ac:dyDescent="0.35">
      <c r="A1762" s="107" t="s">
        <v>80</v>
      </c>
      <c r="B1762" s="107" t="s">
        <v>76</v>
      </c>
      <c r="C1762" s="107">
        <v>9</v>
      </c>
      <c r="D1762" s="119">
        <v>2066.740716939993</v>
      </c>
      <c r="E1762" s="119">
        <v>128825.67388051291</v>
      </c>
      <c r="F1762" s="112"/>
    </row>
    <row r="1763" spans="1:6" x14ac:dyDescent="0.35">
      <c r="A1763" s="107" t="s">
        <v>80</v>
      </c>
      <c r="B1763" s="107" t="s">
        <v>76</v>
      </c>
      <c r="C1763" s="107">
        <v>10</v>
      </c>
      <c r="D1763" s="119">
        <v>1786.0614812067031</v>
      </c>
      <c r="E1763" s="119">
        <v>87540.23064616161</v>
      </c>
      <c r="F1763" s="112"/>
    </row>
    <row r="1764" spans="1:6" x14ac:dyDescent="0.35">
      <c r="A1764" s="107" t="s">
        <v>80</v>
      </c>
      <c r="B1764" s="107" t="s">
        <v>76</v>
      </c>
      <c r="C1764" s="107">
        <v>11</v>
      </c>
      <c r="D1764" s="119">
        <v>2006.9752644253708</v>
      </c>
      <c r="E1764" s="119">
        <v>99369.887217978147</v>
      </c>
      <c r="F1764" s="112"/>
    </row>
    <row r="1765" spans="1:6" x14ac:dyDescent="0.35">
      <c r="A1765" s="107" t="s">
        <v>80</v>
      </c>
      <c r="B1765" s="107" t="s">
        <v>76</v>
      </c>
      <c r="C1765" s="107">
        <v>12</v>
      </c>
      <c r="D1765" s="119">
        <v>2624.152158832921</v>
      </c>
      <c r="E1765" s="119">
        <v>124169.78975646898</v>
      </c>
      <c r="F1765" s="112"/>
    </row>
    <row r="1766" spans="1:6" x14ac:dyDescent="0.35">
      <c r="A1766" s="107"/>
      <c r="B1766" s="107"/>
      <c r="C1766" s="107"/>
      <c r="D1766" s="119"/>
      <c r="E1766" s="119"/>
    </row>
    <row r="1767" spans="1:6" x14ac:dyDescent="0.35">
      <c r="A1767" s="107" t="s">
        <v>5</v>
      </c>
      <c r="B1767" s="107" t="s">
        <v>83</v>
      </c>
      <c r="C1767" s="107">
        <v>1</v>
      </c>
      <c r="D1767" s="119">
        <v>-18459.074346154881</v>
      </c>
      <c r="E1767" s="119">
        <v>-283913.30507110845</v>
      </c>
    </row>
    <row r="1768" spans="1:6" x14ac:dyDescent="0.35">
      <c r="A1768" s="107" t="s">
        <v>79</v>
      </c>
      <c r="B1768" s="107" t="s">
        <v>83</v>
      </c>
      <c r="C1768" s="107">
        <v>1</v>
      </c>
      <c r="D1768" s="119">
        <v>-18459.074346154881</v>
      </c>
      <c r="E1768" s="119">
        <v>-287089.74651185283</v>
      </c>
    </row>
    <row r="1769" spans="1:6" x14ac:dyDescent="0.35">
      <c r="A1769" s="107" t="s">
        <v>80</v>
      </c>
      <c r="B1769" s="107" t="s">
        <v>83</v>
      </c>
      <c r="C1769" s="107">
        <v>1</v>
      </c>
      <c r="D1769" s="119">
        <v>-18459.074346154899</v>
      </c>
      <c r="E1769" s="119">
        <v>-292267.90449753182</v>
      </c>
    </row>
    <row r="1770" spans="1:6" x14ac:dyDescent="0.35">
      <c r="A1770" s="107" t="s">
        <v>5</v>
      </c>
      <c r="B1770" s="107" t="s">
        <v>15</v>
      </c>
      <c r="C1770" s="107">
        <v>1</v>
      </c>
      <c r="D1770" s="119">
        <v>2.6602643315298962</v>
      </c>
      <c r="E1770" s="119">
        <v>186.43867573926033</v>
      </c>
    </row>
    <row r="1771" spans="1:6" x14ac:dyDescent="0.35">
      <c r="A1771" s="107" t="s">
        <v>79</v>
      </c>
      <c r="B1771" s="107" t="s">
        <v>15</v>
      </c>
      <c r="C1771" s="107">
        <v>1</v>
      </c>
      <c r="D1771" s="119">
        <v>2.6602643315298962</v>
      </c>
      <c r="E1771" s="119">
        <v>194.875281827376</v>
      </c>
    </row>
    <row r="1772" spans="1:6" x14ac:dyDescent="0.35">
      <c r="A1772" s="107" t="s">
        <v>80</v>
      </c>
      <c r="B1772" s="107" t="s">
        <v>15</v>
      </c>
      <c r="C1772" s="107">
        <v>1</v>
      </c>
      <c r="D1772" s="119">
        <v>2.6602643315298962</v>
      </c>
      <c r="E1772" s="119">
        <v>200.4635920604303</v>
      </c>
    </row>
    <row r="1773" spans="1:6" x14ac:dyDescent="0.35">
      <c r="A1773" s="107" t="s">
        <v>5</v>
      </c>
      <c r="B1773" s="107" t="s">
        <v>442</v>
      </c>
      <c r="C1773" s="107">
        <v>1</v>
      </c>
      <c r="D1773" s="119">
        <v>-7444.8</v>
      </c>
      <c r="E1773" s="119">
        <v>-209706.67633333313</v>
      </c>
    </row>
    <row r="1774" spans="1:6" x14ac:dyDescent="0.35">
      <c r="A1774" s="107" t="s">
        <v>79</v>
      </c>
      <c r="B1774" s="107" t="s">
        <v>442</v>
      </c>
      <c r="C1774" s="107">
        <v>1</v>
      </c>
      <c r="D1774" s="119">
        <v>-7444.8</v>
      </c>
      <c r="E1774" s="119">
        <v>-223792.83366666664</v>
      </c>
    </row>
    <row r="1775" spans="1:6" x14ac:dyDescent="0.35">
      <c r="A1775" s="107" t="s">
        <v>80</v>
      </c>
      <c r="B1775" s="107" t="s">
        <v>442</v>
      </c>
      <c r="C1775" s="107">
        <v>1</v>
      </c>
      <c r="D1775" s="119">
        <v>-7444.8</v>
      </c>
      <c r="E1775" s="119">
        <v>-235291.79166666634</v>
      </c>
    </row>
    <row r="1776" spans="1:6" x14ac:dyDescent="0.35">
      <c r="A1776" s="107" t="s">
        <v>5</v>
      </c>
      <c r="B1776" s="107" t="s">
        <v>17</v>
      </c>
      <c r="C1776" s="107">
        <v>1</v>
      </c>
      <c r="D1776" s="119">
        <v>0</v>
      </c>
      <c r="E1776" s="119">
        <v>0</v>
      </c>
    </row>
    <row r="1777" spans="1:5" x14ac:dyDescent="0.35">
      <c r="A1777" s="107" t="s">
        <v>79</v>
      </c>
      <c r="B1777" s="107" t="s">
        <v>17</v>
      </c>
      <c r="C1777" s="107">
        <v>1</v>
      </c>
      <c r="D1777" s="119">
        <v>0</v>
      </c>
      <c r="E1777" s="119">
        <v>0</v>
      </c>
    </row>
    <row r="1778" spans="1:5" x14ac:dyDescent="0.35">
      <c r="A1778" s="107" t="s">
        <v>80</v>
      </c>
      <c r="B1778" s="107" t="s">
        <v>17</v>
      </c>
      <c r="C1778" s="107">
        <v>1</v>
      </c>
      <c r="D1778" s="119">
        <v>0</v>
      </c>
      <c r="E1778" s="119">
        <v>0</v>
      </c>
    </row>
    <row r="1779" spans="1:5" x14ac:dyDescent="0.35">
      <c r="A1779" s="107" t="s">
        <v>5</v>
      </c>
      <c r="B1779" s="107" t="s">
        <v>19</v>
      </c>
      <c r="C1779" s="107">
        <v>1</v>
      </c>
      <c r="D1779" s="119">
        <v>0</v>
      </c>
      <c r="E1779" s="119">
        <v>0</v>
      </c>
    </row>
    <row r="1780" spans="1:5" x14ac:dyDescent="0.35">
      <c r="A1780" s="107" t="s">
        <v>79</v>
      </c>
      <c r="B1780" s="107" t="s">
        <v>19</v>
      </c>
      <c r="C1780" s="107">
        <v>1</v>
      </c>
      <c r="D1780" s="119">
        <v>0</v>
      </c>
      <c r="E1780" s="119">
        <v>0</v>
      </c>
    </row>
    <row r="1781" spans="1:5" x14ac:dyDescent="0.35">
      <c r="A1781" s="107" t="s">
        <v>80</v>
      </c>
      <c r="B1781" s="107" t="s">
        <v>19</v>
      </c>
      <c r="C1781" s="107">
        <v>1</v>
      </c>
      <c r="D1781" s="119">
        <v>0</v>
      </c>
      <c r="E1781" s="119">
        <v>0</v>
      </c>
    </row>
    <row r="1782" spans="1:5" x14ac:dyDescent="0.35">
      <c r="A1782" s="107" t="s">
        <v>5</v>
      </c>
      <c r="B1782" s="107" t="s">
        <v>26</v>
      </c>
      <c r="C1782" s="107">
        <v>1</v>
      </c>
      <c r="D1782" s="119">
        <v>-2.6602643315298962</v>
      </c>
      <c r="E1782" s="119">
        <v>-186.43867573926033</v>
      </c>
    </row>
    <row r="1783" spans="1:5" x14ac:dyDescent="0.35">
      <c r="A1783" s="107" t="s">
        <v>79</v>
      </c>
      <c r="B1783" s="107" t="s">
        <v>26</v>
      </c>
      <c r="C1783" s="107">
        <v>1</v>
      </c>
      <c r="D1783" s="119">
        <v>-2.6602643315298962</v>
      </c>
      <c r="E1783" s="119">
        <v>-194.875281827376</v>
      </c>
    </row>
    <row r="1784" spans="1:5" x14ac:dyDescent="0.35">
      <c r="A1784" s="107" t="s">
        <v>80</v>
      </c>
      <c r="B1784" s="107" t="s">
        <v>26</v>
      </c>
      <c r="C1784" s="107">
        <v>1</v>
      </c>
      <c r="D1784" s="119">
        <v>-2.6602643315298962</v>
      </c>
      <c r="E1784" s="119">
        <v>-200.4635920604303</v>
      </c>
    </row>
    <row r="1785" spans="1:5" x14ac:dyDescent="0.35">
      <c r="A1785" s="107" t="s">
        <v>5</v>
      </c>
      <c r="B1785" s="107" t="s">
        <v>445</v>
      </c>
      <c r="C1785" s="107">
        <v>1</v>
      </c>
      <c r="D1785" s="119">
        <v>7161.8733469061935</v>
      </c>
      <c r="E1785" s="119">
        <v>441747.78164416598</v>
      </c>
    </row>
    <row r="1786" spans="1:5" x14ac:dyDescent="0.35">
      <c r="A1786" s="107" t="s">
        <v>79</v>
      </c>
      <c r="B1786" s="107" t="s">
        <v>445</v>
      </c>
      <c r="C1786" s="107">
        <v>1</v>
      </c>
      <c r="D1786" s="119">
        <v>7161.8733469061808</v>
      </c>
      <c r="E1786" s="119">
        <v>454904.48555654299</v>
      </c>
    </row>
    <row r="1787" spans="1:5" x14ac:dyDescent="0.35">
      <c r="A1787" s="107" t="s">
        <v>80</v>
      </c>
      <c r="B1787" s="107" t="s">
        <v>445</v>
      </c>
      <c r="C1787" s="107">
        <v>1</v>
      </c>
      <c r="D1787" s="119">
        <v>7161.8733469061717</v>
      </c>
      <c r="E1787" s="119">
        <v>466991.88731534273</v>
      </c>
    </row>
    <row r="1788" spans="1:5" x14ac:dyDescent="0.35">
      <c r="A1788" s="107" t="s">
        <v>5</v>
      </c>
      <c r="B1788" s="107" t="s">
        <v>29</v>
      </c>
      <c r="C1788" s="107">
        <v>1</v>
      </c>
      <c r="D1788" s="119">
        <v>-9771696</v>
      </c>
      <c r="E1788" s="119">
        <v>-723679.97875999997</v>
      </c>
    </row>
    <row r="1789" spans="1:5" x14ac:dyDescent="0.35">
      <c r="A1789" s="107" t="s">
        <v>79</v>
      </c>
      <c r="B1789" s="107" t="s">
        <v>29</v>
      </c>
      <c r="C1789" s="107">
        <v>1</v>
      </c>
      <c r="D1789" s="119">
        <v>-9771696</v>
      </c>
      <c r="E1789" s="119">
        <v>-724264.59868000099</v>
      </c>
    </row>
    <row r="1790" spans="1:5" x14ac:dyDescent="0.35">
      <c r="A1790" s="107" t="s">
        <v>80</v>
      </c>
      <c r="B1790" s="107" t="s">
        <v>29</v>
      </c>
      <c r="C1790" s="107">
        <v>1</v>
      </c>
      <c r="D1790" s="119">
        <v>-9771696</v>
      </c>
      <c r="E1790" s="119">
        <v>-724451.21992000064</v>
      </c>
    </row>
    <row r="1791" spans="1:5" x14ac:dyDescent="0.35">
      <c r="A1791" s="107" t="s">
        <v>5</v>
      </c>
      <c r="B1791" s="107" t="s">
        <v>32</v>
      </c>
      <c r="C1791" s="107">
        <v>1</v>
      </c>
      <c r="D1791" s="119">
        <v>0</v>
      </c>
      <c r="E1791" s="119">
        <v>0</v>
      </c>
    </row>
    <row r="1792" spans="1:5" x14ac:dyDescent="0.35">
      <c r="A1792" s="107" t="s">
        <v>79</v>
      </c>
      <c r="B1792" s="107" t="s">
        <v>32</v>
      </c>
      <c r="C1792" s="107">
        <v>1</v>
      </c>
      <c r="D1792" s="119">
        <v>0</v>
      </c>
      <c r="E1792" s="119">
        <v>0</v>
      </c>
    </row>
    <row r="1793" spans="1:5" x14ac:dyDescent="0.35">
      <c r="A1793" s="107" t="s">
        <v>80</v>
      </c>
      <c r="B1793" s="107" t="s">
        <v>32</v>
      </c>
      <c r="C1793" s="107">
        <v>1</v>
      </c>
      <c r="D1793" s="119">
        <v>0</v>
      </c>
      <c r="E1793" s="119">
        <v>0</v>
      </c>
    </row>
    <row r="1794" spans="1:5" x14ac:dyDescent="0.35">
      <c r="A1794" s="107" t="s">
        <v>5</v>
      </c>
      <c r="B1794" s="107" t="s">
        <v>33</v>
      </c>
      <c r="C1794" s="107">
        <v>1</v>
      </c>
      <c r="D1794" s="119">
        <v>20339287.381164756</v>
      </c>
      <c r="E1794" s="119">
        <v>2108650.371506115</v>
      </c>
    </row>
    <row r="1795" spans="1:5" x14ac:dyDescent="0.35">
      <c r="A1795" s="107" t="s">
        <v>79</v>
      </c>
      <c r="B1795" s="107" t="s">
        <v>33</v>
      </c>
      <c r="C1795" s="107">
        <v>1</v>
      </c>
      <c r="D1795" s="119">
        <v>20339287.381164756</v>
      </c>
      <c r="E1795" s="119">
        <v>2129263.1343945614</v>
      </c>
    </row>
    <row r="1796" spans="1:5" x14ac:dyDescent="0.35">
      <c r="A1796" s="107" t="s">
        <v>80</v>
      </c>
      <c r="B1796" s="107" t="s">
        <v>33</v>
      </c>
      <c r="C1796" s="107">
        <v>1</v>
      </c>
      <c r="D1796" s="119">
        <v>20339287.381164756</v>
      </c>
      <c r="E1796" s="119">
        <v>2141552.6652945303</v>
      </c>
    </row>
    <row r="1797" spans="1:5" x14ac:dyDescent="0.35">
      <c r="A1797" s="107" t="s">
        <v>5</v>
      </c>
      <c r="B1797" s="107" t="s">
        <v>443</v>
      </c>
      <c r="C1797" s="107">
        <v>1</v>
      </c>
      <c r="D1797" s="119">
        <v>3.1677508939660384E-2</v>
      </c>
      <c r="E1797" s="119">
        <v>1.9974221892380186</v>
      </c>
    </row>
    <row r="1798" spans="1:5" x14ac:dyDescent="0.35">
      <c r="A1798" s="107" t="s">
        <v>79</v>
      </c>
      <c r="B1798" s="107" t="s">
        <v>443</v>
      </c>
      <c r="C1798" s="107">
        <v>1</v>
      </c>
      <c r="D1798" s="119">
        <v>3.1677508939660384E-2</v>
      </c>
      <c r="E1798" s="119">
        <v>2.0964041711715633</v>
      </c>
    </row>
    <row r="1799" spans="1:5" x14ac:dyDescent="0.35">
      <c r="A1799" s="107" t="s">
        <v>80</v>
      </c>
      <c r="B1799" s="107" t="s">
        <v>443</v>
      </c>
      <c r="C1799" s="107">
        <v>1</v>
      </c>
      <c r="D1799" s="119">
        <v>3.1677508939660384E-2</v>
      </c>
      <c r="E1799" s="119">
        <v>2.1602691633960154</v>
      </c>
    </row>
    <row r="1800" spans="1:5" x14ac:dyDescent="0.35">
      <c r="A1800" s="107" t="s">
        <v>5</v>
      </c>
      <c r="B1800" s="107" t="s">
        <v>37</v>
      </c>
      <c r="C1800" s="107">
        <v>1</v>
      </c>
      <c r="D1800" s="119">
        <v>5210.2916858955277</v>
      </c>
      <c r="E1800" s="119">
        <v>325098.32030450908</v>
      </c>
    </row>
    <row r="1801" spans="1:5" x14ac:dyDescent="0.35">
      <c r="A1801" s="107" t="s">
        <v>79</v>
      </c>
      <c r="B1801" s="107" t="s">
        <v>37</v>
      </c>
      <c r="C1801" s="107">
        <v>1</v>
      </c>
      <c r="D1801" s="119">
        <v>5315.4300669842014</v>
      </c>
      <c r="E1801" s="119">
        <v>351024.09960191441</v>
      </c>
    </row>
    <row r="1802" spans="1:5" x14ac:dyDescent="0.35">
      <c r="A1802" s="107" t="s">
        <v>80</v>
      </c>
      <c r="B1802" s="107" t="s">
        <v>37</v>
      </c>
      <c r="C1802" s="107">
        <v>1</v>
      </c>
      <c r="D1802" s="119">
        <v>5487.5963574925345</v>
      </c>
      <c r="E1802" s="119">
        <v>362224.13702413067</v>
      </c>
    </row>
    <row r="1803" spans="1:5" x14ac:dyDescent="0.35">
      <c r="A1803" s="107" t="s">
        <v>5</v>
      </c>
      <c r="B1803" s="107" t="s">
        <v>38</v>
      </c>
      <c r="C1803" s="107">
        <v>1</v>
      </c>
      <c r="D1803" s="119">
        <v>1.5390807736664645</v>
      </c>
      <c r="E1803" s="119">
        <v>102.77960261881611</v>
      </c>
    </row>
    <row r="1804" spans="1:5" x14ac:dyDescent="0.35">
      <c r="A1804" s="107" t="s">
        <v>79</v>
      </c>
      <c r="B1804" s="107" t="s">
        <v>38</v>
      </c>
      <c r="C1804" s="107">
        <v>1</v>
      </c>
      <c r="D1804" s="119">
        <v>1.5390807736664645</v>
      </c>
      <c r="E1804" s="119">
        <v>106.18306365629483</v>
      </c>
    </row>
    <row r="1805" spans="1:5" x14ac:dyDescent="0.35">
      <c r="A1805" s="107" t="s">
        <v>80</v>
      </c>
      <c r="B1805" s="107" t="s">
        <v>38</v>
      </c>
      <c r="C1805" s="107">
        <v>1</v>
      </c>
      <c r="D1805" s="119">
        <v>1.5390807736664645</v>
      </c>
      <c r="E1805" s="119">
        <v>109.69275404692721</v>
      </c>
    </row>
    <row r="1806" spans="1:5" x14ac:dyDescent="0.35">
      <c r="A1806" s="107" t="s">
        <v>5</v>
      </c>
      <c r="B1806" s="107" t="s">
        <v>43</v>
      </c>
      <c r="C1806" s="107">
        <v>1</v>
      </c>
      <c r="D1806" s="119">
        <v>18457.535265381215</v>
      </c>
      <c r="E1806" s="119">
        <v>283810.52546848962</v>
      </c>
    </row>
    <row r="1807" spans="1:5" x14ac:dyDescent="0.35">
      <c r="A1807" s="107" t="s">
        <v>79</v>
      </c>
      <c r="B1807" s="107" t="s">
        <v>43</v>
      </c>
      <c r="C1807" s="107">
        <v>1</v>
      </c>
      <c r="D1807" s="119">
        <v>18457.535265381215</v>
      </c>
      <c r="E1807" s="119">
        <v>286983.56344819657</v>
      </c>
    </row>
    <row r="1808" spans="1:5" x14ac:dyDescent="0.35">
      <c r="A1808" s="107" t="s">
        <v>80</v>
      </c>
      <c r="B1808" s="107" t="s">
        <v>43</v>
      </c>
      <c r="C1808" s="107">
        <v>1</v>
      </c>
      <c r="D1808" s="119">
        <v>18457.535265381233</v>
      </c>
      <c r="E1808" s="119">
        <v>292158.21174348489</v>
      </c>
    </row>
    <row r="1809" spans="1:5" x14ac:dyDescent="0.35">
      <c r="A1809" s="107" t="s">
        <v>5</v>
      </c>
      <c r="B1809" s="107" t="s">
        <v>96</v>
      </c>
      <c r="C1809" s="107">
        <v>1</v>
      </c>
      <c r="D1809" s="119">
        <v>-6.0018243509327052E-2</v>
      </c>
      <c r="E1809" s="119">
        <v>-9.3904358917452377</v>
      </c>
    </row>
    <row r="1810" spans="1:5" x14ac:dyDescent="0.35">
      <c r="A1810" s="107" t="s">
        <v>79</v>
      </c>
      <c r="B1810" s="107" t="s">
        <v>96</v>
      </c>
      <c r="C1810" s="107">
        <v>1</v>
      </c>
      <c r="D1810" s="119">
        <v>-6.0018243509327052E-2</v>
      </c>
      <c r="E1810" s="119">
        <v>-9.3905345168245518</v>
      </c>
    </row>
    <row r="1811" spans="1:5" x14ac:dyDescent="0.35">
      <c r="A1811" s="107" t="s">
        <v>80</v>
      </c>
      <c r="B1811" s="107" t="s">
        <v>96</v>
      </c>
      <c r="C1811" s="107">
        <v>1</v>
      </c>
      <c r="D1811" s="119">
        <v>-6.0018243509327052E-2</v>
      </c>
      <c r="E1811" s="119">
        <v>-9.392645946826196</v>
      </c>
    </row>
    <row r="1812" spans="1:5" x14ac:dyDescent="0.35">
      <c r="A1812" s="107" t="s">
        <v>5</v>
      </c>
      <c r="B1812" s="107" t="s">
        <v>46</v>
      </c>
      <c r="C1812" s="107">
        <v>1</v>
      </c>
      <c r="D1812" s="119">
        <v>-5210.2916858955277</v>
      </c>
      <c r="E1812" s="119">
        <v>-325098.32030450908</v>
      </c>
    </row>
    <row r="1813" spans="1:5" x14ac:dyDescent="0.35">
      <c r="A1813" s="107" t="s">
        <v>79</v>
      </c>
      <c r="B1813" s="107" t="s">
        <v>46</v>
      </c>
      <c r="C1813" s="107">
        <v>1</v>
      </c>
      <c r="D1813" s="119">
        <v>-5315.4300669842014</v>
      </c>
      <c r="E1813" s="119">
        <v>-351024.09960191441</v>
      </c>
    </row>
    <row r="1814" spans="1:5" x14ac:dyDescent="0.35">
      <c r="A1814" s="107" t="s">
        <v>80</v>
      </c>
      <c r="B1814" s="107" t="s">
        <v>46</v>
      </c>
      <c r="C1814" s="107">
        <v>1</v>
      </c>
      <c r="D1814" s="119">
        <v>-5487.5963574925345</v>
      </c>
      <c r="E1814" s="119">
        <v>-362224.13702413067</v>
      </c>
    </row>
    <row r="1815" spans="1:5" x14ac:dyDescent="0.35">
      <c r="A1815" s="107" t="s">
        <v>5</v>
      </c>
      <c r="B1815" s="107" t="s">
        <v>49</v>
      </c>
      <c r="C1815" s="107">
        <v>1</v>
      </c>
      <c r="D1815" s="119">
        <v>57338699.423517339</v>
      </c>
      <c r="E1815" s="119">
        <v>4298416.0169329634</v>
      </c>
    </row>
    <row r="1816" spans="1:5" x14ac:dyDescent="0.35">
      <c r="A1816" s="107" t="s">
        <v>79</v>
      </c>
      <c r="B1816" s="107" t="s">
        <v>49</v>
      </c>
      <c r="C1816" s="107">
        <v>1</v>
      </c>
      <c r="D1816" s="119">
        <v>57338699.423517339</v>
      </c>
      <c r="E1816" s="119">
        <v>4301430.65778255</v>
      </c>
    </row>
    <row r="1817" spans="1:5" x14ac:dyDescent="0.35">
      <c r="A1817" s="107" t="s">
        <v>80</v>
      </c>
      <c r="B1817" s="107" t="s">
        <v>49</v>
      </c>
      <c r="C1817" s="107">
        <v>1</v>
      </c>
      <c r="D1817" s="119">
        <v>57338699.423517339</v>
      </c>
      <c r="E1817" s="119">
        <v>4302448.3144781338</v>
      </c>
    </row>
    <row r="1818" spans="1:5" x14ac:dyDescent="0.35">
      <c r="A1818" s="107" t="s">
        <v>5</v>
      </c>
      <c r="B1818" s="107" t="s">
        <v>265</v>
      </c>
      <c r="C1818" s="107">
        <v>1</v>
      </c>
      <c r="D1818" s="119">
        <v>-35044160.942100063</v>
      </c>
      <c r="E1818" s="119">
        <v>-2798211.2989580422</v>
      </c>
    </row>
    <row r="1819" spans="1:5" x14ac:dyDescent="0.35">
      <c r="A1819" s="107" t="s">
        <v>79</v>
      </c>
      <c r="B1819" s="107" t="s">
        <v>265</v>
      </c>
      <c r="C1819" s="107">
        <v>1</v>
      </c>
      <c r="D1819" s="119">
        <v>-35044160.942100063</v>
      </c>
      <c r="E1819" s="119">
        <v>-2802470.7680493076</v>
      </c>
    </row>
    <row r="1820" spans="1:5" x14ac:dyDescent="0.35">
      <c r="A1820" s="107" t="s">
        <v>80</v>
      </c>
      <c r="B1820" s="107" t="s">
        <v>265</v>
      </c>
      <c r="C1820" s="107">
        <v>1</v>
      </c>
      <c r="D1820" s="119">
        <v>-35044160.942100063</v>
      </c>
      <c r="E1820" s="119">
        <v>-2803386.7506013764</v>
      </c>
    </row>
    <row r="1821" spans="1:5" x14ac:dyDescent="0.35">
      <c r="A1821" s="107" t="s">
        <v>5</v>
      </c>
      <c r="B1821" s="107" t="s">
        <v>264</v>
      </c>
      <c r="C1821" s="107">
        <v>1</v>
      </c>
      <c r="D1821" s="119">
        <v>-40754661.432777196</v>
      </c>
      <c r="E1821" s="119">
        <v>-3254184.179065492</v>
      </c>
    </row>
    <row r="1822" spans="1:5" x14ac:dyDescent="0.35">
      <c r="A1822" s="107" t="s">
        <v>79</v>
      </c>
      <c r="B1822" s="107" t="s">
        <v>264</v>
      </c>
      <c r="C1822" s="107">
        <v>1</v>
      </c>
      <c r="D1822" s="119">
        <v>-40754661.432777196</v>
      </c>
      <c r="E1822" s="119">
        <v>-3259137.7352651847</v>
      </c>
    </row>
    <row r="1823" spans="1:5" x14ac:dyDescent="0.35">
      <c r="A1823" s="107" t="s">
        <v>80</v>
      </c>
      <c r="B1823" s="107" t="s">
        <v>264</v>
      </c>
      <c r="C1823" s="107">
        <v>1</v>
      </c>
      <c r="D1823" s="119">
        <v>-40754661.432777196</v>
      </c>
      <c r="E1823" s="119">
        <v>-3260202.9785977178</v>
      </c>
    </row>
    <row r="1824" spans="1:5" x14ac:dyDescent="0.35">
      <c r="A1824" s="107" t="s">
        <v>5</v>
      </c>
      <c r="B1824" s="107" t="s">
        <v>101</v>
      </c>
      <c r="C1824" s="107">
        <v>1</v>
      </c>
      <c r="D1824" s="119">
        <v>0</v>
      </c>
      <c r="E1824" s="119">
        <v>0</v>
      </c>
    </row>
    <row r="1825" spans="1:5" x14ac:dyDescent="0.35">
      <c r="A1825" s="107" t="s">
        <v>79</v>
      </c>
      <c r="B1825" s="107" t="s">
        <v>101</v>
      </c>
      <c r="C1825" s="107">
        <v>1</v>
      </c>
      <c r="D1825" s="119">
        <v>0</v>
      </c>
      <c r="E1825" s="119">
        <v>0</v>
      </c>
    </row>
    <row r="1826" spans="1:5" x14ac:dyDescent="0.35">
      <c r="A1826" s="107" t="s">
        <v>80</v>
      </c>
      <c r="B1826" s="107" t="s">
        <v>101</v>
      </c>
      <c r="C1826" s="107">
        <v>1</v>
      </c>
      <c r="D1826" s="119">
        <v>0</v>
      </c>
      <c r="E1826" s="119">
        <v>0</v>
      </c>
    </row>
    <row r="1827" spans="1:5" x14ac:dyDescent="0.35">
      <c r="A1827" s="107" t="s">
        <v>5</v>
      </c>
      <c r="B1827" s="107" t="s">
        <v>444</v>
      </c>
      <c r="C1827" s="107">
        <v>1</v>
      </c>
      <c r="D1827" s="119">
        <v>4.7764826574103623</v>
      </c>
      <c r="E1827" s="119">
        <v>287.057843925979</v>
      </c>
    </row>
    <row r="1828" spans="1:5" x14ac:dyDescent="0.35">
      <c r="A1828" s="107" t="s">
        <v>79</v>
      </c>
      <c r="B1828" s="107" t="s">
        <v>444</v>
      </c>
      <c r="C1828" s="107">
        <v>1</v>
      </c>
      <c r="D1828" s="119">
        <v>4.7764826574103623</v>
      </c>
      <c r="E1828" s="119">
        <v>304.40038675093581</v>
      </c>
    </row>
    <row r="1829" spans="1:5" x14ac:dyDescent="0.35">
      <c r="A1829" s="107" t="s">
        <v>80</v>
      </c>
      <c r="B1829" s="107" t="s">
        <v>444</v>
      </c>
      <c r="C1829" s="107">
        <v>1</v>
      </c>
      <c r="D1829" s="119">
        <v>4.7764826574103623</v>
      </c>
      <c r="E1829" s="119">
        <v>319.74673294752387</v>
      </c>
    </row>
    <row r="1830" spans="1:5" x14ac:dyDescent="0.35">
      <c r="A1830" s="107" t="s">
        <v>5</v>
      </c>
      <c r="B1830" s="107" t="s">
        <v>170</v>
      </c>
      <c r="C1830" s="107">
        <v>1</v>
      </c>
      <c r="D1830" s="119">
        <v>-7161.8733469061935</v>
      </c>
      <c r="E1830" s="119">
        <v>-441747.78164416598</v>
      </c>
    </row>
    <row r="1831" spans="1:5" x14ac:dyDescent="0.35">
      <c r="A1831" s="107" t="s">
        <v>79</v>
      </c>
      <c r="B1831" s="107" t="s">
        <v>170</v>
      </c>
      <c r="C1831" s="107">
        <v>1</v>
      </c>
      <c r="D1831" s="119">
        <v>-7161.8733469061808</v>
      </c>
      <c r="E1831" s="119">
        <v>-454904.48555654299</v>
      </c>
    </row>
    <row r="1832" spans="1:5" x14ac:dyDescent="0.35">
      <c r="A1832" s="107" t="s">
        <v>80</v>
      </c>
      <c r="B1832" s="107" t="s">
        <v>170</v>
      </c>
      <c r="C1832" s="107">
        <v>1</v>
      </c>
      <c r="D1832" s="119">
        <v>-7161.8733469061717</v>
      </c>
      <c r="E1832" s="119">
        <v>-466991.88731534273</v>
      </c>
    </row>
    <row r="1833" spans="1:5" x14ac:dyDescent="0.35">
      <c r="A1833" s="107" t="s">
        <v>5</v>
      </c>
      <c r="B1833" s="107" t="s">
        <v>72</v>
      </c>
      <c r="C1833" s="107">
        <v>1</v>
      </c>
      <c r="D1833" s="119">
        <v>6.0018243509327052E-2</v>
      </c>
      <c r="E1833" s="119">
        <v>9.3904358917452377</v>
      </c>
    </row>
    <row r="1834" spans="1:5" x14ac:dyDescent="0.35">
      <c r="A1834" s="107" t="s">
        <v>79</v>
      </c>
      <c r="B1834" s="107" t="s">
        <v>72</v>
      </c>
      <c r="C1834" s="107">
        <v>1</v>
      </c>
      <c r="D1834" s="119">
        <v>6.0018243509327052E-2</v>
      </c>
      <c r="E1834" s="119">
        <v>9.3905345168245518</v>
      </c>
    </row>
    <row r="1835" spans="1:5" x14ac:dyDescent="0.35">
      <c r="A1835" s="107" t="s">
        <v>80</v>
      </c>
      <c r="B1835" s="107" t="s">
        <v>72</v>
      </c>
      <c r="C1835" s="107">
        <v>1</v>
      </c>
      <c r="D1835" s="119">
        <v>6.0018243509327052E-2</v>
      </c>
      <c r="E1835" s="119">
        <v>9.392645946826196</v>
      </c>
    </row>
    <row r="1836" spans="1:5" x14ac:dyDescent="0.35">
      <c r="A1836" s="107" t="s">
        <v>5</v>
      </c>
      <c r="B1836" s="107" t="s">
        <v>441</v>
      </c>
      <c r="C1836" s="107">
        <v>1</v>
      </c>
      <c r="D1836" s="119">
        <v>7899971.5620352533</v>
      </c>
      <c r="E1836" s="119">
        <v>578426.68941166927</v>
      </c>
    </row>
    <row r="1837" spans="1:5" x14ac:dyDescent="0.35">
      <c r="A1837" s="107" t="s">
        <v>79</v>
      </c>
      <c r="B1837" s="107" t="s">
        <v>441</v>
      </c>
      <c r="C1837" s="107">
        <v>1</v>
      </c>
      <c r="D1837" s="119">
        <v>7899971.5620352533</v>
      </c>
      <c r="E1837" s="119">
        <v>578665.64669311582</v>
      </c>
    </row>
    <row r="1838" spans="1:5" x14ac:dyDescent="0.35">
      <c r="A1838" s="107" t="s">
        <v>80</v>
      </c>
      <c r="B1838" s="107" t="s">
        <v>441</v>
      </c>
      <c r="C1838" s="107">
        <v>1</v>
      </c>
      <c r="D1838" s="119">
        <v>7899971.5620352533</v>
      </c>
      <c r="E1838" s="119">
        <v>579009.85401098081</v>
      </c>
    </row>
    <row r="1839" spans="1:5" x14ac:dyDescent="0.35">
      <c r="A1839" s="107" t="s">
        <v>5</v>
      </c>
      <c r="B1839" s="107" t="s">
        <v>76</v>
      </c>
      <c r="C1839" s="107">
        <v>1</v>
      </c>
      <c r="D1839" s="119">
        <v>0</v>
      </c>
      <c r="E1839" s="119">
        <v>0</v>
      </c>
    </row>
    <row r="1840" spans="1:5" x14ac:dyDescent="0.35">
      <c r="A1840" s="107" t="s">
        <v>79</v>
      </c>
      <c r="B1840" s="107" t="s">
        <v>76</v>
      </c>
      <c r="C1840" s="107">
        <v>1</v>
      </c>
      <c r="D1840" s="119">
        <v>0</v>
      </c>
      <c r="E1840" s="119">
        <v>0</v>
      </c>
    </row>
    <row r="1841" spans="1:5" x14ac:dyDescent="0.35">
      <c r="A1841" s="107" t="s">
        <v>80</v>
      </c>
      <c r="B1841" s="107" t="s">
        <v>76</v>
      </c>
      <c r="C1841" s="107">
        <v>1</v>
      </c>
      <c r="D1841" s="119">
        <v>0</v>
      </c>
      <c r="E1841" s="119">
        <v>0</v>
      </c>
    </row>
    <row r="1842" spans="1:5" x14ac:dyDescent="0.35">
      <c r="A1842" s="107" t="str">
        <f>+A1767</f>
        <v>Sample 1</v>
      </c>
      <c r="B1842" s="107" t="str">
        <f>+B1767</f>
        <v>AES_ANDES</v>
      </c>
      <c r="C1842" s="107">
        <f>+C1767+1</f>
        <v>2</v>
      </c>
      <c r="D1842" s="119">
        <v>-16655.72159279645</v>
      </c>
      <c r="E1842" s="119">
        <v>-242635.31203645293</v>
      </c>
    </row>
    <row r="1843" spans="1:5" x14ac:dyDescent="0.35">
      <c r="A1843" s="107" t="str">
        <f t="shared" ref="A1843:B1843" si="0">+A1768</f>
        <v>Sample 3</v>
      </c>
      <c r="B1843" s="107" t="str">
        <f t="shared" si="0"/>
        <v>AES_ANDES</v>
      </c>
      <c r="C1843" s="107">
        <f t="shared" ref="C1843:C1906" si="1">+C1768+1</f>
        <v>2</v>
      </c>
      <c r="D1843" s="119">
        <v>-16655.72159279645</v>
      </c>
      <c r="E1843" s="119">
        <v>-245267.95490657425</v>
      </c>
    </row>
    <row r="1844" spans="1:5" x14ac:dyDescent="0.35">
      <c r="A1844" s="107" t="str">
        <f t="shared" ref="A1844:B1844" si="2">+A1769</f>
        <v>Sample 6</v>
      </c>
      <c r="B1844" s="107" t="str">
        <f t="shared" si="2"/>
        <v>AES_ANDES</v>
      </c>
      <c r="C1844" s="107">
        <f t="shared" si="1"/>
        <v>2</v>
      </c>
      <c r="D1844" s="119">
        <v>-16655.721592796493</v>
      </c>
      <c r="E1844" s="119">
        <v>-250426.50920691623</v>
      </c>
    </row>
    <row r="1845" spans="1:5" x14ac:dyDescent="0.35">
      <c r="A1845" s="107" t="str">
        <f t="shared" ref="A1845:B1845" si="3">+A1770</f>
        <v>Sample 1</v>
      </c>
      <c r="B1845" s="107" t="str">
        <f t="shared" si="3"/>
        <v>ATRIA_ENERGIA</v>
      </c>
      <c r="C1845" s="107">
        <f t="shared" si="1"/>
        <v>2</v>
      </c>
      <c r="D1845" s="119">
        <v>2.0538378051397586</v>
      </c>
      <c r="E1845" s="119">
        <v>138.49871370176615</v>
      </c>
    </row>
    <row r="1846" spans="1:5" x14ac:dyDescent="0.35">
      <c r="A1846" s="107" t="str">
        <f t="shared" ref="A1846:B1846" si="4">+A1771</f>
        <v>Sample 3</v>
      </c>
      <c r="B1846" s="107" t="str">
        <f t="shared" si="4"/>
        <v>ATRIA_ENERGIA</v>
      </c>
      <c r="C1846" s="107">
        <f t="shared" si="1"/>
        <v>2</v>
      </c>
      <c r="D1846" s="119">
        <v>2.0538378051397586</v>
      </c>
      <c r="E1846" s="119">
        <v>144.92639382544363</v>
      </c>
    </row>
    <row r="1847" spans="1:5" x14ac:dyDescent="0.35">
      <c r="A1847" s="107" t="str">
        <f t="shared" ref="A1847:B1847" si="5">+A1772</f>
        <v>Sample 6</v>
      </c>
      <c r="B1847" s="107" t="str">
        <f t="shared" si="5"/>
        <v>ATRIA_ENERGIA</v>
      </c>
      <c r="C1847" s="107">
        <f t="shared" si="1"/>
        <v>2</v>
      </c>
      <c r="D1847" s="119">
        <v>2.0538378051397586</v>
      </c>
      <c r="E1847" s="119">
        <v>149.80079883779959</v>
      </c>
    </row>
    <row r="1848" spans="1:5" x14ac:dyDescent="0.35">
      <c r="A1848" s="107" t="str">
        <f t="shared" ref="A1848:B1848" si="6">+A1773</f>
        <v>Sample 1</v>
      </c>
      <c r="B1848" s="107" t="str">
        <f t="shared" si="6"/>
        <v>be forestales</v>
      </c>
      <c r="C1848" s="107">
        <f t="shared" si="1"/>
        <v>2</v>
      </c>
      <c r="D1848" s="119">
        <v>-10598.4</v>
      </c>
      <c r="E1848" s="119">
        <v>-338258.20600000001</v>
      </c>
    </row>
    <row r="1849" spans="1:5" x14ac:dyDescent="0.35">
      <c r="A1849" s="107" t="str">
        <f t="shared" ref="A1849:B1849" si="7">+A1774</f>
        <v>Sample 3</v>
      </c>
      <c r="B1849" s="107" t="str">
        <f t="shared" si="7"/>
        <v>be forestales</v>
      </c>
      <c r="C1849" s="107">
        <f t="shared" si="1"/>
        <v>2</v>
      </c>
      <c r="D1849" s="119">
        <v>-10598.4</v>
      </c>
      <c r="E1849" s="119">
        <v>-353733.72600000026</v>
      </c>
    </row>
    <row r="1850" spans="1:5" x14ac:dyDescent="0.35">
      <c r="A1850" s="107" t="str">
        <f t="shared" ref="A1850:B1850" si="8">+A1775</f>
        <v>Sample 6</v>
      </c>
      <c r="B1850" s="107" t="str">
        <f t="shared" si="8"/>
        <v>be forestales</v>
      </c>
      <c r="C1850" s="107">
        <f t="shared" si="1"/>
        <v>2</v>
      </c>
      <c r="D1850" s="119">
        <v>-10598.4</v>
      </c>
      <c r="E1850" s="119">
        <v>-376143.09000000078</v>
      </c>
    </row>
    <row r="1851" spans="1:5" x14ac:dyDescent="0.35">
      <c r="A1851" s="107" t="str">
        <f t="shared" ref="A1851:B1851" si="9">+A1776</f>
        <v>Sample 1</v>
      </c>
      <c r="B1851" s="107" t="str">
        <f t="shared" si="9"/>
        <v>BESALCO</v>
      </c>
      <c r="C1851" s="107">
        <f t="shared" si="1"/>
        <v>2</v>
      </c>
      <c r="D1851" s="119">
        <v>0</v>
      </c>
      <c r="E1851" s="119">
        <v>0</v>
      </c>
    </row>
    <row r="1852" spans="1:5" x14ac:dyDescent="0.35">
      <c r="A1852" s="107" t="str">
        <f t="shared" ref="A1852:B1852" si="10">+A1777</f>
        <v>Sample 3</v>
      </c>
      <c r="B1852" s="107" t="str">
        <f t="shared" si="10"/>
        <v>BESALCO</v>
      </c>
      <c r="C1852" s="107">
        <f t="shared" si="1"/>
        <v>2</v>
      </c>
      <c r="D1852" s="119">
        <v>0</v>
      </c>
      <c r="E1852" s="119">
        <v>0</v>
      </c>
    </row>
    <row r="1853" spans="1:5" x14ac:dyDescent="0.35">
      <c r="A1853" s="107" t="str">
        <f t="shared" ref="A1853:B1853" si="11">+A1778</f>
        <v>Sample 6</v>
      </c>
      <c r="B1853" s="107" t="str">
        <f t="shared" si="11"/>
        <v>BESALCO</v>
      </c>
      <c r="C1853" s="107">
        <f t="shared" si="1"/>
        <v>2</v>
      </c>
      <c r="D1853" s="119">
        <v>0</v>
      </c>
      <c r="E1853" s="119">
        <v>0</v>
      </c>
    </row>
    <row r="1854" spans="1:5" x14ac:dyDescent="0.35">
      <c r="A1854" s="107" t="str">
        <f t="shared" ref="A1854:B1854" si="12">+A1779</f>
        <v>Sample 1</v>
      </c>
      <c r="B1854" s="107" t="str">
        <f t="shared" si="12"/>
        <v>CERRO_DOMINADOR_CSP</v>
      </c>
      <c r="C1854" s="107">
        <f t="shared" si="1"/>
        <v>2</v>
      </c>
      <c r="D1854" s="119">
        <v>-62586</v>
      </c>
      <c r="E1854" s="119">
        <v>-3530733.6599999955</v>
      </c>
    </row>
    <row r="1855" spans="1:5" x14ac:dyDescent="0.35">
      <c r="A1855" s="107" t="str">
        <f t="shared" ref="A1855:B1855" si="13">+A1780</f>
        <v>Sample 3</v>
      </c>
      <c r="B1855" s="107" t="str">
        <f t="shared" si="13"/>
        <v>CERRO_DOMINADOR_CSP</v>
      </c>
      <c r="C1855" s="107">
        <f t="shared" si="1"/>
        <v>2</v>
      </c>
      <c r="D1855" s="119">
        <v>-62586</v>
      </c>
      <c r="E1855" s="119">
        <v>-3548482.5099999979</v>
      </c>
    </row>
    <row r="1856" spans="1:5" x14ac:dyDescent="0.35">
      <c r="A1856" s="107" t="str">
        <f t="shared" ref="A1856:B1856" si="14">+A1781</f>
        <v>Sample 6</v>
      </c>
      <c r="B1856" s="107" t="str">
        <f t="shared" si="14"/>
        <v>CERRO_DOMINADOR_CSP</v>
      </c>
      <c r="C1856" s="107">
        <f t="shared" si="1"/>
        <v>2</v>
      </c>
      <c r="D1856" s="119">
        <v>-62586</v>
      </c>
      <c r="E1856" s="119">
        <v>-3585521.2399999979</v>
      </c>
    </row>
    <row r="1857" spans="1:5" x14ac:dyDescent="0.35">
      <c r="A1857" s="107" t="str">
        <f t="shared" ref="A1857:B1857" si="15">+A1782</f>
        <v>Sample 1</v>
      </c>
      <c r="B1857" s="107" t="str">
        <f t="shared" si="15"/>
        <v>Cinergia Chile SpA</v>
      </c>
      <c r="C1857" s="107">
        <f t="shared" si="1"/>
        <v>2</v>
      </c>
      <c r="D1857" s="119">
        <v>-2.0538378051397586</v>
      </c>
      <c r="E1857" s="119">
        <v>-138.49871370176615</v>
      </c>
    </row>
    <row r="1858" spans="1:5" x14ac:dyDescent="0.35">
      <c r="A1858" s="107" t="str">
        <f t="shared" ref="A1858:B1858" si="16">+A1783</f>
        <v>Sample 3</v>
      </c>
      <c r="B1858" s="107" t="str">
        <f t="shared" si="16"/>
        <v>Cinergia Chile SpA</v>
      </c>
      <c r="C1858" s="107">
        <f t="shared" si="1"/>
        <v>2</v>
      </c>
      <c r="D1858" s="119">
        <v>-2.0538378051397586</v>
      </c>
      <c r="E1858" s="119">
        <v>-144.92639382544363</v>
      </c>
    </row>
    <row r="1859" spans="1:5" x14ac:dyDescent="0.35">
      <c r="A1859" s="107" t="str">
        <f t="shared" ref="A1859:B1859" si="17">+A1784</f>
        <v>Sample 6</v>
      </c>
      <c r="B1859" s="107" t="str">
        <f t="shared" si="17"/>
        <v>Cinergia Chile SpA</v>
      </c>
      <c r="C1859" s="107">
        <f t="shared" si="1"/>
        <v>2</v>
      </c>
      <c r="D1859" s="119">
        <v>-2.0538378051397586</v>
      </c>
      <c r="E1859" s="119">
        <v>-149.80079883779959</v>
      </c>
    </row>
    <row r="1860" spans="1:5" x14ac:dyDescent="0.35">
      <c r="A1860" s="107" t="str">
        <f t="shared" ref="A1860:B1860" si="18">+A1785</f>
        <v>Sample 1</v>
      </c>
      <c r="B1860" s="107" t="str">
        <f t="shared" si="18"/>
        <v>colbun</v>
      </c>
      <c r="C1860" s="107">
        <f t="shared" si="1"/>
        <v>2</v>
      </c>
      <c r="D1860" s="119">
        <v>6037.601841865232</v>
      </c>
      <c r="E1860" s="119">
        <v>370164.9193604188</v>
      </c>
    </row>
    <row r="1861" spans="1:5" x14ac:dyDescent="0.35">
      <c r="A1861" s="107" t="str">
        <f t="shared" ref="A1861:B1861" si="19">+A1786</f>
        <v>Sample 3</v>
      </c>
      <c r="B1861" s="107" t="str">
        <f t="shared" si="19"/>
        <v>colbun</v>
      </c>
      <c r="C1861" s="107">
        <f t="shared" si="1"/>
        <v>2</v>
      </c>
      <c r="D1861" s="119">
        <v>6037.6018418652338</v>
      </c>
      <c r="E1861" s="119">
        <v>377384.8950193706</v>
      </c>
    </row>
    <row r="1862" spans="1:5" x14ac:dyDescent="0.35">
      <c r="A1862" s="107" t="str">
        <f t="shared" ref="A1862:B1862" si="20">+A1787</f>
        <v>Sample 6</v>
      </c>
      <c r="B1862" s="107" t="str">
        <f t="shared" si="20"/>
        <v>colbun</v>
      </c>
      <c r="C1862" s="107">
        <f t="shared" si="1"/>
        <v>2</v>
      </c>
      <c r="D1862" s="119">
        <v>6037.6018418652347</v>
      </c>
      <c r="E1862" s="119">
        <v>389797.53282718436</v>
      </c>
    </row>
    <row r="1863" spans="1:5" x14ac:dyDescent="0.35">
      <c r="A1863" s="107" t="str">
        <f t="shared" ref="A1863:B1863" si="21">+A1788</f>
        <v>Sample 1</v>
      </c>
      <c r="B1863" s="107" t="str">
        <f t="shared" si="21"/>
        <v>EGP_CHILE</v>
      </c>
      <c r="C1863" s="107">
        <f t="shared" si="1"/>
        <v>2</v>
      </c>
      <c r="D1863" s="119">
        <v>-10334688</v>
      </c>
      <c r="E1863" s="119">
        <v>-808094.99601000035</v>
      </c>
    </row>
    <row r="1864" spans="1:5" x14ac:dyDescent="0.35">
      <c r="A1864" s="107" t="str">
        <f t="shared" ref="A1864:B1864" si="22">+A1789</f>
        <v>Sample 3</v>
      </c>
      <c r="B1864" s="107" t="str">
        <f t="shared" si="22"/>
        <v>EGP_CHILE</v>
      </c>
      <c r="C1864" s="107">
        <f t="shared" si="1"/>
        <v>2</v>
      </c>
      <c r="D1864" s="119">
        <v>-10334688</v>
      </c>
      <c r="E1864" s="119">
        <v>-812026.42976999958</v>
      </c>
    </row>
    <row r="1865" spans="1:5" x14ac:dyDescent="0.35">
      <c r="A1865" s="107" t="str">
        <f t="shared" ref="A1865:B1865" si="23">+A1790</f>
        <v>Sample 6</v>
      </c>
      <c r="B1865" s="107" t="str">
        <f t="shared" si="23"/>
        <v>EGP_CHILE</v>
      </c>
      <c r="C1865" s="107">
        <f t="shared" si="1"/>
        <v>2</v>
      </c>
      <c r="D1865" s="119">
        <v>-10334688</v>
      </c>
      <c r="E1865" s="119">
        <v>-812126.07050999999</v>
      </c>
    </row>
    <row r="1866" spans="1:5" x14ac:dyDescent="0.35">
      <c r="A1866" s="107" t="str">
        <f t="shared" ref="A1866:B1866" si="24">+A1791</f>
        <v>Sample 1</v>
      </c>
      <c r="B1866" s="107" t="str">
        <f t="shared" si="24"/>
        <v>EMOAC</v>
      </c>
      <c r="C1866" s="107">
        <f t="shared" si="1"/>
        <v>2</v>
      </c>
      <c r="D1866" s="119">
        <v>62586</v>
      </c>
      <c r="E1866" s="119">
        <v>3530733.6599999955</v>
      </c>
    </row>
    <row r="1867" spans="1:5" x14ac:dyDescent="0.35">
      <c r="A1867" s="107" t="str">
        <f t="shared" ref="A1867:B1867" si="25">+A1792</f>
        <v>Sample 3</v>
      </c>
      <c r="B1867" s="107" t="str">
        <f t="shared" si="25"/>
        <v>EMOAC</v>
      </c>
      <c r="C1867" s="107">
        <f t="shared" si="1"/>
        <v>2</v>
      </c>
      <c r="D1867" s="119">
        <v>62586</v>
      </c>
      <c r="E1867" s="119">
        <v>3548482.5099999979</v>
      </c>
    </row>
    <row r="1868" spans="1:5" x14ac:dyDescent="0.35">
      <c r="A1868" s="107" t="str">
        <f t="shared" ref="A1868:B1868" si="26">+A1793</f>
        <v>Sample 6</v>
      </c>
      <c r="B1868" s="107" t="str">
        <f t="shared" si="26"/>
        <v>EMOAC</v>
      </c>
      <c r="C1868" s="107">
        <f t="shared" si="1"/>
        <v>2</v>
      </c>
      <c r="D1868" s="119">
        <v>62586</v>
      </c>
      <c r="E1868" s="119">
        <v>3585521.2399999979</v>
      </c>
    </row>
    <row r="1869" spans="1:5" x14ac:dyDescent="0.35">
      <c r="A1869" s="107" t="str">
        <f t="shared" ref="A1869:B1869" si="27">+A1794</f>
        <v>Sample 1</v>
      </c>
      <c r="B1869" s="107" t="str">
        <f t="shared" si="27"/>
        <v>ENEL_GENERACION</v>
      </c>
      <c r="C1869" s="107">
        <f t="shared" si="1"/>
        <v>2</v>
      </c>
      <c r="D1869" s="119">
        <v>23741130.775017317</v>
      </c>
      <c r="E1869" s="119">
        <v>2549874.6594534321</v>
      </c>
    </row>
    <row r="1870" spans="1:5" x14ac:dyDescent="0.35">
      <c r="A1870" s="107" t="str">
        <f t="shared" ref="A1870:B1870" si="28">+A1795</f>
        <v>Sample 3</v>
      </c>
      <c r="B1870" s="107" t="str">
        <f t="shared" si="28"/>
        <v>ENEL_GENERACION</v>
      </c>
      <c r="C1870" s="107">
        <f t="shared" si="1"/>
        <v>2</v>
      </c>
      <c r="D1870" s="119">
        <v>23741130.775017317</v>
      </c>
      <c r="E1870" s="119">
        <v>2588056.6586365351</v>
      </c>
    </row>
    <row r="1871" spans="1:5" x14ac:dyDescent="0.35">
      <c r="A1871" s="107" t="str">
        <f t="shared" ref="A1871:B1871" si="29">+A1796</f>
        <v>Sample 6</v>
      </c>
      <c r="B1871" s="107" t="str">
        <f t="shared" si="29"/>
        <v>ENEL_GENERACION</v>
      </c>
      <c r="C1871" s="107">
        <f t="shared" si="1"/>
        <v>2</v>
      </c>
      <c r="D1871" s="119">
        <v>23741130.775017317</v>
      </c>
      <c r="E1871" s="119">
        <v>2613175.8295801114</v>
      </c>
    </row>
    <row r="1872" spans="1:5" x14ac:dyDescent="0.35">
      <c r="A1872" s="107" t="str">
        <f t="shared" ref="A1872:B1872" si="30">+A1797</f>
        <v>Sample 1</v>
      </c>
      <c r="B1872" s="107" t="str">
        <f t="shared" si="30"/>
        <v>Enerquinta</v>
      </c>
      <c r="C1872" s="107">
        <f t="shared" si="1"/>
        <v>2</v>
      </c>
      <c r="D1872" s="119">
        <v>2.4959690853858504E-2</v>
      </c>
      <c r="E1872" s="119">
        <v>1.5390352173884225</v>
      </c>
    </row>
    <row r="1873" spans="1:5" x14ac:dyDescent="0.35">
      <c r="A1873" s="107" t="str">
        <f t="shared" ref="A1873:B1873" si="31">+A1798</f>
        <v>Sample 3</v>
      </c>
      <c r="B1873" s="107" t="str">
        <f t="shared" si="31"/>
        <v>Enerquinta</v>
      </c>
      <c r="C1873" s="107">
        <f t="shared" si="1"/>
        <v>2</v>
      </c>
      <c r="D1873" s="119">
        <v>2.4959690853858504E-2</v>
      </c>
      <c r="E1873" s="119">
        <v>1.5811675759103887</v>
      </c>
    </row>
    <row r="1874" spans="1:5" x14ac:dyDescent="0.35">
      <c r="A1874" s="107" t="str">
        <f t="shared" ref="A1874:B1874" si="32">+A1799</f>
        <v>Sample 6</v>
      </c>
      <c r="B1874" s="107" t="str">
        <f t="shared" si="32"/>
        <v>Enerquinta</v>
      </c>
      <c r="C1874" s="107">
        <f t="shared" si="1"/>
        <v>2</v>
      </c>
      <c r="D1874" s="119">
        <v>2.4959690853858504E-2</v>
      </c>
      <c r="E1874" s="119">
        <v>1.6385896282834849</v>
      </c>
    </row>
    <row r="1875" spans="1:5" x14ac:dyDescent="0.35">
      <c r="A1875" s="107" t="str">
        <f t="shared" ref="A1875:B1875" si="33">+A1800</f>
        <v>Sample 1</v>
      </c>
      <c r="B1875" s="107" t="str">
        <f t="shared" si="33"/>
        <v>ENGIE</v>
      </c>
      <c r="C1875" s="107">
        <f t="shared" si="1"/>
        <v>2</v>
      </c>
      <c r="D1875" s="119">
        <v>33290.990658313567</v>
      </c>
      <c r="E1875" s="119">
        <v>1609395.0931041331</v>
      </c>
    </row>
    <row r="1876" spans="1:5" x14ac:dyDescent="0.35">
      <c r="A1876" s="107" t="str">
        <f t="shared" ref="A1876:B1876" si="34">+A1801</f>
        <v>Sample 3</v>
      </c>
      <c r="B1876" s="107" t="str">
        <f t="shared" si="34"/>
        <v>ENGIE</v>
      </c>
      <c r="C1876" s="107">
        <f t="shared" si="1"/>
        <v>2</v>
      </c>
      <c r="D1876" s="119">
        <v>36120.554529906993</v>
      </c>
      <c r="E1876" s="119">
        <v>1744339.154746359</v>
      </c>
    </row>
    <row r="1877" spans="1:5" x14ac:dyDescent="0.35">
      <c r="A1877" s="107" t="str">
        <f t="shared" ref="A1877:B1877" si="35">+A1802</f>
        <v>Sample 6</v>
      </c>
      <c r="B1877" s="107" t="str">
        <f t="shared" si="35"/>
        <v>ENGIE</v>
      </c>
      <c r="C1877" s="107">
        <f t="shared" si="1"/>
        <v>2</v>
      </c>
      <c r="D1877" s="119">
        <v>35736.759839814018</v>
      </c>
      <c r="E1877" s="119">
        <v>1756783.8737348777</v>
      </c>
    </row>
    <row r="1878" spans="1:5" x14ac:dyDescent="0.35">
      <c r="A1878" s="107" t="str">
        <f t="shared" ref="A1878:B1878" si="36">+A1803</f>
        <v>Sample 1</v>
      </c>
      <c r="B1878" s="107" t="str">
        <f t="shared" si="36"/>
        <v>ENORCHILE</v>
      </c>
      <c r="C1878" s="107">
        <f t="shared" si="1"/>
        <v>2</v>
      </c>
      <c r="D1878" s="119">
        <v>1.2094126321306236</v>
      </c>
      <c r="E1878" s="119">
        <v>78.448076804231874</v>
      </c>
    </row>
    <row r="1879" spans="1:5" x14ac:dyDescent="0.35">
      <c r="A1879" s="107" t="str">
        <f t="shared" ref="A1879:B1879" si="37">+A1804</f>
        <v>Sample 3</v>
      </c>
      <c r="B1879" s="107" t="str">
        <f t="shared" si="37"/>
        <v>ENORCHILE</v>
      </c>
      <c r="C1879" s="107">
        <f t="shared" si="1"/>
        <v>2</v>
      </c>
      <c r="D1879" s="119">
        <v>1.2094126321306236</v>
      </c>
      <c r="E1879" s="119">
        <v>80.594651379295669</v>
      </c>
    </row>
    <row r="1880" spans="1:5" x14ac:dyDescent="0.35">
      <c r="A1880" s="107" t="str">
        <f t="shared" ref="A1880:B1880" si="38">+A1805</f>
        <v>Sample 6</v>
      </c>
      <c r="B1880" s="107" t="str">
        <f t="shared" si="38"/>
        <v>ENORCHILE</v>
      </c>
      <c r="C1880" s="107">
        <f t="shared" si="1"/>
        <v>2</v>
      </c>
      <c r="D1880" s="119">
        <v>1.2094126321306236</v>
      </c>
      <c r="E1880" s="119">
        <v>83.730083863406307</v>
      </c>
    </row>
    <row r="1881" spans="1:5" x14ac:dyDescent="0.35">
      <c r="A1881" s="107" t="str">
        <f t="shared" ref="A1881:B1881" si="39">+A1806</f>
        <v>Sample 1</v>
      </c>
      <c r="B1881" s="107" t="str">
        <f t="shared" si="39"/>
        <v>GUACOLDA</v>
      </c>
      <c r="C1881" s="107">
        <f t="shared" si="1"/>
        <v>2</v>
      </c>
      <c r="D1881" s="119">
        <v>16654.512180164318</v>
      </c>
      <c r="E1881" s="119">
        <v>242556.8639596487</v>
      </c>
    </row>
    <row r="1882" spans="1:5" x14ac:dyDescent="0.35">
      <c r="A1882" s="107" t="str">
        <f t="shared" ref="A1882:B1882" si="40">+A1807</f>
        <v>Sample 3</v>
      </c>
      <c r="B1882" s="107" t="str">
        <f t="shared" si="40"/>
        <v>GUACOLDA</v>
      </c>
      <c r="C1882" s="107">
        <f t="shared" si="1"/>
        <v>2</v>
      </c>
      <c r="D1882" s="119">
        <v>16654.512180164318</v>
      </c>
      <c r="E1882" s="119">
        <v>245187.36025519494</v>
      </c>
    </row>
    <row r="1883" spans="1:5" x14ac:dyDescent="0.35">
      <c r="A1883" s="107" t="str">
        <f t="shared" ref="A1883:B1883" si="41">+A1808</f>
        <v>Sample 6</v>
      </c>
      <c r="B1883" s="107" t="str">
        <f t="shared" si="41"/>
        <v>GUACOLDA</v>
      </c>
      <c r="C1883" s="107">
        <f t="shared" si="1"/>
        <v>2</v>
      </c>
      <c r="D1883" s="119">
        <v>16654.512180164362</v>
      </c>
      <c r="E1883" s="119">
        <v>250342.77912305284</v>
      </c>
    </row>
    <row r="1884" spans="1:5" x14ac:dyDescent="0.35">
      <c r="A1884" s="107" t="str">
        <f t="shared" ref="A1884:B1884" si="42">+A1809</f>
        <v>Sample 1</v>
      </c>
      <c r="B1884" s="107" t="str">
        <f t="shared" si="42"/>
        <v>HIDROANGOL</v>
      </c>
      <c r="C1884" s="107">
        <f t="shared" si="1"/>
        <v>2</v>
      </c>
      <c r="D1884" s="119">
        <v>0</v>
      </c>
      <c r="E1884" s="119">
        <v>0</v>
      </c>
    </row>
    <row r="1885" spans="1:5" x14ac:dyDescent="0.35">
      <c r="A1885" s="107" t="str">
        <f t="shared" ref="A1885:B1885" si="43">+A1810</f>
        <v>Sample 3</v>
      </c>
      <c r="B1885" s="107" t="str">
        <f t="shared" si="43"/>
        <v>HIDROANGOL</v>
      </c>
      <c r="C1885" s="107">
        <f t="shared" si="1"/>
        <v>2</v>
      </c>
      <c r="D1885" s="119">
        <v>0</v>
      </c>
      <c r="E1885" s="119">
        <v>0</v>
      </c>
    </row>
    <row r="1886" spans="1:5" x14ac:dyDescent="0.35">
      <c r="A1886" s="107" t="str">
        <f t="shared" ref="A1886:B1886" si="44">+A1811</f>
        <v>Sample 6</v>
      </c>
      <c r="B1886" s="107" t="str">
        <f t="shared" si="44"/>
        <v>HIDROANGOL</v>
      </c>
      <c r="C1886" s="107">
        <f t="shared" si="1"/>
        <v>2</v>
      </c>
      <c r="D1886" s="119">
        <v>0</v>
      </c>
      <c r="E1886" s="119">
        <v>0</v>
      </c>
    </row>
    <row r="1887" spans="1:5" x14ac:dyDescent="0.35">
      <c r="A1887" s="107" t="str">
        <f t="shared" ref="A1887:B1887" si="45">+A1812</f>
        <v>Sample 1</v>
      </c>
      <c r="B1887" s="107" t="str">
        <f t="shared" si="45"/>
        <v>HORNITOS</v>
      </c>
      <c r="C1887" s="107">
        <f t="shared" si="1"/>
        <v>2</v>
      </c>
      <c r="D1887" s="119">
        <v>-33290.990658313567</v>
      </c>
      <c r="E1887" s="119">
        <v>-1609395.0931041331</v>
      </c>
    </row>
    <row r="1888" spans="1:5" x14ac:dyDescent="0.35">
      <c r="A1888" s="107" t="str">
        <f t="shared" ref="A1888:B1888" si="46">+A1813</f>
        <v>Sample 3</v>
      </c>
      <c r="B1888" s="107" t="str">
        <f t="shared" si="46"/>
        <v>HORNITOS</v>
      </c>
      <c r="C1888" s="107">
        <f t="shared" si="1"/>
        <v>2</v>
      </c>
      <c r="D1888" s="119">
        <v>-36120.554529906993</v>
      </c>
      <c r="E1888" s="119">
        <v>-1744339.154746359</v>
      </c>
    </row>
    <row r="1889" spans="1:5" x14ac:dyDescent="0.35">
      <c r="A1889" s="107" t="str">
        <f t="shared" ref="A1889:B1889" si="47">+A1814</f>
        <v>Sample 6</v>
      </c>
      <c r="B1889" s="107" t="str">
        <f t="shared" si="47"/>
        <v>HORNITOS</v>
      </c>
      <c r="C1889" s="107">
        <f t="shared" si="1"/>
        <v>2</v>
      </c>
      <c r="D1889" s="119">
        <v>-35736.759839814018</v>
      </c>
      <c r="E1889" s="119">
        <v>-1756783.8737348777</v>
      </c>
    </row>
    <row r="1890" spans="1:5" x14ac:dyDescent="0.35">
      <c r="A1890" s="107" t="str">
        <f t="shared" ref="A1890:B1890" si="48">+A1815</f>
        <v>Sample 1</v>
      </c>
      <c r="B1890" s="107" t="str">
        <f t="shared" si="48"/>
        <v>IMELSA_ENERGIA</v>
      </c>
      <c r="C1890" s="107">
        <f t="shared" si="1"/>
        <v>2</v>
      </c>
      <c r="D1890" s="119">
        <v>54183515.364178024</v>
      </c>
      <c r="E1890" s="119">
        <v>3776303.6907590558</v>
      </c>
    </row>
    <row r="1891" spans="1:5" x14ac:dyDescent="0.35">
      <c r="A1891" s="107" t="str">
        <f t="shared" ref="A1891:B1891" si="49">+A1816</f>
        <v>Sample 3</v>
      </c>
      <c r="B1891" s="107" t="str">
        <f t="shared" si="49"/>
        <v>IMELSA_ENERGIA</v>
      </c>
      <c r="C1891" s="107">
        <f t="shared" si="1"/>
        <v>2</v>
      </c>
      <c r="D1891" s="119">
        <v>54183515.364178024</v>
      </c>
      <c r="E1891" s="119">
        <v>3802678.3279961492</v>
      </c>
    </row>
    <row r="1892" spans="1:5" x14ac:dyDescent="0.35">
      <c r="A1892" s="107" t="str">
        <f t="shared" ref="A1892:B1892" si="50">+A1817</f>
        <v>Sample 6</v>
      </c>
      <c r="B1892" s="107" t="str">
        <f t="shared" si="50"/>
        <v>IMELSA_ENERGIA</v>
      </c>
      <c r="C1892" s="107">
        <f t="shared" si="1"/>
        <v>2</v>
      </c>
      <c r="D1892" s="119">
        <v>54183515.364178024</v>
      </c>
      <c r="E1892" s="119">
        <v>3799203.8215364609</v>
      </c>
    </row>
    <row r="1893" spans="1:5" x14ac:dyDescent="0.35">
      <c r="A1893" s="107" t="str">
        <f t="shared" ref="A1893:B1893" si="51">+A1818</f>
        <v>Sample 1</v>
      </c>
      <c r="B1893" s="107" t="str">
        <f t="shared" si="51"/>
        <v>LA CONFLUENCIA</v>
      </c>
      <c r="C1893" s="107">
        <f t="shared" si="1"/>
        <v>2</v>
      </c>
      <c r="D1893" s="119">
        <v>-33546523.016650323</v>
      </c>
      <c r="E1893" s="119">
        <v>-2550141.6989552462</v>
      </c>
    </row>
    <row r="1894" spans="1:5" x14ac:dyDescent="0.35">
      <c r="A1894" s="107" t="str">
        <f t="shared" ref="A1894:B1894" si="52">+A1819</f>
        <v>Sample 3</v>
      </c>
      <c r="B1894" s="107" t="str">
        <f t="shared" si="52"/>
        <v>LA CONFLUENCIA</v>
      </c>
      <c r="C1894" s="107">
        <f t="shared" si="1"/>
        <v>2</v>
      </c>
      <c r="D1894" s="119">
        <v>-33546523.016650323</v>
      </c>
      <c r="E1894" s="119">
        <v>-2571966.7266457723</v>
      </c>
    </row>
    <row r="1895" spans="1:5" x14ac:dyDescent="0.35">
      <c r="A1895" s="107" t="str">
        <f t="shared" ref="A1895:B1895" si="53">+A1820</f>
        <v>Sample 6</v>
      </c>
      <c r="B1895" s="107" t="str">
        <f t="shared" si="53"/>
        <v>LA CONFLUENCIA</v>
      </c>
      <c r="C1895" s="107">
        <f t="shared" si="1"/>
        <v>2</v>
      </c>
      <c r="D1895" s="119">
        <v>-33546523.016650323</v>
      </c>
      <c r="E1895" s="119">
        <v>-2571451.7204859299</v>
      </c>
    </row>
    <row r="1896" spans="1:5" x14ac:dyDescent="0.35">
      <c r="A1896" s="107" t="str">
        <f t="shared" ref="A1896:B1896" si="54">+A1821</f>
        <v>Sample 1</v>
      </c>
      <c r="B1896" s="107" t="str">
        <f t="shared" si="54"/>
        <v>LA HIGUERA</v>
      </c>
      <c r="C1896" s="107">
        <f t="shared" si="1"/>
        <v>2</v>
      </c>
      <c r="D1896" s="119">
        <v>-41372184.133202717</v>
      </c>
      <c r="E1896" s="119">
        <v>-3145033.2984604375</v>
      </c>
    </row>
    <row r="1897" spans="1:5" x14ac:dyDescent="0.35">
      <c r="A1897" s="107" t="str">
        <f t="shared" ref="A1897:B1897" si="55">+A1822</f>
        <v>Sample 3</v>
      </c>
      <c r="B1897" s="107" t="str">
        <f t="shared" si="55"/>
        <v>LA HIGUERA</v>
      </c>
      <c r="C1897" s="107">
        <f t="shared" si="1"/>
        <v>2</v>
      </c>
      <c r="D1897" s="119">
        <v>-41372184.133202717</v>
      </c>
      <c r="E1897" s="119">
        <v>-3171949.6219159719</v>
      </c>
    </row>
    <row r="1898" spans="1:5" x14ac:dyDescent="0.35">
      <c r="A1898" s="107" t="str">
        <f t="shared" ref="A1898:B1898" si="56">+A1823</f>
        <v>Sample 6</v>
      </c>
      <c r="B1898" s="107" t="str">
        <f t="shared" si="56"/>
        <v>LA HIGUERA</v>
      </c>
      <c r="C1898" s="107">
        <f t="shared" si="1"/>
        <v>2</v>
      </c>
      <c r="D1898" s="119">
        <v>-41372184.133202717</v>
      </c>
      <c r="E1898" s="119">
        <v>-3171314.4762210175</v>
      </c>
    </row>
    <row r="1899" spans="1:5" x14ac:dyDescent="0.35">
      <c r="A1899" s="107" t="str">
        <f t="shared" ref="A1899:B1899" si="57">+A1824</f>
        <v>Sample 1</v>
      </c>
      <c r="B1899" s="107" t="str">
        <f t="shared" si="57"/>
        <v>LOS_LOROS</v>
      </c>
      <c r="C1899" s="107">
        <f t="shared" si="1"/>
        <v>2</v>
      </c>
      <c r="D1899" s="119">
        <v>0</v>
      </c>
      <c r="E1899" s="119">
        <v>0</v>
      </c>
    </row>
    <row r="1900" spans="1:5" x14ac:dyDescent="0.35">
      <c r="A1900" s="107" t="str">
        <f t="shared" ref="A1900:B1900" si="58">+A1825</f>
        <v>Sample 3</v>
      </c>
      <c r="B1900" s="107" t="str">
        <f t="shared" si="58"/>
        <v>LOS_LOROS</v>
      </c>
      <c r="C1900" s="107">
        <f t="shared" si="1"/>
        <v>2</v>
      </c>
      <c r="D1900" s="119">
        <v>0</v>
      </c>
      <c r="E1900" s="119">
        <v>0</v>
      </c>
    </row>
    <row r="1901" spans="1:5" x14ac:dyDescent="0.35">
      <c r="A1901" s="107" t="str">
        <f t="shared" ref="A1901:B1901" si="59">+A1826</f>
        <v>Sample 6</v>
      </c>
      <c r="B1901" s="107" t="str">
        <f t="shared" si="59"/>
        <v>LOS_LOROS</v>
      </c>
      <c r="C1901" s="107">
        <f t="shared" si="1"/>
        <v>2</v>
      </c>
      <c r="D1901" s="119">
        <v>0</v>
      </c>
      <c r="E1901" s="119">
        <v>0</v>
      </c>
    </row>
    <row r="1902" spans="1:5" x14ac:dyDescent="0.35">
      <c r="A1902" s="107" t="str">
        <f t="shared" ref="A1902:B1902" si="60">+A1827</f>
        <v>Sample 1</v>
      </c>
      <c r="B1902" s="107" t="str">
        <f t="shared" si="60"/>
        <v>nueva energia</v>
      </c>
      <c r="C1902" s="107">
        <f t="shared" si="1"/>
        <v>2</v>
      </c>
      <c r="D1902" s="119">
        <v>4.6358219804786396</v>
      </c>
      <c r="E1902" s="119">
        <v>270.43684767832576</v>
      </c>
    </row>
    <row r="1903" spans="1:5" x14ac:dyDescent="0.35">
      <c r="A1903" s="107" t="str">
        <f t="shared" ref="A1903:B1903" si="61">+A1828</f>
        <v>Sample 3</v>
      </c>
      <c r="B1903" s="107" t="str">
        <f t="shared" si="61"/>
        <v>nueva energia</v>
      </c>
      <c r="C1903" s="107">
        <f t="shared" si="1"/>
        <v>2</v>
      </c>
      <c r="D1903" s="119">
        <v>4.6358219804786396</v>
      </c>
      <c r="E1903" s="119">
        <v>282.30876057999404</v>
      </c>
    </row>
    <row r="1904" spans="1:5" x14ac:dyDescent="0.35">
      <c r="A1904" s="107" t="str">
        <f t="shared" ref="A1904:B1904" si="62">+A1829</f>
        <v>Sample 6</v>
      </c>
      <c r="B1904" s="107" t="str">
        <f t="shared" si="62"/>
        <v>nueva energia</v>
      </c>
      <c r="C1904" s="107">
        <f t="shared" si="1"/>
        <v>2</v>
      </c>
      <c r="D1904" s="119">
        <v>4.6358219804786396</v>
      </c>
      <c r="E1904" s="119">
        <v>300.23845044889498</v>
      </c>
    </row>
    <row r="1905" spans="1:5" x14ac:dyDescent="0.35">
      <c r="A1905" s="107" t="str">
        <f t="shared" ref="A1905:B1905" si="63">+A1830</f>
        <v>Sample 1</v>
      </c>
      <c r="B1905" s="107" t="str">
        <f t="shared" si="63"/>
        <v>PUNTA_PALMERAS</v>
      </c>
      <c r="C1905" s="107">
        <f t="shared" si="1"/>
        <v>2</v>
      </c>
      <c r="D1905" s="119">
        <v>-6037.601841865232</v>
      </c>
      <c r="E1905" s="119">
        <v>-370164.9193604188</v>
      </c>
    </row>
    <row r="1906" spans="1:5" x14ac:dyDescent="0.35">
      <c r="A1906" s="107" t="str">
        <f t="shared" ref="A1906:B1906" si="64">+A1831</f>
        <v>Sample 3</v>
      </c>
      <c r="B1906" s="107" t="str">
        <f t="shared" si="64"/>
        <v>PUNTA_PALMERAS</v>
      </c>
      <c r="C1906" s="107">
        <f t="shared" si="1"/>
        <v>2</v>
      </c>
      <c r="D1906" s="119">
        <v>-6037.6018418652338</v>
      </c>
      <c r="E1906" s="119">
        <v>-377384.8950193706</v>
      </c>
    </row>
    <row r="1907" spans="1:5" x14ac:dyDescent="0.35">
      <c r="A1907" s="107" t="str">
        <f t="shared" ref="A1907:B1907" si="65">+A1832</f>
        <v>Sample 6</v>
      </c>
      <c r="B1907" s="107" t="str">
        <f t="shared" si="65"/>
        <v>PUNTA_PALMERAS</v>
      </c>
      <c r="C1907" s="107">
        <f t="shared" ref="C1907:C1970" si="66">+C1832+1</f>
        <v>2</v>
      </c>
      <c r="D1907" s="119">
        <v>-6037.6018418652347</v>
      </c>
      <c r="E1907" s="119">
        <v>-389797.53282718436</v>
      </c>
    </row>
    <row r="1908" spans="1:5" x14ac:dyDescent="0.35">
      <c r="A1908" s="107" t="str">
        <f t="shared" ref="A1908:B1908" si="67">+A1833</f>
        <v>Sample 1</v>
      </c>
      <c r="B1908" s="107" t="str">
        <f t="shared" si="67"/>
        <v>SGA</v>
      </c>
      <c r="C1908" s="107">
        <f t="shared" si="66"/>
        <v>2</v>
      </c>
      <c r="D1908" s="119">
        <v>0</v>
      </c>
      <c r="E1908" s="119">
        <v>0</v>
      </c>
    </row>
    <row r="1909" spans="1:5" x14ac:dyDescent="0.35">
      <c r="A1909" s="107" t="str">
        <f t="shared" ref="A1909:B1909" si="68">+A1834</f>
        <v>Sample 3</v>
      </c>
      <c r="B1909" s="107" t="str">
        <f t="shared" si="68"/>
        <v>SGA</v>
      </c>
      <c r="C1909" s="107">
        <f t="shared" si="66"/>
        <v>2</v>
      </c>
      <c r="D1909" s="119">
        <v>0</v>
      </c>
      <c r="E1909" s="119">
        <v>0</v>
      </c>
    </row>
    <row r="1910" spans="1:5" x14ac:dyDescent="0.35">
      <c r="A1910" s="107" t="str">
        <f t="shared" ref="A1910:B1910" si="69">+A1835</f>
        <v>Sample 6</v>
      </c>
      <c r="B1910" s="107" t="str">
        <f t="shared" si="69"/>
        <v>SGA</v>
      </c>
      <c r="C1910" s="107">
        <f t="shared" si="66"/>
        <v>2</v>
      </c>
      <c r="D1910" s="119">
        <v>0</v>
      </c>
      <c r="E1910" s="119">
        <v>0</v>
      </c>
    </row>
    <row r="1911" spans="1:5" x14ac:dyDescent="0.35">
      <c r="A1911" s="107" t="str">
        <f t="shared" ref="A1911:B1911" si="70">+A1836</f>
        <v>Sample 1</v>
      </c>
      <c r="B1911" s="107" t="str">
        <f t="shared" si="70"/>
        <v>SONNEDIX_COX</v>
      </c>
      <c r="C1911" s="107">
        <f t="shared" si="66"/>
        <v>2</v>
      </c>
      <c r="D1911" s="119">
        <v>7339342.7498760018</v>
      </c>
      <c r="E1911" s="119">
        <v>515077.87333030527</v>
      </c>
    </row>
    <row r="1912" spans="1:5" x14ac:dyDescent="0.35">
      <c r="A1912" s="107" t="str">
        <f t="shared" ref="A1912:B1912" si="71">+A1837</f>
        <v>Sample 3</v>
      </c>
      <c r="B1912" s="107" t="str">
        <f t="shared" si="71"/>
        <v>SONNEDIX_COX</v>
      </c>
      <c r="C1912" s="107">
        <f t="shared" si="66"/>
        <v>2</v>
      </c>
      <c r="D1912" s="119">
        <v>7339342.7498760018</v>
      </c>
      <c r="E1912" s="119">
        <v>518657.62777090166</v>
      </c>
    </row>
    <row r="1913" spans="1:5" x14ac:dyDescent="0.35">
      <c r="A1913" s="107" t="str">
        <f t="shared" ref="A1913:B1913" si="72">+A1838</f>
        <v>Sample 6</v>
      </c>
      <c r="B1913" s="107" t="str">
        <f t="shared" si="72"/>
        <v>SONNEDIX_COX</v>
      </c>
      <c r="C1913" s="107">
        <f t="shared" si="66"/>
        <v>2</v>
      </c>
      <c r="D1913" s="119">
        <v>7339342.7498760018</v>
      </c>
      <c r="E1913" s="119">
        <v>518353.82906029106</v>
      </c>
    </row>
    <row r="1914" spans="1:5" x14ac:dyDescent="0.35">
      <c r="A1914" s="107" t="str">
        <f t="shared" ref="A1914:B1914" si="73">+A1839</f>
        <v>Sample 1</v>
      </c>
      <c r="B1914" s="107" t="str">
        <f t="shared" si="73"/>
        <v>TECNORED</v>
      </c>
      <c r="C1914" s="107">
        <f t="shared" si="66"/>
        <v>2</v>
      </c>
      <c r="D1914" s="119">
        <v>0</v>
      </c>
      <c r="E1914" s="119">
        <v>0</v>
      </c>
    </row>
    <row r="1915" spans="1:5" x14ac:dyDescent="0.35">
      <c r="A1915" s="107" t="str">
        <f t="shared" ref="A1915:B1915" si="74">+A1840</f>
        <v>Sample 3</v>
      </c>
      <c r="B1915" s="107" t="str">
        <f t="shared" si="74"/>
        <v>TECNORED</v>
      </c>
      <c r="C1915" s="107">
        <f t="shared" si="66"/>
        <v>2</v>
      </c>
      <c r="D1915" s="119">
        <v>0</v>
      </c>
      <c r="E1915" s="119">
        <v>0</v>
      </c>
    </row>
    <row r="1916" spans="1:5" x14ac:dyDescent="0.35">
      <c r="A1916" s="107" t="str">
        <f t="shared" ref="A1916:B1916" si="75">+A1841</f>
        <v>Sample 6</v>
      </c>
      <c r="B1916" s="107" t="str">
        <f t="shared" si="75"/>
        <v>TECNORED</v>
      </c>
      <c r="C1916" s="107">
        <f t="shared" si="66"/>
        <v>2</v>
      </c>
      <c r="D1916" s="119">
        <v>0</v>
      </c>
      <c r="E1916" s="119">
        <v>0</v>
      </c>
    </row>
    <row r="1917" spans="1:5" x14ac:dyDescent="0.35">
      <c r="A1917" s="107" t="str">
        <f t="shared" ref="A1917:B1917" si="76">+A1842</f>
        <v>Sample 1</v>
      </c>
      <c r="B1917" s="107" t="str">
        <f t="shared" si="76"/>
        <v>AES_ANDES</v>
      </c>
      <c r="C1917" s="107">
        <f t="shared" si="66"/>
        <v>3</v>
      </c>
      <c r="D1917" s="119">
        <v>-21697.892090181642</v>
      </c>
      <c r="E1917" s="119">
        <v>-333697.96235113143</v>
      </c>
    </row>
    <row r="1918" spans="1:5" x14ac:dyDescent="0.35">
      <c r="A1918" s="107" t="str">
        <f t="shared" ref="A1918:B1918" si="77">+A1843</f>
        <v>Sample 3</v>
      </c>
      <c r="B1918" s="107" t="str">
        <f t="shared" si="77"/>
        <v>AES_ANDES</v>
      </c>
      <c r="C1918" s="107">
        <f t="shared" si="66"/>
        <v>3</v>
      </c>
      <c r="D1918" s="119">
        <v>-21697.892090181664</v>
      </c>
      <c r="E1918" s="119">
        <v>-337174.41794358368</v>
      </c>
    </row>
    <row r="1919" spans="1:5" x14ac:dyDescent="0.35">
      <c r="A1919" s="107" t="str">
        <f t="shared" ref="A1919:B1919" si="78">+A1844</f>
        <v>Sample 6</v>
      </c>
      <c r="B1919" s="107" t="str">
        <f t="shared" si="78"/>
        <v>AES_ANDES</v>
      </c>
      <c r="C1919" s="107">
        <f t="shared" si="66"/>
        <v>3</v>
      </c>
      <c r="D1919" s="119">
        <v>-21697.892090181645</v>
      </c>
      <c r="E1919" s="119">
        <v>-343780.53436270531</v>
      </c>
    </row>
    <row r="1920" spans="1:5" x14ac:dyDescent="0.35">
      <c r="A1920" s="107" t="str">
        <f t="shared" ref="A1920:B1920" si="79">+A1845</f>
        <v>Sample 1</v>
      </c>
      <c r="B1920" s="107" t="str">
        <f t="shared" si="79"/>
        <v>ATRIA_ENERGIA</v>
      </c>
      <c r="C1920" s="107">
        <f t="shared" si="66"/>
        <v>3</v>
      </c>
      <c r="D1920" s="119">
        <v>2.327143669582977</v>
      </c>
      <c r="E1920" s="119">
        <v>167.87612306308509</v>
      </c>
    </row>
    <row r="1921" spans="1:5" x14ac:dyDescent="0.35">
      <c r="A1921" s="107" t="str">
        <f t="shared" ref="A1921:B1921" si="80">+A1846</f>
        <v>Sample 3</v>
      </c>
      <c r="B1921" s="107" t="str">
        <f t="shared" si="80"/>
        <v>ATRIA_ENERGIA</v>
      </c>
      <c r="C1921" s="107">
        <f t="shared" si="66"/>
        <v>3</v>
      </c>
      <c r="D1921" s="119">
        <v>2.327143669582977</v>
      </c>
      <c r="E1921" s="119">
        <v>173.33194960874502</v>
      </c>
    </row>
    <row r="1922" spans="1:5" x14ac:dyDescent="0.35">
      <c r="A1922" s="107" t="str">
        <f t="shared" ref="A1922:B1922" si="81">+A1847</f>
        <v>Sample 6</v>
      </c>
      <c r="B1922" s="107" t="str">
        <f t="shared" si="81"/>
        <v>ATRIA_ENERGIA</v>
      </c>
      <c r="C1922" s="107">
        <f t="shared" si="66"/>
        <v>3</v>
      </c>
      <c r="D1922" s="119">
        <v>2.327143669582977</v>
      </c>
      <c r="E1922" s="119">
        <v>180.55758966975824</v>
      </c>
    </row>
    <row r="1923" spans="1:5" x14ac:dyDescent="0.35">
      <c r="A1923" s="107" t="str">
        <f t="shared" ref="A1923:B1923" si="82">+A1848</f>
        <v>Sample 1</v>
      </c>
      <c r="B1923" s="107" t="str">
        <f t="shared" si="82"/>
        <v>be forestales</v>
      </c>
      <c r="C1923" s="107">
        <f t="shared" si="66"/>
        <v>3</v>
      </c>
      <c r="D1923" s="119">
        <v>-16070.4</v>
      </c>
      <c r="E1923" s="119">
        <v>-615320.70399999944</v>
      </c>
    </row>
    <row r="1924" spans="1:5" x14ac:dyDescent="0.35">
      <c r="A1924" s="107" t="str">
        <f t="shared" ref="A1924:B1924" si="83">+A1849</f>
        <v>Sample 3</v>
      </c>
      <c r="B1924" s="107" t="str">
        <f t="shared" si="83"/>
        <v>be forestales</v>
      </c>
      <c r="C1924" s="107">
        <f t="shared" si="66"/>
        <v>3</v>
      </c>
      <c r="D1924" s="119">
        <v>-16070.4</v>
      </c>
      <c r="E1924" s="119">
        <v>-638453.70199999993</v>
      </c>
    </row>
    <row r="1925" spans="1:5" x14ac:dyDescent="0.35">
      <c r="A1925" s="107" t="str">
        <f t="shared" ref="A1925:B1925" si="84">+A1850</f>
        <v>Sample 6</v>
      </c>
      <c r="B1925" s="107" t="str">
        <f t="shared" si="84"/>
        <v>be forestales</v>
      </c>
      <c r="C1925" s="107">
        <f t="shared" si="66"/>
        <v>3</v>
      </c>
      <c r="D1925" s="119">
        <v>-16070.4</v>
      </c>
      <c r="E1925" s="119">
        <v>-686337.8050000004</v>
      </c>
    </row>
    <row r="1926" spans="1:5" x14ac:dyDescent="0.35">
      <c r="A1926" s="107" t="str">
        <f t="shared" ref="A1926:B1926" si="85">+A1851</f>
        <v>Sample 1</v>
      </c>
      <c r="B1926" s="107" t="str">
        <f t="shared" si="85"/>
        <v>BESALCO</v>
      </c>
      <c r="C1926" s="107">
        <f t="shared" si="66"/>
        <v>3</v>
      </c>
      <c r="D1926" s="119">
        <v>0</v>
      </c>
      <c r="E1926" s="119">
        <v>0</v>
      </c>
    </row>
    <row r="1927" spans="1:5" x14ac:dyDescent="0.35">
      <c r="A1927" s="107" t="str">
        <f t="shared" ref="A1927:B1927" si="86">+A1852</f>
        <v>Sample 3</v>
      </c>
      <c r="B1927" s="107" t="str">
        <f t="shared" si="86"/>
        <v>BESALCO</v>
      </c>
      <c r="C1927" s="107">
        <f t="shared" si="66"/>
        <v>3</v>
      </c>
      <c r="D1927" s="119">
        <v>0</v>
      </c>
      <c r="E1927" s="119">
        <v>0</v>
      </c>
    </row>
    <row r="1928" spans="1:5" x14ac:dyDescent="0.35">
      <c r="A1928" s="107" t="str">
        <f t="shared" ref="A1928:B1928" si="87">+A1853</f>
        <v>Sample 6</v>
      </c>
      <c r="B1928" s="107" t="str">
        <f t="shared" si="87"/>
        <v>BESALCO</v>
      </c>
      <c r="C1928" s="107">
        <f t="shared" si="66"/>
        <v>3</v>
      </c>
      <c r="D1928" s="119">
        <v>0</v>
      </c>
      <c r="E1928" s="119">
        <v>0</v>
      </c>
    </row>
    <row r="1929" spans="1:5" x14ac:dyDescent="0.35">
      <c r="A1929" s="107" t="str">
        <f t="shared" ref="A1929:B1929" si="88">+A1854</f>
        <v>Sample 1</v>
      </c>
      <c r="B1929" s="107" t="str">
        <f t="shared" si="88"/>
        <v>CERRO_DOMINADOR_CSP</v>
      </c>
      <c r="C1929" s="107">
        <f t="shared" si="66"/>
        <v>3</v>
      </c>
      <c r="D1929" s="119">
        <v>-70247</v>
      </c>
      <c r="E1929" s="119">
        <v>-4172432.4099999978</v>
      </c>
    </row>
    <row r="1930" spans="1:5" x14ac:dyDescent="0.35">
      <c r="A1930" s="107" t="str">
        <f t="shared" ref="A1930:B1930" si="89">+A1855</f>
        <v>Sample 3</v>
      </c>
      <c r="B1930" s="107" t="str">
        <f t="shared" si="89"/>
        <v>CERRO_DOMINADOR_CSP</v>
      </c>
      <c r="C1930" s="107">
        <f t="shared" si="66"/>
        <v>3</v>
      </c>
      <c r="D1930" s="119">
        <v>-70247</v>
      </c>
      <c r="E1930" s="119">
        <v>-4189713.4000000018</v>
      </c>
    </row>
    <row r="1931" spans="1:5" x14ac:dyDescent="0.35">
      <c r="A1931" s="107" t="str">
        <f t="shared" ref="A1931:B1931" si="90">+A1856</f>
        <v>Sample 6</v>
      </c>
      <c r="B1931" s="107" t="str">
        <f t="shared" si="90"/>
        <v>CERRO_DOMINADOR_CSP</v>
      </c>
      <c r="C1931" s="107">
        <f t="shared" si="66"/>
        <v>3</v>
      </c>
      <c r="D1931" s="119">
        <v>-70247</v>
      </c>
      <c r="E1931" s="119">
        <v>-4233416.43</v>
      </c>
    </row>
    <row r="1932" spans="1:5" x14ac:dyDescent="0.35">
      <c r="A1932" s="107" t="str">
        <f t="shared" ref="A1932:B1932" si="91">+A1857</f>
        <v>Sample 1</v>
      </c>
      <c r="B1932" s="107" t="str">
        <f t="shared" si="91"/>
        <v>Cinergia Chile SpA</v>
      </c>
      <c r="C1932" s="107">
        <f t="shared" si="66"/>
        <v>3</v>
      </c>
      <c r="D1932" s="119">
        <v>-2.327143669582977</v>
      </c>
      <c r="E1932" s="119">
        <v>-167.87612306308509</v>
      </c>
    </row>
    <row r="1933" spans="1:5" x14ac:dyDescent="0.35">
      <c r="A1933" s="107" t="str">
        <f t="shared" ref="A1933:B1933" si="92">+A1858</f>
        <v>Sample 3</v>
      </c>
      <c r="B1933" s="107" t="str">
        <f t="shared" si="92"/>
        <v>Cinergia Chile SpA</v>
      </c>
      <c r="C1933" s="107">
        <f t="shared" si="66"/>
        <v>3</v>
      </c>
      <c r="D1933" s="119">
        <v>-2.327143669582977</v>
      </c>
      <c r="E1933" s="119">
        <v>-173.33194960874502</v>
      </c>
    </row>
    <row r="1934" spans="1:5" x14ac:dyDescent="0.35">
      <c r="A1934" s="107" t="str">
        <f t="shared" ref="A1934:B1934" si="93">+A1859</f>
        <v>Sample 6</v>
      </c>
      <c r="B1934" s="107" t="str">
        <f t="shared" si="93"/>
        <v>Cinergia Chile SpA</v>
      </c>
      <c r="C1934" s="107">
        <f t="shared" si="66"/>
        <v>3</v>
      </c>
      <c r="D1934" s="119">
        <v>-2.327143669582977</v>
      </c>
      <c r="E1934" s="119">
        <v>-180.55758966975824</v>
      </c>
    </row>
    <row r="1935" spans="1:5" x14ac:dyDescent="0.35">
      <c r="A1935" s="107" t="str">
        <f t="shared" ref="A1935:B1935" si="94">+A1860</f>
        <v>Sample 1</v>
      </c>
      <c r="B1935" s="107" t="str">
        <f t="shared" si="94"/>
        <v>colbun</v>
      </c>
      <c r="C1935" s="107">
        <f t="shared" si="66"/>
        <v>3</v>
      </c>
      <c r="D1935" s="119">
        <v>7148.8947060166474</v>
      </c>
      <c r="E1935" s="119">
        <v>452576.38028425962</v>
      </c>
    </row>
    <row r="1936" spans="1:5" x14ac:dyDescent="0.35">
      <c r="A1936" s="107" t="str">
        <f t="shared" ref="A1936:B1936" si="95">+A1861</f>
        <v>Sample 3</v>
      </c>
      <c r="B1936" s="107" t="str">
        <f t="shared" si="95"/>
        <v>colbun</v>
      </c>
      <c r="C1936" s="107">
        <f t="shared" si="66"/>
        <v>3</v>
      </c>
      <c r="D1936" s="119">
        <v>7148.8947060166547</v>
      </c>
      <c r="E1936" s="119">
        <v>460716.70008990087</v>
      </c>
    </row>
    <row r="1937" spans="1:5" x14ac:dyDescent="0.35">
      <c r="A1937" s="107" t="str">
        <f t="shared" ref="A1937:B1937" si="96">+A1862</f>
        <v>Sample 6</v>
      </c>
      <c r="B1937" s="107" t="str">
        <f t="shared" si="96"/>
        <v>colbun</v>
      </c>
      <c r="C1937" s="107">
        <f t="shared" si="66"/>
        <v>3</v>
      </c>
      <c r="D1937" s="119">
        <v>7148.8947060166556</v>
      </c>
      <c r="E1937" s="119">
        <v>478615.86070017092</v>
      </c>
    </row>
    <row r="1938" spans="1:5" x14ac:dyDescent="0.35">
      <c r="A1938" s="107" t="str">
        <f t="shared" ref="A1938:B1938" si="97">+A1863</f>
        <v>Sample 1</v>
      </c>
      <c r="B1938" s="107" t="str">
        <f t="shared" si="97"/>
        <v>EGP_CHILE</v>
      </c>
      <c r="C1938" s="107">
        <f t="shared" si="66"/>
        <v>3</v>
      </c>
      <c r="D1938" s="119">
        <v>-8675040</v>
      </c>
      <c r="E1938" s="119">
        <v>-723399.3655399991</v>
      </c>
    </row>
    <row r="1939" spans="1:5" x14ac:dyDescent="0.35">
      <c r="A1939" s="107" t="str">
        <f t="shared" ref="A1939:B1939" si="98">+A1864</f>
        <v>Sample 3</v>
      </c>
      <c r="B1939" s="107" t="str">
        <f t="shared" si="98"/>
        <v>EGP_CHILE</v>
      </c>
      <c r="C1939" s="107">
        <f t="shared" si="66"/>
        <v>3</v>
      </c>
      <c r="D1939" s="119">
        <v>-8675040</v>
      </c>
      <c r="E1939" s="119">
        <v>-727198.61827999947</v>
      </c>
    </row>
    <row r="1940" spans="1:5" x14ac:dyDescent="0.35">
      <c r="A1940" s="107" t="str">
        <f t="shared" ref="A1940:B1940" si="99">+A1865</f>
        <v>Sample 6</v>
      </c>
      <c r="B1940" s="107" t="str">
        <f t="shared" si="99"/>
        <v>EGP_CHILE</v>
      </c>
      <c r="C1940" s="107">
        <f t="shared" si="66"/>
        <v>3</v>
      </c>
      <c r="D1940" s="119">
        <v>-8675040</v>
      </c>
      <c r="E1940" s="119">
        <v>-725271.6335</v>
      </c>
    </row>
    <row r="1941" spans="1:5" x14ac:dyDescent="0.35">
      <c r="A1941" s="107" t="str">
        <f t="shared" ref="A1941:B1941" si="100">+A1866</f>
        <v>Sample 1</v>
      </c>
      <c r="B1941" s="107" t="str">
        <f t="shared" si="100"/>
        <v>EMOAC</v>
      </c>
      <c r="C1941" s="107">
        <f t="shared" si="66"/>
        <v>3</v>
      </c>
      <c r="D1941" s="119">
        <v>70247</v>
      </c>
      <c r="E1941" s="119">
        <v>4172432.4099999978</v>
      </c>
    </row>
    <row r="1942" spans="1:5" x14ac:dyDescent="0.35">
      <c r="A1942" s="107" t="str">
        <f t="shared" ref="A1942:B1942" si="101">+A1867</f>
        <v>Sample 3</v>
      </c>
      <c r="B1942" s="107" t="str">
        <f t="shared" si="101"/>
        <v>EMOAC</v>
      </c>
      <c r="C1942" s="107">
        <f t="shared" si="66"/>
        <v>3</v>
      </c>
      <c r="D1942" s="119">
        <v>70247</v>
      </c>
      <c r="E1942" s="119">
        <v>4189713.4000000018</v>
      </c>
    </row>
    <row r="1943" spans="1:5" x14ac:dyDescent="0.35">
      <c r="A1943" s="107" t="str">
        <f t="shared" ref="A1943:B1943" si="102">+A1868</f>
        <v>Sample 6</v>
      </c>
      <c r="B1943" s="107" t="str">
        <f t="shared" si="102"/>
        <v>EMOAC</v>
      </c>
      <c r="C1943" s="107">
        <f t="shared" si="66"/>
        <v>3</v>
      </c>
      <c r="D1943" s="119">
        <v>70247</v>
      </c>
      <c r="E1943" s="119">
        <v>4233416.43</v>
      </c>
    </row>
    <row r="1944" spans="1:5" x14ac:dyDescent="0.35">
      <c r="A1944" s="107" t="str">
        <f t="shared" ref="A1944:B1944" si="103">+A1869</f>
        <v>Sample 1</v>
      </c>
      <c r="B1944" s="107" t="str">
        <f t="shared" si="103"/>
        <v>ENEL_GENERACION</v>
      </c>
      <c r="C1944" s="107">
        <f t="shared" si="66"/>
        <v>3</v>
      </c>
      <c r="D1944" s="119">
        <v>12815162.888984974</v>
      </c>
      <c r="E1944" s="119">
        <v>2191274.5175168724</v>
      </c>
    </row>
    <row r="1945" spans="1:5" x14ac:dyDescent="0.35">
      <c r="A1945" s="107" t="str">
        <f t="shared" ref="A1945:B1945" si="104">+A1870</f>
        <v>Sample 3</v>
      </c>
      <c r="B1945" s="107" t="str">
        <f t="shared" si="104"/>
        <v>ENEL_GENERACION</v>
      </c>
      <c r="C1945" s="107">
        <f t="shared" si="66"/>
        <v>3</v>
      </c>
      <c r="D1945" s="119">
        <v>12815162.888984974</v>
      </c>
      <c r="E1945" s="119">
        <v>2227219.192227053</v>
      </c>
    </row>
    <row r="1946" spans="1:5" x14ac:dyDescent="0.35">
      <c r="A1946" s="107" t="str">
        <f t="shared" ref="A1946:B1946" si="105">+A1871</f>
        <v>Sample 6</v>
      </c>
      <c r="B1946" s="107" t="str">
        <f t="shared" si="105"/>
        <v>ENEL_GENERACION</v>
      </c>
      <c r="C1946" s="107">
        <f t="shared" si="66"/>
        <v>3</v>
      </c>
      <c r="D1946" s="119">
        <v>12815162.888984974</v>
      </c>
      <c r="E1946" s="119">
        <v>2270391.7285223915</v>
      </c>
    </row>
    <row r="1947" spans="1:5" x14ac:dyDescent="0.35">
      <c r="A1947" s="107" t="str">
        <f t="shared" ref="A1947:B1947" si="106">+A1872</f>
        <v>Sample 1</v>
      </c>
      <c r="B1947" s="107" t="str">
        <f t="shared" si="106"/>
        <v>Enerquinta</v>
      </c>
      <c r="C1947" s="107">
        <f t="shared" si="66"/>
        <v>3</v>
      </c>
      <c r="D1947" s="119">
        <v>2.9137916762161778E-2</v>
      </c>
      <c r="E1947" s="119">
        <v>1.943741100118991</v>
      </c>
    </row>
    <row r="1948" spans="1:5" x14ac:dyDescent="0.35">
      <c r="A1948" s="107" t="str">
        <f t="shared" ref="A1948:B1948" si="107">+A1873</f>
        <v>Sample 3</v>
      </c>
      <c r="B1948" s="107" t="str">
        <f t="shared" si="107"/>
        <v>Enerquinta</v>
      </c>
      <c r="C1948" s="107">
        <f t="shared" si="66"/>
        <v>3</v>
      </c>
      <c r="D1948" s="119">
        <v>2.9137916762161778E-2</v>
      </c>
      <c r="E1948" s="119">
        <v>1.9906917933903889</v>
      </c>
    </row>
    <row r="1949" spans="1:5" x14ac:dyDescent="0.35">
      <c r="A1949" s="107" t="str">
        <f t="shared" ref="A1949:B1949" si="108">+A1874</f>
        <v>Sample 6</v>
      </c>
      <c r="B1949" s="107" t="str">
        <f t="shared" si="108"/>
        <v>Enerquinta</v>
      </c>
      <c r="C1949" s="107">
        <f t="shared" si="66"/>
        <v>3</v>
      </c>
      <c r="D1949" s="119">
        <v>2.9137916762161778E-2</v>
      </c>
      <c r="E1949" s="119">
        <v>2.0849771174200611</v>
      </c>
    </row>
    <row r="1950" spans="1:5" x14ac:dyDescent="0.35">
      <c r="A1950" s="107" t="str">
        <f t="shared" ref="A1950:B1950" si="109">+A1875</f>
        <v>Sample 1</v>
      </c>
      <c r="B1950" s="107" t="str">
        <f t="shared" si="109"/>
        <v>ENGIE</v>
      </c>
      <c r="C1950" s="107">
        <f t="shared" si="66"/>
        <v>3</v>
      </c>
      <c r="D1950" s="119">
        <v>41461.97889719536</v>
      </c>
      <c r="E1950" s="119">
        <v>2353190.689301597</v>
      </c>
    </row>
    <row r="1951" spans="1:5" x14ac:dyDescent="0.35">
      <c r="A1951" s="107" t="str">
        <f t="shared" ref="A1951:B1951" si="110">+A1876</f>
        <v>Sample 3</v>
      </c>
      <c r="B1951" s="107" t="str">
        <f t="shared" si="110"/>
        <v>ENGIE</v>
      </c>
      <c r="C1951" s="107">
        <f t="shared" si="66"/>
        <v>3</v>
      </c>
      <c r="D1951" s="119">
        <v>42217.343568051532</v>
      </c>
      <c r="E1951" s="119">
        <v>2369545.9514219458</v>
      </c>
    </row>
    <row r="1952" spans="1:5" x14ac:dyDescent="0.35">
      <c r="A1952" s="107" t="str">
        <f t="shared" ref="A1952:B1952" si="111">+A1877</f>
        <v>Sample 6</v>
      </c>
      <c r="B1952" s="107" t="str">
        <f t="shared" si="111"/>
        <v>ENGIE</v>
      </c>
      <c r="C1952" s="107">
        <f t="shared" si="66"/>
        <v>3</v>
      </c>
      <c r="D1952" s="119">
        <v>40543.104947336033</v>
      </c>
      <c r="E1952" s="119">
        <v>2295687.0285590249</v>
      </c>
    </row>
    <row r="1953" spans="1:5" x14ac:dyDescent="0.35">
      <c r="A1953" s="107" t="str">
        <f t="shared" ref="A1953:B1953" si="112">+A1878</f>
        <v>Sample 1</v>
      </c>
      <c r="B1953" s="107" t="str">
        <f t="shared" si="112"/>
        <v>ENORCHILE</v>
      </c>
      <c r="C1953" s="107">
        <f t="shared" si="66"/>
        <v>3</v>
      </c>
      <c r="D1953" s="119">
        <v>1.3985721012149441</v>
      </c>
      <c r="E1953" s="119">
        <v>95.428937259936532</v>
      </c>
    </row>
    <row r="1954" spans="1:5" x14ac:dyDescent="0.35">
      <c r="A1954" s="107" t="str">
        <f t="shared" ref="A1954:B1954" si="113">+A1879</f>
        <v>Sample 3</v>
      </c>
      <c r="B1954" s="107" t="str">
        <f t="shared" si="113"/>
        <v>ENORCHILE</v>
      </c>
      <c r="C1954" s="107">
        <f t="shared" si="66"/>
        <v>3</v>
      </c>
      <c r="D1954" s="119">
        <v>1.3985721012149441</v>
      </c>
      <c r="E1954" s="119">
        <v>97.822574647382893</v>
      </c>
    </row>
    <row r="1955" spans="1:5" x14ac:dyDescent="0.35">
      <c r="A1955" s="107" t="str">
        <f t="shared" ref="A1955:B1955" si="114">+A1880</f>
        <v>Sample 6</v>
      </c>
      <c r="B1955" s="107" t="str">
        <f t="shared" si="114"/>
        <v>ENORCHILE</v>
      </c>
      <c r="C1955" s="107">
        <f t="shared" si="66"/>
        <v>3</v>
      </c>
      <c r="D1955" s="119">
        <v>1.3985721012149441</v>
      </c>
      <c r="E1955" s="119">
        <v>102.3694062672991</v>
      </c>
    </row>
    <row r="1956" spans="1:5" x14ac:dyDescent="0.35">
      <c r="A1956" s="107" t="str">
        <f t="shared" ref="A1956:B1956" si="115">+A1881</f>
        <v>Sample 1</v>
      </c>
      <c r="B1956" s="107" t="str">
        <f t="shared" si="115"/>
        <v>GUACOLDA</v>
      </c>
      <c r="C1956" s="107">
        <f t="shared" si="66"/>
        <v>3</v>
      </c>
      <c r="D1956" s="119">
        <v>21696.493518080428</v>
      </c>
      <c r="E1956" s="119">
        <v>333602.53341387148</v>
      </c>
    </row>
    <row r="1957" spans="1:5" x14ac:dyDescent="0.35">
      <c r="A1957" s="107" t="str">
        <f t="shared" ref="A1957:B1957" si="116">+A1882</f>
        <v>Sample 3</v>
      </c>
      <c r="B1957" s="107" t="str">
        <f t="shared" si="116"/>
        <v>GUACOLDA</v>
      </c>
      <c r="C1957" s="107">
        <f t="shared" si="66"/>
        <v>3</v>
      </c>
      <c r="D1957" s="119">
        <v>21696.49351808045</v>
      </c>
      <c r="E1957" s="119">
        <v>337076.59536893631</v>
      </c>
    </row>
    <row r="1958" spans="1:5" x14ac:dyDescent="0.35">
      <c r="A1958" s="107" t="str">
        <f t="shared" ref="A1958:B1958" si="117">+A1883</f>
        <v>Sample 6</v>
      </c>
      <c r="B1958" s="107" t="str">
        <f t="shared" si="117"/>
        <v>GUACOLDA</v>
      </c>
      <c r="C1958" s="107">
        <f t="shared" si="66"/>
        <v>3</v>
      </c>
      <c r="D1958" s="119">
        <v>21696.493518080431</v>
      </c>
      <c r="E1958" s="119">
        <v>343678.16495643801</v>
      </c>
    </row>
    <row r="1959" spans="1:5" x14ac:dyDescent="0.35">
      <c r="A1959" s="107" t="str">
        <f t="shared" ref="A1959:B1959" si="118">+A1884</f>
        <v>Sample 1</v>
      </c>
      <c r="B1959" s="107" t="str">
        <f t="shared" si="118"/>
        <v>HIDROANGOL</v>
      </c>
      <c r="C1959" s="107">
        <f t="shared" si="66"/>
        <v>3</v>
      </c>
      <c r="D1959" s="119">
        <v>-4.5005630886693716E-2</v>
      </c>
      <c r="E1959" s="119">
        <v>-4.1965811992020043</v>
      </c>
    </row>
    <row r="1960" spans="1:5" x14ac:dyDescent="0.35">
      <c r="A1960" s="107" t="str">
        <f t="shared" ref="A1960:B1960" si="119">+A1885</f>
        <v>Sample 3</v>
      </c>
      <c r="B1960" s="107" t="str">
        <f t="shared" si="119"/>
        <v>HIDROANGOL</v>
      </c>
      <c r="C1960" s="107">
        <f t="shared" si="66"/>
        <v>3</v>
      </c>
      <c r="D1960" s="119">
        <v>-4.5005630886693716E-2</v>
      </c>
      <c r="E1960" s="119">
        <v>-4.6125625896400386</v>
      </c>
    </row>
    <row r="1961" spans="1:5" x14ac:dyDescent="0.35">
      <c r="A1961" s="107" t="str">
        <f t="shared" ref="A1961:B1961" si="120">+A1886</f>
        <v>Sample 6</v>
      </c>
      <c r="B1961" s="107" t="str">
        <f t="shared" si="120"/>
        <v>HIDROANGOL</v>
      </c>
      <c r="C1961" s="107">
        <f t="shared" si="66"/>
        <v>3</v>
      </c>
      <c r="D1961" s="119">
        <v>-4.5005630886693716E-2</v>
      </c>
      <c r="E1961" s="119">
        <v>-4.2312395093119752</v>
      </c>
    </row>
    <row r="1962" spans="1:5" x14ac:dyDescent="0.35">
      <c r="A1962" s="107" t="str">
        <f t="shared" ref="A1962:B1962" si="121">+A1887</f>
        <v>Sample 1</v>
      </c>
      <c r="B1962" s="107" t="str">
        <f t="shared" si="121"/>
        <v>HORNITOS</v>
      </c>
      <c r="C1962" s="107">
        <f t="shared" si="66"/>
        <v>3</v>
      </c>
      <c r="D1962" s="119">
        <v>-41461.97889719536</v>
      </c>
      <c r="E1962" s="119">
        <v>-2353190.689301597</v>
      </c>
    </row>
    <row r="1963" spans="1:5" x14ac:dyDescent="0.35">
      <c r="A1963" s="107" t="str">
        <f t="shared" ref="A1963:B1963" si="122">+A1888</f>
        <v>Sample 3</v>
      </c>
      <c r="B1963" s="107" t="str">
        <f t="shared" si="122"/>
        <v>HORNITOS</v>
      </c>
      <c r="C1963" s="107">
        <f t="shared" si="66"/>
        <v>3</v>
      </c>
      <c r="D1963" s="119">
        <v>-42217.343568051532</v>
      </c>
      <c r="E1963" s="119">
        <v>-2369545.9514219458</v>
      </c>
    </row>
    <row r="1964" spans="1:5" x14ac:dyDescent="0.35">
      <c r="A1964" s="107" t="str">
        <f t="shared" ref="A1964:B1964" si="123">+A1889</f>
        <v>Sample 6</v>
      </c>
      <c r="B1964" s="107" t="str">
        <f t="shared" si="123"/>
        <v>HORNITOS</v>
      </c>
      <c r="C1964" s="107">
        <f t="shared" si="66"/>
        <v>3</v>
      </c>
      <c r="D1964" s="119">
        <v>-40543.104947336033</v>
      </c>
      <c r="E1964" s="119">
        <v>-2295687.0285590249</v>
      </c>
    </row>
    <row r="1965" spans="1:5" x14ac:dyDescent="0.35">
      <c r="A1965" s="107" t="str">
        <f t="shared" ref="A1965:B1965" si="124">+A1890</f>
        <v>Sample 1</v>
      </c>
      <c r="B1965" s="107" t="str">
        <f t="shared" si="124"/>
        <v>IMELSA_ENERGIA</v>
      </c>
      <c r="C1965" s="107">
        <f t="shared" si="66"/>
        <v>3</v>
      </c>
      <c r="D1965" s="119">
        <v>60746319.436455287</v>
      </c>
      <c r="E1965" s="119">
        <v>4398012.8114091959</v>
      </c>
    </row>
    <row r="1966" spans="1:5" x14ac:dyDescent="0.35">
      <c r="A1966" s="107" t="str">
        <f t="shared" ref="A1966:B1966" si="125">+A1891</f>
        <v>Sample 3</v>
      </c>
      <c r="B1966" s="107" t="str">
        <f t="shared" si="125"/>
        <v>IMELSA_ENERGIA</v>
      </c>
      <c r="C1966" s="107">
        <f t="shared" si="66"/>
        <v>3</v>
      </c>
      <c r="D1966" s="119">
        <v>60746319.436455287</v>
      </c>
      <c r="E1966" s="119">
        <v>4438945.919097174</v>
      </c>
    </row>
    <row r="1967" spans="1:5" x14ac:dyDescent="0.35">
      <c r="A1967" s="107" t="str">
        <f t="shared" ref="A1967:B1967" si="126">+A1892</f>
        <v>Sample 6</v>
      </c>
      <c r="B1967" s="107" t="str">
        <f t="shared" si="126"/>
        <v>IMELSA_ENERGIA</v>
      </c>
      <c r="C1967" s="107">
        <f t="shared" si="66"/>
        <v>3</v>
      </c>
      <c r="D1967" s="119">
        <v>60746319.436455287</v>
      </c>
      <c r="E1967" s="119">
        <v>4421221.6878596013</v>
      </c>
    </row>
    <row r="1968" spans="1:5" x14ac:dyDescent="0.35">
      <c r="A1968" s="107" t="str">
        <f t="shared" ref="A1968:B1968" si="127">+A1893</f>
        <v>Sample 1</v>
      </c>
      <c r="B1968" s="107" t="str">
        <f t="shared" si="127"/>
        <v>LA CONFLUENCIA</v>
      </c>
      <c r="C1968" s="107">
        <f t="shared" si="66"/>
        <v>3</v>
      </c>
      <c r="D1968" s="119">
        <v>-32128780.487804856</v>
      </c>
      <c r="E1968" s="119">
        <v>-2572472.7600319274</v>
      </c>
    </row>
    <row r="1969" spans="1:5" x14ac:dyDescent="0.35">
      <c r="A1969" s="107" t="str">
        <f t="shared" ref="A1969:B1969" si="128">+A1894</f>
        <v>Sample 3</v>
      </c>
      <c r="B1969" s="107" t="str">
        <f t="shared" si="128"/>
        <v>LA CONFLUENCIA</v>
      </c>
      <c r="C1969" s="107">
        <f t="shared" si="66"/>
        <v>3</v>
      </c>
      <c r="D1969" s="119">
        <v>-32128780.487804856</v>
      </c>
      <c r="E1969" s="119">
        <v>-2596655.7014968554</v>
      </c>
    </row>
    <row r="1970" spans="1:5" x14ac:dyDescent="0.35">
      <c r="A1970" s="107" t="str">
        <f t="shared" ref="A1970:B1970" si="129">+A1895</f>
        <v>Sample 6</v>
      </c>
      <c r="B1970" s="107" t="str">
        <f t="shared" si="129"/>
        <v>LA CONFLUENCIA</v>
      </c>
      <c r="C1970" s="107">
        <f t="shared" si="66"/>
        <v>3</v>
      </c>
      <c r="D1970" s="119">
        <v>-32128780.487804856</v>
      </c>
      <c r="E1970" s="119">
        <v>-2586478.0351812113</v>
      </c>
    </row>
    <row r="1971" spans="1:5" x14ac:dyDescent="0.35">
      <c r="A1971" s="107" t="str">
        <f t="shared" ref="A1971:B1971" si="130">+A1896</f>
        <v>Sample 1</v>
      </c>
      <c r="B1971" s="107" t="str">
        <f t="shared" si="130"/>
        <v>LA HIGUERA</v>
      </c>
      <c r="C1971" s="107">
        <f t="shared" ref="C1971:C2034" si="131">+C1896+1</f>
        <v>3</v>
      </c>
      <c r="D1971" s="119">
        <v>-41008780.487804912</v>
      </c>
      <c r="E1971" s="119">
        <v>-3283472.6100808377</v>
      </c>
    </row>
    <row r="1972" spans="1:5" x14ac:dyDescent="0.35">
      <c r="A1972" s="107" t="str">
        <f t="shared" ref="A1972:B1972" si="132">+A1897</f>
        <v>Sample 3</v>
      </c>
      <c r="B1972" s="107" t="str">
        <f t="shared" si="132"/>
        <v>LA HIGUERA</v>
      </c>
      <c r="C1972" s="107">
        <f t="shared" si="131"/>
        <v>3</v>
      </c>
      <c r="D1972" s="119">
        <v>-41008780.487804912</v>
      </c>
      <c r="E1972" s="119">
        <v>-3314339.4193100552</v>
      </c>
    </row>
    <row r="1973" spans="1:5" x14ac:dyDescent="0.35">
      <c r="A1973" s="107" t="str">
        <f t="shared" ref="A1973:B1973" si="133">+A1898</f>
        <v>Sample 6</v>
      </c>
      <c r="B1973" s="107" t="str">
        <f t="shared" si="133"/>
        <v>LA HIGUERA</v>
      </c>
      <c r="C1973" s="107">
        <f t="shared" si="131"/>
        <v>3</v>
      </c>
      <c r="D1973" s="119">
        <v>-41008780.487804912</v>
      </c>
      <c r="E1973" s="119">
        <v>-3301348.7711285949</v>
      </c>
    </row>
    <row r="1974" spans="1:5" x14ac:dyDescent="0.35">
      <c r="A1974" s="107" t="str">
        <f t="shared" ref="A1974:B1974" si="134">+A1899</f>
        <v>Sample 1</v>
      </c>
      <c r="B1974" s="107" t="str">
        <f t="shared" si="134"/>
        <v>LOS_LOROS</v>
      </c>
      <c r="C1974" s="107">
        <f t="shared" si="131"/>
        <v>3</v>
      </c>
      <c r="D1974" s="119">
        <v>0</v>
      </c>
      <c r="E1974" s="119">
        <v>0</v>
      </c>
    </row>
    <row r="1975" spans="1:5" x14ac:dyDescent="0.35">
      <c r="A1975" s="107" t="str">
        <f t="shared" ref="A1975:B1975" si="135">+A1900</f>
        <v>Sample 3</v>
      </c>
      <c r="B1975" s="107" t="str">
        <f t="shared" si="135"/>
        <v>LOS_LOROS</v>
      </c>
      <c r="C1975" s="107">
        <f t="shared" si="131"/>
        <v>3</v>
      </c>
      <c r="D1975" s="119">
        <v>0</v>
      </c>
      <c r="E1975" s="119">
        <v>0</v>
      </c>
    </row>
    <row r="1976" spans="1:5" x14ac:dyDescent="0.35">
      <c r="A1976" s="107" t="str">
        <f t="shared" ref="A1976:B1976" si="136">+A1901</f>
        <v>Sample 6</v>
      </c>
      <c r="B1976" s="107" t="str">
        <f t="shared" si="136"/>
        <v>LOS_LOROS</v>
      </c>
      <c r="C1976" s="107">
        <f t="shared" si="131"/>
        <v>3</v>
      </c>
      <c r="D1976" s="119">
        <v>0</v>
      </c>
      <c r="E1976" s="119">
        <v>0</v>
      </c>
    </row>
    <row r="1977" spans="1:5" x14ac:dyDescent="0.35">
      <c r="A1977" s="107" t="str">
        <f t="shared" ref="A1977:B1977" si="137">+A1902</f>
        <v>Sample 1</v>
      </c>
      <c r="B1977" s="107" t="str">
        <f t="shared" si="137"/>
        <v>nueva energia</v>
      </c>
      <c r="C1977" s="107">
        <f t="shared" si="131"/>
        <v>3</v>
      </c>
      <c r="D1977" s="119">
        <v>5.3635447259754532</v>
      </c>
      <c r="E1977" s="119">
        <v>327.54106630901856</v>
      </c>
    </row>
    <row r="1978" spans="1:5" x14ac:dyDescent="0.35">
      <c r="A1978" s="107" t="str">
        <f t="shared" ref="A1978:B1978" si="138">+A1903</f>
        <v>Sample 3</v>
      </c>
      <c r="B1978" s="107" t="str">
        <f t="shared" si="138"/>
        <v>nueva energia</v>
      </c>
      <c r="C1978" s="107">
        <f t="shared" si="131"/>
        <v>3</v>
      </c>
      <c r="D1978" s="119">
        <v>5.3635447259754532</v>
      </c>
      <c r="E1978" s="119">
        <v>339.5875641618361</v>
      </c>
    </row>
    <row r="1979" spans="1:5" x14ac:dyDescent="0.35">
      <c r="A1979" s="107" t="str">
        <f t="shared" ref="A1979:B1979" si="139">+A1904</f>
        <v>Sample 6</v>
      </c>
      <c r="B1979" s="107" t="str">
        <f t="shared" si="139"/>
        <v>nueva energia</v>
      </c>
      <c r="C1979" s="107">
        <f t="shared" si="131"/>
        <v>3</v>
      </c>
      <c r="D1979" s="119">
        <v>5.3635447259754532</v>
      </c>
      <c r="E1979" s="119">
        <v>365.31862818933553</v>
      </c>
    </row>
    <row r="1980" spans="1:5" x14ac:dyDescent="0.35">
      <c r="A1980" s="107" t="str">
        <f t="shared" ref="A1980:B1980" si="140">+A1905</f>
        <v>Sample 1</v>
      </c>
      <c r="B1980" s="107" t="str">
        <f t="shared" si="140"/>
        <v>PUNTA_PALMERAS</v>
      </c>
      <c r="C1980" s="107">
        <f t="shared" si="131"/>
        <v>3</v>
      </c>
      <c r="D1980" s="119">
        <v>-7148.8947060166474</v>
      </c>
      <c r="E1980" s="119">
        <v>-452576.38028425962</v>
      </c>
    </row>
    <row r="1981" spans="1:5" x14ac:dyDescent="0.35">
      <c r="A1981" s="107" t="str">
        <f t="shared" ref="A1981:B1981" si="141">+A1906</f>
        <v>Sample 3</v>
      </c>
      <c r="B1981" s="107" t="str">
        <f t="shared" si="141"/>
        <v>PUNTA_PALMERAS</v>
      </c>
      <c r="C1981" s="107">
        <f t="shared" si="131"/>
        <v>3</v>
      </c>
      <c r="D1981" s="119">
        <v>-7148.8947060166547</v>
      </c>
      <c r="E1981" s="119">
        <v>-460716.70008990087</v>
      </c>
    </row>
    <row r="1982" spans="1:5" x14ac:dyDescent="0.35">
      <c r="A1982" s="107" t="str">
        <f t="shared" ref="A1982:B1982" si="142">+A1907</f>
        <v>Sample 6</v>
      </c>
      <c r="B1982" s="107" t="str">
        <f t="shared" si="142"/>
        <v>PUNTA_PALMERAS</v>
      </c>
      <c r="C1982" s="107">
        <f t="shared" si="131"/>
        <v>3</v>
      </c>
      <c r="D1982" s="119">
        <v>-7148.8947060166556</v>
      </c>
      <c r="E1982" s="119">
        <v>-478615.86070017092</v>
      </c>
    </row>
    <row r="1983" spans="1:5" x14ac:dyDescent="0.35">
      <c r="A1983" s="107" t="str">
        <f t="shared" ref="A1983:B1983" si="143">+A1908</f>
        <v>Sample 1</v>
      </c>
      <c r="B1983" s="107" t="str">
        <f t="shared" si="143"/>
        <v>SGA</v>
      </c>
      <c r="C1983" s="107">
        <f t="shared" si="131"/>
        <v>3</v>
      </c>
      <c r="D1983" s="119">
        <v>4.5005630886693716E-2</v>
      </c>
      <c r="E1983" s="119">
        <v>4.1965811992020043</v>
      </c>
    </row>
    <row r="1984" spans="1:5" x14ac:dyDescent="0.35">
      <c r="A1984" s="107" t="str">
        <f t="shared" ref="A1984:B1984" si="144">+A1909</f>
        <v>Sample 3</v>
      </c>
      <c r="B1984" s="107" t="str">
        <f t="shared" si="144"/>
        <v>SGA</v>
      </c>
      <c r="C1984" s="107">
        <f t="shared" si="131"/>
        <v>3</v>
      </c>
      <c r="D1984" s="119">
        <v>4.5005630886693716E-2</v>
      </c>
      <c r="E1984" s="119">
        <v>4.6125625896400386</v>
      </c>
    </row>
    <row r="1985" spans="1:5" x14ac:dyDescent="0.35">
      <c r="A1985" s="107" t="str">
        <f t="shared" ref="A1985:B1985" si="145">+A1910</f>
        <v>Sample 6</v>
      </c>
      <c r="B1985" s="107" t="str">
        <f t="shared" si="145"/>
        <v>SGA</v>
      </c>
      <c r="C1985" s="107">
        <f t="shared" si="131"/>
        <v>3</v>
      </c>
      <c r="D1985" s="119">
        <v>4.5005630886693716E-2</v>
      </c>
      <c r="E1985" s="119">
        <v>4.2312395093119752</v>
      </c>
    </row>
    <row r="1986" spans="1:5" x14ac:dyDescent="0.35">
      <c r="A1986" s="107" t="str">
        <f t="shared" ref="A1986:B1986" si="146">+A1911</f>
        <v>Sample 1</v>
      </c>
      <c r="B1986" s="107" t="str">
        <f t="shared" si="146"/>
        <v>SONNEDIX_COX</v>
      </c>
      <c r="C1986" s="107">
        <f t="shared" si="131"/>
        <v>3</v>
      </c>
      <c r="D1986" s="119">
        <v>8267183.6574866753</v>
      </c>
      <c r="E1986" s="119">
        <v>605048.62591928523</v>
      </c>
    </row>
    <row r="1987" spans="1:5" x14ac:dyDescent="0.35">
      <c r="A1987" s="107" t="str">
        <f t="shared" ref="A1987:B1987" si="147">+A1912</f>
        <v>Sample 3</v>
      </c>
      <c r="B1987" s="107" t="str">
        <f t="shared" si="147"/>
        <v>SONNEDIX_COX</v>
      </c>
      <c r="C1987" s="107">
        <f t="shared" si="131"/>
        <v>3</v>
      </c>
      <c r="D1987" s="119">
        <v>8267183.6574866753</v>
      </c>
      <c r="E1987" s="119">
        <v>610140.75150672172</v>
      </c>
    </row>
    <row r="1988" spans="1:5" x14ac:dyDescent="0.35">
      <c r="A1988" s="107" t="str">
        <f t="shared" ref="A1988:B1988" si="148">+A1913</f>
        <v>Sample 6</v>
      </c>
      <c r="B1988" s="107" t="str">
        <f t="shared" si="148"/>
        <v>SONNEDIX_COX</v>
      </c>
      <c r="C1988" s="107">
        <f t="shared" si="131"/>
        <v>3</v>
      </c>
      <c r="D1988" s="119">
        <v>8267183.6574866753</v>
      </c>
      <c r="E1988" s="119">
        <v>607455.424822498</v>
      </c>
    </row>
    <row r="1989" spans="1:5" x14ac:dyDescent="0.35">
      <c r="A1989" s="107" t="str">
        <f t="shared" ref="A1989:B1989" si="149">+A1914</f>
        <v>Sample 1</v>
      </c>
      <c r="B1989" s="107" t="str">
        <f t="shared" si="149"/>
        <v>TECNORED</v>
      </c>
      <c r="C1989" s="107">
        <f t="shared" si="131"/>
        <v>3</v>
      </c>
      <c r="D1989" s="119">
        <v>0</v>
      </c>
      <c r="E1989" s="119">
        <v>0</v>
      </c>
    </row>
    <row r="1990" spans="1:5" x14ac:dyDescent="0.35">
      <c r="A1990" s="107" t="str">
        <f t="shared" ref="A1990:B1990" si="150">+A1915</f>
        <v>Sample 3</v>
      </c>
      <c r="B1990" s="107" t="str">
        <f t="shared" si="150"/>
        <v>TECNORED</v>
      </c>
      <c r="C1990" s="107">
        <f t="shared" si="131"/>
        <v>3</v>
      </c>
      <c r="D1990" s="119">
        <v>0</v>
      </c>
      <c r="E1990" s="119">
        <v>0</v>
      </c>
    </row>
    <row r="1991" spans="1:5" x14ac:dyDescent="0.35">
      <c r="A1991" s="107" t="str">
        <f t="shared" ref="A1991:B1991" si="151">+A1916</f>
        <v>Sample 6</v>
      </c>
      <c r="B1991" s="107" t="str">
        <f t="shared" si="151"/>
        <v>TECNORED</v>
      </c>
      <c r="C1991" s="107">
        <f t="shared" si="131"/>
        <v>3</v>
      </c>
      <c r="D1991" s="119">
        <v>0</v>
      </c>
      <c r="E1991" s="119">
        <v>0</v>
      </c>
    </row>
    <row r="1992" spans="1:5" x14ac:dyDescent="0.35">
      <c r="A1992" s="107" t="str">
        <f t="shared" ref="A1992:B1992" si="152">+A1917</f>
        <v>Sample 1</v>
      </c>
      <c r="B1992" s="107" t="str">
        <f t="shared" si="152"/>
        <v>AES_ANDES</v>
      </c>
      <c r="C1992" s="107">
        <f t="shared" si="131"/>
        <v>4</v>
      </c>
      <c r="D1992" s="119">
        <v>-18797.319125660015</v>
      </c>
      <c r="E1992" s="119">
        <v>-265624.88102034881</v>
      </c>
    </row>
    <row r="1993" spans="1:5" x14ac:dyDescent="0.35">
      <c r="A1993" s="107" t="str">
        <f t="shared" ref="A1993:B1993" si="153">+A1918</f>
        <v>Sample 3</v>
      </c>
      <c r="B1993" s="107" t="str">
        <f t="shared" si="153"/>
        <v>AES_ANDES</v>
      </c>
      <c r="C1993" s="107">
        <f t="shared" si="131"/>
        <v>4</v>
      </c>
      <c r="D1993" s="119">
        <v>-18797.31912566004</v>
      </c>
      <c r="E1993" s="119">
        <v>-269933.21309120022</v>
      </c>
    </row>
    <row r="1994" spans="1:5" x14ac:dyDescent="0.35">
      <c r="A1994" s="107" t="str">
        <f t="shared" ref="A1994:B1994" si="154">+A1919</f>
        <v>Sample 6</v>
      </c>
      <c r="B1994" s="107" t="str">
        <f t="shared" si="154"/>
        <v>AES_ANDES</v>
      </c>
      <c r="C1994" s="107">
        <f t="shared" si="131"/>
        <v>4</v>
      </c>
      <c r="D1994" s="119">
        <v>-18797.319125660015</v>
      </c>
      <c r="E1994" s="119">
        <v>-277603.42224762007</v>
      </c>
    </row>
    <row r="1995" spans="1:5" x14ac:dyDescent="0.35">
      <c r="A1995" s="107" t="str">
        <f t="shared" ref="A1995:B1995" si="155">+A1920</f>
        <v>Sample 1</v>
      </c>
      <c r="B1995" s="107" t="str">
        <f t="shared" si="155"/>
        <v>ATRIA_ENERGIA</v>
      </c>
      <c r="C1995" s="107">
        <f t="shared" si="131"/>
        <v>4</v>
      </c>
      <c r="D1995" s="119">
        <v>2.1067271665772935</v>
      </c>
      <c r="E1995" s="119">
        <v>131.84111273299416</v>
      </c>
    </row>
    <row r="1996" spans="1:5" x14ac:dyDescent="0.35">
      <c r="A1996" s="107" t="str">
        <f t="shared" ref="A1996:B1996" si="156">+A1921</f>
        <v>Sample 3</v>
      </c>
      <c r="B1996" s="107" t="str">
        <f t="shared" si="156"/>
        <v>ATRIA_ENERGIA</v>
      </c>
      <c r="C1996" s="107">
        <f t="shared" si="131"/>
        <v>4</v>
      </c>
      <c r="D1996" s="119">
        <v>2.1067271665772935</v>
      </c>
      <c r="E1996" s="119">
        <v>136.75309016065043</v>
      </c>
    </row>
    <row r="1997" spans="1:5" x14ac:dyDescent="0.35">
      <c r="A1997" s="107" t="str">
        <f t="shared" ref="A1997:B1997" si="157">+A1922</f>
        <v>Sample 6</v>
      </c>
      <c r="B1997" s="107" t="str">
        <f t="shared" si="157"/>
        <v>ATRIA_ENERGIA</v>
      </c>
      <c r="C1997" s="107">
        <f t="shared" si="131"/>
        <v>4</v>
      </c>
      <c r="D1997" s="119">
        <v>2.1067271665772935</v>
      </c>
      <c r="E1997" s="119">
        <v>145.95222764188554</v>
      </c>
    </row>
    <row r="1998" spans="1:5" x14ac:dyDescent="0.35">
      <c r="A1998" s="107" t="str">
        <f t="shared" ref="A1998:B1998" si="158">+A1923</f>
        <v>Sample 1</v>
      </c>
      <c r="B1998" s="107" t="str">
        <f t="shared" si="158"/>
        <v>be forestales</v>
      </c>
      <c r="C1998" s="107">
        <f t="shared" si="131"/>
        <v>4</v>
      </c>
      <c r="D1998" s="119">
        <v>-15552</v>
      </c>
      <c r="E1998" s="119">
        <v>-488430.07100000035</v>
      </c>
    </row>
    <row r="1999" spans="1:5" x14ac:dyDescent="0.35">
      <c r="A1999" s="107" t="str">
        <f t="shared" ref="A1999:B1999" si="159">+A1924</f>
        <v>Sample 3</v>
      </c>
      <c r="B1999" s="107" t="str">
        <f t="shared" si="159"/>
        <v>be forestales</v>
      </c>
      <c r="C1999" s="107">
        <f t="shared" si="131"/>
        <v>4</v>
      </c>
      <c r="D1999" s="119">
        <v>-15552</v>
      </c>
      <c r="E1999" s="119">
        <v>-516613.84800000099</v>
      </c>
    </row>
    <row r="2000" spans="1:5" x14ac:dyDescent="0.35">
      <c r="A2000" s="107" t="str">
        <f t="shared" ref="A2000:B2000" si="160">+A1925</f>
        <v>Sample 6</v>
      </c>
      <c r="B2000" s="107" t="str">
        <f t="shared" si="160"/>
        <v>be forestales</v>
      </c>
      <c r="C2000" s="107">
        <f t="shared" si="131"/>
        <v>4</v>
      </c>
      <c r="D2000" s="119">
        <v>-15552</v>
      </c>
      <c r="E2000" s="119">
        <v>-593103.14000000129</v>
      </c>
    </row>
    <row r="2001" spans="1:5" x14ac:dyDescent="0.35">
      <c r="A2001" s="107" t="str">
        <f t="shared" ref="A2001:B2001" si="161">+A1926</f>
        <v>Sample 1</v>
      </c>
      <c r="B2001" s="107" t="str">
        <f t="shared" si="161"/>
        <v>BESALCO</v>
      </c>
      <c r="C2001" s="107">
        <f t="shared" si="131"/>
        <v>4</v>
      </c>
      <c r="D2001" s="119">
        <v>0</v>
      </c>
      <c r="E2001" s="119">
        <v>0</v>
      </c>
    </row>
    <row r="2002" spans="1:5" x14ac:dyDescent="0.35">
      <c r="A2002" s="107" t="str">
        <f t="shared" ref="A2002:B2002" si="162">+A1927</f>
        <v>Sample 3</v>
      </c>
      <c r="B2002" s="107" t="str">
        <f t="shared" si="162"/>
        <v>BESALCO</v>
      </c>
      <c r="C2002" s="107">
        <f t="shared" si="131"/>
        <v>4</v>
      </c>
      <c r="D2002" s="119">
        <v>0</v>
      </c>
      <c r="E2002" s="119">
        <v>0</v>
      </c>
    </row>
    <row r="2003" spans="1:5" x14ac:dyDescent="0.35">
      <c r="A2003" s="107" t="str">
        <f t="shared" ref="A2003:B2003" si="163">+A1928</f>
        <v>Sample 6</v>
      </c>
      <c r="B2003" s="107" t="str">
        <f t="shared" si="163"/>
        <v>BESALCO</v>
      </c>
      <c r="C2003" s="107">
        <f t="shared" si="131"/>
        <v>4</v>
      </c>
      <c r="D2003" s="119">
        <v>0</v>
      </c>
      <c r="E2003" s="119">
        <v>0</v>
      </c>
    </row>
    <row r="2004" spans="1:5" x14ac:dyDescent="0.35">
      <c r="A2004" s="107" t="str">
        <f t="shared" ref="A2004:B2004" si="164">+A1929</f>
        <v>Sample 1</v>
      </c>
      <c r="B2004" s="107" t="str">
        <f t="shared" si="164"/>
        <v>CERRO_DOMINADOR_CSP</v>
      </c>
      <c r="C2004" s="107">
        <f t="shared" si="131"/>
        <v>4</v>
      </c>
      <c r="D2004" s="119">
        <v>-66560</v>
      </c>
      <c r="E2004" s="119">
        <v>-3711244.8100000015</v>
      </c>
    </row>
    <row r="2005" spans="1:5" x14ac:dyDescent="0.35">
      <c r="A2005" s="107" t="str">
        <f t="shared" ref="A2005:B2005" si="165">+A1930</f>
        <v>Sample 3</v>
      </c>
      <c r="B2005" s="107" t="str">
        <f t="shared" si="165"/>
        <v>CERRO_DOMINADOR_CSP</v>
      </c>
      <c r="C2005" s="107">
        <f t="shared" si="131"/>
        <v>4</v>
      </c>
      <c r="D2005" s="119">
        <v>-66560</v>
      </c>
      <c r="E2005" s="119">
        <v>-3763789.1900000018</v>
      </c>
    </row>
    <row r="2006" spans="1:5" x14ac:dyDescent="0.35">
      <c r="A2006" s="107" t="str">
        <f t="shared" ref="A2006:B2006" si="166">+A1931</f>
        <v>Sample 6</v>
      </c>
      <c r="B2006" s="107" t="str">
        <f t="shared" si="166"/>
        <v>CERRO_DOMINADOR_CSP</v>
      </c>
      <c r="C2006" s="107">
        <f t="shared" si="131"/>
        <v>4</v>
      </c>
      <c r="D2006" s="119">
        <v>-66560</v>
      </c>
      <c r="E2006" s="119">
        <v>-3827295.3299999959</v>
      </c>
    </row>
    <row r="2007" spans="1:5" x14ac:dyDescent="0.35">
      <c r="A2007" s="107" t="str">
        <f t="shared" ref="A2007:B2007" si="167">+A1932</f>
        <v>Sample 1</v>
      </c>
      <c r="B2007" s="107" t="str">
        <f t="shared" si="167"/>
        <v>Cinergia Chile SpA</v>
      </c>
      <c r="C2007" s="107">
        <f t="shared" si="131"/>
        <v>4</v>
      </c>
      <c r="D2007" s="119">
        <v>-2.1067271665772935</v>
      </c>
      <c r="E2007" s="119">
        <v>-131.84111273299416</v>
      </c>
    </row>
    <row r="2008" spans="1:5" x14ac:dyDescent="0.35">
      <c r="A2008" s="107" t="str">
        <f t="shared" ref="A2008:B2008" si="168">+A1933</f>
        <v>Sample 3</v>
      </c>
      <c r="B2008" s="107" t="str">
        <f t="shared" si="168"/>
        <v>Cinergia Chile SpA</v>
      </c>
      <c r="C2008" s="107">
        <f t="shared" si="131"/>
        <v>4</v>
      </c>
      <c r="D2008" s="119">
        <v>-2.1067271665772935</v>
      </c>
      <c r="E2008" s="119">
        <v>-136.75309016065043</v>
      </c>
    </row>
    <row r="2009" spans="1:5" x14ac:dyDescent="0.35">
      <c r="A2009" s="107" t="str">
        <f t="shared" ref="A2009:B2009" si="169">+A1934</f>
        <v>Sample 6</v>
      </c>
      <c r="B2009" s="107" t="str">
        <f t="shared" si="169"/>
        <v>Cinergia Chile SpA</v>
      </c>
      <c r="C2009" s="107">
        <f t="shared" si="131"/>
        <v>4</v>
      </c>
      <c r="D2009" s="119">
        <v>-2.1067271665772935</v>
      </c>
      <c r="E2009" s="119">
        <v>-145.95222764188554</v>
      </c>
    </row>
    <row r="2010" spans="1:5" x14ac:dyDescent="0.35">
      <c r="A2010" s="107" t="str">
        <f t="shared" ref="A2010:B2010" si="170">+A1935</f>
        <v>Sample 1</v>
      </c>
      <c r="B2010" s="107" t="str">
        <f t="shared" si="170"/>
        <v>colbun</v>
      </c>
      <c r="C2010" s="107">
        <f t="shared" si="131"/>
        <v>4</v>
      </c>
      <c r="D2010" s="119">
        <v>6998.9625096615728</v>
      </c>
      <c r="E2010" s="119">
        <v>395980.89383015328</v>
      </c>
    </row>
    <row r="2011" spans="1:5" x14ac:dyDescent="0.35">
      <c r="A2011" s="107" t="str">
        <f t="shared" ref="A2011:B2011" si="171">+A1936</f>
        <v>Sample 3</v>
      </c>
      <c r="B2011" s="107" t="str">
        <f t="shared" si="171"/>
        <v>colbun</v>
      </c>
      <c r="C2011" s="107">
        <f t="shared" si="131"/>
        <v>4</v>
      </c>
      <c r="D2011" s="119">
        <v>6998.9625096615773</v>
      </c>
      <c r="E2011" s="119">
        <v>404102.90124651144</v>
      </c>
    </row>
    <row r="2012" spans="1:5" x14ac:dyDescent="0.35">
      <c r="A2012" s="107" t="str">
        <f t="shared" ref="A2012:B2012" si="172">+A1937</f>
        <v>Sample 6</v>
      </c>
      <c r="B2012" s="107" t="str">
        <f t="shared" si="172"/>
        <v>colbun</v>
      </c>
      <c r="C2012" s="107">
        <f t="shared" si="131"/>
        <v>4</v>
      </c>
      <c r="D2012" s="119">
        <v>6998.9625096615755</v>
      </c>
      <c r="E2012" s="119">
        <v>429075.02341009473</v>
      </c>
    </row>
    <row r="2013" spans="1:5" x14ac:dyDescent="0.35">
      <c r="A2013" s="107" t="str">
        <f t="shared" ref="A2013:B2013" si="173">+A1938</f>
        <v>Sample 1</v>
      </c>
      <c r="B2013" s="107" t="str">
        <f t="shared" si="173"/>
        <v>EGP_CHILE</v>
      </c>
      <c r="C2013" s="107">
        <f t="shared" si="131"/>
        <v>4</v>
      </c>
      <c r="D2013" s="119">
        <v>-10477440</v>
      </c>
      <c r="E2013" s="119">
        <v>-816355.6432500002</v>
      </c>
    </row>
    <row r="2014" spans="1:5" x14ac:dyDescent="0.35">
      <c r="A2014" s="107" t="str">
        <f t="shared" ref="A2014:B2014" si="174">+A1939</f>
        <v>Sample 3</v>
      </c>
      <c r="B2014" s="107" t="str">
        <f t="shared" si="174"/>
        <v>EGP_CHILE</v>
      </c>
      <c r="C2014" s="107">
        <f t="shared" si="131"/>
        <v>4</v>
      </c>
      <c r="D2014" s="119">
        <v>-10477440</v>
      </c>
      <c r="E2014" s="119">
        <v>-839861.33671000018</v>
      </c>
    </row>
    <row r="2015" spans="1:5" x14ac:dyDescent="0.35">
      <c r="A2015" s="107" t="str">
        <f t="shared" ref="A2015:B2015" si="175">+A1940</f>
        <v>Sample 6</v>
      </c>
      <c r="B2015" s="107" t="str">
        <f t="shared" si="175"/>
        <v>EGP_CHILE</v>
      </c>
      <c r="C2015" s="107">
        <f t="shared" si="131"/>
        <v>4</v>
      </c>
      <c r="D2015" s="119">
        <v>-10477440</v>
      </c>
      <c r="E2015" s="119">
        <v>-834722.64691000001</v>
      </c>
    </row>
    <row r="2016" spans="1:5" x14ac:dyDescent="0.35">
      <c r="A2016" s="107" t="str">
        <f t="shared" ref="A2016:B2016" si="176">+A1941</f>
        <v>Sample 1</v>
      </c>
      <c r="B2016" s="107" t="str">
        <f t="shared" si="176"/>
        <v>EMOAC</v>
      </c>
      <c r="C2016" s="107">
        <f t="shared" si="131"/>
        <v>4</v>
      </c>
      <c r="D2016" s="119">
        <v>66560</v>
      </c>
      <c r="E2016" s="119">
        <v>3711244.8100000015</v>
      </c>
    </row>
    <row r="2017" spans="1:5" x14ac:dyDescent="0.35">
      <c r="A2017" s="107" t="str">
        <f t="shared" ref="A2017:B2017" si="177">+A1942</f>
        <v>Sample 3</v>
      </c>
      <c r="B2017" s="107" t="str">
        <f t="shared" si="177"/>
        <v>EMOAC</v>
      </c>
      <c r="C2017" s="107">
        <f t="shared" si="131"/>
        <v>4</v>
      </c>
      <c r="D2017" s="119">
        <v>66560</v>
      </c>
      <c r="E2017" s="119">
        <v>3763789.1900000018</v>
      </c>
    </row>
    <row r="2018" spans="1:5" x14ac:dyDescent="0.35">
      <c r="A2018" s="107" t="str">
        <f t="shared" ref="A2018:B2018" si="178">+A1943</f>
        <v>Sample 6</v>
      </c>
      <c r="B2018" s="107" t="str">
        <f t="shared" si="178"/>
        <v>EMOAC</v>
      </c>
      <c r="C2018" s="107">
        <f t="shared" si="131"/>
        <v>4</v>
      </c>
      <c r="D2018" s="119">
        <v>66560</v>
      </c>
      <c r="E2018" s="119">
        <v>3827295.3299999959</v>
      </c>
    </row>
    <row r="2019" spans="1:5" x14ac:dyDescent="0.35">
      <c r="A2019" s="107" t="str">
        <f t="shared" ref="A2019:B2019" si="179">+A1944</f>
        <v>Sample 1</v>
      </c>
      <c r="B2019" s="107" t="str">
        <f t="shared" si="179"/>
        <v>ENEL_GENERACION</v>
      </c>
      <c r="C2019" s="107">
        <f t="shared" si="131"/>
        <v>4</v>
      </c>
      <c r="D2019" s="119">
        <v>-10064451.254946753</v>
      </c>
      <c r="E2019" s="119">
        <v>159934.31547125493</v>
      </c>
    </row>
    <row r="2020" spans="1:5" x14ac:dyDescent="0.35">
      <c r="A2020" s="107" t="str">
        <f t="shared" ref="A2020:B2020" si="180">+A1945</f>
        <v>Sample 3</v>
      </c>
      <c r="B2020" s="107" t="str">
        <f t="shared" si="180"/>
        <v>ENEL_GENERACION</v>
      </c>
      <c r="C2020" s="107">
        <f t="shared" si="131"/>
        <v>4</v>
      </c>
      <c r="D2020" s="119">
        <v>-10064451.254946753</v>
      </c>
      <c r="E2020" s="119">
        <v>160847.38270349609</v>
      </c>
    </row>
    <row r="2021" spans="1:5" x14ac:dyDescent="0.35">
      <c r="A2021" s="107" t="str">
        <f t="shared" ref="A2021:B2021" si="181">+A1946</f>
        <v>Sample 6</v>
      </c>
      <c r="B2021" s="107" t="str">
        <f t="shared" si="181"/>
        <v>ENEL_GENERACION</v>
      </c>
      <c r="C2021" s="107">
        <f t="shared" si="131"/>
        <v>4</v>
      </c>
      <c r="D2021" s="119">
        <v>-10064451.254946753</v>
      </c>
      <c r="E2021" s="119">
        <v>237031.52047751046</v>
      </c>
    </row>
    <row r="2022" spans="1:5" x14ac:dyDescent="0.35">
      <c r="A2022" s="107" t="str">
        <f t="shared" ref="A2022:B2022" si="182">+A1947</f>
        <v>Sample 1</v>
      </c>
      <c r="B2022" s="107" t="str">
        <f t="shared" si="182"/>
        <v>Enerquinta</v>
      </c>
      <c r="C2022" s="107">
        <f t="shared" si="131"/>
        <v>4</v>
      </c>
      <c r="D2022" s="119">
        <v>2.539806216329563E-2</v>
      </c>
      <c r="E2022" s="119">
        <v>1.4251093122968348</v>
      </c>
    </row>
    <row r="2023" spans="1:5" x14ac:dyDescent="0.35">
      <c r="A2023" s="107" t="str">
        <f t="shared" ref="A2023:B2023" si="183">+A1948</f>
        <v>Sample 3</v>
      </c>
      <c r="B2023" s="107" t="str">
        <f t="shared" si="183"/>
        <v>Enerquinta</v>
      </c>
      <c r="C2023" s="107">
        <f t="shared" si="131"/>
        <v>4</v>
      </c>
      <c r="D2023" s="119">
        <v>2.539806216329563E-2</v>
      </c>
      <c r="E2023" s="119">
        <v>1.4718851609098722</v>
      </c>
    </row>
    <row r="2024" spans="1:5" x14ac:dyDescent="0.35">
      <c r="A2024" s="107" t="str">
        <f t="shared" ref="A2024:B2024" si="184">+A1949</f>
        <v>Sample 6</v>
      </c>
      <c r="B2024" s="107" t="str">
        <f t="shared" si="184"/>
        <v>Enerquinta</v>
      </c>
      <c r="C2024" s="107">
        <f t="shared" si="131"/>
        <v>4</v>
      </c>
      <c r="D2024" s="119">
        <v>2.539806216329563E-2</v>
      </c>
      <c r="E2024" s="119">
        <v>1.5981527971075664</v>
      </c>
    </row>
    <row r="2025" spans="1:5" x14ac:dyDescent="0.35">
      <c r="A2025" s="107" t="str">
        <f t="shared" ref="A2025:B2025" si="185">+A1950</f>
        <v>Sample 1</v>
      </c>
      <c r="B2025" s="107" t="str">
        <f t="shared" si="185"/>
        <v>ENGIE</v>
      </c>
      <c r="C2025" s="107">
        <f t="shared" si="131"/>
        <v>4</v>
      </c>
      <c r="D2025" s="119">
        <v>34151.707069251519</v>
      </c>
      <c r="E2025" s="119">
        <v>1854987.4433276616</v>
      </c>
    </row>
    <row r="2026" spans="1:5" x14ac:dyDescent="0.35">
      <c r="A2026" s="107" t="str">
        <f t="shared" ref="A2026:B2026" si="186">+A1951</f>
        <v>Sample 3</v>
      </c>
      <c r="B2026" s="107" t="str">
        <f t="shared" si="186"/>
        <v>ENGIE</v>
      </c>
      <c r="C2026" s="107">
        <f t="shared" si="131"/>
        <v>4</v>
      </c>
      <c r="D2026" s="119">
        <v>38282.618325143441</v>
      </c>
      <c r="E2026" s="119">
        <v>2058659.1565247129</v>
      </c>
    </row>
    <row r="2027" spans="1:5" x14ac:dyDescent="0.35">
      <c r="A2027" s="107" t="str">
        <f t="shared" ref="A2027:B2027" si="187">+A1952</f>
        <v>Sample 6</v>
      </c>
      <c r="B2027" s="107" t="str">
        <f t="shared" si="187"/>
        <v>ENGIE</v>
      </c>
      <c r="C2027" s="107">
        <f t="shared" si="131"/>
        <v>4</v>
      </c>
      <c r="D2027" s="119">
        <v>36166.896658584592</v>
      </c>
      <c r="E2027" s="119">
        <v>2023965.9012856488</v>
      </c>
    </row>
    <row r="2028" spans="1:5" x14ac:dyDescent="0.35">
      <c r="A2028" s="107" t="str">
        <f t="shared" ref="A2028:B2028" si="188">+A1953</f>
        <v>Sample 1</v>
      </c>
      <c r="B2028" s="107" t="str">
        <f t="shared" si="188"/>
        <v>ENORCHILE</v>
      </c>
      <c r="C2028" s="107">
        <f t="shared" si="131"/>
        <v>4</v>
      </c>
      <c r="D2028" s="119">
        <v>1.2286099966011836</v>
      </c>
      <c r="E2028" s="119">
        <v>72.688863894576841</v>
      </c>
    </row>
    <row r="2029" spans="1:5" x14ac:dyDescent="0.35">
      <c r="A2029" s="107" t="str">
        <f t="shared" ref="A2029:B2029" si="189">+A1954</f>
        <v>Sample 3</v>
      </c>
      <c r="B2029" s="107" t="str">
        <f t="shared" si="189"/>
        <v>ENORCHILE</v>
      </c>
      <c r="C2029" s="107">
        <f t="shared" si="131"/>
        <v>4</v>
      </c>
      <c r="D2029" s="119">
        <v>1.2286099966011836</v>
      </c>
      <c r="E2029" s="119">
        <v>74.714330839662807</v>
      </c>
    </row>
    <row r="2030" spans="1:5" x14ac:dyDescent="0.35">
      <c r="A2030" s="107" t="str">
        <f t="shared" ref="A2030:B2030" si="190">+A1955</f>
        <v>Sample 6</v>
      </c>
      <c r="B2030" s="107" t="str">
        <f t="shared" si="190"/>
        <v>ENORCHILE</v>
      </c>
      <c r="C2030" s="107">
        <f t="shared" si="131"/>
        <v>4</v>
      </c>
      <c r="D2030" s="119">
        <v>1.2286099966011836</v>
      </c>
      <c r="E2030" s="119">
        <v>80.223565704920986</v>
      </c>
    </row>
    <row r="2031" spans="1:5" x14ac:dyDescent="0.35">
      <c r="A2031" s="107" t="str">
        <f t="shared" ref="A2031:B2031" si="191">+A1956</f>
        <v>Sample 1</v>
      </c>
      <c r="B2031" s="107" t="str">
        <f t="shared" si="191"/>
        <v>GUACOLDA</v>
      </c>
      <c r="C2031" s="107">
        <f t="shared" si="131"/>
        <v>4</v>
      </c>
      <c r="D2031" s="119">
        <v>18796.090515663414</v>
      </c>
      <c r="E2031" s="119">
        <v>265552.19215645426</v>
      </c>
    </row>
    <row r="2032" spans="1:5" x14ac:dyDescent="0.35">
      <c r="A2032" s="107" t="str">
        <f t="shared" ref="A2032:B2032" si="192">+A1957</f>
        <v>Sample 3</v>
      </c>
      <c r="B2032" s="107" t="str">
        <f t="shared" si="192"/>
        <v>GUACOLDA</v>
      </c>
      <c r="C2032" s="107">
        <f t="shared" si="131"/>
        <v>4</v>
      </c>
      <c r="D2032" s="119">
        <v>18796.09051566344</v>
      </c>
      <c r="E2032" s="119">
        <v>269858.49876036053</v>
      </c>
    </row>
    <row r="2033" spans="1:5" x14ac:dyDescent="0.35">
      <c r="A2033" s="107" t="str">
        <f t="shared" ref="A2033:B2033" si="193">+A1958</f>
        <v>Sample 6</v>
      </c>
      <c r="B2033" s="107" t="str">
        <f t="shared" si="193"/>
        <v>GUACOLDA</v>
      </c>
      <c r="C2033" s="107">
        <f t="shared" si="131"/>
        <v>4</v>
      </c>
      <c r="D2033" s="119">
        <v>18796.090515663414</v>
      </c>
      <c r="E2033" s="119">
        <v>277523.19868191512</v>
      </c>
    </row>
    <row r="2034" spans="1:5" x14ac:dyDescent="0.35">
      <c r="A2034" s="107" t="str">
        <f t="shared" ref="A2034:B2034" si="194">+A1959</f>
        <v>Sample 1</v>
      </c>
      <c r="B2034" s="107" t="str">
        <f t="shared" si="194"/>
        <v>HIDROANGOL</v>
      </c>
      <c r="C2034" s="107">
        <f t="shared" si="131"/>
        <v>4</v>
      </c>
      <c r="D2034" s="119">
        <v>0</v>
      </c>
      <c r="E2034" s="119">
        <v>0</v>
      </c>
    </row>
    <row r="2035" spans="1:5" x14ac:dyDescent="0.35">
      <c r="A2035" s="107" t="str">
        <f t="shared" ref="A2035:B2035" si="195">+A1960</f>
        <v>Sample 3</v>
      </c>
      <c r="B2035" s="107" t="str">
        <f t="shared" si="195"/>
        <v>HIDROANGOL</v>
      </c>
      <c r="C2035" s="107">
        <f t="shared" ref="C2035:C2098" si="196">+C1960+1</f>
        <v>4</v>
      </c>
      <c r="D2035" s="119">
        <v>0</v>
      </c>
      <c r="E2035" s="119">
        <v>0</v>
      </c>
    </row>
    <row r="2036" spans="1:5" x14ac:dyDescent="0.35">
      <c r="A2036" s="107" t="str">
        <f t="shared" ref="A2036:B2036" si="197">+A1961</f>
        <v>Sample 6</v>
      </c>
      <c r="B2036" s="107" t="str">
        <f t="shared" si="197"/>
        <v>HIDROANGOL</v>
      </c>
      <c r="C2036" s="107">
        <f t="shared" si="196"/>
        <v>4</v>
      </c>
      <c r="D2036" s="119">
        <v>0</v>
      </c>
      <c r="E2036" s="119">
        <v>0</v>
      </c>
    </row>
    <row r="2037" spans="1:5" x14ac:dyDescent="0.35">
      <c r="A2037" s="107" t="str">
        <f t="shared" ref="A2037:B2037" si="198">+A1962</f>
        <v>Sample 1</v>
      </c>
      <c r="B2037" s="107" t="str">
        <f t="shared" si="198"/>
        <v>HORNITOS</v>
      </c>
      <c r="C2037" s="107">
        <f t="shared" si="196"/>
        <v>4</v>
      </c>
      <c r="D2037" s="119">
        <v>-34151.707069251519</v>
      </c>
      <c r="E2037" s="119">
        <v>-1854987.4433276616</v>
      </c>
    </row>
    <row r="2038" spans="1:5" x14ac:dyDescent="0.35">
      <c r="A2038" s="107" t="str">
        <f t="shared" ref="A2038:B2038" si="199">+A1963</f>
        <v>Sample 3</v>
      </c>
      <c r="B2038" s="107" t="str">
        <f t="shared" si="199"/>
        <v>HORNITOS</v>
      </c>
      <c r="C2038" s="107">
        <f t="shared" si="196"/>
        <v>4</v>
      </c>
      <c r="D2038" s="119">
        <v>-38282.618325143441</v>
      </c>
      <c r="E2038" s="119">
        <v>-2058659.1565247129</v>
      </c>
    </row>
    <row r="2039" spans="1:5" x14ac:dyDescent="0.35">
      <c r="A2039" s="107" t="str">
        <f t="shared" ref="A2039:B2039" si="200">+A1964</f>
        <v>Sample 6</v>
      </c>
      <c r="B2039" s="107" t="str">
        <f t="shared" si="200"/>
        <v>HORNITOS</v>
      </c>
      <c r="C2039" s="107">
        <f t="shared" si="196"/>
        <v>4</v>
      </c>
      <c r="D2039" s="119">
        <v>-36166.896658584592</v>
      </c>
      <c r="E2039" s="119">
        <v>-2023965.9012856488</v>
      </c>
    </row>
    <row r="2040" spans="1:5" x14ac:dyDescent="0.35">
      <c r="A2040" s="107" t="str">
        <f t="shared" ref="A2040:B2040" si="201">+A1965</f>
        <v>Sample 1</v>
      </c>
      <c r="B2040" s="107" t="str">
        <f t="shared" si="201"/>
        <v>IMELSA_ENERGIA</v>
      </c>
      <c r="C2040" s="107">
        <f t="shared" si="196"/>
        <v>4</v>
      </c>
      <c r="D2040" s="119">
        <v>57955500.744140588</v>
      </c>
      <c r="E2040" s="119">
        <v>4000509.6937110531</v>
      </c>
    </row>
    <row r="2041" spans="1:5" x14ac:dyDescent="0.35">
      <c r="A2041" s="107" t="str">
        <f t="shared" ref="A2041:B2041" si="202">+A1966</f>
        <v>Sample 3</v>
      </c>
      <c r="B2041" s="107" t="str">
        <f t="shared" si="202"/>
        <v>IMELSA_ENERGIA</v>
      </c>
      <c r="C2041" s="107">
        <f t="shared" si="196"/>
        <v>4</v>
      </c>
      <c r="D2041" s="119">
        <v>57955500.744140588</v>
      </c>
      <c r="E2041" s="119">
        <v>4198583.280431875</v>
      </c>
    </row>
    <row r="2042" spans="1:5" x14ac:dyDescent="0.35">
      <c r="A2042" s="107" t="str">
        <f t="shared" ref="A2042:B2042" si="203">+A1967</f>
        <v>Sample 6</v>
      </c>
      <c r="B2042" s="107" t="str">
        <f t="shared" si="203"/>
        <v>IMELSA_ENERGIA</v>
      </c>
      <c r="C2042" s="107">
        <f t="shared" si="196"/>
        <v>4</v>
      </c>
      <c r="D2042" s="119">
        <v>57955500.744140588</v>
      </c>
      <c r="E2042" s="119">
        <v>4169634.0715007796</v>
      </c>
    </row>
    <row r="2043" spans="1:5" x14ac:dyDescent="0.35">
      <c r="A2043" s="107" t="str">
        <f t="shared" ref="A2043:B2043" si="204">+A1968</f>
        <v>Sample 1</v>
      </c>
      <c r="B2043" s="107" t="str">
        <f t="shared" si="204"/>
        <v>LA CONFLUENCIA</v>
      </c>
      <c r="C2043" s="107">
        <f t="shared" si="196"/>
        <v>4</v>
      </c>
      <c r="D2043" s="119">
        <v>-20178814.382896021</v>
      </c>
      <c r="E2043" s="119">
        <v>-1519461.5036135365</v>
      </c>
    </row>
    <row r="2044" spans="1:5" x14ac:dyDescent="0.35">
      <c r="A2044" s="107" t="str">
        <f t="shared" ref="A2044:B2044" si="205">+A1969</f>
        <v>Sample 3</v>
      </c>
      <c r="B2044" s="107" t="str">
        <f t="shared" si="205"/>
        <v>LA CONFLUENCIA</v>
      </c>
      <c r="C2044" s="107">
        <f t="shared" si="196"/>
        <v>4</v>
      </c>
      <c r="D2044" s="119">
        <v>-20178814.382896021</v>
      </c>
      <c r="E2044" s="119">
        <v>-1595381.3572610377</v>
      </c>
    </row>
    <row r="2045" spans="1:5" x14ac:dyDescent="0.35">
      <c r="A2045" s="107" t="str">
        <f t="shared" ref="A2045:B2045" si="206">+A1970</f>
        <v>Sample 6</v>
      </c>
      <c r="B2045" s="107" t="str">
        <f t="shared" si="206"/>
        <v>LA CONFLUENCIA</v>
      </c>
      <c r="C2045" s="107">
        <f t="shared" si="196"/>
        <v>4</v>
      </c>
      <c r="D2045" s="119">
        <v>-20178814.382896021</v>
      </c>
      <c r="E2045" s="119">
        <v>-1582770.7942096556</v>
      </c>
    </row>
    <row r="2046" spans="1:5" x14ac:dyDescent="0.35">
      <c r="A2046" s="107" t="str">
        <f t="shared" ref="A2046:B2046" si="207">+A1971</f>
        <v>Sample 1</v>
      </c>
      <c r="B2046" s="107" t="str">
        <f t="shared" si="207"/>
        <v>LA HIGUERA</v>
      </c>
      <c r="C2046" s="107">
        <f t="shared" si="196"/>
        <v>4</v>
      </c>
      <c r="D2046" s="119">
        <v>-24453838.678328454</v>
      </c>
      <c r="E2046" s="119">
        <v>-1841370.1510030518</v>
      </c>
    </row>
    <row r="2047" spans="1:5" x14ac:dyDescent="0.35">
      <c r="A2047" s="107" t="str">
        <f t="shared" ref="A2047:B2047" si="208">+A1972</f>
        <v>Sample 3</v>
      </c>
      <c r="B2047" s="107" t="str">
        <f t="shared" si="208"/>
        <v>LA HIGUERA</v>
      </c>
      <c r="C2047" s="107">
        <f t="shared" si="196"/>
        <v>4</v>
      </c>
      <c r="D2047" s="119">
        <v>-24453838.678328454</v>
      </c>
      <c r="E2047" s="119">
        <v>-1933374.1616624694</v>
      </c>
    </row>
    <row r="2048" spans="1:5" x14ac:dyDescent="0.35">
      <c r="A2048" s="107" t="str">
        <f t="shared" ref="A2048:B2048" si="209">+A1973</f>
        <v>Sample 6</v>
      </c>
      <c r="B2048" s="107" t="str">
        <f t="shared" si="209"/>
        <v>LA HIGUERA</v>
      </c>
      <c r="C2048" s="107">
        <f t="shared" si="196"/>
        <v>4</v>
      </c>
      <c r="D2048" s="119">
        <v>-24453838.678328454</v>
      </c>
      <c r="E2048" s="119">
        <v>-1918091.9617943361</v>
      </c>
    </row>
    <row r="2049" spans="1:5" x14ac:dyDescent="0.35">
      <c r="A2049" s="107" t="str">
        <f t="shared" ref="A2049:B2049" si="210">+A1974</f>
        <v>Sample 1</v>
      </c>
      <c r="B2049" s="107" t="str">
        <f t="shared" si="210"/>
        <v>LOS_LOROS</v>
      </c>
      <c r="C2049" s="107">
        <f t="shared" si="196"/>
        <v>4</v>
      </c>
      <c r="D2049" s="119">
        <v>0</v>
      </c>
      <c r="E2049" s="119">
        <v>0</v>
      </c>
    </row>
    <row r="2050" spans="1:5" x14ac:dyDescent="0.35">
      <c r="A2050" s="107" t="str">
        <f t="shared" ref="A2050:B2050" si="211">+A1975</f>
        <v>Sample 3</v>
      </c>
      <c r="B2050" s="107" t="str">
        <f t="shared" si="211"/>
        <v>LOS_LOROS</v>
      </c>
      <c r="C2050" s="107">
        <f t="shared" si="196"/>
        <v>4</v>
      </c>
      <c r="D2050" s="119">
        <v>0</v>
      </c>
      <c r="E2050" s="119">
        <v>0</v>
      </c>
    </row>
    <row r="2051" spans="1:5" x14ac:dyDescent="0.35">
      <c r="A2051" s="107" t="str">
        <f t="shared" ref="A2051:B2051" si="212">+A1976</f>
        <v>Sample 6</v>
      </c>
      <c r="B2051" s="107" t="str">
        <f t="shared" si="212"/>
        <v>LOS_LOROS</v>
      </c>
      <c r="C2051" s="107">
        <f t="shared" si="196"/>
        <v>4</v>
      </c>
      <c r="D2051" s="119">
        <v>0</v>
      </c>
      <c r="E2051" s="119">
        <v>0</v>
      </c>
    </row>
    <row r="2052" spans="1:5" x14ac:dyDescent="0.35">
      <c r="A2052" s="107" t="str">
        <f t="shared" ref="A2052:B2052" si="213">+A1977</f>
        <v>Sample 1</v>
      </c>
      <c r="B2052" s="107" t="str">
        <f t="shared" si="213"/>
        <v>nueva energia</v>
      </c>
      <c r="C2052" s="107">
        <f t="shared" si="196"/>
        <v>4</v>
      </c>
      <c r="D2052" s="119">
        <v>5.2558594079239667</v>
      </c>
      <c r="E2052" s="119">
        <v>265.76167249213904</v>
      </c>
    </row>
    <row r="2053" spans="1:5" x14ac:dyDescent="0.35">
      <c r="A2053" s="107" t="str">
        <f t="shared" ref="A2053:B2053" si="214">+A1978</f>
        <v>Sample 3</v>
      </c>
      <c r="B2053" s="107" t="str">
        <f t="shared" si="214"/>
        <v>nueva energia</v>
      </c>
      <c r="C2053" s="107">
        <f t="shared" si="196"/>
        <v>4</v>
      </c>
      <c r="D2053" s="119">
        <v>5.2558594079239667</v>
      </c>
      <c r="E2053" s="119">
        <v>280.90679013704226</v>
      </c>
    </row>
    <row r="2054" spans="1:5" x14ac:dyDescent="0.35">
      <c r="A2054" s="107" t="str">
        <f t="shared" ref="A2054:B2054" si="215">+A1979</f>
        <v>Sample 6</v>
      </c>
      <c r="B2054" s="107" t="str">
        <f t="shared" si="215"/>
        <v>nueva energia</v>
      </c>
      <c r="C2054" s="107">
        <f t="shared" si="196"/>
        <v>4</v>
      </c>
      <c r="D2054" s="119">
        <v>5.2558594079239667</v>
      </c>
      <c r="E2054" s="119">
        <v>321.69571892809643</v>
      </c>
    </row>
    <row r="2055" spans="1:5" x14ac:dyDescent="0.35">
      <c r="A2055" s="107" t="str">
        <f t="shared" ref="A2055:B2055" si="216">+A1980</f>
        <v>Sample 1</v>
      </c>
      <c r="B2055" s="107" t="str">
        <f t="shared" si="216"/>
        <v>PUNTA_PALMERAS</v>
      </c>
      <c r="C2055" s="107">
        <f t="shared" si="196"/>
        <v>4</v>
      </c>
      <c r="D2055" s="119">
        <v>-6998.9625096615728</v>
      </c>
      <c r="E2055" s="119">
        <v>-395980.89383015328</v>
      </c>
    </row>
    <row r="2056" spans="1:5" x14ac:dyDescent="0.35">
      <c r="A2056" s="107" t="str">
        <f t="shared" ref="A2056:B2056" si="217">+A1981</f>
        <v>Sample 3</v>
      </c>
      <c r="B2056" s="107" t="str">
        <f t="shared" si="217"/>
        <v>PUNTA_PALMERAS</v>
      </c>
      <c r="C2056" s="107">
        <f t="shared" si="196"/>
        <v>4</v>
      </c>
      <c r="D2056" s="119">
        <v>-6998.9625096615773</v>
      </c>
      <c r="E2056" s="119">
        <v>-404102.90124651144</v>
      </c>
    </row>
    <row r="2057" spans="1:5" x14ac:dyDescent="0.35">
      <c r="A2057" s="107" t="str">
        <f t="shared" ref="A2057:B2057" si="218">+A1982</f>
        <v>Sample 6</v>
      </c>
      <c r="B2057" s="107" t="str">
        <f t="shared" si="218"/>
        <v>PUNTA_PALMERAS</v>
      </c>
      <c r="C2057" s="107">
        <f t="shared" si="196"/>
        <v>4</v>
      </c>
      <c r="D2057" s="119">
        <v>-6998.9625096615755</v>
      </c>
      <c r="E2057" s="119">
        <v>-429075.02341009473</v>
      </c>
    </row>
    <row r="2058" spans="1:5" x14ac:dyDescent="0.35">
      <c r="A2058" s="107" t="str">
        <f t="shared" ref="A2058:B2058" si="219">+A1983</f>
        <v>Sample 1</v>
      </c>
      <c r="B2058" s="107" t="str">
        <f t="shared" si="219"/>
        <v>SGA</v>
      </c>
      <c r="C2058" s="107">
        <f t="shared" si="196"/>
        <v>4</v>
      </c>
      <c r="D2058" s="119">
        <v>0</v>
      </c>
      <c r="E2058" s="119">
        <v>0</v>
      </c>
    </row>
    <row r="2059" spans="1:5" x14ac:dyDescent="0.35">
      <c r="A2059" s="107" t="str">
        <f t="shared" ref="A2059:B2059" si="220">+A1984</f>
        <v>Sample 3</v>
      </c>
      <c r="B2059" s="107" t="str">
        <f t="shared" si="220"/>
        <v>SGA</v>
      </c>
      <c r="C2059" s="107">
        <f t="shared" si="196"/>
        <v>4</v>
      </c>
      <c r="D2059" s="119">
        <v>0</v>
      </c>
      <c r="E2059" s="119">
        <v>0</v>
      </c>
    </row>
    <row r="2060" spans="1:5" x14ac:dyDescent="0.35">
      <c r="A2060" s="107" t="str">
        <f t="shared" ref="A2060:B2060" si="221">+A1985</f>
        <v>Sample 6</v>
      </c>
      <c r="B2060" s="107" t="str">
        <f t="shared" si="221"/>
        <v>SGA</v>
      </c>
      <c r="C2060" s="107">
        <f t="shared" si="196"/>
        <v>4</v>
      </c>
      <c r="D2060" s="119">
        <v>0</v>
      </c>
      <c r="E2060" s="119">
        <v>0</v>
      </c>
    </row>
    <row r="2061" spans="1:5" x14ac:dyDescent="0.35">
      <c r="A2061" s="107" t="str">
        <f t="shared" ref="A2061:B2061" si="222">+A1986</f>
        <v>Sample 1</v>
      </c>
      <c r="B2061" s="107" t="str">
        <f t="shared" si="222"/>
        <v>SONNEDIX_COX</v>
      </c>
      <c r="C2061" s="107">
        <f t="shared" si="196"/>
        <v>4</v>
      </c>
      <c r="D2061" s="119">
        <v>7234590.2907733172</v>
      </c>
      <c r="E2061" s="119">
        <v>504906.17290247325</v>
      </c>
    </row>
    <row r="2062" spans="1:5" x14ac:dyDescent="0.35">
      <c r="A2062" s="107" t="str">
        <f t="shared" ref="A2062:B2062" si="223">+A1987</f>
        <v>Sample 3</v>
      </c>
      <c r="B2062" s="107" t="str">
        <f t="shared" si="223"/>
        <v>SONNEDIX_COX</v>
      </c>
      <c r="C2062" s="107">
        <f t="shared" si="196"/>
        <v>4</v>
      </c>
      <c r="D2062" s="119">
        <v>7234590.2907733172</v>
      </c>
      <c r="E2062" s="119">
        <v>525517.66182283696</v>
      </c>
    </row>
    <row r="2063" spans="1:5" x14ac:dyDescent="0.35">
      <c r="A2063" s="107" t="str">
        <f t="shared" ref="A2063:B2063" si="224">+A1988</f>
        <v>Sample 6</v>
      </c>
      <c r="B2063" s="107" t="str">
        <f t="shared" si="224"/>
        <v>SONNEDIX_COX</v>
      </c>
      <c r="C2063" s="107">
        <f t="shared" si="196"/>
        <v>4</v>
      </c>
      <c r="D2063" s="119">
        <v>7234590.2907733172</v>
      </c>
      <c r="E2063" s="119">
        <v>521699.65706396627</v>
      </c>
    </row>
    <row r="2064" spans="1:5" x14ac:dyDescent="0.35">
      <c r="A2064" s="107" t="str">
        <f t="shared" ref="A2064:B2064" si="225">+A1989</f>
        <v>Sample 1</v>
      </c>
      <c r="B2064" s="107" t="str">
        <f t="shared" si="225"/>
        <v>TECNORED</v>
      </c>
      <c r="C2064" s="107">
        <f t="shared" si="196"/>
        <v>4</v>
      </c>
      <c r="D2064" s="119">
        <v>0</v>
      </c>
      <c r="E2064" s="119">
        <v>0</v>
      </c>
    </row>
    <row r="2065" spans="1:5" x14ac:dyDescent="0.35">
      <c r="A2065" s="107" t="str">
        <f t="shared" ref="A2065:B2065" si="226">+A1990</f>
        <v>Sample 3</v>
      </c>
      <c r="B2065" s="107" t="str">
        <f t="shared" si="226"/>
        <v>TECNORED</v>
      </c>
      <c r="C2065" s="107">
        <f t="shared" si="196"/>
        <v>4</v>
      </c>
      <c r="D2065" s="119">
        <v>0</v>
      </c>
      <c r="E2065" s="119">
        <v>0</v>
      </c>
    </row>
    <row r="2066" spans="1:5" x14ac:dyDescent="0.35">
      <c r="A2066" s="107" t="str">
        <f t="shared" ref="A2066:B2066" si="227">+A1991</f>
        <v>Sample 6</v>
      </c>
      <c r="B2066" s="107" t="str">
        <f t="shared" si="227"/>
        <v>TECNORED</v>
      </c>
      <c r="C2066" s="107">
        <f t="shared" si="196"/>
        <v>4</v>
      </c>
      <c r="D2066" s="119">
        <v>0</v>
      </c>
      <c r="E2066" s="119">
        <v>0</v>
      </c>
    </row>
    <row r="2067" spans="1:5" x14ac:dyDescent="0.35">
      <c r="A2067" s="107" t="str">
        <f t="shared" ref="A2067:B2067" si="228">+A1992</f>
        <v>Sample 1</v>
      </c>
      <c r="B2067" s="107" t="str">
        <f t="shared" si="228"/>
        <v>AES_ANDES</v>
      </c>
      <c r="C2067" s="107">
        <f t="shared" si="196"/>
        <v>5</v>
      </c>
      <c r="D2067" s="119">
        <v>-21132.083932534897</v>
      </c>
      <c r="E2067" s="119">
        <v>-321651.78084349085</v>
      </c>
    </row>
    <row r="2068" spans="1:5" x14ac:dyDescent="0.35">
      <c r="A2068" s="107" t="str">
        <f t="shared" ref="A2068:B2068" si="229">+A1993</f>
        <v>Sample 3</v>
      </c>
      <c r="B2068" s="107" t="str">
        <f t="shared" si="229"/>
        <v>AES_ANDES</v>
      </c>
      <c r="C2068" s="107">
        <f t="shared" si="196"/>
        <v>5</v>
      </c>
      <c r="D2068" s="119">
        <v>-21132.083932534926</v>
      </c>
      <c r="E2068" s="119">
        <v>-327000.30070099724</v>
      </c>
    </row>
    <row r="2069" spans="1:5" x14ac:dyDescent="0.35">
      <c r="A2069" s="107" t="str">
        <f t="shared" ref="A2069:B2069" si="230">+A1994</f>
        <v>Sample 6</v>
      </c>
      <c r="B2069" s="107" t="str">
        <f t="shared" si="230"/>
        <v>AES_ANDES</v>
      </c>
      <c r="C2069" s="107">
        <f t="shared" si="196"/>
        <v>5</v>
      </c>
      <c r="D2069" s="119">
        <v>-21132.083932534912</v>
      </c>
      <c r="E2069" s="119">
        <v>-334261.1065943162</v>
      </c>
    </row>
    <row r="2070" spans="1:5" x14ac:dyDescent="0.35">
      <c r="A2070" s="107" t="str">
        <f t="shared" ref="A2070:B2070" si="231">+A1995</f>
        <v>Sample 1</v>
      </c>
      <c r="B2070" s="107" t="str">
        <f t="shared" si="231"/>
        <v>ATRIA_ENERGIA</v>
      </c>
      <c r="C2070" s="107">
        <f t="shared" si="196"/>
        <v>5</v>
      </c>
      <c r="D2070" s="119">
        <v>2.4272404480083791</v>
      </c>
      <c r="E2070" s="119">
        <v>168.25795972030355</v>
      </c>
    </row>
    <row r="2071" spans="1:5" x14ac:dyDescent="0.35">
      <c r="A2071" s="107" t="str">
        <f t="shared" ref="A2071:B2071" si="232">+A1996</f>
        <v>Sample 3</v>
      </c>
      <c r="B2071" s="107" t="str">
        <f t="shared" si="232"/>
        <v>ATRIA_ENERGIA</v>
      </c>
      <c r="C2071" s="107">
        <f t="shared" si="196"/>
        <v>5</v>
      </c>
      <c r="D2071" s="119">
        <v>2.4272404480083791</v>
      </c>
      <c r="E2071" s="119">
        <v>173.65378867125759</v>
      </c>
    </row>
    <row r="2072" spans="1:5" x14ac:dyDescent="0.35">
      <c r="A2072" s="107" t="str">
        <f t="shared" ref="A2072:B2072" si="233">+A1997</f>
        <v>Sample 6</v>
      </c>
      <c r="B2072" s="107" t="str">
        <f t="shared" si="233"/>
        <v>ATRIA_ENERGIA</v>
      </c>
      <c r="C2072" s="107">
        <f t="shared" si="196"/>
        <v>5</v>
      </c>
      <c r="D2072" s="119">
        <v>2.4272404480083791</v>
      </c>
      <c r="E2072" s="119">
        <v>183.6212327402543</v>
      </c>
    </row>
    <row r="2073" spans="1:5" x14ac:dyDescent="0.35">
      <c r="A2073" s="107" t="str">
        <f t="shared" ref="A2073:B2073" si="234">+A1998</f>
        <v>Sample 1</v>
      </c>
      <c r="B2073" s="107" t="str">
        <f t="shared" si="234"/>
        <v>be forestales</v>
      </c>
      <c r="C2073" s="107">
        <f t="shared" si="196"/>
        <v>5</v>
      </c>
      <c r="D2073" s="119">
        <v>-16070.4</v>
      </c>
      <c r="E2073" s="119">
        <v>-577521.58199999912</v>
      </c>
    </row>
    <row r="2074" spans="1:5" x14ac:dyDescent="0.35">
      <c r="A2074" s="107" t="str">
        <f t="shared" ref="A2074:B2074" si="235">+A1999</f>
        <v>Sample 3</v>
      </c>
      <c r="B2074" s="107" t="str">
        <f t="shared" si="235"/>
        <v>be forestales</v>
      </c>
      <c r="C2074" s="107">
        <f t="shared" si="196"/>
        <v>5</v>
      </c>
      <c r="D2074" s="119">
        <v>-16070.4</v>
      </c>
      <c r="E2074" s="119">
        <v>-609468.47499999998</v>
      </c>
    </row>
    <row r="2075" spans="1:5" x14ac:dyDescent="0.35">
      <c r="A2075" s="107" t="str">
        <f t="shared" ref="A2075:B2075" si="236">+A2000</f>
        <v>Sample 6</v>
      </c>
      <c r="B2075" s="107" t="str">
        <f t="shared" si="236"/>
        <v>be forestales</v>
      </c>
      <c r="C2075" s="107">
        <f t="shared" si="196"/>
        <v>5</v>
      </c>
      <c r="D2075" s="119">
        <v>-16070.4</v>
      </c>
      <c r="E2075" s="119">
        <v>-669042.24</v>
      </c>
    </row>
    <row r="2076" spans="1:5" x14ac:dyDescent="0.35">
      <c r="A2076" s="107" t="str">
        <f t="shared" ref="A2076:B2076" si="237">+A2001</f>
        <v>Sample 1</v>
      </c>
      <c r="B2076" s="107" t="str">
        <f t="shared" si="237"/>
        <v>BESALCO</v>
      </c>
      <c r="C2076" s="107">
        <f t="shared" si="196"/>
        <v>5</v>
      </c>
      <c r="D2076" s="119">
        <v>0</v>
      </c>
      <c r="E2076" s="119">
        <v>0</v>
      </c>
    </row>
    <row r="2077" spans="1:5" x14ac:dyDescent="0.35">
      <c r="A2077" s="107" t="str">
        <f t="shared" ref="A2077:B2077" si="238">+A2002</f>
        <v>Sample 3</v>
      </c>
      <c r="B2077" s="107" t="str">
        <f t="shared" si="238"/>
        <v>BESALCO</v>
      </c>
      <c r="C2077" s="107">
        <f t="shared" si="196"/>
        <v>5</v>
      </c>
      <c r="D2077" s="119">
        <v>0</v>
      </c>
      <c r="E2077" s="119">
        <v>0</v>
      </c>
    </row>
    <row r="2078" spans="1:5" x14ac:dyDescent="0.35">
      <c r="A2078" s="107" t="str">
        <f t="shared" ref="A2078:B2078" si="239">+A2003</f>
        <v>Sample 6</v>
      </c>
      <c r="B2078" s="107" t="str">
        <f t="shared" si="239"/>
        <v>BESALCO</v>
      </c>
      <c r="C2078" s="107">
        <f t="shared" si="196"/>
        <v>5</v>
      </c>
      <c r="D2078" s="119">
        <v>0</v>
      </c>
      <c r="E2078" s="119">
        <v>0</v>
      </c>
    </row>
    <row r="2079" spans="1:5" x14ac:dyDescent="0.35">
      <c r="A2079" s="107" t="str">
        <f t="shared" ref="A2079:B2079" si="240">+A2004</f>
        <v>Sample 1</v>
      </c>
      <c r="B2079" s="107" t="str">
        <f t="shared" si="240"/>
        <v>CERRO_DOMINADOR_CSP</v>
      </c>
      <c r="C2079" s="107">
        <f t="shared" si="196"/>
        <v>5</v>
      </c>
      <c r="D2079" s="119">
        <v>-61204</v>
      </c>
      <c r="E2079" s="119">
        <v>-3887242.3899999973</v>
      </c>
    </row>
    <row r="2080" spans="1:5" x14ac:dyDescent="0.35">
      <c r="A2080" s="107" t="str">
        <f t="shared" ref="A2080:B2080" si="241">+A2005</f>
        <v>Sample 3</v>
      </c>
      <c r="B2080" s="107" t="str">
        <f t="shared" si="241"/>
        <v>CERRO_DOMINADOR_CSP</v>
      </c>
      <c r="C2080" s="107">
        <f t="shared" si="196"/>
        <v>5</v>
      </c>
      <c r="D2080" s="119">
        <v>-61204</v>
      </c>
      <c r="E2080" s="119">
        <v>-3947770.1299999976</v>
      </c>
    </row>
    <row r="2081" spans="1:5" x14ac:dyDescent="0.35">
      <c r="A2081" s="107" t="str">
        <f t="shared" ref="A2081:B2081" si="242">+A2006</f>
        <v>Sample 6</v>
      </c>
      <c r="B2081" s="107" t="str">
        <f t="shared" si="242"/>
        <v>CERRO_DOMINADOR_CSP</v>
      </c>
      <c r="C2081" s="107">
        <f t="shared" si="196"/>
        <v>5</v>
      </c>
      <c r="D2081" s="119">
        <v>-61204</v>
      </c>
      <c r="E2081" s="119">
        <v>-3985161.8300000066</v>
      </c>
    </row>
    <row r="2082" spans="1:5" x14ac:dyDescent="0.35">
      <c r="A2082" s="107" t="str">
        <f t="shared" ref="A2082:B2082" si="243">+A2007</f>
        <v>Sample 1</v>
      </c>
      <c r="B2082" s="107" t="str">
        <f t="shared" si="243"/>
        <v>Cinergia Chile SpA</v>
      </c>
      <c r="C2082" s="107">
        <f t="shared" si="196"/>
        <v>5</v>
      </c>
      <c r="D2082" s="119">
        <v>-2.4272404480083791</v>
      </c>
      <c r="E2082" s="119">
        <v>-168.25795972030355</v>
      </c>
    </row>
    <row r="2083" spans="1:5" x14ac:dyDescent="0.35">
      <c r="A2083" s="107" t="str">
        <f t="shared" ref="A2083:B2083" si="244">+A2008</f>
        <v>Sample 3</v>
      </c>
      <c r="B2083" s="107" t="str">
        <f t="shared" si="244"/>
        <v>Cinergia Chile SpA</v>
      </c>
      <c r="C2083" s="107">
        <f t="shared" si="196"/>
        <v>5</v>
      </c>
      <c r="D2083" s="119">
        <v>-2.4272404480083791</v>
      </c>
      <c r="E2083" s="119">
        <v>-173.65378867125759</v>
      </c>
    </row>
    <row r="2084" spans="1:5" x14ac:dyDescent="0.35">
      <c r="A2084" s="107" t="str">
        <f t="shared" ref="A2084:B2084" si="245">+A2009</f>
        <v>Sample 6</v>
      </c>
      <c r="B2084" s="107" t="str">
        <f t="shared" si="245"/>
        <v>Cinergia Chile SpA</v>
      </c>
      <c r="C2084" s="107">
        <f t="shared" si="196"/>
        <v>5</v>
      </c>
      <c r="D2084" s="119">
        <v>-2.4272404480083791</v>
      </c>
      <c r="E2084" s="119">
        <v>-183.6212327402543</v>
      </c>
    </row>
    <row r="2085" spans="1:5" x14ac:dyDescent="0.35">
      <c r="A2085" s="107" t="str">
        <f t="shared" ref="A2085:B2085" si="246">+A2010</f>
        <v>Sample 1</v>
      </c>
      <c r="B2085" s="107" t="str">
        <f t="shared" si="246"/>
        <v>colbun</v>
      </c>
      <c r="C2085" s="107">
        <f t="shared" si="196"/>
        <v>5</v>
      </c>
      <c r="D2085" s="119">
        <v>7179.1643850803594</v>
      </c>
      <c r="E2085" s="119">
        <v>436268.19361998345</v>
      </c>
    </row>
    <row r="2086" spans="1:5" x14ac:dyDescent="0.35">
      <c r="A2086" s="107" t="str">
        <f t="shared" ref="A2086:B2086" si="247">+A2011</f>
        <v>Sample 3</v>
      </c>
      <c r="B2086" s="107" t="str">
        <f t="shared" si="247"/>
        <v>colbun</v>
      </c>
      <c r="C2086" s="107">
        <f t="shared" si="196"/>
        <v>5</v>
      </c>
      <c r="D2086" s="119">
        <v>7179.1643850803694</v>
      </c>
      <c r="E2086" s="119">
        <v>446093.67586486024</v>
      </c>
    </row>
    <row r="2087" spans="1:5" x14ac:dyDescent="0.35">
      <c r="A2087" s="107" t="str">
        <f t="shared" ref="A2087:B2087" si="248">+A2012</f>
        <v>Sample 6</v>
      </c>
      <c r="B2087" s="107" t="str">
        <f t="shared" si="248"/>
        <v>colbun</v>
      </c>
      <c r="C2087" s="107">
        <f t="shared" si="196"/>
        <v>5</v>
      </c>
      <c r="D2087" s="119">
        <v>7179.1643850803739</v>
      </c>
      <c r="E2087" s="119">
        <v>466952.14178354933</v>
      </c>
    </row>
    <row r="2088" spans="1:5" x14ac:dyDescent="0.35">
      <c r="A2088" s="107" t="str">
        <f t="shared" ref="A2088:B2088" si="249">+A2013</f>
        <v>Sample 1</v>
      </c>
      <c r="B2088" s="107" t="str">
        <f t="shared" si="249"/>
        <v>EGP_CHILE</v>
      </c>
      <c r="C2088" s="107">
        <f t="shared" si="196"/>
        <v>5</v>
      </c>
      <c r="D2088" s="119">
        <v>-9268752</v>
      </c>
      <c r="E2088" s="119">
        <v>-735291.59020000009</v>
      </c>
    </row>
    <row r="2089" spans="1:5" x14ac:dyDescent="0.35">
      <c r="A2089" s="107" t="str">
        <f t="shared" ref="A2089:B2089" si="250">+A2014</f>
        <v>Sample 3</v>
      </c>
      <c r="B2089" s="107" t="str">
        <f t="shared" si="250"/>
        <v>EGP_CHILE</v>
      </c>
      <c r="C2089" s="107">
        <f t="shared" si="196"/>
        <v>5</v>
      </c>
      <c r="D2089" s="119">
        <v>-9268752</v>
      </c>
      <c r="E2089" s="119">
        <v>-728992.02058999997</v>
      </c>
    </row>
    <row r="2090" spans="1:5" x14ac:dyDescent="0.35">
      <c r="A2090" s="107" t="str">
        <f t="shared" ref="A2090:B2090" si="251">+A2015</f>
        <v>Sample 6</v>
      </c>
      <c r="B2090" s="107" t="str">
        <f t="shared" si="251"/>
        <v>EGP_CHILE</v>
      </c>
      <c r="C2090" s="107">
        <f t="shared" si="196"/>
        <v>5</v>
      </c>
      <c r="D2090" s="119">
        <v>-9268752</v>
      </c>
      <c r="E2090" s="119">
        <v>-740339.96908000077</v>
      </c>
    </row>
    <row r="2091" spans="1:5" x14ac:dyDescent="0.35">
      <c r="A2091" s="107" t="str">
        <f t="shared" ref="A2091:B2091" si="252">+A2016</f>
        <v>Sample 1</v>
      </c>
      <c r="B2091" s="107" t="str">
        <f t="shared" si="252"/>
        <v>EMOAC</v>
      </c>
      <c r="C2091" s="107">
        <f t="shared" si="196"/>
        <v>5</v>
      </c>
      <c r="D2091" s="119">
        <v>61204</v>
      </c>
      <c r="E2091" s="119">
        <v>3887242.3899999973</v>
      </c>
    </row>
    <row r="2092" spans="1:5" x14ac:dyDescent="0.35">
      <c r="A2092" s="107" t="str">
        <f t="shared" ref="A2092:B2092" si="253">+A2017</f>
        <v>Sample 3</v>
      </c>
      <c r="B2092" s="107" t="str">
        <f t="shared" si="253"/>
        <v>EMOAC</v>
      </c>
      <c r="C2092" s="107">
        <f t="shared" si="196"/>
        <v>5</v>
      </c>
      <c r="D2092" s="119">
        <v>61204</v>
      </c>
      <c r="E2092" s="119">
        <v>3947770.1299999976</v>
      </c>
    </row>
    <row r="2093" spans="1:5" x14ac:dyDescent="0.35">
      <c r="A2093" s="107" t="str">
        <f t="shared" ref="A2093:B2093" si="254">+A2018</f>
        <v>Sample 6</v>
      </c>
      <c r="B2093" s="107" t="str">
        <f t="shared" si="254"/>
        <v>EMOAC</v>
      </c>
      <c r="C2093" s="107">
        <f t="shared" si="196"/>
        <v>5</v>
      </c>
      <c r="D2093" s="119">
        <v>61204</v>
      </c>
      <c r="E2093" s="119">
        <v>3985161.8300000066</v>
      </c>
    </row>
    <row r="2094" spans="1:5" x14ac:dyDescent="0.35">
      <c r="A2094" s="107" t="str">
        <f t="shared" ref="A2094:B2094" si="255">+A2019</f>
        <v>Sample 1</v>
      </c>
      <c r="B2094" s="107" t="str">
        <f t="shared" si="255"/>
        <v>ENEL_GENERACION</v>
      </c>
      <c r="C2094" s="107">
        <f t="shared" si="196"/>
        <v>5</v>
      </c>
      <c r="D2094" s="119">
        <v>-11014856.868344679</v>
      </c>
      <c r="E2094" s="119">
        <v>221204.18346152082</v>
      </c>
    </row>
    <row r="2095" spans="1:5" x14ac:dyDescent="0.35">
      <c r="A2095" s="107" t="str">
        <f t="shared" ref="A2095:B2095" si="256">+A2020</f>
        <v>Sample 3</v>
      </c>
      <c r="B2095" s="107" t="str">
        <f t="shared" si="256"/>
        <v>ENEL_GENERACION</v>
      </c>
      <c r="C2095" s="107">
        <f t="shared" si="196"/>
        <v>5</v>
      </c>
      <c r="D2095" s="119">
        <v>-11014856.868344679</v>
      </c>
      <c r="E2095" s="119">
        <v>233074.1960892762</v>
      </c>
    </row>
    <row r="2096" spans="1:5" x14ac:dyDescent="0.35">
      <c r="A2096" s="107" t="str">
        <f t="shared" ref="A2096:B2096" si="257">+A2021</f>
        <v>Sample 6</v>
      </c>
      <c r="B2096" s="107" t="str">
        <f t="shared" si="257"/>
        <v>ENEL_GENERACION</v>
      </c>
      <c r="C2096" s="107">
        <f t="shared" si="196"/>
        <v>5</v>
      </c>
      <c r="D2096" s="119">
        <v>-11014856.868344679</v>
      </c>
      <c r="E2096" s="119">
        <v>299582.833073986</v>
      </c>
    </row>
    <row r="2097" spans="1:5" x14ac:dyDescent="0.35">
      <c r="A2097" s="107" t="str">
        <f t="shared" ref="A2097:B2097" si="258">+A2022</f>
        <v>Sample 1</v>
      </c>
      <c r="B2097" s="107" t="str">
        <f t="shared" si="258"/>
        <v>Enerquinta</v>
      </c>
      <c r="C2097" s="107">
        <f t="shared" si="196"/>
        <v>5</v>
      </c>
      <c r="D2097" s="119">
        <v>3.0054260218248037E-2</v>
      </c>
      <c r="E2097" s="119">
        <v>1.8070056847728193</v>
      </c>
    </row>
    <row r="2098" spans="1:5" x14ac:dyDescent="0.35">
      <c r="A2098" s="107" t="str">
        <f t="shared" ref="A2098:B2098" si="259">+A2023</f>
        <v>Sample 3</v>
      </c>
      <c r="B2098" s="107" t="str">
        <f t="shared" si="259"/>
        <v>Enerquinta</v>
      </c>
      <c r="C2098" s="107">
        <f t="shared" si="196"/>
        <v>5</v>
      </c>
      <c r="D2098" s="119">
        <v>3.0054260218248037E-2</v>
      </c>
      <c r="E2098" s="119">
        <v>1.8657158354317402</v>
      </c>
    </row>
    <row r="2099" spans="1:5" x14ac:dyDescent="0.35">
      <c r="A2099" s="107" t="str">
        <f t="shared" ref="A2099:B2099" si="260">+A2024</f>
        <v>Sample 6</v>
      </c>
      <c r="B2099" s="107" t="str">
        <f t="shared" si="260"/>
        <v>Enerquinta</v>
      </c>
      <c r="C2099" s="107">
        <f t="shared" ref="C2099:C2162" si="261">+C2024+1</f>
        <v>5</v>
      </c>
      <c r="D2099" s="119">
        <v>3.0054260218248037E-2</v>
      </c>
      <c r="E2099" s="119">
        <v>1.9954446931254965</v>
      </c>
    </row>
    <row r="2100" spans="1:5" x14ac:dyDescent="0.35">
      <c r="A2100" s="107" t="str">
        <f t="shared" ref="A2100:B2100" si="262">+A2025</f>
        <v>Sample 1</v>
      </c>
      <c r="B2100" s="107" t="str">
        <f t="shared" si="262"/>
        <v>ENGIE</v>
      </c>
      <c r="C2100" s="107">
        <f t="shared" si="261"/>
        <v>5</v>
      </c>
      <c r="D2100" s="119">
        <v>20448.762855563349</v>
      </c>
      <c r="E2100" s="119">
        <v>1370324.800914319</v>
      </c>
    </row>
    <row r="2101" spans="1:5" x14ac:dyDescent="0.35">
      <c r="A2101" s="107" t="str">
        <f t="shared" ref="A2101:B2101" si="263">+A2026</f>
        <v>Sample 3</v>
      </c>
      <c r="B2101" s="107" t="str">
        <f t="shared" si="263"/>
        <v>ENGIE</v>
      </c>
      <c r="C2101" s="107">
        <f t="shared" si="261"/>
        <v>5</v>
      </c>
      <c r="D2101" s="119">
        <v>14157.621244813186</v>
      </c>
      <c r="E2101" s="119">
        <v>973816.06979089603</v>
      </c>
    </row>
    <row r="2102" spans="1:5" x14ac:dyDescent="0.35">
      <c r="A2102" s="107" t="str">
        <f t="shared" ref="A2102:B2102" si="264">+A2027</f>
        <v>Sample 6</v>
      </c>
      <c r="B2102" s="107" t="str">
        <f t="shared" si="264"/>
        <v>ENGIE</v>
      </c>
      <c r="C2102" s="107">
        <f t="shared" si="261"/>
        <v>5</v>
      </c>
      <c r="D2102" s="119">
        <v>22800.549445312976</v>
      </c>
      <c r="E2102" s="119">
        <v>1571783.3675362547</v>
      </c>
    </row>
    <row r="2103" spans="1:5" x14ac:dyDescent="0.35">
      <c r="A2103" s="107" t="str">
        <f t="shared" ref="A2103:B2103" si="265">+A2028</f>
        <v>Sample 1</v>
      </c>
      <c r="B2103" s="107" t="str">
        <f t="shared" si="265"/>
        <v>ENORCHILE</v>
      </c>
      <c r="C2103" s="107">
        <f t="shared" si="261"/>
        <v>5</v>
      </c>
      <c r="D2103" s="119">
        <v>1.4249149260116087</v>
      </c>
      <c r="E2103" s="119">
        <v>91.052464451381795</v>
      </c>
    </row>
    <row r="2104" spans="1:5" x14ac:dyDescent="0.35">
      <c r="A2104" s="107" t="str">
        <f t="shared" ref="A2104:B2104" si="266">+A2029</f>
        <v>Sample 3</v>
      </c>
      <c r="B2104" s="107" t="str">
        <f t="shared" si="266"/>
        <v>ENORCHILE</v>
      </c>
      <c r="C2104" s="107">
        <f t="shared" si="261"/>
        <v>5</v>
      </c>
      <c r="D2104" s="119">
        <v>1.4249149260116087</v>
      </c>
      <c r="E2104" s="119">
        <v>94.390341488046943</v>
      </c>
    </row>
    <row r="2105" spans="1:5" x14ac:dyDescent="0.35">
      <c r="A2105" s="107" t="str">
        <f t="shared" ref="A2105:B2105" si="267">+A2030</f>
        <v>Sample 6</v>
      </c>
      <c r="B2105" s="107" t="str">
        <f t="shared" si="267"/>
        <v>ENORCHILE</v>
      </c>
      <c r="C2105" s="107">
        <f t="shared" si="261"/>
        <v>5</v>
      </c>
      <c r="D2105" s="119">
        <v>1.4249149260116087</v>
      </c>
      <c r="E2105" s="119">
        <v>100.1794030662769</v>
      </c>
    </row>
    <row r="2106" spans="1:5" x14ac:dyDescent="0.35">
      <c r="A2106" s="107" t="str">
        <f t="shared" ref="A2106:B2106" si="268">+A2031</f>
        <v>Sample 1</v>
      </c>
      <c r="B2106" s="107" t="str">
        <f t="shared" si="268"/>
        <v>GUACOLDA</v>
      </c>
      <c r="C2106" s="107">
        <f t="shared" si="261"/>
        <v>5</v>
      </c>
      <c r="D2106" s="119">
        <v>21130.659017608887</v>
      </c>
      <c r="E2106" s="119">
        <v>321560.72837903944</v>
      </c>
    </row>
    <row r="2107" spans="1:5" x14ac:dyDescent="0.35">
      <c r="A2107" s="107" t="str">
        <f t="shared" ref="A2107:B2107" si="269">+A2032</f>
        <v>Sample 3</v>
      </c>
      <c r="B2107" s="107" t="str">
        <f t="shared" si="269"/>
        <v>GUACOLDA</v>
      </c>
      <c r="C2107" s="107">
        <f t="shared" si="261"/>
        <v>5</v>
      </c>
      <c r="D2107" s="119">
        <v>21130.659017608916</v>
      </c>
      <c r="E2107" s="119">
        <v>326905.91035950917</v>
      </c>
    </row>
    <row r="2108" spans="1:5" x14ac:dyDescent="0.35">
      <c r="A2108" s="107" t="str">
        <f t="shared" ref="A2108:B2108" si="270">+A2033</f>
        <v>Sample 6</v>
      </c>
      <c r="B2108" s="107" t="str">
        <f t="shared" si="270"/>
        <v>GUACOLDA</v>
      </c>
      <c r="C2108" s="107">
        <f t="shared" si="261"/>
        <v>5</v>
      </c>
      <c r="D2108" s="119">
        <v>21130.659017608901</v>
      </c>
      <c r="E2108" s="119">
        <v>334160.92719124991</v>
      </c>
    </row>
    <row r="2109" spans="1:5" x14ac:dyDescent="0.35">
      <c r="A2109" s="107" t="str">
        <f t="shared" ref="A2109:B2109" si="271">+A2034</f>
        <v>Sample 1</v>
      </c>
      <c r="B2109" s="107" t="str">
        <f t="shared" si="271"/>
        <v>HIDROANGOL</v>
      </c>
      <c r="C2109" s="107">
        <f t="shared" si="261"/>
        <v>5</v>
      </c>
      <c r="D2109" s="119">
        <v>0</v>
      </c>
      <c r="E2109" s="119">
        <v>0</v>
      </c>
    </row>
    <row r="2110" spans="1:5" x14ac:dyDescent="0.35">
      <c r="A2110" s="107" t="str">
        <f t="shared" ref="A2110:B2110" si="272">+A2035</f>
        <v>Sample 3</v>
      </c>
      <c r="B2110" s="107" t="str">
        <f t="shared" si="272"/>
        <v>HIDROANGOL</v>
      </c>
      <c r="C2110" s="107">
        <f t="shared" si="261"/>
        <v>5</v>
      </c>
      <c r="D2110" s="119">
        <v>0</v>
      </c>
      <c r="E2110" s="119">
        <v>0</v>
      </c>
    </row>
    <row r="2111" spans="1:5" x14ac:dyDescent="0.35">
      <c r="A2111" s="107" t="str">
        <f t="shared" ref="A2111:B2111" si="273">+A2036</f>
        <v>Sample 6</v>
      </c>
      <c r="B2111" s="107" t="str">
        <f t="shared" si="273"/>
        <v>HIDROANGOL</v>
      </c>
      <c r="C2111" s="107">
        <f t="shared" si="261"/>
        <v>5</v>
      </c>
      <c r="D2111" s="119">
        <v>0</v>
      </c>
      <c r="E2111" s="119">
        <v>0</v>
      </c>
    </row>
    <row r="2112" spans="1:5" x14ac:dyDescent="0.35">
      <c r="A2112" s="107" t="str">
        <f t="shared" ref="A2112:B2112" si="274">+A2037</f>
        <v>Sample 1</v>
      </c>
      <c r="B2112" s="107" t="str">
        <f t="shared" si="274"/>
        <v>HORNITOS</v>
      </c>
      <c r="C2112" s="107">
        <f t="shared" si="261"/>
        <v>5</v>
      </c>
      <c r="D2112" s="119">
        <v>-20448.762855563349</v>
      </c>
      <c r="E2112" s="119">
        <v>-1370324.800914319</v>
      </c>
    </row>
    <row r="2113" spans="1:5" x14ac:dyDescent="0.35">
      <c r="A2113" s="107" t="str">
        <f t="shared" ref="A2113:B2113" si="275">+A2038</f>
        <v>Sample 3</v>
      </c>
      <c r="B2113" s="107" t="str">
        <f t="shared" si="275"/>
        <v>HORNITOS</v>
      </c>
      <c r="C2113" s="107">
        <f t="shared" si="261"/>
        <v>5</v>
      </c>
      <c r="D2113" s="119">
        <v>-14157.621244813186</v>
      </c>
      <c r="E2113" s="119">
        <v>-973816.06979089603</v>
      </c>
    </row>
    <row r="2114" spans="1:5" x14ac:dyDescent="0.35">
      <c r="A2114" s="107" t="str">
        <f t="shared" ref="A2114:B2114" si="276">+A2039</f>
        <v>Sample 6</v>
      </c>
      <c r="B2114" s="107" t="str">
        <f t="shared" si="276"/>
        <v>HORNITOS</v>
      </c>
      <c r="C2114" s="107">
        <f t="shared" si="261"/>
        <v>5</v>
      </c>
      <c r="D2114" s="119">
        <v>-22800.549445312976</v>
      </c>
      <c r="E2114" s="119">
        <v>-1571783.3675362547</v>
      </c>
    </row>
    <row r="2115" spans="1:5" x14ac:dyDescent="0.35">
      <c r="A2115" s="107" t="str">
        <f t="shared" ref="A2115:B2115" si="277">+A2040</f>
        <v>Sample 1</v>
      </c>
      <c r="B2115" s="107" t="str">
        <f t="shared" si="277"/>
        <v>IMELSA_ENERGIA</v>
      </c>
      <c r="C2115" s="107">
        <f t="shared" si="261"/>
        <v>5</v>
      </c>
      <c r="D2115" s="119">
        <v>53931596.916621424</v>
      </c>
      <c r="E2115" s="119">
        <v>3693264.476969094</v>
      </c>
    </row>
    <row r="2116" spans="1:5" x14ac:dyDescent="0.35">
      <c r="A2116" s="107" t="str">
        <f t="shared" ref="A2116:B2116" si="278">+A2041</f>
        <v>Sample 3</v>
      </c>
      <c r="B2116" s="107" t="str">
        <f t="shared" si="278"/>
        <v>IMELSA_ENERGIA</v>
      </c>
      <c r="C2116" s="107">
        <f t="shared" si="261"/>
        <v>5</v>
      </c>
      <c r="D2116" s="119">
        <v>53931596.916621424</v>
      </c>
      <c r="E2116" s="119">
        <v>3658420.750070971</v>
      </c>
    </row>
    <row r="2117" spans="1:5" x14ac:dyDescent="0.35">
      <c r="A2117" s="107" t="str">
        <f t="shared" ref="A2117:B2117" si="279">+A2042</f>
        <v>Sample 6</v>
      </c>
      <c r="B2117" s="107" t="str">
        <f t="shared" si="279"/>
        <v>IMELSA_ENERGIA</v>
      </c>
      <c r="C2117" s="107">
        <f t="shared" si="261"/>
        <v>5</v>
      </c>
      <c r="D2117" s="119">
        <v>53931596.916621424</v>
      </c>
      <c r="E2117" s="119">
        <v>3760595.9823312219</v>
      </c>
    </row>
    <row r="2118" spans="1:5" x14ac:dyDescent="0.35">
      <c r="A2118" s="107" t="str">
        <f t="shared" ref="A2118:B2118" si="280">+A2043</f>
        <v>Sample 1</v>
      </c>
      <c r="B2118" s="107" t="str">
        <f t="shared" si="280"/>
        <v>LA CONFLUENCIA</v>
      </c>
      <c r="C2118" s="107">
        <f t="shared" si="261"/>
        <v>5</v>
      </c>
      <c r="D2118" s="119">
        <v>-19162609.542356379</v>
      </c>
      <c r="E2118" s="119">
        <v>-1449059.4340874944</v>
      </c>
    </row>
    <row r="2119" spans="1:5" x14ac:dyDescent="0.35">
      <c r="A2119" s="107" t="str">
        <f t="shared" ref="A2119:B2119" si="281">+A2044</f>
        <v>Sample 3</v>
      </c>
      <c r="B2119" s="107" t="str">
        <f t="shared" si="281"/>
        <v>LA CONFLUENCIA</v>
      </c>
      <c r="C2119" s="107">
        <f t="shared" si="261"/>
        <v>5</v>
      </c>
      <c r="D2119" s="119">
        <v>-19162609.542356379</v>
      </c>
      <c r="E2119" s="119">
        <v>-1424213.8857792572</v>
      </c>
    </row>
    <row r="2120" spans="1:5" x14ac:dyDescent="0.35">
      <c r="A2120" s="107" t="str">
        <f t="shared" ref="A2120:B2120" si="282">+A2045</f>
        <v>Sample 6</v>
      </c>
      <c r="B2120" s="107" t="str">
        <f t="shared" si="282"/>
        <v>LA CONFLUENCIA</v>
      </c>
      <c r="C2120" s="107">
        <f t="shared" si="261"/>
        <v>5</v>
      </c>
      <c r="D2120" s="119">
        <v>-19162609.542356379</v>
      </c>
      <c r="E2120" s="119">
        <v>-1476679.3031072186</v>
      </c>
    </row>
    <row r="2121" spans="1:5" x14ac:dyDescent="0.35">
      <c r="A2121" s="107" t="str">
        <f t="shared" ref="A2121:B2121" si="283">+A2046</f>
        <v>Sample 1</v>
      </c>
      <c r="B2121" s="107" t="str">
        <f t="shared" si="283"/>
        <v>LA HIGUERA</v>
      </c>
      <c r="C2121" s="107">
        <f t="shared" si="261"/>
        <v>5</v>
      </c>
      <c r="D2121" s="119">
        <v>-22851022.395326197</v>
      </c>
      <c r="E2121" s="119">
        <v>-1727973.9227218151</v>
      </c>
    </row>
    <row r="2122" spans="1:5" x14ac:dyDescent="0.35">
      <c r="A2122" s="107" t="str">
        <f t="shared" ref="A2122:B2122" si="284">+A2047</f>
        <v>Sample 3</v>
      </c>
      <c r="B2122" s="107" t="str">
        <f t="shared" si="284"/>
        <v>LA HIGUERA</v>
      </c>
      <c r="C2122" s="107">
        <f t="shared" si="261"/>
        <v>5</v>
      </c>
      <c r="D2122" s="119">
        <v>-22851022.395326197</v>
      </c>
      <c r="E2122" s="119">
        <v>-1698346.1113550609</v>
      </c>
    </row>
    <row r="2123" spans="1:5" x14ac:dyDescent="0.35">
      <c r="A2123" s="107" t="str">
        <f t="shared" ref="A2123:B2123" si="285">+A2048</f>
        <v>Sample 6</v>
      </c>
      <c r="B2123" s="107" t="str">
        <f t="shared" si="285"/>
        <v>LA HIGUERA</v>
      </c>
      <c r="C2123" s="107">
        <f t="shared" si="261"/>
        <v>5</v>
      </c>
      <c r="D2123" s="119">
        <v>-22851022.395326197</v>
      </c>
      <c r="E2123" s="119">
        <v>-1760910.0551483862</v>
      </c>
    </row>
    <row r="2124" spans="1:5" x14ac:dyDescent="0.35">
      <c r="A2124" s="107" t="str">
        <f t="shared" ref="A2124:B2124" si="286">+A2049</f>
        <v>Sample 1</v>
      </c>
      <c r="B2124" s="107" t="str">
        <f t="shared" si="286"/>
        <v>LOS_LOROS</v>
      </c>
      <c r="C2124" s="107">
        <f t="shared" si="261"/>
        <v>5</v>
      </c>
      <c r="D2124" s="119">
        <v>0</v>
      </c>
      <c r="E2124" s="119">
        <v>0</v>
      </c>
    </row>
    <row r="2125" spans="1:5" x14ac:dyDescent="0.35">
      <c r="A2125" s="107" t="str">
        <f t="shared" ref="A2125:B2125" si="287">+A2050</f>
        <v>Sample 3</v>
      </c>
      <c r="B2125" s="107" t="str">
        <f t="shared" si="287"/>
        <v>LOS_LOROS</v>
      </c>
      <c r="C2125" s="107">
        <f t="shared" si="261"/>
        <v>5</v>
      </c>
      <c r="D2125" s="119">
        <v>0</v>
      </c>
      <c r="E2125" s="119">
        <v>0</v>
      </c>
    </row>
    <row r="2126" spans="1:5" x14ac:dyDescent="0.35">
      <c r="A2126" s="107" t="str">
        <f t="shared" ref="A2126:B2126" si="288">+A2051</f>
        <v>Sample 6</v>
      </c>
      <c r="B2126" s="107" t="str">
        <f t="shared" si="288"/>
        <v>LOS_LOROS</v>
      </c>
      <c r="C2126" s="107">
        <f t="shared" si="261"/>
        <v>5</v>
      </c>
      <c r="D2126" s="119">
        <v>0</v>
      </c>
      <c r="E2126" s="119">
        <v>0</v>
      </c>
    </row>
    <row r="2127" spans="1:5" x14ac:dyDescent="0.35">
      <c r="A2127" s="107" t="str">
        <f t="shared" ref="A2127:B2127" si="289">+A2052</f>
        <v>Sample 1</v>
      </c>
      <c r="B2127" s="107" t="str">
        <f t="shared" si="289"/>
        <v>nueva energia</v>
      </c>
      <c r="C2127" s="107">
        <f t="shared" si="261"/>
        <v>5</v>
      </c>
      <c r="D2127" s="119">
        <v>5.0833785689904216</v>
      </c>
      <c r="E2127" s="119">
        <v>293.56936187549366</v>
      </c>
    </row>
    <row r="2128" spans="1:5" x14ac:dyDescent="0.35">
      <c r="A2128" s="107" t="str">
        <f t="shared" ref="A2128:B2128" si="290">+A2053</f>
        <v>Sample 3</v>
      </c>
      <c r="B2128" s="107" t="str">
        <f t="shared" si="290"/>
        <v>nueva energia</v>
      </c>
      <c r="C2128" s="107">
        <f t="shared" si="261"/>
        <v>5</v>
      </c>
      <c r="D2128" s="119">
        <v>5.0833785689904216</v>
      </c>
      <c r="E2128" s="119">
        <v>309.29009118809915</v>
      </c>
    </row>
    <row r="2129" spans="1:5" x14ac:dyDescent="0.35">
      <c r="A2129" s="107" t="str">
        <f t="shared" ref="A2129:B2129" si="291">+A2054</f>
        <v>Sample 6</v>
      </c>
      <c r="B2129" s="107" t="str">
        <f t="shared" si="291"/>
        <v>nueva energia</v>
      </c>
      <c r="C2129" s="107">
        <f t="shared" si="261"/>
        <v>5</v>
      </c>
      <c r="D2129" s="119">
        <v>5.0833785689904216</v>
      </c>
      <c r="E2129" s="119">
        <v>339.29014539042606</v>
      </c>
    </row>
    <row r="2130" spans="1:5" x14ac:dyDescent="0.35">
      <c r="A2130" s="107" t="str">
        <f t="shared" ref="A2130:B2130" si="292">+A2055</f>
        <v>Sample 1</v>
      </c>
      <c r="B2130" s="107" t="str">
        <f t="shared" si="292"/>
        <v>PUNTA_PALMERAS</v>
      </c>
      <c r="C2130" s="107">
        <f t="shared" si="261"/>
        <v>5</v>
      </c>
      <c r="D2130" s="119">
        <v>-7179.1643850803594</v>
      </c>
      <c r="E2130" s="119">
        <v>-436268.19361998345</v>
      </c>
    </row>
    <row r="2131" spans="1:5" x14ac:dyDescent="0.35">
      <c r="A2131" s="107" t="str">
        <f t="shared" ref="A2131:B2131" si="293">+A2056</f>
        <v>Sample 3</v>
      </c>
      <c r="B2131" s="107" t="str">
        <f t="shared" si="293"/>
        <v>PUNTA_PALMERAS</v>
      </c>
      <c r="C2131" s="107">
        <f t="shared" si="261"/>
        <v>5</v>
      </c>
      <c r="D2131" s="119">
        <v>-7179.1643850803694</v>
      </c>
      <c r="E2131" s="119">
        <v>-446093.67586486024</v>
      </c>
    </row>
    <row r="2132" spans="1:5" x14ac:dyDescent="0.35">
      <c r="A2132" s="107" t="str">
        <f t="shared" ref="A2132:B2132" si="294">+A2057</f>
        <v>Sample 6</v>
      </c>
      <c r="B2132" s="107" t="str">
        <f t="shared" si="294"/>
        <v>PUNTA_PALMERAS</v>
      </c>
      <c r="C2132" s="107">
        <f t="shared" si="261"/>
        <v>5</v>
      </c>
      <c r="D2132" s="119">
        <v>-7179.1643850803739</v>
      </c>
      <c r="E2132" s="119">
        <v>-466952.14178354933</v>
      </c>
    </row>
    <row r="2133" spans="1:5" x14ac:dyDescent="0.35">
      <c r="A2133" s="107" t="str">
        <f t="shared" ref="A2133:B2133" si="295">+A2058</f>
        <v>Sample 1</v>
      </c>
      <c r="B2133" s="107" t="str">
        <f t="shared" si="295"/>
        <v>SGA</v>
      </c>
      <c r="C2133" s="107">
        <f t="shared" si="261"/>
        <v>5</v>
      </c>
      <c r="D2133" s="119">
        <v>0</v>
      </c>
      <c r="E2133" s="119">
        <v>0</v>
      </c>
    </row>
    <row r="2134" spans="1:5" x14ac:dyDescent="0.35">
      <c r="A2134" s="107" t="str">
        <f t="shared" ref="A2134:B2134" si="296">+A2059</f>
        <v>Sample 3</v>
      </c>
      <c r="B2134" s="107" t="str">
        <f t="shared" si="296"/>
        <v>SGA</v>
      </c>
      <c r="C2134" s="107">
        <f t="shared" si="261"/>
        <v>5</v>
      </c>
      <c r="D2134" s="119">
        <v>0</v>
      </c>
      <c r="E2134" s="119">
        <v>0</v>
      </c>
    </row>
    <row r="2135" spans="1:5" x14ac:dyDescent="0.35">
      <c r="A2135" s="107" t="str">
        <f t="shared" ref="A2135:B2135" si="297">+A2060</f>
        <v>Sample 6</v>
      </c>
      <c r="B2135" s="107" t="str">
        <f t="shared" si="297"/>
        <v>SGA</v>
      </c>
      <c r="C2135" s="107">
        <f t="shared" si="261"/>
        <v>5</v>
      </c>
      <c r="D2135" s="119">
        <v>0</v>
      </c>
      <c r="E2135" s="119">
        <v>0</v>
      </c>
    </row>
    <row r="2136" spans="1:5" x14ac:dyDescent="0.35">
      <c r="A2136" s="107" t="str">
        <f t="shared" ref="A2136:B2136" si="298">+A2061</f>
        <v>Sample 1</v>
      </c>
      <c r="B2136" s="107" t="str">
        <f t="shared" si="298"/>
        <v>SONNEDIX_COX</v>
      </c>
      <c r="C2136" s="107">
        <f t="shared" si="261"/>
        <v>5</v>
      </c>
      <c r="D2136" s="119">
        <v>8381709.175972959</v>
      </c>
      <c r="E2136" s="119">
        <v>575082.49221113161</v>
      </c>
    </row>
    <row r="2137" spans="1:5" x14ac:dyDescent="0.35">
      <c r="A2137" s="107" t="str">
        <f t="shared" ref="A2137:B2137" si="299">+A2062</f>
        <v>Sample 3</v>
      </c>
      <c r="B2137" s="107" t="str">
        <f t="shared" si="299"/>
        <v>SONNEDIX_COX</v>
      </c>
      <c r="C2137" s="107">
        <f t="shared" si="261"/>
        <v>5</v>
      </c>
      <c r="D2137" s="119">
        <v>8381709.175972959</v>
      </c>
      <c r="E2137" s="119">
        <v>569214.39075703989</v>
      </c>
    </row>
    <row r="2138" spans="1:5" x14ac:dyDescent="0.35">
      <c r="A2138" s="107" t="str">
        <f t="shared" ref="A2138:B2138" si="300">+A2063</f>
        <v>Sample 6</v>
      </c>
      <c r="B2138" s="107" t="str">
        <f t="shared" si="300"/>
        <v>SONNEDIX_COX</v>
      </c>
      <c r="C2138" s="107">
        <f t="shared" si="261"/>
        <v>5</v>
      </c>
      <c r="D2138" s="119">
        <v>8381709.175972959</v>
      </c>
      <c r="E2138" s="119">
        <v>586451.46634031285</v>
      </c>
    </row>
    <row r="2139" spans="1:5" x14ac:dyDescent="0.35">
      <c r="A2139" s="107" t="str">
        <f t="shared" ref="A2139:B2139" si="301">+A2064</f>
        <v>Sample 1</v>
      </c>
      <c r="B2139" s="107" t="str">
        <f t="shared" si="301"/>
        <v>TECNORED</v>
      </c>
      <c r="C2139" s="107">
        <f t="shared" si="261"/>
        <v>5</v>
      </c>
      <c r="D2139" s="119">
        <v>0</v>
      </c>
      <c r="E2139" s="119">
        <v>0</v>
      </c>
    </row>
    <row r="2140" spans="1:5" x14ac:dyDescent="0.35">
      <c r="A2140" s="107" t="str">
        <f t="shared" ref="A2140:B2140" si="302">+A2065</f>
        <v>Sample 3</v>
      </c>
      <c r="B2140" s="107" t="str">
        <f t="shared" si="302"/>
        <v>TECNORED</v>
      </c>
      <c r="C2140" s="107">
        <f t="shared" si="261"/>
        <v>5</v>
      </c>
      <c r="D2140" s="119">
        <v>0</v>
      </c>
      <c r="E2140" s="119">
        <v>0</v>
      </c>
    </row>
    <row r="2141" spans="1:5" x14ac:dyDescent="0.35">
      <c r="A2141" s="107" t="str">
        <f t="shared" ref="A2141:B2141" si="303">+A2066</f>
        <v>Sample 6</v>
      </c>
      <c r="B2141" s="107" t="str">
        <f t="shared" si="303"/>
        <v>TECNORED</v>
      </c>
      <c r="C2141" s="107">
        <f t="shared" si="261"/>
        <v>5</v>
      </c>
      <c r="D2141" s="119">
        <v>0</v>
      </c>
      <c r="E2141" s="119">
        <v>0</v>
      </c>
    </row>
    <row r="2142" spans="1:5" x14ac:dyDescent="0.35">
      <c r="A2142" s="107" t="str">
        <f t="shared" ref="A2142:B2142" si="304">+A2067</f>
        <v>Sample 1</v>
      </c>
      <c r="B2142" s="107" t="str">
        <f t="shared" si="304"/>
        <v>AES_ANDES</v>
      </c>
      <c r="C2142" s="107">
        <f t="shared" si="261"/>
        <v>6</v>
      </c>
      <c r="D2142" s="119">
        <v>-32652.78046894119</v>
      </c>
      <c r="E2142" s="119">
        <v>-450443.65658365341</v>
      </c>
    </row>
    <row r="2143" spans="1:5" x14ac:dyDescent="0.35">
      <c r="A2143" s="107" t="str">
        <f t="shared" ref="A2143:B2143" si="305">+A2068</f>
        <v>Sample 3</v>
      </c>
      <c r="B2143" s="107" t="str">
        <f t="shared" si="305"/>
        <v>AES_ANDES</v>
      </c>
      <c r="C2143" s="107">
        <f t="shared" si="261"/>
        <v>6</v>
      </c>
      <c r="D2143" s="119">
        <v>-32652.780468941204</v>
      </c>
      <c r="E2143" s="119">
        <v>-458214.79299643799</v>
      </c>
    </row>
    <row r="2144" spans="1:5" x14ac:dyDescent="0.35">
      <c r="A2144" s="107" t="str">
        <f t="shared" ref="A2144:B2144" si="306">+A2069</f>
        <v>Sample 6</v>
      </c>
      <c r="B2144" s="107" t="str">
        <f t="shared" si="306"/>
        <v>AES_ANDES</v>
      </c>
      <c r="C2144" s="107">
        <f t="shared" si="261"/>
        <v>6</v>
      </c>
      <c r="D2144" s="119">
        <v>-32652.780468941208</v>
      </c>
      <c r="E2144" s="119">
        <v>-474949.61391669628</v>
      </c>
    </row>
    <row r="2145" spans="1:5" x14ac:dyDescent="0.35">
      <c r="A2145" s="107" t="str">
        <f t="shared" ref="A2145:B2145" si="307">+A2070</f>
        <v>Sample 1</v>
      </c>
      <c r="B2145" s="107" t="str">
        <f t="shared" si="307"/>
        <v>ATRIA_ENERGIA</v>
      </c>
      <c r="C2145" s="107">
        <f t="shared" si="261"/>
        <v>6</v>
      </c>
      <c r="D2145" s="119">
        <v>2.2192010114650156</v>
      </c>
      <c r="E2145" s="119">
        <v>136.25336956240119</v>
      </c>
    </row>
    <row r="2146" spans="1:5" x14ac:dyDescent="0.35">
      <c r="A2146" s="107" t="str">
        <f t="shared" ref="A2146:B2146" si="308">+A2071</f>
        <v>Sample 3</v>
      </c>
      <c r="B2146" s="107" t="str">
        <f t="shared" si="308"/>
        <v>ATRIA_ENERGIA</v>
      </c>
      <c r="C2146" s="107">
        <f t="shared" si="261"/>
        <v>6</v>
      </c>
      <c r="D2146" s="119">
        <v>2.2192010114650156</v>
      </c>
      <c r="E2146" s="119">
        <v>144.17232560888436</v>
      </c>
    </row>
    <row r="2147" spans="1:5" x14ac:dyDescent="0.35">
      <c r="A2147" s="107" t="str">
        <f t="shared" ref="A2147:B2147" si="309">+A2072</f>
        <v>Sample 6</v>
      </c>
      <c r="B2147" s="107" t="str">
        <f t="shared" si="309"/>
        <v>ATRIA_ENERGIA</v>
      </c>
      <c r="C2147" s="107">
        <f t="shared" si="261"/>
        <v>6</v>
      </c>
      <c r="D2147" s="119">
        <v>2.2192010114650156</v>
      </c>
      <c r="E2147" s="119">
        <v>157.62932210180219</v>
      </c>
    </row>
    <row r="2148" spans="1:5" x14ac:dyDescent="0.35">
      <c r="A2148" s="107" t="str">
        <f t="shared" ref="A2148:B2148" si="310">+A2073</f>
        <v>Sample 1</v>
      </c>
      <c r="B2148" s="107" t="str">
        <f t="shared" si="310"/>
        <v>be forestales</v>
      </c>
      <c r="C2148" s="107">
        <f t="shared" si="261"/>
        <v>6</v>
      </c>
      <c r="D2148" s="119">
        <v>-15552</v>
      </c>
      <c r="E2148" s="119">
        <v>-499095.3839999995</v>
      </c>
    </row>
    <row r="2149" spans="1:5" x14ac:dyDescent="0.35">
      <c r="A2149" s="107" t="str">
        <f t="shared" ref="A2149:B2149" si="311">+A2074</f>
        <v>Sample 3</v>
      </c>
      <c r="B2149" s="107" t="str">
        <f t="shared" si="311"/>
        <v>be forestales</v>
      </c>
      <c r="C2149" s="107">
        <f t="shared" si="261"/>
        <v>6</v>
      </c>
      <c r="D2149" s="119">
        <v>-15552</v>
      </c>
      <c r="E2149" s="119">
        <v>-531716.72799999989</v>
      </c>
    </row>
    <row r="2150" spans="1:5" x14ac:dyDescent="0.35">
      <c r="A2150" s="107" t="str">
        <f t="shared" ref="A2150:B2150" si="312">+A2075</f>
        <v>Sample 6</v>
      </c>
      <c r="B2150" s="107" t="str">
        <f t="shared" si="312"/>
        <v>be forestales</v>
      </c>
      <c r="C2150" s="107">
        <f t="shared" si="261"/>
        <v>6</v>
      </c>
      <c r="D2150" s="119">
        <v>-15552</v>
      </c>
      <c r="E2150" s="119">
        <v>-617087.72999999917</v>
      </c>
    </row>
    <row r="2151" spans="1:5" x14ac:dyDescent="0.35">
      <c r="A2151" s="107" t="str">
        <f t="shared" ref="A2151:B2151" si="313">+A2076</f>
        <v>Sample 1</v>
      </c>
      <c r="B2151" s="107" t="str">
        <f t="shared" si="313"/>
        <v>BESALCO</v>
      </c>
      <c r="C2151" s="107">
        <f t="shared" si="261"/>
        <v>6</v>
      </c>
      <c r="D2151" s="119">
        <v>0</v>
      </c>
      <c r="E2151" s="119">
        <v>0</v>
      </c>
    </row>
    <row r="2152" spans="1:5" x14ac:dyDescent="0.35">
      <c r="A2152" s="107" t="str">
        <f t="shared" ref="A2152:B2152" si="314">+A2077</f>
        <v>Sample 3</v>
      </c>
      <c r="B2152" s="107" t="str">
        <f t="shared" si="314"/>
        <v>BESALCO</v>
      </c>
      <c r="C2152" s="107">
        <f t="shared" si="261"/>
        <v>6</v>
      </c>
      <c r="D2152" s="119">
        <v>0</v>
      </c>
      <c r="E2152" s="119">
        <v>0</v>
      </c>
    </row>
    <row r="2153" spans="1:5" x14ac:dyDescent="0.35">
      <c r="A2153" s="107" t="str">
        <f t="shared" ref="A2153:B2153" si="315">+A2078</f>
        <v>Sample 6</v>
      </c>
      <c r="B2153" s="107" t="str">
        <f t="shared" si="315"/>
        <v>BESALCO</v>
      </c>
      <c r="C2153" s="107">
        <f t="shared" si="261"/>
        <v>6</v>
      </c>
      <c r="D2153" s="119">
        <v>0</v>
      </c>
      <c r="E2153" s="119">
        <v>0</v>
      </c>
    </row>
    <row r="2154" spans="1:5" x14ac:dyDescent="0.35">
      <c r="A2154" s="107" t="str">
        <f t="shared" ref="A2154:B2154" si="316">+A2079</f>
        <v>Sample 1</v>
      </c>
      <c r="B2154" s="107" t="str">
        <f t="shared" si="316"/>
        <v>CERRO_DOMINADOR_CSP</v>
      </c>
      <c r="C2154" s="107">
        <f t="shared" si="261"/>
        <v>6</v>
      </c>
      <c r="D2154" s="119">
        <v>-41995</v>
      </c>
      <c r="E2154" s="119">
        <v>-2615397.4300000016</v>
      </c>
    </row>
    <row r="2155" spans="1:5" x14ac:dyDescent="0.35">
      <c r="A2155" s="107" t="str">
        <f t="shared" ref="A2155:B2155" si="317">+A2080</f>
        <v>Sample 3</v>
      </c>
      <c r="B2155" s="107" t="str">
        <f t="shared" si="317"/>
        <v>CERRO_DOMINADOR_CSP</v>
      </c>
      <c r="C2155" s="107">
        <f t="shared" si="261"/>
        <v>6</v>
      </c>
      <c r="D2155" s="119">
        <v>-41995</v>
      </c>
      <c r="E2155" s="119">
        <v>-2631957.2499999953</v>
      </c>
    </row>
    <row r="2156" spans="1:5" x14ac:dyDescent="0.35">
      <c r="A2156" s="107" t="str">
        <f t="shared" ref="A2156:B2156" si="318">+A2081</f>
        <v>Sample 6</v>
      </c>
      <c r="B2156" s="107" t="str">
        <f t="shared" si="318"/>
        <v>CERRO_DOMINADOR_CSP</v>
      </c>
      <c r="C2156" s="107">
        <f t="shared" si="261"/>
        <v>6</v>
      </c>
      <c r="D2156" s="119">
        <v>-41995</v>
      </c>
      <c r="E2156" s="119">
        <v>-2672659.3499999996</v>
      </c>
    </row>
    <row r="2157" spans="1:5" x14ac:dyDescent="0.35">
      <c r="A2157" s="107" t="str">
        <f t="shared" ref="A2157:B2157" si="319">+A2082</f>
        <v>Sample 1</v>
      </c>
      <c r="B2157" s="107" t="str">
        <f t="shared" si="319"/>
        <v>Cinergia Chile SpA</v>
      </c>
      <c r="C2157" s="107">
        <f t="shared" si="261"/>
        <v>6</v>
      </c>
      <c r="D2157" s="119">
        <v>-2.2192010114650156</v>
      </c>
      <c r="E2157" s="119">
        <v>-136.25336956240119</v>
      </c>
    </row>
    <row r="2158" spans="1:5" x14ac:dyDescent="0.35">
      <c r="A2158" s="107" t="str">
        <f t="shared" ref="A2158:B2158" si="320">+A2083</f>
        <v>Sample 3</v>
      </c>
      <c r="B2158" s="107" t="str">
        <f t="shared" si="320"/>
        <v>Cinergia Chile SpA</v>
      </c>
      <c r="C2158" s="107">
        <f t="shared" si="261"/>
        <v>6</v>
      </c>
      <c r="D2158" s="119">
        <v>-2.2192010114650156</v>
      </c>
      <c r="E2158" s="119">
        <v>-144.17232560888436</v>
      </c>
    </row>
    <row r="2159" spans="1:5" x14ac:dyDescent="0.35">
      <c r="A2159" s="107" t="str">
        <f t="shared" ref="A2159:B2159" si="321">+A2084</f>
        <v>Sample 6</v>
      </c>
      <c r="B2159" s="107" t="str">
        <f t="shared" si="321"/>
        <v>Cinergia Chile SpA</v>
      </c>
      <c r="C2159" s="107">
        <f t="shared" si="261"/>
        <v>6</v>
      </c>
      <c r="D2159" s="119">
        <v>-2.2192010114650156</v>
      </c>
      <c r="E2159" s="119">
        <v>-157.62932210180219</v>
      </c>
    </row>
    <row r="2160" spans="1:5" x14ac:dyDescent="0.35">
      <c r="A2160" s="107" t="str">
        <f t="shared" ref="A2160:B2160" si="322">+A2085</f>
        <v>Sample 1</v>
      </c>
      <c r="B2160" s="107" t="str">
        <f t="shared" si="322"/>
        <v>colbun</v>
      </c>
      <c r="C2160" s="107">
        <f t="shared" si="261"/>
        <v>6</v>
      </c>
      <c r="D2160" s="119">
        <v>9931.020801428589</v>
      </c>
      <c r="E2160" s="119">
        <v>566979.15761664999</v>
      </c>
    </row>
    <row r="2161" spans="1:5" x14ac:dyDescent="0.35">
      <c r="A2161" s="107" t="str">
        <f t="shared" ref="A2161:B2161" si="323">+A2086</f>
        <v>Sample 3</v>
      </c>
      <c r="B2161" s="107" t="str">
        <f t="shared" si="323"/>
        <v>colbun</v>
      </c>
      <c r="C2161" s="107">
        <f t="shared" si="261"/>
        <v>6</v>
      </c>
      <c r="D2161" s="119">
        <v>9931.0208014285872</v>
      </c>
      <c r="E2161" s="119">
        <v>584156.78299609432</v>
      </c>
    </row>
    <row r="2162" spans="1:5" x14ac:dyDescent="0.35">
      <c r="A2162" s="107" t="str">
        <f t="shared" ref="A2162:B2162" si="324">+A2087</f>
        <v>Sample 6</v>
      </c>
      <c r="B2162" s="107" t="str">
        <f t="shared" si="324"/>
        <v>colbun</v>
      </c>
      <c r="C2162" s="107">
        <f t="shared" si="261"/>
        <v>6</v>
      </c>
      <c r="D2162" s="119">
        <v>9931.0208014285818</v>
      </c>
      <c r="E2162" s="119">
        <v>626206.93936210428</v>
      </c>
    </row>
    <row r="2163" spans="1:5" x14ac:dyDescent="0.35">
      <c r="A2163" s="107" t="str">
        <f t="shared" ref="A2163:B2163" si="325">+A2088</f>
        <v>Sample 1</v>
      </c>
      <c r="B2163" s="107" t="str">
        <f t="shared" si="325"/>
        <v>EGP_CHILE</v>
      </c>
      <c r="C2163" s="107">
        <f t="shared" ref="C2163:C2226" si="326">+C2088+1</f>
        <v>6</v>
      </c>
      <c r="D2163" s="119">
        <v>-8452800</v>
      </c>
      <c r="E2163" s="119">
        <v>-610457.13549999951</v>
      </c>
    </row>
    <row r="2164" spans="1:5" x14ac:dyDescent="0.35">
      <c r="A2164" s="107" t="str">
        <f t="shared" ref="A2164:B2164" si="327">+A2089</f>
        <v>Sample 3</v>
      </c>
      <c r="B2164" s="107" t="str">
        <f t="shared" si="327"/>
        <v>EGP_CHILE</v>
      </c>
      <c r="C2164" s="107">
        <f t="shared" si="326"/>
        <v>6</v>
      </c>
      <c r="D2164" s="119">
        <v>-8452800</v>
      </c>
      <c r="E2164" s="119">
        <v>-612809.57018999988</v>
      </c>
    </row>
    <row r="2165" spans="1:5" x14ac:dyDescent="0.35">
      <c r="A2165" s="107" t="str">
        <f t="shared" ref="A2165:B2165" si="328">+A2090</f>
        <v>Sample 6</v>
      </c>
      <c r="B2165" s="107" t="str">
        <f t="shared" si="328"/>
        <v>EGP_CHILE</v>
      </c>
      <c r="C2165" s="107">
        <f t="shared" si="326"/>
        <v>6</v>
      </c>
      <c r="D2165" s="119">
        <v>-8452800</v>
      </c>
      <c r="E2165" s="119">
        <v>-636404.11699000001</v>
      </c>
    </row>
    <row r="2166" spans="1:5" x14ac:dyDescent="0.35">
      <c r="A2166" s="107" t="str">
        <f t="shared" ref="A2166:B2166" si="329">+A2091</f>
        <v>Sample 1</v>
      </c>
      <c r="B2166" s="107" t="str">
        <f t="shared" si="329"/>
        <v>EMOAC</v>
      </c>
      <c r="C2166" s="107">
        <f t="shared" si="326"/>
        <v>6</v>
      </c>
      <c r="D2166" s="119">
        <v>41995</v>
      </c>
      <c r="E2166" s="119">
        <v>2615397.4300000016</v>
      </c>
    </row>
    <row r="2167" spans="1:5" x14ac:dyDescent="0.35">
      <c r="A2167" s="107" t="str">
        <f t="shared" ref="A2167:B2167" si="330">+A2092</f>
        <v>Sample 3</v>
      </c>
      <c r="B2167" s="107" t="str">
        <f t="shared" si="330"/>
        <v>EMOAC</v>
      </c>
      <c r="C2167" s="107">
        <f t="shared" si="326"/>
        <v>6</v>
      </c>
      <c r="D2167" s="119">
        <v>41995</v>
      </c>
      <c r="E2167" s="119">
        <v>2631957.2499999953</v>
      </c>
    </row>
    <row r="2168" spans="1:5" x14ac:dyDescent="0.35">
      <c r="A2168" s="107" t="str">
        <f t="shared" ref="A2168:B2168" si="331">+A2093</f>
        <v>Sample 6</v>
      </c>
      <c r="B2168" s="107" t="str">
        <f t="shared" si="331"/>
        <v>EMOAC</v>
      </c>
      <c r="C2168" s="107">
        <f t="shared" si="326"/>
        <v>6</v>
      </c>
      <c r="D2168" s="119">
        <v>41995</v>
      </c>
      <c r="E2168" s="119">
        <v>2672659.3499999996</v>
      </c>
    </row>
    <row r="2169" spans="1:5" x14ac:dyDescent="0.35">
      <c r="A2169" s="107" t="str">
        <f t="shared" ref="A2169:B2169" si="332">+A2094</f>
        <v>Sample 1</v>
      </c>
      <c r="B2169" s="107" t="str">
        <f t="shared" si="332"/>
        <v>ENEL_GENERACION</v>
      </c>
      <c r="C2169" s="107">
        <f t="shared" si="326"/>
        <v>6</v>
      </c>
      <c r="D2169" s="119">
        <v>-10183202.081880599</v>
      </c>
      <c r="E2169" s="119">
        <v>111080.94727405996</v>
      </c>
    </row>
    <row r="2170" spans="1:5" x14ac:dyDescent="0.35">
      <c r="A2170" s="107" t="str">
        <f t="shared" ref="A2170:B2170" si="333">+A2095</f>
        <v>Sample 3</v>
      </c>
      <c r="B2170" s="107" t="str">
        <f t="shared" si="333"/>
        <v>ENEL_GENERACION</v>
      </c>
      <c r="C2170" s="107">
        <f t="shared" si="326"/>
        <v>6</v>
      </c>
      <c r="D2170" s="119">
        <v>-10183202.081880599</v>
      </c>
      <c r="E2170" s="119">
        <v>151152.03327490709</v>
      </c>
    </row>
    <row r="2171" spans="1:5" x14ac:dyDescent="0.35">
      <c r="A2171" s="107" t="str">
        <f t="shared" ref="A2171:B2171" si="334">+A2096</f>
        <v>Sample 6</v>
      </c>
      <c r="B2171" s="107" t="str">
        <f t="shared" si="334"/>
        <v>ENEL_GENERACION</v>
      </c>
      <c r="C2171" s="107">
        <f t="shared" si="326"/>
        <v>6</v>
      </c>
      <c r="D2171" s="119">
        <v>-10183202.081880599</v>
      </c>
      <c r="E2171" s="119">
        <v>248015.51885261698</v>
      </c>
    </row>
    <row r="2172" spans="1:5" x14ac:dyDescent="0.35">
      <c r="A2172" s="107" t="str">
        <f t="shared" ref="A2172:B2172" si="335">+A2097</f>
        <v>Sample 1</v>
      </c>
      <c r="B2172" s="107" t="str">
        <f t="shared" si="335"/>
        <v>Enerquinta</v>
      </c>
      <c r="C2172" s="107">
        <f t="shared" si="326"/>
        <v>6</v>
      </c>
      <c r="D2172" s="119">
        <v>2.7835710866526708E-2</v>
      </c>
      <c r="E2172" s="119">
        <v>1.601031397489417</v>
      </c>
    </row>
    <row r="2173" spans="1:5" x14ac:dyDescent="0.35">
      <c r="A2173" s="107" t="str">
        <f t="shared" ref="A2173:B2173" si="336">+A2098</f>
        <v>Sample 3</v>
      </c>
      <c r="B2173" s="107" t="str">
        <f t="shared" si="336"/>
        <v>Enerquinta</v>
      </c>
      <c r="C2173" s="107">
        <f t="shared" si="326"/>
        <v>6</v>
      </c>
      <c r="D2173" s="119">
        <v>2.7835710866526708E-2</v>
      </c>
      <c r="E2173" s="119">
        <v>1.6620550263870386</v>
      </c>
    </row>
    <row r="2174" spans="1:5" x14ac:dyDescent="0.35">
      <c r="A2174" s="107" t="str">
        <f t="shared" ref="A2174:B2174" si="337">+A2099</f>
        <v>Sample 6</v>
      </c>
      <c r="B2174" s="107" t="str">
        <f t="shared" si="337"/>
        <v>Enerquinta</v>
      </c>
      <c r="C2174" s="107">
        <f t="shared" si="326"/>
        <v>6</v>
      </c>
      <c r="D2174" s="119">
        <v>2.7835710866526708E-2</v>
      </c>
      <c r="E2174" s="119">
        <v>1.8374714247733883</v>
      </c>
    </row>
    <row r="2175" spans="1:5" x14ac:dyDescent="0.35">
      <c r="A2175" s="107" t="str">
        <f t="shared" ref="A2175:B2175" si="338">+A2100</f>
        <v>Sample 1</v>
      </c>
      <c r="B2175" s="107" t="str">
        <f t="shared" si="338"/>
        <v>ENGIE</v>
      </c>
      <c r="C2175" s="107">
        <f t="shared" si="326"/>
        <v>6</v>
      </c>
      <c r="D2175" s="119">
        <v>22369.8988990535</v>
      </c>
      <c r="E2175" s="119">
        <v>1255614.2159607748</v>
      </c>
    </row>
    <row r="2176" spans="1:5" x14ac:dyDescent="0.35">
      <c r="A2176" s="107" t="str">
        <f t="shared" ref="A2176:B2176" si="339">+A2101</f>
        <v>Sample 3</v>
      </c>
      <c r="B2176" s="107" t="str">
        <f t="shared" si="339"/>
        <v>ENGIE</v>
      </c>
      <c r="C2176" s="107">
        <f t="shared" si="326"/>
        <v>6</v>
      </c>
      <c r="D2176" s="119">
        <v>26977.79911846773</v>
      </c>
      <c r="E2176" s="119">
        <v>1464788.0787869256</v>
      </c>
    </row>
    <row r="2177" spans="1:5" x14ac:dyDescent="0.35">
      <c r="A2177" s="107" t="str">
        <f t="shared" ref="A2177:B2177" si="340">+A2102</f>
        <v>Sample 6</v>
      </c>
      <c r="B2177" s="107" t="str">
        <f t="shared" si="340"/>
        <v>ENGIE</v>
      </c>
      <c r="C2177" s="107">
        <f t="shared" si="326"/>
        <v>6</v>
      </c>
      <c r="D2177" s="119">
        <v>37939.253585321319</v>
      </c>
      <c r="E2177" s="119">
        <v>2088856.838478175</v>
      </c>
    </row>
    <row r="2178" spans="1:5" x14ac:dyDescent="0.35">
      <c r="A2178" s="107" t="str">
        <f t="shared" ref="A2178:B2178" si="341">+A2103</f>
        <v>Sample 1</v>
      </c>
      <c r="B2178" s="107" t="str">
        <f t="shared" si="341"/>
        <v>ENORCHILE</v>
      </c>
      <c r="C2178" s="107">
        <f t="shared" si="326"/>
        <v>6</v>
      </c>
      <c r="D2178" s="119">
        <v>1.3182461507553851</v>
      </c>
      <c r="E2178" s="119">
        <v>78.467311100690992</v>
      </c>
    </row>
    <row r="2179" spans="1:5" x14ac:dyDescent="0.35">
      <c r="A2179" s="107" t="str">
        <f t="shared" ref="A2179:B2179" si="342">+A2104</f>
        <v>Sample 3</v>
      </c>
      <c r="B2179" s="107" t="str">
        <f t="shared" si="342"/>
        <v>ENORCHILE</v>
      </c>
      <c r="C2179" s="107">
        <f t="shared" si="326"/>
        <v>6</v>
      </c>
      <c r="D2179" s="119">
        <v>1.3182461507553851</v>
      </c>
      <c r="E2179" s="119">
        <v>81.546792816351527</v>
      </c>
    </row>
    <row r="2180" spans="1:5" x14ac:dyDescent="0.35">
      <c r="A2180" s="107" t="str">
        <f t="shared" ref="A2180:B2180" si="343">+A2105</f>
        <v>Sample 6</v>
      </c>
      <c r="B2180" s="107" t="str">
        <f t="shared" si="343"/>
        <v>ENORCHILE</v>
      </c>
      <c r="C2180" s="107">
        <f t="shared" si="326"/>
        <v>6</v>
      </c>
      <c r="D2180" s="119">
        <v>1.3182461507553851</v>
      </c>
      <c r="E2180" s="119">
        <v>89.80323895283361</v>
      </c>
    </row>
    <row r="2181" spans="1:5" x14ac:dyDescent="0.35">
      <c r="A2181" s="107" t="str">
        <f t="shared" ref="A2181:B2181" si="344">+A2106</f>
        <v>Sample 1</v>
      </c>
      <c r="B2181" s="107" t="str">
        <f t="shared" si="344"/>
        <v>GUACOLDA</v>
      </c>
      <c r="C2181" s="107">
        <f t="shared" si="326"/>
        <v>6</v>
      </c>
      <c r="D2181" s="119">
        <v>32651.462222790433</v>
      </c>
      <c r="E2181" s="119">
        <v>450365.18927255273</v>
      </c>
    </row>
    <row r="2182" spans="1:5" x14ac:dyDescent="0.35">
      <c r="A2182" s="107" t="str">
        <f t="shared" ref="A2182:B2182" si="345">+A2107</f>
        <v>Sample 3</v>
      </c>
      <c r="B2182" s="107" t="str">
        <f t="shared" si="345"/>
        <v>GUACOLDA</v>
      </c>
      <c r="C2182" s="107">
        <f t="shared" si="326"/>
        <v>6</v>
      </c>
      <c r="D2182" s="119">
        <v>32651.462222790447</v>
      </c>
      <c r="E2182" s="119">
        <v>458133.24620362162</v>
      </c>
    </row>
    <row r="2183" spans="1:5" x14ac:dyDescent="0.35">
      <c r="A2183" s="107" t="str">
        <f t="shared" ref="A2183:B2183" si="346">+A2108</f>
        <v>Sample 6</v>
      </c>
      <c r="B2183" s="107" t="str">
        <f t="shared" si="346"/>
        <v>GUACOLDA</v>
      </c>
      <c r="C2183" s="107">
        <f t="shared" si="326"/>
        <v>6</v>
      </c>
      <c r="D2183" s="119">
        <v>32651.462222790451</v>
      </c>
      <c r="E2183" s="119">
        <v>474859.81067774346</v>
      </c>
    </row>
    <row r="2184" spans="1:5" x14ac:dyDescent="0.35">
      <c r="A2184" s="107" t="str">
        <f t="shared" ref="A2184:B2184" si="347">+A2109</f>
        <v>Sample 1</v>
      </c>
      <c r="B2184" s="107" t="str">
        <f t="shared" si="347"/>
        <v>HIDROANGOL</v>
      </c>
      <c r="C2184" s="107">
        <f t="shared" si="326"/>
        <v>6</v>
      </c>
      <c r="D2184" s="119">
        <v>0</v>
      </c>
      <c r="E2184" s="119">
        <v>0</v>
      </c>
    </row>
    <row r="2185" spans="1:5" x14ac:dyDescent="0.35">
      <c r="A2185" s="107" t="str">
        <f t="shared" ref="A2185:B2185" si="348">+A2110</f>
        <v>Sample 3</v>
      </c>
      <c r="B2185" s="107" t="str">
        <f t="shared" si="348"/>
        <v>HIDROANGOL</v>
      </c>
      <c r="C2185" s="107">
        <f t="shared" si="326"/>
        <v>6</v>
      </c>
      <c r="D2185" s="119">
        <v>0</v>
      </c>
      <c r="E2185" s="119">
        <v>0</v>
      </c>
    </row>
    <row r="2186" spans="1:5" x14ac:dyDescent="0.35">
      <c r="A2186" s="107" t="str">
        <f t="shared" ref="A2186:B2186" si="349">+A2111</f>
        <v>Sample 6</v>
      </c>
      <c r="B2186" s="107" t="str">
        <f t="shared" si="349"/>
        <v>HIDROANGOL</v>
      </c>
      <c r="C2186" s="107">
        <f t="shared" si="326"/>
        <v>6</v>
      </c>
      <c r="D2186" s="119">
        <v>0</v>
      </c>
      <c r="E2186" s="119">
        <v>0</v>
      </c>
    </row>
    <row r="2187" spans="1:5" x14ac:dyDescent="0.35">
      <c r="A2187" s="107" t="str">
        <f t="shared" ref="A2187:B2187" si="350">+A2112</f>
        <v>Sample 1</v>
      </c>
      <c r="B2187" s="107" t="str">
        <f t="shared" si="350"/>
        <v>HORNITOS</v>
      </c>
      <c r="C2187" s="107">
        <f t="shared" si="326"/>
        <v>6</v>
      </c>
      <c r="D2187" s="119">
        <v>-22369.8988990535</v>
      </c>
      <c r="E2187" s="119">
        <v>-1255614.2159607748</v>
      </c>
    </row>
    <row r="2188" spans="1:5" x14ac:dyDescent="0.35">
      <c r="A2188" s="107" t="str">
        <f t="shared" ref="A2188:B2188" si="351">+A2113</f>
        <v>Sample 3</v>
      </c>
      <c r="B2188" s="107" t="str">
        <f t="shared" si="351"/>
        <v>HORNITOS</v>
      </c>
      <c r="C2188" s="107">
        <f t="shared" si="326"/>
        <v>6</v>
      </c>
      <c r="D2188" s="119">
        <v>-26977.79911846773</v>
      </c>
      <c r="E2188" s="119">
        <v>-1464788.0787869256</v>
      </c>
    </row>
    <row r="2189" spans="1:5" x14ac:dyDescent="0.35">
      <c r="A2189" s="107" t="str">
        <f t="shared" ref="A2189:B2189" si="352">+A2114</f>
        <v>Sample 6</v>
      </c>
      <c r="B2189" s="107" t="str">
        <f t="shared" si="352"/>
        <v>HORNITOS</v>
      </c>
      <c r="C2189" s="107">
        <f t="shared" si="326"/>
        <v>6</v>
      </c>
      <c r="D2189" s="119">
        <v>-37939.253585321319</v>
      </c>
      <c r="E2189" s="119">
        <v>-2088856.838478175</v>
      </c>
    </row>
    <row r="2190" spans="1:5" x14ac:dyDescent="0.35">
      <c r="A2190" s="107" t="str">
        <f t="shared" ref="A2190:B2190" si="353">+A2115</f>
        <v>Sample 1</v>
      </c>
      <c r="B2190" s="107" t="str">
        <f t="shared" si="353"/>
        <v>IMELSA_ENERGIA</v>
      </c>
      <c r="C2190" s="107">
        <f t="shared" si="326"/>
        <v>6</v>
      </c>
      <c r="D2190" s="119">
        <v>52191913.187372103</v>
      </c>
      <c r="E2190" s="119">
        <v>3301864.4001347693</v>
      </c>
    </row>
    <row r="2191" spans="1:5" x14ac:dyDescent="0.35">
      <c r="A2191" s="107" t="str">
        <f t="shared" ref="A2191:B2191" si="354">+A2116</f>
        <v>Sample 3</v>
      </c>
      <c r="B2191" s="107" t="str">
        <f t="shared" si="354"/>
        <v>IMELSA_ENERGIA</v>
      </c>
      <c r="C2191" s="107">
        <f t="shared" si="326"/>
        <v>6</v>
      </c>
      <c r="D2191" s="119">
        <v>52191913.187372103</v>
      </c>
      <c r="E2191" s="119">
        <v>3326902.1418549772</v>
      </c>
    </row>
    <row r="2192" spans="1:5" x14ac:dyDescent="0.35">
      <c r="A2192" s="107" t="str">
        <f t="shared" ref="A2192:B2192" si="355">+A2117</f>
        <v>Sample 6</v>
      </c>
      <c r="B2192" s="107" t="str">
        <f t="shared" si="355"/>
        <v>IMELSA_ENERGIA</v>
      </c>
      <c r="C2192" s="107">
        <f t="shared" si="326"/>
        <v>6</v>
      </c>
      <c r="D2192" s="119">
        <v>52191913.187372103</v>
      </c>
      <c r="E2192" s="119">
        <v>3510025.7463075998</v>
      </c>
    </row>
    <row r="2193" spans="1:5" x14ac:dyDescent="0.35">
      <c r="A2193" s="107" t="str">
        <f t="shared" ref="A2193:B2193" si="356">+A2118</f>
        <v>Sample 1</v>
      </c>
      <c r="B2193" s="107" t="str">
        <f t="shared" si="356"/>
        <v>LA CONFLUENCIA</v>
      </c>
      <c r="C2193" s="107">
        <f t="shared" si="326"/>
        <v>6</v>
      </c>
      <c r="D2193" s="119">
        <v>-19234664.070107102</v>
      </c>
      <c r="E2193" s="119">
        <v>-1301286.3323628088</v>
      </c>
    </row>
    <row r="2194" spans="1:5" x14ac:dyDescent="0.35">
      <c r="A2194" s="107" t="str">
        <f t="shared" ref="A2194:B2194" si="357">+A2119</f>
        <v>Sample 3</v>
      </c>
      <c r="B2194" s="107" t="str">
        <f t="shared" si="357"/>
        <v>LA CONFLUENCIA</v>
      </c>
      <c r="C2194" s="107">
        <f t="shared" si="326"/>
        <v>6</v>
      </c>
      <c r="D2194" s="119">
        <v>-19234664.070107102</v>
      </c>
      <c r="E2194" s="119">
        <v>-1315745.9546243604</v>
      </c>
    </row>
    <row r="2195" spans="1:5" x14ac:dyDescent="0.35">
      <c r="A2195" s="107" t="str">
        <f t="shared" ref="A2195:B2195" si="358">+A2120</f>
        <v>Sample 6</v>
      </c>
      <c r="B2195" s="107" t="str">
        <f t="shared" si="358"/>
        <v>LA CONFLUENCIA</v>
      </c>
      <c r="C2195" s="107">
        <f t="shared" si="326"/>
        <v>6</v>
      </c>
      <c r="D2195" s="119">
        <v>-19234664.070107102</v>
      </c>
      <c r="E2195" s="119">
        <v>-1407089.3874299277</v>
      </c>
    </row>
    <row r="2196" spans="1:5" x14ac:dyDescent="0.35">
      <c r="A2196" s="107" t="str">
        <f t="shared" ref="A2196:B2196" si="359">+A2121</f>
        <v>Sample 1</v>
      </c>
      <c r="B2196" s="107" t="str">
        <f t="shared" si="359"/>
        <v>LA HIGUERA</v>
      </c>
      <c r="C2196" s="107">
        <f t="shared" si="326"/>
        <v>6</v>
      </c>
      <c r="D2196" s="119">
        <v>-23244401.16845179</v>
      </c>
      <c r="E2196" s="119">
        <v>-1572557.827587578</v>
      </c>
    </row>
    <row r="2197" spans="1:5" x14ac:dyDescent="0.35">
      <c r="A2197" s="107" t="str">
        <f t="shared" ref="A2197:B2197" si="360">+A2122</f>
        <v>Sample 3</v>
      </c>
      <c r="B2197" s="107" t="str">
        <f t="shared" si="360"/>
        <v>LA HIGUERA</v>
      </c>
      <c r="C2197" s="107">
        <f t="shared" si="326"/>
        <v>6</v>
      </c>
      <c r="D2197" s="119">
        <v>-23244401.16845179</v>
      </c>
      <c r="E2197" s="119">
        <v>-1590031.7621136324</v>
      </c>
    </row>
    <row r="2198" spans="1:5" x14ac:dyDescent="0.35">
      <c r="A2198" s="107" t="str">
        <f t="shared" ref="A2198:B2198" si="361">+A2123</f>
        <v>Sample 6</v>
      </c>
      <c r="B2198" s="107" t="str">
        <f t="shared" si="361"/>
        <v>LA HIGUERA</v>
      </c>
      <c r="C2198" s="107">
        <f t="shared" si="326"/>
        <v>6</v>
      </c>
      <c r="D2198" s="119">
        <v>-23244401.16845179</v>
      </c>
      <c r="E2198" s="119">
        <v>-1700417.0222095419</v>
      </c>
    </row>
    <row r="2199" spans="1:5" x14ac:dyDescent="0.35">
      <c r="A2199" s="107" t="str">
        <f t="shared" ref="A2199:B2199" si="362">+A2124</f>
        <v>Sample 1</v>
      </c>
      <c r="B2199" s="107" t="str">
        <f t="shared" si="362"/>
        <v>LOS_LOROS</v>
      </c>
      <c r="C2199" s="107">
        <f t="shared" si="326"/>
        <v>6</v>
      </c>
      <c r="D2199" s="119">
        <v>0</v>
      </c>
      <c r="E2199" s="119">
        <v>0</v>
      </c>
    </row>
    <row r="2200" spans="1:5" x14ac:dyDescent="0.35">
      <c r="A2200" s="107" t="str">
        <f t="shared" ref="A2200:B2200" si="363">+A2125</f>
        <v>Sample 3</v>
      </c>
      <c r="B2200" s="107" t="str">
        <f t="shared" si="363"/>
        <v>LOS_LOROS</v>
      </c>
      <c r="C2200" s="107">
        <f t="shared" si="326"/>
        <v>6</v>
      </c>
      <c r="D2200" s="119">
        <v>0</v>
      </c>
      <c r="E2200" s="119">
        <v>0</v>
      </c>
    </row>
    <row r="2201" spans="1:5" x14ac:dyDescent="0.35">
      <c r="A2201" s="107" t="str">
        <f t="shared" ref="A2201:B2201" si="364">+A2126</f>
        <v>Sample 6</v>
      </c>
      <c r="B2201" s="107" t="str">
        <f t="shared" si="364"/>
        <v>LOS_LOROS</v>
      </c>
      <c r="C2201" s="107">
        <f t="shared" si="326"/>
        <v>6</v>
      </c>
      <c r="D2201" s="119">
        <v>0</v>
      </c>
      <c r="E2201" s="119">
        <v>0</v>
      </c>
    </row>
    <row r="2202" spans="1:5" x14ac:dyDescent="0.35">
      <c r="A2202" s="107" t="str">
        <f t="shared" ref="A2202:B2202" si="365">+A2127</f>
        <v>Sample 1</v>
      </c>
      <c r="B2202" s="107" t="str">
        <f t="shared" si="365"/>
        <v>nueva energia</v>
      </c>
      <c r="C2202" s="107">
        <f t="shared" si="326"/>
        <v>6</v>
      </c>
      <c r="D2202" s="119">
        <v>4.8126278874651067</v>
      </c>
      <c r="E2202" s="119">
        <v>247.52792552634406</v>
      </c>
    </row>
    <row r="2203" spans="1:5" x14ac:dyDescent="0.35">
      <c r="A2203" s="107" t="str">
        <f t="shared" ref="A2203:B2203" si="366">+A2128</f>
        <v>Sample 3</v>
      </c>
      <c r="B2203" s="107" t="str">
        <f t="shared" si="366"/>
        <v>nueva energia</v>
      </c>
      <c r="C2203" s="107">
        <f t="shared" si="326"/>
        <v>6</v>
      </c>
      <c r="D2203" s="119">
        <v>4.8126278874651067</v>
      </c>
      <c r="E2203" s="119">
        <v>263.9878533221941</v>
      </c>
    </row>
    <row r="2204" spans="1:5" x14ac:dyDescent="0.35">
      <c r="A2204" s="107" t="str">
        <f t="shared" ref="A2204:B2204" si="367">+A2129</f>
        <v>Sample 6</v>
      </c>
      <c r="B2204" s="107" t="str">
        <f t="shared" si="367"/>
        <v>nueva energia</v>
      </c>
      <c r="C2204" s="107">
        <f t="shared" si="326"/>
        <v>6</v>
      </c>
      <c r="D2204" s="119">
        <v>4.8126278874651067</v>
      </c>
      <c r="E2204" s="119">
        <v>305.67430277218813</v>
      </c>
    </row>
    <row r="2205" spans="1:5" x14ac:dyDescent="0.35">
      <c r="A2205" s="107" t="str">
        <f t="shared" ref="A2205:B2205" si="368">+A2130</f>
        <v>Sample 1</v>
      </c>
      <c r="B2205" s="107" t="str">
        <f t="shared" si="368"/>
        <v>PUNTA_PALMERAS</v>
      </c>
      <c r="C2205" s="107">
        <f t="shared" si="326"/>
        <v>6</v>
      </c>
      <c r="D2205" s="119">
        <v>-9931.020801428589</v>
      </c>
      <c r="E2205" s="119">
        <v>-566979.15761664999</v>
      </c>
    </row>
    <row r="2206" spans="1:5" x14ac:dyDescent="0.35">
      <c r="A2206" s="107" t="str">
        <f t="shared" ref="A2206:B2206" si="369">+A2131</f>
        <v>Sample 3</v>
      </c>
      <c r="B2206" s="107" t="str">
        <f t="shared" si="369"/>
        <v>PUNTA_PALMERAS</v>
      </c>
      <c r="C2206" s="107">
        <f t="shared" si="326"/>
        <v>6</v>
      </c>
      <c r="D2206" s="119">
        <v>-9931.0208014285872</v>
      </c>
      <c r="E2206" s="119">
        <v>-584156.78299609432</v>
      </c>
    </row>
    <row r="2207" spans="1:5" x14ac:dyDescent="0.35">
      <c r="A2207" s="107" t="str">
        <f t="shared" ref="A2207:B2207" si="370">+A2132</f>
        <v>Sample 6</v>
      </c>
      <c r="B2207" s="107" t="str">
        <f t="shared" si="370"/>
        <v>PUNTA_PALMERAS</v>
      </c>
      <c r="C2207" s="107">
        <f t="shared" si="326"/>
        <v>6</v>
      </c>
      <c r="D2207" s="119">
        <v>-9931.0208014285818</v>
      </c>
      <c r="E2207" s="119">
        <v>-626206.93936210428</v>
      </c>
    </row>
    <row r="2208" spans="1:5" x14ac:dyDescent="0.35">
      <c r="A2208" s="107" t="str">
        <f t="shared" ref="A2208:B2208" si="371">+A2133</f>
        <v>Sample 1</v>
      </c>
      <c r="B2208" s="107" t="str">
        <f t="shared" si="371"/>
        <v>SGA</v>
      </c>
      <c r="C2208" s="107">
        <f t="shared" si="326"/>
        <v>6</v>
      </c>
      <c r="D2208" s="119">
        <v>0</v>
      </c>
      <c r="E2208" s="119">
        <v>0</v>
      </c>
    </row>
    <row r="2209" spans="1:5" x14ac:dyDescent="0.35">
      <c r="A2209" s="107" t="str">
        <f t="shared" ref="A2209:B2209" si="372">+A2134</f>
        <v>Sample 3</v>
      </c>
      <c r="B2209" s="107" t="str">
        <f t="shared" si="372"/>
        <v>SGA</v>
      </c>
      <c r="C2209" s="107">
        <f t="shared" si="326"/>
        <v>6</v>
      </c>
      <c r="D2209" s="119">
        <v>0</v>
      </c>
      <c r="E2209" s="119">
        <v>0</v>
      </c>
    </row>
    <row r="2210" spans="1:5" x14ac:dyDescent="0.35">
      <c r="A2210" s="107" t="str">
        <f t="shared" ref="A2210:B2210" si="373">+A2135</f>
        <v>Sample 6</v>
      </c>
      <c r="B2210" s="107" t="str">
        <f t="shared" si="373"/>
        <v>SGA</v>
      </c>
      <c r="C2210" s="107">
        <f t="shared" si="326"/>
        <v>6</v>
      </c>
      <c r="D2210" s="119">
        <v>0</v>
      </c>
      <c r="E2210" s="119">
        <v>0</v>
      </c>
    </row>
    <row r="2211" spans="1:5" x14ac:dyDescent="0.35">
      <c r="A2211" s="107" t="str">
        <f t="shared" ref="A2211:B2211" si="374">+A2136</f>
        <v>Sample 1</v>
      </c>
      <c r="B2211" s="107" t="str">
        <f t="shared" si="374"/>
        <v>SONNEDIX_COX</v>
      </c>
      <c r="C2211" s="107">
        <f t="shared" si="326"/>
        <v>6</v>
      </c>
      <c r="D2211" s="119">
        <v>8938701.2926039323</v>
      </c>
      <c r="E2211" s="119">
        <v>570202.20308463508</v>
      </c>
    </row>
    <row r="2212" spans="1:5" x14ac:dyDescent="0.35">
      <c r="A2212" s="107" t="str">
        <f t="shared" ref="A2212:B2212" si="375">+A2137</f>
        <v>Sample 3</v>
      </c>
      <c r="B2212" s="107" t="str">
        <f t="shared" si="375"/>
        <v>SONNEDIX_COX</v>
      </c>
      <c r="C2212" s="107">
        <f t="shared" si="326"/>
        <v>6</v>
      </c>
      <c r="D2212" s="119">
        <v>8938701.2926039323</v>
      </c>
      <c r="E2212" s="119">
        <v>571984.18988975766</v>
      </c>
    </row>
    <row r="2213" spans="1:5" x14ac:dyDescent="0.35">
      <c r="A2213" s="107" t="str">
        <f t="shared" ref="A2213:B2213" si="376">+A2138</f>
        <v>Sample 6</v>
      </c>
      <c r="B2213" s="107" t="str">
        <f t="shared" si="376"/>
        <v>SONNEDIX_COX</v>
      </c>
      <c r="C2213" s="107">
        <f t="shared" si="326"/>
        <v>6</v>
      </c>
      <c r="D2213" s="119">
        <v>8938701.2926039323</v>
      </c>
      <c r="E2213" s="119">
        <v>602649.47969506285</v>
      </c>
    </row>
    <row r="2214" spans="1:5" x14ac:dyDescent="0.35">
      <c r="A2214" s="107" t="str">
        <f t="shared" ref="A2214:B2214" si="377">+A2139</f>
        <v>Sample 1</v>
      </c>
      <c r="B2214" s="107" t="str">
        <f t="shared" si="377"/>
        <v>TECNORED</v>
      </c>
      <c r="C2214" s="107">
        <f t="shared" si="326"/>
        <v>6</v>
      </c>
      <c r="D2214" s="119">
        <v>0</v>
      </c>
      <c r="E2214" s="119">
        <v>0</v>
      </c>
    </row>
    <row r="2215" spans="1:5" x14ac:dyDescent="0.35">
      <c r="A2215" s="107" t="str">
        <f t="shared" ref="A2215:B2215" si="378">+A2140</f>
        <v>Sample 3</v>
      </c>
      <c r="B2215" s="107" t="str">
        <f t="shared" si="378"/>
        <v>TECNORED</v>
      </c>
      <c r="C2215" s="107">
        <f t="shared" si="326"/>
        <v>6</v>
      </c>
      <c r="D2215" s="119">
        <v>0</v>
      </c>
      <c r="E2215" s="119">
        <v>0</v>
      </c>
    </row>
    <row r="2216" spans="1:5" x14ac:dyDescent="0.35">
      <c r="A2216" s="107" t="str">
        <f t="shared" ref="A2216:B2216" si="379">+A2141</f>
        <v>Sample 6</v>
      </c>
      <c r="B2216" s="107" t="str">
        <f t="shared" si="379"/>
        <v>TECNORED</v>
      </c>
      <c r="C2216" s="107">
        <f t="shared" si="326"/>
        <v>6</v>
      </c>
      <c r="D2216" s="119">
        <v>0</v>
      </c>
      <c r="E2216" s="119">
        <v>0</v>
      </c>
    </row>
    <row r="2217" spans="1:5" x14ac:dyDescent="0.35">
      <c r="A2217" s="107" t="str">
        <f t="shared" ref="A2217:B2217" si="380">+A2142</f>
        <v>Sample 1</v>
      </c>
      <c r="B2217" s="107" t="str">
        <f t="shared" si="380"/>
        <v>AES_ANDES</v>
      </c>
      <c r="C2217" s="107">
        <f t="shared" si="326"/>
        <v>7</v>
      </c>
      <c r="D2217" s="119">
        <v>-34024.170745722426</v>
      </c>
      <c r="E2217" s="119">
        <v>-497063.17257128929</v>
      </c>
    </row>
    <row r="2218" spans="1:5" x14ac:dyDescent="0.35">
      <c r="A2218" s="107" t="str">
        <f t="shared" ref="A2218:B2218" si="381">+A2143</f>
        <v>Sample 3</v>
      </c>
      <c r="B2218" s="107" t="str">
        <f t="shared" si="381"/>
        <v>AES_ANDES</v>
      </c>
      <c r="C2218" s="107">
        <f t="shared" si="326"/>
        <v>7</v>
      </c>
      <c r="D2218" s="119">
        <v>-34024.170745722375</v>
      </c>
      <c r="E2218" s="119">
        <v>-503327.77026830812</v>
      </c>
    </row>
    <row r="2219" spans="1:5" x14ac:dyDescent="0.35">
      <c r="A2219" s="107" t="str">
        <f t="shared" ref="A2219:B2219" si="382">+A2144</f>
        <v>Sample 6</v>
      </c>
      <c r="B2219" s="107" t="str">
        <f t="shared" si="382"/>
        <v>AES_ANDES</v>
      </c>
      <c r="C2219" s="107">
        <f t="shared" si="326"/>
        <v>7</v>
      </c>
      <c r="D2219" s="119">
        <v>-34024.170745722309</v>
      </c>
      <c r="E2219" s="119">
        <v>-516532.21508107416</v>
      </c>
    </row>
    <row r="2220" spans="1:5" x14ac:dyDescent="0.35">
      <c r="A2220" s="107" t="str">
        <f t="shared" ref="A2220:B2220" si="383">+A2145</f>
        <v>Sample 1</v>
      </c>
      <c r="B2220" s="107" t="str">
        <f t="shared" si="383"/>
        <v>ATRIA_ENERGIA</v>
      </c>
      <c r="C2220" s="107">
        <f t="shared" si="326"/>
        <v>7</v>
      </c>
      <c r="D2220" s="119">
        <v>2.3666027061686767</v>
      </c>
      <c r="E2220" s="119">
        <v>158.38143582673905</v>
      </c>
    </row>
    <row r="2221" spans="1:5" x14ac:dyDescent="0.35">
      <c r="A2221" s="107" t="str">
        <f t="shared" ref="A2221:B2221" si="384">+A2146</f>
        <v>Sample 3</v>
      </c>
      <c r="B2221" s="107" t="str">
        <f t="shared" si="384"/>
        <v>ATRIA_ENERGIA</v>
      </c>
      <c r="C2221" s="107">
        <f t="shared" si="326"/>
        <v>7</v>
      </c>
      <c r="D2221" s="119">
        <v>2.3666027061686767</v>
      </c>
      <c r="E2221" s="119">
        <v>166.50602362448285</v>
      </c>
    </row>
    <row r="2222" spans="1:5" x14ac:dyDescent="0.35">
      <c r="A2222" s="107" t="str">
        <f t="shared" ref="A2222:B2222" si="385">+A2147</f>
        <v>Sample 6</v>
      </c>
      <c r="B2222" s="107" t="str">
        <f t="shared" si="385"/>
        <v>ATRIA_ENERGIA</v>
      </c>
      <c r="C2222" s="107">
        <f t="shared" si="326"/>
        <v>7</v>
      </c>
      <c r="D2222" s="119">
        <v>2.3666027061686767</v>
      </c>
      <c r="E2222" s="119">
        <v>177.41174751880388</v>
      </c>
    </row>
    <row r="2223" spans="1:5" x14ac:dyDescent="0.35">
      <c r="A2223" s="107" t="str">
        <f t="shared" ref="A2223:B2223" si="386">+A2148</f>
        <v>Sample 1</v>
      </c>
      <c r="B2223" s="107" t="str">
        <f t="shared" si="386"/>
        <v>be forestales</v>
      </c>
      <c r="C2223" s="107">
        <f t="shared" si="326"/>
        <v>7</v>
      </c>
      <c r="D2223" s="119">
        <v>-16070.4</v>
      </c>
      <c r="E2223" s="119">
        <v>-579902.77899999928</v>
      </c>
    </row>
    <row r="2224" spans="1:5" x14ac:dyDescent="0.35">
      <c r="A2224" s="107" t="str">
        <f t="shared" ref="A2224:B2224" si="387">+A2149</f>
        <v>Sample 3</v>
      </c>
      <c r="B2224" s="107" t="str">
        <f t="shared" si="387"/>
        <v>be forestales</v>
      </c>
      <c r="C2224" s="107">
        <f t="shared" si="326"/>
        <v>7</v>
      </c>
      <c r="D2224" s="119">
        <v>-16070.4</v>
      </c>
      <c r="E2224" s="119">
        <v>-605377.929</v>
      </c>
    </row>
    <row r="2225" spans="1:5" x14ac:dyDescent="0.35">
      <c r="A2225" s="107" t="str">
        <f t="shared" ref="A2225:B2225" si="388">+A2150</f>
        <v>Sample 6</v>
      </c>
      <c r="B2225" s="107" t="str">
        <f t="shared" si="388"/>
        <v>be forestales</v>
      </c>
      <c r="C2225" s="107">
        <f t="shared" si="326"/>
        <v>7</v>
      </c>
      <c r="D2225" s="119">
        <v>-16070.4</v>
      </c>
      <c r="E2225" s="119">
        <v>-668752.34800000035</v>
      </c>
    </row>
    <row r="2226" spans="1:5" x14ac:dyDescent="0.35">
      <c r="A2226" s="107" t="str">
        <f t="shared" ref="A2226:B2226" si="389">+A2151</f>
        <v>Sample 1</v>
      </c>
      <c r="B2226" s="107" t="str">
        <f t="shared" si="389"/>
        <v>BESALCO</v>
      </c>
      <c r="C2226" s="107">
        <f t="shared" si="326"/>
        <v>7</v>
      </c>
      <c r="D2226" s="119">
        <v>0</v>
      </c>
      <c r="E2226" s="119">
        <v>0</v>
      </c>
    </row>
    <row r="2227" spans="1:5" x14ac:dyDescent="0.35">
      <c r="A2227" s="107" t="str">
        <f t="shared" ref="A2227:B2227" si="390">+A2152</f>
        <v>Sample 3</v>
      </c>
      <c r="B2227" s="107" t="str">
        <f t="shared" si="390"/>
        <v>BESALCO</v>
      </c>
      <c r="C2227" s="107">
        <f t="shared" ref="C2227:C2290" si="391">+C2152+1</f>
        <v>7</v>
      </c>
      <c r="D2227" s="119">
        <v>0</v>
      </c>
      <c r="E2227" s="119">
        <v>0</v>
      </c>
    </row>
    <row r="2228" spans="1:5" x14ac:dyDescent="0.35">
      <c r="A2228" s="107" t="str">
        <f t="shared" ref="A2228:B2228" si="392">+A2153</f>
        <v>Sample 6</v>
      </c>
      <c r="B2228" s="107" t="str">
        <f t="shared" si="392"/>
        <v>BESALCO</v>
      </c>
      <c r="C2228" s="107">
        <f t="shared" si="391"/>
        <v>7</v>
      </c>
      <c r="D2228" s="119">
        <v>0</v>
      </c>
      <c r="E2228" s="119">
        <v>0</v>
      </c>
    </row>
    <row r="2229" spans="1:5" x14ac:dyDescent="0.35">
      <c r="A2229" s="107" t="str">
        <f t="shared" ref="A2229:B2229" si="393">+A2154</f>
        <v>Sample 1</v>
      </c>
      <c r="B2229" s="107" t="str">
        <f t="shared" si="393"/>
        <v>CERRO_DOMINADOR_CSP</v>
      </c>
      <c r="C2229" s="107">
        <f t="shared" si="391"/>
        <v>7</v>
      </c>
      <c r="D2229" s="119">
        <v>-59908</v>
      </c>
      <c r="E2229" s="119">
        <v>-3860020.720000003</v>
      </c>
    </row>
    <row r="2230" spans="1:5" x14ac:dyDescent="0.35">
      <c r="A2230" s="107" t="str">
        <f t="shared" ref="A2230:B2230" si="394">+A2155</f>
        <v>Sample 3</v>
      </c>
      <c r="B2230" s="107" t="str">
        <f t="shared" si="394"/>
        <v>CERRO_DOMINADOR_CSP</v>
      </c>
      <c r="C2230" s="107">
        <f t="shared" si="391"/>
        <v>7</v>
      </c>
      <c r="D2230" s="119">
        <v>-59908</v>
      </c>
      <c r="E2230" s="119">
        <v>-3893526.5900000008</v>
      </c>
    </row>
    <row r="2231" spans="1:5" x14ac:dyDescent="0.35">
      <c r="A2231" s="107" t="str">
        <f t="shared" ref="A2231:B2231" si="395">+A2156</f>
        <v>Sample 6</v>
      </c>
      <c r="B2231" s="107" t="str">
        <f t="shared" si="395"/>
        <v>CERRO_DOMINADOR_CSP</v>
      </c>
      <c r="C2231" s="107">
        <f t="shared" si="391"/>
        <v>7</v>
      </c>
      <c r="D2231" s="119">
        <v>-59908</v>
      </c>
      <c r="E2231" s="119">
        <v>-3943995.78</v>
      </c>
    </row>
    <row r="2232" spans="1:5" x14ac:dyDescent="0.35">
      <c r="A2232" s="107" t="str">
        <f t="shared" ref="A2232:B2232" si="396">+A2157</f>
        <v>Sample 1</v>
      </c>
      <c r="B2232" s="107" t="str">
        <f t="shared" si="396"/>
        <v>Cinergia Chile SpA</v>
      </c>
      <c r="C2232" s="107">
        <f t="shared" si="391"/>
        <v>7</v>
      </c>
      <c r="D2232" s="119">
        <v>-2.3666027061686767</v>
      </c>
      <c r="E2232" s="119">
        <v>-158.38143582673905</v>
      </c>
    </row>
    <row r="2233" spans="1:5" x14ac:dyDescent="0.35">
      <c r="A2233" s="107" t="str">
        <f t="shared" ref="A2233:B2233" si="397">+A2158</f>
        <v>Sample 3</v>
      </c>
      <c r="B2233" s="107" t="str">
        <f t="shared" si="397"/>
        <v>Cinergia Chile SpA</v>
      </c>
      <c r="C2233" s="107">
        <f t="shared" si="391"/>
        <v>7</v>
      </c>
      <c r="D2233" s="119">
        <v>-2.3666027061686767</v>
      </c>
      <c r="E2233" s="119">
        <v>-166.50602362448285</v>
      </c>
    </row>
    <row r="2234" spans="1:5" x14ac:dyDescent="0.35">
      <c r="A2234" s="107" t="str">
        <f t="shared" ref="A2234:B2234" si="398">+A2159</f>
        <v>Sample 6</v>
      </c>
      <c r="B2234" s="107" t="str">
        <f t="shared" si="398"/>
        <v>Cinergia Chile SpA</v>
      </c>
      <c r="C2234" s="107">
        <f t="shared" si="391"/>
        <v>7</v>
      </c>
      <c r="D2234" s="119">
        <v>-2.3666027061686767</v>
      </c>
      <c r="E2234" s="119">
        <v>-177.41174751880388</v>
      </c>
    </row>
    <row r="2235" spans="1:5" x14ac:dyDescent="0.35">
      <c r="A2235" s="107" t="str">
        <f t="shared" ref="A2235:B2235" si="399">+A2160</f>
        <v>Sample 1</v>
      </c>
      <c r="B2235" s="107" t="str">
        <f t="shared" si="399"/>
        <v>colbun</v>
      </c>
      <c r="C2235" s="107">
        <f t="shared" si="391"/>
        <v>7</v>
      </c>
      <c r="D2235" s="119">
        <v>9456.0856780413014</v>
      </c>
      <c r="E2235" s="119">
        <v>571767.34935421264</v>
      </c>
    </row>
    <row r="2236" spans="1:5" x14ac:dyDescent="0.35">
      <c r="A2236" s="107" t="str">
        <f t="shared" ref="A2236:B2236" si="400">+A2161</f>
        <v>Sample 3</v>
      </c>
      <c r="B2236" s="107" t="str">
        <f t="shared" si="400"/>
        <v>colbun</v>
      </c>
      <c r="C2236" s="107">
        <f t="shared" si="391"/>
        <v>7</v>
      </c>
      <c r="D2236" s="119">
        <v>9456.0856780413069</v>
      </c>
      <c r="E2236" s="119">
        <v>583625.58564719278</v>
      </c>
    </row>
    <row r="2237" spans="1:5" x14ac:dyDescent="0.35">
      <c r="A2237" s="107" t="str">
        <f t="shared" ref="A2237:B2237" si="401">+A2162</f>
        <v>Sample 6</v>
      </c>
      <c r="B2237" s="107" t="str">
        <f t="shared" si="401"/>
        <v>colbun</v>
      </c>
      <c r="C2237" s="107">
        <f t="shared" si="391"/>
        <v>7</v>
      </c>
      <c r="D2237" s="119">
        <v>9456.0856780413142</v>
      </c>
      <c r="E2237" s="119">
        <v>612367.96267126035</v>
      </c>
    </row>
    <row r="2238" spans="1:5" x14ac:dyDescent="0.35">
      <c r="A2238" s="107" t="str">
        <f t="shared" ref="A2238:B2238" si="402">+A2163</f>
        <v>Sample 1</v>
      </c>
      <c r="B2238" s="107" t="str">
        <f t="shared" si="402"/>
        <v>EGP_CHILE</v>
      </c>
      <c r="C2238" s="107">
        <f t="shared" si="391"/>
        <v>7</v>
      </c>
      <c r="D2238" s="119">
        <v>-5368704</v>
      </c>
      <c r="E2238" s="119">
        <v>-342347.90712000016</v>
      </c>
    </row>
    <row r="2239" spans="1:5" x14ac:dyDescent="0.35">
      <c r="A2239" s="107" t="str">
        <f t="shared" ref="A2239:B2239" si="403">+A2164</f>
        <v>Sample 3</v>
      </c>
      <c r="B2239" s="107" t="str">
        <f t="shared" si="403"/>
        <v>EGP_CHILE</v>
      </c>
      <c r="C2239" s="107">
        <f t="shared" si="391"/>
        <v>7</v>
      </c>
      <c r="D2239" s="119">
        <v>-5368704</v>
      </c>
      <c r="E2239" s="119">
        <v>-353958.53779999999</v>
      </c>
    </row>
    <row r="2240" spans="1:5" x14ac:dyDescent="0.35">
      <c r="A2240" s="107" t="str">
        <f t="shared" ref="A2240:B2240" si="404">+A2165</f>
        <v>Sample 6</v>
      </c>
      <c r="B2240" s="107" t="str">
        <f t="shared" si="404"/>
        <v>EGP_CHILE</v>
      </c>
      <c r="C2240" s="107">
        <f t="shared" si="391"/>
        <v>7</v>
      </c>
      <c r="D2240" s="119">
        <v>-5368704</v>
      </c>
      <c r="E2240" s="119">
        <v>-372781.94185999967</v>
      </c>
    </row>
    <row r="2241" spans="1:5" x14ac:dyDescent="0.35">
      <c r="A2241" s="107" t="str">
        <f t="shared" ref="A2241:B2241" si="405">+A2166</f>
        <v>Sample 1</v>
      </c>
      <c r="B2241" s="107" t="str">
        <f t="shared" si="405"/>
        <v>EMOAC</v>
      </c>
      <c r="C2241" s="107">
        <f t="shared" si="391"/>
        <v>7</v>
      </c>
      <c r="D2241" s="119">
        <v>59908</v>
      </c>
      <c r="E2241" s="119">
        <v>3860020.720000003</v>
      </c>
    </row>
    <row r="2242" spans="1:5" x14ac:dyDescent="0.35">
      <c r="A2242" s="107" t="str">
        <f t="shared" ref="A2242:B2242" si="406">+A2167</f>
        <v>Sample 3</v>
      </c>
      <c r="B2242" s="107" t="str">
        <f t="shared" si="406"/>
        <v>EMOAC</v>
      </c>
      <c r="C2242" s="107">
        <f t="shared" si="391"/>
        <v>7</v>
      </c>
      <c r="D2242" s="119">
        <v>59908</v>
      </c>
      <c r="E2242" s="119">
        <v>3893526.5900000008</v>
      </c>
    </row>
    <row r="2243" spans="1:5" x14ac:dyDescent="0.35">
      <c r="A2243" s="107" t="str">
        <f t="shared" ref="A2243:B2243" si="407">+A2168</f>
        <v>Sample 6</v>
      </c>
      <c r="B2243" s="107" t="str">
        <f t="shared" si="407"/>
        <v>EMOAC</v>
      </c>
      <c r="C2243" s="107">
        <f t="shared" si="391"/>
        <v>7</v>
      </c>
      <c r="D2243" s="119">
        <v>59908</v>
      </c>
      <c r="E2243" s="119">
        <v>3943995.78</v>
      </c>
    </row>
    <row r="2244" spans="1:5" x14ac:dyDescent="0.35">
      <c r="A2244" s="107" t="str">
        <f t="shared" ref="A2244:B2244" si="408">+A2169</f>
        <v>Sample 1</v>
      </c>
      <c r="B2244" s="107" t="str">
        <f t="shared" si="408"/>
        <v>ENEL_GENERACION</v>
      </c>
      <c r="C2244" s="107">
        <f t="shared" si="391"/>
        <v>7</v>
      </c>
      <c r="D2244" s="119">
        <v>-15998735.165614594</v>
      </c>
      <c r="E2244" s="119">
        <v>-268115.75244246185</v>
      </c>
    </row>
    <row r="2245" spans="1:5" x14ac:dyDescent="0.35">
      <c r="A2245" s="107" t="str">
        <f t="shared" ref="A2245:B2245" si="409">+A2170</f>
        <v>Sample 3</v>
      </c>
      <c r="B2245" s="107" t="str">
        <f t="shared" si="409"/>
        <v>ENEL_GENERACION</v>
      </c>
      <c r="C2245" s="107">
        <f t="shared" si="391"/>
        <v>7</v>
      </c>
      <c r="D2245" s="119">
        <v>-15998735.165614594</v>
      </c>
      <c r="E2245" s="119">
        <v>-249684.30357140079</v>
      </c>
    </row>
    <row r="2246" spans="1:5" x14ac:dyDescent="0.35">
      <c r="A2246" s="107" t="str">
        <f t="shared" ref="A2246:B2246" si="410">+A2171</f>
        <v>Sample 6</v>
      </c>
      <c r="B2246" s="107" t="str">
        <f t="shared" si="410"/>
        <v>ENEL_GENERACION</v>
      </c>
      <c r="C2246" s="107">
        <f t="shared" si="391"/>
        <v>7</v>
      </c>
      <c r="D2246" s="119">
        <v>-15998735.165614594</v>
      </c>
      <c r="E2246" s="119">
        <v>-225159.79331515188</v>
      </c>
    </row>
    <row r="2247" spans="1:5" x14ac:dyDescent="0.35">
      <c r="A2247" s="107" t="str">
        <f t="shared" ref="A2247:B2247" si="411">+A2172</f>
        <v>Sample 1</v>
      </c>
      <c r="B2247" s="107" t="str">
        <f t="shared" si="411"/>
        <v>Enerquinta</v>
      </c>
      <c r="C2247" s="107">
        <f t="shared" si="391"/>
        <v>7</v>
      </c>
      <c r="D2247" s="119">
        <v>2.8117450861312652E-2</v>
      </c>
      <c r="E2247" s="119">
        <v>1.7731707116914504</v>
      </c>
    </row>
    <row r="2248" spans="1:5" x14ac:dyDescent="0.35">
      <c r="A2248" s="107" t="str">
        <f t="shared" ref="A2248:B2248" si="412">+A2173</f>
        <v>Sample 3</v>
      </c>
      <c r="B2248" s="107" t="str">
        <f t="shared" si="412"/>
        <v>Enerquinta</v>
      </c>
      <c r="C2248" s="107">
        <f t="shared" si="391"/>
        <v>7</v>
      </c>
      <c r="D2248" s="119">
        <v>2.8117450861312652E-2</v>
      </c>
      <c r="E2248" s="119">
        <v>1.8239674472492526</v>
      </c>
    </row>
    <row r="2249" spans="1:5" x14ac:dyDescent="0.35">
      <c r="A2249" s="107" t="str">
        <f t="shared" ref="A2249:B2249" si="413">+A2174</f>
        <v>Sample 6</v>
      </c>
      <c r="B2249" s="107" t="str">
        <f t="shared" si="413"/>
        <v>Enerquinta</v>
      </c>
      <c r="C2249" s="107">
        <f t="shared" si="391"/>
        <v>7</v>
      </c>
      <c r="D2249" s="119">
        <v>2.8117450861312652E-2</v>
      </c>
      <c r="E2249" s="119">
        <v>1.9479158996462567</v>
      </c>
    </row>
    <row r="2250" spans="1:5" x14ac:dyDescent="0.35">
      <c r="A2250" s="107" t="str">
        <f t="shared" ref="A2250:B2250" si="414">+A2175</f>
        <v>Sample 1</v>
      </c>
      <c r="B2250" s="107" t="str">
        <f t="shared" si="414"/>
        <v>ENGIE</v>
      </c>
      <c r="C2250" s="107">
        <f t="shared" si="391"/>
        <v>7</v>
      </c>
      <c r="D2250" s="119">
        <v>0</v>
      </c>
      <c r="E2250" s="119">
        <v>0</v>
      </c>
    </row>
    <row r="2251" spans="1:5" x14ac:dyDescent="0.35">
      <c r="A2251" s="107" t="str">
        <f t="shared" ref="A2251:B2251" si="415">+A2176</f>
        <v>Sample 3</v>
      </c>
      <c r="B2251" s="107" t="str">
        <f t="shared" si="415"/>
        <v>ENGIE</v>
      </c>
      <c r="C2251" s="107">
        <f t="shared" si="391"/>
        <v>7</v>
      </c>
      <c r="D2251" s="119">
        <v>0</v>
      </c>
      <c r="E2251" s="119">
        <v>0</v>
      </c>
    </row>
    <row r="2252" spans="1:5" x14ac:dyDescent="0.35">
      <c r="A2252" s="107" t="str">
        <f t="shared" ref="A2252:B2252" si="416">+A2177</f>
        <v>Sample 6</v>
      </c>
      <c r="B2252" s="107" t="str">
        <f t="shared" si="416"/>
        <v>ENGIE</v>
      </c>
      <c r="C2252" s="107">
        <f t="shared" si="391"/>
        <v>7</v>
      </c>
      <c r="D2252" s="119">
        <v>0</v>
      </c>
      <c r="E2252" s="119">
        <v>0</v>
      </c>
    </row>
    <row r="2253" spans="1:5" x14ac:dyDescent="0.35">
      <c r="A2253" s="107" t="str">
        <f t="shared" ref="A2253:B2253" si="417">+A2178</f>
        <v>Sample 1</v>
      </c>
      <c r="B2253" s="107" t="str">
        <f t="shared" si="417"/>
        <v>ENORCHILE</v>
      </c>
      <c r="C2253" s="107">
        <f t="shared" si="391"/>
        <v>7</v>
      </c>
      <c r="D2253" s="119">
        <v>1.3648592531367034</v>
      </c>
      <c r="E2253" s="119">
        <v>89.092341270722059</v>
      </c>
    </row>
    <row r="2254" spans="1:5" x14ac:dyDescent="0.35">
      <c r="A2254" s="107" t="str">
        <f t="shared" ref="A2254:B2254" si="418">+A2179</f>
        <v>Sample 3</v>
      </c>
      <c r="B2254" s="107" t="str">
        <f t="shared" si="418"/>
        <v>ENORCHILE</v>
      </c>
      <c r="C2254" s="107">
        <f t="shared" si="391"/>
        <v>7</v>
      </c>
      <c r="D2254" s="119">
        <v>1.3648592531367034</v>
      </c>
      <c r="E2254" s="119">
        <v>91.490960921853315</v>
      </c>
    </row>
    <row r="2255" spans="1:5" x14ac:dyDescent="0.35">
      <c r="A2255" s="107" t="str">
        <f t="shared" ref="A2255:B2255" si="419">+A2180</f>
        <v>Sample 6</v>
      </c>
      <c r="B2255" s="107" t="str">
        <f t="shared" si="419"/>
        <v>ENORCHILE</v>
      </c>
      <c r="C2255" s="107">
        <f t="shared" si="391"/>
        <v>7</v>
      </c>
      <c r="D2255" s="119">
        <v>1.3648592531367034</v>
      </c>
      <c r="E2255" s="119">
        <v>97.563574033803931</v>
      </c>
    </row>
    <row r="2256" spans="1:5" x14ac:dyDescent="0.35">
      <c r="A2256" s="107" t="str">
        <f t="shared" ref="A2256:B2256" si="420">+A2181</f>
        <v>Sample 1</v>
      </c>
      <c r="B2256" s="107" t="str">
        <f t="shared" si="420"/>
        <v>GUACOLDA</v>
      </c>
      <c r="C2256" s="107">
        <f t="shared" si="391"/>
        <v>7</v>
      </c>
      <c r="D2256" s="119">
        <v>34022.805886469287</v>
      </c>
      <c r="E2256" s="119">
        <v>496974.08023001859</v>
      </c>
    </row>
    <row r="2257" spans="1:5" x14ac:dyDescent="0.35">
      <c r="A2257" s="107" t="str">
        <f t="shared" ref="A2257:B2257" si="421">+A2182</f>
        <v>Sample 3</v>
      </c>
      <c r="B2257" s="107" t="str">
        <f t="shared" si="421"/>
        <v>GUACOLDA</v>
      </c>
      <c r="C2257" s="107">
        <f t="shared" si="391"/>
        <v>7</v>
      </c>
      <c r="D2257" s="119">
        <v>34022.805886469236</v>
      </c>
      <c r="E2257" s="119">
        <v>503236.27930738626</v>
      </c>
    </row>
    <row r="2258" spans="1:5" x14ac:dyDescent="0.35">
      <c r="A2258" s="107" t="str">
        <f t="shared" ref="A2258:B2258" si="422">+A2183</f>
        <v>Sample 6</v>
      </c>
      <c r="B2258" s="107" t="str">
        <f t="shared" si="422"/>
        <v>GUACOLDA</v>
      </c>
      <c r="C2258" s="107">
        <f t="shared" si="391"/>
        <v>7</v>
      </c>
      <c r="D2258" s="119">
        <v>34022.80588646917</v>
      </c>
      <c r="E2258" s="119">
        <v>516434.65150704037</v>
      </c>
    </row>
    <row r="2259" spans="1:5" x14ac:dyDescent="0.35">
      <c r="A2259" s="107" t="str">
        <f t="shared" ref="A2259:B2259" si="423">+A2184</f>
        <v>Sample 1</v>
      </c>
      <c r="B2259" s="107" t="str">
        <f t="shared" si="423"/>
        <v>HIDROANGOL</v>
      </c>
      <c r="C2259" s="107">
        <f t="shared" si="391"/>
        <v>7</v>
      </c>
      <c r="D2259" s="119">
        <v>0</v>
      </c>
      <c r="E2259" s="119">
        <v>0</v>
      </c>
    </row>
    <row r="2260" spans="1:5" x14ac:dyDescent="0.35">
      <c r="A2260" s="107" t="str">
        <f t="shared" ref="A2260:B2260" si="424">+A2185</f>
        <v>Sample 3</v>
      </c>
      <c r="B2260" s="107" t="str">
        <f t="shared" si="424"/>
        <v>HIDROANGOL</v>
      </c>
      <c r="C2260" s="107">
        <f t="shared" si="391"/>
        <v>7</v>
      </c>
      <c r="D2260" s="119">
        <v>0</v>
      </c>
      <c r="E2260" s="119">
        <v>0</v>
      </c>
    </row>
    <row r="2261" spans="1:5" x14ac:dyDescent="0.35">
      <c r="A2261" s="107" t="str">
        <f t="shared" ref="A2261:B2261" si="425">+A2186</f>
        <v>Sample 6</v>
      </c>
      <c r="B2261" s="107" t="str">
        <f t="shared" si="425"/>
        <v>HIDROANGOL</v>
      </c>
      <c r="C2261" s="107">
        <f t="shared" si="391"/>
        <v>7</v>
      </c>
      <c r="D2261" s="119">
        <v>0</v>
      </c>
      <c r="E2261" s="119">
        <v>0</v>
      </c>
    </row>
    <row r="2262" spans="1:5" x14ac:dyDescent="0.35">
      <c r="A2262" s="107" t="str">
        <f t="shared" ref="A2262:B2262" si="426">+A2187</f>
        <v>Sample 1</v>
      </c>
      <c r="B2262" s="107" t="str">
        <f t="shared" si="426"/>
        <v>HORNITOS</v>
      </c>
      <c r="C2262" s="107">
        <f t="shared" si="391"/>
        <v>7</v>
      </c>
      <c r="D2262" s="119">
        <v>0</v>
      </c>
      <c r="E2262" s="119">
        <v>0</v>
      </c>
    </row>
    <row r="2263" spans="1:5" x14ac:dyDescent="0.35">
      <c r="A2263" s="107" t="str">
        <f t="shared" ref="A2263:B2263" si="427">+A2188</f>
        <v>Sample 3</v>
      </c>
      <c r="B2263" s="107" t="str">
        <f t="shared" si="427"/>
        <v>HORNITOS</v>
      </c>
      <c r="C2263" s="107">
        <f t="shared" si="391"/>
        <v>7</v>
      </c>
      <c r="D2263" s="119">
        <v>0</v>
      </c>
      <c r="E2263" s="119">
        <v>0</v>
      </c>
    </row>
    <row r="2264" spans="1:5" x14ac:dyDescent="0.35">
      <c r="A2264" s="107" t="str">
        <f t="shared" ref="A2264:B2264" si="428">+A2189</f>
        <v>Sample 6</v>
      </c>
      <c r="B2264" s="107" t="str">
        <f t="shared" si="428"/>
        <v>HORNITOS</v>
      </c>
      <c r="C2264" s="107">
        <f t="shared" si="391"/>
        <v>7</v>
      </c>
      <c r="D2264" s="119">
        <v>0</v>
      </c>
      <c r="E2264" s="119">
        <v>0</v>
      </c>
    </row>
    <row r="2265" spans="1:5" x14ac:dyDescent="0.35">
      <c r="A2265" s="107" t="str">
        <f t="shared" ref="A2265:B2265" si="429">+A2190</f>
        <v>Sample 1</v>
      </c>
      <c r="B2265" s="107" t="str">
        <f t="shared" si="429"/>
        <v>IMELSA_ENERGIA</v>
      </c>
      <c r="C2265" s="107">
        <f t="shared" si="391"/>
        <v>7</v>
      </c>
      <c r="D2265" s="119">
        <v>53931150.590942614</v>
      </c>
      <c r="E2265" s="119">
        <v>3305130.1793528856</v>
      </c>
    </row>
    <row r="2266" spans="1:5" x14ac:dyDescent="0.35">
      <c r="A2266" s="107" t="str">
        <f t="shared" ref="A2266:B2266" si="430">+A2191</f>
        <v>Sample 3</v>
      </c>
      <c r="B2266" s="107" t="str">
        <f t="shared" si="430"/>
        <v>IMELSA_ENERGIA</v>
      </c>
      <c r="C2266" s="107">
        <f t="shared" si="391"/>
        <v>7</v>
      </c>
      <c r="D2266" s="119">
        <v>53931150.590942614</v>
      </c>
      <c r="E2266" s="119">
        <v>3424591.13622176</v>
      </c>
    </row>
    <row r="2267" spans="1:5" x14ac:dyDescent="0.35">
      <c r="A2267" s="107" t="str">
        <f t="shared" ref="A2267:B2267" si="431">+A2192</f>
        <v>Sample 6</v>
      </c>
      <c r="B2267" s="107" t="str">
        <f t="shared" si="431"/>
        <v>IMELSA_ENERGIA</v>
      </c>
      <c r="C2267" s="107">
        <f t="shared" si="391"/>
        <v>7</v>
      </c>
      <c r="D2267" s="119">
        <v>53931150.590942614</v>
      </c>
      <c r="E2267" s="119">
        <v>3685345.3826618148</v>
      </c>
    </row>
    <row r="2268" spans="1:5" x14ac:dyDescent="0.35">
      <c r="A2268" s="107" t="str">
        <f t="shared" ref="A2268:B2268" si="432">+A2193</f>
        <v>Sample 1</v>
      </c>
      <c r="B2268" s="107" t="str">
        <f t="shared" si="432"/>
        <v>LA CONFLUENCIA</v>
      </c>
      <c r="C2268" s="107">
        <f t="shared" si="391"/>
        <v>7</v>
      </c>
      <c r="D2268" s="119">
        <v>-18492697.176241465</v>
      </c>
      <c r="E2268" s="119">
        <v>-1192830.29186635</v>
      </c>
    </row>
    <row r="2269" spans="1:5" x14ac:dyDescent="0.35">
      <c r="A2269" s="107" t="str">
        <f t="shared" ref="A2269:B2269" si="433">+A2194</f>
        <v>Sample 3</v>
      </c>
      <c r="B2269" s="107" t="str">
        <f t="shared" si="433"/>
        <v>LA CONFLUENCIA</v>
      </c>
      <c r="C2269" s="107">
        <f t="shared" si="391"/>
        <v>7</v>
      </c>
      <c r="D2269" s="119">
        <v>-18492697.176241465</v>
      </c>
      <c r="E2269" s="119">
        <v>-1246035.6331705032</v>
      </c>
    </row>
    <row r="2270" spans="1:5" x14ac:dyDescent="0.35">
      <c r="A2270" s="107" t="str">
        <f t="shared" ref="A2270:B2270" si="434">+A2195</f>
        <v>Sample 6</v>
      </c>
      <c r="B2270" s="107" t="str">
        <f t="shared" si="434"/>
        <v>LA CONFLUENCIA</v>
      </c>
      <c r="C2270" s="107">
        <f t="shared" si="391"/>
        <v>7</v>
      </c>
      <c r="D2270" s="119">
        <v>-18492697.176241465</v>
      </c>
      <c r="E2270" s="119">
        <v>-1353597.1968238354</v>
      </c>
    </row>
    <row r="2271" spans="1:5" x14ac:dyDescent="0.35">
      <c r="A2271" s="107" t="str">
        <f t="shared" ref="A2271:B2271" si="435">+A2196</f>
        <v>Sample 1</v>
      </c>
      <c r="B2271" s="107" t="str">
        <f t="shared" si="435"/>
        <v>LA HIGUERA</v>
      </c>
      <c r="C2271" s="107">
        <f t="shared" si="391"/>
        <v>7</v>
      </c>
      <c r="D2271" s="119">
        <v>-23036027.263875358</v>
      </c>
      <c r="E2271" s="119">
        <v>-1485887.6919215536</v>
      </c>
    </row>
    <row r="2272" spans="1:5" x14ac:dyDescent="0.35">
      <c r="A2272" s="107" t="str">
        <f t="shared" ref="A2272:B2272" si="436">+A2197</f>
        <v>Sample 3</v>
      </c>
      <c r="B2272" s="107" t="str">
        <f t="shared" si="436"/>
        <v>LA HIGUERA</v>
      </c>
      <c r="C2272" s="107">
        <f t="shared" si="391"/>
        <v>7</v>
      </c>
      <c r="D2272" s="119">
        <v>-23036027.263875358</v>
      </c>
      <c r="E2272" s="119">
        <v>-1552164.6487756846</v>
      </c>
    </row>
    <row r="2273" spans="1:5" x14ac:dyDescent="0.35">
      <c r="A2273" s="107" t="str">
        <f t="shared" ref="A2273:B2273" si="437">+A2198</f>
        <v>Sample 6</v>
      </c>
      <c r="B2273" s="107" t="str">
        <f t="shared" si="437"/>
        <v>LA HIGUERA</v>
      </c>
      <c r="C2273" s="107">
        <f t="shared" si="391"/>
        <v>7</v>
      </c>
      <c r="D2273" s="119">
        <v>-23036027.263875358</v>
      </c>
      <c r="E2273" s="119">
        <v>-1686152.1947376968</v>
      </c>
    </row>
    <row r="2274" spans="1:5" x14ac:dyDescent="0.35">
      <c r="A2274" s="107" t="str">
        <f t="shared" ref="A2274:B2274" si="438">+A2199</f>
        <v>Sample 1</v>
      </c>
      <c r="B2274" s="107" t="str">
        <f t="shared" si="438"/>
        <v>LOS_LOROS</v>
      </c>
      <c r="C2274" s="107">
        <f t="shared" si="391"/>
        <v>7</v>
      </c>
      <c r="D2274" s="119">
        <v>0</v>
      </c>
      <c r="E2274" s="119">
        <v>0</v>
      </c>
    </row>
    <row r="2275" spans="1:5" x14ac:dyDescent="0.35">
      <c r="A2275" s="107" t="str">
        <f t="shared" ref="A2275:B2275" si="439">+A2200</f>
        <v>Sample 3</v>
      </c>
      <c r="B2275" s="107" t="str">
        <f t="shared" si="439"/>
        <v>LOS_LOROS</v>
      </c>
      <c r="C2275" s="107">
        <f t="shared" si="391"/>
        <v>7</v>
      </c>
      <c r="D2275" s="119">
        <v>0</v>
      </c>
      <c r="E2275" s="119">
        <v>0</v>
      </c>
    </row>
    <row r="2276" spans="1:5" x14ac:dyDescent="0.35">
      <c r="A2276" s="107" t="str">
        <f t="shared" ref="A2276:B2276" si="440">+A2201</f>
        <v>Sample 6</v>
      </c>
      <c r="B2276" s="107" t="str">
        <f t="shared" si="440"/>
        <v>LOS_LOROS</v>
      </c>
      <c r="C2276" s="107">
        <f t="shared" si="391"/>
        <v>7</v>
      </c>
      <c r="D2276" s="119">
        <v>0</v>
      </c>
      <c r="E2276" s="119">
        <v>0</v>
      </c>
    </row>
    <row r="2277" spans="1:5" x14ac:dyDescent="0.35">
      <c r="A2277" s="107" t="str">
        <f t="shared" ref="A2277:B2277" si="441">+A2202</f>
        <v>Sample 1</v>
      </c>
      <c r="B2277" s="107" t="str">
        <f t="shared" si="441"/>
        <v>nueva energia</v>
      </c>
      <c r="C2277" s="107">
        <f t="shared" si="391"/>
        <v>7</v>
      </c>
      <c r="D2277" s="119">
        <v>5.009057374611821</v>
      </c>
      <c r="E2277" s="119">
        <v>287.8270731330532</v>
      </c>
    </row>
    <row r="2278" spans="1:5" x14ac:dyDescent="0.35">
      <c r="A2278" s="107" t="str">
        <f t="shared" ref="A2278:B2278" si="442">+A2203</f>
        <v>Sample 3</v>
      </c>
      <c r="B2278" s="107" t="str">
        <f t="shared" si="442"/>
        <v>nueva energia</v>
      </c>
      <c r="C2278" s="107">
        <f t="shared" si="391"/>
        <v>7</v>
      </c>
      <c r="D2278" s="119">
        <v>5.009057374611821</v>
      </c>
      <c r="E2278" s="119">
        <v>300.61321622864591</v>
      </c>
    </row>
    <row r="2279" spans="1:5" x14ac:dyDescent="0.35">
      <c r="A2279" s="107" t="str">
        <f t="shared" ref="A2279:B2279" si="443">+A2204</f>
        <v>Sample 6</v>
      </c>
      <c r="B2279" s="107" t="str">
        <f t="shared" si="443"/>
        <v>nueva energia</v>
      </c>
      <c r="C2279" s="107">
        <f t="shared" si="391"/>
        <v>7</v>
      </c>
      <c r="D2279" s="119">
        <v>5.009057374611821</v>
      </c>
      <c r="E2279" s="119">
        <v>332.27793942745222</v>
      </c>
    </row>
    <row r="2280" spans="1:5" x14ac:dyDescent="0.35">
      <c r="A2280" s="107" t="str">
        <f t="shared" ref="A2280:B2280" si="444">+A2205</f>
        <v>Sample 1</v>
      </c>
      <c r="B2280" s="107" t="str">
        <f t="shared" si="444"/>
        <v>PUNTA_PALMERAS</v>
      </c>
      <c r="C2280" s="107">
        <f t="shared" si="391"/>
        <v>7</v>
      </c>
      <c r="D2280" s="119">
        <v>-9456.0856780413014</v>
      </c>
      <c r="E2280" s="119">
        <v>-571767.34935421264</v>
      </c>
    </row>
    <row r="2281" spans="1:5" x14ac:dyDescent="0.35">
      <c r="A2281" s="107" t="str">
        <f t="shared" ref="A2281:B2281" si="445">+A2206</f>
        <v>Sample 3</v>
      </c>
      <c r="B2281" s="107" t="str">
        <f t="shared" si="445"/>
        <v>PUNTA_PALMERAS</v>
      </c>
      <c r="C2281" s="107">
        <f t="shared" si="391"/>
        <v>7</v>
      </c>
      <c r="D2281" s="119">
        <v>-9456.0856780413069</v>
      </c>
      <c r="E2281" s="119">
        <v>-583625.58564719278</v>
      </c>
    </row>
    <row r="2282" spans="1:5" x14ac:dyDescent="0.35">
      <c r="A2282" s="107" t="str">
        <f t="shared" ref="A2282:B2282" si="446">+A2207</f>
        <v>Sample 6</v>
      </c>
      <c r="B2282" s="107" t="str">
        <f t="shared" si="446"/>
        <v>PUNTA_PALMERAS</v>
      </c>
      <c r="C2282" s="107">
        <f t="shared" si="391"/>
        <v>7</v>
      </c>
      <c r="D2282" s="119">
        <v>-9456.0856780413142</v>
      </c>
      <c r="E2282" s="119">
        <v>-612367.96267126035</v>
      </c>
    </row>
    <row r="2283" spans="1:5" x14ac:dyDescent="0.35">
      <c r="A2283" s="107" t="str">
        <f t="shared" ref="A2283:B2283" si="447">+A2208</f>
        <v>Sample 1</v>
      </c>
      <c r="B2283" s="107" t="str">
        <f t="shared" si="447"/>
        <v>SGA</v>
      </c>
      <c r="C2283" s="107">
        <f t="shared" si="391"/>
        <v>7</v>
      </c>
      <c r="D2283" s="119">
        <v>0</v>
      </c>
      <c r="E2283" s="119">
        <v>0</v>
      </c>
    </row>
    <row r="2284" spans="1:5" x14ac:dyDescent="0.35">
      <c r="A2284" s="107" t="str">
        <f t="shared" ref="A2284:B2284" si="448">+A2209</f>
        <v>Sample 3</v>
      </c>
      <c r="B2284" s="107" t="str">
        <f t="shared" si="448"/>
        <v>SGA</v>
      </c>
      <c r="C2284" s="107">
        <f t="shared" si="391"/>
        <v>7</v>
      </c>
      <c r="D2284" s="119">
        <v>0</v>
      </c>
      <c r="E2284" s="119">
        <v>0</v>
      </c>
    </row>
    <row r="2285" spans="1:5" x14ac:dyDescent="0.35">
      <c r="A2285" s="107" t="str">
        <f t="shared" ref="A2285:B2285" si="449">+A2210</f>
        <v>Sample 6</v>
      </c>
      <c r="B2285" s="107" t="str">
        <f t="shared" si="449"/>
        <v>SGA</v>
      </c>
      <c r="C2285" s="107">
        <f t="shared" si="391"/>
        <v>7</v>
      </c>
      <c r="D2285" s="119">
        <v>0</v>
      </c>
      <c r="E2285" s="119">
        <v>0</v>
      </c>
    </row>
    <row r="2286" spans="1:5" x14ac:dyDescent="0.35">
      <c r="A2286" s="107" t="str">
        <f t="shared" ref="A2286:B2286" si="450">+A2211</f>
        <v>Sample 1</v>
      </c>
      <c r="B2286" s="107" t="str">
        <f t="shared" si="450"/>
        <v>SONNEDIX_COX</v>
      </c>
      <c r="C2286" s="107">
        <f t="shared" si="391"/>
        <v>7</v>
      </c>
      <c r="D2286" s="119">
        <v>8981078.3776139617</v>
      </c>
      <c r="E2286" s="119">
        <v>563664.64275363437</v>
      </c>
    </row>
    <row r="2287" spans="1:5" x14ac:dyDescent="0.35">
      <c r="A2287" s="107" t="str">
        <f t="shared" ref="A2287:B2287" si="451">+A2212</f>
        <v>Sample 3</v>
      </c>
      <c r="B2287" s="107" t="str">
        <f t="shared" si="451"/>
        <v>SONNEDIX_COX</v>
      </c>
      <c r="C2287" s="107">
        <f t="shared" si="391"/>
        <v>7</v>
      </c>
      <c r="D2287" s="119">
        <v>8981078.3776139617</v>
      </c>
      <c r="E2287" s="119">
        <v>582327.47891215398</v>
      </c>
    </row>
    <row r="2288" spans="1:5" x14ac:dyDescent="0.35">
      <c r="A2288" s="107" t="str">
        <f t="shared" ref="A2288:B2288" si="452">+A2213</f>
        <v>Sample 6</v>
      </c>
      <c r="B2288" s="107" t="str">
        <f t="shared" si="452"/>
        <v>SONNEDIX_COX</v>
      </c>
      <c r="C2288" s="107">
        <f t="shared" si="391"/>
        <v>7</v>
      </c>
      <c r="D2288" s="119">
        <v>8981078.3776139617</v>
      </c>
      <c r="E2288" s="119">
        <v>620763.8662195357</v>
      </c>
    </row>
    <row r="2289" spans="1:5" x14ac:dyDescent="0.35">
      <c r="A2289" s="107" t="str">
        <f t="shared" ref="A2289:B2289" si="453">+A2214</f>
        <v>Sample 1</v>
      </c>
      <c r="B2289" s="107" t="str">
        <f t="shared" si="453"/>
        <v>TECNORED</v>
      </c>
      <c r="C2289" s="107">
        <f t="shared" si="391"/>
        <v>7</v>
      </c>
      <c r="D2289" s="119">
        <v>0</v>
      </c>
      <c r="E2289" s="119">
        <v>0</v>
      </c>
    </row>
    <row r="2290" spans="1:5" x14ac:dyDescent="0.35">
      <c r="A2290" s="107" t="str">
        <f t="shared" ref="A2290:B2290" si="454">+A2215</f>
        <v>Sample 3</v>
      </c>
      <c r="B2290" s="107" t="str">
        <f t="shared" si="454"/>
        <v>TECNORED</v>
      </c>
      <c r="C2290" s="107">
        <f t="shared" si="391"/>
        <v>7</v>
      </c>
      <c r="D2290" s="119">
        <v>0</v>
      </c>
      <c r="E2290" s="119">
        <v>0</v>
      </c>
    </row>
    <row r="2291" spans="1:5" x14ac:dyDescent="0.35">
      <c r="A2291" s="107" t="str">
        <f t="shared" ref="A2291:B2291" si="455">+A2216</f>
        <v>Sample 6</v>
      </c>
      <c r="B2291" s="107" t="str">
        <f t="shared" si="455"/>
        <v>TECNORED</v>
      </c>
      <c r="C2291" s="107">
        <f t="shared" ref="C2291:C2354" si="456">+C2216+1</f>
        <v>7</v>
      </c>
      <c r="D2291" s="119">
        <v>0</v>
      </c>
      <c r="E2291" s="119">
        <v>0</v>
      </c>
    </row>
    <row r="2292" spans="1:5" x14ac:dyDescent="0.35">
      <c r="A2292" s="107" t="str">
        <f t="shared" ref="A2292:B2292" si="457">+A2217</f>
        <v>Sample 1</v>
      </c>
      <c r="B2292" s="107" t="str">
        <f t="shared" si="457"/>
        <v>AES_ANDES</v>
      </c>
      <c r="C2292" s="107">
        <f t="shared" si="456"/>
        <v>8</v>
      </c>
      <c r="D2292" s="119">
        <v>-37713.926218052846</v>
      </c>
      <c r="E2292" s="119">
        <v>-508955.54918939591</v>
      </c>
    </row>
    <row r="2293" spans="1:5" x14ac:dyDescent="0.35">
      <c r="A2293" s="107" t="str">
        <f t="shared" ref="A2293:B2293" si="458">+A2218</f>
        <v>Sample 3</v>
      </c>
      <c r="B2293" s="107" t="str">
        <f t="shared" si="458"/>
        <v>AES_ANDES</v>
      </c>
      <c r="C2293" s="107">
        <f t="shared" si="456"/>
        <v>8</v>
      </c>
      <c r="D2293" s="119">
        <v>-37713.926218052802</v>
      </c>
      <c r="E2293" s="119">
        <v>-516807.90662518662</v>
      </c>
    </row>
    <row r="2294" spans="1:5" x14ac:dyDescent="0.35">
      <c r="A2294" s="107" t="str">
        <f t="shared" ref="A2294:B2294" si="459">+A2219</f>
        <v>Sample 6</v>
      </c>
      <c r="B2294" s="107" t="str">
        <f t="shared" si="459"/>
        <v>AES_ANDES</v>
      </c>
      <c r="C2294" s="107">
        <f t="shared" si="456"/>
        <v>8</v>
      </c>
      <c r="D2294" s="119">
        <v>-37713.926218052809</v>
      </c>
      <c r="E2294" s="119">
        <v>-534441.64860396308</v>
      </c>
    </row>
    <row r="2295" spans="1:5" x14ac:dyDescent="0.35">
      <c r="A2295" s="107" t="str">
        <f t="shared" ref="A2295:B2295" si="460">+A2220</f>
        <v>Sample 1</v>
      </c>
      <c r="B2295" s="107" t="str">
        <f t="shared" si="460"/>
        <v>ATRIA_ENERGIA</v>
      </c>
      <c r="C2295" s="107">
        <f t="shared" si="456"/>
        <v>8</v>
      </c>
      <c r="D2295" s="119">
        <v>2.3929705611275005</v>
      </c>
      <c r="E2295" s="119">
        <v>151.41776976934898</v>
      </c>
    </row>
    <row r="2296" spans="1:5" x14ac:dyDescent="0.35">
      <c r="A2296" s="107" t="str">
        <f t="shared" ref="A2296:B2296" si="461">+A2221</f>
        <v>Sample 3</v>
      </c>
      <c r="B2296" s="107" t="str">
        <f t="shared" si="461"/>
        <v>ATRIA_ENERGIA</v>
      </c>
      <c r="C2296" s="107">
        <f t="shared" si="456"/>
        <v>8</v>
      </c>
      <c r="D2296" s="119">
        <v>2.3929705611275005</v>
      </c>
      <c r="E2296" s="119">
        <v>159.75263453758379</v>
      </c>
    </row>
    <row r="2297" spans="1:5" x14ac:dyDescent="0.35">
      <c r="A2297" s="107" t="str">
        <f t="shared" ref="A2297:B2297" si="462">+A2222</f>
        <v>Sample 6</v>
      </c>
      <c r="B2297" s="107" t="str">
        <f t="shared" si="462"/>
        <v>ATRIA_ENERGIA</v>
      </c>
      <c r="C2297" s="107">
        <f t="shared" si="456"/>
        <v>8</v>
      </c>
      <c r="D2297" s="119">
        <v>2.3929705611275005</v>
      </c>
      <c r="E2297" s="119">
        <v>173.04689920655019</v>
      </c>
    </row>
    <row r="2298" spans="1:5" x14ac:dyDescent="0.35">
      <c r="A2298" s="107" t="str">
        <f t="shared" ref="A2298:B2298" si="463">+A2223</f>
        <v>Sample 1</v>
      </c>
      <c r="B2298" s="107" t="str">
        <f t="shared" si="463"/>
        <v>be forestales</v>
      </c>
      <c r="C2298" s="107">
        <f t="shared" si="456"/>
        <v>8</v>
      </c>
      <c r="D2298" s="119">
        <v>-16070.4</v>
      </c>
      <c r="E2298" s="119">
        <v>-518463.75899999891</v>
      </c>
    </row>
    <row r="2299" spans="1:5" x14ac:dyDescent="0.35">
      <c r="A2299" s="107" t="str">
        <f t="shared" ref="A2299:B2299" si="464">+A2224</f>
        <v>Sample 3</v>
      </c>
      <c r="B2299" s="107" t="str">
        <f t="shared" si="464"/>
        <v>be forestales</v>
      </c>
      <c r="C2299" s="107">
        <f t="shared" si="456"/>
        <v>8</v>
      </c>
      <c r="D2299" s="119">
        <v>-16070.4</v>
      </c>
      <c r="E2299" s="119">
        <v>-549278.2099999995</v>
      </c>
    </row>
    <row r="2300" spans="1:5" x14ac:dyDescent="0.35">
      <c r="A2300" s="107" t="str">
        <f t="shared" ref="A2300:B2300" si="465">+A2225</f>
        <v>Sample 6</v>
      </c>
      <c r="B2300" s="107" t="str">
        <f t="shared" si="465"/>
        <v>be forestales</v>
      </c>
      <c r="C2300" s="107">
        <f t="shared" si="456"/>
        <v>8</v>
      </c>
      <c r="D2300" s="119">
        <v>-16070.4</v>
      </c>
      <c r="E2300" s="119">
        <v>-636203.2029999987</v>
      </c>
    </row>
    <row r="2301" spans="1:5" x14ac:dyDescent="0.35">
      <c r="A2301" s="107" t="str">
        <f t="shared" ref="A2301:B2301" si="466">+A2226</f>
        <v>Sample 1</v>
      </c>
      <c r="B2301" s="107" t="str">
        <f t="shared" si="466"/>
        <v>BESALCO</v>
      </c>
      <c r="C2301" s="107">
        <f t="shared" si="456"/>
        <v>8</v>
      </c>
      <c r="D2301" s="119">
        <v>0</v>
      </c>
      <c r="E2301" s="119">
        <v>0</v>
      </c>
    </row>
    <row r="2302" spans="1:5" x14ac:dyDescent="0.35">
      <c r="A2302" s="107" t="str">
        <f t="shared" ref="A2302:B2302" si="467">+A2227</f>
        <v>Sample 3</v>
      </c>
      <c r="B2302" s="107" t="str">
        <f t="shared" si="467"/>
        <v>BESALCO</v>
      </c>
      <c r="C2302" s="107">
        <f t="shared" si="456"/>
        <v>8</v>
      </c>
      <c r="D2302" s="119">
        <v>0</v>
      </c>
      <c r="E2302" s="119">
        <v>0</v>
      </c>
    </row>
    <row r="2303" spans="1:5" x14ac:dyDescent="0.35">
      <c r="A2303" s="107" t="str">
        <f t="shared" ref="A2303:B2303" si="468">+A2228</f>
        <v>Sample 6</v>
      </c>
      <c r="B2303" s="107" t="str">
        <f t="shared" si="468"/>
        <v>BESALCO</v>
      </c>
      <c r="C2303" s="107">
        <f t="shared" si="456"/>
        <v>8</v>
      </c>
      <c r="D2303" s="119">
        <v>0</v>
      </c>
      <c r="E2303" s="119">
        <v>0</v>
      </c>
    </row>
    <row r="2304" spans="1:5" x14ac:dyDescent="0.35">
      <c r="A2304" s="107" t="str">
        <f t="shared" ref="A2304:B2304" si="469">+A2229</f>
        <v>Sample 1</v>
      </c>
      <c r="B2304" s="107" t="str">
        <f t="shared" si="469"/>
        <v>CERRO_DOMINADOR_CSP</v>
      </c>
      <c r="C2304" s="107">
        <f t="shared" si="456"/>
        <v>8</v>
      </c>
      <c r="D2304" s="119">
        <v>-65856</v>
      </c>
      <c r="E2304" s="119">
        <v>-3863900.6700000069</v>
      </c>
    </row>
    <row r="2305" spans="1:5" x14ac:dyDescent="0.35">
      <c r="A2305" s="107" t="str">
        <f t="shared" ref="A2305:B2305" si="470">+A2230</f>
        <v>Sample 3</v>
      </c>
      <c r="B2305" s="107" t="str">
        <f t="shared" si="470"/>
        <v>CERRO_DOMINADOR_CSP</v>
      </c>
      <c r="C2305" s="107">
        <f t="shared" si="456"/>
        <v>8</v>
      </c>
      <c r="D2305" s="119">
        <v>-65856</v>
      </c>
      <c r="E2305" s="119">
        <v>-3900293.740000003</v>
      </c>
    </row>
    <row r="2306" spans="1:5" x14ac:dyDescent="0.35">
      <c r="A2306" s="107" t="str">
        <f t="shared" ref="A2306:B2306" si="471">+A2231</f>
        <v>Sample 6</v>
      </c>
      <c r="B2306" s="107" t="str">
        <f t="shared" si="471"/>
        <v>CERRO_DOMINADOR_CSP</v>
      </c>
      <c r="C2306" s="107">
        <f t="shared" si="456"/>
        <v>8</v>
      </c>
      <c r="D2306" s="119">
        <v>-65856</v>
      </c>
      <c r="E2306" s="119">
        <v>-3961185.7300000014</v>
      </c>
    </row>
    <row r="2307" spans="1:5" x14ac:dyDescent="0.35">
      <c r="A2307" s="107" t="str">
        <f t="shared" ref="A2307:B2307" si="472">+A2232</f>
        <v>Sample 1</v>
      </c>
      <c r="B2307" s="107" t="str">
        <f t="shared" si="472"/>
        <v>Cinergia Chile SpA</v>
      </c>
      <c r="C2307" s="107">
        <f t="shared" si="456"/>
        <v>8</v>
      </c>
      <c r="D2307" s="119">
        <v>-2.3929705611275005</v>
      </c>
      <c r="E2307" s="119">
        <v>-151.41776976934898</v>
      </c>
    </row>
    <row r="2308" spans="1:5" x14ac:dyDescent="0.35">
      <c r="A2308" s="107" t="str">
        <f t="shared" ref="A2308:B2308" si="473">+A2233</f>
        <v>Sample 3</v>
      </c>
      <c r="B2308" s="107" t="str">
        <f t="shared" si="473"/>
        <v>Cinergia Chile SpA</v>
      </c>
      <c r="C2308" s="107">
        <f t="shared" si="456"/>
        <v>8</v>
      </c>
      <c r="D2308" s="119">
        <v>-2.3929705611275005</v>
      </c>
      <c r="E2308" s="119">
        <v>-159.75263453758379</v>
      </c>
    </row>
    <row r="2309" spans="1:5" x14ac:dyDescent="0.35">
      <c r="A2309" s="107" t="str">
        <f t="shared" ref="A2309:B2309" si="474">+A2234</f>
        <v>Sample 6</v>
      </c>
      <c r="B2309" s="107" t="str">
        <f t="shared" si="474"/>
        <v>Cinergia Chile SpA</v>
      </c>
      <c r="C2309" s="107">
        <f t="shared" si="456"/>
        <v>8</v>
      </c>
      <c r="D2309" s="119">
        <v>-2.3929705611275005</v>
      </c>
      <c r="E2309" s="119">
        <v>-173.04689920655019</v>
      </c>
    </row>
    <row r="2310" spans="1:5" x14ac:dyDescent="0.35">
      <c r="A2310" s="107" t="str">
        <f t="shared" ref="A2310:B2310" si="475">+A2235</f>
        <v>Sample 1</v>
      </c>
      <c r="B2310" s="107" t="str">
        <f t="shared" si="475"/>
        <v>colbun</v>
      </c>
      <c r="C2310" s="107">
        <f t="shared" si="456"/>
        <v>8</v>
      </c>
      <c r="D2310" s="119">
        <v>11007.695159999992</v>
      </c>
      <c r="E2310" s="119">
        <v>625198.30413467973</v>
      </c>
    </row>
    <row r="2311" spans="1:5" x14ac:dyDescent="0.35">
      <c r="A2311" s="107" t="str">
        <f t="shared" ref="A2311:B2311" si="476">+A2236</f>
        <v>Sample 3</v>
      </c>
      <c r="B2311" s="107" t="str">
        <f t="shared" si="476"/>
        <v>colbun</v>
      </c>
      <c r="C2311" s="107">
        <f t="shared" si="456"/>
        <v>8</v>
      </c>
      <c r="D2311" s="119">
        <v>11007.695159999996</v>
      </c>
      <c r="E2311" s="119">
        <v>645439.36661289027</v>
      </c>
    </row>
    <row r="2312" spans="1:5" x14ac:dyDescent="0.35">
      <c r="A2312" s="107" t="str">
        <f t="shared" ref="A2312:B2312" si="477">+A2237</f>
        <v>Sample 6</v>
      </c>
      <c r="B2312" s="107" t="str">
        <f t="shared" si="477"/>
        <v>colbun</v>
      </c>
      <c r="C2312" s="107">
        <f t="shared" si="456"/>
        <v>8</v>
      </c>
      <c r="D2312" s="119">
        <v>11007.695160000014</v>
      </c>
      <c r="E2312" s="119">
        <v>692102.9184897677</v>
      </c>
    </row>
    <row r="2313" spans="1:5" x14ac:dyDescent="0.35">
      <c r="A2313" s="107" t="str">
        <f t="shared" ref="A2313:B2313" si="478">+A2238</f>
        <v>Sample 1</v>
      </c>
      <c r="B2313" s="107" t="str">
        <f t="shared" si="478"/>
        <v>EGP_CHILE</v>
      </c>
      <c r="C2313" s="107">
        <f t="shared" si="456"/>
        <v>8</v>
      </c>
      <c r="D2313" s="119">
        <v>-16507872</v>
      </c>
      <c r="E2313" s="119">
        <v>-962741.77261999983</v>
      </c>
    </row>
    <row r="2314" spans="1:5" x14ac:dyDescent="0.35">
      <c r="A2314" s="107" t="str">
        <f t="shared" ref="A2314:B2314" si="479">+A2239</f>
        <v>Sample 3</v>
      </c>
      <c r="B2314" s="107" t="str">
        <f t="shared" si="479"/>
        <v>EGP_CHILE</v>
      </c>
      <c r="C2314" s="107">
        <f t="shared" si="456"/>
        <v>8</v>
      </c>
      <c r="D2314" s="119">
        <v>-16507872</v>
      </c>
      <c r="E2314" s="119">
        <v>-960796.29399000015</v>
      </c>
    </row>
    <row r="2315" spans="1:5" x14ac:dyDescent="0.35">
      <c r="A2315" s="107" t="str">
        <f t="shared" ref="A2315:B2315" si="480">+A2240</f>
        <v>Sample 6</v>
      </c>
      <c r="B2315" s="107" t="str">
        <f t="shared" si="480"/>
        <v>EGP_CHILE</v>
      </c>
      <c r="C2315" s="107">
        <f t="shared" si="456"/>
        <v>8</v>
      </c>
      <c r="D2315" s="119">
        <v>-16507872</v>
      </c>
      <c r="E2315" s="119">
        <v>-1022199.1450900008</v>
      </c>
    </row>
    <row r="2316" spans="1:5" x14ac:dyDescent="0.35">
      <c r="A2316" s="107" t="str">
        <f t="shared" ref="A2316:B2316" si="481">+A2241</f>
        <v>Sample 1</v>
      </c>
      <c r="B2316" s="107" t="str">
        <f t="shared" si="481"/>
        <v>EMOAC</v>
      </c>
      <c r="C2316" s="107">
        <f t="shared" si="456"/>
        <v>8</v>
      </c>
      <c r="D2316" s="119">
        <v>65856</v>
      </c>
      <c r="E2316" s="119">
        <v>3863900.6700000069</v>
      </c>
    </row>
    <row r="2317" spans="1:5" x14ac:dyDescent="0.35">
      <c r="A2317" s="107" t="str">
        <f t="shared" ref="A2317:B2317" si="482">+A2242</f>
        <v>Sample 3</v>
      </c>
      <c r="B2317" s="107" t="str">
        <f t="shared" si="482"/>
        <v>EMOAC</v>
      </c>
      <c r="C2317" s="107">
        <f t="shared" si="456"/>
        <v>8</v>
      </c>
      <c r="D2317" s="119">
        <v>65856</v>
      </c>
      <c r="E2317" s="119">
        <v>3900293.740000003</v>
      </c>
    </row>
    <row r="2318" spans="1:5" x14ac:dyDescent="0.35">
      <c r="A2318" s="107" t="str">
        <f t="shared" ref="A2318:B2318" si="483">+A2243</f>
        <v>Sample 6</v>
      </c>
      <c r="B2318" s="107" t="str">
        <f t="shared" si="483"/>
        <v>EMOAC</v>
      </c>
      <c r="C2318" s="107">
        <f t="shared" si="456"/>
        <v>8</v>
      </c>
      <c r="D2318" s="119">
        <v>65856</v>
      </c>
      <c r="E2318" s="119">
        <v>3961185.7300000014</v>
      </c>
    </row>
    <row r="2319" spans="1:5" x14ac:dyDescent="0.35">
      <c r="A2319" s="107" t="str">
        <f t="shared" ref="A2319:B2319" si="484">+A2244</f>
        <v>Sample 1</v>
      </c>
      <c r="B2319" s="107" t="str">
        <f t="shared" si="484"/>
        <v>ENEL_GENERACION</v>
      </c>
      <c r="C2319" s="107">
        <f t="shared" si="456"/>
        <v>8</v>
      </c>
      <c r="D2319" s="119">
        <v>-3445085.9412259571</v>
      </c>
      <c r="E2319" s="119">
        <v>290282.8096022628</v>
      </c>
    </row>
    <row r="2320" spans="1:5" x14ac:dyDescent="0.35">
      <c r="A2320" s="107" t="str">
        <f t="shared" ref="A2320:B2320" si="485">+A2245</f>
        <v>Sample 3</v>
      </c>
      <c r="B2320" s="107" t="str">
        <f t="shared" si="485"/>
        <v>ENEL_GENERACION</v>
      </c>
      <c r="C2320" s="107">
        <f t="shared" si="456"/>
        <v>8</v>
      </c>
      <c r="D2320" s="119">
        <v>-3445085.9412259571</v>
      </c>
      <c r="E2320" s="119">
        <v>307517.83602836088</v>
      </c>
    </row>
    <row r="2321" spans="1:5" x14ac:dyDescent="0.35">
      <c r="A2321" s="107" t="str">
        <f t="shared" ref="A2321:B2321" si="486">+A2246</f>
        <v>Sample 6</v>
      </c>
      <c r="B2321" s="107" t="str">
        <f t="shared" si="486"/>
        <v>ENEL_GENERACION</v>
      </c>
      <c r="C2321" s="107">
        <f t="shared" si="456"/>
        <v>8</v>
      </c>
      <c r="D2321" s="119">
        <v>-3445085.9412259571</v>
      </c>
      <c r="E2321" s="119">
        <v>415276.32447571005</v>
      </c>
    </row>
    <row r="2322" spans="1:5" x14ac:dyDescent="0.35">
      <c r="A2322" s="107" t="str">
        <f t="shared" ref="A2322:B2322" si="487">+A2247</f>
        <v>Sample 1</v>
      </c>
      <c r="B2322" s="107" t="str">
        <f t="shared" si="487"/>
        <v>Enerquinta</v>
      </c>
      <c r="C2322" s="107">
        <f t="shared" si="456"/>
        <v>8</v>
      </c>
      <c r="D2322" s="119">
        <v>3.0523818326129114E-2</v>
      </c>
      <c r="E2322" s="119">
        <v>1.753153708888334</v>
      </c>
    </row>
    <row r="2323" spans="1:5" x14ac:dyDescent="0.35">
      <c r="A2323" s="107" t="str">
        <f t="shared" ref="A2323:B2323" si="488">+A2248</f>
        <v>Sample 3</v>
      </c>
      <c r="B2323" s="107" t="str">
        <f t="shared" si="488"/>
        <v>Enerquinta</v>
      </c>
      <c r="C2323" s="107">
        <f t="shared" si="456"/>
        <v>8</v>
      </c>
      <c r="D2323" s="119">
        <v>3.0523818326129114E-2</v>
      </c>
      <c r="E2323" s="119">
        <v>1.8154541526668238</v>
      </c>
    </row>
    <row r="2324" spans="1:5" x14ac:dyDescent="0.35">
      <c r="A2324" s="107" t="str">
        <f t="shared" ref="A2324:B2324" si="489">+A2249</f>
        <v>Sample 6</v>
      </c>
      <c r="B2324" s="107" t="str">
        <f t="shared" si="489"/>
        <v>Enerquinta</v>
      </c>
      <c r="C2324" s="107">
        <f t="shared" si="456"/>
        <v>8</v>
      </c>
      <c r="D2324" s="119">
        <v>3.0523818326129114E-2</v>
      </c>
      <c r="E2324" s="119">
        <v>1.9929023641897587</v>
      </c>
    </row>
    <row r="2325" spans="1:5" x14ac:dyDescent="0.35">
      <c r="A2325" s="107" t="str">
        <f t="shared" ref="A2325:B2325" si="490">+A2250</f>
        <v>Sample 1</v>
      </c>
      <c r="B2325" s="107" t="str">
        <f t="shared" si="490"/>
        <v>ENGIE</v>
      </c>
      <c r="C2325" s="107">
        <f t="shared" si="456"/>
        <v>8</v>
      </c>
      <c r="D2325" s="119">
        <v>5228.8586480541408</v>
      </c>
      <c r="E2325" s="119">
        <v>315842.89004887047</v>
      </c>
    </row>
    <row r="2326" spans="1:5" x14ac:dyDescent="0.35">
      <c r="A2326" s="107" t="str">
        <f t="shared" ref="A2326:B2326" si="491">+A2251</f>
        <v>Sample 3</v>
      </c>
      <c r="B2326" s="107" t="str">
        <f t="shared" si="491"/>
        <v>ENGIE</v>
      </c>
      <c r="C2326" s="107">
        <f t="shared" si="456"/>
        <v>8</v>
      </c>
      <c r="D2326" s="119">
        <v>5144.0649013381044</v>
      </c>
      <c r="E2326" s="119">
        <v>338163.54856589285</v>
      </c>
    </row>
    <row r="2327" spans="1:5" x14ac:dyDescent="0.35">
      <c r="A2327" s="107" t="str">
        <f t="shared" ref="A2327:B2327" si="492">+A2252</f>
        <v>Sample 6</v>
      </c>
      <c r="B2327" s="107" t="str">
        <f t="shared" si="492"/>
        <v>ENGIE</v>
      </c>
      <c r="C2327" s="107">
        <f t="shared" si="456"/>
        <v>8</v>
      </c>
      <c r="D2327" s="119">
        <v>11939.378388527321</v>
      </c>
      <c r="E2327" s="119">
        <v>607007.33096842002</v>
      </c>
    </row>
    <row r="2328" spans="1:5" x14ac:dyDescent="0.35">
      <c r="A2328" s="107" t="str">
        <f t="shared" ref="A2328:B2328" si="493">+A2253</f>
        <v>Sample 1</v>
      </c>
      <c r="B2328" s="107" t="str">
        <f t="shared" si="493"/>
        <v>ENORCHILE</v>
      </c>
      <c r="C2328" s="107">
        <f t="shared" si="456"/>
        <v>8</v>
      </c>
      <c r="D2328" s="119">
        <v>1.4272023392891902</v>
      </c>
      <c r="E2328" s="119">
        <v>85.403248081254148</v>
      </c>
    </row>
    <row r="2329" spans="1:5" x14ac:dyDescent="0.35">
      <c r="A2329" s="107" t="str">
        <f t="shared" ref="A2329:B2329" si="494">+A2254</f>
        <v>Sample 3</v>
      </c>
      <c r="B2329" s="107" t="str">
        <f t="shared" si="494"/>
        <v>ENORCHILE</v>
      </c>
      <c r="C2329" s="107">
        <f t="shared" si="456"/>
        <v>8</v>
      </c>
      <c r="D2329" s="119">
        <v>1.4272023392891902</v>
      </c>
      <c r="E2329" s="119">
        <v>88.459060806014207</v>
      </c>
    </row>
    <row r="2330" spans="1:5" x14ac:dyDescent="0.35">
      <c r="A2330" s="107" t="str">
        <f t="shared" ref="A2330:B2330" si="495">+A2255</f>
        <v>Sample 6</v>
      </c>
      <c r="B2330" s="107" t="str">
        <f t="shared" si="495"/>
        <v>ENORCHILE</v>
      </c>
      <c r="C2330" s="107">
        <f t="shared" si="456"/>
        <v>8</v>
      </c>
      <c r="D2330" s="119">
        <v>1.4272023392891902</v>
      </c>
      <c r="E2330" s="119">
        <v>96.654919007689443</v>
      </c>
    </row>
    <row r="2331" spans="1:5" x14ac:dyDescent="0.35">
      <c r="A2331" s="107" t="str">
        <f t="shared" ref="A2331:B2331" si="496">+A2256</f>
        <v>Sample 1</v>
      </c>
      <c r="B2331" s="107" t="str">
        <f t="shared" si="496"/>
        <v>GUACOLDA</v>
      </c>
      <c r="C2331" s="107">
        <f t="shared" si="456"/>
        <v>8</v>
      </c>
      <c r="D2331" s="119">
        <v>37712.499015713554</v>
      </c>
      <c r="E2331" s="119">
        <v>508870.14594131464</v>
      </c>
    </row>
    <row r="2332" spans="1:5" x14ac:dyDescent="0.35">
      <c r="A2332" s="107" t="str">
        <f t="shared" ref="A2332:B2332" si="497">+A2257</f>
        <v>Sample 3</v>
      </c>
      <c r="B2332" s="107" t="str">
        <f t="shared" si="497"/>
        <v>GUACOLDA</v>
      </c>
      <c r="C2332" s="107">
        <f t="shared" si="456"/>
        <v>8</v>
      </c>
      <c r="D2332" s="119">
        <v>37712.499015713511</v>
      </c>
      <c r="E2332" s="119">
        <v>516719.44756438059</v>
      </c>
    </row>
    <row r="2333" spans="1:5" x14ac:dyDescent="0.35">
      <c r="A2333" s="107" t="str">
        <f t="shared" ref="A2333:B2333" si="498">+A2258</f>
        <v>Sample 6</v>
      </c>
      <c r="B2333" s="107" t="str">
        <f t="shared" si="498"/>
        <v>GUACOLDA</v>
      </c>
      <c r="C2333" s="107">
        <f t="shared" si="456"/>
        <v>8</v>
      </c>
      <c r="D2333" s="119">
        <v>37712.499015713518</v>
      </c>
      <c r="E2333" s="119">
        <v>534344.99368495541</v>
      </c>
    </row>
    <row r="2334" spans="1:5" x14ac:dyDescent="0.35">
      <c r="A2334" s="107" t="str">
        <f t="shared" ref="A2334:B2334" si="499">+A2259</f>
        <v>Sample 1</v>
      </c>
      <c r="B2334" s="107" t="str">
        <f t="shared" si="499"/>
        <v>HIDROANGOL</v>
      </c>
      <c r="C2334" s="107">
        <f t="shared" si="456"/>
        <v>8</v>
      </c>
      <c r="D2334" s="119">
        <v>0</v>
      </c>
      <c r="E2334" s="119">
        <v>0</v>
      </c>
    </row>
    <row r="2335" spans="1:5" x14ac:dyDescent="0.35">
      <c r="A2335" s="107" t="str">
        <f t="shared" ref="A2335:B2335" si="500">+A2260</f>
        <v>Sample 3</v>
      </c>
      <c r="B2335" s="107" t="str">
        <f t="shared" si="500"/>
        <v>HIDROANGOL</v>
      </c>
      <c r="C2335" s="107">
        <f t="shared" si="456"/>
        <v>8</v>
      </c>
      <c r="D2335" s="119">
        <v>0</v>
      </c>
      <c r="E2335" s="119">
        <v>0</v>
      </c>
    </row>
    <row r="2336" spans="1:5" x14ac:dyDescent="0.35">
      <c r="A2336" s="107" t="str">
        <f t="shared" ref="A2336:B2336" si="501">+A2261</f>
        <v>Sample 6</v>
      </c>
      <c r="B2336" s="107" t="str">
        <f t="shared" si="501"/>
        <v>HIDROANGOL</v>
      </c>
      <c r="C2336" s="107">
        <f t="shared" si="456"/>
        <v>8</v>
      </c>
      <c r="D2336" s="119">
        <v>0</v>
      </c>
      <c r="E2336" s="119">
        <v>0</v>
      </c>
    </row>
    <row r="2337" spans="1:5" x14ac:dyDescent="0.35">
      <c r="A2337" s="107" t="str">
        <f t="shared" ref="A2337:B2337" si="502">+A2262</f>
        <v>Sample 1</v>
      </c>
      <c r="B2337" s="107" t="str">
        <f t="shared" si="502"/>
        <v>HORNITOS</v>
      </c>
      <c r="C2337" s="107">
        <f t="shared" si="456"/>
        <v>8</v>
      </c>
      <c r="D2337" s="119">
        <v>-5228.8586480541408</v>
      </c>
      <c r="E2337" s="119">
        <v>-315842.89004887047</v>
      </c>
    </row>
    <row r="2338" spans="1:5" x14ac:dyDescent="0.35">
      <c r="A2338" s="107" t="str">
        <f t="shared" ref="A2338:B2338" si="503">+A2263</f>
        <v>Sample 3</v>
      </c>
      <c r="B2338" s="107" t="str">
        <f t="shared" si="503"/>
        <v>HORNITOS</v>
      </c>
      <c r="C2338" s="107">
        <f t="shared" si="456"/>
        <v>8</v>
      </c>
      <c r="D2338" s="119">
        <v>-5144.0649013381044</v>
      </c>
      <c r="E2338" s="119">
        <v>-338163.54856589285</v>
      </c>
    </row>
    <row r="2339" spans="1:5" x14ac:dyDescent="0.35">
      <c r="A2339" s="107" t="str">
        <f t="shared" ref="A2339:B2339" si="504">+A2264</f>
        <v>Sample 6</v>
      </c>
      <c r="B2339" s="107" t="str">
        <f t="shared" si="504"/>
        <v>HORNITOS</v>
      </c>
      <c r="C2339" s="107">
        <f t="shared" si="456"/>
        <v>8</v>
      </c>
      <c r="D2339" s="119">
        <v>-11939.378388527321</v>
      </c>
      <c r="E2339" s="119">
        <v>-607007.33096842002</v>
      </c>
    </row>
    <row r="2340" spans="1:5" x14ac:dyDescent="0.35">
      <c r="A2340" s="107" t="str">
        <f t="shared" ref="A2340:B2340" si="505">+A2265</f>
        <v>Sample 1</v>
      </c>
      <c r="B2340" s="107" t="str">
        <f t="shared" si="505"/>
        <v>IMELSA_ENERGIA</v>
      </c>
      <c r="C2340" s="107">
        <f t="shared" si="456"/>
        <v>8</v>
      </c>
      <c r="D2340" s="119">
        <v>53931597.069986492</v>
      </c>
      <c r="E2340" s="119">
        <v>3428922.2022653376</v>
      </c>
    </row>
    <row r="2341" spans="1:5" x14ac:dyDescent="0.35">
      <c r="A2341" s="107" t="str">
        <f t="shared" ref="A2341:B2341" si="506">+A2266</f>
        <v>Sample 3</v>
      </c>
      <c r="B2341" s="107" t="str">
        <f t="shared" si="506"/>
        <v>IMELSA_ENERGIA</v>
      </c>
      <c r="C2341" s="107">
        <f t="shared" si="456"/>
        <v>8</v>
      </c>
      <c r="D2341" s="119">
        <v>53931597.069986492</v>
      </c>
      <c r="E2341" s="119">
        <v>3455450.1109922179</v>
      </c>
    </row>
    <row r="2342" spans="1:5" x14ac:dyDescent="0.35">
      <c r="A2342" s="107" t="str">
        <f t="shared" ref="A2342:B2342" si="507">+A2267</f>
        <v>Sample 6</v>
      </c>
      <c r="B2342" s="107" t="str">
        <f t="shared" si="507"/>
        <v>IMELSA_ENERGIA</v>
      </c>
      <c r="C2342" s="107">
        <f t="shared" si="456"/>
        <v>8</v>
      </c>
      <c r="D2342" s="119">
        <v>53931597.069986492</v>
      </c>
      <c r="E2342" s="119">
        <v>3733265.2089158786</v>
      </c>
    </row>
    <row r="2343" spans="1:5" x14ac:dyDescent="0.35">
      <c r="A2343" s="107" t="str">
        <f t="shared" ref="A2343:B2343" si="508">+A2268</f>
        <v>Sample 1</v>
      </c>
      <c r="B2343" s="107" t="str">
        <f t="shared" si="508"/>
        <v>LA CONFLUENCIA</v>
      </c>
      <c r="C2343" s="107">
        <f t="shared" si="456"/>
        <v>8</v>
      </c>
      <c r="D2343" s="119">
        <v>-18751697.381183323</v>
      </c>
      <c r="E2343" s="119">
        <v>-1239899.0698552362</v>
      </c>
    </row>
    <row r="2344" spans="1:5" x14ac:dyDescent="0.35">
      <c r="A2344" s="107" t="str">
        <f t="shared" ref="A2344:B2344" si="509">+A2269</f>
        <v>Sample 3</v>
      </c>
      <c r="B2344" s="107" t="str">
        <f t="shared" si="509"/>
        <v>LA CONFLUENCIA</v>
      </c>
      <c r="C2344" s="107">
        <f t="shared" si="456"/>
        <v>8</v>
      </c>
      <c r="D2344" s="119">
        <v>-18751697.381183323</v>
      </c>
      <c r="E2344" s="119">
        <v>-1247696.3528963269</v>
      </c>
    </row>
    <row r="2345" spans="1:5" x14ac:dyDescent="0.35">
      <c r="A2345" s="107" t="str">
        <f t="shared" ref="A2345:B2345" si="510">+A2270</f>
        <v>Sample 6</v>
      </c>
      <c r="B2345" s="107" t="str">
        <f t="shared" si="510"/>
        <v>LA CONFLUENCIA</v>
      </c>
      <c r="C2345" s="107">
        <f t="shared" si="456"/>
        <v>8</v>
      </c>
      <c r="D2345" s="119">
        <v>-18751697.381183323</v>
      </c>
      <c r="E2345" s="119">
        <v>-1366633.3940390635</v>
      </c>
    </row>
    <row r="2346" spans="1:5" x14ac:dyDescent="0.35">
      <c r="A2346" s="107" t="str">
        <f t="shared" ref="A2346:B2346" si="511">+A2271</f>
        <v>Sample 1</v>
      </c>
      <c r="B2346" s="107" t="str">
        <f t="shared" si="511"/>
        <v>LA HIGUERA</v>
      </c>
      <c r="C2346" s="107">
        <f t="shared" si="456"/>
        <v>8</v>
      </c>
      <c r="D2346" s="119">
        <v>-23791464.597478148</v>
      </c>
      <c r="E2346" s="119">
        <v>-1573138.3791692504</v>
      </c>
    </row>
    <row r="2347" spans="1:5" x14ac:dyDescent="0.35">
      <c r="A2347" s="107" t="str">
        <f t="shared" ref="A2347:B2347" si="512">+A2272</f>
        <v>Sample 3</v>
      </c>
      <c r="B2347" s="107" t="str">
        <f t="shared" si="512"/>
        <v>LA HIGUERA</v>
      </c>
      <c r="C2347" s="107">
        <f t="shared" si="456"/>
        <v>8</v>
      </c>
      <c r="D2347" s="119">
        <v>-23791464.597478148</v>
      </c>
      <c r="E2347" s="119">
        <v>-1583031.2853770277</v>
      </c>
    </row>
    <row r="2348" spans="1:5" x14ac:dyDescent="0.35">
      <c r="A2348" s="107" t="str">
        <f t="shared" ref="A2348:B2348" si="513">+A2273</f>
        <v>Sample 6</v>
      </c>
      <c r="B2348" s="107" t="str">
        <f t="shared" si="513"/>
        <v>LA HIGUERA</v>
      </c>
      <c r="C2348" s="107">
        <f t="shared" si="456"/>
        <v>8</v>
      </c>
      <c r="D2348" s="119">
        <v>-23791464.597478148</v>
      </c>
      <c r="E2348" s="119">
        <v>-1733934.2327825066</v>
      </c>
    </row>
    <row r="2349" spans="1:5" x14ac:dyDescent="0.35">
      <c r="A2349" s="107" t="str">
        <f t="shared" ref="A2349:B2349" si="514">+A2274</f>
        <v>Sample 1</v>
      </c>
      <c r="B2349" s="107" t="str">
        <f t="shared" si="514"/>
        <v>LOS_LOROS</v>
      </c>
      <c r="C2349" s="107">
        <f t="shared" si="456"/>
        <v>8</v>
      </c>
      <c r="D2349" s="119">
        <v>0</v>
      </c>
      <c r="E2349" s="119">
        <v>0</v>
      </c>
    </row>
    <row r="2350" spans="1:5" x14ac:dyDescent="0.35">
      <c r="A2350" s="107" t="str">
        <f t="shared" ref="A2350:B2350" si="515">+A2275</f>
        <v>Sample 3</v>
      </c>
      <c r="B2350" s="107" t="str">
        <f t="shared" si="515"/>
        <v>LOS_LOROS</v>
      </c>
      <c r="C2350" s="107">
        <f t="shared" si="456"/>
        <v>8</v>
      </c>
      <c r="D2350" s="119">
        <v>0</v>
      </c>
      <c r="E2350" s="119">
        <v>0</v>
      </c>
    </row>
    <row r="2351" spans="1:5" x14ac:dyDescent="0.35">
      <c r="A2351" s="107" t="str">
        <f t="shared" ref="A2351:B2351" si="516">+A2276</f>
        <v>Sample 6</v>
      </c>
      <c r="B2351" s="107" t="str">
        <f t="shared" si="516"/>
        <v>LOS_LOROS</v>
      </c>
      <c r="C2351" s="107">
        <f t="shared" si="456"/>
        <v>8</v>
      </c>
      <c r="D2351" s="119">
        <v>0</v>
      </c>
      <c r="E2351" s="119">
        <v>0</v>
      </c>
    </row>
    <row r="2352" spans="1:5" x14ac:dyDescent="0.35">
      <c r="A2352" s="107" t="str">
        <f t="shared" ref="A2352:B2352" si="517">+A2277</f>
        <v>Sample 1</v>
      </c>
      <c r="B2352" s="107" t="str">
        <f t="shared" si="517"/>
        <v>nueva energia</v>
      </c>
      <c r="C2352" s="107">
        <f t="shared" si="456"/>
        <v>8</v>
      </c>
      <c r="D2352" s="119">
        <v>4.9300134992272193</v>
      </c>
      <c r="E2352" s="119">
        <v>254.4262289929967</v>
      </c>
    </row>
    <row r="2353" spans="1:5" x14ac:dyDescent="0.35">
      <c r="A2353" s="107" t="str">
        <f t="shared" ref="A2353:B2353" si="518">+A2278</f>
        <v>Sample 3</v>
      </c>
      <c r="B2353" s="107" t="str">
        <f t="shared" si="518"/>
        <v>nueva energia</v>
      </c>
      <c r="C2353" s="107">
        <f t="shared" si="456"/>
        <v>8</v>
      </c>
      <c r="D2353" s="119">
        <v>4.9300134992272193</v>
      </c>
      <c r="E2353" s="119">
        <v>269.69942243066066</v>
      </c>
    </row>
    <row r="2354" spans="1:5" x14ac:dyDescent="0.35">
      <c r="A2354" s="107" t="str">
        <f t="shared" ref="A2354:B2354" si="519">+A2279</f>
        <v>Sample 6</v>
      </c>
      <c r="B2354" s="107" t="str">
        <f t="shared" si="519"/>
        <v>nueva energia</v>
      </c>
      <c r="C2354" s="107">
        <f t="shared" si="456"/>
        <v>8</v>
      </c>
      <c r="D2354" s="119">
        <v>4.9300134992272193</v>
      </c>
      <c r="E2354" s="119">
        <v>312.3513572460227</v>
      </c>
    </row>
    <row r="2355" spans="1:5" x14ac:dyDescent="0.35">
      <c r="A2355" s="107" t="str">
        <f t="shared" ref="A2355:B2355" si="520">+A2280</f>
        <v>Sample 1</v>
      </c>
      <c r="B2355" s="107" t="str">
        <f t="shared" si="520"/>
        <v>PUNTA_PALMERAS</v>
      </c>
      <c r="C2355" s="107">
        <f t="shared" ref="C2355:C2418" si="521">+C2280+1</f>
        <v>8</v>
      </c>
      <c r="D2355" s="119">
        <v>-11007.695159999992</v>
      </c>
      <c r="E2355" s="119">
        <v>-625198.30413467973</v>
      </c>
    </row>
    <row r="2356" spans="1:5" x14ac:dyDescent="0.35">
      <c r="A2356" s="107" t="str">
        <f t="shared" ref="A2356:B2356" si="522">+A2281</f>
        <v>Sample 3</v>
      </c>
      <c r="B2356" s="107" t="str">
        <f t="shared" si="522"/>
        <v>PUNTA_PALMERAS</v>
      </c>
      <c r="C2356" s="107">
        <f t="shared" si="521"/>
        <v>8</v>
      </c>
      <c r="D2356" s="119">
        <v>-11007.695159999996</v>
      </c>
      <c r="E2356" s="119">
        <v>-645439.36661289027</v>
      </c>
    </row>
    <row r="2357" spans="1:5" x14ac:dyDescent="0.35">
      <c r="A2357" s="107" t="str">
        <f t="shared" ref="A2357:B2357" si="523">+A2282</f>
        <v>Sample 6</v>
      </c>
      <c r="B2357" s="107" t="str">
        <f t="shared" si="523"/>
        <v>PUNTA_PALMERAS</v>
      </c>
      <c r="C2357" s="107">
        <f t="shared" si="521"/>
        <v>8</v>
      </c>
      <c r="D2357" s="119">
        <v>-11007.695160000014</v>
      </c>
      <c r="E2357" s="119">
        <v>-692102.9184897677</v>
      </c>
    </row>
    <row r="2358" spans="1:5" x14ac:dyDescent="0.35">
      <c r="A2358" s="107" t="str">
        <f t="shared" ref="A2358:B2358" si="524">+A2283</f>
        <v>Sample 1</v>
      </c>
      <c r="B2358" s="107" t="str">
        <f t="shared" si="524"/>
        <v>SGA</v>
      </c>
      <c r="C2358" s="107">
        <f t="shared" si="521"/>
        <v>8</v>
      </c>
      <c r="D2358" s="119">
        <v>0</v>
      </c>
      <c r="E2358" s="119">
        <v>0</v>
      </c>
    </row>
    <row r="2359" spans="1:5" x14ac:dyDescent="0.35">
      <c r="A2359" s="107" t="str">
        <f t="shared" ref="A2359:B2359" si="525">+A2284</f>
        <v>Sample 3</v>
      </c>
      <c r="B2359" s="107" t="str">
        <f t="shared" si="525"/>
        <v>SGA</v>
      </c>
      <c r="C2359" s="107">
        <f t="shared" si="521"/>
        <v>8</v>
      </c>
      <c r="D2359" s="119">
        <v>0</v>
      </c>
      <c r="E2359" s="119">
        <v>0</v>
      </c>
    </row>
    <row r="2360" spans="1:5" x14ac:dyDescent="0.35">
      <c r="A2360" s="107" t="str">
        <f t="shared" ref="A2360:B2360" si="526">+A2285</f>
        <v>Sample 6</v>
      </c>
      <c r="B2360" s="107" t="str">
        <f t="shared" si="526"/>
        <v>SGA</v>
      </c>
      <c r="C2360" s="107">
        <f t="shared" si="521"/>
        <v>8</v>
      </c>
      <c r="D2360" s="119">
        <v>0</v>
      </c>
      <c r="E2360" s="119">
        <v>0</v>
      </c>
    </row>
    <row r="2361" spans="1:5" x14ac:dyDescent="0.35">
      <c r="A2361" s="107" t="str">
        <f t="shared" ref="A2361:B2361" si="527">+A2286</f>
        <v>Sample 1</v>
      </c>
      <c r="B2361" s="107" t="str">
        <f t="shared" si="527"/>
        <v>SONNEDIX_COX</v>
      </c>
      <c r="C2361" s="107">
        <f t="shared" si="521"/>
        <v>8</v>
      </c>
      <c r="D2361" s="119">
        <v>8580588.2893635593</v>
      </c>
      <c r="E2361" s="119">
        <v>574781.78939418355</v>
      </c>
    </row>
    <row r="2362" spans="1:5" x14ac:dyDescent="0.35">
      <c r="A2362" s="107" t="str">
        <f t="shared" ref="A2362:B2362" si="528">+A2287</f>
        <v>Sample 3</v>
      </c>
      <c r="B2362" s="107" t="str">
        <f t="shared" si="528"/>
        <v>SONNEDIX_COX</v>
      </c>
      <c r="C2362" s="107">
        <f t="shared" si="521"/>
        <v>8</v>
      </c>
      <c r="D2362" s="119">
        <v>8580588.2893635593</v>
      </c>
      <c r="E2362" s="119">
        <v>577562.68036619353</v>
      </c>
    </row>
    <row r="2363" spans="1:5" x14ac:dyDescent="0.35">
      <c r="A2363" s="107" t="str">
        <f t="shared" ref="A2363:B2363" si="529">+A2288</f>
        <v>Sample 6</v>
      </c>
      <c r="B2363" s="107" t="str">
        <f t="shared" si="529"/>
        <v>SONNEDIX_COX</v>
      </c>
      <c r="C2363" s="107">
        <f t="shared" si="521"/>
        <v>8</v>
      </c>
      <c r="D2363" s="119">
        <v>8580588.2893635593</v>
      </c>
      <c r="E2363" s="119">
        <v>610114.09726036526</v>
      </c>
    </row>
    <row r="2364" spans="1:5" x14ac:dyDescent="0.35">
      <c r="A2364" s="107" t="str">
        <f t="shared" ref="A2364:B2364" si="530">+A2289</f>
        <v>Sample 1</v>
      </c>
      <c r="B2364" s="107" t="str">
        <f t="shared" si="530"/>
        <v>TECNORED</v>
      </c>
      <c r="C2364" s="107">
        <f t="shared" si="521"/>
        <v>8</v>
      </c>
      <c r="D2364" s="119">
        <v>0</v>
      </c>
      <c r="E2364" s="119">
        <v>0</v>
      </c>
    </row>
    <row r="2365" spans="1:5" x14ac:dyDescent="0.35">
      <c r="A2365" s="107" t="str">
        <f t="shared" ref="A2365:B2365" si="531">+A2290</f>
        <v>Sample 3</v>
      </c>
      <c r="B2365" s="107" t="str">
        <f t="shared" si="531"/>
        <v>TECNORED</v>
      </c>
      <c r="C2365" s="107">
        <f t="shared" si="521"/>
        <v>8</v>
      </c>
      <c r="D2365" s="119">
        <v>0</v>
      </c>
      <c r="E2365" s="119">
        <v>0</v>
      </c>
    </row>
    <row r="2366" spans="1:5" x14ac:dyDescent="0.35">
      <c r="A2366" s="107" t="str">
        <f t="shared" ref="A2366:B2366" si="532">+A2291</f>
        <v>Sample 6</v>
      </c>
      <c r="B2366" s="107" t="str">
        <f t="shared" si="532"/>
        <v>TECNORED</v>
      </c>
      <c r="C2366" s="107">
        <f t="shared" si="521"/>
        <v>8</v>
      </c>
      <c r="D2366" s="119">
        <v>0</v>
      </c>
      <c r="E2366" s="119">
        <v>0</v>
      </c>
    </row>
    <row r="2367" spans="1:5" x14ac:dyDescent="0.35">
      <c r="A2367" s="107" t="str">
        <f t="shared" ref="A2367:B2367" si="533">+A2292</f>
        <v>Sample 1</v>
      </c>
      <c r="B2367" s="107" t="str">
        <f t="shared" si="533"/>
        <v>AES_ANDES</v>
      </c>
      <c r="C2367" s="107">
        <f t="shared" si="521"/>
        <v>9</v>
      </c>
      <c r="D2367" s="119">
        <v>-29999.875364210006</v>
      </c>
      <c r="E2367" s="119">
        <v>-432506.64424451609</v>
      </c>
    </row>
    <row r="2368" spans="1:5" x14ac:dyDescent="0.35">
      <c r="A2368" s="107" t="str">
        <f t="shared" ref="A2368:B2368" si="534">+A2293</f>
        <v>Sample 3</v>
      </c>
      <c r="B2368" s="107" t="str">
        <f t="shared" si="534"/>
        <v>AES_ANDES</v>
      </c>
      <c r="C2368" s="107">
        <f t="shared" si="521"/>
        <v>9</v>
      </c>
      <c r="D2368" s="119">
        <v>-30042.242134088065</v>
      </c>
      <c r="E2368" s="119">
        <v>-439751.61247967352</v>
      </c>
    </row>
    <row r="2369" spans="1:5" x14ac:dyDescent="0.35">
      <c r="A2369" s="107" t="str">
        <f t="shared" ref="A2369:B2369" si="535">+A2294</f>
        <v>Sample 6</v>
      </c>
      <c r="B2369" s="107" t="str">
        <f t="shared" si="535"/>
        <v>AES_ANDES</v>
      </c>
      <c r="C2369" s="107">
        <f t="shared" si="521"/>
        <v>9</v>
      </c>
      <c r="D2369" s="119">
        <v>-30006.625449003768</v>
      </c>
      <c r="E2369" s="119">
        <v>-454442.8412242792</v>
      </c>
    </row>
    <row r="2370" spans="1:5" x14ac:dyDescent="0.35">
      <c r="A2370" s="107" t="str">
        <f t="shared" ref="A2370:B2370" si="536">+A2295</f>
        <v>Sample 1</v>
      </c>
      <c r="B2370" s="107" t="str">
        <f t="shared" si="536"/>
        <v>ATRIA_ENERGIA</v>
      </c>
      <c r="C2370" s="107">
        <f t="shared" si="521"/>
        <v>9</v>
      </c>
      <c r="D2370" s="119">
        <v>2.4412818676309551</v>
      </c>
      <c r="E2370" s="119">
        <v>164.27715292183856</v>
      </c>
    </row>
    <row r="2371" spans="1:5" x14ac:dyDescent="0.35">
      <c r="A2371" s="107" t="str">
        <f t="shared" ref="A2371:B2371" si="537">+A2296</f>
        <v>Sample 3</v>
      </c>
      <c r="B2371" s="107" t="str">
        <f t="shared" si="537"/>
        <v>ATRIA_ENERGIA</v>
      </c>
      <c r="C2371" s="107">
        <f t="shared" si="521"/>
        <v>9</v>
      </c>
      <c r="D2371" s="119">
        <v>2.4412818676309551</v>
      </c>
      <c r="E2371" s="119">
        <v>174.19896018292016</v>
      </c>
    </row>
    <row r="2372" spans="1:5" x14ac:dyDescent="0.35">
      <c r="A2372" s="107" t="str">
        <f t="shared" ref="A2372:B2372" si="538">+A2297</f>
        <v>Sample 6</v>
      </c>
      <c r="B2372" s="107" t="str">
        <f t="shared" si="538"/>
        <v>ATRIA_ENERGIA</v>
      </c>
      <c r="C2372" s="107">
        <f t="shared" si="521"/>
        <v>9</v>
      </c>
      <c r="D2372" s="119">
        <v>2.4412818676309551</v>
      </c>
      <c r="E2372" s="119">
        <v>183.8539005833178</v>
      </c>
    </row>
    <row r="2373" spans="1:5" x14ac:dyDescent="0.35">
      <c r="A2373" s="107" t="str">
        <f t="shared" ref="A2373:B2373" si="539">+A2298</f>
        <v>Sample 1</v>
      </c>
      <c r="B2373" s="107" t="str">
        <f t="shared" si="539"/>
        <v>be forestales</v>
      </c>
      <c r="C2373" s="107">
        <f t="shared" si="521"/>
        <v>9</v>
      </c>
      <c r="D2373" s="119">
        <v>-15552</v>
      </c>
      <c r="E2373" s="119">
        <v>-544958.18900000071</v>
      </c>
    </row>
    <row r="2374" spans="1:5" x14ac:dyDescent="0.35">
      <c r="A2374" s="107" t="str">
        <f t="shared" ref="A2374:B2374" si="540">+A2299</f>
        <v>Sample 3</v>
      </c>
      <c r="B2374" s="107" t="str">
        <f t="shared" si="540"/>
        <v>be forestales</v>
      </c>
      <c r="C2374" s="107">
        <f t="shared" si="521"/>
        <v>9</v>
      </c>
      <c r="D2374" s="119">
        <v>-15552</v>
      </c>
      <c r="E2374" s="119">
        <v>-591481.3339999998</v>
      </c>
    </row>
    <row r="2375" spans="1:5" x14ac:dyDescent="0.35">
      <c r="A2375" s="107" t="str">
        <f t="shared" ref="A2375:B2375" si="541">+A2300</f>
        <v>Sample 6</v>
      </c>
      <c r="B2375" s="107" t="str">
        <f t="shared" si="541"/>
        <v>be forestales</v>
      </c>
      <c r="C2375" s="107">
        <f t="shared" si="521"/>
        <v>9</v>
      </c>
      <c r="D2375" s="119">
        <v>-15552</v>
      </c>
      <c r="E2375" s="119">
        <v>-648867.48300000117</v>
      </c>
    </row>
    <row r="2376" spans="1:5" x14ac:dyDescent="0.35">
      <c r="A2376" s="107" t="str">
        <f t="shared" ref="A2376:B2376" si="542">+A2301</f>
        <v>Sample 1</v>
      </c>
      <c r="B2376" s="107" t="str">
        <f t="shared" si="542"/>
        <v>BESALCO</v>
      </c>
      <c r="C2376" s="107">
        <f t="shared" si="521"/>
        <v>9</v>
      </c>
      <c r="D2376" s="119">
        <v>0</v>
      </c>
      <c r="E2376" s="119">
        <v>0</v>
      </c>
    </row>
    <row r="2377" spans="1:5" x14ac:dyDescent="0.35">
      <c r="A2377" s="107" t="str">
        <f t="shared" ref="A2377:B2377" si="543">+A2302</f>
        <v>Sample 3</v>
      </c>
      <c r="B2377" s="107" t="str">
        <f t="shared" si="543"/>
        <v>BESALCO</v>
      </c>
      <c r="C2377" s="107">
        <f t="shared" si="521"/>
        <v>9</v>
      </c>
      <c r="D2377" s="119">
        <v>0</v>
      </c>
      <c r="E2377" s="119">
        <v>0</v>
      </c>
    </row>
    <row r="2378" spans="1:5" x14ac:dyDescent="0.35">
      <c r="A2378" s="107" t="str">
        <f t="shared" ref="A2378:B2378" si="544">+A2303</f>
        <v>Sample 6</v>
      </c>
      <c r="B2378" s="107" t="str">
        <f t="shared" si="544"/>
        <v>BESALCO</v>
      </c>
      <c r="C2378" s="107">
        <f t="shared" si="521"/>
        <v>9</v>
      </c>
      <c r="D2378" s="119">
        <v>0</v>
      </c>
      <c r="E2378" s="119">
        <v>0</v>
      </c>
    </row>
    <row r="2379" spans="1:5" x14ac:dyDescent="0.35">
      <c r="A2379" s="107" t="str">
        <f t="shared" ref="A2379:B2379" si="545">+A2304</f>
        <v>Sample 1</v>
      </c>
      <c r="B2379" s="107" t="str">
        <f t="shared" si="545"/>
        <v>CERRO_DOMINADOR_CSP</v>
      </c>
      <c r="C2379" s="107">
        <f t="shared" si="521"/>
        <v>9</v>
      </c>
      <c r="D2379" s="119">
        <v>-69048</v>
      </c>
      <c r="E2379" s="119">
        <v>-3952338.1799999997</v>
      </c>
    </row>
    <row r="2380" spans="1:5" x14ac:dyDescent="0.35">
      <c r="A2380" s="107" t="str">
        <f t="shared" ref="A2380:B2380" si="546">+A2305</f>
        <v>Sample 3</v>
      </c>
      <c r="B2380" s="107" t="str">
        <f t="shared" si="546"/>
        <v>CERRO_DOMINADOR_CSP</v>
      </c>
      <c r="C2380" s="107">
        <f t="shared" si="521"/>
        <v>9</v>
      </c>
      <c r="D2380" s="119">
        <v>-69048</v>
      </c>
      <c r="E2380" s="119">
        <v>-3996462.0399999982</v>
      </c>
    </row>
    <row r="2381" spans="1:5" x14ac:dyDescent="0.35">
      <c r="A2381" s="107" t="str">
        <f t="shared" ref="A2381:B2381" si="547">+A2306</f>
        <v>Sample 6</v>
      </c>
      <c r="B2381" s="107" t="str">
        <f t="shared" si="547"/>
        <v>CERRO_DOMINADOR_CSP</v>
      </c>
      <c r="C2381" s="107">
        <f t="shared" si="521"/>
        <v>9</v>
      </c>
      <c r="D2381" s="119">
        <v>-69048</v>
      </c>
      <c r="E2381" s="119">
        <v>-4067566.1100000041</v>
      </c>
    </row>
    <row r="2382" spans="1:5" x14ac:dyDescent="0.35">
      <c r="A2382" s="107" t="str">
        <f t="shared" ref="A2382:B2382" si="548">+A2307</f>
        <v>Sample 1</v>
      </c>
      <c r="B2382" s="107" t="str">
        <f t="shared" si="548"/>
        <v>Cinergia Chile SpA</v>
      </c>
      <c r="C2382" s="107">
        <f t="shared" si="521"/>
        <v>9</v>
      </c>
      <c r="D2382" s="119">
        <v>-2.4412818676309551</v>
      </c>
      <c r="E2382" s="119">
        <v>-164.27715292183856</v>
      </c>
    </row>
    <row r="2383" spans="1:5" x14ac:dyDescent="0.35">
      <c r="A2383" s="107" t="str">
        <f t="shared" ref="A2383:B2383" si="549">+A2308</f>
        <v>Sample 3</v>
      </c>
      <c r="B2383" s="107" t="str">
        <f t="shared" si="549"/>
        <v>Cinergia Chile SpA</v>
      </c>
      <c r="C2383" s="107">
        <f t="shared" si="521"/>
        <v>9</v>
      </c>
      <c r="D2383" s="119">
        <v>-2.4412818676309551</v>
      </c>
      <c r="E2383" s="119">
        <v>-174.19896018292016</v>
      </c>
    </row>
    <row r="2384" spans="1:5" x14ac:dyDescent="0.35">
      <c r="A2384" s="107" t="str">
        <f t="shared" ref="A2384:B2384" si="550">+A2309</f>
        <v>Sample 6</v>
      </c>
      <c r="B2384" s="107" t="str">
        <f t="shared" si="550"/>
        <v>Cinergia Chile SpA</v>
      </c>
      <c r="C2384" s="107">
        <f t="shared" si="521"/>
        <v>9</v>
      </c>
      <c r="D2384" s="119">
        <v>-2.4412818676309551</v>
      </c>
      <c r="E2384" s="119">
        <v>-183.8539005833178</v>
      </c>
    </row>
    <row r="2385" spans="1:5" x14ac:dyDescent="0.35">
      <c r="A2385" s="107" t="str">
        <f t="shared" ref="A2385:B2385" si="551">+A2310</f>
        <v>Sample 1</v>
      </c>
      <c r="B2385" s="107" t="str">
        <f t="shared" si="551"/>
        <v>colbun</v>
      </c>
      <c r="C2385" s="107">
        <f t="shared" si="521"/>
        <v>9</v>
      </c>
      <c r="D2385" s="119">
        <v>9546.6630674648459</v>
      </c>
      <c r="E2385" s="119">
        <v>567279.80242354574</v>
      </c>
    </row>
    <row r="2386" spans="1:5" x14ac:dyDescent="0.35">
      <c r="A2386" s="107" t="str">
        <f t="shared" ref="A2386:B2386" si="552">+A2311</f>
        <v>Sample 3</v>
      </c>
      <c r="B2386" s="107" t="str">
        <f t="shared" si="552"/>
        <v>colbun</v>
      </c>
      <c r="C2386" s="107">
        <f t="shared" si="521"/>
        <v>9</v>
      </c>
      <c r="D2386" s="119">
        <v>9546.6630674648295</v>
      </c>
      <c r="E2386" s="119">
        <v>591655.78866489825</v>
      </c>
    </row>
    <row r="2387" spans="1:5" x14ac:dyDescent="0.35">
      <c r="A2387" s="107" t="str">
        <f t="shared" ref="A2387:B2387" si="553">+A2312</f>
        <v>Sample 6</v>
      </c>
      <c r="B2387" s="107" t="str">
        <f t="shared" si="553"/>
        <v>colbun</v>
      </c>
      <c r="C2387" s="107">
        <f t="shared" si="521"/>
        <v>9</v>
      </c>
      <c r="D2387" s="119">
        <v>9546.6630674648459</v>
      </c>
      <c r="E2387" s="119">
        <v>620244.35240964149</v>
      </c>
    </row>
    <row r="2388" spans="1:5" x14ac:dyDescent="0.35">
      <c r="A2388" s="107" t="str">
        <f t="shared" ref="A2388:B2388" si="554">+A2313</f>
        <v>Sample 1</v>
      </c>
      <c r="B2388" s="107" t="str">
        <f t="shared" si="554"/>
        <v>EGP_CHILE</v>
      </c>
      <c r="C2388" s="107">
        <f t="shared" si="521"/>
        <v>9</v>
      </c>
      <c r="D2388" s="119">
        <v>-46015200</v>
      </c>
      <c r="E2388" s="119">
        <v>-2395077.5447000004</v>
      </c>
    </row>
    <row r="2389" spans="1:5" x14ac:dyDescent="0.35">
      <c r="A2389" s="107" t="str">
        <f t="shared" ref="A2389:B2389" si="555">+A2314</f>
        <v>Sample 3</v>
      </c>
      <c r="B2389" s="107" t="str">
        <f t="shared" si="555"/>
        <v>EGP_CHILE</v>
      </c>
      <c r="C2389" s="107">
        <f t="shared" si="521"/>
        <v>9</v>
      </c>
      <c r="D2389" s="119">
        <v>-46015200</v>
      </c>
      <c r="E2389" s="119">
        <v>-2416081.2302299989</v>
      </c>
    </row>
    <row r="2390" spans="1:5" x14ac:dyDescent="0.35">
      <c r="A2390" s="107" t="str">
        <f t="shared" ref="A2390:B2390" si="556">+A2315</f>
        <v>Sample 6</v>
      </c>
      <c r="B2390" s="107" t="str">
        <f t="shared" si="556"/>
        <v>EGP_CHILE</v>
      </c>
      <c r="C2390" s="107">
        <f t="shared" si="521"/>
        <v>9</v>
      </c>
      <c r="D2390" s="119">
        <v>-46015200</v>
      </c>
      <c r="E2390" s="119">
        <v>-2514219.8865199992</v>
      </c>
    </row>
    <row r="2391" spans="1:5" x14ac:dyDescent="0.35">
      <c r="A2391" s="107" t="str">
        <f t="shared" ref="A2391:B2391" si="557">+A2316</f>
        <v>Sample 1</v>
      </c>
      <c r="B2391" s="107" t="str">
        <f t="shared" si="557"/>
        <v>EMOAC</v>
      </c>
      <c r="C2391" s="107">
        <f t="shared" si="521"/>
        <v>9</v>
      </c>
      <c r="D2391" s="119">
        <v>69048</v>
      </c>
      <c r="E2391" s="119">
        <v>3952338.1799999997</v>
      </c>
    </row>
    <row r="2392" spans="1:5" x14ac:dyDescent="0.35">
      <c r="A2392" s="107" t="str">
        <f t="shared" ref="A2392:B2392" si="558">+A2317</f>
        <v>Sample 3</v>
      </c>
      <c r="B2392" s="107" t="str">
        <f t="shared" si="558"/>
        <v>EMOAC</v>
      </c>
      <c r="C2392" s="107">
        <f t="shared" si="521"/>
        <v>9</v>
      </c>
      <c r="D2392" s="119">
        <v>69048</v>
      </c>
      <c r="E2392" s="119">
        <v>3996462.0399999982</v>
      </c>
    </row>
    <row r="2393" spans="1:5" x14ac:dyDescent="0.35">
      <c r="A2393" s="107" t="str">
        <f t="shared" ref="A2393:B2393" si="559">+A2318</f>
        <v>Sample 6</v>
      </c>
      <c r="B2393" s="107" t="str">
        <f t="shared" si="559"/>
        <v>EMOAC</v>
      </c>
      <c r="C2393" s="107">
        <f t="shared" si="521"/>
        <v>9</v>
      </c>
      <c r="D2393" s="119">
        <v>69048</v>
      </c>
      <c r="E2393" s="119">
        <v>4067566.1100000041</v>
      </c>
    </row>
    <row r="2394" spans="1:5" x14ac:dyDescent="0.35">
      <c r="A2394" s="107" t="str">
        <f t="shared" ref="A2394:B2394" si="560">+A2319</f>
        <v>Sample 1</v>
      </c>
      <c r="B2394" s="107" t="str">
        <f t="shared" si="560"/>
        <v>ENEL_GENERACION</v>
      </c>
      <c r="C2394" s="107">
        <f t="shared" si="521"/>
        <v>9</v>
      </c>
      <c r="D2394" s="119">
        <v>31278980.028935574</v>
      </c>
      <c r="E2394" s="119">
        <v>2044552.8253845677</v>
      </c>
    </row>
    <row r="2395" spans="1:5" x14ac:dyDescent="0.35">
      <c r="A2395" s="107" t="str">
        <f t="shared" ref="A2395:B2395" si="561">+A2320</f>
        <v>Sample 3</v>
      </c>
      <c r="B2395" s="107" t="str">
        <f t="shared" si="561"/>
        <v>ENEL_GENERACION</v>
      </c>
      <c r="C2395" s="107">
        <f t="shared" si="521"/>
        <v>9</v>
      </c>
      <c r="D2395" s="119">
        <v>31278980.028935574</v>
      </c>
      <c r="E2395" s="119">
        <v>2111323.4605266075</v>
      </c>
    </row>
    <row r="2396" spans="1:5" x14ac:dyDescent="0.35">
      <c r="A2396" s="107" t="str">
        <f t="shared" ref="A2396:B2396" si="562">+A2321</f>
        <v>Sample 6</v>
      </c>
      <c r="B2396" s="107" t="str">
        <f t="shared" si="562"/>
        <v>ENEL_GENERACION</v>
      </c>
      <c r="C2396" s="107">
        <f t="shared" si="521"/>
        <v>9</v>
      </c>
      <c r="D2396" s="119">
        <v>31278980.028935574</v>
      </c>
      <c r="E2396" s="119">
        <v>2281101.767911029</v>
      </c>
    </row>
    <row r="2397" spans="1:5" x14ac:dyDescent="0.35">
      <c r="A2397" s="107" t="str">
        <f t="shared" ref="A2397:B2397" si="563">+A2322</f>
        <v>Sample 1</v>
      </c>
      <c r="B2397" s="107" t="str">
        <f t="shared" si="563"/>
        <v>Enerquinta</v>
      </c>
      <c r="C2397" s="107">
        <f t="shared" si="521"/>
        <v>9</v>
      </c>
      <c r="D2397" s="119">
        <v>3.0776090938592991E-2</v>
      </c>
      <c r="E2397" s="119">
        <v>1.8137261124012909</v>
      </c>
    </row>
    <row r="2398" spans="1:5" x14ac:dyDescent="0.35">
      <c r="A2398" s="107" t="str">
        <f t="shared" ref="A2398:B2398" si="564">+A2323</f>
        <v>Sample 3</v>
      </c>
      <c r="B2398" s="107" t="str">
        <f t="shared" si="564"/>
        <v>Enerquinta</v>
      </c>
      <c r="C2398" s="107">
        <f t="shared" si="521"/>
        <v>9</v>
      </c>
      <c r="D2398" s="119">
        <v>3.0776090938592991E-2</v>
      </c>
      <c r="E2398" s="119">
        <v>1.9357418069400543</v>
      </c>
    </row>
    <row r="2399" spans="1:5" x14ac:dyDescent="0.35">
      <c r="A2399" s="107" t="str">
        <f t="shared" ref="A2399:B2399" si="565">+A2324</f>
        <v>Sample 6</v>
      </c>
      <c r="B2399" s="107" t="str">
        <f t="shared" si="565"/>
        <v>Enerquinta</v>
      </c>
      <c r="C2399" s="107">
        <f t="shared" si="521"/>
        <v>9</v>
      </c>
      <c r="D2399" s="119">
        <v>3.0776090938592991E-2</v>
      </c>
      <c r="E2399" s="119">
        <v>2.0648661068773513</v>
      </c>
    </row>
    <row r="2400" spans="1:5" x14ac:dyDescent="0.35">
      <c r="A2400" s="107" t="str">
        <f t="shared" ref="A2400:B2400" si="566">+A2325</f>
        <v>Sample 1</v>
      </c>
      <c r="B2400" s="107" t="str">
        <f t="shared" si="566"/>
        <v>ENGIE</v>
      </c>
      <c r="C2400" s="107">
        <f t="shared" si="521"/>
        <v>9</v>
      </c>
      <c r="D2400" s="119">
        <v>16784.307521056635</v>
      </c>
      <c r="E2400" s="119">
        <v>921703.90405929741</v>
      </c>
    </row>
    <row r="2401" spans="1:5" x14ac:dyDescent="0.35">
      <c r="A2401" s="107" t="str">
        <f t="shared" ref="A2401:B2401" si="567">+A2326</f>
        <v>Sample 3</v>
      </c>
      <c r="B2401" s="107" t="str">
        <f t="shared" si="567"/>
        <v>ENGIE</v>
      </c>
      <c r="C2401" s="107">
        <f t="shared" si="521"/>
        <v>9</v>
      </c>
      <c r="D2401" s="119">
        <v>18462.837557713356</v>
      </c>
      <c r="E2401" s="119">
        <v>960869.59673556499</v>
      </c>
    </row>
    <row r="2402" spans="1:5" x14ac:dyDescent="0.35">
      <c r="A2402" s="107" t="str">
        <f t="shared" ref="A2402:B2402" si="568">+A2327</f>
        <v>Sample 6</v>
      </c>
      <c r="B2402" s="107" t="str">
        <f t="shared" si="568"/>
        <v>ENGIE</v>
      </c>
      <c r="C2402" s="107">
        <f t="shared" si="521"/>
        <v>9</v>
      </c>
      <c r="D2402" s="119">
        <v>26942.823439666317</v>
      </c>
      <c r="E2402" s="119">
        <v>1455808.3931731661</v>
      </c>
    </row>
    <row r="2403" spans="1:5" x14ac:dyDescent="0.35">
      <c r="A2403" s="107" t="str">
        <f t="shared" ref="A2403:B2403" si="569">+A2328</f>
        <v>Sample 1</v>
      </c>
      <c r="B2403" s="107" t="str">
        <f t="shared" si="569"/>
        <v>ENORCHILE</v>
      </c>
      <c r="C2403" s="107">
        <f t="shared" si="521"/>
        <v>9</v>
      </c>
      <c r="D2403" s="119">
        <v>1.4609168635994378</v>
      </c>
      <c r="E2403" s="119">
        <v>90.919518029563179</v>
      </c>
    </row>
    <row r="2404" spans="1:5" x14ac:dyDescent="0.35">
      <c r="A2404" s="107" t="str">
        <f t="shared" ref="A2404:B2404" si="570">+A2329</f>
        <v>Sample 3</v>
      </c>
      <c r="B2404" s="107" t="str">
        <f t="shared" si="570"/>
        <v>ENORCHILE</v>
      </c>
      <c r="C2404" s="107">
        <f t="shared" si="521"/>
        <v>9</v>
      </c>
      <c r="D2404" s="119">
        <v>1.4609168635994378</v>
      </c>
      <c r="E2404" s="119">
        <v>96.465866399912201</v>
      </c>
    </row>
    <row r="2405" spans="1:5" x14ac:dyDescent="0.35">
      <c r="A2405" s="107" t="str">
        <f t="shared" ref="A2405:B2405" si="571">+A2330</f>
        <v>Sample 6</v>
      </c>
      <c r="B2405" s="107" t="str">
        <f t="shared" si="571"/>
        <v>ENORCHILE</v>
      </c>
      <c r="C2405" s="107">
        <f t="shared" si="521"/>
        <v>9</v>
      </c>
      <c r="D2405" s="119">
        <v>1.4609168635994378</v>
      </c>
      <c r="E2405" s="119">
        <v>103.19683163387228</v>
      </c>
    </row>
    <row r="2406" spans="1:5" x14ac:dyDescent="0.35">
      <c r="A2406" s="107" t="str">
        <f t="shared" ref="A2406:B2406" si="572">+A2331</f>
        <v>Sample 1</v>
      </c>
      <c r="B2406" s="107" t="str">
        <f t="shared" si="572"/>
        <v>GUACOLDA</v>
      </c>
      <c r="C2406" s="107">
        <f t="shared" si="521"/>
        <v>9</v>
      </c>
      <c r="D2406" s="119">
        <v>29998.414447346408</v>
      </c>
      <c r="E2406" s="119">
        <v>432415.72472648654</v>
      </c>
    </row>
    <row r="2407" spans="1:5" x14ac:dyDescent="0.35">
      <c r="A2407" s="107" t="str">
        <f t="shared" ref="A2407:B2407" si="573">+A2332</f>
        <v>Sample 3</v>
      </c>
      <c r="B2407" s="107" t="str">
        <f t="shared" si="573"/>
        <v>GUACOLDA</v>
      </c>
      <c r="C2407" s="107">
        <f t="shared" si="521"/>
        <v>9</v>
      </c>
      <c r="D2407" s="119">
        <v>30040.781217224467</v>
      </c>
      <c r="E2407" s="119">
        <v>439655.14661327359</v>
      </c>
    </row>
    <row r="2408" spans="1:5" x14ac:dyDescent="0.35">
      <c r="A2408" s="107" t="str">
        <f t="shared" ref="A2408:B2408" si="574">+A2333</f>
        <v>Sample 6</v>
      </c>
      <c r="B2408" s="107" t="str">
        <f t="shared" si="574"/>
        <v>GUACOLDA</v>
      </c>
      <c r="C2408" s="107">
        <f t="shared" si="521"/>
        <v>9</v>
      </c>
      <c r="D2408" s="119">
        <v>30005.16453214017</v>
      </c>
      <c r="E2408" s="119">
        <v>454339.64439264534</v>
      </c>
    </row>
    <row r="2409" spans="1:5" x14ac:dyDescent="0.35">
      <c r="A2409" s="107" t="str">
        <f t="shared" ref="A2409:B2409" si="575">+A2334</f>
        <v>Sample 1</v>
      </c>
      <c r="B2409" s="107" t="str">
        <f t="shared" si="575"/>
        <v>HIDROANGOL</v>
      </c>
      <c r="C2409" s="107">
        <f t="shared" si="521"/>
        <v>9</v>
      </c>
      <c r="D2409" s="119">
        <v>0</v>
      </c>
      <c r="E2409" s="119">
        <v>0</v>
      </c>
    </row>
    <row r="2410" spans="1:5" x14ac:dyDescent="0.35">
      <c r="A2410" s="107" t="str">
        <f t="shared" ref="A2410:B2410" si="576">+A2335</f>
        <v>Sample 3</v>
      </c>
      <c r="B2410" s="107" t="str">
        <f t="shared" si="576"/>
        <v>HIDROANGOL</v>
      </c>
      <c r="C2410" s="107">
        <f t="shared" si="521"/>
        <v>9</v>
      </c>
      <c r="D2410" s="119">
        <v>0</v>
      </c>
      <c r="E2410" s="119">
        <v>0</v>
      </c>
    </row>
    <row r="2411" spans="1:5" x14ac:dyDescent="0.35">
      <c r="A2411" s="107" t="str">
        <f t="shared" ref="A2411:B2411" si="577">+A2336</f>
        <v>Sample 6</v>
      </c>
      <c r="B2411" s="107" t="str">
        <f t="shared" si="577"/>
        <v>HIDROANGOL</v>
      </c>
      <c r="C2411" s="107">
        <f t="shared" si="521"/>
        <v>9</v>
      </c>
      <c r="D2411" s="119">
        <v>0</v>
      </c>
      <c r="E2411" s="119">
        <v>0</v>
      </c>
    </row>
    <row r="2412" spans="1:5" x14ac:dyDescent="0.35">
      <c r="A2412" s="107" t="str">
        <f t="shared" ref="A2412:B2412" si="578">+A2337</f>
        <v>Sample 1</v>
      </c>
      <c r="B2412" s="107" t="str">
        <f t="shared" si="578"/>
        <v>HORNITOS</v>
      </c>
      <c r="C2412" s="107">
        <f t="shared" si="521"/>
        <v>9</v>
      </c>
      <c r="D2412" s="119">
        <v>-16784.307521056635</v>
      </c>
      <c r="E2412" s="119">
        <v>-921703.90405929741</v>
      </c>
    </row>
    <row r="2413" spans="1:5" x14ac:dyDescent="0.35">
      <c r="A2413" s="107" t="str">
        <f t="shared" ref="A2413:B2413" si="579">+A2338</f>
        <v>Sample 3</v>
      </c>
      <c r="B2413" s="107" t="str">
        <f t="shared" si="579"/>
        <v>HORNITOS</v>
      </c>
      <c r="C2413" s="107">
        <f t="shared" si="521"/>
        <v>9</v>
      </c>
      <c r="D2413" s="119">
        <v>-18462.837557713356</v>
      </c>
      <c r="E2413" s="119">
        <v>-960869.59673556499</v>
      </c>
    </row>
    <row r="2414" spans="1:5" x14ac:dyDescent="0.35">
      <c r="A2414" s="107" t="str">
        <f t="shared" ref="A2414:B2414" si="580">+A2339</f>
        <v>Sample 6</v>
      </c>
      <c r="B2414" s="107" t="str">
        <f t="shared" si="580"/>
        <v>HORNITOS</v>
      </c>
      <c r="C2414" s="107">
        <f t="shared" si="521"/>
        <v>9</v>
      </c>
      <c r="D2414" s="119">
        <v>-26942.823439666317</v>
      </c>
      <c r="E2414" s="119">
        <v>-1455808.3931731661</v>
      </c>
    </row>
    <row r="2415" spans="1:5" x14ac:dyDescent="0.35">
      <c r="A2415" s="107" t="str">
        <f t="shared" ref="A2415:B2415" si="581">+A2340</f>
        <v>Sample 1</v>
      </c>
      <c r="B2415" s="107" t="str">
        <f t="shared" si="581"/>
        <v>IMELSA_ENERGIA</v>
      </c>
      <c r="C2415" s="107">
        <f t="shared" si="521"/>
        <v>9</v>
      </c>
      <c r="D2415" s="119">
        <v>52191053.996651798</v>
      </c>
      <c r="E2415" s="119">
        <v>3097732.0595871666</v>
      </c>
    </row>
    <row r="2416" spans="1:5" x14ac:dyDescent="0.35">
      <c r="A2416" s="107" t="str">
        <f t="shared" ref="A2416:B2416" si="582">+A2341</f>
        <v>Sample 3</v>
      </c>
      <c r="B2416" s="107" t="str">
        <f t="shared" si="582"/>
        <v>IMELSA_ENERGIA</v>
      </c>
      <c r="C2416" s="107">
        <f t="shared" si="521"/>
        <v>9</v>
      </c>
      <c r="D2416" s="119">
        <v>52191053.996651798</v>
      </c>
      <c r="E2416" s="119">
        <v>3134975.9564123596</v>
      </c>
    </row>
    <row r="2417" spans="1:5" x14ac:dyDescent="0.35">
      <c r="A2417" s="107" t="str">
        <f t="shared" ref="A2417:B2417" si="583">+A2342</f>
        <v>Sample 6</v>
      </c>
      <c r="B2417" s="107" t="str">
        <f t="shared" si="583"/>
        <v>IMELSA_ENERGIA</v>
      </c>
      <c r="C2417" s="107">
        <f t="shared" si="521"/>
        <v>9</v>
      </c>
      <c r="D2417" s="119">
        <v>52191053.996651798</v>
      </c>
      <c r="E2417" s="119">
        <v>3285810.3362243851</v>
      </c>
    </row>
    <row r="2418" spans="1:5" x14ac:dyDescent="0.35">
      <c r="A2418" s="107" t="str">
        <f t="shared" ref="A2418:B2418" si="584">+A2343</f>
        <v>Sample 1</v>
      </c>
      <c r="B2418" s="107" t="str">
        <f t="shared" si="584"/>
        <v>LA CONFLUENCIA</v>
      </c>
      <c r="C2418" s="107">
        <f t="shared" si="521"/>
        <v>9</v>
      </c>
      <c r="D2418" s="119">
        <v>-19036893.203883477</v>
      </c>
      <c r="E2418" s="119">
        <v>-1133049.5394236355</v>
      </c>
    </row>
    <row r="2419" spans="1:5" x14ac:dyDescent="0.35">
      <c r="A2419" s="107" t="str">
        <f t="shared" ref="A2419:B2419" si="585">+A2344</f>
        <v>Sample 3</v>
      </c>
      <c r="B2419" s="107" t="str">
        <f t="shared" si="585"/>
        <v>LA CONFLUENCIA</v>
      </c>
      <c r="C2419" s="107">
        <f t="shared" ref="C2419:C2482" si="586">+C2344+1</f>
        <v>9</v>
      </c>
      <c r="D2419" s="119">
        <v>-19036893.203883477</v>
      </c>
      <c r="E2419" s="119">
        <v>-1149858.0296840598</v>
      </c>
    </row>
    <row r="2420" spans="1:5" x14ac:dyDescent="0.35">
      <c r="A2420" s="107" t="str">
        <f t="shared" ref="A2420:B2420" si="587">+A2345</f>
        <v>Sample 6</v>
      </c>
      <c r="B2420" s="107" t="str">
        <f t="shared" si="587"/>
        <v>LA CONFLUENCIA</v>
      </c>
      <c r="C2420" s="107">
        <f t="shared" si="586"/>
        <v>9</v>
      </c>
      <c r="D2420" s="119">
        <v>-19036893.203883477</v>
      </c>
      <c r="E2420" s="119">
        <v>-1226428.3311124411</v>
      </c>
    </row>
    <row r="2421" spans="1:5" x14ac:dyDescent="0.35">
      <c r="A2421" s="107" t="str">
        <f t="shared" ref="A2421:B2421" si="588">+A2346</f>
        <v>Sample 1</v>
      </c>
      <c r="B2421" s="107" t="str">
        <f t="shared" si="588"/>
        <v>LA HIGUERA</v>
      </c>
      <c r="C2421" s="107">
        <f t="shared" si="586"/>
        <v>9</v>
      </c>
      <c r="D2421" s="119">
        <v>-25447572.815533981</v>
      </c>
      <c r="E2421" s="119">
        <v>-1514604.3185349286</v>
      </c>
    </row>
    <row r="2422" spans="1:5" x14ac:dyDescent="0.35">
      <c r="A2422" s="107" t="str">
        <f t="shared" ref="A2422:B2422" si="589">+A2347</f>
        <v>Sample 3</v>
      </c>
      <c r="B2422" s="107" t="str">
        <f t="shared" si="589"/>
        <v>LA HIGUERA</v>
      </c>
      <c r="C2422" s="107">
        <f t="shared" si="586"/>
        <v>9</v>
      </c>
      <c r="D2422" s="119">
        <v>-25447572.815533981</v>
      </c>
      <c r="E2422" s="119">
        <v>-1537073.0730339079</v>
      </c>
    </row>
    <row r="2423" spans="1:5" x14ac:dyDescent="0.35">
      <c r="A2423" s="107" t="str">
        <f t="shared" ref="A2423:B2423" si="590">+A2348</f>
        <v>Sample 6</v>
      </c>
      <c r="B2423" s="107" t="str">
        <f t="shared" si="590"/>
        <v>LA HIGUERA</v>
      </c>
      <c r="C2423" s="107">
        <f t="shared" si="586"/>
        <v>9</v>
      </c>
      <c r="D2423" s="119">
        <v>-25447572.815533981</v>
      </c>
      <c r="E2423" s="119">
        <v>-1639428.446898621</v>
      </c>
    </row>
    <row r="2424" spans="1:5" x14ac:dyDescent="0.35">
      <c r="A2424" s="107" t="str">
        <f t="shared" ref="A2424:B2424" si="591">+A2349</f>
        <v>Sample 1</v>
      </c>
      <c r="B2424" s="107" t="str">
        <f t="shared" si="591"/>
        <v>LOS_LOROS</v>
      </c>
      <c r="C2424" s="107">
        <f t="shared" si="586"/>
        <v>9</v>
      </c>
      <c r="D2424" s="119">
        <v>0</v>
      </c>
      <c r="E2424" s="119">
        <v>0</v>
      </c>
    </row>
    <row r="2425" spans="1:5" x14ac:dyDescent="0.35">
      <c r="A2425" s="107" t="str">
        <f t="shared" ref="A2425:B2425" si="592">+A2350</f>
        <v>Sample 3</v>
      </c>
      <c r="B2425" s="107" t="str">
        <f t="shared" si="592"/>
        <v>LOS_LOROS</v>
      </c>
      <c r="C2425" s="107">
        <f t="shared" si="586"/>
        <v>9</v>
      </c>
      <c r="D2425" s="119">
        <v>0</v>
      </c>
      <c r="E2425" s="119">
        <v>0</v>
      </c>
    </row>
    <row r="2426" spans="1:5" x14ac:dyDescent="0.35">
      <c r="A2426" s="107" t="str">
        <f t="shared" ref="A2426:B2426" si="593">+A2351</f>
        <v>Sample 6</v>
      </c>
      <c r="B2426" s="107" t="str">
        <f t="shared" si="593"/>
        <v>LOS_LOROS</v>
      </c>
      <c r="C2426" s="107">
        <f t="shared" si="586"/>
        <v>9</v>
      </c>
      <c r="D2426" s="119">
        <v>0</v>
      </c>
      <c r="E2426" s="119">
        <v>0</v>
      </c>
    </row>
    <row r="2427" spans="1:5" x14ac:dyDescent="0.35">
      <c r="A2427" s="107" t="str">
        <f t="shared" ref="A2427:B2427" si="594">+A2352</f>
        <v>Sample 1</v>
      </c>
      <c r="B2427" s="107" t="str">
        <f t="shared" si="594"/>
        <v>nueva energia</v>
      </c>
      <c r="C2427" s="107">
        <f t="shared" si="586"/>
        <v>9</v>
      </c>
      <c r="D2427" s="119">
        <v>4.8033482154168876</v>
      </c>
      <c r="E2427" s="119">
        <v>270.63081294459897</v>
      </c>
    </row>
    <row r="2428" spans="1:5" x14ac:dyDescent="0.35">
      <c r="A2428" s="107" t="str">
        <f t="shared" ref="A2428:B2428" si="595">+A2353</f>
        <v>Sample 3</v>
      </c>
      <c r="B2428" s="107" t="str">
        <f t="shared" si="595"/>
        <v>nueva energia</v>
      </c>
      <c r="C2428" s="107">
        <f t="shared" si="586"/>
        <v>9</v>
      </c>
      <c r="D2428" s="119">
        <v>4.8033482154168876</v>
      </c>
      <c r="E2428" s="119">
        <v>293.47826523748216</v>
      </c>
    </row>
    <row r="2429" spans="1:5" x14ac:dyDescent="0.35">
      <c r="A2429" s="107" t="str">
        <f t="shared" ref="A2429:B2429" si="596">+A2354</f>
        <v>Sample 6</v>
      </c>
      <c r="B2429" s="107" t="str">
        <f t="shared" si="596"/>
        <v>nueva energia</v>
      </c>
      <c r="C2429" s="107">
        <f t="shared" si="586"/>
        <v>9</v>
      </c>
      <c r="D2429" s="119">
        <v>4.8033482154168876</v>
      </c>
      <c r="E2429" s="119">
        <v>321.12299756134263</v>
      </c>
    </row>
    <row r="2430" spans="1:5" x14ac:dyDescent="0.35">
      <c r="A2430" s="107" t="str">
        <f t="shared" ref="A2430:B2430" si="597">+A2355</f>
        <v>Sample 1</v>
      </c>
      <c r="B2430" s="107" t="str">
        <f t="shared" si="597"/>
        <v>PUNTA_PALMERAS</v>
      </c>
      <c r="C2430" s="107">
        <f t="shared" si="586"/>
        <v>9</v>
      </c>
      <c r="D2430" s="119">
        <v>-9546.6630674648459</v>
      </c>
      <c r="E2430" s="119">
        <v>-567279.80242354574</v>
      </c>
    </row>
    <row r="2431" spans="1:5" x14ac:dyDescent="0.35">
      <c r="A2431" s="107" t="str">
        <f t="shared" ref="A2431:B2431" si="598">+A2356</f>
        <v>Sample 3</v>
      </c>
      <c r="B2431" s="107" t="str">
        <f t="shared" si="598"/>
        <v>PUNTA_PALMERAS</v>
      </c>
      <c r="C2431" s="107">
        <f t="shared" si="586"/>
        <v>9</v>
      </c>
      <c r="D2431" s="119">
        <v>-9546.6630674648295</v>
      </c>
      <c r="E2431" s="119">
        <v>-591655.78866489825</v>
      </c>
    </row>
    <row r="2432" spans="1:5" x14ac:dyDescent="0.35">
      <c r="A2432" s="107" t="str">
        <f t="shared" ref="A2432:B2432" si="599">+A2357</f>
        <v>Sample 6</v>
      </c>
      <c r="B2432" s="107" t="str">
        <f t="shared" si="599"/>
        <v>PUNTA_PALMERAS</v>
      </c>
      <c r="C2432" s="107">
        <f t="shared" si="586"/>
        <v>9</v>
      </c>
      <c r="D2432" s="119">
        <v>-9546.6630674648459</v>
      </c>
      <c r="E2432" s="119">
        <v>-620244.35240964149</v>
      </c>
    </row>
    <row r="2433" spans="1:5" x14ac:dyDescent="0.35">
      <c r="A2433" s="107" t="str">
        <f t="shared" ref="A2433:B2433" si="600">+A2358</f>
        <v>Sample 1</v>
      </c>
      <c r="B2433" s="107" t="str">
        <f t="shared" si="600"/>
        <v>SGA</v>
      </c>
      <c r="C2433" s="107">
        <f t="shared" si="586"/>
        <v>9</v>
      </c>
      <c r="D2433" s="119">
        <v>0</v>
      </c>
      <c r="E2433" s="119">
        <v>0</v>
      </c>
    </row>
    <row r="2434" spans="1:5" x14ac:dyDescent="0.35">
      <c r="A2434" s="107" t="str">
        <f t="shared" ref="A2434:B2434" si="601">+A2359</f>
        <v>Sample 3</v>
      </c>
      <c r="B2434" s="107" t="str">
        <f t="shared" si="601"/>
        <v>SGA</v>
      </c>
      <c r="C2434" s="107">
        <f t="shared" si="586"/>
        <v>9</v>
      </c>
      <c r="D2434" s="119">
        <v>0</v>
      </c>
      <c r="E2434" s="119">
        <v>0</v>
      </c>
    </row>
    <row r="2435" spans="1:5" x14ac:dyDescent="0.35">
      <c r="A2435" s="107" t="str">
        <f t="shared" ref="A2435:B2435" si="602">+A2360</f>
        <v>Sample 6</v>
      </c>
      <c r="B2435" s="107" t="str">
        <f t="shared" si="602"/>
        <v>SGA</v>
      </c>
      <c r="C2435" s="107">
        <f t="shared" si="586"/>
        <v>9</v>
      </c>
      <c r="D2435" s="119">
        <v>0</v>
      </c>
      <c r="E2435" s="119">
        <v>0</v>
      </c>
    </row>
    <row r="2436" spans="1:5" x14ac:dyDescent="0.35">
      <c r="A2436" s="107" t="str">
        <f t="shared" ref="A2436:B2436" si="603">+A2361</f>
        <v>Sample 1</v>
      </c>
      <c r="B2436" s="107" t="str">
        <f t="shared" si="603"/>
        <v>SONNEDIX_COX</v>
      </c>
      <c r="C2436" s="107">
        <f t="shared" si="586"/>
        <v>9</v>
      </c>
      <c r="D2436" s="119">
        <v>7045179.1597057618</v>
      </c>
      <c r="E2436" s="119">
        <v>445132.26214777713</v>
      </c>
    </row>
    <row r="2437" spans="1:5" x14ac:dyDescent="0.35">
      <c r="A2437" s="107" t="str">
        <f t="shared" ref="A2437:B2437" si="604">+A2362</f>
        <v>Sample 3</v>
      </c>
      <c r="B2437" s="107" t="str">
        <f t="shared" si="604"/>
        <v>SONNEDIX_COX</v>
      </c>
      <c r="C2437" s="107">
        <f t="shared" si="586"/>
        <v>9</v>
      </c>
      <c r="D2437" s="119">
        <v>7045179.1597057618</v>
      </c>
      <c r="E2437" s="119">
        <v>447898.83600194729</v>
      </c>
    </row>
    <row r="2438" spans="1:5" x14ac:dyDescent="0.35">
      <c r="A2438" s="107" t="str">
        <f t="shared" ref="A2438:B2438" si="605">+A2363</f>
        <v>Sample 6</v>
      </c>
      <c r="B2438" s="107" t="str">
        <f t="shared" si="605"/>
        <v>SONNEDIX_COX</v>
      </c>
      <c r="C2438" s="107">
        <f t="shared" si="586"/>
        <v>9</v>
      </c>
      <c r="D2438" s="119">
        <v>7045179.1597057618</v>
      </c>
      <c r="E2438" s="119">
        <v>461708.85553197621</v>
      </c>
    </row>
    <row r="2439" spans="1:5" x14ac:dyDescent="0.35">
      <c r="A2439" s="107" t="str">
        <f t="shared" ref="A2439:B2439" si="606">+A2364</f>
        <v>Sample 1</v>
      </c>
      <c r="B2439" s="107" t="str">
        <f t="shared" si="606"/>
        <v>TECNORED</v>
      </c>
      <c r="C2439" s="107">
        <f t="shared" si="586"/>
        <v>9</v>
      </c>
      <c r="D2439" s="119">
        <v>0</v>
      </c>
      <c r="E2439" s="119">
        <v>0</v>
      </c>
    </row>
    <row r="2440" spans="1:5" x14ac:dyDescent="0.35">
      <c r="A2440" s="107" t="str">
        <f t="shared" ref="A2440:B2440" si="607">+A2365</f>
        <v>Sample 3</v>
      </c>
      <c r="B2440" s="107" t="str">
        <f t="shared" si="607"/>
        <v>TECNORED</v>
      </c>
      <c r="C2440" s="107">
        <f t="shared" si="586"/>
        <v>9</v>
      </c>
      <c r="D2440" s="119">
        <v>0</v>
      </c>
      <c r="E2440" s="119">
        <v>0</v>
      </c>
    </row>
    <row r="2441" spans="1:5" x14ac:dyDescent="0.35">
      <c r="A2441" s="107" t="str">
        <f t="shared" ref="A2441:B2441" si="608">+A2366</f>
        <v>Sample 6</v>
      </c>
      <c r="B2441" s="107" t="str">
        <f t="shared" si="608"/>
        <v>TECNORED</v>
      </c>
      <c r="C2441" s="107">
        <f t="shared" si="586"/>
        <v>9</v>
      </c>
      <c r="D2441" s="119">
        <v>0</v>
      </c>
      <c r="E2441" s="119">
        <v>0</v>
      </c>
    </row>
    <row r="2442" spans="1:5" x14ac:dyDescent="0.35">
      <c r="A2442" s="107" t="str">
        <f t="shared" ref="A2442:B2442" si="609">+A2367</f>
        <v>Sample 1</v>
      </c>
      <c r="B2442" s="107" t="str">
        <f t="shared" si="609"/>
        <v>AES_ANDES</v>
      </c>
      <c r="C2442" s="107">
        <f t="shared" si="586"/>
        <v>10</v>
      </c>
      <c r="D2442" s="119">
        <v>-36455.376373485735</v>
      </c>
      <c r="E2442" s="119">
        <v>-482529.64848453359</v>
      </c>
    </row>
    <row r="2443" spans="1:5" x14ac:dyDescent="0.35">
      <c r="A2443" s="107" t="str">
        <f t="shared" ref="A2443:B2443" si="610">+A2368</f>
        <v>Sample 3</v>
      </c>
      <c r="B2443" s="107" t="str">
        <f t="shared" si="610"/>
        <v>AES_ANDES</v>
      </c>
      <c r="C2443" s="107">
        <f t="shared" si="586"/>
        <v>10</v>
      </c>
      <c r="D2443" s="119">
        <v>-37751.677150177995</v>
      </c>
      <c r="E2443" s="119">
        <v>-516278.02146373462</v>
      </c>
    </row>
    <row r="2444" spans="1:5" x14ac:dyDescent="0.35">
      <c r="A2444" s="107" t="str">
        <f t="shared" ref="A2444:B2444" si="611">+A2369</f>
        <v>Sample 6</v>
      </c>
      <c r="B2444" s="107" t="str">
        <f t="shared" si="611"/>
        <v>AES_ANDES</v>
      </c>
      <c r="C2444" s="107">
        <f t="shared" si="586"/>
        <v>10</v>
      </c>
      <c r="D2444" s="119">
        <v>-38599.387832883534</v>
      </c>
      <c r="E2444" s="119">
        <v>-543752.97404516232</v>
      </c>
    </row>
    <row r="2445" spans="1:5" x14ac:dyDescent="0.35">
      <c r="A2445" s="107" t="str">
        <f t="shared" ref="A2445:B2445" si="612">+A2370</f>
        <v>Sample 1</v>
      </c>
      <c r="B2445" s="107" t="str">
        <f t="shared" si="612"/>
        <v>ATRIA_ENERGIA</v>
      </c>
      <c r="C2445" s="107">
        <f t="shared" si="586"/>
        <v>10</v>
      </c>
      <c r="D2445" s="119">
        <v>2.610885009804754</v>
      </c>
      <c r="E2445" s="119">
        <v>165.10215243317097</v>
      </c>
    </row>
    <row r="2446" spans="1:5" x14ac:dyDescent="0.35">
      <c r="A2446" s="107" t="str">
        <f t="shared" ref="A2446:B2446" si="613">+A2371</f>
        <v>Sample 3</v>
      </c>
      <c r="B2446" s="107" t="str">
        <f t="shared" si="613"/>
        <v>ATRIA_ENERGIA</v>
      </c>
      <c r="C2446" s="107">
        <f t="shared" si="586"/>
        <v>10</v>
      </c>
      <c r="D2446" s="119">
        <v>2.610885009804754</v>
      </c>
      <c r="E2446" s="119">
        <v>177.63327697534686</v>
      </c>
    </row>
    <row r="2447" spans="1:5" x14ac:dyDescent="0.35">
      <c r="A2447" s="107" t="str">
        <f t="shared" ref="A2447:B2447" si="614">+A2372</f>
        <v>Sample 6</v>
      </c>
      <c r="B2447" s="107" t="str">
        <f t="shared" si="614"/>
        <v>ATRIA_ENERGIA</v>
      </c>
      <c r="C2447" s="107">
        <f t="shared" si="586"/>
        <v>10</v>
      </c>
      <c r="D2447" s="119">
        <v>2.610885009804754</v>
      </c>
      <c r="E2447" s="119">
        <v>186.16818194196304</v>
      </c>
    </row>
    <row r="2448" spans="1:5" x14ac:dyDescent="0.35">
      <c r="A2448" s="107" t="str">
        <f t="shared" ref="A2448:B2448" si="615">+A2373</f>
        <v>Sample 1</v>
      </c>
      <c r="B2448" s="107" t="str">
        <f t="shared" si="615"/>
        <v>be forestales</v>
      </c>
      <c r="C2448" s="107">
        <f t="shared" si="586"/>
        <v>10</v>
      </c>
      <c r="D2448" s="119">
        <v>-11637.956761549856</v>
      </c>
      <c r="E2448" s="119">
        <v>-426010.15963112761</v>
      </c>
    </row>
    <row r="2449" spans="1:5" x14ac:dyDescent="0.35">
      <c r="A2449" s="107" t="str">
        <f t="shared" ref="A2449:B2449" si="616">+A2374</f>
        <v>Sample 3</v>
      </c>
      <c r="B2449" s="107" t="str">
        <f t="shared" si="616"/>
        <v>be forestales</v>
      </c>
      <c r="C2449" s="107">
        <f t="shared" si="586"/>
        <v>10</v>
      </c>
      <c r="D2449" s="119">
        <v>-11865.099717654739</v>
      </c>
      <c r="E2449" s="119">
        <v>-477285.6803333335</v>
      </c>
    </row>
    <row r="2450" spans="1:5" x14ac:dyDescent="0.35">
      <c r="A2450" s="107" t="str">
        <f t="shared" ref="A2450:B2450" si="617">+A2375</f>
        <v>Sample 6</v>
      </c>
      <c r="B2450" s="107" t="str">
        <f t="shared" si="617"/>
        <v>be forestales</v>
      </c>
      <c r="C2450" s="107">
        <f t="shared" si="586"/>
        <v>10</v>
      </c>
      <c r="D2450" s="119">
        <v>-12099.007165610594</v>
      </c>
      <c r="E2450" s="119">
        <v>-534164.72500000021</v>
      </c>
    </row>
    <row r="2451" spans="1:5" x14ac:dyDescent="0.35">
      <c r="A2451" s="107" t="str">
        <f t="shared" ref="A2451:B2451" si="618">+A2376</f>
        <v>Sample 1</v>
      </c>
      <c r="B2451" s="107" t="str">
        <f t="shared" si="618"/>
        <v>BESALCO</v>
      </c>
      <c r="C2451" s="107">
        <f t="shared" si="586"/>
        <v>10</v>
      </c>
      <c r="D2451" s="119">
        <v>0</v>
      </c>
      <c r="E2451" s="119">
        <v>0</v>
      </c>
    </row>
    <row r="2452" spans="1:5" x14ac:dyDescent="0.35">
      <c r="A2452" s="107" t="str">
        <f t="shared" ref="A2452:B2452" si="619">+A2377</f>
        <v>Sample 3</v>
      </c>
      <c r="B2452" s="107" t="str">
        <f t="shared" si="619"/>
        <v>BESALCO</v>
      </c>
      <c r="C2452" s="107">
        <f t="shared" si="586"/>
        <v>10</v>
      </c>
      <c r="D2452" s="119">
        <v>0</v>
      </c>
      <c r="E2452" s="119">
        <v>0</v>
      </c>
    </row>
    <row r="2453" spans="1:5" x14ac:dyDescent="0.35">
      <c r="A2453" s="107" t="str">
        <f t="shared" ref="A2453:B2453" si="620">+A2378</f>
        <v>Sample 6</v>
      </c>
      <c r="B2453" s="107" t="str">
        <f t="shared" si="620"/>
        <v>BESALCO</v>
      </c>
      <c r="C2453" s="107">
        <f t="shared" si="586"/>
        <v>10</v>
      </c>
      <c r="D2453" s="119">
        <v>0</v>
      </c>
      <c r="E2453" s="119">
        <v>0</v>
      </c>
    </row>
    <row r="2454" spans="1:5" x14ac:dyDescent="0.35">
      <c r="A2454" s="107" t="str">
        <f t="shared" ref="A2454:B2454" si="621">+A2379</f>
        <v>Sample 1</v>
      </c>
      <c r="B2454" s="107" t="str">
        <f t="shared" si="621"/>
        <v>CERRO_DOMINADOR_CSP</v>
      </c>
      <c r="C2454" s="107">
        <f t="shared" si="586"/>
        <v>10</v>
      </c>
      <c r="D2454" s="119">
        <v>-45522</v>
      </c>
      <c r="E2454" s="119">
        <v>-3035389.550000004</v>
      </c>
    </row>
    <row r="2455" spans="1:5" x14ac:dyDescent="0.35">
      <c r="A2455" s="107" t="str">
        <f t="shared" ref="A2455:B2455" si="622">+A2380</f>
        <v>Sample 3</v>
      </c>
      <c r="B2455" s="107" t="str">
        <f t="shared" si="622"/>
        <v>CERRO_DOMINADOR_CSP</v>
      </c>
      <c r="C2455" s="107">
        <f t="shared" si="586"/>
        <v>10</v>
      </c>
      <c r="D2455" s="119">
        <v>-45032</v>
      </c>
      <c r="E2455" s="119">
        <v>-3017236.870000001</v>
      </c>
    </row>
    <row r="2456" spans="1:5" x14ac:dyDescent="0.35">
      <c r="A2456" s="107" t="str">
        <f t="shared" ref="A2456:B2456" si="623">+A2381</f>
        <v>Sample 6</v>
      </c>
      <c r="B2456" s="107" t="str">
        <f t="shared" si="623"/>
        <v>CERRO_DOMINADOR_CSP</v>
      </c>
      <c r="C2456" s="107">
        <f t="shared" si="586"/>
        <v>10</v>
      </c>
      <c r="D2456" s="119">
        <v>-45108</v>
      </c>
      <c r="E2456" s="119">
        <v>-3060355.2800000003</v>
      </c>
    </row>
    <row r="2457" spans="1:5" x14ac:dyDescent="0.35">
      <c r="A2457" s="107" t="str">
        <f t="shared" ref="A2457:B2457" si="624">+A2382</f>
        <v>Sample 1</v>
      </c>
      <c r="B2457" s="107" t="str">
        <f t="shared" si="624"/>
        <v>Cinergia Chile SpA</v>
      </c>
      <c r="C2457" s="107">
        <f t="shared" si="586"/>
        <v>10</v>
      </c>
      <c r="D2457" s="119">
        <v>-2.610885009804754</v>
      </c>
      <c r="E2457" s="119">
        <v>-165.10215243317097</v>
      </c>
    </row>
    <row r="2458" spans="1:5" x14ac:dyDescent="0.35">
      <c r="A2458" s="107" t="str">
        <f t="shared" ref="A2458:B2458" si="625">+A2383</f>
        <v>Sample 3</v>
      </c>
      <c r="B2458" s="107" t="str">
        <f t="shared" si="625"/>
        <v>Cinergia Chile SpA</v>
      </c>
      <c r="C2458" s="107">
        <f t="shared" si="586"/>
        <v>10</v>
      </c>
      <c r="D2458" s="119">
        <v>-2.610885009804754</v>
      </c>
      <c r="E2458" s="119">
        <v>-177.63327697534686</v>
      </c>
    </row>
    <row r="2459" spans="1:5" x14ac:dyDescent="0.35">
      <c r="A2459" s="107" t="str">
        <f t="shared" ref="A2459:B2459" si="626">+A2384</f>
        <v>Sample 6</v>
      </c>
      <c r="B2459" s="107" t="str">
        <f t="shared" si="626"/>
        <v>Cinergia Chile SpA</v>
      </c>
      <c r="C2459" s="107">
        <f t="shared" si="586"/>
        <v>10</v>
      </c>
      <c r="D2459" s="119">
        <v>-2.610885009804754</v>
      </c>
      <c r="E2459" s="119">
        <v>-186.16818194196304</v>
      </c>
    </row>
    <row r="2460" spans="1:5" x14ac:dyDescent="0.35">
      <c r="A2460" s="107" t="str">
        <f t="shared" ref="A2460:B2460" si="627">+A2385</f>
        <v>Sample 1</v>
      </c>
      <c r="B2460" s="107" t="str">
        <f t="shared" si="627"/>
        <v>colbun</v>
      </c>
      <c r="C2460" s="107">
        <f t="shared" si="586"/>
        <v>10</v>
      </c>
      <c r="D2460" s="119">
        <v>11971.149029778777</v>
      </c>
      <c r="E2460" s="119">
        <v>682340.75160486519</v>
      </c>
    </row>
    <row r="2461" spans="1:5" x14ac:dyDescent="0.35">
      <c r="A2461" s="107" t="str">
        <f t="shared" ref="A2461:B2461" si="628">+A2386</f>
        <v>Sample 3</v>
      </c>
      <c r="B2461" s="107" t="str">
        <f t="shared" si="628"/>
        <v>colbun</v>
      </c>
      <c r="C2461" s="107">
        <f t="shared" si="586"/>
        <v>10</v>
      </c>
      <c r="D2461" s="119">
        <v>12255.35180982633</v>
      </c>
      <c r="E2461" s="119">
        <v>739542.92544167174</v>
      </c>
    </row>
    <row r="2462" spans="1:5" x14ac:dyDescent="0.35">
      <c r="A2462" s="107" t="str">
        <f t="shared" ref="A2462:B2462" si="629">+A2387</f>
        <v>Sample 6</v>
      </c>
      <c r="B2462" s="107" t="str">
        <f t="shared" si="629"/>
        <v>colbun</v>
      </c>
      <c r="C2462" s="107">
        <f t="shared" si="586"/>
        <v>10</v>
      </c>
      <c r="D2462" s="119">
        <v>12283.62710142853</v>
      </c>
      <c r="E2462" s="119">
        <v>774856.27131680958</v>
      </c>
    </row>
    <row r="2463" spans="1:5" x14ac:dyDescent="0.35">
      <c r="A2463" s="107" t="str">
        <f t="shared" ref="A2463:B2463" si="630">+A2388</f>
        <v>Sample 1</v>
      </c>
      <c r="B2463" s="107" t="str">
        <f t="shared" si="630"/>
        <v>EGP_CHILE</v>
      </c>
      <c r="C2463" s="107">
        <f t="shared" si="586"/>
        <v>10</v>
      </c>
      <c r="D2463" s="119">
        <v>-57318504</v>
      </c>
      <c r="E2463" s="119">
        <v>-2248071.9730699998</v>
      </c>
    </row>
    <row r="2464" spans="1:5" x14ac:dyDescent="0.35">
      <c r="A2464" s="107" t="str">
        <f t="shared" ref="A2464:B2464" si="631">+A2389</f>
        <v>Sample 3</v>
      </c>
      <c r="B2464" s="107" t="str">
        <f t="shared" si="631"/>
        <v>EGP_CHILE</v>
      </c>
      <c r="C2464" s="107">
        <f t="shared" si="586"/>
        <v>10</v>
      </c>
      <c r="D2464" s="119">
        <v>-57318504</v>
      </c>
      <c r="E2464" s="119">
        <v>-2369070.2471099994</v>
      </c>
    </row>
    <row r="2465" spans="1:5" x14ac:dyDescent="0.35">
      <c r="A2465" s="107" t="str">
        <f t="shared" ref="A2465:B2465" si="632">+A2390</f>
        <v>Sample 6</v>
      </c>
      <c r="B2465" s="107" t="str">
        <f t="shared" si="632"/>
        <v>EGP_CHILE</v>
      </c>
      <c r="C2465" s="107">
        <f t="shared" si="586"/>
        <v>10</v>
      </c>
      <c r="D2465" s="119">
        <v>-57318504</v>
      </c>
      <c r="E2465" s="119">
        <v>-2657093.0503500015</v>
      </c>
    </row>
    <row r="2466" spans="1:5" x14ac:dyDescent="0.35">
      <c r="A2466" s="107" t="str">
        <f t="shared" ref="A2466:B2466" si="633">+A2391</f>
        <v>Sample 1</v>
      </c>
      <c r="B2466" s="107" t="str">
        <f t="shared" si="633"/>
        <v>EMOAC</v>
      </c>
      <c r="C2466" s="107">
        <f t="shared" si="586"/>
        <v>10</v>
      </c>
      <c r="D2466" s="119">
        <v>45522</v>
      </c>
      <c r="E2466" s="119">
        <v>3035389.550000004</v>
      </c>
    </row>
    <row r="2467" spans="1:5" x14ac:dyDescent="0.35">
      <c r="A2467" s="107" t="str">
        <f t="shared" ref="A2467:B2467" si="634">+A2392</f>
        <v>Sample 3</v>
      </c>
      <c r="B2467" s="107" t="str">
        <f t="shared" si="634"/>
        <v>EMOAC</v>
      </c>
      <c r="C2467" s="107">
        <f t="shared" si="586"/>
        <v>10</v>
      </c>
      <c r="D2467" s="119">
        <v>45032</v>
      </c>
      <c r="E2467" s="119">
        <v>3017236.870000001</v>
      </c>
    </row>
    <row r="2468" spans="1:5" x14ac:dyDescent="0.35">
      <c r="A2468" s="107" t="str">
        <f t="shared" ref="A2468:B2468" si="635">+A2393</f>
        <v>Sample 6</v>
      </c>
      <c r="B2468" s="107" t="str">
        <f t="shared" si="635"/>
        <v>EMOAC</v>
      </c>
      <c r="C2468" s="107">
        <f t="shared" si="586"/>
        <v>10</v>
      </c>
      <c r="D2468" s="119">
        <v>45108</v>
      </c>
      <c r="E2468" s="119">
        <v>3060355.2800000003</v>
      </c>
    </row>
    <row r="2469" spans="1:5" x14ac:dyDescent="0.35">
      <c r="A2469" s="107" t="str">
        <f t="shared" ref="A2469:B2469" si="636">+A2394</f>
        <v>Sample 1</v>
      </c>
      <c r="B2469" s="107" t="str">
        <f t="shared" si="636"/>
        <v>ENEL_GENERACION</v>
      </c>
      <c r="C2469" s="107">
        <f t="shared" si="586"/>
        <v>10</v>
      </c>
      <c r="D2469" s="119">
        <v>68468547.585999727</v>
      </c>
      <c r="E2469" s="119">
        <v>3142628.7798092132</v>
      </c>
    </row>
    <row r="2470" spans="1:5" x14ac:dyDescent="0.35">
      <c r="A2470" s="107" t="str">
        <f t="shared" ref="A2470:B2470" si="637">+A2395</f>
        <v>Sample 3</v>
      </c>
      <c r="B2470" s="107" t="str">
        <f t="shared" si="637"/>
        <v>ENEL_GENERACION</v>
      </c>
      <c r="C2470" s="107">
        <f t="shared" si="586"/>
        <v>10</v>
      </c>
      <c r="D2470" s="119">
        <v>68468774.728955835</v>
      </c>
      <c r="E2470" s="119">
        <v>3333198.5788637758</v>
      </c>
    </row>
    <row r="2471" spans="1:5" x14ac:dyDescent="0.35">
      <c r="A2471" s="107" t="str">
        <f t="shared" ref="A2471:B2471" si="638">+A2396</f>
        <v>Sample 6</v>
      </c>
      <c r="B2471" s="107" t="str">
        <f t="shared" si="638"/>
        <v>ENEL_GENERACION</v>
      </c>
      <c r="C2471" s="107">
        <f t="shared" si="586"/>
        <v>10</v>
      </c>
      <c r="D2471" s="119">
        <v>68469008.636403799</v>
      </c>
      <c r="E2471" s="119">
        <v>3627954.7910566623</v>
      </c>
    </row>
    <row r="2472" spans="1:5" x14ac:dyDescent="0.35">
      <c r="A2472" s="107" t="str">
        <f t="shared" ref="A2472:B2472" si="639">+A2397</f>
        <v>Sample 1</v>
      </c>
      <c r="B2472" s="107" t="str">
        <f t="shared" si="639"/>
        <v>Enerquinta</v>
      </c>
      <c r="C2472" s="107">
        <f t="shared" si="586"/>
        <v>10</v>
      </c>
      <c r="D2472" s="119">
        <v>3.102911924951202E-2</v>
      </c>
      <c r="E2472" s="119">
        <v>1.7894268914950964</v>
      </c>
    </row>
    <row r="2473" spans="1:5" x14ac:dyDescent="0.35">
      <c r="A2473" s="107" t="str">
        <f t="shared" ref="A2473:B2473" si="640">+A2398</f>
        <v>Sample 3</v>
      </c>
      <c r="B2473" s="107" t="str">
        <f t="shared" si="640"/>
        <v>Enerquinta</v>
      </c>
      <c r="C2473" s="107">
        <f t="shared" si="586"/>
        <v>10</v>
      </c>
      <c r="D2473" s="119">
        <v>3.102911924951202E-2</v>
      </c>
      <c r="E2473" s="119">
        <v>1.9249144595333048</v>
      </c>
    </row>
    <row r="2474" spans="1:5" x14ac:dyDescent="0.35">
      <c r="A2474" s="107" t="str">
        <f t="shared" ref="A2474:B2474" si="641">+A2399</f>
        <v>Sample 6</v>
      </c>
      <c r="B2474" s="107" t="str">
        <f t="shared" si="641"/>
        <v>Enerquinta</v>
      </c>
      <c r="C2474" s="107">
        <f t="shared" si="586"/>
        <v>10</v>
      </c>
      <c r="D2474" s="119">
        <v>3.102911924951202E-2</v>
      </c>
      <c r="E2474" s="119">
        <v>2.0424743473223779</v>
      </c>
    </row>
    <row r="2475" spans="1:5" x14ac:dyDescent="0.35">
      <c r="A2475" s="107" t="str">
        <f t="shared" ref="A2475:B2475" si="642">+A2400</f>
        <v>Sample 1</v>
      </c>
      <c r="B2475" s="107" t="str">
        <f t="shared" si="642"/>
        <v>ENGIE</v>
      </c>
      <c r="C2475" s="107">
        <f t="shared" si="586"/>
        <v>10</v>
      </c>
      <c r="D2475" s="119">
        <v>14316.493477053597</v>
      </c>
      <c r="E2475" s="119">
        <v>854861.33714143257</v>
      </c>
    </row>
    <row r="2476" spans="1:5" x14ac:dyDescent="0.35">
      <c r="A2476" s="107" t="str">
        <f t="shared" ref="A2476:B2476" si="643">+A2401</f>
        <v>Sample 3</v>
      </c>
      <c r="B2476" s="107" t="str">
        <f t="shared" si="643"/>
        <v>ENGIE</v>
      </c>
      <c r="C2476" s="107">
        <f t="shared" si="586"/>
        <v>10</v>
      </c>
      <c r="D2476" s="119">
        <v>17460.672800892698</v>
      </c>
      <c r="E2476" s="119">
        <v>1063303.2195143923</v>
      </c>
    </row>
    <row r="2477" spans="1:5" x14ac:dyDescent="0.35">
      <c r="A2477" s="107" t="str">
        <f t="shared" ref="A2477:B2477" si="644">+A2402</f>
        <v>Sample 6</v>
      </c>
      <c r="B2477" s="107" t="str">
        <f t="shared" si="644"/>
        <v>ENGIE</v>
      </c>
      <c r="C2477" s="107">
        <f t="shared" si="586"/>
        <v>10</v>
      </c>
      <c r="D2477" s="119">
        <v>24052.099313806604</v>
      </c>
      <c r="E2477" s="119">
        <v>1385772.5774440896</v>
      </c>
    </row>
    <row r="2478" spans="1:5" x14ac:dyDescent="0.35">
      <c r="A2478" s="107" t="str">
        <f t="shared" ref="A2478:B2478" si="645">+A2403</f>
        <v>Sample 1</v>
      </c>
      <c r="B2478" s="107" t="str">
        <f t="shared" si="645"/>
        <v>ENORCHILE</v>
      </c>
      <c r="C2478" s="107">
        <f t="shared" si="586"/>
        <v>10</v>
      </c>
      <c r="D2478" s="119">
        <v>1.5011860720361654</v>
      </c>
      <c r="E2478" s="119">
        <v>90.886833257893343</v>
      </c>
    </row>
    <row r="2479" spans="1:5" x14ac:dyDescent="0.35">
      <c r="A2479" s="107" t="str">
        <f t="shared" ref="A2479:B2479" si="646">+A2404</f>
        <v>Sample 3</v>
      </c>
      <c r="B2479" s="107" t="str">
        <f t="shared" si="646"/>
        <v>ENORCHILE</v>
      </c>
      <c r="C2479" s="107">
        <f t="shared" si="586"/>
        <v>10</v>
      </c>
      <c r="D2479" s="119">
        <v>1.5011860720361654</v>
      </c>
      <c r="E2479" s="119">
        <v>96.742980912192706</v>
      </c>
    </row>
    <row r="2480" spans="1:5" x14ac:dyDescent="0.35">
      <c r="A2480" s="107" t="str">
        <f t="shared" ref="A2480:B2480" si="647">+A2405</f>
        <v>Sample 6</v>
      </c>
      <c r="B2480" s="107" t="str">
        <f t="shared" si="647"/>
        <v>ENORCHILE</v>
      </c>
      <c r="C2480" s="107">
        <f t="shared" si="586"/>
        <v>10</v>
      </c>
      <c r="D2480" s="119">
        <v>1.5011860720361654</v>
      </c>
      <c r="E2480" s="119">
        <v>102.58837967161867</v>
      </c>
    </row>
    <row r="2481" spans="1:5" x14ac:dyDescent="0.35">
      <c r="A2481" s="107" t="str">
        <f t="shared" ref="A2481:B2481" si="648">+A2406</f>
        <v>Sample 1</v>
      </c>
      <c r="B2481" s="107" t="str">
        <f t="shared" si="648"/>
        <v>GUACOLDA</v>
      </c>
      <c r="C2481" s="107">
        <f t="shared" si="586"/>
        <v>10</v>
      </c>
      <c r="D2481" s="119">
        <v>36453.875187413701</v>
      </c>
      <c r="E2481" s="119">
        <v>482438.76165127568</v>
      </c>
    </row>
    <row r="2482" spans="1:5" x14ac:dyDescent="0.35">
      <c r="A2482" s="107" t="str">
        <f t="shared" ref="A2482:B2482" si="649">+A2407</f>
        <v>Sample 3</v>
      </c>
      <c r="B2482" s="107" t="str">
        <f t="shared" si="649"/>
        <v>GUACOLDA</v>
      </c>
      <c r="C2482" s="107">
        <f t="shared" si="586"/>
        <v>10</v>
      </c>
      <c r="D2482" s="119">
        <v>37750.175964105962</v>
      </c>
      <c r="E2482" s="119">
        <v>516181.27848282241</v>
      </c>
    </row>
    <row r="2483" spans="1:5" x14ac:dyDescent="0.35">
      <c r="A2483" s="107" t="str">
        <f t="shared" ref="A2483:B2483" si="650">+A2408</f>
        <v>Sample 6</v>
      </c>
      <c r="B2483" s="107" t="str">
        <f t="shared" si="650"/>
        <v>GUACOLDA</v>
      </c>
      <c r="C2483" s="107">
        <f t="shared" ref="C2483:C2546" si="651">+C2408+1</f>
        <v>10</v>
      </c>
      <c r="D2483" s="119">
        <v>38597.886646811501</v>
      </c>
      <c r="E2483" s="119">
        <v>543650.38566549076</v>
      </c>
    </row>
    <row r="2484" spans="1:5" x14ac:dyDescent="0.35">
      <c r="A2484" s="107" t="str">
        <f t="shared" ref="A2484:B2484" si="652">+A2409</f>
        <v>Sample 1</v>
      </c>
      <c r="B2484" s="107" t="str">
        <f t="shared" si="652"/>
        <v>HIDROANGOL</v>
      </c>
      <c r="C2484" s="107">
        <f t="shared" si="651"/>
        <v>10</v>
      </c>
      <c r="D2484" s="119">
        <v>-1.5291322739552037E-2</v>
      </c>
      <c r="E2484" s="119">
        <v>-1.1099523285972563</v>
      </c>
    </row>
    <row r="2485" spans="1:5" x14ac:dyDescent="0.35">
      <c r="A2485" s="107" t="str">
        <f t="shared" ref="A2485:B2485" si="653">+A2410</f>
        <v>Sample 3</v>
      </c>
      <c r="B2485" s="107" t="str">
        <f t="shared" si="653"/>
        <v>HIDROANGOL</v>
      </c>
      <c r="C2485" s="107">
        <f t="shared" si="651"/>
        <v>10</v>
      </c>
      <c r="D2485" s="119">
        <v>-1.5291322739552037E-2</v>
      </c>
      <c r="E2485" s="119">
        <v>-1.292937673856543</v>
      </c>
    </row>
    <row r="2486" spans="1:5" x14ac:dyDescent="0.35">
      <c r="A2486" s="107" t="str">
        <f t="shared" ref="A2486:B2486" si="654">+A2411</f>
        <v>Sample 6</v>
      </c>
      <c r="B2486" s="107" t="str">
        <f t="shared" si="654"/>
        <v>HIDROANGOL</v>
      </c>
      <c r="C2486" s="107">
        <f t="shared" si="651"/>
        <v>10</v>
      </c>
      <c r="D2486" s="119">
        <v>-1.82326924642549E-3</v>
      </c>
      <c r="E2486" s="119">
        <v>-0.24029778269946117</v>
      </c>
    </row>
    <row r="2487" spans="1:5" x14ac:dyDescent="0.35">
      <c r="A2487" s="107" t="str">
        <f t="shared" ref="A2487:B2487" si="655">+A2412</f>
        <v>Sample 1</v>
      </c>
      <c r="B2487" s="107" t="str">
        <f t="shared" si="655"/>
        <v>HORNITOS</v>
      </c>
      <c r="C2487" s="107">
        <f t="shared" si="651"/>
        <v>10</v>
      </c>
      <c r="D2487" s="119">
        <v>-14316.493477053597</v>
      </c>
      <c r="E2487" s="119">
        <v>-854861.33714143257</v>
      </c>
    </row>
    <row r="2488" spans="1:5" x14ac:dyDescent="0.35">
      <c r="A2488" s="107" t="str">
        <f t="shared" ref="A2488:B2488" si="656">+A2413</f>
        <v>Sample 3</v>
      </c>
      <c r="B2488" s="107" t="str">
        <f t="shared" si="656"/>
        <v>HORNITOS</v>
      </c>
      <c r="C2488" s="107">
        <f t="shared" si="651"/>
        <v>10</v>
      </c>
      <c r="D2488" s="119">
        <v>-17460.672800892698</v>
      </c>
      <c r="E2488" s="119">
        <v>-1063303.2195143923</v>
      </c>
    </row>
    <row r="2489" spans="1:5" x14ac:dyDescent="0.35">
      <c r="A2489" s="107" t="str">
        <f t="shared" ref="A2489:B2489" si="657">+A2414</f>
        <v>Sample 6</v>
      </c>
      <c r="B2489" s="107" t="str">
        <f t="shared" si="657"/>
        <v>HORNITOS</v>
      </c>
      <c r="C2489" s="107">
        <f t="shared" si="651"/>
        <v>10</v>
      </c>
      <c r="D2489" s="119">
        <v>-24052.099313806604</v>
      </c>
      <c r="E2489" s="119">
        <v>-1385772.5774440896</v>
      </c>
    </row>
    <row r="2490" spans="1:5" x14ac:dyDescent="0.35">
      <c r="A2490" s="107" t="str">
        <f t="shared" ref="A2490:B2490" si="658">+A2415</f>
        <v>Sample 1</v>
      </c>
      <c r="B2490" s="107" t="str">
        <f t="shared" si="658"/>
        <v>IMELSA_ENERGIA</v>
      </c>
      <c r="C2490" s="107">
        <f t="shared" si="651"/>
        <v>10</v>
      </c>
      <c r="D2490" s="119">
        <v>45744859.740337223</v>
      </c>
      <c r="E2490" s="119">
        <v>1402640.2114180361</v>
      </c>
    </row>
    <row r="2491" spans="1:5" x14ac:dyDescent="0.35">
      <c r="A2491" s="107" t="str">
        <f t="shared" ref="A2491:B2491" si="659">+A2416</f>
        <v>Sample 3</v>
      </c>
      <c r="B2491" s="107" t="str">
        <f t="shared" si="659"/>
        <v>IMELSA_ENERGIA</v>
      </c>
      <c r="C2491" s="107">
        <f t="shared" si="651"/>
        <v>10</v>
      </c>
      <c r="D2491" s="119">
        <v>45744859.740337223</v>
      </c>
      <c r="E2491" s="119">
        <v>1621094.1763856127</v>
      </c>
    </row>
    <row r="2492" spans="1:5" x14ac:dyDescent="0.35">
      <c r="A2492" s="107" t="str">
        <f t="shared" ref="A2492:B2492" si="660">+A2417</f>
        <v>Sample 6</v>
      </c>
      <c r="B2492" s="107" t="str">
        <f t="shared" si="660"/>
        <v>IMELSA_ENERGIA</v>
      </c>
      <c r="C2492" s="107">
        <f t="shared" si="651"/>
        <v>10</v>
      </c>
      <c r="D2492" s="119">
        <v>45744859.740337223</v>
      </c>
      <c r="E2492" s="119">
        <v>2349140.6109588891</v>
      </c>
    </row>
    <row r="2493" spans="1:5" x14ac:dyDescent="0.35">
      <c r="A2493" s="107" t="str">
        <f t="shared" ref="A2493:B2493" si="661">+A2418</f>
        <v>Sample 1</v>
      </c>
      <c r="B2493" s="107" t="str">
        <f t="shared" si="661"/>
        <v>LA CONFLUENCIA</v>
      </c>
      <c r="C2493" s="107">
        <f t="shared" si="651"/>
        <v>10</v>
      </c>
      <c r="D2493" s="119">
        <v>-27683044.315992273</v>
      </c>
      <c r="E2493" s="119">
        <v>-992630.44492479705</v>
      </c>
    </row>
    <row r="2494" spans="1:5" x14ac:dyDescent="0.35">
      <c r="A2494" s="107" t="str">
        <f t="shared" ref="A2494:B2494" si="662">+A2419</f>
        <v>Sample 3</v>
      </c>
      <c r="B2494" s="107" t="str">
        <f t="shared" si="662"/>
        <v>LA CONFLUENCIA</v>
      </c>
      <c r="C2494" s="107">
        <f t="shared" si="651"/>
        <v>10</v>
      </c>
      <c r="D2494" s="119">
        <v>-27683044.315992273</v>
      </c>
      <c r="E2494" s="119">
        <v>-1098801.0915236769</v>
      </c>
    </row>
    <row r="2495" spans="1:5" x14ac:dyDescent="0.35">
      <c r="A2495" s="107" t="str">
        <f t="shared" ref="A2495:B2495" si="663">+A2420</f>
        <v>Sample 6</v>
      </c>
      <c r="B2495" s="107" t="str">
        <f t="shared" si="663"/>
        <v>LA CONFLUENCIA</v>
      </c>
      <c r="C2495" s="107">
        <f t="shared" si="651"/>
        <v>10</v>
      </c>
      <c r="D2495" s="119">
        <v>-27683044.315992273</v>
      </c>
      <c r="E2495" s="119">
        <v>-1394722.3235940244</v>
      </c>
    </row>
    <row r="2496" spans="1:5" x14ac:dyDescent="0.35">
      <c r="A2496" s="107" t="str">
        <f t="shared" ref="A2496:B2496" si="664">+A2421</f>
        <v>Sample 1</v>
      </c>
      <c r="B2496" s="107" t="str">
        <f t="shared" si="664"/>
        <v>LA HIGUERA</v>
      </c>
      <c r="C2496" s="107">
        <f t="shared" si="651"/>
        <v>10</v>
      </c>
      <c r="D2496" s="119">
        <v>-36551059.73025047</v>
      </c>
      <c r="E2496" s="119">
        <v>-1310610.7214354195</v>
      </c>
    </row>
    <row r="2497" spans="1:5" x14ac:dyDescent="0.35">
      <c r="A2497" s="107" t="str">
        <f t="shared" ref="A2497:B2497" si="665">+A2422</f>
        <v>Sample 3</v>
      </c>
      <c r="B2497" s="107" t="str">
        <f t="shared" si="665"/>
        <v>LA HIGUERA</v>
      </c>
      <c r="C2497" s="107">
        <f t="shared" si="651"/>
        <v>10</v>
      </c>
      <c r="D2497" s="119">
        <v>-36551059.73025047</v>
      </c>
      <c r="E2497" s="119">
        <v>-1450792.1841798595</v>
      </c>
    </row>
    <row r="2498" spans="1:5" x14ac:dyDescent="0.35">
      <c r="A2498" s="107" t="str">
        <f t="shared" ref="A2498:B2498" si="666">+A2423</f>
        <v>Sample 6</v>
      </c>
      <c r="B2498" s="107" t="str">
        <f t="shared" si="666"/>
        <v>LA HIGUERA</v>
      </c>
      <c r="C2498" s="107">
        <f t="shared" si="651"/>
        <v>10</v>
      </c>
      <c r="D2498" s="119">
        <v>-36551059.73025047</v>
      </c>
      <c r="E2498" s="119">
        <v>-1841509.133710016</v>
      </c>
    </row>
    <row r="2499" spans="1:5" x14ac:dyDescent="0.35">
      <c r="A2499" s="107" t="str">
        <f t="shared" ref="A2499:B2499" si="667">+A2424</f>
        <v>Sample 1</v>
      </c>
      <c r="B2499" s="107" t="str">
        <f t="shared" si="667"/>
        <v>LOS_LOROS</v>
      </c>
      <c r="C2499" s="107">
        <f t="shared" si="651"/>
        <v>10</v>
      </c>
      <c r="D2499" s="119">
        <v>0</v>
      </c>
      <c r="E2499" s="119">
        <v>0</v>
      </c>
    </row>
    <row r="2500" spans="1:5" x14ac:dyDescent="0.35">
      <c r="A2500" s="107" t="str">
        <f t="shared" ref="A2500:B2500" si="668">+A2425</f>
        <v>Sample 3</v>
      </c>
      <c r="B2500" s="107" t="str">
        <f t="shared" si="668"/>
        <v>LOS_LOROS</v>
      </c>
      <c r="C2500" s="107">
        <f t="shared" si="651"/>
        <v>10</v>
      </c>
      <c r="D2500" s="119">
        <v>0</v>
      </c>
      <c r="E2500" s="119">
        <v>0</v>
      </c>
    </row>
    <row r="2501" spans="1:5" x14ac:dyDescent="0.35">
      <c r="A2501" s="107" t="str">
        <f t="shared" ref="A2501:B2501" si="669">+A2426</f>
        <v>Sample 6</v>
      </c>
      <c r="B2501" s="107" t="str">
        <f t="shared" si="669"/>
        <v>LOS_LOROS</v>
      </c>
      <c r="C2501" s="107">
        <f t="shared" si="651"/>
        <v>10</v>
      </c>
      <c r="D2501" s="119">
        <v>0</v>
      </c>
      <c r="E2501" s="119">
        <v>0</v>
      </c>
    </row>
    <row r="2502" spans="1:5" x14ac:dyDescent="0.35">
      <c r="A2502" s="107" t="str">
        <f t="shared" ref="A2502:B2502" si="670">+A2427</f>
        <v>Sample 1</v>
      </c>
      <c r="B2502" s="107" t="str">
        <f t="shared" si="670"/>
        <v>nueva energia</v>
      </c>
      <c r="C2502" s="107">
        <f t="shared" si="651"/>
        <v>10</v>
      </c>
      <c r="D2502" s="119">
        <v>4.8596627938419434</v>
      </c>
      <c r="E2502" s="119">
        <v>255.26198142196907</v>
      </c>
    </row>
    <row r="2503" spans="1:5" x14ac:dyDescent="0.35">
      <c r="A2503" s="107" t="str">
        <f t="shared" ref="A2503:B2503" si="671">+A2428</f>
        <v>Sample 3</v>
      </c>
      <c r="B2503" s="107" t="str">
        <f t="shared" si="671"/>
        <v>nueva energia</v>
      </c>
      <c r="C2503" s="107">
        <f t="shared" si="651"/>
        <v>10</v>
      </c>
      <c r="D2503" s="119">
        <v>4.8596627938419434</v>
      </c>
      <c r="E2503" s="119">
        <v>282.46470958731925</v>
      </c>
    </row>
    <row r="2504" spans="1:5" x14ac:dyDescent="0.35">
      <c r="A2504" s="107" t="str">
        <f t="shared" ref="A2504:B2504" si="672">+A2429</f>
        <v>Sample 6</v>
      </c>
      <c r="B2504" s="107" t="str">
        <f t="shared" si="672"/>
        <v>nueva energia</v>
      </c>
      <c r="C2504" s="107">
        <f t="shared" si="651"/>
        <v>10</v>
      </c>
      <c r="D2504" s="119">
        <v>4.8596627938419434</v>
      </c>
      <c r="E2504" s="119">
        <v>310.34021109730247</v>
      </c>
    </row>
    <row r="2505" spans="1:5" x14ac:dyDescent="0.35">
      <c r="A2505" s="107" t="str">
        <f t="shared" ref="A2505:B2505" si="673">+A2430</f>
        <v>Sample 1</v>
      </c>
      <c r="B2505" s="107" t="str">
        <f t="shared" si="673"/>
        <v>PUNTA_PALMERAS</v>
      </c>
      <c r="C2505" s="107">
        <f t="shared" si="651"/>
        <v>10</v>
      </c>
      <c r="D2505" s="119">
        <v>-11971.149029778777</v>
      </c>
      <c r="E2505" s="119">
        <v>-682340.75160486519</v>
      </c>
    </row>
    <row r="2506" spans="1:5" x14ac:dyDescent="0.35">
      <c r="A2506" s="107" t="str">
        <f t="shared" ref="A2506:B2506" si="674">+A2431</f>
        <v>Sample 3</v>
      </c>
      <c r="B2506" s="107" t="str">
        <f t="shared" si="674"/>
        <v>PUNTA_PALMERAS</v>
      </c>
      <c r="C2506" s="107">
        <f t="shared" si="651"/>
        <v>10</v>
      </c>
      <c r="D2506" s="119">
        <v>-12255.35180982633</v>
      </c>
      <c r="E2506" s="119">
        <v>-739542.92544167174</v>
      </c>
    </row>
    <row r="2507" spans="1:5" x14ac:dyDescent="0.35">
      <c r="A2507" s="107" t="str">
        <f t="shared" ref="A2507:B2507" si="675">+A2432</f>
        <v>Sample 6</v>
      </c>
      <c r="B2507" s="107" t="str">
        <f t="shared" si="675"/>
        <v>PUNTA_PALMERAS</v>
      </c>
      <c r="C2507" s="107">
        <f t="shared" si="651"/>
        <v>10</v>
      </c>
      <c r="D2507" s="119">
        <v>-12283.62710142853</v>
      </c>
      <c r="E2507" s="119">
        <v>-774856.27131680958</v>
      </c>
    </row>
    <row r="2508" spans="1:5" x14ac:dyDescent="0.35">
      <c r="A2508" s="107" t="str">
        <f t="shared" ref="A2508:B2508" si="676">+A2433</f>
        <v>Sample 1</v>
      </c>
      <c r="B2508" s="107" t="str">
        <f t="shared" si="676"/>
        <v>SGA</v>
      </c>
      <c r="C2508" s="107">
        <f t="shared" si="651"/>
        <v>10</v>
      </c>
      <c r="D2508" s="119">
        <v>1.5291322739552037E-2</v>
      </c>
      <c r="E2508" s="119">
        <v>1.1099523285972563</v>
      </c>
    </row>
    <row r="2509" spans="1:5" x14ac:dyDescent="0.35">
      <c r="A2509" s="107" t="str">
        <f t="shared" ref="A2509:B2509" si="677">+A2434</f>
        <v>Sample 3</v>
      </c>
      <c r="B2509" s="107" t="str">
        <f t="shared" si="677"/>
        <v>SGA</v>
      </c>
      <c r="C2509" s="107">
        <f t="shared" si="651"/>
        <v>10</v>
      </c>
      <c r="D2509" s="119">
        <v>1.5291322739552037E-2</v>
      </c>
      <c r="E2509" s="119">
        <v>1.292937673856543</v>
      </c>
    </row>
    <row r="2510" spans="1:5" x14ac:dyDescent="0.35">
      <c r="A2510" s="107" t="str">
        <f t="shared" ref="A2510:B2510" si="678">+A2435</f>
        <v>Sample 6</v>
      </c>
      <c r="B2510" s="107" t="str">
        <f t="shared" si="678"/>
        <v>SGA</v>
      </c>
      <c r="C2510" s="107">
        <f t="shared" si="651"/>
        <v>10</v>
      </c>
      <c r="D2510" s="119">
        <v>1.82326924642549E-3</v>
      </c>
      <c r="E2510" s="119">
        <v>0.24029778269946117</v>
      </c>
    </row>
    <row r="2511" spans="1:5" x14ac:dyDescent="0.35">
      <c r="A2511" s="107" t="str">
        <f t="shared" ref="A2511:B2511" si="679">+A2436</f>
        <v>Sample 1</v>
      </c>
      <c r="B2511" s="107" t="str">
        <f t="shared" si="679"/>
        <v>SONNEDIX_COX</v>
      </c>
      <c r="C2511" s="107">
        <f t="shared" si="651"/>
        <v>10</v>
      </c>
      <c r="D2511" s="119">
        <v>7350833.7859753687</v>
      </c>
      <c r="E2511" s="119">
        <v>431797.25642578059</v>
      </c>
    </row>
    <row r="2512" spans="1:5" x14ac:dyDescent="0.35">
      <c r="A2512" s="107" t="str">
        <f t="shared" ref="A2512:B2512" si="680">+A2437</f>
        <v>Sample 3</v>
      </c>
      <c r="B2512" s="107" t="str">
        <f t="shared" si="680"/>
        <v>SONNEDIX_COX</v>
      </c>
      <c r="C2512" s="107">
        <f t="shared" si="651"/>
        <v>10</v>
      </c>
      <c r="D2512" s="119">
        <v>7350833.7859753687</v>
      </c>
      <c r="E2512" s="119">
        <v>441372.05827343557</v>
      </c>
    </row>
    <row r="2513" spans="1:5" x14ac:dyDescent="0.35">
      <c r="A2513" s="107" t="str">
        <f t="shared" ref="A2513:B2513" si="681">+A2438</f>
        <v>Sample 6</v>
      </c>
      <c r="B2513" s="107" t="str">
        <f t="shared" si="681"/>
        <v>SONNEDIX_COX</v>
      </c>
      <c r="C2513" s="107">
        <f t="shared" si="651"/>
        <v>10</v>
      </c>
      <c r="D2513" s="119">
        <v>7350833.7859753687</v>
      </c>
      <c r="E2513" s="119">
        <v>450081.44795303745</v>
      </c>
    </row>
    <row r="2514" spans="1:5" x14ac:dyDescent="0.35">
      <c r="A2514" s="107" t="str">
        <f t="shared" ref="A2514:B2514" si="682">+A2439</f>
        <v>Sample 1</v>
      </c>
      <c r="B2514" s="107" t="str">
        <f t="shared" si="682"/>
        <v>TECNORED</v>
      </c>
      <c r="C2514" s="107">
        <f t="shared" si="651"/>
        <v>10</v>
      </c>
      <c r="D2514" s="119">
        <v>0</v>
      </c>
      <c r="E2514" s="119">
        <v>0</v>
      </c>
    </row>
    <row r="2515" spans="1:5" x14ac:dyDescent="0.35">
      <c r="A2515" s="107" t="str">
        <f t="shared" ref="A2515:B2515" si="683">+A2440</f>
        <v>Sample 3</v>
      </c>
      <c r="B2515" s="107" t="str">
        <f t="shared" si="683"/>
        <v>TECNORED</v>
      </c>
      <c r="C2515" s="107">
        <f t="shared" si="651"/>
        <v>10</v>
      </c>
      <c r="D2515" s="119">
        <v>0</v>
      </c>
      <c r="E2515" s="119">
        <v>0</v>
      </c>
    </row>
    <row r="2516" spans="1:5" x14ac:dyDescent="0.35">
      <c r="A2516" s="107" t="str">
        <f t="shared" ref="A2516:B2516" si="684">+A2441</f>
        <v>Sample 6</v>
      </c>
      <c r="B2516" s="107" t="str">
        <f t="shared" si="684"/>
        <v>TECNORED</v>
      </c>
      <c r="C2516" s="107">
        <f t="shared" si="651"/>
        <v>10</v>
      </c>
      <c r="D2516" s="119">
        <v>0</v>
      </c>
      <c r="E2516" s="119">
        <v>0</v>
      </c>
    </row>
    <row r="2517" spans="1:5" x14ac:dyDescent="0.35">
      <c r="A2517" s="107" t="str">
        <f t="shared" ref="A2517:B2517" si="685">+A2442</f>
        <v>Sample 1</v>
      </c>
      <c r="B2517" s="107" t="str">
        <f t="shared" si="685"/>
        <v>AES_ANDES</v>
      </c>
      <c r="C2517" s="107">
        <f t="shared" si="651"/>
        <v>11</v>
      </c>
      <c r="D2517" s="119">
        <v>-25394.004418027449</v>
      </c>
      <c r="E2517" s="119">
        <v>-353331.60810481728</v>
      </c>
    </row>
    <row r="2518" spans="1:5" x14ac:dyDescent="0.35">
      <c r="A2518" s="107" t="str">
        <f t="shared" ref="A2518:B2518" si="686">+A2443</f>
        <v>Sample 3</v>
      </c>
      <c r="B2518" s="107" t="str">
        <f t="shared" si="686"/>
        <v>AES_ANDES</v>
      </c>
      <c r="C2518" s="107">
        <f t="shared" si="651"/>
        <v>11</v>
      </c>
      <c r="D2518" s="119">
        <v>-27230.34217794516</v>
      </c>
      <c r="E2518" s="119">
        <v>-387586.70147386123</v>
      </c>
    </row>
    <row r="2519" spans="1:5" x14ac:dyDescent="0.35">
      <c r="A2519" s="107" t="str">
        <f t="shared" ref="A2519:B2519" si="687">+A2444</f>
        <v>Sample 6</v>
      </c>
      <c r="B2519" s="107" t="str">
        <f t="shared" si="687"/>
        <v>AES_ANDES</v>
      </c>
      <c r="C2519" s="107">
        <f t="shared" si="651"/>
        <v>11</v>
      </c>
      <c r="D2519" s="119">
        <v>-27890.535254293965</v>
      </c>
      <c r="E2519" s="119">
        <v>-413275.00768743485</v>
      </c>
    </row>
    <row r="2520" spans="1:5" x14ac:dyDescent="0.35">
      <c r="A2520" s="107" t="str">
        <f t="shared" ref="A2520:B2520" si="688">+A2445</f>
        <v>Sample 1</v>
      </c>
      <c r="B2520" s="107" t="str">
        <f t="shared" si="688"/>
        <v>ATRIA_ENERGIA</v>
      </c>
      <c r="C2520" s="107">
        <f t="shared" si="651"/>
        <v>11</v>
      </c>
      <c r="D2520" s="119">
        <v>2.8084522960354601</v>
      </c>
      <c r="E2520" s="119">
        <v>181.45137516477317</v>
      </c>
    </row>
    <row r="2521" spans="1:5" x14ac:dyDescent="0.35">
      <c r="A2521" s="107" t="str">
        <f t="shared" ref="A2521:B2521" si="689">+A2446</f>
        <v>Sample 3</v>
      </c>
      <c r="B2521" s="107" t="str">
        <f t="shared" si="689"/>
        <v>ATRIA_ENERGIA</v>
      </c>
      <c r="C2521" s="107">
        <f t="shared" si="651"/>
        <v>11</v>
      </c>
      <c r="D2521" s="119">
        <v>2.8084522960354601</v>
      </c>
      <c r="E2521" s="119">
        <v>189.22217910767958</v>
      </c>
    </row>
    <row r="2522" spans="1:5" x14ac:dyDescent="0.35">
      <c r="A2522" s="107" t="str">
        <f t="shared" ref="A2522:B2522" si="690">+A2447</f>
        <v>Sample 6</v>
      </c>
      <c r="B2522" s="107" t="str">
        <f t="shared" si="690"/>
        <v>ATRIA_ENERGIA</v>
      </c>
      <c r="C2522" s="107">
        <f t="shared" si="651"/>
        <v>11</v>
      </c>
      <c r="D2522" s="119">
        <v>2.8084522960354601</v>
      </c>
      <c r="E2522" s="119">
        <v>204.08122998368768</v>
      </c>
    </row>
    <row r="2523" spans="1:5" x14ac:dyDescent="0.35">
      <c r="A2523" s="107" t="str">
        <f t="shared" ref="A2523:B2523" si="691">+A2448</f>
        <v>Sample 1</v>
      </c>
      <c r="B2523" s="107" t="str">
        <f t="shared" si="691"/>
        <v>be forestales</v>
      </c>
      <c r="C2523" s="107">
        <f t="shared" si="651"/>
        <v>11</v>
      </c>
      <c r="D2523" s="119">
        <v>-11363.691199897719</v>
      </c>
      <c r="E2523" s="119">
        <v>-354866.56889241328</v>
      </c>
    </row>
    <row r="2524" spans="1:5" x14ac:dyDescent="0.35">
      <c r="A2524" s="107" t="str">
        <f t="shared" ref="A2524:B2524" si="692">+A2449</f>
        <v>Sample 3</v>
      </c>
      <c r="B2524" s="107" t="str">
        <f t="shared" si="692"/>
        <v>be forestales</v>
      </c>
      <c r="C2524" s="107">
        <f t="shared" si="651"/>
        <v>11</v>
      </c>
      <c r="D2524" s="119">
        <v>-12084.179837633073</v>
      </c>
      <c r="E2524" s="119">
        <v>-391195.42899999995</v>
      </c>
    </row>
    <row r="2525" spans="1:5" x14ac:dyDescent="0.35">
      <c r="A2525" s="107" t="str">
        <f t="shared" ref="A2525:B2525" si="693">+A2450</f>
        <v>Sample 6</v>
      </c>
      <c r="B2525" s="107" t="str">
        <f t="shared" si="693"/>
        <v>be forestales</v>
      </c>
      <c r="C2525" s="107">
        <f t="shared" si="651"/>
        <v>11</v>
      </c>
      <c r="D2525" s="119">
        <v>-12295.123505207368</v>
      </c>
      <c r="E2525" s="119">
        <v>-449958.62890847703</v>
      </c>
    </row>
    <row r="2526" spans="1:5" x14ac:dyDescent="0.35">
      <c r="A2526" s="107" t="str">
        <f t="shared" ref="A2526:B2526" si="694">+A2451</f>
        <v>Sample 1</v>
      </c>
      <c r="B2526" s="107" t="str">
        <f t="shared" si="694"/>
        <v>BESALCO</v>
      </c>
      <c r="C2526" s="107">
        <f t="shared" si="651"/>
        <v>11</v>
      </c>
      <c r="D2526" s="119">
        <v>0</v>
      </c>
      <c r="E2526" s="119">
        <v>0</v>
      </c>
    </row>
    <row r="2527" spans="1:5" x14ac:dyDescent="0.35">
      <c r="A2527" s="107" t="str">
        <f t="shared" ref="A2527:B2527" si="695">+A2452</f>
        <v>Sample 3</v>
      </c>
      <c r="B2527" s="107" t="str">
        <f t="shared" si="695"/>
        <v>BESALCO</v>
      </c>
      <c r="C2527" s="107">
        <f t="shared" si="651"/>
        <v>11</v>
      </c>
      <c r="D2527" s="119">
        <v>0</v>
      </c>
      <c r="E2527" s="119">
        <v>0</v>
      </c>
    </row>
    <row r="2528" spans="1:5" x14ac:dyDescent="0.35">
      <c r="A2528" s="107" t="str">
        <f t="shared" ref="A2528:B2528" si="696">+A2453</f>
        <v>Sample 6</v>
      </c>
      <c r="B2528" s="107" t="str">
        <f t="shared" si="696"/>
        <v>BESALCO</v>
      </c>
      <c r="C2528" s="107">
        <f t="shared" si="651"/>
        <v>11</v>
      </c>
      <c r="D2528" s="119">
        <v>0</v>
      </c>
      <c r="E2528" s="119">
        <v>0</v>
      </c>
    </row>
    <row r="2529" spans="1:5" x14ac:dyDescent="0.35">
      <c r="A2529" s="107" t="str">
        <f t="shared" ref="A2529:B2529" si="697">+A2454</f>
        <v>Sample 1</v>
      </c>
      <c r="B2529" s="107" t="str">
        <f t="shared" si="697"/>
        <v>CERRO_DOMINADOR_CSP</v>
      </c>
      <c r="C2529" s="107">
        <f t="shared" si="651"/>
        <v>11</v>
      </c>
      <c r="D2529" s="119">
        <v>-42364</v>
      </c>
      <c r="E2529" s="119">
        <v>-2831194.91</v>
      </c>
    </row>
    <row r="2530" spans="1:5" x14ac:dyDescent="0.35">
      <c r="A2530" s="107" t="str">
        <f t="shared" ref="A2530:B2530" si="698">+A2455</f>
        <v>Sample 3</v>
      </c>
      <c r="B2530" s="107" t="str">
        <f t="shared" si="698"/>
        <v>CERRO_DOMINADOR_CSP</v>
      </c>
      <c r="C2530" s="107">
        <f t="shared" si="651"/>
        <v>11</v>
      </c>
      <c r="D2530" s="119">
        <v>-38319</v>
      </c>
      <c r="E2530" s="119">
        <v>-2504264.8200000012</v>
      </c>
    </row>
    <row r="2531" spans="1:5" x14ac:dyDescent="0.35">
      <c r="A2531" s="107" t="str">
        <f t="shared" ref="A2531:B2531" si="699">+A2456</f>
        <v>Sample 6</v>
      </c>
      <c r="B2531" s="107" t="str">
        <f t="shared" si="699"/>
        <v>CERRO_DOMINADOR_CSP</v>
      </c>
      <c r="C2531" s="107">
        <f t="shared" si="651"/>
        <v>11</v>
      </c>
      <c r="D2531" s="119">
        <v>-36863</v>
      </c>
      <c r="E2531" s="119">
        <v>-2458140.6200000034</v>
      </c>
    </row>
    <row r="2532" spans="1:5" x14ac:dyDescent="0.35">
      <c r="A2532" s="107" t="str">
        <f t="shared" ref="A2532:B2532" si="700">+A2457</f>
        <v>Sample 1</v>
      </c>
      <c r="B2532" s="107" t="str">
        <f t="shared" si="700"/>
        <v>Cinergia Chile SpA</v>
      </c>
      <c r="C2532" s="107">
        <f t="shared" si="651"/>
        <v>11</v>
      </c>
      <c r="D2532" s="119">
        <v>-2.8084522960354601</v>
      </c>
      <c r="E2532" s="119">
        <v>-181.45137516477317</v>
      </c>
    </row>
    <row r="2533" spans="1:5" x14ac:dyDescent="0.35">
      <c r="A2533" s="107" t="str">
        <f t="shared" ref="A2533:B2533" si="701">+A2458</f>
        <v>Sample 3</v>
      </c>
      <c r="B2533" s="107" t="str">
        <f t="shared" si="701"/>
        <v>Cinergia Chile SpA</v>
      </c>
      <c r="C2533" s="107">
        <f t="shared" si="651"/>
        <v>11</v>
      </c>
      <c r="D2533" s="119">
        <v>-2.8084522960354601</v>
      </c>
      <c r="E2533" s="119">
        <v>-189.22217910767958</v>
      </c>
    </row>
    <row r="2534" spans="1:5" x14ac:dyDescent="0.35">
      <c r="A2534" s="107" t="str">
        <f t="shared" ref="A2534:B2534" si="702">+A2459</f>
        <v>Sample 6</v>
      </c>
      <c r="B2534" s="107" t="str">
        <f t="shared" si="702"/>
        <v>Cinergia Chile SpA</v>
      </c>
      <c r="C2534" s="107">
        <f t="shared" si="651"/>
        <v>11</v>
      </c>
      <c r="D2534" s="119">
        <v>-2.8084522960354601</v>
      </c>
      <c r="E2534" s="119">
        <v>-204.08122998368768</v>
      </c>
    </row>
    <row r="2535" spans="1:5" x14ac:dyDescent="0.35">
      <c r="A2535" s="107" t="str">
        <f t="shared" ref="A2535:B2535" si="703">+A2460</f>
        <v>Sample 1</v>
      </c>
      <c r="B2535" s="107" t="str">
        <f t="shared" si="703"/>
        <v>colbun</v>
      </c>
      <c r="C2535" s="107">
        <f t="shared" si="651"/>
        <v>11</v>
      </c>
      <c r="D2535" s="119">
        <v>10513.639607685187</v>
      </c>
      <c r="E2535" s="119">
        <v>613367.65504949796</v>
      </c>
    </row>
    <row r="2536" spans="1:5" x14ac:dyDescent="0.35">
      <c r="A2536" s="107" t="str">
        <f t="shared" ref="A2536:B2536" si="704">+A2461</f>
        <v>Sample 3</v>
      </c>
      <c r="B2536" s="107" t="str">
        <f t="shared" si="704"/>
        <v>colbun</v>
      </c>
      <c r="C2536" s="107">
        <f t="shared" si="651"/>
        <v>11</v>
      </c>
      <c r="D2536" s="119">
        <v>10692.440518617081</v>
      </c>
      <c r="E2536" s="119">
        <v>643556.97941059619</v>
      </c>
    </row>
    <row r="2537" spans="1:5" x14ac:dyDescent="0.35">
      <c r="A2537" s="107" t="str">
        <f t="shared" ref="A2537:B2537" si="705">+A2462</f>
        <v>Sample 6</v>
      </c>
      <c r="B2537" s="107" t="str">
        <f t="shared" si="705"/>
        <v>colbun</v>
      </c>
      <c r="C2537" s="107">
        <f t="shared" si="651"/>
        <v>11</v>
      </c>
      <c r="D2537" s="119">
        <v>10776.171658571422</v>
      </c>
      <c r="E2537" s="119">
        <v>690180.3069305484</v>
      </c>
    </row>
    <row r="2538" spans="1:5" x14ac:dyDescent="0.35">
      <c r="A2538" s="107" t="str">
        <f t="shared" ref="A2538:B2538" si="706">+A2463</f>
        <v>Sample 1</v>
      </c>
      <c r="B2538" s="107" t="str">
        <f t="shared" si="706"/>
        <v>EGP_CHILE</v>
      </c>
      <c r="C2538" s="107">
        <f t="shared" si="651"/>
        <v>11</v>
      </c>
      <c r="D2538" s="119">
        <v>-64152720</v>
      </c>
      <c r="E2538" s="119">
        <v>-2387653.3060400002</v>
      </c>
    </row>
    <row r="2539" spans="1:5" x14ac:dyDescent="0.35">
      <c r="A2539" s="107" t="str">
        <f t="shared" ref="A2539:B2539" si="707">+A2464</f>
        <v>Sample 3</v>
      </c>
      <c r="B2539" s="107" t="str">
        <f t="shared" si="707"/>
        <v>EGP_CHILE</v>
      </c>
      <c r="C2539" s="107">
        <f t="shared" si="651"/>
        <v>11</v>
      </c>
      <c r="D2539" s="119">
        <v>-64152720</v>
      </c>
      <c r="E2539" s="119">
        <v>-2638735.9597599991</v>
      </c>
    </row>
    <row r="2540" spans="1:5" x14ac:dyDescent="0.35">
      <c r="A2540" s="107" t="str">
        <f t="shared" ref="A2540:B2540" si="708">+A2465</f>
        <v>Sample 6</v>
      </c>
      <c r="B2540" s="107" t="str">
        <f t="shared" si="708"/>
        <v>EGP_CHILE</v>
      </c>
      <c r="C2540" s="107">
        <f t="shared" si="651"/>
        <v>11</v>
      </c>
      <c r="D2540" s="119">
        <v>-64152720</v>
      </c>
      <c r="E2540" s="119">
        <v>-2956935.243979997</v>
      </c>
    </row>
    <row r="2541" spans="1:5" x14ac:dyDescent="0.35">
      <c r="A2541" s="107" t="str">
        <f t="shared" ref="A2541:B2541" si="709">+A2466</f>
        <v>Sample 1</v>
      </c>
      <c r="B2541" s="107" t="str">
        <f t="shared" si="709"/>
        <v>EMOAC</v>
      </c>
      <c r="C2541" s="107">
        <f t="shared" si="651"/>
        <v>11</v>
      </c>
      <c r="D2541" s="119">
        <v>42364</v>
      </c>
      <c r="E2541" s="119">
        <v>2831194.91</v>
      </c>
    </row>
    <row r="2542" spans="1:5" x14ac:dyDescent="0.35">
      <c r="A2542" s="107" t="str">
        <f t="shared" ref="A2542:B2542" si="710">+A2467</f>
        <v>Sample 3</v>
      </c>
      <c r="B2542" s="107" t="str">
        <f t="shared" si="710"/>
        <v>EMOAC</v>
      </c>
      <c r="C2542" s="107">
        <f t="shared" si="651"/>
        <v>11</v>
      </c>
      <c r="D2542" s="119">
        <v>38319</v>
      </c>
      <c r="E2542" s="119">
        <v>2504264.8200000012</v>
      </c>
    </row>
    <row r="2543" spans="1:5" x14ac:dyDescent="0.35">
      <c r="A2543" s="107" t="str">
        <f t="shared" ref="A2543:B2543" si="711">+A2468</f>
        <v>Sample 6</v>
      </c>
      <c r="B2543" s="107" t="str">
        <f t="shared" si="711"/>
        <v>EMOAC</v>
      </c>
      <c r="C2543" s="107">
        <f t="shared" si="651"/>
        <v>11</v>
      </c>
      <c r="D2543" s="119">
        <v>36863</v>
      </c>
      <c r="E2543" s="119">
        <v>2458140.6200000034</v>
      </c>
    </row>
    <row r="2544" spans="1:5" x14ac:dyDescent="0.35">
      <c r="A2544" s="107" t="str">
        <f t="shared" ref="A2544:B2544" si="712">+A2469</f>
        <v>Sample 1</v>
      </c>
      <c r="B2544" s="107" t="str">
        <f t="shared" si="712"/>
        <v>ENEL_GENERACION</v>
      </c>
      <c r="C2544" s="107">
        <f t="shared" si="651"/>
        <v>11</v>
      </c>
      <c r="D2544" s="119">
        <v>81139572.31880112</v>
      </c>
      <c r="E2544" s="119">
        <v>3436082.6743239798</v>
      </c>
    </row>
    <row r="2545" spans="1:5" x14ac:dyDescent="0.35">
      <c r="A2545" s="107" t="str">
        <f t="shared" ref="A2545:B2545" si="713">+A2470</f>
        <v>Sample 3</v>
      </c>
      <c r="B2545" s="107" t="str">
        <f t="shared" si="713"/>
        <v>ENEL_GENERACION</v>
      </c>
      <c r="C2545" s="107">
        <f t="shared" si="651"/>
        <v>11</v>
      </c>
      <c r="D2545" s="119">
        <v>81140292.80743885</v>
      </c>
      <c r="E2545" s="119">
        <v>3804639.9398618662</v>
      </c>
    </row>
    <row r="2546" spans="1:5" x14ac:dyDescent="0.35">
      <c r="A2546" s="107" t="str">
        <f t="shared" ref="A2546:B2546" si="714">+A2471</f>
        <v>Sample 6</v>
      </c>
      <c r="B2546" s="107" t="str">
        <f t="shared" si="714"/>
        <v>ENEL_GENERACION</v>
      </c>
      <c r="C2546" s="107">
        <f t="shared" si="651"/>
        <v>11</v>
      </c>
      <c r="D2546" s="119">
        <v>81140503.751106426</v>
      </c>
      <c r="E2546" s="119">
        <v>4245208.3528391859</v>
      </c>
    </row>
    <row r="2547" spans="1:5" x14ac:dyDescent="0.35">
      <c r="A2547" s="107" t="str">
        <f t="shared" ref="A2547:B2547" si="715">+A2472</f>
        <v>Sample 1</v>
      </c>
      <c r="B2547" s="107" t="str">
        <f t="shared" si="715"/>
        <v>Enerquinta</v>
      </c>
      <c r="C2547" s="107">
        <f t="shared" ref="C2547:C2610" si="716">+C2472+1</f>
        <v>11</v>
      </c>
      <c r="D2547" s="119">
        <v>3.5046652735703718E-2</v>
      </c>
      <c r="E2547" s="119">
        <v>2.145681814978297</v>
      </c>
    </row>
    <row r="2548" spans="1:5" x14ac:dyDescent="0.35">
      <c r="A2548" s="107" t="str">
        <f t="shared" ref="A2548:B2548" si="717">+A2473</f>
        <v>Sample 3</v>
      </c>
      <c r="B2548" s="107" t="str">
        <f t="shared" si="717"/>
        <v>Enerquinta</v>
      </c>
      <c r="C2548" s="107">
        <f t="shared" si="716"/>
        <v>11</v>
      </c>
      <c r="D2548" s="119">
        <v>3.5046652735703718E-2</v>
      </c>
      <c r="E2548" s="119">
        <v>2.2005811338740298</v>
      </c>
    </row>
    <row r="2549" spans="1:5" x14ac:dyDescent="0.35">
      <c r="A2549" s="107" t="str">
        <f t="shared" ref="A2549:B2549" si="718">+A2474</f>
        <v>Sample 6</v>
      </c>
      <c r="B2549" s="107" t="str">
        <f t="shared" si="718"/>
        <v>Enerquinta</v>
      </c>
      <c r="C2549" s="107">
        <f t="shared" si="716"/>
        <v>11</v>
      </c>
      <c r="D2549" s="119">
        <v>3.5046652735703718E-2</v>
      </c>
      <c r="E2549" s="119">
        <v>2.3812021074660876</v>
      </c>
    </row>
    <row r="2550" spans="1:5" x14ac:dyDescent="0.35">
      <c r="A2550" s="107" t="str">
        <f t="shared" ref="A2550:B2550" si="719">+A2475</f>
        <v>Sample 1</v>
      </c>
      <c r="B2550" s="107" t="str">
        <f t="shared" si="719"/>
        <v>ENGIE</v>
      </c>
      <c r="C2550" s="107">
        <f t="shared" si="716"/>
        <v>11</v>
      </c>
      <c r="D2550" s="119">
        <v>27779.672588455214</v>
      </c>
      <c r="E2550" s="119">
        <v>1503484.4602613181</v>
      </c>
    </row>
    <row r="2551" spans="1:5" x14ac:dyDescent="0.35">
      <c r="A2551" s="107" t="str">
        <f t="shared" ref="A2551:B2551" si="720">+A2476</f>
        <v>Sample 3</v>
      </c>
      <c r="B2551" s="107" t="str">
        <f t="shared" si="720"/>
        <v>ENGIE</v>
      </c>
      <c r="C2551" s="107">
        <f t="shared" si="716"/>
        <v>11</v>
      </c>
      <c r="D2551" s="119">
        <v>26812.989200094271</v>
      </c>
      <c r="E2551" s="119">
        <v>1446464.3953103141</v>
      </c>
    </row>
    <row r="2552" spans="1:5" x14ac:dyDescent="0.35">
      <c r="A2552" s="107" t="str">
        <f t="shared" ref="A2552:B2552" si="721">+A2477</f>
        <v>Sample 6</v>
      </c>
      <c r="B2552" s="107" t="str">
        <f t="shared" si="721"/>
        <v>ENGIE</v>
      </c>
      <c r="C2552" s="107">
        <f t="shared" si="716"/>
        <v>11</v>
      </c>
      <c r="D2552" s="119">
        <v>37712.324951066774</v>
      </c>
      <c r="E2552" s="119">
        <v>1994709.7221806359</v>
      </c>
    </row>
    <row r="2553" spans="1:5" x14ac:dyDescent="0.35">
      <c r="A2553" s="107" t="str">
        <f t="shared" ref="A2553:B2553" si="722">+A2478</f>
        <v>Sample 1</v>
      </c>
      <c r="B2553" s="107" t="str">
        <f t="shared" si="722"/>
        <v>ENORCHILE</v>
      </c>
      <c r="C2553" s="107">
        <f t="shared" si="716"/>
        <v>11</v>
      </c>
      <c r="D2553" s="119">
        <v>1.6803801353812171</v>
      </c>
      <c r="E2553" s="119">
        <v>106.04516624924406</v>
      </c>
    </row>
    <row r="2554" spans="1:5" x14ac:dyDescent="0.35">
      <c r="A2554" s="107" t="str">
        <f t="shared" ref="A2554:B2554" si="723">+A2479</f>
        <v>Sample 3</v>
      </c>
      <c r="B2554" s="107" t="str">
        <f t="shared" si="723"/>
        <v>ENORCHILE</v>
      </c>
      <c r="C2554" s="107">
        <f t="shared" si="716"/>
        <v>11</v>
      </c>
      <c r="D2554" s="119">
        <v>1.6803801353812171</v>
      </c>
      <c r="E2554" s="119">
        <v>108.89934330617572</v>
      </c>
    </row>
    <row r="2555" spans="1:5" x14ac:dyDescent="0.35">
      <c r="A2555" s="107" t="str">
        <f t="shared" ref="A2555:B2555" si="724">+A2480</f>
        <v>Sample 6</v>
      </c>
      <c r="B2555" s="107" t="str">
        <f t="shared" si="724"/>
        <v>ENORCHILE</v>
      </c>
      <c r="C2555" s="107">
        <f t="shared" si="716"/>
        <v>11</v>
      </c>
      <c r="D2555" s="119">
        <v>1.6803801353812171</v>
      </c>
      <c r="E2555" s="119">
        <v>117.82729738498982</v>
      </c>
    </row>
    <row r="2556" spans="1:5" x14ac:dyDescent="0.35">
      <c r="A2556" s="107" t="str">
        <f t="shared" ref="A2556:B2556" si="725">+A2481</f>
        <v>Sample 1</v>
      </c>
      <c r="B2556" s="107" t="str">
        <f t="shared" si="725"/>
        <v>GUACOLDA</v>
      </c>
      <c r="C2556" s="107">
        <f t="shared" si="716"/>
        <v>11</v>
      </c>
      <c r="D2556" s="119">
        <v>25392.324037892067</v>
      </c>
      <c r="E2556" s="119">
        <v>353225.56293856801</v>
      </c>
    </row>
    <row r="2557" spans="1:5" x14ac:dyDescent="0.35">
      <c r="A2557" s="107" t="str">
        <f t="shared" ref="A2557:B2557" si="726">+A2482</f>
        <v>Sample 3</v>
      </c>
      <c r="B2557" s="107" t="str">
        <f t="shared" si="726"/>
        <v>GUACOLDA</v>
      </c>
      <c r="C2557" s="107">
        <f t="shared" si="716"/>
        <v>11</v>
      </c>
      <c r="D2557" s="119">
        <v>27228.661797809778</v>
      </c>
      <c r="E2557" s="119">
        <v>387477.80213055504</v>
      </c>
    </row>
    <row r="2558" spans="1:5" x14ac:dyDescent="0.35">
      <c r="A2558" s="107" t="str">
        <f t="shared" ref="A2558:B2558" si="727">+A2483</f>
        <v>Sample 6</v>
      </c>
      <c r="B2558" s="107" t="str">
        <f t="shared" si="727"/>
        <v>GUACOLDA</v>
      </c>
      <c r="C2558" s="107">
        <f t="shared" si="716"/>
        <v>11</v>
      </c>
      <c r="D2558" s="119">
        <v>27888.854874158584</v>
      </c>
      <c r="E2558" s="119">
        <v>413157.18039004988</v>
      </c>
    </row>
    <row r="2559" spans="1:5" x14ac:dyDescent="0.35">
      <c r="A2559" s="107" t="str">
        <f t="shared" ref="A2559:B2559" si="728">+A2484</f>
        <v>Sample 1</v>
      </c>
      <c r="B2559" s="107" t="str">
        <f t="shared" si="728"/>
        <v>HIDROANGOL</v>
      </c>
      <c r="C2559" s="107">
        <f t="shared" si="716"/>
        <v>11</v>
      </c>
      <c r="D2559" s="119">
        <v>-1.546369975306097E-2</v>
      </c>
      <c r="E2559" s="119">
        <v>-1.3413163094130505</v>
      </c>
    </row>
    <row r="2560" spans="1:5" x14ac:dyDescent="0.35">
      <c r="A2560" s="107" t="str">
        <f t="shared" ref="A2560:B2560" si="729">+A2485</f>
        <v>Sample 3</v>
      </c>
      <c r="B2560" s="107" t="str">
        <f t="shared" si="729"/>
        <v>HIDROANGOL</v>
      </c>
      <c r="C2560" s="107">
        <f t="shared" si="716"/>
        <v>11</v>
      </c>
      <c r="D2560" s="119">
        <v>-1.546369975306097E-2</v>
      </c>
      <c r="E2560" s="119">
        <v>-1.4488863916913464</v>
      </c>
    </row>
    <row r="2561" spans="1:5" x14ac:dyDescent="0.35">
      <c r="A2561" s="107" t="str">
        <f t="shared" ref="A2561:B2561" si="730">+A2486</f>
        <v>Sample 6</v>
      </c>
      <c r="B2561" s="107" t="str">
        <f t="shared" si="730"/>
        <v>HIDROANGOL</v>
      </c>
      <c r="C2561" s="107">
        <f t="shared" si="716"/>
        <v>11</v>
      </c>
      <c r="D2561" s="119">
        <v>0</v>
      </c>
      <c r="E2561" s="119">
        <v>0</v>
      </c>
    </row>
    <row r="2562" spans="1:5" x14ac:dyDescent="0.35">
      <c r="A2562" s="107" t="str">
        <f t="shared" ref="A2562:B2562" si="731">+A2487</f>
        <v>Sample 1</v>
      </c>
      <c r="B2562" s="107" t="str">
        <f t="shared" si="731"/>
        <v>HORNITOS</v>
      </c>
      <c r="C2562" s="107">
        <f t="shared" si="716"/>
        <v>11</v>
      </c>
      <c r="D2562" s="119">
        <v>-27779.672588455214</v>
      </c>
      <c r="E2562" s="119">
        <v>-1503484.4602613181</v>
      </c>
    </row>
    <row r="2563" spans="1:5" x14ac:dyDescent="0.35">
      <c r="A2563" s="107" t="str">
        <f t="shared" ref="A2563:B2563" si="732">+A2488</f>
        <v>Sample 3</v>
      </c>
      <c r="B2563" s="107" t="str">
        <f t="shared" si="732"/>
        <v>HORNITOS</v>
      </c>
      <c r="C2563" s="107">
        <f t="shared" si="716"/>
        <v>11</v>
      </c>
      <c r="D2563" s="119">
        <v>-26812.989200094271</v>
      </c>
      <c r="E2563" s="119">
        <v>-1446464.3953103141</v>
      </c>
    </row>
    <row r="2564" spans="1:5" x14ac:dyDescent="0.35">
      <c r="A2564" s="107" t="str">
        <f t="shared" ref="A2564:B2564" si="733">+A2489</f>
        <v>Sample 6</v>
      </c>
      <c r="B2564" s="107" t="str">
        <f t="shared" si="733"/>
        <v>HORNITOS</v>
      </c>
      <c r="C2564" s="107">
        <f t="shared" si="716"/>
        <v>11</v>
      </c>
      <c r="D2564" s="119">
        <v>-37712.324951066774</v>
      </c>
      <c r="E2564" s="119">
        <v>-1994709.7221806359</v>
      </c>
    </row>
    <row r="2565" spans="1:5" x14ac:dyDescent="0.35">
      <c r="A2565" s="107" t="str">
        <f t="shared" ref="A2565:B2565" si="734">+A2490</f>
        <v>Sample 1</v>
      </c>
      <c r="B2565" s="107" t="str">
        <f t="shared" si="734"/>
        <v>IMELSA_ENERGIA</v>
      </c>
      <c r="C2565" s="107">
        <f t="shared" si="716"/>
        <v>11</v>
      </c>
      <c r="D2565" s="119">
        <v>45595222.78530246</v>
      </c>
      <c r="E2565" s="119">
        <v>1071029.5018646435</v>
      </c>
    </row>
    <row r="2566" spans="1:5" x14ac:dyDescent="0.35">
      <c r="A2566" s="107" t="str">
        <f t="shared" ref="A2566:B2566" si="735">+A2491</f>
        <v>Sample 3</v>
      </c>
      <c r="B2566" s="107" t="str">
        <f t="shared" si="735"/>
        <v>IMELSA_ENERGIA</v>
      </c>
      <c r="C2566" s="107">
        <f t="shared" si="716"/>
        <v>11</v>
      </c>
      <c r="D2566" s="119">
        <v>45595222.78530246</v>
      </c>
      <c r="E2566" s="119">
        <v>1634873.5026556875</v>
      </c>
    </row>
    <row r="2567" spans="1:5" x14ac:dyDescent="0.35">
      <c r="A2567" s="107" t="str">
        <f t="shared" ref="A2567:B2567" si="736">+A2492</f>
        <v>Sample 6</v>
      </c>
      <c r="B2567" s="107" t="str">
        <f t="shared" si="736"/>
        <v>IMELSA_ENERGIA</v>
      </c>
      <c r="C2567" s="107">
        <f t="shared" si="716"/>
        <v>11</v>
      </c>
      <c r="D2567" s="119">
        <v>45595222.78530246</v>
      </c>
      <c r="E2567" s="119">
        <v>2314346.5271676895</v>
      </c>
    </row>
    <row r="2568" spans="1:5" x14ac:dyDescent="0.35">
      <c r="A2568" s="107" t="str">
        <f t="shared" ref="A2568:B2568" si="737">+A2493</f>
        <v>Sample 1</v>
      </c>
      <c r="B2568" s="107" t="str">
        <f t="shared" si="737"/>
        <v>LA CONFLUENCIA</v>
      </c>
      <c r="C2568" s="107">
        <f t="shared" si="716"/>
        <v>11</v>
      </c>
      <c r="D2568" s="119">
        <v>-30423679.060665328</v>
      </c>
      <c r="E2568" s="119">
        <v>-948137.96348420088</v>
      </c>
    </row>
    <row r="2569" spans="1:5" x14ac:dyDescent="0.35">
      <c r="A2569" s="107" t="str">
        <f t="shared" ref="A2569:B2569" si="738">+A2494</f>
        <v>Sample 3</v>
      </c>
      <c r="B2569" s="107" t="str">
        <f t="shared" si="738"/>
        <v>LA CONFLUENCIA</v>
      </c>
      <c r="C2569" s="107">
        <f t="shared" si="716"/>
        <v>11</v>
      </c>
      <c r="D2569" s="119">
        <v>-30423679.060665328</v>
      </c>
      <c r="E2569" s="119">
        <v>-1232755.1578911794</v>
      </c>
    </row>
    <row r="2570" spans="1:5" x14ac:dyDescent="0.35">
      <c r="A2570" s="107" t="str">
        <f t="shared" ref="A2570:B2570" si="739">+A2495</f>
        <v>Sample 6</v>
      </c>
      <c r="B2570" s="107" t="str">
        <f t="shared" si="739"/>
        <v>LA CONFLUENCIA</v>
      </c>
      <c r="C2570" s="107">
        <f t="shared" si="716"/>
        <v>11</v>
      </c>
      <c r="D2570" s="119">
        <v>-30423679.060665328</v>
      </c>
      <c r="E2570" s="119">
        <v>-1562034.2758105539</v>
      </c>
    </row>
    <row r="2571" spans="1:5" x14ac:dyDescent="0.35">
      <c r="A2571" s="107" t="str">
        <f t="shared" ref="A2571:B2571" si="740">+A2496</f>
        <v>Sample 1</v>
      </c>
      <c r="B2571" s="107" t="str">
        <f t="shared" si="740"/>
        <v>LA HIGUERA</v>
      </c>
      <c r="C2571" s="107">
        <f t="shared" si="716"/>
        <v>11</v>
      </c>
      <c r="D2571" s="119">
        <v>-38950097.847358115</v>
      </c>
      <c r="E2571" s="119">
        <v>-1213859.3224332025</v>
      </c>
    </row>
    <row r="2572" spans="1:5" x14ac:dyDescent="0.35">
      <c r="A2572" s="107" t="str">
        <f t="shared" ref="A2572:B2572" si="741">+A2497</f>
        <v>Sample 3</v>
      </c>
      <c r="B2572" s="107" t="str">
        <f t="shared" si="741"/>
        <v>LA HIGUERA</v>
      </c>
      <c r="C2572" s="107">
        <f t="shared" si="716"/>
        <v>11</v>
      </c>
      <c r="D2572" s="119">
        <v>-38950097.847358115</v>
      </c>
      <c r="E2572" s="119">
        <v>-1578242.1950334227</v>
      </c>
    </row>
    <row r="2573" spans="1:5" x14ac:dyDescent="0.35">
      <c r="A2573" s="107" t="str">
        <f t="shared" ref="A2573:B2573" si="742">+A2498</f>
        <v>Sample 6</v>
      </c>
      <c r="B2573" s="107" t="str">
        <f t="shared" si="742"/>
        <v>LA HIGUERA</v>
      </c>
      <c r="C2573" s="107">
        <f t="shared" si="716"/>
        <v>11</v>
      </c>
      <c r="D2573" s="119">
        <v>-38950097.847358115</v>
      </c>
      <c r="E2573" s="119">
        <v>-1999803.7634577148</v>
      </c>
    </row>
    <row r="2574" spans="1:5" x14ac:dyDescent="0.35">
      <c r="A2574" s="107" t="str">
        <f t="shared" ref="A2574:B2574" si="743">+A2499</f>
        <v>Sample 1</v>
      </c>
      <c r="B2574" s="107" t="str">
        <f t="shared" si="743"/>
        <v>LOS_LOROS</v>
      </c>
      <c r="C2574" s="107">
        <f t="shared" si="716"/>
        <v>11</v>
      </c>
      <c r="D2574" s="119">
        <v>0</v>
      </c>
      <c r="E2574" s="119">
        <v>0</v>
      </c>
    </row>
    <row r="2575" spans="1:5" x14ac:dyDescent="0.35">
      <c r="A2575" s="107" t="str">
        <f t="shared" ref="A2575:B2575" si="744">+A2500</f>
        <v>Sample 3</v>
      </c>
      <c r="B2575" s="107" t="str">
        <f t="shared" si="744"/>
        <v>LOS_LOROS</v>
      </c>
      <c r="C2575" s="107">
        <f t="shared" si="716"/>
        <v>11</v>
      </c>
      <c r="D2575" s="119">
        <v>0</v>
      </c>
      <c r="E2575" s="119">
        <v>0</v>
      </c>
    </row>
    <row r="2576" spans="1:5" x14ac:dyDescent="0.35">
      <c r="A2576" s="107" t="str">
        <f t="shared" ref="A2576:B2576" si="745">+A2501</f>
        <v>Sample 6</v>
      </c>
      <c r="B2576" s="107" t="str">
        <f t="shared" si="745"/>
        <v>LOS_LOROS</v>
      </c>
      <c r="C2576" s="107">
        <f t="shared" si="716"/>
        <v>11</v>
      </c>
      <c r="D2576" s="119">
        <v>0</v>
      </c>
      <c r="E2576" s="119">
        <v>0</v>
      </c>
    </row>
    <row r="2577" spans="1:5" x14ac:dyDescent="0.35">
      <c r="A2577" s="107" t="str">
        <f t="shared" ref="A2577:B2577" si="746">+A2502</f>
        <v>Sample 1</v>
      </c>
      <c r="B2577" s="107" t="str">
        <f t="shared" si="746"/>
        <v>nueva energia</v>
      </c>
      <c r="C2577" s="107">
        <f t="shared" si="716"/>
        <v>11</v>
      </c>
      <c r="D2577" s="119">
        <v>4.8146975370011686</v>
      </c>
      <c r="E2577" s="119">
        <v>262.82300074281983</v>
      </c>
    </row>
    <row r="2578" spans="1:5" x14ac:dyDescent="0.35">
      <c r="A2578" s="107" t="str">
        <f t="shared" ref="A2578:B2578" si="747">+A2503</f>
        <v>Sample 3</v>
      </c>
      <c r="B2578" s="107" t="str">
        <f t="shared" si="747"/>
        <v>nueva energia</v>
      </c>
      <c r="C2578" s="107">
        <f t="shared" si="716"/>
        <v>11</v>
      </c>
      <c r="D2578" s="119">
        <v>4.8146975370011686</v>
      </c>
      <c r="E2578" s="119">
        <v>276.57624383728154</v>
      </c>
    </row>
    <row r="2579" spans="1:5" x14ac:dyDescent="0.35">
      <c r="A2579" s="107" t="str">
        <f t="shared" ref="A2579:B2579" si="748">+A2504</f>
        <v>Sample 6</v>
      </c>
      <c r="B2579" s="107" t="str">
        <f t="shared" si="748"/>
        <v>nueva energia</v>
      </c>
      <c r="C2579" s="107">
        <f t="shared" si="716"/>
        <v>11</v>
      </c>
      <c r="D2579" s="119">
        <v>4.8146975370011686</v>
      </c>
      <c r="E2579" s="119">
        <v>314.93088954099221</v>
      </c>
    </row>
    <row r="2580" spans="1:5" x14ac:dyDescent="0.35">
      <c r="A2580" s="107" t="str">
        <f t="shared" ref="A2580:B2580" si="749">+A2505</f>
        <v>Sample 1</v>
      </c>
      <c r="B2580" s="107" t="str">
        <f t="shared" si="749"/>
        <v>PUNTA_PALMERAS</v>
      </c>
      <c r="C2580" s="107">
        <f t="shared" si="716"/>
        <v>11</v>
      </c>
      <c r="D2580" s="119">
        <v>-10513.639607685187</v>
      </c>
      <c r="E2580" s="119">
        <v>-613367.65504949796</v>
      </c>
    </row>
    <row r="2581" spans="1:5" x14ac:dyDescent="0.35">
      <c r="A2581" s="107" t="str">
        <f t="shared" ref="A2581:B2581" si="750">+A2506</f>
        <v>Sample 3</v>
      </c>
      <c r="B2581" s="107" t="str">
        <f t="shared" si="750"/>
        <v>PUNTA_PALMERAS</v>
      </c>
      <c r="C2581" s="107">
        <f t="shared" si="716"/>
        <v>11</v>
      </c>
      <c r="D2581" s="119">
        <v>-10692.440518617081</v>
      </c>
      <c r="E2581" s="119">
        <v>-643556.97941059619</v>
      </c>
    </row>
    <row r="2582" spans="1:5" x14ac:dyDescent="0.35">
      <c r="A2582" s="107" t="str">
        <f t="shared" ref="A2582:B2582" si="751">+A2507</f>
        <v>Sample 6</v>
      </c>
      <c r="B2582" s="107" t="str">
        <f t="shared" si="751"/>
        <v>PUNTA_PALMERAS</v>
      </c>
      <c r="C2582" s="107">
        <f t="shared" si="716"/>
        <v>11</v>
      </c>
      <c r="D2582" s="119">
        <v>-10776.171658571422</v>
      </c>
      <c r="E2582" s="119">
        <v>-690180.3069305484</v>
      </c>
    </row>
    <row r="2583" spans="1:5" x14ac:dyDescent="0.35">
      <c r="A2583" s="107" t="str">
        <f t="shared" ref="A2583:B2583" si="752">+A2508</f>
        <v>Sample 1</v>
      </c>
      <c r="B2583" s="107" t="str">
        <f t="shared" si="752"/>
        <v>SGA</v>
      </c>
      <c r="C2583" s="107">
        <f t="shared" si="716"/>
        <v>11</v>
      </c>
      <c r="D2583" s="119">
        <v>1.546369975306097E-2</v>
      </c>
      <c r="E2583" s="119">
        <v>1.3413163094130505</v>
      </c>
    </row>
    <row r="2584" spans="1:5" x14ac:dyDescent="0.35">
      <c r="A2584" s="107" t="str">
        <f t="shared" ref="A2584:B2584" si="753">+A2509</f>
        <v>Sample 3</v>
      </c>
      <c r="B2584" s="107" t="str">
        <f t="shared" si="753"/>
        <v>SGA</v>
      </c>
      <c r="C2584" s="107">
        <f t="shared" si="716"/>
        <v>11</v>
      </c>
      <c r="D2584" s="119">
        <v>1.546369975306097E-2</v>
      </c>
      <c r="E2584" s="119">
        <v>1.4488863916913464</v>
      </c>
    </row>
    <row r="2585" spans="1:5" x14ac:dyDescent="0.35">
      <c r="A2585" s="107" t="str">
        <f t="shared" ref="A2585:B2585" si="754">+A2510</f>
        <v>Sample 6</v>
      </c>
      <c r="B2585" s="107" t="str">
        <f t="shared" si="754"/>
        <v>SGA</v>
      </c>
      <c r="C2585" s="107">
        <f t="shared" si="716"/>
        <v>11</v>
      </c>
      <c r="D2585" s="119">
        <v>0</v>
      </c>
      <c r="E2585" s="119">
        <v>0</v>
      </c>
    </row>
    <row r="2586" spans="1:5" x14ac:dyDescent="0.35">
      <c r="A2586" s="107" t="str">
        <f t="shared" ref="A2586:B2586" si="755">+A2511</f>
        <v>Sample 1</v>
      </c>
      <c r="B2586" s="107" t="str">
        <f t="shared" si="755"/>
        <v>SONNEDIX_COX</v>
      </c>
      <c r="C2586" s="107">
        <f t="shared" si="716"/>
        <v>11</v>
      </c>
      <c r="D2586" s="119">
        <v>6803060.6453756485</v>
      </c>
      <c r="E2586" s="119">
        <v>397140.0159786361</v>
      </c>
    </row>
    <row r="2587" spans="1:5" x14ac:dyDescent="0.35">
      <c r="A2587" s="107" t="str">
        <f t="shared" ref="A2587:B2587" si="756">+A2512</f>
        <v>Sample 3</v>
      </c>
      <c r="B2587" s="107" t="str">
        <f t="shared" si="756"/>
        <v>SONNEDIX_COX</v>
      </c>
      <c r="C2587" s="107">
        <f t="shared" si="716"/>
        <v>11</v>
      </c>
      <c r="D2587" s="119">
        <v>6803060.6453756485</v>
      </c>
      <c r="E2587" s="119">
        <v>401136.52234207082</v>
      </c>
    </row>
    <row r="2588" spans="1:5" x14ac:dyDescent="0.35">
      <c r="A2588" s="107" t="str">
        <f t="shared" ref="A2588:B2588" si="757">+A2513</f>
        <v>Sample 6</v>
      </c>
      <c r="B2588" s="107" t="str">
        <f t="shared" si="757"/>
        <v>SONNEDIX_COX</v>
      </c>
      <c r="C2588" s="107">
        <f t="shared" si="716"/>
        <v>11</v>
      </c>
      <c r="D2588" s="119">
        <v>6803060.6453756485</v>
      </c>
      <c r="E2588" s="119">
        <v>408859.72005822125</v>
      </c>
    </row>
    <row r="2589" spans="1:5" x14ac:dyDescent="0.35">
      <c r="A2589" s="107" t="str">
        <f t="shared" ref="A2589:B2589" si="758">+A2514</f>
        <v>Sample 1</v>
      </c>
      <c r="B2589" s="107" t="str">
        <f t="shared" si="758"/>
        <v>TECNORED</v>
      </c>
      <c r="C2589" s="107">
        <f t="shared" si="716"/>
        <v>11</v>
      </c>
      <c r="D2589" s="119">
        <v>0</v>
      </c>
      <c r="E2589" s="119">
        <v>0</v>
      </c>
    </row>
    <row r="2590" spans="1:5" x14ac:dyDescent="0.35">
      <c r="A2590" s="107" t="str">
        <f t="shared" ref="A2590:B2590" si="759">+A2515</f>
        <v>Sample 3</v>
      </c>
      <c r="B2590" s="107" t="str">
        <f t="shared" si="759"/>
        <v>TECNORED</v>
      </c>
      <c r="C2590" s="107">
        <f t="shared" si="716"/>
        <v>11</v>
      </c>
      <c r="D2590" s="119">
        <v>0</v>
      </c>
      <c r="E2590" s="119">
        <v>0</v>
      </c>
    </row>
    <row r="2591" spans="1:5" x14ac:dyDescent="0.35">
      <c r="A2591" s="107" t="str">
        <f t="shared" ref="A2591:B2591" si="760">+A2516</f>
        <v>Sample 6</v>
      </c>
      <c r="B2591" s="107" t="str">
        <f t="shared" si="760"/>
        <v>TECNORED</v>
      </c>
      <c r="C2591" s="107">
        <f t="shared" si="716"/>
        <v>11</v>
      </c>
      <c r="D2591" s="119">
        <v>0</v>
      </c>
      <c r="E2591" s="119">
        <v>0</v>
      </c>
    </row>
    <row r="2592" spans="1:5" x14ac:dyDescent="0.35">
      <c r="A2592" s="107" t="str">
        <f t="shared" ref="A2592:B2592" si="761">+A2517</f>
        <v>Sample 1</v>
      </c>
      <c r="B2592" s="107" t="str">
        <f t="shared" si="761"/>
        <v>AES_ANDES</v>
      </c>
      <c r="C2592" s="107">
        <f t="shared" si="716"/>
        <v>12</v>
      </c>
      <c r="D2592" s="119">
        <v>-22839.332179406127</v>
      </c>
      <c r="E2592" s="119">
        <v>-316465.5174621825</v>
      </c>
    </row>
    <row r="2593" spans="1:5" x14ac:dyDescent="0.35">
      <c r="A2593" s="107" t="str">
        <f t="shared" ref="A2593:B2593" si="762">+A2518</f>
        <v>Sample 3</v>
      </c>
      <c r="B2593" s="107" t="str">
        <f t="shared" si="762"/>
        <v>AES_ANDES</v>
      </c>
      <c r="C2593" s="107">
        <f t="shared" si="716"/>
        <v>12</v>
      </c>
      <c r="D2593" s="119">
        <v>-24434.308001441608</v>
      </c>
      <c r="E2593" s="119">
        <v>-351292.93901346816</v>
      </c>
    </row>
    <row r="2594" spans="1:5" x14ac:dyDescent="0.35">
      <c r="A2594" s="107" t="str">
        <f t="shared" ref="A2594:B2594" si="763">+A2519</f>
        <v>Sample 6</v>
      </c>
      <c r="B2594" s="107" t="str">
        <f t="shared" si="763"/>
        <v>AES_ANDES</v>
      </c>
      <c r="C2594" s="107">
        <f t="shared" si="716"/>
        <v>12</v>
      </c>
      <c r="D2594" s="119">
        <v>-24655.954530498402</v>
      </c>
      <c r="E2594" s="119">
        <v>-363942.87575388787</v>
      </c>
    </row>
    <row r="2595" spans="1:5" x14ac:dyDescent="0.35">
      <c r="A2595" s="107" t="str">
        <f t="shared" ref="A2595:B2595" si="764">+A2520</f>
        <v>Sample 1</v>
      </c>
      <c r="B2595" s="107" t="str">
        <f t="shared" si="764"/>
        <v>ATRIA_ENERGIA</v>
      </c>
      <c r="C2595" s="107">
        <f t="shared" si="716"/>
        <v>12</v>
      </c>
      <c r="D2595" s="119">
        <v>3.0002905254769279</v>
      </c>
      <c r="E2595" s="119">
        <v>184.76457995959203</v>
      </c>
    </row>
    <row r="2596" spans="1:5" x14ac:dyDescent="0.35">
      <c r="A2596" s="107" t="str">
        <f t="shared" ref="A2596:B2596" si="765">+A2521</f>
        <v>Sample 3</v>
      </c>
      <c r="B2596" s="107" t="str">
        <f t="shared" si="765"/>
        <v>ATRIA_ENERGIA</v>
      </c>
      <c r="C2596" s="107">
        <f t="shared" si="716"/>
        <v>12</v>
      </c>
      <c r="D2596" s="119">
        <v>3.0002905254769279</v>
      </c>
      <c r="E2596" s="119">
        <v>199.91755688237902</v>
      </c>
    </row>
    <row r="2597" spans="1:5" x14ac:dyDescent="0.35">
      <c r="A2597" s="107" t="str">
        <f t="shared" ref="A2597:B2597" si="766">+A2522</f>
        <v>Sample 6</v>
      </c>
      <c r="B2597" s="107" t="str">
        <f t="shared" si="766"/>
        <v>ATRIA_ENERGIA</v>
      </c>
      <c r="C2597" s="107">
        <f t="shared" si="716"/>
        <v>12</v>
      </c>
      <c r="D2597" s="119">
        <v>3.0002905254769279</v>
      </c>
      <c r="E2597" s="119">
        <v>210.72912696021262</v>
      </c>
    </row>
    <row r="2598" spans="1:5" x14ac:dyDescent="0.35">
      <c r="A2598" s="107" t="str">
        <f t="shared" ref="A2598:B2598" si="767">+A2523</f>
        <v>Sample 1</v>
      </c>
      <c r="B2598" s="107" t="str">
        <f t="shared" si="767"/>
        <v>be forestales</v>
      </c>
      <c r="C2598" s="107">
        <f t="shared" si="716"/>
        <v>12</v>
      </c>
      <c r="D2598" s="119">
        <v>-14925.937656674058</v>
      </c>
      <c r="E2598" s="119">
        <v>-481824.48749230622</v>
      </c>
    </row>
    <row r="2599" spans="1:5" x14ac:dyDescent="0.35">
      <c r="A2599" s="107" t="str">
        <f t="shared" ref="A2599:B2599" si="768">+A2524</f>
        <v>Sample 3</v>
      </c>
      <c r="B2599" s="107" t="str">
        <f t="shared" si="768"/>
        <v>be forestales</v>
      </c>
      <c r="C2599" s="107">
        <f t="shared" si="716"/>
        <v>12</v>
      </c>
      <c r="D2599" s="119">
        <v>-15657.326153769247</v>
      </c>
      <c r="E2599" s="119">
        <v>-551348.23766666674</v>
      </c>
    </row>
    <row r="2600" spans="1:5" x14ac:dyDescent="0.35">
      <c r="A2600" s="107" t="str">
        <f t="shared" ref="A2600:B2600" si="769">+A2525</f>
        <v>Sample 6</v>
      </c>
      <c r="B2600" s="107" t="str">
        <f t="shared" si="769"/>
        <v>be forestales</v>
      </c>
      <c r="C2600" s="107">
        <f t="shared" si="716"/>
        <v>12</v>
      </c>
      <c r="D2600" s="119">
        <v>-16002.950022479839</v>
      </c>
      <c r="E2600" s="119">
        <v>-612632.05466666771</v>
      </c>
    </row>
    <row r="2601" spans="1:5" x14ac:dyDescent="0.35">
      <c r="A2601" s="107" t="str">
        <f t="shared" ref="A2601:B2601" si="770">+A2526</f>
        <v>Sample 1</v>
      </c>
      <c r="B2601" s="107" t="str">
        <f t="shared" si="770"/>
        <v>BESALCO</v>
      </c>
      <c r="C2601" s="107">
        <f t="shared" si="716"/>
        <v>12</v>
      </c>
      <c r="D2601" s="119">
        <v>0</v>
      </c>
      <c r="E2601" s="119">
        <v>0</v>
      </c>
    </row>
    <row r="2602" spans="1:5" x14ac:dyDescent="0.35">
      <c r="A2602" s="107" t="str">
        <f t="shared" ref="A2602:B2602" si="771">+A2527</f>
        <v>Sample 3</v>
      </c>
      <c r="B2602" s="107" t="str">
        <f t="shared" si="771"/>
        <v>BESALCO</v>
      </c>
      <c r="C2602" s="107">
        <f t="shared" si="716"/>
        <v>12</v>
      </c>
      <c r="D2602" s="119">
        <v>0</v>
      </c>
      <c r="E2602" s="119">
        <v>0</v>
      </c>
    </row>
    <row r="2603" spans="1:5" x14ac:dyDescent="0.35">
      <c r="A2603" s="107" t="str">
        <f t="shared" ref="A2603:B2603" si="772">+A2528</f>
        <v>Sample 6</v>
      </c>
      <c r="B2603" s="107" t="str">
        <f t="shared" si="772"/>
        <v>BESALCO</v>
      </c>
      <c r="C2603" s="107">
        <f t="shared" si="716"/>
        <v>12</v>
      </c>
      <c r="D2603" s="119">
        <v>0</v>
      </c>
      <c r="E2603" s="119">
        <v>0</v>
      </c>
    </row>
    <row r="2604" spans="1:5" x14ac:dyDescent="0.35">
      <c r="A2604" s="107" t="str">
        <f t="shared" ref="A2604:B2604" si="773">+A2529</f>
        <v>Sample 1</v>
      </c>
      <c r="B2604" s="107" t="str">
        <f t="shared" si="773"/>
        <v>CERRO_DOMINADOR_CSP</v>
      </c>
      <c r="C2604" s="107">
        <f t="shared" si="716"/>
        <v>12</v>
      </c>
      <c r="D2604" s="119">
        <v>-44734</v>
      </c>
      <c r="E2604" s="119">
        <v>-2908407.63</v>
      </c>
    </row>
    <row r="2605" spans="1:5" x14ac:dyDescent="0.35">
      <c r="A2605" s="107" t="str">
        <f t="shared" ref="A2605:B2605" si="774">+A2530</f>
        <v>Sample 3</v>
      </c>
      <c r="B2605" s="107" t="str">
        <f t="shared" si="774"/>
        <v>CERRO_DOMINADOR_CSP</v>
      </c>
      <c r="C2605" s="107">
        <f t="shared" si="716"/>
        <v>12</v>
      </c>
      <c r="D2605" s="119">
        <v>-39570</v>
      </c>
      <c r="E2605" s="119">
        <v>-2532225.4899999956</v>
      </c>
    </row>
    <row r="2606" spans="1:5" x14ac:dyDescent="0.35">
      <c r="A2606" s="107" t="str">
        <f t="shared" ref="A2606:B2606" si="775">+A2531</f>
        <v>Sample 6</v>
      </c>
      <c r="B2606" s="107" t="str">
        <f t="shared" si="775"/>
        <v>CERRO_DOMINADOR_CSP</v>
      </c>
      <c r="C2606" s="107">
        <f t="shared" si="716"/>
        <v>12</v>
      </c>
      <c r="D2606" s="119">
        <v>-41649</v>
      </c>
      <c r="E2606" s="119">
        <v>-2721819.8200000031</v>
      </c>
    </row>
    <row r="2607" spans="1:5" x14ac:dyDescent="0.35">
      <c r="A2607" s="107" t="str">
        <f t="shared" ref="A2607:B2607" si="776">+A2532</f>
        <v>Sample 1</v>
      </c>
      <c r="B2607" s="107" t="str">
        <f t="shared" si="776"/>
        <v>Cinergia Chile SpA</v>
      </c>
      <c r="C2607" s="107">
        <f t="shared" si="716"/>
        <v>12</v>
      </c>
      <c r="D2607" s="119">
        <v>-3.0002905254769279</v>
      </c>
      <c r="E2607" s="119">
        <v>-184.76457995959203</v>
      </c>
    </row>
    <row r="2608" spans="1:5" x14ac:dyDescent="0.35">
      <c r="A2608" s="107" t="str">
        <f t="shared" ref="A2608:B2608" si="777">+A2533</f>
        <v>Sample 3</v>
      </c>
      <c r="B2608" s="107" t="str">
        <f t="shared" si="777"/>
        <v>Cinergia Chile SpA</v>
      </c>
      <c r="C2608" s="107">
        <f t="shared" si="716"/>
        <v>12</v>
      </c>
      <c r="D2608" s="119">
        <v>-3.0002905254769279</v>
      </c>
      <c r="E2608" s="119">
        <v>-199.91755688237902</v>
      </c>
    </row>
    <row r="2609" spans="1:5" x14ac:dyDescent="0.35">
      <c r="A2609" s="107" t="str">
        <f t="shared" ref="A2609:B2609" si="778">+A2534</f>
        <v>Sample 6</v>
      </c>
      <c r="B2609" s="107" t="str">
        <f t="shared" si="778"/>
        <v>Cinergia Chile SpA</v>
      </c>
      <c r="C2609" s="107">
        <f t="shared" si="716"/>
        <v>12</v>
      </c>
      <c r="D2609" s="119">
        <v>-3.0002905254769279</v>
      </c>
      <c r="E2609" s="119">
        <v>-210.72912696021262</v>
      </c>
    </row>
    <row r="2610" spans="1:5" x14ac:dyDescent="0.35">
      <c r="A2610" s="107" t="str">
        <f t="shared" ref="A2610:B2610" si="779">+A2535</f>
        <v>Sample 1</v>
      </c>
      <c r="B2610" s="107" t="str">
        <f t="shared" si="779"/>
        <v>colbun</v>
      </c>
      <c r="C2610" s="107">
        <f t="shared" si="716"/>
        <v>12</v>
      </c>
      <c r="D2610" s="119">
        <v>10765.370779850271</v>
      </c>
      <c r="E2610" s="119">
        <v>607520.30170076061</v>
      </c>
    </row>
    <row r="2611" spans="1:5" x14ac:dyDescent="0.35">
      <c r="A2611" s="107" t="str">
        <f t="shared" ref="A2611:B2611" si="780">+A2536</f>
        <v>Sample 3</v>
      </c>
      <c r="B2611" s="107" t="str">
        <f t="shared" si="780"/>
        <v>colbun</v>
      </c>
      <c r="C2611" s="107">
        <f t="shared" ref="C2611:C2666" si="781">+C2536+1</f>
        <v>12</v>
      </c>
      <c r="D2611" s="119">
        <v>10816.813624718394</v>
      </c>
      <c r="E2611" s="119">
        <v>639859.5701932736</v>
      </c>
    </row>
    <row r="2612" spans="1:5" x14ac:dyDescent="0.35">
      <c r="A2612" s="107" t="str">
        <f t="shared" ref="A2612:B2612" si="782">+A2537</f>
        <v>Sample 6</v>
      </c>
      <c r="B2612" s="107" t="str">
        <f t="shared" si="782"/>
        <v>colbun</v>
      </c>
      <c r="C2612" s="107">
        <f t="shared" si="781"/>
        <v>12</v>
      </c>
      <c r="D2612" s="119">
        <v>10835.950864805651</v>
      </c>
      <c r="E2612" s="119">
        <v>669022.61523227033</v>
      </c>
    </row>
    <row r="2613" spans="1:5" x14ac:dyDescent="0.35">
      <c r="A2613" s="107" t="str">
        <f t="shared" ref="A2613:B2613" si="783">+A2538</f>
        <v>Sample 1</v>
      </c>
      <c r="B2613" s="107" t="str">
        <f t="shared" si="783"/>
        <v>EGP_CHILE</v>
      </c>
      <c r="C2613" s="107">
        <f t="shared" si="781"/>
        <v>12</v>
      </c>
      <c r="D2613" s="119">
        <v>-35144328</v>
      </c>
      <c r="E2613" s="119">
        <v>-1342354.5656699999</v>
      </c>
    </row>
    <row r="2614" spans="1:5" x14ac:dyDescent="0.35">
      <c r="A2614" s="107" t="str">
        <f t="shared" ref="A2614:B2614" si="784">+A2539</f>
        <v>Sample 3</v>
      </c>
      <c r="B2614" s="107" t="str">
        <f t="shared" si="784"/>
        <v>EGP_CHILE</v>
      </c>
      <c r="C2614" s="107">
        <f t="shared" si="781"/>
        <v>12</v>
      </c>
      <c r="D2614" s="119">
        <v>-35144328</v>
      </c>
      <c r="E2614" s="119">
        <v>-1502936.15154</v>
      </c>
    </row>
    <row r="2615" spans="1:5" x14ac:dyDescent="0.35">
      <c r="A2615" s="107" t="str">
        <f t="shared" ref="A2615:B2615" si="785">+A2540</f>
        <v>Sample 6</v>
      </c>
      <c r="B2615" s="107" t="str">
        <f t="shared" si="785"/>
        <v>EGP_CHILE</v>
      </c>
      <c r="C2615" s="107">
        <f t="shared" si="781"/>
        <v>12</v>
      </c>
      <c r="D2615" s="119">
        <v>-35144328</v>
      </c>
      <c r="E2615" s="119">
        <v>-1634758.18099</v>
      </c>
    </row>
    <row r="2616" spans="1:5" x14ac:dyDescent="0.35">
      <c r="A2616" s="107" t="str">
        <f t="shared" ref="A2616:B2616" si="786">+A2541</f>
        <v>Sample 1</v>
      </c>
      <c r="B2616" s="107" t="str">
        <f t="shared" si="786"/>
        <v>EMOAC</v>
      </c>
      <c r="C2616" s="107">
        <f t="shared" si="781"/>
        <v>12</v>
      </c>
      <c r="D2616" s="119">
        <v>44734</v>
      </c>
      <c r="E2616" s="119">
        <v>2908407.63</v>
      </c>
    </row>
    <row r="2617" spans="1:5" x14ac:dyDescent="0.35">
      <c r="A2617" s="107" t="str">
        <f t="shared" ref="A2617:B2617" si="787">+A2542</f>
        <v>Sample 3</v>
      </c>
      <c r="B2617" s="107" t="str">
        <f t="shared" si="787"/>
        <v>EMOAC</v>
      </c>
      <c r="C2617" s="107">
        <f t="shared" si="781"/>
        <v>12</v>
      </c>
      <c r="D2617" s="119">
        <v>39570</v>
      </c>
      <c r="E2617" s="119">
        <v>2532225.4899999956</v>
      </c>
    </row>
    <row r="2618" spans="1:5" x14ac:dyDescent="0.35">
      <c r="A2618" s="107" t="str">
        <f t="shared" ref="A2618:B2618" si="788">+A2543</f>
        <v>Sample 6</v>
      </c>
      <c r="B2618" s="107" t="str">
        <f t="shared" si="788"/>
        <v>EMOAC</v>
      </c>
      <c r="C2618" s="107">
        <f t="shared" si="781"/>
        <v>12</v>
      </c>
      <c r="D2618" s="119">
        <v>41649</v>
      </c>
      <c r="E2618" s="119">
        <v>2721819.8200000031</v>
      </c>
    </row>
    <row r="2619" spans="1:5" x14ac:dyDescent="0.35">
      <c r="A2619" s="107" t="str">
        <f t="shared" ref="A2619:B2619" si="789">+A2544</f>
        <v>Sample 1</v>
      </c>
      <c r="B2619" s="107" t="str">
        <f t="shared" si="789"/>
        <v>ENEL_GENERACION</v>
      </c>
      <c r="C2619" s="107">
        <f t="shared" si="781"/>
        <v>12</v>
      </c>
      <c r="D2619" s="119">
        <v>57577923.333185785</v>
      </c>
      <c r="E2619" s="119">
        <v>2594479.5569049022</v>
      </c>
    </row>
    <row r="2620" spans="1:5" x14ac:dyDescent="0.35">
      <c r="A2620" s="107" t="str">
        <f t="shared" ref="A2620:B2620" si="790">+A2545</f>
        <v>Sample 3</v>
      </c>
      <c r="B2620" s="107" t="str">
        <f t="shared" si="790"/>
        <v>ENEL_GENERACION</v>
      </c>
      <c r="C2620" s="107">
        <f t="shared" si="781"/>
        <v>12</v>
      </c>
      <c r="D2620" s="119">
        <v>57578654.721682884</v>
      </c>
      <c r="E2620" s="119">
        <v>2931495.5596678774</v>
      </c>
    </row>
    <row r="2621" spans="1:5" x14ac:dyDescent="0.35">
      <c r="A2621" s="107" t="str">
        <f t="shared" ref="A2621:B2621" si="791">+A2546</f>
        <v>Sample 6</v>
      </c>
      <c r="B2621" s="107" t="str">
        <f t="shared" si="791"/>
        <v>ENEL_GENERACION</v>
      </c>
      <c r="C2621" s="107">
        <f t="shared" si="781"/>
        <v>12</v>
      </c>
      <c r="D2621" s="119">
        <v>57579000.345551588</v>
      </c>
      <c r="E2621" s="119">
        <v>3224683.5664781872</v>
      </c>
    </row>
    <row r="2622" spans="1:5" x14ac:dyDescent="0.35">
      <c r="A2622" s="107" t="str">
        <f t="shared" ref="A2622:B2622" si="792">+A2547</f>
        <v>Sample 1</v>
      </c>
      <c r="B2622" s="107" t="str">
        <f t="shared" si="792"/>
        <v>Enerquinta</v>
      </c>
      <c r="C2622" s="107">
        <f t="shared" si="781"/>
        <v>12</v>
      </c>
      <c r="D2622" s="119">
        <v>3.6363868243960831E-2</v>
      </c>
      <c r="E2622" s="119">
        <v>2.0792114158259096</v>
      </c>
    </row>
    <row r="2623" spans="1:5" x14ac:dyDescent="0.35">
      <c r="A2623" s="107" t="str">
        <f t="shared" ref="A2623:B2623" si="793">+A2548</f>
        <v>Sample 3</v>
      </c>
      <c r="B2623" s="107" t="str">
        <f t="shared" si="793"/>
        <v>Enerquinta</v>
      </c>
      <c r="C2623" s="107">
        <f t="shared" si="781"/>
        <v>12</v>
      </c>
      <c r="D2623" s="119">
        <v>3.6363868243960831E-2</v>
      </c>
      <c r="E2623" s="119">
        <v>2.2361530562582601</v>
      </c>
    </row>
    <row r="2624" spans="1:5" x14ac:dyDescent="0.35">
      <c r="A2624" s="107" t="str">
        <f t="shared" ref="A2624:B2624" si="794">+A2549</f>
        <v>Sample 6</v>
      </c>
      <c r="B2624" s="107" t="str">
        <f t="shared" si="794"/>
        <v>Enerquinta</v>
      </c>
      <c r="C2624" s="107">
        <f t="shared" si="781"/>
        <v>12</v>
      </c>
      <c r="D2624" s="119">
        <v>3.6363868243960831E-2</v>
      </c>
      <c r="E2624" s="119">
        <v>2.3533544488600291</v>
      </c>
    </row>
    <row r="2625" spans="1:5" x14ac:dyDescent="0.35">
      <c r="A2625" s="107" t="str">
        <f t="shared" ref="A2625:B2625" si="795">+A2550</f>
        <v>Sample 1</v>
      </c>
      <c r="B2625" s="107" t="str">
        <f t="shared" si="795"/>
        <v>ENGIE</v>
      </c>
      <c r="C2625" s="107">
        <f t="shared" si="781"/>
        <v>12</v>
      </c>
      <c r="D2625" s="119">
        <v>41163.650529290178</v>
      </c>
      <c r="E2625" s="119">
        <v>1975536.9260221573</v>
      </c>
    </row>
    <row r="2626" spans="1:5" x14ac:dyDescent="0.35">
      <c r="A2626" s="107" t="str">
        <f t="shared" ref="A2626:B2626" si="796">+A2551</f>
        <v>Sample 3</v>
      </c>
      <c r="B2626" s="107" t="str">
        <f t="shared" si="796"/>
        <v>ENGIE</v>
      </c>
      <c r="C2626" s="107">
        <f t="shared" si="781"/>
        <v>12</v>
      </c>
      <c r="D2626" s="119">
        <v>42429.78322198458</v>
      </c>
      <c r="E2626" s="119">
        <v>2022004.8700956779</v>
      </c>
    </row>
    <row r="2627" spans="1:5" x14ac:dyDescent="0.35">
      <c r="A2627" s="107" t="str">
        <f t="shared" ref="A2627:B2627" si="797">+A2552</f>
        <v>Sample 6</v>
      </c>
      <c r="B2627" s="107" t="str">
        <f t="shared" si="797"/>
        <v>ENGIE</v>
      </c>
      <c r="C2627" s="107">
        <f t="shared" si="781"/>
        <v>12</v>
      </c>
      <c r="D2627" s="119">
        <v>44139.585196551401</v>
      </c>
      <c r="E2627" s="119">
        <v>2160395.1680799127</v>
      </c>
    </row>
    <row r="2628" spans="1:5" x14ac:dyDescent="0.35">
      <c r="A2628" s="107" t="str">
        <f t="shared" ref="A2628:B2628" si="798">+A2553</f>
        <v>Sample 1</v>
      </c>
      <c r="B2628" s="107" t="str">
        <f t="shared" si="798"/>
        <v>ENORCHILE</v>
      </c>
      <c r="C2628" s="107">
        <f t="shared" si="781"/>
        <v>12</v>
      </c>
      <c r="D2628" s="119">
        <v>1.7664391726039697</v>
      </c>
      <c r="E2628" s="119">
        <v>104.0514826138549</v>
      </c>
    </row>
    <row r="2629" spans="1:5" x14ac:dyDescent="0.35">
      <c r="A2629" s="107" t="str">
        <f t="shared" ref="A2629:B2629" si="799">+A2554</f>
        <v>Sample 3</v>
      </c>
      <c r="B2629" s="107" t="str">
        <f t="shared" si="799"/>
        <v>ENORCHILE</v>
      </c>
      <c r="C2629" s="107">
        <f t="shared" si="781"/>
        <v>12</v>
      </c>
      <c r="D2629" s="119">
        <v>1.7664391726039697</v>
      </c>
      <c r="E2629" s="119">
        <v>110.58866048594452</v>
      </c>
    </row>
    <row r="2630" spans="1:5" x14ac:dyDescent="0.35">
      <c r="A2630" s="107" t="str">
        <f t="shared" ref="A2630:B2630" si="800">+A2555</f>
        <v>Sample 6</v>
      </c>
      <c r="B2630" s="107" t="str">
        <f t="shared" si="800"/>
        <v>ENORCHILE</v>
      </c>
      <c r="C2630" s="107">
        <f t="shared" si="781"/>
        <v>12</v>
      </c>
      <c r="D2630" s="119">
        <v>1.7664391726039697</v>
      </c>
      <c r="E2630" s="119">
        <v>117.03865637308026</v>
      </c>
    </row>
    <row r="2631" spans="1:5" x14ac:dyDescent="0.35">
      <c r="A2631" s="107" t="str">
        <f t="shared" ref="A2631:B2631" si="801">+A2556</f>
        <v>Sample 1</v>
      </c>
      <c r="B2631" s="107" t="str">
        <f t="shared" si="801"/>
        <v>GUACOLDA</v>
      </c>
      <c r="C2631" s="107">
        <f t="shared" si="781"/>
        <v>12</v>
      </c>
      <c r="D2631" s="119">
        <v>22837.565740233524</v>
      </c>
      <c r="E2631" s="119">
        <v>316361.46597956866</v>
      </c>
    </row>
    <row r="2632" spans="1:5" x14ac:dyDescent="0.35">
      <c r="A2632" s="107" t="str">
        <f t="shared" ref="A2632:B2632" si="802">+A2557</f>
        <v>Sample 3</v>
      </c>
      <c r="B2632" s="107" t="str">
        <f t="shared" si="802"/>
        <v>GUACOLDA</v>
      </c>
      <c r="C2632" s="107">
        <f t="shared" si="781"/>
        <v>12</v>
      </c>
      <c r="D2632" s="119">
        <v>24432.541562269005</v>
      </c>
      <c r="E2632" s="119">
        <v>351182.35035298223</v>
      </c>
    </row>
    <row r="2633" spans="1:5" x14ac:dyDescent="0.35">
      <c r="A2633" s="107" t="str">
        <f t="shared" ref="A2633:B2633" si="803">+A2558</f>
        <v>Sample 6</v>
      </c>
      <c r="B2633" s="107" t="str">
        <f t="shared" si="803"/>
        <v>GUACOLDA</v>
      </c>
      <c r="C2633" s="107">
        <f t="shared" si="781"/>
        <v>12</v>
      </c>
      <c r="D2633" s="119">
        <v>24654.188091325799</v>
      </c>
      <c r="E2633" s="119">
        <v>363825.83709751477</v>
      </c>
    </row>
    <row r="2634" spans="1:5" x14ac:dyDescent="0.35">
      <c r="A2634" s="107" t="str">
        <f t="shared" ref="A2634:B2634" si="804">+A2559</f>
        <v>Sample 1</v>
      </c>
      <c r="B2634" s="107" t="str">
        <f t="shared" si="804"/>
        <v>HIDROANGOL</v>
      </c>
      <c r="C2634" s="107">
        <f t="shared" si="781"/>
        <v>12</v>
      </c>
      <c r="D2634" s="119">
        <v>-6.4441770713486732E-3</v>
      </c>
      <c r="E2634" s="119">
        <v>-0.61504794031382837</v>
      </c>
    </row>
    <row r="2635" spans="1:5" x14ac:dyDescent="0.35">
      <c r="A2635" s="107" t="str">
        <f t="shared" ref="A2635:B2635" si="805">+A2560</f>
        <v>Sample 3</v>
      </c>
      <c r="B2635" s="107" t="str">
        <f t="shared" si="805"/>
        <v>HIDROANGOL</v>
      </c>
      <c r="C2635" s="107">
        <f t="shared" si="781"/>
        <v>12</v>
      </c>
      <c r="D2635" s="119">
        <v>-6.4441770713486732E-3</v>
      </c>
      <c r="E2635" s="119">
        <v>-0.72539747365402807</v>
      </c>
    </row>
    <row r="2636" spans="1:5" x14ac:dyDescent="0.35">
      <c r="A2636" s="107" t="str">
        <f t="shared" ref="A2636:B2636" si="806">+A2561</f>
        <v>Sample 6</v>
      </c>
      <c r="B2636" s="107" t="str">
        <f t="shared" si="806"/>
        <v>HIDROANGOL</v>
      </c>
      <c r="C2636" s="107">
        <f t="shared" si="781"/>
        <v>12</v>
      </c>
      <c r="D2636" s="119">
        <v>-4.4804072028101173E-3</v>
      </c>
      <c r="E2636" s="119">
        <v>-0.43544487021118283</v>
      </c>
    </row>
    <row r="2637" spans="1:5" x14ac:dyDescent="0.35">
      <c r="A2637" s="107" t="str">
        <f t="shared" ref="A2637:B2637" si="807">+A2562</f>
        <v>Sample 1</v>
      </c>
      <c r="B2637" s="107" t="str">
        <f t="shared" si="807"/>
        <v>HORNITOS</v>
      </c>
      <c r="C2637" s="107">
        <f t="shared" si="781"/>
        <v>12</v>
      </c>
      <c r="D2637" s="119">
        <v>-41163.650529290178</v>
      </c>
      <c r="E2637" s="119">
        <v>-1975536.9260221573</v>
      </c>
    </row>
    <row r="2638" spans="1:5" x14ac:dyDescent="0.35">
      <c r="A2638" s="107" t="str">
        <f t="shared" ref="A2638:B2638" si="808">+A2563</f>
        <v>Sample 3</v>
      </c>
      <c r="B2638" s="107" t="str">
        <f t="shared" si="808"/>
        <v>HORNITOS</v>
      </c>
      <c r="C2638" s="107">
        <f t="shared" si="781"/>
        <v>12</v>
      </c>
      <c r="D2638" s="119">
        <v>-42429.78322198458</v>
      </c>
      <c r="E2638" s="119">
        <v>-2022004.8700956779</v>
      </c>
    </row>
    <row r="2639" spans="1:5" x14ac:dyDescent="0.35">
      <c r="A2639" s="107" t="str">
        <f t="shared" ref="A2639:B2639" si="809">+A2564</f>
        <v>Sample 6</v>
      </c>
      <c r="B2639" s="107" t="str">
        <f t="shared" si="809"/>
        <v>HORNITOS</v>
      </c>
      <c r="C2639" s="107">
        <f t="shared" si="781"/>
        <v>12</v>
      </c>
      <c r="D2639" s="119">
        <v>-44139.585196551401</v>
      </c>
      <c r="E2639" s="119">
        <v>-2160395.1680799127</v>
      </c>
    </row>
    <row r="2640" spans="1:5" x14ac:dyDescent="0.35">
      <c r="A2640" s="107" t="str">
        <f t="shared" ref="A2640:B2640" si="810">+A2565</f>
        <v>Sample 1</v>
      </c>
      <c r="B2640" s="107" t="str">
        <f t="shared" si="810"/>
        <v>IMELSA_ENERGIA</v>
      </c>
      <c r="C2640" s="107">
        <f t="shared" si="781"/>
        <v>12</v>
      </c>
      <c r="D2640" s="119">
        <v>47115084.281655163</v>
      </c>
      <c r="E2640" s="119">
        <v>1281906.9789154616</v>
      </c>
    </row>
    <row r="2641" spans="1:5" x14ac:dyDescent="0.35">
      <c r="A2641" s="107" t="str">
        <f t="shared" ref="A2641:B2641" si="811">+A2566</f>
        <v>Sample 3</v>
      </c>
      <c r="B2641" s="107" t="str">
        <f t="shared" si="811"/>
        <v>IMELSA_ENERGIA</v>
      </c>
      <c r="C2641" s="107">
        <f t="shared" si="781"/>
        <v>12</v>
      </c>
      <c r="D2641" s="119">
        <v>47115084.281655163</v>
      </c>
      <c r="E2641" s="119">
        <v>1946658.7196497906</v>
      </c>
    </row>
    <row r="2642" spans="1:5" x14ac:dyDescent="0.35">
      <c r="A2642" s="107" t="str">
        <f t="shared" ref="A2642:B2642" si="812">+A2567</f>
        <v>Sample 6</v>
      </c>
      <c r="B2642" s="107" t="str">
        <f t="shared" si="812"/>
        <v>IMELSA_ENERGIA</v>
      </c>
      <c r="C2642" s="107">
        <f t="shared" si="781"/>
        <v>12</v>
      </c>
      <c r="D2642" s="119">
        <v>47115084.281655163</v>
      </c>
      <c r="E2642" s="119">
        <v>2469700.0902563003</v>
      </c>
    </row>
    <row r="2643" spans="1:5" x14ac:dyDescent="0.35">
      <c r="A2643" s="107" t="str">
        <f t="shared" ref="A2643:B2643" si="813">+A2568</f>
        <v>Sample 1</v>
      </c>
      <c r="B2643" s="107" t="str">
        <f t="shared" si="813"/>
        <v>LA CONFLUENCIA</v>
      </c>
      <c r="C2643" s="107">
        <f t="shared" si="781"/>
        <v>12</v>
      </c>
      <c r="D2643" s="119">
        <v>-34435624.39496614</v>
      </c>
      <c r="E2643" s="119">
        <v>-1111066.8340975572</v>
      </c>
    </row>
    <row r="2644" spans="1:5" x14ac:dyDescent="0.35">
      <c r="A2644" s="107" t="str">
        <f t="shared" ref="A2644:B2644" si="814">+A2569</f>
        <v>Sample 3</v>
      </c>
      <c r="B2644" s="107" t="str">
        <f t="shared" si="814"/>
        <v>LA CONFLUENCIA</v>
      </c>
      <c r="C2644" s="107">
        <f t="shared" si="781"/>
        <v>12</v>
      </c>
      <c r="D2644" s="119">
        <v>-34435624.39496614</v>
      </c>
      <c r="E2644" s="119">
        <v>-1459225.436709394</v>
      </c>
    </row>
    <row r="2645" spans="1:5" x14ac:dyDescent="0.35">
      <c r="A2645" s="107" t="str">
        <f t="shared" ref="A2645:B2645" si="815">+A2570</f>
        <v>Sample 6</v>
      </c>
      <c r="B2645" s="107" t="str">
        <f t="shared" si="815"/>
        <v>LA CONFLUENCIA</v>
      </c>
      <c r="C2645" s="107">
        <f t="shared" si="781"/>
        <v>12</v>
      </c>
      <c r="D2645" s="119">
        <v>-34435624.39496614</v>
      </c>
      <c r="E2645" s="119">
        <v>-1741182.4327394566</v>
      </c>
    </row>
    <row r="2646" spans="1:5" x14ac:dyDescent="0.35">
      <c r="A2646" s="107" t="str">
        <f t="shared" ref="A2646:B2646" si="816">+A2571</f>
        <v>Sample 1</v>
      </c>
      <c r="B2646" s="107" t="str">
        <f t="shared" si="816"/>
        <v>LA HIGUERA</v>
      </c>
      <c r="C2646" s="107">
        <f t="shared" si="781"/>
        <v>12</v>
      </c>
      <c r="D2646" s="119">
        <v>-42275895.450145185</v>
      </c>
      <c r="E2646" s="119">
        <v>-1364033.5014020693</v>
      </c>
    </row>
    <row r="2647" spans="1:5" x14ac:dyDescent="0.35">
      <c r="A2647" s="107" t="str">
        <f t="shared" ref="A2647:B2647" si="817">+A2572</f>
        <v>Sample 3</v>
      </c>
      <c r="B2647" s="107" t="str">
        <f t="shared" si="817"/>
        <v>LA HIGUERA</v>
      </c>
      <c r="C2647" s="107">
        <f t="shared" si="781"/>
        <v>12</v>
      </c>
      <c r="D2647" s="119">
        <v>-42275895.450145185</v>
      </c>
      <c r="E2647" s="119">
        <v>-1791460.5320627447</v>
      </c>
    </row>
    <row r="2648" spans="1:5" x14ac:dyDescent="0.35">
      <c r="A2648" s="107" t="str">
        <f t="shared" ref="A2648:B2648" si="818">+A2573</f>
        <v>Sample 6</v>
      </c>
      <c r="B2648" s="107" t="str">
        <f t="shared" si="818"/>
        <v>LA HIGUERA</v>
      </c>
      <c r="C2648" s="107">
        <f t="shared" si="781"/>
        <v>12</v>
      </c>
      <c r="D2648" s="119">
        <v>-42275895.450145185</v>
      </c>
      <c r="E2648" s="119">
        <v>-2137613.2356956266</v>
      </c>
    </row>
    <row r="2649" spans="1:5" x14ac:dyDescent="0.35">
      <c r="A2649" s="107" t="str">
        <f t="shared" ref="A2649:B2649" si="819">+A2574</f>
        <v>Sample 1</v>
      </c>
      <c r="B2649" s="107" t="str">
        <f t="shared" si="819"/>
        <v>LOS_LOROS</v>
      </c>
      <c r="C2649" s="107">
        <f t="shared" si="781"/>
        <v>12</v>
      </c>
      <c r="D2649" s="119">
        <v>0</v>
      </c>
      <c r="E2649" s="119">
        <v>0</v>
      </c>
    </row>
    <row r="2650" spans="1:5" x14ac:dyDescent="0.35">
      <c r="A2650" s="107" t="str">
        <f t="shared" ref="A2650:B2650" si="820">+A2575</f>
        <v>Sample 3</v>
      </c>
      <c r="B2650" s="107" t="str">
        <f t="shared" si="820"/>
        <v>LOS_LOROS</v>
      </c>
      <c r="C2650" s="107">
        <f t="shared" si="781"/>
        <v>12</v>
      </c>
      <c r="D2650" s="119">
        <v>0</v>
      </c>
      <c r="E2650" s="119">
        <v>0</v>
      </c>
    </row>
    <row r="2651" spans="1:5" x14ac:dyDescent="0.35">
      <c r="A2651" s="107" t="str">
        <f t="shared" ref="A2651:B2651" si="821">+A2576</f>
        <v>Sample 6</v>
      </c>
      <c r="B2651" s="107" t="str">
        <f t="shared" si="821"/>
        <v>LOS_LOROS</v>
      </c>
      <c r="C2651" s="107">
        <f t="shared" si="781"/>
        <v>12</v>
      </c>
      <c r="D2651" s="119">
        <v>0</v>
      </c>
      <c r="E2651" s="119">
        <v>0</v>
      </c>
    </row>
    <row r="2652" spans="1:5" x14ac:dyDescent="0.35">
      <c r="A2652" s="107" t="str">
        <f t="shared" ref="A2652:B2652" si="822">+A2577</f>
        <v>Sample 1</v>
      </c>
      <c r="B2652" s="107" t="str">
        <f t="shared" si="822"/>
        <v>nueva energia</v>
      </c>
      <c r="C2652" s="107">
        <f t="shared" si="781"/>
        <v>12</v>
      </c>
      <c r="D2652" s="119">
        <v>5.1183448328169163</v>
      </c>
      <c r="E2652" s="119">
        <v>259.15115580011576</v>
      </c>
    </row>
    <row r="2653" spans="1:5" x14ac:dyDescent="0.35">
      <c r="A2653" s="107" t="str">
        <f t="shared" ref="A2653:B2653" si="823">+A2578</f>
        <v>Sample 3</v>
      </c>
      <c r="B2653" s="107" t="str">
        <f t="shared" si="823"/>
        <v>nueva energia</v>
      </c>
      <c r="C2653" s="107">
        <f t="shared" si="781"/>
        <v>12</v>
      </c>
      <c r="D2653" s="119">
        <v>5.1183448328169163</v>
      </c>
      <c r="E2653" s="119">
        <v>286.05101887428623</v>
      </c>
    </row>
    <row r="2654" spans="1:5" x14ac:dyDescent="0.35">
      <c r="A2654" s="107" t="str">
        <f t="shared" ref="A2654:B2654" si="824">+A2579</f>
        <v>Sample 6</v>
      </c>
      <c r="B2654" s="107" t="str">
        <f t="shared" si="824"/>
        <v>nueva energia</v>
      </c>
      <c r="C2654" s="107">
        <f t="shared" si="781"/>
        <v>12</v>
      </c>
      <c r="D2654" s="119">
        <v>5.1183448328169163</v>
      </c>
      <c r="E2654" s="119">
        <v>312.84392166500385</v>
      </c>
    </row>
    <row r="2655" spans="1:5" x14ac:dyDescent="0.35">
      <c r="A2655" s="107" t="str">
        <f t="shared" ref="A2655:B2655" si="825">+A2580</f>
        <v>Sample 1</v>
      </c>
      <c r="B2655" s="107" t="str">
        <f t="shared" si="825"/>
        <v>PUNTA_PALMERAS</v>
      </c>
      <c r="C2655" s="107">
        <f t="shared" si="781"/>
        <v>12</v>
      </c>
      <c r="D2655" s="119">
        <v>-10765.370779850271</v>
      </c>
      <c r="E2655" s="119">
        <v>-607520.30170076061</v>
      </c>
    </row>
    <row r="2656" spans="1:5" x14ac:dyDescent="0.35">
      <c r="A2656" s="107" t="str">
        <f t="shared" ref="A2656:B2656" si="826">+A2581</f>
        <v>Sample 3</v>
      </c>
      <c r="B2656" s="107" t="str">
        <f t="shared" si="826"/>
        <v>PUNTA_PALMERAS</v>
      </c>
      <c r="C2656" s="107">
        <f t="shared" si="781"/>
        <v>12</v>
      </c>
      <c r="D2656" s="119">
        <v>-10816.813624718394</v>
      </c>
      <c r="E2656" s="119">
        <v>-639859.5701932736</v>
      </c>
    </row>
    <row r="2657" spans="1:5" x14ac:dyDescent="0.35">
      <c r="A2657" s="107" t="str">
        <f t="shared" ref="A2657:B2657" si="827">+A2582</f>
        <v>Sample 6</v>
      </c>
      <c r="B2657" s="107" t="str">
        <f t="shared" si="827"/>
        <v>PUNTA_PALMERAS</v>
      </c>
      <c r="C2657" s="107">
        <f t="shared" si="781"/>
        <v>12</v>
      </c>
      <c r="D2657" s="119">
        <v>-10835.950864805651</v>
      </c>
      <c r="E2657" s="119">
        <v>-669022.61523227033</v>
      </c>
    </row>
    <row r="2658" spans="1:5" x14ac:dyDescent="0.35">
      <c r="A2658" s="107" t="str">
        <f t="shared" ref="A2658:B2658" si="828">+A2583</f>
        <v>Sample 1</v>
      </c>
      <c r="B2658" s="107" t="str">
        <f t="shared" si="828"/>
        <v>SGA</v>
      </c>
      <c r="C2658" s="107">
        <f t="shared" si="781"/>
        <v>12</v>
      </c>
      <c r="D2658" s="119">
        <v>6.4441770713486732E-3</v>
      </c>
      <c r="E2658" s="119">
        <v>0.61504794031382837</v>
      </c>
    </row>
    <row r="2659" spans="1:5" x14ac:dyDescent="0.35">
      <c r="A2659" s="107" t="str">
        <f t="shared" ref="A2659:B2659" si="829">+A2584</f>
        <v>Sample 3</v>
      </c>
      <c r="B2659" s="107" t="str">
        <f t="shared" si="829"/>
        <v>SGA</v>
      </c>
      <c r="C2659" s="107">
        <f t="shared" si="781"/>
        <v>12</v>
      </c>
      <c r="D2659" s="119">
        <v>6.4441770713486732E-3</v>
      </c>
      <c r="E2659" s="119">
        <v>0.72539747365402807</v>
      </c>
    </row>
    <row r="2660" spans="1:5" x14ac:dyDescent="0.35">
      <c r="A2660" s="107" t="str">
        <f t="shared" ref="A2660:B2660" si="830">+A2585</f>
        <v>Sample 6</v>
      </c>
      <c r="B2660" s="107" t="str">
        <f t="shared" si="830"/>
        <v>SGA</v>
      </c>
      <c r="C2660" s="107">
        <f t="shared" si="781"/>
        <v>12</v>
      </c>
      <c r="D2660" s="119">
        <v>4.4804072028101173E-3</v>
      </c>
      <c r="E2660" s="119">
        <v>0.43544487021118283</v>
      </c>
    </row>
    <row r="2661" spans="1:5" x14ac:dyDescent="0.35">
      <c r="A2661" s="107" t="str">
        <f t="shared" ref="A2661:B2661" si="831">+A2586</f>
        <v>Sample 1</v>
      </c>
      <c r="B2661" s="107" t="str">
        <f t="shared" si="831"/>
        <v>SONNEDIX_COX</v>
      </c>
      <c r="C2661" s="107">
        <f t="shared" si="781"/>
        <v>12</v>
      </c>
      <c r="D2661" s="119">
        <v>7177761.0132183228</v>
      </c>
      <c r="E2661" s="119">
        <v>422631.62247435562</v>
      </c>
    </row>
    <row r="2662" spans="1:5" x14ac:dyDescent="0.35">
      <c r="A2662" s="107" t="str">
        <f t="shared" ref="A2662:B2662" si="832">+A2587</f>
        <v>Sample 3</v>
      </c>
      <c r="B2662" s="107" t="str">
        <f t="shared" si="832"/>
        <v>SONNEDIX_COX</v>
      </c>
      <c r="C2662" s="107">
        <f t="shared" si="781"/>
        <v>12</v>
      </c>
      <c r="D2662" s="119">
        <v>7177761.0132183228</v>
      </c>
      <c r="E2662" s="119">
        <v>426527.79148920311</v>
      </c>
    </row>
    <row r="2663" spans="1:5" x14ac:dyDescent="0.35">
      <c r="A2663" s="107" t="str">
        <f t="shared" ref="A2663:B2663" si="833">+A2588</f>
        <v>Sample 6</v>
      </c>
      <c r="B2663" s="107" t="str">
        <f t="shared" si="833"/>
        <v>SONNEDIX_COX</v>
      </c>
      <c r="C2663" s="107">
        <f t="shared" si="781"/>
        <v>12</v>
      </c>
      <c r="D2663" s="119">
        <v>7177761.0132183228</v>
      </c>
      <c r="E2663" s="119">
        <v>431487.0500811559</v>
      </c>
    </row>
    <row r="2664" spans="1:5" x14ac:dyDescent="0.35">
      <c r="A2664" s="107" t="str">
        <f t="shared" ref="A2664:B2664" si="834">+A2589</f>
        <v>Sample 1</v>
      </c>
      <c r="B2664" s="107" t="str">
        <f t="shared" si="834"/>
        <v>TECNORED</v>
      </c>
      <c r="C2664" s="107">
        <f t="shared" si="781"/>
        <v>12</v>
      </c>
      <c r="D2664" s="119">
        <v>0</v>
      </c>
      <c r="E2664" s="119">
        <v>0</v>
      </c>
    </row>
    <row r="2665" spans="1:5" x14ac:dyDescent="0.35">
      <c r="A2665" s="107" t="str">
        <f t="shared" ref="A2665:B2665" si="835">+A2590</f>
        <v>Sample 3</v>
      </c>
      <c r="B2665" s="107" t="str">
        <f t="shared" si="835"/>
        <v>TECNORED</v>
      </c>
      <c r="C2665" s="107">
        <f t="shared" si="781"/>
        <v>12</v>
      </c>
      <c r="D2665" s="119">
        <v>0</v>
      </c>
      <c r="E2665" s="119">
        <v>0</v>
      </c>
    </row>
    <row r="2666" spans="1:5" x14ac:dyDescent="0.35">
      <c r="A2666" s="107" t="str">
        <f t="shared" ref="A2666:B2666" si="836">+A2591</f>
        <v>Sample 6</v>
      </c>
      <c r="B2666" s="107" t="str">
        <f t="shared" si="836"/>
        <v>TECNORED</v>
      </c>
      <c r="C2666" s="107">
        <f t="shared" si="781"/>
        <v>12</v>
      </c>
      <c r="D2666" s="119">
        <v>0</v>
      </c>
      <c r="E2666" s="119">
        <v>0</v>
      </c>
    </row>
  </sheetData>
  <autoFilter ref="A1:E2666" xr:uid="{AA0C27B8-6972-4AAC-948B-36B2A282837E}"/>
  <sortState xmlns:xlrd2="http://schemas.microsoft.com/office/spreadsheetml/2017/richdata2" ref="A1767:B1841">
    <sortCondition ref="B1767:B1841"/>
  </sortState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A5C2D-8785-41CD-913F-F8B6F142C9D9}">
  <sheetPr codeName="Hoja4"/>
  <dimension ref="B2:O47"/>
  <sheetViews>
    <sheetView workbookViewId="0">
      <selection activeCell="O10" sqref="B10:O10"/>
    </sheetView>
  </sheetViews>
  <sheetFormatPr baseColWidth="10" defaultColWidth="10.81640625" defaultRowHeight="12" x14ac:dyDescent="0.3"/>
  <cols>
    <col min="1" max="1" width="10.81640625" style="104"/>
    <col min="2" max="2" width="19.1796875" style="104" bestFit="1" customWidth="1"/>
    <col min="3" max="3" width="7.7265625" style="104" bestFit="1" customWidth="1"/>
    <col min="4" max="7" width="9.81640625" style="104" bestFit="1" customWidth="1"/>
    <col min="8" max="8" width="9" style="104" bestFit="1" customWidth="1"/>
    <col min="9" max="10" width="9.81640625" style="104" bestFit="1" customWidth="1"/>
    <col min="11" max="14" width="9" style="104" bestFit="1" customWidth="1"/>
    <col min="15" max="15" width="9.81640625" style="104" bestFit="1" customWidth="1"/>
    <col min="16" max="16384" width="10.81640625" style="104"/>
  </cols>
  <sheetData>
    <row r="2" spans="2:15" x14ac:dyDescent="0.3">
      <c r="B2" s="104" t="s">
        <v>438</v>
      </c>
    </row>
    <row r="3" spans="2:15" x14ac:dyDescent="0.3">
      <c r="B3" s="94" t="s">
        <v>439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</row>
    <row r="4" spans="2:15" x14ac:dyDescent="0.3">
      <c r="B4" s="105" t="s">
        <v>418</v>
      </c>
      <c r="C4" s="105"/>
      <c r="D4" s="106">
        <v>44562</v>
      </c>
      <c r="E4" s="106">
        <v>44593</v>
      </c>
      <c r="F4" s="106">
        <v>44621</v>
      </c>
      <c r="G4" s="106">
        <v>44652</v>
      </c>
      <c r="H4" s="106">
        <v>44682</v>
      </c>
      <c r="I4" s="106">
        <v>44713</v>
      </c>
      <c r="J4" s="106">
        <v>44743</v>
      </c>
      <c r="K4" s="106">
        <v>44774</v>
      </c>
      <c r="L4" s="106">
        <v>44805</v>
      </c>
      <c r="M4" s="106">
        <v>44835</v>
      </c>
      <c r="N4" s="106">
        <v>44866</v>
      </c>
      <c r="O4" s="106">
        <v>44896</v>
      </c>
    </row>
    <row r="5" spans="2:15" x14ac:dyDescent="0.3">
      <c r="B5" s="114" t="s">
        <v>13</v>
      </c>
      <c r="C5" s="114" t="s">
        <v>5</v>
      </c>
      <c r="D5" s="115">
        <v>1286186.1562323882</v>
      </c>
      <c r="E5" s="115">
        <v>1125947.4679571982</v>
      </c>
      <c r="F5" s="115">
        <v>1293449.4861919903</v>
      </c>
      <c r="G5" s="115">
        <v>1355152.7898960705</v>
      </c>
      <c r="H5" s="115">
        <v>1247210.6381007242</v>
      </c>
      <c r="I5" s="115">
        <v>165052.36392232569</v>
      </c>
      <c r="J5" s="115">
        <v>901911.67393803271</v>
      </c>
      <c r="K5" s="115">
        <v>411810.471641351</v>
      </c>
      <c r="L5" s="115">
        <v>327464.65660183755</v>
      </c>
      <c r="M5" s="115">
        <v>367016.28720081277</v>
      </c>
      <c r="N5" s="115">
        <v>251115.04805434059</v>
      </c>
      <c r="O5" s="115">
        <v>324271.03876167786</v>
      </c>
    </row>
    <row r="6" spans="2:15" x14ac:dyDescent="0.3">
      <c r="B6" s="114" t="s">
        <v>86</v>
      </c>
      <c r="C6" s="114" t="s">
        <v>5</v>
      </c>
      <c r="D6" s="115">
        <v>1617.4315331450025</v>
      </c>
      <c r="E6" s="115">
        <v>0</v>
      </c>
      <c r="F6" s="115">
        <v>648.35797173431661</v>
      </c>
      <c r="G6" s="115">
        <v>287777.06392765557</v>
      </c>
      <c r="H6" s="115">
        <v>208877.91986187172</v>
      </c>
      <c r="I6" s="115">
        <v>0</v>
      </c>
      <c r="J6" s="115">
        <v>69760.567075296829</v>
      </c>
      <c r="K6" s="115">
        <v>80207.545328507491</v>
      </c>
      <c r="L6" s="115">
        <v>55329.255116547691</v>
      </c>
      <c r="M6" s="115">
        <v>218.70784359025649</v>
      </c>
      <c r="N6" s="115">
        <v>0</v>
      </c>
      <c r="O6" s="115">
        <v>2078.0623827725012</v>
      </c>
    </row>
    <row r="7" spans="2:15" x14ac:dyDescent="0.3">
      <c r="B7" s="114" t="s">
        <v>33</v>
      </c>
      <c r="C7" s="114" t="s">
        <v>5</v>
      </c>
      <c r="D7" s="115">
        <v>1800036.9670000002</v>
      </c>
      <c r="E7" s="115">
        <v>3389985.8989999988</v>
      </c>
      <c r="F7" s="115">
        <v>1424599.8970000001</v>
      </c>
      <c r="G7" s="115">
        <v>876256.35499999963</v>
      </c>
      <c r="H7" s="115">
        <v>740226.3350000002</v>
      </c>
      <c r="I7" s="115">
        <v>0</v>
      </c>
      <c r="J7" s="115">
        <v>0</v>
      </c>
      <c r="K7" s="115">
        <v>0</v>
      </c>
      <c r="L7" s="115">
        <v>0</v>
      </c>
      <c r="M7" s="115">
        <v>0</v>
      </c>
      <c r="N7" s="115">
        <v>0</v>
      </c>
      <c r="O7" s="115">
        <v>0</v>
      </c>
    </row>
    <row r="8" spans="2:15" x14ac:dyDescent="0.3">
      <c r="B8" s="114" t="s">
        <v>83</v>
      </c>
      <c r="C8" s="114" t="s">
        <v>5</v>
      </c>
      <c r="D8" s="115">
        <v>3260360.7656529024</v>
      </c>
      <c r="E8" s="115">
        <v>3420045.467588542</v>
      </c>
      <c r="F8" s="115">
        <v>2953928.2834714055</v>
      </c>
      <c r="G8" s="115">
        <v>2564045.4885358908</v>
      </c>
      <c r="H8" s="115">
        <v>2104956.7598866387</v>
      </c>
      <c r="I8" s="115">
        <v>3780597.3135858178</v>
      </c>
      <c r="J8" s="115">
        <v>2885404.5304803331</v>
      </c>
      <c r="K8" s="115">
        <v>1014690.6316684007</v>
      </c>
      <c r="L8" s="115">
        <v>1022322.1908983574</v>
      </c>
      <c r="M8" s="115">
        <v>643595.47856455192</v>
      </c>
      <c r="N8" s="115">
        <v>525866.30908932525</v>
      </c>
      <c r="O8" s="115">
        <v>635863.03284525801</v>
      </c>
    </row>
    <row r="9" spans="2:15" x14ac:dyDescent="0.3">
      <c r="B9" s="114" t="s">
        <v>21</v>
      </c>
      <c r="C9" s="114" t="s">
        <v>5</v>
      </c>
      <c r="D9" s="115">
        <v>2128136.1131854067</v>
      </c>
      <c r="E9" s="115">
        <v>656314.90618243092</v>
      </c>
      <c r="F9" s="115">
        <v>2096526.4085169451</v>
      </c>
      <c r="G9" s="115">
        <v>2597445.7449900191</v>
      </c>
      <c r="H9" s="115">
        <v>2793175.6669561956</v>
      </c>
      <c r="I9" s="115">
        <v>2786192.3634608919</v>
      </c>
      <c r="J9" s="115">
        <v>1671961.6491246591</v>
      </c>
      <c r="K9" s="115">
        <v>705488.54815899977</v>
      </c>
      <c r="L9" s="115">
        <v>598553.48597312521</v>
      </c>
      <c r="M9" s="115">
        <v>660243.85718521359</v>
      </c>
      <c r="N9" s="115">
        <v>659595.156475264</v>
      </c>
      <c r="O9" s="115">
        <v>638311.05243029201</v>
      </c>
    </row>
    <row r="10" spans="2:15" x14ac:dyDescent="0.3">
      <c r="B10" s="114" t="s">
        <v>43</v>
      </c>
      <c r="C10" s="114" t="s">
        <v>5</v>
      </c>
      <c r="D10" s="115">
        <v>2818695.9818519028</v>
      </c>
      <c r="E10" s="115">
        <v>2450601.1910715383</v>
      </c>
      <c r="F10" s="115">
        <v>3431582.9878521729</v>
      </c>
      <c r="G10" s="115">
        <v>3328711.1202429165</v>
      </c>
      <c r="H10" s="115">
        <v>3191257.5047633722</v>
      </c>
      <c r="I10" s="115">
        <v>2083129.5922118225</v>
      </c>
      <c r="J10" s="115">
        <v>1449565.2227236896</v>
      </c>
      <c r="K10" s="115">
        <v>1499305.5065957387</v>
      </c>
      <c r="L10" s="115">
        <v>915689.23817156849</v>
      </c>
      <c r="M10" s="115">
        <v>668192.6413819372</v>
      </c>
      <c r="N10" s="115">
        <v>729270.35904230282</v>
      </c>
      <c r="O10" s="115">
        <v>897997.19460589741</v>
      </c>
    </row>
    <row r="11" spans="2:15" x14ac:dyDescent="0.3">
      <c r="B11" s="114" t="s">
        <v>46</v>
      </c>
      <c r="C11" s="114" t="s">
        <v>5</v>
      </c>
      <c r="D11" s="115">
        <v>2173331.3617870538</v>
      </c>
      <c r="E11" s="115">
        <v>1553153.8524765694</v>
      </c>
      <c r="F11" s="115">
        <v>1724242.458977185</v>
      </c>
      <c r="G11" s="115">
        <v>1583121.0550204278</v>
      </c>
      <c r="H11" s="115">
        <v>2553035.5580384182</v>
      </c>
      <c r="I11" s="115">
        <v>2016030.2218569247</v>
      </c>
      <c r="J11" s="115">
        <v>0</v>
      </c>
      <c r="K11" s="115">
        <v>294657.05800516863</v>
      </c>
      <c r="L11" s="115">
        <v>1287120.1917675526</v>
      </c>
      <c r="M11" s="115">
        <v>1249702.4088287507</v>
      </c>
      <c r="N11" s="115">
        <v>662741.21054231981</v>
      </c>
      <c r="O11" s="115">
        <v>420888.95640821801</v>
      </c>
    </row>
    <row r="12" spans="2:15" x14ac:dyDescent="0.3">
      <c r="B12" s="114" t="s">
        <v>37</v>
      </c>
      <c r="C12" s="114" t="s">
        <v>5</v>
      </c>
      <c r="D12" s="115">
        <v>451828.1517781149</v>
      </c>
      <c r="E12" s="115">
        <v>1575448.9392021287</v>
      </c>
      <c r="F12" s="115">
        <v>2828750.5085174767</v>
      </c>
      <c r="G12" s="115">
        <v>2536968.4296836308</v>
      </c>
      <c r="H12" s="115">
        <v>2384459.5715138218</v>
      </c>
      <c r="I12" s="115">
        <v>422998.70713450096</v>
      </c>
      <c r="J12" s="115">
        <v>570106.53053040686</v>
      </c>
      <c r="K12" s="115">
        <v>1004784.8317007462</v>
      </c>
      <c r="L12" s="115">
        <v>339990.33258918358</v>
      </c>
      <c r="M12" s="115">
        <v>489993.16230000003</v>
      </c>
      <c r="N12" s="115">
        <v>176012.31008870437</v>
      </c>
      <c r="O12" s="115">
        <v>1279583.7268895069</v>
      </c>
    </row>
    <row r="13" spans="2:15" x14ac:dyDescent="0.3">
      <c r="B13" s="114" t="s">
        <v>22</v>
      </c>
      <c r="C13" s="114" t="s">
        <v>5</v>
      </c>
      <c r="D13" s="115">
        <v>11411.934072276745</v>
      </c>
      <c r="E13" s="115">
        <v>0</v>
      </c>
      <c r="F13" s="115">
        <v>0</v>
      </c>
      <c r="G13" s="115">
        <v>0</v>
      </c>
      <c r="H13" s="115">
        <v>0</v>
      </c>
      <c r="I13" s="115">
        <v>0</v>
      </c>
      <c r="J13" s="115">
        <v>96095.02886575491</v>
      </c>
      <c r="K13" s="115">
        <v>0</v>
      </c>
      <c r="L13" s="115">
        <v>26453.492434447471</v>
      </c>
      <c r="M13" s="115">
        <v>61374.078180294979</v>
      </c>
      <c r="N13" s="115">
        <v>0</v>
      </c>
      <c r="O13" s="115">
        <v>0</v>
      </c>
    </row>
    <row r="14" spans="2:15" x14ac:dyDescent="0.3">
      <c r="B14" s="114" t="s">
        <v>13</v>
      </c>
      <c r="C14" s="114" t="s">
        <v>79</v>
      </c>
      <c r="D14" s="115">
        <v>1255268.6218658227</v>
      </c>
      <c r="E14" s="115">
        <v>1102585.2031288277</v>
      </c>
      <c r="F14" s="115">
        <v>1269164.1043414429</v>
      </c>
      <c r="G14" s="115">
        <v>1332456.4666699953</v>
      </c>
      <c r="H14" s="115">
        <v>1415065.3176083313</v>
      </c>
      <c r="I14" s="115">
        <v>224183.45890089148</v>
      </c>
      <c r="J14" s="115">
        <v>921631.46694507555</v>
      </c>
      <c r="K14" s="115">
        <v>439173.5479509029</v>
      </c>
      <c r="L14" s="115">
        <v>329219.44680679508</v>
      </c>
      <c r="M14" s="115">
        <v>371636.22975903627</v>
      </c>
      <c r="N14" s="115">
        <v>284658.53512745025</v>
      </c>
      <c r="O14" s="115">
        <v>399257.89268902951</v>
      </c>
    </row>
    <row r="15" spans="2:15" x14ac:dyDescent="0.3">
      <c r="B15" s="116" t="s">
        <v>86</v>
      </c>
      <c r="C15" s="116" t="s">
        <v>79</v>
      </c>
      <c r="D15" s="115">
        <v>1617.4315331449984</v>
      </c>
      <c r="E15" s="115">
        <v>0</v>
      </c>
      <c r="F15" s="115">
        <v>453.35063315202171</v>
      </c>
      <c r="G15" s="115">
        <v>283549.57811052189</v>
      </c>
      <c r="H15" s="115">
        <v>185596.1966099377</v>
      </c>
      <c r="I15" s="115">
        <v>3427.8182539754844</v>
      </c>
      <c r="J15" s="115">
        <v>67315.954327967003</v>
      </c>
      <c r="K15" s="115">
        <v>80479.639283577882</v>
      </c>
      <c r="L15" s="115">
        <v>52872.867929854023</v>
      </c>
      <c r="M15" s="115">
        <v>1729.0335913945066</v>
      </c>
      <c r="N15" s="115">
        <v>11062.910490830996</v>
      </c>
      <c r="O15" s="115">
        <v>14228.615373765699</v>
      </c>
    </row>
    <row r="16" spans="2:15" x14ac:dyDescent="0.3">
      <c r="B16" s="116" t="s">
        <v>33</v>
      </c>
      <c r="C16" s="116" t="s">
        <v>79</v>
      </c>
      <c r="D16" s="115">
        <v>1888795.1959999986</v>
      </c>
      <c r="E16" s="115">
        <v>2445317.6849999977</v>
      </c>
      <c r="F16" s="115">
        <v>1320196.4730000009</v>
      </c>
      <c r="G16" s="115">
        <v>1237977.1930000014</v>
      </c>
      <c r="H16" s="115">
        <v>1719144.1919999991</v>
      </c>
      <c r="I16" s="115">
        <v>0</v>
      </c>
      <c r="J16" s="115">
        <v>0</v>
      </c>
      <c r="K16" s="115">
        <v>0</v>
      </c>
      <c r="L16" s="115">
        <v>0</v>
      </c>
      <c r="M16" s="115">
        <v>0</v>
      </c>
      <c r="N16" s="115">
        <v>0</v>
      </c>
      <c r="O16" s="115">
        <v>0</v>
      </c>
    </row>
    <row r="17" spans="2:15" x14ac:dyDescent="0.3">
      <c r="B17" s="114" t="s">
        <v>83</v>
      </c>
      <c r="C17" s="114" t="s">
        <v>79</v>
      </c>
      <c r="D17" s="115">
        <v>3280551.4133772827</v>
      </c>
      <c r="E17" s="115">
        <v>3203291.2332657883</v>
      </c>
      <c r="F17" s="115">
        <v>2579973.5020399452</v>
      </c>
      <c r="G17" s="115">
        <v>2419253.819418285</v>
      </c>
      <c r="H17" s="115">
        <v>2673679.120238611</v>
      </c>
      <c r="I17" s="115">
        <v>3141999.633193905</v>
      </c>
      <c r="J17" s="115">
        <v>2053399.4498133436</v>
      </c>
      <c r="K17" s="115">
        <v>832954.10382298427</v>
      </c>
      <c r="L17" s="115">
        <v>758220.75743381947</v>
      </c>
      <c r="M17" s="115">
        <v>492926.37078313524</v>
      </c>
      <c r="N17" s="115">
        <v>892635.62886999862</v>
      </c>
      <c r="O17" s="115">
        <v>1434391.9486424907</v>
      </c>
    </row>
    <row r="18" spans="2:15" x14ac:dyDescent="0.3">
      <c r="B18" s="114" t="s">
        <v>21</v>
      </c>
      <c r="C18" s="114" t="s">
        <v>79</v>
      </c>
      <c r="D18" s="115">
        <v>2106159.7772291047</v>
      </c>
      <c r="E18" s="115">
        <v>663382.65566724399</v>
      </c>
      <c r="F18" s="115">
        <v>2052914.5237283909</v>
      </c>
      <c r="G18" s="115">
        <v>2567991.6236195955</v>
      </c>
      <c r="H18" s="115">
        <v>2974821.0989841004</v>
      </c>
      <c r="I18" s="115">
        <v>2795186.4276689664</v>
      </c>
      <c r="J18" s="115">
        <v>1637122.5042278499</v>
      </c>
      <c r="K18" s="115">
        <v>585393.76129606355</v>
      </c>
      <c r="L18" s="115">
        <v>667183.25806023867</v>
      </c>
      <c r="M18" s="115">
        <v>571863.39167743805</v>
      </c>
      <c r="N18" s="115">
        <v>617713.56450719899</v>
      </c>
      <c r="O18" s="115">
        <v>643013.30079914327</v>
      </c>
    </row>
    <row r="19" spans="2:15" x14ac:dyDescent="0.3">
      <c r="B19" s="114" t="s">
        <v>43</v>
      </c>
      <c r="C19" s="114" t="s">
        <v>79</v>
      </c>
      <c r="D19" s="115">
        <v>2974709.5134938871</v>
      </c>
      <c r="E19" s="115">
        <v>2810221.6414538808</v>
      </c>
      <c r="F19" s="115">
        <v>3472323.9802135974</v>
      </c>
      <c r="G19" s="115">
        <v>3397067.1704677548</v>
      </c>
      <c r="H19" s="115">
        <v>3078217.1434609895</v>
      </c>
      <c r="I19" s="115">
        <v>2202247.4779628175</v>
      </c>
      <c r="J19" s="115">
        <v>2235717.024946162</v>
      </c>
      <c r="K19" s="115">
        <v>1656708.2052592044</v>
      </c>
      <c r="L19" s="115">
        <v>908375.68756456883</v>
      </c>
      <c r="M19" s="115">
        <v>835913.16284267872</v>
      </c>
      <c r="N19" s="115">
        <v>953532.41396293323</v>
      </c>
      <c r="O19" s="115">
        <v>1211814.5665289648</v>
      </c>
    </row>
    <row r="20" spans="2:15" x14ac:dyDescent="0.3">
      <c r="B20" s="114" t="s">
        <v>46</v>
      </c>
      <c r="C20" s="114" t="s">
        <v>79</v>
      </c>
      <c r="D20" s="115">
        <v>2159822.5882010949</v>
      </c>
      <c r="E20" s="115">
        <v>1456877.8492731156</v>
      </c>
      <c r="F20" s="115">
        <v>1680672.6863749982</v>
      </c>
      <c r="G20" s="115">
        <v>1822747.7177104375</v>
      </c>
      <c r="H20" s="115">
        <v>2765455.3109484063</v>
      </c>
      <c r="I20" s="115">
        <v>1498402.4703842748</v>
      </c>
      <c r="J20" s="115">
        <v>0</v>
      </c>
      <c r="K20" s="115">
        <v>324155.76913737506</v>
      </c>
      <c r="L20" s="115">
        <v>1209619.3102872067</v>
      </c>
      <c r="M20" s="115">
        <v>1174466.8735357274</v>
      </c>
      <c r="N20" s="115">
        <v>705368.89031879918</v>
      </c>
      <c r="O20" s="115">
        <v>497753.70569999982</v>
      </c>
    </row>
    <row r="21" spans="2:15" x14ac:dyDescent="0.3">
      <c r="B21" s="114" t="s">
        <v>37</v>
      </c>
      <c r="C21" s="114" t="s">
        <v>79</v>
      </c>
      <c r="D21" s="115">
        <v>539912.95858664461</v>
      </c>
      <c r="E21" s="115">
        <v>2183155.7342839558</v>
      </c>
      <c r="F21" s="115">
        <v>3057728.3450698038</v>
      </c>
      <c r="G21" s="115">
        <v>3438558.0253270944</v>
      </c>
      <c r="H21" s="115">
        <v>1946389.4759412839</v>
      </c>
      <c r="I21" s="115">
        <v>477495.37645778625</v>
      </c>
      <c r="J21" s="115">
        <v>1291319.1484242443</v>
      </c>
      <c r="K21" s="115">
        <v>1174141.9359999995</v>
      </c>
      <c r="L21" s="115">
        <v>290464.34975751827</v>
      </c>
      <c r="M21" s="115">
        <v>449353.49140077154</v>
      </c>
      <c r="N21" s="115">
        <v>499838.20259160054</v>
      </c>
      <c r="O21" s="115">
        <v>1124759.342804339</v>
      </c>
    </row>
    <row r="22" spans="2:15" x14ac:dyDescent="0.3">
      <c r="B22" s="114" t="s">
        <v>22</v>
      </c>
      <c r="C22" s="114" t="s">
        <v>79</v>
      </c>
      <c r="D22" s="115">
        <v>3083.2398670825296</v>
      </c>
      <c r="E22" s="115">
        <v>0</v>
      </c>
      <c r="F22" s="115">
        <v>0</v>
      </c>
      <c r="G22" s="115">
        <v>0</v>
      </c>
      <c r="H22" s="115">
        <v>0</v>
      </c>
      <c r="I22" s="115">
        <v>0</v>
      </c>
      <c r="J22" s="115">
        <v>0</v>
      </c>
      <c r="K22" s="115">
        <v>0</v>
      </c>
      <c r="L22" s="115">
        <v>44771.900103905988</v>
      </c>
      <c r="M22" s="115">
        <v>210381.71414814884</v>
      </c>
      <c r="N22" s="115">
        <v>0</v>
      </c>
      <c r="O22" s="115">
        <v>843441.61428040289</v>
      </c>
    </row>
    <row r="23" spans="2:15" x14ac:dyDescent="0.3">
      <c r="B23" s="114" t="s">
        <v>13</v>
      </c>
      <c r="C23" s="114" t="s">
        <v>80</v>
      </c>
      <c r="D23" s="115">
        <v>1263660.196951309</v>
      </c>
      <c r="E23" s="115">
        <v>1111915.5805627417</v>
      </c>
      <c r="F23" s="115">
        <v>1269221.3709193233</v>
      </c>
      <c r="G23" s="115">
        <v>1363747.5223284445</v>
      </c>
      <c r="H23" s="115">
        <v>1209217.0661931525</v>
      </c>
      <c r="I23" s="115">
        <v>147543.35213765944</v>
      </c>
      <c r="J23" s="115">
        <v>789161.09311935946</v>
      </c>
      <c r="K23" s="115">
        <v>405874.00049829984</v>
      </c>
      <c r="L23" s="115">
        <v>331469.00740268803</v>
      </c>
      <c r="M23" s="115">
        <v>431916.90898672072</v>
      </c>
      <c r="N23" s="115">
        <v>296475.76446758665</v>
      </c>
      <c r="O23" s="115">
        <v>423319.31274875882</v>
      </c>
    </row>
    <row r="24" spans="2:15" x14ac:dyDescent="0.3">
      <c r="B24" s="114" t="s">
        <v>86</v>
      </c>
      <c r="C24" s="114" t="s">
        <v>80</v>
      </c>
      <c r="D24" s="115">
        <v>1617.4315331449984</v>
      </c>
      <c r="E24" s="115">
        <v>0</v>
      </c>
      <c r="F24" s="115">
        <v>834.57325851614996</v>
      </c>
      <c r="G24" s="115">
        <v>282809.81552146765</v>
      </c>
      <c r="H24" s="115">
        <v>206237.33795360988</v>
      </c>
      <c r="I24" s="115">
        <v>4050.6479999999997</v>
      </c>
      <c r="J24" s="115">
        <v>15252.104923445399</v>
      </c>
      <c r="K24" s="115">
        <v>85609.11570975151</v>
      </c>
      <c r="L24" s="115">
        <v>53647.546302076647</v>
      </c>
      <c r="M24" s="115">
        <v>779.43778651881644</v>
      </c>
      <c r="N24" s="115">
        <v>14606.987607934258</v>
      </c>
      <c r="O24" s="115">
        <v>23176.590354471162</v>
      </c>
    </row>
    <row r="25" spans="2:15" x14ac:dyDescent="0.3">
      <c r="B25" s="114" t="s">
        <v>33</v>
      </c>
      <c r="C25" s="114" t="s">
        <v>80</v>
      </c>
      <c r="D25" s="115">
        <v>1890506.6449999982</v>
      </c>
      <c r="E25" s="115">
        <v>2620438.913000003</v>
      </c>
      <c r="F25" s="115">
        <v>1433381.0720000004</v>
      </c>
      <c r="G25" s="115">
        <v>950403.33100000059</v>
      </c>
      <c r="H25" s="115">
        <v>203241.74999999994</v>
      </c>
      <c r="I25" s="115">
        <v>0</v>
      </c>
      <c r="J25" s="115">
        <v>0</v>
      </c>
      <c r="K25" s="115">
        <v>0</v>
      </c>
      <c r="L25" s="115">
        <v>0</v>
      </c>
      <c r="M25" s="115">
        <v>0</v>
      </c>
      <c r="N25" s="115">
        <v>0</v>
      </c>
      <c r="O25" s="115">
        <v>0</v>
      </c>
    </row>
    <row r="26" spans="2:15" x14ac:dyDescent="0.3">
      <c r="B26" s="114" t="s">
        <v>83</v>
      </c>
      <c r="C26" s="114" t="s">
        <v>80</v>
      </c>
      <c r="D26" s="115">
        <v>3296518.5319443205</v>
      </c>
      <c r="E26" s="115">
        <v>3265173.670742664</v>
      </c>
      <c r="F26" s="115">
        <v>2781981.7414503414</v>
      </c>
      <c r="G26" s="115">
        <v>2496357.4371791724</v>
      </c>
      <c r="H26" s="115">
        <v>1904824.729541494</v>
      </c>
      <c r="I26" s="115">
        <v>1967032.5003790336</v>
      </c>
      <c r="J26" s="115">
        <v>1109734.6047164451</v>
      </c>
      <c r="K26" s="115">
        <v>290749.0242191733</v>
      </c>
      <c r="L26" s="115">
        <v>410973.03449139971</v>
      </c>
      <c r="M26" s="115">
        <v>681417.69721003808</v>
      </c>
      <c r="N26" s="115">
        <v>976952.42616545677</v>
      </c>
      <c r="O26" s="115">
        <v>1439736.6618676847</v>
      </c>
    </row>
    <row r="27" spans="2:15" x14ac:dyDescent="0.3">
      <c r="B27" s="114" t="s">
        <v>21</v>
      </c>
      <c r="C27" s="114" t="s">
        <v>80</v>
      </c>
      <c r="D27" s="115">
        <v>2109645.4910902097</v>
      </c>
      <c r="E27" s="115">
        <v>656695.50156738842</v>
      </c>
      <c r="F27" s="115">
        <v>2059915.6965164077</v>
      </c>
      <c r="G27" s="115">
        <v>2579074.342568825</v>
      </c>
      <c r="H27" s="115">
        <v>2785620.5334040327</v>
      </c>
      <c r="I27" s="115">
        <v>2745457.979758685</v>
      </c>
      <c r="J27" s="115">
        <v>1416929.4315096287</v>
      </c>
      <c r="K27" s="115">
        <v>578856.42864061904</v>
      </c>
      <c r="L27" s="115">
        <v>588996.45220210077</v>
      </c>
      <c r="M27" s="115">
        <v>704737.18263945333</v>
      </c>
      <c r="N27" s="115">
        <v>601848.98226735136</v>
      </c>
      <c r="O27" s="115">
        <v>747931.8737703322</v>
      </c>
    </row>
    <row r="28" spans="2:15" x14ac:dyDescent="0.3">
      <c r="B28" s="114" t="s">
        <v>43</v>
      </c>
      <c r="C28" s="114" t="s">
        <v>80</v>
      </c>
      <c r="D28" s="115">
        <v>2917479.9993376061</v>
      </c>
      <c r="E28" s="115">
        <v>2571924.4260741915</v>
      </c>
      <c r="F28" s="115">
        <v>3542858.2314133942</v>
      </c>
      <c r="G28" s="115">
        <v>3329166.5942474492</v>
      </c>
      <c r="H28" s="115">
        <v>2937442.0634641601</v>
      </c>
      <c r="I28" s="115">
        <v>2997809.2935134787</v>
      </c>
      <c r="J28" s="115">
        <v>1872033.5177178534</v>
      </c>
      <c r="K28" s="115">
        <v>607135.90348696779</v>
      </c>
      <c r="L28" s="115">
        <v>909273.21306479862</v>
      </c>
      <c r="M28" s="115">
        <v>1234379.839671165</v>
      </c>
      <c r="N28" s="115">
        <v>1040502.9141209899</v>
      </c>
      <c r="O28" s="115">
        <v>1722501.5751575094</v>
      </c>
    </row>
    <row r="29" spans="2:15" x14ac:dyDescent="0.3">
      <c r="B29" s="114" t="s">
        <v>46</v>
      </c>
      <c r="C29" s="114" t="s">
        <v>80</v>
      </c>
      <c r="D29" s="115">
        <v>2137277.4454043121</v>
      </c>
      <c r="E29" s="115">
        <v>1501457.2701197083</v>
      </c>
      <c r="F29" s="115">
        <v>1757929.951253332</v>
      </c>
      <c r="G29" s="115">
        <v>1858466.5235480519</v>
      </c>
      <c r="H29" s="115">
        <v>2472957.8653492643</v>
      </c>
      <c r="I29" s="115">
        <v>1465682.3166621157</v>
      </c>
      <c r="J29" s="115">
        <v>0</v>
      </c>
      <c r="K29" s="115">
        <v>133973.3615771097</v>
      </c>
      <c r="L29" s="115">
        <v>1084679.6566725136</v>
      </c>
      <c r="M29" s="115">
        <v>1013986.253093286</v>
      </c>
      <c r="N29" s="115">
        <v>522136.32973245939</v>
      </c>
      <c r="O29" s="115">
        <v>536673.61919999996</v>
      </c>
    </row>
    <row r="30" spans="2:15" x14ac:dyDescent="0.3">
      <c r="B30" s="114" t="s">
        <v>37</v>
      </c>
      <c r="C30" s="114" t="s">
        <v>80</v>
      </c>
      <c r="D30" s="115">
        <v>541796.48582179239</v>
      </c>
      <c r="E30" s="115">
        <v>1756843.8775500248</v>
      </c>
      <c r="F30" s="115">
        <v>2941241.4098963952</v>
      </c>
      <c r="G30" s="115">
        <v>3245762.4432166168</v>
      </c>
      <c r="H30" s="115">
        <v>2315568.489185438</v>
      </c>
      <c r="I30" s="115">
        <v>1727626.9580264678</v>
      </c>
      <c r="J30" s="115">
        <v>2668174.0214191922</v>
      </c>
      <c r="K30" s="115">
        <v>2629591.7480000011</v>
      </c>
      <c r="L30" s="115">
        <v>738626.10844804661</v>
      </c>
      <c r="M30" s="115">
        <v>647749.53255407105</v>
      </c>
      <c r="N30" s="115">
        <v>489256.45785882825</v>
      </c>
      <c r="O30" s="115">
        <v>1393653.4733227231</v>
      </c>
    </row>
    <row r="31" spans="2:15" x14ac:dyDescent="0.3">
      <c r="B31" s="117" t="s">
        <v>22</v>
      </c>
      <c r="C31" s="117" t="s">
        <v>80</v>
      </c>
      <c r="D31" s="118">
        <v>3083.2398670825296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3335.9755381584268</v>
      </c>
      <c r="M31" s="118">
        <v>212383.86600876346</v>
      </c>
      <c r="N31" s="118">
        <v>94777.359328513325</v>
      </c>
      <c r="O31" s="118">
        <v>89302.540792632572</v>
      </c>
    </row>
    <row r="33" spans="2:15" x14ac:dyDescent="0.3">
      <c r="B33" s="104" t="s">
        <v>438</v>
      </c>
    </row>
    <row r="34" spans="2:15" x14ac:dyDescent="0.3">
      <c r="B34" s="94" t="s">
        <v>440</v>
      </c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3">
      <c r="B35" s="105" t="s">
        <v>418</v>
      </c>
      <c r="C35" s="105"/>
      <c r="D35" s="106">
        <v>44562</v>
      </c>
      <c r="E35" s="106">
        <v>44593</v>
      </c>
      <c r="F35" s="106">
        <v>44621</v>
      </c>
      <c r="G35" s="106">
        <v>44652</v>
      </c>
      <c r="H35" s="106">
        <v>44682</v>
      </c>
      <c r="I35" s="106">
        <v>44713</v>
      </c>
      <c r="J35" s="106">
        <v>44743</v>
      </c>
      <c r="K35" s="106">
        <v>44774</v>
      </c>
      <c r="L35" s="106">
        <v>44805</v>
      </c>
      <c r="M35" s="106">
        <v>44835</v>
      </c>
      <c r="N35" s="106">
        <v>44866</v>
      </c>
      <c r="O35" s="106">
        <v>44896</v>
      </c>
    </row>
    <row r="36" spans="2:15" x14ac:dyDescent="0.3">
      <c r="B36" s="114" t="s">
        <v>22</v>
      </c>
      <c r="C36" s="114" t="s">
        <v>5</v>
      </c>
      <c r="D36" s="115">
        <v>13505930.409000004</v>
      </c>
      <c r="E36" s="115">
        <v>22575613.330999993</v>
      </c>
      <c r="F36" s="115">
        <v>21370648.612999987</v>
      </c>
      <c r="G36" s="115">
        <v>18439916.952999979</v>
      </c>
      <c r="H36" s="115">
        <v>6449666.3480000058</v>
      </c>
      <c r="I36" s="115">
        <v>18719795.075999986</v>
      </c>
      <c r="J36" s="115">
        <v>10879725.100999994</v>
      </c>
      <c r="K36" s="115">
        <v>6536664.2800000012</v>
      </c>
      <c r="L36" s="115">
        <v>1595197.0599999994</v>
      </c>
      <c r="M36" s="115">
        <v>650091.17999999982</v>
      </c>
      <c r="N36" s="115">
        <v>0</v>
      </c>
      <c r="O36" s="115">
        <v>0</v>
      </c>
    </row>
    <row r="37" spans="2:15" x14ac:dyDescent="0.3">
      <c r="B37" s="114" t="s">
        <v>94</v>
      </c>
      <c r="C37" s="114" t="s">
        <v>5</v>
      </c>
      <c r="D37" s="115">
        <v>0</v>
      </c>
      <c r="E37" s="115">
        <v>0</v>
      </c>
      <c r="F37" s="115">
        <v>0</v>
      </c>
      <c r="G37" s="115">
        <v>0</v>
      </c>
      <c r="H37" s="115">
        <v>0</v>
      </c>
      <c r="I37" s="115">
        <v>838844.8389999998</v>
      </c>
      <c r="J37" s="115">
        <v>2162525.447000003</v>
      </c>
      <c r="K37" s="115">
        <v>1488125.6379999998</v>
      </c>
      <c r="L37" s="115">
        <v>2048347.7480000013</v>
      </c>
      <c r="M37" s="115">
        <v>3456369.2890000073</v>
      </c>
      <c r="N37" s="115">
        <v>2910417.3969999994</v>
      </c>
      <c r="O37" s="115">
        <v>1233941.6229999999</v>
      </c>
    </row>
    <row r="38" spans="2:15" x14ac:dyDescent="0.3">
      <c r="B38" s="114" t="s">
        <v>33</v>
      </c>
      <c r="C38" s="114" t="s">
        <v>5</v>
      </c>
      <c r="D38" s="115">
        <v>7086915.7320000036</v>
      </c>
      <c r="E38" s="115">
        <v>6192195.8240000028</v>
      </c>
      <c r="F38" s="115">
        <v>8109250.2750000022</v>
      </c>
      <c r="G38" s="115">
        <v>5830239.2339999946</v>
      </c>
      <c r="H38" s="115">
        <v>0</v>
      </c>
      <c r="I38" s="115">
        <v>2103820.1899999976</v>
      </c>
      <c r="J38" s="115">
        <v>8205690.802000002</v>
      </c>
      <c r="K38" s="115">
        <v>452552.02799999976</v>
      </c>
      <c r="L38" s="115">
        <v>6132138.6400000053</v>
      </c>
      <c r="M38" s="115">
        <v>1332412.4380000015</v>
      </c>
      <c r="N38" s="115">
        <v>2283587.9659999977</v>
      </c>
      <c r="O38" s="115">
        <v>7459203.6239999877</v>
      </c>
    </row>
    <row r="39" spans="2:15" x14ac:dyDescent="0.3">
      <c r="B39" s="114" t="s">
        <v>37</v>
      </c>
      <c r="C39" s="114" t="s">
        <v>5</v>
      </c>
      <c r="D39" s="115">
        <v>2769899.734000002</v>
      </c>
      <c r="E39" s="115">
        <v>5032232.2980000097</v>
      </c>
      <c r="F39" s="115">
        <v>3397917.9719999959</v>
      </c>
      <c r="G39" s="115">
        <v>173454.63600000012</v>
      </c>
      <c r="H39" s="115">
        <v>323634.47399999941</v>
      </c>
      <c r="I39" s="115">
        <v>1409088.6760000002</v>
      </c>
      <c r="J39" s="115">
        <v>2468089.9979999983</v>
      </c>
      <c r="K39" s="115">
        <v>1987250.2279999978</v>
      </c>
      <c r="L39" s="115">
        <v>1627255.6579999949</v>
      </c>
      <c r="M39" s="115">
        <v>1347625.7020000024</v>
      </c>
      <c r="N39" s="115">
        <v>1761915.1179999968</v>
      </c>
      <c r="O39" s="115">
        <v>2561431.327999997</v>
      </c>
    </row>
    <row r="40" spans="2:15" x14ac:dyDescent="0.3">
      <c r="B40" s="114" t="s">
        <v>22</v>
      </c>
      <c r="C40" s="114" t="s">
        <v>79</v>
      </c>
      <c r="D40" s="115">
        <v>6777243.8610000024</v>
      </c>
      <c r="E40" s="115">
        <v>11203033.27999996</v>
      </c>
      <c r="F40" s="115">
        <v>10755030.179999989</v>
      </c>
      <c r="G40" s="115">
        <v>9681198.7119999956</v>
      </c>
      <c r="H40" s="115">
        <v>2966375.2570000011</v>
      </c>
      <c r="I40" s="115">
        <v>10216763.655999998</v>
      </c>
      <c r="J40" s="115">
        <v>7571988.1489999993</v>
      </c>
      <c r="K40" s="115">
        <v>7562579.5640000021</v>
      </c>
      <c r="L40" s="115">
        <v>2579044.973999999</v>
      </c>
      <c r="M40" s="115">
        <v>672989.41999999993</v>
      </c>
      <c r="N40" s="115">
        <v>0</v>
      </c>
      <c r="O40" s="115">
        <v>0</v>
      </c>
    </row>
    <row r="41" spans="2:15" x14ac:dyDescent="0.3">
      <c r="B41" s="114" t="s">
        <v>94</v>
      </c>
      <c r="C41" s="114" t="s">
        <v>79</v>
      </c>
      <c r="D41" s="115">
        <v>0</v>
      </c>
      <c r="E41" s="115">
        <v>0</v>
      </c>
      <c r="F41" s="115">
        <v>0</v>
      </c>
      <c r="G41" s="115">
        <v>0</v>
      </c>
      <c r="H41" s="115">
        <v>2235.096</v>
      </c>
      <c r="I41" s="115">
        <v>503052.47700000036</v>
      </c>
      <c r="J41" s="115">
        <v>1044339.2899999996</v>
      </c>
      <c r="K41" s="115">
        <v>1321141.0480000004</v>
      </c>
      <c r="L41" s="115">
        <v>1568142.6970000004</v>
      </c>
      <c r="M41" s="115">
        <v>3888153.1420000079</v>
      </c>
      <c r="N41" s="115">
        <v>4050971.0659999959</v>
      </c>
      <c r="O41" s="115">
        <v>796144.5850000002</v>
      </c>
    </row>
    <row r="42" spans="2:15" x14ac:dyDescent="0.3">
      <c r="B42" s="114" t="s">
        <v>33</v>
      </c>
      <c r="C42" s="114" t="s">
        <v>79</v>
      </c>
      <c r="D42" s="115">
        <v>7233517.9630000005</v>
      </c>
      <c r="E42" s="115">
        <v>6594851.3899999987</v>
      </c>
      <c r="F42" s="115">
        <v>8187971.0119999992</v>
      </c>
      <c r="G42" s="115">
        <v>6518310.0469999844</v>
      </c>
      <c r="H42" s="115">
        <v>0</v>
      </c>
      <c r="I42" s="115">
        <v>2149806.5680000014</v>
      </c>
      <c r="J42" s="115">
        <v>6620127.0380000053</v>
      </c>
      <c r="K42" s="115">
        <v>209249.85799999986</v>
      </c>
      <c r="L42" s="115">
        <v>5128519.5440000091</v>
      </c>
      <c r="M42" s="115">
        <v>1161867.2060000012</v>
      </c>
      <c r="N42" s="115">
        <v>4927042.9560000012</v>
      </c>
      <c r="O42" s="115">
        <v>11217757.242000014</v>
      </c>
    </row>
    <row r="43" spans="2:15" x14ac:dyDescent="0.3">
      <c r="B43" s="114" t="s">
        <v>37</v>
      </c>
      <c r="C43" s="114" t="s">
        <v>79</v>
      </c>
      <c r="D43" s="115">
        <v>2954785.3180000009</v>
      </c>
      <c r="E43" s="115">
        <v>5038659.2720000027</v>
      </c>
      <c r="F43" s="115">
        <v>3535572.5359999915</v>
      </c>
      <c r="G43" s="115">
        <v>26308.320000000007</v>
      </c>
      <c r="H43" s="115">
        <v>299485.59599999967</v>
      </c>
      <c r="I43" s="115">
        <v>1490048.6339999987</v>
      </c>
      <c r="J43" s="115">
        <v>2347282.1959999981</v>
      </c>
      <c r="K43" s="115">
        <v>1925149.3119999995</v>
      </c>
      <c r="L43" s="115">
        <v>1630223.4200000046</v>
      </c>
      <c r="M43" s="115">
        <v>1390866.3780000026</v>
      </c>
      <c r="N43" s="115">
        <v>1875915.3760000006</v>
      </c>
      <c r="O43" s="115">
        <v>2509991.8860000018</v>
      </c>
    </row>
    <row r="44" spans="2:15" x14ac:dyDescent="0.3">
      <c r="B44" s="114" t="s">
        <v>22</v>
      </c>
      <c r="C44" s="114" t="s">
        <v>80</v>
      </c>
      <c r="D44" s="115">
        <v>0</v>
      </c>
      <c r="E44" s="115">
        <v>0</v>
      </c>
      <c r="F44" s="115">
        <v>0</v>
      </c>
      <c r="G44" s="115">
        <v>116691.76999999997</v>
      </c>
      <c r="H44" s="115">
        <v>216552.47000000006</v>
      </c>
      <c r="I44" s="115">
        <v>1228527.0249999999</v>
      </c>
      <c r="J44" s="115">
        <v>9021267.9649999924</v>
      </c>
      <c r="K44" s="115">
        <v>5344224.4599999981</v>
      </c>
      <c r="L44" s="115">
        <v>2379261.5900000012</v>
      </c>
      <c r="M44" s="115">
        <v>1263774.3400000001</v>
      </c>
      <c r="N44" s="115">
        <v>0</v>
      </c>
      <c r="O44" s="115">
        <v>0</v>
      </c>
    </row>
    <row r="45" spans="2:15" x14ac:dyDescent="0.3">
      <c r="B45" s="114" t="s">
        <v>94</v>
      </c>
      <c r="C45" s="114" t="s">
        <v>80</v>
      </c>
      <c r="D45" s="115">
        <v>0</v>
      </c>
      <c r="E45" s="115">
        <v>0</v>
      </c>
      <c r="F45" s="115">
        <v>0</v>
      </c>
      <c r="G45" s="115">
        <v>0</v>
      </c>
      <c r="H45" s="115">
        <v>0</v>
      </c>
      <c r="I45" s="115">
        <v>0</v>
      </c>
      <c r="J45" s="115">
        <v>283790.10800000001</v>
      </c>
      <c r="K45" s="115">
        <v>1285423.6140000012</v>
      </c>
      <c r="L45" s="115">
        <v>1319323.8949999986</v>
      </c>
      <c r="M45" s="115">
        <v>4595363.5590000004</v>
      </c>
      <c r="N45" s="115">
        <v>5285329.4540000008</v>
      </c>
      <c r="O45" s="115">
        <v>1685030.8670000003</v>
      </c>
    </row>
    <row r="46" spans="2:15" x14ac:dyDescent="0.3">
      <c r="B46" s="114" t="s">
        <v>33</v>
      </c>
      <c r="C46" s="114" t="s">
        <v>80</v>
      </c>
      <c r="D46" s="115">
        <v>7241657.4580000052</v>
      </c>
      <c r="E46" s="115">
        <v>6024902.4380000001</v>
      </c>
      <c r="F46" s="115">
        <v>8239404.3309999863</v>
      </c>
      <c r="G46" s="115">
        <v>6398248.801</v>
      </c>
      <c r="H46" s="115">
        <v>0</v>
      </c>
      <c r="I46" s="115">
        <v>255028.584</v>
      </c>
      <c r="J46" s="115">
        <v>3875348.0240000021</v>
      </c>
      <c r="K46" s="115">
        <v>33.413999999999994</v>
      </c>
      <c r="L46" s="115">
        <v>4483375.4280000031</v>
      </c>
      <c r="M46" s="115">
        <v>2256031.6079999986</v>
      </c>
      <c r="N46" s="115">
        <v>6197311.020000007</v>
      </c>
      <c r="O46" s="115">
        <v>13234056.084000006</v>
      </c>
    </row>
    <row r="47" spans="2:15" x14ac:dyDescent="0.3">
      <c r="B47" s="117" t="s">
        <v>37</v>
      </c>
      <c r="C47" s="117" t="s">
        <v>80</v>
      </c>
      <c r="D47" s="118">
        <v>2970420.1980000022</v>
      </c>
      <c r="E47" s="118">
        <v>5175203.4079999831</v>
      </c>
      <c r="F47" s="118">
        <v>3671516.0639999947</v>
      </c>
      <c r="G47" s="118">
        <v>169616.83199999994</v>
      </c>
      <c r="H47" s="118">
        <v>357083.31799999974</v>
      </c>
      <c r="I47" s="118">
        <v>1590067.3580000012</v>
      </c>
      <c r="J47" s="118">
        <v>2517352.1500000022</v>
      </c>
      <c r="K47" s="118">
        <v>2053061.3920000014</v>
      </c>
      <c r="L47" s="118">
        <v>1668499.8000000014</v>
      </c>
      <c r="M47" s="118">
        <v>1452673.6900000018</v>
      </c>
      <c r="N47" s="118">
        <v>1928952.1640000006</v>
      </c>
      <c r="O47" s="118">
        <v>2621111.0979999951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Resultados</vt:lpstr>
      <vt:lpstr>Balance</vt:lpstr>
      <vt:lpstr>Retiro Mensual</vt:lpstr>
      <vt:lpstr>Inyecciones</vt:lpstr>
      <vt:lpstr>Compra Ventas</vt:lpstr>
      <vt:lpstr>Ajuste Ciclado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Rubio Sekul</dc:creator>
  <cp:lastModifiedBy>Marcelo Rubio Sekul</cp:lastModifiedBy>
  <dcterms:created xsi:type="dcterms:W3CDTF">2022-04-20T23:53:52Z</dcterms:created>
  <dcterms:modified xsi:type="dcterms:W3CDTF">2022-04-29T14:02:05Z</dcterms:modified>
</cp:coreProperties>
</file>